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DEG1-VWEZTC05\eze\Shared\Gravitas\SOD_AUTO_Cash_Template\"/>
    </mc:Choice>
  </mc:AlternateContent>
  <xr:revisionPtr revIDLastSave="0" documentId="13_ncr:1_{B5886061-5ABD-4A7A-A4DE-6E2180151A8F}" xr6:coauthVersionLast="36" xr6:coauthVersionMax="47" xr10:uidLastSave="{00000000-0000-0000-0000-000000000000}"/>
  <bookViews>
    <workbookView xWindow="-108" yWindow="-108" windowWidth="23256" windowHeight="12576" tabRatio="596" firstSheet="10" activeTab="11" xr2:uid="{00000000-000D-0000-FFFF-FFFF00000000}"/>
  </bookViews>
  <sheets>
    <sheet name="JP_POSTED CASH_Detail" sheetId="39" r:id="rId1"/>
    <sheet name="JP_Cash Projection - Statement" sheetId="10" r:id="rId2"/>
    <sheet name="JP_Cash Projection - Detail" sheetId="11" r:id="rId3"/>
    <sheet name="JP_Priced Positions_custody" sheetId="13" r:id="rId4"/>
    <sheet name="JP_Outstanding Trades" sheetId="37" r:id="rId5"/>
    <sheet name="Previous Trades Import_OMS Quer" sheetId="17" r:id="rId6"/>
    <sheet name="Previous Trade Calc" sheetId="18" r:id="rId7"/>
    <sheet name="JP Code_Sheet" sheetId="12" r:id="rId8"/>
    <sheet name="BNY_Projected Cash Statement" sheetId="38" r:id="rId9"/>
    <sheet name="BONY_Custody Valuation" sheetId="21" r:id="rId10"/>
    <sheet name="MAS" sheetId="4" r:id="rId11"/>
    <sheet name="Francis" sheetId="16" r:id="rId12"/>
    <sheet name="NYLIC_JP_" sheetId="25" r:id="rId13"/>
    <sheet name="NYLIC_BNY" sheetId="26" r:id="rId14"/>
    <sheet name="Currency Balance" sheetId="15" r:id="rId15"/>
    <sheet name="OCIO CASH" sheetId="36" r:id="rId16"/>
    <sheet name="Websites" sheetId="27" r:id="rId17"/>
    <sheet name="Eze Export_equitizer_MAINSP" sheetId="35" r:id="rId18"/>
    <sheet name="Equitizer_Mainsp_CALC" sheetId="34" r:id="rId19"/>
    <sheet name="Eze Export_equitizer_VPIE" sheetId="33" r:id="rId20"/>
    <sheet name="Equitizer_VPIE_CALC" sheetId="31" r:id="rId21"/>
    <sheet name="Detailed Net Asset Valuation" sheetId="20" r:id="rId22"/>
    <sheet name="IQ" sheetId="40" r:id="rId23"/>
  </sheets>
  <definedNames>
    <definedName name="_xlnm._FilterDatabase" localSheetId="9" hidden="1">'BONY_Custody Valuation'!$A$2:$CE$2</definedName>
    <definedName name="_xlnm._FilterDatabase" localSheetId="21" hidden="1">'Detailed Net Asset Valuation'!$A$6:$AH$2398</definedName>
    <definedName name="_xlnm._FilterDatabase" localSheetId="7" hidden="1">'JP Code_Sheet'!$A$2:$E$2</definedName>
    <definedName name="_xlnm._FilterDatabase" localSheetId="2" hidden="1">'JP_Cash Projection - Detail'!$A$5:$CD$416</definedName>
    <definedName name="_xlnm._FilterDatabase" localSheetId="1" hidden="1">'JP_Cash Projection - Statement'!$A$5:$AN$730</definedName>
    <definedName name="_xlnm._FilterDatabase" localSheetId="3" hidden="1">'JP_Priced Positions_custody'!$A$5:$BE$3648</definedName>
    <definedName name="_xlnm._FilterDatabase" localSheetId="10" hidden="1">MAS!$A$1:$U$20</definedName>
    <definedName name="_xlnm._FilterDatabase" localSheetId="6" hidden="1">'Previous Trade Calc'!$A$1:$T$8743</definedName>
    <definedName name="_xlnm._FilterDatabase" localSheetId="5" hidden="1">'Previous Trades Import_OMS Quer'!$A$1:$Q$6836</definedName>
    <definedName name="ifs" localSheetId="22">#REF!</definedName>
    <definedName name="ifs">'JP Code_Sheet'!$N$3</definedName>
    <definedName name="sumif" localSheetId="22">#REF!</definedName>
    <definedName name="sumif">'JP Code_Sheet'!$N$3</definedName>
  </definedNames>
  <calcPr calcId="191029"/>
</workbook>
</file>

<file path=xl/calcChain.xml><?xml version="1.0" encoding="utf-8"?>
<calcChain xmlns="http://schemas.openxmlformats.org/spreadsheetml/2006/main">
  <c r="F29" i="26" l="1"/>
  <c r="C29" i="26"/>
  <c r="M21" i="26"/>
  <c r="D21" i="26"/>
  <c r="N6" i="26"/>
  <c r="I6" i="26"/>
  <c r="E6" i="26"/>
  <c r="G36" i="25"/>
  <c r="C36" i="25"/>
  <c r="D25" i="25"/>
  <c r="R9" i="25"/>
  <c r="N9" i="25"/>
  <c r="M9" i="25"/>
  <c r="J9" i="25"/>
  <c r="I9" i="25"/>
  <c r="E9" i="25"/>
  <c r="H36" i="25" l="1"/>
  <c r="G9" i="25" s="1"/>
  <c r="E29" i="26" l="1"/>
  <c r="G29" i="26"/>
  <c r="G6" i="26" s="1"/>
  <c r="L6" i="26" l="1"/>
  <c r="P6" i="26" l="1"/>
  <c r="Q6" i="26" s="1"/>
  <c r="S6" i="26"/>
  <c r="T6" i="26" l="1"/>
  <c r="L9" i="25"/>
  <c r="S9" i="25" l="1"/>
  <c r="P9" i="25"/>
  <c r="Q9" i="25" s="1"/>
  <c r="T9" i="25" l="1"/>
  <c r="CC7" i="16" l="1" a="1"/>
  <c r="CC7" i="16" s="1"/>
  <c r="CC5" i="16" a="1"/>
  <c r="CC5" i="16" s="1"/>
  <c r="CC4" i="16" a="1"/>
  <c r="CC4" i="16" s="1"/>
  <c r="BD7" i="16" a="1"/>
  <c r="BD7" i="16" s="1"/>
  <c r="BD5" i="16" a="1"/>
  <c r="BD5" i="16" s="1"/>
  <c r="BD4" i="16" a="1"/>
  <c r="BD4" i="16" s="1"/>
  <c r="Y7" i="16" a="1"/>
  <c r="Y7" i="16" s="1"/>
  <c r="Y5" i="16" a="1"/>
  <c r="Y5" i="16" s="1"/>
  <c r="Y4" i="16" a="1"/>
  <c r="Y4" i="16" s="1"/>
  <c r="B91" i="40" l="1"/>
  <c r="B90" i="40"/>
  <c r="B89" i="40"/>
  <c r="B88" i="40"/>
  <c r="B87" i="40"/>
  <c r="B86" i="40"/>
  <c r="B85" i="40"/>
  <c r="B84" i="40"/>
  <c r="B83" i="40"/>
  <c r="B82" i="40"/>
  <c r="B81" i="40"/>
  <c r="B80" i="40"/>
  <c r="B79" i="40"/>
  <c r="B78" i="40"/>
  <c r="B77" i="40"/>
  <c r="B76" i="40"/>
  <c r="B75" i="40"/>
  <c r="B74" i="40"/>
  <c r="B73" i="40"/>
  <c r="B72" i="40"/>
  <c r="B71" i="40"/>
  <c r="B70" i="40"/>
  <c r="B69" i="40"/>
  <c r="B68" i="40"/>
  <c r="B67" i="40"/>
  <c r="B66" i="40"/>
  <c r="B65" i="40"/>
  <c r="B64" i="40"/>
  <c r="B63" i="40"/>
  <c r="B62" i="40"/>
  <c r="B61" i="40"/>
  <c r="B60" i="40"/>
  <c r="B59" i="40"/>
  <c r="B57" i="40"/>
  <c r="I17" i="40"/>
  <c r="F17" i="40"/>
  <c r="M43" i="40" s="1"/>
  <c r="I16" i="40"/>
  <c r="F16" i="40"/>
  <c r="M42" i="40" s="1"/>
  <c r="I15" i="40"/>
  <c r="F15" i="40"/>
  <c r="M41" i="40" s="1"/>
  <c r="I14" i="40"/>
  <c r="F14" i="40"/>
  <c r="M40" i="40" s="1"/>
  <c r="I13" i="40"/>
  <c r="F13" i="40"/>
  <c r="M39" i="40" s="1"/>
  <c r="I12" i="40"/>
  <c r="F12" i="40"/>
  <c r="M38" i="40" s="1"/>
  <c r="I11" i="40"/>
  <c r="F11" i="40"/>
  <c r="M37" i="40" s="1"/>
  <c r="I10" i="40"/>
  <c r="F10" i="40"/>
  <c r="M36" i="40" s="1"/>
  <c r="I9" i="40"/>
  <c r="F9" i="40"/>
  <c r="M35" i="40" s="1"/>
  <c r="I8" i="40"/>
  <c r="F8" i="40"/>
  <c r="M34" i="40" s="1"/>
  <c r="I7" i="40"/>
  <c r="F7" i="40"/>
  <c r="M32" i="40" s="1"/>
  <c r="I6" i="40"/>
  <c r="F6" i="40"/>
  <c r="M30" i="40" s="1"/>
  <c r="I5" i="40"/>
  <c r="F5" i="40"/>
  <c r="M27" i="40" s="1"/>
  <c r="I4" i="40"/>
  <c r="F4" i="40"/>
  <c r="M26" i="40" s="1"/>
  <c r="I3" i="40"/>
  <c r="F3" i="40"/>
  <c r="M25" i="40" s="1"/>
  <c r="B1" i="40"/>
  <c r="B58" i="40" s="1"/>
  <c r="AE3" i="40"/>
  <c r="AK3" i="40" s="1"/>
  <c r="AN3" i="40"/>
  <c r="AO3" i="40" a="1"/>
  <c r="AO3" i="40" s="1"/>
  <c r="AP3" i="40" a="1"/>
  <c r="AP3" i="40" s="1"/>
  <c r="AE4" i="40"/>
  <c r="S4" i="40" s="1"/>
  <c r="T4" i="40" s="1" a="1"/>
  <c r="T4" i="40" s="1"/>
  <c r="AK4" i="40"/>
  <c r="AN4" i="40"/>
  <c r="AO4" i="40" s="1" a="1"/>
  <c r="AO4" i="40" s="1"/>
  <c r="AP4" i="40" a="1"/>
  <c r="AP4" i="40" s="1"/>
  <c r="AE5" i="40"/>
  <c r="AK5" i="40" s="1"/>
  <c r="AN5" i="40"/>
  <c r="AO5" i="40" s="1" a="1"/>
  <c r="AO5" i="40" s="1"/>
  <c r="AP5" i="40" a="1"/>
  <c r="AP5" i="40" s="1"/>
  <c r="AE6" i="40"/>
  <c r="AK6" i="40"/>
  <c r="AO6" i="40" a="1"/>
  <c r="AO6" i="40" s="1"/>
  <c r="AP6" i="40" a="1"/>
  <c r="AP6" i="40" s="1"/>
  <c r="AE7" i="40"/>
  <c r="S7" i="40" s="1"/>
  <c r="T7" i="40" s="1" a="1"/>
  <c r="T7" i="40" s="1"/>
  <c r="AN7" i="40"/>
  <c r="AO7" i="40" s="1" a="1"/>
  <c r="AO7" i="40" s="1"/>
  <c r="AP7" i="40" a="1"/>
  <c r="AP7" i="40" s="1"/>
  <c r="AE8" i="40"/>
  <c r="S8" i="40" s="1"/>
  <c r="T8" i="40" s="1" a="1"/>
  <c r="T8" i="40" s="1"/>
  <c r="AN8" i="40"/>
  <c r="AO8" i="40" s="1" a="1"/>
  <c r="AO8" i="40" s="1"/>
  <c r="AP8" i="40" a="1"/>
  <c r="AP8" i="40" s="1"/>
  <c r="AE9" i="40"/>
  <c r="S9" i="40" s="1"/>
  <c r="T9" i="40" s="1" a="1"/>
  <c r="T9" i="40" s="1"/>
  <c r="AN9" i="40"/>
  <c r="AO9" i="40" s="1" a="1"/>
  <c r="AO9" i="40" s="1"/>
  <c r="AP9" i="40" a="1"/>
  <c r="AP9" i="40" s="1"/>
  <c r="AE10" i="40"/>
  <c r="S10" i="40" s="1"/>
  <c r="T10" i="40" s="1" a="1"/>
  <c r="T10" i="40" s="1"/>
  <c r="AN10" i="40"/>
  <c r="AO10" i="40" s="1" a="1"/>
  <c r="AO10" i="40" s="1"/>
  <c r="AP10" i="40" a="1"/>
  <c r="AP10" i="40" s="1"/>
  <c r="AE11" i="40"/>
  <c r="S11" i="40" s="1"/>
  <c r="T11" i="40" s="1" a="1"/>
  <c r="T11" i="40" s="1"/>
  <c r="AN11" i="40"/>
  <c r="AO11" i="40" s="1" a="1"/>
  <c r="AO11" i="40" s="1"/>
  <c r="AP11" i="40" a="1"/>
  <c r="AP11" i="40" s="1"/>
  <c r="AE12" i="40"/>
  <c r="S12" i="40" s="1"/>
  <c r="T12" i="40" s="1" a="1"/>
  <c r="T12" i="40" s="1"/>
  <c r="AK12" i="40"/>
  <c r="AN12" i="40"/>
  <c r="AO12" i="40" s="1" a="1"/>
  <c r="AO12" i="40" s="1"/>
  <c r="AP12" i="40" a="1"/>
  <c r="AP12" i="40" s="1"/>
  <c r="AE13" i="40"/>
  <c r="S13" i="40" s="1"/>
  <c r="T13" i="40" s="1" a="1"/>
  <c r="T13" i="40" s="1"/>
  <c r="AK13" i="40"/>
  <c r="AN13" i="40"/>
  <c r="AO13" i="40" s="1" a="1"/>
  <c r="AO13" i="40" s="1"/>
  <c r="AP13" i="40" a="1"/>
  <c r="AP13" i="40" s="1"/>
  <c r="AE14" i="40"/>
  <c r="S14" i="40" s="1"/>
  <c r="T14" i="40" s="1" a="1"/>
  <c r="T14" i="40" s="1"/>
  <c r="AN14" i="40"/>
  <c r="AO14" i="40" s="1" a="1"/>
  <c r="AO14" i="40" s="1"/>
  <c r="AP14" i="40" a="1"/>
  <c r="AP14" i="40" s="1"/>
  <c r="AE15" i="40"/>
  <c r="S15" i="40" s="1"/>
  <c r="T15" i="40" s="1" a="1"/>
  <c r="T15" i="40" s="1"/>
  <c r="AN15" i="40"/>
  <c r="AO15" i="40" s="1" a="1"/>
  <c r="AO15" i="40" s="1"/>
  <c r="AP15" i="40" a="1"/>
  <c r="AP15" i="40" s="1"/>
  <c r="AE16" i="40"/>
  <c r="AK16" i="40" s="1"/>
  <c r="AN16" i="40"/>
  <c r="AO16" i="40" s="1" a="1"/>
  <c r="AO16" i="40" s="1"/>
  <c r="AP16" i="40" a="1"/>
  <c r="AP16" i="40" s="1"/>
  <c r="AE17" i="40"/>
  <c r="S17" i="40" s="1"/>
  <c r="T17" i="40" s="1" a="1"/>
  <c r="T17" i="40" s="1"/>
  <c r="AK17" i="40"/>
  <c r="AN17" i="40"/>
  <c r="AO17" i="40" s="1" a="1"/>
  <c r="AO17" i="40" s="1"/>
  <c r="AP17" i="40" a="1"/>
  <c r="AP17" i="40" s="1"/>
  <c r="M28" i="40"/>
  <c r="M29" i="40"/>
  <c r="M31" i="40"/>
  <c r="M33" i="40"/>
  <c r="N3" i="16"/>
  <c r="N2" i="16"/>
  <c r="E5" i="31"/>
  <c r="E4" i="31"/>
  <c r="E5" i="34"/>
  <c r="E4" i="34"/>
  <c r="D24" i="40" l="1"/>
  <c r="D16" i="40" s="1"/>
  <c r="AQ4" i="40"/>
  <c r="M4" i="40" s="1"/>
  <c r="AQ5" i="40"/>
  <c r="M5" i="40" s="1"/>
  <c r="AK15" i="40"/>
  <c r="AK10" i="40"/>
  <c r="AQ3" i="40"/>
  <c r="M3" i="40" s="1"/>
  <c r="AQ10" i="40"/>
  <c r="M10" i="40" s="1"/>
  <c r="AQ13" i="40"/>
  <c r="M13" i="40" s="1"/>
  <c r="AQ15" i="40"/>
  <c r="M15" i="40" s="1"/>
  <c r="AQ7" i="40"/>
  <c r="M7" i="40" s="1"/>
  <c r="B92" i="40"/>
  <c r="AQ9" i="40"/>
  <c r="M9" i="40" s="1"/>
  <c r="S16" i="40"/>
  <c r="T16" i="40" s="1" a="1"/>
  <c r="T16" i="40" s="1"/>
  <c r="AQ16" i="40"/>
  <c r="M16" i="40" s="1"/>
  <c r="AQ14" i="40"/>
  <c r="M14" i="40" s="1"/>
  <c r="AQ6" i="40"/>
  <c r="M6" i="40" s="1"/>
  <c r="Q6" i="40" s="1"/>
  <c r="AQ11" i="40"/>
  <c r="M11" i="40" s="1"/>
  <c r="AK9" i="40"/>
  <c r="AQ12" i="40"/>
  <c r="M12" i="40" s="1"/>
  <c r="AK14" i="40"/>
  <c r="AQ8" i="40"/>
  <c r="M8" i="40" s="1"/>
  <c r="AK7" i="40"/>
  <c r="AQ17" i="40"/>
  <c r="M17" i="40" s="1"/>
  <c r="AK11" i="40"/>
  <c r="AK8" i="40"/>
  <c r="S5" i="40"/>
  <c r="T5" i="40" s="1" a="1"/>
  <c r="T5" i="40" s="1"/>
  <c r="S3" i="40"/>
  <c r="T3" i="40" s="1" a="1"/>
  <c r="T3" i="40" s="1"/>
  <c r="A2" i="18"/>
  <c r="B2" i="18"/>
  <c r="C2" i="18"/>
  <c r="D2" i="18"/>
  <c r="E2" i="18"/>
  <c r="F2" i="18"/>
  <c r="G2" i="18"/>
  <c r="H2" i="18"/>
  <c r="I2" i="18"/>
  <c r="J2" i="18"/>
  <c r="K2" i="18"/>
  <c r="L2" i="18"/>
  <c r="M2" i="18"/>
  <c r="N2" i="18"/>
  <c r="O2" i="18"/>
  <c r="R2" i="18" s="1"/>
  <c r="Q2" i="18"/>
  <c r="D29" i="40" l="1"/>
  <c r="D28" i="40"/>
  <c r="G12" i="40"/>
  <c r="D5" i="40"/>
  <c r="G10" i="40"/>
  <c r="G14" i="40"/>
  <c r="D8" i="40"/>
  <c r="D12" i="40"/>
  <c r="H12" i="40" s="1"/>
  <c r="N12" i="40" s="1"/>
  <c r="D37" i="40"/>
  <c r="G16" i="40"/>
  <c r="H16" i="40" s="1"/>
  <c r="N16" i="40" s="1"/>
  <c r="D36" i="40"/>
  <c r="D14" i="40"/>
  <c r="H14" i="40" s="1"/>
  <c r="N14" i="40" s="1"/>
  <c r="G5" i="40"/>
  <c r="D35" i="40"/>
  <c r="D10" i="40"/>
  <c r="AG2" i="40"/>
  <c r="AG10" i="40" s="1"/>
  <c r="AH10" i="40" s="1"/>
  <c r="A24" i="40"/>
  <c r="A42" i="40" s="1"/>
  <c r="D42" i="40"/>
  <c r="D34" i="40"/>
  <c r="D26" i="40"/>
  <c r="G4" i="40"/>
  <c r="D4" i="40"/>
  <c r="H4" i="40" s="1"/>
  <c r="J4" i="40" s="1"/>
  <c r="K4" i="40" s="1"/>
  <c r="D6" i="40"/>
  <c r="D27" i="40"/>
  <c r="G6" i="40"/>
  <c r="D41" i="40"/>
  <c r="D33" i="40"/>
  <c r="D25" i="40"/>
  <c r="G17" i="40"/>
  <c r="D17" i="40"/>
  <c r="E24" i="40"/>
  <c r="D43" i="40"/>
  <c r="G8" i="40"/>
  <c r="D40" i="40"/>
  <c r="D32" i="40"/>
  <c r="G15" i="40"/>
  <c r="H15" i="40" s="1"/>
  <c r="J15" i="40" s="1"/>
  <c r="D15" i="40"/>
  <c r="G11" i="40"/>
  <c r="D11" i="40"/>
  <c r="D39" i="40"/>
  <c r="D31" i="40"/>
  <c r="D13" i="40"/>
  <c r="H13" i="40" s="1"/>
  <c r="J13" i="40" s="1"/>
  <c r="K13" i="40" s="1"/>
  <c r="G9" i="40"/>
  <c r="D9" i="40"/>
  <c r="G13" i="40"/>
  <c r="D38" i="40"/>
  <c r="D30" i="40"/>
  <c r="G7" i="40"/>
  <c r="D7" i="40"/>
  <c r="G3" i="40"/>
  <c r="D3" i="40"/>
  <c r="H10" i="40"/>
  <c r="J10" i="40" s="1"/>
  <c r="K10" i="40" s="1"/>
  <c r="A43" i="40"/>
  <c r="S2" i="18"/>
  <c r="H5" i="40" l="1"/>
  <c r="J5" i="40" s="1"/>
  <c r="AG16" i="40"/>
  <c r="AH16" i="40" s="1"/>
  <c r="AG6" i="40"/>
  <c r="AH6" i="40" s="1"/>
  <c r="AG9" i="40"/>
  <c r="AH9" i="40" s="1"/>
  <c r="AG7" i="40"/>
  <c r="AH7" i="40" s="1"/>
  <c r="AG8" i="40"/>
  <c r="AH8" i="40" s="1"/>
  <c r="AG12" i="40"/>
  <c r="AH12" i="40" s="1"/>
  <c r="AG3" i="40"/>
  <c r="AH3" i="40" s="1"/>
  <c r="AG17" i="40"/>
  <c r="AH17" i="40" s="1"/>
  <c r="AG15" i="40"/>
  <c r="AH15" i="40" s="1"/>
  <c r="AG13" i="40"/>
  <c r="AH13" i="40" s="1"/>
  <c r="AG11" i="40"/>
  <c r="AH11" i="40" s="1"/>
  <c r="AG4" i="40"/>
  <c r="AH4" i="40" s="1"/>
  <c r="AG5" i="40"/>
  <c r="AH5" i="40" s="1"/>
  <c r="H8" i="40"/>
  <c r="N8" i="40" s="1"/>
  <c r="H6" i="40"/>
  <c r="N6" i="40" s="1"/>
  <c r="AG14" i="40"/>
  <c r="AH14" i="40" s="1"/>
  <c r="A27" i="40"/>
  <c r="A28" i="40"/>
  <c r="A29" i="40"/>
  <c r="A30" i="40"/>
  <c r="A36" i="40"/>
  <c r="A35" i="40"/>
  <c r="A37" i="40"/>
  <c r="A38" i="40"/>
  <c r="A31" i="40"/>
  <c r="A39" i="40"/>
  <c r="H7" i="40"/>
  <c r="N7" i="40" s="1"/>
  <c r="A32" i="40"/>
  <c r="A40" i="40"/>
  <c r="A25" i="40"/>
  <c r="A33" i="40"/>
  <c r="A41" i="40"/>
  <c r="A26" i="40"/>
  <c r="A34" i="40"/>
  <c r="H3" i="40"/>
  <c r="J3" i="40" s="1"/>
  <c r="K3" i="40" s="1"/>
  <c r="N10" i="40"/>
  <c r="O10" i="40" s="1"/>
  <c r="P10" i="40" s="1"/>
  <c r="H17" i="40"/>
  <c r="J17" i="40" s="1"/>
  <c r="K17" i="40" s="1"/>
  <c r="H9" i="40"/>
  <c r="H11" i="40"/>
  <c r="E43" i="40"/>
  <c r="E25" i="40"/>
  <c r="E33" i="40"/>
  <c r="E41" i="40"/>
  <c r="W2" i="40"/>
  <c r="E26" i="40"/>
  <c r="E34" i="40"/>
  <c r="E42" i="40"/>
  <c r="F24" i="40"/>
  <c r="E27" i="40"/>
  <c r="E35" i="40"/>
  <c r="E28" i="40"/>
  <c r="E36" i="40"/>
  <c r="E30" i="40"/>
  <c r="E29" i="40"/>
  <c r="E37" i="40"/>
  <c r="E38" i="40"/>
  <c r="E31" i="40"/>
  <c r="E39" i="40"/>
  <c r="E32" i="40"/>
  <c r="E40" i="40"/>
  <c r="N13" i="40"/>
  <c r="O13" i="40" s="1"/>
  <c r="P13" i="40" s="1"/>
  <c r="J12" i="40"/>
  <c r="K12" i="40" s="1"/>
  <c r="J16" i="40"/>
  <c r="K16" i="40" s="1"/>
  <c r="N4" i="40"/>
  <c r="O4" i="40" s="1"/>
  <c r="P4" i="40" s="1"/>
  <c r="J14" i="40"/>
  <c r="K14" i="40" s="1"/>
  <c r="J8" i="40"/>
  <c r="K8" i="40" s="1"/>
  <c r="K5" i="40"/>
  <c r="N5" i="40"/>
  <c r="O5" i="40" s="1"/>
  <c r="P5" i="40" s="1"/>
  <c r="J6" i="40"/>
  <c r="K6" i="40" s="1"/>
  <c r="N15" i="40"/>
  <c r="O15" i="40" s="1"/>
  <c r="P15" i="40" s="1"/>
  <c r="K15" i="40"/>
  <c r="O16" i="40"/>
  <c r="P16" i="40" s="1"/>
  <c r="O12" i="40"/>
  <c r="P12" i="40" s="1"/>
  <c r="O7" i="40"/>
  <c r="P7" i="40" s="1"/>
  <c r="O14" i="40"/>
  <c r="P14" i="40" s="1"/>
  <c r="O8" i="40"/>
  <c r="P8" i="40" s="1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76" i="18"/>
  <c r="O277" i="18"/>
  <c r="O278" i="18"/>
  <c r="O279" i="18"/>
  <c r="O280" i="18"/>
  <c r="O281" i="18"/>
  <c r="O282" i="18"/>
  <c r="O283" i="18"/>
  <c r="O284" i="18"/>
  <c r="O285" i="18"/>
  <c r="O286" i="18"/>
  <c r="O287" i="18"/>
  <c r="O288" i="18"/>
  <c r="O289" i="18"/>
  <c r="O290" i="18"/>
  <c r="O291" i="18"/>
  <c r="O292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309" i="18"/>
  <c r="O310" i="18"/>
  <c r="O311" i="18"/>
  <c r="O312" i="18"/>
  <c r="O313" i="18"/>
  <c r="O314" i="18"/>
  <c r="O315" i="18"/>
  <c r="O316" i="18"/>
  <c r="O317" i="18"/>
  <c r="O318" i="18"/>
  <c r="O319" i="18"/>
  <c r="O320" i="18"/>
  <c r="O321" i="18"/>
  <c r="O322" i="18"/>
  <c r="O323" i="18"/>
  <c r="O324" i="18"/>
  <c r="O325" i="18"/>
  <c r="O326" i="18"/>
  <c r="O327" i="18"/>
  <c r="O328" i="18"/>
  <c r="O329" i="18"/>
  <c r="O330" i="18"/>
  <c r="O331" i="18"/>
  <c r="O332" i="18"/>
  <c r="O333" i="18"/>
  <c r="O334" i="18"/>
  <c r="O335" i="18"/>
  <c r="O336" i="18"/>
  <c r="O337" i="18"/>
  <c r="O338" i="18"/>
  <c r="O339" i="18"/>
  <c r="O340" i="18"/>
  <c r="O341" i="18"/>
  <c r="O342" i="18"/>
  <c r="O343" i="18"/>
  <c r="O344" i="18"/>
  <c r="O345" i="18"/>
  <c r="O346" i="18"/>
  <c r="O347" i="18"/>
  <c r="O348" i="18"/>
  <c r="O349" i="18"/>
  <c r="O350" i="18"/>
  <c r="O351" i="18"/>
  <c r="O352" i="18"/>
  <c r="O353" i="18"/>
  <c r="O354" i="18"/>
  <c r="O355" i="18"/>
  <c r="O356" i="18"/>
  <c r="O357" i="18"/>
  <c r="O358" i="18"/>
  <c r="O359" i="18"/>
  <c r="O360" i="18"/>
  <c r="O361" i="18"/>
  <c r="O362" i="18"/>
  <c r="O363" i="18"/>
  <c r="O364" i="18"/>
  <c r="O365" i="18"/>
  <c r="O366" i="18"/>
  <c r="O367" i="18"/>
  <c r="O368" i="18"/>
  <c r="O369" i="18"/>
  <c r="O370" i="18"/>
  <c r="O371" i="18"/>
  <c r="O372" i="18"/>
  <c r="O373" i="18"/>
  <c r="O374" i="18"/>
  <c r="O375" i="18"/>
  <c r="O376" i="18"/>
  <c r="O377" i="18"/>
  <c r="O378" i="18"/>
  <c r="O379" i="18"/>
  <c r="O380" i="18"/>
  <c r="O381" i="18"/>
  <c r="O382" i="18"/>
  <c r="O383" i="18"/>
  <c r="O384" i="18"/>
  <c r="O385" i="18"/>
  <c r="O386" i="18"/>
  <c r="O387" i="18"/>
  <c r="O388" i="18"/>
  <c r="O389" i="18"/>
  <c r="O390" i="18"/>
  <c r="O391" i="18"/>
  <c r="O392" i="18"/>
  <c r="O393" i="18"/>
  <c r="O394" i="18"/>
  <c r="O395" i="18"/>
  <c r="O396" i="18"/>
  <c r="O397" i="18"/>
  <c r="O398" i="18"/>
  <c r="O399" i="18"/>
  <c r="O400" i="18"/>
  <c r="O401" i="18"/>
  <c r="O402" i="18"/>
  <c r="O403" i="18"/>
  <c r="O404" i="18"/>
  <c r="O405" i="18"/>
  <c r="O406" i="18"/>
  <c r="O407" i="18"/>
  <c r="O408" i="18"/>
  <c r="O409" i="18"/>
  <c r="O410" i="18"/>
  <c r="O411" i="18"/>
  <c r="O412" i="18"/>
  <c r="O413" i="18"/>
  <c r="O414" i="18"/>
  <c r="O415" i="18"/>
  <c r="O416" i="18"/>
  <c r="O417" i="18"/>
  <c r="O418" i="18"/>
  <c r="O419" i="18"/>
  <c r="O420" i="18"/>
  <c r="O421" i="18"/>
  <c r="O422" i="18"/>
  <c r="O423" i="18"/>
  <c r="O424" i="18"/>
  <c r="O425" i="18"/>
  <c r="O426" i="18"/>
  <c r="O427" i="18"/>
  <c r="O428" i="18"/>
  <c r="O429" i="18"/>
  <c r="O430" i="18"/>
  <c r="O431" i="18"/>
  <c r="O432" i="18"/>
  <c r="O433" i="18"/>
  <c r="O434" i="18"/>
  <c r="O435" i="18"/>
  <c r="O436" i="18"/>
  <c r="O437" i="18"/>
  <c r="O438" i="18"/>
  <c r="O439" i="18"/>
  <c r="O440" i="18"/>
  <c r="O441" i="18"/>
  <c r="O442" i="18"/>
  <c r="O443" i="18"/>
  <c r="O444" i="18"/>
  <c r="O445" i="18"/>
  <c r="O446" i="18"/>
  <c r="O447" i="18"/>
  <c r="O448" i="18"/>
  <c r="O449" i="18"/>
  <c r="O450" i="18"/>
  <c r="O451" i="18"/>
  <c r="O452" i="18"/>
  <c r="O453" i="18"/>
  <c r="O454" i="18"/>
  <c r="O455" i="18"/>
  <c r="O456" i="18"/>
  <c r="O457" i="18"/>
  <c r="O458" i="18"/>
  <c r="O459" i="18"/>
  <c r="O460" i="18"/>
  <c r="O461" i="18"/>
  <c r="O462" i="18"/>
  <c r="O463" i="18"/>
  <c r="O464" i="18"/>
  <c r="O465" i="18"/>
  <c r="O466" i="18"/>
  <c r="O467" i="18"/>
  <c r="O468" i="18"/>
  <c r="O469" i="18"/>
  <c r="O470" i="18"/>
  <c r="O471" i="18"/>
  <c r="O472" i="18"/>
  <c r="O473" i="18"/>
  <c r="O474" i="18"/>
  <c r="O475" i="18"/>
  <c r="O476" i="18"/>
  <c r="O477" i="18"/>
  <c r="O478" i="18"/>
  <c r="O479" i="18"/>
  <c r="O480" i="18"/>
  <c r="O481" i="18"/>
  <c r="O482" i="18"/>
  <c r="O483" i="18"/>
  <c r="O484" i="18"/>
  <c r="O485" i="18"/>
  <c r="O486" i="18"/>
  <c r="O487" i="18"/>
  <c r="O488" i="18"/>
  <c r="O489" i="18"/>
  <c r="O490" i="18"/>
  <c r="O491" i="18"/>
  <c r="O492" i="18"/>
  <c r="O493" i="18"/>
  <c r="O494" i="18"/>
  <c r="O495" i="18"/>
  <c r="O496" i="18"/>
  <c r="O497" i="18"/>
  <c r="O498" i="18"/>
  <c r="O499" i="18"/>
  <c r="O500" i="18"/>
  <c r="O501" i="18"/>
  <c r="O502" i="18"/>
  <c r="O503" i="18"/>
  <c r="O504" i="18"/>
  <c r="O505" i="18"/>
  <c r="O506" i="18"/>
  <c r="O507" i="18"/>
  <c r="O508" i="18"/>
  <c r="O509" i="18"/>
  <c r="O510" i="18"/>
  <c r="O511" i="18"/>
  <c r="O512" i="18"/>
  <c r="O513" i="18"/>
  <c r="O514" i="18"/>
  <c r="O515" i="18"/>
  <c r="O516" i="18"/>
  <c r="O517" i="18"/>
  <c r="O518" i="18"/>
  <c r="O519" i="18"/>
  <c r="O520" i="18"/>
  <c r="O521" i="18"/>
  <c r="O522" i="18"/>
  <c r="O523" i="18"/>
  <c r="O524" i="18"/>
  <c r="O525" i="18"/>
  <c r="O526" i="18"/>
  <c r="O527" i="18"/>
  <c r="O528" i="18"/>
  <c r="O529" i="18"/>
  <c r="O530" i="18"/>
  <c r="O531" i="18"/>
  <c r="O532" i="18"/>
  <c r="O533" i="18"/>
  <c r="O534" i="18"/>
  <c r="O535" i="18"/>
  <c r="O536" i="18"/>
  <c r="O537" i="18"/>
  <c r="O538" i="18"/>
  <c r="O539" i="18"/>
  <c r="O540" i="18"/>
  <c r="O541" i="18"/>
  <c r="O542" i="18"/>
  <c r="O543" i="18"/>
  <c r="O544" i="18"/>
  <c r="O545" i="18"/>
  <c r="O546" i="18"/>
  <c r="O547" i="18"/>
  <c r="O548" i="18"/>
  <c r="O549" i="18"/>
  <c r="O550" i="18"/>
  <c r="O551" i="18"/>
  <c r="O552" i="18"/>
  <c r="O553" i="18"/>
  <c r="O554" i="18"/>
  <c r="O555" i="18"/>
  <c r="O556" i="18"/>
  <c r="O557" i="18"/>
  <c r="O558" i="18"/>
  <c r="O559" i="18"/>
  <c r="O560" i="18"/>
  <c r="O561" i="18"/>
  <c r="O562" i="18"/>
  <c r="O563" i="18"/>
  <c r="O564" i="18"/>
  <c r="O565" i="18"/>
  <c r="O566" i="18"/>
  <c r="O567" i="18"/>
  <c r="O568" i="18"/>
  <c r="O569" i="18"/>
  <c r="O570" i="18"/>
  <c r="O571" i="18"/>
  <c r="O572" i="18"/>
  <c r="O573" i="18"/>
  <c r="O574" i="18"/>
  <c r="O575" i="18"/>
  <c r="O576" i="18"/>
  <c r="O577" i="18"/>
  <c r="O578" i="18"/>
  <c r="O579" i="18"/>
  <c r="O580" i="18"/>
  <c r="O581" i="18"/>
  <c r="O582" i="18"/>
  <c r="O583" i="18"/>
  <c r="O584" i="18"/>
  <c r="O585" i="18"/>
  <c r="O586" i="18"/>
  <c r="O587" i="18"/>
  <c r="O588" i="18"/>
  <c r="O589" i="18"/>
  <c r="O590" i="18"/>
  <c r="O591" i="18"/>
  <c r="O592" i="18"/>
  <c r="O593" i="18"/>
  <c r="O594" i="18"/>
  <c r="O595" i="18"/>
  <c r="O596" i="18"/>
  <c r="O597" i="18"/>
  <c r="O598" i="18"/>
  <c r="O599" i="18"/>
  <c r="O600" i="18"/>
  <c r="O601" i="18"/>
  <c r="O602" i="18"/>
  <c r="O603" i="18"/>
  <c r="O604" i="18"/>
  <c r="O605" i="18"/>
  <c r="O606" i="18"/>
  <c r="O607" i="18"/>
  <c r="O608" i="18"/>
  <c r="O609" i="18"/>
  <c r="O610" i="18"/>
  <c r="O611" i="18"/>
  <c r="O612" i="18"/>
  <c r="O613" i="18"/>
  <c r="O614" i="18"/>
  <c r="O615" i="18"/>
  <c r="O616" i="18"/>
  <c r="O617" i="18"/>
  <c r="O618" i="18"/>
  <c r="O619" i="18"/>
  <c r="O620" i="18"/>
  <c r="O621" i="18"/>
  <c r="O622" i="18"/>
  <c r="O623" i="18"/>
  <c r="O624" i="18"/>
  <c r="O625" i="18"/>
  <c r="O626" i="18"/>
  <c r="O627" i="18"/>
  <c r="O628" i="18"/>
  <c r="O629" i="18"/>
  <c r="O630" i="18"/>
  <c r="O631" i="18"/>
  <c r="O632" i="18"/>
  <c r="O633" i="18"/>
  <c r="O634" i="18"/>
  <c r="O635" i="18"/>
  <c r="O636" i="18"/>
  <c r="O637" i="18"/>
  <c r="O638" i="18"/>
  <c r="O639" i="18"/>
  <c r="O640" i="18"/>
  <c r="O641" i="18"/>
  <c r="O642" i="18"/>
  <c r="O643" i="18"/>
  <c r="O644" i="18"/>
  <c r="O645" i="18"/>
  <c r="O646" i="18"/>
  <c r="O647" i="18"/>
  <c r="O648" i="18"/>
  <c r="O649" i="18"/>
  <c r="O650" i="18"/>
  <c r="O651" i="18"/>
  <c r="O652" i="18"/>
  <c r="O653" i="18"/>
  <c r="O654" i="18"/>
  <c r="O655" i="18"/>
  <c r="O656" i="18"/>
  <c r="O657" i="18"/>
  <c r="O658" i="18"/>
  <c r="O659" i="18"/>
  <c r="O660" i="18"/>
  <c r="O661" i="18"/>
  <c r="O662" i="18"/>
  <c r="O663" i="18"/>
  <c r="O664" i="18"/>
  <c r="O665" i="18"/>
  <c r="O666" i="18"/>
  <c r="O667" i="18"/>
  <c r="O668" i="18"/>
  <c r="O669" i="18"/>
  <c r="O670" i="18"/>
  <c r="O671" i="18"/>
  <c r="O672" i="18"/>
  <c r="O673" i="18"/>
  <c r="O674" i="18"/>
  <c r="O675" i="18"/>
  <c r="O676" i="18"/>
  <c r="O677" i="18"/>
  <c r="O678" i="18"/>
  <c r="O679" i="18"/>
  <c r="O680" i="18"/>
  <c r="O681" i="18"/>
  <c r="O682" i="18"/>
  <c r="O683" i="18"/>
  <c r="O684" i="18"/>
  <c r="O685" i="18"/>
  <c r="O686" i="18"/>
  <c r="O687" i="18"/>
  <c r="O688" i="18"/>
  <c r="O689" i="18"/>
  <c r="O690" i="18"/>
  <c r="O691" i="18"/>
  <c r="O692" i="18"/>
  <c r="O693" i="18"/>
  <c r="O694" i="18"/>
  <c r="O695" i="18"/>
  <c r="O696" i="18"/>
  <c r="O697" i="18"/>
  <c r="O698" i="18"/>
  <c r="O699" i="18"/>
  <c r="O700" i="18"/>
  <c r="O701" i="18"/>
  <c r="O702" i="18"/>
  <c r="O703" i="18"/>
  <c r="O704" i="18"/>
  <c r="O705" i="18"/>
  <c r="O706" i="18"/>
  <c r="O707" i="18"/>
  <c r="O708" i="18"/>
  <c r="O709" i="18"/>
  <c r="O710" i="18"/>
  <c r="O711" i="18"/>
  <c r="O712" i="18"/>
  <c r="O713" i="18"/>
  <c r="O714" i="18"/>
  <c r="O715" i="18"/>
  <c r="O716" i="18"/>
  <c r="O717" i="18"/>
  <c r="O718" i="18"/>
  <c r="O719" i="18"/>
  <c r="O720" i="18"/>
  <c r="O721" i="18"/>
  <c r="O722" i="18"/>
  <c r="O723" i="18"/>
  <c r="O724" i="18"/>
  <c r="O725" i="18"/>
  <c r="O726" i="18"/>
  <c r="O727" i="18"/>
  <c r="O728" i="18"/>
  <c r="O729" i="18"/>
  <c r="O730" i="18"/>
  <c r="O731" i="18"/>
  <c r="O732" i="18"/>
  <c r="O733" i="18"/>
  <c r="O734" i="18"/>
  <c r="O735" i="18"/>
  <c r="O736" i="18"/>
  <c r="O737" i="18"/>
  <c r="O738" i="18"/>
  <c r="O739" i="18"/>
  <c r="O740" i="18"/>
  <c r="O741" i="18"/>
  <c r="O742" i="18"/>
  <c r="O743" i="18"/>
  <c r="O744" i="18"/>
  <c r="O745" i="18"/>
  <c r="O746" i="18"/>
  <c r="O747" i="18"/>
  <c r="O748" i="18"/>
  <c r="O749" i="18"/>
  <c r="O750" i="18"/>
  <c r="O751" i="18"/>
  <c r="O752" i="18"/>
  <c r="O753" i="18"/>
  <c r="O754" i="18"/>
  <c r="O755" i="18"/>
  <c r="O756" i="18"/>
  <c r="O757" i="18"/>
  <c r="O758" i="18"/>
  <c r="O759" i="18"/>
  <c r="O760" i="18"/>
  <c r="O761" i="18"/>
  <c r="O762" i="18"/>
  <c r="O763" i="18"/>
  <c r="O764" i="18"/>
  <c r="O765" i="18"/>
  <c r="O766" i="18"/>
  <c r="O767" i="18"/>
  <c r="O768" i="18"/>
  <c r="O769" i="18"/>
  <c r="O770" i="18"/>
  <c r="O771" i="18"/>
  <c r="O772" i="18"/>
  <c r="O773" i="18"/>
  <c r="O774" i="18"/>
  <c r="O775" i="18"/>
  <c r="O776" i="18"/>
  <c r="O777" i="18"/>
  <c r="O778" i="18"/>
  <c r="O779" i="18"/>
  <c r="O780" i="18"/>
  <c r="O781" i="18"/>
  <c r="O782" i="18"/>
  <c r="O783" i="18"/>
  <c r="O784" i="18"/>
  <c r="O785" i="18"/>
  <c r="O786" i="18"/>
  <c r="O787" i="18"/>
  <c r="O788" i="18"/>
  <c r="O789" i="18"/>
  <c r="O790" i="18"/>
  <c r="O791" i="18"/>
  <c r="O792" i="18"/>
  <c r="O793" i="18"/>
  <c r="O794" i="18"/>
  <c r="O795" i="18"/>
  <c r="O796" i="18"/>
  <c r="O797" i="18"/>
  <c r="O798" i="18"/>
  <c r="O799" i="18"/>
  <c r="O800" i="18"/>
  <c r="O801" i="18"/>
  <c r="O802" i="18"/>
  <c r="O803" i="18"/>
  <c r="O804" i="18"/>
  <c r="O805" i="18"/>
  <c r="O806" i="18"/>
  <c r="O807" i="18"/>
  <c r="O808" i="18"/>
  <c r="O809" i="18"/>
  <c r="O810" i="18"/>
  <c r="O811" i="18"/>
  <c r="O812" i="18"/>
  <c r="O813" i="18"/>
  <c r="O814" i="18"/>
  <c r="O815" i="18"/>
  <c r="O816" i="18"/>
  <c r="O817" i="18"/>
  <c r="O818" i="18"/>
  <c r="O819" i="18"/>
  <c r="O820" i="18"/>
  <c r="O821" i="18"/>
  <c r="O822" i="18"/>
  <c r="O823" i="18"/>
  <c r="O824" i="18"/>
  <c r="O825" i="18"/>
  <c r="O826" i="18"/>
  <c r="O827" i="18"/>
  <c r="O828" i="18"/>
  <c r="O829" i="18"/>
  <c r="O830" i="18"/>
  <c r="O831" i="18"/>
  <c r="O832" i="18"/>
  <c r="O833" i="18"/>
  <c r="O834" i="18"/>
  <c r="O835" i="18"/>
  <c r="O836" i="18"/>
  <c r="O837" i="18"/>
  <c r="O838" i="18"/>
  <c r="O839" i="18"/>
  <c r="O840" i="18"/>
  <c r="O841" i="18"/>
  <c r="O842" i="18"/>
  <c r="O843" i="18"/>
  <c r="O844" i="18"/>
  <c r="O845" i="18"/>
  <c r="O846" i="18"/>
  <c r="O847" i="18"/>
  <c r="O848" i="18"/>
  <c r="O849" i="18"/>
  <c r="O850" i="18"/>
  <c r="O851" i="18"/>
  <c r="O852" i="18"/>
  <c r="O853" i="18"/>
  <c r="O854" i="18"/>
  <c r="O855" i="18"/>
  <c r="O856" i="18"/>
  <c r="O857" i="18"/>
  <c r="O858" i="18"/>
  <c r="O859" i="18"/>
  <c r="O860" i="18"/>
  <c r="O861" i="18"/>
  <c r="O862" i="18"/>
  <c r="O863" i="18"/>
  <c r="O864" i="18"/>
  <c r="O865" i="18"/>
  <c r="O866" i="18"/>
  <c r="O867" i="18"/>
  <c r="O868" i="18"/>
  <c r="O869" i="18"/>
  <c r="O870" i="18"/>
  <c r="O871" i="18"/>
  <c r="O872" i="18"/>
  <c r="O873" i="18"/>
  <c r="O874" i="18"/>
  <c r="O875" i="18"/>
  <c r="O876" i="18"/>
  <c r="O877" i="18"/>
  <c r="O878" i="18"/>
  <c r="O879" i="18"/>
  <c r="O880" i="18"/>
  <c r="O881" i="18"/>
  <c r="O882" i="18"/>
  <c r="O883" i="18"/>
  <c r="O884" i="18"/>
  <c r="O885" i="18"/>
  <c r="O886" i="18"/>
  <c r="O887" i="18"/>
  <c r="O888" i="18"/>
  <c r="O889" i="18"/>
  <c r="O890" i="18"/>
  <c r="O891" i="18"/>
  <c r="O892" i="18"/>
  <c r="O893" i="18"/>
  <c r="O894" i="18"/>
  <c r="O895" i="18"/>
  <c r="O896" i="18"/>
  <c r="O897" i="18"/>
  <c r="O898" i="18"/>
  <c r="O899" i="18"/>
  <c r="O900" i="18"/>
  <c r="O901" i="18"/>
  <c r="O902" i="18"/>
  <c r="O903" i="18"/>
  <c r="O904" i="18"/>
  <c r="O905" i="18"/>
  <c r="O906" i="18"/>
  <c r="O907" i="18"/>
  <c r="O908" i="18"/>
  <c r="O909" i="18"/>
  <c r="O910" i="18"/>
  <c r="O911" i="18"/>
  <c r="O912" i="18"/>
  <c r="O913" i="18"/>
  <c r="O914" i="18"/>
  <c r="O915" i="18"/>
  <c r="O916" i="18"/>
  <c r="O917" i="18"/>
  <c r="O918" i="18"/>
  <c r="O919" i="18"/>
  <c r="O920" i="18"/>
  <c r="O921" i="18"/>
  <c r="O922" i="18"/>
  <c r="O923" i="18"/>
  <c r="O924" i="18"/>
  <c r="O925" i="18"/>
  <c r="O926" i="18"/>
  <c r="O927" i="18"/>
  <c r="O928" i="18"/>
  <c r="O929" i="18"/>
  <c r="O930" i="18"/>
  <c r="O931" i="18"/>
  <c r="O932" i="18"/>
  <c r="O933" i="18"/>
  <c r="O934" i="18"/>
  <c r="O935" i="18"/>
  <c r="O936" i="18"/>
  <c r="O937" i="18"/>
  <c r="O938" i="18"/>
  <c r="O939" i="18"/>
  <c r="O940" i="18"/>
  <c r="O941" i="18"/>
  <c r="O942" i="18"/>
  <c r="O943" i="18"/>
  <c r="O944" i="18"/>
  <c r="O945" i="18"/>
  <c r="O946" i="18"/>
  <c r="O947" i="18"/>
  <c r="O948" i="18"/>
  <c r="O949" i="18"/>
  <c r="O950" i="18"/>
  <c r="O951" i="18"/>
  <c r="O952" i="18"/>
  <c r="O953" i="18"/>
  <c r="O954" i="18"/>
  <c r="O955" i="18"/>
  <c r="O956" i="18"/>
  <c r="O957" i="18"/>
  <c r="O958" i="18"/>
  <c r="O959" i="18"/>
  <c r="O960" i="18"/>
  <c r="O961" i="18"/>
  <c r="O962" i="18"/>
  <c r="O963" i="18"/>
  <c r="O964" i="18"/>
  <c r="O965" i="18"/>
  <c r="O966" i="18"/>
  <c r="O967" i="18"/>
  <c r="O968" i="18"/>
  <c r="O969" i="18"/>
  <c r="O970" i="18"/>
  <c r="O971" i="18"/>
  <c r="O972" i="18"/>
  <c r="O973" i="18"/>
  <c r="O974" i="18"/>
  <c r="O975" i="18"/>
  <c r="O976" i="18"/>
  <c r="O977" i="18"/>
  <c r="O978" i="18"/>
  <c r="O979" i="18"/>
  <c r="O980" i="18"/>
  <c r="O981" i="18"/>
  <c r="O982" i="18"/>
  <c r="O983" i="18"/>
  <c r="O984" i="18"/>
  <c r="O985" i="18"/>
  <c r="O986" i="18"/>
  <c r="O987" i="18"/>
  <c r="O988" i="18"/>
  <c r="O989" i="18"/>
  <c r="O990" i="18"/>
  <c r="O991" i="18"/>
  <c r="O992" i="18"/>
  <c r="O993" i="18"/>
  <c r="O994" i="18"/>
  <c r="O995" i="18"/>
  <c r="O996" i="18"/>
  <c r="O997" i="18"/>
  <c r="O998" i="18"/>
  <c r="O999" i="18"/>
  <c r="O1000" i="18"/>
  <c r="O1001" i="18"/>
  <c r="O1002" i="18"/>
  <c r="O1003" i="18"/>
  <c r="O1004" i="18"/>
  <c r="O1005" i="18"/>
  <c r="O1006" i="18"/>
  <c r="O1007" i="18"/>
  <c r="O1008" i="18"/>
  <c r="O1009" i="18"/>
  <c r="O1010" i="18"/>
  <c r="O1011" i="18"/>
  <c r="O1012" i="18"/>
  <c r="O1013" i="18"/>
  <c r="O1014" i="18"/>
  <c r="O1015" i="18"/>
  <c r="O1016" i="18"/>
  <c r="O1017" i="18"/>
  <c r="O1018" i="18"/>
  <c r="O1019" i="18"/>
  <c r="O1020" i="18"/>
  <c r="O1021" i="18"/>
  <c r="O1022" i="18"/>
  <c r="O1023" i="18"/>
  <c r="O1024" i="18"/>
  <c r="O1025" i="18"/>
  <c r="O1026" i="18"/>
  <c r="O1027" i="18"/>
  <c r="O1028" i="18"/>
  <c r="O1029" i="18"/>
  <c r="O1030" i="18"/>
  <c r="O1031" i="18"/>
  <c r="O1032" i="18"/>
  <c r="O1033" i="18"/>
  <c r="O1034" i="18"/>
  <c r="O1035" i="18"/>
  <c r="O1036" i="18"/>
  <c r="O1037" i="18"/>
  <c r="O1038" i="18"/>
  <c r="O1039" i="18"/>
  <c r="O1040" i="18"/>
  <c r="O1041" i="18"/>
  <c r="O1042" i="18"/>
  <c r="O1043" i="18"/>
  <c r="O1044" i="18"/>
  <c r="O1045" i="18"/>
  <c r="O1046" i="18"/>
  <c r="O1047" i="18"/>
  <c r="O1048" i="18"/>
  <c r="O1049" i="18"/>
  <c r="O1050" i="18"/>
  <c r="O1051" i="18"/>
  <c r="O1052" i="18"/>
  <c r="O1053" i="18"/>
  <c r="O1054" i="18"/>
  <c r="O1055" i="18"/>
  <c r="O1056" i="18"/>
  <c r="O1057" i="18"/>
  <c r="O1058" i="18"/>
  <c r="O1059" i="18"/>
  <c r="O1060" i="18"/>
  <c r="O1061" i="18"/>
  <c r="O1062" i="18"/>
  <c r="O1063" i="18"/>
  <c r="O1064" i="18"/>
  <c r="O1065" i="18"/>
  <c r="O1066" i="18"/>
  <c r="O1067" i="18"/>
  <c r="O1068" i="18"/>
  <c r="O1069" i="18"/>
  <c r="O1070" i="18"/>
  <c r="O1071" i="18"/>
  <c r="O1072" i="18"/>
  <c r="O1073" i="18"/>
  <c r="O1074" i="18"/>
  <c r="O1075" i="18"/>
  <c r="O1076" i="18"/>
  <c r="O1077" i="18"/>
  <c r="O1078" i="18"/>
  <c r="O1079" i="18"/>
  <c r="O1080" i="18"/>
  <c r="O1081" i="18"/>
  <c r="O1082" i="18"/>
  <c r="O1083" i="18"/>
  <c r="O1084" i="18"/>
  <c r="O1085" i="18"/>
  <c r="O1086" i="18"/>
  <c r="O1087" i="18"/>
  <c r="O1088" i="18"/>
  <c r="O1089" i="18"/>
  <c r="O1090" i="18"/>
  <c r="O1091" i="18"/>
  <c r="O1092" i="18"/>
  <c r="O1093" i="18"/>
  <c r="O1094" i="18"/>
  <c r="O1095" i="18"/>
  <c r="O1096" i="18"/>
  <c r="O1097" i="18"/>
  <c r="O1098" i="18"/>
  <c r="O1099" i="18"/>
  <c r="O1100" i="18"/>
  <c r="O1101" i="18"/>
  <c r="O1102" i="18"/>
  <c r="O1103" i="18"/>
  <c r="O1104" i="18"/>
  <c r="O1105" i="18"/>
  <c r="O1106" i="18"/>
  <c r="O1107" i="18"/>
  <c r="O1108" i="18"/>
  <c r="O1109" i="18"/>
  <c r="O1110" i="18"/>
  <c r="O1111" i="18"/>
  <c r="O1112" i="18"/>
  <c r="O1113" i="18"/>
  <c r="O1114" i="18"/>
  <c r="O1115" i="18"/>
  <c r="O1116" i="18"/>
  <c r="O1117" i="18"/>
  <c r="O1118" i="18"/>
  <c r="O1119" i="18"/>
  <c r="O1120" i="18"/>
  <c r="O1121" i="18"/>
  <c r="O1122" i="18"/>
  <c r="O1123" i="18"/>
  <c r="O1124" i="18"/>
  <c r="O1125" i="18"/>
  <c r="O1126" i="18"/>
  <c r="O1127" i="18"/>
  <c r="O1128" i="18"/>
  <c r="O1129" i="18"/>
  <c r="O1130" i="18"/>
  <c r="O1131" i="18"/>
  <c r="O1132" i="18"/>
  <c r="O1133" i="18"/>
  <c r="O1134" i="18"/>
  <c r="O1135" i="18"/>
  <c r="O1136" i="18"/>
  <c r="O1137" i="18"/>
  <c r="O1138" i="18"/>
  <c r="O1139" i="18"/>
  <c r="O1140" i="18"/>
  <c r="O1141" i="18"/>
  <c r="O1142" i="18"/>
  <c r="O1143" i="18"/>
  <c r="O1144" i="18"/>
  <c r="O1145" i="18"/>
  <c r="O1146" i="18"/>
  <c r="O1147" i="18"/>
  <c r="O1148" i="18"/>
  <c r="O1149" i="18"/>
  <c r="O1150" i="18"/>
  <c r="O1151" i="18"/>
  <c r="O1152" i="18"/>
  <c r="O1153" i="18"/>
  <c r="O1154" i="18"/>
  <c r="O1155" i="18"/>
  <c r="O1156" i="18"/>
  <c r="O1157" i="18"/>
  <c r="O1158" i="18"/>
  <c r="O1159" i="18"/>
  <c r="O1160" i="18"/>
  <c r="O1161" i="18"/>
  <c r="O1162" i="18"/>
  <c r="O1163" i="18"/>
  <c r="O1164" i="18"/>
  <c r="O1165" i="18"/>
  <c r="O1166" i="18"/>
  <c r="O1167" i="18"/>
  <c r="O1168" i="18"/>
  <c r="O1169" i="18"/>
  <c r="O1170" i="18"/>
  <c r="O1171" i="18"/>
  <c r="O1172" i="18"/>
  <c r="O1173" i="18"/>
  <c r="O1174" i="18"/>
  <c r="O1175" i="18"/>
  <c r="O1176" i="18"/>
  <c r="O1177" i="18"/>
  <c r="O1178" i="18"/>
  <c r="O1179" i="18"/>
  <c r="O1180" i="18"/>
  <c r="O1181" i="18"/>
  <c r="O1182" i="18"/>
  <c r="O1183" i="18"/>
  <c r="O1184" i="18"/>
  <c r="O1185" i="18"/>
  <c r="O1186" i="18"/>
  <c r="O1187" i="18"/>
  <c r="O1188" i="18"/>
  <c r="O1189" i="18"/>
  <c r="O1190" i="18"/>
  <c r="O1191" i="18"/>
  <c r="O1192" i="18"/>
  <c r="O1193" i="18"/>
  <c r="O1194" i="18"/>
  <c r="O1195" i="18"/>
  <c r="O1196" i="18"/>
  <c r="O1197" i="18"/>
  <c r="O1198" i="18"/>
  <c r="O1199" i="18"/>
  <c r="O1200" i="18"/>
  <c r="O1201" i="18"/>
  <c r="O1202" i="18"/>
  <c r="O1203" i="18"/>
  <c r="O1204" i="18"/>
  <c r="O1205" i="18"/>
  <c r="O1206" i="18"/>
  <c r="O1207" i="18"/>
  <c r="O1208" i="18"/>
  <c r="O1209" i="18"/>
  <c r="O1210" i="18"/>
  <c r="O1211" i="18"/>
  <c r="O1212" i="18"/>
  <c r="O1213" i="18"/>
  <c r="O1214" i="18"/>
  <c r="O1215" i="18"/>
  <c r="O1216" i="18"/>
  <c r="O1217" i="18"/>
  <c r="O1218" i="18"/>
  <c r="O1219" i="18"/>
  <c r="O1220" i="18"/>
  <c r="O1221" i="18"/>
  <c r="O1222" i="18"/>
  <c r="O1223" i="18"/>
  <c r="O1224" i="18"/>
  <c r="O1225" i="18"/>
  <c r="O1226" i="18"/>
  <c r="O1227" i="18"/>
  <c r="O1228" i="18"/>
  <c r="O1229" i="18"/>
  <c r="O1230" i="18"/>
  <c r="O1231" i="18"/>
  <c r="O1232" i="18"/>
  <c r="O1233" i="18"/>
  <c r="O1234" i="18"/>
  <c r="O1235" i="18"/>
  <c r="O1236" i="18"/>
  <c r="O1237" i="18"/>
  <c r="O1238" i="18"/>
  <c r="O1239" i="18"/>
  <c r="O1240" i="18"/>
  <c r="O1241" i="18"/>
  <c r="O1242" i="18"/>
  <c r="O1243" i="18"/>
  <c r="O1244" i="18"/>
  <c r="O1245" i="18"/>
  <c r="O1246" i="18"/>
  <c r="O1247" i="18"/>
  <c r="O1248" i="18"/>
  <c r="O1249" i="18"/>
  <c r="O1250" i="18"/>
  <c r="O1251" i="18"/>
  <c r="O1252" i="18"/>
  <c r="O1253" i="18"/>
  <c r="O1254" i="18"/>
  <c r="O1255" i="18"/>
  <c r="O1256" i="18"/>
  <c r="O1257" i="18"/>
  <c r="O1258" i="18"/>
  <c r="O1259" i="18"/>
  <c r="O1260" i="18"/>
  <c r="O1261" i="18"/>
  <c r="O1262" i="18"/>
  <c r="O1263" i="18"/>
  <c r="O1264" i="18"/>
  <c r="O1265" i="18"/>
  <c r="O1266" i="18"/>
  <c r="O1267" i="18"/>
  <c r="O1268" i="18"/>
  <c r="O1269" i="18"/>
  <c r="O1270" i="18"/>
  <c r="O1271" i="18"/>
  <c r="O1272" i="18"/>
  <c r="O1273" i="18"/>
  <c r="O1274" i="18"/>
  <c r="O1275" i="18"/>
  <c r="O1276" i="18"/>
  <c r="O1277" i="18"/>
  <c r="O1278" i="18"/>
  <c r="O1279" i="18"/>
  <c r="O1280" i="18"/>
  <c r="O1281" i="18"/>
  <c r="O1282" i="18"/>
  <c r="O1283" i="18"/>
  <c r="O1284" i="18"/>
  <c r="O1285" i="18"/>
  <c r="O1286" i="18"/>
  <c r="O1287" i="18"/>
  <c r="O1288" i="18"/>
  <c r="O1289" i="18"/>
  <c r="O1290" i="18"/>
  <c r="O1291" i="18"/>
  <c r="O1292" i="18"/>
  <c r="O1293" i="18"/>
  <c r="O1294" i="18"/>
  <c r="O1295" i="18"/>
  <c r="O1296" i="18"/>
  <c r="O1297" i="18"/>
  <c r="O1298" i="18"/>
  <c r="O1299" i="18"/>
  <c r="O1300" i="18"/>
  <c r="O1301" i="18"/>
  <c r="O1302" i="18"/>
  <c r="O1303" i="18"/>
  <c r="O1304" i="18"/>
  <c r="O1305" i="18"/>
  <c r="O1306" i="18"/>
  <c r="O1307" i="18"/>
  <c r="O1308" i="18"/>
  <c r="O1309" i="18"/>
  <c r="O1310" i="18"/>
  <c r="O1311" i="18"/>
  <c r="O1312" i="18"/>
  <c r="O1313" i="18"/>
  <c r="O1314" i="18"/>
  <c r="O1315" i="18"/>
  <c r="O1316" i="18"/>
  <c r="O1317" i="18"/>
  <c r="O1318" i="18"/>
  <c r="O1319" i="18"/>
  <c r="O1320" i="18"/>
  <c r="O1321" i="18"/>
  <c r="O1322" i="18"/>
  <c r="O1323" i="18"/>
  <c r="O1324" i="18"/>
  <c r="O1325" i="18"/>
  <c r="O1326" i="18"/>
  <c r="O1327" i="18"/>
  <c r="O1328" i="18"/>
  <c r="O1329" i="18"/>
  <c r="O1330" i="18"/>
  <c r="O1331" i="18"/>
  <c r="O1332" i="18"/>
  <c r="O1333" i="18"/>
  <c r="O1334" i="18"/>
  <c r="O1335" i="18"/>
  <c r="O1336" i="18"/>
  <c r="O1337" i="18"/>
  <c r="O1338" i="18"/>
  <c r="O1339" i="18"/>
  <c r="O1340" i="18"/>
  <c r="O1341" i="18"/>
  <c r="O1342" i="18"/>
  <c r="O1343" i="18"/>
  <c r="O1344" i="18"/>
  <c r="O1345" i="18"/>
  <c r="O1346" i="18"/>
  <c r="O1347" i="18"/>
  <c r="O1348" i="18"/>
  <c r="O1349" i="18"/>
  <c r="O1350" i="18"/>
  <c r="O1351" i="18"/>
  <c r="O1352" i="18"/>
  <c r="O1353" i="18"/>
  <c r="O1354" i="18"/>
  <c r="O1355" i="18"/>
  <c r="O1356" i="18"/>
  <c r="O1357" i="18"/>
  <c r="O1358" i="18"/>
  <c r="O1359" i="18"/>
  <c r="O1360" i="18"/>
  <c r="O1361" i="18"/>
  <c r="O1362" i="18"/>
  <c r="O1363" i="18"/>
  <c r="O1364" i="18"/>
  <c r="O1365" i="18"/>
  <c r="O1366" i="18"/>
  <c r="O1367" i="18"/>
  <c r="O1368" i="18"/>
  <c r="O1369" i="18"/>
  <c r="O1370" i="18"/>
  <c r="O1371" i="18"/>
  <c r="O1372" i="18"/>
  <c r="O1373" i="18"/>
  <c r="O1374" i="18"/>
  <c r="O1375" i="18"/>
  <c r="O1376" i="18"/>
  <c r="O1377" i="18"/>
  <c r="O1378" i="18"/>
  <c r="O1379" i="18"/>
  <c r="O1380" i="18"/>
  <c r="O1381" i="18"/>
  <c r="O1382" i="18"/>
  <c r="O1383" i="18"/>
  <c r="O1384" i="18"/>
  <c r="O1385" i="18"/>
  <c r="O1386" i="18"/>
  <c r="O1387" i="18"/>
  <c r="O1388" i="18"/>
  <c r="O1389" i="18"/>
  <c r="O1390" i="18"/>
  <c r="O1391" i="18"/>
  <c r="O1392" i="18"/>
  <c r="O1393" i="18"/>
  <c r="O1394" i="18"/>
  <c r="O1395" i="18"/>
  <c r="O1396" i="18"/>
  <c r="O1397" i="18"/>
  <c r="O1398" i="18"/>
  <c r="O1399" i="18"/>
  <c r="O1400" i="18"/>
  <c r="O1401" i="18"/>
  <c r="O1402" i="18"/>
  <c r="O1403" i="18"/>
  <c r="O1404" i="18"/>
  <c r="O1405" i="18"/>
  <c r="O1406" i="18"/>
  <c r="O1407" i="18"/>
  <c r="O1408" i="18"/>
  <c r="O1409" i="18"/>
  <c r="O1410" i="18"/>
  <c r="O1411" i="18"/>
  <c r="O1412" i="18"/>
  <c r="O1413" i="18"/>
  <c r="O1414" i="18"/>
  <c r="O1415" i="18"/>
  <c r="O1416" i="18"/>
  <c r="O1417" i="18"/>
  <c r="O1418" i="18"/>
  <c r="O1419" i="18"/>
  <c r="O1420" i="18"/>
  <c r="O1421" i="18"/>
  <c r="O1422" i="18"/>
  <c r="O1423" i="18"/>
  <c r="O1424" i="18"/>
  <c r="O1425" i="18"/>
  <c r="O1426" i="18"/>
  <c r="O1427" i="18"/>
  <c r="O1428" i="18"/>
  <c r="O1429" i="18"/>
  <c r="O1430" i="18"/>
  <c r="O1431" i="18"/>
  <c r="O1432" i="18"/>
  <c r="O1433" i="18"/>
  <c r="O1434" i="18"/>
  <c r="O1435" i="18"/>
  <c r="O1436" i="18"/>
  <c r="O1437" i="18"/>
  <c r="O1438" i="18"/>
  <c r="O1439" i="18"/>
  <c r="O1440" i="18"/>
  <c r="O1441" i="18"/>
  <c r="O1442" i="18"/>
  <c r="O1443" i="18"/>
  <c r="O1444" i="18"/>
  <c r="O1445" i="18"/>
  <c r="O1446" i="18"/>
  <c r="O1447" i="18"/>
  <c r="O1448" i="18"/>
  <c r="O1449" i="18"/>
  <c r="O1450" i="18"/>
  <c r="O1451" i="18"/>
  <c r="O1452" i="18"/>
  <c r="O1453" i="18"/>
  <c r="O1454" i="18"/>
  <c r="O1455" i="18"/>
  <c r="O1456" i="18"/>
  <c r="O1457" i="18"/>
  <c r="O1458" i="18"/>
  <c r="O1459" i="18"/>
  <c r="O1460" i="18"/>
  <c r="O1461" i="18"/>
  <c r="O1462" i="18"/>
  <c r="O1463" i="18"/>
  <c r="O1464" i="18"/>
  <c r="O1465" i="18"/>
  <c r="O1466" i="18"/>
  <c r="O1467" i="18"/>
  <c r="O1468" i="18"/>
  <c r="O1469" i="18"/>
  <c r="O1470" i="18"/>
  <c r="O1471" i="18"/>
  <c r="O1472" i="18"/>
  <c r="O1473" i="18"/>
  <c r="O1474" i="18"/>
  <c r="O1475" i="18"/>
  <c r="O1476" i="18"/>
  <c r="O1477" i="18"/>
  <c r="O1478" i="18"/>
  <c r="O1479" i="18"/>
  <c r="O1480" i="18"/>
  <c r="O1481" i="18"/>
  <c r="O1482" i="18"/>
  <c r="O1483" i="18"/>
  <c r="O1484" i="18"/>
  <c r="O1485" i="18"/>
  <c r="O1486" i="18"/>
  <c r="O1487" i="18"/>
  <c r="O1488" i="18"/>
  <c r="O1489" i="18"/>
  <c r="O1490" i="18"/>
  <c r="O1491" i="18"/>
  <c r="O1492" i="18"/>
  <c r="O1493" i="18"/>
  <c r="O1494" i="18"/>
  <c r="O1495" i="18"/>
  <c r="O1496" i="18"/>
  <c r="O1497" i="18"/>
  <c r="O1498" i="18"/>
  <c r="O1499" i="18"/>
  <c r="O1500" i="18"/>
  <c r="O1501" i="18"/>
  <c r="O1502" i="18"/>
  <c r="O1503" i="18"/>
  <c r="O1504" i="18"/>
  <c r="O1505" i="18"/>
  <c r="O1506" i="18"/>
  <c r="O1507" i="18"/>
  <c r="O1508" i="18"/>
  <c r="O1509" i="18"/>
  <c r="O1510" i="18"/>
  <c r="O1511" i="18"/>
  <c r="O1512" i="18"/>
  <c r="O1513" i="18"/>
  <c r="O1514" i="18"/>
  <c r="O1515" i="18"/>
  <c r="O1516" i="18"/>
  <c r="O1517" i="18"/>
  <c r="O1518" i="18"/>
  <c r="O1519" i="18"/>
  <c r="O1520" i="18"/>
  <c r="O1521" i="18"/>
  <c r="O1522" i="18"/>
  <c r="O1523" i="18"/>
  <c r="O1524" i="18"/>
  <c r="O1525" i="18"/>
  <c r="O1526" i="18"/>
  <c r="O1527" i="18"/>
  <c r="O1528" i="18"/>
  <c r="O1529" i="18"/>
  <c r="O1530" i="18"/>
  <c r="O1531" i="18"/>
  <c r="O1532" i="18"/>
  <c r="O1533" i="18"/>
  <c r="O1534" i="18"/>
  <c r="O1535" i="18"/>
  <c r="O1536" i="18"/>
  <c r="O1537" i="18"/>
  <c r="O1538" i="18"/>
  <c r="O1539" i="18"/>
  <c r="O1540" i="18"/>
  <c r="O1541" i="18"/>
  <c r="O1542" i="18"/>
  <c r="O1543" i="18"/>
  <c r="O1544" i="18"/>
  <c r="O1545" i="18"/>
  <c r="O1546" i="18"/>
  <c r="O1547" i="18"/>
  <c r="O1548" i="18"/>
  <c r="O1549" i="18"/>
  <c r="O1550" i="18"/>
  <c r="O1551" i="18"/>
  <c r="O1552" i="18"/>
  <c r="O1553" i="18"/>
  <c r="O1554" i="18"/>
  <c r="O1555" i="18"/>
  <c r="O1556" i="18"/>
  <c r="O1557" i="18"/>
  <c r="O1558" i="18"/>
  <c r="O1559" i="18"/>
  <c r="O1560" i="18"/>
  <c r="O1561" i="18"/>
  <c r="O1562" i="18"/>
  <c r="O1563" i="18"/>
  <c r="O1564" i="18"/>
  <c r="O1565" i="18"/>
  <c r="O1566" i="18"/>
  <c r="O1567" i="18"/>
  <c r="O1568" i="18"/>
  <c r="O1569" i="18"/>
  <c r="O1570" i="18"/>
  <c r="O1571" i="18"/>
  <c r="O1572" i="18"/>
  <c r="O1573" i="18"/>
  <c r="O1574" i="18"/>
  <c r="O1575" i="18"/>
  <c r="O1576" i="18"/>
  <c r="O1577" i="18"/>
  <c r="O1578" i="18"/>
  <c r="O1579" i="18"/>
  <c r="O1580" i="18"/>
  <c r="O1581" i="18"/>
  <c r="O1582" i="18"/>
  <c r="O1583" i="18"/>
  <c r="O1584" i="18"/>
  <c r="O1585" i="18"/>
  <c r="O1586" i="18"/>
  <c r="O1587" i="18"/>
  <c r="O1588" i="18"/>
  <c r="O1589" i="18"/>
  <c r="O1590" i="18"/>
  <c r="O1591" i="18"/>
  <c r="O1592" i="18"/>
  <c r="O1593" i="18"/>
  <c r="O1594" i="18"/>
  <c r="O1595" i="18"/>
  <c r="O1596" i="18"/>
  <c r="O1597" i="18"/>
  <c r="O1598" i="18"/>
  <c r="O1599" i="18"/>
  <c r="O1600" i="18"/>
  <c r="O1601" i="18"/>
  <c r="O1602" i="18"/>
  <c r="O1603" i="18"/>
  <c r="O1604" i="18"/>
  <c r="O1605" i="18"/>
  <c r="O1606" i="18"/>
  <c r="O1607" i="18"/>
  <c r="O1608" i="18"/>
  <c r="O1609" i="18"/>
  <c r="O1610" i="18"/>
  <c r="O1611" i="18"/>
  <c r="O1612" i="18"/>
  <c r="O1613" i="18"/>
  <c r="O1614" i="18"/>
  <c r="O1615" i="18"/>
  <c r="O1616" i="18"/>
  <c r="O1617" i="18"/>
  <c r="O1618" i="18"/>
  <c r="O1619" i="18"/>
  <c r="O1620" i="18"/>
  <c r="O1621" i="18"/>
  <c r="O1622" i="18"/>
  <c r="O1623" i="18"/>
  <c r="O1624" i="18"/>
  <c r="O1625" i="18"/>
  <c r="O1626" i="18"/>
  <c r="O1627" i="18"/>
  <c r="O1628" i="18"/>
  <c r="O1629" i="18"/>
  <c r="O1630" i="18"/>
  <c r="O1631" i="18"/>
  <c r="O1632" i="18"/>
  <c r="O1633" i="18"/>
  <c r="O1634" i="18"/>
  <c r="O1635" i="18"/>
  <c r="O1636" i="18"/>
  <c r="O1637" i="18"/>
  <c r="O1638" i="18"/>
  <c r="O1639" i="18"/>
  <c r="O1640" i="18"/>
  <c r="O1641" i="18"/>
  <c r="O1642" i="18"/>
  <c r="O1643" i="18"/>
  <c r="O1644" i="18"/>
  <c r="O1645" i="18"/>
  <c r="O1646" i="18"/>
  <c r="O1647" i="18"/>
  <c r="O1648" i="18"/>
  <c r="O1649" i="18"/>
  <c r="O1650" i="18"/>
  <c r="O1651" i="18"/>
  <c r="O1652" i="18"/>
  <c r="O1653" i="18"/>
  <c r="O1654" i="18"/>
  <c r="O1655" i="18"/>
  <c r="O1656" i="18"/>
  <c r="O1657" i="18"/>
  <c r="O1658" i="18"/>
  <c r="O1659" i="18"/>
  <c r="O1660" i="18"/>
  <c r="O1661" i="18"/>
  <c r="O1662" i="18"/>
  <c r="O1663" i="18"/>
  <c r="O1664" i="18"/>
  <c r="O1665" i="18"/>
  <c r="O1666" i="18"/>
  <c r="O1667" i="18"/>
  <c r="O1668" i="18"/>
  <c r="O1669" i="18"/>
  <c r="O1670" i="18"/>
  <c r="O1671" i="18"/>
  <c r="O1672" i="18"/>
  <c r="O1673" i="18"/>
  <c r="O1674" i="18"/>
  <c r="O1675" i="18"/>
  <c r="O1676" i="18"/>
  <c r="O1677" i="18"/>
  <c r="O1678" i="18"/>
  <c r="O1679" i="18"/>
  <c r="O1680" i="18"/>
  <c r="O1681" i="18"/>
  <c r="O1682" i="18"/>
  <c r="O1683" i="18"/>
  <c r="O1684" i="18"/>
  <c r="O1685" i="18"/>
  <c r="O1686" i="18"/>
  <c r="O1687" i="18"/>
  <c r="O1688" i="18"/>
  <c r="O1689" i="18"/>
  <c r="O1690" i="18"/>
  <c r="O1691" i="18"/>
  <c r="O1692" i="18"/>
  <c r="O1693" i="18"/>
  <c r="O1694" i="18"/>
  <c r="O1695" i="18"/>
  <c r="O1696" i="18"/>
  <c r="O1697" i="18"/>
  <c r="O1698" i="18"/>
  <c r="O1699" i="18"/>
  <c r="O1700" i="18"/>
  <c r="O1701" i="18"/>
  <c r="O1702" i="18"/>
  <c r="O1703" i="18"/>
  <c r="O1704" i="18"/>
  <c r="O1705" i="18"/>
  <c r="O1706" i="18"/>
  <c r="O1707" i="18"/>
  <c r="O1708" i="18"/>
  <c r="O1709" i="18"/>
  <c r="O1710" i="18"/>
  <c r="O1711" i="18"/>
  <c r="O1712" i="18"/>
  <c r="O1713" i="18"/>
  <c r="O1714" i="18"/>
  <c r="O1715" i="18"/>
  <c r="O1716" i="18"/>
  <c r="O1717" i="18"/>
  <c r="O1718" i="18"/>
  <c r="O1719" i="18"/>
  <c r="O1720" i="18"/>
  <c r="O1721" i="18"/>
  <c r="O1722" i="18"/>
  <c r="O1723" i="18"/>
  <c r="O1724" i="18"/>
  <c r="O1725" i="18"/>
  <c r="O1726" i="18"/>
  <c r="O1727" i="18"/>
  <c r="O1728" i="18"/>
  <c r="O1729" i="18"/>
  <c r="O1730" i="18"/>
  <c r="O1731" i="18"/>
  <c r="O1732" i="18"/>
  <c r="O1733" i="18"/>
  <c r="O1734" i="18"/>
  <c r="O1735" i="18"/>
  <c r="O1736" i="18"/>
  <c r="O1737" i="18"/>
  <c r="O1738" i="18"/>
  <c r="O1739" i="18"/>
  <c r="O1740" i="18"/>
  <c r="O1741" i="18"/>
  <c r="O1742" i="18"/>
  <c r="O1743" i="18"/>
  <c r="O1744" i="18"/>
  <c r="O1745" i="18"/>
  <c r="O1746" i="18"/>
  <c r="O1747" i="18"/>
  <c r="O1748" i="18"/>
  <c r="O1749" i="18"/>
  <c r="O1750" i="18"/>
  <c r="O1751" i="18"/>
  <c r="O1752" i="18"/>
  <c r="O1753" i="18"/>
  <c r="O1754" i="18"/>
  <c r="O1755" i="18"/>
  <c r="O1756" i="18"/>
  <c r="O1757" i="18"/>
  <c r="O1758" i="18"/>
  <c r="O1759" i="18"/>
  <c r="O1760" i="18"/>
  <c r="O1761" i="18"/>
  <c r="O1762" i="18"/>
  <c r="O1763" i="18"/>
  <c r="O1764" i="18"/>
  <c r="O1765" i="18"/>
  <c r="O1766" i="18"/>
  <c r="O1767" i="18"/>
  <c r="O1768" i="18"/>
  <c r="O1769" i="18"/>
  <c r="O1770" i="18"/>
  <c r="O1771" i="18"/>
  <c r="O1772" i="18"/>
  <c r="O1773" i="18"/>
  <c r="O1774" i="18"/>
  <c r="O1775" i="18"/>
  <c r="O1776" i="18"/>
  <c r="O1777" i="18"/>
  <c r="O1778" i="18"/>
  <c r="O1779" i="18"/>
  <c r="O1780" i="18"/>
  <c r="O1781" i="18"/>
  <c r="O1782" i="18"/>
  <c r="O1783" i="18"/>
  <c r="O1784" i="18"/>
  <c r="O1785" i="18"/>
  <c r="O1786" i="18"/>
  <c r="O1787" i="18"/>
  <c r="O1788" i="18"/>
  <c r="O1789" i="18"/>
  <c r="O1790" i="18"/>
  <c r="O1791" i="18"/>
  <c r="O1792" i="18"/>
  <c r="O1793" i="18"/>
  <c r="O1794" i="18"/>
  <c r="O1795" i="18"/>
  <c r="O1796" i="18"/>
  <c r="O1797" i="18"/>
  <c r="O1798" i="18"/>
  <c r="O1799" i="18"/>
  <c r="O1800" i="18"/>
  <c r="O1801" i="18"/>
  <c r="O1802" i="18"/>
  <c r="O1803" i="18"/>
  <c r="O1804" i="18"/>
  <c r="O1805" i="18"/>
  <c r="O1806" i="18"/>
  <c r="O1807" i="18"/>
  <c r="O1808" i="18"/>
  <c r="O1809" i="18"/>
  <c r="O1810" i="18"/>
  <c r="O1811" i="18"/>
  <c r="O1812" i="18"/>
  <c r="O1813" i="18"/>
  <c r="O1814" i="18"/>
  <c r="O1815" i="18"/>
  <c r="O1816" i="18"/>
  <c r="O1817" i="18"/>
  <c r="O1818" i="18"/>
  <c r="O1819" i="18"/>
  <c r="O1820" i="18"/>
  <c r="O1821" i="18"/>
  <c r="O1822" i="18"/>
  <c r="O1823" i="18"/>
  <c r="O1824" i="18"/>
  <c r="O1825" i="18"/>
  <c r="O1826" i="18"/>
  <c r="O1827" i="18"/>
  <c r="O1828" i="18"/>
  <c r="O1829" i="18"/>
  <c r="O1830" i="18"/>
  <c r="O1831" i="18"/>
  <c r="O1832" i="18"/>
  <c r="O1833" i="18"/>
  <c r="O1834" i="18"/>
  <c r="O1835" i="18"/>
  <c r="O1836" i="18"/>
  <c r="O1837" i="18"/>
  <c r="O1838" i="18"/>
  <c r="O1839" i="18"/>
  <c r="O1840" i="18"/>
  <c r="O1841" i="18"/>
  <c r="O1842" i="18"/>
  <c r="O1843" i="18"/>
  <c r="O1844" i="18"/>
  <c r="O1845" i="18"/>
  <c r="O1846" i="18"/>
  <c r="O1847" i="18"/>
  <c r="O1848" i="18"/>
  <c r="O1849" i="18"/>
  <c r="O1850" i="18"/>
  <c r="O1851" i="18"/>
  <c r="O1852" i="18"/>
  <c r="O1853" i="18"/>
  <c r="O1854" i="18"/>
  <c r="O1855" i="18"/>
  <c r="O1856" i="18"/>
  <c r="O1857" i="18"/>
  <c r="O1858" i="18"/>
  <c r="O1859" i="18"/>
  <c r="O1860" i="18"/>
  <c r="O1861" i="18"/>
  <c r="O1862" i="18"/>
  <c r="O1863" i="18"/>
  <c r="O1864" i="18"/>
  <c r="O1865" i="18"/>
  <c r="O1866" i="18"/>
  <c r="O1867" i="18"/>
  <c r="O1868" i="18"/>
  <c r="O1869" i="18"/>
  <c r="O1870" i="18"/>
  <c r="O1871" i="18"/>
  <c r="O1872" i="18"/>
  <c r="O1873" i="18"/>
  <c r="O1874" i="18"/>
  <c r="O1875" i="18"/>
  <c r="O1876" i="18"/>
  <c r="O1877" i="18"/>
  <c r="O1878" i="18"/>
  <c r="O1879" i="18"/>
  <c r="O1880" i="18"/>
  <c r="O1881" i="18"/>
  <c r="O1882" i="18"/>
  <c r="O1883" i="18"/>
  <c r="O1884" i="18"/>
  <c r="O1885" i="18"/>
  <c r="O1886" i="18"/>
  <c r="O1887" i="18"/>
  <c r="O1888" i="18"/>
  <c r="O1889" i="18"/>
  <c r="O1890" i="18"/>
  <c r="O1891" i="18"/>
  <c r="O1892" i="18"/>
  <c r="O1893" i="18"/>
  <c r="O1894" i="18"/>
  <c r="O1895" i="18"/>
  <c r="O1896" i="18"/>
  <c r="O1897" i="18"/>
  <c r="O1898" i="18"/>
  <c r="O1899" i="18"/>
  <c r="O1900" i="18"/>
  <c r="O1901" i="18"/>
  <c r="O1902" i="18"/>
  <c r="O1903" i="18"/>
  <c r="O1904" i="18"/>
  <c r="O1905" i="18"/>
  <c r="O1906" i="18"/>
  <c r="O1907" i="18"/>
  <c r="O1908" i="18"/>
  <c r="O1909" i="18"/>
  <c r="O1910" i="18"/>
  <c r="O1911" i="18"/>
  <c r="O1912" i="18"/>
  <c r="O1913" i="18"/>
  <c r="O1914" i="18"/>
  <c r="O1915" i="18"/>
  <c r="O1916" i="18"/>
  <c r="O1917" i="18"/>
  <c r="O1918" i="18"/>
  <c r="O1919" i="18"/>
  <c r="O1920" i="18"/>
  <c r="O1921" i="18"/>
  <c r="O1922" i="18"/>
  <c r="O1923" i="18"/>
  <c r="O1924" i="18"/>
  <c r="O1925" i="18"/>
  <c r="O1926" i="18"/>
  <c r="O1927" i="18"/>
  <c r="O1928" i="18"/>
  <c r="O1929" i="18"/>
  <c r="O1930" i="18"/>
  <c r="O1931" i="18"/>
  <c r="O1932" i="18"/>
  <c r="O1933" i="18"/>
  <c r="O1934" i="18"/>
  <c r="O1935" i="18"/>
  <c r="O1936" i="18"/>
  <c r="O1937" i="18"/>
  <c r="O1938" i="18"/>
  <c r="O1939" i="18"/>
  <c r="O1940" i="18"/>
  <c r="O1941" i="18"/>
  <c r="O1942" i="18"/>
  <c r="O1943" i="18"/>
  <c r="O1944" i="18"/>
  <c r="O1945" i="18"/>
  <c r="O1946" i="18"/>
  <c r="O1947" i="18"/>
  <c r="O1948" i="18"/>
  <c r="O1949" i="18"/>
  <c r="O1950" i="18"/>
  <c r="O1951" i="18"/>
  <c r="O1952" i="18"/>
  <c r="O1953" i="18"/>
  <c r="O1954" i="18"/>
  <c r="O1955" i="18"/>
  <c r="O1956" i="18"/>
  <c r="O1957" i="18"/>
  <c r="O1958" i="18"/>
  <c r="O1959" i="18"/>
  <c r="O1960" i="18"/>
  <c r="O1961" i="18"/>
  <c r="O1962" i="18"/>
  <c r="O1963" i="18"/>
  <c r="O1964" i="18"/>
  <c r="O1965" i="18"/>
  <c r="O1966" i="18"/>
  <c r="O1967" i="18"/>
  <c r="O1968" i="18"/>
  <c r="O1969" i="18"/>
  <c r="O1970" i="18"/>
  <c r="O1971" i="18"/>
  <c r="O1972" i="18"/>
  <c r="O1973" i="18"/>
  <c r="O1974" i="18"/>
  <c r="O1975" i="18"/>
  <c r="O1976" i="18"/>
  <c r="O1977" i="18"/>
  <c r="O1978" i="18"/>
  <c r="O1979" i="18"/>
  <c r="O1980" i="18"/>
  <c r="O1981" i="18"/>
  <c r="O1982" i="18"/>
  <c r="O1983" i="18"/>
  <c r="O1984" i="18"/>
  <c r="O1985" i="18"/>
  <c r="O1986" i="18"/>
  <c r="O1987" i="18"/>
  <c r="O1988" i="18"/>
  <c r="O1989" i="18"/>
  <c r="O1990" i="18"/>
  <c r="O1991" i="18"/>
  <c r="O1992" i="18"/>
  <c r="O1993" i="18"/>
  <c r="O1994" i="18"/>
  <c r="O1995" i="18"/>
  <c r="O1996" i="18"/>
  <c r="O1997" i="18"/>
  <c r="O1998" i="18"/>
  <c r="O1999" i="18"/>
  <c r="O2000" i="18"/>
  <c r="O2001" i="18"/>
  <c r="O2002" i="18"/>
  <c r="O2003" i="18"/>
  <c r="O2004" i="18"/>
  <c r="O2005" i="18"/>
  <c r="O2006" i="18"/>
  <c r="O2007" i="18"/>
  <c r="O2008" i="18"/>
  <c r="O2009" i="18"/>
  <c r="O2010" i="18"/>
  <c r="O2011" i="18"/>
  <c r="O2012" i="18"/>
  <c r="O2013" i="18"/>
  <c r="O2014" i="18"/>
  <c r="O2015" i="18"/>
  <c r="O2016" i="18"/>
  <c r="O2017" i="18"/>
  <c r="O2018" i="18"/>
  <c r="O2019" i="18"/>
  <c r="O2020" i="18"/>
  <c r="O2021" i="18"/>
  <c r="O2022" i="18"/>
  <c r="O2023" i="18"/>
  <c r="O2024" i="18"/>
  <c r="O2025" i="18"/>
  <c r="O2026" i="18"/>
  <c r="O2027" i="18"/>
  <c r="O2028" i="18"/>
  <c r="O2029" i="18"/>
  <c r="O2030" i="18"/>
  <c r="O2031" i="18"/>
  <c r="O2032" i="18"/>
  <c r="O2033" i="18"/>
  <c r="O2034" i="18"/>
  <c r="O2035" i="18"/>
  <c r="O2036" i="18"/>
  <c r="O2037" i="18"/>
  <c r="O2038" i="18"/>
  <c r="O2039" i="18"/>
  <c r="O2040" i="18"/>
  <c r="O2041" i="18"/>
  <c r="O2042" i="18"/>
  <c r="O2043" i="18"/>
  <c r="O2044" i="18"/>
  <c r="O2045" i="18"/>
  <c r="O2046" i="18"/>
  <c r="O2047" i="18"/>
  <c r="O2048" i="18"/>
  <c r="O2049" i="18"/>
  <c r="O2050" i="18"/>
  <c r="O2051" i="18"/>
  <c r="O2052" i="18"/>
  <c r="O2053" i="18"/>
  <c r="O2054" i="18"/>
  <c r="O2055" i="18"/>
  <c r="O2056" i="18"/>
  <c r="O2057" i="18"/>
  <c r="O2058" i="18"/>
  <c r="O2059" i="18"/>
  <c r="O2060" i="18"/>
  <c r="O2061" i="18"/>
  <c r="O2062" i="18"/>
  <c r="O2063" i="18"/>
  <c r="O2064" i="18"/>
  <c r="O2065" i="18"/>
  <c r="O2066" i="18"/>
  <c r="O2067" i="18"/>
  <c r="O2068" i="18"/>
  <c r="O2069" i="18"/>
  <c r="O2070" i="18"/>
  <c r="O2071" i="18"/>
  <c r="O2072" i="18"/>
  <c r="O2073" i="18"/>
  <c r="O2074" i="18"/>
  <c r="O2075" i="18"/>
  <c r="O2076" i="18"/>
  <c r="O2077" i="18"/>
  <c r="O2078" i="18"/>
  <c r="O2079" i="18"/>
  <c r="O2080" i="18"/>
  <c r="O2081" i="18"/>
  <c r="O2082" i="18"/>
  <c r="O2083" i="18"/>
  <c r="O2084" i="18"/>
  <c r="O2085" i="18"/>
  <c r="O2086" i="18"/>
  <c r="O2087" i="18"/>
  <c r="O2088" i="18"/>
  <c r="O2089" i="18"/>
  <c r="O2090" i="18"/>
  <c r="O2091" i="18"/>
  <c r="O2092" i="18"/>
  <c r="O2093" i="18"/>
  <c r="O2094" i="18"/>
  <c r="O2095" i="18"/>
  <c r="O2096" i="18"/>
  <c r="O2097" i="18"/>
  <c r="O2098" i="18"/>
  <c r="O2099" i="18"/>
  <c r="O2100" i="18"/>
  <c r="O2101" i="18"/>
  <c r="O2102" i="18"/>
  <c r="O2103" i="18"/>
  <c r="O2104" i="18"/>
  <c r="O2105" i="18"/>
  <c r="O2106" i="18"/>
  <c r="O2107" i="18"/>
  <c r="O2108" i="18"/>
  <c r="O2109" i="18"/>
  <c r="O2110" i="18"/>
  <c r="O2111" i="18"/>
  <c r="O2112" i="18"/>
  <c r="O2113" i="18"/>
  <c r="O2114" i="18"/>
  <c r="O2115" i="18"/>
  <c r="O2116" i="18"/>
  <c r="O2117" i="18"/>
  <c r="O2118" i="18"/>
  <c r="O2119" i="18"/>
  <c r="O2120" i="18"/>
  <c r="O2121" i="18"/>
  <c r="O2122" i="18"/>
  <c r="O2123" i="18"/>
  <c r="O2124" i="18"/>
  <c r="O2125" i="18"/>
  <c r="O2126" i="18"/>
  <c r="O2127" i="18"/>
  <c r="O2128" i="18"/>
  <c r="O2129" i="18"/>
  <c r="O2130" i="18"/>
  <c r="O2131" i="18"/>
  <c r="O2132" i="18"/>
  <c r="O2133" i="18"/>
  <c r="O2134" i="18"/>
  <c r="O2135" i="18"/>
  <c r="O2136" i="18"/>
  <c r="O2137" i="18"/>
  <c r="O2138" i="18"/>
  <c r="O2139" i="18"/>
  <c r="O2140" i="18"/>
  <c r="O2141" i="18"/>
  <c r="O2142" i="18"/>
  <c r="O2143" i="18"/>
  <c r="O2144" i="18"/>
  <c r="O2145" i="18"/>
  <c r="O2146" i="18"/>
  <c r="O2147" i="18"/>
  <c r="O2148" i="18"/>
  <c r="O2149" i="18"/>
  <c r="O2150" i="18"/>
  <c r="O2151" i="18"/>
  <c r="O2152" i="18"/>
  <c r="O2153" i="18"/>
  <c r="O2154" i="18"/>
  <c r="O2155" i="18"/>
  <c r="O2156" i="18"/>
  <c r="O2157" i="18"/>
  <c r="O2158" i="18"/>
  <c r="O2159" i="18"/>
  <c r="O2160" i="18"/>
  <c r="O2161" i="18"/>
  <c r="O2162" i="18"/>
  <c r="O2163" i="18"/>
  <c r="O2164" i="18"/>
  <c r="O2165" i="18"/>
  <c r="O2166" i="18"/>
  <c r="O2167" i="18"/>
  <c r="O2168" i="18"/>
  <c r="O2169" i="18"/>
  <c r="O2170" i="18"/>
  <c r="O2171" i="18"/>
  <c r="O2172" i="18"/>
  <c r="O2173" i="18"/>
  <c r="O2174" i="18"/>
  <c r="O2175" i="18"/>
  <c r="O2176" i="18"/>
  <c r="O2177" i="18"/>
  <c r="O2178" i="18"/>
  <c r="O2179" i="18"/>
  <c r="O2180" i="18"/>
  <c r="O2181" i="18"/>
  <c r="O2182" i="18"/>
  <c r="O2183" i="18"/>
  <c r="O2184" i="18"/>
  <c r="O2185" i="18"/>
  <c r="O2186" i="18"/>
  <c r="O2187" i="18"/>
  <c r="O2188" i="18"/>
  <c r="O2189" i="18"/>
  <c r="O2190" i="18"/>
  <c r="O2191" i="18"/>
  <c r="O2192" i="18"/>
  <c r="O2193" i="18"/>
  <c r="O2194" i="18"/>
  <c r="O2195" i="18"/>
  <c r="O2196" i="18"/>
  <c r="O2197" i="18"/>
  <c r="O2198" i="18"/>
  <c r="O2199" i="18"/>
  <c r="O2200" i="18"/>
  <c r="O2201" i="18"/>
  <c r="O2202" i="18"/>
  <c r="O2203" i="18"/>
  <c r="O2204" i="18"/>
  <c r="O2205" i="18"/>
  <c r="O2206" i="18"/>
  <c r="O2207" i="18"/>
  <c r="O2208" i="18"/>
  <c r="O2209" i="18"/>
  <c r="O2210" i="18"/>
  <c r="O2211" i="18"/>
  <c r="O2212" i="18"/>
  <c r="O2213" i="18"/>
  <c r="O2214" i="18"/>
  <c r="O2215" i="18"/>
  <c r="O2216" i="18"/>
  <c r="O2217" i="18"/>
  <c r="O2218" i="18"/>
  <c r="O2219" i="18"/>
  <c r="O2220" i="18"/>
  <c r="O2221" i="18"/>
  <c r="O2222" i="18"/>
  <c r="O2223" i="18"/>
  <c r="O2224" i="18"/>
  <c r="O2225" i="18"/>
  <c r="O2226" i="18"/>
  <c r="O2227" i="18"/>
  <c r="O2228" i="18"/>
  <c r="O2229" i="18"/>
  <c r="O2230" i="18"/>
  <c r="O2231" i="18"/>
  <c r="O2232" i="18"/>
  <c r="O2233" i="18"/>
  <c r="O2234" i="18"/>
  <c r="O2235" i="18"/>
  <c r="O2236" i="18"/>
  <c r="O2237" i="18"/>
  <c r="O2238" i="18"/>
  <c r="O2239" i="18"/>
  <c r="O2240" i="18"/>
  <c r="O2241" i="18"/>
  <c r="O2242" i="18"/>
  <c r="O2243" i="18"/>
  <c r="O2244" i="18"/>
  <c r="O2245" i="18"/>
  <c r="O2246" i="18"/>
  <c r="O2247" i="18"/>
  <c r="O2248" i="18"/>
  <c r="O2249" i="18"/>
  <c r="O2250" i="18"/>
  <c r="O2251" i="18"/>
  <c r="O2252" i="18"/>
  <c r="O2253" i="18"/>
  <c r="O2254" i="18"/>
  <c r="O2255" i="18"/>
  <c r="O2256" i="18"/>
  <c r="O2257" i="18"/>
  <c r="O2258" i="18"/>
  <c r="O2259" i="18"/>
  <c r="O2260" i="18"/>
  <c r="O2261" i="18"/>
  <c r="O2262" i="18"/>
  <c r="O2263" i="18"/>
  <c r="O2264" i="18"/>
  <c r="O2265" i="18"/>
  <c r="O2266" i="18"/>
  <c r="O2267" i="18"/>
  <c r="O2268" i="18"/>
  <c r="O2269" i="18"/>
  <c r="O2270" i="18"/>
  <c r="O2271" i="18"/>
  <c r="O2272" i="18"/>
  <c r="O2273" i="18"/>
  <c r="O2274" i="18"/>
  <c r="O2275" i="18"/>
  <c r="O2276" i="18"/>
  <c r="O2277" i="18"/>
  <c r="O2278" i="18"/>
  <c r="O2279" i="18"/>
  <c r="O2280" i="18"/>
  <c r="O2281" i="18"/>
  <c r="O2282" i="18"/>
  <c r="O2283" i="18"/>
  <c r="O2284" i="18"/>
  <c r="O2285" i="18"/>
  <c r="O2286" i="18"/>
  <c r="O2287" i="18"/>
  <c r="O2288" i="18"/>
  <c r="O2289" i="18"/>
  <c r="O2290" i="18"/>
  <c r="O2291" i="18"/>
  <c r="O2292" i="18"/>
  <c r="O2293" i="18"/>
  <c r="O2294" i="18"/>
  <c r="O2295" i="18"/>
  <c r="O2296" i="18"/>
  <c r="O2297" i="18"/>
  <c r="O2298" i="18"/>
  <c r="O2299" i="18"/>
  <c r="O2300" i="18"/>
  <c r="O2301" i="18"/>
  <c r="O2302" i="18"/>
  <c r="O2303" i="18"/>
  <c r="O2304" i="18"/>
  <c r="O2305" i="18"/>
  <c r="O2306" i="18"/>
  <c r="O2307" i="18"/>
  <c r="O2308" i="18"/>
  <c r="O2309" i="18"/>
  <c r="O2310" i="18"/>
  <c r="O2311" i="18"/>
  <c r="O2312" i="18"/>
  <c r="O2313" i="18"/>
  <c r="O2314" i="18"/>
  <c r="O2315" i="18"/>
  <c r="O2316" i="18"/>
  <c r="O2317" i="18"/>
  <c r="O2318" i="18"/>
  <c r="O2319" i="18"/>
  <c r="O2320" i="18"/>
  <c r="O2321" i="18"/>
  <c r="O2322" i="18"/>
  <c r="O2323" i="18"/>
  <c r="O2324" i="18"/>
  <c r="O2325" i="18"/>
  <c r="O2326" i="18"/>
  <c r="O2327" i="18"/>
  <c r="O2328" i="18"/>
  <c r="O2329" i="18"/>
  <c r="O2330" i="18"/>
  <c r="O2331" i="18"/>
  <c r="O2332" i="18"/>
  <c r="O2333" i="18"/>
  <c r="O2334" i="18"/>
  <c r="O2335" i="18"/>
  <c r="O2336" i="18"/>
  <c r="O2337" i="18"/>
  <c r="O2338" i="18"/>
  <c r="O2339" i="18"/>
  <c r="O2340" i="18"/>
  <c r="O2341" i="18"/>
  <c r="O2342" i="18"/>
  <c r="O2343" i="18"/>
  <c r="O2344" i="18"/>
  <c r="O2345" i="18"/>
  <c r="O2346" i="18"/>
  <c r="O2347" i="18"/>
  <c r="O2348" i="18"/>
  <c r="O2349" i="18"/>
  <c r="O2350" i="18"/>
  <c r="O2351" i="18"/>
  <c r="O2352" i="18"/>
  <c r="O2353" i="18"/>
  <c r="O2354" i="18"/>
  <c r="O2355" i="18"/>
  <c r="O2356" i="18"/>
  <c r="O2357" i="18"/>
  <c r="O2358" i="18"/>
  <c r="O2359" i="18"/>
  <c r="O2360" i="18"/>
  <c r="O2361" i="18"/>
  <c r="O2362" i="18"/>
  <c r="O2363" i="18"/>
  <c r="O2364" i="18"/>
  <c r="O2365" i="18"/>
  <c r="O2366" i="18"/>
  <c r="O2367" i="18"/>
  <c r="O2368" i="18"/>
  <c r="O2369" i="18"/>
  <c r="O2370" i="18"/>
  <c r="O2371" i="18"/>
  <c r="O2372" i="18"/>
  <c r="O2373" i="18"/>
  <c r="O2374" i="18"/>
  <c r="O2375" i="18"/>
  <c r="O2376" i="18"/>
  <c r="O2377" i="18"/>
  <c r="O2378" i="18"/>
  <c r="O2379" i="18"/>
  <c r="O2380" i="18"/>
  <c r="O2381" i="18"/>
  <c r="O2382" i="18"/>
  <c r="O2383" i="18"/>
  <c r="O2384" i="18"/>
  <c r="O2385" i="18"/>
  <c r="O2386" i="18"/>
  <c r="O2387" i="18"/>
  <c r="O2388" i="18"/>
  <c r="O2389" i="18"/>
  <c r="O2390" i="18"/>
  <c r="O2391" i="18"/>
  <c r="O2392" i="18"/>
  <c r="O2393" i="18"/>
  <c r="O2394" i="18"/>
  <c r="O2395" i="18"/>
  <c r="O2396" i="18"/>
  <c r="O2397" i="18"/>
  <c r="O2398" i="18"/>
  <c r="O2399" i="18"/>
  <c r="O2400" i="18"/>
  <c r="O2401" i="18"/>
  <c r="O2402" i="18"/>
  <c r="O2403" i="18"/>
  <c r="O2404" i="18"/>
  <c r="O2405" i="18"/>
  <c r="O2406" i="18"/>
  <c r="O2407" i="18"/>
  <c r="O2408" i="18"/>
  <c r="O2409" i="18"/>
  <c r="O2410" i="18"/>
  <c r="O2411" i="18"/>
  <c r="O2412" i="18"/>
  <c r="O2413" i="18"/>
  <c r="O2414" i="18"/>
  <c r="O2415" i="18"/>
  <c r="O2416" i="18"/>
  <c r="O2417" i="18"/>
  <c r="O2418" i="18"/>
  <c r="O2419" i="18"/>
  <c r="O2420" i="18"/>
  <c r="O2421" i="18"/>
  <c r="O2422" i="18"/>
  <c r="O2423" i="18"/>
  <c r="O2424" i="18"/>
  <c r="O2425" i="18"/>
  <c r="O2426" i="18"/>
  <c r="O2427" i="18"/>
  <c r="O2428" i="18"/>
  <c r="O2429" i="18"/>
  <c r="O2430" i="18"/>
  <c r="O2431" i="18"/>
  <c r="O2432" i="18"/>
  <c r="O2433" i="18"/>
  <c r="O2434" i="18"/>
  <c r="O2435" i="18"/>
  <c r="O2436" i="18"/>
  <c r="O2437" i="18"/>
  <c r="O2438" i="18"/>
  <c r="O2439" i="18"/>
  <c r="O2440" i="18"/>
  <c r="O2441" i="18"/>
  <c r="O2442" i="18"/>
  <c r="O2443" i="18"/>
  <c r="O2444" i="18"/>
  <c r="O2445" i="18"/>
  <c r="O2446" i="18"/>
  <c r="O2447" i="18"/>
  <c r="O2448" i="18"/>
  <c r="O2449" i="18"/>
  <c r="O2450" i="18"/>
  <c r="O2451" i="18"/>
  <c r="O2452" i="18"/>
  <c r="O2453" i="18"/>
  <c r="O2454" i="18"/>
  <c r="O2455" i="18"/>
  <c r="O2456" i="18"/>
  <c r="O2457" i="18"/>
  <c r="O2458" i="18"/>
  <c r="O2459" i="18"/>
  <c r="O2460" i="18"/>
  <c r="O2461" i="18"/>
  <c r="O2462" i="18"/>
  <c r="O2463" i="18"/>
  <c r="O2464" i="18"/>
  <c r="O2465" i="18"/>
  <c r="O2466" i="18"/>
  <c r="O2467" i="18"/>
  <c r="O2468" i="18"/>
  <c r="O2469" i="18"/>
  <c r="O2470" i="18"/>
  <c r="O2471" i="18"/>
  <c r="O2472" i="18"/>
  <c r="O2473" i="18"/>
  <c r="O2474" i="18"/>
  <c r="O2475" i="18"/>
  <c r="O2476" i="18"/>
  <c r="O2477" i="18"/>
  <c r="O2478" i="18"/>
  <c r="O2479" i="18"/>
  <c r="O2480" i="18"/>
  <c r="O2481" i="18"/>
  <c r="O2482" i="18"/>
  <c r="O2483" i="18"/>
  <c r="O2484" i="18"/>
  <c r="O2485" i="18"/>
  <c r="O2486" i="18"/>
  <c r="O2487" i="18"/>
  <c r="O2488" i="18"/>
  <c r="O2489" i="18"/>
  <c r="O2490" i="18"/>
  <c r="O2491" i="18"/>
  <c r="O2492" i="18"/>
  <c r="O2493" i="18"/>
  <c r="O2494" i="18"/>
  <c r="O2495" i="18"/>
  <c r="O2496" i="18"/>
  <c r="O2497" i="18"/>
  <c r="O2498" i="18"/>
  <c r="O2499" i="18"/>
  <c r="O2500" i="18"/>
  <c r="O2501" i="18"/>
  <c r="O2502" i="18"/>
  <c r="O2503" i="18"/>
  <c r="O2504" i="18"/>
  <c r="O2505" i="18"/>
  <c r="O2506" i="18"/>
  <c r="O2507" i="18"/>
  <c r="O2508" i="18"/>
  <c r="O2509" i="18"/>
  <c r="O2510" i="18"/>
  <c r="O2511" i="18"/>
  <c r="O2512" i="18"/>
  <c r="O2513" i="18"/>
  <c r="O2514" i="18"/>
  <c r="O2515" i="18"/>
  <c r="O2516" i="18"/>
  <c r="O2517" i="18"/>
  <c r="O2518" i="18"/>
  <c r="O2519" i="18"/>
  <c r="O2520" i="18"/>
  <c r="O2521" i="18"/>
  <c r="O2522" i="18"/>
  <c r="O2523" i="18"/>
  <c r="O2524" i="18"/>
  <c r="O2525" i="18"/>
  <c r="O2526" i="18"/>
  <c r="O2527" i="18"/>
  <c r="O2528" i="18"/>
  <c r="O2529" i="18"/>
  <c r="O2530" i="18"/>
  <c r="O2531" i="18"/>
  <c r="O2532" i="18"/>
  <c r="O2533" i="18"/>
  <c r="O2534" i="18"/>
  <c r="O2535" i="18"/>
  <c r="O2536" i="18"/>
  <c r="O2537" i="18"/>
  <c r="O2538" i="18"/>
  <c r="O2539" i="18"/>
  <c r="O2540" i="18"/>
  <c r="O2541" i="18"/>
  <c r="O2542" i="18"/>
  <c r="O2543" i="18"/>
  <c r="O2544" i="18"/>
  <c r="O2545" i="18"/>
  <c r="O2546" i="18"/>
  <c r="O2547" i="18"/>
  <c r="O2548" i="18"/>
  <c r="O2549" i="18"/>
  <c r="O2550" i="18"/>
  <c r="O2551" i="18"/>
  <c r="O2552" i="18"/>
  <c r="O2553" i="18"/>
  <c r="O2554" i="18"/>
  <c r="O2555" i="18"/>
  <c r="O2556" i="18"/>
  <c r="O2557" i="18"/>
  <c r="O2558" i="18"/>
  <c r="O2559" i="18"/>
  <c r="O2560" i="18"/>
  <c r="O2561" i="18"/>
  <c r="O2562" i="18"/>
  <c r="O2563" i="18"/>
  <c r="O2564" i="18"/>
  <c r="O2565" i="18"/>
  <c r="O2566" i="18"/>
  <c r="O2567" i="18"/>
  <c r="O2568" i="18"/>
  <c r="O2569" i="18"/>
  <c r="O2570" i="18"/>
  <c r="O2571" i="18"/>
  <c r="O2572" i="18"/>
  <c r="O2573" i="18"/>
  <c r="O2574" i="18"/>
  <c r="O2575" i="18"/>
  <c r="O2576" i="18"/>
  <c r="O2577" i="18"/>
  <c r="O2578" i="18"/>
  <c r="O2579" i="18"/>
  <c r="O2580" i="18"/>
  <c r="O2581" i="18"/>
  <c r="O2582" i="18"/>
  <c r="O2583" i="18"/>
  <c r="O2584" i="18"/>
  <c r="O2585" i="18"/>
  <c r="O2586" i="18"/>
  <c r="O2587" i="18"/>
  <c r="O2588" i="18"/>
  <c r="O2589" i="18"/>
  <c r="O2590" i="18"/>
  <c r="O2591" i="18"/>
  <c r="O2592" i="18"/>
  <c r="O2593" i="18"/>
  <c r="O2594" i="18"/>
  <c r="O2595" i="18"/>
  <c r="O2596" i="18"/>
  <c r="O2597" i="18"/>
  <c r="O2598" i="18"/>
  <c r="O2599" i="18"/>
  <c r="O2600" i="18"/>
  <c r="O2601" i="18"/>
  <c r="O2602" i="18"/>
  <c r="O2603" i="18"/>
  <c r="O2604" i="18"/>
  <c r="O2605" i="18"/>
  <c r="O2606" i="18"/>
  <c r="O2607" i="18"/>
  <c r="O2608" i="18"/>
  <c r="O2609" i="18"/>
  <c r="O2610" i="18"/>
  <c r="O2611" i="18"/>
  <c r="O2612" i="18"/>
  <c r="O2613" i="18"/>
  <c r="O2614" i="18"/>
  <c r="O2615" i="18"/>
  <c r="O2616" i="18"/>
  <c r="O2617" i="18"/>
  <c r="O2618" i="18"/>
  <c r="O2619" i="18"/>
  <c r="O2620" i="18"/>
  <c r="O2621" i="18"/>
  <c r="O2622" i="18"/>
  <c r="O2623" i="18"/>
  <c r="O2624" i="18"/>
  <c r="O2625" i="18"/>
  <c r="O2626" i="18"/>
  <c r="O2627" i="18"/>
  <c r="O2628" i="18"/>
  <c r="O2629" i="18"/>
  <c r="O2630" i="18"/>
  <c r="O2631" i="18"/>
  <c r="O2632" i="18"/>
  <c r="O2633" i="18"/>
  <c r="O2634" i="18"/>
  <c r="O2635" i="18"/>
  <c r="O2636" i="18"/>
  <c r="O2637" i="18"/>
  <c r="O2638" i="18"/>
  <c r="O2639" i="18"/>
  <c r="O2640" i="18"/>
  <c r="O2641" i="18"/>
  <c r="O2642" i="18"/>
  <c r="O2643" i="18"/>
  <c r="O2644" i="18"/>
  <c r="O2645" i="18"/>
  <c r="O2646" i="18"/>
  <c r="O2647" i="18"/>
  <c r="O2648" i="18"/>
  <c r="O2649" i="18"/>
  <c r="O2650" i="18"/>
  <c r="O2651" i="18"/>
  <c r="O2652" i="18"/>
  <c r="O2653" i="18"/>
  <c r="O2654" i="18"/>
  <c r="O2655" i="18"/>
  <c r="O2656" i="18"/>
  <c r="O2657" i="18"/>
  <c r="O2658" i="18"/>
  <c r="O2659" i="18"/>
  <c r="O2660" i="18"/>
  <c r="O2661" i="18"/>
  <c r="O2662" i="18"/>
  <c r="O2663" i="18"/>
  <c r="O2664" i="18"/>
  <c r="O2665" i="18"/>
  <c r="O2666" i="18"/>
  <c r="O2667" i="18"/>
  <c r="O2668" i="18"/>
  <c r="O2669" i="18"/>
  <c r="O2670" i="18"/>
  <c r="O2671" i="18"/>
  <c r="O2672" i="18"/>
  <c r="O2673" i="18"/>
  <c r="O2674" i="18"/>
  <c r="O2675" i="18"/>
  <c r="O2676" i="18"/>
  <c r="O2677" i="18"/>
  <c r="O2678" i="18"/>
  <c r="O2679" i="18"/>
  <c r="O2680" i="18"/>
  <c r="O2681" i="18"/>
  <c r="O2682" i="18"/>
  <c r="O2683" i="18"/>
  <c r="O2684" i="18"/>
  <c r="O2685" i="18"/>
  <c r="O2686" i="18"/>
  <c r="O2687" i="18"/>
  <c r="O2688" i="18"/>
  <c r="O2689" i="18"/>
  <c r="O2690" i="18"/>
  <c r="O2691" i="18"/>
  <c r="O2692" i="18"/>
  <c r="O2693" i="18"/>
  <c r="O2694" i="18"/>
  <c r="O2695" i="18"/>
  <c r="O2696" i="18"/>
  <c r="O2697" i="18"/>
  <c r="O2698" i="18"/>
  <c r="O2699" i="18"/>
  <c r="O2700" i="18"/>
  <c r="O2701" i="18"/>
  <c r="O2702" i="18"/>
  <c r="O2703" i="18"/>
  <c r="O2704" i="18"/>
  <c r="O2705" i="18"/>
  <c r="O2706" i="18"/>
  <c r="O2707" i="18"/>
  <c r="O2708" i="18"/>
  <c r="O2709" i="18"/>
  <c r="O2710" i="18"/>
  <c r="O2711" i="18"/>
  <c r="O2712" i="18"/>
  <c r="O2713" i="18"/>
  <c r="O2714" i="18"/>
  <c r="O2715" i="18"/>
  <c r="O2716" i="18"/>
  <c r="O2717" i="18"/>
  <c r="O2718" i="18"/>
  <c r="O2719" i="18"/>
  <c r="O2720" i="18"/>
  <c r="O2721" i="18"/>
  <c r="O2722" i="18"/>
  <c r="O2723" i="18"/>
  <c r="O2724" i="18"/>
  <c r="O2725" i="18"/>
  <c r="O2726" i="18"/>
  <c r="O2727" i="18"/>
  <c r="O2728" i="18"/>
  <c r="O2729" i="18"/>
  <c r="O2730" i="18"/>
  <c r="O2731" i="18"/>
  <c r="O2732" i="18"/>
  <c r="O2733" i="18"/>
  <c r="O2734" i="18"/>
  <c r="O2735" i="18"/>
  <c r="O2736" i="18"/>
  <c r="O2737" i="18"/>
  <c r="O2738" i="18"/>
  <c r="O2739" i="18"/>
  <c r="O2740" i="18"/>
  <c r="O2741" i="18"/>
  <c r="O2742" i="18"/>
  <c r="O2743" i="18"/>
  <c r="O2744" i="18"/>
  <c r="O2745" i="18"/>
  <c r="O2746" i="18"/>
  <c r="O2747" i="18"/>
  <c r="O2748" i="18"/>
  <c r="O2749" i="18"/>
  <c r="O2750" i="18"/>
  <c r="O2751" i="18"/>
  <c r="O2752" i="18"/>
  <c r="O2753" i="18"/>
  <c r="O2754" i="18"/>
  <c r="O2755" i="18"/>
  <c r="O2756" i="18"/>
  <c r="O2757" i="18"/>
  <c r="O2758" i="18"/>
  <c r="O2759" i="18"/>
  <c r="O2760" i="18"/>
  <c r="O2761" i="18"/>
  <c r="O2762" i="18"/>
  <c r="O2763" i="18"/>
  <c r="O2764" i="18"/>
  <c r="O2765" i="18"/>
  <c r="O2766" i="18"/>
  <c r="O2767" i="18"/>
  <c r="O2768" i="18"/>
  <c r="O2769" i="18"/>
  <c r="O2770" i="18"/>
  <c r="O2771" i="18"/>
  <c r="O2772" i="18"/>
  <c r="O2773" i="18"/>
  <c r="O2774" i="18"/>
  <c r="O2775" i="18"/>
  <c r="O2776" i="18"/>
  <c r="O2777" i="18"/>
  <c r="O2778" i="18"/>
  <c r="O2779" i="18"/>
  <c r="O2780" i="18"/>
  <c r="O2781" i="18"/>
  <c r="O2782" i="18"/>
  <c r="O2783" i="18"/>
  <c r="O2784" i="18"/>
  <c r="O2785" i="18"/>
  <c r="O2786" i="18"/>
  <c r="O2787" i="18"/>
  <c r="O2788" i="18"/>
  <c r="O2789" i="18"/>
  <c r="O2790" i="18"/>
  <c r="O2791" i="18"/>
  <c r="O2792" i="18"/>
  <c r="O2793" i="18"/>
  <c r="O2794" i="18"/>
  <c r="O2795" i="18"/>
  <c r="O2796" i="18"/>
  <c r="O2797" i="18"/>
  <c r="O2798" i="18"/>
  <c r="O2799" i="18"/>
  <c r="O2800" i="18"/>
  <c r="O2801" i="18"/>
  <c r="O2802" i="18"/>
  <c r="O2803" i="18"/>
  <c r="O2804" i="18"/>
  <c r="O2805" i="18"/>
  <c r="O2806" i="18"/>
  <c r="O2807" i="18"/>
  <c r="O2808" i="18"/>
  <c r="O2809" i="18"/>
  <c r="O2810" i="18"/>
  <c r="O2811" i="18"/>
  <c r="O2812" i="18"/>
  <c r="O2813" i="18"/>
  <c r="O2814" i="18"/>
  <c r="O2815" i="18"/>
  <c r="O2816" i="18"/>
  <c r="O2817" i="18"/>
  <c r="O2818" i="18"/>
  <c r="O2819" i="18"/>
  <c r="O2820" i="18"/>
  <c r="O2821" i="18"/>
  <c r="O2822" i="18"/>
  <c r="O2823" i="18"/>
  <c r="O2824" i="18"/>
  <c r="O2825" i="18"/>
  <c r="O2826" i="18"/>
  <c r="O2827" i="18"/>
  <c r="O2828" i="18"/>
  <c r="O2829" i="18"/>
  <c r="O2830" i="18"/>
  <c r="O2831" i="18"/>
  <c r="O2832" i="18"/>
  <c r="O2833" i="18"/>
  <c r="O2834" i="18"/>
  <c r="O2835" i="18"/>
  <c r="O2836" i="18"/>
  <c r="O2837" i="18"/>
  <c r="O2838" i="18"/>
  <c r="O2839" i="18"/>
  <c r="O2840" i="18"/>
  <c r="O2841" i="18"/>
  <c r="O2842" i="18"/>
  <c r="O2843" i="18"/>
  <c r="O2844" i="18"/>
  <c r="O2845" i="18"/>
  <c r="O2846" i="18"/>
  <c r="O2847" i="18"/>
  <c r="O2848" i="18"/>
  <c r="O2849" i="18"/>
  <c r="O2850" i="18"/>
  <c r="O2851" i="18"/>
  <c r="O2852" i="18"/>
  <c r="O2853" i="18"/>
  <c r="O2854" i="18"/>
  <c r="O2855" i="18"/>
  <c r="O2856" i="18"/>
  <c r="O2857" i="18"/>
  <c r="O2858" i="18"/>
  <c r="O2859" i="18"/>
  <c r="O2860" i="18"/>
  <c r="O2861" i="18"/>
  <c r="O2862" i="18"/>
  <c r="O2863" i="18"/>
  <c r="O2864" i="18"/>
  <c r="O2865" i="18"/>
  <c r="O2866" i="18"/>
  <c r="O2867" i="18"/>
  <c r="O2868" i="18"/>
  <c r="O2869" i="18"/>
  <c r="O2870" i="18"/>
  <c r="O2871" i="18"/>
  <c r="O2872" i="18"/>
  <c r="O2873" i="18"/>
  <c r="O2874" i="18"/>
  <c r="O2875" i="18"/>
  <c r="O2876" i="18"/>
  <c r="O2877" i="18"/>
  <c r="O2878" i="18"/>
  <c r="O2879" i="18"/>
  <c r="O2880" i="18"/>
  <c r="O2881" i="18"/>
  <c r="O2882" i="18"/>
  <c r="O2883" i="18"/>
  <c r="O2884" i="18"/>
  <c r="O2885" i="18"/>
  <c r="O2886" i="18"/>
  <c r="O2887" i="18"/>
  <c r="O2888" i="18"/>
  <c r="O2889" i="18"/>
  <c r="O2890" i="18"/>
  <c r="O2891" i="18"/>
  <c r="O2892" i="18"/>
  <c r="O2893" i="18"/>
  <c r="O2894" i="18"/>
  <c r="O2895" i="18"/>
  <c r="O2896" i="18"/>
  <c r="O2897" i="18"/>
  <c r="O2898" i="18"/>
  <c r="O2899" i="18"/>
  <c r="O2900" i="18"/>
  <c r="O2901" i="18"/>
  <c r="O2902" i="18"/>
  <c r="O2903" i="18"/>
  <c r="O2904" i="18"/>
  <c r="O2905" i="18"/>
  <c r="O2906" i="18"/>
  <c r="O2907" i="18"/>
  <c r="O2908" i="18"/>
  <c r="O2909" i="18"/>
  <c r="O2910" i="18"/>
  <c r="O2911" i="18"/>
  <c r="O2912" i="18"/>
  <c r="O2913" i="18"/>
  <c r="O2914" i="18"/>
  <c r="O2915" i="18"/>
  <c r="O2916" i="18"/>
  <c r="O2917" i="18"/>
  <c r="O2918" i="18"/>
  <c r="O2919" i="18"/>
  <c r="O2920" i="18"/>
  <c r="O2921" i="18"/>
  <c r="O2922" i="18"/>
  <c r="O2923" i="18"/>
  <c r="O2924" i="18"/>
  <c r="O2925" i="18"/>
  <c r="O2926" i="18"/>
  <c r="O2927" i="18"/>
  <c r="O2928" i="18"/>
  <c r="O2929" i="18"/>
  <c r="O2930" i="18"/>
  <c r="O2931" i="18"/>
  <c r="O2932" i="18"/>
  <c r="O2933" i="18"/>
  <c r="O2934" i="18"/>
  <c r="O2935" i="18"/>
  <c r="O2936" i="18"/>
  <c r="O2937" i="18"/>
  <c r="O2938" i="18"/>
  <c r="O2939" i="18"/>
  <c r="O2940" i="18"/>
  <c r="O2941" i="18"/>
  <c r="O2942" i="18"/>
  <c r="O2943" i="18"/>
  <c r="O2944" i="18"/>
  <c r="O2945" i="18"/>
  <c r="O2946" i="18"/>
  <c r="O2947" i="18"/>
  <c r="O2948" i="18"/>
  <c r="O2949" i="18"/>
  <c r="O2950" i="18"/>
  <c r="O2951" i="18"/>
  <c r="O2952" i="18"/>
  <c r="O2953" i="18"/>
  <c r="O2954" i="18"/>
  <c r="O2955" i="18"/>
  <c r="O2956" i="18"/>
  <c r="O2957" i="18"/>
  <c r="O2958" i="18"/>
  <c r="O2959" i="18"/>
  <c r="O2960" i="18"/>
  <c r="O2961" i="18"/>
  <c r="O2962" i="18"/>
  <c r="O2963" i="18"/>
  <c r="O2964" i="18"/>
  <c r="O2965" i="18"/>
  <c r="O2966" i="18"/>
  <c r="O2967" i="18"/>
  <c r="O2968" i="18"/>
  <c r="O2969" i="18"/>
  <c r="O2970" i="18"/>
  <c r="O2971" i="18"/>
  <c r="O2972" i="18"/>
  <c r="O2973" i="18"/>
  <c r="O2974" i="18"/>
  <c r="O2975" i="18"/>
  <c r="O2976" i="18"/>
  <c r="O2977" i="18"/>
  <c r="O2978" i="18"/>
  <c r="O2979" i="18"/>
  <c r="O2980" i="18"/>
  <c r="O2981" i="18"/>
  <c r="O2982" i="18"/>
  <c r="O2983" i="18"/>
  <c r="O2984" i="18"/>
  <c r="O2985" i="18"/>
  <c r="O2986" i="18"/>
  <c r="O2987" i="18"/>
  <c r="O2988" i="18"/>
  <c r="O2989" i="18"/>
  <c r="O2990" i="18"/>
  <c r="O2991" i="18"/>
  <c r="O2992" i="18"/>
  <c r="O2993" i="18"/>
  <c r="O2994" i="18"/>
  <c r="O2995" i="18"/>
  <c r="O2996" i="18"/>
  <c r="O2997" i="18"/>
  <c r="O2998" i="18"/>
  <c r="O2999" i="18"/>
  <c r="O3000" i="18"/>
  <c r="O3001" i="18"/>
  <c r="O3002" i="18"/>
  <c r="O3003" i="18"/>
  <c r="O3004" i="18"/>
  <c r="O3005" i="18"/>
  <c r="O3006" i="18"/>
  <c r="O3007" i="18"/>
  <c r="O3008" i="18"/>
  <c r="O3009" i="18"/>
  <c r="O3010" i="18"/>
  <c r="O3011" i="18"/>
  <c r="O3012" i="18"/>
  <c r="O3013" i="18"/>
  <c r="O3014" i="18"/>
  <c r="O3015" i="18"/>
  <c r="O3016" i="18"/>
  <c r="O3017" i="18"/>
  <c r="O3018" i="18"/>
  <c r="O3019" i="18"/>
  <c r="O3020" i="18"/>
  <c r="O3021" i="18"/>
  <c r="O3022" i="18"/>
  <c r="O3023" i="18"/>
  <c r="O3024" i="18"/>
  <c r="O3025" i="18"/>
  <c r="O3026" i="18"/>
  <c r="O3027" i="18"/>
  <c r="O3028" i="18"/>
  <c r="O3029" i="18"/>
  <c r="O3030" i="18"/>
  <c r="O3031" i="18"/>
  <c r="O3032" i="18"/>
  <c r="O3033" i="18"/>
  <c r="O3034" i="18"/>
  <c r="O3035" i="18"/>
  <c r="O3036" i="18"/>
  <c r="O3037" i="18"/>
  <c r="O3038" i="18"/>
  <c r="O3039" i="18"/>
  <c r="O3040" i="18"/>
  <c r="O3041" i="18"/>
  <c r="O3042" i="18"/>
  <c r="O3043" i="18"/>
  <c r="O3044" i="18"/>
  <c r="O3045" i="18"/>
  <c r="O3046" i="18"/>
  <c r="O3047" i="18"/>
  <c r="O3048" i="18"/>
  <c r="O3049" i="18"/>
  <c r="O3050" i="18"/>
  <c r="O3051" i="18"/>
  <c r="O3052" i="18"/>
  <c r="O3053" i="18"/>
  <c r="O3054" i="18"/>
  <c r="O3055" i="18"/>
  <c r="O3056" i="18"/>
  <c r="O3057" i="18"/>
  <c r="O3058" i="18"/>
  <c r="O3059" i="18"/>
  <c r="O3060" i="18"/>
  <c r="O3061" i="18"/>
  <c r="O3062" i="18"/>
  <c r="O3063" i="18"/>
  <c r="O3064" i="18"/>
  <c r="O3065" i="18"/>
  <c r="O3066" i="18"/>
  <c r="O3067" i="18"/>
  <c r="O3068" i="18"/>
  <c r="O3069" i="18"/>
  <c r="O3070" i="18"/>
  <c r="O3071" i="18"/>
  <c r="O3072" i="18"/>
  <c r="O3073" i="18"/>
  <c r="O3074" i="18"/>
  <c r="O3075" i="18"/>
  <c r="O3076" i="18"/>
  <c r="O3077" i="18"/>
  <c r="O3078" i="18"/>
  <c r="O3079" i="18"/>
  <c r="O3080" i="18"/>
  <c r="O3081" i="18"/>
  <c r="O3082" i="18"/>
  <c r="O3083" i="18"/>
  <c r="O3084" i="18"/>
  <c r="O3085" i="18"/>
  <c r="O3086" i="18"/>
  <c r="O3087" i="18"/>
  <c r="O3088" i="18"/>
  <c r="O3089" i="18"/>
  <c r="O3090" i="18"/>
  <c r="O3091" i="18"/>
  <c r="O3092" i="18"/>
  <c r="O3093" i="18"/>
  <c r="O3094" i="18"/>
  <c r="O3095" i="18"/>
  <c r="O3096" i="18"/>
  <c r="O3097" i="18"/>
  <c r="O3098" i="18"/>
  <c r="O3099" i="18"/>
  <c r="O3100" i="18"/>
  <c r="O3101" i="18"/>
  <c r="O3102" i="18"/>
  <c r="O3103" i="18"/>
  <c r="O3104" i="18"/>
  <c r="O3105" i="18"/>
  <c r="O3106" i="18"/>
  <c r="O3107" i="18"/>
  <c r="O3108" i="18"/>
  <c r="O3109" i="18"/>
  <c r="O3110" i="18"/>
  <c r="O3111" i="18"/>
  <c r="O3112" i="18"/>
  <c r="O3113" i="18"/>
  <c r="O3114" i="18"/>
  <c r="O3115" i="18"/>
  <c r="O3116" i="18"/>
  <c r="O3117" i="18"/>
  <c r="O3118" i="18"/>
  <c r="O3119" i="18"/>
  <c r="O3120" i="18"/>
  <c r="O3121" i="18"/>
  <c r="O3122" i="18"/>
  <c r="O3123" i="18"/>
  <c r="O3124" i="18"/>
  <c r="O3125" i="18"/>
  <c r="O3126" i="18"/>
  <c r="O3127" i="18"/>
  <c r="O3128" i="18"/>
  <c r="O3129" i="18"/>
  <c r="O3130" i="18"/>
  <c r="O3131" i="18"/>
  <c r="O3132" i="18"/>
  <c r="O3133" i="18"/>
  <c r="O3134" i="18"/>
  <c r="O3135" i="18"/>
  <c r="O3136" i="18"/>
  <c r="O3137" i="18"/>
  <c r="O3138" i="18"/>
  <c r="O3139" i="18"/>
  <c r="O3140" i="18"/>
  <c r="O3141" i="18"/>
  <c r="O3142" i="18"/>
  <c r="O3143" i="18"/>
  <c r="O3144" i="18"/>
  <c r="O3145" i="18"/>
  <c r="O3146" i="18"/>
  <c r="O3147" i="18"/>
  <c r="O3148" i="18"/>
  <c r="O3149" i="18"/>
  <c r="O3150" i="18"/>
  <c r="O3151" i="18"/>
  <c r="O3152" i="18"/>
  <c r="O3153" i="18"/>
  <c r="O3154" i="18"/>
  <c r="O3155" i="18"/>
  <c r="O3156" i="18"/>
  <c r="O3157" i="18"/>
  <c r="O3158" i="18"/>
  <c r="O3159" i="18"/>
  <c r="O3160" i="18"/>
  <c r="O3161" i="18"/>
  <c r="O3162" i="18"/>
  <c r="O3163" i="18"/>
  <c r="O3164" i="18"/>
  <c r="O3165" i="18"/>
  <c r="O3166" i="18"/>
  <c r="O3167" i="18"/>
  <c r="O3168" i="18"/>
  <c r="O3169" i="18"/>
  <c r="O3170" i="18"/>
  <c r="O3171" i="18"/>
  <c r="O3172" i="18"/>
  <c r="O3173" i="18"/>
  <c r="O3174" i="18"/>
  <c r="O3175" i="18"/>
  <c r="O3176" i="18"/>
  <c r="O3177" i="18"/>
  <c r="O3178" i="18"/>
  <c r="O3179" i="18"/>
  <c r="O3180" i="18"/>
  <c r="O3181" i="18"/>
  <c r="O3182" i="18"/>
  <c r="O3183" i="18"/>
  <c r="O3184" i="18"/>
  <c r="O3185" i="18"/>
  <c r="O3186" i="18"/>
  <c r="O3187" i="18"/>
  <c r="O3188" i="18"/>
  <c r="O3189" i="18"/>
  <c r="O3190" i="18"/>
  <c r="O3191" i="18"/>
  <c r="O3192" i="18"/>
  <c r="O3193" i="18"/>
  <c r="O3194" i="18"/>
  <c r="O3195" i="18"/>
  <c r="O3196" i="18"/>
  <c r="O3197" i="18"/>
  <c r="O3198" i="18"/>
  <c r="O3199" i="18"/>
  <c r="O3200" i="18"/>
  <c r="O3201" i="18"/>
  <c r="O3202" i="18"/>
  <c r="O3203" i="18"/>
  <c r="O3204" i="18"/>
  <c r="O3205" i="18"/>
  <c r="O3206" i="18"/>
  <c r="O3207" i="18"/>
  <c r="O3208" i="18"/>
  <c r="O3209" i="18"/>
  <c r="O3210" i="18"/>
  <c r="O3211" i="18"/>
  <c r="O3212" i="18"/>
  <c r="O3213" i="18"/>
  <c r="O3214" i="18"/>
  <c r="O3215" i="18"/>
  <c r="O3216" i="18"/>
  <c r="O3217" i="18"/>
  <c r="O3218" i="18"/>
  <c r="O3219" i="18"/>
  <c r="O3220" i="18"/>
  <c r="O3221" i="18"/>
  <c r="O3222" i="18"/>
  <c r="O3223" i="18"/>
  <c r="O3224" i="18"/>
  <c r="O3225" i="18"/>
  <c r="O3226" i="18"/>
  <c r="O3227" i="18"/>
  <c r="O3228" i="18"/>
  <c r="O3229" i="18"/>
  <c r="O3230" i="18"/>
  <c r="O3231" i="18"/>
  <c r="O3232" i="18"/>
  <c r="O3233" i="18"/>
  <c r="O3234" i="18"/>
  <c r="O3235" i="18"/>
  <c r="O3236" i="18"/>
  <c r="O3237" i="18"/>
  <c r="O3238" i="18"/>
  <c r="O3239" i="18"/>
  <c r="O3240" i="18"/>
  <c r="O3241" i="18"/>
  <c r="O3242" i="18"/>
  <c r="O3243" i="18"/>
  <c r="O3244" i="18"/>
  <c r="O3245" i="18"/>
  <c r="O3246" i="18"/>
  <c r="O3247" i="18"/>
  <c r="O3248" i="18"/>
  <c r="O3249" i="18"/>
  <c r="O3250" i="18"/>
  <c r="O3251" i="18"/>
  <c r="O3252" i="18"/>
  <c r="O3253" i="18"/>
  <c r="O3254" i="18"/>
  <c r="O3255" i="18"/>
  <c r="O3256" i="18"/>
  <c r="O3257" i="18"/>
  <c r="O3258" i="18"/>
  <c r="O3259" i="18"/>
  <c r="O3260" i="18"/>
  <c r="O3261" i="18"/>
  <c r="O3262" i="18"/>
  <c r="O3263" i="18"/>
  <c r="O3264" i="18"/>
  <c r="O3265" i="18"/>
  <c r="O3266" i="18"/>
  <c r="O3267" i="18"/>
  <c r="O3268" i="18"/>
  <c r="O3269" i="18"/>
  <c r="O3270" i="18"/>
  <c r="O3271" i="18"/>
  <c r="O3272" i="18"/>
  <c r="O3273" i="18"/>
  <c r="O3274" i="18"/>
  <c r="O3275" i="18"/>
  <c r="O3276" i="18"/>
  <c r="O3277" i="18"/>
  <c r="O3278" i="18"/>
  <c r="O3279" i="18"/>
  <c r="O3280" i="18"/>
  <c r="O3281" i="18"/>
  <c r="O3282" i="18"/>
  <c r="O3283" i="18"/>
  <c r="O3284" i="18"/>
  <c r="O3285" i="18"/>
  <c r="O3286" i="18"/>
  <c r="O3287" i="18"/>
  <c r="O3288" i="18"/>
  <c r="O3289" i="18"/>
  <c r="O3290" i="18"/>
  <c r="O3291" i="18"/>
  <c r="O3292" i="18"/>
  <c r="O3293" i="18"/>
  <c r="O3294" i="18"/>
  <c r="O3295" i="18"/>
  <c r="O3296" i="18"/>
  <c r="O3297" i="18"/>
  <c r="O3298" i="18"/>
  <c r="O3299" i="18"/>
  <c r="O3300" i="18"/>
  <c r="O3301" i="18"/>
  <c r="O3302" i="18"/>
  <c r="O3303" i="18"/>
  <c r="O3304" i="18"/>
  <c r="O3305" i="18"/>
  <c r="O3306" i="18"/>
  <c r="O3307" i="18"/>
  <c r="O3308" i="18"/>
  <c r="O3309" i="18"/>
  <c r="O3310" i="18"/>
  <c r="O3311" i="18"/>
  <c r="O3312" i="18"/>
  <c r="O3313" i="18"/>
  <c r="O3314" i="18"/>
  <c r="O3315" i="18"/>
  <c r="O3316" i="18"/>
  <c r="O3317" i="18"/>
  <c r="O3318" i="18"/>
  <c r="O3319" i="18"/>
  <c r="O3320" i="18"/>
  <c r="O3321" i="18"/>
  <c r="O3322" i="18"/>
  <c r="O3323" i="18"/>
  <c r="O3324" i="18"/>
  <c r="O3325" i="18"/>
  <c r="O3326" i="18"/>
  <c r="O3327" i="18"/>
  <c r="O3328" i="18"/>
  <c r="O3329" i="18"/>
  <c r="O3330" i="18"/>
  <c r="O3331" i="18"/>
  <c r="O3332" i="18"/>
  <c r="O3333" i="18"/>
  <c r="O3334" i="18"/>
  <c r="O3335" i="18"/>
  <c r="O3336" i="18"/>
  <c r="O3337" i="18"/>
  <c r="O3338" i="18"/>
  <c r="O3339" i="18"/>
  <c r="O3340" i="18"/>
  <c r="O3341" i="18"/>
  <c r="O3342" i="18"/>
  <c r="O3343" i="18"/>
  <c r="O3344" i="18"/>
  <c r="O3345" i="18"/>
  <c r="O3346" i="18"/>
  <c r="O3347" i="18"/>
  <c r="O3348" i="18"/>
  <c r="O3349" i="18"/>
  <c r="O3350" i="18"/>
  <c r="O3351" i="18"/>
  <c r="O3352" i="18"/>
  <c r="O3353" i="18"/>
  <c r="O3354" i="18"/>
  <c r="O3355" i="18"/>
  <c r="O3356" i="18"/>
  <c r="O3357" i="18"/>
  <c r="O3358" i="18"/>
  <c r="O3359" i="18"/>
  <c r="O3360" i="18"/>
  <c r="O3361" i="18"/>
  <c r="O3362" i="18"/>
  <c r="O3363" i="18"/>
  <c r="O3364" i="18"/>
  <c r="O3365" i="18"/>
  <c r="O3366" i="18"/>
  <c r="O3367" i="18"/>
  <c r="O3368" i="18"/>
  <c r="O3369" i="18"/>
  <c r="O3370" i="18"/>
  <c r="O3371" i="18"/>
  <c r="O3372" i="18"/>
  <c r="O3373" i="18"/>
  <c r="O3374" i="18"/>
  <c r="O3375" i="18"/>
  <c r="O3376" i="18"/>
  <c r="O3377" i="18"/>
  <c r="O3378" i="18"/>
  <c r="O3379" i="18"/>
  <c r="O3380" i="18"/>
  <c r="O3381" i="18"/>
  <c r="O3382" i="18"/>
  <c r="O3383" i="18"/>
  <c r="O3384" i="18"/>
  <c r="O3385" i="18"/>
  <c r="O3386" i="18"/>
  <c r="O3387" i="18"/>
  <c r="O3388" i="18"/>
  <c r="O3389" i="18"/>
  <c r="O3390" i="18"/>
  <c r="O3391" i="18"/>
  <c r="O3392" i="18"/>
  <c r="O3393" i="18"/>
  <c r="O3394" i="18"/>
  <c r="O3395" i="18"/>
  <c r="O3396" i="18"/>
  <c r="O3397" i="18"/>
  <c r="O3398" i="18"/>
  <c r="O3399" i="18"/>
  <c r="O3400" i="18"/>
  <c r="O3401" i="18"/>
  <c r="O3402" i="18"/>
  <c r="O3403" i="18"/>
  <c r="O3404" i="18"/>
  <c r="O3405" i="18"/>
  <c r="O3406" i="18"/>
  <c r="O3407" i="18"/>
  <c r="O3408" i="18"/>
  <c r="O3409" i="18"/>
  <c r="O3410" i="18"/>
  <c r="O3411" i="18"/>
  <c r="O3412" i="18"/>
  <c r="O3413" i="18"/>
  <c r="O3414" i="18"/>
  <c r="O3415" i="18"/>
  <c r="O3416" i="18"/>
  <c r="O3417" i="18"/>
  <c r="O3418" i="18"/>
  <c r="O3419" i="18"/>
  <c r="O3420" i="18"/>
  <c r="O3421" i="18"/>
  <c r="O3422" i="18"/>
  <c r="O3423" i="18"/>
  <c r="O3424" i="18"/>
  <c r="O3425" i="18"/>
  <c r="O3426" i="18"/>
  <c r="O3427" i="18"/>
  <c r="O3428" i="18"/>
  <c r="O3429" i="18"/>
  <c r="O3430" i="18"/>
  <c r="O3431" i="18"/>
  <c r="O3432" i="18"/>
  <c r="O3433" i="18"/>
  <c r="O3434" i="18"/>
  <c r="O3435" i="18"/>
  <c r="O3436" i="18"/>
  <c r="O3437" i="18"/>
  <c r="O3438" i="18"/>
  <c r="O3439" i="18"/>
  <c r="O3440" i="18"/>
  <c r="O3441" i="18"/>
  <c r="O3442" i="18"/>
  <c r="O3443" i="18"/>
  <c r="O3444" i="18"/>
  <c r="O3445" i="18"/>
  <c r="O3446" i="18"/>
  <c r="O3447" i="18"/>
  <c r="O3448" i="18"/>
  <c r="O3449" i="18"/>
  <c r="O3450" i="18"/>
  <c r="O3451" i="18"/>
  <c r="O3452" i="18"/>
  <c r="O3453" i="18"/>
  <c r="O3454" i="18"/>
  <c r="O3455" i="18"/>
  <c r="O3456" i="18"/>
  <c r="O3457" i="18"/>
  <c r="O3458" i="18"/>
  <c r="O3459" i="18"/>
  <c r="O3460" i="18"/>
  <c r="O3461" i="18"/>
  <c r="O3462" i="18"/>
  <c r="O3463" i="18"/>
  <c r="O3464" i="18"/>
  <c r="O3465" i="18"/>
  <c r="O3466" i="18"/>
  <c r="O3467" i="18"/>
  <c r="O3468" i="18"/>
  <c r="O3469" i="18"/>
  <c r="O3470" i="18"/>
  <c r="O3471" i="18"/>
  <c r="O3472" i="18"/>
  <c r="O3473" i="18"/>
  <c r="O3474" i="18"/>
  <c r="O3475" i="18"/>
  <c r="O3476" i="18"/>
  <c r="O3477" i="18"/>
  <c r="O3478" i="18"/>
  <c r="O3479" i="18"/>
  <c r="O3480" i="18"/>
  <c r="O3481" i="18"/>
  <c r="O3482" i="18"/>
  <c r="O3483" i="18"/>
  <c r="O3484" i="18"/>
  <c r="O3485" i="18"/>
  <c r="O3486" i="18"/>
  <c r="O3487" i="18"/>
  <c r="O3488" i="18"/>
  <c r="O3489" i="18"/>
  <c r="O3490" i="18"/>
  <c r="O3491" i="18"/>
  <c r="O3492" i="18"/>
  <c r="O3493" i="18"/>
  <c r="O3494" i="18"/>
  <c r="O3495" i="18"/>
  <c r="O3496" i="18"/>
  <c r="O3497" i="18"/>
  <c r="O3498" i="18"/>
  <c r="O3499" i="18"/>
  <c r="O3500" i="18"/>
  <c r="O3501" i="18"/>
  <c r="O3502" i="18"/>
  <c r="O3503" i="18"/>
  <c r="O3504" i="18"/>
  <c r="O3505" i="18"/>
  <c r="O3506" i="18"/>
  <c r="O3507" i="18"/>
  <c r="O3508" i="18"/>
  <c r="O3509" i="18"/>
  <c r="O3510" i="18"/>
  <c r="O3511" i="18"/>
  <c r="O3512" i="18"/>
  <c r="O3513" i="18"/>
  <c r="O3514" i="18"/>
  <c r="O3515" i="18"/>
  <c r="O3516" i="18"/>
  <c r="O3517" i="18"/>
  <c r="O3518" i="18"/>
  <c r="O3519" i="18"/>
  <c r="O3520" i="18"/>
  <c r="O3521" i="18"/>
  <c r="O3522" i="18"/>
  <c r="O3523" i="18"/>
  <c r="O3524" i="18"/>
  <c r="O3525" i="18"/>
  <c r="O3526" i="18"/>
  <c r="O3527" i="18"/>
  <c r="O3528" i="18"/>
  <c r="O3529" i="18"/>
  <c r="O3530" i="18"/>
  <c r="O3531" i="18"/>
  <c r="O3532" i="18"/>
  <c r="O3533" i="18"/>
  <c r="O3534" i="18"/>
  <c r="O3535" i="18"/>
  <c r="O3536" i="18"/>
  <c r="O3537" i="18"/>
  <c r="O3538" i="18"/>
  <c r="O3539" i="18"/>
  <c r="O3540" i="18"/>
  <c r="O3541" i="18"/>
  <c r="O3542" i="18"/>
  <c r="O3543" i="18"/>
  <c r="O3544" i="18"/>
  <c r="O3545" i="18"/>
  <c r="O3546" i="18"/>
  <c r="O3547" i="18"/>
  <c r="O3548" i="18"/>
  <c r="O3549" i="18"/>
  <c r="O3550" i="18"/>
  <c r="O3551" i="18"/>
  <c r="O3552" i="18"/>
  <c r="O3553" i="18"/>
  <c r="O3554" i="18"/>
  <c r="O3555" i="18"/>
  <c r="O3556" i="18"/>
  <c r="O3557" i="18"/>
  <c r="O3558" i="18"/>
  <c r="O3559" i="18"/>
  <c r="O3560" i="18"/>
  <c r="O3561" i="18"/>
  <c r="O3562" i="18"/>
  <c r="O3563" i="18"/>
  <c r="O3564" i="18"/>
  <c r="O3565" i="18"/>
  <c r="O3566" i="18"/>
  <c r="O3567" i="18"/>
  <c r="O3568" i="18"/>
  <c r="O3569" i="18"/>
  <c r="O3570" i="18"/>
  <c r="O3571" i="18"/>
  <c r="O3572" i="18"/>
  <c r="O3573" i="18"/>
  <c r="O3574" i="18"/>
  <c r="O3575" i="18"/>
  <c r="O3576" i="18"/>
  <c r="O3577" i="18"/>
  <c r="O3578" i="18"/>
  <c r="O3579" i="18"/>
  <c r="O3580" i="18"/>
  <c r="O3581" i="18"/>
  <c r="O3582" i="18"/>
  <c r="O3583" i="18"/>
  <c r="O3584" i="18"/>
  <c r="O3585" i="18"/>
  <c r="O3586" i="18"/>
  <c r="O3587" i="18"/>
  <c r="O3588" i="18"/>
  <c r="O3589" i="18"/>
  <c r="O3590" i="18"/>
  <c r="O3591" i="18"/>
  <c r="O3592" i="18"/>
  <c r="O3593" i="18"/>
  <c r="O3594" i="18"/>
  <c r="O3595" i="18"/>
  <c r="O3596" i="18"/>
  <c r="O3597" i="18"/>
  <c r="O3598" i="18"/>
  <c r="O3599" i="18"/>
  <c r="O3600" i="18"/>
  <c r="O3601" i="18"/>
  <c r="O3602" i="18"/>
  <c r="O3603" i="18"/>
  <c r="O3604" i="18"/>
  <c r="O3605" i="18"/>
  <c r="O3606" i="18"/>
  <c r="O3607" i="18"/>
  <c r="O3608" i="18"/>
  <c r="O3609" i="18"/>
  <c r="O3610" i="18"/>
  <c r="O3611" i="18"/>
  <c r="O3612" i="18"/>
  <c r="O3613" i="18"/>
  <c r="O3614" i="18"/>
  <c r="O3615" i="18"/>
  <c r="O3616" i="18"/>
  <c r="O3617" i="18"/>
  <c r="O3618" i="18"/>
  <c r="O3619" i="18"/>
  <c r="O3620" i="18"/>
  <c r="O3621" i="18"/>
  <c r="O3622" i="18"/>
  <c r="O3623" i="18"/>
  <c r="O3624" i="18"/>
  <c r="O3625" i="18"/>
  <c r="O3626" i="18"/>
  <c r="O3627" i="18"/>
  <c r="O3628" i="18"/>
  <c r="O3629" i="18"/>
  <c r="O3630" i="18"/>
  <c r="O3631" i="18"/>
  <c r="O3632" i="18"/>
  <c r="O3633" i="18"/>
  <c r="O3634" i="18"/>
  <c r="O3635" i="18"/>
  <c r="O3636" i="18"/>
  <c r="O3637" i="18"/>
  <c r="O3638" i="18"/>
  <c r="O3639" i="18"/>
  <c r="O3640" i="18"/>
  <c r="O3641" i="18"/>
  <c r="O3642" i="18"/>
  <c r="O3643" i="18"/>
  <c r="O3644" i="18"/>
  <c r="O3645" i="18"/>
  <c r="O3646" i="18"/>
  <c r="O3647" i="18"/>
  <c r="O3648" i="18"/>
  <c r="O3649" i="18"/>
  <c r="O3650" i="18"/>
  <c r="O3651" i="18"/>
  <c r="O3652" i="18"/>
  <c r="O3653" i="18"/>
  <c r="O3654" i="18"/>
  <c r="O3655" i="18"/>
  <c r="O3656" i="18"/>
  <c r="O3657" i="18"/>
  <c r="O3658" i="18"/>
  <c r="O3659" i="18"/>
  <c r="O3660" i="18"/>
  <c r="O3661" i="18"/>
  <c r="O3662" i="18"/>
  <c r="O3663" i="18"/>
  <c r="O3664" i="18"/>
  <c r="O3665" i="18"/>
  <c r="O3666" i="18"/>
  <c r="O3667" i="18"/>
  <c r="O3668" i="18"/>
  <c r="O3669" i="18"/>
  <c r="O3670" i="18"/>
  <c r="O3671" i="18"/>
  <c r="O3672" i="18"/>
  <c r="O3673" i="18"/>
  <c r="O3674" i="18"/>
  <c r="O3675" i="18"/>
  <c r="O3676" i="18"/>
  <c r="O3677" i="18"/>
  <c r="O3678" i="18"/>
  <c r="O3679" i="18"/>
  <c r="O3680" i="18"/>
  <c r="O3681" i="18"/>
  <c r="O3682" i="18"/>
  <c r="O3683" i="18"/>
  <c r="O3684" i="18"/>
  <c r="O3685" i="18"/>
  <c r="O3686" i="18"/>
  <c r="O3687" i="18"/>
  <c r="O3688" i="18"/>
  <c r="O3689" i="18"/>
  <c r="O3690" i="18"/>
  <c r="O3691" i="18"/>
  <c r="O3692" i="18"/>
  <c r="O3693" i="18"/>
  <c r="O3694" i="18"/>
  <c r="O3695" i="18"/>
  <c r="O3696" i="18"/>
  <c r="O3697" i="18"/>
  <c r="O3698" i="18"/>
  <c r="O3699" i="18"/>
  <c r="O3700" i="18"/>
  <c r="O3701" i="18"/>
  <c r="O3702" i="18"/>
  <c r="O3703" i="18"/>
  <c r="O3704" i="18"/>
  <c r="O3705" i="18"/>
  <c r="O3706" i="18"/>
  <c r="O3707" i="18"/>
  <c r="O3708" i="18"/>
  <c r="O3709" i="18"/>
  <c r="O3710" i="18"/>
  <c r="O3711" i="18"/>
  <c r="O3712" i="18"/>
  <c r="O3713" i="18"/>
  <c r="O3714" i="18"/>
  <c r="O3715" i="18"/>
  <c r="O3716" i="18"/>
  <c r="O3717" i="18"/>
  <c r="O3718" i="18"/>
  <c r="O3719" i="18"/>
  <c r="O3720" i="18"/>
  <c r="O3721" i="18"/>
  <c r="O3722" i="18"/>
  <c r="O3723" i="18"/>
  <c r="O3724" i="18"/>
  <c r="O3725" i="18"/>
  <c r="O3726" i="18"/>
  <c r="O3727" i="18"/>
  <c r="O3728" i="18"/>
  <c r="O3729" i="18"/>
  <c r="O3730" i="18"/>
  <c r="O3731" i="18"/>
  <c r="O3732" i="18"/>
  <c r="O3733" i="18"/>
  <c r="O3734" i="18"/>
  <c r="O3735" i="18"/>
  <c r="O3736" i="18"/>
  <c r="O3737" i="18"/>
  <c r="O3738" i="18"/>
  <c r="O3739" i="18"/>
  <c r="O3740" i="18"/>
  <c r="O3741" i="18"/>
  <c r="O3742" i="18"/>
  <c r="O3743" i="18"/>
  <c r="O3744" i="18"/>
  <c r="O3745" i="18"/>
  <c r="O3746" i="18"/>
  <c r="O3747" i="18"/>
  <c r="O3748" i="18"/>
  <c r="O3749" i="18"/>
  <c r="O3750" i="18"/>
  <c r="O3751" i="18"/>
  <c r="O3752" i="18"/>
  <c r="O3753" i="18"/>
  <c r="O3754" i="18"/>
  <c r="O3755" i="18"/>
  <c r="O3756" i="18"/>
  <c r="O3757" i="18"/>
  <c r="O3758" i="18"/>
  <c r="O3759" i="18"/>
  <c r="O3760" i="18"/>
  <c r="O3761" i="18"/>
  <c r="O3762" i="18"/>
  <c r="O3763" i="18"/>
  <c r="O3764" i="18"/>
  <c r="O3765" i="18"/>
  <c r="O3766" i="18"/>
  <c r="O3767" i="18"/>
  <c r="O3768" i="18"/>
  <c r="O3769" i="18"/>
  <c r="O3770" i="18"/>
  <c r="O3771" i="18"/>
  <c r="O3772" i="18"/>
  <c r="O3773" i="18"/>
  <c r="O3774" i="18"/>
  <c r="O3775" i="18"/>
  <c r="O3776" i="18"/>
  <c r="O3777" i="18"/>
  <c r="O3778" i="18"/>
  <c r="O3779" i="18"/>
  <c r="O3780" i="18"/>
  <c r="O3781" i="18"/>
  <c r="O3782" i="18"/>
  <c r="O3783" i="18"/>
  <c r="O3784" i="18"/>
  <c r="O3785" i="18"/>
  <c r="O3786" i="18"/>
  <c r="O3787" i="18"/>
  <c r="O3788" i="18"/>
  <c r="O3789" i="18"/>
  <c r="O3790" i="18"/>
  <c r="O3791" i="18"/>
  <c r="O3792" i="18"/>
  <c r="O3793" i="18"/>
  <c r="O3794" i="18"/>
  <c r="O3795" i="18"/>
  <c r="O3796" i="18"/>
  <c r="O3797" i="18"/>
  <c r="O3798" i="18"/>
  <c r="O3799" i="18"/>
  <c r="O3800" i="18"/>
  <c r="O3801" i="18"/>
  <c r="O3802" i="18"/>
  <c r="O3803" i="18"/>
  <c r="O3804" i="18"/>
  <c r="O3805" i="18"/>
  <c r="O3806" i="18"/>
  <c r="O3807" i="18"/>
  <c r="O3808" i="18"/>
  <c r="O3809" i="18"/>
  <c r="O3810" i="18"/>
  <c r="O3811" i="18"/>
  <c r="O3812" i="18"/>
  <c r="O3813" i="18"/>
  <c r="O3814" i="18"/>
  <c r="O3815" i="18"/>
  <c r="O3816" i="18"/>
  <c r="O3817" i="18"/>
  <c r="O3818" i="18"/>
  <c r="O3819" i="18"/>
  <c r="O3820" i="18"/>
  <c r="O3821" i="18"/>
  <c r="O3822" i="18"/>
  <c r="O3823" i="18"/>
  <c r="O3824" i="18"/>
  <c r="O3825" i="18"/>
  <c r="O3826" i="18"/>
  <c r="O3827" i="18"/>
  <c r="O3828" i="18"/>
  <c r="O3829" i="18"/>
  <c r="O3830" i="18"/>
  <c r="O3831" i="18"/>
  <c r="O3832" i="18"/>
  <c r="O3833" i="18"/>
  <c r="O3834" i="18"/>
  <c r="O3835" i="18"/>
  <c r="O3836" i="18"/>
  <c r="O3837" i="18"/>
  <c r="O3838" i="18"/>
  <c r="O3839" i="18"/>
  <c r="O3840" i="18"/>
  <c r="O3841" i="18"/>
  <c r="O3842" i="18"/>
  <c r="O3843" i="18"/>
  <c r="O3844" i="18"/>
  <c r="O3845" i="18"/>
  <c r="O3846" i="18"/>
  <c r="O3847" i="18"/>
  <c r="O3848" i="18"/>
  <c r="O3849" i="18"/>
  <c r="O3850" i="18"/>
  <c r="O3851" i="18"/>
  <c r="O3852" i="18"/>
  <c r="O3853" i="18"/>
  <c r="O3854" i="18"/>
  <c r="O3855" i="18"/>
  <c r="O3856" i="18"/>
  <c r="O3857" i="18"/>
  <c r="O3858" i="18"/>
  <c r="O3859" i="18"/>
  <c r="O3860" i="18"/>
  <c r="O3861" i="18"/>
  <c r="O3862" i="18"/>
  <c r="O3863" i="18"/>
  <c r="O3864" i="18"/>
  <c r="O3865" i="18"/>
  <c r="O3866" i="18"/>
  <c r="O3867" i="18"/>
  <c r="O3868" i="18"/>
  <c r="O3869" i="18"/>
  <c r="O3870" i="18"/>
  <c r="O3871" i="18"/>
  <c r="O3872" i="18"/>
  <c r="O3873" i="18"/>
  <c r="O3874" i="18"/>
  <c r="O3875" i="18"/>
  <c r="O3876" i="18"/>
  <c r="O3877" i="18"/>
  <c r="O3878" i="18"/>
  <c r="O3879" i="18"/>
  <c r="O3880" i="18"/>
  <c r="O3881" i="18"/>
  <c r="O3882" i="18"/>
  <c r="O3883" i="18"/>
  <c r="O3884" i="18"/>
  <c r="O3885" i="18"/>
  <c r="O3886" i="18"/>
  <c r="O3887" i="18"/>
  <c r="O3888" i="18"/>
  <c r="O3889" i="18"/>
  <c r="O3890" i="18"/>
  <c r="O3891" i="18"/>
  <c r="O3892" i="18"/>
  <c r="O3893" i="18"/>
  <c r="O3894" i="18"/>
  <c r="O3895" i="18"/>
  <c r="O3896" i="18"/>
  <c r="O3897" i="18"/>
  <c r="O3898" i="18"/>
  <c r="O3899" i="18"/>
  <c r="O3900" i="18"/>
  <c r="O3901" i="18"/>
  <c r="O3902" i="18"/>
  <c r="O3903" i="18"/>
  <c r="O3904" i="18"/>
  <c r="O3905" i="18"/>
  <c r="O3906" i="18"/>
  <c r="O3907" i="18"/>
  <c r="O3908" i="18"/>
  <c r="O3909" i="18"/>
  <c r="O3910" i="18"/>
  <c r="O3911" i="18"/>
  <c r="O3912" i="18"/>
  <c r="O3913" i="18"/>
  <c r="O3914" i="18"/>
  <c r="O3915" i="18"/>
  <c r="O3916" i="18"/>
  <c r="O3917" i="18"/>
  <c r="O3918" i="18"/>
  <c r="O3919" i="18"/>
  <c r="O3920" i="18"/>
  <c r="O3921" i="18"/>
  <c r="O3922" i="18"/>
  <c r="O3923" i="18"/>
  <c r="O3924" i="18"/>
  <c r="O3925" i="18"/>
  <c r="O3926" i="18"/>
  <c r="O3927" i="18"/>
  <c r="O3928" i="18"/>
  <c r="O3929" i="18"/>
  <c r="O3930" i="18"/>
  <c r="O3931" i="18"/>
  <c r="O3932" i="18"/>
  <c r="O3933" i="18"/>
  <c r="O3934" i="18"/>
  <c r="O3935" i="18"/>
  <c r="O3936" i="18"/>
  <c r="O3937" i="18"/>
  <c r="O3938" i="18"/>
  <c r="O3939" i="18"/>
  <c r="O3940" i="18"/>
  <c r="O3941" i="18"/>
  <c r="O3942" i="18"/>
  <c r="O3943" i="18"/>
  <c r="O3944" i="18"/>
  <c r="O3945" i="18"/>
  <c r="O3946" i="18"/>
  <c r="O3947" i="18"/>
  <c r="O3948" i="18"/>
  <c r="O3949" i="18"/>
  <c r="O3950" i="18"/>
  <c r="O3951" i="18"/>
  <c r="O3952" i="18"/>
  <c r="O3953" i="18"/>
  <c r="O3954" i="18"/>
  <c r="O3955" i="18"/>
  <c r="O3956" i="18"/>
  <c r="O3957" i="18"/>
  <c r="O3958" i="18"/>
  <c r="O3959" i="18"/>
  <c r="O3960" i="18"/>
  <c r="O3961" i="18"/>
  <c r="O3962" i="18"/>
  <c r="O3963" i="18"/>
  <c r="O3964" i="18"/>
  <c r="O3965" i="18"/>
  <c r="O3966" i="18"/>
  <c r="O3967" i="18"/>
  <c r="O3968" i="18"/>
  <c r="O3969" i="18"/>
  <c r="O3970" i="18"/>
  <c r="O3971" i="18"/>
  <c r="O3972" i="18"/>
  <c r="O3973" i="18"/>
  <c r="O3974" i="18"/>
  <c r="O3975" i="18"/>
  <c r="O3976" i="18"/>
  <c r="O3977" i="18"/>
  <c r="O3978" i="18"/>
  <c r="O3979" i="18"/>
  <c r="O3980" i="18"/>
  <c r="O3981" i="18"/>
  <c r="O3982" i="18"/>
  <c r="O3983" i="18"/>
  <c r="O3984" i="18"/>
  <c r="O3985" i="18"/>
  <c r="O3986" i="18"/>
  <c r="O3987" i="18"/>
  <c r="O3988" i="18"/>
  <c r="O3989" i="18"/>
  <c r="O3990" i="18"/>
  <c r="O3991" i="18"/>
  <c r="O3992" i="18"/>
  <c r="O3993" i="18"/>
  <c r="O3994" i="18"/>
  <c r="O3995" i="18"/>
  <c r="O3996" i="18"/>
  <c r="O3997" i="18"/>
  <c r="O3998" i="18"/>
  <c r="O3999" i="18"/>
  <c r="O4000" i="18"/>
  <c r="O4001" i="18"/>
  <c r="O4002" i="18"/>
  <c r="O4003" i="18"/>
  <c r="O4004" i="18"/>
  <c r="O4005" i="18"/>
  <c r="O4006" i="18"/>
  <c r="O4007" i="18"/>
  <c r="O4008" i="18"/>
  <c r="O4009" i="18"/>
  <c r="O4010" i="18"/>
  <c r="O4011" i="18"/>
  <c r="O4012" i="18"/>
  <c r="O4013" i="18"/>
  <c r="O4014" i="18"/>
  <c r="O4015" i="18"/>
  <c r="O4016" i="18"/>
  <c r="O4017" i="18"/>
  <c r="O4018" i="18"/>
  <c r="O4019" i="18"/>
  <c r="O4020" i="18"/>
  <c r="O4021" i="18"/>
  <c r="O4022" i="18"/>
  <c r="O4023" i="18"/>
  <c r="O4024" i="18"/>
  <c r="O4025" i="18"/>
  <c r="O4026" i="18"/>
  <c r="O4027" i="18"/>
  <c r="O4028" i="18"/>
  <c r="O4029" i="18"/>
  <c r="O4030" i="18"/>
  <c r="O4031" i="18"/>
  <c r="O4032" i="18"/>
  <c r="O4033" i="18"/>
  <c r="O4034" i="18"/>
  <c r="O4035" i="18"/>
  <c r="O4036" i="18"/>
  <c r="O4037" i="18"/>
  <c r="O4038" i="18"/>
  <c r="O4039" i="18"/>
  <c r="O4040" i="18"/>
  <c r="O4041" i="18"/>
  <c r="O4042" i="18"/>
  <c r="O4043" i="18"/>
  <c r="O4044" i="18"/>
  <c r="O4045" i="18"/>
  <c r="O4046" i="18"/>
  <c r="O4047" i="18"/>
  <c r="O4048" i="18"/>
  <c r="O4049" i="18"/>
  <c r="O4050" i="18"/>
  <c r="O4051" i="18"/>
  <c r="O4052" i="18"/>
  <c r="O4053" i="18"/>
  <c r="O4054" i="18"/>
  <c r="O4055" i="18"/>
  <c r="O4056" i="18"/>
  <c r="O4057" i="18"/>
  <c r="O4058" i="18"/>
  <c r="O4059" i="18"/>
  <c r="O4060" i="18"/>
  <c r="O4061" i="18"/>
  <c r="O4062" i="18"/>
  <c r="O4063" i="18"/>
  <c r="O4064" i="18"/>
  <c r="O4065" i="18"/>
  <c r="O4066" i="18"/>
  <c r="O4067" i="18"/>
  <c r="O4068" i="18"/>
  <c r="O4069" i="18"/>
  <c r="O4070" i="18"/>
  <c r="O4071" i="18"/>
  <c r="O4072" i="18"/>
  <c r="O4073" i="18"/>
  <c r="O4074" i="18"/>
  <c r="O4075" i="18"/>
  <c r="O4076" i="18"/>
  <c r="O4077" i="18"/>
  <c r="O4078" i="18"/>
  <c r="O4079" i="18"/>
  <c r="O4080" i="18"/>
  <c r="O4081" i="18"/>
  <c r="O4082" i="18"/>
  <c r="O4083" i="18"/>
  <c r="O4084" i="18"/>
  <c r="O4085" i="18"/>
  <c r="O4086" i="18"/>
  <c r="O4087" i="18"/>
  <c r="O4088" i="18"/>
  <c r="O4089" i="18"/>
  <c r="O4090" i="18"/>
  <c r="O4091" i="18"/>
  <c r="O4092" i="18"/>
  <c r="O4093" i="18"/>
  <c r="O4094" i="18"/>
  <c r="O4095" i="18"/>
  <c r="O4096" i="18"/>
  <c r="O4097" i="18"/>
  <c r="O4098" i="18"/>
  <c r="O4099" i="18"/>
  <c r="O4100" i="18"/>
  <c r="O4101" i="18"/>
  <c r="O4102" i="18"/>
  <c r="O4103" i="18"/>
  <c r="O4104" i="18"/>
  <c r="O4105" i="18"/>
  <c r="O4106" i="18"/>
  <c r="O4107" i="18"/>
  <c r="O4108" i="18"/>
  <c r="O4109" i="18"/>
  <c r="O4110" i="18"/>
  <c r="O4111" i="18"/>
  <c r="O4112" i="18"/>
  <c r="O4113" i="18"/>
  <c r="O4114" i="18"/>
  <c r="O4115" i="18"/>
  <c r="O4116" i="18"/>
  <c r="O4117" i="18"/>
  <c r="O4118" i="18"/>
  <c r="O4119" i="18"/>
  <c r="O4120" i="18"/>
  <c r="O4121" i="18"/>
  <c r="O4122" i="18"/>
  <c r="O4123" i="18"/>
  <c r="O4124" i="18"/>
  <c r="O4125" i="18"/>
  <c r="O4126" i="18"/>
  <c r="O4127" i="18"/>
  <c r="O4128" i="18"/>
  <c r="O4129" i="18"/>
  <c r="O4130" i="18"/>
  <c r="O4131" i="18"/>
  <c r="O4132" i="18"/>
  <c r="O4133" i="18"/>
  <c r="O4134" i="18"/>
  <c r="O4135" i="18"/>
  <c r="O4136" i="18"/>
  <c r="O4137" i="18"/>
  <c r="O4138" i="18"/>
  <c r="O4139" i="18"/>
  <c r="O4140" i="18"/>
  <c r="O4141" i="18"/>
  <c r="O4142" i="18"/>
  <c r="O4143" i="18"/>
  <c r="O4144" i="18"/>
  <c r="O4145" i="18"/>
  <c r="O4146" i="18"/>
  <c r="O4147" i="18"/>
  <c r="O4148" i="18"/>
  <c r="O4149" i="18"/>
  <c r="O4150" i="18"/>
  <c r="O4151" i="18"/>
  <c r="O4152" i="18"/>
  <c r="O4153" i="18"/>
  <c r="O4154" i="18"/>
  <c r="O4155" i="18"/>
  <c r="O4156" i="18"/>
  <c r="O4157" i="18"/>
  <c r="O4158" i="18"/>
  <c r="O4159" i="18"/>
  <c r="O4160" i="18"/>
  <c r="O4161" i="18"/>
  <c r="O4162" i="18"/>
  <c r="O4163" i="18"/>
  <c r="O4164" i="18"/>
  <c r="O4165" i="18"/>
  <c r="O4166" i="18"/>
  <c r="O4167" i="18"/>
  <c r="O4168" i="18"/>
  <c r="O4169" i="18"/>
  <c r="O4170" i="18"/>
  <c r="O4171" i="18"/>
  <c r="O4172" i="18"/>
  <c r="O4173" i="18"/>
  <c r="O4174" i="18"/>
  <c r="O4175" i="18"/>
  <c r="O4176" i="18"/>
  <c r="O4177" i="18"/>
  <c r="O4178" i="18"/>
  <c r="O4179" i="18"/>
  <c r="O4180" i="18"/>
  <c r="O4181" i="18"/>
  <c r="O4182" i="18"/>
  <c r="O4183" i="18"/>
  <c r="O4184" i="18"/>
  <c r="O4185" i="18"/>
  <c r="O4186" i="18"/>
  <c r="O4187" i="18"/>
  <c r="O4188" i="18"/>
  <c r="O4189" i="18"/>
  <c r="O4190" i="18"/>
  <c r="O4191" i="18"/>
  <c r="O4192" i="18"/>
  <c r="O4193" i="18"/>
  <c r="O4194" i="18"/>
  <c r="O4195" i="18"/>
  <c r="O4196" i="18"/>
  <c r="O4197" i="18"/>
  <c r="O4198" i="18"/>
  <c r="O4199" i="18"/>
  <c r="O4200" i="18"/>
  <c r="O4201" i="18"/>
  <c r="O4202" i="18"/>
  <c r="O4203" i="18"/>
  <c r="O4204" i="18"/>
  <c r="O4205" i="18"/>
  <c r="O4206" i="18"/>
  <c r="O4207" i="18"/>
  <c r="O4208" i="18"/>
  <c r="O4209" i="18"/>
  <c r="O4210" i="18"/>
  <c r="O4211" i="18"/>
  <c r="O4212" i="18"/>
  <c r="O4213" i="18"/>
  <c r="O4214" i="18"/>
  <c r="O4215" i="18"/>
  <c r="O4216" i="18"/>
  <c r="O4217" i="18"/>
  <c r="O4218" i="18"/>
  <c r="O4219" i="18"/>
  <c r="O4220" i="18"/>
  <c r="O4221" i="18"/>
  <c r="O4222" i="18"/>
  <c r="O4223" i="18"/>
  <c r="O4224" i="18"/>
  <c r="O4225" i="18"/>
  <c r="O4226" i="18"/>
  <c r="O4227" i="18"/>
  <c r="O4228" i="18"/>
  <c r="O4229" i="18"/>
  <c r="O4230" i="18"/>
  <c r="O4231" i="18"/>
  <c r="O4232" i="18"/>
  <c r="O4233" i="18"/>
  <c r="O4234" i="18"/>
  <c r="O4235" i="18"/>
  <c r="O4236" i="18"/>
  <c r="O4237" i="18"/>
  <c r="O4238" i="18"/>
  <c r="O4239" i="18"/>
  <c r="O4240" i="18"/>
  <c r="O4241" i="18"/>
  <c r="O4242" i="18"/>
  <c r="O4243" i="18"/>
  <c r="O4244" i="18"/>
  <c r="O4245" i="18"/>
  <c r="O4246" i="18"/>
  <c r="O4247" i="18"/>
  <c r="O4248" i="18"/>
  <c r="O4249" i="18"/>
  <c r="O4250" i="18"/>
  <c r="O4251" i="18"/>
  <c r="O4252" i="18"/>
  <c r="O4253" i="18"/>
  <c r="O4254" i="18"/>
  <c r="O4255" i="18"/>
  <c r="O4256" i="18"/>
  <c r="O4257" i="18"/>
  <c r="O4258" i="18"/>
  <c r="O4259" i="18"/>
  <c r="O4260" i="18"/>
  <c r="O4261" i="18"/>
  <c r="O4262" i="18"/>
  <c r="O4263" i="18"/>
  <c r="O4264" i="18"/>
  <c r="O4265" i="18"/>
  <c r="O4266" i="18"/>
  <c r="O4267" i="18"/>
  <c r="O4268" i="18"/>
  <c r="O4269" i="18"/>
  <c r="O4270" i="18"/>
  <c r="O4271" i="18"/>
  <c r="O4272" i="18"/>
  <c r="O4273" i="18"/>
  <c r="O4274" i="18"/>
  <c r="O4275" i="18"/>
  <c r="O4276" i="18"/>
  <c r="O4277" i="18"/>
  <c r="O4278" i="18"/>
  <c r="O4279" i="18"/>
  <c r="O4280" i="18"/>
  <c r="O4281" i="18"/>
  <c r="O4282" i="18"/>
  <c r="O4283" i="18"/>
  <c r="O4284" i="18"/>
  <c r="O4285" i="18"/>
  <c r="O4286" i="18"/>
  <c r="O4287" i="18"/>
  <c r="O4288" i="18"/>
  <c r="O4289" i="18"/>
  <c r="O4290" i="18"/>
  <c r="O4291" i="18"/>
  <c r="O4292" i="18"/>
  <c r="O4293" i="18"/>
  <c r="O4294" i="18"/>
  <c r="O4295" i="18"/>
  <c r="O4296" i="18"/>
  <c r="O4297" i="18"/>
  <c r="O4298" i="18"/>
  <c r="O4299" i="18"/>
  <c r="O4300" i="18"/>
  <c r="O4301" i="18"/>
  <c r="O4302" i="18"/>
  <c r="O4303" i="18"/>
  <c r="O4304" i="18"/>
  <c r="O4305" i="18"/>
  <c r="O4306" i="18"/>
  <c r="O4307" i="18"/>
  <c r="O4308" i="18"/>
  <c r="O4309" i="18"/>
  <c r="O4310" i="18"/>
  <c r="O4311" i="18"/>
  <c r="O4312" i="18"/>
  <c r="O4313" i="18"/>
  <c r="O4314" i="18"/>
  <c r="O4315" i="18"/>
  <c r="O4316" i="18"/>
  <c r="O4317" i="18"/>
  <c r="O4318" i="18"/>
  <c r="O4319" i="18"/>
  <c r="O4320" i="18"/>
  <c r="O4321" i="18"/>
  <c r="O4322" i="18"/>
  <c r="O4323" i="18"/>
  <c r="O4324" i="18"/>
  <c r="O4325" i="18"/>
  <c r="O4326" i="18"/>
  <c r="O4327" i="18"/>
  <c r="O4328" i="18"/>
  <c r="O4329" i="18"/>
  <c r="O4330" i="18"/>
  <c r="O4331" i="18"/>
  <c r="O4332" i="18"/>
  <c r="O4333" i="18"/>
  <c r="O4334" i="18"/>
  <c r="O4335" i="18"/>
  <c r="O4336" i="18"/>
  <c r="O4337" i="18"/>
  <c r="O4338" i="18"/>
  <c r="O4339" i="18"/>
  <c r="O4340" i="18"/>
  <c r="O4341" i="18"/>
  <c r="O4342" i="18"/>
  <c r="O4343" i="18"/>
  <c r="O4344" i="18"/>
  <c r="O4345" i="18"/>
  <c r="O4346" i="18"/>
  <c r="O4347" i="18"/>
  <c r="O4348" i="18"/>
  <c r="O4349" i="18"/>
  <c r="O4350" i="18"/>
  <c r="O4351" i="18"/>
  <c r="O4352" i="18"/>
  <c r="O4353" i="18"/>
  <c r="O4354" i="18"/>
  <c r="O4355" i="18"/>
  <c r="O4356" i="18"/>
  <c r="O4357" i="18"/>
  <c r="O4358" i="18"/>
  <c r="O4359" i="18"/>
  <c r="O4360" i="18"/>
  <c r="O4361" i="18"/>
  <c r="O4362" i="18"/>
  <c r="O4363" i="18"/>
  <c r="O4364" i="18"/>
  <c r="O4365" i="18"/>
  <c r="O4366" i="18"/>
  <c r="O4367" i="18"/>
  <c r="O4368" i="18"/>
  <c r="O4369" i="18"/>
  <c r="O4370" i="18"/>
  <c r="O4371" i="18"/>
  <c r="O4372" i="18"/>
  <c r="O4373" i="18"/>
  <c r="O4374" i="18"/>
  <c r="O4375" i="18"/>
  <c r="O4376" i="18"/>
  <c r="O4377" i="18"/>
  <c r="O4378" i="18"/>
  <c r="O4379" i="18"/>
  <c r="O4380" i="18"/>
  <c r="O4381" i="18"/>
  <c r="O4382" i="18"/>
  <c r="O4383" i="18"/>
  <c r="O4384" i="18"/>
  <c r="O4385" i="18"/>
  <c r="O4386" i="18"/>
  <c r="O4387" i="18"/>
  <c r="O4388" i="18"/>
  <c r="O4389" i="18"/>
  <c r="O4390" i="18"/>
  <c r="O4391" i="18"/>
  <c r="O4392" i="18"/>
  <c r="O4393" i="18"/>
  <c r="O4394" i="18"/>
  <c r="O4395" i="18"/>
  <c r="O4396" i="18"/>
  <c r="O4397" i="18"/>
  <c r="O4398" i="18"/>
  <c r="O4399" i="18"/>
  <c r="O4400" i="18"/>
  <c r="O4401" i="18"/>
  <c r="O4402" i="18"/>
  <c r="O4403" i="18"/>
  <c r="O4404" i="18"/>
  <c r="O4405" i="18"/>
  <c r="O4406" i="18"/>
  <c r="O4407" i="18"/>
  <c r="O4408" i="18"/>
  <c r="O4409" i="18"/>
  <c r="O4410" i="18"/>
  <c r="O4411" i="18"/>
  <c r="O4412" i="18"/>
  <c r="O4413" i="18"/>
  <c r="O4414" i="18"/>
  <c r="O4415" i="18"/>
  <c r="O4416" i="18"/>
  <c r="O4417" i="18"/>
  <c r="O4418" i="18"/>
  <c r="O4419" i="18"/>
  <c r="O4420" i="18"/>
  <c r="O4421" i="18"/>
  <c r="O4422" i="18"/>
  <c r="O4423" i="18"/>
  <c r="O4424" i="18"/>
  <c r="O4425" i="18"/>
  <c r="O4426" i="18"/>
  <c r="O4427" i="18"/>
  <c r="O4428" i="18"/>
  <c r="O4429" i="18"/>
  <c r="O4430" i="18"/>
  <c r="O4431" i="18"/>
  <c r="O4432" i="18"/>
  <c r="O4433" i="18"/>
  <c r="O4434" i="18"/>
  <c r="O4435" i="18"/>
  <c r="O4436" i="18"/>
  <c r="O4437" i="18"/>
  <c r="O4438" i="18"/>
  <c r="O4439" i="18"/>
  <c r="O4440" i="18"/>
  <c r="O4441" i="18"/>
  <c r="O4442" i="18"/>
  <c r="O4443" i="18"/>
  <c r="O4444" i="18"/>
  <c r="O4445" i="18"/>
  <c r="O4446" i="18"/>
  <c r="O4447" i="18"/>
  <c r="O4448" i="18"/>
  <c r="O4449" i="18"/>
  <c r="O4450" i="18"/>
  <c r="O4451" i="18"/>
  <c r="O4452" i="18"/>
  <c r="O4453" i="18"/>
  <c r="O4454" i="18"/>
  <c r="O4455" i="18"/>
  <c r="O4456" i="18"/>
  <c r="O4457" i="18"/>
  <c r="O4458" i="18"/>
  <c r="O4459" i="18"/>
  <c r="O4460" i="18"/>
  <c r="O4461" i="18"/>
  <c r="O4462" i="18"/>
  <c r="O4463" i="18"/>
  <c r="O4464" i="18"/>
  <c r="O4465" i="18"/>
  <c r="O4466" i="18"/>
  <c r="O4467" i="18"/>
  <c r="O4468" i="18"/>
  <c r="O4469" i="18"/>
  <c r="O4470" i="18"/>
  <c r="O4471" i="18"/>
  <c r="O4472" i="18"/>
  <c r="O4473" i="18"/>
  <c r="O4474" i="18"/>
  <c r="O4475" i="18"/>
  <c r="O4476" i="18"/>
  <c r="O4477" i="18"/>
  <c r="O4478" i="18"/>
  <c r="O4479" i="18"/>
  <c r="O4480" i="18"/>
  <c r="O4481" i="18"/>
  <c r="O4482" i="18"/>
  <c r="O4483" i="18"/>
  <c r="O4484" i="18"/>
  <c r="O4485" i="18"/>
  <c r="O4486" i="18"/>
  <c r="O4487" i="18"/>
  <c r="O4488" i="18"/>
  <c r="O4489" i="18"/>
  <c r="O4490" i="18"/>
  <c r="O4491" i="18"/>
  <c r="O4492" i="18"/>
  <c r="O4493" i="18"/>
  <c r="O4494" i="18"/>
  <c r="O4495" i="18"/>
  <c r="O4496" i="18"/>
  <c r="O4497" i="18"/>
  <c r="O4498" i="18"/>
  <c r="O4499" i="18"/>
  <c r="O4500" i="18"/>
  <c r="O4501" i="18"/>
  <c r="O4502" i="18"/>
  <c r="O4503" i="18"/>
  <c r="O4504" i="18"/>
  <c r="O4505" i="18"/>
  <c r="O4506" i="18"/>
  <c r="O4507" i="18"/>
  <c r="O4508" i="18"/>
  <c r="O4509" i="18"/>
  <c r="O4510" i="18"/>
  <c r="O4511" i="18"/>
  <c r="O4512" i="18"/>
  <c r="O4513" i="18"/>
  <c r="O4514" i="18"/>
  <c r="O4515" i="18"/>
  <c r="O4516" i="18"/>
  <c r="O4517" i="18"/>
  <c r="O4518" i="18"/>
  <c r="O4519" i="18"/>
  <c r="O4520" i="18"/>
  <c r="O4521" i="18"/>
  <c r="O4522" i="18"/>
  <c r="O4523" i="18"/>
  <c r="O4524" i="18"/>
  <c r="O4525" i="18"/>
  <c r="O4526" i="18"/>
  <c r="O4527" i="18"/>
  <c r="O4528" i="18"/>
  <c r="O4529" i="18"/>
  <c r="O4530" i="18"/>
  <c r="O4531" i="18"/>
  <c r="O4532" i="18"/>
  <c r="O4533" i="18"/>
  <c r="O4534" i="18"/>
  <c r="O4535" i="18"/>
  <c r="O4536" i="18"/>
  <c r="O4537" i="18"/>
  <c r="O4538" i="18"/>
  <c r="O4539" i="18"/>
  <c r="O4540" i="18"/>
  <c r="O4541" i="18"/>
  <c r="O4542" i="18"/>
  <c r="O4543" i="18"/>
  <c r="O4544" i="18"/>
  <c r="O4545" i="18"/>
  <c r="O4546" i="18"/>
  <c r="O4547" i="18"/>
  <c r="O4548" i="18"/>
  <c r="O4549" i="18"/>
  <c r="O4550" i="18"/>
  <c r="O4551" i="18"/>
  <c r="O4552" i="18"/>
  <c r="O4553" i="18"/>
  <c r="O4554" i="18"/>
  <c r="O4555" i="18"/>
  <c r="O4556" i="18"/>
  <c r="O4557" i="18"/>
  <c r="O4558" i="18"/>
  <c r="O4559" i="18"/>
  <c r="O4560" i="18"/>
  <c r="O4561" i="18"/>
  <c r="O4562" i="18"/>
  <c r="O4563" i="18"/>
  <c r="O4564" i="18"/>
  <c r="O4565" i="18"/>
  <c r="O4566" i="18"/>
  <c r="O4567" i="18"/>
  <c r="O4568" i="18"/>
  <c r="O4569" i="18"/>
  <c r="O4570" i="18"/>
  <c r="O4571" i="18"/>
  <c r="O4572" i="18"/>
  <c r="O4573" i="18"/>
  <c r="O4574" i="18"/>
  <c r="O4575" i="18"/>
  <c r="O4576" i="18"/>
  <c r="O4577" i="18"/>
  <c r="O4578" i="18"/>
  <c r="O4579" i="18"/>
  <c r="O4580" i="18"/>
  <c r="O4581" i="18"/>
  <c r="O4582" i="18"/>
  <c r="O4583" i="18"/>
  <c r="O4584" i="18"/>
  <c r="O4585" i="18"/>
  <c r="O4586" i="18"/>
  <c r="O4587" i="18"/>
  <c r="O4588" i="18"/>
  <c r="O4589" i="18"/>
  <c r="O4590" i="18"/>
  <c r="O4591" i="18"/>
  <c r="O4592" i="18"/>
  <c r="O4593" i="18"/>
  <c r="O4594" i="18"/>
  <c r="O4595" i="18"/>
  <c r="O4596" i="18"/>
  <c r="O4597" i="18"/>
  <c r="O4598" i="18"/>
  <c r="O4599" i="18"/>
  <c r="O4600" i="18"/>
  <c r="O4601" i="18"/>
  <c r="O4602" i="18"/>
  <c r="O4603" i="18"/>
  <c r="O4604" i="18"/>
  <c r="O4605" i="18"/>
  <c r="O4606" i="18"/>
  <c r="O4607" i="18"/>
  <c r="O4608" i="18"/>
  <c r="O4609" i="18"/>
  <c r="O4610" i="18"/>
  <c r="O4611" i="18"/>
  <c r="O4612" i="18"/>
  <c r="O4613" i="18"/>
  <c r="O4614" i="18"/>
  <c r="O4615" i="18"/>
  <c r="O4616" i="18"/>
  <c r="O4617" i="18"/>
  <c r="O4618" i="18"/>
  <c r="O4619" i="18"/>
  <c r="O4620" i="18"/>
  <c r="O4621" i="18"/>
  <c r="O4622" i="18"/>
  <c r="O4623" i="18"/>
  <c r="O4624" i="18"/>
  <c r="O4625" i="18"/>
  <c r="O4626" i="18"/>
  <c r="O4627" i="18"/>
  <c r="O4628" i="18"/>
  <c r="O4629" i="18"/>
  <c r="O4630" i="18"/>
  <c r="O4631" i="18"/>
  <c r="O4632" i="18"/>
  <c r="O4633" i="18"/>
  <c r="O4634" i="18"/>
  <c r="O4635" i="18"/>
  <c r="O4636" i="18"/>
  <c r="O4637" i="18"/>
  <c r="O4638" i="18"/>
  <c r="O4639" i="18"/>
  <c r="O4640" i="18"/>
  <c r="O4641" i="18"/>
  <c r="O4642" i="18"/>
  <c r="O4643" i="18"/>
  <c r="O4644" i="18"/>
  <c r="O4645" i="18"/>
  <c r="O4646" i="18"/>
  <c r="O4647" i="18"/>
  <c r="O4648" i="18"/>
  <c r="O4649" i="18"/>
  <c r="O4650" i="18"/>
  <c r="O4651" i="18"/>
  <c r="O4652" i="18"/>
  <c r="O4653" i="18"/>
  <c r="O4654" i="18"/>
  <c r="O4655" i="18"/>
  <c r="O4656" i="18"/>
  <c r="O4657" i="18"/>
  <c r="O4658" i="18"/>
  <c r="O4659" i="18"/>
  <c r="O4660" i="18"/>
  <c r="O4661" i="18"/>
  <c r="O4662" i="18"/>
  <c r="O4663" i="18"/>
  <c r="O4664" i="18"/>
  <c r="O4665" i="18"/>
  <c r="O4666" i="18"/>
  <c r="O4667" i="18"/>
  <c r="O4668" i="18"/>
  <c r="O4669" i="18"/>
  <c r="O4670" i="18"/>
  <c r="O4671" i="18"/>
  <c r="O4672" i="18"/>
  <c r="O4673" i="18"/>
  <c r="O4674" i="18"/>
  <c r="O4675" i="18"/>
  <c r="O4676" i="18"/>
  <c r="O4677" i="18"/>
  <c r="O4678" i="18"/>
  <c r="O4679" i="18"/>
  <c r="O4680" i="18"/>
  <c r="O4681" i="18"/>
  <c r="O4682" i="18"/>
  <c r="O4683" i="18"/>
  <c r="O4684" i="18"/>
  <c r="O4685" i="18"/>
  <c r="O4686" i="18"/>
  <c r="O4687" i="18"/>
  <c r="O4688" i="18"/>
  <c r="O4689" i="18"/>
  <c r="O4690" i="18"/>
  <c r="O4691" i="18"/>
  <c r="O4692" i="18"/>
  <c r="O4693" i="18"/>
  <c r="O4694" i="18"/>
  <c r="O4695" i="18"/>
  <c r="O4696" i="18"/>
  <c r="O4697" i="18"/>
  <c r="O4698" i="18"/>
  <c r="O4699" i="18"/>
  <c r="O4700" i="18"/>
  <c r="O4701" i="18"/>
  <c r="O4702" i="18"/>
  <c r="O4703" i="18"/>
  <c r="O4704" i="18"/>
  <c r="O4705" i="18"/>
  <c r="O4706" i="18"/>
  <c r="O4707" i="18"/>
  <c r="O4708" i="18"/>
  <c r="O4709" i="18"/>
  <c r="O4710" i="18"/>
  <c r="O4711" i="18"/>
  <c r="O4712" i="18"/>
  <c r="O4713" i="18"/>
  <c r="O4714" i="18"/>
  <c r="O4715" i="18"/>
  <c r="O4716" i="18"/>
  <c r="O4717" i="18"/>
  <c r="O4718" i="18"/>
  <c r="O4719" i="18"/>
  <c r="O4720" i="18"/>
  <c r="O4721" i="18"/>
  <c r="O4722" i="18"/>
  <c r="O4723" i="18"/>
  <c r="O4724" i="18"/>
  <c r="O4725" i="18"/>
  <c r="O4726" i="18"/>
  <c r="O4727" i="18"/>
  <c r="O4728" i="18"/>
  <c r="O4729" i="18"/>
  <c r="O4730" i="18"/>
  <c r="O4731" i="18"/>
  <c r="O4732" i="18"/>
  <c r="O4733" i="18"/>
  <c r="O4734" i="18"/>
  <c r="O4735" i="18"/>
  <c r="O4736" i="18"/>
  <c r="O4737" i="18"/>
  <c r="O4738" i="18"/>
  <c r="O4739" i="18"/>
  <c r="O4740" i="18"/>
  <c r="O4741" i="18"/>
  <c r="O4742" i="18"/>
  <c r="O4743" i="18"/>
  <c r="O4744" i="18"/>
  <c r="O4745" i="18"/>
  <c r="O4746" i="18"/>
  <c r="O4747" i="18"/>
  <c r="O4748" i="18"/>
  <c r="O4749" i="18"/>
  <c r="O4750" i="18"/>
  <c r="O4751" i="18"/>
  <c r="O4752" i="18"/>
  <c r="O4753" i="18"/>
  <c r="O4754" i="18"/>
  <c r="O4755" i="18"/>
  <c r="O4756" i="18"/>
  <c r="O4757" i="18"/>
  <c r="O4758" i="18"/>
  <c r="O4759" i="18"/>
  <c r="O4760" i="18"/>
  <c r="O4761" i="18"/>
  <c r="O4762" i="18"/>
  <c r="O4763" i="18"/>
  <c r="O4764" i="18"/>
  <c r="O4765" i="18"/>
  <c r="O4766" i="18"/>
  <c r="O4767" i="18"/>
  <c r="O4768" i="18"/>
  <c r="O4769" i="18"/>
  <c r="O4770" i="18"/>
  <c r="O4771" i="18"/>
  <c r="O4772" i="18"/>
  <c r="O4773" i="18"/>
  <c r="O4774" i="18"/>
  <c r="O4775" i="18"/>
  <c r="O4776" i="18"/>
  <c r="O4777" i="18"/>
  <c r="O4778" i="18"/>
  <c r="O4779" i="18"/>
  <c r="O4780" i="18"/>
  <c r="O4781" i="18"/>
  <c r="O4782" i="18"/>
  <c r="O4783" i="18"/>
  <c r="O4784" i="18"/>
  <c r="O4785" i="18"/>
  <c r="O4786" i="18"/>
  <c r="O4787" i="18"/>
  <c r="O4788" i="18"/>
  <c r="O4789" i="18"/>
  <c r="O4790" i="18"/>
  <c r="O4791" i="18"/>
  <c r="O4792" i="18"/>
  <c r="O4793" i="18"/>
  <c r="O4794" i="18"/>
  <c r="O4795" i="18"/>
  <c r="O4796" i="18"/>
  <c r="O4797" i="18"/>
  <c r="O4798" i="18"/>
  <c r="O4799" i="18"/>
  <c r="O4800" i="18"/>
  <c r="O4801" i="18"/>
  <c r="O4802" i="18"/>
  <c r="O4803" i="18"/>
  <c r="O4804" i="18"/>
  <c r="O4805" i="18"/>
  <c r="O4806" i="18"/>
  <c r="O4807" i="18"/>
  <c r="O4808" i="18"/>
  <c r="O4809" i="18"/>
  <c r="O4810" i="18"/>
  <c r="O4811" i="18"/>
  <c r="O4812" i="18"/>
  <c r="O4813" i="18"/>
  <c r="O4814" i="18"/>
  <c r="O4815" i="18"/>
  <c r="O4816" i="18"/>
  <c r="O4817" i="18"/>
  <c r="O4818" i="18"/>
  <c r="O4819" i="18"/>
  <c r="O4820" i="18"/>
  <c r="O4821" i="18"/>
  <c r="O4822" i="18"/>
  <c r="O4823" i="18"/>
  <c r="O4824" i="18"/>
  <c r="O4825" i="18"/>
  <c r="O4826" i="18"/>
  <c r="O4827" i="18"/>
  <c r="O4828" i="18"/>
  <c r="O4829" i="18"/>
  <c r="O4830" i="18"/>
  <c r="O4831" i="18"/>
  <c r="O4832" i="18"/>
  <c r="O4833" i="18"/>
  <c r="O4834" i="18"/>
  <c r="O4835" i="18"/>
  <c r="O4836" i="18"/>
  <c r="O4837" i="18"/>
  <c r="O4838" i="18"/>
  <c r="O4839" i="18"/>
  <c r="O4840" i="18"/>
  <c r="O4841" i="18"/>
  <c r="O4842" i="18"/>
  <c r="O4843" i="18"/>
  <c r="O4844" i="18"/>
  <c r="O4845" i="18"/>
  <c r="O4846" i="18"/>
  <c r="O4847" i="18"/>
  <c r="O4848" i="18"/>
  <c r="O4849" i="18"/>
  <c r="O4850" i="18"/>
  <c r="O4851" i="18"/>
  <c r="O4852" i="18"/>
  <c r="O4853" i="18"/>
  <c r="O4854" i="18"/>
  <c r="O4855" i="18"/>
  <c r="O4856" i="18"/>
  <c r="O4857" i="18"/>
  <c r="O4858" i="18"/>
  <c r="O4859" i="18"/>
  <c r="O4860" i="18"/>
  <c r="O4861" i="18"/>
  <c r="O4862" i="18"/>
  <c r="O4863" i="18"/>
  <c r="O4864" i="18"/>
  <c r="O4865" i="18"/>
  <c r="O4866" i="18"/>
  <c r="O4867" i="18"/>
  <c r="O4868" i="18"/>
  <c r="O4869" i="18"/>
  <c r="O4870" i="18"/>
  <c r="O4871" i="18"/>
  <c r="O4872" i="18"/>
  <c r="O4873" i="18"/>
  <c r="O4874" i="18"/>
  <c r="O4875" i="18"/>
  <c r="O4876" i="18"/>
  <c r="O4877" i="18"/>
  <c r="O4878" i="18"/>
  <c r="O4879" i="18"/>
  <c r="O4880" i="18"/>
  <c r="O4881" i="18"/>
  <c r="O4882" i="18"/>
  <c r="O4883" i="18"/>
  <c r="O4884" i="18"/>
  <c r="O4885" i="18"/>
  <c r="O4886" i="18"/>
  <c r="O4887" i="18"/>
  <c r="O4888" i="18"/>
  <c r="O4889" i="18"/>
  <c r="O4890" i="18"/>
  <c r="O4891" i="18"/>
  <c r="O4892" i="18"/>
  <c r="O4893" i="18"/>
  <c r="O4894" i="18"/>
  <c r="O4895" i="18"/>
  <c r="O4896" i="18"/>
  <c r="O4897" i="18"/>
  <c r="O4898" i="18"/>
  <c r="O4899" i="18"/>
  <c r="O4900" i="18"/>
  <c r="O4901" i="18"/>
  <c r="O4902" i="18"/>
  <c r="O4903" i="18"/>
  <c r="O4904" i="18"/>
  <c r="O4905" i="18"/>
  <c r="O4906" i="18"/>
  <c r="O4907" i="18"/>
  <c r="O4908" i="18"/>
  <c r="O4909" i="18"/>
  <c r="O4910" i="18"/>
  <c r="O4911" i="18"/>
  <c r="O4912" i="18"/>
  <c r="O4913" i="18"/>
  <c r="O4914" i="18"/>
  <c r="O4915" i="18"/>
  <c r="O4916" i="18"/>
  <c r="O4917" i="18"/>
  <c r="O4918" i="18"/>
  <c r="O4919" i="18"/>
  <c r="O4920" i="18"/>
  <c r="O4921" i="18"/>
  <c r="O4922" i="18"/>
  <c r="O4923" i="18"/>
  <c r="O4924" i="18"/>
  <c r="O4925" i="18"/>
  <c r="O4926" i="18"/>
  <c r="O4927" i="18"/>
  <c r="O4928" i="18"/>
  <c r="O4929" i="18"/>
  <c r="O4930" i="18"/>
  <c r="O4931" i="18"/>
  <c r="O4932" i="18"/>
  <c r="O4933" i="18"/>
  <c r="O4934" i="18"/>
  <c r="O4935" i="18"/>
  <c r="O4936" i="18"/>
  <c r="O4937" i="18"/>
  <c r="O4938" i="18"/>
  <c r="O4939" i="18"/>
  <c r="O4940" i="18"/>
  <c r="O4941" i="18"/>
  <c r="O4942" i="18"/>
  <c r="O4943" i="18"/>
  <c r="O4944" i="18"/>
  <c r="O4945" i="18"/>
  <c r="O4946" i="18"/>
  <c r="O4947" i="18"/>
  <c r="O4948" i="18"/>
  <c r="O4949" i="18"/>
  <c r="O4950" i="18"/>
  <c r="O4951" i="18"/>
  <c r="O4952" i="18"/>
  <c r="O4953" i="18"/>
  <c r="O4954" i="18"/>
  <c r="O4955" i="18"/>
  <c r="O4956" i="18"/>
  <c r="O4957" i="18"/>
  <c r="O4958" i="18"/>
  <c r="O4959" i="18"/>
  <c r="O4960" i="18"/>
  <c r="O4961" i="18"/>
  <c r="O4962" i="18"/>
  <c r="O4963" i="18"/>
  <c r="O4964" i="18"/>
  <c r="O4965" i="18"/>
  <c r="O4966" i="18"/>
  <c r="O4967" i="18"/>
  <c r="O4968" i="18"/>
  <c r="O4969" i="18"/>
  <c r="O4970" i="18"/>
  <c r="O4971" i="18"/>
  <c r="O4972" i="18"/>
  <c r="O4973" i="18"/>
  <c r="O4974" i="18"/>
  <c r="O4975" i="18"/>
  <c r="O4976" i="18"/>
  <c r="O4977" i="18"/>
  <c r="O4978" i="18"/>
  <c r="O4979" i="18"/>
  <c r="O4980" i="18"/>
  <c r="O4981" i="18"/>
  <c r="O4982" i="18"/>
  <c r="O4983" i="18"/>
  <c r="O4984" i="18"/>
  <c r="O4985" i="18"/>
  <c r="O4986" i="18"/>
  <c r="O4987" i="18"/>
  <c r="O4988" i="18"/>
  <c r="O4989" i="18"/>
  <c r="O4990" i="18"/>
  <c r="O4991" i="18"/>
  <c r="O4992" i="18"/>
  <c r="O4993" i="18"/>
  <c r="O4994" i="18"/>
  <c r="O4995" i="18"/>
  <c r="O4996" i="18"/>
  <c r="O4997" i="18"/>
  <c r="O4998" i="18"/>
  <c r="O4999" i="18"/>
  <c r="O5000" i="18"/>
  <c r="O5001" i="18"/>
  <c r="O5002" i="18"/>
  <c r="O5003" i="18"/>
  <c r="O5004" i="18"/>
  <c r="O5005" i="18"/>
  <c r="O5006" i="18"/>
  <c r="O5007" i="18"/>
  <c r="O5008" i="18"/>
  <c r="O5009" i="18"/>
  <c r="O5010" i="18"/>
  <c r="O5011" i="18"/>
  <c r="O5012" i="18"/>
  <c r="O5013" i="18"/>
  <c r="O5014" i="18"/>
  <c r="O5015" i="18"/>
  <c r="O5016" i="18"/>
  <c r="O5017" i="18"/>
  <c r="O5018" i="18"/>
  <c r="O5019" i="18"/>
  <c r="O5020" i="18"/>
  <c r="O5021" i="18"/>
  <c r="O5022" i="18"/>
  <c r="O5023" i="18"/>
  <c r="O5024" i="18"/>
  <c r="O5025" i="18"/>
  <c r="O5026" i="18"/>
  <c r="O5027" i="18"/>
  <c r="O5028" i="18"/>
  <c r="O5029" i="18"/>
  <c r="O5030" i="18"/>
  <c r="O5031" i="18"/>
  <c r="O5032" i="18"/>
  <c r="O5033" i="18"/>
  <c r="O5034" i="18"/>
  <c r="O5035" i="18"/>
  <c r="O5036" i="18"/>
  <c r="O5037" i="18"/>
  <c r="O5038" i="18"/>
  <c r="O5039" i="18"/>
  <c r="O5040" i="18"/>
  <c r="O5041" i="18"/>
  <c r="O5042" i="18"/>
  <c r="O5043" i="18"/>
  <c r="O5044" i="18"/>
  <c r="O5045" i="18"/>
  <c r="O5046" i="18"/>
  <c r="O5047" i="18"/>
  <c r="O5048" i="18"/>
  <c r="O5049" i="18"/>
  <c r="O5050" i="18"/>
  <c r="O5051" i="18"/>
  <c r="O5052" i="18"/>
  <c r="O5053" i="18"/>
  <c r="O5054" i="18"/>
  <c r="O5055" i="18"/>
  <c r="O5056" i="18"/>
  <c r="O5057" i="18"/>
  <c r="O5058" i="18"/>
  <c r="O5059" i="18"/>
  <c r="O5060" i="18"/>
  <c r="O5061" i="18"/>
  <c r="O5062" i="18"/>
  <c r="O5063" i="18"/>
  <c r="O5064" i="18"/>
  <c r="O5065" i="18"/>
  <c r="O5066" i="18"/>
  <c r="O5067" i="18"/>
  <c r="O5068" i="18"/>
  <c r="O5069" i="18"/>
  <c r="O5070" i="18"/>
  <c r="O5071" i="18"/>
  <c r="O5072" i="18"/>
  <c r="O5073" i="18"/>
  <c r="O5074" i="18"/>
  <c r="O5075" i="18"/>
  <c r="O5076" i="18"/>
  <c r="O5077" i="18"/>
  <c r="O5078" i="18"/>
  <c r="O5079" i="18"/>
  <c r="O5080" i="18"/>
  <c r="O5081" i="18"/>
  <c r="O5082" i="18"/>
  <c r="O5083" i="18"/>
  <c r="O5084" i="18"/>
  <c r="O5085" i="18"/>
  <c r="O5086" i="18"/>
  <c r="O5087" i="18"/>
  <c r="O5088" i="18"/>
  <c r="O5089" i="18"/>
  <c r="O5090" i="18"/>
  <c r="O5091" i="18"/>
  <c r="O5092" i="18"/>
  <c r="O5093" i="18"/>
  <c r="O5094" i="18"/>
  <c r="O5095" i="18"/>
  <c r="O5096" i="18"/>
  <c r="O5097" i="18"/>
  <c r="O5098" i="18"/>
  <c r="O5099" i="18"/>
  <c r="O5100" i="18"/>
  <c r="O5101" i="18"/>
  <c r="O5102" i="18"/>
  <c r="O5103" i="18"/>
  <c r="O5104" i="18"/>
  <c r="O5105" i="18"/>
  <c r="O5106" i="18"/>
  <c r="O5107" i="18"/>
  <c r="O5108" i="18"/>
  <c r="O5109" i="18"/>
  <c r="O5110" i="18"/>
  <c r="O5111" i="18"/>
  <c r="O5112" i="18"/>
  <c r="O5113" i="18"/>
  <c r="O5114" i="18"/>
  <c r="O5115" i="18"/>
  <c r="O5116" i="18"/>
  <c r="O5117" i="18"/>
  <c r="O5118" i="18"/>
  <c r="O5119" i="18"/>
  <c r="O5120" i="18"/>
  <c r="O5121" i="18"/>
  <c r="O5122" i="18"/>
  <c r="O5123" i="18"/>
  <c r="O5124" i="18"/>
  <c r="O5125" i="18"/>
  <c r="O5126" i="18"/>
  <c r="O5127" i="18"/>
  <c r="O5128" i="18"/>
  <c r="O5129" i="18"/>
  <c r="O5130" i="18"/>
  <c r="O5131" i="18"/>
  <c r="O5132" i="18"/>
  <c r="O5133" i="18"/>
  <c r="O5134" i="18"/>
  <c r="O5135" i="18"/>
  <c r="O5136" i="18"/>
  <c r="O5137" i="18"/>
  <c r="O5138" i="18"/>
  <c r="O5139" i="18"/>
  <c r="O5140" i="18"/>
  <c r="O5141" i="18"/>
  <c r="O5142" i="18"/>
  <c r="O5143" i="18"/>
  <c r="O5144" i="18"/>
  <c r="O5145" i="18"/>
  <c r="O5146" i="18"/>
  <c r="O5147" i="18"/>
  <c r="O5148" i="18"/>
  <c r="O5149" i="18"/>
  <c r="O5150" i="18"/>
  <c r="O5151" i="18"/>
  <c r="O5152" i="18"/>
  <c r="O5153" i="18"/>
  <c r="O5154" i="18"/>
  <c r="O5155" i="18"/>
  <c r="O5156" i="18"/>
  <c r="O5157" i="18"/>
  <c r="O5158" i="18"/>
  <c r="O5159" i="18"/>
  <c r="O5160" i="18"/>
  <c r="O5161" i="18"/>
  <c r="O5162" i="18"/>
  <c r="O5163" i="18"/>
  <c r="O5164" i="18"/>
  <c r="O5165" i="18"/>
  <c r="O5166" i="18"/>
  <c r="O5167" i="18"/>
  <c r="O5168" i="18"/>
  <c r="O5169" i="18"/>
  <c r="O5170" i="18"/>
  <c r="O5171" i="18"/>
  <c r="O5172" i="18"/>
  <c r="O5173" i="18"/>
  <c r="O5174" i="18"/>
  <c r="O5175" i="18"/>
  <c r="O5176" i="18"/>
  <c r="O5177" i="18"/>
  <c r="O5178" i="18"/>
  <c r="O5179" i="18"/>
  <c r="O5180" i="18"/>
  <c r="O5181" i="18"/>
  <c r="O5182" i="18"/>
  <c r="O5183" i="18"/>
  <c r="O5184" i="18"/>
  <c r="O5185" i="18"/>
  <c r="O5186" i="18"/>
  <c r="O5187" i="18"/>
  <c r="O5188" i="18"/>
  <c r="O5189" i="18"/>
  <c r="O5190" i="18"/>
  <c r="O5191" i="18"/>
  <c r="O5192" i="18"/>
  <c r="O5193" i="18"/>
  <c r="O5194" i="18"/>
  <c r="O5195" i="18"/>
  <c r="O5196" i="18"/>
  <c r="O5197" i="18"/>
  <c r="O5198" i="18"/>
  <c r="O5199" i="18"/>
  <c r="O5200" i="18"/>
  <c r="O5201" i="18"/>
  <c r="O5202" i="18"/>
  <c r="O5203" i="18"/>
  <c r="O5204" i="18"/>
  <c r="O5205" i="18"/>
  <c r="O5206" i="18"/>
  <c r="O5207" i="18"/>
  <c r="O5208" i="18"/>
  <c r="O5209" i="18"/>
  <c r="O5210" i="18"/>
  <c r="O5211" i="18"/>
  <c r="O5212" i="18"/>
  <c r="O5213" i="18"/>
  <c r="O5214" i="18"/>
  <c r="O5215" i="18"/>
  <c r="O5216" i="18"/>
  <c r="O5217" i="18"/>
  <c r="O5218" i="18"/>
  <c r="O5219" i="18"/>
  <c r="O5220" i="18"/>
  <c r="O5221" i="18"/>
  <c r="O5222" i="18"/>
  <c r="O5223" i="18"/>
  <c r="O5224" i="18"/>
  <c r="O5225" i="18"/>
  <c r="O5226" i="18"/>
  <c r="O5227" i="18"/>
  <c r="O5228" i="18"/>
  <c r="O5229" i="18"/>
  <c r="O5230" i="18"/>
  <c r="O5231" i="18"/>
  <c r="O5232" i="18"/>
  <c r="O5233" i="18"/>
  <c r="O5234" i="18"/>
  <c r="O5235" i="18"/>
  <c r="O5236" i="18"/>
  <c r="O5237" i="18"/>
  <c r="O5238" i="18"/>
  <c r="O5239" i="18"/>
  <c r="O5240" i="18"/>
  <c r="O5241" i="18"/>
  <c r="O5242" i="18"/>
  <c r="O5243" i="18"/>
  <c r="O5244" i="18"/>
  <c r="O5245" i="18"/>
  <c r="O5246" i="18"/>
  <c r="O5247" i="18"/>
  <c r="O5248" i="18"/>
  <c r="O5249" i="18"/>
  <c r="O5250" i="18"/>
  <c r="O5251" i="18"/>
  <c r="O5252" i="18"/>
  <c r="O5253" i="18"/>
  <c r="O5254" i="18"/>
  <c r="O5255" i="18"/>
  <c r="O5256" i="18"/>
  <c r="O5257" i="18"/>
  <c r="O5258" i="18"/>
  <c r="O5259" i="18"/>
  <c r="O5260" i="18"/>
  <c r="O5261" i="18"/>
  <c r="O5262" i="18"/>
  <c r="O5263" i="18"/>
  <c r="O5264" i="18"/>
  <c r="O5265" i="18"/>
  <c r="O5266" i="18"/>
  <c r="O5267" i="18"/>
  <c r="O5268" i="18"/>
  <c r="O5269" i="18"/>
  <c r="O5270" i="18"/>
  <c r="O5271" i="18"/>
  <c r="O5272" i="18"/>
  <c r="O5273" i="18"/>
  <c r="O5274" i="18"/>
  <c r="O5275" i="18"/>
  <c r="O5276" i="18"/>
  <c r="O5277" i="18"/>
  <c r="O5278" i="18"/>
  <c r="O5279" i="18"/>
  <c r="O5280" i="18"/>
  <c r="O5281" i="18"/>
  <c r="O5282" i="18"/>
  <c r="O5283" i="18"/>
  <c r="O5284" i="18"/>
  <c r="O5285" i="18"/>
  <c r="O5286" i="18"/>
  <c r="O5287" i="18"/>
  <c r="O5288" i="18"/>
  <c r="O5289" i="18"/>
  <c r="O5290" i="18"/>
  <c r="O5291" i="18"/>
  <c r="O5292" i="18"/>
  <c r="O5293" i="18"/>
  <c r="O5294" i="18"/>
  <c r="O5295" i="18"/>
  <c r="O5296" i="18"/>
  <c r="O5297" i="18"/>
  <c r="O5298" i="18"/>
  <c r="O5299" i="18"/>
  <c r="O5300" i="18"/>
  <c r="O5301" i="18"/>
  <c r="O5302" i="18"/>
  <c r="O5303" i="18"/>
  <c r="O5304" i="18"/>
  <c r="O5305" i="18"/>
  <c r="O5306" i="18"/>
  <c r="O5307" i="18"/>
  <c r="O5308" i="18"/>
  <c r="O5309" i="18"/>
  <c r="O5310" i="18"/>
  <c r="O5311" i="18"/>
  <c r="O5312" i="18"/>
  <c r="O5313" i="18"/>
  <c r="O5314" i="18"/>
  <c r="O5315" i="18"/>
  <c r="O5316" i="18"/>
  <c r="O5317" i="18"/>
  <c r="O5318" i="18"/>
  <c r="O5319" i="18"/>
  <c r="O5320" i="18"/>
  <c r="O5321" i="18"/>
  <c r="O5322" i="18"/>
  <c r="O5323" i="18"/>
  <c r="O5324" i="18"/>
  <c r="O5325" i="18"/>
  <c r="O5326" i="18"/>
  <c r="O5327" i="18"/>
  <c r="O5328" i="18"/>
  <c r="O5329" i="18"/>
  <c r="O5330" i="18"/>
  <c r="O5331" i="18"/>
  <c r="O5332" i="18"/>
  <c r="O5333" i="18"/>
  <c r="O5334" i="18"/>
  <c r="O5335" i="18"/>
  <c r="O5336" i="18"/>
  <c r="O5337" i="18"/>
  <c r="O5338" i="18"/>
  <c r="O5339" i="18"/>
  <c r="O5340" i="18"/>
  <c r="O5341" i="18"/>
  <c r="O5342" i="18"/>
  <c r="O5343" i="18"/>
  <c r="O5344" i="18"/>
  <c r="O5345" i="18"/>
  <c r="O5346" i="18"/>
  <c r="O5347" i="18"/>
  <c r="O5348" i="18"/>
  <c r="O5349" i="18"/>
  <c r="O5350" i="18"/>
  <c r="O5351" i="18"/>
  <c r="O5352" i="18"/>
  <c r="O5353" i="18"/>
  <c r="O5354" i="18"/>
  <c r="O5355" i="18"/>
  <c r="O5356" i="18"/>
  <c r="O5357" i="18"/>
  <c r="O5358" i="18"/>
  <c r="O5359" i="18"/>
  <c r="O5360" i="18"/>
  <c r="O5361" i="18"/>
  <c r="O5362" i="18"/>
  <c r="O5363" i="18"/>
  <c r="O5364" i="18"/>
  <c r="O5365" i="18"/>
  <c r="O5366" i="18"/>
  <c r="O5367" i="18"/>
  <c r="O5368" i="18"/>
  <c r="O5369" i="18"/>
  <c r="O5370" i="18"/>
  <c r="O5371" i="18"/>
  <c r="O5372" i="18"/>
  <c r="O5373" i="18"/>
  <c r="O5374" i="18"/>
  <c r="O5375" i="18"/>
  <c r="O5376" i="18"/>
  <c r="O5377" i="18"/>
  <c r="O5378" i="18"/>
  <c r="O5379" i="18"/>
  <c r="O5380" i="18"/>
  <c r="O5381" i="18"/>
  <c r="O5382" i="18"/>
  <c r="O5383" i="18"/>
  <c r="O5384" i="18"/>
  <c r="O5385" i="18"/>
  <c r="O5386" i="18"/>
  <c r="O5387" i="18"/>
  <c r="O5388" i="18"/>
  <c r="O5389" i="18"/>
  <c r="O5390" i="18"/>
  <c r="O5391" i="18"/>
  <c r="O5392" i="18"/>
  <c r="O5393" i="18"/>
  <c r="O5394" i="18"/>
  <c r="O5395" i="18"/>
  <c r="O5396" i="18"/>
  <c r="O5397" i="18"/>
  <c r="O5398" i="18"/>
  <c r="O5399" i="18"/>
  <c r="O5400" i="18"/>
  <c r="O5401" i="18"/>
  <c r="O5402" i="18"/>
  <c r="O5403" i="18"/>
  <c r="O5404" i="18"/>
  <c r="O5405" i="18"/>
  <c r="O5406" i="18"/>
  <c r="O5407" i="18"/>
  <c r="O5408" i="18"/>
  <c r="O5409" i="18"/>
  <c r="O5410" i="18"/>
  <c r="O5411" i="18"/>
  <c r="O5412" i="18"/>
  <c r="O5413" i="18"/>
  <c r="O5414" i="18"/>
  <c r="O5415" i="18"/>
  <c r="O5416" i="18"/>
  <c r="O5417" i="18"/>
  <c r="O5418" i="18"/>
  <c r="O5419" i="18"/>
  <c r="O5420" i="18"/>
  <c r="O5421" i="18"/>
  <c r="O5422" i="18"/>
  <c r="O5423" i="18"/>
  <c r="O5424" i="18"/>
  <c r="O5425" i="18"/>
  <c r="O5426" i="18"/>
  <c r="O5427" i="18"/>
  <c r="O5428" i="18"/>
  <c r="O5429" i="18"/>
  <c r="O5430" i="18"/>
  <c r="O5431" i="18"/>
  <c r="O5432" i="18"/>
  <c r="O5433" i="18"/>
  <c r="O5434" i="18"/>
  <c r="O5435" i="18"/>
  <c r="O5436" i="18"/>
  <c r="O5437" i="18"/>
  <c r="O5438" i="18"/>
  <c r="O5439" i="18"/>
  <c r="O5440" i="18"/>
  <c r="O5441" i="18"/>
  <c r="O5442" i="18"/>
  <c r="O5443" i="18"/>
  <c r="O5444" i="18"/>
  <c r="O5445" i="18"/>
  <c r="O5446" i="18"/>
  <c r="O5447" i="18"/>
  <c r="O5448" i="18"/>
  <c r="O5449" i="18"/>
  <c r="O5450" i="18"/>
  <c r="O5451" i="18"/>
  <c r="O5452" i="18"/>
  <c r="O5453" i="18"/>
  <c r="O5454" i="18"/>
  <c r="O5455" i="18"/>
  <c r="O5456" i="18"/>
  <c r="O5457" i="18"/>
  <c r="O5458" i="18"/>
  <c r="O5459" i="18"/>
  <c r="O5460" i="18"/>
  <c r="O5461" i="18"/>
  <c r="O5462" i="18"/>
  <c r="O5463" i="18"/>
  <c r="O5464" i="18"/>
  <c r="O5465" i="18"/>
  <c r="O5466" i="18"/>
  <c r="O5467" i="18"/>
  <c r="O5468" i="18"/>
  <c r="O5469" i="18"/>
  <c r="O5470" i="18"/>
  <c r="O5471" i="18"/>
  <c r="O5472" i="18"/>
  <c r="O5473" i="18"/>
  <c r="O5474" i="18"/>
  <c r="O5475" i="18"/>
  <c r="O5476" i="18"/>
  <c r="O5477" i="18"/>
  <c r="O5478" i="18"/>
  <c r="O5479" i="18"/>
  <c r="O5480" i="18"/>
  <c r="O5481" i="18"/>
  <c r="O5482" i="18"/>
  <c r="O5483" i="18"/>
  <c r="O5484" i="18"/>
  <c r="O5485" i="18"/>
  <c r="O5486" i="18"/>
  <c r="O5487" i="18"/>
  <c r="O5488" i="18"/>
  <c r="O5489" i="18"/>
  <c r="O5490" i="18"/>
  <c r="O5491" i="18"/>
  <c r="O5492" i="18"/>
  <c r="O5493" i="18"/>
  <c r="O5494" i="18"/>
  <c r="O5495" i="18"/>
  <c r="O5496" i="18"/>
  <c r="O5497" i="18"/>
  <c r="O5498" i="18"/>
  <c r="O5499" i="18"/>
  <c r="O5500" i="18"/>
  <c r="O5501" i="18"/>
  <c r="O5502" i="18"/>
  <c r="O5503" i="18"/>
  <c r="O5504" i="18"/>
  <c r="O5505" i="18"/>
  <c r="O5506" i="18"/>
  <c r="O5507" i="18"/>
  <c r="O5508" i="18"/>
  <c r="O5509" i="18"/>
  <c r="O5510" i="18"/>
  <c r="O5511" i="18"/>
  <c r="O5512" i="18"/>
  <c r="O5513" i="18"/>
  <c r="O5514" i="18"/>
  <c r="O5515" i="18"/>
  <c r="O5516" i="18"/>
  <c r="O5517" i="18"/>
  <c r="O5518" i="18"/>
  <c r="O5519" i="18"/>
  <c r="O5520" i="18"/>
  <c r="O5521" i="18"/>
  <c r="O5522" i="18"/>
  <c r="O5523" i="18"/>
  <c r="O5524" i="18"/>
  <c r="O5525" i="18"/>
  <c r="O5526" i="18"/>
  <c r="O5527" i="18"/>
  <c r="O5528" i="18"/>
  <c r="O5529" i="18"/>
  <c r="O5530" i="18"/>
  <c r="O5531" i="18"/>
  <c r="O5532" i="18"/>
  <c r="O5533" i="18"/>
  <c r="O5534" i="18"/>
  <c r="O5535" i="18"/>
  <c r="O5536" i="18"/>
  <c r="O5537" i="18"/>
  <c r="O5538" i="18"/>
  <c r="O5539" i="18"/>
  <c r="O5540" i="18"/>
  <c r="O5541" i="18"/>
  <c r="O5542" i="18"/>
  <c r="O5543" i="18"/>
  <c r="O5544" i="18"/>
  <c r="O5545" i="18"/>
  <c r="O5546" i="18"/>
  <c r="O5547" i="18"/>
  <c r="O5548" i="18"/>
  <c r="O5549" i="18"/>
  <c r="O5550" i="18"/>
  <c r="O5551" i="18"/>
  <c r="O5552" i="18"/>
  <c r="O5553" i="18"/>
  <c r="O5554" i="18"/>
  <c r="O5555" i="18"/>
  <c r="O5556" i="18"/>
  <c r="O5557" i="18"/>
  <c r="O5558" i="18"/>
  <c r="O5559" i="18"/>
  <c r="O5560" i="18"/>
  <c r="O5561" i="18"/>
  <c r="O5562" i="18"/>
  <c r="O5563" i="18"/>
  <c r="O5564" i="18"/>
  <c r="O5565" i="18"/>
  <c r="O5566" i="18"/>
  <c r="O5567" i="18"/>
  <c r="O5568" i="18"/>
  <c r="O5569" i="18"/>
  <c r="O5570" i="18"/>
  <c r="O5571" i="18"/>
  <c r="O5572" i="18"/>
  <c r="O5573" i="18"/>
  <c r="O5574" i="18"/>
  <c r="O5575" i="18"/>
  <c r="O5576" i="18"/>
  <c r="O5577" i="18"/>
  <c r="O5578" i="18"/>
  <c r="O5579" i="18"/>
  <c r="O5580" i="18"/>
  <c r="O5581" i="18"/>
  <c r="O5582" i="18"/>
  <c r="O5583" i="18"/>
  <c r="O5584" i="18"/>
  <c r="O5585" i="18"/>
  <c r="O5586" i="18"/>
  <c r="O5587" i="18"/>
  <c r="O5588" i="18"/>
  <c r="O5589" i="18"/>
  <c r="O5590" i="18"/>
  <c r="O5591" i="18"/>
  <c r="O5592" i="18"/>
  <c r="O5593" i="18"/>
  <c r="O5594" i="18"/>
  <c r="O5595" i="18"/>
  <c r="O5596" i="18"/>
  <c r="O5597" i="18"/>
  <c r="O5598" i="18"/>
  <c r="O5599" i="18"/>
  <c r="O5600" i="18"/>
  <c r="O5601" i="18"/>
  <c r="O5602" i="18"/>
  <c r="O5603" i="18"/>
  <c r="O5604" i="18"/>
  <c r="O5605" i="18"/>
  <c r="O5606" i="18"/>
  <c r="O5607" i="18"/>
  <c r="O5608" i="18"/>
  <c r="O5609" i="18"/>
  <c r="O5610" i="18"/>
  <c r="O5611" i="18"/>
  <c r="O5612" i="18"/>
  <c r="O5613" i="18"/>
  <c r="O5614" i="18"/>
  <c r="O5615" i="18"/>
  <c r="O5616" i="18"/>
  <c r="O5617" i="18"/>
  <c r="O5618" i="18"/>
  <c r="O5619" i="18"/>
  <c r="O5620" i="18"/>
  <c r="O5621" i="18"/>
  <c r="O5622" i="18"/>
  <c r="O5623" i="18"/>
  <c r="O5624" i="18"/>
  <c r="O5625" i="18"/>
  <c r="O5626" i="18"/>
  <c r="O5627" i="18"/>
  <c r="O5628" i="18"/>
  <c r="O5629" i="18"/>
  <c r="O5630" i="18"/>
  <c r="O5631" i="18"/>
  <c r="O5632" i="18"/>
  <c r="O5633" i="18"/>
  <c r="O5634" i="18"/>
  <c r="O5635" i="18"/>
  <c r="O5636" i="18"/>
  <c r="O5637" i="18"/>
  <c r="O5638" i="18"/>
  <c r="O5639" i="18"/>
  <c r="O5640" i="18"/>
  <c r="O5641" i="18"/>
  <c r="O5642" i="18"/>
  <c r="O5643" i="18"/>
  <c r="O5644" i="18"/>
  <c r="O5645" i="18"/>
  <c r="O5646" i="18"/>
  <c r="O5647" i="18"/>
  <c r="O5648" i="18"/>
  <c r="O5649" i="18"/>
  <c r="O5650" i="18"/>
  <c r="O5651" i="18"/>
  <c r="O5652" i="18"/>
  <c r="O5653" i="18"/>
  <c r="O5654" i="18"/>
  <c r="O5655" i="18"/>
  <c r="O5656" i="18"/>
  <c r="O5657" i="18"/>
  <c r="O5658" i="18"/>
  <c r="O5659" i="18"/>
  <c r="O5660" i="18"/>
  <c r="O5661" i="18"/>
  <c r="O5662" i="18"/>
  <c r="O5663" i="18"/>
  <c r="O5664" i="18"/>
  <c r="O5665" i="18"/>
  <c r="O5666" i="18"/>
  <c r="O5667" i="18"/>
  <c r="O5668" i="18"/>
  <c r="O5669" i="18"/>
  <c r="O5670" i="18"/>
  <c r="O5671" i="18"/>
  <c r="O5672" i="18"/>
  <c r="O5673" i="18"/>
  <c r="O5674" i="18"/>
  <c r="O5675" i="18"/>
  <c r="O5676" i="18"/>
  <c r="O5677" i="18"/>
  <c r="O5678" i="18"/>
  <c r="O5679" i="18"/>
  <c r="O5680" i="18"/>
  <c r="O5681" i="18"/>
  <c r="O5682" i="18"/>
  <c r="O5683" i="18"/>
  <c r="O5684" i="18"/>
  <c r="O5685" i="18"/>
  <c r="O5686" i="18"/>
  <c r="O5687" i="18"/>
  <c r="O5688" i="18"/>
  <c r="O5689" i="18"/>
  <c r="O5690" i="18"/>
  <c r="O5691" i="18"/>
  <c r="O5692" i="18"/>
  <c r="O5693" i="18"/>
  <c r="O5694" i="18"/>
  <c r="O5695" i="18"/>
  <c r="O5696" i="18"/>
  <c r="O5697" i="18"/>
  <c r="O5698" i="18"/>
  <c r="O5699" i="18"/>
  <c r="O5700" i="18"/>
  <c r="O5701" i="18"/>
  <c r="O5702" i="18"/>
  <c r="O5703" i="18"/>
  <c r="O5704" i="18"/>
  <c r="O5705" i="18"/>
  <c r="O5706" i="18"/>
  <c r="O5707" i="18"/>
  <c r="O5708" i="18"/>
  <c r="O5709" i="18"/>
  <c r="O5710" i="18"/>
  <c r="O5711" i="18"/>
  <c r="O5712" i="18"/>
  <c r="O5713" i="18"/>
  <c r="O5714" i="18"/>
  <c r="O5715" i="18"/>
  <c r="O5716" i="18"/>
  <c r="O5717" i="18"/>
  <c r="O5718" i="18"/>
  <c r="O5719" i="18"/>
  <c r="O5720" i="18"/>
  <c r="O5721" i="18"/>
  <c r="O5722" i="18"/>
  <c r="O5723" i="18"/>
  <c r="O5724" i="18"/>
  <c r="O5725" i="18"/>
  <c r="O5726" i="18"/>
  <c r="O5727" i="18"/>
  <c r="O5728" i="18"/>
  <c r="O5729" i="18"/>
  <c r="O5730" i="18"/>
  <c r="O5731" i="18"/>
  <c r="O5732" i="18"/>
  <c r="O5733" i="18"/>
  <c r="O5734" i="18"/>
  <c r="O5735" i="18"/>
  <c r="O5736" i="18"/>
  <c r="O5737" i="18"/>
  <c r="O5738" i="18"/>
  <c r="O5739" i="18"/>
  <c r="O5740" i="18"/>
  <c r="O5741" i="18"/>
  <c r="O5742" i="18"/>
  <c r="O5743" i="18"/>
  <c r="O5744" i="18"/>
  <c r="O5745" i="18"/>
  <c r="O5746" i="18"/>
  <c r="O5747" i="18"/>
  <c r="O5748" i="18"/>
  <c r="O5749" i="18"/>
  <c r="O5750" i="18"/>
  <c r="O5751" i="18"/>
  <c r="O5752" i="18"/>
  <c r="O5753" i="18"/>
  <c r="O5754" i="18"/>
  <c r="O5755" i="18"/>
  <c r="O5756" i="18"/>
  <c r="O5757" i="18"/>
  <c r="O5758" i="18"/>
  <c r="O5759" i="18"/>
  <c r="O5760" i="18"/>
  <c r="O5761" i="18"/>
  <c r="O5762" i="18"/>
  <c r="O5763" i="18"/>
  <c r="O5764" i="18"/>
  <c r="O5765" i="18"/>
  <c r="O5766" i="18"/>
  <c r="O5767" i="18"/>
  <c r="O5768" i="18"/>
  <c r="O5769" i="18"/>
  <c r="O5770" i="18"/>
  <c r="O5771" i="18"/>
  <c r="O5772" i="18"/>
  <c r="O5773" i="18"/>
  <c r="O5774" i="18"/>
  <c r="O5775" i="18"/>
  <c r="O5776" i="18"/>
  <c r="O5777" i="18"/>
  <c r="O5778" i="18"/>
  <c r="O5779" i="18"/>
  <c r="O5780" i="18"/>
  <c r="O5781" i="18"/>
  <c r="O5782" i="18"/>
  <c r="O5783" i="18"/>
  <c r="O5784" i="18"/>
  <c r="O5785" i="18"/>
  <c r="O5786" i="18"/>
  <c r="O5787" i="18"/>
  <c r="O5788" i="18"/>
  <c r="O5789" i="18"/>
  <c r="O5790" i="18"/>
  <c r="O5791" i="18"/>
  <c r="O5792" i="18"/>
  <c r="O5793" i="18"/>
  <c r="O5794" i="18"/>
  <c r="O5795" i="18"/>
  <c r="O5796" i="18"/>
  <c r="O5797" i="18"/>
  <c r="O5798" i="18"/>
  <c r="O5799" i="18"/>
  <c r="O5800" i="18"/>
  <c r="O5801" i="18"/>
  <c r="O5802" i="18"/>
  <c r="O5803" i="18"/>
  <c r="O5804" i="18"/>
  <c r="O5805" i="18"/>
  <c r="O5806" i="18"/>
  <c r="O5807" i="18"/>
  <c r="O5808" i="18"/>
  <c r="O5809" i="18"/>
  <c r="O5810" i="18"/>
  <c r="O5811" i="18"/>
  <c r="O5812" i="18"/>
  <c r="O5813" i="18"/>
  <c r="O5814" i="18"/>
  <c r="O5815" i="18"/>
  <c r="O5816" i="18"/>
  <c r="O5817" i="18"/>
  <c r="O5818" i="18"/>
  <c r="O5819" i="18"/>
  <c r="O5820" i="18"/>
  <c r="O5821" i="18"/>
  <c r="O5822" i="18"/>
  <c r="O5823" i="18"/>
  <c r="O5824" i="18"/>
  <c r="O5825" i="18"/>
  <c r="O5826" i="18"/>
  <c r="O5827" i="18"/>
  <c r="O5828" i="18"/>
  <c r="O5829" i="18"/>
  <c r="O5830" i="18"/>
  <c r="O5831" i="18"/>
  <c r="O5832" i="18"/>
  <c r="O5833" i="18"/>
  <c r="O5834" i="18"/>
  <c r="O5835" i="18"/>
  <c r="O5836" i="18"/>
  <c r="O5837" i="18"/>
  <c r="O5838" i="18"/>
  <c r="O5839" i="18"/>
  <c r="O5840" i="18"/>
  <c r="O5841" i="18"/>
  <c r="O5842" i="18"/>
  <c r="O5843" i="18"/>
  <c r="O5844" i="18"/>
  <c r="O5845" i="18"/>
  <c r="O5846" i="18"/>
  <c r="O5847" i="18"/>
  <c r="O5848" i="18"/>
  <c r="O5849" i="18"/>
  <c r="O5850" i="18"/>
  <c r="O5851" i="18"/>
  <c r="O5852" i="18"/>
  <c r="O5853" i="18"/>
  <c r="O5854" i="18"/>
  <c r="O5855" i="18"/>
  <c r="O5856" i="18"/>
  <c r="O5857" i="18"/>
  <c r="O5858" i="18"/>
  <c r="O5859" i="18"/>
  <c r="O5860" i="18"/>
  <c r="O5861" i="18"/>
  <c r="O5862" i="18"/>
  <c r="O5863" i="18"/>
  <c r="O5864" i="18"/>
  <c r="O5865" i="18"/>
  <c r="O5866" i="18"/>
  <c r="O5867" i="18"/>
  <c r="O5868" i="18"/>
  <c r="O5869" i="18"/>
  <c r="O5870" i="18"/>
  <c r="O5871" i="18"/>
  <c r="O5872" i="18"/>
  <c r="O5873" i="18"/>
  <c r="O5874" i="18"/>
  <c r="O5875" i="18"/>
  <c r="O5876" i="18"/>
  <c r="O5877" i="18"/>
  <c r="O5878" i="18"/>
  <c r="O5879" i="18"/>
  <c r="O5880" i="18"/>
  <c r="O5881" i="18"/>
  <c r="O5882" i="18"/>
  <c r="O5883" i="18"/>
  <c r="O5884" i="18"/>
  <c r="O5885" i="18"/>
  <c r="O5886" i="18"/>
  <c r="O5887" i="18"/>
  <c r="O5888" i="18"/>
  <c r="O5889" i="18"/>
  <c r="O5890" i="18"/>
  <c r="O5891" i="18"/>
  <c r="O5892" i="18"/>
  <c r="O5893" i="18"/>
  <c r="O5894" i="18"/>
  <c r="O5895" i="18"/>
  <c r="O5896" i="18"/>
  <c r="O5897" i="18"/>
  <c r="O5898" i="18"/>
  <c r="O5899" i="18"/>
  <c r="O5900" i="18"/>
  <c r="O5901" i="18"/>
  <c r="O5902" i="18"/>
  <c r="O5903" i="18"/>
  <c r="O5904" i="18"/>
  <c r="O5905" i="18"/>
  <c r="O5906" i="18"/>
  <c r="O5907" i="18"/>
  <c r="O5908" i="18"/>
  <c r="O5909" i="18"/>
  <c r="O5910" i="18"/>
  <c r="O5911" i="18"/>
  <c r="O5912" i="18"/>
  <c r="O5913" i="18"/>
  <c r="O5914" i="18"/>
  <c r="O5915" i="18"/>
  <c r="O5916" i="18"/>
  <c r="O5917" i="18"/>
  <c r="O5918" i="18"/>
  <c r="O5919" i="18"/>
  <c r="O5920" i="18"/>
  <c r="O5921" i="18"/>
  <c r="O5922" i="18"/>
  <c r="O5923" i="18"/>
  <c r="O5924" i="18"/>
  <c r="O5925" i="18"/>
  <c r="O5926" i="18"/>
  <c r="O5927" i="18"/>
  <c r="O5928" i="18"/>
  <c r="O5929" i="18"/>
  <c r="O5930" i="18"/>
  <c r="O5931" i="18"/>
  <c r="O5932" i="18"/>
  <c r="O5933" i="18"/>
  <c r="O5934" i="18"/>
  <c r="O5935" i="18"/>
  <c r="O5936" i="18"/>
  <c r="O5937" i="18"/>
  <c r="O5938" i="18"/>
  <c r="O5939" i="18"/>
  <c r="O5940" i="18"/>
  <c r="O5941" i="18"/>
  <c r="O5942" i="18"/>
  <c r="O5943" i="18"/>
  <c r="O5944" i="18"/>
  <c r="O5945" i="18"/>
  <c r="O5946" i="18"/>
  <c r="O5947" i="18"/>
  <c r="O5948" i="18"/>
  <c r="O5949" i="18"/>
  <c r="O5950" i="18"/>
  <c r="O5951" i="18"/>
  <c r="O5952" i="18"/>
  <c r="O5953" i="18"/>
  <c r="O5954" i="18"/>
  <c r="O5955" i="18"/>
  <c r="O5956" i="18"/>
  <c r="O5957" i="18"/>
  <c r="O5958" i="18"/>
  <c r="O5959" i="18"/>
  <c r="O5960" i="18"/>
  <c r="O5961" i="18"/>
  <c r="O5962" i="18"/>
  <c r="O5963" i="18"/>
  <c r="O5964" i="18"/>
  <c r="O5965" i="18"/>
  <c r="O5966" i="18"/>
  <c r="O5967" i="18"/>
  <c r="O5968" i="18"/>
  <c r="O5969" i="18"/>
  <c r="O5970" i="18"/>
  <c r="O5971" i="18"/>
  <c r="O5972" i="18"/>
  <c r="O5973" i="18"/>
  <c r="O5974" i="18"/>
  <c r="O5975" i="18"/>
  <c r="O5976" i="18"/>
  <c r="O5977" i="18"/>
  <c r="O5978" i="18"/>
  <c r="O5979" i="18"/>
  <c r="O5980" i="18"/>
  <c r="O5981" i="18"/>
  <c r="O5982" i="18"/>
  <c r="O5983" i="18"/>
  <c r="O5984" i="18"/>
  <c r="O5985" i="18"/>
  <c r="O5986" i="18"/>
  <c r="O5987" i="18"/>
  <c r="O5988" i="18"/>
  <c r="O5989" i="18"/>
  <c r="O5990" i="18"/>
  <c r="O5991" i="18"/>
  <c r="O5992" i="18"/>
  <c r="O5993" i="18"/>
  <c r="O5994" i="18"/>
  <c r="O5995" i="18"/>
  <c r="O5996" i="18"/>
  <c r="O5997" i="18"/>
  <c r="O5998" i="18"/>
  <c r="O5999" i="18"/>
  <c r="O6000" i="18"/>
  <c r="O6001" i="18"/>
  <c r="O6002" i="18"/>
  <c r="O6003" i="18"/>
  <c r="O6004" i="18"/>
  <c r="O6005" i="18"/>
  <c r="O6006" i="18"/>
  <c r="O6007" i="18"/>
  <c r="O6008" i="18"/>
  <c r="O6009" i="18"/>
  <c r="O6010" i="18"/>
  <c r="O6011" i="18"/>
  <c r="O6012" i="18"/>
  <c r="O6013" i="18"/>
  <c r="O6014" i="18"/>
  <c r="O6015" i="18"/>
  <c r="O6016" i="18"/>
  <c r="O6017" i="18"/>
  <c r="O6018" i="18"/>
  <c r="O6019" i="18"/>
  <c r="O6020" i="18"/>
  <c r="O6021" i="18"/>
  <c r="O6022" i="18"/>
  <c r="O6023" i="18"/>
  <c r="O6024" i="18"/>
  <c r="O6025" i="18"/>
  <c r="O6026" i="18"/>
  <c r="O6027" i="18"/>
  <c r="O6028" i="18"/>
  <c r="O6029" i="18"/>
  <c r="O6030" i="18"/>
  <c r="O6031" i="18"/>
  <c r="O6032" i="18"/>
  <c r="O6033" i="18"/>
  <c r="O6034" i="18"/>
  <c r="O6035" i="18"/>
  <c r="O6036" i="18"/>
  <c r="O6037" i="18"/>
  <c r="O6038" i="18"/>
  <c r="O6039" i="18"/>
  <c r="O6040" i="18"/>
  <c r="O6041" i="18"/>
  <c r="O6042" i="18"/>
  <c r="O6043" i="18"/>
  <c r="O6044" i="18"/>
  <c r="O6045" i="18"/>
  <c r="O6046" i="18"/>
  <c r="O6047" i="18"/>
  <c r="O6048" i="18"/>
  <c r="O6049" i="18"/>
  <c r="O6050" i="18"/>
  <c r="O6051" i="18"/>
  <c r="O6052" i="18"/>
  <c r="O6053" i="18"/>
  <c r="O6054" i="18"/>
  <c r="O6055" i="18"/>
  <c r="O6056" i="18"/>
  <c r="O6057" i="18"/>
  <c r="O6058" i="18"/>
  <c r="O6059" i="18"/>
  <c r="O6060" i="18"/>
  <c r="O6061" i="18"/>
  <c r="O6062" i="18"/>
  <c r="O6063" i="18"/>
  <c r="O6064" i="18"/>
  <c r="O6065" i="18"/>
  <c r="O6066" i="18"/>
  <c r="O6067" i="18"/>
  <c r="O6068" i="18"/>
  <c r="O6069" i="18"/>
  <c r="O6070" i="18"/>
  <c r="O6071" i="18"/>
  <c r="O6072" i="18"/>
  <c r="O6073" i="18"/>
  <c r="O6074" i="18"/>
  <c r="O6075" i="18"/>
  <c r="O6076" i="18"/>
  <c r="O6077" i="18"/>
  <c r="O6078" i="18"/>
  <c r="O6079" i="18"/>
  <c r="O6080" i="18"/>
  <c r="O6081" i="18"/>
  <c r="O6082" i="18"/>
  <c r="O6083" i="18"/>
  <c r="O6084" i="18"/>
  <c r="O6085" i="18"/>
  <c r="O6086" i="18"/>
  <c r="O6087" i="18"/>
  <c r="O6088" i="18"/>
  <c r="O6089" i="18"/>
  <c r="O6090" i="18"/>
  <c r="O6091" i="18"/>
  <c r="O6092" i="18"/>
  <c r="O6093" i="18"/>
  <c r="O6094" i="18"/>
  <c r="O6095" i="18"/>
  <c r="O6096" i="18"/>
  <c r="O6097" i="18"/>
  <c r="O6098" i="18"/>
  <c r="O6099" i="18"/>
  <c r="O6100" i="18"/>
  <c r="O6101" i="18"/>
  <c r="O6102" i="18"/>
  <c r="O6103" i="18"/>
  <c r="O6104" i="18"/>
  <c r="O6105" i="18"/>
  <c r="O6106" i="18"/>
  <c r="O6107" i="18"/>
  <c r="O6108" i="18"/>
  <c r="O6109" i="18"/>
  <c r="O6110" i="18"/>
  <c r="O6111" i="18"/>
  <c r="O6112" i="18"/>
  <c r="O6113" i="18"/>
  <c r="O6114" i="18"/>
  <c r="O6115" i="18"/>
  <c r="O6116" i="18"/>
  <c r="O6117" i="18"/>
  <c r="O6118" i="18"/>
  <c r="O6119" i="18"/>
  <c r="O6120" i="18"/>
  <c r="O6121" i="18"/>
  <c r="O6122" i="18"/>
  <c r="O6123" i="18"/>
  <c r="O6124" i="18"/>
  <c r="O6125" i="18"/>
  <c r="O6126" i="18"/>
  <c r="O6127" i="18"/>
  <c r="O6128" i="18"/>
  <c r="O6129" i="18"/>
  <c r="O6130" i="18"/>
  <c r="O6131" i="18"/>
  <c r="O6132" i="18"/>
  <c r="O6133" i="18"/>
  <c r="O6134" i="18"/>
  <c r="O6135" i="18"/>
  <c r="O6136" i="18"/>
  <c r="O6137" i="18"/>
  <c r="O6138" i="18"/>
  <c r="O6139" i="18"/>
  <c r="O6140" i="18"/>
  <c r="O6141" i="18"/>
  <c r="O6142" i="18"/>
  <c r="O6143" i="18"/>
  <c r="O6144" i="18"/>
  <c r="O6145" i="18"/>
  <c r="O6146" i="18"/>
  <c r="O6147" i="18"/>
  <c r="O6148" i="18"/>
  <c r="O6149" i="18"/>
  <c r="O6150" i="18"/>
  <c r="O6151" i="18"/>
  <c r="O6152" i="18"/>
  <c r="O6153" i="18"/>
  <c r="O6154" i="18"/>
  <c r="O6155" i="18"/>
  <c r="O6156" i="18"/>
  <c r="O6157" i="18"/>
  <c r="O6158" i="18"/>
  <c r="O6159" i="18"/>
  <c r="O6160" i="18"/>
  <c r="O6161" i="18"/>
  <c r="O6162" i="18"/>
  <c r="O6163" i="18"/>
  <c r="O6164" i="18"/>
  <c r="O6165" i="18"/>
  <c r="O6166" i="18"/>
  <c r="O6167" i="18"/>
  <c r="O6168" i="18"/>
  <c r="O6169" i="18"/>
  <c r="O6170" i="18"/>
  <c r="O6171" i="18"/>
  <c r="O6172" i="18"/>
  <c r="O6173" i="18"/>
  <c r="O6174" i="18"/>
  <c r="O6175" i="18"/>
  <c r="O6176" i="18"/>
  <c r="O6177" i="18"/>
  <c r="O6178" i="18"/>
  <c r="O6179" i="18"/>
  <c r="O6180" i="18"/>
  <c r="O6181" i="18"/>
  <c r="O6182" i="18"/>
  <c r="O6183" i="18"/>
  <c r="O6184" i="18"/>
  <c r="O6185" i="18"/>
  <c r="O6186" i="18"/>
  <c r="O6187" i="18"/>
  <c r="O6188" i="18"/>
  <c r="O6189" i="18"/>
  <c r="O6190" i="18"/>
  <c r="O6191" i="18"/>
  <c r="O6192" i="18"/>
  <c r="O6193" i="18"/>
  <c r="O6194" i="18"/>
  <c r="O6195" i="18"/>
  <c r="O6196" i="18"/>
  <c r="O6197" i="18"/>
  <c r="O6198" i="18"/>
  <c r="O6199" i="18"/>
  <c r="O6200" i="18"/>
  <c r="O6201" i="18"/>
  <c r="O6202" i="18"/>
  <c r="O6203" i="18"/>
  <c r="O6204" i="18"/>
  <c r="O6205" i="18"/>
  <c r="O6206" i="18"/>
  <c r="O6207" i="18"/>
  <c r="O6208" i="18"/>
  <c r="O6209" i="18"/>
  <c r="O6210" i="18"/>
  <c r="O6211" i="18"/>
  <c r="O6212" i="18"/>
  <c r="O6213" i="18"/>
  <c r="O6214" i="18"/>
  <c r="O6215" i="18"/>
  <c r="O6216" i="18"/>
  <c r="O6217" i="18"/>
  <c r="O6218" i="18"/>
  <c r="O6219" i="18"/>
  <c r="O6220" i="18"/>
  <c r="O6221" i="18"/>
  <c r="O6222" i="18"/>
  <c r="O6223" i="18"/>
  <c r="O6224" i="18"/>
  <c r="O6225" i="18"/>
  <c r="O6226" i="18"/>
  <c r="O6227" i="18"/>
  <c r="O6228" i="18"/>
  <c r="O6229" i="18"/>
  <c r="O6230" i="18"/>
  <c r="O6231" i="18"/>
  <c r="O6232" i="18"/>
  <c r="O6233" i="18"/>
  <c r="O6234" i="18"/>
  <c r="O6235" i="18"/>
  <c r="O6236" i="18"/>
  <c r="O6237" i="18"/>
  <c r="O6238" i="18"/>
  <c r="O6239" i="18"/>
  <c r="O6240" i="18"/>
  <c r="O6241" i="18"/>
  <c r="O6242" i="18"/>
  <c r="O6243" i="18"/>
  <c r="O6244" i="18"/>
  <c r="O6245" i="18"/>
  <c r="O6246" i="18"/>
  <c r="O6247" i="18"/>
  <c r="O6248" i="18"/>
  <c r="O6249" i="18"/>
  <c r="O6250" i="18"/>
  <c r="O6251" i="18"/>
  <c r="O6252" i="18"/>
  <c r="O6253" i="18"/>
  <c r="O6254" i="18"/>
  <c r="O6255" i="18"/>
  <c r="O6256" i="18"/>
  <c r="O6257" i="18"/>
  <c r="O6258" i="18"/>
  <c r="O6259" i="18"/>
  <c r="O6260" i="18"/>
  <c r="O6261" i="18"/>
  <c r="O6262" i="18"/>
  <c r="O6263" i="18"/>
  <c r="O6264" i="18"/>
  <c r="O6265" i="18"/>
  <c r="O6266" i="18"/>
  <c r="O6267" i="18"/>
  <c r="O6268" i="18"/>
  <c r="O6269" i="18"/>
  <c r="O6270" i="18"/>
  <c r="O6271" i="18"/>
  <c r="O6272" i="18"/>
  <c r="O6273" i="18"/>
  <c r="O6274" i="18"/>
  <c r="O6275" i="18"/>
  <c r="O6276" i="18"/>
  <c r="O6277" i="18"/>
  <c r="O6278" i="18"/>
  <c r="O6279" i="18"/>
  <c r="O6280" i="18"/>
  <c r="O6281" i="18"/>
  <c r="O6282" i="18"/>
  <c r="O6283" i="18"/>
  <c r="O6284" i="18"/>
  <c r="O6285" i="18"/>
  <c r="O6286" i="18"/>
  <c r="O6287" i="18"/>
  <c r="O6288" i="18"/>
  <c r="O6289" i="18"/>
  <c r="O6290" i="18"/>
  <c r="O6291" i="18"/>
  <c r="O6292" i="18"/>
  <c r="O6293" i="18"/>
  <c r="O6294" i="18"/>
  <c r="O6295" i="18"/>
  <c r="O6296" i="18"/>
  <c r="O6297" i="18"/>
  <c r="O6298" i="18"/>
  <c r="O6299" i="18"/>
  <c r="O6300" i="18"/>
  <c r="O6301" i="18"/>
  <c r="O6302" i="18"/>
  <c r="O6303" i="18"/>
  <c r="O6304" i="18"/>
  <c r="O6305" i="18"/>
  <c r="O6306" i="18"/>
  <c r="O6307" i="18"/>
  <c r="O6308" i="18"/>
  <c r="O6309" i="18"/>
  <c r="O6310" i="18"/>
  <c r="O6311" i="18"/>
  <c r="O6312" i="18"/>
  <c r="O6313" i="18"/>
  <c r="O6314" i="18"/>
  <c r="O6315" i="18"/>
  <c r="O6316" i="18"/>
  <c r="O6317" i="18"/>
  <c r="O6318" i="18"/>
  <c r="O6319" i="18"/>
  <c r="O6320" i="18"/>
  <c r="O6321" i="18"/>
  <c r="O6322" i="18"/>
  <c r="O6323" i="18"/>
  <c r="O6324" i="18"/>
  <c r="O6325" i="18"/>
  <c r="O6326" i="18"/>
  <c r="O6327" i="18"/>
  <c r="O6328" i="18"/>
  <c r="O6329" i="18"/>
  <c r="O6330" i="18"/>
  <c r="O6331" i="18"/>
  <c r="O6332" i="18"/>
  <c r="O6333" i="18"/>
  <c r="O6334" i="18"/>
  <c r="O6335" i="18"/>
  <c r="O6336" i="18"/>
  <c r="O6337" i="18"/>
  <c r="O6338" i="18"/>
  <c r="O6339" i="18"/>
  <c r="O6340" i="18"/>
  <c r="O6341" i="18"/>
  <c r="O6342" i="18"/>
  <c r="O6343" i="18"/>
  <c r="O6344" i="18"/>
  <c r="O6345" i="18"/>
  <c r="O6346" i="18"/>
  <c r="O6347" i="18"/>
  <c r="O6348" i="18"/>
  <c r="O6349" i="18"/>
  <c r="O6350" i="18"/>
  <c r="O6351" i="18"/>
  <c r="O6352" i="18"/>
  <c r="O6353" i="18"/>
  <c r="O6354" i="18"/>
  <c r="O6355" i="18"/>
  <c r="O6356" i="18"/>
  <c r="O6357" i="18"/>
  <c r="O6358" i="18"/>
  <c r="O6359" i="18"/>
  <c r="O6360" i="18"/>
  <c r="O6361" i="18"/>
  <c r="O6362" i="18"/>
  <c r="O6363" i="18"/>
  <c r="O6364" i="18"/>
  <c r="O6365" i="18"/>
  <c r="O6366" i="18"/>
  <c r="O6367" i="18"/>
  <c r="O6368" i="18"/>
  <c r="O6369" i="18"/>
  <c r="O6370" i="18"/>
  <c r="O6371" i="18"/>
  <c r="O6372" i="18"/>
  <c r="O6373" i="18"/>
  <c r="O6374" i="18"/>
  <c r="O6375" i="18"/>
  <c r="O6376" i="18"/>
  <c r="O6377" i="18"/>
  <c r="O6378" i="18"/>
  <c r="O6379" i="18"/>
  <c r="O6380" i="18"/>
  <c r="O6381" i="18"/>
  <c r="O6382" i="18"/>
  <c r="O6383" i="18"/>
  <c r="O6384" i="18"/>
  <c r="O6385" i="18"/>
  <c r="O6386" i="18"/>
  <c r="O6387" i="18"/>
  <c r="O6388" i="18"/>
  <c r="O6389" i="18"/>
  <c r="O6390" i="18"/>
  <c r="O6391" i="18"/>
  <c r="O6392" i="18"/>
  <c r="O6393" i="18"/>
  <c r="O6394" i="18"/>
  <c r="O6395" i="18"/>
  <c r="O6396" i="18"/>
  <c r="O6397" i="18"/>
  <c r="O6398" i="18"/>
  <c r="O6399" i="18"/>
  <c r="O6400" i="18"/>
  <c r="O6401" i="18"/>
  <c r="O6402" i="18"/>
  <c r="O6403" i="18"/>
  <c r="O6404" i="18"/>
  <c r="O6405" i="18"/>
  <c r="O6406" i="18"/>
  <c r="O6407" i="18"/>
  <c r="O6408" i="18"/>
  <c r="O6409" i="18"/>
  <c r="O6410" i="18"/>
  <c r="O6411" i="18"/>
  <c r="O6412" i="18"/>
  <c r="O6413" i="18"/>
  <c r="O6414" i="18"/>
  <c r="O6415" i="18"/>
  <c r="O6416" i="18"/>
  <c r="O6417" i="18"/>
  <c r="O6418" i="18"/>
  <c r="O6419" i="18"/>
  <c r="O6420" i="18"/>
  <c r="O6421" i="18"/>
  <c r="O6422" i="18"/>
  <c r="O6423" i="18"/>
  <c r="O6424" i="18"/>
  <c r="O6425" i="18"/>
  <c r="O6426" i="18"/>
  <c r="O6427" i="18"/>
  <c r="O6428" i="18"/>
  <c r="O6429" i="18"/>
  <c r="O6430" i="18"/>
  <c r="O6431" i="18"/>
  <c r="O6432" i="18"/>
  <c r="O6433" i="18"/>
  <c r="O6434" i="18"/>
  <c r="O6435" i="18"/>
  <c r="O6436" i="18"/>
  <c r="O6437" i="18"/>
  <c r="O6438" i="18"/>
  <c r="O6439" i="18"/>
  <c r="O6440" i="18"/>
  <c r="O6441" i="18"/>
  <c r="O6442" i="18"/>
  <c r="O6443" i="18"/>
  <c r="O6444" i="18"/>
  <c r="O6445" i="18"/>
  <c r="O6446" i="18"/>
  <c r="O6447" i="18"/>
  <c r="O6448" i="18"/>
  <c r="O6449" i="18"/>
  <c r="O6450" i="18"/>
  <c r="O6451" i="18"/>
  <c r="O6452" i="18"/>
  <c r="O6453" i="18"/>
  <c r="O6454" i="18"/>
  <c r="O6455" i="18"/>
  <c r="O6456" i="18"/>
  <c r="O6457" i="18"/>
  <c r="O6458" i="18"/>
  <c r="O6459" i="18"/>
  <c r="O6460" i="18"/>
  <c r="O6461" i="18"/>
  <c r="O6462" i="18"/>
  <c r="O6463" i="18"/>
  <c r="O6464" i="18"/>
  <c r="O6465" i="18"/>
  <c r="O6466" i="18"/>
  <c r="O6467" i="18"/>
  <c r="O6468" i="18"/>
  <c r="O6469" i="18"/>
  <c r="O6470" i="18"/>
  <c r="O6471" i="18"/>
  <c r="O6472" i="18"/>
  <c r="O6473" i="18"/>
  <c r="O6474" i="18"/>
  <c r="O6475" i="18"/>
  <c r="O6476" i="18"/>
  <c r="O6477" i="18"/>
  <c r="O6478" i="18"/>
  <c r="O6479" i="18"/>
  <c r="O6480" i="18"/>
  <c r="O6481" i="18"/>
  <c r="O6482" i="18"/>
  <c r="O6483" i="18"/>
  <c r="O6484" i="18"/>
  <c r="O6485" i="18"/>
  <c r="O6486" i="18"/>
  <c r="O6487" i="18"/>
  <c r="O6488" i="18"/>
  <c r="O6489" i="18"/>
  <c r="O6490" i="18"/>
  <c r="O6491" i="18"/>
  <c r="O6492" i="18"/>
  <c r="O6493" i="18"/>
  <c r="O6494" i="18"/>
  <c r="O6495" i="18"/>
  <c r="O6496" i="18"/>
  <c r="O6497" i="18"/>
  <c r="O6498" i="18"/>
  <c r="O6499" i="18"/>
  <c r="O6500" i="18"/>
  <c r="O6501" i="18"/>
  <c r="O6502" i="18"/>
  <c r="O6503" i="18"/>
  <c r="O6504" i="18"/>
  <c r="O6505" i="18"/>
  <c r="O6506" i="18"/>
  <c r="O6507" i="18"/>
  <c r="O6508" i="18"/>
  <c r="O6509" i="18"/>
  <c r="O6510" i="18"/>
  <c r="O6511" i="18"/>
  <c r="O6512" i="18"/>
  <c r="O6513" i="18"/>
  <c r="O6514" i="18"/>
  <c r="O6515" i="18"/>
  <c r="O6516" i="18"/>
  <c r="O6517" i="18"/>
  <c r="O6518" i="18"/>
  <c r="O6519" i="18"/>
  <c r="O6520" i="18"/>
  <c r="O6521" i="18"/>
  <c r="O6522" i="18"/>
  <c r="O6523" i="18"/>
  <c r="O6524" i="18"/>
  <c r="O6525" i="18"/>
  <c r="O6526" i="18"/>
  <c r="O6527" i="18"/>
  <c r="O6528" i="18"/>
  <c r="O6529" i="18"/>
  <c r="O6530" i="18"/>
  <c r="O6531" i="18"/>
  <c r="O6532" i="18"/>
  <c r="O6533" i="18"/>
  <c r="O6534" i="18"/>
  <c r="O6535" i="18"/>
  <c r="O6536" i="18"/>
  <c r="O6537" i="18"/>
  <c r="O6538" i="18"/>
  <c r="O6539" i="18"/>
  <c r="O6540" i="18"/>
  <c r="O6541" i="18"/>
  <c r="O6542" i="18"/>
  <c r="O6543" i="18"/>
  <c r="O6544" i="18"/>
  <c r="O6545" i="18"/>
  <c r="O6546" i="18"/>
  <c r="O6547" i="18"/>
  <c r="O6548" i="18"/>
  <c r="O6549" i="18"/>
  <c r="O6550" i="18"/>
  <c r="O6551" i="18"/>
  <c r="O6552" i="18"/>
  <c r="O6553" i="18"/>
  <c r="O6554" i="18"/>
  <c r="O6555" i="18"/>
  <c r="O6556" i="18"/>
  <c r="O6557" i="18"/>
  <c r="O6558" i="18"/>
  <c r="O6559" i="18"/>
  <c r="O6560" i="18"/>
  <c r="O6561" i="18"/>
  <c r="O6562" i="18"/>
  <c r="O6563" i="18"/>
  <c r="O6564" i="18"/>
  <c r="O6565" i="18"/>
  <c r="O6566" i="18"/>
  <c r="O6567" i="18"/>
  <c r="O6568" i="18"/>
  <c r="O6569" i="18"/>
  <c r="O6570" i="18"/>
  <c r="O6571" i="18"/>
  <c r="O6572" i="18"/>
  <c r="O6573" i="18"/>
  <c r="O6574" i="18"/>
  <c r="O6575" i="18"/>
  <c r="O6576" i="18"/>
  <c r="O6577" i="18"/>
  <c r="O6578" i="18"/>
  <c r="O6579" i="18"/>
  <c r="O6580" i="18"/>
  <c r="O6581" i="18"/>
  <c r="O6582" i="18"/>
  <c r="O6583" i="18"/>
  <c r="O6584" i="18"/>
  <c r="O6585" i="18"/>
  <c r="O6586" i="18"/>
  <c r="O6587" i="18"/>
  <c r="O6588" i="18"/>
  <c r="O6589" i="18"/>
  <c r="O6590" i="18"/>
  <c r="O6591" i="18"/>
  <c r="O6592" i="18"/>
  <c r="O6593" i="18"/>
  <c r="O6594" i="18"/>
  <c r="O6595" i="18"/>
  <c r="O6596" i="18"/>
  <c r="O6597" i="18"/>
  <c r="O6598" i="18"/>
  <c r="O6599" i="18"/>
  <c r="O6600" i="18"/>
  <c r="O6601" i="18"/>
  <c r="O6602" i="18"/>
  <c r="O6603" i="18"/>
  <c r="O6604" i="18"/>
  <c r="O6605" i="18"/>
  <c r="O6606" i="18"/>
  <c r="O6607" i="18"/>
  <c r="O6608" i="18"/>
  <c r="O6609" i="18"/>
  <c r="O6610" i="18"/>
  <c r="O6611" i="18"/>
  <c r="O6612" i="18"/>
  <c r="O6613" i="18"/>
  <c r="O6614" i="18"/>
  <c r="O6615" i="18"/>
  <c r="O6616" i="18"/>
  <c r="O6617" i="18"/>
  <c r="O6618" i="18"/>
  <c r="O6619" i="18"/>
  <c r="O6620" i="18"/>
  <c r="O6621" i="18"/>
  <c r="O6622" i="18"/>
  <c r="O6623" i="18"/>
  <c r="O6624" i="18"/>
  <c r="O6625" i="18"/>
  <c r="O6626" i="18"/>
  <c r="O6627" i="18"/>
  <c r="O6628" i="18"/>
  <c r="O6629" i="18"/>
  <c r="O6630" i="18"/>
  <c r="O6631" i="18"/>
  <c r="O6632" i="18"/>
  <c r="O6633" i="18"/>
  <c r="O6634" i="18"/>
  <c r="O6635" i="18"/>
  <c r="O6636" i="18"/>
  <c r="O6637" i="18"/>
  <c r="O6638" i="18"/>
  <c r="O6639" i="18"/>
  <c r="O6640" i="18"/>
  <c r="O6641" i="18"/>
  <c r="O6642" i="18"/>
  <c r="O6643" i="18"/>
  <c r="O6644" i="18"/>
  <c r="O6645" i="18"/>
  <c r="O6646" i="18"/>
  <c r="O6647" i="18"/>
  <c r="O6648" i="18"/>
  <c r="O6649" i="18"/>
  <c r="O6650" i="18"/>
  <c r="O6651" i="18"/>
  <c r="O6652" i="18"/>
  <c r="O6653" i="18"/>
  <c r="O6654" i="18"/>
  <c r="O6655" i="18"/>
  <c r="O6656" i="18"/>
  <c r="O6657" i="18"/>
  <c r="O6658" i="18"/>
  <c r="O6659" i="18"/>
  <c r="O6660" i="18"/>
  <c r="O6661" i="18"/>
  <c r="O6662" i="18"/>
  <c r="O6663" i="18"/>
  <c r="O6664" i="18"/>
  <c r="O6665" i="18"/>
  <c r="O6666" i="18"/>
  <c r="O6667" i="18"/>
  <c r="O6668" i="18"/>
  <c r="O6669" i="18"/>
  <c r="O6670" i="18"/>
  <c r="O6671" i="18"/>
  <c r="O6672" i="18"/>
  <c r="O6673" i="18"/>
  <c r="O6674" i="18"/>
  <c r="O6675" i="18"/>
  <c r="O6676" i="18"/>
  <c r="O6677" i="18"/>
  <c r="O6678" i="18"/>
  <c r="O6679" i="18"/>
  <c r="O6680" i="18"/>
  <c r="O6681" i="18"/>
  <c r="O6682" i="18"/>
  <c r="O6683" i="18"/>
  <c r="O6684" i="18"/>
  <c r="O6685" i="18"/>
  <c r="O6686" i="18"/>
  <c r="O6687" i="18"/>
  <c r="O6688" i="18"/>
  <c r="O6689" i="18"/>
  <c r="O6690" i="18"/>
  <c r="O6691" i="18"/>
  <c r="O6692" i="18"/>
  <c r="O6693" i="18"/>
  <c r="O6694" i="18"/>
  <c r="O6695" i="18"/>
  <c r="O6696" i="18"/>
  <c r="O6697" i="18"/>
  <c r="O6698" i="18"/>
  <c r="O6699" i="18"/>
  <c r="O6700" i="18"/>
  <c r="O6701" i="18"/>
  <c r="O6702" i="18"/>
  <c r="O6703" i="18"/>
  <c r="O6704" i="18"/>
  <c r="O6705" i="18"/>
  <c r="O6706" i="18"/>
  <c r="O6707" i="18"/>
  <c r="O6708" i="18"/>
  <c r="O6709" i="18"/>
  <c r="O6710" i="18"/>
  <c r="O6711" i="18"/>
  <c r="O6712" i="18"/>
  <c r="O6713" i="18"/>
  <c r="O6714" i="18"/>
  <c r="O6715" i="18"/>
  <c r="O6716" i="18"/>
  <c r="O6717" i="18"/>
  <c r="O6718" i="18"/>
  <c r="O6719" i="18"/>
  <c r="O6720" i="18"/>
  <c r="O6721" i="18"/>
  <c r="O6722" i="18"/>
  <c r="O6723" i="18"/>
  <c r="O6724" i="18"/>
  <c r="O6725" i="18"/>
  <c r="O6726" i="18"/>
  <c r="O6727" i="18"/>
  <c r="O6728" i="18"/>
  <c r="O6729" i="18"/>
  <c r="O6730" i="18"/>
  <c r="O6731" i="18"/>
  <c r="O6732" i="18"/>
  <c r="O6733" i="18"/>
  <c r="O6734" i="18"/>
  <c r="O6735" i="18"/>
  <c r="O6736" i="18"/>
  <c r="O6737" i="18"/>
  <c r="O6738" i="18"/>
  <c r="O6739" i="18"/>
  <c r="O6740" i="18"/>
  <c r="O6741" i="18"/>
  <c r="O6742" i="18"/>
  <c r="O6743" i="18"/>
  <c r="O6744" i="18"/>
  <c r="O6745" i="18"/>
  <c r="O6746" i="18"/>
  <c r="O6747" i="18"/>
  <c r="O6748" i="18"/>
  <c r="O6749" i="18"/>
  <c r="O6750" i="18"/>
  <c r="O6751" i="18"/>
  <c r="O6752" i="18"/>
  <c r="O6753" i="18"/>
  <c r="O6754" i="18"/>
  <c r="O6755" i="18"/>
  <c r="O6756" i="18"/>
  <c r="O6757" i="18"/>
  <c r="O6758" i="18"/>
  <c r="O6759" i="18"/>
  <c r="O6760" i="18"/>
  <c r="O6761" i="18"/>
  <c r="O6762" i="18"/>
  <c r="O6763" i="18"/>
  <c r="O6764" i="18"/>
  <c r="O6765" i="18"/>
  <c r="O6766" i="18"/>
  <c r="O6767" i="18"/>
  <c r="O6768" i="18"/>
  <c r="O6769" i="18"/>
  <c r="O6770" i="18"/>
  <c r="O6771" i="18"/>
  <c r="O6772" i="18"/>
  <c r="O6773" i="18"/>
  <c r="O6774" i="18"/>
  <c r="O6775" i="18"/>
  <c r="O6776" i="18"/>
  <c r="O6777" i="18"/>
  <c r="O6778" i="18"/>
  <c r="O6779" i="18"/>
  <c r="O6780" i="18"/>
  <c r="O6781" i="18"/>
  <c r="O6782" i="18"/>
  <c r="O6783" i="18"/>
  <c r="O6784" i="18"/>
  <c r="O6785" i="18"/>
  <c r="O6786" i="18"/>
  <c r="O6787" i="18"/>
  <c r="O6788" i="18"/>
  <c r="O6789" i="18"/>
  <c r="O6790" i="18"/>
  <c r="O6791" i="18"/>
  <c r="O6792" i="18"/>
  <c r="O6793" i="18"/>
  <c r="O6794" i="18"/>
  <c r="O6795" i="18"/>
  <c r="O6796" i="18"/>
  <c r="O6797" i="18"/>
  <c r="O6798" i="18"/>
  <c r="O6799" i="18"/>
  <c r="O6800" i="18"/>
  <c r="O6801" i="18"/>
  <c r="O6802" i="18"/>
  <c r="O6803" i="18"/>
  <c r="O6804" i="18"/>
  <c r="O6805" i="18"/>
  <c r="O6806" i="18"/>
  <c r="O6807" i="18"/>
  <c r="O6808" i="18"/>
  <c r="O6809" i="18"/>
  <c r="O6810" i="18"/>
  <c r="O6811" i="18"/>
  <c r="O6812" i="18"/>
  <c r="O6813" i="18"/>
  <c r="O6814" i="18"/>
  <c r="O6815" i="18"/>
  <c r="O6816" i="18"/>
  <c r="O6817" i="18"/>
  <c r="O6818" i="18"/>
  <c r="O6819" i="18"/>
  <c r="O6820" i="18"/>
  <c r="O6821" i="18"/>
  <c r="O6822" i="18"/>
  <c r="O6823" i="18"/>
  <c r="O6824" i="18"/>
  <c r="O6825" i="18"/>
  <c r="O6826" i="18"/>
  <c r="O6827" i="18"/>
  <c r="O6828" i="18"/>
  <c r="O6829" i="18"/>
  <c r="O6830" i="18"/>
  <c r="O6831" i="18"/>
  <c r="O6832" i="18"/>
  <c r="O6833" i="18"/>
  <c r="O6834" i="18"/>
  <c r="O6835" i="18"/>
  <c r="O6836" i="18"/>
  <c r="O6837" i="18"/>
  <c r="O6838" i="18"/>
  <c r="O6839" i="18"/>
  <c r="O6840" i="18"/>
  <c r="O6841" i="18"/>
  <c r="O6842" i="18"/>
  <c r="O6843" i="18"/>
  <c r="O6844" i="18"/>
  <c r="O6845" i="18"/>
  <c r="O6846" i="18"/>
  <c r="O6847" i="18"/>
  <c r="O6848" i="18"/>
  <c r="O6849" i="18"/>
  <c r="O6850" i="18"/>
  <c r="O6851" i="18"/>
  <c r="O6852" i="18"/>
  <c r="O6853" i="18"/>
  <c r="O6854" i="18"/>
  <c r="O6855" i="18"/>
  <c r="O6856" i="18"/>
  <c r="O6857" i="18"/>
  <c r="O6858" i="18"/>
  <c r="O6859" i="18"/>
  <c r="O6860" i="18"/>
  <c r="O6861" i="18"/>
  <c r="O6862" i="18"/>
  <c r="O6863" i="18"/>
  <c r="O6864" i="18"/>
  <c r="O6865" i="18"/>
  <c r="O6866" i="18"/>
  <c r="O6867" i="18"/>
  <c r="O6868" i="18"/>
  <c r="O6869" i="18"/>
  <c r="O6870" i="18"/>
  <c r="O6871" i="18"/>
  <c r="O6872" i="18"/>
  <c r="O6873" i="18"/>
  <c r="O6874" i="18"/>
  <c r="O6875" i="18"/>
  <c r="O6876" i="18"/>
  <c r="O6877" i="18"/>
  <c r="O6878" i="18"/>
  <c r="O6879" i="18"/>
  <c r="O6880" i="18"/>
  <c r="O6881" i="18"/>
  <c r="O6882" i="18"/>
  <c r="O6883" i="18"/>
  <c r="O6884" i="18"/>
  <c r="O6885" i="18"/>
  <c r="O6886" i="18"/>
  <c r="O6887" i="18"/>
  <c r="O6888" i="18"/>
  <c r="O6889" i="18"/>
  <c r="O6890" i="18"/>
  <c r="O6891" i="18"/>
  <c r="O6892" i="18"/>
  <c r="O6893" i="18"/>
  <c r="O6894" i="18"/>
  <c r="O6895" i="18"/>
  <c r="O6896" i="18"/>
  <c r="O6897" i="18"/>
  <c r="O6898" i="18"/>
  <c r="O6899" i="18"/>
  <c r="O6900" i="18"/>
  <c r="O6901" i="18"/>
  <c r="O6902" i="18"/>
  <c r="O6903" i="18"/>
  <c r="O6904" i="18"/>
  <c r="O6905" i="18"/>
  <c r="O6906" i="18"/>
  <c r="O6907" i="18"/>
  <c r="O6908" i="18"/>
  <c r="O6909" i="18"/>
  <c r="O6910" i="18"/>
  <c r="O6911" i="18"/>
  <c r="O6912" i="18"/>
  <c r="O6913" i="18"/>
  <c r="O6914" i="18"/>
  <c r="O6915" i="18"/>
  <c r="O6916" i="18"/>
  <c r="O6917" i="18"/>
  <c r="O6918" i="18"/>
  <c r="O6919" i="18"/>
  <c r="O6920" i="18"/>
  <c r="O6921" i="18"/>
  <c r="O6922" i="18"/>
  <c r="O6923" i="18"/>
  <c r="O6924" i="18"/>
  <c r="O6925" i="18"/>
  <c r="O6926" i="18"/>
  <c r="O6927" i="18"/>
  <c r="O6928" i="18"/>
  <c r="O6929" i="18"/>
  <c r="O6930" i="18"/>
  <c r="O6931" i="18"/>
  <c r="O6932" i="18"/>
  <c r="O6933" i="18"/>
  <c r="O6934" i="18"/>
  <c r="O6935" i="18"/>
  <c r="O6936" i="18"/>
  <c r="O6937" i="18"/>
  <c r="O6938" i="18"/>
  <c r="O6939" i="18"/>
  <c r="O6940" i="18"/>
  <c r="O6941" i="18"/>
  <c r="O6942" i="18"/>
  <c r="O6943" i="18"/>
  <c r="O6944" i="18"/>
  <c r="O6945" i="18"/>
  <c r="O6946" i="18"/>
  <c r="O6947" i="18"/>
  <c r="O6948" i="18"/>
  <c r="O6949" i="18"/>
  <c r="O6950" i="18"/>
  <c r="O6951" i="18"/>
  <c r="O6952" i="18"/>
  <c r="O6953" i="18"/>
  <c r="O6954" i="18"/>
  <c r="O6955" i="18"/>
  <c r="O6956" i="18"/>
  <c r="O6957" i="18"/>
  <c r="O6958" i="18"/>
  <c r="O6959" i="18"/>
  <c r="O6960" i="18"/>
  <c r="O6961" i="18"/>
  <c r="O6962" i="18"/>
  <c r="O6963" i="18"/>
  <c r="O6964" i="18"/>
  <c r="O6965" i="18"/>
  <c r="O6966" i="18"/>
  <c r="O6967" i="18"/>
  <c r="O6968" i="18"/>
  <c r="O6969" i="18"/>
  <c r="O6970" i="18"/>
  <c r="O6971" i="18"/>
  <c r="O6972" i="18"/>
  <c r="O6973" i="18"/>
  <c r="O6974" i="18"/>
  <c r="O6975" i="18"/>
  <c r="O6976" i="18"/>
  <c r="O6977" i="18"/>
  <c r="O6978" i="18"/>
  <c r="O6979" i="18"/>
  <c r="O6980" i="18"/>
  <c r="O6981" i="18"/>
  <c r="O6982" i="18"/>
  <c r="O6983" i="18"/>
  <c r="O6984" i="18"/>
  <c r="O6985" i="18"/>
  <c r="O6986" i="18"/>
  <c r="O6987" i="18"/>
  <c r="O6988" i="18"/>
  <c r="O6989" i="18"/>
  <c r="O6990" i="18"/>
  <c r="O6991" i="18"/>
  <c r="O6992" i="18"/>
  <c r="O6993" i="18"/>
  <c r="O6994" i="18"/>
  <c r="O6995" i="18"/>
  <c r="O6996" i="18"/>
  <c r="O6997" i="18"/>
  <c r="O6998" i="18"/>
  <c r="O6999" i="18"/>
  <c r="O7000" i="18"/>
  <c r="O7001" i="18"/>
  <c r="O7002" i="18"/>
  <c r="O7003" i="18"/>
  <c r="O7004" i="18"/>
  <c r="O7005" i="18"/>
  <c r="O7006" i="18"/>
  <c r="O7007" i="18"/>
  <c r="O7008" i="18"/>
  <c r="O7009" i="18"/>
  <c r="O7010" i="18"/>
  <c r="O7011" i="18"/>
  <c r="O7012" i="18"/>
  <c r="O7013" i="18"/>
  <c r="O7014" i="18"/>
  <c r="O7015" i="18"/>
  <c r="O7016" i="18"/>
  <c r="O7017" i="18"/>
  <c r="O7018" i="18"/>
  <c r="O7019" i="18"/>
  <c r="O7020" i="18"/>
  <c r="O7021" i="18"/>
  <c r="O7022" i="18"/>
  <c r="O7023" i="18"/>
  <c r="O7024" i="18"/>
  <c r="O7025" i="18"/>
  <c r="O7026" i="18"/>
  <c r="O7027" i="18"/>
  <c r="O7028" i="18"/>
  <c r="O7029" i="18"/>
  <c r="O7030" i="18"/>
  <c r="O7031" i="18"/>
  <c r="O7032" i="18"/>
  <c r="O7033" i="18"/>
  <c r="O7034" i="18"/>
  <c r="O7035" i="18"/>
  <c r="O7036" i="18"/>
  <c r="O7037" i="18"/>
  <c r="O7038" i="18"/>
  <c r="O7039" i="18"/>
  <c r="O7040" i="18"/>
  <c r="O7041" i="18"/>
  <c r="O7042" i="18"/>
  <c r="O7043" i="18"/>
  <c r="O7044" i="18"/>
  <c r="O7045" i="18"/>
  <c r="O7046" i="18"/>
  <c r="O7047" i="18"/>
  <c r="O7048" i="18"/>
  <c r="O7049" i="18"/>
  <c r="O7050" i="18"/>
  <c r="O7051" i="18"/>
  <c r="O7052" i="18"/>
  <c r="O7053" i="18"/>
  <c r="O7054" i="18"/>
  <c r="O7055" i="18"/>
  <c r="O7056" i="18"/>
  <c r="O7057" i="18"/>
  <c r="O7058" i="18"/>
  <c r="O7059" i="18"/>
  <c r="O7060" i="18"/>
  <c r="O7061" i="18"/>
  <c r="O7062" i="18"/>
  <c r="O7063" i="18"/>
  <c r="O7064" i="18"/>
  <c r="O7065" i="18"/>
  <c r="O7066" i="18"/>
  <c r="O7067" i="18"/>
  <c r="O7068" i="18"/>
  <c r="O7069" i="18"/>
  <c r="O7070" i="18"/>
  <c r="O7071" i="18"/>
  <c r="O7072" i="18"/>
  <c r="O7073" i="18"/>
  <c r="O7074" i="18"/>
  <c r="O7075" i="18"/>
  <c r="O7076" i="18"/>
  <c r="O7077" i="18"/>
  <c r="O7078" i="18"/>
  <c r="O7079" i="18"/>
  <c r="O7080" i="18"/>
  <c r="O7081" i="18"/>
  <c r="O7082" i="18"/>
  <c r="O7083" i="18"/>
  <c r="O7084" i="18"/>
  <c r="O7085" i="18"/>
  <c r="O7086" i="18"/>
  <c r="O7087" i="18"/>
  <c r="O7088" i="18"/>
  <c r="O7089" i="18"/>
  <c r="O7090" i="18"/>
  <c r="O7091" i="18"/>
  <c r="O7092" i="18"/>
  <c r="O7093" i="18"/>
  <c r="O7094" i="18"/>
  <c r="O7095" i="18"/>
  <c r="O7096" i="18"/>
  <c r="O7097" i="18"/>
  <c r="O7098" i="18"/>
  <c r="O7099" i="18"/>
  <c r="O7100" i="18"/>
  <c r="O7101" i="18"/>
  <c r="O7102" i="18"/>
  <c r="O7103" i="18"/>
  <c r="O7104" i="18"/>
  <c r="O7105" i="18"/>
  <c r="O7106" i="18"/>
  <c r="O7107" i="18"/>
  <c r="O7108" i="18"/>
  <c r="O7109" i="18"/>
  <c r="O7110" i="18"/>
  <c r="O7111" i="18"/>
  <c r="O7112" i="18"/>
  <c r="O7113" i="18"/>
  <c r="O7114" i="18"/>
  <c r="O7115" i="18"/>
  <c r="O7116" i="18"/>
  <c r="O7117" i="18"/>
  <c r="O7118" i="18"/>
  <c r="O7119" i="18"/>
  <c r="O7120" i="18"/>
  <c r="O7121" i="18"/>
  <c r="O7122" i="18"/>
  <c r="O7123" i="18"/>
  <c r="O7124" i="18"/>
  <c r="O7125" i="18"/>
  <c r="O7126" i="18"/>
  <c r="O7127" i="18"/>
  <c r="O7128" i="18"/>
  <c r="O7129" i="18"/>
  <c r="O7130" i="18"/>
  <c r="O7131" i="18"/>
  <c r="O7132" i="18"/>
  <c r="O7133" i="18"/>
  <c r="O7134" i="18"/>
  <c r="O7135" i="18"/>
  <c r="O7136" i="18"/>
  <c r="O7137" i="18"/>
  <c r="O7138" i="18"/>
  <c r="O7139" i="18"/>
  <c r="O7140" i="18"/>
  <c r="O7141" i="18"/>
  <c r="O7142" i="18"/>
  <c r="O7143" i="18"/>
  <c r="O7144" i="18"/>
  <c r="O7145" i="18"/>
  <c r="O7146" i="18"/>
  <c r="O7147" i="18"/>
  <c r="O7148" i="18"/>
  <c r="O7149" i="18"/>
  <c r="O7150" i="18"/>
  <c r="O7151" i="18"/>
  <c r="O7152" i="18"/>
  <c r="O7153" i="18"/>
  <c r="O7154" i="18"/>
  <c r="O7155" i="18"/>
  <c r="O7156" i="18"/>
  <c r="O7157" i="18"/>
  <c r="O7158" i="18"/>
  <c r="O7159" i="18"/>
  <c r="O7160" i="18"/>
  <c r="O7161" i="18"/>
  <c r="O7162" i="18"/>
  <c r="O7163" i="18"/>
  <c r="O7164" i="18"/>
  <c r="O7165" i="18"/>
  <c r="O7166" i="18"/>
  <c r="O7167" i="18"/>
  <c r="O7168" i="18"/>
  <c r="O7169" i="18"/>
  <c r="O7170" i="18"/>
  <c r="O7171" i="18"/>
  <c r="O7172" i="18"/>
  <c r="O7173" i="18"/>
  <c r="O7174" i="18"/>
  <c r="O7175" i="18"/>
  <c r="O7176" i="18"/>
  <c r="O7177" i="18"/>
  <c r="O7178" i="18"/>
  <c r="O7179" i="18"/>
  <c r="O7180" i="18"/>
  <c r="O7181" i="18"/>
  <c r="O7182" i="18"/>
  <c r="O7183" i="18"/>
  <c r="O7184" i="18"/>
  <c r="O7185" i="18"/>
  <c r="O7186" i="18"/>
  <c r="O7187" i="18"/>
  <c r="O7188" i="18"/>
  <c r="O7189" i="18"/>
  <c r="O7190" i="18"/>
  <c r="O7191" i="18"/>
  <c r="O7192" i="18"/>
  <c r="O7193" i="18"/>
  <c r="O7194" i="18"/>
  <c r="O7195" i="18"/>
  <c r="O7196" i="18"/>
  <c r="O7197" i="18"/>
  <c r="O7198" i="18"/>
  <c r="O7199" i="18"/>
  <c r="O7200" i="18"/>
  <c r="O7201" i="18"/>
  <c r="O7202" i="18"/>
  <c r="O7203" i="18"/>
  <c r="O7204" i="18"/>
  <c r="O7205" i="18"/>
  <c r="O7206" i="18"/>
  <c r="O7207" i="18"/>
  <c r="O7208" i="18"/>
  <c r="O7209" i="18"/>
  <c r="O7210" i="18"/>
  <c r="O7211" i="18"/>
  <c r="O7212" i="18"/>
  <c r="O7213" i="18"/>
  <c r="O7214" i="18"/>
  <c r="O7215" i="18"/>
  <c r="O7216" i="18"/>
  <c r="O7217" i="18"/>
  <c r="O7218" i="18"/>
  <c r="O7219" i="18"/>
  <c r="O7220" i="18"/>
  <c r="O7221" i="18"/>
  <c r="O7222" i="18"/>
  <c r="O7223" i="18"/>
  <c r="O7224" i="18"/>
  <c r="O7225" i="18"/>
  <c r="O7226" i="18"/>
  <c r="O7227" i="18"/>
  <c r="O7228" i="18"/>
  <c r="O7229" i="18"/>
  <c r="O7230" i="18"/>
  <c r="O7231" i="18"/>
  <c r="O7232" i="18"/>
  <c r="O7233" i="18"/>
  <c r="O7234" i="18"/>
  <c r="O7235" i="18"/>
  <c r="O7236" i="18"/>
  <c r="O7237" i="18"/>
  <c r="O7238" i="18"/>
  <c r="O7239" i="18"/>
  <c r="O7240" i="18"/>
  <c r="O7241" i="18"/>
  <c r="O7242" i="18"/>
  <c r="O7243" i="18"/>
  <c r="O7244" i="18"/>
  <c r="O7245" i="18"/>
  <c r="O7246" i="18"/>
  <c r="O7247" i="18"/>
  <c r="O7248" i="18"/>
  <c r="O7249" i="18"/>
  <c r="O7250" i="18"/>
  <c r="O7251" i="18"/>
  <c r="O7252" i="18"/>
  <c r="O7253" i="18"/>
  <c r="O7254" i="18"/>
  <c r="O7255" i="18"/>
  <c r="O7256" i="18"/>
  <c r="O7257" i="18"/>
  <c r="O7258" i="18"/>
  <c r="O7259" i="18"/>
  <c r="O7260" i="18"/>
  <c r="O7261" i="18"/>
  <c r="O7262" i="18"/>
  <c r="O7263" i="18"/>
  <c r="O7264" i="18"/>
  <c r="O7265" i="18"/>
  <c r="O7266" i="18"/>
  <c r="O7267" i="18"/>
  <c r="O7268" i="18"/>
  <c r="O7269" i="18"/>
  <c r="O7270" i="18"/>
  <c r="O7271" i="18"/>
  <c r="O7272" i="18"/>
  <c r="O7273" i="18"/>
  <c r="O7274" i="18"/>
  <c r="O7275" i="18"/>
  <c r="O7276" i="18"/>
  <c r="O7277" i="18"/>
  <c r="O7278" i="18"/>
  <c r="O7279" i="18"/>
  <c r="O7280" i="18"/>
  <c r="O7281" i="18"/>
  <c r="O7282" i="18"/>
  <c r="O7283" i="18"/>
  <c r="O7284" i="18"/>
  <c r="O7285" i="18"/>
  <c r="O7286" i="18"/>
  <c r="O7287" i="18"/>
  <c r="O7288" i="18"/>
  <c r="O7289" i="18"/>
  <c r="O7290" i="18"/>
  <c r="O7291" i="18"/>
  <c r="O7292" i="18"/>
  <c r="O7293" i="18"/>
  <c r="O7294" i="18"/>
  <c r="O7295" i="18"/>
  <c r="O7296" i="18"/>
  <c r="O7297" i="18"/>
  <c r="O7298" i="18"/>
  <c r="O7299" i="18"/>
  <c r="O7300" i="18"/>
  <c r="O7301" i="18"/>
  <c r="O7302" i="18"/>
  <c r="O7303" i="18"/>
  <c r="O7304" i="18"/>
  <c r="O7305" i="18"/>
  <c r="O7306" i="18"/>
  <c r="O7307" i="18"/>
  <c r="O7308" i="18"/>
  <c r="O7309" i="18"/>
  <c r="O7310" i="18"/>
  <c r="O7311" i="18"/>
  <c r="O7312" i="18"/>
  <c r="O7313" i="18"/>
  <c r="O7314" i="18"/>
  <c r="O7315" i="18"/>
  <c r="O7316" i="18"/>
  <c r="O7317" i="18"/>
  <c r="O7318" i="18"/>
  <c r="O7319" i="18"/>
  <c r="O7320" i="18"/>
  <c r="O7321" i="18"/>
  <c r="O7322" i="18"/>
  <c r="O7323" i="18"/>
  <c r="O7324" i="18"/>
  <c r="O7325" i="18"/>
  <c r="O7326" i="18"/>
  <c r="O7327" i="18"/>
  <c r="O7328" i="18"/>
  <c r="O7329" i="18"/>
  <c r="O7330" i="18"/>
  <c r="O7331" i="18"/>
  <c r="O7332" i="18"/>
  <c r="O7333" i="18"/>
  <c r="O7334" i="18"/>
  <c r="O7335" i="18"/>
  <c r="O7336" i="18"/>
  <c r="O7337" i="18"/>
  <c r="O7338" i="18"/>
  <c r="O7339" i="18"/>
  <c r="O7340" i="18"/>
  <c r="O7341" i="18"/>
  <c r="O7342" i="18"/>
  <c r="O7343" i="18"/>
  <c r="O7344" i="18"/>
  <c r="O7345" i="18"/>
  <c r="O7346" i="18"/>
  <c r="O7347" i="18"/>
  <c r="O7348" i="18"/>
  <c r="O7349" i="18"/>
  <c r="O7350" i="18"/>
  <c r="O7351" i="18"/>
  <c r="O7352" i="18"/>
  <c r="O7353" i="18"/>
  <c r="O7354" i="18"/>
  <c r="O7355" i="18"/>
  <c r="O7356" i="18"/>
  <c r="O7357" i="18"/>
  <c r="O7358" i="18"/>
  <c r="O7359" i="18"/>
  <c r="O7360" i="18"/>
  <c r="O7361" i="18"/>
  <c r="O7362" i="18"/>
  <c r="O7363" i="18"/>
  <c r="O7364" i="18"/>
  <c r="O7365" i="18"/>
  <c r="O7366" i="18"/>
  <c r="O7367" i="18"/>
  <c r="O7368" i="18"/>
  <c r="O7369" i="18"/>
  <c r="O7370" i="18"/>
  <c r="O7371" i="18"/>
  <c r="O7372" i="18"/>
  <c r="O7373" i="18"/>
  <c r="O7374" i="18"/>
  <c r="O7375" i="18"/>
  <c r="O7376" i="18"/>
  <c r="O7377" i="18"/>
  <c r="O7378" i="18"/>
  <c r="O7379" i="18"/>
  <c r="O7380" i="18"/>
  <c r="O7381" i="18"/>
  <c r="O7382" i="18"/>
  <c r="O7383" i="18"/>
  <c r="O7384" i="18"/>
  <c r="O7385" i="18"/>
  <c r="O7386" i="18"/>
  <c r="O7387" i="18"/>
  <c r="O7388" i="18"/>
  <c r="O7389" i="18"/>
  <c r="O7390" i="18"/>
  <c r="O7391" i="18"/>
  <c r="O7392" i="18"/>
  <c r="O7393" i="18"/>
  <c r="O7394" i="18"/>
  <c r="O7395" i="18"/>
  <c r="O7396" i="18"/>
  <c r="O7397" i="18"/>
  <c r="O7398" i="18"/>
  <c r="O7399" i="18"/>
  <c r="O7400" i="18"/>
  <c r="O7401" i="18"/>
  <c r="O7402" i="18"/>
  <c r="O7403" i="18"/>
  <c r="O7404" i="18"/>
  <c r="O7405" i="18"/>
  <c r="O7406" i="18"/>
  <c r="O7407" i="18"/>
  <c r="O7408" i="18"/>
  <c r="O7409" i="18"/>
  <c r="O7410" i="18"/>
  <c r="O7411" i="18"/>
  <c r="O7412" i="18"/>
  <c r="O7413" i="18"/>
  <c r="O7414" i="18"/>
  <c r="O7415" i="18"/>
  <c r="O7416" i="18"/>
  <c r="O7417" i="18"/>
  <c r="O7418" i="18"/>
  <c r="O7419" i="18"/>
  <c r="O7420" i="18"/>
  <c r="O7421" i="18"/>
  <c r="O7422" i="18"/>
  <c r="O7423" i="18"/>
  <c r="O7424" i="18"/>
  <c r="O7425" i="18"/>
  <c r="O7426" i="18"/>
  <c r="O7427" i="18"/>
  <c r="O7428" i="18"/>
  <c r="O7429" i="18"/>
  <c r="O7430" i="18"/>
  <c r="O7431" i="18"/>
  <c r="O7432" i="18"/>
  <c r="O7433" i="18"/>
  <c r="O7434" i="18"/>
  <c r="O7435" i="18"/>
  <c r="O7436" i="18"/>
  <c r="O7437" i="18"/>
  <c r="O7438" i="18"/>
  <c r="O7439" i="18"/>
  <c r="O7440" i="18"/>
  <c r="O7441" i="18"/>
  <c r="O7442" i="18"/>
  <c r="O7443" i="18"/>
  <c r="O7444" i="18"/>
  <c r="O7445" i="18"/>
  <c r="O7446" i="18"/>
  <c r="O7447" i="18"/>
  <c r="O7448" i="18"/>
  <c r="O7449" i="18"/>
  <c r="O7450" i="18"/>
  <c r="O7451" i="18"/>
  <c r="O7452" i="18"/>
  <c r="O7453" i="18"/>
  <c r="O7454" i="18"/>
  <c r="O7455" i="18"/>
  <c r="O7456" i="18"/>
  <c r="O7457" i="18"/>
  <c r="O7458" i="18"/>
  <c r="O7459" i="18"/>
  <c r="O7460" i="18"/>
  <c r="O7461" i="18"/>
  <c r="O7462" i="18"/>
  <c r="O7463" i="18"/>
  <c r="O7464" i="18"/>
  <c r="O7465" i="18"/>
  <c r="O7466" i="18"/>
  <c r="O7467" i="18"/>
  <c r="O7468" i="18"/>
  <c r="O7469" i="18"/>
  <c r="O7470" i="18"/>
  <c r="O7471" i="18"/>
  <c r="O7472" i="18"/>
  <c r="O7473" i="18"/>
  <c r="O7474" i="18"/>
  <c r="O7475" i="18"/>
  <c r="O7476" i="18"/>
  <c r="O7477" i="18"/>
  <c r="O7478" i="18"/>
  <c r="O7479" i="18"/>
  <c r="O7480" i="18"/>
  <c r="O7481" i="18"/>
  <c r="O7482" i="18"/>
  <c r="O7483" i="18"/>
  <c r="O7484" i="18"/>
  <c r="O7485" i="18"/>
  <c r="O7486" i="18"/>
  <c r="O7487" i="18"/>
  <c r="O7488" i="18"/>
  <c r="O7489" i="18"/>
  <c r="O7490" i="18"/>
  <c r="O7491" i="18"/>
  <c r="O7492" i="18"/>
  <c r="O7493" i="18"/>
  <c r="O7494" i="18"/>
  <c r="O7495" i="18"/>
  <c r="O7496" i="18"/>
  <c r="O7497" i="18"/>
  <c r="O7498" i="18"/>
  <c r="O7499" i="18"/>
  <c r="O7500" i="18"/>
  <c r="O7501" i="18"/>
  <c r="O7502" i="18"/>
  <c r="O7503" i="18"/>
  <c r="O7504" i="18"/>
  <c r="O7505" i="18"/>
  <c r="O7506" i="18"/>
  <c r="O7507" i="18"/>
  <c r="O7508" i="18"/>
  <c r="O7509" i="18"/>
  <c r="O7510" i="18"/>
  <c r="O7511" i="18"/>
  <c r="O7512" i="18"/>
  <c r="O7513" i="18"/>
  <c r="O7514" i="18"/>
  <c r="O7515" i="18"/>
  <c r="O7516" i="18"/>
  <c r="O7517" i="18"/>
  <c r="O7518" i="18"/>
  <c r="O7519" i="18"/>
  <c r="O7520" i="18"/>
  <c r="O7521" i="18"/>
  <c r="O7522" i="18"/>
  <c r="O7523" i="18"/>
  <c r="O7524" i="18"/>
  <c r="O7525" i="18"/>
  <c r="O7526" i="18"/>
  <c r="O7527" i="18"/>
  <c r="O7528" i="18"/>
  <c r="O7529" i="18"/>
  <c r="O7530" i="18"/>
  <c r="O7531" i="18"/>
  <c r="O7532" i="18"/>
  <c r="O7533" i="18"/>
  <c r="O7534" i="18"/>
  <c r="O7535" i="18"/>
  <c r="O7536" i="18"/>
  <c r="O7537" i="18"/>
  <c r="O7538" i="18"/>
  <c r="O7539" i="18"/>
  <c r="O7540" i="18"/>
  <c r="O7541" i="18"/>
  <c r="O7542" i="18"/>
  <c r="O7543" i="18"/>
  <c r="O7544" i="18"/>
  <c r="O7545" i="18"/>
  <c r="O7546" i="18"/>
  <c r="O7547" i="18"/>
  <c r="O7548" i="18"/>
  <c r="O7549" i="18"/>
  <c r="O7550" i="18"/>
  <c r="O7551" i="18"/>
  <c r="O7552" i="18"/>
  <c r="O7553" i="18"/>
  <c r="O7554" i="18"/>
  <c r="O7555" i="18"/>
  <c r="O7556" i="18"/>
  <c r="O7557" i="18"/>
  <c r="O7558" i="18"/>
  <c r="O7559" i="18"/>
  <c r="O7560" i="18"/>
  <c r="O7561" i="18"/>
  <c r="O7562" i="18"/>
  <c r="O7563" i="18"/>
  <c r="O7564" i="18"/>
  <c r="O7565" i="18"/>
  <c r="O7566" i="18"/>
  <c r="O7567" i="18"/>
  <c r="O7568" i="18"/>
  <c r="O7569" i="18"/>
  <c r="O7570" i="18"/>
  <c r="O7571" i="18"/>
  <c r="O7572" i="18"/>
  <c r="O7573" i="18"/>
  <c r="O7574" i="18"/>
  <c r="O7575" i="18"/>
  <c r="O7576" i="18"/>
  <c r="O7577" i="18"/>
  <c r="O7578" i="18"/>
  <c r="O7579" i="18"/>
  <c r="O7580" i="18"/>
  <c r="O7581" i="18"/>
  <c r="O7582" i="18"/>
  <c r="O7583" i="18"/>
  <c r="O7584" i="18"/>
  <c r="O7585" i="18"/>
  <c r="O7586" i="18"/>
  <c r="O7587" i="18"/>
  <c r="O7588" i="18"/>
  <c r="O7589" i="18"/>
  <c r="O7590" i="18"/>
  <c r="O7591" i="18"/>
  <c r="O7592" i="18"/>
  <c r="O7593" i="18"/>
  <c r="O7594" i="18"/>
  <c r="O7595" i="18"/>
  <c r="O7596" i="18"/>
  <c r="O7597" i="18"/>
  <c r="O7598" i="18"/>
  <c r="O7599" i="18"/>
  <c r="O7600" i="18"/>
  <c r="O7601" i="18"/>
  <c r="O7602" i="18"/>
  <c r="O7603" i="18"/>
  <c r="O7604" i="18"/>
  <c r="O7605" i="18"/>
  <c r="O7606" i="18"/>
  <c r="O7607" i="18"/>
  <c r="O7608" i="18"/>
  <c r="O7609" i="18"/>
  <c r="O7610" i="18"/>
  <c r="O7611" i="18"/>
  <c r="O7612" i="18"/>
  <c r="O7613" i="18"/>
  <c r="O7614" i="18"/>
  <c r="O7615" i="18"/>
  <c r="O7616" i="18"/>
  <c r="O7617" i="18"/>
  <c r="O7618" i="18"/>
  <c r="O7619" i="18"/>
  <c r="O7620" i="18"/>
  <c r="O7621" i="18"/>
  <c r="O7622" i="18"/>
  <c r="O7623" i="18"/>
  <c r="O7624" i="18"/>
  <c r="O7625" i="18"/>
  <c r="O7626" i="18"/>
  <c r="O7627" i="18"/>
  <c r="O7628" i="18"/>
  <c r="O7629" i="18"/>
  <c r="O7630" i="18"/>
  <c r="O7631" i="18"/>
  <c r="O7632" i="18"/>
  <c r="O7633" i="18"/>
  <c r="O7634" i="18"/>
  <c r="O7635" i="18"/>
  <c r="O7636" i="18"/>
  <c r="O7637" i="18"/>
  <c r="O7638" i="18"/>
  <c r="O7639" i="18"/>
  <c r="O7640" i="18"/>
  <c r="O7641" i="18"/>
  <c r="O7642" i="18"/>
  <c r="O7643" i="18"/>
  <c r="O7644" i="18"/>
  <c r="O7645" i="18"/>
  <c r="O7646" i="18"/>
  <c r="O7647" i="18"/>
  <c r="O7648" i="18"/>
  <c r="O7649" i="18"/>
  <c r="O7650" i="18"/>
  <c r="O7651" i="18"/>
  <c r="O7652" i="18"/>
  <c r="O7653" i="18"/>
  <c r="O7654" i="18"/>
  <c r="O7655" i="18"/>
  <c r="O7656" i="18"/>
  <c r="O7657" i="18"/>
  <c r="O7658" i="18"/>
  <c r="O7659" i="18"/>
  <c r="O7660" i="18"/>
  <c r="O7661" i="18"/>
  <c r="O7662" i="18"/>
  <c r="O7663" i="18"/>
  <c r="O7664" i="18"/>
  <c r="O7665" i="18"/>
  <c r="O7666" i="18"/>
  <c r="O7667" i="18"/>
  <c r="O7668" i="18"/>
  <c r="O7669" i="18"/>
  <c r="O7670" i="18"/>
  <c r="O7671" i="18"/>
  <c r="O7672" i="18"/>
  <c r="O7673" i="18"/>
  <c r="O7674" i="18"/>
  <c r="O7675" i="18"/>
  <c r="O7676" i="18"/>
  <c r="O7677" i="18"/>
  <c r="O7678" i="18"/>
  <c r="O7679" i="18"/>
  <c r="O7680" i="18"/>
  <c r="O7681" i="18"/>
  <c r="O7682" i="18"/>
  <c r="O7683" i="18"/>
  <c r="O7684" i="18"/>
  <c r="O7685" i="18"/>
  <c r="O7686" i="18"/>
  <c r="O7687" i="18"/>
  <c r="O7688" i="18"/>
  <c r="O7689" i="18"/>
  <c r="O7690" i="18"/>
  <c r="O7691" i="18"/>
  <c r="O7692" i="18"/>
  <c r="O7693" i="18"/>
  <c r="O7694" i="18"/>
  <c r="O7695" i="18"/>
  <c r="O7696" i="18"/>
  <c r="O7697" i="18"/>
  <c r="O7698" i="18"/>
  <c r="O7699" i="18"/>
  <c r="O7700" i="18"/>
  <c r="O7701" i="18"/>
  <c r="O7702" i="18"/>
  <c r="O7703" i="18"/>
  <c r="O7704" i="18"/>
  <c r="O7705" i="18"/>
  <c r="O7706" i="18"/>
  <c r="O7707" i="18"/>
  <c r="O7708" i="18"/>
  <c r="O7709" i="18"/>
  <c r="O7710" i="18"/>
  <c r="O7711" i="18"/>
  <c r="O7712" i="18"/>
  <c r="O7713" i="18"/>
  <c r="O7714" i="18"/>
  <c r="O7715" i="18"/>
  <c r="O7716" i="18"/>
  <c r="O7717" i="18"/>
  <c r="O7718" i="18"/>
  <c r="O7719" i="18"/>
  <c r="O7720" i="18"/>
  <c r="O7721" i="18"/>
  <c r="O7722" i="18"/>
  <c r="O7723" i="18"/>
  <c r="O7724" i="18"/>
  <c r="O7725" i="18"/>
  <c r="O7726" i="18"/>
  <c r="O7727" i="18"/>
  <c r="O7728" i="18"/>
  <c r="O7729" i="18"/>
  <c r="O7730" i="18"/>
  <c r="O7731" i="18"/>
  <c r="O7732" i="18"/>
  <c r="O7733" i="18"/>
  <c r="O7734" i="18"/>
  <c r="O7735" i="18"/>
  <c r="O7736" i="18"/>
  <c r="O7737" i="18"/>
  <c r="O7738" i="18"/>
  <c r="O7739" i="18"/>
  <c r="O7740" i="18"/>
  <c r="O7741" i="18"/>
  <c r="O7742" i="18"/>
  <c r="O7743" i="18"/>
  <c r="O7744" i="18"/>
  <c r="O7745" i="18"/>
  <c r="O7746" i="18"/>
  <c r="O7747" i="18"/>
  <c r="O7748" i="18"/>
  <c r="O7749" i="18"/>
  <c r="O7750" i="18"/>
  <c r="O7751" i="18"/>
  <c r="O7752" i="18"/>
  <c r="O7753" i="18"/>
  <c r="O7754" i="18"/>
  <c r="O7755" i="18"/>
  <c r="O7756" i="18"/>
  <c r="O7757" i="18"/>
  <c r="O7758" i="18"/>
  <c r="O7759" i="18"/>
  <c r="O7760" i="18"/>
  <c r="O7761" i="18"/>
  <c r="O7762" i="18"/>
  <c r="O7763" i="18"/>
  <c r="O7764" i="18"/>
  <c r="O7765" i="18"/>
  <c r="O7766" i="18"/>
  <c r="O7767" i="18"/>
  <c r="O7768" i="18"/>
  <c r="O7769" i="18"/>
  <c r="O7770" i="18"/>
  <c r="O7771" i="18"/>
  <c r="O7772" i="18"/>
  <c r="O7773" i="18"/>
  <c r="O7774" i="18"/>
  <c r="O7775" i="18"/>
  <c r="O7776" i="18"/>
  <c r="O7777" i="18"/>
  <c r="O7778" i="18"/>
  <c r="O7779" i="18"/>
  <c r="O7780" i="18"/>
  <c r="O7781" i="18"/>
  <c r="O7782" i="18"/>
  <c r="O7783" i="18"/>
  <c r="O7784" i="18"/>
  <c r="O7785" i="18"/>
  <c r="O7786" i="18"/>
  <c r="O7787" i="18"/>
  <c r="O7788" i="18"/>
  <c r="O7789" i="18"/>
  <c r="O7790" i="18"/>
  <c r="O7791" i="18"/>
  <c r="O7792" i="18"/>
  <c r="O7793" i="18"/>
  <c r="O7794" i="18"/>
  <c r="O7795" i="18"/>
  <c r="O7796" i="18"/>
  <c r="O7797" i="18"/>
  <c r="O7798" i="18"/>
  <c r="O7799" i="18"/>
  <c r="O7800" i="18"/>
  <c r="O7801" i="18"/>
  <c r="O7802" i="18"/>
  <c r="O7803" i="18"/>
  <c r="O7804" i="18"/>
  <c r="O7805" i="18"/>
  <c r="O7806" i="18"/>
  <c r="O7807" i="18"/>
  <c r="O7808" i="18"/>
  <c r="O7809" i="18"/>
  <c r="O7810" i="18"/>
  <c r="O7811" i="18"/>
  <c r="O7812" i="18"/>
  <c r="O7813" i="18"/>
  <c r="O7814" i="18"/>
  <c r="O7815" i="18"/>
  <c r="O7816" i="18"/>
  <c r="O7817" i="18"/>
  <c r="O7818" i="18"/>
  <c r="O7819" i="18"/>
  <c r="O7820" i="18"/>
  <c r="O7821" i="18"/>
  <c r="O7822" i="18"/>
  <c r="O7823" i="18"/>
  <c r="O7824" i="18"/>
  <c r="O7825" i="18"/>
  <c r="O7826" i="18"/>
  <c r="O7827" i="18"/>
  <c r="O7828" i="18"/>
  <c r="O7829" i="18"/>
  <c r="O7830" i="18"/>
  <c r="O7831" i="18"/>
  <c r="O7832" i="18"/>
  <c r="O7833" i="18"/>
  <c r="O7834" i="18"/>
  <c r="O7835" i="18"/>
  <c r="O7836" i="18"/>
  <c r="O7837" i="18"/>
  <c r="O7838" i="18"/>
  <c r="O7839" i="18"/>
  <c r="O7840" i="18"/>
  <c r="O7841" i="18"/>
  <c r="O7842" i="18"/>
  <c r="O7843" i="18"/>
  <c r="O7844" i="18"/>
  <c r="O7845" i="18"/>
  <c r="O7846" i="18"/>
  <c r="O7847" i="18"/>
  <c r="O7848" i="18"/>
  <c r="O7849" i="18"/>
  <c r="O7850" i="18"/>
  <c r="O7851" i="18"/>
  <c r="O7852" i="18"/>
  <c r="O7853" i="18"/>
  <c r="O7854" i="18"/>
  <c r="O7855" i="18"/>
  <c r="O7856" i="18"/>
  <c r="O7857" i="18"/>
  <c r="O7858" i="18"/>
  <c r="O7859" i="18"/>
  <c r="O7860" i="18"/>
  <c r="O7861" i="18"/>
  <c r="O7862" i="18"/>
  <c r="O7863" i="18"/>
  <c r="O7864" i="18"/>
  <c r="O7865" i="18"/>
  <c r="O7866" i="18"/>
  <c r="O7867" i="18"/>
  <c r="O7868" i="18"/>
  <c r="O7869" i="18"/>
  <c r="O7870" i="18"/>
  <c r="O7871" i="18"/>
  <c r="O7872" i="18"/>
  <c r="O7873" i="18"/>
  <c r="O7874" i="18"/>
  <c r="O7875" i="18"/>
  <c r="O7876" i="18"/>
  <c r="O7877" i="18"/>
  <c r="O7878" i="18"/>
  <c r="O7879" i="18"/>
  <c r="O7880" i="18"/>
  <c r="O7881" i="18"/>
  <c r="O7882" i="18"/>
  <c r="O7883" i="18"/>
  <c r="O7884" i="18"/>
  <c r="O7885" i="18"/>
  <c r="O7886" i="18"/>
  <c r="O7887" i="18"/>
  <c r="O7888" i="18"/>
  <c r="O7889" i="18"/>
  <c r="O7890" i="18"/>
  <c r="O7891" i="18"/>
  <c r="O7892" i="18"/>
  <c r="O7893" i="18"/>
  <c r="O7894" i="18"/>
  <c r="O7895" i="18"/>
  <c r="O7896" i="18"/>
  <c r="O7897" i="18"/>
  <c r="O7898" i="18"/>
  <c r="O7899" i="18"/>
  <c r="O7900" i="18"/>
  <c r="O7901" i="18"/>
  <c r="O7902" i="18"/>
  <c r="O7903" i="18"/>
  <c r="O7904" i="18"/>
  <c r="O7905" i="18"/>
  <c r="O7906" i="18"/>
  <c r="O7907" i="18"/>
  <c r="O7908" i="18"/>
  <c r="O7909" i="18"/>
  <c r="O7910" i="18"/>
  <c r="O7911" i="18"/>
  <c r="O7912" i="18"/>
  <c r="O7913" i="18"/>
  <c r="O7914" i="18"/>
  <c r="O7915" i="18"/>
  <c r="O7916" i="18"/>
  <c r="O7917" i="18"/>
  <c r="O7918" i="18"/>
  <c r="O7919" i="18"/>
  <c r="O7920" i="18"/>
  <c r="O7921" i="18"/>
  <c r="O7922" i="18"/>
  <c r="O7923" i="18"/>
  <c r="O7924" i="18"/>
  <c r="O7925" i="18"/>
  <c r="O7926" i="18"/>
  <c r="O7927" i="18"/>
  <c r="O7928" i="18"/>
  <c r="O7929" i="18"/>
  <c r="O7930" i="18"/>
  <c r="O7931" i="18"/>
  <c r="O7932" i="18"/>
  <c r="O7933" i="18"/>
  <c r="O7934" i="18"/>
  <c r="O7935" i="18"/>
  <c r="O7936" i="18"/>
  <c r="O7937" i="18"/>
  <c r="O7938" i="18"/>
  <c r="O7939" i="18"/>
  <c r="O7940" i="18"/>
  <c r="O7941" i="18"/>
  <c r="O7942" i="18"/>
  <c r="O7943" i="18"/>
  <c r="O7944" i="18"/>
  <c r="O7945" i="18"/>
  <c r="O7946" i="18"/>
  <c r="O7947" i="18"/>
  <c r="O7948" i="18"/>
  <c r="O7949" i="18"/>
  <c r="O7950" i="18"/>
  <c r="O7951" i="18"/>
  <c r="O7952" i="18"/>
  <c r="O7953" i="18"/>
  <c r="O7954" i="18"/>
  <c r="O7955" i="18"/>
  <c r="O7956" i="18"/>
  <c r="O7957" i="18"/>
  <c r="O7958" i="18"/>
  <c r="O7959" i="18"/>
  <c r="O7960" i="18"/>
  <c r="O7961" i="18"/>
  <c r="O7962" i="18"/>
  <c r="O7963" i="18"/>
  <c r="O7964" i="18"/>
  <c r="O7965" i="18"/>
  <c r="O7966" i="18"/>
  <c r="O7967" i="18"/>
  <c r="O7968" i="18"/>
  <c r="O7969" i="18"/>
  <c r="O7970" i="18"/>
  <c r="O7971" i="18"/>
  <c r="O7972" i="18"/>
  <c r="O7973" i="18"/>
  <c r="O7974" i="18"/>
  <c r="O7975" i="18"/>
  <c r="O7976" i="18"/>
  <c r="O7977" i="18"/>
  <c r="O7978" i="18"/>
  <c r="O7979" i="18"/>
  <c r="O7980" i="18"/>
  <c r="O7981" i="18"/>
  <c r="O7982" i="18"/>
  <c r="O7983" i="18"/>
  <c r="O7984" i="18"/>
  <c r="O7985" i="18"/>
  <c r="O7986" i="18"/>
  <c r="O7987" i="18"/>
  <c r="O7988" i="18"/>
  <c r="O7989" i="18"/>
  <c r="O7990" i="18"/>
  <c r="O7991" i="18"/>
  <c r="O7992" i="18"/>
  <c r="O7993" i="18"/>
  <c r="O7994" i="18"/>
  <c r="O7995" i="18"/>
  <c r="O7996" i="18"/>
  <c r="O7997" i="18"/>
  <c r="O7998" i="18"/>
  <c r="O7999" i="18"/>
  <c r="O8000" i="18"/>
  <c r="O8001" i="18"/>
  <c r="O8002" i="18"/>
  <c r="O8003" i="18"/>
  <c r="O8004" i="18"/>
  <c r="O8005" i="18"/>
  <c r="O8006" i="18"/>
  <c r="O8007" i="18"/>
  <c r="O8008" i="18"/>
  <c r="O8009" i="18"/>
  <c r="O8010" i="18"/>
  <c r="O8011" i="18"/>
  <c r="O8012" i="18"/>
  <c r="O8013" i="18"/>
  <c r="O8014" i="18"/>
  <c r="O8015" i="18"/>
  <c r="O8016" i="18"/>
  <c r="O8017" i="18"/>
  <c r="O8018" i="18"/>
  <c r="O8019" i="18"/>
  <c r="O8020" i="18"/>
  <c r="O8021" i="18"/>
  <c r="O8022" i="18"/>
  <c r="O8023" i="18"/>
  <c r="O8024" i="18"/>
  <c r="O8025" i="18"/>
  <c r="O8026" i="18"/>
  <c r="O8027" i="18"/>
  <c r="O8028" i="18"/>
  <c r="O8029" i="18"/>
  <c r="O8030" i="18"/>
  <c r="O8031" i="18"/>
  <c r="O8032" i="18"/>
  <c r="O8033" i="18"/>
  <c r="O8034" i="18"/>
  <c r="O8035" i="18"/>
  <c r="O8036" i="18"/>
  <c r="O8037" i="18"/>
  <c r="O8038" i="18"/>
  <c r="O8039" i="18"/>
  <c r="O8040" i="18"/>
  <c r="O8041" i="18"/>
  <c r="O8042" i="18"/>
  <c r="O8043" i="18"/>
  <c r="O8044" i="18"/>
  <c r="O8045" i="18"/>
  <c r="O8046" i="18"/>
  <c r="O8047" i="18"/>
  <c r="O8048" i="18"/>
  <c r="O8049" i="18"/>
  <c r="O8050" i="18"/>
  <c r="O8051" i="18"/>
  <c r="O8052" i="18"/>
  <c r="O8053" i="18"/>
  <c r="O8054" i="18"/>
  <c r="O8055" i="18"/>
  <c r="O8056" i="18"/>
  <c r="O8057" i="18"/>
  <c r="O8058" i="18"/>
  <c r="O8059" i="18"/>
  <c r="O8060" i="18"/>
  <c r="O8061" i="18"/>
  <c r="O8062" i="18"/>
  <c r="O8063" i="18"/>
  <c r="O8064" i="18"/>
  <c r="O8065" i="18"/>
  <c r="O8066" i="18"/>
  <c r="O8067" i="18"/>
  <c r="O8068" i="18"/>
  <c r="O8069" i="18"/>
  <c r="O8070" i="18"/>
  <c r="O8071" i="18"/>
  <c r="O8072" i="18"/>
  <c r="O8073" i="18"/>
  <c r="O8074" i="18"/>
  <c r="O8075" i="18"/>
  <c r="O8076" i="18"/>
  <c r="O8077" i="18"/>
  <c r="O8078" i="18"/>
  <c r="O8079" i="18"/>
  <c r="O8080" i="18"/>
  <c r="O8081" i="18"/>
  <c r="O8082" i="18"/>
  <c r="O8083" i="18"/>
  <c r="O8084" i="18"/>
  <c r="O8085" i="18"/>
  <c r="O8086" i="18"/>
  <c r="O8087" i="18"/>
  <c r="O8088" i="18"/>
  <c r="O8089" i="18"/>
  <c r="O8090" i="18"/>
  <c r="O8091" i="18"/>
  <c r="O8092" i="18"/>
  <c r="O8093" i="18"/>
  <c r="O8094" i="18"/>
  <c r="O8095" i="18"/>
  <c r="O8096" i="18"/>
  <c r="O8097" i="18"/>
  <c r="O8098" i="18"/>
  <c r="O8099" i="18"/>
  <c r="O8100" i="18"/>
  <c r="O8101" i="18"/>
  <c r="O8102" i="18"/>
  <c r="O8103" i="18"/>
  <c r="O8104" i="18"/>
  <c r="O8105" i="18"/>
  <c r="O8106" i="18"/>
  <c r="O8107" i="18"/>
  <c r="O8108" i="18"/>
  <c r="O8109" i="18"/>
  <c r="O8110" i="18"/>
  <c r="O8111" i="18"/>
  <c r="O8112" i="18"/>
  <c r="O8113" i="18"/>
  <c r="O8114" i="18"/>
  <c r="O8115" i="18"/>
  <c r="O8116" i="18"/>
  <c r="O8117" i="18"/>
  <c r="O8118" i="18"/>
  <c r="O8119" i="18"/>
  <c r="O8120" i="18"/>
  <c r="O8121" i="18"/>
  <c r="O8122" i="18"/>
  <c r="O8123" i="18"/>
  <c r="O8124" i="18"/>
  <c r="O8125" i="18"/>
  <c r="O8126" i="18"/>
  <c r="O8127" i="18"/>
  <c r="O8128" i="18"/>
  <c r="O8129" i="18"/>
  <c r="O8130" i="18"/>
  <c r="O8131" i="18"/>
  <c r="O8132" i="18"/>
  <c r="O8133" i="18"/>
  <c r="O8134" i="18"/>
  <c r="O8135" i="18"/>
  <c r="O8136" i="18"/>
  <c r="O8137" i="18"/>
  <c r="O8138" i="18"/>
  <c r="O8139" i="18"/>
  <c r="O8140" i="18"/>
  <c r="O8141" i="18"/>
  <c r="O8142" i="18"/>
  <c r="O8143" i="18"/>
  <c r="O8144" i="18"/>
  <c r="O8145" i="18"/>
  <c r="O8146" i="18"/>
  <c r="O8147" i="18"/>
  <c r="O8148" i="18"/>
  <c r="O8149" i="18"/>
  <c r="O8150" i="18"/>
  <c r="O8151" i="18"/>
  <c r="O8152" i="18"/>
  <c r="O8153" i="18"/>
  <c r="O8154" i="18"/>
  <c r="O8155" i="18"/>
  <c r="O8156" i="18"/>
  <c r="O8157" i="18"/>
  <c r="O8158" i="18"/>
  <c r="O8159" i="18"/>
  <c r="O8160" i="18"/>
  <c r="O8161" i="18"/>
  <c r="O8162" i="18"/>
  <c r="O8163" i="18"/>
  <c r="O8164" i="18"/>
  <c r="O8165" i="18"/>
  <c r="O8166" i="18"/>
  <c r="O8167" i="18"/>
  <c r="O8168" i="18"/>
  <c r="O8169" i="18"/>
  <c r="O8170" i="18"/>
  <c r="O8171" i="18"/>
  <c r="O8172" i="18"/>
  <c r="O8173" i="18"/>
  <c r="O8174" i="18"/>
  <c r="O8175" i="18"/>
  <c r="O8176" i="18"/>
  <c r="O8177" i="18"/>
  <c r="O8178" i="18"/>
  <c r="O8179" i="18"/>
  <c r="O8180" i="18"/>
  <c r="O8181" i="18"/>
  <c r="O8182" i="18"/>
  <c r="O8183" i="18"/>
  <c r="O8184" i="18"/>
  <c r="O8185" i="18"/>
  <c r="O8186" i="18"/>
  <c r="O8187" i="18"/>
  <c r="O8188" i="18"/>
  <c r="O8189" i="18"/>
  <c r="O8190" i="18"/>
  <c r="O8191" i="18"/>
  <c r="O8192" i="18"/>
  <c r="O8193" i="18"/>
  <c r="O8194" i="18"/>
  <c r="O8195" i="18"/>
  <c r="O8196" i="18"/>
  <c r="O8197" i="18"/>
  <c r="O8198" i="18"/>
  <c r="O8199" i="18"/>
  <c r="O8200" i="18"/>
  <c r="O8201" i="18"/>
  <c r="O8202" i="18"/>
  <c r="O8203" i="18"/>
  <c r="O8204" i="18"/>
  <c r="O8205" i="18"/>
  <c r="O8206" i="18"/>
  <c r="O8207" i="18"/>
  <c r="O8208" i="18"/>
  <c r="O8209" i="18"/>
  <c r="O8210" i="18"/>
  <c r="O8211" i="18"/>
  <c r="O8212" i="18"/>
  <c r="O8213" i="18"/>
  <c r="O8214" i="18"/>
  <c r="O8215" i="18"/>
  <c r="O8216" i="18"/>
  <c r="O8217" i="18"/>
  <c r="O8218" i="18"/>
  <c r="O8219" i="18"/>
  <c r="O8220" i="18"/>
  <c r="O8221" i="18"/>
  <c r="O8222" i="18"/>
  <c r="O8223" i="18"/>
  <c r="O8224" i="18"/>
  <c r="O8225" i="18"/>
  <c r="O8226" i="18"/>
  <c r="O8227" i="18"/>
  <c r="O8228" i="18"/>
  <c r="O8229" i="18"/>
  <c r="O8230" i="18"/>
  <c r="O8231" i="18"/>
  <c r="O8232" i="18"/>
  <c r="O8233" i="18"/>
  <c r="O8234" i="18"/>
  <c r="O8235" i="18"/>
  <c r="O8236" i="18"/>
  <c r="O8237" i="18"/>
  <c r="O8238" i="18"/>
  <c r="O8239" i="18"/>
  <c r="O8240" i="18"/>
  <c r="O8241" i="18"/>
  <c r="O8242" i="18"/>
  <c r="O8243" i="18"/>
  <c r="O8244" i="18"/>
  <c r="O8245" i="18"/>
  <c r="O8246" i="18"/>
  <c r="O8247" i="18"/>
  <c r="O8248" i="18"/>
  <c r="O8249" i="18"/>
  <c r="O8250" i="18"/>
  <c r="O8251" i="18"/>
  <c r="O8252" i="18"/>
  <c r="O8253" i="18"/>
  <c r="O8254" i="18"/>
  <c r="O8255" i="18"/>
  <c r="O8256" i="18"/>
  <c r="O8257" i="18"/>
  <c r="O8258" i="18"/>
  <c r="O8259" i="18"/>
  <c r="O8260" i="18"/>
  <c r="O8261" i="18"/>
  <c r="O8262" i="18"/>
  <c r="O8263" i="18"/>
  <c r="O8264" i="18"/>
  <c r="O8265" i="18"/>
  <c r="O8266" i="18"/>
  <c r="O8267" i="18"/>
  <c r="O8268" i="18"/>
  <c r="O8269" i="18"/>
  <c r="O8270" i="18"/>
  <c r="O8271" i="18"/>
  <c r="O8272" i="18"/>
  <c r="O8273" i="18"/>
  <c r="O8274" i="18"/>
  <c r="O8275" i="18"/>
  <c r="O8276" i="18"/>
  <c r="O8277" i="18"/>
  <c r="O8278" i="18"/>
  <c r="O8279" i="18"/>
  <c r="O8280" i="18"/>
  <c r="O8281" i="18"/>
  <c r="O8282" i="18"/>
  <c r="O8283" i="18"/>
  <c r="O8284" i="18"/>
  <c r="O8285" i="18"/>
  <c r="O8286" i="18"/>
  <c r="O8287" i="18"/>
  <c r="O8288" i="18"/>
  <c r="O8289" i="18"/>
  <c r="O8290" i="18"/>
  <c r="O8291" i="18"/>
  <c r="O8292" i="18"/>
  <c r="O8293" i="18"/>
  <c r="O8294" i="18"/>
  <c r="O8295" i="18"/>
  <c r="O8296" i="18"/>
  <c r="O8297" i="18"/>
  <c r="O8298" i="18"/>
  <c r="O8299" i="18"/>
  <c r="O8300" i="18"/>
  <c r="O8301" i="18"/>
  <c r="O8302" i="18"/>
  <c r="O8303" i="18"/>
  <c r="O8304" i="18"/>
  <c r="O8305" i="18"/>
  <c r="O8306" i="18"/>
  <c r="O8307" i="18"/>
  <c r="O8308" i="18"/>
  <c r="O8309" i="18"/>
  <c r="O8310" i="18"/>
  <c r="O8311" i="18"/>
  <c r="O8312" i="18"/>
  <c r="O8313" i="18"/>
  <c r="O8314" i="18"/>
  <c r="O8315" i="18"/>
  <c r="O8316" i="18"/>
  <c r="O8317" i="18"/>
  <c r="O8318" i="18"/>
  <c r="O8319" i="18"/>
  <c r="O8320" i="18"/>
  <c r="O8321" i="18"/>
  <c r="O8322" i="18"/>
  <c r="O8323" i="18"/>
  <c r="O8324" i="18"/>
  <c r="O8325" i="18"/>
  <c r="O8326" i="18"/>
  <c r="O8327" i="18"/>
  <c r="O8328" i="18"/>
  <c r="O8329" i="18"/>
  <c r="O8330" i="18"/>
  <c r="O8331" i="18"/>
  <c r="O8332" i="18"/>
  <c r="O8333" i="18"/>
  <c r="O8334" i="18"/>
  <c r="O8335" i="18"/>
  <c r="O8336" i="18"/>
  <c r="O8337" i="18"/>
  <c r="O8338" i="18"/>
  <c r="O8339" i="18"/>
  <c r="O8340" i="18"/>
  <c r="O8341" i="18"/>
  <c r="O8342" i="18"/>
  <c r="O8343" i="18"/>
  <c r="O8344" i="18"/>
  <c r="O8345" i="18"/>
  <c r="O8346" i="18"/>
  <c r="O8347" i="18"/>
  <c r="O8348" i="18"/>
  <c r="O8349" i="18"/>
  <c r="O8350" i="18"/>
  <c r="O8351" i="18"/>
  <c r="O8352" i="18"/>
  <c r="O8353" i="18"/>
  <c r="O8354" i="18"/>
  <c r="O8355" i="18"/>
  <c r="O8356" i="18"/>
  <c r="O8357" i="18"/>
  <c r="O8358" i="18"/>
  <c r="O8359" i="18"/>
  <c r="O8360" i="18"/>
  <c r="O8361" i="18"/>
  <c r="O8362" i="18"/>
  <c r="O8363" i="18"/>
  <c r="O8364" i="18"/>
  <c r="O8365" i="18"/>
  <c r="O8366" i="18"/>
  <c r="O8367" i="18"/>
  <c r="O8368" i="18"/>
  <c r="O8369" i="18"/>
  <c r="O8370" i="18"/>
  <c r="O8371" i="18"/>
  <c r="O8372" i="18"/>
  <c r="O8373" i="18"/>
  <c r="O8374" i="18"/>
  <c r="O8375" i="18"/>
  <c r="O8376" i="18"/>
  <c r="O8377" i="18"/>
  <c r="O8378" i="18"/>
  <c r="O8379" i="18"/>
  <c r="O8380" i="18"/>
  <c r="O8381" i="18"/>
  <c r="O8382" i="18"/>
  <c r="O8383" i="18"/>
  <c r="O8384" i="18"/>
  <c r="O8385" i="18"/>
  <c r="O8386" i="18"/>
  <c r="O8387" i="18"/>
  <c r="O8388" i="18"/>
  <c r="O8389" i="18"/>
  <c r="O8390" i="18"/>
  <c r="O8391" i="18"/>
  <c r="O8392" i="18"/>
  <c r="O8393" i="18"/>
  <c r="O8394" i="18"/>
  <c r="O8395" i="18"/>
  <c r="O8396" i="18"/>
  <c r="O8397" i="18"/>
  <c r="O8398" i="18"/>
  <c r="O8399" i="18"/>
  <c r="O8400" i="18"/>
  <c r="O8401" i="18"/>
  <c r="O8402" i="18"/>
  <c r="O8403" i="18"/>
  <c r="O8404" i="18"/>
  <c r="O8405" i="18"/>
  <c r="O8406" i="18"/>
  <c r="O8407" i="18"/>
  <c r="O8408" i="18"/>
  <c r="O8409" i="18"/>
  <c r="O8410" i="18"/>
  <c r="O8411" i="18"/>
  <c r="O8412" i="18"/>
  <c r="O8413" i="18"/>
  <c r="O8414" i="18"/>
  <c r="O8415" i="18"/>
  <c r="O8416" i="18"/>
  <c r="O8417" i="18"/>
  <c r="O8418" i="18"/>
  <c r="O8419" i="18"/>
  <c r="O8420" i="18"/>
  <c r="O8421" i="18"/>
  <c r="O8422" i="18"/>
  <c r="O8423" i="18"/>
  <c r="O8424" i="18"/>
  <c r="O8425" i="18"/>
  <c r="O8426" i="18"/>
  <c r="O8427" i="18"/>
  <c r="O8428" i="18"/>
  <c r="O8429" i="18"/>
  <c r="O8430" i="18"/>
  <c r="O8431" i="18"/>
  <c r="O8432" i="18"/>
  <c r="O8433" i="18"/>
  <c r="O8434" i="18"/>
  <c r="O8435" i="18"/>
  <c r="O8436" i="18"/>
  <c r="O8437" i="18"/>
  <c r="O8438" i="18"/>
  <c r="O8439" i="18"/>
  <c r="O8440" i="18"/>
  <c r="O8441" i="18"/>
  <c r="O8442" i="18"/>
  <c r="O8443" i="18"/>
  <c r="O8444" i="18"/>
  <c r="O8445" i="18"/>
  <c r="O8446" i="18"/>
  <c r="O8447" i="18"/>
  <c r="O8448" i="18"/>
  <c r="O8449" i="18"/>
  <c r="O8450" i="18"/>
  <c r="O8451" i="18"/>
  <c r="O8452" i="18"/>
  <c r="O8453" i="18"/>
  <c r="O8454" i="18"/>
  <c r="O8455" i="18"/>
  <c r="O8456" i="18"/>
  <c r="O8457" i="18"/>
  <c r="O8458" i="18"/>
  <c r="O8459" i="18"/>
  <c r="O8460" i="18"/>
  <c r="O8461" i="18"/>
  <c r="O8462" i="18"/>
  <c r="O8463" i="18"/>
  <c r="O8464" i="18"/>
  <c r="O8465" i="18"/>
  <c r="O8466" i="18"/>
  <c r="O8467" i="18"/>
  <c r="O8468" i="18"/>
  <c r="O8469" i="18"/>
  <c r="O8470" i="18"/>
  <c r="O8471" i="18"/>
  <c r="O8472" i="18"/>
  <c r="O8473" i="18"/>
  <c r="O8474" i="18"/>
  <c r="O8475" i="18"/>
  <c r="O8476" i="18"/>
  <c r="O8477" i="18"/>
  <c r="O8478" i="18"/>
  <c r="O8479" i="18"/>
  <c r="O8480" i="18"/>
  <c r="O8481" i="18"/>
  <c r="O8482" i="18"/>
  <c r="O8483" i="18"/>
  <c r="O8484" i="18"/>
  <c r="O8485" i="18"/>
  <c r="O8486" i="18"/>
  <c r="O8487" i="18"/>
  <c r="O8488" i="18"/>
  <c r="O8489" i="18"/>
  <c r="O8490" i="18"/>
  <c r="O8491" i="18"/>
  <c r="O8492" i="18"/>
  <c r="O8493" i="18"/>
  <c r="O8494" i="18"/>
  <c r="O8495" i="18"/>
  <c r="O8496" i="18"/>
  <c r="O8497" i="18"/>
  <c r="O8498" i="18"/>
  <c r="O8499" i="18"/>
  <c r="O8500" i="18"/>
  <c r="O8501" i="18"/>
  <c r="O8502" i="18"/>
  <c r="O8503" i="18"/>
  <c r="O8504" i="18"/>
  <c r="O8505" i="18"/>
  <c r="O8506" i="18"/>
  <c r="O8507" i="18"/>
  <c r="O8508" i="18"/>
  <c r="O8509" i="18"/>
  <c r="O8510" i="18"/>
  <c r="O8511" i="18"/>
  <c r="O8512" i="18"/>
  <c r="O8513" i="18"/>
  <c r="O8514" i="18"/>
  <c r="O8515" i="18"/>
  <c r="O8516" i="18"/>
  <c r="O8517" i="18"/>
  <c r="O8518" i="18"/>
  <c r="O8519" i="18"/>
  <c r="O8520" i="18"/>
  <c r="O8521" i="18"/>
  <c r="O8522" i="18"/>
  <c r="O8523" i="18"/>
  <c r="O8524" i="18"/>
  <c r="O8525" i="18"/>
  <c r="O8526" i="18"/>
  <c r="O8527" i="18"/>
  <c r="O8528" i="18"/>
  <c r="O8529" i="18"/>
  <c r="O8530" i="18"/>
  <c r="O8531" i="18"/>
  <c r="O8532" i="18"/>
  <c r="O8533" i="18"/>
  <c r="O8534" i="18"/>
  <c r="O8535" i="18"/>
  <c r="O8536" i="18"/>
  <c r="O8537" i="18"/>
  <c r="O8538" i="18"/>
  <c r="O8539" i="18"/>
  <c r="O8540" i="18"/>
  <c r="O8541" i="18"/>
  <c r="O8542" i="18"/>
  <c r="O8543" i="18"/>
  <c r="O8544" i="18"/>
  <c r="O8545" i="18"/>
  <c r="O8546" i="18"/>
  <c r="O8547" i="18"/>
  <c r="O8548" i="18"/>
  <c r="O8549" i="18"/>
  <c r="O8550" i="18"/>
  <c r="O8551" i="18"/>
  <c r="O8552" i="18"/>
  <c r="O8553" i="18"/>
  <c r="O8554" i="18"/>
  <c r="O8555" i="18"/>
  <c r="O8556" i="18"/>
  <c r="O8557" i="18"/>
  <c r="O8558" i="18"/>
  <c r="O8559" i="18"/>
  <c r="O8560" i="18"/>
  <c r="O8561" i="18"/>
  <c r="O8562" i="18"/>
  <c r="O8563" i="18"/>
  <c r="O8564" i="18"/>
  <c r="O8565" i="18"/>
  <c r="O8566" i="18"/>
  <c r="O8567" i="18"/>
  <c r="O8568" i="18"/>
  <c r="O8569" i="18"/>
  <c r="O8570" i="18"/>
  <c r="O8571" i="18"/>
  <c r="O8572" i="18"/>
  <c r="O8573" i="18"/>
  <c r="O8574" i="18"/>
  <c r="O8575" i="18"/>
  <c r="O8576" i="18"/>
  <c r="O8577" i="18"/>
  <c r="O8578" i="18"/>
  <c r="O8579" i="18"/>
  <c r="O8580" i="18"/>
  <c r="O8581" i="18"/>
  <c r="O8582" i="18"/>
  <c r="O8583" i="18"/>
  <c r="O8584" i="18"/>
  <c r="O8585" i="18"/>
  <c r="O8586" i="18"/>
  <c r="O8587" i="18"/>
  <c r="O8588" i="18"/>
  <c r="O8589" i="18"/>
  <c r="O8590" i="18"/>
  <c r="O8591" i="18"/>
  <c r="O8592" i="18"/>
  <c r="O8593" i="18"/>
  <c r="O8594" i="18"/>
  <c r="O8595" i="18"/>
  <c r="O8596" i="18"/>
  <c r="O8597" i="18"/>
  <c r="O8598" i="18"/>
  <c r="O8599" i="18"/>
  <c r="O8600" i="18"/>
  <c r="O8601" i="18"/>
  <c r="O8602" i="18"/>
  <c r="O8603" i="18"/>
  <c r="O8604" i="18"/>
  <c r="O8605" i="18"/>
  <c r="O8606" i="18"/>
  <c r="O8607" i="18"/>
  <c r="O8608" i="18"/>
  <c r="O8609" i="18"/>
  <c r="O8610" i="18"/>
  <c r="O8611" i="18"/>
  <c r="O8612" i="18"/>
  <c r="O8613" i="18"/>
  <c r="O8614" i="18"/>
  <c r="O8615" i="18"/>
  <c r="O8616" i="18"/>
  <c r="O8617" i="18"/>
  <c r="O8618" i="18"/>
  <c r="O8619" i="18"/>
  <c r="O8620" i="18"/>
  <c r="O8621" i="18"/>
  <c r="O8622" i="18"/>
  <c r="O8623" i="18"/>
  <c r="O8624" i="18"/>
  <c r="O8625" i="18"/>
  <c r="O8626" i="18"/>
  <c r="O8627" i="18"/>
  <c r="O8628" i="18"/>
  <c r="O8629" i="18"/>
  <c r="O8630" i="18"/>
  <c r="O8631" i="18"/>
  <c r="O8632" i="18"/>
  <c r="O8633" i="18"/>
  <c r="O8634" i="18"/>
  <c r="O8635" i="18"/>
  <c r="O8636" i="18"/>
  <c r="O8637" i="18"/>
  <c r="O8638" i="18"/>
  <c r="O8639" i="18"/>
  <c r="O8640" i="18"/>
  <c r="O8641" i="18"/>
  <c r="O8642" i="18"/>
  <c r="O8643" i="18"/>
  <c r="O8644" i="18"/>
  <c r="O8645" i="18"/>
  <c r="O8646" i="18"/>
  <c r="O8647" i="18"/>
  <c r="O8648" i="18"/>
  <c r="O8649" i="18"/>
  <c r="O8650" i="18"/>
  <c r="O8651" i="18"/>
  <c r="O8652" i="18"/>
  <c r="O8653" i="18"/>
  <c r="O8654" i="18"/>
  <c r="O8655" i="18"/>
  <c r="O8656" i="18"/>
  <c r="O8657" i="18"/>
  <c r="O8658" i="18"/>
  <c r="O8659" i="18"/>
  <c r="O8660" i="18"/>
  <c r="O8661" i="18"/>
  <c r="O8662" i="18"/>
  <c r="O8663" i="18"/>
  <c r="O8664" i="18"/>
  <c r="O8665" i="18"/>
  <c r="O8666" i="18"/>
  <c r="O8667" i="18"/>
  <c r="O8668" i="18"/>
  <c r="O8669" i="18"/>
  <c r="O8670" i="18"/>
  <c r="O8671" i="18"/>
  <c r="O8672" i="18"/>
  <c r="O8673" i="18"/>
  <c r="O8674" i="18"/>
  <c r="O8675" i="18"/>
  <c r="O8676" i="18"/>
  <c r="O8677" i="18"/>
  <c r="O8678" i="18"/>
  <c r="O8679" i="18"/>
  <c r="O8680" i="18"/>
  <c r="O8681" i="18"/>
  <c r="O8682" i="18"/>
  <c r="O8683" i="18"/>
  <c r="O8684" i="18"/>
  <c r="O8685" i="18"/>
  <c r="O8686" i="18"/>
  <c r="O8687" i="18"/>
  <c r="O8688" i="18"/>
  <c r="O8689" i="18"/>
  <c r="O8690" i="18"/>
  <c r="O8691" i="18"/>
  <c r="O8692" i="18"/>
  <c r="O8693" i="18"/>
  <c r="O8694" i="18"/>
  <c r="O8695" i="18"/>
  <c r="O8696" i="18"/>
  <c r="O8697" i="18"/>
  <c r="O8698" i="18"/>
  <c r="O8699" i="18"/>
  <c r="O8700" i="18"/>
  <c r="O8701" i="18"/>
  <c r="O8702" i="18"/>
  <c r="O8703" i="18"/>
  <c r="O8704" i="18"/>
  <c r="O8705" i="18"/>
  <c r="O8706" i="18"/>
  <c r="O8707" i="18"/>
  <c r="O8708" i="18"/>
  <c r="O8709" i="18"/>
  <c r="O8710" i="18"/>
  <c r="O8711" i="18"/>
  <c r="O8712" i="18"/>
  <c r="O8713" i="18"/>
  <c r="O8714" i="18"/>
  <c r="O8715" i="18"/>
  <c r="O8716" i="18"/>
  <c r="O8717" i="18"/>
  <c r="O8718" i="18"/>
  <c r="O8719" i="18"/>
  <c r="O8720" i="18"/>
  <c r="O8721" i="18"/>
  <c r="O8722" i="18"/>
  <c r="O8723" i="18"/>
  <c r="O8724" i="18"/>
  <c r="O8725" i="18"/>
  <c r="O8726" i="18"/>
  <c r="O8727" i="18"/>
  <c r="O8728" i="18"/>
  <c r="O8729" i="18"/>
  <c r="O8730" i="18"/>
  <c r="O8731" i="18"/>
  <c r="O8732" i="18"/>
  <c r="O8733" i="18"/>
  <c r="O8734" i="18"/>
  <c r="O8735" i="18"/>
  <c r="O8736" i="18"/>
  <c r="O8737" i="18"/>
  <c r="O8738" i="18"/>
  <c r="O8739" i="18"/>
  <c r="O8740" i="18"/>
  <c r="O8741" i="18"/>
  <c r="O8742" i="18"/>
  <c r="O8743" i="18"/>
  <c r="J7" i="40" l="1"/>
  <c r="K7" i="40" s="1"/>
  <c r="N3" i="40"/>
  <c r="O3" i="40" s="1"/>
  <c r="P3" i="40" s="1"/>
  <c r="H19" i="40"/>
  <c r="H20" i="40" s="1"/>
  <c r="H21" i="40" s="1"/>
  <c r="N17" i="40"/>
  <c r="O17" i="40" s="1"/>
  <c r="P17" i="40" s="1"/>
  <c r="Q17" i="40" s="1"/>
  <c r="R17" i="40" s="1" a="1"/>
  <c r="R17" i="40" s="1"/>
  <c r="W14" i="40"/>
  <c r="W5" i="40"/>
  <c r="W17" i="40"/>
  <c r="W16" i="40"/>
  <c r="W6" i="40"/>
  <c r="W10" i="40"/>
  <c r="W11" i="40"/>
  <c r="W4" i="40"/>
  <c r="W3" i="40"/>
  <c r="W15" i="40"/>
  <c r="W9" i="40"/>
  <c r="W8" i="40"/>
  <c r="W7" i="40"/>
  <c r="W13" i="40"/>
  <c r="W12" i="40"/>
  <c r="F43" i="40"/>
  <c r="F25" i="40"/>
  <c r="F33" i="40"/>
  <c r="X2" i="40"/>
  <c r="F34" i="40"/>
  <c r="F39" i="40"/>
  <c r="F35" i="40"/>
  <c r="F37" i="40"/>
  <c r="F31" i="40"/>
  <c r="G24" i="40"/>
  <c r="F26" i="40"/>
  <c r="F41" i="40"/>
  <c r="F40" i="40"/>
  <c r="F30" i="40"/>
  <c r="F29" i="40"/>
  <c r="F27" i="40"/>
  <c r="F32" i="40"/>
  <c r="F38" i="40"/>
  <c r="F28" i="40"/>
  <c r="F36" i="40"/>
  <c r="F42" i="40"/>
  <c r="N11" i="40"/>
  <c r="O11" i="40" s="1"/>
  <c r="P11" i="40" s="1"/>
  <c r="Q11" i="40" s="1"/>
  <c r="R11" i="40" s="1" a="1"/>
  <c r="R11" i="40" s="1"/>
  <c r="J11" i="40"/>
  <c r="K11" i="40" s="1"/>
  <c r="J9" i="40"/>
  <c r="K9" i="40" s="1"/>
  <c r="N9" i="40"/>
  <c r="O9" i="40" s="1"/>
  <c r="P9" i="40" s="1"/>
  <c r="Q9" i="40" s="1"/>
  <c r="R9" i="40" s="1" a="1"/>
  <c r="R9" i="40" s="1"/>
  <c r="Q14" i="40"/>
  <c r="R14" i="40" s="1" a="1"/>
  <c r="R14" i="40" s="1"/>
  <c r="Q3" i="40"/>
  <c r="R3" i="40" s="1" a="1"/>
  <c r="R3" i="40" s="1"/>
  <c r="Q8" i="40"/>
  <c r="R8" i="40" s="1" a="1"/>
  <c r="R8" i="40" s="1"/>
  <c r="Q15" i="40"/>
  <c r="R15" i="40" s="1" a="1"/>
  <c r="R15" i="40" s="1"/>
  <c r="Q4" i="40"/>
  <c r="R4" i="40" s="1" a="1"/>
  <c r="R4" i="40" s="1"/>
  <c r="Q13" i="40"/>
  <c r="R13" i="40" s="1" a="1"/>
  <c r="R13" i="40" s="1"/>
  <c r="Q7" i="40"/>
  <c r="R7" i="40" s="1" a="1"/>
  <c r="R7" i="40" s="1"/>
  <c r="Q16" i="40"/>
  <c r="R16" i="40" s="1" a="1"/>
  <c r="R16" i="40" s="1"/>
  <c r="Q12" i="40"/>
  <c r="R12" i="40" s="1" a="1"/>
  <c r="R12" i="40" s="1"/>
  <c r="Q5" i="40"/>
  <c r="R5" i="40" s="1" a="1"/>
  <c r="R5" i="40" s="1"/>
  <c r="Q10" i="40"/>
  <c r="R10" i="40" s="1" a="1"/>
  <c r="R10" i="40" s="1"/>
  <c r="AU19" i="16"/>
  <c r="AU14" i="16"/>
  <c r="AU13" i="16"/>
  <c r="R10" i="16"/>
  <c r="R11" i="16"/>
  <c r="R14" i="16"/>
  <c r="R15" i="16"/>
  <c r="Q13" i="16"/>
  <c r="Q9" i="16"/>
  <c r="X3" i="40" l="1"/>
  <c r="X7" i="40"/>
  <c r="X12" i="40"/>
  <c r="X17" i="40"/>
  <c r="X16" i="40"/>
  <c r="X9" i="40"/>
  <c r="X8" i="40"/>
  <c r="X14" i="40"/>
  <c r="X13" i="40"/>
  <c r="X6" i="40"/>
  <c r="X5" i="40"/>
  <c r="X4" i="40"/>
  <c r="X10" i="40"/>
  <c r="X11" i="40"/>
  <c r="X15" i="40"/>
  <c r="G36" i="40"/>
  <c r="G28" i="40"/>
  <c r="G43" i="40"/>
  <c r="G35" i="40"/>
  <c r="G27" i="40"/>
  <c r="G42" i="40"/>
  <c r="G34" i="40"/>
  <c r="G26" i="40"/>
  <c r="Y2" i="40"/>
  <c r="G41" i="40"/>
  <c r="G33" i="40"/>
  <c r="G25" i="40"/>
  <c r="H24" i="40"/>
  <c r="G40" i="40"/>
  <c r="G32" i="40"/>
  <c r="G39" i="40"/>
  <c r="G31" i="40"/>
  <c r="G38" i="40"/>
  <c r="G30" i="40"/>
  <c r="G37" i="40"/>
  <c r="G29" i="40"/>
  <c r="AR13" i="16"/>
  <c r="AO13" i="16"/>
  <c r="AP13" i="16" s="1"/>
  <c r="AR14" i="16"/>
  <c r="AO14" i="16"/>
  <c r="AP14" i="16" s="1"/>
  <c r="R16" i="16"/>
  <c r="S54" i="16" s="1"/>
  <c r="R12" i="16"/>
  <c r="H54" i="16" s="1"/>
  <c r="G31" i="15"/>
  <c r="I31" i="15"/>
  <c r="C31" i="15"/>
  <c r="D31" i="15"/>
  <c r="A54" i="4"/>
  <c r="M54" i="16"/>
  <c r="B54" i="16"/>
  <c r="A54" i="16"/>
  <c r="D53" i="16"/>
  <c r="C53" i="16"/>
  <c r="P31" i="15"/>
  <c r="N25" i="16"/>
  <c r="N24" i="16"/>
  <c r="Y8" i="40" l="1"/>
  <c r="Y17" i="40"/>
  <c r="Y9" i="40"/>
  <c r="Y5" i="40"/>
  <c r="Y14" i="40"/>
  <c r="Y10" i="40"/>
  <c r="Y6" i="40"/>
  <c r="Y15" i="40"/>
  <c r="Y12" i="40"/>
  <c r="Y16" i="40"/>
  <c r="Y11" i="40"/>
  <c r="Y7" i="40"/>
  <c r="Y3" i="40"/>
  <c r="Y4" i="40"/>
  <c r="Y13" i="40"/>
  <c r="H43" i="40"/>
  <c r="H35" i="40"/>
  <c r="H27" i="40"/>
  <c r="H42" i="40"/>
  <c r="H34" i="40"/>
  <c r="H26" i="40"/>
  <c r="H41" i="40"/>
  <c r="H33" i="40"/>
  <c r="H25" i="40"/>
  <c r="H40" i="40"/>
  <c r="H32" i="40"/>
  <c r="H39" i="40"/>
  <c r="H31" i="40"/>
  <c r="Z2" i="40"/>
  <c r="H29" i="40"/>
  <c r="H36" i="40"/>
  <c r="H38" i="40"/>
  <c r="H30" i="40"/>
  <c r="I24" i="40"/>
  <c r="H37" i="40"/>
  <c r="H28" i="40"/>
  <c r="Q31" i="15"/>
  <c r="J31" i="15" s="1"/>
  <c r="K25" i="16"/>
  <c r="K24" i="16"/>
  <c r="M25" i="16"/>
  <c r="M24" i="16"/>
  <c r="Z16" i="40" l="1"/>
  <c r="Z4" i="40"/>
  <c r="Z8" i="40"/>
  <c r="Z14" i="40"/>
  <c r="Z13" i="40"/>
  <c r="Z17" i="40"/>
  <c r="Z5" i="40"/>
  <c r="Z9" i="40"/>
  <c r="Z6" i="40"/>
  <c r="Z12" i="40"/>
  <c r="Z10" i="40"/>
  <c r="Z3" i="40"/>
  <c r="Z7" i="40"/>
  <c r="Z11" i="40"/>
  <c r="Z15" i="40"/>
  <c r="I37" i="40"/>
  <c r="I29" i="40"/>
  <c r="I36" i="40"/>
  <c r="I28" i="40"/>
  <c r="I43" i="40"/>
  <c r="I35" i="40"/>
  <c r="I27" i="40"/>
  <c r="I42" i="40"/>
  <c r="I34" i="40"/>
  <c r="I26" i="40"/>
  <c r="I38" i="40"/>
  <c r="I30" i="40"/>
  <c r="I41" i="40"/>
  <c r="I33" i="40"/>
  <c r="I25" i="40"/>
  <c r="J24" i="40"/>
  <c r="I39" i="40"/>
  <c r="I31" i="40"/>
  <c r="I40" i="40"/>
  <c r="I32" i="40"/>
  <c r="AA2" i="40"/>
  <c r="H31" i="15"/>
  <c r="J25" i="16"/>
  <c r="L25" i="16" s="1"/>
  <c r="P25" i="16" s="1"/>
  <c r="D3" i="16" s="1"/>
  <c r="J24" i="16"/>
  <c r="L24" i="16" s="1"/>
  <c r="P24" i="16" s="1"/>
  <c r="D2" i="16" s="1"/>
  <c r="J39" i="40" l="1"/>
  <c r="K39" i="40" s="1"/>
  <c r="O39" i="40" s="1"/>
  <c r="J31" i="40"/>
  <c r="K31" i="40" s="1"/>
  <c r="O31" i="40" s="1"/>
  <c r="J38" i="40"/>
  <c r="K38" i="40" s="1"/>
  <c r="O38" i="40" s="1"/>
  <c r="J30" i="40"/>
  <c r="K30" i="40" s="1"/>
  <c r="O30" i="40" s="1"/>
  <c r="J37" i="40"/>
  <c r="K37" i="40" s="1"/>
  <c r="O37" i="40" s="1"/>
  <c r="J29" i="40"/>
  <c r="K29" i="40" s="1"/>
  <c r="O29" i="40" s="1"/>
  <c r="J36" i="40"/>
  <c r="K36" i="40" s="1"/>
  <c r="O36" i="40" s="1"/>
  <c r="J28" i="40"/>
  <c r="K28" i="40" s="1"/>
  <c r="O28" i="40" s="1"/>
  <c r="J43" i="40"/>
  <c r="K43" i="40" s="1"/>
  <c r="O43" i="40" s="1"/>
  <c r="J35" i="40"/>
  <c r="K35" i="40" s="1"/>
  <c r="O35" i="40" s="1"/>
  <c r="J27" i="40"/>
  <c r="K27" i="40" s="1"/>
  <c r="O27" i="40" s="1"/>
  <c r="J42" i="40"/>
  <c r="K42" i="40" s="1"/>
  <c r="O42" i="40" s="1"/>
  <c r="J34" i="40"/>
  <c r="K34" i="40" s="1"/>
  <c r="O34" i="40" s="1"/>
  <c r="J26" i="40"/>
  <c r="K26" i="40" s="1"/>
  <c r="O26" i="40" s="1"/>
  <c r="J41" i="40"/>
  <c r="K41" i="40" s="1"/>
  <c r="O41" i="40" s="1"/>
  <c r="J33" i="40"/>
  <c r="K33" i="40" s="1"/>
  <c r="O33" i="40" s="1"/>
  <c r="J25" i="40"/>
  <c r="K25" i="40" s="1"/>
  <c r="O25" i="40" s="1"/>
  <c r="J40" i="40"/>
  <c r="K40" i="40" s="1"/>
  <c r="O40" i="40" s="1"/>
  <c r="J32" i="40"/>
  <c r="K32" i="40" s="1"/>
  <c r="O32" i="40" s="1"/>
  <c r="AB2" i="40"/>
  <c r="AA8" i="40"/>
  <c r="AA4" i="40"/>
  <c r="AA13" i="40"/>
  <c r="AA17" i="40"/>
  <c r="AA5" i="40"/>
  <c r="AA9" i="40"/>
  <c r="AA3" i="40"/>
  <c r="AA14" i="40"/>
  <c r="AA10" i="40"/>
  <c r="AA6" i="40"/>
  <c r="AA15" i="40"/>
  <c r="AA11" i="40"/>
  <c r="AA7" i="40"/>
  <c r="AA16" i="40"/>
  <c r="AA12" i="40"/>
  <c r="CN3" i="16"/>
  <c r="CN2" i="16"/>
  <c r="BO3" i="16"/>
  <c r="BO2" i="16"/>
  <c r="AF14" i="16"/>
  <c r="AF13" i="16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44" i="15"/>
  <c r="CC2" i="16" a="1"/>
  <c r="U2" i="16"/>
  <c r="BD3" i="16" a="1"/>
  <c r="Y3" i="16" a="1"/>
  <c r="V2" i="16" a="1"/>
  <c r="CC3" i="16" a="1"/>
  <c r="BD2" i="16" a="1"/>
  <c r="V3" i="16" a="1"/>
  <c r="Y2" i="16" a="1"/>
  <c r="U3" i="16"/>
  <c r="AB3" i="40" l="1"/>
  <c r="AC3" i="40" s="1"/>
  <c r="AD3" i="40" s="1"/>
  <c r="AJ3" i="40" s="1"/>
  <c r="AB4" i="40"/>
  <c r="AC4" i="40" s="1"/>
  <c r="AD4" i="40" s="1"/>
  <c r="AJ4" i="40" s="1"/>
  <c r="AB5" i="40"/>
  <c r="AC5" i="40" s="1"/>
  <c r="AD5" i="40" s="1"/>
  <c r="AJ5" i="40" s="1"/>
  <c r="AB9" i="40"/>
  <c r="AC9" i="40" s="1"/>
  <c r="AD9" i="40" s="1"/>
  <c r="AJ9" i="40" s="1"/>
  <c r="AB7" i="40"/>
  <c r="AC7" i="40" s="1"/>
  <c r="AD7" i="40" s="1"/>
  <c r="AJ7" i="40" s="1"/>
  <c r="AB11" i="40"/>
  <c r="AC11" i="40" s="1"/>
  <c r="AD11" i="40" s="1"/>
  <c r="AJ11" i="40" s="1"/>
  <c r="AB12" i="40"/>
  <c r="AC12" i="40" s="1"/>
  <c r="AD12" i="40" s="1"/>
  <c r="AJ12" i="40" s="1"/>
  <c r="AB13" i="40"/>
  <c r="AC13" i="40" s="1"/>
  <c r="AD13" i="40" s="1"/>
  <c r="AJ13" i="40" s="1"/>
  <c r="AB17" i="40"/>
  <c r="AC17" i="40" s="1"/>
  <c r="AD17" i="40" s="1"/>
  <c r="AJ17" i="40" s="1"/>
  <c r="AB8" i="40"/>
  <c r="AC8" i="40" s="1"/>
  <c r="AD8" i="40" s="1"/>
  <c r="AJ8" i="40" s="1"/>
  <c r="AB16" i="40"/>
  <c r="AC16" i="40" s="1"/>
  <c r="AD16" i="40" s="1"/>
  <c r="AJ16" i="40" s="1"/>
  <c r="AB10" i="40"/>
  <c r="AC10" i="40" s="1"/>
  <c r="AD10" i="40" s="1"/>
  <c r="AJ10" i="40" s="1"/>
  <c r="AB14" i="40"/>
  <c r="AC14" i="40" s="1"/>
  <c r="AD14" i="40" s="1"/>
  <c r="AJ14" i="40" s="1"/>
  <c r="AB15" i="40"/>
  <c r="AC15" i="40" s="1"/>
  <c r="AD15" i="40" s="1"/>
  <c r="AJ15" i="40" s="1"/>
  <c r="AB6" i="40"/>
  <c r="AC6" i="40" s="1"/>
  <c r="AD6" i="40" s="1"/>
  <c r="CC3" i="16"/>
  <c r="CC2" i="16"/>
  <c r="BD3" i="16"/>
  <c r="BD2" i="16"/>
  <c r="Y3" i="16"/>
  <c r="Y2" i="16"/>
  <c r="V3" i="16"/>
  <c r="V2" i="16"/>
  <c r="G4" i="15"/>
  <c r="I4" i="15"/>
  <c r="G5" i="15"/>
  <c r="I5" i="15"/>
  <c r="G6" i="15"/>
  <c r="I6" i="15"/>
  <c r="G7" i="15"/>
  <c r="I7" i="15"/>
  <c r="G8" i="15"/>
  <c r="I8" i="15"/>
  <c r="G9" i="15"/>
  <c r="I9" i="15"/>
  <c r="G10" i="15"/>
  <c r="I10" i="15"/>
  <c r="G11" i="15"/>
  <c r="I11" i="15"/>
  <c r="G12" i="15"/>
  <c r="I12" i="15"/>
  <c r="G13" i="15"/>
  <c r="I13" i="15"/>
  <c r="G14" i="15"/>
  <c r="I14" i="15"/>
  <c r="G15" i="15"/>
  <c r="I15" i="15"/>
  <c r="G16" i="15"/>
  <c r="I16" i="15"/>
  <c r="G17" i="15"/>
  <c r="I17" i="15"/>
  <c r="G18" i="15"/>
  <c r="I18" i="15"/>
  <c r="G19" i="15"/>
  <c r="I19" i="15"/>
  <c r="G20" i="15"/>
  <c r="I20" i="15"/>
  <c r="G21" i="15"/>
  <c r="I21" i="15"/>
  <c r="G22" i="15"/>
  <c r="I22" i="15"/>
  <c r="G23" i="15"/>
  <c r="I23" i="15"/>
  <c r="G24" i="15"/>
  <c r="I24" i="15"/>
  <c r="G25" i="15"/>
  <c r="I25" i="15"/>
  <c r="G26" i="15"/>
  <c r="I26" i="15"/>
  <c r="G27" i="15"/>
  <c r="I27" i="15"/>
  <c r="G28" i="15"/>
  <c r="I28" i="15"/>
  <c r="G29" i="15"/>
  <c r="I29" i="15"/>
  <c r="G30" i="15"/>
  <c r="I30" i="15"/>
  <c r="C4" i="15"/>
  <c r="D4" i="15"/>
  <c r="C5" i="15"/>
  <c r="D5" i="15"/>
  <c r="C6" i="15"/>
  <c r="D6" i="15"/>
  <c r="C7" i="15"/>
  <c r="D7" i="15"/>
  <c r="C8" i="15"/>
  <c r="D8" i="15"/>
  <c r="C9" i="15"/>
  <c r="D9" i="15"/>
  <c r="C10" i="15"/>
  <c r="D10" i="15"/>
  <c r="C11" i="15"/>
  <c r="D11" i="15"/>
  <c r="C12" i="15"/>
  <c r="D12" i="15"/>
  <c r="C13" i="15"/>
  <c r="D13" i="15"/>
  <c r="C14" i="15"/>
  <c r="D14" i="15"/>
  <c r="C15" i="15"/>
  <c r="D15" i="15"/>
  <c r="C16" i="15"/>
  <c r="D16" i="15"/>
  <c r="C17" i="15"/>
  <c r="D17" i="15"/>
  <c r="C18" i="15"/>
  <c r="D18" i="15"/>
  <c r="C19" i="15"/>
  <c r="D19" i="15"/>
  <c r="C20" i="15"/>
  <c r="D20" i="15"/>
  <c r="C21" i="15"/>
  <c r="D21" i="15"/>
  <c r="C22" i="15"/>
  <c r="D22" i="15"/>
  <c r="C23" i="15"/>
  <c r="D23" i="15"/>
  <c r="C24" i="15"/>
  <c r="D24" i="15"/>
  <c r="C25" i="15"/>
  <c r="D25" i="15"/>
  <c r="C26" i="15"/>
  <c r="D26" i="15"/>
  <c r="C27" i="15"/>
  <c r="D27" i="15"/>
  <c r="C28" i="15"/>
  <c r="D28" i="15"/>
  <c r="C29" i="15"/>
  <c r="D29" i="15"/>
  <c r="C30" i="15"/>
  <c r="D30" i="15"/>
  <c r="C32" i="15"/>
  <c r="D32" i="15"/>
  <c r="R3" i="18"/>
  <c r="R4" i="18"/>
  <c r="R5" i="18"/>
  <c r="R6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36" i="18"/>
  <c r="R37" i="18"/>
  <c r="R38" i="18"/>
  <c r="R39" i="18"/>
  <c r="R40" i="18"/>
  <c r="R41" i="18"/>
  <c r="R42" i="18"/>
  <c r="R43" i="18"/>
  <c r="R44" i="18"/>
  <c r="R45" i="18"/>
  <c r="R46" i="18"/>
  <c r="R47" i="18"/>
  <c r="R48" i="18"/>
  <c r="R49" i="18"/>
  <c r="R50" i="18"/>
  <c r="R51" i="18"/>
  <c r="R52" i="18"/>
  <c r="R53" i="18"/>
  <c r="R54" i="18"/>
  <c r="R55" i="18"/>
  <c r="R56" i="18"/>
  <c r="R57" i="18"/>
  <c r="R58" i="18"/>
  <c r="R59" i="18"/>
  <c r="R60" i="18"/>
  <c r="R61" i="18"/>
  <c r="R62" i="18"/>
  <c r="R63" i="18"/>
  <c r="R64" i="18"/>
  <c r="R65" i="18"/>
  <c r="R66" i="18"/>
  <c r="R67" i="18"/>
  <c r="R68" i="18"/>
  <c r="R69" i="18"/>
  <c r="R70" i="18"/>
  <c r="R71" i="18"/>
  <c r="R72" i="18"/>
  <c r="R73" i="18"/>
  <c r="R74" i="18"/>
  <c r="R75" i="18"/>
  <c r="R76" i="18"/>
  <c r="R77" i="18"/>
  <c r="R78" i="18"/>
  <c r="R79" i="18"/>
  <c r="R80" i="18"/>
  <c r="R81" i="18"/>
  <c r="R82" i="18"/>
  <c r="R83" i="18"/>
  <c r="R84" i="18"/>
  <c r="R85" i="18"/>
  <c r="R86" i="18"/>
  <c r="R87" i="18"/>
  <c r="R88" i="18"/>
  <c r="R89" i="18"/>
  <c r="R90" i="18"/>
  <c r="R91" i="18"/>
  <c r="R92" i="18"/>
  <c r="R93" i="18"/>
  <c r="R94" i="18"/>
  <c r="R95" i="18"/>
  <c r="R96" i="18"/>
  <c r="R97" i="18"/>
  <c r="R98" i="18"/>
  <c r="R99" i="18"/>
  <c r="R100" i="18"/>
  <c r="R101" i="18"/>
  <c r="R102" i="18"/>
  <c r="R103" i="18"/>
  <c r="R104" i="18"/>
  <c r="R105" i="18"/>
  <c r="R106" i="18"/>
  <c r="R107" i="18"/>
  <c r="R108" i="18"/>
  <c r="R109" i="18"/>
  <c r="R110" i="18"/>
  <c r="R111" i="18"/>
  <c r="R112" i="18"/>
  <c r="R113" i="18"/>
  <c r="R114" i="18"/>
  <c r="R115" i="18"/>
  <c r="R116" i="18"/>
  <c r="R117" i="18"/>
  <c r="R118" i="18"/>
  <c r="R119" i="18"/>
  <c r="R120" i="18"/>
  <c r="R121" i="18"/>
  <c r="R122" i="18"/>
  <c r="R123" i="18"/>
  <c r="R124" i="18"/>
  <c r="R125" i="18"/>
  <c r="R126" i="18"/>
  <c r="R127" i="18"/>
  <c r="R128" i="18"/>
  <c r="R129" i="18"/>
  <c r="R130" i="18"/>
  <c r="R131" i="18"/>
  <c r="R132" i="18"/>
  <c r="R133" i="18"/>
  <c r="R134" i="18"/>
  <c r="R135" i="18"/>
  <c r="R136" i="18"/>
  <c r="R137" i="18"/>
  <c r="R138" i="18"/>
  <c r="R139" i="18"/>
  <c r="R140" i="18"/>
  <c r="R141" i="18"/>
  <c r="R142" i="18"/>
  <c r="R143" i="18"/>
  <c r="R144" i="18"/>
  <c r="R145" i="18"/>
  <c r="R146" i="18"/>
  <c r="R147" i="18"/>
  <c r="R148" i="18"/>
  <c r="R149" i="18"/>
  <c r="R150" i="18"/>
  <c r="R151" i="18"/>
  <c r="R152" i="18"/>
  <c r="R153" i="18"/>
  <c r="R154" i="18"/>
  <c r="R155" i="18"/>
  <c r="R156" i="18"/>
  <c r="R157" i="18"/>
  <c r="R158" i="18"/>
  <c r="R159" i="18"/>
  <c r="R160" i="18"/>
  <c r="R161" i="18"/>
  <c r="R162" i="18"/>
  <c r="R163" i="18"/>
  <c r="R164" i="18"/>
  <c r="R165" i="18"/>
  <c r="R166" i="18"/>
  <c r="R167" i="18"/>
  <c r="R168" i="18"/>
  <c r="R169" i="18"/>
  <c r="R170" i="18"/>
  <c r="R171" i="18"/>
  <c r="R172" i="18"/>
  <c r="R173" i="18"/>
  <c r="R174" i="18"/>
  <c r="R175" i="18"/>
  <c r="R176" i="18"/>
  <c r="R177" i="18"/>
  <c r="R178" i="18"/>
  <c r="R179" i="18"/>
  <c r="R180" i="18"/>
  <c r="R181" i="18"/>
  <c r="R182" i="18"/>
  <c r="R183" i="18"/>
  <c r="R184" i="18"/>
  <c r="R185" i="18"/>
  <c r="R186" i="18"/>
  <c r="R187" i="18"/>
  <c r="R188" i="18"/>
  <c r="R189" i="18"/>
  <c r="R190" i="18"/>
  <c r="R191" i="18"/>
  <c r="R192" i="18"/>
  <c r="R193" i="18"/>
  <c r="R194" i="18"/>
  <c r="R195" i="18"/>
  <c r="R196" i="18"/>
  <c r="R197" i="18"/>
  <c r="R198" i="18"/>
  <c r="R199" i="18"/>
  <c r="R200" i="18"/>
  <c r="R201" i="18"/>
  <c r="R202" i="18"/>
  <c r="R203" i="18"/>
  <c r="R204" i="18"/>
  <c r="R205" i="18"/>
  <c r="R206" i="18"/>
  <c r="R207" i="18"/>
  <c r="R208" i="18"/>
  <c r="R209" i="18"/>
  <c r="R210" i="18"/>
  <c r="R211" i="18"/>
  <c r="R212" i="18"/>
  <c r="R213" i="18"/>
  <c r="R214" i="18"/>
  <c r="R215" i="18"/>
  <c r="R216" i="18"/>
  <c r="R217" i="18"/>
  <c r="R218" i="18"/>
  <c r="R219" i="18"/>
  <c r="R220" i="18"/>
  <c r="R221" i="18"/>
  <c r="R222" i="18"/>
  <c r="R223" i="18"/>
  <c r="R224" i="18"/>
  <c r="R225" i="18"/>
  <c r="R226" i="18"/>
  <c r="R227" i="18"/>
  <c r="R228" i="18"/>
  <c r="R229" i="18"/>
  <c r="R230" i="18"/>
  <c r="R231" i="18"/>
  <c r="R232" i="18"/>
  <c r="R233" i="18"/>
  <c r="R234" i="18"/>
  <c r="R235" i="18"/>
  <c r="R236" i="18"/>
  <c r="R237" i="18"/>
  <c r="R238" i="18"/>
  <c r="R239" i="18"/>
  <c r="R240" i="18"/>
  <c r="R241" i="18"/>
  <c r="R242" i="18"/>
  <c r="R243" i="18"/>
  <c r="R244" i="18"/>
  <c r="R245" i="18"/>
  <c r="R246" i="18"/>
  <c r="R247" i="18"/>
  <c r="R248" i="18"/>
  <c r="R249" i="18"/>
  <c r="R250" i="18"/>
  <c r="R251" i="18"/>
  <c r="R252" i="18"/>
  <c r="R253" i="18"/>
  <c r="R254" i="18"/>
  <c r="R255" i="18"/>
  <c r="R256" i="18"/>
  <c r="R257" i="18"/>
  <c r="R258" i="18"/>
  <c r="R259" i="18"/>
  <c r="R260" i="18"/>
  <c r="R261" i="18"/>
  <c r="R262" i="18"/>
  <c r="R263" i="18"/>
  <c r="R264" i="18"/>
  <c r="R265" i="18"/>
  <c r="R266" i="18"/>
  <c r="R267" i="18"/>
  <c r="R268" i="18"/>
  <c r="R269" i="18"/>
  <c r="R270" i="18"/>
  <c r="R271" i="18"/>
  <c r="R272" i="18"/>
  <c r="R273" i="18"/>
  <c r="R274" i="18"/>
  <c r="R275" i="18"/>
  <c r="R276" i="18"/>
  <c r="R277" i="18"/>
  <c r="R278" i="18"/>
  <c r="R279" i="18"/>
  <c r="R280" i="18"/>
  <c r="R281" i="18"/>
  <c r="R282" i="18"/>
  <c r="R283" i="18"/>
  <c r="R284" i="18"/>
  <c r="R285" i="18"/>
  <c r="R286" i="18"/>
  <c r="R287" i="18"/>
  <c r="R288" i="18"/>
  <c r="R289" i="18"/>
  <c r="R290" i="18"/>
  <c r="R291" i="18"/>
  <c r="R292" i="18"/>
  <c r="R293" i="18"/>
  <c r="R294" i="18"/>
  <c r="R295" i="18"/>
  <c r="R296" i="18"/>
  <c r="R297" i="18"/>
  <c r="R298" i="18"/>
  <c r="R299" i="18"/>
  <c r="R300" i="18"/>
  <c r="R301" i="18"/>
  <c r="R302" i="18"/>
  <c r="R303" i="18"/>
  <c r="R304" i="18"/>
  <c r="R305" i="18"/>
  <c r="R306" i="18"/>
  <c r="R307" i="18"/>
  <c r="R308" i="18"/>
  <c r="R309" i="18"/>
  <c r="R310" i="18"/>
  <c r="R311" i="18"/>
  <c r="R312" i="18"/>
  <c r="R313" i="18"/>
  <c r="R314" i="18"/>
  <c r="R315" i="18"/>
  <c r="R316" i="18"/>
  <c r="R317" i="18"/>
  <c r="R318" i="18"/>
  <c r="R319" i="18"/>
  <c r="R320" i="18"/>
  <c r="R321" i="18"/>
  <c r="R322" i="18"/>
  <c r="R323" i="18"/>
  <c r="R324" i="18"/>
  <c r="R325" i="18"/>
  <c r="R326" i="18"/>
  <c r="R327" i="18"/>
  <c r="R328" i="18"/>
  <c r="R329" i="18"/>
  <c r="R330" i="18"/>
  <c r="R331" i="18"/>
  <c r="R332" i="18"/>
  <c r="R333" i="18"/>
  <c r="R334" i="18"/>
  <c r="R335" i="18"/>
  <c r="R336" i="18"/>
  <c r="R337" i="18"/>
  <c r="R338" i="18"/>
  <c r="R339" i="18"/>
  <c r="R340" i="18"/>
  <c r="R341" i="18"/>
  <c r="R342" i="18"/>
  <c r="R343" i="18"/>
  <c r="R344" i="18"/>
  <c r="R345" i="18"/>
  <c r="R346" i="18"/>
  <c r="R347" i="18"/>
  <c r="R348" i="18"/>
  <c r="R349" i="18"/>
  <c r="R350" i="18"/>
  <c r="R351" i="18"/>
  <c r="R352" i="18"/>
  <c r="R353" i="18"/>
  <c r="R354" i="18"/>
  <c r="R355" i="18"/>
  <c r="R356" i="18"/>
  <c r="R357" i="18"/>
  <c r="R358" i="18"/>
  <c r="R359" i="18"/>
  <c r="R360" i="18"/>
  <c r="R361" i="18"/>
  <c r="R362" i="18"/>
  <c r="R363" i="18"/>
  <c r="R364" i="18"/>
  <c r="R365" i="18"/>
  <c r="R366" i="18"/>
  <c r="R367" i="18"/>
  <c r="R368" i="18"/>
  <c r="R369" i="18"/>
  <c r="R370" i="18"/>
  <c r="R371" i="18"/>
  <c r="R372" i="18"/>
  <c r="R373" i="18"/>
  <c r="R374" i="18"/>
  <c r="R375" i="18"/>
  <c r="R376" i="18"/>
  <c r="R377" i="18"/>
  <c r="R378" i="18"/>
  <c r="R379" i="18"/>
  <c r="R380" i="18"/>
  <c r="R381" i="18"/>
  <c r="R382" i="18"/>
  <c r="R383" i="18"/>
  <c r="R384" i="18"/>
  <c r="R385" i="18"/>
  <c r="R386" i="18"/>
  <c r="R387" i="18"/>
  <c r="R388" i="18"/>
  <c r="R389" i="18"/>
  <c r="R390" i="18"/>
  <c r="R391" i="18"/>
  <c r="R392" i="18"/>
  <c r="R393" i="18"/>
  <c r="R394" i="18"/>
  <c r="R395" i="18"/>
  <c r="R396" i="18"/>
  <c r="R397" i="18"/>
  <c r="R398" i="18"/>
  <c r="R399" i="18"/>
  <c r="R400" i="18"/>
  <c r="R401" i="18"/>
  <c r="R402" i="18"/>
  <c r="R403" i="18"/>
  <c r="R404" i="18"/>
  <c r="R405" i="18"/>
  <c r="R406" i="18"/>
  <c r="R407" i="18"/>
  <c r="R408" i="18"/>
  <c r="R409" i="18"/>
  <c r="R410" i="18"/>
  <c r="R411" i="18"/>
  <c r="R412" i="18"/>
  <c r="R413" i="18"/>
  <c r="R414" i="18"/>
  <c r="R415" i="18"/>
  <c r="R416" i="18"/>
  <c r="R417" i="18"/>
  <c r="R418" i="18"/>
  <c r="R419" i="18"/>
  <c r="R420" i="18"/>
  <c r="R421" i="18"/>
  <c r="R422" i="18"/>
  <c r="R423" i="18"/>
  <c r="R424" i="18"/>
  <c r="R425" i="18"/>
  <c r="R426" i="18"/>
  <c r="R427" i="18"/>
  <c r="R428" i="18"/>
  <c r="R429" i="18"/>
  <c r="R430" i="18"/>
  <c r="R431" i="18"/>
  <c r="R432" i="18"/>
  <c r="R433" i="18"/>
  <c r="R434" i="18"/>
  <c r="R435" i="18"/>
  <c r="R436" i="18"/>
  <c r="R437" i="18"/>
  <c r="R438" i="18"/>
  <c r="R439" i="18"/>
  <c r="R440" i="18"/>
  <c r="R441" i="18"/>
  <c r="R442" i="18"/>
  <c r="R443" i="18"/>
  <c r="R444" i="18"/>
  <c r="R445" i="18"/>
  <c r="R446" i="18"/>
  <c r="R447" i="18"/>
  <c r="R448" i="18"/>
  <c r="R449" i="18"/>
  <c r="R450" i="18"/>
  <c r="R451" i="18"/>
  <c r="R452" i="18"/>
  <c r="R453" i="18"/>
  <c r="R454" i="18"/>
  <c r="R455" i="18"/>
  <c r="R456" i="18"/>
  <c r="R457" i="18"/>
  <c r="R458" i="18"/>
  <c r="R459" i="18"/>
  <c r="R460" i="18"/>
  <c r="R461" i="18"/>
  <c r="R462" i="18"/>
  <c r="R463" i="18"/>
  <c r="R464" i="18"/>
  <c r="R465" i="18"/>
  <c r="R466" i="18"/>
  <c r="R467" i="18"/>
  <c r="R468" i="18"/>
  <c r="R469" i="18"/>
  <c r="R470" i="18"/>
  <c r="R471" i="18"/>
  <c r="R472" i="18"/>
  <c r="R473" i="18"/>
  <c r="R474" i="18"/>
  <c r="R475" i="18"/>
  <c r="R476" i="18"/>
  <c r="R477" i="18"/>
  <c r="R478" i="18"/>
  <c r="R479" i="18"/>
  <c r="R480" i="18"/>
  <c r="R481" i="18"/>
  <c r="R482" i="18"/>
  <c r="R483" i="18"/>
  <c r="R484" i="18"/>
  <c r="R485" i="18"/>
  <c r="R486" i="18"/>
  <c r="R487" i="18"/>
  <c r="R488" i="18"/>
  <c r="R489" i="18"/>
  <c r="R490" i="18"/>
  <c r="R491" i="18"/>
  <c r="R492" i="18"/>
  <c r="R493" i="18"/>
  <c r="R494" i="18"/>
  <c r="R495" i="18"/>
  <c r="R496" i="18"/>
  <c r="R497" i="18"/>
  <c r="R498" i="18"/>
  <c r="R499" i="18"/>
  <c r="R500" i="18"/>
  <c r="R501" i="18"/>
  <c r="R502" i="18"/>
  <c r="R503" i="18"/>
  <c r="R504" i="18"/>
  <c r="R505" i="18"/>
  <c r="R506" i="18"/>
  <c r="R507" i="18"/>
  <c r="R508" i="18"/>
  <c r="R509" i="18"/>
  <c r="R510" i="18"/>
  <c r="R511" i="18"/>
  <c r="R512" i="18"/>
  <c r="R513" i="18"/>
  <c r="R514" i="18"/>
  <c r="R515" i="18"/>
  <c r="R516" i="18"/>
  <c r="R517" i="18"/>
  <c r="R518" i="18"/>
  <c r="R519" i="18"/>
  <c r="R520" i="18"/>
  <c r="R521" i="18"/>
  <c r="R522" i="18"/>
  <c r="R523" i="18"/>
  <c r="R524" i="18"/>
  <c r="R525" i="18"/>
  <c r="R526" i="18"/>
  <c r="R527" i="18"/>
  <c r="R528" i="18"/>
  <c r="R529" i="18"/>
  <c r="R530" i="18"/>
  <c r="R531" i="18"/>
  <c r="R532" i="18"/>
  <c r="R533" i="18"/>
  <c r="R534" i="18"/>
  <c r="R535" i="18"/>
  <c r="R536" i="18"/>
  <c r="R537" i="18"/>
  <c r="R538" i="18"/>
  <c r="R539" i="18"/>
  <c r="R540" i="18"/>
  <c r="R541" i="18"/>
  <c r="R542" i="18"/>
  <c r="R543" i="18"/>
  <c r="R544" i="18"/>
  <c r="R545" i="18"/>
  <c r="R546" i="18"/>
  <c r="R547" i="18"/>
  <c r="R548" i="18"/>
  <c r="R549" i="18"/>
  <c r="R550" i="18"/>
  <c r="R551" i="18"/>
  <c r="R552" i="18"/>
  <c r="R553" i="18"/>
  <c r="R554" i="18"/>
  <c r="R555" i="18"/>
  <c r="R556" i="18"/>
  <c r="R557" i="18"/>
  <c r="R558" i="18"/>
  <c r="R559" i="18"/>
  <c r="R560" i="18"/>
  <c r="R561" i="18"/>
  <c r="R562" i="18"/>
  <c r="R563" i="18"/>
  <c r="R564" i="18"/>
  <c r="R565" i="18"/>
  <c r="R566" i="18"/>
  <c r="R567" i="18"/>
  <c r="R568" i="18"/>
  <c r="R569" i="18"/>
  <c r="R570" i="18"/>
  <c r="R571" i="18"/>
  <c r="R572" i="18"/>
  <c r="R573" i="18"/>
  <c r="R574" i="18"/>
  <c r="R575" i="18"/>
  <c r="R576" i="18"/>
  <c r="R577" i="18"/>
  <c r="R578" i="18"/>
  <c r="R579" i="18"/>
  <c r="R580" i="18"/>
  <c r="R581" i="18"/>
  <c r="R582" i="18"/>
  <c r="R583" i="18"/>
  <c r="R584" i="18"/>
  <c r="R585" i="18"/>
  <c r="R586" i="18"/>
  <c r="R587" i="18"/>
  <c r="R588" i="18"/>
  <c r="R589" i="18"/>
  <c r="R590" i="18"/>
  <c r="R591" i="18"/>
  <c r="R592" i="18"/>
  <c r="R593" i="18"/>
  <c r="R594" i="18"/>
  <c r="R595" i="18"/>
  <c r="R596" i="18"/>
  <c r="R597" i="18"/>
  <c r="R598" i="18"/>
  <c r="R599" i="18"/>
  <c r="R600" i="18"/>
  <c r="R601" i="18"/>
  <c r="R602" i="18"/>
  <c r="R603" i="18"/>
  <c r="R604" i="18"/>
  <c r="R605" i="18"/>
  <c r="R606" i="18"/>
  <c r="R607" i="18"/>
  <c r="R608" i="18"/>
  <c r="R609" i="18"/>
  <c r="R610" i="18"/>
  <c r="R611" i="18"/>
  <c r="R612" i="18"/>
  <c r="R613" i="18"/>
  <c r="R614" i="18"/>
  <c r="R615" i="18"/>
  <c r="R616" i="18"/>
  <c r="R617" i="18"/>
  <c r="R618" i="18"/>
  <c r="R619" i="18"/>
  <c r="R620" i="18"/>
  <c r="R621" i="18"/>
  <c r="R622" i="18"/>
  <c r="R623" i="18"/>
  <c r="R624" i="18"/>
  <c r="R625" i="18"/>
  <c r="R626" i="18"/>
  <c r="R627" i="18"/>
  <c r="R628" i="18"/>
  <c r="R629" i="18"/>
  <c r="R630" i="18"/>
  <c r="R631" i="18"/>
  <c r="R632" i="18"/>
  <c r="R633" i="18"/>
  <c r="R634" i="18"/>
  <c r="R635" i="18"/>
  <c r="R636" i="18"/>
  <c r="R637" i="18"/>
  <c r="R638" i="18"/>
  <c r="R639" i="18"/>
  <c r="R640" i="18"/>
  <c r="R641" i="18"/>
  <c r="R642" i="18"/>
  <c r="R643" i="18"/>
  <c r="R644" i="18"/>
  <c r="R645" i="18"/>
  <c r="R646" i="18"/>
  <c r="R647" i="18"/>
  <c r="R648" i="18"/>
  <c r="R649" i="18"/>
  <c r="R650" i="18"/>
  <c r="R651" i="18"/>
  <c r="R652" i="18"/>
  <c r="R653" i="18"/>
  <c r="R654" i="18"/>
  <c r="R655" i="18"/>
  <c r="R656" i="18"/>
  <c r="R657" i="18"/>
  <c r="R658" i="18"/>
  <c r="R659" i="18"/>
  <c r="R660" i="18"/>
  <c r="R661" i="18"/>
  <c r="R662" i="18"/>
  <c r="R663" i="18"/>
  <c r="R664" i="18"/>
  <c r="R665" i="18"/>
  <c r="R666" i="18"/>
  <c r="R667" i="18"/>
  <c r="R668" i="18"/>
  <c r="R669" i="18"/>
  <c r="R670" i="18"/>
  <c r="R671" i="18"/>
  <c r="R672" i="18"/>
  <c r="R673" i="18"/>
  <c r="R674" i="18"/>
  <c r="R675" i="18"/>
  <c r="R676" i="18"/>
  <c r="R677" i="18"/>
  <c r="R678" i="18"/>
  <c r="R679" i="18"/>
  <c r="R680" i="18"/>
  <c r="R681" i="18"/>
  <c r="R682" i="18"/>
  <c r="R683" i="18"/>
  <c r="R684" i="18"/>
  <c r="R685" i="18"/>
  <c r="R686" i="18"/>
  <c r="R687" i="18"/>
  <c r="R688" i="18"/>
  <c r="R689" i="18"/>
  <c r="R690" i="18"/>
  <c r="R691" i="18"/>
  <c r="R692" i="18"/>
  <c r="R693" i="18"/>
  <c r="R694" i="18"/>
  <c r="R695" i="18"/>
  <c r="R696" i="18"/>
  <c r="R697" i="18"/>
  <c r="R698" i="18"/>
  <c r="R699" i="18"/>
  <c r="R700" i="18"/>
  <c r="R701" i="18"/>
  <c r="R702" i="18"/>
  <c r="R703" i="18"/>
  <c r="R704" i="18"/>
  <c r="R705" i="18"/>
  <c r="R706" i="18"/>
  <c r="R707" i="18"/>
  <c r="R708" i="18"/>
  <c r="R709" i="18"/>
  <c r="R710" i="18"/>
  <c r="R711" i="18"/>
  <c r="R712" i="18"/>
  <c r="R713" i="18"/>
  <c r="R714" i="18"/>
  <c r="R715" i="18"/>
  <c r="R716" i="18"/>
  <c r="R717" i="18"/>
  <c r="R718" i="18"/>
  <c r="R719" i="18"/>
  <c r="R720" i="18"/>
  <c r="R721" i="18"/>
  <c r="R722" i="18"/>
  <c r="R723" i="18"/>
  <c r="R724" i="18"/>
  <c r="R725" i="18"/>
  <c r="R726" i="18"/>
  <c r="R727" i="18"/>
  <c r="R728" i="18"/>
  <c r="R729" i="18"/>
  <c r="R730" i="18"/>
  <c r="R731" i="18"/>
  <c r="R732" i="18"/>
  <c r="R733" i="18"/>
  <c r="R734" i="18"/>
  <c r="R735" i="18"/>
  <c r="R736" i="18"/>
  <c r="R737" i="18"/>
  <c r="R738" i="18"/>
  <c r="R739" i="18"/>
  <c r="R740" i="18"/>
  <c r="R741" i="18"/>
  <c r="R742" i="18"/>
  <c r="R743" i="18"/>
  <c r="R744" i="18"/>
  <c r="R745" i="18"/>
  <c r="R746" i="18"/>
  <c r="R747" i="18"/>
  <c r="R748" i="18"/>
  <c r="R749" i="18"/>
  <c r="R750" i="18"/>
  <c r="R751" i="18"/>
  <c r="R752" i="18"/>
  <c r="R753" i="18"/>
  <c r="R754" i="18"/>
  <c r="R755" i="18"/>
  <c r="R756" i="18"/>
  <c r="R757" i="18"/>
  <c r="R758" i="18"/>
  <c r="R759" i="18"/>
  <c r="R760" i="18"/>
  <c r="R761" i="18"/>
  <c r="R762" i="18"/>
  <c r="R763" i="18"/>
  <c r="R764" i="18"/>
  <c r="R765" i="18"/>
  <c r="R766" i="18"/>
  <c r="R767" i="18"/>
  <c r="R768" i="18"/>
  <c r="R769" i="18"/>
  <c r="R770" i="18"/>
  <c r="R771" i="18"/>
  <c r="R772" i="18"/>
  <c r="R773" i="18"/>
  <c r="R774" i="18"/>
  <c r="R775" i="18"/>
  <c r="R776" i="18"/>
  <c r="R777" i="18"/>
  <c r="R778" i="18"/>
  <c r="R779" i="18"/>
  <c r="R780" i="18"/>
  <c r="R781" i="18"/>
  <c r="R782" i="18"/>
  <c r="R783" i="18"/>
  <c r="R784" i="18"/>
  <c r="R785" i="18"/>
  <c r="R786" i="18"/>
  <c r="R787" i="18"/>
  <c r="R788" i="18"/>
  <c r="R789" i="18"/>
  <c r="R790" i="18"/>
  <c r="R791" i="18"/>
  <c r="R792" i="18"/>
  <c r="R793" i="18"/>
  <c r="R794" i="18"/>
  <c r="R795" i="18"/>
  <c r="R796" i="18"/>
  <c r="R797" i="18"/>
  <c r="R798" i="18"/>
  <c r="R799" i="18"/>
  <c r="R800" i="18"/>
  <c r="R801" i="18"/>
  <c r="R802" i="18"/>
  <c r="R803" i="18"/>
  <c r="R804" i="18"/>
  <c r="R805" i="18"/>
  <c r="R806" i="18"/>
  <c r="R807" i="18"/>
  <c r="R808" i="18"/>
  <c r="R809" i="18"/>
  <c r="R810" i="18"/>
  <c r="R811" i="18"/>
  <c r="R812" i="18"/>
  <c r="R813" i="18"/>
  <c r="R814" i="18"/>
  <c r="R815" i="18"/>
  <c r="R816" i="18"/>
  <c r="R817" i="18"/>
  <c r="R818" i="18"/>
  <c r="R819" i="18"/>
  <c r="R820" i="18"/>
  <c r="R821" i="18"/>
  <c r="R822" i="18"/>
  <c r="R823" i="18"/>
  <c r="R824" i="18"/>
  <c r="R825" i="18"/>
  <c r="R826" i="18"/>
  <c r="R827" i="18"/>
  <c r="R828" i="18"/>
  <c r="R829" i="18"/>
  <c r="R830" i="18"/>
  <c r="R831" i="18"/>
  <c r="R832" i="18"/>
  <c r="R833" i="18"/>
  <c r="R834" i="18"/>
  <c r="R835" i="18"/>
  <c r="R836" i="18"/>
  <c r="R837" i="18"/>
  <c r="R838" i="18"/>
  <c r="R839" i="18"/>
  <c r="R840" i="18"/>
  <c r="R841" i="18"/>
  <c r="R842" i="18"/>
  <c r="R843" i="18"/>
  <c r="R844" i="18"/>
  <c r="R845" i="18"/>
  <c r="R846" i="18"/>
  <c r="R847" i="18"/>
  <c r="R848" i="18"/>
  <c r="R849" i="18"/>
  <c r="R850" i="18"/>
  <c r="R851" i="18"/>
  <c r="R852" i="18"/>
  <c r="R853" i="18"/>
  <c r="R854" i="18"/>
  <c r="R855" i="18"/>
  <c r="R856" i="18"/>
  <c r="R857" i="18"/>
  <c r="R858" i="18"/>
  <c r="R859" i="18"/>
  <c r="R860" i="18"/>
  <c r="R861" i="18"/>
  <c r="R862" i="18"/>
  <c r="R863" i="18"/>
  <c r="R864" i="18"/>
  <c r="R865" i="18"/>
  <c r="R866" i="18"/>
  <c r="R867" i="18"/>
  <c r="R868" i="18"/>
  <c r="R869" i="18"/>
  <c r="R870" i="18"/>
  <c r="R871" i="18"/>
  <c r="R872" i="18"/>
  <c r="R873" i="18"/>
  <c r="R874" i="18"/>
  <c r="R875" i="18"/>
  <c r="R876" i="18"/>
  <c r="R877" i="18"/>
  <c r="R878" i="18"/>
  <c r="R879" i="18"/>
  <c r="R880" i="18"/>
  <c r="R881" i="18"/>
  <c r="R882" i="18"/>
  <c r="R883" i="18"/>
  <c r="R884" i="18"/>
  <c r="R885" i="18"/>
  <c r="R886" i="18"/>
  <c r="R887" i="18"/>
  <c r="R888" i="18"/>
  <c r="R889" i="18"/>
  <c r="R890" i="18"/>
  <c r="R891" i="18"/>
  <c r="R892" i="18"/>
  <c r="R893" i="18"/>
  <c r="R894" i="18"/>
  <c r="R895" i="18"/>
  <c r="R896" i="18"/>
  <c r="R897" i="18"/>
  <c r="R898" i="18"/>
  <c r="R899" i="18"/>
  <c r="R900" i="18"/>
  <c r="R901" i="18"/>
  <c r="R902" i="18"/>
  <c r="R903" i="18"/>
  <c r="R904" i="18"/>
  <c r="R905" i="18"/>
  <c r="R906" i="18"/>
  <c r="R907" i="18"/>
  <c r="R908" i="18"/>
  <c r="R909" i="18"/>
  <c r="R910" i="18"/>
  <c r="R911" i="18"/>
  <c r="R912" i="18"/>
  <c r="R913" i="18"/>
  <c r="R914" i="18"/>
  <c r="R915" i="18"/>
  <c r="R916" i="18"/>
  <c r="R917" i="18"/>
  <c r="R918" i="18"/>
  <c r="R919" i="18"/>
  <c r="R920" i="18"/>
  <c r="R921" i="18"/>
  <c r="R922" i="18"/>
  <c r="R923" i="18"/>
  <c r="R924" i="18"/>
  <c r="R925" i="18"/>
  <c r="R926" i="18"/>
  <c r="R927" i="18"/>
  <c r="R928" i="18"/>
  <c r="R929" i="18"/>
  <c r="R930" i="18"/>
  <c r="R931" i="18"/>
  <c r="R932" i="18"/>
  <c r="R933" i="18"/>
  <c r="R934" i="18"/>
  <c r="R935" i="18"/>
  <c r="R936" i="18"/>
  <c r="R937" i="18"/>
  <c r="R938" i="18"/>
  <c r="R939" i="18"/>
  <c r="R940" i="18"/>
  <c r="R941" i="18"/>
  <c r="R942" i="18"/>
  <c r="R943" i="18"/>
  <c r="R944" i="18"/>
  <c r="R945" i="18"/>
  <c r="R946" i="18"/>
  <c r="R947" i="18"/>
  <c r="R948" i="18"/>
  <c r="R949" i="18"/>
  <c r="R950" i="18"/>
  <c r="R951" i="18"/>
  <c r="R952" i="18"/>
  <c r="R953" i="18"/>
  <c r="R954" i="18"/>
  <c r="R955" i="18"/>
  <c r="R956" i="18"/>
  <c r="R957" i="18"/>
  <c r="R958" i="18"/>
  <c r="R959" i="18"/>
  <c r="R960" i="18"/>
  <c r="R961" i="18"/>
  <c r="R962" i="18"/>
  <c r="R963" i="18"/>
  <c r="R964" i="18"/>
  <c r="R965" i="18"/>
  <c r="R966" i="18"/>
  <c r="R967" i="18"/>
  <c r="R968" i="18"/>
  <c r="R969" i="18"/>
  <c r="R970" i="18"/>
  <c r="R971" i="18"/>
  <c r="R972" i="18"/>
  <c r="R973" i="18"/>
  <c r="R974" i="18"/>
  <c r="R975" i="18"/>
  <c r="R976" i="18"/>
  <c r="R977" i="18"/>
  <c r="R978" i="18"/>
  <c r="R979" i="18"/>
  <c r="R980" i="18"/>
  <c r="R981" i="18"/>
  <c r="R982" i="18"/>
  <c r="R983" i="18"/>
  <c r="R984" i="18"/>
  <c r="R985" i="18"/>
  <c r="R986" i="18"/>
  <c r="R987" i="18"/>
  <c r="R988" i="18"/>
  <c r="R989" i="18"/>
  <c r="R990" i="18"/>
  <c r="R991" i="18"/>
  <c r="R992" i="18"/>
  <c r="R993" i="18"/>
  <c r="R994" i="18"/>
  <c r="R995" i="18"/>
  <c r="R996" i="18"/>
  <c r="R997" i="18"/>
  <c r="R998" i="18"/>
  <c r="R999" i="18"/>
  <c r="R1000" i="18"/>
  <c r="R1001" i="18"/>
  <c r="R1002" i="18"/>
  <c r="R1003" i="18"/>
  <c r="R1004" i="18"/>
  <c r="R1005" i="18"/>
  <c r="R1006" i="18"/>
  <c r="R1007" i="18"/>
  <c r="R1008" i="18"/>
  <c r="R1009" i="18"/>
  <c r="R1010" i="18"/>
  <c r="R1011" i="18"/>
  <c r="R1012" i="18"/>
  <c r="R1013" i="18"/>
  <c r="R1014" i="18"/>
  <c r="R1015" i="18"/>
  <c r="R1016" i="18"/>
  <c r="R1017" i="18"/>
  <c r="R1018" i="18"/>
  <c r="R1019" i="18"/>
  <c r="R1020" i="18"/>
  <c r="R1021" i="18"/>
  <c r="R1022" i="18"/>
  <c r="R1023" i="18"/>
  <c r="R1024" i="18"/>
  <c r="R1025" i="18"/>
  <c r="R1026" i="18"/>
  <c r="R1027" i="18"/>
  <c r="R1028" i="18"/>
  <c r="R1029" i="18"/>
  <c r="R1030" i="18"/>
  <c r="R1031" i="18"/>
  <c r="R1032" i="18"/>
  <c r="R1033" i="18"/>
  <c r="R1034" i="18"/>
  <c r="R1035" i="18"/>
  <c r="R1036" i="18"/>
  <c r="R1037" i="18"/>
  <c r="R1038" i="18"/>
  <c r="R1039" i="18"/>
  <c r="R1040" i="18"/>
  <c r="R1041" i="18"/>
  <c r="R1042" i="18"/>
  <c r="R1043" i="18"/>
  <c r="R1044" i="18"/>
  <c r="R1045" i="18"/>
  <c r="R1046" i="18"/>
  <c r="R1047" i="18"/>
  <c r="R1048" i="18"/>
  <c r="R1049" i="18"/>
  <c r="R1050" i="18"/>
  <c r="R1051" i="18"/>
  <c r="R1052" i="18"/>
  <c r="R1053" i="18"/>
  <c r="R1054" i="18"/>
  <c r="R1055" i="18"/>
  <c r="R1056" i="18"/>
  <c r="R1057" i="18"/>
  <c r="R1058" i="18"/>
  <c r="R1059" i="18"/>
  <c r="R1060" i="18"/>
  <c r="R1061" i="18"/>
  <c r="R1062" i="18"/>
  <c r="R1063" i="18"/>
  <c r="R1064" i="18"/>
  <c r="R1065" i="18"/>
  <c r="R1066" i="18"/>
  <c r="R1067" i="18"/>
  <c r="R1068" i="18"/>
  <c r="R1069" i="18"/>
  <c r="R1070" i="18"/>
  <c r="R1071" i="18"/>
  <c r="R1072" i="18"/>
  <c r="R1073" i="18"/>
  <c r="R1074" i="18"/>
  <c r="R1075" i="18"/>
  <c r="R1076" i="18"/>
  <c r="R1077" i="18"/>
  <c r="R1078" i="18"/>
  <c r="R1079" i="18"/>
  <c r="R1080" i="18"/>
  <c r="R1081" i="18"/>
  <c r="R1082" i="18"/>
  <c r="R1083" i="18"/>
  <c r="R1084" i="18"/>
  <c r="R1085" i="18"/>
  <c r="R1086" i="18"/>
  <c r="R1087" i="18"/>
  <c r="R1088" i="18"/>
  <c r="R1089" i="18"/>
  <c r="R1090" i="18"/>
  <c r="R1091" i="18"/>
  <c r="R1092" i="18"/>
  <c r="R1093" i="18"/>
  <c r="R1094" i="18"/>
  <c r="R1095" i="18"/>
  <c r="R1096" i="18"/>
  <c r="R1097" i="18"/>
  <c r="R1098" i="18"/>
  <c r="R1099" i="18"/>
  <c r="R1100" i="18"/>
  <c r="R1101" i="18"/>
  <c r="R1102" i="18"/>
  <c r="R1103" i="18"/>
  <c r="R1104" i="18"/>
  <c r="R1105" i="18"/>
  <c r="R1106" i="18"/>
  <c r="R1107" i="18"/>
  <c r="R1108" i="18"/>
  <c r="R1109" i="18"/>
  <c r="R1110" i="18"/>
  <c r="R1111" i="18"/>
  <c r="R1112" i="18"/>
  <c r="R1113" i="18"/>
  <c r="R1114" i="18"/>
  <c r="R1115" i="18"/>
  <c r="R1116" i="18"/>
  <c r="R1117" i="18"/>
  <c r="R1118" i="18"/>
  <c r="R1119" i="18"/>
  <c r="R1120" i="18"/>
  <c r="R1121" i="18"/>
  <c r="R1122" i="18"/>
  <c r="R1123" i="18"/>
  <c r="R1124" i="18"/>
  <c r="R1125" i="18"/>
  <c r="R1126" i="18"/>
  <c r="R1127" i="18"/>
  <c r="R1128" i="18"/>
  <c r="R1129" i="18"/>
  <c r="R1130" i="18"/>
  <c r="R1131" i="18"/>
  <c r="R1132" i="18"/>
  <c r="R1133" i="18"/>
  <c r="R1134" i="18"/>
  <c r="R1135" i="18"/>
  <c r="R1136" i="18"/>
  <c r="R1137" i="18"/>
  <c r="R1138" i="18"/>
  <c r="R1139" i="18"/>
  <c r="R1140" i="18"/>
  <c r="R1141" i="18"/>
  <c r="R1142" i="18"/>
  <c r="R1143" i="18"/>
  <c r="R1144" i="18"/>
  <c r="R1145" i="18"/>
  <c r="R1146" i="18"/>
  <c r="R1147" i="18"/>
  <c r="R1148" i="18"/>
  <c r="R1149" i="18"/>
  <c r="R1150" i="18"/>
  <c r="R1151" i="18"/>
  <c r="R1152" i="18"/>
  <c r="R1153" i="18"/>
  <c r="R1154" i="18"/>
  <c r="R1155" i="18"/>
  <c r="R1156" i="18"/>
  <c r="R1157" i="18"/>
  <c r="R1158" i="18"/>
  <c r="R1159" i="18"/>
  <c r="R1160" i="18"/>
  <c r="R1161" i="18"/>
  <c r="R1162" i="18"/>
  <c r="R1163" i="18"/>
  <c r="R1164" i="18"/>
  <c r="R1165" i="18"/>
  <c r="R1166" i="18"/>
  <c r="R1167" i="18"/>
  <c r="R1168" i="18"/>
  <c r="R1169" i="18"/>
  <c r="R1170" i="18"/>
  <c r="R1171" i="18"/>
  <c r="R1172" i="18"/>
  <c r="R1173" i="18"/>
  <c r="R1174" i="18"/>
  <c r="R1175" i="18"/>
  <c r="R1176" i="18"/>
  <c r="R1177" i="18"/>
  <c r="R1178" i="18"/>
  <c r="R1179" i="18"/>
  <c r="R1180" i="18"/>
  <c r="R1181" i="18"/>
  <c r="R1182" i="18"/>
  <c r="R1183" i="18"/>
  <c r="R1184" i="18"/>
  <c r="R1185" i="18"/>
  <c r="R1186" i="18"/>
  <c r="R1187" i="18"/>
  <c r="R1188" i="18"/>
  <c r="R1189" i="18"/>
  <c r="R1190" i="18"/>
  <c r="R1191" i="18"/>
  <c r="R1192" i="18"/>
  <c r="R1193" i="18"/>
  <c r="R1194" i="18"/>
  <c r="R1195" i="18"/>
  <c r="R1196" i="18"/>
  <c r="R1197" i="18"/>
  <c r="R1198" i="18"/>
  <c r="R1199" i="18"/>
  <c r="R1200" i="18"/>
  <c r="R1201" i="18"/>
  <c r="R1202" i="18"/>
  <c r="R1203" i="18"/>
  <c r="R1204" i="18"/>
  <c r="R1205" i="18"/>
  <c r="R1206" i="18"/>
  <c r="R1207" i="18"/>
  <c r="R1208" i="18"/>
  <c r="R1209" i="18"/>
  <c r="R1210" i="18"/>
  <c r="R1211" i="18"/>
  <c r="R1212" i="18"/>
  <c r="R1213" i="18"/>
  <c r="R1214" i="18"/>
  <c r="R1215" i="18"/>
  <c r="R1216" i="18"/>
  <c r="R1217" i="18"/>
  <c r="R1218" i="18"/>
  <c r="R1219" i="18"/>
  <c r="R1220" i="18"/>
  <c r="R1221" i="18"/>
  <c r="R1222" i="18"/>
  <c r="R1223" i="18"/>
  <c r="R1224" i="18"/>
  <c r="R1225" i="18"/>
  <c r="R1226" i="18"/>
  <c r="R1227" i="18"/>
  <c r="R1228" i="18"/>
  <c r="R1229" i="18"/>
  <c r="R1230" i="18"/>
  <c r="R1231" i="18"/>
  <c r="R1232" i="18"/>
  <c r="R1233" i="18"/>
  <c r="R1234" i="18"/>
  <c r="R1235" i="18"/>
  <c r="R1236" i="18"/>
  <c r="R1237" i="18"/>
  <c r="R1238" i="18"/>
  <c r="R1239" i="18"/>
  <c r="R1240" i="18"/>
  <c r="R1241" i="18"/>
  <c r="R1242" i="18"/>
  <c r="R1243" i="18"/>
  <c r="R1244" i="18"/>
  <c r="R1245" i="18"/>
  <c r="R1246" i="18"/>
  <c r="R1247" i="18"/>
  <c r="R1248" i="18"/>
  <c r="R1249" i="18"/>
  <c r="R1250" i="18"/>
  <c r="R1251" i="18"/>
  <c r="R1252" i="18"/>
  <c r="R1253" i="18"/>
  <c r="R1254" i="18"/>
  <c r="R1255" i="18"/>
  <c r="R1256" i="18"/>
  <c r="R1257" i="18"/>
  <c r="R1258" i="18"/>
  <c r="R1259" i="18"/>
  <c r="R1260" i="18"/>
  <c r="R1261" i="18"/>
  <c r="R1262" i="18"/>
  <c r="R1263" i="18"/>
  <c r="R1264" i="18"/>
  <c r="R1265" i="18"/>
  <c r="R1266" i="18"/>
  <c r="R1267" i="18"/>
  <c r="R1268" i="18"/>
  <c r="R1269" i="18"/>
  <c r="R1270" i="18"/>
  <c r="R1271" i="18"/>
  <c r="R1272" i="18"/>
  <c r="R1273" i="18"/>
  <c r="R1274" i="18"/>
  <c r="R1275" i="18"/>
  <c r="R1276" i="18"/>
  <c r="R1277" i="18"/>
  <c r="R1278" i="18"/>
  <c r="R1279" i="18"/>
  <c r="R1280" i="18"/>
  <c r="R1281" i="18"/>
  <c r="R1282" i="18"/>
  <c r="R1283" i="18"/>
  <c r="R1284" i="18"/>
  <c r="R1285" i="18"/>
  <c r="R1286" i="18"/>
  <c r="R1287" i="18"/>
  <c r="R1288" i="18"/>
  <c r="R1289" i="18"/>
  <c r="R1290" i="18"/>
  <c r="R1291" i="18"/>
  <c r="R1292" i="18"/>
  <c r="R1293" i="18"/>
  <c r="R1294" i="18"/>
  <c r="R1295" i="18"/>
  <c r="R1296" i="18"/>
  <c r="R1297" i="18"/>
  <c r="R1298" i="18"/>
  <c r="R1299" i="18"/>
  <c r="R1300" i="18"/>
  <c r="R1301" i="18"/>
  <c r="R1302" i="18"/>
  <c r="R1303" i="18"/>
  <c r="R1304" i="18"/>
  <c r="R1305" i="18"/>
  <c r="R1306" i="18"/>
  <c r="R1307" i="18"/>
  <c r="R1308" i="18"/>
  <c r="R1309" i="18"/>
  <c r="R1310" i="18"/>
  <c r="R1311" i="18"/>
  <c r="R1312" i="18"/>
  <c r="R1313" i="18"/>
  <c r="R1314" i="18"/>
  <c r="R1315" i="18"/>
  <c r="R1316" i="18"/>
  <c r="R1317" i="18"/>
  <c r="R1318" i="18"/>
  <c r="R1319" i="18"/>
  <c r="R1320" i="18"/>
  <c r="R1321" i="18"/>
  <c r="R1322" i="18"/>
  <c r="R1323" i="18"/>
  <c r="R1324" i="18"/>
  <c r="R1325" i="18"/>
  <c r="R1326" i="18"/>
  <c r="R1327" i="18"/>
  <c r="R1328" i="18"/>
  <c r="R1329" i="18"/>
  <c r="R1330" i="18"/>
  <c r="R1331" i="18"/>
  <c r="R1332" i="18"/>
  <c r="R1333" i="18"/>
  <c r="R1334" i="18"/>
  <c r="R1335" i="18"/>
  <c r="R1336" i="18"/>
  <c r="R1337" i="18"/>
  <c r="R1338" i="18"/>
  <c r="R1339" i="18"/>
  <c r="R1340" i="18"/>
  <c r="R1341" i="18"/>
  <c r="R1342" i="18"/>
  <c r="R1343" i="18"/>
  <c r="R1344" i="18"/>
  <c r="R1345" i="18"/>
  <c r="R1346" i="18"/>
  <c r="R1347" i="18"/>
  <c r="R1348" i="18"/>
  <c r="R1349" i="18"/>
  <c r="R1350" i="18"/>
  <c r="R1351" i="18"/>
  <c r="R1352" i="18"/>
  <c r="R1353" i="18"/>
  <c r="R1354" i="18"/>
  <c r="R1355" i="18"/>
  <c r="R1356" i="18"/>
  <c r="R1357" i="18"/>
  <c r="R1358" i="18"/>
  <c r="R1359" i="18"/>
  <c r="R1360" i="18"/>
  <c r="R1361" i="18"/>
  <c r="R1362" i="18"/>
  <c r="R1363" i="18"/>
  <c r="R1364" i="18"/>
  <c r="R1365" i="18"/>
  <c r="R1366" i="18"/>
  <c r="R1367" i="18"/>
  <c r="R1368" i="18"/>
  <c r="R1369" i="18"/>
  <c r="R1370" i="18"/>
  <c r="R1371" i="18"/>
  <c r="R1372" i="18"/>
  <c r="R1373" i="18"/>
  <c r="R1374" i="18"/>
  <c r="R1375" i="18"/>
  <c r="R1376" i="18"/>
  <c r="R1377" i="18"/>
  <c r="R1378" i="18"/>
  <c r="R1379" i="18"/>
  <c r="R1380" i="18"/>
  <c r="R1381" i="18"/>
  <c r="R1382" i="18"/>
  <c r="R1383" i="18"/>
  <c r="R1384" i="18"/>
  <c r="R1385" i="18"/>
  <c r="R1386" i="18"/>
  <c r="R1387" i="18"/>
  <c r="R1388" i="18"/>
  <c r="R1389" i="18"/>
  <c r="R1390" i="18"/>
  <c r="R1391" i="18"/>
  <c r="R1392" i="18"/>
  <c r="R1393" i="18"/>
  <c r="R1394" i="18"/>
  <c r="R1395" i="18"/>
  <c r="R1396" i="18"/>
  <c r="R1397" i="18"/>
  <c r="R1398" i="18"/>
  <c r="R1399" i="18"/>
  <c r="R1400" i="18"/>
  <c r="R1401" i="18"/>
  <c r="R1402" i="18"/>
  <c r="R1403" i="18"/>
  <c r="R1404" i="18"/>
  <c r="R1405" i="18"/>
  <c r="R1406" i="18"/>
  <c r="R1407" i="18"/>
  <c r="R1408" i="18"/>
  <c r="R1409" i="18"/>
  <c r="R1410" i="18"/>
  <c r="R1411" i="18"/>
  <c r="R1412" i="18"/>
  <c r="R1413" i="18"/>
  <c r="R1414" i="18"/>
  <c r="R1415" i="18"/>
  <c r="R1416" i="18"/>
  <c r="R1417" i="18"/>
  <c r="R1418" i="18"/>
  <c r="R1419" i="18"/>
  <c r="R1420" i="18"/>
  <c r="R1421" i="18"/>
  <c r="R1422" i="18"/>
  <c r="R1423" i="18"/>
  <c r="R1424" i="18"/>
  <c r="R1425" i="18"/>
  <c r="R1426" i="18"/>
  <c r="R1427" i="18"/>
  <c r="R1428" i="18"/>
  <c r="R1429" i="18"/>
  <c r="R1430" i="18"/>
  <c r="R1431" i="18"/>
  <c r="R1432" i="18"/>
  <c r="R1433" i="18"/>
  <c r="R1434" i="18"/>
  <c r="R1435" i="18"/>
  <c r="R1436" i="18"/>
  <c r="R1437" i="18"/>
  <c r="R1438" i="18"/>
  <c r="R1439" i="18"/>
  <c r="R1440" i="18"/>
  <c r="R1441" i="18"/>
  <c r="R1442" i="18"/>
  <c r="R1443" i="18"/>
  <c r="R1444" i="18"/>
  <c r="R1445" i="18"/>
  <c r="R1446" i="18"/>
  <c r="R1447" i="18"/>
  <c r="R1448" i="18"/>
  <c r="R1449" i="18"/>
  <c r="R1450" i="18"/>
  <c r="R1451" i="18"/>
  <c r="R1452" i="18"/>
  <c r="R1453" i="18"/>
  <c r="R1454" i="18"/>
  <c r="R1455" i="18"/>
  <c r="R1456" i="18"/>
  <c r="R1457" i="18"/>
  <c r="R1458" i="18"/>
  <c r="R1459" i="18"/>
  <c r="R1460" i="18"/>
  <c r="R1461" i="18"/>
  <c r="R1462" i="18"/>
  <c r="R1463" i="18"/>
  <c r="R1464" i="18"/>
  <c r="R1465" i="18"/>
  <c r="R1466" i="18"/>
  <c r="R1467" i="18"/>
  <c r="R1468" i="18"/>
  <c r="R1469" i="18"/>
  <c r="R1470" i="18"/>
  <c r="R1471" i="18"/>
  <c r="R1472" i="18"/>
  <c r="R1473" i="18"/>
  <c r="R1474" i="18"/>
  <c r="R1475" i="18"/>
  <c r="R1476" i="18"/>
  <c r="R1477" i="18"/>
  <c r="R1478" i="18"/>
  <c r="R1479" i="18"/>
  <c r="R1480" i="18"/>
  <c r="R1481" i="18"/>
  <c r="R1482" i="18"/>
  <c r="R1483" i="18"/>
  <c r="R1484" i="18"/>
  <c r="R1485" i="18"/>
  <c r="R1486" i="18"/>
  <c r="R1487" i="18"/>
  <c r="R1488" i="18"/>
  <c r="R1489" i="18"/>
  <c r="R1490" i="18"/>
  <c r="R1491" i="18"/>
  <c r="R1492" i="18"/>
  <c r="R1493" i="18"/>
  <c r="R1494" i="18"/>
  <c r="R1495" i="18"/>
  <c r="R1496" i="18"/>
  <c r="R1497" i="18"/>
  <c r="R1498" i="18"/>
  <c r="R1499" i="18"/>
  <c r="R1500" i="18"/>
  <c r="R1501" i="18"/>
  <c r="R1502" i="18"/>
  <c r="R1503" i="18"/>
  <c r="R1504" i="18"/>
  <c r="R1505" i="18"/>
  <c r="R1506" i="18"/>
  <c r="R1507" i="18"/>
  <c r="R1508" i="18"/>
  <c r="R1509" i="18"/>
  <c r="R1510" i="18"/>
  <c r="R1511" i="18"/>
  <c r="R1512" i="18"/>
  <c r="R1513" i="18"/>
  <c r="R1514" i="18"/>
  <c r="R1515" i="18"/>
  <c r="R1516" i="18"/>
  <c r="R1517" i="18"/>
  <c r="R1518" i="18"/>
  <c r="R1519" i="18"/>
  <c r="R1520" i="18"/>
  <c r="R1521" i="18"/>
  <c r="R1522" i="18"/>
  <c r="R1523" i="18"/>
  <c r="R1524" i="18"/>
  <c r="R1525" i="18"/>
  <c r="R1526" i="18"/>
  <c r="R1527" i="18"/>
  <c r="R1528" i="18"/>
  <c r="R1529" i="18"/>
  <c r="R1530" i="18"/>
  <c r="R1531" i="18"/>
  <c r="R1532" i="18"/>
  <c r="R1533" i="18"/>
  <c r="R1534" i="18"/>
  <c r="R1535" i="18"/>
  <c r="R1536" i="18"/>
  <c r="R1537" i="18"/>
  <c r="R1538" i="18"/>
  <c r="R1539" i="18"/>
  <c r="R1540" i="18"/>
  <c r="R1541" i="18"/>
  <c r="R1542" i="18"/>
  <c r="R1543" i="18"/>
  <c r="R1544" i="18"/>
  <c r="R1545" i="18"/>
  <c r="R1546" i="18"/>
  <c r="R1547" i="18"/>
  <c r="R1548" i="18"/>
  <c r="R1549" i="18"/>
  <c r="R1550" i="18"/>
  <c r="R1551" i="18"/>
  <c r="R1552" i="18"/>
  <c r="R1553" i="18"/>
  <c r="R1554" i="18"/>
  <c r="R1555" i="18"/>
  <c r="R1556" i="18"/>
  <c r="R1557" i="18"/>
  <c r="R1558" i="18"/>
  <c r="R1559" i="18"/>
  <c r="R1560" i="18"/>
  <c r="R1561" i="18"/>
  <c r="R1562" i="18"/>
  <c r="R1563" i="18"/>
  <c r="R1564" i="18"/>
  <c r="R1565" i="18"/>
  <c r="R1566" i="18"/>
  <c r="R1567" i="18"/>
  <c r="R1568" i="18"/>
  <c r="R1569" i="18"/>
  <c r="R1570" i="18"/>
  <c r="R1571" i="18"/>
  <c r="R1572" i="18"/>
  <c r="R1573" i="18"/>
  <c r="R1574" i="18"/>
  <c r="R1575" i="18"/>
  <c r="R1576" i="18"/>
  <c r="R1577" i="18"/>
  <c r="R1578" i="18"/>
  <c r="R1579" i="18"/>
  <c r="R1580" i="18"/>
  <c r="R1581" i="18"/>
  <c r="R1582" i="18"/>
  <c r="R1583" i="18"/>
  <c r="R1584" i="18"/>
  <c r="R1585" i="18"/>
  <c r="R1586" i="18"/>
  <c r="R1587" i="18"/>
  <c r="R1588" i="18"/>
  <c r="R1589" i="18"/>
  <c r="R1590" i="18"/>
  <c r="R1591" i="18"/>
  <c r="R1592" i="18"/>
  <c r="R1593" i="18"/>
  <c r="R1594" i="18"/>
  <c r="R1595" i="18"/>
  <c r="R1596" i="18"/>
  <c r="R1597" i="18"/>
  <c r="R1598" i="18"/>
  <c r="R1599" i="18"/>
  <c r="R1600" i="18"/>
  <c r="R1601" i="18"/>
  <c r="R1602" i="18"/>
  <c r="R1603" i="18"/>
  <c r="R1604" i="18"/>
  <c r="R1605" i="18"/>
  <c r="R1606" i="18"/>
  <c r="R1607" i="18"/>
  <c r="R1608" i="18"/>
  <c r="R1609" i="18"/>
  <c r="R1610" i="18"/>
  <c r="R1611" i="18"/>
  <c r="R1612" i="18"/>
  <c r="R1613" i="18"/>
  <c r="R1614" i="18"/>
  <c r="R1615" i="18"/>
  <c r="R1616" i="18"/>
  <c r="R1617" i="18"/>
  <c r="R1618" i="18"/>
  <c r="R1619" i="18"/>
  <c r="R1620" i="18"/>
  <c r="R1621" i="18"/>
  <c r="R1622" i="18"/>
  <c r="R1623" i="18"/>
  <c r="R1624" i="18"/>
  <c r="R1625" i="18"/>
  <c r="R1626" i="18"/>
  <c r="R1627" i="18"/>
  <c r="R1628" i="18"/>
  <c r="R1629" i="18"/>
  <c r="R1630" i="18"/>
  <c r="R1631" i="18"/>
  <c r="R1632" i="18"/>
  <c r="R1633" i="18"/>
  <c r="R1634" i="18"/>
  <c r="R1635" i="18"/>
  <c r="R1636" i="18"/>
  <c r="R1637" i="18"/>
  <c r="R1638" i="18"/>
  <c r="R1639" i="18"/>
  <c r="R1640" i="18"/>
  <c r="R1641" i="18"/>
  <c r="R1642" i="18"/>
  <c r="R1643" i="18"/>
  <c r="R1644" i="18"/>
  <c r="R1645" i="18"/>
  <c r="R1646" i="18"/>
  <c r="R1647" i="18"/>
  <c r="R1648" i="18"/>
  <c r="R1649" i="18"/>
  <c r="R1650" i="18"/>
  <c r="R1651" i="18"/>
  <c r="R1652" i="18"/>
  <c r="R1653" i="18"/>
  <c r="R1654" i="18"/>
  <c r="R1655" i="18"/>
  <c r="R1656" i="18"/>
  <c r="R1657" i="18"/>
  <c r="R1658" i="18"/>
  <c r="R1659" i="18"/>
  <c r="R1660" i="18"/>
  <c r="R1661" i="18"/>
  <c r="R1662" i="18"/>
  <c r="R1663" i="18"/>
  <c r="R1664" i="18"/>
  <c r="R1665" i="18"/>
  <c r="R1666" i="18"/>
  <c r="R1667" i="18"/>
  <c r="R1668" i="18"/>
  <c r="R1669" i="18"/>
  <c r="R1670" i="18"/>
  <c r="R1671" i="18"/>
  <c r="R1672" i="18"/>
  <c r="R1673" i="18"/>
  <c r="R1674" i="18"/>
  <c r="R1675" i="18"/>
  <c r="R1676" i="18"/>
  <c r="R1677" i="18"/>
  <c r="R1678" i="18"/>
  <c r="R1679" i="18"/>
  <c r="R1680" i="18"/>
  <c r="R1681" i="18"/>
  <c r="R1682" i="18"/>
  <c r="R1683" i="18"/>
  <c r="R1684" i="18"/>
  <c r="R1685" i="18"/>
  <c r="R1686" i="18"/>
  <c r="R1687" i="18"/>
  <c r="R1688" i="18"/>
  <c r="R1689" i="18"/>
  <c r="R1690" i="18"/>
  <c r="R1691" i="18"/>
  <c r="R1692" i="18"/>
  <c r="R1693" i="18"/>
  <c r="R1694" i="18"/>
  <c r="R1695" i="18"/>
  <c r="R1696" i="18"/>
  <c r="R1697" i="18"/>
  <c r="R1698" i="18"/>
  <c r="R1699" i="18"/>
  <c r="R1700" i="18"/>
  <c r="R1701" i="18"/>
  <c r="R1702" i="18"/>
  <c r="R1703" i="18"/>
  <c r="R1704" i="18"/>
  <c r="R1705" i="18"/>
  <c r="R1706" i="18"/>
  <c r="R1707" i="18"/>
  <c r="R1708" i="18"/>
  <c r="R1709" i="18"/>
  <c r="R1710" i="18"/>
  <c r="R1711" i="18"/>
  <c r="R1712" i="18"/>
  <c r="R1713" i="18"/>
  <c r="R1714" i="18"/>
  <c r="R1715" i="18"/>
  <c r="R1716" i="18"/>
  <c r="R1717" i="18"/>
  <c r="R1718" i="18"/>
  <c r="R1719" i="18"/>
  <c r="R1720" i="18"/>
  <c r="R1721" i="18"/>
  <c r="R1722" i="18"/>
  <c r="R1723" i="18"/>
  <c r="R1724" i="18"/>
  <c r="R1725" i="18"/>
  <c r="R1726" i="18"/>
  <c r="R1727" i="18"/>
  <c r="R1728" i="18"/>
  <c r="R1729" i="18"/>
  <c r="R1730" i="18"/>
  <c r="R1731" i="18"/>
  <c r="R1732" i="18"/>
  <c r="R1733" i="18"/>
  <c r="R1734" i="18"/>
  <c r="R1735" i="18"/>
  <c r="R1736" i="18"/>
  <c r="R1737" i="18"/>
  <c r="R1738" i="18"/>
  <c r="R1739" i="18"/>
  <c r="R1740" i="18"/>
  <c r="R1741" i="18"/>
  <c r="R1742" i="18"/>
  <c r="R1743" i="18"/>
  <c r="R1744" i="18"/>
  <c r="R1745" i="18"/>
  <c r="R1746" i="18"/>
  <c r="R1747" i="18"/>
  <c r="R1748" i="18"/>
  <c r="R1749" i="18"/>
  <c r="R1750" i="18"/>
  <c r="R1751" i="18"/>
  <c r="R1752" i="18"/>
  <c r="R1753" i="18"/>
  <c r="R1754" i="18"/>
  <c r="R1755" i="18"/>
  <c r="R1756" i="18"/>
  <c r="R1757" i="18"/>
  <c r="R1758" i="18"/>
  <c r="R1759" i="18"/>
  <c r="R1760" i="18"/>
  <c r="R1761" i="18"/>
  <c r="R1762" i="18"/>
  <c r="R1763" i="18"/>
  <c r="R1764" i="18"/>
  <c r="R1765" i="18"/>
  <c r="R1766" i="18"/>
  <c r="R1767" i="18"/>
  <c r="R1768" i="18"/>
  <c r="R1769" i="18"/>
  <c r="R1770" i="18"/>
  <c r="R1771" i="18"/>
  <c r="R1772" i="18"/>
  <c r="R1773" i="18"/>
  <c r="R1774" i="18"/>
  <c r="R1775" i="18"/>
  <c r="R1776" i="18"/>
  <c r="R1777" i="18"/>
  <c r="R1778" i="18"/>
  <c r="R1779" i="18"/>
  <c r="R1780" i="18"/>
  <c r="R1781" i="18"/>
  <c r="R1782" i="18"/>
  <c r="R1783" i="18"/>
  <c r="R1784" i="18"/>
  <c r="R1785" i="18"/>
  <c r="R1786" i="18"/>
  <c r="R1787" i="18"/>
  <c r="R1788" i="18"/>
  <c r="R1789" i="18"/>
  <c r="R1790" i="18"/>
  <c r="R1791" i="18"/>
  <c r="R1792" i="18"/>
  <c r="R1793" i="18"/>
  <c r="R1794" i="18"/>
  <c r="R1795" i="18"/>
  <c r="R1796" i="18"/>
  <c r="R1797" i="18"/>
  <c r="R1798" i="18"/>
  <c r="R1799" i="18"/>
  <c r="R1800" i="18"/>
  <c r="R1801" i="18"/>
  <c r="R1802" i="18"/>
  <c r="R1803" i="18"/>
  <c r="R1804" i="18"/>
  <c r="R1805" i="18"/>
  <c r="R1806" i="18"/>
  <c r="R1807" i="18"/>
  <c r="R1808" i="18"/>
  <c r="R1809" i="18"/>
  <c r="R1810" i="18"/>
  <c r="R1811" i="18"/>
  <c r="R1812" i="18"/>
  <c r="R1813" i="18"/>
  <c r="R1814" i="18"/>
  <c r="R1815" i="18"/>
  <c r="R1816" i="18"/>
  <c r="R1817" i="18"/>
  <c r="R1818" i="18"/>
  <c r="R1819" i="18"/>
  <c r="R1820" i="18"/>
  <c r="R1821" i="18"/>
  <c r="R1822" i="18"/>
  <c r="R1823" i="18"/>
  <c r="R1824" i="18"/>
  <c r="R1825" i="18"/>
  <c r="R1826" i="18"/>
  <c r="R1827" i="18"/>
  <c r="R1828" i="18"/>
  <c r="R1829" i="18"/>
  <c r="R1830" i="18"/>
  <c r="R1831" i="18"/>
  <c r="R1832" i="18"/>
  <c r="R1833" i="18"/>
  <c r="R1834" i="18"/>
  <c r="R1835" i="18"/>
  <c r="R1836" i="18"/>
  <c r="R1837" i="18"/>
  <c r="R1838" i="18"/>
  <c r="R1839" i="18"/>
  <c r="R1840" i="18"/>
  <c r="R1841" i="18"/>
  <c r="R1842" i="18"/>
  <c r="R1843" i="18"/>
  <c r="R1844" i="18"/>
  <c r="R1845" i="18"/>
  <c r="R1846" i="18"/>
  <c r="R1847" i="18"/>
  <c r="R1848" i="18"/>
  <c r="R1849" i="18"/>
  <c r="R1850" i="18"/>
  <c r="R1851" i="18"/>
  <c r="R1852" i="18"/>
  <c r="R1853" i="18"/>
  <c r="R1854" i="18"/>
  <c r="R1855" i="18"/>
  <c r="R1856" i="18"/>
  <c r="R1857" i="18"/>
  <c r="R1858" i="18"/>
  <c r="R1859" i="18"/>
  <c r="R1860" i="18"/>
  <c r="R1861" i="18"/>
  <c r="R1862" i="18"/>
  <c r="R1863" i="18"/>
  <c r="R1864" i="18"/>
  <c r="R1865" i="18"/>
  <c r="R1866" i="18"/>
  <c r="R1867" i="18"/>
  <c r="R1868" i="18"/>
  <c r="R1869" i="18"/>
  <c r="R1870" i="18"/>
  <c r="R1871" i="18"/>
  <c r="R1872" i="18"/>
  <c r="R1873" i="18"/>
  <c r="R1874" i="18"/>
  <c r="R1875" i="18"/>
  <c r="R1876" i="18"/>
  <c r="R1877" i="18"/>
  <c r="R1878" i="18"/>
  <c r="R1879" i="18"/>
  <c r="R1880" i="18"/>
  <c r="R1881" i="18"/>
  <c r="R1882" i="18"/>
  <c r="R1883" i="18"/>
  <c r="R1884" i="18"/>
  <c r="R1885" i="18"/>
  <c r="R1886" i="18"/>
  <c r="R1887" i="18"/>
  <c r="R1888" i="18"/>
  <c r="R1889" i="18"/>
  <c r="R1890" i="18"/>
  <c r="R1891" i="18"/>
  <c r="R1892" i="18"/>
  <c r="R1893" i="18"/>
  <c r="R1894" i="18"/>
  <c r="R1895" i="18"/>
  <c r="R1896" i="18"/>
  <c r="R1897" i="18"/>
  <c r="R1898" i="18"/>
  <c r="R1899" i="18"/>
  <c r="R1900" i="18"/>
  <c r="R1901" i="18"/>
  <c r="R1902" i="18"/>
  <c r="R1903" i="18"/>
  <c r="R1904" i="18"/>
  <c r="R1905" i="18"/>
  <c r="R1906" i="18"/>
  <c r="R1907" i="18"/>
  <c r="R1908" i="18"/>
  <c r="R1909" i="18"/>
  <c r="R1910" i="18"/>
  <c r="R1911" i="18"/>
  <c r="R1912" i="18"/>
  <c r="R1913" i="18"/>
  <c r="R1914" i="18"/>
  <c r="R1915" i="18"/>
  <c r="R1916" i="18"/>
  <c r="R1917" i="18"/>
  <c r="R1918" i="18"/>
  <c r="R1919" i="18"/>
  <c r="R1920" i="18"/>
  <c r="R1921" i="18"/>
  <c r="R1922" i="18"/>
  <c r="R1923" i="18"/>
  <c r="R1924" i="18"/>
  <c r="R1925" i="18"/>
  <c r="R1926" i="18"/>
  <c r="R1927" i="18"/>
  <c r="R1928" i="18"/>
  <c r="R1929" i="18"/>
  <c r="R1930" i="18"/>
  <c r="R1931" i="18"/>
  <c r="R1932" i="18"/>
  <c r="R1933" i="18"/>
  <c r="R1934" i="18"/>
  <c r="R1935" i="18"/>
  <c r="R1936" i="18"/>
  <c r="R1937" i="18"/>
  <c r="R1938" i="18"/>
  <c r="R1939" i="18"/>
  <c r="R1940" i="18"/>
  <c r="R1941" i="18"/>
  <c r="R1942" i="18"/>
  <c r="R1943" i="18"/>
  <c r="R1944" i="18"/>
  <c r="R1945" i="18"/>
  <c r="R1946" i="18"/>
  <c r="R1947" i="18"/>
  <c r="R1948" i="18"/>
  <c r="R1949" i="18"/>
  <c r="R1950" i="18"/>
  <c r="R1951" i="18"/>
  <c r="R1952" i="18"/>
  <c r="R1953" i="18"/>
  <c r="R1954" i="18"/>
  <c r="R1955" i="18"/>
  <c r="R1956" i="18"/>
  <c r="R1957" i="18"/>
  <c r="R1958" i="18"/>
  <c r="R1959" i="18"/>
  <c r="R1960" i="18"/>
  <c r="R1961" i="18"/>
  <c r="R1962" i="18"/>
  <c r="R1963" i="18"/>
  <c r="R1964" i="18"/>
  <c r="R1965" i="18"/>
  <c r="R1966" i="18"/>
  <c r="R1967" i="18"/>
  <c r="R1968" i="18"/>
  <c r="R1969" i="18"/>
  <c r="R1970" i="18"/>
  <c r="R1971" i="18"/>
  <c r="R1972" i="18"/>
  <c r="R1973" i="18"/>
  <c r="R1974" i="18"/>
  <c r="R1975" i="18"/>
  <c r="R1976" i="18"/>
  <c r="R1977" i="18"/>
  <c r="R1978" i="18"/>
  <c r="R1979" i="18"/>
  <c r="R1980" i="18"/>
  <c r="R1981" i="18"/>
  <c r="R1982" i="18"/>
  <c r="R1983" i="18"/>
  <c r="R1984" i="18"/>
  <c r="R1985" i="18"/>
  <c r="R1986" i="18"/>
  <c r="R1987" i="18"/>
  <c r="R1988" i="18"/>
  <c r="R1989" i="18"/>
  <c r="R1990" i="18"/>
  <c r="R1991" i="18"/>
  <c r="R1992" i="18"/>
  <c r="R1993" i="18"/>
  <c r="R1994" i="18"/>
  <c r="R1995" i="18"/>
  <c r="R1996" i="18"/>
  <c r="R1997" i="18"/>
  <c r="R1998" i="18"/>
  <c r="R1999" i="18"/>
  <c r="R2000" i="18"/>
  <c r="R2001" i="18"/>
  <c r="R2002" i="18"/>
  <c r="R2003" i="18"/>
  <c r="R2004" i="18"/>
  <c r="R2005" i="18"/>
  <c r="R2006" i="18"/>
  <c r="R2007" i="18"/>
  <c r="R2008" i="18"/>
  <c r="R2009" i="18"/>
  <c r="R2010" i="18"/>
  <c r="R2011" i="18"/>
  <c r="R2012" i="18"/>
  <c r="R2013" i="18"/>
  <c r="R2014" i="18"/>
  <c r="R2015" i="18"/>
  <c r="R2016" i="18"/>
  <c r="R2017" i="18"/>
  <c r="R2018" i="18"/>
  <c r="R2019" i="18"/>
  <c r="R2020" i="18"/>
  <c r="R2021" i="18"/>
  <c r="R2022" i="18"/>
  <c r="R2023" i="18"/>
  <c r="R2024" i="18"/>
  <c r="R2025" i="18"/>
  <c r="R2026" i="18"/>
  <c r="R2027" i="18"/>
  <c r="R2028" i="18"/>
  <c r="R2029" i="18"/>
  <c r="R2030" i="18"/>
  <c r="R2031" i="18"/>
  <c r="R2032" i="18"/>
  <c r="R2033" i="18"/>
  <c r="R2034" i="18"/>
  <c r="R2035" i="18"/>
  <c r="R2036" i="18"/>
  <c r="R2037" i="18"/>
  <c r="R2038" i="18"/>
  <c r="R2039" i="18"/>
  <c r="R2040" i="18"/>
  <c r="R2041" i="18"/>
  <c r="R2042" i="18"/>
  <c r="R2043" i="18"/>
  <c r="R2044" i="18"/>
  <c r="R2045" i="18"/>
  <c r="R2046" i="18"/>
  <c r="R2047" i="18"/>
  <c r="R2048" i="18"/>
  <c r="R2049" i="18"/>
  <c r="R2050" i="18"/>
  <c r="R2051" i="18"/>
  <c r="R2052" i="18"/>
  <c r="R2053" i="18"/>
  <c r="R2054" i="18"/>
  <c r="R2055" i="18"/>
  <c r="R2056" i="18"/>
  <c r="R2057" i="18"/>
  <c r="R2058" i="18"/>
  <c r="R2059" i="18"/>
  <c r="R2060" i="18"/>
  <c r="R2061" i="18"/>
  <c r="R2062" i="18"/>
  <c r="R2063" i="18"/>
  <c r="R2064" i="18"/>
  <c r="R2065" i="18"/>
  <c r="R2066" i="18"/>
  <c r="R2067" i="18"/>
  <c r="R2068" i="18"/>
  <c r="R2069" i="18"/>
  <c r="R2070" i="18"/>
  <c r="R2071" i="18"/>
  <c r="R2072" i="18"/>
  <c r="R2073" i="18"/>
  <c r="R2074" i="18"/>
  <c r="R2075" i="18"/>
  <c r="R2076" i="18"/>
  <c r="R2077" i="18"/>
  <c r="R2078" i="18"/>
  <c r="R2079" i="18"/>
  <c r="R2080" i="18"/>
  <c r="R2081" i="18"/>
  <c r="R2082" i="18"/>
  <c r="R2083" i="18"/>
  <c r="R2084" i="18"/>
  <c r="R2085" i="18"/>
  <c r="R2086" i="18"/>
  <c r="R2087" i="18"/>
  <c r="R2088" i="18"/>
  <c r="R2089" i="18"/>
  <c r="R2090" i="18"/>
  <c r="R2091" i="18"/>
  <c r="R2092" i="18"/>
  <c r="R2093" i="18"/>
  <c r="R2094" i="18"/>
  <c r="R2095" i="18"/>
  <c r="R2096" i="18"/>
  <c r="R2097" i="18"/>
  <c r="R2098" i="18"/>
  <c r="R2099" i="18"/>
  <c r="R2100" i="18"/>
  <c r="R2101" i="18"/>
  <c r="R2102" i="18"/>
  <c r="R2103" i="18"/>
  <c r="R2104" i="18"/>
  <c r="R2105" i="18"/>
  <c r="R2106" i="18"/>
  <c r="R2107" i="18"/>
  <c r="R2108" i="18"/>
  <c r="R2109" i="18"/>
  <c r="R2110" i="18"/>
  <c r="R2111" i="18"/>
  <c r="R2112" i="18"/>
  <c r="R2113" i="18"/>
  <c r="R2114" i="18"/>
  <c r="R2115" i="18"/>
  <c r="R2116" i="18"/>
  <c r="R2117" i="18"/>
  <c r="R2118" i="18"/>
  <c r="R2119" i="18"/>
  <c r="R2120" i="18"/>
  <c r="R2121" i="18"/>
  <c r="R2122" i="18"/>
  <c r="R2123" i="18"/>
  <c r="R2124" i="18"/>
  <c r="R2125" i="18"/>
  <c r="R2126" i="18"/>
  <c r="R2127" i="18"/>
  <c r="R2128" i="18"/>
  <c r="R2129" i="18"/>
  <c r="R2130" i="18"/>
  <c r="R2131" i="18"/>
  <c r="R2132" i="18"/>
  <c r="R2133" i="18"/>
  <c r="R2134" i="18"/>
  <c r="R2135" i="18"/>
  <c r="R2136" i="18"/>
  <c r="R2137" i="18"/>
  <c r="R2138" i="18"/>
  <c r="R2139" i="18"/>
  <c r="R2140" i="18"/>
  <c r="R2141" i="18"/>
  <c r="R2142" i="18"/>
  <c r="R2143" i="18"/>
  <c r="R2144" i="18"/>
  <c r="R2145" i="18"/>
  <c r="R2146" i="18"/>
  <c r="R2147" i="18"/>
  <c r="R2148" i="18"/>
  <c r="R2149" i="18"/>
  <c r="R2150" i="18"/>
  <c r="R2151" i="18"/>
  <c r="R2152" i="18"/>
  <c r="R2153" i="18"/>
  <c r="R2154" i="18"/>
  <c r="R2155" i="18"/>
  <c r="R2156" i="18"/>
  <c r="R2157" i="18"/>
  <c r="R2158" i="18"/>
  <c r="R2159" i="18"/>
  <c r="R2160" i="18"/>
  <c r="R2161" i="18"/>
  <c r="R2162" i="18"/>
  <c r="R2163" i="18"/>
  <c r="R2164" i="18"/>
  <c r="R2165" i="18"/>
  <c r="R2166" i="18"/>
  <c r="R2167" i="18"/>
  <c r="R2168" i="18"/>
  <c r="R2169" i="18"/>
  <c r="R2170" i="18"/>
  <c r="R2171" i="18"/>
  <c r="R2172" i="18"/>
  <c r="R2173" i="18"/>
  <c r="R2174" i="18"/>
  <c r="R2175" i="18"/>
  <c r="R2176" i="18"/>
  <c r="R2177" i="18"/>
  <c r="R2178" i="18"/>
  <c r="R2179" i="18"/>
  <c r="R2180" i="18"/>
  <c r="R2181" i="18"/>
  <c r="R2182" i="18"/>
  <c r="R2183" i="18"/>
  <c r="R2184" i="18"/>
  <c r="R2185" i="18"/>
  <c r="R2186" i="18"/>
  <c r="R2187" i="18"/>
  <c r="R2188" i="18"/>
  <c r="R2189" i="18"/>
  <c r="R2190" i="18"/>
  <c r="R2191" i="18"/>
  <c r="R2192" i="18"/>
  <c r="R2193" i="18"/>
  <c r="R2194" i="18"/>
  <c r="R2195" i="18"/>
  <c r="R2196" i="18"/>
  <c r="R2197" i="18"/>
  <c r="R2198" i="18"/>
  <c r="R2199" i="18"/>
  <c r="R2200" i="18"/>
  <c r="R2201" i="18"/>
  <c r="R2202" i="18"/>
  <c r="R2203" i="18"/>
  <c r="R2204" i="18"/>
  <c r="R2205" i="18"/>
  <c r="R2206" i="18"/>
  <c r="R2207" i="18"/>
  <c r="R2208" i="18"/>
  <c r="R2209" i="18"/>
  <c r="R2210" i="18"/>
  <c r="R2211" i="18"/>
  <c r="R2212" i="18"/>
  <c r="R2213" i="18"/>
  <c r="R2214" i="18"/>
  <c r="R2215" i="18"/>
  <c r="R2216" i="18"/>
  <c r="R2217" i="18"/>
  <c r="R2218" i="18"/>
  <c r="R2219" i="18"/>
  <c r="R2220" i="18"/>
  <c r="R2221" i="18"/>
  <c r="R2222" i="18"/>
  <c r="R2223" i="18"/>
  <c r="R2224" i="18"/>
  <c r="R2225" i="18"/>
  <c r="R2226" i="18"/>
  <c r="R2227" i="18"/>
  <c r="R2228" i="18"/>
  <c r="R2229" i="18"/>
  <c r="R2230" i="18"/>
  <c r="R2231" i="18"/>
  <c r="R2232" i="18"/>
  <c r="R2233" i="18"/>
  <c r="R2234" i="18"/>
  <c r="R2235" i="18"/>
  <c r="R2236" i="18"/>
  <c r="R2237" i="18"/>
  <c r="R2238" i="18"/>
  <c r="R2239" i="18"/>
  <c r="R2240" i="18"/>
  <c r="R2241" i="18"/>
  <c r="R2242" i="18"/>
  <c r="R2243" i="18"/>
  <c r="R2244" i="18"/>
  <c r="R2245" i="18"/>
  <c r="R2246" i="18"/>
  <c r="R2247" i="18"/>
  <c r="R2248" i="18"/>
  <c r="R2249" i="18"/>
  <c r="R2250" i="18"/>
  <c r="R2251" i="18"/>
  <c r="R2252" i="18"/>
  <c r="R2253" i="18"/>
  <c r="R2254" i="18"/>
  <c r="R2255" i="18"/>
  <c r="R2256" i="18"/>
  <c r="R2257" i="18"/>
  <c r="R2258" i="18"/>
  <c r="R2259" i="18"/>
  <c r="R2260" i="18"/>
  <c r="R2261" i="18"/>
  <c r="R2262" i="18"/>
  <c r="R2263" i="18"/>
  <c r="R2264" i="18"/>
  <c r="R2265" i="18"/>
  <c r="R2266" i="18"/>
  <c r="R2267" i="18"/>
  <c r="R2268" i="18"/>
  <c r="R2269" i="18"/>
  <c r="R2270" i="18"/>
  <c r="R2271" i="18"/>
  <c r="R2272" i="18"/>
  <c r="R2273" i="18"/>
  <c r="R2274" i="18"/>
  <c r="R2275" i="18"/>
  <c r="R2276" i="18"/>
  <c r="R2277" i="18"/>
  <c r="R2278" i="18"/>
  <c r="R2279" i="18"/>
  <c r="R2280" i="18"/>
  <c r="R2281" i="18"/>
  <c r="R2282" i="18"/>
  <c r="R2283" i="18"/>
  <c r="R2284" i="18"/>
  <c r="R2285" i="18"/>
  <c r="R2286" i="18"/>
  <c r="R2287" i="18"/>
  <c r="R2288" i="18"/>
  <c r="R2289" i="18"/>
  <c r="R2290" i="18"/>
  <c r="R2291" i="18"/>
  <c r="R2292" i="18"/>
  <c r="R2293" i="18"/>
  <c r="R2294" i="18"/>
  <c r="R2295" i="18"/>
  <c r="R2296" i="18"/>
  <c r="R2297" i="18"/>
  <c r="R2298" i="18"/>
  <c r="R2299" i="18"/>
  <c r="R2300" i="18"/>
  <c r="R2301" i="18"/>
  <c r="R2302" i="18"/>
  <c r="R2303" i="18"/>
  <c r="R2304" i="18"/>
  <c r="R2305" i="18"/>
  <c r="R2306" i="18"/>
  <c r="R2307" i="18"/>
  <c r="R2308" i="18"/>
  <c r="R2309" i="18"/>
  <c r="R2310" i="18"/>
  <c r="R2311" i="18"/>
  <c r="R2312" i="18"/>
  <c r="R2313" i="18"/>
  <c r="R2314" i="18"/>
  <c r="R2315" i="18"/>
  <c r="R2316" i="18"/>
  <c r="R2317" i="18"/>
  <c r="R2318" i="18"/>
  <c r="R2319" i="18"/>
  <c r="R2320" i="18"/>
  <c r="R2321" i="18"/>
  <c r="R2322" i="18"/>
  <c r="R2323" i="18"/>
  <c r="R2324" i="18"/>
  <c r="R2325" i="18"/>
  <c r="R2326" i="18"/>
  <c r="R2327" i="18"/>
  <c r="R2328" i="18"/>
  <c r="R2329" i="18"/>
  <c r="R2330" i="18"/>
  <c r="R2331" i="18"/>
  <c r="R2332" i="18"/>
  <c r="R2333" i="18"/>
  <c r="R2334" i="18"/>
  <c r="R2335" i="18"/>
  <c r="R2336" i="18"/>
  <c r="R2337" i="18"/>
  <c r="R2338" i="18"/>
  <c r="R2339" i="18"/>
  <c r="R2340" i="18"/>
  <c r="R2341" i="18"/>
  <c r="R2342" i="18"/>
  <c r="R2343" i="18"/>
  <c r="R2344" i="18"/>
  <c r="R2345" i="18"/>
  <c r="R2346" i="18"/>
  <c r="R2347" i="18"/>
  <c r="R2348" i="18"/>
  <c r="R2349" i="18"/>
  <c r="R2350" i="18"/>
  <c r="R2351" i="18"/>
  <c r="R2352" i="18"/>
  <c r="R2353" i="18"/>
  <c r="R2354" i="18"/>
  <c r="R2355" i="18"/>
  <c r="R2356" i="18"/>
  <c r="R2357" i="18"/>
  <c r="R2358" i="18"/>
  <c r="R2359" i="18"/>
  <c r="R2360" i="18"/>
  <c r="R2361" i="18"/>
  <c r="R2362" i="18"/>
  <c r="R2363" i="18"/>
  <c r="R2364" i="18"/>
  <c r="R2365" i="18"/>
  <c r="R2366" i="18"/>
  <c r="R2367" i="18"/>
  <c r="R2368" i="18"/>
  <c r="R2369" i="18"/>
  <c r="R2370" i="18"/>
  <c r="R2371" i="18"/>
  <c r="R2372" i="18"/>
  <c r="R2373" i="18"/>
  <c r="R2374" i="18"/>
  <c r="R2375" i="18"/>
  <c r="R2376" i="18"/>
  <c r="R2377" i="18"/>
  <c r="R2378" i="18"/>
  <c r="R2379" i="18"/>
  <c r="R2380" i="18"/>
  <c r="R2381" i="18"/>
  <c r="R2382" i="18"/>
  <c r="R2383" i="18"/>
  <c r="R2384" i="18"/>
  <c r="R2385" i="18"/>
  <c r="R2386" i="18"/>
  <c r="R2387" i="18"/>
  <c r="R2388" i="18"/>
  <c r="R2389" i="18"/>
  <c r="R2390" i="18"/>
  <c r="R2391" i="18"/>
  <c r="R2392" i="18"/>
  <c r="R2393" i="18"/>
  <c r="R2394" i="18"/>
  <c r="R2395" i="18"/>
  <c r="R2396" i="18"/>
  <c r="R2397" i="18"/>
  <c r="R2398" i="18"/>
  <c r="R2399" i="18"/>
  <c r="R2400" i="18"/>
  <c r="R2401" i="18"/>
  <c r="R2402" i="18"/>
  <c r="R2403" i="18"/>
  <c r="R2404" i="18"/>
  <c r="R2405" i="18"/>
  <c r="R2406" i="18"/>
  <c r="R2407" i="18"/>
  <c r="R2408" i="18"/>
  <c r="R2409" i="18"/>
  <c r="R2410" i="18"/>
  <c r="R2411" i="18"/>
  <c r="R2412" i="18"/>
  <c r="R2413" i="18"/>
  <c r="R2414" i="18"/>
  <c r="R2415" i="18"/>
  <c r="R2416" i="18"/>
  <c r="R2417" i="18"/>
  <c r="R2418" i="18"/>
  <c r="R2419" i="18"/>
  <c r="R2420" i="18"/>
  <c r="R2421" i="18"/>
  <c r="R2422" i="18"/>
  <c r="R2423" i="18"/>
  <c r="R2424" i="18"/>
  <c r="R2425" i="18"/>
  <c r="R2426" i="18"/>
  <c r="R2427" i="18"/>
  <c r="R2428" i="18"/>
  <c r="R2429" i="18"/>
  <c r="R2430" i="18"/>
  <c r="R2431" i="18"/>
  <c r="R2432" i="18"/>
  <c r="R2433" i="18"/>
  <c r="R2434" i="18"/>
  <c r="R2435" i="18"/>
  <c r="R2436" i="18"/>
  <c r="R2437" i="18"/>
  <c r="R2438" i="18"/>
  <c r="R2439" i="18"/>
  <c r="R2440" i="18"/>
  <c r="R2441" i="18"/>
  <c r="R2442" i="18"/>
  <c r="R2443" i="18"/>
  <c r="R2444" i="18"/>
  <c r="R2445" i="18"/>
  <c r="R2446" i="18"/>
  <c r="R2447" i="18"/>
  <c r="R2448" i="18"/>
  <c r="R2449" i="18"/>
  <c r="R2450" i="18"/>
  <c r="R2451" i="18"/>
  <c r="R2452" i="18"/>
  <c r="R2453" i="18"/>
  <c r="R2454" i="18"/>
  <c r="R2455" i="18"/>
  <c r="R2456" i="18"/>
  <c r="R2457" i="18"/>
  <c r="R2458" i="18"/>
  <c r="R2459" i="18"/>
  <c r="R2460" i="18"/>
  <c r="R2461" i="18"/>
  <c r="R2462" i="18"/>
  <c r="R2463" i="18"/>
  <c r="R2464" i="18"/>
  <c r="R2465" i="18"/>
  <c r="R2466" i="18"/>
  <c r="R2467" i="18"/>
  <c r="R2468" i="18"/>
  <c r="R2469" i="18"/>
  <c r="R2470" i="18"/>
  <c r="R2471" i="18"/>
  <c r="R2472" i="18"/>
  <c r="R2473" i="18"/>
  <c r="R2474" i="18"/>
  <c r="R2475" i="18"/>
  <c r="R2476" i="18"/>
  <c r="R2477" i="18"/>
  <c r="R2478" i="18"/>
  <c r="R2479" i="18"/>
  <c r="R2480" i="18"/>
  <c r="R2481" i="18"/>
  <c r="R2482" i="18"/>
  <c r="R2483" i="18"/>
  <c r="R2484" i="18"/>
  <c r="R2485" i="18"/>
  <c r="R2486" i="18"/>
  <c r="R2487" i="18"/>
  <c r="R2488" i="18"/>
  <c r="R2489" i="18"/>
  <c r="R2490" i="18"/>
  <c r="R2491" i="18"/>
  <c r="R2492" i="18"/>
  <c r="R2493" i="18"/>
  <c r="R2494" i="18"/>
  <c r="R2495" i="18"/>
  <c r="R2496" i="18"/>
  <c r="R2497" i="18"/>
  <c r="R2498" i="18"/>
  <c r="R2499" i="18"/>
  <c r="R2500" i="18"/>
  <c r="R2501" i="18"/>
  <c r="R2502" i="18"/>
  <c r="R2503" i="18"/>
  <c r="R2504" i="18"/>
  <c r="R2505" i="18"/>
  <c r="R2506" i="18"/>
  <c r="R2507" i="18"/>
  <c r="R2508" i="18"/>
  <c r="R2509" i="18"/>
  <c r="R2510" i="18"/>
  <c r="R2511" i="18"/>
  <c r="R2512" i="18"/>
  <c r="R2513" i="18"/>
  <c r="R2514" i="18"/>
  <c r="R2515" i="18"/>
  <c r="R2516" i="18"/>
  <c r="R2517" i="18"/>
  <c r="R2518" i="18"/>
  <c r="R2519" i="18"/>
  <c r="R2520" i="18"/>
  <c r="R2521" i="18"/>
  <c r="R2522" i="18"/>
  <c r="R2523" i="18"/>
  <c r="R2524" i="18"/>
  <c r="R2525" i="18"/>
  <c r="R2526" i="18"/>
  <c r="R2527" i="18"/>
  <c r="R2528" i="18"/>
  <c r="R2529" i="18"/>
  <c r="R2530" i="18"/>
  <c r="R2531" i="18"/>
  <c r="R2532" i="18"/>
  <c r="R2533" i="18"/>
  <c r="R2534" i="18"/>
  <c r="R2535" i="18"/>
  <c r="R2536" i="18"/>
  <c r="R2537" i="18"/>
  <c r="R2538" i="18"/>
  <c r="R2539" i="18"/>
  <c r="R2540" i="18"/>
  <c r="R2541" i="18"/>
  <c r="R2542" i="18"/>
  <c r="R2543" i="18"/>
  <c r="R2544" i="18"/>
  <c r="R2545" i="18"/>
  <c r="R2546" i="18"/>
  <c r="R2547" i="18"/>
  <c r="R2548" i="18"/>
  <c r="R2549" i="18"/>
  <c r="R2550" i="18"/>
  <c r="R2551" i="18"/>
  <c r="R2552" i="18"/>
  <c r="R2553" i="18"/>
  <c r="R2554" i="18"/>
  <c r="R2555" i="18"/>
  <c r="R2556" i="18"/>
  <c r="R2557" i="18"/>
  <c r="R2558" i="18"/>
  <c r="R2559" i="18"/>
  <c r="R2560" i="18"/>
  <c r="R2561" i="18"/>
  <c r="R2562" i="18"/>
  <c r="R2563" i="18"/>
  <c r="R2564" i="18"/>
  <c r="R2565" i="18"/>
  <c r="R2566" i="18"/>
  <c r="R2567" i="18"/>
  <c r="R2568" i="18"/>
  <c r="R2569" i="18"/>
  <c r="R2570" i="18"/>
  <c r="R2571" i="18"/>
  <c r="R2572" i="18"/>
  <c r="R2573" i="18"/>
  <c r="R2574" i="18"/>
  <c r="R2575" i="18"/>
  <c r="R2576" i="18"/>
  <c r="R2577" i="18"/>
  <c r="R2578" i="18"/>
  <c r="R2579" i="18"/>
  <c r="R2580" i="18"/>
  <c r="R2581" i="18"/>
  <c r="R2582" i="18"/>
  <c r="R2583" i="18"/>
  <c r="R2584" i="18"/>
  <c r="R2585" i="18"/>
  <c r="R2586" i="18"/>
  <c r="R2587" i="18"/>
  <c r="R2588" i="18"/>
  <c r="R2589" i="18"/>
  <c r="R2590" i="18"/>
  <c r="R2591" i="18"/>
  <c r="R2592" i="18"/>
  <c r="R2593" i="18"/>
  <c r="R2594" i="18"/>
  <c r="R2595" i="18"/>
  <c r="R2596" i="18"/>
  <c r="R2597" i="18"/>
  <c r="R2598" i="18"/>
  <c r="R2599" i="18"/>
  <c r="R2600" i="18"/>
  <c r="R2601" i="18"/>
  <c r="R2602" i="18"/>
  <c r="R2603" i="18"/>
  <c r="R2604" i="18"/>
  <c r="R2605" i="18"/>
  <c r="R2606" i="18"/>
  <c r="R2607" i="18"/>
  <c r="R2608" i="18"/>
  <c r="R2609" i="18"/>
  <c r="R2610" i="18"/>
  <c r="R2611" i="18"/>
  <c r="R2612" i="18"/>
  <c r="R2613" i="18"/>
  <c r="R2614" i="18"/>
  <c r="R2615" i="18"/>
  <c r="R2616" i="18"/>
  <c r="R2617" i="18"/>
  <c r="R2618" i="18"/>
  <c r="R2619" i="18"/>
  <c r="R2620" i="18"/>
  <c r="R2621" i="18"/>
  <c r="R2622" i="18"/>
  <c r="R2623" i="18"/>
  <c r="R2624" i="18"/>
  <c r="R2625" i="18"/>
  <c r="R2626" i="18"/>
  <c r="R2627" i="18"/>
  <c r="R2628" i="18"/>
  <c r="R2629" i="18"/>
  <c r="R2630" i="18"/>
  <c r="R2631" i="18"/>
  <c r="R2632" i="18"/>
  <c r="R2633" i="18"/>
  <c r="R2634" i="18"/>
  <c r="R2635" i="18"/>
  <c r="R2636" i="18"/>
  <c r="R2637" i="18"/>
  <c r="R2638" i="18"/>
  <c r="R2639" i="18"/>
  <c r="R2640" i="18"/>
  <c r="R2641" i="18"/>
  <c r="R2642" i="18"/>
  <c r="R2643" i="18"/>
  <c r="R2644" i="18"/>
  <c r="R2645" i="18"/>
  <c r="R2646" i="18"/>
  <c r="R2647" i="18"/>
  <c r="R2648" i="18"/>
  <c r="R2649" i="18"/>
  <c r="R2650" i="18"/>
  <c r="R2651" i="18"/>
  <c r="R2652" i="18"/>
  <c r="R2653" i="18"/>
  <c r="R2654" i="18"/>
  <c r="R2655" i="18"/>
  <c r="R2656" i="18"/>
  <c r="R2657" i="18"/>
  <c r="R2658" i="18"/>
  <c r="R2659" i="18"/>
  <c r="R2660" i="18"/>
  <c r="R2661" i="18"/>
  <c r="R2662" i="18"/>
  <c r="R2663" i="18"/>
  <c r="R2664" i="18"/>
  <c r="R2665" i="18"/>
  <c r="R2666" i="18"/>
  <c r="R2667" i="18"/>
  <c r="R2668" i="18"/>
  <c r="R2669" i="18"/>
  <c r="R2670" i="18"/>
  <c r="R2671" i="18"/>
  <c r="R2672" i="18"/>
  <c r="R2673" i="18"/>
  <c r="R2674" i="18"/>
  <c r="R2675" i="18"/>
  <c r="R2676" i="18"/>
  <c r="R2677" i="18"/>
  <c r="R2678" i="18"/>
  <c r="R2679" i="18"/>
  <c r="R2680" i="18"/>
  <c r="R2681" i="18"/>
  <c r="R2682" i="18"/>
  <c r="R2683" i="18"/>
  <c r="R2684" i="18"/>
  <c r="R2685" i="18"/>
  <c r="R2686" i="18"/>
  <c r="R2687" i="18"/>
  <c r="R2688" i="18"/>
  <c r="R2689" i="18"/>
  <c r="R2690" i="18"/>
  <c r="R2691" i="18"/>
  <c r="R2692" i="18"/>
  <c r="R2693" i="18"/>
  <c r="R2694" i="18"/>
  <c r="R2695" i="18"/>
  <c r="R2696" i="18"/>
  <c r="R2697" i="18"/>
  <c r="R2698" i="18"/>
  <c r="R2699" i="18"/>
  <c r="R2700" i="18"/>
  <c r="R2701" i="18"/>
  <c r="R2702" i="18"/>
  <c r="R2703" i="18"/>
  <c r="R2704" i="18"/>
  <c r="R2705" i="18"/>
  <c r="R2706" i="18"/>
  <c r="R2707" i="18"/>
  <c r="R2708" i="18"/>
  <c r="R2709" i="18"/>
  <c r="R2710" i="18"/>
  <c r="R2711" i="18"/>
  <c r="R2712" i="18"/>
  <c r="R2713" i="18"/>
  <c r="R2714" i="18"/>
  <c r="R2715" i="18"/>
  <c r="R2716" i="18"/>
  <c r="R2717" i="18"/>
  <c r="R2718" i="18"/>
  <c r="R2719" i="18"/>
  <c r="R2720" i="18"/>
  <c r="R2721" i="18"/>
  <c r="R2722" i="18"/>
  <c r="R2723" i="18"/>
  <c r="R2724" i="18"/>
  <c r="R2725" i="18"/>
  <c r="R2726" i="18"/>
  <c r="R2727" i="18"/>
  <c r="R2728" i="18"/>
  <c r="R2729" i="18"/>
  <c r="R2730" i="18"/>
  <c r="R2731" i="18"/>
  <c r="R2732" i="18"/>
  <c r="R2733" i="18"/>
  <c r="R2734" i="18"/>
  <c r="R2735" i="18"/>
  <c r="R2736" i="18"/>
  <c r="R2737" i="18"/>
  <c r="R2738" i="18"/>
  <c r="R2739" i="18"/>
  <c r="R2740" i="18"/>
  <c r="R2741" i="18"/>
  <c r="R2742" i="18"/>
  <c r="R2743" i="18"/>
  <c r="R2744" i="18"/>
  <c r="R2745" i="18"/>
  <c r="R2746" i="18"/>
  <c r="R2747" i="18"/>
  <c r="R2748" i="18"/>
  <c r="R2749" i="18"/>
  <c r="R2750" i="18"/>
  <c r="R2751" i="18"/>
  <c r="R2752" i="18"/>
  <c r="R2753" i="18"/>
  <c r="R2754" i="18"/>
  <c r="R2755" i="18"/>
  <c r="R2756" i="18"/>
  <c r="R2757" i="18"/>
  <c r="R2758" i="18"/>
  <c r="R2759" i="18"/>
  <c r="R2760" i="18"/>
  <c r="R2761" i="18"/>
  <c r="R2762" i="18"/>
  <c r="R2763" i="18"/>
  <c r="R2764" i="18"/>
  <c r="R2765" i="18"/>
  <c r="R2766" i="18"/>
  <c r="R2767" i="18"/>
  <c r="R2768" i="18"/>
  <c r="R2769" i="18"/>
  <c r="R2770" i="18"/>
  <c r="R2771" i="18"/>
  <c r="R2772" i="18"/>
  <c r="R2773" i="18"/>
  <c r="R2774" i="18"/>
  <c r="R2775" i="18"/>
  <c r="R2776" i="18"/>
  <c r="R2777" i="18"/>
  <c r="R2778" i="18"/>
  <c r="R2779" i="18"/>
  <c r="R2780" i="18"/>
  <c r="R2781" i="18"/>
  <c r="R2782" i="18"/>
  <c r="R2783" i="18"/>
  <c r="R2784" i="18"/>
  <c r="R2785" i="18"/>
  <c r="R2786" i="18"/>
  <c r="R2787" i="18"/>
  <c r="R2788" i="18"/>
  <c r="R2789" i="18"/>
  <c r="R2790" i="18"/>
  <c r="R2791" i="18"/>
  <c r="R2792" i="18"/>
  <c r="R2793" i="18"/>
  <c r="R2794" i="18"/>
  <c r="R2795" i="18"/>
  <c r="R2796" i="18"/>
  <c r="R2797" i="18"/>
  <c r="R2798" i="18"/>
  <c r="R2799" i="18"/>
  <c r="R2800" i="18"/>
  <c r="R2801" i="18"/>
  <c r="R2802" i="18"/>
  <c r="R2803" i="18"/>
  <c r="R2804" i="18"/>
  <c r="R2805" i="18"/>
  <c r="R2806" i="18"/>
  <c r="R2807" i="18"/>
  <c r="R2808" i="18"/>
  <c r="R2809" i="18"/>
  <c r="R2810" i="18"/>
  <c r="R2811" i="18"/>
  <c r="R2812" i="18"/>
  <c r="R2813" i="18"/>
  <c r="R2814" i="18"/>
  <c r="R2815" i="18"/>
  <c r="R2816" i="18"/>
  <c r="R2817" i="18"/>
  <c r="R2818" i="18"/>
  <c r="R2819" i="18"/>
  <c r="R2820" i="18"/>
  <c r="R2821" i="18"/>
  <c r="R2822" i="18"/>
  <c r="R2823" i="18"/>
  <c r="R2824" i="18"/>
  <c r="R2825" i="18"/>
  <c r="R2826" i="18"/>
  <c r="R2827" i="18"/>
  <c r="R2828" i="18"/>
  <c r="R2829" i="18"/>
  <c r="R2830" i="18"/>
  <c r="R2831" i="18"/>
  <c r="R2832" i="18"/>
  <c r="R2833" i="18"/>
  <c r="R2834" i="18"/>
  <c r="R2835" i="18"/>
  <c r="R2836" i="18"/>
  <c r="R2837" i="18"/>
  <c r="R2838" i="18"/>
  <c r="R2839" i="18"/>
  <c r="R2840" i="18"/>
  <c r="R2841" i="18"/>
  <c r="R2842" i="18"/>
  <c r="R2843" i="18"/>
  <c r="R2844" i="18"/>
  <c r="R2845" i="18"/>
  <c r="R2846" i="18"/>
  <c r="R2847" i="18"/>
  <c r="R2848" i="18"/>
  <c r="R2849" i="18"/>
  <c r="R2850" i="18"/>
  <c r="R2851" i="18"/>
  <c r="R2852" i="18"/>
  <c r="R2853" i="18"/>
  <c r="R2854" i="18"/>
  <c r="R2855" i="18"/>
  <c r="R2856" i="18"/>
  <c r="R2857" i="18"/>
  <c r="R2858" i="18"/>
  <c r="R2859" i="18"/>
  <c r="R2860" i="18"/>
  <c r="R2861" i="18"/>
  <c r="R2862" i="18"/>
  <c r="R2863" i="18"/>
  <c r="R2864" i="18"/>
  <c r="R2865" i="18"/>
  <c r="R2866" i="18"/>
  <c r="R2867" i="18"/>
  <c r="R2868" i="18"/>
  <c r="R2869" i="18"/>
  <c r="R2870" i="18"/>
  <c r="R2871" i="18"/>
  <c r="R2872" i="18"/>
  <c r="R2873" i="18"/>
  <c r="R2874" i="18"/>
  <c r="R2875" i="18"/>
  <c r="R2876" i="18"/>
  <c r="R2877" i="18"/>
  <c r="R2878" i="18"/>
  <c r="R2879" i="18"/>
  <c r="R2880" i="18"/>
  <c r="R2881" i="18"/>
  <c r="R2882" i="18"/>
  <c r="R2883" i="18"/>
  <c r="R2884" i="18"/>
  <c r="R2885" i="18"/>
  <c r="R2886" i="18"/>
  <c r="R2887" i="18"/>
  <c r="R2888" i="18"/>
  <c r="R2889" i="18"/>
  <c r="R2890" i="18"/>
  <c r="R2891" i="18"/>
  <c r="R2892" i="18"/>
  <c r="R2893" i="18"/>
  <c r="R2894" i="18"/>
  <c r="R2895" i="18"/>
  <c r="R2896" i="18"/>
  <c r="R2897" i="18"/>
  <c r="R2898" i="18"/>
  <c r="R2899" i="18"/>
  <c r="R2900" i="18"/>
  <c r="R2901" i="18"/>
  <c r="R2902" i="18"/>
  <c r="R2903" i="18"/>
  <c r="R2904" i="18"/>
  <c r="R2905" i="18"/>
  <c r="R2906" i="18"/>
  <c r="R2907" i="18"/>
  <c r="R2908" i="18"/>
  <c r="R2909" i="18"/>
  <c r="R2910" i="18"/>
  <c r="R2911" i="18"/>
  <c r="R2912" i="18"/>
  <c r="R2913" i="18"/>
  <c r="R2914" i="18"/>
  <c r="R2915" i="18"/>
  <c r="R2916" i="18"/>
  <c r="R2917" i="18"/>
  <c r="R2918" i="18"/>
  <c r="R2919" i="18"/>
  <c r="R2920" i="18"/>
  <c r="R2921" i="18"/>
  <c r="R2922" i="18"/>
  <c r="R2923" i="18"/>
  <c r="R2924" i="18"/>
  <c r="R2925" i="18"/>
  <c r="R2926" i="18"/>
  <c r="R2927" i="18"/>
  <c r="R2928" i="18"/>
  <c r="R2929" i="18"/>
  <c r="R2930" i="18"/>
  <c r="R2931" i="18"/>
  <c r="R2932" i="18"/>
  <c r="R2933" i="18"/>
  <c r="R2934" i="18"/>
  <c r="R2935" i="18"/>
  <c r="R2936" i="18"/>
  <c r="R2937" i="18"/>
  <c r="R2938" i="18"/>
  <c r="R2939" i="18"/>
  <c r="R2940" i="18"/>
  <c r="R2941" i="18"/>
  <c r="R2942" i="18"/>
  <c r="R2943" i="18"/>
  <c r="R2944" i="18"/>
  <c r="R2945" i="18"/>
  <c r="R2946" i="18"/>
  <c r="R2947" i="18"/>
  <c r="R2948" i="18"/>
  <c r="R2949" i="18"/>
  <c r="R2950" i="18"/>
  <c r="R2951" i="18"/>
  <c r="R2952" i="18"/>
  <c r="R2953" i="18"/>
  <c r="R2954" i="18"/>
  <c r="R2955" i="18"/>
  <c r="R2956" i="18"/>
  <c r="R2957" i="18"/>
  <c r="R2958" i="18"/>
  <c r="R2959" i="18"/>
  <c r="R2960" i="18"/>
  <c r="R2961" i="18"/>
  <c r="R2962" i="18"/>
  <c r="R2963" i="18"/>
  <c r="R2964" i="18"/>
  <c r="R2965" i="18"/>
  <c r="R2966" i="18"/>
  <c r="R2967" i="18"/>
  <c r="R2968" i="18"/>
  <c r="R2969" i="18"/>
  <c r="R2970" i="18"/>
  <c r="R2971" i="18"/>
  <c r="R2972" i="18"/>
  <c r="R2973" i="18"/>
  <c r="R2974" i="18"/>
  <c r="R2975" i="18"/>
  <c r="R2976" i="18"/>
  <c r="R2977" i="18"/>
  <c r="R2978" i="18"/>
  <c r="R2979" i="18"/>
  <c r="R2980" i="18"/>
  <c r="R2981" i="18"/>
  <c r="R2982" i="18"/>
  <c r="R2983" i="18"/>
  <c r="R2984" i="18"/>
  <c r="R2985" i="18"/>
  <c r="R2986" i="18"/>
  <c r="R2987" i="18"/>
  <c r="R2988" i="18"/>
  <c r="R2989" i="18"/>
  <c r="R2990" i="18"/>
  <c r="R2991" i="18"/>
  <c r="R2992" i="18"/>
  <c r="R2993" i="18"/>
  <c r="R2994" i="18"/>
  <c r="R2995" i="18"/>
  <c r="R2996" i="18"/>
  <c r="R2997" i="18"/>
  <c r="R2998" i="18"/>
  <c r="R2999" i="18"/>
  <c r="R3000" i="18"/>
  <c r="R3001" i="18"/>
  <c r="R3002" i="18"/>
  <c r="R3003" i="18"/>
  <c r="R3004" i="18"/>
  <c r="R3005" i="18"/>
  <c r="R3006" i="18"/>
  <c r="R3007" i="18"/>
  <c r="R3008" i="18"/>
  <c r="R3009" i="18"/>
  <c r="R3010" i="18"/>
  <c r="R3011" i="18"/>
  <c r="R3012" i="18"/>
  <c r="R3013" i="18"/>
  <c r="R3014" i="18"/>
  <c r="R3015" i="18"/>
  <c r="R3016" i="18"/>
  <c r="R3017" i="18"/>
  <c r="R3018" i="18"/>
  <c r="R3019" i="18"/>
  <c r="R3020" i="18"/>
  <c r="R3021" i="18"/>
  <c r="R3022" i="18"/>
  <c r="R3023" i="18"/>
  <c r="R3024" i="18"/>
  <c r="R3025" i="18"/>
  <c r="R3026" i="18"/>
  <c r="R3027" i="18"/>
  <c r="R3028" i="18"/>
  <c r="R3029" i="18"/>
  <c r="R3030" i="18"/>
  <c r="R3031" i="18"/>
  <c r="R3032" i="18"/>
  <c r="R3033" i="18"/>
  <c r="R3034" i="18"/>
  <c r="R3035" i="18"/>
  <c r="R3036" i="18"/>
  <c r="R3037" i="18"/>
  <c r="R3038" i="18"/>
  <c r="R3039" i="18"/>
  <c r="R3040" i="18"/>
  <c r="R3041" i="18"/>
  <c r="R3042" i="18"/>
  <c r="R3043" i="18"/>
  <c r="R3044" i="18"/>
  <c r="R3045" i="18"/>
  <c r="R3046" i="18"/>
  <c r="R3047" i="18"/>
  <c r="R3048" i="18"/>
  <c r="R3049" i="18"/>
  <c r="R3050" i="18"/>
  <c r="R3051" i="18"/>
  <c r="R3052" i="18"/>
  <c r="R3053" i="18"/>
  <c r="R3054" i="18"/>
  <c r="R3055" i="18"/>
  <c r="R3056" i="18"/>
  <c r="R3057" i="18"/>
  <c r="R3058" i="18"/>
  <c r="R3059" i="18"/>
  <c r="R3060" i="18"/>
  <c r="R3061" i="18"/>
  <c r="R3062" i="18"/>
  <c r="R3063" i="18"/>
  <c r="R3064" i="18"/>
  <c r="R3065" i="18"/>
  <c r="R3066" i="18"/>
  <c r="R3067" i="18"/>
  <c r="R3068" i="18"/>
  <c r="R3069" i="18"/>
  <c r="R3070" i="18"/>
  <c r="R3071" i="18"/>
  <c r="R3072" i="18"/>
  <c r="R3073" i="18"/>
  <c r="R3074" i="18"/>
  <c r="R3075" i="18"/>
  <c r="R3076" i="18"/>
  <c r="R3077" i="18"/>
  <c r="R3078" i="18"/>
  <c r="R3079" i="18"/>
  <c r="R3080" i="18"/>
  <c r="R3081" i="18"/>
  <c r="R3082" i="18"/>
  <c r="R3083" i="18"/>
  <c r="R3084" i="18"/>
  <c r="R3085" i="18"/>
  <c r="R3086" i="18"/>
  <c r="R3087" i="18"/>
  <c r="R3088" i="18"/>
  <c r="R3089" i="18"/>
  <c r="R3090" i="18"/>
  <c r="R3091" i="18"/>
  <c r="R3092" i="18"/>
  <c r="R3093" i="18"/>
  <c r="R3094" i="18"/>
  <c r="R3095" i="18"/>
  <c r="R3096" i="18"/>
  <c r="R3097" i="18"/>
  <c r="R3098" i="18"/>
  <c r="R3099" i="18"/>
  <c r="R3100" i="18"/>
  <c r="R3101" i="18"/>
  <c r="R3102" i="18"/>
  <c r="R3103" i="18"/>
  <c r="R3104" i="18"/>
  <c r="R3105" i="18"/>
  <c r="R3106" i="18"/>
  <c r="R3107" i="18"/>
  <c r="R3108" i="18"/>
  <c r="R3109" i="18"/>
  <c r="R3110" i="18"/>
  <c r="R3111" i="18"/>
  <c r="R3112" i="18"/>
  <c r="R3113" i="18"/>
  <c r="R3114" i="18"/>
  <c r="R3115" i="18"/>
  <c r="R3116" i="18"/>
  <c r="R3117" i="18"/>
  <c r="R3118" i="18"/>
  <c r="R3119" i="18"/>
  <c r="R3120" i="18"/>
  <c r="R3121" i="18"/>
  <c r="R3122" i="18"/>
  <c r="R3123" i="18"/>
  <c r="R3124" i="18"/>
  <c r="R3125" i="18"/>
  <c r="R3126" i="18"/>
  <c r="R3127" i="18"/>
  <c r="R3128" i="18"/>
  <c r="R3129" i="18"/>
  <c r="R3130" i="18"/>
  <c r="R3131" i="18"/>
  <c r="R3132" i="18"/>
  <c r="R3133" i="18"/>
  <c r="R3134" i="18"/>
  <c r="R3135" i="18"/>
  <c r="R3136" i="18"/>
  <c r="R3137" i="18"/>
  <c r="R3138" i="18"/>
  <c r="R3139" i="18"/>
  <c r="R3140" i="18"/>
  <c r="R3141" i="18"/>
  <c r="R3142" i="18"/>
  <c r="R3143" i="18"/>
  <c r="R3144" i="18"/>
  <c r="R3145" i="18"/>
  <c r="R3146" i="18"/>
  <c r="R3147" i="18"/>
  <c r="R3148" i="18"/>
  <c r="R3149" i="18"/>
  <c r="R3150" i="18"/>
  <c r="R3151" i="18"/>
  <c r="R3152" i="18"/>
  <c r="R3153" i="18"/>
  <c r="R3154" i="18"/>
  <c r="R3155" i="18"/>
  <c r="R3156" i="18"/>
  <c r="R3157" i="18"/>
  <c r="R3158" i="18"/>
  <c r="R3159" i="18"/>
  <c r="R3160" i="18"/>
  <c r="R3161" i="18"/>
  <c r="R3162" i="18"/>
  <c r="R3163" i="18"/>
  <c r="R3164" i="18"/>
  <c r="R3165" i="18"/>
  <c r="R3166" i="18"/>
  <c r="R3167" i="18"/>
  <c r="R3168" i="18"/>
  <c r="R3169" i="18"/>
  <c r="R3170" i="18"/>
  <c r="R3171" i="18"/>
  <c r="R3172" i="18"/>
  <c r="R3173" i="18"/>
  <c r="R3174" i="18"/>
  <c r="R3175" i="18"/>
  <c r="R3176" i="18"/>
  <c r="R3177" i="18"/>
  <c r="R3178" i="18"/>
  <c r="R3179" i="18"/>
  <c r="R3180" i="18"/>
  <c r="R3181" i="18"/>
  <c r="R3182" i="18"/>
  <c r="R3183" i="18"/>
  <c r="R3184" i="18"/>
  <c r="R3185" i="18"/>
  <c r="R3186" i="18"/>
  <c r="R3187" i="18"/>
  <c r="R3188" i="18"/>
  <c r="R3189" i="18"/>
  <c r="R3190" i="18"/>
  <c r="R3191" i="18"/>
  <c r="R3192" i="18"/>
  <c r="R3193" i="18"/>
  <c r="R3194" i="18"/>
  <c r="R3195" i="18"/>
  <c r="R3196" i="18"/>
  <c r="R3197" i="18"/>
  <c r="R3198" i="18"/>
  <c r="R3199" i="18"/>
  <c r="R3200" i="18"/>
  <c r="R3201" i="18"/>
  <c r="R3202" i="18"/>
  <c r="R3203" i="18"/>
  <c r="R3204" i="18"/>
  <c r="R3205" i="18"/>
  <c r="R3206" i="18"/>
  <c r="R3207" i="18"/>
  <c r="R3208" i="18"/>
  <c r="R3209" i="18"/>
  <c r="R3210" i="18"/>
  <c r="R3211" i="18"/>
  <c r="R3212" i="18"/>
  <c r="R3213" i="18"/>
  <c r="R3214" i="18"/>
  <c r="R3215" i="18"/>
  <c r="R3216" i="18"/>
  <c r="R3217" i="18"/>
  <c r="R3218" i="18"/>
  <c r="R3219" i="18"/>
  <c r="R3220" i="18"/>
  <c r="R3221" i="18"/>
  <c r="R3222" i="18"/>
  <c r="R3223" i="18"/>
  <c r="R3224" i="18"/>
  <c r="R3225" i="18"/>
  <c r="R3226" i="18"/>
  <c r="R3227" i="18"/>
  <c r="R3228" i="18"/>
  <c r="R3229" i="18"/>
  <c r="R3230" i="18"/>
  <c r="R3231" i="18"/>
  <c r="R3232" i="18"/>
  <c r="R3233" i="18"/>
  <c r="R3234" i="18"/>
  <c r="R3235" i="18"/>
  <c r="R3236" i="18"/>
  <c r="R3237" i="18"/>
  <c r="R3238" i="18"/>
  <c r="R3239" i="18"/>
  <c r="R3240" i="18"/>
  <c r="R3241" i="18"/>
  <c r="R3242" i="18"/>
  <c r="R3243" i="18"/>
  <c r="R3244" i="18"/>
  <c r="R3245" i="18"/>
  <c r="R3246" i="18"/>
  <c r="R3247" i="18"/>
  <c r="R3248" i="18"/>
  <c r="R3249" i="18"/>
  <c r="R3250" i="18"/>
  <c r="R3251" i="18"/>
  <c r="R3252" i="18"/>
  <c r="R3253" i="18"/>
  <c r="R3254" i="18"/>
  <c r="R3255" i="18"/>
  <c r="R3256" i="18"/>
  <c r="R3257" i="18"/>
  <c r="R3258" i="18"/>
  <c r="R3259" i="18"/>
  <c r="R3260" i="18"/>
  <c r="R3261" i="18"/>
  <c r="R3262" i="18"/>
  <c r="R3263" i="18"/>
  <c r="R3264" i="18"/>
  <c r="R3265" i="18"/>
  <c r="R3266" i="18"/>
  <c r="R3267" i="18"/>
  <c r="R3268" i="18"/>
  <c r="R3269" i="18"/>
  <c r="R3270" i="18"/>
  <c r="R3271" i="18"/>
  <c r="R3272" i="18"/>
  <c r="R3273" i="18"/>
  <c r="R3274" i="18"/>
  <c r="R3275" i="18"/>
  <c r="R3276" i="18"/>
  <c r="R3277" i="18"/>
  <c r="R3278" i="18"/>
  <c r="R3279" i="18"/>
  <c r="R3280" i="18"/>
  <c r="R3281" i="18"/>
  <c r="R3282" i="18"/>
  <c r="R3283" i="18"/>
  <c r="R3284" i="18"/>
  <c r="R3285" i="18"/>
  <c r="R3286" i="18"/>
  <c r="R3287" i="18"/>
  <c r="R3288" i="18"/>
  <c r="R3289" i="18"/>
  <c r="R3290" i="18"/>
  <c r="R3291" i="18"/>
  <c r="R3292" i="18"/>
  <c r="R3293" i="18"/>
  <c r="R3294" i="18"/>
  <c r="R3295" i="18"/>
  <c r="R3296" i="18"/>
  <c r="R3297" i="18"/>
  <c r="R3298" i="18"/>
  <c r="R3299" i="18"/>
  <c r="R3300" i="18"/>
  <c r="R3301" i="18"/>
  <c r="R3302" i="18"/>
  <c r="R3303" i="18"/>
  <c r="R3304" i="18"/>
  <c r="R3305" i="18"/>
  <c r="R3306" i="18"/>
  <c r="R3307" i="18"/>
  <c r="R3308" i="18"/>
  <c r="R3309" i="18"/>
  <c r="R3310" i="18"/>
  <c r="R3311" i="18"/>
  <c r="R3312" i="18"/>
  <c r="R3313" i="18"/>
  <c r="R3314" i="18"/>
  <c r="R3315" i="18"/>
  <c r="R3316" i="18"/>
  <c r="R3317" i="18"/>
  <c r="R3318" i="18"/>
  <c r="R3319" i="18"/>
  <c r="R3320" i="18"/>
  <c r="R3321" i="18"/>
  <c r="R3322" i="18"/>
  <c r="R3323" i="18"/>
  <c r="R3324" i="18"/>
  <c r="R3325" i="18"/>
  <c r="R3326" i="18"/>
  <c r="R3327" i="18"/>
  <c r="R3328" i="18"/>
  <c r="R3329" i="18"/>
  <c r="R3330" i="18"/>
  <c r="R3331" i="18"/>
  <c r="R3332" i="18"/>
  <c r="R3333" i="18"/>
  <c r="R3334" i="18"/>
  <c r="R3335" i="18"/>
  <c r="R3336" i="18"/>
  <c r="R3337" i="18"/>
  <c r="R3338" i="18"/>
  <c r="R3339" i="18"/>
  <c r="R3340" i="18"/>
  <c r="R3341" i="18"/>
  <c r="R3342" i="18"/>
  <c r="R3343" i="18"/>
  <c r="R3344" i="18"/>
  <c r="R3345" i="18"/>
  <c r="R3346" i="18"/>
  <c r="R3347" i="18"/>
  <c r="R3348" i="18"/>
  <c r="R3349" i="18"/>
  <c r="R3350" i="18"/>
  <c r="R3351" i="18"/>
  <c r="R3352" i="18"/>
  <c r="R3353" i="18"/>
  <c r="R3354" i="18"/>
  <c r="R3355" i="18"/>
  <c r="R3356" i="18"/>
  <c r="R3357" i="18"/>
  <c r="R3358" i="18"/>
  <c r="R3359" i="18"/>
  <c r="R3360" i="18"/>
  <c r="R3361" i="18"/>
  <c r="R3362" i="18"/>
  <c r="R3363" i="18"/>
  <c r="R3364" i="18"/>
  <c r="R3365" i="18"/>
  <c r="R3366" i="18"/>
  <c r="R3367" i="18"/>
  <c r="R3368" i="18"/>
  <c r="R3369" i="18"/>
  <c r="R3370" i="18"/>
  <c r="R3371" i="18"/>
  <c r="R3372" i="18"/>
  <c r="R3373" i="18"/>
  <c r="R3374" i="18"/>
  <c r="R3375" i="18"/>
  <c r="R3376" i="18"/>
  <c r="R3377" i="18"/>
  <c r="R3378" i="18"/>
  <c r="R3379" i="18"/>
  <c r="R3380" i="18"/>
  <c r="R3381" i="18"/>
  <c r="R3382" i="18"/>
  <c r="R3383" i="18"/>
  <c r="R3384" i="18"/>
  <c r="R3385" i="18"/>
  <c r="R3386" i="18"/>
  <c r="R3387" i="18"/>
  <c r="R3388" i="18"/>
  <c r="R3389" i="18"/>
  <c r="R3390" i="18"/>
  <c r="R3391" i="18"/>
  <c r="R3392" i="18"/>
  <c r="R3393" i="18"/>
  <c r="R3394" i="18"/>
  <c r="R3395" i="18"/>
  <c r="R3396" i="18"/>
  <c r="R3397" i="18"/>
  <c r="R3398" i="18"/>
  <c r="R3399" i="18"/>
  <c r="R3400" i="18"/>
  <c r="R3401" i="18"/>
  <c r="R3402" i="18"/>
  <c r="R3403" i="18"/>
  <c r="R3404" i="18"/>
  <c r="R3405" i="18"/>
  <c r="R3406" i="18"/>
  <c r="R3407" i="18"/>
  <c r="R3408" i="18"/>
  <c r="R3409" i="18"/>
  <c r="R3410" i="18"/>
  <c r="R3411" i="18"/>
  <c r="R3412" i="18"/>
  <c r="R3413" i="18"/>
  <c r="R3414" i="18"/>
  <c r="R3415" i="18"/>
  <c r="R3416" i="18"/>
  <c r="R3417" i="18"/>
  <c r="R3418" i="18"/>
  <c r="R3419" i="18"/>
  <c r="R3420" i="18"/>
  <c r="R3421" i="18"/>
  <c r="R3422" i="18"/>
  <c r="R3423" i="18"/>
  <c r="R3424" i="18"/>
  <c r="R3425" i="18"/>
  <c r="R3426" i="18"/>
  <c r="R3427" i="18"/>
  <c r="R3428" i="18"/>
  <c r="R3429" i="18"/>
  <c r="R3430" i="18"/>
  <c r="R3431" i="18"/>
  <c r="R3432" i="18"/>
  <c r="R3433" i="18"/>
  <c r="R3434" i="18"/>
  <c r="R3435" i="18"/>
  <c r="R3436" i="18"/>
  <c r="R3437" i="18"/>
  <c r="R3438" i="18"/>
  <c r="R3439" i="18"/>
  <c r="R3440" i="18"/>
  <c r="R3441" i="18"/>
  <c r="R3442" i="18"/>
  <c r="R3443" i="18"/>
  <c r="R3444" i="18"/>
  <c r="R3445" i="18"/>
  <c r="R3446" i="18"/>
  <c r="R3447" i="18"/>
  <c r="R3448" i="18"/>
  <c r="R3449" i="18"/>
  <c r="R3450" i="18"/>
  <c r="R3451" i="18"/>
  <c r="R3452" i="18"/>
  <c r="R3453" i="18"/>
  <c r="R3454" i="18"/>
  <c r="R3455" i="18"/>
  <c r="R3456" i="18"/>
  <c r="R3457" i="18"/>
  <c r="R3458" i="18"/>
  <c r="R3459" i="18"/>
  <c r="R3460" i="18"/>
  <c r="R3461" i="18"/>
  <c r="R3462" i="18"/>
  <c r="R3463" i="18"/>
  <c r="R3464" i="18"/>
  <c r="R3465" i="18"/>
  <c r="R3466" i="18"/>
  <c r="R3467" i="18"/>
  <c r="R3468" i="18"/>
  <c r="R3469" i="18"/>
  <c r="R3470" i="18"/>
  <c r="R3471" i="18"/>
  <c r="R3472" i="18"/>
  <c r="R3473" i="18"/>
  <c r="R3474" i="18"/>
  <c r="R3475" i="18"/>
  <c r="R3476" i="18"/>
  <c r="R3477" i="18"/>
  <c r="R3478" i="18"/>
  <c r="R3479" i="18"/>
  <c r="R3480" i="18"/>
  <c r="R3481" i="18"/>
  <c r="R3482" i="18"/>
  <c r="R3483" i="18"/>
  <c r="R3484" i="18"/>
  <c r="R3485" i="18"/>
  <c r="R3486" i="18"/>
  <c r="R3487" i="18"/>
  <c r="R3488" i="18"/>
  <c r="R3489" i="18"/>
  <c r="R3490" i="18"/>
  <c r="R3491" i="18"/>
  <c r="R3492" i="18"/>
  <c r="R3493" i="18"/>
  <c r="R3494" i="18"/>
  <c r="R3495" i="18"/>
  <c r="R3496" i="18"/>
  <c r="R3497" i="18"/>
  <c r="R3498" i="18"/>
  <c r="R3499" i="18"/>
  <c r="R3500" i="18"/>
  <c r="R3501" i="18"/>
  <c r="R3502" i="18"/>
  <c r="R3503" i="18"/>
  <c r="R3504" i="18"/>
  <c r="R3505" i="18"/>
  <c r="R3506" i="18"/>
  <c r="R3507" i="18"/>
  <c r="R3508" i="18"/>
  <c r="R3509" i="18"/>
  <c r="R3510" i="18"/>
  <c r="R3511" i="18"/>
  <c r="R3512" i="18"/>
  <c r="R3513" i="18"/>
  <c r="R3514" i="18"/>
  <c r="R3515" i="18"/>
  <c r="R3516" i="18"/>
  <c r="R3517" i="18"/>
  <c r="R3518" i="18"/>
  <c r="R3519" i="18"/>
  <c r="R3520" i="18"/>
  <c r="R3521" i="18"/>
  <c r="R3522" i="18"/>
  <c r="R3523" i="18"/>
  <c r="R3524" i="18"/>
  <c r="R3525" i="18"/>
  <c r="R3526" i="18"/>
  <c r="R3527" i="18"/>
  <c r="R3528" i="18"/>
  <c r="R3529" i="18"/>
  <c r="R3530" i="18"/>
  <c r="R3531" i="18"/>
  <c r="R3532" i="18"/>
  <c r="R3533" i="18"/>
  <c r="R3534" i="18"/>
  <c r="R3535" i="18"/>
  <c r="R3536" i="18"/>
  <c r="R3537" i="18"/>
  <c r="R3538" i="18"/>
  <c r="R3539" i="18"/>
  <c r="R3540" i="18"/>
  <c r="R3541" i="18"/>
  <c r="R3542" i="18"/>
  <c r="R3543" i="18"/>
  <c r="R3544" i="18"/>
  <c r="R3545" i="18"/>
  <c r="R3546" i="18"/>
  <c r="R3547" i="18"/>
  <c r="R3548" i="18"/>
  <c r="R3549" i="18"/>
  <c r="R3550" i="18"/>
  <c r="R3551" i="18"/>
  <c r="R3552" i="18"/>
  <c r="R3553" i="18"/>
  <c r="R3554" i="18"/>
  <c r="R3555" i="18"/>
  <c r="R3556" i="18"/>
  <c r="R3557" i="18"/>
  <c r="R3558" i="18"/>
  <c r="R3559" i="18"/>
  <c r="R3560" i="18"/>
  <c r="R3561" i="18"/>
  <c r="R3562" i="18"/>
  <c r="R3563" i="18"/>
  <c r="R3564" i="18"/>
  <c r="R3565" i="18"/>
  <c r="R3566" i="18"/>
  <c r="R3567" i="18"/>
  <c r="R3568" i="18"/>
  <c r="R3569" i="18"/>
  <c r="R3570" i="18"/>
  <c r="R3571" i="18"/>
  <c r="R3572" i="18"/>
  <c r="R3573" i="18"/>
  <c r="R3574" i="18"/>
  <c r="R3575" i="18"/>
  <c r="R3576" i="18"/>
  <c r="R3577" i="18"/>
  <c r="R3578" i="18"/>
  <c r="R3579" i="18"/>
  <c r="R3580" i="18"/>
  <c r="R3581" i="18"/>
  <c r="R3582" i="18"/>
  <c r="R3583" i="18"/>
  <c r="R3584" i="18"/>
  <c r="R3585" i="18"/>
  <c r="R3586" i="18"/>
  <c r="R3587" i="18"/>
  <c r="R3588" i="18"/>
  <c r="R3589" i="18"/>
  <c r="R3590" i="18"/>
  <c r="R3591" i="18"/>
  <c r="R3592" i="18"/>
  <c r="R3593" i="18"/>
  <c r="R3594" i="18"/>
  <c r="R3595" i="18"/>
  <c r="R3596" i="18"/>
  <c r="R3597" i="18"/>
  <c r="R3598" i="18"/>
  <c r="R3599" i="18"/>
  <c r="R3600" i="18"/>
  <c r="R3601" i="18"/>
  <c r="R3602" i="18"/>
  <c r="R3603" i="18"/>
  <c r="R3604" i="18"/>
  <c r="R3605" i="18"/>
  <c r="R3606" i="18"/>
  <c r="R3607" i="18"/>
  <c r="R3608" i="18"/>
  <c r="R3609" i="18"/>
  <c r="R3610" i="18"/>
  <c r="R3611" i="18"/>
  <c r="R3612" i="18"/>
  <c r="R3613" i="18"/>
  <c r="R3614" i="18"/>
  <c r="R3615" i="18"/>
  <c r="R3616" i="18"/>
  <c r="R3617" i="18"/>
  <c r="R3618" i="18"/>
  <c r="R3619" i="18"/>
  <c r="R3620" i="18"/>
  <c r="R3621" i="18"/>
  <c r="R3622" i="18"/>
  <c r="R3623" i="18"/>
  <c r="R3624" i="18"/>
  <c r="R3625" i="18"/>
  <c r="R3626" i="18"/>
  <c r="R3627" i="18"/>
  <c r="R3628" i="18"/>
  <c r="R3629" i="18"/>
  <c r="R3630" i="18"/>
  <c r="R3631" i="18"/>
  <c r="R3632" i="18"/>
  <c r="R3633" i="18"/>
  <c r="R3634" i="18"/>
  <c r="R3635" i="18"/>
  <c r="R3636" i="18"/>
  <c r="R3637" i="18"/>
  <c r="R3638" i="18"/>
  <c r="R3639" i="18"/>
  <c r="R3640" i="18"/>
  <c r="R3641" i="18"/>
  <c r="R3642" i="18"/>
  <c r="R3643" i="18"/>
  <c r="R3644" i="18"/>
  <c r="R3645" i="18"/>
  <c r="R3646" i="18"/>
  <c r="R3647" i="18"/>
  <c r="R3648" i="18"/>
  <c r="R3649" i="18"/>
  <c r="R3650" i="18"/>
  <c r="R3651" i="18"/>
  <c r="R3652" i="18"/>
  <c r="R3653" i="18"/>
  <c r="R3654" i="18"/>
  <c r="R3655" i="18"/>
  <c r="R3656" i="18"/>
  <c r="R3657" i="18"/>
  <c r="R3658" i="18"/>
  <c r="R3659" i="18"/>
  <c r="R3660" i="18"/>
  <c r="R3661" i="18"/>
  <c r="R3662" i="18"/>
  <c r="R3663" i="18"/>
  <c r="R3664" i="18"/>
  <c r="R3665" i="18"/>
  <c r="R3666" i="18"/>
  <c r="R3667" i="18"/>
  <c r="R3668" i="18"/>
  <c r="R3669" i="18"/>
  <c r="R3670" i="18"/>
  <c r="R3671" i="18"/>
  <c r="R3672" i="18"/>
  <c r="R3673" i="18"/>
  <c r="R3674" i="18"/>
  <c r="R3675" i="18"/>
  <c r="R3676" i="18"/>
  <c r="R3677" i="18"/>
  <c r="R3678" i="18"/>
  <c r="R3679" i="18"/>
  <c r="R3680" i="18"/>
  <c r="R3681" i="18"/>
  <c r="R3682" i="18"/>
  <c r="R3683" i="18"/>
  <c r="R3684" i="18"/>
  <c r="R3685" i="18"/>
  <c r="R3686" i="18"/>
  <c r="R3687" i="18"/>
  <c r="R3688" i="18"/>
  <c r="R3689" i="18"/>
  <c r="R3690" i="18"/>
  <c r="R3691" i="18"/>
  <c r="R3692" i="18"/>
  <c r="R3693" i="18"/>
  <c r="R3694" i="18"/>
  <c r="R3695" i="18"/>
  <c r="R3696" i="18"/>
  <c r="R3697" i="18"/>
  <c r="R3698" i="18"/>
  <c r="R3699" i="18"/>
  <c r="R3700" i="18"/>
  <c r="R3701" i="18"/>
  <c r="R3702" i="18"/>
  <c r="R3703" i="18"/>
  <c r="R3704" i="18"/>
  <c r="R3705" i="18"/>
  <c r="R3706" i="18"/>
  <c r="R3707" i="18"/>
  <c r="R3708" i="18"/>
  <c r="R3709" i="18"/>
  <c r="R3710" i="18"/>
  <c r="R3711" i="18"/>
  <c r="R3712" i="18"/>
  <c r="R3713" i="18"/>
  <c r="R3714" i="18"/>
  <c r="R3715" i="18"/>
  <c r="R3716" i="18"/>
  <c r="R3717" i="18"/>
  <c r="R3718" i="18"/>
  <c r="R3719" i="18"/>
  <c r="R3720" i="18"/>
  <c r="R3721" i="18"/>
  <c r="R3722" i="18"/>
  <c r="R3723" i="18"/>
  <c r="R3724" i="18"/>
  <c r="R3725" i="18"/>
  <c r="R3726" i="18"/>
  <c r="R3727" i="18"/>
  <c r="R3728" i="18"/>
  <c r="R3729" i="18"/>
  <c r="R3730" i="18"/>
  <c r="R3731" i="18"/>
  <c r="R3732" i="18"/>
  <c r="R3733" i="18"/>
  <c r="R3734" i="18"/>
  <c r="R3735" i="18"/>
  <c r="R3736" i="18"/>
  <c r="R3737" i="18"/>
  <c r="R3738" i="18"/>
  <c r="R3739" i="18"/>
  <c r="R3740" i="18"/>
  <c r="R3741" i="18"/>
  <c r="R3742" i="18"/>
  <c r="R3743" i="18"/>
  <c r="R3744" i="18"/>
  <c r="R3745" i="18"/>
  <c r="R3746" i="18"/>
  <c r="R3747" i="18"/>
  <c r="R3748" i="18"/>
  <c r="R3749" i="18"/>
  <c r="R3750" i="18"/>
  <c r="R3751" i="18"/>
  <c r="R3752" i="18"/>
  <c r="R3753" i="18"/>
  <c r="R3754" i="18"/>
  <c r="R3755" i="18"/>
  <c r="R3756" i="18"/>
  <c r="R3757" i="18"/>
  <c r="R3758" i="18"/>
  <c r="R3759" i="18"/>
  <c r="R3760" i="18"/>
  <c r="R3761" i="18"/>
  <c r="R3762" i="18"/>
  <c r="R3763" i="18"/>
  <c r="R3764" i="18"/>
  <c r="R3765" i="18"/>
  <c r="R3766" i="18"/>
  <c r="R3767" i="18"/>
  <c r="R3768" i="18"/>
  <c r="R3769" i="18"/>
  <c r="R3770" i="18"/>
  <c r="R3771" i="18"/>
  <c r="R3772" i="18"/>
  <c r="R3773" i="18"/>
  <c r="R3774" i="18"/>
  <c r="R3775" i="18"/>
  <c r="R3776" i="18"/>
  <c r="R3777" i="18"/>
  <c r="R3778" i="18"/>
  <c r="R3779" i="18"/>
  <c r="R3780" i="18"/>
  <c r="R3781" i="18"/>
  <c r="R3782" i="18"/>
  <c r="R3783" i="18"/>
  <c r="R3784" i="18"/>
  <c r="R3785" i="18"/>
  <c r="R3786" i="18"/>
  <c r="R3787" i="18"/>
  <c r="R3788" i="18"/>
  <c r="R3789" i="18"/>
  <c r="R3790" i="18"/>
  <c r="R3791" i="18"/>
  <c r="R3792" i="18"/>
  <c r="R3793" i="18"/>
  <c r="R3794" i="18"/>
  <c r="R3795" i="18"/>
  <c r="R3796" i="18"/>
  <c r="R3797" i="18"/>
  <c r="R3798" i="18"/>
  <c r="R3799" i="18"/>
  <c r="R3800" i="18"/>
  <c r="R3801" i="18"/>
  <c r="R3802" i="18"/>
  <c r="R3803" i="18"/>
  <c r="R3804" i="18"/>
  <c r="R3805" i="18"/>
  <c r="R3806" i="18"/>
  <c r="R3807" i="18"/>
  <c r="R3808" i="18"/>
  <c r="R3809" i="18"/>
  <c r="R3810" i="18"/>
  <c r="R3811" i="18"/>
  <c r="R3812" i="18"/>
  <c r="R3813" i="18"/>
  <c r="R3814" i="18"/>
  <c r="R3815" i="18"/>
  <c r="R3816" i="18"/>
  <c r="R3817" i="18"/>
  <c r="R3818" i="18"/>
  <c r="R3819" i="18"/>
  <c r="R3820" i="18"/>
  <c r="R3821" i="18"/>
  <c r="R3822" i="18"/>
  <c r="R3823" i="18"/>
  <c r="R3824" i="18"/>
  <c r="R3825" i="18"/>
  <c r="R3826" i="18"/>
  <c r="R3827" i="18"/>
  <c r="R3828" i="18"/>
  <c r="R3829" i="18"/>
  <c r="R3830" i="18"/>
  <c r="R3831" i="18"/>
  <c r="R3832" i="18"/>
  <c r="R3833" i="18"/>
  <c r="R3834" i="18"/>
  <c r="R3835" i="18"/>
  <c r="R3836" i="18"/>
  <c r="R3837" i="18"/>
  <c r="R3838" i="18"/>
  <c r="R3839" i="18"/>
  <c r="R3840" i="18"/>
  <c r="R3841" i="18"/>
  <c r="R3842" i="18"/>
  <c r="R3843" i="18"/>
  <c r="R3844" i="18"/>
  <c r="R3845" i="18"/>
  <c r="R3846" i="18"/>
  <c r="R3847" i="18"/>
  <c r="R3848" i="18"/>
  <c r="R3849" i="18"/>
  <c r="R3850" i="18"/>
  <c r="R3851" i="18"/>
  <c r="R3852" i="18"/>
  <c r="R3853" i="18"/>
  <c r="R3854" i="18"/>
  <c r="R3855" i="18"/>
  <c r="R3856" i="18"/>
  <c r="R3857" i="18"/>
  <c r="R3858" i="18"/>
  <c r="R3859" i="18"/>
  <c r="R3860" i="18"/>
  <c r="R3861" i="18"/>
  <c r="R3862" i="18"/>
  <c r="R3863" i="18"/>
  <c r="R3864" i="18"/>
  <c r="R3865" i="18"/>
  <c r="R3866" i="18"/>
  <c r="R3867" i="18"/>
  <c r="R3868" i="18"/>
  <c r="R3869" i="18"/>
  <c r="R3870" i="18"/>
  <c r="R3871" i="18"/>
  <c r="R3872" i="18"/>
  <c r="R3873" i="18"/>
  <c r="R3874" i="18"/>
  <c r="R3875" i="18"/>
  <c r="R3876" i="18"/>
  <c r="R3877" i="18"/>
  <c r="R3878" i="18"/>
  <c r="R3879" i="18"/>
  <c r="R3880" i="18"/>
  <c r="R3881" i="18"/>
  <c r="R3882" i="18"/>
  <c r="R3883" i="18"/>
  <c r="R3884" i="18"/>
  <c r="R3885" i="18"/>
  <c r="R3886" i="18"/>
  <c r="R3887" i="18"/>
  <c r="R3888" i="18"/>
  <c r="R3889" i="18"/>
  <c r="R3890" i="18"/>
  <c r="R3891" i="18"/>
  <c r="R3892" i="18"/>
  <c r="R3893" i="18"/>
  <c r="R3894" i="18"/>
  <c r="R3895" i="18"/>
  <c r="R3896" i="18"/>
  <c r="R3897" i="18"/>
  <c r="R3898" i="18"/>
  <c r="R3899" i="18"/>
  <c r="R3900" i="18"/>
  <c r="R3901" i="18"/>
  <c r="R3902" i="18"/>
  <c r="R3903" i="18"/>
  <c r="R3904" i="18"/>
  <c r="R3905" i="18"/>
  <c r="R3906" i="18"/>
  <c r="R3907" i="18"/>
  <c r="R3908" i="18"/>
  <c r="R3909" i="18"/>
  <c r="R3910" i="18"/>
  <c r="R3911" i="18"/>
  <c r="R3912" i="18"/>
  <c r="R3913" i="18"/>
  <c r="R3914" i="18"/>
  <c r="R3915" i="18"/>
  <c r="R3916" i="18"/>
  <c r="R3917" i="18"/>
  <c r="R3918" i="18"/>
  <c r="R3919" i="18"/>
  <c r="R3920" i="18"/>
  <c r="R3921" i="18"/>
  <c r="R3922" i="18"/>
  <c r="R3923" i="18"/>
  <c r="R3924" i="18"/>
  <c r="R3925" i="18"/>
  <c r="R3926" i="18"/>
  <c r="R3927" i="18"/>
  <c r="R3928" i="18"/>
  <c r="R3929" i="18"/>
  <c r="R3930" i="18"/>
  <c r="R3931" i="18"/>
  <c r="R3932" i="18"/>
  <c r="R3933" i="18"/>
  <c r="R3934" i="18"/>
  <c r="R3935" i="18"/>
  <c r="R3936" i="18"/>
  <c r="R3937" i="18"/>
  <c r="R3938" i="18"/>
  <c r="R3939" i="18"/>
  <c r="R3940" i="18"/>
  <c r="R3941" i="18"/>
  <c r="R3942" i="18"/>
  <c r="R3943" i="18"/>
  <c r="R3944" i="18"/>
  <c r="R3945" i="18"/>
  <c r="R3946" i="18"/>
  <c r="R3947" i="18"/>
  <c r="R3948" i="18"/>
  <c r="R3949" i="18"/>
  <c r="R3950" i="18"/>
  <c r="R3951" i="18"/>
  <c r="R3952" i="18"/>
  <c r="R3953" i="18"/>
  <c r="R3954" i="18"/>
  <c r="R3955" i="18"/>
  <c r="R3956" i="18"/>
  <c r="R3957" i="18"/>
  <c r="R3958" i="18"/>
  <c r="R3959" i="18"/>
  <c r="R3960" i="18"/>
  <c r="R3961" i="18"/>
  <c r="R3962" i="18"/>
  <c r="R3963" i="18"/>
  <c r="R3964" i="18"/>
  <c r="R3965" i="18"/>
  <c r="R3966" i="18"/>
  <c r="R3967" i="18"/>
  <c r="R3968" i="18"/>
  <c r="R3969" i="18"/>
  <c r="R3970" i="18"/>
  <c r="R3971" i="18"/>
  <c r="R3972" i="18"/>
  <c r="R3973" i="18"/>
  <c r="R3974" i="18"/>
  <c r="R3975" i="18"/>
  <c r="R3976" i="18"/>
  <c r="R3977" i="18"/>
  <c r="R3978" i="18"/>
  <c r="R3979" i="18"/>
  <c r="R3980" i="18"/>
  <c r="R3981" i="18"/>
  <c r="R3982" i="18"/>
  <c r="R3983" i="18"/>
  <c r="R3984" i="18"/>
  <c r="R3985" i="18"/>
  <c r="R3986" i="18"/>
  <c r="R3987" i="18"/>
  <c r="R3988" i="18"/>
  <c r="R3989" i="18"/>
  <c r="R3990" i="18"/>
  <c r="R3991" i="18"/>
  <c r="R3992" i="18"/>
  <c r="R3993" i="18"/>
  <c r="R3994" i="18"/>
  <c r="R3995" i="18"/>
  <c r="R3996" i="18"/>
  <c r="R3997" i="18"/>
  <c r="R3998" i="18"/>
  <c r="R3999" i="18"/>
  <c r="R4000" i="18"/>
  <c r="R4001" i="18"/>
  <c r="R4002" i="18"/>
  <c r="R4003" i="18"/>
  <c r="R4004" i="18"/>
  <c r="R4005" i="18"/>
  <c r="R4006" i="18"/>
  <c r="R4007" i="18"/>
  <c r="R4008" i="18"/>
  <c r="R4009" i="18"/>
  <c r="R4010" i="18"/>
  <c r="R4011" i="18"/>
  <c r="R4012" i="18"/>
  <c r="R4013" i="18"/>
  <c r="R4014" i="18"/>
  <c r="R4015" i="18"/>
  <c r="R4016" i="18"/>
  <c r="R4017" i="18"/>
  <c r="R4018" i="18"/>
  <c r="R4019" i="18"/>
  <c r="R4020" i="18"/>
  <c r="R4021" i="18"/>
  <c r="R4022" i="18"/>
  <c r="R4023" i="18"/>
  <c r="R4024" i="18"/>
  <c r="R4025" i="18"/>
  <c r="R4026" i="18"/>
  <c r="R4027" i="18"/>
  <c r="R4028" i="18"/>
  <c r="R4029" i="18"/>
  <c r="R4030" i="18"/>
  <c r="R4031" i="18"/>
  <c r="R4032" i="18"/>
  <c r="R4033" i="18"/>
  <c r="R4034" i="18"/>
  <c r="R4035" i="18"/>
  <c r="R4036" i="18"/>
  <c r="R4037" i="18"/>
  <c r="R4038" i="18"/>
  <c r="R4039" i="18"/>
  <c r="R4040" i="18"/>
  <c r="R4041" i="18"/>
  <c r="R4042" i="18"/>
  <c r="R4043" i="18"/>
  <c r="R4044" i="18"/>
  <c r="R4045" i="18"/>
  <c r="R4046" i="18"/>
  <c r="R4047" i="18"/>
  <c r="R4048" i="18"/>
  <c r="R4049" i="18"/>
  <c r="R4050" i="18"/>
  <c r="R4051" i="18"/>
  <c r="R4052" i="18"/>
  <c r="R4053" i="18"/>
  <c r="R4054" i="18"/>
  <c r="R4055" i="18"/>
  <c r="R4056" i="18"/>
  <c r="R4057" i="18"/>
  <c r="R4058" i="18"/>
  <c r="R4059" i="18"/>
  <c r="R4060" i="18"/>
  <c r="R4061" i="18"/>
  <c r="R4062" i="18"/>
  <c r="R4063" i="18"/>
  <c r="R4064" i="18"/>
  <c r="R4065" i="18"/>
  <c r="R4066" i="18"/>
  <c r="R4067" i="18"/>
  <c r="R4068" i="18"/>
  <c r="R4069" i="18"/>
  <c r="R4070" i="18"/>
  <c r="R4071" i="18"/>
  <c r="R4072" i="18"/>
  <c r="R4073" i="18"/>
  <c r="R4074" i="18"/>
  <c r="R4075" i="18"/>
  <c r="R4076" i="18"/>
  <c r="R4077" i="18"/>
  <c r="R4078" i="18"/>
  <c r="R4079" i="18"/>
  <c r="R4080" i="18"/>
  <c r="R4081" i="18"/>
  <c r="R4082" i="18"/>
  <c r="R4083" i="18"/>
  <c r="R4084" i="18"/>
  <c r="R4085" i="18"/>
  <c r="R4086" i="18"/>
  <c r="R4087" i="18"/>
  <c r="R4088" i="18"/>
  <c r="R4089" i="18"/>
  <c r="R4090" i="18"/>
  <c r="R4091" i="18"/>
  <c r="R4092" i="18"/>
  <c r="R4093" i="18"/>
  <c r="R4094" i="18"/>
  <c r="R4095" i="18"/>
  <c r="R4096" i="18"/>
  <c r="R4097" i="18"/>
  <c r="R4098" i="18"/>
  <c r="R4099" i="18"/>
  <c r="R4100" i="18"/>
  <c r="R4101" i="18"/>
  <c r="R4102" i="18"/>
  <c r="R4103" i="18"/>
  <c r="R4104" i="18"/>
  <c r="R4105" i="18"/>
  <c r="R4106" i="18"/>
  <c r="R4107" i="18"/>
  <c r="R4108" i="18"/>
  <c r="R4109" i="18"/>
  <c r="R4110" i="18"/>
  <c r="R4111" i="18"/>
  <c r="R4112" i="18"/>
  <c r="R4113" i="18"/>
  <c r="R4114" i="18"/>
  <c r="R4115" i="18"/>
  <c r="R4116" i="18"/>
  <c r="R4117" i="18"/>
  <c r="R4118" i="18"/>
  <c r="R4119" i="18"/>
  <c r="R4120" i="18"/>
  <c r="R4121" i="18"/>
  <c r="R4122" i="18"/>
  <c r="R4123" i="18"/>
  <c r="R4124" i="18"/>
  <c r="R4125" i="18"/>
  <c r="R4126" i="18"/>
  <c r="R4127" i="18"/>
  <c r="R4128" i="18"/>
  <c r="R4129" i="18"/>
  <c r="R4130" i="18"/>
  <c r="R4131" i="18"/>
  <c r="R4132" i="18"/>
  <c r="R4133" i="18"/>
  <c r="R4134" i="18"/>
  <c r="R4135" i="18"/>
  <c r="R4136" i="18"/>
  <c r="R4137" i="18"/>
  <c r="R4138" i="18"/>
  <c r="R4139" i="18"/>
  <c r="R4140" i="18"/>
  <c r="R4141" i="18"/>
  <c r="R4142" i="18"/>
  <c r="R4143" i="18"/>
  <c r="R4144" i="18"/>
  <c r="R4145" i="18"/>
  <c r="R4146" i="18"/>
  <c r="R4147" i="18"/>
  <c r="R4148" i="18"/>
  <c r="R4149" i="18"/>
  <c r="R4150" i="18"/>
  <c r="R4151" i="18"/>
  <c r="R4152" i="18"/>
  <c r="R4153" i="18"/>
  <c r="R4154" i="18"/>
  <c r="R4155" i="18"/>
  <c r="R4156" i="18"/>
  <c r="R4157" i="18"/>
  <c r="R4158" i="18"/>
  <c r="R4159" i="18"/>
  <c r="R4160" i="18"/>
  <c r="R4161" i="18"/>
  <c r="R4162" i="18"/>
  <c r="R4163" i="18"/>
  <c r="R4164" i="18"/>
  <c r="R4165" i="18"/>
  <c r="R4166" i="18"/>
  <c r="R4167" i="18"/>
  <c r="R4168" i="18"/>
  <c r="R4169" i="18"/>
  <c r="R4170" i="18"/>
  <c r="R4171" i="18"/>
  <c r="R4172" i="18"/>
  <c r="R4173" i="18"/>
  <c r="R4174" i="18"/>
  <c r="R4175" i="18"/>
  <c r="R4176" i="18"/>
  <c r="R4177" i="18"/>
  <c r="R4178" i="18"/>
  <c r="R4179" i="18"/>
  <c r="R4180" i="18"/>
  <c r="R4181" i="18"/>
  <c r="R4182" i="18"/>
  <c r="R4183" i="18"/>
  <c r="R4184" i="18"/>
  <c r="R4185" i="18"/>
  <c r="R4186" i="18"/>
  <c r="R4187" i="18"/>
  <c r="R4188" i="18"/>
  <c r="R4189" i="18"/>
  <c r="R4190" i="18"/>
  <c r="R4191" i="18"/>
  <c r="R4192" i="18"/>
  <c r="R4193" i="18"/>
  <c r="R4194" i="18"/>
  <c r="R4195" i="18"/>
  <c r="R4196" i="18"/>
  <c r="R4197" i="18"/>
  <c r="R4198" i="18"/>
  <c r="R4199" i="18"/>
  <c r="R4200" i="18"/>
  <c r="R4201" i="18"/>
  <c r="R4202" i="18"/>
  <c r="R4203" i="18"/>
  <c r="R4204" i="18"/>
  <c r="R4205" i="18"/>
  <c r="R4206" i="18"/>
  <c r="R4207" i="18"/>
  <c r="R4208" i="18"/>
  <c r="R4209" i="18"/>
  <c r="R4210" i="18"/>
  <c r="R4211" i="18"/>
  <c r="R4212" i="18"/>
  <c r="R4213" i="18"/>
  <c r="R4214" i="18"/>
  <c r="R4215" i="18"/>
  <c r="R4216" i="18"/>
  <c r="R4217" i="18"/>
  <c r="R4218" i="18"/>
  <c r="R4219" i="18"/>
  <c r="R4220" i="18"/>
  <c r="R4221" i="18"/>
  <c r="R4222" i="18"/>
  <c r="R4223" i="18"/>
  <c r="R4224" i="18"/>
  <c r="R4225" i="18"/>
  <c r="R4226" i="18"/>
  <c r="R4227" i="18"/>
  <c r="R4228" i="18"/>
  <c r="R4229" i="18"/>
  <c r="R4230" i="18"/>
  <c r="R4231" i="18"/>
  <c r="R4232" i="18"/>
  <c r="R4233" i="18"/>
  <c r="R4234" i="18"/>
  <c r="R4235" i="18"/>
  <c r="R4236" i="18"/>
  <c r="R4237" i="18"/>
  <c r="R4238" i="18"/>
  <c r="R4239" i="18"/>
  <c r="R4240" i="18"/>
  <c r="R4241" i="18"/>
  <c r="R4242" i="18"/>
  <c r="R4243" i="18"/>
  <c r="R4244" i="18"/>
  <c r="R4245" i="18"/>
  <c r="R4246" i="18"/>
  <c r="R4247" i="18"/>
  <c r="R4248" i="18"/>
  <c r="R4249" i="18"/>
  <c r="R4250" i="18"/>
  <c r="R4251" i="18"/>
  <c r="R4252" i="18"/>
  <c r="R4253" i="18"/>
  <c r="R4254" i="18"/>
  <c r="R4255" i="18"/>
  <c r="R4256" i="18"/>
  <c r="R4257" i="18"/>
  <c r="R4258" i="18"/>
  <c r="R4259" i="18"/>
  <c r="R4260" i="18"/>
  <c r="R4261" i="18"/>
  <c r="R4262" i="18"/>
  <c r="R4263" i="18"/>
  <c r="R4264" i="18"/>
  <c r="R4265" i="18"/>
  <c r="R4266" i="18"/>
  <c r="R4267" i="18"/>
  <c r="R4268" i="18"/>
  <c r="R4269" i="18"/>
  <c r="R4270" i="18"/>
  <c r="R4271" i="18"/>
  <c r="R4272" i="18"/>
  <c r="R4273" i="18"/>
  <c r="R4274" i="18"/>
  <c r="R4275" i="18"/>
  <c r="R4276" i="18"/>
  <c r="R4277" i="18"/>
  <c r="R4278" i="18"/>
  <c r="R4279" i="18"/>
  <c r="R4280" i="18"/>
  <c r="R4281" i="18"/>
  <c r="R4282" i="18"/>
  <c r="R4283" i="18"/>
  <c r="R4284" i="18"/>
  <c r="R4285" i="18"/>
  <c r="R4286" i="18"/>
  <c r="R4287" i="18"/>
  <c r="R4288" i="18"/>
  <c r="R4289" i="18"/>
  <c r="R4290" i="18"/>
  <c r="R4291" i="18"/>
  <c r="R4292" i="18"/>
  <c r="R4293" i="18"/>
  <c r="R4294" i="18"/>
  <c r="R4295" i="18"/>
  <c r="R4296" i="18"/>
  <c r="R4297" i="18"/>
  <c r="R4298" i="18"/>
  <c r="R4299" i="18"/>
  <c r="R4300" i="18"/>
  <c r="R4301" i="18"/>
  <c r="R4302" i="18"/>
  <c r="R4303" i="18"/>
  <c r="R4304" i="18"/>
  <c r="R4305" i="18"/>
  <c r="R4306" i="18"/>
  <c r="R4307" i="18"/>
  <c r="R4308" i="18"/>
  <c r="R4309" i="18"/>
  <c r="R4310" i="18"/>
  <c r="R4311" i="18"/>
  <c r="R4312" i="18"/>
  <c r="R4313" i="18"/>
  <c r="R4314" i="18"/>
  <c r="R4315" i="18"/>
  <c r="R4316" i="18"/>
  <c r="R4317" i="18"/>
  <c r="R4318" i="18"/>
  <c r="R4319" i="18"/>
  <c r="R4320" i="18"/>
  <c r="R4321" i="18"/>
  <c r="R4322" i="18"/>
  <c r="R4323" i="18"/>
  <c r="R4324" i="18"/>
  <c r="R4325" i="18"/>
  <c r="R4326" i="18"/>
  <c r="R4327" i="18"/>
  <c r="R4328" i="18"/>
  <c r="R4329" i="18"/>
  <c r="R4330" i="18"/>
  <c r="R4331" i="18"/>
  <c r="R4332" i="18"/>
  <c r="R4333" i="18"/>
  <c r="R4334" i="18"/>
  <c r="R4335" i="18"/>
  <c r="R4336" i="18"/>
  <c r="R4337" i="18"/>
  <c r="R4338" i="18"/>
  <c r="R4339" i="18"/>
  <c r="R4340" i="18"/>
  <c r="R4341" i="18"/>
  <c r="R4342" i="18"/>
  <c r="R4343" i="18"/>
  <c r="R4344" i="18"/>
  <c r="R4345" i="18"/>
  <c r="R4346" i="18"/>
  <c r="R4347" i="18"/>
  <c r="R4348" i="18"/>
  <c r="R4349" i="18"/>
  <c r="R4350" i="18"/>
  <c r="R4351" i="18"/>
  <c r="R4352" i="18"/>
  <c r="R4353" i="18"/>
  <c r="R4354" i="18"/>
  <c r="R4355" i="18"/>
  <c r="R4356" i="18"/>
  <c r="R4357" i="18"/>
  <c r="R4358" i="18"/>
  <c r="R4359" i="18"/>
  <c r="R4360" i="18"/>
  <c r="R4361" i="18"/>
  <c r="R4362" i="18"/>
  <c r="R4363" i="18"/>
  <c r="R4364" i="18"/>
  <c r="R4365" i="18"/>
  <c r="R4366" i="18"/>
  <c r="R4367" i="18"/>
  <c r="R4368" i="18"/>
  <c r="R4369" i="18"/>
  <c r="R4370" i="18"/>
  <c r="R4371" i="18"/>
  <c r="R4372" i="18"/>
  <c r="R4373" i="18"/>
  <c r="R4374" i="18"/>
  <c r="R4375" i="18"/>
  <c r="R4376" i="18"/>
  <c r="R4377" i="18"/>
  <c r="R4378" i="18"/>
  <c r="R4379" i="18"/>
  <c r="R4380" i="18"/>
  <c r="R4381" i="18"/>
  <c r="R4382" i="18"/>
  <c r="R4383" i="18"/>
  <c r="R4384" i="18"/>
  <c r="R4385" i="18"/>
  <c r="R4386" i="18"/>
  <c r="R4387" i="18"/>
  <c r="R4388" i="18"/>
  <c r="R4389" i="18"/>
  <c r="R4390" i="18"/>
  <c r="R4391" i="18"/>
  <c r="R4392" i="18"/>
  <c r="R4393" i="18"/>
  <c r="R4394" i="18"/>
  <c r="R4395" i="18"/>
  <c r="R4396" i="18"/>
  <c r="R4397" i="18"/>
  <c r="R4398" i="18"/>
  <c r="R4399" i="18"/>
  <c r="R4400" i="18"/>
  <c r="R4401" i="18"/>
  <c r="R4402" i="18"/>
  <c r="R4403" i="18"/>
  <c r="R4404" i="18"/>
  <c r="R4405" i="18"/>
  <c r="R4406" i="18"/>
  <c r="R4407" i="18"/>
  <c r="R4408" i="18"/>
  <c r="R4409" i="18"/>
  <c r="R4410" i="18"/>
  <c r="R4411" i="18"/>
  <c r="R4412" i="18"/>
  <c r="R4413" i="18"/>
  <c r="R4414" i="18"/>
  <c r="R4415" i="18"/>
  <c r="R4416" i="18"/>
  <c r="R4417" i="18"/>
  <c r="R4418" i="18"/>
  <c r="R4419" i="18"/>
  <c r="R4420" i="18"/>
  <c r="R4421" i="18"/>
  <c r="R4422" i="18"/>
  <c r="R4423" i="18"/>
  <c r="R4424" i="18"/>
  <c r="R4425" i="18"/>
  <c r="R4426" i="18"/>
  <c r="R4427" i="18"/>
  <c r="R4428" i="18"/>
  <c r="R4429" i="18"/>
  <c r="R4430" i="18"/>
  <c r="R4431" i="18"/>
  <c r="R4432" i="18"/>
  <c r="R4433" i="18"/>
  <c r="R4434" i="18"/>
  <c r="R4435" i="18"/>
  <c r="R4436" i="18"/>
  <c r="R4437" i="18"/>
  <c r="R4438" i="18"/>
  <c r="R4439" i="18"/>
  <c r="R4440" i="18"/>
  <c r="R4441" i="18"/>
  <c r="R4442" i="18"/>
  <c r="R4443" i="18"/>
  <c r="R4444" i="18"/>
  <c r="R4445" i="18"/>
  <c r="R4446" i="18"/>
  <c r="R4447" i="18"/>
  <c r="R4448" i="18"/>
  <c r="R4449" i="18"/>
  <c r="R4450" i="18"/>
  <c r="R4451" i="18"/>
  <c r="R4452" i="18"/>
  <c r="R4453" i="18"/>
  <c r="R4454" i="18"/>
  <c r="R4455" i="18"/>
  <c r="R4456" i="18"/>
  <c r="R4457" i="18"/>
  <c r="R4458" i="18"/>
  <c r="R4459" i="18"/>
  <c r="R4460" i="18"/>
  <c r="R4461" i="18"/>
  <c r="R4462" i="18"/>
  <c r="R4463" i="18"/>
  <c r="R4464" i="18"/>
  <c r="R4465" i="18"/>
  <c r="R4466" i="18"/>
  <c r="R4467" i="18"/>
  <c r="R4468" i="18"/>
  <c r="R4469" i="18"/>
  <c r="R4470" i="18"/>
  <c r="R4471" i="18"/>
  <c r="R4472" i="18"/>
  <c r="R4473" i="18"/>
  <c r="R4474" i="18"/>
  <c r="R4475" i="18"/>
  <c r="R4476" i="18"/>
  <c r="R4477" i="18"/>
  <c r="R4478" i="18"/>
  <c r="R4479" i="18"/>
  <c r="R4480" i="18"/>
  <c r="R4481" i="18"/>
  <c r="R4482" i="18"/>
  <c r="R4483" i="18"/>
  <c r="R4484" i="18"/>
  <c r="R4485" i="18"/>
  <c r="R4486" i="18"/>
  <c r="R4487" i="18"/>
  <c r="R4488" i="18"/>
  <c r="R4489" i="18"/>
  <c r="R4490" i="18"/>
  <c r="R4491" i="18"/>
  <c r="R4492" i="18"/>
  <c r="R4493" i="18"/>
  <c r="R4494" i="18"/>
  <c r="R4495" i="18"/>
  <c r="R4496" i="18"/>
  <c r="R4497" i="18"/>
  <c r="R4498" i="18"/>
  <c r="R4499" i="18"/>
  <c r="R4500" i="18"/>
  <c r="R4501" i="18"/>
  <c r="R4502" i="18"/>
  <c r="R4503" i="18"/>
  <c r="R4504" i="18"/>
  <c r="R4505" i="18"/>
  <c r="R4506" i="18"/>
  <c r="R4507" i="18"/>
  <c r="R4508" i="18"/>
  <c r="R4509" i="18"/>
  <c r="R4510" i="18"/>
  <c r="R4511" i="18"/>
  <c r="R4512" i="18"/>
  <c r="R4513" i="18"/>
  <c r="R4514" i="18"/>
  <c r="R4515" i="18"/>
  <c r="R4516" i="18"/>
  <c r="R4517" i="18"/>
  <c r="R4518" i="18"/>
  <c r="R4519" i="18"/>
  <c r="R4520" i="18"/>
  <c r="R4521" i="18"/>
  <c r="R4522" i="18"/>
  <c r="R4523" i="18"/>
  <c r="R4524" i="18"/>
  <c r="R4525" i="18"/>
  <c r="R4526" i="18"/>
  <c r="R4527" i="18"/>
  <c r="R4528" i="18"/>
  <c r="R4529" i="18"/>
  <c r="R4530" i="18"/>
  <c r="R4531" i="18"/>
  <c r="R4532" i="18"/>
  <c r="R4533" i="18"/>
  <c r="R4534" i="18"/>
  <c r="R4535" i="18"/>
  <c r="R4536" i="18"/>
  <c r="R4537" i="18"/>
  <c r="R4538" i="18"/>
  <c r="R4539" i="18"/>
  <c r="R4540" i="18"/>
  <c r="R4541" i="18"/>
  <c r="R4542" i="18"/>
  <c r="R4543" i="18"/>
  <c r="R4544" i="18"/>
  <c r="R4545" i="18"/>
  <c r="R4546" i="18"/>
  <c r="R4547" i="18"/>
  <c r="R4548" i="18"/>
  <c r="R4549" i="18"/>
  <c r="R4550" i="18"/>
  <c r="R4551" i="18"/>
  <c r="R4552" i="18"/>
  <c r="R4553" i="18"/>
  <c r="R4554" i="18"/>
  <c r="R4555" i="18"/>
  <c r="R4556" i="18"/>
  <c r="R4557" i="18"/>
  <c r="R4558" i="18"/>
  <c r="R4559" i="18"/>
  <c r="R4560" i="18"/>
  <c r="R4561" i="18"/>
  <c r="R4562" i="18"/>
  <c r="R4563" i="18"/>
  <c r="R4564" i="18"/>
  <c r="R4565" i="18"/>
  <c r="R4566" i="18"/>
  <c r="R4567" i="18"/>
  <c r="R4568" i="18"/>
  <c r="R4569" i="18"/>
  <c r="R4570" i="18"/>
  <c r="R4571" i="18"/>
  <c r="R4572" i="18"/>
  <c r="R4573" i="18"/>
  <c r="R4574" i="18"/>
  <c r="R4575" i="18"/>
  <c r="R4576" i="18"/>
  <c r="R4577" i="18"/>
  <c r="R4578" i="18"/>
  <c r="R4579" i="18"/>
  <c r="R4580" i="18"/>
  <c r="R4581" i="18"/>
  <c r="R4582" i="18"/>
  <c r="R4583" i="18"/>
  <c r="R4584" i="18"/>
  <c r="R4585" i="18"/>
  <c r="R4586" i="18"/>
  <c r="R4587" i="18"/>
  <c r="R4588" i="18"/>
  <c r="R4589" i="18"/>
  <c r="R4590" i="18"/>
  <c r="R4591" i="18"/>
  <c r="R4592" i="18"/>
  <c r="R4593" i="18"/>
  <c r="R4594" i="18"/>
  <c r="R4595" i="18"/>
  <c r="R4596" i="18"/>
  <c r="R4597" i="18"/>
  <c r="R4598" i="18"/>
  <c r="R4599" i="18"/>
  <c r="R4600" i="18"/>
  <c r="R4601" i="18"/>
  <c r="R4602" i="18"/>
  <c r="R4603" i="18"/>
  <c r="R4604" i="18"/>
  <c r="R4605" i="18"/>
  <c r="R4606" i="18"/>
  <c r="R4607" i="18"/>
  <c r="R4608" i="18"/>
  <c r="R4609" i="18"/>
  <c r="R4610" i="18"/>
  <c r="R4611" i="18"/>
  <c r="R4612" i="18"/>
  <c r="R4613" i="18"/>
  <c r="R4614" i="18"/>
  <c r="R4615" i="18"/>
  <c r="R4616" i="18"/>
  <c r="R4617" i="18"/>
  <c r="R4618" i="18"/>
  <c r="R4619" i="18"/>
  <c r="R4620" i="18"/>
  <c r="R4621" i="18"/>
  <c r="R4622" i="18"/>
  <c r="R4623" i="18"/>
  <c r="R4624" i="18"/>
  <c r="R4625" i="18"/>
  <c r="R4626" i="18"/>
  <c r="R4627" i="18"/>
  <c r="R4628" i="18"/>
  <c r="R4629" i="18"/>
  <c r="R4630" i="18"/>
  <c r="R4631" i="18"/>
  <c r="R4632" i="18"/>
  <c r="R4633" i="18"/>
  <c r="R4634" i="18"/>
  <c r="R4635" i="18"/>
  <c r="R4636" i="18"/>
  <c r="R4637" i="18"/>
  <c r="R4638" i="18"/>
  <c r="R4639" i="18"/>
  <c r="R4640" i="18"/>
  <c r="R4641" i="18"/>
  <c r="R4642" i="18"/>
  <c r="R4643" i="18"/>
  <c r="R4644" i="18"/>
  <c r="R4645" i="18"/>
  <c r="R4646" i="18"/>
  <c r="R4647" i="18"/>
  <c r="R4648" i="18"/>
  <c r="R4649" i="18"/>
  <c r="R4650" i="18"/>
  <c r="R4651" i="18"/>
  <c r="R4652" i="18"/>
  <c r="R4653" i="18"/>
  <c r="R4654" i="18"/>
  <c r="R4655" i="18"/>
  <c r="R4656" i="18"/>
  <c r="R4657" i="18"/>
  <c r="R4658" i="18"/>
  <c r="R4659" i="18"/>
  <c r="R4660" i="18"/>
  <c r="R4661" i="18"/>
  <c r="R4662" i="18"/>
  <c r="R4663" i="18"/>
  <c r="R4664" i="18"/>
  <c r="R4665" i="18"/>
  <c r="R4666" i="18"/>
  <c r="R4667" i="18"/>
  <c r="R4668" i="18"/>
  <c r="R4669" i="18"/>
  <c r="R4670" i="18"/>
  <c r="R4671" i="18"/>
  <c r="R4672" i="18"/>
  <c r="R4673" i="18"/>
  <c r="R4674" i="18"/>
  <c r="R4675" i="18"/>
  <c r="R4676" i="18"/>
  <c r="R4677" i="18"/>
  <c r="R4678" i="18"/>
  <c r="R4679" i="18"/>
  <c r="R4680" i="18"/>
  <c r="R4681" i="18"/>
  <c r="R4682" i="18"/>
  <c r="R4683" i="18"/>
  <c r="R4684" i="18"/>
  <c r="R4685" i="18"/>
  <c r="R4686" i="18"/>
  <c r="R4687" i="18"/>
  <c r="R4688" i="18"/>
  <c r="R4689" i="18"/>
  <c r="R4690" i="18"/>
  <c r="R4691" i="18"/>
  <c r="R4692" i="18"/>
  <c r="R4693" i="18"/>
  <c r="R4694" i="18"/>
  <c r="R4695" i="18"/>
  <c r="R4696" i="18"/>
  <c r="R4697" i="18"/>
  <c r="R4698" i="18"/>
  <c r="R4699" i="18"/>
  <c r="R4700" i="18"/>
  <c r="R4701" i="18"/>
  <c r="R4702" i="18"/>
  <c r="R4703" i="18"/>
  <c r="R4704" i="18"/>
  <c r="R4705" i="18"/>
  <c r="R4706" i="18"/>
  <c r="R4707" i="18"/>
  <c r="R4708" i="18"/>
  <c r="R4709" i="18"/>
  <c r="R4710" i="18"/>
  <c r="R4711" i="18"/>
  <c r="R4712" i="18"/>
  <c r="R4713" i="18"/>
  <c r="R4714" i="18"/>
  <c r="R4715" i="18"/>
  <c r="R4716" i="18"/>
  <c r="R4717" i="18"/>
  <c r="R4718" i="18"/>
  <c r="R4719" i="18"/>
  <c r="R4720" i="18"/>
  <c r="R4721" i="18"/>
  <c r="R4722" i="18"/>
  <c r="R4723" i="18"/>
  <c r="R4724" i="18"/>
  <c r="R4725" i="18"/>
  <c r="R4726" i="18"/>
  <c r="R4727" i="18"/>
  <c r="R4728" i="18"/>
  <c r="R4729" i="18"/>
  <c r="R4730" i="18"/>
  <c r="R4731" i="18"/>
  <c r="R4732" i="18"/>
  <c r="R4733" i="18"/>
  <c r="R4734" i="18"/>
  <c r="R4735" i="18"/>
  <c r="R4736" i="18"/>
  <c r="R4737" i="18"/>
  <c r="R4738" i="18"/>
  <c r="R4739" i="18"/>
  <c r="R4740" i="18"/>
  <c r="R4741" i="18"/>
  <c r="R4742" i="18"/>
  <c r="R4743" i="18"/>
  <c r="R4744" i="18"/>
  <c r="R4745" i="18"/>
  <c r="R4746" i="18"/>
  <c r="R4747" i="18"/>
  <c r="R4748" i="18"/>
  <c r="R4749" i="18"/>
  <c r="R4750" i="18"/>
  <c r="R4751" i="18"/>
  <c r="R4752" i="18"/>
  <c r="R4753" i="18"/>
  <c r="R4754" i="18"/>
  <c r="R4755" i="18"/>
  <c r="R4756" i="18"/>
  <c r="R4757" i="18"/>
  <c r="R4758" i="18"/>
  <c r="R4759" i="18"/>
  <c r="R4760" i="18"/>
  <c r="R4761" i="18"/>
  <c r="R4762" i="18"/>
  <c r="R4763" i="18"/>
  <c r="R4764" i="18"/>
  <c r="R4765" i="18"/>
  <c r="R4766" i="18"/>
  <c r="R4767" i="18"/>
  <c r="R4768" i="18"/>
  <c r="R4769" i="18"/>
  <c r="R4770" i="18"/>
  <c r="R4771" i="18"/>
  <c r="R4772" i="18"/>
  <c r="R4773" i="18"/>
  <c r="R4774" i="18"/>
  <c r="R4775" i="18"/>
  <c r="R4776" i="18"/>
  <c r="R4777" i="18"/>
  <c r="R4778" i="18"/>
  <c r="R4779" i="18"/>
  <c r="R4780" i="18"/>
  <c r="R4781" i="18"/>
  <c r="R4782" i="18"/>
  <c r="R4783" i="18"/>
  <c r="R4784" i="18"/>
  <c r="R4785" i="18"/>
  <c r="R4786" i="18"/>
  <c r="R4787" i="18"/>
  <c r="R4788" i="18"/>
  <c r="R4789" i="18"/>
  <c r="R4790" i="18"/>
  <c r="R4791" i="18"/>
  <c r="R4792" i="18"/>
  <c r="R4793" i="18"/>
  <c r="R4794" i="18"/>
  <c r="R4795" i="18"/>
  <c r="R4796" i="18"/>
  <c r="R4797" i="18"/>
  <c r="R4798" i="18"/>
  <c r="R4799" i="18"/>
  <c r="R4800" i="18"/>
  <c r="R4801" i="18"/>
  <c r="R4802" i="18"/>
  <c r="R4803" i="18"/>
  <c r="R4804" i="18"/>
  <c r="R4805" i="18"/>
  <c r="R4806" i="18"/>
  <c r="R4807" i="18"/>
  <c r="R4808" i="18"/>
  <c r="R4809" i="18"/>
  <c r="R4810" i="18"/>
  <c r="R4811" i="18"/>
  <c r="R4812" i="18"/>
  <c r="R4813" i="18"/>
  <c r="R4814" i="18"/>
  <c r="R4815" i="18"/>
  <c r="R4816" i="18"/>
  <c r="R4817" i="18"/>
  <c r="R4818" i="18"/>
  <c r="R4819" i="18"/>
  <c r="R4820" i="18"/>
  <c r="R4821" i="18"/>
  <c r="R4822" i="18"/>
  <c r="R4823" i="18"/>
  <c r="R4824" i="18"/>
  <c r="R4825" i="18"/>
  <c r="R4826" i="18"/>
  <c r="R4827" i="18"/>
  <c r="R4828" i="18"/>
  <c r="R4829" i="18"/>
  <c r="R4830" i="18"/>
  <c r="R4831" i="18"/>
  <c r="R4832" i="18"/>
  <c r="R4833" i="18"/>
  <c r="R4834" i="18"/>
  <c r="R4835" i="18"/>
  <c r="R4836" i="18"/>
  <c r="R4837" i="18"/>
  <c r="R4838" i="18"/>
  <c r="R4839" i="18"/>
  <c r="R4840" i="18"/>
  <c r="R4841" i="18"/>
  <c r="R4842" i="18"/>
  <c r="R4843" i="18"/>
  <c r="R4844" i="18"/>
  <c r="R4845" i="18"/>
  <c r="R4846" i="18"/>
  <c r="R4847" i="18"/>
  <c r="R4848" i="18"/>
  <c r="R4849" i="18"/>
  <c r="R4850" i="18"/>
  <c r="R4851" i="18"/>
  <c r="R4852" i="18"/>
  <c r="R4853" i="18"/>
  <c r="R4854" i="18"/>
  <c r="R4855" i="18"/>
  <c r="R4856" i="18"/>
  <c r="R4857" i="18"/>
  <c r="R4858" i="18"/>
  <c r="R4859" i="18"/>
  <c r="R4860" i="18"/>
  <c r="R4861" i="18"/>
  <c r="R4862" i="18"/>
  <c r="R4863" i="18"/>
  <c r="R4864" i="18"/>
  <c r="R4865" i="18"/>
  <c r="R4866" i="18"/>
  <c r="R4867" i="18"/>
  <c r="R4868" i="18"/>
  <c r="R4869" i="18"/>
  <c r="R4870" i="18"/>
  <c r="R4871" i="18"/>
  <c r="R4872" i="18"/>
  <c r="R4873" i="18"/>
  <c r="R4874" i="18"/>
  <c r="R4875" i="18"/>
  <c r="R4876" i="18"/>
  <c r="R4877" i="18"/>
  <c r="R4878" i="18"/>
  <c r="R4879" i="18"/>
  <c r="R4880" i="18"/>
  <c r="R4881" i="18"/>
  <c r="R4882" i="18"/>
  <c r="R4883" i="18"/>
  <c r="R4884" i="18"/>
  <c r="R4885" i="18"/>
  <c r="R4886" i="18"/>
  <c r="R4887" i="18"/>
  <c r="R4888" i="18"/>
  <c r="R4889" i="18"/>
  <c r="R4890" i="18"/>
  <c r="R4891" i="18"/>
  <c r="R4892" i="18"/>
  <c r="R4893" i="18"/>
  <c r="R4894" i="18"/>
  <c r="R4895" i="18"/>
  <c r="R4896" i="18"/>
  <c r="R4897" i="18"/>
  <c r="R4898" i="18"/>
  <c r="R4899" i="18"/>
  <c r="R4900" i="18"/>
  <c r="R4901" i="18"/>
  <c r="R4902" i="18"/>
  <c r="R4903" i="18"/>
  <c r="R4904" i="18"/>
  <c r="R4905" i="18"/>
  <c r="R4906" i="18"/>
  <c r="R4907" i="18"/>
  <c r="R4908" i="18"/>
  <c r="R4909" i="18"/>
  <c r="R4910" i="18"/>
  <c r="R4911" i="18"/>
  <c r="R4912" i="18"/>
  <c r="R4913" i="18"/>
  <c r="R4914" i="18"/>
  <c r="R4915" i="18"/>
  <c r="R4916" i="18"/>
  <c r="R4917" i="18"/>
  <c r="R4918" i="18"/>
  <c r="R4919" i="18"/>
  <c r="R4920" i="18"/>
  <c r="R4921" i="18"/>
  <c r="R4922" i="18"/>
  <c r="R4923" i="18"/>
  <c r="R4924" i="18"/>
  <c r="R4925" i="18"/>
  <c r="R4926" i="18"/>
  <c r="R4927" i="18"/>
  <c r="R4928" i="18"/>
  <c r="R4929" i="18"/>
  <c r="R4930" i="18"/>
  <c r="R4931" i="18"/>
  <c r="R4932" i="18"/>
  <c r="R4933" i="18"/>
  <c r="R4934" i="18"/>
  <c r="R4935" i="18"/>
  <c r="R4936" i="18"/>
  <c r="R4937" i="18"/>
  <c r="R4938" i="18"/>
  <c r="R4939" i="18"/>
  <c r="R4940" i="18"/>
  <c r="R4941" i="18"/>
  <c r="R4942" i="18"/>
  <c r="R4943" i="18"/>
  <c r="R4944" i="18"/>
  <c r="R4945" i="18"/>
  <c r="R4946" i="18"/>
  <c r="R4947" i="18"/>
  <c r="R4948" i="18"/>
  <c r="R4949" i="18"/>
  <c r="R4950" i="18"/>
  <c r="R4951" i="18"/>
  <c r="R4952" i="18"/>
  <c r="R4953" i="18"/>
  <c r="R4954" i="18"/>
  <c r="R4955" i="18"/>
  <c r="R4956" i="18"/>
  <c r="R4957" i="18"/>
  <c r="R4958" i="18"/>
  <c r="R4959" i="18"/>
  <c r="R4960" i="18"/>
  <c r="R4961" i="18"/>
  <c r="R4962" i="18"/>
  <c r="R4963" i="18"/>
  <c r="R4964" i="18"/>
  <c r="R4965" i="18"/>
  <c r="R4966" i="18"/>
  <c r="R4967" i="18"/>
  <c r="R4968" i="18"/>
  <c r="R4969" i="18"/>
  <c r="R4970" i="18"/>
  <c r="R4971" i="18"/>
  <c r="R4972" i="18"/>
  <c r="R4973" i="18"/>
  <c r="R4974" i="18"/>
  <c r="R4975" i="18"/>
  <c r="R4976" i="18"/>
  <c r="R4977" i="18"/>
  <c r="R4978" i="18"/>
  <c r="R4979" i="18"/>
  <c r="R4980" i="18"/>
  <c r="R4981" i="18"/>
  <c r="R4982" i="18"/>
  <c r="R4983" i="18"/>
  <c r="R4984" i="18"/>
  <c r="R4985" i="18"/>
  <c r="R4986" i="18"/>
  <c r="R4987" i="18"/>
  <c r="R4988" i="18"/>
  <c r="R4989" i="18"/>
  <c r="R4990" i="18"/>
  <c r="R4991" i="18"/>
  <c r="R4992" i="18"/>
  <c r="R4993" i="18"/>
  <c r="R4994" i="18"/>
  <c r="R4995" i="18"/>
  <c r="R4996" i="18"/>
  <c r="R4997" i="18"/>
  <c r="R4998" i="18"/>
  <c r="R4999" i="18"/>
  <c r="R5000" i="18"/>
  <c r="R5001" i="18"/>
  <c r="R5002" i="18"/>
  <c r="R5003" i="18"/>
  <c r="R5004" i="18"/>
  <c r="R5005" i="18"/>
  <c r="R5006" i="18"/>
  <c r="R5007" i="18"/>
  <c r="R5008" i="18"/>
  <c r="R5009" i="18"/>
  <c r="R5010" i="18"/>
  <c r="R5011" i="18"/>
  <c r="R5012" i="18"/>
  <c r="R5013" i="18"/>
  <c r="R5014" i="18"/>
  <c r="R5015" i="18"/>
  <c r="R5016" i="18"/>
  <c r="R5017" i="18"/>
  <c r="R5018" i="18"/>
  <c r="R5019" i="18"/>
  <c r="R5020" i="18"/>
  <c r="R5021" i="18"/>
  <c r="R5022" i="18"/>
  <c r="R5023" i="18"/>
  <c r="R5024" i="18"/>
  <c r="R5025" i="18"/>
  <c r="R5026" i="18"/>
  <c r="R5027" i="18"/>
  <c r="R5028" i="18"/>
  <c r="R5029" i="18"/>
  <c r="R5030" i="18"/>
  <c r="R5031" i="18"/>
  <c r="R5032" i="18"/>
  <c r="R5033" i="18"/>
  <c r="R5034" i="18"/>
  <c r="R5035" i="18"/>
  <c r="R5036" i="18"/>
  <c r="R5037" i="18"/>
  <c r="R5038" i="18"/>
  <c r="R5039" i="18"/>
  <c r="R5040" i="18"/>
  <c r="R5041" i="18"/>
  <c r="R5042" i="18"/>
  <c r="R5043" i="18"/>
  <c r="R5044" i="18"/>
  <c r="R5045" i="18"/>
  <c r="R5046" i="18"/>
  <c r="R5047" i="18"/>
  <c r="R5048" i="18"/>
  <c r="R5049" i="18"/>
  <c r="R5050" i="18"/>
  <c r="R5051" i="18"/>
  <c r="R5052" i="18"/>
  <c r="R5053" i="18"/>
  <c r="R5054" i="18"/>
  <c r="R5055" i="18"/>
  <c r="R5056" i="18"/>
  <c r="R5057" i="18"/>
  <c r="R5058" i="18"/>
  <c r="R5059" i="18"/>
  <c r="R5060" i="18"/>
  <c r="R5061" i="18"/>
  <c r="R5062" i="18"/>
  <c r="R5063" i="18"/>
  <c r="R5064" i="18"/>
  <c r="R5065" i="18"/>
  <c r="R5066" i="18"/>
  <c r="R5067" i="18"/>
  <c r="R5068" i="18"/>
  <c r="R5069" i="18"/>
  <c r="R5070" i="18"/>
  <c r="R5071" i="18"/>
  <c r="R5072" i="18"/>
  <c r="R5073" i="18"/>
  <c r="R5074" i="18"/>
  <c r="R5075" i="18"/>
  <c r="R5076" i="18"/>
  <c r="R5077" i="18"/>
  <c r="R5078" i="18"/>
  <c r="R5079" i="18"/>
  <c r="R5080" i="18"/>
  <c r="R5081" i="18"/>
  <c r="R5082" i="18"/>
  <c r="R5083" i="18"/>
  <c r="R5084" i="18"/>
  <c r="R5085" i="18"/>
  <c r="R5086" i="18"/>
  <c r="R5087" i="18"/>
  <c r="R5088" i="18"/>
  <c r="R5089" i="18"/>
  <c r="R5090" i="18"/>
  <c r="R5091" i="18"/>
  <c r="R5092" i="18"/>
  <c r="R5093" i="18"/>
  <c r="R5094" i="18"/>
  <c r="R5095" i="18"/>
  <c r="R5096" i="18"/>
  <c r="R5097" i="18"/>
  <c r="R5098" i="18"/>
  <c r="R5099" i="18"/>
  <c r="R5100" i="18"/>
  <c r="R5101" i="18"/>
  <c r="R5102" i="18"/>
  <c r="R5103" i="18"/>
  <c r="R5104" i="18"/>
  <c r="R5105" i="18"/>
  <c r="R5106" i="18"/>
  <c r="R5107" i="18"/>
  <c r="R5108" i="18"/>
  <c r="R5109" i="18"/>
  <c r="R5110" i="18"/>
  <c r="R5111" i="18"/>
  <c r="R5112" i="18"/>
  <c r="R5113" i="18"/>
  <c r="R5114" i="18"/>
  <c r="R5115" i="18"/>
  <c r="R5116" i="18"/>
  <c r="R5117" i="18"/>
  <c r="R5118" i="18"/>
  <c r="R5119" i="18"/>
  <c r="R5120" i="18"/>
  <c r="R5121" i="18"/>
  <c r="R5122" i="18"/>
  <c r="R5123" i="18"/>
  <c r="R5124" i="18"/>
  <c r="R5125" i="18"/>
  <c r="R5126" i="18"/>
  <c r="R5127" i="18"/>
  <c r="R5128" i="18"/>
  <c r="R5129" i="18"/>
  <c r="R5130" i="18"/>
  <c r="R5131" i="18"/>
  <c r="R5132" i="18"/>
  <c r="R5133" i="18"/>
  <c r="R5134" i="18"/>
  <c r="R5135" i="18"/>
  <c r="R5136" i="18"/>
  <c r="R5137" i="18"/>
  <c r="R5138" i="18"/>
  <c r="R5139" i="18"/>
  <c r="R5140" i="18"/>
  <c r="R5141" i="18"/>
  <c r="R5142" i="18"/>
  <c r="R5143" i="18"/>
  <c r="R5144" i="18"/>
  <c r="R5145" i="18"/>
  <c r="R5146" i="18"/>
  <c r="R5147" i="18"/>
  <c r="R5148" i="18"/>
  <c r="R5149" i="18"/>
  <c r="R5150" i="18"/>
  <c r="R5151" i="18"/>
  <c r="R5152" i="18"/>
  <c r="R5153" i="18"/>
  <c r="R5154" i="18"/>
  <c r="R5155" i="18"/>
  <c r="R5156" i="18"/>
  <c r="R5157" i="18"/>
  <c r="R5158" i="18"/>
  <c r="R5159" i="18"/>
  <c r="R5160" i="18"/>
  <c r="R5161" i="18"/>
  <c r="R5162" i="18"/>
  <c r="R5163" i="18"/>
  <c r="R5164" i="18"/>
  <c r="R5165" i="18"/>
  <c r="R5166" i="18"/>
  <c r="R5167" i="18"/>
  <c r="R5168" i="18"/>
  <c r="R5169" i="18"/>
  <c r="R5170" i="18"/>
  <c r="R5171" i="18"/>
  <c r="R5172" i="18"/>
  <c r="R5173" i="18"/>
  <c r="R5174" i="18"/>
  <c r="R5175" i="18"/>
  <c r="R5176" i="18"/>
  <c r="R5177" i="18"/>
  <c r="R5178" i="18"/>
  <c r="R5179" i="18"/>
  <c r="R5180" i="18"/>
  <c r="R5181" i="18"/>
  <c r="R5182" i="18"/>
  <c r="R5183" i="18"/>
  <c r="R5184" i="18"/>
  <c r="R5185" i="18"/>
  <c r="R5186" i="18"/>
  <c r="R5187" i="18"/>
  <c r="R5188" i="18"/>
  <c r="R5189" i="18"/>
  <c r="R5190" i="18"/>
  <c r="R5191" i="18"/>
  <c r="R5192" i="18"/>
  <c r="R5193" i="18"/>
  <c r="R5194" i="18"/>
  <c r="R5195" i="18"/>
  <c r="R5196" i="18"/>
  <c r="R5197" i="18"/>
  <c r="R5198" i="18"/>
  <c r="R5199" i="18"/>
  <c r="R5200" i="18"/>
  <c r="R5201" i="18"/>
  <c r="R5202" i="18"/>
  <c r="R5203" i="18"/>
  <c r="R5204" i="18"/>
  <c r="R5205" i="18"/>
  <c r="R5206" i="18"/>
  <c r="R5207" i="18"/>
  <c r="R5208" i="18"/>
  <c r="R5209" i="18"/>
  <c r="R5210" i="18"/>
  <c r="R5211" i="18"/>
  <c r="R5212" i="18"/>
  <c r="R5213" i="18"/>
  <c r="R5214" i="18"/>
  <c r="R5215" i="18"/>
  <c r="R5216" i="18"/>
  <c r="R5217" i="18"/>
  <c r="R5218" i="18"/>
  <c r="R5219" i="18"/>
  <c r="R5220" i="18"/>
  <c r="R5221" i="18"/>
  <c r="R5222" i="18"/>
  <c r="R5223" i="18"/>
  <c r="R5224" i="18"/>
  <c r="R5225" i="18"/>
  <c r="R5226" i="18"/>
  <c r="R5227" i="18"/>
  <c r="R5228" i="18"/>
  <c r="R5229" i="18"/>
  <c r="R5230" i="18"/>
  <c r="R5231" i="18"/>
  <c r="R5232" i="18"/>
  <c r="R5233" i="18"/>
  <c r="R5234" i="18"/>
  <c r="R5235" i="18"/>
  <c r="R5236" i="18"/>
  <c r="R5237" i="18"/>
  <c r="R5238" i="18"/>
  <c r="R5239" i="18"/>
  <c r="R5240" i="18"/>
  <c r="R5241" i="18"/>
  <c r="R5242" i="18"/>
  <c r="R5243" i="18"/>
  <c r="R5244" i="18"/>
  <c r="R5245" i="18"/>
  <c r="R5246" i="18"/>
  <c r="R5247" i="18"/>
  <c r="R5248" i="18"/>
  <c r="R5249" i="18"/>
  <c r="R5250" i="18"/>
  <c r="R5251" i="18"/>
  <c r="R5252" i="18"/>
  <c r="R5253" i="18"/>
  <c r="R5254" i="18"/>
  <c r="R5255" i="18"/>
  <c r="R5256" i="18"/>
  <c r="R5257" i="18"/>
  <c r="R5258" i="18"/>
  <c r="R5259" i="18"/>
  <c r="R5260" i="18"/>
  <c r="R5261" i="18"/>
  <c r="R5262" i="18"/>
  <c r="R5263" i="18"/>
  <c r="R5264" i="18"/>
  <c r="R5265" i="18"/>
  <c r="R5266" i="18"/>
  <c r="R5267" i="18"/>
  <c r="R5268" i="18"/>
  <c r="R5269" i="18"/>
  <c r="R5270" i="18"/>
  <c r="R5271" i="18"/>
  <c r="R5272" i="18"/>
  <c r="R5273" i="18"/>
  <c r="R5274" i="18"/>
  <c r="R5275" i="18"/>
  <c r="R5276" i="18"/>
  <c r="R5277" i="18"/>
  <c r="R5278" i="18"/>
  <c r="R5279" i="18"/>
  <c r="R5280" i="18"/>
  <c r="R5281" i="18"/>
  <c r="R5282" i="18"/>
  <c r="R5283" i="18"/>
  <c r="R5284" i="18"/>
  <c r="R5285" i="18"/>
  <c r="R5286" i="18"/>
  <c r="R5287" i="18"/>
  <c r="R5288" i="18"/>
  <c r="R5289" i="18"/>
  <c r="R5290" i="18"/>
  <c r="R5291" i="18"/>
  <c r="R5292" i="18"/>
  <c r="R5293" i="18"/>
  <c r="R5294" i="18"/>
  <c r="R5295" i="18"/>
  <c r="R5296" i="18"/>
  <c r="R5297" i="18"/>
  <c r="R5298" i="18"/>
  <c r="R5299" i="18"/>
  <c r="R5300" i="18"/>
  <c r="R5301" i="18"/>
  <c r="R5302" i="18"/>
  <c r="R5303" i="18"/>
  <c r="R5304" i="18"/>
  <c r="R5305" i="18"/>
  <c r="R5306" i="18"/>
  <c r="R5307" i="18"/>
  <c r="R5308" i="18"/>
  <c r="R5309" i="18"/>
  <c r="R5310" i="18"/>
  <c r="R5311" i="18"/>
  <c r="R5312" i="18"/>
  <c r="R5313" i="18"/>
  <c r="R5314" i="18"/>
  <c r="R5315" i="18"/>
  <c r="R5316" i="18"/>
  <c r="R5317" i="18"/>
  <c r="R5318" i="18"/>
  <c r="R5319" i="18"/>
  <c r="R5320" i="18"/>
  <c r="R5321" i="18"/>
  <c r="R5322" i="18"/>
  <c r="R5323" i="18"/>
  <c r="R5324" i="18"/>
  <c r="R5325" i="18"/>
  <c r="R5326" i="18"/>
  <c r="R5327" i="18"/>
  <c r="R5328" i="18"/>
  <c r="R5329" i="18"/>
  <c r="R5330" i="18"/>
  <c r="R5331" i="18"/>
  <c r="R5332" i="18"/>
  <c r="R5333" i="18"/>
  <c r="R5334" i="18"/>
  <c r="R5335" i="18"/>
  <c r="R5336" i="18"/>
  <c r="R5337" i="18"/>
  <c r="R5338" i="18"/>
  <c r="R5339" i="18"/>
  <c r="R5340" i="18"/>
  <c r="R5341" i="18"/>
  <c r="R5342" i="18"/>
  <c r="R5343" i="18"/>
  <c r="R5344" i="18"/>
  <c r="R5345" i="18"/>
  <c r="R5346" i="18"/>
  <c r="R5347" i="18"/>
  <c r="R5348" i="18"/>
  <c r="R5349" i="18"/>
  <c r="R5350" i="18"/>
  <c r="R5351" i="18"/>
  <c r="R5352" i="18"/>
  <c r="R5353" i="18"/>
  <c r="R5354" i="18"/>
  <c r="R5355" i="18"/>
  <c r="R5356" i="18"/>
  <c r="R5357" i="18"/>
  <c r="R5358" i="18"/>
  <c r="R5359" i="18"/>
  <c r="R5360" i="18"/>
  <c r="R5361" i="18"/>
  <c r="R5362" i="18"/>
  <c r="R5363" i="18"/>
  <c r="R5364" i="18"/>
  <c r="R5365" i="18"/>
  <c r="R5366" i="18"/>
  <c r="R5367" i="18"/>
  <c r="R5368" i="18"/>
  <c r="R5369" i="18"/>
  <c r="R5370" i="18"/>
  <c r="R5371" i="18"/>
  <c r="R5372" i="18"/>
  <c r="R5373" i="18"/>
  <c r="R5374" i="18"/>
  <c r="R5375" i="18"/>
  <c r="R5376" i="18"/>
  <c r="R5377" i="18"/>
  <c r="R5378" i="18"/>
  <c r="R5379" i="18"/>
  <c r="R5380" i="18"/>
  <c r="R5381" i="18"/>
  <c r="R5382" i="18"/>
  <c r="R5383" i="18"/>
  <c r="R5384" i="18"/>
  <c r="R5385" i="18"/>
  <c r="R5386" i="18"/>
  <c r="R5387" i="18"/>
  <c r="R5388" i="18"/>
  <c r="R5389" i="18"/>
  <c r="R5390" i="18"/>
  <c r="R5391" i="18"/>
  <c r="R5392" i="18"/>
  <c r="R5393" i="18"/>
  <c r="R5394" i="18"/>
  <c r="R5395" i="18"/>
  <c r="R5396" i="18"/>
  <c r="R5397" i="18"/>
  <c r="R5398" i="18"/>
  <c r="R5399" i="18"/>
  <c r="R5400" i="18"/>
  <c r="R5401" i="18"/>
  <c r="R5402" i="18"/>
  <c r="R5403" i="18"/>
  <c r="R5404" i="18"/>
  <c r="R5405" i="18"/>
  <c r="R5406" i="18"/>
  <c r="R5407" i="18"/>
  <c r="R5408" i="18"/>
  <c r="R5409" i="18"/>
  <c r="R5410" i="18"/>
  <c r="R5411" i="18"/>
  <c r="R5412" i="18"/>
  <c r="R5413" i="18"/>
  <c r="R5414" i="18"/>
  <c r="R5415" i="18"/>
  <c r="R5416" i="18"/>
  <c r="R5417" i="18"/>
  <c r="R5418" i="18"/>
  <c r="R5419" i="18"/>
  <c r="R5420" i="18"/>
  <c r="R5421" i="18"/>
  <c r="R5422" i="18"/>
  <c r="R5423" i="18"/>
  <c r="R5424" i="18"/>
  <c r="R5425" i="18"/>
  <c r="R5426" i="18"/>
  <c r="R5427" i="18"/>
  <c r="R5428" i="18"/>
  <c r="R5429" i="18"/>
  <c r="R5430" i="18"/>
  <c r="R5431" i="18"/>
  <c r="R5432" i="18"/>
  <c r="R5433" i="18"/>
  <c r="R5434" i="18"/>
  <c r="R5435" i="18"/>
  <c r="R5436" i="18"/>
  <c r="R5437" i="18"/>
  <c r="R5438" i="18"/>
  <c r="R5439" i="18"/>
  <c r="R5440" i="18"/>
  <c r="R5441" i="18"/>
  <c r="R5442" i="18"/>
  <c r="R5443" i="18"/>
  <c r="R5444" i="18"/>
  <c r="R5445" i="18"/>
  <c r="R5446" i="18"/>
  <c r="R5447" i="18"/>
  <c r="R5448" i="18"/>
  <c r="R5449" i="18"/>
  <c r="R5450" i="18"/>
  <c r="R5451" i="18"/>
  <c r="R5452" i="18"/>
  <c r="R5453" i="18"/>
  <c r="R5454" i="18"/>
  <c r="R5455" i="18"/>
  <c r="R5456" i="18"/>
  <c r="R5457" i="18"/>
  <c r="R5458" i="18"/>
  <c r="R5459" i="18"/>
  <c r="R5460" i="18"/>
  <c r="R5461" i="18"/>
  <c r="R5462" i="18"/>
  <c r="R5463" i="18"/>
  <c r="R5464" i="18"/>
  <c r="R5465" i="18"/>
  <c r="R5466" i="18"/>
  <c r="R5467" i="18"/>
  <c r="R5468" i="18"/>
  <c r="R5469" i="18"/>
  <c r="R5470" i="18"/>
  <c r="R5471" i="18"/>
  <c r="R5472" i="18"/>
  <c r="R5473" i="18"/>
  <c r="R5474" i="18"/>
  <c r="R5475" i="18"/>
  <c r="R5476" i="18"/>
  <c r="R5477" i="18"/>
  <c r="R5478" i="18"/>
  <c r="R5479" i="18"/>
  <c r="R5480" i="18"/>
  <c r="R5481" i="18"/>
  <c r="R5482" i="18"/>
  <c r="R5483" i="18"/>
  <c r="R5484" i="18"/>
  <c r="R5485" i="18"/>
  <c r="R5486" i="18"/>
  <c r="R5487" i="18"/>
  <c r="R5488" i="18"/>
  <c r="R5489" i="18"/>
  <c r="R5490" i="18"/>
  <c r="R5491" i="18"/>
  <c r="R5492" i="18"/>
  <c r="R5493" i="18"/>
  <c r="R5494" i="18"/>
  <c r="R5495" i="18"/>
  <c r="R5496" i="18"/>
  <c r="R5497" i="18"/>
  <c r="R5498" i="18"/>
  <c r="R5499" i="18"/>
  <c r="R5500" i="18"/>
  <c r="R5501" i="18"/>
  <c r="R5502" i="18"/>
  <c r="R5503" i="18"/>
  <c r="R5504" i="18"/>
  <c r="R5505" i="18"/>
  <c r="R5506" i="18"/>
  <c r="R5507" i="18"/>
  <c r="R5508" i="18"/>
  <c r="R5509" i="18"/>
  <c r="R5510" i="18"/>
  <c r="R5511" i="18"/>
  <c r="R5512" i="18"/>
  <c r="R5513" i="18"/>
  <c r="R5514" i="18"/>
  <c r="R5515" i="18"/>
  <c r="R5516" i="18"/>
  <c r="R5517" i="18"/>
  <c r="R5518" i="18"/>
  <c r="R5519" i="18"/>
  <c r="R5520" i="18"/>
  <c r="R5521" i="18"/>
  <c r="R5522" i="18"/>
  <c r="R5523" i="18"/>
  <c r="R5524" i="18"/>
  <c r="R5525" i="18"/>
  <c r="R5526" i="18"/>
  <c r="R5527" i="18"/>
  <c r="R5528" i="18"/>
  <c r="R5529" i="18"/>
  <c r="R5530" i="18"/>
  <c r="R5531" i="18"/>
  <c r="R5532" i="18"/>
  <c r="R5533" i="18"/>
  <c r="R5534" i="18"/>
  <c r="R5535" i="18"/>
  <c r="R5536" i="18"/>
  <c r="R5537" i="18"/>
  <c r="R5538" i="18"/>
  <c r="R5539" i="18"/>
  <c r="R5540" i="18"/>
  <c r="R5541" i="18"/>
  <c r="R5542" i="18"/>
  <c r="R5543" i="18"/>
  <c r="R5544" i="18"/>
  <c r="R5545" i="18"/>
  <c r="R5546" i="18"/>
  <c r="R5547" i="18"/>
  <c r="R5548" i="18"/>
  <c r="R5549" i="18"/>
  <c r="R5550" i="18"/>
  <c r="R5551" i="18"/>
  <c r="R5552" i="18"/>
  <c r="R5553" i="18"/>
  <c r="R5554" i="18"/>
  <c r="R5555" i="18"/>
  <c r="R5556" i="18"/>
  <c r="R5557" i="18"/>
  <c r="R5558" i="18"/>
  <c r="R5559" i="18"/>
  <c r="R5560" i="18"/>
  <c r="R5561" i="18"/>
  <c r="R5562" i="18"/>
  <c r="R5563" i="18"/>
  <c r="R5564" i="18"/>
  <c r="R5565" i="18"/>
  <c r="R5566" i="18"/>
  <c r="R5567" i="18"/>
  <c r="R5568" i="18"/>
  <c r="R5569" i="18"/>
  <c r="R5570" i="18"/>
  <c r="R5571" i="18"/>
  <c r="R5572" i="18"/>
  <c r="R5573" i="18"/>
  <c r="R5574" i="18"/>
  <c r="R5575" i="18"/>
  <c r="R5576" i="18"/>
  <c r="R5577" i="18"/>
  <c r="R5578" i="18"/>
  <c r="R5579" i="18"/>
  <c r="R5580" i="18"/>
  <c r="R5581" i="18"/>
  <c r="R5582" i="18"/>
  <c r="R5583" i="18"/>
  <c r="R5584" i="18"/>
  <c r="R5585" i="18"/>
  <c r="R5586" i="18"/>
  <c r="R5587" i="18"/>
  <c r="R5588" i="18"/>
  <c r="R5589" i="18"/>
  <c r="R5590" i="18"/>
  <c r="R5591" i="18"/>
  <c r="R5592" i="18"/>
  <c r="R5593" i="18"/>
  <c r="R5594" i="18"/>
  <c r="R5595" i="18"/>
  <c r="R5596" i="18"/>
  <c r="R5597" i="18"/>
  <c r="R5598" i="18"/>
  <c r="R5599" i="18"/>
  <c r="R5600" i="18"/>
  <c r="R5601" i="18"/>
  <c r="R5602" i="18"/>
  <c r="R5603" i="18"/>
  <c r="R5604" i="18"/>
  <c r="R5605" i="18"/>
  <c r="R5606" i="18"/>
  <c r="R5607" i="18"/>
  <c r="R5608" i="18"/>
  <c r="R5609" i="18"/>
  <c r="R5610" i="18"/>
  <c r="R5611" i="18"/>
  <c r="R5612" i="18"/>
  <c r="R5613" i="18"/>
  <c r="R5614" i="18"/>
  <c r="R5615" i="18"/>
  <c r="R5616" i="18"/>
  <c r="R5617" i="18"/>
  <c r="R5618" i="18"/>
  <c r="R5619" i="18"/>
  <c r="R5620" i="18"/>
  <c r="R5621" i="18"/>
  <c r="R5622" i="18"/>
  <c r="R5623" i="18"/>
  <c r="R5624" i="18"/>
  <c r="R5625" i="18"/>
  <c r="R5626" i="18"/>
  <c r="R5627" i="18"/>
  <c r="R5628" i="18"/>
  <c r="R5629" i="18"/>
  <c r="R5630" i="18"/>
  <c r="R5631" i="18"/>
  <c r="R5632" i="18"/>
  <c r="R5633" i="18"/>
  <c r="R5634" i="18"/>
  <c r="R5635" i="18"/>
  <c r="R5636" i="18"/>
  <c r="R5637" i="18"/>
  <c r="R5638" i="18"/>
  <c r="R5639" i="18"/>
  <c r="R5640" i="18"/>
  <c r="R5641" i="18"/>
  <c r="R5642" i="18"/>
  <c r="R5643" i="18"/>
  <c r="R5644" i="18"/>
  <c r="R5645" i="18"/>
  <c r="R5646" i="18"/>
  <c r="R5647" i="18"/>
  <c r="R5648" i="18"/>
  <c r="R5649" i="18"/>
  <c r="R5650" i="18"/>
  <c r="R5651" i="18"/>
  <c r="R5652" i="18"/>
  <c r="R5653" i="18"/>
  <c r="R5654" i="18"/>
  <c r="R5655" i="18"/>
  <c r="R5656" i="18"/>
  <c r="R5657" i="18"/>
  <c r="R5658" i="18"/>
  <c r="R5659" i="18"/>
  <c r="R5660" i="18"/>
  <c r="R5661" i="18"/>
  <c r="R5662" i="18"/>
  <c r="R5663" i="18"/>
  <c r="R5664" i="18"/>
  <c r="R5665" i="18"/>
  <c r="R5666" i="18"/>
  <c r="R5667" i="18"/>
  <c r="R5668" i="18"/>
  <c r="R5669" i="18"/>
  <c r="R5670" i="18"/>
  <c r="R5671" i="18"/>
  <c r="R5672" i="18"/>
  <c r="R5673" i="18"/>
  <c r="R5674" i="18"/>
  <c r="R5675" i="18"/>
  <c r="R5676" i="18"/>
  <c r="R5677" i="18"/>
  <c r="R5678" i="18"/>
  <c r="R5679" i="18"/>
  <c r="R5680" i="18"/>
  <c r="R5681" i="18"/>
  <c r="R5682" i="18"/>
  <c r="R5683" i="18"/>
  <c r="R5684" i="18"/>
  <c r="R5685" i="18"/>
  <c r="R5686" i="18"/>
  <c r="R5687" i="18"/>
  <c r="R5688" i="18"/>
  <c r="R5689" i="18"/>
  <c r="R5690" i="18"/>
  <c r="R5691" i="18"/>
  <c r="R5692" i="18"/>
  <c r="R5693" i="18"/>
  <c r="R5694" i="18"/>
  <c r="R5695" i="18"/>
  <c r="R5696" i="18"/>
  <c r="R5697" i="18"/>
  <c r="R5698" i="18"/>
  <c r="R5699" i="18"/>
  <c r="R5700" i="18"/>
  <c r="R5701" i="18"/>
  <c r="R5702" i="18"/>
  <c r="R5703" i="18"/>
  <c r="R5704" i="18"/>
  <c r="R5705" i="18"/>
  <c r="R5706" i="18"/>
  <c r="R5707" i="18"/>
  <c r="R5708" i="18"/>
  <c r="R5709" i="18"/>
  <c r="R5710" i="18"/>
  <c r="R5711" i="18"/>
  <c r="R5712" i="18"/>
  <c r="R5713" i="18"/>
  <c r="R5714" i="18"/>
  <c r="R5715" i="18"/>
  <c r="R5716" i="18"/>
  <c r="R5717" i="18"/>
  <c r="R5718" i="18"/>
  <c r="R5719" i="18"/>
  <c r="R5720" i="18"/>
  <c r="R5721" i="18"/>
  <c r="R5722" i="18"/>
  <c r="R5723" i="18"/>
  <c r="R5724" i="18"/>
  <c r="R5725" i="18"/>
  <c r="R5726" i="18"/>
  <c r="R5727" i="18"/>
  <c r="R5728" i="18"/>
  <c r="R5729" i="18"/>
  <c r="R5730" i="18"/>
  <c r="R5731" i="18"/>
  <c r="R5732" i="18"/>
  <c r="R5733" i="18"/>
  <c r="R5734" i="18"/>
  <c r="R5735" i="18"/>
  <c r="R5736" i="18"/>
  <c r="R5737" i="18"/>
  <c r="R5738" i="18"/>
  <c r="R5739" i="18"/>
  <c r="R5740" i="18"/>
  <c r="R5741" i="18"/>
  <c r="R5742" i="18"/>
  <c r="R5743" i="18"/>
  <c r="R5744" i="18"/>
  <c r="R5745" i="18"/>
  <c r="R5746" i="18"/>
  <c r="R5747" i="18"/>
  <c r="R5748" i="18"/>
  <c r="R5749" i="18"/>
  <c r="R5750" i="18"/>
  <c r="R5751" i="18"/>
  <c r="R5752" i="18"/>
  <c r="R5753" i="18"/>
  <c r="R5754" i="18"/>
  <c r="R5755" i="18"/>
  <c r="R5756" i="18"/>
  <c r="R5757" i="18"/>
  <c r="R5758" i="18"/>
  <c r="R5759" i="18"/>
  <c r="R5760" i="18"/>
  <c r="R5761" i="18"/>
  <c r="R5762" i="18"/>
  <c r="R5763" i="18"/>
  <c r="R5764" i="18"/>
  <c r="R5765" i="18"/>
  <c r="R5766" i="18"/>
  <c r="R5767" i="18"/>
  <c r="R5768" i="18"/>
  <c r="R5769" i="18"/>
  <c r="R5770" i="18"/>
  <c r="R5771" i="18"/>
  <c r="R5772" i="18"/>
  <c r="R5773" i="18"/>
  <c r="R5774" i="18"/>
  <c r="R5775" i="18"/>
  <c r="R5776" i="18"/>
  <c r="R5777" i="18"/>
  <c r="R5778" i="18"/>
  <c r="R5779" i="18"/>
  <c r="R5780" i="18"/>
  <c r="R5781" i="18"/>
  <c r="R5782" i="18"/>
  <c r="R5783" i="18"/>
  <c r="R5784" i="18"/>
  <c r="R5785" i="18"/>
  <c r="R5786" i="18"/>
  <c r="R5787" i="18"/>
  <c r="R5788" i="18"/>
  <c r="R5789" i="18"/>
  <c r="R5790" i="18"/>
  <c r="R5791" i="18"/>
  <c r="R5792" i="18"/>
  <c r="R5793" i="18"/>
  <c r="R5794" i="18"/>
  <c r="R5795" i="18"/>
  <c r="R5796" i="18"/>
  <c r="R5797" i="18"/>
  <c r="R5798" i="18"/>
  <c r="R5799" i="18"/>
  <c r="R5800" i="18"/>
  <c r="R5801" i="18"/>
  <c r="R5802" i="18"/>
  <c r="R5803" i="18"/>
  <c r="R5804" i="18"/>
  <c r="R5805" i="18"/>
  <c r="R5806" i="18"/>
  <c r="R5807" i="18"/>
  <c r="R5808" i="18"/>
  <c r="R5809" i="18"/>
  <c r="R5810" i="18"/>
  <c r="R5811" i="18"/>
  <c r="R5812" i="18"/>
  <c r="R5813" i="18"/>
  <c r="R5814" i="18"/>
  <c r="R5815" i="18"/>
  <c r="R5816" i="18"/>
  <c r="R5817" i="18"/>
  <c r="R5818" i="18"/>
  <c r="R5819" i="18"/>
  <c r="R5820" i="18"/>
  <c r="R5821" i="18"/>
  <c r="R5822" i="18"/>
  <c r="R5823" i="18"/>
  <c r="R5824" i="18"/>
  <c r="R5825" i="18"/>
  <c r="R5826" i="18"/>
  <c r="R5827" i="18"/>
  <c r="R5828" i="18"/>
  <c r="R5829" i="18"/>
  <c r="R5830" i="18"/>
  <c r="R5831" i="18"/>
  <c r="R5832" i="18"/>
  <c r="R5833" i="18"/>
  <c r="R5834" i="18"/>
  <c r="R5835" i="18"/>
  <c r="R5836" i="18"/>
  <c r="R5837" i="18"/>
  <c r="R5838" i="18"/>
  <c r="R5839" i="18"/>
  <c r="R5840" i="18"/>
  <c r="R5841" i="18"/>
  <c r="R5842" i="18"/>
  <c r="R5843" i="18"/>
  <c r="R5844" i="18"/>
  <c r="R5845" i="18"/>
  <c r="R5846" i="18"/>
  <c r="R5847" i="18"/>
  <c r="R5848" i="18"/>
  <c r="R5849" i="18"/>
  <c r="R5850" i="18"/>
  <c r="R5851" i="18"/>
  <c r="R5852" i="18"/>
  <c r="R5853" i="18"/>
  <c r="R5854" i="18"/>
  <c r="R5855" i="18"/>
  <c r="R5856" i="18"/>
  <c r="R5857" i="18"/>
  <c r="R5858" i="18"/>
  <c r="R5859" i="18"/>
  <c r="R5860" i="18"/>
  <c r="R5861" i="18"/>
  <c r="R5862" i="18"/>
  <c r="R5863" i="18"/>
  <c r="R5864" i="18"/>
  <c r="R5865" i="18"/>
  <c r="R5866" i="18"/>
  <c r="R5867" i="18"/>
  <c r="R5868" i="18"/>
  <c r="R5869" i="18"/>
  <c r="R5870" i="18"/>
  <c r="R5871" i="18"/>
  <c r="R5872" i="18"/>
  <c r="R5873" i="18"/>
  <c r="R5874" i="18"/>
  <c r="R5875" i="18"/>
  <c r="R5876" i="18"/>
  <c r="R5877" i="18"/>
  <c r="R5878" i="18"/>
  <c r="R5879" i="18"/>
  <c r="R5880" i="18"/>
  <c r="R5881" i="18"/>
  <c r="R5882" i="18"/>
  <c r="R5883" i="18"/>
  <c r="R5884" i="18"/>
  <c r="R5885" i="18"/>
  <c r="R5886" i="18"/>
  <c r="R5887" i="18"/>
  <c r="R5888" i="18"/>
  <c r="R5889" i="18"/>
  <c r="R5890" i="18"/>
  <c r="R5891" i="18"/>
  <c r="R5892" i="18"/>
  <c r="R5893" i="18"/>
  <c r="R5894" i="18"/>
  <c r="R5895" i="18"/>
  <c r="R5896" i="18"/>
  <c r="R5897" i="18"/>
  <c r="R5898" i="18"/>
  <c r="R5899" i="18"/>
  <c r="R5900" i="18"/>
  <c r="R5901" i="18"/>
  <c r="R5902" i="18"/>
  <c r="R5903" i="18"/>
  <c r="R5904" i="18"/>
  <c r="R5905" i="18"/>
  <c r="R5906" i="18"/>
  <c r="R5907" i="18"/>
  <c r="R5908" i="18"/>
  <c r="R5909" i="18"/>
  <c r="R5910" i="18"/>
  <c r="R5911" i="18"/>
  <c r="R5912" i="18"/>
  <c r="R5913" i="18"/>
  <c r="R5914" i="18"/>
  <c r="R5915" i="18"/>
  <c r="R5916" i="18"/>
  <c r="R5917" i="18"/>
  <c r="R5918" i="18"/>
  <c r="R5919" i="18"/>
  <c r="R5920" i="18"/>
  <c r="R5921" i="18"/>
  <c r="R5922" i="18"/>
  <c r="R5923" i="18"/>
  <c r="R5924" i="18"/>
  <c r="R5925" i="18"/>
  <c r="R5926" i="18"/>
  <c r="R5927" i="18"/>
  <c r="R5928" i="18"/>
  <c r="R5929" i="18"/>
  <c r="R5930" i="18"/>
  <c r="R5931" i="18"/>
  <c r="R5932" i="18"/>
  <c r="R5933" i="18"/>
  <c r="R5934" i="18"/>
  <c r="R5935" i="18"/>
  <c r="R5936" i="18"/>
  <c r="R5937" i="18"/>
  <c r="R5938" i="18"/>
  <c r="R5939" i="18"/>
  <c r="R5940" i="18"/>
  <c r="R5941" i="18"/>
  <c r="R5942" i="18"/>
  <c r="R5943" i="18"/>
  <c r="R5944" i="18"/>
  <c r="R5945" i="18"/>
  <c r="R5946" i="18"/>
  <c r="R5947" i="18"/>
  <c r="R5948" i="18"/>
  <c r="R5949" i="18"/>
  <c r="R5950" i="18"/>
  <c r="R5951" i="18"/>
  <c r="R5952" i="18"/>
  <c r="R5953" i="18"/>
  <c r="R5954" i="18"/>
  <c r="R5955" i="18"/>
  <c r="R5956" i="18"/>
  <c r="R5957" i="18"/>
  <c r="R5958" i="18"/>
  <c r="R5959" i="18"/>
  <c r="R5960" i="18"/>
  <c r="R5961" i="18"/>
  <c r="R5962" i="18"/>
  <c r="R5963" i="18"/>
  <c r="R5964" i="18"/>
  <c r="R5965" i="18"/>
  <c r="R5966" i="18"/>
  <c r="R5967" i="18"/>
  <c r="R5968" i="18"/>
  <c r="R5969" i="18"/>
  <c r="R5970" i="18"/>
  <c r="R5971" i="18"/>
  <c r="R5972" i="18"/>
  <c r="R5973" i="18"/>
  <c r="R5974" i="18"/>
  <c r="R5975" i="18"/>
  <c r="R5976" i="18"/>
  <c r="R5977" i="18"/>
  <c r="R5978" i="18"/>
  <c r="R5979" i="18"/>
  <c r="R5980" i="18"/>
  <c r="R5981" i="18"/>
  <c r="R5982" i="18"/>
  <c r="R5983" i="18"/>
  <c r="R5984" i="18"/>
  <c r="R5985" i="18"/>
  <c r="R5986" i="18"/>
  <c r="R5987" i="18"/>
  <c r="R5988" i="18"/>
  <c r="R5989" i="18"/>
  <c r="R5990" i="18"/>
  <c r="R5991" i="18"/>
  <c r="R5992" i="18"/>
  <c r="R5993" i="18"/>
  <c r="R5994" i="18"/>
  <c r="R5995" i="18"/>
  <c r="R5996" i="18"/>
  <c r="R5997" i="18"/>
  <c r="R5998" i="18"/>
  <c r="R5999" i="18"/>
  <c r="R6000" i="18"/>
  <c r="R6001" i="18"/>
  <c r="R6002" i="18"/>
  <c r="R6003" i="18"/>
  <c r="R6004" i="18"/>
  <c r="R6005" i="18"/>
  <c r="R6006" i="18"/>
  <c r="R6007" i="18"/>
  <c r="R6008" i="18"/>
  <c r="R6009" i="18"/>
  <c r="R6010" i="18"/>
  <c r="R6011" i="18"/>
  <c r="R6012" i="18"/>
  <c r="R6013" i="18"/>
  <c r="R6014" i="18"/>
  <c r="R6015" i="18"/>
  <c r="R6016" i="18"/>
  <c r="R6017" i="18"/>
  <c r="R6018" i="18"/>
  <c r="R6019" i="18"/>
  <c r="R6020" i="18"/>
  <c r="R6021" i="18"/>
  <c r="R6022" i="18"/>
  <c r="R6023" i="18"/>
  <c r="R6024" i="18"/>
  <c r="R6025" i="18"/>
  <c r="R6026" i="18"/>
  <c r="R6027" i="18"/>
  <c r="R6028" i="18"/>
  <c r="R6029" i="18"/>
  <c r="R6030" i="18"/>
  <c r="R6031" i="18"/>
  <c r="R6032" i="18"/>
  <c r="R6033" i="18"/>
  <c r="R6034" i="18"/>
  <c r="R6035" i="18"/>
  <c r="R6036" i="18"/>
  <c r="R6037" i="18"/>
  <c r="R6038" i="18"/>
  <c r="R6039" i="18"/>
  <c r="R6040" i="18"/>
  <c r="R6041" i="18"/>
  <c r="R6042" i="18"/>
  <c r="R6043" i="18"/>
  <c r="R6044" i="18"/>
  <c r="R6045" i="18"/>
  <c r="R6046" i="18"/>
  <c r="R6047" i="18"/>
  <c r="R6048" i="18"/>
  <c r="R6049" i="18"/>
  <c r="R6050" i="18"/>
  <c r="R6051" i="18"/>
  <c r="R6052" i="18"/>
  <c r="R6053" i="18"/>
  <c r="R6054" i="18"/>
  <c r="R6055" i="18"/>
  <c r="R6056" i="18"/>
  <c r="R6057" i="18"/>
  <c r="R6058" i="18"/>
  <c r="R6059" i="18"/>
  <c r="R6060" i="18"/>
  <c r="R6061" i="18"/>
  <c r="R6062" i="18"/>
  <c r="R6063" i="18"/>
  <c r="R6064" i="18"/>
  <c r="R6065" i="18"/>
  <c r="R6066" i="18"/>
  <c r="R6067" i="18"/>
  <c r="R6068" i="18"/>
  <c r="R6069" i="18"/>
  <c r="R6070" i="18"/>
  <c r="R6071" i="18"/>
  <c r="R6072" i="18"/>
  <c r="R6073" i="18"/>
  <c r="R6074" i="18"/>
  <c r="R6075" i="18"/>
  <c r="R6076" i="18"/>
  <c r="R6077" i="18"/>
  <c r="R6078" i="18"/>
  <c r="R6079" i="18"/>
  <c r="R6080" i="18"/>
  <c r="R6081" i="18"/>
  <c r="R6082" i="18"/>
  <c r="R6083" i="18"/>
  <c r="R6084" i="18"/>
  <c r="R6085" i="18"/>
  <c r="R6086" i="18"/>
  <c r="R6087" i="18"/>
  <c r="R6088" i="18"/>
  <c r="R6089" i="18"/>
  <c r="R6090" i="18"/>
  <c r="R6091" i="18"/>
  <c r="R6092" i="18"/>
  <c r="R6093" i="18"/>
  <c r="R6094" i="18"/>
  <c r="R6095" i="18"/>
  <c r="R6096" i="18"/>
  <c r="R6097" i="18"/>
  <c r="R6098" i="18"/>
  <c r="R6099" i="18"/>
  <c r="R6100" i="18"/>
  <c r="R6101" i="18"/>
  <c r="R6102" i="18"/>
  <c r="R6103" i="18"/>
  <c r="R6104" i="18"/>
  <c r="R6105" i="18"/>
  <c r="R6106" i="18"/>
  <c r="R6107" i="18"/>
  <c r="R6108" i="18"/>
  <c r="R6109" i="18"/>
  <c r="R6110" i="18"/>
  <c r="R6111" i="18"/>
  <c r="R6112" i="18"/>
  <c r="R6113" i="18"/>
  <c r="R6114" i="18"/>
  <c r="R6115" i="18"/>
  <c r="R6116" i="18"/>
  <c r="R6117" i="18"/>
  <c r="R6118" i="18"/>
  <c r="R6119" i="18"/>
  <c r="R6120" i="18"/>
  <c r="R6121" i="18"/>
  <c r="R6122" i="18"/>
  <c r="R6123" i="18"/>
  <c r="R6124" i="18"/>
  <c r="R6125" i="18"/>
  <c r="R6126" i="18"/>
  <c r="R6127" i="18"/>
  <c r="R6128" i="18"/>
  <c r="R6129" i="18"/>
  <c r="R6130" i="18"/>
  <c r="R6131" i="18"/>
  <c r="R6132" i="18"/>
  <c r="R6133" i="18"/>
  <c r="R6134" i="18"/>
  <c r="R6135" i="18"/>
  <c r="R6136" i="18"/>
  <c r="R6137" i="18"/>
  <c r="R6138" i="18"/>
  <c r="R6139" i="18"/>
  <c r="R6140" i="18"/>
  <c r="R6141" i="18"/>
  <c r="R6142" i="18"/>
  <c r="R6143" i="18"/>
  <c r="R6144" i="18"/>
  <c r="R6145" i="18"/>
  <c r="R6146" i="18"/>
  <c r="R6147" i="18"/>
  <c r="R6148" i="18"/>
  <c r="R6149" i="18"/>
  <c r="R6150" i="18"/>
  <c r="R6151" i="18"/>
  <c r="R6152" i="18"/>
  <c r="R6153" i="18"/>
  <c r="R6154" i="18"/>
  <c r="R6155" i="18"/>
  <c r="R6156" i="18"/>
  <c r="R6157" i="18"/>
  <c r="R6158" i="18"/>
  <c r="R6159" i="18"/>
  <c r="R6160" i="18"/>
  <c r="R6161" i="18"/>
  <c r="R6162" i="18"/>
  <c r="R6163" i="18"/>
  <c r="R6164" i="18"/>
  <c r="R6165" i="18"/>
  <c r="R6166" i="18"/>
  <c r="R6167" i="18"/>
  <c r="R6168" i="18"/>
  <c r="R6169" i="18"/>
  <c r="R6170" i="18"/>
  <c r="R6171" i="18"/>
  <c r="R6172" i="18"/>
  <c r="R6173" i="18"/>
  <c r="R6174" i="18"/>
  <c r="R6175" i="18"/>
  <c r="R6176" i="18"/>
  <c r="R6177" i="18"/>
  <c r="R6178" i="18"/>
  <c r="R6179" i="18"/>
  <c r="R6180" i="18"/>
  <c r="R6181" i="18"/>
  <c r="R6182" i="18"/>
  <c r="R6183" i="18"/>
  <c r="R6184" i="18"/>
  <c r="R6185" i="18"/>
  <c r="R6186" i="18"/>
  <c r="R6187" i="18"/>
  <c r="R6188" i="18"/>
  <c r="R6189" i="18"/>
  <c r="R6190" i="18"/>
  <c r="R6191" i="18"/>
  <c r="R6192" i="18"/>
  <c r="R6193" i="18"/>
  <c r="R6194" i="18"/>
  <c r="R6195" i="18"/>
  <c r="R6196" i="18"/>
  <c r="R6197" i="18"/>
  <c r="R6198" i="18"/>
  <c r="R6199" i="18"/>
  <c r="R6200" i="18"/>
  <c r="R6201" i="18"/>
  <c r="R6202" i="18"/>
  <c r="R6203" i="18"/>
  <c r="R6204" i="18"/>
  <c r="R6205" i="18"/>
  <c r="R6206" i="18"/>
  <c r="R6207" i="18"/>
  <c r="R6208" i="18"/>
  <c r="R6209" i="18"/>
  <c r="R6210" i="18"/>
  <c r="R6211" i="18"/>
  <c r="R6212" i="18"/>
  <c r="R6213" i="18"/>
  <c r="R6214" i="18"/>
  <c r="R6215" i="18"/>
  <c r="R6216" i="18"/>
  <c r="R6217" i="18"/>
  <c r="R6218" i="18"/>
  <c r="R6219" i="18"/>
  <c r="R6220" i="18"/>
  <c r="R6221" i="18"/>
  <c r="R6222" i="18"/>
  <c r="R6223" i="18"/>
  <c r="R6224" i="18"/>
  <c r="R6225" i="18"/>
  <c r="R6226" i="18"/>
  <c r="R6227" i="18"/>
  <c r="R6228" i="18"/>
  <c r="R6229" i="18"/>
  <c r="R6230" i="18"/>
  <c r="R6231" i="18"/>
  <c r="R6232" i="18"/>
  <c r="R6233" i="18"/>
  <c r="R6234" i="18"/>
  <c r="R6235" i="18"/>
  <c r="R6236" i="18"/>
  <c r="R6237" i="18"/>
  <c r="R6238" i="18"/>
  <c r="R6239" i="18"/>
  <c r="R6240" i="18"/>
  <c r="R6241" i="18"/>
  <c r="R6242" i="18"/>
  <c r="R6243" i="18"/>
  <c r="R6244" i="18"/>
  <c r="R6245" i="18"/>
  <c r="R6246" i="18"/>
  <c r="R6247" i="18"/>
  <c r="R6248" i="18"/>
  <c r="R6249" i="18"/>
  <c r="R6250" i="18"/>
  <c r="R6251" i="18"/>
  <c r="R6252" i="18"/>
  <c r="R6253" i="18"/>
  <c r="R6254" i="18"/>
  <c r="R6255" i="18"/>
  <c r="R6256" i="18"/>
  <c r="R6257" i="18"/>
  <c r="R6258" i="18"/>
  <c r="R6259" i="18"/>
  <c r="R6260" i="18"/>
  <c r="R6261" i="18"/>
  <c r="R6262" i="18"/>
  <c r="R6263" i="18"/>
  <c r="R6264" i="18"/>
  <c r="R6265" i="18"/>
  <c r="R6266" i="18"/>
  <c r="R6267" i="18"/>
  <c r="R6268" i="18"/>
  <c r="R6269" i="18"/>
  <c r="R6270" i="18"/>
  <c r="R6271" i="18"/>
  <c r="R6272" i="18"/>
  <c r="R6273" i="18"/>
  <c r="R6274" i="18"/>
  <c r="R6275" i="18"/>
  <c r="R6276" i="18"/>
  <c r="R6277" i="18"/>
  <c r="R6278" i="18"/>
  <c r="R6279" i="18"/>
  <c r="R6280" i="18"/>
  <c r="R6281" i="18"/>
  <c r="R6282" i="18"/>
  <c r="R6283" i="18"/>
  <c r="R6284" i="18"/>
  <c r="R6285" i="18"/>
  <c r="R6286" i="18"/>
  <c r="R6287" i="18"/>
  <c r="R6288" i="18"/>
  <c r="R6289" i="18"/>
  <c r="R6290" i="18"/>
  <c r="R6291" i="18"/>
  <c r="R6292" i="18"/>
  <c r="R6293" i="18"/>
  <c r="R6294" i="18"/>
  <c r="R6295" i="18"/>
  <c r="R6296" i="18"/>
  <c r="R6297" i="18"/>
  <c r="R6298" i="18"/>
  <c r="R6299" i="18"/>
  <c r="R6300" i="18"/>
  <c r="R6301" i="18"/>
  <c r="R6302" i="18"/>
  <c r="R6303" i="18"/>
  <c r="R6304" i="18"/>
  <c r="R6305" i="18"/>
  <c r="R6306" i="18"/>
  <c r="R6307" i="18"/>
  <c r="R6308" i="18"/>
  <c r="R6309" i="18"/>
  <c r="R6310" i="18"/>
  <c r="R6311" i="18"/>
  <c r="R6312" i="18"/>
  <c r="R6313" i="18"/>
  <c r="R6314" i="18"/>
  <c r="R6315" i="18"/>
  <c r="R6316" i="18"/>
  <c r="R6317" i="18"/>
  <c r="R6318" i="18"/>
  <c r="R6319" i="18"/>
  <c r="R6320" i="18"/>
  <c r="R6321" i="18"/>
  <c r="R6322" i="18"/>
  <c r="R6323" i="18"/>
  <c r="R6324" i="18"/>
  <c r="R6325" i="18"/>
  <c r="R6326" i="18"/>
  <c r="R6327" i="18"/>
  <c r="R6328" i="18"/>
  <c r="R6329" i="18"/>
  <c r="R6330" i="18"/>
  <c r="R6331" i="18"/>
  <c r="R6332" i="18"/>
  <c r="R6333" i="18"/>
  <c r="R6334" i="18"/>
  <c r="R6335" i="18"/>
  <c r="R6336" i="18"/>
  <c r="R6337" i="18"/>
  <c r="R6338" i="18"/>
  <c r="R6339" i="18"/>
  <c r="R6340" i="18"/>
  <c r="R6341" i="18"/>
  <c r="R6342" i="18"/>
  <c r="R6343" i="18"/>
  <c r="R6344" i="18"/>
  <c r="R6345" i="18"/>
  <c r="R6346" i="18"/>
  <c r="R6347" i="18"/>
  <c r="R6348" i="18"/>
  <c r="R6349" i="18"/>
  <c r="R6350" i="18"/>
  <c r="R6351" i="18"/>
  <c r="R6352" i="18"/>
  <c r="R6353" i="18"/>
  <c r="R6354" i="18"/>
  <c r="R6355" i="18"/>
  <c r="R6356" i="18"/>
  <c r="R6357" i="18"/>
  <c r="R6358" i="18"/>
  <c r="R6359" i="18"/>
  <c r="R6360" i="18"/>
  <c r="R6361" i="18"/>
  <c r="R6362" i="18"/>
  <c r="R6363" i="18"/>
  <c r="R6364" i="18"/>
  <c r="R6365" i="18"/>
  <c r="R6366" i="18"/>
  <c r="R6367" i="18"/>
  <c r="R6368" i="18"/>
  <c r="R6369" i="18"/>
  <c r="R6370" i="18"/>
  <c r="R6371" i="18"/>
  <c r="R6372" i="18"/>
  <c r="R6373" i="18"/>
  <c r="R6374" i="18"/>
  <c r="R6375" i="18"/>
  <c r="R6376" i="18"/>
  <c r="R6377" i="18"/>
  <c r="R6378" i="18"/>
  <c r="R6379" i="18"/>
  <c r="R6380" i="18"/>
  <c r="R6381" i="18"/>
  <c r="R6382" i="18"/>
  <c r="R6383" i="18"/>
  <c r="R6384" i="18"/>
  <c r="R6385" i="18"/>
  <c r="R6386" i="18"/>
  <c r="R6387" i="18"/>
  <c r="R6388" i="18"/>
  <c r="R6389" i="18"/>
  <c r="R6390" i="18"/>
  <c r="R6391" i="18"/>
  <c r="R6392" i="18"/>
  <c r="R6393" i="18"/>
  <c r="R6394" i="18"/>
  <c r="R6395" i="18"/>
  <c r="R6396" i="18"/>
  <c r="R6397" i="18"/>
  <c r="R6398" i="18"/>
  <c r="R6399" i="18"/>
  <c r="R6400" i="18"/>
  <c r="R6401" i="18"/>
  <c r="R6402" i="18"/>
  <c r="R6403" i="18"/>
  <c r="R6404" i="18"/>
  <c r="R6405" i="18"/>
  <c r="R6406" i="18"/>
  <c r="R6407" i="18"/>
  <c r="R6408" i="18"/>
  <c r="R6409" i="18"/>
  <c r="R6410" i="18"/>
  <c r="R6411" i="18"/>
  <c r="R6412" i="18"/>
  <c r="R6413" i="18"/>
  <c r="R6414" i="18"/>
  <c r="R6415" i="18"/>
  <c r="R6416" i="18"/>
  <c r="R6417" i="18"/>
  <c r="R6418" i="18"/>
  <c r="R6419" i="18"/>
  <c r="R6420" i="18"/>
  <c r="R6421" i="18"/>
  <c r="R6422" i="18"/>
  <c r="R6423" i="18"/>
  <c r="R6424" i="18"/>
  <c r="R6425" i="18"/>
  <c r="R6426" i="18"/>
  <c r="R6427" i="18"/>
  <c r="R6428" i="18"/>
  <c r="R6429" i="18"/>
  <c r="R6430" i="18"/>
  <c r="R6431" i="18"/>
  <c r="R6432" i="18"/>
  <c r="R6433" i="18"/>
  <c r="R6434" i="18"/>
  <c r="R6435" i="18"/>
  <c r="R6436" i="18"/>
  <c r="R6437" i="18"/>
  <c r="R6438" i="18"/>
  <c r="R6439" i="18"/>
  <c r="R6440" i="18"/>
  <c r="R6441" i="18"/>
  <c r="R6442" i="18"/>
  <c r="R6443" i="18"/>
  <c r="R6444" i="18"/>
  <c r="R6445" i="18"/>
  <c r="R6446" i="18"/>
  <c r="R6447" i="18"/>
  <c r="R6448" i="18"/>
  <c r="R6449" i="18"/>
  <c r="R6450" i="18"/>
  <c r="R6451" i="18"/>
  <c r="R6452" i="18"/>
  <c r="R6453" i="18"/>
  <c r="R6454" i="18"/>
  <c r="R6455" i="18"/>
  <c r="R6456" i="18"/>
  <c r="R6457" i="18"/>
  <c r="R6458" i="18"/>
  <c r="R6459" i="18"/>
  <c r="R6460" i="18"/>
  <c r="R6461" i="18"/>
  <c r="R6462" i="18"/>
  <c r="R6463" i="18"/>
  <c r="R6464" i="18"/>
  <c r="R6465" i="18"/>
  <c r="R6466" i="18"/>
  <c r="R6467" i="18"/>
  <c r="R6468" i="18"/>
  <c r="R6469" i="18"/>
  <c r="R6470" i="18"/>
  <c r="R6471" i="18"/>
  <c r="R6472" i="18"/>
  <c r="R6473" i="18"/>
  <c r="R6474" i="18"/>
  <c r="R6475" i="18"/>
  <c r="R6476" i="18"/>
  <c r="R6477" i="18"/>
  <c r="R6478" i="18"/>
  <c r="R6479" i="18"/>
  <c r="R6480" i="18"/>
  <c r="R6481" i="18"/>
  <c r="R6482" i="18"/>
  <c r="R6483" i="18"/>
  <c r="R6484" i="18"/>
  <c r="R6485" i="18"/>
  <c r="R6486" i="18"/>
  <c r="R6487" i="18"/>
  <c r="R6488" i="18"/>
  <c r="R6489" i="18"/>
  <c r="R6490" i="18"/>
  <c r="R6491" i="18"/>
  <c r="R6492" i="18"/>
  <c r="R6493" i="18"/>
  <c r="R6494" i="18"/>
  <c r="R6495" i="18"/>
  <c r="R6496" i="18"/>
  <c r="R6497" i="18"/>
  <c r="R6498" i="18"/>
  <c r="R6499" i="18"/>
  <c r="R6500" i="18"/>
  <c r="R6501" i="18"/>
  <c r="R6502" i="18"/>
  <c r="R6503" i="18"/>
  <c r="R6504" i="18"/>
  <c r="R6505" i="18"/>
  <c r="R6506" i="18"/>
  <c r="R6507" i="18"/>
  <c r="R6508" i="18"/>
  <c r="R6509" i="18"/>
  <c r="R6510" i="18"/>
  <c r="R6511" i="18"/>
  <c r="R6512" i="18"/>
  <c r="R6513" i="18"/>
  <c r="R6514" i="18"/>
  <c r="R6515" i="18"/>
  <c r="R6516" i="18"/>
  <c r="R6517" i="18"/>
  <c r="R6518" i="18"/>
  <c r="R6519" i="18"/>
  <c r="R6520" i="18"/>
  <c r="R6521" i="18"/>
  <c r="R6522" i="18"/>
  <c r="R6523" i="18"/>
  <c r="R6524" i="18"/>
  <c r="R6525" i="18"/>
  <c r="R6526" i="18"/>
  <c r="R6527" i="18"/>
  <c r="R6528" i="18"/>
  <c r="R6529" i="18"/>
  <c r="R6530" i="18"/>
  <c r="R6531" i="18"/>
  <c r="R6532" i="18"/>
  <c r="R6533" i="18"/>
  <c r="R6534" i="18"/>
  <c r="R6535" i="18"/>
  <c r="R6536" i="18"/>
  <c r="R6537" i="18"/>
  <c r="R6538" i="18"/>
  <c r="R6539" i="18"/>
  <c r="R6540" i="18"/>
  <c r="R6541" i="18"/>
  <c r="R6542" i="18"/>
  <c r="R6543" i="18"/>
  <c r="R6544" i="18"/>
  <c r="R6545" i="18"/>
  <c r="R6546" i="18"/>
  <c r="R6547" i="18"/>
  <c r="R6548" i="18"/>
  <c r="R6549" i="18"/>
  <c r="R6550" i="18"/>
  <c r="R6551" i="18"/>
  <c r="R6552" i="18"/>
  <c r="R6553" i="18"/>
  <c r="R6554" i="18"/>
  <c r="R6555" i="18"/>
  <c r="R6556" i="18"/>
  <c r="R6557" i="18"/>
  <c r="R6558" i="18"/>
  <c r="R6559" i="18"/>
  <c r="R6560" i="18"/>
  <c r="R6561" i="18"/>
  <c r="R6562" i="18"/>
  <c r="R6563" i="18"/>
  <c r="R6564" i="18"/>
  <c r="R6565" i="18"/>
  <c r="R6566" i="18"/>
  <c r="R6567" i="18"/>
  <c r="R6568" i="18"/>
  <c r="R6569" i="18"/>
  <c r="R6570" i="18"/>
  <c r="R6571" i="18"/>
  <c r="R6572" i="18"/>
  <c r="R6573" i="18"/>
  <c r="R6574" i="18"/>
  <c r="R6575" i="18"/>
  <c r="R6576" i="18"/>
  <c r="R6577" i="18"/>
  <c r="R6578" i="18"/>
  <c r="R6579" i="18"/>
  <c r="R6580" i="18"/>
  <c r="R6581" i="18"/>
  <c r="R6582" i="18"/>
  <c r="R6583" i="18"/>
  <c r="R6584" i="18"/>
  <c r="R6585" i="18"/>
  <c r="R6586" i="18"/>
  <c r="R6587" i="18"/>
  <c r="R6588" i="18"/>
  <c r="R6589" i="18"/>
  <c r="R6590" i="18"/>
  <c r="R6591" i="18"/>
  <c r="R6592" i="18"/>
  <c r="R6593" i="18"/>
  <c r="R6594" i="18"/>
  <c r="R6595" i="18"/>
  <c r="R6596" i="18"/>
  <c r="R6597" i="18"/>
  <c r="R6598" i="18"/>
  <c r="R6599" i="18"/>
  <c r="R6600" i="18"/>
  <c r="R6601" i="18"/>
  <c r="R6602" i="18"/>
  <c r="R6603" i="18"/>
  <c r="R6604" i="18"/>
  <c r="R6605" i="18"/>
  <c r="R6606" i="18"/>
  <c r="R6607" i="18"/>
  <c r="R6608" i="18"/>
  <c r="R6609" i="18"/>
  <c r="R6610" i="18"/>
  <c r="R6611" i="18"/>
  <c r="R6612" i="18"/>
  <c r="R6613" i="18"/>
  <c r="R6614" i="18"/>
  <c r="R6615" i="18"/>
  <c r="R6616" i="18"/>
  <c r="R6617" i="18"/>
  <c r="R6618" i="18"/>
  <c r="R6619" i="18"/>
  <c r="R6620" i="18"/>
  <c r="R6621" i="18"/>
  <c r="R6622" i="18"/>
  <c r="R6623" i="18"/>
  <c r="R6624" i="18"/>
  <c r="R6625" i="18"/>
  <c r="R6626" i="18"/>
  <c r="R6627" i="18"/>
  <c r="R6628" i="18"/>
  <c r="R6629" i="18"/>
  <c r="R6630" i="18"/>
  <c r="R6631" i="18"/>
  <c r="R6632" i="18"/>
  <c r="R6633" i="18"/>
  <c r="R6634" i="18"/>
  <c r="R6635" i="18"/>
  <c r="R6636" i="18"/>
  <c r="R6637" i="18"/>
  <c r="R6638" i="18"/>
  <c r="R6639" i="18"/>
  <c r="R6640" i="18"/>
  <c r="R6641" i="18"/>
  <c r="R6642" i="18"/>
  <c r="R6643" i="18"/>
  <c r="R6644" i="18"/>
  <c r="R6645" i="18"/>
  <c r="R6646" i="18"/>
  <c r="R6647" i="18"/>
  <c r="R6648" i="18"/>
  <c r="R6649" i="18"/>
  <c r="R6650" i="18"/>
  <c r="R6651" i="18"/>
  <c r="R6652" i="18"/>
  <c r="R6653" i="18"/>
  <c r="R6654" i="18"/>
  <c r="R6655" i="18"/>
  <c r="R6656" i="18"/>
  <c r="R6657" i="18"/>
  <c r="R6658" i="18"/>
  <c r="R6659" i="18"/>
  <c r="R6660" i="18"/>
  <c r="R6661" i="18"/>
  <c r="R6662" i="18"/>
  <c r="R6663" i="18"/>
  <c r="R6664" i="18"/>
  <c r="R6665" i="18"/>
  <c r="R6666" i="18"/>
  <c r="R6667" i="18"/>
  <c r="R6668" i="18"/>
  <c r="R6669" i="18"/>
  <c r="R6670" i="18"/>
  <c r="R6671" i="18"/>
  <c r="R6672" i="18"/>
  <c r="R6673" i="18"/>
  <c r="R6674" i="18"/>
  <c r="R6675" i="18"/>
  <c r="R6676" i="18"/>
  <c r="R6677" i="18"/>
  <c r="R6678" i="18"/>
  <c r="R6679" i="18"/>
  <c r="R6680" i="18"/>
  <c r="R6681" i="18"/>
  <c r="R6682" i="18"/>
  <c r="R6683" i="18"/>
  <c r="R6684" i="18"/>
  <c r="R6685" i="18"/>
  <c r="R6686" i="18"/>
  <c r="R6687" i="18"/>
  <c r="R6688" i="18"/>
  <c r="R6689" i="18"/>
  <c r="R6690" i="18"/>
  <c r="R6691" i="18"/>
  <c r="R6692" i="18"/>
  <c r="R6693" i="18"/>
  <c r="R6694" i="18"/>
  <c r="R6695" i="18"/>
  <c r="R6696" i="18"/>
  <c r="R6697" i="18"/>
  <c r="R6698" i="18"/>
  <c r="R6699" i="18"/>
  <c r="R6700" i="18"/>
  <c r="R6701" i="18"/>
  <c r="R6702" i="18"/>
  <c r="R6703" i="18"/>
  <c r="R6704" i="18"/>
  <c r="R6705" i="18"/>
  <c r="R6706" i="18"/>
  <c r="R6707" i="18"/>
  <c r="R6708" i="18"/>
  <c r="R6709" i="18"/>
  <c r="R6710" i="18"/>
  <c r="R6711" i="18"/>
  <c r="R6712" i="18"/>
  <c r="R6713" i="18"/>
  <c r="R6714" i="18"/>
  <c r="R6715" i="18"/>
  <c r="R6716" i="18"/>
  <c r="R6717" i="18"/>
  <c r="R6718" i="18"/>
  <c r="R6719" i="18"/>
  <c r="R6720" i="18"/>
  <c r="R6721" i="18"/>
  <c r="R6722" i="18"/>
  <c r="R6723" i="18"/>
  <c r="R6724" i="18"/>
  <c r="R6725" i="18"/>
  <c r="R6726" i="18"/>
  <c r="R6727" i="18"/>
  <c r="R6728" i="18"/>
  <c r="R6729" i="18"/>
  <c r="R6730" i="18"/>
  <c r="R6731" i="18"/>
  <c r="R6732" i="18"/>
  <c r="R6733" i="18"/>
  <c r="R6734" i="18"/>
  <c r="R6735" i="18"/>
  <c r="R6736" i="18"/>
  <c r="R6737" i="18"/>
  <c r="R6738" i="18"/>
  <c r="R6739" i="18"/>
  <c r="R6740" i="18"/>
  <c r="R6741" i="18"/>
  <c r="R6742" i="18"/>
  <c r="R6743" i="18"/>
  <c r="R6744" i="18"/>
  <c r="R6745" i="18"/>
  <c r="R6746" i="18"/>
  <c r="R6747" i="18"/>
  <c r="R6748" i="18"/>
  <c r="R6749" i="18"/>
  <c r="R6750" i="18"/>
  <c r="R6751" i="18"/>
  <c r="R6752" i="18"/>
  <c r="R6753" i="18"/>
  <c r="R6754" i="18"/>
  <c r="R6755" i="18"/>
  <c r="R6756" i="18"/>
  <c r="R6757" i="18"/>
  <c r="R6758" i="18"/>
  <c r="R6759" i="18"/>
  <c r="R6760" i="18"/>
  <c r="R6761" i="18"/>
  <c r="R6762" i="18"/>
  <c r="R6763" i="18"/>
  <c r="R6764" i="18"/>
  <c r="R6765" i="18"/>
  <c r="R6766" i="18"/>
  <c r="R6767" i="18"/>
  <c r="R6768" i="18"/>
  <c r="R6769" i="18"/>
  <c r="R6770" i="18"/>
  <c r="R6771" i="18"/>
  <c r="R6772" i="18"/>
  <c r="R6773" i="18"/>
  <c r="R6774" i="18"/>
  <c r="R6775" i="18"/>
  <c r="R6776" i="18"/>
  <c r="R6777" i="18"/>
  <c r="R6778" i="18"/>
  <c r="R6779" i="18"/>
  <c r="R6780" i="18"/>
  <c r="R6781" i="18"/>
  <c r="R6782" i="18"/>
  <c r="R6783" i="18"/>
  <c r="R6784" i="18"/>
  <c r="R6785" i="18"/>
  <c r="R6786" i="18"/>
  <c r="R6787" i="18"/>
  <c r="R6788" i="18"/>
  <c r="R6789" i="18"/>
  <c r="R6790" i="18"/>
  <c r="R6791" i="18"/>
  <c r="R6792" i="18"/>
  <c r="R6793" i="18"/>
  <c r="R6794" i="18"/>
  <c r="R6795" i="18"/>
  <c r="R6796" i="18"/>
  <c r="R6797" i="18"/>
  <c r="R6798" i="18"/>
  <c r="R6799" i="18"/>
  <c r="R6800" i="18"/>
  <c r="R6801" i="18"/>
  <c r="R6802" i="18"/>
  <c r="R6803" i="18"/>
  <c r="R6804" i="18"/>
  <c r="R6805" i="18"/>
  <c r="R6806" i="18"/>
  <c r="R6807" i="18"/>
  <c r="R6808" i="18"/>
  <c r="R6809" i="18"/>
  <c r="R6810" i="18"/>
  <c r="R6811" i="18"/>
  <c r="R6812" i="18"/>
  <c r="R6813" i="18"/>
  <c r="R6814" i="18"/>
  <c r="R6815" i="18"/>
  <c r="R6816" i="18"/>
  <c r="R6817" i="18"/>
  <c r="R6818" i="18"/>
  <c r="R6819" i="18"/>
  <c r="R6820" i="18"/>
  <c r="R6821" i="18"/>
  <c r="R6822" i="18"/>
  <c r="R6823" i="18"/>
  <c r="R6824" i="18"/>
  <c r="R6825" i="18"/>
  <c r="R6826" i="18"/>
  <c r="R6827" i="18"/>
  <c r="R6828" i="18"/>
  <c r="R6829" i="18"/>
  <c r="R6830" i="18"/>
  <c r="R6831" i="18"/>
  <c r="R6832" i="18"/>
  <c r="R6833" i="18"/>
  <c r="R6834" i="18"/>
  <c r="R6835" i="18"/>
  <c r="R6836" i="18"/>
  <c r="R6837" i="18"/>
  <c r="R6838" i="18"/>
  <c r="R6839" i="18"/>
  <c r="R6840" i="18"/>
  <c r="R6841" i="18"/>
  <c r="R6842" i="18"/>
  <c r="R6843" i="18"/>
  <c r="R6844" i="18"/>
  <c r="R6845" i="18"/>
  <c r="R6846" i="18"/>
  <c r="R6847" i="18"/>
  <c r="R6848" i="18"/>
  <c r="R6849" i="18"/>
  <c r="R6850" i="18"/>
  <c r="R6851" i="18"/>
  <c r="R6852" i="18"/>
  <c r="R6853" i="18"/>
  <c r="R6854" i="18"/>
  <c r="R6855" i="18"/>
  <c r="R6856" i="18"/>
  <c r="R6857" i="18"/>
  <c r="R6858" i="18"/>
  <c r="R6859" i="18"/>
  <c r="R6860" i="18"/>
  <c r="R6861" i="18"/>
  <c r="R6862" i="18"/>
  <c r="R6863" i="18"/>
  <c r="R6864" i="18"/>
  <c r="R6865" i="18"/>
  <c r="R6866" i="18"/>
  <c r="R6867" i="18"/>
  <c r="R6868" i="18"/>
  <c r="R6869" i="18"/>
  <c r="R6870" i="18"/>
  <c r="R6871" i="18"/>
  <c r="R6872" i="18"/>
  <c r="R6873" i="18"/>
  <c r="R6874" i="18"/>
  <c r="R6875" i="18"/>
  <c r="R6876" i="18"/>
  <c r="R6877" i="18"/>
  <c r="R6878" i="18"/>
  <c r="R6879" i="18"/>
  <c r="R6880" i="18"/>
  <c r="R6881" i="18"/>
  <c r="R6882" i="18"/>
  <c r="R6883" i="18"/>
  <c r="R6884" i="18"/>
  <c r="R6885" i="18"/>
  <c r="R6886" i="18"/>
  <c r="R6887" i="18"/>
  <c r="R6888" i="18"/>
  <c r="R6889" i="18"/>
  <c r="R6890" i="18"/>
  <c r="R6891" i="18"/>
  <c r="R6892" i="18"/>
  <c r="R6893" i="18"/>
  <c r="R6894" i="18"/>
  <c r="R6895" i="18"/>
  <c r="R6896" i="18"/>
  <c r="R6897" i="18"/>
  <c r="R6898" i="18"/>
  <c r="R6899" i="18"/>
  <c r="R6900" i="18"/>
  <c r="R6901" i="18"/>
  <c r="R6902" i="18"/>
  <c r="R6903" i="18"/>
  <c r="R6904" i="18"/>
  <c r="R6905" i="18"/>
  <c r="R6906" i="18"/>
  <c r="R6907" i="18"/>
  <c r="R6908" i="18"/>
  <c r="R6909" i="18"/>
  <c r="R6910" i="18"/>
  <c r="R6911" i="18"/>
  <c r="R6912" i="18"/>
  <c r="R6913" i="18"/>
  <c r="R6914" i="18"/>
  <c r="R6915" i="18"/>
  <c r="R6916" i="18"/>
  <c r="R6917" i="18"/>
  <c r="R6918" i="18"/>
  <c r="R6919" i="18"/>
  <c r="R6920" i="18"/>
  <c r="R6921" i="18"/>
  <c r="R6922" i="18"/>
  <c r="R6923" i="18"/>
  <c r="R6924" i="18"/>
  <c r="R6925" i="18"/>
  <c r="R6926" i="18"/>
  <c r="R6927" i="18"/>
  <c r="R6928" i="18"/>
  <c r="R6929" i="18"/>
  <c r="R6930" i="18"/>
  <c r="R6931" i="18"/>
  <c r="R6932" i="18"/>
  <c r="R6933" i="18"/>
  <c r="R6934" i="18"/>
  <c r="R6935" i="18"/>
  <c r="R6936" i="18"/>
  <c r="R6937" i="18"/>
  <c r="R6938" i="18"/>
  <c r="R6939" i="18"/>
  <c r="R6940" i="18"/>
  <c r="R6941" i="18"/>
  <c r="R6942" i="18"/>
  <c r="R6943" i="18"/>
  <c r="R6944" i="18"/>
  <c r="R6945" i="18"/>
  <c r="R6946" i="18"/>
  <c r="R6947" i="18"/>
  <c r="R6948" i="18"/>
  <c r="R6949" i="18"/>
  <c r="R6950" i="18"/>
  <c r="R6951" i="18"/>
  <c r="R6952" i="18"/>
  <c r="R6953" i="18"/>
  <c r="R6954" i="18"/>
  <c r="R6955" i="18"/>
  <c r="R6956" i="18"/>
  <c r="R6957" i="18"/>
  <c r="R6958" i="18"/>
  <c r="R6959" i="18"/>
  <c r="R6960" i="18"/>
  <c r="R6961" i="18"/>
  <c r="R6962" i="18"/>
  <c r="R6963" i="18"/>
  <c r="R6964" i="18"/>
  <c r="R6965" i="18"/>
  <c r="R6966" i="18"/>
  <c r="R6967" i="18"/>
  <c r="R6968" i="18"/>
  <c r="R6969" i="18"/>
  <c r="R6970" i="18"/>
  <c r="R6971" i="18"/>
  <c r="R6972" i="18"/>
  <c r="R6973" i="18"/>
  <c r="R6974" i="18"/>
  <c r="R6975" i="18"/>
  <c r="R6976" i="18"/>
  <c r="R6977" i="18"/>
  <c r="R6978" i="18"/>
  <c r="R6979" i="18"/>
  <c r="R6980" i="18"/>
  <c r="R6981" i="18"/>
  <c r="R6982" i="18"/>
  <c r="R6983" i="18"/>
  <c r="R6984" i="18"/>
  <c r="R6985" i="18"/>
  <c r="R6986" i="18"/>
  <c r="R6987" i="18"/>
  <c r="R6988" i="18"/>
  <c r="R6989" i="18"/>
  <c r="R6990" i="18"/>
  <c r="R6991" i="18"/>
  <c r="R6992" i="18"/>
  <c r="R6993" i="18"/>
  <c r="R6994" i="18"/>
  <c r="R6995" i="18"/>
  <c r="R6996" i="18"/>
  <c r="R6997" i="18"/>
  <c r="R6998" i="18"/>
  <c r="R6999" i="18"/>
  <c r="R7000" i="18"/>
  <c r="R7001" i="18"/>
  <c r="R7002" i="18"/>
  <c r="R7003" i="18"/>
  <c r="R7004" i="18"/>
  <c r="R7005" i="18"/>
  <c r="R7006" i="18"/>
  <c r="R7007" i="18"/>
  <c r="R7008" i="18"/>
  <c r="R7009" i="18"/>
  <c r="R7010" i="18"/>
  <c r="R7011" i="18"/>
  <c r="R7012" i="18"/>
  <c r="R7013" i="18"/>
  <c r="R7014" i="18"/>
  <c r="R7015" i="18"/>
  <c r="R7016" i="18"/>
  <c r="R7017" i="18"/>
  <c r="R7018" i="18"/>
  <c r="R7019" i="18"/>
  <c r="R7020" i="18"/>
  <c r="R7021" i="18"/>
  <c r="R7022" i="18"/>
  <c r="R7023" i="18"/>
  <c r="R7024" i="18"/>
  <c r="R7025" i="18"/>
  <c r="R7026" i="18"/>
  <c r="R7027" i="18"/>
  <c r="R7028" i="18"/>
  <c r="R7029" i="18"/>
  <c r="R7030" i="18"/>
  <c r="R7031" i="18"/>
  <c r="R7032" i="18"/>
  <c r="R7033" i="18"/>
  <c r="R7034" i="18"/>
  <c r="R7035" i="18"/>
  <c r="R7036" i="18"/>
  <c r="R7037" i="18"/>
  <c r="R7038" i="18"/>
  <c r="R7039" i="18"/>
  <c r="R7040" i="18"/>
  <c r="R7041" i="18"/>
  <c r="R7042" i="18"/>
  <c r="R7043" i="18"/>
  <c r="R7044" i="18"/>
  <c r="R7045" i="18"/>
  <c r="R7046" i="18"/>
  <c r="R7047" i="18"/>
  <c r="R7048" i="18"/>
  <c r="R7049" i="18"/>
  <c r="R7050" i="18"/>
  <c r="R7051" i="18"/>
  <c r="R7052" i="18"/>
  <c r="R7053" i="18"/>
  <c r="R7054" i="18"/>
  <c r="R7055" i="18"/>
  <c r="R7056" i="18"/>
  <c r="R7057" i="18"/>
  <c r="R7058" i="18"/>
  <c r="R7059" i="18"/>
  <c r="R7060" i="18"/>
  <c r="R7061" i="18"/>
  <c r="R7062" i="18"/>
  <c r="R7063" i="18"/>
  <c r="R7064" i="18"/>
  <c r="R7065" i="18"/>
  <c r="R7066" i="18"/>
  <c r="R7067" i="18"/>
  <c r="R7068" i="18"/>
  <c r="R7069" i="18"/>
  <c r="R7070" i="18"/>
  <c r="R7071" i="18"/>
  <c r="R7072" i="18"/>
  <c r="R7073" i="18"/>
  <c r="R7074" i="18"/>
  <c r="R7075" i="18"/>
  <c r="R7076" i="18"/>
  <c r="R7077" i="18"/>
  <c r="R7078" i="18"/>
  <c r="R7079" i="18"/>
  <c r="R7080" i="18"/>
  <c r="R7081" i="18"/>
  <c r="R7082" i="18"/>
  <c r="R7083" i="18"/>
  <c r="R7084" i="18"/>
  <c r="R7085" i="18"/>
  <c r="R7086" i="18"/>
  <c r="R7087" i="18"/>
  <c r="R7088" i="18"/>
  <c r="R7089" i="18"/>
  <c r="R7090" i="18"/>
  <c r="R7091" i="18"/>
  <c r="R7092" i="18"/>
  <c r="R7093" i="18"/>
  <c r="R7094" i="18"/>
  <c r="R7095" i="18"/>
  <c r="R7096" i="18"/>
  <c r="R7097" i="18"/>
  <c r="R7098" i="18"/>
  <c r="R7099" i="18"/>
  <c r="R7100" i="18"/>
  <c r="R7101" i="18"/>
  <c r="R7102" i="18"/>
  <c r="R7103" i="18"/>
  <c r="R7104" i="18"/>
  <c r="R7105" i="18"/>
  <c r="R7106" i="18"/>
  <c r="R7107" i="18"/>
  <c r="R7108" i="18"/>
  <c r="R7109" i="18"/>
  <c r="R7110" i="18"/>
  <c r="R7111" i="18"/>
  <c r="R7112" i="18"/>
  <c r="R7113" i="18"/>
  <c r="R7114" i="18"/>
  <c r="R7115" i="18"/>
  <c r="R7116" i="18"/>
  <c r="R7117" i="18"/>
  <c r="R7118" i="18"/>
  <c r="R7119" i="18"/>
  <c r="R7120" i="18"/>
  <c r="R7121" i="18"/>
  <c r="R7122" i="18"/>
  <c r="R7123" i="18"/>
  <c r="R7124" i="18"/>
  <c r="R7125" i="18"/>
  <c r="R7126" i="18"/>
  <c r="R7127" i="18"/>
  <c r="R7128" i="18"/>
  <c r="R7129" i="18"/>
  <c r="R7130" i="18"/>
  <c r="R7131" i="18"/>
  <c r="R7132" i="18"/>
  <c r="R7133" i="18"/>
  <c r="R7134" i="18"/>
  <c r="R7135" i="18"/>
  <c r="R7136" i="18"/>
  <c r="R7137" i="18"/>
  <c r="R7138" i="18"/>
  <c r="R7139" i="18"/>
  <c r="R7140" i="18"/>
  <c r="R7141" i="18"/>
  <c r="R7142" i="18"/>
  <c r="R7143" i="18"/>
  <c r="R7144" i="18"/>
  <c r="R7145" i="18"/>
  <c r="R7146" i="18"/>
  <c r="R7147" i="18"/>
  <c r="R7148" i="18"/>
  <c r="R7149" i="18"/>
  <c r="R7150" i="18"/>
  <c r="R7151" i="18"/>
  <c r="R7152" i="18"/>
  <c r="R7153" i="18"/>
  <c r="R7154" i="18"/>
  <c r="R7155" i="18"/>
  <c r="R7156" i="18"/>
  <c r="R7157" i="18"/>
  <c r="R7158" i="18"/>
  <c r="R7159" i="18"/>
  <c r="R7160" i="18"/>
  <c r="R7161" i="18"/>
  <c r="R7162" i="18"/>
  <c r="R7163" i="18"/>
  <c r="R7164" i="18"/>
  <c r="R7165" i="18"/>
  <c r="R7166" i="18"/>
  <c r="R7167" i="18"/>
  <c r="R7168" i="18"/>
  <c r="R7169" i="18"/>
  <c r="R7170" i="18"/>
  <c r="R7171" i="18"/>
  <c r="R7172" i="18"/>
  <c r="R7173" i="18"/>
  <c r="R7174" i="18"/>
  <c r="R7175" i="18"/>
  <c r="R7176" i="18"/>
  <c r="R7177" i="18"/>
  <c r="R7178" i="18"/>
  <c r="R7179" i="18"/>
  <c r="R7180" i="18"/>
  <c r="R7181" i="18"/>
  <c r="R7182" i="18"/>
  <c r="R7183" i="18"/>
  <c r="R7184" i="18"/>
  <c r="R7185" i="18"/>
  <c r="R7186" i="18"/>
  <c r="R7187" i="18"/>
  <c r="R7188" i="18"/>
  <c r="R7189" i="18"/>
  <c r="R7190" i="18"/>
  <c r="R7191" i="18"/>
  <c r="R7192" i="18"/>
  <c r="R7193" i="18"/>
  <c r="R7194" i="18"/>
  <c r="R7195" i="18"/>
  <c r="R7196" i="18"/>
  <c r="R7197" i="18"/>
  <c r="R7198" i="18"/>
  <c r="R7199" i="18"/>
  <c r="R7200" i="18"/>
  <c r="R7201" i="18"/>
  <c r="R7202" i="18"/>
  <c r="R7203" i="18"/>
  <c r="R7204" i="18"/>
  <c r="R7205" i="18"/>
  <c r="R7206" i="18"/>
  <c r="R7207" i="18"/>
  <c r="R7208" i="18"/>
  <c r="R7209" i="18"/>
  <c r="R7210" i="18"/>
  <c r="R7211" i="18"/>
  <c r="R7212" i="18"/>
  <c r="R7213" i="18"/>
  <c r="R7214" i="18"/>
  <c r="R7215" i="18"/>
  <c r="R7216" i="18"/>
  <c r="R7217" i="18"/>
  <c r="R7218" i="18"/>
  <c r="R7219" i="18"/>
  <c r="R7220" i="18"/>
  <c r="R7221" i="18"/>
  <c r="R7222" i="18"/>
  <c r="R7223" i="18"/>
  <c r="R7224" i="18"/>
  <c r="R7225" i="18"/>
  <c r="R7226" i="18"/>
  <c r="R7227" i="18"/>
  <c r="R7228" i="18"/>
  <c r="R7229" i="18"/>
  <c r="R7230" i="18"/>
  <c r="R7231" i="18"/>
  <c r="R7232" i="18"/>
  <c r="R7233" i="18"/>
  <c r="R7234" i="18"/>
  <c r="R7235" i="18"/>
  <c r="R7236" i="18"/>
  <c r="R7237" i="18"/>
  <c r="R7238" i="18"/>
  <c r="R7239" i="18"/>
  <c r="R7240" i="18"/>
  <c r="R7241" i="18"/>
  <c r="R7242" i="18"/>
  <c r="R7243" i="18"/>
  <c r="R7244" i="18"/>
  <c r="R7245" i="18"/>
  <c r="R7246" i="18"/>
  <c r="R7247" i="18"/>
  <c r="R7248" i="18"/>
  <c r="R7249" i="18"/>
  <c r="R7250" i="18"/>
  <c r="R7251" i="18"/>
  <c r="R7252" i="18"/>
  <c r="R7253" i="18"/>
  <c r="R7254" i="18"/>
  <c r="R7255" i="18"/>
  <c r="R7256" i="18"/>
  <c r="R7257" i="18"/>
  <c r="R7258" i="18"/>
  <c r="R7259" i="18"/>
  <c r="R7260" i="18"/>
  <c r="R7261" i="18"/>
  <c r="R7262" i="18"/>
  <c r="R7263" i="18"/>
  <c r="R7264" i="18"/>
  <c r="R7265" i="18"/>
  <c r="R7266" i="18"/>
  <c r="R7267" i="18"/>
  <c r="R7268" i="18"/>
  <c r="R7269" i="18"/>
  <c r="R7270" i="18"/>
  <c r="R7271" i="18"/>
  <c r="R7272" i="18"/>
  <c r="R7273" i="18"/>
  <c r="R7274" i="18"/>
  <c r="R7275" i="18"/>
  <c r="R7276" i="18"/>
  <c r="R7277" i="18"/>
  <c r="R7278" i="18"/>
  <c r="R7279" i="18"/>
  <c r="R7280" i="18"/>
  <c r="R7281" i="18"/>
  <c r="R7282" i="18"/>
  <c r="R7283" i="18"/>
  <c r="R7284" i="18"/>
  <c r="R7285" i="18"/>
  <c r="R7286" i="18"/>
  <c r="R7287" i="18"/>
  <c r="R7288" i="18"/>
  <c r="R7289" i="18"/>
  <c r="R7290" i="18"/>
  <c r="R7291" i="18"/>
  <c r="R7292" i="18"/>
  <c r="R7293" i="18"/>
  <c r="R7294" i="18"/>
  <c r="R7295" i="18"/>
  <c r="R7296" i="18"/>
  <c r="R7297" i="18"/>
  <c r="R7298" i="18"/>
  <c r="R7299" i="18"/>
  <c r="R7300" i="18"/>
  <c r="R7301" i="18"/>
  <c r="R7302" i="18"/>
  <c r="R7303" i="18"/>
  <c r="R7304" i="18"/>
  <c r="R7305" i="18"/>
  <c r="R7306" i="18"/>
  <c r="R7307" i="18"/>
  <c r="R7308" i="18"/>
  <c r="R7309" i="18"/>
  <c r="R7310" i="18"/>
  <c r="R7311" i="18"/>
  <c r="R7312" i="18"/>
  <c r="R7313" i="18"/>
  <c r="R7314" i="18"/>
  <c r="R7315" i="18"/>
  <c r="R7316" i="18"/>
  <c r="R7317" i="18"/>
  <c r="R7318" i="18"/>
  <c r="R7319" i="18"/>
  <c r="R7320" i="18"/>
  <c r="R7321" i="18"/>
  <c r="R7322" i="18"/>
  <c r="R7323" i="18"/>
  <c r="R7324" i="18"/>
  <c r="R7325" i="18"/>
  <c r="R7326" i="18"/>
  <c r="R7327" i="18"/>
  <c r="R7328" i="18"/>
  <c r="R7329" i="18"/>
  <c r="R7330" i="18"/>
  <c r="R7331" i="18"/>
  <c r="R7332" i="18"/>
  <c r="R7333" i="18"/>
  <c r="R7334" i="18"/>
  <c r="R7335" i="18"/>
  <c r="R7336" i="18"/>
  <c r="R7337" i="18"/>
  <c r="R7338" i="18"/>
  <c r="R7339" i="18"/>
  <c r="R7340" i="18"/>
  <c r="R7341" i="18"/>
  <c r="R7342" i="18"/>
  <c r="R7343" i="18"/>
  <c r="R7344" i="18"/>
  <c r="R7345" i="18"/>
  <c r="R7346" i="18"/>
  <c r="R7347" i="18"/>
  <c r="R7348" i="18"/>
  <c r="R7349" i="18"/>
  <c r="R7350" i="18"/>
  <c r="R7351" i="18"/>
  <c r="R7352" i="18"/>
  <c r="R7353" i="18"/>
  <c r="R7354" i="18"/>
  <c r="R7355" i="18"/>
  <c r="R7356" i="18"/>
  <c r="R7357" i="18"/>
  <c r="R7358" i="18"/>
  <c r="R7359" i="18"/>
  <c r="R7360" i="18"/>
  <c r="R7361" i="18"/>
  <c r="R7362" i="18"/>
  <c r="R7363" i="18"/>
  <c r="R7364" i="18"/>
  <c r="R7365" i="18"/>
  <c r="R7366" i="18"/>
  <c r="R7367" i="18"/>
  <c r="R7368" i="18"/>
  <c r="R7369" i="18"/>
  <c r="R7370" i="18"/>
  <c r="R7371" i="18"/>
  <c r="R7372" i="18"/>
  <c r="R7373" i="18"/>
  <c r="R7374" i="18"/>
  <c r="R7375" i="18"/>
  <c r="R7376" i="18"/>
  <c r="R7377" i="18"/>
  <c r="R7378" i="18"/>
  <c r="R7379" i="18"/>
  <c r="R7380" i="18"/>
  <c r="R7381" i="18"/>
  <c r="R7382" i="18"/>
  <c r="R7383" i="18"/>
  <c r="R7384" i="18"/>
  <c r="R7385" i="18"/>
  <c r="R7386" i="18"/>
  <c r="R7387" i="18"/>
  <c r="R7388" i="18"/>
  <c r="R7389" i="18"/>
  <c r="R7390" i="18"/>
  <c r="R7391" i="18"/>
  <c r="R7392" i="18"/>
  <c r="R7393" i="18"/>
  <c r="R7394" i="18"/>
  <c r="R7395" i="18"/>
  <c r="R7396" i="18"/>
  <c r="R7397" i="18"/>
  <c r="R7398" i="18"/>
  <c r="R7399" i="18"/>
  <c r="R7400" i="18"/>
  <c r="R7401" i="18"/>
  <c r="R7402" i="18"/>
  <c r="R7403" i="18"/>
  <c r="R7404" i="18"/>
  <c r="R7405" i="18"/>
  <c r="R7406" i="18"/>
  <c r="R7407" i="18"/>
  <c r="R7408" i="18"/>
  <c r="R7409" i="18"/>
  <c r="R7410" i="18"/>
  <c r="R7411" i="18"/>
  <c r="R7412" i="18"/>
  <c r="R7413" i="18"/>
  <c r="R7414" i="18"/>
  <c r="R7415" i="18"/>
  <c r="R7416" i="18"/>
  <c r="R7417" i="18"/>
  <c r="R7418" i="18"/>
  <c r="R7419" i="18"/>
  <c r="R7420" i="18"/>
  <c r="R7421" i="18"/>
  <c r="R7422" i="18"/>
  <c r="R7423" i="18"/>
  <c r="R7424" i="18"/>
  <c r="R7425" i="18"/>
  <c r="R7426" i="18"/>
  <c r="R7427" i="18"/>
  <c r="R7428" i="18"/>
  <c r="R7429" i="18"/>
  <c r="R7430" i="18"/>
  <c r="R7431" i="18"/>
  <c r="R7432" i="18"/>
  <c r="R7433" i="18"/>
  <c r="R7434" i="18"/>
  <c r="R7435" i="18"/>
  <c r="R7436" i="18"/>
  <c r="R7437" i="18"/>
  <c r="R7438" i="18"/>
  <c r="R7439" i="18"/>
  <c r="R7440" i="18"/>
  <c r="R7441" i="18"/>
  <c r="R7442" i="18"/>
  <c r="R7443" i="18"/>
  <c r="R7444" i="18"/>
  <c r="R7445" i="18"/>
  <c r="R7446" i="18"/>
  <c r="R7447" i="18"/>
  <c r="R7448" i="18"/>
  <c r="R7449" i="18"/>
  <c r="R7450" i="18"/>
  <c r="R7451" i="18"/>
  <c r="R7452" i="18"/>
  <c r="R7453" i="18"/>
  <c r="R7454" i="18"/>
  <c r="R7455" i="18"/>
  <c r="R7456" i="18"/>
  <c r="R7457" i="18"/>
  <c r="R7458" i="18"/>
  <c r="R7459" i="18"/>
  <c r="R7460" i="18"/>
  <c r="R7461" i="18"/>
  <c r="R7462" i="18"/>
  <c r="R7463" i="18"/>
  <c r="R7464" i="18"/>
  <c r="R7465" i="18"/>
  <c r="R7466" i="18"/>
  <c r="R7467" i="18"/>
  <c r="R7468" i="18"/>
  <c r="R7469" i="18"/>
  <c r="R7470" i="18"/>
  <c r="R7471" i="18"/>
  <c r="R7472" i="18"/>
  <c r="R7473" i="18"/>
  <c r="R7474" i="18"/>
  <c r="R7475" i="18"/>
  <c r="R7476" i="18"/>
  <c r="R7477" i="18"/>
  <c r="R7478" i="18"/>
  <c r="R7479" i="18"/>
  <c r="R7480" i="18"/>
  <c r="R7481" i="18"/>
  <c r="R7482" i="18"/>
  <c r="R7483" i="18"/>
  <c r="R7484" i="18"/>
  <c r="R7485" i="18"/>
  <c r="R7486" i="18"/>
  <c r="R7487" i="18"/>
  <c r="R7488" i="18"/>
  <c r="R7489" i="18"/>
  <c r="R7490" i="18"/>
  <c r="R7491" i="18"/>
  <c r="R7492" i="18"/>
  <c r="R7493" i="18"/>
  <c r="R7494" i="18"/>
  <c r="R7495" i="18"/>
  <c r="R7496" i="18"/>
  <c r="R7497" i="18"/>
  <c r="R7498" i="18"/>
  <c r="R7499" i="18"/>
  <c r="R7500" i="18"/>
  <c r="R7501" i="18"/>
  <c r="R7502" i="18"/>
  <c r="R7503" i="18"/>
  <c r="R7504" i="18"/>
  <c r="R7505" i="18"/>
  <c r="R7506" i="18"/>
  <c r="R7507" i="18"/>
  <c r="R7508" i="18"/>
  <c r="R7509" i="18"/>
  <c r="R7510" i="18"/>
  <c r="R7511" i="18"/>
  <c r="R7512" i="18"/>
  <c r="R7513" i="18"/>
  <c r="R7514" i="18"/>
  <c r="R7515" i="18"/>
  <c r="R7516" i="18"/>
  <c r="R7517" i="18"/>
  <c r="R7518" i="18"/>
  <c r="R7519" i="18"/>
  <c r="R7520" i="18"/>
  <c r="R7521" i="18"/>
  <c r="R7522" i="18"/>
  <c r="R7523" i="18"/>
  <c r="R7524" i="18"/>
  <c r="R7525" i="18"/>
  <c r="R7526" i="18"/>
  <c r="R7527" i="18"/>
  <c r="R7528" i="18"/>
  <c r="R7529" i="18"/>
  <c r="R7530" i="18"/>
  <c r="R7531" i="18"/>
  <c r="R7532" i="18"/>
  <c r="R7533" i="18"/>
  <c r="R7534" i="18"/>
  <c r="R7535" i="18"/>
  <c r="R7536" i="18"/>
  <c r="R7537" i="18"/>
  <c r="R7538" i="18"/>
  <c r="R7539" i="18"/>
  <c r="R7540" i="18"/>
  <c r="R7541" i="18"/>
  <c r="R7542" i="18"/>
  <c r="R7543" i="18"/>
  <c r="R7544" i="18"/>
  <c r="R7545" i="18"/>
  <c r="R7546" i="18"/>
  <c r="R7547" i="18"/>
  <c r="R7548" i="18"/>
  <c r="R7549" i="18"/>
  <c r="R7550" i="18"/>
  <c r="R7551" i="18"/>
  <c r="R7552" i="18"/>
  <c r="R7553" i="18"/>
  <c r="R7554" i="18"/>
  <c r="R7555" i="18"/>
  <c r="R7556" i="18"/>
  <c r="R7557" i="18"/>
  <c r="R7558" i="18"/>
  <c r="R7559" i="18"/>
  <c r="R7560" i="18"/>
  <c r="R7561" i="18"/>
  <c r="R7562" i="18"/>
  <c r="R7563" i="18"/>
  <c r="R7564" i="18"/>
  <c r="R7565" i="18"/>
  <c r="R7566" i="18"/>
  <c r="R7567" i="18"/>
  <c r="R7568" i="18"/>
  <c r="R7569" i="18"/>
  <c r="R7570" i="18"/>
  <c r="R7571" i="18"/>
  <c r="R7572" i="18"/>
  <c r="R7573" i="18"/>
  <c r="R7574" i="18"/>
  <c r="R7575" i="18"/>
  <c r="R7576" i="18"/>
  <c r="R7577" i="18"/>
  <c r="R7578" i="18"/>
  <c r="R7579" i="18"/>
  <c r="R7580" i="18"/>
  <c r="R7581" i="18"/>
  <c r="R7582" i="18"/>
  <c r="R7583" i="18"/>
  <c r="R7584" i="18"/>
  <c r="R7585" i="18"/>
  <c r="R7586" i="18"/>
  <c r="R7587" i="18"/>
  <c r="R7588" i="18"/>
  <c r="R7589" i="18"/>
  <c r="R7590" i="18"/>
  <c r="R7591" i="18"/>
  <c r="R7592" i="18"/>
  <c r="R7593" i="18"/>
  <c r="R7594" i="18"/>
  <c r="R7595" i="18"/>
  <c r="R7596" i="18"/>
  <c r="R7597" i="18"/>
  <c r="R7598" i="18"/>
  <c r="R7599" i="18"/>
  <c r="R7600" i="18"/>
  <c r="R7601" i="18"/>
  <c r="R7602" i="18"/>
  <c r="R7603" i="18"/>
  <c r="R7604" i="18"/>
  <c r="R7605" i="18"/>
  <c r="R7606" i="18"/>
  <c r="R7607" i="18"/>
  <c r="R7608" i="18"/>
  <c r="R7609" i="18"/>
  <c r="R7610" i="18"/>
  <c r="R7611" i="18"/>
  <c r="R7612" i="18"/>
  <c r="R7613" i="18"/>
  <c r="R7614" i="18"/>
  <c r="R7615" i="18"/>
  <c r="R7616" i="18"/>
  <c r="R7617" i="18"/>
  <c r="R7618" i="18"/>
  <c r="R7619" i="18"/>
  <c r="R7620" i="18"/>
  <c r="R7621" i="18"/>
  <c r="R7622" i="18"/>
  <c r="R7623" i="18"/>
  <c r="R7624" i="18"/>
  <c r="R7625" i="18"/>
  <c r="R7626" i="18"/>
  <c r="R7627" i="18"/>
  <c r="R7628" i="18"/>
  <c r="R7629" i="18"/>
  <c r="R7630" i="18"/>
  <c r="R7631" i="18"/>
  <c r="R7632" i="18"/>
  <c r="R7633" i="18"/>
  <c r="R7634" i="18"/>
  <c r="R7635" i="18"/>
  <c r="R7636" i="18"/>
  <c r="R7637" i="18"/>
  <c r="R7638" i="18"/>
  <c r="R7639" i="18"/>
  <c r="R7640" i="18"/>
  <c r="R7641" i="18"/>
  <c r="R7642" i="18"/>
  <c r="R7643" i="18"/>
  <c r="R7644" i="18"/>
  <c r="R7645" i="18"/>
  <c r="R7646" i="18"/>
  <c r="R7647" i="18"/>
  <c r="R7648" i="18"/>
  <c r="R7649" i="18"/>
  <c r="R7650" i="18"/>
  <c r="R7651" i="18"/>
  <c r="R7652" i="18"/>
  <c r="R7653" i="18"/>
  <c r="R7654" i="18"/>
  <c r="R7655" i="18"/>
  <c r="R7656" i="18"/>
  <c r="R7657" i="18"/>
  <c r="R7658" i="18"/>
  <c r="R7659" i="18"/>
  <c r="R7660" i="18"/>
  <c r="R7661" i="18"/>
  <c r="R7662" i="18"/>
  <c r="R7663" i="18"/>
  <c r="R7664" i="18"/>
  <c r="R7665" i="18"/>
  <c r="R7666" i="18"/>
  <c r="R7667" i="18"/>
  <c r="R7668" i="18"/>
  <c r="R7669" i="18"/>
  <c r="R7670" i="18"/>
  <c r="R7671" i="18"/>
  <c r="R7672" i="18"/>
  <c r="R7673" i="18"/>
  <c r="R7674" i="18"/>
  <c r="R7675" i="18"/>
  <c r="R7676" i="18"/>
  <c r="R7677" i="18"/>
  <c r="R7678" i="18"/>
  <c r="R7679" i="18"/>
  <c r="R7680" i="18"/>
  <c r="R7681" i="18"/>
  <c r="R7682" i="18"/>
  <c r="R7683" i="18"/>
  <c r="R7684" i="18"/>
  <c r="R7685" i="18"/>
  <c r="R7686" i="18"/>
  <c r="R7687" i="18"/>
  <c r="R7688" i="18"/>
  <c r="R7689" i="18"/>
  <c r="R7690" i="18"/>
  <c r="R7691" i="18"/>
  <c r="R7692" i="18"/>
  <c r="R7693" i="18"/>
  <c r="R7694" i="18"/>
  <c r="R7695" i="18"/>
  <c r="R7696" i="18"/>
  <c r="R7697" i="18"/>
  <c r="R7698" i="18"/>
  <c r="R7699" i="18"/>
  <c r="R7700" i="18"/>
  <c r="R7701" i="18"/>
  <c r="R7702" i="18"/>
  <c r="R7703" i="18"/>
  <c r="R7704" i="18"/>
  <c r="R7705" i="18"/>
  <c r="R7706" i="18"/>
  <c r="R7707" i="18"/>
  <c r="R7708" i="18"/>
  <c r="R7709" i="18"/>
  <c r="R7710" i="18"/>
  <c r="R7711" i="18"/>
  <c r="R7712" i="18"/>
  <c r="R7713" i="18"/>
  <c r="R7714" i="18"/>
  <c r="R7715" i="18"/>
  <c r="R7716" i="18"/>
  <c r="R7717" i="18"/>
  <c r="R7718" i="18"/>
  <c r="R7719" i="18"/>
  <c r="R7720" i="18"/>
  <c r="R7721" i="18"/>
  <c r="R7722" i="18"/>
  <c r="R7723" i="18"/>
  <c r="R7724" i="18"/>
  <c r="R7725" i="18"/>
  <c r="R7726" i="18"/>
  <c r="R7727" i="18"/>
  <c r="R7728" i="18"/>
  <c r="R7729" i="18"/>
  <c r="R7730" i="18"/>
  <c r="R7731" i="18"/>
  <c r="R7732" i="18"/>
  <c r="R7733" i="18"/>
  <c r="R7734" i="18"/>
  <c r="R7735" i="18"/>
  <c r="R7736" i="18"/>
  <c r="R7737" i="18"/>
  <c r="R7738" i="18"/>
  <c r="R7739" i="18"/>
  <c r="R7740" i="18"/>
  <c r="R7741" i="18"/>
  <c r="R7742" i="18"/>
  <c r="R7743" i="18"/>
  <c r="R7744" i="18"/>
  <c r="R7745" i="18"/>
  <c r="R7746" i="18"/>
  <c r="R7747" i="18"/>
  <c r="R7748" i="18"/>
  <c r="R7749" i="18"/>
  <c r="R7750" i="18"/>
  <c r="R7751" i="18"/>
  <c r="R7752" i="18"/>
  <c r="R7753" i="18"/>
  <c r="R7754" i="18"/>
  <c r="R7755" i="18"/>
  <c r="R7756" i="18"/>
  <c r="R7757" i="18"/>
  <c r="R7758" i="18"/>
  <c r="R7759" i="18"/>
  <c r="R7760" i="18"/>
  <c r="R7761" i="18"/>
  <c r="R7762" i="18"/>
  <c r="R7763" i="18"/>
  <c r="R7764" i="18"/>
  <c r="R7765" i="18"/>
  <c r="R7766" i="18"/>
  <c r="R7767" i="18"/>
  <c r="R7768" i="18"/>
  <c r="R7769" i="18"/>
  <c r="R7770" i="18"/>
  <c r="R7771" i="18"/>
  <c r="R7772" i="18"/>
  <c r="R7773" i="18"/>
  <c r="R7774" i="18"/>
  <c r="R7775" i="18"/>
  <c r="R7776" i="18"/>
  <c r="R7777" i="18"/>
  <c r="R7778" i="18"/>
  <c r="R7779" i="18"/>
  <c r="R7780" i="18"/>
  <c r="R7781" i="18"/>
  <c r="R7782" i="18"/>
  <c r="R7783" i="18"/>
  <c r="R7784" i="18"/>
  <c r="R7785" i="18"/>
  <c r="R7786" i="18"/>
  <c r="R7787" i="18"/>
  <c r="R7788" i="18"/>
  <c r="R7789" i="18"/>
  <c r="R7790" i="18"/>
  <c r="R7791" i="18"/>
  <c r="R7792" i="18"/>
  <c r="R7793" i="18"/>
  <c r="R7794" i="18"/>
  <c r="R7795" i="18"/>
  <c r="R7796" i="18"/>
  <c r="R7797" i="18"/>
  <c r="R7798" i="18"/>
  <c r="R7799" i="18"/>
  <c r="R7800" i="18"/>
  <c r="R7801" i="18"/>
  <c r="R7802" i="18"/>
  <c r="R7803" i="18"/>
  <c r="R7804" i="18"/>
  <c r="R7805" i="18"/>
  <c r="R7806" i="18"/>
  <c r="R7807" i="18"/>
  <c r="R7808" i="18"/>
  <c r="R7809" i="18"/>
  <c r="R7810" i="18"/>
  <c r="R7811" i="18"/>
  <c r="R7812" i="18"/>
  <c r="R7813" i="18"/>
  <c r="R7814" i="18"/>
  <c r="R7815" i="18"/>
  <c r="R7816" i="18"/>
  <c r="R7817" i="18"/>
  <c r="R7818" i="18"/>
  <c r="R7819" i="18"/>
  <c r="R7820" i="18"/>
  <c r="R7821" i="18"/>
  <c r="R7822" i="18"/>
  <c r="R7823" i="18"/>
  <c r="R7824" i="18"/>
  <c r="R7825" i="18"/>
  <c r="R7826" i="18"/>
  <c r="R7827" i="18"/>
  <c r="R7828" i="18"/>
  <c r="R7829" i="18"/>
  <c r="R7830" i="18"/>
  <c r="R7831" i="18"/>
  <c r="R7832" i="18"/>
  <c r="R7833" i="18"/>
  <c r="R7834" i="18"/>
  <c r="R7835" i="18"/>
  <c r="R7836" i="18"/>
  <c r="R7837" i="18"/>
  <c r="R7838" i="18"/>
  <c r="R7839" i="18"/>
  <c r="R7840" i="18"/>
  <c r="R7841" i="18"/>
  <c r="R7842" i="18"/>
  <c r="R7843" i="18"/>
  <c r="R7844" i="18"/>
  <c r="R7845" i="18"/>
  <c r="R7846" i="18"/>
  <c r="R7847" i="18"/>
  <c r="R7848" i="18"/>
  <c r="R7849" i="18"/>
  <c r="R7850" i="18"/>
  <c r="R7851" i="18"/>
  <c r="R7852" i="18"/>
  <c r="R7853" i="18"/>
  <c r="R7854" i="18"/>
  <c r="R7855" i="18"/>
  <c r="R7856" i="18"/>
  <c r="R7857" i="18"/>
  <c r="R7858" i="18"/>
  <c r="R7859" i="18"/>
  <c r="R7860" i="18"/>
  <c r="R7861" i="18"/>
  <c r="R7862" i="18"/>
  <c r="R7863" i="18"/>
  <c r="R7864" i="18"/>
  <c r="R7865" i="18"/>
  <c r="R7866" i="18"/>
  <c r="R7867" i="18"/>
  <c r="R7868" i="18"/>
  <c r="R7869" i="18"/>
  <c r="R7870" i="18"/>
  <c r="R7871" i="18"/>
  <c r="R7872" i="18"/>
  <c r="R7873" i="18"/>
  <c r="R7874" i="18"/>
  <c r="R7875" i="18"/>
  <c r="R7876" i="18"/>
  <c r="R7877" i="18"/>
  <c r="R7878" i="18"/>
  <c r="R7879" i="18"/>
  <c r="R7880" i="18"/>
  <c r="R7881" i="18"/>
  <c r="R7882" i="18"/>
  <c r="R7883" i="18"/>
  <c r="R7884" i="18"/>
  <c r="R7885" i="18"/>
  <c r="R7886" i="18"/>
  <c r="R7887" i="18"/>
  <c r="R7888" i="18"/>
  <c r="R7889" i="18"/>
  <c r="R7890" i="18"/>
  <c r="R7891" i="18"/>
  <c r="R7892" i="18"/>
  <c r="R7893" i="18"/>
  <c r="R7894" i="18"/>
  <c r="R7895" i="18"/>
  <c r="R7896" i="18"/>
  <c r="R7897" i="18"/>
  <c r="R7898" i="18"/>
  <c r="R7899" i="18"/>
  <c r="R7900" i="18"/>
  <c r="R7901" i="18"/>
  <c r="R7902" i="18"/>
  <c r="R7903" i="18"/>
  <c r="R7904" i="18"/>
  <c r="R7905" i="18"/>
  <c r="R7906" i="18"/>
  <c r="R7907" i="18"/>
  <c r="R7908" i="18"/>
  <c r="R7909" i="18"/>
  <c r="R7910" i="18"/>
  <c r="R7911" i="18"/>
  <c r="R7912" i="18"/>
  <c r="R7913" i="18"/>
  <c r="R7914" i="18"/>
  <c r="R7915" i="18"/>
  <c r="R7916" i="18"/>
  <c r="R7917" i="18"/>
  <c r="R7918" i="18"/>
  <c r="R7919" i="18"/>
  <c r="R7920" i="18"/>
  <c r="R7921" i="18"/>
  <c r="R7922" i="18"/>
  <c r="R7923" i="18"/>
  <c r="R7924" i="18"/>
  <c r="R7925" i="18"/>
  <c r="R7926" i="18"/>
  <c r="R7927" i="18"/>
  <c r="R7928" i="18"/>
  <c r="R7929" i="18"/>
  <c r="R7930" i="18"/>
  <c r="R7931" i="18"/>
  <c r="R7932" i="18"/>
  <c r="R7933" i="18"/>
  <c r="R7934" i="18"/>
  <c r="R7935" i="18"/>
  <c r="R7936" i="18"/>
  <c r="R7937" i="18"/>
  <c r="R7938" i="18"/>
  <c r="R7939" i="18"/>
  <c r="R7940" i="18"/>
  <c r="R7941" i="18"/>
  <c r="R7942" i="18"/>
  <c r="R7943" i="18"/>
  <c r="R7944" i="18"/>
  <c r="R7945" i="18"/>
  <c r="R7946" i="18"/>
  <c r="R7947" i="18"/>
  <c r="R7948" i="18"/>
  <c r="R7949" i="18"/>
  <c r="R7950" i="18"/>
  <c r="R7951" i="18"/>
  <c r="R7952" i="18"/>
  <c r="R7953" i="18"/>
  <c r="R7954" i="18"/>
  <c r="R7955" i="18"/>
  <c r="R7956" i="18"/>
  <c r="R7957" i="18"/>
  <c r="R7958" i="18"/>
  <c r="R7959" i="18"/>
  <c r="R7960" i="18"/>
  <c r="R7961" i="18"/>
  <c r="R7962" i="18"/>
  <c r="R7963" i="18"/>
  <c r="R7964" i="18"/>
  <c r="R7965" i="18"/>
  <c r="R7966" i="18"/>
  <c r="R7967" i="18"/>
  <c r="R7968" i="18"/>
  <c r="R7969" i="18"/>
  <c r="R7970" i="18"/>
  <c r="R7971" i="18"/>
  <c r="R7972" i="18"/>
  <c r="R7973" i="18"/>
  <c r="R7974" i="18"/>
  <c r="R7975" i="18"/>
  <c r="R7976" i="18"/>
  <c r="R7977" i="18"/>
  <c r="R7978" i="18"/>
  <c r="R7979" i="18"/>
  <c r="R7980" i="18"/>
  <c r="R7981" i="18"/>
  <c r="R7982" i="18"/>
  <c r="R7983" i="18"/>
  <c r="R7984" i="18"/>
  <c r="R7985" i="18"/>
  <c r="R7986" i="18"/>
  <c r="R7987" i="18"/>
  <c r="R7988" i="18"/>
  <c r="R7989" i="18"/>
  <c r="R7990" i="18"/>
  <c r="R7991" i="18"/>
  <c r="R7992" i="18"/>
  <c r="R7993" i="18"/>
  <c r="R7994" i="18"/>
  <c r="R7995" i="18"/>
  <c r="R7996" i="18"/>
  <c r="R7997" i="18"/>
  <c r="R7998" i="18"/>
  <c r="R7999" i="18"/>
  <c r="R8000" i="18"/>
  <c r="R8001" i="18"/>
  <c r="R8002" i="18"/>
  <c r="R8003" i="18"/>
  <c r="R8004" i="18"/>
  <c r="R8005" i="18"/>
  <c r="R8006" i="18"/>
  <c r="R8007" i="18"/>
  <c r="R8008" i="18"/>
  <c r="R8009" i="18"/>
  <c r="R8010" i="18"/>
  <c r="R8011" i="18"/>
  <c r="R8012" i="18"/>
  <c r="R8013" i="18"/>
  <c r="R8014" i="18"/>
  <c r="R8015" i="18"/>
  <c r="R8016" i="18"/>
  <c r="R8017" i="18"/>
  <c r="R8018" i="18"/>
  <c r="R8019" i="18"/>
  <c r="R8020" i="18"/>
  <c r="R8021" i="18"/>
  <c r="R8022" i="18"/>
  <c r="R8023" i="18"/>
  <c r="R8024" i="18"/>
  <c r="R8025" i="18"/>
  <c r="R8026" i="18"/>
  <c r="R8027" i="18"/>
  <c r="R8028" i="18"/>
  <c r="R8029" i="18"/>
  <c r="R8030" i="18"/>
  <c r="R8031" i="18"/>
  <c r="R8032" i="18"/>
  <c r="R8033" i="18"/>
  <c r="R8034" i="18"/>
  <c r="R8035" i="18"/>
  <c r="R8036" i="18"/>
  <c r="R8037" i="18"/>
  <c r="R8038" i="18"/>
  <c r="R8039" i="18"/>
  <c r="R8040" i="18"/>
  <c r="R8041" i="18"/>
  <c r="R8042" i="18"/>
  <c r="R8043" i="18"/>
  <c r="R8044" i="18"/>
  <c r="R8045" i="18"/>
  <c r="R8046" i="18"/>
  <c r="R8047" i="18"/>
  <c r="R8048" i="18"/>
  <c r="R8049" i="18"/>
  <c r="R8050" i="18"/>
  <c r="R8051" i="18"/>
  <c r="R8052" i="18"/>
  <c r="R8053" i="18"/>
  <c r="R8054" i="18"/>
  <c r="R8055" i="18"/>
  <c r="R8056" i="18"/>
  <c r="R8057" i="18"/>
  <c r="R8058" i="18"/>
  <c r="R8059" i="18"/>
  <c r="R8060" i="18"/>
  <c r="R8061" i="18"/>
  <c r="R8062" i="18"/>
  <c r="R8063" i="18"/>
  <c r="R8064" i="18"/>
  <c r="R8065" i="18"/>
  <c r="R8066" i="18"/>
  <c r="R8067" i="18"/>
  <c r="R8068" i="18"/>
  <c r="R8069" i="18"/>
  <c r="R8070" i="18"/>
  <c r="R8071" i="18"/>
  <c r="R8072" i="18"/>
  <c r="R8073" i="18"/>
  <c r="R8074" i="18"/>
  <c r="R8075" i="18"/>
  <c r="R8076" i="18"/>
  <c r="R8077" i="18"/>
  <c r="R8078" i="18"/>
  <c r="R8079" i="18"/>
  <c r="R8080" i="18"/>
  <c r="R8081" i="18"/>
  <c r="R8082" i="18"/>
  <c r="R8083" i="18"/>
  <c r="R8084" i="18"/>
  <c r="R8085" i="18"/>
  <c r="R8086" i="18"/>
  <c r="R8087" i="18"/>
  <c r="R8088" i="18"/>
  <c r="R8089" i="18"/>
  <c r="R8090" i="18"/>
  <c r="R8091" i="18"/>
  <c r="R8092" i="18"/>
  <c r="R8093" i="18"/>
  <c r="R8094" i="18"/>
  <c r="R8095" i="18"/>
  <c r="R8096" i="18"/>
  <c r="R8097" i="18"/>
  <c r="R8098" i="18"/>
  <c r="R8099" i="18"/>
  <c r="R8100" i="18"/>
  <c r="R8101" i="18"/>
  <c r="R8102" i="18"/>
  <c r="R8103" i="18"/>
  <c r="R8104" i="18"/>
  <c r="R8105" i="18"/>
  <c r="R8106" i="18"/>
  <c r="R8107" i="18"/>
  <c r="R8108" i="18"/>
  <c r="R8109" i="18"/>
  <c r="R8110" i="18"/>
  <c r="R8111" i="18"/>
  <c r="R8112" i="18"/>
  <c r="R8113" i="18"/>
  <c r="R8114" i="18"/>
  <c r="R8115" i="18"/>
  <c r="R8116" i="18"/>
  <c r="R8117" i="18"/>
  <c r="R8118" i="18"/>
  <c r="R8119" i="18"/>
  <c r="R8120" i="18"/>
  <c r="R8121" i="18"/>
  <c r="R8122" i="18"/>
  <c r="R8123" i="18"/>
  <c r="R8124" i="18"/>
  <c r="R8125" i="18"/>
  <c r="R8126" i="18"/>
  <c r="R8127" i="18"/>
  <c r="R8128" i="18"/>
  <c r="R8129" i="18"/>
  <c r="R8130" i="18"/>
  <c r="R8131" i="18"/>
  <c r="R8132" i="18"/>
  <c r="R8133" i="18"/>
  <c r="R8134" i="18"/>
  <c r="R8135" i="18"/>
  <c r="R8136" i="18"/>
  <c r="R8137" i="18"/>
  <c r="R8138" i="18"/>
  <c r="R8139" i="18"/>
  <c r="R8140" i="18"/>
  <c r="R8141" i="18"/>
  <c r="R8142" i="18"/>
  <c r="R8143" i="18"/>
  <c r="R8144" i="18"/>
  <c r="R8145" i="18"/>
  <c r="R8146" i="18"/>
  <c r="R8147" i="18"/>
  <c r="R8148" i="18"/>
  <c r="R8149" i="18"/>
  <c r="R8150" i="18"/>
  <c r="R8151" i="18"/>
  <c r="R8152" i="18"/>
  <c r="R8153" i="18"/>
  <c r="R8154" i="18"/>
  <c r="R8155" i="18"/>
  <c r="R8156" i="18"/>
  <c r="R8157" i="18"/>
  <c r="R8158" i="18"/>
  <c r="R8159" i="18"/>
  <c r="R8160" i="18"/>
  <c r="R8161" i="18"/>
  <c r="R8162" i="18"/>
  <c r="R8163" i="18"/>
  <c r="R8164" i="18"/>
  <c r="R8165" i="18"/>
  <c r="R8166" i="18"/>
  <c r="R8167" i="18"/>
  <c r="R8168" i="18"/>
  <c r="R8169" i="18"/>
  <c r="R8170" i="18"/>
  <c r="R8171" i="18"/>
  <c r="R8172" i="18"/>
  <c r="R8173" i="18"/>
  <c r="R8174" i="18"/>
  <c r="R8175" i="18"/>
  <c r="R8176" i="18"/>
  <c r="R8177" i="18"/>
  <c r="R8178" i="18"/>
  <c r="R8179" i="18"/>
  <c r="R8180" i="18"/>
  <c r="R8181" i="18"/>
  <c r="R8182" i="18"/>
  <c r="R8183" i="18"/>
  <c r="R8184" i="18"/>
  <c r="R8185" i="18"/>
  <c r="R8186" i="18"/>
  <c r="R8187" i="18"/>
  <c r="R8188" i="18"/>
  <c r="R8189" i="18"/>
  <c r="R8190" i="18"/>
  <c r="R8191" i="18"/>
  <c r="R8192" i="18"/>
  <c r="R8193" i="18"/>
  <c r="R8194" i="18"/>
  <c r="R8195" i="18"/>
  <c r="R8196" i="18"/>
  <c r="R8197" i="18"/>
  <c r="R8198" i="18"/>
  <c r="R8199" i="18"/>
  <c r="R8200" i="18"/>
  <c r="R8201" i="18"/>
  <c r="R8202" i="18"/>
  <c r="R8203" i="18"/>
  <c r="R8204" i="18"/>
  <c r="R8205" i="18"/>
  <c r="R8206" i="18"/>
  <c r="R8207" i="18"/>
  <c r="R8208" i="18"/>
  <c r="R8209" i="18"/>
  <c r="R8210" i="18"/>
  <c r="R8211" i="18"/>
  <c r="R8212" i="18"/>
  <c r="R8213" i="18"/>
  <c r="R8214" i="18"/>
  <c r="R8215" i="18"/>
  <c r="R8216" i="18"/>
  <c r="R8217" i="18"/>
  <c r="R8218" i="18"/>
  <c r="R8219" i="18"/>
  <c r="R8220" i="18"/>
  <c r="R8221" i="18"/>
  <c r="R8222" i="18"/>
  <c r="R8223" i="18"/>
  <c r="R8224" i="18"/>
  <c r="R8225" i="18"/>
  <c r="R8226" i="18"/>
  <c r="R8227" i="18"/>
  <c r="R8228" i="18"/>
  <c r="R8229" i="18"/>
  <c r="R8230" i="18"/>
  <c r="R8231" i="18"/>
  <c r="R8232" i="18"/>
  <c r="R8233" i="18"/>
  <c r="R8234" i="18"/>
  <c r="R8235" i="18"/>
  <c r="R8236" i="18"/>
  <c r="R8237" i="18"/>
  <c r="R8238" i="18"/>
  <c r="R8239" i="18"/>
  <c r="R8240" i="18"/>
  <c r="R8241" i="18"/>
  <c r="R8242" i="18"/>
  <c r="R8243" i="18"/>
  <c r="R8244" i="18"/>
  <c r="R8245" i="18"/>
  <c r="R8246" i="18"/>
  <c r="R8247" i="18"/>
  <c r="R8248" i="18"/>
  <c r="R8249" i="18"/>
  <c r="R8250" i="18"/>
  <c r="R8251" i="18"/>
  <c r="R8252" i="18"/>
  <c r="R8253" i="18"/>
  <c r="R8254" i="18"/>
  <c r="R8255" i="18"/>
  <c r="R8256" i="18"/>
  <c r="R8257" i="18"/>
  <c r="R8258" i="18"/>
  <c r="R8259" i="18"/>
  <c r="R8260" i="18"/>
  <c r="R8261" i="18"/>
  <c r="R8262" i="18"/>
  <c r="R8263" i="18"/>
  <c r="R8264" i="18"/>
  <c r="R8265" i="18"/>
  <c r="R8266" i="18"/>
  <c r="R8267" i="18"/>
  <c r="R8268" i="18"/>
  <c r="R8269" i="18"/>
  <c r="R8270" i="18"/>
  <c r="R8271" i="18"/>
  <c r="R8272" i="18"/>
  <c r="R8273" i="18"/>
  <c r="R8274" i="18"/>
  <c r="R8275" i="18"/>
  <c r="R8276" i="18"/>
  <c r="R8277" i="18"/>
  <c r="R8278" i="18"/>
  <c r="R8279" i="18"/>
  <c r="R8280" i="18"/>
  <c r="R8281" i="18"/>
  <c r="R8282" i="18"/>
  <c r="R8283" i="18"/>
  <c r="R8284" i="18"/>
  <c r="R8285" i="18"/>
  <c r="R8286" i="18"/>
  <c r="R8287" i="18"/>
  <c r="R8288" i="18"/>
  <c r="R8289" i="18"/>
  <c r="R8290" i="18"/>
  <c r="R8291" i="18"/>
  <c r="R8292" i="18"/>
  <c r="R8293" i="18"/>
  <c r="R8294" i="18"/>
  <c r="R8295" i="18"/>
  <c r="R8296" i="18"/>
  <c r="R8297" i="18"/>
  <c r="R8298" i="18"/>
  <c r="R8299" i="18"/>
  <c r="R8300" i="18"/>
  <c r="R8301" i="18"/>
  <c r="R8302" i="18"/>
  <c r="R8303" i="18"/>
  <c r="R8304" i="18"/>
  <c r="R8305" i="18"/>
  <c r="R8306" i="18"/>
  <c r="R8307" i="18"/>
  <c r="R8308" i="18"/>
  <c r="R8309" i="18"/>
  <c r="R8310" i="18"/>
  <c r="R8311" i="18"/>
  <c r="R8312" i="18"/>
  <c r="R8313" i="18"/>
  <c r="R8314" i="18"/>
  <c r="R8315" i="18"/>
  <c r="R8316" i="18"/>
  <c r="R8317" i="18"/>
  <c r="R8318" i="18"/>
  <c r="R8319" i="18"/>
  <c r="R8320" i="18"/>
  <c r="R8321" i="18"/>
  <c r="R8322" i="18"/>
  <c r="R8323" i="18"/>
  <c r="R8324" i="18"/>
  <c r="R8325" i="18"/>
  <c r="R8326" i="18"/>
  <c r="R8327" i="18"/>
  <c r="R8328" i="18"/>
  <c r="R8329" i="18"/>
  <c r="R8330" i="18"/>
  <c r="R8331" i="18"/>
  <c r="R8332" i="18"/>
  <c r="R8333" i="18"/>
  <c r="R8334" i="18"/>
  <c r="R8335" i="18"/>
  <c r="R8336" i="18"/>
  <c r="R8337" i="18"/>
  <c r="R8338" i="18"/>
  <c r="R8339" i="18"/>
  <c r="R8340" i="18"/>
  <c r="R8341" i="18"/>
  <c r="R8342" i="18"/>
  <c r="R8343" i="18"/>
  <c r="R8344" i="18"/>
  <c r="R8345" i="18"/>
  <c r="R8346" i="18"/>
  <c r="R8347" i="18"/>
  <c r="R8348" i="18"/>
  <c r="R8349" i="18"/>
  <c r="R8350" i="18"/>
  <c r="R8351" i="18"/>
  <c r="R8352" i="18"/>
  <c r="R8353" i="18"/>
  <c r="R8354" i="18"/>
  <c r="R8355" i="18"/>
  <c r="R8356" i="18"/>
  <c r="R8357" i="18"/>
  <c r="R8358" i="18"/>
  <c r="R8359" i="18"/>
  <c r="R8360" i="18"/>
  <c r="R8361" i="18"/>
  <c r="R8362" i="18"/>
  <c r="R8363" i="18"/>
  <c r="R8364" i="18"/>
  <c r="R8365" i="18"/>
  <c r="R8366" i="18"/>
  <c r="R8367" i="18"/>
  <c r="R8368" i="18"/>
  <c r="R8369" i="18"/>
  <c r="R8370" i="18"/>
  <c r="R8371" i="18"/>
  <c r="R8372" i="18"/>
  <c r="R8373" i="18"/>
  <c r="R8374" i="18"/>
  <c r="R8375" i="18"/>
  <c r="R8376" i="18"/>
  <c r="R8377" i="18"/>
  <c r="R8378" i="18"/>
  <c r="R8379" i="18"/>
  <c r="R8380" i="18"/>
  <c r="R8381" i="18"/>
  <c r="R8382" i="18"/>
  <c r="R8383" i="18"/>
  <c r="R8384" i="18"/>
  <c r="R8385" i="18"/>
  <c r="R8386" i="18"/>
  <c r="R8387" i="18"/>
  <c r="R8388" i="18"/>
  <c r="R8389" i="18"/>
  <c r="R8390" i="18"/>
  <c r="R8391" i="18"/>
  <c r="R8392" i="18"/>
  <c r="R8393" i="18"/>
  <c r="R8394" i="18"/>
  <c r="R8395" i="18"/>
  <c r="R8396" i="18"/>
  <c r="R8397" i="18"/>
  <c r="R8398" i="18"/>
  <c r="R8399" i="18"/>
  <c r="R8400" i="18"/>
  <c r="R8401" i="18"/>
  <c r="R8402" i="18"/>
  <c r="R8403" i="18"/>
  <c r="R8404" i="18"/>
  <c r="R8405" i="18"/>
  <c r="R8406" i="18"/>
  <c r="R8407" i="18"/>
  <c r="R8408" i="18"/>
  <c r="R8409" i="18"/>
  <c r="R8410" i="18"/>
  <c r="R8411" i="18"/>
  <c r="R8412" i="18"/>
  <c r="R8413" i="18"/>
  <c r="R8414" i="18"/>
  <c r="R8415" i="18"/>
  <c r="R8416" i="18"/>
  <c r="R8417" i="18"/>
  <c r="R8418" i="18"/>
  <c r="R8419" i="18"/>
  <c r="R8420" i="18"/>
  <c r="R8421" i="18"/>
  <c r="R8422" i="18"/>
  <c r="R8423" i="18"/>
  <c r="R8424" i="18"/>
  <c r="R8425" i="18"/>
  <c r="R8426" i="18"/>
  <c r="R8427" i="18"/>
  <c r="R8428" i="18"/>
  <c r="R8429" i="18"/>
  <c r="R8430" i="18"/>
  <c r="R8431" i="18"/>
  <c r="R8432" i="18"/>
  <c r="R8433" i="18"/>
  <c r="R8434" i="18"/>
  <c r="R8435" i="18"/>
  <c r="R8436" i="18"/>
  <c r="R8437" i="18"/>
  <c r="R8438" i="18"/>
  <c r="R8439" i="18"/>
  <c r="R8440" i="18"/>
  <c r="R8441" i="18"/>
  <c r="R8442" i="18"/>
  <c r="R8443" i="18"/>
  <c r="R8444" i="18"/>
  <c r="R8445" i="18"/>
  <c r="R8446" i="18"/>
  <c r="R8447" i="18"/>
  <c r="R8448" i="18"/>
  <c r="R8449" i="18"/>
  <c r="R8450" i="18"/>
  <c r="R8451" i="18"/>
  <c r="R8452" i="18"/>
  <c r="R8453" i="18"/>
  <c r="R8454" i="18"/>
  <c r="R8455" i="18"/>
  <c r="R8456" i="18"/>
  <c r="R8457" i="18"/>
  <c r="R8458" i="18"/>
  <c r="R8459" i="18"/>
  <c r="R8460" i="18"/>
  <c r="R8461" i="18"/>
  <c r="R8462" i="18"/>
  <c r="R8463" i="18"/>
  <c r="R8464" i="18"/>
  <c r="R8465" i="18"/>
  <c r="R8466" i="18"/>
  <c r="R8467" i="18"/>
  <c r="R8468" i="18"/>
  <c r="R8469" i="18"/>
  <c r="R8470" i="18"/>
  <c r="R8471" i="18"/>
  <c r="R8472" i="18"/>
  <c r="R8473" i="18"/>
  <c r="R8474" i="18"/>
  <c r="R8475" i="18"/>
  <c r="R8476" i="18"/>
  <c r="R8477" i="18"/>
  <c r="R8478" i="18"/>
  <c r="R8479" i="18"/>
  <c r="R8480" i="18"/>
  <c r="R8481" i="18"/>
  <c r="R8482" i="18"/>
  <c r="R8483" i="18"/>
  <c r="R8484" i="18"/>
  <c r="R8485" i="18"/>
  <c r="R8486" i="18"/>
  <c r="R8487" i="18"/>
  <c r="R8488" i="18"/>
  <c r="R8489" i="18"/>
  <c r="R8490" i="18"/>
  <c r="R8491" i="18"/>
  <c r="R8492" i="18"/>
  <c r="R8493" i="18"/>
  <c r="R8494" i="18"/>
  <c r="R8495" i="18"/>
  <c r="R8496" i="18"/>
  <c r="R8497" i="18"/>
  <c r="R8498" i="18"/>
  <c r="R8499" i="18"/>
  <c r="R8500" i="18"/>
  <c r="R8501" i="18"/>
  <c r="R8502" i="18"/>
  <c r="R8503" i="18"/>
  <c r="R8504" i="18"/>
  <c r="R8505" i="18"/>
  <c r="R8506" i="18"/>
  <c r="R8507" i="18"/>
  <c r="R8508" i="18"/>
  <c r="R8509" i="18"/>
  <c r="R8510" i="18"/>
  <c r="R8511" i="18"/>
  <c r="R8512" i="18"/>
  <c r="R8513" i="18"/>
  <c r="R8514" i="18"/>
  <c r="R8515" i="18"/>
  <c r="R8516" i="18"/>
  <c r="R8517" i="18"/>
  <c r="R8518" i="18"/>
  <c r="R8519" i="18"/>
  <c r="R8520" i="18"/>
  <c r="R8521" i="18"/>
  <c r="R8522" i="18"/>
  <c r="R8523" i="18"/>
  <c r="R8524" i="18"/>
  <c r="R8525" i="18"/>
  <c r="R8526" i="18"/>
  <c r="R8527" i="18"/>
  <c r="R8528" i="18"/>
  <c r="R8529" i="18"/>
  <c r="R8530" i="18"/>
  <c r="R8531" i="18"/>
  <c r="R8532" i="18"/>
  <c r="R8533" i="18"/>
  <c r="R8534" i="18"/>
  <c r="R8535" i="18"/>
  <c r="R8536" i="18"/>
  <c r="R8537" i="18"/>
  <c r="R8538" i="18"/>
  <c r="R8539" i="18"/>
  <c r="R8540" i="18"/>
  <c r="R8541" i="18"/>
  <c r="R8542" i="18"/>
  <c r="R8543" i="18"/>
  <c r="R8544" i="18"/>
  <c r="R8545" i="18"/>
  <c r="R8546" i="18"/>
  <c r="R8547" i="18"/>
  <c r="R8548" i="18"/>
  <c r="R8549" i="18"/>
  <c r="R8550" i="18"/>
  <c r="R8551" i="18"/>
  <c r="R8552" i="18"/>
  <c r="R8553" i="18"/>
  <c r="R8554" i="18"/>
  <c r="R8555" i="18"/>
  <c r="R8556" i="18"/>
  <c r="R8557" i="18"/>
  <c r="R8558" i="18"/>
  <c r="R8559" i="18"/>
  <c r="R8560" i="18"/>
  <c r="R8561" i="18"/>
  <c r="R8562" i="18"/>
  <c r="R8563" i="18"/>
  <c r="R8564" i="18"/>
  <c r="R8565" i="18"/>
  <c r="R8566" i="18"/>
  <c r="R8567" i="18"/>
  <c r="R8568" i="18"/>
  <c r="R8569" i="18"/>
  <c r="R8570" i="18"/>
  <c r="R8571" i="18"/>
  <c r="R8572" i="18"/>
  <c r="R8573" i="18"/>
  <c r="R8574" i="18"/>
  <c r="R8575" i="18"/>
  <c r="R8576" i="18"/>
  <c r="R8577" i="18"/>
  <c r="R8578" i="18"/>
  <c r="R8579" i="18"/>
  <c r="R8580" i="18"/>
  <c r="R8581" i="18"/>
  <c r="R8582" i="18"/>
  <c r="R8583" i="18"/>
  <c r="R8584" i="18"/>
  <c r="R8585" i="18"/>
  <c r="R8586" i="18"/>
  <c r="R8587" i="18"/>
  <c r="R8588" i="18"/>
  <c r="R8589" i="18"/>
  <c r="R8590" i="18"/>
  <c r="R8591" i="18"/>
  <c r="R8592" i="18"/>
  <c r="R8593" i="18"/>
  <c r="R8594" i="18"/>
  <c r="R8595" i="18"/>
  <c r="R8596" i="18"/>
  <c r="R8597" i="18"/>
  <c r="R8598" i="18"/>
  <c r="R8599" i="18"/>
  <c r="R8600" i="18"/>
  <c r="R8601" i="18"/>
  <c r="R8602" i="18"/>
  <c r="R8603" i="18"/>
  <c r="R8604" i="18"/>
  <c r="R8605" i="18"/>
  <c r="R8606" i="18"/>
  <c r="R8607" i="18"/>
  <c r="R8608" i="18"/>
  <c r="R8609" i="18"/>
  <c r="R8610" i="18"/>
  <c r="R8611" i="18"/>
  <c r="R8612" i="18"/>
  <c r="R8613" i="18"/>
  <c r="R8614" i="18"/>
  <c r="R8615" i="18"/>
  <c r="R8616" i="18"/>
  <c r="R8617" i="18"/>
  <c r="R8618" i="18"/>
  <c r="R8619" i="18"/>
  <c r="R8620" i="18"/>
  <c r="R8621" i="18"/>
  <c r="R8622" i="18"/>
  <c r="R8623" i="18"/>
  <c r="R8624" i="18"/>
  <c r="R8625" i="18"/>
  <c r="R8626" i="18"/>
  <c r="R8627" i="18"/>
  <c r="R8628" i="18"/>
  <c r="R8629" i="18"/>
  <c r="R8630" i="18"/>
  <c r="R8631" i="18"/>
  <c r="R8632" i="18"/>
  <c r="R8633" i="18"/>
  <c r="R8634" i="18"/>
  <c r="R8635" i="18"/>
  <c r="R8636" i="18"/>
  <c r="R8637" i="18"/>
  <c r="R8638" i="18"/>
  <c r="R8639" i="18"/>
  <c r="R8640" i="18"/>
  <c r="R8641" i="18"/>
  <c r="R8642" i="18"/>
  <c r="R8643" i="18"/>
  <c r="R8644" i="18"/>
  <c r="R8645" i="18"/>
  <c r="R8646" i="18"/>
  <c r="R8647" i="18"/>
  <c r="R8648" i="18"/>
  <c r="R8649" i="18"/>
  <c r="R8650" i="18"/>
  <c r="R8651" i="18"/>
  <c r="R8652" i="18"/>
  <c r="R8653" i="18"/>
  <c r="R8654" i="18"/>
  <c r="R8655" i="18"/>
  <c r="R8656" i="18"/>
  <c r="R8657" i="18"/>
  <c r="R8658" i="18"/>
  <c r="R8659" i="18"/>
  <c r="R8660" i="18"/>
  <c r="R8661" i="18"/>
  <c r="R8662" i="18"/>
  <c r="R8663" i="18"/>
  <c r="R8664" i="18"/>
  <c r="R8665" i="18"/>
  <c r="R8666" i="18"/>
  <c r="R8667" i="18"/>
  <c r="R8668" i="18"/>
  <c r="R8669" i="18"/>
  <c r="R8670" i="18"/>
  <c r="R8671" i="18"/>
  <c r="R8672" i="18"/>
  <c r="R8673" i="18"/>
  <c r="R8674" i="18"/>
  <c r="R8675" i="18"/>
  <c r="R8676" i="18"/>
  <c r="R8677" i="18"/>
  <c r="R8678" i="18"/>
  <c r="R8679" i="18"/>
  <c r="R8680" i="18"/>
  <c r="R8681" i="18"/>
  <c r="R8682" i="18"/>
  <c r="R8683" i="18"/>
  <c r="R8684" i="18"/>
  <c r="R8685" i="18"/>
  <c r="R8686" i="18"/>
  <c r="R8687" i="18"/>
  <c r="R8688" i="18"/>
  <c r="R8689" i="18"/>
  <c r="R8690" i="18"/>
  <c r="R8691" i="18"/>
  <c r="R8692" i="18"/>
  <c r="R8693" i="18"/>
  <c r="R8694" i="18"/>
  <c r="R8695" i="18"/>
  <c r="R8696" i="18"/>
  <c r="R8697" i="18"/>
  <c r="R8698" i="18"/>
  <c r="R8699" i="18"/>
  <c r="R8700" i="18"/>
  <c r="R8701" i="18"/>
  <c r="R8702" i="18"/>
  <c r="R8703" i="18"/>
  <c r="R8704" i="18"/>
  <c r="R8705" i="18"/>
  <c r="R8706" i="18"/>
  <c r="R8707" i="18"/>
  <c r="R8708" i="18"/>
  <c r="R8709" i="18"/>
  <c r="R8710" i="18"/>
  <c r="R8711" i="18"/>
  <c r="R8712" i="18"/>
  <c r="R8713" i="18"/>
  <c r="R8714" i="18"/>
  <c r="R8715" i="18"/>
  <c r="R8716" i="18"/>
  <c r="R8717" i="18"/>
  <c r="R8718" i="18"/>
  <c r="R8719" i="18"/>
  <c r="R8720" i="18"/>
  <c r="R8721" i="18"/>
  <c r="R8722" i="18"/>
  <c r="R8723" i="18"/>
  <c r="R8724" i="18"/>
  <c r="R8725" i="18"/>
  <c r="R8726" i="18"/>
  <c r="R8727" i="18"/>
  <c r="R8728" i="18"/>
  <c r="R8729" i="18"/>
  <c r="R8730" i="18"/>
  <c r="R8731" i="18"/>
  <c r="R8732" i="18"/>
  <c r="R8733" i="18"/>
  <c r="R8734" i="18"/>
  <c r="R8735" i="18"/>
  <c r="R8736" i="18"/>
  <c r="R8737" i="18"/>
  <c r="R8738" i="18"/>
  <c r="R8739" i="18"/>
  <c r="R8740" i="18"/>
  <c r="R8741" i="18"/>
  <c r="R8742" i="18"/>
  <c r="R8743" i="18"/>
  <c r="P7" i="15"/>
  <c r="P3" i="15"/>
  <c r="P8" i="15"/>
  <c r="P4" i="15"/>
  <c r="P6" i="15"/>
  <c r="P5" i="15"/>
  <c r="P11" i="15" l="1"/>
  <c r="P17" i="15"/>
  <c r="P26" i="15"/>
  <c r="P12" i="15"/>
  <c r="P10" i="15"/>
  <c r="P14" i="15"/>
  <c r="P25" i="15"/>
  <c r="P22" i="15"/>
  <c r="P13" i="15"/>
  <c r="P29" i="15"/>
  <c r="P30" i="15"/>
  <c r="P18" i="15"/>
  <c r="P20" i="15"/>
  <c r="P16" i="15"/>
  <c r="P9" i="15"/>
  <c r="P15" i="15"/>
  <c r="P21" i="15"/>
  <c r="P32" i="15"/>
  <c r="P19" i="15"/>
  <c r="P27" i="15"/>
  <c r="P28" i="15"/>
  <c r="P24" i="15"/>
  <c r="P23" i="15"/>
  <c r="Q7" i="15" l="1"/>
  <c r="H48" i="15" s="1"/>
  <c r="Q27" i="15"/>
  <c r="H68" i="15" s="1"/>
  <c r="Q8" i="15"/>
  <c r="H49" i="15" s="1"/>
  <c r="Q12" i="15"/>
  <c r="H53" i="15" s="1"/>
  <c r="Q16" i="15"/>
  <c r="H57" i="15" s="1"/>
  <c r="Q20" i="15"/>
  <c r="H61" i="15" s="1"/>
  <c r="Q24" i="15"/>
  <c r="H65" i="15" s="1"/>
  <c r="Q28" i="15"/>
  <c r="H69" i="15" s="1"/>
  <c r="Q19" i="15"/>
  <c r="H60" i="15" s="1"/>
  <c r="Q29" i="15"/>
  <c r="H70" i="15" s="1"/>
  <c r="Q3" i="15"/>
  <c r="H44" i="15" s="1"/>
  <c r="Q15" i="15"/>
  <c r="H56" i="15" s="1"/>
  <c r="Q23" i="15"/>
  <c r="H64" i="15" s="1"/>
  <c r="Q4" i="15"/>
  <c r="H45" i="15" s="1"/>
  <c r="Q9" i="15"/>
  <c r="H50" i="15" s="1"/>
  <c r="Q17" i="15"/>
  <c r="H58" i="15" s="1"/>
  <c r="Q21" i="15"/>
  <c r="H62" i="15" s="1"/>
  <c r="Q6" i="15"/>
  <c r="H47" i="15" s="1"/>
  <c r="Q10" i="15"/>
  <c r="H51" i="15" s="1"/>
  <c r="Q14" i="15"/>
  <c r="H55" i="15" s="1"/>
  <c r="Q18" i="15"/>
  <c r="H59" i="15" s="1"/>
  <c r="Q26" i="15"/>
  <c r="H67" i="15" s="1"/>
  <c r="Q30" i="15"/>
  <c r="H71" i="15" s="1"/>
  <c r="Q11" i="15"/>
  <c r="H52" i="15" s="1"/>
  <c r="Q5" i="15"/>
  <c r="H46" i="15" s="1"/>
  <c r="Q13" i="15"/>
  <c r="H54" i="15" s="1"/>
  <c r="Q25" i="15"/>
  <c r="H66" i="15" s="1"/>
  <c r="Q22" i="15"/>
  <c r="H63" i="15" s="1"/>
  <c r="F37" i="4"/>
  <c r="F38" i="4"/>
  <c r="F32" i="4"/>
  <c r="F33" i="4"/>
  <c r="F31" i="4"/>
  <c r="F34" i="4"/>
  <c r="F35" i="4"/>
  <c r="F36" i="4"/>
  <c r="H73" i="15" l="1"/>
  <c r="F36" i="16" s="1"/>
  <c r="H11" i="15"/>
  <c r="J11" i="15"/>
  <c r="H9" i="15"/>
  <c r="J9" i="15"/>
  <c r="H26" i="15"/>
  <c r="J26" i="15"/>
  <c r="J4" i="15"/>
  <c r="H4" i="15"/>
  <c r="J20" i="15"/>
  <c r="H20" i="15"/>
  <c r="H18" i="15"/>
  <c r="J18" i="15"/>
  <c r="J23" i="15"/>
  <c r="H23" i="15"/>
  <c r="H16" i="15"/>
  <c r="J16" i="15"/>
  <c r="H17" i="15"/>
  <c r="J17" i="15"/>
  <c r="J12" i="15"/>
  <c r="H12" i="15"/>
  <c r="J30" i="15"/>
  <c r="H30" i="15"/>
  <c r="H10" i="15"/>
  <c r="J10" i="15"/>
  <c r="H8" i="15"/>
  <c r="J8" i="15"/>
  <c r="H24" i="15"/>
  <c r="J24" i="15"/>
  <c r="J22" i="15"/>
  <c r="H22" i="15"/>
  <c r="J15" i="15"/>
  <c r="H15" i="15"/>
  <c r="H25" i="15"/>
  <c r="J25" i="15"/>
  <c r="J13" i="15"/>
  <c r="H13" i="15"/>
  <c r="J6" i="15"/>
  <c r="H6" i="15"/>
  <c r="J29" i="15"/>
  <c r="H29" i="15"/>
  <c r="H27" i="15"/>
  <c r="J27" i="15"/>
  <c r="J28" i="15"/>
  <c r="H28" i="15"/>
  <c r="J14" i="15"/>
  <c r="H14" i="15"/>
  <c r="J5" i="15"/>
  <c r="H5" i="15"/>
  <c r="J21" i="15"/>
  <c r="H21" i="15"/>
  <c r="H19" i="15"/>
  <c r="J19" i="15"/>
  <c r="J7" i="15"/>
  <c r="H7" i="15"/>
  <c r="AP37" i="16"/>
  <c r="AP38" i="16"/>
  <c r="AP39" i="16"/>
  <c r="AP36" i="16"/>
  <c r="CT7" i="16"/>
  <c r="CA7" i="16"/>
  <c r="BU7" i="16"/>
  <c r="AN7" i="16"/>
  <c r="AM39" i="16" s="1"/>
  <c r="AD7" i="16"/>
  <c r="AM7" i="16" s="1"/>
  <c r="AL39" i="16" s="1"/>
  <c r="CT6" i="16"/>
  <c r="BU6" i="16"/>
  <c r="AN6" i="16"/>
  <c r="AM38" i="16" s="1"/>
  <c r="AD6" i="16"/>
  <c r="CT5" i="16"/>
  <c r="BU5" i="16"/>
  <c r="AN5" i="16"/>
  <c r="AM37" i="16" s="1"/>
  <c r="AD5" i="16"/>
  <c r="BK5" i="16" s="1"/>
  <c r="CT4" i="16"/>
  <c r="BU4" i="16"/>
  <c r="AN4" i="16"/>
  <c r="AM36" i="16" s="1"/>
  <c r="AD4" i="16"/>
  <c r="AM4" i="16" s="1"/>
  <c r="AL36" i="16" s="1"/>
  <c r="AV3" i="16"/>
  <c r="AX14" i="16" s="1"/>
  <c r="AU3" i="16"/>
  <c r="AF3" i="16"/>
  <c r="BM3" i="16" s="1"/>
  <c r="CL3" i="16" s="1"/>
  <c r="AE3" i="16"/>
  <c r="BL3" i="16" s="1"/>
  <c r="CK3" i="16" s="1"/>
  <c r="AD3" i="16"/>
  <c r="AV2" i="16"/>
  <c r="AX13" i="16" s="1"/>
  <c r="AX19" i="16" s="1"/>
  <c r="AU2" i="16"/>
  <c r="AF2" i="16"/>
  <c r="BM2" i="16" s="1"/>
  <c r="CL2" i="16" s="1"/>
  <c r="AE2" i="16"/>
  <c r="BL2" i="16" s="1"/>
  <c r="CK2" i="16" s="1"/>
  <c r="AD2" i="16"/>
  <c r="D29" i="31"/>
  <c r="E25" i="31"/>
  <c r="D25" i="31" s="1" a="1"/>
  <c r="D5" i="31" a="1"/>
  <c r="CC6" i="16" a="1"/>
  <c r="BD6" i="16" a="1"/>
  <c r="Y6" i="16" a="1"/>
  <c r="D5" i="34" a="1"/>
  <c r="D5" i="34" l="1"/>
  <c r="D5" i="31"/>
  <c r="AM5" i="16"/>
  <c r="AL37" i="16" s="1"/>
  <c r="BK7" i="16"/>
  <c r="BT7" i="16" s="1"/>
  <c r="CJ5" i="16"/>
  <c r="CS5" i="16" s="1"/>
  <c r="BT5" i="16"/>
  <c r="CC6" i="16"/>
  <c r="BD6" i="16"/>
  <c r="Y6" i="16"/>
  <c r="AM2" i="16"/>
  <c r="BK2" i="16"/>
  <c r="BK4" i="16"/>
  <c r="BK6" i="16"/>
  <c r="AM6" i="16"/>
  <c r="AL38" i="16" s="1"/>
  <c r="AM3" i="16"/>
  <c r="BK3" i="16"/>
  <c r="D25" i="31"/>
  <c r="D22" i="31" a="1"/>
  <c r="CJ7" i="16" l="1"/>
  <c r="CS7" i="16" s="1"/>
  <c r="CJ3" i="16"/>
  <c r="CS3" i="16" s="1"/>
  <c r="BT3" i="16"/>
  <c r="BT6" i="16"/>
  <c r="CJ6" i="16"/>
  <c r="CS6" i="16" s="1"/>
  <c r="BT4" i="16"/>
  <c r="CJ4" i="16"/>
  <c r="CS4" i="16" s="1"/>
  <c r="BT2" i="16"/>
  <c r="CJ2" i="16"/>
  <c r="CS2" i="16" s="1"/>
  <c r="D22" i="31"/>
  <c r="G18" i="31" a="1"/>
  <c r="G18" i="31" l="1"/>
  <c r="F18" i="31"/>
  <c r="H17" i="31"/>
  <c r="M3" i="16" s="1"/>
  <c r="E14" i="31"/>
  <c r="L8" i="31"/>
  <c r="H6" i="31"/>
  <c r="G5" i="31" a="1"/>
  <c r="G5" i="31" l="1"/>
  <c r="H18" i="31"/>
  <c r="F5" i="31"/>
  <c r="X3" i="16" s="1"/>
  <c r="W3" i="16" l="1"/>
  <c r="AA3" i="16"/>
  <c r="H5" i="31"/>
  <c r="J5" i="31"/>
  <c r="H4" i="31"/>
  <c r="K4" i="31" s="1"/>
  <c r="T54" i="16" l="1"/>
  <c r="K5" i="31"/>
  <c r="K6" i="31" s="1"/>
  <c r="H13" i="31" s="1"/>
  <c r="D29" i="34"/>
  <c r="E25" i="34"/>
  <c r="D25" i="34" s="1" a="1"/>
  <c r="D25" i="34" l="1"/>
  <c r="D22" i="34" a="1"/>
  <c r="D22" i="34" l="1"/>
  <c r="G18" i="34" a="1"/>
  <c r="G18" i="34" l="1"/>
  <c r="F18" i="34"/>
  <c r="H17" i="34"/>
  <c r="M2" i="16" s="1"/>
  <c r="E14" i="34"/>
  <c r="H6" i="34"/>
  <c r="G5" i="34" a="1"/>
  <c r="G5" i="34" l="1"/>
  <c r="H18" i="34"/>
  <c r="F5" i="34"/>
  <c r="X2" i="16" s="1"/>
  <c r="W2" i="16" l="1"/>
  <c r="AA2" i="16"/>
  <c r="H5" i="34"/>
  <c r="J5" i="34"/>
  <c r="J4" i="34"/>
  <c r="K4" i="34" s="1"/>
  <c r="H4" i="34"/>
  <c r="I54" i="16" l="1"/>
  <c r="K5" i="34"/>
  <c r="K6" i="34" s="1"/>
  <c r="H13" i="34" s="1"/>
  <c r="B1" i="38" l="1"/>
  <c r="A1" i="38"/>
  <c r="N3" i="26" l="1"/>
  <c r="N5" i="26"/>
  <c r="N2" i="26"/>
  <c r="C27" i="26"/>
  <c r="C29" i="16"/>
  <c r="C30" i="26"/>
  <c r="C26" i="26"/>
  <c r="E3" i="26"/>
  <c r="E7" i="16"/>
  <c r="E5" i="26"/>
  <c r="E2" i="26"/>
  <c r="E4" i="26" l="1"/>
  <c r="N4" i="26"/>
  <c r="N7" i="16"/>
  <c r="C28" i="26"/>
  <c r="F28" i="26"/>
  <c r="F27" i="26"/>
  <c r="G27" i="26" s="1"/>
  <c r="G3" i="26" s="1"/>
  <c r="F30" i="26"/>
  <c r="G30" i="26" s="1"/>
  <c r="G5" i="26" s="1"/>
  <c r="F26" i="26"/>
  <c r="G26" i="26" s="1"/>
  <c r="G2" i="26" s="1"/>
  <c r="G28" i="26" l="1"/>
  <c r="G4" i="26" s="1"/>
  <c r="F29" i="16"/>
  <c r="G29" i="16" s="1"/>
  <c r="G7" i="16" s="1"/>
  <c r="B1" i="21" l="1"/>
  <c r="A1" i="21"/>
  <c r="F23" i="16" l="1"/>
  <c r="F24" i="16"/>
  <c r="G37" i="4"/>
  <c r="G38" i="4"/>
  <c r="G32" i="4"/>
  <c r="G33" i="4"/>
  <c r="G31" i="4"/>
  <c r="G34" i="4"/>
  <c r="G35" i="4"/>
  <c r="G36" i="4"/>
  <c r="G29" i="25"/>
  <c r="G30" i="25"/>
  <c r="G31" i="25"/>
  <c r="G32" i="25"/>
  <c r="G33" i="25"/>
  <c r="G34" i="25"/>
  <c r="G35" i="25"/>
  <c r="F25" i="16"/>
  <c r="F26" i="16"/>
  <c r="F27" i="16"/>
  <c r="G8" i="36" l="1"/>
  <c r="G7" i="36"/>
  <c r="G6" i="36"/>
  <c r="G5" i="36"/>
  <c r="G4" i="36"/>
  <c r="G3" i="36"/>
  <c r="A1" i="12" l="1"/>
  <c r="E31" i="15" s="1"/>
  <c r="A1" i="15" l="1"/>
  <c r="E6" i="15"/>
  <c r="E14" i="15"/>
  <c r="E22" i="15"/>
  <c r="E30" i="15"/>
  <c r="E9" i="15"/>
  <c r="E17" i="15"/>
  <c r="E25" i="15"/>
  <c r="E4" i="15"/>
  <c r="E12" i="15"/>
  <c r="E20" i="15"/>
  <c r="E28" i="15"/>
  <c r="E21" i="15"/>
  <c r="E29" i="15"/>
  <c r="E7" i="15"/>
  <c r="E15" i="15"/>
  <c r="E23" i="15"/>
  <c r="E32" i="15"/>
  <c r="E10" i="15"/>
  <c r="E18" i="15"/>
  <c r="E26" i="15"/>
  <c r="E5" i="15"/>
  <c r="E13" i="15"/>
  <c r="E8" i="15"/>
  <c r="E16" i="15"/>
  <c r="E24" i="15"/>
  <c r="E11" i="15"/>
  <c r="E19" i="15"/>
  <c r="E27" i="15"/>
  <c r="C17" i="25"/>
  <c r="C25" i="25" s="1"/>
  <c r="C17" i="26"/>
  <c r="C21" i="26" s="1"/>
  <c r="D20" i="4"/>
  <c r="A20" i="4" s="1"/>
  <c r="D13" i="16"/>
  <c r="A13" i="16" s="1"/>
  <c r="I4" i="26"/>
  <c r="I5" i="26"/>
  <c r="I3" i="26"/>
  <c r="I2" i="26"/>
  <c r="I7" i="16" l="1"/>
  <c r="A17" i="26" l="1"/>
  <c r="A21" i="26" s="1"/>
  <c r="A17" i="25"/>
  <c r="A25" i="25" s="1"/>
  <c r="E17" i="25"/>
  <c r="E25" i="25" s="1"/>
  <c r="E17" i="26"/>
  <c r="E21" i="26" s="1"/>
  <c r="F17" i="25" l="1"/>
  <c r="F25" i="25" s="1"/>
  <c r="F17" i="26"/>
  <c r="F21" i="26" s="1"/>
  <c r="G17" i="25" l="1"/>
  <c r="G25" i="25" s="1"/>
  <c r="G17" i="26"/>
  <c r="G21" i="26" s="1"/>
  <c r="H17" i="25" l="1"/>
  <c r="H25" i="25" s="1"/>
  <c r="H17" i="26"/>
  <c r="H21" i="26" s="1"/>
  <c r="I17" i="25" l="1"/>
  <c r="I25" i="25" s="1"/>
  <c r="I17" i="26"/>
  <c r="I21" i="26" s="1"/>
  <c r="J17" i="25" l="1"/>
  <c r="J25" i="25" s="1"/>
  <c r="J17" i="26"/>
  <c r="J21" i="26" s="1"/>
  <c r="K17" i="25" l="1"/>
  <c r="K25" i="25" s="1"/>
  <c r="K17" i="26"/>
  <c r="K21" i="26" s="1"/>
  <c r="L17" i="25"/>
  <c r="L25" i="25" l="1"/>
  <c r="M25" i="25" s="1"/>
  <c r="F36" i="25" s="1"/>
  <c r="L17" i="26"/>
  <c r="L21" i="26" s="1"/>
  <c r="A4302" i="18" l="1"/>
  <c r="B4302" i="18"/>
  <c r="C4302" i="18"/>
  <c r="D4302" i="18"/>
  <c r="E4302" i="18"/>
  <c r="F4302" i="18"/>
  <c r="G4302" i="18"/>
  <c r="H4302" i="18"/>
  <c r="I4302" i="18"/>
  <c r="J4302" i="18"/>
  <c r="K4302" i="18"/>
  <c r="L4302" i="18"/>
  <c r="M4302" i="18"/>
  <c r="N4302" i="18"/>
  <c r="A4303" i="18"/>
  <c r="B4303" i="18"/>
  <c r="C4303" i="18"/>
  <c r="D4303" i="18"/>
  <c r="E4303" i="18"/>
  <c r="F4303" i="18"/>
  <c r="G4303" i="18"/>
  <c r="H4303" i="18"/>
  <c r="I4303" i="18"/>
  <c r="J4303" i="18"/>
  <c r="K4303" i="18"/>
  <c r="L4303" i="18"/>
  <c r="M4303" i="18"/>
  <c r="N4303" i="18"/>
  <c r="A4304" i="18"/>
  <c r="B4304" i="18"/>
  <c r="C4304" i="18"/>
  <c r="D4304" i="18"/>
  <c r="E4304" i="18"/>
  <c r="F4304" i="18"/>
  <c r="G4304" i="18"/>
  <c r="H4304" i="18"/>
  <c r="I4304" i="18"/>
  <c r="J4304" i="18"/>
  <c r="K4304" i="18"/>
  <c r="L4304" i="18"/>
  <c r="M4304" i="18"/>
  <c r="N4304" i="18"/>
  <c r="A4305" i="18"/>
  <c r="B4305" i="18"/>
  <c r="C4305" i="18"/>
  <c r="D4305" i="18"/>
  <c r="E4305" i="18"/>
  <c r="F4305" i="18"/>
  <c r="G4305" i="18"/>
  <c r="H4305" i="18"/>
  <c r="I4305" i="18"/>
  <c r="J4305" i="18"/>
  <c r="K4305" i="18"/>
  <c r="L4305" i="18"/>
  <c r="M4305" i="18"/>
  <c r="N4305" i="18"/>
  <c r="A4306" i="18"/>
  <c r="B4306" i="18"/>
  <c r="C4306" i="18"/>
  <c r="D4306" i="18"/>
  <c r="E4306" i="18"/>
  <c r="F4306" i="18"/>
  <c r="G4306" i="18"/>
  <c r="H4306" i="18"/>
  <c r="I4306" i="18"/>
  <c r="J4306" i="18"/>
  <c r="K4306" i="18"/>
  <c r="L4306" i="18"/>
  <c r="M4306" i="18"/>
  <c r="N4306" i="18"/>
  <c r="A4307" i="18"/>
  <c r="B4307" i="18"/>
  <c r="C4307" i="18"/>
  <c r="D4307" i="18"/>
  <c r="E4307" i="18"/>
  <c r="F4307" i="18"/>
  <c r="G4307" i="18"/>
  <c r="H4307" i="18"/>
  <c r="I4307" i="18"/>
  <c r="J4307" i="18"/>
  <c r="K4307" i="18"/>
  <c r="L4307" i="18"/>
  <c r="M4307" i="18"/>
  <c r="N4307" i="18"/>
  <c r="A4308" i="18"/>
  <c r="B4308" i="18"/>
  <c r="C4308" i="18"/>
  <c r="D4308" i="18"/>
  <c r="E4308" i="18"/>
  <c r="F4308" i="18"/>
  <c r="G4308" i="18"/>
  <c r="H4308" i="18"/>
  <c r="I4308" i="18"/>
  <c r="J4308" i="18"/>
  <c r="K4308" i="18"/>
  <c r="L4308" i="18"/>
  <c r="M4308" i="18"/>
  <c r="N4308" i="18"/>
  <c r="A4309" i="18"/>
  <c r="B4309" i="18"/>
  <c r="C4309" i="18"/>
  <c r="D4309" i="18"/>
  <c r="E4309" i="18"/>
  <c r="F4309" i="18"/>
  <c r="G4309" i="18"/>
  <c r="H4309" i="18"/>
  <c r="I4309" i="18"/>
  <c r="J4309" i="18"/>
  <c r="K4309" i="18"/>
  <c r="L4309" i="18"/>
  <c r="M4309" i="18"/>
  <c r="N4309" i="18"/>
  <c r="A4310" i="18"/>
  <c r="B4310" i="18"/>
  <c r="C4310" i="18"/>
  <c r="D4310" i="18"/>
  <c r="E4310" i="18"/>
  <c r="F4310" i="18"/>
  <c r="G4310" i="18"/>
  <c r="H4310" i="18"/>
  <c r="I4310" i="18"/>
  <c r="J4310" i="18"/>
  <c r="K4310" i="18"/>
  <c r="L4310" i="18"/>
  <c r="M4310" i="18"/>
  <c r="N4310" i="18"/>
  <c r="A4311" i="18"/>
  <c r="B4311" i="18"/>
  <c r="C4311" i="18"/>
  <c r="D4311" i="18"/>
  <c r="E4311" i="18"/>
  <c r="F4311" i="18"/>
  <c r="G4311" i="18"/>
  <c r="H4311" i="18"/>
  <c r="I4311" i="18"/>
  <c r="J4311" i="18"/>
  <c r="K4311" i="18"/>
  <c r="L4311" i="18"/>
  <c r="M4311" i="18"/>
  <c r="N4311" i="18"/>
  <c r="A4312" i="18"/>
  <c r="B4312" i="18"/>
  <c r="C4312" i="18"/>
  <c r="D4312" i="18"/>
  <c r="E4312" i="18"/>
  <c r="F4312" i="18"/>
  <c r="G4312" i="18"/>
  <c r="H4312" i="18"/>
  <c r="I4312" i="18"/>
  <c r="J4312" i="18"/>
  <c r="K4312" i="18"/>
  <c r="L4312" i="18"/>
  <c r="M4312" i="18"/>
  <c r="N4312" i="18"/>
  <c r="A4313" i="18"/>
  <c r="B4313" i="18"/>
  <c r="C4313" i="18"/>
  <c r="D4313" i="18"/>
  <c r="E4313" i="18"/>
  <c r="F4313" i="18"/>
  <c r="G4313" i="18"/>
  <c r="H4313" i="18"/>
  <c r="I4313" i="18"/>
  <c r="J4313" i="18"/>
  <c r="K4313" i="18"/>
  <c r="L4313" i="18"/>
  <c r="M4313" i="18"/>
  <c r="N4313" i="18"/>
  <c r="A4314" i="18"/>
  <c r="B4314" i="18"/>
  <c r="C4314" i="18"/>
  <c r="D4314" i="18"/>
  <c r="E4314" i="18"/>
  <c r="F4314" i="18"/>
  <c r="G4314" i="18"/>
  <c r="H4314" i="18"/>
  <c r="I4314" i="18"/>
  <c r="J4314" i="18"/>
  <c r="K4314" i="18"/>
  <c r="L4314" i="18"/>
  <c r="M4314" i="18"/>
  <c r="N4314" i="18"/>
  <c r="A4315" i="18"/>
  <c r="B4315" i="18"/>
  <c r="C4315" i="18"/>
  <c r="D4315" i="18"/>
  <c r="E4315" i="18"/>
  <c r="F4315" i="18"/>
  <c r="G4315" i="18"/>
  <c r="H4315" i="18"/>
  <c r="I4315" i="18"/>
  <c r="J4315" i="18"/>
  <c r="K4315" i="18"/>
  <c r="L4315" i="18"/>
  <c r="M4315" i="18"/>
  <c r="N4315" i="18"/>
  <c r="A4316" i="18"/>
  <c r="B4316" i="18"/>
  <c r="C4316" i="18"/>
  <c r="D4316" i="18"/>
  <c r="E4316" i="18"/>
  <c r="F4316" i="18"/>
  <c r="G4316" i="18"/>
  <c r="H4316" i="18"/>
  <c r="I4316" i="18"/>
  <c r="J4316" i="18"/>
  <c r="K4316" i="18"/>
  <c r="L4316" i="18"/>
  <c r="M4316" i="18"/>
  <c r="N4316" i="18"/>
  <c r="A4317" i="18"/>
  <c r="B4317" i="18"/>
  <c r="C4317" i="18"/>
  <c r="D4317" i="18"/>
  <c r="E4317" i="18"/>
  <c r="F4317" i="18"/>
  <c r="G4317" i="18"/>
  <c r="H4317" i="18"/>
  <c r="I4317" i="18"/>
  <c r="J4317" i="18"/>
  <c r="K4317" i="18"/>
  <c r="L4317" i="18"/>
  <c r="M4317" i="18"/>
  <c r="N4317" i="18"/>
  <c r="A4318" i="18"/>
  <c r="B4318" i="18"/>
  <c r="C4318" i="18"/>
  <c r="D4318" i="18"/>
  <c r="E4318" i="18"/>
  <c r="F4318" i="18"/>
  <c r="G4318" i="18"/>
  <c r="H4318" i="18"/>
  <c r="I4318" i="18"/>
  <c r="J4318" i="18"/>
  <c r="K4318" i="18"/>
  <c r="L4318" i="18"/>
  <c r="M4318" i="18"/>
  <c r="N4318" i="18"/>
  <c r="A4319" i="18"/>
  <c r="B4319" i="18"/>
  <c r="C4319" i="18"/>
  <c r="D4319" i="18"/>
  <c r="E4319" i="18"/>
  <c r="F4319" i="18"/>
  <c r="G4319" i="18"/>
  <c r="H4319" i="18"/>
  <c r="I4319" i="18"/>
  <c r="J4319" i="18"/>
  <c r="K4319" i="18"/>
  <c r="L4319" i="18"/>
  <c r="M4319" i="18"/>
  <c r="N4319" i="18"/>
  <c r="A4320" i="18"/>
  <c r="B4320" i="18"/>
  <c r="C4320" i="18"/>
  <c r="D4320" i="18"/>
  <c r="E4320" i="18"/>
  <c r="F4320" i="18"/>
  <c r="G4320" i="18"/>
  <c r="H4320" i="18"/>
  <c r="I4320" i="18"/>
  <c r="J4320" i="18"/>
  <c r="K4320" i="18"/>
  <c r="L4320" i="18"/>
  <c r="M4320" i="18"/>
  <c r="N4320" i="18"/>
  <c r="A4321" i="18"/>
  <c r="B4321" i="18"/>
  <c r="C4321" i="18"/>
  <c r="D4321" i="18"/>
  <c r="E4321" i="18"/>
  <c r="F4321" i="18"/>
  <c r="G4321" i="18"/>
  <c r="H4321" i="18"/>
  <c r="I4321" i="18"/>
  <c r="J4321" i="18"/>
  <c r="K4321" i="18"/>
  <c r="L4321" i="18"/>
  <c r="M4321" i="18"/>
  <c r="N4321" i="18"/>
  <c r="A4322" i="18"/>
  <c r="B4322" i="18"/>
  <c r="C4322" i="18"/>
  <c r="D4322" i="18"/>
  <c r="E4322" i="18"/>
  <c r="F4322" i="18"/>
  <c r="G4322" i="18"/>
  <c r="H4322" i="18"/>
  <c r="I4322" i="18"/>
  <c r="J4322" i="18"/>
  <c r="K4322" i="18"/>
  <c r="L4322" i="18"/>
  <c r="M4322" i="18"/>
  <c r="N4322" i="18"/>
  <c r="A4323" i="18"/>
  <c r="B4323" i="18"/>
  <c r="C4323" i="18"/>
  <c r="D4323" i="18"/>
  <c r="E4323" i="18"/>
  <c r="F4323" i="18"/>
  <c r="G4323" i="18"/>
  <c r="H4323" i="18"/>
  <c r="I4323" i="18"/>
  <c r="J4323" i="18"/>
  <c r="K4323" i="18"/>
  <c r="L4323" i="18"/>
  <c r="M4323" i="18"/>
  <c r="N4323" i="18"/>
  <c r="A4324" i="18"/>
  <c r="B4324" i="18"/>
  <c r="C4324" i="18"/>
  <c r="D4324" i="18"/>
  <c r="E4324" i="18"/>
  <c r="F4324" i="18"/>
  <c r="G4324" i="18"/>
  <c r="H4324" i="18"/>
  <c r="I4324" i="18"/>
  <c r="J4324" i="18"/>
  <c r="K4324" i="18"/>
  <c r="L4324" i="18"/>
  <c r="M4324" i="18"/>
  <c r="N4324" i="18"/>
  <c r="A4325" i="18"/>
  <c r="B4325" i="18"/>
  <c r="C4325" i="18"/>
  <c r="D4325" i="18"/>
  <c r="E4325" i="18"/>
  <c r="F4325" i="18"/>
  <c r="G4325" i="18"/>
  <c r="H4325" i="18"/>
  <c r="I4325" i="18"/>
  <c r="J4325" i="18"/>
  <c r="K4325" i="18"/>
  <c r="L4325" i="18"/>
  <c r="M4325" i="18"/>
  <c r="N4325" i="18"/>
  <c r="A4326" i="18"/>
  <c r="B4326" i="18"/>
  <c r="C4326" i="18"/>
  <c r="D4326" i="18"/>
  <c r="E4326" i="18"/>
  <c r="F4326" i="18"/>
  <c r="G4326" i="18"/>
  <c r="H4326" i="18"/>
  <c r="I4326" i="18"/>
  <c r="J4326" i="18"/>
  <c r="K4326" i="18"/>
  <c r="L4326" i="18"/>
  <c r="M4326" i="18"/>
  <c r="N4326" i="18"/>
  <c r="A4327" i="18"/>
  <c r="B4327" i="18"/>
  <c r="C4327" i="18"/>
  <c r="D4327" i="18"/>
  <c r="E4327" i="18"/>
  <c r="F4327" i="18"/>
  <c r="G4327" i="18"/>
  <c r="H4327" i="18"/>
  <c r="I4327" i="18"/>
  <c r="J4327" i="18"/>
  <c r="K4327" i="18"/>
  <c r="L4327" i="18"/>
  <c r="M4327" i="18"/>
  <c r="N4327" i="18"/>
  <c r="A4328" i="18"/>
  <c r="B4328" i="18"/>
  <c r="C4328" i="18"/>
  <c r="D4328" i="18"/>
  <c r="E4328" i="18"/>
  <c r="F4328" i="18"/>
  <c r="G4328" i="18"/>
  <c r="H4328" i="18"/>
  <c r="I4328" i="18"/>
  <c r="J4328" i="18"/>
  <c r="K4328" i="18"/>
  <c r="L4328" i="18"/>
  <c r="M4328" i="18"/>
  <c r="N4328" i="18"/>
  <c r="A4329" i="18"/>
  <c r="B4329" i="18"/>
  <c r="C4329" i="18"/>
  <c r="D4329" i="18"/>
  <c r="E4329" i="18"/>
  <c r="F4329" i="18"/>
  <c r="G4329" i="18"/>
  <c r="H4329" i="18"/>
  <c r="I4329" i="18"/>
  <c r="J4329" i="18"/>
  <c r="K4329" i="18"/>
  <c r="L4329" i="18"/>
  <c r="M4329" i="18"/>
  <c r="N4329" i="18"/>
  <c r="A4330" i="18"/>
  <c r="B4330" i="18"/>
  <c r="C4330" i="18"/>
  <c r="D4330" i="18"/>
  <c r="E4330" i="18"/>
  <c r="F4330" i="18"/>
  <c r="G4330" i="18"/>
  <c r="H4330" i="18"/>
  <c r="I4330" i="18"/>
  <c r="J4330" i="18"/>
  <c r="K4330" i="18"/>
  <c r="L4330" i="18"/>
  <c r="M4330" i="18"/>
  <c r="N4330" i="18"/>
  <c r="A4331" i="18"/>
  <c r="B4331" i="18"/>
  <c r="C4331" i="18"/>
  <c r="D4331" i="18"/>
  <c r="E4331" i="18"/>
  <c r="F4331" i="18"/>
  <c r="G4331" i="18"/>
  <c r="H4331" i="18"/>
  <c r="I4331" i="18"/>
  <c r="J4331" i="18"/>
  <c r="K4331" i="18"/>
  <c r="L4331" i="18"/>
  <c r="M4331" i="18"/>
  <c r="N4331" i="18"/>
  <c r="A4332" i="18"/>
  <c r="B4332" i="18"/>
  <c r="C4332" i="18"/>
  <c r="D4332" i="18"/>
  <c r="E4332" i="18"/>
  <c r="F4332" i="18"/>
  <c r="G4332" i="18"/>
  <c r="H4332" i="18"/>
  <c r="I4332" i="18"/>
  <c r="J4332" i="18"/>
  <c r="K4332" i="18"/>
  <c r="L4332" i="18"/>
  <c r="M4332" i="18"/>
  <c r="N4332" i="18"/>
  <c r="A4333" i="18"/>
  <c r="B4333" i="18"/>
  <c r="C4333" i="18"/>
  <c r="D4333" i="18"/>
  <c r="E4333" i="18"/>
  <c r="F4333" i="18"/>
  <c r="G4333" i="18"/>
  <c r="H4333" i="18"/>
  <c r="I4333" i="18"/>
  <c r="J4333" i="18"/>
  <c r="K4333" i="18"/>
  <c r="L4333" i="18"/>
  <c r="M4333" i="18"/>
  <c r="N4333" i="18"/>
  <c r="A4334" i="18"/>
  <c r="B4334" i="18"/>
  <c r="C4334" i="18"/>
  <c r="D4334" i="18"/>
  <c r="E4334" i="18"/>
  <c r="F4334" i="18"/>
  <c r="G4334" i="18"/>
  <c r="H4334" i="18"/>
  <c r="I4334" i="18"/>
  <c r="J4334" i="18"/>
  <c r="K4334" i="18"/>
  <c r="L4334" i="18"/>
  <c r="M4334" i="18"/>
  <c r="N4334" i="18"/>
  <c r="A4335" i="18"/>
  <c r="B4335" i="18"/>
  <c r="C4335" i="18"/>
  <c r="D4335" i="18"/>
  <c r="E4335" i="18"/>
  <c r="F4335" i="18"/>
  <c r="G4335" i="18"/>
  <c r="H4335" i="18"/>
  <c r="I4335" i="18"/>
  <c r="J4335" i="18"/>
  <c r="K4335" i="18"/>
  <c r="L4335" i="18"/>
  <c r="M4335" i="18"/>
  <c r="N4335" i="18"/>
  <c r="A4336" i="18"/>
  <c r="B4336" i="18"/>
  <c r="C4336" i="18"/>
  <c r="D4336" i="18"/>
  <c r="E4336" i="18"/>
  <c r="F4336" i="18"/>
  <c r="G4336" i="18"/>
  <c r="H4336" i="18"/>
  <c r="I4336" i="18"/>
  <c r="J4336" i="18"/>
  <c r="K4336" i="18"/>
  <c r="L4336" i="18"/>
  <c r="M4336" i="18"/>
  <c r="N4336" i="18"/>
  <c r="A4337" i="18"/>
  <c r="B4337" i="18"/>
  <c r="C4337" i="18"/>
  <c r="D4337" i="18"/>
  <c r="E4337" i="18"/>
  <c r="F4337" i="18"/>
  <c r="G4337" i="18"/>
  <c r="H4337" i="18"/>
  <c r="I4337" i="18"/>
  <c r="J4337" i="18"/>
  <c r="K4337" i="18"/>
  <c r="L4337" i="18"/>
  <c r="M4337" i="18"/>
  <c r="N4337" i="18"/>
  <c r="A4338" i="18"/>
  <c r="B4338" i="18"/>
  <c r="C4338" i="18"/>
  <c r="D4338" i="18"/>
  <c r="E4338" i="18"/>
  <c r="F4338" i="18"/>
  <c r="G4338" i="18"/>
  <c r="H4338" i="18"/>
  <c r="I4338" i="18"/>
  <c r="J4338" i="18"/>
  <c r="K4338" i="18"/>
  <c r="L4338" i="18"/>
  <c r="M4338" i="18"/>
  <c r="N4338" i="18"/>
  <c r="A4339" i="18"/>
  <c r="B4339" i="18"/>
  <c r="C4339" i="18"/>
  <c r="D4339" i="18"/>
  <c r="E4339" i="18"/>
  <c r="F4339" i="18"/>
  <c r="G4339" i="18"/>
  <c r="H4339" i="18"/>
  <c r="I4339" i="18"/>
  <c r="J4339" i="18"/>
  <c r="K4339" i="18"/>
  <c r="L4339" i="18"/>
  <c r="M4339" i="18"/>
  <c r="N4339" i="18"/>
  <c r="A4340" i="18"/>
  <c r="B4340" i="18"/>
  <c r="C4340" i="18"/>
  <c r="D4340" i="18"/>
  <c r="E4340" i="18"/>
  <c r="F4340" i="18"/>
  <c r="G4340" i="18"/>
  <c r="H4340" i="18"/>
  <c r="I4340" i="18"/>
  <c r="J4340" i="18"/>
  <c r="K4340" i="18"/>
  <c r="L4340" i="18"/>
  <c r="M4340" i="18"/>
  <c r="N4340" i="18"/>
  <c r="A4341" i="18"/>
  <c r="B4341" i="18"/>
  <c r="C4341" i="18"/>
  <c r="D4341" i="18"/>
  <c r="E4341" i="18"/>
  <c r="F4341" i="18"/>
  <c r="G4341" i="18"/>
  <c r="H4341" i="18"/>
  <c r="I4341" i="18"/>
  <c r="J4341" i="18"/>
  <c r="K4341" i="18"/>
  <c r="L4341" i="18"/>
  <c r="M4341" i="18"/>
  <c r="N4341" i="18"/>
  <c r="A4342" i="18"/>
  <c r="B4342" i="18"/>
  <c r="C4342" i="18"/>
  <c r="D4342" i="18"/>
  <c r="E4342" i="18"/>
  <c r="F4342" i="18"/>
  <c r="G4342" i="18"/>
  <c r="H4342" i="18"/>
  <c r="I4342" i="18"/>
  <c r="J4342" i="18"/>
  <c r="K4342" i="18"/>
  <c r="L4342" i="18"/>
  <c r="M4342" i="18"/>
  <c r="N4342" i="18"/>
  <c r="A4343" i="18"/>
  <c r="B4343" i="18"/>
  <c r="C4343" i="18"/>
  <c r="D4343" i="18"/>
  <c r="E4343" i="18"/>
  <c r="F4343" i="18"/>
  <c r="G4343" i="18"/>
  <c r="H4343" i="18"/>
  <c r="I4343" i="18"/>
  <c r="J4343" i="18"/>
  <c r="K4343" i="18"/>
  <c r="L4343" i="18"/>
  <c r="M4343" i="18"/>
  <c r="N4343" i="18"/>
  <c r="A4344" i="18"/>
  <c r="B4344" i="18"/>
  <c r="C4344" i="18"/>
  <c r="D4344" i="18"/>
  <c r="E4344" i="18"/>
  <c r="F4344" i="18"/>
  <c r="G4344" i="18"/>
  <c r="H4344" i="18"/>
  <c r="I4344" i="18"/>
  <c r="J4344" i="18"/>
  <c r="K4344" i="18"/>
  <c r="L4344" i="18"/>
  <c r="M4344" i="18"/>
  <c r="N4344" i="18"/>
  <c r="A4345" i="18"/>
  <c r="B4345" i="18"/>
  <c r="C4345" i="18"/>
  <c r="D4345" i="18"/>
  <c r="E4345" i="18"/>
  <c r="F4345" i="18"/>
  <c r="G4345" i="18"/>
  <c r="H4345" i="18"/>
  <c r="I4345" i="18"/>
  <c r="J4345" i="18"/>
  <c r="K4345" i="18"/>
  <c r="L4345" i="18"/>
  <c r="M4345" i="18"/>
  <c r="N4345" i="18"/>
  <c r="A4346" i="18"/>
  <c r="B4346" i="18"/>
  <c r="C4346" i="18"/>
  <c r="D4346" i="18"/>
  <c r="E4346" i="18"/>
  <c r="F4346" i="18"/>
  <c r="G4346" i="18"/>
  <c r="H4346" i="18"/>
  <c r="I4346" i="18"/>
  <c r="J4346" i="18"/>
  <c r="K4346" i="18"/>
  <c r="L4346" i="18"/>
  <c r="M4346" i="18"/>
  <c r="N4346" i="18"/>
  <c r="A4347" i="18"/>
  <c r="B4347" i="18"/>
  <c r="C4347" i="18"/>
  <c r="D4347" i="18"/>
  <c r="E4347" i="18"/>
  <c r="F4347" i="18"/>
  <c r="G4347" i="18"/>
  <c r="H4347" i="18"/>
  <c r="I4347" i="18"/>
  <c r="J4347" i="18"/>
  <c r="K4347" i="18"/>
  <c r="L4347" i="18"/>
  <c r="M4347" i="18"/>
  <c r="N4347" i="18"/>
  <c r="A4348" i="18"/>
  <c r="B4348" i="18"/>
  <c r="C4348" i="18"/>
  <c r="D4348" i="18"/>
  <c r="E4348" i="18"/>
  <c r="F4348" i="18"/>
  <c r="G4348" i="18"/>
  <c r="H4348" i="18"/>
  <c r="I4348" i="18"/>
  <c r="J4348" i="18"/>
  <c r="K4348" i="18"/>
  <c r="L4348" i="18"/>
  <c r="M4348" i="18"/>
  <c r="N4348" i="18"/>
  <c r="A4349" i="18"/>
  <c r="B4349" i="18"/>
  <c r="C4349" i="18"/>
  <c r="D4349" i="18"/>
  <c r="E4349" i="18"/>
  <c r="F4349" i="18"/>
  <c r="G4349" i="18"/>
  <c r="H4349" i="18"/>
  <c r="I4349" i="18"/>
  <c r="J4349" i="18"/>
  <c r="K4349" i="18"/>
  <c r="L4349" i="18"/>
  <c r="M4349" i="18"/>
  <c r="N4349" i="18"/>
  <c r="A4350" i="18"/>
  <c r="B4350" i="18"/>
  <c r="C4350" i="18"/>
  <c r="D4350" i="18"/>
  <c r="E4350" i="18"/>
  <c r="F4350" i="18"/>
  <c r="G4350" i="18"/>
  <c r="H4350" i="18"/>
  <c r="I4350" i="18"/>
  <c r="J4350" i="18"/>
  <c r="K4350" i="18"/>
  <c r="L4350" i="18"/>
  <c r="M4350" i="18"/>
  <c r="N4350" i="18"/>
  <c r="A4351" i="18"/>
  <c r="B4351" i="18"/>
  <c r="C4351" i="18"/>
  <c r="D4351" i="18"/>
  <c r="E4351" i="18"/>
  <c r="F4351" i="18"/>
  <c r="G4351" i="18"/>
  <c r="H4351" i="18"/>
  <c r="I4351" i="18"/>
  <c r="J4351" i="18"/>
  <c r="K4351" i="18"/>
  <c r="L4351" i="18"/>
  <c r="M4351" i="18"/>
  <c r="N4351" i="18"/>
  <c r="A4352" i="18"/>
  <c r="B4352" i="18"/>
  <c r="C4352" i="18"/>
  <c r="D4352" i="18"/>
  <c r="E4352" i="18"/>
  <c r="F4352" i="18"/>
  <c r="G4352" i="18"/>
  <c r="H4352" i="18"/>
  <c r="I4352" i="18"/>
  <c r="J4352" i="18"/>
  <c r="K4352" i="18"/>
  <c r="L4352" i="18"/>
  <c r="M4352" i="18"/>
  <c r="N4352" i="18"/>
  <c r="A4353" i="18"/>
  <c r="B4353" i="18"/>
  <c r="C4353" i="18"/>
  <c r="D4353" i="18"/>
  <c r="E4353" i="18"/>
  <c r="F4353" i="18"/>
  <c r="G4353" i="18"/>
  <c r="H4353" i="18"/>
  <c r="I4353" i="18"/>
  <c r="J4353" i="18"/>
  <c r="K4353" i="18"/>
  <c r="L4353" i="18"/>
  <c r="M4353" i="18"/>
  <c r="N4353" i="18"/>
  <c r="A4354" i="18"/>
  <c r="B4354" i="18"/>
  <c r="C4354" i="18"/>
  <c r="D4354" i="18"/>
  <c r="E4354" i="18"/>
  <c r="F4354" i="18"/>
  <c r="G4354" i="18"/>
  <c r="H4354" i="18"/>
  <c r="I4354" i="18"/>
  <c r="J4354" i="18"/>
  <c r="K4354" i="18"/>
  <c r="L4354" i="18"/>
  <c r="M4354" i="18"/>
  <c r="N4354" i="18"/>
  <c r="A4355" i="18"/>
  <c r="B4355" i="18"/>
  <c r="C4355" i="18"/>
  <c r="D4355" i="18"/>
  <c r="E4355" i="18"/>
  <c r="F4355" i="18"/>
  <c r="G4355" i="18"/>
  <c r="H4355" i="18"/>
  <c r="I4355" i="18"/>
  <c r="J4355" i="18"/>
  <c r="K4355" i="18"/>
  <c r="L4355" i="18"/>
  <c r="M4355" i="18"/>
  <c r="N4355" i="18"/>
  <c r="A4356" i="18"/>
  <c r="B4356" i="18"/>
  <c r="C4356" i="18"/>
  <c r="D4356" i="18"/>
  <c r="E4356" i="18"/>
  <c r="F4356" i="18"/>
  <c r="G4356" i="18"/>
  <c r="H4356" i="18"/>
  <c r="I4356" i="18"/>
  <c r="J4356" i="18"/>
  <c r="K4356" i="18"/>
  <c r="L4356" i="18"/>
  <c r="M4356" i="18"/>
  <c r="N4356" i="18"/>
  <c r="A4357" i="18"/>
  <c r="B4357" i="18"/>
  <c r="C4357" i="18"/>
  <c r="D4357" i="18"/>
  <c r="E4357" i="18"/>
  <c r="F4357" i="18"/>
  <c r="G4357" i="18"/>
  <c r="H4357" i="18"/>
  <c r="I4357" i="18"/>
  <c r="J4357" i="18"/>
  <c r="K4357" i="18"/>
  <c r="L4357" i="18"/>
  <c r="M4357" i="18"/>
  <c r="N4357" i="18"/>
  <c r="A4358" i="18"/>
  <c r="B4358" i="18"/>
  <c r="C4358" i="18"/>
  <c r="D4358" i="18"/>
  <c r="E4358" i="18"/>
  <c r="F4358" i="18"/>
  <c r="G4358" i="18"/>
  <c r="H4358" i="18"/>
  <c r="I4358" i="18"/>
  <c r="J4358" i="18"/>
  <c r="K4358" i="18"/>
  <c r="L4358" i="18"/>
  <c r="M4358" i="18"/>
  <c r="N4358" i="18"/>
  <c r="A4359" i="18"/>
  <c r="B4359" i="18"/>
  <c r="C4359" i="18"/>
  <c r="D4359" i="18"/>
  <c r="E4359" i="18"/>
  <c r="F4359" i="18"/>
  <c r="G4359" i="18"/>
  <c r="H4359" i="18"/>
  <c r="I4359" i="18"/>
  <c r="J4359" i="18"/>
  <c r="K4359" i="18"/>
  <c r="L4359" i="18"/>
  <c r="M4359" i="18"/>
  <c r="N4359" i="18"/>
  <c r="A4360" i="18"/>
  <c r="B4360" i="18"/>
  <c r="C4360" i="18"/>
  <c r="D4360" i="18"/>
  <c r="E4360" i="18"/>
  <c r="F4360" i="18"/>
  <c r="G4360" i="18"/>
  <c r="H4360" i="18"/>
  <c r="I4360" i="18"/>
  <c r="J4360" i="18"/>
  <c r="K4360" i="18"/>
  <c r="L4360" i="18"/>
  <c r="M4360" i="18"/>
  <c r="N4360" i="18"/>
  <c r="A4361" i="18"/>
  <c r="B4361" i="18"/>
  <c r="C4361" i="18"/>
  <c r="D4361" i="18"/>
  <c r="E4361" i="18"/>
  <c r="F4361" i="18"/>
  <c r="G4361" i="18"/>
  <c r="H4361" i="18"/>
  <c r="I4361" i="18"/>
  <c r="J4361" i="18"/>
  <c r="K4361" i="18"/>
  <c r="L4361" i="18"/>
  <c r="M4361" i="18"/>
  <c r="N4361" i="18"/>
  <c r="A4362" i="18"/>
  <c r="B4362" i="18"/>
  <c r="C4362" i="18"/>
  <c r="D4362" i="18"/>
  <c r="E4362" i="18"/>
  <c r="F4362" i="18"/>
  <c r="G4362" i="18"/>
  <c r="H4362" i="18"/>
  <c r="I4362" i="18"/>
  <c r="J4362" i="18"/>
  <c r="K4362" i="18"/>
  <c r="L4362" i="18"/>
  <c r="M4362" i="18"/>
  <c r="N4362" i="18"/>
  <c r="A4363" i="18"/>
  <c r="B4363" i="18"/>
  <c r="C4363" i="18"/>
  <c r="D4363" i="18"/>
  <c r="E4363" i="18"/>
  <c r="F4363" i="18"/>
  <c r="G4363" i="18"/>
  <c r="H4363" i="18"/>
  <c r="I4363" i="18"/>
  <c r="J4363" i="18"/>
  <c r="K4363" i="18"/>
  <c r="L4363" i="18"/>
  <c r="M4363" i="18"/>
  <c r="N4363" i="18"/>
  <c r="A4364" i="18"/>
  <c r="B4364" i="18"/>
  <c r="C4364" i="18"/>
  <c r="D4364" i="18"/>
  <c r="E4364" i="18"/>
  <c r="F4364" i="18"/>
  <c r="G4364" i="18"/>
  <c r="H4364" i="18"/>
  <c r="I4364" i="18"/>
  <c r="J4364" i="18"/>
  <c r="K4364" i="18"/>
  <c r="L4364" i="18"/>
  <c r="M4364" i="18"/>
  <c r="N4364" i="18"/>
  <c r="A4365" i="18"/>
  <c r="B4365" i="18"/>
  <c r="C4365" i="18"/>
  <c r="D4365" i="18"/>
  <c r="E4365" i="18"/>
  <c r="F4365" i="18"/>
  <c r="G4365" i="18"/>
  <c r="H4365" i="18"/>
  <c r="I4365" i="18"/>
  <c r="J4365" i="18"/>
  <c r="K4365" i="18"/>
  <c r="L4365" i="18"/>
  <c r="M4365" i="18"/>
  <c r="N4365" i="18"/>
  <c r="A4366" i="18"/>
  <c r="B4366" i="18"/>
  <c r="C4366" i="18"/>
  <c r="D4366" i="18"/>
  <c r="E4366" i="18"/>
  <c r="F4366" i="18"/>
  <c r="G4366" i="18"/>
  <c r="H4366" i="18"/>
  <c r="I4366" i="18"/>
  <c r="J4366" i="18"/>
  <c r="K4366" i="18"/>
  <c r="L4366" i="18"/>
  <c r="M4366" i="18"/>
  <c r="N4366" i="18"/>
  <c r="A4367" i="18"/>
  <c r="B4367" i="18"/>
  <c r="C4367" i="18"/>
  <c r="D4367" i="18"/>
  <c r="E4367" i="18"/>
  <c r="F4367" i="18"/>
  <c r="G4367" i="18"/>
  <c r="H4367" i="18"/>
  <c r="I4367" i="18"/>
  <c r="J4367" i="18"/>
  <c r="K4367" i="18"/>
  <c r="L4367" i="18"/>
  <c r="M4367" i="18"/>
  <c r="N4367" i="18"/>
  <c r="A4368" i="18"/>
  <c r="B4368" i="18"/>
  <c r="C4368" i="18"/>
  <c r="D4368" i="18"/>
  <c r="E4368" i="18"/>
  <c r="F4368" i="18"/>
  <c r="G4368" i="18"/>
  <c r="H4368" i="18"/>
  <c r="I4368" i="18"/>
  <c r="J4368" i="18"/>
  <c r="K4368" i="18"/>
  <c r="L4368" i="18"/>
  <c r="M4368" i="18"/>
  <c r="N4368" i="18"/>
  <c r="A4369" i="18"/>
  <c r="B4369" i="18"/>
  <c r="C4369" i="18"/>
  <c r="D4369" i="18"/>
  <c r="E4369" i="18"/>
  <c r="F4369" i="18"/>
  <c r="G4369" i="18"/>
  <c r="H4369" i="18"/>
  <c r="I4369" i="18"/>
  <c r="J4369" i="18"/>
  <c r="K4369" i="18"/>
  <c r="L4369" i="18"/>
  <c r="M4369" i="18"/>
  <c r="N4369" i="18"/>
  <c r="A4370" i="18"/>
  <c r="B4370" i="18"/>
  <c r="C4370" i="18"/>
  <c r="D4370" i="18"/>
  <c r="E4370" i="18"/>
  <c r="F4370" i="18"/>
  <c r="G4370" i="18"/>
  <c r="H4370" i="18"/>
  <c r="I4370" i="18"/>
  <c r="J4370" i="18"/>
  <c r="K4370" i="18"/>
  <c r="L4370" i="18"/>
  <c r="M4370" i="18"/>
  <c r="N4370" i="18"/>
  <c r="A4371" i="18"/>
  <c r="B4371" i="18"/>
  <c r="C4371" i="18"/>
  <c r="D4371" i="18"/>
  <c r="E4371" i="18"/>
  <c r="F4371" i="18"/>
  <c r="G4371" i="18"/>
  <c r="H4371" i="18"/>
  <c r="I4371" i="18"/>
  <c r="J4371" i="18"/>
  <c r="K4371" i="18"/>
  <c r="L4371" i="18"/>
  <c r="M4371" i="18"/>
  <c r="N4371" i="18"/>
  <c r="A4372" i="18"/>
  <c r="B4372" i="18"/>
  <c r="C4372" i="18"/>
  <c r="D4372" i="18"/>
  <c r="E4372" i="18"/>
  <c r="F4372" i="18"/>
  <c r="G4372" i="18"/>
  <c r="H4372" i="18"/>
  <c r="I4372" i="18"/>
  <c r="J4372" i="18"/>
  <c r="K4372" i="18"/>
  <c r="L4372" i="18"/>
  <c r="M4372" i="18"/>
  <c r="N4372" i="18"/>
  <c r="A4373" i="18"/>
  <c r="B4373" i="18"/>
  <c r="C4373" i="18"/>
  <c r="D4373" i="18"/>
  <c r="E4373" i="18"/>
  <c r="F4373" i="18"/>
  <c r="G4373" i="18"/>
  <c r="H4373" i="18"/>
  <c r="I4373" i="18"/>
  <c r="J4373" i="18"/>
  <c r="K4373" i="18"/>
  <c r="L4373" i="18"/>
  <c r="M4373" i="18"/>
  <c r="N4373" i="18"/>
  <c r="A4374" i="18"/>
  <c r="B4374" i="18"/>
  <c r="C4374" i="18"/>
  <c r="D4374" i="18"/>
  <c r="E4374" i="18"/>
  <c r="F4374" i="18"/>
  <c r="G4374" i="18"/>
  <c r="H4374" i="18"/>
  <c r="I4374" i="18"/>
  <c r="J4374" i="18"/>
  <c r="K4374" i="18"/>
  <c r="L4374" i="18"/>
  <c r="M4374" i="18"/>
  <c r="N4374" i="18"/>
  <c r="A4375" i="18"/>
  <c r="B4375" i="18"/>
  <c r="C4375" i="18"/>
  <c r="D4375" i="18"/>
  <c r="E4375" i="18"/>
  <c r="F4375" i="18"/>
  <c r="G4375" i="18"/>
  <c r="H4375" i="18"/>
  <c r="I4375" i="18"/>
  <c r="J4375" i="18"/>
  <c r="K4375" i="18"/>
  <c r="L4375" i="18"/>
  <c r="M4375" i="18"/>
  <c r="N4375" i="18"/>
  <c r="A4376" i="18"/>
  <c r="B4376" i="18"/>
  <c r="C4376" i="18"/>
  <c r="D4376" i="18"/>
  <c r="E4376" i="18"/>
  <c r="F4376" i="18"/>
  <c r="G4376" i="18"/>
  <c r="H4376" i="18"/>
  <c r="I4376" i="18"/>
  <c r="J4376" i="18"/>
  <c r="K4376" i="18"/>
  <c r="L4376" i="18"/>
  <c r="M4376" i="18"/>
  <c r="N4376" i="18"/>
  <c r="A4377" i="18"/>
  <c r="B4377" i="18"/>
  <c r="C4377" i="18"/>
  <c r="D4377" i="18"/>
  <c r="E4377" i="18"/>
  <c r="F4377" i="18"/>
  <c r="G4377" i="18"/>
  <c r="H4377" i="18"/>
  <c r="I4377" i="18"/>
  <c r="J4377" i="18"/>
  <c r="K4377" i="18"/>
  <c r="L4377" i="18"/>
  <c r="M4377" i="18"/>
  <c r="N4377" i="18"/>
  <c r="A4378" i="18"/>
  <c r="B4378" i="18"/>
  <c r="C4378" i="18"/>
  <c r="D4378" i="18"/>
  <c r="E4378" i="18"/>
  <c r="F4378" i="18"/>
  <c r="G4378" i="18"/>
  <c r="H4378" i="18"/>
  <c r="I4378" i="18"/>
  <c r="J4378" i="18"/>
  <c r="K4378" i="18"/>
  <c r="L4378" i="18"/>
  <c r="M4378" i="18"/>
  <c r="N4378" i="18"/>
  <c r="A4379" i="18"/>
  <c r="B4379" i="18"/>
  <c r="C4379" i="18"/>
  <c r="D4379" i="18"/>
  <c r="E4379" i="18"/>
  <c r="F4379" i="18"/>
  <c r="G4379" i="18"/>
  <c r="H4379" i="18"/>
  <c r="I4379" i="18"/>
  <c r="J4379" i="18"/>
  <c r="K4379" i="18"/>
  <c r="L4379" i="18"/>
  <c r="M4379" i="18"/>
  <c r="N4379" i="18"/>
  <c r="A4380" i="18"/>
  <c r="B4380" i="18"/>
  <c r="C4380" i="18"/>
  <c r="D4380" i="18"/>
  <c r="E4380" i="18"/>
  <c r="F4380" i="18"/>
  <c r="G4380" i="18"/>
  <c r="H4380" i="18"/>
  <c r="I4380" i="18"/>
  <c r="J4380" i="18"/>
  <c r="K4380" i="18"/>
  <c r="L4380" i="18"/>
  <c r="M4380" i="18"/>
  <c r="N4380" i="18"/>
  <c r="A4381" i="18"/>
  <c r="B4381" i="18"/>
  <c r="C4381" i="18"/>
  <c r="D4381" i="18"/>
  <c r="E4381" i="18"/>
  <c r="F4381" i="18"/>
  <c r="G4381" i="18"/>
  <c r="H4381" i="18"/>
  <c r="I4381" i="18"/>
  <c r="J4381" i="18"/>
  <c r="K4381" i="18"/>
  <c r="L4381" i="18"/>
  <c r="M4381" i="18"/>
  <c r="N4381" i="18"/>
  <c r="A4382" i="18"/>
  <c r="B4382" i="18"/>
  <c r="C4382" i="18"/>
  <c r="D4382" i="18"/>
  <c r="E4382" i="18"/>
  <c r="F4382" i="18"/>
  <c r="G4382" i="18"/>
  <c r="H4382" i="18"/>
  <c r="I4382" i="18"/>
  <c r="J4382" i="18"/>
  <c r="K4382" i="18"/>
  <c r="L4382" i="18"/>
  <c r="M4382" i="18"/>
  <c r="N4382" i="18"/>
  <c r="A4383" i="18"/>
  <c r="B4383" i="18"/>
  <c r="C4383" i="18"/>
  <c r="D4383" i="18"/>
  <c r="E4383" i="18"/>
  <c r="F4383" i="18"/>
  <c r="G4383" i="18"/>
  <c r="H4383" i="18"/>
  <c r="I4383" i="18"/>
  <c r="J4383" i="18"/>
  <c r="K4383" i="18"/>
  <c r="L4383" i="18"/>
  <c r="M4383" i="18"/>
  <c r="N4383" i="18"/>
  <c r="A4384" i="18"/>
  <c r="B4384" i="18"/>
  <c r="C4384" i="18"/>
  <c r="D4384" i="18"/>
  <c r="E4384" i="18"/>
  <c r="F4384" i="18"/>
  <c r="G4384" i="18"/>
  <c r="H4384" i="18"/>
  <c r="I4384" i="18"/>
  <c r="J4384" i="18"/>
  <c r="K4384" i="18"/>
  <c r="L4384" i="18"/>
  <c r="M4384" i="18"/>
  <c r="N4384" i="18"/>
  <c r="A4385" i="18"/>
  <c r="B4385" i="18"/>
  <c r="C4385" i="18"/>
  <c r="D4385" i="18"/>
  <c r="E4385" i="18"/>
  <c r="F4385" i="18"/>
  <c r="G4385" i="18"/>
  <c r="H4385" i="18"/>
  <c r="I4385" i="18"/>
  <c r="J4385" i="18"/>
  <c r="K4385" i="18"/>
  <c r="L4385" i="18"/>
  <c r="M4385" i="18"/>
  <c r="N4385" i="18"/>
  <c r="A4386" i="18"/>
  <c r="B4386" i="18"/>
  <c r="C4386" i="18"/>
  <c r="D4386" i="18"/>
  <c r="E4386" i="18"/>
  <c r="F4386" i="18"/>
  <c r="G4386" i="18"/>
  <c r="H4386" i="18"/>
  <c r="I4386" i="18"/>
  <c r="J4386" i="18"/>
  <c r="K4386" i="18"/>
  <c r="L4386" i="18"/>
  <c r="M4386" i="18"/>
  <c r="N4386" i="18"/>
  <c r="A4387" i="18"/>
  <c r="B4387" i="18"/>
  <c r="C4387" i="18"/>
  <c r="D4387" i="18"/>
  <c r="E4387" i="18"/>
  <c r="F4387" i="18"/>
  <c r="G4387" i="18"/>
  <c r="H4387" i="18"/>
  <c r="I4387" i="18"/>
  <c r="J4387" i="18"/>
  <c r="K4387" i="18"/>
  <c r="L4387" i="18"/>
  <c r="M4387" i="18"/>
  <c r="N4387" i="18"/>
  <c r="A4388" i="18"/>
  <c r="B4388" i="18"/>
  <c r="C4388" i="18"/>
  <c r="D4388" i="18"/>
  <c r="E4388" i="18"/>
  <c r="F4388" i="18"/>
  <c r="G4388" i="18"/>
  <c r="H4388" i="18"/>
  <c r="I4388" i="18"/>
  <c r="J4388" i="18"/>
  <c r="K4388" i="18"/>
  <c r="L4388" i="18"/>
  <c r="M4388" i="18"/>
  <c r="N4388" i="18"/>
  <c r="A4389" i="18"/>
  <c r="B4389" i="18"/>
  <c r="C4389" i="18"/>
  <c r="D4389" i="18"/>
  <c r="E4389" i="18"/>
  <c r="F4389" i="18"/>
  <c r="G4389" i="18"/>
  <c r="H4389" i="18"/>
  <c r="I4389" i="18"/>
  <c r="J4389" i="18"/>
  <c r="K4389" i="18"/>
  <c r="L4389" i="18"/>
  <c r="M4389" i="18"/>
  <c r="N4389" i="18"/>
  <c r="A4390" i="18"/>
  <c r="B4390" i="18"/>
  <c r="C4390" i="18"/>
  <c r="D4390" i="18"/>
  <c r="E4390" i="18"/>
  <c r="F4390" i="18"/>
  <c r="G4390" i="18"/>
  <c r="H4390" i="18"/>
  <c r="I4390" i="18"/>
  <c r="J4390" i="18"/>
  <c r="K4390" i="18"/>
  <c r="L4390" i="18"/>
  <c r="M4390" i="18"/>
  <c r="N4390" i="18"/>
  <c r="A4391" i="18"/>
  <c r="B4391" i="18"/>
  <c r="C4391" i="18"/>
  <c r="D4391" i="18"/>
  <c r="E4391" i="18"/>
  <c r="F4391" i="18"/>
  <c r="G4391" i="18"/>
  <c r="H4391" i="18"/>
  <c r="I4391" i="18"/>
  <c r="J4391" i="18"/>
  <c r="K4391" i="18"/>
  <c r="L4391" i="18"/>
  <c r="M4391" i="18"/>
  <c r="N4391" i="18"/>
  <c r="A4392" i="18"/>
  <c r="B4392" i="18"/>
  <c r="C4392" i="18"/>
  <c r="D4392" i="18"/>
  <c r="E4392" i="18"/>
  <c r="F4392" i="18"/>
  <c r="G4392" i="18"/>
  <c r="H4392" i="18"/>
  <c r="I4392" i="18"/>
  <c r="J4392" i="18"/>
  <c r="K4392" i="18"/>
  <c r="L4392" i="18"/>
  <c r="M4392" i="18"/>
  <c r="N4392" i="18"/>
  <c r="A4393" i="18"/>
  <c r="B4393" i="18"/>
  <c r="C4393" i="18"/>
  <c r="D4393" i="18"/>
  <c r="E4393" i="18"/>
  <c r="F4393" i="18"/>
  <c r="G4393" i="18"/>
  <c r="H4393" i="18"/>
  <c r="I4393" i="18"/>
  <c r="J4393" i="18"/>
  <c r="K4393" i="18"/>
  <c r="L4393" i="18"/>
  <c r="M4393" i="18"/>
  <c r="N4393" i="18"/>
  <c r="A4394" i="18"/>
  <c r="B4394" i="18"/>
  <c r="C4394" i="18"/>
  <c r="D4394" i="18"/>
  <c r="E4394" i="18"/>
  <c r="F4394" i="18"/>
  <c r="G4394" i="18"/>
  <c r="H4394" i="18"/>
  <c r="I4394" i="18"/>
  <c r="J4394" i="18"/>
  <c r="K4394" i="18"/>
  <c r="L4394" i="18"/>
  <c r="M4394" i="18"/>
  <c r="N4394" i="18"/>
  <c r="A4395" i="18"/>
  <c r="B4395" i="18"/>
  <c r="C4395" i="18"/>
  <c r="D4395" i="18"/>
  <c r="E4395" i="18"/>
  <c r="F4395" i="18"/>
  <c r="G4395" i="18"/>
  <c r="H4395" i="18"/>
  <c r="I4395" i="18"/>
  <c r="J4395" i="18"/>
  <c r="K4395" i="18"/>
  <c r="L4395" i="18"/>
  <c r="M4395" i="18"/>
  <c r="N4395" i="18"/>
  <c r="A4396" i="18"/>
  <c r="B4396" i="18"/>
  <c r="C4396" i="18"/>
  <c r="D4396" i="18"/>
  <c r="E4396" i="18"/>
  <c r="F4396" i="18"/>
  <c r="G4396" i="18"/>
  <c r="H4396" i="18"/>
  <c r="I4396" i="18"/>
  <c r="J4396" i="18"/>
  <c r="K4396" i="18"/>
  <c r="L4396" i="18"/>
  <c r="M4396" i="18"/>
  <c r="N4396" i="18"/>
  <c r="A4397" i="18"/>
  <c r="B4397" i="18"/>
  <c r="C4397" i="18"/>
  <c r="D4397" i="18"/>
  <c r="E4397" i="18"/>
  <c r="F4397" i="18"/>
  <c r="G4397" i="18"/>
  <c r="H4397" i="18"/>
  <c r="I4397" i="18"/>
  <c r="J4397" i="18"/>
  <c r="K4397" i="18"/>
  <c r="L4397" i="18"/>
  <c r="M4397" i="18"/>
  <c r="N4397" i="18"/>
  <c r="A4398" i="18"/>
  <c r="B4398" i="18"/>
  <c r="C4398" i="18"/>
  <c r="D4398" i="18"/>
  <c r="E4398" i="18"/>
  <c r="F4398" i="18"/>
  <c r="G4398" i="18"/>
  <c r="H4398" i="18"/>
  <c r="I4398" i="18"/>
  <c r="J4398" i="18"/>
  <c r="K4398" i="18"/>
  <c r="L4398" i="18"/>
  <c r="M4398" i="18"/>
  <c r="N4398" i="18"/>
  <c r="A4399" i="18"/>
  <c r="B4399" i="18"/>
  <c r="C4399" i="18"/>
  <c r="D4399" i="18"/>
  <c r="E4399" i="18"/>
  <c r="F4399" i="18"/>
  <c r="G4399" i="18"/>
  <c r="H4399" i="18"/>
  <c r="I4399" i="18"/>
  <c r="J4399" i="18"/>
  <c r="K4399" i="18"/>
  <c r="L4399" i="18"/>
  <c r="M4399" i="18"/>
  <c r="N4399" i="18"/>
  <c r="A4400" i="18"/>
  <c r="B4400" i="18"/>
  <c r="C4400" i="18"/>
  <c r="D4400" i="18"/>
  <c r="E4400" i="18"/>
  <c r="F4400" i="18"/>
  <c r="G4400" i="18"/>
  <c r="H4400" i="18"/>
  <c r="I4400" i="18"/>
  <c r="J4400" i="18"/>
  <c r="K4400" i="18"/>
  <c r="L4400" i="18"/>
  <c r="M4400" i="18"/>
  <c r="N4400" i="18"/>
  <c r="A4401" i="18"/>
  <c r="B4401" i="18"/>
  <c r="C4401" i="18"/>
  <c r="D4401" i="18"/>
  <c r="E4401" i="18"/>
  <c r="F4401" i="18"/>
  <c r="G4401" i="18"/>
  <c r="H4401" i="18"/>
  <c r="I4401" i="18"/>
  <c r="J4401" i="18"/>
  <c r="K4401" i="18"/>
  <c r="L4401" i="18"/>
  <c r="M4401" i="18"/>
  <c r="N4401" i="18"/>
  <c r="A4402" i="18"/>
  <c r="B4402" i="18"/>
  <c r="C4402" i="18"/>
  <c r="D4402" i="18"/>
  <c r="E4402" i="18"/>
  <c r="F4402" i="18"/>
  <c r="G4402" i="18"/>
  <c r="H4402" i="18"/>
  <c r="I4402" i="18"/>
  <c r="J4402" i="18"/>
  <c r="K4402" i="18"/>
  <c r="L4402" i="18"/>
  <c r="M4402" i="18"/>
  <c r="N4402" i="18"/>
  <c r="A4403" i="18"/>
  <c r="B4403" i="18"/>
  <c r="C4403" i="18"/>
  <c r="D4403" i="18"/>
  <c r="E4403" i="18"/>
  <c r="F4403" i="18"/>
  <c r="G4403" i="18"/>
  <c r="H4403" i="18"/>
  <c r="I4403" i="18"/>
  <c r="J4403" i="18"/>
  <c r="K4403" i="18"/>
  <c r="L4403" i="18"/>
  <c r="M4403" i="18"/>
  <c r="N4403" i="18"/>
  <c r="A4404" i="18"/>
  <c r="B4404" i="18"/>
  <c r="C4404" i="18"/>
  <c r="D4404" i="18"/>
  <c r="E4404" i="18"/>
  <c r="F4404" i="18"/>
  <c r="G4404" i="18"/>
  <c r="H4404" i="18"/>
  <c r="I4404" i="18"/>
  <c r="J4404" i="18"/>
  <c r="K4404" i="18"/>
  <c r="L4404" i="18"/>
  <c r="M4404" i="18"/>
  <c r="N4404" i="18"/>
  <c r="A4405" i="18"/>
  <c r="B4405" i="18"/>
  <c r="C4405" i="18"/>
  <c r="D4405" i="18"/>
  <c r="E4405" i="18"/>
  <c r="F4405" i="18"/>
  <c r="G4405" i="18"/>
  <c r="H4405" i="18"/>
  <c r="I4405" i="18"/>
  <c r="J4405" i="18"/>
  <c r="K4405" i="18"/>
  <c r="L4405" i="18"/>
  <c r="M4405" i="18"/>
  <c r="N4405" i="18"/>
  <c r="A4406" i="18"/>
  <c r="B4406" i="18"/>
  <c r="C4406" i="18"/>
  <c r="D4406" i="18"/>
  <c r="E4406" i="18"/>
  <c r="F4406" i="18"/>
  <c r="G4406" i="18"/>
  <c r="H4406" i="18"/>
  <c r="I4406" i="18"/>
  <c r="J4406" i="18"/>
  <c r="K4406" i="18"/>
  <c r="L4406" i="18"/>
  <c r="M4406" i="18"/>
  <c r="N4406" i="18"/>
  <c r="A4407" i="18"/>
  <c r="B4407" i="18"/>
  <c r="C4407" i="18"/>
  <c r="D4407" i="18"/>
  <c r="E4407" i="18"/>
  <c r="F4407" i="18"/>
  <c r="G4407" i="18"/>
  <c r="H4407" i="18"/>
  <c r="I4407" i="18"/>
  <c r="J4407" i="18"/>
  <c r="K4407" i="18"/>
  <c r="L4407" i="18"/>
  <c r="M4407" i="18"/>
  <c r="N4407" i="18"/>
  <c r="A4408" i="18"/>
  <c r="B4408" i="18"/>
  <c r="C4408" i="18"/>
  <c r="D4408" i="18"/>
  <c r="E4408" i="18"/>
  <c r="F4408" i="18"/>
  <c r="G4408" i="18"/>
  <c r="H4408" i="18"/>
  <c r="I4408" i="18"/>
  <c r="J4408" i="18"/>
  <c r="K4408" i="18"/>
  <c r="L4408" i="18"/>
  <c r="M4408" i="18"/>
  <c r="N4408" i="18"/>
  <c r="A4409" i="18"/>
  <c r="B4409" i="18"/>
  <c r="C4409" i="18"/>
  <c r="D4409" i="18"/>
  <c r="E4409" i="18"/>
  <c r="F4409" i="18"/>
  <c r="G4409" i="18"/>
  <c r="H4409" i="18"/>
  <c r="I4409" i="18"/>
  <c r="J4409" i="18"/>
  <c r="K4409" i="18"/>
  <c r="L4409" i="18"/>
  <c r="M4409" i="18"/>
  <c r="N4409" i="18"/>
  <c r="A4410" i="18"/>
  <c r="B4410" i="18"/>
  <c r="C4410" i="18"/>
  <c r="D4410" i="18"/>
  <c r="E4410" i="18"/>
  <c r="F4410" i="18"/>
  <c r="G4410" i="18"/>
  <c r="H4410" i="18"/>
  <c r="I4410" i="18"/>
  <c r="J4410" i="18"/>
  <c r="K4410" i="18"/>
  <c r="L4410" i="18"/>
  <c r="M4410" i="18"/>
  <c r="N4410" i="18"/>
  <c r="A4411" i="18"/>
  <c r="B4411" i="18"/>
  <c r="C4411" i="18"/>
  <c r="D4411" i="18"/>
  <c r="E4411" i="18"/>
  <c r="F4411" i="18"/>
  <c r="G4411" i="18"/>
  <c r="H4411" i="18"/>
  <c r="I4411" i="18"/>
  <c r="J4411" i="18"/>
  <c r="K4411" i="18"/>
  <c r="L4411" i="18"/>
  <c r="M4411" i="18"/>
  <c r="N4411" i="18"/>
  <c r="A4412" i="18"/>
  <c r="B4412" i="18"/>
  <c r="C4412" i="18"/>
  <c r="D4412" i="18"/>
  <c r="E4412" i="18"/>
  <c r="F4412" i="18"/>
  <c r="G4412" i="18"/>
  <c r="H4412" i="18"/>
  <c r="I4412" i="18"/>
  <c r="J4412" i="18"/>
  <c r="K4412" i="18"/>
  <c r="L4412" i="18"/>
  <c r="M4412" i="18"/>
  <c r="N4412" i="18"/>
  <c r="A4413" i="18"/>
  <c r="B4413" i="18"/>
  <c r="C4413" i="18"/>
  <c r="D4413" i="18"/>
  <c r="E4413" i="18"/>
  <c r="F4413" i="18"/>
  <c r="G4413" i="18"/>
  <c r="H4413" i="18"/>
  <c r="I4413" i="18"/>
  <c r="J4413" i="18"/>
  <c r="K4413" i="18"/>
  <c r="L4413" i="18"/>
  <c r="M4413" i="18"/>
  <c r="N4413" i="18"/>
  <c r="A4414" i="18"/>
  <c r="B4414" i="18"/>
  <c r="C4414" i="18"/>
  <c r="D4414" i="18"/>
  <c r="E4414" i="18"/>
  <c r="F4414" i="18"/>
  <c r="G4414" i="18"/>
  <c r="H4414" i="18"/>
  <c r="I4414" i="18"/>
  <c r="J4414" i="18"/>
  <c r="K4414" i="18"/>
  <c r="L4414" i="18"/>
  <c r="M4414" i="18"/>
  <c r="N4414" i="18"/>
  <c r="A4415" i="18"/>
  <c r="B4415" i="18"/>
  <c r="C4415" i="18"/>
  <c r="D4415" i="18"/>
  <c r="E4415" i="18"/>
  <c r="F4415" i="18"/>
  <c r="G4415" i="18"/>
  <c r="H4415" i="18"/>
  <c r="I4415" i="18"/>
  <c r="J4415" i="18"/>
  <c r="K4415" i="18"/>
  <c r="L4415" i="18"/>
  <c r="M4415" i="18"/>
  <c r="N4415" i="18"/>
  <c r="A4416" i="18"/>
  <c r="B4416" i="18"/>
  <c r="C4416" i="18"/>
  <c r="D4416" i="18"/>
  <c r="E4416" i="18"/>
  <c r="F4416" i="18"/>
  <c r="G4416" i="18"/>
  <c r="H4416" i="18"/>
  <c r="I4416" i="18"/>
  <c r="J4416" i="18"/>
  <c r="K4416" i="18"/>
  <c r="L4416" i="18"/>
  <c r="M4416" i="18"/>
  <c r="N4416" i="18"/>
  <c r="A4417" i="18"/>
  <c r="B4417" i="18"/>
  <c r="C4417" i="18"/>
  <c r="D4417" i="18"/>
  <c r="E4417" i="18"/>
  <c r="F4417" i="18"/>
  <c r="G4417" i="18"/>
  <c r="H4417" i="18"/>
  <c r="I4417" i="18"/>
  <c r="J4417" i="18"/>
  <c r="K4417" i="18"/>
  <c r="L4417" i="18"/>
  <c r="M4417" i="18"/>
  <c r="N4417" i="18"/>
  <c r="A4418" i="18"/>
  <c r="B4418" i="18"/>
  <c r="C4418" i="18"/>
  <c r="D4418" i="18"/>
  <c r="E4418" i="18"/>
  <c r="F4418" i="18"/>
  <c r="G4418" i="18"/>
  <c r="H4418" i="18"/>
  <c r="I4418" i="18"/>
  <c r="J4418" i="18"/>
  <c r="K4418" i="18"/>
  <c r="L4418" i="18"/>
  <c r="M4418" i="18"/>
  <c r="N4418" i="18"/>
  <c r="A4419" i="18"/>
  <c r="B4419" i="18"/>
  <c r="C4419" i="18"/>
  <c r="D4419" i="18"/>
  <c r="E4419" i="18"/>
  <c r="F4419" i="18"/>
  <c r="G4419" i="18"/>
  <c r="H4419" i="18"/>
  <c r="I4419" i="18"/>
  <c r="J4419" i="18"/>
  <c r="K4419" i="18"/>
  <c r="L4419" i="18"/>
  <c r="M4419" i="18"/>
  <c r="N4419" i="18"/>
  <c r="A4420" i="18"/>
  <c r="B4420" i="18"/>
  <c r="C4420" i="18"/>
  <c r="D4420" i="18"/>
  <c r="E4420" i="18"/>
  <c r="F4420" i="18"/>
  <c r="G4420" i="18"/>
  <c r="H4420" i="18"/>
  <c r="I4420" i="18"/>
  <c r="J4420" i="18"/>
  <c r="K4420" i="18"/>
  <c r="L4420" i="18"/>
  <c r="M4420" i="18"/>
  <c r="N4420" i="18"/>
  <c r="A4421" i="18"/>
  <c r="B4421" i="18"/>
  <c r="C4421" i="18"/>
  <c r="D4421" i="18"/>
  <c r="E4421" i="18"/>
  <c r="F4421" i="18"/>
  <c r="G4421" i="18"/>
  <c r="H4421" i="18"/>
  <c r="I4421" i="18"/>
  <c r="J4421" i="18"/>
  <c r="K4421" i="18"/>
  <c r="L4421" i="18"/>
  <c r="M4421" i="18"/>
  <c r="N4421" i="18"/>
  <c r="A4422" i="18"/>
  <c r="B4422" i="18"/>
  <c r="C4422" i="18"/>
  <c r="D4422" i="18"/>
  <c r="E4422" i="18"/>
  <c r="F4422" i="18"/>
  <c r="G4422" i="18"/>
  <c r="H4422" i="18"/>
  <c r="I4422" i="18"/>
  <c r="J4422" i="18"/>
  <c r="K4422" i="18"/>
  <c r="L4422" i="18"/>
  <c r="M4422" i="18"/>
  <c r="N4422" i="18"/>
  <c r="A4423" i="18"/>
  <c r="B4423" i="18"/>
  <c r="C4423" i="18"/>
  <c r="D4423" i="18"/>
  <c r="E4423" i="18"/>
  <c r="F4423" i="18"/>
  <c r="G4423" i="18"/>
  <c r="H4423" i="18"/>
  <c r="I4423" i="18"/>
  <c r="J4423" i="18"/>
  <c r="K4423" i="18"/>
  <c r="L4423" i="18"/>
  <c r="M4423" i="18"/>
  <c r="N4423" i="18"/>
  <c r="A4424" i="18"/>
  <c r="B4424" i="18"/>
  <c r="C4424" i="18"/>
  <c r="D4424" i="18"/>
  <c r="E4424" i="18"/>
  <c r="F4424" i="18"/>
  <c r="G4424" i="18"/>
  <c r="H4424" i="18"/>
  <c r="I4424" i="18"/>
  <c r="J4424" i="18"/>
  <c r="K4424" i="18"/>
  <c r="L4424" i="18"/>
  <c r="M4424" i="18"/>
  <c r="N4424" i="18"/>
  <c r="A4425" i="18"/>
  <c r="B4425" i="18"/>
  <c r="C4425" i="18"/>
  <c r="D4425" i="18"/>
  <c r="E4425" i="18"/>
  <c r="F4425" i="18"/>
  <c r="G4425" i="18"/>
  <c r="H4425" i="18"/>
  <c r="I4425" i="18"/>
  <c r="J4425" i="18"/>
  <c r="K4425" i="18"/>
  <c r="L4425" i="18"/>
  <c r="M4425" i="18"/>
  <c r="N4425" i="18"/>
  <c r="A4426" i="18"/>
  <c r="B4426" i="18"/>
  <c r="C4426" i="18"/>
  <c r="D4426" i="18"/>
  <c r="E4426" i="18"/>
  <c r="F4426" i="18"/>
  <c r="G4426" i="18"/>
  <c r="H4426" i="18"/>
  <c r="I4426" i="18"/>
  <c r="J4426" i="18"/>
  <c r="K4426" i="18"/>
  <c r="L4426" i="18"/>
  <c r="M4426" i="18"/>
  <c r="N4426" i="18"/>
  <c r="A4427" i="18"/>
  <c r="B4427" i="18"/>
  <c r="C4427" i="18"/>
  <c r="D4427" i="18"/>
  <c r="E4427" i="18"/>
  <c r="F4427" i="18"/>
  <c r="G4427" i="18"/>
  <c r="H4427" i="18"/>
  <c r="I4427" i="18"/>
  <c r="J4427" i="18"/>
  <c r="K4427" i="18"/>
  <c r="L4427" i="18"/>
  <c r="M4427" i="18"/>
  <c r="N4427" i="18"/>
  <c r="A4428" i="18"/>
  <c r="B4428" i="18"/>
  <c r="C4428" i="18"/>
  <c r="D4428" i="18"/>
  <c r="E4428" i="18"/>
  <c r="F4428" i="18"/>
  <c r="G4428" i="18"/>
  <c r="H4428" i="18"/>
  <c r="I4428" i="18"/>
  <c r="J4428" i="18"/>
  <c r="K4428" i="18"/>
  <c r="L4428" i="18"/>
  <c r="M4428" i="18"/>
  <c r="N4428" i="18"/>
  <c r="A4429" i="18"/>
  <c r="B4429" i="18"/>
  <c r="C4429" i="18"/>
  <c r="D4429" i="18"/>
  <c r="E4429" i="18"/>
  <c r="F4429" i="18"/>
  <c r="G4429" i="18"/>
  <c r="H4429" i="18"/>
  <c r="I4429" i="18"/>
  <c r="J4429" i="18"/>
  <c r="K4429" i="18"/>
  <c r="L4429" i="18"/>
  <c r="M4429" i="18"/>
  <c r="N4429" i="18"/>
  <c r="A4430" i="18"/>
  <c r="B4430" i="18"/>
  <c r="C4430" i="18"/>
  <c r="D4430" i="18"/>
  <c r="E4430" i="18"/>
  <c r="F4430" i="18"/>
  <c r="G4430" i="18"/>
  <c r="H4430" i="18"/>
  <c r="I4430" i="18"/>
  <c r="J4430" i="18"/>
  <c r="K4430" i="18"/>
  <c r="L4430" i="18"/>
  <c r="M4430" i="18"/>
  <c r="N4430" i="18"/>
  <c r="A4431" i="18"/>
  <c r="B4431" i="18"/>
  <c r="C4431" i="18"/>
  <c r="D4431" i="18"/>
  <c r="E4431" i="18"/>
  <c r="F4431" i="18"/>
  <c r="G4431" i="18"/>
  <c r="H4431" i="18"/>
  <c r="I4431" i="18"/>
  <c r="J4431" i="18"/>
  <c r="K4431" i="18"/>
  <c r="L4431" i="18"/>
  <c r="M4431" i="18"/>
  <c r="N4431" i="18"/>
  <c r="A4432" i="18"/>
  <c r="B4432" i="18"/>
  <c r="C4432" i="18"/>
  <c r="D4432" i="18"/>
  <c r="E4432" i="18"/>
  <c r="F4432" i="18"/>
  <c r="G4432" i="18"/>
  <c r="H4432" i="18"/>
  <c r="I4432" i="18"/>
  <c r="J4432" i="18"/>
  <c r="K4432" i="18"/>
  <c r="L4432" i="18"/>
  <c r="M4432" i="18"/>
  <c r="N4432" i="18"/>
  <c r="A4433" i="18"/>
  <c r="B4433" i="18"/>
  <c r="C4433" i="18"/>
  <c r="D4433" i="18"/>
  <c r="E4433" i="18"/>
  <c r="F4433" i="18"/>
  <c r="G4433" i="18"/>
  <c r="H4433" i="18"/>
  <c r="I4433" i="18"/>
  <c r="J4433" i="18"/>
  <c r="K4433" i="18"/>
  <c r="L4433" i="18"/>
  <c r="M4433" i="18"/>
  <c r="N4433" i="18"/>
  <c r="A4434" i="18"/>
  <c r="B4434" i="18"/>
  <c r="C4434" i="18"/>
  <c r="D4434" i="18"/>
  <c r="E4434" i="18"/>
  <c r="F4434" i="18"/>
  <c r="G4434" i="18"/>
  <c r="H4434" i="18"/>
  <c r="I4434" i="18"/>
  <c r="J4434" i="18"/>
  <c r="K4434" i="18"/>
  <c r="L4434" i="18"/>
  <c r="M4434" i="18"/>
  <c r="N4434" i="18"/>
  <c r="A4435" i="18"/>
  <c r="B4435" i="18"/>
  <c r="C4435" i="18"/>
  <c r="D4435" i="18"/>
  <c r="E4435" i="18"/>
  <c r="F4435" i="18"/>
  <c r="G4435" i="18"/>
  <c r="H4435" i="18"/>
  <c r="I4435" i="18"/>
  <c r="J4435" i="18"/>
  <c r="K4435" i="18"/>
  <c r="L4435" i="18"/>
  <c r="M4435" i="18"/>
  <c r="N4435" i="18"/>
  <c r="A4436" i="18"/>
  <c r="B4436" i="18"/>
  <c r="C4436" i="18"/>
  <c r="D4436" i="18"/>
  <c r="E4436" i="18"/>
  <c r="F4436" i="18"/>
  <c r="G4436" i="18"/>
  <c r="H4436" i="18"/>
  <c r="I4436" i="18"/>
  <c r="J4436" i="18"/>
  <c r="K4436" i="18"/>
  <c r="L4436" i="18"/>
  <c r="M4436" i="18"/>
  <c r="N4436" i="18"/>
  <c r="A4437" i="18"/>
  <c r="B4437" i="18"/>
  <c r="C4437" i="18"/>
  <c r="D4437" i="18"/>
  <c r="E4437" i="18"/>
  <c r="F4437" i="18"/>
  <c r="G4437" i="18"/>
  <c r="H4437" i="18"/>
  <c r="I4437" i="18"/>
  <c r="J4437" i="18"/>
  <c r="K4437" i="18"/>
  <c r="L4437" i="18"/>
  <c r="M4437" i="18"/>
  <c r="N4437" i="18"/>
  <c r="A4438" i="18"/>
  <c r="B4438" i="18"/>
  <c r="C4438" i="18"/>
  <c r="D4438" i="18"/>
  <c r="E4438" i="18"/>
  <c r="F4438" i="18"/>
  <c r="G4438" i="18"/>
  <c r="H4438" i="18"/>
  <c r="I4438" i="18"/>
  <c r="J4438" i="18"/>
  <c r="K4438" i="18"/>
  <c r="L4438" i="18"/>
  <c r="M4438" i="18"/>
  <c r="N4438" i="18"/>
  <c r="A4439" i="18"/>
  <c r="B4439" i="18"/>
  <c r="C4439" i="18"/>
  <c r="D4439" i="18"/>
  <c r="E4439" i="18"/>
  <c r="F4439" i="18"/>
  <c r="G4439" i="18"/>
  <c r="H4439" i="18"/>
  <c r="I4439" i="18"/>
  <c r="J4439" i="18"/>
  <c r="K4439" i="18"/>
  <c r="L4439" i="18"/>
  <c r="M4439" i="18"/>
  <c r="N4439" i="18"/>
  <c r="A4440" i="18"/>
  <c r="B4440" i="18"/>
  <c r="C4440" i="18"/>
  <c r="D4440" i="18"/>
  <c r="E4440" i="18"/>
  <c r="F4440" i="18"/>
  <c r="G4440" i="18"/>
  <c r="H4440" i="18"/>
  <c r="I4440" i="18"/>
  <c r="J4440" i="18"/>
  <c r="K4440" i="18"/>
  <c r="L4440" i="18"/>
  <c r="M4440" i="18"/>
  <c r="N4440" i="18"/>
  <c r="A4441" i="18"/>
  <c r="B4441" i="18"/>
  <c r="C4441" i="18"/>
  <c r="D4441" i="18"/>
  <c r="E4441" i="18"/>
  <c r="F4441" i="18"/>
  <c r="G4441" i="18"/>
  <c r="H4441" i="18"/>
  <c r="I4441" i="18"/>
  <c r="J4441" i="18"/>
  <c r="K4441" i="18"/>
  <c r="L4441" i="18"/>
  <c r="M4441" i="18"/>
  <c r="N4441" i="18"/>
  <c r="A4442" i="18"/>
  <c r="B4442" i="18"/>
  <c r="C4442" i="18"/>
  <c r="D4442" i="18"/>
  <c r="E4442" i="18"/>
  <c r="F4442" i="18"/>
  <c r="G4442" i="18"/>
  <c r="H4442" i="18"/>
  <c r="I4442" i="18"/>
  <c r="J4442" i="18"/>
  <c r="K4442" i="18"/>
  <c r="L4442" i="18"/>
  <c r="M4442" i="18"/>
  <c r="N4442" i="18"/>
  <c r="A4443" i="18"/>
  <c r="B4443" i="18"/>
  <c r="C4443" i="18"/>
  <c r="D4443" i="18"/>
  <c r="E4443" i="18"/>
  <c r="F4443" i="18"/>
  <c r="G4443" i="18"/>
  <c r="H4443" i="18"/>
  <c r="I4443" i="18"/>
  <c r="J4443" i="18"/>
  <c r="K4443" i="18"/>
  <c r="L4443" i="18"/>
  <c r="M4443" i="18"/>
  <c r="N4443" i="18"/>
  <c r="A4444" i="18"/>
  <c r="B4444" i="18"/>
  <c r="C4444" i="18"/>
  <c r="D4444" i="18"/>
  <c r="E4444" i="18"/>
  <c r="F4444" i="18"/>
  <c r="G4444" i="18"/>
  <c r="H4444" i="18"/>
  <c r="I4444" i="18"/>
  <c r="J4444" i="18"/>
  <c r="K4444" i="18"/>
  <c r="L4444" i="18"/>
  <c r="M4444" i="18"/>
  <c r="N4444" i="18"/>
  <c r="A4445" i="18"/>
  <c r="B4445" i="18"/>
  <c r="C4445" i="18"/>
  <c r="D4445" i="18"/>
  <c r="E4445" i="18"/>
  <c r="F4445" i="18"/>
  <c r="G4445" i="18"/>
  <c r="H4445" i="18"/>
  <c r="I4445" i="18"/>
  <c r="J4445" i="18"/>
  <c r="K4445" i="18"/>
  <c r="L4445" i="18"/>
  <c r="M4445" i="18"/>
  <c r="N4445" i="18"/>
  <c r="A4446" i="18"/>
  <c r="B4446" i="18"/>
  <c r="C4446" i="18"/>
  <c r="D4446" i="18"/>
  <c r="E4446" i="18"/>
  <c r="F4446" i="18"/>
  <c r="G4446" i="18"/>
  <c r="H4446" i="18"/>
  <c r="I4446" i="18"/>
  <c r="J4446" i="18"/>
  <c r="K4446" i="18"/>
  <c r="L4446" i="18"/>
  <c r="M4446" i="18"/>
  <c r="N4446" i="18"/>
  <c r="A4447" i="18"/>
  <c r="B4447" i="18"/>
  <c r="C4447" i="18"/>
  <c r="D4447" i="18"/>
  <c r="E4447" i="18"/>
  <c r="F4447" i="18"/>
  <c r="G4447" i="18"/>
  <c r="H4447" i="18"/>
  <c r="I4447" i="18"/>
  <c r="J4447" i="18"/>
  <c r="K4447" i="18"/>
  <c r="L4447" i="18"/>
  <c r="M4447" i="18"/>
  <c r="N4447" i="18"/>
  <c r="A4448" i="18"/>
  <c r="B4448" i="18"/>
  <c r="C4448" i="18"/>
  <c r="D4448" i="18"/>
  <c r="E4448" i="18"/>
  <c r="F4448" i="18"/>
  <c r="G4448" i="18"/>
  <c r="H4448" i="18"/>
  <c r="I4448" i="18"/>
  <c r="J4448" i="18"/>
  <c r="K4448" i="18"/>
  <c r="L4448" i="18"/>
  <c r="M4448" i="18"/>
  <c r="N4448" i="18"/>
  <c r="A4449" i="18"/>
  <c r="B4449" i="18"/>
  <c r="C4449" i="18"/>
  <c r="D4449" i="18"/>
  <c r="E4449" i="18"/>
  <c r="F4449" i="18"/>
  <c r="G4449" i="18"/>
  <c r="H4449" i="18"/>
  <c r="I4449" i="18"/>
  <c r="J4449" i="18"/>
  <c r="K4449" i="18"/>
  <c r="L4449" i="18"/>
  <c r="M4449" i="18"/>
  <c r="N4449" i="18"/>
  <c r="A4450" i="18"/>
  <c r="B4450" i="18"/>
  <c r="C4450" i="18"/>
  <c r="D4450" i="18"/>
  <c r="E4450" i="18"/>
  <c r="F4450" i="18"/>
  <c r="G4450" i="18"/>
  <c r="H4450" i="18"/>
  <c r="I4450" i="18"/>
  <c r="J4450" i="18"/>
  <c r="K4450" i="18"/>
  <c r="L4450" i="18"/>
  <c r="M4450" i="18"/>
  <c r="N4450" i="18"/>
  <c r="A4451" i="18"/>
  <c r="B4451" i="18"/>
  <c r="C4451" i="18"/>
  <c r="D4451" i="18"/>
  <c r="E4451" i="18"/>
  <c r="F4451" i="18"/>
  <c r="G4451" i="18"/>
  <c r="H4451" i="18"/>
  <c r="I4451" i="18"/>
  <c r="J4451" i="18"/>
  <c r="K4451" i="18"/>
  <c r="L4451" i="18"/>
  <c r="M4451" i="18"/>
  <c r="N4451" i="18"/>
  <c r="A4452" i="18"/>
  <c r="B4452" i="18"/>
  <c r="C4452" i="18"/>
  <c r="D4452" i="18"/>
  <c r="E4452" i="18"/>
  <c r="F4452" i="18"/>
  <c r="G4452" i="18"/>
  <c r="H4452" i="18"/>
  <c r="I4452" i="18"/>
  <c r="J4452" i="18"/>
  <c r="K4452" i="18"/>
  <c r="L4452" i="18"/>
  <c r="M4452" i="18"/>
  <c r="N4452" i="18"/>
  <c r="A4453" i="18"/>
  <c r="B4453" i="18"/>
  <c r="C4453" i="18"/>
  <c r="D4453" i="18"/>
  <c r="E4453" i="18"/>
  <c r="F4453" i="18"/>
  <c r="G4453" i="18"/>
  <c r="H4453" i="18"/>
  <c r="I4453" i="18"/>
  <c r="J4453" i="18"/>
  <c r="K4453" i="18"/>
  <c r="L4453" i="18"/>
  <c r="M4453" i="18"/>
  <c r="N4453" i="18"/>
  <c r="A4454" i="18"/>
  <c r="B4454" i="18"/>
  <c r="C4454" i="18"/>
  <c r="D4454" i="18"/>
  <c r="E4454" i="18"/>
  <c r="F4454" i="18"/>
  <c r="G4454" i="18"/>
  <c r="H4454" i="18"/>
  <c r="I4454" i="18"/>
  <c r="J4454" i="18"/>
  <c r="K4454" i="18"/>
  <c r="L4454" i="18"/>
  <c r="M4454" i="18"/>
  <c r="N4454" i="18"/>
  <c r="A4455" i="18"/>
  <c r="B4455" i="18"/>
  <c r="C4455" i="18"/>
  <c r="D4455" i="18"/>
  <c r="E4455" i="18"/>
  <c r="F4455" i="18"/>
  <c r="G4455" i="18"/>
  <c r="H4455" i="18"/>
  <c r="I4455" i="18"/>
  <c r="J4455" i="18"/>
  <c r="K4455" i="18"/>
  <c r="L4455" i="18"/>
  <c r="M4455" i="18"/>
  <c r="N4455" i="18"/>
  <c r="A4456" i="18"/>
  <c r="B4456" i="18"/>
  <c r="C4456" i="18"/>
  <c r="D4456" i="18"/>
  <c r="E4456" i="18"/>
  <c r="F4456" i="18"/>
  <c r="G4456" i="18"/>
  <c r="H4456" i="18"/>
  <c r="I4456" i="18"/>
  <c r="J4456" i="18"/>
  <c r="K4456" i="18"/>
  <c r="L4456" i="18"/>
  <c r="M4456" i="18"/>
  <c r="N4456" i="18"/>
  <c r="A4457" i="18"/>
  <c r="B4457" i="18"/>
  <c r="C4457" i="18"/>
  <c r="D4457" i="18"/>
  <c r="E4457" i="18"/>
  <c r="F4457" i="18"/>
  <c r="G4457" i="18"/>
  <c r="H4457" i="18"/>
  <c r="I4457" i="18"/>
  <c r="J4457" i="18"/>
  <c r="K4457" i="18"/>
  <c r="L4457" i="18"/>
  <c r="M4457" i="18"/>
  <c r="N4457" i="18"/>
  <c r="A4458" i="18"/>
  <c r="B4458" i="18"/>
  <c r="C4458" i="18"/>
  <c r="D4458" i="18"/>
  <c r="E4458" i="18"/>
  <c r="F4458" i="18"/>
  <c r="G4458" i="18"/>
  <c r="H4458" i="18"/>
  <c r="I4458" i="18"/>
  <c r="J4458" i="18"/>
  <c r="K4458" i="18"/>
  <c r="L4458" i="18"/>
  <c r="M4458" i="18"/>
  <c r="N4458" i="18"/>
  <c r="A4459" i="18"/>
  <c r="B4459" i="18"/>
  <c r="C4459" i="18"/>
  <c r="D4459" i="18"/>
  <c r="E4459" i="18"/>
  <c r="F4459" i="18"/>
  <c r="G4459" i="18"/>
  <c r="H4459" i="18"/>
  <c r="I4459" i="18"/>
  <c r="J4459" i="18"/>
  <c r="K4459" i="18"/>
  <c r="L4459" i="18"/>
  <c r="M4459" i="18"/>
  <c r="N4459" i="18"/>
  <c r="A4460" i="18"/>
  <c r="B4460" i="18"/>
  <c r="C4460" i="18"/>
  <c r="D4460" i="18"/>
  <c r="E4460" i="18"/>
  <c r="F4460" i="18"/>
  <c r="G4460" i="18"/>
  <c r="H4460" i="18"/>
  <c r="I4460" i="18"/>
  <c r="J4460" i="18"/>
  <c r="K4460" i="18"/>
  <c r="L4460" i="18"/>
  <c r="M4460" i="18"/>
  <c r="N4460" i="18"/>
  <c r="A4461" i="18"/>
  <c r="B4461" i="18"/>
  <c r="C4461" i="18"/>
  <c r="D4461" i="18"/>
  <c r="E4461" i="18"/>
  <c r="F4461" i="18"/>
  <c r="G4461" i="18"/>
  <c r="H4461" i="18"/>
  <c r="I4461" i="18"/>
  <c r="J4461" i="18"/>
  <c r="K4461" i="18"/>
  <c r="L4461" i="18"/>
  <c r="M4461" i="18"/>
  <c r="N4461" i="18"/>
  <c r="A4462" i="18"/>
  <c r="B4462" i="18"/>
  <c r="C4462" i="18"/>
  <c r="D4462" i="18"/>
  <c r="E4462" i="18"/>
  <c r="F4462" i="18"/>
  <c r="G4462" i="18"/>
  <c r="H4462" i="18"/>
  <c r="I4462" i="18"/>
  <c r="J4462" i="18"/>
  <c r="K4462" i="18"/>
  <c r="L4462" i="18"/>
  <c r="M4462" i="18"/>
  <c r="N4462" i="18"/>
  <c r="A4463" i="18"/>
  <c r="B4463" i="18"/>
  <c r="C4463" i="18"/>
  <c r="D4463" i="18"/>
  <c r="E4463" i="18"/>
  <c r="F4463" i="18"/>
  <c r="G4463" i="18"/>
  <c r="H4463" i="18"/>
  <c r="I4463" i="18"/>
  <c r="J4463" i="18"/>
  <c r="K4463" i="18"/>
  <c r="L4463" i="18"/>
  <c r="M4463" i="18"/>
  <c r="N4463" i="18"/>
  <c r="A4464" i="18"/>
  <c r="B4464" i="18"/>
  <c r="C4464" i="18"/>
  <c r="D4464" i="18"/>
  <c r="E4464" i="18"/>
  <c r="F4464" i="18"/>
  <c r="G4464" i="18"/>
  <c r="H4464" i="18"/>
  <c r="I4464" i="18"/>
  <c r="J4464" i="18"/>
  <c r="K4464" i="18"/>
  <c r="L4464" i="18"/>
  <c r="M4464" i="18"/>
  <c r="N4464" i="18"/>
  <c r="A4465" i="18"/>
  <c r="B4465" i="18"/>
  <c r="C4465" i="18"/>
  <c r="D4465" i="18"/>
  <c r="E4465" i="18"/>
  <c r="F4465" i="18"/>
  <c r="G4465" i="18"/>
  <c r="H4465" i="18"/>
  <c r="I4465" i="18"/>
  <c r="J4465" i="18"/>
  <c r="K4465" i="18"/>
  <c r="L4465" i="18"/>
  <c r="M4465" i="18"/>
  <c r="N4465" i="18"/>
  <c r="A4466" i="18"/>
  <c r="B4466" i="18"/>
  <c r="C4466" i="18"/>
  <c r="D4466" i="18"/>
  <c r="E4466" i="18"/>
  <c r="F4466" i="18"/>
  <c r="G4466" i="18"/>
  <c r="H4466" i="18"/>
  <c r="I4466" i="18"/>
  <c r="J4466" i="18"/>
  <c r="K4466" i="18"/>
  <c r="L4466" i="18"/>
  <c r="M4466" i="18"/>
  <c r="N4466" i="18"/>
  <c r="A4467" i="18"/>
  <c r="B4467" i="18"/>
  <c r="C4467" i="18"/>
  <c r="D4467" i="18"/>
  <c r="E4467" i="18"/>
  <c r="F4467" i="18"/>
  <c r="G4467" i="18"/>
  <c r="H4467" i="18"/>
  <c r="I4467" i="18"/>
  <c r="J4467" i="18"/>
  <c r="K4467" i="18"/>
  <c r="L4467" i="18"/>
  <c r="M4467" i="18"/>
  <c r="N4467" i="18"/>
  <c r="A4468" i="18"/>
  <c r="B4468" i="18"/>
  <c r="C4468" i="18"/>
  <c r="D4468" i="18"/>
  <c r="E4468" i="18"/>
  <c r="F4468" i="18"/>
  <c r="G4468" i="18"/>
  <c r="H4468" i="18"/>
  <c r="I4468" i="18"/>
  <c r="J4468" i="18"/>
  <c r="K4468" i="18"/>
  <c r="L4468" i="18"/>
  <c r="M4468" i="18"/>
  <c r="N4468" i="18"/>
  <c r="A4469" i="18"/>
  <c r="B4469" i="18"/>
  <c r="C4469" i="18"/>
  <c r="D4469" i="18"/>
  <c r="E4469" i="18"/>
  <c r="F4469" i="18"/>
  <c r="G4469" i="18"/>
  <c r="H4469" i="18"/>
  <c r="I4469" i="18"/>
  <c r="J4469" i="18"/>
  <c r="K4469" i="18"/>
  <c r="L4469" i="18"/>
  <c r="M4469" i="18"/>
  <c r="N4469" i="18"/>
  <c r="A4470" i="18"/>
  <c r="B4470" i="18"/>
  <c r="C4470" i="18"/>
  <c r="D4470" i="18"/>
  <c r="E4470" i="18"/>
  <c r="F4470" i="18"/>
  <c r="G4470" i="18"/>
  <c r="H4470" i="18"/>
  <c r="I4470" i="18"/>
  <c r="J4470" i="18"/>
  <c r="K4470" i="18"/>
  <c r="L4470" i="18"/>
  <c r="M4470" i="18"/>
  <c r="N4470" i="18"/>
  <c r="A4471" i="18"/>
  <c r="B4471" i="18"/>
  <c r="C4471" i="18"/>
  <c r="D4471" i="18"/>
  <c r="E4471" i="18"/>
  <c r="F4471" i="18"/>
  <c r="G4471" i="18"/>
  <c r="H4471" i="18"/>
  <c r="I4471" i="18"/>
  <c r="J4471" i="18"/>
  <c r="K4471" i="18"/>
  <c r="L4471" i="18"/>
  <c r="M4471" i="18"/>
  <c r="N4471" i="18"/>
  <c r="A4472" i="18"/>
  <c r="B4472" i="18"/>
  <c r="C4472" i="18"/>
  <c r="D4472" i="18"/>
  <c r="E4472" i="18"/>
  <c r="F4472" i="18"/>
  <c r="G4472" i="18"/>
  <c r="H4472" i="18"/>
  <c r="I4472" i="18"/>
  <c r="J4472" i="18"/>
  <c r="K4472" i="18"/>
  <c r="L4472" i="18"/>
  <c r="M4472" i="18"/>
  <c r="N4472" i="18"/>
  <c r="A4473" i="18"/>
  <c r="B4473" i="18"/>
  <c r="C4473" i="18"/>
  <c r="D4473" i="18"/>
  <c r="E4473" i="18"/>
  <c r="F4473" i="18"/>
  <c r="G4473" i="18"/>
  <c r="H4473" i="18"/>
  <c r="I4473" i="18"/>
  <c r="J4473" i="18"/>
  <c r="K4473" i="18"/>
  <c r="L4473" i="18"/>
  <c r="M4473" i="18"/>
  <c r="N4473" i="18"/>
  <c r="A4474" i="18"/>
  <c r="B4474" i="18"/>
  <c r="C4474" i="18"/>
  <c r="D4474" i="18"/>
  <c r="E4474" i="18"/>
  <c r="F4474" i="18"/>
  <c r="G4474" i="18"/>
  <c r="H4474" i="18"/>
  <c r="I4474" i="18"/>
  <c r="J4474" i="18"/>
  <c r="K4474" i="18"/>
  <c r="L4474" i="18"/>
  <c r="M4474" i="18"/>
  <c r="N4474" i="18"/>
  <c r="A4475" i="18"/>
  <c r="B4475" i="18"/>
  <c r="C4475" i="18"/>
  <c r="D4475" i="18"/>
  <c r="E4475" i="18"/>
  <c r="F4475" i="18"/>
  <c r="G4475" i="18"/>
  <c r="H4475" i="18"/>
  <c r="I4475" i="18"/>
  <c r="J4475" i="18"/>
  <c r="K4475" i="18"/>
  <c r="L4475" i="18"/>
  <c r="M4475" i="18"/>
  <c r="N4475" i="18"/>
  <c r="A4476" i="18"/>
  <c r="B4476" i="18"/>
  <c r="C4476" i="18"/>
  <c r="D4476" i="18"/>
  <c r="E4476" i="18"/>
  <c r="F4476" i="18"/>
  <c r="G4476" i="18"/>
  <c r="H4476" i="18"/>
  <c r="I4476" i="18"/>
  <c r="J4476" i="18"/>
  <c r="K4476" i="18"/>
  <c r="L4476" i="18"/>
  <c r="M4476" i="18"/>
  <c r="N4476" i="18"/>
  <c r="A4477" i="18"/>
  <c r="B4477" i="18"/>
  <c r="C4477" i="18"/>
  <c r="D4477" i="18"/>
  <c r="E4477" i="18"/>
  <c r="F4477" i="18"/>
  <c r="G4477" i="18"/>
  <c r="H4477" i="18"/>
  <c r="I4477" i="18"/>
  <c r="J4477" i="18"/>
  <c r="K4477" i="18"/>
  <c r="L4477" i="18"/>
  <c r="M4477" i="18"/>
  <c r="N4477" i="18"/>
  <c r="A4478" i="18"/>
  <c r="B4478" i="18"/>
  <c r="C4478" i="18"/>
  <c r="D4478" i="18"/>
  <c r="E4478" i="18"/>
  <c r="F4478" i="18"/>
  <c r="G4478" i="18"/>
  <c r="H4478" i="18"/>
  <c r="I4478" i="18"/>
  <c r="J4478" i="18"/>
  <c r="K4478" i="18"/>
  <c r="L4478" i="18"/>
  <c r="M4478" i="18"/>
  <c r="N4478" i="18"/>
  <c r="A4479" i="18"/>
  <c r="B4479" i="18"/>
  <c r="C4479" i="18"/>
  <c r="D4479" i="18"/>
  <c r="E4479" i="18"/>
  <c r="F4479" i="18"/>
  <c r="G4479" i="18"/>
  <c r="H4479" i="18"/>
  <c r="I4479" i="18"/>
  <c r="J4479" i="18"/>
  <c r="K4479" i="18"/>
  <c r="L4479" i="18"/>
  <c r="M4479" i="18"/>
  <c r="N4479" i="18"/>
  <c r="A4480" i="18"/>
  <c r="B4480" i="18"/>
  <c r="C4480" i="18"/>
  <c r="D4480" i="18"/>
  <c r="E4480" i="18"/>
  <c r="F4480" i="18"/>
  <c r="G4480" i="18"/>
  <c r="H4480" i="18"/>
  <c r="I4480" i="18"/>
  <c r="J4480" i="18"/>
  <c r="K4480" i="18"/>
  <c r="L4480" i="18"/>
  <c r="M4480" i="18"/>
  <c r="N4480" i="18"/>
  <c r="A4481" i="18"/>
  <c r="B4481" i="18"/>
  <c r="C4481" i="18"/>
  <c r="D4481" i="18"/>
  <c r="E4481" i="18"/>
  <c r="F4481" i="18"/>
  <c r="G4481" i="18"/>
  <c r="H4481" i="18"/>
  <c r="I4481" i="18"/>
  <c r="J4481" i="18"/>
  <c r="K4481" i="18"/>
  <c r="L4481" i="18"/>
  <c r="M4481" i="18"/>
  <c r="N4481" i="18"/>
  <c r="A4482" i="18"/>
  <c r="B4482" i="18"/>
  <c r="C4482" i="18"/>
  <c r="D4482" i="18"/>
  <c r="E4482" i="18"/>
  <c r="F4482" i="18"/>
  <c r="G4482" i="18"/>
  <c r="H4482" i="18"/>
  <c r="I4482" i="18"/>
  <c r="J4482" i="18"/>
  <c r="K4482" i="18"/>
  <c r="L4482" i="18"/>
  <c r="M4482" i="18"/>
  <c r="N4482" i="18"/>
  <c r="A4483" i="18"/>
  <c r="B4483" i="18"/>
  <c r="C4483" i="18"/>
  <c r="D4483" i="18"/>
  <c r="E4483" i="18"/>
  <c r="F4483" i="18"/>
  <c r="G4483" i="18"/>
  <c r="H4483" i="18"/>
  <c r="I4483" i="18"/>
  <c r="J4483" i="18"/>
  <c r="K4483" i="18"/>
  <c r="L4483" i="18"/>
  <c r="M4483" i="18"/>
  <c r="N4483" i="18"/>
  <c r="A4484" i="18"/>
  <c r="B4484" i="18"/>
  <c r="C4484" i="18"/>
  <c r="D4484" i="18"/>
  <c r="E4484" i="18"/>
  <c r="F4484" i="18"/>
  <c r="G4484" i="18"/>
  <c r="H4484" i="18"/>
  <c r="I4484" i="18"/>
  <c r="J4484" i="18"/>
  <c r="K4484" i="18"/>
  <c r="L4484" i="18"/>
  <c r="M4484" i="18"/>
  <c r="N4484" i="18"/>
  <c r="A4485" i="18"/>
  <c r="B4485" i="18"/>
  <c r="C4485" i="18"/>
  <c r="D4485" i="18"/>
  <c r="E4485" i="18"/>
  <c r="F4485" i="18"/>
  <c r="G4485" i="18"/>
  <c r="H4485" i="18"/>
  <c r="I4485" i="18"/>
  <c r="J4485" i="18"/>
  <c r="K4485" i="18"/>
  <c r="L4485" i="18"/>
  <c r="M4485" i="18"/>
  <c r="N4485" i="18"/>
  <c r="A4486" i="18"/>
  <c r="B4486" i="18"/>
  <c r="C4486" i="18"/>
  <c r="D4486" i="18"/>
  <c r="E4486" i="18"/>
  <c r="F4486" i="18"/>
  <c r="G4486" i="18"/>
  <c r="H4486" i="18"/>
  <c r="I4486" i="18"/>
  <c r="J4486" i="18"/>
  <c r="K4486" i="18"/>
  <c r="L4486" i="18"/>
  <c r="M4486" i="18"/>
  <c r="N4486" i="18"/>
  <c r="A4487" i="18"/>
  <c r="B4487" i="18"/>
  <c r="C4487" i="18"/>
  <c r="D4487" i="18"/>
  <c r="E4487" i="18"/>
  <c r="F4487" i="18"/>
  <c r="G4487" i="18"/>
  <c r="H4487" i="18"/>
  <c r="I4487" i="18"/>
  <c r="J4487" i="18"/>
  <c r="K4487" i="18"/>
  <c r="L4487" i="18"/>
  <c r="M4487" i="18"/>
  <c r="N4487" i="18"/>
  <c r="A4488" i="18"/>
  <c r="B4488" i="18"/>
  <c r="C4488" i="18"/>
  <c r="D4488" i="18"/>
  <c r="E4488" i="18"/>
  <c r="F4488" i="18"/>
  <c r="G4488" i="18"/>
  <c r="H4488" i="18"/>
  <c r="I4488" i="18"/>
  <c r="J4488" i="18"/>
  <c r="K4488" i="18"/>
  <c r="L4488" i="18"/>
  <c r="M4488" i="18"/>
  <c r="N4488" i="18"/>
  <c r="A4489" i="18"/>
  <c r="B4489" i="18"/>
  <c r="C4489" i="18"/>
  <c r="D4489" i="18"/>
  <c r="E4489" i="18"/>
  <c r="F4489" i="18"/>
  <c r="G4489" i="18"/>
  <c r="H4489" i="18"/>
  <c r="I4489" i="18"/>
  <c r="J4489" i="18"/>
  <c r="K4489" i="18"/>
  <c r="L4489" i="18"/>
  <c r="M4489" i="18"/>
  <c r="N4489" i="18"/>
  <c r="A4490" i="18"/>
  <c r="B4490" i="18"/>
  <c r="C4490" i="18"/>
  <c r="D4490" i="18"/>
  <c r="E4490" i="18"/>
  <c r="F4490" i="18"/>
  <c r="G4490" i="18"/>
  <c r="H4490" i="18"/>
  <c r="I4490" i="18"/>
  <c r="J4490" i="18"/>
  <c r="K4490" i="18"/>
  <c r="L4490" i="18"/>
  <c r="M4490" i="18"/>
  <c r="N4490" i="18"/>
  <c r="A4491" i="18"/>
  <c r="B4491" i="18"/>
  <c r="C4491" i="18"/>
  <c r="D4491" i="18"/>
  <c r="E4491" i="18"/>
  <c r="F4491" i="18"/>
  <c r="G4491" i="18"/>
  <c r="H4491" i="18"/>
  <c r="I4491" i="18"/>
  <c r="J4491" i="18"/>
  <c r="K4491" i="18"/>
  <c r="L4491" i="18"/>
  <c r="M4491" i="18"/>
  <c r="N4491" i="18"/>
  <c r="A4492" i="18"/>
  <c r="B4492" i="18"/>
  <c r="C4492" i="18"/>
  <c r="D4492" i="18"/>
  <c r="E4492" i="18"/>
  <c r="F4492" i="18"/>
  <c r="G4492" i="18"/>
  <c r="H4492" i="18"/>
  <c r="I4492" i="18"/>
  <c r="J4492" i="18"/>
  <c r="K4492" i="18"/>
  <c r="L4492" i="18"/>
  <c r="M4492" i="18"/>
  <c r="N4492" i="18"/>
  <c r="A4493" i="18"/>
  <c r="B4493" i="18"/>
  <c r="C4493" i="18"/>
  <c r="D4493" i="18"/>
  <c r="E4493" i="18"/>
  <c r="F4493" i="18"/>
  <c r="G4493" i="18"/>
  <c r="H4493" i="18"/>
  <c r="I4493" i="18"/>
  <c r="J4493" i="18"/>
  <c r="K4493" i="18"/>
  <c r="L4493" i="18"/>
  <c r="M4493" i="18"/>
  <c r="N4493" i="18"/>
  <c r="A4494" i="18"/>
  <c r="B4494" i="18"/>
  <c r="C4494" i="18"/>
  <c r="D4494" i="18"/>
  <c r="E4494" i="18"/>
  <c r="F4494" i="18"/>
  <c r="G4494" i="18"/>
  <c r="H4494" i="18"/>
  <c r="I4494" i="18"/>
  <c r="J4494" i="18"/>
  <c r="K4494" i="18"/>
  <c r="L4494" i="18"/>
  <c r="M4494" i="18"/>
  <c r="N4494" i="18"/>
  <c r="A4495" i="18"/>
  <c r="B4495" i="18"/>
  <c r="C4495" i="18"/>
  <c r="D4495" i="18"/>
  <c r="E4495" i="18"/>
  <c r="F4495" i="18"/>
  <c r="G4495" i="18"/>
  <c r="H4495" i="18"/>
  <c r="I4495" i="18"/>
  <c r="J4495" i="18"/>
  <c r="K4495" i="18"/>
  <c r="L4495" i="18"/>
  <c r="M4495" i="18"/>
  <c r="N4495" i="18"/>
  <c r="A4496" i="18"/>
  <c r="B4496" i="18"/>
  <c r="C4496" i="18"/>
  <c r="D4496" i="18"/>
  <c r="E4496" i="18"/>
  <c r="F4496" i="18"/>
  <c r="G4496" i="18"/>
  <c r="H4496" i="18"/>
  <c r="I4496" i="18"/>
  <c r="J4496" i="18"/>
  <c r="K4496" i="18"/>
  <c r="L4496" i="18"/>
  <c r="M4496" i="18"/>
  <c r="N4496" i="18"/>
  <c r="A4497" i="18"/>
  <c r="B4497" i="18"/>
  <c r="C4497" i="18"/>
  <c r="D4497" i="18"/>
  <c r="E4497" i="18"/>
  <c r="F4497" i="18"/>
  <c r="G4497" i="18"/>
  <c r="H4497" i="18"/>
  <c r="I4497" i="18"/>
  <c r="J4497" i="18"/>
  <c r="K4497" i="18"/>
  <c r="L4497" i="18"/>
  <c r="M4497" i="18"/>
  <c r="N4497" i="18"/>
  <c r="A4498" i="18"/>
  <c r="B4498" i="18"/>
  <c r="C4498" i="18"/>
  <c r="D4498" i="18"/>
  <c r="E4498" i="18"/>
  <c r="F4498" i="18"/>
  <c r="G4498" i="18"/>
  <c r="H4498" i="18"/>
  <c r="I4498" i="18"/>
  <c r="J4498" i="18"/>
  <c r="K4498" i="18"/>
  <c r="L4498" i="18"/>
  <c r="M4498" i="18"/>
  <c r="N4498" i="18"/>
  <c r="A4499" i="18"/>
  <c r="B4499" i="18"/>
  <c r="C4499" i="18"/>
  <c r="D4499" i="18"/>
  <c r="E4499" i="18"/>
  <c r="F4499" i="18"/>
  <c r="G4499" i="18"/>
  <c r="H4499" i="18"/>
  <c r="I4499" i="18"/>
  <c r="J4499" i="18"/>
  <c r="K4499" i="18"/>
  <c r="L4499" i="18"/>
  <c r="M4499" i="18"/>
  <c r="N4499" i="18"/>
  <c r="A4500" i="18"/>
  <c r="B4500" i="18"/>
  <c r="C4500" i="18"/>
  <c r="D4500" i="18"/>
  <c r="E4500" i="18"/>
  <c r="F4500" i="18"/>
  <c r="G4500" i="18"/>
  <c r="H4500" i="18"/>
  <c r="I4500" i="18"/>
  <c r="J4500" i="18"/>
  <c r="K4500" i="18"/>
  <c r="L4500" i="18"/>
  <c r="M4500" i="18"/>
  <c r="N4500" i="18"/>
  <c r="A4501" i="18"/>
  <c r="B4501" i="18"/>
  <c r="C4501" i="18"/>
  <c r="D4501" i="18"/>
  <c r="E4501" i="18"/>
  <c r="F4501" i="18"/>
  <c r="G4501" i="18"/>
  <c r="H4501" i="18"/>
  <c r="I4501" i="18"/>
  <c r="J4501" i="18"/>
  <c r="K4501" i="18"/>
  <c r="L4501" i="18"/>
  <c r="M4501" i="18"/>
  <c r="N4501" i="18"/>
  <c r="A4502" i="18"/>
  <c r="B4502" i="18"/>
  <c r="C4502" i="18"/>
  <c r="D4502" i="18"/>
  <c r="E4502" i="18"/>
  <c r="F4502" i="18"/>
  <c r="G4502" i="18"/>
  <c r="H4502" i="18"/>
  <c r="I4502" i="18"/>
  <c r="J4502" i="18"/>
  <c r="K4502" i="18"/>
  <c r="L4502" i="18"/>
  <c r="M4502" i="18"/>
  <c r="N4502" i="18"/>
  <c r="A4503" i="18"/>
  <c r="B4503" i="18"/>
  <c r="C4503" i="18"/>
  <c r="D4503" i="18"/>
  <c r="E4503" i="18"/>
  <c r="F4503" i="18"/>
  <c r="G4503" i="18"/>
  <c r="H4503" i="18"/>
  <c r="I4503" i="18"/>
  <c r="J4503" i="18"/>
  <c r="K4503" i="18"/>
  <c r="L4503" i="18"/>
  <c r="M4503" i="18"/>
  <c r="N4503" i="18"/>
  <c r="A4504" i="18"/>
  <c r="B4504" i="18"/>
  <c r="C4504" i="18"/>
  <c r="D4504" i="18"/>
  <c r="E4504" i="18"/>
  <c r="F4504" i="18"/>
  <c r="G4504" i="18"/>
  <c r="H4504" i="18"/>
  <c r="I4504" i="18"/>
  <c r="J4504" i="18"/>
  <c r="K4504" i="18"/>
  <c r="L4504" i="18"/>
  <c r="M4504" i="18"/>
  <c r="N4504" i="18"/>
  <c r="A4505" i="18"/>
  <c r="B4505" i="18"/>
  <c r="C4505" i="18"/>
  <c r="D4505" i="18"/>
  <c r="E4505" i="18"/>
  <c r="F4505" i="18"/>
  <c r="G4505" i="18"/>
  <c r="H4505" i="18"/>
  <c r="I4505" i="18"/>
  <c r="J4505" i="18"/>
  <c r="K4505" i="18"/>
  <c r="L4505" i="18"/>
  <c r="M4505" i="18"/>
  <c r="N4505" i="18"/>
  <c r="A4506" i="18"/>
  <c r="B4506" i="18"/>
  <c r="C4506" i="18"/>
  <c r="D4506" i="18"/>
  <c r="E4506" i="18"/>
  <c r="F4506" i="18"/>
  <c r="G4506" i="18"/>
  <c r="H4506" i="18"/>
  <c r="I4506" i="18"/>
  <c r="J4506" i="18"/>
  <c r="K4506" i="18"/>
  <c r="L4506" i="18"/>
  <c r="M4506" i="18"/>
  <c r="N4506" i="18"/>
  <c r="A4507" i="18"/>
  <c r="B4507" i="18"/>
  <c r="C4507" i="18"/>
  <c r="D4507" i="18"/>
  <c r="E4507" i="18"/>
  <c r="F4507" i="18"/>
  <c r="G4507" i="18"/>
  <c r="H4507" i="18"/>
  <c r="I4507" i="18"/>
  <c r="J4507" i="18"/>
  <c r="K4507" i="18"/>
  <c r="L4507" i="18"/>
  <c r="M4507" i="18"/>
  <c r="N4507" i="18"/>
  <c r="A4508" i="18"/>
  <c r="B4508" i="18"/>
  <c r="C4508" i="18"/>
  <c r="D4508" i="18"/>
  <c r="E4508" i="18"/>
  <c r="F4508" i="18"/>
  <c r="G4508" i="18"/>
  <c r="H4508" i="18"/>
  <c r="I4508" i="18"/>
  <c r="J4508" i="18"/>
  <c r="K4508" i="18"/>
  <c r="L4508" i="18"/>
  <c r="M4508" i="18"/>
  <c r="N4508" i="18"/>
  <c r="A4509" i="18"/>
  <c r="B4509" i="18"/>
  <c r="C4509" i="18"/>
  <c r="D4509" i="18"/>
  <c r="E4509" i="18"/>
  <c r="F4509" i="18"/>
  <c r="G4509" i="18"/>
  <c r="H4509" i="18"/>
  <c r="I4509" i="18"/>
  <c r="J4509" i="18"/>
  <c r="K4509" i="18"/>
  <c r="L4509" i="18"/>
  <c r="M4509" i="18"/>
  <c r="N4509" i="18"/>
  <c r="A4510" i="18"/>
  <c r="B4510" i="18"/>
  <c r="C4510" i="18"/>
  <c r="D4510" i="18"/>
  <c r="E4510" i="18"/>
  <c r="F4510" i="18"/>
  <c r="G4510" i="18"/>
  <c r="H4510" i="18"/>
  <c r="I4510" i="18"/>
  <c r="J4510" i="18"/>
  <c r="K4510" i="18"/>
  <c r="L4510" i="18"/>
  <c r="M4510" i="18"/>
  <c r="N4510" i="18"/>
  <c r="A4511" i="18"/>
  <c r="B4511" i="18"/>
  <c r="C4511" i="18"/>
  <c r="D4511" i="18"/>
  <c r="E4511" i="18"/>
  <c r="F4511" i="18"/>
  <c r="G4511" i="18"/>
  <c r="H4511" i="18"/>
  <c r="I4511" i="18"/>
  <c r="J4511" i="18"/>
  <c r="K4511" i="18"/>
  <c r="L4511" i="18"/>
  <c r="M4511" i="18"/>
  <c r="N4511" i="18"/>
  <c r="A4512" i="18"/>
  <c r="B4512" i="18"/>
  <c r="C4512" i="18"/>
  <c r="D4512" i="18"/>
  <c r="E4512" i="18"/>
  <c r="F4512" i="18"/>
  <c r="G4512" i="18"/>
  <c r="H4512" i="18"/>
  <c r="I4512" i="18"/>
  <c r="J4512" i="18"/>
  <c r="K4512" i="18"/>
  <c r="L4512" i="18"/>
  <c r="M4512" i="18"/>
  <c r="N4512" i="18"/>
  <c r="A4513" i="18"/>
  <c r="B4513" i="18"/>
  <c r="C4513" i="18"/>
  <c r="D4513" i="18"/>
  <c r="E4513" i="18"/>
  <c r="F4513" i="18"/>
  <c r="G4513" i="18"/>
  <c r="H4513" i="18"/>
  <c r="I4513" i="18"/>
  <c r="J4513" i="18"/>
  <c r="K4513" i="18"/>
  <c r="L4513" i="18"/>
  <c r="M4513" i="18"/>
  <c r="N4513" i="18"/>
  <c r="A4514" i="18"/>
  <c r="B4514" i="18"/>
  <c r="C4514" i="18"/>
  <c r="D4514" i="18"/>
  <c r="E4514" i="18"/>
  <c r="F4514" i="18"/>
  <c r="G4514" i="18"/>
  <c r="H4514" i="18"/>
  <c r="I4514" i="18"/>
  <c r="J4514" i="18"/>
  <c r="K4514" i="18"/>
  <c r="L4514" i="18"/>
  <c r="M4514" i="18"/>
  <c r="N4514" i="18"/>
  <c r="A4515" i="18"/>
  <c r="B4515" i="18"/>
  <c r="C4515" i="18"/>
  <c r="D4515" i="18"/>
  <c r="E4515" i="18"/>
  <c r="F4515" i="18"/>
  <c r="G4515" i="18"/>
  <c r="H4515" i="18"/>
  <c r="I4515" i="18"/>
  <c r="J4515" i="18"/>
  <c r="K4515" i="18"/>
  <c r="L4515" i="18"/>
  <c r="M4515" i="18"/>
  <c r="N4515" i="18"/>
  <c r="A4516" i="18"/>
  <c r="B4516" i="18"/>
  <c r="C4516" i="18"/>
  <c r="D4516" i="18"/>
  <c r="E4516" i="18"/>
  <c r="F4516" i="18"/>
  <c r="G4516" i="18"/>
  <c r="H4516" i="18"/>
  <c r="I4516" i="18"/>
  <c r="J4516" i="18"/>
  <c r="K4516" i="18"/>
  <c r="L4516" i="18"/>
  <c r="M4516" i="18"/>
  <c r="N4516" i="18"/>
  <c r="A4517" i="18"/>
  <c r="B4517" i="18"/>
  <c r="C4517" i="18"/>
  <c r="D4517" i="18"/>
  <c r="E4517" i="18"/>
  <c r="F4517" i="18"/>
  <c r="G4517" i="18"/>
  <c r="H4517" i="18"/>
  <c r="I4517" i="18"/>
  <c r="J4517" i="18"/>
  <c r="K4517" i="18"/>
  <c r="L4517" i="18"/>
  <c r="M4517" i="18"/>
  <c r="N4517" i="18"/>
  <c r="A4518" i="18"/>
  <c r="B4518" i="18"/>
  <c r="C4518" i="18"/>
  <c r="D4518" i="18"/>
  <c r="E4518" i="18"/>
  <c r="F4518" i="18"/>
  <c r="G4518" i="18"/>
  <c r="H4518" i="18"/>
  <c r="I4518" i="18"/>
  <c r="J4518" i="18"/>
  <c r="K4518" i="18"/>
  <c r="L4518" i="18"/>
  <c r="M4518" i="18"/>
  <c r="N4518" i="18"/>
  <c r="A4519" i="18"/>
  <c r="B4519" i="18"/>
  <c r="C4519" i="18"/>
  <c r="D4519" i="18"/>
  <c r="E4519" i="18"/>
  <c r="F4519" i="18"/>
  <c r="G4519" i="18"/>
  <c r="H4519" i="18"/>
  <c r="I4519" i="18"/>
  <c r="J4519" i="18"/>
  <c r="K4519" i="18"/>
  <c r="L4519" i="18"/>
  <c r="M4519" i="18"/>
  <c r="N4519" i="18"/>
  <c r="A4520" i="18"/>
  <c r="B4520" i="18"/>
  <c r="C4520" i="18"/>
  <c r="D4520" i="18"/>
  <c r="E4520" i="18"/>
  <c r="F4520" i="18"/>
  <c r="G4520" i="18"/>
  <c r="H4520" i="18"/>
  <c r="I4520" i="18"/>
  <c r="J4520" i="18"/>
  <c r="K4520" i="18"/>
  <c r="L4520" i="18"/>
  <c r="M4520" i="18"/>
  <c r="N4520" i="18"/>
  <c r="A4521" i="18"/>
  <c r="B4521" i="18"/>
  <c r="C4521" i="18"/>
  <c r="D4521" i="18"/>
  <c r="E4521" i="18"/>
  <c r="F4521" i="18"/>
  <c r="G4521" i="18"/>
  <c r="H4521" i="18"/>
  <c r="I4521" i="18"/>
  <c r="J4521" i="18"/>
  <c r="K4521" i="18"/>
  <c r="L4521" i="18"/>
  <c r="M4521" i="18"/>
  <c r="N4521" i="18"/>
  <c r="A4522" i="18"/>
  <c r="B4522" i="18"/>
  <c r="C4522" i="18"/>
  <c r="D4522" i="18"/>
  <c r="E4522" i="18"/>
  <c r="F4522" i="18"/>
  <c r="G4522" i="18"/>
  <c r="H4522" i="18"/>
  <c r="I4522" i="18"/>
  <c r="J4522" i="18"/>
  <c r="K4522" i="18"/>
  <c r="L4522" i="18"/>
  <c r="M4522" i="18"/>
  <c r="N4522" i="18"/>
  <c r="A4523" i="18"/>
  <c r="B4523" i="18"/>
  <c r="C4523" i="18"/>
  <c r="D4523" i="18"/>
  <c r="E4523" i="18"/>
  <c r="F4523" i="18"/>
  <c r="G4523" i="18"/>
  <c r="H4523" i="18"/>
  <c r="I4523" i="18"/>
  <c r="J4523" i="18"/>
  <c r="K4523" i="18"/>
  <c r="L4523" i="18"/>
  <c r="M4523" i="18"/>
  <c r="N4523" i="18"/>
  <c r="A4524" i="18"/>
  <c r="B4524" i="18"/>
  <c r="C4524" i="18"/>
  <c r="D4524" i="18"/>
  <c r="E4524" i="18"/>
  <c r="F4524" i="18"/>
  <c r="G4524" i="18"/>
  <c r="H4524" i="18"/>
  <c r="I4524" i="18"/>
  <c r="J4524" i="18"/>
  <c r="K4524" i="18"/>
  <c r="L4524" i="18"/>
  <c r="M4524" i="18"/>
  <c r="N4524" i="18"/>
  <c r="A4525" i="18"/>
  <c r="B4525" i="18"/>
  <c r="C4525" i="18"/>
  <c r="D4525" i="18"/>
  <c r="E4525" i="18"/>
  <c r="F4525" i="18"/>
  <c r="G4525" i="18"/>
  <c r="H4525" i="18"/>
  <c r="I4525" i="18"/>
  <c r="J4525" i="18"/>
  <c r="K4525" i="18"/>
  <c r="L4525" i="18"/>
  <c r="M4525" i="18"/>
  <c r="N4525" i="18"/>
  <c r="A4526" i="18"/>
  <c r="B4526" i="18"/>
  <c r="C4526" i="18"/>
  <c r="D4526" i="18"/>
  <c r="E4526" i="18"/>
  <c r="F4526" i="18"/>
  <c r="G4526" i="18"/>
  <c r="H4526" i="18"/>
  <c r="I4526" i="18"/>
  <c r="J4526" i="18"/>
  <c r="K4526" i="18"/>
  <c r="L4526" i="18"/>
  <c r="M4526" i="18"/>
  <c r="N4526" i="18"/>
  <c r="A4527" i="18"/>
  <c r="B4527" i="18"/>
  <c r="C4527" i="18"/>
  <c r="D4527" i="18"/>
  <c r="E4527" i="18"/>
  <c r="F4527" i="18"/>
  <c r="G4527" i="18"/>
  <c r="H4527" i="18"/>
  <c r="I4527" i="18"/>
  <c r="J4527" i="18"/>
  <c r="K4527" i="18"/>
  <c r="L4527" i="18"/>
  <c r="M4527" i="18"/>
  <c r="N4527" i="18"/>
  <c r="A4528" i="18"/>
  <c r="B4528" i="18"/>
  <c r="C4528" i="18"/>
  <c r="D4528" i="18"/>
  <c r="E4528" i="18"/>
  <c r="F4528" i="18"/>
  <c r="G4528" i="18"/>
  <c r="H4528" i="18"/>
  <c r="I4528" i="18"/>
  <c r="J4528" i="18"/>
  <c r="K4528" i="18"/>
  <c r="L4528" i="18"/>
  <c r="M4528" i="18"/>
  <c r="N4528" i="18"/>
  <c r="A4529" i="18"/>
  <c r="B4529" i="18"/>
  <c r="C4529" i="18"/>
  <c r="D4529" i="18"/>
  <c r="E4529" i="18"/>
  <c r="F4529" i="18"/>
  <c r="G4529" i="18"/>
  <c r="H4529" i="18"/>
  <c r="I4529" i="18"/>
  <c r="J4529" i="18"/>
  <c r="K4529" i="18"/>
  <c r="L4529" i="18"/>
  <c r="M4529" i="18"/>
  <c r="N4529" i="18"/>
  <c r="A4530" i="18"/>
  <c r="B4530" i="18"/>
  <c r="C4530" i="18"/>
  <c r="D4530" i="18"/>
  <c r="E4530" i="18"/>
  <c r="F4530" i="18"/>
  <c r="G4530" i="18"/>
  <c r="H4530" i="18"/>
  <c r="I4530" i="18"/>
  <c r="J4530" i="18"/>
  <c r="K4530" i="18"/>
  <c r="L4530" i="18"/>
  <c r="M4530" i="18"/>
  <c r="N4530" i="18"/>
  <c r="A4531" i="18"/>
  <c r="B4531" i="18"/>
  <c r="C4531" i="18"/>
  <c r="D4531" i="18"/>
  <c r="E4531" i="18"/>
  <c r="F4531" i="18"/>
  <c r="G4531" i="18"/>
  <c r="H4531" i="18"/>
  <c r="I4531" i="18"/>
  <c r="J4531" i="18"/>
  <c r="K4531" i="18"/>
  <c r="L4531" i="18"/>
  <c r="M4531" i="18"/>
  <c r="N4531" i="18"/>
  <c r="A4532" i="18"/>
  <c r="B4532" i="18"/>
  <c r="C4532" i="18"/>
  <c r="D4532" i="18"/>
  <c r="E4532" i="18"/>
  <c r="F4532" i="18"/>
  <c r="G4532" i="18"/>
  <c r="H4532" i="18"/>
  <c r="I4532" i="18"/>
  <c r="J4532" i="18"/>
  <c r="K4532" i="18"/>
  <c r="L4532" i="18"/>
  <c r="M4532" i="18"/>
  <c r="N4532" i="18"/>
  <c r="A4533" i="18"/>
  <c r="B4533" i="18"/>
  <c r="C4533" i="18"/>
  <c r="D4533" i="18"/>
  <c r="E4533" i="18"/>
  <c r="F4533" i="18"/>
  <c r="G4533" i="18"/>
  <c r="H4533" i="18"/>
  <c r="I4533" i="18"/>
  <c r="J4533" i="18"/>
  <c r="K4533" i="18"/>
  <c r="L4533" i="18"/>
  <c r="M4533" i="18"/>
  <c r="N4533" i="18"/>
  <c r="A4534" i="18"/>
  <c r="B4534" i="18"/>
  <c r="C4534" i="18"/>
  <c r="D4534" i="18"/>
  <c r="E4534" i="18"/>
  <c r="F4534" i="18"/>
  <c r="G4534" i="18"/>
  <c r="H4534" i="18"/>
  <c r="I4534" i="18"/>
  <c r="J4534" i="18"/>
  <c r="K4534" i="18"/>
  <c r="L4534" i="18"/>
  <c r="M4534" i="18"/>
  <c r="N4534" i="18"/>
  <c r="A4535" i="18"/>
  <c r="B4535" i="18"/>
  <c r="C4535" i="18"/>
  <c r="D4535" i="18"/>
  <c r="E4535" i="18"/>
  <c r="F4535" i="18"/>
  <c r="G4535" i="18"/>
  <c r="H4535" i="18"/>
  <c r="I4535" i="18"/>
  <c r="J4535" i="18"/>
  <c r="K4535" i="18"/>
  <c r="L4535" i="18"/>
  <c r="M4535" i="18"/>
  <c r="N4535" i="18"/>
  <c r="A4536" i="18"/>
  <c r="B4536" i="18"/>
  <c r="C4536" i="18"/>
  <c r="D4536" i="18"/>
  <c r="E4536" i="18"/>
  <c r="F4536" i="18"/>
  <c r="G4536" i="18"/>
  <c r="H4536" i="18"/>
  <c r="I4536" i="18"/>
  <c r="J4536" i="18"/>
  <c r="K4536" i="18"/>
  <c r="L4536" i="18"/>
  <c r="M4536" i="18"/>
  <c r="N4536" i="18"/>
  <c r="A4537" i="18"/>
  <c r="B4537" i="18"/>
  <c r="C4537" i="18"/>
  <c r="D4537" i="18"/>
  <c r="E4537" i="18"/>
  <c r="F4537" i="18"/>
  <c r="G4537" i="18"/>
  <c r="H4537" i="18"/>
  <c r="I4537" i="18"/>
  <c r="J4537" i="18"/>
  <c r="K4537" i="18"/>
  <c r="L4537" i="18"/>
  <c r="M4537" i="18"/>
  <c r="N4537" i="18"/>
  <c r="A4538" i="18"/>
  <c r="B4538" i="18"/>
  <c r="C4538" i="18"/>
  <c r="D4538" i="18"/>
  <c r="E4538" i="18"/>
  <c r="F4538" i="18"/>
  <c r="G4538" i="18"/>
  <c r="H4538" i="18"/>
  <c r="I4538" i="18"/>
  <c r="J4538" i="18"/>
  <c r="K4538" i="18"/>
  <c r="L4538" i="18"/>
  <c r="M4538" i="18"/>
  <c r="N4538" i="18"/>
  <c r="A4539" i="18"/>
  <c r="B4539" i="18"/>
  <c r="C4539" i="18"/>
  <c r="D4539" i="18"/>
  <c r="E4539" i="18"/>
  <c r="F4539" i="18"/>
  <c r="G4539" i="18"/>
  <c r="H4539" i="18"/>
  <c r="I4539" i="18"/>
  <c r="J4539" i="18"/>
  <c r="K4539" i="18"/>
  <c r="L4539" i="18"/>
  <c r="M4539" i="18"/>
  <c r="N4539" i="18"/>
  <c r="A4540" i="18"/>
  <c r="B4540" i="18"/>
  <c r="C4540" i="18"/>
  <c r="D4540" i="18"/>
  <c r="E4540" i="18"/>
  <c r="F4540" i="18"/>
  <c r="G4540" i="18"/>
  <c r="H4540" i="18"/>
  <c r="I4540" i="18"/>
  <c r="J4540" i="18"/>
  <c r="K4540" i="18"/>
  <c r="L4540" i="18"/>
  <c r="M4540" i="18"/>
  <c r="N4540" i="18"/>
  <c r="A4541" i="18"/>
  <c r="B4541" i="18"/>
  <c r="C4541" i="18"/>
  <c r="D4541" i="18"/>
  <c r="E4541" i="18"/>
  <c r="F4541" i="18"/>
  <c r="G4541" i="18"/>
  <c r="H4541" i="18"/>
  <c r="I4541" i="18"/>
  <c r="J4541" i="18"/>
  <c r="K4541" i="18"/>
  <c r="L4541" i="18"/>
  <c r="M4541" i="18"/>
  <c r="N4541" i="18"/>
  <c r="A4542" i="18"/>
  <c r="B4542" i="18"/>
  <c r="C4542" i="18"/>
  <c r="D4542" i="18"/>
  <c r="E4542" i="18"/>
  <c r="F4542" i="18"/>
  <c r="G4542" i="18"/>
  <c r="H4542" i="18"/>
  <c r="I4542" i="18"/>
  <c r="J4542" i="18"/>
  <c r="K4542" i="18"/>
  <c r="L4542" i="18"/>
  <c r="M4542" i="18"/>
  <c r="N4542" i="18"/>
  <c r="A4543" i="18"/>
  <c r="B4543" i="18"/>
  <c r="C4543" i="18"/>
  <c r="D4543" i="18"/>
  <c r="E4543" i="18"/>
  <c r="F4543" i="18"/>
  <c r="G4543" i="18"/>
  <c r="H4543" i="18"/>
  <c r="I4543" i="18"/>
  <c r="J4543" i="18"/>
  <c r="K4543" i="18"/>
  <c r="L4543" i="18"/>
  <c r="M4543" i="18"/>
  <c r="N4543" i="18"/>
  <c r="A4544" i="18"/>
  <c r="B4544" i="18"/>
  <c r="C4544" i="18"/>
  <c r="D4544" i="18"/>
  <c r="E4544" i="18"/>
  <c r="F4544" i="18"/>
  <c r="G4544" i="18"/>
  <c r="H4544" i="18"/>
  <c r="I4544" i="18"/>
  <c r="J4544" i="18"/>
  <c r="K4544" i="18"/>
  <c r="L4544" i="18"/>
  <c r="M4544" i="18"/>
  <c r="N4544" i="18"/>
  <c r="A4545" i="18"/>
  <c r="B4545" i="18"/>
  <c r="C4545" i="18"/>
  <c r="D4545" i="18"/>
  <c r="E4545" i="18"/>
  <c r="F4545" i="18"/>
  <c r="G4545" i="18"/>
  <c r="H4545" i="18"/>
  <c r="I4545" i="18"/>
  <c r="J4545" i="18"/>
  <c r="K4545" i="18"/>
  <c r="L4545" i="18"/>
  <c r="M4545" i="18"/>
  <c r="N4545" i="18"/>
  <c r="A4546" i="18"/>
  <c r="B4546" i="18"/>
  <c r="C4546" i="18"/>
  <c r="D4546" i="18"/>
  <c r="E4546" i="18"/>
  <c r="F4546" i="18"/>
  <c r="G4546" i="18"/>
  <c r="H4546" i="18"/>
  <c r="I4546" i="18"/>
  <c r="J4546" i="18"/>
  <c r="K4546" i="18"/>
  <c r="L4546" i="18"/>
  <c r="M4546" i="18"/>
  <c r="N4546" i="18"/>
  <c r="A4547" i="18"/>
  <c r="B4547" i="18"/>
  <c r="C4547" i="18"/>
  <c r="D4547" i="18"/>
  <c r="E4547" i="18"/>
  <c r="F4547" i="18"/>
  <c r="G4547" i="18"/>
  <c r="H4547" i="18"/>
  <c r="I4547" i="18"/>
  <c r="J4547" i="18"/>
  <c r="K4547" i="18"/>
  <c r="L4547" i="18"/>
  <c r="M4547" i="18"/>
  <c r="N4547" i="18"/>
  <c r="A4548" i="18"/>
  <c r="B4548" i="18"/>
  <c r="C4548" i="18"/>
  <c r="D4548" i="18"/>
  <c r="E4548" i="18"/>
  <c r="F4548" i="18"/>
  <c r="G4548" i="18"/>
  <c r="H4548" i="18"/>
  <c r="I4548" i="18"/>
  <c r="J4548" i="18"/>
  <c r="K4548" i="18"/>
  <c r="L4548" i="18"/>
  <c r="M4548" i="18"/>
  <c r="N4548" i="18"/>
  <c r="A4549" i="18"/>
  <c r="B4549" i="18"/>
  <c r="C4549" i="18"/>
  <c r="D4549" i="18"/>
  <c r="E4549" i="18"/>
  <c r="F4549" i="18"/>
  <c r="G4549" i="18"/>
  <c r="H4549" i="18"/>
  <c r="I4549" i="18"/>
  <c r="J4549" i="18"/>
  <c r="K4549" i="18"/>
  <c r="L4549" i="18"/>
  <c r="M4549" i="18"/>
  <c r="N4549" i="18"/>
  <c r="A4550" i="18"/>
  <c r="B4550" i="18"/>
  <c r="C4550" i="18"/>
  <c r="D4550" i="18"/>
  <c r="E4550" i="18"/>
  <c r="F4550" i="18"/>
  <c r="G4550" i="18"/>
  <c r="H4550" i="18"/>
  <c r="I4550" i="18"/>
  <c r="J4550" i="18"/>
  <c r="K4550" i="18"/>
  <c r="L4550" i="18"/>
  <c r="M4550" i="18"/>
  <c r="N4550" i="18"/>
  <c r="A4551" i="18"/>
  <c r="B4551" i="18"/>
  <c r="C4551" i="18"/>
  <c r="D4551" i="18"/>
  <c r="E4551" i="18"/>
  <c r="F4551" i="18"/>
  <c r="G4551" i="18"/>
  <c r="H4551" i="18"/>
  <c r="I4551" i="18"/>
  <c r="J4551" i="18"/>
  <c r="K4551" i="18"/>
  <c r="L4551" i="18"/>
  <c r="M4551" i="18"/>
  <c r="N4551" i="18"/>
  <c r="A4552" i="18"/>
  <c r="B4552" i="18"/>
  <c r="C4552" i="18"/>
  <c r="D4552" i="18"/>
  <c r="E4552" i="18"/>
  <c r="F4552" i="18"/>
  <c r="G4552" i="18"/>
  <c r="H4552" i="18"/>
  <c r="I4552" i="18"/>
  <c r="J4552" i="18"/>
  <c r="K4552" i="18"/>
  <c r="L4552" i="18"/>
  <c r="M4552" i="18"/>
  <c r="N4552" i="18"/>
  <c r="A4553" i="18"/>
  <c r="B4553" i="18"/>
  <c r="C4553" i="18"/>
  <c r="D4553" i="18"/>
  <c r="E4553" i="18"/>
  <c r="F4553" i="18"/>
  <c r="G4553" i="18"/>
  <c r="H4553" i="18"/>
  <c r="I4553" i="18"/>
  <c r="J4553" i="18"/>
  <c r="K4553" i="18"/>
  <c r="L4553" i="18"/>
  <c r="M4553" i="18"/>
  <c r="N4553" i="18"/>
  <c r="A4554" i="18"/>
  <c r="B4554" i="18"/>
  <c r="C4554" i="18"/>
  <c r="D4554" i="18"/>
  <c r="E4554" i="18"/>
  <c r="F4554" i="18"/>
  <c r="G4554" i="18"/>
  <c r="H4554" i="18"/>
  <c r="I4554" i="18"/>
  <c r="J4554" i="18"/>
  <c r="K4554" i="18"/>
  <c r="L4554" i="18"/>
  <c r="M4554" i="18"/>
  <c r="N4554" i="18"/>
  <c r="A4555" i="18"/>
  <c r="B4555" i="18"/>
  <c r="C4555" i="18"/>
  <c r="D4555" i="18"/>
  <c r="E4555" i="18"/>
  <c r="F4555" i="18"/>
  <c r="G4555" i="18"/>
  <c r="H4555" i="18"/>
  <c r="I4555" i="18"/>
  <c r="J4555" i="18"/>
  <c r="K4555" i="18"/>
  <c r="L4555" i="18"/>
  <c r="M4555" i="18"/>
  <c r="N4555" i="18"/>
  <c r="A4556" i="18"/>
  <c r="B4556" i="18"/>
  <c r="C4556" i="18"/>
  <c r="D4556" i="18"/>
  <c r="E4556" i="18"/>
  <c r="F4556" i="18"/>
  <c r="G4556" i="18"/>
  <c r="H4556" i="18"/>
  <c r="I4556" i="18"/>
  <c r="J4556" i="18"/>
  <c r="K4556" i="18"/>
  <c r="L4556" i="18"/>
  <c r="M4556" i="18"/>
  <c r="N4556" i="18"/>
  <c r="A4557" i="18"/>
  <c r="B4557" i="18"/>
  <c r="C4557" i="18"/>
  <c r="D4557" i="18"/>
  <c r="E4557" i="18"/>
  <c r="F4557" i="18"/>
  <c r="G4557" i="18"/>
  <c r="H4557" i="18"/>
  <c r="I4557" i="18"/>
  <c r="J4557" i="18"/>
  <c r="K4557" i="18"/>
  <c r="L4557" i="18"/>
  <c r="M4557" i="18"/>
  <c r="N4557" i="18"/>
  <c r="A4558" i="18"/>
  <c r="B4558" i="18"/>
  <c r="C4558" i="18"/>
  <c r="D4558" i="18"/>
  <c r="E4558" i="18"/>
  <c r="F4558" i="18"/>
  <c r="G4558" i="18"/>
  <c r="H4558" i="18"/>
  <c r="I4558" i="18"/>
  <c r="J4558" i="18"/>
  <c r="K4558" i="18"/>
  <c r="L4558" i="18"/>
  <c r="M4558" i="18"/>
  <c r="N4558" i="18"/>
  <c r="A4559" i="18"/>
  <c r="B4559" i="18"/>
  <c r="C4559" i="18"/>
  <c r="D4559" i="18"/>
  <c r="E4559" i="18"/>
  <c r="F4559" i="18"/>
  <c r="G4559" i="18"/>
  <c r="H4559" i="18"/>
  <c r="I4559" i="18"/>
  <c r="J4559" i="18"/>
  <c r="K4559" i="18"/>
  <c r="L4559" i="18"/>
  <c r="M4559" i="18"/>
  <c r="N4559" i="18"/>
  <c r="A4560" i="18"/>
  <c r="B4560" i="18"/>
  <c r="C4560" i="18"/>
  <c r="D4560" i="18"/>
  <c r="E4560" i="18"/>
  <c r="F4560" i="18"/>
  <c r="G4560" i="18"/>
  <c r="H4560" i="18"/>
  <c r="I4560" i="18"/>
  <c r="J4560" i="18"/>
  <c r="K4560" i="18"/>
  <c r="L4560" i="18"/>
  <c r="M4560" i="18"/>
  <c r="N4560" i="18"/>
  <c r="A4561" i="18"/>
  <c r="B4561" i="18"/>
  <c r="C4561" i="18"/>
  <c r="D4561" i="18"/>
  <c r="E4561" i="18"/>
  <c r="F4561" i="18"/>
  <c r="G4561" i="18"/>
  <c r="H4561" i="18"/>
  <c r="I4561" i="18"/>
  <c r="J4561" i="18"/>
  <c r="K4561" i="18"/>
  <c r="L4561" i="18"/>
  <c r="M4561" i="18"/>
  <c r="N4561" i="18"/>
  <c r="A4562" i="18"/>
  <c r="B4562" i="18"/>
  <c r="C4562" i="18"/>
  <c r="D4562" i="18"/>
  <c r="E4562" i="18"/>
  <c r="F4562" i="18"/>
  <c r="G4562" i="18"/>
  <c r="H4562" i="18"/>
  <c r="I4562" i="18"/>
  <c r="J4562" i="18"/>
  <c r="K4562" i="18"/>
  <c r="L4562" i="18"/>
  <c r="M4562" i="18"/>
  <c r="N4562" i="18"/>
  <c r="A4563" i="18"/>
  <c r="B4563" i="18"/>
  <c r="C4563" i="18"/>
  <c r="D4563" i="18"/>
  <c r="E4563" i="18"/>
  <c r="F4563" i="18"/>
  <c r="G4563" i="18"/>
  <c r="H4563" i="18"/>
  <c r="I4563" i="18"/>
  <c r="J4563" i="18"/>
  <c r="K4563" i="18"/>
  <c r="L4563" i="18"/>
  <c r="M4563" i="18"/>
  <c r="N4563" i="18"/>
  <c r="A4564" i="18"/>
  <c r="B4564" i="18"/>
  <c r="C4564" i="18"/>
  <c r="D4564" i="18"/>
  <c r="E4564" i="18"/>
  <c r="F4564" i="18"/>
  <c r="G4564" i="18"/>
  <c r="H4564" i="18"/>
  <c r="I4564" i="18"/>
  <c r="J4564" i="18"/>
  <c r="K4564" i="18"/>
  <c r="L4564" i="18"/>
  <c r="M4564" i="18"/>
  <c r="N4564" i="18"/>
  <c r="A4565" i="18"/>
  <c r="B4565" i="18"/>
  <c r="C4565" i="18"/>
  <c r="D4565" i="18"/>
  <c r="E4565" i="18"/>
  <c r="F4565" i="18"/>
  <c r="G4565" i="18"/>
  <c r="H4565" i="18"/>
  <c r="I4565" i="18"/>
  <c r="J4565" i="18"/>
  <c r="K4565" i="18"/>
  <c r="L4565" i="18"/>
  <c r="M4565" i="18"/>
  <c r="N4565" i="18"/>
  <c r="A4566" i="18"/>
  <c r="B4566" i="18"/>
  <c r="C4566" i="18"/>
  <c r="D4566" i="18"/>
  <c r="E4566" i="18"/>
  <c r="F4566" i="18"/>
  <c r="G4566" i="18"/>
  <c r="H4566" i="18"/>
  <c r="I4566" i="18"/>
  <c r="J4566" i="18"/>
  <c r="K4566" i="18"/>
  <c r="L4566" i="18"/>
  <c r="M4566" i="18"/>
  <c r="N4566" i="18"/>
  <c r="A4567" i="18"/>
  <c r="B4567" i="18"/>
  <c r="C4567" i="18"/>
  <c r="D4567" i="18"/>
  <c r="E4567" i="18"/>
  <c r="F4567" i="18"/>
  <c r="G4567" i="18"/>
  <c r="H4567" i="18"/>
  <c r="I4567" i="18"/>
  <c r="J4567" i="18"/>
  <c r="K4567" i="18"/>
  <c r="L4567" i="18"/>
  <c r="M4567" i="18"/>
  <c r="N4567" i="18"/>
  <c r="A4568" i="18"/>
  <c r="B4568" i="18"/>
  <c r="C4568" i="18"/>
  <c r="D4568" i="18"/>
  <c r="E4568" i="18"/>
  <c r="F4568" i="18"/>
  <c r="G4568" i="18"/>
  <c r="H4568" i="18"/>
  <c r="I4568" i="18"/>
  <c r="J4568" i="18"/>
  <c r="K4568" i="18"/>
  <c r="L4568" i="18"/>
  <c r="M4568" i="18"/>
  <c r="N4568" i="18"/>
  <c r="A4569" i="18"/>
  <c r="B4569" i="18"/>
  <c r="C4569" i="18"/>
  <c r="D4569" i="18"/>
  <c r="E4569" i="18"/>
  <c r="F4569" i="18"/>
  <c r="G4569" i="18"/>
  <c r="H4569" i="18"/>
  <c r="I4569" i="18"/>
  <c r="J4569" i="18"/>
  <c r="K4569" i="18"/>
  <c r="L4569" i="18"/>
  <c r="M4569" i="18"/>
  <c r="N4569" i="18"/>
  <c r="A4570" i="18"/>
  <c r="B4570" i="18"/>
  <c r="C4570" i="18"/>
  <c r="D4570" i="18"/>
  <c r="E4570" i="18"/>
  <c r="F4570" i="18"/>
  <c r="G4570" i="18"/>
  <c r="H4570" i="18"/>
  <c r="I4570" i="18"/>
  <c r="J4570" i="18"/>
  <c r="K4570" i="18"/>
  <c r="L4570" i="18"/>
  <c r="M4570" i="18"/>
  <c r="N4570" i="18"/>
  <c r="A4571" i="18"/>
  <c r="B4571" i="18"/>
  <c r="C4571" i="18"/>
  <c r="D4571" i="18"/>
  <c r="E4571" i="18"/>
  <c r="F4571" i="18"/>
  <c r="G4571" i="18"/>
  <c r="H4571" i="18"/>
  <c r="I4571" i="18"/>
  <c r="J4571" i="18"/>
  <c r="K4571" i="18"/>
  <c r="L4571" i="18"/>
  <c r="M4571" i="18"/>
  <c r="N4571" i="18"/>
  <c r="A4572" i="18"/>
  <c r="B4572" i="18"/>
  <c r="C4572" i="18"/>
  <c r="D4572" i="18"/>
  <c r="E4572" i="18"/>
  <c r="F4572" i="18"/>
  <c r="G4572" i="18"/>
  <c r="H4572" i="18"/>
  <c r="I4572" i="18"/>
  <c r="J4572" i="18"/>
  <c r="K4572" i="18"/>
  <c r="L4572" i="18"/>
  <c r="M4572" i="18"/>
  <c r="N4572" i="18"/>
  <c r="A4573" i="18"/>
  <c r="B4573" i="18"/>
  <c r="C4573" i="18"/>
  <c r="D4573" i="18"/>
  <c r="E4573" i="18"/>
  <c r="F4573" i="18"/>
  <c r="G4573" i="18"/>
  <c r="H4573" i="18"/>
  <c r="I4573" i="18"/>
  <c r="J4573" i="18"/>
  <c r="K4573" i="18"/>
  <c r="L4573" i="18"/>
  <c r="M4573" i="18"/>
  <c r="N4573" i="18"/>
  <c r="A4574" i="18"/>
  <c r="B4574" i="18"/>
  <c r="C4574" i="18"/>
  <c r="D4574" i="18"/>
  <c r="E4574" i="18"/>
  <c r="F4574" i="18"/>
  <c r="G4574" i="18"/>
  <c r="H4574" i="18"/>
  <c r="I4574" i="18"/>
  <c r="J4574" i="18"/>
  <c r="K4574" i="18"/>
  <c r="L4574" i="18"/>
  <c r="M4574" i="18"/>
  <c r="N4574" i="18"/>
  <c r="A4575" i="18"/>
  <c r="B4575" i="18"/>
  <c r="C4575" i="18"/>
  <c r="D4575" i="18"/>
  <c r="E4575" i="18"/>
  <c r="F4575" i="18"/>
  <c r="G4575" i="18"/>
  <c r="H4575" i="18"/>
  <c r="I4575" i="18"/>
  <c r="J4575" i="18"/>
  <c r="K4575" i="18"/>
  <c r="L4575" i="18"/>
  <c r="M4575" i="18"/>
  <c r="N4575" i="18"/>
  <c r="A4576" i="18"/>
  <c r="B4576" i="18"/>
  <c r="C4576" i="18"/>
  <c r="D4576" i="18"/>
  <c r="E4576" i="18"/>
  <c r="F4576" i="18"/>
  <c r="G4576" i="18"/>
  <c r="H4576" i="18"/>
  <c r="I4576" i="18"/>
  <c r="J4576" i="18"/>
  <c r="K4576" i="18"/>
  <c r="L4576" i="18"/>
  <c r="M4576" i="18"/>
  <c r="N4576" i="18"/>
  <c r="A4577" i="18"/>
  <c r="B4577" i="18"/>
  <c r="C4577" i="18"/>
  <c r="D4577" i="18"/>
  <c r="E4577" i="18"/>
  <c r="F4577" i="18"/>
  <c r="G4577" i="18"/>
  <c r="H4577" i="18"/>
  <c r="I4577" i="18"/>
  <c r="J4577" i="18"/>
  <c r="K4577" i="18"/>
  <c r="L4577" i="18"/>
  <c r="M4577" i="18"/>
  <c r="N4577" i="18"/>
  <c r="A4578" i="18"/>
  <c r="B4578" i="18"/>
  <c r="C4578" i="18"/>
  <c r="D4578" i="18"/>
  <c r="E4578" i="18"/>
  <c r="F4578" i="18"/>
  <c r="G4578" i="18"/>
  <c r="H4578" i="18"/>
  <c r="I4578" i="18"/>
  <c r="J4578" i="18"/>
  <c r="K4578" i="18"/>
  <c r="L4578" i="18"/>
  <c r="M4578" i="18"/>
  <c r="N4578" i="18"/>
  <c r="A4579" i="18"/>
  <c r="B4579" i="18"/>
  <c r="C4579" i="18"/>
  <c r="D4579" i="18"/>
  <c r="E4579" i="18"/>
  <c r="F4579" i="18"/>
  <c r="G4579" i="18"/>
  <c r="H4579" i="18"/>
  <c r="I4579" i="18"/>
  <c r="J4579" i="18"/>
  <c r="K4579" i="18"/>
  <c r="L4579" i="18"/>
  <c r="M4579" i="18"/>
  <c r="N4579" i="18"/>
  <c r="A4580" i="18"/>
  <c r="B4580" i="18"/>
  <c r="C4580" i="18"/>
  <c r="D4580" i="18"/>
  <c r="E4580" i="18"/>
  <c r="F4580" i="18"/>
  <c r="G4580" i="18"/>
  <c r="H4580" i="18"/>
  <c r="I4580" i="18"/>
  <c r="J4580" i="18"/>
  <c r="K4580" i="18"/>
  <c r="L4580" i="18"/>
  <c r="M4580" i="18"/>
  <c r="N4580" i="18"/>
  <c r="A4581" i="18"/>
  <c r="B4581" i="18"/>
  <c r="C4581" i="18"/>
  <c r="D4581" i="18"/>
  <c r="E4581" i="18"/>
  <c r="F4581" i="18"/>
  <c r="G4581" i="18"/>
  <c r="H4581" i="18"/>
  <c r="I4581" i="18"/>
  <c r="J4581" i="18"/>
  <c r="K4581" i="18"/>
  <c r="L4581" i="18"/>
  <c r="M4581" i="18"/>
  <c r="N4581" i="18"/>
  <c r="A4582" i="18"/>
  <c r="B4582" i="18"/>
  <c r="C4582" i="18"/>
  <c r="D4582" i="18"/>
  <c r="E4582" i="18"/>
  <c r="F4582" i="18"/>
  <c r="G4582" i="18"/>
  <c r="H4582" i="18"/>
  <c r="I4582" i="18"/>
  <c r="J4582" i="18"/>
  <c r="K4582" i="18"/>
  <c r="L4582" i="18"/>
  <c r="M4582" i="18"/>
  <c r="N4582" i="18"/>
  <c r="A4583" i="18"/>
  <c r="B4583" i="18"/>
  <c r="C4583" i="18"/>
  <c r="D4583" i="18"/>
  <c r="E4583" i="18"/>
  <c r="F4583" i="18"/>
  <c r="G4583" i="18"/>
  <c r="H4583" i="18"/>
  <c r="I4583" i="18"/>
  <c r="J4583" i="18"/>
  <c r="K4583" i="18"/>
  <c r="L4583" i="18"/>
  <c r="M4583" i="18"/>
  <c r="N4583" i="18"/>
  <c r="A4584" i="18"/>
  <c r="B4584" i="18"/>
  <c r="C4584" i="18"/>
  <c r="D4584" i="18"/>
  <c r="E4584" i="18"/>
  <c r="F4584" i="18"/>
  <c r="G4584" i="18"/>
  <c r="H4584" i="18"/>
  <c r="I4584" i="18"/>
  <c r="J4584" i="18"/>
  <c r="K4584" i="18"/>
  <c r="L4584" i="18"/>
  <c r="M4584" i="18"/>
  <c r="N4584" i="18"/>
  <c r="A4585" i="18"/>
  <c r="B4585" i="18"/>
  <c r="C4585" i="18"/>
  <c r="D4585" i="18"/>
  <c r="E4585" i="18"/>
  <c r="F4585" i="18"/>
  <c r="G4585" i="18"/>
  <c r="H4585" i="18"/>
  <c r="I4585" i="18"/>
  <c r="J4585" i="18"/>
  <c r="K4585" i="18"/>
  <c r="L4585" i="18"/>
  <c r="M4585" i="18"/>
  <c r="N4585" i="18"/>
  <c r="A4586" i="18"/>
  <c r="B4586" i="18"/>
  <c r="C4586" i="18"/>
  <c r="D4586" i="18"/>
  <c r="E4586" i="18"/>
  <c r="F4586" i="18"/>
  <c r="G4586" i="18"/>
  <c r="H4586" i="18"/>
  <c r="I4586" i="18"/>
  <c r="J4586" i="18"/>
  <c r="K4586" i="18"/>
  <c r="L4586" i="18"/>
  <c r="M4586" i="18"/>
  <c r="N4586" i="18"/>
  <c r="A4587" i="18"/>
  <c r="B4587" i="18"/>
  <c r="C4587" i="18"/>
  <c r="D4587" i="18"/>
  <c r="E4587" i="18"/>
  <c r="F4587" i="18"/>
  <c r="G4587" i="18"/>
  <c r="H4587" i="18"/>
  <c r="I4587" i="18"/>
  <c r="J4587" i="18"/>
  <c r="K4587" i="18"/>
  <c r="L4587" i="18"/>
  <c r="M4587" i="18"/>
  <c r="N4587" i="18"/>
  <c r="A4588" i="18"/>
  <c r="B4588" i="18"/>
  <c r="C4588" i="18"/>
  <c r="D4588" i="18"/>
  <c r="E4588" i="18"/>
  <c r="F4588" i="18"/>
  <c r="G4588" i="18"/>
  <c r="H4588" i="18"/>
  <c r="I4588" i="18"/>
  <c r="J4588" i="18"/>
  <c r="K4588" i="18"/>
  <c r="L4588" i="18"/>
  <c r="M4588" i="18"/>
  <c r="N4588" i="18"/>
  <c r="A4589" i="18"/>
  <c r="B4589" i="18"/>
  <c r="C4589" i="18"/>
  <c r="D4589" i="18"/>
  <c r="E4589" i="18"/>
  <c r="F4589" i="18"/>
  <c r="G4589" i="18"/>
  <c r="H4589" i="18"/>
  <c r="I4589" i="18"/>
  <c r="J4589" i="18"/>
  <c r="K4589" i="18"/>
  <c r="L4589" i="18"/>
  <c r="M4589" i="18"/>
  <c r="N4589" i="18"/>
  <c r="A4590" i="18"/>
  <c r="B4590" i="18"/>
  <c r="C4590" i="18"/>
  <c r="D4590" i="18"/>
  <c r="E4590" i="18"/>
  <c r="F4590" i="18"/>
  <c r="G4590" i="18"/>
  <c r="H4590" i="18"/>
  <c r="I4590" i="18"/>
  <c r="J4590" i="18"/>
  <c r="K4590" i="18"/>
  <c r="L4590" i="18"/>
  <c r="M4590" i="18"/>
  <c r="N4590" i="18"/>
  <c r="A4591" i="18"/>
  <c r="B4591" i="18"/>
  <c r="C4591" i="18"/>
  <c r="D4591" i="18"/>
  <c r="E4591" i="18"/>
  <c r="F4591" i="18"/>
  <c r="G4591" i="18"/>
  <c r="H4591" i="18"/>
  <c r="I4591" i="18"/>
  <c r="J4591" i="18"/>
  <c r="K4591" i="18"/>
  <c r="L4591" i="18"/>
  <c r="M4591" i="18"/>
  <c r="N4591" i="18"/>
  <c r="A4592" i="18"/>
  <c r="B4592" i="18"/>
  <c r="C4592" i="18"/>
  <c r="D4592" i="18"/>
  <c r="E4592" i="18"/>
  <c r="F4592" i="18"/>
  <c r="G4592" i="18"/>
  <c r="H4592" i="18"/>
  <c r="I4592" i="18"/>
  <c r="J4592" i="18"/>
  <c r="K4592" i="18"/>
  <c r="L4592" i="18"/>
  <c r="M4592" i="18"/>
  <c r="N4592" i="18"/>
  <c r="A4593" i="18"/>
  <c r="B4593" i="18"/>
  <c r="C4593" i="18"/>
  <c r="D4593" i="18"/>
  <c r="E4593" i="18"/>
  <c r="F4593" i="18"/>
  <c r="G4593" i="18"/>
  <c r="H4593" i="18"/>
  <c r="I4593" i="18"/>
  <c r="J4593" i="18"/>
  <c r="K4593" i="18"/>
  <c r="L4593" i="18"/>
  <c r="M4593" i="18"/>
  <c r="N4593" i="18"/>
  <c r="A4594" i="18"/>
  <c r="B4594" i="18"/>
  <c r="C4594" i="18"/>
  <c r="D4594" i="18"/>
  <c r="E4594" i="18"/>
  <c r="F4594" i="18"/>
  <c r="G4594" i="18"/>
  <c r="H4594" i="18"/>
  <c r="I4594" i="18"/>
  <c r="J4594" i="18"/>
  <c r="K4594" i="18"/>
  <c r="L4594" i="18"/>
  <c r="M4594" i="18"/>
  <c r="N4594" i="18"/>
  <c r="A4595" i="18"/>
  <c r="B4595" i="18"/>
  <c r="C4595" i="18"/>
  <c r="D4595" i="18"/>
  <c r="E4595" i="18"/>
  <c r="F4595" i="18"/>
  <c r="G4595" i="18"/>
  <c r="H4595" i="18"/>
  <c r="I4595" i="18"/>
  <c r="J4595" i="18"/>
  <c r="K4595" i="18"/>
  <c r="L4595" i="18"/>
  <c r="M4595" i="18"/>
  <c r="N4595" i="18"/>
  <c r="A4596" i="18"/>
  <c r="B4596" i="18"/>
  <c r="C4596" i="18"/>
  <c r="D4596" i="18"/>
  <c r="E4596" i="18"/>
  <c r="F4596" i="18"/>
  <c r="G4596" i="18"/>
  <c r="H4596" i="18"/>
  <c r="I4596" i="18"/>
  <c r="J4596" i="18"/>
  <c r="K4596" i="18"/>
  <c r="L4596" i="18"/>
  <c r="M4596" i="18"/>
  <c r="N4596" i="18"/>
  <c r="A4597" i="18"/>
  <c r="B4597" i="18"/>
  <c r="C4597" i="18"/>
  <c r="D4597" i="18"/>
  <c r="E4597" i="18"/>
  <c r="F4597" i="18"/>
  <c r="G4597" i="18"/>
  <c r="H4597" i="18"/>
  <c r="I4597" i="18"/>
  <c r="J4597" i="18"/>
  <c r="K4597" i="18"/>
  <c r="L4597" i="18"/>
  <c r="M4597" i="18"/>
  <c r="N4597" i="18"/>
  <c r="A4598" i="18"/>
  <c r="B4598" i="18"/>
  <c r="C4598" i="18"/>
  <c r="D4598" i="18"/>
  <c r="E4598" i="18"/>
  <c r="F4598" i="18"/>
  <c r="G4598" i="18"/>
  <c r="H4598" i="18"/>
  <c r="I4598" i="18"/>
  <c r="J4598" i="18"/>
  <c r="K4598" i="18"/>
  <c r="L4598" i="18"/>
  <c r="M4598" i="18"/>
  <c r="N4598" i="18"/>
  <c r="A4599" i="18"/>
  <c r="B4599" i="18"/>
  <c r="C4599" i="18"/>
  <c r="D4599" i="18"/>
  <c r="E4599" i="18"/>
  <c r="F4599" i="18"/>
  <c r="G4599" i="18"/>
  <c r="H4599" i="18"/>
  <c r="I4599" i="18"/>
  <c r="J4599" i="18"/>
  <c r="K4599" i="18"/>
  <c r="L4599" i="18"/>
  <c r="M4599" i="18"/>
  <c r="N4599" i="18"/>
  <c r="A4600" i="18"/>
  <c r="B4600" i="18"/>
  <c r="C4600" i="18"/>
  <c r="D4600" i="18"/>
  <c r="E4600" i="18"/>
  <c r="F4600" i="18"/>
  <c r="G4600" i="18"/>
  <c r="H4600" i="18"/>
  <c r="I4600" i="18"/>
  <c r="J4600" i="18"/>
  <c r="K4600" i="18"/>
  <c r="L4600" i="18"/>
  <c r="M4600" i="18"/>
  <c r="N4600" i="18"/>
  <c r="A4601" i="18"/>
  <c r="B4601" i="18"/>
  <c r="C4601" i="18"/>
  <c r="D4601" i="18"/>
  <c r="E4601" i="18"/>
  <c r="F4601" i="18"/>
  <c r="G4601" i="18"/>
  <c r="H4601" i="18"/>
  <c r="I4601" i="18"/>
  <c r="J4601" i="18"/>
  <c r="K4601" i="18"/>
  <c r="L4601" i="18"/>
  <c r="M4601" i="18"/>
  <c r="N4601" i="18"/>
  <c r="A4602" i="18"/>
  <c r="B4602" i="18"/>
  <c r="C4602" i="18"/>
  <c r="D4602" i="18"/>
  <c r="E4602" i="18"/>
  <c r="F4602" i="18"/>
  <c r="G4602" i="18"/>
  <c r="H4602" i="18"/>
  <c r="I4602" i="18"/>
  <c r="J4602" i="18"/>
  <c r="K4602" i="18"/>
  <c r="L4602" i="18"/>
  <c r="M4602" i="18"/>
  <c r="N4602" i="18"/>
  <c r="A4603" i="18"/>
  <c r="B4603" i="18"/>
  <c r="C4603" i="18"/>
  <c r="D4603" i="18"/>
  <c r="E4603" i="18"/>
  <c r="F4603" i="18"/>
  <c r="G4603" i="18"/>
  <c r="H4603" i="18"/>
  <c r="I4603" i="18"/>
  <c r="J4603" i="18"/>
  <c r="K4603" i="18"/>
  <c r="L4603" i="18"/>
  <c r="M4603" i="18"/>
  <c r="N4603" i="18"/>
  <c r="A4604" i="18"/>
  <c r="B4604" i="18"/>
  <c r="C4604" i="18"/>
  <c r="D4604" i="18"/>
  <c r="E4604" i="18"/>
  <c r="F4604" i="18"/>
  <c r="G4604" i="18"/>
  <c r="H4604" i="18"/>
  <c r="I4604" i="18"/>
  <c r="J4604" i="18"/>
  <c r="K4604" i="18"/>
  <c r="L4604" i="18"/>
  <c r="M4604" i="18"/>
  <c r="N4604" i="18"/>
  <c r="A4605" i="18"/>
  <c r="B4605" i="18"/>
  <c r="C4605" i="18"/>
  <c r="D4605" i="18"/>
  <c r="E4605" i="18"/>
  <c r="F4605" i="18"/>
  <c r="G4605" i="18"/>
  <c r="H4605" i="18"/>
  <c r="I4605" i="18"/>
  <c r="J4605" i="18"/>
  <c r="K4605" i="18"/>
  <c r="L4605" i="18"/>
  <c r="M4605" i="18"/>
  <c r="N4605" i="18"/>
  <c r="A4606" i="18"/>
  <c r="B4606" i="18"/>
  <c r="C4606" i="18"/>
  <c r="D4606" i="18"/>
  <c r="E4606" i="18"/>
  <c r="F4606" i="18"/>
  <c r="G4606" i="18"/>
  <c r="H4606" i="18"/>
  <c r="I4606" i="18"/>
  <c r="J4606" i="18"/>
  <c r="K4606" i="18"/>
  <c r="L4606" i="18"/>
  <c r="M4606" i="18"/>
  <c r="N4606" i="18"/>
  <c r="A4607" i="18"/>
  <c r="B4607" i="18"/>
  <c r="C4607" i="18"/>
  <c r="D4607" i="18"/>
  <c r="E4607" i="18"/>
  <c r="F4607" i="18"/>
  <c r="G4607" i="18"/>
  <c r="H4607" i="18"/>
  <c r="I4607" i="18"/>
  <c r="J4607" i="18"/>
  <c r="K4607" i="18"/>
  <c r="L4607" i="18"/>
  <c r="M4607" i="18"/>
  <c r="N4607" i="18"/>
  <c r="A4608" i="18"/>
  <c r="B4608" i="18"/>
  <c r="C4608" i="18"/>
  <c r="D4608" i="18"/>
  <c r="E4608" i="18"/>
  <c r="F4608" i="18"/>
  <c r="G4608" i="18"/>
  <c r="H4608" i="18"/>
  <c r="I4608" i="18"/>
  <c r="J4608" i="18"/>
  <c r="K4608" i="18"/>
  <c r="L4608" i="18"/>
  <c r="M4608" i="18"/>
  <c r="N4608" i="18"/>
  <c r="A4609" i="18"/>
  <c r="B4609" i="18"/>
  <c r="C4609" i="18"/>
  <c r="D4609" i="18"/>
  <c r="E4609" i="18"/>
  <c r="F4609" i="18"/>
  <c r="G4609" i="18"/>
  <c r="H4609" i="18"/>
  <c r="I4609" i="18"/>
  <c r="J4609" i="18"/>
  <c r="K4609" i="18"/>
  <c r="L4609" i="18"/>
  <c r="M4609" i="18"/>
  <c r="N4609" i="18"/>
  <c r="A4610" i="18"/>
  <c r="B4610" i="18"/>
  <c r="C4610" i="18"/>
  <c r="D4610" i="18"/>
  <c r="E4610" i="18"/>
  <c r="F4610" i="18"/>
  <c r="G4610" i="18"/>
  <c r="H4610" i="18"/>
  <c r="I4610" i="18"/>
  <c r="J4610" i="18"/>
  <c r="K4610" i="18"/>
  <c r="L4610" i="18"/>
  <c r="M4610" i="18"/>
  <c r="N4610" i="18"/>
  <c r="A4611" i="18"/>
  <c r="B4611" i="18"/>
  <c r="C4611" i="18"/>
  <c r="D4611" i="18"/>
  <c r="E4611" i="18"/>
  <c r="F4611" i="18"/>
  <c r="G4611" i="18"/>
  <c r="H4611" i="18"/>
  <c r="I4611" i="18"/>
  <c r="J4611" i="18"/>
  <c r="K4611" i="18"/>
  <c r="L4611" i="18"/>
  <c r="M4611" i="18"/>
  <c r="N4611" i="18"/>
  <c r="A4612" i="18"/>
  <c r="B4612" i="18"/>
  <c r="C4612" i="18"/>
  <c r="D4612" i="18"/>
  <c r="E4612" i="18"/>
  <c r="F4612" i="18"/>
  <c r="G4612" i="18"/>
  <c r="H4612" i="18"/>
  <c r="I4612" i="18"/>
  <c r="J4612" i="18"/>
  <c r="K4612" i="18"/>
  <c r="L4612" i="18"/>
  <c r="M4612" i="18"/>
  <c r="N4612" i="18"/>
  <c r="A4613" i="18"/>
  <c r="B4613" i="18"/>
  <c r="C4613" i="18"/>
  <c r="D4613" i="18"/>
  <c r="E4613" i="18"/>
  <c r="F4613" i="18"/>
  <c r="G4613" i="18"/>
  <c r="H4613" i="18"/>
  <c r="I4613" i="18"/>
  <c r="J4613" i="18"/>
  <c r="K4613" i="18"/>
  <c r="L4613" i="18"/>
  <c r="M4613" i="18"/>
  <c r="N4613" i="18"/>
  <c r="A4614" i="18"/>
  <c r="B4614" i="18"/>
  <c r="C4614" i="18"/>
  <c r="D4614" i="18"/>
  <c r="E4614" i="18"/>
  <c r="F4614" i="18"/>
  <c r="G4614" i="18"/>
  <c r="H4614" i="18"/>
  <c r="I4614" i="18"/>
  <c r="J4614" i="18"/>
  <c r="K4614" i="18"/>
  <c r="L4614" i="18"/>
  <c r="M4614" i="18"/>
  <c r="N4614" i="18"/>
  <c r="A4615" i="18"/>
  <c r="B4615" i="18"/>
  <c r="C4615" i="18"/>
  <c r="D4615" i="18"/>
  <c r="E4615" i="18"/>
  <c r="F4615" i="18"/>
  <c r="G4615" i="18"/>
  <c r="H4615" i="18"/>
  <c r="I4615" i="18"/>
  <c r="J4615" i="18"/>
  <c r="K4615" i="18"/>
  <c r="L4615" i="18"/>
  <c r="M4615" i="18"/>
  <c r="N4615" i="18"/>
  <c r="A4616" i="18"/>
  <c r="B4616" i="18"/>
  <c r="C4616" i="18"/>
  <c r="D4616" i="18"/>
  <c r="E4616" i="18"/>
  <c r="F4616" i="18"/>
  <c r="G4616" i="18"/>
  <c r="H4616" i="18"/>
  <c r="I4616" i="18"/>
  <c r="J4616" i="18"/>
  <c r="K4616" i="18"/>
  <c r="L4616" i="18"/>
  <c r="M4616" i="18"/>
  <c r="N4616" i="18"/>
  <c r="A4617" i="18"/>
  <c r="B4617" i="18"/>
  <c r="C4617" i="18"/>
  <c r="D4617" i="18"/>
  <c r="E4617" i="18"/>
  <c r="F4617" i="18"/>
  <c r="G4617" i="18"/>
  <c r="H4617" i="18"/>
  <c r="I4617" i="18"/>
  <c r="J4617" i="18"/>
  <c r="K4617" i="18"/>
  <c r="L4617" i="18"/>
  <c r="M4617" i="18"/>
  <c r="N4617" i="18"/>
  <c r="A4618" i="18"/>
  <c r="B4618" i="18"/>
  <c r="C4618" i="18"/>
  <c r="D4618" i="18"/>
  <c r="E4618" i="18"/>
  <c r="F4618" i="18"/>
  <c r="G4618" i="18"/>
  <c r="H4618" i="18"/>
  <c r="I4618" i="18"/>
  <c r="J4618" i="18"/>
  <c r="K4618" i="18"/>
  <c r="L4618" i="18"/>
  <c r="M4618" i="18"/>
  <c r="N4618" i="18"/>
  <c r="A4619" i="18"/>
  <c r="B4619" i="18"/>
  <c r="C4619" i="18"/>
  <c r="D4619" i="18"/>
  <c r="E4619" i="18"/>
  <c r="F4619" i="18"/>
  <c r="G4619" i="18"/>
  <c r="H4619" i="18"/>
  <c r="I4619" i="18"/>
  <c r="J4619" i="18"/>
  <c r="K4619" i="18"/>
  <c r="L4619" i="18"/>
  <c r="M4619" i="18"/>
  <c r="N4619" i="18"/>
  <c r="A4620" i="18"/>
  <c r="B4620" i="18"/>
  <c r="C4620" i="18"/>
  <c r="D4620" i="18"/>
  <c r="E4620" i="18"/>
  <c r="F4620" i="18"/>
  <c r="G4620" i="18"/>
  <c r="H4620" i="18"/>
  <c r="I4620" i="18"/>
  <c r="J4620" i="18"/>
  <c r="K4620" i="18"/>
  <c r="L4620" i="18"/>
  <c r="M4620" i="18"/>
  <c r="N4620" i="18"/>
  <c r="A4621" i="18"/>
  <c r="B4621" i="18"/>
  <c r="C4621" i="18"/>
  <c r="D4621" i="18"/>
  <c r="E4621" i="18"/>
  <c r="F4621" i="18"/>
  <c r="G4621" i="18"/>
  <c r="H4621" i="18"/>
  <c r="I4621" i="18"/>
  <c r="J4621" i="18"/>
  <c r="K4621" i="18"/>
  <c r="L4621" i="18"/>
  <c r="M4621" i="18"/>
  <c r="N4621" i="18"/>
  <c r="A4622" i="18"/>
  <c r="B4622" i="18"/>
  <c r="C4622" i="18"/>
  <c r="D4622" i="18"/>
  <c r="E4622" i="18"/>
  <c r="F4622" i="18"/>
  <c r="G4622" i="18"/>
  <c r="H4622" i="18"/>
  <c r="I4622" i="18"/>
  <c r="J4622" i="18"/>
  <c r="K4622" i="18"/>
  <c r="L4622" i="18"/>
  <c r="M4622" i="18"/>
  <c r="N4622" i="18"/>
  <c r="A4623" i="18"/>
  <c r="B4623" i="18"/>
  <c r="C4623" i="18"/>
  <c r="D4623" i="18"/>
  <c r="E4623" i="18"/>
  <c r="F4623" i="18"/>
  <c r="G4623" i="18"/>
  <c r="H4623" i="18"/>
  <c r="I4623" i="18"/>
  <c r="J4623" i="18"/>
  <c r="K4623" i="18"/>
  <c r="L4623" i="18"/>
  <c r="M4623" i="18"/>
  <c r="N4623" i="18"/>
  <c r="A4624" i="18"/>
  <c r="B4624" i="18"/>
  <c r="C4624" i="18"/>
  <c r="D4624" i="18"/>
  <c r="E4624" i="18"/>
  <c r="F4624" i="18"/>
  <c r="G4624" i="18"/>
  <c r="H4624" i="18"/>
  <c r="I4624" i="18"/>
  <c r="J4624" i="18"/>
  <c r="K4624" i="18"/>
  <c r="L4624" i="18"/>
  <c r="M4624" i="18"/>
  <c r="N4624" i="18"/>
  <c r="A4625" i="18"/>
  <c r="B4625" i="18"/>
  <c r="C4625" i="18"/>
  <c r="D4625" i="18"/>
  <c r="E4625" i="18"/>
  <c r="F4625" i="18"/>
  <c r="G4625" i="18"/>
  <c r="H4625" i="18"/>
  <c r="I4625" i="18"/>
  <c r="J4625" i="18"/>
  <c r="K4625" i="18"/>
  <c r="L4625" i="18"/>
  <c r="M4625" i="18"/>
  <c r="N4625" i="18"/>
  <c r="A4626" i="18"/>
  <c r="B4626" i="18"/>
  <c r="C4626" i="18"/>
  <c r="D4626" i="18"/>
  <c r="E4626" i="18"/>
  <c r="F4626" i="18"/>
  <c r="G4626" i="18"/>
  <c r="H4626" i="18"/>
  <c r="I4626" i="18"/>
  <c r="J4626" i="18"/>
  <c r="K4626" i="18"/>
  <c r="L4626" i="18"/>
  <c r="M4626" i="18"/>
  <c r="N4626" i="18"/>
  <c r="A4627" i="18"/>
  <c r="B4627" i="18"/>
  <c r="C4627" i="18"/>
  <c r="D4627" i="18"/>
  <c r="E4627" i="18"/>
  <c r="F4627" i="18"/>
  <c r="G4627" i="18"/>
  <c r="H4627" i="18"/>
  <c r="I4627" i="18"/>
  <c r="J4627" i="18"/>
  <c r="K4627" i="18"/>
  <c r="L4627" i="18"/>
  <c r="M4627" i="18"/>
  <c r="N4627" i="18"/>
  <c r="A4628" i="18"/>
  <c r="B4628" i="18"/>
  <c r="C4628" i="18"/>
  <c r="D4628" i="18"/>
  <c r="E4628" i="18"/>
  <c r="F4628" i="18"/>
  <c r="G4628" i="18"/>
  <c r="H4628" i="18"/>
  <c r="I4628" i="18"/>
  <c r="J4628" i="18"/>
  <c r="K4628" i="18"/>
  <c r="L4628" i="18"/>
  <c r="M4628" i="18"/>
  <c r="N4628" i="18"/>
  <c r="A4629" i="18"/>
  <c r="B4629" i="18"/>
  <c r="C4629" i="18"/>
  <c r="D4629" i="18"/>
  <c r="E4629" i="18"/>
  <c r="F4629" i="18"/>
  <c r="G4629" i="18"/>
  <c r="H4629" i="18"/>
  <c r="I4629" i="18"/>
  <c r="J4629" i="18"/>
  <c r="K4629" i="18"/>
  <c r="L4629" i="18"/>
  <c r="M4629" i="18"/>
  <c r="N4629" i="18"/>
  <c r="A4630" i="18"/>
  <c r="B4630" i="18"/>
  <c r="C4630" i="18"/>
  <c r="D4630" i="18"/>
  <c r="E4630" i="18"/>
  <c r="F4630" i="18"/>
  <c r="G4630" i="18"/>
  <c r="H4630" i="18"/>
  <c r="I4630" i="18"/>
  <c r="J4630" i="18"/>
  <c r="K4630" i="18"/>
  <c r="L4630" i="18"/>
  <c r="M4630" i="18"/>
  <c r="N4630" i="18"/>
  <c r="A4631" i="18"/>
  <c r="B4631" i="18"/>
  <c r="C4631" i="18"/>
  <c r="D4631" i="18"/>
  <c r="E4631" i="18"/>
  <c r="F4631" i="18"/>
  <c r="G4631" i="18"/>
  <c r="H4631" i="18"/>
  <c r="I4631" i="18"/>
  <c r="J4631" i="18"/>
  <c r="K4631" i="18"/>
  <c r="L4631" i="18"/>
  <c r="M4631" i="18"/>
  <c r="N4631" i="18"/>
  <c r="A4632" i="18"/>
  <c r="B4632" i="18"/>
  <c r="C4632" i="18"/>
  <c r="D4632" i="18"/>
  <c r="E4632" i="18"/>
  <c r="F4632" i="18"/>
  <c r="G4632" i="18"/>
  <c r="H4632" i="18"/>
  <c r="I4632" i="18"/>
  <c r="J4632" i="18"/>
  <c r="K4632" i="18"/>
  <c r="L4632" i="18"/>
  <c r="M4632" i="18"/>
  <c r="N4632" i="18"/>
  <c r="A4633" i="18"/>
  <c r="B4633" i="18"/>
  <c r="C4633" i="18"/>
  <c r="D4633" i="18"/>
  <c r="E4633" i="18"/>
  <c r="F4633" i="18"/>
  <c r="G4633" i="18"/>
  <c r="H4633" i="18"/>
  <c r="I4633" i="18"/>
  <c r="J4633" i="18"/>
  <c r="K4633" i="18"/>
  <c r="L4633" i="18"/>
  <c r="M4633" i="18"/>
  <c r="N4633" i="18"/>
  <c r="A4634" i="18"/>
  <c r="B4634" i="18"/>
  <c r="C4634" i="18"/>
  <c r="D4634" i="18"/>
  <c r="E4634" i="18"/>
  <c r="F4634" i="18"/>
  <c r="G4634" i="18"/>
  <c r="H4634" i="18"/>
  <c r="I4634" i="18"/>
  <c r="J4634" i="18"/>
  <c r="K4634" i="18"/>
  <c r="L4634" i="18"/>
  <c r="M4634" i="18"/>
  <c r="N4634" i="18"/>
  <c r="A4635" i="18"/>
  <c r="B4635" i="18"/>
  <c r="C4635" i="18"/>
  <c r="D4635" i="18"/>
  <c r="E4635" i="18"/>
  <c r="F4635" i="18"/>
  <c r="G4635" i="18"/>
  <c r="H4635" i="18"/>
  <c r="I4635" i="18"/>
  <c r="J4635" i="18"/>
  <c r="K4635" i="18"/>
  <c r="L4635" i="18"/>
  <c r="M4635" i="18"/>
  <c r="N4635" i="18"/>
  <c r="A4636" i="18"/>
  <c r="B4636" i="18"/>
  <c r="C4636" i="18"/>
  <c r="D4636" i="18"/>
  <c r="E4636" i="18"/>
  <c r="F4636" i="18"/>
  <c r="G4636" i="18"/>
  <c r="H4636" i="18"/>
  <c r="I4636" i="18"/>
  <c r="J4636" i="18"/>
  <c r="K4636" i="18"/>
  <c r="L4636" i="18"/>
  <c r="M4636" i="18"/>
  <c r="N4636" i="18"/>
  <c r="A4637" i="18"/>
  <c r="B4637" i="18"/>
  <c r="C4637" i="18"/>
  <c r="D4637" i="18"/>
  <c r="E4637" i="18"/>
  <c r="F4637" i="18"/>
  <c r="G4637" i="18"/>
  <c r="H4637" i="18"/>
  <c r="I4637" i="18"/>
  <c r="J4637" i="18"/>
  <c r="K4637" i="18"/>
  <c r="L4637" i="18"/>
  <c r="M4637" i="18"/>
  <c r="N4637" i="18"/>
  <c r="A4638" i="18"/>
  <c r="B4638" i="18"/>
  <c r="C4638" i="18"/>
  <c r="D4638" i="18"/>
  <c r="E4638" i="18"/>
  <c r="F4638" i="18"/>
  <c r="G4638" i="18"/>
  <c r="H4638" i="18"/>
  <c r="I4638" i="18"/>
  <c r="J4638" i="18"/>
  <c r="K4638" i="18"/>
  <c r="L4638" i="18"/>
  <c r="M4638" i="18"/>
  <c r="N4638" i="18"/>
  <c r="A4639" i="18"/>
  <c r="B4639" i="18"/>
  <c r="C4639" i="18"/>
  <c r="D4639" i="18"/>
  <c r="E4639" i="18"/>
  <c r="F4639" i="18"/>
  <c r="G4639" i="18"/>
  <c r="H4639" i="18"/>
  <c r="I4639" i="18"/>
  <c r="J4639" i="18"/>
  <c r="K4639" i="18"/>
  <c r="L4639" i="18"/>
  <c r="M4639" i="18"/>
  <c r="N4639" i="18"/>
  <c r="A4640" i="18"/>
  <c r="B4640" i="18"/>
  <c r="C4640" i="18"/>
  <c r="D4640" i="18"/>
  <c r="E4640" i="18"/>
  <c r="F4640" i="18"/>
  <c r="G4640" i="18"/>
  <c r="H4640" i="18"/>
  <c r="I4640" i="18"/>
  <c r="J4640" i="18"/>
  <c r="K4640" i="18"/>
  <c r="L4640" i="18"/>
  <c r="M4640" i="18"/>
  <c r="N4640" i="18"/>
  <c r="A4641" i="18"/>
  <c r="B4641" i="18"/>
  <c r="C4641" i="18"/>
  <c r="D4641" i="18"/>
  <c r="E4641" i="18"/>
  <c r="F4641" i="18"/>
  <c r="G4641" i="18"/>
  <c r="H4641" i="18"/>
  <c r="I4641" i="18"/>
  <c r="J4641" i="18"/>
  <c r="K4641" i="18"/>
  <c r="L4641" i="18"/>
  <c r="M4641" i="18"/>
  <c r="N4641" i="18"/>
  <c r="A4642" i="18"/>
  <c r="B4642" i="18"/>
  <c r="C4642" i="18"/>
  <c r="D4642" i="18"/>
  <c r="E4642" i="18"/>
  <c r="F4642" i="18"/>
  <c r="G4642" i="18"/>
  <c r="H4642" i="18"/>
  <c r="I4642" i="18"/>
  <c r="J4642" i="18"/>
  <c r="K4642" i="18"/>
  <c r="L4642" i="18"/>
  <c r="M4642" i="18"/>
  <c r="N4642" i="18"/>
  <c r="A4643" i="18"/>
  <c r="B4643" i="18"/>
  <c r="C4643" i="18"/>
  <c r="D4643" i="18"/>
  <c r="E4643" i="18"/>
  <c r="F4643" i="18"/>
  <c r="G4643" i="18"/>
  <c r="H4643" i="18"/>
  <c r="I4643" i="18"/>
  <c r="J4643" i="18"/>
  <c r="K4643" i="18"/>
  <c r="L4643" i="18"/>
  <c r="M4643" i="18"/>
  <c r="N4643" i="18"/>
  <c r="A4644" i="18"/>
  <c r="B4644" i="18"/>
  <c r="C4644" i="18"/>
  <c r="D4644" i="18"/>
  <c r="E4644" i="18"/>
  <c r="F4644" i="18"/>
  <c r="G4644" i="18"/>
  <c r="H4644" i="18"/>
  <c r="I4644" i="18"/>
  <c r="J4644" i="18"/>
  <c r="K4644" i="18"/>
  <c r="L4644" i="18"/>
  <c r="M4644" i="18"/>
  <c r="N4644" i="18"/>
  <c r="A4645" i="18"/>
  <c r="B4645" i="18"/>
  <c r="C4645" i="18"/>
  <c r="D4645" i="18"/>
  <c r="E4645" i="18"/>
  <c r="F4645" i="18"/>
  <c r="G4645" i="18"/>
  <c r="H4645" i="18"/>
  <c r="I4645" i="18"/>
  <c r="J4645" i="18"/>
  <c r="K4645" i="18"/>
  <c r="L4645" i="18"/>
  <c r="M4645" i="18"/>
  <c r="N4645" i="18"/>
  <c r="A4646" i="18"/>
  <c r="B4646" i="18"/>
  <c r="C4646" i="18"/>
  <c r="D4646" i="18"/>
  <c r="E4646" i="18"/>
  <c r="F4646" i="18"/>
  <c r="G4646" i="18"/>
  <c r="H4646" i="18"/>
  <c r="I4646" i="18"/>
  <c r="J4646" i="18"/>
  <c r="K4646" i="18"/>
  <c r="L4646" i="18"/>
  <c r="M4646" i="18"/>
  <c r="N4646" i="18"/>
  <c r="A4647" i="18"/>
  <c r="B4647" i="18"/>
  <c r="C4647" i="18"/>
  <c r="D4647" i="18"/>
  <c r="E4647" i="18"/>
  <c r="F4647" i="18"/>
  <c r="G4647" i="18"/>
  <c r="H4647" i="18"/>
  <c r="I4647" i="18"/>
  <c r="J4647" i="18"/>
  <c r="K4647" i="18"/>
  <c r="L4647" i="18"/>
  <c r="M4647" i="18"/>
  <c r="N4647" i="18"/>
  <c r="A4648" i="18"/>
  <c r="B4648" i="18"/>
  <c r="C4648" i="18"/>
  <c r="D4648" i="18"/>
  <c r="E4648" i="18"/>
  <c r="F4648" i="18"/>
  <c r="G4648" i="18"/>
  <c r="H4648" i="18"/>
  <c r="I4648" i="18"/>
  <c r="J4648" i="18"/>
  <c r="K4648" i="18"/>
  <c r="L4648" i="18"/>
  <c r="M4648" i="18"/>
  <c r="N4648" i="18"/>
  <c r="A4649" i="18"/>
  <c r="B4649" i="18"/>
  <c r="C4649" i="18"/>
  <c r="D4649" i="18"/>
  <c r="E4649" i="18"/>
  <c r="F4649" i="18"/>
  <c r="G4649" i="18"/>
  <c r="H4649" i="18"/>
  <c r="I4649" i="18"/>
  <c r="J4649" i="18"/>
  <c r="K4649" i="18"/>
  <c r="L4649" i="18"/>
  <c r="M4649" i="18"/>
  <c r="N4649" i="18"/>
  <c r="A4650" i="18"/>
  <c r="B4650" i="18"/>
  <c r="C4650" i="18"/>
  <c r="D4650" i="18"/>
  <c r="E4650" i="18"/>
  <c r="F4650" i="18"/>
  <c r="G4650" i="18"/>
  <c r="H4650" i="18"/>
  <c r="I4650" i="18"/>
  <c r="J4650" i="18"/>
  <c r="K4650" i="18"/>
  <c r="L4650" i="18"/>
  <c r="M4650" i="18"/>
  <c r="N4650" i="18"/>
  <c r="A4651" i="18"/>
  <c r="B4651" i="18"/>
  <c r="C4651" i="18"/>
  <c r="D4651" i="18"/>
  <c r="E4651" i="18"/>
  <c r="F4651" i="18"/>
  <c r="G4651" i="18"/>
  <c r="H4651" i="18"/>
  <c r="I4651" i="18"/>
  <c r="J4651" i="18"/>
  <c r="K4651" i="18"/>
  <c r="L4651" i="18"/>
  <c r="M4651" i="18"/>
  <c r="N4651" i="18"/>
  <c r="A4652" i="18"/>
  <c r="B4652" i="18"/>
  <c r="C4652" i="18"/>
  <c r="D4652" i="18"/>
  <c r="E4652" i="18"/>
  <c r="F4652" i="18"/>
  <c r="G4652" i="18"/>
  <c r="H4652" i="18"/>
  <c r="I4652" i="18"/>
  <c r="J4652" i="18"/>
  <c r="K4652" i="18"/>
  <c r="L4652" i="18"/>
  <c r="M4652" i="18"/>
  <c r="N4652" i="18"/>
  <c r="A4653" i="18"/>
  <c r="B4653" i="18"/>
  <c r="C4653" i="18"/>
  <c r="D4653" i="18"/>
  <c r="E4653" i="18"/>
  <c r="F4653" i="18"/>
  <c r="G4653" i="18"/>
  <c r="H4653" i="18"/>
  <c r="I4653" i="18"/>
  <c r="J4653" i="18"/>
  <c r="K4653" i="18"/>
  <c r="L4653" i="18"/>
  <c r="M4653" i="18"/>
  <c r="N4653" i="18"/>
  <c r="A4654" i="18"/>
  <c r="B4654" i="18"/>
  <c r="C4654" i="18"/>
  <c r="D4654" i="18"/>
  <c r="E4654" i="18"/>
  <c r="F4654" i="18"/>
  <c r="G4654" i="18"/>
  <c r="H4654" i="18"/>
  <c r="I4654" i="18"/>
  <c r="J4654" i="18"/>
  <c r="K4654" i="18"/>
  <c r="L4654" i="18"/>
  <c r="M4654" i="18"/>
  <c r="N4654" i="18"/>
  <c r="A4655" i="18"/>
  <c r="B4655" i="18"/>
  <c r="C4655" i="18"/>
  <c r="D4655" i="18"/>
  <c r="E4655" i="18"/>
  <c r="F4655" i="18"/>
  <c r="G4655" i="18"/>
  <c r="H4655" i="18"/>
  <c r="I4655" i="18"/>
  <c r="J4655" i="18"/>
  <c r="K4655" i="18"/>
  <c r="L4655" i="18"/>
  <c r="M4655" i="18"/>
  <c r="N4655" i="18"/>
  <c r="A4656" i="18"/>
  <c r="B4656" i="18"/>
  <c r="C4656" i="18"/>
  <c r="D4656" i="18"/>
  <c r="E4656" i="18"/>
  <c r="F4656" i="18"/>
  <c r="G4656" i="18"/>
  <c r="H4656" i="18"/>
  <c r="I4656" i="18"/>
  <c r="J4656" i="18"/>
  <c r="K4656" i="18"/>
  <c r="L4656" i="18"/>
  <c r="M4656" i="18"/>
  <c r="N4656" i="18"/>
  <c r="A4657" i="18"/>
  <c r="B4657" i="18"/>
  <c r="C4657" i="18"/>
  <c r="D4657" i="18"/>
  <c r="E4657" i="18"/>
  <c r="F4657" i="18"/>
  <c r="G4657" i="18"/>
  <c r="H4657" i="18"/>
  <c r="I4657" i="18"/>
  <c r="J4657" i="18"/>
  <c r="K4657" i="18"/>
  <c r="L4657" i="18"/>
  <c r="M4657" i="18"/>
  <c r="N4657" i="18"/>
  <c r="A4658" i="18"/>
  <c r="B4658" i="18"/>
  <c r="C4658" i="18"/>
  <c r="D4658" i="18"/>
  <c r="E4658" i="18"/>
  <c r="F4658" i="18"/>
  <c r="G4658" i="18"/>
  <c r="H4658" i="18"/>
  <c r="I4658" i="18"/>
  <c r="J4658" i="18"/>
  <c r="K4658" i="18"/>
  <c r="L4658" i="18"/>
  <c r="M4658" i="18"/>
  <c r="N4658" i="18"/>
  <c r="A4659" i="18"/>
  <c r="B4659" i="18"/>
  <c r="C4659" i="18"/>
  <c r="D4659" i="18"/>
  <c r="E4659" i="18"/>
  <c r="F4659" i="18"/>
  <c r="G4659" i="18"/>
  <c r="H4659" i="18"/>
  <c r="I4659" i="18"/>
  <c r="J4659" i="18"/>
  <c r="K4659" i="18"/>
  <c r="L4659" i="18"/>
  <c r="M4659" i="18"/>
  <c r="N4659" i="18"/>
  <c r="A4660" i="18"/>
  <c r="B4660" i="18"/>
  <c r="C4660" i="18"/>
  <c r="D4660" i="18"/>
  <c r="E4660" i="18"/>
  <c r="F4660" i="18"/>
  <c r="G4660" i="18"/>
  <c r="H4660" i="18"/>
  <c r="I4660" i="18"/>
  <c r="J4660" i="18"/>
  <c r="K4660" i="18"/>
  <c r="L4660" i="18"/>
  <c r="M4660" i="18"/>
  <c r="N4660" i="18"/>
  <c r="A4661" i="18"/>
  <c r="B4661" i="18"/>
  <c r="C4661" i="18"/>
  <c r="D4661" i="18"/>
  <c r="E4661" i="18"/>
  <c r="F4661" i="18"/>
  <c r="G4661" i="18"/>
  <c r="H4661" i="18"/>
  <c r="I4661" i="18"/>
  <c r="J4661" i="18"/>
  <c r="K4661" i="18"/>
  <c r="L4661" i="18"/>
  <c r="M4661" i="18"/>
  <c r="N4661" i="18"/>
  <c r="A4662" i="18"/>
  <c r="B4662" i="18"/>
  <c r="C4662" i="18"/>
  <c r="D4662" i="18"/>
  <c r="E4662" i="18"/>
  <c r="F4662" i="18"/>
  <c r="G4662" i="18"/>
  <c r="H4662" i="18"/>
  <c r="I4662" i="18"/>
  <c r="J4662" i="18"/>
  <c r="K4662" i="18"/>
  <c r="L4662" i="18"/>
  <c r="M4662" i="18"/>
  <c r="N4662" i="18"/>
  <c r="A4663" i="18"/>
  <c r="B4663" i="18"/>
  <c r="C4663" i="18"/>
  <c r="D4663" i="18"/>
  <c r="E4663" i="18"/>
  <c r="F4663" i="18"/>
  <c r="G4663" i="18"/>
  <c r="H4663" i="18"/>
  <c r="I4663" i="18"/>
  <c r="J4663" i="18"/>
  <c r="K4663" i="18"/>
  <c r="L4663" i="18"/>
  <c r="M4663" i="18"/>
  <c r="N4663" i="18"/>
  <c r="A4664" i="18"/>
  <c r="B4664" i="18"/>
  <c r="C4664" i="18"/>
  <c r="D4664" i="18"/>
  <c r="E4664" i="18"/>
  <c r="F4664" i="18"/>
  <c r="G4664" i="18"/>
  <c r="H4664" i="18"/>
  <c r="I4664" i="18"/>
  <c r="J4664" i="18"/>
  <c r="K4664" i="18"/>
  <c r="L4664" i="18"/>
  <c r="M4664" i="18"/>
  <c r="N4664" i="18"/>
  <c r="A4665" i="18"/>
  <c r="B4665" i="18"/>
  <c r="C4665" i="18"/>
  <c r="D4665" i="18"/>
  <c r="E4665" i="18"/>
  <c r="F4665" i="18"/>
  <c r="G4665" i="18"/>
  <c r="H4665" i="18"/>
  <c r="I4665" i="18"/>
  <c r="J4665" i="18"/>
  <c r="K4665" i="18"/>
  <c r="L4665" i="18"/>
  <c r="M4665" i="18"/>
  <c r="N4665" i="18"/>
  <c r="A4666" i="18"/>
  <c r="B4666" i="18"/>
  <c r="C4666" i="18"/>
  <c r="D4666" i="18"/>
  <c r="E4666" i="18"/>
  <c r="F4666" i="18"/>
  <c r="G4666" i="18"/>
  <c r="H4666" i="18"/>
  <c r="I4666" i="18"/>
  <c r="J4666" i="18"/>
  <c r="K4666" i="18"/>
  <c r="L4666" i="18"/>
  <c r="M4666" i="18"/>
  <c r="N4666" i="18"/>
  <c r="A4667" i="18"/>
  <c r="B4667" i="18"/>
  <c r="C4667" i="18"/>
  <c r="D4667" i="18"/>
  <c r="E4667" i="18"/>
  <c r="F4667" i="18"/>
  <c r="G4667" i="18"/>
  <c r="H4667" i="18"/>
  <c r="I4667" i="18"/>
  <c r="J4667" i="18"/>
  <c r="K4667" i="18"/>
  <c r="L4667" i="18"/>
  <c r="M4667" i="18"/>
  <c r="N4667" i="18"/>
  <c r="A4668" i="18"/>
  <c r="B4668" i="18"/>
  <c r="C4668" i="18"/>
  <c r="D4668" i="18"/>
  <c r="E4668" i="18"/>
  <c r="F4668" i="18"/>
  <c r="G4668" i="18"/>
  <c r="H4668" i="18"/>
  <c r="I4668" i="18"/>
  <c r="J4668" i="18"/>
  <c r="K4668" i="18"/>
  <c r="L4668" i="18"/>
  <c r="M4668" i="18"/>
  <c r="N4668" i="18"/>
  <c r="A4669" i="18"/>
  <c r="B4669" i="18"/>
  <c r="C4669" i="18"/>
  <c r="D4669" i="18"/>
  <c r="E4669" i="18"/>
  <c r="F4669" i="18"/>
  <c r="G4669" i="18"/>
  <c r="H4669" i="18"/>
  <c r="I4669" i="18"/>
  <c r="J4669" i="18"/>
  <c r="K4669" i="18"/>
  <c r="L4669" i="18"/>
  <c r="M4669" i="18"/>
  <c r="N4669" i="18"/>
  <c r="A4670" i="18"/>
  <c r="B4670" i="18"/>
  <c r="C4670" i="18"/>
  <c r="D4670" i="18"/>
  <c r="E4670" i="18"/>
  <c r="F4670" i="18"/>
  <c r="G4670" i="18"/>
  <c r="H4670" i="18"/>
  <c r="I4670" i="18"/>
  <c r="J4670" i="18"/>
  <c r="K4670" i="18"/>
  <c r="L4670" i="18"/>
  <c r="M4670" i="18"/>
  <c r="N4670" i="18"/>
  <c r="A4671" i="18"/>
  <c r="B4671" i="18"/>
  <c r="C4671" i="18"/>
  <c r="D4671" i="18"/>
  <c r="E4671" i="18"/>
  <c r="F4671" i="18"/>
  <c r="G4671" i="18"/>
  <c r="H4671" i="18"/>
  <c r="I4671" i="18"/>
  <c r="J4671" i="18"/>
  <c r="K4671" i="18"/>
  <c r="L4671" i="18"/>
  <c r="M4671" i="18"/>
  <c r="N4671" i="18"/>
  <c r="A4672" i="18"/>
  <c r="B4672" i="18"/>
  <c r="C4672" i="18"/>
  <c r="D4672" i="18"/>
  <c r="E4672" i="18"/>
  <c r="F4672" i="18"/>
  <c r="G4672" i="18"/>
  <c r="H4672" i="18"/>
  <c r="I4672" i="18"/>
  <c r="J4672" i="18"/>
  <c r="K4672" i="18"/>
  <c r="L4672" i="18"/>
  <c r="M4672" i="18"/>
  <c r="N4672" i="18"/>
  <c r="A4673" i="18"/>
  <c r="B4673" i="18"/>
  <c r="C4673" i="18"/>
  <c r="D4673" i="18"/>
  <c r="E4673" i="18"/>
  <c r="F4673" i="18"/>
  <c r="G4673" i="18"/>
  <c r="H4673" i="18"/>
  <c r="I4673" i="18"/>
  <c r="J4673" i="18"/>
  <c r="K4673" i="18"/>
  <c r="L4673" i="18"/>
  <c r="M4673" i="18"/>
  <c r="N4673" i="18"/>
  <c r="A4674" i="18"/>
  <c r="B4674" i="18"/>
  <c r="C4674" i="18"/>
  <c r="D4674" i="18"/>
  <c r="E4674" i="18"/>
  <c r="F4674" i="18"/>
  <c r="G4674" i="18"/>
  <c r="H4674" i="18"/>
  <c r="I4674" i="18"/>
  <c r="J4674" i="18"/>
  <c r="K4674" i="18"/>
  <c r="L4674" i="18"/>
  <c r="M4674" i="18"/>
  <c r="N4674" i="18"/>
  <c r="A4675" i="18"/>
  <c r="B4675" i="18"/>
  <c r="C4675" i="18"/>
  <c r="D4675" i="18"/>
  <c r="E4675" i="18"/>
  <c r="F4675" i="18"/>
  <c r="G4675" i="18"/>
  <c r="H4675" i="18"/>
  <c r="I4675" i="18"/>
  <c r="J4675" i="18"/>
  <c r="K4675" i="18"/>
  <c r="L4675" i="18"/>
  <c r="M4675" i="18"/>
  <c r="N4675" i="18"/>
  <c r="A4676" i="18"/>
  <c r="B4676" i="18"/>
  <c r="C4676" i="18"/>
  <c r="D4676" i="18"/>
  <c r="E4676" i="18"/>
  <c r="F4676" i="18"/>
  <c r="G4676" i="18"/>
  <c r="H4676" i="18"/>
  <c r="I4676" i="18"/>
  <c r="J4676" i="18"/>
  <c r="K4676" i="18"/>
  <c r="L4676" i="18"/>
  <c r="M4676" i="18"/>
  <c r="N4676" i="18"/>
  <c r="A4677" i="18"/>
  <c r="B4677" i="18"/>
  <c r="C4677" i="18"/>
  <c r="D4677" i="18"/>
  <c r="E4677" i="18"/>
  <c r="F4677" i="18"/>
  <c r="G4677" i="18"/>
  <c r="H4677" i="18"/>
  <c r="I4677" i="18"/>
  <c r="J4677" i="18"/>
  <c r="K4677" i="18"/>
  <c r="L4677" i="18"/>
  <c r="M4677" i="18"/>
  <c r="N4677" i="18"/>
  <c r="A4678" i="18"/>
  <c r="B4678" i="18"/>
  <c r="C4678" i="18"/>
  <c r="D4678" i="18"/>
  <c r="E4678" i="18"/>
  <c r="F4678" i="18"/>
  <c r="G4678" i="18"/>
  <c r="H4678" i="18"/>
  <c r="I4678" i="18"/>
  <c r="J4678" i="18"/>
  <c r="K4678" i="18"/>
  <c r="L4678" i="18"/>
  <c r="M4678" i="18"/>
  <c r="N4678" i="18"/>
  <c r="A4679" i="18"/>
  <c r="B4679" i="18"/>
  <c r="C4679" i="18"/>
  <c r="D4679" i="18"/>
  <c r="E4679" i="18"/>
  <c r="F4679" i="18"/>
  <c r="G4679" i="18"/>
  <c r="H4679" i="18"/>
  <c r="I4679" i="18"/>
  <c r="J4679" i="18"/>
  <c r="K4679" i="18"/>
  <c r="L4679" i="18"/>
  <c r="M4679" i="18"/>
  <c r="N4679" i="18"/>
  <c r="A4680" i="18"/>
  <c r="B4680" i="18"/>
  <c r="C4680" i="18"/>
  <c r="D4680" i="18"/>
  <c r="E4680" i="18"/>
  <c r="F4680" i="18"/>
  <c r="G4680" i="18"/>
  <c r="H4680" i="18"/>
  <c r="I4680" i="18"/>
  <c r="J4680" i="18"/>
  <c r="K4680" i="18"/>
  <c r="L4680" i="18"/>
  <c r="M4680" i="18"/>
  <c r="N4680" i="18"/>
  <c r="A4681" i="18"/>
  <c r="B4681" i="18"/>
  <c r="C4681" i="18"/>
  <c r="D4681" i="18"/>
  <c r="E4681" i="18"/>
  <c r="F4681" i="18"/>
  <c r="G4681" i="18"/>
  <c r="H4681" i="18"/>
  <c r="I4681" i="18"/>
  <c r="J4681" i="18"/>
  <c r="K4681" i="18"/>
  <c r="L4681" i="18"/>
  <c r="M4681" i="18"/>
  <c r="N4681" i="18"/>
  <c r="A4682" i="18"/>
  <c r="B4682" i="18"/>
  <c r="C4682" i="18"/>
  <c r="D4682" i="18"/>
  <c r="E4682" i="18"/>
  <c r="F4682" i="18"/>
  <c r="G4682" i="18"/>
  <c r="H4682" i="18"/>
  <c r="I4682" i="18"/>
  <c r="J4682" i="18"/>
  <c r="K4682" i="18"/>
  <c r="L4682" i="18"/>
  <c r="M4682" i="18"/>
  <c r="N4682" i="18"/>
  <c r="A4683" i="18"/>
  <c r="B4683" i="18"/>
  <c r="C4683" i="18"/>
  <c r="D4683" i="18"/>
  <c r="E4683" i="18"/>
  <c r="F4683" i="18"/>
  <c r="G4683" i="18"/>
  <c r="H4683" i="18"/>
  <c r="I4683" i="18"/>
  <c r="J4683" i="18"/>
  <c r="K4683" i="18"/>
  <c r="L4683" i="18"/>
  <c r="M4683" i="18"/>
  <c r="N4683" i="18"/>
  <c r="A4684" i="18"/>
  <c r="B4684" i="18"/>
  <c r="C4684" i="18"/>
  <c r="D4684" i="18"/>
  <c r="E4684" i="18"/>
  <c r="F4684" i="18"/>
  <c r="G4684" i="18"/>
  <c r="H4684" i="18"/>
  <c r="I4684" i="18"/>
  <c r="J4684" i="18"/>
  <c r="K4684" i="18"/>
  <c r="L4684" i="18"/>
  <c r="M4684" i="18"/>
  <c r="N4684" i="18"/>
  <c r="A4685" i="18"/>
  <c r="B4685" i="18"/>
  <c r="C4685" i="18"/>
  <c r="D4685" i="18"/>
  <c r="E4685" i="18"/>
  <c r="F4685" i="18"/>
  <c r="G4685" i="18"/>
  <c r="H4685" i="18"/>
  <c r="I4685" i="18"/>
  <c r="J4685" i="18"/>
  <c r="K4685" i="18"/>
  <c r="L4685" i="18"/>
  <c r="M4685" i="18"/>
  <c r="N4685" i="18"/>
  <c r="A4686" i="18"/>
  <c r="B4686" i="18"/>
  <c r="C4686" i="18"/>
  <c r="D4686" i="18"/>
  <c r="E4686" i="18"/>
  <c r="F4686" i="18"/>
  <c r="G4686" i="18"/>
  <c r="H4686" i="18"/>
  <c r="I4686" i="18"/>
  <c r="J4686" i="18"/>
  <c r="K4686" i="18"/>
  <c r="L4686" i="18"/>
  <c r="M4686" i="18"/>
  <c r="N4686" i="18"/>
  <c r="A4687" i="18"/>
  <c r="B4687" i="18"/>
  <c r="C4687" i="18"/>
  <c r="D4687" i="18"/>
  <c r="E4687" i="18"/>
  <c r="F4687" i="18"/>
  <c r="G4687" i="18"/>
  <c r="H4687" i="18"/>
  <c r="I4687" i="18"/>
  <c r="J4687" i="18"/>
  <c r="K4687" i="18"/>
  <c r="L4687" i="18"/>
  <c r="M4687" i="18"/>
  <c r="N4687" i="18"/>
  <c r="A4688" i="18"/>
  <c r="B4688" i="18"/>
  <c r="C4688" i="18"/>
  <c r="D4688" i="18"/>
  <c r="E4688" i="18"/>
  <c r="F4688" i="18"/>
  <c r="G4688" i="18"/>
  <c r="H4688" i="18"/>
  <c r="I4688" i="18"/>
  <c r="J4688" i="18"/>
  <c r="K4688" i="18"/>
  <c r="L4688" i="18"/>
  <c r="M4688" i="18"/>
  <c r="N4688" i="18"/>
  <c r="A4689" i="18"/>
  <c r="B4689" i="18"/>
  <c r="C4689" i="18"/>
  <c r="D4689" i="18"/>
  <c r="E4689" i="18"/>
  <c r="F4689" i="18"/>
  <c r="G4689" i="18"/>
  <c r="H4689" i="18"/>
  <c r="I4689" i="18"/>
  <c r="J4689" i="18"/>
  <c r="K4689" i="18"/>
  <c r="L4689" i="18"/>
  <c r="M4689" i="18"/>
  <c r="N4689" i="18"/>
  <c r="A4690" i="18"/>
  <c r="B4690" i="18"/>
  <c r="C4690" i="18"/>
  <c r="D4690" i="18"/>
  <c r="E4690" i="18"/>
  <c r="F4690" i="18"/>
  <c r="G4690" i="18"/>
  <c r="H4690" i="18"/>
  <c r="I4690" i="18"/>
  <c r="J4690" i="18"/>
  <c r="K4690" i="18"/>
  <c r="L4690" i="18"/>
  <c r="M4690" i="18"/>
  <c r="N4690" i="18"/>
  <c r="A4691" i="18"/>
  <c r="B4691" i="18"/>
  <c r="C4691" i="18"/>
  <c r="D4691" i="18"/>
  <c r="E4691" i="18"/>
  <c r="F4691" i="18"/>
  <c r="G4691" i="18"/>
  <c r="H4691" i="18"/>
  <c r="I4691" i="18"/>
  <c r="J4691" i="18"/>
  <c r="K4691" i="18"/>
  <c r="L4691" i="18"/>
  <c r="M4691" i="18"/>
  <c r="N4691" i="18"/>
  <c r="A4692" i="18"/>
  <c r="B4692" i="18"/>
  <c r="C4692" i="18"/>
  <c r="D4692" i="18"/>
  <c r="E4692" i="18"/>
  <c r="F4692" i="18"/>
  <c r="G4692" i="18"/>
  <c r="H4692" i="18"/>
  <c r="I4692" i="18"/>
  <c r="J4692" i="18"/>
  <c r="K4692" i="18"/>
  <c r="L4692" i="18"/>
  <c r="M4692" i="18"/>
  <c r="N4692" i="18"/>
  <c r="A4693" i="18"/>
  <c r="B4693" i="18"/>
  <c r="C4693" i="18"/>
  <c r="D4693" i="18"/>
  <c r="E4693" i="18"/>
  <c r="F4693" i="18"/>
  <c r="G4693" i="18"/>
  <c r="H4693" i="18"/>
  <c r="I4693" i="18"/>
  <c r="J4693" i="18"/>
  <c r="K4693" i="18"/>
  <c r="L4693" i="18"/>
  <c r="M4693" i="18"/>
  <c r="N4693" i="18"/>
  <c r="A4694" i="18"/>
  <c r="B4694" i="18"/>
  <c r="C4694" i="18"/>
  <c r="D4694" i="18"/>
  <c r="E4694" i="18"/>
  <c r="F4694" i="18"/>
  <c r="G4694" i="18"/>
  <c r="H4694" i="18"/>
  <c r="I4694" i="18"/>
  <c r="J4694" i="18"/>
  <c r="K4694" i="18"/>
  <c r="L4694" i="18"/>
  <c r="M4694" i="18"/>
  <c r="N4694" i="18"/>
  <c r="A4695" i="18"/>
  <c r="B4695" i="18"/>
  <c r="C4695" i="18"/>
  <c r="D4695" i="18"/>
  <c r="E4695" i="18"/>
  <c r="F4695" i="18"/>
  <c r="G4695" i="18"/>
  <c r="H4695" i="18"/>
  <c r="I4695" i="18"/>
  <c r="J4695" i="18"/>
  <c r="K4695" i="18"/>
  <c r="L4695" i="18"/>
  <c r="M4695" i="18"/>
  <c r="N4695" i="18"/>
  <c r="A4696" i="18"/>
  <c r="B4696" i="18"/>
  <c r="C4696" i="18"/>
  <c r="D4696" i="18"/>
  <c r="E4696" i="18"/>
  <c r="F4696" i="18"/>
  <c r="G4696" i="18"/>
  <c r="H4696" i="18"/>
  <c r="I4696" i="18"/>
  <c r="J4696" i="18"/>
  <c r="K4696" i="18"/>
  <c r="L4696" i="18"/>
  <c r="M4696" i="18"/>
  <c r="N4696" i="18"/>
  <c r="A4697" i="18"/>
  <c r="B4697" i="18"/>
  <c r="C4697" i="18"/>
  <c r="D4697" i="18"/>
  <c r="E4697" i="18"/>
  <c r="F4697" i="18"/>
  <c r="G4697" i="18"/>
  <c r="H4697" i="18"/>
  <c r="I4697" i="18"/>
  <c r="J4697" i="18"/>
  <c r="K4697" i="18"/>
  <c r="L4697" i="18"/>
  <c r="M4697" i="18"/>
  <c r="N4697" i="18"/>
  <c r="A4698" i="18"/>
  <c r="B4698" i="18"/>
  <c r="C4698" i="18"/>
  <c r="D4698" i="18"/>
  <c r="E4698" i="18"/>
  <c r="F4698" i="18"/>
  <c r="G4698" i="18"/>
  <c r="H4698" i="18"/>
  <c r="I4698" i="18"/>
  <c r="J4698" i="18"/>
  <c r="K4698" i="18"/>
  <c r="L4698" i="18"/>
  <c r="M4698" i="18"/>
  <c r="N4698" i="18"/>
  <c r="A4699" i="18"/>
  <c r="B4699" i="18"/>
  <c r="C4699" i="18"/>
  <c r="D4699" i="18"/>
  <c r="E4699" i="18"/>
  <c r="F4699" i="18"/>
  <c r="G4699" i="18"/>
  <c r="H4699" i="18"/>
  <c r="I4699" i="18"/>
  <c r="J4699" i="18"/>
  <c r="K4699" i="18"/>
  <c r="L4699" i="18"/>
  <c r="M4699" i="18"/>
  <c r="N4699" i="18"/>
  <c r="A4700" i="18"/>
  <c r="B4700" i="18"/>
  <c r="C4700" i="18"/>
  <c r="D4700" i="18"/>
  <c r="E4700" i="18"/>
  <c r="F4700" i="18"/>
  <c r="G4700" i="18"/>
  <c r="H4700" i="18"/>
  <c r="I4700" i="18"/>
  <c r="J4700" i="18"/>
  <c r="K4700" i="18"/>
  <c r="L4700" i="18"/>
  <c r="M4700" i="18"/>
  <c r="N4700" i="18"/>
  <c r="A4701" i="18"/>
  <c r="B4701" i="18"/>
  <c r="C4701" i="18"/>
  <c r="D4701" i="18"/>
  <c r="E4701" i="18"/>
  <c r="F4701" i="18"/>
  <c r="G4701" i="18"/>
  <c r="H4701" i="18"/>
  <c r="I4701" i="18"/>
  <c r="J4701" i="18"/>
  <c r="K4701" i="18"/>
  <c r="L4701" i="18"/>
  <c r="M4701" i="18"/>
  <c r="N4701" i="18"/>
  <c r="A4702" i="18"/>
  <c r="B4702" i="18"/>
  <c r="C4702" i="18"/>
  <c r="D4702" i="18"/>
  <c r="E4702" i="18"/>
  <c r="F4702" i="18"/>
  <c r="G4702" i="18"/>
  <c r="H4702" i="18"/>
  <c r="I4702" i="18"/>
  <c r="J4702" i="18"/>
  <c r="K4702" i="18"/>
  <c r="L4702" i="18"/>
  <c r="M4702" i="18"/>
  <c r="N4702" i="18"/>
  <c r="A4703" i="18"/>
  <c r="B4703" i="18"/>
  <c r="C4703" i="18"/>
  <c r="D4703" i="18"/>
  <c r="E4703" i="18"/>
  <c r="F4703" i="18"/>
  <c r="G4703" i="18"/>
  <c r="H4703" i="18"/>
  <c r="I4703" i="18"/>
  <c r="J4703" i="18"/>
  <c r="K4703" i="18"/>
  <c r="L4703" i="18"/>
  <c r="M4703" i="18"/>
  <c r="N4703" i="18"/>
  <c r="A4704" i="18"/>
  <c r="B4704" i="18"/>
  <c r="C4704" i="18"/>
  <c r="D4704" i="18"/>
  <c r="E4704" i="18"/>
  <c r="F4704" i="18"/>
  <c r="G4704" i="18"/>
  <c r="H4704" i="18"/>
  <c r="I4704" i="18"/>
  <c r="J4704" i="18"/>
  <c r="K4704" i="18"/>
  <c r="L4704" i="18"/>
  <c r="M4704" i="18"/>
  <c r="N4704" i="18"/>
  <c r="A4705" i="18"/>
  <c r="B4705" i="18"/>
  <c r="C4705" i="18"/>
  <c r="D4705" i="18"/>
  <c r="E4705" i="18"/>
  <c r="F4705" i="18"/>
  <c r="G4705" i="18"/>
  <c r="H4705" i="18"/>
  <c r="I4705" i="18"/>
  <c r="J4705" i="18"/>
  <c r="K4705" i="18"/>
  <c r="L4705" i="18"/>
  <c r="M4705" i="18"/>
  <c r="N4705" i="18"/>
  <c r="A4706" i="18"/>
  <c r="B4706" i="18"/>
  <c r="C4706" i="18"/>
  <c r="D4706" i="18"/>
  <c r="E4706" i="18"/>
  <c r="F4706" i="18"/>
  <c r="G4706" i="18"/>
  <c r="H4706" i="18"/>
  <c r="I4706" i="18"/>
  <c r="J4706" i="18"/>
  <c r="K4706" i="18"/>
  <c r="L4706" i="18"/>
  <c r="M4706" i="18"/>
  <c r="N4706" i="18"/>
  <c r="A4707" i="18"/>
  <c r="B4707" i="18"/>
  <c r="C4707" i="18"/>
  <c r="D4707" i="18"/>
  <c r="E4707" i="18"/>
  <c r="F4707" i="18"/>
  <c r="G4707" i="18"/>
  <c r="H4707" i="18"/>
  <c r="I4707" i="18"/>
  <c r="J4707" i="18"/>
  <c r="K4707" i="18"/>
  <c r="L4707" i="18"/>
  <c r="M4707" i="18"/>
  <c r="N4707" i="18"/>
  <c r="A4708" i="18"/>
  <c r="B4708" i="18"/>
  <c r="C4708" i="18"/>
  <c r="D4708" i="18"/>
  <c r="E4708" i="18"/>
  <c r="F4708" i="18"/>
  <c r="G4708" i="18"/>
  <c r="H4708" i="18"/>
  <c r="I4708" i="18"/>
  <c r="J4708" i="18"/>
  <c r="K4708" i="18"/>
  <c r="L4708" i="18"/>
  <c r="M4708" i="18"/>
  <c r="N4708" i="18"/>
  <c r="A4709" i="18"/>
  <c r="B4709" i="18"/>
  <c r="C4709" i="18"/>
  <c r="D4709" i="18"/>
  <c r="E4709" i="18"/>
  <c r="F4709" i="18"/>
  <c r="G4709" i="18"/>
  <c r="H4709" i="18"/>
  <c r="I4709" i="18"/>
  <c r="J4709" i="18"/>
  <c r="K4709" i="18"/>
  <c r="L4709" i="18"/>
  <c r="M4709" i="18"/>
  <c r="N4709" i="18"/>
  <c r="A4710" i="18"/>
  <c r="B4710" i="18"/>
  <c r="C4710" i="18"/>
  <c r="D4710" i="18"/>
  <c r="E4710" i="18"/>
  <c r="F4710" i="18"/>
  <c r="G4710" i="18"/>
  <c r="H4710" i="18"/>
  <c r="I4710" i="18"/>
  <c r="J4710" i="18"/>
  <c r="K4710" i="18"/>
  <c r="L4710" i="18"/>
  <c r="M4710" i="18"/>
  <c r="N4710" i="18"/>
  <c r="A4711" i="18"/>
  <c r="B4711" i="18"/>
  <c r="C4711" i="18"/>
  <c r="D4711" i="18"/>
  <c r="E4711" i="18"/>
  <c r="F4711" i="18"/>
  <c r="G4711" i="18"/>
  <c r="H4711" i="18"/>
  <c r="I4711" i="18"/>
  <c r="J4711" i="18"/>
  <c r="K4711" i="18"/>
  <c r="L4711" i="18"/>
  <c r="M4711" i="18"/>
  <c r="N4711" i="18"/>
  <c r="A4712" i="18"/>
  <c r="B4712" i="18"/>
  <c r="C4712" i="18"/>
  <c r="D4712" i="18"/>
  <c r="E4712" i="18"/>
  <c r="F4712" i="18"/>
  <c r="G4712" i="18"/>
  <c r="H4712" i="18"/>
  <c r="I4712" i="18"/>
  <c r="J4712" i="18"/>
  <c r="K4712" i="18"/>
  <c r="L4712" i="18"/>
  <c r="M4712" i="18"/>
  <c r="N4712" i="18"/>
  <c r="A4713" i="18"/>
  <c r="B4713" i="18"/>
  <c r="C4713" i="18"/>
  <c r="D4713" i="18"/>
  <c r="E4713" i="18"/>
  <c r="F4713" i="18"/>
  <c r="G4713" i="18"/>
  <c r="H4713" i="18"/>
  <c r="I4713" i="18"/>
  <c r="J4713" i="18"/>
  <c r="K4713" i="18"/>
  <c r="L4713" i="18"/>
  <c r="M4713" i="18"/>
  <c r="N4713" i="18"/>
  <c r="A4714" i="18"/>
  <c r="B4714" i="18"/>
  <c r="C4714" i="18"/>
  <c r="D4714" i="18"/>
  <c r="E4714" i="18"/>
  <c r="F4714" i="18"/>
  <c r="G4714" i="18"/>
  <c r="H4714" i="18"/>
  <c r="I4714" i="18"/>
  <c r="J4714" i="18"/>
  <c r="K4714" i="18"/>
  <c r="L4714" i="18"/>
  <c r="M4714" i="18"/>
  <c r="N4714" i="18"/>
  <c r="A4715" i="18"/>
  <c r="B4715" i="18"/>
  <c r="C4715" i="18"/>
  <c r="D4715" i="18"/>
  <c r="E4715" i="18"/>
  <c r="F4715" i="18"/>
  <c r="G4715" i="18"/>
  <c r="H4715" i="18"/>
  <c r="I4715" i="18"/>
  <c r="J4715" i="18"/>
  <c r="K4715" i="18"/>
  <c r="L4715" i="18"/>
  <c r="M4715" i="18"/>
  <c r="N4715" i="18"/>
  <c r="A4716" i="18"/>
  <c r="B4716" i="18"/>
  <c r="C4716" i="18"/>
  <c r="D4716" i="18"/>
  <c r="E4716" i="18"/>
  <c r="F4716" i="18"/>
  <c r="G4716" i="18"/>
  <c r="H4716" i="18"/>
  <c r="I4716" i="18"/>
  <c r="J4716" i="18"/>
  <c r="K4716" i="18"/>
  <c r="L4716" i="18"/>
  <c r="M4716" i="18"/>
  <c r="N4716" i="18"/>
  <c r="A4717" i="18"/>
  <c r="B4717" i="18"/>
  <c r="C4717" i="18"/>
  <c r="D4717" i="18"/>
  <c r="E4717" i="18"/>
  <c r="F4717" i="18"/>
  <c r="G4717" i="18"/>
  <c r="H4717" i="18"/>
  <c r="I4717" i="18"/>
  <c r="J4717" i="18"/>
  <c r="K4717" i="18"/>
  <c r="L4717" i="18"/>
  <c r="M4717" i="18"/>
  <c r="N4717" i="18"/>
  <c r="A4718" i="18"/>
  <c r="B4718" i="18"/>
  <c r="C4718" i="18"/>
  <c r="D4718" i="18"/>
  <c r="E4718" i="18"/>
  <c r="F4718" i="18"/>
  <c r="G4718" i="18"/>
  <c r="H4718" i="18"/>
  <c r="I4718" i="18"/>
  <c r="J4718" i="18"/>
  <c r="K4718" i="18"/>
  <c r="L4718" i="18"/>
  <c r="M4718" i="18"/>
  <c r="N4718" i="18"/>
  <c r="A4719" i="18"/>
  <c r="B4719" i="18"/>
  <c r="C4719" i="18"/>
  <c r="D4719" i="18"/>
  <c r="E4719" i="18"/>
  <c r="F4719" i="18"/>
  <c r="G4719" i="18"/>
  <c r="H4719" i="18"/>
  <c r="I4719" i="18"/>
  <c r="J4719" i="18"/>
  <c r="K4719" i="18"/>
  <c r="L4719" i="18"/>
  <c r="M4719" i="18"/>
  <c r="N4719" i="18"/>
  <c r="A4720" i="18"/>
  <c r="B4720" i="18"/>
  <c r="C4720" i="18"/>
  <c r="D4720" i="18"/>
  <c r="E4720" i="18"/>
  <c r="F4720" i="18"/>
  <c r="G4720" i="18"/>
  <c r="H4720" i="18"/>
  <c r="I4720" i="18"/>
  <c r="J4720" i="18"/>
  <c r="K4720" i="18"/>
  <c r="L4720" i="18"/>
  <c r="M4720" i="18"/>
  <c r="N4720" i="18"/>
  <c r="A4721" i="18"/>
  <c r="B4721" i="18"/>
  <c r="C4721" i="18"/>
  <c r="D4721" i="18"/>
  <c r="E4721" i="18"/>
  <c r="F4721" i="18"/>
  <c r="G4721" i="18"/>
  <c r="H4721" i="18"/>
  <c r="I4721" i="18"/>
  <c r="J4721" i="18"/>
  <c r="K4721" i="18"/>
  <c r="L4721" i="18"/>
  <c r="M4721" i="18"/>
  <c r="N4721" i="18"/>
  <c r="A4722" i="18"/>
  <c r="B4722" i="18"/>
  <c r="C4722" i="18"/>
  <c r="D4722" i="18"/>
  <c r="E4722" i="18"/>
  <c r="F4722" i="18"/>
  <c r="G4722" i="18"/>
  <c r="H4722" i="18"/>
  <c r="I4722" i="18"/>
  <c r="J4722" i="18"/>
  <c r="K4722" i="18"/>
  <c r="L4722" i="18"/>
  <c r="M4722" i="18"/>
  <c r="N4722" i="18"/>
  <c r="A4723" i="18"/>
  <c r="B4723" i="18"/>
  <c r="C4723" i="18"/>
  <c r="D4723" i="18"/>
  <c r="E4723" i="18"/>
  <c r="F4723" i="18"/>
  <c r="G4723" i="18"/>
  <c r="H4723" i="18"/>
  <c r="I4723" i="18"/>
  <c r="J4723" i="18"/>
  <c r="K4723" i="18"/>
  <c r="L4723" i="18"/>
  <c r="M4723" i="18"/>
  <c r="N4723" i="18"/>
  <c r="A4724" i="18"/>
  <c r="B4724" i="18"/>
  <c r="C4724" i="18"/>
  <c r="D4724" i="18"/>
  <c r="E4724" i="18"/>
  <c r="F4724" i="18"/>
  <c r="G4724" i="18"/>
  <c r="H4724" i="18"/>
  <c r="I4724" i="18"/>
  <c r="J4724" i="18"/>
  <c r="K4724" i="18"/>
  <c r="L4724" i="18"/>
  <c r="M4724" i="18"/>
  <c r="N4724" i="18"/>
  <c r="A4725" i="18"/>
  <c r="B4725" i="18"/>
  <c r="C4725" i="18"/>
  <c r="D4725" i="18"/>
  <c r="E4725" i="18"/>
  <c r="F4725" i="18"/>
  <c r="G4725" i="18"/>
  <c r="H4725" i="18"/>
  <c r="I4725" i="18"/>
  <c r="J4725" i="18"/>
  <c r="K4725" i="18"/>
  <c r="L4725" i="18"/>
  <c r="M4725" i="18"/>
  <c r="N4725" i="18"/>
  <c r="A4726" i="18"/>
  <c r="B4726" i="18"/>
  <c r="C4726" i="18"/>
  <c r="D4726" i="18"/>
  <c r="E4726" i="18"/>
  <c r="F4726" i="18"/>
  <c r="G4726" i="18"/>
  <c r="H4726" i="18"/>
  <c r="I4726" i="18"/>
  <c r="J4726" i="18"/>
  <c r="K4726" i="18"/>
  <c r="L4726" i="18"/>
  <c r="M4726" i="18"/>
  <c r="N4726" i="18"/>
  <c r="A4727" i="18"/>
  <c r="B4727" i="18"/>
  <c r="C4727" i="18"/>
  <c r="D4727" i="18"/>
  <c r="E4727" i="18"/>
  <c r="F4727" i="18"/>
  <c r="G4727" i="18"/>
  <c r="H4727" i="18"/>
  <c r="I4727" i="18"/>
  <c r="J4727" i="18"/>
  <c r="K4727" i="18"/>
  <c r="L4727" i="18"/>
  <c r="M4727" i="18"/>
  <c r="N4727" i="18"/>
  <c r="A4728" i="18"/>
  <c r="B4728" i="18"/>
  <c r="C4728" i="18"/>
  <c r="D4728" i="18"/>
  <c r="E4728" i="18"/>
  <c r="F4728" i="18"/>
  <c r="G4728" i="18"/>
  <c r="H4728" i="18"/>
  <c r="I4728" i="18"/>
  <c r="J4728" i="18"/>
  <c r="K4728" i="18"/>
  <c r="L4728" i="18"/>
  <c r="M4728" i="18"/>
  <c r="N4728" i="18"/>
  <c r="A4729" i="18"/>
  <c r="B4729" i="18"/>
  <c r="C4729" i="18"/>
  <c r="D4729" i="18"/>
  <c r="E4729" i="18"/>
  <c r="F4729" i="18"/>
  <c r="G4729" i="18"/>
  <c r="H4729" i="18"/>
  <c r="I4729" i="18"/>
  <c r="J4729" i="18"/>
  <c r="K4729" i="18"/>
  <c r="L4729" i="18"/>
  <c r="M4729" i="18"/>
  <c r="N4729" i="18"/>
  <c r="A4730" i="18"/>
  <c r="B4730" i="18"/>
  <c r="C4730" i="18"/>
  <c r="D4730" i="18"/>
  <c r="E4730" i="18"/>
  <c r="F4730" i="18"/>
  <c r="G4730" i="18"/>
  <c r="H4730" i="18"/>
  <c r="I4730" i="18"/>
  <c r="J4730" i="18"/>
  <c r="K4730" i="18"/>
  <c r="L4730" i="18"/>
  <c r="M4730" i="18"/>
  <c r="N4730" i="18"/>
  <c r="A4731" i="18"/>
  <c r="B4731" i="18"/>
  <c r="C4731" i="18"/>
  <c r="D4731" i="18"/>
  <c r="E4731" i="18"/>
  <c r="F4731" i="18"/>
  <c r="G4731" i="18"/>
  <c r="H4731" i="18"/>
  <c r="I4731" i="18"/>
  <c r="J4731" i="18"/>
  <c r="K4731" i="18"/>
  <c r="L4731" i="18"/>
  <c r="M4731" i="18"/>
  <c r="N4731" i="18"/>
  <c r="A4732" i="18"/>
  <c r="B4732" i="18"/>
  <c r="C4732" i="18"/>
  <c r="D4732" i="18"/>
  <c r="E4732" i="18"/>
  <c r="F4732" i="18"/>
  <c r="G4732" i="18"/>
  <c r="H4732" i="18"/>
  <c r="I4732" i="18"/>
  <c r="J4732" i="18"/>
  <c r="K4732" i="18"/>
  <c r="L4732" i="18"/>
  <c r="M4732" i="18"/>
  <c r="N4732" i="18"/>
  <c r="A4733" i="18"/>
  <c r="B4733" i="18"/>
  <c r="C4733" i="18"/>
  <c r="D4733" i="18"/>
  <c r="E4733" i="18"/>
  <c r="F4733" i="18"/>
  <c r="G4733" i="18"/>
  <c r="H4733" i="18"/>
  <c r="I4733" i="18"/>
  <c r="J4733" i="18"/>
  <c r="K4733" i="18"/>
  <c r="L4733" i="18"/>
  <c r="M4733" i="18"/>
  <c r="N4733" i="18"/>
  <c r="A4734" i="18"/>
  <c r="B4734" i="18"/>
  <c r="C4734" i="18"/>
  <c r="D4734" i="18"/>
  <c r="E4734" i="18"/>
  <c r="F4734" i="18"/>
  <c r="G4734" i="18"/>
  <c r="H4734" i="18"/>
  <c r="I4734" i="18"/>
  <c r="J4734" i="18"/>
  <c r="K4734" i="18"/>
  <c r="L4734" i="18"/>
  <c r="M4734" i="18"/>
  <c r="N4734" i="18"/>
  <c r="A4735" i="18"/>
  <c r="B4735" i="18"/>
  <c r="C4735" i="18"/>
  <c r="D4735" i="18"/>
  <c r="E4735" i="18"/>
  <c r="F4735" i="18"/>
  <c r="G4735" i="18"/>
  <c r="H4735" i="18"/>
  <c r="I4735" i="18"/>
  <c r="J4735" i="18"/>
  <c r="K4735" i="18"/>
  <c r="L4735" i="18"/>
  <c r="M4735" i="18"/>
  <c r="N4735" i="18"/>
  <c r="A4736" i="18"/>
  <c r="B4736" i="18"/>
  <c r="C4736" i="18"/>
  <c r="D4736" i="18"/>
  <c r="E4736" i="18"/>
  <c r="F4736" i="18"/>
  <c r="G4736" i="18"/>
  <c r="H4736" i="18"/>
  <c r="I4736" i="18"/>
  <c r="J4736" i="18"/>
  <c r="K4736" i="18"/>
  <c r="L4736" i="18"/>
  <c r="M4736" i="18"/>
  <c r="N4736" i="18"/>
  <c r="A4737" i="18"/>
  <c r="B4737" i="18"/>
  <c r="C4737" i="18"/>
  <c r="D4737" i="18"/>
  <c r="E4737" i="18"/>
  <c r="F4737" i="18"/>
  <c r="G4737" i="18"/>
  <c r="H4737" i="18"/>
  <c r="I4737" i="18"/>
  <c r="J4737" i="18"/>
  <c r="K4737" i="18"/>
  <c r="L4737" i="18"/>
  <c r="M4737" i="18"/>
  <c r="N4737" i="18"/>
  <c r="A4738" i="18"/>
  <c r="B4738" i="18"/>
  <c r="C4738" i="18"/>
  <c r="D4738" i="18"/>
  <c r="E4738" i="18"/>
  <c r="F4738" i="18"/>
  <c r="G4738" i="18"/>
  <c r="H4738" i="18"/>
  <c r="I4738" i="18"/>
  <c r="J4738" i="18"/>
  <c r="K4738" i="18"/>
  <c r="L4738" i="18"/>
  <c r="M4738" i="18"/>
  <c r="N4738" i="18"/>
  <c r="A4739" i="18"/>
  <c r="B4739" i="18"/>
  <c r="C4739" i="18"/>
  <c r="D4739" i="18"/>
  <c r="E4739" i="18"/>
  <c r="F4739" i="18"/>
  <c r="G4739" i="18"/>
  <c r="H4739" i="18"/>
  <c r="I4739" i="18"/>
  <c r="J4739" i="18"/>
  <c r="K4739" i="18"/>
  <c r="L4739" i="18"/>
  <c r="M4739" i="18"/>
  <c r="N4739" i="18"/>
  <c r="A4740" i="18"/>
  <c r="B4740" i="18"/>
  <c r="C4740" i="18"/>
  <c r="D4740" i="18"/>
  <c r="E4740" i="18"/>
  <c r="F4740" i="18"/>
  <c r="G4740" i="18"/>
  <c r="H4740" i="18"/>
  <c r="I4740" i="18"/>
  <c r="J4740" i="18"/>
  <c r="K4740" i="18"/>
  <c r="L4740" i="18"/>
  <c r="M4740" i="18"/>
  <c r="N4740" i="18"/>
  <c r="A4741" i="18"/>
  <c r="B4741" i="18"/>
  <c r="C4741" i="18"/>
  <c r="D4741" i="18"/>
  <c r="E4741" i="18"/>
  <c r="F4741" i="18"/>
  <c r="G4741" i="18"/>
  <c r="H4741" i="18"/>
  <c r="I4741" i="18"/>
  <c r="J4741" i="18"/>
  <c r="K4741" i="18"/>
  <c r="L4741" i="18"/>
  <c r="M4741" i="18"/>
  <c r="N4741" i="18"/>
  <c r="A4742" i="18"/>
  <c r="B4742" i="18"/>
  <c r="C4742" i="18"/>
  <c r="D4742" i="18"/>
  <c r="E4742" i="18"/>
  <c r="F4742" i="18"/>
  <c r="G4742" i="18"/>
  <c r="H4742" i="18"/>
  <c r="I4742" i="18"/>
  <c r="J4742" i="18"/>
  <c r="K4742" i="18"/>
  <c r="L4742" i="18"/>
  <c r="M4742" i="18"/>
  <c r="N4742" i="18"/>
  <c r="A4743" i="18"/>
  <c r="B4743" i="18"/>
  <c r="C4743" i="18"/>
  <c r="D4743" i="18"/>
  <c r="E4743" i="18"/>
  <c r="F4743" i="18"/>
  <c r="G4743" i="18"/>
  <c r="H4743" i="18"/>
  <c r="I4743" i="18"/>
  <c r="J4743" i="18"/>
  <c r="K4743" i="18"/>
  <c r="L4743" i="18"/>
  <c r="M4743" i="18"/>
  <c r="N4743" i="18"/>
  <c r="A4744" i="18"/>
  <c r="B4744" i="18"/>
  <c r="C4744" i="18"/>
  <c r="D4744" i="18"/>
  <c r="E4744" i="18"/>
  <c r="F4744" i="18"/>
  <c r="G4744" i="18"/>
  <c r="H4744" i="18"/>
  <c r="I4744" i="18"/>
  <c r="J4744" i="18"/>
  <c r="K4744" i="18"/>
  <c r="L4744" i="18"/>
  <c r="M4744" i="18"/>
  <c r="N4744" i="18"/>
  <c r="A4745" i="18"/>
  <c r="B4745" i="18"/>
  <c r="C4745" i="18"/>
  <c r="D4745" i="18"/>
  <c r="E4745" i="18"/>
  <c r="F4745" i="18"/>
  <c r="G4745" i="18"/>
  <c r="H4745" i="18"/>
  <c r="I4745" i="18"/>
  <c r="J4745" i="18"/>
  <c r="K4745" i="18"/>
  <c r="L4745" i="18"/>
  <c r="M4745" i="18"/>
  <c r="N4745" i="18"/>
  <c r="A4746" i="18"/>
  <c r="B4746" i="18"/>
  <c r="C4746" i="18"/>
  <c r="D4746" i="18"/>
  <c r="E4746" i="18"/>
  <c r="F4746" i="18"/>
  <c r="G4746" i="18"/>
  <c r="H4746" i="18"/>
  <c r="I4746" i="18"/>
  <c r="J4746" i="18"/>
  <c r="K4746" i="18"/>
  <c r="L4746" i="18"/>
  <c r="M4746" i="18"/>
  <c r="N4746" i="18"/>
  <c r="A4747" i="18"/>
  <c r="B4747" i="18"/>
  <c r="C4747" i="18"/>
  <c r="D4747" i="18"/>
  <c r="E4747" i="18"/>
  <c r="F4747" i="18"/>
  <c r="G4747" i="18"/>
  <c r="H4747" i="18"/>
  <c r="I4747" i="18"/>
  <c r="J4747" i="18"/>
  <c r="K4747" i="18"/>
  <c r="L4747" i="18"/>
  <c r="M4747" i="18"/>
  <c r="N4747" i="18"/>
  <c r="A4748" i="18"/>
  <c r="B4748" i="18"/>
  <c r="C4748" i="18"/>
  <c r="D4748" i="18"/>
  <c r="E4748" i="18"/>
  <c r="F4748" i="18"/>
  <c r="G4748" i="18"/>
  <c r="H4748" i="18"/>
  <c r="I4748" i="18"/>
  <c r="J4748" i="18"/>
  <c r="K4748" i="18"/>
  <c r="L4748" i="18"/>
  <c r="M4748" i="18"/>
  <c r="N4748" i="18"/>
  <c r="A4749" i="18"/>
  <c r="B4749" i="18"/>
  <c r="C4749" i="18"/>
  <c r="D4749" i="18"/>
  <c r="E4749" i="18"/>
  <c r="F4749" i="18"/>
  <c r="G4749" i="18"/>
  <c r="H4749" i="18"/>
  <c r="I4749" i="18"/>
  <c r="J4749" i="18"/>
  <c r="K4749" i="18"/>
  <c r="L4749" i="18"/>
  <c r="M4749" i="18"/>
  <c r="N4749" i="18"/>
  <c r="A4750" i="18"/>
  <c r="B4750" i="18"/>
  <c r="C4750" i="18"/>
  <c r="D4750" i="18"/>
  <c r="E4750" i="18"/>
  <c r="F4750" i="18"/>
  <c r="G4750" i="18"/>
  <c r="H4750" i="18"/>
  <c r="I4750" i="18"/>
  <c r="J4750" i="18"/>
  <c r="K4750" i="18"/>
  <c r="L4750" i="18"/>
  <c r="M4750" i="18"/>
  <c r="N4750" i="18"/>
  <c r="A4751" i="18"/>
  <c r="B4751" i="18"/>
  <c r="C4751" i="18"/>
  <c r="D4751" i="18"/>
  <c r="E4751" i="18"/>
  <c r="F4751" i="18"/>
  <c r="G4751" i="18"/>
  <c r="H4751" i="18"/>
  <c r="I4751" i="18"/>
  <c r="J4751" i="18"/>
  <c r="K4751" i="18"/>
  <c r="L4751" i="18"/>
  <c r="M4751" i="18"/>
  <c r="N4751" i="18"/>
  <c r="A4752" i="18"/>
  <c r="B4752" i="18"/>
  <c r="C4752" i="18"/>
  <c r="D4752" i="18"/>
  <c r="E4752" i="18"/>
  <c r="F4752" i="18"/>
  <c r="G4752" i="18"/>
  <c r="H4752" i="18"/>
  <c r="I4752" i="18"/>
  <c r="J4752" i="18"/>
  <c r="K4752" i="18"/>
  <c r="L4752" i="18"/>
  <c r="M4752" i="18"/>
  <c r="N4752" i="18"/>
  <c r="A4753" i="18"/>
  <c r="B4753" i="18"/>
  <c r="C4753" i="18"/>
  <c r="D4753" i="18"/>
  <c r="E4753" i="18"/>
  <c r="F4753" i="18"/>
  <c r="G4753" i="18"/>
  <c r="H4753" i="18"/>
  <c r="I4753" i="18"/>
  <c r="J4753" i="18"/>
  <c r="K4753" i="18"/>
  <c r="L4753" i="18"/>
  <c r="M4753" i="18"/>
  <c r="N4753" i="18"/>
  <c r="A4754" i="18"/>
  <c r="B4754" i="18"/>
  <c r="C4754" i="18"/>
  <c r="D4754" i="18"/>
  <c r="E4754" i="18"/>
  <c r="F4754" i="18"/>
  <c r="G4754" i="18"/>
  <c r="H4754" i="18"/>
  <c r="I4754" i="18"/>
  <c r="J4754" i="18"/>
  <c r="K4754" i="18"/>
  <c r="L4754" i="18"/>
  <c r="M4754" i="18"/>
  <c r="N4754" i="18"/>
  <c r="A4755" i="18"/>
  <c r="B4755" i="18"/>
  <c r="C4755" i="18"/>
  <c r="D4755" i="18"/>
  <c r="E4755" i="18"/>
  <c r="F4755" i="18"/>
  <c r="G4755" i="18"/>
  <c r="H4755" i="18"/>
  <c r="I4755" i="18"/>
  <c r="J4755" i="18"/>
  <c r="K4755" i="18"/>
  <c r="L4755" i="18"/>
  <c r="M4755" i="18"/>
  <c r="N4755" i="18"/>
  <c r="A4756" i="18"/>
  <c r="B4756" i="18"/>
  <c r="C4756" i="18"/>
  <c r="D4756" i="18"/>
  <c r="E4756" i="18"/>
  <c r="F4756" i="18"/>
  <c r="G4756" i="18"/>
  <c r="H4756" i="18"/>
  <c r="I4756" i="18"/>
  <c r="J4756" i="18"/>
  <c r="K4756" i="18"/>
  <c r="L4756" i="18"/>
  <c r="M4756" i="18"/>
  <c r="N4756" i="18"/>
  <c r="A4757" i="18"/>
  <c r="B4757" i="18"/>
  <c r="C4757" i="18"/>
  <c r="D4757" i="18"/>
  <c r="E4757" i="18"/>
  <c r="F4757" i="18"/>
  <c r="G4757" i="18"/>
  <c r="H4757" i="18"/>
  <c r="I4757" i="18"/>
  <c r="J4757" i="18"/>
  <c r="K4757" i="18"/>
  <c r="L4757" i="18"/>
  <c r="M4757" i="18"/>
  <c r="N4757" i="18"/>
  <c r="A4758" i="18"/>
  <c r="B4758" i="18"/>
  <c r="C4758" i="18"/>
  <c r="D4758" i="18"/>
  <c r="E4758" i="18"/>
  <c r="F4758" i="18"/>
  <c r="G4758" i="18"/>
  <c r="H4758" i="18"/>
  <c r="I4758" i="18"/>
  <c r="J4758" i="18"/>
  <c r="K4758" i="18"/>
  <c r="L4758" i="18"/>
  <c r="M4758" i="18"/>
  <c r="N4758" i="18"/>
  <c r="A4759" i="18"/>
  <c r="B4759" i="18"/>
  <c r="C4759" i="18"/>
  <c r="D4759" i="18"/>
  <c r="E4759" i="18"/>
  <c r="F4759" i="18"/>
  <c r="G4759" i="18"/>
  <c r="H4759" i="18"/>
  <c r="I4759" i="18"/>
  <c r="J4759" i="18"/>
  <c r="K4759" i="18"/>
  <c r="L4759" i="18"/>
  <c r="M4759" i="18"/>
  <c r="N4759" i="18"/>
  <c r="A4760" i="18"/>
  <c r="B4760" i="18"/>
  <c r="C4760" i="18"/>
  <c r="D4760" i="18"/>
  <c r="E4760" i="18"/>
  <c r="F4760" i="18"/>
  <c r="G4760" i="18"/>
  <c r="H4760" i="18"/>
  <c r="I4760" i="18"/>
  <c r="J4760" i="18"/>
  <c r="K4760" i="18"/>
  <c r="L4760" i="18"/>
  <c r="M4760" i="18"/>
  <c r="N4760" i="18"/>
  <c r="A4761" i="18"/>
  <c r="B4761" i="18"/>
  <c r="C4761" i="18"/>
  <c r="D4761" i="18"/>
  <c r="E4761" i="18"/>
  <c r="F4761" i="18"/>
  <c r="G4761" i="18"/>
  <c r="H4761" i="18"/>
  <c r="I4761" i="18"/>
  <c r="J4761" i="18"/>
  <c r="K4761" i="18"/>
  <c r="L4761" i="18"/>
  <c r="M4761" i="18"/>
  <c r="N4761" i="18"/>
  <c r="A4762" i="18"/>
  <c r="B4762" i="18"/>
  <c r="C4762" i="18"/>
  <c r="D4762" i="18"/>
  <c r="E4762" i="18"/>
  <c r="F4762" i="18"/>
  <c r="G4762" i="18"/>
  <c r="H4762" i="18"/>
  <c r="I4762" i="18"/>
  <c r="J4762" i="18"/>
  <c r="K4762" i="18"/>
  <c r="L4762" i="18"/>
  <c r="M4762" i="18"/>
  <c r="N4762" i="18"/>
  <c r="A4763" i="18"/>
  <c r="B4763" i="18"/>
  <c r="C4763" i="18"/>
  <c r="D4763" i="18"/>
  <c r="E4763" i="18"/>
  <c r="F4763" i="18"/>
  <c r="G4763" i="18"/>
  <c r="H4763" i="18"/>
  <c r="I4763" i="18"/>
  <c r="J4763" i="18"/>
  <c r="K4763" i="18"/>
  <c r="L4763" i="18"/>
  <c r="M4763" i="18"/>
  <c r="N4763" i="18"/>
  <c r="A4764" i="18"/>
  <c r="B4764" i="18"/>
  <c r="C4764" i="18"/>
  <c r="D4764" i="18"/>
  <c r="E4764" i="18"/>
  <c r="F4764" i="18"/>
  <c r="G4764" i="18"/>
  <c r="H4764" i="18"/>
  <c r="I4764" i="18"/>
  <c r="J4764" i="18"/>
  <c r="K4764" i="18"/>
  <c r="L4764" i="18"/>
  <c r="M4764" i="18"/>
  <c r="N4764" i="18"/>
  <c r="A4765" i="18"/>
  <c r="B4765" i="18"/>
  <c r="C4765" i="18"/>
  <c r="D4765" i="18"/>
  <c r="E4765" i="18"/>
  <c r="F4765" i="18"/>
  <c r="G4765" i="18"/>
  <c r="H4765" i="18"/>
  <c r="I4765" i="18"/>
  <c r="J4765" i="18"/>
  <c r="K4765" i="18"/>
  <c r="L4765" i="18"/>
  <c r="M4765" i="18"/>
  <c r="N4765" i="18"/>
  <c r="A4766" i="18"/>
  <c r="B4766" i="18"/>
  <c r="C4766" i="18"/>
  <c r="D4766" i="18"/>
  <c r="E4766" i="18"/>
  <c r="F4766" i="18"/>
  <c r="G4766" i="18"/>
  <c r="H4766" i="18"/>
  <c r="I4766" i="18"/>
  <c r="J4766" i="18"/>
  <c r="K4766" i="18"/>
  <c r="L4766" i="18"/>
  <c r="M4766" i="18"/>
  <c r="N4766" i="18"/>
  <c r="A4767" i="18"/>
  <c r="B4767" i="18"/>
  <c r="C4767" i="18"/>
  <c r="D4767" i="18"/>
  <c r="E4767" i="18"/>
  <c r="F4767" i="18"/>
  <c r="G4767" i="18"/>
  <c r="H4767" i="18"/>
  <c r="I4767" i="18"/>
  <c r="J4767" i="18"/>
  <c r="K4767" i="18"/>
  <c r="L4767" i="18"/>
  <c r="M4767" i="18"/>
  <c r="N4767" i="18"/>
  <c r="A4768" i="18"/>
  <c r="B4768" i="18"/>
  <c r="C4768" i="18"/>
  <c r="D4768" i="18"/>
  <c r="E4768" i="18"/>
  <c r="F4768" i="18"/>
  <c r="G4768" i="18"/>
  <c r="H4768" i="18"/>
  <c r="I4768" i="18"/>
  <c r="J4768" i="18"/>
  <c r="K4768" i="18"/>
  <c r="L4768" i="18"/>
  <c r="M4768" i="18"/>
  <c r="N4768" i="18"/>
  <c r="A4769" i="18"/>
  <c r="B4769" i="18"/>
  <c r="C4769" i="18"/>
  <c r="D4769" i="18"/>
  <c r="E4769" i="18"/>
  <c r="F4769" i="18"/>
  <c r="G4769" i="18"/>
  <c r="H4769" i="18"/>
  <c r="I4769" i="18"/>
  <c r="J4769" i="18"/>
  <c r="K4769" i="18"/>
  <c r="L4769" i="18"/>
  <c r="M4769" i="18"/>
  <c r="N4769" i="18"/>
  <c r="A4770" i="18"/>
  <c r="B4770" i="18"/>
  <c r="C4770" i="18"/>
  <c r="D4770" i="18"/>
  <c r="E4770" i="18"/>
  <c r="F4770" i="18"/>
  <c r="G4770" i="18"/>
  <c r="H4770" i="18"/>
  <c r="I4770" i="18"/>
  <c r="J4770" i="18"/>
  <c r="K4770" i="18"/>
  <c r="L4770" i="18"/>
  <c r="M4770" i="18"/>
  <c r="N4770" i="18"/>
  <c r="A4771" i="18"/>
  <c r="B4771" i="18"/>
  <c r="C4771" i="18"/>
  <c r="D4771" i="18"/>
  <c r="E4771" i="18"/>
  <c r="F4771" i="18"/>
  <c r="G4771" i="18"/>
  <c r="H4771" i="18"/>
  <c r="I4771" i="18"/>
  <c r="J4771" i="18"/>
  <c r="K4771" i="18"/>
  <c r="L4771" i="18"/>
  <c r="M4771" i="18"/>
  <c r="N4771" i="18"/>
  <c r="A4772" i="18"/>
  <c r="B4772" i="18"/>
  <c r="C4772" i="18"/>
  <c r="D4772" i="18"/>
  <c r="E4772" i="18"/>
  <c r="F4772" i="18"/>
  <c r="G4772" i="18"/>
  <c r="H4772" i="18"/>
  <c r="I4772" i="18"/>
  <c r="J4772" i="18"/>
  <c r="K4772" i="18"/>
  <c r="L4772" i="18"/>
  <c r="M4772" i="18"/>
  <c r="N4772" i="18"/>
  <c r="A4773" i="18"/>
  <c r="B4773" i="18"/>
  <c r="C4773" i="18"/>
  <c r="D4773" i="18"/>
  <c r="E4773" i="18"/>
  <c r="F4773" i="18"/>
  <c r="G4773" i="18"/>
  <c r="H4773" i="18"/>
  <c r="I4773" i="18"/>
  <c r="J4773" i="18"/>
  <c r="K4773" i="18"/>
  <c r="L4773" i="18"/>
  <c r="M4773" i="18"/>
  <c r="N4773" i="18"/>
  <c r="A4774" i="18"/>
  <c r="B4774" i="18"/>
  <c r="C4774" i="18"/>
  <c r="D4774" i="18"/>
  <c r="E4774" i="18"/>
  <c r="F4774" i="18"/>
  <c r="G4774" i="18"/>
  <c r="H4774" i="18"/>
  <c r="I4774" i="18"/>
  <c r="J4774" i="18"/>
  <c r="K4774" i="18"/>
  <c r="L4774" i="18"/>
  <c r="M4774" i="18"/>
  <c r="N4774" i="18"/>
  <c r="A4775" i="18"/>
  <c r="B4775" i="18"/>
  <c r="C4775" i="18"/>
  <c r="D4775" i="18"/>
  <c r="E4775" i="18"/>
  <c r="F4775" i="18"/>
  <c r="G4775" i="18"/>
  <c r="H4775" i="18"/>
  <c r="I4775" i="18"/>
  <c r="J4775" i="18"/>
  <c r="K4775" i="18"/>
  <c r="L4775" i="18"/>
  <c r="M4775" i="18"/>
  <c r="N4775" i="18"/>
  <c r="A4776" i="18"/>
  <c r="B4776" i="18"/>
  <c r="C4776" i="18"/>
  <c r="D4776" i="18"/>
  <c r="E4776" i="18"/>
  <c r="F4776" i="18"/>
  <c r="G4776" i="18"/>
  <c r="H4776" i="18"/>
  <c r="I4776" i="18"/>
  <c r="J4776" i="18"/>
  <c r="K4776" i="18"/>
  <c r="L4776" i="18"/>
  <c r="M4776" i="18"/>
  <c r="N4776" i="18"/>
  <c r="A4777" i="18"/>
  <c r="B4777" i="18"/>
  <c r="C4777" i="18"/>
  <c r="D4777" i="18"/>
  <c r="E4777" i="18"/>
  <c r="F4777" i="18"/>
  <c r="G4777" i="18"/>
  <c r="H4777" i="18"/>
  <c r="I4777" i="18"/>
  <c r="J4777" i="18"/>
  <c r="K4777" i="18"/>
  <c r="L4777" i="18"/>
  <c r="M4777" i="18"/>
  <c r="N4777" i="18"/>
  <c r="A4778" i="18"/>
  <c r="B4778" i="18"/>
  <c r="C4778" i="18"/>
  <c r="D4778" i="18"/>
  <c r="E4778" i="18"/>
  <c r="F4778" i="18"/>
  <c r="G4778" i="18"/>
  <c r="H4778" i="18"/>
  <c r="I4778" i="18"/>
  <c r="J4778" i="18"/>
  <c r="K4778" i="18"/>
  <c r="L4778" i="18"/>
  <c r="M4778" i="18"/>
  <c r="N4778" i="18"/>
  <c r="A4779" i="18"/>
  <c r="B4779" i="18"/>
  <c r="C4779" i="18"/>
  <c r="D4779" i="18"/>
  <c r="E4779" i="18"/>
  <c r="F4779" i="18"/>
  <c r="G4779" i="18"/>
  <c r="H4779" i="18"/>
  <c r="I4779" i="18"/>
  <c r="J4779" i="18"/>
  <c r="K4779" i="18"/>
  <c r="L4779" i="18"/>
  <c r="M4779" i="18"/>
  <c r="N4779" i="18"/>
  <c r="A4780" i="18"/>
  <c r="B4780" i="18"/>
  <c r="C4780" i="18"/>
  <c r="D4780" i="18"/>
  <c r="E4780" i="18"/>
  <c r="F4780" i="18"/>
  <c r="G4780" i="18"/>
  <c r="H4780" i="18"/>
  <c r="I4780" i="18"/>
  <c r="J4780" i="18"/>
  <c r="K4780" i="18"/>
  <c r="L4780" i="18"/>
  <c r="M4780" i="18"/>
  <c r="N4780" i="18"/>
  <c r="A4781" i="18"/>
  <c r="B4781" i="18"/>
  <c r="C4781" i="18"/>
  <c r="D4781" i="18"/>
  <c r="E4781" i="18"/>
  <c r="F4781" i="18"/>
  <c r="G4781" i="18"/>
  <c r="H4781" i="18"/>
  <c r="I4781" i="18"/>
  <c r="J4781" i="18"/>
  <c r="K4781" i="18"/>
  <c r="L4781" i="18"/>
  <c r="M4781" i="18"/>
  <c r="N4781" i="18"/>
  <c r="A4782" i="18"/>
  <c r="B4782" i="18"/>
  <c r="C4782" i="18"/>
  <c r="D4782" i="18"/>
  <c r="E4782" i="18"/>
  <c r="F4782" i="18"/>
  <c r="G4782" i="18"/>
  <c r="H4782" i="18"/>
  <c r="I4782" i="18"/>
  <c r="J4782" i="18"/>
  <c r="K4782" i="18"/>
  <c r="L4782" i="18"/>
  <c r="M4782" i="18"/>
  <c r="N4782" i="18"/>
  <c r="A4783" i="18"/>
  <c r="B4783" i="18"/>
  <c r="C4783" i="18"/>
  <c r="D4783" i="18"/>
  <c r="E4783" i="18"/>
  <c r="F4783" i="18"/>
  <c r="G4783" i="18"/>
  <c r="H4783" i="18"/>
  <c r="I4783" i="18"/>
  <c r="J4783" i="18"/>
  <c r="K4783" i="18"/>
  <c r="L4783" i="18"/>
  <c r="M4783" i="18"/>
  <c r="N4783" i="18"/>
  <c r="A4784" i="18"/>
  <c r="B4784" i="18"/>
  <c r="C4784" i="18"/>
  <c r="D4784" i="18"/>
  <c r="E4784" i="18"/>
  <c r="F4784" i="18"/>
  <c r="G4784" i="18"/>
  <c r="H4784" i="18"/>
  <c r="I4784" i="18"/>
  <c r="J4784" i="18"/>
  <c r="K4784" i="18"/>
  <c r="L4784" i="18"/>
  <c r="M4784" i="18"/>
  <c r="N4784" i="18"/>
  <c r="A4785" i="18"/>
  <c r="B4785" i="18"/>
  <c r="C4785" i="18"/>
  <c r="D4785" i="18"/>
  <c r="E4785" i="18"/>
  <c r="F4785" i="18"/>
  <c r="G4785" i="18"/>
  <c r="H4785" i="18"/>
  <c r="I4785" i="18"/>
  <c r="J4785" i="18"/>
  <c r="K4785" i="18"/>
  <c r="L4785" i="18"/>
  <c r="M4785" i="18"/>
  <c r="N4785" i="18"/>
  <c r="A4786" i="18"/>
  <c r="B4786" i="18"/>
  <c r="C4786" i="18"/>
  <c r="D4786" i="18"/>
  <c r="E4786" i="18"/>
  <c r="F4786" i="18"/>
  <c r="G4786" i="18"/>
  <c r="H4786" i="18"/>
  <c r="I4786" i="18"/>
  <c r="J4786" i="18"/>
  <c r="K4786" i="18"/>
  <c r="L4786" i="18"/>
  <c r="M4786" i="18"/>
  <c r="N4786" i="18"/>
  <c r="A4787" i="18"/>
  <c r="B4787" i="18"/>
  <c r="C4787" i="18"/>
  <c r="D4787" i="18"/>
  <c r="E4787" i="18"/>
  <c r="F4787" i="18"/>
  <c r="G4787" i="18"/>
  <c r="H4787" i="18"/>
  <c r="I4787" i="18"/>
  <c r="J4787" i="18"/>
  <c r="K4787" i="18"/>
  <c r="L4787" i="18"/>
  <c r="M4787" i="18"/>
  <c r="N4787" i="18"/>
  <c r="A4788" i="18"/>
  <c r="B4788" i="18"/>
  <c r="C4788" i="18"/>
  <c r="D4788" i="18"/>
  <c r="E4788" i="18"/>
  <c r="F4788" i="18"/>
  <c r="G4788" i="18"/>
  <c r="H4788" i="18"/>
  <c r="I4788" i="18"/>
  <c r="J4788" i="18"/>
  <c r="K4788" i="18"/>
  <c r="L4788" i="18"/>
  <c r="M4788" i="18"/>
  <c r="N4788" i="18"/>
  <c r="A4789" i="18"/>
  <c r="B4789" i="18"/>
  <c r="C4789" i="18"/>
  <c r="D4789" i="18"/>
  <c r="E4789" i="18"/>
  <c r="F4789" i="18"/>
  <c r="G4789" i="18"/>
  <c r="H4789" i="18"/>
  <c r="I4789" i="18"/>
  <c r="J4789" i="18"/>
  <c r="K4789" i="18"/>
  <c r="L4789" i="18"/>
  <c r="M4789" i="18"/>
  <c r="N4789" i="18"/>
  <c r="A4790" i="18"/>
  <c r="B4790" i="18"/>
  <c r="C4790" i="18"/>
  <c r="D4790" i="18"/>
  <c r="E4790" i="18"/>
  <c r="F4790" i="18"/>
  <c r="G4790" i="18"/>
  <c r="H4790" i="18"/>
  <c r="I4790" i="18"/>
  <c r="J4790" i="18"/>
  <c r="K4790" i="18"/>
  <c r="L4790" i="18"/>
  <c r="M4790" i="18"/>
  <c r="N4790" i="18"/>
  <c r="A4791" i="18"/>
  <c r="B4791" i="18"/>
  <c r="C4791" i="18"/>
  <c r="D4791" i="18"/>
  <c r="E4791" i="18"/>
  <c r="F4791" i="18"/>
  <c r="G4791" i="18"/>
  <c r="H4791" i="18"/>
  <c r="I4791" i="18"/>
  <c r="J4791" i="18"/>
  <c r="K4791" i="18"/>
  <c r="L4791" i="18"/>
  <c r="M4791" i="18"/>
  <c r="N4791" i="18"/>
  <c r="A4792" i="18"/>
  <c r="B4792" i="18"/>
  <c r="C4792" i="18"/>
  <c r="D4792" i="18"/>
  <c r="E4792" i="18"/>
  <c r="F4792" i="18"/>
  <c r="G4792" i="18"/>
  <c r="H4792" i="18"/>
  <c r="I4792" i="18"/>
  <c r="J4792" i="18"/>
  <c r="K4792" i="18"/>
  <c r="L4792" i="18"/>
  <c r="M4792" i="18"/>
  <c r="N4792" i="18"/>
  <c r="A4793" i="18"/>
  <c r="B4793" i="18"/>
  <c r="C4793" i="18"/>
  <c r="D4793" i="18"/>
  <c r="E4793" i="18"/>
  <c r="F4793" i="18"/>
  <c r="G4793" i="18"/>
  <c r="H4793" i="18"/>
  <c r="I4793" i="18"/>
  <c r="J4793" i="18"/>
  <c r="K4793" i="18"/>
  <c r="L4793" i="18"/>
  <c r="M4793" i="18"/>
  <c r="N4793" i="18"/>
  <c r="A4794" i="18"/>
  <c r="B4794" i="18"/>
  <c r="C4794" i="18"/>
  <c r="D4794" i="18"/>
  <c r="E4794" i="18"/>
  <c r="F4794" i="18"/>
  <c r="G4794" i="18"/>
  <c r="H4794" i="18"/>
  <c r="I4794" i="18"/>
  <c r="J4794" i="18"/>
  <c r="K4794" i="18"/>
  <c r="L4794" i="18"/>
  <c r="M4794" i="18"/>
  <c r="N4794" i="18"/>
  <c r="A4795" i="18"/>
  <c r="B4795" i="18"/>
  <c r="C4795" i="18"/>
  <c r="D4795" i="18"/>
  <c r="E4795" i="18"/>
  <c r="F4795" i="18"/>
  <c r="G4795" i="18"/>
  <c r="H4795" i="18"/>
  <c r="I4795" i="18"/>
  <c r="J4795" i="18"/>
  <c r="K4795" i="18"/>
  <c r="L4795" i="18"/>
  <c r="M4795" i="18"/>
  <c r="N4795" i="18"/>
  <c r="A4796" i="18"/>
  <c r="B4796" i="18"/>
  <c r="C4796" i="18"/>
  <c r="D4796" i="18"/>
  <c r="E4796" i="18"/>
  <c r="F4796" i="18"/>
  <c r="G4796" i="18"/>
  <c r="H4796" i="18"/>
  <c r="I4796" i="18"/>
  <c r="J4796" i="18"/>
  <c r="K4796" i="18"/>
  <c r="L4796" i="18"/>
  <c r="M4796" i="18"/>
  <c r="N4796" i="18"/>
  <c r="A4797" i="18"/>
  <c r="B4797" i="18"/>
  <c r="C4797" i="18"/>
  <c r="D4797" i="18"/>
  <c r="E4797" i="18"/>
  <c r="F4797" i="18"/>
  <c r="G4797" i="18"/>
  <c r="H4797" i="18"/>
  <c r="I4797" i="18"/>
  <c r="J4797" i="18"/>
  <c r="K4797" i="18"/>
  <c r="L4797" i="18"/>
  <c r="M4797" i="18"/>
  <c r="N4797" i="18"/>
  <c r="A4798" i="18"/>
  <c r="B4798" i="18"/>
  <c r="C4798" i="18"/>
  <c r="D4798" i="18"/>
  <c r="E4798" i="18"/>
  <c r="F4798" i="18"/>
  <c r="G4798" i="18"/>
  <c r="H4798" i="18"/>
  <c r="I4798" i="18"/>
  <c r="J4798" i="18"/>
  <c r="K4798" i="18"/>
  <c r="L4798" i="18"/>
  <c r="M4798" i="18"/>
  <c r="N4798" i="18"/>
  <c r="A4799" i="18"/>
  <c r="B4799" i="18"/>
  <c r="C4799" i="18"/>
  <c r="D4799" i="18"/>
  <c r="E4799" i="18"/>
  <c r="F4799" i="18"/>
  <c r="G4799" i="18"/>
  <c r="H4799" i="18"/>
  <c r="I4799" i="18"/>
  <c r="J4799" i="18"/>
  <c r="K4799" i="18"/>
  <c r="L4799" i="18"/>
  <c r="M4799" i="18"/>
  <c r="N4799" i="18"/>
  <c r="A4800" i="18"/>
  <c r="B4800" i="18"/>
  <c r="C4800" i="18"/>
  <c r="D4800" i="18"/>
  <c r="E4800" i="18"/>
  <c r="F4800" i="18"/>
  <c r="G4800" i="18"/>
  <c r="H4800" i="18"/>
  <c r="I4800" i="18"/>
  <c r="J4800" i="18"/>
  <c r="K4800" i="18"/>
  <c r="L4800" i="18"/>
  <c r="M4800" i="18"/>
  <c r="N4800" i="18"/>
  <c r="A4801" i="18"/>
  <c r="B4801" i="18"/>
  <c r="C4801" i="18"/>
  <c r="D4801" i="18"/>
  <c r="E4801" i="18"/>
  <c r="F4801" i="18"/>
  <c r="G4801" i="18"/>
  <c r="H4801" i="18"/>
  <c r="I4801" i="18"/>
  <c r="J4801" i="18"/>
  <c r="K4801" i="18"/>
  <c r="L4801" i="18"/>
  <c r="M4801" i="18"/>
  <c r="N4801" i="18"/>
  <c r="A4802" i="18"/>
  <c r="B4802" i="18"/>
  <c r="C4802" i="18"/>
  <c r="D4802" i="18"/>
  <c r="E4802" i="18"/>
  <c r="F4802" i="18"/>
  <c r="G4802" i="18"/>
  <c r="H4802" i="18"/>
  <c r="I4802" i="18"/>
  <c r="J4802" i="18"/>
  <c r="K4802" i="18"/>
  <c r="L4802" i="18"/>
  <c r="M4802" i="18"/>
  <c r="N4802" i="18"/>
  <c r="A4803" i="18"/>
  <c r="B4803" i="18"/>
  <c r="C4803" i="18"/>
  <c r="D4803" i="18"/>
  <c r="E4803" i="18"/>
  <c r="F4803" i="18"/>
  <c r="G4803" i="18"/>
  <c r="H4803" i="18"/>
  <c r="I4803" i="18"/>
  <c r="J4803" i="18"/>
  <c r="K4803" i="18"/>
  <c r="L4803" i="18"/>
  <c r="M4803" i="18"/>
  <c r="N4803" i="18"/>
  <c r="A4804" i="18"/>
  <c r="B4804" i="18"/>
  <c r="C4804" i="18"/>
  <c r="D4804" i="18"/>
  <c r="E4804" i="18"/>
  <c r="F4804" i="18"/>
  <c r="G4804" i="18"/>
  <c r="H4804" i="18"/>
  <c r="I4804" i="18"/>
  <c r="J4804" i="18"/>
  <c r="K4804" i="18"/>
  <c r="L4804" i="18"/>
  <c r="M4804" i="18"/>
  <c r="N4804" i="18"/>
  <c r="A4805" i="18"/>
  <c r="B4805" i="18"/>
  <c r="C4805" i="18"/>
  <c r="D4805" i="18"/>
  <c r="E4805" i="18"/>
  <c r="F4805" i="18"/>
  <c r="G4805" i="18"/>
  <c r="H4805" i="18"/>
  <c r="I4805" i="18"/>
  <c r="J4805" i="18"/>
  <c r="K4805" i="18"/>
  <c r="L4805" i="18"/>
  <c r="M4805" i="18"/>
  <c r="N4805" i="18"/>
  <c r="A4806" i="18"/>
  <c r="B4806" i="18"/>
  <c r="C4806" i="18"/>
  <c r="D4806" i="18"/>
  <c r="E4806" i="18"/>
  <c r="F4806" i="18"/>
  <c r="G4806" i="18"/>
  <c r="H4806" i="18"/>
  <c r="I4806" i="18"/>
  <c r="J4806" i="18"/>
  <c r="K4806" i="18"/>
  <c r="L4806" i="18"/>
  <c r="M4806" i="18"/>
  <c r="N4806" i="18"/>
  <c r="A4807" i="18"/>
  <c r="B4807" i="18"/>
  <c r="C4807" i="18"/>
  <c r="D4807" i="18"/>
  <c r="E4807" i="18"/>
  <c r="F4807" i="18"/>
  <c r="G4807" i="18"/>
  <c r="H4807" i="18"/>
  <c r="I4807" i="18"/>
  <c r="J4807" i="18"/>
  <c r="K4807" i="18"/>
  <c r="L4807" i="18"/>
  <c r="M4807" i="18"/>
  <c r="N4807" i="18"/>
  <c r="A4808" i="18"/>
  <c r="B4808" i="18"/>
  <c r="C4808" i="18"/>
  <c r="D4808" i="18"/>
  <c r="E4808" i="18"/>
  <c r="F4808" i="18"/>
  <c r="G4808" i="18"/>
  <c r="H4808" i="18"/>
  <c r="I4808" i="18"/>
  <c r="J4808" i="18"/>
  <c r="K4808" i="18"/>
  <c r="L4808" i="18"/>
  <c r="M4808" i="18"/>
  <c r="N4808" i="18"/>
  <c r="A4809" i="18"/>
  <c r="B4809" i="18"/>
  <c r="C4809" i="18"/>
  <c r="D4809" i="18"/>
  <c r="E4809" i="18"/>
  <c r="F4809" i="18"/>
  <c r="G4809" i="18"/>
  <c r="H4809" i="18"/>
  <c r="I4809" i="18"/>
  <c r="J4809" i="18"/>
  <c r="K4809" i="18"/>
  <c r="L4809" i="18"/>
  <c r="M4809" i="18"/>
  <c r="N4809" i="18"/>
  <c r="A4810" i="18"/>
  <c r="B4810" i="18"/>
  <c r="C4810" i="18"/>
  <c r="D4810" i="18"/>
  <c r="E4810" i="18"/>
  <c r="F4810" i="18"/>
  <c r="G4810" i="18"/>
  <c r="H4810" i="18"/>
  <c r="I4810" i="18"/>
  <c r="J4810" i="18"/>
  <c r="K4810" i="18"/>
  <c r="L4810" i="18"/>
  <c r="M4810" i="18"/>
  <c r="N4810" i="18"/>
  <c r="A4811" i="18"/>
  <c r="B4811" i="18"/>
  <c r="C4811" i="18"/>
  <c r="D4811" i="18"/>
  <c r="E4811" i="18"/>
  <c r="F4811" i="18"/>
  <c r="G4811" i="18"/>
  <c r="H4811" i="18"/>
  <c r="I4811" i="18"/>
  <c r="J4811" i="18"/>
  <c r="K4811" i="18"/>
  <c r="L4811" i="18"/>
  <c r="M4811" i="18"/>
  <c r="N4811" i="18"/>
  <c r="A4812" i="18"/>
  <c r="B4812" i="18"/>
  <c r="C4812" i="18"/>
  <c r="D4812" i="18"/>
  <c r="E4812" i="18"/>
  <c r="F4812" i="18"/>
  <c r="G4812" i="18"/>
  <c r="H4812" i="18"/>
  <c r="I4812" i="18"/>
  <c r="J4812" i="18"/>
  <c r="K4812" i="18"/>
  <c r="L4812" i="18"/>
  <c r="M4812" i="18"/>
  <c r="N4812" i="18"/>
  <c r="A4813" i="18"/>
  <c r="B4813" i="18"/>
  <c r="C4813" i="18"/>
  <c r="D4813" i="18"/>
  <c r="E4813" i="18"/>
  <c r="F4813" i="18"/>
  <c r="G4813" i="18"/>
  <c r="H4813" i="18"/>
  <c r="I4813" i="18"/>
  <c r="J4813" i="18"/>
  <c r="K4813" i="18"/>
  <c r="L4813" i="18"/>
  <c r="M4813" i="18"/>
  <c r="N4813" i="18"/>
  <c r="A4814" i="18"/>
  <c r="B4814" i="18"/>
  <c r="C4814" i="18"/>
  <c r="D4814" i="18"/>
  <c r="E4814" i="18"/>
  <c r="F4814" i="18"/>
  <c r="G4814" i="18"/>
  <c r="H4814" i="18"/>
  <c r="I4814" i="18"/>
  <c r="J4814" i="18"/>
  <c r="K4814" i="18"/>
  <c r="L4814" i="18"/>
  <c r="M4814" i="18"/>
  <c r="N4814" i="18"/>
  <c r="A4815" i="18"/>
  <c r="B4815" i="18"/>
  <c r="C4815" i="18"/>
  <c r="D4815" i="18"/>
  <c r="E4815" i="18"/>
  <c r="F4815" i="18"/>
  <c r="G4815" i="18"/>
  <c r="H4815" i="18"/>
  <c r="I4815" i="18"/>
  <c r="J4815" i="18"/>
  <c r="K4815" i="18"/>
  <c r="L4815" i="18"/>
  <c r="M4815" i="18"/>
  <c r="N4815" i="18"/>
  <c r="A4816" i="18"/>
  <c r="B4816" i="18"/>
  <c r="C4816" i="18"/>
  <c r="D4816" i="18"/>
  <c r="E4816" i="18"/>
  <c r="F4816" i="18"/>
  <c r="G4816" i="18"/>
  <c r="H4816" i="18"/>
  <c r="I4816" i="18"/>
  <c r="J4816" i="18"/>
  <c r="K4816" i="18"/>
  <c r="L4816" i="18"/>
  <c r="M4816" i="18"/>
  <c r="N4816" i="18"/>
  <c r="A4817" i="18"/>
  <c r="B4817" i="18"/>
  <c r="C4817" i="18"/>
  <c r="D4817" i="18"/>
  <c r="E4817" i="18"/>
  <c r="F4817" i="18"/>
  <c r="G4817" i="18"/>
  <c r="H4817" i="18"/>
  <c r="I4817" i="18"/>
  <c r="J4817" i="18"/>
  <c r="K4817" i="18"/>
  <c r="L4817" i="18"/>
  <c r="M4817" i="18"/>
  <c r="N4817" i="18"/>
  <c r="A4818" i="18"/>
  <c r="B4818" i="18"/>
  <c r="C4818" i="18"/>
  <c r="D4818" i="18"/>
  <c r="E4818" i="18"/>
  <c r="F4818" i="18"/>
  <c r="G4818" i="18"/>
  <c r="H4818" i="18"/>
  <c r="I4818" i="18"/>
  <c r="J4818" i="18"/>
  <c r="K4818" i="18"/>
  <c r="L4818" i="18"/>
  <c r="M4818" i="18"/>
  <c r="N4818" i="18"/>
  <c r="A4819" i="18"/>
  <c r="B4819" i="18"/>
  <c r="C4819" i="18"/>
  <c r="D4819" i="18"/>
  <c r="E4819" i="18"/>
  <c r="F4819" i="18"/>
  <c r="G4819" i="18"/>
  <c r="H4819" i="18"/>
  <c r="I4819" i="18"/>
  <c r="J4819" i="18"/>
  <c r="K4819" i="18"/>
  <c r="L4819" i="18"/>
  <c r="M4819" i="18"/>
  <c r="N4819" i="18"/>
  <c r="A4820" i="18"/>
  <c r="B4820" i="18"/>
  <c r="C4820" i="18"/>
  <c r="D4820" i="18"/>
  <c r="E4820" i="18"/>
  <c r="F4820" i="18"/>
  <c r="G4820" i="18"/>
  <c r="H4820" i="18"/>
  <c r="I4820" i="18"/>
  <c r="J4820" i="18"/>
  <c r="K4820" i="18"/>
  <c r="L4820" i="18"/>
  <c r="M4820" i="18"/>
  <c r="N4820" i="18"/>
  <c r="A4821" i="18"/>
  <c r="B4821" i="18"/>
  <c r="C4821" i="18"/>
  <c r="D4821" i="18"/>
  <c r="E4821" i="18"/>
  <c r="F4821" i="18"/>
  <c r="G4821" i="18"/>
  <c r="H4821" i="18"/>
  <c r="I4821" i="18"/>
  <c r="J4821" i="18"/>
  <c r="K4821" i="18"/>
  <c r="L4821" i="18"/>
  <c r="M4821" i="18"/>
  <c r="N4821" i="18"/>
  <c r="A4822" i="18"/>
  <c r="B4822" i="18"/>
  <c r="C4822" i="18"/>
  <c r="D4822" i="18"/>
  <c r="E4822" i="18"/>
  <c r="F4822" i="18"/>
  <c r="G4822" i="18"/>
  <c r="H4822" i="18"/>
  <c r="I4822" i="18"/>
  <c r="J4822" i="18"/>
  <c r="K4822" i="18"/>
  <c r="L4822" i="18"/>
  <c r="M4822" i="18"/>
  <c r="N4822" i="18"/>
  <c r="A4823" i="18"/>
  <c r="B4823" i="18"/>
  <c r="C4823" i="18"/>
  <c r="D4823" i="18"/>
  <c r="E4823" i="18"/>
  <c r="F4823" i="18"/>
  <c r="G4823" i="18"/>
  <c r="H4823" i="18"/>
  <c r="I4823" i="18"/>
  <c r="J4823" i="18"/>
  <c r="K4823" i="18"/>
  <c r="L4823" i="18"/>
  <c r="M4823" i="18"/>
  <c r="N4823" i="18"/>
  <c r="A4824" i="18"/>
  <c r="B4824" i="18"/>
  <c r="C4824" i="18"/>
  <c r="D4824" i="18"/>
  <c r="E4824" i="18"/>
  <c r="F4824" i="18"/>
  <c r="G4824" i="18"/>
  <c r="H4824" i="18"/>
  <c r="I4824" i="18"/>
  <c r="J4824" i="18"/>
  <c r="K4824" i="18"/>
  <c r="L4824" i="18"/>
  <c r="M4824" i="18"/>
  <c r="N4824" i="18"/>
  <c r="A4825" i="18"/>
  <c r="B4825" i="18"/>
  <c r="C4825" i="18"/>
  <c r="D4825" i="18"/>
  <c r="E4825" i="18"/>
  <c r="F4825" i="18"/>
  <c r="G4825" i="18"/>
  <c r="H4825" i="18"/>
  <c r="I4825" i="18"/>
  <c r="J4825" i="18"/>
  <c r="K4825" i="18"/>
  <c r="L4825" i="18"/>
  <c r="M4825" i="18"/>
  <c r="N4825" i="18"/>
  <c r="A4826" i="18"/>
  <c r="B4826" i="18"/>
  <c r="C4826" i="18"/>
  <c r="D4826" i="18"/>
  <c r="E4826" i="18"/>
  <c r="F4826" i="18"/>
  <c r="G4826" i="18"/>
  <c r="H4826" i="18"/>
  <c r="I4826" i="18"/>
  <c r="J4826" i="18"/>
  <c r="K4826" i="18"/>
  <c r="L4826" i="18"/>
  <c r="M4826" i="18"/>
  <c r="N4826" i="18"/>
  <c r="A4827" i="18"/>
  <c r="B4827" i="18"/>
  <c r="C4827" i="18"/>
  <c r="D4827" i="18"/>
  <c r="E4827" i="18"/>
  <c r="F4827" i="18"/>
  <c r="G4827" i="18"/>
  <c r="H4827" i="18"/>
  <c r="I4827" i="18"/>
  <c r="J4827" i="18"/>
  <c r="K4827" i="18"/>
  <c r="L4827" i="18"/>
  <c r="M4827" i="18"/>
  <c r="N4827" i="18"/>
  <c r="A4828" i="18"/>
  <c r="B4828" i="18"/>
  <c r="C4828" i="18"/>
  <c r="D4828" i="18"/>
  <c r="E4828" i="18"/>
  <c r="F4828" i="18"/>
  <c r="G4828" i="18"/>
  <c r="H4828" i="18"/>
  <c r="I4828" i="18"/>
  <c r="J4828" i="18"/>
  <c r="K4828" i="18"/>
  <c r="L4828" i="18"/>
  <c r="M4828" i="18"/>
  <c r="N4828" i="18"/>
  <c r="A4829" i="18"/>
  <c r="B4829" i="18"/>
  <c r="C4829" i="18"/>
  <c r="D4829" i="18"/>
  <c r="E4829" i="18"/>
  <c r="F4829" i="18"/>
  <c r="G4829" i="18"/>
  <c r="H4829" i="18"/>
  <c r="I4829" i="18"/>
  <c r="J4829" i="18"/>
  <c r="K4829" i="18"/>
  <c r="L4829" i="18"/>
  <c r="M4829" i="18"/>
  <c r="N4829" i="18"/>
  <c r="A4830" i="18"/>
  <c r="B4830" i="18"/>
  <c r="C4830" i="18"/>
  <c r="D4830" i="18"/>
  <c r="E4830" i="18"/>
  <c r="F4830" i="18"/>
  <c r="G4830" i="18"/>
  <c r="H4830" i="18"/>
  <c r="I4830" i="18"/>
  <c r="J4830" i="18"/>
  <c r="K4830" i="18"/>
  <c r="L4830" i="18"/>
  <c r="M4830" i="18"/>
  <c r="N4830" i="18"/>
  <c r="A4831" i="18"/>
  <c r="B4831" i="18"/>
  <c r="C4831" i="18"/>
  <c r="D4831" i="18"/>
  <c r="E4831" i="18"/>
  <c r="F4831" i="18"/>
  <c r="G4831" i="18"/>
  <c r="H4831" i="18"/>
  <c r="I4831" i="18"/>
  <c r="J4831" i="18"/>
  <c r="K4831" i="18"/>
  <c r="L4831" i="18"/>
  <c r="M4831" i="18"/>
  <c r="N4831" i="18"/>
  <c r="A4832" i="18"/>
  <c r="B4832" i="18"/>
  <c r="C4832" i="18"/>
  <c r="D4832" i="18"/>
  <c r="E4832" i="18"/>
  <c r="F4832" i="18"/>
  <c r="G4832" i="18"/>
  <c r="H4832" i="18"/>
  <c r="I4832" i="18"/>
  <c r="J4832" i="18"/>
  <c r="K4832" i="18"/>
  <c r="L4832" i="18"/>
  <c r="M4832" i="18"/>
  <c r="N4832" i="18"/>
  <c r="A4833" i="18"/>
  <c r="B4833" i="18"/>
  <c r="C4833" i="18"/>
  <c r="D4833" i="18"/>
  <c r="E4833" i="18"/>
  <c r="F4833" i="18"/>
  <c r="G4833" i="18"/>
  <c r="H4833" i="18"/>
  <c r="I4833" i="18"/>
  <c r="J4833" i="18"/>
  <c r="K4833" i="18"/>
  <c r="L4833" i="18"/>
  <c r="M4833" i="18"/>
  <c r="N4833" i="18"/>
  <c r="A4834" i="18"/>
  <c r="B4834" i="18"/>
  <c r="C4834" i="18"/>
  <c r="D4834" i="18"/>
  <c r="E4834" i="18"/>
  <c r="F4834" i="18"/>
  <c r="G4834" i="18"/>
  <c r="H4834" i="18"/>
  <c r="I4834" i="18"/>
  <c r="J4834" i="18"/>
  <c r="K4834" i="18"/>
  <c r="L4834" i="18"/>
  <c r="M4834" i="18"/>
  <c r="N4834" i="18"/>
  <c r="A4835" i="18"/>
  <c r="B4835" i="18"/>
  <c r="C4835" i="18"/>
  <c r="D4835" i="18"/>
  <c r="E4835" i="18"/>
  <c r="F4835" i="18"/>
  <c r="G4835" i="18"/>
  <c r="H4835" i="18"/>
  <c r="I4835" i="18"/>
  <c r="J4835" i="18"/>
  <c r="K4835" i="18"/>
  <c r="L4835" i="18"/>
  <c r="M4835" i="18"/>
  <c r="N4835" i="18"/>
  <c r="A4836" i="18"/>
  <c r="B4836" i="18"/>
  <c r="C4836" i="18"/>
  <c r="D4836" i="18"/>
  <c r="E4836" i="18"/>
  <c r="F4836" i="18"/>
  <c r="G4836" i="18"/>
  <c r="H4836" i="18"/>
  <c r="I4836" i="18"/>
  <c r="J4836" i="18"/>
  <c r="K4836" i="18"/>
  <c r="L4836" i="18"/>
  <c r="M4836" i="18"/>
  <c r="N4836" i="18"/>
  <c r="A4837" i="18"/>
  <c r="B4837" i="18"/>
  <c r="C4837" i="18"/>
  <c r="D4837" i="18"/>
  <c r="E4837" i="18"/>
  <c r="F4837" i="18"/>
  <c r="G4837" i="18"/>
  <c r="H4837" i="18"/>
  <c r="I4837" i="18"/>
  <c r="J4837" i="18"/>
  <c r="K4837" i="18"/>
  <c r="L4837" i="18"/>
  <c r="M4837" i="18"/>
  <c r="N4837" i="18"/>
  <c r="A4838" i="18"/>
  <c r="B4838" i="18"/>
  <c r="C4838" i="18"/>
  <c r="D4838" i="18"/>
  <c r="E4838" i="18"/>
  <c r="F4838" i="18"/>
  <c r="G4838" i="18"/>
  <c r="H4838" i="18"/>
  <c r="I4838" i="18"/>
  <c r="J4838" i="18"/>
  <c r="K4838" i="18"/>
  <c r="L4838" i="18"/>
  <c r="M4838" i="18"/>
  <c r="N4838" i="18"/>
  <c r="A4839" i="18"/>
  <c r="B4839" i="18"/>
  <c r="C4839" i="18"/>
  <c r="D4839" i="18"/>
  <c r="E4839" i="18"/>
  <c r="F4839" i="18"/>
  <c r="G4839" i="18"/>
  <c r="H4839" i="18"/>
  <c r="I4839" i="18"/>
  <c r="J4839" i="18"/>
  <c r="K4839" i="18"/>
  <c r="L4839" i="18"/>
  <c r="M4839" i="18"/>
  <c r="N4839" i="18"/>
  <c r="A4840" i="18"/>
  <c r="B4840" i="18"/>
  <c r="C4840" i="18"/>
  <c r="D4840" i="18"/>
  <c r="E4840" i="18"/>
  <c r="F4840" i="18"/>
  <c r="G4840" i="18"/>
  <c r="H4840" i="18"/>
  <c r="I4840" i="18"/>
  <c r="J4840" i="18"/>
  <c r="K4840" i="18"/>
  <c r="L4840" i="18"/>
  <c r="M4840" i="18"/>
  <c r="N4840" i="18"/>
  <c r="A4841" i="18"/>
  <c r="B4841" i="18"/>
  <c r="C4841" i="18"/>
  <c r="D4841" i="18"/>
  <c r="E4841" i="18"/>
  <c r="F4841" i="18"/>
  <c r="G4841" i="18"/>
  <c r="H4841" i="18"/>
  <c r="I4841" i="18"/>
  <c r="J4841" i="18"/>
  <c r="K4841" i="18"/>
  <c r="L4841" i="18"/>
  <c r="M4841" i="18"/>
  <c r="N4841" i="18"/>
  <c r="A4842" i="18"/>
  <c r="B4842" i="18"/>
  <c r="C4842" i="18"/>
  <c r="D4842" i="18"/>
  <c r="E4842" i="18"/>
  <c r="F4842" i="18"/>
  <c r="G4842" i="18"/>
  <c r="H4842" i="18"/>
  <c r="I4842" i="18"/>
  <c r="J4842" i="18"/>
  <c r="K4842" i="18"/>
  <c r="L4842" i="18"/>
  <c r="M4842" i="18"/>
  <c r="N4842" i="18"/>
  <c r="A4843" i="18"/>
  <c r="B4843" i="18"/>
  <c r="C4843" i="18"/>
  <c r="D4843" i="18"/>
  <c r="E4843" i="18"/>
  <c r="F4843" i="18"/>
  <c r="G4843" i="18"/>
  <c r="H4843" i="18"/>
  <c r="I4843" i="18"/>
  <c r="J4843" i="18"/>
  <c r="K4843" i="18"/>
  <c r="L4843" i="18"/>
  <c r="M4843" i="18"/>
  <c r="N4843" i="18"/>
  <c r="A4844" i="18"/>
  <c r="B4844" i="18"/>
  <c r="C4844" i="18"/>
  <c r="D4844" i="18"/>
  <c r="E4844" i="18"/>
  <c r="F4844" i="18"/>
  <c r="G4844" i="18"/>
  <c r="H4844" i="18"/>
  <c r="I4844" i="18"/>
  <c r="J4844" i="18"/>
  <c r="K4844" i="18"/>
  <c r="L4844" i="18"/>
  <c r="M4844" i="18"/>
  <c r="N4844" i="18"/>
  <c r="A4845" i="18"/>
  <c r="B4845" i="18"/>
  <c r="C4845" i="18"/>
  <c r="D4845" i="18"/>
  <c r="E4845" i="18"/>
  <c r="F4845" i="18"/>
  <c r="G4845" i="18"/>
  <c r="H4845" i="18"/>
  <c r="I4845" i="18"/>
  <c r="J4845" i="18"/>
  <c r="K4845" i="18"/>
  <c r="L4845" i="18"/>
  <c r="M4845" i="18"/>
  <c r="N4845" i="18"/>
  <c r="A4846" i="18"/>
  <c r="B4846" i="18"/>
  <c r="C4846" i="18"/>
  <c r="D4846" i="18"/>
  <c r="E4846" i="18"/>
  <c r="F4846" i="18"/>
  <c r="G4846" i="18"/>
  <c r="H4846" i="18"/>
  <c r="I4846" i="18"/>
  <c r="J4846" i="18"/>
  <c r="K4846" i="18"/>
  <c r="L4846" i="18"/>
  <c r="M4846" i="18"/>
  <c r="N4846" i="18"/>
  <c r="A4847" i="18"/>
  <c r="B4847" i="18"/>
  <c r="C4847" i="18"/>
  <c r="D4847" i="18"/>
  <c r="E4847" i="18"/>
  <c r="F4847" i="18"/>
  <c r="G4847" i="18"/>
  <c r="H4847" i="18"/>
  <c r="I4847" i="18"/>
  <c r="J4847" i="18"/>
  <c r="K4847" i="18"/>
  <c r="L4847" i="18"/>
  <c r="M4847" i="18"/>
  <c r="N4847" i="18"/>
  <c r="A4848" i="18"/>
  <c r="B4848" i="18"/>
  <c r="C4848" i="18"/>
  <c r="D4848" i="18"/>
  <c r="E4848" i="18"/>
  <c r="F4848" i="18"/>
  <c r="G4848" i="18"/>
  <c r="H4848" i="18"/>
  <c r="I4848" i="18"/>
  <c r="J4848" i="18"/>
  <c r="K4848" i="18"/>
  <c r="L4848" i="18"/>
  <c r="M4848" i="18"/>
  <c r="N4848" i="18"/>
  <c r="A4849" i="18"/>
  <c r="B4849" i="18"/>
  <c r="C4849" i="18"/>
  <c r="D4849" i="18"/>
  <c r="E4849" i="18"/>
  <c r="F4849" i="18"/>
  <c r="G4849" i="18"/>
  <c r="H4849" i="18"/>
  <c r="I4849" i="18"/>
  <c r="J4849" i="18"/>
  <c r="K4849" i="18"/>
  <c r="L4849" i="18"/>
  <c r="M4849" i="18"/>
  <c r="N4849" i="18"/>
  <c r="A4850" i="18"/>
  <c r="B4850" i="18"/>
  <c r="C4850" i="18"/>
  <c r="D4850" i="18"/>
  <c r="E4850" i="18"/>
  <c r="F4850" i="18"/>
  <c r="G4850" i="18"/>
  <c r="H4850" i="18"/>
  <c r="I4850" i="18"/>
  <c r="J4850" i="18"/>
  <c r="K4850" i="18"/>
  <c r="L4850" i="18"/>
  <c r="M4850" i="18"/>
  <c r="N4850" i="18"/>
  <c r="A4851" i="18"/>
  <c r="B4851" i="18"/>
  <c r="C4851" i="18"/>
  <c r="D4851" i="18"/>
  <c r="E4851" i="18"/>
  <c r="F4851" i="18"/>
  <c r="G4851" i="18"/>
  <c r="H4851" i="18"/>
  <c r="I4851" i="18"/>
  <c r="J4851" i="18"/>
  <c r="K4851" i="18"/>
  <c r="L4851" i="18"/>
  <c r="M4851" i="18"/>
  <c r="N4851" i="18"/>
  <c r="A4852" i="18"/>
  <c r="B4852" i="18"/>
  <c r="C4852" i="18"/>
  <c r="D4852" i="18"/>
  <c r="E4852" i="18"/>
  <c r="F4852" i="18"/>
  <c r="G4852" i="18"/>
  <c r="H4852" i="18"/>
  <c r="I4852" i="18"/>
  <c r="J4852" i="18"/>
  <c r="K4852" i="18"/>
  <c r="L4852" i="18"/>
  <c r="M4852" i="18"/>
  <c r="N4852" i="18"/>
  <c r="A4853" i="18"/>
  <c r="B4853" i="18"/>
  <c r="C4853" i="18"/>
  <c r="D4853" i="18"/>
  <c r="E4853" i="18"/>
  <c r="F4853" i="18"/>
  <c r="G4853" i="18"/>
  <c r="H4853" i="18"/>
  <c r="I4853" i="18"/>
  <c r="J4853" i="18"/>
  <c r="K4853" i="18"/>
  <c r="L4853" i="18"/>
  <c r="M4853" i="18"/>
  <c r="N4853" i="18"/>
  <c r="A4854" i="18"/>
  <c r="B4854" i="18"/>
  <c r="C4854" i="18"/>
  <c r="D4854" i="18"/>
  <c r="E4854" i="18"/>
  <c r="F4854" i="18"/>
  <c r="G4854" i="18"/>
  <c r="H4854" i="18"/>
  <c r="I4854" i="18"/>
  <c r="J4854" i="18"/>
  <c r="K4854" i="18"/>
  <c r="L4854" i="18"/>
  <c r="M4854" i="18"/>
  <c r="N4854" i="18"/>
  <c r="A4855" i="18"/>
  <c r="B4855" i="18"/>
  <c r="C4855" i="18"/>
  <c r="D4855" i="18"/>
  <c r="E4855" i="18"/>
  <c r="F4855" i="18"/>
  <c r="G4855" i="18"/>
  <c r="H4855" i="18"/>
  <c r="I4855" i="18"/>
  <c r="J4855" i="18"/>
  <c r="K4855" i="18"/>
  <c r="L4855" i="18"/>
  <c r="M4855" i="18"/>
  <c r="N4855" i="18"/>
  <c r="A4856" i="18"/>
  <c r="B4856" i="18"/>
  <c r="C4856" i="18"/>
  <c r="D4856" i="18"/>
  <c r="E4856" i="18"/>
  <c r="F4856" i="18"/>
  <c r="G4856" i="18"/>
  <c r="H4856" i="18"/>
  <c r="I4856" i="18"/>
  <c r="J4856" i="18"/>
  <c r="K4856" i="18"/>
  <c r="L4856" i="18"/>
  <c r="M4856" i="18"/>
  <c r="N4856" i="18"/>
  <c r="A4857" i="18"/>
  <c r="B4857" i="18"/>
  <c r="C4857" i="18"/>
  <c r="D4857" i="18"/>
  <c r="E4857" i="18"/>
  <c r="F4857" i="18"/>
  <c r="G4857" i="18"/>
  <c r="H4857" i="18"/>
  <c r="I4857" i="18"/>
  <c r="J4857" i="18"/>
  <c r="K4857" i="18"/>
  <c r="L4857" i="18"/>
  <c r="M4857" i="18"/>
  <c r="N4857" i="18"/>
  <c r="A4858" i="18"/>
  <c r="B4858" i="18"/>
  <c r="C4858" i="18"/>
  <c r="D4858" i="18"/>
  <c r="E4858" i="18"/>
  <c r="F4858" i="18"/>
  <c r="G4858" i="18"/>
  <c r="H4858" i="18"/>
  <c r="I4858" i="18"/>
  <c r="J4858" i="18"/>
  <c r="K4858" i="18"/>
  <c r="L4858" i="18"/>
  <c r="M4858" i="18"/>
  <c r="N4858" i="18"/>
  <c r="A4859" i="18"/>
  <c r="B4859" i="18"/>
  <c r="C4859" i="18"/>
  <c r="D4859" i="18"/>
  <c r="E4859" i="18"/>
  <c r="F4859" i="18"/>
  <c r="G4859" i="18"/>
  <c r="H4859" i="18"/>
  <c r="I4859" i="18"/>
  <c r="J4859" i="18"/>
  <c r="K4859" i="18"/>
  <c r="L4859" i="18"/>
  <c r="M4859" i="18"/>
  <c r="N4859" i="18"/>
  <c r="A4860" i="18"/>
  <c r="B4860" i="18"/>
  <c r="C4860" i="18"/>
  <c r="D4860" i="18"/>
  <c r="E4860" i="18"/>
  <c r="F4860" i="18"/>
  <c r="G4860" i="18"/>
  <c r="H4860" i="18"/>
  <c r="I4860" i="18"/>
  <c r="J4860" i="18"/>
  <c r="K4860" i="18"/>
  <c r="L4860" i="18"/>
  <c r="M4860" i="18"/>
  <c r="N4860" i="18"/>
  <c r="A4861" i="18"/>
  <c r="B4861" i="18"/>
  <c r="C4861" i="18"/>
  <c r="D4861" i="18"/>
  <c r="E4861" i="18"/>
  <c r="F4861" i="18"/>
  <c r="G4861" i="18"/>
  <c r="H4861" i="18"/>
  <c r="I4861" i="18"/>
  <c r="J4861" i="18"/>
  <c r="K4861" i="18"/>
  <c r="L4861" i="18"/>
  <c r="M4861" i="18"/>
  <c r="N4861" i="18"/>
  <c r="A4862" i="18"/>
  <c r="B4862" i="18"/>
  <c r="C4862" i="18"/>
  <c r="D4862" i="18"/>
  <c r="E4862" i="18"/>
  <c r="F4862" i="18"/>
  <c r="G4862" i="18"/>
  <c r="H4862" i="18"/>
  <c r="I4862" i="18"/>
  <c r="J4862" i="18"/>
  <c r="K4862" i="18"/>
  <c r="L4862" i="18"/>
  <c r="M4862" i="18"/>
  <c r="N4862" i="18"/>
  <c r="A4863" i="18"/>
  <c r="B4863" i="18"/>
  <c r="C4863" i="18"/>
  <c r="D4863" i="18"/>
  <c r="E4863" i="18"/>
  <c r="F4863" i="18"/>
  <c r="G4863" i="18"/>
  <c r="H4863" i="18"/>
  <c r="I4863" i="18"/>
  <c r="J4863" i="18"/>
  <c r="K4863" i="18"/>
  <c r="L4863" i="18"/>
  <c r="M4863" i="18"/>
  <c r="N4863" i="18"/>
  <c r="A4864" i="18"/>
  <c r="B4864" i="18"/>
  <c r="C4864" i="18"/>
  <c r="D4864" i="18"/>
  <c r="E4864" i="18"/>
  <c r="F4864" i="18"/>
  <c r="G4864" i="18"/>
  <c r="H4864" i="18"/>
  <c r="I4864" i="18"/>
  <c r="J4864" i="18"/>
  <c r="K4864" i="18"/>
  <c r="L4864" i="18"/>
  <c r="M4864" i="18"/>
  <c r="N4864" i="18"/>
  <c r="A4865" i="18"/>
  <c r="B4865" i="18"/>
  <c r="C4865" i="18"/>
  <c r="D4865" i="18"/>
  <c r="E4865" i="18"/>
  <c r="F4865" i="18"/>
  <c r="G4865" i="18"/>
  <c r="H4865" i="18"/>
  <c r="I4865" i="18"/>
  <c r="J4865" i="18"/>
  <c r="K4865" i="18"/>
  <c r="L4865" i="18"/>
  <c r="M4865" i="18"/>
  <c r="N4865" i="18"/>
  <c r="A4866" i="18"/>
  <c r="B4866" i="18"/>
  <c r="C4866" i="18"/>
  <c r="D4866" i="18"/>
  <c r="E4866" i="18"/>
  <c r="F4866" i="18"/>
  <c r="G4866" i="18"/>
  <c r="H4866" i="18"/>
  <c r="I4866" i="18"/>
  <c r="J4866" i="18"/>
  <c r="K4866" i="18"/>
  <c r="L4866" i="18"/>
  <c r="M4866" i="18"/>
  <c r="N4866" i="18"/>
  <c r="A4867" i="18"/>
  <c r="B4867" i="18"/>
  <c r="C4867" i="18"/>
  <c r="D4867" i="18"/>
  <c r="E4867" i="18"/>
  <c r="F4867" i="18"/>
  <c r="G4867" i="18"/>
  <c r="H4867" i="18"/>
  <c r="I4867" i="18"/>
  <c r="J4867" i="18"/>
  <c r="K4867" i="18"/>
  <c r="L4867" i="18"/>
  <c r="M4867" i="18"/>
  <c r="N4867" i="18"/>
  <c r="A4868" i="18"/>
  <c r="B4868" i="18"/>
  <c r="C4868" i="18"/>
  <c r="D4868" i="18"/>
  <c r="E4868" i="18"/>
  <c r="F4868" i="18"/>
  <c r="G4868" i="18"/>
  <c r="H4868" i="18"/>
  <c r="I4868" i="18"/>
  <c r="J4868" i="18"/>
  <c r="K4868" i="18"/>
  <c r="L4868" i="18"/>
  <c r="M4868" i="18"/>
  <c r="N4868" i="18"/>
  <c r="A4869" i="18"/>
  <c r="B4869" i="18"/>
  <c r="C4869" i="18"/>
  <c r="D4869" i="18"/>
  <c r="E4869" i="18"/>
  <c r="F4869" i="18"/>
  <c r="G4869" i="18"/>
  <c r="H4869" i="18"/>
  <c r="I4869" i="18"/>
  <c r="J4869" i="18"/>
  <c r="K4869" i="18"/>
  <c r="L4869" i="18"/>
  <c r="M4869" i="18"/>
  <c r="N4869" i="18"/>
  <c r="A4870" i="18"/>
  <c r="B4870" i="18"/>
  <c r="C4870" i="18"/>
  <c r="D4870" i="18"/>
  <c r="E4870" i="18"/>
  <c r="F4870" i="18"/>
  <c r="G4870" i="18"/>
  <c r="H4870" i="18"/>
  <c r="I4870" i="18"/>
  <c r="J4870" i="18"/>
  <c r="K4870" i="18"/>
  <c r="L4870" i="18"/>
  <c r="M4870" i="18"/>
  <c r="N4870" i="18"/>
  <c r="A4871" i="18"/>
  <c r="B4871" i="18"/>
  <c r="C4871" i="18"/>
  <c r="D4871" i="18"/>
  <c r="E4871" i="18"/>
  <c r="F4871" i="18"/>
  <c r="G4871" i="18"/>
  <c r="H4871" i="18"/>
  <c r="I4871" i="18"/>
  <c r="J4871" i="18"/>
  <c r="K4871" i="18"/>
  <c r="L4871" i="18"/>
  <c r="M4871" i="18"/>
  <c r="N4871" i="18"/>
  <c r="A4872" i="18"/>
  <c r="B4872" i="18"/>
  <c r="C4872" i="18"/>
  <c r="D4872" i="18"/>
  <c r="E4872" i="18"/>
  <c r="F4872" i="18"/>
  <c r="G4872" i="18"/>
  <c r="H4872" i="18"/>
  <c r="I4872" i="18"/>
  <c r="J4872" i="18"/>
  <c r="K4872" i="18"/>
  <c r="L4872" i="18"/>
  <c r="M4872" i="18"/>
  <c r="N4872" i="18"/>
  <c r="A4873" i="18"/>
  <c r="B4873" i="18"/>
  <c r="C4873" i="18"/>
  <c r="D4873" i="18"/>
  <c r="E4873" i="18"/>
  <c r="F4873" i="18"/>
  <c r="G4873" i="18"/>
  <c r="H4873" i="18"/>
  <c r="I4873" i="18"/>
  <c r="J4873" i="18"/>
  <c r="K4873" i="18"/>
  <c r="L4873" i="18"/>
  <c r="M4873" i="18"/>
  <c r="N4873" i="18"/>
  <c r="A4874" i="18"/>
  <c r="B4874" i="18"/>
  <c r="C4874" i="18"/>
  <c r="D4874" i="18"/>
  <c r="E4874" i="18"/>
  <c r="F4874" i="18"/>
  <c r="G4874" i="18"/>
  <c r="H4874" i="18"/>
  <c r="I4874" i="18"/>
  <c r="J4874" i="18"/>
  <c r="K4874" i="18"/>
  <c r="L4874" i="18"/>
  <c r="M4874" i="18"/>
  <c r="N4874" i="18"/>
  <c r="A4875" i="18"/>
  <c r="B4875" i="18"/>
  <c r="C4875" i="18"/>
  <c r="D4875" i="18"/>
  <c r="E4875" i="18"/>
  <c r="F4875" i="18"/>
  <c r="G4875" i="18"/>
  <c r="H4875" i="18"/>
  <c r="I4875" i="18"/>
  <c r="J4875" i="18"/>
  <c r="K4875" i="18"/>
  <c r="L4875" i="18"/>
  <c r="M4875" i="18"/>
  <c r="N4875" i="18"/>
  <c r="A4876" i="18"/>
  <c r="B4876" i="18"/>
  <c r="C4876" i="18"/>
  <c r="D4876" i="18"/>
  <c r="E4876" i="18"/>
  <c r="F4876" i="18"/>
  <c r="G4876" i="18"/>
  <c r="H4876" i="18"/>
  <c r="I4876" i="18"/>
  <c r="J4876" i="18"/>
  <c r="K4876" i="18"/>
  <c r="L4876" i="18"/>
  <c r="M4876" i="18"/>
  <c r="N4876" i="18"/>
  <c r="A4877" i="18"/>
  <c r="B4877" i="18"/>
  <c r="C4877" i="18"/>
  <c r="D4877" i="18"/>
  <c r="E4877" i="18"/>
  <c r="F4877" i="18"/>
  <c r="G4877" i="18"/>
  <c r="H4877" i="18"/>
  <c r="I4877" i="18"/>
  <c r="J4877" i="18"/>
  <c r="K4877" i="18"/>
  <c r="L4877" i="18"/>
  <c r="M4877" i="18"/>
  <c r="N4877" i="18"/>
  <c r="A4878" i="18"/>
  <c r="B4878" i="18"/>
  <c r="C4878" i="18"/>
  <c r="D4878" i="18"/>
  <c r="E4878" i="18"/>
  <c r="F4878" i="18"/>
  <c r="G4878" i="18"/>
  <c r="H4878" i="18"/>
  <c r="I4878" i="18"/>
  <c r="J4878" i="18"/>
  <c r="K4878" i="18"/>
  <c r="L4878" i="18"/>
  <c r="M4878" i="18"/>
  <c r="N4878" i="18"/>
  <c r="A4879" i="18"/>
  <c r="B4879" i="18"/>
  <c r="C4879" i="18"/>
  <c r="D4879" i="18"/>
  <c r="E4879" i="18"/>
  <c r="F4879" i="18"/>
  <c r="G4879" i="18"/>
  <c r="H4879" i="18"/>
  <c r="I4879" i="18"/>
  <c r="J4879" i="18"/>
  <c r="K4879" i="18"/>
  <c r="L4879" i="18"/>
  <c r="M4879" i="18"/>
  <c r="N4879" i="18"/>
  <c r="A4880" i="18"/>
  <c r="B4880" i="18"/>
  <c r="C4880" i="18"/>
  <c r="D4880" i="18"/>
  <c r="E4880" i="18"/>
  <c r="F4880" i="18"/>
  <c r="G4880" i="18"/>
  <c r="H4880" i="18"/>
  <c r="I4880" i="18"/>
  <c r="J4880" i="18"/>
  <c r="K4880" i="18"/>
  <c r="L4880" i="18"/>
  <c r="M4880" i="18"/>
  <c r="N4880" i="18"/>
  <c r="A4881" i="18"/>
  <c r="B4881" i="18"/>
  <c r="C4881" i="18"/>
  <c r="D4881" i="18"/>
  <c r="E4881" i="18"/>
  <c r="F4881" i="18"/>
  <c r="G4881" i="18"/>
  <c r="H4881" i="18"/>
  <c r="I4881" i="18"/>
  <c r="J4881" i="18"/>
  <c r="K4881" i="18"/>
  <c r="L4881" i="18"/>
  <c r="M4881" i="18"/>
  <c r="N4881" i="18"/>
  <c r="A4882" i="18"/>
  <c r="B4882" i="18"/>
  <c r="C4882" i="18"/>
  <c r="D4882" i="18"/>
  <c r="E4882" i="18"/>
  <c r="F4882" i="18"/>
  <c r="G4882" i="18"/>
  <c r="H4882" i="18"/>
  <c r="I4882" i="18"/>
  <c r="J4882" i="18"/>
  <c r="K4882" i="18"/>
  <c r="L4882" i="18"/>
  <c r="M4882" i="18"/>
  <c r="N4882" i="18"/>
  <c r="A4883" i="18"/>
  <c r="B4883" i="18"/>
  <c r="C4883" i="18"/>
  <c r="D4883" i="18"/>
  <c r="E4883" i="18"/>
  <c r="F4883" i="18"/>
  <c r="G4883" i="18"/>
  <c r="H4883" i="18"/>
  <c r="I4883" i="18"/>
  <c r="J4883" i="18"/>
  <c r="K4883" i="18"/>
  <c r="L4883" i="18"/>
  <c r="M4883" i="18"/>
  <c r="N4883" i="18"/>
  <c r="A4884" i="18"/>
  <c r="B4884" i="18"/>
  <c r="C4884" i="18"/>
  <c r="D4884" i="18"/>
  <c r="E4884" i="18"/>
  <c r="F4884" i="18"/>
  <c r="G4884" i="18"/>
  <c r="H4884" i="18"/>
  <c r="I4884" i="18"/>
  <c r="J4884" i="18"/>
  <c r="K4884" i="18"/>
  <c r="L4884" i="18"/>
  <c r="M4884" i="18"/>
  <c r="N4884" i="18"/>
  <c r="A4885" i="18"/>
  <c r="B4885" i="18"/>
  <c r="C4885" i="18"/>
  <c r="D4885" i="18"/>
  <c r="E4885" i="18"/>
  <c r="F4885" i="18"/>
  <c r="G4885" i="18"/>
  <c r="H4885" i="18"/>
  <c r="I4885" i="18"/>
  <c r="J4885" i="18"/>
  <c r="K4885" i="18"/>
  <c r="L4885" i="18"/>
  <c r="M4885" i="18"/>
  <c r="N4885" i="18"/>
  <c r="A4886" i="18"/>
  <c r="B4886" i="18"/>
  <c r="C4886" i="18"/>
  <c r="D4886" i="18"/>
  <c r="E4886" i="18"/>
  <c r="F4886" i="18"/>
  <c r="G4886" i="18"/>
  <c r="H4886" i="18"/>
  <c r="I4886" i="18"/>
  <c r="J4886" i="18"/>
  <c r="K4886" i="18"/>
  <c r="L4886" i="18"/>
  <c r="M4886" i="18"/>
  <c r="N4886" i="18"/>
  <c r="A4887" i="18"/>
  <c r="B4887" i="18"/>
  <c r="C4887" i="18"/>
  <c r="D4887" i="18"/>
  <c r="E4887" i="18"/>
  <c r="F4887" i="18"/>
  <c r="G4887" i="18"/>
  <c r="H4887" i="18"/>
  <c r="I4887" i="18"/>
  <c r="J4887" i="18"/>
  <c r="K4887" i="18"/>
  <c r="L4887" i="18"/>
  <c r="M4887" i="18"/>
  <c r="N4887" i="18"/>
  <c r="A4888" i="18"/>
  <c r="B4888" i="18"/>
  <c r="C4888" i="18"/>
  <c r="D4888" i="18"/>
  <c r="E4888" i="18"/>
  <c r="F4888" i="18"/>
  <c r="G4888" i="18"/>
  <c r="H4888" i="18"/>
  <c r="I4888" i="18"/>
  <c r="J4888" i="18"/>
  <c r="K4888" i="18"/>
  <c r="L4888" i="18"/>
  <c r="M4888" i="18"/>
  <c r="N4888" i="18"/>
  <c r="A4889" i="18"/>
  <c r="B4889" i="18"/>
  <c r="C4889" i="18"/>
  <c r="D4889" i="18"/>
  <c r="E4889" i="18"/>
  <c r="F4889" i="18"/>
  <c r="G4889" i="18"/>
  <c r="H4889" i="18"/>
  <c r="I4889" i="18"/>
  <c r="J4889" i="18"/>
  <c r="K4889" i="18"/>
  <c r="L4889" i="18"/>
  <c r="M4889" i="18"/>
  <c r="N4889" i="18"/>
  <c r="A4890" i="18"/>
  <c r="B4890" i="18"/>
  <c r="C4890" i="18"/>
  <c r="D4890" i="18"/>
  <c r="E4890" i="18"/>
  <c r="F4890" i="18"/>
  <c r="G4890" i="18"/>
  <c r="H4890" i="18"/>
  <c r="I4890" i="18"/>
  <c r="J4890" i="18"/>
  <c r="K4890" i="18"/>
  <c r="L4890" i="18"/>
  <c r="M4890" i="18"/>
  <c r="N4890" i="18"/>
  <c r="A4891" i="18"/>
  <c r="B4891" i="18"/>
  <c r="C4891" i="18"/>
  <c r="D4891" i="18"/>
  <c r="E4891" i="18"/>
  <c r="F4891" i="18"/>
  <c r="G4891" i="18"/>
  <c r="H4891" i="18"/>
  <c r="I4891" i="18"/>
  <c r="J4891" i="18"/>
  <c r="K4891" i="18"/>
  <c r="L4891" i="18"/>
  <c r="M4891" i="18"/>
  <c r="N4891" i="18"/>
  <c r="A4892" i="18"/>
  <c r="B4892" i="18"/>
  <c r="C4892" i="18"/>
  <c r="D4892" i="18"/>
  <c r="E4892" i="18"/>
  <c r="F4892" i="18"/>
  <c r="G4892" i="18"/>
  <c r="H4892" i="18"/>
  <c r="I4892" i="18"/>
  <c r="J4892" i="18"/>
  <c r="K4892" i="18"/>
  <c r="L4892" i="18"/>
  <c r="M4892" i="18"/>
  <c r="N4892" i="18"/>
  <c r="A4893" i="18"/>
  <c r="B4893" i="18"/>
  <c r="C4893" i="18"/>
  <c r="D4893" i="18"/>
  <c r="E4893" i="18"/>
  <c r="F4893" i="18"/>
  <c r="G4893" i="18"/>
  <c r="H4893" i="18"/>
  <c r="I4893" i="18"/>
  <c r="J4893" i="18"/>
  <c r="K4893" i="18"/>
  <c r="L4893" i="18"/>
  <c r="M4893" i="18"/>
  <c r="N4893" i="18"/>
  <c r="A4894" i="18"/>
  <c r="B4894" i="18"/>
  <c r="C4894" i="18"/>
  <c r="D4894" i="18"/>
  <c r="E4894" i="18"/>
  <c r="F4894" i="18"/>
  <c r="G4894" i="18"/>
  <c r="H4894" i="18"/>
  <c r="I4894" i="18"/>
  <c r="J4894" i="18"/>
  <c r="K4894" i="18"/>
  <c r="L4894" i="18"/>
  <c r="M4894" i="18"/>
  <c r="N4894" i="18"/>
  <c r="A4895" i="18"/>
  <c r="B4895" i="18"/>
  <c r="C4895" i="18"/>
  <c r="D4895" i="18"/>
  <c r="E4895" i="18"/>
  <c r="F4895" i="18"/>
  <c r="G4895" i="18"/>
  <c r="H4895" i="18"/>
  <c r="I4895" i="18"/>
  <c r="J4895" i="18"/>
  <c r="K4895" i="18"/>
  <c r="L4895" i="18"/>
  <c r="M4895" i="18"/>
  <c r="N4895" i="18"/>
  <c r="A4896" i="18"/>
  <c r="B4896" i="18"/>
  <c r="C4896" i="18"/>
  <c r="D4896" i="18"/>
  <c r="E4896" i="18"/>
  <c r="F4896" i="18"/>
  <c r="G4896" i="18"/>
  <c r="H4896" i="18"/>
  <c r="I4896" i="18"/>
  <c r="J4896" i="18"/>
  <c r="K4896" i="18"/>
  <c r="L4896" i="18"/>
  <c r="M4896" i="18"/>
  <c r="N4896" i="18"/>
  <c r="A4897" i="18"/>
  <c r="B4897" i="18"/>
  <c r="C4897" i="18"/>
  <c r="D4897" i="18"/>
  <c r="E4897" i="18"/>
  <c r="F4897" i="18"/>
  <c r="G4897" i="18"/>
  <c r="H4897" i="18"/>
  <c r="I4897" i="18"/>
  <c r="J4897" i="18"/>
  <c r="K4897" i="18"/>
  <c r="L4897" i="18"/>
  <c r="M4897" i="18"/>
  <c r="N4897" i="18"/>
  <c r="A4898" i="18"/>
  <c r="B4898" i="18"/>
  <c r="C4898" i="18"/>
  <c r="D4898" i="18"/>
  <c r="E4898" i="18"/>
  <c r="F4898" i="18"/>
  <c r="G4898" i="18"/>
  <c r="H4898" i="18"/>
  <c r="I4898" i="18"/>
  <c r="J4898" i="18"/>
  <c r="K4898" i="18"/>
  <c r="L4898" i="18"/>
  <c r="M4898" i="18"/>
  <c r="N4898" i="18"/>
  <c r="A4899" i="18"/>
  <c r="B4899" i="18"/>
  <c r="C4899" i="18"/>
  <c r="D4899" i="18"/>
  <c r="E4899" i="18"/>
  <c r="F4899" i="18"/>
  <c r="G4899" i="18"/>
  <c r="H4899" i="18"/>
  <c r="I4899" i="18"/>
  <c r="J4899" i="18"/>
  <c r="K4899" i="18"/>
  <c r="L4899" i="18"/>
  <c r="M4899" i="18"/>
  <c r="N4899" i="18"/>
  <c r="A4900" i="18"/>
  <c r="B4900" i="18"/>
  <c r="C4900" i="18"/>
  <c r="D4900" i="18"/>
  <c r="E4900" i="18"/>
  <c r="F4900" i="18"/>
  <c r="G4900" i="18"/>
  <c r="H4900" i="18"/>
  <c r="I4900" i="18"/>
  <c r="J4900" i="18"/>
  <c r="K4900" i="18"/>
  <c r="L4900" i="18"/>
  <c r="M4900" i="18"/>
  <c r="N4900" i="18"/>
  <c r="A4901" i="18"/>
  <c r="B4901" i="18"/>
  <c r="C4901" i="18"/>
  <c r="D4901" i="18"/>
  <c r="E4901" i="18"/>
  <c r="F4901" i="18"/>
  <c r="G4901" i="18"/>
  <c r="H4901" i="18"/>
  <c r="I4901" i="18"/>
  <c r="J4901" i="18"/>
  <c r="K4901" i="18"/>
  <c r="L4901" i="18"/>
  <c r="M4901" i="18"/>
  <c r="N4901" i="18"/>
  <c r="A4902" i="18"/>
  <c r="B4902" i="18"/>
  <c r="C4902" i="18"/>
  <c r="D4902" i="18"/>
  <c r="E4902" i="18"/>
  <c r="F4902" i="18"/>
  <c r="G4902" i="18"/>
  <c r="H4902" i="18"/>
  <c r="I4902" i="18"/>
  <c r="J4902" i="18"/>
  <c r="K4902" i="18"/>
  <c r="L4902" i="18"/>
  <c r="M4902" i="18"/>
  <c r="N4902" i="18"/>
  <c r="A4903" i="18"/>
  <c r="B4903" i="18"/>
  <c r="C4903" i="18"/>
  <c r="D4903" i="18"/>
  <c r="E4903" i="18"/>
  <c r="F4903" i="18"/>
  <c r="G4903" i="18"/>
  <c r="H4903" i="18"/>
  <c r="I4903" i="18"/>
  <c r="J4903" i="18"/>
  <c r="K4903" i="18"/>
  <c r="L4903" i="18"/>
  <c r="M4903" i="18"/>
  <c r="N4903" i="18"/>
  <c r="A4904" i="18"/>
  <c r="B4904" i="18"/>
  <c r="C4904" i="18"/>
  <c r="D4904" i="18"/>
  <c r="E4904" i="18"/>
  <c r="F4904" i="18"/>
  <c r="G4904" i="18"/>
  <c r="H4904" i="18"/>
  <c r="I4904" i="18"/>
  <c r="J4904" i="18"/>
  <c r="K4904" i="18"/>
  <c r="L4904" i="18"/>
  <c r="M4904" i="18"/>
  <c r="N4904" i="18"/>
  <c r="A4905" i="18"/>
  <c r="B4905" i="18"/>
  <c r="C4905" i="18"/>
  <c r="D4905" i="18"/>
  <c r="E4905" i="18"/>
  <c r="F4905" i="18"/>
  <c r="G4905" i="18"/>
  <c r="H4905" i="18"/>
  <c r="I4905" i="18"/>
  <c r="J4905" i="18"/>
  <c r="K4905" i="18"/>
  <c r="L4905" i="18"/>
  <c r="M4905" i="18"/>
  <c r="N4905" i="18"/>
  <c r="A4906" i="18"/>
  <c r="B4906" i="18"/>
  <c r="C4906" i="18"/>
  <c r="D4906" i="18"/>
  <c r="E4906" i="18"/>
  <c r="F4906" i="18"/>
  <c r="G4906" i="18"/>
  <c r="H4906" i="18"/>
  <c r="I4906" i="18"/>
  <c r="J4906" i="18"/>
  <c r="K4906" i="18"/>
  <c r="L4906" i="18"/>
  <c r="M4906" i="18"/>
  <c r="N4906" i="18"/>
  <c r="A4907" i="18"/>
  <c r="B4907" i="18"/>
  <c r="C4907" i="18"/>
  <c r="D4907" i="18"/>
  <c r="E4907" i="18"/>
  <c r="F4907" i="18"/>
  <c r="G4907" i="18"/>
  <c r="H4907" i="18"/>
  <c r="I4907" i="18"/>
  <c r="J4907" i="18"/>
  <c r="K4907" i="18"/>
  <c r="L4907" i="18"/>
  <c r="M4907" i="18"/>
  <c r="N4907" i="18"/>
  <c r="A4908" i="18"/>
  <c r="B4908" i="18"/>
  <c r="C4908" i="18"/>
  <c r="D4908" i="18"/>
  <c r="E4908" i="18"/>
  <c r="F4908" i="18"/>
  <c r="G4908" i="18"/>
  <c r="H4908" i="18"/>
  <c r="I4908" i="18"/>
  <c r="J4908" i="18"/>
  <c r="K4908" i="18"/>
  <c r="L4908" i="18"/>
  <c r="M4908" i="18"/>
  <c r="N4908" i="18"/>
  <c r="A4909" i="18"/>
  <c r="B4909" i="18"/>
  <c r="C4909" i="18"/>
  <c r="D4909" i="18"/>
  <c r="E4909" i="18"/>
  <c r="F4909" i="18"/>
  <c r="G4909" i="18"/>
  <c r="H4909" i="18"/>
  <c r="I4909" i="18"/>
  <c r="J4909" i="18"/>
  <c r="K4909" i="18"/>
  <c r="L4909" i="18"/>
  <c r="M4909" i="18"/>
  <c r="N4909" i="18"/>
  <c r="A4910" i="18"/>
  <c r="B4910" i="18"/>
  <c r="C4910" i="18"/>
  <c r="D4910" i="18"/>
  <c r="E4910" i="18"/>
  <c r="F4910" i="18"/>
  <c r="G4910" i="18"/>
  <c r="H4910" i="18"/>
  <c r="I4910" i="18"/>
  <c r="J4910" i="18"/>
  <c r="K4910" i="18"/>
  <c r="L4910" i="18"/>
  <c r="M4910" i="18"/>
  <c r="N4910" i="18"/>
  <c r="A4911" i="18"/>
  <c r="B4911" i="18"/>
  <c r="C4911" i="18"/>
  <c r="D4911" i="18"/>
  <c r="E4911" i="18"/>
  <c r="F4911" i="18"/>
  <c r="G4911" i="18"/>
  <c r="H4911" i="18"/>
  <c r="I4911" i="18"/>
  <c r="J4911" i="18"/>
  <c r="K4911" i="18"/>
  <c r="L4911" i="18"/>
  <c r="M4911" i="18"/>
  <c r="N4911" i="18"/>
  <c r="A4912" i="18"/>
  <c r="B4912" i="18"/>
  <c r="C4912" i="18"/>
  <c r="D4912" i="18"/>
  <c r="E4912" i="18"/>
  <c r="F4912" i="18"/>
  <c r="G4912" i="18"/>
  <c r="H4912" i="18"/>
  <c r="I4912" i="18"/>
  <c r="J4912" i="18"/>
  <c r="K4912" i="18"/>
  <c r="L4912" i="18"/>
  <c r="M4912" i="18"/>
  <c r="N4912" i="18"/>
  <c r="A4913" i="18"/>
  <c r="B4913" i="18"/>
  <c r="C4913" i="18"/>
  <c r="D4913" i="18"/>
  <c r="E4913" i="18"/>
  <c r="F4913" i="18"/>
  <c r="G4913" i="18"/>
  <c r="H4913" i="18"/>
  <c r="I4913" i="18"/>
  <c r="J4913" i="18"/>
  <c r="K4913" i="18"/>
  <c r="L4913" i="18"/>
  <c r="M4913" i="18"/>
  <c r="N4913" i="18"/>
  <c r="A4914" i="18"/>
  <c r="B4914" i="18"/>
  <c r="C4914" i="18"/>
  <c r="D4914" i="18"/>
  <c r="E4914" i="18"/>
  <c r="F4914" i="18"/>
  <c r="G4914" i="18"/>
  <c r="H4914" i="18"/>
  <c r="I4914" i="18"/>
  <c r="J4914" i="18"/>
  <c r="K4914" i="18"/>
  <c r="L4914" i="18"/>
  <c r="M4914" i="18"/>
  <c r="N4914" i="18"/>
  <c r="A4915" i="18"/>
  <c r="B4915" i="18"/>
  <c r="C4915" i="18"/>
  <c r="D4915" i="18"/>
  <c r="E4915" i="18"/>
  <c r="F4915" i="18"/>
  <c r="G4915" i="18"/>
  <c r="H4915" i="18"/>
  <c r="I4915" i="18"/>
  <c r="J4915" i="18"/>
  <c r="K4915" i="18"/>
  <c r="L4915" i="18"/>
  <c r="M4915" i="18"/>
  <c r="N4915" i="18"/>
  <c r="A4916" i="18"/>
  <c r="B4916" i="18"/>
  <c r="C4916" i="18"/>
  <c r="D4916" i="18"/>
  <c r="E4916" i="18"/>
  <c r="F4916" i="18"/>
  <c r="G4916" i="18"/>
  <c r="H4916" i="18"/>
  <c r="I4916" i="18"/>
  <c r="J4916" i="18"/>
  <c r="K4916" i="18"/>
  <c r="L4916" i="18"/>
  <c r="M4916" i="18"/>
  <c r="N4916" i="18"/>
  <c r="A4917" i="18"/>
  <c r="B4917" i="18"/>
  <c r="C4917" i="18"/>
  <c r="D4917" i="18"/>
  <c r="E4917" i="18"/>
  <c r="F4917" i="18"/>
  <c r="G4917" i="18"/>
  <c r="H4917" i="18"/>
  <c r="I4917" i="18"/>
  <c r="J4917" i="18"/>
  <c r="K4917" i="18"/>
  <c r="L4917" i="18"/>
  <c r="M4917" i="18"/>
  <c r="N4917" i="18"/>
  <c r="A4918" i="18"/>
  <c r="B4918" i="18"/>
  <c r="C4918" i="18"/>
  <c r="D4918" i="18"/>
  <c r="E4918" i="18"/>
  <c r="F4918" i="18"/>
  <c r="G4918" i="18"/>
  <c r="H4918" i="18"/>
  <c r="I4918" i="18"/>
  <c r="J4918" i="18"/>
  <c r="K4918" i="18"/>
  <c r="L4918" i="18"/>
  <c r="M4918" i="18"/>
  <c r="N4918" i="18"/>
  <c r="A4919" i="18"/>
  <c r="B4919" i="18"/>
  <c r="C4919" i="18"/>
  <c r="D4919" i="18"/>
  <c r="E4919" i="18"/>
  <c r="F4919" i="18"/>
  <c r="G4919" i="18"/>
  <c r="H4919" i="18"/>
  <c r="I4919" i="18"/>
  <c r="J4919" i="18"/>
  <c r="K4919" i="18"/>
  <c r="L4919" i="18"/>
  <c r="M4919" i="18"/>
  <c r="N4919" i="18"/>
  <c r="A4920" i="18"/>
  <c r="B4920" i="18"/>
  <c r="C4920" i="18"/>
  <c r="D4920" i="18"/>
  <c r="E4920" i="18"/>
  <c r="F4920" i="18"/>
  <c r="G4920" i="18"/>
  <c r="H4920" i="18"/>
  <c r="I4920" i="18"/>
  <c r="J4920" i="18"/>
  <c r="K4920" i="18"/>
  <c r="L4920" i="18"/>
  <c r="M4920" i="18"/>
  <c r="N4920" i="18"/>
  <c r="A4921" i="18"/>
  <c r="B4921" i="18"/>
  <c r="C4921" i="18"/>
  <c r="D4921" i="18"/>
  <c r="E4921" i="18"/>
  <c r="F4921" i="18"/>
  <c r="G4921" i="18"/>
  <c r="H4921" i="18"/>
  <c r="I4921" i="18"/>
  <c r="J4921" i="18"/>
  <c r="K4921" i="18"/>
  <c r="L4921" i="18"/>
  <c r="M4921" i="18"/>
  <c r="N4921" i="18"/>
  <c r="A4922" i="18"/>
  <c r="B4922" i="18"/>
  <c r="C4922" i="18"/>
  <c r="D4922" i="18"/>
  <c r="E4922" i="18"/>
  <c r="F4922" i="18"/>
  <c r="G4922" i="18"/>
  <c r="H4922" i="18"/>
  <c r="I4922" i="18"/>
  <c r="J4922" i="18"/>
  <c r="K4922" i="18"/>
  <c r="L4922" i="18"/>
  <c r="M4922" i="18"/>
  <c r="N4922" i="18"/>
  <c r="A4923" i="18"/>
  <c r="B4923" i="18"/>
  <c r="C4923" i="18"/>
  <c r="D4923" i="18"/>
  <c r="E4923" i="18"/>
  <c r="F4923" i="18"/>
  <c r="G4923" i="18"/>
  <c r="H4923" i="18"/>
  <c r="I4923" i="18"/>
  <c r="J4923" i="18"/>
  <c r="K4923" i="18"/>
  <c r="L4923" i="18"/>
  <c r="M4923" i="18"/>
  <c r="N4923" i="18"/>
  <c r="A4924" i="18"/>
  <c r="B4924" i="18"/>
  <c r="C4924" i="18"/>
  <c r="D4924" i="18"/>
  <c r="E4924" i="18"/>
  <c r="F4924" i="18"/>
  <c r="G4924" i="18"/>
  <c r="H4924" i="18"/>
  <c r="I4924" i="18"/>
  <c r="J4924" i="18"/>
  <c r="K4924" i="18"/>
  <c r="L4924" i="18"/>
  <c r="M4924" i="18"/>
  <c r="N4924" i="18"/>
  <c r="A4925" i="18"/>
  <c r="B4925" i="18"/>
  <c r="C4925" i="18"/>
  <c r="D4925" i="18"/>
  <c r="E4925" i="18"/>
  <c r="F4925" i="18"/>
  <c r="G4925" i="18"/>
  <c r="H4925" i="18"/>
  <c r="I4925" i="18"/>
  <c r="J4925" i="18"/>
  <c r="K4925" i="18"/>
  <c r="L4925" i="18"/>
  <c r="M4925" i="18"/>
  <c r="N4925" i="18"/>
  <c r="A4926" i="18"/>
  <c r="B4926" i="18"/>
  <c r="C4926" i="18"/>
  <c r="D4926" i="18"/>
  <c r="E4926" i="18"/>
  <c r="F4926" i="18"/>
  <c r="G4926" i="18"/>
  <c r="H4926" i="18"/>
  <c r="I4926" i="18"/>
  <c r="J4926" i="18"/>
  <c r="K4926" i="18"/>
  <c r="L4926" i="18"/>
  <c r="M4926" i="18"/>
  <c r="N4926" i="18"/>
  <c r="A4927" i="18"/>
  <c r="B4927" i="18"/>
  <c r="C4927" i="18"/>
  <c r="D4927" i="18"/>
  <c r="E4927" i="18"/>
  <c r="F4927" i="18"/>
  <c r="G4927" i="18"/>
  <c r="H4927" i="18"/>
  <c r="I4927" i="18"/>
  <c r="J4927" i="18"/>
  <c r="K4927" i="18"/>
  <c r="L4927" i="18"/>
  <c r="M4927" i="18"/>
  <c r="N4927" i="18"/>
  <c r="A4928" i="18"/>
  <c r="B4928" i="18"/>
  <c r="C4928" i="18"/>
  <c r="D4928" i="18"/>
  <c r="E4928" i="18"/>
  <c r="F4928" i="18"/>
  <c r="G4928" i="18"/>
  <c r="H4928" i="18"/>
  <c r="I4928" i="18"/>
  <c r="J4928" i="18"/>
  <c r="K4928" i="18"/>
  <c r="L4928" i="18"/>
  <c r="M4928" i="18"/>
  <c r="N4928" i="18"/>
  <c r="A4929" i="18"/>
  <c r="B4929" i="18"/>
  <c r="C4929" i="18"/>
  <c r="D4929" i="18"/>
  <c r="E4929" i="18"/>
  <c r="F4929" i="18"/>
  <c r="G4929" i="18"/>
  <c r="H4929" i="18"/>
  <c r="I4929" i="18"/>
  <c r="J4929" i="18"/>
  <c r="K4929" i="18"/>
  <c r="L4929" i="18"/>
  <c r="M4929" i="18"/>
  <c r="N4929" i="18"/>
  <c r="A4930" i="18"/>
  <c r="B4930" i="18"/>
  <c r="C4930" i="18"/>
  <c r="D4930" i="18"/>
  <c r="E4930" i="18"/>
  <c r="F4930" i="18"/>
  <c r="G4930" i="18"/>
  <c r="H4930" i="18"/>
  <c r="I4930" i="18"/>
  <c r="J4930" i="18"/>
  <c r="K4930" i="18"/>
  <c r="L4930" i="18"/>
  <c r="M4930" i="18"/>
  <c r="N4930" i="18"/>
  <c r="A4931" i="18"/>
  <c r="B4931" i="18"/>
  <c r="C4931" i="18"/>
  <c r="D4931" i="18"/>
  <c r="E4931" i="18"/>
  <c r="F4931" i="18"/>
  <c r="G4931" i="18"/>
  <c r="H4931" i="18"/>
  <c r="I4931" i="18"/>
  <c r="J4931" i="18"/>
  <c r="K4931" i="18"/>
  <c r="L4931" i="18"/>
  <c r="M4931" i="18"/>
  <c r="N4931" i="18"/>
  <c r="A4932" i="18"/>
  <c r="B4932" i="18"/>
  <c r="C4932" i="18"/>
  <c r="D4932" i="18"/>
  <c r="E4932" i="18"/>
  <c r="F4932" i="18"/>
  <c r="G4932" i="18"/>
  <c r="H4932" i="18"/>
  <c r="I4932" i="18"/>
  <c r="J4932" i="18"/>
  <c r="K4932" i="18"/>
  <c r="L4932" i="18"/>
  <c r="M4932" i="18"/>
  <c r="N4932" i="18"/>
  <c r="A4933" i="18"/>
  <c r="B4933" i="18"/>
  <c r="C4933" i="18"/>
  <c r="D4933" i="18"/>
  <c r="E4933" i="18"/>
  <c r="F4933" i="18"/>
  <c r="G4933" i="18"/>
  <c r="H4933" i="18"/>
  <c r="I4933" i="18"/>
  <c r="J4933" i="18"/>
  <c r="K4933" i="18"/>
  <c r="L4933" i="18"/>
  <c r="M4933" i="18"/>
  <c r="N4933" i="18"/>
  <c r="A4934" i="18"/>
  <c r="B4934" i="18"/>
  <c r="C4934" i="18"/>
  <c r="D4934" i="18"/>
  <c r="E4934" i="18"/>
  <c r="F4934" i="18"/>
  <c r="G4934" i="18"/>
  <c r="H4934" i="18"/>
  <c r="I4934" i="18"/>
  <c r="J4934" i="18"/>
  <c r="K4934" i="18"/>
  <c r="L4934" i="18"/>
  <c r="M4934" i="18"/>
  <c r="N4934" i="18"/>
  <c r="A4935" i="18"/>
  <c r="B4935" i="18"/>
  <c r="C4935" i="18"/>
  <c r="D4935" i="18"/>
  <c r="E4935" i="18"/>
  <c r="F4935" i="18"/>
  <c r="G4935" i="18"/>
  <c r="H4935" i="18"/>
  <c r="I4935" i="18"/>
  <c r="J4935" i="18"/>
  <c r="K4935" i="18"/>
  <c r="L4935" i="18"/>
  <c r="M4935" i="18"/>
  <c r="N4935" i="18"/>
  <c r="A4936" i="18"/>
  <c r="B4936" i="18"/>
  <c r="C4936" i="18"/>
  <c r="D4936" i="18"/>
  <c r="E4936" i="18"/>
  <c r="F4936" i="18"/>
  <c r="G4936" i="18"/>
  <c r="H4936" i="18"/>
  <c r="I4936" i="18"/>
  <c r="J4936" i="18"/>
  <c r="K4936" i="18"/>
  <c r="L4936" i="18"/>
  <c r="M4936" i="18"/>
  <c r="N4936" i="18"/>
  <c r="A4937" i="18"/>
  <c r="B4937" i="18"/>
  <c r="C4937" i="18"/>
  <c r="D4937" i="18"/>
  <c r="E4937" i="18"/>
  <c r="F4937" i="18"/>
  <c r="G4937" i="18"/>
  <c r="H4937" i="18"/>
  <c r="I4937" i="18"/>
  <c r="J4937" i="18"/>
  <c r="K4937" i="18"/>
  <c r="L4937" i="18"/>
  <c r="M4937" i="18"/>
  <c r="N4937" i="18"/>
  <c r="A4938" i="18"/>
  <c r="B4938" i="18"/>
  <c r="C4938" i="18"/>
  <c r="D4938" i="18"/>
  <c r="E4938" i="18"/>
  <c r="F4938" i="18"/>
  <c r="G4938" i="18"/>
  <c r="H4938" i="18"/>
  <c r="I4938" i="18"/>
  <c r="J4938" i="18"/>
  <c r="K4938" i="18"/>
  <c r="L4938" i="18"/>
  <c r="M4938" i="18"/>
  <c r="N4938" i="18"/>
  <c r="A4939" i="18"/>
  <c r="B4939" i="18"/>
  <c r="C4939" i="18"/>
  <c r="D4939" i="18"/>
  <c r="E4939" i="18"/>
  <c r="F4939" i="18"/>
  <c r="G4939" i="18"/>
  <c r="H4939" i="18"/>
  <c r="I4939" i="18"/>
  <c r="J4939" i="18"/>
  <c r="K4939" i="18"/>
  <c r="L4939" i="18"/>
  <c r="M4939" i="18"/>
  <c r="N4939" i="18"/>
  <c r="A4940" i="18"/>
  <c r="B4940" i="18"/>
  <c r="C4940" i="18"/>
  <c r="D4940" i="18"/>
  <c r="E4940" i="18"/>
  <c r="F4940" i="18"/>
  <c r="G4940" i="18"/>
  <c r="H4940" i="18"/>
  <c r="I4940" i="18"/>
  <c r="J4940" i="18"/>
  <c r="K4940" i="18"/>
  <c r="L4940" i="18"/>
  <c r="M4940" i="18"/>
  <c r="N4940" i="18"/>
  <c r="A4941" i="18"/>
  <c r="B4941" i="18"/>
  <c r="C4941" i="18"/>
  <c r="D4941" i="18"/>
  <c r="E4941" i="18"/>
  <c r="F4941" i="18"/>
  <c r="G4941" i="18"/>
  <c r="H4941" i="18"/>
  <c r="I4941" i="18"/>
  <c r="J4941" i="18"/>
  <c r="K4941" i="18"/>
  <c r="L4941" i="18"/>
  <c r="M4941" i="18"/>
  <c r="N4941" i="18"/>
  <c r="A4942" i="18"/>
  <c r="B4942" i="18"/>
  <c r="C4942" i="18"/>
  <c r="D4942" i="18"/>
  <c r="E4942" i="18"/>
  <c r="F4942" i="18"/>
  <c r="G4942" i="18"/>
  <c r="H4942" i="18"/>
  <c r="I4942" i="18"/>
  <c r="J4942" i="18"/>
  <c r="K4942" i="18"/>
  <c r="L4942" i="18"/>
  <c r="M4942" i="18"/>
  <c r="N4942" i="18"/>
  <c r="A4943" i="18"/>
  <c r="B4943" i="18"/>
  <c r="C4943" i="18"/>
  <c r="D4943" i="18"/>
  <c r="E4943" i="18"/>
  <c r="F4943" i="18"/>
  <c r="G4943" i="18"/>
  <c r="H4943" i="18"/>
  <c r="I4943" i="18"/>
  <c r="J4943" i="18"/>
  <c r="K4943" i="18"/>
  <c r="L4943" i="18"/>
  <c r="M4943" i="18"/>
  <c r="N4943" i="18"/>
  <c r="A4944" i="18"/>
  <c r="B4944" i="18"/>
  <c r="C4944" i="18"/>
  <c r="D4944" i="18"/>
  <c r="E4944" i="18"/>
  <c r="F4944" i="18"/>
  <c r="G4944" i="18"/>
  <c r="H4944" i="18"/>
  <c r="I4944" i="18"/>
  <c r="J4944" i="18"/>
  <c r="K4944" i="18"/>
  <c r="L4944" i="18"/>
  <c r="M4944" i="18"/>
  <c r="N4944" i="18"/>
  <c r="A4945" i="18"/>
  <c r="B4945" i="18"/>
  <c r="C4945" i="18"/>
  <c r="D4945" i="18"/>
  <c r="E4945" i="18"/>
  <c r="F4945" i="18"/>
  <c r="G4945" i="18"/>
  <c r="H4945" i="18"/>
  <c r="I4945" i="18"/>
  <c r="J4945" i="18"/>
  <c r="K4945" i="18"/>
  <c r="L4945" i="18"/>
  <c r="M4945" i="18"/>
  <c r="N4945" i="18"/>
  <c r="A4946" i="18"/>
  <c r="B4946" i="18"/>
  <c r="C4946" i="18"/>
  <c r="D4946" i="18"/>
  <c r="E4946" i="18"/>
  <c r="F4946" i="18"/>
  <c r="G4946" i="18"/>
  <c r="H4946" i="18"/>
  <c r="I4946" i="18"/>
  <c r="J4946" i="18"/>
  <c r="K4946" i="18"/>
  <c r="L4946" i="18"/>
  <c r="M4946" i="18"/>
  <c r="N4946" i="18"/>
  <c r="A4947" i="18"/>
  <c r="B4947" i="18"/>
  <c r="C4947" i="18"/>
  <c r="D4947" i="18"/>
  <c r="E4947" i="18"/>
  <c r="F4947" i="18"/>
  <c r="G4947" i="18"/>
  <c r="H4947" i="18"/>
  <c r="I4947" i="18"/>
  <c r="J4947" i="18"/>
  <c r="K4947" i="18"/>
  <c r="L4947" i="18"/>
  <c r="M4947" i="18"/>
  <c r="N4947" i="18"/>
  <c r="A4948" i="18"/>
  <c r="B4948" i="18"/>
  <c r="C4948" i="18"/>
  <c r="D4948" i="18"/>
  <c r="E4948" i="18"/>
  <c r="F4948" i="18"/>
  <c r="G4948" i="18"/>
  <c r="H4948" i="18"/>
  <c r="I4948" i="18"/>
  <c r="J4948" i="18"/>
  <c r="K4948" i="18"/>
  <c r="L4948" i="18"/>
  <c r="M4948" i="18"/>
  <c r="N4948" i="18"/>
  <c r="A4949" i="18"/>
  <c r="B4949" i="18"/>
  <c r="C4949" i="18"/>
  <c r="D4949" i="18"/>
  <c r="E4949" i="18"/>
  <c r="F4949" i="18"/>
  <c r="G4949" i="18"/>
  <c r="H4949" i="18"/>
  <c r="I4949" i="18"/>
  <c r="J4949" i="18"/>
  <c r="K4949" i="18"/>
  <c r="L4949" i="18"/>
  <c r="M4949" i="18"/>
  <c r="N4949" i="18"/>
  <c r="A4950" i="18"/>
  <c r="B4950" i="18"/>
  <c r="C4950" i="18"/>
  <c r="D4950" i="18"/>
  <c r="E4950" i="18"/>
  <c r="F4950" i="18"/>
  <c r="G4950" i="18"/>
  <c r="H4950" i="18"/>
  <c r="I4950" i="18"/>
  <c r="J4950" i="18"/>
  <c r="K4950" i="18"/>
  <c r="L4950" i="18"/>
  <c r="M4950" i="18"/>
  <c r="N4950" i="18"/>
  <c r="A4951" i="18"/>
  <c r="B4951" i="18"/>
  <c r="C4951" i="18"/>
  <c r="D4951" i="18"/>
  <c r="E4951" i="18"/>
  <c r="F4951" i="18"/>
  <c r="G4951" i="18"/>
  <c r="H4951" i="18"/>
  <c r="I4951" i="18"/>
  <c r="J4951" i="18"/>
  <c r="K4951" i="18"/>
  <c r="L4951" i="18"/>
  <c r="M4951" i="18"/>
  <c r="N4951" i="18"/>
  <c r="A4952" i="18"/>
  <c r="B4952" i="18"/>
  <c r="C4952" i="18"/>
  <c r="D4952" i="18"/>
  <c r="E4952" i="18"/>
  <c r="F4952" i="18"/>
  <c r="G4952" i="18"/>
  <c r="H4952" i="18"/>
  <c r="I4952" i="18"/>
  <c r="J4952" i="18"/>
  <c r="K4952" i="18"/>
  <c r="L4952" i="18"/>
  <c r="M4952" i="18"/>
  <c r="N4952" i="18"/>
  <c r="A4953" i="18"/>
  <c r="B4953" i="18"/>
  <c r="C4953" i="18"/>
  <c r="D4953" i="18"/>
  <c r="E4953" i="18"/>
  <c r="F4953" i="18"/>
  <c r="G4953" i="18"/>
  <c r="H4953" i="18"/>
  <c r="I4953" i="18"/>
  <c r="J4953" i="18"/>
  <c r="K4953" i="18"/>
  <c r="L4953" i="18"/>
  <c r="M4953" i="18"/>
  <c r="N4953" i="18"/>
  <c r="A4954" i="18"/>
  <c r="B4954" i="18"/>
  <c r="C4954" i="18"/>
  <c r="D4954" i="18"/>
  <c r="E4954" i="18"/>
  <c r="F4954" i="18"/>
  <c r="G4954" i="18"/>
  <c r="H4954" i="18"/>
  <c r="I4954" i="18"/>
  <c r="J4954" i="18"/>
  <c r="K4954" i="18"/>
  <c r="L4954" i="18"/>
  <c r="M4954" i="18"/>
  <c r="N4954" i="18"/>
  <c r="A4955" i="18"/>
  <c r="B4955" i="18"/>
  <c r="C4955" i="18"/>
  <c r="D4955" i="18"/>
  <c r="E4955" i="18"/>
  <c r="F4955" i="18"/>
  <c r="G4955" i="18"/>
  <c r="H4955" i="18"/>
  <c r="I4955" i="18"/>
  <c r="J4955" i="18"/>
  <c r="K4955" i="18"/>
  <c r="L4955" i="18"/>
  <c r="M4955" i="18"/>
  <c r="N4955" i="18"/>
  <c r="A4956" i="18"/>
  <c r="B4956" i="18"/>
  <c r="C4956" i="18"/>
  <c r="D4956" i="18"/>
  <c r="E4956" i="18"/>
  <c r="F4956" i="18"/>
  <c r="G4956" i="18"/>
  <c r="H4956" i="18"/>
  <c r="I4956" i="18"/>
  <c r="J4956" i="18"/>
  <c r="K4956" i="18"/>
  <c r="L4956" i="18"/>
  <c r="M4956" i="18"/>
  <c r="N4956" i="18"/>
  <c r="A4957" i="18"/>
  <c r="B4957" i="18"/>
  <c r="C4957" i="18"/>
  <c r="D4957" i="18"/>
  <c r="E4957" i="18"/>
  <c r="F4957" i="18"/>
  <c r="G4957" i="18"/>
  <c r="H4957" i="18"/>
  <c r="I4957" i="18"/>
  <c r="J4957" i="18"/>
  <c r="K4957" i="18"/>
  <c r="L4957" i="18"/>
  <c r="M4957" i="18"/>
  <c r="N4957" i="18"/>
  <c r="A4958" i="18"/>
  <c r="B4958" i="18"/>
  <c r="C4958" i="18"/>
  <c r="D4958" i="18"/>
  <c r="E4958" i="18"/>
  <c r="F4958" i="18"/>
  <c r="G4958" i="18"/>
  <c r="H4958" i="18"/>
  <c r="I4958" i="18"/>
  <c r="J4958" i="18"/>
  <c r="K4958" i="18"/>
  <c r="L4958" i="18"/>
  <c r="M4958" i="18"/>
  <c r="N4958" i="18"/>
  <c r="A4959" i="18"/>
  <c r="B4959" i="18"/>
  <c r="C4959" i="18"/>
  <c r="D4959" i="18"/>
  <c r="E4959" i="18"/>
  <c r="F4959" i="18"/>
  <c r="G4959" i="18"/>
  <c r="H4959" i="18"/>
  <c r="I4959" i="18"/>
  <c r="J4959" i="18"/>
  <c r="K4959" i="18"/>
  <c r="L4959" i="18"/>
  <c r="M4959" i="18"/>
  <c r="N4959" i="18"/>
  <c r="A4960" i="18"/>
  <c r="B4960" i="18"/>
  <c r="C4960" i="18"/>
  <c r="D4960" i="18"/>
  <c r="E4960" i="18"/>
  <c r="F4960" i="18"/>
  <c r="G4960" i="18"/>
  <c r="H4960" i="18"/>
  <c r="I4960" i="18"/>
  <c r="J4960" i="18"/>
  <c r="K4960" i="18"/>
  <c r="L4960" i="18"/>
  <c r="M4960" i="18"/>
  <c r="N4960" i="18"/>
  <c r="A4961" i="18"/>
  <c r="B4961" i="18"/>
  <c r="C4961" i="18"/>
  <c r="D4961" i="18"/>
  <c r="E4961" i="18"/>
  <c r="F4961" i="18"/>
  <c r="G4961" i="18"/>
  <c r="H4961" i="18"/>
  <c r="I4961" i="18"/>
  <c r="J4961" i="18"/>
  <c r="K4961" i="18"/>
  <c r="L4961" i="18"/>
  <c r="M4961" i="18"/>
  <c r="N4961" i="18"/>
  <c r="A4962" i="18"/>
  <c r="B4962" i="18"/>
  <c r="C4962" i="18"/>
  <c r="D4962" i="18"/>
  <c r="E4962" i="18"/>
  <c r="F4962" i="18"/>
  <c r="G4962" i="18"/>
  <c r="H4962" i="18"/>
  <c r="I4962" i="18"/>
  <c r="J4962" i="18"/>
  <c r="K4962" i="18"/>
  <c r="L4962" i="18"/>
  <c r="M4962" i="18"/>
  <c r="N4962" i="18"/>
  <c r="A4963" i="18"/>
  <c r="B4963" i="18"/>
  <c r="C4963" i="18"/>
  <c r="D4963" i="18"/>
  <c r="E4963" i="18"/>
  <c r="F4963" i="18"/>
  <c r="G4963" i="18"/>
  <c r="H4963" i="18"/>
  <c r="I4963" i="18"/>
  <c r="J4963" i="18"/>
  <c r="K4963" i="18"/>
  <c r="L4963" i="18"/>
  <c r="M4963" i="18"/>
  <c r="N4963" i="18"/>
  <c r="A4964" i="18"/>
  <c r="B4964" i="18"/>
  <c r="C4964" i="18"/>
  <c r="D4964" i="18"/>
  <c r="E4964" i="18"/>
  <c r="F4964" i="18"/>
  <c r="G4964" i="18"/>
  <c r="H4964" i="18"/>
  <c r="I4964" i="18"/>
  <c r="J4964" i="18"/>
  <c r="K4964" i="18"/>
  <c r="L4964" i="18"/>
  <c r="M4964" i="18"/>
  <c r="N4964" i="18"/>
  <c r="A4965" i="18"/>
  <c r="B4965" i="18"/>
  <c r="C4965" i="18"/>
  <c r="D4965" i="18"/>
  <c r="E4965" i="18"/>
  <c r="F4965" i="18"/>
  <c r="G4965" i="18"/>
  <c r="H4965" i="18"/>
  <c r="I4965" i="18"/>
  <c r="J4965" i="18"/>
  <c r="K4965" i="18"/>
  <c r="L4965" i="18"/>
  <c r="M4965" i="18"/>
  <c r="N4965" i="18"/>
  <c r="A4966" i="18"/>
  <c r="B4966" i="18"/>
  <c r="C4966" i="18"/>
  <c r="D4966" i="18"/>
  <c r="E4966" i="18"/>
  <c r="F4966" i="18"/>
  <c r="G4966" i="18"/>
  <c r="H4966" i="18"/>
  <c r="I4966" i="18"/>
  <c r="J4966" i="18"/>
  <c r="K4966" i="18"/>
  <c r="L4966" i="18"/>
  <c r="M4966" i="18"/>
  <c r="N4966" i="18"/>
  <c r="A4967" i="18"/>
  <c r="B4967" i="18"/>
  <c r="C4967" i="18"/>
  <c r="D4967" i="18"/>
  <c r="E4967" i="18"/>
  <c r="F4967" i="18"/>
  <c r="G4967" i="18"/>
  <c r="H4967" i="18"/>
  <c r="I4967" i="18"/>
  <c r="J4967" i="18"/>
  <c r="K4967" i="18"/>
  <c r="L4967" i="18"/>
  <c r="M4967" i="18"/>
  <c r="N4967" i="18"/>
  <c r="A4968" i="18"/>
  <c r="B4968" i="18"/>
  <c r="C4968" i="18"/>
  <c r="D4968" i="18"/>
  <c r="E4968" i="18"/>
  <c r="F4968" i="18"/>
  <c r="G4968" i="18"/>
  <c r="H4968" i="18"/>
  <c r="I4968" i="18"/>
  <c r="J4968" i="18"/>
  <c r="K4968" i="18"/>
  <c r="L4968" i="18"/>
  <c r="M4968" i="18"/>
  <c r="N4968" i="18"/>
  <c r="A4969" i="18"/>
  <c r="B4969" i="18"/>
  <c r="C4969" i="18"/>
  <c r="D4969" i="18"/>
  <c r="E4969" i="18"/>
  <c r="F4969" i="18"/>
  <c r="G4969" i="18"/>
  <c r="H4969" i="18"/>
  <c r="I4969" i="18"/>
  <c r="J4969" i="18"/>
  <c r="K4969" i="18"/>
  <c r="L4969" i="18"/>
  <c r="M4969" i="18"/>
  <c r="N4969" i="18"/>
  <c r="A4970" i="18"/>
  <c r="B4970" i="18"/>
  <c r="C4970" i="18"/>
  <c r="D4970" i="18"/>
  <c r="E4970" i="18"/>
  <c r="F4970" i="18"/>
  <c r="G4970" i="18"/>
  <c r="H4970" i="18"/>
  <c r="I4970" i="18"/>
  <c r="J4970" i="18"/>
  <c r="K4970" i="18"/>
  <c r="L4970" i="18"/>
  <c r="M4970" i="18"/>
  <c r="N4970" i="18"/>
  <c r="A4971" i="18"/>
  <c r="B4971" i="18"/>
  <c r="C4971" i="18"/>
  <c r="D4971" i="18"/>
  <c r="E4971" i="18"/>
  <c r="F4971" i="18"/>
  <c r="G4971" i="18"/>
  <c r="H4971" i="18"/>
  <c r="I4971" i="18"/>
  <c r="J4971" i="18"/>
  <c r="K4971" i="18"/>
  <c r="L4971" i="18"/>
  <c r="M4971" i="18"/>
  <c r="N4971" i="18"/>
  <c r="A4972" i="18"/>
  <c r="B4972" i="18"/>
  <c r="C4972" i="18"/>
  <c r="D4972" i="18"/>
  <c r="E4972" i="18"/>
  <c r="F4972" i="18"/>
  <c r="G4972" i="18"/>
  <c r="H4972" i="18"/>
  <c r="I4972" i="18"/>
  <c r="J4972" i="18"/>
  <c r="K4972" i="18"/>
  <c r="L4972" i="18"/>
  <c r="M4972" i="18"/>
  <c r="N4972" i="18"/>
  <c r="A4973" i="18"/>
  <c r="B4973" i="18"/>
  <c r="C4973" i="18"/>
  <c r="D4973" i="18"/>
  <c r="E4973" i="18"/>
  <c r="F4973" i="18"/>
  <c r="G4973" i="18"/>
  <c r="H4973" i="18"/>
  <c r="I4973" i="18"/>
  <c r="J4973" i="18"/>
  <c r="K4973" i="18"/>
  <c r="L4973" i="18"/>
  <c r="M4973" i="18"/>
  <c r="N4973" i="18"/>
  <c r="A4974" i="18"/>
  <c r="B4974" i="18"/>
  <c r="C4974" i="18"/>
  <c r="D4974" i="18"/>
  <c r="E4974" i="18"/>
  <c r="F4974" i="18"/>
  <c r="G4974" i="18"/>
  <c r="H4974" i="18"/>
  <c r="I4974" i="18"/>
  <c r="J4974" i="18"/>
  <c r="K4974" i="18"/>
  <c r="L4974" i="18"/>
  <c r="M4974" i="18"/>
  <c r="N4974" i="18"/>
  <c r="A4975" i="18"/>
  <c r="B4975" i="18"/>
  <c r="C4975" i="18"/>
  <c r="D4975" i="18"/>
  <c r="E4975" i="18"/>
  <c r="F4975" i="18"/>
  <c r="G4975" i="18"/>
  <c r="H4975" i="18"/>
  <c r="I4975" i="18"/>
  <c r="J4975" i="18"/>
  <c r="K4975" i="18"/>
  <c r="L4975" i="18"/>
  <c r="M4975" i="18"/>
  <c r="N4975" i="18"/>
  <c r="A4976" i="18"/>
  <c r="B4976" i="18"/>
  <c r="C4976" i="18"/>
  <c r="D4976" i="18"/>
  <c r="E4976" i="18"/>
  <c r="F4976" i="18"/>
  <c r="G4976" i="18"/>
  <c r="H4976" i="18"/>
  <c r="I4976" i="18"/>
  <c r="J4976" i="18"/>
  <c r="K4976" i="18"/>
  <c r="L4976" i="18"/>
  <c r="M4976" i="18"/>
  <c r="N4976" i="18"/>
  <c r="A4977" i="18"/>
  <c r="B4977" i="18"/>
  <c r="C4977" i="18"/>
  <c r="D4977" i="18"/>
  <c r="E4977" i="18"/>
  <c r="F4977" i="18"/>
  <c r="G4977" i="18"/>
  <c r="H4977" i="18"/>
  <c r="I4977" i="18"/>
  <c r="J4977" i="18"/>
  <c r="K4977" i="18"/>
  <c r="L4977" i="18"/>
  <c r="M4977" i="18"/>
  <c r="N4977" i="18"/>
  <c r="A4978" i="18"/>
  <c r="B4978" i="18"/>
  <c r="C4978" i="18"/>
  <c r="D4978" i="18"/>
  <c r="E4978" i="18"/>
  <c r="F4978" i="18"/>
  <c r="G4978" i="18"/>
  <c r="H4978" i="18"/>
  <c r="I4978" i="18"/>
  <c r="J4978" i="18"/>
  <c r="K4978" i="18"/>
  <c r="L4978" i="18"/>
  <c r="M4978" i="18"/>
  <c r="N4978" i="18"/>
  <c r="A4979" i="18"/>
  <c r="B4979" i="18"/>
  <c r="C4979" i="18"/>
  <c r="D4979" i="18"/>
  <c r="E4979" i="18"/>
  <c r="F4979" i="18"/>
  <c r="G4979" i="18"/>
  <c r="H4979" i="18"/>
  <c r="I4979" i="18"/>
  <c r="J4979" i="18"/>
  <c r="K4979" i="18"/>
  <c r="L4979" i="18"/>
  <c r="M4979" i="18"/>
  <c r="N4979" i="18"/>
  <c r="A4980" i="18"/>
  <c r="B4980" i="18"/>
  <c r="C4980" i="18"/>
  <c r="D4980" i="18"/>
  <c r="E4980" i="18"/>
  <c r="F4980" i="18"/>
  <c r="G4980" i="18"/>
  <c r="H4980" i="18"/>
  <c r="I4980" i="18"/>
  <c r="J4980" i="18"/>
  <c r="K4980" i="18"/>
  <c r="L4980" i="18"/>
  <c r="M4980" i="18"/>
  <c r="N4980" i="18"/>
  <c r="A4981" i="18"/>
  <c r="B4981" i="18"/>
  <c r="C4981" i="18"/>
  <c r="D4981" i="18"/>
  <c r="E4981" i="18"/>
  <c r="F4981" i="18"/>
  <c r="G4981" i="18"/>
  <c r="H4981" i="18"/>
  <c r="I4981" i="18"/>
  <c r="J4981" i="18"/>
  <c r="K4981" i="18"/>
  <c r="L4981" i="18"/>
  <c r="M4981" i="18"/>
  <c r="N4981" i="18"/>
  <c r="A4982" i="18"/>
  <c r="B4982" i="18"/>
  <c r="C4982" i="18"/>
  <c r="D4982" i="18"/>
  <c r="E4982" i="18"/>
  <c r="F4982" i="18"/>
  <c r="G4982" i="18"/>
  <c r="H4982" i="18"/>
  <c r="I4982" i="18"/>
  <c r="J4982" i="18"/>
  <c r="K4982" i="18"/>
  <c r="L4982" i="18"/>
  <c r="M4982" i="18"/>
  <c r="N4982" i="18"/>
  <c r="A4983" i="18"/>
  <c r="B4983" i="18"/>
  <c r="C4983" i="18"/>
  <c r="D4983" i="18"/>
  <c r="E4983" i="18"/>
  <c r="F4983" i="18"/>
  <c r="G4983" i="18"/>
  <c r="H4983" i="18"/>
  <c r="I4983" i="18"/>
  <c r="J4983" i="18"/>
  <c r="K4983" i="18"/>
  <c r="L4983" i="18"/>
  <c r="M4983" i="18"/>
  <c r="N4983" i="18"/>
  <c r="A4984" i="18"/>
  <c r="B4984" i="18"/>
  <c r="C4984" i="18"/>
  <c r="D4984" i="18"/>
  <c r="E4984" i="18"/>
  <c r="F4984" i="18"/>
  <c r="G4984" i="18"/>
  <c r="H4984" i="18"/>
  <c r="I4984" i="18"/>
  <c r="J4984" i="18"/>
  <c r="K4984" i="18"/>
  <c r="L4984" i="18"/>
  <c r="M4984" i="18"/>
  <c r="N4984" i="18"/>
  <c r="A4985" i="18"/>
  <c r="B4985" i="18"/>
  <c r="C4985" i="18"/>
  <c r="D4985" i="18"/>
  <c r="E4985" i="18"/>
  <c r="F4985" i="18"/>
  <c r="G4985" i="18"/>
  <c r="H4985" i="18"/>
  <c r="I4985" i="18"/>
  <c r="J4985" i="18"/>
  <c r="K4985" i="18"/>
  <c r="L4985" i="18"/>
  <c r="M4985" i="18"/>
  <c r="N4985" i="18"/>
  <c r="A4986" i="18"/>
  <c r="B4986" i="18"/>
  <c r="C4986" i="18"/>
  <c r="D4986" i="18"/>
  <c r="E4986" i="18"/>
  <c r="F4986" i="18"/>
  <c r="G4986" i="18"/>
  <c r="H4986" i="18"/>
  <c r="I4986" i="18"/>
  <c r="J4986" i="18"/>
  <c r="K4986" i="18"/>
  <c r="L4986" i="18"/>
  <c r="M4986" i="18"/>
  <c r="N4986" i="18"/>
  <c r="A4987" i="18"/>
  <c r="B4987" i="18"/>
  <c r="C4987" i="18"/>
  <c r="D4987" i="18"/>
  <c r="E4987" i="18"/>
  <c r="F4987" i="18"/>
  <c r="G4987" i="18"/>
  <c r="H4987" i="18"/>
  <c r="I4987" i="18"/>
  <c r="J4987" i="18"/>
  <c r="K4987" i="18"/>
  <c r="L4987" i="18"/>
  <c r="M4987" i="18"/>
  <c r="N4987" i="18"/>
  <c r="A4988" i="18"/>
  <c r="B4988" i="18"/>
  <c r="C4988" i="18"/>
  <c r="D4988" i="18"/>
  <c r="E4988" i="18"/>
  <c r="F4988" i="18"/>
  <c r="G4988" i="18"/>
  <c r="H4988" i="18"/>
  <c r="I4988" i="18"/>
  <c r="J4988" i="18"/>
  <c r="K4988" i="18"/>
  <c r="L4988" i="18"/>
  <c r="M4988" i="18"/>
  <c r="N4988" i="18"/>
  <c r="A4989" i="18"/>
  <c r="B4989" i="18"/>
  <c r="C4989" i="18"/>
  <c r="D4989" i="18"/>
  <c r="E4989" i="18"/>
  <c r="F4989" i="18"/>
  <c r="G4989" i="18"/>
  <c r="H4989" i="18"/>
  <c r="I4989" i="18"/>
  <c r="J4989" i="18"/>
  <c r="K4989" i="18"/>
  <c r="L4989" i="18"/>
  <c r="M4989" i="18"/>
  <c r="N4989" i="18"/>
  <c r="A4990" i="18"/>
  <c r="B4990" i="18"/>
  <c r="C4990" i="18"/>
  <c r="D4990" i="18"/>
  <c r="E4990" i="18"/>
  <c r="F4990" i="18"/>
  <c r="G4990" i="18"/>
  <c r="H4990" i="18"/>
  <c r="I4990" i="18"/>
  <c r="J4990" i="18"/>
  <c r="K4990" i="18"/>
  <c r="L4990" i="18"/>
  <c r="M4990" i="18"/>
  <c r="N4990" i="18"/>
  <c r="A4991" i="18"/>
  <c r="B4991" i="18"/>
  <c r="C4991" i="18"/>
  <c r="D4991" i="18"/>
  <c r="E4991" i="18"/>
  <c r="F4991" i="18"/>
  <c r="G4991" i="18"/>
  <c r="H4991" i="18"/>
  <c r="I4991" i="18"/>
  <c r="J4991" i="18"/>
  <c r="K4991" i="18"/>
  <c r="L4991" i="18"/>
  <c r="M4991" i="18"/>
  <c r="N4991" i="18"/>
  <c r="A4992" i="18"/>
  <c r="B4992" i="18"/>
  <c r="C4992" i="18"/>
  <c r="D4992" i="18"/>
  <c r="E4992" i="18"/>
  <c r="F4992" i="18"/>
  <c r="G4992" i="18"/>
  <c r="H4992" i="18"/>
  <c r="I4992" i="18"/>
  <c r="J4992" i="18"/>
  <c r="K4992" i="18"/>
  <c r="L4992" i="18"/>
  <c r="M4992" i="18"/>
  <c r="N4992" i="18"/>
  <c r="A4993" i="18"/>
  <c r="B4993" i="18"/>
  <c r="C4993" i="18"/>
  <c r="D4993" i="18"/>
  <c r="E4993" i="18"/>
  <c r="F4993" i="18"/>
  <c r="G4993" i="18"/>
  <c r="H4993" i="18"/>
  <c r="I4993" i="18"/>
  <c r="J4993" i="18"/>
  <c r="K4993" i="18"/>
  <c r="L4993" i="18"/>
  <c r="M4993" i="18"/>
  <c r="N4993" i="18"/>
  <c r="A4994" i="18"/>
  <c r="B4994" i="18"/>
  <c r="C4994" i="18"/>
  <c r="D4994" i="18"/>
  <c r="E4994" i="18"/>
  <c r="F4994" i="18"/>
  <c r="G4994" i="18"/>
  <c r="H4994" i="18"/>
  <c r="I4994" i="18"/>
  <c r="J4994" i="18"/>
  <c r="K4994" i="18"/>
  <c r="L4994" i="18"/>
  <c r="M4994" i="18"/>
  <c r="N4994" i="18"/>
  <c r="A4995" i="18"/>
  <c r="B4995" i="18"/>
  <c r="C4995" i="18"/>
  <c r="D4995" i="18"/>
  <c r="E4995" i="18"/>
  <c r="F4995" i="18"/>
  <c r="G4995" i="18"/>
  <c r="H4995" i="18"/>
  <c r="I4995" i="18"/>
  <c r="J4995" i="18"/>
  <c r="K4995" i="18"/>
  <c r="L4995" i="18"/>
  <c r="M4995" i="18"/>
  <c r="N4995" i="18"/>
  <c r="A4996" i="18"/>
  <c r="B4996" i="18"/>
  <c r="C4996" i="18"/>
  <c r="D4996" i="18"/>
  <c r="E4996" i="18"/>
  <c r="F4996" i="18"/>
  <c r="G4996" i="18"/>
  <c r="H4996" i="18"/>
  <c r="I4996" i="18"/>
  <c r="J4996" i="18"/>
  <c r="K4996" i="18"/>
  <c r="L4996" i="18"/>
  <c r="M4996" i="18"/>
  <c r="N4996" i="18"/>
  <c r="A4997" i="18"/>
  <c r="B4997" i="18"/>
  <c r="C4997" i="18"/>
  <c r="D4997" i="18"/>
  <c r="E4997" i="18"/>
  <c r="F4997" i="18"/>
  <c r="G4997" i="18"/>
  <c r="H4997" i="18"/>
  <c r="I4997" i="18"/>
  <c r="J4997" i="18"/>
  <c r="K4997" i="18"/>
  <c r="L4997" i="18"/>
  <c r="M4997" i="18"/>
  <c r="N4997" i="18"/>
  <c r="A4998" i="18"/>
  <c r="B4998" i="18"/>
  <c r="C4998" i="18"/>
  <c r="D4998" i="18"/>
  <c r="E4998" i="18"/>
  <c r="F4998" i="18"/>
  <c r="G4998" i="18"/>
  <c r="H4998" i="18"/>
  <c r="I4998" i="18"/>
  <c r="J4998" i="18"/>
  <c r="K4998" i="18"/>
  <c r="L4998" i="18"/>
  <c r="M4998" i="18"/>
  <c r="N4998" i="18"/>
  <c r="A4999" i="18"/>
  <c r="B4999" i="18"/>
  <c r="C4999" i="18"/>
  <c r="D4999" i="18"/>
  <c r="E4999" i="18"/>
  <c r="F4999" i="18"/>
  <c r="G4999" i="18"/>
  <c r="H4999" i="18"/>
  <c r="I4999" i="18"/>
  <c r="J4999" i="18"/>
  <c r="K4999" i="18"/>
  <c r="L4999" i="18"/>
  <c r="M4999" i="18"/>
  <c r="N4999" i="18"/>
  <c r="A5000" i="18"/>
  <c r="B5000" i="18"/>
  <c r="C5000" i="18"/>
  <c r="D5000" i="18"/>
  <c r="E5000" i="18"/>
  <c r="F5000" i="18"/>
  <c r="G5000" i="18"/>
  <c r="H5000" i="18"/>
  <c r="I5000" i="18"/>
  <c r="J5000" i="18"/>
  <c r="K5000" i="18"/>
  <c r="L5000" i="18"/>
  <c r="M5000" i="18"/>
  <c r="N5000" i="18"/>
  <c r="A5001" i="18"/>
  <c r="B5001" i="18"/>
  <c r="C5001" i="18"/>
  <c r="D5001" i="18"/>
  <c r="E5001" i="18"/>
  <c r="F5001" i="18"/>
  <c r="G5001" i="18"/>
  <c r="H5001" i="18"/>
  <c r="I5001" i="18"/>
  <c r="J5001" i="18"/>
  <c r="K5001" i="18"/>
  <c r="L5001" i="18"/>
  <c r="M5001" i="18"/>
  <c r="N5001" i="18"/>
  <c r="A5002" i="18"/>
  <c r="B5002" i="18"/>
  <c r="C5002" i="18"/>
  <c r="D5002" i="18"/>
  <c r="E5002" i="18"/>
  <c r="F5002" i="18"/>
  <c r="G5002" i="18"/>
  <c r="H5002" i="18"/>
  <c r="I5002" i="18"/>
  <c r="J5002" i="18"/>
  <c r="K5002" i="18"/>
  <c r="L5002" i="18"/>
  <c r="M5002" i="18"/>
  <c r="N5002" i="18"/>
  <c r="A5003" i="18"/>
  <c r="B5003" i="18"/>
  <c r="C5003" i="18"/>
  <c r="D5003" i="18"/>
  <c r="E5003" i="18"/>
  <c r="F5003" i="18"/>
  <c r="G5003" i="18"/>
  <c r="H5003" i="18"/>
  <c r="I5003" i="18"/>
  <c r="J5003" i="18"/>
  <c r="K5003" i="18"/>
  <c r="L5003" i="18"/>
  <c r="M5003" i="18"/>
  <c r="N5003" i="18"/>
  <c r="A5004" i="18"/>
  <c r="B5004" i="18"/>
  <c r="C5004" i="18"/>
  <c r="D5004" i="18"/>
  <c r="E5004" i="18"/>
  <c r="F5004" i="18"/>
  <c r="G5004" i="18"/>
  <c r="H5004" i="18"/>
  <c r="I5004" i="18"/>
  <c r="J5004" i="18"/>
  <c r="K5004" i="18"/>
  <c r="L5004" i="18"/>
  <c r="M5004" i="18"/>
  <c r="N5004" i="18"/>
  <c r="A5005" i="18"/>
  <c r="B5005" i="18"/>
  <c r="C5005" i="18"/>
  <c r="D5005" i="18"/>
  <c r="E5005" i="18"/>
  <c r="F5005" i="18"/>
  <c r="G5005" i="18"/>
  <c r="H5005" i="18"/>
  <c r="I5005" i="18"/>
  <c r="J5005" i="18"/>
  <c r="K5005" i="18"/>
  <c r="L5005" i="18"/>
  <c r="M5005" i="18"/>
  <c r="N5005" i="18"/>
  <c r="A5006" i="18"/>
  <c r="B5006" i="18"/>
  <c r="C5006" i="18"/>
  <c r="D5006" i="18"/>
  <c r="E5006" i="18"/>
  <c r="F5006" i="18"/>
  <c r="G5006" i="18"/>
  <c r="H5006" i="18"/>
  <c r="I5006" i="18"/>
  <c r="J5006" i="18"/>
  <c r="K5006" i="18"/>
  <c r="L5006" i="18"/>
  <c r="M5006" i="18"/>
  <c r="N5006" i="18"/>
  <c r="A5007" i="18"/>
  <c r="B5007" i="18"/>
  <c r="C5007" i="18"/>
  <c r="D5007" i="18"/>
  <c r="E5007" i="18"/>
  <c r="F5007" i="18"/>
  <c r="G5007" i="18"/>
  <c r="H5007" i="18"/>
  <c r="I5007" i="18"/>
  <c r="J5007" i="18"/>
  <c r="K5007" i="18"/>
  <c r="L5007" i="18"/>
  <c r="M5007" i="18"/>
  <c r="N5007" i="18"/>
  <c r="A5008" i="18"/>
  <c r="B5008" i="18"/>
  <c r="C5008" i="18"/>
  <c r="D5008" i="18"/>
  <c r="E5008" i="18"/>
  <c r="F5008" i="18"/>
  <c r="G5008" i="18"/>
  <c r="H5008" i="18"/>
  <c r="I5008" i="18"/>
  <c r="J5008" i="18"/>
  <c r="K5008" i="18"/>
  <c r="L5008" i="18"/>
  <c r="M5008" i="18"/>
  <c r="N5008" i="18"/>
  <c r="A5009" i="18"/>
  <c r="B5009" i="18"/>
  <c r="C5009" i="18"/>
  <c r="D5009" i="18"/>
  <c r="E5009" i="18"/>
  <c r="F5009" i="18"/>
  <c r="G5009" i="18"/>
  <c r="H5009" i="18"/>
  <c r="I5009" i="18"/>
  <c r="J5009" i="18"/>
  <c r="K5009" i="18"/>
  <c r="L5009" i="18"/>
  <c r="M5009" i="18"/>
  <c r="N5009" i="18"/>
  <c r="A5010" i="18"/>
  <c r="B5010" i="18"/>
  <c r="C5010" i="18"/>
  <c r="D5010" i="18"/>
  <c r="E5010" i="18"/>
  <c r="F5010" i="18"/>
  <c r="G5010" i="18"/>
  <c r="H5010" i="18"/>
  <c r="I5010" i="18"/>
  <c r="J5010" i="18"/>
  <c r="K5010" i="18"/>
  <c r="L5010" i="18"/>
  <c r="M5010" i="18"/>
  <c r="N5010" i="18"/>
  <c r="A5011" i="18"/>
  <c r="B5011" i="18"/>
  <c r="C5011" i="18"/>
  <c r="D5011" i="18"/>
  <c r="E5011" i="18"/>
  <c r="F5011" i="18"/>
  <c r="G5011" i="18"/>
  <c r="H5011" i="18"/>
  <c r="I5011" i="18"/>
  <c r="J5011" i="18"/>
  <c r="K5011" i="18"/>
  <c r="L5011" i="18"/>
  <c r="M5011" i="18"/>
  <c r="N5011" i="18"/>
  <c r="A5012" i="18"/>
  <c r="B5012" i="18"/>
  <c r="C5012" i="18"/>
  <c r="D5012" i="18"/>
  <c r="E5012" i="18"/>
  <c r="F5012" i="18"/>
  <c r="G5012" i="18"/>
  <c r="H5012" i="18"/>
  <c r="I5012" i="18"/>
  <c r="J5012" i="18"/>
  <c r="K5012" i="18"/>
  <c r="L5012" i="18"/>
  <c r="M5012" i="18"/>
  <c r="N5012" i="18"/>
  <c r="A5013" i="18"/>
  <c r="B5013" i="18"/>
  <c r="C5013" i="18"/>
  <c r="D5013" i="18"/>
  <c r="E5013" i="18"/>
  <c r="F5013" i="18"/>
  <c r="G5013" i="18"/>
  <c r="H5013" i="18"/>
  <c r="I5013" i="18"/>
  <c r="J5013" i="18"/>
  <c r="K5013" i="18"/>
  <c r="L5013" i="18"/>
  <c r="M5013" i="18"/>
  <c r="N5013" i="18"/>
  <c r="A5014" i="18"/>
  <c r="B5014" i="18"/>
  <c r="C5014" i="18"/>
  <c r="D5014" i="18"/>
  <c r="E5014" i="18"/>
  <c r="F5014" i="18"/>
  <c r="G5014" i="18"/>
  <c r="H5014" i="18"/>
  <c r="I5014" i="18"/>
  <c r="J5014" i="18"/>
  <c r="K5014" i="18"/>
  <c r="L5014" i="18"/>
  <c r="M5014" i="18"/>
  <c r="N5014" i="18"/>
  <c r="A5015" i="18"/>
  <c r="B5015" i="18"/>
  <c r="C5015" i="18"/>
  <c r="D5015" i="18"/>
  <c r="E5015" i="18"/>
  <c r="F5015" i="18"/>
  <c r="G5015" i="18"/>
  <c r="H5015" i="18"/>
  <c r="I5015" i="18"/>
  <c r="J5015" i="18"/>
  <c r="K5015" i="18"/>
  <c r="L5015" i="18"/>
  <c r="M5015" i="18"/>
  <c r="N5015" i="18"/>
  <c r="A5016" i="18"/>
  <c r="B5016" i="18"/>
  <c r="C5016" i="18"/>
  <c r="D5016" i="18"/>
  <c r="E5016" i="18"/>
  <c r="F5016" i="18"/>
  <c r="G5016" i="18"/>
  <c r="H5016" i="18"/>
  <c r="I5016" i="18"/>
  <c r="J5016" i="18"/>
  <c r="K5016" i="18"/>
  <c r="L5016" i="18"/>
  <c r="M5016" i="18"/>
  <c r="N5016" i="18"/>
  <c r="A5017" i="18"/>
  <c r="B5017" i="18"/>
  <c r="C5017" i="18"/>
  <c r="D5017" i="18"/>
  <c r="E5017" i="18"/>
  <c r="F5017" i="18"/>
  <c r="G5017" i="18"/>
  <c r="H5017" i="18"/>
  <c r="I5017" i="18"/>
  <c r="J5017" i="18"/>
  <c r="K5017" i="18"/>
  <c r="L5017" i="18"/>
  <c r="M5017" i="18"/>
  <c r="N5017" i="18"/>
  <c r="A5018" i="18"/>
  <c r="B5018" i="18"/>
  <c r="C5018" i="18"/>
  <c r="D5018" i="18"/>
  <c r="E5018" i="18"/>
  <c r="F5018" i="18"/>
  <c r="G5018" i="18"/>
  <c r="H5018" i="18"/>
  <c r="I5018" i="18"/>
  <c r="J5018" i="18"/>
  <c r="K5018" i="18"/>
  <c r="L5018" i="18"/>
  <c r="M5018" i="18"/>
  <c r="N5018" i="18"/>
  <c r="A5019" i="18"/>
  <c r="B5019" i="18"/>
  <c r="C5019" i="18"/>
  <c r="D5019" i="18"/>
  <c r="E5019" i="18"/>
  <c r="F5019" i="18"/>
  <c r="G5019" i="18"/>
  <c r="H5019" i="18"/>
  <c r="I5019" i="18"/>
  <c r="J5019" i="18"/>
  <c r="K5019" i="18"/>
  <c r="L5019" i="18"/>
  <c r="M5019" i="18"/>
  <c r="N5019" i="18"/>
  <c r="A5020" i="18"/>
  <c r="B5020" i="18"/>
  <c r="C5020" i="18"/>
  <c r="D5020" i="18"/>
  <c r="E5020" i="18"/>
  <c r="F5020" i="18"/>
  <c r="G5020" i="18"/>
  <c r="H5020" i="18"/>
  <c r="I5020" i="18"/>
  <c r="J5020" i="18"/>
  <c r="K5020" i="18"/>
  <c r="L5020" i="18"/>
  <c r="M5020" i="18"/>
  <c r="N5020" i="18"/>
  <c r="A5021" i="18"/>
  <c r="B5021" i="18"/>
  <c r="C5021" i="18"/>
  <c r="D5021" i="18"/>
  <c r="E5021" i="18"/>
  <c r="F5021" i="18"/>
  <c r="G5021" i="18"/>
  <c r="H5021" i="18"/>
  <c r="I5021" i="18"/>
  <c r="J5021" i="18"/>
  <c r="K5021" i="18"/>
  <c r="L5021" i="18"/>
  <c r="M5021" i="18"/>
  <c r="N5021" i="18"/>
  <c r="A5022" i="18"/>
  <c r="B5022" i="18"/>
  <c r="C5022" i="18"/>
  <c r="D5022" i="18"/>
  <c r="E5022" i="18"/>
  <c r="F5022" i="18"/>
  <c r="G5022" i="18"/>
  <c r="H5022" i="18"/>
  <c r="I5022" i="18"/>
  <c r="J5022" i="18"/>
  <c r="K5022" i="18"/>
  <c r="L5022" i="18"/>
  <c r="M5022" i="18"/>
  <c r="N5022" i="18"/>
  <c r="A5023" i="18"/>
  <c r="B5023" i="18"/>
  <c r="C5023" i="18"/>
  <c r="D5023" i="18"/>
  <c r="E5023" i="18"/>
  <c r="F5023" i="18"/>
  <c r="G5023" i="18"/>
  <c r="H5023" i="18"/>
  <c r="I5023" i="18"/>
  <c r="J5023" i="18"/>
  <c r="K5023" i="18"/>
  <c r="L5023" i="18"/>
  <c r="M5023" i="18"/>
  <c r="N5023" i="18"/>
  <c r="A5024" i="18"/>
  <c r="B5024" i="18"/>
  <c r="C5024" i="18"/>
  <c r="D5024" i="18"/>
  <c r="E5024" i="18"/>
  <c r="F5024" i="18"/>
  <c r="G5024" i="18"/>
  <c r="H5024" i="18"/>
  <c r="I5024" i="18"/>
  <c r="J5024" i="18"/>
  <c r="K5024" i="18"/>
  <c r="L5024" i="18"/>
  <c r="M5024" i="18"/>
  <c r="N5024" i="18"/>
  <c r="A5025" i="18"/>
  <c r="B5025" i="18"/>
  <c r="C5025" i="18"/>
  <c r="D5025" i="18"/>
  <c r="E5025" i="18"/>
  <c r="F5025" i="18"/>
  <c r="G5025" i="18"/>
  <c r="H5025" i="18"/>
  <c r="I5025" i="18"/>
  <c r="J5025" i="18"/>
  <c r="K5025" i="18"/>
  <c r="L5025" i="18"/>
  <c r="M5025" i="18"/>
  <c r="N5025" i="18"/>
  <c r="A5026" i="18"/>
  <c r="B5026" i="18"/>
  <c r="C5026" i="18"/>
  <c r="D5026" i="18"/>
  <c r="E5026" i="18"/>
  <c r="F5026" i="18"/>
  <c r="G5026" i="18"/>
  <c r="H5026" i="18"/>
  <c r="I5026" i="18"/>
  <c r="J5026" i="18"/>
  <c r="K5026" i="18"/>
  <c r="L5026" i="18"/>
  <c r="M5026" i="18"/>
  <c r="N5026" i="18"/>
  <c r="A5027" i="18"/>
  <c r="B5027" i="18"/>
  <c r="C5027" i="18"/>
  <c r="D5027" i="18"/>
  <c r="E5027" i="18"/>
  <c r="F5027" i="18"/>
  <c r="G5027" i="18"/>
  <c r="H5027" i="18"/>
  <c r="I5027" i="18"/>
  <c r="J5027" i="18"/>
  <c r="K5027" i="18"/>
  <c r="L5027" i="18"/>
  <c r="M5027" i="18"/>
  <c r="N5027" i="18"/>
  <c r="A5028" i="18"/>
  <c r="B5028" i="18"/>
  <c r="C5028" i="18"/>
  <c r="D5028" i="18"/>
  <c r="E5028" i="18"/>
  <c r="F5028" i="18"/>
  <c r="G5028" i="18"/>
  <c r="H5028" i="18"/>
  <c r="I5028" i="18"/>
  <c r="J5028" i="18"/>
  <c r="K5028" i="18"/>
  <c r="L5028" i="18"/>
  <c r="M5028" i="18"/>
  <c r="N5028" i="18"/>
  <c r="A5029" i="18"/>
  <c r="B5029" i="18"/>
  <c r="C5029" i="18"/>
  <c r="D5029" i="18"/>
  <c r="E5029" i="18"/>
  <c r="F5029" i="18"/>
  <c r="G5029" i="18"/>
  <c r="H5029" i="18"/>
  <c r="I5029" i="18"/>
  <c r="J5029" i="18"/>
  <c r="K5029" i="18"/>
  <c r="L5029" i="18"/>
  <c r="M5029" i="18"/>
  <c r="N5029" i="18"/>
  <c r="A5030" i="18"/>
  <c r="B5030" i="18"/>
  <c r="C5030" i="18"/>
  <c r="D5030" i="18"/>
  <c r="E5030" i="18"/>
  <c r="F5030" i="18"/>
  <c r="G5030" i="18"/>
  <c r="H5030" i="18"/>
  <c r="I5030" i="18"/>
  <c r="J5030" i="18"/>
  <c r="K5030" i="18"/>
  <c r="L5030" i="18"/>
  <c r="M5030" i="18"/>
  <c r="N5030" i="18"/>
  <c r="A5031" i="18"/>
  <c r="B5031" i="18"/>
  <c r="C5031" i="18"/>
  <c r="D5031" i="18"/>
  <c r="E5031" i="18"/>
  <c r="F5031" i="18"/>
  <c r="G5031" i="18"/>
  <c r="H5031" i="18"/>
  <c r="I5031" i="18"/>
  <c r="J5031" i="18"/>
  <c r="K5031" i="18"/>
  <c r="L5031" i="18"/>
  <c r="M5031" i="18"/>
  <c r="N5031" i="18"/>
  <c r="A5032" i="18"/>
  <c r="B5032" i="18"/>
  <c r="C5032" i="18"/>
  <c r="D5032" i="18"/>
  <c r="E5032" i="18"/>
  <c r="F5032" i="18"/>
  <c r="G5032" i="18"/>
  <c r="H5032" i="18"/>
  <c r="I5032" i="18"/>
  <c r="J5032" i="18"/>
  <c r="K5032" i="18"/>
  <c r="L5032" i="18"/>
  <c r="M5032" i="18"/>
  <c r="N5032" i="18"/>
  <c r="A5033" i="18"/>
  <c r="B5033" i="18"/>
  <c r="C5033" i="18"/>
  <c r="D5033" i="18"/>
  <c r="E5033" i="18"/>
  <c r="F5033" i="18"/>
  <c r="G5033" i="18"/>
  <c r="H5033" i="18"/>
  <c r="I5033" i="18"/>
  <c r="J5033" i="18"/>
  <c r="K5033" i="18"/>
  <c r="L5033" i="18"/>
  <c r="M5033" i="18"/>
  <c r="N5033" i="18"/>
  <c r="A5034" i="18"/>
  <c r="B5034" i="18"/>
  <c r="C5034" i="18"/>
  <c r="D5034" i="18"/>
  <c r="E5034" i="18"/>
  <c r="F5034" i="18"/>
  <c r="G5034" i="18"/>
  <c r="H5034" i="18"/>
  <c r="I5034" i="18"/>
  <c r="J5034" i="18"/>
  <c r="K5034" i="18"/>
  <c r="L5034" i="18"/>
  <c r="M5034" i="18"/>
  <c r="N5034" i="18"/>
  <c r="A5035" i="18"/>
  <c r="B5035" i="18"/>
  <c r="C5035" i="18"/>
  <c r="D5035" i="18"/>
  <c r="E5035" i="18"/>
  <c r="F5035" i="18"/>
  <c r="G5035" i="18"/>
  <c r="H5035" i="18"/>
  <c r="I5035" i="18"/>
  <c r="J5035" i="18"/>
  <c r="K5035" i="18"/>
  <c r="L5035" i="18"/>
  <c r="M5035" i="18"/>
  <c r="N5035" i="18"/>
  <c r="A5036" i="18"/>
  <c r="B5036" i="18"/>
  <c r="C5036" i="18"/>
  <c r="D5036" i="18"/>
  <c r="E5036" i="18"/>
  <c r="F5036" i="18"/>
  <c r="G5036" i="18"/>
  <c r="H5036" i="18"/>
  <c r="I5036" i="18"/>
  <c r="J5036" i="18"/>
  <c r="K5036" i="18"/>
  <c r="L5036" i="18"/>
  <c r="M5036" i="18"/>
  <c r="N5036" i="18"/>
  <c r="A5037" i="18"/>
  <c r="B5037" i="18"/>
  <c r="C5037" i="18"/>
  <c r="D5037" i="18"/>
  <c r="E5037" i="18"/>
  <c r="F5037" i="18"/>
  <c r="G5037" i="18"/>
  <c r="H5037" i="18"/>
  <c r="I5037" i="18"/>
  <c r="J5037" i="18"/>
  <c r="K5037" i="18"/>
  <c r="L5037" i="18"/>
  <c r="M5037" i="18"/>
  <c r="N5037" i="18"/>
  <c r="A5038" i="18"/>
  <c r="B5038" i="18"/>
  <c r="C5038" i="18"/>
  <c r="D5038" i="18"/>
  <c r="E5038" i="18"/>
  <c r="F5038" i="18"/>
  <c r="G5038" i="18"/>
  <c r="H5038" i="18"/>
  <c r="I5038" i="18"/>
  <c r="J5038" i="18"/>
  <c r="K5038" i="18"/>
  <c r="L5038" i="18"/>
  <c r="M5038" i="18"/>
  <c r="N5038" i="18"/>
  <c r="A5039" i="18"/>
  <c r="B5039" i="18"/>
  <c r="C5039" i="18"/>
  <c r="D5039" i="18"/>
  <c r="E5039" i="18"/>
  <c r="F5039" i="18"/>
  <c r="G5039" i="18"/>
  <c r="H5039" i="18"/>
  <c r="I5039" i="18"/>
  <c r="J5039" i="18"/>
  <c r="K5039" i="18"/>
  <c r="L5039" i="18"/>
  <c r="M5039" i="18"/>
  <c r="N5039" i="18"/>
  <c r="A5040" i="18"/>
  <c r="B5040" i="18"/>
  <c r="C5040" i="18"/>
  <c r="D5040" i="18"/>
  <c r="E5040" i="18"/>
  <c r="F5040" i="18"/>
  <c r="G5040" i="18"/>
  <c r="H5040" i="18"/>
  <c r="I5040" i="18"/>
  <c r="J5040" i="18"/>
  <c r="K5040" i="18"/>
  <c r="L5040" i="18"/>
  <c r="M5040" i="18"/>
  <c r="N5040" i="18"/>
  <c r="A5041" i="18"/>
  <c r="B5041" i="18"/>
  <c r="C5041" i="18"/>
  <c r="D5041" i="18"/>
  <c r="E5041" i="18"/>
  <c r="F5041" i="18"/>
  <c r="G5041" i="18"/>
  <c r="H5041" i="18"/>
  <c r="I5041" i="18"/>
  <c r="J5041" i="18"/>
  <c r="K5041" i="18"/>
  <c r="L5041" i="18"/>
  <c r="M5041" i="18"/>
  <c r="N5041" i="18"/>
  <c r="A5042" i="18"/>
  <c r="B5042" i="18"/>
  <c r="C5042" i="18"/>
  <c r="D5042" i="18"/>
  <c r="E5042" i="18"/>
  <c r="F5042" i="18"/>
  <c r="G5042" i="18"/>
  <c r="H5042" i="18"/>
  <c r="I5042" i="18"/>
  <c r="J5042" i="18"/>
  <c r="K5042" i="18"/>
  <c r="L5042" i="18"/>
  <c r="M5042" i="18"/>
  <c r="N5042" i="18"/>
  <c r="A5043" i="18"/>
  <c r="B5043" i="18"/>
  <c r="C5043" i="18"/>
  <c r="D5043" i="18"/>
  <c r="E5043" i="18"/>
  <c r="F5043" i="18"/>
  <c r="G5043" i="18"/>
  <c r="H5043" i="18"/>
  <c r="I5043" i="18"/>
  <c r="J5043" i="18"/>
  <c r="K5043" i="18"/>
  <c r="L5043" i="18"/>
  <c r="M5043" i="18"/>
  <c r="N5043" i="18"/>
  <c r="A5044" i="18"/>
  <c r="B5044" i="18"/>
  <c r="C5044" i="18"/>
  <c r="D5044" i="18"/>
  <c r="E5044" i="18"/>
  <c r="F5044" i="18"/>
  <c r="G5044" i="18"/>
  <c r="H5044" i="18"/>
  <c r="I5044" i="18"/>
  <c r="J5044" i="18"/>
  <c r="K5044" i="18"/>
  <c r="L5044" i="18"/>
  <c r="M5044" i="18"/>
  <c r="N5044" i="18"/>
  <c r="A5045" i="18"/>
  <c r="B5045" i="18"/>
  <c r="C5045" i="18"/>
  <c r="D5045" i="18"/>
  <c r="E5045" i="18"/>
  <c r="F5045" i="18"/>
  <c r="G5045" i="18"/>
  <c r="H5045" i="18"/>
  <c r="I5045" i="18"/>
  <c r="J5045" i="18"/>
  <c r="K5045" i="18"/>
  <c r="L5045" i="18"/>
  <c r="M5045" i="18"/>
  <c r="N5045" i="18"/>
  <c r="A5046" i="18"/>
  <c r="B5046" i="18"/>
  <c r="C5046" i="18"/>
  <c r="D5046" i="18"/>
  <c r="E5046" i="18"/>
  <c r="F5046" i="18"/>
  <c r="G5046" i="18"/>
  <c r="H5046" i="18"/>
  <c r="I5046" i="18"/>
  <c r="J5046" i="18"/>
  <c r="K5046" i="18"/>
  <c r="L5046" i="18"/>
  <c r="M5046" i="18"/>
  <c r="N5046" i="18"/>
  <c r="A5047" i="18"/>
  <c r="B5047" i="18"/>
  <c r="C5047" i="18"/>
  <c r="D5047" i="18"/>
  <c r="E5047" i="18"/>
  <c r="F5047" i="18"/>
  <c r="G5047" i="18"/>
  <c r="H5047" i="18"/>
  <c r="I5047" i="18"/>
  <c r="J5047" i="18"/>
  <c r="K5047" i="18"/>
  <c r="L5047" i="18"/>
  <c r="M5047" i="18"/>
  <c r="N5047" i="18"/>
  <c r="A5048" i="18"/>
  <c r="B5048" i="18"/>
  <c r="C5048" i="18"/>
  <c r="D5048" i="18"/>
  <c r="E5048" i="18"/>
  <c r="F5048" i="18"/>
  <c r="G5048" i="18"/>
  <c r="H5048" i="18"/>
  <c r="I5048" i="18"/>
  <c r="J5048" i="18"/>
  <c r="K5048" i="18"/>
  <c r="L5048" i="18"/>
  <c r="M5048" i="18"/>
  <c r="N5048" i="18"/>
  <c r="A5049" i="18"/>
  <c r="B5049" i="18"/>
  <c r="C5049" i="18"/>
  <c r="D5049" i="18"/>
  <c r="E5049" i="18"/>
  <c r="F5049" i="18"/>
  <c r="G5049" i="18"/>
  <c r="H5049" i="18"/>
  <c r="I5049" i="18"/>
  <c r="J5049" i="18"/>
  <c r="K5049" i="18"/>
  <c r="L5049" i="18"/>
  <c r="M5049" i="18"/>
  <c r="N5049" i="18"/>
  <c r="A5050" i="18"/>
  <c r="B5050" i="18"/>
  <c r="C5050" i="18"/>
  <c r="D5050" i="18"/>
  <c r="E5050" i="18"/>
  <c r="F5050" i="18"/>
  <c r="G5050" i="18"/>
  <c r="H5050" i="18"/>
  <c r="I5050" i="18"/>
  <c r="J5050" i="18"/>
  <c r="K5050" i="18"/>
  <c r="L5050" i="18"/>
  <c r="M5050" i="18"/>
  <c r="N5050" i="18"/>
  <c r="A5051" i="18"/>
  <c r="B5051" i="18"/>
  <c r="C5051" i="18"/>
  <c r="D5051" i="18"/>
  <c r="E5051" i="18"/>
  <c r="F5051" i="18"/>
  <c r="G5051" i="18"/>
  <c r="H5051" i="18"/>
  <c r="I5051" i="18"/>
  <c r="J5051" i="18"/>
  <c r="K5051" i="18"/>
  <c r="L5051" i="18"/>
  <c r="M5051" i="18"/>
  <c r="N5051" i="18"/>
  <c r="A5052" i="18"/>
  <c r="B5052" i="18"/>
  <c r="C5052" i="18"/>
  <c r="D5052" i="18"/>
  <c r="E5052" i="18"/>
  <c r="F5052" i="18"/>
  <c r="G5052" i="18"/>
  <c r="H5052" i="18"/>
  <c r="I5052" i="18"/>
  <c r="J5052" i="18"/>
  <c r="K5052" i="18"/>
  <c r="L5052" i="18"/>
  <c r="M5052" i="18"/>
  <c r="N5052" i="18"/>
  <c r="A5053" i="18"/>
  <c r="B5053" i="18"/>
  <c r="C5053" i="18"/>
  <c r="D5053" i="18"/>
  <c r="E5053" i="18"/>
  <c r="F5053" i="18"/>
  <c r="G5053" i="18"/>
  <c r="H5053" i="18"/>
  <c r="I5053" i="18"/>
  <c r="J5053" i="18"/>
  <c r="K5053" i="18"/>
  <c r="L5053" i="18"/>
  <c r="M5053" i="18"/>
  <c r="N5053" i="18"/>
  <c r="A5054" i="18"/>
  <c r="B5054" i="18"/>
  <c r="C5054" i="18"/>
  <c r="D5054" i="18"/>
  <c r="E5054" i="18"/>
  <c r="F5054" i="18"/>
  <c r="G5054" i="18"/>
  <c r="H5054" i="18"/>
  <c r="I5054" i="18"/>
  <c r="J5054" i="18"/>
  <c r="K5054" i="18"/>
  <c r="L5054" i="18"/>
  <c r="M5054" i="18"/>
  <c r="N5054" i="18"/>
  <c r="A5055" i="18"/>
  <c r="B5055" i="18"/>
  <c r="C5055" i="18"/>
  <c r="D5055" i="18"/>
  <c r="E5055" i="18"/>
  <c r="F5055" i="18"/>
  <c r="G5055" i="18"/>
  <c r="H5055" i="18"/>
  <c r="I5055" i="18"/>
  <c r="J5055" i="18"/>
  <c r="K5055" i="18"/>
  <c r="L5055" i="18"/>
  <c r="M5055" i="18"/>
  <c r="N5055" i="18"/>
  <c r="A5056" i="18"/>
  <c r="B5056" i="18"/>
  <c r="C5056" i="18"/>
  <c r="D5056" i="18"/>
  <c r="E5056" i="18"/>
  <c r="F5056" i="18"/>
  <c r="G5056" i="18"/>
  <c r="H5056" i="18"/>
  <c r="I5056" i="18"/>
  <c r="J5056" i="18"/>
  <c r="K5056" i="18"/>
  <c r="L5056" i="18"/>
  <c r="M5056" i="18"/>
  <c r="N5056" i="18"/>
  <c r="A5057" i="18"/>
  <c r="B5057" i="18"/>
  <c r="C5057" i="18"/>
  <c r="D5057" i="18"/>
  <c r="E5057" i="18"/>
  <c r="F5057" i="18"/>
  <c r="G5057" i="18"/>
  <c r="H5057" i="18"/>
  <c r="I5057" i="18"/>
  <c r="J5057" i="18"/>
  <c r="K5057" i="18"/>
  <c r="L5057" i="18"/>
  <c r="M5057" i="18"/>
  <c r="N5057" i="18"/>
  <c r="A5058" i="18"/>
  <c r="B5058" i="18"/>
  <c r="C5058" i="18"/>
  <c r="D5058" i="18"/>
  <c r="E5058" i="18"/>
  <c r="F5058" i="18"/>
  <c r="G5058" i="18"/>
  <c r="H5058" i="18"/>
  <c r="I5058" i="18"/>
  <c r="J5058" i="18"/>
  <c r="K5058" i="18"/>
  <c r="L5058" i="18"/>
  <c r="M5058" i="18"/>
  <c r="N5058" i="18"/>
  <c r="A5059" i="18"/>
  <c r="B5059" i="18"/>
  <c r="C5059" i="18"/>
  <c r="D5059" i="18"/>
  <c r="E5059" i="18"/>
  <c r="F5059" i="18"/>
  <c r="G5059" i="18"/>
  <c r="H5059" i="18"/>
  <c r="I5059" i="18"/>
  <c r="J5059" i="18"/>
  <c r="K5059" i="18"/>
  <c r="L5059" i="18"/>
  <c r="M5059" i="18"/>
  <c r="N5059" i="18"/>
  <c r="A5060" i="18"/>
  <c r="B5060" i="18"/>
  <c r="C5060" i="18"/>
  <c r="D5060" i="18"/>
  <c r="E5060" i="18"/>
  <c r="F5060" i="18"/>
  <c r="G5060" i="18"/>
  <c r="H5060" i="18"/>
  <c r="I5060" i="18"/>
  <c r="J5060" i="18"/>
  <c r="K5060" i="18"/>
  <c r="L5060" i="18"/>
  <c r="M5060" i="18"/>
  <c r="N5060" i="18"/>
  <c r="A5061" i="18"/>
  <c r="B5061" i="18"/>
  <c r="C5061" i="18"/>
  <c r="D5061" i="18"/>
  <c r="E5061" i="18"/>
  <c r="F5061" i="18"/>
  <c r="G5061" i="18"/>
  <c r="H5061" i="18"/>
  <c r="I5061" i="18"/>
  <c r="J5061" i="18"/>
  <c r="K5061" i="18"/>
  <c r="L5061" i="18"/>
  <c r="M5061" i="18"/>
  <c r="N5061" i="18"/>
  <c r="A5062" i="18"/>
  <c r="B5062" i="18"/>
  <c r="C5062" i="18"/>
  <c r="D5062" i="18"/>
  <c r="E5062" i="18"/>
  <c r="F5062" i="18"/>
  <c r="G5062" i="18"/>
  <c r="H5062" i="18"/>
  <c r="I5062" i="18"/>
  <c r="J5062" i="18"/>
  <c r="K5062" i="18"/>
  <c r="L5062" i="18"/>
  <c r="M5062" i="18"/>
  <c r="N5062" i="18"/>
  <c r="A5063" i="18"/>
  <c r="B5063" i="18"/>
  <c r="C5063" i="18"/>
  <c r="D5063" i="18"/>
  <c r="E5063" i="18"/>
  <c r="F5063" i="18"/>
  <c r="G5063" i="18"/>
  <c r="H5063" i="18"/>
  <c r="I5063" i="18"/>
  <c r="J5063" i="18"/>
  <c r="K5063" i="18"/>
  <c r="L5063" i="18"/>
  <c r="M5063" i="18"/>
  <c r="N5063" i="18"/>
  <c r="A5064" i="18"/>
  <c r="B5064" i="18"/>
  <c r="C5064" i="18"/>
  <c r="D5064" i="18"/>
  <c r="E5064" i="18"/>
  <c r="F5064" i="18"/>
  <c r="G5064" i="18"/>
  <c r="H5064" i="18"/>
  <c r="I5064" i="18"/>
  <c r="J5064" i="18"/>
  <c r="K5064" i="18"/>
  <c r="L5064" i="18"/>
  <c r="M5064" i="18"/>
  <c r="N5064" i="18"/>
  <c r="A5065" i="18"/>
  <c r="B5065" i="18"/>
  <c r="C5065" i="18"/>
  <c r="D5065" i="18"/>
  <c r="E5065" i="18"/>
  <c r="F5065" i="18"/>
  <c r="G5065" i="18"/>
  <c r="H5065" i="18"/>
  <c r="I5065" i="18"/>
  <c r="J5065" i="18"/>
  <c r="K5065" i="18"/>
  <c r="L5065" i="18"/>
  <c r="M5065" i="18"/>
  <c r="N5065" i="18"/>
  <c r="A5066" i="18"/>
  <c r="B5066" i="18"/>
  <c r="C5066" i="18"/>
  <c r="D5066" i="18"/>
  <c r="E5066" i="18"/>
  <c r="F5066" i="18"/>
  <c r="G5066" i="18"/>
  <c r="H5066" i="18"/>
  <c r="I5066" i="18"/>
  <c r="J5066" i="18"/>
  <c r="K5066" i="18"/>
  <c r="L5066" i="18"/>
  <c r="M5066" i="18"/>
  <c r="N5066" i="18"/>
  <c r="A5067" i="18"/>
  <c r="B5067" i="18"/>
  <c r="C5067" i="18"/>
  <c r="D5067" i="18"/>
  <c r="E5067" i="18"/>
  <c r="F5067" i="18"/>
  <c r="G5067" i="18"/>
  <c r="H5067" i="18"/>
  <c r="I5067" i="18"/>
  <c r="J5067" i="18"/>
  <c r="K5067" i="18"/>
  <c r="L5067" i="18"/>
  <c r="M5067" i="18"/>
  <c r="N5067" i="18"/>
  <c r="A5068" i="18"/>
  <c r="B5068" i="18"/>
  <c r="C5068" i="18"/>
  <c r="D5068" i="18"/>
  <c r="E5068" i="18"/>
  <c r="F5068" i="18"/>
  <c r="G5068" i="18"/>
  <c r="H5068" i="18"/>
  <c r="I5068" i="18"/>
  <c r="J5068" i="18"/>
  <c r="K5068" i="18"/>
  <c r="L5068" i="18"/>
  <c r="M5068" i="18"/>
  <c r="N5068" i="18"/>
  <c r="A5069" i="18"/>
  <c r="B5069" i="18"/>
  <c r="C5069" i="18"/>
  <c r="D5069" i="18"/>
  <c r="E5069" i="18"/>
  <c r="F5069" i="18"/>
  <c r="G5069" i="18"/>
  <c r="H5069" i="18"/>
  <c r="I5069" i="18"/>
  <c r="J5069" i="18"/>
  <c r="K5069" i="18"/>
  <c r="L5069" i="18"/>
  <c r="M5069" i="18"/>
  <c r="N5069" i="18"/>
  <c r="A5070" i="18"/>
  <c r="B5070" i="18"/>
  <c r="C5070" i="18"/>
  <c r="D5070" i="18"/>
  <c r="E5070" i="18"/>
  <c r="F5070" i="18"/>
  <c r="G5070" i="18"/>
  <c r="H5070" i="18"/>
  <c r="I5070" i="18"/>
  <c r="J5070" i="18"/>
  <c r="K5070" i="18"/>
  <c r="L5070" i="18"/>
  <c r="M5070" i="18"/>
  <c r="N5070" i="18"/>
  <c r="A5071" i="18"/>
  <c r="B5071" i="18"/>
  <c r="C5071" i="18"/>
  <c r="D5071" i="18"/>
  <c r="E5071" i="18"/>
  <c r="F5071" i="18"/>
  <c r="G5071" i="18"/>
  <c r="H5071" i="18"/>
  <c r="I5071" i="18"/>
  <c r="J5071" i="18"/>
  <c r="K5071" i="18"/>
  <c r="L5071" i="18"/>
  <c r="M5071" i="18"/>
  <c r="N5071" i="18"/>
  <c r="A5072" i="18"/>
  <c r="B5072" i="18"/>
  <c r="C5072" i="18"/>
  <c r="D5072" i="18"/>
  <c r="E5072" i="18"/>
  <c r="F5072" i="18"/>
  <c r="G5072" i="18"/>
  <c r="H5072" i="18"/>
  <c r="I5072" i="18"/>
  <c r="J5072" i="18"/>
  <c r="K5072" i="18"/>
  <c r="L5072" i="18"/>
  <c r="M5072" i="18"/>
  <c r="N5072" i="18"/>
  <c r="A5073" i="18"/>
  <c r="B5073" i="18"/>
  <c r="C5073" i="18"/>
  <c r="D5073" i="18"/>
  <c r="E5073" i="18"/>
  <c r="F5073" i="18"/>
  <c r="G5073" i="18"/>
  <c r="H5073" i="18"/>
  <c r="I5073" i="18"/>
  <c r="J5073" i="18"/>
  <c r="K5073" i="18"/>
  <c r="L5073" i="18"/>
  <c r="M5073" i="18"/>
  <c r="N5073" i="18"/>
  <c r="A5074" i="18"/>
  <c r="B5074" i="18"/>
  <c r="C5074" i="18"/>
  <c r="D5074" i="18"/>
  <c r="E5074" i="18"/>
  <c r="F5074" i="18"/>
  <c r="G5074" i="18"/>
  <c r="H5074" i="18"/>
  <c r="I5074" i="18"/>
  <c r="J5074" i="18"/>
  <c r="K5074" i="18"/>
  <c r="L5074" i="18"/>
  <c r="M5074" i="18"/>
  <c r="N5074" i="18"/>
  <c r="A5075" i="18"/>
  <c r="B5075" i="18"/>
  <c r="C5075" i="18"/>
  <c r="D5075" i="18"/>
  <c r="E5075" i="18"/>
  <c r="F5075" i="18"/>
  <c r="G5075" i="18"/>
  <c r="H5075" i="18"/>
  <c r="I5075" i="18"/>
  <c r="J5075" i="18"/>
  <c r="K5075" i="18"/>
  <c r="L5075" i="18"/>
  <c r="M5075" i="18"/>
  <c r="N5075" i="18"/>
  <c r="A5076" i="18"/>
  <c r="B5076" i="18"/>
  <c r="C5076" i="18"/>
  <c r="D5076" i="18"/>
  <c r="E5076" i="18"/>
  <c r="F5076" i="18"/>
  <c r="G5076" i="18"/>
  <c r="H5076" i="18"/>
  <c r="I5076" i="18"/>
  <c r="J5076" i="18"/>
  <c r="K5076" i="18"/>
  <c r="L5076" i="18"/>
  <c r="M5076" i="18"/>
  <c r="N5076" i="18"/>
  <c r="A5077" i="18"/>
  <c r="B5077" i="18"/>
  <c r="C5077" i="18"/>
  <c r="D5077" i="18"/>
  <c r="E5077" i="18"/>
  <c r="F5077" i="18"/>
  <c r="G5077" i="18"/>
  <c r="H5077" i="18"/>
  <c r="I5077" i="18"/>
  <c r="J5077" i="18"/>
  <c r="K5077" i="18"/>
  <c r="L5077" i="18"/>
  <c r="M5077" i="18"/>
  <c r="N5077" i="18"/>
  <c r="A5078" i="18"/>
  <c r="B5078" i="18"/>
  <c r="C5078" i="18"/>
  <c r="D5078" i="18"/>
  <c r="E5078" i="18"/>
  <c r="F5078" i="18"/>
  <c r="G5078" i="18"/>
  <c r="H5078" i="18"/>
  <c r="I5078" i="18"/>
  <c r="J5078" i="18"/>
  <c r="K5078" i="18"/>
  <c r="L5078" i="18"/>
  <c r="M5078" i="18"/>
  <c r="N5078" i="18"/>
  <c r="A5079" i="18"/>
  <c r="B5079" i="18"/>
  <c r="C5079" i="18"/>
  <c r="D5079" i="18"/>
  <c r="E5079" i="18"/>
  <c r="F5079" i="18"/>
  <c r="G5079" i="18"/>
  <c r="H5079" i="18"/>
  <c r="I5079" i="18"/>
  <c r="J5079" i="18"/>
  <c r="K5079" i="18"/>
  <c r="L5079" i="18"/>
  <c r="M5079" i="18"/>
  <c r="N5079" i="18"/>
  <c r="A5080" i="18"/>
  <c r="B5080" i="18"/>
  <c r="C5080" i="18"/>
  <c r="D5080" i="18"/>
  <c r="E5080" i="18"/>
  <c r="F5080" i="18"/>
  <c r="G5080" i="18"/>
  <c r="H5080" i="18"/>
  <c r="I5080" i="18"/>
  <c r="J5080" i="18"/>
  <c r="K5080" i="18"/>
  <c r="L5080" i="18"/>
  <c r="M5080" i="18"/>
  <c r="N5080" i="18"/>
  <c r="A5081" i="18"/>
  <c r="B5081" i="18"/>
  <c r="C5081" i="18"/>
  <c r="D5081" i="18"/>
  <c r="E5081" i="18"/>
  <c r="F5081" i="18"/>
  <c r="G5081" i="18"/>
  <c r="H5081" i="18"/>
  <c r="I5081" i="18"/>
  <c r="J5081" i="18"/>
  <c r="K5081" i="18"/>
  <c r="L5081" i="18"/>
  <c r="M5081" i="18"/>
  <c r="N5081" i="18"/>
  <c r="A5082" i="18"/>
  <c r="B5082" i="18"/>
  <c r="C5082" i="18"/>
  <c r="D5082" i="18"/>
  <c r="E5082" i="18"/>
  <c r="F5082" i="18"/>
  <c r="G5082" i="18"/>
  <c r="H5082" i="18"/>
  <c r="I5082" i="18"/>
  <c r="J5082" i="18"/>
  <c r="K5082" i="18"/>
  <c r="L5082" i="18"/>
  <c r="M5082" i="18"/>
  <c r="N5082" i="18"/>
  <c r="A5083" i="18"/>
  <c r="B5083" i="18"/>
  <c r="C5083" i="18"/>
  <c r="D5083" i="18"/>
  <c r="E5083" i="18"/>
  <c r="F5083" i="18"/>
  <c r="G5083" i="18"/>
  <c r="H5083" i="18"/>
  <c r="I5083" i="18"/>
  <c r="J5083" i="18"/>
  <c r="K5083" i="18"/>
  <c r="L5083" i="18"/>
  <c r="M5083" i="18"/>
  <c r="N5083" i="18"/>
  <c r="A5084" i="18"/>
  <c r="B5084" i="18"/>
  <c r="C5084" i="18"/>
  <c r="D5084" i="18"/>
  <c r="E5084" i="18"/>
  <c r="F5084" i="18"/>
  <c r="G5084" i="18"/>
  <c r="H5084" i="18"/>
  <c r="I5084" i="18"/>
  <c r="J5084" i="18"/>
  <c r="K5084" i="18"/>
  <c r="L5084" i="18"/>
  <c r="M5084" i="18"/>
  <c r="N5084" i="18"/>
  <c r="A5085" i="18"/>
  <c r="B5085" i="18"/>
  <c r="C5085" i="18"/>
  <c r="D5085" i="18"/>
  <c r="E5085" i="18"/>
  <c r="F5085" i="18"/>
  <c r="G5085" i="18"/>
  <c r="H5085" i="18"/>
  <c r="I5085" i="18"/>
  <c r="J5085" i="18"/>
  <c r="K5085" i="18"/>
  <c r="L5085" i="18"/>
  <c r="M5085" i="18"/>
  <c r="N5085" i="18"/>
  <c r="A5086" i="18"/>
  <c r="B5086" i="18"/>
  <c r="C5086" i="18"/>
  <c r="D5086" i="18"/>
  <c r="E5086" i="18"/>
  <c r="F5086" i="18"/>
  <c r="G5086" i="18"/>
  <c r="H5086" i="18"/>
  <c r="I5086" i="18"/>
  <c r="J5086" i="18"/>
  <c r="K5086" i="18"/>
  <c r="L5086" i="18"/>
  <c r="M5086" i="18"/>
  <c r="N5086" i="18"/>
  <c r="A5087" i="18"/>
  <c r="B5087" i="18"/>
  <c r="C5087" i="18"/>
  <c r="D5087" i="18"/>
  <c r="E5087" i="18"/>
  <c r="F5087" i="18"/>
  <c r="G5087" i="18"/>
  <c r="H5087" i="18"/>
  <c r="I5087" i="18"/>
  <c r="J5087" i="18"/>
  <c r="K5087" i="18"/>
  <c r="L5087" i="18"/>
  <c r="M5087" i="18"/>
  <c r="N5087" i="18"/>
  <c r="A5088" i="18"/>
  <c r="B5088" i="18"/>
  <c r="C5088" i="18"/>
  <c r="D5088" i="18"/>
  <c r="E5088" i="18"/>
  <c r="F5088" i="18"/>
  <c r="G5088" i="18"/>
  <c r="H5088" i="18"/>
  <c r="I5088" i="18"/>
  <c r="J5088" i="18"/>
  <c r="K5088" i="18"/>
  <c r="L5088" i="18"/>
  <c r="M5088" i="18"/>
  <c r="N5088" i="18"/>
  <c r="A5089" i="18"/>
  <c r="B5089" i="18"/>
  <c r="C5089" i="18"/>
  <c r="D5089" i="18"/>
  <c r="E5089" i="18"/>
  <c r="F5089" i="18"/>
  <c r="G5089" i="18"/>
  <c r="H5089" i="18"/>
  <c r="I5089" i="18"/>
  <c r="J5089" i="18"/>
  <c r="K5089" i="18"/>
  <c r="L5089" i="18"/>
  <c r="M5089" i="18"/>
  <c r="N5089" i="18"/>
  <c r="A5090" i="18"/>
  <c r="B5090" i="18"/>
  <c r="C5090" i="18"/>
  <c r="D5090" i="18"/>
  <c r="E5090" i="18"/>
  <c r="F5090" i="18"/>
  <c r="G5090" i="18"/>
  <c r="H5090" i="18"/>
  <c r="I5090" i="18"/>
  <c r="J5090" i="18"/>
  <c r="K5090" i="18"/>
  <c r="L5090" i="18"/>
  <c r="M5090" i="18"/>
  <c r="N5090" i="18"/>
  <c r="A5091" i="18"/>
  <c r="B5091" i="18"/>
  <c r="C5091" i="18"/>
  <c r="D5091" i="18"/>
  <c r="E5091" i="18"/>
  <c r="F5091" i="18"/>
  <c r="G5091" i="18"/>
  <c r="H5091" i="18"/>
  <c r="I5091" i="18"/>
  <c r="J5091" i="18"/>
  <c r="K5091" i="18"/>
  <c r="L5091" i="18"/>
  <c r="M5091" i="18"/>
  <c r="N5091" i="18"/>
  <c r="A5092" i="18"/>
  <c r="B5092" i="18"/>
  <c r="C5092" i="18"/>
  <c r="D5092" i="18"/>
  <c r="E5092" i="18"/>
  <c r="F5092" i="18"/>
  <c r="G5092" i="18"/>
  <c r="H5092" i="18"/>
  <c r="I5092" i="18"/>
  <c r="J5092" i="18"/>
  <c r="K5092" i="18"/>
  <c r="L5092" i="18"/>
  <c r="M5092" i="18"/>
  <c r="N5092" i="18"/>
  <c r="A5093" i="18"/>
  <c r="B5093" i="18"/>
  <c r="C5093" i="18"/>
  <c r="D5093" i="18"/>
  <c r="E5093" i="18"/>
  <c r="F5093" i="18"/>
  <c r="G5093" i="18"/>
  <c r="H5093" i="18"/>
  <c r="I5093" i="18"/>
  <c r="J5093" i="18"/>
  <c r="K5093" i="18"/>
  <c r="L5093" i="18"/>
  <c r="M5093" i="18"/>
  <c r="N5093" i="18"/>
  <c r="A5094" i="18"/>
  <c r="B5094" i="18"/>
  <c r="C5094" i="18"/>
  <c r="D5094" i="18"/>
  <c r="E5094" i="18"/>
  <c r="F5094" i="18"/>
  <c r="G5094" i="18"/>
  <c r="H5094" i="18"/>
  <c r="I5094" i="18"/>
  <c r="J5094" i="18"/>
  <c r="K5094" i="18"/>
  <c r="L5094" i="18"/>
  <c r="M5094" i="18"/>
  <c r="N5094" i="18"/>
  <c r="A5095" i="18"/>
  <c r="B5095" i="18"/>
  <c r="C5095" i="18"/>
  <c r="D5095" i="18"/>
  <c r="E5095" i="18"/>
  <c r="F5095" i="18"/>
  <c r="G5095" i="18"/>
  <c r="H5095" i="18"/>
  <c r="I5095" i="18"/>
  <c r="J5095" i="18"/>
  <c r="K5095" i="18"/>
  <c r="L5095" i="18"/>
  <c r="M5095" i="18"/>
  <c r="N5095" i="18"/>
  <c r="A5096" i="18"/>
  <c r="B5096" i="18"/>
  <c r="C5096" i="18"/>
  <c r="D5096" i="18"/>
  <c r="E5096" i="18"/>
  <c r="F5096" i="18"/>
  <c r="G5096" i="18"/>
  <c r="H5096" i="18"/>
  <c r="I5096" i="18"/>
  <c r="J5096" i="18"/>
  <c r="K5096" i="18"/>
  <c r="L5096" i="18"/>
  <c r="M5096" i="18"/>
  <c r="N5096" i="18"/>
  <c r="A5097" i="18"/>
  <c r="B5097" i="18"/>
  <c r="C5097" i="18"/>
  <c r="D5097" i="18"/>
  <c r="E5097" i="18"/>
  <c r="F5097" i="18"/>
  <c r="G5097" i="18"/>
  <c r="H5097" i="18"/>
  <c r="I5097" i="18"/>
  <c r="J5097" i="18"/>
  <c r="K5097" i="18"/>
  <c r="L5097" i="18"/>
  <c r="M5097" i="18"/>
  <c r="N5097" i="18"/>
  <c r="A5098" i="18"/>
  <c r="B5098" i="18"/>
  <c r="C5098" i="18"/>
  <c r="D5098" i="18"/>
  <c r="E5098" i="18"/>
  <c r="F5098" i="18"/>
  <c r="G5098" i="18"/>
  <c r="H5098" i="18"/>
  <c r="I5098" i="18"/>
  <c r="J5098" i="18"/>
  <c r="K5098" i="18"/>
  <c r="L5098" i="18"/>
  <c r="M5098" i="18"/>
  <c r="N5098" i="18"/>
  <c r="A5099" i="18"/>
  <c r="B5099" i="18"/>
  <c r="C5099" i="18"/>
  <c r="D5099" i="18"/>
  <c r="E5099" i="18"/>
  <c r="F5099" i="18"/>
  <c r="G5099" i="18"/>
  <c r="H5099" i="18"/>
  <c r="I5099" i="18"/>
  <c r="J5099" i="18"/>
  <c r="K5099" i="18"/>
  <c r="L5099" i="18"/>
  <c r="M5099" i="18"/>
  <c r="N5099" i="18"/>
  <c r="A5100" i="18"/>
  <c r="B5100" i="18"/>
  <c r="C5100" i="18"/>
  <c r="D5100" i="18"/>
  <c r="E5100" i="18"/>
  <c r="F5100" i="18"/>
  <c r="G5100" i="18"/>
  <c r="H5100" i="18"/>
  <c r="I5100" i="18"/>
  <c r="J5100" i="18"/>
  <c r="K5100" i="18"/>
  <c r="L5100" i="18"/>
  <c r="M5100" i="18"/>
  <c r="N5100" i="18"/>
  <c r="A5101" i="18"/>
  <c r="B5101" i="18"/>
  <c r="C5101" i="18"/>
  <c r="D5101" i="18"/>
  <c r="E5101" i="18"/>
  <c r="F5101" i="18"/>
  <c r="G5101" i="18"/>
  <c r="H5101" i="18"/>
  <c r="I5101" i="18"/>
  <c r="J5101" i="18"/>
  <c r="K5101" i="18"/>
  <c r="L5101" i="18"/>
  <c r="M5101" i="18"/>
  <c r="N5101" i="18"/>
  <c r="A5102" i="18"/>
  <c r="B5102" i="18"/>
  <c r="C5102" i="18"/>
  <c r="D5102" i="18"/>
  <c r="E5102" i="18"/>
  <c r="F5102" i="18"/>
  <c r="G5102" i="18"/>
  <c r="H5102" i="18"/>
  <c r="I5102" i="18"/>
  <c r="J5102" i="18"/>
  <c r="K5102" i="18"/>
  <c r="L5102" i="18"/>
  <c r="M5102" i="18"/>
  <c r="N5102" i="18"/>
  <c r="A5103" i="18"/>
  <c r="B5103" i="18"/>
  <c r="C5103" i="18"/>
  <c r="D5103" i="18"/>
  <c r="E5103" i="18"/>
  <c r="F5103" i="18"/>
  <c r="G5103" i="18"/>
  <c r="H5103" i="18"/>
  <c r="I5103" i="18"/>
  <c r="J5103" i="18"/>
  <c r="K5103" i="18"/>
  <c r="L5103" i="18"/>
  <c r="M5103" i="18"/>
  <c r="N5103" i="18"/>
  <c r="A5104" i="18"/>
  <c r="B5104" i="18"/>
  <c r="C5104" i="18"/>
  <c r="D5104" i="18"/>
  <c r="E5104" i="18"/>
  <c r="F5104" i="18"/>
  <c r="G5104" i="18"/>
  <c r="H5104" i="18"/>
  <c r="I5104" i="18"/>
  <c r="J5104" i="18"/>
  <c r="K5104" i="18"/>
  <c r="L5104" i="18"/>
  <c r="M5104" i="18"/>
  <c r="N5104" i="18"/>
  <c r="A5105" i="18"/>
  <c r="B5105" i="18"/>
  <c r="C5105" i="18"/>
  <c r="D5105" i="18"/>
  <c r="E5105" i="18"/>
  <c r="F5105" i="18"/>
  <c r="G5105" i="18"/>
  <c r="H5105" i="18"/>
  <c r="I5105" i="18"/>
  <c r="J5105" i="18"/>
  <c r="K5105" i="18"/>
  <c r="L5105" i="18"/>
  <c r="M5105" i="18"/>
  <c r="N5105" i="18"/>
  <c r="A5106" i="18"/>
  <c r="B5106" i="18"/>
  <c r="C5106" i="18"/>
  <c r="D5106" i="18"/>
  <c r="E5106" i="18"/>
  <c r="F5106" i="18"/>
  <c r="G5106" i="18"/>
  <c r="H5106" i="18"/>
  <c r="I5106" i="18"/>
  <c r="J5106" i="18"/>
  <c r="K5106" i="18"/>
  <c r="L5106" i="18"/>
  <c r="M5106" i="18"/>
  <c r="N5106" i="18"/>
  <c r="A5107" i="18"/>
  <c r="B5107" i="18"/>
  <c r="C5107" i="18"/>
  <c r="D5107" i="18"/>
  <c r="E5107" i="18"/>
  <c r="F5107" i="18"/>
  <c r="G5107" i="18"/>
  <c r="H5107" i="18"/>
  <c r="I5107" i="18"/>
  <c r="J5107" i="18"/>
  <c r="K5107" i="18"/>
  <c r="L5107" i="18"/>
  <c r="M5107" i="18"/>
  <c r="N5107" i="18"/>
  <c r="A5108" i="18"/>
  <c r="B5108" i="18"/>
  <c r="C5108" i="18"/>
  <c r="D5108" i="18"/>
  <c r="E5108" i="18"/>
  <c r="F5108" i="18"/>
  <c r="G5108" i="18"/>
  <c r="H5108" i="18"/>
  <c r="I5108" i="18"/>
  <c r="J5108" i="18"/>
  <c r="K5108" i="18"/>
  <c r="L5108" i="18"/>
  <c r="M5108" i="18"/>
  <c r="N5108" i="18"/>
  <c r="A5109" i="18"/>
  <c r="B5109" i="18"/>
  <c r="C5109" i="18"/>
  <c r="D5109" i="18"/>
  <c r="E5109" i="18"/>
  <c r="F5109" i="18"/>
  <c r="G5109" i="18"/>
  <c r="H5109" i="18"/>
  <c r="I5109" i="18"/>
  <c r="J5109" i="18"/>
  <c r="K5109" i="18"/>
  <c r="L5109" i="18"/>
  <c r="M5109" i="18"/>
  <c r="N5109" i="18"/>
  <c r="A5110" i="18"/>
  <c r="B5110" i="18"/>
  <c r="C5110" i="18"/>
  <c r="D5110" i="18"/>
  <c r="E5110" i="18"/>
  <c r="F5110" i="18"/>
  <c r="G5110" i="18"/>
  <c r="H5110" i="18"/>
  <c r="I5110" i="18"/>
  <c r="J5110" i="18"/>
  <c r="K5110" i="18"/>
  <c r="L5110" i="18"/>
  <c r="M5110" i="18"/>
  <c r="N5110" i="18"/>
  <c r="A5111" i="18"/>
  <c r="B5111" i="18"/>
  <c r="C5111" i="18"/>
  <c r="D5111" i="18"/>
  <c r="E5111" i="18"/>
  <c r="F5111" i="18"/>
  <c r="G5111" i="18"/>
  <c r="H5111" i="18"/>
  <c r="I5111" i="18"/>
  <c r="J5111" i="18"/>
  <c r="K5111" i="18"/>
  <c r="L5111" i="18"/>
  <c r="M5111" i="18"/>
  <c r="N5111" i="18"/>
  <c r="A5112" i="18"/>
  <c r="B5112" i="18"/>
  <c r="C5112" i="18"/>
  <c r="D5112" i="18"/>
  <c r="E5112" i="18"/>
  <c r="F5112" i="18"/>
  <c r="G5112" i="18"/>
  <c r="H5112" i="18"/>
  <c r="I5112" i="18"/>
  <c r="J5112" i="18"/>
  <c r="K5112" i="18"/>
  <c r="L5112" i="18"/>
  <c r="M5112" i="18"/>
  <c r="N5112" i="18"/>
  <c r="A5113" i="18"/>
  <c r="B5113" i="18"/>
  <c r="C5113" i="18"/>
  <c r="D5113" i="18"/>
  <c r="E5113" i="18"/>
  <c r="F5113" i="18"/>
  <c r="G5113" i="18"/>
  <c r="H5113" i="18"/>
  <c r="I5113" i="18"/>
  <c r="J5113" i="18"/>
  <c r="K5113" i="18"/>
  <c r="L5113" i="18"/>
  <c r="M5113" i="18"/>
  <c r="N5113" i="18"/>
  <c r="A5114" i="18"/>
  <c r="B5114" i="18"/>
  <c r="C5114" i="18"/>
  <c r="D5114" i="18"/>
  <c r="E5114" i="18"/>
  <c r="F5114" i="18"/>
  <c r="G5114" i="18"/>
  <c r="H5114" i="18"/>
  <c r="I5114" i="18"/>
  <c r="J5114" i="18"/>
  <c r="K5114" i="18"/>
  <c r="L5114" i="18"/>
  <c r="M5114" i="18"/>
  <c r="N5114" i="18"/>
  <c r="A5115" i="18"/>
  <c r="B5115" i="18"/>
  <c r="C5115" i="18"/>
  <c r="D5115" i="18"/>
  <c r="E5115" i="18"/>
  <c r="F5115" i="18"/>
  <c r="G5115" i="18"/>
  <c r="H5115" i="18"/>
  <c r="I5115" i="18"/>
  <c r="J5115" i="18"/>
  <c r="K5115" i="18"/>
  <c r="L5115" i="18"/>
  <c r="M5115" i="18"/>
  <c r="N5115" i="18"/>
  <c r="A5116" i="18"/>
  <c r="B5116" i="18"/>
  <c r="C5116" i="18"/>
  <c r="D5116" i="18"/>
  <c r="E5116" i="18"/>
  <c r="F5116" i="18"/>
  <c r="G5116" i="18"/>
  <c r="H5116" i="18"/>
  <c r="I5116" i="18"/>
  <c r="J5116" i="18"/>
  <c r="K5116" i="18"/>
  <c r="L5116" i="18"/>
  <c r="M5116" i="18"/>
  <c r="N5116" i="18"/>
  <c r="A5117" i="18"/>
  <c r="B5117" i="18"/>
  <c r="C5117" i="18"/>
  <c r="D5117" i="18"/>
  <c r="E5117" i="18"/>
  <c r="F5117" i="18"/>
  <c r="G5117" i="18"/>
  <c r="H5117" i="18"/>
  <c r="I5117" i="18"/>
  <c r="J5117" i="18"/>
  <c r="K5117" i="18"/>
  <c r="L5117" i="18"/>
  <c r="M5117" i="18"/>
  <c r="N5117" i="18"/>
  <c r="A5118" i="18"/>
  <c r="B5118" i="18"/>
  <c r="C5118" i="18"/>
  <c r="D5118" i="18"/>
  <c r="E5118" i="18"/>
  <c r="F5118" i="18"/>
  <c r="G5118" i="18"/>
  <c r="H5118" i="18"/>
  <c r="I5118" i="18"/>
  <c r="J5118" i="18"/>
  <c r="K5118" i="18"/>
  <c r="L5118" i="18"/>
  <c r="M5118" i="18"/>
  <c r="N5118" i="18"/>
  <c r="A5119" i="18"/>
  <c r="B5119" i="18"/>
  <c r="C5119" i="18"/>
  <c r="D5119" i="18"/>
  <c r="E5119" i="18"/>
  <c r="F5119" i="18"/>
  <c r="G5119" i="18"/>
  <c r="H5119" i="18"/>
  <c r="I5119" i="18"/>
  <c r="J5119" i="18"/>
  <c r="K5119" i="18"/>
  <c r="L5119" i="18"/>
  <c r="M5119" i="18"/>
  <c r="N5119" i="18"/>
  <c r="A5120" i="18"/>
  <c r="B5120" i="18"/>
  <c r="C5120" i="18"/>
  <c r="D5120" i="18"/>
  <c r="E5120" i="18"/>
  <c r="F5120" i="18"/>
  <c r="G5120" i="18"/>
  <c r="H5120" i="18"/>
  <c r="I5120" i="18"/>
  <c r="J5120" i="18"/>
  <c r="K5120" i="18"/>
  <c r="L5120" i="18"/>
  <c r="M5120" i="18"/>
  <c r="N5120" i="18"/>
  <c r="A5121" i="18"/>
  <c r="B5121" i="18"/>
  <c r="C5121" i="18"/>
  <c r="D5121" i="18"/>
  <c r="E5121" i="18"/>
  <c r="F5121" i="18"/>
  <c r="G5121" i="18"/>
  <c r="H5121" i="18"/>
  <c r="I5121" i="18"/>
  <c r="J5121" i="18"/>
  <c r="K5121" i="18"/>
  <c r="L5121" i="18"/>
  <c r="M5121" i="18"/>
  <c r="N5121" i="18"/>
  <c r="A5122" i="18"/>
  <c r="B5122" i="18"/>
  <c r="C5122" i="18"/>
  <c r="D5122" i="18"/>
  <c r="E5122" i="18"/>
  <c r="F5122" i="18"/>
  <c r="G5122" i="18"/>
  <c r="H5122" i="18"/>
  <c r="I5122" i="18"/>
  <c r="J5122" i="18"/>
  <c r="K5122" i="18"/>
  <c r="L5122" i="18"/>
  <c r="M5122" i="18"/>
  <c r="N5122" i="18"/>
  <c r="A5123" i="18"/>
  <c r="B5123" i="18"/>
  <c r="C5123" i="18"/>
  <c r="D5123" i="18"/>
  <c r="E5123" i="18"/>
  <c r="F5123" i="18"/>
  <c r="G5123" i="18"/>
  <c r="H5123" i="18"/>
  <c r="I5123" i="18"/>
  <c r="J5123" i="18"/>
  <c r="K5123" i="18"/>
  <c r="L5123" i="18"/>
  <c r="M5123" i="18"/>
  <c r="N5123" i="18"/>
  <c r="A5124" i="18"/>
  <c r="B5124" i="18"/>
  <c r="C5124" i="18"/>
  <c r="D5124" i="18"/>
  <c r="E5124" i="18"/>
  <c r="F5124" i="18"/>
  <c r="G5124" i="18"/>
  <c r="H5124" i="18"/>
  <c r="I5124" i="18"/>
  <c r="J5124" i="18"/>
  <c r="K5124" i="18"/>
  <c r="L5124" i="18"/>
  <c r="M5124" i="18"/>
  <c r="N5124" i="18"/>
  <c r="A5125" i="18"/>
  <c r="B5125" i="18"/>
  <c r="C5125" i="18"/>
  <c r="D5125" i="18"/>
  <c r="E5125" i="18"/>
  <c r="F5125" i="18"/>
  <c r="G5125" i="18"/>
  <c r="H5125" i="18"/>
  <c r="I5125" i="18"/>
  <c r="J5125" i="18"/>
  <c r="K5125" i="18"/>
  <c r="L5125" i="18"/>
  <c r="M5125" i="18"/>
  <c r="N5125" i="18"/>
  <c r="A5126" i="18"/>
  <c r="B5126" i="18"/>
  <c r="C5126" i="18"/>
  <c r="D5126" i="18"/>
  <c r="E5126" i="18"/>
  <c r="F5126" i="18"/>
  <c r="G5126" i="18"/>
  <c r="H5126" i="18"/>
  <c r="I5126" i="18"/>
  <c r="J5126" i="18"/>
  <c r="K5126" i="18"/>
  <c r="L5126" i="18"/>
  <c r="M5126" i="18"/>
  <c r="N5126" i="18"/>
  <c r="A5127" i="18"/>
  <c r="B5127" i="18"/>
  <c r="C5127" i="18"/>
  <c r="D5127" i="18"/>
  <c r="E5127" i="18"/>
  <c r="F5127" i="18"/>
  <c r="G5127" i="18"/>
  <c r="H5127" i="18"/>
  <c r="I5127" i="18"/>
  <c r="J5127" i="18"/>
  <c r="K5127" i="18"/>
  <c r="L5127" i="18"/>
  <c r="M5127" i="18"/>
  <c r="N5127" i="18"/>
  <c r="A5128" i="18"/>
  <c r="B5128" i="18"/>
  <c r="C5128" i="18"/>
  <c r="D5128" i="18"/>
  <c r="E5128" i="18"/>
  <c r="F5128" i="18"/>
  <c r="G5128" i="18"/>
  <c r="H5128" i="18"/>
  <c r="I5128" i="18"/>
  <c r="J5128" i="18"/>
  <c r="K5128" i="18"/>
  <c r="L5128" i="18"/>
  <c r="M5128" i="18"/>
  <c r="N5128" i="18"/>
  <c r="A5129" i="18"/>
  <c r="B5129" i="18"/>
  <c r="C5129" i="18"/>
  <c r="D5129" i="18"/>
  <c r="E5129" i="18"/>
  <c r="F5129" i="18"/>
  <c r="G5129" i="18"/>
  <c r="H5129" i="18"/>
  <c r="I5129" i="18"/>
  <c r="J5129" i="18"/>
  <c r="K5129" i="18"/>
  <c r="L5129" i="18"/>
  <c r="M5129" i="18"/>
  <c r="N5129" i="18"/>
  <c r="A5130" i="18"/>
  <c r="B5130" i="18"/>
  <c r="C5130" i="18"/>
  <c r="D5130" i="18"/>
  <c r="E5130" i="18"/>
  <c r="F5130" i="18"/>
  <c r="G5130" i="18"/>
  <c r="H5130" i="18"/>
  <c r="I5130" i="18"/>
  <c r="J5130" i="18"/>
  <c r="K5130" i="18"/>
  <c r="L5130" i="18"/>
  <c r="M5130" i="18"/>
  <c r="N5130" i="18"/>
  <c r="A5131" i="18"/>
  <c r="B5131" i="18"/>
  <c r="C5131" i="18"/>
  <c r="D5131" i="18"/>
  <c r="E5131" i="18"/>
  <c r="F5131" i="18"/>
  <c r="G5131" i="18"/>
  <c r="H5131" i="18"/>
  <c r="I5131" i="18"/>
  <c r="J5131" i="18"/>
  <c r="K5131" i="18"/>
  <c r="L5131" i="18"/>
  <c r="M5131" i="18"/>
  <c r="N5131" i="18"/>
  <c r="A5132" i="18"/>
  <c r="B5132" i="18"/>
  <c r="C5132" i="18"/>
  <c r="D5132" i="18"/>
  <c r="E5132" i="18"/>
  <c r="F5132" i="18"/>
  <c r="G5132" i="18"/>
  <c r="H5132" i="18"/>
  <c r="I5132" i="18"/>
  <c r="J5132" i="18"/>
  <c r="K5132" i="18"/>
  <c r="L5132" i="18"/>
  <c r="M5132" i="18"/>
  <c r="N5132" i="18"/>
  <c r="A5133" i="18"/>
  <c r="B5133" i="18"/>
  <c r="C5133" i="18"/>
  <c r="D5133" i="18"/>
  <c r="E5133" i="18"/>
  <c r="F5133" i="18"/>
  <c r="G5133" i="18"/>
  <c r="H5133" i="18"/>
  <c r="I5133" i="18"/>
  <c r="J5133" i="18"/>
  <c r="K5133" i="18"/>
  <c r="L5133" i="18"/>
  <c r="M5133" i="18"/>
  <c r="N5133" i="18"/>
  <c r="A5134" i="18"/>
  <c r="B5134" i="18"/>
  <c r="C5134" i="18"/>
  <c r="D5134" i="18"/>
  <c r="E5134" i="18"/>
  <c r="F5134" i="18"/>
  <c r="G5134" i="18"/>
  <c r="H5134" i="18"/>
  <c r="I5134" i="18"/>
  <c r="J5134" i="18"/>
  <c r="K5134" i="18"/>
  <c r="L5134" i="18"/>
  <c r="M5134" i="18"/>
  <c r="N5134" i="18"/>
  <c r="A5135" i="18"/>
  <c r="B5135" i="18"/>
  <c r="C5135" i="18"/>
  <c r="D5135" i="18"/>
  <c r="E5135" i="18"/>
  <c r="F5135" i="18"/>
  <c r="G5135" i="18"/>
  <c r="H5135" i="18"/>
  <c r="I5135" i="18"/>
  <c r="J5135" i="18"/>
  <c r="K5135" i="18"/>
  <c r="L5135" i="18"/>
  <c r="M5135" i="18"/>
  <c r="N5135" i="18"/>
  <c r="A5136" i="18"/>
  <c r="B5136" i="18"/>
  <c r="C5136" i="18"/>
  <c r="D5136" i="18"/>
  <c r="E5136" i="18"/>
  <c r="F5136" i="18"/>
  <c r="G5136" i="18"/>
  <c r="H5136" i="18"/>
  <c r="I5136" i="18"/>
  <c r="J5136" i="18"/>
  <c r="K5136" i="18"/>
  <c r="L5136" i="18"/>
  <c r="M5136" i="18"/>
  <c r="N5136" i="18"/>
  <c r="A5137" i="18"/>
  <c r="B5137" i="18"/>
  <c r="C5137" i="18"/>
  <c r="D5137" i="18"/>
  <c r="E5137" i="18"/>
  <c r="F5137" i="18"/>
  <c r="G5137" i="18"/>
  <c r="H5137" i="18"/>
  <c r="I5137" i="18"/>
  <c r="J5137" i="18"/>
  <c r="K5137" i="18"/>
  <c r="L5137" i="18"/>
  <c r="M5137" i="18"/>
  <c r="N5137" i="18"/>
  <c r="A5138" i="18"/>
  <c r="B5138" i="18"/>
  <c r="C5138" i="18"/>
  <c r="D5138" i="18"/>
  <c r="E5138" i="18"/>
  <c r="F5138" i="18"/>
  <c r="G5138" i="18"/>
  <c r="H5138" i="18"/>
  <c r="I5138" i="18"/>
  <c r="J5138" i="18"/>
  <c r="K5138" i="18"/>
  <c r="L5138" i="18"/>
  <c r="M5138" i="18"/>
  <c r="N5138" i="18"/>
  <c r="A5139" i="18"/>
  <c r="B5139" i="18"/>
  <c r="C5139" i="18"/>
  <c r="D5139" i="18"/>
  <c r="E5139" i="18"/>
  <c r="F5139" i="18"/>
  <c r="G5139" i="18"/>
  <c r="H5139" i="18"/>
  <c r="I5139" i="18"/>
  <c r="J5139" i="18"/>
  <c r="K5139" i="18"/>
  <c r="L5139" i="18"/>
  <c r="M5139" i="18"/>
  <c r="N5139" i="18"/>
  <c r="A5140" i="18"/>
  <c r="B5140" i="18"/>
  <c r="C5140" i="18"/>
  <c r="D5140" i="18"/>
  <c r="E5140" i="18"/>
  <c r="F5140" i="18"/>
  <c r="G5140" i="18"/>
  <c r="H5140" i="18"/>
  <c r="I5140" i="18"/>
  <c r="J5140" i="18"/>
  <c r="K5140" i="18"/>
  <c r="L5140" i="18"/>
  <c r="M5140" i="18"/>
  <c r="N5140" i="18"/>
  <c r="A5141" i="18"/>
  <c r="B5141" i="18"/>
  <c r="C5141" i="18"/>
  <c r="D5141" i="18"/>
  <c r="E5141" i="18"/>
  <c r="F5141" i="18"/>
  <c r="G5141" i="18"/>
  <c r="H5141" i="18"/>
  <c r="I5141" i="18"/>
  <c r="J5141" i="18"/>
  <c r="K5141" i="18"/>
  <c r="L5141" i="18"/>
  <c r="M5141" i="18"/>
  <c r="N5141" i="18"/>
  <c r="A5142" i="18"/>
  <c r="B5142" i="18"/>
  <c r="C5142" i="18"/>
  <c r="D5142" i="18"/>
  <c r="E5142" i="18"/>
  <c r="F5142" i="18"/>
  <c r="G5142" i="18"/>
  <c r="H5142" i="18"/>
  <c r="I5142" i="18"/>
  <c r="J5142" i="18"/>
  <c r="K5142" i="18"/>
  <c r="L5142" i="18"/>
  <c r="M5142" i="18"/>
  <c r="N5142" i="18"/>
  <c r="A5143" i="18"/>
  <c r="B5143" i="18"/>
  <c r="C5143" i="18"/>
  <c r="D5143" i="18"/>
  <c r="E5143" i="18"/>
  <c r="F5143" i="18"/>
  <c r="G5143" i="18"/>
  <c r="H5143" i="18"/>
  <c r="I5143" i="18"/>
  <c r="J5143" i="18"/>
  <c r="K5143" i="18"/>
  <c r="L5143" i="18"/>
  <c r="M5143" i="18"/>
  <c r="N5143" i="18"/>
  <c r="A5144" i="18"/>
  <c r="B5144" i="18"/>
  <c r="C5144" i="18"/>
  <c r="D5144" i="18"/>
  <c r="E5144" i="18"/>
  <c r="F5144" i="18"/>
  <c r="G5144" i="18"/>
  <c r="H5144" i="18"/>
  <c r="I5144" i="18"/>
  <c r="J5144" i="18"/>
  <c r="K5144" i="18"/>
  <c r="L5144" i="18"/>
  <c r="M5144" i="18"/>
  <c r="N5144" i="18"/>
  <c r="A5145" i="18"/>
  <c r="B5145" i="18"/>
  <c r="C5145" i="18"/>
  <c r="D5145" i="18"/>
  <c r="E5145" i="18"/>
  <c r="F5145" i="18"/>
  <c r="G5145" i="18"/>
  <c r="H5145" i="18"/>
  <c r="I5145" i="18"/>
  <c r="J5145" i="18"/>
  <c r="K5145" i="18"/>
  <c r="L5145" i="18"/>
  <c r="M5145" i="18"/>
  <c r="N5145" i="18"/>
  <c r="A5146" i="18"/>
  <c r="B5146" i="18"/>
  <c r="C5146" i="18"/>
  <c r="D5146" i="18"/>
  <c r="E5146" i="18"/>
  <c r="F5146" i="18"/>
  <c r="G5146" i="18"/>
  <c r="H5146" i="18"/>
  <c r="I5146" i="18"/>
  <c r="J5146" i="18"/>
  <c r="K5146" i="18"/>
  <c r="L5146" i="18"/>
  <c r="M5146" i="18"/>
  <c r="N5146" i="18"/>
  <c r="A5147" i="18"/>
  <c r="B5147" i="18"/>
  <c r="C5147" i="18"/>
  <c r="D5147" i="18"/>
  <c r="E5147" i="18"/>
  <c r="F5147" i="18"/>
  <c r="G5147" i="18"/>
  <c r="H5147" i="18"/>
  <c r="I5147" i="18"/>
  <c r="J5147" i="18"/>
  <c r="K5147" i="18"/>
  <c r="L5147" i="18"/>
  <c r="M5147" i="18"/>
  <c r="N5147" i="18"/>
  <c r="A5148" i="18"/>
  <c r="B5148" i="18"/>
  <c r="C5148" i="18"/>
  <c r="D5148" i="18"/>
  <c r="E5148" i="18"/>
  <c r="F5148" i="18"/>
  <c r="G5148" i="18"/>
  <c r="H5148" i="18"/>
  <c r="I5148" i="18"/>
  <c r="J5148" i="18"/>
  <c r="K5148" i="18"/>
  <c r="L5148" i="18"/>
  <c r="M5148" i="18"/>
  <c r="N5148" i="18"/>
  <c r="A5149" i="18"/>
  <c r="B5149" i="18"/>
  <c r="C5149" i="18"/>
  <c r="D5149" i="18"/>
  <c r="E5149" i="18"/>
  <c r="F5149" i="18"/>
  <c r="G5149" i="18"/>
  <c r="H5149" i="18"/>
  <c r="I5149" i="18"/>
  <c r="J5149" i="18"/>
  <c r="K5149" i="18"/>
  <c r="L5149" i="18"/>
  <c r="M5149" i="18"/>
  <c r="N5149" i="18"/>
  <c r="A5150" i="18"/>
  <c r="B5150" i="18"/>
  <c r="C5150" i="18"/>
  <c r="D5150" i="18"/>
  <c r="E5150" i="18"/>
  <c r="F5150" i="18"/>
  <c r="G5150" i="18"/>
  <c r="H5150" i="18"/>
  <c r="I5150" i="18"/>
  <c r="J5150" i="18"/>
  <c r="K5150" i="18"/>
  <c r="L5150" i="18"/>
  <c r="M5150" i="18"/>
  <c r="N5150" i="18"/>
  <c r="A5151" i="18"/>
  <c r="B5151" i="18"/>
  <c r="C5151" i="18"/>
  <c r="D5151" i="18"/>
  <c r="E5151" i="18"/>
  <c r="F5151" i="18"/>
  <c r="G5151" i="18"/>
  <c r="H5151" i="18"/>
  <c r="I5151" i="18"/>
  <c r="J5151" i="18"/>
  <c r="K5151" i="18"/>
  <c r="L5151" i="18"/>
  <c r="M5151" i="18"/>
  <c r="N5151" i="18"/>
  <c r="A5152" i="18"/>
  <c r="B5152" i="18"/>
  <c r="C5152" i="18"/>
  <c r="D5152" i="18"/>
  <c r="E5152" i="18"/>
  <c r="F5152" i="18"/>
  <c r="G5152" i="18"/>
  <c r="H5152" i="18"/>
  <c r="I5152" i="18"/>
  <c r="J5152" i="18"/>
  <c r="K5152" i="18"/>
  <c r="L5152" i="18"/>
  <c r="M5152" i="18"/>
  <c r="N5152" i="18"/>
  <c r="A5153" i="18"/>
  <c r="B5153" i="18"/>
  <c r="C5153" i="18"/>
  <c r="D5153" i="18"/>
  <c r="E5153" i="18"/>
  <c r="F5153" i="18"/>
  <c r="G5153" i="18"/>
  <c r="H5153" i="18"/>
  <c r="I5153" i="18"/>
  <c r="J5153" i="18"/>
  <c r="K5153" i="18"/>
  <c r="L5153" i="18"/>
  <c r="M5153" i="18"/>
  <c r="N5153" i="18"/>
  <c r="A5154" i="18"/>
  <c r="B5154" i="18"/>
  <c r="C5154" i="18"/>
  <c r="D5154" i="18"/>
  <c r="E5154" i="18"/>
  <c r="F5154" i="18"/>
  <c r="G5154" i="18"/>
  <c r="H5154" i="18"/>
  <c r="I5154" i="18"/>
  <c r="J5154" i="18"/>
  <c r="K5154" i="18"/>
  <c r="L5154" i="18"/>
  <c r="M5154" i="18"/>
  <c r="N5154" i="18"/>
  <c r="A5155" i="18"/>
  <c r="B5155" i="18"/>
  <c r="C5155" i="18"/>
  <c r="D5155" i="18"/>
  <c r="E5155" i="18"/>
  <c r="F5155" i="18"/>
  <c r="G5155" i="18"/>
  <c r="H5155" i="18"/>
  <c r="I5155" i="18"/>
  <c r="J5155" i="18"/>
  <c r="K5155" i="18"/>
  <c r="L5155" i="18"/>
  <c r="M5155" i="18"/>
  <c r="N5155" i="18"/>
  <c r="A5156" i="18"/>
  <c r="B5156" i="18"/>
  <c r="C5156" i="18"/>
  <c r="D5156" i="18"/>
  <c r="E5156" i="18"/>
  <c r="F5156" i="18"/>
  <c r="G5156" i="18"/>
  <c r="H5156" i="18"/>
  <c r="I5156" i="18"/>
  <c r="J5156" i="18"/>
  <c r="K5156" i="18"/>
  <c r="L5156" i="18"/>
  <c r="M5156" i="18"/>
  <c r="N5156" i="18"/>
  <c r="A5157" i="18"/>
  <c r="B5157" i="18"/>
  <c r="C5157" i="18"/>
  <c r="D5157" i="18"/>
  <c r="E5157" i="18"/>
  <c r="F5157" i="18"/>
  <c r="G5157" i="18"/>
  <c r="H5157" i="18"/>
  <c r="I5157" i="18"/>
  <c r="J5157" i="18"/>
  <c r="K5157" i="18"/>
  <c r="L5157" i="18"/>
  <c r="M5157" i="18"/>
  <c r="N5157" i="18"/>
  <c r="A5158" i="18"/>
  <c r="B5158" i="18"/>
  <c r="C5158" i="18"/>
  <c r="D5158" i="18"/>
  <c r="E5158" i="18"/>
  <c r="F5158" i="18"/>
  <c r="G5158" i="18"/>
  <c r="H5158" i="18"/>
  <c r="I5158" i="18"/>
  <c r="J5158" i="18"/>
  <c r="K5158" i="18"/>
  <c r="L5158" i="18"/>
  <c r="M5158" i="18"/>
  <c r="N5158" i="18"/>
  <c r="A5159" i="18"/>
  <c r="B5159" i="18"/>
  <c r="C5159" i="18"/>
  <c r="D5159" i="18"/>
  <c r="E5159" i="18"/>
  <c r="F5159" i="18"/>
  <c r="G5159" i="18"/>
  <c r="H5159" i="18"/>
  <c r="I5159" i="18"/>
  <c r="J5159" i="18"/>
  <c r="K5159" i="18"/>
  <c r="L5159" i="18"/>
  <c r="M5159" i="18"/>
  <c r="N5159" i="18"/>
  <c r="A5160" i="18"/>
  <c r="B5160" i="18"/>
  <c r="C5160" i="18"/>
  <c r="D5160" i="18"/>
  <c r="E5160" i="18"/>
  <c r="F5160" i="18"/>
  <c r="G5160" i="18"/>
  <c r="H5160" i="18"/>
  <c r="I5160" i="18"/>
  <c r="J5160" i="18"/>
  <c r="K5160" i="18"/>
  <c r="L5160" i="18"/>
  <c r="M5160" i="18"/>
  <c r="N5160" i="18"/>
  <c r="A5161" i="18"/>
  <c r="B5161" i="18"/>
  <c r="C5161" i="18"/>
  <c r="D5161" i="18"/>
  <c r="E5161" i="18"/>
  <c r="F5161" i="18"/>
  <c r="G5161" i="18"/>
  <c r="H5161" i="18"/>
  <c r="I5161" i="18"/>
  <c r="J5161" i="18"/>
  <c r="K5161" i="18"/>
  <c r="L5161" i="18"/>
  <c r="M5161" i="18"/>
  <c r="N5161" i="18"/>
  <c r="A5162" i="18"/>
  <c r="B5162" i="18"/>
  <c r="C5162" i="18"/>
  <c r="D5162" i="18"/>
  <c r="E5162" i="18"/>
  <c r="F5162" i="18"/>
  <c r="G5162" i="18"/>
  <c r="H5162" i="18"/>
  <c r="I5162" i="18"/>
  <c r="J5162" i="18"/>
  <c r="K5162" i="18"/>
  <c r="L5162" i="18"/>
  <c r="M5162" i="18"/>
  <c r="N5162" i="18"/>
  <c r="A5163" i="18"/>
  <c r="B5163" i="18"/>
  <c r="C5163" i="18"/>
  <c r="D5163" i="18"/>
  <c r="E5163" i="18"/>
  <c r="F5163" i="18"/>
  <c r="G5163" i="18"/>
  <c r="H5163" i="18"/>
  <c r="I5163" i="18"/>
  <c r="J5163" i="18"/>
  <c r="K5163" i="18"/>
  <c r="L5163" i="18"/>
  <c r="M5163" i="18"/>
  <c r="N5163" i="18"/>
  <c r="A5164" i="18"/>
  <c r="B5164" i="18"/>
  <c r="C5164" i="18"/>
  <c r="D5164" i="18"/>
  <c r="E5164" i="18"/>
  <c r="F5164" i="18"/>
  <c r="G5164" i="18"/>
  <c r="H5164" i="18"/>
  <c r="I5164" i="18"/>
  <c r="J5164" i="18"/>
  <c r="K5164" i="18"/>
  <c r="L5164" i="18"/>
  <c r="M5164" i="18"/>
  <c r="N5164" i="18"/>
  <c r="A5165" i="18"/>
  <c r="B5165" i="18"/>
  <c r="C5165" i="18"/>
  <c r="D5165" i="18"/>
  <c r="E5165" i="18"/>
  <c r="F5165" i="18"/>
  <c r="G5165" i="18"/>
  <c r="H5165" i="18"/>
  <c r="I5165" i="18"/>
  <c r="J5165" i="18"/>
  <c r="K5165" i="18"/>
  <c r="L5165" i="18"/>
  <c r="M5165" i="18"/>
  <c r="N5165" i="18"/>
  <c r="A5166" i="18"/>
  <c r="B5166" i="18"/>
  <c r="C5166" i="18"/>
  <c r="D5166" i="18"/>
  <c r="E5166" i="18"/>
  <c r="F5166" i="18"/>
  <c r="G5166" i="18"/>
  <c r="H5166" i="18"/>
  <c r="I5166" i="18"/>
  <c r="J5166" i="18"/>
  <c r="K5166" i="18"/>
  <c r="L5166" i="18"/>
  <c r="M5166" i="18"/>
  <c r="N5166" i="18"/>
  <c r="A5167" i="18"/>
  <c r="B5167" i="18"/>
  <c r="C5167" i="18"/>
  <c r="D5167" i="18"/>
  <c r="E5167" i="18"/>
  <c r="F5167" i="18"/>
  <c r="G5167" i="18"/>
  <c r="H5167" i="18"/>
  <c r="I5167" i="18"/>
  <c r="J5167" i="18"/>
  <c r="K5167" i="18"/>
  <c r="L5167" i="18"/>
  <c r="M5167" i="18"/>
  <c r="N5167" i="18"/>
  <c r="A5168" i="18"/>
  <c r="B5168" i="18"/>
  <c r="C5168" i="18"/>
  <c r="D5168" i="18"/>
  <c r="E5168" i="18"/>
  <c r="F5168" i="18"/>
  <c r="G5168" i="18"/>
  <c r="H5168" i="18"/>
  <c r="I5168" i="18"/>
  <c r="J5168" i="18"/>
  <c r="K5168" i="18"/>
  <c r="L5168" i="18"/>
  <c r="M5168" i="18"/>
  <c r="N5168" i="18"/>
  <c r="A5169" i="18"/>
  <c r="B5169" i="18"/>
  <c r="C5169" i="18"/>
  <c r="D5169" i="18"/>
  <c r="E5169" i="18"/>
  <c r="F5169" i="18"/>
  <c r="G5169" i="18"/>
  <c r="H5169" i="18"/>
  <c r="I5169" i="18"/>
  <c r="J5169" i="18"/>
  <c r="K5169" i="18"/>
  <c r="L5169" i="18"/>
  <c r="M5169" i="18"/>
  <c r="N5169" i="18"/>
  <c r="A5170" i="18"/>
  <c r="B5170" i="18"/>
  <c r="C5170" i="18"/>
  <c r="D5170" i="18"/>
  <c r="E5170" i="18"/>
  <c r="F5170" i="18"/>
  <c r="G5170" i="18"/>
  <c r="H5170" i="18"/>
  <c r="I5170" i="18"/>
  <c r="J5170" i="18"/>
  <c r="K5170" i="18"/>
  <c r="L5170" i="18"/>
  <c r="M5170" i="18"/>
  <c r="N5170" i="18"/>
  <c r="A5171" i="18"/>
  <c r="B5171" i="18"/>
  <c r="C5171" i="18"/>
  <c r="D5171" i="18"/>
  <c r="E5171" i="18"/>
  <c r="F5171" i="18"/>
  <c r="G5171" i="18"/>
  <c r="H5171" i="18"/>
  <c r="I5171" i="18"/>
  <c r="J5171" i="18"/>
  <c r="K5171" i="18"/>
  <c r="L5171" i="18"/>
  <c r="M5171" i="18"/>
  <c r="N5171" i="18"/>
  <c r="A5172" i="18"/>
  <c r="B5172" i="18"/>
  <c r="C5172" i="18"/>
  <c r="D5172" i="18"/>
  <c r="E5172" i="18"/>
  <c r="F5172" i="18"/>
  <c r="G5172" i="18"/>
  <c r="H5172" i="18"/>
  <c r="I5172" i="18"/>
  <c r="J5172" i="18"/>
  <c r="K5172" i="18"/>
  <c r="L5172" i="18"/>
  <c r="M5172" i="18"/>
  <c r="N5172" i="18"/>
  <c r="A5173" i="18"/>
  <c r="B5173" i="18"/>
  <c r="C5173" i="18"/>
  <c r="D5173" i="18"/>
  <c r="E5173" i="18"/>
  <c r="F5173" i="18"/>
  <c r="G5173" i="18"/>
  <c r="H5173" i="18"/>
  <c r="I5173" i="18"/>
  <c r="J5173" i="18"/>
  <c r="K5173" i="18"/>
  <c r="L5173" i="18"/>
  <c r="M5173" i="18"/>
  <c r="N5173" i="18"/>
  <c r="A5174" i="18"/>
  <c r="B5174" i="18"/>
  <c r="C5174" i="18"/>
  <c r="D5174" i="18"/>
  <c r="E5174" i="18"/>
  <c r="F5174" i="18"/>
  <c r="G5174" i="18"/>
  <c r="H5174" i="18"/>
  <c r="I5174" i="18"/>
  <c r="J5174" i="18"/>
  <c r="K5174" i="18"/>
  <c r="L5174" i="18"/>
  <c r="M5174" i="18"/>
  <c r="N5174" i="18"/>
  <c r="A5175" i="18"/>
  <c r="B5175" i="18"/>
  <c r="C5175" i="18"/>
  <c r="D5175" i="18"/>
  <c r="E5175" i="18"/>
  <c r="F5175" i="18"/>
  <c r="G5175" i="18"/>
  <c r="H5175" i="18"/>
  <c r="I5175" i="18"/>
  <c r="J5175" i="18"/>
  <c r="K5175" i="18"/>
  <c r="L5175" i="18"/>
  <c r="M5175" i="18"/>
  <c r="N5175" i="18"/>
  <c r="A5176" i="18"/>
  <c r="B5176" i="18"/>
  <c r="C5176" i="18"/>
  <c r="D5176" i="18"/>
  <c r="E5176" i="18"/>
  <c r="F5176" i="18"/>
  <c r="G5176" i="18"/>
  <c r="H5176" i="18"/>
  <c r="I5176" i="18"/>
  <c r="J5176" i="18"/>
  <c r="K5176" i="18"/>
  <c r="L5176" i="18"/>
  <c r="M5176" i="18"/>
  <c r="N5176" i="18"/>
  <c r="A5177" i="18"/>
  <c r="B5177" i="18"/>
  <c r="C5177" i="18"/>
  <c r="D5177" i="18"/>
  <c r="E5177" i="18"/>
  <c r="F5177" i="18"/>
  <c r="G5177" i="18"/>
  <c r="H5177" i="18"/>
  <c r="I5177" i="18"/>
  <c r="J5177" i="18"/>
  <c r="K5177" i="18"/>
  <c r="L5177" i="18"/>
  <c r="M5177" i="18"/>
  <c r="N5177" i="18"/>
  <c r="A5178" i="18"/>
  <c r="B5178" i="18"/>
  <c r="C5178" i="18"/>
  <c r="D5178" i="18"/>
  <c r="E5178" i="18"/>
  <c r="F5178" i="18"/>
  <c r="G5178" i="18"/>
  <c r="H5178" i="18"/>
  <c r="I5178" i="18"/>
  <c r="J5178" i="18"/>
  <c r="K5178" i="18"/>
  <c r="L5178" i="18"/>
  <c r="M5178" i="18"/>
  <c r="N5178" i="18"/>
  <c r="A5179" i="18"/>
  <c r="B5179" i="18"/>
  <c r="C5179" i="18"/>
  <c r="D5179" i="18"/>
  <c r="E5179" i="18"/>
  <c r="F5179" i="18"/>
  <c r="G5179" i="18"/>
  <c r="H5179" i="18"/>
  <c r="I5179" i="18"/>
  <c r="J5179" i="18"/>
  <c r="K5179" i="18"/>
  <c r="L5179" i="18"/>
  <c r="M5179" i="18"/>
  <c r="N5179" i="18"/>
  <c r="A5180" i="18"/>
  <c r="B5180" i="18"/>
  <c r="C5180" i="18"/>
  <c r="D5180" i="18"/>
  <c r="E5180" i="18"/>
  <c r="F5180" i="18"/>
  <c r="G5180" i="18"/>
  <c r="H5180" i="18"/>
  <c r="I5180" i="18"/>
  <c r="J5180" i="18"/>
  <c r="K5180" i="18"/>
  <c r="L5180" i="18"/>
  <c r="M5180" i="18"/>
  <c r="N5180" i="18"/>
  <c r="A5181" i="18"/>
  <c r="B5181" i="18"/>
  <c r="C5181" i="18"/>
  <c r="D5181" i="18"/>
  <c r="E5181" i="18"/>
  <c r="F5181" i="18"/>
  <c r="G5181" i="18"/>
  <c r="H5181" i="18"/>
  <c r="I5181" i="18"/>
  <c r="J5181" i="18"/>
  <c r="K5181" i="18"/>
  <c r="L5181" i="18"/>
  <c r="M5181" i="18"/>
  <c r="N5181" i="18"/>
  <c r="A5182" i="18"/>
  <c r="B5182" i="18"/>
  <c r="C5182" i="18"/>
  <c r="D5182" i="18"/>
  <c r="E5182" i="18"/>
  <c r="F5182" i="18"/>
  <c r="G5182" i="18"/>
  <c r="H5182" i="18"/>
  <c r="I5182" i="18"/>
  <c r="J5182" i="18"/>
  <c r="K5182" i="18"/>
  <c r="L5182" i="18"/>
  <c r="M5182" i="18"/>
  <c r="N5182" i="18"/>
  <c r="A5183" i="18"/>
  <c r="B5183" i="18"/>
  <c r="C5183" i="18"/>
  <c r="D5183" i="18"/>
  <c r="E5183" i="18"/>
  <c r="F5183" i="18"/>
  <c r="G5183" i="18"/>
  <c r="H5183" i="18"/>
  <c r="I5183" i="18"/>
  <c r="J5183" i="18"/>
  <c r="K5183" i="18"/>
  <c r="L5183" i="18"/>
  <c r="M5183" i="18"/>
  <c r="N5183" i="18"/>
  <c r="A5184" i="18"/>
  <c r="B5184" i="18"/>
  <c r="C5184" i="18"/>
  <c r="D5184" i="18"/>
  <c r="E5184" i="18"/>
  <c r="F5184" i="18"/>
  <c r="G5184" i="18"/>
  <c r="H5184" i="18"/>
  <c r="I5184" i="18"/>
  <c r="J5184" i="18"/>
  <c r="K5184" i="18"/>
  <c r="L5184" i="18"/>
  <c r="M5184" i="18"/>
  <c r="N5184" i="18"/>
  <c r="A5185" i="18"/>
  <c r="B5185" i="18"/>
  <c r="C5185" i="18"/>
  <c r="D5185" i="18"/>
  <c r="E5185" i="18"/>
  <c r="F5185" i="18"/>
  <c r="G5185" i="18"/>
  <c r="H5185" i="18"/>
  <c r="I5185" i="18"/>
  <c r="J5185" i="18"/>
  <c r="K5185" i="18"/>
  <c r="L5185" i="18"/>
  <c r="M5185" i="18"/>
  <c r="N5185" i="18"/>
  <c r="A5186" i="18"/>
  <c r="B5186" i="18"/>
  <c r="C5186" i="18"/>
  <c r="D5186" i="18"/>
  <c r="E5186" i="18"/>
  <c r="F5186" i="18"/>
  <c r="G5186" i="18"/>
  <c r="H5186" i="18"/>
  <c r="I5186" i="18"/>
  <c r="J5186" i="18"/>
  <c r="K5186" i="18"/>
  <c r="L5186" i="18"/>
  <c r="M5186" i="18"/>
  <c r="N5186" i="18"/>
  <c r="A5187" i="18"/>
  <c r="B5187" i="18"/>
  <c r="C5187" i="18"/>
  <c r="D5187" i="18"/>
  <c r="E5187" i="18"/>
  <c r="F5187" i="18"/>
  <c r="G5187" i="18"/>
  <c r="H5187" i="18"/>
  <c r="I5187" i="18"/>
  <c r="J5187" i="18"/>
  <c r="K5187" i="18"/>
  <c r="L5187" i="18"/>
  <c r="M5187" i="18"/>
  <c r="N5187" i="18"/>
  <c r="A5188" i="18"/>
  <c r="B5188" i="18"/>
  <c r="C5188" i="18"/>
  <c r="D5188" i="18"/>
  <c r="E5188" i="18"/>
  <c r="F5188" i="18"/>
  <c r="G5188" i="18"/>
  <c r="H5188" i="18"/>
  <c r="I5188" i="18"/>
  <c r="J5188" i="18"/>
  <c r="K5188" i="18"/>
  <c r="L5188" i="18"/>
  <c r="M5188" i="18"/>
  <c r="N5188" i="18"/>
  <c r="A5189" i="18"/>
  <c r="B5189" i="18"/>
  <c r="C5189" i="18"/>
  <c r="D5189" i="18"/>
  <c r="E5189" i="18"/>
  <c r="F5189" i="18"/>
  <c r="G5189" i="18"/>
  <c r="H5189" i="18"/>
  <c r="I5189" i="18"/>
  <c r="J5189" i="18"/>
  <c r="K5189" i="18"/>
  <c r="L5189" i="18"/>
  <c r="M5189" i="18"/>
  <c r="N5189" i="18"/>
  <c r="A5190" i="18"/>
  <c r="B5190" i="18"/>
  <c r="C5190" i="18"/>
  <c r="D5190" i="18"/>
  <c r="E5190" i="18"/>
  <c r="F5190" i="18"/>
  <c r="G5190" i="18"/>
  <c r="H5190" i="18"/>
  <c r="I5190" i="18"/>
  <c r="J5190" i="18"/>
  <c r="K5190" i="18"/>
  <c r="L5190" i="18"/>
  <c r="M5190" i="18"/>
  <c r="N5190" i="18"/>
  <c r="A5191" i="18"/>
  <c r="B5191" i="18"/>
  <c r="C5191" i="18"/>
  <c r="D5191" i="18"/>
  <c r="E5191" i="18"/>
  <c r="F5191" i="18"/>
  <c r="G5191" i="18"/>
  <c r="H5191" i="18"/>
  <c r="I5191" i="18"/>
  <c r="J5191" i="18"/>
  <c r="K5191" i="18"/>
  <c r="L5191" i="18"/>
  <c r="M5191" i="18"/>
  <c r="N5191" i="18"/>
  <c r="A5192" i="18"/>
  <c r="B5192" i="18"/>
  <c r="C5192" i="18"/>
  <c r="D5192" i="18"/>
  <c r="E5192" i="18"/>
  <c r="F5192" i="18"/>
  <c r="G5192" i="18"/>
  <c r="H5192" i="18"/>
  <c r="I5192" i="18"/>
  <c r="J5192" i="18"/>
  <c r="K5192" i="18"/>
  <c r="L5192" i="18"/>
  <c r="M5192" i="18"/>
  <c r="N5192" i="18"/>
  <c r="A5193" i="18"/>
  <c r="B5193" i="18"/>
  <c r="C5193" i="18"/>
  <c r="D5193" i="18"/>
  <c r="E5193" i="18"/>
  <c r="F5193" i="18"/>
  <c r="G5193" i="18"/>
  <c r="H5193" i="18"/>
  <c r="I5193" i="18"/>
  <c r="J5193" i="18"/>
  <c r="K5193" i="18"/>
  <c r="L5193" i="18"/>
  <c r="M5193" i="18"/>
  <c r="N5193" i="18"/>
  <c r="A5194" i="18"/>
  <c r="B5194" i="18"/>
  <c r="C5194" i="18"/>
  <c r="D5194" i="18"/>
  <c r="E5194" i="18"/>
  <c r="F5194" i="18"/>
  <c r="G5194" i="18"/>
  <c r="H5194" i="18"/>
  <c r="I5194" i="18"/>
  <c r="J5194" i="18"/>
  <c r="K5194" i="18"/>
  <c r="L5194" i="18"/>
  <c r="M5194" i="18"/>
  <c r="N5194" i="18"/>
  <c r="A5195" i="18"/>
  <c r="B5195" i="18"/>
  <c r="C5195" i="18"/>
  <c r="D5195" i="18"/>
  <c r="E5195" i="18"/>
  <c r="F5195" i="18"/>
  <c r="G5195" i="18"/>
  <c r="H5195" i="18"/>
  <c r="I5195" i="18"/>
  <c r="J5195" i="18"/>
  <c r="K5195" i="18"/>
  <c r="L5195" i="18"/>
  <c r="M5195" i="18"/>
  <c r="N5195" i="18"/>
  <c r="A5196" i="18"/>
  <c r="B5196" i="18"/>
  <c r="C5196" i="18"/>
  <c r="D5196" i="18"/>
  <c r="E5196" i="18"/>
  <c r="F5196" i="18"/>
  <c r="G5196" i="18"/>
  <c r="H5196" i="18"/>
  <c r="I5196" i="18"/>
  <c r="J5196" i="18"/>
  <c r="K5196" i="18"/>
  <c r="L5196" i="18"/>
  <c r="M5196" i="18"/>
  <c r="N5196" i="18"/>
  <c r="A5197" i="18"/>
  <c r="B5197" i="18"/>
  <c r="C5197" i="18"/>
  <c r="D5197" i="18"/>
  <c r="E5197" i="18"/>
  <c r="F5197" i="18"/>
  <c r="G5197" i="18"/>
  <c r="H5197" i="18"/>
  <c r="I5197" i="18"/>
  <c r="J5197" i="18"/>
  <c r="K5197" i="18"/>
  <c r="L5197" i="18"/>
  <c r="M5197" i="18"/>
  <c r="N5197" i="18"/>
  <c r="A5198" i="18"/>
  <c r="B5198" i="18"/>
  <c r="C5198" i="18"/>
  <c r="D5198" i="18"/>
  <c r="E5198" i="18"/>
  <c r="F5198" i="18"/>
  <c r="G5198" i="18"/>
  <c r="H5198" i="18"/>
  <c r="I5198" i="18"/>
  <c r="J5198" i="18"/>
  <c r="K5198" i="18"/>
  <c r="L5198" i="18"/>
  <c r="M5198" i="18"/>
  <c r="N5198" i="18"/>
  <c r="A5199" i="18"/>
  <c r="B5199" i="18"/>
  <c r="C5199" i="18"/>
  <c r="D5199" i="18"/>
  <c r="E5199" i="18"/>
  <c r="F5199" i="18"/>
  <c r="G5199" i="18"/>
  <c r="H5199" i="18"/>
  <c r="I5199" i="18"/>
  <c r="J5199" i="18"/>
  <c r="K5199" i="18"/>
  <c r="L5199" i="18"/>
  <c r="M5199" i="18"/>
  <c r="N5199" i="18"/>
  <c r="A5200" i="18"/>
  <c r="B5200" i="18"/>
  <c r="C5200" i="18"/>
  <c r="D5200" i="18"/>
  <c r="E5200" i="18"/>
  <c r="F5200" i="18"/>
  <c r="G5200" i="18"/>
  <c r="H5200" i="18"/>
  <c r="I5200" i="18"/>
  <c r="J5200" i="18"/>
  <c r="K5200" i="18"/>
  <c r="L5200" i="18"/>
  <c r="M5200" i="18"/>
  <c r="N5200" i="18"/>
  <c r="A5201" i="18"/>
  <c r="B5201" i="18"/>
  <c r="C5201" i="18"/>
  <c r="D5201" i="18"/>
  <c r="E5201" i="18"/>
  <c r="F5201" i="18"/>
  <c r="G5201" i="18"/>
  <c r="H5201" i="18"/>
  <c r="I5201" i="18"/>
  <c r="J5201" i="18"/>
  <c r="K5201" i="18"/>
  <c r="L5201" i="18"/>
  <c r="M5201" i="18"/>
  <c r="N5201" i="18"/>
  <c r="A5202" i="18"/>
  <c r="B5202" i="18"/>
  <c r="C5202" i="18"/>
  <c r="D5202" i="18"/>
  <c r="E5202" i="18"/>
  <c r="F5202" i="18"/>
  <c r="G5202" i="18"/>
  <c r="H5202" i="18"/>
  <c r="I5202" i="18"/>
  <c r="J5202" i="18"/>
  <c r="K5202" i="18"/>
  <c r="L5202" i="18"/>
  <c r="M5202" i="18"/>
  <c r="N5202" i="18"/>
  <c r="A5203" i="18"/>
  <c r="B5203" i="18"/>
  <c r="C5203" i="18"/>
  <c r="D5203" i="18"/>
  <c r="E5203" i="18"/>
  <c r="F5203" i="18"/>
  <c r="G5203" i="18"/>
  <c r="H5203" i="18"/>
  <c r="I5203" i="18"/>
  <c r="J5203" i="18"/>
  <c r="K5203" i="18"/>
  <c r="L5203" i="18"/>
  <c r="M5203" i="18"/>
  <c r="N5203" i="18"/>
  <c r="A5204" i="18"/>
  <c r="B5204" i="18"/>
  <c r="C5204" i="18"/>
  <c r="D5204" i="18"/>
  <c r="E5204" i="18"/>
  <c r="F5204" i="18"/>
  <c r="G5204" i="18"/>
  <c r="H5204" i="18"/>
  <c r="I5204" i="18"/>
  <c r="J5204" i="18"/>
  <c r="K5204" i="18"/>
  <c r="L5204" i="18"/>
  <c r="M5204" i="18"/>
  <c r="N5204" i="18"/>
  <c r="A5205" i="18"/>
  <c r="B5205" i="18"/>
  <c r="C5205" i="18"/>
  <c r="D5205" i="18"/>
  <c r="E5205" i="18"/>
  <c r="F5205" i="18"/>
  <c r="G5205" i="18"/>
  <c r="H5205" i="18"/>
  <c r="I5205" i="18"/>
  <c r="J5205" i="18"/>
  <c r="K5205" i="18"/>
  <c r="L5205" i="18"/>
  <c r="M5205" i="18"/>
  <c r="N5205" i="18"/>
  <c r="A5206" i="18"/>
  <c r="B5206" i="18"/>
  <c r="C5206" i="18"/>
  <c r="D5206" i="18"/>
  <c r="E5206" i="18"/>
  <c r="F5206" i="18"/>
  <c r="G5206" i="18"/>
  <c r="H5206" i="18"/>
  <c r="I5206" i="18"/>
  <c r="J5206" i="18"/>
  <c r="K5206" i="18"/>
  <c r="L5206" i="18"/>
  <c r="M5206" i="18"/>
  <c r="N5206" i="18"/>
  <c r="A5207" i="18"/>
  <c r="B5207" i="18"/>
  <c r="C5207" i="18"/>
  <c r="D5207" i="18"/>
  <c r="E5207" i="18"/>
  <c r="F5207" i="18"/>
  <c r="G5207" i="18"/>
  <c r="H5207" i="18"/>
  <c r="I5207" i="18"/>
  <c r="J5207" i="18"/>
  <c r="K5207" i="18"/>
  <c r="L5207" i="18"/>
  <c r="M5207" i="18"/>
  <c r="N5207" i="18"/>
  <c r="A5208" i="18"/>
  <c r="B5208" i="18"/>
  <c r="C5208" i="18"/>
  <c r="D5208" i="18"/>
  <c r="E5208" i="18"/>
  <c r="F5208" i="18"/>
  <c r="G5208" i="18"/>
  <c r="H5208" i="18"/>
  <c r="I5208" i="18"/>
  <c r="J5208" i="18"/>
  <c r="K5208" i="18"/>
  <c r="L5208" i="18"/>
  <c r="M5208" i="18"/>
  <c r="N5208" i="18"/>
  <c r="A5209" i="18"/>
  <c r="B5209" i="18"/>
  <c r="C5209" i="18"/>
  <c r="D5209" i="18"/>
  <c r="E5209" i="18"/>
  <c r="F5209" i="18"/>
  <c r="G5209" i="18"/>
  <c r="H5209" i="18"/>
  <c r="I5209" i="18"/>
  <c r="J5209" i="18"/>
  <c r="K5209" i="18"/>
  <c r="L5209" i="18"/>
  <c r="M5209" i="18"/>
  <c r="N5209" i="18"/>
  <c r="A5210" i="18"/>
  <c r="B5210" i="18"/>
  <c r="C5210" i="18"/>
  <c r="D5210" i="18"/>
  <c r="E5210" i="18"/>
  <c r="F5210" i="18"/>
  <c r="G5210" i="18"/>
  <c r="H5210" i="18"/>
  <c r="I5210" i="18"/>
  <c r="J5210" i="18"/>
  <c r="K5210" i="18"/>
  <c r="L5210" i="18"/>
  <c r="M5210" i="18"/>
  <c r="N5210" i="18"/>
  <c r="A5211" i="18"/>
  <c r="B5211" i="18"/>
  <c r="C5211" i="18"/>
  <c r="D5211" i="18"/>
  <c r="E5211" i="18"/>
  <c r="F5211" i="18"/>
  <c r="G5211" i="18"/>
  <c r="H5211" i="18"/>
  <c r="I5211" i="18"/>
  <c r="J5211" i="18"/>
  <c r="K5211" i="18"/>
  <c r="L5211" i="18"/>
  <c r="M5211" i="18"/>
  <c r="N5211" i="18"/>
  <c r="A5212" i="18"/>
  <c r="B5212" i="18"/>
  <c r="C5212" i="18"/>
  <c r="D5212" i="18"/>
  <c r="E5212" i="18"/>
  <c r="F5212" i="18"/>
  <c r="G5212" i="18"/>
  <c r="H5212" i="18"/>
  <c r="I5212" i="18"/>
  <c r="J5212" i="18"/>
  <c r="K5212" i="18"/>
  <c r="L5212" i="18"/>
  <c r="M5212" i="18"/>
  <c r="N5212" i="18"/>
  <c r="A5213" i="18"/>
  <c r="B5213" i="18"/>
  <c r="C5213" i="18"/>
  <c r="D5213" i="18"/>
  <c r="E5213" i="18"/>
  <c r="F5213" i="18"/>
  <c r="G5213" i="18"/>
  <c r="H5213" i="18"/>
  <c r="I5213" i="18"/>
  <c r="J5213" i="18"/>
  <c r="K5213" i="18"/>
  <c r="L5213" i="18"/>
  <c r="M5213" i="18"/>
  <c r="N5213" i="18"/>
  <c r="A5214" i="18"/>
  <c r="B5214" i="18"/>
  <c r="C5214" i="18"/>
  <c r="D5214" i="18"/>
  <c r="E5214" i="18"/>
  <c r="F5214" i="18"/>
  <c r="G5214" i="18"/>
  <c r="H5214" i="18"/>
  <c r="I5214" i="18"/>
  <c r="J5214" i="18"/>
  <c r="K5214" i="18"/>
  <c r="L5214" i="18"/>
  <c r="M5214" i="18"/>
  <c r="N5214" i="18"/>
  <c r="A5215" i="18"/>
  <c r="B5215" i="18"/>
  <c r="C5215" i="18"/>
  <c r="D5215" i="18"/>
  <c r="E5215" i="18"/>
  <c r="F5215" i="18"/>
  <c r="G5215" i="18"/>
  <c r="H5215" i="18"/>
  <c r="I5215" i="18"/>
  <c r="J5215" i="18"/>
  <c r="K5215" i="18"/>
  <c r="L5215" i="18"/>
  <c r="M5215" i="18"/>
  <c r="N5215" i="18"/>
  <c r="A5216" i="18"/>
  <c r="B5216" i="18"/>
  <c r="C5216" i="18"/>
  <c r="D5216" i="18"/>
  <c r="E5216" i="18"/>
  <c r="F5216" i="18"/>
  <c r="G5216" i="18"/>
  <c r="H5216" i="18"/>
  <c r="I5216" i="18"/>
  <c r="J5216" i="18"/>
  <c r="K5216" i="18"/>
  <c r="L5216" i="18"/>
  <c r="M5216" i="18"/>
  <c r="N5216" i="18"/>
  <c r="A5217" i="18"/>
  <c r="B5217" i="18"/>
  <c r="C5217" i="18"/>
  <c r="D5217" i="18"/>
  <c r="E5217" i="18"/>
  <c r="F5217" i="18"/>
  <c r="G5217" i="18"/>
  <c r="H5217" i="18"/>
  <c r="I5217" i="18"/>
  <c r="J5217" i="18"/>
  <c r="K5217" i="18"/>
  <c r="L5217" i="18"/>
  <c r="M5217" i="18"/>
  <c r="N5217" i="18"/>
  <c r="A5218" i="18"/>
  <c r="B5218" i="18"/>
  <c r="C5218" i="18"/>
  <c r="D5218" i="18"/>
  <c r="E5218" i="18"/>
  <c r="F5218" i="18"/>
  <c r="G5218" i="18"/>
  <c r="H5218" i="18"/>
  <c r="I5218" i="18"/>
  <c r="J5218" i="18"/>
  <c r="K5218" i="18"/>
  <c r="L5218" i="18"/>
  <c r="M5218" i="18"/>
  <c r="N5218" i="18"/>
  <c r="A5219" i="18"/>
  <c r="B5219" i="18"/>
  <c r="C5219" i="18"/>
  <c r="D5219" i="18"/>
  <c r="E5219" i="18"/>
  <c r="F5219" i="18"/>
  <c r="G5219" i="18"/>
  <c r="H5219" i="18"/>
  <c r="I5219" i="18"/>
  <c r="J5219" i="18"/>
  <c r="K5219" i="18"/>
  <c r="L5219" i="18"/>
  <c r="M5219" i="18"/>
  <c r="N5219" i="18"/>
  <c r="A5220" i="18"/>
  <c r="B5220" i="18"/>
  <c r="C5220" i="18"/>
  <c r="D5220" i="18"/>
  <c r="E5220" i="18"/>
  <c r="F5220" i="18"/>
  <c r="G5220" i="18"/>
  <c r="H5220" i="18"/>
  <c r="I5220" i="18"/>
  <c r="J5220" i="18"/>
  <c r="K5220" i="18"/>
  <c r="L5220" i="18"/>
  <c r="M5220" i="18"/>
  <c r="N5220" i="18"/>
  <c r="A5221" i="18"/>
  <c r="B5221" i="18"/>
  <c r="C5221" i="18"/>
  <c r="D5221" i="18"/>
  <c r="E5221" i="18"/>
  <c r="F5221" i="18"/>
  <c r="G5221" i="18"/>
  <c r="H5221" i="18"/>
  <c r="I5221" i="18"/>
  <c r="J5221" i="18"/>
  <c r="K5221" i="18"/>
  <c r="L5221" i="18"/>
  <c r="M5221" i="18"/>
  <c r="N5221" i="18"/>
  <c r="A5222" i="18"/>
  <c r="B5222" i="18"/>
  <c r="C5222" i="18"/>
  <c r="D5222" i="18"/>
  <c r="E5222" i="18"/>
  <c r="F5222" i="18"/>
  <c r="G5222" i="18"/>
  <c r="H5222" i="18"/>
  <c r="I5222" i="18"/>
  <c r="J5222" i="18"/>
  <c r="K5222" i="18"/>
  <c r="L5222" i="18"/>
  <c r="M5222" i="18"/>
  <c r="N5222" i="18"/>
  <c r="A5223" i="18"/>
  <c r="B5223" i="18"/>
  <c r="C5223" i="18"/>
  <c r="D5223" i="18"/>
  <c r="E5223" i="18"/>
  <c r="F5223" i="18"/>
  <c r="G5223" i="18"/>
  <c r="H5223" i="18"/>
  <c r="I5223" i="18"/>
  <c r="J5223" i="18"/>
  <c r="K5223" i="18"/>
  <c r="L5223" i="18"/>
  <c r="M5223" i="18"/>
  <c r="N5223" i="18"/>
  <c r="A5224" i="18"/>
  <c r="B5224" i="18"/>
  <c r="C5224" i="18"/>
  <c r="D5224" i="18"/>
  <c r="E5224" i="18"/>
  <c r="F5224" i="18"/>
  <c r="G5224" i="18"/>
  <c r="H5224" i="18"/>
  <c r="I5224" i="18"/>
  <c r="J5224" i="18"/>
  <c r="K5224" i="18"/>
  <c r="L5224" i="18"/>
  <c r="M5224" i="18"/>
  <c r="N5224" i="18"/>
  <c r="A5225" i="18"/>
  <c r="B5225" i="18"/>
  <c r="C5225" i="18"/>
  <c r="D5225" i="18"/>
  <c r="E5225" i="18"/>
  <c r="F5225" i="18"/>
  <c r="G5225" i="18"/>
  <c r="H5225" i="18"/>
  <c r="I5225" i="18"/>
  <c r="J5225" i="18"/>
  <c r="K5225" i="18"/>
  <c r="L5225" i="18"/>
  <c r="M5225" i="18"/>
  <c r="N5225" i="18"/>
  <c r="A5226" i="18"/>
  <c r="B5226" i="18"/>
  <c r="C5226" i="18"/>
  <c r="D5226" i="18"/>
  <c r="E5226" i="18"/>
  <c r="F5226" i="18"/>
  <c r="G5226" i="18"/>
  <c r="H5226" i="18"/>
  <c r="I5226" i="18"/>
  <c r="J5226" i="18"/>
  <c r="K5226" i="18"/>
  <c r="L5226" i="18"/>
  <c r="M5226" i="18"/>
  <c r="N5226" i="18"/>
  <c r="A5227" i="18"/>
  <c r="B5227" i="18"/>
  <c r="C5227" i="18"/>
  <c r="D5227" i="18"/>
  <c r="E5227" i="18"/>
  <c r="F5227" i="18"/>
  <c r="G5227" i="18"/>
  <c r="H5227" i="18"/>
  <c r="I5227" i="18"/>
  <c r="J5227" i="18"/>
  <c r="K5227" i="18"/>
  <c r="L5227" i="18"/>
  <c r="M5227" i="18"/>
  <c r="N5227" i="18"/>
  <c r="A5228" i="18"/>
  <c r="B5228" i="18"/>
  <c r="C5228" i="18"/>
  <c r="D5228" i="18"/>
  <c r="E5228" i="18"/>
  <c r="F5228" i="18"/>
  <c r="G5228" i="18"/>
  <c r="H5228" i="18"/>
  <c r="I5228" i="18"/>
  <c r="J5228" i="18"/>
  <c r="K5228" i="18"/>
  <c r="L5228" i="18"/>
  <c r="M5228" i="18"/>
  <c r="N5228" i="18"/>
  <c r="A5229" i="18"/>
  <c r="B5229" i="18"/>
  <c r="C5229" i="18"/>
  <c r="D5229" i="18"/>
  <c r="E5229" i="18"/>
  <c r="F5229" i="18"/>
  <c r="G5229" i="18"/>
  <c r="H5229" i="18"/>
  <c r="I5229" i="18"/>
  <c r="J5229" i="18"/>
  <c r="K5229" i="18"/>
  <c r="L5229" i="18"/>
  <c r="M5229" i="18"/>
  <c r="N5229" i="18"/>
  <c r="A5230" i="18"/>
  <c r="B5230" i="18"/>
  <c r="C5230" i="18"/>
  <c r="D5230" i="18"/>
  <c r="E5230" i="18"/>
  <c r="F5230" i="18"/>
  <c r="G5230" i="18"/>
  <c r="H5230" i="18"/>
  <c r="I5230" i="18"/>
  <c r="J5230" i="18"/>
  <c r="K5230" i="18"/>
  <c r="L5230" i="18"/>
  <c r="M5230" i="18"/>
  <c r="N5230" i="18"/>
  <c r="A5231" i="18"/>
  <c r="B5231" i="18"/>
  <c r="C5231" i="18"/>
  <c r="D5231" i="18"/>
  <c r="E5231" i="18"/>
  <c r="F5231" i="18"/>
  <c r="G5231" i="18"/>
  <c r="H5231" i="18"/>
  <c r="I5231" i="18"/>
  <c r="J5231" i="18"/>
  <c r="K5231" i="18"/>
  <c r="L5231" i="18"/>
  <c r="M5231" i="18"/>
  <c r="N5231" i="18"/>
  <c r="A5232" i="18"/>
  <c r="B5232" i="18"/>
  <c r="C5232" i="18"/>
  <c r="D5232" i="18"/>
  <c r="E5232" i="18"/>
  <c r="F5232" i="18"/>
  <c r="G5232" i="18"/>
  <c r="H5232" i="18"/>
  <c r="I5232" i="18"/>
  <c r="J5232" i="18"/>
  <c r="K5232" i="18"/>
  <c r="L5232" i="18"/>
  <c r="M5232" i="18"/>
  <c r="N5232" i="18"/>
  <c r="A5233" i="18"/>
  <c r="B5233" i="18"/>
  <c r="C5233" i="18"/>
  <c r="D5233" i="18"/>
  <c r="E5233" i="18"/>
  <c r="F5233" i="18"/>
  <c r="G5233" i="18"/>
  <c r="H5233" i="18"/>
  <c r="I5233" i="18"/>
  <c r="J5233" i="18"/>
  <c r="K5233" i="18"/>
  <c r="L5233" i="18"/>
  <c r="M5233" i="18"/>
  <c r="N5233" i="18"/>
  <c r="A5234" i="18"/>
  <c r="B5234" i="18"/>
  <c r="C5234" i="18"/>
  <c r="D5234" i="18"/>
  <c r="E5234" i="18"/>
  <c r="F5234" i="18"/>
  <c r="G5234" i="18"/>
  <c r="H5234" i="18"/>
  <c r="I5234" i="18"/>
  <c r="J5234" i="18"/>
  <c r="K5234" i="18"/>
  <c r="L5234" i="18"/>
  <c r="M5234" i="18"/>
  <c r="N5234" i="18"/>
  <c r="A5235" i="18"/>
  <c r="B5235" i="18"/>
  <c r="C5235" i="18"/>
  <c r="D5235" i="18"/>
  <c r="E5235" i="18"/>
  <c r="F5235" i="18"/>
  <c r="G5235" i="18"/>
  <c r="H5235" i="18"/>
  <c r="I5235" i="18"/>
  <c r="J5235" i="18"/>
  <c r="K5235" i="18"/>
  <c r="L5235" i="18"/>
  <c r="M5235" i="18"/>
  <c r="N5235" i="18"/>
  <c r="A5236" i="18"/>
  <c r="B5236" i="18"/>
  <c r="C5236" i="18"/>
  <c r="D5236" i="18"/>
  <c r="E5236" i="18"/>
  <c r="F5236" i="18"/>
  <c r="G5236" i="18"/>
  <c r="H5236" i="18"/>
  <c r="I5236" i="18"/>
  <c r="J5236" i="18"/>
  <c r="K5236" i="18"/>
  <c r="L5236" i="18"/>
  <c r="M5236" i="18"/>
  <c r="N5236" i="18"/>
  <c r="A5237" i="18"/>
  <c r="B5237" i="18"/>
  <c r="C5237" i="18"/>
  <c r="D5237" i="18"/>
  <c r="E5237" i="18"/>
  <c r="F5237" i="18"/>
  <c r="G5237" i="18"/>
  <c r="H5237" i="18"/>
  <c r="I5237" i="18"/>
  <c r="J5237" i="18"/>
  <c r="K5237" i="18"/>
  <c r="L5237" i="18"/>
  <c r="M5237" i="18"/>
  <c r="N5237" i="18"/>
  <c r="A5238" i="18"/>
  <c r="B5238" i="18"/>
  <c r="C5238" i="18"/>
  <c r="D5238" i="18"/>
  <c r="E5238" i="18"/>
  <c r="F5238" i="18"/>
  <c r="G5238" i="18"/>
  <c r="H5238" i="18"/>
  <c r="I5238" i="18"/>
  <c r="J5238" i="18"/>
  <c r="K5238" i="18"/>
  <c r="L5238" i="18"/>
  <c r="M5238" i="18"/>
  <c r="N5238" i="18"/>
  <c r="A5239" i="18"/>
  <c r="B5239" i="18"/>
  <c r="C5239" i="18"/>
  <c r="D5239" i="18"/>
  <c r="E5239" i="18"/>
  <c r="F5239" i="18"/>
  <c r="G5239" i="18"/>
  <c r="H5239" i="18"/>
  <c r="I5239" i="18"/>
  <c r="J5239" i="18"/>
  <c r="K5239" i="18"/>
  <c r="L5239" i="18"/>
  <c r="M5239" i="18"/>
  <c r="N5239" i="18"/>
  <c r="A5240" i="18"/>
  <c r="B5240" i="18"/>
  <c r="C5240" i="18"/>
  <c r="D5240" i="18"/>
  <c r="E5240" i="18"/>
  <c r="F5240" i="18"/>
  <c r="G5240" i="18"/>
  <c r="H5240" i="18"/>
  <c r="I5240" i="18"/>
  <c r="J5240" i="18"/>
  <c r="K5240" i="18"/>
  <c r="L5240" i="18"/>
  <c r="M5240" i="18"/>
  <c r="N5240" i="18"/>
  <c r="A5241" i="18"/>
  <c r="B5241" i="18"/>
  <c r="C5241" i="18"/>
  <c r="D5241" i="18"/>
  <c r="E5241" i="18"/>
  <c r="F5241" i="18"/>
  <c r="G5241" i="18"/>
  <c r="H5241" i="18"/>
  <c r="I5241" i="18"/>
  <c r="J5241" i="18"/>
  <c r="K5241" i="18"/>
  <c r="L5241" i="18"/>
  <c r="M5241" i="18"/>
  <c r="N5241" i="18"/>
  <c r="A5242" i="18"/>
  <c r="B5242" i="18"/>
  <c r="C5242" i="18"/>
  <c r="D5242" i="18"/>
  <c r="E5242" i="18"/>
  <c r="F5242" i="18"/>
  <c r="G5242" i="18"/>
  <c r="H5242" i="18"/>
  <c r="I5242" i="18"/>
  <c r="J5242" i="18"/>
  <c r="K5242" i="18"/>
  <c r="L5242" i="18"/>
  <c r="M5242" i="18"/>
  <c r="N5242" i="18"/>
  <c r="A5243" i="18"/>
  <c r="B5243" i="18"/>
  <c r="C5243" i="18"/>
  <c r="D5243" i="18"/>
  <c r="E5243" i="18"/>
  <c r="F5243" i="18"/>
  <c r="G5243" i="18"/>
  <c r="H5243" i="18"/>
  <c r="I5243" i="18"/>
  <c r="J5243" i="18"/>
  <c r="K5243" i="18"/>
  <c r="L5243" i="18"/>
  <c r="M5243" i="18"/>
  <c r="N5243" i="18"/>
  <c r="A5244" i="18"/>
  <c r="B5244" i="18"/>
  <c r="C5244" i="18"/>
  <c r="D5244" i="18"/>
  <c r="E5244" i="18"/>
  <c r="F5244" i="18"/>
  <c r="G5244" i="18"/>
  <c r="H5244" i="18"/>
  <c r="I5244" i="18"/>
  <c r="J5244" i="18"/>
  <c r="K5244" i="18"/>
  <c r="L5244" i="18"/>
  <c r="M5244" i="18"/>
  <c r="N5244" i="18"/>
  <c r="A5245" i="18"/>
  <c r="B5245" i="18"/>
  <c r="C5245" i="18"/>
  <c r="D5245" i="18"/>
  <c r="E5245" i="18"/>
  <c r="F5245" i="18"/>
  <c r="G5245" i="18"/>
  <c r="H5245" i="18"/>
  <c r="I5245" i="18"/>
  <c r="J5245" i="18"/>
  <c r="K5245" i="18"/>
  <c r="L5245" i="18"/>
  <c r="M5245" i="18"/>
  <c r="N5245" i="18"/>
  <c r="A5246" i="18"/>
  <c r="B5246" i="18"/>
  <c r="C5246" i="18"/>
  <c r="D5246" i="18"/>
  <c r="E5246" i="18"/>
  <c r="F5246" i="18"/>
  <c r="G5246" i="18"/>
  <c r="H5246" i="18"/>
  <c r="I5246" i="18"/>
  <c r="J5246" i="18"/>
  <c r="K5246" i="18"/>
  <c r="L5246" i="18"/>
  <c r="M5246" i="18"/>
  <c r="N5246" i="18"/>
  <c r="A5247" i="18"/>
  <c r="B5247" i="18"/>
  <c r="C5247" i="18"/>
  <c r="D5247" i="18"/>
  <c r="E5247" i="18"/>
  <c r="F5247" i="18"/>
  <c r="G5247" i="18"/>
  <c r="H5247" i="18"/>
  <c r="I5247" i="18"/>
  <c r="J5247" i="18"/>
  <c r="K5247" i="18"/>
  <c r="L5247" i="18"/>
  <c r="M5247" i="18"/>
  <c r="N5247" i="18"/>
  <c r="A5248" i="18"/>
  <c r="B5248" i="18"/>
  <c r="C5248" i="18"/>
  <c r="D5248" i="18"/>
  <c r="E5248" i="18"/>
  <c r="F5248" i="18"/>
  <c r="G5248" i="18"/>
  <c r="H5248" i="18"/>
  <c r="I5248" i="18"/>
  <c r="J5248" i="18"/>
  <c r="K5248" i="18"/>
  <c r="L5248" i="18"/>
  <c r="M5248" i="18"/>
  <c r="N5248" i="18"/>
  <c r="A5249" i="18"/>
  <c r="B5249" i="18"/>
  <c r="C5249" i="18"/>
  <c r="D5249" i="18"/>
  <c r="E5249" i="18"/>
  <c r="F5249" i="18"/>
  <c r="G5249" i="18"/>
  <c r="H5249" i="18"/>
  <c r="I5249" i="18"/>
  <c r="J5249" i="18"/>
  <c r="K5249" i="18"/>
  <c r="L5249" i="18"/>
  <c r="M5249" i="18"/>
  <c r="N5249" i="18"/>
  <c r="A5250" i="18"/>
  <c r="B5250" i="18"/>
  <c r="C5250" i="18"/>
  <c r="D5250" i="18"/>
  <c r="E5250" i="18"/>
  <c r="F5250" i="18"/>
  <c r="G5250" i="18"/>
  <c r="H5250" i="18"/>
  <c r="I5250" i="18"/>
  <c r="J5250" i="18"/>
  <c r="K5250" i="18"/>
  <c r="L5250" i="18"/>
  <c r="M5250" i="18"/>
  <c r="N5250" i="18"/>
  <c r="A5251" i="18"/>
  <c r="B5251" i="18"/>
  <c r="C5251" i="18"/>
  <c r="D5251" i="18"/>
  <c r="E5251" i="18"/>
  <c r="F5251" i="18"/>
  <c r="G5251" i="18"/>
  <c r="H5251" i="18"/>
  <c r="I5251" i="18"/>
  <c r="J5251" i="18"/>
  <c r="K5251" i="18"/>
  <c r="L5251" i="18"/>
  <c r="M5251" i="18"/>
  <c r="N5251" i="18"/>
  <c r="A5252" i="18"/>
  <c r="B5252" i="18"/>
  <c r="C5252" i="18"/>
  <c r="D5252" i="18"/>
  <c r="E5252" i="18"/>
  <c r="F5252" i="18"/>
  <c r="G5252" i="18"/>
  <c r="H5252" i="18"/>
  <c r="I5252" i="18"/>
  <c r="J5252" i="18"/>
  <c r="K5252" i="18"/>
  <c r="L5252" i="18"/>
  <c r="M5252" i="18"/>
  <c r="N5252" i="18"/>
  <c r="A5253" i="18"/>
  <c r="B5253" i="18"/>
  <c r="C5253" i="18"/>
  <c r="D5253" i="18"/>
  <c r="E5253" i="18"/>
  <c r="F5253" i="18"/>
  <c r="G5253" i="18"/>
  <c r="H5253" i="18"/>
  <c r="I5253" i="18"/>
  <c r="J5253" i="18"/>
  <c r="K5253" i="18"/>
  <c r="L5253" i="18"/>
  <c r="M5253" i="18"/>
  <c r="N5253" i="18"/>
  <c r="A5254" i="18"/>
  <c r="B5254" i="18"/>
  <c r="C5254" i="18"/>
  <c r="D5254" i="18"/>
  <c r="E5254" i="18"/>
  <c r="F5254" i="18"/>
  <c r="G5254" i="18"/>
  <c r="H5254" i="18"/>
  <c r="I5254" i="18"/>
  <c r="J5254" i="18"/>
  <c r="K5254" i="18"/>
  <c r="L5254" i="18"/>
  <c r="M5254" i="18"/>
  <c r="N5254" i="18"/>
  <c r="A5255" i="18"/>
  <c r="B5255" i="18"/>
  <c r="C5255" i="18"/>
  <c r="D5255" i="18"/>
  <c r="E5255" i="18"/>
  <c r="F5255" i="18"/>
  <c r="G5255" i="18"/>
  <c r="H5255" i="18"/>
  <c r="I5255" i="18"/>
  <c r="J5255" i="18"/>
  <c r="K5255" i="18"/>
  <c r="L5255" i="18"/>
  <c r="M5255" i="18"/>
  <c r="N5255" i="18"/>
  <c r="A5256" i="18"/>
  <c r="B5256" i="18"/>
  <c r="C5256" i="18"/>
  <c r="D5256" i="18"/>
  <c r="E5256" i="18"/>
  <c r="F5256" i="18"/>
  <c r="G5256" i="18"/>
  <c r="H5256" i="18"/>
  <c r="I5256" i="18"/>
  <c r="J5256" i="18"/>
  <c r="K5256" i="18"/>
  <c r="L5256" i="18"/>
  <c r="M5256" i="18"/>
  <c r="N5256" i="18"/>
  <c r="A5257" i="18"/>
  <c r="B5257" i="18"/>
  <c r="C5257" i="18"/>
  <c r="D5257" i="18"/>
  <c r="E5257" i="18"/>
  <c r="F5257" i="18"/>
  <c r="G5257" i="18"/>
  <c r="H5257" i="18"/>
  <c r="I5257" i="18"/>
  <c r="J5257" i="18"/>
  <c r="K5257" i="18"/>
  <c r="L5257" i="18"/>
  <c r="M5257" i="18"/>
  <c r="N5257" i="18"/>
  <c r="A5258" i="18"/>
  <c r="B5258" i="18"/>
  <c r="C5258" i="18"/>
  <c r="D5258" i="18"/>
  <c r="E5258" i="18"/>
  <c r="F5258" i="18"/>
  <c r="G5258" i="18"/>
  <c r="H5258" i="18"/>
  <c r="I5258" i="18"/>
  <c r="J5258" i="18"/>
  <c r="K5258" i="18"/>
  <c r="L5258" i="18"/>
  <c r="M5258" i="18"/>
  <c r="N5258" i="18"/>
  <c r="A5259" i="18"/>
  <c r="B5259" i="18"/>
  <c r="C5259" i="18"/>
  <c r="D5259" i="18"/>
  <c r="E5259" i="18"/>
  <c r="F5259" i="18"/>
  <c r="G5259" i="18"/>
  <c r="H5259" i="18"/>
  <c r="I5259" i="18"/>
  <c r="J5259" i="18"/>
  <c r="K5259" i="18"/>
  <c r="L5259" i="18"/>
  <c r="M5259" i="18"/>
  <c r="N5259" i="18"/>
  <c r="A5260" i="18"/>
  <c r="B5260" i="18"/>
  <c r="C5260" i="18"/>
  <c r="D5260" i="18"/>
  <c r="E5260" i="18"/>
  <c r="F5260" i="18"/>
  <c r="G5260" i="18"/>
  <c r="H5260" i="18"/>
  <c r="I5260" i="18"/>
  <c r="J5260" i="18"/>
  <c r="K5260" i="18"/>
  <c r="L5260" i="18"/>
  <c r="M5260" i="18"/>
  <c r="N5260" i="18"/>
  <c r="A5261" i="18"/>
  <c r="B5261" i="18"/>
  <c r="C5261" i="18"/>
  <c r="D5261" i="18"/>
  <c r="E5261" i="18"/>
  <c r="F5261" i="18"/>
  <c r="G5261" i="18"/>
  <c r="H5261" i="18"/>
  <c r="I5261" i="18"/>
  <c r="J5261" i="18"/>
  <c r="K5261" i="18"/>
  <c r="L5261" i="18"/>
  <c r="M5261" i="18"/>
  <c r="N5261" i="18"/>
  <c r="A5262" i="18"/>
  <c r="B5262" i="18"/>
  <c r="C5262" i="18"/>
  <c r="D5262" i="18"/>
  <c r="E5262" i="18"/>
  <c r="F5262" i="18"/>
  <c r="G5262" i="18"/>
  <c r="H5262" i="18"/>
  <c r="I5262" i="18"/>
  <c r="J5262" i="18"/>
  <c r="K5262" i="18"/>
  <c r="L5262" i="18"/>
  <c r="M5262" i="18"/>
  <c r="N5262" i="18"/>
  <c r="A5263" i="18"/>
  <c r="B5263" i="18"/>
  <c r="C5263" i="18"/>
  <c r="D5263" i="18"/>
  <c r="E5263" i="18"/>
  <c r="F5263" i="18"/>
  <c r="G5263" i="18"/>
  <c r="H5263" i="18"/>
  <c r="I5263" i="18"/>
  <c r="J5263" i="18"/>
  <c r="K5263" i="18"/>
  <c r="L5263" i="18"/>
  <c r="M5263" i="18"/>
  <c r="N5263" i="18"/>
  <c r="A5264" i="18"/>
  <c r="B5264" i="18"/>
  <c r="C5264" i="18"/>
  <c r="D5264" i="18"/>
  <c r="E5264" i="18"/>
  <c r="F5264" i="18"/>
  <c r="G5264" i="18"/>
  <c r="H5264" i="18"/>
  <c r="I5264" i="18"/>
  <c r="J5264" i="18"/>
  <c r="K5264" i="18"/>
  <c r="L5264" i="18"/>
  <c r="M5264" i="18"/>
  <c r="N5264" i="18"/>
  <c r="A5265" i="18"/>
  <c r="B5265" i="18"/>
  <c r="C5265" i="18"/>
  <c r="D5265" i="18"/>
  <c r="E5265" i="18"/>
  <c r="F5265" i="18"/>
  <c r="G5265" i="18"/>
  <c r="H5265" i="18"/>
  <c r="I5265" i="18"/>
  <c r="J5265" i="18"/>
  <c r="K5265" i="18"/>
  <c r="L5265" i="18"/>
  <c r="M5265" i="18"/>
  <c r="N5265" i="18"/>
  <c r="A5266" i="18"/>
  <c r="B5266" i="18"/>
  <c r="C5266" i="18"/>
  <c r="D5266" i="18"/>
  <c r="E5266" i="18"/>
  <c r="F5266" i="18"/>
  <c r="G5266" i="18"/>
  <c r="H5266" i="18"/>
  <c r="I5266" i="18"/>
  <c r="J5266" i="18"/>
  <c r="K5266" i="18"/>
  <c r="L5266" i="18"/>
  <c r="M5266" i="18"/>
  <c r="N5266" i="18"/>
  <c r="A5267" i="18"/>
  <c r="B5267" i="18"/>
  <c r="C5267" i="18"/>
  <c r="D5267" i="18"/>
  <c r="E5267" i="18"/>
  <c r="F5267" i="18"/>
  <c r="G5267" i="18"/>
  <c r="H5267" i="18"/>
  <c r="I5267" i="18"/>
  <c r="J5267" i="18"/>
  <c r="K5267" i="18"/>
  <c r="L5267" i="18"/>
  <c r="M5267" i="18"/>
  <c r="N5267" i="18"/>
  <c r="A5268" i="18"/>
  <c r="B5268" i="18"/>
  <c r="C5268" i="18"/>
  <c r="D5268" i="18"/>
  <c r="E5268" i="18"/>
  <c r="F5268" i="18"/>
  <c r="G5268" i="18"/>
  <c r="H5268" i="18"/>
  <c r="I5268" i="18"/>
  <c r="J5268" i="18"/>
  <c r="K5268" i="18"/>
  <c r="L5268" i="18"/>
  <c r="M5268" i="18"/>
  <c r="N5268" i="18"/>
  <c r="A5269" i="18"/>
  <c r="B5269" i="18"/>
  <c r="C5269" i="18"/>
  <c r="D5269" i="18"/>
  <c r="E5269" i="18"/>
  <c r="F5269" i="18"/>
  <c r="G5269" i="18"/>
  <c r="H5269" i="18"/>
  <c r="I5269" i="18"/>
  <c r="J5269" i="18"/>
  <c r="K5269" i="18"/>
  <c r="L5269" i="18"/>
  <c r="M5269" i="18"/>
  <c r="N5269" i="18"/>
  <c r="A5270" i="18"/>
  <c r="B5270" i="18"/>
  <c r="C5270" i="18"/>
  <c r="D5270" i="18"/>
  <c r="E5270" i="18"/>
  <c r="F5270" i="18"/>
  <c r="G5270" i="18"/>
  <c r="H5270" i="18"/>
  <c r="I5270" i="18"/>
  <c r="J5270" i="18"/>
  <c r="K5270" i="18"/>
  <c r="L5270" i="18"/>
  <c r="M5270" i="18"/>
  <c r="N5270" i="18"/>
  <c r="A5271" i="18"/>
  <c r="B5271" i="18"/>
  <c r="C5271" i="18"/>
  <c r="D5271" i="18"/>
  <c r="E5271" i="18"/>
  <c r="F5271" i="18"/>
  <c r="G5271" i="18"/>
  <c r="H5271" i="18"/>
  <c r="I5271" i="18"/>
  <c r="J5271" i="18"/>
  <c r="K5271" i="18"/>
  <c r="L5271" i="18"/>
  <c r="M5271" i="18"/>
  <c r="N5271" i="18"/>
  <c r="A5272" i="18"/>
  <c r="B5272" i="18"/>
  <c r="C5272" i="18"/>
  <c r="D5272" i="18"/>
  <c r="E5272" i="18"/>
  <c r="F5272" i="18"/>
  <c r="G5272" i="18"/>
  <c r="H5272" i="18"/>
  <c r="I5272" i="18"/>
  <c r="J5272" i="18"/>
  <c r="K5272" i="18"/>
  <c r="L5272" i="18"/>
  <c r="M5272" i="18"/>
  <c r="N5272" i="18"/>
  <c r="A5273" i="18"/>
  <c r="B5273" i="18"/>
  <c r="C5273" i="18"/>
  <c r="D5273" i="18"/>
  <c r="E5273" i="18"/>
  <c r="F5273" i="18"/>
  <c r="G5273" i="18"/>
  <c r="H5273" i="18"/>
  <c r="I5273" i="18"/>
  <c r="J5273" i="18"/>
  <c r="K5273" i="18"/>
  <c r="L5273" i="18"/>
  <c r="M5273" i="18"/>
  <c r="N5273" i="18"/>
  <c r="A5274" i="18"/>
  <c r="B5274" i="18"/>
  <c r="C5274" i="18"/>
  <c r="D5274" i="18"/>
  <c r="E5274" i="18"/>
  <c r="F5274" i="18"/>
  <c r="G5274" i="18"/>
  <c r="H5274" i="18"/>
  <c r="I5274" i="18"/>
  <c r="J5274" i="18"/>
  <c r="K5274" i="18"/>
  <c r="L5274" i="18"/>
  <c r="M5274" i="18"/>
  <c r="N5274" i="18"/>
  <c r="A5275" i="18"/>
  <c r="B5275" i="18"/>
  <c r="C5275" i="18"/>
  <c r="D5275" i="18"/>
  <c r="E5275" i="18"/>
  <c r="F5275" i="18"/>
  <c r="G5275" i="18"/>
  <c r="H5275" i="18"/>
  <c r="I5275" i="18"/>
  <c r="J5275" i="18"/>
  <c r="K5275" i="18"/>
  <c r="L5275" i="18"/>
  <c r="M5275" i="18"/>
  <c r="N5275" i="18"/>
  <c r="A5276" i="18"/>
  <c r="B5276" i="18"/>
  <c r="C5276" i="18"/>
  <c r="D5276" i="18"/>
  <c r="E5276" i="18"/>
  <c r="F5276" i="18"/>
  <c r="G5276" i="18"/>
  <c r="H5276" i="18"/>
  <c r="I5276" i="18"/>
  <c r="J5276" i="18"/>
  <c r="K5276" i="18"/>
  <c r="L5276" i="18"/>
  <c r="M5276" i="18"/>
  <c r="N5276" i="18"/>
  <c r="A5277" i="18"/>
  <c r="B5277" i="18"/>
  <c r="C5277" i="18"/>
  <c r="D5277" i="18"/>
  <c r="E5277" i="18"/>
  <c r="F5277" i="18"/>
  <c r="G5277" i="18"/>
  <c r="H5277" i="18"/>
  <c r="I5277" i="18"/>
  <c r="J5277" i="18"/>
  <c r="K5277" i="18"/>
  <c r="L5277" i="18"/>
  <c r="M5277" i="18"/>
  <c r="N5277" i="18"/>
  <c r="A5278" i="18"/>
  <c r="B5278" i="18"/>
  <c r="C5278" i="18"/>
  <c r="D5278" i="18"/>
  <c r="E5278" i="18"/>
  <c r="F5278" i="18"/>
  <c r="G5278" i="18"/>
  <c r="H5278" i="18"/>
  <c r="I5278" i="18"/>
  <c r="J5278" i="18"/>
  <c r="K5278" i="18"/>
  <c r="L5278" i="18"/>
  <c r="M5278" i="18"/>
  <c r="N5278" i="18"/>
  <c r="A5279" i="18"/>
  <c r="B5279" i="18"/>
  <c r="C5279" i="18"/>
  <c r="D5279" i="18"/>
  <c r="E5279" i="18"/>
  <c r="F5279" i="18"/>
  <c r="G5279" i="18"/>
  <c r="H5279" i="18"/>
  <c r="I5279" i="18"/>
  <c r="J5279" i="18"/>
  <c r="K5279" i="18"/>
  <c r="L5279" i="18"/>
  <c r="M5279" i="18"/>
  <c r="N5279" i="18"/>
  <c r="A5280" i="18"/>
  <c r="B5280" i="18"/>
  <c r="C5280" i="18"/>
  <c r="D5280" i="18"/>
  <c r="E5280" i="18"/>
  <c r="F5280" i="18"/>
  <c r="G5280" i="18"/>
  <c r="H5280" i="18"/>
  <c r="I5280" i="18"/>
  <c r="J5280" i="18"/>
  <c r="K5280" i="18"/>
  <c r="L5280" i="18"/>
  <c r="M5280" i="18"/>
  <c r="N5280" i="18"/>
  <c r="A5281" i="18"/>
  <c r="B5281" i="18"/>
  <c r="C5281" i="18"/>
  <c r="D5281" i="18"/>
  <c r="E5281" i="18"/>
  <c r="F5281" i="18"/>
  <c r="G5281" i="18"/>
  <c r="H5281" i="18"/>
  <c r="I5281" i="18"/>
  <c r="J5281" i="18"/>
  <c r="K5281" i="18"/>
  <c r="L5281" i="18"/>
  <c r="M5281" i="18"/>
  <c r="N5281" i="18"/>
  <c r="A5282" i="18"/>
  <c r="B5282" i="18"/>
  <c r="C5282" i="18"/>
  <c r="D5282" i="18"/>
  <c r="E5282" i="18"/>
  <c r="F5282" i="18"/>
  <c r="G5282" i="18"/>
  <c r="H5282" i="18"/>
  <c r="I5282" i="18"/>
  <c r="J5282" i="18"/>
  <c r="K5282" i="18"/>
  <c r="L5282" i="18"/>
  <c r="M5282" i="18"/>
  <c r="N5282" i="18"/>
  <c r="A5283" i="18"/>
  <c r="B5283" i="18"/>
  <c r="C5283" i="18"/>
  <c r="D5283" i="18"/>
  <c r="E5283" i="18"/>
  <c r="F5283" i="18"/>
  <c r="G5283" i="18"/>
  <c r="H5283" i="18"/>
  <c r="I5283" i="18"/>
  <c r="J5283" i="18"/>
  <c r="K5283" i="18"/>
  <c r="L5283" i="18"/>
  <c r="M5283" i="18"/>
  <c r="N5283" i="18"/>
  <c r="A5284" i="18"/>
  <c r="B5284" i="18"/>
  <c r="C5284" i="18"/>
  <c r="D5284" i="18"/>
  <c r="E5284" i="18"/>
  <c r="F5284" i="18"/>
  <c r="G5284" i="18"/>
  <c r="H5284" i="18"/>
  <c r="I5284" i="18"/>
  <c r="J5284" i="18"/>
  <c r="K5284" i="18"/>
  <c r="L5284" i="18"/>
  <c r="M5284" i="18"/>
  <c r="N5284" i="18"/>
  <c r="A5285" i="18"/>
  <c r="B5285" i="18"/>
  <c r="C5285" i="18"/>
  <c r="D5285" i="18"/>
  <c r="E5285" i="18"/>
  <c r="F5285" i="18"/>
  <c r="G5285" i="18"/>
  <c r="H5285" i="18"/>
  <c r="I5285" i="18"/>
  <c r="J5285" i="18"/>
  <c r="K5285" i="18"/>
  <c r="L5285" i="18"/>
  <c r="M5285" i="18"/>
  <c r="N5285" i="18"/>
  <c r="A5286" i="18"/>
  <c r="B5286" i="18"/>
  <c r="C5286" i="18"/>
  <c r="D5286" i="18"/>
  <c r="E5286" i="18"/>
  <c r="F5286" i="18"/>
  <c r="G5286" i="18"/>
  <c r="H5286" i="18"/>
  <c r="I5286" i="18"/>
  <c r="J5286" i="18"/>
  <c r="K5286" i="18"/>
  <c r="L5286" i="18"/>
  <c r="M5286" i="18"/>
  <c r="N5286" i="18"/>
  <c r="A5287" i="18"/>
  <c r="B5287" i="18"/>
  <c r="C5287" i="18"/>
  <c r="D5287" i="18"/>
  <c r="E5287" i="18"/>
  <c r="F5287" i="18"/>
  <c r="G5287" i="18"/>
  <c r="H5287" i="18"/>
  <c r="I5287" i="18"/>
  <c r="J5287" i="18"/>
  <c r="K5287" i="18"/>
  <c r="L5287" i="18"/>
  <c r="M5287" i="18"/>
  <c r="N5287" i="18"/>
  <c r="A5288" i="18"/>
  <c r="B5288" i="18"/>
  <c r="C5288" i="18"/>
  <c r="D5288" i="18"/>
  <c r="E5288" i="18"/>
  <c r="F5288" i="18"/>
  <c r="G5288" i="18"/>
  <c r="H5288" i="18"/>
  <c r="I5288" i="18"/>
  <c r="J5288" i="18"/>
  <c r="K5288" i="18"/>
  <c r="L5288" i="18"/>
  <c r="M5288" i="18"/>
  <c r="N5288" i="18"/>
  <c r="A5289" i="18"/>
  <c r="B5289" i="18"/>
  <c r="C5289" i="18"/>
  <c r="D5289" i="18"/>
  <c r="E5289" i="18"/>
  <c r="F5289" i="18"/>
  <c r="G5289" i="18"/>
  <c r="H5289" i="18"/>
  <c r="I5289" i="18"/>
  <c r="J5289" i="18"/>
  <c r="K5289" i="18"/>
  <c r="L5289" i="18"/>
  <c r="M5289" i="18"/>
  <c r="N5289" i="18"/>
  <c r="A5290" i="18"/>
  <c r="B5290" i="18"/>
  <c r="C5290" i="18"/>
  <c r="D5290" i="18"/>
  <c r="E5290" i="18"/>
  <c r="F5290" i="18"/>
  <c r="G5290" i="18"/>
  <c r="H5290" i="18"/>
  <c r="I5290" i="18"/>
  <c r="J5290" i="18"/>
  <c r="K5290" i="18"/>
  <c r="L5290" i="18"/>
  <c r="M5290" i="18"/>
  <c r="N5290" i="18"/>
  <c r="A5291" i="18"/>
  <c r="B5291" i="18"/>
  <c r="C5291" i="18"/>
  <c r="D5291" i="18"/>
  <c r="E5291" i="18"/>
  <c r="F5291" i="18"/>
  <c r="G5291" i="18"/>
  <c r="H5291" i="18"/>
  <c r="I5291" i="18"/>
  <c r="J5291" i="18"/>
  <c r="K5291" i="18"/>
  <c r="L5291" i="18"/>
  <c r="M5291" i="18"/>
  <c r="N5291" i="18"/>
  <c r="A5292" i="18"/>
  <c r="B5292" i="18"/>
  <c r="C5292" i="18"/>
  <c r="D5292" i="18"/>
  <c r="E5292" i="18"/>
  <c r="F5292" i="18"/>
  <c r="G5292" i="18"/>
  <c r="H5292" i="18"/>
  <c r="I5292" i="18"/>
  <c r="J5292" i="18"/>
  <c r="K5292" i="18"/>
  <c r="L5292" i="18"/>
  <c r="M5292" i="18"/>
  <c r="N5292" i="18"/>
  <c r="A5293" i="18"/>
  <c r="B5293" i="18"/>
  <c r="C5293" i="18"/>
  <c r="D5293" i="18"/>
  <c r="E5293" i="18"/>
  <c r="F5293" i="18"/>
  <c r="G5293" i="18"/>
  <c r="H5293" i="18"/>
  <c r="I5293" i="18"/>
  <c r="J5293" i="18"/>
  <c r="K5293" i="18"/>
  <c r="L5293" i="18"/>
  <c r="M5293" i="18"/>
  <c r="N5293" i="18"/>
  <c r="A5294" i="18"/>
  <c r="B5294" i="18"/>
  <c r="C5294" i="18"/>
  <c r="D5294" i="18"/>
  <c r="E5294" i="18"/>
  <c r="F5294" i="18"/>
  <c r="G5294" i="18"/>
  <c r="H5294" i="18"/>
  <c r="I5294" i="18"/>
  <c r="J5294" i="18"/>
  <c r="K5294" i="18"/>
  <c r="L5294" i="18"/>
  <c r="M5294" i="18"/>
  <c r="N5294" i="18"/>
  <c r="A5295" i="18"/>
  <c r="B5295" i="18"/>
  <c r="C5295" i="18"/>
  <c r="D5295" i="18"/>
  <c r="E5295" i="18"/>
  <c r="F5295" i="18"/>
  <c r="G5295" i="18"/>
  <c r="H5295" i="18"/>
  <c r="I5295" i="18"/>
  <c r="J5295" i="18"/>
  <c r="K5295" i="18"/>
  <c r="L5295" i="18"/>
  <c r="M5295" i="18"/>
  <c r="N5295" i="18"/>
  <c r="A5296" i="18"/>
  <c r="B5296" i="18"/>
  <c r="C5296" i="18"/>
  <c r="D5296" i="18"/>
  <c r="E5296" i="18"/>
  <c r="F5296" i="18"/>
  <c r="G5296" i="18"/>
  <c r="H5296" i="18"/>
  <c r="I5296" i="18"/>
  <c r="J5296" i="18"/>
  <c r="K5296" i="18"/>
  <c r="L5296" i="18"/>
  <c r="M5296" i="18"/>
  <c r="N5296" i="18"/>
  <c r="A5297" i="18"/>
  <c r="B5297" i="18"/>
  <c r="C5297" i="18"/>
  <c r="D5297" i="18"/>
  <c r="E5297" i="18"/>
  <c r="F5297" i="18"/>
  <c r="G5297" i="18"/>
  <c r="H5297" i="18"/>
  <c r="I5297" i="18"/>
  <c r="J5297" i="18"/>
  <c r="K5297" i="18"/>
  <c r="L5297" i="18"/>
  <c r="M5297" i="18"/>
  <c r="N5297" i="18"/>
  <c r="A5298" i="18"/>
  <c r="B5298" i="18"/>
  <c r="C5298" i="18"/>
  <c r="D5298" i="18"/>
  <c r="E5298" i="18"/>
  <c r="F5298" i="18"/>
  <c r="G5298" i="18"/>
  <c r="H5298" i="18"/>
  <c r="I5298" i="18"/>
  <c r="J5298" i="18"/>
  <c r="K5298" i="18"/>
  <c r="L5298" i="18"/>
  <c r="M5298" i="18"/>
  <c r="N5298" i="18"/>
  <c r="A5299" i="18"/>
  <c r="B5299" i="18"/>
  <c r="C5299" i="18"/>
  <c r="D5299" i="18"/>
  <c r="E5299" i="18"/>
  <c r="F5299" i="18"/>
  <c r="G5299" i="18"/>
  <c r="H5299" i="18"/>
  <c r="I5299" i="18"/>
  <c r="J5299" i="18"/>
  <c r="K5299" i="18"/>
  <c r="L5299" i="18"/>
  <c r="M5299" i="18"/>
  <c r="N5299" i="18"/>
  <c r="A5300" i="18"/>
  <c r="B5300" i="18"/>
  <c r="C5300" i="18"/>
  <c r="D5300" i="18"/>
  <c r="E5300" i="18"/>
  <c r="F5300" i="18"/>
  <c r="G5300" i="18"/>
  <c r="H5300" i="18"/>
  <c r="I5300" i="18"/>
  <c r="J5300" i="18"/>
  <c r="K5300" i="18"/>
  <c r="L5300" i="18"/>
  <c r="M5300" i="18"/>
  <c r="N5300" i="18"/>
  <c r="A5301" i="18"/>
  <c r="B5301" i="18"/>
  <c r="C5301" i="18"/>
  <c r="D5301" i="18"/>
  <c r="E5301" i="18"/>
  <c r="F5301" i="18"/>
  <c r="G5301" i="18"/>
  <c r="H5301" i="18"/>
  <c r="I5301" i="18"/>
  <c r="J5301" i="18"/>
  <c r="K5301" i="18"/>
  <c r="L5301" i="18"/>
  <c r="M5301" i="18"/>
  <c r="N5301" i="18"/>
  <c r="A5302" i="18"/>
  <c r="B5302" i="18"/>
  <c r="C5302" i="18"/>
  <c r="D5302" i="18"/>
  <c r="E5302" i="18"/>
  <c r="F5302" i="18"/>
  <c r="G5302" i="18"/>
  <c r="H5302" i="18"/>
  <c r="I5302" i="18"/>
  <c r="J5302" i="18"/>
  <c r="K5302" i="18"/>
  <c r="L5302" i="18"/>
  <c r="M5302" i="18"/>
  <c r="N5302" i="18"/>
  <c r="A5303" i="18"/>
  <c r="B5303" i="18"/>
  <c r="C5303" i="18"/>
  <c r="D5303" i="18"/>
  <c r="E5303" i="18"/>
  <c r="F5303" i="18"/>
  <c r="G5303" i="18"/>
  <c r="H5303" i="18"/>
  <c r="I5303" i="18"/>
  <c r="J5303" i="18"/>
  <c r="K5303" i="18"/>
  <c r="L5303" i="18"/>
  <c r="M5303" i="18"/>
  <c r="N5303" i="18"/>
  <c r="A5304" i="18"/>
  <c r="B5304" i="18"/>
  <c r="C5304" i="18"/>
  <c r="D5304" i="18"/>
  <c r="E5304" i="18"/>
  <c r="F5304" i="18"/>
  <c r="G5304" i="18"/>
  <c r="H5304" i="18"/>
  <c r="I5304" i="18"/>
  <c r="J5304" i="18"/>
  <c r="K5304" i="18"/>
  <c r="L5304" i="18"/>
  <c r="M5304" i="18"/>
  <c r="N5304" i="18"/>
  <c r="A5305" i="18"/>
  <c r="B5305" i="18"/>
  <c r="C5305" i="18"/>
  <c r="D5305" i="18"/>
  <c r="E5305" i="18"/>
  <c r="F5305" i="18"/>
  <c r="G5305" i="18"/>
  <c r="H5305" i="18"/>
  <c r="I5305" i="18"/>
  <c r="J5305" i="18"/>
  <c r="K5305" i="18"/>
  <c r="L5305" i="18"/>
  <c r="M5305" i="18"/>
  <c r="N5305" i="18"/>
  <c r="A5306" i="18"/>
  <c r="B5306" i="18"/>
  <c r="C5306" i="18"/>
  <c r="D5306" i="18"/>
  <c r="E5306" i="18"/>
  <c r="F5306" i="18"/>
  <c r="G5306" i="18"/>
  <c r="H5306" i="18"/>
  <c r="I5306" i="18"/>
  <c r="J5306" i="18"/>
  <c r="K5306" i="18"/>
  <c r="L5306" i="18"/>
  <c r="M5306" i="18"/>
  <c r="N5306" i="18"/>
  <c r="A5307" i="18"/>
  <c r="B5307" i="18"/>
  <c r="C5307" i="18"/>
  <c r="D5307" i="18"/>
  <c r="E5307" i="18"/>
  <c r="F5307" i="18"/>
  <c r="G5307" i="18"/>
  <c r="H5307" i="18"/>
  <c r="I5307" i="18"/>
  <c r="J5307" i="18"/>
  <c r="K5307" i="18"/>
  <c r="L5307" i="18"/>
  <c r="M5307" i="18"/>
  <c r="N5307" i="18"/>
  <c r="A5308" i="18"/>
  <c r="B5308" i="18"/>
  <c r="C5308" i="18"/>
  <c r="D5308" i="18"/>
  <c r="E5308" i="18"/>
  <c r="F5308" i="18"/>
  <c r="G5308" i="18"/>
  <c r="H5308" i="18"/>
  <c r="I5308" i="18"/>
  <c r="J5308" i="18"/>
  <c r="K5308" i="18"/>
  <c r="L5308" i="18"/>
  <c r="M5308" i="18"/>
  <c r="N5308" i="18"/>
  <c r="A5309" i="18"/>
  <c r="B5309" i="18"/>
  <c r="C5309" i="18"/>
  <c r="D5309" i="18"/>
  <c r="E5309" i="18"/>
  <c r="F5309" i="18"/>
  <c r="G5309" i="18"/>
  <c r="H5309" i="18"/>
  <c r="I5309" i="18"/>
  <c r="J5309" i="18"/>
  <c r="K5309" i="18"/>
  <c r="L5309" i="18"/>
  <c r="M5309" i="18"/>
  <c r="N5309" i="18"/>
  <c r="A5310" i="18"/>
  <c r="B5310" i="18"/>
  <c r="C5310" i="18"/>
  <c r="D5310" i="18"/>
  <c r="E5310" i="18"/>
  <c r="F5310" i="18"/>
  <c r="G5310" i="18"/>
  <c r="H5310" i="18"/>
  <c r="I5310" i="18"/>
  <c r="J5310" i="18"/>
  <c r="K5310" i="18"/>
  <c r="L5310" i="18"/>
  <c r="M5310" i="18"/>
  <c r="N5310" i="18"/>
  <c r="A5311" i="18"/>
  <c r="B5311" i="18"/>
  <c r="C5311" i="18"/>
  <c r="D5311" i="18"/>
  <c r="E5311" i="18"/>
  <c r="F5311" i="18"/>
  <c r="G5311" i="18"/>
  <c r="H5311" i="18"/>
  <c r="I5311" i="18"/>
  <c r="J5311" i="18"/>
  <c r="K5311" i="18"/>
  <c r="L5311" i="18"/>
  <c r="M5311" i="18"/>
  <c r="N5311" i="18"/>
  <c r="A5312" i="18"/>
  <c r="B5312" i="18"/>
  <c r="C5312" i="18"/>
  <c r="D5312" i="18"/>
  <c r="E5312" i="18"/>
  <c r="F5312" i="18"/>
  <c r="G5312" i="18"/>
  <c r="H5312" i="18"/>
  <c r="I5312" i="18"/>
  <c r="J5312" i="18"/>
  <c r="K5312" i="18"/>
  <c r="L5312" i="18"/>
  <c r="M5312" i="18"/>
  <c r="N5312" i="18"/>
  <c r="A5313" i="18"/>
  <c r="B5313" i="18"/>
  <c r="C5313" i="18"/>
  <c r="D5313" i="18"/>
  <c r="E5313" i="18"/>
  <c r="F5313" i="18"/>
  <c r="G5313" i="18"/>
  <c r="H5313" i="18"/>
  <c r="I5313" i="18"/>
  <c r="J5313" i="18"/>
  <c r="K5313" i="18"/>
  <c r="L5313" i="18"/>
  <c r="M5313" i="18"/>
  <c r="N5313" i="18"/>
  <c r="A5314" i="18"/>
  <c r="B5314" i="18"/>
  <c r="C5314" i="18"/>
  <c r="D5314" i="18"/>
  <c r="E5314" i="18"/>
  <c r="F5314" i="18"/>
  <c r="G5314" i="18"/>
  <c r="H5314" i="18"/>
  <c r="I5314" i="18"/>
  <c r="J5314" i="18"/>
  <c r="K5314" i="18"/>
  <c r="L5314" i="18"/>
  <c r="M5314" i="18"/>
  <c r="N5314" i="18"/>
  <c r="A5315" i="18"/>
  <c r="B5315" i="18"/>
  <c r="C5315" i="18"/>
  <c r="D5315" i="18"/>
  <c r="E5315" i="18"/>
  <c r="F5315" i="18"/>
  <c r="G5315" i="18"/>
  <c r="H5315" i="18"/>
  <c r="I5315" i="18"/>
  <c r="J5315" i="18"/>
  <c r="K5315" i="18"/>
  <c r="L5315" i="18"/>
  <c r="M5315" i="18"/>
  <c r="N5315" i="18"/>
  <c r="A5316" i="18"/>
  <c r="B5316" i="18"/>
  <c r="C5316" i="18"/>
  <c r="D5316" i="18"/>
  <c r="E5316" i="18"/>
  <c r="F5316" i="18"/>
  <c r="G5316" i="18"/>
  <c r="H5316" i="18"/>
  <c r="I5316" i="18"/>
  <c r="J5316" i="18"/>
  <c r="K5316" i="18"/>
  <c r="L5316" i="18"/>
  <c r="M5316" i="18"/>
  <c r="N5316" i="18"/>
  <c r="A5317" i="18"/>
  <c r="B5317" i="18"/>
  <c r="C5317" i="18"/>
  <c r="D5317" i="18"/>
  <c r="E5317" i="18"/>
  <c r="F5317" i="18"/>
  <c r="G5317" i="18"/>
  <c r="H5317" i="18"/>
  <c r="I5317" i="18"/>
  <c r="J5317" i="18"/>
  <c r="K5317" i="18"/>
  <c r="L5317" i="18"/>
  <c r="M5317" i="18"/>
  <c r="N5317" i="18"/>
  <c r="A5318" i="18"/>
  <c r="B5318" i="18"/>
  <c r="C5318" i="18"/>
  <c r="D5318" i="18"/>
  <c r="E5318" i="18"/>
  <c r="F5318" i="18"/>
  <c r="G5318" i="18"/>
  <c r="H5318" i="18"/>
  <c r="I5318" i="18"/>
  <c r="J5318" i="18"/>
  <c r="K5318" i="18"/>
  <c r="L5318" i="18"/>
  <c r="M5318" i="18"/>
  <c r="N5318" i="18"/>
  <c r="A5319" i="18"/>
  <c r="B5319" i="18"/>
  <c r="C5319" i="18"/>
  <c r="D5319" i="18"/>
  <c r="E5319" i="18"/>
  <c r="F5319" i="18"/>
  <c r="G5319" i="18"/>
  <c r="H5319" i="18"/>
  <c r="I5319" i="18"/>
  <c r="J5319" i="18"/>
  <c r="K5319" i="18"/>
  <c r="L5319" i="18"/>
  <c r="M5319" i="18"/>
  <c r="N5319" i="18"/>
  <c r="A5320" i="18"/>
  <c r="B5320" i="18"/>
  <c r="C5320" i="18"/>
  <c r="D5320" i="18"/>
  <c r="E5320" i="18"/>
  <c r="F5320" i="18"/>
  <c r="G5320" i="18"/>
  <c r="H5320" i="18"/>
  <c r="I5320" i="18"/>
  <c r="J5320" i="18"/>
  <c r="K5320" i="18"/>
  <c r="L5320" i="18"/>
  <c r="M5320" i="18"/>
  <c r="N5320" i="18"/>
  <c r="A5321" i="18"/>
  <c r="B5321" i="18"/>
  <c r="C5321" i="18"/>
  <c r="D5321" i="18"/>
  <c r="E5321" i="18"/>
  <c r="F5321" i="18"/>
  <c r="G5321" i="18"/>
  <c r="H5321" i="18"/>
  <c r="I5321" i="18"/>
  <c r="J5321" i="18"/>
  <c r="K5321" i="18"/>
  <c r="L5321" i="18"/>
  <c r="M5321" i="18"/>
  <c r="N5321" i="18"/>
  <c r="A5322" i="18"/>
  <c r="B5322" i="18"/>
  <c r="C5322" i="18"/>
  <c r="D5322" i="18"/>
  <c r="E5322" i="18"/>
  <c r="F5322" i="18"/>
  <c r="G5322" i="18"/>
  <c r="H5322" i="18"/>
  <c r="I5322" i="18"/>
  <c r="J5322" i="18"/>
  <c r="K5322" i="18"/>
  <c r="L5322" i="18"/>
  <c r="M5322" i="18"/>
  <c r="N5322" i="18"/>
  <c r="A5323" i="18"/>
  <c r="B5323" i="18"/>
  <c r="C5323" i="18"/>
  <c r="D5323" i="18"/>
  <c r="E5323" i="18"/>
  <c r="F5323" i="18"/>
  <c r="G5323" i="18"/>
  <c r="H5323" i="18"/>
  <c r="I5323" i="18"/>
  <c r="J5323" i="18"/>
  <c r="K5323" i="18"/>
  <c r="L5323" i="18"/>
  <c r="M5323" i="18"/>
  <c r="N5323" i="18"/>
  <c r="A5324" i="18"/>
  <c r="B5324" i="18"/>
  <c r="C5324" i="18"/>
  <c r="D5324" i="18"/>
  <c r="E5324" i="18"/>
  <c r="F5324" i="18"/>
  <c r="G5324" i="18"/>
  <c r="H5324" i="18"/>
  <c r="I5324" i="18"/>
  <c r="J5324" i="18"/>
  <c r="K5324" i="18"/>
  <c r="L5324" i="18"/>
  <c r="M5324" i="18"/>
  <c r="N5324" i="18"/>
  <c r="A5325" i="18"/>
  <c r="B5325" i="18"/>
  <c r="C5325" i="18"/>
  <c r="D5325" i="18"/>
  <c r="E5325" i="18"/>
  <c r="F5325" i="18"/>
  <c r="G5325" i="18"/>
  <c r="H5325" i="18"/>
  <c r="I5325" i="18"/>
  <c r="J5325" i="18"/>
  <c r="K5325" i="18"/>
  <c r="L5325" i="18"/>
  <c r="M5325" i="18"/>
  <c r="N5325" i="18"/>
  <c r="A5326" i="18"/>
  <c r="B5326" i="18"/>
  <c r="C5326" i="18"/>
  <c r="D5326" i="18"/>
  <c r="E5326" i="18"/>
  <c r="F5326" i="18"/>
  <c r="G5326" i="18"/>
  <c r="H5326" i="18"/>
  <c r="I5326" i="18"/>
  <c r="J5326" i="18"/>
  <c r="K5326" i="18"/>
  <c r="L5326" i="18"/>
  <c r="M5326" i="18"/>
  <c r="N5326" i="18"/>
  <c r="A5327" i="18"/>
  <c r="B5327" i="18"/>
  <c r="C5327" i="18"/>
  <c r="D5327" i="18"/>
  <c r="E5327" i="18"/>
  <c r="F5327" i="18"/>
  <c r="G5327" i="18"/>
  <c r="H5327" i="18"/>
  <c r="I5327" i="18"/>
  <c r="J5327" i="18"/>
  <c r="K5327" i="18"/>
  <c r="L5327" i="18"/>
  <c r="M5327" i="18"/>
  <c r="N5327" i="18"/>
  <c r="A5328" i="18"/>
  <c r="B5328" i="18"/>
  <c r="C5328" i="18"/>
  <c r="D5328" i="18"/>
  <c r="E5328" i="18"/>
  <c r="F5328" i="18"/>
  <c r="G5328" i="18"/>
  <c r="H5328" i="18"/>
  <c r="I5328" i="18"/>
  <c r="J5328" i="18"/>
  <c r="K5328" i="18"/>
  <c r="L5328" i="18"/>
  <c r="M5328" i="18"/>
  <c r="N5328" i="18"/>
  <c r="A5329" i="18"/>
  <c r="B5329" i="18"/>
  <c r="C5329" i="18"/>
  <c r="D5329" i="18"/>
  <c r="E5329" i="18"/>
  <c r="F5329" i="18"/>
  <c r="G5329" i="18"/>
  <c r="H5329" i="18"/>
  <c r="I5329" i="18"/>
  <c r="J5329" i="18"/>
  <c r="K5329" i="18"/>
  <c r="L5329" i="18"/>
  <c r="M5329" i="18"/>
  <c r="N5329" i="18"/>
  <c r="A5330" i="18"/>
  <c r="B5330" i="18"/>
  <c r="C5330" i="18"/>
  <c r="D5330" i="18"/>
  <c r="E5330" i="18"/>
  <c r="F5330" i="18"/>
  <c r="G5330" i="18"/>
  <c r="H5330" i="18"/>
  <c r="I5330" i="18"/>
  <c r="J5330" i="18"/>
  <c r="K5330" i="18"/>
  <c r="L5330" i="18"/>
  <c r="M5330" i="18"/>
  <c r="N5330" i="18"/>
  <c r="A5331" i="18"/>
  <c r="B5331" i="18"/>
  <c r="C5331" i="18"/>
  <c r="D5331" i="18"/>
  <c r="E5331" i="18"/>
  <c r="F5331" i="18"/>
  <c r="G5331" i="18"/>
  <c r="H5331" i="18"/>
  <c r="I5331" i="18"/>
  <c r="J5331" i="18"/>
  <c r="K5331" i="18"/>
  <c r="L5331" i="18"/>
  <c r="M5331" i="18"/>
  <c r="N5331" i="18"/>
  <c r="A5332" i="18"/>
  <c r="B5332" i="18"/>
  <c r="C5332" i="18"/>
  <c r="D5332" i="18"/>
  <c r="E5332" i="18"/>
  <c r="F5332" i="18"/>
  <c r="G5332" i="18"/>
  <c r="H5332" i="18"/>
  <c r="I5332" i="18"/>
  <c r="J5332" i="18"/>
  <c r="K5332" i="18"/>
  <c r="L5332" i="18"/>
  <c r="M5332" i="18"/>
  <c r="N5332" i="18"/>
  <c r="A5333" i="18"/>
  <c r="B5333" i="18"/>
  <c r="C5333" i="18"/>
  <c r="D5333" i="18"/>
  <c r="E5333" i="18"/>
  <c r="F5333" i="18"/>
  <c r="G5333" i="18"/>
  <c r="H5333" i="18"/>
  <c r="I5333" i="18"/>
  <c r="J5333" i="18"/>
  <c r="K5333" i="18"/>
  <c r="L5333" i="18"/>
  <c r="M5333" i="18"/>
  <c r="N5333" i="18"/>
  <c r="A5334" i="18"/>
  <c r="B5334" i="18"/>
  <c r="C5334" i="18"/>
  <c r="D5334" i="18"/>
  <c r="E5334" i="18"/>
  <c r="F5334" i="18"/>
  <c r="G5334" i="18"/>
  <c r="H5334" i="18"/>
  <c r="I5334" i="18"/>
  <c r="J5334" i="18"/>
  <c r="K5334" i="18"/>
  <c r="L5334" i="18"/>
  <c r="M5334" i="18"/>
  <c r="N5334" i="18"/>
  <c r="A5335" i="18"/>
  <c r="B5335" i="18"/>
  <c r="C5335" i="18"/>
  <c r="D5335" i="18"/>
  <c r="E5335" i="18"/>
  <c r="F5335" i="18"/>
  <c r="G5335" i="18"/>
  <c r="H5335" i="18"/>
  <c r="I5335" i="18"/>
  <c r="J5335" i="18"/>
  <c r="K5335" i="18"/>
  <c r="L5335" i="18"/>
  <c r="M5335" i="18"/>
  <c r="N5335" i="18"/>
  <c r="A5336" i="18"/>
  <c r="B5336" i="18"/>
  <c r="C5336" i="18"/>
  <c r="D5336" i="18"/>
  <c r="E5336" i="18"/>
  <c r="F5336" i="18"/>
  <c r="G5336" i="18"/>
  <c r="H5336" i="18"/>
  <c r="I5336" i="18"/>
  <c r="J5336" i="18"/>
  <c r="K5336" i="18"/>
  <c r="L5336" i="18"/>
  <c r="M5336" i="18"/>
  <c r="N5336" i="18"/>
  <c r="A5337" i="18"/>
  <c r="B5337" i="18"/>
  <c r="C5337" i="18"/>
  <c r="D5337" i="18"/>
  <c r="E5337" i="18"/>
  <c r="F5337" i="18"/>
  <c r="G5337" i="18"/>
  <c r="H5337" i="18"/>
  <c r="I5337" i="18"/>
  <c r="J5337" i="18"/>
  <c r="K5337" i="18"/>
  <c r="L5337" i="18"/>
  <c r="M5337" i="18"/>
  <c r="N5337" i="18"/>
  <c r="A5338" i="18"/>
  <c r="B5338" i="18"/>
  <c r="C5338" i="18"/>
  <c r="D5338" i="18"/>
  <c r="E5338" i="18"/>
  <c r="F5338" i="18"/>
  <c r="G5338" i="18"/>
  <c r="H5338" i="18"/>
  <c r="I5338" i="18"/>
  <c r="J5338" i="18"/>
  <c r="K5338" i="18"/>
  <c r="L5338" i="18"/>
  <c r="M5338" i="18"/>
  <c r="N5338" i="18"/>
  <c r="A5339" i="18"/>
  <c r="B5339" i="18"/>
  <c r="C5339" i="18"/>
  <c r="D5339" i="18"/>
  <c r="E5339" i="18"/>
  <c r="F5339" i="18"/>
  <c r="G5339" i="18"/>
  <c r="H5339" i="18"/>
  <c r="I5339" i="18"/>
  <c r="J5339" i="18"/>
  <c r="K5339" i="18"/>
  <c r="L5339" i="18"/>
  <c r="M5339" i="18"/>
  <c r="N5339" i="18"/>
  <c r="A5340" i="18"/>
  <c r="B5340" i="18"/>
  <c r="C5340" i="18"/>
  <c r="D5340" i="18"/>
  <c r="E5340" i="18"/>
  <c r="F5340" i="18"/>
  <c r="G5340" i="18"/>
  <c r="H5340" i="18"/>
  <c r="I5340" i="18"/>
  <c r="J5340" i="18"/>
  <c r="K5340" i="18"/>
  <c r="L5340" i="18"/>
  <c r="M5340" i="18"/>
  <c r="N5340" i="18"/>
  <c r="A5341" i="18"/>
  <c r="B5341" i="18"/>
  <c r="C5341" i="18"/>
  <c r="D5341" i="18"/>
  <c r="E5341" i="18"/>
  <c r="F5341" i="18"/>
  <c r="G5341" i="18"/>
  <c r="H5341" i="18"/>
  <c r="I5341" i="18"/>
  <c r="J5341" i="18"/>
  <c r="K5341" i="18"/>
  <c r="L5341" i="18"/>
  <c r="M5341" i="18"/>
  <c r="N5341" i="18"/>
  <c r="A5342" i="18"/>
  <c r="B5342" i="18"/>
  <c r="C5342" i="18"/>
  <c r="D5342" i="18"/>
  <c r="E5342" i="18"/>
  <c r="F5342" i="18"/>
  <c r="G5342" i="18"/>
  <c r="H5342" i="18"/>
  <c r="I5342" i="18"/>
  <c r="J5342" i="18"/>
  <c r="K5342" i="18"/>
  <c r="L5342" i="18"/>
  <c r="M5342" i="18"/>
  <c r="N5342" i="18"/>
  <c r="A5343" i="18"/>
  <c r="B5343" i="18"/>
  <c r="C5343" i="18"/>
  <c r="D5343" i="18"/>
  <c r="E5343" i="18"/>
  <c r="F5343" i="18"/>
  <c r="G5343" i="18"/>
  <c r="H5343" i="18"/>
  <c r="I5343" i="18"/>
  <c r="J5343" i="18"/>
  <c r="K5343" i="18"/>
  <c r="L5343" i="18"/>
  <c r="M5343" i="18"/>
  <c r="N5343" i="18"/>
  <c r="A5344" i="18"/>
  <c r="B5344" i="18"/>
  <c r="C5344" i="18"/>
  <c r="D5344" i="18"/>
  <c r="E5344" i="18"/>
  <c r="F5344" i="18"/>
  <c r="G5344" i="18"/>
  <c r="H5344" i="18"/>
  <c r="I5344" i="18"/>
  <c r="J5344" i="18"/>
  <c r="K5344" i="18"/>
  <c r="L5344" i="18"/>
  <c r="M5344" i="18"/>
  <c r="N5344" i="18"/>
  <c r="A5345" i="18"/>
  <c r="B5345" i="18"/>
  <c r="C5345" i="18"/>
  <c r="D5345" i="18"/>
  <c r="E5345" i="18"/>
  <c r="F5345" i="18"/>
  <c r="G5345" i="18"/>
  <c r="H5345" i="18"/>
  <c r="I5345" i="18"/>
  <c r="J5345" i="18"/>
  <c r="K5345" i="18"/>
  <c r="L5345" i="18"/>
  <c r="M5345" i="18"/>
  <c r="N5345" i="18"/>
  <c r="A5346" i="18"/>
  <c r="B5346" i="18"/>
  <c r="C5346" i="18"/>
  <c r="D5346" i="18"/>
  <c r="E5346" i="18"/>
  <c r="F5346" i="18"/>
  <c r="G5346" i="18"/>
  <c r="H5346" i="18"/>
  <c r="I5346" i="18"/>
  <c r="J5346" i="18"/>
  <c r="K5346" i="18"/>
  <c r="L5346" i="18"/>
  <c r="M5346" i="18"/>
  <c r="N5346" i="18"/>
  <c r="A5347" i="18"/>
  <c r="B5347" i="18"/>
  <c r="C5347" i="18"/>
  <c r="D5347" i="18"/>
  <c r="E5347" i="18"/>
  <c r="F5347" i="18"/>
  <c r="G5347" i="18"/>
  <c r="H5347" i="18"/>
  <c r="I5347" i="18"/>
  <c r="J5347" i="18"/>
  <c r="K5347" i="18"/>
  <c r="L5347" i="18"/>
  <c r="M5347" i="18"/>
  <c r="N5347" i="18"/>
  <c r="A5348" i="18"/>
  <c r="B5348" i="18"/>
  <c r="C5348" i="18"/>
  <c r="D5348" i="18"/>
  <c r="E5348" i="18"/>
  <c r="F5348" i="18"/>
  <c r="G5348" i="18"/>
  <c r="H5348" i="18"/>
  <c r="I5348" i="18"/>
  <c r="J5348" i="18"/>
  <c r="K5348" i="18"/>
  <c r="L5348" i="18"/>
  <c r="M5348" i="18"/>
  <c r="N5348" i="18"/>
  <c r="A5349" i="18"/>
  <c r="B5349" i="18"/>
  <c r="C5349" i="18"/>
  <c r="D5349" i="18"/>
  <c r="E5349" i="18"/>
  <c r="F5349" i="18"/>
  <c r="G5349" i="18"/>
  <c r="H5349" i="18"/>
  <c r="I5349" i="18"/>
  <c r="J5349" i="18"/>
  <c r="K5349" i="18"/>
  <c r="L5349" i="18"/>
  <c r="M5349" i="18"/>
  <c r="N5349" i="18"/>
  <c r="A5350" i="18"/>
  <c r="B5350" i="18"/>
  <c r="C5350" i="18"/>
  <c r="D5350" i="18"/>
  <c r="E5350" i="18"/>
  <c r="F5350" i="18"/>
  <c r="G5350" i="18"/>
  <c r="H5350" i="18"/>
  <c r="I5350" i="18"/>
  <c r="J5350" i="18"/>
  <c r="K5350" i="18"/>
  <c r="L5350" i="18"/>
  <c r="M5350" i="18"/>
  <c r="N5350" i="18"/>
  <c r="A5351" i="18"/>
  <c r="B5351" i="18"/>
  <c r="C5351" i="18"/>
  <c r="D5351" i="18"/>
  <c r="E5351" i="18"/>
  <c r="F5351" i="18"/>
  <c r="G5351" i="18"/>
  <c r="H5351" i="18"/>
  <c r="I5351" i="18"/>
  <c r="J5351" i="18"/>
  <c r="K5351" i="18"/>
  <c r="L5351" i="18"/>
  <c r="M5351" i="18"/>
  <c r="N5351" i="18"/>
  <c r="A5352" i="18"/>
  <c r="B5352" i="18"/>
  <c r="C5352" i="18"/>
  <c r="D5352" i="18"/>
  <c r="E5352" i="18"/>
  <c r="F5352" i="18"/>
  <c r="G5352" i="18"/>
  <c r="H5352" i="18"/>
  <c r="I5352" i="18"/>
  <c r="J5352" i="18"/>
  <c r="K5352" i="18"/>
  <c r="L5352" i="18"/>
  <c r="M5352" i="18"/>
  <c r="N5352" i="18"/>
  <c r="A5353" i="18"/>
  <c r="B5353" i="18"/>
  <c r="C5353" i="18"/>
  <c r="D5353" i="18"/>
  <c r="E5353" i="18"/>
  <c r="F5353" i="18"/>
  <c r="G5353" i="18"/>
  <c r="H5353" i="18"/>
  <c r="I5353" i="18"/>
  <c r="J5353" i="18"/>
  <c r="K5353" i="18"/>
  <c r="L5353" i="18"/>
  <c r="M5353" i="18"/>
  <c r="N5353" i="18"/>
  <c r="A5354" i="18"/>
  <c r="B5354" i="18"/>
  <c r="C5354" i="18"/>
  <c r="D5354" i="18"/>
  <c r="E5354" i="18"/>
  <c r="F5354" i="18"/>
  <c r="G5354" i="18"/>
  <c r="H5354" i="18"/>
  <c r="I5354" i="18"/>
  <c r="J5354" i="18"/>
  <c r="K5354" i="18"/>
  <c r="L5354" i="18"/>
  <c r="M5354" i="18"/>
  <c r="N5354" i="18"/>
  <c r="A5355" i="18"/>
  <c r="B5355" i="18"/>
  <c r="C5355" i="18"/>
  <c r="D5355" i="18"/>
  <c r="E5355" i="18"/>
  <c r="F5355" i="18"/>
  <c r="G5355" i="18"/>
  <c r="H5355" i="18"/>
  <c r="I5355" i="18"/>
  <c r="J5355" i="18"/>
  <c r="K5355" i="18"/>
  <c r="L5355" i="18"/>
  <c r="M5355" i="18"/>
  <c r="N5355" i="18"/>
  <c r="A5356" i="18"/>
  <c r="B5356" i="18"/>
  <c r="C5356" i="18"/>
  <c r="D5356" i="18"/>
  <c r="E5356" i="18"/>
  <c r="F5356" i="18"/>
  <c r="G5356" i="18"/>
  <c r="H5356" i="18"/>
  <c r="I5356" i="18"/>
  <c r="J5356" i="18"/>
  <c r="K5356" i="18"/>
  <c r="L5356" i="18"/>
  <c r="M5356" i="18"/>
  <c r="N5356" i="18"/>
  <c r="A5357" i="18"/>
  <c r="B5357" i="18"/>
  <c r="C5357" i="18"/>
  <c r="D5357" i="18"/>
  <c r="E5357" i="18"/>
  <c r="F5357" i="18"/>
  <c r="G5357" i="18"/>
  <c r="H5357" i="18"/>
  <c r="I5357" i="18"/>
  <c r="J5357" i="18"/>
  <c r="K5357" i="18"/>
  <c r="L5357" i="18"/>
  <c r="M5357" i="18"/>
  <c r="N5357" i="18"/>
  <c r="A5358" i="18"/>
  <c r="B5358" i="18"/>
  <c r="C5358" i="18"/>
  <c r="D5358" i="18"/>
  <c r="E5358" i="18"/>
  <c r="F5358" i="18"/>
  <c r="G5358" i="18"/>
  <c r="H5358" i="18"/>
  <c r="I5358" i="18"/>
  <c r="J5358" i="18"/>
  <c r="K5358" i="18"/>
  <c r="L5358" i="18"/>
  <c r="M5358" i="18"/>
  <c r="N5358" i="18"/>
  <c r="A5359" i="18"/>
  <c r="B5359" i="18"/>
  <c r="C5359" i="18"/>
  <c r="D5359" i="18"/>
  <c r="E5359" i="18"/>
  <c r="F5359" i="18"/>
  <c r="G5359" i="18"/>
  <c r="H5359" i="18"/>
  <c r="I5359" i="18"/>
  <c r="J5359" i="18"/>
  <c r="K5359" i="18"/>
  <c r="L5359" i="18"/>
  <c r="M5359" i="18"/>
  <c r="N5359" i="18"/>
  <c r="A5360" i="18"/>
  <c r="B5360" i="18"/>
  <c r="C5360" i="18"/>
  <c r="D5360" i="18"/>
  <c r="E5360" i="18"/>
  <c r="F5360" i="18"/>
  <c r="G5360" i="18"/>
  <c r="H5360" i="18"/>
  <c r="I5360" i="18"/>
  <c r="J5360" i="18"/>
  <c r="K5360" i="18"/>
  <c r="L5360" i="18"/>
  <c r="M5360" i="18"/>
  <c r="N5360" i="18"/>
  <c r="A5361" i="18"/>
  <c r="B5361" i="18"/>
  <c r="C5361" i="18"/>
  <c r="D5361" i="18"/>
  <c r="E5361" i="18"/>
  <c r="F5361" i="18"/>
  <c r="G5361" i="18"/>
  <c r="H5361" i="18"/>
  <c r="I5361" i="18"/>
  <c r="J5361" i="18"/>
  <c r="K5361" i="18"/>
  <c r="L5361" i="18"/>
  <c r="M5361" i="18"/>
  <c r="N5361" i="18"/>
  <c r="A5362" i="18"/>
  <c r="B5362" i="18"/>
  <c r="C5362" i="18"/>
  <c r="D5362" i="18"/>
  <c r="E5362" i="18"/>
  <c r="F5362" i="18"/>
  <c r="G5362" i="18"/>
  <c r="H5362" i="18"/>
  <c r="I5362" i="18"/>
  <c r="J5362" i="18"/>
  <c r="K5362" i="18"/>
  <c r="L5362" i="18"/>
  <c r="M5362" i="18"/>
  <c r="N5362" i="18"/>
  <c r="A5363" i="18"/>
  <c r="B5363" i="18"/>
  <c r="C5363" i="18"/>
  <c r="D5363" i="18"/>
  <c r="E5363" i="18"/>
  <c r="F5363" i="18"/>
  <c r="G5363" i="18"/>
  <c r="H5363" i="18"/>
  <c r="I5363" i="18"/>
  <c r="J5363" i="18"/>
  <c r="K5363" i="18"/>
  <c r="L5363" i="18"/>
  <c r="M5363" i="18"/>
  <c r="N5363" i="18"/>
  <c r="A5364" i="18"/>
  <c r="B5364" i="18"/>
  <c r="C5364" i="18"/>
  <c r="D5364" i="18"/>
  <c r="E5364" i="18"/>
  <c r="F5364" i="18"/>
  <c r="G5364" i="18"/>
  <c r="H5364" i="18"/>
  <c r="I5364" i="18"/>
  <c r="J5364" i="18"/>
  <c r="K5364" i="18"/>
  <c r="L5364" i="18"/>
  <c r="M5364" i="18"/>
  <c r="N5364" i="18"/>
  <c r="A5365" i="18"/>
  <c r="B5365" i="18"/>
  <c r="C5365" i="18"/>
  <c r="D5365" i="18"/>
  <c r="E5365" i="18"/>
  <c r="F5365" i="18"/>
  <c r="G5365" i="18"/>
  <c r="H5365" i="18"/>
  <c r="I5365" i="18"/>
  <c r="J5365" i="18"/>
  <c r="K5365" i="18"/>
  <c r="L5365" i="18"/>
  <c r="M5365" i="18"/>
  <c r="N5365" i="18"/>
  <c r="A5366" i="18"/>
  <c r="B5366" i="18"/>
  <c r="C5366" i="18"/>
  <c r="D5366" i="18"/>
  <c r="E5366" i="18"/>
  <c r="F5366" i="18"/>
  <c r="G5366" i="18"/>
  <c r="H5366" i="18"/>
  <c r="I5366" i="18"/>
  <c r="J5366" i="18"/>
  <c r="K5366" i="18"/>
  <c r="L5366" i="18"/>
  <c r="M5366" i="18"/>
  <c r="N5366" i="18"/>
  <c r="A5367" i="18"/>
  <c r="B5367" i="18"/>
  <c r="C5367" i="18"/>
  <c r="D5367" i="18"/>
  <c r="E5367" i="18"/>
  <c r="F5367" i="18"/>
  <c r="G5367" i="18"/>
  <c r="H5367" i="18"/>
  <c r="I5367" i="18"/>
  <c r="J5367" i="18"/>
  <c r="K5367" i="18"/>
  <c r="L5367" i="18"/>
  <c r="M5367" i="18"/>
  <c r="N5367" i="18"/>
  <c r="A5368" i="18"/>
  <c r="B5368" i="18"/>
  <c r="C5368" i="18"/>
  <c r="D5368" i="18"/>
  <c r="E5368" i="18"/>
  <c r="F5368" i="18"/>
  <c r="G5368" i="18"/>
  <c r="H5368" i="18"/>
  <c r="I5368" i="18"/>
  <c r="J5368" i="18"/>
  <c r="K5368" i="18"/>
  <c r="L5368" i="18"/>
  <c r="M5368" i="18"/>
  <c r="N5368" i="18"/>
  <c r="A5369" i="18"/>
  <c r="B5369" i="18"/>
  <c r="C5369" i="18"/>
  <c r="D5369" i="18"/>
  <c r="E5369" i="18"/>
  <c r="F5369" i="18"/>
  <c r="G5369" i="18"/>
  <c r="H5369" i="18"/>
  <c r="I5369" i="18"/>
  <c r="J5369" i="18"/>
  <c r="K5369" i="18"/>
  <c r="L5369" i="18"/>
  <c r="M5369" i="18"/>
  <c r="N5369" i="18"/>
  <c r="A5370" i="18"/>
  <c r="B5370" i="18"/>
  <c r="C5370" i="18"/>
  <c r="D5370" i="18"/>
  <c r="E5370" i="18"/>
  <c r="F5370" i="18"/>
  <c r="G5370" i="18"/>
  <c r="H5370" i="18"/>
  <c r="I5370" i="18"/>
  <c r="J5370" i="18"/>
  <c r="K5370" i="18"/>
  <c r="L5370" i="18"/>
  <c r="M5370" i="18"/>
  <c r="N5370" i="18"/>
  <c r="A5371" i="18"/>
  <c r="B5371" i="18"/>
  <c r="C5371" i="18"/>
  <c r="D5371" i="18"/>
  <c r="E5371" i="18"/>
  <c r="F5371" i="18"/>
  <c r="G5371" i="18"/>
  <c r="H5371" i="18"/>
  <c r="I5371" i="18"/>
  <c r="J5371" i="18"/>
  <c r="K5371" i="18"/>
  <c r="L5371" i="18"/>
  <c r="M5371" i="18"/>
  <c r="N5371" i="18"/>
  <c r="A5372" i="18"/>
  <c r="B5372" i="18"/>
  <c r="C5372" i="18"/>
  <c r="D5372" i="18"/>
  <c r="E5372" i="18"/>
  <c r="F5372" i="18"/>
  <c r="G5372" i="18"/>
  <c r="H5372" i="18"/>
  <c r="I5372" i="18"/>
  <c r="J5372" i="18"/>
  <c r="K5372" i="18"/>
  <c r="L5372" i="18"/>
  <c r="M5372" i="18"/>
  <c r="N5372" i="18"/>
  <c r="A5373" i="18"/>
  <c r="B5373" i="18"/>
  <c r="C5373" i="18"/>
  <c r="D5373" i="18"/>
  <c r="E5373" i="18"/>
  <c r="F5373" i="18"/>
  <c r="G5373" i="18"/>
  <c r="H5373" i="18"/>
  <c r="I5373" i="18"/>
  <c r="J5373" i="18"/>
  <c r="K5373" i="18"/>
  <c r="L5373" i="18"/>
  <c r="M5373" i="18"/>
  <c r="N5373" i="18"/>
  <c r="A5374" i="18"/>
  <c r="B5374" i="18"/>
  <c r="C5374" i="18"/>
  <c r="D5374" i="18"/>
  <c r="E5374" i="18"/>
  <c r="F5374" i="18"/>
  <c r="G5374" i="18"/>
  <c r="H5374" i="18"/>
  <c r="I5374" i="18"/>
  <c r="J5374" i="18"/>
  <c r="K5374" i="18"/>
  <c r="L5374" i="18"/>
  <c r="M5374" i="18"/>
  <c r="N5374" i="18"/>
  <c r="A5375" i="18"/>
  <c r="B5375" i="18"/>
  <c r="C5375" i="18"/>
  <c r="D5375" i="18"/>
  <c r="E5375" i="18"/>
  <c r="F5375" i="18"/>
  <c r="G5375" i="18"/>
  <c r="H5375" i="18"/>
  <c r="I5375" i="18"/>
  <c r="J5375" i="18"/>
  <c r="K5375" i="18"/>
  <c r="L5375" i="18"/>
  <c r="M5375" i="18"/>
  <c r="N5375" i="18"/>
  <c r="A5376" i="18"/>
  <c r="B5376" i="18"/>
  <c r="C5376" i="18"/>
  <c r="D5376" i="18"/>
  <c r="E5376" i="18"/>
  <c r="F5376" i="18"/>
  <c r="G5376" i="18"/>
  <c r="H5376" i="18"/>
  <c r="I5376" i="18"/>
  <c r="J5376" i="18"/>
  <c r="K5376" i="18"/>
  <c r="L5376" i="18"/>
  <c r="M5376" i="18"/>
  <c r="N5376" i="18"/>
  <c r="A5377" i="18"/>
  <c r="B5377" i="18"/>
  <c r="C5377" i="18"/>
  <c r="D5377" i="18"/>
  <c r="E5377" i="18"/>
  <c r="F5377" i="18"/>
  <c r="G5377" i="18"/>
  <c r="H5377" i="18"/>
  <c r="I5377" i="18"/>
  <c r="J5377" i="18"/>
  <c r="K5377" i="18"/>
  <c r="L5377" i="18"/>
  <c r="M5377" i="18"/>
  <c r="N5377" i="18"/>
  <c r="A5378" i="18"/>
  <c r="B5378" i="18"/>
  <c r="C5378" i="18"/>
  <c r="D5378" i="18"/>
  <c r="E5378" i="18"/>
  <c r="F5378" i="18"/>
  <c r="G5378" i="18"/>
  <c r="H5378" i="18"/>
  <c r="I5378" i="18"/>
  <c r="J5378" i="18"/>
  <c r="K5378" i="18"/>
  <c r="L5378" i="18"/>
  <c r="M5378" i="18"/>
  <c r="N5378" i="18"/>
  <c r="A5379" i="18"/>
  <c r="B5379" i="18"/>
  <c r="C5379" i="18"/>
  <c r="D5379" i="18"/>
  <c r="E5379" i="18"/>
  <c r="F5379" i="18"/>
  <c r="G5379" i="18"/>
  <c r="H5379" i="18"/>
  <c r="I5379" i="18"/>
  <c r="J5379" i="18"/>
  <c r="K5379" i="18"/>
  <c r="L5379" i="18"/>
  <c r="M5379" i="18"/>
  <c r="N5379" i="18"/>
  <c r="A5380" i="18"/>
  <c r="B5380" i="18"/>
  <c r="C5380" i="18"/>
  <c r="D5380" i="18"/>
  <c r="E5380" i="18"/>
  <c r="F5380" i="18"/>
  <c r="G5380" i="18"/>
  <c r="H5380" i="18"/>
  <c r="I5380" i="18"/>
  <c r="J5380" i="18"/>
  <c r="K5380" i="18"/>
  <c r="L5380" i="18"/>
  <c r="M5380" i="18"/>
  <c r="N5380" i="18"/>
  <c r="A5381" i="18"/>
  <c r="B5381" i="18"/>
  <c r="C5381" i="18"/>
  <c r="D5381" i="18"/>
  <c r="E5381" i="18"/>
  <c r="F5381" i="18"/>
  <c r="G5381" i="18"/>
  <c r="H5381" i="18"/>
  <c r="I5381" i="18"/>
  <c r="J5381" i="18"/>
  <c r="K5381" i="18"/>
  <c r="L5381" i="18"/>
  <c r="M5381" i="18"/>
  <c r="N5381" i="18"/>
  <c r="A5382" i="18"/>
  <c r="B5382" i="18"/>
  <c r="C5382" i="18"/>
  <c r="D5382" i="18"/>
  <c r="E5382" i="18"/>
  <c r="F5382" i="18"/>
  <c r="G5382" i="18"/>
  <c r="H5382" i="18"/>
  <c r="I5382" i="18"/>
  <c r="J5382" i="18"/>
  <c r="K5382" i="18"/>
  <c r="L5382" i="18"/>
  <c r="M5382" i="18"/>
  <c r="N5382" i="18"/>
  <c r="A5383" i="18"/>
  <c r="B5383" i="18"/>
  <c r="C5383" i="18"/>
  <c r="D5383" i="18"/>
  <c r="E5383" i="18"/>
  <c r="F5383" i="18"/>
  <c r="G5383" i="18"/>
  <c r="H5383" i="18"/>
  <c r="I5383" i="18"/>
  <c r="J5383" i="18"/>
  <c r="K5383" i="18"/>
  <c r="L5383" i="18"/>
  <c r="M5383" i="18"/>
  <c r="N5383" i="18"/>
  <c r="A5384" i="18"/>
  <c r="B5384" i="18"/>
  <c r="C5384" i="18"/>
  <c r="D5384" i="18"/>
  <c r="E5384" i="18"/>
  <c r="F5384" i="18"/>
  <c r="G5384" i="18"/>
  <c r="H5384" i="18"/>
  <c r="I5384" i="18"/>
  <c r="J5384" i="18"/>
  <c r="K5384" i="18"/>
  <c r="L5384" i="18"/>
  <c r="M5384" i="18"/>
  <c r="N5384" i="18"/>
  <c r="A5385" i="18"/>
  <c r="B5385" i="18"/>
  <c r="C5385" i="18"/>
  <c r="D5385" i="18"/>
  <c r="E5385" i="18"/>
  <c r="F5385" i="18"/>
  <c r="G5385" i="18"/>
  <c r="H5385" i="18"/>
  <c r="I5385" i="18"/>
  <c r="J5385" i="18"/>
  <c r="K5385" i="18"/>
  <c r="L5385" i="18"/>
  <c r="M5385" i="18"/>
  <c r="N5385" i="18"/>
  <c r="A5386" i="18"/>
  <c r="B5386" i="18"/>
  <c r="C5386" i="18"/>
  <c r="D5386" i="18"/>
  <c r="E5386" i="18"/>
  <c r="F5386" i="18"/>
  <c r="G5386" i="18"/>
  <c r="H5386" i="18"/>
  <c r="I5386" i="18"/>
  <c r="J5386" i="18"/>
  <c r="K5386" i="18"/>
  <c r="L5386" i="18"/>
  <c r="M5386" i="18"/>
  <c r="N5386" i="18"/>
  <c r="A5387" i="18"/>
  <c r="B5387" i="18"/>
  <c r="C5387" i="18"/>
  <c r="D5387" i="18"/>
  <c r="E5387" i="18"/>
  <c r="F5387" i="18"/>
  <c r="G5387" i="18"/>
  <c r="H5387" i="18"/>
  <c r="I5387" i="18"/>
  <c r="J5387" i="18"/>
  <c r="K5387" i="18"/>
  <c r="L5387" i="18"/>
  <c r="M5387" i="18"/>
  <c r="N5387" i="18"/>
  <c r="A5388" i="18"/>
  <c r="B5388" i="18"/>
  <c r="C5388" i="18"/>
  <c r="D5388" i="18"/>
  <c r="E5388" i="18"/>
  <c r="F5388" i="18"/>
  <c r="G5388" i="18"/>
  <c r="H5388" i="18"/>
  <c r="I5388" i="18"/>
  <c r="J5388" i="18"/>
  <c r="K5388" i="18"/>
  <c r="L5388" i="18"/>
  <c r="M5388" i="18"/>
  <c r="N5388" i="18"/>
  <c r="A5389" i="18"/>
  <c r="B5389" i="18"/>
  <c r="C5389" i="18"/>
  <c r="D5389" i="18"/>
  <c r="E5389" i="18"/>
  <c r="F5389" i="18"/>
  <c r="G5389" i="18"/>
  <c r="H5389" i="18"/>
  <c r="I5389" i="18"/>
  <c r="J5389" i="18"/>
  <c r="K5389" i="18"/>
  <c r="L5389" i="18"/>
  <c r="M5389" i="18"/>
  <c r="N5389" i="18"/>
  <c r="A5390" i="18"/>
  <c r="B5390" i="18"/>
  <c r="C5390" i="18"/>
  <c r="D5390" i="18"/>
  <c r="E5390" i="18"/>
  <c r="F5390" i="18"/>
  <c r="G5390" i="18"/>
  <c r="H5390" i="18"/>
  <c r="I5390" i="18"/>
  <c r="J5390" i="18"/>
  <c r="K5390" i="18"/>
  <c r="L5390" i="18"/>
  <c r="M5390" i="18"/>
  <c r="N5390" i="18"/>
  <c r="A5391" i="18"/>
  <c r="B5391" i="18"/>
  <c r="C5391" i="18"/>
  <c r="D5391" i="18"/>
  <c r="E5391" i="18"/>
  <c r="F5391" i="18"/>
  <c r="G5391" i="18"/>
  <c r="H5391" i="18"/>
  <c r="I5391" i="18"/>
  <c r="J5391" i="18"/>
  <c r="K5391" i="18"/>
  <c r="L5391" i="18"/>
  <c r="M5391" i="18"/>
  <c r="N5391" i="18"/>
  <c r="A5392" i="18"/>
  <c r="B5392" i="18"/>
  <c r="C5392" i="18"/>
  <c r="D5392" i="18"/>
  <c r="E5392" i="18"/>
  <c r="F5392" i="18"/>
  <c r="G5392" i="18"/>
  <c r="H5392" i="18"/>
  <c r="I5392" i="18"/>
  <c r="J5392" i="18"/>
  <c r="K5392" i="18"/>
  <c r="L5392" i="18"/>
  <c r="M5392" i="18"/>
  <c r="N5392" i="18"/>
  <c r="A5393" i="18"/>
  <c r="B5393" i="18"/>
  <c r="C5393" i="18"/>
  <c r="D5393" i="18"/>
  <c r="E5393" i="18"/>
  <c r="F5393" i="18"/>
  <c r="G5393" i="18"/>
  <c r="H5393" i="18"/>
  <c r="I5393" i="18"/>
  <c r="J5393" i="18"/>
  <c r="K5393" i="18"/>
  <c r="L5393" i="18"/>
  <c r="M5393" i="18"/>
  <c r="N5393" i="18"/>
  <c r="A5394" i="18"/>
  <c r="B5394" i="18"/>
  <c r="C5394" i="18"/>
  <c r="D5394" i="18"/>
  <c r="E5394" i="18"/>
  <c r="F5394" i="18"/>
  <c r="G5394" i="18"/>
  <c r="H5394" i="18"/>
  <c r="I5394" i="18"/>
  <c r="J5394" i="18"/>
  <c r="K5394" i="18"/>
  <c r="L5394" i="18"/>
  <c r="M5394" i="18"/>
  <c r="N5394" i="18"/>
  <c r="A5395" i="18"/>
  <c r="B5395" i="18"/>
  <c r="C5395" i="18"/>
  <c r="D5395" i="18"/>
  <c r="E5395" i="18"/>
  <c r="F5395" i="18"/>
  <c r="G5395" i="18"/>
  <c r="H5395" i="18"/>
  <c r="I5395" i="18"/>
  <c r="J5395" i="18"/>
  <c r="K5395" i="18"/>
  <c r="L5395" i="18"/>
  <c r="M5395" i="18"/>
  <c r="N5395" i="18"/>
  <c r="A5396" i="18"/>
  <c r="B5396" i="18"/>
  <c r="C5396" i="18"/>
  <c r="D5396" i="18"/>
  <c r="E5396" i="18"/>
  <c r="F5396" i="18"/>
  <c r="G5396" i="18"/>
  <c r="H5396" i="18"/>
  <c r="I5396" i="18"/>
  <c r="J5396" i="18"/>
  <c r="K5396" i="18"/>
  <c r="L5396" i="18"/>
  <c r="M5396" i="18"/>
  <c r="N5396" i="18"/>
  <c r="A5397" i="18"/>
  <c r="B5397" i="18"/>
  <c r="C5397" i="18"/>
  <c r="D5397" i="18"/>
  <c r="E5397" i="18"/>
  <c r="F5397" i="18"/>
  <c r="G5397" i="18"/>
  <c r="H5397" i="18"/>
  <c r="I5397" i="18"/>
  <c r="J5397" i="18"/>
  <c r="K5397" i="18"/>
  <c r="L5397" i="18"/>
  <c r="M5397" i="18"/>
  <c r="N5397" i="18"/>
  <c r="A5398" i="18"/>
  <c r="B5398" i="18"/>
  <c r="C5398" i="18"/>
  <c r="D5398" i="18"/>
  <c r="E5398" i="18"/>
  <c r="F5398" i="18"/>
  <c r="G5398" i="18"/>
  <c r="H5398" i="18"/>
  <c r="I5398" i="18"/>
  <c r="J5398" i="18"/>
  <c r="K5398" i="18"/>
  <c r="L5398" i="18"/>
  <c r="M5398" i="18"/>
  <c r="N5398" i="18"/>
  <c r="A5399" i="18"/>
  <c r="B5399" i="18"/>
  <c r="C5399" i="18"/>
  <c r="D5399" i="18"/>
  <c r="E5399" i="18"/>
  <c r="F5399" i="18"/>
  <c r="G5399" i="18"/>
  <c r="H5399" i="18"/>
  <c r="I5399" i="18"/>
  <c r="J5399" i="18"/>
  <c r="K5399" i="18"/>
  <c r="L5399" i="18"/>
  <c r="M5399" i="18"/>
  <c r="N5399" i="18"/>
  <c r="A5400" i="18"/>
  <c r="B5400" i="18"/>
  <c r="C5400" i="18"/>
  <c r="D5400" i="18"/>
  <c r="E5400" i="18"/>
  <c r="F5400" i="18"/>
  <c r="G5400" i="18"/>
  <c r="H5400" i="18"/>
  <c r="I5400" i="18"/>
  <c r="J5400" i="18"/>
  <c r="K5400" i="18"/>
  <c r="L5400" i="18"/>
  <c r="M5400" i="18"/>
  <c r="N5400" i="18"/>
  <c r="A5401" i="18"/>
  <c r="B5401" i="18"/>
  <c r="C5401" i="18"/>
  <c r="D5401" i="18"/>
  <c r="E5401" i="18"/>
  <c r="F5401" i="18"/>
  <c r="G5401" i="18"/>
  <c r="H5401" i="18"/>
  <c r="I5401" i="18"/>
  <c r="J5401" i="18"/>
  <c r="K5401" i="18"/>
  <c r="L5401" i="18"/>
  <c r="M5401" i="18"/>
  <c r="N5401" i="18"/>
  <c r="A5402" i="18"/>
  <c r="B5402" i="18"/>
  <c r="C5402" i="18"/>
  <c r="D5402" i="18"/>
  <c r="E5402" i="18"/>
  <c r="F5402" i="18"/>
  <c r="G5402" i="18"/>
  <c r="H5402" i="18"/>
  <c r="I5402" i="18"/>
  <c r="J5402" i="18"/>
  <c r="K5402" i="18"/>
  <c r="L5402" i="18"/>
  <c r="M5402" i="18"/>
  <c r="N5402" i="18"/>
  <c r="A5403" i="18"/>
  <c r="B5403" i="18"/>
  <c r="C5403" i="18"/>
  <c r="D5403" i="18"/>
  <c r="E5403" i="18"/>
  <c r="F5403" i="18"/>
  <c r="G5403" i="18"/>
  <c r="H5403" i="18"/>
  <c r="I5403" i="18"/>
  <c r="J5403" i="18"/>
  <c r="K5403" i="18"/>
  <c r="L5403" i="18"/>
  <c r="M5403" i="18"/>
  <c r="N5403" i="18"/>
  <c r="A5404" i="18"/>
  <c r="B5404" i="18"/>
  <c r="C5404" i="18"/>
  <c r="D5404" i="18"/>
  <c r="E5404" i="18"/>
  <c r="F5404" i="18"/>
  <c r="G5404" i="18"/>
  <c r="H5404" i="18"/>
  <c r="I5404" i="18"/>
  <c r="J5404" i="18"/>
  <c r="K5404" i="18"/>
  <c r="L5404" i="18"/>
  <c r="M5404" i="18"/>
  <c r="N5404" i="18"/>
  <c r="A5405" i="18"/>
  <c r="B5405" i="18"/>
  <c r="C5405" i="18"/>
  <c r="D5405" i="18"/>
  <c r="E5405" i="18"/>
  <c r="F5405" i="18"/>
  <c r="G5405" i="18"/>
  <c r="H5405" i="18"/>
  <c r="I5405" i="18"/>
  <c r="J5405" i="18"/>
  <c r="K5405" i="18"/>
  <c r="L5405" i="18"/>
  <c r="M5405" i="18"/>
  <c r="N5405" i="18"/>
  <c r="A5406" i="18"/>
  <c r="B5406" i="18"/>
  <c r="C5406" i="18"/>
  <c r="D5406" i="18"/>
  <c r="E5406" i="18"/>
  <c r="F5406" i="18"/>
  <c r="G5406" i="18"/>
  <c r="H5406" i="18"/>
  <c r="I5406" i="18"/>
  <c r="J5406" i="18"/>
  <c r="K5406" i="18"/>
  <c r="L5406" i="18"/>
  <c r="M5406" i="18"/>
  <c r="N5406" i="18"/>
  <c r="A5407" i="18"/>
  <c r="B5407" i="18"/>
  <c r="C5407" i="18"/>
  <c r="D5407" i="18"/>
  <c r="E5407" i="18"/>
  <c r="F5407" i="18"/>
  <c r="G5407" i="18"/>
  <c r="H5407" i="18"/>
  <c r="I5407" i="18"/>
  <c r="J5407" i="18"/>
  <c r="K5407" i="18"/>
  <c r="L5407" i="18"/>
  <c r="M5407" i="18"/>
  <c r="N5407" i="18"/>
  <c r="A5408" i="18"/>
  <c r="B5408" i="18"/>
  <c r="C5408" i="18"/>
  <c r="D5408" i="18"/>
  <c r="E5408" i="18"/>
  <c r="F5408" i="18"/>
  <c r="G5408" i="18"/>
  <c r="H5408" i="18"/>
  <c r="I5408" i="18"/>
  <c r="J5408" i="18"/>
  <c r="K5408" i="18"/>
  <c r="L5408" i="18"/>
  <c r="M5408" i="18"/>
  <c r="N5408" i="18"/>
  <c r="A5409" i="18"/>
  <c r="B5409" i="18"/>
  <c r="C5409" i="18"/>
  <c r="D5409" i="18"/>
  <c r="E5409" i="18"/>
  <c r="F5409" i="18"/>
  <c r="G5409" i="18"/>
  <c r="H5409" i="18"/>
  <c r="I5409" i="18"/>
  <c r="J5409" i="18"/>
  <c r="K5409" i="18"/>
  <c r="L5409" i="18"/>
  <c r="M5409" i="18"/>
  <c r="N5409" i="18"/>
  <c r="A5410" i="18"/>
  <c r="B5410" i="18"/>
  <c r="C5410" i="18"/>
  <c r="D5410" i="18"/>
  <c r="E5410" i="18"/>
  <c r="F5410" i="18"/>
  <c r="G5410" i="18"/>
  <c r="H5410" i="18"/>
  <c r="I5410" i="18"/>
  <c r="J5410" i="18"/>
  <c r="K5410" i="18"/>
  <c r="L5410" i="18"/>
  <c r="M5410" i="18"/>
  <c r="N5410" i="18"/>
  <c r="A5411" i="18"/>
  <c r="B5411" i="18"/>
  <c r="C5411" i="18"/>
  <c r="D5411" i="18"/>
  <c r="E5411" i="18"/>
  <c r="F5411" i="18"/>
  <c r="G5411" i="18"/>
  <c r="H5411" i="18"/>
  <c r="I5411" i="18"/>
  <c r="J5411" i="18"/>
  <c r="K5411" i="18"/>
  <c r="L5411" i="18"/>
  <c r="M5411" i="18"/>
  <c r="N5411" i="18"/>
  <c r="A5412" i="18"/>
  <c r="B5412" i="18"/>
  <c r="C5412" i="18"/>
  <c r="D5412" i="18"/>
  <c r="E5412" i="18"/>
  <c r="F5412" i="18"/>
  <c r="G5412" i="18"/>
  <c r="H5412" i="18"/>
  <c r="I5412" i="18"/>
  <c r="J5412" i="18"/>
  <c r="K5412" i="18"/>
  <c r="L5412" i="18"/>
  <c r="M5412" i="18"/>
  <c r="N5412" i="18"/>
  <c r="A5413" i="18"/>
  <c r="B5413" i="18"/>
  <c r="C5413" i="18"/>
  <c r="D5413" i="18"/>
  <c r="E5413" i="18"/>
  <c r="F5413" i="18"/>
  <c r="G5413" i="18"/>
  <c r="H5413" i="18"/>
  <c r="I5413" i="18"/>
  <c r="J5413" i="18"/>
  <c r="K5413" i="18"/>
  <c r="L5413" i="18"/>
  <c r="M5413" i="18"/>
  <c r="N5413" i="18"/>
  <c r="A5414" i="18"/>
  <c r="B5414" i="18"/>
  <c r="C5414" i="18"/>
  <c r="D5414" i="18"/>
  <c r="E5414" i="18"/>
  <c r="F5414" i="18"/>
  <c r="G5414" i="18"/>
  <c r="H5414" i="18"/>
  <c r="I5414" i="18"/>
  <c r="J5414" i="18"/>
  <c r="K5414" i="18"/>
  <c r="L5414" i="18"/>
  <c r="M5414" i="18"/>
  <c r="N5414" i="18"/>
  <c r="A5415" i="18"/>
  <c r="B5415" i="18"/>
  <c r="C5415" i="18"/>
  <c r="D5415" i="18"/>
  <c r="E5415" i="18"/>
  <c r="F5415" i="18"/>
  <c r="G5415" i="18"/>
  <c r="H5415" i="18"/>
  <c r="I5415" i="18"/>
  <c r="J5415" i="18"/>
  <c r="K5415" i="18"/>
  <c r="L5415" i="18"/>
  <c r="M5415" i="18"/>
  <c r="N5415" i="18"/>
  <c r="A5416" i="18"/>
  <c r="B5416" i="18"/>
  <c r="C5416" i="18"/>
  <c r="D5416" i="18"/>
  <c r="E5416" i="18"/>
  <c r="F5416" i="18"/>
  <c r="G5416" i="18"/>
  <c r="H5416" i="18"/>
  <c r="I5416" i="18"/>
  <c r="J5416" i="18"/>
  <c r="K5416" i="18"/>
  <c r="L5416" i="18"/>
  <c r="M5416" i="18"/>
  <c r="N5416" i="18"/>
  <c r="A5417" i="18"/>
  <c r="B5417" i="18"/>
  <c r="C5417" i="18"/>
  <c r="D5417" i="18"/>
  <c r="E5417" i="18"/>
  <c r="F5417" i="18"/>
  <c r="G5417" i="18"/>
  <c r="H5417" i="18"/>
  <c r="I5417" i="18"/>
  <c r="J5417" i="18"/>
  <c r="K5417" i="18"/>
  <c r="L5417" i="18"/>
  <c r="M5417" i="18"/>
  <c r="N5417" i="18"/>
  <c r="A5418" i="18"/>
  <c r="B5418" i="18"/>
  <c r="C5418" i="18"/>
  <c r="D5418" i="18"/>
  <c r="E5418" i="18"/>
  <c r="F5418" i="18"/>
  <c r="G5418" i="18"/>
  <c r="H5418" i="18"/>
  <c r="I5418" i="18"/>
  <c r="J5418" i="18"/>
  <c r="K5418" i="18"/>
  <c r="L5418" i="18"/>
  <c r="M5418" i="18"/>
  <c r="N5418" i="18"/>
  <c r="A5419" i="18"/>
  <c r="B5419" i="18"/>
  <c r="C5419" i="18"/>
  <c r="D5419" i="18"/>
  <c r="E5419" i="18"/>
  <c r="F5419" i="18"/>
  <c r="G5419" i="18"/>
  <c r="H5419" i="18"/>
  <c r="I5419" i="18"/>
  <c r="J5419" i="18"/>
  <c r="K5419" i="18"/>
  <c r="L5419" i="18"/>
  <c r="M5419" i="18"/>
  <c r="N5419" i="18"/>
  <c r="A5420" i="18"/>
  <c r="B5420" i="18"/>
  <c r="C5420" i="18"/>
  <c r="D5420" i="18"/>
  <c r="E5420" i="18"/>
  <c r="F5420" i="18"/>
  <c r="G5420" i="18"/>
  <c r="H5420" i="18"/>
  <c r="I5420" i="18"/>
  <c r="J5420" i="18"/>
  <c r="K5420" i="18"/>
  <c r="L5420" i="18"/>
  <c r="M5420" i="18"/>
  <c r="N5420" i="18"/>
  <c r="A5421" i="18"/>
  <c r="B5421" i="18"/>
  <c r="C5421" i="18"/>
  <c r="D5421" i="18"/>
  <c r="E5421" i="18"/>
  <c r="F5421" i="18"/>
  <c r="G5421" i="18"/>
  <c r="H5421" i="18"/>
  <c r="I5421" i="18"/>
  <c r="J5421" i="18"/>
  <c r="K5421" i="18"/>
  <c r="L5421" i="18"/>
  <c r="M5421" i="18"/>
  <c r="N5421" i="18"/>
  <c r="A5422" i="18"/>
  <c r="B5422" i="18"/>
  <c r="C5422" i="18"/>
  <c r="D5422" i="18"/>
  <c r="E5422" i="18"/>
  <c r="F5422" i="18"/>
  <c r="G5422" i="18"/>
  <c r="H5422" i="18"/>
  <c r="I5422" i="18"/>
  <c r="J5422" i="18"/>
  <c r="K5422" i="18"/>
  <c r="L5422" i="18"/>
  <c r="M5422" i="18"/>
  <c r="N5422" i="18"/>
  <c r="A5423" i="18"/>
  <c r="B5423" i="18"/>
  <c r="C5423" i="18"/>
  <c r="D5423" i="18"/>
  <c r="E5423" i="18"/>
  <c r="F5423" i="18"/>
  <c r="G5423" i="18"/>
  <c r="H5423" i="18"/>
  <c r="I5423" i="18"/>
  <c r="J5423" i="18"/>
  <c r="K5423" i="18"/>
  <c r="L5423" i="18"/>
  <c r="M5423" i="18"/>
  <c r="N5423" i="18"/>
  <c r="A5424" i="18"/>
  <c r="B5424" i="18"/>
  <c r="C5424" i="18"/>
  <c r="D5424" i="18"/>
  <c r="E5424" i="18"/>
  <c r="F5424" i="18"/>
  <c r="G5424" i="18"/>
  <c r="H5424" i="18"/>
  <c r="I5424" i="18"/>
  <c r="J5424" i="18"/>
  <c r="K5424" i="18"/>
  <c r="L5424" i="18"/>
  <c r="M5424" i="18"/>
  <c r="N5424" i="18"/>
  <c r="A5425" i="18"/>
  <c r="B5425" i="18"/>
  <c r="C5425" i="18"/>
  <c r="D5425" i="18"/>
  <c r="E5425" i="18"/>
  <c r="F5425" i="18"/>
  <c r="G5425" i="18"/>
  <c r="H5425" i="18"/>
  <c r="I5425" i="18"/>
  <c r="J5425" i="18"/>
  <c r="K5425" i="18"/>
  <c r="L5425" i="18"/>
  <c r="M5425" i="18"/>
  <c r="N5425" i="18"/>
  <c r="A5426" i="18"/>
  <c r="B5426" i="18"/>
  <c r="C5426" i="18"/>
  <c r="D5426" i="18"/>
  <c r="E5426" i="18"/>
  <c r="F5426" i="18"/>
  <c r="G5426" i="18"/>
  <c r="H5426" i="18"/>
  <c r="I5426" i="18"/>
  <c r="J5426" i="18"/>
  <c r="K5426" i="18"/>
  <c r="L5426" i="18"/>
  <c r="M5426" i="18"/>
  <c r="N5426" i="18"/>
  <c r="A5427" i="18"/>
  <c r="B5427" i="18"/>
  <c r="C5427" i="18"/>
  <c r="D5427" i="18"/>
  <c r="E5427" i="18"/>
  <c r="F5427" i="18"/>
  <c r="G5427" i="18"/>
  <c r="H5427" i="18"/>
  <c r="I5427" i="18"/>
  <c r="J5427" i="18"/>
  <c r="K5427" i="18"/>
  <c r="L5427" i="18"/>
  <c r="M5427" i="18"/>
  <c r="N5427" i="18"/>
  <c r="A5428" i="18"/>
  <c r="B5428" i="18"/>
  <c r="C5428" i="18"/>
  <c r="D5428" i="18"/>
  <c r="E5428" i="18"/>
  <c r="F5428" i="18"/>
  <c r="G5428" i="18"/>
  <c r="H5428" i="18"/>
  <c r="I5428" i="18"/>
  <c r="J5428" i="18"/>
  <c r="K5428" i="18"/>
  <c r="L5428" i="18"/>
  <c r="M5428" i="18"/>
  <c r="N5428" i="18"/>
  <c r="A5429" i="18"/>
  <c r="B5429" i="18"/>
  <c r="C5429" i="18"/>
  <c r="D5429" i="18"/>
  <c r="E5429" i="18"/>
  <c r="F5429" i="18"/>
  <c r="G5429" i="18"/>
  <c r="H5429" i="18"/>
  <c r="I5429" i="18"/>
  <c r="J5429" i="18"/>
  <c r="K5429" i="18"/>
  <c r="L5429" i="18"/>
  <c r="M5429" i="18"/>
  <c r="N5429" i="18"/>
  <c r="A5430" i="18"/>
  <c r="B5430" i="18"/>
  <c r="C5430" i="18"/>
  <c r="D5430" i="18"/>
  <c r="E5430" i="18"/>
  <c r="F5430" i="18"/>
  <c r="G5430" i="18"/>
  <c r="H5430" i="18"/>
  <c r="I5430" i="18"/>
  <c r="J5430" i="18"/>
  <c r="K5430" i="18"/>
  <c r="L5430" i="18"/>
  <c r="M5430" i="18"/>
  <c r="N5430" i="18"/>
  <c r="A5431" i="18"/>
  <c r="B5431" i="18"/>
  <c r="C5431" i="18"/>
  <c r="D5431" i="18"/>
  <c r="E5431" i="18"/>
  <c r="F5431" i="18"/>
  <c r="G5431" i="18"/>
  <c r="H5431" i="18"/>
  <c r="I5431" i="18"/>
  <c r="J5431" i="18"/>
  <c r="K5431" i="18"/>
  <c r="L5431" i="18"/>
  <c r="M5431" i="18"/>
  <c r="N5431" i="18"/>
  <c r="A5432" i="18"/>
  <c r="B5432" i="18"/>
  <c r="C5432" i="18"/>
  <c r="D5432" i="18"/>
  <c r="E5432" i="18"/>
  <c r="F5432" i="18"/>
  <c r="G5432" i="18"/>
  <c r="H5432" i="18"/>
  <c r="I5432" i="18"/>
  <c r="J5432" i="18"/>
  <c r="K5432" i="18"/>
  <c r="L5432" i="18"/>
  <c r="M5432" i="18"/>
  <c r="N5432" i="18"/>
  <c r="A5433" i="18"/>
  <c r="B5433" i="18"/>
  <c r="C5433" i="18"/>
  <c r="D5433" i="18"/>
  <c r="E5433" i="18"/>
  <c r="F5433" i="18"/>
  <c r="G5433" i="18"/>
  <c r="H5433" i="18"/>
  <c r="I5433" i="18"/>
  <c r="J5433" i="18"/>
  <c r="K5433" i="18"/>
  <c r="L5433" i="18"/>
  <c r="M5433" i="18"/>
  <c r="N5433" i="18"/>
  <c r="A5434" i="18"/>
  <c r="B5434" i="18"/>
  <c r="C5434" i="18"/>
  <c r="D5434" i="18"/>
  <c r="E5434" i="18"/>
  <c r="F5434" i="18"/>
  <c r="G5434" i="18"/>
  <c r="H5434" i="18"/>
  <c r="I5434" i="18"/>
  <c r="J5434" i="18"/>
  <c r="K5434" i="18"/>
  <c r="L5434" i="18"/>
  <c r="M5434" i="18"/>
  <c r="N5434" i="18"/>
  <c r="A5435" i="18"/>
  <c r="B5435" i="18"/>
  <c r="C5435" i="18"/>
  <c r="D5435" i="18"/>
  <c r="E5435" i="18"/>
  <c r="F5435" i="18"/>
  <c r="G5435" i="18"/>
  <c r="H5435" i="18"/>
  <c r="I5435" i="18"/>
  <c r="J5435" i="18"/>
  <c r="K5435" i="18"/>
  <c r="L5435" i="18"/>
  <c r="M5435" i="18"/>
  <c r="N5435" i="18"/>
  <c r="A5436" i="18"/>
  <c r="B5436" i="18"/>
  <c r="C5436" i="18"/>
  <c r="D5436" i="18"/>
  <c r="E5436" i="18"/>
  <c r="F5436" i="18"/>
  <c r="G5436" i="18"/>
  <c r="H5436" i="18"/>
  <c r="I5436" i="18"/>
  <c r="J5436" i="18"/>
  <c r="K5436" i="18"/>
  <c r="L5436" i="18"/>
  <c r="M5436" i="18"/>
  <c r="N5436" i="18"/>
  <c r="A5437" i="18"/>
  <c r="B5437" i="18"/>
  <c r="C5437" i="18"/>
  <c r="D5437" i="18"/>
  <c r="E5437" i="18"/>
  <c r="F5437" i="18"/>
  <c r="G5437" i="18"/>
  <c r="H5437" i="18"/>
  <c r="I5437" i="18"/>
  <c r="J5437" i="18"/>
  <c r="K5437" i="18"/>
  <c r="L5437" i="18"/>
  <c r="M5437" i="18"/>
  <c r="N5437" i="18"/>
  <c r="A5438" i="18"/>
  <c r="B5438" i="18"/>
  <c r="C5438" i="18"/>
  <c r="D5438" i="18"/>
  <c r="E5438" i="18"/>
  <c r="F5438" i="18"/>
  <c r="G5438" i="18"/>
  <c r="H5438" i="18"/>
  <c r="I5438" i="18"/>
  <c r="J5438" i="18"/>
  <c r="K5438" i="18"/>
  <c r="L5438" i="18"/>
  <c r="M5438" i="18"/>
  <c r="N5438" i="18"/>
  <c r="A5439" i="18"/>
  <c r="B5439" i="18"/>
  <c r="C5439" i="18"/>
  <c r="D5439" i="18"/>
  <c r="E5439" i="18"/>
  <c r="F5439" i="18"/>
  <c r="G5439" i="18"/>
  <c r="H5439" i="18"/>
  <c r="I5439" i="18"/>
  <c r="J5439" i="18"/>
  <c r="K5439" i="18"/>
  <c r="L5439" i="18"/>
  <c r="M5439" i="18"/>
  <c r="N5439" i="18"/>
  <c r="A5440" i="18"/>
  <c r="B5440" i="18"/>
  <c r="C5440" i="18"/>
  <c r="D5440" i="18"/>
  <c r="E5440" i="18"/>
  <c r="F5440" i="18"/>
  <c r="G5440" i="18"/>
  <c r="H5440" i="18"/>
  <c r="I5440" i="18"/>
  <c r="J5440" i="18"/>
  <c r="K5440" i="18"/>
  <c r="L5440" i="18"/>
  <c r="M5440" i="18"/>
  <c r="N5440" i="18"/>
  <c r="A5441" i="18"/>
  <c r="B5441" i="18"/>
  <c r="C5441" i="18"/>
  <c r="D5441" i="18"/>
  <c r="E5441" i="18"/>
  <c r="F5441" i="18"/>
  <c r="G5441" i="18"/>
  <c r="H5441" i="18"/>
  <c r="I5441" i="18"/>
  <c r="J5441" i="18"/>
  <c r="K5441" i="18"/>
  <c r="L5441" i="18"/>
  <c r="M5441" i="18"/>
  <c r="N5441" i="18"/>
  <c r="A5442" i="18"/>
  <c r="B5442" i="18"/>
  <c r="C5442" i="18"/>
  <c r="D5442" i="18"/>
  <c r="E5442" i="18"/>
  <c r="F5442" i="18"/>
  <c r="G5442" i="18"/>
  <c r="H5442" i="18"/>
  <c r="I5442" i="18"/>
  <c r="J5442" i="18"/>
  <c r="K5442" i="18"/>
  <c r="L5442" i="18"/>
  <c r="M5442" i="18"/>
  <c r="N5442" i="18"/>
  <c r="A5443" i="18"/>
  <c r="B5443" i="18"/>
  <c r="C5443" i="18"/>
  <c r="D5443" i="18"/>
  <c r="E5443" i="18"/>
  <c r="F5443" i="18"/>
  <c r="G5443" i="18"/>
  <c r="H5443" i="18"/>
  <c r="I5443" i="18"/>
  <c r="J5443" i="18"/>
  <c r="K5443" i="18"/>
  <c r="L5443" i="18"/>
  <c r="M5443" i="18"/>
  <c r="N5443" i="18"/>
  <c r="A5444" i="18"/>
  <c r="B5444" i="18"/>
  <c r="C5444" i="18"/>
  <c r="D5444" i="18"/>
  <c r="E5444" i="18"/>
  <c r="F5444" i="18"/>
  <c r="G5444" i="18"/>
  <c r="H5444" i="18"/>
  <c r="I5444" i="18"/>
  <c r="J5444" i="18"/>
  <c r="K5444" i="18"/>
  <c r="L5444" i="18"/>
  <c r="M5444" i="18"/>
  <c r="N5444" i="18"/>
  <c r="A5445" i="18"/>
  <c r="B5445" i="18"/>
  <c r="C5445" i="18"/>
  <c r="D5445" i="18"/>
  <c r="E5445" i="18"/>
  <c r="F5445" i="18"/>
  <c r="G5445" i="18"/>
  <c r="H5445" i="18"/>
  <c r="I5445" i="18"/>
  <c r="J5445" i="18"/>
  <c r="K5445" i="18"/>
  <c r="L5445" i="18"/>
  <c r="M5445" i="18"/>
  <c r="N5445" i="18"/>
  <c r="A5446" i="18"/>
  <c r="B5446" i="18"/>
  <c r="C5446" i="18"/>
  <c r="D5446" i="18"/>
  <c r="E5446" i="18"/>
  <c r="F5446" i="18"/>
  <c r="G5446" i="18"/>
  <c r="H5446" i="18"/>
  <c r="I5446" i="18"/>
  <c r="J5446" i="18"/>
  <c r="K5446" i="18"/>
  <c r="L5446" i="18"/>
  <c r="M5446" i="18"/>
  <c r="N5446" i="18"/>
  <c r="A5447" i="18"/>
  <c r="B5447" i="18"/>
  <c r="C5447" i="18"/>
  <c r="D5447" i="18"/>
  <c r="E5447" i="18"/>
  <c r="F5447" i="18"/>
  <c r="G5447" i="18"/>
  <c r="H5447" i="18"/>
  <c r="I5447" i="18"/>
  <c r="J5447" i="18"/>
  <c r="K5447" i="18"/>
  <c r="L5447" i="18"/>
  <c r="M5447" i="18"/>
  <c r="N5447" i="18"/>
  <c r="A5448" i="18"/>
  <c r="B5448" i="18"/>
  <c r="C5448" i="18"/>
  <c r="D5448" i="18"/>
  <c r="E5448" i="18"/>
  <c r="F5448" i="18"/>
  <c r="G5448" i="18"/>
  <c r="H5448" i="18"/>
  <c r="I5448" i="18"/>
  <c r="J5448" i="18"/>
  <c r="K5448" i="18"/>
  <c r="L5448" i="18"/>
  <c r="M5448" i="18"/>
  <c r="N5448" i="18"/>
  <c r="A5449" i="18"/>
  <c r="B5449" i="18"/>
  <c r="C5449" i="18"/>
  <c r="D5449" i="18"/>
  <c r="E5449" i="18"/>
  <c r="F5449" i="18"/>
  <c r="G5449" i="18"/>
  <c r="H5449" i="18"/>
  <c r="I5449" i="18"/>
  <c r="J5449" i="18"/>
  <c r="K5449" i="18"/>
  <c r="L5449" i="18"/>
  <c r="M5449" i="18"/>
  <c r="N5449" i="18"/>
  <c r="A5450" i="18"/>
  <c r="B5450" i="18"/>
  <c r="C5450" i="18"/>
  <c r="D5450" i="18"/>
  <c r="E5450" i="18"/>
  <c r="F5450" i="18"/>
  <c r="G5450" i="18"/>
  <c r="H5450" i="18"/>
  <c r="I5450" i="18"/>
  <c r="J5450" i="18"/>
  <c r="K5450" i="18"/>
  <c r="L5450" i="18"/>
  <c r="M5450" i="18"/>
  <c r="N5450" i="18"/>
  <c r="A5451" i="18"/>
  <c r="B5451" i="18"/>
  <c r="C5451" i="18"/>
  <c r="D5451" i="18"/>
  <c r="E5451" i="18"/>
  <c r="F5451" i="18"/>
  <c r="G5451" i="18"/>
  <c r="H5451" i="18"/>
  <c r="I5451" i="18"/>
  <c r="J5451" i="18"/>
  <c r="K5451" i="18"/>
  <c r="L5451" i="18"/>
  <c r="M5451" i="18"/>
  <c r="N5451" i="18"/>
  <c r="A5452" i="18"/>
  <c r="B5452" i="18"/>
  <c r="C5452" i="18"/>
  <c r="D5452" i="18"/>
  <c r="E5452" i="18"/>
  <c r="F5452" i="18"/>
  <c r="G5452" i="18"/>
  <c r="H5452" i="18"/>
  <c r="I5452" i="18"/>
  <c r="J5452" i="18"/>
  <c r="K5452" i="18"/>
  <c r="L5452" i="18"/>
  <c r="M5452" i="18"/>
  <c r="N5452" i="18"/>
  <c r="A5453" i="18"/>
  <c r="B5453" i="18"/>
  <c r="C5453" i="18"/>
  <c r="D5453" i="18"/>
  <c r="E5453" i="18"/>
  <c r="F5453" i="18"/>
  <c r="G5453" i="18"/>
  <c r="H5453" i="18"/>
  <c r="I5453" i="18"/>
  <c r="J5453" i="18"/>
  <c r="K5453" i="18"/>
  <c r="L5453" i="18"/>
  <c r="M5453" i="18"/>
  <c r="N5453" i="18"/>
  <c r="A5454" i="18"/>
  <c r="B5454" i="18"/>
  <c r="C5454" i="18"/>
  <c r="D5454" i="18"/>
  <c r="E5454" i="18"/>
  <c r="F5454" i="18"/>
  <c r="G5454" i="18"/>
  <c r="H5454" i="18"/>
  <c r="I5454" i="18"/>
  <c r="J5454" i="18"/>
  <c r="K5454" i="18"/>
  <c r="L5454" i="18"/>
  <c r="M5454" i="18"/>
  <c r="N5454" i="18"/>
  <c r="A5455" i="18"/>
  <c r="B5455" i="18"/>
  <c r="C5455" i="18"/>
  <c r="D5455" i="18"/>
  <c r="E5455" i="18"/>
  <c r="F5455" i="18"/>
  <c r="G5455" i="18"/>
  <c r="H5455" i="18"/>
  <c r="I5455" i="18"/>
  <c r="J5455" i="18"/>
  <c r="K5455" i="18"/>
  <c r="L5455" i="18"/>
  <c r="M5455" i="18"/>
  <c r="N5455" i="18"/>
  <c r="A5456" i="18"/>
  <c r="B5456" i="18"/>
  <c r="C5456" i="18"/>
  <c r="D5456" i="18"/>
  <c r="E5456" i="18"/>
  <c r="F5456" i="18"/>
  <c r="G5456" i="18"/>
  <c r="H5456" i="18"/>
  <c r="I5456" i="18"/>
  <c r="J5456" i="18"/>
  <c r="K5456" i="18"/>
  <c r="L5456" i="18"/>
  <c r="M5456" i="18"/>
  <c r="N5456" i="18"/>
  <c r="A5457" i="18"/>
  <c r="B5457" i="18"/>
  <c r="C5457" i="18"/>
  <c r="D5457" i="18"/>
  <c r="E5457" i="18"/>
  <c r="F5457" i="18"/>
  <c r="G5457" i="18"/>
  <c r="H5457" i="18"/>
  <c r="I5457" i="18"/>
  <c r="J5457" i="18"/>
  <c r="K5457" i="18"/>
  <c r="L5457" i="18"/>
  <c r="M5457" i="18"/>
  <c r="N5457" i="18"/>
  <c r="A5458" i="18"/>
  <c r="B5458" i="18"/>
  <c r="C5458" i="18"/>
  <c r="D5458" i="18"/>
  <c r="E5458" i="18"/>
  <c r="F5458" i="18"/>
  <c r="G5458" i="18"/>
  <c r="H5458" i="18"/>
  <c r="I5458" i="18"/>
  <c r="J5458" i="18"/>
  <c r="K5458" i="18"/>
  <c r="L5458" i="18"/>
  <c r="M5458" i="18"/>
  <c r="N5458" i="18"/>
  <c r="A5459" i="18"/>
  <c r="B5459" i="18"/>
  <c r="C5459" i="18"/>
  <c r="D5459" i="18"/>
  <c r="E5459" i="18"/>
  <c r="F5459" i="18"/>
  <c r="G5459" i="18"/>
  <c r="H5459" i="18"/>
  <c r="I5459" i="18"/>
  <c r="J5459" i="18"/>
  <c r="K5459" i="18"/>
  <c r="L5459" i="18"/>
  <c r="M5459" i="18"/>
  <c r="N5459" i="18"/>
  <c r="A5460" i="18"/>
  <c r="B5460" i="18"/>
  <c r="C5460" i="18"/>
  <c r="D5460" i="18"/>
  <c r="E5460" i="18"/>
  <c r="F5460" i="18"/>
  <c r="G5460" i="18"/>
  <c r="H5460" i="18"/>
  <c r="I5460" i="18"/>
  <c r="J5460" i="18"/>
  <c r="K5460" i="18"/>
  <c r="L5460" i="18"/>
  <c r="M5460" i="18"/>
  <c r="N5460" i="18"/>
  <c r="A5461" i="18"/>
  <c r="B5461" i="18"/>
  <c r="C5461" i="18"/>
  <c r="D5461" i="18"/>
  <c r="E5461" i="18"/>
  <c r="F5461" i="18"/>
  <c r="G5461" i="18"/>
  <c r="H5461" i="18"/>
  <c r="I5461" i="18"/>
  <c r="J5461" i="18"/>
  <c r="K5461" i="18"/>
  <c r="L5461" i="18"/>
  <c r="M5461" i="18"/>
  <c r="N5461" i="18"/>
  <c r="A5462" i="18"/>
  <c r="B5462" i="18"/>
  <c r="C5462" i="18"/>
  <c r="D5462" i="18"/>
  <c r="E5462" i="18"/>
  <c r="F5462" i="18"/>
  <c r="G5462" i="18"/>
  <c r="H5462" i="18"/>
  <c r="I5462" i="18"/>
  <c r="J5462" i="18"/>
  <c r="K5462" i="18"/>
  <c r="L5462" i="18"/>
  <c r="M5462" i="18"/>
  <c r="N5462" i="18"/>
  <c r="A5463" i="18"/>
  <c r="B5463" i="18"/>
  <c r="C5463" i="18"/>
  <c r="D5463" i="18"/>
  <c r="E5463" i="18"/>
  <c r="F5463" i="18"/>
  <c r="G5463" i="18"/>
  <c r="H5463" i="18"/>
  <c r="I5463" i="18"/>
  <c r="J5463" i="18"/>
  <c r="K5463" i="18"/>
  <c r="L5463" i="18"/>
  <c r="M5463" i="18"/>
  <c r="N5463" i="18"/>
  <c r="A5464" i="18"/>
  <c r="B5464" i="18"/>
  <c r="C5464" i="18"/>
  <c r="D5464" i="18"/>
  <c r="E5464" i="18"/>
  <c r="F5464" i="18"/>
  <c r="G5464" i="18"/>
  <c r="H5464" i="18"/>
  <c r="I5464" i="18"/>
  <c r="J5464" i="18"/>
  <c r="K5464" i="18"/>
  <c r="L5464" i="18"/>
  <c r="M5464" i="18"/>
  <c r="N5464" i="18"/>
  <c r="A5465" i="18"/>
  <c r="B5465" i="18"/>
  <c r="C5465" i="18"/>
  <c r="D5465" i="18"/>
  <c r="E5465" i="18"/>
  <c r="F5465" i="18"/>
  <c r="G5465" i="18"/>
  <c r="H5465" i="18"/>
  <c r="I5465" i="18"/>
  <c r="J5465" i="18"/>
  <c r="K5465" i="18"/>
  <c r="L5465" i="18"/>
  <c r="M5465" i="18"/>
  <c r="N5465" i="18"/>
  <c r="A5466" i="18"/>
  <c r="B5466" i="18"/>
  <c r="C5466" i="18"/>
  <c r="D5466" i="18"/>
  <c r="E5466" i="18"/>
  <c r="F5466" i="18"/>
  <c r="G5466" i="18"/>
  <c r="H5466" i="18"/>
  <c r="I5466" i="18"/>
  <c r="J5466" i="18"/>
  <c r="K5466" i="18"/>
  <c r="L5466" i="18"/>
  <c r="M5466" i="18"/>
  <c r="N5466" i="18"/>
  <c r="A5467" i="18"/>
  <c r="B5467" i="18"/>
  <c r="C5467" i="18"/>
  <c r="D5467" i="18"/>
  <c r="E5467" i="18"/>
  <c r="F5467" i="18"/>
  <c r="G5467" i="18"/>
  <c r="H5467" i="18"/>
  <c r="I5467" i="18"/>
  <c r="J5467" i="18"/>
  <c r="K5467" i="18"/>
  <c r="L5467" i="18"/>
  <c r="M5467" i="18"/>
  <c r="N5467" i="18"/>
  <c r="A5468" i="18"/>
  <c r="B5468" i="18"/>
  <c r="C5468" i="18"/>
  <c r="D5468" i="18"/>
  <c r="E5468" i="18"/>
  <c r="F5468" i="18"/>
  <c r="G5468" i="18"/>
  <c r="H5468" i="18"/>
  <c r="I5468" i="18"/>
  <c r="J5468" i="18"/>
  <c r="K5468" i="18"/>
  <c r="L5468" i="18"/>
  <c r="M5468" i="18"/>
  <c r="N5468" i="18"/>
  <c r="A5469" i="18"/>
  <c r="B5469" i="18"/>
  <c r="C5469" i="18"/>
  <c r="D5469" i="18"/>
  <c r="E5469" i="18"/>
  <c r="F5469" i="18"/>
  <c r="G5469" i="18"/>
  <c r="H5469" i="18"/>
  <c r="I5469" i="18"/>
  <c r="J5469" i="18"/>
  <c r="K5469" i="18"/>
  <c r="L5469" i="18"/>
  <c r="M5469" i="18"/>
  <c r="N5469" i="18"/>
  <c r="A5470" i="18"/>
  <c r="B5470" i="18"/>
  <c r="C5470" i="18"/>
  <c r="D5470" i="18"/>
  <c r="E5470" i="18"/>
  <c r="F5470" i="18"/>
  <c r="G5470" i="18"/>
  <c r="H5470" i="18"/>
  <c r="I5470" i="18"/>
  <c r="J5470" i="18"/>
  <c r="K5470" i="18"/>
  <c r="L5470" i="18"/>
  <c r="M5470" i="18"/>
  <c r="N5470" i="18"/>
  <c r="A5471" i="18"/>
  <c r="B5471" i="18"/>
  <c r="C5471" i="18"/>
  <c r="D5471" i="18"/>
  <c r="E5471" i="18"/>
  <c r="F5471" i="18"/>
  <c r="G5471" i="18"/>
  <c r="H5471" i="18"/>
  <c r="I5471" i="18"/>
  <c r="J5471" i="18"/>
  <c r="K5471" i="18"/>
  <c r="L5471" i="18"/>
  <c r="M5471" i="18"/>
  <c r="N5471" i="18"/>
  <c r="A5472" i="18"/>
  <c r="B5472" i="18"/>
  <c r="C5472" i="18"/>
  <c r="D5472" i="18"/>
  <c r="E5472" i="18"/>
  <c r="F5472" i="18"/>
  <c r="G5472" i="18"/>
  <c r="H5472" i="18"/>
  <c r="I5472" i="18"/>
  <c r="J5472" i="18"/>
  <c r="K5472" i="18"/>
  <c r="L5472" i="18"/>
  <c r="M5472" i="18"/>
  <c r="N5472" i="18"/>
  <c r="A5473" i="18"/>
  <c r="B5473" i="18"/>
  <c r="C5473" i="18"/>
  <c r="D5473" i="18"/>
  <c r="E5473" i="18"/>
  <c r="F5473" i="18"/>
  <c r="G5473" i="18"/>
  <c r="H5473" i="18"/>
  <c r="I5473" i="18"/>
  <c r="J5473" i="18"/>
  <c r="K5473" i="18"/>
  <c r="L5473" i="18"/>
  <c r="M5473" i="18"/>
  <c r="N5473" i="18"/>
  <c r="A5474" i="18"/>
  <c r="B5474" i="18"/>
  <c r="C5474" i="18"/>
  <c r="D5474" i="18"/>
  <c r="E5474" i="18"/>
  <c r="F5474" i="18"/>
  <c r="G5474" i="18"/>
  <c r="H5474" i="18"/>
  <c r="I5474" i="18"/>
  <c r="J5474" i="18"/>
  <c r="K5474" i="18"/>
  <c r="L5474" i="18"/>
  <c r="M5474" i="18"/>
  <c r="N5474" i="18"/>
  <c r="A5475" i="18"/>
  <c r="B5475" i="18"/>
  <c r="C5475" i="18"/>
  <c r="D5475" i="18"/>
  <c r="E5475" i="18"/>
  <c r="F5475" i="18"/>
  <c r="G5475" i="18"/>
  <c r="H5475" i="18"/>
  <c r="I5475" i="18"/>
  <c r="J5475" i="18"/>
  <c r="K5475" i="18"/>
  <c r="L5475" i="18"/>
  <c r="M5475" i="18"/>
  <c r="N5475" i="18"/>
  <c r="A5476" i="18"/>
  <c r="B5476" i="18"/>
  <c r="C5476" i="18"/>
  <c r="D5476" i="18"/>
  <c r="E5476" i="18"/>
  <c r="F5476" i="18"/>
  <c r="G5476" i="18"/>
  <c r="H5476" i="18"/>
  <c r="I5476" i="18"/>
  <c r="J5476" i="18"/>
  <c r="K5476" i="18"/>
  <c r="L5476" i="18"/>
  <c r="M5476" i="18"/>
  <c r="N5476" i="18"/>
  <c r="A5477" i="18"/>
  <c r="B5477" i="18"/>
  <c r="C5477" i="18"/>
  <c r="D5477" i="18"/>
  <c r="E5477" i="18"/>
  <c r="F5477" i="18"/>
  <c r="G5477" i="18"/>
  <c r="H5477" i="18"/>
  <c r="I5477" i="18"/>
  <c r="J5477" i="18"/>
  <c r="K5477" i="18"/>
  <c r="L5477" i="18"/>
  <c r="M5477" i="18"/>
  <c r="N5477" i="18"/>
  <c r="A5478" i="18"/>
  <c r="B5478" i="18"/>
  <c r="C5478" i="18"/>
  <c r="D5478" i="18"/>
  <c r="E5478" i="18"/>
  <c r="F5478" i="18"/>
  <c r="G5478" i="18"/>
  <c r="H5478" i="18"/>
  <c r="I5478" i="18"/>
  <c r="J5478" i="18"/>
  <c r="K5478" i="18"/>
  <c r="L5478" i="18"/>
  <c r="M5478" i="18"/>
  <c r="N5478" i="18"/>
  <c r="A5479" i="18"/>
  <c r="B5479" i="18"/>
  <c r="C5479" i="18"/>
  <c r="D5479" i="18"/>
  <c r="E5479" i="18"/>
  <c r="F5479" i="18"/>
  <c r="G5479" i="18"/>
  <c r="H5479" i="18"/>
  <c r="I5479" i="18"/>
  <c r="J5479" i="18"/>
  <c r="K5479" i="18"/>
  <c r="L5479" i="18"/>
  <c r="M5479" i="18"/>
  <c r="N5479" i="18"/>
  <c r="A5480" i="18"/>
  <c r="B5480" i="18"/>
  <c r="C5480" i="18"/>
  <c r="D5480" i="18"/>
  <c r="E5480" i="18"/>
  <c r="F5480" i="18"/>
  <c r="G5480" i="18"/>
  <c r="H5480" i="18"/>
  <c r="I5480" i="18"/>
  <c r="J5480" i="18"/>
  <c r="K5480" i="18"/>
  <c r="L5480" i="18"/>
  <c r="M5480" i="18"/>
  <c r="N5480" i="18"/>
  <c r="A5481" i="18"/>
  <c r="B5481" i="18"/>
  <c r="C5481" i="18"/>
  <c r="D5481" i="18"/>
  <c r="E5481" i="18"/>
  <c r="F5481" i="18"/>
  <c r="G5481" i="18"/>
  <c r="H5481" i="18"/>
  <c r="I5481" i="18"/>
  <c r="J5481" i="18"/>
  <c r="K5481" i="18"/>
  <c r="L5481" i="18"/>
  <c r="M5481" i="18"/>
  <c r="N5481" i="18"/>
  <c r="A5482" i="18"/>
  <c r="B5482" i="18"/>
  <c r="C5482" i="18"/>
  <c r="D5482" i="18"/>
  <c r="E5482" i="18"/>
  <c r="F5482" i="18"/>
  <c r="G5482" i="18"/>
  <c r="H5482" i="18"/>
  <c r="I5482" i="18"/>
  <c r="J5482" i="18"/>
  <c r="K5482" i="18"/>
  <c r="L5482" i="18"/>
  <c r="M5482" i="18"/>
  <c r="N5482" i="18"/>
  <c r="A5483" i="18"/>
  <c r="B5483" i="18"/>
  <c r="C5483" i="18"/>
  <c r="D5483" i="18"/>
  <c r="E5483" i="18"/>
  <c r="F5483" i="18"/>
  <c r="G5483" i="18"/>
  <c r="H5483" i="18"/>
  <c r="I5483" i="18"/>
  <c r="J5483" i="18"/>
  <c r="K5483" i="18"/>
  <c r="L5483" i="18"/>
  <c r="M5483" i="18"/>
  <c r="N5483" i="18"/>
  <c r="A5484" i="18"/>
  <c r="B5484" i="18"/>
  <c r="C5484" i="18"/>
  <c r="D5484" i="18"/>
  <c r="E5484" i="18"/>
  <c r="F5484" i="18"/>
  <c r="G5484" i="18"/>
  <c r="H5484" i="18"/>
  <c r="I5484" i="18"/>
  <c r="J5484" i="18"/>
  <c r="K5484" i="18"/>
  <c r="L5484" i="18"/>
  <c r="M5484" i="18"/>
  <c r="N5484" i="18"/>
  <c r="A5485" i="18"/>
  <c r="B5485" i="18"/>
  <c r="C5485" i="18"/>
  <c r="D5485" i="18"/>
  <c r="E5485" i="18"/>
  <c r="F5485" i="18"/>
  <c r="G5485" i="18"/>
  <c r="H5485" i="18"/>
  <c r="I5485" i="18"/>
  <c r="J5485" i="18"/>
  <c r="K5485" i="18"/>
  <c r="L5485" i="18"/>
  <c r="M5485" i="18"/>
  <c r="N5485" i="18"/>
  <c r="A5486" i="18"/>
  <c r="B5486" i="18"/>
  <c r="C5486" i="18"/>
  <c r="D5486" i="18"/>
  <c r="E5486" i="18"/>
  <c r="F5486" i="18"/>
  <c r="G5486" i="18"/>
  <c r="H5486" i="18"/>
  <c r="I5486" i="18"/>
  <c r="J5486" i="18"/>
  <c r="K5486" i="18"/>
  <c r="L5486" i="18"/>
  <c r="M5486" i="18"/>
  <c r="N5486" i="18"/>
  <c r="A5487" i="18"/>
  <c r="B5487" i="18"/>
  <c r="C5487" i="18"/>
  <c r="D5487" i="18"/>
  <c r="E5487" i="18"/>
  <c r="F5487" i="18"/>
  <c r="G5487" i="18"/>
  <c r="H5487" i="18"/>
  <c r="I5487" i="18"/>
  <c r="J5487" i="18"/>
  <c r="K5487" i="18"/>
  <c r="L5487" i="18"/>
  <c r="M5487" i="18"/>
  <c r="N5487" i="18"/>
  <c r="A5488" i="18"/>
  <c r="B5488" i="18"/>
  <c r="C5488" i="18"/>
  <c r="D5488" i="18"/>
  <c r="E5488" i="18"/>
  <c r="F5488" i="18"/>
  <c r="G5488" i="18"/>
  <c r="H5488" i="18"/>
  <c r="I5488" i="18"/>
  <c r="J5488" i="18"/>
  <c r="K5488" i="18"/>
  <c r="L5488" i="18"/>
  <c r="M5488" i="18"/>
  <c r="N5488" i="18"/>
  <c r="A5489" i="18"/>
  <c r="B5489" i="18"/>
  <c r="C5489" i="18"/>
  <c r="D5489" i="18"/>
  <c r="E5489" i="18"/>
  <c r="F5489" i="18"/>
  <c r="G5489" i="18"/>
  <c r="H5489" i="18"/>
  <c r="I5489" i="18"/>
  <c r="J5489" i="18"/>
  <c r="K5489" i="18"/>
  <c r="L5489" i="18"/>
  <c r="M5489" i="18"/>
  <c r="N5489" i="18"/>
  <c r="A5490" i="18"/>
  <c r="B5490" i="18"/>
  <c r="C5490" i="18"/>
  <c r="D5490" i="18"/>
  <c r="E5490" i="18"/>
  <c r="F5490" i="18"/>
  <c r="G5490" i="18"/>
  <c r="H5490" i="18"/>
  <c r="I5490" i="18"/>
  <c r="J5490" i="18"/>
  <c r="K5490" i="18"/>
  <c r="L5490" i="18"/>
  <c r="M5490" i="18"/>
  <c r="N5490" i="18"/>
  <c r="A5491" i="18"/>
  <c r="B5491" i="18"/>
  <c r="C5491" i="18"/>
  <c r="D5491" i="18"/>
  <c r="E5491" i="18"/>
  <c r="F5491" i="18"/>
  <c r="G5491" i="18"/>
  <c r="H5491" i="18"/>
  <c r="I5491" i="18"/>
  <c r="J5491" i="18"/>
  <c r="K5491" i="18"/>
  <c r="L5491" i="18"/>
  <c r="M5491" i="18"/>
  <c r="N5491" i="18"/>
  <c r="A5492" i="18"/>
  <c r="B5492" i="18"/>
  <c r="C5492" i="18"/>
  <c r="D5492" i="18"/>
  <c r="E5492" i="18"/>
  <c r="F5492" i="18"/>
  <c r="G5492" i="18"/>
  <c r="H5492" i="18"/>
  <c r="I5492" i="18"/>
  <c r="J5492" i="18"/>
  <c r="K5492" i="18"/>
  <c r="L5492" i="18"/>
  <c r="M5492" i="18"/>
  <c r="N5492" i="18"/>
  <c r="A5493" i="18"/>
  <c r="B5493" i="18"/>
  <c r="C5493" i="18"/>
  <c r="D5493" i="18"/>
  <c r="E5493" i="18"/>
  <c r="F5493" i="18"/>
  <c r="G5493" i="18"/>
  <c r="H5493" i="18"/>
  <c r="I5493" i="18"/>
  <c r="J5493" i="18"/>
  <c r="K5493" i="18"/>
  <c r="L5493" i="18"/>
  <c r="M5493" i="18"/>
  <c r="N5493" i="18"/>
  <c r="A5494" i="18"/>
  <c r="B5494" i="18"/>
  <c r="C5494" i="18"/>
  <c r="D5494" i="18"/>
  <c r="E5494" i="18"/>
  <c r="F5494" i="18"/>
  <c r="G5494" i="18"/>
  <c r="H5494" i="18"/>
  <c r="I5494" i="18"/>
  <c r="J5494" i="18"/>
  <c r="K5494" i="18"/>
  <c r="L5494" i="18"/>
  <c r="M5494" i="18"/>
  <c r="N5494" i="18"/>
  <c r="A5495" i="18"/>
  <c r="B5495" i="18"/>
  <c r="C5495" i="18"/>
  <c r="D5495" i="18"/>
  <c r="E5495" i="18"/>
  <c r="F5495" i="18"/>
  <c r="G5495" i="18"/>
  <c r="H5495" i="18"/>
  <c r="I5495" i="18"/>
  <c r="J5495" i="18"/>
  <c r="K5495" i="18"/>
  <c r="L5495" i="18"/>
  <c r="M5495" i="18"/>
  <c r="N5495" i="18"/>
  <c r="A5496" i="18"/>
  <c r="B5496" i="18"/>
  <c r="C5496" i="18"/>
  <c r="D5496" i="18"/>
  <c r="E5496" i="18"/>
  <c r="F5496" i="18"/>
  <c r="G5496" i="18"/>
  <c r="H5496" i="18"/>
  <c r="I5496" i="18"/>
  <c r="J5496" i="18"/>
  <c r="K5496" i="18"/>
  <c r="L5496" i="18"/>
  <c r="M5496" i="18"/>
  <c r="N5496" i="18"/>
  <c r="A5497" i="18"/>
  <c r="B5497" i="18"/>
  <c r="C5497" i="18"/>
  <c r="D5497" i="18"/>
  <c r="E5497" i="18"/>
  <c r="F5497" i="18"/>
  <c r="G5497" i="18"/>
  <c r="H5497" i="18"/>
  <c r="I5497" i="18"/>
  <c r="J5497" i="18"/>
  <c r="K5497" i="18"/>
  <c r="L5497" i="18"/>
  <c r="M5497" i="18"/>
  <c r="N5497" i="18"/>
  <c r="A5498" i="18"/>
  <c r="B5498" i="18"/>
  <c r="C5498" i="18"/>
  <c r="D5498" i="18"/>
  <c r="E5498" i="18"/>
  <c r="F5498" i="18"/>
  <c r="G5498" i="18"/>
  <c r="H5498" i="18"/>
  <c r="I5498" i="18"/>
  <c r="J5498" i="18"/>
  <c r="K5498" i="18"/>
  <c r="L5498" i="18"/>
  <c r="M5498" i="18"/>
  <c r="N5498" i="18"/>
  <c r="A5499" i="18"/>
  <c r="B5499" i="18"/>
  <c r="C5499" i="18"/>
  <c r="D5499" i="18"/>
  <c r="E5499" i="18"/>
  <c r="F5499" i="18"/>
  <c r="G5499" i="18"/>
  <c r="H5499" i="18"/>
  <c r="I5499" i="18"/>
  <c r="J5499" i="18"/>
  <c r="K5499" i="18"/>
  <c r="L5499" i="18"/>
  <c r="M5499" i="18"/>
  <c r="N5499" i="18"/>
  <c r="A5500" i="18"/>
  <c r="B5500" i="18"/>
  <c r="C5500" i="18"/>
  <c r="D5500" i="18"/>
  <c r="E5500" i="18"/>
  <c r="F5500" i="18"/>
  <c r="G5500" i="18"/>
  <c r="H5500" i="18"/>
  <c r="I5500" i="18"/>
  <c r="J5500" i="18"/>
  <c r="K5500" i="18"/>
  <c r="L5500" i="18"/>
  <c r="M5500" i="18"/>
  <c r="N5500" i="18"/>
  <c r="A5501" i="18"/>
  <c r="B5501" i="18"/>
  <c r="C5501" i="18"/>
  <c r="D5501" i="18"/>
  <c r="E5501" i="18"/>
  <c r="F5501" i="18"/>
  <c r="G5501" i="18"/>
  <c r="H5501" i="18"/>
  <c r="I5501" i="18"/>
  <c r="J5501" i="18"/>
  <c r="K5501" i="18"/>
  <c r="L5501" i="18"/>
  <c r="M5501" i="18"/>
  <c r="N5501" i="18"/>
  <c r="A5502" i="18"/>
  <c r="B5502" i="18"/>
  <c r="C5502" i="18"/>
  <c r="D5502" i="18"/>
  <c r="E5502" i="18"/>
  <c r="F5502" i="18"/>
  <c r="G5502" i="18"/>
  <c r="H5502" i="18"/>
  <c r="I5502" i="18"/>
  <c r="J5502" i="18"/>
  <c r="K5502" i="18"/>
  <c r="L5502" i="18"/>
  <c r="M5502" i="18"/>
  <c r="N5502" i="18"/>
  <c r="A5503" i="18"/>
  <c r="B5503" i="18"/>
  <c r="C5503" i="18"/>
  <c r="D5503" i="18"/>
  <c r="E5503" i="18"/>
  <c r="F5503" i="18"/>
  <c r="G5503" i="18"/>
  <c r="H5503" i="18"/>
  <c r="I5503" i="18"/>
  <c r="J5503" i="18"/>
  <c r="K5503" i="18"/>
  <c r="L5503" i="18"/>
  <c r="M5503" i="18"/>
  <c r="N5503" i="18"/>
  <c r="A5504" i="18"/>
  <c r="B5504" i="18"/>
  <c r="C5504" i="18"/>
  <c r="D5504" i="18"/>
  <c r="E5504" i="18"/>
  <c r="F5504" i="18"/>
  <c r="G5504" i="18"/>
  <c r="H5504" i="18"/>
  <c r="I5504" i="18"/>
  <c r="J5504" i="18"/>
  <c r="K5504" i="18"/>
  <c r="L5504" i="18"/>
  <c r="M5504" i="18"/>
  <c r="N5504" i="18"/>
  <c r="A5505" i="18"/>
  <c r="B5505" i="18"/>
  <c r="C5505" i="18"/>
  <c r="D5505" i="18"/>
  <c r="E5505" i="18"/>
  <c r="F5505" i="18"/>
  <c r="G5505" i="18"/>
  <c r="H5505" i="18"/>
  <c r="I5505" i="18"/>
  <c r="J5505" i="18"/>
  <c r="K5505" i="18"/>
  <c r="L5505" i="18"/>
  <c r="M5505" i="18"/>
  <c r="N5505" i="18"/>
  <c r="A5506" i="18"/>
  <c r="B5506" i="18"/>
  <c r="C5506" i="18"/>
  <c r="D5506" i="18"/>
  <c r="E5506" i="18"/>
  <c r="F5506" i="18"/>
  <c r="G5506" i="18"/>
  <c r="H5506" i="18"/>
  <c r="I5506" i="18"/>
  <c r="J5506" i="18"/>
  <c r="K5506" i="18"/>
  <c r="L5506" i="18"/>
  <c r="M5506" i="18"/>
  <c r="N5506" i="18"/>
  <c r="A5507" i="18"/>
  <c r="B5507" i="18"/>
  <c r="C5507" i="18"/>
  <c r="D5507" i="18"/>
  <c r="E5507" i="18"/>
  <c r="F5507" i="18"/>
  <c r="G5507" i="18"/>
  <c r="H5507" i="18"/>
  <c r="I5507" i="18"/>
  <c r="J5507" i="18"/>
  <c r="K5507" i="18"/>
  <c r="L5507" i="18"/>
  <c r="M5507" i="18"/>
  <c r="N5507" i="18"/>
  <c r="A5508" i="18"/>
  <c r="B5508" i="18"/>
  <c r="C5508" i="18"/>
  <c r="D5508" i="18"/>
  <c r="E5508" i="18"/>
  <c r="F5508" i="18"/>
  <c r="G5508" i="18"/>
  <c r="H5508" i="18"/>
  <c r="I5508" i="18"/>
  <c r="J5508" i="18"/>
  <c r="K5508" i="18"/>
  <c r="L5508" i="18"/>
  <c r="M5508" i="18"/>
  <c r="N5508" i="18"/>
  <c r="A5509" i="18"/>
  <c r="B5509" i="18"/>
  <c r="C5509" i="18"/>
  <c r="D5509" i="18"/>
  <c r="E5509" i="18"/>
  <c r="F5509" i="18"/>
  <c r="G5509" i="18"/>
  <c r="H5509" i="18"/>
  <c r="I5509" i="18"/>
  <c r="J5509" i="18"/>
  <c r="K5509" i="18"/>
  <c r="L5509" i="18"/>
  <c r="M5509" i="18"/>
  <c r="N5509" i="18"/>
  <c r="A5510" i="18"/>
  <c r="B5510" i="18"/>
  <c r="C5510" i="18"/>
  <c r="D5510" i="18"/>
  <c r="E5510" i="18"/>
  <c r="F5510" i="18"/>
  <c r="G5510" i="18"/>
  <c r="H5510" i="18"/>
  <c r="I5510" i="18"/>
  <c r="J5510" i="18"/>
  <c r="K5510" i="18"/>
  <c r="L5510" i="18"/>
  <c r="M5510" i="18"/>
  <c r="N5510" i="18"/>
  <c r="A5511" i="18"/>
  <c r="B5511" i="18"/>
  <c r="C5511" i="18"/>
  <c r="D5511" i="18"/>
  <c r="E5511" i="18"/>
  <c r="F5511" i="18"/>
  <c r="G5511" i="18"/>
  <c r="H5511" i="18"/>
  <c r="I5511" i="18"/>
  <c r="J5511" i="18"/>
  <c r="K5511" i="18"/>
  <c r="L5511" i="18"/>
  <c r="M5511" i="18"/>
  <c r="N5511" i="18"/>
  <c r="A5512" i="18"/>
  <c r="B5512" i="18"/>
  <c r="C5512" i="18"/>
  <c r="D5512" i="18"/>
  <c r="E5512" i="18"/>
  <c r="F5512" i="18"/>
  <c r="G5512" i="18"/>
  <c r="H5512" i="18"/>
  <c r="I5512" i="18"/>
  <c r="J5512" i="18"/>
  <c r="K5512" i="18"/>
  <c r="L5512" i="18"/>
  <c r="M5512" i="18"/>
  <c r="N5512" i="18"/>
  <c r="A5513" i="18"/>
  <c r="B5513" i="18"/>
  <c r="C5513" i="18"/>
  <c r="D5513" i="18"/>
  <c r="E5513" i="18"/>
  <c r="F5513" i="18"/>
  <c r="G5513" i="18"/>
  <c r="H5513" i="18"/>
  <c r="I5513" i="18"/>
  <c r="J5513" i="18"/>
  <c r="K5513" i="18"/>
  <c r="L5513" i="18"/>
  <c r="M5513" i="18"/>
  <c r="N5513" i="18"/>
  <c r="A5514" i="18"/>
  <c r="B5514" i="18"/>
  <c r="C5514" i="18"/>
  <c r="D5514" i="18"/>
  <c r="E5514" i="18"/>
  <c r="F5514" i="18"/>
  <c r="G5514" i="18"/>
  <c r="H5514" i="18"/>
  <c r="I5514" i="18"/>
  <c r="J5514" i="18"/>
  <c r="K5514" i="18"/>
  <c r="L5514" i="18"/>
  <c r="M5514" i="18"/>
  <c r="N5514" i="18"/>
  <c r="A5515" i="18"/>
  <c r="B5515" i="18"/>
  <c r="C5515" i="18"/>
  <c r="D5515" i="18"/>
  <c r="E5515" i="18"/>
  <c r="F5515" i="18"/>
  <c r="G5515" i="18"/>
  <c r="H5515" i="18"/>
  <c r="I5515" i="18"/>
  <c r="J5515" i="18"/>
  <c r="K5515" i="18"/>
  <c r="L5515" i="18"/>
  <c r="M5515" i="18"/>
  <c r="N5515" i="18"/>
  <c r="A5516" i="18"/>
  <c r="B5516" i="18"/>
  <c r="C5516" i="18"/>
  <c r="D5516" i="18"/>
  <c r="E5516" i="18"/>
  <c r="F5516" i="18"/>
  <c r="G5516" i="18"/>
  <c r="H5516" i="18"/>
  <c r="I5516" i="18"/>
  <c r="J5516" i="18"/>
  <c r="K5516" i="18"/>
  <c r="L5516" i="18"/>
  <c r="M5516" i="18"/>
  <c r="N5516" i="18"/>
  <c r="A5517" i="18"/>
  <c r="B5517" i="18"/>
  <c r="C5517" i="18"/>
  <c r="D5517" i="18"/>
  <c r="E5517" i="18"/>
  <c r="F5517" i="18"/>
  <c r="G5517" i="18"/>
  <c r="H5517" i="18"/>
  <c r="I5517" i="18"/>
  <c r="J5517" i="18"/>
  <c r="K5517" i="18"/>
  <c r="L5517" i="18"/>
  <c r="M5517" i="18"/>
  <c r="N5517" i="18"/>
  <c r="A5518" i="18"/>
  <c r="B5518" i="18"/>
  <c r="C5518" i="18"/>
  <c r="D5518" i="18"/>
  <c r="E5518" i="18"/>
  <c r="F5518" i="18"/>
  <c r="G5518" i="18"/>
  <c r="H5518" i="18"/>
  <c r="I5518" i="18"/>
  <c r="J5518" i="18"/>
  <c r="K5518" i="18"/>
  <c r="L5518" i="18"/>
  <c r="M5518" i="18"/>
  <c r="N5518" i="18"/>
  <c r="A5519" i="18"/>
  <c r="B5519" i="18"/>
  <c r="C5519" i="18"/>
  <c r="D5519" i="18"/>
  <c r="E5519" i="18"/>
  <c r="F5519" i="18"/>
  <c r="G5519" i="18"/>
  <c r="H5519" i="18"/>
  <c r="I5519" i="18"/>
  <c r="J5519" i="18"/>
  <c r="K5519" i="18"/>
  <c r="L5519" i="18"/>
  <c r="M5519" i="18"/>
  <c r="N5519" i="18"/>
  <c r="A5520" i="18"/>
  <c r="B5520" i="18"/>
  <c r="C5520" i="18"/>
  <c r="D5520" i="18"/>
  <c r="E5520" i="18"/>
  <c r="F5520" i="18"/>
  <c r="G5520" i="18"/>
  <c r="H5520" i="18"/>
  <c r="I5520" i="18"/>
  <c r="J5520" i="18"/>
  <c r="K5520" i="18"/>
  <c r="L5520" i="18"/>
  <c r="M5520" i="18"/>
  <c r="N5520" i="18"/>
  <c r="A5521" i="18"/>
  <c r="B5521" i="18"/>
  <c r="C5521" i="18"/>
  <c r="D5521" i="18"/>
  <c r="E5521" i="18"/>
  <c r="F5521" i="18"/>
  <c r="G5521" i="18"/>
  <c r="H5521" i="18"/>
  <c r="I5521" i="18"/>
  <c r="J5521" i="18"/>
  <c r="K5521" i="18"/>
  <c r="L5521" i="18"/>
  <c r="M5521" i="18"/>
  <c r="N5521" i="18"/>
  <c r="A5522" i="18"/>
  <c r="B5522" i="18"/>
  <c r="C5522" i="18"/>
  <c r="D5522" i="18"/>
  <c r="E5522" i="18"/>
  <c r="F5522" i="18"/>
  <c r="G5522" i="18"/>
  <c r="H5522" i="18"/>
  <c r="I5522" i="18"/>
  <c r="J5522" i="18"/>
  <c r="K5522" i="18"/>
  <c r="L5522" i="18"/>
  <c r="M5522" i="18"/>
  <c r="N5522" i="18"/>
  <c r="A5523" i="18"/>
  <c r="B5523" i="18"/>
  <c r="C5523" i="18"/>
  <c r="D5523" i="18"/>
  <c r="E5523" i="18"/>
  <c r="F5523" i="18"/>
  <c r="G5523" i="18"/>
  <c r="H5523" i="18"/>
  <c r="I5523" i="18"/>
  <c r="J5523" i="18"/>
  <c r="K5523" i="18"/>
  <c r="L5523" i="18"/>
  <c r="M5523" i="18"/>
  <c r="N5523" i="18"/>
  <c r="A5524" i="18"/>
  <c r="B5524" i="18"/>
  <c r="C5524" i="18"/>
  <c r="D5524" i="18"/>
  <c r="E5524" i="18"/>
  <c r="F5524" i="18"/>
  <c r="G5524" i="18"/>
  <c r="H5524" i="18"/>
  <c r="I5524" i="18"/>
  <c r="J5524" i="18"/>
  <c r="K5524" i="18"/>
  <c r="L5524" i="18"/>
  <c r="M5524" i="18"/>
  <c r="N5524" i="18"/>
  <c r="A5525" i="18"/>
  <c r="B5525" i="18"/>
  <c r="C5525" i="18"/>
  <c r="D5525" i="18"/>
  <c r="E5525" i="18"/>
  <c r="F5525" i="18"/>
  <c r="G5525" i="18"/>
  <c r="H5525" i="18"/>
  <c r="I5525" i="18"/>
  <c r="J5525" i="18"/>
  <c r="K5525" i="18"/>
  <c r="L5525" i="18"/>
  <c r="M5525" i="18"/>
  <c r="N5525" i="18"/>
  <c r="A5526" i="18"/>
  <c r="B5526" i="18"/>
  <c r="C5526" i="18"/>
  <c r="D5526" i="18"/>
  <c r="E5526" i="18"/>
  <c r="F5526" i="18"/>
  <c r="G5526" i="18"/>
  <c r="H5526" i="18"/>
  <c r="I5526" i="18"/>
  <c r="J5526" i="18"/>
  <c r="K5526" i="18"/>
  <c r="L5526" i="18"/>
  <c r="M5526" i="18"/>
  <c r="N5526" i="18"/>
  <c r="A5527" i="18"/>
  <c r="B5527" i="18"/>
  <c r="C5527" i="18"/>
  <c r="D5527" i="18"/>
  <c r="E5527" i="18"/>
  <c r="F5527" i="18"/>
  <c r="G5527" i="18"/>
  <c r="H5527" i="18"/>
  <c r="I5527" i="18"/>
  <c r="J5527" i="18"/>
  <c r="K5527" i="18"/>
  <c r="L5527" i="18"/>
  <c r="M5527" i="18"/>
  <c r="N5527" i="18"/>
  <c r="A5528" i="18"/>
  <c r="B5528" i="18"/>
  <c r="C5528" i="18"/>
  <c r="D5528" i="18"/>
  <c r="E5528" i="18"/>
  <c r="F5528" i="18"/>
  <c r="G5528" i="18"/>
  <c r="H5528" i="18"/>
  <c r="I5528" i="18"/>
  <c r="J5528" i="18"/>
  <c r="K5528" i="18"/>
  <c r="L5528" i="18"/>
  <c r="M5528" i="18"/>
  <c r="N5528" i="18"/>
  <c r="A5529" i="18"/>
  <c r="B5529" i="18"/>
  <c r="C5529" i="18"/>
  <c r="D5529" i="18"/>
  <c r="E5529" i="18"/>
  <c r="F5529" i="18"/>
  <c r="G5529" i="18"/>
  <c r="H5529" i="18"/>
  <c r="I5529" i="18"/>
  <c r="J5529" i="18"/>
  <c r="K5529" i="18"/>
  <c r="L5529" i="18"/>
  <c r="M5529" i="18"/>
  <c r="N5529" i="18"/>
  <c r="A5530" i="18"/>
  <c r="B5530" i="18"/>
  <c r="C5530" i="18"/>
  <c r="D5530" i="18"/>
  <c r="E5530" i="18"/>
  <c r="F5530" i="18"/>
  <c r="G5530" i="18"/>
  <c r="H5530" i="18"/>
  <c r="I5530" i="18"/>
  <c r="J5530" i="18"/>
  <c r="K5530" i="18"/>
  <c r="L5530" i="18"/>
  <c r="M5530" i="18"/>
  <c r="N5530" i="18"/>
  <c r="A5531" i="18"/>
  <c r="B5531" i="18"/>
  <c r="C5531" i="18"/>
  <c r="D5531" i="18"/>
  <c r="E5531" i="18"/>
  <c r="F5531" i="18"/>
  <c r="G5531" i="18"/>
  <c r="H5531" i="18"/>
  <c r="I5531" i="18"/>
  <c r="J5531" i="18"/>
  <c r="K5531" i="18"/>
  <c r="L5531" i="18"/>
  <c r="M5531" i="18"/>
  <c r="N5531" i="18"/>
  <c r="A5532" i="18"/>
  <c r="B5532" i="18"/>
  <c r="C5532" i="18"/>
  <c r="D5532" i="18"/>
  <c r="E5532" i="18"/>
  <c r="F5532" i="18"/>
  <c r="G5532" i="18"/>
  <c r="H5532" i="18"/>
  <c r="I5532" i="18"/>
  <c r="J5532" i="18"/>
  <c r="K5532" i="18"/>
  <c r="L5532" i="18"/>
  <c r="M5532" i="18"/>
  <c r="N5532" i="18"/>
  <c r="A5533" i="18"/>
  <c r="B5533" i="18"/>
  <c r="C5533" i="18"/>
  <c r="D5533" i="18"/>
  <c r="E5533" i="18"/>
  <c r="F5533" i="18"/>
  <c r="G5533" i="18"/>
  <c r="H5533" i="18"/>
  <c r="I5533" i="18"/>
  <c r="J5533" i="18"/>
  <c r="K5533" i="18"/>
  <c r="L5533" i="18"/>
  <c r="M5533" i="18"/>
  <c r="N5533" i="18"/>
  <c r="A5534" i="18"/>
  <c r="B5534" i="18"/>
  <c r="C5534" i="18"/>
  <c r="D5534" i="18"/>
  <c r="E5534" i="18"/>
  <c r="F5534" i="18"/>
  <c r="G5534" i="18"/>
  <c r="H5534" i="18"/>
  <c r="I5534" i="18"/>
  <c r="J5534" i="18"/>
  <c r="K5534" i="18"/>
  <c r="L5534" i="18"/>
  <c r="M5534" i="18"/>
  <c r="N5534" i="18"/>
  <c r="A5535" i="18"/>
  <c r="B5535" i="18"/>
  <c r="C5535" i="18"/>
  <c r="D5535" i="18"/>
  <c r="E5535" i="18"/>
  <c r="F5535" i="18"/>
  <c r="G5535" i="18"/>
  <c r="H5535" i="18"/>
  <c r="I5535" i="18"/>
  <c r="J5535" i="18"/>
  <c r="K5535" i="18"/>
  <c r="L5535" i="18"/>
  <c r="M5535" i="18"/>
  <c r="N5535" i="18"/>
  <c r="A5536" i="18"/>
  <c r="B5536" i="18"/>
  <c r="C5536" i="18"/>
  <c r="D5536" i="18"/>
  <c r="E5536" i="18"/>
  <c r="F5536" i="18"/>
  <c r="G5536" i="18"/>
  <c r="H5536" i="18"/>
  <c r="I5536" i="18"/>
  <c r="J5536" i="18"/>
  <c r="K5536" i="18"/>
  <c r="L5536" i="18"/>
  <c r="M5536" i="18"/>
  <c r="N5536" i="18"/>
  <c r="A5537" i="18"/>
  <c r="B5537" i="18"/>
  <c r="C5537" i="18"/>
  <c r="D5537" i="18"/>
  <c r="E5537" i="18"/>
  <c r="F5537" i="18"/>
  <c r="G5537" i="18"/>
  <c r="H5537" i="18"/>
  <c r="I5537" i="18"/>
  <c r="J5537" i="18"/>
  <c r="K5537" i="18"/>
  <c r="L5537" i="18"/>
  <c r="M5537" i="18"/>
  <c r="N5537" i="18"/>
  <c r="A5538" i="18"/>
  <c r="B5538" i="18"/>
  <c r="C5538" i="18"/>
  <c r="D5538" i="18"/>
  <c r="E5538" i="18"/>
  <c r="F5538" i="18"/>
  <c r="G5538" i="18"/>
  <c r="H5538" i="18"/>
  <c r="I5538" i="18"/>
  <c r="J5538" i="18"/>
  <c r="K5538" i="18"/>
  <c r="L5538" i="18"/>
  <c r="M5538" i="18"/>
  <c r="N5538" i="18"/>
  <c r="A5539" i="18"/>
  <c r="B5539" i="18"/>
  <c r="C5539" i="18"/>
  <c r="D5539" i="18"/>
  <c r="E5539" i="18"/>
  <c r="F5539" i="18"/>
  <c r="G5539" i="18"/>
  <c r="H5539" i="18"/>
  <c r="I5539" i="18"/>
  <c r="J5539" i="18"/>
  <c r="K5539" i="18"/>
  <c r="L5539" i="18"/>
  <c r="M5539" i="18"/>
  <c r="N5539" i="18"/>
  <c r="A5540" i="18"/>
  <c r="B5540" i="18"/>
  <c r="C5540" i="18"/>
  <c r="D5540" i="18"/>
  <c r="E5540" i="18"/>
  <c r="F5540" i="18"/>
  <c r="G5540" i="18"/>
  <c r="H5540" i="18"/>
  <c r="I5540" i="18"/>
  <c r="J5540" i="18"/>
  <c r="K5540" i="18"/>
  <c r="L5540" i="18"/>
  <c r="M5540" i="18"/>
  <c r="N5540" i="18"/>
  <c r="A5541" i="18"/>
  <c r="B5541" i="18"/>
  <c r="C5541" i="18"/>
  <c r="D5541" i="18"/>
  <c r="E5541" i="18"/>
  <c r="F5541" i="18"/>
  <c r="G5541" i="18"/>
  <c r="H5541" i="18"/>
  <c r="I5541" i="18"/>
  <c r="J5541" i="18"/>
  <c r="K5541" i="18"/>
  <c r="L5541" i="18"/>
  <c r="M5541" i="18"/>
  <c r="N5541" i="18"/>
  <c r="A5542" i="18"/>
  <c r="B5542" i="18"/>
  <c r="C5542" i="18"/>
  <c r="D5542" i="18"/>
  <c r="E5542" i="18"/>
  <c r="F5542" i="18"/>
  <c r="G5542" i="18"/>
  <c r="H5542" i="18"/>
  <c r="I5542" i="18"/>
  <c r="J5542" i="18"/>
  <c r="K5542" i="18"/>
  <c r="L5542" i="18"/>
  <c r="M5542" i="18"/>
  <c r="N5542" i="18"/>
  <c r="A5543" i="18"/>
  <c r="B5543" i="18"/>
  <c r="C5543" i="18"/>
  <c r="D5543" i="18"/>
  <c r="E5543" i="18"/>
  <c r="F5543" i="18"/>
  <c r="G5543" i="18"/>
  <c r="H5543" i="18"/>
  <c r="I5543" i="18"/>
  <c r="J5543" i="18"/>
  <c r="K5543" i="18"/>
  <c r="L5543" i="18"/>
  <c r="M5543" i="18"/>
  <c r="N5543" i="18"/>
  <c r="A5544" i="18"/>
  <c r="B5544" i="18"/>
  <c r="C5544" i="18"/>
  <c r="D5544" i="18"/>
  <c r="E5544" i="18"/>
  <c r="F5544" i="18"/>
  <c r="G5544" i="18"/>
  <c r="H5544" i="18"/>
  <c r="I5544" i="18"/>
  <c r="J5544" i="18"/>
  <c r="K5544" i="18"/>
  <c r="L5544" i="18"/>
  <c r="M5544" i="18"/>
  <c r="N5544" i="18"/>
  <c r="A5545" i="18"/>
  <c r="B5545" i="18"/>
  <c r="C5545" i="18"/>
  <c r="D5545" i="18"/>
  <c r="E5545" i="18"/>
  <c r="F5545" i="18"/>
  <c r="G5545" i="18"/>
  <c r="H5545" i="18"/>
  <c r="I5545" i="18"/>
  <c r="J5545" i="18"/>
  <c r="K5545" i="18"/>
  <c r="L5545" i="18"/>
  <c r="M5545" i="18"/>
  <c r="N5545" i="18"/>
  <c r="A5546" i="18"/>
  <c r="B5546" i="18"/>
  <c r="C5546" i="18"/>
  <c r="D5546" i="18"/>
  <c r="E5546" i="18"/>
  <c r="F5546" i="18"/>
  <c r="G5546" i="18"/>
  <c r="H5546" i="18"/>
  <c r="I5546" i="18"/>
  <c r="J5546" i="18"/>
  <c r="K5546" i="18"/>
  <c r="L5546" i="18"/>
  <c r="M5546" i="18"/>
  <c r="N5546" i="18"/>
  <c r="A5547" i="18"/>
  <c r="B5547" i="18"/>
  <c r="C5547" i="18"/>
  <c r="D5547" i="18"/>
  <c r="E5547" i="18"/>
  <c r="F5547" i="18"/>
  <c r="G5547" i="18"/>
  <c r="H5547" i="18"/>
  <c r="I5547" i="18"/>
  <c r="J5547" i="18"/>
  <c r="K5547" i="18"/>
  <c r="L5547" i="18"/>
  <c r="M5547" i="18"/>
  <c r="N5547" i="18"/>
  <c r="A5548" i="18"/>
  <c r="B5548" i="18"/>
  <c r="C5548" i="18"/>
  <c r="D5548" i="18"/>
  <c r="E5548" i="18"/>
  <c r="F5548" i="18"/>
  <c r="G5548" i="18"/>
  <c r="H5548" i="18"/>
  <c r="I5548" i="18"/>
  <c r="J5548" i="18"/>
  <c r="K5548" i="18"/>
  <c r="L5548" i="18"/>
  <c r="M5548" i="18"/>
  <c r="N5548" i="18"/>
  <c r="A5549" i="18"/>
  <c r="B5549" i="18"/>
  <c r="C5549" i="18"/>
  <c r="D5549" i="18"/>
  <c r="E5549" i="18"/>
  <c r="F5549" i="18"/>
  <c r="G5549" i="18"/>
  <c r="H5549" i="18"/>
  <c r="I5549" i="18"/>
  <c r="J5549" i="18"/>
  <c r="K5549" i="18"/>
  <c r="L5549" i="18"/>
  <c r="M5549" i="18"/>
  <c r="N5549" i="18"/>
  <c r="A5550" i="18"/>
  <c r="B5550" i="18"/>
  <c r="C5550" i="18"/>
  <c r="D5550" i="18"/>
  <c r="E5550" i="18"/>
  <c r="F5550" i="18"/>
  <c r="G5550" i="18"/>
  <c r="H5550" i="18"/>
  <c r="I5550" i="18"/>
  <c r="J5550" i="18"/>
  <c r="K5550" i="18"/>
  <c r="L5550" i="18"/>
  <c r="M5550" i="18"/>
  <c r="N5550" i="18"/>
  <c r="A5551" i="18"/>
  <c r="B5551" i="18"/>
  <c r="C5551" i="18"/>
  <c r="D5551" i="18"/>
  <c r="E5551" i="18"/>
  <c r="F5551" i="18"/>
  <c r="G5551" i="18"/>
  <c r="H5551" i="18"/>
  <c r="I5551" i="18"/>
  <c r="J5551" i="18"/>
  <c r="K5551" i="18"/>
  <c r="L5551" i="18"/>
  <c r="M5551" i="18"/>
  <c r="N5551" i="18"/>
  <c r="A5552" i="18"/>
  <c r="B5552" i="18"/>
  <c r="C5552" i="18"/>
  <c r="D5552" i="18"/>
  <c r="E5552" i="18"/>
  <c r="F5552" i="18"/>
  <c r="G5552" i="18"/>
  <c r="H5552" i="18"/>
  <c r="I5552" i="18"/>
  <c r="J5552" i="18"/>
  <c r="K5552" i="18"/>
  <c r="L5552" i="18"/>
  <c r="M5552" i="18"/>
  <c r="N5552" i="18"/>
  <c r="A5553" i="18"/>
  <c r="B5553" i="18"/>
  <c r="C5553" i="18"/>
  <c r="D5553" i="18"/>
  <c r="E5553" i="18"/>
  <c r="F5553" i="18"/>
  <c r="G5553" i="18"/>
  <c r="H5553" i="18"/>
  <c r="I5553" i="18"/>
  <c r="J5553" i="18"/>
  <c r="K5553" i="18"/>
  <c r="L5553" i="18"/>
  <c r="M5553" i="18"/>
  <c r="N5553" i="18"/>
  <c r="A5554" i="18"/>
  <c r="B5554" i="18"/>
  <c r="C5554" i="18"/>
  <c r="D5554" i="18"/>
  <c r="E5554" i="18"/>
  <c r="F5554" i="18"/>
  <c r="G5554" i="18"/>
  <c r="H5554" i="18"/>
  <c r="I5554" i="18"/>
  <c r="J5554" i="18"/>
  <c r="K5554" i="18"/>
  <c r="L5554" i="18"/>
  <c r="M5554" i="18"/>
  <c r="N5554" i="18"/>
  <c r="A5555" i="18"/>
  <c r="B5555" i="18"/>
  <c r="C5555" i="18"/>
  <c r="D5555" i="18"/>
  <c r="E5555" i="18"/>
  <c r="F5555" i="18"/>
  <c r="G5555" i="18"/>
  <c r="H5555" i="18"/>
  <c r="I5555" i="18"/>
  <c r="J5555" i="18"/>
  <c r="K5555" i="18"/>
  <c r="L5555" i="18"/>
  <c r="M5555" i="18"/>
  <c r="N5555" i="18"/>
  <c r="A5556" i="18"/>
  <c r="B5556" i="18"/>
  <c r="C5556" i="18"/>
  <c r="D5556" i="18"/>
  <c r="E5556" i="18"/>
  <c r="F5556" i="18"/>
  <c r="G5556" i="18"/>
  <c r="H5556" i="18"/>
  <c r="I5556" i="18"/>
  <c r="J5556" i="18"/>
  <c r="K5556" i="18"/>
  <c r="L5556" i="18"/>
  <c r="M5556" i="18"/>
  <c r="N5556" i="18"/>
  <c r="A5557" i="18"/>
  <c r="B5557" i="18"/>
  <c r="C5557" i="18"/>
  <c r="D5557" i="18"/>
  <c r="E5557" i="18"/>
  <c r="F5557" i="18"/>
  <c r="G5557" i="18"/>
  <c r="H5557" i="18"/>
  <c r="I5557" i="18"/>
  <c r="J5557" i="18"/>
  <c r="K5557" i="18"/>
  <c r="L5557" i="18"/>
  <c r="M5557" i="18"/>
  <c r="N5557" i="18"/>
  <c r="A5558" i="18"/>
  <c r="B5558" i="18"/>
  <c r="C5558" i="18"/>
  <c r="D5558" i="18"/>
  <c r="E5558" i="18"/>
  <c r="F5558" i="18"/>
  <c r="G5558" i="18"/>
  <c r="H5558" i="18"/>
  <c r="I5558" i="18"/>
  <c r="J5558" i="18"/>
  <c r="K5558" i="18"/>
  <c r="L5558" i="18"/>
  <c r="M5558" i="18"/>
  <c r="N5558" i="18"/>
  <c r="A5559" i="18"/>
  <c r="B5559" i="18"/>
  <c r="C5559" i="18"/>
  <c r="D5559" i="18"/>
  <c r="E5559" i="18"/>
  <c r="F5559" i="18"/>
  <c r="G5559" i="18"/>
  <c r="H5559" i="18"/>
  <c r="I5559" i="18"/>
  <c r="J5559" i="18"/>
  <c r="K5559" i="18"/>
  <c r="L5559" i="18"/>
  <c r="M5559" i="18"/>
  <c r="N5559" i="18"/>
  <c r="A5560" i="18"/>
  <c r="B5560" i="18"/>
  <c r="C5560" i="18"/>
  <c r="D5560" i="18"/>
  <c r="E5560" i="18"/>
  <c r="F5560" i="18"/>
  <c r="G5560" i="18"/>
  <c r="H5560" i="18"/>
  <c r="I5560" i="18"/>
  <c r="J5560" i="18"/>
  <c r="K5560" i="18"/>
  <c r="L5560" i="18"/>
  <c r="M5560" i="18"/>
  <c r="N5560" i="18"/>
  <c r="A5561" i="18"/>
  <c r="B5561" i="18"/>
  <c r="C5561" i="18"/>
  <c r="D5561" i="18"/>
  <c r="E5561" i="18"/>
  <c r="F5561" i="18"/>
  <c r="G5561" i="18"/>
  <c r="H5561" i="18"/>
  <c r="I5561" i="18"/>
  <c r="J5561" i="18"/>
  <c r="K5561" i="18"/>
  <c r="L5561" i="18"/>
  <c r="M5561" i="18"/>
  <c r="N5561" i="18"/>
  <c r="A5562" i="18"/>
  <c r="B5562" i="18"/>
  <c r="C5562" i="18"/>
  <c r="D5562" i="18"/>
  <c r="E5562" i="18"/>
  <c r="F5562" i="18"/>
  <c r="G5562" i="18"/>
  <c r="H5562" i="18"/>
  <c r="I5562" i="18"/>
  <c r="J5562" i="18"/>
  <c r="K5562" i="18"/>
  <c r="L5562" i="18"/>
  <c r="M5562" i="18"/>
  <c r="N5562" i="18"/>
  <c r="A5563" i="18"/>
  <c r="B5563" i="18"/>
  <c r="C5563" i="18"/>
  <c r="D5563" i="18"/>
  <c r="E5563" i="18"/>
  <c r="F5563" i="18"/>
  <c r="G5563" i="18"/>
  <c r="H5563" i="18"/>
  <c r="I5563" i="18"/>
  <c r="J5563" i="18"/>
  <c r="K5563" i="18"/>
  <c r="L5563" i="18"/>
  <c r="M5563" i="18"/>
  <c r="N5563" i="18"/>
  <c r="A5564" i="18"/>
  <c r="B5564" i="18"/>
  <c r="C5564" i="18"/>
  <c r="D5564" i="18"/>
  <c r="E5564" i="18"/>
  <c r="F5564" i="18"/>
  <c r="G5564" i="18"/>
  <c r="H5564" i="18"/>
  <c r="I5564" i="18"/>
  <c r="J5564" i="18"/>
  <c r="K5564" i="18"/>
  <c r="L5564" i="18"/>
  <c r="M5564" i="18"/>
  <c r="N5564" i="18"/>
  <c r="A5565" i="18"/>
  <c r="B5565" i="18"/>
  <c r="C5565" i="18"/>
  <c r="D5565" i="18"/>
  <c r="E5565" i="18"/>
  <c r="F5565" i="18"/>
  <c r="G5565" i="18"/>
  <c r="H5565" i="18"/>
  <c r="I5565" i="18"/>
  <c r="J5565" i="18"/>
  <c r="K5565" i="18"/>
  <c r="L5565" i="18"/>
  <c r="M5565" i="18"/>
  <c r="N5565" i="18"/>
  <c r="A5566" i="18"/>
  <c r="B5566" i="18"/>
  <c r="C5566" i="18"/>
  <c r="D5566" i="18"/>
  <c r="E5566" i="18"/>
  <c r="F5566" i="18"/>
  <c r="G5566" i="18"/>
  <c r="H5566" i="18"/>
  <c r="I5566" i="18"/>
  <c r="J5566" i="18"/>
  <c r="K5566" i="18"/>
  <c r="L5566" i="18"/>
  <c r="M5566" i="18"/>
  <c r="N5566" i="18"/>
  <c r="A5567" i="18"/>
  <c r="B5567" i="18"/>
  <c r="C5567" i="18"/>
  <c r="D5567" i="18"/>
  <c r="E5567" i="18"/>
  <c r="F5567" i="18"/>
  <c r="G5567" i="18"/>
  <c r="H5567" i="18"/>
  <c r="I5567" i="18"/>
  <c r="J5567" i="18"/>
  <c r="K5567" i="18"/>
  <c r="L5567" i="18"/>
  <c r="M5567" i="18"/>
  <c r="N5567" i="18"/>
  <c r="A5568" i="18"/>
  <c r="B5568" i="18"/>
  <c r="C5568" i="18"/>
  <c r="D5568" i="18"/>
  <c r="E5568" i="18"/>
  <c r="F5568" i="18"/>
  <c r="G5568" i="18"/>
  <c r="H5568" i="18"/>
  <c r="I5568" i="18"/>
  <c r="J5568" i="18"/>
  <c r="K5568" i="18"/>
  <c r="L5568" i="18"/>
  <c r="M5568" i="18"/>
  <c r="N5568" i="18"/>
  <c r="A5569" i="18"/>
  <c r="B5569" i="18"/>
  <c r="C5569" i="18"/>
  <c r="D5569" i="18"/>
  <c r="E5569" i="18"/>
  <c r="F5569" i="18"/>
  <c r="G5569" i="18"/>
  <c r="H5569" i="18"/>
  <c r="I5569" i="18"/>
  <c r="J5569" i="18"/>
  <c r="K5569" i="18"/>
  <c r="L5569" i="18"/>
  <c r="M5569" i="18"/>
  <c r="N5569" i="18"/>
  <c r="A5570" i="18"/>
  <c r="B5570" i="18"/>
  <c r="C5570" i="18"/>
  <c r="D5570" i="18"/>
  <c r="E5570" i="18"/>
  <c r="F5570" i="18"/>
  <c r="G5570" i="18"/>
  <c r="H5570" i="18"/>
  <c r="I5570" i="18"/>
  <c r="J5570" i="18"/>
  <c r="K5570" i="18"/>
  <c r="L5570" i="18"/>
  <c r="M5570" i="18"/>
  <c r="N5570" i="18"/>
  <c r="A5571" i="18"/>
  <c r="B5571" i="18"/>
  <c r="C5571" i="18"/>
  <c r="D5571" i="18"/>
  <c r="E5571" i="18"/>
  <c r="F5571" i="18"/>
  <c r="G5571" i="18"/>
  <c r="H5571" i="18"/>
  <c r="I5571" i="18"/>
  <c r="J5571" i="18"/>
  <c r="K5571" i="18"/>
  <c r="L5571" i="18"/>
  <c r="M5571" i="18"/>
  <c r="N5571" i="18"/>
  <c r="A5572" i="18"/>
  <c r="B5572" i="18"/>
  <c r="C5572" i="18"/>
  <c r="D5572" i="18"/>
  <c r="E5572" i="18"/>
  <c r="F5572" i="18"/>
  <c r="G5572" i="18"/>
  <c r="H5572" i="18"/>
  <c r="I5572" i="18"/>
  <c r="J5572" i="18"/>
  <c r="K5572" i="18"/>
  <c r="L5572" i="18"/>
  <c r="M5572" i="18"/>
  <c r="N5572" i="18"/>
  <c r="A5573" i="18"/>
  <c r="B5573" i="18"/>
  <c r="C5573" i="18"/>
  <c r="D5573" i="18"/>
  <c r="E5573" i="18"/>
  <c r="F5573" i="18"/>
  <c r="G5573" i="18"/>
  <c r="H5573" i="18"/>
  <c r="I5573" i="18"/>
  <c r="J5573" i="18"/>
  <c r="K5573" i="18"/>
  <c r="L5573" i="18"/>
  <c r="M5573" i="18"/>
  <c r="N5573" i="18"/>
  <c r="A5574" i="18"/>
  <c r="B5574" i="18"/>
  <c r="C5574" i="18"/>
  <c r="D5574" i="18"/>
  <c r="E5574" i="18"/>
  <c r="F5574" i="18"/>
  <c r="G5574" i="18"/>
  <c r="H5574" i="18"/>
  <c r="I5574" i="18"/>
  <c r="J5574" i="18"/>
  <c r="K5574" i="18"/>
  <c r="L5574" i="18"/>
  <c r="M5574" i="18"/>
  <c r="N5574" i="18"/>
  <c r="A5575" i="18"/>
  <c r="B5575" i="18"/>
  <c r="C5575" i="18"/>
  <c r="D5575" i="18"/>
  <c r="E5575" i="18"/>
  <c r="F5575" i="18"/>
  <c r="G5575" i="18"/>
  <c r="H5575" i="18"/>
  <c r="I5575" i="18"/>
  <c r="J5575" i="18"/>
  <c r="K5575" i="18"/>
  <c r="L5575" i="18"/>
  <c r="M5575" i="18"/>
  <c r="N5575" i="18"/>
  <c r="A5576" i="18"/>
  <c r="B5576" i="18"/>
  <c r="C5576" i="18"/>
  <c r="D5576" i="18"/>
  <c r="E5576" i="18"/>
  <c r="F5576" i="18"/>
  <c r="G5576" i="18"/>
  <c r="H5576" i="18"/>
  <c r="I5576" i="18"/>
  <c r="J5576" i="18"/>
  <c r="K5576" i="18"/>
  <c r="L5576" i="18"/>
  <c r="M5576" i="18"/>
  <c r="N5576" i="18"/>
  <c r="A5577" i="18"/>
  <c r="B5577" i="18"/>
  <c r="C5577" i="18"/>
  <c r="D5577" i="18"/>
  <c r="E5577" i="18"/>
  <c r="F5577" i="18"/>
  <c r="G5577" i="18"/>
  <c r="H5577" i="18"/>
  <c r="I5577" i="18"/>
  <c r="J5577" i="18"/>
  <c r="K5577" i="18"/>
  <c r="L5577" i="18"/>
  <c r="M5577" i="18"/>
  <c r="N5577" i="18"/>
  <c r="A5578" i="18"/>
  <c r="B5578" i="18"/>
  <c r="C5578" i="18"/>
  <c r="D5578" i="18"/>
  <c r="E5578" i="18"/>
  <c r="F5578" i="18"/>
  <c r="G5578" i="18"/>
  <c r="H5578" i="18"/>
  <c r="I5578" i="18"/>
  <c r="J5578" i="18"/>
  <c r="K5578" i="18"/>
  <c r="L5578" i="18"/>
  <c r="M5578" i="18"/>
  <c r="N5578" i="18"/>
  <c r="A5579" i="18"/>
  <c r="B5579" i="18"/>
  <c r="C5579" i="18"/>
  <c r="D5579" i="18"/>
  <c r="E5579" i="18"/>
  <c r="F5579" i="18"/>
  <c r="G5579" i="18"/>
  <c r="H5579" i="18"/>
  <c r="I5579" i="18"/>
  <c r="J5579" i="18"/>
  <c r="K5579" i="18"/>
  <c r="L5579" i="18"/>
  <c r="M5579" i="18"/>
  <c r="N5579" i="18"/>
  <c r="A5580" i="18"/>
  <c r="B5580" i="18"/>
  <c r="C5580" i="18"/>
  <c r="D5580" i="18"/>
  <c r="E5580" i="18"/>
  <c r="F5580" i="18"/>
  <c r="G5580" i="18"/>
  <c r="H5580" i="18"/>
  <c r="I5580" i="18"/>
  <c r="J5580" i="18"/>
  <c r="K5580" i="18"/>
  <c r="L5580" i="18"/>
  <c r="M5580" i="18"/>
  <c r="N5580" i="18"/>
  <c r="A5581" i="18"/>
  <c r="B5581" i="18"/>
  <c r="C5581" i="18"/>
  <c r="D5581" i="18"/>
  <c r="E5581" i="18"/>
  <c r="F5581" i="18"/>
  <c r="G5581" i="18"/>
  <c r="H5581" i="18"/>
  <c r="I5581" i="18"/>
  <c r="J5581" i="18"/>
  <c r="K5581" i="18"/>
  <c r="L5581" i="18"/>
  <c r="M5581" i="18"/>
  <c r="N5581" i="18"/>
  <c r="A5582" i="18"/>
  <c r="B5582" i="18"/>
  <c r="C5582" i="18"/>
  <c r="D5582" i="18"/>
  <c r="E5582" i="18"/>
  <c r="F5582" i="18"/>
  <c r="G5582" i="18"/>
  <c r="H5582" i="18"/>
  <c r="I5582" i="18"/>
  <c r="J5582" i="18"/>
  <c r="K5582" i="18"/>
  <c r="L5582" i="18"/>
  <c r="M5582" i="18"/>
  <c r="N5582" i="18"/>
  <c r="A5583" i="18"/>
  <c r="B5583" i="18"/>
  <c r="C5583" i="18"/>
  <c r="D5583" i="18"/>
  <c r="E5583" i="18"/>
  <c r="F5583" i="18"/>
  <c r="G5583" i="18"/>
  <c r="H5583" i="18"/>
  <c r="I5583" i="18"/>
  <c r="J5583" i="18"/>
  <c r="K5583" i="18"/>
  <c r="L5583" i="18"/>
  <c r="M5583" i="18"/>
  <c r="N5583" i="18"/>
  <c r="A5584" i="18"/>
  <c r="B5584" i="18"/>
  <c r="C5584" i="18"/>
  <c r="D5584" i="18"/>
  <c r="E5584" i="18"/>
  <c r="F5584" i="18"/>
  <c r="G5584" i="18"/>
  <c r="H5584" i="18"/>
  <c r="I5584" i="18"/>
  <c r="J5584" i="18"/>
  <c r="K5584" i="18"/>
  <c r="L5584" i="18"/>
  <c r="M5584" i="18"/>
  <c r="N5584" i="18"/>
  <c r="A5585" i="18"/>
  <c r="B5585" i="18"/>
  <c r="C5585" i="18"/>
  <c r="D5585" i="18"/>
  <c r="E5585" i="18"/>
  <c r="F5585" i="18"/>
  <c r="G5585" i="18"/>
  <c r="H5585" i="18"/>
  <c r="I5585" i="18"/>
  <c r="J5585" i="18"/>
  <c r="K5585" i="18"/>
  <c r="L5585" i="18"/>
  <c r="M5585" i="18"/>
  <c r="N5585" i="18"/>
  <c r="A5586" i="18"/>
  <c r="B5586" i="18"/>
  <c r="C5586" i="18"/>
  <c r="D5586" i="18"/>
  <c r="E5586" i="18"/>
  <c r="F5586" i="18"/>
  <c r="G5586" i="18"/>
  <c r="H5586" i="18"/>
  <c r="I5586" i="18"/>
  <c r="J5586" i="18"/>
  <c r="K5586" i="18"/>
  <c r="L5586" i="18"/>
  <c r="M5586" i="18"/>
  <c r="N5586" i="18"/>
  <c r="A5587" i="18"/>
  <c r="B5587" i="18"/>
  <c r="C5587" i="18"/>
  <c r="D5587" i="18"/>
  <c r="E5587" i="18"/>
  <c r="F5587" i="18"/>
  <c r="G5587" i="18"/>
  <c r="H5587" i="18"/>
  <c r="I5587" i="18"/>
  <c r="J5587" i="18"/>
  <c r="K5587" i="18"/>
  <c r="L5587" i="18"/>
  <c r="M5587" i="18"/>
  <c r="N5587" i="18"/>
  <c r="A5588" i="18"/>
  <c r="B5588" i="18"/>
  <c r="C5588" i="18"/>
  <c r="D5588" i="18"/>
  <c r="E5588" i="18"/>
  <c r="F5588" i="18"/>
  <c r="G5588" i="18"/>
  <c r="H5588" i="18"/>
  <c r="I5588" i="18"/>
  <c r="J5588" i="18"/>
  <c r="K5588" i="18"/>
  <c r="L5588" i="18"/>
  <c r="M5588" i="18"/>
  <c r="N5588" i="18"/>
  <c r="A5589" i="18"/>
  <c r="B5589" i="18"/>
  <c r="C5589" i="18"/>
  <c r="D5589" i="18"/>
  <c r="E5589" i="18"/>
  <c r="F5589" i="18"/>
  <c r="G5589" i="18"/>
  <c r="H5589" i="18"/>
  <c r="I5589" i="18"/>
  <c r="J5589" i="18"/>
  <c r="K5589" i="18"/>
  <c r="L5589" i="18"/>
  <c r="M5589" i="18"/>
  <c r="N5589" i="18"/>
  <c r="A5590" i="18"/>
  <c r="B5590" i="18"/>
  <c r="C5590" i="18"/>
  <c r="D5590" i="18"/>
  <c r="E5590" i="18"/>
  <c r="F5590" i="18"/>
  <c r="G5590" i="18"/>
  <c r="H5590" i="18"/>
  <c r="I5590" i="18"/>
  <c r="J5590" i="18"/>
  <c r="K5590" i="18"/>
  <c r="L5590" i="18"/>
  <c r="M5590" i="18"/>
  <c r="N5590" i="18"/>
  <c r="A5591" i="18"/>
  <c r="B5591" i="18"/>
  <c r="C5591" i="18"/>
  <c r="D5591" i="18"/>
  <c r="E5591" i="18"/>
  <c r="F5591" i="18"/>
  <c r="G5591" i="18"/>
  <c r="H5591" i="18"/>
  <c r="I5591" i="18"/>
  <c r="J5591" i="18"/>
  <c r="K5591" i="18"/>
  <c r="L5591" i="18"/>
  <c r="M5591" i="18"/>
  <c r="N5591" i="18"/>
  <c r="A5592" i="18"/>
  <c r="B5592" i="18"/>
  <c r="C5592" i="18"/>
  <c r="D5592" i="18"/>
  <c r="E5592" i="18"/>
  <c r="F5592" i="18"/>
  <c r="G5592" i="18"/>
  <c r="H5592" i="18"/>
  <c r="I5592" i="18"/>
  <c r="J5592" i="18"/>
  <c r="K5592" i="18"/>
  <c r="L5592" i="18"/>
  <c r="M5592" i="18"/>
  <c r="N5592" i="18"/>
  <c r="A5593" i="18"/>
  <c r="B5593" i="18"/>
  <c r="C5593" i="18"/>
  <c r="D5593" i="18"/>
  <c r="E5593" i="18"/>
  <c r="F5593" i="18"/>
  <c r="G5593" i="18"/>
  <c r="H5593" i="18"/>
  <c r="I5593" i="18"/>
  <c r="J5593" i="18"/>
  <c r="K5593" i="18"/>
  <c r="L5593" i="18"/>
  <c r="M5593" i="18"/>
  <c r="N5593" i="18"/>
  <c r="A5594" i="18"/>
  <c r="B5594" i="18"/>
  <c r="C5594" i="18"/>
  <c r="D5594" i="18"/>
  <c r="E5594" i="18"/>
  <c r="F5594" i="18"/>
  <c r="G5594" i="18"/>
  <c r="H5594" i="18"/>
  <c r="I5594" i="18"/>
  <c r="J5594" i="18"/>
  <c r="K5594" i="18"/>
  <c r="L5594" i="18"/>
  <c r="M5594" i="18"/>
  <c r="N5594" i="18"/>
  <c r="A5595" i="18"/>
  <c r="B5595" i="18"/>
  <c r="C5595" i="18"/>
  <c r="D5595" i="18"/>
  <c r="E5595" i="18"/>
  <c r="F5595" i="18"/>
  <c r="G5595" i="18"/>
  <c r="H5595" i="18"/>
  <c r="I5595" i="18"/>
  <c r="J5595" i="18"/>
  <c r="K5595" i="18"/>
  <c r="L5595" i="18"/>
  <c r="M5595" i="18"/>
  <c r="N5595" i="18"/>
  <c r="A5596" i="18"/>
  <c r="B5596" i="18"/>
  <c r="C5596" i="18"/>
  <c r="D5596" i="18"/>
  <c r="E5596" i="18"/>
  <c r="F5596" i="18"/>
  <c r="G5596" i="18"/>
  <c r="H5596" i="18"/>
  <c r="I5596" i="18"/>
  <c r="J5596" i="18"/>
  <c r="K5596" i="18"/>
  <c r="L5596" i="18"/>
  <c r="M5596" i="18"/>
  <c r="N5596" i="18"/>
  <c r="A5597" i="18"/>
  <c r="B5597" i="18"/>
  <c r="C5597" i="18"/>
  <c r="D5597" i="18"/>
  <c r="E5597" i="18"/>
  <c r="F5597" i="18"/>
  <c r="G5597" i="18"/>
  <c r="H5597" i="18"/>
  <c r="I5597" i="18"/>
  <c r="J5597" i="18"/>
  <c r="K5597" i="18"/>
  <c r="L5597" i="18"/>
  <c r="M5597" i="18"/>
  <c r="N5597" i="18"/>
  <c r="A5598" i="18"/>
  <c r="B5598" i="18"/>
  <c r="C5598" i="18"/>
  <c r="D5598" i="18"/>
  <c r="E5598" i="18"/>
  <c r="F5598" i="18"/>
  <c r="G5598" i="18"/>
  <c r="H5598" i="18"/>
  <c r="I5598" i="18"/>
  <c r="J5598" i="18"/>
  <c r="K5598" i="18"/>
  <c r="L5598" i="18"/>
  <c r="M5598" i="18"/>
  <c r="N5598" i="18"/>
  <c r="A5599" i="18"/>
  <c r="B5599" i="18"/>
  <c r="C5599" i="18"/>
  <c r="D5599" i="18"/>
  <c r="E5599" i="18"/>
  <c r="F5599" i="18"/>
  <c r="G5599" i="18"/>
  <c r="H5599" i="18"/>
  <c r="I5599" i="18"/>
  <c r="J5599" i="18"/>
  <c r="K5599" i="18"/>
  <c r="L5599" i="18"/>
  <c r="M5599" i="18"/>
  <c r="N5599" i="18"/>
  <c r="A5600" i="18"/>
  <c r="B5600" i="18"/>
  <c r="C5600" i="18"/>
  <c r="D5600" i="18"/>
  <c r="E5600" i="18"/>
  <c r="F5600" i="18"/>
  <c r="G5600" i="18"/>
  <c r="H5600" i="18"/>
  <c r="I5600" i="18"/>
  <c r="J5600" i="18"/>
  <c r="K5600" i="18"/>
  <c r="L5600" i="18"/>
  <c r="M5600" i="18"/>
  <c r="N5600" i="18"/>
  <c r="A5601" i="18"/>
  <c r="B5601" i="18"/>
  <c r="C5601" i="18"/>
  <c r="D5601" i="18"/>
  <c r="E5601" i="18"/>
  <c r="F5601" i="18"/>
  <c r="G5601" i="18"/>
  <c r="H5601" i="18"/>
  <c r="I5601" i="18"/>
  <c r="J5601" i="18"/>
  <c r="K5601" i="18"/>
  <c r="L5601" i="18"/>
  <c r="M5601" i="18"/>
  <c r="N5601" i="18"/>
  <c r="A5602" i="18"/>
  <c r="B5602" i="18"/>
  <c r="C5602" i="18"/>
  <c r="D5602" i="18"/>
  <c r="E5602" i="18"/>
  <c r="F5602" i="18"/>
  <c r="G5602" i="18"/>
  <c r="H5602" i="18"/>
  <c r="I5602" i="18"/>
  <c r="J5602" i="18"/>
  <c r="K5602" i="18"/>
  <c r="L5602" i="18"/>
  <c r="M5602" i="18"/>
  <c r="N5602" i="18"/>
  <c r="A5603" i="18"/>
  <c r="B5603" i="18"/>
  <c r="C5603" i="18"/>
  <c r="D5603" i="18"/>
  <c r="E5603" i="18"/>
  <c r="F5603" i="18"/>
  <c r="G5603" i="18"/>
  <c r="H5603" i="18"/>
  <c r="I5603" i="18"/>
  <c r="J5603" i="18"/>
  <c r="K5603" i="18"/>
  <c r="L5603" i="18"/>
  <c r="M5603" i="18"/>
  <c r="N5603" i="18"/>
  <c r="A5604" i="18"/>
  <c r="B5604" i="18"/>
  <c r="C5604" i="18"/>
  <c r="D5604" i="18"/>
  <c r="E5604" i="18"/>
  <c r="F5604" i="18"/>
  <c r="G5604" i="18"/>
  <c r="H5604" i="18"/>
  <c r="I5604" i="18"/>
  <c r="J5604" i="18"/>
  <c r="K5604" i="18"/>
  <c r="L5604" i="18"/>
  <c r="M5604" i="18"/>
  <c r="N5604" i="18"/>
  <c r="A5605" i="18"/>
  <c r="B5605" i="18"/>
  <c r="C5605" i="18"/>
  <c r="D5605" i="18"/>
  <c r="E5605" i="18"/>
  <c r="F5605" i="18"/>
  <c r="G5605" i="18"/>
  <c r="H5605" i="18"/>
  <c r="I5605" i="18"/>
  <c r="J5605" i="18"/>
  <c r="K5605" i="18"/>
  <c r="L5605" i="18"/>
  <c r="M5605" i="18"/>
  <c r="N5605" i="18"/>
  <c r="A5606" i="18"/>
  <c r="B5606" i="18"/>
  <c r="C5606" i="18"/>
  <c r="D5606" i="18"/>
  <c r="E5606" i="18"/>
  <c r="F5606" i="18"/>
  <c r="G5606" i="18"/>
  <c r="H5606" i="18"/>
  <c r="I5606" i="18"/>
  <c r="J5606" i="18"/>
  <c r="K5606" i="18"/>
  <c r="L5606" i="18"/>
  <c r="M5606" i="18"/>
  <c r="N5606" i="18"/>
  <c r="A5607" i="18"/>
  <c r="B5607" i="18"/>
  <c r="C5607" i="18"/>
  <c r="D5607" i="18"/>
  <c r="E5607" i="18"/>
  <c r="F5607" i="18"/>
  <c r="G5607" i="18"/>
  <c r="H5607" i="18"/>
  <c r="I5607" i="18"/>
  <c r="J5607" i="18"/>
  <c r="K5607" i="18"/>
  <c r="L5607" i="18"/>
  <c r="M5607" i="18"/>
  <c r="N5607" i="18"/>
  <c r="A5608" i="18"/>
  <c r="B5608" i="18"/>
  <c r="C5608" i="18"/>
  <c r="D5608" i="18"/>
  <c r="E5608" i="18"/>
  <c r="F5608" i="18"/>
  <c r="G5608" i="18"/>
  <c r="H5608" i="18"/>
  <c r="I5608" i="18"/>
  <c r="J5608" i="18"/>
  <c r="K5608" i="18"/>
  <c r="L5608" i="18"/>
  <c r="M5608" i="18"/>
  <c r="N5608" i="18"/>
  <c r="A5609" i="18"/>
  <c r="B5609" i="18"/>
  <c r="C5609" i="18"/>
  <c r="D5609" i="18"/>
  <c r="E5609" i="18"/>
  <c r="F5609" i="18"/>
  <c r="G5609" i="18"/>
  <c r="H5609" i="18"/>
  <c r="I5609" i="18"/>
  <c r="J5609" i="18"/>
  <c r="K5609" i="18"/>
  <c r="L5609" i="18"/>
  <c r="M5609" i="18"/>
  <c r="N5609" i="18"/>
  <c r="A5610" i="18"/>
  <c r="B5610" i="18"/>
  <c r="C5610" i="18"/>
  <c r="D5610" i="18"/>
  <c r="E5610" i="18"/>
  <c r="F5610" i="18"/>
  <c r="G5610" i="18"/>
  <c r="H5610" i="18"/>
  <c r="I5610" i="18"/>
  <c r="J5610" i="18"/>
  <c r="K5610" i="18"/>
  <c r="L5610" i="18"/>
  <c r="M5610" i="18"/>
  <c r="N5610" i="18"/>
  <c r="A5611" i="18"/>
  <c r="B5611" i="18"/>
  <c r="C5611" i="18"/>
  <c r="D5611" i="18"/>
  <c r="E5611" i="18"/>
  <c r="F5611" i="18"/>
  <c r="G5611" i="18"/>
  <c r="H5611" i="18"/>
  <c r="I5611" i="18"/>
  <c r="J5611" i="18"/>
  <c r="K5611" i="18"/>
  <c r="L5611" i="18"/>
  <c r="M5611" i="18"/>
  <c r="N5611" i="18"/>
  <c r="A5612" i="18"/>
  <c r="B5612" i="18"/>
  <c r="C5612" i="18"/>
  <c r="D5612" i="18"/>
  <c r="E5612" i="18"/>
  <c r="F5612" i="18"/>
  <c r="G5612" i="18"/>
  <c r="H5612" i="18"/>
  <c r="I5612" i="18"/>
  <c r="J5612" i="18"/>
  <c r="K5612" i="18"/>
  <c r="L5612" i="18"/>
  <c r="M5612" i="18"/>
  <c r="N5612" i="18"/>
  <c r="A5613" i="18"/>
  <c r="B5613" i="18"/>
  <c r="C5613" i="18"/>
  <c r="D5613" i="18"/>
  <c r="E5613" i="18"/>
  <c r="F5613" i="18"/>
  <c r="G5613" i="18"/>
  <c r="H5613" i="18"/>
  <c r="I5613" i="18"/>
  <c r="J5613" i="18"/>
  <c r="K5613" i="18"/>
  <c r="L5613" i="18"/>
  <c r="M5613" i="18"/>
  <c r="N5613" i="18"/>
  <c r="A5614" i="18"/>
  <c r="B5614" i="18"/>
  <c r="C5614" i="18"/>
  <c r="D5614" i="18"/>
  <c r="E5614" i="18"/>
  <c r="F5614" i="18"/>
  <c r="G5614" i="18"/>
  <c r="H5614" i="18"/>
  <c r="I5614" i="18"/>
  <c r="J5614" i="18"/>
  <c r="K5614" i="18"/>
  <c r="L5614" i="18"/>
  <c r="M5614" i="18"/>
  <c r="N5614" i="18"/>
  <c r="A5615" i="18"/>
  <c r="B5615" i="18"/>
  <c r="C5615" i="18"/>
  <c r="D5615" i="18"/>
  <c r="E5615" i="18"/>
  <c r="F5615" i="18"/>
  <c r="G5615" i="18"/>
  <c r="H5615" i="18"/>
  <c r="I5615" i="18"/>
  <c r="J5615" i="18"/>
  <c r="K5615" i="18"/>
  <c r="L5615" i="18"/>
  <c r="M5615" i="18"/>
  <c r="N5615" i="18"/>
  <c r="A5616" i="18"/>
  <c r="B5616" i="18"/>
  <c r="C5616" i="18"/>
  <c r="D5616" i="18"/>
  <c r="E5616" i="18"/>
  <c r="F5616" i="18"/>
  <c r="G5616" i="18"/>
  <c r="H5616" i="18"/>
  <c r="I5616" i="18"/>
  <c r="J5616" i="18"/>
  <c r="K5616" i="18"/>
  <c r="L5616" i="18"/>
  <c r="M5616" i="18"/>
  <c r="N5616" i="18"/>
  <c r="A5617" i="18"/>
  <c r="B5617" i="18"/>
  <c r="C5617" i="18"/>
  <c r="D5617" i="18"/>
  <c r="E5617" i="18"/>
  <c r="F5617" i="18"/>
  <c r="G5617" i="18"/>
  <c r="H5617" i="18"/>
  <c r="I5617" i="18"/>
  <c r="J5617" i="18"/>
  <c r="K5617" i="18"/>
  <c r="L5617" i="18"/>
  <c r="M5617" i="18"/>
  <c r="N5617" i="18"/>
  <c r="A5618" i="18"/>
  <c r="B5618" i="18"/>
  <c r="C5618" i="18"/>
  <c r="D5618" i="18"/>
  <c r="E5618" i="18"/>
  <c r="F5618" i="18"/>
  <c r="G5618" i="18"/>
  <c r="H5618" i="18"/>
  <c r="I5618" i="18"/>
  <c r="J5618" i="18"/>
  <c r="K5618" i="18"/>
  <c r="L5618" i="18"/>
  <c r="M5618" i="18"/>
  <c r="N5618" i="18"/>
  <c r="A5619" i="18"/>
  <c r="B5619" i="18"/>
  <c r="C5619" i="18"/>
  <c r="D5619" i="18"/>
  <c r="E5619" i="18"/>
  <c r="F5619" i="18"/>
  <c r="G5619" i="18"/>
  <c r="H5619" i="18"/>
  <c r="I5619" i="18"/>
  <c r="J5619" i="18"/>
  <c r="K5619" i="18"/>
  <c r="L5619" i="18"/>
  <c r="M5619" i="18"/>
  <c r="N5619" i="18"/>
  <c r="A5620" i="18"/>
  <c r="B5620" i="18"/>
  <c r="C5620" i="18"/>
  <c r="D5620" i="18"/>
  <c r="E5620" i="18"/>
  <c r="F5620" i="18"/>
  <c r="G5620" i="18"/>
  <c r="H5620" i="18"/>
  <c r="I5620" i="18"/>
  <c r="J5620" i="18"/>
  <c r="K5620" i="18"/>
  <c r="L5620" i="18"/>
  <c r="M5620" i="18"/>
  <c r="N5620" i="18"/>
  <c r="A5621" i="18"/>
  <c r="B5621" i="18"/>
  <c r="C5621" i="18"/>
  <c r="D5621" i="18"/>
  <c r="E5621" i="18"/>
  <c r="F5621" i="18"/>
  <c r="G5621" i="18"/>
  <c r="H5621" i="18"/>
  <c r="I5621" i="18"/>
  <c r="J5621" i="18"/>
  <c r="K5621" i="18"/>
  <c r="L5621" i="18"/>
  <c r="M5621" i="18"/>
  <c r="N5621" i="18"/>
  <c r="A5622" i="18"/>
  <c r="B5622" i="18"/>
  <c r="C5622" i="18"/>
  <c r="D5622" i="18"/>
  <c r="E5622" i="18"/>
  <c r="F5622" i="18"/>
  <c r="G5622" i="18"/>
  <c r="H5622" i="18"/>
  <c r="I5622" i="18"/>
  <c r="J5622" i="18"/>
  <c r="K5622" i="18"/>
  <c r="L5622" i="18"/>
  <c r="M5622" i="18"/>
  <c r="N5622" i="18"/>
  <c r="A5623" i="18"/>
  <c r="B5623" i="18"/>
  <c r="C5623" i="18"/>
  <c r="D5623" i="18"/>
  <c r="E5623" i="18"/>
  <c r="F5623" i="18"/>
  <c r="G5623" i="18"/>
  <c r="H5623" i="18"/>
  <c r="I5623" i="18"/>
  <c r="J5623" i="18"/>
  <c r="K5623" i="18"/>
  <c r="L5623" i="18"/>
  <c r="M5623" i="18"/>
  <c r="N5623" i="18"/>
  <c r="A5624" i="18"/>
  <c r="B5624" i="18"/>
  <c r="C5624" i="18"/>
  <c r="D5624" i="18"/>
  <c r="E5624" i="18"/>
  <c r="F5624" i="18"/>
  <c r="G5624" i="18"/>
  <c r="H5624" i="18"/>
  <c r="I5624" i="18"/>
  <c r="J5624" i="18"/>
  <c r="K5624" i="18"/>
  <c r="L5624" i="18"/>
  <c r="M5624" i="18"/>
  <c r="N5624" i="18"/>
  <c r="A5625" i="18"/>
  <c r="B5625" i="18"/>
  <c r="C5625" i="18"/>
  <c r="D5625" i="18"/>
  <c r="E5625" i="18"/>
  <c r="F5625" i="18"/>
  <c r="G5625" i="18"/>
  <c r="H5625" i="18"/>
  <c r="I5625" i="18"/>
  <c r="J5625" i="18"/>
  <c r="K5625" i="18"/>
  <c r="L5625" i="18"/>
  <c r="M5625" i="18"/>
  <c r="N5625" i="18"/>
  <c r="A5626" i="18"/>
  <c r="B5626" i="18"/>
  <c r="C5626" i="18"/>
  <c r="D5626" i="18"/>
  <c r="E5626" i="18"/>
  <c r="F5626" i="18"/>
  <c r="G5626" i="18"/>
  <c r="H5626" i="18"/>
  <c r="I5626" i="18"/>
  <c r="J5626" i="18"/>
  <c r="K5626" i="18"/>
  <c r="L5626" i="18"/>
  <c r="M5626" i="18"/>
  <c r="N5626" i="18"/>
  <c r="A5627" i="18"/>
  <c r="B5627" i="18"/>
  <c r="C5627" i="18"/>
  <c r="D5627" i="18"/>
  <c r="E5627" i="18"/>
  <c r="F5627" i="18"/>
  <c r="G5627" i="18"/>
  <c r="H5627" i="18"/>
  <c r="I5627" i="18"/>
  <c r="J5627" i="18"/>
  <c r="K5627" i="18"/>
  <c r="L5627" i="18"/>
  <c r="M5627" i="18"/>
  <c r="N5627" i="18"/>
  <c r="A5628" i="18"/>
  <c r="B5628" i="18"/>
  <c r="C5628" i="18"/>
  <c r="D5628" i="18"/>
  <c r="E5628" i="18"/>
  <c r="F5628" i="18"/>
  <c r="G5628" i="18"/>
  <c r="H5628" i="18"/>
  <c r="I5628" i="18"/>
  <c r="J5628" i="18"/>
  <c r="K5628" i="18"/>
  <c r="L5628" i="18"/>
  <c r="M5628" i="18"/>
  <c r="N5628" i="18"/>
  <c r="A5629" i="18"/>
  <c r="B5629" i="18"/>
  <c r="C5629" i="18"/>
  <c r="D5629" i="18"/>
  <c r="E5629" i="18"/>
  <c r="F5629" i="18"/>
  <c r="G5629" i="18"/>
  <c r="H5629" i="18"/>
  <c r="I5629" i="18"/>
  <c r="J5629" i="18"/>
  <c r="K5629" i="18"/>
  <c r="L5629" i="18"/>
  <c r="M5629" i="18"/>
  <c r="N5629" i="18"/>
  <c r="A5630" i="18"/>
  <c r="B5630" i="18"/>
  <c r="C5630" i="18"/>
  <c r="D5630" i="18"/>
  <c r="E5630" i="18"/>
  <c r="F5630" i="18"/>
  <c r="G5630" i="18"/>
  <c r="H5630" i="18"/>
  <c r="I5630" i="18"/>
  <c r="J5630" i="18"/>
  <c r="K5630" i="18"/>
  <c r="L5630" i="18"/>
  <c r="M5630" i="18"/>
  <c r="N5630" i="18"/>
  <c r="A5631" i="18"/>
  <c r="B5631" i="18"/>
  <c r="C5631" i="18"/>
  <c r="D5631" i="18"/>
  <c r="E5631" i="18"/>
  <c r="F5631" i="18"/>
  <c r="G5631" i="18"/>
  <c r="H5631" i="18"/>
  <c r="I5631" i="18"/>
  <c r="J5631" i="18"/>
  <c r="K5631" i="18"/>
  <c r="L5631" i="18"/>
  <c r="M5631" i="18"/>
  <c r="N5631" i="18"/>
  <c r="A5632" i="18"/>
  <c r="B5632" i="18"/>
  <c r="C5632" i="18"/>
  <c r="D5632" i="18"/>
  <c r="E5632" i="18"/>
  <c r="F5632" i="18"/>
  <c r="G5632" i="18"/>
  <c r="H5632" i="18"/>
  <c r="I5632" i="18"/>
  <c r="J5632" i="18"/>
  <c r="K5632" i="18"/>
  <c r="L5632" i="18"/>
  <c r="M5632" i="18"/>
  <c r="N5632" i="18"/>
  <c r="A5633" i="18"/>
  <c r="B5633" i="18"/>
  <c r="C5633" i="18"/>
  <c r="D5633" i="18"/>
  <c r="E5633" i="18"/>
  <c r="F5633" i="18"/>
  <c r="G5633" i="18"/>
  <c r="H5633" i="18"/>
  <c r="I5633" i="18"/>
  <c r="J5633" i="18"/>
  <c r="K5633" i="18"/>
  <c r="L5633" i="18"/>
  <c r="M5633" i="18"/>
  <c r="N5633" i="18"/>
  <c r="A5634" i="18"/>
  <c r="B5634" i="18"/>
  <c r="C5634" i="18"/>
  <c r="D5634" i="18"/>
  <c r="E5634" i="18"/>
  <c r="F5634" i="18"/>
  <c r="G5634" i="18"/>
  <c r="H5634" i="18"/>
  <c r="I5634" i="18"/>
  <c r="J5634" i="18"/>
  <c r="K5634" i="18"/>
  <c r="L5634" i="18"/>
  <c r="M5634" i="18"/>
  <c r="N5634" i="18"/>
  <c r="A5635" i="18"/>
  <c r="B5635" i="18"/>
  <c r="C5635" i="18"/>
  <c r="D5635" i="18"/>
  <c r="E5635" i="18"/>
  <c r="F5635" i="18"/>
  <c r="G5635" i="18"/>
  <c r="H5635" i="18"/>
  <c r="I5635" i="18"/>
  <c r="J5635" i="18"/>
  <c r="K5635" i="18"/>
  <c r="L5635" i="18"/>
  <c r="M5635" i="18"/>
  <c r="N5635" i="18"/>
  <c r="A5636" i="18"/>
  <c r="B5636" i="18"/>
  <c r="C5636" i="18"/>
  <c r="D5636" i="18"/>
  <c r="E5636" i="18"/>
  <c r="F5636" i="18"/>
  <c r="G5636" i="18"/>
  <c r="H5636" i="18"/>
  <c r="I5636" i="18"/>
  <c r="J5636" i="18"/>
  <c r="K5636" i="18"/>
  <c r="L5636" i="18"/>
  <c r="M5636" i="18"/>
  <c r="N5636" i="18"/>
  <c r="A5637" i="18"/>
  <c r="B5637" i="18"/>
  <c r="C5637" i="18"/>
  <c r="D5637" i="18"/>
  <c r="E5637" i="18"/>
  <c r="F5637" i="18"/>
  <c r="G5637" i="18"/>
  <c r="H5637" i="18"/>
  <c r="I5637" i="18"/>
  <c r="J5637" i="18"/>
  <c r="K5637" i="18"/>
  <c r="L5637" i="18"/>
  <c r="M5637" i="18"/>
  <c r="N5637" i="18"/>
  <c r="A5638" i="18"/>
  <c r="B5638" i="18"/>
  <c r="C5638" i="18"/>
  <c r="D5638" i="18"/>
  <c r="E5638" i="18"/>
  <c r="F5638" i="18"/>
  <c r="G5638" i="18"/>
  <c r="H5638" i="18"/>
  <c r="I5638" i="18"/>
  <c r="J5638" i="18"/>
  <c r="K5638" i="18"/>
  <c r="L5638" i="18"/>
  <c r="M5638" i="18"/>
  <c r="N5638" i="18"/>
  <c r="A5639" i="18"/>
  <c r="B5639" i="18"/>
  <c r="C5639" i="18"/>
  <c r="D5639" i="18"/>
  <c r="E5639" i="18"/>
  <c r="F5639" i="18"/>
  <c r="G5639" i="18"/>
  <c r="H5639" i="18"/>
  <c r="I5639" i="18"/>
  <c r="J5639" i="18"/>
  <c r="K5639" i="18"/>
  <c r="L5639" i="18"/>
  <c r="M5639" i="18"/>
  <c r="N5639" i="18"/>
  <c r="A5640" i="18"/>
  <c r="B5640" i="18"/>
  <c r="C5640" i="18"/>
  <c r="D5640" i="18"/>
  <c r="E5640" i="18"/>
  <c r="F5640" i="18"/>
  <c r="G5640" i="18"/>
  <c r="H5640" i="18"/>
  <c r="I5640" i="18"/>
  <c r="J5640" i="18"/>
  <c r="K5640" i="18"/>
  <c r="L5640" i="18"/>
  <c r="M5640" i="18"/>
  <c r="N5640" i="18"/>
  <c r="A5641" i="18"/>
  <c r="B5641" i="18"/>
  <c r="C5641" i="18"/>
  <c r="D5641" i="18"/>
  <c r="E5641" i="18"/>
  <c r="F5641" i="18"/>
  <c r="G5641" i="18"/>
  <c r="H5641" i="18"/>
  <c r="I5641" i="18"/>
  <c r="J5641" i="18"/>
  <c r="K5641" i="18"/>
  <c r="L5641" i="18"/>
  <c r="M5641" i="18"/>
  <c r="N5641" i="18"/>
  <c r="A5642" i="18"/>
  <c r="B5642" i="18"/>
  <c r="C5642" i="18"/>
  <c r="D5642" i="18"/>
  <c r="E5642" i="18"/>
  <c r="F5642" i="18"/>
  <c r="G5642" i="18"/>
  <c r="H5642" i="18"/>
  <c r="I5642" i="18"/>
  <c r="J5642" i="18"/>
  <c r="K5642" i="18"/>
  <c r="L5642" i="18"/>
  <c r="M5642" i="18"/>
  <c r="N5642" i="18"/>
  <c r="A5643" i="18"/>
  <c r="B5643" i="18"/>
  <c r="C5643" i="18"/>
  <c r="D5643" i="18"/>
  <c r="E5643" i="18"/>
  <c r="F5643" i="18"/>
  <c r="G5643" i="18"/>
  <c r="H5643" i="18"/>
  <c r="I5643" i="18"/>
  <c r="J5643" i="18"/>
  <c r="K5643" i="18"/>
  <c r="L5643" i="18"/>
  <c r="M5643" i="18"/>
  <c r="N5643" i="18"/>
  <c r="A5644" i="18"/>
  <c r="B5644" i="18"/>
  <c r="C5644" i="18"/>
  <c r="D5644" i="18"/>
  <c r="E5644" i="18"/>
  <c r="F5644" i="18"/>
  <c r="G5644" i="18"/>
  <c r="H5644" i="18"/>
  <c r="I5644" i="18"/>
  <c r="J5644" i="18"/>
  <c r="K5644" i="18"/>
  <c r="L5644" i="18"/>
  <c r="M5644" i="18"/>
  <c r="N5644" i="18"/>
  <c r="A5645" i="18"/>
  <c r="B5645" i="18"/>
  <c r="C5645" i="18"/>
  <c r="D5645" i="18"/>
  <c r="E5645" i="18"/>
  <c r="F5645" i="18"/>
  <c r="G5645" i="18"/>
  <c r="H5645" i="18"/>
  <c r="I5645" i="18"/>
  <c r="J5645" i="18"/>
  <c r="K5645" i="18"/>
  <c r="L5645" i="18"/>
  <c r="M5645" i="18"/>
  <c r="N5645" i="18"/>
  <c r="A5646" i="18"/>
  <c r="B5646" i="18"/>
  <c r="C5646" i="18"/>
  <c r="D5646" i="18"/>
  <c r="E5646" i="18"/>
  <c r="F5646" i="18"/>
  <c r="G5646" i="18"/>
  <c r="H5646" i="18"/>
  <c r="I5646" i="18"/>
  <c r="J5646" i="18"/>
  <c r="K5646" i="18"/>
  <c r="L5646" i="18"/>
  <c r="M5646" i="18"/>
  <c r="N5646" i="18"/>
  <c r="A5647" i="18"/>
  <c r="B5647" i="18"/>
  <c r="C5647" i="18"/>
  <c r="D5647" i="18"/>
  <c r="E5647" i="18"/>
  <c r="F5647" i="18"/>
  <c r="G5647" i="18"/>
  <c r="H5647" i="18"/>
  <c r="I5647" i="18"/>
  <c r="J5647" i="18"/>
  <c r="K5647" i="18"/>
  <c r="L5647" i="18"/>
  <c r="M5647" i="18"/>
  <c r="N5647" i="18"/>
  <c r="A5648" i="18"/>
  <c r="B5648" i="18"/>
  <c r="C5648" i="18"/>
  <c r="D5648" i="18"/>
  <c r="E5648" i="18"/>
  <c r="F5648" i="18"/>
  <c r="G5648" i="18"/>
  <c r="H5648" i="18"/>
  <c r="I5648" i="18"/>
  <c r="J5648" i="18"/>
  <c r="K5648" i="18"/>
  <c r="L5648" i="18"/>
  <c r="M5648" i="18"/>
  <c r="N5648" i="18"/>
  <c r="A5649" i="18"/>
  <c r="B5649" i="18"/>
  <c r="C5649" i="18"/>
  <c r="D5649" i="18"/>
  <c r="E5649" i="18"/>
  <c r="F5649" i="18"/>
  <c r="G5649" i="18"/>
  <c r="H5649" i="18"/>
  <c r="I5649" i="18"/>
  <c r="J5649" i="18"/>
  <c r="K5649" i="18"/>
  <c r="L5649" i="18"/>
  <c r="M5649" i="18"/>
  <c r="N5649" i="18"/>
  <c r="A5650" i="18"/>
  <c r="B5650" i="18"/>
  <c r="C5650" i="18"/>
  <c r="D5650" i="18"/>
  <c r="E5650" i="18"/>
  <c r="F5650" i="18"/>
  <c r="G5650" i="18"/>
  <c r="H5650" i="18"/>
  <c r="I5650" i="18"/>
  <c r="J5650" i="18"/>
  <c r="K5650" i="18"/>
  <c r="L5650" i="18"/>
  <c r="M5650" i="18"/>
  <c r="N5650" i="18"/>
  <c r="A5651" i="18"/>
  <c r="B5651" i="18"/>
  <c r="C5651" i="18"/>
  <c r="D5651" i="18"/>
  <c r="E5651" i="18"/>
  <c r="F5651" i="18"/>
  <c r="G5651" i="18"/>
  <c r="H5651" i="18"/>
  <c r="I5651" i="18"/>
  <c r="J5651" i="18"/>
  <c r="K5651" i="18"/>
  <c r="L5651" i="18"/>
  <c r="M5651" i="18"/>
  <c r="N5651" i="18"/>
  <c r="A5652" i="18"/>
  <c r="B5652" i="18"/>
  <c r="C5652" i="18"/>
  <c r="D5652" i="18"/>
  <c r="E5652" i="18"/>
  <c r="F5652" i="18"/>
  <c r="G5652" i="18"/>
  <c r="H5652" i="18"/>
  <c r="I5652" i="18"/>
  <c r="J5652" i="18"/>
  <c r="K5652" i="18"/>
  <c r="L5652" i="18"/>
  <c r="M5652" i="18"/>
  <c r="N5652" i="18"/>
  <c r="A5653" i="18"/>
  <c r="B5653" i="18"/>
  <c r="C5653" i="18"/>
  <c r="D5653" i="18"/>
  <c r="E5653" i="18"/>
  <c r="F5653" i="18"/>
  <c r="G5653" i="18"/>
  <c r="H5653" i="18"/>
  <c r="I5653" i="18"/>
  <c r="J5653" i="18"/>
  <c r="K5653" i="18"/>
  <c r="L5653" i="18"/>
  <c r="M5653" i="18"/>
  <c r="N5653" i="18"/>
  <c r="A5654" i="18"/>
  <c r="B5654" i="18"/>
  <c r="C5654" i="18"/>
  <c r="D5654" i="18"/>
  <c r="E5654" i="18"/>
  <c r="F5654" i="18"/>
  <c r="G5654" i="18"/>
  <c r="H5654" i="18"/>
  <c r="I5654" i="18"/>
  <c r="J5654" i="18"/>
  <c r="K5654" i="18"/>
  <c r="L5654" i="18"/>
  <c r="M5654" i="18"/>
  <c r="N5654" i="18"/>
  <c r="A5655" i="18"/>
  <c r="B5655" i="18"/>
  <c r="C5655" i="18"/>
  <c r="D5655" i="18"/>
  <c r="E5655" i="18"/>
  <c r="F5655" i="18"/>
  <c r="G5655" i="18"/>
  <c r="H5655" i="18"/>
  <c r="I5655" i="18"/>
  <c r="J5655" i="18"/>
  <c r="K5655" i="18"/>
  <c r="L5655" i="18"/>
  <c r="M5655" i="18"/>
  <c r="N5655" i="18"/>
  <c r="A5656" i="18"/>
  <c r="B5656" i="18"/>
  <c r="C5656" i="18"/>
  <c r="D5656" i="18"/>
  <c r="E5656" i="18"/>
  <c r="F5656" i="18"/>
  <c r="G5656" i="18"/>
  <c r="H5656" i="18"/>
  <c r="I5656" i="18"/>
  <c r="J5656" i="18"/>
  <c r="K5656" i="18"/>
  <c r="L5656" i="18"/>
  <c r="M5656" i="18"/>
  <c r="N5656" i="18"/>
  <c r="A5657" i="18"/>
  <c r="B5657" i="18"/>
  <c r="C5657" i="18"/>
  <c r="D5657" i="18"/>
  <c r="E5657" i="18"/>
  <c r="F5657" i="18"/>
  <c r="G5657" i="18"/>
  <c r="H5657" i="18"/>
  <c r="I5657" i="18"/>
  <c r="J5657" i="18"/>
  <c r="K5657" i="18"/>
  <c r="L5657" i="18"/>
  <c r="M5657" i="18"/>
  <c r="N5657" i="18"/>
  <c r="A5658" i="18"/>
  <c r="B5658" i="18"/>
  <c r="C5658" i="18"/>
  <c r="D5658" i="18"/>
  <c r="E5658" i="18"/>
  <c r="F5658" i="18"/>
  <c r="G5658" i="18"/>
  <c r="H5658" i="18"/>
  <c r="I5658" i="18"/>
  <c r="J5658" i="18"/>
  <c r="K5658" i="18"/>
  <c r="L5658" i="18"/>
  <c r="M5658" i="18"/>
  <c r="N5658" i="18"/>
  <c r="A5659" i="18"/>
  <c r="B5659" i="18"/>
  <c r="C5659" i="18"/>
  <c r="D5659" i="18"/>
  <c r="E5659" i="18"/>
  <c r="F5659" i="18"/>
  <c r="G5659" i="18"/>
  <c r="H5659" i="18"/>
  <c r="I5659" i="18"/>
  <c r="J5659" i="18"/>
  <c r="K5659" i="18"/>
  <c r="L5659" i="18"/>
  <c r="M5659" i="18"/>
  <c r="N5659" i="18"/>
  <c r="A5660" i="18"/>
  <c r="B5660" i="18"/>
  <c r="C5660" i="18"/>
  <c r="D5660" i="18"/>
  <c r="E5660" i="18"/>
  <c r="F5660" i="18"/>
  <c r="G5660" i="18"/>
  <c r="H5660" i="18"/>
  <c r="I5660" i="18"/>
  <c r="J5660" i="18"/>
  <c r="K5660" i="18"/>
  <c r="L5660" i="18"/>
  <c r="M5660" i="18"/>
  <c r="N5660" i="18"/>
  <c r="A5661" i="18"/>
  <c r="B5661" i="18"/>
  <c r="C5661" i="18"/>
  <c r="D5661" i="18"/>
  <c r="E5661" i="18"/>
  <c r="F5661" i="18"/>
  <c r="G5661" i="18"/>
  <c r="H5661" i="18"/>
  <c r="I5661" i="18"/>
  <c r="J5661" i="18"/>
  <c r="K5661" i="18"/>
  <c r="L5661" i="18"/>
  <c r="M5661" i="18"/>
  <c r="N5661" i="18"/>
  <c r="A5662" i="18"/>
  <c r="B5662" i="18"/>
  <c r="C5662" i="18"/>
  <c r="D5662" i="18"/>
  <c r="E5662" i="18"/>
  <c r="F5662" i="18"/>
  <c r="G5662" i="18"/>
  <c r="H5662" i="18"/>
  <c r="I5662" i="18"/>
  <c r="J5662" i="18"/>
  <c r="K5662" i="18"/>
  <c r="L5662" i="18"/>
  <c r="M5662" i="18"/>
  <c r="N5662" i="18"/>
  <c r="A5663" i="18"/>
  <c r="B5663" i="18"/>
  <c r="C5663" i="18"/>
  <c r="D5663" i="18"/>
  <c r="E5663" i="18"/>
  <c r="F5663" i="18"/>
  <c r="G5663" i="18"/>
  <c r="H5663" i="18"/>
  <c r="I5663" i="18"/>
  <c r="J5663" i="18"/>
  <c r="K5663" i="18"/>
  <c r="L5663" i="18"/>
  <c r="M5663" i="18"/>
  <c r="N5663" i="18"/>
  <c r="A5664" i="18"/>
  <c r="B5664" i="18"/>
  <c r="C5664" i="18"/>
  <c r="D5664" i="18"/>
  <c r="E5664" i="18"/>
  <c r="F5664" i="18"/>
  <c r="G5664" i="18"/>
  <c r="H5664" i="18"/>
  <c r="I5664" i="18"/>
  <c r="J5664" i="18"/>
  <c r="K5664" i="18"/>
  <c r="L5664" i="18"/>
  <c r="M5664" i="18"/>
  <c r="N5664" i="18"/>
  <c r="A5665" i="18"/>
  <c r="B5665" i="18"/>
  <c r="C5665" i="18"/>
  <c r="D5665" i="18"/>
  <c r="E5665" i="18"/>
  <c r="F5665" i="18"/>
  <c r="G5665" i="18"/>
  <c r="H5665" i="18"/>
  <c r="I5665" i="18"/>
  <c r="J5665" i="18"/>
  <c r="K5665" i="18"/>
  <c r="L5665" i="18"/>
  <c r="M5665" i="18"/>
  <c r="N5665" i="18"/>
  <c r="A5666" i="18"/>
  <c r="B5666" i="18"/>
  <c r="C5666" i="18"/>
  <c r="D5666" i="18"/>
  <c r="E5666" i="18"/>
  <c r="F5666" i="18"/>
  <c r="G5666" i="18"/>
  <c r="H5666" i="18"/>
  <c r="I5666" i="18"/>
  <c r="J5666" i="18"/>
  <c r="K5666" i="18"/>
  <c r="L5666" i="18"/>
  <c r="M5666" i="18"/>
  <c r="N5666" i="18"/>
  <c r="A5667" i="18"/>
  <c r="B5667" i="18"/>
  <c r="C5667" i="18"/>
  <c r="D5667" i="18"/>
  <c r="E5667" i="18"/>
  <c r="F5667" i="18"/>
  <c r="G5667" i="18"/>
  <c r="H5667" i="18"/>
  <c r="I5667" i="18"/>
  <c r="J5667" i="18"/>
  <c r="K5667" i="18"/>
  <c r="L5667" i="18"/>
  <c r="M5667" i="18"/>
  <c r="N5667" i="18"/>
  <c r="A5668" i="18"/>
  <c r="B5668" i="18"/>
  <c r="C5668" i="18"/>
  <c r="D5668" i="18"/>
  <c r="E5668" i="18"/>
  <c r="F5668" i="18"/>
  <c r="G5668" i="18"/>
  <c r="H5668" i="18"/>
  <c r="I5668" i="18"/>
  <c r="J5668" i="18"/>
  <c r="K5668" i="18"/>
  <c r="L5668" i="18"/>
  <c r="M5668" i="18"/>
  <c r="N5668" i="18"/>
  <c r="A5669" i="18"/>
  <c r="B5669" i="18"/>
  <c r="C5669" i="18"/>
  <c r="D5669" i="18"/>
  <c r="E5669" i="18"/>
  <c r="F5669" i="18"/>
  <c r="G5669" i="18"/>
  <c r="H5669" i="18"/>
  <c r="I5669" i="18"/>
  <c r="J5669" i="18"/>
  <c r="K5669" i="18"/>
  <c r="L5669" i="18"/>
  <c r="M5669" i="18"/>
  <c r="N5669" i="18"/>
  <c r="A5670" i="18"/>
  <c r="B5670" i="18"/>
  <c r="C5670" i="18"/>
  <c r="D5670" i="18"/>
  <c r="E5670" i="18"/>
  <c r="F5670" i="18"/>
  <c r="G5670" i="18"/>
  <c r="H5670" i="18"/>
  <c r="I5670" i="18"/>
  <c r="J5670" i="18"/>
  <c r="K5670" i="18"/>
  <c r="L5670" i="18"/>
  <c r="M5670" i="18"/>
  <c r="N5670" i="18"/>
  <c r="A5671" i="18"/>
  <c r="B5671" i="18"/>
  <c r="C5671" i="18"/>
  <c r="D5671" i="18"/>
  <c r="E5671" i="18"/>
  <c r="F5671" i="18"/>
  <c r="G5671" i="18"/>
  <c r="H5671" i="18"/>
  <c r="I5671" i="18"/>
  <c r="J5671" i="18"/>
  <c r="K5671" i="18"/>
  <c r="L5671" i="18"/>
  <c r="M5671" i="18"/>
  <c r="N5671" i="18"/>
  <c r="A5672" i="18"/>
  <c r="B5672" i="18"/>
  <c r="C5672" i="18"/>
  <c r="D5672" i="18"/>
  <c r="E5672" i="18"/>
  <c r="F5672" i="18"/>
  <c r="G5672" i="18"/>
  <c r="H5672" i="18"/>
  <c r="I5672" i="18"/>
  <c r="J5672" i="18"/>
  <c r="K5672" i="18"/>
  <c r="L5672" i="18"/>
  <c r="M5672" i="18"/>
  <c r="N5672" i="18"/>
  <c r="A5673" i="18"/>
  <c r="B5673" i="18"/>
  <c r="C5673" i="18"/>
  <c r="D5673" i="18"/>
  <c r="E5673" i="18"/>
  <c r="F5673" i="18"/>
  <c r="G5673" i="18"/>
  <c r="H5673" i="18"/>
  <c r="I5673" i="18"/>
  <c r="J5673" i="18"/>
  <c r="K5673" i="18"/>
  <c r="L5673" i="18"/>
  <c r="M5673" i="18"/>
  <c r="N5673" i="18"/>
  <c r="A5674" i="18"/>
  <c r="B5674" i="18"/>
  <c r="C5674" i="18"/>
  <c r="D5674" i="18"/>
  <c r="E5674" i="18"/>
  <c r="F5674" i="18"/>
  <c r="G5674" i="18"/>
  <c r="H5674" i="18"/>
  <c r="I5674" i="18"/>
  <c r="J5674" i="18"/>
  <c r="K5674" i="18"/>
  <c r="L5674" i="18"/>
  <c r="M5674" i="18"/>
  <c r="N5674" i="18"/>
  <c r="A5675" i="18"/>
  <c r="B5675" i="18"/>
  <c r="C5675" i="18"/>
  <c r="D5675" i="18"/>
  <c r="E5675" i="18"/>
  <c r="F5675" i="18"/>
  <c r="G5675" i="18"/>
  <c r="H5675" i="18"/>
  <c r="I5675" i="18"/>
  <c r="J5675" i="18"/>
  <c r="K5675" i="18"/>
  <c r="L5675" i="18"/>
  <c r="M5675" i="18"/>
  <c r="N5675" i="18"/>
  <c r="A5676" i="18"/>
  <c r="B5676" i="18"/>
  <c r="C5676" i="18"/>
  <c r="D5676" i="18"/>
  <c r="E5676" i="18"/>
  <c r="F5676" i="18"/>
  <c r="G5676" i="18"/>
  <c r="H5676" i="18"/>
  <c r="I5676" i="18"/>
  <c r="J5676" i="18"/>
  <c r="K5676" i="18"/>
  <c r="L5676" i="18"/>
  <c r="M5676" i="18"/>
  <c r="N5676" i="18"/>
  <c r="A5677" i="18"/>
  <c r="B5677" i="18"/>
  <c r="C5677" i="18"/>
  <c r="D5677" i="18"/>
  <c r="E5677" i="18"/>
  <c r="F5677" i="18"/>
  <c r="G5677" i="18"/>
  <c r="H5677" i="18"/>
  <c r="I5677" i="18"/>
  <c r="J5677" i="18"/>
  <c r="K5677" i="18"/>
  <c r="L5677" i="18"/>
  <c r="M5677" i="18"/>
  <c r="N5677" i="18"/>
  <c r="A5678" i="18"/>
  <c r="B5678" i="18"/>
  <c r="C5678" i="18"/>
  <c r="D5678" i="18"/>
  <c r="E5678" i="18"/>
  <c r="F5678" i="18"/>
  <c r="G5678" i="18"/>
  <c r="H5678" i="18"/>
  <c r="I5678" i="18"/>
  <c r="J5678" i="18"/>
  <c r="K5678" i="18"/>
  <c r="L5678" i="18"/>
  <c r="M5678" i="18"/>
  <c r="N5678" i="18"/>
  <c r="A5679" i="18"/>
  <c r="B5679" i="18"/>
  <c r="C5679" i="18"/>
  <c r="D5679" i="18"/>
  <c r="E5679" i="18"/>
  <c r="F5679" i="18"/>
  <c r="G5679" i="18"/>
  <c r="H5679" i="18"/>
  <c r="I5679" i="18"/>
  <c r="J5679" i="18"/>
  <c r="K5679" i="18"/>
  <c r="L5679" i="18"/>
  <c r="M5679" i="18"/>
  <c r="N5679" i="18"/>
  <c r="A5680" i="18"/>
  <c r="B5680" i="18"/>
  <c r="C5680" i="18"/>
  <c r="D5680" i="18"/>
  <c r="E5680" i="18"/>
  <c r="F5680" i="18"/>
  <c r="G5680" i="18"/>
  <c r="H5680" i="18"/>
  <c r="I5680" i="18"/>
  <c r="J5680" i="18"/>
  <c r="K5680" i="18"/>
  <c r="L5680" i="18"/>
  <c r="M5680" i="18"/>
  <c r="N5680" i="18"/>
  <c r="A5681" i="18"/>
  <c r="B5681" i="18"/>
  <c r="C5681" i="18"/>
  <c r="D5681" i="18"/>
  <c r="E5681" i="18"/>
  <c r="F5681" i="18"/>
  <c r="G5681" i="18"/>
  <c r="H5681" i="18"/>
  <c r="I5681" i="18"/>
  <c r="J5681" i="18"/>
  <c r="K5681" i="18"/>
  <c r="L5681" i="18"/>
  <c r="M5681" i="18"/>
  <c r="N5681" i="18"/>
  <c r="A5682" i="18"/>
  <c r="B5682" i="18"/>
  <c r="C5682" i="18"/>
  <c r="D5682" i="18"/>
  <c r="E5682" i="18"/>
  <c r="F5682" i="18"/>
  <c r="G5682" i="18"/>
  <c r="H5682" i="18"/>
  <c r="I5682" i="18"/>
  <c r="J5682" i="18"/>
  <c r="K5682" i="18"/>
  <c r="L5682" i="18"/>
  <c r="M5682" i="18"/>
  <c r="N5682" i="18"/>
  <c r="A5683" i="18"/>
  <c r="B5683" i="18"/>
  <c r="C5683" i="18"/>
  <c r="D5683" i="18"/>
  <c r="E5683" i="18"/>
  <c r="F5683" i="18"/>
  <c r="G5683" i="18"/>
  <c r="H5683" i="18"/>
  <c r="I5683" i="18"/>
  <c r="J5683" i="18"/>
  <c r="K5683" i="18"/>
  <c r="L5683" i="18"/>
  <c r="M5683" i="18"/>
  <c r="N5683" i="18"/>
  <c r="A5684" i="18"/>
  <c r="B5684" i="18"/>
  <c r="C5684" i="18"/>
  <c r="D5684" i="18"/>
  <c r="E5684" i="18"/>
  <c r="F5684" i="18"/>
  <c r="G5684" i="18"/>
  <c r="H5684" i="18"/>
  <c r="I5684" i="18"/>
  <c r="J5684" i="18"/>
  <c r="K5684" i="18"/>
  <c r="L5684" i="18"/>
  <c r="M5684" i="18"/>
  <c r="N5684" i="18"/>
  <c r="A5685" i="18"/>
  <c r="B5685" i="18"/>
  <c r="C5685" i="18"/>
  <c r="D5685" i="18"/>
  <c r="E5685" i="18"/>
  <c r="F5685" i="18"/>
  <c r="G5685" i="18"/>
  <c r="H5685" i="18"/>
  <c r="I5685" i="18"/>
  <c r="J5685" i="18"/>
  <c r="K5685" i="18"/>
  <c r="L5685" i="18"/>
  <c r="M5685" i="18"/>
  <c r="N5685" i="18"/>
  <c r="A5686" i="18"/>
  <c r="B5686" i="18"/>
  <c r="C5686" i="18"/>
  <c r="D5686" i="18"/>
  <c r="E5686" i="18"/>
  <c r="F5686" i="18"/>
  <c r="G5686" i="18"/>
  <c r="H5686" i="18"/>
  <c r="I5686" i="18"/>
  <c r="J5686" i="18"/>
  <c r="K5686" i="18"/>
  <c r="L5686" i="18"/>
  <c r="M5686" i="18"/>
  <c r="N5686" i="18"/>
  <c r="A5687" i="18"/>
  <c r="B5687" i="18"/>
  <c r="C5687" i="18"/>
  <c r="D5687" i="18"/>
  <c r="E5687" i="18"/>
  <c r="F5687" i="18"/>
  <c r="G5687" i="18"/>
  <c r="H5687" i="18"/>
  <c r="I5687" i="18"/>
  <c r="J5687" i="18"/>
  <c r="K5687" i="18"/>
  <c r="L5687" i="18"/>
  <c r="M5687" i="18"/>
  <c r="N5687" i="18"/>
  <c r="A5688" i="18"/>
  <c r="B5688" i="18"/>
  <c r="C5688" i="18"/>
  <c r="D5688" i="18"/>
  <c r="E5688" i="18"/>
  <c r="F5688" i="18"/>
  <c r="G5688" i="18"/>
  <c r="H5688" i="18"/>
  <c r="I5688" i="18"/>
  <c r="J5688" i="18"/>
  <c r="K5688" i="18"/>
  <c r="L5688" i="18"/>
  <c r="M5688" i="18"/>
  <c r="N5688" i="18"/>
  <c r="A5689" i="18"/>
  <c r="B5689" i="18"/>
  <c r="C5689" i="18"/>
  <c r="D5689" i="18"/>
  <c r="E5689" i="18"/>
  <c r="F5689" i="18"/>
  <c r="G5689" i="18"/>
  <c r="H5689" i="18"/>
  <c r="I5689" i="18"/>
  <c r="J5689" i="18"/>
  <c r="K5689" i="18"/>
  <c r="L5689" i="18"/>
  <c r="M5689" i="18"/>
  <c r="N5689" i="18"/>
  <c r="A5690" i="18"/>
  <c r="B5690" i="18"/>
  <c r="C5690" i="18"/>
  <c r="D5690" i="18"/>
  <c r="E5690" i="18"/>
  <c r="F5690" i="18"/>
  <c r="G5690" i="18"/>
  <c r="H5690" i="18"/>
  <c r="I5690" i="18"/>
  <c r="J5690" i="18"/>
  <c r="K5690" i="18"/>
  <c r="L5690" i="18"/>
  <c r="M5690" i="18"/>
  <c r="N5690" i="18"/>
  <c r="A5691" i="18"/>
  <c r="B5691" i="18"/>
  <c r="C5691" i="18"/>
  <c r="D5691" i="18"/>
  <c r="E5691" i="18"/>
  <c r="F5691" i="18"/>
  <c r="G5691" i="18"/>
  <c r="H5691" i="18"/>
  <c r="I5691" i="18"/>
  <c r="J5691" i="18"/>
  <c r="K5691" i="18"/>
  <c r="L5691" i="18"/>
  <c r="M5691" i="18"/>
  <c r="N5691" i="18"/>
  <c r="A5692" i="18"/>
  <c r="B5692" i="18"/>
  <c r="C5692" i="18"/>
  <c r="D5692" i="18"/>
  <c r="E5692" i="18"/>
  <c r="F5692" i="18"/>
  <c r="G5692" i="18"/>
  <c r="H5692" i="18"/>
  <c r="I5692" i="18"/>
  <c r="J5692" i="18"/>
  <c r="K5692" i="18"/>
  <c r="L5692" i="18"/>
  <c r="M5692" i="18"/>
  <c r="N5692" i="18"/>
  <c r="A5693" i="18"/>
  <c r="B5693" i="18"/>
  <c r="C5693" i="18"/>
  <c r="D5693" i="18"/>
  <c r="E5693" i="18"/>
  <c r="F5693" i="18"/>
  <c r="G5693" i="18"/>
  <c r="H5693" i="18"/>
  <c r="I5693" i="18"/>
  <c r="J5693" i="18"/>
  <c r="K5693" i="18"/>
  <c r="L5693" i="18"/>
  <c r="M5693" i="18"/>
  <c r="N5693" i="18"/>
  <c r="A5694" i="18"/>
  <c r="B5694" i="18"/>
  <c r="C5694" i="18"/>
  <c r="D5694" i="18"/>
  <c r="E5694" i="18"/>
  <c r="F5694" i="18"/>
  <c r="G5694" i="18"/>
  <c r="H5694" i="18"/>
  <c r="I5694" i="18"/>
  <c r="J5694" i="18"/>
  <c r="K5694" i="18"/>
  <c r="L5694" i="18"/>
  <c r="M5694" i="18"/>
  <c r="N5694" i="18"/>
  <c r="A5695" i="18"/>
  <c r="B5695" i="18"/>
  <c r="C5695" i="18"/>
  <c r="D5695" i="18"/>
  <c r="E5695" i="18"/>
  <c r="F5695" i="18"/>
  <c r="G5695" i="18"/>
  <c r="H5695" i="18"/>
  <c r="I5695" i="18"/>
  <c r="J5695" i="18"/>
  <c r="K5695" i="18"/>
  <c r="L5695" i="18"/>
  <c r="M5695" i="18"/>
  <c r="N5695" i="18"/>
  <c r="A5696" i="18"/>
  <c r="B5696" i="18"/>
  <c r="C5696" i="18"/>
  <c r="D5696" i="18"/>
  <c r="E5696" i="18"/>
  <c r="F5696" i="18"/>
  <c r="G5696" i="18"/>
  <c r="H5696" i="18"/>
  <c r="I5696" i="18"/>
  <c r="J5696" i="18"/>
  <c r="K5696" i="18"/>
  <c r="L5696" i="18"/>
  <c r="M5696" i="18"/>
  <c r="N5696" i="18"/>
  <c r="A5697" i="18"/>
  <c r="B5697" i="18"/>
  <c r="C5697" i="18"/>
  <c r="D5697" i="18"/>
  <c r="E5697" i="18"/>
  <c r="F5697" i="18"/>
  <c r="G5697" i="18"/>
  <c r="H5697" i="18"/>
  <c r="I5697" i="18"/>
  <c r="J5697" i="18"/>
  <c r="K5697" i="18"/>
  <c r="L5697" i="18"/>
  <c r="M5697" i="18"/>
  <c r="N5697" i="18"/>
  <c r="A5698" i="18"/>
  <c r="B5698" i="18"/>
  <c r="C5698" i="18"/>
  <c r="D5698" i="18"/>
  <c r="E5698" i="18"/>
  <c r="F5698" i="18"/>
  <c r="G5698" i="18"/>
  <c r="H5698" i="18"/>
  <c r="I5698" i="18"/>
  <c r="J5698" i="18"/>
  <c r="K5698" i="18"/>
  <c r="L5698" i="18"/>
  <c r="M5698" i="18"/>
  <c r="N5698" i="18"/>
  <c r="A5699" i="18"/>
  <c r="B5699" i="18"/>
  <c r="C5699" i="18"/>
  <c r="D5699" i="18"/>
  <c r="E5699" i="18"/>
  <c r="F5699" i="18"/>
  <c r="G5699" i="18"/>
  <c r="H5699" i="18"/>
  <c r="I5699" i="18"/>
  <c r="J5699" i="18"/>
  <c r="K5699" i="18"/>
  <c r="L5699" i="18"/>
  <c r="M5699" i="18"/>
  <c r="N5699" i="18"/>
  <c r="A5700" i="18"/>
  <c r="B5700" i="18"/>
  <c r="C5700" i="18"/>
  <c r="D5700" i="18"/>
  <c r="E5700" i="18"/>
  <c r="F5700" i="18"/>
  <c r="G5700" i="18"/>
  <c r="H5700" i="18"/>
  <c r="I5700" i="18"/>
  <c r="J5700" i="18"/>
  <c r="K5700" i="18"/>
  <c r="L5700" i="18"/>
  <c r="M5700" i="18"/>
  <c r="N5700" i="18"/>
  <c r="A5701" i="18"/>
  <c r="B5701" i="18"/>
  <c r="C5701" i="18"/>
  <c r="D5701" i="18"/>
  <c r="E5701" i="18"/>
  <c r="F5701" i="18"/>
  <c r="G5701" i="18"/>
  <c r="H5701" i="18"/>
  <c r="I5701" i="18"/>
  <c r="J5701" i="18"/>
  <c r="K5701" i="18"/>
  <c r="L5701" i="18"/>
  <c r="M5701" i="18"/>
  <c r="N5701" i="18"/>
  <c r="A5702" i="18"/>
  <c r="B5702" i="18"/>
  <c r="C5702" i="18"/>
  <c r="D5702" i="18"/>
  <c r="E5702" i="18"/>
  <c r="F5702" i="18"/>
  <c r="G5702" i="18"/>
  <c r="H5702" i="18"/>
  <c r="I5702" i="18"/>
  <c r="J5702" i="18"/>
  <c r="K5702" i="18"/>
  <c r="L5702" i="18"/>
  <c r="M5702" i="18"/>
  <c r="N5702" i="18"/>
  <c r="A5703" i="18"/>
  <c r="B5703" i="18"/>
  <c r="C5703" i="18"/>
  <c r="D5703" i="18"/>
  <c r="E5703" i="18"/>
  <c r="F5703" i="18"/>
  <c r="G5703" i="18"/>
  <c r="H5703" i="18"/>
  <c r="I5703" i="18"/>
  <c r="J5703" i="18"/>
  <c r="K5703" i="18"/>
  <c r="L5703" i="18"/>
  <c r="M5703" i="18"/>
  <c r="N5703" i="18"/>
  <c r="A5704" i="18"/>
  <c r="B5704" i="18"/>
  <c r="C5704" i="18"/>
  <c r="D5704" i="18"/>
  <c r="E5704" i="18"/>
  <c r="F5704" i="18"/>
  <c r="G5704" i="18"/>
  <c r="H5704" i="18"/>
  <c r="I5704" i="18"/>
  <c r="J5704" i="18"/>
  <c r="K5704" i="18"/>
  <c r="L5704" i="18"/>
  <c r="M5704" i="18"/>
  <c r="N5704" i="18"/>
  <c r="A5705" i="18"/>
  <c r="B5705" i="18"/>
  <c r="C5705" i="18"/>
  <c r="D5705" i="18"/>
  <c r="E5705" i="18"/>
  <c r="F5705" i="18"/>
  <c r="G5705" i="18"/>
  <c r="H5705" i="18"/>
  <c r="I5705" i="18"/>
  <c r="J5705" i="18"/>
  <c r="K5705" i="18"/>
  <c r="L5705" i="18"/>
  <c r="M5705" i="18"/>
  <c r="N5705" i="18"/>
  <c r="A5706" i="18"/>
  <c r="B5706" i="18"/>
  <c r="C5706" i="18"/>
  <c r="D5706" i="18"/>
  <c r="E5706" i="18"/>
  <c r="F5706" i="18"/>
  <c r="G5706" i="18"/>
  <c r="H5706" i="18"/>
  <c r="I5706" i="18"/>
  <c r="J5706" i="18"/>
  <c r="K5706" i="18"/>
  <c r="L5706" i="18"/>
  <c r="M5706" i="18"/>
  <c r="N5706" i="18"/>
  <c r="A5707" i="18"/>
  <c r="B5707" i="18"/>
  <c r="C5707" i="18"/>
  <c r="D5707" i="18"/>
  <c r="E5707" i="18"/>
  <c r="F5707" i="18"/>
  <c r="G5707" i="18"/>
  <c r="H5707" i="18"/>
  <c r="I5707" i="18"/>
  <c r="J5707" i="18"/>
  <c r="K5707" i="18"/>
  <c r="L5707" i="18"/>
  <c r="M5707" i="18"/>
  <c r="N5707" i="18"/>
  <c r="A5708" i="18"/>
  <c r="B5708" i="18"/>
  <c r="C5708" i="18"/>
  <c r="D5708" i="18"/>
  <c r="E5708" i="18"/>
  <c r="F5708" i="18"/>
  <c r="G5708" i="18"/>
  <c r="H5708" i="18"/>
  <c r="I5708" i="18"/>
  <c r="J5708" i="18"/>
  <c r="K5708" i="18"/>
  <c r="L5708" i="18"/>
  <c r="M5708" i="18"/>
  <c r="N5708" i="18"/>
  <c r="A5709" i="18"/>
  <c r="B5709" i="18"/>
  <c r="C5709" i="18"/>
  <c r="D5709" i="18"/>
  <c r="E5709" i="18"/>
  <c r="F5709" i="18"/>
  <c r="G5709" i="18"/>
  <c r="H5709" i="18"/>
  <c r="I5709" i="18"/>
  <c r="J5709" i="18"/>
  <c r="K5709" i="18"/>
  <c r="L5709" i="18"/>
  <c r="M5709" i="18"/>
  <c r="N5709" i="18"/>
  <c r="A5710" i="18"/>
  <c r="B5710" i="18"/>
  <c r="C5710" i="18"/>
  <c r="D5710" i="18"/>
  <c r="E5710" i="18"/>
  <c r="F5710" i="18"/>
  <c r="G5710" i="18"/>
  <c r="H5710" i="18"/>
  <c r="I5710" i="18"/>
  <c r="J5710" i="18"/>
  <c r="K5710" i="18"/>
  <c r="L5710" i="18"/>
  <c r="M5710" i="18"/>
  <c r="N5710" i="18"/>
  <c r="A5711" i="18"/>
  <c r="B5711" i="18"/>
  <c r="C5711" i="18"/>
  <c r="D5711" i="18"/>
  <c r="E5711" i="18"/>
  <c r="F5711" i="18"/>
  <c r="G5711" i="18"/>
  <c r="H5711" i="18"/>
  <c r="I5711" i="18"/>
  <c r="J5711" i="18"/>
  <c r="K5711" i="18"/>
  <c r="L5711" i="18"/>
  <c r="M5711" i="18"/>
  <c r="N5711" i="18"/>
  <c r="A5712" i="18"/>
  <c r="B5712" i="18"/>
  <c r="C5712" i="18"/>
  <c r="D5712" i="18"/>
  <c r="E5712" i="18"/>
  <c r="F5712" i="18"/>
  <c r="G5712" i="18"/>
  <c r="H5712" i="18"/>
  <c r="I5712" i="18"/>
  <c r="J5712" i="18"/>
  <c r="K5712" i="18"/>
  <c r="L5712" i="18"/>
  <c r="M5712" i="18"/>
  <c r="N5712" i="18"/>
  <c r="A5713" i="18"/>
  <c r="B5713" i="18"/>
  <c r="C5713" i="18"/>
  <c r="D5713" i="18"/>
  <c r="E5713" i="18"/>
  <c r="F5713" i="18"/>
  <c r="G5713" i="18"/>
  <c r="H5713" i="18"/>
  <c r="I5713" i="18"/>
  <c r="J5713" i="18"/>
  <c r="K5713" i="18"/>
  <c r="L5713" i="18"/>
  <c r="M5713" i="18"/>
  <c r="N5713" i="18"/>
  <c r="A5714" i="18"/>
  <c r="B5714" i="18"/>
  <c r="C5714" i="18"/>
  <c r="D5714" i="18"/>
  <c r="E5714" i="18"/>
  <c r="F5714" i="18"/>
  <c r="G5714" i="18"/>
  <c r="H5714" i="18"/>
  <c r="I5714" i="18"/>
  <c r="J5714" i="18"/>
  <c r="K5714" i="18"/>
  <c r="L5714" i="18"/>
  <c r="M5714" i="18"/>
  <c r="N5714" i="18"/>
  <c r="A5715" i="18"/>
  <c r="B5715" i="18"/>
  <c r="C5715" i="18"/>
  <c r="D5715" i="18"/>
  <c r="E5715" i="18"/>
  <c r="F5715" i="18"/>
  <c r="G5715" i="18"/>
  <c r="H5715" i="18"/>
  <c r="I5715" i="18"/>
  <c r="J5715" i="18"/>
  <c r="K5715" i="18"/>
  <c r="L5715" i="18"/>
  <c r="M5715" i="18"/>
  <c r="N5715" i="18"/>
  <c r="A5716" i="18"/>
  <c r="B5716" i="18"/>
  <c r="C5716" i="18"/>
  <c r="D5716" i="18"/>
  <c r="E5716" i="18"/>
  <c r="F5716" i="18"/>
  <c r="G5716" i="18"/>
  <c r="H5716" i="18"/>
  <c r="I5716" i="18"/>
  <c r="J5716" i="18"/>
  <c r="K5716" i="18"/>
  <c r="L5716" i="18"/>
  <c r="M5716" i="18"/>
  <c r="N5716" i="18"/>
  <c r="A5717" i="18"/>
  <c r="B5717" i="18"/>
  <c r="C5717" i="18"/>
  <c r="D5717" i="18"/>
  <c r="E5717" i="18"/>
  <c r="F5717" i="18"/>
  <c r="G5717" i="18"/>
  <c r="H5717" i="18"/>
  <c r="I5717" i="18"/>
  <c r="J5717" i="18"/>
  <c r="K5717" i="18"/>
  <c r="L5717" i="18"/>
  <c r="M5717" i="18"/>
  <c r="N5717" i="18"/>
  <c r="A5718" i="18"/>
  <c r="B5718" i="18"/>
  <c r="C5718" i="18"/>
  <c r="D5718" i="18"/>
  <c r="E5718" i="18"/>
  <c r="F5718" i="18"/>
  <c r="G5718" i="18"/>
  <c r="H5718" i="18"/>
  <c r="I5718" i="18"/>
  <c r="J5718" i="18"/>
  <c r="K5718" i="18"/>
  <c r="L5718" i="18"/>
  <c r="M5718" i="18"/>
  <c r="N5718" i="18"/>
  <c r="A5719" i="18"/>
  <c r="B5719" i="18"/>
  <c r="C5719" i="18"/>
  <c r="D5719" i="18"/>
  <c r="E5719" i="18"/>
  <c r="F5719" i="18"/>
  <c r="G5719" i="18"/>
  <c r="H5719" i="18"/>
  <c r="I5719" i="18"/>
  <c r="J5719" i="18"/>
  <c r="K5719" i="18"/>
  <c r="L5719" i="18"/>
  <c r="M5719" i="18"/>
  <c r="N5719" i="18"/>
  <c r="A5720" i="18"/>
  <c r="B5720" i="18"/>
  <c r="C5720" i="18"/>
  <c r="D5720" i="18"/>
  <c r="E5720" i="18"/>
  <c r="F5720" i="18"/>
  <c r="G5720" i="18"/>
  <c r="H5720" i="18"/>
  <c r="I5720" i="18"/>
  <c r="J5720" i="18"/>
  <c r="K5720" i="18"/>
  <c r="L5720" i="18"/>
  <c r="M5720" i="18"/>
  <c r="N5720" i="18"/>
  <c r="A5721" i="18"/>
  <c r="B5721" i="18"/>
  <c r="C5721" i="18"/>
  <c r="D5721" i="18"/>
  <c r="E5721" i="18"/>
  <c r="F5721" i="18"/>
  <c r="G5721" i="18"/>
  <c r="H5721" i="18"/>
  <c r="I5721" i="18"/>
  <c r="J5721" i="18"/>
  <c r="K5721" i="18"/>
  <c r="L5721" i="18"/>
  <c r="M5721" i="18"/>
  <c r="N5721" i="18"/>
  <c r="A5722" i="18"/>
  <c r="B5722" i="18"/>
  <c r="C5722" i="18"/>
  <c r="D5722" i="18"/>
  <c r="E5722" i="18"/>
  <c r="F5722" i="18"/>
  <c r="G5722" i="18"/>
  <c r="H5722" i="18"/>
  <c r="I5722" i="18"/>
  <c r="J5722" i="18"/>
  <c r="K5722" i="18"/>
  <c r="L5722" i="18"/>
  <c r="M5722" i="18"/>
  <c r="N5722" i="18"/>
  <c r="A5723" i="18"/>
  <c r="B5723" i="18"/>
  <c r="C5723" i="18"/>
  <c r="D5723" i="18"/>
  <c r="E5723" i="18"/>
  <c r="F5723" i="18"/>
  <c r="G5723" i="18"/>
  <c r="H5723" i="18"/>
  <c r="I5723" i="18"/>
  <c r="J5723" i="18"/>
  <c r="K5723" i="18"/>
  <c r="L5723" i="18"/>
  <c r="M5723" i="18"/>
  <c r="N5723" i="18"/>
  <c r="A5724" i="18"/>
  <c r="B5724" i="18"/>
  <c r="C5724" i="18"/>
  <c r="D5724" i="18"/>
  <c r="E5724" i="18"/>
  <c r="F5724" i="18"/>
  <c r="G5724" i="18"/>
  <c r="H5724" i="18"/>
  <c r="I5724" i="18"/>
  <c r="J5724" i="18"/>
  <c r="K5724" i="18"/>
  <c r="L5724" i="18"/>
  <c r="M5724" i="18"/>
  <c r="N5724" i="18"/>
  <c r="A5725" i="18"/>
  <c r="B5725" i="18"/>
  <c r="C5725" i="18"/>
  <c r="D5725" i="18"/>
  <c r="E5725" i="18"/>
  <c r="F5725" i="18"/>
  <c r="G5725" i="18"/>
  <c r="H5725" i="18"/>
  <c r="I5725" i="18"/>
  <c r="J5725" i="18"/>
  <c r="K5725" i="18"/>
  <c r="L5725" i="18"/>
  <c r="M5725" i="18"/>
  <c r="N5725" i="18"/>
  <c r="A5726" i="18"/>
  <c r="B5726" i="18"/>
  <c r="C5726" i="18"/>
  <c r="D5726" i="18"/>
  <c r="E5726" i="18"/>
  <c r="F5726" i="18"/>
  <c r="G5726" i="18"/>
  <c r="H5726" i="18"/>
  <c r="I5726" i="18"/>
  <c r="J5726" i="18"/>
  <c r="K5726" i="18"/>
  <c r="L5726" i="18"/>
  <c r="M5726" i="18"/>
  <c r="N5726" i="18"/>
  <c r="A5727" i="18"/>
  <c r="B5727" i="18"/>
  <c r="C5727" i="18"/>
  <c r="D5727" i="18"/>
  <c r="E5727" i="18"/>
  <c r="F5727" i="18"/>
  <c r="G5727" i="18"/>
  <c r="H5727" i="18"/>
  <c r="I5727" i="18"/>
  <c r="J5727" i="18"/>
  <c r="K5727" i="18"/>
  <c r="L5727" i="18"/>
  <c r="M5727" i="18"/>
  <c r="N5727" i="18"/>
  <c r="A5728" i="18"/>
  <c r="B5728" i="18"/>
  <c r="C5728" i="18"/>
  <c r="D5728" i="18"/>
  <c r="E5728" i="18"/>
  <c r="F5728" i="18"/>
  <c r="G5728" i="18"/>
  <c r="H5728" i="18"/>
  <c r="I5728" i="18"/>
  <c r="J5728" i="18"/>
  <c r="K5728" i="18"/>
  <c r="L5728" i="18"/>
  <c r="M5728" i="18"/>
  <c r="N5728" i="18"/>
  <c r="A5729" i="18"/>
  <c r="B5729" i="18"/>
  <c r="C5729" i="18"/>
  <c r="D5729" i="18"/>
  <c r="E5729" i="18"/>
  <c r="F5729" i="18"/>
  <c r="G5729" i="18"/>
  <c r="H5729" i="18"/>
  <c r="I5729" i="18"/>
  <c r="J5729" i="18"/>
  <c r="K5729" i="18"/>
  <c r="L5729" i="18"/>
  <c r="M5729" i="18"/>
  <c r="N5729" i="18"/>
  <c r="A5730" i="18"/>
  <c r="B5730" i="18"/>
  <c r="C5730" i="18"/>
  <c r="D5730" i="18"/>
  <c r="E5730" i="18"/>
  <c r="F5730" i="18"/>
  <c r="G5730" i="18"/>
  <c r="H5730" i="18"/>
  <c r="I5730" i="18"/>
  <c r="J5730" i="18"/>
  <c r="K5730" i="18"/>
  <c r="L5730" i="18"/>
  <c r="M5730" i="18"/>
  <c r="N5730" i="18"/>
  <c r="A5731" i="18"/>
  <c r="B5731" i="18"/>
  <c r="C5731" i="18"/>
  <c r="D5731" i="18"/>
  <c r="E5731" i="18"/>
  <c r="F5731" i="18"/>
  <c r="G5731" i="18"/>
  <c r="H5731" i="18"/>
  <c r="I5731" i="18"/>
  <c r="J5731" i="18"/>
  <c r="K5731" i="18"/>
  <c r="L5731" i="18"/>
  <c r="M5731" i="18"/>
  <c r="N5731" i="18"/>
  <c r="A5732" i="18"/>
  <c r="B5732" i="18"/>
  <c r="C5732" i="18"/>
  <c r="D5732" i="18"/>
  <c r="E5732" i="18"/>
  <c r="F5732" i="18"/>
  <c r="G5732" i="18"/>
  <c r="H5732" i="18"/>
  <c r="I5732" i="18"/>
  <c r="J5732" i="18"/>
  <c r="K5732" i="18"/>
  <c r="L5732" i="18"/>
  <c r="M5732" i="18"/>
  <c r="N5732" i="18"/>
  <c r="A5733" i="18"/>
  <c r="B5733" i="18"/>
  <c r="C5733" i="18"/>
  <c r="D5733" i="18"/>
  <c r="E5733" i="18"/>
  <c r="F5733" i="18"/>
  <c r="G5733" i="18"/>
  <c r="H5733" i="18"/>
  <c r="I5733" i="18"/>
  <c r="J5733" i="18"/>
  <c r="K5733" i="18"/>
  <c r="L5733" i="18"/>
  <c r="M5733" i="18"/>
  <c r="N5733" i="18"/>
  <c r="A5734" i="18"/>
  <c r="B5734" i="18"/>
  <c r="C5734" i="18"/>
  <c r="D5734" i="18"/>
  <c r="E5734" i="18"/>
  <c r="F5734" i="18"/>
  <c r="G5734" i="18"/>
  <c r="H5734" i="18"/>
  <c r="I5734" i="18"/>
  <c r="J5734" i="18"/>
  <c r="K5734" i="18"/>
  <c r="L5734" i="18"/>
  <c r="M5734" i="18"/>
  <c r="N5734" i="18"/>
  <c r="A5735" i="18"/>
  <c r="B5735" i="18"/>
  <c r="C5735" i="18"/>
  <c r="D5735" i="18"/>
  <c r="E5735" i="18"/>
  <c r="F5735" i="18"/>
  <c r="G5735" i="18"/>
  <c r="H5735" i="18"/>
  <c r="I5735" i="18"/>
  <c r="J5735" i="18"/>
  <c r="K5735" i="18"/>
  <c r="L5735" i="18"/>
  <c r="M5735" i="18"/>
  <c r="N5735" i="18"/>
  <c r="A5736" i="18"/>
  <c r="B5736" i="18"/>
  <c r="C5736" i="18"/>
  <c r="D5736" i="18"/>
  <c r="E5736" i="18"/>
  <c r="F5736" i="18"/>
  <c r="G5736" i="18"/>
  <c r="H5736" i="18"/>
  <c r="I5736" i="18"/>
  <c r="J5736" i="18"/>
  <c r="K5736" i="18"/>
  <c r="L5736" i="18"/>
  <c r="M5736" i="18"/>
  <c r="N5736" i="18"/>
  <c r="A5737" i="18"/>
  <c r="B5737" i="18"/>
  <c r="C5737" i="18"/>
  <c r="D5737" i="18"/>
  <c r="E5737" i="18"/>
  <c r="F5737" i="18"/>
  <c r="G5737" i="18"/>
  <c r="H5737" i="18"/>
  <c r="I5737" i="18"/>
  <c r="J5737" i="18"/>
  <c r="K5737" i="18"/>
  <c r="L5737" i="18"/>
  <c r="M5737" i="18"/>
  <c r="N5737" i="18"/>
  <c r="A5738" i="18"/>
  <c r="B5738" i="18"/>
  <c r="C5738" i="18"/>
  <c r="D5738" i="18"/>
  <c r="E5738" i="18"/>
  <c r="F5738" i="18"/>
  <c r="G5738" i="18"/>
  <c r="H5738" i="18"/>
  <c r="I5738" i="18"/>
  <c r="J5738" i="18"/>
  <c r="K5738" i="18"/>
  <c r="L5738" i="18"/>
  <c r="M5738" i="18"/>
  <c r="N5738" i="18"/>
  <c r="A5739" i="18"/>
  <c r="B5739" i="18"/>
  <c r="C5739" i="18"/>
  <c r="D5739" i="18"/>
  <c r="E5739" i="18"/>
  <c r="F5739" i="18"/>
  <c r="G5739" i="18"/>
  <c r="H5739" i="18"/>
  <c r="I5739" i="18"/>
  <c r="J5739" i="18"/>
  <c r="K5739" i="18"/>
  <c r="L5739" i="18"/>
  <c r="M5739" i="18"/>
  <c r="N5739" i="18"/>
  <c r="A5740" i="18"/>
  <c r="B5740" i="18"/>
  <c r="C5740" i="18"/>
  <c r="D5740" i="18"/>
  <c r="E5740" i="18"/>
  <c r="F5740" i="18"/>
  <c r="G5740" i="18"/>
  <c r="H5740" i="18"/>
  <c r="I5740" i="18"/>
  <c r="J5740" i="18"/>
  <c r="K5740" i="18"/>
  <c r="L5740" i="18"/>
  <c r="M5740" i="18"/>
  <c r="N5740" i="18"/>
  <c r="A5741" i="18"/>
  <c r="B5741" i="18"/>
  <c r="C5741" i="18"/>
  <c r="D5741" i="18"/>
  <c r="E5741" i="18"/>
  <c r="F5741" i="18"/>
  <c r="G5741" i="18"/>
  <c r="H5741" i="18"/>
  <c r="I5741" i="18"/>
  <c r="J5741" i="18"/>
  <c r="K5741" i="18"/>
  <c r="L5741" i="18"/>
  <c r="M5741" i="18"/>
  <c r="N5741" i="18"/>
  <c r="A5742" i="18"/>
  <c r="B5742" i="18"/>
  <c r="C5742" i="18"/>
  <c r="D5742" i="18"/>
  <c r="E5742" i="18"/>
  <c r="F5742" i="18"/>
  <c r="G5742" i="18"/>
  <c r="H5742" i="18"/>
  <c r="I5742" i="18"/>
  <c r="J5742" i="18"/>
  <c r="K5742" i="18"/>
  <c r="L5742" i="18"/>
  <c r="M5742" i="18"/>
  <c r="N5742" i="18"/>
  <c r="A5743" i="18"/>
  <c r="B5743" i="18"/>
  <c r="C5743" i="18"/>
  <c r="D5743" i="18"/>
  <c r="E5743" i="18"/>
  <c r="F5743" i="18"/>
  <c r="G5743" i="18"/>
  <c r="H5743" i="18"/>
  <c r="I5743" i="18"/>
  <c r="J5743" i="18"/>
  <c r="K5743" i="18"/>
  <c r="L5743" i="18"/>
  <c r="M5743" i="18"/>
  <c r="N5743" i="18"/>
  <c r="A5744" i="18"/>
  <c r="B5744" i="18"/>
  <c r="C5744" i="18"/>
  <c r="D5744" i="18"/>
  <c r="E5744" i="18"/>
  <c r="F5744" i="18"/>
  <c r="G5744" i="18"/>
  <c r="H5744" i="18"/>
  <c r="I5744" i="18"/>
  <c r="J5744" i="18"/>
  <c r="K5744" i="18"/>
  <c r="L5744" i="18"/>
  <c r="M5744" i="18"/>
  <c r="N5744" i="18"/>
  <c r="A5745" i="18"/>
  <c r="B5745" i="18"/>
  <c r="C5745" i="18"/>
  <c r="D5745" i="18"/>
  <c r="E5745" i="18"/>
  <c r="F5745" i="18"/>
  <c r="G5745" i="18"/>
  <c r="H5745" i="18"/>
  <c r="I5745" i="18"/>
  <c r="J5745" i="18"/>
  <c r="K5745" i="18"/>
  <c r="L5745" i="18"/>
  <c r="M5745" i="18"/>
  <c r="N5745" i="18"/>
  <c r="A5746" i="18"/>
  <c r="B5746" i="18"/>
  <c r="C5746" i="18"/>
  <c r="D5746" i="18"/>
  <c r="E5746" i="18"/>
  <c r="F5746" i="18"/>
  <c r="G5746" i="18"/>
  <c r="H5746" i="18"/>
  <c r="I5746" i="18"/>
  <c r="J5746" i="18"/>
  <c r="K5746" i="18"/>
  <c r="L5746" i="18"/>
  <c r="M5746" i="18"/>
  <c r="N5746" i="18"/>
  <c r="A5747" i="18"/>
  <c r="B5747" i="18"/>
  <c r="C5747" i="18"/>
  <c r="D5747" i="18"/>
  <c r="E5747" i="18"/>
  <c r="F5747" i="18"/>
  <c r="G5747" i="18"/>
  <c r="H5747" i="18"/>
  <c r="I5747" i="18"/>
  <c r="J5747" i="18"/>
  <c r="K5747" i="18"/>
  <c r="L5747" i="18"/>
  <c r="M5747" i="18"/>
  <c r="N5747" i="18"/>
  <c r="A5748" i="18"/>
  <c r="B5748" i="18"/>
  <c r="C5748" i="18"/>
  <c r="D5748" i="18"/>
  <c r="E5748" i="18"/>
  <c r="F5748" i="18"/>
  <c r="G5748" i="18"/>
  <c r="H5748" i="18"/>
  <c r="I5748" i="18"/>
  <c r="J5748" i="18"/>
  <c r="K5748" i="18"/>
  <c r="L5748" i="18"/>
  <c r="M5748" i="18"/>
  <c r="N5748" i="18"/>
  <c r="A5749" i="18"/>
  <c r="B5749" i="18"/>
  <c r="C5749" i="18"/>
  <c r="D5749" i="18"/>
  <c r="E5749" i="18"/>
  <c r="F5749" i="18"/>
  <c r="G5749" i="18"/>
  <c r="H5749" i="18"/>
  <c r="I5749" i="18"/>
  <c r="J5749" i="18"/>
  <c r="K5749" i="18"/>
  <c r="L5749" i="18"/>
  <c r="M5749" i="18"/>
  <c r="N5749" i="18"/>
  <c r="A5750" i="18"/>
  <c r="B5750" i="18"/>
  <c r="C5750" i="18"/>
  <c r="D5750" i="18"/>
  <c r="E5750" i="18"/>
  <c r="F5750" i="18"/>
  <c r="G5750" i="18"/>
  <c r="H5750" i="18"/>
  <c r="I5750" i="18"/>
  <c r="J5750" i="18"/>
  <c r="K5750" i="18"/>
  <c r="L5750" i="18"/>
  <c r="M5750" i="18"/>
  <c r="N5750" i="18"/>
  <c r="A5751" i="18"/>
  <c r="B5751" i="18"/>
  <c r="C5751" i="18"/>
  <c r="D5751" i="18"/>
  <c r="E5751" i="18"/>
  <c r="F5751" i="18"/>
  <c r="G5751" i="18"/>
  <c r="H5751" i="18"/>
  <c r="I5751" i="18"/>
  <c r="J5751" i="18"/>
  <c r="K5751" i="18"/>
  <c r="L5751" i="18"/>
  <c r="M5751" i="18"/>
  <c r="N5751" i="18"/>
  <c r="A5752" i="18"/>
  <c r="B5752" i="18"/>
  <c r="C5752" i="18"/>
  <c r="D5752" i="18"/>
  <c r="E5752" i="18"/>
  <c r="F5752" i="18"/>
  <c r="G5752" i="18"/>
  <c r="H5752" i="18"/>
  <c r="I5752" i="18"/>
  <c r="J5752" i="18"/>
  <c r="K5752" i="18"/>
  <c r="L5752" i="18"/>
  <c r="M5752" i="18"/>
  <c r="N5752" i="18"/>
  <c r="A5753" i="18"/>
  <c r="B5753" i="18"/>
  <c r="C5753" i="18"/>
  <c r="D5753" i="18"/>
  <c r="E5753" i="18"/>
  <c r="F5753" i="18"/>
  <c r="G5753" i="18"/>
  <c r="H5753" i="18"/>
  <c r="I5753" i="18"/>
  <c r="J5753" i="18"/>
  <c r="K5753" i="18"/>
  <c r="L5753" i="18"/>
  <c r="M5753" i="18"/>
  <c r="N5753" i="18"/>
  <c r="A5754" i="18"/>
  <c r="B5754" i="18"/>
  <c r="C5754" i="18"/>
  <c r="D5754" i="18"/>
  <c r="E5754" i="18"/>
  <c r="F5754" i="18"/>
  <c r="G5754" i="18"/>
  <c r="H5754" i="18"/>
  <c r="I5754" i="18"/>
  <c r="J5754" i="18"/>
  <c r="K5754" i="18"/>
  <c r="L5754" i="18"/>
  <c r="M5754" i="18"/>
  <c r="N5754" i="18"/>
  <c r="A5755" i="18"/>
  <c r="B5755" i="18"/>
  <c r="C5755" i="18"/>
  <c r="D5755" i="18"/>
  <c r="E5755" i="18"/>
  <c r="F5755" i="18"/>
  <c r="G5755" i="18"/>
  <c r="H5755" i="18"/>
  <c r="I5755" i="18"/>
  <c r="J5755" i="18"/>
  <c r="K5755" i="18"/>
  <c r="L5755" i="18"/>
  <c r="M5755" i="18"/>
  <c r="N5755" i="18"/>
  <c r="A5756" i="18"/>
  <c r="B5756" i="18"/>
  <c r="C5756" i="18"/>
  <c r="D5756" i="18"/>
  <c r="E5756" i="18"/>
  <c r="F5756" i="18"/>
  <c r="G5756" i="18"/>
  <c r="H5756" i="18"/>
  <c r="I5756" i="18"/>
  <c r="J5756" i="18"/>
  <c r="K5756" i="18"/>
  <c r="L5756" i="18"/>
  <c r="M5756" i="18"/>
  <c r="N5756" i="18"/>
  <c r="A5757" i="18"/>
  <c r="B5757" i="18"/>
  <c r="C5757" i="18"/>
  <c r="D5757" i="18"/>
  <c r="E5757" i="18"/>
  <c r="F5757" i="18"/>
  <c r="G5757" i="18"/>
  <c r="H5757" i="18"/>
  <c r="I5757" i="18"/>
  <c r="J5757" i="18"/>
  <c r="K5757" i="18"/>
  <c r="L5757" i="18"/>
  <c r="M5757" i="18"/>
  <c r="N5757" i="18"/>
  <c r="A5758" i="18"/>
  <c r="B5758" i="18"/>
  <c r="C5758" i="18"/>
  <c r="D5758" i="18"/>
  <c r="E5758" i="18"/>
  <c r="F5758" i="18"/>
  <c r="G5758" i="18"/>
  <c r="H5758" i="18"/>
  <c r="I5758" i="18"/>
  <c r="J5758" i="18"/>
  <c r="K5758" i="18"/>
  <c r="L5758" i="18"/>
  <c r="M5758" i="18"/>
  <c r="N5758" i="18"/>
  <c r="A5759" i="18"/>
  <c r="B5759" i="18"/>
  <c r="C5759" i="18"/>
  <c r="D5759" i="18"/>
  <c r="E5759" i="18"/>
  <c r="F5759" i="18"/>
  <c r="G5759" i="18"/>
  <c r="H5759" i="18"/>
  <c r="I5759" i="18"/>
  <c r="J5759" i="18"/>
  <c r="K5759" i="18"/>
  <c r="L5759" i="18"/>
  <c r="M5759" i="18"/>
  <c r="N5759" i="18"/>
  <c r="A5760" i="18"/>
  <c r="B5760" i="18"/>
  <c r="C5760" i="18"/>
  <c r="D5760" i="18"/>
  <c r="E5760" i="18"/>
  <c r="F5760" i="18"/>
  <c r="G5760" i="18"/>
  <c r="H5760" i="18"/>
  <c r="I5760" i="18"/>
  <c r="J5760" i="18"/>
  <c r="K5760" i="18"/>
  <c r="L5760" i="18"/>
  <c r="M5760" i="18"/>
  <c r="N5760" i="18"/>
  <c r="A5761" i="18"/>
  <c r="B5761" i="18"/>
  <c r="C5761" i="18"/>
  <c r="D5761" i="18"/>
  <c r="E5761" i="18"/>
  <c r="F5761" i="18"/>
  <c r="G5761" i="18"/>
  <c r="H5761" i="18"/>
  <c r="I5761" i="18"/>
  <c r="J5761" i="18"/>
  <c r="K5761" i="18"/>
  <c r="L5761" i="18"/>
  <c r="M5761" i="18"/>
  <c r="N5761" i="18"/>
  <c r="A5762" i="18"/>
  <c r="B5762" i="18"/>
  <c r="C5762" i="18"/>
  <c r="D5762" i="18"/>
  <c r="E5762" i="18"/>
  <c r="F5762" i="18"/>
  <c r="G5762" i="18"/>
  <c r="H5762" i="18"/>
  <c r="I5762" i="18"/>
  <c r="J5762" i="18"/>
  <c r="K5762" i="18"/>
  <c r="L5762" i="18"/>
  <c r="M5762" i="18"/>
  <c r="N5762" i="18"/>
  <c r="A5763" i="18"/>
  <c r="B5763" i="18"/>
  <c r="C5763" i="18"/>
  <c r="D5763" i="18"/>
  <c r="E5763" i="18"/>
  <c r="F5763" i="18"/>
  <c r="G5763" i="18"/>
  <c r="H5763" i="18"/>
  <c r="I5763" i="18"/>
  <c r="J5763" i="18"/>
  <c r="K5763" i="18"/>
  <c r="L5763" i="18"/>
  <c r="M5763" i="18"/>
  <c r="N5763" i="18"/>
  <c r="A5764" i="18"/>
  <c r="B5764" i="18"/>
  <c r="C5764" i="18"/>
  <c r="D5764" i="18"/>
  <c r="E5764" i="18"/>
  <c r="F5764" i="18"/>
  <c r="G5764" i="18"/>
  <c r="H5764" i="18"/>
  <c r="I5764" i="18"/>
  <c r="J5764" i="18"/>
  <c r="K5764" i="18"/>
  <c r="L5764" i="18"/>
  <c r="M5764" i="18"/>
  <c r="N5764" i="18"/>
  <c r="A5765" i="18"/>
  <c r="B5765" i="18"/>
  <c r="C5765" i="18"/>
  <c r="D5765" i="18"/>
  <c r="E5765" i="18"/>
  <c r="F5765" i="18"/>
  <c r="G5765" i="18"/>
  <c r="H5765" i="18"/>
  <c r="I5765" i="18"/>
  <c r="J5765" i="18"/>
  <c r="K5765" i="18"/>
  <c r="L5765" i="18"/>
  <c r="M5765" i="18"/>
  <c r="N5765" i="18"/>
  <c r="A5766" i="18"/>
  <c r="B5766" i="18"/>
  <c r="C5766" i="18"/>
  <c r="D5766" i="18"/>
  <c r="E5766" i="18"/>
  <c r="F5766" i="18"/>
  <c r="G5766" i="18"/>
  <c r="H5766" i="18"/>
  <c r="I5766" i="18"/>
  <c r="J5766" i="18"/>
  <c r="K5766" i="18"/>
  <c r="L5766" i="18"/>
  <c r="M5766" i="18"/>
  <c r="N5766" i="18"/>
  <c r="A5767" i="18"/>
  <c r="B5767" i="18"/>
  <c r="C5767" i="18"/>
  <c r="D5767" i="18"/>
  <c r="E5767" i="18"/>
  <c r="F5767" i="18"/>
  <c r="G5767" i="18"/>
  <c r="H5767" i="18"/>
  <c r="I5767" i="18"/>
  <c r="J5767" i="18"/>
  <c r="K5767" i="18"/>
  <c r="L5767" i="18"/>
  <c r="M5767" i="18"/>
  <c r="N5767" i="18"/>
  <c r="A5768" i="18"/>
  <c r="B5768" i="18"/>
  <c r="C5768" i="18"/>
  <c r="D5768" i="18"/>
  <c r="E5768" i="18"/>
  <c r="F5768" i="18"/>
  <c r="G5768" i="18"/>
  <c r="H5768" i="18"/>
  <c r="I5768" i="18"/>
  <c r="J5768" i="18"/>
  <c r="K5768" i="18"/>
  <c r="L5768" i="18"/>
  <c r="M5768" i="18"/>
  <c r="N5768" i="18"/>
  <c r="A5769" i="18"/>
  <c r="B5769" i="18"/>
  <c r="C5769" i="18"/>
  <c r="D5769" i="18"/>
  <c r="E5769" i="18"/>
  <c r="F5769" i="18"/>
  <c r="G5769" i="18"/>
  <c r="H5769" i="18"/>
  <c r="I5769" i="18"/>
  <c r="J5769" i="18"/>
  <c r="K5769" i="18"/>
  <c r="L5769" i="18"/>
  <c r="M5769" i="18"/>
  <c r="N5769" i="18"/>
  <c r="A5770" i="18"/>
  <c r="B5770" i="18"/>
  <c r="C5770" i="18"/>
  <c r="D5770" i="18"/>
  <c r="E5770" i="18"/>
  <c r="F5770" i="18"/>
  <c r="G5770" i="18"/>
  <c r="H5770" i="18"/>
  <c r="I5770" i="18"/>
  <c r="J5770" i="18"/>
  <c r="K5770" i="18"/>
  <c r="L5770" i="18"/>
  <c r="M5770" i="18"/>
  <c r="N5770" i="18"/>
  <c r="A5771" i="18"/>
  <c r="B5771" i="18"/>
  <c r="C5771" i="18"/>
  <c r="D5771" i="18"/>
  <c r="E5771" i="18"/>
  <c r="F5771" i="18"/>
  <c r="G5771" i="18"/>
  <c r="H5771" i="18"/>
  <c r="I5771" i="18"/>
  <c r="J5771" i="18"/>
  <c r="K5771" i="18"/>
  <c r="L5771" i="18"/>
  <c r="M5771" i="18"/>
  <c r="N5771" i="18"/>
  <c r="A5772" i="18"/>
  <c r="B5772" i="18"/>
  <c r="C5772" i="18"/>
  <c r="D5772" i="18"/>
  <c r="E5772" i="18"/>
  <c r="F5772" i="18"/>
  <c r="G5772" i="18"/>
  <c r="H5772" i="18"/>
  <c r="I5772" i="18"/>
  <c r="J5772" i="18"/>
  <c r="K5772" i="18"/>
  <c r="L5772" i="18"/>
  <c r="M5772" i="18"/>
  <c r="N5772" i="18"/>
  <c r="A5773" i="18"/>
  <c r="B5773" i="18"/>
  <c r="C5773" i="18"/>
  <c r="D5773" i="18"/>
  <c r="E5773" i="18"/>
  <c r="F5773" i="18"/>
  <c r="G5773" i="18"/>
  <c r="H5773" i="18"/>
  <c r="I5773" i="18"/>
  <c r="J5773" i="18"/>
  <c r="K5773" i="18"/>
  <c r="L5773" i="18"/>
  <c r="M5773" i="18"/>
  <c r="N5773" i="18"/>
  <c r="A5774" i="18"/>
  <c r="B5774" i="18"/>
  <c r="C5774" i="18"/>
  <c r="D5774" i="18"/>
  <c r="E5774" i="18"/>
  <c r="F5774" i="18"/>
  <c r="G5774" i="18"/>
  <c r="H5774" i="18"/>
  <c r="I5774" i="18"/>
  <c r="J5774" i="18"/>
  <c r="K5774" i="18"/>
  <c r="L5774" i="18"/>
  <c r="M5774" i="18"/>
  <c r="N5774" i="18"/>
  <c r="A5775" i="18"/>
  <c r="B5775" i="18"/>
  <c r="C5775" i="18"/>
  <c r="D5775" i="18"/>
  <c r="E5775" i="18"/>
  <c r="F5775" i="18"/>
  <c r="G5775" i="18"/>
  <c r="H5775" i="18"/>
  <c r="I5775" i="18"/>
  <c r="J5775" i="18"/>
  <c r="K5775" i="18"/>
  <c r="L5775" i="18"/>
  <c r="M5775" i="18"/>
  <c r="N5775" i="18"/>
  <c r="A5776" i="18"/>
  <c r="B5776" i="18"/>
  <c r="C5776" i="18"/>
  <c r="D5776" i="18"/>
  <c r="E5776" i="18"/>
  <c r="F5776" i="18"/>
  <c r="G5776" i="18"/>
  <c r="H5776" i="18"/>
  <c r="I5776" i="18"/>
  <c r="J5776" i="18"/>
  <c r="K5776" i="18"/>
  <c r="L5776" i="18"/>
  <c r="M5776" i="18"/>
  <c r="N5776" i="18"/>
  <c r="A5777" i="18"/>
  <c r="B5777" i="18"/>
  <c r="C5777" i="18"/>
  <c r="D5777" i="18"/>
  <c r="E5777" i="18"/>
  <c r="F5777" i="18"/>
  <c r="G5777" i="18"/>
  <c r="H5777" i="18"/>
  <c r="I5777" i="18"/>
  <c r="J5777" i="18"/>
  <c r="K5777" i="18"/>
  <c r="L5777" i="18"/>
  <c r="M5777" i="18"/>
  <c r="N5777" i="18"/>
  <c r="A5778" i="18"/>
  <c r="B5778" i="18"/>
  <c r="C5778" i="18"/>
  <c r="D5778" i="18"/>
  <c r="E5778" i="18"/>
  <c r="F5778" i="18"/>
  <c r="G5778" i="18"/>
  <c r="H5778" i="18"/>
  <c r="I5778" i="18"/>
  <c r="J5778" i="18"/>
  <c r="K5778" i="18"/>
  <c r="L5778" i="18"/>
  <c r="M5778" i="18"/>
  <c r="N5778" i="18"/>
  <c r="A5779" i="18"/>
  <c r="B5779" i="18"/>
  <c r="C5779" i="18"/>
  <c r="D5779" i="18"/>
  <c r="E5779" i="18"/>
  <c r="F5779" i="18"/>
  <c r="G5779" i="18"/>
  <c r="H5779" i="18"/>
  <c r="I5779" i="18"/>
  <c r="J5779" i="18"/>
  <c r="K5779" i="18"/>
  <c r="L5779" i="18"/>
  <c r="M5779" i="18"/>
  <c r="N5779" i="18"/>
  <c r="A5780" i="18"/>
  <c r="B5780" i="18"/>
  <c r="C5780" i="18"/>
  <c r="D5780" i="18"/>
  <c r="E5780" i="18"/>
  <c r="F5780" i="18"/>
  <c r="G5780" i="18"/>
  <c r="H5780" i="18"/>
  <c r="I5780" i="18"/>
  <c r="J5780" i="18"/>
  <c r="K5780" i="18"/>
  <c r="L5780" i="18"/>
  <c r="M5780" i="18"/>
  <c r="N5780" i="18"/>
  <c r="A5781" i="18"/>
  <c r="B5781" i="18"/>
  <c r="C5781" i="18"/>
  <c r="D5781" i="18"/>
  <c r="E5781" i="18"/>
  <c r="F5781" i="18"/>
  <c r="G5781" i="18"/>
  <c r="H5781" i="18"/>
  <c r="I5781" i="18"/>
  <c r="J5781" i="18"/>
  <c r="K5781" i="18"/>
  <c r="L5781" i="18"/>
  <c r="M5781" i="18"/>
  <c r="N5781" i="18"/>
  <c r="A5782" i="18"/>
  <c r="B5782" i="18"/>
  <c r="C5782" i="18"/>
  <c r="D5782" i="18"/>
  <c r="E5782" i="18"/>
  <c r="F5782" i="18"/>
  <c r="G5782" i="18"/>
  <c r="H5782" i="18"/>
  <c r="I5782" i="18"/>
  <c r="J5782" i="18"/>
  <c r="K5782" i="18"/>
  <c r="L5782" i="18"/>
  <c r="M5782" i="18"/>
  <c r="N5782" i="18"/>
  <c r="A5783" i="18"/>
  <c r="B5783" i="18"/>
  <c r="C5783" i="18"/>
  <c r="D5783" i="18"/>
  <c r="E5783" i="18"/>
  <c r="F5783" i="18"/>
  <c r="G5783" i="18"/>
  <c r="H5783" i="18"/>
  <c r="I5783" i="18"/>
  <c r="J5783" i="18"/>
  <c r="K5783" i="18"/>
  <c r="L5783" i="18"/>
  <c r="M5783" i="18"/>
  <c r="N5783" i="18"/>
  <c r="A5784" i="18"/>
  <c r="B5784" i="18"/>
  <c r="C5784" i="18"/>
  <c r="D5784" i="18"/>
  <c r="E5784" i="18"/>
  <c r="F5784" i="18"/>
  <c r="G5784" i="18"/>
  <c r="H5784" i="18"/>
  <c r="I5784" i="18"/>
  <c r="J5784" i="18"/>
  <c r="K5784" i="18"/>
  <c r="L5784" i="18"/>
  <c r="M5784" i="18"/>
  <c r="N5784" i="18"/>
  <c r="A5785" i="18"/>
  <c r="B5785" i="18"/>
  <c r="C5785" i="18"/>
  <c r="D5785" i="18"/>
  <c r="E5785" i="18"/>
  <c r="F5785" i="18"/>
  <c r="G5785" i="18"/>
  <c r="H5785" i="18"/>
  <c r="I5785" i="18"/>
  <c r="J5785" i="18"/>
  <c r="K5785" i="18"/>
  <c r="L5785" i="18"/>
  <c r="M5785" i="18"/>
  <c r="N5785" i="18"/>
  <c r="A5786" i="18"/>
  <c r="B5786" i="18"/>
  <c r="C5786" i="18"/>
  <c r="D5786" i="18"/>
  <c r="E5786" i="18"/>
  <c r="F5786" i="18"/>
  <c r="G5786" i="18"/>
  <c r="H5786" i="18"/>
  <c r="I5786" i="18"/>
  <c r="J5786" i="18"/>
  <c r="K5786" i="18"/>
  <c r="L5786" i="18"/>
  <c r="M5786" i="18"/>
  <c r="N5786" i="18"/>
  <c r="A5787" i="18"/>
  <c r="B5787" i="18"/>
  <c r="C5787" i="18"/>
  <c r="D5787" i="18"/>
  <c r="E5787" i="18"/>
  <c r="F5787" i="18"/>
  <c r="G5787" i="18"/>
  <c r="H5787" i="18"/>
  <c r="I5787" i="18"/>
  <c r="J5787" i="18"/>
  <c r="K5787" i="18"/>
  <c r="L5787" i="18"/>
  <c r="M5787" i="18"/>
  <c r="N5787" i="18"/>
  <c r="A5788" i="18"/>
  <c r="B5788" i="18"/>
  <c r="C5788" i="18"/>
  <c r="D5788" i="18"/>
  <c r="E5788" i="18"/>
  <c r="F5788" i="18"/>
  <c r="G5788" i="18"/>
  <c r="H5788" i="18"/>
  <c r="I5788" i="18"/>
  <c r="J5788" i="18"/>
  <c r="K5788" i="18"/>
  <c r="L5788" i="18"/>
  <c r="M5788" i="18"/>
  <c r="N5788" i="18"/>
  <c r="A5789" i="18"/>
  <c r="B5789" i="18"/>
  <c r="C5789" i="18"/>
  <c r="D5789" i="18"/>
  <c r="E5789" i="18"/>
  <c r="F5789" i="18"/>
  <c r="G5789" i="18"/>
  <c r="H5789" i="18"/>
  <c r="I5789" i="18"/>
  <c r="J5789" i="18"/>
  <c r="K5789" i="18"/>
  <c r="L5789" i="18"/>
  <c r="M5789" i="18"/>
  <c r="N5789" i="18"/>
  <c r="A5790" i="18"/>
  <c r="B5790" i="18"/>
  <c r="C5790" i="18"/>
  <c r="D5790" i="18"/>
  <c r="E5790" i="18"/>
  <c r="F5790" i="18"/>
  <c r="G5790" i="18"/>
  <c r="H5790" i="18"/>
  <c r="I5790" i="18"/>
  <c r="J5790" i="18"/>
  <c r="K5790" i="18"/>
  <c r="L5790" i="18"/>
  <c r="M5790" i="18"/>
  <c r="N5790" i="18"/>
  <c r="A5791" i="18"/>
  <c r="B5791" i="18"/>
  <c r="C5791" i="18"/>
  <c r="D5791" i="18"/>
  <c r="E5791" i="18"/>
  <c r="F5791" i="18"/>
  <c r="G5791" i="18"/>
  <c r="H5791" i="18"/>
  <c r="I5791" i="18"/>
  <c r="J5791" i="18"/>
  <c r="K5791" i="18"/>
  <c r="L5791" i="18"/>
  <c r="M5791" i="18"/>
  <c r="N5791" i="18"/>
  <c r="A5792" i="18"/>
  <c r="B5792" i="18"/>
  <c r="C5792" i="18"/>
  <c r="D5792" i="18"/>
  <c r="E5792" i="18"/>
  <c r="F5792" i="18"/>
  <c r="G5792" i="18"/>
  <c r="H5792" i="18"/>
  <c r="I5792" i="18"/>
  <c r="J5792" i="18"/>
  <c r="K5792" i="18"/>
  <c r="L5792" i="18"/>
  <c r="M5792" i="18"/>
  <c r="N5792" i="18"/>
  <c r="A5793" i="18"/>
  <c r="B5793" i="18"/>
  <c r="C5793" i="18"/>
  <c r="D5793" i="18"/>
  <c r="E5793" i="18"/>
  <c r="F5793" i="18"/>
  <c r="G5793" i="18"/>
  <c r="H5793" i="18"/>
  <c r="I5793" i="18"/>
  <c r="J5793" i="18"/>
  <c r="K5793" i="18"/>
  <c r="L5793" i="18"/>
  <c r="M5793" i="18"/>
  <c r="N5793" i="18"/>
  <c r="A5794" i="18"/>
  <c r="B5794" i="18"/>
  <c r="C5794" i="18"/>
  <c r="D5794" i="18"/>
  <c r="E5794" i="18"/>
  <c r="F5794" i="18"/>
  <c r="G5794" i="18"/>
  <c r="H5794" i="18"/>
  <c r="I5794" i="18"/>
  <c r="J5794" i="18"/>
  <c r="K5794" i="18"/>
  <c r="L5794" i="18"/>
  <c r="M5794" i="18"/>
  <c r="N5794" i="18"/>
  <c r="A5795" i="18"/>
  <c r="B5795" i="18"/>
  <c r="C5795" i="18"/>
  <c r="D5795" i="18"/>
  <c r="E5795" i="18"/>
  <c r="F5795" i="18"/>
  <c r="G5795" i="18"/>
  <c r="H5795" i="18"/>
  <c r="I5795" i="18"/>
  <c r="J5795" i="18"/>
  <c r="K5795" i="18"/>
  <c r="L5795" i="18"/>
  <c r="M5795" i="18"/>
  <c r="N5795" i="18"/>
  <c r="A5796" i="18"/>
  <c r="B5796" i="18"/>
  <c r="C5796" i="18"/>
  <c r="D5796" i="18"/>
  <c r="E5796" i="18"/>
  <c r="F5796" i="18"/>
  <c r="G5796" i="18"/>
  <c r="H5796" i="18"/>
  <c r="I5796" i="18"/>
  <c r="J5796" i="18"/>
  <c r="K5796" i="18"/>
  <c r="L5796" i="18"/>
  <c r="M5796" i="18"/>
  <c r="N5796" i="18"/>
  <c r="A5797" i="18"/>
  <c r="B5797" i="18"/>
  <c r="C5797" i="18"/>
  <c r="D5797" i="18"/>
  <c r="E5797" i="18"/>
  <c r="F5797" i="18"/>
  <c r="G5797" i="18"/>
  <c r="H5797" i="18"/>
  <c r="I5797" i="18"/>
  <c r="J5797" i="18"/>
  <c r="K5797" i="18"/>
  <c r="L5797" i="18"/>
  <c r="M5797" i="18"/>
  <c r="N5797" i="18"/>
  <c r="A5798" i="18"/>
  <c r="B5798" i="18"/>
  <c r="C5798" i="18"/>
  <c r="D5798" i="18"/>
  <c r="E5798" i="18"/>
  <c r="F5798" i="18"/>
  <c r="G5798" i="18"/>
  <c r="H5798" i="18"/>
  <c r="I5798" i="18"/>
  <c r="J5798" i="18"/>
  <c r="K5798" i="18"/>
  <c r="L5798" i="18"/>
  <c r="M5798" i="18"/>
  <c r="N5798" i="18"/>
  <c r="A5799" i="18"/>
  <c r="B5799" i="18"/>
  <c r="C5799" i="18"/>
  <c r="D5799" i="18"/>
  <c r="E5799" i="18"/>
  <c r="F5799" i="18"/>
  <c r="G5799" i="18"/>
  <c r="H5799" i="18"/>
  <c r="I5799" i="18"/>
  <c r="J5799" i="18"/>
  <c r="K5799" i="18"/>
  <c r="L5799" i="18"/>
  <c r="M5799" i="18"/>
  <c r="N5799" i="18"/>
  <c r="A5800" i="18"/>
  <c r="B5800" i="18"/>
  <c r="C5800" i="18"/>
  <c r="D5800" i="18"/>
  <c r="E5800" i="18"/>
  <c r="F5800" i="18"/>
  <c r="G5800" i="18"/>
  <c r="H5800" i="18"/>
  <c r="I5800" i="18"/>
  <c r="J5800" i="18"/>
  <c r="K5800" i="18"/>
  <c r="L5800" i="18"/>
  <c r="M5800" i="18"/>
  <c r="N5800" i="18"/>
  <c r="A5801" i="18"/>
  <c r="B5801" i="18"/>
  <c r="C5801" i="18"/>
  <c r="D5801" i="18"/>
  <c r="E5801" i="18"/>
  <c r="F5801" i="18"/>
  <c r="G5801" i="18"/>
  <c r="H5801" i="18"/>
  <c r="I5801" i="18"/>
  <c r="J5801" i="18"/>
  <c r="K5801" i="18"/>
  <c r="L5801" i="18"/>
  <c r="M5801" i="18"/>
  <c r="N5801" i="18"/>
  <c r="A5802" i="18"/>
  <c r="B5802" i="18"/>
  <c r="C5802" i="18"/>
  <c r="D5802" i="18"/>
  <c r="E5802" i="18"/>
  <c r="F5802" i="18"/>
  <c r="G5802" i="18"/>
  <c r="H5802" i="18"/>
  <c r="I5802" i="18"/>
  <c r="J5802" i="18"/>
  <c r="K5802" i="18"/>
  <c r="L5802" i="18"/>
  <c r="M5802" i="18"/>
  <c r="N5802" i="18"/>
  <c r="A5803" i="18"/>
  <c r="B5803" i="18"/>
  <c r="C5803" i="18"/>
  <c r="D5803" i="18"/>
  <c r="E5803" i="18"/>
  <c r="F5803" i="18"/>
  <c r="G5803" i="18"/>
  <c r="H5803" i="18"/>
  <c r="I5803" i="18"/>
  <c r="J5803" i="18"/>
  <c r="K5803" i="18"/>
  <c r="L5803" i="18"/>
  <c r="M5803" i="18"/>
  <c r="N5803" i="18"/>
  <c r="A5804" i="18"/>
  <c r="B5804" i="18"/>
  <c r="C5804" i="18"/>
  <c r="D5804" i="18"/>
  <c r="E5804" i="18"/>
  <c r="F5804" i="18"/>
  <c r="G5804" i="18"/>
  <c r="H5804" i="18"/>
  <c r="I5804" i="18"/>
  <c r="J5804" i="18"/>
  <c r="K5804" i="18"/>
  <c r="L5804" i="18"/>
  <c r="M5804" i="18"/>
  <c r="N5804" i="18"/>
  <c r="A5805" i="18"/>
  <c r="B5805" i="18"/>
  <c r="C5805" i="18"/>
  <c r="D5805" i="18"/>
  <c r="E5805" i="18"/>
  <c r="F5805" i="18"/>
  <c r="G5805" i="18"/>
  <c r="H5805" i="18"/>
  <c r="I5805" i="18"/>
  <c r="J5805" i="18"/>
  <c r="K5805" i="18"/>
  <c r="L5805" i="18"/>
  <c r="M5805" i="18"/>
  <c r="N5805" i="18"/>
  <c r="A5806" i="18"/>
  <c r="B5806" i="18"/>
  <c r="C5806" i="18"/>
  <c r="D5806" i="18"/>
  <c r="E5806" i="18"/>
  <c r="F5806" i="18"/>
  <c r="G5806" i="18"/>
  <c r="H5806" i="18"/>
  <c r="I5806" i="18"/>
  <c r="J5806" i="18"/>
  <c r="K5806" i="18"/>
  <c r="L5806" i="18"/>
  <c r="M5806" i="18"/>
  <c r="N5806" i="18"/>
  <c r="A5807" i="18"/>
  <c r="B5807" i="18"/>
  <c r="C5807" i="18"/>
  <c r="D5807" i="18"/>
  <c r="E5807" i="18"/>
  <c r="F5807" i="18"/>
  <c r="G5807" i="18"/>
  <c r="H5807" i="18"/>
  <c r="I5807" i="18"/>
  <c r="J5807" i="18"/>
  <c r="K5807" i="18"/>
  <c r="L5807" i="18"/>
  <c r="M5807" i="18"/>
  <c r="N5807" i="18"/>
  <c r="A5808" i="18"/>
  <c r="B5808" i="18"/>
  <c r="C5808" i="18"/>
  <c r="D5808" i="18"/>
  <c r="E5808" i="18"/>
  <c r="F5808" i="18"/>
  <c r="G5808" i="18"/>
  <c r="H5808" i="18"/>
  <c r="I5808" i="18"/>
  <c r="J5808" i="18"/>
  <c r="K5808" i="18"/>
  <c r="L5808" i="18"/>
  <c r="M5808" i="18"/>
  <c r="N5808" i="18"/>
  <c r="A5809" i="18"/>
  <c r="B5809" i="18"/>
  <c r="C5809" i="18"/>
  <c r="D5809" i="18"/>
  <c r="E5809" i="18"/>
  <c r="F5809" i="18"/>
  <c r="G5809" i="18"/>
  <c r="H5809" i="18"/>
  <c r="I5809" i="18"/>
  <c r="J5809" i="18"/>
  <c r="K5809" i="18"/>
  <c r="L5809" i="18"/>
  <c r="M5809" i="18"/>
  <c r="N5809" i="18"/>
  <c r="A5810" i="18"/>
  <c r="B5810" i="18"/>
  <c r="C5810" i="18"/>
  <c r="D5810" i="18"/>
  <c r="E5810" i="18"/>
  <c r="F5810" i="18"/>
  <c r="G5810" i="18"/>
  <c r="H5810" i="18"/>
  <c r="I5810" i="18"/>
  <c r="J5810" i="18"/>
  <c r="K5810" i="18"/>
  <c r="L5810" i="18"/>
  <c r="M5810" i="18"/>
  <c r="N5810" i="18"/>
  <c r="A5811" i="18"/>
  <c r="B5811" i="18"/>
  <c r="C5811" i="18"/>
  <c r="D5811" i="18"/>
  <c r="E5811" i="18"/>
  <c r="F5811" i="18"/>
  <c r="G5811" i="18"/>
  <c r="H5811" i="18"/>
  <c r="I5811" i="18"/>
  <c r="J5811" i="18"/>
  <c r="K5811" i="18"/>
  <c r="L5811" i="18"/>
  <c r="M5811" i="18"/>
  <c r="N5811" i="18"/>
  <c r="A5812" i="18"/>
  <c r="B5812" i="18"/>
  <c r="C5812" i="18"/>
  <c r="D5812" i="18"/>
  <c r="E5812" i="18"/>
  <c r="F5812" i="18"/>
  <c r="G5812" i="18"/>
  <c r="H5812" i="18"/>
  <c r="I5812" i="18"/>
  <c r="J5812" i="18"/>
  <c r="K5812" i="18"/>
  <c r="L5812" i="18"/>
  <c r="M5812" i="18"/>
  <c r="N5812" i="18"/>
  <c r="A5813" i="18"/>
  <c r="B5813" i="18"/>
  <c r="C5813" i="18"/>
  <c r="D5813" i="18"/>
  <c r="E5813" i="18"/>
  <c r="F5813" i="18"/>
  <c r="G5813" i="18"/>
  <c r="H5813" i="18"/>
  <c r="I5813" i="18"/>
  <c r="J5813" i="18"/>
  <c r="K5813" i="18"/>
  <c r="L5813" i="18"/>
  <c r="M5813" i="18"/>
  <c r="N5813" i="18"/>
  <c r="A5814" i="18"/>
  <c r="B5814" i="18"/>
  <c r="C5814" i="18"/>
  <c r="D5814" i="18"/>
  <c r="E5814" i="18"/>
  <c r="F5814" i="18"/>
  <c r="G5814" i="18"/>
  <c r="H5814" i="18"/>
  <c r="I5814" i="18"/>
  <c r="J5814" i="18"/>
  <c r="K5814" i="18"/>
  <c r="L5814" i="18"/>
  <c r="M5814" i="18"/>
  <c r="N5814" i="18"/>
  <c r="A5815" i="18"/>
  <c r="B5815" i="18"/>
  <c r="C5815" i="18"/>
  <c r="D5815" i="18"/>
  <c r="E5815" i="18"/>
  <c r="F5815" i="18"/>
  <c r="G5815" i="18"/>
  <c r="H5815" i="18"/>
  <c r="I5815" i="18"/>
  <c r="J5815" i="18"/>
  <c r="K5815" i="18"/>
  <c r="L5815" i="18"/>
  <c r="M5815" i="18"/>
  <c r="N5815" i="18"/>
  <c r="A5816" i="18"/>
  <c r="B5816" i="18"/>
  <c r="C5816" i="18"/>
  <c r="D5816" i="18"/>
  <c r="E5816" i="18"/>
  <c r="F5816" i="18"/>
  <c r="G5816" i="18"/>
  <c r="H5816" i="18"/>
  <c r="I5816" i="18"/>
  <c r="J5816" i="18"/>
  <c r="K5816" i="18"/>
  <c r="L5816" i="18"/>
  <c r="M5816" i="18"/>
  <c r="N5816" i="18"/>
  <c r="A5817" i="18"/>
  <c r="B5817" i="18"/>
  <c r="C5817" i="18"/>
  <c r="D5817" i="18"/>
  <c r="E5817" i="18"/>
  <c r="F5817" i="18"/>
  <c r="G5817" i="18"/>
  <c r="H5817" i="18"/>
  <c r="I5817" i="18"/>
  <c r="J5817" i="18"/>
  <c r="K5817" i="18"/>
  <c r="L5817" i="18"/>
  <c r="M5817" i="18"/>
  <c r="N5817" i="18"/>
  <c r="A5818" i="18"/>
  <c r="B5818" i="18"/>
  <c r="C5818" i="18"/>
  <c r="D5818" i="18"/>
  <c r="E5818" i="18"/>
  <c r="F5818" i="18"/>
  <c r="G5818" i="18"/>
  <c r="H5818" i="18"/>
  <c r="I5818" i="18"/>
  <c r="J5818" i="18"/>
  <c r="K5818" i="18"/>
  <c r="L5818" i="18"/>
  <c r="M5818" i="18"/>
  <c r="N5818" i="18"/>
  <c r="A5819" i="18"/>
  <c r="B5819" i="18"/>
  <c r="C5819" i="18"/>
  <c r="D5819" i="18"/>
  <c r="E5819" i="18"/>
  <c r="F5819" i="18"/>
  <c r="G5819" i="18"/>
  <c r="H5819" i="18"/>
  <c r="I5819" i="18"/>
  <c r="J5819" i="18"/>
  <c r="K5819" i="18"/>
  <c r="L5819" i="18"/>
  <c r="M5819" i="18"/>
  <c r="N5819" i="18"/>
  <c r="A5820" i="18"/>
  <c r="B5820" i="18"/>
  <c r="C5820" i="18"/>
  <c r="D5820" i="18"/>
  <c r="E5820" i="18"/>
  <c r="F5820" i="18"/>
  <c r="G5820" i="18"/>
  <c r="H5820" i="18"/>
  <c r="I5820" i="18"/>
  <c r="J5820" i="18"/>
  <c r="K5820" i="18"/>
  <c r="L5820" i="18"/>
  <c r="M5820" i="18"/>
  <c r="N5820" i="18"/>
  <c r="A5821" i="18"/>
  <c r="B5821" i="18"/>
  <c r="C5821" i="18"/>
  <c r="D5821" i="18"/>
  <c r="E5821" i="18"/>
  <c r="F5821" i="18"/>
  <c r="G5821" i="18"/>
  <c r="H5821" i="18"/>
  <c r="I5821" i="18"/>
  <c r="J5821" i="18"/>
  <c r="K5821" i="18"/>
  <c r="L5821" i="18"/>
  <c r="M5821" i="18"/>
  <c r="N5821" i="18"/>
  <c r="A5822" i="18"/>
  <c r="B5822" i="18"/>
  <c r="C5822" i="18"/>
  <c r="D5822" i="18"/>
  <c r="E5822" i="18"/>
  <c r="F5822" i="18"/>
  <c r="G5822" i="18"/>
  <c r="H5822" i="18"/>
  <c r="I5822" i="18"/>
  <c r="J5822" i="18"/>
  <c r="K5822" i="18"/>
  <c r="L5822" i="18"/>
  <c r="M5822" i="18"/>
  <c r="N5822" i="18"/>
  <c r="A5823" i="18"/>
  <c r="B5823" i="18"/>
  <c r="C5823" i="18"/>
  <c r="D5823" i="18"/>
  <c r="E5823" i="18"/>
  <c r="F5823" i="18"/>
  <c r="G5823" i="18"/>
  <c r="H5823" i="18"/>
  <c r="I5823" i="18"/>
  <c r="J5823" i="18"/>
  <c r="K5823" i="18"/>
  <c r="L5823" i="18"/>
  <c r="M5823" i="18"/>
  <c r="N5823" i="18"/>
  <c r="A5824" i="18"/>
  <c r="B5824" i="18"/>
  <c r="C5824" i="18"/>
  <c r="D5824" i="18"/>
  <c r="E5824" i="18"/>
  <c r="F5824" i="18"/>
  <c r="G5824" i="18"/>
  <c r="H5824" i="18"/>
  <c r="I5824" i="18"/>
  <c r="J5824" i="18"/>
  <c r="K5824" i="18"/>
  <c r="L5824" i="18"/>
  <c r="M5824" i="18"/>
  <c r="N5824" i="18"/>
  <c r="A5825" i="18"/>
  <c r="B5825" i="18"/>
  <c r="C5825" i="18"/>
  <c r="D5825" i="18"/>
  <c r="E5825" i="18"/>
  <c r="F5825" i="18"/>
  <c r="G5825" i="18"/>
  <c r="H5825" i="18"/>
  <c r="I5825" i="18"/>
  <c r="J5825" i="18"/>
  <c r="K5825" i="18"/>
  <c r="L5825" i="18"/>
  <c r="M5825" i="18"/>
  <c r="N5825" i="18"/>
  <c r="A5826" i="18"/>
  <c r="B5826" i="18"/>
  <c r="C5826" i="18"/>
  <c r="D5826" i="18"/>
  <c r="E5826" i="18"/>
  <c r="F5826" i="18"/>
  <c r="G5826" i="18"/>
  <c r="H5826" i="18"/>
  <c r="I5826" i="18"/>
  <c r="J5826" i="18"/>
  <c r="K5826" i="18"/>
  <c r="L5826" i="18"/>
  <c r="M5826" i="18"/>
  <c r="N5826" i="18"/>
  <c r="A5827" i="18"/>
  <c r="B5827" i="18"/>
  <c r="C5827" i="18"/>
  <c r="D5827" i="18"/>
  <c r="E5827" i="18"/>
  <c r="F5827" i="18"/>
  <c r="G5827" i="18"/>
  <c r="H5827" i="18"/>
  <c r="I5827" i="18"/>
  <c r="J5827" i="18"/>
  <c r="K5827" i="18"/>
  <c r="L5827" i="18"/>
  <c r="M5827" i="18"/>
  <c r="N5827" i="18"/>
  <c r="A5828" i="18"/>
  <c r="B5828" i="18"/>
  <c r="C5828" i="18"/>
  <c r="D5828" i="18"/>
  <c r="E5828" i="18"/>
  <c r="F5828" i="18"/>
  <c r="G5828" i="18"/>
  <c r="H5828" i="18"/>
  <c r="I5828" i="18"/>
  <c r="J5828" i="18"/>
  <c r="K5828" i="18"/>
  <c r="L5828" i="18"/>
  <c r="M5828" i="18"/>
  <c r="N5828" i="18"/>
  <c r="A5829" i="18"/>
  <c r="B5829" i="18"/>
  <c r="C5829" i="18"/>
  <c r="D5829" i="18"/>
  <c r="E5829" i="18"/>
  <c r="F5829" i="18"/>
  <c r="G5829" i="18"/>
  <c r="H5829" i="18"/>
  <c r="I5829" i="18"/>
  <c r="J5829" i="18"/>
  <c r="K5829" i="18"/>
  <c r="L5829" i="18"/>
  <c r="M5829" i="18"/>
  <c r="N5829" i="18"/>
  <c r="A5830" i="18"/>
  <c r="B5830" i="18"/>
  <c r="C5830" i="18"/>
  <c r="D5830" i="18"/>
  <c r="E5830" i="18"/>
  <c r="F5830" i="18"/>
  <c r="G5830" i="18"/>
  <c r="H5830" i="18"/>
  <c r="I5830" i="18"/>
  <c r="J5830" i="18"/>
  <c r="K5830" i="18"/>
  <c r="L5830" i="18"/>
  <c r="M5830" i="18"/>
  <c r="N5830" i="18"/>
  <c r="A5831" i="18"/>
  <c r="B5831" i="18"/>
  <c r="C5831" i="18"/>
  <c r="D5831" i="18"/>
  <c r="E5831" i="18"/>
  <c r="F5831" i="18"/>
  <c r="G5831" i="18"/>
  <c r="H5831" i="18"/>
  <c r="I5831" i="18"/>
  <c r="J5831" i="18"/>
  <c r="K5831" i="18"/>
  <c r="L5831" i="18"/>
  <c r="M5831" i="18"/>
  <c r="N5831" i="18"/>
  <c r="A5832" i="18"/>
  <c r="B5832" i="18"/>
  <c r="C5832" i="18"/>
  <c r="D5832" i="18"/>
  <c r="E5832" i="18"/>
  <c r="F5832" i="18"/>
  <c r="G5832" i="18"/>
  <c r="H5832" i="18"/>
  <c r="I5832" i="18"/>
  <c r="J5832" i="18"/>
  <c r="K5832" i="18"/>
  <c r="L5832" i="18"/>
  <c r="M5832" i="18"/>
  <c r="N5832" i="18"/>
  <c r="A5833" i="18"/>
  <c r="B5833" i="18"/>
  <c r="C5833" i="18"/>
  <c r="D5833" i="18"/>
  <c r="E5833" i="18"/>
  <c r="F5833" i="18"/>
  <c r="G5833" i="18"/>
  <c r="H5833" i="18"/>
  <c r="I5833" i="18"/>
  <c r="J5833" i="18"/>
  <c r="K5833" i="18"/>
  <c r="L5833" i="18"/>
  <c r="M5833" i="18"/>
  <c r="N5833" i="18"/>
  <c r="A5834" i="18"/>
  <c r="B5834" i="18"/>
  <c r="C5834" i="18"/>
  <c r="D5834" i="18"/>
  <c r="E5834" i="18"/>
  <c r="F5834" i="18"/>
  <c r="G5834" i="18"/>
  <c r="H5834" i="18"/>
  <c r="I5834" i="18"/>
  <c r="J5834" i="18"/>
  <c r="K5834" i="18"/>
  <c r="L5834" i="18"/>
  <c r="M5834" i="18"/>
  <c r="N5834" i="18"/>
  <c r="A5835" i="18"/>
  <c r="B5835" i="18"/>
  <c r="C5835" i="18"/>
  <c r="D5835" i="18"/>
  <c r="E5835" i="18"/>
  <c r="F5835" i="18"/>
  <c r="G5835" i="18"/>
  <c r="H5835" i="18"/>
  <c r="I5835" i="18"/>
  <c r="J5835" i="18"/>
  <c r="K5835" i="18"/>
  <c r="L5835" i="18"/>
  <c r="M5835" i="18"/>
  <c r="N5835" i="18"/>
  <c r="A5836" i="18"/>
  <c r="B5836" i="18"/>
  <c r="C5836" i="18"/>
  <c r="D5836" i="18"/>
  <c r="E5836" i="18"/>
  <c r="F5836" i="18"/>
  <c r="G5836" i="18"/>
  <c r="H5836" i="18"/>
  <c r="I5836" i="18"/>
  <c r="J5836" i="18"/>
  <c r="K5836" i="18"/>
  <c r="L5836" i="18"/>
  <c r="M5836" i="18"/>
  <c r="N5836" i="18"/>
  <c r="A5837" i="18"/>
  <c r="B5837" i="18"/>
  <c r="C5837" i="18"/>
  <c r="D5837" i="18"/>
  <c r="E5837" i="18"/>
  <c r="F5837" i="18"/>
  <c r="G5837" i="18"/>
  <c r="H5837" i="18"/>
  <c r="I5837" i="18"/>
  <c r="J5837" i="18"/>
  <c r="K5837" i="18"/>
  <c r="L5837" i="18"/>
  <c r="M5837" i="18"/>
  <c r="N5837" i="18"/>
  <c r="A5838" i="18"/>
  <c r="B5838" i="18"/>
  <c r="C5838" i="18"/>
  <c r="D5838" i="18"/>
  <c r="E5838" i="18"/>
  <c r="F5838" i="18"/>
  <c r="G5838" i="18"/>
  <c r="H5838" i="18"/>
  <c r="I5838" i="18"/>
  <c r="J5838" i="18"/>
  <c r="K5838" i="18"/>
  <c r="L5838" i="18"/>
  <c r="M5838" i="18"/>
  <c r="N5838" i="18"/>
  <c r="A5839" i="18"/>
  <c r="B5839" i="18"/>
  <c r="C5839" i="18"/>
  <c r="D5839" i="18"/>
  <c r="E5839" i="18"/>
  <c r="F5839" i="18"/>
  <c r="G5839" i="18"/>
  <c r="H5839" i="18"/>
  <c r="I5839" i="18"/>
  <c r="J5839" i="18"/>
  <c r="K5839" i="18"/>
  <c r="L5839" i="18"/>
  <c r="M5839" i="18"/>
  <c r="N5839" i="18"/>
  <c r="A5840" i="18"/>
  <c r="B5840" i="18"/>
  <c r="C5840" i="18"/>
  <c r="D5840" i="18"/>
  <c r="E5840" i="18"/>
  <c r="F5840" i="18"/>
  <c r="G5840" i="18"/>
  <c r="H5840" i="18"/>
  <c r="I5840" i="18"/>
  <c r="J5840" i="18"/>
  <c r="K5840" i="18"/>
  <c r="L5840" i="18"/>
  <c r="M5840" i="18"/>
  <c r="N5840" i="18"/>
  <c r="A5841" i="18"/>
  <c r="B5841" i="18"/>
  <c r="C5841" i="18"/>
  <c r="D5841" i="18"/>
  <c r="E5841" i="18"/>
  <c r="F5841" i="18"/>
  <c r="G5841" i="18"/>
  <c r="H5841" i="18"/>
  <c r="I5841" i="18"/>
  <c r="J5841" i="18"/>
  <c r="K5841" i="18"/>
  <c r="L5841" i="18"/>
  <c r="M5841" i="18"/>
  <c r="N5841" i="18"/>
  <c r="A5842" i="18"/>
  <c r="B5842" i="18"/>
  <c r="C5842" i="18"/>
  <c r="D5842" i="18"/>
  <c r="E5842" i="18"/>
  <c r="F5842" i="18"/>
  <c r="G5842" i="18"/>
  <c r="H5842" i="18"/>
  <c r="I5842" i="18"/>
  <c r="J5842" i="18"/>
  <c r="K5842" i="18"/>
  <c r="L5842" i="18"/>
  <c r="M5842" i="18"/>
  <c r="N5842" i="18"/>
  <c r="A5843" i="18"/>
  <c r="B5843" i="18"/>
  <c r="C5843" i="18"/>
  <c r="D5843" i="18"/>
  <c r="E5843" i="18"/>
  <c r="F5843" i="18"/>
  <c r="G5843" i="18"/>
  <c r="H5843" i="18"/>
  <c r="I5843" i="18"/>
  <c r="J5843" i="18"/>
  <c r="K5843" i="18"/>
  <c r="L5843" i="18"/>
  <c r="M5843" i="18"/>
  <c r="N5843" i="18"/>
  <c r="A5844" i="18"/>
  <c r="B5844" i="18"/>
  <c r="C5844" i="18"/>
  <c r="D5844" i="18"/>
  <c r="E5844" i="18"/>
  <c r="F5844" i="18"/>
  <c r="G5844" i="18"/>
  <c r="H5844" i="18"/>
  <c r="I5844" i="18"/>
  <c r="J5844" i="18"/>
  <c r="K5844" i="18"/>
  <c r="L5844" i="18"/>
  <c r="M5844" i="18"/>
  <c r="N5844" i="18"/>
  <c r="A5845" i="18"/>
  <c r="B5845" i="18"/>
  <c r="C5845" i="18"/>
  <c r="D5845" i="18"/>
  <c r="E5845" i="18"/>
  <c r="F5845" i="18"/>
  <c r="G5845" i="18"/>
  <c r="H5845" i="18"/>
  <c r="I5845" i="18"/>
  <c r="J5845" i="18"/>
  <c r="K5845" i="18"/>
  <c r="L5845" i="18"/>
  <c r="M5845" i="18"/>
  <c r="N5845" i="18"/>
  <c r="A5846" i="18"/>
  <c r="B5846" i="18"/>
  <c r="C5846" i="18"/>
  <c r="D5846" i="18"/>
  <c r="E5846" i="18"/>
  <c r="F5846" i="18"/>
  <c r="G5846" i="18"/>
  <c r="H5846" i="18"/>
  <c r="I5846" i="18"/>
  <c r="J5846" i="18"/>
  <c r="K5846" i="18"/>
  <c r="L5846" i="18"/>
  <c r="M5846" i="18"/>
  <c r="N5846" i="18"/>
  <c r="A5847" i="18"/>
  <c r="B5847" i="18"/>
  <c r="C5847" i="18"/>
  <c r="D5847" i="18"/>
  <c r="E5847" i="18"/>
  <c r="F5847" i="18"/>
  <c r="G5847" i="18"/>
  <c r="H5847" i="18"/>
  <c r="I5847" i="18"/>
  <c r="J5847" i="18"/>
  <c r="K5847" i="18"/>
  <c r="L5847" i="18"/>
  <c r="M5847" i="18"/>
  <c r="N5847" i="18"/>
  <c r="A5848" i="18"/>
  <c r="B5848" i="18"/>
  <c r="C5848" i="18"/>
  <c r="D5848" i="18"/>
  <c r="E5848" i="18"/>
  <c r="F5848" i="18"/>
  <c r="G5848" i="18"/>
  <c r="H5848" i="18"/>
  <c r="I5848" i="18"/>
  <c r="J5848" i="18"/>
  <c r="K5848" i="18"/>
  <c r="L5848" i="18"/>
  <c r="M5848" i="18"/>
  <c r="N5848" i="18"/>
  <c r="A5849" i="18"/>
  <c r="B5849" i="18"/>
  <c r="C5849" i="18"/>
  <c r="D5849" i="18"/>
  <c r="E5849" i="18"/>
  <c r="F5849" i="18"/>
  <c r="G5849" i="18"/>
  <c r="H5849" i="18"/>
  <c r="I5849" i="18"/>
  <c r="J5849" i="18"/>
  <c r="K5849" i="18"/>
  <c r="L5849" i="18"/>
  <c r="M5849" i="18"/>
  <c r="N5849" i="18"/>
  <c r="A5850" i="18"/>
  <c r="B5850" i="18"/>
  <c r="C5850" i="18"/>
  <c r="D5850" i="18"/>
  <c r="E5850" i="18"/>
  <c r="F5850" i="18"/>
  <c r="G5850" i="18"/>
  <c r="H5850" i="18"/>
  <c r="I5850" i="18"/>
  <c r="J5850" i="18"/>
  <c r="K5850" i="18"/>
  <c r="L5850" i="18"/>
  <c r="M5850" i="18"/>
  <c r="N5850" i="18"/>
  <c r="A5851" i="18"/>
  <c r="B5851" i="18"/>
  <c r="C5851" i="18"/>
  <c r="D5851" i="18"/>
  <c r="E5851" i="18"/>
  <c r="F5851" i="18"/>
  <c r="G5851" i="18"/>
  <c r="H5851" i="18"/>
  <c r="I5851" i="18"/>
  <c r="J5851" i="18"/>
  <c r="K5851" i="18"/>
  <c r="L5851" i="18"/>
  <c r="M5851" i="18"/>
  <c r="N5851" i="18"/>
  <c r="A5852" i="18"/>
  <c r="B5852" i="18"/>
  <c r="C5852" i="18"/>
  <c r="D5852" i="18"/>
  <c r="E5852" i="18"/>
  <c r="F5852" i="18"/>
  <c r="G5852" i="18"/>
  <c r="H5852" i="18"/>
  <c r="I5852" i="18"/>
  <c r="J5852" i="18"/>
  <c r="K5852" i="18"/>
  <c r="L5852" i="18"/>
  <c r="M5852" i="18"/>
  <c r="N5852" i="18"/>
  <c r="A5853" i="18"/>
  <c r="B5853" i="18"/>
  <c r="C5853" i="18"/>
  <c r="D5853" i="18"/>
  <c r="E5853" i="18"/>
  <c r="F5853" i="18"/>
  <c r="G5853" i="18"/>
  <c r="H5853" i="18"/>
  <c r="I5853" i="18"/>
  <c r="J5853" i="18"/>
  <c r="K5853" i="18"/>
  <c r="L5853" i="18"/>
  <c r="M5853" i="18"/>
  <c r="N5853" i="18"/>
  <c r="A5854" i="18"/>
  <c r="B5854" i="18"/>
  <c r="C5854" i="18"/>
  <c r="D5854" i="18"/>
  <c r="E5854" i="18"/>
  <c r="F5854" i="18"/>
  <c r="G5854" i="18"/>
  <c r="H5854" i="18"/>
  <c r="I5854" i="18"/>
  <c r="J5854" i="18"/>
  <c r="K5854" i="18"/>
  <c r="L5854" i="18"/>
  <c r="M5854" i="18"/>
  <c r="N5854" i="18"/>
  <c r="A5855" i="18"/>
  <c r="B5855" i="18"/>
  <c r="C5855" i="18"/>
  <c r="D5855" i="18"/>
  <c r="E5855" i="18"/>
  <c r="F5855" i="18"/>
  <c r="G5855" i="18"/>
  <c r="H5855" i="18"/>
  <c r="I5855" i="18"/>
  <c r="J5855" i="18"/>
  <c r="K5855" i="18"/>
  <c r="L5855" i="18"/>
  <c r="M5855" i="18"/>
  <c r="N5855" i="18"/>
  <c r="A5856" i="18"/>
  <c r="B5856" i="18"/>
  <c r="C5856" i="18"/>
  <c r="D5856" i="18"/>
  <c r="E5856" i="18"/>
  <c r="F5856" i="18"/>
  <c r="G5856" i="18"/>
  <c r="H5856" i="18"/>
  <c r="I5856" i="18"/>
  <c r="J5856" i="18"/>
  <c r="K5856" i="18"/>
  <c r="L5856" i="18"/>
  <c r="M5856" i="18"/>
  <c r="N5856" i="18"/>
  <c r="A5857" i="18"/>
  <c r="B5857" i="18"/>
  <c r="C5857" i="18"/>
  <c r="D5857" i="18"/>
  <c r="E5857" i="18"/>
  <c r="F5857" i="18"/>
  <c r="G5857" i="18"/>
  <c r="H5857" i="18"/>
  <c r="I5857" i="18"/>
  <c r="J5857" i="18"/>
  <c r="K5857" i="18"/>
  <c r="L5857" i="18"/>
  <c r="M5857" i="18"/>
  <c r="N5857" i="18"/>
  <c r="A5858" i="18"/>
  <c r="B5858" i="18"/>
  <c r="C5858" i="18"/>
  <c r="D5858" i="18"/>
  <c r="E5858" i="18"/>
  <c r="F5858" i="18"/>
  <c r="G5858" i="18"/>
  <c r="H5858" i="18"/>
  <c r="I5858" i="18"/>
  <c r="J5858" i="18"/>
  <c r="K5858" i="18"/>
  <c r="L5858" i="18"/>
  <c r="M5858" i="18"/>
  <c r="N5858" i="18"/>
  <c r="A5859" i="18"/>
  <c r="B5859" i="18"/>
  <c r="C5859" i="18"/>
  <c r="D5859" i="18"/>
  <c r="E5859" i="18"/>
  <c r="F5859" i="18"/>
  <c r="G5859" i="18"/>
  <c r="H5859" i="18"/>
  <c r="I5859" i="18"/>
  <c r="J5859" i="18"/>
  <c r="K5859" i="18"/>
  <c r="L5859" i="18"/>
  <c r="M5859" i="18"/>
  <c r="N5859" i="18"/>
  <c r="A5860" i="18"/>
  <c r="B5860" i="18"/>
  <c r="C5860" i="18"/>
  <c r="D5860" i="18"/>
  <c r="E5860" i="18"/>
  <c r="F5860" i="18"/>
  <c r="G5860" i="18"/>
  <c r="H5860" i="18"/>
  <c r="I5860" i="18"/>
  <c r="J5860" i="18"/>
  <c r="K5860" i="18"/>
  <c r="L5860" i="18"/>
  <c r="M5860" i="18"/>
  <c r="N5860" i="18"/>
  <c r="A5861" i="18"/>
  <c r="B5861" i="18"/>
  <c r="C5861" i="18"/>
  <c r="D5861" i="18"/>
  <c r="E5861" i="18"/>
  <c r="F5861" i="18"/>
  <c r="G5861" i="18"/>
  <c r="H5861" i="18"/>
  <c r="I5861" i="18"/>
  <c r="J5861" i="18"/>
  <c r="K5861" i="18"/>
  <c r="L5861" i="18"/>
  <c r="M5861" i="18"/>
  <c r="N5861" i="18"/>
  <c r="A5862" i="18"/>
  <c r="B5862" i="18"/>
  <c r="C5862" i="18"/>
  <c r="D5862" i="18"/>
  <c r="E5862" i="18"/>
  <c r="F5862" i="18"/>
  <c r="G5862" i="18"/>
  <c r="H5862" i="18"/>
  <c r="I5862" i="18"/>
  <c r="J5862" i="18"/>
  <c r="K5862" i="18"/>
  <c r="L5862" i="18"/>
  <c r="M5862" i="18"/>
  <c r="N5862" i="18"/>
  <c r="A5863" i="18"/>
  <c r="B5863" i="18"/>
  <c r="C5863" i="18"/>
  <c r="D5863" i="18"/>
  <c r="E5863" i="18"/>
  <c r="F5863" i="18"/>
  <c r="G5863" i="18"/>
  <c r="H5863" i="18"/>
  <c r="I5863" i="18"/>
  <c r="J5863" i="18"/>
  <c r="K5863" i="18"/>
  <c r="L5863" i="18"/>
  <c r="M5863" i="18"/>
  <c r="N5863" i="18"/>
  <c r="A5864" i="18"/>
  <c r="B5864" i="18"/>
  <c r="C5864" i="18"/>
  <c r="D5864" i="18"/>
  <c r="E5864" i="18"/>
  <c r="F5864" i="18"/>
  <c r="G5864" i="18"/>
  <c r="H5864" i="18"/>
  <c r="I5864" i="18"/>
  <c r="J5864" i="18"/>
  <c r="K5864" i="18"/>
  <c r="L5864" i="18"/>
  <c r="M5864" i="18"/>
  <c r="N5864" i="18"/>
  <c r="A5865" i="18"/>
  <c r="B5865" i="18"/>
  <c r="C5865" i="18"/>
  <c r="D5865" i="18"/>
  <c r="E5865" i="18"/>
  <c r="F5865" i="18"/>
  <c r="G5865" i="18"/>
  <c r="H5865" i="18"/>
  <c r="I5865" i="18"/>
  <c r="J5865" i="18"/>
  <c r="K5865" i="18"/>
  <c r="L5865" i="18"/>
  <c r="M5865" i="18"/>
  <c r="N5865" i="18"/>
  <c r="A5866" i="18"/>
  <c r="B5866" i="18"/>
  <c r="C5866" i="18"/>
  <c r="D5866" i="18"/>
  <c r="E5866" i="18"/>
  <c r="F5866" i="18"/>
  <c r="G5866" i="18"/>
  <c r="H5866" i="18"/>
  <c r="I5866" i="18"/>
  <c r="J5866" i="18"/>
  <c r="K5866" i="18"/>
  <c r="L5866" i="18"/>
  <c r="M5866" i="18"/>
  <c r="N5866" i="18"/>
  <c r="A5867" i="18"/>
  <c r="B5867" i="18"/>
  <c r="C5867" i="18"/>
  <c r="D5867" i="18"/>
  <c r="E5867" i="18"/>
  <c r="F5867" i="18"/>
  <c r="G5867" i="18"/>
  <c r="H5867" i="18"/>
  <c r="I5867" i="18"/>
  <c r="J5867" i="18"/>
  <c r="K5867" i="18"/>
  <c r="L5867" i="18"/>
  <c r="M5867" i="18"/>
  <c r="N5867" i="18"/>
  <c r="A5868" i="18"/>
  <c r="B5868" i="18"/>
  <c r="C5868" i="18"/>
  <c r="D5868" i="18"/>
  <c r="E5868" i="18"/>
  <c r="F5868" i="18"/>
  <c r="G5868" i="18"/>
  <c r="H5868" i="18"/>
  <c r="I5868" i="18"/>
  <c r="J5868" i="18"/>
  <c r="K5868" i="18"/>
  <c r="L5868" i="18"/>
  <c r="M5868" i="18"/>
  <c r="N5868" i="18"/>
  <c r="A5869" i="18"/>
  <c r="B5869" i="18"/>
  <c r="C5869" i="18"/>
  <c r="D5869" i="18"/>
  <c r="E5869" i="18"/>
  <c r="F5869" i="18"/>
  <c r="G5869" i="18"/>
  <c r="H5869" i="18"/>
  <c r="I5869" i="18"/>
  <c r="J5869" i="18"/>
  <c r="K5869" i="18"/>
  <c r="L5869" i="18"/>
  <c r="M5869" i="18"/>
  <c r="N5869" i="18"/>
  <c r="A5870" i="18"/>
  <c r="B5870" i="18"/>
  <c r="C5870" i="18"/>
  <c r="D5870" i="18"/>
  <c r="E5870" i="18"/>
  <c r="F5870" i="18"/>
  <c r="G5870" i="18"/>
  <c r="H5870" i="18"/>
  <c r="I5870" i="18"/>
  <c r="J5870" i="18"/>
  <c r="K5870" i="18"/>
  <c r="L5870" i="18"/>
  <c r="M5870" i="18"/>
  <c r="N5870" i="18"/>
  <c r="A5871" i="18"/>
  <c r="B5871" i="18"/>
  <c r="C5871" i="18"/>
  <c r="D5871" i="18"/>
  <c r="E5871" i="18"/>
  <c r="F5871" i="18"/>
  <c r="G5871" i="18"/>
  <c r="H5871" i="18"/>
  <c r="I5871" i="18"/>
  <c r="J5871" i="18"/>
  <c r="K5871" i="18"/>
  <c r="L5871" i="18"/>
  <c r="M5871" i="18"/>
  <c r="N5871" i="18"/>
  <c r="A5872" i="18"/>
  <c r="B5872" i="18"/>
  <c r="C5872" i="18"/>
  <c r="D5872" i="18"/>
  <c r="E5872" i="18"/>
  <c r="F5872" i="18"/>
  <c r="G5872" i="18"/>
  <c r="H5872" i="18"/>
  <c r="I5872" i="18"/>
  <c r="J5872" i="18"/>
  <c r="K5872" i="18"/>
  <c r="L5872" i="18"/>
  <c r="M5872" i="18"/>
  <c r="N5872" i="18"/>
  <c r="A5873" i="18"/>
  <c r="B5873" i="18"/>
  <c r="C5873" i="18"/>
  <c r="D5873" i="18"/>
  <c r="E5873" i="18"/>
  <c r="F5873" i="18"/>
  <c r="G5873" i="18"/>
  <c r="H5873" i="18"/>
  <c r="I5873" i="18"/>
  <c r="J5873" i="18"/>
  <c r="K5873" i="18"/>
  <c r="L5873" i="18"/>
  <c r="M5873" i="18"/>
  <c r="N5873" i="18"/>
  <c r="A5874" i="18"/>
  <c r="B5874" i="18"/>
  <c r="C5874" i="18"/>
  <c r="D5874" i="18"/>
  <c r="E5874" i="18"/>
  <c r="F5874" i="18"/>
  <c r="G5874" i="18"/>
  <c r="H5874" i="18"/>
  <c r="I5874" i="18"/>
  <c r="J5874" i="18"/>
  <c r="K5874" i="18"/>
  <c r="L5874" i="18"/>
  <c r="M5874" i="18"/>
  <c r="N5874" i="18"/>
  <c r="A5875" i="18"/>
  <c r="B5875" i="18"/>
  <c r="C5875" i="18"/>
  <c r="D5875" i="18"/>
  <c r="E5875" i="18"/>
  <c r="F5875" i="18"/>
  <c r="G5875" i="18"/>
  <c r="H5875" i="18"/>
  <c r="I5875" i="18"/>
  <c r="J5875" i="18"/>
  <c r="K5875" i="18"/>
  <c r="L5875" i="18"/>
  <c r="M5875" i="18"/>
  <c r="N5875" i="18"/>
  <c r="A5876" i="18"/>
  <c r="B5876" i="18"/>
  <c r="C5876" i="18"/>
  <c r="D5876" i="18"/>
  <c r="E5876" i="18"/>
  <c r="F5876" i="18"/>
  <c r="G5876" i="18"/>
  <c r="H5876" i="18"/>
  <c r="I5876" i="18"/>
  <c r="J5876" i="18"/>
  <c r="K5876" i="18"/>
  <c r="L5876" i="18"/>
  <c r="M5876" i="18"/>
  <c r="N5876" i="18"/>
  <c r="A5877" i="18"/>
  <c r="B5877" i="18"/>
  <c r="C5877" i="18"/>
  <c r="D5877" i="18"/>
  <c r="E5877" i="18"/>
  <c r="F5877" i="18"/>
  <c r="G5877" i="18"/>
  <c r="H5877" i="18"/>
  <c r="I5877" i="18"/>
  <c r="J5877" i="18"/>
  <c r="K5877" i="18"/>
  <c r="L5877" i="18"/>
  <c r="M5877" i="18"/>
  <c r="N5877" i="18"/>
  <c r="A5878" i="18"/>
  <c r="B5878" i="18"/>
  <c r="C5878" i="18"/>
  <c r="D5878" i="18"/>
  <c r="E5878" i="18"/>
  <c r="F5878" i="18"/>
  <c r="G5878" i="18"/>
  <c r="H5878" i="18"/>
  <c r="I5878" i="18"/>
  <c r="J5878" i="18"/>
  <c r="K5878" i="18"/>
  <c r="L5878" i="18"/>
  <c r="M5878" i="18"/>
  <c r="N5878" i="18"/>
  <c r="A5879" i="18"/>
  <c r="B5879" i="18"/>
  <c r="C5879" i="18"/>
  <c r="D5879" i="18"/>
  <c r="E5879" i="18"/>
  <c r="F5879" i="18"/>
  <c r="G5879" i="18"/>
  <c r="H5879" i="18"/>
  <c r="I5879" i="18"/>
  <c r="J5879" i="18"/>
  <c r="K5879" i="18"/>
  <c r="L5879" i="18"/>
  <c r="M5879" i="18"/>
  <c r="N5879" i="18"/>
  <c r="A5880" i="18"/>
  <c r="B5880" i="18"/>
  <c r="C5880" i="18"/>
  <c r="D5880" i="18"/>
  <c r="E5880" i="18"/>
  <c r="F5880" i="18"/>
  <c r="G5880" i="18"/>
  <c r="H5880" i="18"/>
  <c r="I5880" i="18"/>
  <c r="J5880" i="18"/>
  <c r="K5880" i="18"/>
  <c r="L5880" i="18"/>
  <c r="M5880" i="18"/>
  <c r="N5880" i="18"/>
  <c r="A5881" i="18"/>
  <c r="B5881" i="18"/>
  <c r="C5881" i="18"/>
  <c r="D5881" i="18"/>
  <c r="E5881" i="18"/>
  <c r="F5881" i="18"/>
  <c r="G5881" i="18"/>
  <c r="H5881" i="18"/>
  <c r="I5881" i="18"/>
  <c r="J5881" i="18"/>
  <c r="K5881" i="18"/>
  <c r="L5881" i="18"/>
  <c r="M5881" i="18"/>
  <c r="N5881" i="18"/>
  <c r="A5882" i="18"/>
  <c r="B5882" i="18"/>
  <c r="C5882" i="18"/>
  <c r="D5882" i="18"/>
  <c r="E5882" i="18"/>
  <c r="F5882" i="18"/>
  <c r="G5882" i="18"/>
  <c r="H5882" i="18"/>
  <c r="I5882" i="18"/>
  <c r="J5882" i="18"/>
  <c r="K5882" i="18"/>
  <c r="L5882" i="18"/>
  <c r="M5882" i="18"/>
  <c r="N5882" i="18"/>
  <c r="A5883" i="18"/>
  <c r="B5883" i="18"/>
  <c r="C5883" i="18"/>
  <c r="D5883" i="18"/>
  <c r="E5883" i="18"/>
  <c r="F5883" i="18"/>
  <c r="G5883" i="18"/>
  <c r="H5883" i="18"/>
  <c r="I5883" i="18"/>
  <c r="J5883" i="18"/>
  <c r="K5883" i="18"/>
  <c r="L5883" i="18"/>
  <c r="M5883" i="18"/>
  <c r="N5883" i="18"/>
  <c r="A5884" i="18"/>
  <c r="B5884" i="18"/>
  <c r="C5884" i="18"/>
  <c r="D5884" i="18"/>
  <c r="E5884" i="18"/>
  <c r="F5884" i="18"/>
  <c r="G5884" i="18"/>
  <c r="H5884" i="18"/>
  <c r="I5884" i="18"/>
  <c r="J5884" i="18"/>
  <c r="K5884" i="18"/>
  <c r="L5884" i="18"/>
  <c r="M5884" i="18"/>
  <c r="N5884" i="18"/>
  <c r="A5885" i="18"/>
  <c r="B5885" i="18"/>
  <c r="C5885" i="18"/>
  <c r="D5885" i="18"/>
  <c r="E5885" i="18"/>
  <c r="F5885" i="18"/>
  <c r="G5885" i="18"/>
  <c r="H5885" i="18"/>
  <c r="I5885" i="18"/>
  <c r="J5885" i="18"/>
  <c r="K5885" i="18"/>
  <c r="L5885" i="18"/>
  <c r="M5885" i="18"/>
  <c r="N5885" i="18"/>
  <c r="A5886" i="18"/>
  <c r="B5886" i="18"/>
  <c r="C5886" i="18"/>
  <c r="D5886" i="18"/>
  <c r="E5886" i="18"/>
  <c r="F5886" i="18"/>
  <c r="G5886" i="18"/>
  <c r="H5886" i="18"/>
  <c r="I5886" i="18"/>
  <c r="J5886" i="18"/>
  <c r="K5886" i="18"/>
  <c r="L5886" i="18"/>
  <c r="M5886" i="18"/>
  <c r="N5886" i="18"/>
  <c r="A5887" i="18"/>
  <c r="B5887" i="18"/>
  <c r="C5887" i="18"/>
  <c r="D5887" i="18"/>
  <c r="E5887" i="18"/>
  <c r="F5887" i="18"/>
  <c r="G5887" i="18"/>
  <c r="H5887" i="18"/>
  <c r="I5887" i="18"/>
  <c r="J5887" i="18"/>
  <c r="K5887" i="18"/>
  <c r="L5887" i="18"/>
  <c r="M5887" i="18"/>
  <c r="N5887" i="18"/>
  <c r="A5888" i="18"/>
  <c r="B5888" i="18"/>
  <c r="C5888" i="18"/>
  <c r="D5888" i="18"/>
  <c r="E5888" i="18"/>
  <c r="F5888" i="18"/>
  <c r="G5888" i="18"/>
  <c r="H5888" i="18"/>
  <c r="I5888" i="18"/>
  <c r="J5888" i="18"/>
  <c r="K5888" i="18"/>
  <c r="L5888" i="18"/>
  <c r="M5888" i="18"/>
  <c r="N5888" i="18"/>
  <c r="A5889" i="18"/>
  <c r="B5889" i="18"/>
  <c r="C5889" i="18"/>
  <c r="D5889" i="18"/>
  <c r="E5889" i="18"/>
  <c r="F5889" i="18"/>
  <c r="G5889" i="18"/>
  <c r="H5889" i="18"/>
  <c r="I5889" i="18"/>
  <c r="J5889" i="18"/>
  <c r="K5889" i="18"/>
  <c r="L5889" i="18"/>
  <c r="M5889" i="18"/>
  <c r="N5889" i="18"/>
  <c r="A5890" i="18"/>
  <c r="B5890" i="18"/>
  <c r="C5890" i="18"/>
  <c r="D5890" i="18"/>
  <c r="E5890" i="18"/>
  <c r="F5890" i="18"/>
  <c r="G5890" i="18"/>
  <c r="H5890" i="18"/>
  <c r="I5890" i="18"/>
  <c r="J5890" i="18"/>
  <c r="K5890" i="18"/>
  <c r="L5890" i="18"/>
  <c r="M5890" i="18"/>
  <c r="N5890" i="18"/>
  <c r="A5891" i="18"/>
  <c r="B5891" i="18"/>
  <c r="C5891" i="18"/>
  <c r="D5891" i="18"/>
  <c r="E5891" i="18"/>
  <c r="F5891" i="18"/>
  <c r="G5891" i="18"/>
  <c r="H5891" i="18"/>
  <c r="I5891" i="18"/>
  <c r="J5891" i="18"/>
  <c r="K5891" i="18"/>
  <c r="L5891" i="18"/>
  <c r="M5891" i="18"/>
  <c r="N5891" i="18"/>
  <c r="A5892" i="18"/>
  <c r="B5892" i="18"/>
  <c r="C5892" i="18"/>
  <c r="D5892" i="18"/>
  <c r="E5892" i="18"/>
  <c r="F5892" i="18"/>
  <c r="G5892" i="18"/>
  <c r="H5892" i="18"/>
  <c r="I5892" i="18"/>
  <c r="J5892" i="18"/>
  <c r="K5892" i="18"/>
  <c r="L5892" i="18"/>
  <c r="M5892" i="18"/>
  <c r="N5892" i="18"/>
  <c r="A5893" i="18"/>
  <c r="B5893" i="18"/>
  <c r="C5893" i="18"/>
  <c r="D5893" i="18"/>
  <c r="E5893" i="18"/>
  <c r="F5893" i="18"/>
  <c r="G5893" i="18"/>
  <c r="H5893" i="18"/>
  <c r="I5893" i="18"/>
  <c r="J5893" i="18"/>
  <c r="K5893" i="18"/>
  <c r="L5893" i="18"/>
  <c r="M5893" i="18"/>
  <c r="N5893" i="18"/>
  <c r="A5894" i="18"/>
  <c r="B5894" i="18"/>
  <c r="C5894" i="18"/>
  <c r="D5894" i="18"/>
  <c r="E5894" i="18"/>
  <c r="F5894" i="18"/>
  <c r="G5894" i="18"/>
  <c r="H5894" i="18"/>
  <c r="I5894" i="18"/>
  <c r="J5894" i="18"/>
  <c r="K5894" i="18"/>
  <c r="L5894" i="18"/>
  <c r="M5894" i="18"/>
  <c r="N5894" i="18"/>
  <c r="A5895" i="18"/>
  <c r="B5895" i="18"/>
  <c r="C5895" i="18"/>
  <c r="D5895" i="18"/>
  <c r="E5895" i="18"/>
  <c r="F5895" i="18"/>
  <c r="G5895" i="18"/>
  <c r="H5895" i="18"/>
  <c r="I5895" i="18"/>
  <c r="J5895" i="18"/>
  <c r="K5895" i="18"/>
  <c r="L5895" i="18"/>
  <c r="M5895" i="18"/>
  <c r="N5895" i="18"/>
  <c r="A5896" i="18"/>
  <c r="B5896" i="18"/>
  <c r="C5896" i="18"/>
  <c r="D5896" i="18"/>
  <c r="E5896" i="18"/>
  <c r="F5896" i="18"/>
  <c r="G5896" i="18"/>
  <c r="H5896" i="18"/>
  <c r="I5896" i="18"/>
  <c r="J5896" i="18"/>
  <c r="K5896" i="18"/>
  <c r="L5896" i="18"/>
  <c r="M5896" i="18"/>
  <c r="N5896" i="18"/>
  <c r="A5897" i="18"/>
  <c r="B5897" i="18"/>
  <c r="C5897" i="18"/>
  <c r="D5897" i="18"/>
  <c r="E5897" i="18"/>
  <c r="F5897" i="18"/>
  <c r="G5897" i="18"/>
  <c r="H5897" i="18"/>
  <c r="I5897" i="18"/>
  <c r="J5897" i="18"/>
  <c r="K5897" i="18"/>
  <c r="L5897" i="18"/>
  <c r="M5897" i="18"/>
  <c r="N5897" i="18"/>
  <c r="A5898" i="18"/>
  <c r="B5898" i="18"/>
  <c r="C5898" i="18"/>
  <c r="D5898" i="18"/>
  <c r="E5898" i="18"/>
  <c r="F5898" i="18"/>
  <c r="G5898" i="18"/>
  <c r="H5898" i="18"/>
  <c r="I5898" i="18"/>
  <c r="J5898" i="18"/>
  <c r="K5898" i="18"/>
  <c r="L5898" i="18"/>
  <c r="M5898" i="18"/>
  <c r="N5898" i="18"/>
  <c r="A5899" i="18"/>
  <c r="B5899" i="18"/>
  <c r="C5899" i="18"/>
  <c r="D5899" i="18"/>
  <c r="E5899" i="18"/>
  <c r="F5899" i="18"/>
  <c r="G5899" i="18"/>
  <c r="H5899" i="18"/>
  <c r="I5899" i="18"/>
  <c r="J5899" i="18"/>
  <c r="K5899" i="18"/>
  <c r="L5899" i="18"/>
  <c r="M5899" i="18"/>
  <c r="N5899" i="18"/>
  <c r="A5900" i="18"/>
  <c r="B5900" i="18"/>
  <c r="C5900" i="18"/>
  <c r="D5900" i="18"/>
  <c r="E5900" i="18"/>
  <c r="F5900" i="18"/>
  <c r="G5900" i="18"/>
  <c r="H5900" i="18"/>
  <c r="I5900" i="18"/>
  <c r="J5900" i="18"/>
  <c r="K5900" i="18"/>
  <c r="L5900" i="18"/>
  <c r="M5900" i="18"/>
  <c r="N5900" i="18"/>
  <c r="A5901" i="18"/>
  <c r="B5901" i="18"/>
  <c r="C5901" i="18"/>
  <c r="D5901" i="18"/>
  <c r="E5901" i="18"/>
  <c r="F5901" i="18"/>
  <c r="G5901" i="18"/>
  <c r="H5901" i="18"/>
  <c r="I5901" i="18"/>
  <c r="J5901" i="18"/>
  <c r="K5901" i="18"/>
  <c r="L5901" i="18"/>
  <c r="M5901" i="18"/>
  <c r="N5901" i="18"/>
  <c r="A5902" i="18"/>
  <c r="B5902" i="18"/>
  <c r="C5902" i="18"/>
  <c r="D5902" i="18"/>
  <c r="E5902" i="18"/>
  <c r="F5902" i="18"/>
  <c r="G5902" i="18"/>
  <c r="H5902" i="18"/>
  <c r="I5902" i="18"/>
  <c r="J5902" i="18"/>
  <c r="K5902" i="18"/>
  <c r="L5902" i="18"/>
  <c r="M5902" i="18"/>
  <c r="N5902" i="18"/>
  <c r="A5903" i="18"/>
  <c r="B5903" i="18"/>
  <c r="C5903" i="18"/>
  <c r="D5903" i="18"/>
  <c r="E5903" i="18"/>
  <c r="F5903" i="18"/>
  <c r="G5903" i="18"/>
  <c r="H5903" i="18"/>
  <c r="I5903" i="18"/>
  <c r="J5903" i="18"/>
  <c r="K5903" i="18"/>
  <c r="L5903" i="18"/>
  <c r="M5903" i="18"/>
  <c r="N5903" i="18"/>
  <c r="A5904" i="18"/>
  <c r="B5904" i="18"/>
  <c r="C5904" i="18"/>
  <c r="D5904" i="18"/>
  <c r="E5904" i="18"/>
  <c r="F5904" i="18"/>
  <c r="G5904" i="18"/>
  <c r="H5904" i="18"/>
  <c r="I5904" i="18"/>
  <c r="J5904" i="18"/>
  <c r="K5904" i="18"/>
  <c r="L5904" i="18"/>
  <c r="M5904" i="18"/>
  <c r="N5904" i="18"/>
  <c r="A5905" i="18"/>
  <c r="B5905" i="18"/>
  <c r="C5905" i="18"/>
  <c r="D5905" i="18"/>
  <c r="E5905" i="18"/>
  <c r="F5905" i="18"/>
  <c r="G5905" i="18"/>
  <c r="H5905" i="18"/>
  <c r="I5905" i="18"/>
  <c r="J5905" i="18"/>
  <c r="K5905" i="18"/>
  <c r="L5905" i="18"/>
  <c r="M5905" i="18"/>
  <c r="N5905" i="18"/>
  <c r="A5906" i="18"/>
  <c r="B5906" i="18"/>
  <c r="C5906" i="18"/>
  <c r="D5906" i="18"/>
  <c r="E5906" i="18"/>
  <c r="F5906" i="18"/>
  <c r="G5906" i="18"/>
  <c r="H5906" i="18"/>
  <c r="I5906" i="18"/>
  <c r="J5906" i="18"/>
  <c r="K5906" i="18"/>
  <c r="L5906" i="18"/>
  <c r="M5906" i="18"/>
  <c r="N5906" i="18"/>
  <c r="A5907" i="18"/>
  <c r="B5907" i="18"/>
  <c r="C5907" i="18"/>
  <c r="D5907" i="18"/>
  <c r="E5907" i="18"/>
  <c r="F5907" i="18"/>
  <c r="G5907" i="18"/>
  <c r="H5907" i="18"/>
  <c r="I5907" i="18"/>
  <c r="J5907" i="18"/>
  <c r="K5907" i="18"/>
  <c r="L5907" i="18"/>
  <c r="M5907" i="18"/>
  <c r="N5907" i="18"/>
  <c r="A5908" i="18"/>
  <c r="B5908" i="18"/>
  <c r="C5908" i="18"/>
  <c r="D5908" i="18"/>
  <c r="E5908" i="18"/>
  <c r="F5908" i="18"/>
  <c r="G5908" i="18"/>
  <c r="H5908" i="18"/>
  <c r="I5908" i="18"/>
  <c r="J5908" i="18"/>
  <c r="K5908" i="18"/>
  <c r="L5908" i="18"/>
  <c r="M5908" i="18"/>
  <c r="N5908" i="18"/>
  <c r="A5909" i="18"/>
  <c r="B5909" i="18"/>
  <c r="C5909" i="18"/>
  <c r="D5909" i="18"/>
  <c r="E5909" i="18"/>
  <c r="F5909" i="18"/>
  <c r="G5909" i="18"/>
  <c r="H5909" i="18"/>
  <c r="I5909" i="18"/>
  <c r="J5909" i="18"/>
  <c r="K5909" i="18"/>
  <c r="L5909" i="18"/>
  <c r="M5909" i="18"/>
  <c r="N5909" i="18"/>
  <c r="A5910" i="18"/>
  <c r="B5910" i="18"/>
  <c r="C5910" i="18"/>
  <c r="D5910" i="18"/>
  <c r="E5910" i="18"/>
  <c r="F5910" i="18"/>
  <c r="G5910" i="18"/>
  <c r="H5910" i="18"/>
  <c r="I5910" i="18"/>
  <c r="J5910" i="18"/>
  <c r="K5910" i="18"/>
  <c r="L5910" i="18"/>
  <c r="M5910" i="18"/>
  <c r="N5910" i="18"/>
  <c r="A5911" i="18"/>
  <c r="B5911" i="18"/>
  <c r="C5911" i="18"/>
  <c r="D5911" i="18"/>
  <c r="E5911" i="18"/>
  <c r="F5911" i="18"/>
  <c r="G5911" i="18"/>
  <c r="H5911" i="18"/>
  <c r="I5911" i="18"/>
  <c r="J5911" i="18"/>
  <c r="K5911" i="18"/>
  <c r="L5911" i="18"/>
  <c r="M5911" i="18"/>
  <c r="N5911" i="18"/>
  <c r="A5912" i="18"/>
  <c r="B5912" i="18"/>
  <c r="C5912" i="18"/>
  <c r="D5912" i="18"/>
  <c r="E5912" i="18"/>
  <c r="F5912" i="18"/>
  <c r="G5912" i="18"/>
  <c r="H5912" i="18"/>
  <c r="I5912" i="18"/>
  <c r="J5912" i="18"/>
  <c r="K5912" i="18"/>
  <c r="L5912" i="18"/>
  <c r="M5912" i="18"/>
  <c r="N5912" i="18"/>
  <c r="A5913" i="18"/>
  <c r="B5913" i="18"/>
  <c r="C5913" i="18"/>
  <c r="D5913" i="18"/>
  <c r="E5913" i="18"/>
  <c r="F5913" i="18"/>
  <c r="G5913" i="18"/>
  <c r="H5913" i="18"/>
  <c r="I5913" i="18"/>
  <c r="J5913" i="18"/>
  <c r="K5913" i="18"/>
  <c r="L5913" i="18"/>
  <c r="M5913" i="18"/>
  <c r="N5913" i="18"/>
  <c r="A5914" i="18"/>
  <c r="B5914" i="18"/>
  <c r="C5914" i="18"/>
  <c r="D5914" i="18"/>
  <c r="E5914" i="18"/>
  <c r="F5914" i="18"/>
  <c r="G5914" i="18"/>
  <c r="H5914" i="18"/>
  <c r="I5914" i="18"/>
  <c r="J5914" i="18"/>
  <c r="K5914" i="18"/>
  <c r="L5914" i="18"/>
  <c r="M5914" i="18"/>
  <c r="N5914" i="18"/>
  <c r="A5915" i="18"/>
  <c r="B5915" i="18"/>
  <c r="C5915" i="18"/>
  <c r="D5915" i="18"/>
  <c r="E5915" i="18"/>
  <c r="F5915" i="18"/>
  <c r="G5915" i="18"/>
  <c r="H5915" i="18"/>
  <c r="I5915" i="18"/>
  <c r="J5915" i="18"/>
  <c r="K5915" i="18"/>
  <c r="L5915" i="18"/>
  <c r="M5915" i="18"/>
  <c r="N5915" i="18"/>
  <c r="A5916" i="18"/>
  <c r="B5916" i="18"/>
  <c r="C5916" i="18"/>
  <c r="D5916" i="18"/>
  <c r="E5916" i="18"/>
  <c r="F5916" i="18"/>
  <c r="G5916" i="18"/>
  <c r="H5916" i="18"/>
  <c r="I5916" i="18"/>
  <c r="J5916" i="18"/>
  <c r="K5916" i="18"/>
  <c r="L5916" i="18"/>
  <c r="M5916" i="18"/>
  <c r="N5916" i="18"/>
  <c r="A5917" i="18"/>
  <c r="B5917" i="18"/>
  <c r="C5917" i="18"/>
  <c r="D5917" i="18"/>
  <c r="E5917" i="18"/>
  <c r="F5917" i="18"/>
  <c r="G5917" i="18"/>
  <c r="H5917" i="18"/>
  <c r="I5917" i="18"/>
  <c r="J5917" i="18"/>
  <c r="K5917" i="18"/>
  <c r="L5917" i="18"/>
  <c r="M5917" i="18"/>
  <c r="N5917" i="18"/>
  <c r="A5918" i="18"/>
  <c r="B5918" i="18"/>
  <c r="C5918" i="18"/>
  <c r="D5918" i="18"/>
  <c r="E5918" i="18"/>
  <c r="F5918" i="18"/>
  <c r="G5918" i="18"/>
  <c r="H5918" i="18"/>
  <c r="I5918" i="18"/>
  <c r="J5918" i="18"/>
  <c r="K5918" i="18"/>
  <c r="L5918" i="18"/>
  <c r="M5918" i="18"/>
  <c r="N5918" i="18"/>
  <c r="A5919" i="18"/>
  <c r="B5919" i="18"/>
  <c r="C5919" i="18"/>
  <c r="D5919" i="18"/>
  <c r="E5919" i="18"/>
  <c r="F5919" i="18"/>
  <c r="G5919" i="18"/>
  <c r="H5919" i="18"/>
  <c r="I5919" i="18"/>
  <c r="J5919" i="18"/>
  <c r="K5919" i="18"/>
  <c r="L5919" i="18"/>
  <c r="M5919" i="18"/>
  <c r="N5919" i="18"/>
  <c r="A5920" i="18"/>
  <c r="B5920" i="18"/>
  <c r="C5920" i="18"/>
  <c r="D5920" i="18"/>
  <c r="E5920" i="18"/>
  <c r="F5920" i="18"/>
  <c r="G5920" i="18"/>
  <c r="H5920" i="18"/>
  <c r="I5920" i="18"/>
  <c r="J5920" i="18"/>
  <c r="K5920" i="18"/>
  <c r="L5920" i="18"/>
  <c r="M5920" i="18"/>
  <c r="N5920" i="18"/>
  <c r="A5921" i="18"/>
  <c r="B5921" i="18"/>
  <c r="C5921" i="18"/>
  <c r="D5921" i="18"/>
  <c r="E5921" i="18"/>
  <c r="F5921" i="18"/>
  <c r="G5921" i="18"/>
  <c r="H5921" i="18"/>
  <c r="I5921" i="18"/>
  <c r="J5921" i="18"/>
  <c r="K5921" i="18"/>
  <c r="L5921" i="18"/>
  <c r="M5921" i="18"/>
  <c r="N5921" i="18"/>
  <c r="A5922" i="18"/>
  <c r="B5922" i="18"/>
  <c r="C5922" i="18"/>
  <c r="D5922" i="18"/>
  <c r="E5922" i="18"/>
  <c r="F5922" i="18"/>
  <c r="G5922" i="18"/>
  <c r="H5922" i="18"/>
  <c r="I5922" i="18"/>
  <c r="J5922" i="18"/>
  <c r="K5922" i="18"/>
  <c r="L5922" i="18"/>
  <c r="M5922" i="18"/>
  <c r="N5922" i="18"/>
  <c r="A5923" i="18"/>
  <c r="B5923" i="18"/>
  <c r="C5923" i="18"/>
  <c r="D5923" i="18"/>
  <c r="E5923" i="18"/>
  <c r="F5923" i="18"/>
  <c r="G5923" i="18"/>
  <c r="H5923" i="18"/>
  <c r="I5923" i="18"/>
  <c r="J5923" i="18"/>
  <c r="K5923" i="18"/>
  <c r="L5923" i="18"/>
  <c r="M5923" i="18"/>
  <c r="N5923" i="18"/>
  <c r="A5924" i="18"/>
  <c r="B5924" i="18"/>
  <c r="C5924" i="18"/>
  <c r="D5924" i="18"/>
  <c r="E5924" i="18"/>
  <c r="F5924" i="18"/>
  <c r="G5924" i="18"/>
  <c r="H5924" i="18"/>
  <c r="I5924" i="18"/>
  <c r="J5924" i="18"/>
  <c r="K5924" i="18"/>
  <c r="L5924" i="18"/>
  <c r="M5924" i="18"/>
  <c r="N5924" i="18"/>
  <c r="A5925" i="18"/>
  <c r="B5925" i="18"/>
  <c r="C5925" i="18"/>
  <c r="D5925" i="18"/>
  <c r="E5925" i="18"/>
  <c r="F5925" i="18"/>
  <c r="G5925" i="18"/>
  <c r="H5925" i="18"/>
  <c r="I5925" i="18"/>
  <c r="J5925" i="18"/>
  <c r="K5925" i="18"/>
  <c r="L5925" i="18"/>
  <c r="M5925" i="18"/>
  <c r="N5925" i="18"/>
  <c r="A5926" i="18"/>
  <c r="B5926" i="18"/>
  <c r="C5926" i="18"/>
  <c r="D5926" i="18"/>
  <c r="E5926" i="18"/>
  <c r="F5926" i="18"/>
  <c r="G5926" i="18"/>
  <c r="H5926" i="18"/>
  <c r="I5926" i="18"/>
  <c r="J5926" i="18"/>
  <c r="K5926" i="18"/>
  <c r="L5926" i="18"/>
  <c r="M5926" i="18"/>
  <c r="N5926" i="18"/>
  <c r="A5927" i="18"/>
  <c r="B5927" i="18"/>
  <c r="C5927" i="18"/>
  <c r="D5927" i="18"/>
  <c r="E5927" i="18"/>
  <c r="F5927" i="18"/>
  <c r="G5927" i="18"/>
  <c r="H5927" i="18"/>
  <c r="I5927" i="18"/>
  <c r="J5927" i="18"/>
  <c r="K5927" i="18"/>
  <c r="L5927" i="18"/>
  <c r="M5927" i="18"/>
  <c r="N5927" i="18"/>
  <c r="A5928" i="18"/>
  <c r="B5928" i="18"/>
  <c r="C5928" i="18"/>
  <c r="D5928" i="18"/>
  <c r="E5928" i="18"/>
  <c r="F5928" i="18"/>
  <c r="G5928" i="18"/>
  <c r="H5928" i="18"/>
  <c r="I5928" i="18"/>
  <c r="J5928" i="18"/>
  <c r="K5928" i="18"/>
  <c r="L5928" i="18"/>
  <c r="M5928" i="18"/>
  <c r="N5928" i="18"/>
  <c r="A5929" i="18"/>
  <c r="B5929" i="18"/>
  <c r="C5929" i="18"/>
  <c r="D5929" i="18"/>
  <c r="E5929" i="18"/>
  <c r="F5929" i="18"/>
  <c r="G5929" i="18"/>
  <c r="H5929" i="18"/>
  <c r="I5929" i="18"/>
  <c r="J5929" i="18"/>
  <c r="K5929" i="18"/>
  <c r="L5929" i="18"/>
  <c r="M5929" i="18"/>
  <c r="N5929" i="18"/>
  <c r="A5930" i="18"/>
  <c r="B5930" i="18"/>
  <c r="C5930" i="18"/>
  <c r="D5930" i="18"/>
  <c r="E5930" i="18"/>
  <c r="F5930" i="18"/>
  <c r="G5930" i="18"/>
  <c r="H5930" i="18"/>
  <c r="I5930" i="18"/>
  <c r="J5930" i="18"/>
  <c r="K5930" i="18"/>
  <c r="L5930" i="18"/>
  <c r="M5930" i="18"/>
  <c r="N5930" i="18"/>
  <c r="A5931" i="18"/>
  <c r="B5931" i="18"/>
  <c r="C5931" i="18"/>
  <c r="D5931" i="18"/>
  <c r="E5931" i="18"/>
  <c r="F5931" i="18"/>
  <c r="G5931" i="18"/>
  <c r="H5931" i="18"/>
  <c r="I5931" i="18"/>
  <c r="J5931" i="18"/>
  <c r="K5931" i="18"/>
  <c r="L5931" i="18"/>
  <c r="M5931" i="18"/>
  <c r="N5931" i="18"/>
  <c r="A5932" i="18"/>
  <c r="B5932" i="18"/>
  <c r="C5932" i="18"/>
  <c r="D5932" i="18"/>
  <c r="E5932" i="18"/>
  <c r="F5932" i="18"/>
  <c r="G5932" i="18"/>
  <c r="H5932" i="18"/>
  <c r="I5932" i="18"/>
  <c r="J5932" i="18"/>
  <c r="K5932" i="18"/>
  <c r="L5932" i="18"/>
  <c r="M5932" i="18"/>
  <c r="N5932" i="18"/>
  <c r="A5933" i="18"/>
  <c r="B5933" i="18"/>
  <c r="C5933" i="18"/>
  <c r="D5933" i="18"/>
  <c r="E5933" i="18"/>
  <c r="F5933" i="18"/>
  <c r="G5933" i="18"/>
  <c r="H5933" i="18"/>
  <c r="I5933" i="18"/>
  <c r="J5933" i="18"/>
  <c r="K5933" i="18"/>
  <c r="L5933" i="18"/>
  <c r="M5933" i="18"/>
  <c r="N5933" i="18"/>
  <c r="A5934" i="18"/>
  <c r="B5934" i="18"/>
  <c r="C5934" i="18"/>
  <c r="D5934" i="18"/>
  <c r="E5934" i="18"/>
  <c r="F5934" i="18"/>
  <c r="G5934" i="18"/>
  <c r="H5934" i="18"/>
  <c r="I5934" i="18"/>
  <c r="J5934" i="18"/>
  <c r="K5934" i="18"/>
  <c r="L5934" i="18"/>
  <c r="M5934" i="18"/>
  <c r="N5934" i="18"/>
  <c r="A5935" i="18"/>
  <c r="B5935" i="18"/>
  <c r="C5935" i="18"/>
  <c r="D5935" i="18"/>
  <c r="E5935" i="18"/>
  <c r="F5935" i="18"/>
  <c r="G5935" i="18"/>
  <c r="H5935" i="18"/>
  <c r="I5935" i="18"/>
  <c r="J5935" i="18"/>
  <c r="K5935" i="18"/>
  <c r="L5935" i="18"/>
  <c r="M5935" i="18"/>
  <c r="N5935" i="18"/>
  <c r="A5936" i="18"/>
  <c r="B5936" i="18"/>
  <c r="C5936" i="18"/>
  <c r="D5936" i="18"/>
  <c r="E5936" i="18"/>
  <c r="F5936" i="18"/>
  <c r="G5936" i="18"/>
  <c r="H5936" i="18"/>
  <c r="I5936" i="18"/>
  <c r="J5936" i="18"/>
  <c r="K5936" i="18"/>
  <c r="L5936" i="18"/>
  <c r="M5936" i="18"/>
  <c r="N5936" i="18"/>
  <c r="A5937" i="18"/>
  <c r="B5937" i="18"/>
  <c r="C5937" i="18"/>
  <c r="D5937" i="18"/>
  <c r="E5937" i="18"/>
  <c r="F5937" i="18"/>
  <c r="G5937" i="18"/>
  <c r="H5937" i="18"/>
  <c r="I5937" i="18"/>
  <c r="J5937" i="18"/>
  <c r="K5937" i="18"/>
  <c r="L5937" i="18"/>
  <c r="M5937" i="18"/>
  <c r="N5937" i="18"/>
  <c r="A5938" i="18"/>
  <c r="B5938" i="18"/>
  <c r="C5938" i="18"/>
  <c r="D5938" i="18"/>
  <c r="E5938" i="18"/>
  <c r="F5938" i="18"/>
  <c r="G5938" i="18"/>
  <c r="H5938" i="18"/>
  <c r="I5938" i="18"/>
  <c r="J5938" i="18"/>
  <c r="K5938" i="18"/>
  <c r="L5938" i="18"/>
  <c r="M5938" i="18"/>
  <c r="N5938" i="18"/>
  <c r="A5939" i="18"/>
  <c r="B5939" i="18"/>
  <c r="C5939" i="18"/>
  <c r="D5939" i="18"/>
  <c r="E5939" i="18"/>
  <c r="F5939" i="18"/>
  <c r="G5939" i="18"/>
  <c r="H5939" i="18"/>
  <c r="I5939" i="18"/>
  <c r="J5939" i="18"/>
  <c r="K5939" i="18"/>
  <c r="L5939" i="18"/>
  <c r="M5939" i="18"/>
  <c r="N5939" i="18"/>
  <c r="A5940" i="18"/>
  <c r="B5940" i="18"/>
  <c r="C5940" i="18"/>
  <c r="D5940" i="18"/>
  <c r="E5940" i="18"/>
  <c r="F5940" i="18"/>
  <c r="G5940" i="18"/>
  <c r="H5940" i="18"/>
  <c r="I5940" i="18"/>
  <c r="J5940" i="18"/>
  <c r="K5940" i="18"/>
  <c r="L5940" i="18"/>
  <c r="M5940" i="18"/>
  <c r="N5940" i="18"/>
  <c r="A5941" i="18"/>
  <c r="B5941" i="18"/>
  <c r="C5941" i="18"/>
  <c r="D5941" i="18"/>
  <c r="E5941" i="18"/>
  <c r="F5941" i="18"/>
  <c r="G5941" i="18"/>
  <c r="H5941" i="18"/>
  <c r="I5941" i="18"/>
  <c r="J5941" i="18"/>
  <c r="K5941" i="18"/>
  <c r="L5941" i="18"/>
  <c r="M5941" i="18"/>
  <c r="N5941" i="18"/>
  <c r="A5942" i="18"/>
  <c r="B5942" i="18"/>
  <c r="C5942" i="18"/>
  <c r="D5942" i="18"/>
  <c r="E5942" i="18"/>
  <c r="F5942" i="18"/>
  <c r="G5942" i="18"/>
  <c r="H5942" i="18"/>
  <c r="I5942" i="18"/>
  <c r="J5942" i="18"/>
  <c r="K5942" i="18"/>
  <c r="L5942" i="18"/>
  <c r="M5942" i="18"/>
  <c r="N5942" i="18"/>
  <c r="A5943" i="18"/>
  <c r="B5943" i="18"/>
  <c r="C5943" i="18"/>
  <c r="D5943" i="18"/>
  <c r="E5943" i="18"/>
  <c r="F5943" i="18"/>
  <c r="G5943" i="18"/>
  <c r="H5943" i="18"/>
  <c r="I5943" i="18"/>
  <c r="J5943" i="18"/>
  <c r="K5943" i="18"/>
  <c r="L5943" i="18"/>
  <c r="M5943" i="18"/>
  <c r="N5943" i="18"/>
  <c r="A5944" i="18"/>
  <c r="B5944" i="18"/>
  <c r="C5944" i="18"/>
  <c r="D5944" i="18"/>
  <c r="E5944" i="18"/>
  <c r="F5944" i="18"/>
  <c r="G5944" i="18"/>
  <c r="H5944" i="18"/>
  <c r="I5944" i="18"/>
  <c r="J5944" i="18"/>
  <c r="K5944" i="18"/>
  <c r="L5944" i="18"/>
  <c r="M5944" i="18"/>
  <c r="N5944" i="18"/>
  <c r="A5945" i="18"/>
  <c r="B5945" i="18"/>
  <c r="C5945" i="18"/>
  <c r="D5945" i="18"/>
  <c r="E5945" i="18"/>
  <c r="F5945" i="18"/>
  <c r="G5945" i="18"/>
  <c r="H5945" i="18"/>
  <c r="I5945" i="18"/>
  <c r="J5945" i="18"/>
  <c r="K5945" i="18"/>
  <c r="L5945" i="18"/>
  <c r="M5945" i="18"/>
  <c r="N5945" i="18"/>
  <c r="A5946" i="18"/>
  <c r="B5946" i="18"/>
  <c r="C5946" i="18"/>
  <c r="D5946" i="18"/>
  <c r="E5946" i="18"/>
  <c r="F5946" i="18"/>
  <c r="G5946" i="18"/>
  <c r="H5946" i="18"/>
  <c r="I5946" i="18"/>
  <c r="J5946" i="18"/>
  <c r="K5946" i="18"/>
  <c r="L5946" i="18"/>
  <c r="M5946" i="18"/>
  <c r="N5946" i="18"/>
  <c r="A5947" i="18"/>
  <c r="B5947" i="18"/>
  <c r="C5947" i="18"/>
  <c r="D5947" i="18"/>
  <c r="E5947" i="18"/>
  <c r="F5947" i="18"/>
  <c r="G5947" i="18"/>
  <c r="H5947" i="18"/>
  <c r="I5947" i="18"/>
  <c r="J5947" i="18"/>
  <c r="K5947" i="18"/>
  <c r="L5947" i="18"/>
  <c r="M5947" i="18"/>
  <c r="N5947" i="18"/>
  <c r="A5948" i="18"/>
  <c r="B5948" i="18"/>
  <c r="C5948" i="18"/>
  <c r="D5948" i="18"/>
  <c r="E5948" i="18"/>
  <c r="F5948" i="18"/>
  <c r="G5948" i="18"/>
  <c r="H5948" i="18"/>
  <c r="I5948" i="18"/>
  <c r="J5948" i="18"/>
  <c r="K5948" i="18"/>
  <c r="L5948" i="18"/>
  <c r="M5948" i="18"/>
  <c r="N5948" i="18"/>
  <c r="A5949" i="18"/>
  <c r="B5949" i="18"/>
  <c r="C5949" i="18"/>
  <c r="D5949" i="18"/>
  <c r="E5949" i="18"/>
  <c r="F5949" i="18"/>
  <c r="G5949" i="18"/>
  <c r="H5949" i="18"/>
  <c r="I5949" i="18"/>
  <c r="J5949" i="18"/>
  <c r="K5949" i="18"/>
  <c r="L5949" i="18"/>
  <c r="M5949" i="18"/>
  <c r="N5949" i="18"/>
  <c r="A5950" i="18"/>
  <c r="B5950" i="18"/>
  <c r="C5950" i="18"/>
  <c r="D5950" i="18"/>
  <c r="E5950" i="18"/>
  <c r="F5950" i="18"/>
  <c r="G5950" i="18"/>
  <c r="H5950" i="18"/>
  <c r="I5950" i="18"/>
  <c r="J5950" i="18"/>
  <c r="K5950" i="18"/>
  <c r="L5950" i="18"/>
  <c r="M5950" i="18"/>
  <c r="N5950" i="18"/>
  <c r="A5951" i="18"/>
  <c r="B5951" i="18"/>
  <c r="C5951" i="18"/>
  <c r="D5951" i="18"/>
  <c r="E5951" i="18"/>
  <c r="F5951" i="18"/>
  <c r="G5951" i="18"/>
  <c r="H5951" i="18"/>
  <c r="I5951" i="18"/>
  <c r="J5951" i="18"/>
  <c r="K5951" i="18"/>
  <c r="L5951" i="18"/>
  <c r="M5951" i="18"/>
  <c r="N5951" i="18"/>
  <c r="A5952" i="18"/>
  <c r="B5952" i="18"/>
  <c r="C5952" i="18"/>
  <c r="D5952" i="18"/>
  <c r="E5952" i="18"/>
  <c r="F5952" i="18"/>
  <c r="G5952" i="18"/>
  <c r="H5952" i="18"/>
  <c r="I5952" i="18"/>
  <c r="J5952" i="18"/>
  <c r="K5952" i="18"/>
  <c r="L5952" i="18"/>
  <c r="M5952" i="18"/>
  <c r="N5952" i="18"/>
  <c r="A5953" i="18"/>
  <c r="B5953" i="18"/>
  <c r="C5953" i="18"/>
  <c r="D5953" i="18"/>
  <c r="E5953" i="18"/>
  <c r="F5953" i="18"/>
  <c r="G5953" i="18"/>
  <c r="H5953" i="18"/>
  <c r="I5953" i="18"/>
  <c r="J5953" i="18"/>
  <c r="K5953" i="18"/>
  <c r="L5953" i="18"/>
  <c r="M5953" i="18"/>
  <c r="N5953" i="18"/>
  <c r="A5954" i="18"/>
  <c r="B5954" i="18"/>
  <c r="C5954" i="18"/>
  <c r="D5954" i="18"/>
  <c r="E5954" i="18"/>
  <c r="F5954" i="18"/>
  <c r="G5954" i="18"/>
  <c r="H5954" i="18"/>
  <c r="I5954" i="18"/>
  <c r="J5954" i="18"/>
  <c r="K5954" i="18"/>
  <c r="L5954" i="18"/>
  <c r="M5954" i="18"/>
  <c r="N5954" i="18"/>
  <c r="A5955" i="18"/>
  <c r="B5955" i="18"/>
  <c r="C5955" i="18"/>
  <c r="D5955" i="18"/>
  <c r="E5955" i="18"/>
  <c r="F5955" i="18"/>
  <c r="G5955" i="18"/>
  <c r="H5955" i="18"/>
  <c r="I5955" i="18"/>
  <c r="J5955" i="18"/>
  <c r="K5955" i="18"/>
  <c r="L5955" i="18"/>
  <c r="M5955" i="18"/>
  <c r="N5955" i="18"/>
  <c r="A5956" i="18"/>
  <c r="B5956" i="18"/>
  <c r="C5956" i="18"/>
  <c r="D5956" i="18"/>
  <c r="E5956" i="18"/>
  <c r="F5956" i="18"/>
  <c r="G5956" i="18"/>
  <c r="H5956" i="18"/>
  <c r="I5956" i="18"/>
  <c r="J5956" i="18"/>
  <c r="K5956" i="18"/>
  <c r="L5956" i="18"/>
  <c r="M5956" i="18"/>
  <c r="N5956" i="18"/>
  <c r="A5957" i="18"/>
  <c r="B5957" i="18"/>
  <c r="C5957" i="18"/>
  <c r="D5957" i="18"/>
  <c r="E5957" i="18"/>
  <c r="F5957" i="18"/>
  <c r="G5957" i="18"/>
  <c r="H5957" i="18"/>
  <c r="I5957" i="18"/>
  <c r="J5957" i="18"/>
  <c r="K5957" i="18"/>
  <c r="L5957" i="18"/>
  <c r="M5957" i="18"/>
  <c r="N5957" i="18"/>
  <c r="A5958" i="18"/>
  <c r="B5958" i="18"/>
  <c r="C5958" i="18"/>
  <c r="D5958" i="18"/>
  <c r="E5958" i="18"/>
  <c r="F5958" i="18"/>
  <c r="G5958" i="18"/>
  <c r="H5958" i="18"/>
  <c r="I5958" i="18"/>
  <c r="J5958" i="18"/>
  <c r="K5958" i="18"/>
  <c r="L5958" i="18"/>
  <c r="M5958" i="18"/>
  <c r="N5958" i="18"/>
  <c r="A5959" i="18"/>
  <c r="B5959" i="18"/>
  <c r="C5959" i="18"/>
  <c r="D5959" i="18"/>
  <c r="E5959" i="18"/>
  <c r="F5959" i="18"/>
  <c r="G5959" i="18"/>
  <c r="H5959" i="18"/>
  <c r="I5959" i="18"/>
  <c r="J5959" i="18"/>
  <c r="K5959" i="18"/>
  <c r="L5959" i="18"/>
  <c r="M5959" i="18"/>
  <c r="N5959" i="18"/>
  <c r="A5960" i="18"/>
  <c r="B5960" i="18"/>
  <c r="C5960" i="18"/>
  <c r="D5960" i="18"/>
  <c r="E5960" i="18"/>
  <c r="F5960" i="18"/>
  <c r="G5960" i="18"/>
  <c r="H5960" i="18"/>
  <c r="I5960" i="18"/>
  <c r="J5960" i="18"/>
  <c r="K5960" i="18"/>
  <c r="L5960" i="18"/>
  <c r="M5960" i="18"/>
  <c r="N5960" i="18"/>
  <c r="A5961" i="18"/>
  <c r="B5961" i="18"/>
  <c r="C5961" i="18"/>
  <c r="D5961" i="18"/>
  <c r="E5961" i="18"/>
  <c r="F5961" i="18"/>
  <c r="G5961" i="18"/>
  <c r="H5961" i="18"/>
  <c r="I5961" i="18"/>
  <c r="J5961" i="18"/>
  <c r="K5961" i="18"/>
  <c r="L5961" i="18"/>
  <c r="M5961" i="18"/>
  <c r="N5961" i="18"/>
  <c r="A5962" i="18"/>
  <c r="B5962" i="18"/>
  <c r="C5962" i="18"/>
  <c r="D5962" i="18"/>
  <c r="E5962" i="18"/>
  <c r="F5962" i="18"/>
  <c r="G5962" i="18"/>
  <c r="H5962" i="18"/>
  <c r="I5962" i="18"/>
  <c r="J5962" i="18"/>
  <c r="K5962" i="18"/>
  <c r="L5962" i="18"/>
  <c r="M5962" i="18"/>
  <c r="N5962" i="18"/>
  <c r="A5963" i="18"/>
  <c r="B5963" i="18"/>
  <c r="C5963" i="18"/>
  <c r="D5963" i="18"/>
  <c r="E5963" i="18"/>
  <c r="F5963" i="18"/>
  <c r="G5963" i="18"/>
  <c r="H5963" i="18"/>
  <c r="I5963" i="18"/>
  <c r="J5963" i="18"/>
  <c r="K5963" i="18"/>
  <c r="L5963" i="18"/>
  <c r="M5963" i="18"/>
  <c r="N5963" i="18"/>
  <c r="A5964" i="18"/>
  <c r="B5964" i="18"/>
  <c r="C5964" i="18"/>
  <c r="D5964" i="18"/>
  <c r="E5964" i="18"/>
  <c r="F5964" i="18"/>
  <c r="G5964" i="18"/>
  <c r="H5964" i="18"/>
  <c r="I5964" i="18"/>
  <c r="J5964" i="18"/>
  <c r="K5964" i="18"/>
  <c r="L5964" i="18"/>
  <c r="M5964" i="18"/>
  <c r="N5964" i="18"/>
  <c r="A5965" i="18"/>
  <c r="B5965" i="18"/>
  <c r="C5965" i="18"/>
  <c r="D5965" i="18"/>
  <c r="E5965" i="18"/>
  <c r="F5965" i="18"/>
  <c r="G5965" i="18"/>
  <c r="H5965" i="18"/>
  <c r="I5965" i="18"/>
  <c r="J5965" i="18"/>
  <c r="K5965" i="18"/>
  <c r="L5965" i="18"/>
  <c r="M5965" i="18"/>
  <c r="N5965" i="18"/>
  <c r="A5966" i="18"/>
  <c r="B5966" i="18"/>
  <c r="C5966" i="18"/>
  <c r="D5966" i="18"/>
  <c r="E5966" i="18"/>
  <c r="F5966" i="18"/>
  <c r="G5966" i="18"/>
  <c r="H5966" i="18"/>
  <c r="I5966" i="18"/>
  <c r="J5966" i="18"/>
  <c r="K5966" i="18"/>
  <c r="L5966" i="18"/>
  <c r="M5966" i="18"/>
  <c r="N5966" i="18"/>
  <c r="A5967" i="18"/>
  <c r="B5967" i="18"/>
  <c r="C5967" i="18"/>
  <c r="D5967" i="18"/>
  <c r="E5967" i="18"/>
  <c r="F5967" i="18"/>
  <c r="G5967" i="18"/>
  <c r="H5967" i="18"/>
  <c r="I5967" i="18"/>
  <c r="J5967" i="18"/>
  <c r="K5967" i="18"/>
  <c r="L5967" i="18"/>
  <c r="M5967" i="18"/>
  <c r="N5967" i="18"/>
  <c r="A5968" i="18"/>
  <c r="B5968" i="18"/>
  <c r="C5968" i="18"/>
  <c r="D5968" i="18"/>
  <c r="E5968" i="18"/>
  <c r="F5968" i="18"/>
  <c r="G5968" i="18"/>
  <c r="H5968" i="18"/>
  <c r="I5968" i="18"/>
  <c r="J5968" i="18"/>
  <c r="K5968" i="18"/>
  <c r="L5968" i="18"/>
  <c r="M5968" i="18"/>
  <c r="N5968" i="18"/>
  <c r="A5969" i="18"/>
  <c r="B5969" i="18"/>
  <c r="C5969" i="18"/>
  <c r="D5969" i="18"/>
  <c r="E5969" i="18"/>
  <c r="F5969" i="18"/>
  <c r="G5969" i="18"/>
  <c r="H5969" i="18"/>
  <c r="I5969" i="18"/>
  <c r="J5969" i="18"/>
  <c r="K5969" i="18"/>
  <c r="L5969" i="18"/>
  <c r="M5969" i="18"/>
  <c r="N5969" i="18"/>
  <c r="A5970" i="18"/>
  <c r="B5970" i="18"/>
  <c r="C5970" i="18"/>
  <c r="D5970" i="18"/>
  <c r="E5970" i="18"/>
  <c r="F5970" i="18"/>
  <c r="G5970" i="18"/>
  <c r="H5970" i="18"/>
  <c r="I5970" i="18"/>
  <c r="J5970" i="18"/>
  <c r="K5970" i="18"/>
  <c r="L5970" i="18"/>
  <c r="M5970" i="18"/>
  <c r="N5970" i="18"/>
  <c r="A5971" i="18"/>
  <c r="B5971" i="18"/>
  <c r="C5971" i="18"/>
  <c r="D5971" i="18"/>
  <c r="E5971" i="18"/>
  <c r="F5971" i="18"/>
  <c r="G5971" i="18"/>
  <c r="H5971" i="18"/>
  <c r="I5971" i="18"/>
  <c r="J5971" i="18"/>
  <c r="K5971" i="18"/>
  <c r="L5971" i="18"/>
  <c r="M5971" i="18"/>
  <c r="N5971" i="18"/>
  <c r="A5972" i="18"/>
  <c r="B5972" i="18"/>
  <c r="C5972" i="18"/>
  <c r="D5972" i="18"/>
  <c r="E5972" i="18"/>
  <c r="F5972" i="18"/>
  <c r="G5972" i="18"/>
  <c r="H5972" i="18"/>
  <c r="I5972" i="18"/>
  <c r="J5972" i="18"/>
  <c r="K5972" i="18"/>
  <c r="L5972" i="18"/>
  <c r="M5972" i="18"/>
  <c r="N5972" i="18"/>
  <c r="A5973" i="18"/>
  <c r="B5973" i="18"/>
  <c r="C5973" i="18"/>
  <c r="D5973" i="18"/>
  <c r="E5973" i="18"/>
  <c r="F5973" i="18"/>
  <c r="G5973" i="18"/>
  <c r="H5973" i="18"/>
  <c r="I5973" i="18"/>
  <c r="J5973" i="18"/>
  <c r="K5973" i="18"/>
  <c r="L5973" i="18"/>
  <c r="M5973" i="18"/>
  <c r="N5973" i="18"/>
  <c r="A5974" i="18"/>
  <c r="B5974" i="18"/>
  <c r="C5974" i="18"/>
  <c r="D5974" i="18"/>
  <c r="E5974" i="18"/>
  <c r="F5974" i="18"/>
  <c r="G5974" i="18"/>
  <c r="H5974" i="18"/>
  <c r="I5974" i="18"/>
  <c r="J5974" i="18"/>
  <c r="K5974" i="18"/>
  <c r="L5974" i="18"/>
  <c r="M5974" i="18"/>
  <c r="N5974" i="18"/>
  <c r="A5975" i="18"/>
  <c r="B5975" i="18"/>
  <c r="C5975" i="18"/>
  <c r="D5975" i="18"/>
  <c r="E5975" i="18"/>
  <c r="F5975" i="18"/>
  <c r="G5975" i="18"/>
  <c r="H5975" i="18"/>
  <c r="I5975" i="18"/>
  <c r="J5975" i="18"/>
  <c r="K5975" i="18"/>
  <c r="L5975" i="18"/>
  <c r="M5975" i="18"/>
  <c r="N5975" i="18"/>
  <c r="A5976" i="18"/>
  <c r="B5976" i="18"/>
  <c r="C5976" i="18"/>
  <c r="D5976" i="18"/>
  <c r="E5976" i="18"/>
  <c r="F5976" i="18"/>
  <c r="G5976" i="18"/>
  <c r="H5976" i="18"/>
  <c r="I5976" i="18"/>
  <c r="J5976" i="18"/>
  <c r="K5976" i="18"/>
  <c r="L5976" i="18"/>
  <c r="M5976" i="18"/>
  <c r="N5976" i="18"/>
  <c r="A5977" i="18"/>
  <c r="B5977" i="18"/>
  <c r="C5977" i="18"/>
  <c r="D5977" i="18"/>
  <c r="E5977" i="18"/>
  <c r="F5977" i="18"/>
  <c r="G5977" i="18"/>
  <c r="H5977" i="18"/>
  <c r="I5977" i="18"/>
  <c r="J5977" i="18"/>
  <c r="K5977" i="18"/>
  <c r="L5977" i="18"/>
  <c r="M5977" i="18"/>
  <c r="N5977" i="18"/>
  <c r="A5978" i="18"/>
  <c r="B5978" i="18"/>
  <c r="C5978" i="18"/>
  <c r="D5978" i="18"/>
  <c r="E5978" i="18"/>
  <c r="F5978" i="18"/>
  <c r="G5978" i="18"/>
  <c r="H5978" i="18"/>
  <c r="I5978" i="18"/>
  <c r="J5978" i="18"/>
  <c r="K5978" i="18"/>
  <c r="L5978" i="18"/>
  <c r="M5978" i="18"/>
  <c r="N5978" i="18"/>
  <c r="A5979" i="18"/>
  <c r="B5979" i="18"/>
  <c r="C5979" i="18"/>
  <c r="D5979" i="18"/>
  <c r="E5979" i="18"/>
  <c r="F5979" i="18"/>
  <c r="G5979" i="18"/>
  <c r="H5979" i="18"/>
  <c r="I5979" i="18"/>
  <c r="J5979" i="18"/>
  <c r="K5979" i="18"/>
  <c r="L5979" i="18"/>
  <c r="M5979" i="18"/>
  <c r="N5979" i="18"/>
  <c r="A5980" i="18"/>
  <c r="B5980" i="18"/>
  <c r="C5980" i="18"/>
  <c r="D5980" i="18"/>
  <c r="E5980" i="18"/>
  <c r="F5980" i="18"/>
  <c r="G5980" i="18"/>
  <c r="H5980" i="18"/>
  <c r="I5980" i="18"/>
  <c r="J5980" i="18"/>
  <c r="K5980" i="18"/>
  <c r="L5980" i="18"/>
  <c r="M5980" i="18"/>
  <c r="N5980" i="18"/>
  <c r="A5981" i="18"/>
  <c r="B5981" i="18"/>
  <c r="C5981" i="18"/>
  <c r="D5981" i="18"/>
  <c r="E5981" i="18"/>
  <c r="F5981" i="18"/>
  <c r="G5981" i="18"/>
  <c r="H5981" i="18"/>
  <c r="I5981" i="18"/>
  <c r="J5981" i="18"/>
  <c r="K5981" i="18"/>
  <c r="L5981" i="18"/>
  <c r="M5981" i="18"/>
  <c r="N5981" i="18"/>
  <c r="A5982" i="18"/>
  <c r="B5982" i="18"/>
  <c r="C5982" i="18"/>
  <c r="D5982" i="18"/>
  <c r="E5982" i="18"/>
  <c r="F5982" i="18"/>
  <c r="G5982" i="18"/>
  <c r="H5982" i="18"/>
  <c r="I5982" i="18"/>
  <c r="J5982" i="18"/>
  <c r="K5982" i="18"/>
  <c r="L5982" i="18"/>
  <c r="M5982" i="18"/>
  <c r="N5982" i="18"/>
  <c r="A5983" i="18"/>
  <c r="B5983" i="18"/>
  <c r="C5983" i="18"/>
  <c r="D5983" i="18"/>
  <c r="E5983" i="18"/>
  <c r="F5983" i="18"/>
  <c r="G5983" i="18"/>
  <c r="H5983" i="18"/>
  <c r="I5983" i="18"/>
  <c r="J5983" i="18"/>
  <c r="K5983" i="18"/>
  <c r="L5983" i="18"/>
  <c r="M5983" i="18"/>
  <c r="N5983" i="18"/>
  <c r="A5984" i="18"/>
  <c r="B5984" i="18"/>
  <c r="C5984" i="18"/>
  <c r="D5984" i="18"/>
  <c r="E5984" i="18"/>
  <c r="F5984" i="18"/>
  <c r="G5984" i="18"/>
  <c r="H5984" i="18"/>
  <c r="I5984" i="18"/>
  <c r="J5984" i="18"/>
  <c r="K5984" i="18"/>
  <c r="L5984" i="18"/>
  <c r="M5984" i="18"/>
  <c r="N5984" i="18"/>
  <c r="A5985" i="18"/>
  <c r="B5985" i="18"/>
  <c r="C5985" i="18"/>
  <c r="D5985" i="18"/>
  <c r="E5985" i="18"/>
  <c r="F5985" i="18"/>
  <c r="G5985" i="18"/>
  <c r="H5985" i="18"/>
  <c r="I5985" i="18"/>
  <c r="J5985" i="18"/>
  <c r="K5985" i="18"/>
  <c r="L5985" i="18"/>
  <c r="M5985" i="18"/>
  <c r="N5985" i="18"/>
  <c r="A5986" i="18"/>
  <c r="B5986" i="18"/>
  <c r="C5986" i="18"/>
  <c r="D5986" i="18"/>
  <c r="E5986" i="18"/>
  <c r="F5986" i="18"/>
  <c r="G5986" i="18"/>
  <c r="H5986" i="18"/>
  <c r="I5986" i="18"/>
  <c r="J5986" i="18"/>
  <c r="K5986" i="18"/>
  <c r="L5986" i="18"/>
  <c r="M5986" i="18"/>
  <c r="N5986" i="18"/>
  <c r="A5987" i="18"/>
  <c r="B5987" i="18"/>
  <c r="C5987" i="18"/>
  <c r="D5987" i="18"/>
  <c r="E5987" i="18"/>
  <c r="F5987" i="18"/>
  <c r="G5987" i="18"/>
  <c r="H5987" i="18"/>
  <c r="I5987" i="18"/>
  <c r="J5987" i="18"/>
  <c r="K5987" i="18"/>
  <c r="L5987" i="18"/>
  <c r="M5987" i="18"/>
  <c r="N5987" i="18"/>
  <c r="A5988" i="18"/>
  <c r="B5988" i="18"/>
  <c r="C5988" i="18"/>
  <c r="D5988" i="18"/>
  <c r="E5988" i="18"/>
  <c r="F5988" i="18"/>
  <c r="G5988" i="18"/>
  <c r="H5988" i="18"/>
  <c r="I5988" i="18"/>
  <c r="J5988" i="18"/>
  <c r="K5988" i="18"/>
  <c r="L5988" i="18"/>
  <c r="M5988" i="18"/>
  <c r="N5988" i="18"/>
  <c r="A5989" i="18"/>
  <c r="B5989" i="18"/>
  <c r="C5989" i="18"/>
  <c r="D5989" i="18"/>
  <c r="E5989" i="18"/>
  <c r="F5989" i="18"/>
  <c r="G5989" i="18"/>
  <c r="H5989" i="18"/>
  <c r="I5989" i="18"/>
  <c r="J5989" i="18"/>
  <c r="K5989" i="18"/>
  <c r="L5989" i="18"/>
  <c r="M5989" i="18"/>
  <c r="N5989" i="18"/>
  <c r="A5990" i="18"/>
  <c r="B5990" i="18"/>
  <c r="C5990" i="18"/>
  <c r="D5990" i="18"/>
  <c r="E5990" i="18"/>
  <c r="F5990" i="18"/>
  <c r="G5990" i="18"/>
  <c r="H5990" i="18"/>
  <c r="I5990" i="18"/>
  <c r="J5990" i="18"/>
  <c r="K5990" i="18"/>
  <c r="L5990" i="18"/>
  <c r="M5990" i="18"/>
  <c r="N5990" i="18"/>
  <c r="A5991" i="18"/>
  <c r="B5991" i="18"/>
  <c r="C5991" i="18"/>
  <c r="D5991" i="18"/>
  <c r="E5991" i="18"/>
  <c r="F5991" i="18"/>
  <c r="G5991" i="18"/>
  <c r="H5991" i="18"/>
  <c r="I5991" i="18"/>
  <c r="J5991" i="18"/>
  <c r="K5991" i="18"/>
  <c r="L5991" i="18"/>
  <c r="M5991" i="18"/>
  <c r="N5991" i="18"/>
  <c r="A5992" i="18"/>
  <c r="B5992" i="18"/>
  <c r="C5992" i="18"/>
  <c r="D5992" i="18"/>
  <c r="E5992" i="18"/>
  <c r="F5992" i="18"/>
  <c r="G5992" i="18"/>
  <c r="H5992" i="18"/>
  <c r="I5992" i="18"/>
  <c r="J5992" i="18"/>
  <c r="K5992" i="18"/>
  <c r="L5992" i="18"/>
  <c r="M5992" i="18"/>
  <c r="N5992" i="18"/>
  <c r="A5993" i="18"/>
  <c r="B5993" i="18"/>
  <c r="C5993" i="18"/>
  <c r="D5993" i="18"/>
  <c r="E5993" i="18"/>
  <c r="F5993" i="18"/>
  <c r="G5993" i="18"/>
  <c r="H5993" i="18"/>
  <c r="I5993" i="18"/>
  <c r="J5993" i="18"/>
  <c r="K5993" i="18"/>
  <c r="L5993" i="18"/>
  <c r="M5993" i="18"/>
  <c r="N5993" i="18"/>
  <c r="A5994" i="18"/>
  <c r="B5994" i="18"/>
  <c r="C5994" i="18"/>
  <c r="D5994" i="18"/>
  <c r="E5994" i="18"/>
  <c r="F5994" i="18"/>
  <c r="G5994" i="18"/>
  <c r="H5994" i="18"/>
  <c r="I5994" i="18"/>
  <c r="J5994" i="18"/>
  <c r="K5994" i="18"/>
  <c r="L5994" i="18"/>
  <c r="M5994" i="18"/>
  <c r="N5994" i="18"/>
  <c r="A5995" i="18"/>
  <c r="B5995" i="18"/>
  <c r="C5995" i="18"/>
  <c r="D5995" i="18"/>
  <c r="E5995" i="18"/>
  <c r="F5995" i="18"/>
  <c r="G5995" i="18"/>
  <c r="H5995" i="18"/>
  <c r="I5995" i="18"/>
  <c r="J5995" i="18"/>
  <c r="K5995" i="18"/>
  <c r="L5995" i="18"/>
  <c r="M5995" i="18"/>
  <c r="N5995" i="18"/>
  <c r="A5996" i="18"/>
  <c r="B5996" i="18"/>
  <c r="C5996" i="18"/>
  <c r="D5996" i="18"/>
  <c r="E5996" i="18"/>
  <c r="F5996" i="18"/>
  <c r="G5996" i="18"/>
  <c r="H5996" i="18"/>
  <c r="I5996" i="18"/>
  <c r="J5996" i="18"/>
  <c r="K5996" i="18"/>
  <c r="L5996" i="18"/>
  <c r="M5996" i="18"/>
  <c r="N5996" i="18"/>
  <c r="A5997" i="18"/>
  <c r="B5997" i="18"/>
  <c r="C5997" i="18"/>
  <c r="D5997" i="18"/>
  <c r="E5997" i="18"/>
  <c r="F5997" i="18"/>
  <c r="G5997" i="18"/>
  <c r="H5997" i="18"/>
  <c r="I5997" i="18"/>
  <c r="J5997" i="18"/>
  <c r="K5997" i="18"/>
  <c r="L5997" i="18"/>
  <c r="M5997" i="18"/>
  <c r="N5997" i="18"/>
  <c r="A5998" i="18"/>
  <c r="B5998" i="18"/>
  <c r="C5998" i="18"/>
  <c r="D5998" i="18"/>
  <c r="E5998" i="18"/>
  <c r="F5998" i="18"/>
  <c r="G5998" i="18"/>
  <c r="H5998" i="18"/>
  <c r="I5998" i="18"/>
  <c r="J5998" i="18"/>
  <c r="K5998" i="18"/>
  <c r="L5998" i="18"/>
  <c r="M5998" i="18"/>
  <c r="N5998" i="18"/>
  <c r="A5999" i="18"/>
  <c r="B5999" i="18"/>
  <c r="C5999" i="18"/>
  <c r="D5999" i="18"/>
  <c r="E5999" i="18"/>
  <c r="F5999" i="18"/>
  <c r="G5999" i="18"/>
  <c r="H5999" i="18"/>
  <c r="I5999" i="18"/>
  <c r="J5999" i="18"/>
  <c r="K5999" i="18"/>
  <c r="L5999" i="18"/>
  <c r="M5999" i="18"/>
  <c r="N5999" i="18"/>
  <c r="A6000" i="18"/>
  <c r="B6000" i="18"/>
  <c r="C6000" i="18"/>
  <c r="D6000" i="18"/>
  <c r="E6000" i="18"/>
  <c r="F6000" i="18"/>
  <c r="G6000" i="18"/>
  <c r="H6000" i="18"/>
  <c r="I6000" i="18"/>
  <c r="J6000" i="18"/>
  <c r="K6000" i="18"/>
  <c r="L6000" i="18"/>
  <c r="M6000" i="18"/>
  <c r="N6000" i="18"/>
  <c r="A6001" i="18"/>
  <c r="B6001" i="18"/>
  <c r="C6001" i="18"/>
  <c r="D6001" i="18"/>
  <c r="E6001" i="18"/>
  <c r="F6001" i="18"/>
  <c r="G6001" i="18"/>
  <c r="H6001" i="18"/>
  <c r="I6001" i="18"/>
  <c r="J6001" i="18"/>
  <c r="K6001" i="18"/>
  <c r="L6001" i="18"/>
  <c r="M6001" i="18"/>
  <c r="N6001" i="18"/>
  <c r="A6002" i="18"/>
  <c r="B6002" i="18"/>
  <c r="C6002" i="18"/>
  <c r="D6002" i="18"/>
  <c r="E6002" i="18"/>
  <c r="F6002" i="18"/>
  <c r="G6002" i="18"/>
  <c r="H6002" i="18"/>
  <c r="I6002" i="18"/>
  <c r="J6002" i="18"/>
  <c r="K6002" i="18"/>
  <c r="L6002" i="18"/>
  <c r="M6002" i="18"/>
  <c r="N6002" i="18"/>
  <c r="A6003" i="18"/>
  <c r="B6003" i="18"/>
  <c r="C6003" i="18"/>
  <c r="D6003" i="18"/>
  <c r="E6003" i="18"/>
  <c r="F6003" i="18"/>
  <c r="G6003" i="18"/>
  <c r="H6003" i="18"/>
  <c r="I6003" i="18"/>
  <c r="J6003" i="18"/>
  <c r="K6003" i="18"/>
  <c r="L6003" i="18"/>
  <c r="M6003" i="18"/>
  <c r="N6003" i="18"/>
  <c r="A6004" i="18"/>
  <c r="B6004" i="18"/>
  <c r="C6004" i="18"/>
  <c r="D6004" i="18"/>
  <c r="E6004" i="18"/>
  <c r="F6004" i="18"/>
  <c r="G6004" i="18"/>
  <c r="H6004" i="18"/>
  <c r="I6004" i="18"/>
  <c r="J6004" i="18"/>
  <c r="K6004" i="18"/>
  <c r="L6004" i="18"/>
  <c r="M6004" i="18"/>
  <c r="N6004" i="18"/>
  <c r="A6005" i="18"/>
  <c r="B6005" i="18"/>
  <c r="C6005" i="18"/>
  <c r="D6005" i="18"/>
  <c r="E6005" i="18"/>
  <c r="F6005" i="18"/>
  <c r="G6005" i="18"/>
  <c r="H6005" i="18"/>
  <c r="I6005" i="18"/>
  <c r="J6005" i="18"/>
  <c r="K6005" i="18"/>
  <c r="L6005" i="18"/>
  <c r="M6005" i="18"/>
  <c r="N6005" i="18"/>
  <c r="A6006" i="18"/>
  <c r="B6006" i="18"/>
  <c r="C6006" i="18"/>
  <c r="D6006" i="18"/>
  <c r="E6006" i="18"/>
  <c r="F6006" i="18"/>
  <c r="G6006" i="18"/>
  <c r="H6006" i="18"/>
  <c r="I6006" i="18"/>
  <c r="J6006" i="18"/>
  <c r="K6006" i="18"/>
  <c r="L6006" i="18"/>
  <c r="M6006" i="18"/>
  <c r="N6006" i="18"/>
  <c r="A6007" i="18"/>
  <c r="B6007" i="18"/>
  <c r="C6007" i="18"/>
  <c r="D6007" i="18"/>
  <c r="E6007" i="18"/>
  <c r="F6007" i="18"/>
  <c r="G6007" i="18"/>
  <c r="H6007" i="18"/>
  <c r="I6007" i="18"/>
  <c r="J6007" i="18"/>
  <c r="K6007" i="18"/>
  <c r="L6007" i="18"/>
  <c r="M6007" i="18"/>
  <c r="N6007" i="18"/>
  <c r="A6008" i="18"/>
  <c r="B6008" i="18"/>
  <c r="C6008" i="18"/>
  <c r="D6008" i="18"/>
  <c r="E6008" i="18"/>
  <c r="F6008" i="18"/>
  <c r="G6008" i="18"/>
  <c r="H6008" i="18"/>
  <c r="I6008" i="18"/>
  <c r="J6008" i="18"/>
  <c r="K6008" i="18"/>
  <c r="L6008" i="18"/>
  <c r="M6008" i="18"/>
  <c r="N6008" i="18"/>
  <c r="A6009" i="18"/>
  <c r="B6009" i="18"/>
  <c r="C6009" i="18"/>
  <c r="D6009" i="18"/>
  <c r="E6009" i="18"/>
  <c r="F6009" i="18"/>
  <c r="G6009" i="18"/>
  <c r="H6009" i="18"/>
  <c r="I6009" i="18"/>
  <c r="J6009" i="18"/>
  <c r="K6009" i="18"/>
  <c r="L6009" i="18"/>
  <c r="M6009" i="18"/>
  <c r="N6009" i="18"/>
  <c r="A6010" i="18"/>
  <c r="B6010" i="18"/>
  <c r="C6010" i="18"/>
  <c r="D6010" i="18"/>
  <c r="E6010" i="18"/>
  <c r="F6010" i="18"/>
  <c r="G6010" i="18"/>
  <c r="H6010" i="18"/>
  <c r="I6010" i="18"/>
  <c r="J6010" i="18"/>
  <c r="K6010" i="18"/>
  <c r="L6010" i="18"/>
  <c r="M6010" i="18"/>
  <c r="N6010" i="18"/>
  <c r="A6011" i="18"/>
  <c r="B6011" i="18"/>
  <c r="C6011" i="18"/>
  <c r="D6011" i="18"/>
  <c r="E6011" i="18"/>
  <c r="F6011" i="18"/>
  <c r="G6011" i="18"/>
  <c r="H6011" i="18"/>
  <c r="I6011" i="18"/>
  <c r="J6011" i="18"/>
  <c r="K6011" i="18"/>
  <c r="L6011" i="18"/>
  <c r="M6011" i="18"/>
  <c r="N6011" i="18"/>
  <c r="A6012" i="18"/>
  <c r="B6012" i="18"/>
  <c r="C6012" i="18"/>
  <c r="D6012" i="18"/>
  <c r="E6012" i="18"/>
  <c r="F6012" i="18"/>
  <c r="G6012" i="18"/>
  <c r="H6012" i="18"/>
  <c r="I6012" i="18"/>
  <c r="J6012" i="18"/>
  <c r="K6012" i="18"/>
  <c r="L6012" i="18"/>
  <c r="M6012" i="18"/>
  <c r="N6012" i="18"/>
  <c r="A6013" i="18"/>
  <c r="B6013" i="18"/>
  <c r="C6013" i="18"/>
  <c r="D6013" i="18"/>
  <c r="E6013" i="18"/>
  <c r="F6013" i="18"/>
  <c r="G6013" i="18"/>
  <c r="H6013" i="18"/>
  <c r="I6013" i="18"/>
  <c r="J6013" i="18"/>
  <c r="K6013" i="18"/>
  <c r="L6013" i="18"/>
  <c r="M6013" i="18"/>
  <c r="N6013" i="18"/>
  <c r="A6014" i="18"/>
  <c r="B6014" i="18"/>
  <c r="C6014" i="18"/>
  <c r="D6014" i="18"/>
  <c r="E6014" i="18"/>
  <c r="F6014" i="18"/>
  <c r="G6014" i="18"/>
  <c r="H6014" i="18"/>
  <c r="I6014" i="18"/>
  <c r="J6014" i="18"/>
  <c r="K6014" i="18"/>
  <c r="L6014" i="18"/>
  <c r="M6014" i="18"/>
  <c r="N6014" i="18"/>
  <c r="A6015" i="18"/>
  <c r="B6015" i="18"/>
  <c r="C6015" i="18"/>
  <c r="D6015" i="18"/>
  <c r="E6015" i="18"/>
  <c r="F6015" i="18"/>
  <c r="G6015" i="18"/>
  <c r="H6015" i="18"/>
  <c r="I6015" i="18"/>
  <c r="J6015" i="18"/>
  <c r="K6015" i="18"/>
  <c r="L6015" i="18"/>
  <c r="M6015" i="18"/>
  <c r="N6015" i="18"/>
  <c r="A6016" i="18"/>
  <c r="B6016" i="18"/>
  <c r="C6016" i="18"/>
  <c r="D6016" i="18"/>
  <c r="E6016" i="18"/>
  <c r="F6016" i="18"/>
  <c r="G6016" i="18"/>
  <c r="H6016" i="18"/>
  <c r="I6016" i="18"/>
  <c r="J6016" i="18"/>
  <c r="K6016" i="18"/>
  <c r="L6016" i="18"/>
  <c r="M6016" i="18"/>
  <c r="N6016" i="18"/>
  <c r="A6017" i="18"/>
  <c r="B6017" i="18"/>
  <c r="C6017" i="18"/>
  <c r="D6017" i="18"/>
  <c r="E6017" i="18"/>
  <c r="F6017" i="18"/>
  <c r="G6017" i="18"/>
  <c r="H6017" i="18"/>
  <c r="I6017" i="18"/>
  <c r="J6017" i="18"/>
  <c r="K6017" i="18"/>
  <c r="L6017" i="18"/>
  <c r="M6017" i="18"/>
  <c r="N6017" i="18"/>
  <c r="A6018" i="18"/>
  <c r="B6018" i="18"/>
  <c r="C6018" i="18"/>
  <c r="D6018" i="18"/>
  <c r="E6018" i="18"/>
  <c r="F6018" i="18"/>
  <c r="G6018" i="18"/>
  <c r="H6018" i="18"/>
  <c r="I6018" i="18"/>
  <c r="J6018" i="18"/>
  <c r="K6018" i="18"/>
  <c r="L6018" i="18"/>
  <c r="M6018" i="18"/>
  <c r="N6018" i="18"/>
  <c r="A6019" i="18"/>
  <c r="B6019" i="18"/>
  <c r="C6019" i="18"/>
  <c r="D6019" i="18"/>
  <c r="E6019" i="18"/>
  <c r="F6019" i="18"/>
  <c r="G6019" i="18"/>
  <c r="H6019" i="18"/>
  <c r="I6019" i="18"/>
  <c r="J6019" i="18"/>
  <c r="K6019" i="18"/>
  <c r="L6019" i="18"/>
  <c r="M6019" i="18"/>
  <c r="N6019" i="18"/>
  <c r="A6020" i="18"/>
  <c r="B6020" i="18"/>
  <c r="C6020" i="18"/>
  <c r="D6020" i="18"/>
  <c r="E6020" i="18"/>
  <c r="F6020" i="18"/>
  <c r="G6020" i="18"/>
  <c r="H6020" i="18"/>
  <c r="I6020" i="18"/>
  <c r="J6020" i="18"/>
  <c r="K6020" i="18"/>
  <c r="L6020" i="18"/>
  <c r="M6020" i="18"/>
  <c r="N6020" i="18"/>
  <c r="A6021" i="18"/>
  <c r="B6021" i="18"/>
  <c r="C6021" i="18"/>
  <c r="D6021" i="18"/>
  <c r="E6021" i="18"/>
  <c r="F6021" i="18"/>
  <c r="G6021" i="18"/>
  <c r="H6021" i="18"/>
  <c r="I6021" i="18"/>
  <c r="J6021" i="18"/>
  <c r="K6021" i="18"/>
  <c r="L6021" i="18"/>
  <c r="M6021" i="18"/>
  <c r="N6021" i="18"/>
  <c r="A6022" i="18"/>
  <c r="B6022" i="18"/>
  <c r="C6022" i="18"/>
  <c r="D6022" i="18"/>
  <c r="E6022" i="18"/>
  <c r="F6022" i="18"/>
  <c r="G6022" i="18"/>
  <c r="H6022" i="18"/>
  <c r="I6022" i="18"/>
  <c r="J6022" i="18"/>
  <c r="K6022" i="18"/>
  <c r="L6022" i="18"/>
  <c r="M6022" i="18"/>
  <c r="N6022" i="18"/>
  <c r="A6023" i="18"/>
  <c r="B6023" i="18"/>
  <c r="C6023" i="18"/>
  <c r="D6023" i="18"/>
  <c r="E6023" i="18"/>
  <c r="F6023" i="18"/>
  <c r="G6023" i="18"/>
  <c r="H6023" i="18"/>
  <c r="I6023" i="18"/>
  <c r="J6023" i="18"/>
  <c r="K6023" i="18"/>
  <c r="L6023" i="18"/>
  <c r="M6023" i="18"/>
  <c r="N6023" i="18"/>
  <c r="A6024" i="18"/>
  <c r="B6024" i="18"/>
  <c r="C6024" i="18"/>
  <c r="D6024" i="18"/>
  <c r="E6024" i="18"/>
  <c r="F6024" i="18"/>
  <c r="G6024" i="18"/>
  <c r="H6024" i="18"/>
  <c r="I6024" i="18"/>
  <c r="J6024" i="18"/>
  <c r="K6024" i="18"/>
  <c r="L6024" i="18"/>
  <c r="M6024" i="18"/>
  <c r="N6024" i="18"/>
  <c r="A6025" i="18"/>
  <c r="B6025" i="18"/>
  <c r="C6025" i="18"/>
  <c r="D6025" i="18"/>
  <c r="E6025" i="18"/>
  <c r="F6025" i="18"/>
  <c r="G6025" i="18"/>
  <c r="H6025" i="18"/>
  <c r="I6025" i="18"/>
  <c r="J6025" i="18"/>
  <c r="K6025" i="18"/>
  <c r="L6025" i="18"/>
  <c r="M6025" i="18"/>
  <c r="N6025" i="18"/>
  <c r="A6026" i="18"/>
  <c r="B6026" i="18"/>
  <c r="C6026" i="18"/>
  <c r="D6026" i="18"/>
  <c r="E6026" i="18"/>
  <c r="F6026" i="18"/>
  <c r="G6026" i="18"/>
  <c r="H6026" i="18"/>
  <c r="I6026" i="18"/>
  <c r="J6026" i="18"/>
  <c r="K6026" i="18"/>
  <c r="L6026" i="18"/>
  <c r="M6026" i="18"/>
  <c r="N6026" i="18"/>
  <c r="A6027" i="18"/>
  <c r="B6027" i="18"/>
  <c r="C6027" i="18"/>
  <c r="D6027" i="18"/>
  <c r="E6027" i="18"/>
  <c r="F6027" i="18"/>
  <c r="G6027" i="18"/>
  <c r="H6027" i="18"/>
  <c r="I6027" i="18"/>
  <c r="J6027" i="18"/>
  <c r="K6027" i="18"/>
  <c r="L6027" i="18"/>
  <c r="M6027" i="18"/>
  <c r="N6027" i="18"/>
  <c r="A6028" i="18"/>
  <c r="B6028" i="18"/>
  <c r="C6028" i="18"/>
  <c r="D6028" i="18"/>
  <c r="E6028" i="18"/>
  <c r="F6028" i="18"/>
  <c r="G6028" i="18"/>
  <c r="H6028" i="18"/>
  <c r="I6028" i="18"/>
  <c r="J6028" i="18"/>
  <c r="K6028" i="18"/>
  <c r="L6028" i="18"/>
  <c r="M6028" i="18"/>
  <c r="N6028" i="18"/>
  <c r="A6029" i="18"/>
  <c r="B6029" i="18"/>
  <c r="C6029" i="18"/>
  <c r="D6029" i="18"/>
  <c r="E6029" i="18"/>
  <c r="F6029" i="18"/>
  <c r="G6029" i="18"/>
  <c r="H6029" i="18"/>
  <c r="I6029" i="18"/>
  <c r="J6029" i="18"/>
  <c r="K6029" i="18"/>
  <c r="L6029" i="18"/>
  <c r="M6029" i="18"/>
  <c r="N6029" i="18"/>
  <c r="A6030" i="18"/>
  <c r="B6030" i="18"/>
  <c r="C6030" i="18"/>
  <c r="D6030" i="18"/>
  <c r="E6030" i="18"/>
  <c r="F6030" i="18"/>
  <c r="G6030" i="18"/>
  <c r="H6030" i="18"/>
  <c r="I6030" i="18"/>
  <c r="J6030" i="18"/>
  <c r="K6030" i="18"/>
  <c r="L6030" i="18"/>
  <c r="M6030" i="18"/>
  <c r="N6030" i="18"/>
  <c r="A6031" i="18"/>
  <c r="B6031" i="18"/>
  <c r="C6031" i="18"/>
  <c r="D6031" i="18"/>
  <c r="E6031" i="18"/>
  <c r="F6031" i="18"/>
  <c r="G6031" i="18"/>
  <c r="H6031" i="18"/>
  <c r="I6031" i="18"/>
  <c r="J6031" i="18"/>
  <c r="K6031" i="18"/>
  <c r="L6031" i="18"/>
  <c r="M6031" i="18"/>
  <c r="N6031" i="18"/>
  <c r="A6032" i="18"/>
  <c r="B6032" i="18"/>
  <c r="C6032" i="18"/>
  <c r="D6032" i="18"/>
  <c r="E6032" i="18"/>
  <c r="F6032" i="18"/>
  <c r="G6032" i="18"/>
  <c r="H6032" i="18"/>
  <c r="I6032" i="18"/>
  <c r="J6032" i="18"/>
  <c r="K6032" i="18"/>
  <c r="L6032" i="18"/>
  <c r="M6032" i="18"/>
  <c r="N6032" i="18"/>
  <c r="A6033" i="18"/>
  <c r="B6033" i="18"/>
  <c r="C6033" i="18"/>
  <c r="D6033" i="18"/>
  <c r="E6033" i="18"/>
  <c r="F6033" i="18"/>
  <c r="G6033" i="18"/>
  <c r="H6033" i="18"/>
  <c r="I6033" i="18"/>
  <c r="J6033" i="18"/>
  <c r="K6033" i="18"/>
  <c r="L6033" i="18"/>
  <c r="M6033" i="18"/>
  <c r="N6033" i="18"/>
  <c r="A6034" i="18"/>
  <c r="B6034" i="18"/>
  <c r="C6034" i="18"/>
  <c r="D6034" i="18"/>
  <c r="E6034" i="18"/>
  <c r="F6034" i="18"/>
  <c r="G6034" i="18"/>
  <c r="H6034" i="18"/>
  <c r="I6034" i="18"/>
  <c r="J6034" i="18"/>
  <c r="K6034" i="18"/>
  <c r="L6034" i="18"/>
  <c r="M6034" i="18"/>
  <c r="N6034" i="18"/>
  <c r="A6035" i="18"/>
  <c r="B6035" i="18"/>
  <c r="C6035" i="18"/>
  <c r="D6035" i="18"/>
  <c r="E6035" i="18"/>
  <c r="F6035" i="18"/>
  <c r="G6035" i="18"/>
  <c r="H6035" i="18"/>
  <c r="I6035" i="18"/>
  <c r="J6035" i="18"/>
  <c r="K6035" i="18"/>
  <c r="L6035" i="18"/>
  <c r="M6035" i="18"/>
  <c r="N6035" i="18"/>
  <c r="A6036" i="18"/>
  <c r="B6036" i="18"/>
  <c r="C6036" i="18"/>
  <c r="D6036" i="18"/>
  <c r="E6036" i="18"/>
  <c r="F6036" i="18"/>
  <c r="G6036" i="18"/>
  <c r="H6036" i="18"/>
  <c r="I6036" i="18"/>
  <c r="J6036" i="18"/>
  <c r="K6036" i="18"/>
  <c r="L6036" i="18"/>
  <c r="M6036" i="18"/>
  <c r="N6036" i="18"/>
  <c r="A6037" i="18"/>
  <c r="B6037" i="18"/>
  <c r="C6037" i="18"/>
  <c r="D6037" i="18"/>
  <c r="E6037" i="18"/>
  <c r="F6037" i="18"/>
  <c r="G6037" i="18"/>
  <c r="H6037" i="18"/>
  <c r="I6037" i="18"/>
  <c r="J6037" i="18"/>
  <c r="K6037" i="18"/>
  <c r="L6037" i="18"/>
  <c r="M6037" i="18"/>
  <c r="N6037" i="18"/>
  <c r="A6038" i="18"/>
  <c r="B6038" i="18"/>
  <c r="C6038" i="18"/>
  <c r="D6038" i="18"/>
  <c r="E6038" i="18"/>
  <c r="F6038" i="18"/>
  <c r="G6038" i="18"/>
  <c r="H6038" i="18"/>
  <c r="I6038" i="18"/>
  <c r="J6038" i="18"/>
  <c r="K6038" i="18"/>
  <c r="L6038" i="18"/>
  <c r="M6038" i="18"/>
  <c r="N6038" i="18"/>
  <c r="A6039" i="18"/>
  <c r="B6039" i="18"/>
  <c r="C6039" i="18"/>
  <c r="D6039" i="18"/>
  <c r="E6039" i="18"/>
  <c r="F6039" i="18"/>
  <c r="G6039" i="18"/>
  <c r="H6039" i="18"/>
  <c r="I6039" i="18"/>
  <c r="J6039" i="18"/>
  <c r="K6039" i="18"/>
  <c r="L6039" i="18"/>
  <c r="M6039" i="18"/>
  <c r="N6039" i="18"/>
  <c r="A6040" i="18"/>
  <c r="B6040" i="18"/>
  <c r="C6040" i="18"/>
  <c r="D6040" i="18"/>
  <c r="E6040" i="18"/>
  <c r="F6040" i="18"/>
  <c r="G6040" i="18"/>
  <c r="H6040" i="18"/>
  <c r="I6040" i="18"/>
  <c r="J6040" i="18"/>
  <c r="K6040" i="18"/>
  <c r="L6040" i="18"/>
  <c r="M6040" i="18"/>
  <c r="N6040" i="18"/>
  <c r="A6041" i="18"/>
  <c r="B6041" i="18"/>
  <c r="C6041" i="18"/>
  <c r="D6041" i="18"/>
  <c r="E6041" i="18"/>
  <c r="F6041" i="18"/>
  <c r="G6041" i="18"/>
  <c r="H6041" i="18"/>
  <c r="I6041" i="18"/>
  <c r="J6041" i="18"/>
  <c r="K6041" i="18"/>
  <c r="L6041" i="18"/>
  <c r="M6041" i="18"/>
  <c r="N6041" i="18"/>
  <c r="A6042" i="18"/>
  <c r="B6042" i="18"/>
  <c r="C6042" i="18"/>
  <c r="D6042" i="18"/>
  <c r="E6042" i="18"/>
  <c r="F6042" i="18"/>
  <c r="G6042" i="18"/>
  <c r="H6042" i="18"/>
  <c r="I6042" i="18"/>
  <c r="J6042" i="18"/>
  <c r="K6042" i="18"/>
  <c r="L6042" i="18"/>
  <c r="M6042" i="18"/>
  <c r="N6042" i="18"/>
  <c r="A6043" i="18"/>
  <c r="B6043" i="18"/>
  <c r="C6043" i="18"/>
  <c r="D6043" i="18"/>
  <c r="E6043" i="18"/>
  <c r="F6043" i="18"/>
  <c r="G6043" i="18"/>
  <c r="H6043" i="18"/>
  <c r="I6043" i="18"/>
  <c r="J6043" i="18"/>
  <c r="K6043" i="18"/>
  <c r="L6043" i="18"/>
  <c r="M6043" i="18"/>
  <c r="N6043" i="18"/>
  <c r="A6044" i="18"/>
  <c r="B6044" i="18"/>
  <c r="C6044" i="18"/>
  <c r="D6044" i="18"/>
  <c r="E6044" i="18"/>
  <c r="F6044" i="18"/>
  <c r="G6044" i="18"/>
  <c r="H6044" i="18"/>
  <c r="I6044" i="18"/>
  <c r="J6044" i="18"/>
  <c r="K6044" i="18"/>
  <c r="L6044" i="18"/>
  <c r="M6044" i="18"/>
  <c r="N6044" i="18"/>
  <c r="A6045" i="18"/>
  <c r="B6045" i="18"/>
  <c r="C6045" i="18"/>
  <c r="D6045" i="18"/>
  <c r="E6045" i="18"/>
  <c r="F6045" i="18"/>
  <c r="G6045" i="18"/>
  <c r="H6045" i="18"/>
  <c r="I6045" i="18"/>
  <c r="J6045" i="18"/>
  <c r="K6045" i="18"/>
  <c r="L6045" i="18"/>
  <c r="M6045" i="18"/>
  <c r="N6045" i="18"/>
  <c r="A6046" i="18"/>
  <c r="B6046" i="18"/>
  <c r="C6046" i="18"/>
  <c r="D6046" i="18"/>
  <c r="E6046" i="18"/>
  <c r="F6046" i="18"/>
  <c r="G6046" i="18"/>
  <c r="H6046" i="18"/>
  <c r="I6046" i="18"/>
  <c r="J6046" i="18"/>
  <c r="K6046" i="18"/>
  <c r="L6046" i="18"/>
  <c r="M6046" i="18"/>
  <c r="N6046" i="18"/>
  <c r="A6047" i="18"/>
  <c r="B6047" i="18"/>
  <c r="C6047" i="18"/>
  <c r="D6047" i="18"/>
  <c r="E6047" i="18"/>
  <c r="F6047" i="18"/>
  <c r="G6047" i="18"/>
  <c r="H6047" i="18"/>
  <c r="I6047" i="18"/>
  <c r="J6047" i="18"/>
  <c r="K6047" i="18"/>
  <c r="L6047" i="18"/>
  <c r="M6047" i="18"/>
  <c r="N6047" i="18"/>
  <c r="A6048" i="18"/>
  <c r="B6048" i="18"/>
  <c r="C6048" i="18"/>
  <c r="D6048" i="18"/>
  <c r="E6048" i="18"/>
  <c r="F6048" i="18"/>
  <c r="G6048" i="18"/>
  <c r="H6048" i="18"/>
  <c r="I6048" i="18"/>
  <c r="J6048" i="18"/>
  <c r="K6048" i="18"/>
  <c r="L6048" i="18"/>
  <c r="M6048" i="18"/>
  <c r="N6048" i="18"/>
  <c r="A6049" i="18"/>
  <c r="B6049" i="18"/>
  <c r="C6049" i="18"/>
  <c r="D6049" i="18"/>
  <c r="E6049" i="18"/>
  <c r="F6049" i="18"/>
  <c r="G6049" i="18"/>
  <c r="H6049" i="18"/>
  <c r="I6049" i="18"/>
  <c r="J6049" i="18"/>
  <c r="K6049" i="18"/>
  <c r="L6049" i="18"/>
  <c r="M6049" i="18"/>
  <c r="N6049" i="18"/>
  <c r="A6050" i="18"/>
  <c r="B6050" i="18"/>
  <c r="C6050" i="18"/>
  <c r="D6050" i="18"/>
  <c r="E6050" i="18"/>
  <c r="F6050" i="18"/>
  <c r="G6050" i="18"/>
  <c r="H6050" i="18"/>
  <c r="I6050" i="18"/>
  <c r="J6050" i="18"/>
  <c r="K6050" i="18"/>
  <c r="L6050" i="18"/>
  <c r="M6050" i="18"/>
  <c r="N6050" i="18"/>
  <c r="A6051" i="18"/>
  <c r="B6051" i="18"/>
  <c r="C6051" i="18"/>
  <c r="D6051" i="18"/>
  <c r="E6051" i="18"/>
  <c r="F6051" i="18"/>
  <c r="G6051" i="18"/>
  <c r="H6051" i="18"/>
  <c r="I6051" i="18"/>
  <c r="J6051" i="18"/>
  <c r="K6051" i="18"/>
  <c r="L6051" i="18"/>
  <c r="M6051" i="18"/>
  <c r="N6051" i="18"/>
  <c r="A6052" i="18"/>
  <c r="B6052" i="18"/>
  <c r="C6052" i="18"/>
  <c r="D6052" i="18"/>
  <c r="E6052" i="18"/>
  <c r="F6052" i="18"/>
  <c r="G6052" i="18"/>
  <c r="H6052" i="18"/>
  <c r="I6052" i="18"/>
  <c r="J6052" i="18"/>
  <c r="K6052" i="18"/>
  <c r="L6052" i="18"/>
  <c r="M6052" i="18"/>
  <c r="N6052" i="18"/>
  <c r="A6053" i="18"/>
  <c r="B6053" i="18"/>
  <c r="C6053" i="18"/>
  <c r="D6053" i="18"/>
  <c r="E6053" i="18"/>
  <c r="F6053" i="18"/>
  <c r="G6053" i="18"/>
  <c r="H6053" i="18"/>
  <c r="I6053" i="18"/>
  <c r="J6053" i="18"/>
  <c r="K6053" i="18"/>
  <c r="L6053" i="18"/>
  <c r="M6053" i="18"/>
  <c r="N6053" i="18"/>
  <c r="A6054" i="18"/>
  <c r="B6054" i="18"/>
  <c r="C6054" i="18"/>
  <c r="D6054" i="18"/>
  <c r="E6054" i="18"/>
  <c r="F6054" i="18"/>
  <c r="G6054" i="18"/>
  <c r="H6054" i="18"/>
  <c r="I6054" i="18"/>
  <c r="J6054" i="18"/>
  <c r="K6054" i="18"/>
  <c r="L6054" i="18"/>
  <c r="M6054" i="18"/>
  <c r="N6054" i="18"/>
  <c r="A6055" i="18"/>
  <c r="B6055" i="18"/>
  <c r="C6055" i="18"/>
  <c r="D6055" i="18"/>
  <c r="E6055" i="18"/>
  <c r="F6055" i="18"/>
  <c r="G6055" i="18"/>
  <c r="H6055" i="18"/>
  <c r="I6055" i="18"/>
  <c r="J6055" i="18"/>
  <c r="K6055" i="18"/>
  <c r="L6055" i="18"/>
  <c r="M6055" i="18"/>
  <c r="N6055" i="18"/>
  <c r="A6056" i="18"/>
  <c r="B6056" i="18"/>
  <c r="C6056" i="18"/>
  <c r="D6056" i="18"/>
  <c r="E6056" i="18"/>
  <c r="F6056" i="18"/>
  <c r="G6056" i="18"/>
  <c r="H6056" i="18"/>
  <c r="I6056" i="18"/>
  <c r="J6056" i="18"/>
  <c r="K6056" i="18"/>
  <c r="L6056" i="18"/>
  <c r="M6056" i="18"/>
  <c r="N6056" i="18"/>
  <c r="A6057" i="18"/>
  <c r="B6057" i="18"/>
  <c r="C6057" i="18"/>
  <c r="D6057" i="18"/>
  <c r="E6057" i="18"/>
  <c r="F6057" i="18"/>
  <c r="G6057" i="18"/>
  <c r="H6057" i="18"/>
  <c r="I6057" i="18"/>
  <c r="J6057" i="18"/>
  <c r="K6057" i="18"/>
  <c r="L6057" i="18"/>
  <c r="M6057" i="18"/>
  <c r="N6057" i="18"/>
  <c r="A6058" i="18"/>
  <c r="B6058" i="18"/>
  <c r="C6058" i="18"/>
  <c r="D6058" i="18"/>
  <c r="E6058" i="18"/>
  <c r="F6058" i="18"/>
  <c r="G6058" i="18"/>
  <c r="H6058" i="18"/>
  <c r="I6058" i="18"/>
  <c r="J6058" i="18"/>
  <c r="K6058" i="18"/>
  <c r="L6058" i="18"/>
  <c r="M6058" i="18"/>
  <c r="N6058" i="18"/>
  <c r="A6059" i="18"/>
  <c r="B6059" i="18"/>
  <c r="C6059" i="18"/>
  <c r="D6059" i="18"/>
  <c r="E6059" i="18"/>
  <c r="F6059" i="18"/>
  <c r="G6059" i="18"/>
  <c r="H6059" i="18"/>
  <c r="I6059" i="18"/>
  <c r="J6059" i="18"/>
  <c r="K6059" i="18"/>
  <c r="L6059" i="18"/>
  <c r="M6059" i="18"/>
  <c r="N6059" i="18"/>
  <c r="A6060" i="18"/>
  <c r="B6060" i="18"/>
  <c r="C6060" i="18"/>
  <c r="D6060" i="18"/>
  <c r="E6060" i="18"/>
  <c r="F6060" i="18"/>
  <c r="G6060" i="18"/>
  <c r="H6060" i="18"/>
  <c r="I6060" i="18"/>
  <c r="J6060" i="18"/>
  <c r="K6060" i="18"/>
  <c r="L6060" i="18"/>
  <c r="M6060" i="18"/>
  <c r="N6060" i="18"/>
  <c r="A6061" i="18"/>
  <c r="B6061" i="18"/>
  <c r="C6061" i="18"/>
  <c r="D6061" i="18"/>
  <c r="E6061" i="18"/>
  <c r="F6061" i="18"/>
  <c r="G6061" i="18"/>
  <c r="H6061" i="18"/>
  <c r="I6061" i="18"/>
  <c r="J6061" i="18"/>
  <c r="K6061" i="18"/>
  <c r="L6061" i="18"/>
  <c r="M6061" i="18"/>
  <c r="N6061" i="18"/>
  <c r="A6062" i="18"/>
  <c r="B6062" i="18"/>
  <c r="C6062" i="18"/>
  <c r="D6062" i="18"/>
  <c r="E6062" i="18"/>
  <c r="F6062" i="18"/>
  <c r="G6062" i="18"/>
  <c r="H6062" i="18"/>
  <c r="I6062" i="18"/>
  <c r="J6062" i="18"/>
  <c r="K6062" i="18"/>
  <c r="L6062" i="18"/>
  <c r="M6062" i="18"/>
  <c r="N6062" i="18"/>
  <c r="A6063" i="18"/>
  <c r="B6063" i="18"/>
  <c r="C6063" i="18"/>
  <c r="D6063" i="18"/>
  <c r="E6063" i="18"/>
  <c r="F6063" i="18"/>
  <c r="G6063" i="18"/>
  <c r="H6063" i="18"/>
  <c r="I6063" i="18"/>
  <c r="J6063" i="18"/>
  <c r="K6063" i="18"/>
  <c r="L6063" i="18"/>
  <c r="M6063" i="18"/>
  <c r="N6063" i="18"/>
  <c r="A6064" i="18"/>
  <c r="B6064" i="18"/>
  <c r="C6064" i="18"/>
  <c r="D6064" i="18"/>
  <c r="E6064" i="18"/>
  <c r="F6064" i="18"/>
  <c r="G6064" i="18"/>
  <c r="H6064" i="18"/>
  <c r="I6064" i="18"/>
  <c r="J6064" i="18"/>
  <c r="K6064" i="18"/>
  <c r="L6064" i="18"/>
  <c r="M6064" i="18"/>
  <c r="N6064" i="18"/>
  <c r="A6065" i="18"/>
  <c r="B6065" i="18"/>
  <c r="C6065" i="18"/>
  <c r="D6065" i="18"/>
  <c r="E6065" i="18"/>
  <c r="F6065" i="18"/>
  <c r="G6065" i="18"/>
  <c r="H6065" i="18"/>
  <c r="I6065" i="18"/>
  <c r="J6065" i="18"/>
  <c r="K6065" i="18"/>
  <c r="L6065" i="18"/>
  <c r="M6065" i="18"/>
  <c r="N6065" i="18"/>
  <c r="A6066" i="18"/>
  <c r="B6066" i="18"/>
  <c r="C6066" i="18"/>
  <c r="D6066" i="18"/>
  <c r="E6066" i="18"/>
  <c r="F6066" i="18"/>
  <c r="G6066" i="18"/>
  <c r="H6066" i="18"/>
  <c r="I6066" i="18"/>
  <c r="J6066" i="18"/>
  <c r="K6066" i="18"/>
  <c r="L6066" i="18"/>
  <c r="M6066" i="18"/>
  <c r="N6066" i="18"/>
  <c r="A6067" i="18"/>
  <c r="B6067" i="18"/>
  <c r="C6067" i="18"/>
  <c r="D6067" i="18"/>
  <c r="E6067" i="18"/>
  <c r="F6067" i="18"/>
  <c r="G6067" i="18"/>
  <c r="H6067" i="18"/>
  <c r="I6067" i="18"/>
  <c r="J6067" i="18"/>
  <c r="K6067" i="18"/>
  <c r="L6067" i="18"/>
  <c r="M6067" i="18"/>
  <c r="N6067" i="18"/>
  <c r="A6068" i="18"/>
  <c r="B6068" i="18"/>
  <c r="C6068" i="18"/>
  <c r="D6068" i="18"/>
  <c r="E6068" i="18"/>
  <c r="F6068" i="18"/>
  <c r="G6068" i="18"/>
  <c r="H6068" i="18"/>
  <c r="I6068" i="18"/>
  <c r="J6068" i="18"/>
  <c r="K6068" i="18"/>
  <c r="L6068" i="18"/>
  <c r="M6068" i="18"/>
  <c r="N6068" i="18"/>
  <c r="A6069" i="18"/>
  <c r="B6069" i="18"/>
  <c r="C6069" i="18"/>
  <c r="D6069" i="18"/>
  <c r="E6069" i="18"/>
  <c r="F6069" i="18"/>
  <c r="G6069" i="18"/>
  <c r="H6069" i="18"/>
  <c r="I6069" i="18"/>
  <c r="J6069" i="18"/>
  <c r="K6069" i="18"/>
  <c r="L6069" i="18"/>
  <c r="M6069" i="18"/>
  <c r="N6069" i="18"/>
  <c r="A6070" i="18"/>
  <c r="B6070" i="18"/>
  <c r="C6070" i="18"/>
  <c r="D6070" i="18"/>
  <c r="E6070" i="18"/>
  <c r="F6070" i="18"/>
  <c r="G6070" i="18"/>
  <c r="H6070" i="18"/>
  <c r="I6070" i="18"/>
  <c r="J6070" i="18"/>
  <c r="K6070" i="18"/>
  <c r="L6070" i="18"/>
  <c r="M6070" i="18"/>
  <c r="N6070" i="18"/>
  <c r="A6071" i="18"/>
  <c r="B6071" i="18"/>
  <c r="C6071" i="18"/>
  <c r="D6071" i="18"/>
  <c r="E6071" i="18"/>
  <c r="F6071" i="18"/>
  <c r="G6071" i="18"/>
  <c r="H6071" i="18"/>
  <c r="I6071" i="18"/>
  <c r="J6071" i="18"/>
  <c r="K6071" i="18"/>
  <c r="L6071" i="18"/>
  <c r="M6071" i="18"/>
  <c r="N6071" i="18"/>
  <c r="A6072" i="18"/>
  <c r="B6072" i="18"/>
  <c r="C6072" i="18"/>
  <c r="D6072" i="18"/>
  <c r="E6072" i="18"/>
  <c r="F6072" i="18"/>
  <c r="G6072" i="18"/>
  <c r="H6072" i="18"/>
  <c r="I6072" i="18"/>
  <c r="J6072" i="18"/>
  <c r="K6072" i="18"/>
  <c r="L6072" i="18"/>
  <c r="M6072" i="18"/>
  <c r="N6072" i="18"/>
  <c r="A6073" i="18"/>
  <c r="B6073" i="18"/>
  <c r="C6073" i="18"/>
  <c r="D6073" i="18"/>
  <c r="E6073" i="18"/>
  <c r="F6073" i="18"/>
  <c r="G6073" i="18"/>
  <c r="H6073" i="18"/>
  <c r="I6073" i="18"/>
  <c r="J6073" i="18"/>
  <c r="K6073" i="18"/>
  <c r="L6073" i="18"/>
  <c r="M6073" i="18"/>
  <c r="N6073" i="18"/>
  <c r="A6074" i="18"/>
  <c r="B6074" i="18"/>
  <c r="C6074" i="18"/>
  <c r="D6074" i="18"/>
  <c r="E6074" i="18"/>
  <c r="F6074" i="18"/>
  <c r="G6074" i="18"/>
  <c r="H6074" i="18"/>
  <c r="I6074" i="18"/>
  <c r="J6074" i="18"/>
  <c r="K6074" i="18"/>
  <c r="L6074" i="18"/>
  <c r="M6074" i="18"/>
  <c r="N6074" i="18"/>
  <c r="A6075" i="18"/>
  <c r="B6075" i="18"/>
  <c r="C6075" i="18"/>
  <c r="D6075" i="18"/>
  <c r="E6075" i="18"/>
  <c r="F6075" i="18"/>
  <c r="G6075" i="18"/>
  <c r="H6075" i="18"/>
  <c r="I6075" i="18"/>
  <c r="J6075" i="18"/>
  <c r="K6075" i="18"/>
  <c r="L6075" i="18"/>
  <c r="M6075" i="18"/>
  <c r="N6075" i="18"/>
  <c r="A6076" i="18"/>
  <c r="B6076" i="18"/>
  <c r="C6076" i="18"/>
  <c r="D6076" i="18"/>
  <c r="E6076" i="18"/>
  <c r="F6076" i="18"/>
  <c r="G6076" i="18"/>
  <c r="H6076" i="18"/>
  <c r="I6076" i="18"/>
  <c r="J6076" i="18"/>
  <c r="K6076" i="18"/>
  <c r="L6076" i="18"/>
  <c r="M6076" i="18"/>
  <c r="N6076" i="18"/>
  <c r="A6077" i="18"/>
  <c r="B6077" i="18"/>
  <c r="C6077" i="18"/>
  <c r="D6077" i="18"/>
  <c r="E6077" i="18"/>
  <c r="F6077" i="18"/>
  <c r="G6077" i="18"/>
  <c r="H6077" i="18"/>
  <c r="I6077" i="18"/>
  <c r="J6077" i="18"/>
  <c r="K6077" i="18"/>
  <c r="L6077" i="18"/>
  <c r="M6077" i="18"/>
  <c r="N6077" i="18"/>
  <c r="A6078" i="18"/>
  <c r="B6078" i="18"/>
  <c r="C6078" i="18"/>
  <c r="D6078" i="18"/>
  <c r="E6078" i="18"/>
  <c r="F6078" i="18"/>
  <c r="G6078" i="18"/>
  <c r="H6078" i="18"/>
  <c r="I6078" i="18"/>
  <c r="J6078" i="18"/>
  <c r="K6078" i="18"/>
  <c r="L6078" i="18"/>
  <c r="M6078" i="18"/>
  <c r="N6078" i="18"/>
  <c r="A6079" i="18"/>
  <c r="B6079" i="18"/>
  <c r="C6079" i="18"/>
  <c r="D6079" i="18"/>
  <c r="E6079" i="18"/>
  <c r="F6079" i="18"/>
  <c r="G6079" i="18"/>
  <c r="H6079" i="18"/>
  <c r="I6079" i="18"/>
  <c r="J6079" i="18"/>
  <c r="K6079" i="18"/>
  <c r="L6079" i="18"/>
  <c r="M6079" i="18"/>
  <c r="N6079" i="18"/>
  <c r="A6080" i="18"/>
  <c r="B6080" i="18"/>
  <c r="C6080" i="18"/>
  <c r="D6080" i="18"/>
  <c r="E6080" i="18"/>
  <c r="F6080" i="18"/>
  <c r="G6080" i="18"/>
  <c r="H6080" i="18"/>
  <c r="I6080" i="18"/>
  <c r="J6080" i="18"/>
  <c r="K6080" i="18"/>
  <c r="L6080" i="18"/>
  <c r="M6080" i="18"/>
  <c r="N6080" i="18"/>
  <c r="A6081" i="18"/>
  <c r="B6081" i="18"/>
  <c r="C6081" i="18"/>
  <c r="D6081" i="18"/>
  <c r="E6081" i="18"/>
  <c r="F6081" i="18"/>
  <c r="G6081" i="18"/>
  <c r="H6081" i="18"/>
  <c r="I6081" i="18"/>
  <c r="J6081" i="18"/>
  <c r="K6081" i="18"/>
  <c r="L6081" i="18"/>
  <c r="M6081" i="18"/>
  <c r="N6081" i="18"/>
  <c r="A6082" i="18"/>
  <c r="B6082" i="18"/>
  <c r="C6082" i="18"/>
  <c r="D6082" i="18"/>
  <c r="E6082" i="18"/>
  <c r="F6082" i="18"/>
  <c r="G6082" i="18"/>
  <c r="H6082" i="18"/>
  <c r="I6082" i="18"/>
  <c r="J6082" i="18"/>
  <c r="K6082" i="18"/>
  <c r="L6082" i="18"/>
  <c r="M6082" i="18"/>
  <c r="N6082" i="18"/>
  <c r="A6083" i="18"/>
  <c r="B6083" i="18"/>
  <c r="C6083" i="18"/>
  <c r="D6083" i="18"/>
  <c r="E6083" i="18"/>
  <c r="F6083" i="18"/>
  <c r="G6083" i="18"/>
  <c r="H6083" i="18"/>
  <c r="I6083" i="18"/>
  <c r="J6083" i="18"/>
  <c r="K6083" i="18"/>
  <c r="L6083" i="18"/>
  <c r="M6083" i="18"/>
  <c r="N6083" i="18"/>
  <c r="A6084" i="18"/>
  <c r="B6084" i="18"/>
  <c r="C6084" i="18"/>
  <c r="D6084" i="18"/>
  <c r="E6084" i="18"/>
  <c r="F6084" i="18"/>
  <c r="G6084" i="18"/>
  <c r="H6084" i="18"/>
  <c r="I6084" i="18"/>
  <c r="J6084" i="18"/>
  <c r="K6084" i="18"/>
  <c r="L6084" i="18"/>
  <c r="M6084" i="18"/>
  <c r="N6084" i="18"/>
  <c r="A6085" i="18"/>
  <c r="B6085" i="18"/>
  <c r="C6085" i="18"/>
  <c r="D6085" i="18"/>
  <c r="E6085" i="18"/>
  <c r="F6085" i="18"/>
  <c r="G6085" i="18"/>
  <c r="H6085" i="18"/>
  <c r="I6085" i="18"/>
  <c r="J6085" i="18"/>
  <c r="K6085" i="18"/>
  <c r="L6085" i="18"/>
  <c r="M6085" i="18"/>
  <c r="N6085" i="18"/>
  <c r="A6086" i="18"/>
  <c r="B6086" i="18"/>
  <c r="C6086" i="18"/>
  <c r="D6086" i="18"/>
  <c r="E6086" i="18"/>
  <c r="F6086" i="18"/>
  <c r="G6086" i="18"/>
  <c r="H6086" i="18"/>
  <c r="I6086" i="18"/>
  <c r="J6086" i="18"/>
  <c r="K6086" i="18"/>
  <c r="L6086" i="18"/>
  <c r="M6086" i="18"/>
  <c r="N6086" i="18"/>
  <c r="A6087" i="18"/>
  <c r="B6087" i="18"/>
  <c r="C6087" i="18"/>
  <c r="D6087" i="18"/>
  <c r="E6087" i="18"/>
  <c r="F6087" i="18"/>
  <c r="G6087" i="18"/>
  <c r="H6087" i="18"/>
  <c r="I6087" i="18"/>
  <c r="J6087" i="18"/>
  <c r="K6087" i="18"/>
  <c r="L6087" i="18"/>
  <c r="M6087" i="18"/>
  <c r="N6087" i="18"/>
  <c r="A6088" i="18"/>
  <c r="B6088" i="18"/>
  <c r="C6088" i="18"/>
  <c r="D6088" i="18"/>
  <c r="E6088" i="18"/>
  <c r="F6088" i="18"/>
  <c r="G6088" i="18"/>
  <c r="H6088" i="18"/>
  <c r="I6088" i="18"/>
  <c r="J6088" i="18"/>
  <c r="K6088" i="18"/>
  <c r="L6088" i="18"/>
  <c r="M6088" i="18"/>
  <c r="N6088" i="18"/>
  <c r="A6089" i="18"/>
  <c r="B6089" i="18"/>
  <c r="C6089" i="18"/>
  <c r="D6089" i="18"/>
  <c r="E6089" i="18"/>
  <c r="F6089" i="18"/>
  <c r="G6089" i="18"/>
  <c r="H6089" i="18"/>
  <c r="I6089" i="18"/>
  <c r="J6089" i="18"/>
  <c r="K6089" i="18"/>
  <c r="L6089" i="18"/>
  <c r="M6089" i="18"/>
  <c r="N6089" i="18"/>
  <c r="A6090" i="18"/>
  <c r="B6090" i="18"/>
  <c r="C6090" i="18"/>
  <c r="D6090" i="18"/>
  <c r="E6090" i="18"/>
  <c r="F6090" i="18"/>
  <c r="G6090" i="18"/>
  <c r="H6090" i="18"/>
  <c r="I6090" i="18"/>
  <c r="J6090" i="18"/>
  <c r="K6090" i="18"/>
  <c r="L6090" i="18"/>
  <c r="M6090" i="18"/>
  <c r="N6090" i="18"/>
  <c r="A6091" i="18"/>
  <c r="B6091" i="18"/>
  <c r="C6091" i="18"/>
  <c r="D6091" i="18"/>
  <c r="E6091" i="18"/>
  <c r="F6091" i="18"/>
  <c r="G6091" i="18"/>
  <c r="H6091" i="18"/>
  <c r="I6091" i="18"/>
  <c r="J6091" i="18"/>
  <c r="K6091" i="18"/>
  <c r="L6091" i="18"/>
  <c r="M6091" i="18"/>
  <c r="N6091" i="18"/>
  <c r="A6092" i="18"/>
  <c r="B6092" i="18"/>
  <c r="C6092" i="18"/>
  <c r="D6092" i="18"/>
  <c r="E6092" i="18"/>
  <c r="F6092" i="18"/>
  <c r="G6092" i="18"/>
  <c r="H6092" i="18"/>
  <c r="I6092" i="18"/>
  <c r="J6092" i="18"/>
  <c r="K6092" i="18"/>
  <c r="L6092" i="18"/>
  <c r="M6092" i="18"/>
  <c r="N6092" i="18"/>
  <c r="A6093" i="18"/>
  <c r="B6093" i="18"/>
  <c r="C6093" i="18"/>
  <c r="D6093" i="18"/>
  <c r="E6093" i="18"/>
  <c r="F6093" i="18"/>
  <c r="G6093" i="18"/>
  <c r="H6093" i="18"/>
  <c r="I6093" i="18"/>
  <c r="J6093" i="18"/>
  <c r="K6093" i="18"/>
  <c r="L6093" i="18"/>
  <c r="M6093" i="18"/>
  <c r="N6093" i="18"/>
  <c r="A6094" i="18"/>
  <c r="B6094" i="18"/>
  <c r="C6094" i="18"/>
  <c r="D6094" i="18"/>
  <c r="E6094" i="18"/>
  <c r="F6094" i="18"/>
  <c r="G6094" i="18"/>
  <c r="H6094" i="18"/>
  <c r="I6094" i="18"/>
  <c r="J6094" i="18"/>
  <c r="K6094" i="18"/>
  <c r="L6094" i="18"/>
  <c r="M6094" i="18"/>
  <c r="N6094" i="18"/>
  <c r="A6095" i="18"/>
  <c r="B6095" i="18"/>
  <c r="C6095" i="18"/>
  <c r="D6095" i="18"/>
  <c r="E6095" i="18"/>
  <c r="F6095" i="18"/>
  <c r="G6095" i="18"/>
  <c r="H6095" i="18"/>
  <c r="I6095" i="18"/>
  <c r="J6095" i="18"/>
  <c r="K6095" i="18"/>
  <c r="L6095" i="18"/>
  <c r="M6095" i="18"/>
  <c r="N6095" i="18"/>
  <c r="A6096" i="18"/>
  <c r="B6096" i="18"/>
  <c r="C6096" i="18"/>
  <c r="D6096" i="18"/>
  <c r="E6096" i="18"/>
  <c r="F6096" i="18"/>
  <c r="G6096" i="18"/>
  <c r="H6096" i="18"/>
  <c r="I6096" i="18"/>
  <c r="J6096" i="18"/>
  <c r="K6096" i="18"/>
  <c r="L6096" i="18"/>
  <c r="M6096" i="18"/>
  <c r="N6096" i="18"/>
  <c r="A6097" i="18"/>
  <c r="B6097" i="18"/>
  <c r="C6097" i="18"/>
  <c r="D6097" i="18"/>
  <c r="E6097" i="18"/>
  <c r="F6097" i="18"/>
  <c r="G6097" i="18"/>
  <c r="H6097" i="18"/>
  <c r="I6097" i="18"/>
  <c r="J6097" i="18"/>
  <c r="K6097" i="18"/>
  <c r="L6097" i="18"/>
  <c r="M6097" i="18"/>
  <c r="N6097" i="18"/>
  <c r="A6098" i="18"/>
  <c r="B6098" i="18"/>
  <c r="C6098" i="18"/>
  <c r="D6098" i="18"/>
  <c r="E6098" i="18"/>
  <c r="F6098" i="18"/>
  <c r="G6098" i="18"/>
  <c r="H6098" i="18"/>
  <c r="I6098" i="18"/>
  <c r="J6098" i="18"/>
  <c r="K6098" i="18"/>
  <c r="L6098" i="18"/>
  <c r="M6098" i="18"/>
  <c r="N6098" i="18"/>
  <c r="A6099" i="18"/>
  <c r="B6099" i="18"/>
  <c r="C6099" i="18"/>
  <c r="D6099" i="18"/>
  <c r="E6099" i="18"/>
  <c r="F6099" i="18"/>
  <c r="G6099" i="18"/>
  <c r="H6099" i="18"/>
  <c r="I6099" i="18"/>
  <c r="J6099" i="18"/>
  <c r="K6099" i="18"/>
  <c r="L6099" i="18"/>
  <c r="M6099" i="18"/>
  <c r="N6099" i="18"/>
  <c r="A6100" i="18"/>
  <c r="B6100" i="18"/>
  <c r="C6100" i="18"/>
  <c r="D6100" i="18"/>
  <c r="E6100" i="18"/>
  <c r="F6100" i="18"/>
  <c r="G6100" i="18"/>
  <c r="H6100" i="18"/>
  <c r="I6100" i="18"/>
  <c r="J6100" i="18"/>
  <c r="K6100" i="18"/>
  <c r="L6100" i="18"/>
  <c r="M6100" i="18"/>
  <c r="N6100" i="18"/>
  <c r="A6101" i="18"/>
  <c r="B6101" i="18"/>
  <c r="C6101" i="18"/>
  <c r="D6101" i="18"/>
  <c r="E6101" i="18"/>
  <c r="F6101" i="18"/>
  <c r="G6101" i="18"/>
  <c r="H6101" i="18"/>
  <c r="I6101" i="18"/>
  <c r="J6101" i="18"/>
  <c r="K6101" i="18"/>
  <c r="L6101" i="18"/>
  <c r="M6101" i="18"/>
  <c r="N6101" i="18"/>
  <c r="A6102" i="18"/>
  <c r="B6102" i="18"/>
  <c r="C6102" i="18"/>
  <c r="D6102" i="18"/>
  <c r="E6102" i="18"/>
  <c r="F6102" i="18"/>
  <c r="G6102" i="18"/>
  <c r="H6102" i="18"/>
  <c r="I6102" i="18"/>
  <c r="J6102" i="18"/>
  <c r="K6102" i="18"/>
  <c r="L6102" i="18"/>
  <c r="M6102" i="18"/>
  <c r="N6102" i="18"/>
  <c r="A6103" i="18"/>
  <c r="B6103" i="18"/>
  <c r="C6103" i="18"/>
  <c r="D6103" i="18"/>
  <c r="E6103" i="18"/>
  <c r="F6103" i="18"/>
  <c r="G6103" i="18"/>
  <c r="H6103" i="18"/>
  <c r="I6103" i="18"/>
  <c r="J6103" i="18"/>
  <c r="K6103" i="18"/>
  <c r="L6103" i="18"/>
  <c r="M6103" i="18"/>
  <c r="N6103" i="18"/>
  <c r="A6104" i="18"/>
  <c r="B6104" i="18"/>
  <c r="C6104" i="18"/>
  <c r="D6104" i="18"/>
  <c r="E6104" i="18"/>
  <c r="F6104" i="18"/>
  <c r="G6104" i="18"/>
  <c r="H6104" i="18"/>
  <c r="I6104" i="18"/>
  <c r="J6104" i="18"/>
  <c r="K6104" i="18"/>
  <c r="L6104" i="18"/>
  <c r="M6104" i="18"/>
  <c r="N6104" i="18"/>
  <c r="A6105" i="18"/>
  <c r="B6105" i="18"/>
  <c r="C6105" i="18"/>
  <c r="D6105" i="18"/>
  <c r="E6105" i="18"/>
  <c r="F6105" i="18"/>
  <c r="G6105" i="18"/>
  <c r="H6105" i="18"/>
  <c r="I6105" i="18"/>
  <c r="J6105" i="18"/>
  <c r="K6105" i="18"/>
  <c r="L6105" i="18"/>
  <c r="M6105" i="18"/>
  <c r="N6105" i="18"/>
  <c r="A6106" i="18"/>
  <c r="B6106" i="18"/>
  <c r="C6106" i="18"/>
  <c r="D6106" i="18"/>
  <c r="E6106" i="18"/>
  <c r="F6106" i="18"/>
  <c r="G6106" i="18"/>
  <c r="H6106" i="18"/>
  <c r="I6106" i="18"/>
  <c r="J6106" i="18"/>
  <c r="K6106" i="18"/>
  <c r="L6106" i="18"/>
  <c r="M6106" i="18"/>
  <c r="N6106" i="18"/>
  <c r="A6107" i="18"/>
  <c r="B6107" i="18"/>
  <c r="C6107" i="18"/>
  <c r="D6107" i="18"/>
  <c r="E6107" i="18"/>
  <c r="F6107" i="18"/>
  <c r="G6107" i="18"/>
  <c r="H6107" i="18"/>
  <c r="I6107" i="18"/>
  <c r="J6107" i="18"/>
  <c r="K6107" i="18"/>
  <c r="L6107" i="18"/>
  <c r="M6107" i="18"/>
  <c r="N6107" i="18"/>
  <c r="A6108" i="18"/>
  <c r="B6108" i="18"/>
  <c r="C6108" i="18"/>
  <c r="D6108" i="18"/>
  <c r="E6108" i="18"/>
  <c r="F6108" i="18"/>
  <c r="G6108" i="18"/>
  <c r="H6108" i="18"/>
  <c r="I6108" i="18"/>
  <c r="J6108" i="18"/>
  <c r="K6108" i="18"/>
  <c r="L6108" i="18"/>
  <c r="M6108" i="18"/>
  <c r="N6108" i="18"/>
  <c r="A6109" i="18"/>
  <c r="B6109" i="18"/>
  <c r="C6109" i="18"/>
  <c r="D6109" i="18"/>
  <c r="E6109" i="18"/>
  <c r="F6109" i="18"/>
  <c r="G6109" i="18"/>
  <c r="H6109" i="18"/>
  <c r="I6109" i="18"/>
  <c r="J6109" i="18"/>
  <c r="K6109" i="18"/>
  <c r="L6109" i="18"/>
  <c r="M6109" i="18"/>
  <c r="N6109" i="18"/>
  <c r="A6110" i="18"/>
  <c r="B6110" i="18"/>
  <c r="C6110" i="18"/>
  <c r="D6110" i="18"/>
  <c r="E6110" i="18"/>
  <c r="F6110" i="18"/>
  <c r="G6110" i="18"/>
  <c r="H6110" i="18"/>
  <c r="I6110" i="18"/>
  <c r="J6110" i="18"/>
  <c r="K6110" i="18"/>
  <c r="L6110" i="18"/>
  <c r="M6110" i="18"/>
  <c r="N6110" i="18"/>
  <c r="A6111" i="18"/>
  <c r="B6111" i="18"/>
  <c r="C6111" i="18"/>
  <c r="D6111" i="18"/>
  <c r="E6111" i="18"/>
  <c r="F6111" i="18"/>
  <c r="G6111" i="18"/>
  <c r="H6111" i="18"/>
  <c r="I6111" i="18"/>
  <c r="J6111" i="18"/>
  <c r="K6111" i="18"/>
  <c r="L6111" i="18"/>
  <c r="M6111" i="18"/>
  <c r="N6111" i="18"/>
  <c r="A6112" i="18"/>
  <c r="B6112" i="18"/>
  <c r="C6112" i="18"/>
  <c r="D6112" i="18"/>
  <c r="E6112" i="18"/>
  <c r="F6112" i="18"/>
  <c r="G6112" i="18"/>
  <c r="H6112" i="18"/>
  <c r="I6112" i="18"/>
  <c r="J6112" i="18"/>
  <c r="K6112" i="18"/>
  <c r="L6112" i="18"/>
  <c r="M6112" i="18"/>
  <c r="N6112" i="18"/>
  <c r="A6113" i="18"/>
  <c r="B6113" i="18"/>
  <c r="C6113" i="18"/>
  <c r="D6113" i="18"/>
  <c r="E6113" i="18"/>
  <c r="F6113" i="18"/>
  <c r="G6113" i="18"/>
  <c r="H6113" i="18"/>
  <c r="I6113" i="18"/>
  <c r="J6113" i="18"/>
  <c r="K6113" i="18"/>
  <c r="L6113" i="18"/>
  <c r="M6113" i="18"/>
  <c r="N6113" i="18"/>
  <c r="A6114" i="18"/>
  <c r="B6114" i="18"/>
  <c r="C6114" i="18"/>
  <c r="D6114" i="18"/>
  <c r="E6114" i="18"/>
  <c r="F6114" i="18"/>
  <c r="G6114" i="18"/>
  <c r="H6114" i="18"/>
  <c r="I6114" i="18"/>
  <c r="J6114" i="18"/>
  <c r="K6114" i="18"/>
  <c r="L6114" i="18"/>
  <c r="M6114" i="18"/>
  <c r="N6114" i="18"/>
  <c r="A6115" i="18"/>
  <c r="B6115" i="18"/>
  <c r="C6115" i="18"/>
  <c r="D6115" i="18"/>
  <c r="E6115" i="18"/>
  <c r="F6115" i="18"/>
  <c r="G6115" i="18"/>
  <c r="H6115" i="18"/>
  <c r="I6115" i="18"/>
  <c r="J6115" i="18"/>
  <c r="K6115" i="18"/>
  <c r="L6115" i="18"/>
  <c r="M6115" i="18"/>
  <c r="N6115" i="18"/>
  <c r="A6116" i="18"/>
  <c r="B6116" i="18"/>
  <c r="C6116" i="18"/>
  <c r="D6116" i="18"/>
  <c r="E6116" i="18"/>
  <c r="F6116" i="18"/>
  <c r="G6116" i="18"/>
  <c r="H6116" i="18"/>
  <c r="I6116" i="18"/>
  <c r="J6116" i="18"/>
  <c r="K6116" i="18"/>
  <c r="L6116" i="18"/>
  <c r="M6116" i="18"/>
  <c r="N6116" i="18"/>
  <c r="A6117" i="18"/>
  <c r="B6117" i="18"/>
  <c r="C6117" i="18"/>
  <c r="D6117" i="18"/>
  <c r="E6117" i="18"/>
  <c r="F6117" i="18"/>
  <c r="G6117" i="18"/>
  <c r="H6117" i="18"/>
  <c r="I6117" i="18"/>
  <c r="J6117" i="18"/>
  <c r="K6117" i="18"/>
  <c r="L6117" i="18"/>
  <c r="M6117" i="18"/>
  <c r="N6117" i="18"/>
  <c r="A6118" i="18"/>
  <c r="B6118" i="18"/>
  <c r="C6118" i="18"/>
  <c r="D6118" i="18"/>
  <c r="E6118" i="18"/>
  <c r="F6118" i="18"/>
  <c r="G6118" i="18"/>
  <c r="H6118" i="18"/>
  <c r="I6118" i="18"/>
  <c r="J6118" i="18"/>
  <c r="K6118" i="18"/>
  <c r="L6118" i="18"/>
  <c r="M6118" i="18"/>
  <c r="N6118" i="18"/>
  <c r="A6119" i="18"/>
  <c r="B6119" i="18"/>
  <c r="C6119" i="18"/>
  <c r="D6119" i="18"/>
  <c r="E6119" i="18"/>
  <c r="F6119" i="18"/>
  <c r="G6119" i="18"/>
  <c r="H6119" i="18"/>
  <c r="I6119" i="18"/>
  <c r="J6119" i="18"/>
  <c r="K6119" i="18"/>
  <c r="L6119" i="18"/>
  <c r="M6119" i="18"/>
  <c r="N6119" i="18"/>
  <c r="A6120" i="18"/>
  <c r="B6120" i="18"/>
  <c r="C6120" i="18"/>
  <c r="D6120" i="18"/>
  <c r="E6120" i="18"/>
  <c r="F6120" i="18"/>
  <c r="G6120" i="18"/>
  <c r="H6120" i="18"/>
  <c r="I6120" i="18"/>
  <c r="J6120" i="18"/>
  <c r="K6120" i="18"/>
  <c r="L6120" i="18"/>
  <c r="M6120" i="18"/>
  <c r="N6120" i="18"/>
  <c r="A6121" i="18"/>
  <c r="B6121" i="18"/>
  <c r="C6121" i="18"/>
  <c r="D6121" i="18"/>
  <c r="E6121" i="18"/>
  <c r="F6121" i="18"/>
  <c r="G6121" i="18"/>
  <c r="H6121" i="18"/>
  <c r="I6121" i="18"/>
  <c r="J6121" i="18"/>
  <c r="K6121" i="18"/>
  <c r="L6121" i="18"/>
  <c r="M6121" i="18"/>
  <c r="N6121" i="18"/>
  <c r="A6122" i="18"/>
  <c r="B6122" i="18"/>
  <c r="C6122" i="18"/>
  <c r="D6122" i="18"/>
  <c r="E6122" i="18"/>
  <c r="F6122" i="18"/>
  <c r="G6122" i="18"/>
  <c r="H6122" i="18"/>
  <c r="I6122" i="18"/>
  <c r="J6122" i="18"/>
  <c r="K6122" i="18"/>
  <c r="L6122" i="18"/>
  <c r="M6122" i="18"/>
  <c r="N6122" i="18"/>
  <c r="A6123" i="18"/>
  <c r="B6123" i="18"/>
  <c r="C6123" i="18"/>
  <c r="D6123" i="18"/>
  <c r="E6123" i="18"/>
  <c r="F6123" i="18"/>
  <c r="G6123" i="18"/>
  <c r="H6123" i="18"/>
  <c r="I6123" i="18"/>
  <c r="J6123" i="18"/>
  <c r="K6123" i="18"/>
  <c r="L6123" i="18"/>
  <c r="M6123" i="18"/>
  <c r="N6123" i="18"/>
  <c r="A6124" i="18"/>
  <c r="B6124" i="18"/>
  <c r="C6124" i="18"/>
  <c r="D6124" i="18"/>
  <c r="E6124" i="18"/>
  <c r="F6124" i="18"/>
  <c r="G6124" i="18"/>
  <c r="H6124" i="18"/>
  <c r="I6124" i="18"/>
  <c r="J6124" i="18"/>
  <c r="K6124" i="18"/>
  <c r="L6124" i="18"/>
  <c r="M6124" i="18"/>
  <c r="N6124" i="18"/>
  <c r="A6125" i="18"/>
  <c r="B6125" i="18"/>
  <c r="C6125" i="18"/>
  <c r="D6125" i="18"/>
  <c r="E6125" i="18"/>
  <c r="F6125" i="18"/>
  <c r="G6125" i="18"/>
  <c r="H6125" i="18"/>
  <c r="I6125" i="18"/>
  <c r="J6125" i="18"/>
  <c r="K6125" i="18"/>
  <c r="L6125" i="18"/>
  <c r="M6125" i="18"/>
  <c r="N6125" i="18"/>
  <c r="A6126" i="18"/>
  <c r="B6126" i="18"/>
  <c r="C6126" i="18"/>
  <c r="D6126" i="18"/>
  <c r="E6126" i="18"/>
  <c r="F6126" i="18"/>
  <c r="G6126" i="18"/>
  <c r="H6126" i="18"/>
  <c r="I6126" i="18"/>
  <c r="J6126" i="18"/>
  <c r="K6126" i="18"/>
  <c r="L6126" i="18"/>
  <c r="M6126" i="18"/>
  <c r="N6126" i="18"/>
  <c r="A6127" i="18"/>
  <c r="B6127" i="18"/>
  <c r="C6127" i="18"/>
  <c r="D6127" i="18"/>
  <c r="E6127" i="18"/>
  <c r="F6127" i="18"/>
  <c r="G6127" i="18"/>
  <c r="H6127" i="18"/>
  <c r="I6127" i="18"/>
  <c r="J6127" i="18"/>
  <c r="K6127" i="18"/>
  <c r="L6127" i="18"/>
  <c r="M6127" i="18"/>
  <c r="N6127" i="18"/>
  <c r="A6128" i="18"/>
  <c r="B6128" i="18"/>
  <c r="C6128" i="18"/>
  <c r="D6128" i="18"/>
  <c r="E6128" i="18"/>
  <c r="F6128" i="18"/>
  <c r="G6128" i="18"/>
  <c r="H6128" i="18"/>
  <c r="I6128" i="18"/>
  <c r="J6128" i="18"/>
  <c r="K6128" i="18"/>
  <c r="L6128" i="18"/>
  <c r="M6128" i="18"/>
  <c r="N6128" i="18"/>
  <c r="A6129" i="18"/>
  <c r="B6129" i="18"/>
  <c r="C6129" i="18"/>
  <c r="D6129" i="18"/>
  <c r="E6129" i="18"/>
  <c r="F6129" i="18"/>
  <c r="G6129" i="18"/>
  <c r="H6129" i="18"/>
  <c r="I6129" i="18"/>
  <c r="J6129" i="18"/>
  <c r="K6129" i="18"/>
  <c r="L6129" i="18"/>
  <c r="M6129" i="18"/>
  <c r="N6129" i="18"/>
  <c r="A6130" i="18"/>
  <c r="B6130" i="18"/>
  <c r="C6130" i="18"/>
  <c r="D6130" i="18"/>
  <c r="E6130" i="18"/>
  <c r="F6130" i="18"/>
  <c r="G6130" i="18"/>
  <c r="H6130" i="18"/>
  <c r="I6130" i="18"/>
  <c r="J6130" i="18"/>
  <c r="K6130" i="18"/>
  <c r="L6130" i="18"/>
  <c r="M6130" i="18"/>
  <c r="N6130" i="18"/>
  <c r="A6131" i="18"/>
  <c r="B6131" i="18"/>
  <c r="C6131" i="18"/>
  <c r="D6131" i="18"/>
  <c r="E6131" i="18"/>
  <c r="F6131" i="18"/>
  <c r="G6131" i="18"/>
  <c r="H6131" i="18"/>
  <c r="I6131" i="18"/>
  <c r="J6131" i="18"/>
  <c r="K6131" i="18"/>
  <c r="L6131" i="18"/>
  <c r="M6131" i="18"/>
  <c r="N6131" i="18"/>
  <c r="A6132" i="18"/>
  <c r="B6132" i="18"/>
  <c r="C6132" i="18"/>
  <c r="D6132" i="18"/>
  <c r="E6132" i="18"/>
  <c r="F6132" i="18"/>
  <c r="G6132" i="18"/>
  <c r="H6132" i="18"/>
  <c r="I6132" i="18"/>
  <c r="J6132" i="18"/>
  <c r="K6132" i="18"/>
  <c r="L6132" i="18"/>
  <c r="M6132" i="18"/>
  <c r="N6132" i="18"/>
  <c r="A6133" i="18"/>
  <c r="B6133" i="18"/>
  <c r="C6133" i="18"/>
  <c r="D6133" i="18"/>
  <c r="E6133" i="18"/>
  <c r="F6133" i="18"/>
  <c r="G6133" i="18"/>
  <c r="H6133" i="18"/>
  <c r="I6133" i="18"/>
  <c r="J6133" i="18"/>
  <c r="K6133" i="18"/>
  <c r="L6133" i="18"/>
  <c r="M6133" i="18"/>
  <c r="N6133" i="18"/>
  <c r="A6134" i="18"/>
  <c r="B6134" i="18"/>
  <c r="C6134" i="18"/>
  <c r="D6134" i="18"/>
  <c r="E6134" i="18"/>
  <c r="F6134" i="18"/>
  <c r="G6134" i="18"/>
  <c r="H6134" i="18"/>
  <c r="I6134" i="18"/>
  <c r="J6134" i="18"/>
  <c r="K6134" i="18"/>
  <c r="L6134" i="18"/>
  <c r="M6134" i="18"/>
  <c r="N6134" i="18"/>
  <c r="A6135" i="18"/>
  <c r="B6135" i="18"/>
  <c r="C6135" i="18"/>
  <c r="D6135" i="18"/>
  <c r="E6135" i="18"/>
  <c r="F6135" i="18"/>
  <c r="G6135" i="18"/>
  <c r="H6135" i="18"/>
  <c r="I6135" i="18"/>
  <c r="J6135" i="18"/>
  <c r="K6135" i="18"/>
  <c r="L6135" i="18"/>
  <c r="M6135" i="18"/>
  <c r="N6135" i="18"/>
  <c r="A6136" i="18"/>
  <c r="B6136" i="18"/>
  <c r="C6136" i="18"/>
  <c r="D6136" i="18"/>
  <c r="E6136" i="18"/>
  <c r="F6136" i="18"/>
  <c r="G6136" i="18"/>
  <c r="H6136" i="18"/>
  <c r="I6136" i="18"/>
  <c r="J6136" i="18"/>
  <c r="K6136" i="18"/>
  <c r="L6136" i="18"/>
  <c r="M6136" i="18"/>
  <c r="N6136" i="18"/>
  <c r="A6137" i="18"/>
  <c r="B6137" i="18"/>
  <c r="C6137" i="18"/>
  <c r="D6137" i="18"/>
  <c r="E6137" i="18"/>
  <c r="F6137" i="18"/>
  <c r="G6137" i="18"/>
  <c r="H6137" i="18"/>
  <c r="I6137" i="18"/>
  <c r="J6137" i="18"/>
  <c r="K6137" i="18"/>
  <c r="L6137" i="18"/>
  <c r="M6137" i="18"/>
  <c r="N6137" i="18"/>
  <c r="A6138" i="18"/>
  <c r="B6138" i="18"/>
  <c r="C6138" i="18"/>
  <c r="D6138" i="18"/>
  <c r="E6138" i="18"/>
  <c r="F6138" i="18"/>
  <c r="G6138" i="18"/>
  <c r="H6138" i="18"/>
  <c r="I6138" i="18"/>
  <c r="J6138" i="18"/>
  <c r="K6138" i="18"/>
  <c r="L6138" i="18"/>
  <c r="M6138" i="18"/>
  <c r="N6138" i="18"/>
  <c r="A6139" i="18"/>
  <c r="B6139" i="18"/>
  <c r="C6139" i="18"/>
  <c r="D6139" i="18"/>
  <c r="E6139" i="18"/>
  <c r="F6139" i="18"/>
  <c r="G6139" i="18"/>
  <c r="H6139" i="18"/>
  <c r="I6139" i="18"/>
  <c r="J6139" i="18"/>
  <c r="K6139" i="18"/>
  <c r="L6139" i="18"/>
  <c r="M6139" i="18"/>
  <c r="N6139" i="18"/>
  <c r="A6140" i="18"/>
  <c r="B6140" i="18"/>
  <c r="C6140" i="18"/>
  <c r="D6140" i="18"/>
  <c r="E6140" i="18"/>
  <c r="F6140" i="18"/>
  <c r="G6140" i="18"/>
  <c r="H6140" i="18"/>
  <c r="I6140" i="18"/>
  <c r="J6140" i="18"/>
  <c r="K6140" i="18"/>
  <c r="L6140" i="18"/>
  <c r="M6140" i="18"/>
  <c r="N6140" i="18"/>
  <c r="A6141" i="18"/>
  <c r="B6141" i="18"/>
  <c r="C6141" i="18"/>
  <c r="D6141" i="18"/>
  <c r="E6141" i="18"/>
  <c r="F6141" i="18"/>
  <c r="G6141" i="18"/>
  <c r="H6141" i="18"/>
  <c r="I6141" i="18"/>
  <c r="J6141" i="18"/>
  <c r="K6141" i="18"/>
  <c r="L6141" i="18"/>
  <c r="M6141" i="18"/>
  <c r="N6141" i="18"/>
  <c r="A6142" i="18"/>
  <c r="B6142" i="18"/>
  <c r="C6142" i="18"/>
  <c r="D6142" i="18"/>
  <c r="E6142" i="18"/>
  <c r="F6142" i="18"/>
  <c r="G6142" i="18"/>
  <c r="H6142" i="18"/>
  <c r="I6142" i="18"/>
  <c r="J6142" i="18"/>
  <c r="K6142" i="18"/>
  <c r="L6142" i="18"/>
  <c r="M6142" i="18"/>
  <c r="N6142" i="18"/>
  <c r="A6143" i="18"/>
  <c r="B6143" i="18"/>
  <c r="C6143" i="18"/>
  <c r="D6143" i="18"/>
  <c r="E6143" i="18"/>
  <c r="F6143" i="18"/>
  <c r="G6143" i="18"/>
  <c r="H6143" i="18"/>
  <c r="I6143" i="18"/>
  <c r="J6143" i="18"/>
  <c r="K6143" i="18"/>
  <c r="L6143" i="18"/>
  <c r="M6143" i="18"/>
  <c r="N6143" i="18"/>
  <c r="A6144" i="18"/>
  <c r="B6144" i="18"/>
  <c r="C6144" i="18"/>
  <c r="D6144" i="18"/>
  <c r="E6144" i="18"/>
  <c r="F6144" i="18"/>
  <c r="G6144" i="18"/>
  <c r="H6144" i="18"/>
  <c r="I6144" i="18"/>
  <c r="J6144" i="18"/>
  <c r="K6144" i="18"/>
  <c r="L6144" i="18"/>
  <c r="M6144" i="18"/>
  <c r="N6144" i="18"/>
  <c r="A6145" i="18"/>
  <c r="B6145" i="18"/>
  <c r="C6145" i="18"/>
  <c r="D6145" i="18"/>
  <c r="E6145" i="18"/>
  <c r="F6145" i="18"/>
  <c r="G6145" i="18"/>
  <c r="H6145" i="18"/>
  <c r="I6145" i="18"/>
  <c r="J6145" i="18"/>
  <c r="K6145" i="18"/>
  <c r="L6145" i="18"/>
  <c r="M6145" i="18"/>
  <c r="N6145" i="18"/>
  <c r="A6146" i="18"/>
  <c r="B6146" i="18"/>
  <c r="C6146" i="18"/>
  <c r="D6146" i="18"/>
  <c r="E6146" i="18"/>
  <c r="F6146" i="18"/>
  <c r="G6146" i="18"/>
  <c r="H6146" i="18"/>
  <c r="I6146" i="18"/>
  <c r="J6146" i="18"/>
  <c r="K6146" i="18"/>
  <c r="L6146" i="18"/>
  <c r="M6146" i="18"/>
  <c r="N6146" i="18"/>
  <c r="A6147" i="18"/>
  <c r="B6147" i="18"/>
  <c r="C6147" i="18"/>
  <c r="D6147" i="18"/>
  <c r="E6147" i="18"/>
  <c r="F6147" i="18"/>
  <c r="G6147" i="18"/>
  <c r="H6147" i="18"/>
  <c r="I6147" i="18"/>
  <c r="J6147" i="18"/>
  <c r="K6147" i="18"/>
  <c r="L6147" i="18"/>
  <c r="M6147" i="18"/>
  <c r="N6147" i="18"/>
  <c r="A6148" i="18"/>
  <c r="B6148" i="18"/>
  <c r="C6148" i="18"/>
  <c r="D6148" i="18"/>
  <c r="E6148" i="18"/>
  <c r="F6148" i="18"/>
  <c r="G6148" i="18"/>
  <c r="H6148" i="18"/>
  <c r="I6148" i="18"/>
  <c r="J6148" i="18"/>
  <c r="K6148" i="18"/>
  <c r="L6148" i="18"/>
  <c r="M6148" i="18"/>
  <c r="N6148" i="18"/>
  <c r="A6149" i="18"/>
  <c r="B6149" i="18"/>
  <c r="C6149" i="18"/>
  <c r="D6149" i="18"/>
  <c r="E6149" i="18"/>
  <c r="F6149" i="18"/>
  <c r="G6149" i="18"/>
  <c r="H6149" i="18"/>
  <c r="I6149" i="18"/>
  <c r="J6149" i="18"/>
  <c r="K6149" i="18"/>
  <c r="L6149" i="18"/>
  <c r="M6149" i="18"/>
  <c r="N6149" i="18"/>
  <c r="A6150" i="18"/>
  <c r="B6150" i="18"/>
  <c r="C6150" i="18"/>
  <c r="D6150" i="18"/>
  <c r="E6150" i="18"/>
  <c r="F6150" i="18"/>
  <c r="G6150" i="18"/>
  <c r="H6150" i="18"/>
  <c r="I6150" i="18"/>
  <c r="J6150" i="18"/>
  <c r="K6150" i="18"/>
  <c r="L6150" i="18"/>
  <c r="M6150" i="18"/>
  <c r="N6150" i="18"/>
  <c r="A6151" i="18"/>
  <c r="B6151" i="18"/>
  <c r="C6151" i="18"/>
  <c r="D6151" i="18"/>
  <c r="E6151" i="18"/>
  <c r="F6151" i="18"/>
  <c r="G6151" i="18"/>
  <c r="H6151" i="18"/>
  <c r="I6151" i="18"/>
  <c r="J6151" i="18"/>
  <c r="K6151" i="18"/>
  <c r="L6151" i="18"/>
  <c r="M6151" i="18"/>
  <c r="N6151" i="18"/>
  <c r="A6152" i="18"/>
  <c r="B6152" i="18"/>
  <c r="C6152" i="18"/>
  <c r="D6152" i="18"/>
  <c r="E6152" i="18"/>
  <c r="F6152" i="18"/>
  <c r="G6152" i="18"/>
  <c r="H6152" i="18"/>
  <c r="I6152" i="18"/>
  <c r="J6152" i="18"/>
  <c r="K6152" i="18"/>
  <c r="L6152" i="18"/>
  <c r="M6152" i="18"/>
  <c r="N6152" i="18"/>
  <c r="A6153" i="18"/>
  <c r="B6153" i="18"/>
  <c r="C6153" i="18"/>
  <c r="D6153" i="18"/>
  <c r="E6153" i="18"/>
  <c r="F6153" i="18"/>
  <c r="G6153" i="18"/>
  <c r="H6153" i="18"/>
  <c r="I6153" i="18"/>
  <c r="J6153" i="18"/>
  <c r="K6153" i="18"/>
  <c r="L6153" i="18"/>
  <c r="M6153" i="18"/>
  <c r="N6153" i="18"/>
  <c r="A6154" i="18"/>
  <c r="B6154" i="18"/>
  <c r="C6154" i="18"/>
  <c r="D6154" i="18"/>
  <c r="E6154" i="18"/>
  <c r="F6154" i="18"/>
  <c r="G6154" i="18"/>
  <c r="H6154" i="18"/>
  <c r="I6154" i="18"/>
  <c r="J6154" i="18"/>
  <c r="K6154" i="18"/>
  <c r="L6154" i="18"/>
  <c r="M6154" i="18"/>
  <c r="N6154" i="18"/>
  <c r="A6155" i="18"/>
  <c r="B6155" i="18"/>
  <c r="C6155" i="18"/>
  <c r="D6155" i="18"/>
  <c r="E6155" i="18"/>
  <c r="F6155" i="18"/>
  <c r="G6155" i="18"/>
  <c r="H6155" i="18"/>
  <c r="I6155" i="18"/>
  <c r="J6155" i="18"/>
  <c r="K6155" i="18"/>
  <c r="L6155" i="18"/>
  <c r="M6155" i="18"/>
  <c r="N6155" i="18"/>
  <c r="A6156" i="18"/>
  <c r="B6156" i="18"/>
  <c r="C6156" i="18"/>
  <c r="D6156" i="18"/>
  <c r="E6156" i="18"/>
  <c r="F6156" i="18"/>
  <c r="G6156" i="18"/>
  <c r="H6156" i="18"/>
  <c r="I6156" i="18"/>
  <c r="J6156" i="18"/>
  <c r="K6156" i="18"/>
  <c r="L6156" i="18"/>
  <c r="M6156" i="18"/>
  <c r="N6156" i="18"/>
  <c r="A6157" i="18"/>
  <c r="B6157" i="18"/>
  <c r="C6157" i="18"/>
  <c r="D6157" i="18"/>
  <c r="E6157" i="18"/>
  <c r="F6157" i="18"/>
  <c r="G6157" i="18"/>
  <c r="H6157" i="18"/>
  <c r="I6157" i="18"/>
  <c r="J6157" i="18"/>
  <c r="K6157" i="18"/>
  <c r="L6157" i="18"/>
  <c r="M6157" i="18"/>
  <c r="N6157" i="18"/>
  <c r="A6158" i="18"/>
  <c r="B6158" i="18"/>
  <c r="C6158" i="18"/>
  <c r="D6158" i="18"/>
  <c r="E6158" i="18"/>
  <c r="F6158" i="18"/>
  <c r="G6158" i="18"/>
  <c r="H6158" i="18"/>
  <c r="I6158" i="18"/>
  <c r="J6158" i="18"/>
  <c r="K6158" i="18"/>
  <c r="L6158" i="18"/>
  <c r="M6158" i="18"/>
  <c r="N6158" i="18"/>
  <c r="A6159" i="18"/>
  <c r="B6159" i="18"/>
  <c r="C6159" i="18"/>
  <c r="D6159" i="18"/>
  <c r="E6159" i="18"/>
  <c r="F6159" i="18"/>
  <c r="G6159" i="18"/>
  <c r="H6159" i="18"/>
  <c r="I6159" i="18"/>
  <c r="J6159" i="18"/>
  <c r="K6159" i="18"/>
  <c r="L6159" i="18"/>
  <c r="M6159" i="18"/>
  <c r="N6159" i="18"/>
  <c r="A6160" i="18"/>
  <c r="B6160" i="18"/>
  <c r="C6160" i="18"/>
  <c r="D6160" i="18"/>
  <c r="E6160" i="18"/>
  <c r="F6160" i="18"/>
  <c r="G6160" i="18"/>
  <c r="H6160" i="18"/>
  <c r="I6160" i="18"/>
  <c r="J6160" i="18"/>
  <c r="K6160" i="18"/>
  <c r="L6160" i="18"/>
  <c r="M6160" i="18"/>
  <c r="N6160" i="18"/>
  <c r="A6161" i="18"/>
  <c r="B6161" i="18"/>
  <c r="C6161" i="18"/>
  <c r="D6161" i="18"/>
  <c r="E6161" i="18"/>
  <c r="F6161" i="18"/>
  <c r="G6161" i="18"/>
  <c r="H6161" i="18"/>
  <c r="I6161" i="18"/>
  <c r="J6161" i="18"/>
  <c r="K6161" i="18"/>
  <c r="L6161" i="18"/>
  <c r="M6161" i="18"/>
  <c r="N6161" i="18"/>
  <c r="A6162" i="18"/>
  <c r="B6162" i="18"/>
  <c r="C6162" i="18"/>
  <c r="D6162" i="18"/>
  <c r="E6162" i="18"/>
  <c r="F6162" i="18"/>
  <c r="G6162" i="18"/>
  <c r="H6162" i="18"/>
  <c r="I6162" i="18"/>
  <c r="J6162" i="18"/>
  <c r="K6162" i="18"/>
  <c r="L6162" i="18"/>
  <c r="M6162" i="18"/>
  <c r="N6162" i="18"/>
  <c r="A6163" i="18"/>
  <c r="B6163" i="18"/>
  <c r="C6163" i="18"/>
  <c r="D6163" i="18"/>
  <c r="E6163" i="18"/>
  <c r="F6163" i="18"/>
  <c r="G6163" i="18"/>
  <c r="H6163" i="18"/>
  <c r="I6163" i="18"/>
  <c r="J6163" i="18"/>
  <c r="K6163" i="18"/>
  <c r="L6163" i="18"/>
  <c r="M6163" i="18"/>
  <c r="N6163" i="18"/>
  <c r="A6164" i="18"/>
  <c r="B6164" i="18"/>
  <c r="C6164" i="18"/>
  <c r="D6164" i="18"/>
  <c r="E6164" i="18"/>
  <c r="F6164" i="18"/>
  <c r="G6164" i="18"/>
  <c r="H6164" i="18"/>
  <c r="I6164" i="18"/>
  <c r="J6164" i="18"/>
  <c r="K6164" i="18"/>
  <c r="L6164" i="18"/>
  <c r="M6164" i="18"/>
  <c r="N6164" i="18"/>
  <c r="A6165" i="18"/>
  <c r="B6165" i="18"/>
  <c r="C6165" i="18"/>
  <c r="D6165" i="18"/>
  <c r="E6165" i="18"/>
  <c r="F6165" i="18"/>
  <c r="G6165" i="18"/>
  <c r="H6165" i="18"/>
  <c r="I6165" i="18"/>
  <c r="J6165" i="18"/>
  <c r="K6165" i="18"/>
  <c r="L6165" i="18"/>
  <c r="M6165" i="18"/>
  <c r="N6165" i="18"/>
  <c r="A6166" i="18"/>
  <c r="B6166" i="18"/>
  <c r="C6166" i="18"/>
  <c r="D6166" i="18"/>
  <c r="E6166" i="18"/>
  <c r="F6166" i="18"/>
  <c r="G6166" i="18"/>
  <c r="H6166" i="18"/>
  <c r="I6166" i="18"/>
  <c r="J6166" i="18"/>
  <c r="K6166" i="18"/>
  <c r="L6166" i="18"/>
  <c r="M6166" i="18"/>
  <c r="N6166" i="18"/>
  <c r="A6167" i="18"/>
  <c r="B6167" i="18"/>
  <c r="C6167" i="18"/>
  <c r="D6167" i="18"/>
  <c r="E6167" i="18"/>
  <c r="F6167" i="18"/>
  <c r="G6167" i="18"/>
  <c r="H6167" i="18"/>
  <c r="I6167" i="18"/>
  <c r="J6167" i="18"/>
  <c r="K6167" i="18"/>
  <c r="L6167" i="18"/>
  <c r="M6167" i="18"/>
  <c r="N6167" i="18"/>
  <c r="A6168" i="18"/>
  <c r="B6168" i="18"/>
  <c r="C6168" i="18"/>
  <c r="D6168" i="18"/>
  <c r="E6168" i="18"/>
  <c r="F6168" i="18"/>
  <c r="G6168" i="18"/>
  <c r="H6168" i="18"/>
  <c r="I6168" i="18"/>
  <c r="J6168" i="18"/>
  <c r="K6168" i="18"/>
  <c r="L6168" i="18"/>
  <c r="M6168" i="18"/>
  <c r="N6168" i="18"/>
  <c r="A6169" i="18"/>
  <c r="B6169" i="18"/>
  <c r="C6169" i="18"/>
  <c r="D6169" i="18"/>
  <c r="E6169" i="18"/>
  <c r="F6169" i="18"/>
  <c r="G6169" i="18"/>
  <c r="H6169" i="18"/>
  <c r="I6169" i="18"/>
  <c r="J6169" i="18"/>
  <c r="K6169" i="18"/>
  <c r="L6169" i="18"/>
  <c r="M6169" i="18"/>
  <c r="N6169" i="18"/>
  <c r="A6170" i="18"/>
  <c r="B6170" i="18"/>
  <c r="C6170" i="18"/>
  <c r="D6170" i="18"/>
  <c r="E6170" i="18"/>
  <c r="F6170" i="18"/>
  <c r="G6170" i="18"/>
  <c r="H6170" i="18"/>
  <c r="I6170" i="18"/>
  <c r="J6170" i="18"/>
  <c r="K6170" i="18"/>
  <c r="L6170" i="18"/>
  <c r="M6170" i="18"/>
  <c r="N6170" i="18"/>
  <c r="A6171" i="18"/>
  <c r="B6171" i="18"/>
  <c r="C6171" i="18"/>
  <c r="D6171" i="18"/>
  <c r="E6171" i="18"/>
  <c r="F6171" i="18"/>
  <c r="G6171" i="18"/>
  <c r="H6171" i="18"/>
  <c r="I6171" i="18"/>
  <c r="J6171" i="18"/>
  <c r="K6171" i="18"/>
  <c r="L6171" i="18"/>
  <c r="M6171" i="18"/>
  <c r="N6171" i="18"/>
  <c r="A6172" i="18"/>
  <c r="B6172" i="18"/>
  <c r="C6172" i="18"/>
  <c r="D6172" i="18"/>
  <c r="E6172" i="18"/>
  <c r="F6172" i="18"/>
  <c r="G6172" i="18"/>
  <c r="H6172" i="18"/>
  <c r="I6172" i="18"/>
  <c r="J6172" i="18"/>
  <c r="K6172" i="18"/>
  <c r="L6172" i="18"/>
  <c r="M6172" i="18"/>
  <c r="N6172" i="18"/>
  <c r="A6173" i="18"/>
  <c r="B6173" i="18"/>
  <c r="C6173" i="18"/>
  <c r="D6173" i="18"/>
  <c r="E6173" i="18"/>
  <c r="F6173" i="18"/>
  <c r="G6173" i="18"/>
  <c r="H6173" i="18"/>
  <c r="I6173" i="18"/>
  <c r="J6173" i="18"/>
  <c r="K6173" i="18"/>
  <c r="L6173" i="18"/>
  <c r="M6173" i="18"/>
  <c r="N6173" i="18"/>
  <c r="A6174" i="18"/>
  <c r="B6174" i="18"/>
  <c r="C6174" i="18"/>
  <c r="D6174" i="18"/>
  <c r="E6174" i="18"/>
  <c r="F6174" i="18"/>
  <c r="G6174" i="18"/>
  <c r="H6174" i="18"/>
  <c r="I6174" i="18"/>
  <c r="J6174" i="18"/>
  <c r="K6174" i="18"/>
  <c r="L6174" i="18"/>
  <c r="M6174" i="18"/>
  <c r="N6174" i="18"/>
  <c r="A6175" i="18"/>
  <c r="B6175" i="18"/>
  <c r="C6175" i="18"/>
  <c r="D6175" i="18"/>
  <c r="E6175" i="18"/>
  <c r="F6175" i="18"/>
  <c r="G6175" i="18"/>
  <c r="H6175" i="18"/>
  <c r="I6175" i="18"/>
  <c r="J6175" i="18"/>
  <c r="K6175" i="18"/>
  <c r="L6175" i="18"/>
  <c r="M6175" i="18"/>
  <c r="N6175" i="18"/>
  <c r="A6176" i="18"/>
  <c r="B6176" i="18"/>
  <c r="C6176" i="18"/>
  <c r="D6176" i="18"/>
  <c r="E6176" i="18"/>
  <c r="F6176" i="18"/>
  <c r="G6176" i="18"/>
  <c r="H6176" i="18"/>
  <c r="I6176" i="18"/>
  <c r="J6176" i="18"/>
  <c r="K6176" i="18"/>
  <c r="L6176" i="18"/>
  <c r="M6176" i="18"/>
  <c r="N6176" i="18"/>
  <c r="A6177" i="18"/>
  <c r="B6177" i="18"/>
  <c r="C6177" i="18"/>
  <c r="D6177" i="18"/>
  <c r="E6177" i="18"/>
  <c r="F6177" i="18"/>
  <c r="G6177" i="18"/>
  <c r="H6177" i="18"/>
  <c r="I6177" i="18"/>
  <c r="J6177" i="18"/>
  <c r="K6177" i="18"/>
  <c r="L6177" i="18"/>
  <c r="M6177" i="18"/>
  <c r="N6177" i="18"/>
  <c r="A6178" i="18"/>
  <c r="B6178" i="18"/>
  <c r="C6178" i="18"/>
  <c r="D6178" i="18"/>
  <c r="E6178" i="18"/>
  <c r="F6178" i="18"/>
  <c r="G6178" i="18"/>
  <c r="H6178" i="18"/>
  <c r="I6178" i="18"/>
  <c r="J6178" i="18"/>
  <c r="K6178" i="18"/>
  <c r="L6178" i="18"/>
  <c r="M6178" i="18"/>
  <c r="N6178" i="18"/>
  <c r="A6179" i="18"/>
  <c r="B6179" i="18"/>
  <c r="C6179" i="18"/>
  <c r="D6179" i="18"/>
  <c r="E6179" i="18"/>
  <c r="F6179" i="18"/>
  <c r="G6179" i="18"/>
  <c r="H6179" i="18"/>
  <c r="I6179" i="18"/>
  <c r="J6179" i="18"/>
  <c r="K6179" i="18"/>
  <c r="L6179" i="18"/>
  <c r="M6179" i="18"/>
  <c r="N6179" i="18"/>
  <c r="A6180" i="18"/>
  <c r="B6180" i="18"/>
  <c r="C6180" i="18"/>
  <c r="D6180" i="18"/>
  <c r="E6180" i="18"/>
  <c r="F6180" i="18"/>
  <c r="G6180" i="18"/>
  <c r="H6180" i="18"/>
  <c r="I6180" i="18"/>
  <c r="J6180" i="18"/>
  <c r="K6180" i="18"/>
  <c r="L6180" i="18"/>
  <c r="M6180" i="18"/>
  <c r="N6180" i="18"/>
  <c r="A6181" i="18"/>
  <c r="B6181" i="18"/>
  <c r="C6181" i="18"/>
  <c r="D6181" i="18"/>
  <c r="E6181" i="18"/>
  <c r="F6181" i="18"/>
  <c r="G6181" i="18"/>
  <c r="H6181" i="18"/>
  <c r="I6181" i="18"/>
  <c r="J6181" i="18"/>
  <c r="K6181" i="18"/>
  <c r="L6181" i="18"/>
  <c r="M6181" i="18"/>
  <c r="N6181" i="18"/>
  <c r="A6182" i="18"/>
  <c r="B6182" i="18"/>
  <c r="C6182" i="18"/>
  <c r="D6182" i="18"/>
  <c r="E6182" i="18"/>
  <c r="F6182" i="18"/>
  <c r="G6182" i="18"/>
  <c r="H6182" i="18"/>
  <c r="I6182" i="18"/>
  <c r="J6182" i="18"/>
  <c r="K6182" i="18"/>
  <c r="L6182" i="18"/>
  <c r="M6182" i="18"/>
  <c r="N6182" i="18"/>
  <c r="A6183" i="18"/>
  <c r="B6183" i="18"/>
  <c r="C6183" i="18"/>
  <c r="D6183" i="18"/>
  <c r="E6183" i="18"/>
  <c r="F6183" i="18"/>
  <c r="G6183" i="18"/>
  <c r="H6183" i="18"/>
  <c r="I6183" i="18"/>
  <c r="J6183" i="18"/>
  <c r="K6183" i="18"/>
  <c r="L6183" i="18"/>
  <c r="M6183" i="18"/>
  <c r="N6183" i="18"/>
  <c r="A6184" i="18"/>
  <c r="B6184" i="18"/>
  <c r="C6184" i="18"/>
  <c r="D6184" i="18"/>
  <c r="E6184" i="18"/>
  <c r="F6184" i="18"/>
  <c r="G6184" i="18"/>
  <c r="H6184" i="18"/>
  <c r="I6184" i="18"/>
  <c r="J6184" i="18"/>
  <c r="K6184" i="18"/>
  <c r="L6184" i="18"/>
  <c r="M6184" i="18"/>
  <c r="N6184" i="18"/>
  <c r="A6185" i="18"/>
  <c r="B6185" i="18"/>
  <c r="C6185" i="18"/>
  <c r="D6185" i="18"/>
  <c r="E6185" i="18"/>
  <c r="F6185" i="18"/>
  <c r="G6185" i="18"/>
  <c r="H6185" i="18"/>
  <c r="I6185" i="18"/>
  <c r="J6185" i="18"/>
  <c r="K6185" i="18"/>
  <c r="L6185" i="18"/>
  <c r="M6185" i="18"/>
  <c r="N6185" i="18"/>
  <c r="A6186" i="18"/>
  <c r="B6186" i="18"/>
  <c r="C6186" i="18"/>
  <c r="D6186" i="18"/>
  <c r="E6186" i="18"/>
  <c r="F6186" i="18"/>
  <c r="G6186" i="18"/>
  <c r="H6186" i="18"/>
  <c r="I6186" i="18"/>
  <c r="J6186" i="18"/>
  <c r="K6186" i="18"/>
  <c r="L6186" i="18"/>
  <c r="M6186" i="18"/>
  <c r="N6186" i="18"/>
  <c r="A6187" i="18"/>
  <c r="B6187" i="18"/>
  <c r="C6187" i="18"/>
  <c r="D6187" i="18"/>
  <c r="E6187" i="18"/>
  <c r="F6187" i="18"/>
  <c r="G6187" i="18"/>
  <c r="H6187" i="18"/>
  <c r="I6187" i="18"/>
  <c r="J6187" i="18"/>
  <c r="K6187" i="18"/>
  <c r="L6187" i="18"/>
  <c r="M6187" i="18"/>
  <c r="N6187" i="18"/>
  <c r="A6188" i="18"/>
  <c r="B6188" i="18"/>
  <c r="C6188" i="18"/>
  <c r="D6188" i="18"/>
  <c r="E6188" i="18"/>
  <c r="F6188" i="18"/>
  <c r="G6188" i="18"/>
  <c r="H6188" i="18"/>
  <c r="I6188" i="18"/>
  <c r="J6188" i="18"/>
  <c r="K6188" i="18"/>
  <c r="L6188" i="18"/>
  <c r="M6188" i="18"/>
  <c r="N6188" i="18"/>
  <c r="A6189" i="18"/>
  <c r="B6189" i="18"/>
  <c r="C6189" i="18"/>
  <c r="D6189" i="18"/>
  <c r="E6189" i="18"/>
  <c r="F6189" i="18"/>
  <c r="G6189" i="18"/>
  <c r="H6189" i="18"/>
  <c r="I6189" i="18"/>
  <c r="J6189" i="18"/>
  <c r="K6189" i="18"/>
  <c r="L6189" i="18"/>
  <c r="M6189" i="18"/>
  <c r="N6189" i="18"/>
  <c r="A6190" i="18"/>
  <c r="B6190" i="18"/>
  <c r="C6190" i="18"/>
  <c r="D6190" i="18"/>
  <c r="E6190" i="18"/>
  <c r="F6190" i="18"/>
  <c r="G6190" i="18"/>
  <c r="H6190" i="18"/>
  <c r="I6190" i="18"/>
  <c r="J6190" i="18"/>
  <c r="K6190" i="18"/>
  <c r="L6190" i="18"/>
  <c r="M6190" i="18"/>
  <c r="N6190" i="18"/>
  <c r="A6191" i="18"/>
  <c r="B6191" i="18"/>
  <c r="C6191" i="18"/>
  <c r="D6191" i="18"/>
  <c r="E6191" i="18"/>
  <c r="F6191" i="18"/>
  <c r="G6191" i="18"/>
  <c r="H6191" i="18"/>
  <c r="I6191" i="18"/>
  <c r="J6191" i="18"/>
  <c r="K6191" i="18"/>
  <c r="L6191" i="18"/>
  <c r="M6191" i="18"/>
  <c r="N6191" i="18"/>
  <c r="A6192" i="18"/>
  <c r="B6192" i="18"/>
  <c r="C6192" i="18"/>
  <c r="D6192" i="18"/>
  <c r="E6192" i="18"/>
  <c r="F6192" i="18"/>
  <c r="G6192" i="18"/>
  <c r="H6192" i="18"/>
  <c r="I6192" i="18"/>
  <c r="J6192" i="18"/>
  <c r="K6192" i="18"/>
  <c r="L6192" i="18"/>
  <c r="M6192" i="18"/>
  <c r="N6192" i="18"/>
  <c r="A6193" i="18"/>
  <c r="B6193" i="18"/>
  <c r="C6193" i="18"/>
  <c r="D6193" i="18"/>
  <c r="E6193" i="18"/>
  <c r="F6193" i="18"/>
  <c r="G6193" i="18"/>
  <c r="H6193" i="18"/>
  <c r="I6193" i="18"/>
  <c r="J6193" i="18"/>
  <c r="K6193" i="18"/>
  <c r="L6193" i="18"/>
  <c r="M6193" i="18"/>
  <c r="N6193" i="18"/>
  <c r="A6194" i="18"/>
  <c r="B6194" i="18"/>
  <c r="C6194" i="18"/>
  <c r="D6194" i="18"/>
  <c r="E6194" i="18"/>
  <c r="F6194" i="18"/>
  <c r="G6194" i="18"/>
  <c r="H6194" i="18"/>
  <c r="I6194" i="18"/>
  <c r="J6194" i="18"/>
  <c r="K6194" i="18"/>
  <c r="L6194" i="18"/>
  <c r="M6194" i="18"/>
  <c r="N6194" i="18"/>
  <c r="A6195" i="18"/>
  <c r="B6195" i="18"/>
  <c r="C6195" i="18"/>
  <c r="D6195" i="18"/>
  <c r="E6195" i="18"/>
  <c r="F6195" i="18"/>
  <c r="G6195" i="18"/>
  <c r="H6195" i="18"/>
  <c r="I6195" i="18"/>
  <c r="J6195" i="18"/>
  <c r="K6195" i="18"/>
  <c r="L6195" i="18"/>
  <c r="M6195" i="18"/>
  <c r="N6195" i="18"/>
  <c r="A6196" i="18"/>
  <c r="B6196" i="18"/>
  <c r="C6196" i="18"/>
  <c r="D6196" i="18"/>
  <c r="E6196" i="18"/>
  <c r="F6196" i="18"/>
  <c r="G6196" i="18"/>
  <c r="H6196" i="18"/>
  <c r="I6196" i="18"/>
  <c r="J6196" i="18"/>
  <c r="K6196" i="18"/>
  <c r="L6196" i="18"/>
  <c r="M6196" i="18"/>
  <c r="N6196" i="18"/>
  <c r="A6197" i="18"/>
  <c r="B6197" i="18"/>
  <c r="C6197" i="18"/>
  <c r="D6197" i="18"/>
  <c r="E6197" i="18"/>
  <c r="F6197" i="18"/>
  <c r="G6197" i="18"/>
  <c r="H6197" i="18"/>
  <c r="I6197" i="18"/>
  <c r="J6197" i="18"/>
  <c r="K6197" i="18"/>
  <c r="L6197" i="18"/>
  <c r="M6197" i="18"/>
  <c r="N6197" i="18"/>
  <c r="A6198" i="18"/>
  <c r="B6198" i="18"/>
  <c r="C6198" i="18"/>
  <c r="D6198" i="18"/>
  <c r="E6198" i="18"/>
  <c r="F6198" i="18"/>
  <c r="G6198" i="18"/>
  <c r="H6198" i="18"/>
  <c r="I6198" i="18"/>
  <c r="J6198" i="18"/>
  <c r="K6198" i="18"/>
  <c r="L6198" i="18"/>
  <c r="M6198" i="18"/>
  <c r="N6198" i="18"/>
  <c r="A6199" i="18"/>
  <c r="B6199" i="18"/>
  <c r="C6199" i="18"/>
  <c r="D6199" i="18"/>
  <c r="E6199" i="18"/>
  <c r="F6199" i="18"/>
  <c r="G6199" i="18"/>
  <c r="H6199" i="18"/>
  <c r="I6199" i="18"/>
  <c r="J6199" i="18"/>
  <c r="K6199" i="18"/>
  <c r="L6199" i="18"/>
  <c r="M6199" i="18"/>
  <c r="N6199" i="18"/>
  <c r="A6200" i="18"/>
  <c r="B6200" i="18"/>
  <c r="C6200" i="18"/>
  <c r="D6200" i="18"/>
  <c r="E6200" i="18"/>
  <c r="F6200" i="18"/>
  <c r="G6200" i="18"/>
  <c r="H6200" i="18"/>
  <c r="I6200" i="18"/>
  <c r="J6200" i="18"/>
  <c r="K6200" i="18"/>
  <c r="L6200" i="18"/>
  <c r="M6200" i="18"/>
  <c r="N6200" i="18"/>
  <c r="A6201" i="18"/>
  <c r="B6201" i="18"/>
  <c r="C6201" i="18"/>
  <c r="D6201" i="18"/>
  <c r="E6201" i="18"/>
  <c r="F6201" i="18"/>
  <c r="G6201" i="18"/>
  <c r="H6201" i="18"/>
  <c r="I6201" i="18"/>
  <c r="J6201" i="18"/>
  <c r="K6201" i="18"/>
  <c r="L6201" i="18"/>
  <c r="M6201" i="18"/>
  <c r="N6201" i="18"/>
  <c r="A6202" i="18"/>
  <c r="B6202" i="18"/>
  <c r="C6202" i="18"/>
  <c r="D6202" i="18"/>
  <c r="E6202" i="18"/>
  <c r="F6202" i="18"/>
  <c r="G6202" i="18"/>
  <c r="H6202" i="18"/>
  <c r="I6202" i="18"/>
  <c r="J6202" i="18"/>
  <c r="K6202" i="18"/>
  <c r="L6202" i="18"/>
  <c r="M6202" i="18"/>
  <c r="N6202" i="18"/>
  <c r="A6203" i="18"/>
  <c r="B6203" i="18"/>
  <c r="C6203" i="18"/>
  <c r="D6203" i="18"/>
  <c r="E6203" i="18"/>
  <c r="F6203" i="18"/>
  <c r="G6203" i="18"/>
  <c r="H6203" i="18"/>
  <c r="I6203" i="18"/>
  <c r="J6203" i="18"/>
  <c r="K6203" i="18"/>
  <c r="L6203" i="18"/>
  <c r="M6203" i="18"/>
  <c r="N6203" i="18"/>
  <c r="A6204" i="18"/>
  <c r="B6204" i="18"/>
  <c r="C6204" i="18"/>
  <c r="D6204" i="18"/>
  <c r="E6204" i="18"/>
  <c r="F6204" i="18"/>
  <c r="G6204" i="18"/>
  <c r="H6204" i="18"/>
  <c r="I6204" i="18"/>
  <c r="J6204" i="18"/>
  <c r="K6204" i="18"/>
  <c r="L6204" i="18"/>
  <c r="M6204" i="18"/>
  <c r="N6204" i="18"/>
  <c r="A6205" i="18"/>
  <c r="B6205" i="18"/>
  <c r="C6205" i="18"/>
  <c r="D6205" i="18"/>
  <c r="E6205" i="18"/>
  <c r="F6205" i="18"/>
  <c r="G6205" i="18"/>
  <c r="H6205" i="18"/>
  <c r="I6205" i="18"/>
  <c r="J6205" i="18"/>
  <c r="K6205" i="18"/>
  <c r="L6205" i="18"/>
  <c r="M6205" i="18"/>
  <c r="N6205" i="18"/>
  <c r="A6206" i="18"/>
  <c r="B6206" i="18"/>
  <c r="C6206" i="18"/>
  <c r="D6206" i="18"/>
  <c r="E6206" i="18"/>
  <c r="F6206" i="18"/>
  <c r="G6206" i="18"/>
  <c r="H6206" i="18"/>
  <c r="I6206" i="18"/>
  <c r="J6206" i="18"/>
  <c r="K6206" i="18"/>
  <c r="L6206" i="18"/>
  <c r="M6206" i="18"/>
  <c r="N6206" i="18"/>
  <c r="A6207" i="18"/>
  <c r="B6207" i="18"/>
  <c r="C6207" i="18"/>
  <c r="D6207" i="18"/>
  <c r="E6207" i="18"/>
  <c r="F6207" i="18"/>
  <c r="G6207" i="18"/>
  <c r="H6207" i="18"/>
  <c r="I6207" i="18"/>
  <c r="J6207" i="18"/>
  <c r="K6207" i="18"/>
  <c r="L6207" i="18"/>
  <c r="M6207" i="18"/>
  <c r="N6207" i="18"/>
  <c r="A6208" i="18"/>
  <c r="B6208" i="18"/>
  <c r="C6208" i="18"/>
  <c r="D6208" i="18"/>
  <c r="E6208" i="18"/>
  <c r="F6208" i="18"/>
  <c r="G6208" i="18"/>
  <c r="H6208" i="18"/>
  <c r="I6208" i="18"/>
  <c r="J6208" i="18"/>
  <c r="K6208" i="18"/>
  <c r="L6208" i="18"/>
  <c r="M6208" i="18"/>
  <c r="N6208" i="18"/>
  <c r="A6209" i="18"/>
  <c r="B6209" i="18"/>
  <c r="C6209" i="18"/>
  <c r="D6209" i="18"/>
  <c r="E6209" i="18"/>
  <c r="F6209" i="18"/>
  <c r="G6209" i="18"/>
  <c r="H6209" i="18"/>
  <c r="I6209" i="18"/>
  <c r="J6209" i="18"/>
  <c r="K6209" i="18"/>
  <c r="L6209" i="18"/>
  <c r="M6209" i="18"/>
  <c r="N6209" i="18"/>
  <c r="A6210" i="18"/>
  <c r="B6210" i="18"/>
  <c r="C6210" i="18"/>
  <c r="D6210" i="18"/>
  <c r="E6210" i="18"/>
  <c r="F6210" i="18"/>
  <c r="G6210" i="18"/>
  <c r="H6210" i="18"/>
  <c r="I6210" i="18"/>
  <c r="J6210" i="18"/>
  <c r="K6210" i="18"/>
  <c r="L6210" i="18"/>
  <c r="M6210" i="18"/>
  <c r="N6210" i="18"/>
  <c r="A6211" i="18"/>
  <c r="B6211" i="18"/>
  <c r="C6211" i="18"/>
  <c r="D6211" i="18"/>
  <c r="E6211" i="18"/>
  <c r="F6211" i="18"/>
  <c r="G6211" i="18"/>
  <c r="H6211" i="18"/>
  <c r="I6211" i="18"/>
  <c r="J6211" i="18"/>
  <c r="K6211" i="18"/>
  <c r="L6211" i="18"/>
  <c r="M6211" i="18"/>
  <c r="N6211" i="18"/>
  <c r="A6212" i="18"/>
  <c r="B6212" i="18"/>
  <c r="C6212" i="18"/>
  <c r="D6212" i="18"/>
  <c r="E6212" i="18"/>
  <c r="F6212" i="18"/>
  <c r="G6212" i="18"/>
  <c r="H6212" i="18"/>
  <c r="I6212" i="18"/>
  <c r="J6212" i="18"/>
  <c r="K6212" i="18"/>
  <c r="L6212" i="18"/>
  <c r="M6212" i="18"/>
  <c r="N6212" i="18"/>
  <c r="A6213" i="18"/>
  <c r="B6213" i="18"/>
  <c r="C6213" i="18"/>
  <c r="D6213" i="18"/>
  <c r="E6213" i="18"/>
  <c r="F6213" i="18"/>
  <c r="G6213" i="18"/>
  <c r="H6213" i="18"/>
  <c r="I6213" i="18"/>
  <c r="J6213" i="18"/>
  <c r="K6213" i="18"/>
  <c r="L6213" i="18"/>
  <c r="M6213" i="18"/>
  <c r="N6213" i="18"/>
  <c r="A6214" i="18"/>
  <c r="B6214" i="18"/>
  <c r="C6214" i="18"/>
  <c r="D6214" i="18"/>
  <c r="E6214" i="18"/>
  <c r="F6214" i="18"/>
  <c r="G6214" i="18"/>
  <c r="H6214" i="18"/>
  <c r="I6214" i="18"/>
  <c r="J6214" i="18"/>
  <c r="K6214" i="18"/>
  <c r="L6214" i="18"/>
  <c r="M6214" i="18"/>
  <c r="N6214" i="18"/>
  <c r="A6215" i="18"/>
  <c r="B6215" i="18"/>
  <c r="C6215" i="18"/>
  <c r="D6215" i="18"/>
  <c r="E6215" i="18"/>
  <c r="F6215" i="18"/>
  <c r="G6215" i="18"/>
  <c r="H6215" i="18"/>
  <c r="I6215" i="18"/>
  <c r="J6215" i="18"/>
  <c r="K6215" i="18"/>
  <c r="L6215" i="18"/>
  <c r="M6215" i="18"/>
  <c r="N6215" i="18"/>
  <c r="A6216" i="18"/>
  <c r="B6216" i="18"/>
  <c r="C6216" i="18"/>
  <c r="D6216" i="18"/>
  <c r="E6216" i="18"/>
  <c r="F6216" i="18"/>
  <c r="G6216" i="18"/>
  <c r="H6216" i="18"/>
  <c r="I6216" i="18"/>
  <c r="J6216" i="18"/>
  <c r="K6216" i="18"/>
  <c r="L6216" i="18"/>
  <c r="M6216" i="18"/>
  <c r="N6216" i="18"/>
  <c r="A6217" i="18"/>
  <c r="B6217" i="18"/>
  <c r="C6217" i="18"/>
  <c r="D6217" i="18"/>
  <c r="E6217" i="18"/>
  <c r="F6217" i="18"/>
  <c r="G6217" i="18"/>
  <c r="H6217" i="18"/>
  <c r="I6217" i="18"/>
  <c r="J6217" i="18"/>
  <c r="K6217" i="18"/>
  <c r="L6217" i="18"/>
  <c r="M6217" i="18"/>
  <c r="N6217" i="18"/>
  <c r="A6218" i="18"/>
  <c r="B6218" i="18"/>
  <c r="C6218" i="18"/>
  <c r="D6218" i="18"/>
  <c r="E6218" i="18"/>
  <c r="F6218" i="18"/>
  <c r="G6218" i="18"/>
  <c r="H6218" i="18"/>
  <c r="I6218" i="18"/>
  <c r="J6218" i="18"/>
  <c r="K6218" i="18"/>
  <c r="L6218" i="18"/>
  <c r="M6218" i="18"/>
  <c r="N6218" i="18"/>
  <c r="A6219" i="18"/>
  <c r="B6219" i="18"/>
  <c r="C6219" i="18"/>
  <c r="D6219" i="18"/>
  <c r="E6219" i="18"/>
  <c r="F6219" i="18"/>
  <c r="G6219" i="18"/>
  <c r="H6219" i="18"/>
  <c r="I6219" i="18"/>
  <c r="J6219" i="18"/>
  <c r="K6219" i="18"/>
  <c r="L6219" i="18"/>
  <c r="M6219" i="18"/>
  <c r="N6219" i="18"/>
  <c r="A6220" i="18"/>
  <c r="B6220" i="18"/>
  <c r="C6220" i="18"/>
  <c r="D6220" i="18"/>
  <c r="E6220" i="18"/>
  <c r="F6220" i="18"/>
  <c r="G6220" i="18"/>
  <c r="H6220" i="18"/>
  <c r="I6220" i="18"/>
  <c r="J6220" i="18"/>
  <c r="K6220" i="18"/>
  <c r="L6220" i="18"/>
  <c r="M6220" i="18"/>
  <c r="N6220" i="18"/>
  <c r="A6221" i="18"/>
  <c r="B6221" i="18"/>
  <c r="C6221" i="18"/>
  <c r="D6221" i="18"/>
  <c r="E6221" i="18"/>
  <c r="F6221" i="18"/>
  <c r="G6221" i="18"/>
  <c r="H6221" i="18"/>
  <c r="I6221" i="18"/>
  <c r="J6221" i="18"/>
  <c r="K6221" i="18"/>
  <c r="L6221" i="18"/>
  <c r="M6221" i="18"/>
  <c r="N6221" i="18"/>
  <c r="A6222" i="18"/>
  <c r="B6222" i="18"/>
  <c r="C6222" i="18"/>
  <c r="D6222" i="18"/>
  <c r="E6222" i="18"/>
  <c r="F6222" i="18"/>
  <c r="G6222" i="18"/>
  <c r="H6222" i="18"/>
  <c r="I6222" i="18"/>
  <c r="J6222" i="18"/>
  <c r="K6222" i="18"/>
  <c r="L6222" i="18"/>
  <c r="M6222" i="18"/>
  <c r="N6222" i="18"/>
  <c r="A6223" i="18"/>
  <c r="B6223" i="18"/>
  <c r="C6223" i="18"/>
  <c r="D6223" i="18"/>
  <c r="E6223" i="18"/>
  <c r="F6223" i="18"/>
  <c r="G6223" i="18"/>
  <c r="H6223" i="18"/>
  <c r="I6223" i="18"/>
  <c r="J6223" i="18"/>
  <c r="K6223" i="18"/>
  <c r="L6223" i="18"/>
  <c r="M6223" i="18"/>
  <c r="N6223" i="18"/>
  <c r="A6224" i="18"/>
  <c r="B6224" i="18"/>
  <c r="C6224" i="18"/>
  <c r="D6224" i="18"/>
  <c r="E6224" i="18"/>
  <c r="F6224" i="18"/>
  <c r="G6224" i="18"/>
  <c r="H6224" i="18"/>
  <c r="I6224" i="18"/>
  <c r="J6224" i="18"/>
  <c r="K6224" i="18"/>
  <c r="L6224" i="18"/>
  <c r="M6224" i="18"/>
  <c r="N6224" i="18"/>
  <c r="A6225" i="18"/>
  <c r="B6225" i="18"/>
  <c r="C6225" i="18"/>
  <c r="D6225" i="18"/>
  <c r="E6225" i="18"/>
  <c r="F6225" i="18"/>
  <c r="G6225" i="18"/>
  <c r="H6225" i="18"/>
  <c r="I6225" i="18"/>
  <c r="J6225" i="18"/>
  <c r="K6225" i="18"/>
  <c r="L6225" i="18"/>
  <c r="M6225" i="18"/>
  <c r="N6225" i="18"/>
  <c r="A6226" i="18"/>
  <c r="B6226" i="18"/>
  <c r="C6226" i="18"/>
  <c r="D6226" i="18"/>
  <c r="E6226" i="18"/>
  <c r="F6226" i="18"/>
  <c r="G6226" i="18"/>
  <c r="H6226" i="18"/>
  <c r="I6226" i="18"/>
  <c r="J6226" i="18"/>
  <c r="K6226" i="18"/>
  <c r="L6226" i="18"/>
  <c r="M6226" i="18"/>
  <c r="N6226" i="18"/>
  <c r="A6227" i="18"/>
  <c r="B6227" i="18"/>
  <c r="C6227" i="18"/>
  <c r="D6227" i="18"/>
  <c r="E6227" i="18"/>
  <c r="F6227" i="18"/>
  <c r="G6227" i="18"/>
  <c r="H6227" i="18"/>
  <c r="I6227" i="18"/>
  <c r="J6227" i="18"/>
  <c r="K6227" i="18"/>
  <c r="L6227" i="18"/>
  <c r="M6227" i="18"/>
  <c r="N6227" i="18"/>
  <c r="A6228" i="18"/>
  <c r="B6228" i="18"/>
  <c r="C6228" i="18"/>
  <c r="D6228" i="18"/>
  <c r="E6228" i="18"/>
  <c r="F6228" i="18"/>
  <c r="G6228" i="18"/>
  <c r="H6228" i="18"/>
  <c r="I6228" i="18"/>
  <c r="J6228" i="18"/>
  <c r="K6228" i="18"/>
  <c r="L6228" i="18"/>
  <c r="M6228" i="18"/>
  <c r="N6228" i="18"/>
  <c r="A6229" i="18"/>
  <c r="B6229" i="18"/>
  <c r="C6229" i="18"/>
  <c r="D6229" i="18"/>
  <c r="E6229" i="18"/>
  <c r="F6229" i="18"/>
  <c r="G6229" i="18"/>
  <c r="H6229" i="18"/>
  <c r="I6229" i="18"/>
  <c r="J6229" i="18"/>
  <c r="K6229" i="18"/>
  <c r="L6229" i="18"/>
  <c r="M6229" i="18"/>
  <c r="N6229" i="18"/>
  <c r="A6230" i="18"/>
  <c r="B6230" i="18"/>
  <c r="C6230" i="18"/>
  <c r="D6230" i="18"/>
  <c r="E6230" i="18"/>
  <c r="F6230" i="18"/>
  <c r="G6230" i="18"/>
  <c r="H6230" i="18"/>
  <c r="I6230" i="18"/>
  <c r="J6230" i="18"/>
  <c r="K6230" i="18"/>
  <c r="L6230" i="18"/>
  <c r="M6230" i="18"/>
  <c r="N6230" i="18"/>
  <c r="A6231" i="18"/>
  <c r="B6231" i="18"/>
  <c r="C6231" i="18"/>
  <c r="D6231" i="18"/>
  <c r="E6231" i="18"/>
  <c r="F6231" i="18"/>
  <c r="G6231" i="18"/>
  <c r="H6231" i="18"/>
  <c r="I6231" i="18"/>
  <c r="J6231" i="18"/>
  <c r="K6231" i="18"/>
  <c r="L6231" i="18"/>
  <c r="M6231" i="18"/>
  <c r="N6231" i="18"/>
  <c r="A6232" i="18"/>
  <c r="B6232" i="18"/>
  <c r="C6232" i="18"/>
  <c r="D6232" i="18"/>
  <c r="E6232" i="18"/>
  <c r="F6232" i="18"/>
  <c r="G6232" i="18"/>
  <c r="H6232" i="18"/>
  <c r="I6232" i="18"/>
  <c r="J6232" i="18"/>
  <c r="K6232" i="18"/>
  <c r="L6232" i="18"/>
  <c r="M6232" i="18"/>
  <c r="N6232" i="18"/>
  <c r="A6233" i="18"/>
  <c r="B6233" i="18"/>
  <c r="C6233" i="18"/>
  <c r="D6233" i="18"/>
  <c r="E6233" i="18"/>
  <c r="F6233" i="18"/>
  <c r="G6233" i="18"/>
  <c r="H6233" i="18"/>
  <c r="I6233" i="18"/>
  <c r="J6233" i="18"/>
  <c r="K6233" i="18"/>
  <c r="L6233" i="18"/>
  <c r="M6233" i="18"/>
  <c r="N6233" i="18"/>
  <c r="A6234" i="18"/>
  <c r="B6234" i="18"/>
  <c r="C6234" i="18"/>
  <c r="D6234" i="18"/>
  <c r="E6234" i="18"/>
  <c r="F6234" i="18"/>
  <c r="G6234" i="18"/>
  <c r="H6234" i="18"/>
  <c r="I6234" i="18"/>
  <c r="J6234" i="18"/>
  <c r="K6234" i="18"/>
  <c r="L6234" i="18"/>
  <c r="M6234" i="18"/>
  <c r="N6234" i="18"/>
  <c r="A6235" i="18"/>
  <c r="B6235" i="18"/>
  <c r="C6235" i="18"/>
  <c r="D6235" i="18"/>
  <c r="E6235" i="18"/>
  <c r="F6235" i="18"/>
  <c r="G6235" i="18"/>
  <c r="H6235" i="18"/>
  <c r="I6235" i="18"/>
  <c r="J6235" i="18"/>
  <c r="K6235" i="18"/>
  <c r="L6235" i="18"/>
  <c r="M6235" i="18"/>
  <c r="N6235" i="18"/>
  <c r="A6236" i="18"/>
  <c r="B6236" i="18"/>
  <c r="C6236" i="18"/>
  <c r="D6236" i="18"/>
  <c r="E6236" i="18"/>
  <c r="F6236" i="18"/>
  <c r="G6236" i="18"/>
  <c r="H6236" i="18"/>
  <c r="I6236" i="18"/>
  <c r="J6236" i="18"/>
  <c r="K6236" i="18"/>
  <c r="L6236" i="18"/>
  <c r="M6236" i="18"/>
  <c r="N6236" i="18"/>
  <c r="A6237" i="18"/>
  <c r="B6237" i="18"/>
  <c r="C6237" i="18"/>
  <c r="D6237" i="18"/>
  <c r="E6237" i="18"/>
  <c r="F6237" i="18"/>
  <c r="G6237" i="18"/>
  <c r="H6237" i="18"/>
  <c r="I6237" i="18"/>
  <c r="J6237" i="18"/>
  <c r="K6237" i="18"/>
  <c r="L6237" i="18"/>
  <c r="M6237" i="18"/>
  <c r="N6237" i="18"/>
  <c r="A6238" i="18"/>
  <c r="B6238" i="18"/>
  <c r="C6238" i="18"/>
  <c r="D6238" i="18"/>
  <c r="E6238" i="18"/>
  <c r="F6238" i="18"/>
  <c r="G6238" i="18"/>
  <c r="H6238" i="18"/>
  <c r="I6238" i="18"/>
  <c r="J6238" i="18"/>
  <c r="K6238" i="18"/>
  <c r="L6238" i="18"/>
  <c r="M6238" i="18"/>
  <c r="N6238" i="18"/>
  <c r="A6239" i="18"/>
  <c r="B6239" i="18"/>
  <c r="C6239" i="18"/>
  <c r="D6239" i="18"/>
  <c r="E6239" i="18"/>
  <c r="F6239" i="18"/>
  <c r="G6239" i="18"/>
  <c r="H6239" i="18"/>
  <c r="I6239" i="18"/>
  <c r="J6239" i="18"/>
  <c r="K6239" i="18"/>
  <c r="L6239" i="18"/>
  <c r="M6239" i="18"/>
  <c r="N6239" i="18"/>
  <c r="A6240" i="18"/>
  <c r="B6240" i="18"/>
  <c r="C6240" i="18"/>
  <c r="D6240" i="18"/>
  <c r="E6240" i="18"/>
  <c r="F6240" i="18"/>
  <c r="G6240" i="18"/>
  <c r="H6240" i="18"/>
  <c r="I6240" i="18"/>
  <c r="J6240" i="18"/>
  <c r="K6240" i="18"/>
  <c r="L6240" i="18"/>
  <c r="M6240" i="18"/>
  <c r="N6240" i="18"/>
  <c r="A6241" i="18"/>
  <c r="B6241" i="18"/>
  <c r="C6241" i="18"/>
  <c r="D6241" i="18"/>
  <c r="E6241" i="18"/>
  <c r="F6241" i="18"/>
  <c r="G6241" i="18"/>
  <c r="H6241" i="18"/>
  <c r="I6241" i="18"/>
  <c r="J6241" i="18"/>
  <c r="K6241" i="18"/>
  <c r="L6241" i="18"/>
  <c r="M6241" i="18"/>
  <c r="N6241" i="18"/>
  <c r="A6242" i="18"/>
  <c r="B6242" i="18"/>
  <c r="C6242" i="18"/>
  <c r="D6242" i="18"/>
  <c r="E6242" i="18"/>
  <c r="F6242" i="18"/>
  <c r="G6242" i="18"/>
  <c r="H6242" i="18"/>
  <c r="I6242" i="18"/>
  <c r="J6242" i="18"/>
  <c r="K6242" i="18"/>
  <c r="L6242" i="18"/>
  <c r="M6242" i="18"/>
  <c r="N6242" i="18"/>
  <c r="A6243" i="18"/>
  <c r="B6243" i="18"/>
  <c r="C6243" i="18"/>
  <c r="D6243" i="18"/>
  <c r="E6243" i="18"/>
  <c r="F6243" i="18"/>
  <c r="G6243" i="18"/>
  <c r="H6243" i="18"/>
  <c r="I6243" i="18"/>
  <c r="J6243" i="18"/>
  <c r="K6243" i="18"/>
  <c r="L6243" i="18"/>
  <c r="M6243" i="18"/>
  <c r="N6243" i="18"/>
  <c r="A6244" i="18"/>
  <c r="B6244" i="18"/>
  <c r="C6244" i="18"/>
  <c r="D6244" i="18"/>
  <c r="E6244" i="18"/>
  <c r="F6244" i="18"/>
  <c r="G6244" i="18"/>
  <c r="H6244" i="18"/>
  <c r="I6244" i="18"/>
  <c r="J6244" i="18"/>
  <c r="K6244" i="18"/>
  <c r="L6244" i="18"/>
  <c r="M6244" i="18"/>
  <c r="N6244" i="18"/>
  <c r="A6245" i="18"/>
  <c r="B6245" i="18"/>
  <c r="C6245" i="18"/>
  <c r="D6245" i="18"/>
  <c r="E6245" i="18"/>
  <c r="F6245" i="18"/>
  <c r="G6245" i="18"/>
  <c r="H6245" i="18"/>
  <c r="I6245" i="18"/>
  <c r="J6245" i="18"/>
  <c r="K6245" i="18"/>
  <c r="L6245" i="18"/>
  <c r="M6245" i="18"/>
  <c r="N6245" i="18"/>
  <c r="A6246" i="18"/>
  <c r="B6246" i="18"/>
  <c r="C6246" i="18"/>
  <c r="D6246" i="18"/>
  <c r="E6246" i="18"/>
  <c r="F6246" i="18"/>
  <c r="G6246" i="18"/>
  <c r="H6246" i="18"/>
  <c r="I6246" i="18"/>
  <c r="J6246" i="18"/>
  <c r="K6246" i="18"/>
  <c r="L6246" i="18"/>
  <c r="M6246" i="18"/>
  <c r="N6246" i="18"/>
  <c r="A6247" i="18"/>
  <c r="B6247" i="18"/>
  <c r="C6247" i="18"/>
  <c r="D6247" i="18"/>
  <c r="E6247" i="18"/>
  <c r="F6247" i="18"/>
  <c r="G6247" i="18"/>
  <c r="H6247" i="18"/>
  <c r="I6247" i="18"/>
  <c r="J6247" i="18"/>
  <c r="K6247" i="18"/>
  <c r="L6247" i="18"/>
  <c r="M6247" i="18"/>
  <c r="N6247" i="18"/>
  <c r="A6248" i="18"/>
  <c r="B6248" i="18"/>
  <c r="C6248" i="18"/>
  <c r="D6248" i="18"/>
  <c r="E6248" i="18"/>
  <c r="F6248" i="18"/>
  <c r="G6248" i="18"/>
  <c r="H6248" i="18"/>
  <c r="I6248" i="18"/>
  <c r="J6248" i="18"/>
  <c r="K6248" i="18"/>
  <c r="L6248" i="18"/>
  <c r="M6248" i="18"/>
  <c r="N6248" i="18"/>
  <c r="A6249" i="18"/>
  <c r="B6249" i="18"/>
  <c r="C6249" i="18"/>
  <c r="D6249" i="18"/>
  <c r="E6249" i="18"/>
  <c r="F6249" i="18"/>
  <c r="G6249" i="18"/>
  <c r="H6249" i="18"/>
  <c r="I6249" i="18"/>
  <c r="J6249" i="18"/>
  <c r="K6249" i="18"/>
  <c r="L6249" i="18"/>
  <c r="M6249" i="18"/>
  <c r="N6249" i="18"/>
  <c r="A6250" i="18"/>
  <c r="B6250" i="18"/>
  <c r="C6250" i="18"/>
  <c r="D6250" i="18"/>
  <c r="E6250" i="18"/>
  <c r="F6250" i="18"/>
  <c r="G6250" i="18"/>
  <c r="H6250" i="18"/>
  <c r="I6250" i="18"/>
  <c r="J6250" i="18"/>
  <c r="K6250" i="18"/>
  <c r="L6250" i="18"/>
  <c r="M6250" i="18"/>
  <c r="N6250" i="18"/>
  <c r="A6251" i="18"/>
  <c r="B6251" i="18"/>
  <c r="C6251" i="18"/>
  <c r="D6251" i="18"/>
  <c r="E6251" i="18"/>
  <c r="F6251" i="18"/>
  <c r="G6251" i="18"/>
  <c r="H6251" i="18"/>
  <c r="I6251" i="18"/>
  <c r="J6251" i="18"/>
  <c r="K6251" i="18"/>
  <c r="L6251" i="18"/>
  <c r="M6251" i="18"/>
  <c r="N6251" i="18"/>
  <c r="A6252" i="18"/>
  <c r="B6252" i="18"/>
  <c r="C6252" i="18"/>
  <c r="D6252" i="18"/>
  <c r="E6252" i="18"/>
  <c r="F6252" i="18"/>
  <c r="G6252" i="18"/>
  <c r="H6252" i="18"/>
  <c r="I6252" i="18"/>
  <c r="J6252" i="18"/>
  <c r="K6252" i="18"/>
  <c r="L6252" i="18"/>
  <c r="M6252" i="18"/>
  <c r="N6252" i="18"/>
  <c r="A6253" i="18"/>
  <c r="B6253" i="18"/>
  <c r="C6253" i="18"/>
  <c r="D6253" i="18"/>
  <c r="E6253" i="18"/>
  <c r="F6253" i="18"/>
  <c r="G6253" i="18"/>
  <c r="H6253" i="18"/>
  <c r="I6253" i="18"/>
  <c r="J6253" i="18"/>
  <c r="K6253" i="18"/>
  <c r="L6253" i="18"/>
  <c r="M6253" i="18"/>
  <c r="N6253" i="18"/>
  <c r="A6254" i="18"/>
  <c r="B6254" i="18"/>
  <c r="C6254" i="18"/>
  <c r="D6254" i="18"/>
  <c r="E6254" i="18"/>
  <c r="F6254" i="18"/>
  <c r="G6254" i="18"/>
  <c r="H6254" i="18"/>
  <c r="I6254" i="18"/>
  <c r="J6254" i="18"/>
  <c r="K6254" i="18"/>
  <c r="L6254" i="18"/>
  <c r="M6254" i="18"/>
  <c r="N6254" i="18"/>
  <c r="A6255" i="18"/>
  <c r="B6255" i="18"/>
  <c r="C6255" i="18"/>
  <c r="D6255" i="18"/>
  <c r="E6255" i="18"/>
  <c r="F6255" i="18"/>
  <c r="G6255" i="18"/>
  <c r="H6255" i="18"/>
  <c r="I6255" i="18"/>
  <c r="J6255" i="18"/>
  <c r="K6255" i="18"/>
  <c r="L6255" i="18"/>
  <c r="M6255" i="18"/>
  <c r="N6255" i="18"/>
  <c r="A6256" i="18"/>
  <c r="B6256" i="18"/>
  <c r="C6256" i="18"/>
  <c r="D6256" i="18"/>
  <c r="E6256" i="18"/>
  <c r="F6256" i="18"/>
  <c r="G6256" i="18"/>
  <c r="H6256" i="18"/>
  <c r="I6256" i="18"/>
  <c r="J6256" i="18"/>
  <c r="K6256" i="18"/>
  <c r="L6256" i="18"/>
  <c r="M6256" i="18"/>
  <c r="N6256" i="18"/>
  <c r="A6257" i="18"/>
  <c r="B6257" i="18"/>
  <c r="C6257" i="18"/>
  <c r="D6257" i="18"/>
  <c r="E6257" i="18"/>
  <c r="F6257" i="18"/>
  <c r="G6257" i="18"/>
  <c r="H6257" i="18"/>
  <c r="I6257" i="18"/>
  <c r="J6257" i="18"/>
  <c r="K6257" i="18"/>
  <c r="L6257" i="18"/>
  <c r="M6257" i="18"/>
  <c r="N6257" i="18"/>
  <c r="A6258" i="18"/>
  <c r="B6258" i="18"/>
  <c r="C6258" i="18"/>
  <c r="D6258" i="18"/>
  <c r="E6258" i="18"/>
  <c r="F6258" i="18"/>
  <c r="G6258" i="18"/>
  <c r="H6258" i="18"/>
  <c r="I6258" i="18"/>
  <c r="J6258" i="18"/>
  <c r="K6258" i="18"/>
  <c r="L6258" i="18"/>
  <c r="M6258" i="18"/>
  <c r="N6258" i="18"/>
  <c r="A6259" i="18"/>
  <c r="B6259" i="18"/>
  <c r="C6259" i="18"/>
  <c r="D6259" i="18"/>
  <c r="E6259" i="18"/>
  <c r="F6259" i="18"/>
  <c r="G6259" i="18"/>
  <c r="H6259" i="18"/>
  <c r="I6259" i="18"/>
  <c r="J6259" i="18"/>
  <c r="K6259" i="18"/>
  <c r="L6259" i="18"/>
  <c r="M6259" i="18"/>
  <c r="N6259" i="18"/>
  <c r="A6260" i="18"/>
  <c r="B6260" i="18"/>
  <c r="C6260" i="18"/>
  <c r="D6260" i="18"/>
  <c r="E6260" i="18"/>
  <c r="F6260" i="18"/>
  <c r="G6260" i="18"/>
  <c r="H6260" i="18"/>
  <c r="I6260" i="18"/>
  <c r="J6260" i="18"/>
  <c r="K6260" i="18"/>
  <c r="L6260" i="18"/>
  <c r="M6260" i="18"/>
  <c r="N6260" i="18"/>
  <c r="A6261" i="18"/>
  <c r="B6261" i="18"/>
  <c r="C6261" i="18"/>
  <c r="D6261" i="18"/>
  <c r="E6261" i="18"/>
  <c r="F6261" i="18"/>
  <c r="G6261" i="18"/>
  <c r="H6261" i="18"/>
  <c r="I6261" i="18"/>
  <c r="J6261" i="18"/>
  <c r="K6261" i="18"/>
  <c r="L6261" i="18"/>
  <c r="M6261" i="18"/>
  <c r="N6261" i="18"/>
  <c r="A6262" i="18"/>
  <c r="B6262" i="18"/>
  <c r="C6262" i="18"/>
  <c r="D6262" i="18"/>
  <c r="E6262" i="18"/>
  <c r="F6262" i="18"/>
  <c r="G6262" i="18"/>
  <c r="H6262" i="18"/>
  <c r="I6262" i="18"/>
  <c r="J6262" i="18"/>
  <c r="K6262" i="18"/>
  <c r="L6262" i="18"/>
  <c r="M6262" i="18"/>
  <c r="N6262" i="18"/>
  <c r="A6263" i="18"/>
  <c r="B6263" i="18"/>
  <c r="C6263" i="18"/>
  <c r="D6263" i="18"/>
  <c r="E6263" i="18"/>
  <c r="F6263" i="18"/>
  <c r="G6263" i="18"/>
  <c r="H6263" i="18"/>
  <c r="I6263" i="18"/>
  <c r="J6263" i="18"/>
  <c r="K6263" i="18"/>
  <c r="L6263" i="18"/>
  <c r="M6263" i="18"/>
  <c r="N6263" i="18"/>
  <c r="A6264" i="18"/>
  <c r="B6264" i="18"/>
  <c r="C6264" i="18"/>
  <c r="D6264" i="18"/>
  <c r="E6264" i="18"/>
  <c r="F6264" i="18"/>
  <c r="G6264" i="18"/>
  <c r="H6264" i="18"/>
  <c r="I6264" i="18"/>
  <c r="J6264" i="18"/>
  <c r="K6264" i="18"/>
  <c r="L6264" i="18"/>
  <c r="M6264" i="18"/>
  <c r="N6264" i="18"/>
  <c r="A6265" i="18"/>
  <c r="B6265" i="18"/>
  <c r="C6265" i="18"/>
  <c r="D6265" i="18"/>
  <c r="E6265" i="18"/>
  <c r="F6265" i="18"/>
  <c r="G6265" i="18"/>
  <c r="H6265" i="18"/>
  <c r="I6265" i="18"/>
  <c r="J6265" i="18"/>
  <c r="K6265" i="18"/>
  <c r="L6265" i="18"/>
  <c r="M6265" i="18"/>
  <c r="N6265" i="18"/>
  <c r="A6266" i="18"/>
  <c r="B6266" i="18"/>
  <c r="C6266" i="18"/>
  <c r="D6266" i="18"/>
  <c r="E6266" i="18"/>
  <c r="F6266" i="18"/>
  <c r="G6266" i="18"/>
  <c r="H6266" i="18"/>
  <c r="I6266" i="18"/>
  <c r="J6266" i="18"/>
  <c r="K6266" i="18"/>
  <c r="L6266" i="18"/>
  <c r="M6266" i="18"/>
  <c r="N6266" i="18"/>
  <c r="A6267" i="18"/>
  <c r="B6267" i="18"/>
  <c r="C6267" i="18"/>
  <c r="D6267" i="18"/>
  <c r="E6267" i="18"/>
  <c r="F6267" i="18"/>
  <c r="G6267" i="18"/>
  <c r="H6267" i="18"/>
  <c r="I6267" i="18"/>
  <c r="J6267" i="18"/>
  <c r="K6267" i="18"/>
  <c r="L6267" i="18"/>
  <c r="M6267" i="18"/>
  <c r="N6267" i="18"/>
  <c r="A6268" i="18"/>
  <c r="B6268" i="18"/>
  <c r="C6268" i="18"/>
  <c r="D6268" i="18"/>
  <c r="E6268" i="18"/>
  <c r="F6268" i="18"/>
  <c r="G6268" i="18"/>
  <c r="H6268" i="18"/>
  <c r="I6268" i="18"/>
  <c r="J6268" i="18"/>
  <c r="K6268" i="18"/>
  <c r="L6268" i="18"/>
  <c r="M6268" i="18"/>
  <c r="N6268" i="18"/>
  <c r="A6269" i="18"/>
  <c r="B6269" i="18"/>
  <c r="C6269" i="18"/>
  <c r="D6269" i="18"/>
  <c r="E6269" i="18"/>
  <c r="F6269" i="18"/>
  <c r="G6269" i="18"/>
  <c r="H6269" i="18"/>
  <c r="I6269" i="18"/>
  <c r="J6269" i="18"/>
  <c r="K6269" i="18"/>
  <c r="L6269" i="18"/>
  <c r="M6269" i="18"/>
  <c r="N6269" i="18"/>
  <c r="A6270" i="18"/>
  <c r="B6270" i="18"/>
  <c r="C6270" i="18"/>
  <c r="D6270" i="18"/>
  <c r="E6270" i="18"/>
  <c r="F6270" i="18"/>
  <c r="G6270" i="18"/>
  <c r="H6270" i="18"/>
  <c r="I6270" i="18"/>
  <c r="J6270" i="18"/>
  <c r="K6270" i="18"/>
  <c r="L6270" i="18"/>
  <c r="M6270" i="18"/>
  <c r="N6270" i="18"/>
  <c r="A6271" i="18"/>
  <c r="B6271" i="18"/>
  <c r="C6271" i="18"/>
  <c r="D6271" i="18"/>
  <c r="E6271" i="18"/>
  <c r="F6271" i="18"/>
  <c r="G6271" i="18"/>
  <c r="H6271" i="18"/>
  <c r="I6271" i="18"/>
  <c r="J6271" i="18"/>
  <c r="K6271" i="18"/>
  <c r="L6271" i="18"/>
  <c r="M6271" i="18"/>
  <c r="N6271" i="18"/>
  <c r="A6272" i="18"/>
  <c r="B6272" i="18"/>
  <c r="C6272" i="18"/>
  <c r="D6272" i="18"/>
  <c r="E6272" i="18"/>
  <c r="F6272" i="18"/>
  <c r="G6272" i="18"/>
  <c r="H6272" i="18"/>
  <c r="I6272" i="18"/>
  <c r="J6272" i="18"/>
  <c r="K6272" i="18"/>
  <c r="L6272" i="18"/>
  <c r="M6272" i="18"/>
  <c r="N6272" i="18"/>
  <c r="A6273" i="18"/>
  <c r="B6273" i="18"/>
  <c r="C6273" i="18"/>
  <c r="D6273" i="18"/>
  <c r="E6273" i="18"/>
  <c r="F6273" i="18"/>
  <c r="G6273" i="18"/>
  <c r="H6273" i="18"/>
  <c r="I6273" i="18"/>
  <c r="J6273" i="18"/>
  <c r="K6273" i="18"/>
  <c r="L6273" i="18"/>
  <c r="M6273" i="18"/>
  <c r="N6273" i="18"/>
  <c r="A6274" i="18"/>
  <c r="B6274" i="18"/>
  <c r="C6274" i="18"/>
  <c r="D6274" i="18"/>
  <c r="E6274" i="18"/>
  <c r="F6274" i="18"/>
  <c r="G6274" i="18"/>
  <c r="H6274" i="18"/>
  <c r="I6274" i="18"/>
  <c r="J6274" i="18"/>
  <c r="K6274" i="18"/>
  <c r="L6274" i="18"/>
  <c r="M6274" i="18"/>
  <c r="N6274" i="18"/>
  <c r="A6275" i="18"/>
  <c r="B6275" i="18"/>
  <c r="C6275" i="18"/>
  <c r="D6275" i="18"/>
  <c r="E6275" i="18"/>
  <c r="F6275" i="18"/>
  <c r="G6275" i="18"/>
  <c r="H6275" i="18"/>
  <c r="I6275" i="18"/>
  <c r="J6275" i="18"/>
  <c r="K6275" i="18"/>
  <c r="L6275" i="18"/>
  <c r="M6275" i="18"/>
  <c r="N6275" i="18"/>
  <c r="A6276" i="18"/>
  <c r="B6276" i="18"/>
  <c r="C6276" i="18"/>
  <c r="D6276" i="18"/>
  <c r="E6276" i="18"/>
  <c r="F6276" i="18"/>
  <c r="G6276" i="18"/>
  <c r="H6276" i="18"/>
  <c r="I6276" i="18"/>
  <c r="J6276" i="18"/>
  <c r="K6276" i="18"/>
  <c r="L6276" i="18"/>
  <c r="M6276" i="18"/>
  <c r="N6276" i="18"/>
  <c r="A6277" i="18"/>
  <c r="B6277" i="18"/>
  <c r="C6277" i="18"/>
  <c r="D6277" i="18"/>
  <c r="E6277" i="18"/>
  <c r="F6277" i="18"/>
  <c r="G6277" i="18"/>
  <c r="H6277" i="18"/>
  <c r="I6277" i="18"/>
  <c r="J6277" i="18"/>
  <c r="K6277" i="18"/>
  <c r="L6277" i="18"/>
  <c r="M6277" i="18"/>
  <c r="N6277" i="18"/>
  <c r="A6278" i="18"/>
  <c r="B6278" i="18"/>
  <c r="C6278" i="18"/>
  <c r="D6278" i="18"/>
  <c r="E6278" i="18"/>
  <c r="F6278" i="18"/>
  <c r="G6278" i="18"/>
  <c r="H6278" i="18"/>
  <c r="I6278" i="18"/>
  <c r="J6278" i="18"/>
  <c r="K6278" i="18"/>
  <c r="L6278" i="18"/>
  <c r="M6278" i="18"/>
  <c r="N6278" i="18"/>
  <c r="A6279" i="18"/>
  <c r="B6279" i="18"/>
  <c r="C6279" i="18"/>
  <c r="D6279" i="18"/>
  <c r="E6279" i="18"/>
  <c r="F6279" i="18"/>
  <c r="G6279" i="18"/>
  <c r="H6279" i="18"/>
  <c r="I6279" i="18"/>
  <c r="J6279" i="18"/>
  <c r="K6279" i="18"/>
  <c r="L6279" i="18"/>
  <c r="M6279" i="18"/>
  <c r="N6279" i="18"/>
  <c r="A6280" i="18"/>
  <c r="B6280" i="18"/>
  <c r="C6280" i="18"/>
  <c r="D6280" i="18"/>
  <c r="E6280" i="18"/>
  <c r="F6280" i="18"/>
  <c r="G6280" i="18"/>
  <c r="H6280" i="18"/>
  <c r="I6280" i="18"/>
  <c r="J6280" i="18"/>
  <c r="K6280" i="18"/>
  <c r="L6280" i="18"/>
  <c r="M6280" i="18"/>
  <c r="N6280" i="18"/>
  <c r="A6281" i="18"/>
  <c r="B6281" i="18"/>
  <c r="C6281" i="18"/>
  <c r="D6281" i="18"/>
  <c r="E6281" i="18"/>
  <c r="F6281" i="18"/>
  <c r="G6281" i="18"/>
  <c r="H6281" i="18"/>
  <c r="I6281" i="18"/>
  <c r="J6281" i="18"/>
  <c r="K6281" i="18"/>
  <c r="L6281" i="18"/>
  <c r="M6281" i="18"/>
  <c r="N6281" i="18"/>
  <c r="A6282" i="18"/>
  <c r="B6282" i="18"/>
  <c r="C6282" i="18"/>
  <c r="D6282" i="18"/>
  <c r="E6282" i="18"/>
  <c r="F6282" i="18"/>
  <c r="G6282" i="18"/>
  <c r="H6282" i="18"/>
  <c r="I6282" i="18"/>
  <c r="J6282" i="18"/>
  <c r="K6282" i="18"/>
  <c r="L6282" i="18"/>
  <c r="M6282" i="18"/>
  <c r="N6282" i="18"/>
  <c r="A6283" i="18"/>
  <c r="B6283" i="18"/>
  <c r="C6283" i="18"/>
  <c r="D6283" i="18"/>
  <c r="E6283" i="18"/>
  <c r="F6283" i="18"/>
  <c r="G6283" i="18"/>
  <c r="H6283" i="18"/>
  <c r="I6283" i="18"/>
  <c r="J6283" i="18"/>
  <c r="K6283" i="18"/>
  <c r="L6283" i="18"/>
  <c r="M6283" i="18"/>
  <c r="N6283" i="18"/>
  <c r="A6284" i="18"/>
  <c r="B6284" i="18"/>
  <c r="C6284" i="18"/>
  <c r="D6284" i="18"/>
  <c r="E6284" i="18"/>
  <c r="F6284" i="18"/>
  <c r="G6284" i="18"/>
  <c r="H6284" i="18"/>
  <c r="I6284" i="18"/>
  <c r="J6284" i="18"/>
  <c r="K6284" i="18"/>
  <c r="L6284" i="18"/>
  <c r="M6284" i="18"/>
  <c r="N6284" i="18"/>
  <c r="A6285" i="18"/>
  <c r="B6285" i="18"/>
  <c r="C6285" i="18"/>
  <c r="D6285" i="18"/>
  <c r="E6285" i="18"/>
  <c r="F6285" i="18"/>
  <c r="G6285" i="18"/>
  <c r="H6285" i="18"/>
  <c r="I6285" i="18"/>
  <c r="J6285" i="18"/>
  <c r="K6285" i="18"/>
  <c r="L6285" i="18"/>
  <c r="M6285" i="18"/>
  <c r="N6285" i="18"/>
  <c r="A6286" i="18"/>
  <c r="B6286" i="18"/>
  <c r="C6286" i="18"/>
  <c r="D6286" i="18"/>
  <c r="E6286" i="18"/>
  <c r="F6286" i="18"/>
  <c r="G6286" i="18"/>
  <c r="H6286" i="18"/>
  <c r="I6286" i="18"/>
  <c r="J6286" i="18"/>
  <c r="K6286" i="18"/>
  <c r="L6286" i="18"/>
  <c r="M6286" i="18"/>
  <c r="N6286" i="18"/>
  <c r="A6287" i="18"/>
  <c r="B6287" i="18"/>
  <c r="C6287" i="18"/>
  <c r="D6287" i="18"/>
  <c r="E6287" i="18"/>
  <c r="F6287" i="18"/>
  <c r="G6287" i="18"/>
  <c r="H6287" i="18"/>
  <c r="I6287" i="18"/>
  <c r="J6287" i="18"/>
  <c r="K6287" i="18"/>
  <c r="L6287" i="18"/>
  <c r="M6287" i="18"/>
  <c r="N6287" i="18"/>
  <c r="A6288" i="18"/>
  <c r="B6288" i="18"/>
  <c r="C6288" i="18"/>
  <c r="D6288" i="18"/>
  <c r="E6288" i="18"/>
  <c r="F6288" i="18"/>
  <c r="G6288" i="18"/>
  <c r="H6288" i="18"/>
  <c r="I6288" i="18"/>
  <c r="J6288" i="18"/>
  <c r="K6288" i="18"/>
  <c r="L6288" i="18"/>
  <c r="M6288" i="18"/>
  <c r="N6288" i="18"/>
  <c r="A6289" i="18"/>
  <c r="B6289" i="18"/>
  <c r="C6289" i="18"/>
  <c r="D6289" i="18"/>
  <c r="E6289" i="18"/>
  <c r="F6289" i="18"/>
  <c r="G6289" i="18"/>
  <c r="H6289" i="18"/>
  <c r="I6289" i="18"/>
  <c r="J6289" i="18"/>
  <c r="K6289" i="18"/>
  <c r="L6289" i="18"/>
  <c r="M6289" i="18"/>
  <c r="N6289" i="18"/>
  <c r="A6290" i="18"/>
  <c r="B6290" i="18"/>
  <c r="C6290" i="18"/>
  <c r="D6290" i="18"/>
  <c r="E6290" i="18"/>
  <c r="F6290" i="18"/>
  <c r="G6290" i="18"/>
  <c r="H6290" i="18"/>
  <c r="I6290" i="18"/>
  <c r="J6290" i="18"/>
  <c r="K6290" i="18"/>
  <c r="L6290" i="18"/>
  <c r="M6290" i="18"/>
  <c r="N6290" i="18"/>
  <c r="A6291" i="18"/>
  <c r="B6291" i="18"/>
  <c r="C6291" i="18"/>
  <c r="D6291" i="18"/>
  <c r="E6291" i="18"/>
  <c r="F6291" i="18"/>
  <c r="G6291" i="18"/>
  <c r="H6291" i="18"/>
  <c r="I6291" i="18"/>
  <c r="J6291" i="18"/>
  <c r="K6291" i="18"/>
  <c r="L6291" i="18"/>
  <c r="M6291" i="18"/>
  <c r="N6291" i="18"/>
  <c r="A6292" i="18"/>
  <c r="B6292" i="18"/>
  <c r="C6292" i="18"/>
  <c r="D6292" i="18"/>
  <c r="E6292" i="18"/>
  <c r="F6292" i="18"/>
  <c r="G6292" i="18"/>
  <c r="H6292" i="18"/>
  <c r="I6292" i="18"/>
  <c r="J6292" i="18"/>
  <c r="K6292" i="18"/>
  <c r="L6292" i="18"/>
  <c r="M6292" i="18"/>
  <c r="N6292" i="18"/>
  <c r="A6293" i="18"/>
  <c r="B6293" i="18"/>
  <c r="C6293" i="18"/>
  <c r="D6293" i="18"/>
  <c r="E6293" i="18"/>
  <c r="F6293" i="18"/>
  <c r="G6293" i="18"/>
  <c r="H6293" i="18"/>
  <c r="I6293" i="18"/>
  <c r="J6293" i="18"/>
  <c r="K6293" i="18"/>
  <c r="L6293" i="18"/>
  <c r="M6293" i="18"/>
  <c r="N6293" i="18"/>
  <c r="A6294" i="18"/>
  <c r="B6294" i="18"/>
  <c r="C6294" i="18"/>
  <c r="D6294" i="18"/>
  <c r="E6294" i="18"/>
  <c r="F6294" i="18"/>
  <c r="G6294" i="18"/>
  <c r="H6294" i="18"/>
  <c r="I6294" i="18"/>
  <c r="J6294" i="18"/>
  <c r="K6294" i="18"/>
  <c r="L6294" i="18"/>
  <c r="M6294" i="18"/>
  <c r="N6294" i="18"/>
  <c r="A6295" i="18"/>
  <c r="B6295" i="18"/>
  <c r="C6295" i="18"/>
  <c r="D6295" i="18"/>
  <c r="E6295" i="18"/>
  <c r="F6295" i="18"/>
  <c r="G6295" i="18"/>
  <c r="H6295" i="18"/>
  <c r="I6295" i="18"/>
  <c r="J6295" i="18"/>
  <c r="K6295" i="18"/>
  <c r="L6295" i="18"/>
  <c r="M6295" i="18"/>
  <c r="N6295" i="18"/>
  <c r="A6296" i="18"/>
  <c r="B6296" i="18"/>
  <c r="C6296" i="18"/>
  <c r="D6296" i="18"/>
  <c r="E6296" i="18"/>
  <c r="F6296" i="18"/>
  <c r="G6296" i="18"/>
  <c r="H6296" i="18"/>
  <c r="I6296" i="18"/>
  <c r="J6296" i="18"/>
  <c r="K6296" i="18"/>
  <c r="L6296" i="18"/>
  <c r="M6296" i="18"/>
  <c r="N6296" i="18"/>
  <c r="A6297" i="18"/>
  <c r="B6297" i="18"/>
  <c r="C6297" i="18"/>
  <c r="D6297" i="18"/>
  <c r="E6297" i="18"/>
  <c r="F6297" i="18"/>
  <c r="G6297" i="18"/>
  <c r="H6297" i="18"/>
  <c r="I6297" i="18"/>
  <c r="J6297" i="18"/>
  <c r="K6297" i="18"/>
  <c r="L6297" i="18"/>
  <c r="M6297" i="18"/>
  <c r="N6297" i="18"/>
  <c r="A6298" i="18"/>
  <c r="B6298" i="18"/>
  <c r="C6298" i="18"/>
  <c r="D6298" i="18"/>
  <c r="E6298" i="18"/>
  <c r="F6298" i="18"/>
  <c r="G6298" i="18"/>
  <c r="H6298" i="18"/>
  <c r="I6298" i="18"/>
  <c r="J6298" i="18"/>
  <c r="K6298" i="18"/>
  <c r="L6298" i="18"/>
  <c r="M6298" i="18"/>
  <c r="N6298" i="18"/>
  <c r="A6299" i="18"/>
  <c r="B6299" i="18"/>
  <c r="C6299" i="18"/>
  <c r="D6299" i="18"/>
  <c r="E6299" i="18"/>
  <c r="F6299" i="18"/>
  <c r="G6299" i="18"/>
  <c r="H6299" i="18"/>
  <c r="I6299" i="18"/>
  <c r="J6299" i="18"/>
  <c r="K6299" i="18"/>
  <c r="L6299" i="18"/>
  <c r="M6299" i="18"/>
  <c r="N6299" i="18"/>
  <c r="A6300" i="18"/>
  <c r="B6300" i="18"/>
  <c r="C6300" i="18"/>
  <c r="D6300" i="18"/>
  <c r="E6300" i="18"/>
  <c r="F6300" i="18"/>
  <c r="G6300" i="18"/>
  <c r="H6300" i="18"/>
  <c r="I6300" i="18"/>
  <c r="J6300" i="18"/>
  <c r="K6300" i="18"/>
  <c r="L6300" i="18"/>
  <c r="M6300" i="18"/>
  <c r="N6300" i="18"/>
  <c r="A6301" i="18"/>
  <c r="B6301" i="18"/>
  <c r="C6301" i="18"/>
  <c r="D6301" i="18"/>
  <c r="E6301" i="18"/>
  <c r="F6301" i="18"/>
  <c r="G6301" i="18"/>
  <c r="H6301" i="18"/>
  <c r="I6301" i="18"/>
  <c r="J6301" i="18"/>
  <c r="K6301" i="18"/>
  <c r="L6301" i="18"/>
  <c r="M6301" i="18"/>
  <c r="N6301" i="18"/>
  <c r="A6302" i="18"/>
  <c r="B6302" i="18"/>
  <c r="C6302" i="18"/>
  <c r="D6302" i="18"/>
  <c r="E6302" i="18"/>
  <c r="F6302" i="18"/>
  <c r="G6302" i="18"/>
  <c r="H6302" i="18"/>
  <c r="I6302" i="18"/>
  <c r="J6302" i="18"/>
  <c r="K6302" i="18"/>
  <c r="L6302" i="18"/>
  <c r="M6302" i="18"/>
  <c r="N6302" i="18"/>
  <c r="A6303" i="18"/>
  <c r="B6303" i="18"/>
  <c r="C6303" i="18"/>
  <c r="D6303" i="18"/>
  <c r="E6303" i="18"/>
  <c r="F6303" i="18"/>
  <c r="G6303" i="18"/>
  <c r="H6303" i="18"/>
  <c r="I6303" i="18"/>
  <c r="J6303" i="18"/>
  <c r="K6303" i="18"/>
  <c r="L6303" i="18"/>
  <c r="M6303" i="18"/>
  <c r="N6303" i="18"/>
  <c r="A6304" i="18"/>
  <c r="B6304" i="18"/>
  <c r="C6304" i="18"/>
  <c r="D6304" i="18"/>
  <c r="E6304" i="18"/>
  <c r="F6304" i="18"/>
  <c r="G6304" i="18"/>
  <c r="H6304" i="18"/>
  <c r="I6304" i="18"/>
  <c r="J6304" i="18"/>
  <c r="K6304" i="18"/>
  <c r="L6304" i="18"/>
  <c r="M6304" i="18"/>
  <c r="N6304" i="18"/>
  <c r="A6305" i="18"/>
  <c r="B6305" i="18"/>
  <c r="C6305" i="18"/>
  <c r="D6305" i="18"/>
  <c r="E6305" i="18"/>
  <c r="F6305" i="18"/>
  <c r="G6305" i="18"/>
  <c r="H6305" i="18"/>
  <c r="I6305" i="18"/>
  <c r="J6305" i="18"/>
  <c r="K6305" i="18"/>
  <c r="L6305" i="18"/>
  <c r="M6305" i="18"/>
  <c r="N6305" i="18"/>
  <c r="A6306" i="18"/>
  <c r="B6306" i="18"/>
  <c r="C6306" i="18"/>
  <c r="D6306" i="18"/>
  <c r="E6306" i="18"/>
  <c r="F6306" i="18"/>
  <c r="G6306" i="18"/>
  <c r="H6306" i="18"/>
  <c r="I6306" i="18"/>
  <c r="J6306" i="18"/>
  <c r="K6306" i="18"/>
  <c r="L6306" i="18"/>
  <c r="M6306" i="18"/>
  <c r="N6306" i="18"/>
  <c r="A6307" i="18"/>
  <c r="B6307" i="18"/>
  <c r="C6307" i="18"/>
  <c r="D6307" i="18"/>
  <c r="E6307" i="18"/>
  <c r="F6307" i="18"/>
  <c r="G6307" i="18"/>
  <c r="H6307" i="18"/>
  <c r="I6307" i="18"/>
  <c r="J6307" i="18"/>
  <c r="K6307" i="18"/>
  <c r="L6307" i="18"/>
  <c r="M6307" i="18"/>
  <c r="N6307" i="18"/>
  <c r="A6308" i="18"/>
  <c r="B6308" i="18"/>
  <c r="C6308" i="18"/>
  <c r="D6308" i="18"/>
  <c r="E6308" i="18"/>
  <c r="F6308" i="18"/>
  <c r="G6308" i="18"/>
  <c r="H6308" i="18"/>
  <c r="I6308" i="18"/>
  <c r="J6308" i="18"/>
  <c r="K6308" i="18"/>
  <c r="L6308" i="18"/>
  <c r="M6308" i="18"/>
  <c r="N6308" i="18"/>
  <c r="A6309" i="18"/>
  <c r="B6309" i="18"/>
  <c r="C6309" i="18"/>
  <c r="D6309" i="18"/>
  <c r="E6309" i="18"/>
  <c r="F6309" i="18"/>
  <c r="G6309" i="18"/>
  <c r="H6309" i="18"/>
  <c r="I6309" i="18"/>
  <c r="J6309" i="18"/>
  <c r="K6309" i="18"/>
  <c r="L6309" i="18"/>
  <c r="M6309" i="18"/>
  <c r="N6309" i="18"/>
  <c r="A6310" i="18"/>
  <c r="B6310" i="18"/>
  <c r="C6310" i="18"/>
  <c r="D6310" i="18"/>
  <c r="E6310" i="18"/>
  <c r="F6310" i="18"/>
  <c r="G6310" i="18"/>
  <c r="H6310" i="18"/>
  <c r="I6310" i="18"/>
  <c r="J6310" i="18"/>
  <c r="K6310" i="18"/>
  <c r="L6310" i="18"/>
  <c r="M6310" i="18"/>
  <c r="N6310" i="18"/>
  <c r="A6311" i="18"/>
  <c r="B6311" i="18"/>
  <c r="C6311" i="18"/>
  <c r="D6311" i="18"/>
  <c r="E6311" i="18"/>
  <c r="F6311" i="18"/>
  <c r="G6311" i="18"/>
  <c r="H6311" i="18"/>
  <c r="I6311" i="18"/>
  <c r="J6311" i="18"/>
  <c r="K6311" i="18"/>
  <c r="L6311" i="18"/>
  <c r="M6311" i="18"/>
  <c r="N6311" i="18"/>
  <c r="A6312" i="18"/>
  <c r="B6312" i="18"/>
  <c r="C6312" i="18"/>
  <c r="D6312" i="18"/>
  <c r="E6312" i="18"/>
  <c r="F6312" i="18"/>
  <c r="G6312" i="18"/>
  <c r="H6312" i="18"/>
  <c r="I6312" i="18"/>
  <c r="J6312" i="18"/>
  <c r="K6312" i="18"/>
  <c r="L6312" i="18"/>
  <c r="M6312" i="18"/>
  <c r="N6312" i="18"/>
  <c r="A6313" i="18"/>
  <c r="B6313" i="18"/>
  <c r="C6313" i="18"/>
  <c r="D6313" i="18"/>
  <c r="E6313" i="18"/>
  <c r="F6313" i="18"/>
  <c r="G6313" i="18"/>
  <c r="H6313" i="18"/>
  <c r="I6313" i="18"/>
  <c r="J6313" i="18"/>
  <c r="K6313" i="18"/>
  <c r="L6313" i="18"/>
  <c r="M6313" i="18"/>
  <c r="N6313" i="18"/>
  <c r="A6314" i="18"/>
  <c r="B6314" i="18"/>
  <c r="C6314" i="18"/>
  <c r="D6314" i="18"/>
  <c r="E6314" i="18"/>
  <c r="F6314" i="18"/>
  <c r="G6314" i="18"/>
  <c r="H6314" i="18"/>
  <c r="I6314" i="18"/>
  <c r="J6314" i="18"/>
  <c r="K6314" i="18"/>
  <c r="L6314" i="18"/>
  <c r="M6314" i="18"/>
  <c r="N6314" i="18"/>
  <c r="A6315" i="18"/>
  <c r="B6315" i="18"/>
  <c r="C6315" i="18"/>
  <c r="D6315" i="18"/>
  <c r="E6315" i="18"/>
  <c r="F6315" i="18"/>
  <c r="G6315" i="18"/>
  <c r="H6315" i="18"/>
  <c r="I6315" i="18"/>
  <c r="J6315" i="18"/>
  <c r="K6315" i="18"/>
  <c r="L6315" i="18"/>
  <c r="M6315" i="18"/>
  <c r="N6315" i="18"/>
  <c r="A6316" i="18"/>
  <c r="B6316" i="18"/>
  <c r="C6316" i="18"/>
  <c r="D6316" i="18"/>
  <c r="E6316" i="18"/>
  <c r="F6316" i="18"/>
  <c r="G6316" i="18"/>
  <c r="H6316" i="18"/>
  <c r="I6316" i="18"/>
  <c r="J6316" i="18"/>
  <c r="K6316" i="18"/>
  <c r="L6316" i="18"/>
  <c r="M6316" i="18"/>
  <c r="N6316" i="18"/>
  <c r="A6317" i="18"/>
  <c r="B6317" i="18"/>
  <c r="C6317" i="18"/>
  <c r="D6317" i="18"/>
  <c r="E6317" i="18"/>
  <c r="F6317" i="18"/>
  <c r="G6317" i="18"/>
  <c r="H6317" i="18"/>
  <c r="I6317" i="18"/>
  <c r="J6317" i="18"/>
  <c r="K6317" i="18"/>
  <c r="L6317" i="18"/>
  <c r="M6317" i="18"/>
  <c r="N6317" i="18"/>
  <c r="A6318" i="18"/>
  <c r="B6318" i="18"/>
  <c r="C6318" i="18"/>
  <c r="D6318" i="18"/>
  <c r="E6318" i="18"/>
  <c r="F6318" i="18"/>
  <c r="G6318" i="18"/>
  <c r="H6318" i="18"/>
  <c r="I6318" i="18"/>
  <c r="J6318" i="18"/>
  <c r="K6318" i="18"/>
  <c r="L6318" i="18"/>
  <c r="M6318" i="18"/>
  <c r="N6318" i="18"/>
  <c r="A6319" i="18"/>
  <c r="B6319" i="18"/>
  <c r="C6319" i="18"/>
  <c r="D6319" i="18"/>
  <c r="E6319" i="18"/>
  <c r="F6319" i="18"/>
  <c r="G6319" i="18"/>
  <c r="H6319" i="18"/>
  <c r="I6319" i="18"/>
  <c r="J6319" i="18"/>
  <c r="K6319" i="18"/>
  <c r="L6319" i="18"/>
  <c r="M6319" i="18"/>
  <c r="N6319" i="18"/>
  <c r="A6320" i="18"/>
  <c r="B6320" i="18"/>
  <c r="C6320" i="18"/>
  <c r="D6320" i="18"/>
  <c r="E6320" i="18"/>
  <c r="F6320" i="18"/>
  <c r="G6320" i="18"/>
  <c r="H6320" i="18"/>
  <c r="I6320" i="18"/>
  <c r="J6320" i="18"/>
  <c r="K6320" i="18"/>
  <c r="L6320" i="18"/>
  <c r="M6320" i="18"/>
  <c r="N6320" i="18"/>
  <c r="A6321" i="18"/>
  <c r="B6321" i="18"/>
  <c r="C6321" i="18"/>
  <c r="D6321" i="18"/>
  <c r="E6321" i="18"/>
  <c r="F6321" i="18"/>
  <c r="G6321" i="18"/>
  <c r="H6321" i="18"/>
  <c r="I6321" i="18"/>
  <c r="J6321" i="18"/>
  <c r="K6321" i="18"/>
  <c r="L6321" i="18"/>
  <c r="M6321" i="18"/>
  <c r="N6321" i="18"/>
  <c r="A6322" i="18"/>
  <c r="B6322" i="18"/>
  <c r="C6322" i="18"/>
  <c r="D6322" i="18"/>
  <c r="E6322" i="18"/>
  <c r="F6322" i="18"/>
  <c r="G6322" i="18"/>
  <c r="H6322" i="18"/>
  <c r="I6322" i="18"/>
  <c r="J6322" i="18"/>
  <c r="K6322" i="18"/>
  <c r="L6322" i="18"/>
  <c r="M6322" i="18"/>
  <c r="N6322" i="18"/>
  <c r="A6323" i="18"/>
  <c r="B6323" i="18"/>
  <c r="C6323" i="18"/>
  <c r="D6323" i="18"/>
  <c r="E6323" i="18"/>
  <c r="F6323" i="18"/>
  <c r="G6323" i="18"/>
  <c r="H6323" i="18"/>
  <c r="I6323" i="18"/>
  <c r="J6323" i="18"/>
  <c r="K6323" i="18"/>
  <c r="L6323" i="18"/>
  <c r="M6323" i="18"/>
  <c r="N6323" i="18"/>
  <c r="A6324" i="18"/>
  <c r="B6324" i="18"/>
  <c r="C6324" i="18"/>
  <c r="D6324" i="18"/>
  <c r="E6324" i="18"/>
  <c r="F6324" i="18"/>
  <c r="G6324" i="18"/>
  <c r="H6324" i="18"/>
  <c r="I6324" i="18"/>
  <c r="J6324" i="18"/>
  <c r="K6324" i="18"/>
  <c r="L6324" i="18"/>
  <c r="M6324" i="18"/>
  <c r="N6324" i="18"/>
  <c r="A6325" i="18"/>
  <c r="B6325" i="18"/>
  <c r="C6325" i="18"/>
  <c r="D6325" i="18"/>
  <c r="E6325" i="18"/>
  <c r="F6325" i="18"/>
  <c r="G6325" i="18"/>
  <c r="H6325" i="18"/>
  <c r="I6325" i="18"/>
  <c r="J6325" i="18"/>
  <c r="K6325" i="18"/>
  <c r="L6325" i="18"/>
  <c r="M6325" i="18"/>
  <c r="N6325" i="18"/>
  <c r="A6326" i="18"/>
  <c r="B6326" i="18"/>
  <c r="C6326" i="18"/>
  <c r="D6326" i="18"/>
  <c r="E6326" i="18"/>
  <c r="F6326" i="18"/>
  <c r="G6326" i="18"/>
  <c r="H6326" i="18"/>
  <c r="I6326" i="18"/>
  <c r="J6326" i="18"/>
  <c r="K6326" i="18"/>
  <c r="L6326" i="18"/>
  <c r="M6326" i="18"/>
  <c r="N6326" i="18"/>
  <c r="A6327" i="18"/>
  <c r="B6327" i="18"/>
  <c r="C6327" i="18"/>
  <c r="D6327" i="18"/>
  <c r="E6327" i="18"/>
  <c r="F6327" i="18"/>
  <c r="G6327" i="18"/>
  <c r="H6327" i="18"/>
  <c r="I6327" i="18"/>
  <c r="J6327" i="18"/>
  <c r="K6327" i="18"/>
  <c r="L6327" i="18"/>
  <c r="M6327" i="18"/>
  <c r="N6327" i="18"/>
  <c r="A6328" i="18"/>
  <c r="B6328" i="18"/>
  <c r="C6328" i="18"/>
  <c r="D6328" i="18"/>
  <c r="E6328" i="18"/>
  <c r="F6328" i="18"/>
  <c r="G6328" i="18"/>
  <c r="H6328" i="18"/>
  <c r="I6328" i="18"/>
  <c r="J6328" i="18"/>
  <c r="K6328" i="18"/>
  <c r="L6328" i="18"/>
  <c r="M6328" i="18"/>
  <c r="N6328" i="18"/>
  <c r="A6329" i="18"/>
  <c r="B6329" i="18"/>
  <c r="C6329" i="18"/>
  <c r="D6329" i="18"/>
  <c r="E6329" i="18"/>
  <c r="F6329" i="18"/>
  <c r="G6329" i="18"/>
  <c r="H6329" i="18"/>
  <c r="I6329" i="18"/>
  <c r="J6329" i="18"/>
  <c r="K6329" i="18"/>
  <c r="L6329" i="18"/>
  <c r="M6329" i="18"/>
  <c r="N6329" i="18"/>
  <c r="A6330" i="18"/>
  <c r="B6330" i="18"/>
  <c r="C6330" i="18"/>
  <c r="D6330" i="18"/>
  <c r="E6330" i="18"/>
  <c r="F6330" i="18"/>
  <c r="G6330" i="18"/>
  <c r="H6330" i="18"/>
  <c r="I6330" i="18"/>
  <c r="J6330" i="18"/>
  <c r="K6330" i="18"/>
  <c r="L6330" i="18"/>
  <c r="M6330" i="18"/>
  <c r="N6330" i="18"/>
  <c r="A6331" i="18"/>
  <c r="B6331" i="18"/>
  <c r="C6331" i="18"/>
  <c r="D6331" i="18"/>
  <c r="E6331" i="18"/>
  <c r="F6331" i="18"/>
  <c r="G6331" i="18"/>
  <c r="H6331" i="18"/>
  <c r="I6331" i="18"/>
  <c r="J6331" i="18"/>
  <c r="K6331" i="18"/>
  <c r="L6331" i="18"/>
  <c r="M6331" i="18"/>
  <c r="N6331" i="18"/>
  <c r="A6332" i="18"/>
  <c r="B6332" i="18"/>
  <c r="C6332" i="18"/>
  <c r="D6332" i="18"/>
  <c r="E6332" i="18"/>
  <c r="F6332" i="18"/>
  <c r="G6332" i="18"/>
  <c r="H6332" i="18"/>
  <c r="I6332" i="18"/>
  <c r="J6332" i="18"/>
  <c r="K6332" i="18"/>
  <c r="L6332" i="18"/>
  <c r="M6332" i="18"/>
  <c r="N6332" i="18"/>
  <c r="A6333" i="18"/>
  <c r="B6333" i="18"/>
  <c r="C6333" i="18"/>
  <c r="D6333" i="18"/>
  <c r="E6333" i="18"/>
  <c r="F6333" i="18"/>
  <c r="G6333" i="18"/>
  <c r="H6333" i="18"/>
  <c r="I6333" i="18"/>
  <c r="J6333" i="18"/>
  <c r="K6333" i="18"/>
  <c r="L6333" i="18"/>
  <c r="M6333" i="18"/>
  <c r="N6333" i="18"/>
  <c r="A6334" i="18"/>
  <c r="B6334" i="18"/>
  <c r="C6334" i="18"/>
  <c r="D6334" i="18"/>
  <c r="E6334" i="18"/>
  <c r="F6334" i="18"/>
  <c r="G6334" i="18"/>
  <c r="H6334" i="18"/>
  <c r="I6334" i="18"/>
  <c r="J6334" i="18"/>
  <c r="K6334" i="18"/>
  <c r="L6334" i="18"/>
  <c r="M6334" i="18"/>
  <c r="N6334" i="18"/>
  <c r="A6335" i="18"/>
  <c r="B6335" i="18"/>
  <c r="C6335" i="18"/>
  <c r="D6335" i="18"/>
  <c r="E6335" i="18"/>
  <c r="F6335" i="18"/>
  <c r="G6335" i="18"/>
  <c r="H6335" i="18"/>
  <c r="I6335" i="18"/>
  <c r="J6335" i="18"/>
  <c r="K6335" i="18"/>
  <c r="L6335" i="18"/>
  <c r="M6335" i="18"/>
  <c r="N6335" i="18"/>
  <c r="A6336" i="18"/>
  <c r="B6336" i="18"/>
  <c r="C6336" i="18"/>
  <c r="D6336" i="18"/>
  <c r="E6336" i="18"/>
  <c r="F6336" i="18"/>
  <c r="G6336" i="18"/>
  <c r="H6336" i="18"/>
  <c r="I6336" i="18"/>
  <c r="J6336" i="18"/>
  <c r="K6336" i="18"/>
  <c r="L6336" i="18"/>
  <c r="M6336" i="18"/>
  <c r="N6336" i="18"/>
  <c r="A6337" i="18"/>
  <c r="B6337" i="18"/>
  <c r="C6337" i="18"/>
  <c r="D6337" i="18"/>
  <c r="E6337" i="18"/>
  <c r="F6337" i="18"/>
  <c r="G6337" i="18"/>
  <c r="H6337" i="18"/>
  <c r="I6337" i="18"/>
  <c r="J6337" i="18"/>
  <c r="K6337" i="18"/>
  <c r="L6337" i="18"/>
  <c r="M6337" i="18"/>
  <c r="N6337" i="18"/>
  <c r="A6338" i="18"/>
  <c r="B6338" i="18"/>
  <c r="C6338" i="18"/>
  <c r="D6338" i="18"/>
  <c r="E6338" i="18"/>
  <c r="F6338" i="18"/>
  <c r="G6338" i="18"/>
  <c r="H6338" i="18"/>
  <c r="I6338" i="18"/>
  <c r="J6338" i="18"/>
  <c r="K6338" i="18"/>
  <c r="L6338" i="18"/>
  <c r="M6338" i="18"/>
  <c r="N6338" i="18"/>
  <c r="A6339" i="18"/>
  <c r="B6339" i="18"/>
  <c r="C6339" i="18"/>
  <c r="D6339" i="18"/>
  <c r="E6339" i="18"/>
  <c r="F6339" i="18"/>
  <c r="G6339" i="18"/>
  <c r="H6339" i="18"/>
  <c r="I6339" i="18"/>
  <c r="J6339" i="18"/>
  <c r="K6339" i="18"/>
  <c r="L6339" i="18"/>
  <c r="M6339" i="18"/>
  <c r="N6339" i="18"/>
  <c r="A6340" i="18"/>
  <c r="B6340" i="18"/>
  <c r="C6340" i="18"/>
  <c r="D6340" i="18"/>
  <c r="E6340" i="18"/>
  <c r="F6340" i="18"/>
  <c r="G6340" i="18"/>
  <c r="H6340" i="18"/>
  <c r="I6340" i="18"/>
  <c r="J6340" i="18"/>
  <c r="K6340" i="18"/>
  <c r="L6340" i="18"/>
  <c r="M6340" i="18"/>
  <c r="N6340" i="18"/>
  <c r="A6341" i="18"/>
  <c r="B6341" i="18"/>
  <c r="C6341" i="18"/>
  <c r="D6341" i="18"/>
  <c r="E6341" i="18"/>
  <c r="F6341" i="18"/>
  <c r="G6341" i="18"/>
  <c r="H6341" i="18"/>
  <c r="I6341" i="18"/>
  <c r="J6341" i="18"/>
  <c r="K6341" i="18"/>
  <c r="L6341" i="18"/>
  <c r="M6341" i="18"/>
  <c r="N6341" i="18"/>
  <c r="A6342" i="18"/>
  <c r="B6342" i="18"/>
  <c r="C6342" i="18"/>
  <c r="D6342" i="18"/>
  <c r="E6342" i="18"/>
  <c r="F6342" i="18"/>
  <c r="G6342" i="18"/>
  <c r="H6342" i="18"/>
  <c r="I6342" i="18"/>
  <c r="J6342" i="18"/>
  <c r="K6342" i="18"/>
  <c r="L6342" i="18"/>
  <c r="M6342" i="18"/>
  <c r="N6342" i="18"/>
  <c r="A6343" i="18"/>
  <c r="B6343" i="18"/>
  <c r="C6343" i="18"/>
  <c r="D6343" i="18"/>
  <c r="E6343" i="18"/>
  <c r="F6343" i="18"/>
  <c r="G6343" i="18"/>
  <c r="H6343" i="18"/>
  <c r="I6343" i="18"/>
  <c r="J6343" i="18"/>
  <c r="K6343" i="18"/>
  <c r="L6343" i="18"/>
  <c r="M6343" i="18"/>
  <c r="N6343" i="18"/>
  <c r="A6344" i="18"/>
  <c r="B6344" i="18"/>
  <c r="C6344" i="18"/>
  <c r="D6344" i="18"/>
  <c r="E6344" i="18"/>
  <c r="F6344" i="18"/>
  <c r="G6344" i="18"/>
  <c r="H6344" i="18"/>
  <c r="I6344" i="18"/>
  <c r="J6344" i="18"/>
  <c r="K6344" i="18"/>
  <c r="L6344" i="18"/>
  <c r="M6344" i="18"/>
  <c r="N6344" i="18"/>
  <c r="A6345" i="18"/>
  <c r="B6345" i="18"/>
  <c r="C6345" i="18"/>
  <c r="D6345" i="18"/>
  <c r="E6345" i="18"/>
  <c r="F6345" i="18"/>
  <c r="G6345" i="18"/>
  <c r="H6345" i="18"/>
  <c r="I6345" i="18"/>
  <c r="J6345" i="18"/>
  <c r="K6345" i="18"/>
  <c r="L6345" i="18"/>
  <c r="M6345" i="18"/>
  <c r="N6345" i="18"/>
  <c r="A6346" i="18"/>
  <c r="B6346" i="18"/>
  <c r="C6346" i="18"/>
  <c r="D6346" i="18"/>
  <c r="E6346" i="18"/>
  <c r="F6346" i="18"/>
  <c r="G6346" i="18"/>
  <c r="H6346" i="18"/>
  <c r="I6346" i="18"/>
  <c r="J6346" i="18"/>
  <c r="K6346" i="18"/>
  <c r="L6346" i="18"/>
  <c r="M6346" i="18"/>
  <c r="N6346" i="18"/>
  <c r="A6347" i="18"/>
  <c r="B6347" i="18"/>
  <c r="C6347" i="18"/>
  <c r="D6347" i="18"/>
  <c r="E6347" i="18"/>
  <c r="F6347" i="18"/>
  <c r="G6347" i="18"/>
  <c r="H6347" i="18"/>
  <c r="I6347" i="18"/>
  <c r="J6347" i="18"/>
  <c r="K6347" i="18"/>
  <c r="L6347" i="18"/>
  <c r="M6347" i="18"/>
  <c r="N6347" i="18"/>
  <c r="A6348" i="18"/>
  <c r="B6348" i="18"/>
  <c r="C6348" i="18"/>
  <c r="D6348" i="18"/>
  <c r="E6348" i="18"/>
  <c r="F6348" i="18"/>
  <c r="G6348" i="18"/>
  <c r="H6348" i="18"/>
  <c r="I6348" i="18"/>
  <c r="J6348" i="18"/>
  <c r="K6348" i="18"/>
  <c r="L6348" i="18"/>
  <c r="M6348" i="18"/>
  <c r="N6348" i="18"/>
  <c r="A6349" i="18"/>
  <c r="B6349" i="18"/>
  <c r="C6349" i="18"/>
  <c r="D6349" i="18"/>
  <c r="E6349" i="18"/>
  <c r="F6349" i="18"/>
  <c r="G6349" i="18"/>
  <c r="H6349" i="18"/>
  <c r="I6349" i="18"/>
  <c r="J6349" i="18"/>
  <c r="K6349" i="18"/>
  <c r="L6349" i="18"/>
  <c r="M6349" i="18"/>
  <c r="N6349" i="18"/>
  <c r="A6350" i="18"/>
  <c r="B6350" i="18"/>
  <c r="C6350" i="18"/>
  <c r="D6350" i="18"/>
  <c r="E6350" i="18"/>
  <c r="F6350" i="18"/>
  <c r="G6350" i="18"/>
  <c r="H6350" i="18"/>
  <c r="I6350" i="18"/>
  <c r="J6350" i="18"/>
  <c r="K6350" i="18"/>
  <c r="L6350" i="18"/>
  <c r="M6350" i="18"/>
  <c r="N6350" i="18"/>
  <c r="A6351" i="18"/>
  <c r="B6351" i="18"/>
  <c r="C6351" i="18"/>
  <c r="D6351" i="18"/>
  <c r="E6351" i="18"/>
  <c r="F6351" i="18"/>
  <c r="G6351" i="18"/>
  <c r="H6351" i="18"/>
  <c r="I6351" i="18"/>
  <c r="J6351" i="18"/>
  <c r="K6351" i="18"/>
  <c r="L6351" i="18"/>
  <c r="M6351" i="18"/>
  <c r="N6351" i="18"/>
  <c r="A6352" i="18"/>
  <c r="B6352" i="18"/>
  <c r="C6352" i="18"/>
  <c r="D6352" i="18"/>
  <c r="E6352" i="18"/>
  <c r="F6352" i="18"/>
  <c r="G6352" i="18"/>
  <c r="H6352" i="18"/>
  <c r="I6352" i="18"/>
  <c r="J6352" i="18"/>
  <c r="K6352" i="18"/>
  <c r="L6352" i="18"/>
  <c r="M6352" i="18"/>
  <c r="N6352" i="18"/>
  <c r="A6353" i="18"/>
  <c r="B6353" i="18"/>
  <c r="C6353" i="18"/>
  <c r="D6353" i="18"/>
  <c r="E6353" i="18"/>
  <c r="F6353" i="18"/>
  <c r="G6353" i="18"/>
  <c r="H6353" i="18"/>
  <c r="I6353" i="18"/>
  <c r="J6353" i="18"/>
  <c r="K6353" i="18"/>
  <c r="L6353" i="18"/>
  <c r="M6353" i="18"/>
  <c r="N6353" i="18"/>
  <c r="A6354" i="18"/>
  <c r="B6354" i="18"/>
  <c r="C6354" i="18"/>
  <c r="D6354" i="18"/>
  <c r="E6354" i="18"/>
  <c r="F6354" i="18"/>
  <c r="G6354" i="18"/>
  <c r="H6354" i="18"/>
  <c r="I6354" i="18"/>
  <c r="J6354" i="18"/>
  <c r="K6354" i="18"/>
  <c r="L6354" i="18"/>
  <c r="M6354" i="18"/>
  <c r="N6354" i="18"/>
  <c r="A6355" i="18"/>
  <c r="B6355" i="18"/>
  <c r="C6355" i="18"/>
  <c r="D6355" i="18"/>
  <c r="E6355" i="18"/>
  <c r="F6355" i="18"/>
  <c r="G6355" i="18"/>
  <c r="H6355" i="18"/>
  <c r="I6355" i="18"/>
  <c r="J6355" i="18"/>
  <c r="K6355" i="18"/>
  <c r="L6355" i="18"/>
  <c r="M6355" i="18"/>
  <c r="N6355" i="18"/>
  <c r="A6356" i="18"/>
  <c r="B6356" i="18"/>
  <c r="C6356" i="18"/>
  <c r="D6356" i="18"/>
  <c r="E6356" i="18"/>
  <c r="F6356" i="18"/>
  <c r="G6356" i="18"/>
  <c r="H6356" i="18"/>
  <c r="I6356" i="18"/>
  <c r="J6356" i="18"/>
  <c r="K6356" i="18"/>
  <c r="L6356" i="18"/>
  <c r="M6356" i="18"/>
  <c r="N6356" i="18"/>
  <c r="A6357" i="18"/>
  <c r="B6357" i="18"/>
  <c r="C6357" i="18"/>
  <c r="D6357" i="18"/>
  <c r="E6357" i="18"/>
  <c r="F6357" i="18"/>
  <c r="G6357" i="18"/>
  <c r="H6357" i="18"/>
  <c r="I6357" i="18"/>
  <c r="J6357" i="18"/>
  <c r="K6357" i="18"/>
  <c r="L6357" i="18"/>
  <c r="M6357" i="18"/>
  <c r="N6357" i="18"/>
  <c r="A6358" i="18"/>
  <c r="B6358" i="18"/>
  <c r="C6358" i="18"/>
  <c r="D6358" i="18"/>
  <c r="E6358" i="18"/>
  <c r="F6358" i="18"/>
  <c r="G6358" i="18"/>
  <c r="H6358" i="18"/>
  <c r="I6358" i="18"/>
  <c r="J6358" i="18"/>
  <c r="K6358" i="18"/>
  <c r="L6358" i="18"/>
  <c r="M6358" i="18"/>
  <c r="N6358" i="18"/>
  <c r="A6359" i="18"/>
  <c r="B6359" i="18"/>
  <c r="C6359" i="18"/>
  <c r="D6359" i="18"/>
  <c r="E6359" i="18"/>
  <c r="F6359" i="18"/>
  <c r="G6359" i="18"/>
  <c r="H6359" i="18"/>
  <c r="I6359" i="18"/>
  <c r="J6359" i="18"/>
  <c r="K6359" i="18"/>
  <c r="L6359" i="18"/>
  <c r="M6359" i="18"/>
  <c r="N6359" i="18"/>
  <c r="A6360" i="18"/>
  <c r="B6360" i="18"/>
  <c r="C6360" i="18"/>
  <c r="D6360" i="18"/>
  <c r="E6360" i="18"/>
  <c r="F6360" i="18"/>
  <c r="G6360" i="18"/>
  <c r="H6360" i="18"/>
  <c r="I6360" i="18"/>
  <c r="J6360" i="18"/>
  <c r="K6360" i="18"/>
  <c r="L6360" i="18"/>
  <c r="M6360" i="18"/>
  <c r="N6360" i="18"/>
  <c r="A6361" i="18"/>
  <c r="B6361" i="18"/>
  <c r="C6361" i="18"/>
  <c r="D6361" i="18"/>
  <c r="E6361" i="18"/>
  <c r="F6361" i="18"/>
  <c r="G6361" i="18"/>
  <c r="H6361" i="18"/>
  <c r="I6361" i="18"/>
  <c r="J6361" i="18"/>
  <c r="K6361" i="18"/>
  <c r="L6361" i="18"/>
  <c r="M6361" i="18"/>
  <c r="N6361" i="18"/>
  <c r="A6362" i="18"/>
  <c r="B6362" i="18"/>
  <c r="C6362" i="18"/>
  <c r="D6362" i="18"/>
  <c r="E6362" i="18"/>
  <c r="F6362" i="18"/>
  <c r="G6362" i="18"/>
  <c r="H6362" i="18"/>
  <c r="I6362" i="18"/>
  <c r="J6362" i="18"/>
  <c r="K6362" i="18"/>
  <c r="L6362" i="18"/>
  <c r="M6362" i="18"/>
  <c r="N6362" i="18"/>
  <c r="A6363" i="18"/>
  <c r="B6363" i="18"/>
  <c r="C6363" i="18"/>
  <c r="D6363" i="18"/>
  <c r="E6363" i="18"/>
  <c r="F6363" i="18"/>
  <c r="G6363" i="18"/>
  <c r="H6363" i="18"/>
  <c r="I6363" i="18"/>
  <c r="J6363" i="18"/>
  <c r="K6363" i="18"/>
  <c r="L6363" i="18"/>
  <c r="M6363" i="18"/>
  <c r="N6363" i="18"/>
  <c r="A6364" i="18"/>
  <c r="B6364" i="18"/>
  <c r="C6364" i="18"/>
  <c r="D6364" i="18"/>
  <c r="E6364" i="18"/>
  <c r="F6364" i="18"/>
  <c r="G6364" i="18"/>
  <c r="H6364" i="18"/>
  <c r="I6364" i="18"/>
  <c r="J6364" i="18"/>
  <c r="K6364" i="18"/>
  <c r="L6364" i="18"/>
  <c r="M6364" i="18"/>
  <c r="N6364" i="18"/>
  <c r="A6365" i="18"/>
  <c r="B6365" i="18"/>
  <c r="C6365" i="18"/>
  <c r="D6365" i="18"/>
  <c r="E6365" i="18"/>
  <c r="F6365" i="18"/>
  <c r="G6365" i="18"/>
  <c r="H6365" i="18"/>
  <c r="I6365" i="18"/>
  <c r="J6365" i="18"/>
  <c r="K6365" i="18"/>
  <c r="L6365" i="18"/>
  <c r="M6365" i="18"/>
  <c r="N6365" i="18"/>
  <c r="A6366" i="18"/>
  <c r="B6366" i="18"/>
  <c r="C6366" i="18"/>
  <c r="D6366" i="18"/>
  <c r="E6366" i="18"/>
  <c r="F6366" i="18"/>
  <c r="G6366" i="18"/>
  <c r="H6366" i="18"/>
  <c r="I6366" i="18"/>
  <c r="J6366" i="18"/>
  <c r="K6366" i="18"/>
  <c r="L6366" i="18"/>
  <c r="M6366" i="18"/>
  <c r="N6366" i="18"/>
  <c r="A6367" i="18"/>
  <c r="B6367" i="18"/>
  <c r="C6367" i="18"/>
  <c r="D6367" i="18"/>
  <c r="E6367" i="18"/>
  <c r="F6367" i="18"/>
  <c r="G6367" i="18"/>
  <c r="H6367" i="18"/>
  <c r="I6367" i="18"/>
  <c r="J6367" i="18"/>
  <c r="K6367" i="18"/>
  <c r="L6367" i="18"/>
  <c r="M6367" i="18"/>
  <c r="N6367" i="18"/>
  <c r="A6368" i="18"/>
  <c r="B6368" i="18"/>
  <c r="C6368" i="18"/>
  <c r="D6368" i="18"/>
  <c r="E6368" i="18"/>
  <c r="F6368" i="18"/>
  <c r="G6368" i="18"/>
  <c r="H6368" i="18"/>
  <c r="I6368" i="18"/>
  <c r="J6368" i="18"/>
  <c r="K6368" i="18"/>
  <c r="L6368" i="18"/>
  <c r="M6368" i="18"/>
  <c r="N6368" i="18"/>
  <c r="A6369" i="18"/>
  <c r="B6369" i="18"/>
  <c r="C6369" i="18"/>
  <c r="D6369" i="18"/>
  <c r="E6369" i="18"/>
  <c r="F6369" i="18"/>
  <c r="G6369" i="18"/>
  <c r="H6369" i="18"/>
  <c r="I6369" i="18"/>
  <c r="J6369" i="18"/>
  <c r="K6369" i="18"/>
  <c r="L6369" i="18"/>
  <c r="M6369" i="18"/>
  <c r="N6369" i="18"/>
  <c r="A6370" i="18"/>
  <c r="B6370" i="18"/>
  <c r="C6370" i="18"/>
  <c r="D6370" i="18"/>
  <c r="E6370" i="18"/>
  <c r="F6370" i="18"/>
  <c r="G6370" i="18"/>
  <c r="H6370" i="18"/>
  <c r="I6370" i="18"/>
  <c r="J6370" i="18"/>
  <c r="K6370" i="18"/>
  <c r="L6370" i="18"/>
  <c r="M6370" i="18"/>
  <c r="N6370" i="18"/>
  <c r="A6371" i="18"/>
  <c r="B6371" i="18"/>
  <c r="C6371" i="18"/>
  <c r="D6371" i="18"/>
  <c r="E6371" i="18"/>
  <c r="F6371" i="18"/>
  <c r="G6371" i="18"/>
  <c r="H6371" i="18"/>
  <c r="I6371" i="18"/>
  <c r="J6371" i="18"/>
  <c r="K6371" i="18"/>
  <c r="L6371" i="18"/>
  <c r="M6371" i="18"/>
  <c r="N6371" i="18"/>
  <c r="A6372" i="18"/>
  <c r="B6372" i="18"/>
  <c r="C6372" i="18"/>
  <c r="D6372" i="18"/>
  <c r="E6372" i="18"/>
  <c r="F6372" i="18"/>
  <c r="G6372" i="18"/>
  <c r="H6372" i="18"/>
  <c r="I6372" i="18"/>
  <c r="J6372" i="18"/>
  <c r="K6372" i="18"/>
  <c r="L6372" i="18"/>
  <c r="M6372" i="18"/>
  <c r="N6372" i="18"/>
  <c r="A6373" i="18"/>
  <c r="B6373" i="18"/>
  <c r="C6373" i="18"/>
  <c r="D6373" i="18"/>
  <c r="E6373" i="18"/>
  <c r="F6373" i="18"/>
  <c r="G6373" i="18"/>
  <c r="H6373" i="18"/>
  <c r="I6373" i="18"/>
  <c r="J6373" i="18"/>
  <c r="K6373" i="18"/>
  <c r="L6373" i="18"/>
  <c r="M6373" i="18"/>
  <c r="N6373" i="18"/>
  <c r="A6374" i="18"/>
  <c r="B6374" i="18"/>
  <c r="C6374" i="18"/>
  <c r="D6374" i="18"/>
  <c r="E6374" i="18"/>
  <c r="F6374" i="18"/>
  <c r="G6374" i="18"/>
  <c r="H6374" i="18"/>
  <c r="I6374" i="18"/>
  <c r="J6374" i="18"/>
  <c r="K6374" i="18"/>
  <c r="L6374" i="18"/>
  <c r="M6374" i="18"/>
  <c r="N6374" i="18"/>
  <c r="A6375" i="18"/>
  <c r="B6375" i="18"/>
  <c r="C6375" i="18"/>
  <c r="D6375" i="18"/>
  <c r="E6375" i="18"/>
  <c r="F6375" i="18"/>
  <c r="G6375" i="18"/>
  <c r="H6375" i="18"/>
  <c r="I6375" i="18"/>
  <c r="J6375" i="18"/>
  <c r="K6375" i="18"/>
  <c r="L6375" i="18"/>
  <c r="M6375" i="18"/>
  <c r="N6375" i="18"/>
  <c r="A6376" i="18"/>
  <c r="B6376" i="18"/>
  <c r="C6376" i="18"/>
  <c r="D6376" i="18"/>
  <c r="E6376" i="18"/>
  <c r="F6376" i="18"/>
  <c r="G6376" i="18"/>
  <c r="H6376" i="18"/>
  <c r="I6376" i="18"/>
  <c r="J6376" i="18"/>
  <c r="K6376" i="18"/>
  <c r="L6376" i="18"/>
  <c r="M6376" i="18"/>
  <c r="N6376" i="18"/>
  <c r="A6377" i="18"/>
  <c r="B6377" i="18"/>
  <c r="C6377" i="18"/>
  <c r="D6377" i="18"/>
  <c r="E6377" i="18"/>
  <c r="F6377" i="18"/>
  <c r="G6377" i="18"/>
  <c r="H6377" i="18"/>
  <c r="I6377" i="18"/>
  <c r="J6377" i="18"/>
  <c r="K6377" i="18"/>
  <c r="L6377" i="18"/>
  <c r="M6377" i="18"/>
  <c r="N6377" i="18"/>
  <c r="A6378" i="18"/>
  <c r="B6378" i="18"/>
  <c r="C6378" i="18"/>
  <c r="D6378" i="18"/>
  <c r="E6378" i="18"/>
  <c r="F6378" i="18"/>
  <c r="G6378" i="18"/>
  <c r="H6378" i="18"/>
  <c r="I6378" i="18"/>
  <c r="J6378" i="18"/>
  <c r="K6378" i="18"/>
  <c r="L6378" i="18"/>
  <c r="M6378" i="18"/>
  <c r="N6378" i="18"/>
  <c r="A6379" i="18"/>
  <c r="B6379" i="18"/>
  <c r="C6379" i="18"/>
  <c r="D6379" i="18"/>
  <c r="E6379" i="18"/>
  <c r="F6379" i="18"/>
  <c r="G6379" i="18"/>
  <c r="H6379" i="18"/>
  <c r="I6379" i="18"/>
  <c r="J6379" i="18"/>
  <c r="K6379" i="18"/>
  <c r="L6379" i="18"/>
  <c r="M6379" i="18"/>
  <c r="N6379" i="18"/>
  <c r="A6380" i="18"/>
  <c r="B6380" i="18"/>
  <c r="C6380" i="18"/>
  <c r="D6380" i="18"/>
  <c r="E6380" i="18"/>
  <c r="F6380" i="18"/>
  <c r="G6380" i="18"/>
  <c r="H6380" i="18"/>
  <c r="I6380" i="18"/>
  <c r="J6380" i="18"/>
  <c r="K6380" i="18"/>
  <c r="L6380" i="18"/>
  <c r="M6380" i="18"/>
  <c r="N6380" i="18"/>
  <c r="A6381" i="18"/>
  <c r="B6381" i="18"/>
  <c r="C6381" i="18"/>
  <c r="D6381" i="18"/>
  <c r="E6381" i="18"/>
  <c r="F6381" i="18"/>
  <c r="G6381" i="18"/>
  <c r="H6381" i="18"/>
  <c r="I6381" i="18"/>
  <c r="J6381" i="18"/>
  <c r="K6381" i="18"/>
  <c r="L6381" i="18"/>
  <c r="M6381" i="18"/>
  <c r="N6381" i="18"/>
  <c r="A6382" i="18"/>
  <c r="B6382" i="18"/>
  <c r="C6382" i="18"/>
  <c r="D6382" i="18"/>
  <c r="E6382" i="18"/>
  <c r="F6382" i="18"/>
  <c r="G6382" i="18"/>
  <c r="H6382" i="18"/>
  <c r="I6382" i="18"/>
  <c r="J6382" i="18"/>
  <c r="K6382" i="18"/>
  <c r="L6382" i="18"/>
  <c r="M6382" i="18"/>
  <c r="N6382" i="18"/>
  <c r="A6383" i="18"/>
  <c r="B6383" i="18"/>
  <c r="C6383" i="18"/>
  <c r="D6383" i="18"/>
  <c r="E6383" i="18"/>
  <c r="F6383" i="18"/>
  <c r="G6383" i="18"/>
  <c r="H6383" i="18"/>
  <c r="I6383" i="18"/>
  <c r="J6383" i="18"/>
  <c r="K6383" i="18"/>
  <c r="L6383" i="18"/>
  <c r="M6383" i="18"/>
  <c r="N6383" i="18"/>
  <c r="A6384" i="18"/>
  <c r="B6384" i="18"/>
  <c r="C6384" i="18"/>
  <c r="D6384" i="18"/>
  <c r="E6384" i="18"/>
  <c r="F6384" i="18"/>
  <c r="G6384" i="18"/>
  <c r="H6384" i="18"/>
  <c r="I6384" i="18"/>
  <c r="J6384" i="18"/>
  <c r="K6384" i="18"/>
  <c r="L6384" i="18"/>
  <c r="M6384" i="18"/>
  <c r="N6384" i="18"/>
  <c r="A6385" i="18"/>
  <c r="B6385" i="18"/>
  <c r="C6385" i="18"/>
  <c r="D6385" i="18"/>
  <c r="E6385" i="18"/>
  <c r="F6385" i="18"/>
  <c r="G6385" i="18"/>
  <c r="H6385" i="18"/>
  <c r="I6385" i="18"/>
  <c r="J6385" i="18"/>
  <c r="K6385" i="18"/>
  <c r="L6385" i="18"/>
  <c r="M6385" i="18"/>
  <c r="N6385" i="18"/>
  <c r="A6386" i="18"/>
  <c r="B6386" i="18"/>
  <c r="C6386" i="18"/>
  <c r="D6386" i="18"/>
  <c r="E6386" i="18"/>
  <c r="F6386" i="18"/>
  <c r="G6386" i="18"/>
  <c r="H6386" i="18"/>
  <c r="I6386" i="18"/>
  <c r="J6386" i="18"/>
  <c r="K6386" i="18"/>
  <c r="L6386" i="18"/>
  <c r="M6386" i="18"/>
  <c r="N6386" i="18"/>
  <c r="A6387" i="18"/>
  <c r="B6387" i="18"/>
  <c r="C6387" i="18"/>
  <c r="D6387" i="18"/>
  <c r="E6387" i="18"/>
  <c r="F6387" i="18"/>
  <c r="G6387" i="18"/>
  <c r="H6387" i="18"/>
  <c r="I6387" i="18"/>
  <c r="J6387" i="18"/>
  <c r="K6387" i="18"/>
  <c r="L6387" i="18"/>
  <c r="M6387" i="18"/>
  <c r="N6387" i="18"/>
  <c r="A6388" i="18"/>
  <c r="B6388" i="18"/>
  <c r="C6388" i="18"/>
  <c r="D6388" i="18"/>
  <c r="E6388" i="18"/>
  <c r="F6388" i="18"/>
  <c r="G6388" i="18"/>
  <c r="H6388" i="18"/>
  <c r="I6388" i="18"/>
  <c r="J6388" i="18"/>
  <c r="K6388" i="18"/>
  <c r="L6388" i="18"/>
  <c r="M6388" i="18"/>
  <c r="N6388" i="18"/>
  <c r="A6389" i="18"/>
  <c r="B6389" i="18"/>
  <c r="C6389" i="18"/>
  <c r="D6389" i="18"/>
  <c r="E6389" i="18"/>
  <c r="F6389" i="18"/>
  <c r="G6389" i="18"/>
  <c r="H6389" i="18"/>
  <c r="I6389" i="18"/>
  <c r="J6389" i="18"/>
  <c r="K6389" i="18"/>
  <c r="L6389" i="18"/>
  <c r="M6389" i="18"/>
  <c r="N6389" i="18"/>
  <c r="A6390" i="18"/>
  <c r="B6390" i="18"/>
  <c r="C6390" i="18"/>
  <c r="D6390" i="18"/>
  <c r="E6390" i="18"/>
  <c r="F6390" i="18"/>
  <c r="G6390" i="18"/>
  <c r="H6390" i="18"/>
  <c r="I6390" i="18"/>
  <c r="J6390" i="18"/>
  <c r="K6390" i="18"/>
  <c r="L6390" i="18"/>
  <c r="M6390" i="18"/>
  <c r="N6390" i="18"/>
  <c r="A6391" i="18"/>
  <c r="B6391" i="18"/>
  <c r="C6391" i="18"/>
  <c r="D6391" i="18"/>
  <c r="E6391" i="18"/>
  <c r="F6391" i="18"/>
  <c r="G6391" i="18"/>
  <c r="H6391" i="18"/>
  <c r="I6391" i="18"/>
  <c r="J6391" i="18"/>
  <c r="K6391" i="18"/>
  <c r="L6391" i="18"/>
  <c r="M6391" i="18"/>
  <c r="N6391" i="18"/>
  <c r="A6392" i="18"/>
  <c r="B6392" i="18"/>
  <c r="C6392" i="18"/>
  <c r="D6392" i="18"/>
  <c r="E6392" i="18"/>
  <c r="F6392" i="18"/>
  <c r="G6392" i="18"/>
  <c r="H6392" i="18"/>
  <c r="I6392" i="18"/>
  <c r="J6392" i="18"/>
  <c r="K6392" i="18"/>
  <c r="L6392" i="18"/>
  <c r="M6392" i="18"/>
  <c r="N6392" i="18"/>
  <c r="A6393" i="18"/>
  <c r="B6393" i="18"/>
  <c r="C6393" i="18"/>
  <c r="D6393" i="18"/>
  <c r="E6393" i="18"/>
  <c r="F6393" i="18"/>
  <c r="G6393" i="18"/>
  <c r="H6393" i="18"/>
  <c r="I6393" i="18"/>
  <c r="J6393" i="18"/>
  <c r="K6393" i="18"/>
  <c r="L6393" i="18"/>
  <c r="M6393" i="18"/>
  <c r="N6393" i="18"/>
  <c r="A6394" i="18"/>
  <c r="B6394" i="18"/>
  <c r="C6394" i="18"/>
  <c r="D6394" i="18"/>
  <c r="E6394" i="18"/>
  <c r="F6394" i="18"/>
  <c r="G6394" i="18"/>
  <c r="H6394" i="18"/>
  <c r="I6394" i="18"/>
  <c r="J6394" i="18"/>
  <c r="K6394" i="18"/>
  <c r="L6394" i="18"/>
  <c r="M6394" i="18"/>
  <c r="N6394" i="18"/>
  <c r="A6395" i="18"/>
  <c r="B6395" i="18"/>
  <c r="C6395" i="18"/>
  <c r="D6395" i="18"/>
  <c r="E6395" i="18"/>
  <c r="F6395" i="18"/>
  <c r="G6395" i="18"/>
  <c r="H6395" i="18"/>
  <c r="I6395" i="18"/>
  <c r="J6395" i="18"/>
  <c r="K6395" i="18"/>
  <c r="L6395" i="18"/>
  <c r="M6395" i="18"/>
  <c r="N6395" i="18"/>
  <c r="A6396" i="18"/>
  <c r="B6396" i="18"/>
  <c r="C6396" i="18"/>
  <c r="D6396" i="18"/>
  <c r="E6396" i="18"/>
  <c r="F6396" i="18"/>
  <c r="G6396" i="18"/>
  <c r="H6396" i="18"/>
  <c r="I6396" i="18"/>
  <c r="J6396" i="18"/>
  <c r="K6396" i="18"/>
  <c r="L6396" i="18"/>
  <c r="M6396" i="18"/>
  <c r="N6396" i="18"/>
  <c r="A6397" i="18"/>
  <c r="B6397" i="18"/>
  <c r="C6397" i="18"/>
  <c r="D6397" i="18"/>
  <c r="E6397" i="18"/>
  <c r="F6397" i="18"/>
  <c r="G6397" i="18"/>
  <c r="H6397" i="18"/>
  <c r="I6397" i="18"/>
  <c r="J6397" i="18"/>
  <c r="K6397" i="18"/>
  <c r="L6397" i="18"/>
  <c r="M6397" i="18"/>
  <c r="N6397" i="18"/>
  <c r="A6398" i="18"/>
  <c r="B6398" i="18"/>
  <c r="C6398" i="18"/>
  <c r="D6398" i="18"/>
  <c r="E6398" i="18"/>
  <c r="F6398" i="18"/>
  <c r="G6398" i="18"/>
  <c r="H6398" i="18"/>
  <c r="I6398" i="18"/>
  <c r="J6398" i="18"/>
  <c r="K6398" i="18"/>
  <c r="L6398" i="18"/>
  <c r="M6398" i="18"/>
  <c r="N6398" i="18"/>
  <c r="A6399" i="18"/>
  <c r="B6399" i="18"/>
  <c r="C6399" i="18"/>
  <c r="D6399" i="18"/>
  <c r="E6399" i="18"/>
  <c r="F6399" i="18"/>
  <c r="G6399" i="18"/>
  <c r="H6399" i="18"/>
  <c r="I6399" i="18"/>
  <c r="J6399" i="18"/>
  <c r="K6399" i="18"/>
  <c r="L6399" i="18"/>
  <c r="M6399" i="18"/>
  <c r="N6399" i="18"/>
  <c r="A6400" i="18"/>
  <c r="B6400" i="18"/>
  <c r="C6400" i="18"/>
  <c r="D6400" i="18"/>
  <c r="E6400" i="18"/>
  <c r="F6400" i="18"/>
  <c r="G6400" i="18"/>
  <c r="H6400" i="18"/>
  <c r="I6400" i="18"/>
  <c r="J6400" i="18"/>
  <c r="K6400" i="18"/>
  <c r="L6400" i="18"/>
  <c r="M6400" i="18"/>
  <c r="N6400" i="18"/>
  <c r="A6401" i="18"/>
  <c r="B6401" i="18"/>
  <c r="C6401" i="18"/>
  <c r="D6401" i="18"/>
  <c r="E6401" i="18"/>
  <c r="F6401" i="18"/>
  <c r="G6401" i="18"/>
  <c r="H6401" i="18"/>
  <c r="I6401" i="18"/>
  <c r="J6401" i="18"/>
  <c r="K6401" i="18"/>
  <c r="L6401" i="18"/>
  <c r="M6401" i="18"/>
  <c r="N6401" i="18"/>
  <c r="A6402" i="18"/>
  <c r="B6402" i="18"/>
  <c r="C6402" i="18"/>
  <c r="D6402" i="18"/>
  <c r="E6402" i="18"/>
  <c r="F6402" i="18"/>
  <c r="G6402" i="18"/>
  <c r="H6402" i="18"/>
  <c r="I6402" i="18"/>
  <c r="J6402" i="18"/>
  <c r="K6402" i="18"/>
  <c r="L6402" i="18"/>
  <c r="M6402" i="18"/>
  <c r="N6402" i="18"/>
  <c r="A6403" i="18"/>
  <c r="B6403" i="18"/>
  <c r="C6403" i="18"/>
  <c r="D6403" i="18"/>
  <c r="E6403" i="18"/>
  <c r="F6403" i="18"/>
  <c r="G6403" i="18"/>
  <c r="H6403" i="18"/>
  <c r="I6403" i="18"/>
  <c r="J6403" i="18"/>
  <c r="K6403" i="18"/>
  <c r="L6403" i="18"/>
  <c r="M6403" i="18"/>
  <c r="N6403" i="18"/>
  <c r="A6404" i="18"/>
  <c r="B6404" i="18"/>
  <c r="C6404" i="18"/>
  <c r="D6404" i="18"/>
  <c r="E6404" i="18"/>
  <c r="F6404" i="18"/>
  <c r="G6404" i="18"/>
  <c r="H6404" i="18"/>
  <c r="I6404" i="18"/>
  <c r="J6404" i="18"/>
  <c r="K6404" i="18"/>
  <c r="L6404" i="18"/>
  <c r="M6404" i="18"/>
  <c r="N6404" i="18"/>
  <c r="A6405" i="18"/>
  <c r="B6405" i="18"/>
  <c r="C6405" i="18"/>
  <c r="D6405" i="18"/>
  <c r="E6405" i="18"/>
  <c r="F6405" i="18"/>
  <c r="G6405" i="18"/>
  <c r="H6405" i="18"/>
  <c r="I6405" i="18"/>
  <c r="J6405" i="18"/>
  <c r="K6405" i="18"/>
  <c r="L6405" i="18"/>
  <c r="M6405" i="18"/>
  <c r="N6405" i="18"/>
  <c r="A6406" i="18"/>
  <c r="B6406" i="18"/>
  <c r="C6406" i="18"/>
  <c r="D6406" i="18"/>
  <c r="E6406" i="18"/>
  <c r="F6406" i="18"/>
  <c r="G6406" i="18"/>
  <c r="H6406" i="18"/>
  <c r="I6406" i="18"/>
  <c r="J6406" i="18"/>
  <c r="K6406" i="18"/>
  <c r="L6406" i="18"/>
  <c r="M6406" i="18"/>
  <c r="N6406" i="18"/>
  <c r="A6407" i="18"/>
  <c r="B6407" i="18"/>
  <c r="C6407" i="18"/>
  <c r="D6407" i="18"/>
  <c r="E6407" i="18"/>
  <c r="F6407" i="18"/>
  <c r="G6407" i="18"/>
  <c r="H6407" i="18"/>
  <c r="I6407" i="18"/>
  <c r="J6407" i="18"/>
  <c r="K6407" i="18"/>
  <c r="L6407" i="18"/>
  <c r="M6407" i="18"/>
  <c r="N6407" i="18"/>
  <c r="A6408" i="18"/>
  <c r="B6408" i="18"/>
  <c r="C6408" i="18"/>
  <c r="D6408" i="18"/>
  <c r="E6408" i="18"/>
  <c r="F6408" i="18"/>
  <c r="G6408" i="18"/>
  <c r="H6408" i="18"/>
  <c r="I6408" i="18"/>
  <c r="J6408" i="18"/>
  <c r="K6408" i="18"/>
  <c r="L6408" i="18"/>
  <c r="M6408" i="18"/>
  <c r="N6408" i="18"/>
  <c r="A6409" i="18"/>
  <c r="B6409" i="18"/>
  <c r="C6409" i="18"/>
  <c r="D6409" i="18"/>
  <c r="E6409" i="18"/>
  <c r="F6409" i="18"/>
  <c r="G6409" i="18"/>
  <c r="H6409" i="18"/>
  <c r="I6409" i="18"/>
  <c r="J6409" i="18"/>
  <c r="K6409" i="18"/>
  <c r="L6409" i="18"/>
  <c r="M6409" i="18"/>
  <c r="N6409" i="18"/>
  <c r="A6410" i="18"/>
  <c r="B6410" i="18"/>
  <c r="C6410" i="18"/>
  <c r="D6410" i="18"/>
  <c r="E6410" i="18"/>
  <c r="F6410" i="18"/>
  <c r="G6410" i="18"/>
  <c r="H6410" i="18"/>
  <c r="I6410" i="18"/>
  <c r="J6410" i="18"/>
  <c r="K6410" i="18"/>
  <c r="L6410" i="18"/>
  <c r="M6410" i="18"/>
  <c r="N6410" i="18"/>
  <c r="A6411" i="18"/>
  <c r="B6411" i="18"/>
  <c r="C6411" i="18"/>
  <c r="D6411" i="18"/>
  <c r="E6411" i="18"/>
  <c r="F6411" i="18"/>
  <c r="G6411" i="18"/>
  <c r="H6411" i="18"/>
  <c r="I6411" i="18"/>
  <c r="J6411" i="18"/>
  <c r="K6411" i="18"/>
  <c r="L6411" i="18"/>
  <c r="M6411" i="18"/>
  <c r="N6411" i="18"/>
  <c r="A6412" i="18"/>
  <c r="B6412" i="18"/>
  <c r="C6412" i="18"/>
  <c r="D6412" i="18"/>
  <c r="E6412" i="18"/>
  <c r="F6412" i="18"/>
  <c r="G6412" i="18"/>
  <c r="H6412" i="18"/>
  <c r="I6412" i="18"/>
  <c r="J6412" i="18"/>
  <c r="K6412" i="18"/>
  <c r="L6412" i="18"/>
  <c r="M6412" i="18"/>
  <c r="N6412" i="18"/>
  <c r="A6413" i="18"/>
  <c r="B6413" i="18"/>
  <c r="C6413" i="18"/>
  <c r="D6413" i="18"/>
  <c r="E6413" i="18"/>
  <c r="F6413" i="18"/>
  <c r="G6413" i="18"/>
  <c r="H6413" i="18"/>
  <c r="I6413" i="18"/>
  <c r="J6413" i="18"/>
  <c r="K6413" i="18"/>
  <c r="L6413" i="18"/>
  <c r="M6413" i="18"/>
  <c r="N6413" i="18"/>
  <c r="A6414" i="18"/>
  <c r="B6414" i="18"/>
  <c r="C6414" i="18"/>
  <c r="D6414" i="18"/>
  <c r="E6414" i="18"/>
  <c r="F6414" i="18"/>
  <c r="G6414" i="18"/>
  <c r="H6414" i="18"/>
  <c r="I6414" i="18"/>
  <c r="J6414" i="18"/>
  <c r="K6414" i="18"/>
  <c r="L6414" i="18"/>
  <c r="M6414" i="18"/>
  <c r="N6414" i="18"/>
  <c r="A6415" i="18"/>
  <c r="B6415" i="18"/>
  <c r="C6415" i="18"/>
  <c r="D6415" i="18"/>
  <c r="E6415" i="18"/>
  <c r="F6415" i="18"/>
  <c r="G6415" i="18"/>
  <c r="H6415" i="18"/>
  <c r="I6415" i="18"/>
  <c r="J6415" i="18"/>
  <c r="K6415" i="18"/>
  <c r="L6415" i="18"/>
  <c r="M6415" i="18"/>
  <c r="N6415" i="18"/>
  <c r="A6416" i="18"/>
  <c r="B6416" i="18"/>
  <c r="C6416" i="18"/>
  <c r="D6416" i="18"/>
  <c r="E6416" i="18"/>
  <c r="F6416" i="18"/>
  <c r="G6416" i="18"/>
  <c r="H6416" i="18"/>
  <c r="I6416" i="18"/>
  <c r="J6416" i="18"/>
  <c r="K6416" i="18"/>
  <c r="L6416" i="18"/>
  <c r="M6416" i="18"/>
  <c r="N6416" i="18"/>
  <c r="A6417" i="18"/>
  <c r="B6417" i="18"/>
  <c r="C6417" i="18"/>
  <c r="D6417" i="18"/>
  <c r="E6417" i="18"/>
  <c r="F6417" i="18"/>
  <c r="G6417" i="18"/>
  <c r="H6417" i="18"/>
  <c r="I6417" i="18"/>
  <c r="J6417" i="18"/>
  <c r="K6417" i="18"/>
  <c r="L6417" i="18"/>
  <c r="M6417" i="18"/>
  <c r="N6417" i="18"/>
  <c r="A6418" i="18"/>
  <c r="B6418" i="18"/>
  <c r="C6418" i="18"/>
  <c r="D6418" i="18"/>
  <c r="E6418" i="18"/>
  <c r="F6418" i="18"/>
  <c r="G6418" i="18"/>
  <c r="H6418" i="18"/>
  <c r="I6418" i="18"/>
  <c r="J6418" i="18"/>
  <c r="K6418" i="18"/>
  <c r="L6418" i="18"/>
  <c r="M6418" i="18"/>
  <c r="N6418" i="18"/>
  <c r="A6419" i="18"/>
  <c r="B6419" i="18"/>
  <c r="C6419" i="18"/>
  <c r="D6419" i="18"/>
  <c r="E6419" i="18"/>
  <c r="F6419" i="18"/>
  <c r="G6419" i="18"/>
  <c r="H6419" i="18"/>
  <c r="I6419" i="18"/>
  <c r="J6419" i="18"/>
  <c r="K6419" i="18"/>
  <c r="L6419" i="18"/>
  <c r="M6419" i="18"/>
  <c r="N6419" i="18"/>
  <c r="A6420" i="18"/>
  <c r="B6420" i="18"/>
  <c r="C6420" i="18"/>
  <c r="D6420" i="18"/>
  <c r="E6420" i="18"/>
  <c r="F6420" i="18"/>
  <c r="G6420" i="18"/>
  <c r="H6420" i="18"/>
  <c r="I6420" i="18"/>
  <c r="J6420" i="18"/>
  <c r="K6420" i="18"/>
  <c r="L6420" i="18"/>
  <c r="M6420" i="18"/>
  <c r="N6420" i="18"/>
  <c r="A6421" i="18"/>
  <c r="B6421" i="18"/>
  <c r="C6421" i="18"/>
  <c r="D6421" i="18"/>
  <c r="E6421" i="18"/>
  <c r="F6421" i="18"/>
  <c r="G6421" i="18"/>
  <c r="H6421" i="18"/>
  <c r="I6421" i="18"/>
  <c r="J6421" i="18"/>
  <c r="K6421" i="18"/>
  <c r="L6421" i="18"/>
  <c r="M6421" i="18"/>
  <c r="N6421" i="18"/>
  <c r="A6422" i="18"/>
  <c r="B6422" i="18"/>
  <c r="C6422" i="18"/>
  <c r="D6422" i="18"/>
  <c r="E6422" i="18"/>
  <c r="F6422" i="18"/>
  <c r="G6422" i="18"/>
  <c r="H6422" i="18"/>
  <c r="I6422" i="18"/>
  <c r="J6422" i="18"/>
  <c r="K6422" i="18"/>
  <c r="L6422" i="18"/>
  <c r="M6422" i="18"/>
  <c r="N6422" i="18"/>
  <c r="A6423" i="18"/>
  <c r="B6423" i="18"/>
  <c r="C6423" i="18"/>
  <c r="D6423" i="18"/>
  <c r="E6423" i="18"/>
  <c r="F6423" i="18"/>
  <c r="G6423" i="18"/>
  <c r="H6423" i="18"/>
  <c r="I6423" i="18"/>
  <c r="J6423" i="18"/>
  <c r="K6423" i="18"/>
  <c r="L6423" i="18"/>
  <c r="M6423" i="18"/>
  <c r="N6423" i="18"/>
  <c r="A6424" i="18"/>
  <c r="B6424" i="18"/>
  <c r="C6424" i="18"/>
  <c r="D6424" i="18"/>
  <c r="E6424" i="18"/>
  <c r="F6424" i="18"/>
  <c r="G6424" i="18"/>
  <c r="H6424" i="18"/>
  <c r="I6424" i="18"/>
  <c r="J6424" i="18"/>
  <c r="K6424" i="18"/>
  <c r="L6424" i="18"/>
  <c r="M6424" i="18"/>
  <c r="N6424" i="18"/>
  <c r="A6425" i="18"/>
  <c r="B6425" i="18"/>
  <c r="C6425" i="18"/>
  <c r="D6425" i="18"/>
  <c r="E6425" i="18"/>
  <c r="F6425" i="18"/>
  <c r="G6425" i="18"/>
  <c r="H6425" i="18"/>
  <c r="I6425" i="18"/>
  <c r="J6425" i="18"/>
  <c r="K6425" i="18"/>
  <c r="L6425" i="18"/>
  <c r="M6425" i="18"/>
  <c r="N6425" i="18"/>
  <c r="A6426" i="18"/>
  <c r="B6426" i="18"/>
  <c r="C6426" i="18"/>
  <c r="D6426" i="18"/>
  <c r="E6426" i="18"/>
  <c r="F6426" i="18"/>
  <c r="G6426" i="18"/>
  <c r="H6426" i="18"/>
  <c r="I6426" i="18"/>
  <c r="J6426" i="18"/>
  <c r="K6426" i="18"/>
  <c r="L6426" i="18"/>
  <c r="M6426" i="18"/>
  <c r="N6426" i="18"/>
  <c r="A6427" i="18"/>
  <c r="B6427" i="18"/>
  <c r="C6427" i="18"/>
  <c r="D6427" i="18"/>
  <c r="E6427" i="18"/>
  <c r="F6427" i="18"/>
  <c r="G6427" i="18"/>
  <c r="H6427" i="18"/>
  <c r="I6427" i="18"/>
  <c r="J6427" i="18"/>
  <c r="K6427" i="18"/>
  <c r="L6427" i="18"/>
  <c r="M6427" i="18"/>
  <c r="N6427" i="18"/>
  <c r="A6428" i="18"/>
  <c r="B6428" i="18"/>
  <c r="C6428" i="18"/>
  <c r="D6428" i="18"/>
  <c r="E6428" i="18"/>
  <c r="F6428" i="18"/>
  <c r="G6428" i="18"/>
  <c r="H6428" i="18"/>
  <c r="I6428" i="18"/>
  <c r="J6428" i="18"/>
  <c r="K6428" i="18"/>
  <c r="L6428" i="18"/>
  <c r="M6428" i="18"/>
  <c r="N6428" i="18"/>
  <c r="A6429" i="18"/>
  <c r="B6429" i="18"/>
  <c r="C6429" i="18"/>
  <c r="D6429" i="18"/>
  <c r="E6429" i="18"/>
  <c r="F6429" i="18"/>
  <c r="G6429" i="18"/>
  <c r="H6429" i="18"/>
  <c r="I6429" i="18"/>
  <c r="J6429" i="18"/>
  <c r="K6429" i="18"/>
  <c r="L6429" i="18"/>
  <c r="M6429" i="18"/>
  <c r="N6429" i="18"/>
  <c r="A6430" i="18"/>
  <c r="B6430" i="18"/>
  <c r="C6430" i="18"/>
  <c r="D6430" i="18"/>
  <c r="E6430" i="18"/>
  <c r="F6430" i="18"/>
  <c r="G6430" i="18"/>
  <c r="H6430" i="18"/>
  <c r="I6430" i="18"/>
  <c r="J6430" i="18"/>
  <c r="K6430" i="18"/>
  <c r="L6430" i="18"/>
  <c r="M6430" i="18"/>
  <c r="N6430" i="18"/>
  <c r="A6431" i="18"/>
  <c r="B6431" i="18"/>
  <c r="C6431" i="18"/>
  <c r="D6431" i="18"/>
  <c r="E6431" i="18"/>
  <c r="F6431" i="18"/>
  <c r="G6431" i="18"/>
  <c r="H6431" i="18"/>
  <c r="I6431" i="18"/>
  <c r="J6431" i="18"/>
  <c r="K6431" i="18"/>
  <c r="L6431" i="18"/>
  <c r="M6431" i="18"/>
  <c r="N6431" i="18"/>
  <c r="A6432" i="18"/>
  <c r="B6432" i="18"/>
  <c r="C6432" i="18"/>
  <c r="D6432" i="18"/>
  <c r="E6432" i="18"/>
  <c r="F6432" i="18"/>
  <c r="G6432" i="18"/>
  <c r="H6432" i="18"/>
  <c r="I6432" i="18"/>
  <c r="J6432" i="18"/>
  <c r="K6432" i="18"/>
  <c r="L6432" i="18"/>
  <c r="M6432" i="18"/>
  <c r="N6432" i="18"/>
  <c r="A6433" i="18"/>
  <c r="B6433" i="18"/>
  <c r="C6433" i="18"/>
  <c r="D6433" i="18"/>
  <c r="E6433" i="18"/>
  <c r="F6433" i="18"/>
  <c r="G6433" i="18"/>
  <c r="H6433" i="18"/>
  <c r="I6433" i="18"/>
  <c r="J6433" i="18"/>
  <c r="K6433" i="18"/>
  <c r="L6433" i="18"/>
  <c r="M6433" i="18"/>
  <c r="N6433" i="18"/>
  <c r="A6434" i="18"/>
  <c r="B6434" i="18"/>
  <c r="C6434" i="18"/>
  <c r="D6434" i="18"/>
  <c r="E6434" i="18"/>
  <c r="F6434" i="18"/>
  <c r="G6434" i="18"/>
  <c r="H6434" i="18"/>
  <c r="I6434" i="18"/>
  <c r="J6434" i="18"/>
  <c r="K6434" i="18"/>
  <c r="L6434" i="18"/>
  <c r="M6434" i="18"/>
  <c r="N6434" i="18"/>
  <c r="A6435" i="18"/>
  <c r="B6435" i="18"/>
  <c r="C6435" i="18"/>
  <c r="D6435" i="18"/>
  <c r="E6435" i="18"/>
  <c r="F6435" i="18"/>
  <c r="G6435" i="18"/>
  <c r="H6435" i="18"/>
  <c r="I6435" i="18"/>
  <c r="J6435" i="18"/>
  <c r="K6435" i="18"/>
  <c r="L6435" i="18"/>
  <c r="M6435" i="18"/>
  <c r="N6435" i="18"/>
  <c r="A6436" i="18"/>
  <c r="B6436" i="18"/>
  <c r="C6436" i="18"/>
  <c r="D6436" i="18"/>
  <c r="E6436" i="18"/>
  <c r="F6436" i="18"/>
  <c r="G6436" i="18"/>
  <c r="H6436" i="18"/>
  <c r="I6436" i="18"/>
  <c r="J6436" i="18"/>
  <c r="K6436" i="18"/>
  <c r="L6436" i="18"/>
  <c r="M6436" i="18"/>
  <c r="N6436" i="18"/>
  <c r="A6437" i="18"/>
  <c r="B6437" i="18"/>
  <c r="C6437" i="18"/>
  <c r="D6437" i="18"/>
  <c r="E6437" i="18"/>
  <c r="F6437" i="18"/>
  <c r="G6437" i="18"/>
  <c r="H6437" i="18"/>
  <c r="I6437" i="18"/>
  <c r="J6437" i="18"/>
  <c r="K6437" i="18"/>
  <c r="L6437" i="18"/>
  <c r="M6437" i="18"/>
  <c r="N6437" i="18"/>
  <c r="A6438" i="18"/>
  <c r="B6438" i="18"/>
  <c r="C6438" i="18"/>
  <c r="D6438" i="18"/>
  <c r="E6438" i="18"/>
  <c r="F6438" i="18"/>
  <c r="G6438" i="18"/>
  <c r="H6438" i="18"/>
  <c r="I6438" i="18"/>
  <c r="J6438" i="18"/>
  <c r="K6438" i="18"/>
  <c r="L6438" i="18"/>
  <c r="M6438" i="18"/>
  <c r="N6438" i="18"/>
  <c r="A6439" i="18"/>
  <c r="B6439" i="18"/>
  <c r="C6439" i="18"/>
  <c r="D6439" i="18"/>
  <c r="E6439" i="18"/>
  <c r="F6439" i="18"/>
  <c r="G6439" i="18"/>
  <c r="H6439" i="18"/>
  <c r="I6439" i="18"/>
  <c r="J6439" i="18"/>
  <c r="K6439" i="18"/>
  <c r="L6439" i="18"/>
  <c r="M6439" i="18"/>
  <c r="N6439" i="18"/>
  <c r="A6440" i="18"/>
  <c r="B6440" i="18"/>
  <c r="C6440" i="18"/>
  <c r="D6440" i="18"/>
  <c r="E6440" i="18"/>
  <c r="F6440" i="18"/>
  <c r="G6440" i="18"/>
  <c r="H6440" i="18"/>
  <c r="I6440" i="18"/>
  <c r="J6440" i="18"/>
  <c r="K6440" i="18"/>
  <c r="L6440" i="18"/>
  <c r="M6440" i="18"/>
  <c r="N6440" i="18"/>
  <c r="A6441" i="18"/>
  <c r="B6441" i="18"/>
  <c r="C6441" i="18"/>
  <c r="D6441" i="18"/>
  <c r="E6441" i="18"/>
  <c r="F6441" i="18"/>
  <c r="G6441" i="18"/>
  <c r="H6441" i="18"/>
  <c r="I6441" i="18"/>
  <c r="J6441" i="18"/>
  <c r="K6441" i="18"/>
  <c r="L6441" i="18"/>
  <c r="M6441" i="18"/>
  <c r="N6441" i="18"/>
  <c r="A6442" i="18"/>
  <c r="B6442" i="18"/>
  <c r="C6442" i="18"/>
  <c r="D6442" i="18"/>
  <c r="E6442" i="18"/>
  <c r="F6442" i="18"/>
  <c r="G6442" i="18"/>
  <c r="H6442" i="18"/>
  <c r="I6442" i="18"/>
  <c r="J6442" i="18"/>
  <c r="K6442" i="18"/>
  <c r="L6442" i="18"/>
  <c r="M6442" i="18"/>
  <c r="N6442" i="18"/>
  <c r="A6443" i="18"/>
  <c r="B6443" i="18"/>
  <c r="C6443" i="18"/>
  <c r="D6443" i="18"/>
  <c r="E6443" i="18"/>
  <c r="F6443" i="18"/>
  <c r="G6443" i="18"/>
  <c r="H6443" i="18"/>
  <c r="I6443" i="18"/>
  <c r="J6443" i="18"/>
  <c r="K6443" i="18"/>
  <c r="L6443" i="18"/>
  <c r="M6443" i="18"/>
  <c r="N6443" i="18"/>
  <c r="A6444" i="18"/>
  <c r="B6444" i="18"/>
  <c r="C6444" i="18"/>
  <c r="D6444" i="18"/>
  <c r="E6444" i="18"/>
  <c r="F6444" i="18"/>
  <c r="G6444" i="18"/>
  <c r="H6444" i="18"/>
  <c r="I6444" i="18"/>
  <c r="J6444" i="18"/>
  <c r="K6444" i="18"/>
  <c r="L6444" i="18"/>
  <c r="M6444" i="18"/>
  <c r="N6444" i="18"/>
  <c r="A6445" i="18"/>
  <c r="B6445" i="18"/>
  <c r="C6445" i="18"/>
  <c r="D6445" i="18"/>
  <c r="E6445" i="18"/>
  <c r="F6445" i="18"/>
  <c r="G6445" i="18"/>
  <c r="H6445" i="18"/>
  <c r="I6445" i="18"/>
  <c r="J6445" i="18"/>
  <c r="K6445" i="18"/>
  <c r="L6445" i="18"/>
  <c r="M6445" i="18"/>
  <c r="N6445" i="18"/>
  <c r="A6446" i="18"/>
  <c r="B6446" i="18"/>
  <c r="C6446" i="18"/>
  <c r="D6446" i="18"/>
  <c r="E6446" i="18"/>
  <c r="F6446" i="18"/>
  <c r="G6446" i="18"/>
  <c r="H6446" i="18"/>
  <c r="I6446" i="18"/>
  <c r="J6446" i="18"/>
  <c r="K6446" i="18"/>
  <c r="L6446" i="18"/>
  <c r="M6446" i="18"/>
  <c r="N6446" i="18"/>
  <c r="A6447" i="18"/>
  <c r="B6447" i="18"/>
  <c r="C6447" i="18"/>
  <c r="D6447" i="18"/>
  <c r="E6447" i="18"/>
  <c r="F6447" i="18"/>
  <c r="G6447" i="18"/>
  <c r="H6447" i="18"/>
  <c r="I6447" i="18"/>
  <c r="J6447" i="18"/>
  <c r="K6447" i="18"/>
  <c r="L6447" i="18"/>
  <c r="M6447" i="18"/>
  <c r="N6447" i="18"/>
  <c r="A6448" i="18"/>
  <c r="B6448" i="18"/>
  <c r="C6448" i="18"/>
  <c r="D6448" i="18"/>
  <c r="E6448" i="18"/>
  <c r="F6448" i="18"/>
  <c r="G6448" i="18"/>
  <c r="H6448" i="18"/>
  <c r="I6448" i="18"/>
  <c r="J6448" i="18"/>
  <c r="K6448" i="18"/>
  <c r="L6448" i="18"/>
  <c r="M6448" i="18"/>
  <c r="N6448" i="18"/>
  <c r="A6449" i="18"/>
  <c r="B6449" i="18"/>
  <c r="C6449" i="18"/>
  <c r="D6449" i="18"/>
  <c r="E6449" i="18"/>
  <c r="F6449" i="18"/>
  <c r="G6449" i="18"/>
  <c r="H6449" i="18"/>
  <c r="I6449" i="18"/>
  <c r="J6449" i="18"/>
  <c r="K6449" i="18"/>
  <c r="L6449" i="18"/>
  <c r="M6449" i="18"/>
  <c r="N6449" i="18"/>
  <c r="A6450" i="18"/>
  <c r="B6450" i="18"/>
  <c r="C6450" i="18"/>
  <c r="D6450" i="18"/>
  <c r="E6450" i="18"/>
  <c r="F6450" i="18"/>
  <c r="G6450" i="18"/>
  <c r="H6450" i="18"/>
  <c r="I6450" i="18"/>
  <c r="J6450" i="18"/>
  <c r="K6450" i="18"/>
  <c r="L6450" i="18"/>
  <c r="M6450" i="18"/>
  <c r="N6450" i="18"/>
  <c r="A6451" i="18"/>
  <c r="B6451" i="18"/>
  <c r="C6451" i="18"/>
  <c r="D6451" i="18"/>
  <c r="E6451" i="18"/>
  <c r="F6451" i="18"/>
  <c r="G6451" i="18"/>
  <c r="H6451" i="18"/>
  <c r="I6451" i="18"/>
  <c r="J6451" i="18"/>
  <c r="K6451" i="18"/>
  <c r="L6451" i="18"/>
  <c r="M6451" i="18"/>
  <c r="N6451" i="18"/>
  <c r="A6452" i="18"/>
  <c r="B6452" i="18"/>
  <c r="C6452" i="18"/>
  <c r="D6452" i="18"/>
  <c r="E6452" i="18"/>
  <c r="F6452" i="18"/>
  <c r="G6452" i="18"/>
  <c r="H6452" i="18"/>
  <c r="I6452" i="18"/>
  <c r="J6452" i="18"/>
  <c r="K6452" i="18"/>
  <c r="L6452" i="18"/>
  <c r="M6452" i="18"/>
  <c r="N6452" i="18"/>
  <c r="A6453" i="18"/>
  <c r="B6453" i="18"/>
  <c r="C6453" i="18"/>
  <c r="D6453" i="18"/>
  <c r="E6453" i="18"/>
  <c r="F6453" i="18"/>
  <c r="G6453" i="18"/>
  <c r="H6453" i="18"/>
  <c r="I6453" i="18"/>
  <c r="J6453" i="18"/>
  <c r="K6453" i="18"/>
  <c r="L6453" i="18"/>
  <c r="M6453" i="18"/>
  <c r="N6453" i="18"/>
  <c r="A6454" i="18"/>
  <c r="B6454" i="18"/>
  <c r="C6454" i="18"/>
  <c r="D6454" i="18"/>
  <c r="E6454" i="18"/>
  <c r="F6454" i="18"/>
  <c r="G6454" i="18"/>
  <c r="H6454" i="18"/>
  <c r="I6454" i="18"/>
  <c r="J6454" i="18"/>
  <c r="K6454" i="18"/>
  <c r="L6454" i="18"/>
  <c r="M6454" i="18"/>
  <c r="N6454" i="18"/>
  <c r="A6455" i="18"/>
  <c r="B6455" i="18"/>
  <c r="C6455" i="18"/>
  <c r="D6455" i="18"/>
  <c r="E6455" i="18"/>
  <c r="F6455" i="18"/>
  <c r="G6455" i="18"/>
  <c r="H6455" i="18"/>
  <c r="I6455" i="18"/>
  <c r="J6455" i="18"/>
  <c r="K6455" i="18"/>
  <c r="L6455" i="18"/>
  <c r="M6455" i="18"/>
  <c r="N6455" i="18"/>
  <c r="A6456" i="18"/>
  <c r="B6456" i="18"/>
  <c r="C6456" i="18"/>
  <c r="D6456" i="18"/>
  <c r="E6456" i="18"/>
  <c r="F6456" i="18"/>
  <c r="G6456" i="18"/>
  <c r="H6456" i="18"/>
  <c r="I6456" i="18"/>
  <c r="J6456" i="18"/>
  <c r="K6456" i="18"/>
  <c r="L6456" i="18"/>
  <c r="M6456" i="18"/>
  <c r="N6456" i="18"/>
  <c r="A6457" i="18"/>
  <c r="B6457" i="18"/>
  <c r="C6457" i="18"/>
  <c r="D6457" i="18"/>
  <c r="E6457" i="18"/>
  <c r="F6457" i="18"/>
  <c r="G6457" i="18"/>
  <c r="H6457" i="18"/>
  <c r="I6457" i="18"/>
  <c r="J6457" i="18"/>
  <c r="K6457" i="18"/>
  <c r="L6457" i="18"/>
  <c r="M6457" i="18"/>
  <c r="N6457" i="18"/>
  <c r="A6458" i="18"/>
  <c r="B6458" i="18"/>
  <c r="C6458" i="18"/>
  <c r="D6458" i="18"/>
  <c r="E6458" i="18"/>
  <c r="F6458" i="18"/>
  <c r="G6458" i="18"/>
  <c r="H6458" i="18"/>
  <c r="I6458" i="18"/>
  <c r="J6458" i="18"/>
  <c r="K6458" i="18"/>
  <c r="L6458" i="18"/>
  <c r="M6458" i="18"/>
  <c r="N6458" i="18"/>
  <c r="A6459" i="18"/>
  <c r="B6459" i="18"/>
  <c r="C6459" i="18"/>
  <c r="D6459" i="18"/>
  <c r="E6459" i="18"/>
  <c r="F6459" i="18"/>
  <c r="G6459" i="18"/>
  <c r="H6459" i="18"/>
  <c r="I6459" i="18"/>
  <c r="J6459" i="18"/>
  <c r="K6459" i="18"/>
  <c r="L6459" i="18"/>
  <c r="M6459" i="18"/>
  <c r="N6459" i="18"/>
  <c r="A6460" i="18"/>
  <c r="B6460" i="18"/>
  <c r="C6460" i="18"/>
  <c r="D6460" i="18"/>
  <c r="E6460" i="18"/>
  <c r="F6460" i="18"/>
  <c r="G6460" i="18"/>
  <c r="H6460" i="18"/>
  <c r="I6460" i="18"/>
  <c r="J6460" i="18"/>
  <c r="K6460" i="18"/>
  <c r="L6460" i="18"/>
  <c r="M6460" i="18"/>
  <c r="N6460" i="18"/>
  <c r="A6461" i="18"/>
  <c r="B6461" i="18"/>
  <c r="C6461" i="18"/>
  <c r="D6461" i="18"/>
  <c r="E6461" i="18"/>
  <c r="F6461" i="18"/>
  <c r="G6461" i="18"/>
  <c r="H6461" i="18"/>
  <c r="I6461" i="18"/>
  <c r="J6461" i="18"/>
  <c r="K6461" i="18"/>
  <c r="L6461" i="18"/>
  <c r="M6461" i="18"/>
  <c r="N6461" i="18"/>
  <c r="A6462" i="18"/>
  <c r="B6462" i="18"/>
  <c r="C6462" i="18"/>
  <c r="D6462" i="18"/>
  <c r="E6462" i="18"/>
  <c r="F6462" i="18"/>
  <c r="G6462" i="18"/>
  <c r="H6462" i="18"/>
  <c r="I6462" i="18"/>
  <c r="J6462" i="18"/>
  <c r="K6462" i="18"/>
  <c r="L6462" i="18"/>
  <c r="M6462" i="18"/>
  <c r="N6462" i="18"/>
  <c r="A6463" i="18"/>
  <c r="B6463" i="18"/>
  <c r="C6463" i="18"/>
  <c r="D6463" i="18"/>
  <c r="E6463" i="18"/>
  <c r="F6463" i="18"/>
  <c r="G6463" i="18"/>
  <c r="H6463" i="18"/>
  <c r="I6463" i="18"/>
  <c r="J6463" i="18"/>
  <c r="K6463" i="18"/>
  <c r="L6463" i="18"/>
  <c r="M6463" i="18"/>
  <c r="N6463" i="18"/>
  <c r="A6464" i="18"/>
  <c r="B6464" i="18"/>
  <c r="C6464" i="18"/>
  <c r="D6464" i="18"/>
  <c r="E6464" i="18"/>
  <c r="F6464" i="18"/>
  <c r="G6464" i="18"/>
  <c r="H6464" i="18"/>
  <c r="I6464" i="18"/>
  <c r="J6464" i="18"/>
  <c r="K6464" i="18"/>
  <c r="L6464" i="18"/>
  <c r="M6464" i="18"/>
  <c r="N6464" i="18"/>
  <c r="A6465" i="18"/>
  <c r="B6465" i="18"/>
  <c r="C6465" i="18"/>
  <c r="D6465" i="18"/>
  <c r="E6465" i="18"/>
  <c r="F6465" i="18"/>
  <c r="G6465" i="18"/>
  <c r="H6465" i="18"/>
  <c r="I6465" i="18"/>
  <c r="J6465" i="18"/>
  <c r="K6465" i="18"/>
  <c r="L6465" i="18"/>
  <c r="M6465" i="18"/>
  <c r="N6465" i="18"/>
  <c r="A6466" i="18"/>
  <c r="B6466" i="18"/>
  <c r="C6466" i="18"/>
  <c r="D6466" i="18"/>
  <c r="E6466" i="18"/>
  <c r="F6466" i="18"/>
  <c r="G6466" i="18"/>
  <c r="H6466" i="18"/>
  <c r="I6466" i="18"/>
  <c r="J6466" i="18"/>
  <c r="K6466" i="18"/>
  <c r="L6466" i="18"/>
  <c r="M6466" i="18"/>
  <c r="N6466" i="18"/>
  <c r="A6467" i="18"/>
  <c r="B6467" i="18"/>
  <c r="C6467" i="18"/>
  <c r="D6467" i="18"/>
  <c r="E6467" i="18"/>
  <c r="F6467" i="18"/>
  <c r="G6467" i="18"/>
  <c r="H6467" i="18"/>
  <c r="I6467" i="18"/>
  <c r="J6467" i="18"/>
  <c r="K6467" i="18"/>
  <c r="L6467" i="18"/>
  <c r="M6467" i="18"/>
  <c r="N6467" i="18"/>
  <c r="A6468" i="18"/>
  <c r="B6468" i="18"/>
  <c r="C6468" i="18"/>
  <c r="D6468" i="18"/>
  <c r="E6468" i="18"/>
  <c r="F6468" i="18"/>
  <c r="G6468" i="18"/>
  <c r="H6468" i="18"/>
  <c r="I6468" i="18"/>
  <c r="J6468" i="18"/>
  <c r="K6468" i="18"/>
  <c r="L6468" i="18"/>
  <c r="M6468" i="18"/>
  <c r="N6468" i="18"/>
  <c r="A6469" i="18"/>
  <c r="B6469" i="18"/>
  <c r="C6469" i="18"/>
  <c r="D6469" i="18"/>
  <c r="E6469" i="18"/>
  <c r="F6469" i="18"/>
  <c r="G6469" i="18"/>
  <c r="H6469" i="18"/>
  <c r="I6469" i="18"/>
  <c r="J6469" i="18"/>
  <c r="K6469" i="18"/>
  <c r="L6469" i="18"/>
  <c r="M6469" i="18"/>
  <c r="N6469" i="18"/>
  <c r="A6470" i="18"/>
  <c r="B6470" i="18"/>
  <c r="C6470" i="18"/>
  <c r="D6470" i="18"/>
  <c r="E6470" i="18"/>
  <c r="F6470" i="18"/>
  <c r="G6470" i="18"/>
  <c r="H6470" i="18"/>
  <c r="I6470" i="18"/>
  <c r="J6470" i="18"/>
  <c r="K6470" i="18"/>
  <c r="L6470" i="18"/>
  <c r="M6470" i="18"/>
  <c r="N6470" i="18"/>
  <c r="A6471" i="18"/>
  <c r="B6471" i="18"/>
  <c r="C6471" i="18"/>
  <c r="D6471" i="18"/>
  <c r="E6471" i="18"/>
  <c r="F6471" i="18"/>
  <c r="G6471" i="18"/>
  <c r="H6471" i="18"/>
  <c r="I6471" i="18"/>
  <c r="J6471" i="18"/>
  <c r="K6471" i="18"/>
  <c r="L6471" i="18"/>
  <c r="M6471" i="18"/>
  <c r="N6471" i="18"/>
  <c r="A6472" i="18"/>
  <c r="B6472" i="18"/>
  <c r="C6472" i="18"/>
  <c r="D6472" i="18"/>
  <c r="E6472" i="18"/>
  <c r="F6472" i="18"/>
  <c r="G6472" i="18"/>
  <c r="H6472" i="18"/>
  <c r="I6472" i="18"/>
  <c r="J6472" i="18"/>
  <c r="K6472" i="18"/>
  <c r="L6472" i="18"/>
  <c r="M6472" i="18"/>
  <c r="N6472" i="18"/>
  <c r="A6473" i="18"/>
  <c r="B6473" i="18"/>
  <c r="C6473" i="18"/>
  <c r="D6473" i="18"/>
  <c r="E6473" i="18"/>
  <c r="F6473" i="18"/>
  <c r="G6473" i="18"/>
  <c r="H6473" i="18"/>
  <c r="I6473" i="18"/>
  <c r="J6473" i="18"/>
  <c r="K6473" i="18"/>
  <c r="L6473" i="18"/>
  <c r="M6473" i="18"/>
  <c r="N6473" i="18"/>
  <c r="A6474" i="18"/>
  <c r="B6474" i="18"/>
  <c r="C6474" i="18"/>
  <c r="D6474" i="18"/>
  <c r="E6474" i="18"/>
  <c r="F6474" i="18"/>
  <c r="G6474" i="18"/>
  <c r="H6474" i="18"/>
  <c r="I6474" i="18"/>
  <c r="J6474" i="18"/>
  <c r="K6474" i="18"/>
  <c r="L6474" i="18"/>
  <c r="M6474" i="18"/>
  <c r="N6474" i="18"/>
  <c r="A6475" i="18"/>
  <c r="B6475" i="18"/>
  <c r="C6475" i="18"/>
  <c r="D6475" i="18"/>
  <c r="E6475" i="18"/>
  <c r="F6475" i="18"/>
  <c r="G6475" i="18"/>
  <c r="H6475" i="18"/>
  <c r="I6475" i="18"/>
  <c r="J6475" i="18"/>
  <c r="K6475" i="18"/>
  <c r="L6475" i="18"/>
  <c r="M6475" i="18"/>
  <c r="N6475" i="18"/>
  <c r="A6476" i="18"/>
  <c r="B6476" i="18"/>
  <c r="C6476" i="18"/>
  <c r="D6476" i="18"/>
  <c r="E6476" i="18"/>
  <c r="F6476" i="18"/>
  <c r="G6476" i="18"/>
  <c r="H6476" i="18"/>
  <c r="I6476" i="18"/>
  <c r="J6476" i="18"/>
  <c r="K6476" i="18"/>
  <c r="L6476" i="18"/>
  <c r="M6476" i="18"/>
  <c r="N6476" i="18"/>
  <c r="A6477" i="18"/>
  <c r="B6477" i="18"/>
  <c r="C6477" i="18"/>
  <c r="D6477" i="18"/>
  <c r="E6477" i="18"/>
  <c r="F6477" i="18"/>
  <c r="G6477" i="18"/>
  <c r="H6477" i="18"/>
  <c r="I6477" i="18"/>
  <c r="J6477" i="18"/>
  <c r="K6477" i="18"/>
  <c r="L6477" i="18"/>
  <c r="M6477" i="18"/>
  <c r="N6477" i="18"/>
  <c r="A6478" i="18"/>
  <c r="B6478" i="18"/>
  <c r="C6478" i="18"/>
  <c r="D6478" i="18"/>
  <c r="E6478" i="18"/>
  <c r="F6478" i="18"/>
  <c r="G6478" i="18"/>
  <c r="H6478" i="18"/>
  <c r="I6478" i="18"/>
  <c r="J6478" i="18"/>
  <c r="K6478" i="18"/>
  <c r="L6478" i="18"/>
  <c r="M6478" i="18"/>
  <c r="N6478" i="18"/>
  <c r="A6479" i="18"/>
  <c r="B6479" i="18"/>
  <c r="C6479" i="18"/>
  <c r="D6479" i="18"/>
  <c r="E6479" i="18"/>
  <c r="F6479" i="18"/>
  <c r="G6479" i="18"/>
  <c r="H6479" i="18"/>
  <c r="I6479" i="18"/>
  <c r="J6479" i="18"/>
  <c r="K6479" i="18"/>
  <c r="L6479" i="18"/>
  <c r="M6479" i="18"/>
  <c r="N6479" i="18"/>
  <c r="A6480" i="18"/>
  <c r="B6480" i="18"/>
  <c r="C6480" i="18"/>
  <c r="D6480" i="18"/>
  <c r="E6480" i="18"/>
  <c r="F6480" i="18"/>
  <c r="G6480" i="18"/>
  <c r="H6480" i="18"/>
  <c r="I6480" i="18"/>
  <c r="J6480" i="18"/>
  <c r="K6480" i="18"/>
  <c r="L6480" i="18"/>
  <c r="M6480" i="18"/>
  <c r="N6480" i="18"/>
  <c r="A6481" i="18"/>
  <c r="B6481" i="18"/>
  <c r="C6481" i="18"/>
  <c r="D6481" i="18"/>
  <c r="E6481" i="18"/>
  <c r="F6481" i="18"/>
  <c r="G6481" i="18"/>
  <c r="H6481" i="18"/>
  <c r="I6481" i="18"/>
  <c r="J6481" i="18"/>
  <c r="K6481" i="18"/>
  <c r="L6481" i="18"/>
  <c r="M6481" i="18"/>
  <c r="N6481" i="18"/>
  <c r="A6482" i="18"/>
  <c r="B6482" i="18"/>
  <c r="C6482" i="18"/>
  <c r="D6482" i="18"/>
  <c r="E6482" i="18"/>
  <c r="F6482" i="18"/>
  <c r="G6482" i="18"/>
  <c r="H6482" i="18"/>
  <c r="I6482" i="18"/>
  <c r="J6482" i="18"/>
  <c r="K6482" i="18"/>
  <c r="L6482" i="18"/>
  <c r="M6482" i="18"/>
  <c r="N6482" i="18"/>
  <c r="A6483" i="18"/>
  <c r="B6483" i="18"/>
  <c r="C6483" i="18"/>
  <c r="D6483" i="18"/>
  <c r="E6483" i="18"/>
  <c r="F6483" i="18"/>
  <c r="G6483" i="18"/>
  <c r="H6483" i="18"/>
  <c r="I6483" i="18"/>
  <c r="J6483" i="18"/>
  <c r="K6483" i="18"/>
  <c r="L6483" i="18"/>
  <c r="M6483" i="18"/>
  <c r="N6483" i="18"/>
  <c r="A6484" i="18"/>
  <c r="B6484" i="18"/>
  <c r="C6484" i="18"/>
  <c r="D6484" i="18"/>
  <c r="E6484" i="18"/>
  <c r="F6484" i="18"/>
  <c r="G6484" i="18"/>
  <c r="H6484" i="18"/>
  <c r="I6484" i="18"/>
  <c r="J6484" i="18"/>
  <c r="K6484" i="18"/>
  <c r="L6484" i="18"/>
  <c r="M6484" i="18"/>
  <c r="N6484" i="18"/>
  <c r="A6485" i="18"/>
  <c r="B6485" i="18"/>
  <c r="C6485" i="18"/>
  <c r="D6485" i="18"/>
  <c r="E6485" i="18"/>
  <c r="F6485" i="18"/>
  <c r="G6485" i="18"/>
  <c r="H6485" i="18"/>
  <c r="I6485" i="18"/>
  <c r="J6485" i="18"/>
  <c r="K6485" i="18"/>
  <c r="L6485" i="18"/>
  <c r="M6485" i="18"/>
  <c r="N6485" i="18"/>
  <c r="A6486" i="18"/>
  <c r="B6486" i="18"/>
  <c r="C6486" i="18"/>
  <c r="D6486" i="18"/>
  <c r="E6486" i="18"/>
  <c r="F6486" i="18"/>
  <c r="G6486" i="18"/>
  <c r="H6486" i="18"/>
  <c r="I6486" i="18"/>
  <c r="J6486" i="18"/>
  <c r="K6486" i="18"/>
  <c r="L6486" i="18"/>
  <c r="M6486" i="18"/>
  <c r="N6486" i="18"/>
  <c r="A6487" i="18"/>
  <c r="B6487" i="18"/>
  <c r="C6487" i="18"/>
  <c r="D6487" i="18"/>
  <c r="E6487" i="18"/>
  <c r="F6487" i="18"/>
  <c r="G6487" i="18"/>
  <c r="H6487" i="18"/>
  <c r="I6487" i="18"/>
  <c r="J6487" i="18"/>
  <c r="K6487" i="18"/>
  <c r="L6487" i="18"/>
  <c r="M6487" i="18"/>
  <c r="N6487" i="18"/>
  <c r="A6488" i="18"/>
  <c r="B6488" i="18"/>
  <c r="C6488" i="18"/>
  <c r="D6488" i="18"/>
  <c r="E6488" i="18"/>
  <c r="F6488" i="18"/>
  <c r="G6488" i="18"/>
  <c r="H6488" i="18"/>
  <c r="I6488" i="18"/>
  <c r="J6488" i="18"/>
  <c r="K6488" i="18"/>
  <c r="L6488" i="18"/>
  <c r="M6488" i="18"/>
  <c r="N6488" i="18"/>
  <c r="A6489" i="18"/>
  <c r="B6489" i="18"/>
  <c r="C6489" i="18"/>
  <c r="D6489" i="18"/>
  <c r="E6489" i="18"/>
  <c r="F6489" i="18"/>
  <c r="G6489" i="18"/>
  <c r="H6489" i="18"/>
  <c r="I6489" i="18"/>
  <c r="J6489" i="18"/>
  <c r="K6489" i="18"/>
  <c r="L6489" i="18"/>
  <c r="M6489" i="18"/>
  <c r="N6489" i="18"/>
  <c r="A6490" i="18"/>
  <c r="B6490" i="18"/>
  <c r="C6490" i="18"/>
  <c r="D6490" i="18"/>
  <c r="E6490" i="18"/>
  <c r="F6490" i="18"/>
  <c r="G6490" i="18"/>
  <c r="H6490" i="18"/>
  <c r="I6490" i="18"/>
  <c r="J6490" i="18"/>
  <c r="K6490" i="18"/>
  <c r="L6490" i="18"/>
  <c r="M6490" i="18"/>
  <c r="N6490" i="18"/>
  <c r="A6491" i="18"/>
  <c r="B6491" i="18"/>
  <c r="C6491" i="18"/>
  <c r="D6491" i="18"/>
  <c r="E6491" i="18"/>
  <c r="F6491" i="18"/>
  <c r="G6491" i="18"/>
  <c r="H6491" i="18"/>
  <c r="I6491" i="18"/>
  <c r="J6491" i="18"/>
  <c r="K6491" i="18"/>
  <c r="L6491" i="18"/>
  <c r="M6491" i="18"/>
  <c r="N6491" i="18"/>
  <c r="A6492" i="18"/>
  <c r="B6492" i="18"/>
  <c r="C6492" i="18"/>
  <c r="D6492" i="18"/>
  <c r="E6492" i="18"/>
  <c r="F6492" i="18"/>
  <c r="G6492" i="18"/>
  <c r="H6492" i="18"/>
  <c r="I6492" i="18"/>
  <c r="J6492" i="18"/>
  <c r="K6492" i="18"/>
  <c r="L6492" i="18"/>
  <c r="M6492" i="18"/>
  <c r="N6492" i="18"/>
  <c r="A6493" i="18"/>
  <c r="B6493" i="18"/>
  <c r="C6493" i="18"/>
  <c r="D6493" i="18"/>
  <c r="E6493" i="18"/>
  <c r="F6493" i="18"/>
  <c r="G6493" i="18"/>
  <c r="H6493" i="18"/>
  <c r="I6493" i="18"/>
  <c r="J6493" i="18"/>
  <c r="K6493" i="18"/>
  <c r="L6493" i="18"/>
  <c r="M6493" i="18"/>
  <c r="N6493" i="18"/>
  <c r="A6494" i="18"/>
  <c r="B6494" i="18"/>
  <c r="C6494" i="18"/>
  <c r="D6494" i="18"/>
  <c r="E6494" i="18"/>
  <c r="F6494" i="18"/>
  <c r="G6494" i="18"/>
  <c r="H6494" i="18"/>
  <c r="I6494" i="18"/>
  <c r="J6494" i="18"/>
  <c r="K6494" i="18"/>
  <c r="L6494" i="18"/>
  <c r="M6494" i="18"/>
  <c r="N6494" i="18"/>
  <c r="A6495" i="18"/>
  <c r="B6495" i="18"/>
  <c r="C6495" i="18"/>
  <c r="D6495" i="18"/>
  <c r="E6495" i="18"/>
  <c r="F6495" i="18"/>
  <c r="G6495" i="18"/>
  <c r="H6495" i="18"/>
  <c r="I6495" i="18"/>
  <c r="J6495" i="18"/>
  <c r="K6495" i="18"/>
  <c r="L6495" i="18"/>
  <c r="M6495" i="18"/>
  <c r="N6495" i="18"/>
  <c r="A6496" i="18"/>
  <c r="B6496" i="18"/>
  <c r="C6496" i="18"/>
  <c r="D6496" i="18"/>
  <c r="E6496" i="18"/>
  <c r="F6496" i="18"/>
  <c r="G6496" i="18"/>
  <c r="H6496" i="18"/>
  <c r="I6496" i="18"/>
  <c r="J6496" i="18"/>
  <c r="K6496" i="18"/>
  <c r="L6496" i="18"/>
  <c r="M6496" i="18"/>
  <c r="N6496" i="18"/>
  <c r="A6497" i="18"/>
  <c r="B6497" i="18"/>
  <c r="C6497" i="18"/>
  <c r="D6497" i="18"/>
  <c r="E6497" i="18"/>
  <c r="F6497" i="18"/>
  <c r="G6497" i="18"/>
  <c r="H6497" i="18"/>
  <c r="I6497" i="18"/>
  <c r="J6497" i="18"/>
  <c r="K6497" i="18"/>
  <c r="L6497" i="18"/>
  <c r="M6497" i="18"/>
  <c r="N6497" i="18"/>
  <c r="A6498" i="18"/>
  <c r="B6498" i="18"/>
  <c r="C6498" i="18"/>
  <c r="D6498" i="18"/>
  <c r="E6498" i="18"/>
  <c r="F6498" i="18"/>
  <c r="G6498" i="18"/>
  <c r="H6498" i="18"/>
  <c r="I6498" i="18"/>
  <c r="J6498" i="18"/>
  <c r="K6498" i="18"/>
  <c r="L6498" i="18"/>
  <c r="M6498" i="18"/>
  <c r="N6498" i="18"/>
  <c r="A6499" i="18"/>
  <c r="B6499" i="18"/>
  <c r="C6499" i="18"/>
  <c r="D6499" i="18"/>
  <c r="E6499" i="18"/>
  <c r="F6499" i="18"/>
  <c r="G6499" i="18"/>
  <c r="H6499" i="18"/>
  <c r="I6499" i="18"/>
  <c r="J6499" i="18"/>
  <c r="K6499" i="18"/>
  <c r="L6499" i="18"/>
  <c r="M6499" i="18"/>
  <c r="N6499" i="18"/>
  <c r="A6500" i="18"/>
  <c r="B6500" i="18"/>
  <c r="C6500" i="18"/>
  <c r="D6500" i="18"/>
  <c r="E6500" i="18"/>
  <c r="F6500" i="18"/>
  <c r="G6500" i="18"/>
  <c r="H6500" i="18"/>
  <c r="I6500" i="18"/>
  <c r="J6500" i="18"/>
  <c r="K6500" i="18"/>
  <c r="L6500" i="18"/>
  <c r="M6500" i="18"/>
  <c r="N6500" i="18"/>
  <c r="A6501" i="18"/>
  <c r="B6501" i="18"/>
  <c r="C6501" i="18"/>
  <c r="D6501" i="18"/>
  <c r="E6501" i="18"/>
  <c r="F6501" i="18"/>
  <c r="G6501" i="18"/>
  <c r="H6501" i="18"/>
  <c r="I6501" i="18"/>
  <c r="J6501" i="18"/>
  <c r="K6501" i="18"/>
  <c r="L6501" i="18"/>
  <c r="M6501" i="18"/>
  <c r="N6501" i="18"/>
  <c r="A6502" i="18"/>
  <c r="B6502" i="18"/>
  <c r="C6502" i="18"/>
  <c r="D6502" i="18"/>
  <c r="E6502" i="18"/>
  <c r="F6502" i="18"/>
  <c r="G6502" i="18"/>
  <c r="H6502" i="18"/>
  <c r="I6502" i="18"/>
  <c r="J6502" i="18"/>
  <c r="K6502" i="18"/>
  <c r="L6502" i="18"/>
  <c r="M6502" i="18"/>
  <c r="N6502" i="18"/>
  <c r="A6503" i="18"/>
  <c r="B6503" i="18"/>
  <c r="C6503" i="18"/>
  <c r="D6503" i="18"/>
  <c r="E6503" i="18"/>
  <c r="F6503" i="18"/>
  <c r="G6503" i="18"/>
  <c r="H6503" i="18"/>
  <c r="I6503" i="18"/>
  <c r="J6503" i="18"/>
  <c r="K6503" i="18"/>
  <c r="L6503" i="18"/>
  <c r="M6503" i="18"/>
  <c r="N6503" i="18"/>
  <c r="A6504" i="18"/>
  <c r="B6504" i="18"/>
  <c r="C6504" i="18"/>
  <c r="D6504" i="18"/>
  <c r="E6504" i="18"/>
  <c r="F6504" i="18"/>
  <c r="G6504" i="18"/>
  <c r="H6504" i="18"/>
  <c r="I6504" i="18"/>
  <c r="J6504" i="18"/>
  <c r="K6504" i="18"/>
  <c r="L6504" i="18"/>
  <c r="M6504" i="18"/>
  <c r="N6504" i="18"/>
  <c r="A6505" i="18"/>
  <c r="B6505" i="18"/>
  <c r="C6505" i="18"/>
  <c r="D6505" i="18"/>
  <c r="E6505" i="18"/>
  <c r="F6505" i="18"/>
  <c r="G6505" i="18"/>
  <c r="H6505" i="18"/>
  <c r="I6505" i="18"/>
  <c r="J6505" i="18"/>
  <c r="K6505" i="18"/>
  <c r="L6505" i="18"/>
  <c r="M6505" i="18"/>
  <c r="N6505" i="18"/>
  <c r="A6506" i="18"/>
  <c r="B6506" i="18"/>
  <c r="C6506" i="18"/>
  <c r="D6506" i="18"/>
  <c r="E6506" i="18"/>
  <c r="F6506" i="18"/>
  <c r="G6506" i="18"/>
  <c r="H6506" i="18"/>
  <c r="I6506" i="18"/>
  <c r="J6506" i="18"/>
  <c r="K6506" i="18"/>
  <c r="L6506" i="18"/>
  <c r="M6506" i="18"/>
  <c r="N6506" i="18"/>
  <c r="A6507" i="18"/>
  <c r="B6507" i="18"/>
  <c r="C6507" i="18"/>
  <c r="D6507" i="18"/>
  <c r="E6507" i="18"/>
  <c r="F6507" i="18"/>
  <c r="G6507" i="18"/>
  <c r="H6507" i="18"/>
  <c r="I6507" i="18"/>
  <c r="J6507" i="18"/>
  <c r="K6507" i="18"/>
  <c r="L6507" i="18"/>
  <c r="M6507" i="18"/>
  <c r="N6507" i="18"/>
  <c r="A6508" i="18"/>
  <c r="B6508" i="18"/>
  <c r="C6508" i="18"/>
  <c r="D6508" i="18"/>
  <c r="E6508" i="18"/>
  <c r="F6508" i="18"/>
  <c r="G6508" i="18"/>
  <c r="H6508" i="18"/>
  <c r="I6508" i="18"/>
  <c r="J6508" i="18"/>
  <c r="K6508" i="18"/>
  <c r="L6508" i="18"/>
  <c r="M6508" i="18"/>
  <c r="N6508" i="18"/>
  <c r="A6509" i="18"/>
  <c r="B6509" i="18"/>
  <c r="C6509" i="18"/>
  <c r="D6509" i="18"/>
  <c r="E6509" i="18"/>
  <c r="F6509" i="18"/>
  <c r="G6509" i="18"/>
  <c r="H6509" i="18"/>
  <c r="I6509" i="18"/>
  <c r="J6509" i="18"/>
  <c r="K6509" i="18"/>
  <c r="L6509" i="18"/>
  <c r="M6509" i="18"/>
  <c r="N6509" i="18"/>
  <c r="A6510" i="18"/>
  <c r="B6510" i="18"/>
  <c r="C6510" i="18"/>
  <c r="D6510" i="18"/>
  <c r="E6510" i="18"/>
  <c r="F6510" i="18"/>
  <c r="G6510" i="18"/>
  <c r="H6510" i="18"/>
  <c r="I6510" i="18"/>
  <c r="J6510" i="18"/>
  <c r="K6510" i="18"/>
  <c r="L6510" i="18"/>
  <c r="M6510" i="18"/>
  <c r="N6510" i="18"/>
  <c r="A6511" i="18"/>
  <c r="B6511" i="18"/>
  <c r="C6511" i="18"/>
  <c r="D6511" i="18"/>
  <c r="E6511" i="18"/>
  <c r="F6511" i="18"/>
  <c r="G6511" i="18"/>
  <c r="H6511" i="18"/>
  <c r="I6511" i="18"/>
  <c r="J6511" i="18"/>
  <c r="K6511" i="18"/>
  <c r="L6511" i="18"/>
  <c r="M6511" i="18"/>
  <c r="N6511" i="18"/>
  <c r="A6512" i="18"/>
  <c r="B6512" i="18"/>
  <c r="C6512" i="18"/>
  <c r="D6512" i="18"/>
  <c r="E6512" i="18"/>
  <c r="F6512" i="18"/>
  <c r="G6512" i="18"/>
  <c r="H6512" i="18"/>
  <c r="I6512" i="18"/>
  <c r="J6512" i="18"/>
  <c r="K6512" i="18"/>
  <c r="L6512" i="18"/>
  <c r="M6512" i="18"/>
  <c r="N6512" i="18"/>
  <c r="A6513" i="18"/>
  <c r="B6513" i="18"/>
  <c r="C6513" i="18"/>
  <c r="D6513" i="18"/>
  <c r="E6513" i="18"/>
  <c r="F6513" i="18"/>
  <c r="G6513" i="18"/>
  <c r="H6513" i="18"/>
  <c r="I6513" i="18"/>
  <c r="J6513" i="18"/>
  <c r="K6513" i="18"/>
  <c r="L6513" i="18"/>
  <c r="M6513" i="18"/>
  <c r="N6513" i="18"/>
  <c r="A6514" i="18"/>
  <c r="B6514" i="18"/>
  <c r="C6514" i="18"/>
  <c r="D6514" i="18"/>
  <c r="E6514" i="18"/>
  <c r="F6514" i="18"/>
  <c r="G6514" i="18"/>
  <c r="H6514" i="18"/>
  <c r="I6514" i="18"/>
  <c r="J6514" i="18"/>
  <c r="K6514" i="18"/>
  <c r="L6514" i="18"/>
  <c r="M6514" i="18"/>
  <c r="N6514" i="18"/>
  <c r="A6515" i="18"/>
  <c r="B6515" i="18"/>
  <c r="C6515" i="18"/>
  <c r="D6515" i="18"/>
  <c r="E6515" i="18"/>
  <c r="F6515" i="18"/>
  <c r="G6515" i="18"/>
  <c r="H6515" i="18"/>
  <c r="I6515" i="18"/>
  <c r="J6515" i="18"/>
  <c r="K6515" i="18"/>
  <c r="L6515" i="18"/>
  <c r="M6515" i="18"/>
  <c r="N6515" i="18"/>
  <c r="A6516" i="18"/>
  <c r="B6516" i="18"/>
  <c r="C6516" i="18"/>
  <c r="D6516" i="18"/>
  <c r="E6516" i="18"/>
  <c r="F6516" i="18"/>
  <c r="G6516" i="18"/>
  <c r="H6516" i="18"/>
  <c r="I6516" i="18"/>
  <c r="J6516" i="18"/>
  <c r="K6516" i="18"/>
  <c r="L6516" i="18"/>
  <c r="M6516" i="18"/>
  <c r="N6516" i="18"/>
  <c r="A6517" i="18"/>
  <c r="B6517" i="18"/>
  <c r="C6517" i="18"/>
  <c r="D6517" i="18"/>
  <c r="E6517" i="18"/>
  <c r="F6517" i="18"/>
  <c r="G6517" i="18"/>
  <c r="H6517" i="18"/>
  <c r="I6517" i="18"/>
  <c r="J6517" i="18"/>
  <c r="K6517" i="18"/>
  <c r="L6517" i="18"/>
  <c r="M6517" i="18"/>
  <c r="N6517" i="18"/>
  <c r="A6518" i="18"/>
  <c r="B6518" i="18"/>
  <c r="C6518" i="18"/>
  <c r="D6518" i="18"/>
  <c r="E6518" i="18"/>
  <c r="F6518" i="18"/>
  <c r="G6518" i="18"/>
  <c r="H6518" i="18"/>
  <c r="I6518" i="18"/>
  <c r="J6518" i="18"/>
  <c r="K6518" i="18"/>
  <c r="L6518" i="18"/>
  <c r="M6518" i="18"/>
  <c r="N6518" i="18"/>
  <c r="A6519" i="18"/>
  <c r="B6519" i="18"/>
  <c r="C6519" i="18"/>
  <c r="D6519" i="18"/>
  <c r="E6519" i="18"/>
  <c r="F6519" i="18"/>
  <c r="G6519" i="18"/>
  <c r="H6519" i="18"/>
  <c r="I6519" i="18"/>
  <c r="J6519" i="18"/>
  <c r="K6519" i="18"/>
  <c r="L6519" i="18"/>
  <c r="M6519" i="18"/>
  <c r="N6519" i="18"/>
  <c r="A6520" i="18"/>
  <c r="B6520" i="18"/>
  <c r="C6520" i="18"/>
  <c r="D6520" i="18"/>
  <c r="E6520" i="18"/>
  <c r="F6520" i="18"/>
  <c r="G6520" i="18"/>
  <c r="H6520" i="18"/>
  <c r="I6520" i="18"/>
  <c r="J6520" i="18"/>
  <c r="K6520" i="18"/>
  <c r="L6520" i="18"/>
  <c r="M6520" i="18"/>
  <c r="N6520" i="18"/>
  <c r="A6521" i="18"/>
  <c r="B6521" i="18"/>
  <c r="C6521" i="18"/>
  <c r="D6521" i="18"/>
  <c r="E6521" i="18"/>
  <c r="F6521" i="18"/>
  <c r="G6521" i="18"/>
  <c r="H6521" i="18"/>
  <c r="I6521" i="18"/>
  <c r="J6521" i="18"/>
  <c r="K6521" i="18"/>
  <c r="L6521" i="18"/>
  <c r="M6521" i="18"/>
  <c r="N6521" i="18"/>
  <c r="A6522" i="18"/>
  <c r="B6522" i="18"/>
  <c r="C6522" i="18"/>
  <c r="D6522" i="18"/>
  <c r="E6522" i="18"/>
  <c r="F6522" i="18"/>
  <c r="G6522" i="18"/>
  <c r="H6522" i="18"/>
  <c r="I6522" i="18"/>
  <c r="J6522" i="18"/>
  <c r="K6522" i="18"/>
  <c r="L6522" i="18"/>
  <c r="M6522" i="18"/>
  <c r="N6522" i="18"/>
  <c r="A6523" i="18"/>
  <c r="B6523" i="18"/>
  <c r="C6523" i="18"/>
  <c r="D6523" i="18"/>
  <c r="E6523" i="18"/>
  <c r="F6523" i="18"/>
  <c r="G6523" i="18"/>
  <c r="H6523" i="18"/>
  <c r="I6523" i="18"/>
  <c r="J6523" i="18"/>
  <c r="K6523" i="18"/>
  <c r="L6523" i="18"/>
  <c r="M6523" i="18"/>
  <c r="N6523" i="18"/>
  <c r="A6524" i="18"/>
  <c r="B6524" i="18"/>
  <c r="C6524" i="18"/>
  <c r="D6524" i="18"/>
  <c r="E6524" i="18"/>
  <c r="F6524" i="18"/>
  <c r="G6524" i="18"/>
  <c r="H6524" i="18"/>
  <c r="I6524" i="18"/>
  <c r="J6524" i="18"/>
  <c r="K6524" i="18"/>
  <c r="L6524" i="18"/>
  <c r="M6524" i="18"/>
  <c r="N6524" i="18"/>
  <c r="A6525" i="18"/>
  <c r="B6525" i="18"/>
  <c r="C6525" i="18"/>
  <c r="D6525" i="18"/>
  <c r="E6525" i="18"/>
  <c r="F6525" i="18"/>
  <c r="G6525" i="18"/>
  <c r="H6525" i="18"/>
  <c r="I6525" i="18"/>
  <c r="J6525" i="18"/>
  <c r="K6525" i="18"/>
  <c r="L6525" i="18"/>
  <c r="M6525" i="18"/>
  <c r="N6525" i="18"/>
  <c r="A6526" i="18"/>
  <c r="B6526" i="18"/>
  <c r="C6526" i="18"/>
  <c r="D6526" i="18"/>
  <c r="E6526" i="18"/>
  <c r="F6526" i="18"/>
  <c r="G6526" i="18"/>
  <c r="H6526" i="18"/>
  <c r="I6526" i="18"/>
  <c r="J6526" i="18"/>
  <c r="K6526" i="18"/>
  <c r="L6526" i="18"/>
  <c r="M6526" i="18"/>
  <c r="N6526" i="18"/>
  <c r="A6527" i="18"/>
  <c r="B6527" i="18"/>
  <c r="C6527" i="18"/>
  <c r="D6527" i="18"/>
  <c r="E6527" i="18"/>
  <c r="F6527" i="18"/>
  <c r="G6527" i="18"/>
  <c r="H6527" i="18"/>
  <c r="I6527" i="18"/>
  <c r="J6527" i="18"/>
  <c r="K6527" i="18"/>
  <c r="L6527" i="18"/>
  <c r="M6527" i="18"/>
  <c r="N6527" i="18"/>
  <c r="A6528" i="18"/>
  <c r="B6528" i="18"/>
  <c r="C6528" i="18"/>
  <c r="D6528" i="18"/>
  <c r="E6528" i="18"/>
  <c r="F6528" i="18"/>
  <c r="G6528" i="18"/>
  <c r="H6528" i="18"/>
  <c r="I6528" i="18"/>
  <c r="J6528" i="18"/>
  <c r="K6528" i="18"/>
  <c r="L6528" i="18"/>
  <c r="M6528" i="18"/>
  <c r="N6528" i="18"/>
  <c r="A6529" i="18"/>
  <c r="B6529" i="18"/>
  <c r="C6529" i="18"/>
  <c r="D6529" i="18"/>
  <c r="E6529" i="18"/>
  <c r="F6529" i="18"/>
  <c r="G6529" i="18"/>
  <c r="H6529" i="18"/>
  <c r="I6529" i="18"/>
  <c r="J6529" i="18"/>
  <c r="K6529" i="18"/>
  <c r="L6529" i="18"/>
  <c r="M6529" i="18"/>
  <c r="N6529" i="18"/>
  <c r="A6530" i="18"/>
  <c r="B6530" i="18"/>
  <c r="C6530" i="18"/>
  <c r="D6530" i="18"/>
  <c r="E6530" i="18"/>
  <c r="F6530" i="18"/>
  <c r="G6530" i="18"/>
  <c r="H6530" i="18"/>
  <c r="I6530" i="18"/>
  <c r="J6530" i="18"/>
  <c r="K6530" i="18"/>
  <c r="L6530" i="18"/>
  <c r="M6530" i="18"/>
  <c r="N6530" i="18"/>
  <c r="A6531" i="18"/>
  <c r="B6531" i="18"/>
  <c r="C6531" i="18"/>
  <c r="D6531" i="18"/>
  <c r="E6531" i="18"/>
  <c r="F6531" i="18"/>
  <c r="G6531" i="18"/>
  <c r="H6531" i="18"/>
  <c r="I6531" i="18"/>
  <c r="J6531" i="18"/>
  <c r="K6531" i="18"/>
  <c r="L6531" i="18"/>
  <c r="M6531" i="18"/>
  <c r="N6531" i="18"/>
  <c r="A6532" i="18"/>
  <c r="B6532" i="18"/>
  <c r="C6532" i="18"/>
  <c r="D6532" i="18"/>
  <c r="E6532" i="18"/>
  <c r="F6532" i="18"/>
  <c r="G6532" i="18"/>
  <c r="H6532" i="18"/>
  <c r="I6532" i="18"/>
  <c r="J6532" i="18"/>
  <c r="K6532" i="18"/>
  <c r="L6532" i="18"/>
  <c r="M6532" i="18"/>
  <c r="N6532" i="18"/>
  <c r="A6533" i="18"/>
  <c r="B6533" i="18"/>
  <c r="C6533" i="18"/>
  <c r="D6533" i="18"/>
  <c r="E6533" i="18"/>
  <c r="F6533" i="18"/>
  <c r="G6533" i="18"/>
  <c r="H6533" i="18"/>
  <c r="I6533" i="18"/>
  <c r="J6533" i="18"/>
  <c r="K6533" i="18"/>
  <c r="L6533" i="18"/>
  <c r="M6533" i="18"/>
  <c r="N6533" i="18"/>
  <c r="A6534" i="18"/>
  <c r="B6534" i="18"/>
  <c r="C6534" i="18"/>
  <c r="D6534" i="18"/>
  <c r="E6534" i="18"/>
  <c r="F6534" i="18"/>
  <c r="G6534" i="18"/>
  <c r="H6534" i="18"/>
  <c r="I6534" i="18"/>
  <c r="J6534" i="18"/>
  <c r="K6534" i="18"/>
  <c r="L6534" i="18"/>
  <c r="M6534" i="18"/>
  <c r="N6534" i="18"/>
  <c r="A6535" i="18"/>
  <c r="B6535" i="18"/>
  <c r="C6535" i="18"/>
  <c r="D6535" i="18"/>
  <c r="E6535" i="18"/>
  <c r="F6535" i="18"/>
  <c r="G6535" i="18"/>
  <c r="H6535" i="18"/>
  <c r="I6535" i="18"/>
  <c r="J6535" i="18"/>
  <c r="K6535" i="18"/>
  <c r="L6535" i="18"/>
  <c r="M6535" i="18"/>
  <c r="N6535" i="18"/>
  <c r="A6536" i="18"/>
  <c r="B6536" i="18"/>
  <c r="C6536" i="18"/>
  <c r="D6536" i="18"/>
  <c r="E6536" i="18"/>
  <c r="F6536" i="18"/>
  <c r="G6536" i="18"/>
  <c r="H6536" i="18"/>
  <c r="I6536" i="18"/>
  <c r="J6536" i="18"/>
  <c r="K6536" i="18"/>
  <c r="L6536" i="18"/>
  <c r="M6536" i="18"/>
  <c r="N6536" i="18"/>
  <c r="A6537" i="18"/>
  <c r="B6537" i="18"/>
  <c r="C6537" i="18"/>
  <c r="D6537" i="18"/>
  <c r="E6537" i="18"/>
  <c r="F6537" i="18"/>
  <c r="G6537" i="18"/>
  <c r="H6537" i="18"/>
  <c r="I6537" i="18"/>
  <c r="J6537" i="18"/>
  <c r="K6537" i="18"/>
  <c r="L6537" i="18"/>
  <c r="M6537" i="18"/>
  <c r="N6537" i="18"/>
  <c r="A6538" i="18"/>
  <c r="B6538" i="18"/>
  <c r="C6538" i="18"/>
  <c r="D6538" i="18"/>
  <c r="E6538" i="18"/>
  <c r="F6538" i="18"/>
  <c r="G6538" i="18"/>
  <c r="H6538" i="18"/>
  <c r="I6538" i="18"/>
  <c r="J6538" i="18"/>
  <c r="K6538" i="18"/>
  <c r="L6538" i="18"/>
  <c r="M6538" i="18"/>
  <c r="N6538" i="18"/>
  <c r="A6539" i="18"/>
  <c r="B6539" i="18"/>
  <c r="C6539" i="18"/>
  <c r="D6539" i="18"/>
  <c r="E6539" i="18"/>
  <c r="F6539" i="18"/>
  <c r="G6539" i="18"/>
  <c r="H6539" i="18"/>
  <c r="I6539" i="18"/>
  <c r="J6539" i="18"/>
  <c r="K6539" i="18"/>
  <c r="L6539" i="18"/>
  <c r="M6539" i="18"/>
  <c r="N6539" i="18"/>
  <c r="A6540" i="18"/>
  <c r="B6540" i="18"/>
  <c r="C6540" i="18"/>
  <c r="D6540" i="18"/>
  <c r="E6540" i="18"/>
  <c r="F6540" i="18"/>
  <c r="G6540" i="18"/>
  <c r="H6540" i="18"/>
  <c r="I6540" i="18"/>
  <c r="J6540" i="18"/>
  <c r="K6540" i="18"/>
  <c r="L6540" i="18"/>
  <c r="M6540" i="18"/>
  <c r="N6540" i="18"/>
  <c r="A6541" i="18"/>
  <c r="B6541" i="18"/>
  <c r="C6541" i="18"/>
  <c r="D6541" i="18"/>
  <c r="E6541" i="18"/>
  <c r="F6541" i="18"/>
  <c r="G6541" i="18"/>
  <c r="H6541" i="18"/>
  <c r="I6541" i="18"/>
  <c r="J6541" i="18"/>
  <c r="K6541" i="18"/>
  <c r="L6541" i="18"/>
  <c r="M6541" i="18"/>
  <c r="N6541" i="18"/>
  <c r="A6542" i="18"/>
  <c r="B6542" i="18"/>
  <c r="C6542" i="18"/>
  <c r="D6542" i="18"/>
  <c r="E6542" i="18"/>
  <c r="F6542" i="18"/>
  <c r="G6542" i="18"/>
  <c r="H6542" i="18"/>
  <c r="I6542" i="18"/>
  <c r="J6542" i="18"/>
  <c r="K6542" i="18"/>
  <c r="L6542" i="18"/>
  <c r="M6542" i="18"/>
  <c r="N6542" i="18"/>
  <c r="A6543" i="18"/>
  <c r="B6543" i="18"/>
  <c r="C6543" i="18"/>
  <c r="D6543" i="18"/>
  <c r="E6543" i="18"/>
  <c r="F6543" i="18"/>
  <c r="G6543" i="18"/>
  <c r="H6543" i="18"/>
  <c r="I6543" i="18"/>
  <c r="J6543" i="18"/>
  <c r="K6543" i="18"/>
  <c r="L6543" i="18"/>
  <c r="M6543" i="18"/>
  <c r="N6543" i="18"/>
  <c r="A6544" i="18"/>
  <c r="B6544" i="18"/>
  <c r="C6544" i="18"/>
  <c r="D6544" i="18"/>
  <c r="E6544" i="18"/>
  <c r="F6544" i="18"/>
  <c r="G6544" i="18"/>
  <c r="H6544" i="18"/>
  <c r="I6544" i="18"/>
  <c r="J6544" i="18"/>
  <c r="K6544" i="18"/>
  <c r="L6544" i="18"/>
  <c r="M6544" i="18"/>
  <c r="N6544" i="18"/>
  <c r="A6545" i="18"/>
  <c r="B6545" i="18"/>
  <c r="C6545" i="18"/>
  <c r="D6545" i="18"/>
  <c r="E6545" i="18"/>
  <c r="F6545" i="18"/>
  <c r="G6545" i="18"/>
  <c r="H6545" i="18"/>
  <c r="I6545" i="18"/>
  <c r="J6545" i="18"/>
  <c r="K6545" i="18"/>
  <c r="L6545" i="18"/>
  <c r="M6545" i="18"/>
  <c r="N6545" i="18"/>
  <c r="A6546" i="18"/>
  <c r="B6546" i="18"/>
  <c r="C6546" i="18"/>
  <c r="D6546" i="18"/>
  <c r="E6546" i="18"/>
  <c r="F6546" i="18"/>
  <c r="G6546" i="18"/>
  <c r="H6546" i="18"/>
  <c r="I6546" i="18"/>
  <c r="J6546" i="18"/>
  <c r="K6546" i="18"/>
  <c r="L6546" i="18"/>
  <c r="M6546" i="18"/>
  <c r="N6546" i="18"/>
  <c r="A6547" i="18"/>
  <c r="B6547" i="18"/>
  <c r="C6547" i="18"/>
  <c r="D6547" i="18"/>
  <c r="E6547" i="18"/>
  <c r="F6547" i="18"/>
  <c r="G6547" i="18"/>
  <c r="H6547" i="18"/>
  <c r="I6547" i="18"/>
  <c r="J6547" i="18"/>
  <c r="K6547" i="18"/>
  <c r="L6547" i="18"/>
  <c r="M6547" i="18"/>
  <c r="N6547" i="18"/>
  <c r="A6548" i="18"/>
  <c r="B6548" i="18"/>
  <c r="C6548" i="18"/>
  <c r="D6548" i="18"/>
  <c r="E6548" i="18"/>
  <c r="F6548" i="18"/>
  <c r="G6548" i="18"/>
  <c r="H6548" i="18"/>
  <c r="I6548" i="18"/>
  <c r="J6548" i="18"/>
  <c r="K6548" i="18"/>
  <c r="L6548" i="18"/>
  <c r="M6548" i="18"/>
  <c r="N6548" i="18"/>
  <c r="A6549" i="18"/>
  <c r="B6549" i="18"/>
  <c r="C6549" i="18"/>
  <c r="D6549" i="18"/>
  <c r="E6549" i="18"/>
  <c r="F6549" i="18"/>
  <c r="G6549" i="18"/>
  <c r="H6549" i="18"/>
  <c r="I6549" i="18"/>
  <c r="J6549" i="18"/>
  <c r="K6549" i="18"/>
  <c r="L6549" i="18"/>
  <c r="M6549" i="18"/>
  <c r="N6549" i="18"/>
  <c r="A6550" i="18"/>
  <c r="B6550" i="18"/>
  <c r="C6550" i="18"/>
  <c r="D6550" i="18"/>
  <c r="E6550" i="18"/>
  <c r="F6550" i="18"/>
  <c r="G6550" i="18"/>
  <c r="H6550" i="18"/>
  <c r="I6550" i="18"/>
  <c r="J6550" i="18"/>
  <c r="K6550" i="18"/>
  <c r="L6550" i="18"/>
  <c r="M6550" i="18"/>
  <c r="N6550" i="18"/>
  <c r="A6551" i="18"/>
  <c r="B6551" i="18"/>
  <c r="C6551" i="18"/>
  <c r="D6551" i="18"/>
  <c r="E6551" i="18"/>
  <c r="F6551" i="18"/>
  <c r="G6551" i="18"/>
  <c r="H6551" i="18"/>
  <c r="I6551" i="18"/>
  <c r="J6551" i="18"/>
  <c r="K6551" i="18"/>
  <c r="L6551" i="18"/>
  <c r="M6551" i="18"/>
  <c r="N6551" i="18"/>
  <c r="A6552" i="18"/>
  <c r="B6552" i="18"/>
  <c r="C6552" i="18"/>
  <c r="D6552" i="18"/>
  <c r="E6552" i="18"/>
  <c r="F6552" i="18"/>
  <c r="G6552" i="18"/>
  <c r="H6552" i="18"/>
  <c r="I6552" i="18"/>
  <c r="J6552" i="18"/>
  <c r="K6552" i="18"/>
  <c r="L6552" i="18"/>
  <c r="M6552" i="18"/>
  <c r="N6552" i="18"/>
  <c r="A6553" i="18"/>
  <c r="B6553" i="18"/>
  <c r="C6553" i="18"/>
  <c r="D6553" i="18"/>
  <c r="E6553" i="18"/>
  <c r="F6553" i="18"/>
  <c r="G6553" i="18"/>
  <c r="H6553" i="18"/>
  <c r="I6553" i="18"/>
  <c r="J6553" i="18"/>
  <c r="K6553" i="18"/>
  <c r="L6553" i="18"/>
  <c r="M6553" i="18"/>
  <c r="N6553" i="18"/>
  <c r="A6554" i="18"/>
  <c r="B6554" i="18"/>
  <c r="C6554" i="18"/>
  <c r="D6554" i="18"/>
  <c r="E6554" i="18"/>
  <c r="F6554" i="18"/>
  <c r="G6554" i="18"/>
  <c r="H6554" i="18"/>
  <c r="I6554" i="18"/>
  <c r="J6554" i="18"/>
  <c r="K6554" i="18"/>
  <c r="L6554" i="18"/>
  <c r="M6554" i="18"/>
  <c r="N6554" i="18"/>
  <c r="A6555" i="18"/>
  <c r="B6555" i="18"/>
  <c r="C6555" i="18"/>
  <c r="D6555" i="18"/>
  <c r="E6555" i="18"/>
  <c r="F6555" i="18"/>
  <c r="G6555" i="18"/>
  <c r="H6555" i="18"/>
  <c r="I6555" i="18"/>
  <c r="J6555" i="18"/>
  <c r="K6555" i="18"/>
  <c r="L6555" i="18"/>
  <c r="M6555" i="18"/>
  <c r="N6555" i="18"/>
  <c r="A6556" i="18"/>
  <c r="B6556" i="18"/>
  <c r="C6556" i="18"/>
  <c r="D6556" i="18"/>
  <c r="E6556" i="18"/>
  <c r="F6556" i="18"/>
  <c r="G6556" i="18"/>
  <c r="H6556" i="18"/>
  <c r="I6556" i="18"/>
  <c r="J6556" i="18"/>
  <c r="K6556" i="18"/>
  <c r="L6556" i="18"/>
  <c r="M6556" i="18"/>
  <c r="N6556" i="18"/>
  <c r="A6557" i="18"/>
  <c r="B6557" i="18"/>
  <c r="C6557" i="18"/>
  <c r="D6557" i="18"/>
  <c r="E6557" i="18"/>
  <c r="F6557" i="18"/>
  <c r="G6557" i="18"/>
  <c r="H6557" i="18"/>
  <c r="I6557" i="18"/>
  <c r="J6557" i="18"/>
  <c r="K6557" i="18"/>
  <c r="L6557" i="18"/>
  <c r="M6557" i="18"/>
  <c r="N6557" i="18"/>
  <c r="A6558" i="18"/>
  <c r="B6558" i="18"/>
  <c r="C6558" i="18"/>
  <c r="D6558" i="18"/>
  <c r="E6558" i="18"/>
  <c r="F6558" i="18"/>
  <c r="G6558" i="18"/>
  <c r="H6558" i="18"/>
  <c r="I6558" i="18"/>
  <c r="J6558" i="18"/>
  <c r="K6558" i="18"/>
  <c r="L6558" i="18"/>
  <c r="M6558" i="18"/>
  <c r="N6558" i="18"/>
  <c r="A6559" i="18"/>
  <c r="B6559" i="18"/>
  <c r="C6559" i="18"/>
  <c r="D6559" i="18"/>
  <c r="E6559" i="18"/>
  <c r="F6559" i="18"/>
  <c r="G6559" i="18"/>
  <c r="H6559" i="18"/>
  <c r="I6559" i="18"/>
  <c r="J6559" i="18"/>
  <c r="K6559" i="18"/>
  <c r="L6559" i="18"/>
  <c r="M6559" i="18"/>
  <c r="N6559" i="18"/>
  <c r="A6560" i="18"/>
  <c r="B6560" i="18"/>
  <c r="C6560" i="18"/>
  <c r="D6560" i="18"/>
  <c r="E6560" i="18"/>
  <c r="F6560" i="18"/>
  <c r="G6560" i="18"/>
  <c r="H6560" i="18"/>
  <c r="I6560" i="18"/>
  <c r="J6560" i="18"/>
  <c r="K6560" i="18"/>
  <c r="L6560" i="18"/>
  <c r="M6560" i="18"/>
  <c r="N6560" i="18"/>
  <c r="A6561" i="18"/>
  <c r="B6561" i="18"/>
  <c r="C6561" i="18"/>
  <c r="D6561" i="18"/>
  <c r="E6561" i="18"/>
  <c r="F6561" i="18"/>
  <c r="G6561" i="18"/>
  <c r="H6561" i="18"/>
  <c r="I6561" i="18"/>
  <c r="J6561" i="18"/>
  <c r="K6561" i="18"/>
  <c r="L6561" i="18"/>
  <c r="M6561" i="18"/>
  <c r="N6561" i="18"/>
  <c r="A6562" i="18"/>
  <c r="B6562" i="18"/>
  <c r="C6562" i="18"/>
  <c r="D6562" i="18"/>
  <c r="E6562" i="18"/>
  <c r="F6562" i="18"/>
  <c r="G6562" i="18"/>
  <c r="H6562" i="18"/>
  <c r="I6562" i="18"/>
  <c r="J6562" i="18"/>
  <c r="K6562" i="18"/>
  <c r="L6562" i="18"/>
  <c r="M6562" i="18"/>
  <c r="N6562" i="18"/>
  <c r="A6563" i="18"/>
  <c r="B6563" i="18"/>
  <c r="C6563" i="18"/>
  <c r="D6563" i="18"/>
  <c r="E6563" i="18"/>
  <c r="F6563" i="18"/>
  <c r="G6563" i="18"/>
  <c r="H6563" i="18"/>
  <c r="I6563" i="18"/>
  <c r="J6563" i="18"/>
  <c r="K6563" i="18"/>
  <c r="L6563" i="18"/>
  <c r="M6563" i="18"/>
  <c r="N6563" i="18"/>
  <c r="A6564" i="18"/>
  <c r="B6564" i="18"/>
  <c r="C6564" i="18"/>
  <c r="D6564" i="18"/>
  <c r="E6564" i="18"/>
  <c r="F6564" i="18"/>
  <c r="G6564" i="18"/>
  <c r="H6564" i="18"/>
  <c r="I6564" i="18"/>
  <c r="J6564" i="18"/>
  <c r="K6564" i="18"/>
  <c r="L6564" i="18"/>
  <c r="M6564" i="18"/>
  <c r="N6564" i="18"/>
  <c r="A6565" i="18"/>
  <c r="B6565" i="18"/>
  <c r="C6565" i="18"/>
  <c r="D6565" i="18"/>
  <c r="E6565" i="18"/>
  <c r="F6565" i="18"/>
  <c r="G6565" i="18"/>
  <c r="H6565" i="18"/>
  <c r="I6565" i="18"/>
  <c r="J6565" i="18"/>
  <c r="K6565" i="18"/>
  <c r="L6565" i="18"/>
  <c r="M6565" i="18"/>
  <c r="N6565" i="18"/>
  <c r="A6566" i="18"/>
  <c r="B6566" i="18"/>
  <c r="C6566" i="18"/>
  <c r="D6566" i="18"/>
  <c r="E6566" i="18"/>
  <c r="F6566" i="18"/>
  <c r="G6566" i="18"/>
  <c r="H6566" i="18"/>
  <c r="I6566" i="18"/>
  <c r="J6566" i="18"/>
  <c r="K6566" i="18"/>
  <c r="L6566" i="18"/>
  <c r="M6566" i="18"/>
  <c r="N6566" i="18"/>
  <c r="A6567" i="18"/>
  <c r="B6567" i="18"/>
  <c r="C6567" i="18"/>
  <c r="D6567" i="18"/>
  <c r="E6567" i="18"/>
  <c r="F6567" i="18"/>
  <c r="G6567" i="18"/>
  <c r="H6567" i="18"/>
  <c r="I6567" i="18"/>
  <c r="J6567" i="18"/>
  <c r="K6567" i="18"/>
  <c r="L6567" i="18"/>
  <c r="M6567" i="18"/>
  <c r="N6567" i="18"/>
  <c r="A6568" i="18"/>
  <c r="B6568" i="18"/>
  <c r="C6568" i="18"/>
  <c r="D6568" i="18"/>
  <c r="E6568" i="18"/>
  <c r="F6568" i="18"/>
  <c r="G6568" i="18"/>
  <c r="H6568" i="18"/>
  <c r="I6568" i="18"/>
  <c r="J6568" i="18"/>
  <c r="K6568" i="18"/>
  <c r="L6568" i="18"/>
  <c r="M6568" i="18"/>
  <c r="N6568" i="18"/>
  <c r="A6569" i="18"/>
  <c r="B6569" i="18"/>
  <c r="C6569" i="18"/>
  <c r="D6569" i="18"/>
  <c r="E6569" i="18"/>
  <c r="F6569" i="18"/>
  <c r="G6569" i="18"/>
  <c r="H6569" i="18"/>
  <c r="I6569" i="18"/>
  <c r="J6569" i="18"/>
  <c r="K6569" i="18"/>
  <c r="L6569" i="18"/>
  <c r="M6569" i="18"/>
  <c r="N6569" i="18"/>
  <c r="A6570" i="18"/>
  <c r="B6570" i="18"/>
  <c r="C6570" i="18"/>
  <c r="D6570" i="18"/>
  <c r="E6570" i="18"/>
  <c r="F6570" i="18"/>
  <c r="G6570" i="18"/>
  <c r="H6570" i="18"/>
  <c r="I6570" i="18"/>
  <c r="J6570" i="18"/>
  <c r="K6570" i="18"/>
  <c r="L6570" i="18"/>
  <c r="M6570" i="18"/>
  <c r="N6570" i="18"/>
  <c r="A6571" i="18"/>
  <c r="B6571" i="18"/>
  <c r="C6571" i="18"/>
  <c r="D6571" i="18"/>
  <c r="E6571" i="18"/>
  <c r="F6571" i="18"/>
  <c r="G6571" i="18"/>
  <c r="H6571" i="18"/>
  <c r="I6571" i="18"/>
  <c r="J6571" i="18"/>
  <c r="K6571" i="18"/>
  <c r="L6571" i="18"/>
  <c r="M6571" i="18"/>
  <c r="N6571" i="18"/>
  <c r="A6572" i="18"/>
  <c r="B6572" i="18"/>
  <c r="C6572" i="18"/>
  <c r="D6572" i="18"/>
  <c r="E6572" i="18"/>
  <c r="F6572" i="18"/>
  <c r="G6572" i="18"/>
  <c r="H6572" i="18"/>
  <c r="I6572" i="18"/>
  <c r="J6572" i="18"/>
  <c r="K6572" i="18"/>
  <c r="L6572" i="18"/>
  <c r="M6572" i="18"/>
  <c r="N6572" i="18"/>
  <c r="A6573" i="18"/>
  <c r="B6573" i="18"/>
  <c r="C6573" i="18"/>
  <c r="D6573" i="18"/>
  <c r="E6573" i="18"/>
  <c r="F6573" i="18"/>
  <c r="G6573" i="18"/>
  <c r="H6573" i="18"/>
  <c r="I6573" i="18"/>
  <c r="J6573" i="18"/>
  <c r="K6573" i="18"/>
  <c r="L6573" i="18"/>
  <c r="M6573" i="18"/>
  <c r="N6573" i="18"/>
  <c r="A6574" i="18"/>
  <c r="B6574" i="18"/>
  <c r="C6574" i="18"/>
  <c r="D6574" i="18"/>
  <c r="E6574" i="18"/>
  <c r="F6574" i="18"/>
  <c r="G6574" i="18"/>
  <c r="H6574" i="18"/>
  <c r="I6574" i="18"/>
  <c r="J6574" i="18"/>
  <c r="K6574" i="18"/>
  <c r="L6574" i="18"/>
  <c r="M6574" i="18"/>
  <c r="N6574" i="18"/>
  <c r="A6575" i="18"/>
  <c r="B6575" i="18"/>
  <c r="C6575" i="18"/>
  <c r="D6575" i="18"/>
  <c r="E6575" i="18"/>
  <c r="F6575" i="18"/>
  <c r="G6575" i="18"/>
  <c r="H6575" i="18"/>
  <c r="I6575" i="18"/>
  <c r="J6575" i="18"/>
  <c r="K6575" i="18"/>
  <c r="L6575" i="18"/>
  <c r="M6575" i="18"/>
  <c r="N6575" i="18"/>
  <c r="A6576" i="18"/>
  <c r="B6576" i="18"/>
  <c r="C6576" i="18"/>
  <c r="D6576" i="18"/>
  <c r="E6576" i="18"/>
  <c r="F6576" i="18"/>
  <c r="G6576" i="18"/>
  <c r="H6576" i="18"/>
  <c r="I6576" i="18"/>
  <c r="J6576" i="18"/>
  <c r="K6576" i="18"/>
  <c r="L6576" i="18"/>
  <c r="M6576" i="18"/>
  <c r="N6576" i="18"/>
  <c r="A6577" i="18"/>
  <c r="B6577" i="18"/>
  <c r="C6577" i="18"/>
  <c r="D6577" i="18"/>
  <c r="E6577" i="18"/>
  <c r="F6577" i="18"/>
  <c r="G6577" i="18"/>
  <c r="H6577" i="18"/>
  <c r="I6577" i="18"/>
  <c r="J6577" i="18"/>
  <c r="K6577" i="18"/>
  <c r="L6577" i="18"/>
  <c r="M6577" i="18"/>
  <c r="N6577" i="18"/>
  <c r="A6578" i="18"/>
  <c r="B6578" i="18"/>
  <c r="C6578" i="18"/>
  <c r="D6578" i="18"/>
  <c r="E6578" i="18"/>
  <c r="F6578" i="18"/>
  <c r="G6578" i="18"/>
  <c r="H6578" i="18"/>
  <c r="I6578" i="18"/>
  <c r="J6578" i="18"/>
  <c r="K6578" i="18"/>
  <c r="L6578" i="18"/>
  <c r="M6578" i="18"/>
  <c r="N6578" i="18"/>
  <c r="A6579" i="18"/>
  <c r="B6579" i="18"/>
  <c r="C6579" i="18"/>
  <c r="D6579" i="18"/>
  <c r="E6579" i="18"/>
  <c r="F6579" i="18"/>
  <c r="G6579" i="18"/>
  <c r="H6579" i="18"/>
  <c r="I6579" i="18"/>
  <c r="J6579" i="18"/>
  <c r="K6579" i="18"/>
  <c r="L6579" i="18"/>
  <c r="M6579" i="18"/>
  <c r="N6579" i="18"/>
  <c r="A6580" i="18"/>
  <c r="B6580" i="18"/>
  <c r="C6580" i="18"/>
  <c r="D6580" i="18"/>
  <c r="E6580" i="18"/>
  <c r="F6580" i="18"/>
  <c r="G6580" i="18"/>
  <c r="H6580" i="18"/>
  <c r="I6580" i="18"/>
  <c r="J6580" i="18"/>
  <c r="K6580" i="18"/>
  <c r="L6580" i="18"/>
  <c r="M6580" i="18"/>
  <c r="N6580" i="18"/>
  <c r="A6581" i="18"/>
  <c r="B6581" i="18"/>
  <c r="C6581" i="18"/>
  <c r="D6581" i="18"/>
  <c r="E6581" i="18"/>
  <c r="F6581" i="18"/>
  <c r="G6581" i="18"/>
  <c r="H6581" i="18"/>
  <c r="I6581" i="18"/>
  <c r="J6581" i="18"/>
  <c r="K6581" i="18"/>
  <c r="L6581" i="18"/>
  <c r="M6581" i="18"/>
  <c r="N6581" i="18"/>
  <c r="A6582" i="18"/>
  <c r="B6582" i="18"/>
  <c r="C6582" i="18"/>
  <c r="D6582" i="18"/>
  <c r="E6582" i="18"/>
  <c r="F6582" i="18"/>
  <c r="G6582" i="18"/>
  <c r="H6582" i="18"/>
  <c r="I6582" i="18"/>
  <c r="J6582" i="18"/>
  <c r="K6582" i="18"/>
  <c r="L6582" i="18"/>
  <c r="M6582" i="18"/>
  <c r="N6582" i="18"/>
  <c r="A6583" i="18"/>
  <c r="B6583" i="18"/>
  <c r="C6583" i="18"/>
  <c r="D6583" i="18"/>
  <c r="E6583" i="18"/>
  <c r="F6583" i="18"/>
  <c r="G6583" i="18"/>
  <c r="H6583" i="18"/>
  <c r="I6583" i="18"/>
  <c r="J6583" i="18"/>
  <c r="K6583" i="18"/>
  <c r="L6583" i="18"/>
  <c r="M6583" i="18"/>
  <c r="N6583" i="18"/>
  <c r="A6584" i="18"/>
  <c r="B6584" i="18"/>
  <c r="C6584" i="18"/>
  <c r="D6584" i="18"/>
  <c r="E6584" i="18"/>
  <c r="F6584" i="18"/>
  <c r="G6584" i="18"/>
  <c r="H6584" i="18"/>
  <c r="I6584" i="18"/>
  <c r="J6584" i="18"/>
  <c r="K6584" i="18"/>
  <c r="L6584" i="18"/>
  <c r="M6584" i="18"/>
  <c r="N6584" i="18"/>
  <c r="A6585" i="18"/>
  <c r="B6585" i="18"/>
  <c r="C6585" i="18"/>
  <c r="D6585" i="18"/>
  <c r="E6585" i="18"/>
  <c r="F6585" i="18"/>
  <c r="G6585" i="18"/>
  <c r="H6585" i="18"/>
  <c r="I6585" i="18"/>
  <c r="J6585" i="18"/>
  <c r="K6585" i="18"/>
  <c r="L6585" i="18"/>
  <c r="M6585" i="18"/>
  <c r="N6585" i="18"/>
  <c r="A6586" i="18"/>
  <c r="B6586" i="18"/>
  <c r="C6586" i="18"/>
  <c r="D6586" i="18"/>
  <c r="E6586" i="18"/>
  <c r="F6586" i="18"/>
  <c r="G6586" i="18"/>
  <c r="H6586" i="18"/>
  <c r="I6586" i="18"/>
  <c r="J6586" i="18"/>
  <c r="K6586" i="18"/>
  <c r="L6586" i="18"/>
  <c r="M6586" i="18"/>
  <c r="N6586" i="18"/>
  <c r="A6587" i="18"/>
  <c r="B6587" i="18"/>
  <c r="C6587" i="18"/>
  <c r="D6587" i="18"/>
  <c r="E6587" i="18"/>
  <c r="F6587" i="18"/>
  <c r="G6587" i="18"/>
  <c r="H6587" i="18"/>
  <c r="I6587" i="18"/>
  <c r="J6587" i="18"/>
  <c r="K6587" i="18"/>
  <c r="L6587" i="18"/>
  <c r="M6587" i="18"/>
  <c r="N6587" i="18"/>
  <c r="A6588" i="18"/>
  <c r="B6588" i="18"/>
  <c r="C6588" i="18"/>
  <c r="D6588" i="18"/>
  <c r="E6588" i="18"/>
  <c r="F6588" i="18"/>
  <c r="G6588" i="18"/>
  <c r="H6588" i="18"/>
  <c r="I6588" i="18"/>
  <c r="J6588" i="18"/>
  <c r="K6588" i="18"/>
  <c r="L6588" i="18"/>
  <c r="M6588" i="18"/>
  <c r="N6588" i="18"/>
  <c r="A6589" i="18"/>
  <c r="B6589" i="18"/>
  <c r="C6589" i="18"/>
  <c r="D6589" i="18"/>
  <c r="E6589" i="18"/>
  <c r="F6589" i="18"/>
  <c r="G6589" i="18"/>
  <c r="H6589" i="18"/>
  <c r="I6589" i="18"/>
  <c r="J6589" i="18"/>
  <c r="K6589" i="18"/>
  <c r="L6589" i="18"/>
  <c r="M6589" i="18"/>
  <c r="N6589" i="18"/>
  <c r="A6590" i="18"/>
  <c r="B6590" i="18"/>
  <c r="C6590" i="18"/>
  <c r="D6590" i="18"/>
  <c r="E6590" i="18"/>
  <c r="F6590" i="18"/>
  <c r="G6590" i="18"/>
  <c r="H6590" i="18"/>
  <c r="I6590" i="18"/>
  <c r="J6590" i="18"/>
  <c r="K6590" i="18"/>
  <c r="L6590" i="18"/>
  <c r="M6590" i="18"/>
  <c r="N6590" i="18"/>
  <c r="A6591" i="18"/>
  <c r="B6591" i="18"/>
  <c r="C6591" i="18"/>
  <c r="D6591" i="18"/>
  <c r="E6591" i="18"/>
  <c r="F6591" i="18"/>
  <c r="G6591" i="18"/>
  <c r="H6591" i="18"/>
  <c r="I6591" i="18"/>
  <c r="J6591" i="18"/>
  <c r="K6591" i="18"/>
  <c r="L6591" i="18"/>
  <c r="M6591" i="18"/>
  <c r="N6591" i="18"/>
  <c r="A6592" i="18"/>
  <c r="B6592" i="18"/>
  <c r="C6592" i="18"/>
  <c r="D6592" i="18"/>
  <c r="E6592" i="18"/>
  <c r="F6592" i="18"/>
  <c r="G6592" i="18"/>
  <c r="H6592" i="18"/>
  <c r="I6592" i="18"/>
  <c r="J6592" i="18"/>
  <c r="K6592" i="18"/>
  <c r="L6592" i="18"/>
  <c r="M6592" i="18"/>
  <c r="N6592" i="18"/>
  <c r="A6593" i="18"/>
  <c r="B6593" i="18"/>
  <c r="C6593" i="18"/>
  <c r="D6593" i="18"/>
  <c r="E6593" i="18"/>
  <c r="F6593" i="18"/>
  <c r="G6593" i="18"/>
  <c r="H6593" i="18"/>
  <c r="I6593" i="18"/>
  <c r="J6593" i="18"/>
  <c r="K6593" i="18"/>
  <c r="L6593" i="18"/>
  <c r="M6593" i="18"/>
  <c r="N6593" i="18"/>
  <c r="A6594" i="18"/>
  <c r="B6594" i="18"/>
  <c r="C6594" i="18"/>
  <c r="D6594" i="18"/>
  <c r="E6594" i="18"/>
  <c r="F6594" i="18"/>
  <c r="G6594" i="18"/>
  <c r="H6594" i="18"/>
  <c r="I6594" i="18"/>
  <c r="J6594" i="18"/>
  <c r="K6594" i="18"/>
  <c r="L6594" i="18"/>
  <c r="M6594" i="18"/>
  <c r="N6594" i="18"/>
  <c r="A6595" i="18"/>
  <c r="B6595" i="18"/>
  <c r="C6595" i="18"/>
  <c r="D6595" i="18"/>
  <c r="E6595" i="18"/>
  <c r="F6595" i="18"/>
  <c r="G6595" i="18"/>
  <c r="H6595" i="18"/>
  <c r="I6595" i="18"/>
  <c r="J6595" i="18"/>
  <c r="K6595" i="18"/>
  <c r="L6595" i="18"/>
  <c r="M6595" i="18"/>
  <c r="N6595" i="18"/>
  <c r="A6596" i="18"/>
  <c r="B6596" i="18"/>
  <c r="C6596" i="18"/>
  <c r="D6596" i="18"/>
  <c r="E6596" i="18"/>
  <c r="F6596" i="18"/>
  <c r="G6596" i="18"/>
  <c r="H6596" i="18"/>
  <c r="I6596" i="18"/>
  <c r="J6596" i="18"/>
  <c r="K6596" i="18"/>
  <c r="L6596" i="18"/>
  <c r="M6596" i="18"/>
  <c r="N6596" i="18"/>
  <c r="A6597" i="18"/>
  <c r="B6597" i="18"/>
  <c r="C6597" i="18"/>
  <c r="D6597" i="18"/>
  <c r="E6597" i="18"/>
  <c r="F6597" i="18"/>
  <c r="G6597" i="18"/>
  <c r="H6597" i="18"/>
  <c r="I6597" i="18"/>
  <c r="J6597" i="18"/>
  <c r="K6597" i="18"/>
  <c r="L6597" i="18"/>
  <c r="M6597" i="18"/>
  <c r="N6597" i="18"/>
  <c r="A6598" i="18"/>
  <c r="B6598" i="18"/>
  <c r="C6598" i="18"/>
  <c r="D6598" i="18"/>
  <c r="E6598" i="18"/>
  <c r="F6598" i="18"/>
  <c r="G6598" i="18"/>
  <c r="H6598" i="18"/>
  <c r="I6598" i="18"/>
  <c r="J6598" i="18"/>
  <c r="K6598" i="18"/>
  <c r="L6598" i="18"/>
  <c r="M6598" i="18"/>
  <c r="N6598" i="18"/>
  <c r="A6599" i="18"/>
  <c r="B6599" i="18"/>
  <c r="C6599" i="18"/>
  <c r="D6599" i="18"/>
  <c r="E6599" i="18"/>
  <c r="F6599" i="18"/>
  <c r="G6599" i="18"/>
  <c r="H6599" i="18"/>
  <c r="I6599" i="18"/>
  <c r="J6599" i="18"/>
  <c r="K6599" i="18"/>
  <c r="L6599" i="18"/>
  <c r="M6599" i="18"/>
  <c r="N6599" i="18"/>
  <c r="A6600" i="18"/>
  <c r="B6600" i="18"/>
  <c r="C6600" i="18"/>
  <c r="D6600" i="18"/>
  <c r="E6600" i="18"/>
  <c r="F6600" i="18"/>
  <c r="G6600" i="18"/>
  <c r="H6600" i="18"/>
  <c r="I6600" i="18"/>
  <c r="J6600" i="18"/>
  <c r="K6600" i="18"/>
  <c r="L6600" i="18"/>
  <c r="M6600" i="18"/>
  <c r="N6600" i="18"/>
  <c r="A6601" i="18"/>
  <c r="B6601" i="18"/>
  <c r="C6601" i="18"/>
  <c r="D6601" i="18"/>
  <c r="E6601" i="18"/>
  <c r="F6601" i="18"/>
  <c r="G6601" i="18"/>
  <c r="H6601" i="18"/>
  <c r="I6601" i="18"/>
  <c r="J6601" i="18"/>
  <c r="K6601" i="18"/>
  <c r="L6601" i="18"/>
  <c r="M6601" i="18"/>
  <c r="N6601" i="18"/>
  <c r="A6602" i="18"/>
  <c r="B6602" i="18"/>
  <c r="C6602" i="18"/>
  <c r="D6602" i="18"/>
  <c r="E6602" i="18"/>
  <c r="F6602" i="18"/>
  <c r="G6602" i="18"/>
  <c r="H6602" i="18"/>
  <c r="I6602" i="18"/>
  <c r="J6602" i="18"/>
  <c r="K6602" i="18"/>
  <c r="L6602" i="18"/>
  <c r="M6602" i="18"/>
  <c r="N6602" i="18"/>
  <c r="A6603" i="18"/>
  <c r="B6603" i="18"/>
  <c r="C6603" i="18"/>
  <c r="D6603" i="18"/>
  <c r="E6603" i="18"/>
  <c r="F6603" i="18"/>
  <c r="G6603" i="18"/>
  <c r="H6603" i="18"/>
  <c r="I6603" i="18"/>
  <c r="J6603" i="18"/>
  <c r="K6603" i="18"/>
  <c r="L6603" i="18"/>
  <c r="M6603" i="18"/>
  <c r="N6603" i="18"/>
  <c r="A6604" i="18"/>
  <c r="B6604" i="18"/>
  <c r="C6604" i="18"/>
  <c r="D6604" i="18"/>
  <c r="E6604" i="18"/>
  <c r="F6604" i="18"/>
  <c r="G6604" i="18"/>
  <c r="H6604" i="18"/>
  <c r="I6604" i="18"/>
  <c r="J6604" i="18"/>
  <c r="K6604" i="18"/>
  <c r="L6604" i="18"/>
  <c r="M6604" i="18"/>
  <c r="N6604" i="18"/>
  <c r="A6605" i="18"/>
  <c r="B6605" i="18"/>
  <c r="C6605" i="18"/>
  <c r="D6605" i="18"/>
  <c r="E6605" i="18"/>
  <c r="F6605" i="18"/>
  <c r="G6605" i="18"/>
  <c r="H6605" i="18"/>
  <c r="I6605" i="18"/>
  <c r="J6605" i="18"/>
  <c r="K6605" i="18"/>
  <c r="L6605" i="18"/>
  <c r="M6605" i="18"/>
  <c r="N6605" i="18"/>
  <c r="A6606" i="18"/>
  <c r="B6606" i="18"/>
  <c r="C6606" i="18"/>
  <c r="D6606" i="18"/>
  <c r="E6606" i="18"/>
  <c r="F6606" i="18"/>
  <c r="G6606" i="18"/>
  <c r="H6606" i="18"/>
  <c r="I6606" i="18"/>
  <c r="J6606" i="18"/>
  <c r="K6606" i="18"/>
  <c r="L6606" i="18"/>
  <c r="M6606" i="18"/>
  <c r="N6606" i="18"/>
  <c r="A6607" i="18"/>
  <c r="B6607" i="18"/>
  <c r="C6607" i="18"/>
  <c r="D6607" i="18"/>
  <c r="E6607" i="18"/>
  <c r="F6607" i="18"/>
  <c r="G6607" i="18"/>
  <c r="H6607" i="18"/>
  <c r="I6607" i="18"/>
  <c r="J6607" i="18"/>
  <c r="K6607" i="18"/>
  <c r="L6607" i="18"/>
  <c r="M6607" i="18"/>
  <c r="N6607" i="18"/>
  <c r="A6608" i="18"/>
  <c r="B6608" i="18"/>
  <c r="C6608" i="18"/>
  <c r="D6608" i="18"/>
  <c r="E6608" i="18"/>
  <c r="F6608" i="18"/>
  <c r="G6608" i="18"/>
  <c r="H6608" i="18"/>
  <c r="I6608" i="18"/>
  <c r="J6608" i="18"/>
  <c r="K6608" i="18"/>
  <c r="L6608" i="18"/>
  <c r="M6608" i="18"/>
  <c r="N6608" i="18"/>
  <c r="A6609" i="18"/>
  <c r="B6609" i="18"/>
  <c r="C6609" i="18"/>
  <c r="D6609" i="18"/>
  <c r="E6609" i="18"/>
  <c r="F6609" i="18"/>
  <c r="G6609" i="18"/>
  <c r="H6609" i="18"/>
  <c r="I6609" i="18"/>
  <c r="J6609" i="18"/>
  <c r="K6609" i="18"/>
  <c r="L6609" i="18"/>
  <c r="M6609" i="18"/>
  <c r="N6609" i="18"/>
  <c r="A6610" i="18"/>
  <c r="B6610" i="18"/>
  <c r="C6610" i="18"/>
  <c r="D6610" i="18"/>
  <c r="E6610" i="18"/>
  <c r="F6610" i="18"/>
  <c r="G6610" i="18"/>
  <c r="H6610" i="18"/>
  <c r="I6610" i="18"/>
  <c r="J6610" i="18"/>
  <c r="K6610" i="18"/>
  <c r="L6610" i="18"/>
  <c r="M6610" i="18"/>
  <c r="N6610" i="18"/>
  <c r="A6611" i="18"/>
  <c r="B6611" i="18"/>
  <c r="C6611" i="18"/>
  <c r="D6611" i="18"/>
  <c r="E6611" i="18"/>
  <c r="F6611" i="18"/>
  <c r="G6611" i="18"/>
  <c r="H6611" i="18"/>
  <c r="I6611" i="18"/>
  <c r="J6611" i="18"/>
  <c r="K6611" i="18"/>
  <c r="L6611" i="18"/>
  <c r="M6611" i="18"/>
  <c r="N6611" i="18"/>
  <c r="A6612" i="18"/>
  <c r="B6612" i="18"/>
  <c r="C6612" i="18"/>
  <c r="D6612" i="18"/>
  <c r="E6612" i="18"/>
  <c r="F6612" i="18"/>
  <c r="G6612" i="18"/>
  <c r="H6612" i="18"/>
  <c r="I6612" i="18"/>
  <c r="J6612" i="18"/>
  <c r="K6612" i="18"/>
  <c r="L6612" i="18"/>
  <c r="M6612" i="18"/>
  <c r="N6612" i="18"/>
  <c r="A6613" i="18"/>
  <c r="B6613" i="18"/>
  <c r="C6613" i="18"/>
  <c r="D6613" i="18"/>
  <c r="E6613" i="18"/>
  <c r="F6613" i="18"/>
  <c r="G6613" i="18"/>
  <c r="H6613" i="18"/>
  <c r="I6613" i="18"/>
  <c r="J6613" i="18"/>
  <c r="K6613" i="18"/>
  <c r="L6613" i="18"/>
  <c r="M6613" i="18"/>
  <c r="N6613" i="18"/>
  <c r="A6614" i="18"/>
  <c r="B6614" i="18"/>
  <c r="C6614" i="18"/>
  <c r="D6614" i="18"/>
  <c r="E6614" i="18"/>
  <c r="F6614" i="18"/>
  <c r="G6614" i="18"/>
  <c r="H6614" i="18"/>
  <c r="I6614" i="18"/>
  <c r="J6614" i="18"/>
  <c r="K6614" i="18"/>
  <c r="L6614" i="18"/>
  <c r="M6614" i="18"/>
  <c r="N6614" i="18"/>
  <c r="A6615" i="18"/>
  <c r="B6615" i="18"/>
  <c r="C6615" i="18"/>
  <c r="D6615" i="18"/>
  <c r="E6615" i="18"/>
  <c r="F6615" i="18"/>
  <c r="G6615" i="18"/>
  <c r="H6615" i="18"/>
  <c r="I6615" i="18"/>
  <c r="J6615" i="18"/>
  <c r="K6615" i="18"/>
  <c r="L6615" i="18"/>
  <c r="M6615" i="18"/>
  <c r="N6615" i="18"/>
  <c r="A6616" i="18"/>
  <c r="B6616" i="18"/>
  <c r="C6616" i="18"/>
  <c r="D6616" i="18"/>
  <c r="E6616" i="18"/>
  <c r="F6616" i="18"/>
  <c r="G6616" i="18"/>
  <c r="H6616" i="18"/>
  <c r="I6616" i="18"/>
  <c r="J6616" i="18"/>
  <c r="K6616" i="18"/>
  <c r="L6616" i="18"/>
  <c r="M6616" i="18"/>
  <c r="N6616" i="18"/>
  <c r="A6617" i="18"/>
  <c r="B6617" i="18"/>
  <c r="C6617" i="18"/>
  <c r="D6617" i="18"/>
  <c r="E6617" i="18"/>
  <c r="F6617" i="18"/>
  <c r="G6617" i="18"/>
  <c r="H6617" i="18"/>
  <c r="I6617" i="18"/>
  <c r="J6617" i="18"/>
  <c r="K6617" i="18"/>
  <c r="L6617" i="18"/>
  <c r="M6617" i="18"/>
  <c r="N6617" i="18"/>
  <c r="A6618" i="18"/>
  <c r="B6618" i="18"/>
  <c r="C6618" i="18"/>
  <c r="D6618" i="18"/>
  <c r="E6618" i="18"/>
  <c r="F6618" i="18"/>
  <c r="G6618" i="18"/>
  <c r="H6618" i="18"/>
  <c r="I6618" i="18"/>
  <c r="J6618" i="18"/>
  <c r="K6618" i="18"/>
  <c r="L6618" i="18"/>
  <c r="M6618" i="18"/>
  <c r="N6618" i="18"/>
  <c r="A6619" i="18"/>
  <c r="B6619" i="18"/>
  <c r="C6619" i="18"/>
  <c r="D6619" i="18"/>
  <c r="E6619" i="18"/>
  <c r="F6619" i="18"/>
  <c r="G6619" i="18"/>
  <c r="H6619" i="18"/>
  <c r="I6619" i="18"/>
  <c r="J6619" i="18"/>
  <c r="K6619" i="18"/>
  <c r="L6619" i="18"/>
  <c r="M6619" i="18"/>
  <c r="N6619" i="18"/>
  <c r="A6620" i="18"/>
  <c r="B6620" i="18"/>
  <c r="C6620" i="18"/>
  <c r="D6620" i="18"/>
  <c r="E6620" i="18"/>
  <c r="F6620" i="18"/>
  <c r="G6620" i="18"/>
  <c r="H6620" i="18"/>
  <c r="I6620" i="18"/>
  <c r="J6620" i="18"/>
  <c r="K6620" i="18"/>
  <c r="L6620" i="18"/>
  <c r="M6620" i="18"/>
  <c r="N6620" i="18"/>
  <c r="A6621" i="18"/>
  <c r="B6621" i="18"/>
  <c r="C6621" i="18"/>
  <c r="D6621" i="18"/>
  <c r="E6621" i="18"/>
  <c r="F6621" i="18"/>
  <c r="G6621" i="18"/>
  <c r="H6621" i="18"/>
  <c r="I6621" i="18"/>
  <c r="J6621" i="18"/>
  <c r="K6621" i="18"/>
  <c r="L6621" i="18"/>
  <c r="M6621" i="18"/>
  <c r="N6621" i="18"/>
  <c r="A6622" i="18"/>
  <c r="B6622" i="18"/>
  <c r="C6622" i="18"/>
  <c r="D6622" i="18"/>
  <c r="E6622" i="18"/>
  <c r="F6622" i="18"/>
  <c r="G6622" i="18"/>
  <c r="H6622" i="18"/>
  <c r="I6622" i="18"/>
  <c r="J6622" i="18"/>
  <c r="K6622" i="18"/>
  <c r="L6622" i="18"/>
  <c r="M6622" i="18"/>
  <c r="N6622" i="18"/>
  <c r="A6623" i="18"/>
  <c r="B6623" i="18"/>
  <c r="C6623" i="18"/>
  <c r="D6623" i="18"/>
  <c r="E6623" i="18"/>
  <c r="F6623" i="18"/>
  <c r="G6623" i="18"/>
  <c r="H6623" i="18"/>
  <c r="I6623" i="18"/>
  <c r="J6623" i="18"/>
  <c r="K6623" i="18"/>
  <c r="L6623" i="18"/>
  <c r="M6623" i="18"/>
  <c r="N6623" i="18"/>
  <c r="A6624" i="18"/>
  <c r="B6624" i="18"/>
  <c r="C6624" i="18"/>
  <c r="D6624" i="18"/>
  <c r="E6624" i="18"/>
  <c r="F6624" i="18"/>
  <c r="G6624" i="18"/>
  <c r="H6624" i="18"/>
  <c r="I6624" i="18"/>
  <c r="J6624" i="18"/>
  <c r="K6624" i="18"/>
  <c r="L6624" i="18"/>
  <c r="M6624" i="18"/>
  <c r="N6624" i="18"/>
  <c r="A6625" i="18"/>
  <c r="B6625" i="18"/>
  <c r="C6625" i="18"/>
  <c r="D6625" i="18"/>
  <c r="E6625" i="18"/>
  <c r="F6625" i="18"/>
  <c r="G6625" i="18"/>
  <c r="H6625" i="18"/>
  <c r="I6625" i="18"/>
  <c r="J6625" i="18"/>
  <c r="K6625" i="18"/>
  <c r="L6625" i="18"/>
  <c r="M6625" i="18"/>
  <c r="N6625" i="18"/>
  <c r="A6626" i="18"/>
  <c r="B6626" i="18"/>
  <c r="C6626" i="18"/>
  <c r="D6626" i="18"/>
  <c r="E6626" i="18"/>
  <c r="F6626" i="18"/>
  <c r="G6626" i="18"/>
  <c r="H6626" i="18"/>
  <c r="I6626" i="18"/>
  <c r="J6626" i="18"/>
  <c r="K6626" i="18"/>
  <c r="L6626" i="18"/>
  <c r="M6626" i="18"/>
  <c r="N6626" i="18"/>
  <c r="A6627" i="18"/>
  <c r="B6627" i="18"/>
  <c r="C6627" i="18"/>
  <c r="D6627" i="18"/>
  <c r="E6627" i="18"/>
  <c r="F6627" i="18"/>
  <c r="G6627" i="18"/>
  <c r="H6627" i="18"/>
  <c r="I6627" i="18"/>
  <c r="J6627" i="18"/>
  <c r="K6627" i="18"/>
  <c r="L6627" i="18"/>
  <c r="M6627" i="18"/>
  <c r="N6627" i="18"/>
  <c r="A6628" i="18"/>
  <c r="B6628" i="18"/>
  <c r="C6628" i="18"/>
  <c r="D6628" i="18"/>
  <c r="E6628" i="18"/>
  <c r="F6628" i="18"/>
  <c r="G6628" i="18"/>
  <c r="H6628" i="18"/>
  <c r="I6628" i="18"/>
  <c r="J6628" i="18"/>
  <c r="K6628" i="18"/>
  <c r="L6628" i="18"/>
  <c r="M6628" i="18"/>
  <c r="N6628" i="18"/>
  <c r="A6629" i="18"/>
  <c r="B6629" i="18"/>
  <c r="C6629" i="18"/>
  <c r="D6629" i="18"/>
  <c r="E6629" i="18"/>
  <c r="F6629" i="18"/>
  <c r="G6629" i="18"/>
  <c r="H6629" i="18"/>
  <c r="I6629" i="18"/>
  <c r="J6629" i="18"/>
  <c r="K6629" i="18"/>
  <c r="L6629" i="18"/>
  <c r="M6629" i="18"/>
  <c r="N6629" i="18"/>
  <c r="A6630" i="18"/>
  <c r="B6630" i="18"/>
  <c r="C6630" i="18"/>
  <c r="D6630" i="18"/>
  <c r="E6630" i="18"/>
  <c r="F6630" i="18"/>
  <c r="G6630" i="18"/>
  <c r="H6630" i="18"/>
  <c r="I6630" i="18"/>
  <c r="J6630" i="18"/>
  <c r="K6630" i="18"/>
  <c r="L6630" i="18"/>
  <c r="M6630" i="18"/>
  <c r="N6630" i="18"/>
  <c r="A6631" i="18"/>
  <c r="B6631" i="18"/>
  <c r="C6631" i="18"/>
  <c r="D6631" i="18"/>
  <c r="E6631" i="18"/>
  <c r="F6631" i="18"/>
  <c r="G6631" i="18"/>
  <c r="H6631" i="18"/>
  <c r="I6631" i="18"/>
  <c r="J6631" i="18"/>
  <c r="K6631" i="18"/>
  <c r="L6631" i="18"/>
  <c r="M6631" i="18"/>
  <c r="N6631" i="18"/>
  <c r="A6632" i="18"/>
  <c r="B6632" i="18"/>
  <c r="C6632" i="18"/>
  <c r="D6632" i="18"/>
  <c r="E6632" i="18"/>
  <c r="F6632" i="18"/>
  <c r="G6632" i="18"/>
  <c r="H6632" i="18"/>
  <c r="I6632" i="18"/>
  <c r="J6632" i="18"/>
  <c r="K6632" i="18"/>
  <c r="L6632" i="18"/>
  <c r="M6632" i="18"/>
  <c r="N6632" i="18"/>
  <c r="A6633" i="18"/>
  <c r="B6633" i="18"/>
  <c r="C6633" i="18"/>
  <c r="D6633" i="18"/>
  <c r="E6633" i="18"/>
  <c r="F6633" i="18"/>
  <c r="G6633" i="18"/>
  <c r="H6633" i="18"/>
  <c r="I6633" i="18"/>
  <c r="J6633" i="18"/>
  <c r="K6633" i="18"/>
  <c r="L6633" i="18"/>
  <c r="M6633" i="18"/>
  <c r="N6633" i="18"/>
  <c r="A6634" i="18"/>
  <c r="B6634" i="18"/>
  <c r="C6634" i="18"/>
  <c r="D6634" i="18"/>
  <c r="E6634" i="18"/>
  <c r="F6634" i="18"/>
  <c r="G6634" i="18"/>
  <c r="H6634" i="18"/>
  <c r="I6634" i="18"/>
  <c r="J6634" i="18"/>
  <c r="K6634" i="18"/>
  <c r="L6634" i="18"/>
  <c r="M6634" i="18"/>
  <c r="N6634" i="18"/>
  <c r="A6635" i="18"/>
  <c r="B6635" i="18"/>
  <c r="C6635" i="18"/>
  <c r="D6635" i="18"/>
  <c r="E6635" i="18"/>
  <c r="F6635" i="18"/>
  <c r="G6635" i="18"/>
  <c r="H6635" i="18"/>
  <c r="I6635" i="18"/>
  <c r="J6635" i="18"/>
  <c r="K6635" i="18"/>
  <c r="L6635" i="18"/>
  <c r="M6635" i="18"/>
  <c r="N6635" i="18"/>
  <c r="A6636" i="18"/>
  <c r="B6636" i="18"/>
  <c r="C6636" i="18"/>
  <c r="D6636" i="18"/>
  <c r="E6636" i="18"/>
  <c r="F6636" i="18"/>
  <c r="G6636" i="18"/>
  <c r="H6636" i="18"/>
  <c r="I6636" i="18"/>
  <c r="J6636" i="18"/>
  <c r="K6636" i="18"/>
  <c r="L6636" i="18"/>
  <c r="M6636" i="18"/>
  <c r="N6636" i="18"/>
  <c r="A6637" i="18"/>
  <c r="B6637" i="18"/>
  <c r="C6637" i="18"/>
  <c r="D6637" i="18"/>
  <c r="E6637" i="18"/>
  <c r="F6637" i="18"/>
  <c r="G6637" i="18"/>
  <c r="H6637" i="18"/>
  <c r="I6637" i="18"/>
  <c r="J6637" i="18"/>
  <c r="K6637" i="18"/>
  <c r="L6637" i="18"/>
  <c r="M6637" i="18"/>
  <c r="N6637" i="18"/>
  <c r="A6638" i="18"/>
  <c r="B6638" i="18"/>
  <c r="C6638" i="18"/>
  <c r="D6638" i="18"/>
  <c r="E6638" i="18"/>
  <c r="F6638" i="18"/>
  <c r="G6638" i="18"/>
  <c r="H6638" i="18"/>
  <c r="I6638" i="18"/>
  <c r="J6638" i="18"/>
  <c r="K6638" i="18"/>
  <c r="L6638" i="18"/>
  <c r="M6638" i="18"/>
  <c r="N6638" i="18"/>
  <c r="A6639" i="18"/>
  <c r="B6639" i="18"/>
  <c r="C6639" i="18"/>
  <c r="D6639" i="18"/>
  <c r="E6639" i="18"/>
  <c r="F6639" i="18"/>
  <c r="G6639" i="18"/>
  <c r="H6639" i="18"/>
  <c r="I6639" i="18"/>
  <c r="J6639" i="18"/>
  <c r="K6639" i="18"/>
  <c r="L6639" i="18"/>
  <c r="M6639" i="18"/>
  <c r="N6639" i="18"/>
  <c r="A6640" i="18"/>
  <c r="B6640" i="18"/>
  <c r="C6640" i="18"/>
  <c r="D6640" i="18"/>
  <c r="E6640" i="18"/>
  <c r="F6640" i="18"/>
  <c r="G6640" i="18"/>
  <c r="H6640" i="18"/>
  <c r="I6640" i="18"/>
  <c r="J6640" i="18"/>
  <c r="K6640" i="18"/>
  <c r="L6640" i="18"/>
  <c r="M6640" i="18"/>
  <c r="N6640" i="18"/>
  <c r="A6641" i="18"/>
  <c r="B6641" i="18"/>
  <c r="C6641" i="18"/>
  <c r="D6641" i="18"/>
  <c r="E6641" i="18"/>
  <c r="F6641" i="18"/>
  <c r="G6641" i="18"/>
  <c r="H6641" i="18"/>
  <c r="I6641" i="18"/>
  <c r="J6641" i="18"/>
  <c r="K6641" i="18"/>
  <c r="L6641" i="18"/>
  <c r="M6641" i="18"/>
  <c r="N6641" i="18"/>
  <c r="A6642" i="18"/>
  <c r="B6642" i="18"/>
  <c r="C6642" i="18"/>
  <c r="D6642" i="18"/>
  <c r="E6642" i="18"/>
  <c r="F6642" i="18"/>
  <c r="G6642" i="18"/>
  <c r="H6642" i="18"/>
  <c r="I6642" i="18"/>
  <c r="J6642" i="18"/>
  <c r="K6642" i="18"/>
  <c r="L6642" i="18"/>
  <c r="M6642" i="18"/>
  <c r="N6642" i="18"/>
  <c r="A6643" i="18"/>
  <c r="B6643" i="18"/>
  <c r="C6643" i="18"/>
  <c r="D6643" i="18"/>
  <c r="E6643" i="18"/>
  <c r="F6643" i="18"/>
  <c r="G6643" i="18"/>
  <c r="H6643" i="18"/>
  <c r="I6643" i="18"/>
  <c r="J6643" i="18"/>
  <c r="K6643" i="18"/>
  <c r="L6643" i="18"/>
  <c r="M6643" i="18"/>
  <c r="N6643" i="18"/>
  <c r="A6644" i="18"/>
  <c r="B6644" i="18"/>
  <c r="C6644" i="18"/>
  <c r="D6644" i="18"/>
  <c r="E6644" i="18"/>
  <c r="F6644" i="18"/>
  <c r="G6644" i="18"/>
  <c r="H6644" i="18"/>
  <c r="I6644" i="18"/>
  <c r="J6644" i="18"/>
  <c r="K6644" i="18"/>
  <c r="L6644" i="18"/>
  <c r="M6644" i="18"/>
  <c r="N6644" i="18"/>
  <c r="A6645" i="18"/>
  <c r="B6645" i="18"/>
  <c r="C6645" i="18"/>
  <c r="D6645" i="18"/>
  <c r="E6645" i="18"/>
  <c r="F6645" i="18"/>
  <c r="G6645" i="18"/>
  <c r="H6645" i="18"/>
  <c r="I6645" i="18"/>
  <c r="J6645" i="18"/>
  <c r="K6645" i="18"/>
  <c r="L6645" i="18"/>
  <c r="M6645" i="18"/>
  <c r="N6645" i="18"/>
  <c r="A6646" i="18"/>
  <c r="B6646" i="18"/>
  <c r="C6646" i="18"/>
  <c r="D6646" i="18"/>
  <c r="E6646" i="18"/>
  <c r="F6646" i="18"/>
  <c r="G6646" i="18"/>
  <c r="H6646" i="18"/>
  <c r="I6646" i="18"/>
  <c r="J6646" i="18"/>
  <c r="K6646" i="18"/>
  <c r="L6646" i="18"/>
  <c r="M6646" i="18"/>
  <c r="N6646" i="18"/>
  <c r="A6647" i="18"/>
  <c r="B6647" i="18"/>
  <c r="C6647" i="18"/>
  <c r="D6647" i="18"/>
  <c r="E6647" i="18"/>
  <c r="F6647" i="18"/>
  <c r="G6647" i="18"/>
  <c r="H6647" i="18"/>
  <c r="I6647" i="18"/>
  <c r="J6647" i="18"/>
  <c r="K6647" i="18"/>
  <c r="L6647" i="18"/>
  <c r="M6647" i="18"/>
  <c r="N6647" i="18"/>
  <c r="A6648" i="18"/>
  <c r="B6648" i="18"/>
  <c r="C6648" i="18"/>
  <c r="D6648" i="18"/>
  <c r="E6648" i="18"/>
  <c r="F6648" i="18"/>
  <c r="G6648" i="18"/>
  <c r="H6648" i="18"/>
  <c r="I6648" i="18"/>
  <c r="J6648" i="18"/>
  <c r="K6648" i="18"/>
  <c r="L6648" i="18"/>
  <c r="M6648" i="18"/>
  <c r="N6648" i="18"/>
  <c r="A6649" i="18"/>
  <c r="B6649" i="18"/>
  <c r="C6649" i="18"/>
  <c r="D6649" i="18"/>
  <c r="E6649" i="18"/>
  <c r="F6649" i="18"/>
  <c r="G6649" i="18"/>
  <c r="H6649" i="18"/>
  <c r="I6649" i="18"/>
  <c r="J6649" i="18"/>
  <c r="K6649" i="18"/>
  <c r="L6649" i="18"/>
  <c r="M6649" i="18"/>
  <c r="N6649" i="18"/>
  <c r="A6650" i="18"/>
  <c r="B6650" i="18"/>
  <c r="C6650" i="18"/>
  <c r="D6650" i="18"/>
  <c r="E6650" i="18"/>
  <c r="F6650" i="18"/>
  <c r="G6650" i="18"/>
  <c r="H6650" i="18"/>
  <c r="I6650" i="18"/>
  <c r="J6650" i="18"/>
  <c r="K6650" i="18"/>
  <c r="L6650" i="18"/>
  <c r="M6650" i="18"/>
  <c r="N6650" i="18"/>
  <c r="A6651" i="18"/>
  <c r="B6651" i="18"/>
  <c r="C6651" i="18"/>
  <c r="D6651" i="18"/>
  <c r="E6651" i="18"/>
  <c r="F6651" i="18"/>
  <c r="G6651" i="18"/>
  <c r="H6651" i="18"/>
  <c r="I6651" i="18"/>
  <c r="J6651" i="18"/>
  <c r="K6651" i="18"/>
  <c r="L6651" i="18"/>
  <c r="M6651" i="18"/>
  <c r="N6651" i="18"/>
  <c r="A6652" i="18"/>
  <c r="B6652" i="18"/>
  <c r="C6652" i="18"/>
  <c r="D6652" i="18"/>
  <c r="E6652" i="18"/>
  <c r="F6652" i="18"/>
  <c r="G6652" i="18"/>
  <c r="H6652" i="18"/>
  <c r="I6652" i="18"/>
  <c r="J6652" i="18"/>
  <c r="K6652" i="18"/>
  <c r="L6652" i="18"/>
  <c r="M6652" i="18"/>
  <c r="N6652" i="18"/>
  <c r="A6653" i="18"/>
  <c r="B6653" i="18"/>
  <c r="C6653" i="18"/>
  <c r="D6653" i="18"/>
  <c r="E6653" i="18"/>
  <c r="F6653" i="18"/>
  <c r="G6653" i="18"/>
  <c r="H6653" i="18"/>
  <c r="I6653" i="18"/>
  <c r="J6653" i="18"/>
  <c r="K6653" i="18"/>
  <c r="L6653" i="18"/>
  <c r="M6653" i="18"/>
  <c r="N6653" i="18"/>
  <c r="A6654" i="18"/>
  <c r="B6654" i="18"/>
  <c r="C6654" i="18"/>
  <c r="D6654" i="18"/>
  <c r="E6654" i="18"/>
  <c r="F6654" i="18"/>
  <c r="G6654" i="18"/>
  <c r="H6654" i="18"/>
  <c r="I6654" i="18"/>
  <c r="J6654" i="18"/>
  <c r="K6654" i="18"/>
  <c r="L6654" i="18"/>
  <c r="M6654" i="18"/>
  <c r="N6654" i="18"/>
  <c r="A6655" i="18"/>
  <c r="B6655" i="18"/>
  <c r="C6655" i="18"/>
  <c r="D6655" i="18"/>
  <c r="E6655" i="18"/>
  <c r="F6655" i="18"/>
  <c r="G6655" i="18"/>
  <c r="H6655" i="18"/>
  <c r="I6655" i="18"/>
  <c r="J6655" i="18"/>
  <c r="K6655" i="18"/>
  <c r="L6655" i="18"/>
  <c r="M6655" i="18"/>
  <c r="N6655" i="18"/>
  <c r="A6656" i="18"/>
  <c r="B6656" i="18"/>
  <c r="C6656" i="18"/>
  <c r="D6656" i="18"/>
  <c r="E6656" i="18"/>
  <c r="F6656" i="18"/>
  <c r="G6656" i="18"/>
  <c r="H6656" i="18"/>
  <c r="I6656" i="18"/>
  <c r="J6656" i="18"/>
  <c r="K6656" i="18"/>
  <c r="L6656" i="18"/>
  <c r="M6656" i="18"/>
  <c r="N6656" i="18"/>
  <c r="A6657" i="18"/>
  <c r="B6657" i="18"/>
  <c r="C6657" i="18"/>
  <c r="D6657" i="18"/>
  <c r="E6657" i="18"/>
  <c r="F6657" i="18"/>
  <c r="G6657" i="18"/>
  <c r="H6657" i="18"/>
  <c r="I6657" i="18"/>
  <c r="J6657" i="18"/>
  <c r="K6657" i="18"/>
  <c r="L6657" i="18"/>
  <c r="M6657" i="18"/>
  <c r="N6657" i="18"/>
  <c r="A6658" i="18"/>
  <c r="B6658" i="18"/>
  <c r="C6658" i="18"/>
  <c r="D6658" i="18"/>
  <c r="E6658" i="18"/>
  <c r="F6658" i="18"/>
  <c r="G6658" i="18"/>
  <c r="H6658" i="18"/>
  <c r="I6658" i="18"/>
  <c r="J6658" i="18"/>
  <c r="K6658" i="18"/>
  <c r="L6658" i="18"/>
  <c r="M6658" i="18"/>
  <c r="N6658" i="18"/>
  <c r="A6659" i="18"/>
  <c r="B6659" i="18"/>
  <c r="C6659" i="18"/>
  <c r="D6659" i="18"/>
  <c r="E6659" i="18"/>
  <c r="F6659" i="18"/>
  <c r="G6659" i="18"/>
  <c r="H6659" i="18"/>
  <c r="I6659" i="18"/>
  <c r="J6659" i="18"/>
  <c r="K6659" i="18"/>
  <c r="L6659" i="18"/>
  <c r="M6659" i="18"/>
  <c r="N6659" i="18"/>
  <c r="A6660" i="18"/>
  <c r="B6660" i="18"/>
  <c r="C6660" i="18"/>
  <c r="D6660" i="18"/>
  <c r="E6660" i="18"/>
  <c r="F6660" i="18"/>
  <c r="G6660" i="18"/>
  <c r="H6660" i="18"/>
  <c r="I6660" i="18"/>
  <c r="J6660" i="18"/>
  <c r="K6660" i="18"/>
  <c r="L6660" i="18"/>
  <c r="M6660" i="18"/>
  <c r="N6660" i="18"/>
  <c r="A6661" i="18"/>
  <c r="B6661" i="18"/>
  <c r="C6661" i="18"/>
  <c r="D6661" i="18"/>
  <c r="E6661" i="18"/>
  <c r="F6661" i="18"/>
  <c r="G6661" i="18"/>
  <c r="H6661" i="18"/>
  <c r="I6661" i="18"/>
  <c r="J6661" i="18"/>
  <c r="K6661" i="18"/>
  <c r="L6661" i="18"/>
  <c r="M6661" i="18"/>
  <c r="N6661" i="18"/>
  <c r="A6662" i="18"/>
  <c r="B6662" i="18"/>
  <c r="C6662" i="18"/>
  <c r="D6662" i="18"/>
  <c r="E6662" i="18"/>
  <c r="F6662" i="18"/>
  <c r="G6662" i="18"/>
  <c r="H6662" i="18"/>
  <c r="I6662" i="18"/>
  <c r="J6662" i="18"/>
  <c r="K6662" i="18"/>
  <c r="L6662" i="18"/>
  <c r="M6662" i="18"/>
  <c r="N6662" i="18"/>
  <c r="A6663" i="18"/>
  <c r="B6663" i="18"/>
  <c r="C6663" i="18"/>
  <c r="D6663" i="18"/>
  <c r="E6663" i="18"/>
  <c r="F6663" i="18"/>
  <c r="G6663" i="18"/>
  <c r="H6663" i="18"/>
  <c r="I6663" i="18"/>
  <c r="J6663" i="18"/>
  <c r="K6663" i="18"/>
  <c r="L6663" i="18"/>
  <c r="M6663" i="18"/>
  <c r="N6663" i="18"/>
  <c r="A6664" i="18"/>
  <c r="B6664" i="18"/>
  <c r="C6664" i="18"/>
  <c r="D6664" i="18"/>
  <c r="E6664" i="18"/>
  <c r="F6664" i="18"/>
  <c r="G6664" i="18"/>
  <c r="H6664" i="18"/>
  <c r="I6664" i="18"/>
  <c r="J6664" i="18"/>
  <c r="K6664" i="18"/>
  <c r="L6664" i="18"/>
  <c r="M6664" i="18"/>
  <c r="N6664" i="18"/>
  <c r="A6665" i="18"/>
  <c r="B6665" i="18"/>
  <c r="C6665" i="18"/>
  <c r="D6665" i="18"/>
  <c r="E6665" i="18"/>
  <c r="F6665" i="18"/>
  <c r="G6665" i="18"/>
  <c r="H6665" i="18"/>
  <c r="I6665" i="18"/>
  <c r="J6665" i="18"/>
  <c r="K6665" i="18"/>
  <c r="L6665" i="18"/>
  <c r="M6665" i="18"/>
  <c r="N6665" i="18"/>
  <c r="A6666" i="18"/>
  <c r="B6666" i="18"/>
  <c r="C6666" i="18"/>
  <c r="D6666" i="18"/>
  <c r="E6666" i="18"/>
  <c r="F6666" i="18"/>
  <c r="G6666" i="18"/>
  <c r="H6666" i="18"/>
  <c r="I6666" i="18"/>
  <c r="J6666" i="18"/>
  <c r="K6666" i="18"/>
  <c r="L6666" i="18"/>
  <c r="M6666" i="18"/>
  <c r="N6666" i="18"/>
  <c r="A6667" i="18"/>
  <c r="B6667" i="18"/>
  <c r="C6667" i="18"/>
  <c r="D6667" i="18"/>
  <c r="E6667" i="18"/>
  <c r="F6667" i="18"/>
  <c r="G6667" i="18"/>
  <c r="H6667" i="18"/>
  <c r="I6667" i="18"/>
  <c r="J6667" i="18"/>
  <c r="K6667" i="18"/>
  <c r="L6667" i="18"/>
  <c r="M6667" i="18"/>
  <c r="N6667" i="18"/>
  <c r="A6668" i="18"/>
  <c r="B6668" i="18"/>
  <c r="C6668" i="18"/>
  <c r="D6668" i="18"/>
  <c r="E6668" i="18"/>
  <c r="F6668" i="18"/>
  <c r="G6668" i="18"/>
  <c r="H6668" i="18"/>
  <c r="I6668" i="18"/>
  <c r="J6668" i="18"/>
  <c r="K6668" i="18"/>
  <c r="L6668" i="18"/>
  <c r="M6668" i="18"/>
  <c r="N6668" i="18"/>
  <c r="A6669" i="18"/>
  <c r="B6669" i="18"/>
  <c r="C6669" i="18"/>
  <c r="D6669" i="18"/>
  <c r="E6669" i="18"/>
  <c r="F6669" i="18"/>
  <c r="G6669" i="18"/>
  <c r="H6669" i="18"/>
  <c r="I6669" i="18"/>
  <c r="J6669" i="18"/>
  <c r="K6669" i="18"/>
  <c r="L6669" i="18"/>
  <c r="M6669" i="18"/>
  <c r="N6669" i="18"/>
  <c r="A6670" i="18"/>
  <c r="B6670" i="18"/>
  <c r="C6670" i="18"/>
  <c r="D6670" i="18"/>
  <c r="E6670" i="18"/>
  <c r="F6670" i="18"/>
  <c r="G6670" i="18"/>
  <c r="H6670" i="18"/>
  <c r="I6670" i="18"/>
  <c r="J6670" i="18"/>
  <c r="K6670" i="18"/>
  <c r="L6670" i="18"/>
  <c r="M6670" i="18"/>
  <c r="N6670" i="18"/>
  <c r="A6671" i="18"/>
  <c r="B6671" i="18"/>
  <c r="C6671" i="18"/>
  <c r="D6671" i="18"/>
  <c r="E6671" i="18"/>
  <c r="F6671" i="18"/>
  <c r="G6671" i="18"/>
  <c r="H6671" i="18"/>
  <c r="I6671" i="18"/>
  <c r="J6671" i="18"/>
  <c r="K6671" i="18"/>
  <c r="L6671" i="18"/>
  <c r="M6671" i="18"/>
  <c r="N6671" i="18"/>
  <c r="A6672" i="18"/>
  <c r="B6672" i="18"/>
  <c r="C6672" i="18"/>
  <c r="D6672" i="18"/>
  <c r="E6672" i="18"/>
  <c r="F6672" i="18"/>
  <c r="G6672" i="18"/>
  <c r="H6672" i="18"/>
  <c r="I6672" i="18"/>
  <c r="J6672" i="18"/>
  <c r="K6672" i="18"/>
  <c r="L6672" i="18"/>
  <c r="M6672" i="18"/>
  <c r="N6672" i="18"/>
  <c r="A6673" i="18"/>
  <c r="B6673" i="18"/>
  <c r="C6673" i="18"/>
  <c r="D6673" i="18"/>
  <c r="E6673" i="18"/>
  <c r="F6673" i="18"/>
  <c r="G6673" i="18"/>
  <c r="H6673" i="18"/>
  <c r="I6673" i="18"/>
  <c r="J6673" i="18"/>
  <c r="K6673" i="18"/>
  <c r="L6673" i="18"/>
  <c r="M6673" i="18"/>
  <c r="N6673" i="18"/>
  <c r="A6674" i="18"/>
  <c r="B6674" i="18"/>
  <c r="C6674" i="18"/>
  <c r="D6674" i="18"/>
  <c r="E6674" i="18"/>
  <c r="F6674" i="18"/>
  <c r="G6674" i="18"/>
  <c r="H6674" i="18"/>
  <c r="I6674" i="18"/>
  <c r="J6674" i="18"/>
  <c r="K6674" i="18"/>
  <c r="L6674" i="18"/>
  <c r="M6674" i="18"/>
  <c r="N6674" i="18"/>
  <c r="A6675" i="18"/>
  <c r="B6675" i="18"/>
  <c r="C6675" i="18"/>
  <c r="D6675" i="18"/>
  <c r="E6675" i="18"/>
  <c r="F6675" i="18"/>
  <c r="G6675" i="18"/>
  <c r="H6675" i="18"/>
  <c r="I6675" i="18"/>
  <c r="J6675" i="18"/>
  <c r="K6675" i="18"/>
  <c r="L6675" i="18"/>
  <c r="M6675" i="18"/>
  <c r="N6675" i="18"/>
  <c r="A6676" i="18"/>
  <c r="B6676" i="18"/>
  <c r="C6676" i="18"/>
  <c r="D6676" i="18"/>
  <c r="E6676" i="18"/>
  <c r="F6676" i="18"/>
  <c r="G6676" i="18"/>
  <c r="H6676" i="18"/>
  <c r="I6676" i="18"/>
  <c r="J6676" i="18"/>
  <c r="K6676" i="18"/>
  <c r="L6676" i="18"/>
  <c r="M6676" i="18"/>
  <c r="N6676" i="18"/>
  <c r="A6677" i="18"/>
  <c r="B6677" i="18"/>
  <c r="C6677" i="18"/>
  <c r="D6677" i="18"/>
  <c r="E6677" i="18"/>
  <c r="F6677" i="18"/>
  <c r="G6677" i="18"/>
  <c r="H6677" i="18"/>
  <c r="I6677" i="18"/>
  <c r="J6677" i="18"/>
  <c r="K6677" i="18"/>
  <c r="L6677" i="18"/>
  <c r="M6677" i="18"/>
  <c r="N6677" i="18"/>
  <c r="A6678" i="18"/>
  <c r="B6678" i="18"/>
  <c r="C6678" i="18"/>
  <c r="D6678" i="18"/>
  <c r="E6678" i="18"/>
  <c r="F6678" i="18"/>
  <c r="G6678" i="18"/>
  <c r="H6678" i="18"/>
  <c r="I6678" i="18"/>
  <c r="J6678" i="18"/>
  <c r="K6678" i="18"/>
  <c r="L6678" i="18"/>
  <c r="M6678" i="18"/>
  <c r="N6678" i="18"/>
  <c r="A6679" i="18"/>
  <c r="B6679" i="18"/>
  <c r="C6679" i="18"/>
  <c r="D6679" i="18"/>
  <c r="E6679" i="18"/>
  <c r="F6679" i="18"/>
  <c r="G6679" i="18"/>
  <c r="H6679" i="18"/>
  <c r="I6679" i="18"/>
  <c r="J6679" i="18"/>
  <c r="K6679" i="18"/>
  <c r="L6679" i="18"/>
  <c r="M6679" i="18"/>
  <c r="N6679" i="18"/>
  <c r="A6680" i="18"/>
  <c r="B6680" i="18"/>
  <c r="C6680" i="18"/>
  <c r="D6680" i="18"/>
  <c r="E6680" i="18"/>
  <c r="F6680" i="18"/>
  <c r="G6680" i="18"/>
  <c r="H6680" i="18"/>
  <c r="I6680" i="18"/>
  <c r="J6680" i="18"/>
  <c r="K6680" i="18"/>
  <c r="L6680" i="18"/>
  <c r="M6680" i="18"/>
  <c r="N6680" i="18"/>
  <c r="A6681" i="18"/>
  <c r="B6681" i="18"/>
  <c r="C6681" i="18"/>
  <c r="D6681" i="18"/>
  <c r="E6681" i="18"/>
  <c r="F6681" i="18"/>
  <c r="G6681" i="18"/>
  <c r="H6681" i="18"/>
  <c r="I6681" i="18"/>
  <c r="J6681" i="18"/>
  <c r="K6681" i="18"/>
  <c r="L6681" i="18"/>
  <c r="M6681" i="18"/>
  <c r="N6681" i="18"/>
  <c r="A6682" i="18"/>
  <c r="B6682" i="18"/>
  <c r="C6682" i="18"/>
  <c r="D6682" i="18"/>
  <c r="E6682" i="18"/>
  <c r="F6682" i="18"/>
  <c r="G6682" i="18"/>
  <c r="H6682" i="18"/>
  <c r="I6682" i="18"/>
  <c r="J6682" i="18"/>
  <c r="K6682" i="18"/>
  <c r="L6682" i="18"/>
  <c r="M6682" i="18"/>
  <c r="N6682" i="18"/>
  <c r="A6683" i="18"/>
  <c r="B6683" i="18"/>
  <c r="C6683" i="18"/>
  <c r="D6683" i="18"/>
  <c r="E6683" i="18"/>
  <c r="F6683" i="18"/>
  <c r="G6683" i="18"/>
  <c r="H6683" i="18"/>
  <c r="I6683" i="18"/>
  <c r="J6683" i="18"/>
  <c r="K6683" i="18"/>
  <c r="L6683" i="18"/>
  <c r="M6683" i="18"/>
  <c r="N6683" i="18"/>
  <c r="A6684" i="18"/>
  <c r="B6684" i="18"/>
  <c r="C6684" i="18"/>
  <c r="D6684" i="18"/>
  <c r="E6684" i="18"/>
  <c r="F6684" i="18"/>
  <c r="G6684" i="18"/>
  <c r="H6684" i="18"/>
  <c r="I6684" i="18"/>
  <c r="J6684" i="18"/>
  <c r="K6684" i="18"/>
  <c r="L6684" i="18"/>
  <c r="M6684" i="18"/>
  <c r="N6684" i="18"/>
  <c r="A6685" i="18"/>
  <c r="B6685" i="18"/>
  <c r="C6685" i="18"/>
  <c r="D6685" i="18"/>
  <c r="E6685" i="18"/>
  <c r="F6685" i="18"/>
  <c r="G6685" i="18"/>
  <c r="H6685" i="18"/>
  <c r="I6685" i="18"/>
  <c r="J6685" i="18"/>
  <c r="K6685" i="18"/>
  <c r="L6685" i="18"/>
  <c r="M6685" i="18"/>
  <c r="N6685" i="18"/>
  <c r="A6686" i="18"/>
  <c r="B6686" i="18"/>
  <c r="C6686" i="18"/>
  <c r="D6686" i="18"/>
  <c r="E6686" i="18"/>
  <c r="F6686" i="18"/>
  <c r="G6686" i="18"/>
  <c r="H6686" i="18"/>
  <c r="I6686" i="18"/>
  <c r="J6686" i="18"/>
  <c r="K6686" i="18"/>
  <c r="L6686" i="18"/>
  <c r="M6686" i="18"/>
  <c r="N6686" i="18"/>
  <c r="A6687" i="18"/>
  <c r="B6687" i="18"/>
  <c r="C6687" i="18"/>
  <c r="D6687" i="18"/>
  <c r="E6687" i="18"/>
  <c r="F6687" i="18"/>
  <c r="G6687" i="18"/>
  <c r="H6687" i="18"/>
  <c r="I6687" i="18"/>
  <c r="J6687" i="18"/>
  <c r="K6687" i="18"/>
  <c r="L6687" i="18"/>
  <c r="M6687" i="18"/>
  <c r="N6687" i="18"/>
  <c r="A6688" i="18"/>
  <c r="B6688" i="18"/>
  <c r="C6688" i="18"/>
  <c r="D6688" i="18"/>
  <c r="E6688" i="18"/>
  <c r="F6688" i="18"/>
  <c r="G6688" i="18"/>
  <c r="H6688" i="18"/>
  <c r="I6688" i="18"/>
  <c r="J6688" i="18"/>
  <c r="K6688" i="18"/>
  <c r="L6688" i="18"/>
  <c r="M6688" i="18"/>
  <c r="N6688" i="18"/>
  <c r="A6689" i="18"/>
  <c r="B6689" i="18"/>
  <c r="C6689" i="18"/>
  <c r="D6689" i="18"/>
  <c r="E6689" i="18"/>
  <c r="F6689" i="18"/>
  <c r="G6689" i="18"/>
  <c r="H6689" i="18"/>
  <c r="I6689" i="18"/>
  <c r="J6689" i="18"/>
  <c r="K6689" i="18"/>
  <c r="L6689" i="18"/>
  <c r="M6689" i="18"/>
  <c r="N6689" i="18"/>
  <c r="A6690" i="18"/>
  <c r="B6690" i="18"/>
  <c r="C6690" i="18"/>
  <c r="D6690" i="18"/>
  <c r="E6690" i="18"/>
  <c r="F6690" i="18"/>
  <c r="G6690" i="18"/>
  <c r="H6690" i="18"/>
  <c r="I6690" i="18"/>
  <c r="J6690" i="18"/>
  <c r="K6690" i="18"/>
  <c r="L6690" i="18"/>
  <c r="M6690" i="18"/>
  <c r="N6690" i="18"/>
  <c r="A6691" i="18"/>
  <c r="B6691" i="18"/>
  <c r="C6691" i="18"/>
  <c r="D6691" i="18"/>
  <c r="E6691" i="18"/>
  <c r="F6691" i="18"/>
  <c r="G6691" i="18"/>
  <c r="H6691" i="18"/>
  <c r="I6691" i="18"/>
  <c r="J6691" i="18"/>
  <c r="K6691" i="18"/>
  <c r="L6691" i="18"/>
  <c r="M6691" i="18"/>
  <c r="N6691" i="18"/>
  <c r="A6692" i="18"/>
  <c r="B6692" i="18"/>
  <c r="C6692" i="18"/>
  <c r="D6692" i="18"/>
  <c r="E6692" i="18"/>
  <c r="F6692" i="18"/>
  <c r="G6692" i="18"/>
  <c r="H6692" i="18"/>
  <c r="I6692" i="18"/>
  <c r="J6692" i="18"/>
  <c r="K6692" i="18"/>
  <c r="L6692" i="18"/>
  <c r="M6692" i="18"/>
  <c r="N6692" i="18"/>
  <c r="A6693" i="18"/>
  <c r="B6693" i="18"/>
  <c r="C6693" i="18"/>
  <c r="D6693" i="18"/>
  <c r="E6693" i="18"/>
  <c r="F6693" i="18"/>
  <c r="G6693" i="18"/>
  <c r="H6693" i="18"/>
  <c r="I6693" i="18"/>
  <c r="J6693" i="18"/>
  <c r="K6693" i="18"/>
  <c r="L6693" i="18"/>
  <c r="M6693" i="18"/>
  <c r="N6693" i="18"/>
  <c r="A6694" i="18"/>
  <c r="B6694" i="18"/>
  <c r="C6694" i="18"/>
  <c r="D6694" i="18"/>
  <c r="E6694" i="18"/>
  <c r="F6694" i="18"/>
  <c r="G6694" i="18"/>
  <c r="H6694" i="18"/>
  <c r="I6694" i="18"/>
  <c r="J6694" i="18"/>
  <c r="K6694" i="18"/>
  <c r="L6694" i="18"/>
  <c r="M6694" i="18"/>
  <c r="N6694" i="18"/>
  <c r="A6695" i="18"/>
  <c r="B6695" i="18"/>
  <c r="C6695" i="18"/>
  <c r="D6695" i="18"/>
  <c r="E6695" i="18"/>
  <c r="F6695" i="18"/>
  <c r="G6695" i="18"/>
  <c r="H6695" i="18"/>
  <c r="I6695" i="18"/>
  <c r="J6695" i="18"/>
  <c r="K6695" i="18"/>
  <c r="L6695" i="18"/>
  <c r="M6695" i="18"/>
  <c r="N6695" i="18"/>
  <c r="A6696" i="18"/>
  <c r="B6696" i="18"/>
  <c r="C6696" i="18"/>
  <c r="D6696" i="18"/>
  <c r="E6696" i="18"/>
  <c r="F6696" i="18"/>
  <c r="G6696" i="18"/>
  <c r="H6696" i="18"/>
  <c r="I6696" i="18"/>
  <c r="J6696" i="18"/>
  <c r="K6696" i="18"/>
  <c r="L6696" i="18"/>
  <c r="M6696" i="18"/>
  <c r="N6696" i="18"/>
  <c r="A6697" i="18"/>
  <c r="B6697" i="18"/>
  <c r="C6697" i="18"/>
  <c r="D6697" i="18"/>
  <c r="E6697" i="18"/>
  <c r="F6697" i="18"/>
  <c r="G6697" i="18"/>
  <c r="H6697" i="18"/>
  <c r="I6697" i="18"/>
  <c r="J6697" i="18"/>
  <c r="K6697" i="18"/>
  <c r="L6697" i="18"/>
  <c r="M6697" i="18"/>
  <c r="N6697" i="18"/>
  <c r="A6698" i="18"/>
  <c r="B6698" i="18"/>
  <c r="C6698" i="18"/>
  <c r="D6698" i="18"/>
  <c r="E6698" i="18"/>
  <c r="F6698" i="18"/>
  <c r="G6698" i="18"/>
  <c r="H6698" i="18"/>
  <c r="I6698" i="18"/>
  <c r="J6698" i="18"/>
  <c r="K6698" i="18"/>
  <c r="L6698" i="18"/>
  <c r="M6698" i="18"/>
  <c r="N6698" i="18"/>
  <c r="A6699" i="18"/>
  <c r="B6699" i="18"/>
  <c r="C6699" i="18"/>
  <c r="D6699" i="18"/>
  <c r="E6699" i="18"/>
  <c r="F6699" i="18"/>
  <c r="G6699" i="18"/>
  <c r="H6699" i="18"/>
  <c r="I6699" i="18"/>
  <c r="J6699" i="18"/>
  <c r="K6699" i="18"/>
  <c r="L6699" i="18"/>
  <c r="M6699" i="18"/>
  <c r="N6699" i="18"/>
  <c r="A6700" i="18"/>
  <c r="B6700" i="18"/>
  <c r="C6700" i="18"/>
  <c r="D6700" i="18"/>
  <c r="E6700" i="18"/>
  <c r="F6700" i="18"/>
  <c r="G6700" i="18"/>
  <c r="H6700" i="18"/>
  <c r="I6700" i="18"/>
  <c r="J6700" i="18"/>
  <c r="K6700" i="18"/>
  <c r="L6700" i="18"/>
  <c r="M6700" i="18"/>
  <c r="N6700" i="18"/>
  <c r="A6701" i="18"/>
  <c r="B6701" i="18"/>
  <c r="C6701" i="18"/>
  <c r="D6701" i="18"/>
  <c r="E6701" i="18"/>
  <c r="F6701" i="18"/>
  <c r="G6701" i="18"/>
  <c r="H6701" i="18"/>
  <c r="I6701" i="18"/>
  <c r="J6701" i="18"/>
  <c r="K6701" i="18"/>
  <c r="L6701" i="18"/>
  <c r="M6701" i="18"/>
  <c r="N6701" i="18"/>
  <c r="A6702" i="18"/>
  <c r="B6702" i="18"/>
  <c r="C6702" i="18"/>
  <c r="D6702" i="18"/>
  <c r="E6702" i="18"/>
  <c r="F6702" i="18"/>
  <c r="G6702" i="18"/>
  <c r="H6702" i="18"/>
  <c r="I6702" i="18"/>
  <c r="J6702" i="18"/>
  <c r="K6702" i="18"/>
  <c r="L6702" i="18"/>
  <c r="M6702" i="18"/>
  <c r="N6702" i="18"/>
  <c r="A6703" i="18"/>
  <c r="B6703" i="18"/>
  <c r="C6703" i="18"/>
  <c r="D6703" i="18"/>
  <c r="E6703" i="18"/>
  <c r="F6703" i="18"/>
  <c r="G6703" i="18"/>
  <c r="H6703" i="18"/>
  <c r="I6703" i="18"/>
  <c r="J6703" i="18"/>
  <c r="K6703" i="18"/>
  <c r="L6703" i="18"/>
  <c r="M6703" i="18"/>
  <c r="N6703" i="18"/>
  <c r="A6704" i="18"/>
  <c r="B6704" i="18"/>
  <c r="C6704" i="18"/>
  <c r="D6704" i="18"/>
  <c r="E6704" i="18"/>
  <c r="F6704" i="18"/>
  <c r="G6704" i="18"/>
  <c r="H6704" i="18"/>
  <c r="I6704" i="18"/>
  <c r="J6704" i="18"/>
  <c r="K6704" i="18"/>
  <c r="L6704" i="18"/>
  <c r="M6704" i="18"/>
  <c r="N6704" i="18"/>
  <c r="A6705" i="18"/>
  <c r="B6705" i="18"/>
  <c r="C6705" i="18"/>
  <c r="D6705" i="18"/>
  <c r="E6705" i="18"/>
  <c r="F6705" i="18"/>
  <c r="G6705" i="18"/>
  <c r="H6705" i="18"/>
  <c r="I6705" i="18"/>
  <c r="J6705" i="18"/>
  <c r="K6705" i="18"/>
  <c r="L6705" i="18"/>
  <c r="M6705" i="18"/>
  <c r="N6705" i="18"/>
  <c r="A6706" i="18"/>
  <c r="B6706" i="18"/>
  <c r="C6706" i="18"/>
  <c r="D6706" i="18"/>
  <c r="E6706" i="18"/>
  <c r="F6706" i="18"/>
  <c r="G6706" i="18"/>
  <c r="H6706" i="18"/>
  <c r="I6706" i="18"/>
  <c r="J6706" i="18"/>
  <c r="K6706" i="18"/>
  <c r="L6706" i="18"/>
  <c r="M6706" i="18"/>
  <c r="N6706" i="18"/>
  <c r="A6707" i="18"/>
  <c r="B6707" i="18"/>
  <c r="C6707" i="18"/>
  <c r="D6707" i="18"/>
  <c r="E6707" i="18"/>
  <c r="F6707" i="18"/>
  <c r="G6707" i="18"/>
  <c r="H6707" i="18"/>
  <c r="I6707" i="18"/>
  <c r="J6707" i="18"/>
  <c r="K6707" i="18"/>
  <c r="L6707" i="18"/>
  <c r="M6707" i="18"/>
  <c r="N6707" i="18"/>
  <c r="A6708" i="18"/>
  <c r="B6708" i="18"/>
  <c r="C6708" i="18"/>
  <c r="D6708" i="18"/>
  <c r="E6708" i="18"/>
  <c r="F6708" i="18"/>
  <c r="G6708" i="18"/>
  <c r="H6708" i="18"/>
  <c r="I6708" i="18"/>
  <c r="J6708" i="18"/>
  <c r="K6708" i="18"/>
  <c r="L6708" i="18"/>
  <c r="M6708" i="18"/>
  <c r="N6708" i="18"/>
  <c r="A6709" i="18"/>
  <c r="B6709" i="18"/>
  <c r="C6709" i="18"/>
  <c r="D6709" i="18"/>
  <c r="E6709" i="18"/>
  <c r="F6709" i="18"/>
  <c r="G6709" i="18"/>
  <c r="H6709" i="18"/>
  <c r="I6709" i="18"/>
  <c r="J6709" i="18"/>
  <c r="K6709" i="18"/>
  <c r="L6709" i="18"/>
  <c r="M6709" i="18"/>
  <c r="N6709" i="18"/>
  <c r="A6710" i="18"/>
  <c r="B6710" i="18"/>
  <c r="C6710" i="18"/>
  <c r="D6710" i="18"/>
  <c r="E6710" i="18"/>
  <c r="F6710" i="18"/>
  <c r="G6710" i="18"/>
  <c r="H6710" i="18"/>
  <c r="I6710" i="18"/>
  <c r="J6710" i="18"/>
  <c r="K6710" i="18"/>
  <c r="L6710" i="18"/>
  <c r="M6710" i="18"/>
  <c r="N6710" i="18"/>
  <c r="A6711" i="18"/>
  <c r="B6711" i="18"/>
  <c r="C6711" i="18"/>
  <c r="D6711" i="18"/>
  <c r="E6711" i="18"/>
  <c r="F6711" i="18"/>
  <c r="G6711" i="18"/>
  <c r="H6711" i="18"/>
  <c r="I6711" i="18"/>
  <c r="J6711" i="18"/>
  <c r="K6711" i="18"/>
  <c r="L6711" i="18"/>
  <c r="M6711" i="18"/>
  <c r="N6711" i="18"/>
  <c r="A6712" i="18"/>
  <c r="B6712" i="18"/>
  <c r="C6712" i="18"/>
  <c r="D6712" i="18"/>
  <c r="E6712" i="18"/>
  <c r="F6712" i="18"/>
  <c r="G6712" i="18"/>
  <c r="H6712" i="18"/>
  <c r="I6712" i="18"/>
  <c r="J6712" i="18"/>
  <c r="K6712" i="18"/>
  <c r="L6712" i="18"/>
  <c r="M6712" i="18"/>
  <c r="N6712" i="18"/>
  <c r="A6713" i="18"/>
  <c r="B6713" i="18"/>
  <c r="C6713" i="18"/>
  <c r="D6713" i="18"/>
  <c r="E6713" i="18"/>
  <c r="F6713" i="18"/>
  <c r="G6713" i="18"/>
  <c r="H6713" i="18"/>
  <c r="I6713" i="18"/>
  <c r="J6713" i="18"/>
  <c r="K6713" i="18"/>
  <c r="L6713" i="18"/>
  <c r="M6713" i="18"/>
  <c r="N6713" i="18"/>
  <c r="A6714" i="18"/>
  <c r="B6714" i="18"/>
  <c r="C6714" i="18"/>
  <c r="D6714" i="18"/>
  <c r="E6714" i="18"/>
  <c r="F6714" i="18"/>
  <c r="G6714" i="18"/>
  <c r="H6714" i="18"/>
  <c r="I6714" i="18"/>
  <c r="J6714" i="18"/>
  <c r="K6714" i="18"/>
  <c r="L6714" i="18"/>
  <c r="M6714" i="18"/>
  <c r="N6714" i="18"/>
  <c r="A6715" i="18"/>
  <c r="B6715" i="18"/>
  <c r="C6715" i="18"/>
  <c r="D6715" i="18"/>
  <c r="E6715" i="18"/>
  <c r="F6715" i="18"/>
  <c r="G6715" i="18"/>
  <c r="H6715" i="18"/>
  <c r="I6715" i="18"/>
  <c r="J6715" i="18"/>
  <c r="K6715" i="18"/>
  <c r="L6715" i="18"/>
  <c r="M6715" i="18"/>
  <c r="N6715" i="18"/>
  <c r="A6716" i="18"/>
  <c r="B6716" i="18"/>
  <c r="C6716" i="18"/>
  <c r="D6716" i="18"/>
  <c r="E6716" i="18"/>
  <c r="F6716" i="18"/>
  <c r="G6716" i="18"/>
  <c r="H6716" i="18"/>
  <c r="I6716" i="18"/>
  <c r="J6716" i="18"/>
  <c r="K6716" i="18"/>
  <c r="L6716" i="18"/>
  <c r="M6716" i="18"/>
  <c r="N6716" i="18"/>
  <c r="A6717" i="18"/>
  <c r="B6717" i="18"/>
  <c r="C6717" i="18"/>
  <c r="D6717" i="18"/>
  <c r="E6717" i="18"/>
  <c r="F6717" i="18"/>
  <c r="G6717" i="18"/>
  <c r="H6717" i="18"/>
  <c r="I6717" i="18"/>
  <c r="J6717" i="18"/>
  <c r="K6717" i="18"/>
  <c r="L6717" i="18"/>
  <c r="M6717" i="18"/>
  <c r="N6717" i="18"/>
  <c r="A6718" i="18"/>
  <c r="B6718" i="18"/>
  <c r="C6718" i="18"/>
  <c r="D6718" i="18"/>
  <c r="E6718" i="18"/>
  <c r="F6718" i="18"/>
  <c r="G6718" i="18"/>
  <c r="H6718" i="18"/>
  <c r="I6718" i="18"/>
  <c r="J6718" i="18"/>
  <c r="K6718" i="18"/>
  <c r="L6718" i="18"/>
  <c r="M6718" i="18"/>
  <c r="N6718" i="18"/>
  <c r="A6719" i="18"/>
  <c r="B6719" i="18"/>
  <c r="C6719" i="18"/>
  <c r="D6719" i="18"/>
  <c r="E6719" i="18"/>
  <c r="F6719" i="18"/>
  <c r="G6719" i="18"/>
  <c r="H6719" i="18"/>
  <c r="I6719" i="18"/>
  <c r="J6719" i="18"/>
  <c r="K6719" i="18"/>
  <c r="L6719" i="18"/>
  <c r="M6719" i="18"/>
  <c r="N6719" i="18"/>
  <c r="A6720" i="18"/>
  <c r="B6720" i="18"/>
  <c r="C6720" i="18"/>
  <c r="D6720" i="18"/>
  <c r="E6720" i="18"/>
  <c r="F6720" i="18"/>
  <c r="G6720" i="18"/>
  <c r="H6720" i="18"/>
  <c r="I6720" i="18"/>
  <c r="J6720" i="18"/>
  <c r="K6720" i="18"/>
  <c r="L6720" i="18"/>
  <c r="M6720" i="18"/>
  <c r="N6720" i="18"/>
  <c r="A6721" i="18"/>
  <c r="B6721" i="18"/>
  <c r="C6721" i="18"/>
  <c r="D6721" i="18"/>
  <c r="E6721" i="18"/>
  <c r="F6721" i="18"/>
  <c r="G6721" i="18"/>
  <c r="H6721" i="18"/>
  <c r="I6721" i="18"/>
  <c r="J6721" i="18"/>
  <c r="K6721" i="18"/>
  <c r="L6721" i="18"/>
  <c r="M6721" i="18"/>
  <c r="N6721" i="18"/>
  <c r="A6722" i="18"/>
  <c r="B6722" i="18"/>
  <c r="C6722" i="18"/>
  <c r="D6722" i="18"/>
  <c r="E6722" i="18"/>
  <c r="F6722" i="18"/>
  <c r="G6722" i="18"/>
  <c r="H6722" i="18"/>
  <c r="I6722" i="18"/>
  <c r="J6722" i="18"/>
  <c r="K6722" i="18"/>
  <c r="L6722" i="18"/>
  <c r="M6722" i="18"/>
  <c r="N6722" i="18"/>
  <c r="A6723" i="18"/>
  <c r="B6723" i="18"/>
  <c r="C6723" i="18"/>
  <c r="D6723" i="18"/>
  <c r="E6723" i="18"/>
  <c r="F6723" i="18"/>
  <c r="G6723" i="18"/>
  <c r="H6723" i="18"/>
  <c r="I6723" i="18"/>
  <c r="J6723" i="18"/>
  <c r="K6723" i="18"/>
  <c r="L6723" i="18"/>
  <c r="M6723" i="18"/>
  <c r="N6723" i="18"/>
  <c r="A6724" i="18"/>
  <c r="B6724" i="18"/>
  <c r="C6724" i="18"/>
  <c r="D6724" i="18"/>
  <c r="E6724" i="18"/>
  <c r="F6724" i="18"/>
  <c r="G6724" i="18"/>
  <c r="H6724" i="18"/>
  <c r="I6724" i="18"/>
  <c r="J6724" i="18"/>
  <c r="K6724" i="18"/>
  <c r="L6724" i="18"/>
  <c r="M6724" i="18"/>
  <c r="N6724" i="18"/>
  <c r="A6725" i="18"/>
  <c r="B6725" i="18"/>
  <c r="C6725" i="18"/>
  <c r="D6725" i="18"/>
  <c r="E6725" i="18"/>
  <c r="F6725" i="18"/>
  <c r="G6725" i="18"/>
  <c r="H6725" i="18"/>
  <c r="I6725" i="18"/>
  <c r="J6725" i="18"/>
  <c r="K6725" i="18"/>
  <c r="L6725" i="18"/>
  <c r="M6725" i="18"/>
  <c r="N6725" i="18"/>
  <c r="A6726" i="18"/>
  <c r="B6726" i="18"/>
  <c r="C6726" i="18"/>
  <c r="D6726" i="18"/>
  <c r="E6726" i="18"/>
  <c r="F6726" i="18"/>
  <c r="G6726" i="18"/>
  <c r="H6726" i="18"/>
  <c r="I6726" i="18"/>
  <c r="J6726" i="18"/>
  <c r="K6726" i="18"/>
  <c r="L6726" i="18"/>
  <c r="M6726" i="18"/>
  <c r="N6726" i="18"/>
  <c r="A6727" i="18"/>
  <c r="B6727" i="18"/>
  <c r="C6727" i="18"/>
  <c r="D6727" i="18"/>
  <c r="E6727" i="18"/>
  <c r="F6727" i="18"/>
  <c r="G6727" i="18"/>
  <c r="H6727" i="18"/>
  <c r="I6727" i="18"/>
  <c r="J6727" i="18"/>
  <c r="K6727" i="18"/>
  <c r="L6727" i="18"/>
  <c r="M6727" i="18"/>
  <c r="N6727" i="18"/>
  <c r="A6728" i="18"/>
  <c r="B6728" i="18"/>
  <c r="C6728" i="18"/>
  <c r="D6728" i="18"/>
  <c r="E6728" i="18"/>
  <c r="F6728" i="18"/>
  <c r="G6728" i="18"/>
  <c r="H6728" i="18"/>
  <c r="I6728" i="18"/>
  <c r="J6728" i="18"/>
  <c r="K6728" i="18"/>
  <c r="L6728" i="18"/>
  <c r="M6728" i="18"/>
  <c r="N6728" i="18"/>
  <c r="A6729" i="18"/>
  <c r="B6729" i="18"/>
  <c r="C6729" i="18"/>
  <c r="D6729" i="18"/>
  <c r="E6729" i="18"/>
  <c r="F6729" i="18"/>
  <c r="G6729" i="18"/>
  <c r="H6729" i="18"/>
  <c r="I6729" i="18"/>
  <c r="J6729" i="18"/>
  <c r="K6729" i="18"/>
  <c r="L6729" i="18"/>
  <c r="M6729" i="18"/>
  <c r="N6729" i="18"/>
  <c r="A6730" i="18"/>
  <c r="B6730" i="18"/>
  <c r="C6730" i="18"/>
  <c r="D6730" i="18"/>
  <c r="E6730" i="18"/>
  <c r="F6730" i="18"/>
  <c r="G6730" i="18"/>
  <c r="H6730" i="18"/>
  <c r="I6730" i="18"/>
  <c r="J6730" i="18"/>
  <c r="K6730" i="18"/>
  <c r="L6730" i="18"/>
  <c r="M6730" i="18"/>
  <c r="N6730" i="18"/>
  <c r="A6731" i="18"/>
  <c r="B6731" i="18"/>
  <c r="C6731" i="18"/>
  <c r="D6731" i="18"/>
  <c r="E6731" i="18"/>
  <c r="F6731" i="18"/>
  <c r="G6731" i="18"/>
  <c r="H6731" i="18"/>
  <c r="I6731" i="18"/>
  <c r="J6731" i="18"/>
  <c r="K6731" i="18"/>
  <c r="L6731" i="18"/>
  <c r="M6731" i="18"/>
  <c r="N6731" i="18"/>
  <c r="A6732" i="18"/>
  <c r="B6732" i="18"/>
  <c r="C6732" i="18"/>
  <c r="D6732" i="18"/>
  <c r="E6732" i="18"/>
  <c r="F6732" i="18"/>
  <c r="G6732" i="18"/>
  <c r="H6732" i="18"/>
  <c r="I6732" i="18"/>
  <c r="J6732" i="18"/>
  <c r="K6732" i="18"/>
  <c r="L6732" i="18"/>
  <c r="M6732" i="18"/>
  <c r="N6732" i="18"/>
  <c r="A6733" i="18"/>
  <c r="B6733" i="18"/>
  <c r="C6733" i="18"/>
  <c r="D6733" i="18"/>
  <c r="E6733" i="18"/>
  <c r="F6733" i="18"/>
  <c r="G6733" i="18"/>
  <c r="H6733" i="18"/>
  <c r="I6733" i="18"/>
  <c r="J6733" i="18"/>
  <c r="K6733" i="18"/>
  <c r="L6733" i="18"/>
  <c r="M6733" i="18"/>
  <c r="N6733" i="18"/>
  <c r="A6734" i="18"/>
  <c r="B6734" i="18"/>
  <c r="C6734" i="18"/>
  <c r="D6734" i="18"/>
  <c r="E6734" i="18"/>
  <c r="F6734" i="18"/>
  <c r="G6734" i="18"/>
  <c r="H6734" i="18"/>
  <c r="I6734" i="18"/>
  <c r="J6734" i="18"/>
  <c r="K6734" i="18"/>
  <c r="L6734" i="18"/>
  <c r="M6734" i="18"/>
  <c r="N6734" i="18"/>
  <c r="A6735" i="18"/>
  <c r="B6735" i="18"/>
  <c r="C6735" i="18"/>
  <c r="D6735" i="18"/>
  <c r="E6735" i="18"/>
  <c r="F6735" i="18"/>
  <c r="G6735" i="18"/>
  <c r="H6735" i="18"/>
  <c r="I6735" i="18"/>
  <c r="J6735" i="18"/>
  <c r="K6735" i="18"/>
  <c r="L6735" i="18"/>
  <c r="M6735" i="18"/>
  <c r="N6735" i="18"/>
  <c r="A6736" i="18"/>
  <c r="B6736" i="18"/>
  <c r="C6736" i="18"/>
  <c r="D6736" i="18"/>
  <c r="E6736" i="18"/>
  <c r="F6736" i="18"/>
  <c r="G6736" i="18"/>
  <c r="H6736" i="18"/>
  <c r="I6736" i="18"/>
  <c r="J6736" i="18"/>
  <c r="K6736" i="18"/>
  <c r="L6736" i="18"/>
  <c r="M6736" i="18"/>
  <c r="N6736" i="18"/>
  <c r="A6737" i="18"/>
  <c r="B6737" i="18"/>
  <c r="C6737" i="18"/>
  <c r="D6737" i="18"/>
  <c r="E6737" i="18"/>
  <c r="F6737" i="18"/>
  <c r="G6737" i="18"/>
  <c r="H6737" i="18"/>
  <c r="I6737" i="18"/>
  <c r="J6737" i="18"/>
  <c r="K6737" i="18"/>
  <c r="L6737" i="18"/>
  <c r="M6737" i="18"/>
  <c r="N6737" i="18"/>
  <c r="A6738" i="18"/>
  <c r="B6738" i="18"/>
  <c r="C6738" i="18"/>
  <c r="D6738" i="18"/>
  <c r="E6738" i="18"/>
  <c r="F6738" i="18"/>
  <c r="G6738" i="18"/>
  <c r="H6738" i="18"/>
  <c r="I6738" i="18"/>
  <c r="J6738" i="18"/>
  <c r="K6738" i="18"/>
  <c r="L6738" i="18"/>
  <c r="M6738" i="18"/>
  <c r="N6738" i="18"/>
  <c r="A6739" i="18"/>
  <c r="B6739" i="18"/>
  <c r="C6739" i="18"/>
  <c r="D6739" i="18"/>
  <c r="E6739" i="18"/>
  <c r="F6739" i="18"/>
  <c r="G6739" i="18"/>
  <c r="H6739" i="18"/>
  <c r="I6739" i="18"/>
  <c r="J6739" i="18"/>
  <c r="K6739" i="18"/>
  <c r="L6739" i="18"/>
  <c r="M6739" i="18"/>
  <c r="N6739" i="18"/>
  <c r="A6740" i="18"/>
  <c r="B6740" i="18"/>
  <c r="C6740" i="18"/>
  <c r="D6740" i="18"/>
  <c r="E6740" i="18"/>
  <c r="F6740" i="18"/>
  <c r="G6740" i="18"/>
  <c r="H6740" i="18"/>
  <c r="I6740" i="18"/>
  <c r="J6740" i="18"/>
  <c r="K6740" i="18"/>
  <c r="L6740" i="18"/>
  <c r="M6740" i="18"/>
  <c r="N6740" i="18"/>
  <c r="A6741" i="18"/>
  <c r="B6741" i="18"/>
  <c r="C6741" i="18"/>
  <c r="D6741" i="18"/>
  <c r="E6741" i="18"/>
  <c r="F6741" i="18"/>
  <c r="G6741" i="18"/>
  <c r="H6741" i="18"/>
  <c r="I6741" i="18"/>
  <c r="J6741" i="18"/>
  <c r="K6741" i="18"/>
  <c r="L6741" i="18"/>
  <c r="M6741" i="18"/>
  <c r="N6741" i="18"/>
  <c r="A6742" i="18"/>
  <c r="B6742" i="18"/>
  <c r="C6742" i="18"/>
  <c r="D6742" i="18"/>
  <c r="E6742" i="18"/>
  <c r="F6742" i="18"/>
  <c r="G6742" i="18"/>
  <c r="H6742" i="18"/>
  <c r="I6742" i="18"/>
  <c r="J6742" i="18"/>
  <c r="K6742" i="18"/>
  <c r="L6742" i="18"/>
  <c r="M6742" i="18"/>
  <c r="N6742" i="18"/>
  <c r="A6743" i="18"/>
  <c r="B6743" i="18"/>
  <c r="C6743" i="18"/>
  <c r="D6743" i="18"/>
  <c r="E6743" i="18"/>
  <c r="F6743" i="18"/>
  <c r="G6743" i="18"/>
  <c r="H6743" i="18"/>
  <c r="I6743" i="18"/>
  <c r="J6743" i="18"/>
  <c r="K6743" i="18"/>
  <c r="L6743" i="18"/>
  <c r="M6743" i="18"/>
  <c r="N6743" i="18"/>
  <c r="A6744" i="18"/>
  <c r="B6744" i="18"/>
  <c r="C6744" i="18"/>
  <c r="D6744" i="18"/>
  <c r="E6744" i="18"/>
  <c r="F6744" i="18"/>
  <c r="G6744" i="18"/>
  <c r="H6744" i="18"/>
  <c r="I6744" i="18"/>
  <c r="J6744" i="18"/>
  <c r="K6744" i="18"/>
  <c r="L6744" i="18"/>
  <c r="M6744" i="18"/>
  <c r="N6744" i="18"/>
  <c r="A6745" i="18"/>
  <c r="B6745" i="18"/>
  <c r="C6745" i="18"/>
  <c r="D6745" i="18"/>
  <c r="E6745" i="18"/>
  <c r="F6745" i="18"/>
  <c r="G6745" i="18"/>
  <c r="H6745" i="18"/>
  <c r="I6745" i="18"/>
  <c r="J6745" i="18"/>
  <c r="K6745" i="18"/>
  <c r="L6745" i="18"/>
  <c r="M6745" i="18"/>
  <c r="N6745" i="18"/>
  <c r="A6746" i="18"/>
  <c r="B6746" i="18"/>
  <c r="C6746" i="18"/>
  <c r="D6746" i="18"/>
  <c r="E6746" i="18"/>
  <c r="F6746" i="18"/>
  <c r="G6746" i="18"/>
  <c r="H6746" i="18"/>
  <c r="I6746" i="18"/>
  <c r="J6746" i="18"/>
  <c r="K6746" i="18"/>
  <c r="L6746" i="18"/>
  <c r="M6746" i="18"/>
  <c r="N6746" i="18"/>
  <c r="A6747" i="18"/>
  <c r="B6747" i="18"/>
  <c r="C6747" i="18"/>
  <c r="D6747" i="18"/>
  <c r="E6747" i="18"/>
  <c r="F6747" i="18"/>
  <c r="G6747" i="18"/>
  <c r="H6747" i="18"/>
  <c r="I6747" i="18"/>
  <c r="J6747" i="18"/>
  <c r="K6747" i="18"/>
  <c r="L6747" i="18"/>
  <c r="M6747" i="18"/>
  <c r="N6747" i="18"/>
  <c r="A6748" i="18"/>
  <c r="B6748" i="18"/>
  <c r="C6748" i="18"/>
  <c r="D6748" i="18"/>
  <c r="E6748" i="18"/>
  <c r="F6748" i="18"/>
  <c r="G6748" i="18"/>
  <c r="H6748" i="18"/>
  <c r="I6748" i="18"/>
  <c r="J6748" i="18"/>
  <c r="K6748" i="18"/>
  <c r="L6748" i="18"/>
  <c r="M6748" i="18"/>
  <c r="N6748" i="18"/>
  <c r="A6749" i="18"/>
  <c r="B6749" i="18"/>
  <c r="C6749" i="18"/>
  <c r="D6749" i="18"/>
  <c r="E6749" i="18"/>
  <c r="F6749" i="18"/>
  <c r="G6749" i="18"/>
  <c r="H6749" i="18"/>
  <c r="I6749" i="18"/>
  <c r="J6749" i="18"/>
  <c r="K6749" i="18"/>
  <c r="L6749" i="18"/>
  <c r="M6749" i="18"/>
  <c r="N6749" i="18"/>
  <c r="A6750" i="18"/>
  <c r="B6750" i="18"/>
  <c r="C6750" i="18"/>
  <c r="D6750" i="18"/>
  <c r="E6750" i="18"/>
  <c r="F6750" i="18"/>
  <c r="G6750" i="18"/>
  <c r="H6750" i="18"/>
  <c r="I6750" i="18"/>
  <c r="J6750" i="18"/>
  <c r="K6750" i="18"/>
  <c r="L6750" i="18"/>
  <c r="M6750" i="18"/>
  <c r="N6750" i="18"/>
  <c r="A6751" i="18"/>
  <c r="B6751" i="18"/>
  <c r="C6751" i="18"/>
  <c r="D6751" i="18"/>
  <c r="E6751" i="18"/>
  <c r="F6751" i="18"/>
  <c r="G6751" i="18"/>
  <c r="H6751" i="18"/>
  <c r="I6751" i="18"/>
  <c r="J6751" i="18"/>
  <c r="K6751" i="18"/>
  <c r="L6751" i="18"/>
  <c r="M6751" i="18"/>
  <c r="N6751" i="18"/>
  <c r="A6752" i="18"/>
  <c r="B6752" i="18"/>
  <c r="C6752" i="18"/>
  <c r="D6752" i="18"/>
  <c r="E6752" i="18"/>
  <c r="F6752" i="18"/>
  <c r="G6752" i="18"/>
  <c r="H6752" i="18"/>
  <c r="I6752" i="18"/>
  <c r="J6752" i="18"/>
  <c r="K6752" i="18"/>
  <c r="L6752" i="18"/>
  <c r="M6752" i="18"/>
  <c r="N6752" i="18"/>
  <c r="A6753" i="18"/>
  <c r="B6753" i="18"/>
  <c r="C6753" i="18"/>
  <c r="D6753" i="18"/>
  <c r="E6753" i="18"/>
  <c r="F6753" i="18"/>
  <c r="G6753" i="18"/>
  <c r="H6753" i="18"/>
  <c r="I6753" i="18"/>
  <c r="J6753" i="18"/>
  <c r="K6753" i="18"/>
  <c r="L6753" i="18"/>
  <c r="M6753" i="18"/>
  <c r="N6753" i="18"/>
  <c r="A6754" i="18"/>
  <c r="B6754" i="18"/>
  <c r="C6754" i="18"/>
  <c r="D6754" i="18"/>
  <c r="E6754" i="18"/>
  <c r="F6754" i="18"/>
  <c r="G6754" i="18"/>
  <c r="H6754" i="18"/>
  <c r="I6754" i="18"/>
  <c r="J6754" i="18"/>
  <c r="K6754" i="18"/>
  <c r="L6754" i="18"/>
  <c r="M6754" i="18"/>
  <c r="N6754" i="18"/>
  <c r="A6755" i="18"/>
  <c r="B6755" i="18"/>
  <c r="C6755" i="18"/>
  <c r="D6755" i="18"/>
  <c r="E6755" i="18"/>
  <c r="F6755" i="18"/>
  <c r="G6755" i="18"/>
  <c r="H6755" i="18"/>
  <c r="I6755" i="18"/>
  <c r="J6755" i="18"/>
  <c r="K6755" i="18"/>
  <c r="L6755" i="18"/>
  <c r="M6755" i="18"/>
  <c r="N6755" i="18"/>
  <c r="A6756" i="18"/>
  <c r="B6756" i="18"/>
  <c r="C6756" i="18"/>
  <c r="D6756" i="18"/>
  <c r="E6756" i="18"/>
  <c r="F6756" i="18"/>
  <c r="G6756" i="18"/>
  <c r="H6756" i="18"/>
  <c r="I6756" i="18"/>
  <c r="J6756" i="18"/>
  <c r="K6756" i="18"/>
  <c r="L6756" i="18"/>
  <c r="M6756" i="18"/>
  <c r="N6756" i="18"/>
  <c r="A6757" i="18"/>
  <c r="B6757" i="18"/>
  <c r="C6757" i="18"/>
  <c r="D6757" i="18"/>
  <c r="E6757" i="18"/>
  <c r="F6757" i="18"/>
  <c r="G6757" i="18"/>
  <c r="H6757" i="18"/>
  <c r="I6757" i="18"/>
  <c r="J6757" i="18"/>
  <c r="K6757" i="18"/>
  <c r="L6757" i="18"/>
  <c r="M6757" i="18"/>
  <c r="N6757" i="18"/>
  <c r="A6758" i="18"/>
  <c r="B6758" i="18"/>
  <c r="C6758" i="18"/>
  <c r="D6758" i="18"/>
  <c r="E6758" i="18"/>
  <c r="F6758" i="18"/>
  <c r="G6758" i="18"/>
  <c r="H6758" i="18"/>
  <c r="I6758" i="18"/>
  <c r="J6758" i="18"/>
  <c r="K6758" i="18"/>
  <c r="L6758" i="18"/>
  <c r="M6758" i="18"/>
  <c r="N6758" i="18"/>
  <c r="A6759" i="18"/>
  <c r="B6759" i="18"/>
  <c r="C6759" i="18"/>
  <c r="D6759" i="18"/>
  <c r="E6759" i="18"/>
  <c r="F6759" i="18"/>
  <c r="G6759" i="18"/>
  <c r="H6759" i="18"/>
  <c r="I6759" i="18"/>
  <c r="J6759" i="18"/>
  <c r="K6759" i="18"/>
  <c r="L6759" i="18"/>
  <c r="M6759" i="18"/>
  <c r="N6759" i="18"/>
  <c r="A6760" i="18"/>
  <c r="B6760" i="18"/>
  <c r="C6760" i="18"/>
  <c r="D6760" i="18"/>
  <c r="E6760" i="18"/>
  <c r="F6760" i="18"/>
  <c r="G6760" i="18"/>
  <c r="H6760" i="18"/>
  <c r="I6760" i="18"/>
  <c r="J6760" i="18"/>
  <c r="K6760" i="18"/>
  <c r="L6760" i="18"/>
  <c r="M6760" i="18"/>
  <c r="N6760" i="18"/>
  <c r="A6761" i="18"/>
  <c r="B6761" i="18"/>
  <c r="C6761" i="18"/>
  <c r="D6761" i="18"/>
  <c r="E6761" i="18"/>
  <c r="F6761" i="18"/>
  <c r="G6761" i="18"/>
  <c r="H6761" i="18"/>
  <c r="I6761" i="18"/>
  <c r="J6761" i="18"/>
  <c r="K6761" i="18"/>
  <c r="L6761" i="18"/>
  <c r="M6761" i="18"/>
  <c r="N6761" i="18"/>
  <c r="A6762" i="18"/>
  <c r="B6762" i="18"/>
  <c r="C6762" i="18"/>
  <c r="D6762" i="18"/>
  <c r="E6762" i="18"/>
  <c r="F6762" i="18"/>
  <c r="G6762" i="18"/>
  <c r="H6762" i="18"/>
  <c r="I6762" i="18"/>
  <c r="J6762" i="18"/>
  <c r="K6762" i="18"/>
  <c r="L6762" i="18"/>
  <c r="M6762" i="18"/>
  <c r="N6762" i="18"/>
  <c r="A6763" i="18"/>
  <c r="B6763" i="18"/>
  <c r="C6763" i="18"/>
  <c r="D6763" i="18"/>
  <c r="E6763" i="18"/>
  <c r="F6763" i="18"/>
  <c r="G6763" i="18"/>
  <c r="H6763" i="18"/>
  <c r="I6763" i="18"/>
  <c r="J6763" i="18"/>
  <c r="K6763" i="18"/>
  <c r="L6763" i="18"/>
  <c r="M6763" i="18"/>
  <c r="N6763" i="18"/>
  <c r="A6764" i="18"/>
  <c r="B6764" i="18"/>
  <c r="C6764" i="18"/>
  <c r="D6764" i="18"/>
  <c r="E6764" i="18"/>
  <c r="F6764" i="18"/>
  <c r="G6764" i="18"/>
  <c r="H6764" i="18"/>
  <c r="I6764" i="18"/>
  <c r="J6764" i="18"/>
  <c r="K6764" i="18"/>
  <c r="L6764" i="18"/>
  <c r="M6764" i="18"/>
  <c r="N6764" i="18"/>
  <c r="A6765" i="18"/>
  <c r="B6765" i="18"/>
  <c r="C6765" i="18"/>
  <c r="D6765" i="18"/>
  <c r="E6765" i="18"/>
  <c r="F6765" i="18"/>
  <c r="G6765" i="18"/>
  <c r="H6765" i="18"/>
  <c r="I6765" i="18"/>
  <c r="J6765" i="18"/>
  <c r="K6765" i="18"/>
  <c r="L6765" i="18"/>
  <c r="M6765" i="18"/>
  <c r="N6765" i="18"/>
  <c r="A6766" i="18"/>
  <c r="B6766" i="18"/>
  <c r="C6766" i="18"/>
  <c r="D6766" i="18"/>
  <c r="E6766" i="18"/>
  <c r="F6766" i="18"/>
  <c r="G6766" i="18"/>
  <c r="H6766" i="18"/>
  <c r="I6766" i="18"/>
  <c r="J6766" i="18"/>
  <c r="K6766" i="18"/>
  <c r="L6766" i="18"/>
  <c r="M6766" i="18"/>
  <c r="N6766" i="18"/>
  <c r="A6767" i="18"/>
  <c r="B6767" i="18"/>
  <c r="C6767" i="18"/>
  <c r="D6767" i="18"/>
  <c r="E6767" i="18"/>
  <c r="F6767" i="18"/>
  <c r="G6767" i="18"/>
  <c r="H6767" i="18"/>
  <c r="I6767" i="18"/>
  <c r="J6767" i="18"/>
  <c r="K6767" i="18"/>
  <c r="L6767" i="18"/>
  <c r="M6767" i="18"/>
  <c r="N6767" i="18"/>
  <c r="A6768" i="18"/>
  <c r="B6768" i="18"/>
  <c r="C6768" i="18"/>
  <c r="D6768" i="18"/>
  <c r="E6768" i="18"/>
  <c r="F6768" i="18"/>
  <c r="G6768" i="18"/>
  <c r="H6768" i="18"/>
  <c r="I6768" i="18"/>
  <c r="J6768" i="18"/>
  <c r="K6768" i="18"/>
  <c r="L6768" i="18"/>
  <c r="M6768" i="18"/>
  <c r="N6768" i="18"/>
  <c r="A6769" i="18"/>
  <c r="B6769" i="18"/>
  <c r="C6769" i="18"/>
  <c r="D6769" i="18"/>
  <c r="E6769" i="18"/>
  <c r="F6769" i="18"/>
  <c r="G6769" i="18"/>
  <c r="Q6769" i="18" s="1"/>
  <c r="H6769" i="18"/>
  <c r="I6769" i="18"/>
  <c r="J6769" i="18"/>
  <c r="K6769" i="18"/>
  <c r="L6769" i="18"/>
  <c r="M6769" i="18"/>
  <c r="N6769" i="18"/>
  <c r="A6770" i="18"/>
  <c r="B6770" i="18"/>
  <c r="C6770" i="18"/>
  <c r="D6770" i="18"/>
  <c r="E6770" i="18"/>
  <c r="F6770" i="18"/>
  <c r="G6770" i="18"/>
  <c r="H6770" i="18"/>
  <c r="I6770" i="18"/>
  <c r="J6770" i="18"/>
  <c r="K6770" i="18"/>
  <c r="L6770" i="18"/>
  <c r="M6770" i="18"/>
  <c r="N6770" i="18"/>
  <c r="A6771" i="18"/>
  <c r="B6771" i="18"/>
  <c r="C6771" i="18"/>
  <c r="D6771" i="18"/>
  <c r="E6771" i="18"/>
  <c r="F6771" i="18"/>
  <c r="G6771" i="18"/>
  <c r="H6771" i="18"/>
  <c r="I6771" i="18"/>
  <c r="J6771" i="18"/>
  <c r="K6771" i="18"/>
  <c r="L6771" i="18"/>
  <c r="M6771" i="18"/>
  <c r="N6771" i="18"/>
  <c r="A6772" i="18"/>
  <c r="B6772" i="18"/>
  <c r="C6772" i="18"/>
  <c r="D6772" i="18"/>
  <c r="E6772" i="18"/>
  <c r="F6772" i="18"/>
  <c r="G6772" i="18"/>
  <c r="H6772" i="18"/>
  <c r="I6772" i="18"/>
  <c r="J6772" i="18"/>
  <c r="K6772" i="18"/>
  <c r="L6772" i="18"/>
  <c r="M6772" i="18"/>
  <c r="N6772" i="18"/>
  <c r="A6773" i="18"/>
  <c r="B6773" i="18"/>
  <c r="C6773" i="18"/>
  <c r="D6773" i="18"/>
  <c r="E6773" i="18"/>
  <c r="F6773" i="18"/>
  <c r="G6773" i="18"/>
  <c r="H6773" i="18"/>
  <c r="I6773" i="18"/>
  <c r="J6773" i="18"/>
  <c r="K6773" i="18"/>
  <c r="L6773" i="18"/>
  <c r="M6773" i="18"/>
  <c r="N6773" i="18"/>
  <c r="A6774" i="18"/>
  <c r="B6774" i="18"/>
  <c r="C6774" i="18"/>
  <c r="D6774" i="18"/>
  <c r="E6774" i="18"/>
  <c r="F6774" i="18"/>
  <c r="G6774" i="18"/>
  <c r="H6774" i="18"/>
  <c r="I6774" i="18"/>
  <c r="J6774" i="18"/>
  <c r="K6774" i="18"/>
  <c r="L6774" i="18"/>
  <c r="M6774" i="18"/>
  <c r="N6774" i="18"/>
  <c r="A6775" i="18"/>
  <c r="B6775" i="18"/>
  <c r="C6775" i="18"/>
  <c r="D6775" i="18"/>
  <c r="E6775" i="18"/>
  <c r="F6775" i="18"/>
  <c r="G6775" i="18"/>
  <c r="H6775" i="18"/>
  <c r="I6775" i="18"/>
  <c r="J6775" i="18"/>
  <c r="K6775" i="18"/>
  <c r="L6775" i="18"/>
  <c r="M6775" i="18"/>
  <c r="N6775" i="18"/>
  <c r="A6776" i="18"/>
  <c r="B6776" i="18"/>
  <c r="C6776" i="18"/>
  <c r="D6776" i="18"/>
  <c r="E6776" i="18"/>
  <c r="F6776" i="18"/>
  <c r="G6776" i="18"/>
  <c r="H6776" i="18"/>
  <c r="I6776" i="18"/>
  <c r="J6776" i="18"/>
  <c r="K6776" i="18"/>
  <c r="L6776" i="18"/>
  <c r="M6776" i="18"/>
  <c r="N6776" i="18"/>
  <c r="A6777" i="18"/>
  <c r="B6777" i="18"/>
  <c r="C6777" i="18"/>
  <c r="D6777" i="18"/>
  <c r="E6777" i="18"/>
  <c r="F6777" i="18"/>
  <c r="G6777" i="18"/>
  <c r="H6777" i="18"/>
  <c r="I6777" i="18"/>
  <c r="J6777" i="18"/>
  <c r="K6777" i="18"/>
  <c r="L6777" i="18"/>
  <c r="M6777" i="18"/>
  <c r="N6777" i="18"/>
  <c r="A6778" i="18"/>
  <c r="B6778" i="18"/>
  <c r="C6778" i="18"/>
  <c r="D6778" i="18"/>
  <c r="E6778" i="18"/>
  <c r="F6778" i="18"/>
  <c r="G6778" i="18"/>
  <c r="H6778" i="18"/>
  <c r="I6778" i="18"/>
  <c r="J6778" i="18"/>
  <c r="K6778" i="18"/>
  <c r="L6778" i="18"/>
  <c r="M6778" i="18"/>
  <c r="N6778" i="18"/>
  <c r="A6779" i="18"/>
  <c r="B6779" i="18"/>
  <c r="C6779" i="18"/>
  <c r="D6779" i="18"/>
  <c r="E6779" i="18"/>
  <c r="F6779" i="18"/>
  <c r="G6779" i="18"/>
  <c r="H6779" i="18"/>
  <c r="I6779" i="18"/>
  <c r="J6779" i="18"/>
  <c r="K6779" i="18"/>
  <c r="L6779" i="18"/>
  <c r="M6779" i="18"/>
  <c r="N6779" i="18"/>
  <c r="A6780" i="18"/>
  <c r="B6780" i="18"/>
  <c r="C6780" i="18"/>
  <c r="D6780" i="18"/>
  <c r="E6780" i="18"/>
  <c r="F6780" i="18"/>
  <c r="G6780" i="18"/>
  <c r="H6780" i="18"/>
  <c r="I6780" i="18"/>
  <c r="J6780" i="18"/>
  <c r="K6780" i="18"/>
  <c r="L6780" i="18"/>
  <c r="M6780" i="18"/>
  <c r="N6780" i="18"/>
  <c r="A6781" i="18"/>
  <c r="B6781" i="18"/>
  <c r="C6781" i="18"/>
  <c r="D6781" i="18"/>
  <c r="E6781" i="18"/>
  <c r="F6781" i="18"/>
  <c r="G6781" i="18"/>
  <c r="H6781" i="18"/>
  <c r="I6781" i="18"/>
  <c r="J6781" i="18"/>
  <c r="K6781" i="18"/>
  <c r="L6781" i="18"/>
  <c r="M6781" i="18"/>
  <c r="N6781" i="18"/>
  <c r="A6782" i="18"/>
  <c r="B6782" i="18"/>
  <c r="C6782" i="18"/>
  <c r="D6782" i="18"/>
  <c r="E6782" i="18"/>
  <c r="F6782" i="18"/>
  <c r="G6782" i="18"/>
  <c r="H6782" i="18"/>
  <c r="I6782" i="18"/>
  <c r="J6782" i="18"/>
  <c r="K6782" i="18"/>
  <c r="L6782" i="18"/>
  <c r="M6782" i="18"/>
  <c r="N6782" i="18"/>
  <c r="A6783" i="18"/>
  <c r="B6783" i="18"/>
  <c r="C6783" i="18"/>
  <c r="D6783" i="18"/>
  <c r="E6783" i="18"/>
  <c r="F6783" i="18"/>
  <c r="G6783" i="18"/>
  <c r="H6783" i="18"/>
  <c r="I6783" i="18"/>
  <c r="J6783" i="18"/>
  <c r="K6783" i="18"/>
  <c r="L6783" i="18"/>
  <c r="M6783" i="18"/>
  <c r="N6783" i="18"/>
  <c r="A6784" i="18"/>
  <c r="B6784" i="18"/>
  <c r="C6784" i="18"/>
  <c r="D6784" i="18"/>
  <c r="E6784" i="18"/>
  <c r="F6784" i="18"/>
  <c r="G6784" i="18"/>
  <c r="H6784" i="18"/>
  <c r="I6784" i="18"/>
  <c r="J6784" i="18"/>
  <c r="K6784" i="18"/>
  <c r="L6784" i="18"/>
  <c r="M6784" i="18"/>
  <c r="N6784" i="18"/>
  <c r="A6785" i="18"/>
  <c r="B6785" i="18"/>
  <c r="C6785" i="18"/>
  <c r="D6785" i="18"/>
  <c r="E6785" i="18"/>
  <c r="F6785" i="18"/>
  <c r="G6785" i="18"/>
  <c r="Q6785" i="18" s="1"/>
  <c r="H6785" i="18"/>
  <c r="I6785" i="18"/>
  <c r="J6785" i="18"/>
  <c r="K6785" i="18"/>
  <c r="L6785" i="18"/>
  <c r="M6785" i="18"/>
  <c r="N6785" i="18"/>
  <c r="A6786" i="18"/>
  <c r="B6786" i="18"/>
  <c r="C6786" i="18"/>
  <c r="D6786" i="18"/>
  <c r="E6786" i="18"/>
  <c r="F6786" i="18"/>
  <c r="G6786" i="18"/>
  <c r="H6786" i="18"/>
  <c r="I6786" i="18"/>
  <c r="J6786" i="18"/>
  <c r="K6786" i="18"/>
  <c r="L6786" i="18"/>
  <c r="M6786" i="18"/>
  <c r="N6786" i="18"/>
  <c r="A6787" i="18"/>
  <c r="B6787" i="18"/>
  <c r="C6787" i="18"/>
  <c r="D6787" i="18"/>
  <c r="E6787" i="18"/>
  <c r="F6787" i="18"/>
  <c r="G6787" i="18"/>
  <c r="H6787" i="18"/>
  <c r="I6787" i="18"/>
  <c r="J6787" i="18"/>
  <c r="K6787" i="18"/>
  <c r="L6787" i="18"/>
  <c r="M6787" i="18"/>
  <c r="N6787" i="18"/>
  <c r="A6788" i="18"/>
  <c r="B6788" i="18"/>
  <c r="C6788" i="18"/>
  <c r="D6788" i="18"/>
  <c r="E6788" i="18"/>
  <c r="F6788" i="18"/>
  <c r="G6788" i="18"/>
  <c r="H6788" i="18"/>
  <c r="I6788" i="18"/>
  <c r="J6788" i="18"/>
  <c r="K6788" i="18"/>
  <c r="L6788" i="18"/>
  <c r="M6788" i="18"/>
  <c r="N6788" i="18"/>
  <c r="A6789" i="18"/>
  <c r="B6789" i="18"/>
  <c r="C6789" i="18"/>
  <c r="D6789" i="18"/>
  <c r="E6789" i="18"/>
  <c r="F6789" i="18"/>
  <c r="G6789" i="18"/>
  <c r="H6789" i="18"/>
  <c r="I6789" i="18"/>
  <c r="J6789" i="18"/>
  <c r="K6789" i="18"/>
  <c r="L6789" i="18"/>
  <c r="M6789" i="18"/>
  <c r="N6789" i="18"/>
  <c r="A6790" i="18"/>
  <c r="B6790" i="18"/>
  <c r="C6790" i="18"/>
  <c r="D6790" i="18"/>
  <c r="E6790" i="18"/>
  <c r="F6790" i="18"/>
  <c r="G6790" i="18"/>
  <c r="H6790" i="18"/>
  <c r="I6790" i="18"/>
  <c r="J6790" i="18"/>
  <c r="K6790" i="18"/>
  <c r="L6790" i="18"/>
  <c r="M6790" i="18"/>
  <c r="N6790" i="18"/>
  <c r="A6791" i="18"/>
  <c r="B6791" i="18"/>
  <c r="C6791" i="18"/>
  <c r="D6791" i="18"/>
  <c r="E6791" i="18"/>
  <c r="F6791" i="18"/>
  <c r="G6791" i="18"/>
  <c r="H6791" i="18"/>
  <c r="I6791" i="18"/>
  <c r="J6791" i="18"/>
  <c r="K6791" i="18"/>
  <c r="L6791" i="18"/>
  <c r="M6791" i="18"/>
  <c r="N6791" i="18"/>
  <c r="A6792" i="18"/>
  <c r="B6792" i="18"/>
  <c r="C6792" i="18"/>
  <c r="D6792" i="18"/>
  <c r="E6792" i="18"/>
  <c r="F6792" i="18"/>
  <c r="G6792" i="18"/>
  <c r="H6792" i="18"/>
  <c r="I6792" i="18"/>
  <c r="J6792" i="18"/>
  <c r="K6792" i="18"/>
  <c r="L6792" i="18"/>
  <c r="M6792" i="18"/>
  <c r="N6792" i="18"/>
  <c r="A6793" i="18"/>
  <c r="B6793" i="18"/>
  <c r="C6793" i="18"/>
  <c r="D6793" i="18"/>
  <c r="E6793" i="18"/>
  <c r="F6793" i="18"/>
  <c r="G6793" i="18"/>
  <c r="H6793" i="18"/>
  <c r="I6793" i="18"/>
  <c r="J6793" i="18"/>
  <c r="K6793" i="18"/>
  <c r="L6793" i="18"/>
  <c r="M6793" i="18"/>
  <c r="N6793" i="18"/>
  <c r="A6794" i="18"/>
  <c r="B6794" i="18"/>
  <c r="C6794" i="18"/>
  <c r="D6794" i="18"/>
  <c r="E6794" i="18"/>
  <c r="F6794" i="18"/>
  <c r="G6794" i="18"/>
  <c r="H6794" i="18"/>
  <c r="I6794" i="18"/>
  <c r="J6794" i="18"/>
  <c r="K6794" i="18"/>
  <c r="L6794" i="18"/>
  <c r="M6794" i="18"/>
  <c r="N6794" i="18"/>
  <c r="A6795" i="18"/>
  <c r="B6795" i="18"/>
  <c r="C6795" i="18"/>
  <c r="D6795" i="18"/>
  <c r="E6795" i="18"/>
  <c r="F6795" i="18"/>
  <c r="G6795" i="18"/>
  <c r="H6795" i="18"/>
  <c r="I6795" i="18"/>
  <c r="J6795" i="18"/>
  <c r="K6795" i="18"/>
  <c r="L6795" i="18"/>
  <c r="M6795" i="18"/>
  <c r="N6795" i="18"/>
  <c r="A6796" i="18"/>
  <c r="B6796" i="18"/>
  <c r="C6796" i="18"/>
  <c r="D6796" i="18"/>
  <c r="E6796" i="18"/>
  <c r="F6796" i="18"/>
  <c r="G6796" i="18"/>
  <c r="H6796" i="18"/>
  <c r="I6796" i="18"/>
  <c r="J6796" i="18"/>
  <c r="K6796" i="18"/>
  <c r="L6796" i="18"/>
  <c r="M6796" i="18"/>
  <c r="N6796" i="18"/>
  <c r="A6797" i="18"/>
  <c r="B6797" i="18"/>
  <c r="C6797" i="18"/>
  <c r="D6797" i="18"/>
  <c r="E6797" i="18"/>
  <c r="F6797" i="18"/>
  <c r="G6797" i="18"/>
  <c r="H6797" i="18"/>
  <c r="I6797" i="18"/>
  <c r="J6797" i="18"/>
  <c r="K6797" i="18"/>
  <c r="L6797" i="18"/>
  <c r="M6797" i="18"/>
  <c r="N6797" i="18"/>
  <c r="A6798" i="18"/>
  <c r="B6798" i="18"/>
  <c r="C6798" i="18"/>
  <c r="D6798" i="18"/>
  <c r="E6798" i="18"/>
  <c r="F6798" i="18"/>
  <c r="G6798" i="18"/>
  <c r="H6798" i="18"/>
  <c r="I6798" i="18"/>
  <c r="J6798" i="18"/>
  <c r="K6798" i="18"/>
  <c r="L6798" i="18"/>
  <c r="M6798" i="18"/>
  <c r="N6798" i="18"/>
  <c r="A6799" i="18"/>
  <c r="B6799" i="18"/>
  <c r="C6799" i="18"/>
  <c r="D6799" i="18"/>
  <c r="E6799" i="18"/>
  <c r="F6799" i="18"/>
  <c r="G6799" i="18"/>
  <c r="H6799" i="18"/>
  <c r="I6799" i="18"/>
  <c r="J6799" i="18"/>
  <c r="K6799" i="18"/>
  <c r="L6799" i="18"/>
  <c r="M6799" i="18"/>
  <c r="N6799" i="18"/>
  <c r="A6800" i="18"/>
  <c r="B6800" i="18"/>
  <c r="C6800" i="18"/>
  <c r="D6800" i="18"/>
  <c r="E6800" i="18"/>
  <c r="F6800" i="18"/>
  <c r="G6800" i="18"/>
  <c r="H6800" i="18"/>
  <c r="I6800" i="18"/>
  <c r="J6800" i="18"/>
  <c r="K6800" i="18"/>
  <c r="L6800" i="18"/>
  <c r="M6800" i="18"/>
  <c r="N6800" i="18"/>
  <c r="A6801" i="18"/>
  <c r="B6801" i="18"/>
  <c r="C6801" i="18"/>
  <c r="D6801" i="18"/>
  <c r="E6801" i="18"/>
  <c r="F6801" i="18"/>
  <c r="G6801" i="18"/>
  <c r="H6801" i="18"/>
  <c r="I6801" i="18"/>
  <c r="J6801" i="18"/>
  <c r="K6801" i="18"/>
  <c r="L6801" i="18"/>
  <c r="M6801" i="18"/>
  <c r="N6801" i="18"/>
  <c r="A6802" i="18"/>
  <c r="B6802" i="18"/>
  <c r="C6802" i="18"/>
  <c r="D6802" i="18"/>
  <c r="E6802" i="18"/>
  <c r="F6802" i="18"/>
  <c r="G6802" i="18"/>
  <c r="H6802" i="18"/>
  <c r="I6802" i="18"/>
  <c r="J6802" i="18"/>
  <c r="K6802" i="18"/>
  <c r="L6802" i="18"/>
  <c r="M6802" i="18"/>
  <c r="N6802" i="18"/>
  <c r="A6803" i="18"/>
  <c r="B6803" i="18"/>
  <c r="C6803" i="18"/>
  <c r="D6803" i="18"/>
  <c r="E6803" i="18"/>
  <c r="F6803" i="18"/>
  <c r="G6803" i="18"/>
  <c r="H6803" i="18"/>
  <c r="I6803" i="18"/>
  <c r="J6803" i="18"/>
  <c r="K6803" i="18"/>
  <c r="L6803" i="18"/>
  <c r="M6803" i="18"/>
  <c r="N6803" i="18"/>
  <c r="A6804" i="18"/>
  <c r="B6804" i="18"/>
  <c r="C6804" i="18"/>
  <c r="D6804" i="18"/>
  <c r="E6804" i="18"/>
  <c r="F6804" i="18"/>
  <c r="G6804" i="18"/>
  <c r="H6804" i="18"/>
  <c r="I6804" i="18"/>
  <c r="J6804" i="18"/>
  <c r="K6804" i="18"/>
  <c r="L6804" i="18"/>
  <c r="M6804" i="18"/>
  <c r="N6804" i="18"/>
  <c r="A6805" i="18"/>
  <c r="B6805" i="18"/>
  <c r="C6805" i="18"/>
  <c r="D6805" i="18"/>
  <c r="E6805" i="18"/>
  <c r="F6805" i="18"/>
  <c r="G6805" i="18"/>
  <c r="H6805" i="18"/>
  <c r="I6805" i="18"/>
  <c r="J6805" i="18"/>
  <c r="K6805" i="18"/>
  <c r="L6805" i="18"/>
  <c r="M6805" i="18"/>
  <c r="N6805" i="18"/>
  <c r="A6806" i="18"/>
  <c r="B6806" i="18"/>
  <c r="C6806" i="18"/>
  <c r="D6806" i="18"/>
  <c r="E6806" i="18"/>
  <c r="F6806" i="18"/>
  <c r="G6806" i="18"/>
  <c r="H6806" i="18"/>
  <c r="I6806" i="18"/>
  <c r="J6806" i="18"/>
  <c r="K6806" i="18"/>
  <c r="L6806" i="18"/>
  <c r="M6806" i="18"/>
  <c r="N6806" i="18"/>
  <c r="A6807" i="18"/>
  <c r="B6807" i="18"/>
  <c r="C6807" i="18"/>
  <c r="D6807" i="18"/>
  <c r="E6807" i="18"/>
  <c r="F6807" i="18"/>
  <c r="G6807" i="18"/>
  <c r="H6807" i="18"/>
  <c r="I6807" i="18"/>
  <c r="J6807" i="18"/>
  <c r="K6807" i="18"/>
  <c r="L6807" i="18"/>
  <c r="M6807" i="18"/>
  <c r="N6807" i="18"/>
  <c r="A6808" i="18"/>
  <c r="B6808" i="18"/>
  <c r="C6808" i="18"/>
  <c r="D6808" i="18"/>
  <c r="E6808" i="18"/>
  <c r="F6808" i="18"/>
  <c r="G6808" i="18"/>
  <c r="H6808" i="18"/>
  <c r="I6808" i="18"/>
  <c r="J6808" i="18"/>
  <c r="K6808" i="18"/>
  <c r="L6808" i="18"/>
  <c r="M6808" i="18"/>
  <c r="N6808" i="18"/>
  <c r="A6809" i="18"/>
  <c r="B6809" i="18"/>
  <c r="C6809" i="18"/>
  <c r="D6809" i="18"/>
  <c r="E6809" i="18"/>
  <c r="F6809" i="18"/>
  <c r="G6809" i="18"/>
  <c r="H6809" i="18"/>
  <c r="I6809" i="18"/>
  <c r="J6809" i="18"/>
  <c r="K6809" i="18"/>
  <c r="L6809" i="18"/>
  <c r="M6809" i="18"/>
  <c r="N6809" i="18"/>
  <c r="A6810" i="18"/>
  <c r="B6810" i="18"/>
  <c r="C6810" i="18"/>
  <c r="D6810" i="18"/>
  <c r="E6810" i="18"/>
  <c r="F6810" i="18"/>
  <c r="G6810" i="18"/>
  <c r="H6810" i="18"/>
  <c r="I6810" i="18"/>
  <c r="J6810" i="18"/>
  <c r="K6810" i="18"/>
  <c r="L6810" i="18"/>
  <c r="M6810" i="18"/>
  <c r="N6810" i="18"/>
  <c r="A6811" i="18"/>
  <c r="B6811" i="18"/>
  <c r="C6811" i="18"/>
  <c r="D6811" i="18"/>
  <c r="E6811" i="18"/>
  <c r="F6811" i="18"/>
  <c r="G6811" i="18"/>
  <c r="H6811" i="18"/>
  <c r="I6811" i="18"/>
  <c r="J6811" i="18"/>
  <c r="K6811" i="18"/>
  <c r="L6811" i="18"/>
  <c r="M6811" i="18"/>
  <c r="N6811" i="18"/>
  <c r="A6812" i="18"/>
  <c r="B6812" i="18"/>
  <c r="C6812" i="18"/>
  <c r="D6812" i="18"/>
  <c r="E6812" i="18"/>
  <c r="F6812" i="18"/>
  <c r="G6812" i="18"/>
  <c r="H6812" i="18"/>
  <c r="I6812" i="18"/>
  <c r="J6812" i="18"/>
  <c r="K6812" i="18"/>
  <c r="L6812" i="18"/>
  <c r="M6812" i="18"/>
  <c r="N6812" i="18"/>
  <c r="A6813" i="18"/>
  <c r="B6813" i="18"/>
  <c r="C6813" i="18"/>
  <c r="D6813" i="18"/>
  <c r="E6813" i="18"/>
  <c r="F6813" i="18"/>
  <c r="G6813" i="18"/>
  <c r="H6813" i="18"/>
  <c r="I6813" i="18"/>
  <c r="J6813" i="18"/>
  <c r="K6813" i="18"/>
  <c r="L6813" i="18"/>
  <c r="M6813" i="18"/>
  <c r="N6813" i="18"/>
  <c r="A6814" i="18"/>
  <c r="B6814" i="18"/>
  <c r="C6814" i="18"/>
  <c r="D6814" i="18"/>
  <c r="E6814" i="18"/>
  <c r="F6814" i="18"/>
  <c r="G6814" i="18"/>
  <c r="H6814" i="18"/>
  <c r="I6814" i="18"/>
  <c r="J6814" i="18"/>
  <c r="K6814" i="18"/>
  <c r="L6814" i="18"/>
  <c r="M6814" i="18"/>
  <c r="N6814" i="18"/>
  <c r="A6815" i="18"/>
  <c r="B6815" i="18"/>
  <c r="C6815" i="18"/>
  <c r="D6815" i="18"/>
  <c r="E6815" i="18"/>
  <c r="F6815" i="18"/>
  <c r="G6815" i="18"/>
  <c r="H6815" i="18"/>
  <c r="I6815" i="18"/>
  <c r="J6815" i="18"/>
  <c r="K6815" i="18"/>
  <c r="L6815" i="18"/>
  <c r="M6815" i="18"/>
  <c r="N6815" i="18"/>
  <c r="A6816" i="18"/>
  <c r="B6816" i="18"/>
  <c r="C6816" i="18"/>
  <c r="D6816" i="18"/>
  <c r="E6816" i="18"/>
  <c r="F6816" i="18"/>
  <c r="G6816" i="18"/>
  <c r="H6816" i="18"/>
  <c r="I6816" i="18"/>
  <c r="J6816" i="18"/>
  <c r="K6816" i="18"/>
  <c r="L6816" i="18"/>
  <c r="M6816" i="18"/>
  <c r="N6816" i="18"/>
  <c r="A6817" i="18"/>
  <c r="B6817" i="18"/>
  <c r="C6817" i="18"/>
  <c r="D6817" i="18"/>
  <c r="E6817" i="18"/>
  <c r="F6817" i="18"/>
  <c r="G6817" i="18"/>
  <c r="H6817" i="18"/>
  <c r="I6817" i="18"/>
  <c r="J6817" i="18"/>
  <c r="K6817" i="18"/>
  <c r="L6817" i="18"/>
  <c r="M6817" i="18"/>
  <c r="N6817" i="18"/>
  <c r="A6818" i="18"/>
  <c r="B6818" i="18"/>
  <c r="C6818" i="18"/>
  <c r="D6818" i="18"/>
  <c r="E6818" i="18"/>
  <c r="F6818" i="18"/>
  <c r="G6818" i="18"/>
  <c r="H6818" i="18"/>
  <c r="I6818" i="18"/>
  <c r="J6818" i="18"/>
  <c r="K6818" i="18"/>
  <c r="L6818" i="18"/>
  <c r="M6818" i="18"/>
  <c r="N6818" i="18"/>
  <c r="A6819" i="18"/>
  <c r="B6819" i="18"/>
  <c r="C6819" i="18"/>
  <c r="D6819" i="18"/>
  <c r="E6819" i="18"/>
  <c r="F6819" i="18"/>
  <c r="G6819" i="18"/>
  <c r="H6819" i="18"/>
  <c r="I6819" i="18"/>
  <c r="J6819" i="18"/>
  <c r="K6819" i="18"/>
  <c r="L6819" i="18"/>
  <c r="M6819" i="18"/>
  <c r="N6819" i="18"/>
  <c r="A6820" i="18"/>
  <c r="B6820" i="18"/>
  <c r="C6820" i="18"/>
  <c r="D6820" i="18"/>
  <c r="E6820" i="18"/>
  <c r="F6820" i="18"/>
  <c r="G6820" i="18"/>
  <c r="H6820" i="18"/>
  <c r="I6820" i="18"/>
  <c r="J6820" i="18"/>
  <c r="K6820" i="18"/>
  <c r="L6820" i="18"/>
  <c r="M6820" i="18"/>
  <c r="N6820" i="18"/>
  <c r="A6821" i="18"/>
  <c r="B6821" i="18"/>
  <c r="C6821" i="18"/>
  <c r="D6821" i="18"/>
  <c r="E6821" i="18"/>
  <c r="F6821" i="18"/>
  <c r="G6821" i="18"/>
  <c r="H6821" i="18"/>
  <c r="I6821" i="18"/>
  <c r="J6821" i="18"/>
  <c r="K6821" i="18"/>
  <c r="L6821" i="18"/>
  <c r="M6821" i="18"/>
  <c r="N6821" i="18"/>
  <c r="A6822" i="18"/>
  <c r="B6822" i="18"/>
  <c r="C6822" i="18"/>
  <c r="D6822" i="18"/>
  <c r="E6822" i="18"/>
  <c r="F6822" i="18"/>
  <c r="G6822" i="18"/>
  <c r="H6822" i="18"/>
  <c r="I6822" i="18"/>
  <c r="J6822" i="18"/>
  <c r="K6822" i="18"/>
  <c r="L6822" i="18"/>
  <c r="M6822" i="18"/>
  <c r="N6822" i="18"/>
  <c r="A6823" i="18"/>
  <c r="B6823" i="18"/>
  <c r="C6823" i="18"/>
  <c r="D6823" i="18"/>
  <c r="E6823" i="18"/>
  <c r="F6823" i="18"/>
  <c r="G6823" i="18"/>
  <c r="H6823" i="18"/>
  <c r="I6823" i="18"/>
  <c r="J6823" i="18"/>
  <c r="K6823" i="18"/>
  <c r="L6823" i="18"/>
  <c r="M6823" i="18"/>
  <c r="N6823" i="18"/>
  <c r="A6824" i="18"/>
  <c r="B6824" i="18"/>
  <c r="C6824" i="18"/>
  <c r="D6824" i="18"/>
  <c r="E6824" i="18"/>
  <c r="F6824" i="18"/>
  <c r="G6824" i="18"/>
  <c r="H6824" i="18"/>
  <c r="I6824" i="18"/>
  <c r="J6824" i="18"/>
  <c r="K6824" i="18"/>
  <c r="L6824" i="18"/>
  <c r="M6824" i="18"/>
  <c r="N6824" i="18"/>
  <c r="A6825" i="18"/>
  <c r="B6825" i="18"/>
  <c r="C6825" i="18"/>
  <c r="D6825" i="18"/>
  <c r="E6825" i="18"/>
  <c r="F6825" i="18"/>
  <c r="G6825" i="18"/>
  <c r="H6825" i="18"/>
  <c r="I6825" i="18"/>
  <c r="J6825" i="18"/>
  <c r="K6825" i="18"/>
  <c r="L6825" i="18"/>
  <c r="M6825" i="18"/>
  <c r="N6825" i="18"/>
  <c r="A6826" i="18"/>
  <c r="B6826" i="18"/>
  <c r="C6826" i="18"/>
  <c r="D6826" i="18"/>
  <c r="E6826" i="18"/>
  <c r="F6826" i="18"/>
  <c r="G6826" i="18"/>
  <c r="H6826" i="18"/>
  <c r="I6826" i="18"/>
  <c r="J6826" i="18"/>
  <c r="K6826" i="18"/>
  <c r="L6826" i="18"/>
  <c r="M6826" i="18"/>
  <c r="N6826" i="18"/>
  <c r="A6827" i="18"/>
  <c r="B6827" i="18"/>
  <c r="C6827" i="18"/>
  <c r="D6827" i="18"/>
  <c r="E6827" i="18"/>
  <c r="F6827" i="18"/>
  <c r="G6827" i="18"/>
  <c r="H6827" i="18"/>
  <c r="I6827" i="18"/>
  <c r="J6827" i="18"/>
  <c r="K6827" i="18"/>
  <c r="L6827" i="18"/>
  <c r="M6827" i="18"/>
  <c r="N6827" i="18"/>
  <c r="A6828" i="18"/>
  <c r="B6828" i="18"/>
  <c r="C6828" i="18"/>
  <c r="D6828" i="18"/>
  <c r="E6828" i="18"/>
  <c r="F6828" i="18"/>
  <c r="G6828" i="18"/>
  <c r="H6828" i="18"/>
  <c r="I6828" i="18"/>
  <c r="J6828" i="18"/>
  <c r="K6828" i="18"/>
  <c r="L6828" i="18"/>
  <c r="M6828" i="18"/>
  <c r="N6828" i="18"/>
  <c r="A6829" i="18"/>
  <c r="B6829" i="18"/>
  <c r="C6829" i="18"/>
  <c r="D6829" i="18"/>
  <c r="E6829" i="18"/>
  <c r="F6829" i="18"/>
  <c r="G6829" i="18"/>
  <c r="H6829" i="18"/>
  <c r="I6829" i="18"/>
  <c r="J6829" i="18"/>
  <c r="K6829" i="18"/>
  <c r="L6829" i="18"/>
  <c r="M6829" i="18"/>
  <c r="N6829" i="18"/>
  <c r="A6830" i="18"/>
  <c r="B6830" i="18"/>
  <c r="C6830" i="18"/>
  <c r="D6830" i="18"/>
  <c r="E6830" i="18"/>
  <c r="F6830" i="18"/>
  <c r="G6830" i="18"/>
  <c r="H6830" i="18"/>
  <c r="I6830" i="18"/>
  <c r="J6830" i="18"/>
  <c r="K6830" i="18"/>
  <c r="L6830" i="18"/>
  <c r="M6830" i="18"/>
  <c r="N6830" i="18"/>
  <c r="A6831" i="18"/>
  <c r="B6831" i="18"/>
  <c r="C6831" i="18"/>
  <c r="D6831" i="18"/>
  <c r="E6831" i="18"/>
  <c r="F6831" i="18"/>
  <c r="G6831" i="18"/>
  <c r="H6831" i="18"/>
  <c r="I6831" i="18"/>
  <c r="J6831" i="18"/>
  <c r="K6831" i="18"/>
  <c r="L6831" i="18"/>
  <c r="M6831" i="18"/>
  <c r="N6831" i="18"/>
  <c r="A6832" i="18"/>
  <c r="B6832" i="18"/>
  <c r="C6832" i="18"/>
  <c r="D6832" i="18"/>
  <c r="E6832" i="18"/>
  <c r="F6832" i="18"/>
  <c r="G6832" i="18"/>
  <c r="H6832" i="18"/>
  <c r="I6832" i="18"/>
  <c r="J6832" i="18"/>
  <c r="K6832" i="18"/>
  <c r="L6832" i="18"/>
  <c r="M6832" i="18"/>
  <c r="N6832" i="18"/>
  <c r="A6833" i="18"/>
  <c r="B6833" i="18"/>
  <c r="C6833" i="18"/>
  <c r="D6833" i="18"/>
  <c r="E6833" i="18"/>
  <c r="F6833" i="18"/>
  <c r="G6833" i="18"/>
  <c r="H6833" i="18"/>
  <c r="I6833" i="18"/>
  <c r="J6833" i="18"/>
  <c r="K6833" i="18"/>
  <c r="L6833" i="18"/>
  <c r="M6833" i="18"/>
  <c r="N6833" i="18"/>
  <c r="A6834" i="18"/>
  <c r="B6834" i="18"/>
  <c r="C6834" i="18"/>
  <c r="D6834" i="18"/>
  <c r="E6834" i="18"/>
  <c r="F6834" i="18"/>
  <c r="G6834" i="18"/>
  <c r="H6834" i="18"/>
  <c r="I6834" i="18"/>
  <c r="J6834" i="18"/>
  <c r="K6834" i="18"/>
  <c r="L6834" i="18"/>
  <c r="M6834" i="18"/>
  <c r="N6834" i="18"/>
  <c r="A6835" i="18"/>
  <c r="B6835" i="18"/>
  <c r="C6835" i="18"/>
  <c r="D6835" i="18"/>
  <c r="E6835" i="18"/>
  <c r="F6835" i="18"/>
  <c r="G6835" i="18"/>
  <c r="H6835" i="18"/>
  <c r="I6835" i="18"/>
  <c r="J6835" i="18"/>
  <c r="K6835" i="18"/>
  <c r="L6835" i="18"/>
  <c r="M6835" i="18"/>
  <c r="N6835" i="18"/>
  <c r="A6836" i="18"/>
  <c r="B6836" i="18"/>
  <c r="C6836" i="18"/>
  <c r="D6836" i="18"/>
  <c r="E6836" i="18"/>
  <c r="F6836" i="18"/>
  <c r="G6836" i="18"/>
  <c r="H6836" i="18"/>
  <c r="I6836" i="18"/>
  <c r="J6836" i="18"/>
  <c r="K6836" i="18"/>
  <c r="L6836" i="18"/>
  <c r="M6836" i="18"/>
  <c r="N6836" i="18"/>
  <c r="A6837" i="18"/>
  <c r="B6837" i="18"/>
  <c r="C6837" i="18"/>
  <c r="D6837" i="18"/>
  <c r="E6837" i="18"/>
  <c r="F6837" i="18"/>
  <c r="G6837" i="18"/>
  <c r="H6837" i="18"/>
  <c r="I6837" i="18"/>
  <c r="J6837" i="18"/>
  <c r="K6837" i="18"/>
  <c r="L6837" i="18"/>
  <c r="M6837" i="18"/>
  <c r="N6837" i="18"/>
  <c r="A6838" i="18"/>
  <c r="B6838" i="18"/>
  <c r="C6838" i="18"/>
  <c r="D6838" i="18"/>
  <c r="E6838" i="18"/>
  <c r="F6838" i="18"/>
  <c r="G6838" i="18"/>
  <c r="H6838" i="18"/>
  <c r="I6838" i="18"/>
  <c r="J6838" i="18"/>
  <c r="K6838" i="18"/>
  <c r="L6838" i="18"/>
  <c r="M6838" i="18"/>
  <c r="N6838" i="18"/>
  <c r="A6839" i="18"/>
  <c r="B6839" i="18"/>
  <c r="C6839" i="18"/>
  <c r="D6839" i="18"/>
  <c r="E6839" i="18"/>
  <c r="F6839" i="18"/>
  <c r="G6839" i="18"/>
  <c r="H6839" i="18"/>
  <c r="I6839" i="18"/>
  <c r="J6839" i="18"/>
  <c r="K6839" i="18"/>
  <c r="L6839" i="18"/>
  <c r="M6839" i="18"/>
  <c r="N6839" i="18"/>
  <c r="A6840" i="18"/>
  <c r="B6840" i="18"/>
  <c r="C6840" i="18"/>
  <c r="D6840" i="18"/>
  <c r="E6840" i="18"/>
  <c r="F6840" i="18"/>
  <c r="G6840" i="18"/>
  <c r="H6840" i="18"/>
  <c r="I6840" i="18"/>
  <c r="J6840" i="18"/>
  <c r="K6840" i="18"/>
  <c r="L6840" i="18"/>
  <c r="M6840" i="18"/>
  <c r="N6840" i="18"/>
  <c r="A6841" i="18"/>
  <c r="B6841" i="18"/>
  <c r="C6841" i="18"/>
  <c r="D6841" i="18"/>
  <c r="E6841" i="18"/>
  <c r="F6841" i="18"/>
  <c r="G6841" i="18"/>
  <c r="H6841" i="18"/>
  <c r="I6841" i="18"/>
  <c r="J6841" i="18"/>
  <c r="K6841" i="18"/>
  <c r="L6841" i="18"/>
  <c r="M6841" i="18"/>
  <c r="N6841" i="18"/>
  <c r="A6842" i="18"/>
  <c r="B6842" i="18"/>
  <c r="C6842" i="18"/>
  <c r="D6842" i="18"/>
  <c r="E6842" i="18"/>
  <c r="F6842" i="18"/>
  <c r="G6842" i="18"/>
  <c r="H6842" i="18"/>
  <c r="I6842" i="18"/>
  <c r="J6842" i="18"/>
  <c r="K6842" i="18"/>
  <c r="L6842" i="18"/>
  <c r="M6842" i="18"/>
  <c r="N6842" i="18"/>
  <c r="A6843" i="18"/>
  <c r="B6843" i="18"/>
  <c r="C6843" i="18"/>
  <c r="D6843" i="18"/>
  <c r="E6843" i="18"/>
  <c r="F6843" i="18"/>
  <c r="G6843" i="18"/>
  <c r="H6843" i="18"/>
  <c r="I6843" i="18"/>
  <c r="J6843" i="18"/>
  <c r="K6843" i="18"/>
  <c r="L6843" i="18"/>
  <c r="M6843" i="18"/>
  <c r="N6843" i="18"/>
  <c r="A6844" i="18"/>
  <c r="B6844" i="18"/>
  <c r="C6844" i="18"/>
  <c r="D6844" i="18"/>
  <c r="E6844" i="18"/>
  <c r="F6844" i="18"/>
  <c r="G6844" i="18"/>
  <c r="H6844" i="18"/>
  <c r="I6844" i="18"/>
  <c r="J6844" i="18"/>
  <c r="K6844" i="18"/>
  <c r="L6844" i="18"/>
  <c r="M6844" i="18"/>
  <c r="N6844" i="18"/>
  <c r="A6845" i="18"/>
  <c r="B6845" i="18"/>
  <c r="C6845" i="18"/>
  <c r="D6845" i="18"/>
  <c r="E6845" i="18"/>
  <c r="F6845" i="18"/>
  <c r="G6845" i="18"/>
  <c r="H6845" i="18"/>
  <c r="I6845" i="18"/>
  <c r="J6845" i="18"/>
  <c r="K6845" i="18"/>
  <c r="L6845" i="18"/>
  <c r="M6845" i="18"/>
  <c r="N6845" i="18"/>
  <c r="A6846" i="18"/>
  <c r="B6846" i="18"/>
  <c r="C6846" i="18"/>
  <c r="D6846" i="18"/>
  <c r="E6846" i="18"/>
  <c r="F6846" i="18"/>
  <c r="G6846" i="18"/>
  <c r="H6846" i="18"/>
  <c r="I6846" i="18"/>
  <c r="J6846" i="18"/>
  <c r="K6846" i="18"/>
  <c r="L6846" i="18"/>
  <c r="M6846" i="18"/>
  <c r="N6846" i="18"/>
  <c r="A6847" i="18"/>
  <c r="B6847" i="18"/>
  <c r="C6847" i="18"/>
  <c r="D6847" i="18"/>
  <c r="E6847" i="18"/>
  <c r="F6847" i="18"/>
  <c r="G6847" i="18"/>
  <c r="H6847" i="18"/>
  <c r="I6847" i="18"/>
  <c r="J6847" i="18"/>
  <c r="K6847" i="18"/>
  <c r="L6847" i="18"/>
  <c r="M6847" i="18"/>
  <c r="N6847" i="18"/>
  <c r="A6848" i="18"/>
  <c r="B6848" i="18"/>
  <c r="C6848" i="18"/>
  <c r="D6848" i="18"/>
  <c r="E6848" i="18"/>
  <c r="F6848" i="18"/>
  <c r="G6848" i="18"/>
  <c r="H6848" i="18"/>
  <c r="I6848" i="18"/>
  <c r="J6848" i="18"/>
  <c r="K6848" i="18"/>
  <c r="L6848" i="18"/>
  <c r="M6848" i="18"/>
  <c r="N6848" i="18"/>
  <c r="A6849" i="18"/>
  <c r="B6849" i="18"/>
  <c r="C6849" i="18"/>
  <c r="D6849" i="18"/>
  <c r="E6849" i="18"/>
  <c r="F6849" i="18"/>
  <c r="G6849" i="18"/>
  <c r="H6849" i="18"/>
  <c r="I6849" i="18"/>
  <c r="J6849" i="18"/>
  <c r="K6849" i="18"/>
  <c r="L6849" i="18"/>
  <c r="M6849" i="18"/>
  <c r="N6849" i="18"/>
  <c r="A6850" i="18"/>
  <c r="B6850" i="18"/>
  <c r="C6850" i="18"/>
  <c r="D6850" i="18"/>
  <c r="E6850" i="18"/>
  <c r="F6850" i="18"/>
  <c r="G6850" i="18"/>
  <c r="H6850" i="18"/>
  <c r="I6850" i="18"/>
  <c r="J6850" i="18"/>
  <c r="K6850" i="18"/>
  <c r="L6850" i="18"/>
  <c r="M6850" i="18"/>
  <c r="N6850" i="18"/>
  <c r="A6851" i="18"/>
  <c r="B6851" i="18"/>
  <c r="C6851" i="18"/>
  <c r="D6851" i="18"/>
  <c r="E6851" i="18"/>
  <c r="F6851" i="18"/>
  <c r="G6851" i="18"/>
  <c r="H6851" i="18"/>
  <c r="I6851" i="18"/>
  <c r="J6851" i="18"/>
  <c r="K6851" i="18"/>
  <c r="L6851" i="18"/>
  <c r="M6851" i="18"/>
  <c r="N6851" i="18"/>
  <c r="A6852" i="18"/>
  <c r="B6852" i="18"/>
  <c r="C6852" i="18"/>
  <c r="D6852" i="18"/>
  <c r="E6852" i="18"/>
  <c r="F6852" i="18"/>
  <c r="G6852" i="18"/>
  <c r="H6852" i="18"/>
  <c r="I6852" i="18"/>
  <c r="J6852" i="18"/>
  <c r="K6852" i="18"/>
  <c r="L6852" i="18"/>
  <c r="M6852" i="18"/>
  <c r="Q6852" i="18" s="1"/>
  <c r="N6852" i="18"/>
  <c r="A6853" i="18"/>
  <c r="B6853" i="18"/>
  <c r="C6853" i="18"/>
  <c r="D6853" i="18"/>
  <c r="E6853" i="18"/>
  <c r="F6853" i="18"/>
  <c r="G6853" i="18"/>
  <c r="H6853" i="18"/>
  <c r="I6853" i="18"/>
  <c r="J6853" i="18"/>
  <c r="K6853" i="18"/>
  <c r="L6853" i="18"/>
  <c r="M6853" i="18"/>
  <c r="N6853" i="18"/>
  <c r="A6854" i="18"/>
  <c r="B6854" i="18"/>
  <c r="C6854" i="18"/>
  <c r="D6854" i="18"/>
  <c r="E6854" i="18"/>
  <c r="F6854" i="18"/>
  <c r="G6854" i="18"/>
  <c r="H6854" i="18"/>
  <c r="I6854" i="18"/>
  <c r="J6854" i="18"/>
  <c r="K6854" i="18"/>
  <c r="L6854" i="18"/>
  <c r="M6854" i="18"/>
  <c r="N6854" i="18"/>
  <c r="A6855" i="18"/>
  <c r="B6855" i="18"/>
  <c r="C6855" i="18"/>
  <c r="D6855" i="18"/>
  <c r="E6855" i="18"/>
  <c r="F6855" i="18"/>
  <c r="G6855" i="18"/>
  <c r="H6855" i="18"/>
  <c r="I6855" i="18"/>
  <c r="J6855" i="18"/>
  <c r="K6855" i="18"/>
  <c r="L6855" i="18"/>
  <c r="M6855" i="18"/>
  <c r="N6855" i="18"/>
  <c r="A6856" i="18"/>
  <c r="B6856" i="18"/>
  <c r="C6856" i="18"/>
  <c r="D6856" i="18"/>
  <c r="E6856" i="18"/>
  <c r="F6856" i="18"/>
  <c r="G6856" i="18"/>
  <c r="H6856" i="18"/>
  <c r="I6856" i="18"/>
  <c r="J6856" i="18"/>
  <c r="K6856" i="18"/>
  <c r="L6856" i="18"/>
  <c r="M6856" i="18"/>
  <c r="N6856" i="18"/>
  <c r="A6857" i="18"/>
  <c r="B6857" i="18"/>
  <c r="C6857" i="18"/>
  <c r="D6857" i="18"/>
  <c r="E6857" i="18"/>
  <c r="F6857" i="18"/>
  <c r="G6857" i="18"/>
  <c r="H6857" i="18"/>
  <c r="I6857" i="18"/>
  <c r="J6857" i="18"/>
  <c r="K6857" i="18"/>
  <c r="L6857" i="18"/>
  <c r="M6857" i="18"/>
  <c r="N6857" i="18"/>
  <c r="A6858" i="18"/>
  <c r="B6858" i="18"/>
  <c r="C6858" i="18"/>
  <c r="D6858" i="18"/>
  <c r="E6858" i="18"/>
  <c r="F6858" i="18"/>
  <c r="G6858" i="18"/>
  <c r="H6858" i="18"/>
  <c r="I6858" i="18"/>
  <c r="J6858" i="18"/>
  <c r="K6858" i="18"/>
  <c r="L6858" i="18"/>
  <c r="M6858" i="18"/>
  <c r="N6858" i="18"/>
  <c r="A6859" i="18"/>
  <c r="B6859" i="18"/>
  <c r="C6859" i="18"/>
  <c r="D6859" i="18"/>
  <c r="E6859" i="18"/>
  <c r="F6859" i="18"/>
  <c r="G6859" i="18"/>
  <c r="H6859" i="18"/>
  <c r="I6859" i="18"/>
  <c r="J6859" i="18"/>
  <c r="K6859" i="18"/>
  <c r="L6859" i="18"/>
  <c r="M6859" i="18"/>
  <c r="N6859" i="18"/>
  <c r="A6860" i="18"/>
  <c r="B6860" i="18"/>
  <c r="C6860" i="18"/>
  <c r="D6860" i="18"/>
  <c r="E6860" i="18"/>
  <c r="F6860" i="18"/>
  <c r="G6860" i="18"/>
  <c r="H6860" i="18"/>
  <c r="I6860" i="18"/>
  <c r="J6860" i="18"/>
  <c r="K6860" i="18"/>
  <c r="L6860" i="18"/>
  <c r="M6860" i="18"/>
  <c r="Q6860" i="18" s="1"/>
  <c r="N6860" i="18"/>
  <c r="A6861" i="18"/>
  <c r="B6861" i="18"/>
  <c r="C6861" i="18"/>
  <c r="D6861" i="18"/>
  <c r="E6861" i="18"/>
  <c r="F6861" i="18"/>
  <c r="G6861" i="18"/>
  <c r="H6861" i="18"/>
  <c r="I6861" i="18"/>
  <c r="J6861" i="18"/>
  <c r="K6861" i="18"/>
  <c r="L6861" i="18"/>
  <c r="M6861" i="18"/>
  <c r="N6861" i="18"/>
  <c r="A6862" i="18"/>
  <c r="B6862" i="18"/>
  <c r="C6862" i="18"/>
  <c r="D6862" i="18"/>
  <c r="E6862" i="18"/>
  <c r="F6862" i="18"/>
  <c r="G6862" i="18"/>
  <c r="H6862" i="18"/>
  <c r="I6862" i="18"/>
  <c r="J6862" i="18"/>
  <c r="K6862" i="18"/>
  <c r="L6862" i="18"/>
  <c r="M6862" i="18"/>
  <c r="N6862" i="18"/>
  <c r="A6863" i="18"/>
  <c r="B6863" i="18"/>
  <c r="C6863" i="18"/>
  <c r="D6863" i="18"/>
  <c r="E6863" i="18"/>
  <c r="F6863" i="18"/>
  <c r="G6863" i="18"/>
  <c r="H6863" i="18"/>
  <c r="I6863" i="18"/>
  <c r="J6863" i="18"/>
  <c r="K6863" i="18"/>
  <c r="L6863" i="18"/>
  <c r="M6863" i="18"/>
  <c r="N6863" i="18"/>
  <c r="A6864" i="18"/>
  <c r="B6864" i="18"/>
  <c r="C6864" i="18"/>
  <c r="D6864" i="18"/>
  <c r="E6864" i="18"/>
  <c r="F6864" i="18"/>
  <c r="G6864" i="18"/>
  <c r="H6864" i="18"/>
  <c r="I6864" i="18"/>
  <c r="J6864" i="18"/>
  <c r="K6864" i="18"/>
  <c r="L6864" i="18"/>
  <c r="M6864" i="18"/>
  <c r="N6864" i="18"/>
  <c r="A6865" i="18"/>
  <c r="B6865" i="18"/>
  <c r="C6865" i="18"/>
  <c r="D6865" i="18"/>
  <c r="E6865" i="18"/>
  <c r="F6865" i="18"/>
  <c r="G6865" i="18"/>
  <c r="H6865" i="18"/>
  <c r="I6865" i="18"/>
  <c r="J6865" i="18"/>
  <c r="K6865" i="18"/>
  <c r="L6865" i="18"/>
  <c r="M6865" i="18"/>
  <c r="N6865" i="18"/>
  <c r="A6866" i="18"/>
  <c r="B6866" i="18"/>
  <c r="C6866" i="18"/>
  <c r="D6866" i="18"/>
  <c r="E6866" i="18"/>
  <c r="F6866" i="18"/>
  <c r="G6866" i="18"/>
  <c r="H6866" i="18"/>
  <c r="I6866" i="18"/>
  <c r="J6866" i="18"/>
  <c r="K6866" i="18"/>
  <c r="L6866" i="18"/>
  <c r="M6866" i="18"/>
  <c r="N6866" i="18"/>
  <c r="A6867" i="18"/>
  <c r="B6867" i="18"/>
  <c r="C6867" i="18"/>
  <c r="D6867" i="18"/>
  <c r="E6867" i="18"/>
  <c r="F6867" i="18"/>
  <c r="G6867" i="18"/>
  <c r="H6867" i="18"/>
  <c r="I6867" i="18"/>
  <c r="J6867" i="18"/>
  <c r="K6867" i="18"/>
  <c r="L6867" i="18"/>
  <c r="M6867" i="18"/>
  <c r="N6867" i="18"/>
  <c r="A6868" i="18"/>
  <c r="B6868" i="18"/>
  <c r="C6868" i="18"/>
  <c r="D6868" i="18"/>
  <c r="E6868" i="18"/>
  <c r="F6868" i="18"/>
  <c r="G6868" i="18"/>
  <c r="H6868" i="18"/>
  <c r="I6868" i="18"/>
  <c r="J6868" i="18"/>
  <c r="K6868" i="18"/>
  <c r="L6868" i="18"/>
  <c r="M6868" i="18"/>
  <c r="Q6868" i="18" s="1"/>
  <c r="N6868" i="18"/>
  <c r="A6869" i="18"/>
  <c r="B6869" i="18"/>
  <c r="C6869" i="18"/>
  <c r="D6869" i="18"/>
  <c r="E6869" i="18"/>
  <c r="F6869" i="18"/>
  <c r="G6869" i="18"/>
  <c r="H6869" i="18"/>
  <c r="I6869" i="18"/>
  <c r="J6869" i="18"/>
  <c r="K6869" i="18"/>
  <c r="L6869" i="18"/>
  <c r="M6869" i="18"/>
  <c r="N6869" i="18"/>
  <c r="A6870" i="18"/>
  <c r="B6870" i="18"/>
  <c r="C6870" i="18"/>
  <c r="D6870" i="18"/>
  <c r="E6870" i="18"/>
  <c r="F6870" i="18"/>
  <c r="G6870" i="18"/>
  <c r="H6870" i="18"/>
  <c r="I6870" i="18"/>
  <c r="J6870" i="18"/>
  <c r="K6870" i="18"/>
  <c r="L6870" i="18"/>
  <c r="M6870" i="18"/>
  <c r="N6870" i="18"/>
  <c r="A6871" i="18"/>
  <c r="B6871" i="18"/>
  <c r="C6871" i="18"/>
  <c r="D6871" i="18"/>
  <c r="E6871" i="18"/>
  <c r="F6871" i="18"/>
  <c r="G6871" i="18"/>
  <c r="H6871" i="18"/>
  <c r="I6871" i="18"/>
  <c r="J6871" i="18"/>
  <c r="K6871" i="18"/>
  <c r="L6871" i="18"/>
  <c r="M6871" i="18"/>
  <c r="N6871" i="18"/>
  <c r="A6872" i="18"/>
  <c r="B6872" i="18"/>
  <c r="C6872" i="18"/>
  <c r="D6872" i="18"/>
  <c r="E6872" i="18"/>
  <c r="F6872" i="18"/>
  <c r="G6872" i="18"/>
  <c r="H6872" i="18"/>
  <c r="I6872" i="18"/>
  <c r="J6872" i="18"/>
  <c r="K6872" i="18"/>
  <c r="L6872" i="18"/>
  <c r="M6872" i="18"/>
  <c r="N6872" i="18"/>
  <c r="A6873" i="18"/>
  <c r="B6873" i="18"/>
  <c r="C6873" i="18"/>
  <c r="D6873" i="18"/>
  <c r="E6873" i="18"/>
  <c r="F6873" i="18"/>
  <c r="G6873" i="18"/>
  <c r="H6873" i="18"/>
  <c r="I6873" i="18"/>
  <c r="J6873" i="18"/>
  <c r="K6873" i="18"/>
  <c r="L6873" i="18"/>
  <c r="M6873" i="18"/>
  <c r="N6873" i="18"/>
  <c r="A6874" i="18"/>
  <c r="B6874" i="18"/>
  <c r="C6874" i="18"/>
  <c r="D6874" i="18"/>
  <c r="E6874" i="18"/>
  <c r="F6874" i="18"/>
  <c r="G6874" i="18"/>
  <c r="H6874" i="18"/>
  <c r="I6874" i="18"/>
  <c r="J6874" i="18"/>
  <c r="K6874" i="18"/>
  <c r="L6874" i="18"/>
  <c r="M6874" i="18"/>
  <c r="N6874" i="18"/>
  <c r="A6875" i="18"/>
  <c r="B6875" i="18"/>
  <c r="C6875" i="18"/>
  <c r="D6875" i="18"/>
  <c r="E6875" i="18"/>
  <c r="F6875" i="18"/>
  <c r="G6875" i="18"/>
  <c r="H6875" i="18"/>
  <c r="I6875" i="18"/>
  <c r="J6875" i="18"/>
  <c r="K6875" i="18"/>
  <c r="L6875" i="18"/>
  <c r="M6875" i="18"/>
  <c r="N6875" i="18"/>
  <c r="A6876" i="18"/>
  <c r="B6876" i="18"/>
  <c r="C6876" i="18"/>
  <c r="D6876" i="18"/>
  <c r="E6876" i="18"/>
  <c r="F6876" i="18"/>
  <c r="G6876" i="18"/>
  <c r="H6876" i="18"/>
  <c r="I6876" i="18"/>
  <c r="J6876" i="18"/>
  <c r="K6876" i="18"/>
  <c r="L6876" i="18"/>
  <c r="M6876" i="18"/>
  <c r="N6876" i="18"/>
  <c r="A6877" i="18"/>
  <c r="B6877" i="18"/>
  <c r="C6877" i="18"/>
  <c r="D6877" i="18"/>
  <c r="E6877" i="18"/>
  <c r="F6877" i="18"/>
  <c r="G6877" i="18"/>
  <c r="H6877" i="18"/>
  <c r="I6877" i="18"/>
  <c r="J6877" i="18"/>
  <c r="K6877" i="18"/>
  <c r="L6877" i="18"/>
  <c r="M6877" i="18"/>
  <c r="N6877" i="18"/>
  <c r="A6878" i="18"/>
  <c r="B6878" i="18"/>
  <c r="C6878" i="18"/>
  <c r="D6878" i="18"/>
  <c r="E6878" i="18"/>
  <c r="F6878" i="18"/>
  <c r="G6878" i="18"/>
  <c r="H6878" i="18"/>
  <c r="I6878" i="18"/>
  <c r="J6878" i="18"/>
  <c r="K6878" i="18"/>
  <c r="L6878" i="18"/>
  <c r="M6878" i="18"/>
  <c r="N6878" i="18"/>
  <c r="A6879" i="18"/>
  <c r="B6879" i="18"/>
  <c r="C6879" i="18"/>
  <c r="D6879" i="18"/>
  <c r="E6879" i="18"/>
  <c r="F6879" i="18"/>
  <c r="G6879" i="18"/>
  <c r="H6879" i="18"/>
  <c r="I6879" i="18"/>
  <c r="J6879" i="18"/>
  <c r="K6879" i="18"/>
  <c r="L6879" i="18"/>
  <c r="M6879" i="18"/>
  <c r="N6879" i="18"/>
  <c r="A6880" i="18"/>
  <c r="B6880" i="18"/>
  <c r="C6880" i="18"/>
  <c r="D6880" i="18"/>
  <c r="E6880" i="18"/>
  <c r="F6880" i="18"/>
  <c r="G6880" i="18"/>
  <c r="H6880" i="18"/>
  <c r="I6880" i="18"/>
  <c r="J6880" i="18"/>
  <c r="K6880" i="18"/>
  <c r="L6880" i="18"/>
  <c r="M6880" i="18"/>
  <c r="N6880" i="18"/>
  <c r="A6881" i="18"/>
  <c r="B6881" i="18"/>
  <c r="C6881" i="18"/>
  <c r="D6881" i="18"/>
  <c r="E6881" i="18"/>
  <c r="F6881" i="18"/>
  <c r="G6881" i="18"/>
  <c r="H6881" i="18"/>
  <c r="I6881" i="18"/>
  <c r="J6881" i="18"/>
  <c r="K6881" i="18"/>
  <c r="L6881" i="18"/>
  <c r="M6881" i="18"/>
  <c r="N6881" i="18"/>
  <c r="A6882" i="18"/>
  <c r="B6882" i="18"/>
  <c r="C6882" i="18"/>
  <c r="D6882" i="18"/>
  <c r="E6882" i="18"/>
  <c r="F6882" i="18"/>
  <c r="G6882" i="18"/>
  <c r="H6882" i="18"/>
  <c r="I6882" i="18"/>
  <c r="J6882" i="18"/>
  <c r="K6882" i="18"/>
  <c r="L6882" i="18"/>
  <c r="M6882" i="18"/>
  <c r="N6882" i="18"/>
  <c r="A6883" i="18"/>
  <c r="B6883" i="18"/>
  <c r="C6883" i="18"/>
  <c r="D6883" i="18"/>
  <c r="E6883" i="18"/>
  <c r="F6883" i="18"/>
  <c r="G6883" i="18"/>
  <c r="H6883" i="18"/>
  <c r="I6883" i="18"/>
  <c r="J6883" i="18"/>
  <c r="K6883" i="18"/>
  <c r="L6883" i="18"/>
  <c r="M6883" i="18"/>
  <c r="N6883" i="18"/>
  <c r="A6884" i="18"/>
  <c r="B6884" i="18"/>
  <c r="C6884" i="18"/>
  <c r="D6884" i="18"/>
  <c r="E6884" i="18"/>
  <c r="F6884" i="18"/>
  <c r="G6884" i="18"/>
  <c r="H6884" i="18"/>
  <c r="I6884" i="18"/>
  <c r="J6884" i="18"/>
  <c r="K6884" i="18"/>
  <c r="L6884" i="18"/>
  <c r="M6884" i="18"/>
  <c r="N6884" i="18"/>
  <c r="A6885" i="18"/>
  <c r="B6885" i="18"/>
  <c r="C6885" i="18"/>
  <c r="D6885" i="18"/>
  <c r="E6885" i="18"/>
  <c r="F6885" i="18"/>
  <c r="G6885" i="18"/>
  <c r="H6885" i="18"/>
  <c r="I6885" i="18"/>
  <c r="J6885" i="18"/>
  <c r="K6885" i="18"/>
  <c r="L6885" i="18"/>
  <c r="M6885" i="18"/>
  <c r="N6885" i="18"/>
  <c r="A6886" i="18"/>
  <c r="B6886" i="18"/>
  <c r="C6886" i="18"/>
  <c r="D6886" i="18"/>
  <c r="E6886" i="18"/>
  <c r="F6886" i="18"/>
  <c r="G6886" i="18"/>
  <c r="H6886" i="18"/>
  <c r="I6886" i="18"/>
  <c r="J6886" i="18"/>
  <c r="K6886" i="18"/>
  <c r="L6886" i="18"/>
  <c r="M6886" i="18"/>
  <c r="N6886" i="18"/>
  <c r="A6887" i="18"/>
  <c r="B6887" i="18"/>
  <c r="C6887" i="18"/>
  <c r="D6887" i="18"/>
  <c r="E6887" i="18"/>
  <c r="F6887" i="18"/>
  <c r="G6887" i="18"/>
  <c r="H6887" i="18"/>
  <c r="I6887" i="18"/>
  <c r="J6887" i="18"/>
  <c r="K6887" i="18"/>
  <c r="L6887" i="18"/>
  <c r="M6887" i="18"/>
  <c r="N6887" i="18"/>
  <c r="A6888" i="18"/>
  <c r="B6888" i="18"/>
  <c r="C6888" i="18"/>
  <c r="D6888" i="18"/>
  <c r="E6888" i="18"/>
  <c r="F6888" i="18"/>
  <c r="G6888" i="18"/>
  <c r="H6888" i="18"/>
  <c r="I6888" i="18"/>
  <c r="J6888" i="18"/>
  <c r="K6888" i="18"/>
  <c r="L6888" i="18"/>
  <c r="M6888" i="18"/>
  <c r="N6888" i="18"/>
  <c r="A6889" i="18"/>
  <c r="B6889" i="18"/>
  <c r="C6889" i="18"/>
  <c r="D6889" i="18"/>
  <c r="E6889" i="18"/>
  <c r="F6889" i="18"/>
  <c r="G6889" i="18"/>
  <c r="Q6889" i="18" s="1"/>
  <c r="H6889" i="18"/>
  <c r="I6889" i="18"/>
  <c r="J6889" i="18"/>
  <c r="K6889" i="18"/>
  <c r="L6889" i="18"/>
  <c r="M6889" i="18"/>
  <c r="N6889" i="18"/>
  <c r="A6890" i="18"/>
  <c r="B6890" i="18"/>
  <c r="C6890" i="18"/>
  <c r="D6890" i="18"/>
  <c r="E6890" i="18"/>
  <c r="F6890" i="18"/>
  <c r="G6890" i="18"/>
  <c r="H6890" i="18"/>
  <c r="I6890" i="18"/>
  <c r="J6890" i="18"/>
  <c r="K6890" i="18"/>
  <c r="L6890" i="18"/>
  <c r="M6890" i="18"/>
  <c r="N6890" i="18"/>
  <c r="A6891" i="18"/>
  <c r="B6891" i="18"/>
  <c r="C6891" i="18"/>
  <c r="D6891" i="18"/>
  <c r="E6891" i="18"/>
  <c r="F6891" i="18"/>
  <c r="G6891" i="18"/>
  <c r="H6891" i="18"/>
  <c r="I6891" i="18"/>
  <c r="J6891" i="18"/>
  <c r="K6891" i="18"/>
  <c r="L6891" i="18"/>
  <c r="M6891" i="18"/>
  <c r="N6891" i="18"/>
  <c r="A6892" i="18"/>
  <c r="B6892" i="18"/>
  <c r="C6892" i="18"/>
  <c r="D6892" i="18"/>
  <c r="E6892" i="18"/>
  <c r="F6892" i="18"/>
  <c r="G6892" i="18"/>
  <c r="H6892" i="18"/>
  <c r="I6892" i="18"/>
  <c r="J6892" i="18"/>
  <c r="K6892" i="18"/>
  <c r="L6892" i="18"/>
  <c r="M6892" i="18"/>
  <c r="N6892" i="18"/>
  <c r="A6893" i="18"/>
  <c r="B6893" i="18"/>
  <c r="C6893" i="18"/>
  <c r="D6893" i="18"/>
  <c r="E6893" i="18"/>
  <c r="F6893" i="18"/>
  <c r="G6893" i="18"/>
  <c r="H6893" i="18"/>
  <c r="I6893" i="18"/>
  <c r="J6893" i="18"/>
  <c r="K6893" i="18"/>
  <c r="L6893" i="18"/>
  <c r="M6893" i="18"/>
  <c r="N6893" i="18"/>
  <c r="A6894" i="18"/>
  <c r="B6894" i="18"/>
  <c r="C6894" i="18"/>
  <c r="D6894" i="18"/>
  <c r="E6894" i="18"/>
  <c r="F6894" i="18"/>
  <c r="G6894" i="18"/>
  <c r="H6894" i="18"/>
  <c r="I6894" i="18"/>
  <c r="J6894" i="18"/>
  <c r="K6894" i="18"/>
  <c r="L6894" i="18"/>
  <c r="M6894" i="18"/>
  <c r="N6894" i="18"/>
  <c r="A6895" i="18"/>
  <c r="B6895" i="18"/>
  <c r="C6895" i="18"/>
  <c r="D6895" i="18"/>
  <c r="E6895" i="18"/>
  <c r="F6895" i="18"/>
  <c r="G6895" i="18"/>
  <c r="H6895" i="18"/>
  <c r="I6895" i="18"/>
  <c r="J6895" i="18"/>
  <c r="K6895" i="18"/>
  <c r="L6895" i="18"/>
  <c r="M6895" i="18"/>
  <c r="N6895" i="18"/>
  <c r="A6896" i="18"/>
  <c r="B6896" i="18"/>
  <c r="C6896" i="18"/>
  <c r="D6896" i="18"/>
  <c r="E6896" i="18"/>
  <c r="F6896" i="18"/>
  <c r="G6896" i="18"/>
  <c r="H6896" i="18"/>
  <c r="I6896" i="18"/>
  <c r="J6896" i="18"/>
  <c r="K6896" i="18"/>
  <c r="L6896" i="18"/>
  <c r="M6896" i="18"/>
  <c r="N6896" i="18"/>
  <c r="A6897" i="18"/>
  <c r="B6897" i="18"/>
  <c r="C6897" i="18"/>
  <c r="D6897" i="18"/>
  <c r="E6897" i="18"/>
  <c r="F6897" i="18"/>
  <c r="G6897" i="18"/>
  <c r="H6897" i="18"/>
  <c r="I6897" i="18"/>
  <c r="J6897" i="18"/>
  <c r="K6897" i="18"/>
  <c r="L6897" i="18"/>
  <c r="M6897" i="18"/>
  <c r="N6897" i="18"/>
  <c r="A6898" i="18"/>
  <c r="B6898" i="18"/>
  <c r="C6898" i="18"/>
  <c r="D6898" i="18"/>
  <c r="E6898" i="18"/>
  <c r="F6898" i="18"/>
  <c r="G6898" i="18"/>
  <c r="H6898" i="18"/>
  <c r="I6898" i="18"/>
  <c r="J6898" i="18"/>
  <c r="K6898" i="18"/>
  <c r="L6898" i="18"/>
  <c r="M6898" i="18"/>
  <c r="N6898" i="18"/>
  <c r="A6899" i="18"/>
  <c r="B6899" i="18"/>
  <c r="C6899" i="18"/>
  <c r="D6899" i="18"/>
  <c r="E6899" i="18"/>
  <c r="F6899" i="18"/>
  <c r="G6899" i="18"/>
  <c r="H6899" i="18"/>
  <c r="I6899" i="18"/>
  <c r="J6899" i="18"/>
  <c r="K6899" i="18"/>
  <c r="L6899" i="18"/>
  <c r="M6899" i="18"/>
  <c r="N6899" i="18"/>
  <c r="A6900" i="18"/>
  <c r="B6900" i="18"/>
  <c r="C6900" i="18"/>
  <c r="D6900" i="18"/>
  <c r="E6900" i="18"/>
  <c r="F6900" i="18"/>
  <c r="G6900" i="18"/>
  <c r="H6900" i="18"/>
  <c r="I6900" i="18"/>
  <c r="J6900" i="18"/>
  <c r="K6900" i="18"/>
  <c r="L6900" i="18"/>
  <c r="M6900" i="18"/>
  <c r="N6900" i="18"/>
  <c r="A6901" i="18"/>
  <c r="B6901" i="18"/>
  <c r="C6901" i="18"/>
  <c r="D6901" i="18"/>
  <c r="E6901" i="18"/>
  <c r="F6901" i="18"/>
  <c r="G6901" i="18"/>
  <c r="H6901" i="18"/>
  <c r="I6901" i="18"/>
  <c r="J6901" i="18"/>
  <c r="K6901" i="18"/>
  <c r="L6901" i="18"/>
  <c r="M6901" i="18"/>
  <c r="N6901" i="18"/>
  <c r="A6902" i="18"/>
  <c r="B6902" i="18"/>
  <c r="C6902" i="18"/>
  <c r="D6902" i="18"/>
  <c r="E6902" i="18"/>
  <c r="F6902" i="18"/>
  <c r="G6902" i="18"/>
  <c r="H6902" i="18"/>
  <c r="I6902" i="18"/>
  <c r="J6902" i="18"/>
  <c r="K6902" i="18"/>
  <c r="L6902" i="18"/>
  <c r="M6902" i="18"/>
  <c r="N6902" i="18"/>
  <c r="A6903" i="18"/>
  <c r="B6903" i="18"/>
  <c r="C6903" i="18"/>
  <c r="D6903" i="18"/>
  <c r="E6903" i="18"/>
  <c r="F6903" i="18"/>
  <c r="G6903" i="18"/>
  <c r="H6903" i="18"/>
  <c r="I6903" i="18"/>
  <c r="J6903" i="18"/>
  <c r="K6903" i="18"/>
  <c r="L6903" i="18"/>
  <c r="M6903" i="18"/>
  <c r="N6903" i="18"/>
  <c r="A6904" i="18"/>
  <c r="B6904" i="18"/>
  <c r="C6904" i="18"/>
  <c r="D6904" i="18"/>
  <c r="E6904" i="18"/>
  <c r="F6904" i="18"/>
  <c r="G6904" i="18"/>
  <c r="H6904" i="18"/>
  <c r="I6904" i="18"/>
  <c r="J6904" i="18"/>
  <c r="K6904" i="18"/>
  <c r="L6904" i="18"/>
  <c r="M6904" i="18"/>
  <c r="N6904" i="18"/>
  <c r="A6905" i="18"/>
  <c r="B6905" i="18"/>
  <c r="C6905" i="18"/>
  <c r="D6905" i="18"/>
  <c r="E6905" i="18"/>
  <c r="F6905" i="18"/>
  <c r="G6905" i="18"/>
  <c r="H6905" i="18"/>
  <c r="I6905" i="18"/>
  <c r="J6905" i="18"/>
  <c r="K6905" i="18"/>
  <c r="L6905" i="18"/>
  <c r="M6905" i="18"/>
  <c r="N6905" i="18"/>
  <c r="A6906" i="18"/>
  <c r="B6906" i="18"/>
  <c r="C6906" i="18"/>
  <c r="D6906" i="18"/>
  <c r="E6906" i="18"/>
  <c r="F6906" i="18"/>
  <c r="G6906" i="18"/>
  <c r="H6906" i="18"/>
  <c r="I6906" i="18"/>
  <c r="J6906" i="18"/>
  <c r="K6906" i="18"/>
  <c r="L6906" i="18"/>
  <c r="M6906" i="18"/>
  <c r="N6906" i="18"/>
  <c r="A6907" i="18"/>
  <c r="B6907" i="18"/>
  <c r="C6907" i="18"/>
  <c r="D6907" i="18"/>
  <c r="E6907" i="18"/>
  <c r="F6907" i="18"/>
  <c r="G6907" i="18"/>
  <c r="H6907" i="18"/>
  <c r="I6907" i="18"/>
  <c r="J6907" i="18"/>
  <c r="K6907" i="18"/>
  <c r="L6907" i="18"/>
  <c r="M6907" i="18"/>
  <c r="N6907" i="18"/>
  <c r="A6908" i="18"/>
  <c r="B6908" i="18"/>
  <c r="C6908" i="18"/>
  <c r="D6908" i="18"/>
  <c r="E6908" i="18"/>
  <c r="F6908" i="18"/>
  <c r="G6908" i="18"/>
  <c r="H6908" i="18"/>
  <c r="I6908" i="18"/>
  <c r="J6908" i="18"/>
  <c r="K6908" i="18"/>
  <c r="L6908" i="18"/>
  <c r="M6908" i="18"/>
  <c r="N6908" i="18"/>
  <c r="A6909" i="18"/>
  <c r="B6909" i="18"/>
  <c r="C6909" i="18"/>
  <c r="D6909" i="18"/>
  <c r="E6909" i="18"/>
  <c r="F6909" i="18"/>
  <c r="G6909" i="18"/>
  <c r="H6909" i="18"/>
  <c r="I6909" i="18"/>
  <c r="J6909" i="18"/>
  <c r="K6909" i="18"/>
  <c r="L6909" i="18"/>
  <c r="M6909" i="18"/>
  <c r="N6909" i="18"/>
  <c r="A6910" i="18"/>
  <c r="B6910" i="18"/>
  <c r="C6910" i="18"/>
  <c r="D6910" i="18"/>
  <c r="E6910" i="18"/>
  <c r="F6910" i="18"/>
  <c r="G6910" i="18"/>
  <c r="H6910" i="18"/>
  <c r="I6910" i="18"/>
  <c r="J6910" i="18"/>
  <c r="K6910" i="18"/>
  <c r="L6910" i="18"/>
  <c r="M6910" i="18"/>
  <c r="N6910" i="18"/>
  <c r="A6911" i="18"/>
  <c r="B6911" i="18"/>
  <c r="C6911" i="18"/>
  <c r="D6911" i="18"/>
  <c r="E6911" i="18"/>
  <c r="F6911" i="18"/>
  <c r="G6911" i="18"/>
  <c r="H6911" i="18"/>
  <c r="I6911" i="18"/>
  <c r="J6911" i="18"/>
  <c r="K6911" i="18"/>
  <c r="L6911" i="18"/>
  <c r="M6911" i="18"/>
  <c r="N6911" i="18"/>
  <c r="A6912" i="18"/>
  <c r="B6912" i="18"/>
  <c r="C6912" i="18"/>
  <c r="D6912" i="18"/>
  <c r="E6912" i="18"/>
  <c r="F6912" i="18"/>
  <c r="G6912" i="18"/>
  <c r="H6912" i="18"/>
  <c r="I6912" i="18"/>
  <c r="J6912" i="18"/>
  <c r="K6912" i="18"/>
  <c r="L6912" i="18"/>
  <c r="M6912" i="18"/>
  <c r="N6912" i="18"/>
  <c r="A6913" i="18"/>
  <c r="B6913" i="18"/>
  <c r="C6913" i="18"/>
  <c r="D6913" i="18"/>
  <c r="E6913" i="18"/>
  <c r="F6913" i="18"/>
  <c r="G6913" i="18"/>
  <c r="H6913" i="18"/>
  <c r="I6913" i="18"/>
  <c r="J6913" i="18"/>
  <c r="K6913" i="18"/>
  <c r="L6913" i="18"/>
  <c r="M6913" i="18"/>
  <c r="N6913" i="18"/>
  <c r="A6914" i="18"/>
  <c r="B6914" i="18"/>
  <c r="C6914" i="18"/>
  <c r="D6914" i="18"/>
  <c r="E6914" i="18"/>
  <c r="F6914" i="18"/>
  <c r="G6914" i="18"/>
  <c r="H6914" i="18"/>
  <c r="I6914" i="18"/>
  <c r="J6914" i="18"/>
  <c r="K6914" i="18"/>
  <c r="L6914" i="18"/>
  <c r="M6914" i="18"/>
  <c r="N6914" i="18"/>
  <c r="A6915" i="18"/>
  <c r="B6915" i="18"/>
  <c r="C6915" i="18"/>
  <c r="D6915" i="18"/>
  <c r="E6915" i="18"/>
  <c r="F6915" i="18"/>
  <c r="G6915" i="18"/>
  <c r="H6915" i="18"/>
  <c r="I6915" i="18"/>
  <c r="J6915" i="18"/>
  <c r="K6915" i="18"/>
  <c r="L6915" i="18"/>
  <c r="M6915" i="18"/>
  <c r="N6915" i="18"/>
  <c r="A6916" i="18"/>
  <c r="B6916" i="18"/>
  <c r="C6916" i="18"/>
  <c r="D6916" i="18"/>
  <c r="E6916" i="18"/>
  <c r="F6916" i="18"/>
  <c r="G6916" i="18"/>
  <c r="H6916" i="18"/>
  <c r="I6916" i="18"/>
  <c r="J6916" i="18"/>
  <c r="K6916" i="18"/>
  <c r="L6916" i="18"/>
  <c r="M6916" i="18"/>
  <c r="N6916" i="18"/>
  <c r="A6917" i="18"/>
  <c r="B6917" i="18"/>
  <c r="C6917" i="18"/>
  <c r="D6917" i="18"/>
  <c r="E6917" i="18"/>
  <c r="F6917" i="18"/>
  <c r="G6917" i="18"/>
  <c r="H6917" i="18"/>
  <c r="I6917" i="18"/>
  <c r="J6917" i="18"/>
  <c r="K6917" i="18"/>
  <c r="L6917" i="18"/>
  <c r="M6917" i="18"/>
  <c r="N6917" i="18"/>
  <c r="A6918" i="18"/>
  <c r="B6918" i="18"/>
  <c r="C6918" i="18"/>
  <c r="D6918" i="18"/>
  <c r="E6918" i="18"/>
  <c r="F6918" i="18"/>
  <c r="G6918" i="18"/>
  <c r="H6918" i="18"/>
  <c r="I6918" i="18"/>
  <c r="J6918" i="18"/>
  <c r="K6918" i="18"/>
  <c r="L6918" i="18"/>
  <c r="M6918" i="18"/>
  <c r="N6918" i="18"/>
  <c r="A6919" i="18"/>
  <c r="B6919" i="18"/>
  <c r="C6919" i="18"/>
  <c r="D6919" i="18"/>
  <c r="E6919" i="18"/>
  <c r="F6919" i="18"/>
  <c r="G6919" i="18"/>
  <c r="H6919" i="18"/>
  <c r="I6919" i="18"/>
  <c r="J6919" i="18"/>
  <c r="K6919" i="18"/>
  <c r="L6919" i="18"/>
  <c r="M6919" i="18"/>
  <c r="N6919" i="18"/>
  <c r="A6920" i="18"/>
  <c r="B6920" i="18"/>
  <c r="C6920" i="18"/>
  <c r="D6920" i="18"/>
  <c r="E6920" i="18"/>
  <c r="F6920" i="18"/>
  <c r="G6920" i="18"/>
  <c r="H6920" i="18"/>
  <c r="I6920" i="18"/>
  <c r="J6920" i="18"/>
  <c r="K6920" i="18"/>
  <c r="L6920" i="18"/>
  <c r="M6920" i="18"/>
  <c r="N6920" i="18"/>
  <c r="A6921" i="18"/>
  <c r="B6921" i="18"/>
  <c r="C6921" i="18"/>
  <c r="D6921" i="18"/>
  <c r="E6921" i="18"/>
  <c r="F6921" i="18"/>
  <c r="G6921" i="18"/>
  <c r="H6921" i="18"/>
  <c r="I6921" i="18"/>
  <c r="J6921" i="18"/>
  <c r="K6921" i="18"/>
  <c r="L6921" i="18"/>
  <c r="M6921" i="18"/>
  <c r="N6921" i="18"/>
  <c r="A6922" i="18"/>
  <c r="B6922" i="18"/>
  <c r="C6922" i="18"/>
  <c r="D6922" i="18"/>
  <c r="E6922" i="18"/>
  <c r="F6922" i="18"/>
  <c r="G6922" i="18"/>
  <c r="H6922" i="18"/>
  <c r="I6922" i="18"/>
  <c r="J6922" i="18"/>
  <c r="K6922" i="18"/>
  <c r="L6922" i="18"/>
  <c r="M6922" i="18"/>
  <c r="N6922" i="18"/>
  <c r="A6923" i="18"/>
  <c r="B6923" i="18"/>
  <c r="C6923" i="18"/>
  <c r="D6923" i="18"/>
  <c r="E6923" i="18"/>
  <c r="F6923" i="18"/>
  <c r="G6923" i="18"/>
  <c r="H6923" i="18"/>
  <c r="I6923" i="18"/>
  <c r="J6923" i="18"/>
  <c r="K6923" i="18"/>
  <c r="L6923" i="18"/>
  <c r="M6923" i="18"/>
  <c r="N6923" i="18"/>
  <c r="A6924" i="18"/>
  <c r="B6924" i="18"/>
  <c r="C6924" i="18"/>
  <c r="D6924" i="18"/>
  <c r="E6924" i="18"/>
  <c r="F6924" i="18"/>
  <c r="G6924" i="18"/>
  <c r="H6924" i="18"/>
  <c r="I6924" i="18"/>
  <c r="J6924" i="18"/>
  <c r="K6924" i="18"/>
  <c r="L6924" i="18"/>
  <c r="M6924" i="18"/>
  <c r="Q6924" i="18" s="1"/>
  <c r="N6924" i="18"/>
  <c r="A6925" i="18"/>
  <c r="B6925" i="18"/>
  <c r="C6925" i="18"/>
  <c r="D6925" i="18"/>
  <c r="E6925" i="18"/>
  <c r="F6925" i="18"/>
  <c r="G6925" i="18"/>
  <c r="H6925" i="18"/>
  <c r="I6925" i="18"/>
  <c r="J6925" i="18"/>
  <c r="K6925" i="18"/>
  <c r="L6925" i="18"/>
  <c r="M6925" i="18"/>
  <c r="N6925" i="18"/>
  <c r="A6926" i="18"/>
  <c r="B6926" i="18"/>
  <c r="C6926" i="18"/>
  <c r="D6926" i="18"/>
  <c r="E6926" i="18"/>
  <c r="F6926" i="18"/>
  <c r="G6926" i="18"/>
  <c r="H6926" i="18"/>
  <c r="I6926" i="18"/>
  <c r="J6926" i="18"/>
  <c r="K6926" i="18"/>
  <c r="L6926" i="18"/>
  <c r="M6926" i="18"/>
  <c r="N6926" i="18"/>
  <c r="A6927" i="18"/>
  <c r="B6927" i="18"/>
  <c r="C6927" i="18"/>
  <c r="D6927" i="18"/>
  <c r="E6927" i="18"/>
  <c r="F6927" i="18"/>
  <c r="G6927" i="18"/>
  <c r="H6927" i="18"/>
  <c r="I6927" i="18"/>
  <c r="J6927" i="18"/>
  <c r="K6927" i="18"/>
  <c r="L6927" i="18"/>
  <c r="M6927" i="18"/>
  <c r="N6927" i="18"/>
  <c r="A6928" i="18"/>
  <c r="B6928" i="18"/>
  <c r="C6928" i="18"/>
  <c r="D6928" i="18"/>
  <c r="E6928" i="18"/>
  <c r="F6928" i="18"/>
  <c r="G6928" i="18"/>
  <c r="H6928" i="18"/>
  <c r="I6928" i="18"/>
  <c r="J6928" i="18"/>
  <c r="K6928" i="18"/>
  <c r="L6928" i="18"/>
  <c r="M6928" i="18"/>
  <c r="N6928" i="18"/>
  <c r="A6929" i="18"/>
  <c r="B6929" i="18"/>
  <c r="C6929" i="18"/>
  <c r="D6929" i="18"/>
  <c r="E6929" i="18"/>
  <c r="F6929" i="18"/>
  <c r="G6929" i="18"/>
  <c r="H6929" i="18"/>
  <c r="I6929" i="18"/>
  <c r="J6929" i="18"/>
  <c r="K6929" i="18"/>
  <c r="L6929" i="18"/>
  <c r="M6929" i="18"/>
  <c r="N6929" i="18"/>
  <c r="A6930" i="18"/>
  <c r="B6930" i="18"/>
  <c r="C6930" i="18"/>
  <c r="D6930" i="18"/>
  <c r="E6930" i="18"/>
  <c r="F6930" i="18"/>
  <c r="G6930" i="18"/>
  <c r="H6930" i="18"/>
  <c r="I6930" i="18"/>
  <c r="J6930" i="18"/>
  <c r="K6930" i="18"/>
  <c r="L6930" i="18"/>
  <c r="M6930" i="18"/>
  <c r="N6930" i="18"/>
  <c r="A6931" i="18"/>
  <c r="B6931" i="18"/>
  <c r="C6931" i="18"/>
  <c r="D6931" i="18"/>
  <c r="E6931" i="18"/>
  <c r="F6931" i="18"/>
  <c r="G6931" i="18"/>
  <c r="H6931" i="18"/>
  <c r="I6931" i="18"/>
  <c r="J6931" i="18"/>
  <c r="K6931" i="18"/>
  <c r="L6931" i="18"/>
  <c r="M6931" i="18"/>
  <c r="N6931" i="18"/>
  <c r="A6932" i="18"/>
  <c r="B6932" i="18"/>
  <c r="C6932" i="18"/>
  <c r="D6932" i="18"/>
  <c r="E6932" i="18"/>
  <c r="F6932" i="18"/>
  <c r="G6932" i="18"/>
  <c r="H6932" i="18"/>
  <c r="I6932" i="18"/>
  <c r="J6932" i="18"/>
  <c r="K6932" i="18"/>
  <c r="L6932" i="18"/>
  <c r="M6932" i="18"/>
  <c r="Q6932" i="18" s="1"/>
  <c r="N6932" i="18"/>
  <c r="A6933" i="18"/>
  <c r="B6933" i="18"/>
  <c r="C6933" i="18"/>
  <c r="D6933" i="18"/>
  <c r="E6933" i="18"/>
  <c r="F6933" i="18"/>
  <c r="G6933" i="18"/>
  <c r="H6933" i="18"/>
  <c r="I6933" i="18"/>
  <c r="J6933" i="18"/>
  <c r="K6933" i="18"/>
  <c r="L6933" i="18"/>
  <c r="M6933" i="18"/>
  <c r="N6933" i="18"/>
  <c r="A6934" i="18"/>
  <c r="B6934" i="18"/>
  <c r="C6934" i="18"/>
  <c r="D6934" i="18"/>
  <c r="E6934" i="18"/>
  <c r="F6934" i="18"/>
  <c r="G6934" i="18"/>
  <c r="H6934" i="18"/>
  <c r="I6934" i="18"/>
  <c r="J6934" i="18"/>
  <c r="K6934" i="18"/>
  <c r="L6934" i="18"/>
  <c r="M6934" i="18"/>
  <c r="N6934" i="18"/>
  <c r="A6935" i="18"/>
  <c r="B6935" i="18"/>
  <c r="C6935" i="18"/>
  <c r="D6935" i="18"/>
  <c r="E6935" i="18"/>
  <c r="F6935" i="18"/>
  <c r="G6935" i="18"/>
  <c r="H6935" i="18"/>
  <c r="I6935" i="18"/>
  <c r="J6935" i="18"/>
  <c r="K6935" i="18"/>
  <c r="L6935" i="18"/>
  <c r="M6935" i="18"/>
  <c r="N6935" i="18"/>
  <c r="A6936" i="18"/>
  <c r="B6936" i="18"/>
  <c r="C6936" i="18"/>
  <c r="D6936" i="18"/>
  <c r="E6936" i="18"/>
  <c r="F6936" i="18"/>
  <c r="G6936" i="18"/>
  <c r="H6936" i="18"/>
  <c r="I6936" i="18"/>
  <c r="J6936" i="18"/>
  <c r="K6936" i="18"/>
  <c r="L6936" i="18"/>
  <c r="M6936" i="18"/>
  <c r="N6936" i="18"/>
  <c r="A6937" i="18"/>
  <c r="B6937" i="18"/>
  <c r="C6937" i="18"/>
  <c r="D6937" i="18"/>
  <c r="E6937" i="18"/>
  <c r="F6937" i="18"/>
  <c r="G6937" i="18"/>
  <c r="H6937" i="18"/>
  <c r="I6937" i="18"/>
  <c r="J6937" i="18"/>
  <c r="K6937" i="18"/>
  <c r="L6937" i="18"/>
  <c r="M6937" i="18"/>
  <c r="N6937" i="18"/>
  <c r="A6938" i="18"/>
  <c r="B6938" i="18"/>
  <c r="C6938" i="18"/>
  <c r="D6938" i="18"/>
  <c r="E6938" i="18"/>
  <c r="F6938" i="18"/>
  <c r="G6938" i="18"/>
  <c r="H6938" i="18"/>
  <c r="I6938" i="18"/>
  <c r="J6938" i="18"/>
  <c r="K6938" i="18"/>
  <c r="L6938" i="18"/>
  <c r="M6938" i="18"/>
  <c r="N6938" i="18"/>
  <c r="A6939" i="18"/>
  <c r="B6939" i="18"/>
  <c r="C6939" i="18"/>
  <c r="D6939" i="18"/>
  <c r="E6939" i="18"/>
  <c r="F6939" i="18"/>
  <c r="G6939" i="18"/>
  <c r="H6939" i="18"/>
  <c r="I6939" i="18"/>
  <c r="J6939" i="18"/>
  <c r="K6939" i="18"/>
  <c r="L6939" i="18"/>
  <c r="M6939" i="18"/>
  <c r="N6939" i="18"/>
  <c r="A6940" i="18"/>
  <c r="B6940" i="18"/>
  <c r="C6940" i="18"/>
  <c r="D6940" i="18"/>
  <c r="E6940" i="18"/>
  <c r="F6940" i="18"/>
  <c r="G6940" i="18"/>
  <c r="H6940" i="18"/>
  <c r="I6940" i="18"/>
  <c r="J6940" i="18"/>
  <c r="K6940" i="18"/>
  <c r="L6940" i="18"/>
  <c r="M6940" i="18"/>
  <c r="N6940" i="18"/>
  <c r="A6941" i="18"/>
  <c r="B6941" i="18"/>
  <c r="C6941" i="18"/>
  <c r="D6941" i="18"/>
  <c r="E6941" i="18"/>
  <c r="F6941" i="18"/>
  <c r="G6941" i="18"/>
  <c r="H6941" i="18"/>
  <c r="I6941" i="18"/>
  <c r="J6941" i="18"/>
  <c r="K6941" i="18"/>
  <c r="L6941" i="18"/>
  <c r="M6941" i="18"/>
  <c r="N6941" i="18"/>
  <c r="A6942" i="18"/>
  <c r="B6942" i="18"/>
  <c r="C6942" i="18"/>
  <c r="D6942" i="18"/>
  <c r="E6942" i="18"/>
  <c r="F6942" i="18"/>
  <c r="G6942" i="18"/>
  <c r="H6942" i="18"/>
  <c r="I6942" i="18"/>
  <c r="J6942" i="18"/>
  <c r="K6942" i="18"/>
  <c r="L6942" i="18"/>
  <c r="M6942" i="18"/>
  <c r="N6942" i="18"/>
  <c r="A6943" i="18"/>
  <c r="B6943" i="18"/>
  <c r="C6943" i="18"/>
  <c r="D6943" i="18"/>
  <c r="E6943" i="18"/>
  <c r="F6943" i="18"/>
  <c r="G6943" i="18"/>
  <c r="H6943" i="18"/>
  <c r="I6943" i="18"/>
  <c r="J6943" i="18"/>
  <c r="K6943" i="18"/>
  <c r="L6943" i="18"/>
  <c r="M6943" i="18"/>
  <c r="N6943" i="18"/>
  <c r="A6944" i="18"/>
  <c r="B6944" i="18"/>
  <c r="C6944" i="18"/>
  <c r="D6944" i="18"/>
  <c r="E6944" i="18"/>
  <c r="F6944" i="18"/>
  <c r="G6944" i="18"/>
  <c r="H6944" i="18"/>
  <c r="I6944" i="18"/>
  <c r="J6944" i="18"/>
  <c r="K6944" i="18"/>
  <c r="L6944" i="18"/>
  <c r="M6944" i="18"/>
  <c r="N6944" i="18"/>
  <c r="A6945" i="18"/>
  <c r="B6945" i="18"/>
  <c r="C6945" i="18"/>
  <c r="D6945" i="18"/>
  <c r="E6945" i="18"/>
  <c r="F6945" i="18"/>
  <c r="G6945" i="18"/>
  <c r="H6945" i="18"/>
  <c r="I6945" i="18"/>
  <c r="J6945" i="18"/>
  <c r="K6945" i="18"/>
  <c r="L6945" i="18"/>
  <c r="M6945" i="18"/>
  <c r="N6945" i="18"/>
  <c r="A6946" i="18"/>
  <c r="B6946" i="18"/>
  <c r="C6946" i="18"/>
  <c r="D6946" i="18"/>
  <c r="E6946" i="18"/>
  <c r="F6946" i="18"/>
  <c r="G6946" i="18"/>
  <c r="H6946" i="18"/>
  <c r="I6946" i="18"/>
  <c r="J6946" i="18"/>
  <c r="K6946" i="18"/>
  <c r="L6946" i="18"/>
  <c r="M6946" i="18"/>
  <c r="N6946" i="18"/>
  <c r="A6947" i="18"/>
  <c r="B6947" i="18"/>
  <c r="C6947" i="18"/>
  <c r="D6947" i="18"/>
  <c r="E6947" i="18"/>
  <c r="F6947" i="18"/>
  <c r="G6947" i="18"/>
  <c r="H6947" i="18"/>
  <c r="I6947" i="18"/>
  <c r="J6947" i="18"/>
  <c r="K6947" i="18"/>
  <c r="L6947" i="18"/>
  <c r="M6947" i="18"/>
  <c r="N6947" i="18"/>
  <c r="A6948" i="18"/>
  <c r="B6948" i="18"/>
  <c r="C6948" i="18"/>
  <c r="D6948" i="18"/>
  <c r="E6948" i="18"/>
  <c r="F6948" i="18"/>
  <c r="G6948" i="18"/>
  <c r="H6948" i="18"/>
  <c r="I6948" i="18"/>
  <c r="J6948" i="18"/>
  <c r="K6948" i="18"/>
  <c r="L6948" i="18"/>
  <c r="M6948" i="18"/>
  <c r="N6948" i="18"/>
  <c r="A6949" i="18"/>
  <c r="B6949" i="18"/>
  <c r="C6949" i="18"/>
  <c r="D6949" i="18"/>
  <c r="E6949" i="18"/>
  <c r="F6949" i="18"/>
  <c r="G6949" i="18"/>
  <c r="H6949" i="18"/>
  <c r="I6949" i="18"/>
  <c r="J6949" i="18"/>
  <c r="K6949" i="18"/>
  <c r="L6949" i="18"/>
  <c r="M6949" i="18"/>
  <c r="N6949" i="18"/>
  <c r="A6950" i="18"/>
  <c r="B6950" i="18"/>
  <c r="C6950" i="18"/>
  <c r="D6950" i="18"/>
  <c r="E6950" i="18"/>
  <c r="F6950" i="18"/>
  <c r="G6950" i="18"/>
  <c r="H6950" i="18"/>
  <c r="I6950" i="18"/>
  <c r="J6950" i="18"/>
  <c r="K6950" i="18"/>
  <c r="L6950" i="18"/>
  <c r="M6950" i="18"/>
  <c r="N6950" i="18"/>
  <c r="A6951" i="18"/>
  <c r="B6951" i="18"/>
  <c r="C6951" i="18"/>
  <c r="D6951" i="18"/>
  <c r="E6951" i="18"/>
  <c r="F6951" i="18"/>
  <c r="G6951" i="18"/>
  <c r="H6951" i="18"/>
  <c r="I6951" i="18"/>
  <c r="J6951" i="18"/>
  <c r="K6951" i="18"/>
  <c r="L6951" i="18"/>
  <c r="M6951" i="18"/>
  <c r="N6951" i="18"/>
  <c r="A6952" i="18"/>
  <c r="B6952" i="18"/>
  <c r="C6952" i="18"/>
  <c r="D6952" i="18"/>
  <c r="E6952" i="18"/>
  <c r="F6952" i="18"/>
  <c r="G6952" i="18"/>
  <c r="H6952" i="18"/>
  <c r="I6952" i="18"/>
  <c r="J6952" i="18"/>
  <c r="K6952" i="18"/>
  <c r="L6952" i="18"/>
  <c r="M6952" i="18"/>
  <c r="N6952" i="18"/>
  <c r="A6953" i="18"/>
  <c r="B6953" i="18"/>
  <c r="C6953" i="18"/>
  <c r="D6953" i="18"/>
  <c r="E6953" i="18"/>
  <c r="F6953" i="18"/>
  <c r="G6953" i="18"/>
  <c r="H6953" i="18"/>
  <c r="I6953" i="18"/>
  <c r="J6953" i="18"/>
  <c r="K6953" i="18"/>
  <c r="L6953" i="18"/>
  <c r="M6953" i="18"/>
  <c r="N6953" i="18"/>
  <c r="A6954" i="18"/>
  <c r="B6954" i="18"/>
  <c r="C6954" i="18"/>
  <c r="D6954" i="18"/>
  <c r="E6954" i="18"/>
  <c r="F6954" i="18"/>
  <c r="G6954" i="18"/>
  <c r="H6954" i="18"/>
  <c r="I6954" i="18"/>
  <c r="J6954" i="18"/>
  <c r="K6954" i="18"/>
  <c r="L6954" i="18"/>
  <c r="M6954" i="18"/>
  <c r="N6954" i="18"/>
  <c r="A6955" i="18"/>
  <c r="B6955" i="18"/>
  <c r="C6955" i="18"/>
  <c r="D6955" i="18"/>
  <c r="E6955" i="18"/>
  <c r="F6955" i="18"/>
  <c r="G6955" i="18"/>
  <c r="H6955" i="18"/>
  <c r="I6955" i="18"/>
  <c r="J6955" i="18"/>
  <c r="K6955" i="18"/>
  <c r="L6955" i="18"/>
  <c r="M6955" i="18"/>
  <c r="N6955" i="18"/>
  <c r="A6956" i="18"/>
  <c r="B6956" i="18"/>
  <c r="C6956" i="18"/>
  <c r="D6956" i="18"/>
  <c r="E6956" i="18"/>
  <c r="F6956" i="18"/>
  <c r="G6956" i="18"/>
  <c r="H6956" i="18"/>
  <c r="I6956" i="18"/>
  <c r="J6956" i="18"/>
  <c r="K6956" i="18"/>
  <c r="L6956" i="18"/>
  <c r="M6956" i="18"/>
  <c r="N6956" i="18"/>
  <c r="A6957" i="18"/>
  <c r="B6957" i="18"/>
  <c r="C6957" i="18"/>
  <c r="D6957" i="18"/>
  <c r="E6957" i="18"/>
  <c r="F6957" i="18"/>
  <c r="G6957" i="18"/>
  <c r="H6957" i="18"/>
  <c r="I6957" i="18"/>
  <c r="J6957" i="18"/>
  <c r="K6957" i="18"/>
  <c r="L6957" i="18"/>
  <c r="M6957" i="18"/>
  <c r="N6957" i="18"/>
  <c r="A6958" i="18"/>
  <c r="B6958" i="18"/>
  <c r="C6958" i="18"/>
  <c r="D6958" i="18"/>
  <c r="E6958" i="18"/>
  <c r="F6958" i="18"/>
  <c r="G6958" i="18"/>
  <c r="H6958" i="18"/>
  <c r="I6958" i="18"/>
  <c r="J6958" i="18"/>
  <c r="K6958" i="18"/>
  <c r="L6958" i="18"/>
  <c r="M6958" i="18"/>
  <c r="N6958" i="18"/>
  <c r="A6959" i="18"/>
  <c r="B6959" i="18"/>
  <c r="C6959" i="18"/>
  <c r="D6959" i="18"/>
  <c r="E6959" i="18"/>
  <c r="F6959" i="18"/>
  <c r="G6959" i="18"/>
  <c r="H6959" i="18"/>
  <c r="I6959" i="18"/>
  <c r="J6959" i="18"/>
  <c r="K6959" i="18"/>
  <c r="L6959" i="18"/>
  <c r="M6959" i="18"/>
  <c r="N6959" i="18"/>
  <c r="A6960" i="18"/>
  <c r="B6960" i="18"/>
  <c r="C6960" i="18"/>
  <c r="D6960" i="18"/>
  <c r="E6960" i="18"/>
  <c r="F6960" i="18"/>
  <c r="G6960" i="18"/>
  <c r="H6960" i="18"/>
  <c r="I6960" i="18"/>
  <c r="J6960" i="18"/>
  <c r="K6960" i="18"/>
  <c r="L6960" i="18"/>
  <c r="M6960" i="18"/>
  <c r="N6960" i="18"/>
  <c r="A6961" i="18"/>
  <c r="B6961" i="18"/>
  <c r="C6961" i="18"/>
  <c r="D6961" i="18"/>
  <c r="E6961" i="18"/>
  <c r="F6961" i="18"/>
  <c r="G6961" i="18"/>
  <c r="H6961" i="18"/>
  <c r="I6961" i="18"/>
  <c r="J6961" i="18"/>
  <c r="K6961" i="18"/>
  <c r="L6961" i="18"/>
  <c r="M6961" i="18"/>
  <c r="N6961" i="18"/>
  <c r="A6962" i="18"/>
  <c r="B6962" i="18"/>
  <c r="C6962" i="18"/>
  <c r="D6962" i="18"/>
  <c r="E6962" i="18"/>
  <c r="F6962" i="18"/>
  <c r="G6962" i="18"/>
  <c r="H6962" i="18"/>
  <c r="I6962" i="18"/>
  <c r="J6962" i="18"/>
  <c r="K6962" i="18"/>
  <c r="L6962" i="18"/>
  <c r="M6962" i="18"/>
  <c r="N6962" i="18"/>
  <c r="A6963" i="18"/>
  <c r="B6963" i="18"/>
  <c r="C6963" i="18"/>
  <c r="D6963" i="18"/>
  <c r="E6963" i="18"/>
  <c r="F6963" i="18"/>
  <c r="G6963" i="18"/>
  <c r="H6963" i="18"/>
  <c r="I6963" i="18"/>
  <c r="J6963" i="18"/>
  <c r="K6963" i="18"/>
  <c r="L6963" i="18"/>
  <c r="M6963" i="18"/>
  <c r="N6963" i="18"/>
  <c r="A6964" i="18"/>
  <c r="B6964" i="18"/>
  <c r="C6964" i="18"/>
  <c r="D6964" i="18"/>
  <c r="E6964" i="18"/>
  <c r="F6964" i="18"/>
  <c r="G6964" i="18"/>
  <c r="H6964" i="18"/>
  <c r="I6964" i="18"/>
  <c r="J6964" i="18"/>
  <c r="K6964" i="18"/>
  <c r="L6964" i="18"/>
  <c r="M6964" i="18"/>
  <c r="N6964" i="18"/>
  <c r="A6965" i="18"/>
  <c r="B6965" i="18"/>
  <c r="C6965" i="18"/>
  <c r="D6965" i="18"/>
  <c r="E6965" i="18"/>
  <c r="F6965" i="18"/>
  <c r="G6965" i="18"/>
  <c r="H6965" i="18"/>
  <c r="I6965" i="18"/>
  <c r="J6965" i="18"/>
  <c r="K6965" i="18"/>
  <c r="L6965" i="18"/>
  <c r="M6965" i="18"/>
  <c r="N6965" i="18"/>
  <c r="A6966" i="18"/>
  <c r="B6966" i="18"/>
  <c r="C6966" i="18"/>
  <c r="D6966" i="18"/>
  <c r="E6966" i="18"/>
  <c r="F6966" i="18"/>
  <c r="G6966" i="18"/>
  <c r="H6966" i="18"/>
  <c r="I6966" i="18"/>
  <c r="J6966" i="18"/>
  <c r="K6966" i="18"/>
  <c r="L6966" i="18"/>
  <c r="M6966" i="18"/>
  <c r="N6966" i="18"/>
  <c r="A6967" i="18"/>
  <c r="B6967" i="18"/>
  <c r="C6967" i="18"/>
  <c r="D6967" i="18"/>
  <c r="E6967" i="18"/>
  <c r="F6967" i="18"/>
  <c r="G6967" i="18"/>
  <c r="H6967" i="18"/>
  <c r="I6967" i="18"/>
  <c r="J6967" i="18"/>
  <c r="K6967" i="18"/>
  <c r="L6967" i="18"/>
  <c r="M6967" i="18"/>
  <c r="N6967" i="18"/>
  <c r="A6968" i="18"/>
  <c r="B6968" i="18"/>
  <c r="C6968" i="18"/>
  <c r="D6968" i="18"/>
  <c r="E6968" i="18"/>
  <c r="F6968" i="18"/>
  <c r="G6968" i="18"/>
  <c r="H6968" i="18"/>
  <c r="I6968" i="18"/>
  <c r="J6968" i="18"/>
  <c r="K6968" i="18"/>
  <c r="L6968" i="18"/>
  <c r="M6968" i="18"/>
  <c r="N6968" i="18"/>
  <c r="A6969" i="18"/>
  <c r="B6969" i="18"/>
  <c r="C6969" i="18"/>
  <c r="D6969" i="18"/>
  <c r="E6969" i="18"/>
  <c r="F6969" i="18"/>
  <c r="G6969" i="18"/>
  <c r="H6969" i="18"/>
  <c r="I6969" i="18"/>
  <c r="J6969" i="18"/>
  <c r="K6969" i="18"/>
  <c r="L6969" i="18"/>
  <c r="M6969" i="18"/>
  <c r="N6969" i="18"/>
  <c r="A6970" i="18"/>
  <c r="B6970" i="18"/>
  <c r="C6970" i="18"/>
  <c r="D6970" i="18"/>
  <c r="E6970" i="18"/>
  <c r="F6970" i="18"/>
  <c r="G6970" i="18"/>
  <c r="H6970" i="18"/>
  <c r="I6970" i="18"/>
  <c r="J6970" i="18"/>
  <c r="K6970" i="18"/>
  <c r="L6970" i="18"/>
  <c r="M6970" i="18"/>
  <c r="N6970" i="18"/>
  <c r="A6971" i="18"/>
  <c r="B6971" i="18"/>
  <c r="C6971" i="18"/>
  <c r="D6971" i="18"/>
  <c r="E6971" i="18"/>
  <c r="F6971" i="18"/>
  <c r="G6971" i="18"/>
  <c r="H6971" i="18"/>
  <c r="I6971" i="18"/>
  <c r="J6971" i="18"/>
  <c r="K6971" i="18"/>
  <c r="L6971" i="18"/>
  <c r="M6971" i="18"/>
  <c r="N6971" i="18"/>
  <c r="A6972" i="18"/>
  <c r="B6972" i="18"/>
  <c r="C6972" i="18"/>
  <c r="D6972" i="18"/>
  <c r="E6972" i="18"/>
  <c r="F6972" i="18"/>
  <c r="G6972" i="18"/>
  <c r="H6972" i="18"/>
  <c r="I6972" i="18"/>
  <c r="J6972" i="18"/>
  <c r="K6972" i="18"/>
  <c r="L6972" i="18"/>
  <c r="M6972" i="18"/>
  <c r="N6972" i="18"/>
  <c r="A6973" i="18"/>
  <c r="B6973" i="18"/>
  <c r="C6973" i="18"/>
  <c r="D6973" i="18"/>
  <c r="E6973" i="18"/>
  <c r="F6973" i="18"/>
  <c r="G6973" i="18"/>
  <c r="H6973" i="18"/>
  <c r="I6973" i="18"/>
  <c r="J6973" i="18"/>
  <c r="K6973" i="18"/>
  <c r="L6973" i="18"/>
  <c r="M6973" i="18"/>
  <c r="N6973" i="18"/>
  <c r="A6974" i="18"/>
  <c r="B6974" i="18"/>
  <c r="C6974" i="18"/>
  <c r="D6974" i="18"/>
  <c r="E6974" i="18"/>
  <c r="F6974" i="18"/>
  <c r="G6974" i="18"/>
  <c r="H6974" i="18"/>
  <c r="I6974" i="18"/>
  <c r="J6974" i="18"/>
  <c r="K6974" i="18"/>
  <c r="L6974" i="18"/>
  <c r="M6974" i="18"/>
  <c r="N6974" i="18"/>
  <c r="A6975" i="18"/>
  <c r="B6975" i="18"/>
  <c r="C6975" i="18"/>
  <c r="D6975" i="18"/>
  <c r="E6975" i="18"/>
  <c r="F6975" i="18"/>
  <c r="G6975" i="18"/>
  <c r="H6975" i="18"/>
  <c r="I6975" i="18"/>
  <c r="J6975" i="18"/>
  <c r="K6975" i="18"/>
  <c r="L6975" i="18"/>
  <c r="M6975" i="18"/>
  <c r="N6975" i="18"/>
  <c r="A6976" i="18"/>
  <c r="B6976" i="18"/>
  <c r="C6976" i="18"/>
  <c r="D6976" i="18"/>
  <c r="E6976" i="18"/>
  <c r="F6976" i="18"/>
  <c r="G6976" i="18"/>
  <c r="H6976" i="18"/>
  <c r="I6976" i="18"/>
  <c r="J6976" i="18"/>
  <c r="K6976" i="18"/>
  <c r="L6976" i="18"/>
  <c r="M6976" i="18"/>
  <c r="N6976" i="18"/>
  <c r="A6977" i="18"/>
  <c r="B6977" i="18"/>
  <c r="C6977" i="18"/>
  <c r="D6977" i="18"/>
  <c r="E6977" i="18"/>
  <c r="F6977" i="18"/>
  <c r="G6977" i="18"/>
  <c r="H6977" i="18"/>
  <c r="I6977" i="18"/>
  <c r="J6977" i="18"/>
  <c r="K6977" i="18"/>
  <c r="L6977" i="18"/>
  <c r="M6977" i="18"/>
  <c r="N6977" i="18"/>
  <c r="A6978" i="18"/>
  <c r="B6978" i="18"/>
  <c r="C6978" i="18"/>
  <c r="D6978" i="18"/>
  <c r="E6978" i="18"/>
  <c r="F6978" i="18"/>
  <c r="G6978" i="18"/>
  <c r="H6978" i="18"/>
  <c r="I6978" i="18"/>
  <c r="J6978" i="18"/>
  <c r="K6978" i="18"/>
  <c r="L6978" i="18"/>
  <c r="M6978" i="18"/>
  <c r="N6978" i="18"/>
  <c r="A6979" i="18"/>
  <c r="B6979" i="18"/>
  <c r="C6979" i="18"/>
  <c r="D6979" i="18"/>
  <c r="E6979" i="18"/>
  <c r="F6979" i="18"/>
  <c r="G6979" i="18"/>
  <c r="H6979" i="18"/>
  <c r="I6979" i="18"/>
  <c r="J6979" i="18"/>
  <c r="K6979" i="18"/>
  <c r="L6979" i="18"/>
  <c r="M6979" i="18"/>
  <c r="N6979" i="18"/>
  <c r="A6980" i="18"/>
  <c r="B6980" i="18"/>
  <c r="C6980" i="18"/>
  <c r="D6980" i="18"/>
  <c r="E6980" i="18"/>
  <c r="F6980" i="18"/>
  <c r="G6980" i="18"/>
  <c r="H6980" i="18"/>
  <c r="I6980" i="18"/>
  <c r="J6980" i="18"/>
  <c r="K6980" i="18"/>
  <c r="L6980" i="18"/>
  <c r="M6980" i="18"/>
  <c r="N6980" i="18"/>
  <c r="A6981" i="18"/>
  <c r="B6981" i="18"/>
  <c r="C6981" i="18"/>
  <c r="D6981" i="18"/>
  <c r="E6981" i="18"/>
  <c r="F6981" i="18"/>
  <c r="G6981" i="18"/>
  <c r="H6981" i="18"/>
  <c r="I6981" i="18"/>
  <c r="J6981" i="18"/>
  <c r="K6981" i="18"/>
  <c r="L6981" i="18"/>
  <c r="M6981" i="18"/>
  <c r="N6981" i="18"/>
  <c r="A6982" i="18"/>
  <c r="B6982" i="18"/>
  <c r="C6982" i="18"/>
  <c r="D6982" i="18"/>
  <c r="E6982" i="18"/>
  <c r="F6982" i="18"/>
  <c r="G6982" i="18"/>
  <c r="H6982" i="18"/>
  <c r="I6982" i="18"/>
  <c r="J6982" i="18"/>
  <c r="K6982" i="18"/>
  <c r="L6982" i="18"/>
  <c r="M6982" i="18"/>
  <c r="N6982" i="18"/>
  <c r="A6983" i="18"/>
  <c r="B6983" i="18"/>
  <c r="C6983" i="18"/>
  <c r="D6983" i="18"/>
  <c r="E6983" i="18"/>
  <c r="F6983" i="18"/>
  <c r="G6983" i="18"/>
  <c r="H6983" i="18"/>
  <c r="I6983" i="18"/>
  <c r="J6983" i="18"/>
  <c r="K6983" i="18"/>
  <c r="L6983" i="18"/>
  <c r="M6983" i="18"/>
  <c r="N6983" i="18"/>
  <c r="A6984" i="18"/>
  <c r="B6984" i="18"/>
  <c r="C6984" i="18"/>
  <c r="D6984" i="18"/>
  <c r="E6984" i="18"/>
  <c r="F6984" i="18"/>
  <c r="G6984" i="18"/>
  <c r="H6984" i="18"/>
  <c r="I6984" i="18"/>
  <c r="J6984" i="18"/>
  <c r="K6984" i="18"/>
  <c r="L6984" i="18"/>
  <c r="M6984" i="18"/>
  <c r="N6984" i="18"/>
  <c r="A6985" i="18"/>
  <c r="B6985" i="18"/>
  <c r="C6985" i="18"/>
  <c r="D6985" i="18"/>
  <c r="E6985" i="18"/>
  <c r="F6985" i="18"/>
  <c r="G6985" i="18"/>
  <c r="H6985" i="18"/>
  <c r="I6985" i="18"/>
  <c r="J6985" i="18"/>
  <c r="K6985" i="18"/>
  <c r="L6985" i="18"/>
  <c r="M6985" i="18"/>
  <c r="N6985" i="18"/>
  <c r="A6986" i="18"/>
  <c r="B6986" i="18"/>
  <c r="C6986" i="18"/>
  <c r="D6986" i="18"/>
  <c r="E6986" i="18"/>
  <c r="F6986" i="18"/>
  <c r="G6986" i="18"/>
  <c r="H6986" i="18"/>
  <c r="I6986" i="18"/>
  <c r="J6986" i="18"/>
  <c r="K6986" i="18"/>
  <c r="L6986" i="18"/>
  <c r="M6986" i="18"/>
  <c r="N6986" i="18"/>
  <c r="A6987" i="18"/>
  <c r="B6987" i="18"/>
  <c r="C6987" i="18"/>
  <c r="D6987" i="18"/>
  <c r="E6987" i="18"/>
  <c r="F6987" i="18"/>
  <c r="G6987" i="18"/>
  <c r="H6987" i="18"/>
  <c r="I6987" i="18"/>
  <c r="J6987" i="18"/>
  <c r="K6987" i="18"/>
  <c r="L6987" i="18"/>
  <c r="M6987" i="18"/>
  <c r="N6987" i="18"/>
  <c r="A6988" i="18"/>
  <c r="B6988" i="18"/>
  <c r="C6988" i="18"/>
  <c r="D6988" i="18"/>
  <c r="E6988" i="18"/>
  <c r="F6988" i="18"/>
  <c r="G6988" i="18"/>
  <c r="H6988" i="18"/>
  <c r="I6988" i="18"/>
  <c r="J6988" i="18"/>
  <c r="K6988" i="18"/>
  <c r="L6988" i="18"/>
  <c r="M6988" i="18"/>
  <c r="N6988" i="18"/>
  <c r="A6989" i="18"/>
  <c r="B6989" i="18"/>
  <c r="C6989" i="18"/>
  <c r="D6989" i="18"/>
  <c r="E6989" i="18"/>
  <c r="F6989" i="18"/>
  <c r="G6989" i="18"/>
  <c r="H6989" i="18"/>
  <c r="I6989" i="18"/>
  <c r="J6989" i="18"/>
  <c r="K6989" i="18"/>
  <c r="L6989" i="18"/>
  <c r="M6989" i="18"/>
  <c r="N6989" i="18"/>
  <c r="A6990" i="18"/>
  <c r="B6990" i="18"/>
  <c r="C6990" i="18"/>
  <c r="D6990" i="18"/>
  <c r="E6990" i="18"/>
  <c r="F6990" i="18"/>
  <c r="G6990" i="18"/>
  <c r="H6990" i="18"/>
  <c r="I6990" i="18"/>
  <c r="J6990" i="18"/>
  <c r="K6990" i="18"/>
  <c r="L6990" i="18"/>
  <c r="M6990" i="18"/>
  <c r="N6990" i="18"/>
  <c r="A6991" i="18"/>
  <c r="B6991" i="18"/>
  <c r="C6991" i="18"/>
  <c r="D6991" i="18"/>
  <c r="E6991" i="18"/>
  <c r="F6991" i="18"/>
  <c r="G6991" i="18"/>
  <c r="H6991" i="18"/>
  <c r="I6991" i="18"/>
  <c r="J6991" i="18"/>
  <c r="K6991" i="18"/>
  <c r="L6991" i="18"/>
  <c r="M6991" i="18"/>
  <c r="N6991" i="18"/>
  <c r="A6992" i="18"/>
  <c r="B6992" i="18"/>
  <c r="C6992" i="18"/>
  <c r="D6992" i="18"/>
  <c r="E6992" i="18"/>
  <c r="F6992" i="18"/>
  <c r="G6992" i="18"/>
  <c r="H6992" i="18"/>
  <c r="I6992" i="18"/>
  <c r="J6992" i="18"/>
  <c r="K6992" i="18"/>
  <c r="L6992" i="18"/>
  <c r="M6992" i="18"/>
  <c r="N6992" i="18"/>
  <c r="A6993" i="18"/>
  <c r="B6993" i="18"/>
  <c r="C6993" i="18"/>
  <c r="D6993" i="18"/>
  <c r="E6993" i="18"/>
  <c r="F6993" i="18"/>
  <c r="G6993" i="18"/>
  <c r="H6993" i="18"/>
  <c r="I6993" i="18"/>
  <c r="J6993" i="18"/>
  <c r="K6993" i="18"/>
  <c r="L6993" i="18"/>
  <c r="M6993" i="18"/>
  <c r="N6993" i="18"/>
  <c r="A6994" i="18"/>
  <c r="B6994" i="18"/>
  <c r="C6994" i="18"/>
  <c r="D6994" i="18"/>
  <c r="E6994" i="18"/>
  <c r="F6994" i="18"/>
  <c r="G6994" i="18"/>
  <c r="H6994" i="18"/>
  <c r="I6994" i="18"/>
  <c r="J6994" i="18"/>
  <c r="K6994" i="18"/>
  <c r="L6994" i="18"/>
  <c r="M6994" i="18"/>
  <c r="N6994" i="18"/>
  <c r="A6995" i="18"/>
  <c r="B6995" i="18"/>
  <c r="C6995" i="18"/>
  <c r="D6995" i="18"/>
  <c r="E6995" i="18"/>
  <c r="F6995" i="18"/>
  <c r="G6995" i="18"/>
  <c r="H6995" i="18"/>
  <c r="I6995" i="18"/>
  <c r="J6995" i="18"/>
  <c r="K6995" i="18"/>
  <c r="L6995" i="18"/>
  <c r="M6995" i="18"/>
  <c r="N6995" i="18"/>
  <c r="A6996" i="18"/>
  <c r="B6996" i="18"/>
  <c r="C6996" i="18"/>
  <c r="D6996" i="18"/>
  <c r="E6996" i="18"/>
  <c r="F6996" i="18"/>
  <c r="G6996" i="18"/>
  <c r="H6996" i="18"/>
  <c r="I6996" i="18"/>
  <c r="J6996" i="18"/>
  <c r="K6996" i="18"/>
  <c r="L6996" i="18"/>
  <c r="M6996" i="18"/>
  <c r="N6996" i="18"/>
  <c r="A6997" i="18"/>
  <c r="B6997" i="18"/>
  <c r="C6997" i="18"/>
  <c r="D6997" i="18"/>
  <c r="E6997" i="18"/>
  <c r="F6997" i="18"/>
  <c r="G6997" i="18"/>
  <c r="H6997" i="18"/>
  <c r="I6997" i="18"/>
  <c r="J6997" i="18"/>
  <c r="K6997" i="18"/>
  <c r="L6997" i="18"/>
  <c r="M6997" i="18"/>
  <c r="N6997" i="18"/>
  <c r="A6998" i="18"/>
  <c r="B6998" i="18"/>
  <c r="C6998" i="18"/>
  <c r="D6998" i="18"/>
  <c r="E6998" i="18"/>
  <c r="F6998" i="18"/>
  <c r="G6998" i="18"/>
  <c r="H6998" i="18"/>
  <c r="I6998" i="18"/>
  <c r="J6998" i="18"/>
  <c r="K6998" i="18"/>
  <c r="L6998" i="18"/>
  <c r="M6998" i="18"/>
  <c r="N6998" i="18"/>
  <c r="A6999" i="18"/>
  <c r="B6999" i="18"/>
  <c r="C6999" i="18"/>
  <c r="D6999" i="18"/>
  <c r="E6999" i="18"/>
  <c r="F6999" i="18"/>
  <c r="G6999" i="18"/>
  <c r="H6999" i="18"/>
  <c r="I6999" i="18"/>
  <c r="J6999" i="18"/>
  <c r="K6999" i="18"/>
  <c r="L6999" i="18"/>
  <c r="M6999" i="18"/>
  <c r="N6999" i="18"/>
  <c r="A7000" i="18"/>
  <c r="B7000" i="18"/>
  <c r="C7000" i="18"/>
  <c r="D7000" i="18"/>
  <c r="E7000" i="18"/>
  <c r="F7000" i="18"/>
  <c r="G7000" i="18"/>
  <c r="H7000" i="18"/>
  <c r="I7000" i="18"/>
  <c r="J7000" i="18"/>
  <c r="K7000" i="18"/>
  <c r="L7000" i="18"/>
  <c r="M7000" i="18"/>
  <c r="N7000" i="18"/>
  <c r="A7001" i="18"/>
  <c r="B7001" i="18"/>
  <c r="C7001" i="18"/>
  <c r="D7001" i="18"/>
  <c r="E7001" i="18"/>
  <c r="F7001" i="18"/>
  <c r="G7001" i="18"/>
  <c r="H7001" i="18"/>
  <c r="I7001" i="18"/>
  <c r="J7001" i="18"/>
  <c r="K7001" i="18"/>
  <c r="L7001" i="18"/>
  <c r="M7001" i="18"/>
  <c r="N7001" i="18"/>
  <c r="A7002" i="18"/>
  <c r="B7002" i="18"/>
  <c r="C7002" i="18"/>
  <c r="D7002" i="18"/>
  <c r="E7002" i="18"/>
  <c r="F7002" i="18"/>
  <c r="G7002" i="18"/>
  <c r="H7002" i="18"/>
  <c r="I7002" i="18"/>
  <c r="J7002" i="18"/>
  <c r="K7002" i="18"/>
  <c r="L7002" i="18"/>
  <c r="M7002" i="18"/>
  <c r="N7002" i="18"/>
  <c r="A7003" i="18"/>
  <c r="B7003" i="18"/>
  <c r="C7003" i="18"/>
  <c r="D7003" i="18"/>
  <c r="E7003" i="18"/>
  <c r="F7003" i="18"/>
  <c r="G7003" i="18"/>
  <c r="H7003" i="18"/>
  <c r="I7003" i="18"/>
  <c r="J7003" i="18"/>
  <c r="K7003" i="18"/>
  <c r="L7003" i="18"/>
  <c r="M7003" i="18"/>
  <c r="N7003" i="18"/>
  <c r="A7004" i="18"/>
  <c r="B7004" i="18"/>
  <c r="C7004" i="18"/>
  <c r="D7004" i="18"/>
  <c r="E7004" i="18"/>
  <c r="F7004" i="18"/>
  <c r="G7004" i="18"/>
  <c r="H7004" i="18"/>
  <c r="I7004" i="18"/>
  <c r="J7004" i="18"/>
  <c r="K7004" i="18"/>
  <c r="L7004" i="18"/>
  <c r="M7004" i="18"/>
  <c r="N7004" i="18"/>
  <c r="A7005" i="18"/>
  <c r="B7005" i="18"/>
  <c r="C7005" i="18"/>
  <c r="D7005" i="18"/>
  <c r="E7005" i="18"/>
  <c r="F7005" i="18"/>
  <c r="G7005" i="18"/>
  <c r="H7005" i="18"/>
  <c r="I7005" i="18"/>
  <c r="J7005" i="18"/>
  <c r="K7005" i="18"/>
  <c r="L7005" i="18"/>
  <c r="M7005" i="18"/>
  <c r="N7005" i="18"/>
  <c r="A7006" i="18"/>
  <c r="B7006" i="18"/>
  <c r="C7006" i="18"/>
  <c r="D7006" i="18"/>
  <c r="E7006" i="18"/>
  <c r="F7006" i="18"/>
  <c r="G7006" i="18"/>
  <c r="H7006" i="18"/>
  <c r="I7006" i="18"/>
  <c r="J7006" i="18"/>
  <c r="K7006" i="18"/>
  <c r="L7006" i="18"/>
  <c r="M7006" i="18"/>
  <c r="N7006" i="18"/>
  <c r="A7007" i="18"/>
  <c r="B7007" i="18"/>
  <c r="C7007" i="18"/>
  <c r="D7007" i="18"/>
  <c r="E7007" i="18"/>
  <c r="F7007" i="18"/>
  <c r="G7007" i="18"/>
  <c r="H7007" i="18"/>
  <c r="I7007" i="18"/>
  <c r="J7007" i="18"/>
  <c r="K7007" i="18"/>
  <c r="L7007" i="18"/>
  <c r="M7007" i="18"/>
  <c r="N7007" i="18"/>
  <c r="A7008" i="18"/>
  <c r="B7008" i="18"/>
  <c r="C7008" i="18"/>
  <c r="D7008" i="18"/>
  <c r="E7008" i="18"/>
  <c r="F7008" i="18"/>
  <c r="G7008" i="18"/>
  <c r="H7008" i="18"/>
  <c r="I7008" i="18"/>
  <c r="J7008" i="18"/>
  <c r="K7008" i="18"/>
  <c r="L7008" i="18"/>
  <c r="M7008" i="18"/>
  <c r="N7008" i="18"/>
  <c r="A7009" i="18"/>
  <c r="B7009" i="18"/>
  <c r="C7009" i="18"/>
  <c r="D7009" i="18"/>
  <c r="E7009" i="18"/>
  <c r="F7009" i="18"/>
  <c r="G7009" i="18"/>
  <c r="H7009" i="18"/>
  <c r="I7009" i="18"/>
  <c r="J7009" i="18"/>
  <c r="K7009" i="18"/>
  <c r="L7009" i="18"/>
  <c r="M7009" i="18"/>
  <c r="N7009" i="18"/>
  <c r="A7010" i="18"/>
  <c r="B7010" i="18"/>
  <c r="C7010" i="18"/>
  <c r="D7010" i="18"/>
  <c r="E7010" i="18"/>
  <c r="F7010" i="18"/>
  <c r="G7010" i="18"/>
  <c r="H7010" i="18"/>
  <c r="I7010" i="18"/>
  <c r="J7010" i="18"/>
  <c r="K7010" i="18"/>
  <c r="L7010" i="18"/>
  <c r="M7010" i="18"/>
  <c r="N7010" i="18"/>
  <c r="A7011" i="18"/>
  <c r="B7011" i="18"/>
  <c r="C7011" i="18"/>
  <c r="D7011" i="18"/>
  <c r="E7011" i="18"/>
  <c r="F7011" i="18"/>
  <c r="G7011" i="18"/>
  <c r="H7011" i="18"/>
  <c r="I7011" i="18"/>
  <c r="J7011" i="18"/>
  <c r="K7011" i="18"/>
  <c r="L7011" i="18"/>
  <c r="M7011" i="18"/>
  <c r="N7011" i="18"/>
  <c r="A7012" i="18"/>
  <c r="B7012" i="18"/>
  <c r="C7012" i="18"/>
  <c r="D7012" i="18"/>
  <c r="E7012" i="18"/>
  <c r="F7012" i="18"/>
  <c r="G7012" i="18"/>
  <c r="H7012" i="18"/>
  <c r="I7012" i="18"/>
  <c r="J7012" i="18"/>
  <c r="K7012" i="18"/>
  <c r="L7012" i="18"/>
  <c r="M7012" i="18"/>
  <c r="N7012" i="18"/>
  <c r="A7013" i="18"/>
  <c r="B7013" i="18"/>
  <c r="C7013" i="18"/>
  <c r="D7013" i="18"/>
  <c r="E7013" i="18"/>
  <c r="F7013" i="18"/>
  <c r="G7013" i="18"/>
  <c r="H7013" i="18"/>
  <c r="I7013" i="18"/>
  <c r="J7013" i="18"/>
  <c r="K7013" i="18"/>
  <c r="L7013" i="18"/>
  <c r="M7013" i="18"/>
  <c r="N7013" i="18"/>
  <c r="A7014" i="18"/>
  <c r="B7014" i="18"/>
  <c r="C7014" i="18"/>
  <c r="D7014" i="18"/>
  <c r="E7014" i="18"/>
  <c r="F7014" i="18"/>
  <c r="G7014" i="18"/>
  <c r="H7014" i="18"/>
  <c r="I7014" i="18"/>
  <c r="J7014" i="18"/>
  <c r="K7014" i="18"/>
  <c r="L7014" i="18"/>
  <c r="M7014" i="18"/>
  <c r="N7014" i="18"/>
  <c r="A7015" i="18"/>
  <c r="B7015" i="18"/>
  <c r="C7015" i="18"/>
  <c r="D7015" i="18"/>
  <c r="E7015" i="18"/>
  <c r="F7015" i="18"/>
  <c r="G7015" i="18"/>
  <c r="H7015" i="18"/>
  <c r="I7015" i="18"/>
  <c r="J7015" i="18"/>
  <c r="K7015" i="18"/>
  <c r="L7015" i="18"/>
  <c r="M7015" i="18"/>
  <c r="N7015" i="18"/>
  <c r="A7016" i="18"/>
  <c r="B7016" i="18"/>
  <c r="C7016" i="18"/>
  <c r="D7016" i="18"/>
  <c r="E7016" i="18"/>
  <c r="F7016" i="18"/>
  <c r="G7016" i="18"/>
  <c r="H7016" i="18"/>
  <c r="I7016" i="18"/>
  <c r="J7016" i="18"/>
  <c r="K7016" i="18"/>
  <c r="L7016" i="18"/>
  <c r="M7016" i="18"/>
  <c r="N7016" i="18"/>
  <c r="A7017" i="18"/>
  <c r="B7017" i="18"/>
  <c r="C7017" i="18"/>
  <c r="D7017" i="18"/>
  <c r="E7017" i="18"/>
  <c r="F7017" i="18"/>
  <c r="G7017" i="18"/>
  <c r="H7017" i="18"/>
  <c r="I7017" i="18"/>
  <c r="J7017" i="18"/>
  <c r="K7017" i="18"/>
  <c r="L7017" i="18"/>
  <c r="M7017" i="18"/>
  <c r="N7017" i="18"/>
  <c r="A7018" i="18"/>
  <c r="B7018" i="18"/>
  <c r="C7018" i="18"/>
  <c r="D7018" i="18"/>
  <c r="E7018" i="18"/>
  <c r="F7018" i="18"/>
  <c r="G7018" i="18"/>
  <c r="H7018" i="18"/>
  <c r="I7018" i="18"/>
  <c r="J7018" i="18"/>
  <c r="K7018" i="18"/>
  <c r="L7018" i="18"/>
  <c r="M7018" i="18"/>
  <c r="N7018" i="18"/>
  <c r="A7019" i="18"/>
  <c r="B7019" i="18"/>
  <c r="C7019" i="18"/>
  <c r="D7019" i="18"/>
  <c r="E7019" i="18"/>
  <c r="F7019" i="18"/>
  <c r="G7019" i="18"/>
  <c r="H7019" i="18"/>
  <c r="I7019" i="18"/>
  <c r="J7019" i="18"/>
  <c r="K7019" i="18"/>
  <c r="L7019" i="18"/>
  <c r="M7019" i="18"/>
  <c r="N7019" i="18"/>
  <c r="A7020" i="18"/>
  <c r="B7020" i="18"/>
  <c r="C7020" i="18"/>
  <c r="D7020" i="18"/>
  <c r="E7020" i="18"/>
  <c r="F7020" i="18"/>
  <c r="G7020" i="18"/>
  <c r="H7020" i="18"/>
  <c r="I7020" i="18"/>
  <c r="J7020" i="18"/>
  <c r="K7020" i="18"/>
  <c r="L7020" i="18"/>
  <c r="M7020" i="18"/>
  <c r="N7020" i="18"/>
  <c r="A7021" i="18"/>
  <c r="B7021" i="18"/>
  <c r="C7021" i="18"/>
  <c r="D7021" i="18"/>
  <c r="E7021" i="18"/>
  <c r="F7021" i="18"/>
  <c r="G7021" i="18"/>
  <c r="H7021" i="18"/>
  <c r="I7021" i="18"/>
  <c r="J7021" i="18"/>
  <c r="K7021" i="18"/>
  <c r="L7021" i="18"/>
  <c r="M7021" i="18"/>
  <c r="N7021" i="18"/>
  <c r="A7022" i="18"/>
  <c r="B7022" i="18"/>
  <c r="C7022" i="18"/>
  <c r="D7022" i="18"/>
  <c r="E7022" i="18"/>
  <c r="F7022" i="18"/>
  <c r="G7022" i="18"/>
  <c r="H7022" i="18"/>
  <c r="I7022" i="18"/>
  <c r="J7022" i="18"/>
  <c r="K7022" i="18"/>
  <c r="L7022" i="18"/>
  <c r="M7022" i="18"/>
  <c r="N7022" i="18"/>
  <c r="A7023" i="18"/>
  <c r="B7023" i="18"/>
  <c r="C7023" i="18"/>
  <c r="D7023" i="18"/>
  <c r="E7023" i="18"/>
  <c r="F7023" i="18"/>
  <c r="G7023" i="18"/>
  <c r="H7023" i="18"/>
  <c r="I7023" i="18"/>
  <c r="J7023" i="18"/>
  <c r="K7023" i="18"/>
  <c r="L7023" i="18"/>
  <c r="M7023" i="18"/>
  <c r="N7023" i="18"/>
  <c r="A7024" i="18"/>
  <c r="B7024" i="18"/>
  <c r="C7024" i="18"/>
  <c r="D7024" i="18"/>
  <c r="E7024" i="18"/>
  <c r="F7024" i="18"/>
  <c r="G7024" i="18"/>
  <c r="H7024" i="18"/>
  <c r="I7024" i="18"/>
  <c r="J7024" i="18"/>
  <c r="K7024" i="18"/>
  <c r="L7024" i="18"/>
  <c r="M7024" i="18"/>
  <c r="N7024" i="18"/>
  <c r="A7025" i="18"/>
  <c r="B7025" i="18"/>
  <c r="C7025" i="18"/>
  <c r="D7025" i="18"/>
  <c r="E7025" i="18"/>
  <c r="F7025" i="18"/>
  <c r="G7025" i="18"/>
  <c r="H7025" i="18"/>
  <c r="I7025" i="18"/>
  <c r="J7025" i="18"/>
  <c r="K7025" i="18"/>
  <c r="L7025" i="18"/>
  <c r="M7025" i="18"/>
  <c r="N7025" i="18"/>
  <c r="A7026" i="18"/>
  <c r="B7026" i="18"/>
  <c r="C7026" i="18"/>
  <c r="D7026" i="18"/>
  <c r="E7026" i="18"/>
  <c r="F7026" i="18"/>
  <c r="G7026" i="18"/>
  <c r="H7026" i="18"/>
  <c r="I7026" i="18"/>
  <c r="J7026" i="18"/>
  <c r="K7026" i="18"/>
  <c r="L7026" i="18"/>
  <c r="M7026" i="18"/>
  <c r="N7026" i="18"/>
  <c r="A7027" i="18"/>
  <c r="B7027" i="18"/>
  <c r="C7027" i="18"/>
  <c r="D7027" i="18"/>
  <c r="E7027" i="18"/>
  <c r="F7027" i="18"/>
  <c r="G7027" i="18"/>
  <c r="H7027" i="18"/>
  <c r="I7027" i="18"/>
  <c r="J7027" i="18"/>
  <c r="K7027" i="18"/>
  <c r="L7027" i="18"/>
  <c r="M7027" i="18"/>
  <c r="N7027" i="18"/>
  <c r="A7028" i="18"/>
  <c r="B7028" i="18"/>
  <c r="C7028" i="18"/>
  <c r="D7028" i="18"/>
  <c r="E7028" i="18"/>
  <c r="F7028" i="18"/>
  <c r="G7028" i="18"/>
  <c r="H7028" i="18"/>
  <c r="I7028" i="18"/>
  <c r="J7028" i="18"/>
  <c r="K7028" i="18"/>
  <c r="L7028" i="18"/>
  <c r="M7028" i="18"/>
  <c r="N7028" i="18"/>
  <c r="A7029" i="18"/>
  <c r="B7029" i="18"/>
  <c r="C7029" i="18"/>
  <c r="D7029" i="18"/>
  <c r="E7029" i="18"/>
  <c r="F7029" i="18"/>
  <c r="G7029" i="18"/>
  <c r="H7029" i="18"/>
  <c r="I7029" i="18"/>
  <c r="J7029" i="18"/>
  <c r="K7029" i="18"/>
  <c r="L7029" i="18"/>
  <c r="M7029" i="18"/>
  <c r="N7029" i="18"/>
  <c r="A7030" i="18"/>
  <c r="B7030" i="18"/>
  <c r="C7030" i="18"/>
  <c r="D7030" i="18"/>
  <c r="E7030" i="18"/>
  <c r="F7030" i="18"/>
  <c r="G7030" i="18"/>
  <c r="H7030" i="18"/>
  <c r="I7030" i="18"/>
  <c r="J7030" i="18"/>
  <c r="K7030" i="18"/>
  <c r="L7030" i="18"/>
  <c r="M7030" i="18"/>
  <c r="N7030" i="18"/>
  <c r="A7031" i="18"/>
  <c r="B7031" i="18"/>
  <c r="C7031" i="18"/>
  <c r="D7031" i="18"/>
  <c r="E7031" i="18"/>
  <c r="F7031" i="18"/>
  <c r="G7031" i="18"/>
  <c r="H7031" i="18"/>
  <c r="I7031" i="18"/>
  <c r="J7031" i="18"/>
  <c r="K7031" i="18"/>
  <c r="L7031" i="18"/>
  <c r="M7031" i="18"/>
  <c r="N7031" i="18"/>
  <c r="A7032" i="18"/>
  <c r="B7032" i="18"/>
  <c r="C7032" i="18"/>
  <c r="D7032" i="18"/>
  <c r="E7032" i="18"/>
  <c r="F7032" i="18"/>
  <c r="G7032" i="18"/>
  <c r="H7032" i="18"/>
  <c r="I7032" i="18"/>
  <c r="J7032" i="18"/>
  <c r="K7032" i="18"/>
  <c r="L7032" i="18"/>
  <c r="M7032" i="18"/>
  <c r="N7032" i="18"/>
  <c r="A7033" i="18"/>
  <c r="B7033" i="18"/>
  <c r="C7033" i="18"/>
  <c r="D7033" i="18"/>
  <c r="E7033" i="18"/>
  <c r="F7033" i="18"/>
  <c r="G7033" i="18"/>
  <c r="H7033" i="18"/>
  <c r="I7033" i="18"/>
  <c r="J7033" i="18"/>
  <c r="K7033" i="18"/>
  <c r="L7033" i="18"/>
  <c r="M7033" i="18"/>
  <c r="N7033" i="18"/>
  <c r="A7034" i="18"/>
  <c r="B7034" i="18"/>
  <c r="C7034" i="18"/>
  <c r="D7034" i="18"/>
  <c r="E7034" i="18"/>
  <c r="F7034" i="18"/>
  <c r="G7034" i="18"/>
  <c r="H7034" i="18"/>
  <c r="I7034" i="18"/>
  <c r="J7034" i="18"/>
  <c r="K7034" i="18"/>
  <c r="L7034" i="18"/>
  <c r="M7034" i="18"/>
  <c r="N7034" i="18"/>
  <c r="A7035" i="18"/>
  <c r="B7035" i="18"/>
  <c r="C7035" i="18"/>
  <c r="D7035" i="18"/>
  <c r="E7035" i="18"/>
  <c r="F7035" i="18"/>
  <c r="G7035" i="18"/>
  <c r="H7035" i="18"/>
  <c r="I7035" i="18"/>
  <c r="J7035" i="18"/>
  <c r="K7035" i="18"/>
  <c r="L7035" i="18"/>
  <c r="M7035" i="18"/>
  <c r="N7035" i="18"/>
  <c r="A7036" i="18"/>
  <c r="B7036" i="18"/>
  <c r="C7036" i="18"/>
  <c r="D7036" i="18"/>
  <c r="E7036" i="18"/>
  <c r="F7036" i="18"/>
  <c r="G7036" i="18"/>
  <c r="H7036" i="18"/>
  <c r="I7036" i="18"/>
  <c r="J7036" i="18"/>
  <c r="K7036" i="18"/>
  <c r="L7036" i="18"/>
  <c r="M7036" i="18"/>
  <c r="N7036" i="18"/>
  <c r="A7037" i="18"/>
  <c r="B7037" i="18"/>
  <c r="C7037" i="18"/>
  <c r="D7037" i="18"/>
  <c r="E7037" i="18"/>
  <c r="F7037" i="18"/>
  <c r="G7037" i="18"/>
  <c r="H7037" i="18"/>
  <c r="I7037" i="18"/>
  <c r="J7037" i="18"/>
  <c r="K7037" i="18"/>
  <c r="L7037" i="18"/>
  <c r="M7037" i="18"/>
  <c r="N7037" i="18"/>
  <c r="A7038" i="18"/>
  <c r="B7038" i="18"/>
  <c r="C7038" i="18"/>
  <c r="D7038" i="18"/>
  <c r="E7038" i="18"/>
  <c r="F7038" i="18"/>
  <c r="G7038" i="18"/>
  <c r="H7038" i="18"/>
  <c r="I7038" i="18"/>
  <c r="J7038" i="18"/>
  <c r="K7038" i="18"/>
  <c r="L7038" i="18"/>
  <c r="M7038" i="18"/>
  <c r="N7038" i="18"/>
  <c r="A7039" i="18"/>
  <c r="B7039" i="18"/>
  <c r="C7039" i="18"/>
  <c r="D7039" i="18"/>
  <c r="E7039" i="18"/>
  <c r="F7039" i="18"/>
  <c r="G7039" i="18"/>
  <c r="H7039" i="18"/>
  <c r="I7039" i="18"/>
  <c r="J7039" i="18"/>
  <c r="K7039" i="18"/>
  <c r="L7039" i="18"/>
  <c r="M7039" i="18"/>
  <c r="N7039" i="18"/>
  <c r="A7040" i="18"/>
  <c r="B7040" i="18"/>
  <c r="C7040" i="18"/>
  <c r="D7040" i="18"/>
  <c r="E7040" i="18"/>
  <c r="F7040" i="18"/>
  <c r="G7040" i="18"/>
  <c r="H7040" i="18"/>
  <c r="I7040" i="18"/>
  <c r="J7040" i="18"/>
  <c r="K7040" i="18"/>
  <c r="L7040" i="18"/>
  <c r="M7040" i="18"/>
  <c r="N7040" i="18"/>
  <c r="A7041" i="18"/>
  <c r="B7041" i="18"/>
  <c r="C7041" i="18"/>
  <c r="D7041" i="18"/>
  <c r="E7041" i="18"/>
  <c r="F7041" i="18"/>
  <c r="G7041" i="18"/>
  <c r="Q7041" i="18" s="1"/>
  <c r="H7041" i="18"/>
  <c r="I7041" i="18"/>
  <c r="J7041" i="18"/>
  <c r="K7041" i="18"/>
  <c r="L7041" i="18"/>
  <c r="M7041" i="18"/>
  <c r="N7041" i="18"/>
  <c r="A7042" i="18"/>
  <c r="B7042" i="18"/>
  <c r="C7042" i="18"/>
  <c r="D7042" i="18"/>
  <c r="E7042" i="18"/>
  <c r="F7042" i="18"/>
  <c r="G7042" i="18"/>
  <c r="H7042" i="18"/>
  <c r="I7042" i="18"/>
  <c r="J7042" i="18"/>
  <c r="K7042" i="18"/>
  <c r="L7042" i="18"/>
  <c r="M7042" i="18"/>
  <c r="N7042" i="18"/>
  <c r="A7043" i="18"/>
  <c r="B7043" i="18"/>
  <c r="C7043" i="18"/>
  <c r="D7043" i="18"/>
  <c r="E7043" i="18"/>
  <c r="F7043" i="18"/>
  <c r="G7043" i="18"/>
  <c r="H7043" i="18"/>
  <c r="I7043" i="18"/>
  <c r="J7043" i="18"/>
  <c r="K7043" i="18"/>
  <c r="L7043" i="18"/>
  <c r="M7043" i="18"/>
  <c r="N7043" i="18"/>
  <c r="A7044" i="18"/>
  <c r="B7044" i="18"/>
  <c r="C7044" i="18"/>
  <c r="D7044" i="18"/>
  <c r="E7044" i="18"/>
  <c r="F7044" i="18"/>
  <c r="G7044" i="18"/>
  <c r="H7044" i="18"/>
  <c r="I7044" i="18"/>
  <c r="J7044" i="18"/>
  <c r="K7044" i="18"/>
  <c r="L7044" i="18"/>
  <c r="M7044" i="18"/>
  <c r="N7044" i="18"/>
  <c r="A7045" i="18"/>
  <c r="B7045" i="18"/>
  <c r="C7045" i="18"/>
  <c r="D7045" i="18"/>
  <c r="E7045" i="18"/>
  <c r="F7045" i="18"/>
  <c r="G7045" i="18"/>
  <c r="H7045" i="18"/>
  <c r="I7045" i="18"/>
  <c r="J7045" i="18"/>
  <c r="K7045" i="18"/>
  <c r="L7045" i="18"/>
  <c r="M7045" i="18"/>
  <c r="N7045" i="18"/>
  <c r="A7046" i="18"/>
  <c r="B7046" i="18"/>
  <c r="C7046" i="18"/>
  <c r="D7046" i="18"/>
  <c r="E7046" i="18"/>
  <c r="F7046" i="18"/>
  <c r="G7046" i="18"/>
  <c r="H7046" i="18"/>
  <c r="I7046" i="18"/>
  <c r="J7046" i="18"/>
  <c r="K7046" i="18"/>
  <c r="L7046" i="18"/>
  <c r="M7046" i="18"/>
  <c r="N7046" i="18"/>
  <c r="A7047" i="18"/>
  <c r="B7047" i="18"/>
  <c r="C7047" i="18"/>
  <c r="D7047" i="18"/>
  <c r="E7047" i="18"/>
  <c r="F7047" i="18"/>
  <c r="G7047" i="18"/>
  <c r="H7047" i="18"/>
  <c r="I7047" i="18"/>
  <c r="J7047" i="18"/>
  <c r="K7047" i="18"/>
  <c r="L7047" i="18"/>
  <c r="M7047" i="18"/>
  <c r="N7047" i="18"/>
  <c r="A7048" i="18"/>
  <c r="B7048" i="18"/>
  <c r="C7048" i="18"/>
  <c r="D7048" i="18"/>
  <c r="E7048" i="18"/>
  <c r="F7048" i="18"/>
  <c r="G7048" i="18"/>
  <c r="H7048" i="18"/>
  <c r="I7048" i="18"/>
  <c r="J7048" i="18"/>
  <c r="K7048" i="18"/>
  <c r="L7048" i="18"/>
  <c r="M7048" i="18"/>
  <c r="N7048" i="18"/>
  <c r="A7049" i="18"/>
  <c r="B7049" i="18"/>
  <c r="C7049" i="18"/>
  <c r="D7049" i="18"/>
  <c r="E7049" i="18"/>
  <c r="F7049" i="18"/>
  <c r="G7049" i="18"/>
  <c r="H7049" i="18"/>
  <c r="I7049" i="18"/>
  <c r="J7049" i="18"/>
  <c r="K7049" i="18"/>
  <c r="L7049" i="18"/>
  <c r="M7049" i="18"/>
  <c r="N7049" i="18"/>
  <c r="A7050" i="18"/>
  <c r="B7050" i="18"/>
  <c r="C7050" i="18"/>
  <c r="D7050" i="18"/>
  <c r="E7050" i="18"/>
  <c r="F7050" i="18"/>
  <c r="G7050" i="18"/>
  <c r="H7050" i="18"/>
  <c r="I7050" i="18"/>
  <c r="J7050" i="18"/>
  <c r="K7050" i="18"/>
  <c r="L7050" i="18"/>
  <c r="M7050" i="18"/>
  <c r="N7050" i="18"/>
  <c r="A7051" i="18"/>
  <c r="B7051" i="18"/>
  <c r="C7051" i="18"/>
  <c r="D7051" i="18"/>
  <c r="E7051" i="18"/>
  <c r="F7051" i="18"/>
  <c r="G7051" i="18"/>
  <c r="H7051" i="18"/>
  <c r="I7051" i="18"/>
  <c r="J7051" i="18"/>
  <c r="K7051" i="18"/>
  <c r="L7051" i="18"/>
  <c r="M7051" i="18"/>
  <c r="N7051" i="18"/>
  <c r="A7052" i="18"/>
  <c r="B7052" i="18"/>
  <c r="C7052" i="18"/>
  <c r="D7052" i="18"/>
  <c r="E7052" i="18"/>
  <c r="F7052" i="18"/>
  <c r="G7052" i="18"/>
  <c r="H7052" i="18"/>
  <c r="I7052" i="18"/>
  <c r="J7052" i="18"/>
  <c r="K7052" i="18"/>
  <c r="L7052" i="18"/>
  <c r="M7052" i="18"/>
  <c r="N7052" i="18"/>
  <c r="A7053" i="18"/>
  <c r="B7053" i="18"/>
  <c r="C7053" i="18"/>
  <c r="D7053" i="18"/>
  <c r="E7053" i="18"/>
  <c r="F7053" i="18"/>
  <c r="G7053" i="18"/>
  <c r="H7053" i="18"/>
  <c r="I7053" i="18"/>
  <c r="J7053" i="18"/>
  <c r="K7053" i="18"/>
  <c r="L7053" i="18"/>
  <c r="M7053" i="18"/>
  <c r="N7053" i="18"/>
  <c r="A7054" i="18"/>
  <c r="B7054" i="18"/>
  <c r="C7054" i="18"/>
  <c r="D7054" i="18"/>
  <c r="E7054" i="18"/>
  <c r="F7054" i="18"/>
  <c r="G7054" i="18"/>
  <c r="H7054" i="18"/>
  <c r="I7054" i="18"/>
  <c r="J7054" i="18"/>
  <c r="K7054" i="18"/>
  <c r="L7054" i="18"/>
  <c r="M7054" i="18"/>
  <c r="N7054" i="18"/>
  <c r="A7055" i="18"/>
  <c r="B7055" i="18"/>
  <c r="C7055" i="18"/>
  <c r="D7055" i="18"/>
  <c r="E7055" i="18"/>
  <c r="F7055" i="18"/>
  <c r="G7055" i="18"/>
  <c r="H7055" i="18"/>
  <c r="I7055" i="18"/>
  <c r="J7055" i="18"/>
  <c r="K7055" i="18"/>
  <c r="L7055" i="18"/>
  <c r="M7055" i="18"/>
  <c r="N7055" i="18"/>
  <c r="A7056" i="18"/>
  <c r="B7056" i="18"/>
  <c r="C7056" i="18"/>
  <c r="D7056" i="18"/>
  <c r="E7056" i="18"/>
  <c r="F7056" i="18"/>
  <c r="G7056" i="18"/>
  <c r="H7056" i="18"/>
  <c r="I7056" i="18"/>
  <c r="J7056" i="18"/>
  <c r="K7056" i="18"/>
  <c r="L7056" i="18"/>
  <c r="M7056" i="18"/>
  <c r="N7056" i="18"/>
  <c r="A7057" i="18"/>
  <c r="B7057" i="18"/>
  <c r="C7057" i="18"/>
  <c r="D7057" i="18"/>
  <c r="E7057" i="18"/>
  <c r="F7057" i="18"/>
  <c r="G7057" i="18"/>
  <c r="H7057" i="18"/>
  <c r="I7057" i="18"/>
  <c r="J7057" i="18"/>
  <c r="K7057" i="18"/>
  <c r="L7057" i="18"/>
  <c r="M7057" i="18"/>
  <c r="N7057" i="18"/>
  <c r="A7058" i="18"/>
  <c r="B7058" i="18"/>
  <c r="C7058" i="18"/>
  <c r="D7058" i="18"/>
  <c r="E7058" i="18"/>
  <c r="F7058" i="18"/>
  <c r="G7058" i="18"/>
  <c r="H7058" i="18"/>
  <c r="I7058" i="18"/>
  <c r="J7058" i="18"/>
  <c r="K7058" i="18"/>
  <c r="L7058" i="18"/>
  <c r="M7058" i="18"/>
  <c r="N7058" i="18"/>
  <c r="A7059" i="18"/>
  <c r="B7059" i="18"/>
  <c r="C7059" i="18"/>
  <c r="D7059" i="18"/>
  <c r="E7059" i="18"/>
  <c r="F7059" i="18"/>
  <c r="G7059" i="18"/>
  <c r="H7059" i="18"/>
  <c r="I7059" i="18"/>
  <c r="J7059" i="18"/>
  <c r="K7059" i="18"/>
  <c r="L7059" i="18"/>
  <c r="M7059" i="18"/>
  <c r="N7059" i="18"/>
  <c r="A7060" i="18"/>
  <c r="B7060" i="18"/>
  <c r="C7060" i="18"/>
  <c r="D7060" i="18"/>
  <c r="E7060" i="18"/>
  <c r="F7060" i="18"/>
  <c r="G7060" i="18"/>
  <c r="H7060" i="18"/>
  <c r="I7060" i="18"/>
  <c r="J7060" i="18"/>
  <c r="K7060" i="18"/>
  <c r="L7060" i="18"/>
  <c r="M7060" i="18"/>
  <c r="N7060" i="18"/>
  <c r="A7061" i="18"/>
  <c r="B7061" i="18"/>
  <c r="C7061" i="18"/>
  <c r="D7061" i="18"/>
  <c r="E7061" i="18"/>
  <c r="F7061" i="18"/>
  <c r="G7061" i="18"/>
  <c r="H7061" i="18"/>
  <c r="I7061" i="18"/>
  <c r="J7061" i="18"/>
  <c r="K7061" i="18"/>
  <c r="L7061" i="18"/>
  <c r="M7061" i="18"/>
  <c r="N7061" i="18"/>
  <c r="A7062" i="18"/>
  <c r="B7062" i="18"/>
  <c r="C7062" i="18"/>
  <c r="D7062" i="18"/>
  <c r="E7062" i="18"/>
  <c r="F7062" i="18"/>
  <c r="G7062" i="18"/>
  <c r="H7062" i="18"/>
  <c r="I7062" i="18"/>
  <c r="J7062" i="18"/>
  <c r="K7062" i="18"/>
  <c r="L7062" i="18"/>
  <c r="M7062" i="18"/>
  <c r="N7062" i="18"/>
  <c r="A7063" i="18"/>
  <c r="B7063" i="18"/>
  <c r="C7063" i="18"/>
  <c r="D7063" i="18"/>
  <c r="E7063" i="18"/>
  <c r="F7063" i="18"/>
  <c r="G7063" i="18"/>
  <c r="H7063" i="18"/>
  <c r="I7063" i="18"/>
  <c r="J7063" i="18"/>
  <c r="K7063" i="18"/>
  <c r="L7063" i="18"/>
  <c r="M7063" i="18"/>
  <c r="N7063" i="18"/>
  <c r="A7064" i="18"/>
  <c r="B7064" i="18"/>
  <c r="C7064" i="18"/>
  <c r="D7064" i="18"/>
  <c r="E7064" i="18"/>
  <c r="F7064" i="18"/>
  <c r="G7064" i="18"/>
  <c r="H7064" i="18"/>
  <c r="I7064" i="18"/>
  <c r="J7064" i="18"/>
  <c r="K7064" i="18"/>
  <c r="L7064" i="18"/>
  <c r="M7064" i="18"/>
  <c r="N7064" i="18"/>
  <c r="A7065" i="18"/>
  <c r="B7065" i="18"/>
  <c r="C7065" i="18"/>
  <c r="D7065" i="18"/>
  <c r="E7065" i="18"/>
  <c r="F7065" i="18"/>
  <c r="G7065" i="18"/>
  <c r="H7065" i="18"/>
  <c r="I7065" i="18"/>
  <c r="J7065" i="18"/>
  <c r="K7065" i="18"/>
  <c r="L7065" i="18"/>
  <c r="M7065" i="18"/>
  <c r="N7065" i="18"/>
  <c r="A7066" i="18"/>
  <c r="B7066" i="18"/>
  <c r="C7066" i="18"/>
  <c r="D7066" i="18"/>
  <c r="E7066" i="18"/>
  <c r="F7066" i="18"/>
  <c r="G7066" i="18"/>
  <c r="H7066" i="18"/>
  <c r="I7066" i="18"/>
  <c r="J7066" i="18"/>
  <c r="K7066" i="18"/>
  <c r="L7066" i="18"/>
  <c r="M7066" i="18"/>
  <c r="N7066" i="18"/>
  <c r="A7067" i="18"/>
  <c r="B7067" i="18"/>
  <c r="C7067" i="18"/>
  <c r="D7067" i="18"/>
  <c r="E7067" i="18"/>
  <c r="F7067" i="18"/>
  <c r="G7067" i="18"/>
  <c r="H7067" i="18"/>
  <c r="I7067" i="18"/>
  <c r="J7067" i="18"/>
  <c r="K7067" i="18"/>
  <c r="L7067" i="18"/>
  <c r="M7067" i="18"/>
  <c r="N7067" i="18"/>
  <c r="A7068" i="18"/>
  <c r="B7068" i="18"/>
  <c r="C7068" i="18"/>
  <c r="D7068" i="18"/>
  <c r="E7068" i="18"/>
  <c r="F7068" i="18"/>
  <c r="G7068" i="18"/>
  <c r="H7068" i="18"/>
  <c r="I7068" i="18"/>
  <c r="J7068" i="18"/>
  <c r="K7068" i="18"/>
  <c r="L7068" i="18"/>
  <c r="M7068" i="18"/>
  <c r="N7068" i="18"/>
  <c r="A7069" i="18"/>
  <c r="B7069" i="18"/>
  <c r="C7069" i="18"/>
  <c r="D7069" i="18"/>
  <c r="E7069" i="18"/>
  <c r="F7069" i="18"/>
  <c r="G7069" i="18"/>
  <c r="H7069" i="18"/>
  <c r="I7069" i="18"/>
  <c r="J7069" i="18"/>
  <c r="K7069" i="18"/>
  <c r="L7069" i="18"/>
  <c r="M7069" i="18"/>
  <c r="N7069" i="18"/>
  <c r="A7070" i="18"/>
  <c r="B7070" i="18"/>
  <c r="C7070" i="18"/>
  <c r="D7070" i="18"/>
  <c r="E7070" i="18"/>
  <c r="F7070" i="18"/>
  <c r="G7070" i="18"/>
  <c r="H7070" i="18"/>
  <c r="I7070" i="18"/>
  <c r="J7070" i="18"/>
  <c r="K7070" i="18"/>
  <c r="L7070" i="18"/>
  <c r="M7070" i="18"/>
  <c r="N7070" i="18"/>
  <c r="A7071" i="18"/>
  <c r="B7071" i="18"/>
  <c r="C7071" i="18"/>
  <c r="D7071" i="18"/>
  <c r="E7071" i="18"/>
  <c r="F7071" i="18"/>
  <c r="G7071" i="18"/>
  <c r="H7071" i="18"/>
  <c r="I7071" i="18"/>
  <c r="J7071" i="18"/>
  <c r="K7071" i="18"/>
  <c r="L7071" i="18"/>
  <c r="M7071" i="18"/>
  <c r="N7071" i="18"/>
  <c r="A7072" i="18"/>
  <c r="B7072" i="18"/>
  <c r="C7072" i="18"/>
  <c r="D7072" i="18"/>
  <c r="E7072" i="18"/>
  <c r="F7072" i="18"/>
  <c r="G7072" i="18"/>
  <c r="H7072" i="18"/>
  <c r="I7072" i="18"/>
  <c r="J7072" i="18"/>
  <c r="K7072" i="18"/>
  <c r="L7072" i="18"/>
  <c r="M7072" i="18"/>
  <c r="N7072" i="18"/>
  <c r="A7073" i="18"/>
  <c r="B7073" i="18"/>
  <c r="C7073" i="18"/>
  <c r="D7073" i="18"/>
  <c r="E7073" i="18"/>
  <c r="F7073" i="18"/>
  <c r="G7073" i="18"/>
  <c r="H7073" i="18"/>
  <c r="I7073" i="18"/>
  <c r="J7073" i="18"/>
  <c r="K7073" i="18"/>
  <c r="L7073" i="18"/>
  <c r="M7073" i="18"/>
  <c r="N7073" i="18"/>
  <c r="A7074" i="18"/>
  <c r="B7074" i="18"/>
  <c r="C7074" i="18"/>
  <c r="D7074" i="18"/>
  <c r="E7074" i="18"/>
  <c r="F7074" i="18"/>
  <c r="G7074" i="18"/>
  <c r="H7074" i="18"/>
  <c r="I7074" i="18"/>
  <c r="J7074" i="18"/>
  <c r="K7074" i="18"/>
  <c r="L7074" i="18"/>
  <c r="M7074" i="18"/>
  <c r="N7074" i="18"/>
  <c r="A7075" i="18"/>
  <c r="B7075" i="18"/>
  <c r="C7075" i="18"/>
  <c r="D7075" i="18"/>
  <c r="E7075" i="18"/>
  <c r="F7075" i="18"/>
  <c r="G7075" i="18"/>
  <c r="H7075" i="18"/>
  <c r="I7075" i="18"/>
  <c r="J7075" i="18"/>
  <c r="K7075" i="18"/>
  <c r="L7075" i="18"/>
  <c r="M7075" i="18"/>
  <c r="N7075" i="18"/>
  <c r="A7076" i="18"/>
  <c r="B7076" i="18"/>
  <c r="C7076" i="18"/>
  <c r="D7076" i="18"/>
  <c r="E7076" i="18"/>
  <c r="F7076" i="18"/>
  <c r="G7076" i="18"/>
  <c r="H7076" i="18"/>
  <c r="I7076" i="18"/>
  <c r="J7076" i="18"/>
  <c r="K7076" i="18"/>
  <c r="L7076" i="18"/>
  <c r="M7076" i="18"/>
  <c r="N7076" i="18"/>
  <c r="A7077" i="18"/>
  <c r="B7077" i="18"/>
  <c r="C7077" i="18"/>
  <c r="D7077" i="18"/>
  <c r="E7077" i="18"/>
  <c r="F7077" i="18"/>
  <c r="G7077" i="18"/>
  <c r="H7077" i="18"/>
  <c r="I7077" i="18"/>
  <c r="J7077" i="18"/>
  <c r="K7077" i="18"/>
  <c r="L7077" i="18"/>
  <c r="M7077" i="18"/>
  <c r="N7077" i="18"/>
  <c r="A7078" i="18"/>
  <c r="B7078" i="18"/>
  <c r="C7078" i="18"/>
  <c r="D7078" i="18"/>
  <c r="E7078" i="18"/>
  <c r="F7078" i="18"/>
  <c r="G7078" i="18"/>
  <c r="H7078" i="18"/>
  <c r="I7078" i="18"/>
  <c r="J7078" i="18"/>
  <c r="K7078" i="18"/>
  <c r="L7078" i="18"/>
  <c r="M7078" i="18"/>
  <c r="N7078" i="18"/>
  <c r="A7079" i="18"/>
  <c r="B7079" i="18"/>
  <c r="C7079" i="18"/>
  <c r="D7079" i="18"/>
  <c r="E7079" i="18"/>
  <c r="F7079" i="18"/>
  <c r="G7079" i="18"/>
  <c r="H7079" i="18"/>
  <c r="I7079" i="18"/>
  <c r="J7079" i="18"/>
  <c r="K7079" i="18"/>
  <c r="L7079" i="18"/>
  <c r="M7079" i="18"/>
  <c r="N7079" i="18"/>
  <c r="A7080" i="18"/>
  <c r="B7080" i="18"/>
  <c r="C7080" i="18"/>
  <c r="D7080" i="18"/>
  <c r="E7080" i="18"/>
  <c r="F7080" i="18"/>
  <c r="G7080" i="18"/>
  <c r="H7080" i="18"/>
  <c r="I7080" i="18"/>
  <c r="J7080" i="18"/>
  <c r="K7080" i="18"/>
  <c r="L7080" i="18"/>
  <c r="M7080" i="18"/>
  <c r="N7080" i="18"/>
  <c r="A7081" i="18"/>
  <c r="B7081" i="18"/>
  <c r="C7081" i="18"/>
  <c r="D7081" i="18"/>
  <c r="E7081" i="18"/>
  <c r="F7081" i="18"/>
  <c r="G7081" i="18"/>
  <c r="H7081" i="18"/>
  <c r="I7081" i="18"/>
  <c r="J7081" i="18"/>
  <c r="K7081" i="18"/>
  <c r="L7081" i="18"/>
  <c r="M7081" i="18"/>
  <c r="N7081" i="18"/>
  <c r="A7082" i="18"/>
  <c r="B7082" i="18"/>
  <c r="C7082" i="18"/>
  <c r="D7082" i="18"/>
  <c r="E7082" i="18"/>
  <c r="F7082" i="18"/>
  <c r="G7082" i="18"/>
  <c r="H7082" i="18"/>
  <c r="I7082" i="18"/>
  <c r="J7082" i="18"/>
  <c r="K7082" i="18"/>
  <c r="L7082" i="18"/>
  <c r="M7082" i="18"/>
  <c r="N7082" i="18"/>
  <c r="A7083" i="18"/>
  <c r="B7083" i="18"/>
  <c r="C7083" i="18"/>
  <c r="D7083" i="18"/>
  <c r="E7083" i="18"/>
  <c r="F7083" i="18"/>
  <c r="G7083" i="18"/>
  <c r="H7083" i="18"/>
  <c r="I7083" i="18"/>
  <c r="J7083" i="18"/>
  <c r="K7083" i="18"/>
  <c r="L7083" i="18"/>
  <c r="M7083" i="18"/>
  <c r="N7083" i="18"/>
  <c r="A7084" i="18"/>
  <c r="B7084" i="18"/>
  <c r="C7084" i="18"/>
  <c r="D7084" i="18"/>
  <c r="E7084" i="18"/>
  <c r="F7084" i="18"/>
  <c r="G7084" i="18"/>
  <c r="H7084" i="18"/>
  <c r="I7084" i="18"/>
  <c r="J7084" i="18"/>
  <c r="K7084" i="18"/>
  <c r="L7084" i="18"/>
  <c r="M7084" i="18"/>
  <c r="N7084" i="18"/>
  <c r="A7085" i="18"/>
  <c r="B7085" i="18"/>
  <c r="C7085" i="18"/>
  <c r="D7085" i="18"/>
  <c r="E7085" i="18"/>
  <c r="F7085" i="18"/>
  <c r="G7085" i="18"/>
  <c r="H7085" i="18"/>
  <c r="I7085" i="18"/>
  <c r="J7085" i="18"/>
  <c r="K7085" i="18"/>
  <c r="L7085" i="18"/>
  <c r="M7085" i="18"/>
  <c r="N7085" i="18"/>
  <c r="A7086" i="18"/>
  <c r="B7086" i="18"/>
  <c r="C7086" i="18"/>
  <c r="D7086" i="18"/>
  <c r="E7086" i="18"/>
  <c r="F7086" i="18"/>
  <c r="G7086" i="18"/>
  <c r="H7086" i="18"/>
  <c r="I7086" i="18"/>
  <c r="J7086" i="18"/>
  <c r="K7086" i="18"/>
  <c r="L7086" i="18"/>
  <c r="M7086" i="18"/>
  <c r="N7086" i="18"/>
  <c r="A7087" i="18"/>
  <c r="B7087" i="18"/>
  <c r="C7087" i="18"/>
  <c r="D7087" i="18"/>
  <c r="E7087" i="18"/>
  <c r="F7087" i="18"/>
  <c r="G7087" i="18"/>
  <c r="H7087" i="18"/>
  <c r="I7087" i="18"/>
  <c r="J7087" i="18"/>
  <c r="K7087" i="18"/>
  <c r="L7087" i="18"/>
  <c r="M7087" i="18"/>
  <c r="N7087" i="18"/>
  <c r="A7088" i="18"/>
  <c r="B7088" i="18"/>
  <c r="C7088" i="18"/>
  <c r="D7088" i="18"/>
  <c r="E7088" i="18"/>
  <c r="F7088" i="18"/>
  <c r="G7088" i="18"/>
  <c r="H7088" i="18"/>
  <c r="I7088" i="18"/>
  <c r="J7088" i="18"/>
  <c r="K7088" i="18"/>
  <c r="L7088" i="18"/>
  <c r="M7088" i="18"/>
  <c r="N7088" i="18"/>
  <c r="A7089" i="18"/>
  <c r="B7089" i="18"/>
  <c r="C7089" i="18"/>
  <c r="D7089" i="18"/>
  <c r="E7089" i="18"/>
  <c r="F7089" i="18"/>
  <c r="G7089" i="18"/>
  <c r="H7089" i="18"/>
  <c r="I7089" i="18"/>
  <c r="J7089" i="18"/>
  <c r="K7089" i="18"/>
  <c r="L7089" i="18"/>
  <c r="M7089" i="18"/>
  <c r="N7089" i="18"/>
  <c r="A7090" i="18"/>
  <c r="B7090" i="18"/>
  <c r="C7090" i="18"/>
  <c r="D7090" i="18"/>
  <c r="E7090" i="18"/>
  <c r="F7090" i="18"/>
  <c r="G7090" i="18"/>
  <c r="H7090" i="18"/>
  <c r="I7090" i="18"/>
  <c r="J7090" i="18"/>
  <c r="K7090" i="18"/>
  <c r="L7090" i="18"/>
  <c r="M7090" i="18"/>
  <c r="N7090" i="18"/>
  <c r="A7091" i="18"/>
  <c r="B7091" i="18"/>
  <c r="C7091" i="18"/>
  <c r="D7091" i="18"/>
  <c r="E7091" i="18"/>
  <c r="F7091" i="18"/>
  <c r="G7091" i="18"/>
  <c r="H7091" i="18"/>
  <c r="I7091" i="18"/>
  <c r="J7091" i="18"/>
  <c r="K7091" i="18"/>
  <c r="L7091" i="18"/>
  <c r="M7091" i="18"/>
  <c r="N7091" i="18"/>
  <c r="A7092" i="18"/>
  <c r="B7092" i="18"/>
  <c r="C7092" i="18"/>
  <c r="D7092" i="18"/>
  <c r="E7092" i="18"/>
  <c r="F7092" i="18"/>
  <c r="G7092" i="18"/>
  <c r="H7092" i="18"/>
  <c r="I7092" i="18"/>
  <c r="J7092" i="18"/>
  <c r="K7092" i="18"/>
  <c r="L7092" i="18"/>
  <c r="M7092" i="18"/>
  <c r="N7092" i="18"/>
  <c r="A7093" i="18"/>
  <c r="B7093" i="18"/>
  <c r="C7093" i="18"/>
  <c r="D7093" i="18"/>
  <c r="E7093" i="18"/>
  <c r="F7093" i="18"/>
  <c r="G7093" i="18"/>
  <c r="H7093" i="18"/>
  <c r="I7093" i="18"/>
  <c r="J7093" i="18"/>
  <c r="K7093" i="18"/>
  <c r="L7093" i="18"/>
  <c r="M7093" i="18"/>
  <c r="N7093" i="18"/>
  <c r="A7094" i="18"/>
  <c r="B7094" i="18"/>
  <c r="C7094" i="18"/>
  <c r="D7094" i="18"/>
  <c r="E7094" i="18"/>
  <c r="F7094" i="18"/>
  <c r="G7094" i="18"/>
  <c r="H7094" i="18"/>
  <c r="I7094" i="18"/>
  <c r="J7094" i="18"/>
  <c r="K7094" i="18"/>
  <c r="L7094" i="18"/>
  <c r="M7094" i="18"/>
  <c r="N7094" i="18"/>
  <c r="A7095" i="18"/>
  <c r="B7095" i="18"/>
  <c r="C7095" i="18"/>
  <c r="D7095" i="18"/>
  <c r="E7095" i="18"/>
  <c r="F7095" i="18"/>
  <c r="G7095" i="18"/>
  <c r="H7095" i="18"/>
  <c r="I7095" i="18"/>
  <c r="J7095" i="18"/>
  <c r="K7095" i="18"/>
  <c r="L7095" i="18"/>
  <c r="M7095" i="18"/>
  <c r="N7095" i="18"/>
  <c r="A7096" i="18"/>
  <c r="B7096" i="18"/>
  <c r="C7096" i="18"/>
  <c r="D7096" i="18"/>
  <c r="E7096" i="18"/>
  <c r="F7096" i="18"/>
  <c r="G7096" i="18"/>
  <c r="H7096" i="18"/>
  <c r="I7096" i="18"/>
  <c r="J7096" i="18"/>
  <c r="K7096" i="18"/>
  <c r="L7096" i="18"/>
  <c r="M7096" i="18"/>
  <c r="N7096" i="18"/>
  <c r="A7097" i="18"/>
  <c r="B7097" i="18"/>
  <c r="C7097" i="18"/>
  <c r="D7097" i="18"/>
  <c r="E7097" i="18"/>
  <c r="F7097" i="18"/>
  <c r="G7097" i="18"/>
  <c r="H7097" i="18"/>
  <c r="I7097" i="18"/>
  <c r="J7097" i="18"/>
  <c r="K7097" i="18"/>
  <c r="L7097" i="18"/>
  <c r="M7097" i="18"/>
  <c r="N7097" i="18"/>
  <c r="A7098" i="18"/>
  <c r="B7098" i="18"/>
  <c r="C7098" i="18"/>
  <c r="D7098" i="18"/>
  <c r="E7098" i="18"/>
  <c r="F7098" i="18"/>
  <c r="G7098" i="18"/>
  <c r="H7098" i="18"/>
  <c r="I7098" i="18"/>
  <c r="J7098" i="18"/>
  <c r="K7098" i="18"/>
  <c r="L7098" i="18"/>
  <c r="M7098" i="18"/>
  <c r="N7098" i="18"/>
  <c r="A7099" i="18"/>
  <c r="B7099" i="18"/>
  <c r="C7099" i="18"/>
  <c r="D7099" i="18"/>
  <c r="E7099" i="18"/>
  <c r="F7099" i="18"/>
  <c r="G7099" i="18"/>
  <c r="H7099" i="18"/>
  <c r="I7099" i="18"/>
  <c r="J7099" i="18"/>
  <c r="K7099" i="18"/>
  <c r="L7099" i="18"/>
  <c r="M7099" i="18"/>
  <c r="N7099" i="18"/>
  <c r="A7100" i="18"/>
  <c r="B7100" i="18"/>
  <c r="C7100" i="18"/>
  <c r="D7100" i="18"/>
  <c r="E7100" i="18"/>
  <c r="F7100" i="18"/>
  <c r="G7100" i="18"/>
  <c r="H7100" i="18"/>
  <c r="I7100" i="18"/>
  <c r="J7100" i="18"/>
  <c r="K7100" i="18"/>
  <c r="L7100" i="18"/>
  <c r="M7100" i="18"/>
  <c r="N7100" i="18"/>
  <c r="A7101" i="18"/>
  <c r="B7101" i="18"/>
  <c r="C7101" i="18"/>
  <c r="D7101" i="18"/>
  <c r="E7101" i="18"/>
  <c r="F7101" i="18"/>
  <c r="G7101" i="18"/>
  <c r="H7101" i="18"/>
  <c r="I7101" i="18"/>
  <c r="J7101" i="18"/>
  <c r="K7101" i="18"/>
  <c r="L7101" i="18"/>
  <c r="M7101" i="18"/>
  <c r="N7101" i="18"/>
  <c r="A7102" i="18"/>
  <c r="B7102" i="18"/>
  <c r="C7102" i="18"/>
  <c r="D7102" i="18"/>
  <c r="E7102" i="18"/>
  <c r="F7102" i="18"/>
  <c r="G7102" i="18"/>
  <c r="H7102" i="18"/>
  <c r="I7102" i="18"/>
  <c r="J7102" i="18"/>
  <c r="K7102" i="18"/>
  <c r="L7102" i="18"/>
  <c r="M7102" i="18"/>
  <c r="N7102" i="18"/>
  <c r="A7103" i="18"/>
  <c r="B7103" i="18"/>
  <c r="C7103" i="18"/>
  <c r="D7103" i="18"/>
  <c r="E7103" i="18"/>
  <c r="F7103" i="18"/>
  <c r="G7103" i="18"/>
  <c r="H7103" i="18"/>
  <c r="I7103" i="18"/>
  <c r="J7103" i="18"/>
  <c r="K7103" i="18"/>
  <c r="L7103" i="18"/>
  <c r="M7103" i="18"/>
  <c r="N7103" i="18"/>
  <c r="A7104" i="18"/>
  <c r="B7104" i="18"/>
  <c r="C7104" i="18"/>
  <c r="D7104" i="18"/>
  <c r="E7104" i="18"/>
  <c r="F7104" i="18"/>
  <c r="G7104" i="18"/>
  <c r="H7104" i="18"/>
  <c r="I7104" i="18"/>
  <c r="J7104" i="18"/>
  <c r="K7104" i="18"/>
  <c r="L7104" i="18"/>
  <c r="M7104" i="18"/>
  <c r="N7104" i="18"/>
  <c r="A7105" i="18"/>
  <c r="B7105" i="18"/>
  <c r="C7105" i="18"/>
  <c r="D7105" i="18"/>
  <c r="E7105" i="18"/>
  <c r="F7105" i="18"/>
  <c r="G7105" i="18"/>
  <c r="H7105" i="18"/>
  <c r="I7105" i="18"/>
  <c r="J7105" i="18"/>
  <c r="K7105" i="18"/>
  <c r="L7105" i="18"/>
  <c r="M7105" i="18"/>
  <c r="N7105" i="18"/>
  <c r="A7106" i="18"/>
  <c r="B7106" i="18"/>
  <c r="C7106" i="18"/>
  <c r="D7106" i="18"/>
  <c r="E7106" i="18"/>
  <c r="F7106" i="18"/>
  <c r="G7106" i="18"/>
  <c r="H7106" i="18"/>
  <c r="I7106" i="18"/>
  <c r="J7106" i="18"/>
  <c r="K7106" i="18"/>
  <c r="L7106" i="18"/>
  <c r="M7106" i="18"/>
  <c r="N7106" i="18"/>
  <c r="A7107" i="18"/>
  <c r="B7107" i="18"/>
  <c r="C7107" i="18"/>
  <c r="D7107" i="18"/>
  <c r="E7107" i="18"/>
  <c r="F7107" i="18"/>
  <c r="G7107" i="18"/>
  <c r="H7107" i="18"/>
  <c r="I7107" i="18"/>
  <c r="J7107" i="18"/>
  <c r="K7107" i="18"/>
  <c r="L7107" i="18"/>
  <c r="M7107" i="18"/>
  <c r="N7107" i="18"/>
  <c r="A7108" i="18"/>
  <c r="B7108" i="18"/>
  <c r="C7108" i="18"/>
  <c r="D7108" i="18"/>
  <c r="E7108" i="18"/>
  <c r="F7108" i="18"/>
  <c r="G7108" i="18"/>
  <c r="H7108" i="18"/>
  <c r="I7108" i="18"/>
  <c r="J7108" i="18"/>
  <c r="K7108" i="18"/>
  <c r="L7108" i="18"/>
  <c r="M7108" i="18"/>
  <c r="N7108" i="18"/>
  <c r="A7109" i="18"/>
  <c r="B7109" i="18"/>
  <c r="C7109" i="18"/>
  <c r="D7109" i="18"/>
  <c r="E7109" i="18"/>
  <c r="F7109" i="18"/>
  <c r="G7109" i="18"/>
  <c r="H7109" i="18"/>
  <c r="I7109" i="18"/>
  <c r="J7109" i="18"/>
  <c r="K7109" i="18"/>
  <c r="L7109" i="18"/>
  <c r="M7109" i="18"/>
  <c r="N7109" i="18"/>
  <c r="A7110" i="18"/>
  <c r="B7110" i="18"/>
  <c r="C7110" i="18"/>
  <c r="D7110" i="18"/>
  <c r="E7110" i="18"/>
  <c r="F7110" i="18"/>
  <c r="G7110" i="18"/>
  <c r="H7110" i="18"/>
  <c r="I7110" i="18"/>
  <c r="J7110" i="18"/>
  <c r="K7110" i="18"/>
  <c r="L7110" i="18"/>
  <c r="M7110" i="18"/>
  <c r="N7110" i="18"/>
  <c r="A7111" i="18"/>
  <c r="B7111" i="18"/>
  <c r="C7111" i="18"/>
  <c r="D7111" i="18"/>
  <c r="E7111" i="18"/>
  <c r="F7111" i="18"/>
  <c r="G7111" i="18"/>
  <c r="H7111" i="18"/>
  <c r="I7111" i="18"/>
  <c r="J7111" i="18"/>
  <c r="K7111" i="18"/>
  <c r="L7111" i="18"/>
  <c r="M7111" i="18"/>
  <c r="N7111" i="18"/>
  <c r="A7112" i="18"/>
  <c r="B7112" i="18"/>
  <c r="C7112" i="18"/>
  <c r="D7112" i="18"/>
  <c r="E7112" i="18"/>
  <c r="F7112" i="18"/>
  <c r="G7112" i="18"/>
  <c r="H7112" i="18"/>
  <c r="I7112" i="18"/>
  <c r="J7112" i="18"/>
  <c r="K7112" i="18"/>
  <c r="L7112" i="18"/>
  <c r="M7112" i="18"/>
  <c r="N7112" i="18"/>
  <c r="A7113" i="18"/>
  <c r="B7113" i="18"/>
  <c r="C7113" i="18"/>
  <c r="D7113" i="18"/>
  <c r="E7113" i="18"/>
  <c r="F7113" i="18"/>
  <c r="G7113" i="18"/>
  <c r="H7113" i="18"/>
  <c r="I7113" i="18"/>
  <c r="J7113" i="18"/>
  <c r="K7113" i="18"/>
  <c r="L7113" i="18"/>
  <c r="M7113" i="18"/>
  <c r="N7113" i="18"/>
  <c r="A7114" i="18"/>
  <c r="B7114" i="18"/>
  <c r="C7114" i="18"/>
  <c r="D7114" i="18"/>
  <c r="E7114" i="18"/>
  <c r="F7114" i="18"/>
  <c r="G7114" i="18"/>
  <c r="H7114" i="18"/>
  <c r="I7114" i="18"/>
  <c r="J7114" i="18"/>
  <c r="K7114" i="18"/>
  <c r="L7114" i="18"/>
  <c r="M7114" i="18"/>
  <c r="N7114" i="18"/>
  <c r="A7115" i="18"/>
  <c r="B7115" i="18"/>
  <c r="C7115" i="18"/>
  <c r="D7115" i="18"/>
  <c r="E7115" i="18"/>
  <c r="F7115" i="18"/>
  <c r="G7115" i="18"/>
  <c r="H7115" i="18"/>
  <c r="I7115" i="18"/>
  <c r="J7115" i="18"/>
  <c r="K7115" i="18"/>
  <c r="L7115" i="18"/>
  <c r="M7115" i="18"/>
  <c r="N7115" i="18"/>
  <c r="A7116" i="18"/>
  <c r="B7116" i="18"/>
  <c r="C7116" i="18"/>
  <c r="D7116" i="18"/>
  <c r="E7116" i="18"/>
  <c r="F7116" i="18"/>
  <c r="G7116" i="18"/>
  <c r="H7116" i="18"/>
  <c r="I7116" i="18"/>
  <c r="J7116" i="18"/>
  <c r="K7116" i="18"/>
  <c r="L7116" i="18"/>
  <c r="M7116" i="18"/>
  <c r="N7116" i="18"/>
  <c r="A7117" i="18"/>
  <c r="B7117" i="18"/>
  <c r="C7117" i="18"/>
  <c r="D7117" i="18"/>
  <c r="E7117" i="18"/>
  <c r="F7117" i="18"/>
  <c r="G7117" i="18"/>
  <c r="H7117" i="18"/>
  <c r="I7117" i="18"/>
  <c r="J7117" i="18"/>
  <c r="K7117" i="18"/>
  <c r="L7117" i="18"/>
  <c r="M7117" i="18"/>
  <c r="N7117" i="18"/>
  <c r="A7118" i="18"/>
  <c r="B7118" i="18"/>
  <c r="C7118" i="18"/>
  <c r="D7118" i="18"/>
  <c r="E7118" i="18"/>
  <c r="F7118" i="18"/>
  <c r="G7118" i="18"/>
  <c r="H7118" i="18"/>
  <c r="I7118" i="18"/>
  <c r="J7118" i="18"/>
  <c r="K7118" i="18"/>
  <c r="L7118" i="18"/>
  <c r="M7118" i="18"/>
  <c r="N7118" i="18"/>
  <c r="A7119" i="18"/>
  <c r="B7119" i="18"/>
  <c r="C7119" i="18"/>
  <c r="D7119" i="18"/>
  <c r="E7119" i="18"/>
  <c r="F7119" i="18"/>
  <c r="G7119" i="18"/>
  <c r="H7119" i="18"/>
  <c r="I7119" i="18"/>
  <c r="J7119" i="18"/>
  <c r="K7119" i="18"/>
  <c r="L7119" i="18"/>
  <c r="M7119" i="18"/>
  <c r="N7119" i="18"/>
  <c r="A7120" i="18"/>
  <c r="B7120" i="18"/>
  <c r="C7120" i="18"/>
  <c r="D7120" i="18"/>
  <c r="E7120" i="18"/>
  <c r="F7120" i="18"/>
  <c r="G7120" i="18"/>
  <c r="H7120" i="18"/>
  <c r="I7120" i="18"/>
  <c r="J7120" i="18"/>
  <c r="K7120" i="18"/>
  <c r="L7120" i="18"/>
  <c r="M7120" i="18"/>
  <c r="N7120" i="18"/>
  <c r="A7121" i="18"/>
  <c r="B7121" i="18"/>
  <c r="C7121" i="18"/>
  <c r="D7121" i="18"/>
  <c r="E7121" i="18"/>
  <c r="F7121" i="18"/>
  <c r="G7121" i="18"/>
  <c r="H7121" i="18"/>
  <c r="I7121" i="18"/>
  <c r="J7121" i="18"/>
  <c r="K7121" i="18"/>
  <c r="L7121" i="18"/>
  <c r="M7121" i="18"/>
  <c r="N7121" i="18"/>
  <c r="A7122" i="18"/>
  <c r="B7122" i="18"/>
  <c r="C7122" i="18"/>
  <c r="D7122" i="18"/>
  <c r="E7122" i="18"/>
  <c r="F7122" i="18"/>
  <c r="G7122" i="18"/>
  <c r="H7122" i="18"/>
  <c r="I7122" i="18"/>
  <c r="J7122" i="18"/>
  <c r="K7122" i="18"/>
  <c r="L7122" i="18"/>
  <c r="M7122" i="18"/>
  <c r="N7122" i="18"/>
  <c r="A7123" i="18"/>
  <c r="B7123" i="18"/>
  <c r="C7123" i="18"/>
  <c r="D7123" i="18"/>
  <c r="E7123" i="18"/>
  <c r="F7123" i="18"/>
  <c r="G7123" i="18"/>
  <c r="H7123" i="18"/>
  <c r="I7123" i="18"/>
  <c r="J7123" i="18"/>
  <c r="K7123" i="18"/>
  <c r="L7123" i="18"/>
  <c r="M7123" i="18"/>
  <c r="N7123" i="18"/>
  <c r="A7124" i="18"/>
  <c r="B7124" i="18"/>
  <c r="C7124" i="18"/>
  <c r="D7124" i="18"/>
  <c r="E7124" i="18"/>
  <c r="F7124" i="18"/>
  <c r="G7124" i="18"/>
  <c r="H7124" i="18"/>
  <c r="I7124" i="18"/>
  <c r="J7124" i="18"/>
  <c r="K7124" i="18"/>
  <c r="L7124" i="18"/>
  <c r="M7124" i="18"/>
  <c r="N7124" i="18"/>
  <c r="A7125" i="18"/>
  <c r="B7125" i="18"/>
  <c r="C7125" i="18"/>
  <c r="D7125" i="18"/>
  <c r="E7125" i="18"/>
  <c r="F7125" i="18"/>
  <c r="G7125" i="18"/>
  <c r="H7125" i="18"/>
  <c r="I7125" i="18"/>
  <c r="J7125" i="18"/>
  <c r="K7125" i="18"/>
  <c r="L7125" i="18"/>
  <c r="M7125" i="18"/>
  <c r="N7125" i="18"/>
  <c r="A7126" i="18"/>
  <c r="B7126" i="18"/>
  <c r="C7126" i="18"/>
  <c r="D7126" i="18"/>
  <c r="E7126" i="18"/>
  <c r="F7126" i="18"/>
  <c r="G7126" i="18"/>
  <c r="H7126" i="18"/>
  <c r="I7126" i="18"/>
  <c r="J7126" i="18"/>
  <c r="K7126" i="18"/>
  <c r="L7126" i="18"/>
  <c r="M7126" i="18"/>
  <c r="N7126" i="18"/>
  <c r="A7127" i="18"/>
  <c r="B7127" i="18"/>
  <c r="C7127" i="18"/>
  <c r="D7127" i="18"/>
  <c r="E7127" i="18"/>
  <c r="F7127" i="18"/>
  <c r="G7127" i="18"/>
  <c r="H7127" i="18"/>
  <c r="I7127" i="18"/>
  <c r="J7127" i="18"/>
  <c r="K7127" i="18"/>
  <c r="L7127" i="18"/>
  <c r="M7127" i="18"/>
  <c r="N7127" i="18"/>
  <c r="A7128" i="18"/>
  <c r="B7128" i="18"/>
  <c r="C7128" i="18"/>
  <c r="D7128" i="18"/>
  <c r="E7128" i="18"/>
  <c r="F7128" i="18"/>
  <c r="G7128" i="18"/>
  <c r="H7128" i="18"/>
  <c r="I7128" i="18"/>
  <c r="J7128" i="18"/>
  <c r="K7128" i="18"/>
  <c r="L7128" i="18"/>
  <c r="M7128" i="18"/>
  <c r="N7128" i="18"/>
  <c r="A7129" i="18"/>
  <c r="B7129" i="18"/>
  <c r="C7129" i="18"/>
  <c r="D7129" i="18"/>
  <c r="E7129" i="18"/>
  <c r="F7129" i="18"/>
  <c r="G7129" i="18"/>
  <c r="H7129" i="18"/>
  <c r="I7129" i="18"/>
  <c r="J7129" i="18"/>
  <c r="K7129" i="18"/>
  <c r="L7129" i="18"/>
  <c r="M7129" i="18"/>
  <c r="N7129" i="18"/>
  <c r="A7130" i="18"/>
  <c r="B7130" i="18"/>
  <c r="C7130" i="18"/>
  <c r="D7130" i="18"/>
  <c r="E7130" i="18"/>
  <c r="F7130" i="18"/>
  <c r="G7130" i="18"/>
  <c r="H7130" i="18"/>
  <c r="I7130" i="18"/>
  <c r="J7130" i="18"/>
  <c r="K7130" i="18"/>
  <c r="L7130" i="18"/>
  <c r="M7130" i="18"/>
  <c r="N7130" i="18"/>
  <c r="A7131" i="18"/>
  <c r="B7131" i="18"/>
  <c r="C7131" i="18"/>
  <c r="D7131" i="18"/>
  <c r="E7131" i="18"/>
  <c r="F7131" i="18"/>
  <c r="G7131" i="18"/>
  <c r="H7131" i="18"/>
  <c r="I7131" i="18"/>
  <c r="J7131" i="18"/>
  <c r="K7131" i="18"/>
  <c r="L7131" i="18"/>
  <c r="M7131" i="18"/>
  <c r="N7131" i="18"/>
  <c r="A7132" i="18"/>
  <c r="B7132" i="18"/>
  <c r="C7132" i="18"/>
  <c r="D7132" i="18"/>
  <c r="E7132" i="18"/>
  <c r="F7132" i="18"/>
  <c r="G7132" i="18"/>
  <c r="H7132" i="18"/>
  <c r="I7132" i="18"/>
  <c r="J7132" i="18"/>
  <c r="K7132" i="18"/>
  <c r="L7132" i="18"/>
  <c r="M7132" i="18"/>
  <c r="N7132" i="18"/>
  <c r="A7133" i="18"/>
  <c r="B7133" i="18"/>
  <c r="C7133" i="18"/>
  <c r="D7133" i="18"/>
  <c r="E7133" i="18"/>
  <c r="F7133" i="18"/>
  <c r="G7133" i="18"/>
  <c r="H7133" i="18"/>
  <c r="I7133" i="18"/>
  <c r="J7133" i="18"/>
  <c r="K7133" i="18"/>
  <c r="L7133" i="18"/>
  <c r="M7133" i="18"/>
  <c r="N7133" i="18"/>
  <c r="A7134" i="18"/>
  <c r="B7134" i="18"/>
  <c r="C7134" i="18"/>
  <c r="D7134" i="18"/>
  <c r="E7134" i="18"/>
  <c r="F7134" i="18"/>
  <c r="G7134" i="18"/>
  <c r="H7134" i="18"/>
  <c r="I7134" i="18"/>
  <c r="J7134" i="18"/>
  <c r="K7134" i="18"/>
  <c r="L7134" i="18"/>
  <c r="M7134" i="18"/>
  <c r="N7134" i="18"/>
  <c r="A7135" i="18"/>
  <c r="B7135" i="18"/>
  <c r="C7135" i="18"/>
  <c r="D7135" i="18"/>
  <c r="E7135" i="18"/>
  <c r="F7135" i="18"/>
  <c r="G7135" i="18"/>
  <c r="H7135" i="18"/>
  <c r="I7135" i="18"/>
  <c r="J7135" i="18"/>
  <c r="K7135" i="18"/>
  <c r="L7135" i="18"/>
  <c r="M7135" i="18"/>
  <c r="N7135" i="18"/>
  <c r="A7136" i="18"/>
  <c r="B7136" i="18"/>
  <c r="C7136" i="18"/>
  <c r="D7136" i="18"/>
  <c r="E7136" i="18"/>
  <c r="F7136" i="18"/>
  <c r="G7136" i="18"/>
  <c r="H7136" i="18"/>
  <c r="I7136" i="18"/>
  <c r="J7136" i="18"/>
  <c r="K7136" i="18"/>
  <c r="L7136" i="18"/>
  <c r="M7136" i="18"/>
  <c r="N7136" i="18"/>
  <c r="A7137" i="18"/>
  <c r="B7137" i="18"/>
  <c r="C7137" i="18"/>
  <c r="D7137" i="18"/>
  <c r="E7137" i="18"/>
  <c r="F7137" i="18"/>
  <c r="G7137" i="18"/>
  <c r="H7137" i="18"/>
  <c r="I7137" i="18"/>
  <c r="J7137" i="18"/>
  <c r="K7137" i="18"/>
  <c r="L7137" i="18"/>
  <c r="M7137" i="18"/>
  <c r="N7137" i="18"/>
  <c r="A7138" i="18"/>
  <c r="B7138" i="18"/>
  <c r="C7138" i="18"/>
  <c r="D7138" i="18"/>
  <c r="E7138" i="18"/>
  <c r="F7138" i="18"/>
  <c r="G7138" i="18"/>
  <c r="H7138" i="18"/>
  <c r="I7138" i="18"/>
  <c r="J7138" i="18"/>
  <c r="K7138" i="18"/>
  <c r="L7138" i="18"/>
  <c r="M7138" i="18"/>
  <c r="N7138" i="18"/>
  <c r="A7139" i="18"/>
  <c r="B7139" i="18"/>
  <c r="C7139" i="18"/>
  <c r="D7139" i="18"/>
  <c r="E7139" i="18"/>
  <c r="F7139" i="18"/>
  <c r="G7139" i="18"/>
  <c r="H7139" i="18"/>
  <c r="I7139" i="18"/>
  <c r="J7139" i="18"/>
  <c r="K7139" i="18"/>
  <c r="L7139" i="18"/>
  <c r="M7139" i="18"/>
  <c r="N7139" i="18"/>
  <c r="A7140" i="18"/>
  <c r="B7140" i="18"/>
  <c r="C7140" i="18"/>
  <c r="D7140" i="18"/>
  <c r="E7140" i="18"/>
  <c r="F7140" i="18"/>
  <c r="G7140" i="18"/>
  <c r="H7140" i="18"/>
  <c r="I7140" i="18"/>
  <c r="J7140" i="18"/>
  <c r="K7140" i="18"/>
  <c r="L7140" i="18"/>
  <c r="M7140" i="18"/>
  <c r="N7140" i="18"/>
  <c r="A7141" i="18"/>
  <c r="B7141" i="18"/>
  <c r="C7141" i="18"/>
  <c r="D7141" i="18"/>
  <c r="E7141" i="18"/>
  <c r="F7141" i="18"/>
  <c r="G7141" i="18"/>
  <c r="H7141" i="18"/>
  <c r="I7141" i="18"/>
  <c r="J7141" i="18"/>
  <c r="K7141" i="18"/>
  <c r="L7141" i="18"/>
  <c r="M7141" i="18"/>
  <c r="N7141" i="18"/>
  <c r="A7142" i="18"/>
  <c r="B7142" i="18"/>
  <c r="C7142" i="18"/>
  <c r="D7142" i="18"/>
  <c r="E7142" i="18"/>
  <c r="F7142" i="18"/>
  <c r="G7142" i="18"/>
  <c r="H7142" i="18"/>
  <c r="I7142" i="18"/>
  <c r="J7142" i="18"/>
  <c r="K7142" i="18"/>
  <c r="L7142" i="18"/>
  <c r="M7142" i="18"/>
  <c r="N7142" i="18"/>
  <c r="A7143" i="18"/>
  <c r="B7143" i="18"/>
  <c r="C7143" i="18"/>
  <c r="D7143" i="18"/>
  <c r="E7143" i="18"/>
  <c r="F7143" i="18"/>
  <c r="G7143" i="18"/>
  <c r="H7143" i="18"/>
  <c r="I7143" i="18"/>
  <c r="J7143" i="18"/>
  <c r="K7143" i="18"/>
  <c r="L7143" i="18"/>
  <c r="M7143" i="18"/>
  <c r="N7143" i="18"/>
  <c r="A7144" i="18"/>
  <c r="B7144" i="18"/>
  <c r="C7144" i="18"/>
  <c r="D7144" i="18"/>
  <c r="E7144" i="18"/>
  <c r="F7144" i="18"/>
  <c r="G7144" i="18"/>
  <c r="H7144" i="18"/>
  <c r="I7144" i="18"/>
  <c r="J7144" i="18"/>
  <c r="K7144" i="18"/>
  <c r="L7144" i="18"/>
  <c r="M7144" i="18"/>
  <c r="N7144" i="18"/>
  <c r="A7145" i="18"/>
  <c r="B7145" i="18"/>
  <c r="C7145" i="18"/>
  <c r="D7145" i="18"/>
  <c r="E7145" i="18"/>
  <c r="F7145" i="18"/>
  <c r="G7145" i="18"/>
  <c r="H7145" i="18"/>
  <c r="I7145" i="18"/>
  <c r="J7145" i="18"/>
  <c r="K7145" i="18"/>
  <c r="L7145" i="18"/>
  <c r="M7145" i="18"/>
  <c r="N7145" i="18"/>
  <c r="A7146" i="18"/>
  <c r="B7146" i="18"/>
  <c r="C7146" i="18"/>
  <c r="D7146" i="18"/>
  <c r="E7146" i="18"/>
  <c r="F7146" i="18"/>
  <c r="G7146" i="18"/>
  <c r="H7146" i="18"/>
  <c r="I7146" i="18"/>
  <c r="J7146" i="18"/>
  <c r="K7146" i="18"/>
  <c r="L7146" i="18"/>
  <c r="M7146" i="18"/>
  <c r="N7146" i="18"/>
  <c r="A7147" i="18"/>
  <c r="B7147" i="18"/>
  <c r="C7147" i="18"/>
  <c r="D7147" i="18"/>
  <c r="E7147" i="18"/>
  <c r="F7147" i="18"/>
  <c r="G7147" i="18"/>
  <c r="H7147" i="18"/>
  <c r="I7147" i="18"/>
  <c r="J7147" i="18"/>
  <c r="K7147" i="18"/>
  <c r="L7147" i="18"/>
  <c r="M7147" i="18"/>
  <c r="N7147" i="18"/>
  <c r="A7148" i="18"/>
  <c r="B7148" i="18"/>
  <c r="C7148" i="18"/>
  <c r="D7148" i="18"/>
  <c r="E7148" i="18"/>
  <c r="F7148" i="18"/>
  <c r="G7148" i="18"/>
  <c r="H7148" i="18"/>
  <c r="I7148" i="18"/>
  <c r="J7148" i="18"/>
  <c r="K7148" i="18"/>
  <c r="L7148" i="18"/>
  <c r="M7148" i="18"/>
  <c r="N7148" i="18"/>
  <c r="A7149" i="18"/>
  <c r="B7149" i="18"/>
  <c r="C7149" i="18"/>
  <c r="D7149" i="18"/>
  <c r="E7149" i="18"/>
  <c r="F7149" i="18"/>
  <c r="G7149" i="18"/>
  <c r="H7149" i="18"/>
  <c r="I7149" i="18"/>
  <c r="J7149" i="18"/>
  <c r="K7149" i="18"/>
  <c r="L7149" i="18"/>
  <c r="M7149" i="18"/>
  <c r="N7149" i="18"/>
  <c r="A7150" i="18"/>
  <c r="B7150" i="18"/>
  <c r="C7150" i="18"/>
  <c r="D7150" i="18"/>
  <c r="E7150" i="18"/>
  <c r="F7150" i="18"/>
  <c r="G7150" i="18"/>
  <c r="H7150" i="18"/>
  <c r="I7150" i="18"/>
  <c r="J7150" i="18"/>
  <c r="K7150" i="18"/>
  <c r="L7150" i="18"/>
  <c r="M7150" i="18"/>
  <c r="N7150" i="18"/>
  <c r="A7151" i="18"/>
  <c r="B7151" i="18"/>
  <c r="C7151" i="18"/>
  <c r="D7151" i="18"/>
  <c r="E7151" i="18"/>
  <c r="F7151" i="18"/>
  <c r="G7151" i="18"/>
  <c r="H7151" i="18"/>
  <c r="I7151" i="18"/>
  <c r="J7151" i="18"/>
  <c r="K7151" i="18"/>
  <c r="L7151" i="18"/>
  <c r="M7151" i="18"/>
  <c r="N7151" i="18"/>
  <c r="A7152" i="18"/>
  <c r="B7152" i="18"/>
  <c r="C7152" i="18"/>
  <c r="D7152" i="18"/>
  <c r="E7152" i="18"/>
  <c r="F7152" i="18"/>
  <c r="G7152" i="18"/>
  <c r="H7152" i="18"/>
  <c r="I7152" i="18"/>
  <c r="J7152" i="18"/>
  <c r="K7152" i="18"/>
  <c r="L7152" i="18"/>
  <c r="M7152" i="18"/>
  <c r="N7152" i="18"/>
  <c r="A7153" i="18"/>
  <c r="B7153" i="18"/>
  <c r="C7153" i="18"/>
  <c r="D7153" i="18"/>
  <c r="E7153" i="18"/>
  <c r="F7153" i="18"/>
  <c r="G7153" i="18"/>
  <c r="H7153" i="18"/>
  <c r="I7153" i="18"/>
  <c r="J7153" i="18"/>
  <c r="K7153" i="18"/>
  <c r="L7153" i="18"/>
  <c r="M7153" i="18"/>
  <c r="N7153" i="18"/>
  <c r="A7154" i="18"/>
  <c r="B7154" i="18"/>
  <c r="C7154" i="18"/>
  <c r="D7154" i="18"/>
  <c r="E7154" i="18"/>
  <c r="F7154" i="18"/>
  <c r="G7154" i="18"/>
  <c r="H7154" i="18"/>
  <c r="I7154" i="18"/>
  <c r="J7154" i="18"/>
  <c r="K7154" i="18"/>
  <c r="L7154" i="18"/>
  <c r="M7154" i="18"/>
  <c r="N7154" i="18"/>
  <c r="A7155" i="18"/>
  <c r="B7155" i="18"/>
  <c r="C7155" i="18"/>
  <c r="D7155" i="18"/>
  <c r="E7155" i="18"/>
  <c r="F7155" i="18"/>
  <c r="G7155" i="18"/>
  <c r="H7155" i="18"/>
  <c r="I7155" i="18"/>
  <c r="J7155" i="18"/>
  <c r="K7155" i="18"/>
  <c r="L7155" i="18"/>
  <c r="M7155" i="18"/>
  <c r="N7155" i="18"/>
  <c r="A7156" i="18"/>
  <c r="B7156" i="18"/>
  <c r="C7156" i="18"/>
  <c r="D7156" i="18"/>
  <c r="E7156" i="18"/>
  <c r="F7156" i="18"/>
  <c r="G7156" i="18"/>
  <c r="H7156" i="18"/>
  <c r="I7156" i="18"/>
  <c r="J7156" i="18"/>
  <c r="K7156" i="18"/>
  <c r="L7156" i="18"/>
  <c r="M7156" i="18"/>
  <c r="N7156" i="18"/>
  <c r="A7157" i="18"/>
  <c r="B7157" i="18"/>
  <c r="C7157" i="18"/>
  <c r="D7157" i="18"/>
  <c r="E7157" i="18"/>
  <c r="F7157" i="18"/>
  <c r="G7157" i="18"/>
  <c r="H7157" i="18"/>
  <c r="I7157" i="18"/>
  <c r="J7157" i="18"/>
  <c r="K7157" i="18"/>
  <c r="L7157" i="18"/>
  <c r="M7157" i="18"/>
  <c r="N7157" i="18"/>
  <c r="A7158" i="18"/>
  <c r="B7158" i="18"/>
  <c r="C7158" i="18"/>
  <c r="D7158" i="18"/>
  <c r="E7158" i="18"/>
  <c r="F7158" i="18"/>
  <c r="G7158" i="18"/>
  <c r="H7158" i="18"/>
  <c r="I7158" i="18"/>
  <c r="J7158" i="18"/>
  <c r="K7158" i="18"/>
  <c r="L7158" i="18"/>
  <c r="M7158" i="18"/>
  <c r="N7158" i="18"/>
  <c r="A7159" i="18"/>
  <c r="B7159" i="18"/>
  <c r="C7159" i="18"/>
  <c r="D7159" i="18"/>
  <c r="E7159" i="18"/>
  <c r="F7159" i="18"/>
  <c r="G7159" i="18"/>
  <c r="H7159" i="18"/>
  <c r="I7159" i="18"/>
  <c r="J7159" i="18"/>
  <c r="K7159" i="18"/>
  <c r="L7159" i="18"/>
  <c r="M7159" i="18"/>
  <c r="N7159" i="18"/>
  <c r="A7160" i="18"/>
  <c r="B7160" i="18"/>
  <c r="C7160" i="18"/>
  <c r="D7160" i="18"/>
  <c r="E7160" i="18"/>
  <c r="F7160" i="18"/>
  <c r="G7160" i="18"/>
  <c r="H7160" i="18"/>
  <c r="I7160" i="18"/>
  <c r="J7160" i="18"/>
  <c r="K7160" i="18"/>
  <c r="L7160" i="18"/>
  <c r="M7160" i="18"/>
  <c r="N7160" i="18"/>
  <c r="A7161" i="18"/>
  <c r="B7161" i="18"/>
  <c r="C7161" i="18"/>
  <c r="D7161" i="18"/>
  <c r="E7161" i="18"/>
  <c r="F7161" i="18"/>
  <c r="G7161" i="18"/>
  <c r="H7161" i="18"/>
  <c r="I7161" i="18"/>
  <c r="J7161" i="18"/>
  <c r="K7161" i="18"/>
  <c r="L7161" i="18"/>
  <c r="M7161" i="18"/>
  <c r="N7161" i="18"/>
  <c r="A7162" i="18"/>
  <c r="B7162" i="18"/>
  <c r="C7162" i="18"/>
  <c r="D7162" i="18"/>
  <c r="E7162" i="18"/>
  <c r="F7162" i="18"/>
  <c r="G7162" i="18"/>
  <c r="H7162" i="18"/>
  <c r="I7162" i="18"/>
  <c r="J7162" i="18"/>
  <c r="K7162" i="18"/>
  <c r="L7162" i="18"/>
  <c r="M7162" i="18"/>
  <c r="N7162" i="18"/>
  <c r="A7163" i="18"/>
  <c r="B7163" i="18"/>
  <c r="C7163" i="18"/>
  <c r="D7163" i="18"/>
  <c r="E7163" i="18"/>
  <c r="F7163" i="18"/>
  <c r="G7163" i="18"/>
  <c r="H7163" i="18"/>
  <c r="I7163" i="18"/>
  <c r="J7163" i="18"/>
  <c r="K7163" i="18"/>
  <c r="L7163" i="18"/>
  <c r="M7163" i="18"/>
  <c r="N7163" i="18"/>
  <c r="A7164" i="18"/>
  <c r="B7164" i="18"/>
  <c r="C7164" i="18"/>
  <c r="D7164" i="18"/>
  <c r="E7164" i="18"/>
  <c r="F7164" i="18"/>
  <c r="G7164" i="18"/>
  <c r="H7164" i="18"/>
  <c r="I7164" i="18"/>
  <c r="J7164" i="18"/>
  <c r="K7164" i="18"/>
  <c r="L7164" i="18"/>
  <c r="M7164" i="18"/>
  <c r="N7164" i="18"/>
  <c r="A7165" i="18"/>
  <c r="B7165" i="18"/>
  <c r="C7165" i="18"/>
  <c r="D7165" i="18"/>
  <c r="E7165" i="18"/>
  <c r="F7165" i="18"/>
  <c r="G7165" i="18"/>
  <c r="H7165" i="18"/>
  <c r="I7165" i="18"/>
  <c r="J7165" i="18"/>
  <c r="K7165" i="18"/>
  <c r="L7165" i="18"/>
  <c r="M7165" i="18"/>
  <c r="N7165" i="18"/>
  <c r="A7166" i="18"/>
  <c r="B7166" i="18"/>
  <c r="C7166" i="18"/>
  <c r="D7166" i="18"/>
  <c r="E7166" i="18"/>
  <c r="F7166" i="18"/>
  <c r="G7166" i="18"/>
  <c r="H7166" i="18"/>
  <c r="I7166" i="18"/>
  <c r="J7166" i="18"/>
  <c r="K7166" i="18"/>
  <c r="L7166" i="18"/>
  <c r="M7166" i="18"/>
  <c r="N7166" i="18"/>
  <c r="A7167" i="18"/>
  <c r="B7167" i="18"/>
  <c r="C7167" i="18"/>
  <c r="D7167" i="18"/>
  <c r="E7167" i="18"/>
  <c r="F7167" i="18"/>
  <c r="G7167" i="18"/>
  <c r="H7167" i="18"/>
  <c r="I7167" i="18"/>
  <c r="J7167" i="18"/>
  <c r="K7167" i="18"/>
  <c r="L7167" i="18"/>
  <c r="M7167" i="18"/>
  <c r="N7167" i="18"/>
  <c r="A7168" i="18"/>
  <c r="B7168" i="18"/>
  <c r="C7168" i="18"/>
  <c r="D7168" i="18"/>
  <c r="E7168" i="18"/>
  <c r="F7168" i="18"/>
  <c r="G7168" i="18"/>
  <c r="H7168" i="18"/>
  <c r="I7168" i="18"/>
  <c r="J7168" i="18"/>
  <c r="K7168" i="18"/>
  <c r="L7168" i="18"/>
  <c r="M7168" i="18"/>
  <c r="N7168" i="18"/>
  <c r="A7169" i="18"/>
  <c r="B7169" i="18"/>
  <c r="C7169" i="18"/>
  <c r="D7169" i="18"/>
  <c r="E7169" i="18"/>
  <c r="F7169" i="18"/>
  <c r="G7169" i="18"/>
  <c r="H7169" i="18"/>
  <c r="I7169" i="18"/>
  <c r="J7169" i="18"/>
  <c r="K7169" i="18"/>
  <c r="L7169" i="18"/>
  <c r="M7169" i="18"/>
  <c r="N7169" i="18"/>
  <c r="A7170" i="18"/>
  <c r="B7170" i="18"/>
  <c r="C7170" i="18"/>
  <c r="D7170" i="18"/>
  <c r="E7170" i="18"/>
  <c r="F7170" i="18"/>
  <c r="G7170" i="18"/>
  <c r="H7170" i="18"/>
  <c r="I7170" i="18"/>
  <c r="J7170" i="18"/>
  <c r="K7170" i="18"/>
  <c r="L7170" i="18"/>
  <c r="M7170" i="18"/>
  <c r="N7170" i="18"/>
  <c r="A7171" i="18"/>
  <c r="B7171" i="18"/>
  <c r="C7171" i="18"/>
  <c r="D7171" i="18"/>
  <c r="E7171" i="18"/>
  <c r="F7171" i="18"/>
  <c r="G7171" i="18"/>
  <c r="H7171" i="18"/>
  <c r="I7171" i="18"/>
  <c r="J7171" i="18"/>
  <c r="K7171" i="18"/>
  <c r="L7171" i="18"/>
  <c r="M7171" i="18"/>
  <c r="N7171" i="18"/>
  <c r="A7172" i="18"/>
  <c r="B7172" i="18"/>
  <c r="C7172" i="18"/>
  <c r="D7172" i="18"/>
  <c r="E7172" i="18"/>
  <c r="F7172" i="18"/>
  <c r="G7172" i="18"/>
  <c r="H7172" i="18"/>
  <c r="I7172" i="18"/>
  <c r="J7172" i="18"/>
  <c r="K7172" i="18"/>
  <c r="L7172" i="18"/>
  <c r="M7172" i="18"/>
  <c r="N7172" i="18"/>
  <c r="A7173" i="18"/>
  <c r="B7173" i="18"/>
  <c r="C7173" i="18"/>
  <c r="D7173" i="18"/>
  <c r="E7173" i="18"/>
  <c r="F7173" i="18"/>
  <c r="G7173" i="18"/>
  <c r="H7173" i="18"/>
  <c r="I7173" i="18"/>
  <c r="J7173" i="18"/>
  <c r="K7173" i="18"/>
  <c r="L7173" i="18"/>
  <c r="M7173" i="18"/>
  <c r="N7173" i="18"/>
  <c r="A7174" i="18"/>
  <c r="B7174" i="18"/>
  <c r="C7174" i="18"/>
  <c r="D7174" i="18"/>
  <c r="E7174" i="18"/>
  <c r="F7174" i="18"/>
  <c r="G7174" i="18"/>
  <c r="H7174" i="18"/>
  <c r="I7174" i="18"/>
  <c r="J7174" i="18"/>
  <c r="K7174" i="18"/>
  <c r="L7174" i="18"/>
  <c r="M7174" i="18"/>
  <c r="N7174" i="18"/>
  <c r="A7175" i="18"/>
  <c r="B7175" i="18"/>
  <c r="C7175" i="18"/>
  <c r="D7175" i="18"/>
  <c r="E7175" i="18"/>
  <c r="F7175" i="18"/>
  <c r="G7175" i="18"/>
  <c r="H7175" i="18"/>
  <c r="I7175" i="18"/>
  <c r="J7175" i="18"/>
  <c r="K7175" i="18"/>
  <c r="L7175" i="18"/>
  <c r="M7175" i="18"/>
  <c r="N7175" i="18"/>
  <c r="A7176" i="18"/>
  <c r="B7176" i="18"/>
  <c r="C7176" i="18"/>
  <c r="D7176" i="18"/>
  <c r="E7176" i="18"/>
  <c r="F7176" i="18"/>
  <c r="G7176" i="18"/>
  <c r="H7176" i="18"/>
  <c r="I7176" i="18"/>
  <c r="J7176" i="18"/>
  <c r="K7176" i="18"/>
  <c r="L7176" i="18"/>
  <c r="M7176" i="18"/>
  <c r="N7176" i="18"/>
  <c r="A7177" i="18"/>
  <c r="B7177" i="18"/>
  <c r="C7177" i="18"/>
  <c r="D7177" i="18"/>
  <c r="E7177" i="18"/>
  <c r="F7177" i="18"/>
  <c r="G7177" i="18"/>
  <c r="H7177" i="18"/>
  <c r="I7177" i="18"/>
  <c r="J7177" i="18"/>
  <c r="K7177" i="18"/>
  <c r="L7177" i="18"/>
  <c r="M7177" i="18"/>
  <c r="N7177" i="18"/>
  <c r="A7178" i="18"/>
  <c r="B7178" i="18"/>
  <c r="C7178" i="18"/>
  <c r="D7178" i="18"/>
  <c r="E7178" i="18"/>
  <c r="F7178" i="18"/>
  <c r="G7178" i="18"/>
  <c r="H7178" i="18"/>
  <c r="I7178" i="18"/>
  <c r="J7178" i="18"/>
  <c r="K7178" i="18"/>
  <c r="L7178" i="18"/>
  <c r="M7178" i="18"/>
  <c r="N7178" i="18"/>
  <c r="A7179" i="18"/>
  <c r="B7179" i="18"/>
  <c r="C7179" i="18"/>
  <c r="D7179" i="18"/>
  <c r="E7179" i="18"/>
  <c r="F7179" i="18"/>
  <c r="G7179" i="18"/>
  <c r="H7179" i="18"/>
  <c r="I7179" i="18"/>
  <c r="J7179" i="18"/>
  <c r="K7179" i="18"/>
  <c r="L7179" i="18"/>
  <c r="M7179" i="18"/>
  <c r="N7179" i="18"/>
  <c r="A7180" i="18"/>
  <c r="B7180" i="18"/>
  <c r="C7180" i="18"/>
  <c r="D7180" i="18"/>
  <c r="E7180" i="18"/>
  <c r="F7180" i="18"/>
  <c r="G7180" i="18"/>
  <c r="H7180" i="18"/>
  <c r="I7180" i="18"/>
  <c r="J7180" i="18"/>
  <c r="K7180" i="18"/>
  <c r="L7180" i="18"/>
  <c r="M7180" i="18"/>
  <c r="N7180" i="18"/>
  <c r="A7181" i="18"/>
  <c r="B7181" i="18"/>
  <c r="C7181" i="18"/>
  <c r="D7181" i="18"/>
  <c r="E7181" i="18"/>
  <c r="F7181" i="18"/>
  <c r="G7181" i="18"/>
  <c r="H7181" i="18"/>
  <c r="I7181" i="18"/>
  <c r="J7181" i="18"/>
  <c r="K7181" i="18"/>
  <c r="L7181" i="18"/>
  <c r="M7181" i="18"/>
  <c r="N7181" i="18"/>
  <c r="A7182" i="18"/>
  <c r="B7182" i="18"/>
  <c r="C7182" i="18"/>
  <c r="D7182" i="18"/>
  <c r="E7182" i="18"/>
  <c r="F7182" i="18"/>
  <c r="G7182" i="18"/>
  <c r="H7182" i="18"/>
  <c r="I7182" i="18"/>
  <c r="J7182" i="18"/>
  <c r="K7182" i="18"/>
  <c r="L7182" i="18"/>
  <c r="M7182" i="18"/>
  <c r="N7182" i="18"/>
  <c r="A7183" i="18"/>
  <c r="B7183" i="18"/>
  <c r="C7183" i="18"/>
  <c r="D7183" i="18"/>
  <c r="E7183" i="18"/>
  <c r="F7183" i="18"/>
  <c r="G7183" i="18"/>
  <c r="H7183" i="18"/>
  <c r="I7183" i="18"/>
  <c r="J7183" i="18"/>
  <c r="K7183" i="18"/>
  <c r="L7183" i="18"/>
  <c r="M7183" i="18"/>
  <c r="N7183" i="18"/>
  <c r="A7184" i="18"/>
  <c r="B7184" i="18"/>
  <c r="C7184" i="18"/>
  <c r="D7184" i="18"/>
  <c r="E7184" i="18"/>
  <c r="F7184" i="18"/>
  <c r="G7184" i="18"/>
  <c r="H7184" i="18"/>
  <c r="I7184" i="18"/>
  <c r="J7184" i="18"/>
  <c r="K7184" i="18"/>
  <c r="L7184" i="18"/>
  <c r="M7184" i="18"/>
  <c r="N7184" i="18"/>
  <c r="A7185" i="18"/>
  <c r="B7185" i="18"/>
  <c r="C7185" i="18"/>
  <c r="D7185" i="18"/>
  <c r="E7185" i="18"/>
  <c r="F7185" i="18"/>
  <c r="G7185" i="18"/>
  <c r="H7185" i="18"/>
  <c r="I7185" i="18"/>
  <c r="J7185" i="18"/>
  <c r="K7185" i="18"/>
  <c r="L7185" i="18"/>
  <c r="M7185" i="18"/>
  <c r="N7185" i="18"/>
  <c r="A7186" i="18"/>
  <c r="B7186" i="18"/>
  <c r="C7186" i="18"/>
  <c r="D7186" i="18"/>
  <c r="E7186" i="18"/>
  <c r="F7186" i="18"/>
  <c r="G7186" i="18"/>
  <c r="H7186" i="18"/>
  <c r="I7186" i="18"/>
  <c r="J7186" i="18"/>
  <c r="K7186" i="18"/>
  <c r="L7186" i="18"/>
  <c r="M7186" i="18"/>
  <c r="N7186" i="18"/>
  <c r="A7187" i="18"/>
  <c r="B7187" i="18"/>
  <c r="C7187" i="18"/>
  <c r="D7187" i="18"/>
  <c r="E7187" i="18"/>
  <c r="F7187" i="18"/>
  <c r="G7187" i="18"/>
  <c r="H7187" i="18"/>
  <c r="I7187" i="18"/>
  <c r="J7187" i="18"/>
  <c r="K7187" i="18"/>
  <c r="L7187" i="18"/>
  <c r="M7187" i="18"/>
  <c r="N7187" i="18"/>
  <c r="A7188" i="18"/>
  <c r="B7188" i="18"/>
  <c r="C7188" i="18"/>
  <c r="D7188" i="18"/>
  <c r="E7188" i="18"/>
  <c r="F7188" i="18"/>
  <c r="G7188" i="18"/>
  <c r="H7188" i="18"/>
  <c r="I7188" i="18"/>
  <c r="J7188" i="18"/>
  <c r="K7188" i="18"/>
  <c r="L7188" i="18"/>
  <c r="M7188" i="18"/>
  <c r="N7188" i="18"/>
  <c r="A7189" i="18"/>
  <c r="B7189" i="18"/>
  <c r="C7189" i="18"/>
  <c r="D7189" i="18"/>
  <c r="E7189" i="18"/>
  <c r="F7189" i="18"/>
  <c r="G7189" i="18"/>
  <c r="H7189" i="18"/>
  <c r="I7189" i="18"/>
  <c r="J7189" i="18"/>
  <c r="K7189" i="18"/>
  <c r="L7189" i="18"/>
  <c r="M7189" i="18"/>
  <c r="N7189" i="18"/>
  <c r="A7190" i="18"/>
  <c r="B7190" i="18"/>
  <c r="C7190" i="18"/>
  <c r="D7190" i="18"/>
  <c r="E7190" i="18"/>
  <c r="F7190" i="18"/>
  <c r="G7190" i="18"/>
  <c r="H7190" i="18"/>
  <c r="I7190" i="18"/>
  <c r="J7190" i="18"/>
  <c r="K7190" i="18"/>
  <c r="L7190" i="18"/>
  <c r="M7190" i="18"/>
  <c r="N7190" i="18"/>
  <c r="A7191" i="18"/>
  <c r="B7191" i="18"/>
  <c r="C7191" i="18"/>
  <c r="D7191" i="18"/>
  <c r="E7191" i="18"/>
  <c r="F7191" i="18"/>
  <c r="G7191" i="18"/>
  <c r="H7191" i="18"/>
  <c r="I7191" i="18"/>
  <c r="J7191" i="18"/>
  <c r="K7191" i="18"/>
  <c r="L7191" i="18"/>
  <c r="M7191" i="18"/>
  <c r="N7191" i="18"/>
  <c r="Q7191" i="18"/>
  <c r="A7192" i="18"/>
  <c r="B7192" i="18"/>
  <c r="C7192" i="18"/>
  <c r="D7192" i="18"/>
  <c r="E7192" i="18"/>
  <c r="F7192" i="18"/>
  <c r="G7192" i="18"/>
  <c r="H7192" i="18"/>
  <c r="I7192" i="18"/>
  <c r="J7192" i="18"/>
  <c r="K7192" i="18"/>
  <c r="L7192" i="18"/>
  <c r="M7192" i="18"/>
  <c r="N7192" i="18"/>
  <c r="A7193" i="18"/>
  <c r="B7193" i="18"/>
  <c r="C7193" i="18"/>
  <c r="D7193" i="18"/>
  <c r="E7193" i="18"/>
  <c r="F7193" i="18"/>
  <c r="G7193" i="18"/>
  <c r="H7193" i="18"/>
  <c r="I7193" i="18"/>
  <c r="J7193" i="18"/>
  <c r="K7193" i="18"/>
  <c r="L7193" i="18"/>
  <c r="M7193" i="18"/>
  <c r="N7193" i="18"/>
  <c r="A7194" i="18"/>
  <c r="B7194" i="18"/>
  <c r="C7194" i="18"/>
  <c r="D7194" i="18"/>
  <c r="E7194" i="18"/>
  <c r="F7194" i="18"/>
  <c r="G7194" i="18"/>
  <c r="H7194" i="18"/>
  <c r="I7194" i="18"/>
  <c r="J7194" i="18"/>
  <c r="K7194" i="18"/>
  <c r="L7194" i="18"/>
  <c r="M7194" i="18"/>
  <c r="N7194" i="18"/>
  <c r="A7195" i="18"/>
  <c r="B7195" i="18"/>
  <c r="C7195" i="18"/>
  <c r="D7195" i="18"/>
  <c r="E7195" i="18"/>
  <c r="F7195" i="18"/>
  <c r="G7195" i="18"/>
  <c r="H7195" i="18"/>
  <c r="I7195" i="18"/>
  <c r="J7195" i="18"/>
  <c r="K7195" i="18"/>
  <c r="L7195" i="18"/>
  <c r="M7195" i="18"/>
  <c r="N7195" i="18"/>
  <c r="A7196" i="18"/>
  <c r="B7196" i="18"/>
  <c r="C7196" i="18"/>
  <c r="D7196" i="18"/>
  <c r="E7196" i="18"/>
  <c r="F7196" i="18"/>
  <c r="G7196" i="18"/>
  <c r="H7196" i="18"/>
  <c r="I7196" i="18"/>
  <c r="J7196" i="18"/>
  <c r="K7196" i="18"/>
  <c r="L7196" i="18"/>
  <c r="M7196" i="18"/>
  <c r="N7196" i="18"/>
  <c r="A7197" i="18"/>
  <c r="B7197" i="18"/>
  <c r="C7197" i="18"/>
  <c r="D7197" i="18"/>
  <c r="E7197" i="18"/>
  <c r="F7197" i="18"/>
  <c r="G7197" i="18"/>
  <c r="H7197" i="18"/>
  <c r="I7197" i="18"/>
  <c r="J7197" i="18"/>
  <c r="K7197" i="18"/>
  <c r="L7197" i="18"/>
  <c r="M7197" i="18"/>
  <c r="N7197" i="18"/>
  <c r="A7198" i="18"/>
  <c r="B7198" i="18"/>
  <c r="C7198" i="18"/>
  <c r="D7198" i="18"/>
  <c r="E7198" i="18"/>
  <c r="F7198" i="18"/>
  <c r="G7198" i="18"/>
  <c r="H7198" i="18"/>
  <c r="I7198" i="18"/>
  <c r="J7198" i="18"/>
  <c r="K7198" i="18"/>
  <c r="L7198" i="18"/>
  <c r="M7198" i="18"/>
  <c r="N7198" i="18"/>
  <c r="A7199" i="18"/>
  <c r="B7199" i="18"/>
  <c r="C7199" i="18"/>
  <c r="D7199" i="18"/>
  <c r="E7199" i="18"/>
  <c r="F7199" i="18"/>
  <c r="G7199" i="18"/>
  <c r="H7199" i="18"/>
  <c r="I7199" i="18"/>
  <c r="J7199" i="18"/>
  <c r="K7199" i="18"/>
  <c r="L7199" i="18"/>
  <c r="M7199" i="18"/>
  <c r="N7199" i="18"/>
  <c r="A7200" i="18"/>
  <c r="B7200" i="18"/>
  <c r="C7200" i="18"/>
  <c r="D7200" i="18"/>
  <c r="E7200" i="18"/>
  <c r="F7200" i="18"/>
  <c r="G7200" i="18"/>
  <c r="H7200" i="18"/>
  <c r="I7200" i="18"/>
  <c r="J7200" i="18"/>
  <c r="K7200" i="18"/>
  <c r="L7200" i="18"/>
  <c r="M7200" i="18"/>
  <c r="N7200" i="18"/>
  <c r="A7201" i="18"/>
  <c r="B7201" i="18"/>
  <c r="C7201" i="18"/>
  <c r="D7201" i="18"/>
  <c r="E7201" i="18"/>
  <c r="F7201" i="18"/>
  <c r="G7201" i="18"/>
  <c r="H7201" i="18"/>
  <c r="I7201" i="18"/>
  <c r="J7201" i="18"/>
  <c r="K7201" i="18"/>
  <c r="L7201" i="18"/>
  <c r="M7201" i="18"/>
  <c r="N7201" i="18"/>
  <c r="A7202" i="18"/>
  <c r="B7202" i="18"/>
  <c r="C7202" i="18"/>
  <c r="D7202" i="18"/>
  <c r="E7202" i="18"/>
  <c r="F7202" i="18"/>
  <c r="G7202" i="18"/>
  <c r="H7202" i="18"/>
  <c r="I7202" i="18"/>
  <c r="J7202" i="18"/>
  <c r="K7202" i="18"/>
  <c r="L7202" i="18"/>
  <c r="M7202" i="18"/>
  <c r="N7202" i="18"/>
  <c r="A7203" i="18"/>
  <c r="B7203" i="18"/>
  <c r="C7203" i="18"/>
  <c r="D7203" i="18"/>
  <c r="E7203" i="18"/>
  <c r="F7203" i="18"/>
  <c r="G7203" i="18"/>
  <c r="H7203" i="18"/>
  <c r="I7203" i="18"/>
  <c r="J7203" i="18"/>
  <c r="K7203" i="18"/>
  <c r="L7203" i="18"/>
  <c r="M7203" i="18"/>
  <c r="N7203" i="18"/>
  <c r="A7204" i="18"/>
  <c r="B7204" i="18"/>
  <c r="C7204" i="18"/>
  <c r="D7204" i="18"/>
  <c r="E7204" i="18"/>
  <c r="F7204" i="18"/>
  <c r="G7204" i="18"/>
  <c r="H7204" i="18"/>
  <c r="I7204" i="18"/>
  <c r="J7204" i="18"/>
  <c r="K7204" i="18"/>
  <c r="L7204" i="18"/>
  <c r="M7204" i="18"/>
  <c r="N7204" i="18"/>
  <c r="A7205" i="18"/>
  <c r="B7205" i="18"/>
  <c r="C7205" i="18"/>
  <c r="D7205" i="18"/>
  <c r="E7205" i="18"/>
  <c r="F7205" i="18"/>
  <c r="G7205" i="18"/>
  <c r="H7205" i="18"/>
  <c r="I7205" i="18"/>
  <c r="J7205" i="18"/>
  <c r="K7205" i="18"/>
  <c r="L7205" i="18"/>
  <c r="M7205" i="18"/>
  <c r="N7205" i="18"/>
  <c r="A7206" i="18"/>
  <c r="B7206" i="18"/>
  <c r="C7206" i="18"/>
  <c r="D7206" i="18"/>
  <c r="E7206" i="18"/>
  <c r="F7206" i="18"/>
  <c r="G7206" i="18"/>
  <c r="H7206" i="18"/>
  <c r="I7206" i="18"/>
  <c r="J7206" i="18"/>
  <c r="K7206" i="18"/>
  <c r="L7206" i="18"/>
  <c r="M7206" i="18"/>
  <c r="N7206" i="18"/>
  <c r="A7207" i="18"/>
  <c r="B7207" i="18"/>
  <c r="C7207" i="18"/>
  <c r="D7207" i="18"/>
  <c r="E7207" i="18"/>
  <c r="F7207" i="18"/>
  <c r="G7207" i="18"/>
  <c r="H7207" i="18"/>
  <c r="I7207" i="18"/>
  <c r="J7207" i="18"/>
  <c r="K7207" i="18"/>
  <c r="L7207" i="18"/>
  <c r="M7207" i="18"/>
  <c r="N7207" i="18"/>
  <c r="A7208" i="18"/>
  <c r="B7208" i="18"/>
  <c r="C7208" i="18"/>
  <c r="D7208" i="18"/>
  <c r="E7208" i="18"/>
  <c r="F7208" i="18"/>
  <c r="G7208" i="18"/>
  <c r="H7208" i="18"/>
  <c r="I7208" i="18"/>
  <c r="J7208" i="18"/>
  <c r="K7208" i="18"/>
  <c r="L7208" i="18"/>
  <c r="M7208" i="18"/>
  <c r="N7208" i="18"/>
  <c r="A7209" i="18"/>
  <c r="B7209" i="18"/>
  <c r="C7209" i="18"/>
  <c r="D7209" i="18"/>
  <c r="E7209" i="18"/>
  <c r="F7209" i="18"/>
  <c r="G7209" i="18"/>
  <c r="H7209" i="18"/>
  <c r="I7209" i="18"/>
  <c r="J7209" i="18"/>
  <c r="K7209" i="18"/>
  <c r="L7209" i="18"/>
  <c r="M7209" i="18"/>
  <c r="N7209" i="18"/>
  <c r="A7210" i="18"/>
  <c r="B7210" i="18"/>
  <c r="C7210" i="18"/>
  <c r="D7210" i="18"/>
  <c r="E7210" i="18"/>
  <c r="F7210" i="18"/>
  <c r="G7210" i="18"/>
  <c r="H7210" i="18"/>
  <c r="I7210" i="18"/>
  <c r="J7210" i="18"/>
  <c r="K7210" i="18"/>
  <c r="L7210" i="18"/>
  <c r="M7210" i="18"/>
  <c r="N7210" i="18"/>
  <c r="A7211" i="18"/>
  <c r="B7211" i="18"/>
  <c r="C7211" i="18"/>
  <c r="D7211" i="18"/>
  <c r="E7211" i="18"/>
  <c r="F7211" i="18"/>
  <c r="G7211" i="18"/>
  <c r="H7211" i="18"/>
  <c r="I7211" i="18"/>
  <c r="J7211" i="18"/>
  <c r="K7211" i="18"/>
  <c r="L7211" i="18"/>
  <c r="M7211" i="18"/>
  <c r="N7211" i="18"/>
  <c r="A7212" i="18"/>
  <c r="B7212" i="18"/>
  <c r="C7212" i="18"/>
  <c r="D7212" i="18"/>
  <c r="E7212" i="18"/>
  <c r="F7212" i="18"/>
  <c r="G7212" i="18"/>
  <c r="H7212" i="18"/>
  <c r="I7212" i="18"/>
  <c r="J7212" i="18"/>
  <c r="K7212" i="18"/>
  <c r="L7212" i="18"/>
  <c r="M7212" i="18"/>
  <c r="N7212" i="18"/>
  <c r="A7213" i="18"/>
  <c r="B7213" i="18"/>
  <c r="C7213" i="18"/>
  <c r="D7213" i="18"/>
  <c r="E7213" i="18"/>
  <c r="F7213" i="18"/>
  <c r="G7213" i="18"/>
  <c r="H7213" i="18"/>
  <c r="I7213" i="18"/>
  <c r="J7213" i="18"/>
  <c r="K7213" i="18"/>
  <c r="L7213" i="18"/>
  <c r="M7213" i="18"/>
  <c r="N7213" i="18"/>
  <c r="A7214" i="18"/>
  <c r="B7214" i="18"/>
  <c r="C7214" i="18"/>
  <c r="D7214" i="18"/>
  <c r="E7214" i="18"/>
  <c r="F7214" i="18"/>
  <c r="G7214" i="18"/>
  <c r="H7214" i="18"/>
  <c r="I7214" i="18"/>
  <c r="J7214" i="18"/>
  <c r="K7214" i="18"/>
  <c r="L7214" i="18"/>
  <c r="M7214" i="18"/>
  <c r="N7214" i="18"/>
  <c r="A7215" i="18"/>
  <c r="B7215" i="18"/>
  <c r="C7215" i="18"/>
  <c r="D7215" i="18"/>
  <c r="E7215" i="18"/>
  <c r="F7215" i="18"/>
  <c r="G7215" i="18"/>
  <c r="H7215" i="18"/>
  <c r="I7215" i="18"/>
  <c r="J7215" i="18"/>
  <c r="K7215" i="18"/>
  <c r="L7215" i="18"/>
  <c r="M7215" i="18"/>
  <c r="N7215" i="18"/>
  <c r="A7216" i="18"/>
  <c r="B7216" i="18"/>
  <c r="C7216" i="18"/>
  <c r="D7216" i="18"/>
  <c r="E7216" i="18"/>
  <c r="F7216" i="18"/>
  <c r="G7216" i="18"/>
  <c r="H7216" i="18"/>
  <c r="I7216" i="18"/>
  <c r="J7216" i="18"/>
  <c r="K7216" i="18"/>
  <c r="L7216" i="18"/>
  <c r="M7216" i="18"/>
  <c r="N7216" i="18"/>
  <c r="A7217" i="18"/>
  <c r="B7217" i="18"/>
  <c r="C7217" i="18"/>
  <c r="D7217" i="18"/>
  <c r="E7217" i="18"/>
  <c r="F7217" i="18"/>
  <c r="G7217" i="18"/>
  <c r="H7217" i="18"/>
  <c r="I7217" i="18"/>
  <c r="J7217" i="18"/>
  <c r="K7217" i="18"/>
  <c r="L7217" i="18"/>
  <c r="M7217" i="18"/>
  <c r="N7217" i="18"/>
  <c r="A7218" i="18"/>
  <c r="B7218" i="18"/>
  <c r="C7218" i="18"/>
  <c r="D7218" i="18"/>
  <c r="E7218" i="18"/>
  <c r="F7218" i="18"/>
  <c r="G7218" i="18"/>
  <c r="H7218" i="18"/>
  <c r="I7218" i="18"/>
  <c r="J7218" i="18"/>
  <c r="K7218" i="18"/>
  <c r="L7218" i="18"/>
  <c r="M7218" i="18"/>
  <c r="N7218" i="18"/>
  <c r="A7219" i="18"/>
  <c r="B7219" i="18"/>
  <c r="C7219" i="18"/>
  <c r="D7219" i="18"/>
  <c r="E7219" i="18"/>
  <c r="F7219" i="18"/>
  <c r="G7219" i="18"/>
  <c r="H7219" i="18"/>
  <c r="I7219" i="18"/>
  <c r="J7219" i="18"/>
  <c r="K7219" i="18"/>
  <c r="L7219" i="18"/>
  <c r="M7219" i="18"/>
  <c r="N7219" i="18"/>
  <c r="A7220" i="18"/>
  <c r="B7220" i="18"/>
  <c r="C7220" i="18"/>
  <c r="D7220" i="18"/>
  <c r="E7220" i="18"/>
  <c r="F7220" i="18"/>
  <c r="G7220" i="18"/>
  <c r="H7220" i="18"/>
  <c r="I7220" i="18"/>
  <c r="J7220" i="18"/>
  <c r="K7220" i="18"/>
  <c r="L7220" i="18"/>
  <c r="M7220" i="18"/>
  <c r="N7220" i="18"/>
  <c r="A7221" i="18"/>
  <c r="B7221" i="18"/>
  <c r="C7221" i="18"/>
  <c r="D7221" i="18"/>
  <c r="E7221" i="18"/>
  <c r="F7221" i="18"/>
  <c r="G7221" i="18"/>
  <c r="H7221" i="18"/>
  <c r="I7221" i="18"/>
  <c r="J7221" i="18"/>
  <c r="K7221" i="18"/>
  <c r="L7221" i="18"/>
  <c r="M7221" i="18"/>
  <c r="N7221" i="18"/>
  <c r="A7222" i="18"/>
  <c r="B7222" i="18"/>
  <c r="C7222" i="18"/>
  <c r="D7222" i="18"/>
  <c r="E7222" i="18"/>
  <c r="F7222" i="18"/>
  <c r="G7222" i="18"/>
  <c r="H7222" i="18"/>
  <c r="I7222" i="18"/>
  <c r="J7222" i="18"/>
  <c r="K7222" i="18"/>
  <c r="L7222" i="18"/>
  <c r="M7222" i="18"/>
  <c r="N7222" i="18"/>
  <c r="A7223" i="18"/>
  <c r="B7223" i="18"/>
  <c r="C7223" i="18"/>
  <c r="D7223" i="18"/>
  <c r="E7223" i="18"/>
  <c r="F7223" i="18"/>
  <c r="G7223" i="18"/>
  <c r="H7223" i="18"/>
  <c r="I7223" i="18"/>
  <c r="J7223" i="18"/>
  <c r="K7223" i="18"/>
  <c r="L7223" i="18"/>
  <c r="M7223" i="18"/>
  <c r="N7223" i="18"/>
  <c r="A7224" i="18"/>
  <c r="B7224" i="18"/>
  <c r="C7224" i="18"/>
  <c r="D7224" i="18"/>
  <c r="E7224" i="18"/>
  <c r="F7224" i="18"/>
  <c r="G7224" i="18"/>
  <c r="H7224" i="18"/>
  <c r="I7224" i="18"/>
  <c r="J7224" i="18"/>
  <c r="K7224" i="18"/>
  <c r="L7224" i="18"/>
  <c r="M7224" i="18"/>
  <c r="N7224" i="18"/>
  <c r="A7225" i="18"/>
  <c r="B7225" i="18"/>
  <c r="C7225" i="18"/>
  <c r="D7225" i="18"/>
  <c r="E7225" i="18"/>
  <c r="F7225" i="18"/>
  <c r="G7225" i="18"/>
  <c r="H7225" i="18"/>
  <c r="I7225" i="18"/>
  <c r="J7225" i="18"/>
  <c r="K7225" i="18"/>
  <c r="L7225" i="18"/>
  <c r="M7225" i="18"/>
  <c r="N7225" i="18"/>
  <c r="A7226" i="18"/>
  <c r="B7226" i="18"/>
  <c r="C7226" i="18"/>
  <c r="D7226" i="18"/>
  <c r="E7226" i="18"/>
  <c r="F7226" i="18"/>
  <c r="G7226" i="18"/>
  <c r="H7226" i="18"/>
  <c r="I7226" i="18"/>
  <c r="J7226" i="18"/>
  <c r="K7226" i="18"/>
  <c r="L7226" i="18"/>
  <c r="M7226" i="18"/>
  <c r="N7226" i="18"/>
  <c r="A7227" i="18"/>
  <c r="B7227" i="18"/>
  <c r="C7227" i="18"/>
  <c r="D7227" i="18"/>
  <c r="E7227" i="18"/>
  <c r="F7227" i="18"/>
  <c r="G7227" i="18"/>
  <c r="H7227" i="18"/>
  <c r="I7227" i="18"/>
  <c r="J7227" i="18"/>
  <c r="K7227" i="18"/>
  <c r="L7227" i="18"/>
  <c r="M7227" i="18"/>
  <c r="N7227" i="18"/>
  <c r="A7228" i="18"/>
  <c r="B7228" i="18"/>
  <c r="C7228" i="18"/>
  <c r="D7228" i="18"/>
  <c r="E7228" i="18"/>
  <c r="F7228" i="18"/>
  <c r="G7228" i="18"/>
  <c r="H7228" i="18"/>
  <c r="I7228" i="18"/>
  <c r="J7228" i="18"/>
  <c r="K7228" i="18"/>
  <c r="L7228" i="18"/>
  <c r="M7228" i="18"/>
  <c r="N7228" i="18"/>
  <c r="A7229" i="18"/>
  <c r="B7229" i="18"/>
  <c r="C7229" i="18"/>
  <c r="D7229" i="18"/>
  <c r="E7229" i="18"/>
  <c r="F7229" i="18"/>
  <c r="G7229" i="18"/>
  <c r="H7229" i="18"/>
  <c r="I7229" i="18"/>
  <c r="J7229" i="18"/>
  <c r="K7229" i="18"/>
  <c r="L7229" i="18"/>
  <c r="M7229" i="18"/>
  <c r="N7229" i="18"/>
  <c r="A7230" i="18"/>
  <c r="B7230" i="18"/>
  <c r="C7230" i="18"/>
  <c r="D7230" i="18"/>
  <c r="E7230" i="18"/>
  <c r="F7230" i="18"/>
  <c r="G7230" i="18"/>
  <c r="H7230" i="18"/>
  <c r="I7230" i="18"/>
  <c r="J7230" i="18"/>
  <c r="K7230" i="18"/>
  <c r="L7230" i="18"/>
  <c r="M7230" i="18"/>
  <c r="N7230" i="18"/>
  <c r="A7231" i="18"/>
  <c r="B7231" i="18"/>
  <c r="C7231" i="18"/>
  <c r="D7231" i="18"/>
  <c r="E7231" i="18"/>
  <c r="F7231" i="18"/>
  <c r="G7231" i="18"/>
  <c r="H7231" i="18"/>
  <c r="I7231" i="18"/>
  <c r="J7231" i="18"/>
  <c r="K7231" i="18"/>
  <c r="L7231" i="18"/>
  <c r="M7231" i="18"/>
  <c r="N7231" i="18"/>
  <c r="A7232" i="18"/>
  <c r="B7232" i="18"/>
  <c r="C7232" i="18"/>
  <c r="D7232" i="18"/>
  <c r="E7232" i="18"/>
  <c r="F7232" i="18"/>
  <c r="G7232" i="18"/>
  <c r="H7232" i="18"/>
  <c r="I7232" i="18"/>
  <c r="J7232" i="18"/>
  <c r="K7232" i="18"/>
  <c r="L7232" i="18"/>
  <c r="M7232" i="18"/>
  <c r="N7232" i="18"/>
  <c r="A7233" i="18"/>
  <c r="B7233" i="18"/>
  <c r="C7233" i="18"/>
  <c r="D7233" i="18"/>
  <c r="E7233" i="18"/>
  <c r="F7233" i="18"/>
  <c r="G7233" i="18"/>
  <c r="H7233" i="18"/>
  <c r="I7233" i="18"/>
  <c r="J7233" i="18"/>
  <c r="K7233" i="18"/>
  <c r="L7233" i="18"/>
  <c r="M7233" i="18"/>
  <c r="N7233" i="18"/>
  <c r="A7234" i="18"/>
  <c r="B7234" i="18"/>
  <c r="C7234" i="18"/>
  <c r="D7234" i="18"/>
  <c r="E7234" i="18"/>
  <c r="F7234" i="18"/>
  <c r="G7234" i="18"/>
  <c r="H7234" i="18"/>
  <c r="I7234" i="18"/>
  <c r="J7234" i="18"/>
  <c r="K7234" i="18"/>
  <c r="L7234" i="18"/>
  <c r="M7234" i="18"/>
  <c r="N7234" i="18"/>
  <c r="A7235" i="18"/>
  <c r="B7235" i="18"/>
  <c r="C7235" i="18"/>
  <c r="D7235" i="18"/>
  <c r="E7235" i="18"/>
  <c r="F7235" i="18"/>
  <c r="G7235" i="18"/>
  <c r="H7235" i="18"/>
  <c r="I7235" i="18"/>
  <c r="J7235" i="18"/>
  <c r="K7235" i="18"/>
  <c r="L7235" i="18"/>
  <c r="M7235" i="18"/>
  <c r="N7235" i="18"/>
  <c r="A7236" i="18"/>
  <c r="B7236" i="18"/>
  <c r="C7236" i="18"/>
  <c r="D7236" i="18"/>
  <c r="E7236" i="18"/>
  <c r="F7236" i="18"/>
  <c r="G7236" i="18"/>
  <c r="H7236" i="18"/>
  <c r="I7236" i="18"/>
  <c r="J7236" i="18"/>
  <c r="K7236" i="18"/>
  <c r="L7236" i="18"/>
  <c r="M7236" i="18"/>
  <c r="N7236" i="18"/>
  <c r="A7237" i="18"/>
  <c r="B7237" i="18"/>
  <c r="C7237" i="18"/>
  <c r="D7237" i="18"/>
  <c r="E7237" i="18"/>
  <c r="F7237" i="18"/>
  <c r="G7237" i="18"/>
  <c r="H7237" i="18"/>
  <c r="I7237" i="18"/>
  <c r="J7237" i="18"/>
  <c r="K7237" i="18"/>
  <c r="L7237" i="18"/>
  <c r="M7237" i="18"/>
  <c r="N7237" i="18"/>
  <c r="A7238" i="18"/>
  <c r="B7238" i="18"/>
  <c r="C7238" i="18"/>
  <c r="D7238" i="18"/>
  <c r="E7238" i="18"/>
  <c r="F7238" i="18"/>
  <c r="G7238" i="18"/>
  <c r="H7238" i="18"/>
  <c r="I7238" i="18"/>
  <c r="J7238" i="18"/>
  <c r="K7238" i="18"/>
  <c r="L7238" i="18"/>
  <c r="M7238" i="18"/>
  <c r="N7238" i="18"/>
  <c r="A7239" i="18"/>
  <c r="B7239" i="18"/>
  <c r="C7239" i="18"/>
  <c r="D7239" i="18"/>
  <c r="E7239" i="18"/>
  <c r="F7239" i="18"/>
  <c r="G7239" i="18"/>
  <c r="H7239" i="18"/>
  <c r="I7239" i="18"/>
  <c r="J7239" i="18"/>
  <c r="K7239" i="18"/>
  <c r="L7239" i="18"/>
  <c r="M7239" i="18"/>
  <c r="N7239" i="18"/>
  <c r="A7240" i="18"/>
  <c r="B7240" i="18"/>
  <c r="C7240" i="18"/>
  <c r="D7240" i="18"/>
  <c r="E7240" i="18"/>
  <c r="F7240" i="18"/>
  <c r="G7240" i="18"/>
  <c r="H7240" i="18"/>
  <c r="I7240" i="18"/>
  <c r="J7240" i="18"/>
  <c r="K7240" i="18"/>
  <c r="L7240" i="18"/>
  <c r="M7240" i="18"/>
  <c r="N7240" i="18"/>
  <c r="A7241" i="18"/>
  <c r="B7241" i="18"/>
  <c r="C7241" i="18"/>
  <c r="D7241" i="18"/>
  <c r="E7241" i="18"/>
  <c r="F7241" i="18"/>
  <c r="G7241" i="18"/>
  <c r="H7241" i="18"/>
  <c r="I7241" i="18"/>
  <c r="J7241" i="18"/>
  <c r="K7241" i="18"/>
  <c r="L7241" i="18"/>
  <c r="M7241" i="18"/>
  <c r="N7241" i="18"/>
  <c r="A7242" i="18"/>
  <c r="B7242" i="18"/>
  <c r="C7242" i="18"/>
  <c r="D7242" i="18"/>
  <c r="E7242" i="18"/>
  <c r="F7242" i="18"/>
  <c r="G7242" i="18"/>
  <c r="H7242" i="18"/>
  <c r="I7242" i="18"/>
  <c r="J7242" i="18"/>
  <c r="K7242" i="18"/>
  <c r="L7242" i="18"/>
  <c r="M7242" i="18"/>
  <c r="N7242" i="18"/>
  <c r="A7243" i="18"/>
  <c r="B7243" i="18"/>
  <c r="C7243" i="18"/>
  <c r="D7243" i="18"/>
  <c r="E7243" i="18"/>
  <c r="F7243" i="18"/>
  <c r="G7243" i="18"/>
  <c r="H7243" i="18"/>
  <c r="I7243" i="18"/>
  <c r="J7243" i="18"/>
  <c r="K7243" i="18"/>
  <c r="L7243" i="18"/>
  <c r="M7243" i="18"/>
  <c r="N7243" i="18"/>
  <c r="A7244" i="18"/>
  <c r="B7244" i="18"/>
  <c r="C7244" i="18"/>
  <c r="D7244" i="18"/>
  <c r="E7244" i="18"/>
  <c r="F7244" i="18"/>
  <c r="G7244" i="18"/>
  <c r="H7244" i="18"/>
  <c r="I7244" i="18"/>
  <c r="J7244" i="18"/>
  <c r="K7244" i="18"/>
  <c r="L7244" i="18"/>
  <c r="M7244" i="18"/>
  <c r="N7244" i="18"/>
  <c r="A7245" i="18"/>
  <c r="B7245" i="18"/>
  <c r="C7245" i="18"/>
  <c r="D7245" i="18"/>
  <c r="E7245" i="18"/>
  <c r="F7245" i="18"/>
  <c r="G7245" i="18"/>
  <c r="H7245" i="18"/>
  <c r="I7245" i="18"/>
  <c r="J7245" i="18"/>
  <c r="K7245" i="18"/>
  <c r="L7245" i="18"/>
  <c r="M7245" i="18"/>
  <c r="N7245" i="18"/>
  <c r="A7246" i="18"/>
  <c r="B7246" i="18"/>
  <c r="C7246" i="18"/>
  <c r="D7246" i="18"/>
  <c r="E7246" i="18"/>
  <c r="F7246" i="18"/>
  <c r="G7246" i="18"/>
  <c r="H7246" i="18"/>
  <c r="I7246" i="18"/>
  <c r="J7246" i="18"/>
  <c r="K7246" i="18"/>
  <c r="L7246" i="18"/>
  <c r="M7246" i="18"/>
  <c r="N7246" i="18"/>
  <c r="A7247" i="18"/>
  <c r="B7247" i="18"/>
  <c r="C7247" i="18"/>
  <c r="D7247" i="18"/>
  <c r="E7247" i="18"/>
  <c r="F7247" i="18"/>
  <c r="G7247" i="18"/>
  <c r="H7247" i="18"/>
  <c r="I7247" i="18"/>
  <c r="J7247" i="18"/>
  <c r="K7247" i="18"/>
  <c r="L7247" i="18"/>
  <c r="M7247" i="18"/>
  <c r="N7247" i="18"/>
  <c r="A7248" i="18"/>
  <c r="B7248" i="18"/>
  <c r="C7248" i="18"/>
  <c r="D7248" i="18"/>
  <c r="E7248" i="18"/>
  <c r="F7248" i="18"/>
  <c r="G7248" i="18"/>
  <c r="H7248" i="18"/>
  <c r="I7248" i="18"/>
  <c r="J7248" i="18"/>
  <c r="K7248" i="18"/>
  <c r="L7248" i="18"/>
  <c r="M7248" i="18"/>
  <c r="N7248" i="18"/>
  <c r="A7249" i="18"/>
  <c r="B7249" i="18"/>
  <c r="C7249" i="18"/>
  <c r="D7249" i="18"/>
  <c r="E7249" i="18"/>
  <c r="F7249" i="18"/>
  <c r="G7249" i="18"/>
  <c r="H7249" i="18"/>
  <c r="I7249" i="18"/>
  <c r="J7249" i="18"/>
  <c r="K7249" i="18"/>
  <c r="L7249" i="18"/>
  <c r="M7249" i="18"/>
  <c r="N7249" i="18"/>
  <c r="A7250" i="18"/>
  <c r="B7250" i="18"/>
  <c r="C7250" i="18"/>
  <c r="D7250" i="18"/>
  <c r="E7250" i="18"/>
  <c r="F7250" i="18"/>
  <c r="G7250" i="18"/>
  <c r="H7250" i="18"/>
  <c r="I7250" i="18"/>
  <c r="J7250" i="18"/>
  <c r="K7250" i="18"/>
  <c r="L7250" i="18"/>
  <c r="M7250" i="18"/>
  <c r="N7250" i="18"/>
  <c r="A7251" i="18"/>
  <c r="B7251" i="18"/>
  <c r="C7251" i="18"/>
  <c r="D7251" i="18"/>
  <c r="E7251" i="18"/>
  <c r="F7251" i="18"/>
  <c r="G7251" i="18"/>
  <c r="H7251" i="18"/>
  <c r="I7251" i="18"/>
  <c r="J7251" i="18"/>
  <c r="K7251" i="18"/>
  <c r="L7251" i="18"/>
  <c r="M7251" i="18"/>
  <c r="N7251" i="18"/>
  <c r="A7252" i="18"/>
  <c r="B7252" i="18"/>
  <c r="C7252" i="18"/>
  <c r="D7252" i="18"/>
  <c r="E7252" i="18"/>
  <c r="F7252" i="18"/>
  <c r="G7252" i="18"/>
  <c r="H7252" i="18"/>
  <c r="I7252" i="18"/>
  <c r="J7252" i="18"/>
  <c r="K7252" i="18"/>
  <c r="L7252" i="18"/>
  <c r="M7252" i="18"/>
  <c r="N7252" i="18"/>
  <c r="A7253" i="18"/>
  <c r="B7253" i="18"/>
  <c r="C7253" i="18"/>
  <c r="D7253" i="18"/>
  <c r="E7253" i="18"/>
  <c r="F7253" i="18"/>
  <c r="G7253" i="18"/>
  <c r="H7253" i="18"/>
  <c r="I7253" i="18"/>
  <c r="J7253" i="18"/>
  <c r="K7253" i="18"/>
  <c r="L7253" i="18"/>
  <c r="M7253" i="18"/>
  <c r="N7253" i="18"/>
  <c r="A7254" i="18"/>
  <c r="B7254" i="18"/>
  <c r="C7254" i="18"/>
  <c r="D7254" i="18"/>
  <c r="E7254" i="18"/>
  <c r="F7254" i="18"/>
  <c r="G7254" i="18"/>
  <c r="H7254" i="18"/>
  <c r="I7254" i="18"/>
  <c r="J7254" i="18"/>
  <c r="K7254" i="18"/>
  <c r="L7254" i="18"/>
  <c r="M7254" i="18"/>
  <c r="N7254" i="18"/>
  <c r="A7255" i="18"/>
  <c r="B7255" i="18"/>
  <c r="C7255" i="18"/>
  <c r="D7255" i="18"/>
  <c r="E7255" i="18"/>
  <c r="F7255" i="18"/>
  <c r="G7255" i="18"/>
  <c r="H7255" i="18"/>
  <c r="I7255" i="18"/>
  <c r="J7255" i="18"/>
  <c r="K7255" i="18"/>
  <c r="L7255" i="18"/>
  <c r="M7255" i="18"/>
  <c r="N7255" i="18"/>
  <c r="A7256" i="18"/>
  <c r="B7256" i="18"/>
  <c r="C7256" i="18"/>
  <c r="D7256" i="18"/>
  <c r="E7256" i="18"/>
  <c r="F7256" i="18"/>
  <c r="G7256" i="18"/>
  <c r="H7256" i="18"/>
  <c r="I7256" i="18"/>
  <c r="J7256" i="18"/>
  <c r="K7256" i="18"/>
  <c r="L7256" i="18"/>
  <c r="M7256" i="18"/>
  <c r="N7256" i="18"/>
  <c r="A7257" i="18"/>
  <c r="B7257" i="18"/>
  <c r="C7257" i="18"/>
  <c r="D7257" i="18"/>
  <c r="E7257" i="18"/>
  <c r="F7257" i="18"/>
  <c r="G7257" i="18"/>
  <c r="H7257" i="18"/>
  <c r="I7257" i="18"/>
  <c r="J7257" i="18"/>
  <c r="K7257" i="18"/>
  <c r="L7257" i="18"/>
  <c r="M7257" i="18"/>
  <c r="N7257" i="18"/>
  <c r="A7258" i="18"/>
  <c r="B7258" i="18"/>
  <c r="C7258" i="18"/>
  <c r="D7258" i="18"/>
  <c r="E7258" i="18"/>
  <c r="F7258" i="18"/>
  <c r="G7258" i="18"/>
  <c r="H7258" i="18"/>
  <c r="I7258" i="18"/>
  <c r="J7258" i="18"/>
  <c r="K7258" i="18"/>
  <c r="L7258" i="18"/>
  <c r="M7258" i="18"/>
  <c r="N7258" i="18"/>
  <c r="A7259" i="18"/>
  <c r="B7259" i="18"/>
  <c r="C7259" i="18"/>
  <c r="D7259" i="18"/>
  <c r="E7259" i="18"/>
  <c r="F7259" i="18"/>
  <c r="G7259" i="18"/>
  <c r="H7259" i="18"/>
  <c r="I7259" i="18"/>
  <c r="J7259" i="18"/>
  <c r="K7259" i="18"/>
  <c r="L7259" i="18"/>
  <c r="M7259" i="18"/>
  <c r="N7259" i="18"/>
  <c r="A7260" i="18"/>
  <c r="B7260" i="18"/>
  <c r="C7260" i="18"/>
  <c r="D7260" i="18"/>
  <c r="E7260" i="18"/>
  <c r="F7260" i="18"/>
  <c r="G7260" i="18"/>
  <c r="H7260" i="18"/>
  <c r="I7260" i="18"/>
  <c r="J7260" i="18"/>
  <c r="K7260" i="18"/>
  <c r="L7260" i="18"/>
  <c r="M7260" i="18"/>
  <c r="N7260" i="18"/>
  <c r="A7261" i="18"/>
  <c r="B7261" i="18"/>
  <c r="C7261" i="18"/>
  <c r="D7261" i="18"/>
  <c r="E7261" i="18"/>
  <c r="F7261" i="18"/>
  <c r="G7261" i="18"/>
  <c r="H7261" i="18"/>
  <c r="I7261" i="18"/>
  <c r="J7261" i="18"/>
  <c r="K7261" i="18"/>
  <c r="L7261" i="18"/>
  <c r="M7261" i="18"/>
  <c r="N7261" i="18"/>
  <c r="A7262" i="18"/>
  <c r="B7262" i="18"/>
  <c r="C7262" i="18"/>
  <c r="D7262" i="18"/>
  <c r="E7262" i="18"/>
  <c r="F7262" i="18"/>
  <c r="G7262" i="18"/>
  <c r="H7262" i="18"/>
  <c r="I7262" i="18"/>
  <c r="J7262" i="18"/>
  <c r="K7262" i="18"/>
  <c r="L7262" i="18"/>
  <c r="M7262" i="18"/>
  <c r="N7262" i="18"/>
  <c r="A7263" i="18"/>
  <c r="B7263" i="18"/>
  <c r="C7263" i="18"/>
  <c r="D7263" i="18"/>
  <c r="E7263" i="18"/>
  <c r="F7263" i="18"/>
  <c r="G7263" i="18"/>
  <c r="H7263" i="18"/>
  <c r="I7263" i="18"/>
  <c r="J7263" i="18"/>
  <c r="K7263" i="18"/>
  <c r="L7263" i="18"/>
  <c r="M7263" i="18"/>
  <c r="N7263" i="18"/>
  <c r="A7264" i="18"/>
  <c r="B7264" i="18"/>
  <c r="C7264" i="18"/>
  <c r="D7264" i="18"/>
  <c r="E7264" i="18"/>
  <c r="F7264" i="18"/>
  <c r="G7264" i="18"/>
  <c r="H7264" i="18"/>
  <c r="I7264" i="18"/>
  <c r="J7264" i="18"/>
  <c r="K7264" i="18"/>
  <c r="L7264" i="18"/>
  <c r="M7264" i="18"/>
  <c r="N7264" i="18"/>
  <c r="A7265" i="18"/>
  <c r="B7265" i="18"/>
  <c r="C7265" i="18"/>
  <c r="D7265" i="18"/>
  <c r="E7265" i="18"/>
  <c r="F7265" i="18"/>
  <c r="G7265" i="18"/>
  <c r="H7265" i="18"/>
  <c r="I7265" i="18"/>
  <c r="J7265" i="18"/>
  <c r="K7265" i="18"/>
  <c r="L7265" i="18"/>
  <c r="M7265" i="18"/>
  <c r="N7265" i="18"/>
  <c r="A7266" i="18"/>
  <c r="B7266" i="18"/>
  <c r="C7266" i="18"/>
  <c r="D7266" i="18"/>
  <c r="E7266" i="18"/>
  <c r="F7266" i="18"/>
  <c r="G7266" i="18"/>
  <c r="H7266" i="18"/>
  <c r="I7266" i="18"/>
  <c r="J7266" i="18"/>
  <c r="K7266" i="18"/>
  <c r="L7266" i="18"/>
  <c r="M7266" i="18"/>
  <c r="N7266" i="18"/>
  <c r="A7267" i="18"/>
  <c r="B7267" i="18"/>
  <c r="C7267" i="18"/>
  <c r="D7267" i="18"/>
  <c r="E7267" i="18"/>
  <c r="F7267" i="18"/>
  <c r="G7267" i="18"/>
  <c r="H7267" i="18"/>
  <c r="I7267" i="18"/>
  <c r="J7267" i="18"/>
  <c r="K7267" i="18"/>
  <c r="L7267" i="18"/>
  <c r="M7267" i="18"/>
  <c r="N7267" i="18"/>
  <c r="A7268" i="18"/>
  <c r="B7268" i="18"/>
  <c r="C7268" i="18"/>
  <c r="D7268" i="18"/>
  <c r="E7268" i="18"/>
  <c r="F7268" i="18"/>
  <c r="G7268" i="18"/>
  <c r="H7268" i="18"/>
  <c r="I7268" i="18"/>
  <c r="J7268" i="18"/>
  <c r="K7268" i="18"/>
  <c r="L7268" i="18"/>
  <c r="M7268" i="18"/>
  <c r="N7268" i="18"/>
  <c r="A7269" i="18"/>
  <c r="B7269" i="18"/>
  <c r="C7269" i="18"/>
  <c r="D7269" i="18"/>
  <c r="E7269" i="18"/>
  <c r="F7269" i="18"/>
  <c r="G7269" i="18"/>
  <c r="H7269" i="18"/>
  <c r="I7269" i="18"/>
  <c r="J7269" i="18"/>
  <c r="K7269" i="18"/>
  <c r="L7269" i="18"/>
  <c r="M7269" i="18"/>
  <c r="N7269" i="18"/>
  <c r="A7270" i="18"/>
  <c r="B7270" i="18"/>
  <c r="C7270" i="18"/>
  <c r="D7270" i="18"/>
  <c r="E7270" i="18"/>
  <c r="F7270" i="18"/>
  <c r="G7270" i="18"/>
  <c r="H7270" i="18"/>
  <c r="I7270" i="18"/>
  <c r="J7270" i="18"/>
  <c r="K7270" i="18"/>
  <c r="L7270" i="18"/>
  <c r="M7270" i="18"/>
  <c r="N7270" i="18"/>
  <c r="A7271" i="18"/>
  <c r="B7271" i="18"/>
  <c r="C7271" i="18"/>
  <c r="D7271" i="18"/>
  <c r="E7271" i="18"/>
  <c r="F7271" i="18"/>
  <c r="G7271" i="18"/>
  <c r="H7271" i="18"/>
  <c r="I7271" i="18"/>
  <c r="J7271" i="18"/>
  <c r="K7271" i="18"/>
  <c r="L7271" i="18"/>
  <c r="M7271" i="18"/>
  <c r="N7271" i="18"/>
  <c r="A7272" i="18"/>
  <c r="B7272" i="18"/>
  <c r="C7272" i="18"/>
  <c r="D7272" i="18"/>
  <c r="E7272" i="18"/>
  <c r="F7272" i="18"/>
  <c r="G7272" i="18"/>
  <c r="H7272" i="18"/>
  <c r="I7272" i="18"/>
  <c r="J7272" i="18"/>
  <c r="K7272" i="18"/>
  <c r="L7272" i="18"/>
  <c r="M7272" i="18"/>
  <c r="N7272" i="18"/>
  <c r="A7273" i="18"/>
  <c r="B7273" i="18"/>
  <c r="C7273" i="18"/>
  <c r="D7273" i="18"/>
  <c r="E7273" i="18"/>
  <c r="F7273" i="18"/>
  <c r="G7273" i="18"/>
  <c r="H7273" i="18"/>
  <c r="I7273" i="18"/>
  <c r="J7273" i="18"/>
  <c r="K7273" i="18"/>
  <c r="L7273" i="18"/>
  <c r="M7273" i="18"/>
  <c r="N7273" i="18"/>
  <c r="A7274" i="18"/>
  <c r="B7274" i="18"/>
  <c r="C7274" i="18"/>
  <c r="D7274" i="18"/>
  <c r="E7274" i="18"/>
  <c r="F7274" i="18"/>
  <c r="G7274" i="18"/>
  <c r="H7274" i="18"/>
  <c r="I7274" i="18"/>
  <c r="J7274" i="18"/>
  <c r="K7274" i="18"/>
  <c r="L7274" i="18"/>
  <c r="M7274" i="18"/>
  <c r="N7274" i="18"/>
  <c r="A7275" i="18"/>
  <c r="B7275" i="18"/>
  <c r="C7275" i="18"/>
  <c r="D7275" i="18"/>
  <c r="E7275" i="18"/>
  <c r="F7275" i="18"/>
  <c r="G7275" i="18"/>
  <c r="H7275" i="18"/>
  <c r="I7275" i="18"/>
  <c r="J7275" i="18"/>
  <c r="K7275" i="18"/>
  <c r="L7275" i="18"/>
  <c r="M7275" i="18"/>
  <c r="N7275" i="18"/>
  <c r="A7276" i="18"/>
  <c r="B7276" i="18"/>
  <c r="C7276" i="18"/>
  <c r="D7276" i="18"/>
  <c r="E7276" i="18"/>
  <c r="F7276" i="18"/>
  <c r="G7276" i="18"/>
  <c r="H7276" i="18"/>
  <c r="I7276" i="18"/>
  <c r="J7276" i="18"/>
  <c r="K7276" i="18"/>
  <c r="L7276" i="18"/>
  <c r="M7276" i="18"/>
  <c r="N7276" i="18"/>
  <c r="A7277" i="18"/>
  <c r="B7277" i="18"/>
  <c r="C7277" i="18"/>
  <c r="D7277" i="18"/>
  <c r="E7277" i="18"/>
  <c r="F7277" i="18"/>
  <c r="G7277" i="18"/>
  <c r="H7277" i="18"/>
  <c r="I7277" i="18"/>
  <c r="J7277" i="18"/>
  <c r="K7277" i="18"/>
  <c r="L7277" i="18"/>
  <c r="M7277" i="18"/>
  <c r="N7277" i="18"/>
  <c r="A7278" i="18"/>
  <c r="B7278" i="18"/>
  <c r="C7278" i="18"/>
  <c r="D7278" i="18"/>
  <c r="E7278" i="18"/>
  <c r="F7278" i="18"/>
  <c r="G7278" i="18"/>
  <c r="H7278" i="18"/>
  <c r="I7278" i="18"/>
  <c r="J7278" i="18"/>
  <c r="K7278" i="18"/>
  <c r="L7278" i="18"/>
  <c r="M7278" i="18"/>
  <c r="N7278" i="18"/>
  <c r="A7279" i="18"/>
  <c r="B7279" i="18"/>
  <c r="C7279" i="18"/>
  <c r="D7279" i="18"/>
  <c r="E7279" i="18"/>
  <c r="F7279" i="18"/>
  <c r="G7279" i="18"/>
  <c r="H7279" i="18"/>
  <c r="I7279" i="18"/>
  <c r="J7279" i="18"/>
  <c r="K7279" i="18"/>
  <c r="L7279" i="18"/>
  <c r="M7279" i="18"/>
  <c r="N7279" i="18"/>
  <c r="A7280" i="18"/>
  <c r="B7280" i="18"/>
  <c r="C7280" i="18"/>
  <c r="D7280" i="18"/>
  <c r="E7280" i="18"/>
  <c r="F7280" i="18"/>
  <c r="G7280" i="18"/>
  <c r="H7280" i="18"/>
  <c r="I7280" i="18"/>
  <c r="J7280" i="18"/>
  <c r="K7280" i="18"/>
  <c r="L7280" i="18"/>
  <c r="M7280" i="18"/>
  <c r="N7280" i="18"/>
  <c r="A7281" i="18"/>
  <c r="B7281" i="18"/>
  <c r="C7281" i="18"/>
  <c r="D7281" i="18"/>
  <c r="E7281" i="18"/>
  <c r="F7281" i="18"/>
  <c r="G7281" i="18"/>
  <c r="H7281" i="18"/>
  <c r="I7281" i="18"/>
  <c r="J7281" i="18"/>
  <c r="K7281" i="18"/>
  <c r="L7281" i="18"/>
  <c r="M7281" i="18"/>
  <c r="N7281" i="18"/>
  <c r="A7282" i="18"/>
  <c r="B7282" i="18"/>
  <c r="C7282" i="18"/>
  <c r="D7282" i="18"/>
  <c r="E7282" i="18"/>
  <c r="F7282" i="18"/>
  <c r="G7282" i="18"/>
  <c r="H7282" i="18"/>
  <c r="I7282" i="18"/>
  <c r="J7282" i="18"/>
  <c r="K7282" i="18"/>
  <c r="L7282" i="18"/>
  <c r="M7282" i="18"/>
  <c r="N7282" i="18"/>
  <c r="A7283" i="18"/>
  <c r="B7283" i="18"/>
  <c r="C7283" i="18"/>
  <c r="D7283" i="18"/>
  <c r="E7283" i="18"/>
  <c r="F7283" i="18"/>
  <c r="G7283" i="18"/>
  <c r="H7283" i="18"/>
  <c r="I7283" i="18"/>
  <c r="J7283" i="18"/>
  <c r="K7283" i="18"/>
  <c r="L7283" i="18"/>
  <c r="M7283" i="18"/>
  <c r="N7283" i="18"/>
  <c r="A7284" i="18"/>
  <c r="B7284" i="18"/>
  <c r="C7284" i="18"/>
  <c r="D7284" i="18"/>
  <c r="E7284" i="18"/>
  <c r="F7284" i="18"/>
  <c r="G7284" i="18"/>
  <c r="H7284" i="18"/>
  <c r="I7284" i="18"/>
  <c r="J7284" i="18"/>
  <c r="K7284" i="18"/>
  <c r="L7284" i="18"/>
  <c r="M7284" i="18"/>
  <c r="N7284" i="18"/>
  <c r="A7285" i="18"/>
  <c r="B7285" i="18"/>
  <c r="C7285" i="18"/>
  <c r="D7285" i="18"/>
  <c r="E7285" i="18"/>
  <c r="F7285" i="18"/>
  <c r="G7285" i="18"/>
  <c r="H7285" i="18"/>
  <c r="I7285" i="18"/>
  <c r="J7285" i="18"/>
  <c r="K7285" i="18"/>
  <c r="L7285" i="18"/>
  <c r="M7285" i="18"/>
  <c r="N7285" i="18"/>
  <c r="A7286" i="18"/>
  <c r="B7286" i="18"/>
  <c r="C7286" i="18"/>
  <c r="D7286" i="18"/>
  <c r="E7286" i="18"/>
  <c r="F7286" i="18"/>
  <c r="G7286" i="18"/>
  <c r="H7286" i="18"/>
  <c r="I7286" i="18"/>
  <c r="J7286" i="18"/>
  <c r="K7286" i="18"/>
  <c r="L7286" i="18"/>
  <c r="M7286" i="18"/>
  <c r="N7286" i="18"/>
  <c r="A7287" i="18"/>
  <c r="B7287" i="18"/>
  <c r="C7287" i="18"/>
  <c r="D7287" i="18"/>
  <c r="E7287" i="18"/>
  <c r="F7287" i="18"/>
  <c r="G7287" i="18"/>
  <c r="H7287" i="18"/>
  <c r="I7287" i="18"/>
  <c r="J7287" i="18"/>
  <c r="K7287" i="18"/>
  <c r="L7287" i="18"/>
  <c r="M7287" i="18"/>
  <c r="N7287" i="18"/>
  <c r="A7288" i="18"/>
  <c r="B7288" i="18"/>
  <c r="C7288" i="18"/>
  <c r="D7288" i="18"/>
  <c r="E7288" i="18"/>
  <c r="F7288" i="18"/>
  <c r="G7288" i="18"/>
  <c r="H7288" i="18"/>
  <c r="I7288" i="18"/>
  <c r="J7288" i="18"/>
  <c r="K7288" i="18"/>
  <c r="L7288" i="18"/>
  <c r="M7288" i="18"/>
  <c r="N7288" i="18"/>
  <c r="A7289" i="18"/>
  <c r="B7289" i="18"/>
  <c r="C7289" i="18"/>
  <c r="D7289" i="18"/>
  <c r="E7289" i="18"/>
  <c r="F7289" i="18"/>
  <c r="G7289" i="18"/>
  <c r="H7289" i="18"/>
  <c r="I7289" i="18"/>
  <c r="J7289" i="18"/>
  <c r="K7289" i="18"/>
  <c r="L7289" i="18"/>
  <c r="M7289" i="18"/>
  <c r="N7289" i="18"/>
  <c r="A7290" i="18"/>
  <c r="B7290" i="18"/>
  <c r="C7290" i="18"/>
  <c r="D7290" i="18"/>
  <c r="E7290" i="18"/>
  <c r="F7290" i="18"/>
  <c r="G7290" i="18"/>
  <c r="H7290" i="18"/>
  <c r="I7290" i="18"/>
  <c r="J7290" i="18"/>
  <c r="K7290" i="18"/>
  <c r="L7290" i="18"/>
  <c r="M7290" i="18"/>
  <c r="N7290" i="18"/>
  <c r="A7291" i="18"/>
  <c r="B7291" i="18"/>
  <c r="C7291" i="18"/>
  <c r="D7291" i="18"/>
  <c r="E7291" i="18"/>
  <c r="F7291" i="18"/>
  <c r="G7291" i="18"/>
  <c r="H7291" i="18"/>
  <c r="I7291" i="18"/>
  <c r="J7291" i="18"/>
  <c r="K7291" i="18"/>
  <c r="L7291" i="18"/>
  <c r="M7291" i="18"/>
  <c r="N7291" i="18"/>
  <c r="A7292" i="18"/>
  <c r="B7292" i="18"/>
  <c r="C7292" i="18"/>
  <c r="D7292" i="18"/>
  <c r="E7292" i="18"/>
  <c r="F7292" i="18"/>
  <c r="G7292" i="18"/>
  <c r="H7292" i="18"/>
  <c r="I7292" i="18"/>
  <c r="J7292" i="18"/>
  <c r="K7292" i="18"/>
  <c r="L7292" i="18"/>
  <c r="M7292" i="18"/>
  <c r="N7292" i="18"/>
  <c r="A7293" i="18"/>
  <c r="B7293" i="18"/>
  <c r="C7293" i="18"/>
  <c r="D7293" i="18"/>
  <c r="E7293" i="18"/>
  <c r="F7293" i="18"/>
  <c r="G7293" i="18"/>
  <c r="H7293" i="18"/>
  <c r="I7293" i="18"/>
  <c r="J7293" i="18"/>
  <c r="K7293" i="18"/>
  <c r="L7293" i="18"/>
  <c r="M7293" i="18"/>
  <c r="N7293" i="18"/>
  <c r="A7294" i="18"/>
  <c r="B7294" i="18"/>
  <c r="C7294" i="18"/>
  <c r="D7294" i="18"/>
  <c r="E7294" i="18"/>
  <c r="F7294" i="18"/>
  <c r="G7294" i="18"/>
  <c r="H7294" i="18"/>
  <c r="I7294" i="18"/>
  <c r="J7294" i="18"/>
  <c r="K7294" i="18"/>
  <c r="L7294" i="18"/>
  <c r="M7294" i="18"/>
  <c r="N7294" i="18"/>
  <c r="A7295" i="18"/>
  <c r="B7295" i="18"/>
  <c r="C7295" i="18"/>
  <c r="D7295" i="18"/>
  <c r="E7295" i="18"/>
  <c r="F7295" i="18"/>
  <c r="G7295" i="18"/>
  <c r="H7295" i="18"/>
  <c r="I7295" i="18"/>
  <c r="J7295" i="18"/>
  <c r="K7295" i="18"/>
  <c r="L7295" i="18"/>
  <c r="M7295" i="18"/>
  <c r="N7295" i="18"/>
  <c r="A7296" i="18"/>
  <c r="B7296" i="18"/>
  <c r="C7296" i="18"/>
  <c r="D7296" i="18"/>
  <c r="E7296" i="18"/>
  <c r="F7296" i="18"/>
  <c r="G7296" i="18"/>
  <c r="H7296" i="18"/>
  <c r="I7296" i="18"/>
  <c r="J7296" i="18"/>
  <c r="K7296" i="18"/>
  <c r="L7296" i="18"/>
  <c r="M7296" i="18"/>
  <c r="N7296" i="18"/>
  <c r="A7297" i="18"/>
  <c r="B7297" i="18"/>
  <c r="C7297" i="18"/>
  <c r="D7297" i="18"/>
  <c r="E7297" i="18"/>
  <c r="F7297" i="18"/>
  <c r="G7297" i="18"/>
  <c r="H7297" i="18"/>
  <c r="I7297" i="18"/>
  <c r="J7297" i="18"/>
  <c r="K7297" i="18"/>
  <c r="L7297" i="18"/>
  <c r="M7297" i="18"/>
  <c r="N7297" i="18"/>
  <c r="A7298" i="18"/>
  <c r="B7298" i="18"/>
  <c r="C7298" i="18"/>
  <c r="D7298" i="18"/>
  <c r="E7298" i="18"/>
  <c r="F7298" i="18"/>
  <c r="G7298" i="18"/>
  <c r="H7298" i="18"/>
  <c r="I7298" i="18"/>
  <c r="J7298" i="18"/>
  <c r="K7298" i="18"/>
  <c r="L7298" i="18"/>
  <c r="M7298" i="18"/>
  <c r="N7298" i="18"/>
  <c r="A7299" i="18"/>
  <c r="B7299" i="18"/>
  <c r="C7299" i="18"/>
  <c r="D7299" i="18"/>
  <c r="E7299" i="18"/>
  <c r="F7299" i="18"/>
  <c r="G7299" i="18"/>
  <c r="H7299" i="18"/>
  <c r="I7299" i="18"/>
  <c r="J7299" i="18"/>
  <c r="K7299" i="18"/>
  <c r="L7299" i="18"/>
  <c r="M7299" i="18"/>
  <c r="N7299" i="18"/>
  <c r="A7300" i="18"/>
  <c r="B7300" i="18"/>
  <c r="C7300" i="18"/>
  <c r="D7300" i="18"/>
  <c r="E7300" i="18"/>
  <c r="F7300" i="18"/>
  <c r="G7300" i="18"/>
  <c r="H7300" i="18"/>
  <c r="I7300" i="18"/>
  <c r="J7300" i="18"/>
  <c r="K7300" i="18"/>
  <c r="L7300" i="18"/>
  <c r="M7300" i="18"/>
  <c r="N7300" i="18"/>
  <c r="A7301" i="18"/>
  <c r="B7301" i="18"/>
  <c r="C7301" i="18"/>
  <c r="D7301" i="18"/>
  <c r="E7301" i="18"/>
  <c r="F7301" i="18"/>
  <c r="G7301" i="18"/>
  <c r="H7301" i="18"/>
  <c r="I7301" i="18"/>
  <c r="J7301" i="18"/>
  <c r="K7301" i="18"/>
  <c r="L7301" i="18"/>
  <c r="M7301" i="18"/>
  <c r="N7301" i="18"/>
  <c r="A7302" i="18"/>
  <c r="B7302" i="18"/>
  <c r="C7302" i="18"/>
  <c r="D7302" i="18"/>
  <c r="E7302" i="18"/>
  <c r="F7302" i="18"/>
  <c r="G7302" i="18"/>
  <c r="H7302" i="18"/>
  <c r="I7302" i="18"/>
  <c r="J7302" i="18"/>
  <c r="K7302" i="18"/>
  <c r="L7302" i="18"/>
  <c r="M7302" i="18"/>
  <c r="N7302" i="18"/>
  <c r="A7303" i="18"/>
  <c r="B7303" i="18"/>
  <c r="C7303" i="18"/>
  <c r="D7303" i="18"/>
  <c r="E7303" i="18"/>
  <c r="F7303" i="18"/>
  <c r="G7303" i="18"/>
  <c r="H7303" i="18"/>
  <c r="I7303" i="18"/>
  <c r="J7303" i="18"/>
  <c r="K7303" i="18"/>
  <c r="L7303" i="18"/>
  <c r="M7303" i="18"/>
  <c r="N7303" i="18"/>
  <c r="A7304" i="18"/>
  <c r="B7304" i="18"/>
  <c r="C7304" i="18"/>
  <c r="D7304" i="18"/>
  <c r="E7304" i="18"/>
  <c r="F7304" i="18"/>
  <c r="G7304" i="18"/>
  <c r="H7304" i="18"/>
  <c r="I7304" i="18"/>
  <c r="J7304" i="18"/>
  <c r="K7304" i="18"/>
  <c r="L7304" i="18"/>
  <c r="M7304" i="18"/>
  <c r="N7304" i="18"/>
  <c r="A7305" i="18"/>
  <c r="B7305" i="18"/>
  <c r="C7305" i="18"/>
  <c r="D7305" i="18"/>
  <c r="E7305" i="18"/>
  <c r="F7305" i="18"/>
  <c r="G7305" i="18"/>
  <c r="H7305" i="18"/>
  <c r="I7305" i="18"/>
  <c r="J7305" i="18"/>
  <c r="K7305" i="18"/>
  <c r="L7305" i="18"/>
  <c r="M7305" i="18"/>
  <c r="N7305" i="18"/>
  <c r="A7306" i="18"/>
  <c r="B7306" i="18"/>
  <c r="C7306" i="18"/>
  <c r="D7306" i="18"/>
  <c r="E7306" i="18"/>
  <c r="F7306" i="18"/>
  <c r="G7306" i="18"/>
  <c r="H7306" i="18"/>
  <c r="I7306" i="18"/>
  <c r="J7306" i="18"/>
  <c r="K7306" i="18"/>
  <c r="L7306" i="18"/>
  <c r="M7306" i="18"/>
  <c r="N7306" i="18"/>
  <c r="A7307" i="18"/>
  <c r="B7307" i="18"/>
  <c r="C7307" i="18"/>
  <c r="D7307" i="18"/>
  <c r="E7307" i="18"/>
  <c r="F7307" i="18"/>
  <c r="G7307" i="18"/>
  <c r="H7307" i="18"/>
  <c r="I7307" i="18"/>
  <c r="J7307" i="18"/>
  <c r="K7307" i="18"/>
  <c r="L7307" i="18"/>
  <c r="M7307" i="18"/>
  <c r="N7307" i="18"/>
  <c r="A7308" i="18"/>
  <c r="B7308" i="18"/>
  <c r="C7308" i="18"/>
  <c r="D7308" i="18"/>
  <c r="E7308" i="18"/>
  <c r="F7308" i="18"/>
  <c r="G7308" i="18"/>
  <c r="H7308" i="18"/>
  <c r="I7308" i="18"/>
  <c r="J7308" i="18"/>
  <c r="K7308" i="18"/>
  <c r="L7308" i="18"/>
  <c r="M7308" i="18"/>
  <c r="N7308" i="18"/>
  <c r="A7309" i="18"/>
  <c r="B7309" i="18"/>
  <c r="C7309" i="18"/>
  <c r="D7309" i="18"/>
  <c r="E7309" i="18"/>
  <c r="F7309" i="18"/>
  <c r="G7309" i="18"/>
  <c r="H7309" i="18"/>
  <c r="I7309" i="18"/>
  <c r="J7309" i="18"/>
  <c r="K7309" i="18"/>
  <c r="L7309" i="18"/>
  <c r="M7309" i="18"/>
  <c r="N7309" i="18"/>
  <c r="A7310" i="18"/>
  <c r="B7310" i="18"/>
  <c r="C7310" i="18"/>
  <c r="D7310" i="18"/>
  <c r="E7310" i="18"/>
  <c r="F7310" i="18"/>
  <c r="G7310" i="18"/>
  <c r="H7310" i="18"/>
  <c r="I7310" i="18"/>
  <c r="J7310" i="18"/>
  <c r="K7310" i="18"/>
  <c r="L7310" i="18"/>
  <c r="M7310" i="18"/>
  <c r="N7310" i="18"/>
  <c r="A7311" i="18"/>
  <c r="B7311" i="18"/>
  <c r="C7311" i="18"/>
  <c r="D7311" i="18"/>
  <c r="E7311" i="18"/>
  <c r="F7311" i="18"/>
  <c r="G7311" i="18"/>
  <c r="H7311" i="18"/>
  <c r="I7311" i="18"/>
  <c r="J7311" i="18"/>
  <c r="K7311" i="18"/>
  <c r="L7311" i="18"/>
  <c r="M7311" i="18"/>
  <c r="N7311" i="18"/>
  <c r="A7312" i="18"/>
  <c r="B7312" i="18"/>
  <c r="C7312" i="18"/>
  <c r="D7312" i="18"/>
  <c r="E7312" i="18"/>
  <c r="F7312" i="18"/>
  <c r="G7312" i="18"/>
  <c r="H7312" i="18"/>
  <c r="I7312" i="18"/>
  <c r="J7312" i="18"/>
  <c r="K7312" i="18"/>
  <c r="L7312" i="18"/>
  <c r="M7312" i="18"/>
  <c r="N7312" i="18"/>
  <c r="A7313" i="18"/>
  <c r="B7313" i="18"/>
  <c r="C7313" i="18"/>
  <c r="D7313" i="18"/>
  <c r="E7313" i="18"/>
  <c r="F7313" i="18"/>
  <c r="G7313" i="18"/>
  <c r="H7313" i="18"/>
  <c r="I7313" i="18"/>
  <c r="J7313" i="18"/>
  <c r="K7313" i="18"/>
  <c r="L7313" i="18"/>
  <c r="M7313" i="18"/>
  <c r="N7313" i="18"/>
  <c r="A7314" i="18"/>
  <c r="B7314" i="18"/>
  <c r="C7314" i="18"/>
  <c r="D7314" i="18"/>
  <c r="E7314" i="18"/>
  <c r="F7314" i="18"/>
  <c r="G7314" i="18"/>
  <c r="H7314" i="18"/>
  <c r="I7314" i="18"/>
  <c r="J7314" i="18"/>
  <c r="K7314" i="18"/>
  <c r="L7314" i="18"/>
  <c r="M7314" i="18"/>
  <c r="N7314" i="18"/>
  <c r="A7315" i="18"/>
  <c r="B7315" i="18"/>
  <c r="C7315" i="18"/>
  <c r="D7315" i="18"/>
  <c r="E7315" i="18"/>
  <c r="F7315" i="18"/>
  <c r="G7315" i="18"/>
  <c r="H7315" i="18"/>
  <c r="I7315" i="18"/>
  <c r="J7315" i="18"/>
  <c r="K7315" i="18"/>
  <c r="L7315" i="18"/>
  <c r="M7315" i="18"/>
  <c r="N7315" i="18"/>
  <c r="A7316" i="18"/>
  <c r="B7316" i="18"/>
  <c r="C7316" i="18"/>
  <c r="D7316" i="18"/>
  <c r="E7316" i="18"/>
  <c r="F7316" i="18"/>
  <c r="G7316" i="18"/>
  <c r="H7316" i="18"/>
  <c r="I7316" i="18"/>
  <c r="J7316" i="18"/>
  <c r="K7316" i="18"/>
  <c r="L7316" i="18"/>
  <c r="M7316" i="18"/>
  <c r="N7316" i="18"/>
  <c r="A7317" i="18"/>
  <c r="B7317" i="18"/>
  <c r="C7317" i="18"/>
  <c r="D7317" i="18"/>
  <c r="E7317" i="18"/>
  <c r="F7317" i="18"/>
  <c r="G7317" i="18"/>
  <c r="H7317" i="18"/>
  <c r="I7317" i="18"/>
  <c r="J7317" i="18"/>
  <c r="K7317" i="18"/>
  <c r="L7317" i="18"/>
  <c r="M7317" i="18"/>
  <c r="N7317" i="18"/>
  <c r="A7318" i="18"/>
  <c r="B7318" i="18"/>
  <c r="C7318" i="18"/>
  <c r="D7318" i="18"/>
  <c r="E7318" i="18"/>
  <c r="F7318" i="18"/>
  <c r="G7318" i="18"/>
  <c r="H7318" i="18"/>
  <c r="I7318" i="18"/>
  <c r="J7318" i="18"/>
  <c r="K7318" i="18"/>
  <c r="L7318" i="18"/>
  <c r="M7318" i="18"/>
  <c r="N7318" i="18"/>
  <c r="A7319" i="18"/>
  <c r="B7319" i="18"/>
  <c r="C7319" i="18"/>
  <c r="D7319" i="18"/>
  <c r="E7319" i="18"/>
  <c r="F7319" i="18"/>
  <c r="G7319" i="18"/>
  <c r="H7319" i="18"/>
  <c r="I7319" i="18"/>
  <c r="J7319" i="18"/>
  <c r="K7319" i="18"/>
  <c r="L7319" i="18"/>
  <c r="M7319" i="18"/>
  <c r="N7319" i="18"/>
  <c r="A7320" i="18"/>
  <c r="B7320" i="18"/>
  <c r="C7320" i="18"/>
  <c r="D7320" i="18"/>
  <c r="E7320" i="18"/>
  <c r="F7320" i="18"/>
  <c r="G7320" i="18"/>
  <c r="H7320" i="18"/>
  <c r="I7320" i="18"/>
  <c r="J7320" i="18"/>
  <c r="K7320" i="18"/>
  <c r="L7320" i="18"/>
  <c r="M7320" i="18"/>
  <c r="N7320" i="18"/>
  <c r="A7321" i="18"/>
  <c r="B7321" i="18"/>
  <c r="C7321" i="18"/>
  <c r="D7321" i="18"/>
  <c r="E7321" i="18"/>
  <c r="F7321" i="18"/>
  <c r="G7321" i="18"/>
  <c r="H7321" i="18"/>
  <c r="I7321" i="18"/>
  <c r="J7321" i="18"/>
  <c r="K7321" i="18"/>
  <c r="L7321" i="18"/>
  <c r="M7321" i="18"/>
  <c r="N7321" i="18"/>
  <c r="A7322" i="18"/>
  <c r="B7322" i="18"/>
  <c r="C7322" i="18"/>
  <c r="D7322" i="18"/>
  <c r="E7322" i="18"/>
  <c r="F7322" i="18"/>
  <c r="G7322" i="18"/>
  <c r="H7322" i="18"/>
  <c r="I7322" i="18"/>
  <c r="J7322" i="18"/>
  <c r="K7322" i="18"/>
  <c r="L7322" i="18"/>
  <c r="M7322" i="18"/>
  <c r="N7322" i="18"/>
  <c r="A7323" i="18"/>
  <c r="B7323" i="18"/>
  <c r="C7323" i="18"/>
  <c r="D7323" i="18"/>
  <c r="E7323" i="18"/>
  <c r="F7323" i="18"/>
  <c r="G7323" i="18"/>
  <c r="H7323" i="18"/>
  <c r="I7323" i="18"/>
  <c r="J7323" i="18"/>
  <c r="K7323" i="18"/>
  <c r="L7323" i="18"/>
  <c r="M7323" i="18"/>
  <c r="N7323" i="18"/>
  <c r="A7324" i="18"/>
  <c r="B7324" i="18"/>
  <c r="C7324" i="18"/>
  <c r="D7324" i="18"/>
  <c r="E7324" i="18"/>
  <c r="F7324" i="18"/>
  <c r="G7324" i="18"/>
  <c r="H7324" i="18"/>
  <c r="I7324" i="18"/>
  <c r="J7324" i="18"/>
  <c r="K7324" i="18"/>
  <c r="L7324" i="18"/>
  <c r="M7324" i="18"/>
  <c r="N7324" i="18"/>
  <c r="A7325" i="18"/>
  <c r="B7325" i="18"/>
  <c r="C7325" i="18"/>
  <c r="D7325" i="18"/>
  <c r="E7325" i="18"/>
  <c r="F7325" i="18"/>
  <c r="G7325" i="18"/>
  <c r="H7325" i="18"/>
  <c r="I7325" i="18"/>
  <c r="J7325" i="18"/>
  <c r="K7325" i="18"/>
  <c r="L7325" i="18"/>
  <c r="M7325" i="18"/>
  <c r="N7325" i="18"/>
  <c r="A7326" i="18"/>
  <c r="B7326" i="18"/>
  <c r="C7326" i="18"/>
  <c r="D7326" i="18"/>
  <c r="E7326" i="18"/>
  <c r="F7326" i="18"/>
  <c r="G7326" i="18"/>
  <c r="H7326" i="18"/>
  <c r="I7326" i="18"/>
  <c r="J7326" i="18"/>
  <c r="K7326" i="18"/>
  <c r="L7326" i="18"/>
  <c r="M7326" i="18"/>
  <c r="N7326" i="18"/>
  <c r="A7327" i="18"/>
  <c r="B7327" i="18"/>
  <c r="C7327" i="18"/>
  <c r="D7327" i="18"/>
  <c r="E7327" i="18"/>
  <c r="F7327" i="18"/>
  <c r="G7327" i="18"/>
  <c r="H7327" i="18"/>
  <c r="I7327" i="18"/>
  <c r="J7327" i="18"/>
  <c r="K7327" i="18"/>
  <c r="L7327" i="18"/>
  <c r="M7327" i="18"/>
  <c r="N7327" i="18"/>
  <c r="A7328" i="18"/>
  <c r="B7328" i="18"/>
  <c r="C7328" i="18"/>
  <c r="D7328" i="18"/>
  <c r="E7328" i="18"/>
  <c r="F7328" i="18"/>
  <c r="G7328" i="18"/>
  <c r="H7328" i="18"/>
  <c r="I7328" i="18"/>
  <c r="J7328" i="18"/>
  <c r="K7328" i="18"/>
  <c r="L7328" i="18"/>
  <c r="M7328" i="18"/>
  <c r="N7328" i="18"/>
  <c r="A7329" i="18"/>
  <c r="B7329" i="18"/>
  <c r="C7329" i="18"/>
  <c r="D7329" i="18"/>
  <c r="E7329" i="18"/>
  <c r="F7329" i="18"/>
  <c r="G7329" i="18"/>
  <c r="H7329" i="18"/>
  <c r="I7329" i="18"/>
  <c r="J7329" i="18"/>
  <c r="K7329" i="18"/>
  <c r="L7329" i="18"/>
  <c r="M7329" i="18"/>
  <c r="N7329" i="18"/>
  <c r="A7330" i="18"/>
  <c r="B7330" i="18"/>
  <c r="C7330" i="18"/>
  <c r="D7330" i="18"/>
  <c r="E7330" i="18"/>
  <c r="F7330" i="18"/>
  <c r="G7330" i="18"/>
  <c r="H7330" i="18"/>
  <c r="I7330" i="18"/>
  <c r="J7330" i="18"/>
  <c r="K7330" i="18"/>
  <c r="L7330" i="18"/>
  <c r="M7330" i="18"/>
  <c r="N7330" i="18"/>
  <c r="A7331" i="18"/>
  <c r="B7331" i="18"/>
  <c r="C7331" i="18"/>
  <c r="D7331" i="18"/>
  <c r="E7331" i="18"/>
  <c r="F7331" i="18"/>
  <c r="G7331" i="18"/>
  <c r="H7331" i="18"/>
  <c r="I7331" i="18"/>
  <c r="J7331" i="18"/>
  <c r="K7331" i="18"/>
  <c r="L7331" i="18"/>
  <c r="M7331" i="18"/>
  <c r="N7331" i="18"/>
  <c r="A7332" i="18"/>
  <c r="B7332" i="18"/>
  <c r="C7332" i="18"/>
  <c r="D7332" i="18"/>
  <c r="E7332" i="18"/>
  <c r="F7332" i="18"/>
  <c r="G7332" i="18"/>
  <c r="H7332" i="18"/>
  <c r="I7332" i="18"/>
  <c r="J7332" i="18"/>
  <c r="K7332" i="18"/>
  <c r="L7332" i="18"/>
  <c r="M7332" i="18"/>
  <c r="N7332" i="18"/>
  <c r="A7333" i="18"/>
  <c r="B7333" i="18"/>
  <c r="C7333" i="18"/>
  <c r="D7333" i="18"/>
  <c r="E7333" i="18"/>
  <c r="F7333" i="18"/>
  <c r="G7333" i="18"/>
  <c r="H7333" i="18"/>
  <c r="I7333" i="18"/>
  <c r="J7333" i="18"/>
  <c r="K7333" i="18"/>
  <c r="L7333" i="18"/>
  <c r="M7333" i="18"/>
  <c r="N7333" i="18"/>
  <c r="A7334" i="18"/>
  <c r="B7334" i="18"/>
  <c r="C7334" i="18"/>
  <c r="D7334" i="18"/>
  <c r="E7334" i="18"/>
  <c r="F7334" i="18"/>
  <c r="G7334" i="18"/>
  <c r="H7334" i="18"/>
  <c r="I7334" i="18"/>
  <c r="J7334" i="18"/>
  <c r="K7334" i="18"/>
  <c r="L7334" i="18"/>
  <c r="M7334" i="18"/>
  <c r="N7334" i="18"/>
  <c r="A7335" i="18"/>
  <c r="B7335" i="18"/>
  <c r="C7335" i="18"/>
  <c r="D7335" i="18"/>
  <c r="E7335" i="18"/>
  <c r="F7335" i="18"/>
  <c r="G7335" i="18"/>
  <c r="H7335" i="18"/>
  <c r="I7335" i="18"/>
  <c r="J7335" i="18"/>
  <c r="K7335" i="18"/>
  <c r="L7335" i="18"/>
  <c r="M7335" i="18"/>
  <c r="N7335" i="18"/>
  <c r="A7336" i="18"/>
  <c r="B7336" i="18"/>
  <c r="C7336" i="18"/>
  <c r="D7336" i="18"/>
  <c r="E7336" i="18"/>
  <c r="F7336" i="18"/>
  <c r="G7336" i="18"/>
  <c r="H7336" i="18"/>
  <c r="I7336" i="18"/>
  <c r="J7336" i="18"/>
  <c r="K7336" i="18"/>
  <c r="L7336" i="18"/>
  <c r="M7336" i="18"/>
  <c r="N7336" i="18"/>
  <c r="A7337" i="18"/>
  <c r="B7337" i="18"/>
  <c r="C7337" i="18"/>
  <c r="D7337" i="18"/>
  <c r="E7337" i="18"/>
  <c r="F7337" i="18"/>
  <c r="G7337" i="18"/>
  <c r="H7337" i="18"/>
  <c r="I7337" i="18"/>
  <c r="J7337" i="18"/>
  <c r="K7337" i="18"/>
  <c r="L7337" i="18"/>
  <c r="M7337" i="18"/>
  <c r="N7337" i="18"/>
  <c r="A7338" i="18"/>
  <c r="B7338" i="18"/>
  <c r="C7338" i="18"/>
  <c r="D7338" i="18"/>
  <c r="E7338" i="18"/>
  <c r="F7338" i="18"/>
  <c r="G7338" i="18"/>
  <c r="H7338" i="18"/>
  <c r="I7338" i="18"/>
  <c r="J7338" i="18"/>
  <c r="K7338" i="18"/>
  <c r="L7338" i="18"/>
  <c r="M7338" i="18"/>
  <c r="N7338" i="18"/>
  <c r="A7339" i="18"/>
  <c r="B7339" i="18"/>
  <c r="C7339" i="18"/>
  <c r="D7339" i="18"/>
  <c r="E7339" i="18"/>
  <c r="F7339" i="18"/>
  <c r="G7339" i="18"/>
  <c r="H7339" i="18"/>
  <c r="I7339" i="18"/>
  <c r="J7339" i="18"/>
  <c r="K7339" i="18"/>
  <c r="L7339" i="18"/>
  <c r="M7339" i="18"/>
  <c r="N7339" i="18"/>
  <c r="A7340" i="18"/>
  <c r="B7340" i="18"/>
  <c r="C7340" i="18"/>
  <c r="D7340" i="18"/>
  <c r="E7340" i="18"/>
  <c r="F7340" i="18"/>
  <c r="G7340" i="18"/>
  <c r="H7340" i="18"/>
  <c r="I7340" i="18"/>
  <c r="J7340" i="18"/>
  <c r="K7340" i="18"/>
  <c r="L7340" i="18"/>
  <c r="M7340" i="18"/>
  <c r="N7340" i="18"/>
  <c r="A7341" i="18"/>
  <c r="B7341" i="18"/>
  <c r="C7341" i="18"/>
  <c r="D7341" i="18"/>
  <c r="E7341" i="18"/>
  <c r="F7341" i="18"/>
  <c r="G7341" i="18"/>
  <c r="H7341" i="18"/>
  <c r="I7341" i="18"/>
  <c r="J7341" i="18"/>
  <c r="K7341" i="18"/>
  <c r="L7341" i="18"/>
  <c r="M7341" i="18"/>
  <c r="N7341" i="18"/>
  <c r="A7342" i="18"/>
  <c r="B7342" i="18"/>
  <c r="C7342" i="18"/>
  <c r="D7342" i="18"/>
  <c r="E7342" i="18"/>
  <c r="F7342" i="18"/>
  <c r="G7342" i="18"/>
  <c r="H7342" i="18"/>
  <c r="I7342" i="18"/>
  <c r="J7342" i="18"/>
  <c r="K7342" i="18"/>
  <c r="L7342" i="18"/>
  <c r="M7342" i="18"/>
  <c r="N7342" i="18"/>
  <c r="A7343" i="18"/>
  <c r="B7343" i="18"/>
  <c r="C7343" i="18"/>
  <c r="D7343" i="18"/>
  <c r="E7343" i="18"/>
  <c r="F7343" i="18"/>
  <c r="G7343" i="18"/>
  <c r="H7343" i="18"/>
  <c r="I7343" i="18"/>
  <c r="J7343" i="18"/>
  <c r="K7343" i="18"/>
  <c r="L7343" i="18"/>
  <c r="M7343" i="18"/>
  <c r="N7343" i="18"/>
  <c r="A7344" i="18"/>
  <c r="B7344" i="18"/>
  <c r="C7344" i="18"/>
  <c r="D7344" i="18"/>
  <c r="E7344" i="18"/>
  <c r="F7344" i="18"/>
  <c r="G7344" i="18"/>
  <c r="H7344" i="18"/>
  <c r="I7344" i="18"/>
  <c r="J7344" i="18"/>
  <c r="K7344" i="18"/>
  <c r="L7344" i="18"/>
  <c r="M7344" i="18"/>
  <c r="N7344" i="18"/>
  <c r="A7345" i="18"/>
  <c r="B7345" i="18"/>
  <c r="C7345" i="18"/>
  <c r="D7345" i="18"/>
  <c r="E7345" i="18"/>
  <c r="F7345" i="18"/>
  <c r="G7345" i="18"/>
  <c r="H7345" i="18"/>
  <c r="I7345" i="18"/>
  <c r="J7345" i="18"/>
  <c r="K7345" i="18"/>
  <c r="L7345" i="18"/>
  <c r="M7345" i="18"/>
  <c r="N7345" i="18"/>
  <c r="A7346" i="18"/>
  <c r="B7346" i="18"/>
  <c r="C7346" i="18"/>
  <c r="D7346" i="18"/>
  <c r="E7346" i="18"/>
  <c r="F7346" i="18"/>
  <c r="G7346" i="18"/>
  <c r="H7346" i="18"/>
  <c r="I7346" i="18"/>
  <c r="J7346" i="18"/>
  <c r="K7346" i="18"/>
  <c r="L7346" i="18"/>
  <c r="M7346" i="18"/>
  <c r="N7346" i="18"/>
  <c r="A7347" i="18"/>
  <c r="B7347" i="18"/>
  <c r="C7347" i="18"/>
  <c r="D7347" i="18"/>
  <c r="E7347" i="18"/>
  <c r="F7347" i="18"/>
  <c r="G7347" i="18"/>
  <c r="H7347" i="18"/>
  <c r="I7347" i="18"/>
  <c r="J7347" i="18"/>
  <c r="K7347" i="18"/>
  <c r="L7347" i="18"/>
  <c r="M7347" i="18"/>
  <c r="N7347" i="18"/>
  <c r="A7348" i="18"/>
  <c r="B7348" i="18"/>
  <c r="C7348" i="18"/>
  <c r="D7348" i="18"/>
  <c r="E7348" i="18"/>
  <c r="F7348" i="18"/>
  <c r="G7348" i="18"/>
  <c r="H7348" i="18"/>
  <c r="I7348" i="18"/>
  <c r="J7348" i="18"/>
  <c r="K7348" i="18"/>
  <c r="L7348" i="18"/>
  <c r="M7348" i="18"/>
  <c r="N7348" i="18"/>
  <c r="A7349" i="18"/>
  <c r="B7349" i="18"/>
  <c r="C7349" i="18"/>
  <c r="D7349" i="18"/>
  <c r="E7349" i="18"/>
  <c r="F7349" i="18"/>
  <c r="G7349" i="18"/>
  <c r="H7349" i="18"/>
  <c r="I7349" i="18"/>
  <c r="J7349" i="18"/>
  <c r="K7349" i="18"/>
  <c r="L7349" i="18"/>
  <c r="M7349" i="18"/>
  <c r="N7349" i="18"/>
  <c r="A7350" i="18"/>
  <c r="B7350" i="18"/>
  <c r="C7350" i="18"/>
  <c r="D7350" i="18"/>
  <c r="E7350" i="18"/>
  <c r="F7350" i="18"/>
  <c r="G7350" i="18"/>
  <c r="H7350" i="18"/>
  <c r="I7350" i="18"/>
  <c r="J7350" i="18"/>
  <c r="K7350" i="18"/>
  <c r="L7350" i="18"/>
  <c r="M7350" i="18"/>
  <c r="N7350" i="18"/>
  <c r="A7351" i="18"/>
  <c r="B7351" i="18"/>
  <c r="C7351" i="18"/>
  <c r="D7351" i="18"/>
  <c r="E7351" i="18"/>
  <c r="F7351" i="18"/>
  <c r="G7351" i="18"/>
  <c r="H7351" i="18"/>
  <c r="I7351" i="18"/>
  <c r="J7351" i="18"/>
  <c r="K7351" i="18"/>
  <c r="L7351" i="18"/>
  <c r="M7351" i="18"/>
  <c r="N7351" i="18"/>
  <c r="A7352" i="18"/>
  <c r="B7352" i="18"/>
  <c r="C7352" i="18"/>
  <c r="D7352" i="18"/>
  <c r="E7352" i="18"/>
  <c r="F7352" i="18"/>
  <c r="G7352" i="18"/>
  <c r="H7352" i="18"/>
  <c r="I7352" i="18"/>
  <c r="J7352" i="18"/>
  <c r="K7352" i="18"/>
  <c r="L7352" i="18"/>
  <c r="M7352" i="18"/>
  <c r="N7352" i="18"/>
  <c r="A7353" i="18"/>
  <c r="B7353" i="18"/>
  <c r="C7353" i="18"/>
  <c r="D7353" i="18"/>
  <c r="E7353" i="18"/>
  <c r="F7353" i="18"/>
  <c r="G7353" i="18"/>
  <c r="H7353" i="18"/>
  <c r="I7353" i="18"/>
  <c r="J7353" i="18"/>
  <c r="K7353" i="18"/>
  <c r="L7353" i="18"/>
  <c r="M7353" i="18"/>
  <c r="N7353" i="18"/>
  <c r="A7354" i="18"/>
  <c r="B7354" i="18"/>
  <c r="C7354" i="18"/>
  <c r="D7354" i="18"/>
  <c r="E7354" i="18"/>
  <c r="F7354" i="18"/>
  <c r="G7354" i="18"/>
  <c r="H7354" i="18"/>
  <c r="I7354" i="18"/>
  <c r="J7354" i="18"/>
  <c r="K7354" i="18"/>
  <c r="L7354" i="18"/>
  <c r="M7354" i="18"/>
  <c r="N7354" i="18"/>
  <c r="A7355" i="18"/>
  <c r="B7355" i="18"/>
  <c r="C7355" i="18"/>
  <c r="D7355" i="18"/>
  <c r="E7355" i="18"/>
  <c r="F7355" i="18"/>
  <c r="G7355" i="18"/>
  <c r="H7355" i="18"/>
  <c r="I7355" i="18"/>
  <c r="J7355" i="18"/>
  <c r="K7355" i="18"/>
  <c r="L7355" i="18"/>
  <c r="M7355" i="18"/>
  <c r="N7355" i="18"/>
  <c r="A7356" i="18"/>
  <c r="B7356" i="18"/>
  <c r="C7356" i="18"/>
  <c r="D7356" i="18"/>
  <c r="E7356" i="18"/>
  <c r="F7356" i="18"/>
  <c r="G7356" i="18"/>
  <c r="H7356" i="18"/>
  <c r="I7356" i="18"/>
  <c r="J7356" i="18"/>
  <c r="K7356" i="18"/>
  <c r="L7356" i="18"/>
  <c r="M7356" i="18"/>
  <c r="N7356" i="18"/>
  <c r="A7357" i="18"/>
  <c r="B7357" i="18"/>
  <c r="C7357" i="18"/>
  <c r="D7357" i="18"/>
  <c r="E7357" i="18"/>
  <c r="F7357" i="18"/>
  <c r="G7357" i="18"/>
  <c r="H7357" i="18"/>
  <c r="I7357" i="18"/>
  <c r="J7357" i="18"/>
  <c r="K7357" i="18"/>
  <c r="L7357" i="18"/>
  <c r="M7357" i="18"/>
  <c r="N7357" i="18"/>
  <c r="A7358" i="18"/>
  <c r="B7358" i="18"/>
  <c r="C7358" i="18"/>
  <c r="D7358" i="18"/>
  <c r="E7358" i="18"/>
  <c r="F7358" i="18"/>
  <c r="G7358" i="18"/>
  <c r="H7358" i="18"/>
  <c r="I7358" i="18"/>
  <c r="J7358" i="18"/>
  <c r="K7358" i="18"/>
  <c r="L7358" i="18"/>
  <c r="M7358" i="18"/>
  <c r="N7358" i="18"/>
  <c r="A7359" i="18"/>
  <c r="B7359" i="18"/>
  <c r="C7359" i="18"/>
  <c r="D7359" i="18"/>
  <c r="E7359" i="18"/>
  <c r="F7359" i="18"/>
  <c r="G7359" i="18"/>
  <c r="H7359" i="18"/>
  <c r="I7359" i="18"/>
  <c r="J7359" i="18"/>
  <c r="K7359" i="18"/>
  <c r="L7359" i="18"/>
  <c r="M7359" i="18"/>
  <c r="N7359" i="18"/>
  <c r="A7360" i="18"/>
  <c r="B7360" i="18"/>
  <c r="C7360" i="18"/>
  <c r="D7360" i="18"/>
  <c r="E7360" i="18"/>
  <c r="F7360" i="18"/>
  <c r="G7360" i="18"/>
  <c r="H7360" i="18"/>
  <c r="I7360" i="18"/>
  <c r="J7360" i="18"/>
  <c r="K7360" i="18"/>
  <c r="L7360" i="18"/>
  <c r="M7360" i="18"/>
  <c r="N7360" i="18"/>
  <c r="A7361" i="18"/>
  <c r="B7361" i="18"/>
  <c r="C7361" i="18"/>
  <c r="D7361" i="18"/>
  <c r="E7361" i="18"/>
  <c r="F7361" i="18"/>
  <c r="G7361" i="18"/>
  <c r="H7361" i="18"/>
  <c r="I7361" i="18"/>
  <c r="J7361" i="18"/>
  <c r="K7361" i="18"/>
  <c r="L7361" i="18"/>
  <c r="M7361" i="18"/>
  <c r="N7361" i="18"/>
  <c r="A7362" i="18"/>
  <c r="B7362" i="18"/>
  <c r="C7362" i="18"/>
  <c r="D7362" i="18"/>
  <c r="E7362" i="18"/>
  <c r="F7362" i="18"/>
  <c r="G7362" i="18"/>
  <c r="H7362" i="18"/>
  <c r="I7362" i="18"/>
  <c r="J7362" i="18"/>
  <c r="K7362" i="18"/>
  <c r="L7362" i="18"/>
  <c r="M7362" i="18"/>
  <c r="N7362" i="18"/>
  <c r="A7363" i="18"/>
  <c r="B7363" i="18"/>
  <c r="C7363" i="18"/>
  <c r="D7363" i="18"/>
  <c r="E7363" i="18"/>
  <c r="F7363" i="18"/>
  <c r="G7363" i="18"/>
  <c r="H7363" i="18"/>
  <c r="I7363" i="18"/>
  <c r="J7363" i="18"/>
  <c r="K7363" i="18"/>
  <c r="L7363" i="18"/>
  <c r="M7363" i="18"/>
  <c r="N7363" i="18"/>
  <c r="A7364" i="18"/>
  <c r="B7364" i="18"/>
  <c r="C7364" i="18"/>
  <c r="D7364" i="18"/>
  <c r="E7364" i="18"/>
  <c r="F7364" i="18"/>
  <c r="G7364" i="18"/>
  <c r="H7364" i="18"/>
  <c r="I7364" i="18"/>
  <c r="J7364" i="18"/>
  <c r="K7364" i="18"/>
  <c r="L7364" i="18"/>
  <c r="M7364" i="18"/>
  <c r="N7364" i="18"/>
  <c r="A7365" i="18"/>
  <c r="B7365" i="18"/>
  <c r="C7365" i="18"/>
  <c r="D7365" i="18"/>
  <c r="E7365" i="18"/>
  <c r="F7365" i="18"/>
  <c r="G7365" i="18"/>
  <c r="H7365" i="18"/>
  <c r="I7365" i="18"/>
  <c r="J7365" i="18"/>
  <c r="K7365" i="18"/>
  <c r="L7365" i="18"/>
  <c r="M7365" i="18"/>
  <c r="N7365" i="18"/>
  <c r="A7366" i="18"/>
  <c r="B7366" i="18"/>
  <c r="C7366" i="18"/>
  <c r="D7366" i="18"/>
  <c r="E7366" i="18"/>
  <c r="F7366" i="18"/>
  <c r="G7366" i="18"/>
  <c r="H7366" i="18"/>
  <c r="I7366" i="18"/>
  <c r="J7366" i="18"/>
  <c r="K7366" i="18"/>
  <c r="L7366" i="18"/>
  <c r="M7366" i="18"/>
  <c r="N7366" i="18"/>
  <c r="A7367" i="18"/>
  <c r="B7367" i="18"/>
  <c r="C7367" i="18"/>
  <c r="D7367" i="18"/>
  <c r="E7367" i="18"/>
  <c r="F7367" i="18"/>
  <c r="G7367" i="18"/>
  <c r="H7367" i="18"/>
  <c r="I7367" i="18"/>
  <c r="J7367" i="18"/>
  <c r="K7367" i="18"/>
  <c r="L7367" i="18"/>
  <c r="M7367" i="18"/>
  <c r="N7367" i="18"/>
  <c r="A7368" i="18"/>
  <c r="B7368" i="18"/>
  <c r="C7368" i="18"/>
  <c r="D7368" i="18"/>
  <c r="E7368" i="18"/>
  <c r="F7368" i="18"/>
  <c r="G7368" i="18"/>
  <c r="H7368" i="18"/>
  <c r="I7368" i="18"/>
  <c r="J7368" i="18"/>
  <c r="K7368" i="18"/>
  <c r="L7368" i="18"/>
  <c r="M7368" i="18"/>
  <c r="N7368" i="18"/>
  <c r="A7369" i="18"/>
  <c r="B7369" i="18"/>
  <c r="C7369" i="18"/>
  <c r="D7369" i="18"/>
  <c r="E7369" i="18"/>
  <c r="F7369" i="18"/>
  <c r="G7369" i="18"/>
  <c r="H7369" i="18"/>
  <c r="I7369" i="18"/>
  <c r="J7369" i="18"/>
  <c r="K7369" i="18"/>
  <c r="L7369" i="18"/>
  <c r="M7369" i="18"/>
  <c r="N7369" i="18"/>
  <c r="A7370" i="18"/>
  <c r="B7370" i="18"/>
  <c r="C7370" i="18"/>
  <c r="D7370" i="18"/>
  <c r="E7370" i="18"/>
  <c r="F7370" i="18"/>
  <c r="G7370" i="18"/>
  <c r="H7370" i="18"/>
  <c r="I7370" i="18"/>
  <c r="J7370" i="18"/>
  <c r="K7370" i="18"/>
  <c r="L7370" i="18"/>
  <c r="M7370" i="18"/>
  <c r="N7370" i="18"/>
  <c r="A7371" i="18"/>
  <c r="B7371" i="18"/>
  <c r="C7371" i="18"/>
  <c r="D7371" i="18"/>
  <c r="E7371" i="18"/>
  <c r="F7371" i="18"/>
  <c r="G7371" i="18"/>
  <c r="H7371" i="18"/>
  <c r="I7371" i="18"/>
  <c r="J7371" i="18"/>
  <c r="K7371" i="18"/>
  <c r="L7371" i="18"/>
  <c r="M7371" i="18"/>
  <c r="N7371" i="18"/>
  <c r="A7372" i="18"/>
  <c r="B7372" i="18"/>
  <c r="C7372" i="18"/>
  <c r="D7372" i="18"/>
  <c r="E7372" i="18"/>
  <c r="F7372" i="18"/>
  <c r="G7372" i="18"/>
  <c r="H7372" i="18"/>
  <c r="I7372" i="18"/>
  <c r="J7372" i="18"/>
  <c r="K7372" i="18"/>
  <c r="L7372" i="18"/>
  <c r="M7372" i="18"/>
  <c r="N7372" i="18"/>
  <c r="A7373" i="18"/>
  <c r="B7373" i="18"/>
  <c r="C7373" i="18"/>
  <c r="D7373" i="18"/>
  <c r="E7373" i="18"/>
  <c r="F7373" i="18"/>
  <c r="G7373" i="18"/>
  <c r="H7373" i="18"/>
  <c r="I7373" i="18"/>
  <c r="J7373" i="18"/>
  <c r="K7373" i="18"/>
  <c r="L7373" i="18"/>
  <c r="M7373" i="18"/>
  <c r="N7373" i="18"/>
  <c r="A7374" i="18"/>
  <c r="B7374" i="18"/>
  <c r="C7374" i="18"/>
  <c r="D7374" i="18"/>
  <c r="E7374" i="18"/>
  <c r="F7374" i="18"/>
  <c r="G7374" i="18"/>
  <c r="H7374" i="18"/>
  <c r="I7374" i="18"/>
  <c r="J7374" i="18"/>
  <c r="K7374" i="18"/>
  <c r="L7374" i="18"/>
  <c r="M7374" i="18"/>
  <c r="N7374" i="18"/>
  <c r="A7375" i="18"/>
  <c r="B7375" i="18"/>
  <c r="C7375" i="18"/>
  <c r="D7375" i="18"/>
  <c r="E7375" i="18"/>
  <c r="F7375" i="18"/>
  <c r="G7375" i="18"/>
  <c r="H7375" i="18"/>
  <c r="I7375" i="18"/>
  <c r="J7375" i="18"/>
  <c r="K7375" i="18"/>
  <c r="L7375" i="18"/>
  <c r="M7375" i="18"/>
  <c r="N7375" i="18"/>
  <c r="A7376" i="18"/>
  <c r="B7376" i="18"/>
  <c r="C7376" i="18"/>
  <c r="D7376" i="18"/>
  <c r="E7376" i="18"/>
  <c r="F7376" i="18"/>
  <c r="G7376" i="18"/>
  <c r="H7376" i="18"/>
  <c r="I7376" i="18"/>
  <c r="J7376" i="18"/>
  <c r="K7376" i="18"/>
  <c r="L7376" i="18"/>
  <c r="M7376" i="18"/>
  <c r="N7376" i="18"/>
  <c r="A7377" i="18"/>
  <c r="B7377" i="18"/>
  <c r="C7377" i="18"/>
  <c r="D7377" i="18"/>
  <c r="E7377" i="18"/>
  <c r="F7377" i="18"/>
  <c r="G7377" i="18"/>
  <c r="H7377" i="18"/>
  <c r="I7377" i="18"/>
  <c r="J7377" i="18"/>
  <c r="K7377" i="18"/>
  <c r="L7377" i="18"/>
  <c r="M7377" i="18"/>
  <c r="N7377" i="18"/>
  <c r="A7378" i="18"/>
  <c r="B7378" i="18"/>
  <c r="C7378" i="18"/>
  <c r="D7378" i="18"/>
  <c r="E7378" i="18"/>
  <c r="F7378" i="18"/>
  <c r="G7378" i="18"/>
  <c r="H7378" i="18"/>
  <c r="I7378" i="18"/>
  <c r="J7378" i="18"/>
  <c r="K7378" i="18"/>
  <c r="L7378" i="18"/>
  <c r="M7378" i="18"/>
  <c r="N7378" i="18"/>
  <c r="A7379" i="18"/>
  <c r="B7379" i="18"/>
  <c r="C7379" i="18"/>
  <c r="D7379" i="18"/>
  <c r="E7379" i="18"/>
  <c r="F7379" i="18"/>
  <c r="G7379" i="18"/>
  <c r="H7379" i="18"/>
  <c r="I7379" i="18"/>
  <c r="J7379" i="18"/>
  <c r="K7379" i="18"/>
  <c r="L7379" i="18"/>
  <c r="M7379" i="18"/>
  <c r="N7379" i="18"/>
  <c r="A7380" i="18"/>
  <c r="B7380" i="18"/>
  <c r="C7380" i="18"/>
  <c r="D7380" i="18"/>
  <c r="E7380" i="18"/>
  <c r="F7380" i="18"/>
  <c r="G7380" i="18"/>
  <c r="H7380" i="18"/>
  <c r="I7380" i="18"/>
  <c r="J7380" i="18"/>
  <c r="K7380" i="18"/>
  <c r="L7380" i="18"/>
  <c r="M7380" i="18"/>
  <c r="N7380" i="18"/>
  <c r="A7381" i="18"/>
  <c r="B7381" i="18"/>
  <c r="C7381" i="18"/>
  <c r="D7381" i="18"/>
  <c r="E7381" i="18"/>
  <c r="F7381" i="18"/>
  <c r="G7381" i="18"/>
  <c r="H7381" i="18"/>
  <c r="I7381" i="18"/>
  <c r="J7381" i="18"/>
  <c r="K7381" i="18"/>
  <c r="L7381" i="18"/>
  <c r="M7381" i="18"/>
  <c r="N7381" i="18"/>
  <c r="A7382" i="18"/>
  <c r="B7382" i="18"/>
  <c r="C7382" i="18"/>
  <c r="D7382" i="18"/>
  <c r="E7382" i="18"/>
  <c r="F7382" i="18"/>
  <c r="G7382" i="18"/>
  <c r="H7382" i="18"/>
  <c r="I7382" i="18"/>
  <c r="J7382" i="18"/>
  <c r="K7382" i="18"/>
  <c r="L7382" i="18"/>
  <c r="M7382" i="18"/>
  <c r="N7382" i="18"/>
  <c r="A7383" i="18"/>
  <c r="B7383" i="18"/>
  <c r="C7383" i="18"/>
  <c r="D7383" i="18"/>
  <c r="E7383" i="18"/>
  <c r="F7383" i="18"/>
  <c r="G7383" i="18"/>
  <c r="H7383" i="18"/>
  <c r="I7383" i="18"/>
  <c r="J7383" i="18"/>
  <c r="K7383" i="18"/>
  <c r="L7383" i="18"/>
  <c r="M7383" i="18"/>
  <c r="N7383" i="18"/>
  <c r="A7384" i="18"/>
  <c r="B7384" i="18"/>
  <c r="C7384" i="18"/>
  <c r="D7384" i="18"/>
  <c r="E7384" i="18"/>
  <c r="F7384" i="18"/>
  <c r="G7384" i="18"/>
  <c r="H7384" i="18"/>
  <c r="I7384" i="18"/>
  <c r="J7384" i="18"/>
  <c r="K7384" i="18"/>
  <c r="L7384" i="18"/>
  <c r="M7384" i="18"/>
  <c r="N7384" i="18"/>
  <c r="A7385" i="18"/>
  <c r="B7385" i="18"/>
  <c r="C7385" i="18"/>
  <c r="D7385" i="18"/>
  <c r="E7385" i="18"/>
  <c r="F7385" i="18"/>
  <c r="G7385" i="18"/>
  <c r="H7385" i="18"/>
  <c r="I7385" i="18"/>
  <c r="J7385" i="18"/>
  <c r="K7385" i="18"/>
  <c r="L7385" i="18"/>
  <c r="M7385" i="18"/>
  <c r="N7385" i="18"/>
  <c r="A7386" i="18"/>
  <c r="B7386" i="18"/>
  <c r="C7386" i="18"/>
  <c r="D7386" i="18"/>
  <c r="E7386" i="18"/>
  <c r="F7386" i="18"/>
  <c r="G7386" i="18"/>
  <c r="H7386" i="18"/>
  <c r="I7386" i="18"/>
  <c r="J7386" i="18"/>
  <c r="K7386" i="18"/>
  <c r="L7386" i="18"/>
  <c r="M7386" i="18"/>
  <c r="N7386" i="18"/>
  <c r="A7387" i="18"/>
  <c r="B7387" i="18"/>
  <c r="C7387" i="18"/>
  <c r="D7387" i="18"/>
  <c r="E7387" i="18"/>
  <c r="F7387" i="18"/>
  <c r="G7387" i="18"/>
  <c r="H7387" i="18"/>
  <c r="I7387" i="18"/>
  <c r="J7387" i="18"/>
  <c r="K7387" i="18"/>
  <c r="L7387" i="18"/>
  <c r="M7387" i="18"/>
  <c r="N7387" i="18"/>
  <c r="A7388" i="18"/>
  <c r="B7388" i="18"/>
  <c r="C7388" i="18"/>
  <c r="D7388" i="18"/>
  <c r="E7388" i="18"/>
  <c r="F7388" i="18"/>
  <c r="G7388" i="18"/>
  <c r="H7388" i="18"/>
  <c r="I7388" i="18"/>
  <c r="J7388" i="18"/>
  <c r="K7388" i="18"/>
  <c r="L7388" i="18"/>
  <c r="M7388" i="18"/>
  <c r="N7388" i="18"/>
  <c r="A7389" i="18"/>
  <c r="B7389" i="18"/>
  <c r="C7389" i="18"/>
  <c r="D7389" i="18"/>
  <c r="E7389" i="18"/>
  <c r="F7389" i="18"/>
  <c r="G7389" i="18"/>
  <c r="H7389" i="18"/>
  <c r="I7389" i="18"/>
  <c r="J7389" i="18"/>
  <c r="K7389" i="18"/>
  <c r="L7389" i="18"/>
  <c r="M7389" i="18"/>
  <c r="N7389" i="18"/>
  <c r="A7390" i="18"/>
  <c r="B7390" i="18"/>
  <c r="C7390" i="18"/>
  <c r="D7390" i="18"/>
  <c r="E7390" i="18"/>
  <c r="F7390" i="18"/>
  <c r="G7390" i="18"/>
  <c r="H7390" i="18"/>
  <c r="I7390" i="18"/>
  <c r="J7390" i="18"/>
  <c r="K7390" i="18"/>
  <c r="L7390" i="18"/>
  <c r="M7390" i="18"/>
  <c r="N7390" i="18"/>
  <c r="A7391" i="18"/>
  <c r="B7391" i="18"/>
  <c r="C7391" i="18"/>
  <c r="D7391" i="18"/>
  <c r="E7391" i="18"/>
  <c r="F7391" i="18"/>
  <c r="G7391" i="18"/>
  <c r="H7391" i="18"/>
  <c r="I7391" i="18"/>
  <c r="J7391" i="18"/>
  <c r="K7391" i="18"/>
  <c r="L7391" i="18"/>
  <c r="M7391" i="18"/>
  <c r="N7391" i="18"/>
  <c r="A7392" i="18"/>
  <c r="B7392" i="18"/>
  <c r="C7392" i="18"/>
  <c r="D7392" i="18"/>
  <c r="E7392" i="18"/>
  <c r="F7392" i="18"/>
  <c r="G7392" i="18"/>
  <c r="H7392" i="18"/>
  <c r="I7392" i="18"/>
  <c r="J7392" i="18"/>
  <c r="K7392" i="18"/>
  <c r="L7392" i="18"/>
  <c r="M7392" i="18"/>
  <c r="N7392" i="18"/>
  <c r="A7393" i="18"/>
  <c r="B7393" i="18"/>
  <c r="C7393" i="18"/>
  <c r="D7393" i="18"/>
  <c r="E7393" i="18"/>
  <c r="F7393" i="18"/>
  <c r="G7393" i="18"/>
  <c r="H7393" i="18"/>
  <c r="I7393" i="18"/>
  <c r="J7393" i="18"/>
  <c r="K7393" i="18"/>
  <c r="L7393" i="18"/>
  <c r="M7393" i="18"/>
  <c r="N7393" i="18"/>
  <c r="A7394" i="18"/>
  <c r="B7394" i="18"/>
  <c r="C7394" i="18"/>
  <c r="D7394" i="18"/>
  <c r="E7394" i="18"/>
  <c r="F7394" i="18"/>
  <c r="G7394" i="18"/>
  <c r="H7394" i="18"/>
  <c r="I7394" i="18"/>
  <c r="J7394" i="18"/>
  <c r="K7394" i="18"/>
  <c r="L7394" i="18"/>
  <c r="M7394" i="18"/>
  <c r="N7394" i="18"/>
  <c r="A7395" i="18"/>
  <c r="B7395" i="18"/>
  <c r="C7395" i="18"/>
  <c r="D7395" i="18"/>
  <c r="E7395" i="18"/>
  <c r="F7395" i="18"/>
  <c r="G7395" i="18"/>
  <c r="H7395" i="18"/>
  <c r="I7395" i="18"/>
  <c r="J7395" i="18"/>
  <c r="K7395" i="18"/>
  <c r="L7395" i="18"/>
  <c r="M7395" i="18"/>
  <c r="N7395" i="18"/>
  <c r="A7396" i="18"/>
  <c r="B7396" i="18"/>
  <c r="C7396" i="18"/>
  <c r="D7396" i="18"/>
  <c r="E7396" i="18"/>
  <c r="F7396" i="18"/>
  <c r="G7396" i="18"/>
  <c r="H7396" i="18"/>
  <c r="I7396" i="18"/>
  <c r="J7396" i="18"/>
  <c r="K7396" i="18"/>
  <c r="L7396" i="18"/>
  <c r="M7396" i="18"/>
  <c r="N7396" i="18"/>
  <c r="A7397" i="18"/>
  <c r="B7397" i="18"/>
  <c r="C7397" i="18"/>
  <c r="D7397" i="18"/>
  <c r="E7397" i="18"/>
  <c r="F7397" i="18"/>
  <c r="G7397" i="18"/>
  <c r="H7397" i="18"/>
  <c r="I7397" i="18"/>
  <c r="J7397" i="18"/>
  <c r="K7397" i="18"/>
  <c r="L7397" i="18"/>
  <c r="M7397" i="18"/>
  <c r="N7397" i="18"/>
  <c r="A7398" i="18"/>
  <c r="B7398" i="18"/>
  <c r="C7398" i="18"/>
  <c r="D7398" i="18"/>
  <c r="E7398" i="18"/>
  <c r="F7398" i="18"/>
  <c r="G7398" i="18"/>
  <c r="H7398" i="18"/>
  <c r="I7398" i="18"/>
  <c r="J7398" i="18"/>
  <c r="K7398" i="18"/>
  <c r="L7398" i="18"/>
  <c r="M7398" i="18"/>
  <c r="N7398" i="18"/>
  <c r="A7399" i="18"/>
  <c r="B7399" i="18"/>
  <c r="C7399" i="18"/>
  <c r="D7399" i="18"/>
  <c r="E7399" i="18"/>
  <c r="F7399" i="18"/>
  <c r="G7399" i="18"/>
  <c r="H7399" i="18"/>
  <c r="I7399" i="18"/>
  <c r="J7399" i="18"/>
  <c r="K7399" i="18"/>
  <c r="L7399" i="18"/>
  <c r="M7399" i="18"/>
  <c r="N7399" i="18"/>
  <c r="A7400" i="18"/>
  <c r="B7400" i="18"/>
  <c r="C7400" i="18"/>
  <c r="D7400" i="18"/>
  <c r="E7400" i="18"/>
  <c r="F7400" i="18"/>
  <c r="G7400" i="18"/>
  <c r="H7400" i="18"/>
  <c r="I7400" i="18"/>
  <c r="J7400" i="18"/>
  <c r="K7400" i="18"/>
  <c r="L7400" i="18"/>
  <c r="M7400" i="18"/>
  <c r="N7400" i="18"/>
  <c r="A7401" i="18"/>
  <c r="B7401" i="18"/>
  <c r="C7401" i="18"/>
  <c r="D7401" i="18"/>
  <c r="E7401" i="18"/>
  <c r="F7401" i="18"/>
  <c r="G7401" i="18"/>
  <c r="H7401" i="18"/>
  <c r="I7401" i="18"/>
  <c r="J7401" i="18"/>
  <c r="K7401" i="18"/>
  <c r="L7401" i="18"/>
  <c r="M7401" i="18"/>
  <c r="N7401" i="18"/>
  <c r="A7402" i="18"/>
  <c r="B7402" i="18"/>
  <c r="C7402" i="18"/>
  <c r="D7402" i="18"/>
  <c r="E7402" i="18"/>
  <c r="F7402" i="18"/>
  <c r="G7402" i="18"/>
  <c r="H7402" i="18"/>
  <c r="I7402" i="18"/>
  <c r="J7402" i="18"/>
  <c r="K7402" i="18"/>
  <c r="L7402" i="18"/>
  <c r="M7402" i="18"/>
  <c r="N7402" i="18"/>
  <c r="A7403" i="18"/>
  <c r="B7403" i="18"/>
  <c r="C7403" i="18"/>
  <c r="D7403" i="18"/>
  <c r="E7403" i="18"/>
  <c r="F7403" i="18"/>
  <c r="G7403" i="18"/>
  <c r="H7403" i="18"/>
  <c r="I7403" i="18"/>
  <c r="J7403" i="18"/>
  <c r="K7403" i="18"/>
  <c r="L7403" i="18"/>
  <c r="M7403" i="18"/>
  <c r="N7403" i="18"/>
  <c r="A7404" i="18"/>
  <c r="B7404" i="18"/>
  <c r="C7404" i="18"/>
  <c r="D7404" i="18"/>
  <c r="E7404" i="18"/>
  <c r="F7404" i="18"/>
  <c r="G7404" i="18"/>
  <c r="H7404" i="18"/>
  <c r="I7404" i="18"/>
  <c r="J7404" i="18"/>
  <c r="K7404" i="18"/>
  <c r="L7404" i="18"/>
  <c r="M7404" i="18"/>
  <c r="N7404" i="18"/>
  <c r="A7405" i="18"/>
  <c r="B7405" i="18"/>
  <c r="C7405" i="18"/>
  <c r="D7405" i="18"/>
  <c r="E7405" i="18"/>
  <c r="F7405" i="18"/>
  <c r="G7405" i="18"/>
  <c r="H7405" i="18"/>
  <c r="I7405" i="18"/>
  <c r="J7405" i="18"/>
  <c r="K7405" i="18"/>
  <c r="L7405" i="18"/>
  <c r="M7405" i="18"/>
  <c r="N7405" i="18"/>
  <c r="A7406" i="18"/>
  <c r="B7406" i="18"/>
  <c r="C7406" i="18"/>
  <c r="D7406" i="18"/>
  <c r="E7406" i="18"/>
  <c r="F7406" i="18"/>
  <c r="G7406" i="18"/>
  <c r="H7406" i="18"/>
  <c r="I7406" i="18"/>
  <c r="J7406" i="18"/>
  <c r="K7406" i="18"/>
  <c r="L7406" i="18"/>
  <c r="M7406" i="18"/>
  <c r="N7406" i="18"/>
  <c r="A7407" i="18"/>
  <c r="B7407" i="18"/>
  <c r="C7407" i="18"/>
  <c r="D7407" i="18"/>
  <c r="E7407" i="18"/>
  <c r="F7407" i="18"/>
  <c r="G7407" i="18"/>
  <c r="H7407" i="18"/>
  <c r="I7407" i="18"/>
  <c r="J7407" i="18"/>
  <c r="K7407" i="18"/>
  <c r="L7407" i="18"/>
  <c r="M7407" i="18"/>
  <c r="N7407" i="18"/>
  <c r="A7408" i="18"/>
  <c r="B7408" i="18"/>
  <c r="C7408" i="18"/>
  <c r="D7408" i="18"/>
  <c r="E7408" i="18"/>
  <c r="F7408" i="18"/>
  <c r="G7408" i="18"/>
  <c r="H7408" i="18"/>
  <c r="I7408" i="18"/>
  <c r="J7408" i="18"/>
  <c r="K7408" i="18"/>
  <c r="L7408" i="18"/>
  <c r="M7408" i="18"/>
  <c r="N7408" i="18"/>
  <c r="A7409" i="18"/>
  <c r="B7409" i="18"/>
  <c r="C7409" i="18"/>
  <c r="D7409" i="18"/>
  <c r="E7409" i="18"/>
  <c r="F7409" i="18"/>
  <c r="G7409" i="18"/>
  <c r="H7409" i="18"/>
  <c r="I7409" i="18"/>
  <c r="J7409" i="18"/>
  <c r="K7409" i="18"/>
  <c r="L7409" i="18"/>
  <c r="M7409" i="18"/>
  <c r="N7409" i="18"/>
  <c r="A7410" i="18"/>
  <c r="B7410" i="18"/>
  <c r="C7410" i="18"/>
  <c r="D7410" i="18"/>
  <c r="E7410" i="18"/>
  <c r="F7410" i="18"/>
  <c r="G7410" i="18"/>
  <c r="H7410" i="18"/>
  <c r="I7410" i="18"/>
  <c r="J7410" i="18"/>
  <c r="K7410" i="18"/>
  <c r="L7410" i="18"/>
  <c r="M7410" i="18"/>
  <c r="N7410" i="18"/>
  <c r="A7411" i="18"/>
  <c r="B7411" i="18"/>
  <c r="C7411" i="18"/>
  <c r="D7411" i="18"/>
  <c r="E7411" i="18"/>
  <c r="F7411" i="18"/>
  <c r="G7411" i="18"/>
  <c r="H7411" i="18"/>
  <c r="I7411" i="18"/>
  <c r="J7411" i="18"/>
  <c r="K7411" i="18"/>
  <c r="L7411" i="18"/>
  <c r="M7411" i="18"/>
  <c r="N7411" i="18"/>
  <c r="A7412" i="18"/>
  <c r="B7412" i="18"/>
  <c r="C7412" i="18"/>
  <c r="D7412" i="18"/>
  <c r="E7412" i="18"/>
  <c r="F7412" i="18"/>
  <c r="G7412" i="18"/>
  <c r="H7412" i="18"/>
  <c r="I7412" i="18"/>
  <c r="J7412" i="18"/>
  <c r="K7412" i="18"/>
  <c r="L7412" i="18"/>
  <c r="M7412" i="18"/>
  <c r="N7412" i="18"/>
  <c r="A7413" i="18"/>
  <c r="B7413" i="18"/>
  <c r="C7413" i="18"/>
  <c r="D7413" i="18"/>
  <c r="E7413" i="18"/>
  <c r="F7413" i="18"/>
  <c r="G7413" i="18"/>
  <c r="H7413" i="18"/>
  <c r="I7413" i="18"/>
  <c r="J7413" i="18"/>
  <c r="K7413" i="18"/>
  <c r="L7413" i="18"/>
  <c r="M7413" i="18"/>
  <c r="N7413" i="18"/>
  <c r="A7414" i="18"/>
  <c r="B7414" i="18"/>
  <c r="C7414" i="18"/>
  <c r="D7414" i="18"/>
  <c r="E7414" i="18"/>
  <c r="F7414" i="18"/>
  <c r="G7414" i="18"/>
  <c r="H7414" i="18"/>
  <c r="I7414" i="18"/>
  <c r="J7414" i="18"/>
  <c r="K7414" i="18"/>
  <c r="L7414" i="18"/>
  <c r="M7414" i="18"/>
  <c r="N7414" i="18"/>
  <c r="A7415" i="18"/>
  <c r="B7415" i="18"/>
  <c r="C7415" i="18"/>
  <c r="D7415" i="18"/>
  <c r="E7415" i="18"/>
  <c r="F7415" i="18"/>
  <c r="G7415" i="18"/>
  <c r="H7415" i="18"/>
  <c r="I7415" i="18"/>
  <c r="J7415" i="18"/>
  <c r="K7415" i="18"/>
  <c r="L7415" i="18"/>
  <c r="M7415" i="18"/>
  <c r="N7415" i="18"/>
  <c r="A7416" i="18"/>
  <c r="B7416" i="18"/>
  <c r="C7416" i="18"/>
  <c r="D7416" i="18"/>
  <c r="E7416" i="18"/>
  <c r="F7416" i="18"/>
  <c r="G7416" i="18"/>
  <c r="H7416" i="18"/>
  <c r="I7416" i="18"/>
  <c r="J7416" i="18"/>
  <c r="K7416" i="18"/>
  <c r="L7416" i="18"/>
  <c r="M7416" i="18"/>
  <c r="N7416" i="18"/>
  <c r="A7417" i="18"/>
  <c r="B7417" i="18"/>
  <c r="C7417" i="18"/>
  <c r="D7417" i="18"/>
  <c r="E7417" i="18"/>
  <c r="F7417" i="18"/>
  <c r="G7417" i="18"/>
  <c r="H7417" i="18"/>
  <c r="I7417" i="18"/>
  <c r="J7417" i="18"/>
  <c r="K7417" i="18"/>
  <c r="L7417" i="18"/>
  <c r="M7417" i="18"/>
  <c r="N7417" i="18"/>
  <c r="A7418" i="18"/>
  <c r="B7418" i="18"/>
  <c r="C7418" i="18"/>
  <c r="D7418" i="18"/>
  <c r="E7418" i="18"/>
  <c r="F7418" i="18"/>
  <c r="G7418" i="18"/>
  <c r="H7418" i="18"/>
  <c r="I7418" i="18"/>
  <c r="J7418" i="18"/>
  <c r="K7418" i="18"/>
  <c r="L7418" i="18"/>
  <c r="M7418" i="18"/>
  <c r="N7418" i="18"/>
  <c r="A7419" i="18"/>
  <c r="B7419" i="18"/>
  <c r="C7419" i="18"/>
  <c r="D7419" i="18"/>
  <c r="E7419" i="18"/>
  <c r="F7419" i="18"/>
  <c r="G7419" i="18"/>
  <c r="H7419" i="18"/>
  <c r="I7419" i="18"/>
  <c r="J7419" i="18"/>
  <c r="K7419" i="18"/>
  <c r="L7419" i="18"/>
  <c r="M7419" i="18"/>
  <c r="N7419" i="18"/>
  <c r="A7420" i="18"/>
  <c r="B7420" i="18"/>
  <c r="C7420" i="18"/>
  <c r="D7420" i="18"/>
  <c r="E7420" i="18"/>
  <c r="F7420" i="18"/>
  <c r="G7420" i="18"/>
  <c r="H7420" i="18"/>
  <c r="I7420" i="18"/>
  <c r="J7420" i="18"/>
  <c r="K7420" i="18"/>
  <c r="L7420" i="18"/>
  <c r="M7420" i="18"/>
  <c r="N7420" i="18"/>
  <c r="A7421" i="18"/>
  <c r="B7421" i="18"/>
  <c r="C7421" i="18"/>
  <c r="D7421" i="18"/>
  <c r="E7421" i="18"/>
  <c r="F7421" i="18"/>
  <c r="G7421" i="18"/>
  <c r="H7421" i="18"/>
  <c r="I7421" i="18"/>
  <c r="J7421" i="18"/>
  <c r="K7421" i="18"/>
  <c r="L7421" i="18"/>
  <c r="M7421" i="18"/>
  <c r="N7421" i="18"/>
  <c r="A7422" i="18"/>
  <c r="B7422" i="18"/>
  <c r="C7422" i="18"/>
  <c r="D7422" i="18"/>
  <c r="E7422" i="18"/>
  <c r="F7422" i="18"/>
  <c r="G7422" i="18"/>
  <c r="H7422" i="18"/>
  <c r="I7422" i="18"/>
  <c r="J7422" i="18"/>
  <c r="K7422" i="18"/>
  <c r="L7422" i="18"/>
  <c r="M7422" i="18"/>
  <c r="N7422" i="18"/>
  <c r="A7423" i="18"/>
  <c r="B7423" i="18"/>
  <c r="C7423" i="18"/>
  <c r="D7423" i="18"/>
  <c r="E7423" i="18"/>
  <c r="F7423" i="18"/>
  <c r="G7423" i="18"/>
  <c r="H7423" i="18"/>
  <c r="I7423" i="18"/>
  <c r="J7423" i="18"/>
  <c r="K7423" i="18"/>
  <c r="L7423" i="18"/>
  <c r="M7423" i="18"/>
  <c r="N7423" i="18"/>
  <c r="A7424" i="18"/>
  <c r="B7424" i="18"/>
  <c r="C7424" i="18"/>
  <c r="D7424" i="18"/>
  <c r="E7424" i="18"/>
  <c r="F7424" i="18"/>
  <c r="G7424" i="18"/>
  <c r="H7424" i="18"/>
  <c r="I7424" i="18"/>
  <c r="J7424" i="18"/>
  <c r="K7424" i="18"/>
  <c r="L7424" i="18"/>
  <c r="M7424" i="18"/>
  <c r="N7424" i="18"/>
  <c r="A7425" i="18"/>
  <c r="B7425" i="18"/>
  <c r="C7425" i="18"/>
  <c r="D7425" i="18"/>
  <c r="E7425" i="18"/>
  <c r="F7425" i="18"/>
  <c r="G7425" i="18"/>
  <c r="H7425" i="18"/>
  <c r="I7425" i="18"/>
  <c r="J7425" i="18"/>
  <c r="K7425" i="18"/>
  <c r="L7425" i="18"/>
  <c r="M7425" i="18"/>
  <c r="N7425" i="18"/>
  <c r="A7426" i="18"/>
  <c r="B7426" i="18"/>
  <c r="C7426" i="18"/>
  <c r="D7426" i="18"/>
  <c r="E7426" i="18"/>
  <c r="F7426" i="18"/>
  <c r="G7426" i="18"/>
  <c r="H7426" i="18"/>
  <c r="I7426" i="18"/>
  <c r="J7426" i="18"/>
  <c r="K7426" i="18"/>
  <c r="L7426" i="18"/>
  <c r="M7426" i="18"/>
  <c r="N7426" i="18"/>
  <c r="A7427" i="18"/>
  <c r="B7427" i="18"/>
  <c r="C7427" i="18"/>
  <c r="D7427" i="18"/>
  <c r="E7427" i="18"/>
  <c r="F7427" i="18"/>
  <c r="G7427" i="18"/>
  <c r="H7427" i="18"/>
  <c r="I7427" i="18"/>
  <c r="J7427" i="18"/>
  <c r="K7427" i="18"/>
  <c r="L7427" i="18"/>
  <c r="M7427" i="18"/>
  <c r="N7427" i="18"/>
  <c r="A7428" i="18"/>
  <c r="B7428" i="18"/>
  <c r="C7428" i="18"/>
  <c r="D7428" i="18"/>
  <c r="E7428" i="18"/>
  <c r="F7428" i="18"/>
  <c r="G7428" i="18"/>
  <c r="H7428" i="18"/>
  <c r="I7428" i="18"/>
  <c r="J7428" i="18"/>
  <c r="K7428" i="18"/>
  <c r="L7428" i="18"/>
  <c r="M7428" i="18"/>
  <c r="N7428" i="18"/>
  <c r="A7429" i="18"/>
  <c r="B7429" i="18"/>
  <c r="C7429" i="18"/>
  <c r="D7429" i="18"/>
  <c r="E7429" i="18"/>
  <c r="F7429" i="18"/>
  <c r="G7429" i="18"/>
  <c r="H7429" i="18"/>
  <c r="I7429" i="18"/>
  <c r="J7429" i="18"/>
  <c r="K7429" i="18"/>
  <c r="L7429" i="18"/>
  <c r="M7429" i="18"/>
  <c r="N7429" i="18"/>
  <c r="A7430" i="18"/>
  <c r="B7430" i="18"/>
  <c r="C7430" i="18"/>
  <c r="D7430" i="18"/>
  <c r="E7430" i="18"/>
  <c r="F7430" i="18"/>
  <c r="G7430" i="18"/>
  <c r="H7430" i="18"/>
  <c r="I7430" i="18"/>
  <c r="J7430" i="18"/>
  <c r="K7430" i="18"/>
  <c r="L7430" i="18"/>
  <c r="M7430" i="18"/>
  <c r="N7430" i="18"/>
  <c r="A7431" i="18"/>
  <c r="B7431" i="18"/>
  <c r="C7431" i="18"/>
  <c r="D7431" i="18"/>
  <c r="E7431" i="18"/>
  <c r="F7431" i="18"/>
  <c r="G7431" i="18"/>
  <c r="H7431" i="18"/>
  <c r="I7431" i="18"/>
  <c r="J7431" i="18"/>
  <c r="K7431" i="18"/>
  <c r="L7431" i="18"/>
  <c r="M7431" i="18"/>
  <c r="N7431" i="18"/>
  <c r="A7432" i="18"/>
  <c r="B7432" i="18"/>
  <c r="C7432" i="18"/>
  <c r="D7432" i="18"/>
  <c r="E7432" i="18"/>
  <c r="F7432" i="18"/>
  <c r="G7432" i="18"/>
  <c r="H7432" i="18"/>
  <c r="I7432" i="18"/>
  <c r="J7432" i="18"/>
  <c r="K7432" i="18"/>
  <c r="L7432" i="18"/>
  <c r="M7432" i="18"/>
  <c r="N7432" i="18"/>
  <c r="A7433" i="18"/>
  <c r="B7433" i="18"/>
  <c r="C7433" i="18"/>
  <c r="D7433" i="18"/>
  <c r="E7433" i="18"/>
  <c r="F7433" i="18"/>
  <c r="G7433" i="18"/>
  <c r="H7433" i="18"/>
  <c r="I7433" i="18"/>
  <c r="J7433" i="18"/>
  <c r="K7433" i="18"/>
  <c r="L7433" i="18"/>
  <c r="M7433" i="18"/>
  <c r="N7433" i="18"/>
  <c r="A7434" i="18"/>
  <c r="B7434" i="18"/>
  <c r="C7434" i="18"/>
  <c r="D7434" i="18"/>
  <c r="E7434" i="18"/>
  <c r="F7434" i="18"/>
  <c r="G7434" i="18"/>
  <c r="H7434" i="18"/>
  <c r="I7434" i="18"/>
  <c r="J7434" i="18"/>
  <c r="K7434" i="18"/>
  <c r="L7434" i="18"/>
  <c r="M7434" i="18"/>
  <c r="N7434" i="18"/>
  <c r="A7435" i="18"/>
  <c r="B7435" i="18"/>
  <c r="C7435" i="18"/>
  <c r="D7435" i="18"/>
  <c r="E7435" i="18"/>
  <c r="F7435" i="18"/>
  <c r="G7435" i="18"/>
  <c r="H7435" i="18"/>
  <c r="I7435" i="18"/>
  <c r="J7435" i="18"/>
  <c r="K7435" i="18"/>
  <c r="L7435" i="18"/>
  <c r="M7435" i="18"/>
  <c r="N7435" i="18"/>
  <c r="A7436" i="18"/>
  <c r="B7436" i="18"/>
  <c r="C7436" i="18"/>
  <c r="D7436" i="18"/>
  <c r="E7436" i="18"/>
  <c r="F7436" i="18"/>
  <c r="G7436" i="18"/>
  <c r="H7436" i="18"/>
  <c r="I7436" i="18"/>
  <c r="J7436" i="18"/>
  <c r="K7436" i="18"/>
  <c r="L7436" i="18"/>
  <c r="M7436" i="18"/>
  <c r="N7436" i="18"/>
  <c r="A7437" i="18"/>
  <c r="B7437" i="18"/>
  <c r="C7437" i="18"/>
  <c r="D7437" i="18"/>
  <c r="E7437" i="18"/>
  <c r="F7437" i="18"/>
  <c r="G7437" i="18"/>
  <c r="H7437" i="18"/>
  <c r="I7437" i="18"/>
  <c r="J7437" i="18"/>
  <c r="K7437" i="18"/>
  <c r="L7437" i="18"/>
  <c r="M7437" i="18"/>
  <c r="N7437" i="18"/>
  <c r="A7438" i="18"/>
  <c r="B7438" i="18"/>
  <c r="C7438" i="18"/>
  <c r="D7438" i="18"/>
  <c r="E7438" i="18"/>
  <c r="F7438" i="18"/>
  <c r="G7438" i="18"/>
  <c r="H7438" i="18"/>
  <c r="I7438" i="18"/>
  <c r="J7438" i="18"/>
  <c r="K7438" i="18"/>
  <c r="L7438" i="18"/>
  <c r="M7438" i="18"/>
  <c r="N7438" i="18"/>
  <c r="A7439" i="18"/>
  <c r="B7439" i="18"/>
  <c r="C7439" i="18"/>
  <c r="D7439" i="18"/>
  <c r="E7439" i="18"/>
  <c r="F7439" i="18"/>
  <c r="G7439" i="18"/>
  <c r="H7439" i="18"/>
  <c r="I7439" i="18"/>
  <c r="J7439" i="18"/>
  <c r="K7439" i="18"/>
  <c r="L7439" i="18"/>
  <c r="M7439" i="18"/>
  <c r="N7439" i="18"/>
  <c r="A7440" i="18"/>
  <c r="B7440" i="18"/>
  <c r="C7440" i="18"/>
  <c r="D7440" i="18"/>
  <c r="E7440" i="18"/>
  <c r="F7440" i="18"/>
  <c r="G7440" i="18"/>
  <c r="H7440" i="18"/>
  <c r="I7440" i="18"/>
  <c r="J7440" i="18"/>
  <c r="K7440" i="18"/>
  <c r="L7440" i="18"/>
  <c r="M7440" i="18"/>
  <c r="N7440" i="18"/>
  <c r="A7441" i="18"/>
  <c r="B7441" i="18"/>
  <c r="C7441" i="18"/>
  <c r="D7441" i="18"/>
  <c r="E7441" i="18"/>
  <c r="F7441" i="18"/>
  <c r="G7441" i="18"/>
  <c r="H7441" i="18"/>
  <c r="I7441" i="18"/>
  <c r="J7441" i="18"/>
  <c r="K7441" i="18"/>
  <c r="L7441" i="18"/>
  <c r="M7441" i="18"/>
  <c r="N7441" i="18"/>
  <c r="A7442" i="18"/>
  <c r="B7442" i="18"/>
  <c r="C7442" i="18"/>
  <c r="D7442" i="18"/>
  <c r="E7442" i="18"/>
  <c r="F7442" i="18"/>
  <c r="G7442" i="18"/>
  <c r="H7442" i="18"/>
  <c r="I7442" i="18"/>
  <c r="J7442" i="18"/>
  <c r="K7442" i="18"/>
  <c r="L7442" i="18"/>
  <c r="M7442" i="18"/>
  <c r="N7442" i="18"/>
  <c r="A7443" i="18"/>
  <c r="B7443" i="18"/>
  <c r="C7443" i="18"/>
  <c r="D7443" i="18"/>
  <c r="E7443" i="18"/>
  <c r="F7443" i="18"/>
  <c r="G7443" i="18"/>
  <c r="H7443" i="18"/>
  <c r="I7443" i="18"/>
  <c r="J7443" i="18"/>
  <c r="K7443" i="18"/>
  <c r="L7443" i="18"/>
  <c r="M7443" i="18"/>
  <c r="N7443" i="18"/>
  <c r="A7444" i="18"/>
  <c r="B7444" i="18"/>
  <c r="C7444" i="18"/>
  <c r="D7444" i="18"/>
  <c r="E7444" i="18"/>
  <c r="F7444" i="18"/>
  <c r="G7444" i="18"/>
  <c r="H7444" i="18"/>
  <c r="I7444" i="18"/>
  <c r="J7444" i="18"/>
  <c r="K7444" i="18"/>
  <c r="L7444" i="18"/>
  <c r="M7444" i="18"/>
  <c r="N7444" i="18"/>
  <c r="A7445" i="18"/>
  <c r="B7445" i="18"/>
  <c r="C7445" i="18"/>
  <c r="D7445" i="18"/>
  <c r="E7445" i="18"/>
  <c r="F7445" i="18"/>
  <c r="G7445" i="18"/>
  <c r="H7445" i="18"/>
  <c r="I7445" i="18"/>
  <c r="J7445" i="18"/>
  <c r="K7445" i="18"/>
  <c r="L7445" i="18"/>
  <c r="M7445" i="18"/>
  <c r="N7445" i="18"/>
  <c r="A7446" i="18"/>
  <c r="B7446" i="18"/>
  <c r="C7446" i="18"/>
  <c r="D7446" i="18"/>
  <c r="E7446" i="18"/>
  <c r="F7446" i="18"/>
  <c r="G7446" i="18"/>
  <c r="H7446" i="18"/>
  <c r="I7446" i="18"/>
  <c r="J7446" i="18"/>
  <c r="K7446" i="18"/>
  <c r="L7446" i="18"/>
  <c r="M7446" i="18"/>
  <c r="N7446" i="18"/>
  <c r="A7447" i="18"/>
  <c r="B7447" i="18"/>
  <c r="C7447" i="18"/>
  <c r="D7447" i="18"/>
  <c r="E7447" i="18"/>
  <c r="F7447" i="18"/>
  <c r="G7447" i="18"/>
  <c r="H7447" i="18"/>
  <c r="I7447" i="18"/>
  <c r="J7447" i="18"/>
  <c r="K7447" i="18"/>
  <c r="L7447" i="18"/>
  <c r="M7447" i="18"/>
  <c r="N7447" i="18"/>
  <c r="A7448" i="18"/>
  <c r="B7448" i="18"/>
  <c r="C7448" i="18"/>
  <c r="D7448" i="18"/>
  <c r="E7448" i="18"/>
  <c r="F7448" i="18"/>
  <c r="G7448" i="18"/>
  <c r="H7448" i="18"/>
  <c r="I7448" i="18"/>
  <c r="J7448" i="18"/>
  <c r="K7448" i="18"/>
  <c r="L7448" i="18"/>
  <c r="M7448" i="18"/>
  <c r="N7448" i="18"/>
  <c r="A7449" i="18"/>
  <c r="B7449" i="18"/>
  <c r="C7449" i="18"/>
  <c r="D7449" i="18"/>
  <c r="E7449" i="18"/>
  <c r="F7449" i="18"/>
  <c r="G7449" i="18"/>
  <c r="H7449" i="18"/>
  <c r="I7449" i="18"/>
  <c r="J7449" i="18"/>
  <c r="K7449" i="18"/>
  <c r="L7449" i="18"/>
  <c r="M7449" i="18"/>
  <c r="N7449" i="18"/>
  <c r="A7450" i="18"/>
  <c r="B7450" i="18"/>
  <c r="C7450" i="18"/>
  <c r="D7450" i="18"/>
  <c r="E7450" i="18"/>
  <c r="F7450" i="18"/>
  <c r="G7450" i="18"/>
  <c r="H7450" i="18"/>
  <c r="I7450" i="18"/>
  <c r="J7450" i="18"/>
  <c r="K7450" i="18"/>
  <c r="L7450" i="18"/>
  <c r="M7450" i="18"/>
  <c r="N7450" i="18"/>
  <c r="A7451" i="18"/>
  <c r="B7451" i="18"/>
  <c r="C7451" i="18"/>
  <c r="D7451" i="18"/>
  <c r="E7451" i="18"/>
  <c r="F7451" i="18"/>
  <c r="G7451" i="18"/>
  <c r="H7451" i="18"/>
  <c r="I7451" i="18"/>
  <c r="J7451" i="18"/>
  <c r="K7451" i="18"/>
  <c r="L7451" i="18"/>
  <c r="M7451" i="18"/>
  <c r="N7451" i="18"/>
  <c r="A7452" i="18"/>
  <c r="B7452" i="18"/>
  <c r="C7452" i="18"/>
  <c r="D7452" i="18"/>
  <c r="E7452" i="18"/>
  <c r="F7452" i="18"/>
  <c r="G7452" i="18"/>
  <c r="H7452" i="18"/>
  <c r="I7452" i="18"/>
  <c r="J7452" i="18"/>
  <c r="K7452" i="18"/>
  <c r="L7452" i="18"/>
  <c r="M7452" i="18"/>
  <c r="N7452" i="18"/>
  <c r="A7453" i="18"/>
  <c r="B7453" i="18"/>
  <c r="C7453" i="18"/>
  <c r="D7453" i="18"/>
  <c r="E7453" i="18"/>
  <c r="F7453" i="18"/>
  <c r="G7453" i="18"/>
  <c r="H7453" i="18"/>
  <c r="I7453" i="18"/>
  <c r="J7453" i="18"/>
  <c r="K7453" i="18"/>
  <c r="L7453" i="18"/>
  <c r="M7453" i="18"/>
  <c r="N7453" i="18"/>
  <c r="A7454" i="18"/>
  <c r="B7454" i="18"/>
  <c r="C7454" i="18"/>
  <c r="D7454" i="18"/>
  <c r="E7454" i="18"/>
  <c r="F7454" i="18"/>
  <c r="G7454" i="18"/>
  <c r="H7454" i="18"/>
  <c r="I7454" i="18"/>
  <c r="J7454" i="18"/>
  <c r="K7454" i="18"/>
  <c r="L7454" i="18"/>
  <c r="M7454" i="18"/>
  <c r="N7454" i="18"/>
  <c r="A7455" i="18"/>
  <c r="B7455" i="18"/>
  <c r="C7455" i="18"/>
  <c r="D7455" i="18"/>
  <c r="E7455" i="18"/>
  <c r="F7455" i="18"/>
  <c r="G7455" i="18"/>
  <c r="H7455" i="18"/>
  <c r="I7455" i="18"/>
  <c r="J7455" i="18"/>
  <c r="K7455" i="18"/>
  <c r="L7455" i="18"/>
  <c r="M7455" i="18"/>
  <c r="N7455" i="18"/>
  <c r="A7456" i="18"/>
  <c r="B7456" i="18"/>
  <c r="C7456" i="18"/>
  <c r="D7456" i="18"/>
  <c r="E7456" i="18"/>
  <c r="F7456" i="18"/>
  <c r="G7456" i="18"/>
  <c r="H7456" i="18"/>
  <c r="I7456" i="18"/>
  <c r="J7456" i="18"/>
  <c r="K7456" i="18"/>
  <c r="L7456" i="18"/>
  <c r="M7456" i="18"/>
  <c r="N7456" i="18"/>
  <c r="A7457" i="18"/>
  <c r="B7457" i="18"/>
  <c r="C7457" i="18"/>
  <c r="D7457" i="18"/>
  <c r="E7457" i="18"/>
  <c r="F7457" i="18"/>
  <c r="G7457" i="18"/>
  <c r="H7457" i="18"/>
  <c r="I7457" i="18"/>
  <c r="J7457" i="18"/>
  <c r="K7457" i="18"/>
  <c r="L7457" i="18"/>
  <c r="M7457" i="18"/>
  <c r="N7457" i="18"/>
  <c r="A7458" i="18"/>
  <c r="B7458" i="18"/>
  <c r="C7458" i="18"/>
  <c r="D7458" i="18"/>
  <c r="E7458" i="18"/>
  <c r="F7458" i="18"/>
  <c r="G7458" i="18"/>
  <c r="H7458" i="18"/>
  <c r="I7458" i="18"/>
  <c r="J7458" i="18"/>
  <c r="K7458" i="18"/>
  <c r="L7458" i="18"/>
  <c r="M7458" i="18"/>
  <c r="N7458" i="18"/>
  <c r="A7459" i="18"/>
  <c r="B7459" i="18"/>
  <c r="C7459" i="18"/>
  <c r="D7459" i="18"/>
  <c r="E7459" i="18"/>
  <c r="F7459" i="18"/>
  <c r="G7459" i="18"/>
  <c r="H7459" i="18"/>
  <c r="I7459" i="18"/>
  <c r="J7459" i="18"/>
  <c r="K7459" i="18"/>
  <c r="L7459" i="18"/>
  <c r="M7459" i="18"/>
  <c r="N7459" i="18"/>
  <c r="A7460" i="18"/>
  <c r="B7460" i="18"/>
  <c r="C7460" i="18"/>
  <c r="D7460" i="18"/>
  <c r="E7460" i="18"/>
  <c r="F7460" i="18"/>
  <c r="G7460" i="18"/>
  <c r="H7460" i="18"/>
  <c r="I7460" i="18"/>
  <c r="J7460" i="18"/>
  <c r="K7460" i="18"/>
  <c r="L7460" i="18"/>
  <c r="M7460" i="18"/>
  <c r="N7460" i="18"/>
  <c r="A7461" i="18"/>
  <c r="B7461" i="18"/>
  <c r="C7461" i="18"/>
  <c r="D7461" i="18"/>
  <c r="E7461" i="18"/>
  <c r="F7461" i="18"/>
  <c r="G7461" i="18"/>
  <c r="H7461" i="18"/>
  <c r="I7461" i="18"/>
  <c r="J7461" i="18"/>
  <c r="K7461" i="18"/>
  <c r="L7461" i="18"/>
  <c r="M7461" i="18"/>
  <c r="N7461" i="18"/>
  <c r="A7462" i="18"/>
  <c r="B7462" i="18"/>
  <c r="C7462" i="18"/>
  <c r="D7462" i="18"/>
  <c r="E7462" i="18"/>
  <c r="F7462" i="18"/>
  <c r="G7462" i="18"/>
  <c r="H7462" i="18"/>
  <c r="I7462" i="18"/>
  <c r="J7462" i="18"/>
  <c r="K7462" i="18"/>
  <c r="L7462" i="18"/>
  <c r="M7462" i="18"/>
  <c r="N7462" i="18"/>
  <c r="A7463" i="18"/>
  <c r="B7463" i="18"/>
  <c r="C7463" i="18"/>
  <c r="D7463" i="18"/>
  <c r="E7463" i="18"/>
  <c r="F7463" i="18"/>
  <c r="G7463" i="18"/>
  <c r="H7463" i="18"/>
  <c r="I7463" i="18"/>
  <c r="J7463" i="18"/>
  <c r="K7463" i="18"/>
  <c r="L7463" i="18"/>
  <c r="M7463" i="18"/>
  <c r="N7463" i="18"/>
  <c r="A7464" i="18"/>
  <c r="B7464" i="18"/>
  <c r="C7464" i="18"/>
  <c r="D7464" i="18"/>
  <c r="E7464" i="18"/>
  <c r="F7464" i="18"/>
  <c r="G7464" i="18"/>
  <c r="H7464" i="18"/>
  <c r="I7464" i="18"/>
  <c r="J7464" i="18"/>
  <c r="K7464" i="18"/>
  <c r="L7464" i="18"/>
  <c r="M7464" i="18"/>
  <c r="N7464" i="18"/>
  <c r="A7465" i="18"/>
  <c r="B7465" i="18"/>
  <c r="C7465" i="18"/>
  <c r="D7465" i="18"/>
  <c r="E7465" i="18"/>
  <c r="F7465" i="18"/>
  <c r="G7465" i="18"/>
  <c r="H7465" i="18"/>
  <c r="I7465" i="18"/>
  <c r="J7465" i="18"/>
  <c r="K7465" i="18"/>
  <c r="L7465" i="18"/>
  <c r="M7465" i="18"/>
  <c r="N7465" i="18"/>
  <c r="A7466" i="18"/>
  <c r="B7466" i="18"/>
  <c r="C7466" i="18"/>
  <c r="D7466" i="18"/>
  <c r="E7466" i="18"/>
  <c r="F7466" i="18"/>
  <c r="G7466" i="18"/>
  <c r="H7466" i="18"/>
  <c r="I7466" i="18"/>
  <c r="J7466" i="18"/>
  <c r="K7466" i="18"/>
  <c r="L7466" i="18"/>
  <c r="M7466" i="18"/>
  <c r="N7466" i="18"/>
  <c r="A7467" i="18"/>
  <c r="B7467" i="18"/>
  <c r="C7467" i="18"/>
  <c r="D7467" i="18"/>
  <c r="E7467" i="18"/>
  <c r="F7467" i="18"/>
  <c r="G7467" i="18"/>
  <c r="H7467" i="18"/>
  <c r="I7467" i="18"/>
  <c r="J7467" i="18"/>
  <c r="K7467" i="18"/>
  <c r="L7467" i="18"/>
  <c r="M7467" i="18"/>
  <c r="N7467" i="18"/>
  <c r="A7468" i="18"/>
  <c r="B7468" i="18"/>
  <c r="C7468" i="18"/>
  <c r="D7468" i="18"/>
  <c r="E7468" i="18"/>
  <c r="F7468" i="18"/>
  <c r="G7468" i="18"/>
  <c r="H7468" i="18"/>
  <c r="I7468" i="18"/>
  <c r="J7468" i="18"/>
  <c r="K7468" i="18"/>
  <c r="L7468" i="18"/>
  <c r="M7468" i="18"/>
  <c r="N7468" i="18"/>
  <c r="A7469" i="18"/>
  <c r="B7469" i="18"/>
  <c r="C7469" i="18"/>
  <c r="D7469" i="18"/>
  <c r="E7469" i="18"/>
  <c r="F7469" i="18"/>
  <c r="G7469" i="18"/>
  <c r="H7469" i="18"/>
  <c r="I7469" i="18"/>
  <c r="J7469" i="18"/>
  <c r="K7469" i="18"/>
  <c r="L7469" i="18"/>
  <c r="M7469" i="18"/>
  <c r="N7469" i="18"/>
  <c r="A7470" i="18"/>
  <c r="B7470" i="18"/>
  <c r="C7470" i="18"/>
  <c r="D7470" i="18"/>
  <c r="E7470" i="18"/>
  <c r="F7470" i="18"/>
  <c r="G7470" i="18"/>
  <c r="H7470" i="18"/>
  <c r="I7470" i="18"/>
  <c r="J7470" i="18"/>
  <c r="K7470" i="18"/>
  <c r="L7470" i="18"/>
  <c r="M7470" i="18"/>
  <c r="N7470" i="18"/>
  <c r="A7471" i="18"/>
  <c r="B7471" i="18"/>
  <c r="C7471" i="18"/>
  <c r="D7471" i="18"/>
  <c r="E7471" i="18"/>
  <c r="F7471" i="18"/>
  <c r="G7471" i="18"/>
  <c r="H7471" i="18"/>
  <c r="I7471" i="18"/>
  <c r="J7471" i="18"/>
  <c r="K7471" i="18"/>
  <c r="L7471" i="18"/>
  <c r="M7471" i="18"/>
  <c r="N7471" i="18"/>
  <c r="A7472" i="18"/>
  <c r="B7472" i="18"/>
  <c r="C7472" i="18"/>
  <c r="D7472" i="18"/>
  <c r="E7472" i="18"/>
  <c r="F7472" i="18"/>
  <c r="G7472" i="18"/>
  <c r="H7472" i="18"/>
  <c r="I7472" i="18"/>
  <c r="J7472" i="18"/>
  <c r="K7472" i="18"/>
  <c r="L7472" i="18"/>
  <c r="M7472" i="18"/>
  <c r="N7472" i="18"/>
  <c r="A7473" i="18"/>
  <c r="B7473" i="18"/>
  <c r="C7473" i="18"/>
  <c r="D7473" i="18"/>
  <c r="E7473" i="18"/>
  <c r="F7473" i="18"/>
  <c r="G7473" i="18"/>
  <c r="H7473" i="18"/>
  <c r="I7473" i="18"/>
  <c r="J7473" i="18"/>
  <c r="K7473" i="18"/>
  <c r="L7473" i="18"/>
  <c r="M7473" i="18"/>
  <c r="N7473" i="18"/>
  <c r="A7474" i="18"/>
  <c r="B7474" i="18"/>
  <c r="C7474" i="18"/>
  <c r="D7474" i="18"/>
  <c r="E7474" i="18"/>
  <c r="F7474" i="18"/>
  <c r="G7474" i="18"/>
  <c r="H7474" i="18"/>
  <c r="I7474" i="18"/>
  <c r="J7474" i="18"/>
  <c r="K7474" i="18"/>
  <c r="L7474" i="18"/>
  <c r="M7474" i="18"/>
  <c r="N7474" i="18"/>
  <c r="A7475" i="18"/>
  <c r="B7475" i="18"/>
  <c r="C7475" i="18"/>
  <c r="D7475" i="18"/>
  <c r="E7475" i="18"/>
  <c r="F7475" i="18"/>
  <c r="G7475" i="18"/>
  <c r="H7475" i="18"/>
  <c r="I7475" i="18"/>
  <c r="J7475" i="18"/>
  <c r="K7475" i="18"/>
  <c r="L7475" i="18"/>
  <c r="M7475" i="18"/>
  <c r="N7475" i="18"/>
  <c r="A7476" i="18"/>
  <c r="B7476" i="18"/>
  <c r="C7476" i="18"/>
  <c r="D7476" i="18"/>
  <c r="E7476" i="18"/>
  <c r="F7476" i="18"/>
  <c r="G7476" i="18"/>
  <c r="H7476" i="18"/>
  <c r="I7476" i="18"/>
  <c r="J7476" i="18"/>
  <c r="K7476" i="18"/>
  <c r="L7476" i="18"/>
  <c r="M7476" i="18"/>
  <c r="N7476" i="18"/>
  <c r="A7477" i="18"/>
  <c r="B7477" i="18"/>
  <c r="C7477" i="18"/>
  <c r="D7477" i="18"/>
  <c r="E7477" i="18"/>
  <c r="F7477" i="18"/>
  <c r="G7477" i="18"/>
  <c r="H7477" i="18"/>
  <c r="I7477" i="18"/>
  <c r="J7477" i="18"/>
  <c r="K7477" i="18"/>
  <c r="L7477" i="18"/>
  <c r="M7477" i="18"/>
  <c r="N7477" i="18"/>
  <c r="A7478" i="18"/>
  <c r="B7478" i="18"/>
  <c r="C7478" i="18"/>
  <c r="D7478" i="18"/>
  <c r="E7478" i="18"/>
  <c r="F7478" i="18"/>
  <c r="G7478" i="18"/>
  <c r="H7478" i="18"/>
  <c r="I7478" i="18"/>
  <c r="J7478" i="18"/>
  <c r="K7478" i="18"/>
  <c r="L7478" i="18"/>
  <c r="M7478" i="18"/>
  <c r="N7478" i="18"/>
  <c r="A7479" i="18"/>
  <c r="B7479" i="18"/>
  <c r="C7479" i="18"/>
  <c r="D7479" i="18"/>
  <c r="E7479" i="18"/>
  <c r="F7479" i="18"/>
  <c r="G7479" i="18"/>
  <c r="H7479" i="18"/>
  <c r="I7479" i="18"/>
  <c r="J7479" i="18"/>
  <c r="K7479" i="18"/>
  <c r="L7479" i="18"/>
  <c r="M7479" i="18"/>
  <c r="N7479" i="18"/>
  <c r="A7480" i="18"/>
  <c r="B7480" i="18"/>
  <c r="C7480" i="18"/>
  <c r="D7480" i="18"/>
  <c r="E7480" i="18"/>
  <c r="F7480" i="18"/>
  <c r="G7480" i="18"/>
  <c r="H7480" i="18"/>
  <c r="I7480" i="18"/>
  <c r="J7480" i="18"/>
  <c r="K7480" i="18"/>
  <c r="L7480" i="18"/>
  <c r="M7480" i="18"/>
  <c r="N7480" i="18"/>
  <c r="A7481" i="18"/>
  <c r="B7481" i="18"/>
  <c r="C7481" i="18"/>
  <c r="D7481" i="18"/>
  <c r="E7481" i="18"/>
  <c r="F7481" i="18"/>
  <c r="G7481" i="18"/>
  <c r="H7481" i="18"/>
  <c r="I7481" i="18"/>
  <c r="J7481" i="18"/>
  <c r="K7481" i="18"/>
  <c r="L7481" i="18"/>
  <c r="M7481" i="18"/>
  <c r="N7481" i="18"/>
  <c r="A7482" i="18"/>
  <c r="B7482" i="18"/>
  <c r="C7482" i="18"/>
  <c r="D7482" i="18"/>
  <c r="E7482" i="18"/>
  <c r="F7482" i="18"/>
  <c r="G7482" i="18"/>
  <c r="H7482" i="18"/>
  <c r="I7482" i="18"/>
  <c r="J7482" i="18"/>
  <c r="K7482" i="18"/>
  <c r="L7482" i="18"/>
  <c r="M7482" i="18"/>
  <c r="N7482" i="18"/>
  <c r="A7483" i="18"/>
  <c r="B7483" i="18"/>
  <c r="C7483" i="18"/>
  <c r="D7483" i="18"/>
  <c r="E7483" i="18"/>
  <c r="F7483" i="18"/>
  <c r="G7483" i="18"/>
  <c r="H7483" i="18"/>
  <c r="I7483" i="18"/>
  <c r="J7483" i="18"/>
  <c r="K7483" i="18"/>
  <c r="L7483" i="18"/>
  <c r="M7483" i="18"/>
  <c r="N7483" i="18"/>
  <c r="A7484" i="18"/>
  <c r="B7484" i="18"/>
  <c r="C7484" i="18"/>
  <c r="D7484" i="18"/>
  <c r="E7484" i="18"/>
  <c r="F7484" i="18"/>
  <c r="G7484" i="18"/>
  <c r="H7484" i="18"/>
  <c r="I7484" i="18"/>
  <c r="J7484" i="18"/>
  <c r="K7484" i="18"/>
  <c r="L7484" i="18"/>
  <c r="M7484" i="18"/>
  <c r="N7484" i="18"/>
  <c r="A7485" i="18"/>
  <c r="B7485" i="18"/>
  <c r="C7485" i="18"/>
  <c r="D7485" i="18"/>
  <c r="E7485" i="18"/>
  <c r="F7485" i="18"/>
  <c r="G7485" i="18"/>
  <c r="H7485" i="18"/>
  <c r="I7485" i="18"/>
  <c r="J7485" i="18"/>
  <c r="K7485" i="18"/>
  <c r="L7485" i="18"/>
  <c r="M7485" i="18"/>
  <c r="N7485" i="18"/>
  <c r="A7486" i="18"/>
  <c r="B7486" i="18"/>
  <c r="C7486" i="18"/>
  <c r="D7486" i="18"/>
  <c r="E7486" i="18"/>
  <c r="F7486" i="18"/>
  <c r="G7486" i="18"/>
  <c r="H7486" i="18"/>
  <c r="I7486" i="18"/>
  <c r="J7486" i="18"/>
  <c r="K7486" i="18"/>
  <c r="L7486" i="18"/>
  <c r="M7486" i="18"/>
  <c r="N7486" i="18"/>
  <c r="A7487" i="18"/>
  <c r="B7487" i="18"/>
  <c r="C7487" i="18"/>
  <c r="D7487" i="18"/>
  <c r="E7487" i="18"/>
  <c r="F7487" i="18"/>
  <c r="G7487" i="18"/>
  <c r="H7487" i="18"/>
  <c r="I7487" i="18"/>
  <c r="J7487" i="18"/>
  <c r="K7487" i="18"/>
  <c r="L7487" i="18"/>
  <c r="M7487" i="18"/>
  <c r="N7487" i="18"/>
  <c r="A7488" i="18"/>
  <c r="B7488" i="18"/>
  <c r="C7488" i="18"/>
  <c r="D7488" i="18"/>
  <c r="E7488" i="18"/>
  <c r="F7488" i="18"/>
  <c r="G7488" i="18"/>
  <c r="H7488" i="18"/>
  <c r="I7488" i="18"/>
  <c r="J7488" i="18"/>
  <c r="K7488" i="18"/>
  <c r="L7488" i="18"/>
  <c r="M7488" i="18"/>
  <c r="N7488" i="18"/>
  <c r="A7489" i="18"/>
  <c r="B7489" i="18"/>
  <c r="C7489" i="18"/>
  <c r="D7489" i="18"/>
  <c r="E7489" i="18"/>
  <c r="F7489" i="18"/>
  <c r="G7489" i="18"/>
  <c r="H7489" i="18"/>
  <c r="I7489" i="18"/>
  <c r="J7489" i="18"/>
  <c r="K7489" i="18"/>
  <c r="L7489" i="18"/>
  <c r="M7489" i="18"/>
  <c r="N7489" i="18"/>
  <c r="A7490" i="18"/>
  <c r="B7490" i="18"/>
  <c r="C7490" i="18"/>
  <c r="D7490" i="18"/>
  <c r="E7490" i="18"/>
  <c r="F7490" i="18"/>
  <c r="G7490" i="18"/>
  <c r="H7490" i="18"/>
  <c r="I7490" i="18"/>
  <c r="J7490" i="18"/>
  <c r="K7490" i="18"/>
  <c r="L7490" i="18"/>
  <c r="M7490" i="18"/>
  <c r="N7490" i="18"/>
  <c r="A7491" i="18"/>
  <c r="B7491" i="18"/>
  <c r="C7491" i="18"/>
  <c r="D7491" i="18"/>
  <c r="E7491" i="18"/>
  <c r="F7491" i="18"/>
  <c r="G7491" i="18"/>
  <c r="H7491" i="18"/>
  <c r="I7491" i="18"/>
  <c r="J7491" i="18"/>
  <c r="K7491" i="18"/>
  <c r="L7491" i="18"/>
  <c r="M7491" i="18"/>
  <c r="N7491" i="18"/>
  <c r="A7492" i="18"/>
  <c r="B7492" i="18"/>
  <c r="C7492" i="18"/>
  <c r="D7492" i="18"/>
  <c r="E7492" i="18"/>
  <c r="F7492" i="18"/>
  <c r="G7492" i="18"/>
  <c r="H7492" i="18"/>
  <c r="I7492" i="18"/>
  <c r="J7492" i="18"/>
  <c r="K7492" i="18"/>
  <c r="L7492" i="18"/>
  <c r="M7492" i="18"/>
  <c r="N7492" i="18"/>
  <c r="A7493" i="18"/>
  <c r="B7493" i="18"/>
  <c r="C7493" i="18"/>
  <c r="D7493" i="18"/>
  <c r="E7493" i="18"/>
  <c r="F7493" i="18"/>
  <c r="G7493" i="18"/>
  <c r="H7493" i="18"/>
  <c r="I7493" i="18"/>
  <c r="J7493" i="18"/>
  <c r="K7493" i="18"/>
  <c r="L7493" i="18"/>
  <c r="M7493" i="18"/>
  <c r="N7493" i="18"/>
  <c r="A7494" i="18"/>
  <c r="B7494" i="18"/>
  <c r="C7494" i="18"/>
  <c r="D7494" i="18"/>
  <c r="E7494" i="18"/>
  <c r="F7494" i="18"/>
  <c r="G7494" i="18"/>
  <c r="H7494" i="18"/>
  <c r="I7494" i="18"/>
  <c r="J7494" i="18"/>
  <c r="K7494" i="18"/>
  <c r="L7494" i="18"/>
  <c r="M7494" i="18"/>
  <c r="N7494" i="18"/>
  <c r="A7495" i="18"/>
  <c r="B7495" i="18"/>
  <c r="C7495" i="18"/>
  <c r="D7495" i="18"/>
  <c r="E7495" i="18"/>
  <c r="F7495" i="18"/>
  <c r="G7495" i="18"/>
  <c r="H7495" i="18"/>
  <c r="I7495" i="18"/>
  <c r="J7495" i="18"/>
  <c r="K7495" i="18"/>
  <c r="L7495" i="18"/>
  <c r="M7495" i="18"/>
  <c r="N7495" i="18"/>
  <c r="A7496" i="18"/>
  <c r="B7496" i="18"/>
  <c r="C7496" i="18"/>
  <c r="D7496" i="18"/>
  <c r="E7496" i="18"/>
  <c r="F7496" i="18"/>
  <c r="G7496" i="18"/>
  <c r="H7496" i="18"/>
  <c r="I7496" i="18"/>
  <c r="J7496" i="18"/>
  <c r="K7496" i="18"/>
  <c r="L7496" i="18"/>
  <c r="M7496" i="18"/>
  <c r="N7496" i="18"/>
  <c r="A7497" i="18"/>
  <c r="B7497" i="18"/>
  <c r="C7497" i="18"/>
  <c r="D7497" i="18"/>
  <c r="E7497" i="18"/>
  <c r="F7497" i="18"/>
  <c r="G7497" i="18"/>
  <c r="H7497" i="18"/>
  <c r="I7497" i="18"/>
  <c r="J7497" i="18"/>
  <c r="K7497" i="18"/>
  <c r="L7497" i="18"/>
  <c r="M7497" i="18"/>
  <c r="N7497" i="18"/>
  <c r="A7498" i="18"/>
  <c r="B7498" i="18"/>
  <c r="C7498" i="18"/>
  <c r="D7498" i="18"/>
  <c r="E7498" i="18"/>
  <c r="F7498" i="18"/>
  <c r="G7498" i="18"/>
  <c r="H7498" i="18"/>
  <c r="I7498" i="18"/>
  <c r="J7498" i="18"/>
  <c r="K7498" i="18"/>
  <c r="L7498" i="18"/>
  <c r="M7498" i="18"/>
  <c r="N7498" i="18"/>
  <c r="A7499" i="18"/>
  <c r="B7499" i="18"/>
  <c r="C7499" i="18"/>
  <c r="D7499" i="18"/>
  <c r="E7499" i="18"/>
  <c r="F7499" i="18"/>
  <c r="G7499" i="18"/>
  <c r="H7499" i="18"/>
  <c r="I7499" i="18"/>
  <c r="J7499" i="18"/>
  <c r="K7499" i="18"/>
  <c r="L7499" i="18"/>
  <c r="M7499" i="18"/>
  <c r="N7499" i="18"/>
  <c r="A7500" i="18"/>
  <c r="B7500" i="18"/>
  <c r="C7500" i="18"/>
  <c r="D7500" i="18"/>
  <c r="E7500" i="18"/>
  <c r="F7500" i="18"/>
  <c r="G7500" i="18"/>
  <c r="H7500" i="18"/>
  <c r="I7500" i="18"/>
  <c r="J7500" i="18"/>
  <c r="K7500" i="18"/>
  <c r="L7500" i="18"/>
  <c r="M7500" i="18"/>
  <c r="N7500" i="18"/>
  <c r="A7501" i="18"/>
  <c r="B7501" i="18"/>
  <c r="C7501" i="18"/>
  <c r="D7501" i="18"/>
  <c r="E7501" i="18"/>
  <c r="F7501" i="18"/>
  <c r="G7501" i="18"/>
  <c r="H7501" i="18"/>
  <c r="I7501" i="18"/>
  <c r="J7501" i="18"/>
  <c r="K7501" i="18"/>
  <c r="L7501" i="18"/>
  <c r="M7501" i="18"/>
  <c r="N7501" i="18"/>
  <c r="A7502" i="18"/>
  <c r="B7502" i="18"/>
  <c r="C7502" i="18"/>
  <c r="D7502" i="18"/>
  <c r="E7502" i="18"/>
  <c r="F7502" i="18"/>
  <c r="G7502" i="18"/>
  <c r="H7502" i="18"/>
  <c r="I7502" i="18"/>
  <c r="J7502" i="18"/>
  <c r="K7502" i="18"/>
  <c r="L7502" i="18"/>
  <c r="M7502" i="18"/>
  <c r="N7502" i="18"/>
  <c r="A7503" i="18"/>
  <c r="B7503" i="18"/>
  <c r="C7503" i="18"/>
  <c r="D7503" i="18"/>
  <c r="E7503" i="18"/>
  <c r="F7503" i="18"/>
  <c r="G7503" i="18"/>
  <c r="H7503" i="18"/>
  <c r="I7503" i="18"/>
  <c r="J7503" i="18"/>
  <c r="K7503" i="18"/>
  <c r="L7503" i="18"/>
  <c r="M7503" i="18"/>
  <c r="N7503" i="18"/>
  <c r="A7504" i="18"/>
  <c r="B7504" i="18"/>
  <c r="C7504" i="18"/>
  <c r="D7504" i="18"/>
  <c r="E7504" i="18"/>
  <c r="F7504" i="18"/>
  <c r="G7504" i="18"/>
  <c r="H7504" i="18"/>
  <c r="I7504" i="18"/>
  <c r="J7504" i="18"/>
  <c r="K7504" i="18"/>
  <c r="L7504" i="18"/>
  <c r="M7504" i="18"/>
  <c r="N7504" i="18"/>
  <c r="A7505" i="18"/>
  <c r="B7505" i="18"/>
  <c r="C7505" i="18"/>
  <c r="D7505" i="18"/>
  <c r="E7505" i="18"/>
  <c r="F7505" i="18"/>
  <c r="G7505" i="18"/>
  <c r="H7505" i="18"/>
  <c r="I7505" i="18"/>
  <c r="J7505" i="18"/>
  <c r="K7505" i="18"/>
  <c r="L7505" i="18"/>
  <c r="M7505" i="18"/>
  <c r="N7505" i="18"/>
  <c r="A7506" i="18"/>
  <c r="B7506" i="18"/>
  <c r="C7506" i="18"/>
  <c r="D7506" i="18"/>
  <c r="E7506" i="18"/>
  <c r="F7506" i="18"/>
  <c r="G7506" i="18"/>
  <c r="H7506" i="18"/>
  <c r="I7506" i="18"/>
  <c r="J7506" i="18"/>
  <c r="K7506" i="18"/>
  <c r="L7506" i="18"/>
  <c r="M7506" i="18"/>
  <c r="N7506" i="18"/>
  <c r="A7507" i="18"/>
  <c r="B7507" i="18"/>
  <c r="C7507" i="18"/>
  <c r="D7507" i="18"/>
  <c r="E7507" i="18"/>
  <c r="F7507" i="18"/>
  <c r="G7507" i="18"/>
  <c r="H7507" i="18"/>
  <c r="I7507" i="18"/>
  <c r="J7507" i="18"/>
  <c r="K7507" i="18"/>
  <c r="L7507" i="18"/>
  <c r="M7507" i="18"/>
  <c r="N7507" i="18"/>
  <c r="A7508" i="18"/>
  <c r="B7508" i="18"/>
  <c r="C7508" i="18"/>
  <c r="D7508" i="18"/>
  <c r="E7508" i="18"/>
  <c r="F7508" i="18"/>
  <c r="G7508" i="18"/>
  <c r="H7508" i="18"/>
  <c r="I7508" i="18"/>
  <c r="J7508" i="18"/>
  <c r="K7508" i="18"/>
  <c r="L7508" i="18"/>
  <c r="M7508" i="18"/>
  <c r="N7508" i="18"/>
  <c r="A7509" i="18"/>
  <c r="B7509" i="18"/>
  <c r="C7509" i="18"/>
  <c r="D7509" i="18"/>
  <c r="E7509" i="18"/>
  <c r="F7509" i="18"/>
  <c r="G7509" i="18"/>
  <c r="H7509" i="18"/>
  <c r="I7509" i="18"/>
  <c r="J7509" i="18"/>
  <c r="K7509" i="18"/>
  <c r="L7509" i="18"/>
  <c r="M7509" i="18"/>
  <c r="N7509" i="18"/>
  <c r="A7510" i="18"/>
  <c r="B7510" i="18"/>
  <c r="C7510" i="18"/>
  <c r="D7510" i="18"/>
  <c r="E7510" i="18"/>
  <c r="F7510" i="18"/>
  <c r="G7510" i="18"/>
  <c r="H7510" i="18"/>
  <c r="I7510" i="18"/>
  <c r="J7510" i="18"/>
  <c r="K7510" i="18"/>
  <c r="L7510" i="18"/>
  <c r="M7510" i="18"/>
  <c r="N7510" i="18"/>
  <c r="A7511" i="18"/>
  <c r="B7511" i="18"/>
  <c r="C7511" i="18"/>
  <c r="D7511" i="18"/>
  <c r="E7511" i="18"/>
  <c r="F7511" i="18"/>
  <c r="G7511" i="18"/>
  <c r="H7511" i="18"/>
  <c r="I7511" i="18"/>
  <c r="J7511" i="18"/>
  <c r="K7511" i="18"/>
  <c r="L7511" i="18"/>
  <c r="M7511" i="18"/>
  <c r="N7511" i="18"/>
  <c r="A7512" i="18"/>
  <c r="B7512" i="18"/>
  <c r="C7512" i="18"/>
  <c r="D7512" i="18"/>
  <c r="E7512" i="18"/>
  <c r="F7512" i="18"/>
  <c r="G7512" i="18"/>
  <c r="H7512" i="18"/>
  <c r="I7512" i="18"/>
  <c r="J7512" i="18"/>
  <c r="K7512" i="18"/>
  <c r="L7512" i="18"/>
  <c r="M7512" i="18"/>
  <c r="N7512" i="18"/>
  <c r="A7513" i="18"/>
  <c r="B7513" i="18"/>
  <c r="C7513" i="18"/>
  <c r="D7513" i="18"/>
  <c r="E7513" i="18"/>
  <c r="F7513" i="18"/>
  <c r="G7513" i="18"/>
  <c r="H7513" i="18"/>
  <c r="I7513" i="18"/>
  <c r="J7513" i="18"/>
  <c r="K7513" i="18"/>
  <c r="L7513" i="18"/>
  <c r="M7513" i="18"/>
  <c r="N7513" i="18"/>
  <c r="A7514" i="18"/>
  <c r="B7514" i="18"/>
  <c r="C7514" i="18"/>
  <c r="D7514" i="18"/>
  <c r="E7514" i="18"/>
  <c r="F7514" i="18"/>
  <c r="G7514" i="18"/>
  <c r="H7514" i="18"/>
  <c r="I7514" i="18"/>
  <c r="J7514" i="18"/>
  <c r="K7514" i="18"/>
  <c r="L7514" i="18"/>
  <c r="M7514" i="18"/>
  <c r="N7514" i="18"/>
  <c r="A7515" i="18"/>
  <c r="B7515" i="18"/>
  <c r="C7515" i="18"/>
  <c r="D7515" i="18"/>
  <c r="E7515" i="18"/>
  <c r="F7515" i="18"/>
  <c r="G7515" i="18"/>
  <c r="H7515" i="18"/>
  <c r="I7515" i="18"/>
  <c r="J7515" i="18"/>
  <c r="K7515" i="18"/>
  <c r="L7515" i="18"/>
  <c r="M7515" i="18"/>
  <c r="N7515" i="18"/>
  <c r="A7516" i="18"/>
  <c r="B7516" i="18"/>
  <c r="C7516" i="18"/>
  <c r="D7516" i="18"/>
  <c r="E7516" i="18"/>
  <c r="F7516" i="18"/>
  <c r="G7516" i="18"/>
  <c r="H7516" i="18"/>
  <c r="I7516" i="18"/>
  <c r="J7516" i="18"/>
  <c r="K7516" i="18"/>
  <c r="L7516" i="18"/>
  <c r="M7516" i="18"/>
  <c r="N7516" i="18"/>
  <c r="A7517" i="18"/>
  <c r="B7517" i="18"/>
  <c r="C7517" i="18"/>
  <c r="D7517" i="18"/>
  <c r="E7517" i="18"/>
  <c r="F7517" i="18"/>
  <c r="G7517" i="18"/>
  <c r="H7517" i="18"/>
  <c r="I7517" i="18"/>
  <c r="J7517" i="18"/>
  <c r="K7517" i="18"/>
  <c r="L7517" i="18"/>
  <c r="M7517" i="18"/>
  <c r="N7517" i="18"/>
  <c r="A7518" i="18"/>
  <c r="B7518" i="18"/>
  <c r="C7518" i="18"/>
  <c r="D7518" i="18"/>
  <c r="E7518" i="18"/>
  <c r="F7518" i="18"/>
  <c r="G7518" i="18"/>
  <c r="H7518" i="18"/>
  <c r="I7518" i="18"/>
  <c r="J7518" i="18"/>
  <c r="K7518" i="18"/>
  <c r="L7518" i="18"/>
  <c r="M7518" i="18"/>
  <c r="N7518" i="18"/>
  <c r="A7519" i="18"/>
  <c r="B7519" i="18"/>
  <c r="C7519" i="18"/>
  <c r="D7519" i="18"/>
  <c r="E7519" i="18"/>
  <c r="F7519" i="18"/>
  <c r="G7519" i="18"/>
  <c r="H7519" i="18"/>
  <c r="I7519" i="18"/>
  <c r="J7519" i="18"/>
  <c r="K7519" i="18"/>
  <c r="L7519" i="18"/>
  <c r="M7519" i="18"/>
  <c r="N7519" i="18"/>
  <c r="A7520" i="18"/>
  <c r="B7520" i="18"/>
  <c r="C7520" i="18"/>
  <c r="D7520" i="18"/>
  <c r="E7520" i="18"/>
  <c r="F7520" i="18"/>
  <c r="G7520" i="18"/>
  <c r="H7520" i="18"/>
  <c r="I7520" i="18"/>
  <c r="J7520" i="18"/>
  <c r="K7520" i="18"/>
  <c r="L7520" i="18"/>
  <c r="M7520" i="18"/>
  <c r="N7520" i="18"/>
  <c r="A7521" i="18"/>
  <c r="B7521" i="18"/>
  <c r="C7521" i="18"/>
  <c r="D7521" i="18"/>
  <c r="E7521" i="18"/>
  <c r="F7521" i="18"/>
  <c r="G7521" i="18"/>
  <c r="H7521" i="18"/>
  <c r="I7521" i="18"/>
  <c r="J7521" i="18"/>
  <c r="K7521" i="18"/>
  <c r="L7521" i="18"/>
  <c r="M7521" i="18"/>
  <c r="N7521" i="18"/>
  <c r="A7522" i="18"/>
  <c r="B7522" i="18"/>
  <c r="C7522" i="18"/>
  <c r="D7522" i="18"/>
  <c r="E7522" i="18"/>
  <c r="F7522" i="18"/>
  <c r="G7522" i="18"/>
  <c r="H7522" i="18"/>
  <c r="I7522" i="18"/>
  <c r="J7522" i="18"/>
  <c r="K7522" i="18"/>
  <c r="L7522" i="18"/>
  <c r="M7522" i="18"/>
  <c r="N7522" i="18"/>
  <c r="A7523" i="18"/>
  <c r="B7523" i="18"/>
  <c r="C7523" i="18"/>
  <c r="D7523" i="18"/>
  <c r="E7523" i="18"/>
  <c r="F7523" i="18"/>
  <c r="G7523" i="18"/>
  <c r="H7523" i="18"/>
  <c r="I7523" i="18"/>
  <c r="J7523" i="18"/>
  <c r="K7523" i="18"/>
  <c r="L7523" i="18"/>
  <c r="M7523" i="18"/>
  <c r="N7523" i="18"/>
  <c r="A7524" i="18"/>
  <c r="B7524" i="18"/>
  <c r="C7524" i="18"/>
  <c r="D7524" i="18"/>
  <c r="E7524" i="18"/>
  <c r="F7524" i="18"/>
  <c r="G7524" i="18"/>
  <c r="H7524" i="18"/>
  <c r="I7524" i="18"/>
  <c r="J7524" i="18"/>
  <c r="K7524" i="18"/>
  <c r="L7524" i="18"/>
  <c r="M7524" i="18"/>
  <c r="N7524" i="18"/>
  <c r="A7525" i="18"/>
  <c r="B7525" i="18"/>
  <c r="C7525" i="18"/>
  <c r="D7525" i="18"/>
  <c r="E7525" i="18"/>
  <c r="F7525" i="18"/>
  <c r="G7525" i="18"/>
  <c r="H7525" i="18"/>
  <c r="I7525" i="18"/>
  <c r="J7525" i="18"/>
  <c r="K7525" i="18"/>
  <c r="L7525" i="18"/>
  <c r="M7525" i="18"/>
  <c r="N7525" i="18"/>
  <c r="A7526" i="18"/>
  <c r="B7526" i="18"/>
  <c r="C7526" i="18"/>
  <c r="D7526" i="18"/>
  <c r="E7526" i="18"/>
  <c r="F7526" i="18"/>
  <c r="G7526" i="18"/>
  <c r="H7526" i="18"/>
  <c r="I7526" i="18"/>
  <c r="J7526" i="18"/>
  <c r="K7526" i="18"/>
  <c r="L7526" i="18"/>
  <c r="M7526" i="18"/>
  <c r="N7526" i="18"/>
  <c r="A7527" i="18"/>
  <c r="B7527" i="18"/>
  <c r="C7527" i="18"/>
  <c r="D7527" i="18"/>
  <c r="E7527" i="18"/>
  <c r="F7527" i="18"/>
  <c r="G7527" i="18"/>
  <c r="H7527" i="18"/>
  <c r="I7527" i="18"/>
  <c r="J7527" i="18"/>
  <c r="K7527" i="18"/>
  <c r="L7527" i="18"/>
  <c r="M7527" i="18"/>
  <c r="N7527" i="18"/>
  <c r="A7528" i="18"/>
  <c r="B7528" i="18"/>
  <c r="C7528" i="18"/>
  <c r="D7528" i="18"/>
  <c r="E7528" i="18"/>
  <c r="F7528" i="18"/>
  <c r="G7528" i="18"/>
  <c r="H7528" i="18"/>
  <c r="I7528" i="18"/>
  <c r="J7528" i="18"/>
  <c r="K7528" i="18"/>
  <c r="L7528" i="18"/>
  <c r="M7528" i="18"/>
  <c r="N7528" i="18"/>
  <c r="A7529" i="18"/>
  <c r="B7529" i="18"/>
  <c r="C7529" i="18"/>
  <c r="D7529" i="18"/>
  <c r="E7529" i="18"/>
  <c r="F7529" i="18"/>
  <c r="G7529" i="18"/>
  <c r="H7529" i="18"/>
  <c r="I7529" i="18"/>
  <c r="J7529" i="18"/>
  <c r="K7529" i="18"/>
  <c r="L7529" i="18"/>
  <c r="M7529" i="18"/>
  <c r="N7529" i="18"/>
  <c r="A7530" i="18"/>
  <c r="B7530" i="18"/>
  <c r="C7530" i="18"/>
  <c r="D7530" i="18"/>
  <c r="E7530" i="18"/>
  <c r="F7530" i="18"/>
  <c r="G7530" i="18"/>
  <c r="H7530" i="18"/>
  <c r="I7530" i="18"/>
  <c r="J7530" i="18"/>
  <c r="K7530" i="18"/>
  <c r="L7530" i="18"/>
  <c r="M7530" i="18"/>
  <c r="N7530" i="18"/>
  <c r="A7531" i="18"/>
  <c r="B7531" i="18"/>
  <c r="C7531" i="18"/>
  <c r="D7531" i="18"/>
  <c r="E7531" i="18"/>
  <c r="F7531" i="18"/>
  <c r="G7531" i="18"/>
  <c r="H7531" i="18"/>
  <c r="I7531" i="18"/>
  <c r="J7531" i="18"/>
  <c r="K7531" i="18"/>
  <c r="L7531" i="18"/>
  <c r="M7531" i="18"/>
  <c r="N7531" i="18"/>
  <c r="A7532" i="18"/>
  <c r="B7532" i="18"/>
  <c r="C7532" i="18"/>
  <c r="D7532" i="18"/>
  <c r="E7532" i="18"/>
  <c r="F7532" i="18"/>
  <c r="G7532" i="18"/>
  <c r="H7532" i="18"/>
  <c r="I7532" i="18"/>
  <c r="J7532" i="18"/>
  <c r="K7532" i="18"/>
  <c r="L7532" i="18"/>
  <c r="M7532" i="18"/>
  <c r="N7532" i="18"/>
  <c r="A7533" i="18"/>
  <c r="B7533" i="18"/>
  <c r="C7533" i="18"/>
  <c r="D7533" i="18"/>
  <c r="E7533" i="18"/>
  <c r="F7533" i="18"/>
  <c r="G7533" i="18"/>
  <c r="H7533" i="18"/>
  <c r="I7533" i="18"/>
  <c r="J7533" i="18"/>
  <c r="K7533" i="18"/>
  <c r="L7533" i="18"/>
  <c r="M7533" i="18"/>
  <c r="N7533" i="18"/>
  <c r="A7534" i="18"/>
  <c r="B7534" i="18"/>
  <c r="C7534" i="18"/>
  <c r="D7534" i="18"/>
  <c r="E7534" i="18"/>
  <c r="F7534" i="18"/>
  <c r="G7534" i="18"/>
  <c r="H7534" i="18"/>
  <c r="I7534" i="18"/>
  <c r="J7534" i="18"/>
  <c r="K7534" i="18"/>
  <c r="L7534" i="18"/>
  <c r="M7534" i="18"/>
  <c r="N7534" i="18"/>
  <c r="A7535" i="18"/>
  <c r="B7535" i="18"/>
  <c r="C7535" i="18"/>
  <c r="D7535" i="18"/>
  <c r="E7535" i="18"/>
  <c r="F7535" i="18"/>
  <c r="G7535" i="18"/>
  <c r="H7535" i="18"/>
  <c r="I7535" i="18"/>
  <c r="J7535" i="18"/>
  <c r="K7535" i="18"/>
  <c r="L7535" i="18"/>
  <c r="M7535" i="18"/>
  <c r="N7535" i="18"/>
  <c r="A7536" i="18"/>
  <c r="B7536" i="18"/>
  <c r="C7536" i="18"/>
  <c r="D7536" i="18"/>
  <c r="E7536" i="18"/>
  <c r="F7536" i="18"/>
  <c r="G7536" i="18"/>
  <c r="H7536" i="18"/>
  <c r="I7536" i="18"/>
  <c r="J7536" i="18"/>
  <c r="K7536" i="18"/>
  <c r="L7536" i="18"/>
  <c r="M7536" i="18"/>
  <c r="N7536" i="18"/>
  <c r="A7537" i="18"/>
  <c r="B7537" i="18"/>
  <c r="C7537" i="18"/>
  <c r="D7537" i="18"/>
  <c r="E7537" i="18"/>
  <c r="F7537" i="18"/>
  <c r="G7537" i="18"/>
  <c r="H7537" i="18"/>
  <c r="I7537" i="18"/>
  <c r="J7537" i="18"/>
  <c r="K7537" i="18"/>
  <c r="L7537" i="18"/>
  <c r="M7537" i="18"/>
  <c r="N7537" i="18"/>
  <c r="A7538" i="18"/>
  <c r="B7538" i="18"/>
  <c r="C7538" i="18"/>
  <c r="D7538" i="18"/>
  <c r="E7538" i="18"/>
  <c r="F7538" i="18"/>
  <c r="G7538" i="18"/>
  <c r="H7538" i="18"/>
  <c r="I7538" i="18"/>
  <c r="J7538" i="18"/>
  <c r="K7538" i="18"/>
  <c r="L7538" i="18"/>
  <c r="M7538" i="18"/>
  <c r="N7538" i="18"/>
  <c r="A7539" i="18"/>
  <c r="B7539" i="18"/>
  <c r="C7539" i="18"/>
  <c r="D7539" i="18"/>
  <c r="E7539" i="18"/>
  <c r="F7539" i="18"/>
  <c r="G7539" i="18"/>
  <c r="H7539" i="18"/>
  <c r="I7539" i="18"/>
  <c r="J7539" i="18"/>
  <c r="K7539" i="18"/>
  <c r="L7539" i="18"/>
  <c r="M7539" i="18"/>
  <c r="N7539" i="18"/>
  <c r="A7540" i="18"/>
  <c r="B7540" i="18"/>
  <c r="C7540" i="18"/>
  <c r="D7540" i="18"/>
  <c r="E7540" i="18"/>
  <c r="F7540" i="18"/>
  <c r="G7540" i="18"/>
  <c r="H7540" i="18"/>
  <c r="I7540" i="18"/>
  <c r="J7540" i="18"/>
  <c r="K7540" i="18"/>
  <c r="L7540" i="18"/>
  <c r="M7540" i="18"/>
  <c r="N7540" i="18"/>
  <c r="A7541" i="18"/>
  <c r="B7541" i="18"/>
  <c r="C7541" i="18"/>
  <c r="D7541" i="18"/>
  <c r="E7541" i="18"/>
  <c r="F7541" i="18"/>
  <c r="G7541" i="18"/>
  <c r="H7541" i="18"/>
  <c r="I7541" i="18"/>
  <c r="J7541" i="18"/>
  <c r="K7541" i="18"/>
  <c r="L7541" i="18"/>
  <c r="M7541" i="18"/>
  <c r="N7541" i="18"/>
  <c r="A7542" i="18"/>
  <c r="B7542" i="18"/>
  <c r="C7542" i="18"/>
  <c r="D7542" i="18"/>
  <c r="E7542" i="18"/>
  <c r="F7542" i="18"/>
  <c r="G7542" i="18"/>
  <c r="H7542" i="18"/>
  <c r="I7542" i="18"/>
  <c r="J7542" i="18"/>
  <c r="K7542" i="18"/>
  <c r="L7542" i="18"/>
  <c r="M7542" i="18"/>
  <c r="N7542" i="18"/>
  <c r="A7543" i="18"/>
  <c r="B7543" i="18"/>
  <c r="C7543" i="18"/>
  <c r="D7543" i="18"/>
  <c r="E7543" i="18"/>
  <c r="F7543" i="18"/>
  <c r="G7543" i="18"/>
  <c r="H7543" i="18"/>
  <c r="I7543" i="18"/>
  <c r="J7543" i="18"/>
  <c r="K7543" i="18"/>
  <c r="L7543" i="18"/>
  <c r="M7543" i="18"/>
  <c r="N7543" i="18"/>
  <c r="A7544" i="18"/>
  <c r="B7544" i="18"/>
  <c r="C7544" i="18"/>
  <c r="D7544" i="18"/>
  <c r="E7544" i="18"/>
  <c r="F7544" i="18"/>
  <c r="G7544" i="18"/>
  <c r="H7544" i="18"/>
  <c r="I7544" i="18"/>
  <c r="J7544" i="18"/>
  <c r="K7544" i="18"/>
  <c r="L7544" i="18"/>
  <c r="M7544" i="18"/>
  <c r="N7544" i="18"/>
  <c r="A7545" i="18"/>
  <c r="B7545" i="18"/>
  <c r="C7545" i="18"/>
  <c r="D7545" i="18"/>
  <c r="E7545" i="18"/>
  <c r="F7545" i="18"/>
  <c r="G7545" i="18"/>
  <c r="H7545" i="18"/>
  <c r="I7545" i="18"/>
  <c r="J7545" i="18"/>
  <c r="K7545" i="18"/>
  <c r="L7545" i="18"/>
  <c r="M7545" i="18"/>
  <c r="N7545" i="18"/>
  <c r="A7546" i="18"/>
  <c r="B7546" i="18"/>
  <c r="C7546" i="18"/>
  <c r="D7546" i="18"/>
  <c r="E7546" i="18"/>
  <c r="F7546" i="18"/>
  <c r="G7546" i="18"/>
  <c r="H7546" i="18"/>
  <c r="I7546" i="18"/>
  <c r="J7546" i="18"/>
  <c r="K7546" i="18"/>
  <c r="L7546" i="18"/>
  <c r="M7546" i="18"/>
  <c r="N7546" i="18"/>
  <c r="A7547" i="18"/>
  <c r="B7547" i="18"/>
  <c r="C7547" i="18"/>
  <c r="D7547" i="18"/>
  <c r="E7547" i="18"/>
  <c r="F7547" i="18"/>
  <c r="G7547" i="18"/>
  <c r="H7547" i="18"/>
  <c r="I7547" i="18"/>
  <c r="J7547" i="18"/>
  <c r="K7547" i="18"/>
  <c r="L7547" i="18"/>
  <c r="M7547" i="18"/>
  <c r="N7547" i="18"/>
  <c r="A7548" i="18"/>
  <c r="B7548" i="18"/>
  <c r="C7548" i="18"/>
  <c r="D7548" i="18"/>
  <c r="E7548" i="18"/>
  <c r="F7548" i="18"/>
  <c r="G7548" i="18"/>
  <c r="H7548" i="18"/>
  <c r="I7548" i="18"/>
  <c r="J7548" i="18"/>
  <c r="K7548" i="18"/>
  <c r="L7548" i="18"/>
  <c r="M7548" i="18"/>
  <c r="N7548" i="18"/>
  <c r="A7549" i="18"/>
  <c r="B7549" i="18"/>
  <c r="C7549" i="18"/>
  <c r="D7549" i="18"/>
  <c r="E7549" i="18"/>
  <c r="F7549" i="18"/>
  <c r="G7549" i="18"/>
  <c r="H7549" i="18"/>
  <c r="I7549" i="18"/>
  <c r="J7549" i="18"/>
  <c r="K7549" i="18"/>
  <c r="L7549" i="18"/>
  <c r="M7549" i="18"/>
  <c r="N7549" i="18"/>
  <c r="A7550" i="18"/>
  <c r="B7550" i="18"/>
  <c r="C7550" i="18"/>
  <c r="D7550" i="18"/>
  <c r="E7550" i="18"/>
  <c r="F7550" i="18"/>
  <c r="G7550" i="18"/>
  <c r="H7550" i="18"/>
  <c r="I7550" i="18"/>
  <c r="J7550" i="18"/>
  <c r="K7550" i="18"/>
  <c r="L7550" i="18"/>
  <c r="M7550" i="18"/>
  <c r="N7550" i="18"/>
  <c r="A7551" i="18"/>
  <c r="B7551" i="18"/>
  <c r="C7551" i="18"/>
  <c r="D7551" i="18"/>
  <c r="E7551" i="18"/>
  <c r="F7551" i="18"/>
  <c r="G7551" i="18"/>
  <c r="H7551" i="18"/>
  <c r="I7551" i="18"/>
  <c r="J7551" i="18"/>
  <c r="K7551" i="18"/>
  <c r="L7551" i="18"/>
  <c r="M7551" i="18"/>
  <c r="N7551" i="18"/>
  <c r="A7552" i="18"/>
  <c r="B7552" i="18"/>
  <c r="C7552" i="18"/>
  <c r="D7552" i="18"/>
  <c r="E7552" i="18"/>
  <c r="F7552" i="18"/>
  <c r="G7552" i="18"/>
  <c r="H7552" i="18"/>
  <c r="I7552" i="18"/>
  <c r="J7552" i="18"/>
  <c r="K7552" i="18"/>
  <c r="L7552" i="18"/>
  <c r="M7552" i="18"/>
  <c r="N7552" i="18"/>
  <c r="A7553" i="18"/>
  <c r="B7553" i="18"/>
  <c r="C7553" i="18"/>
  <c r="D7553" i="18"/>
  <c r="E7553" i="18"/>
  <c r="F7553" i="18"/>
  <c r="G7553" i="18"/>
  <c r="H7553" i="18"/>
  <c r="I7553" i="18"/>
  <c r="J7553" i="18"/>
  <c r="K7553" i="18"/>
  <c r="L7553" i="18"/>
  <c r="M7553" i="18"/>
  <c r="N7553" i="18"/>
  <c r="A7554" i="18"/>
  <c r="B7554" i="18"/>
  <c r="C7554" i="18"/>
  <c r="D7554" i="18"/>
  <c r="E7554" i="18"/>
  <c r="F7554" i="18"/>
  <c r="G7554" i="18"/>
  <c r="H7554" i="18"/>
  <c r="I7554" i="18"/>
  <c r="J7554" i="18"/>
  <c r="K7554" i="18"/>
  <c r="L7554" i="18"/>
  <c r="M7554" i="18"/>
  <c r="N7554" i="18"/>
  <c r="A7555" i="18"/>
  <c r="B7555" i="18"/>
  <c r="C7555" i="18"/>
  <c r="D7555" i="18"/>
  <c r="E7555" i="18"/>
  <c r="F7555" i="18"/>
  <c r="G7555" i="18"/>
  <c r="H7555" i="18"/>
  <c r="I7555" i="18"/>
  <c r="J7555" i="18"/>
  <c r="K7555" i="18"/>
  <c r="L7555" i="18"/>
  <c r="M7555" i="18"/>
  <c r="N7555" i="18"/>
  <c r="A7556" i="18"/>
  <c r="B7556" i="18"/>
  <c r="C7556" i="18"/>
  <c r="D7556" i="18"/>
  <c r="E7556" i="18"/>
  <c r="F7556" i="18"/>
  <c r="G7556" i="18"/>
  <c r="H7556" i="18"/>
  <c r="I7556" i="18"/>
  <c r="J7556" i="18"/>
  <c r="K7556" i="18"/>
  <c r="L7556" i="18"/>
  <c r="M7556" i="18"/>
  <c r="N7556" i="18"/>
  <c r="A7557" i="18"/>
  <c r="B7557" i="18"/>
  <c r="C7557" i="18"/>
  <c r="D7557" i="18"/>
  <c r="E7557" i="18"/>
  <c r="F7557" i="18"/>
  <c r="G7557" i="18"/>
  <c r="H7557" i="18"/>
  <c r="I7557" i="18"/>
  <c r="J7557" i="18"/>
  <c r="K7557" i="18"/>
  <c r="L7557" i="18"/>
  <c r="M7557" i="18"/>
  <c r="N7557" i="18"/>
  <c r="A7558" i="18"/>
  <c r="B7558" i="18"/>
  <c r="C7558" i="18"/>
  <c r="D7558" i="18"/>
  <c r="E7558" i="18"/>
  <c r="F7558" i="18"/>
  <c r="G7558" i="18"/>
  <c r="H7558" i="18"/>
  <c r="I7558" i="18"/>
  <c r="J7558" i="18"/>
  <c r="K7558" i="18"/>
  <c r="L7558" i="18"/>
  <c r="M7558" i="18"/>
  <c r="N7558" i="18"/>
  <c r="A7559" i="18"/>
  <c r="B7559" i="18"/>
  <c r="C7559" i="18"/>
  <c r="D7559" i="18"/>
  <c r="E7559" i="18"/>
  <c r="F7559" i="18"/>
  <c r="G7559" i="18"/>
  <c r="H7559" i="18"/>
  <c r="I7559" i="18"/>
  <c r="J7559" i="18"/>
  <c r="K7559" i="18"/>
  <c r="L7559" i="18"/>
  <c r="M7559" i="18"/>
  <c r="N7559" i="18"/>
  <c r="A7560" i="18"/>
  <c r="B7560" i="18"/>
  <c r="C7560" i="18"/>
  <c r="D7560" i="18"/>
  <c r="E7560" i="18"/>
  <c r="F7560" i="18"/>
  <c r="G7560" i="18"/>
  <c r="H7560" i="18"/>
  <c r="I7560" i="18"/>
  <c r="J7560" i="18"/>
  <c r="K7560" i="18"/>
  <c r="L7560" i="18"/>
  <c r="M7560" i="18"/>
  <c r="N7560" i="18"/>
  <c r="A7561" i="18"/>
  <c r="B7561" i="18"/>
  <c r="C7561" i="18"/>
  <c r="D7561" i="18"/>
  <c r="E7561" i="18"/>
  <c r="F7561" i="18"/>
  <c r="G7561" i="18"/>
  <c r="H7561" i="18"/>
  <c r="I7561" i="18"/>
  <c r="J7561" i="18"/>
  <c r="K7561" i="18"/>
  <c r="L7561" i="18"/>
  <c r="M7561" i="18"/>
  <c r="N7561" i="18"/>
  <c r="A7562" i="18"/>
  <c r="B7562" i="18"/>
  <c r="C7562" i="18"/>
  <c r="D7562" i="18"/>
  <c r="E7562" i="18"/>
  <c r="F7562" i="18"/>
  <c r="G7562" i="18"/>
  <c r="H7562" i="18"/>
  <c r="I7562" i="18"/>
  <c r="J7562" i="18"/>
  <c r="K7562" i="18"/>
  <c r="L7562" i="18"/>
  <c r="M7562" i="18"/>
  <c r="N7562" i="18"/>
  <c r="A7563" i="18"/>
  <c r="B7563" i="18"/>
  <c r="C7563" i="18"/>
  <c r="D7563" i="18"/>
  <c r="E7563" i="18"/>
  <c r="F7563" i="18"/>
  <c r="G7563" i="18"/>
  <c r="H7563" i="18"/>
  <c r="I7563" i="18"/>
  <c r="J7563" i="18"/>
  <c r="K7563" i="18"/>
  <c r="L7563" i="18"/>
  <c r="M7563" i="18"/>
  <c r="N7563" i="18"/>
  <c r="A7564" i="18"/>
  <c r="B7564" i="18"/>
  <c r="C7564" i="18"/>
  <c r="D7564" i="18"/>
  <c r="E7564" i="18"/>
  <c r="F7564" i="18"/>
  <c r="G7564" i="18"/>
  <c r="H7564" i="18"/>
  <c r="I7564" i="18"/>
  <c r="J7564" i="18"/>
  <c r="K7564" i="18"/>
  <c r="L7564" i="18"/>
  <c r="M7564" i="18"/>
  <c r="N7564" i="18"/>
  <c r="A7565" i="18"/>
  <c r="B7565" i="18"/>
  <c r="C7565" i="18"/>
  <c r="D7565" i="18"/>
  <c r="E7565" i="18"/>
  <c r="F7565" i="18"/>
  <c r="G7565" i="18"/>
  <c r="H7565" i="18"/>
  <c r="I7565" i="18"/>
  <c r="J7565" i="18"/>
  <c r="K7565" i="18"/>
  <c r="L7565" i="18"/>
  <c r="M7565" i="18"/>
  <c r="N7565" i="18"/>
  <c r="A7566" i="18"/>
  <c r="B7566" i="18"/>
  <c r="C7566" i="18"/>
  <c r="D7566" i="18"/>
  <c r="E7566" i="18"/>
  <c r="F7566" i="18"/>
  <c r="G7566" i="18"/>
  <c r="H7566" i="18"/>
  <c r="I7566" i="18"/>
  <c r="J7566" i="18"/>
  <c r="K7566" i="18"/>
  <c r="L7566" i="18"/>
  <c r="M7566" i="18"/>
  <c r="N7566" i="18"/>
  <c r="A7567" i="18"/>
  <c r="B7567" i="18"/>
  <c r="C7567" i="18"/>
  <c r="D7567" i="18"/>
  <c r="E7567" i="18"/>
  <c r="F7567" i="18"/>
  <c r="G7567" i="18"/>
  <c r="H7567" i="18"/>
  <c r="I7567" i="18"/>
  <c r="J7567" i="18"/>
  <c r="K7567" i="18"/>
  <c r="L7567" i="18"/>
  <c r="M7567" i="18"/>
  <c r="N7567" i="18"/>
  <c r="A7568" i="18"/>
  <c r="B7568" i="18"/>
  <c r="C7568" i="18"/>
  <c r="D7568" i="18"/>
  <c r="E7568" i="18"/>
  <c r="F7568" i="18"/>
  <c r="G7568" i="18"/>
  <c r="H7568" i="18"/>
  <c r="I7568" i="18"/>
  <c r="J7568" i="18"/>
  <c r="K7568" i="18"/>
  <c r="L7568" i="18"/>
  <c r="M7568" i="18"/>
  <c r="N7568" i="18"/>
  <c r="A7569" i="18"/>
  <c r="B7569" i="18"/>
  <c r="C7569" i="18"/>
  <c r="D7569" i="18"/>
  <c r="E7569" i="18"/>
  <c r="F7569" i="18"/>
  <c r="G7569" i="18"/>
  <c r="H7569" i="18"/>
  <c r="I7569" i="18"/>
  <c r="J7569" i="18"/>
  <c r="K7569" i="18"/>
  <c r="L7569" i="18"/>
  <c r="M7569" i="18"/>
  <c r="N7569" i="18"/>
  <c r="A7570" i="18"/>
  <c r="B7570" i="18"/>
  <c r="C7570" i="18"/>
  <c r="D7570" i="18"/>
  <c r="E7570" i="18"/>
  <c r="F7570" i="18"/>
  <c r="G7570" i="18"/>
  <c r="H7570" i="18"/>
  <c r="I7570" i="18"/>
  <c r="J7570" i="18"/>
  <c r="K7570" i="18"/>
  <c r="L7570" i="18"/>
  <c r="M7570" i="18"/>
  <c r="N7570" i="18"/>
  <c r="A7571" i="18"/>
  <c r="B7571" i="18"/>
  <c r="C7571" i="18"/>
  <c r="D7571" i="18"/>
  <c r="E7571" i="18"/>
  <c r="F7571" i="18"/>
  <c r="G7571" i="18"/>
  <c r="H7571" i="18"/>
  <c r="I7571" i="18"/>
  <c r="J7571" i="18"/>
  <c r="K7571" i="18"/>
  <c r="L7571" i="18"/>
  <c r="M7571" i="18"/>
  <c r="N7571" i="18"/>
  <c r="A7572" i="18"/>
  <c r="B7572" i="18"/>
  <c r="C7572" i="18"/>
  <c r="D7572" i="18"/>
  <c r="E7572" i="18"/>
  <c r="F7572" i="18"/>
  <c r="G7572" i="18"/>
  <c r="H7572" i="18"/>
  <c r="I7572" i="18"/>
  <c r="J7572" i="18"/>
  <c r="K7572" i="18"/>
  <c r="L7572" i="18"/>
  <c r="M7572" i="18"/>
  <c r="N7572" i="18"/>
  <c r="A7573" i="18"/>
  <c r="B7573" i="18"/>
  <c r="C7573" i="18"/>
  <c r="D7573" i="18"/>
  <c r="E7573" i="18"/>
  <c r="F7573" i="18"/>
  <c r="G7573" i="18"/>
  <c r="H7573" i="18"/>
  <c r="I7573" i="18"/>
  <c r="J7573" i="18"/>
  <c r="K7573" i="18"/>
  <c r="L7573" i="18"/>
  <c r="M7573" i="18"/>
  <c r="N7573" i="18"/>
  <c r="A7574" i="18"/>
  <c r="B7574" i="18"/>
  <c r="C7574" i="18"/>
  <c r="D7574" i="18"/>
  <c r="E7574" i="18"/>
  <c r="F7574" i="18"/>
  <c r="G7574" i="18"/>
  <c r="H7574" i="18"/>
  <c r="I7574" i="18"/>
  <c r="J7574" i="18"/>
  <c r="K7574" i="18"/>
  <c r="L7574" i="18"/>
  <c r="M7574" i="18"/>
  <c r="N7574" i="18"/>
  <c r="A7575" i="18"/>
  <c r="B7575" i="18"/>
  <c r="C7575" i="18"/>
  <c r="D7575" i="18"/>
  <c r="E7575" i="18"/>
  <c r="F7575" i="18"/>
  <c r="G7575" i="18"/>
  <c r="H7575" i="18"/>
  <c r="I7575" i="18"/>
  <c r="J7575" i="18"/>
  <c r="K7575" i="18"/>
  <c r="L7575" i="18"/>
  <c r="M7575" i="18"/>
  <c r="N7575" i="18"/>
  <c r="A7576" i="18"/>
  <c r="B7576" i="18"/>
  <c r="C7576" i="18"/>
  <c r="D7576" i="18"/>
  <c r="E7576" i="18"/>
  <c r="F7576" i="18"/>
  <c r="G7576" i="18"/>
  <c r="H7576" i="18"/>
  <c r="I7576" i="18"/>
  <c r="J7576" i="18"/>
  <c r="K7576" i="18"/>
  <c r="L7576" i="18"/>
  <c r="M7576" i="18"/>
  <c r="N7576" i="18"/>
  <c r="A7577" i="18"/>
  <c r="B7577" i="18"/>
  <c r="C7577" i="18"/>
  <c r="D7577" i="18"/>
  <c r="E7577" i="18"/>
  <c r="F7577" i="18"/>
  <c r="G7577" i="18"/>
  <c r="H7577" i="18"/>
  <c r="I7577" i="18"/>
  <c r="J7577" i="18"/>
  <c r="K7577" i="18"/>
  <c r="L7577" i="18"/>
  <c r="M7577" i="18"/>
  <c r="N7577" i="18"/>
  <c r="A7578" i="18"/>
  <c r="B7578" i="18"/>
  <c r="C7578" i="18"/>
  <c r="D7578" i="18"/>
  <c r="E7578" i="18"/>
  <c r="F7578" i="18"/>
  <c r="G7578" i="18"/>
  <c r="H7578" i="18"/>
  <c r="I7578" i="18"/>
  <c r="J7578" i="18"/>
  <c r="K7578" i="18"/>
  <c r="L7578" i="18"/>
  <c r="M7578" i="18"/>
  <c r="N7578" i="18"/>
  <c r="A7579" i="18"/>
  <c r="B7579" i="18"/>
  <c r="C7579" i="18"/>
  <c r="D7579" i="18"/>
  <c r="E7579" i="18"/>
  <c r="F7579" i="18"/>
  <c r="G7579" i="18"/>
  <c r="H7579" i="18"/>
  <c r="I7579" i="18"/>
  <c r="J7579" i="18"/>
  <c r="K7579" i="18"/>
  <c r="L7579" i="18"/>
  <c r="M7579" i="18"/>
  <c r="N7579" i="18"/>
  <c r="A7580" i="18"/>
  <c r="B7580" i="18"/>
  <c r="C7580" i="18"/>
  <c r="D7580" i="18"/>
  <c r="E7580" i="18"/>
  <c r="F7580" i="18"/>
  <c r="G7580" i="18"/>
  <c r="H7580" i="18"/>
  <c r="I7580" i="18"/>
  <c r="J7580" i="18"/>
  <c r="K7580" i="18"/>
  <c r="L7580" i="18"/>
  <c r="M7580" i="18"/>
  <c r="N7580" i="18"/>
  <c r="A7581" i="18"/>
  <c r="B7581" i="18"/>
  <c r="C7581" i="18"/>
  <c r="D7581" i="18"/>
  <c r="E7581" i="18"/>
  <c r="F7581" i="18"/>
  <c r="G7581" i="18"/>
  <c r="H7581" i="18"/>
  <c r="I7581" i="18"/>
  <c r="J7581" i="18"/>
  <c r="K7581" i="18"/>
  <c r="L7581" i="18"/>
  <c r="M7581" i="18"/>
  <c r="N7581" i="18"/>
  <c r="A7582" i="18"/>
  <c r="B7582" i="18"/>
  <c r="C7582" i="18"/>
  <c r="D7582" i="18"/>
  <c r="E7582" i="18"/>
  <c r="F7582" i="18"/>
  <c r="G7582" i="18"/>
  <c r="H7582" i="18"/>
  <c r="I7582" i="18"/>
  <c r="J7582" i="18"/>
  <c r="K7582" i="18"/>
  <c r="L7582" i="18"/>
  <c r="M7582" i="18"/>
  <c r="N7582" i="18"/>
  <c r="A7583" i="18"/>
  <c r="B7583" i="18"/>
  <c r="C7583" i="18"/>
  <c r="D7583" i="18"/>
  <c r="E7583" i="18"/>
  <c r="F7583" i="18"/>
  <c r="G7583" i="18"/>
  <c r="H7583" i="18"/>
  <c r="I7583" i="18"/>
  <c r="J7583" i="18"/>
  <c r="K7583" i="18"/>
  <c r="L7583" i="18"/>
  <c r="M7583" i="18"/>
  <c r="N7583" i="18"/>
  <c r="A7584" i="18"/>
  <c r="B7584" i="18"/>
  <c r="C7584" i="18"/>
  <c r="D7584" i="18"/>
  <c r="E7584" i="18"/>
  <c r="F7584" i="18"/>
  <c r="G7584" i="18"/>
  <c r="H7584" i="18"/>
  <c r="I7584" i="18"/>
  <c r="J7584" i="18"/>
  <c r="K7584" i="18"/>
  <c r="L7584" i="18"/>
  <c r="M7584" i="18"/>
  <c r="N7584" i="18"/>
  <c r="A7585" i="18"/>
  <c r="B7585" i="18"/>
  <c r="C7585" i="18"/>
  <c r="D7585" i="18"/>
  <c r="E7585" i="18"/>
  <c r="F7585" i="18"/>
  <c r="G7585" i="18"/>
  <c r="H7585" i="18"/>
  <c r="I7585" i="18"/>
  <c r="J7585" i="18"/>
  <c r="K7585" i="18"/>
  <c r="L7585" i="18"/>
  <c r="M7585" i="18"/>
  <c r="N7585" i="18"/>
  <c r="A7586" i="18"/>
  <c r="B7586" i="18"/>
  <c r="C7586" i="18"/>
  <c r="D7586" i="18"/>
  <c r="E7586" i="18"/>
  <c r="F7586" i="18"/>
  <c r="G7586" i="18"/>
  <c r="H7586" i="18"/>
  <c r="I7586" i="18"/>
  <c r="J7586" i="18"/>
  <c r="K7586" i="18"/>
  <c r="L7586" i="18"/>
  <c r="M7586" i="18"/>
  <c r="N7586" i="18"/>
  <c r="A7587" i="18"/>
  <c r="B7587" i="18"/>
  <c r="C7587" i="18"/>
  <c r="D7587" i="18"/>
  <c r="E7587" i="18"/>
  <c r="F7587" i="18"/>
  <c r="G7587" i="18"/>
  <c r="H7587" i="18"/>
  <c r="I7587" i="18"/>
  <c r="J7587" i="18"/>
  <c r="K7587" i="18"/>
  <c r="L7587" i="18"/>
  <c r="M7587" i="18"/>
  <c r="N7587" i="18"/>
  <c r="A7588" i="18"/>
  <c r="B7588" i="18"/>
  <c r="C7588" i="18"/>
  <c r="D7588" i="18"/>
  <c r="E7588" i="18"/>
  <c r="F7588" i="18"/>
  <c r="G7588" i="18"/>
  <c r="H7588" i="18"/>
  <c r="I7588" i="18"/>
  <c r="J7588" i="18"/>
  <c r="K7588" i="18"/>
  <c r="L7588" i="18"/>
  <c r="M7588" i="18"/>
  <c r="N7588" i="18"/>
  <c r="A7589" i="18"/>
  <c r="B7589" i="18"/>
  <c r="C7589" i="18"/>
  <c r="D7589" i="18"/>
  <c r="E7589" i="18"/>
  <c r="F7589" i="18"/>
  <c r="G7589" i="18"/>
  <c r="H7589" i="18"/>
  <c r="I7589" i="18"/>
  <c r="J7589" i="18"/>
  <c r="K7589" i="18"/>
  <c r="L7589" i="18"/>
  <c r="M7589" i="18"/>
  <c r="N7589" i="18"/>
  <c r="A7590" i="18"/>
  <c r="B7590" i="18"/>
  <c r="C7590" i="18"/>
  <c r="D7590" i="18"/>
  <c r="E7590" i="18"/>
  <c r="F7590" i="18"/>
  <c r="G7590" i="18"/>
  <c r="H7590" i="18"/>
  <c r="I7590" i="18"/>
  <c r="J7590" i="18"/>
  <c r="K7590" i="18"/>
  <c r="L7590" i="18"/>
  <c r="M7590" i="18"/>
  <c r="N7590" i="18"/>
  <c r="A7591" i="18"/>
  <c r="B7591" i="18"/>
  <c r="C7591" i="18"/>
  <c r="D7591" i="18"/>
  <c r="E7591" i="18"/>
  <c r="F7591" i="18"/>
  <c r="G7591" i="18"/>
  <c r="H7591" i="18"/>
  <c r="I7591" i="18"/>
  <c r="J7591" i="18"/>
  <c r="K7591" i="18"/>
  <c r="L7591" i="18"/>
  <c r="M7591" i="18"/>
  <c r="N7591" i="18"/>
  <c r="A7592" i="18"/>
  <c r="B7592" i="18"/>
  <c r="C7592" i="18"/>
  <c r="D7592" i="18"/>
  <c r="E7592" i="18"/>
  <c r="F7592" i="18"/>
  <c r="G7592" i="18"/>
  <c r="H7592" i="18"/>
  <c r="I7592" i="18"/>
  <c r="J7592" i="18"/>
  <c r="K7592" i="18"/>
  <c r="L7592" i="18"/>
  <c r="M7592" i="18"/>
  <c r="N7592" i="18"/>
  <c r="A7593" i="18"/>
  <c r="B7593" i="18"/>
  <c r="C7593" i="18"/>
  <c r="D7593" i="18"/>
  <c r="E7593" i="18"/>
  <c r="F7593" i="18"/>
  <c r="G7593" i="18"/>
  <c r="H7593" i="18"/>
  <c r="I7593" i="18"/>
  <c r="J7593" i="18"/>
  <c r="K7593" i="18"/>
  <c r="L7593" i="18"/>
  <c r="M7593" i="18"/>
  <c r="N7593" i="18"/>
  <c r="A7594" i="18"/>
  <c r="B7594" i="18"/>
  <c r="C7594" i="18"/>
  <c r="D7594" i="18"/>
  <c r="E7594" i="18"/>
  <c r="F7594" i="18"/>
  <c r="G7594" i="18"/>
  <c r="H7594" i="18"/>
  <c r="I7594" i="18"/>
  <c r="J7594" i="18"/>
  <c r="K7594" i="18"/>
  <c r="L7594" i="18"/>
  <c r="M7594" i="18"/>
  <c r="N7594" i="18"/>
  <c r="A7595" i="18"/>
  <c r="B7595" i="18"/>
  <c r="C7595" i="18"/>
  <c r="D7595" i="18"/>
  <c r="E7595" i="18"/>
  <c r="F7595" i="18"/>
  <c r="G7595" i="18"/>
  <c r="H7595" i="18"/>
  <c r="I7595" i="18"/>
  <c r="J7595" i="18"/>
  <c r="K7595" i="18"/>
  <c r="L7595" i="18"/>
  <c r="M7595" i="18"/>
  <c r="N7595" i="18"/>
  <c r="A7596" i="18"/>
  <c r="B7596" i="18"/>
  <c r="C7596" i="18"/>
  <c r="D7596" i="18"/>
  <c r="E7596" i="18"/>
  <c r="F7596" i="18"/>
  <c r="G7596" i="18"/>
  <c r="H7596" i="18"/>
  <c r="I7596" i="18"/>
  <c r="J7596" i="18"/>
  <c r="K7596" i="18"/>
  <c r="L7596" i="18"/>
  <c r="M7596" i="18"/>
  <c r="N7596" i="18"/>
  <c r="A7597" i="18"/>
  <c r="B7597" i="18"/>
  <c r="C7597" i="18"/>
  <c r="D7597" i="18"/>
  <c r="E7597" i="18"/>
  <c r="F7597" i="18"/>
  <c r="G7597" i="18"/>
  <c r="H7597" i="18"/>
  <c r="I7597" i="18"/>
  <c r="J7597" i="18"/>
  <c r="K7597" i="18"/>
  <c r="L7597" i="18"/>
  <c r="M7597" i="18"/>
  <c r="N7597" i="18"/>
  <c r="A7598" i="18"/>
  <c r="B7598" i="18"/>
  <c r="C7598" i="18"/>
  <c r="D7598" i="18"/>
  <c r="E7598" i="18"/>
  <c r="F7598" i="18"/>
  <c r="G7598" i="18"/>
  <c r="H7598" i="18"/>
  <c r="I7598" i="18"/>
  <c r="J7598" i="18"/>
  <c r="K7598" i="18"/>
  <c r="L7598" i="18"/>
  <c r="M7598" i="18"/>
  <c r="N7598" i="18"/>
  <c r="A7599" i="18"/>
  <c r="B7599" i="18"/>
  <c r="C7599" i="18"/>
  <c r="D7599" i="18"/>
  <c r="E7599" i="18"/>
  <c r="F7599" i="18"/>
  <c r="G7599" i="18"/>
  <c r="H7599" i="18"/>
  <c r="I7599" i="18"/>
  <c r="J7599" i="18"/>
  <c r="K7599" i="18"/>
  <c r="L7599" i="18"/>
  <c r="M7599" i="18"/>
  <c r="N7599" i="18"/>
  <c r="A7600" i="18"/>
  <c r="B7600" i="18"/>
  <c r="C7600" i="18"/>
  <c r="D7600" i="18"/>
  <c r="E7600" i="18"/>
  <c r="F7600" i="18"/>
  <c r="G7600" i="18"/>
  <c r="H7600" i="18"/>
  <c r="I7600" i="18"/>
  <c r="J7600" i="18"/>
  <c r="K7600" i="18"/>
  <c r="L7600" i="18"/>
  <c r="M7600" i="18"/>
  <c r="N7600" i="18"/>
  <c r="A7601" i="18"/>
  <c r="B7601" i="18"/>
  <c r="C7601" i="18"/>
  <c r="D7601" i="18"/>
  <c r="E7601" i="18"/>
  <c r="F7601" i="18"/>
  <c r="G7601" i="18"/>
  <c r="H7601" i="18"/>
  <c r="I7601" i="18"/>
  <c r="J7601" i="18"/>
  <c r="K7601" i="18"/>
  <c r="L7601" i="18"/>
  <c r="M7601" i="18"/>
  <c r="N7601" i="18"/>
  <c r="A7602" i="18"/>
  <c r="B7602" i="18"/>
  <c r="C7602" i="18"/>
  <c r="D7602" i="18"/>
  <c r="E7602" i="18"/>
  <c r="F7602" i="18"/>
  <c r="G7602" i="18"/>
  <c r="H7602" i="18"/>
  <c r="I7602" i="18"/>
  <c r="J7602" i="18"/>
  <c r="K7602" i="18"/>
  <c r="L7602" i="18"/>
  <c r="M7602" i="18"/>
  <c r="N7602" i="18"/>
  <c r="A7603" i="18"/>
  <c r="B7603" i="18"/>
  <c r="C7603" i="18"/>
  <c r="D7603" i="18"/>
  <c r="E7603" i="18"/>
  <c r="F7603" i="18"/>
  <c r="G7603" i="18"/>
  <c r="H7603" i="18"/>
  <c r="I7603" i="18"/>
  <c r="J7603" i="18"/>
  <c r="K7603" i="18"/>
  <c r="L7603" i="18"/>
  <c r="M7603" i="18"/>
  <c r="N7603" i="18"/>
  <c r="A7604" i="18"/>
  <c r="B7604" i="18"/>
  <c r="C7604" i="18"/>
  <c r="D7604" i="18"/>
  <c r="E7604" i="18"/>
  <c r="F7604" i="18"/>
  <c r="G7604" i="18"/>
  <c r="H7604" i="18"/>
  <c r="I7604" i="18"/>
  <c r="J7604" i="18"/>
  <c r="K7604" i="18"/>
  <c r="L7604" i="18"/>
  <c r="M7604" i="18"/>
  <c r="N7604" i="18"/>
  <c r="A7605" i="18"/>
  <c r="B7605" i="18"/>
  <c r="C7605" i="18"/>
  <c r="D7605" i="18"/>
  <c r="E7605" i="18"/>
  <c r="F7605" i="18"/>
  <c r="G7605" i="18"/>
  <c r="H7605" i="18"/>
  <c r="I7605" i="18"/>
  <c r="J7605" i="18"/>
  <c r="K7605" i="18"/>
  <c r="L7605" i="18"/>
  <c r="M7605" i="18"/>
  <c r="N7605" i="18"/>
  <c r="A7606" i="18"/>
  <c r="B7606" i="18"/>
  <c r="C7606" i="18"/>
  <c r="D7606" i="18"/>
  <c r="E7606" i="18"/>
  <c r="F7606" i="18"/>
  <c r="G7606" i="18"/>
  <c r="H7606" i="18"/>
  <c r="I7606" i="18"/>
  <c r="J7606" i="18"/>
  <c r="K7606" i="18"/>
  <c r="L7606" i="18"/>
  <c r="M7606" i="18"/>
  <c r="N7606" i="18"/>
  <c r="A7607" i="18"/>
  <c r="B7607" i="18"/>
  <c r="C7607" i="18"/>
  <c r="D7607" i="18"/>
  <c r="E7607" i="18"/>
  <c r="F7607" i="18"/>
  <c r="G7607" i="18"/>
  <c r="H7607" i="18"/>
  <c r="I7607" i="18"/>
  <c r="J7607" i="18"/>
  <c r="K7607" i="18"/>
  <c r="L7607" i="18"/>
  <c r="M7607" i="18"/>
  <c r="N7607" i="18"/>
  <c r="A7608" i="18"/>
  <c r="B7608" i="18"/>
  <c r="C7608" i="18"/>
  <c r="D7608" i="18"/>
  <c r="E7608" i="18"/>
  <c r="F7608" i="18"/>
  <c r="G7608" i="18"/>
  <c r="H7608" i="18"/>
  <c r="I7608" i="18"/>
  <c r="J7608" i="18"/>
  <c r="K7608" i="18"/>
  <c r="L7608" i="18"/>
  <c r="M7608" i="18"/>
  <c r="N7608" i="18"/>
  <c r="A7609" i="18"/>
  <c r="B7609" i="18"/>
  <c r="C7609" i="18"/>
  <c r="D7609" i="18"/>
  <c r="E7609" i="18"/>
  <c r="F7609" i="18"/>
  <c r="G7609" i="18"/>
  <c r="H7609" i="18"/>
  <c r="I7609" i="18"/>
  <c r="J7609" i="18"/>
  <c r="K7609" i="18"/>
  <c r="L7609" i="18"/>
  <c r="M7609" i="18"/>
  <c r="N7609" i="18"/>
  <c r="A7610" i="18"/>
  <c r="B7610" i="18"/>
  <c r="C7610" i="18"/>
  <c r="D7610" i="18"/>
  <c r="E7610" i="18"/>
  <c r="F7610" i="18"/>
  <c r="G7610" i="18"/>
  <c r="H7610" i="18"/>
  <c r="I7610" i="18"/>
  <c r="J7610" i="18"/>
  <c r="K7610" i="18"/>
  <c r="L7610" i="18"/>
  <c r="M7610" i="18"/>
  <c r="N7610" i="18"/>
  <c r="A7611" i="18"/>
  <c r="B7611" i="18"/>
  <c r="C7611" i="18"/>
  <c r="D7611" i="18"/>
  <c r="E7611" i="18"/>
  <c r="F7611" i="18"/>
  <c r="G7611" i="18"/>
  <c r="H7611" i="18"/>
  <c r="I7611" i="18"/>
  <c r="J7611" i="18"/>
  <c r="K7611" i="18"/>
  <c r="L7611" i="18"/>
  <c r="M7611" i="18"/>
  <c r="N7611" i="18"/>
  <c r="A7612" i="18"/>
  <c r="B7612" i="18"/>
  <c r="C7612" i="18"/>
  <c r="D7612" i="18"/>
  <c r="E7612" i="18"/>
  <c r="F7612" i="18"/>
  <c r="G7612" i="18"/>
  <c r="H7612" i="18"/>
  <c r="I7612" i="18"/>
  <c r="J7612" i="18"/>
  <c r="K7612" i="18"/>
  <c r="L7612" i="18"/>
  <c r="M7612" i="18"/>
  <c r="N7612" i="18"/>
  <c r="A7613" i="18"/>
  <c r="B7613" i="18"/>
  <c r="C7613" i="18"/>
  <c r="D7613" i="18"/>
  <c r="E7613" i="18"/>
  <c r="F7613" i="18"/>
  <c r="G7613" i="18"/>
  <c r="H7613" i="18"/>
  <c r="I7613" i="18"/>
  <c r="J7613" i="18"/>
  <c r="K7613" i="18"/>
  <c r="L7613" i="18"/>
  <c r="M7613" i="18"/>
  <c r="N7613" i="18"/>
  <c r="A7614" i="18"/>
  <c r="B7614" i="18"/>
  <c r="C7614" i="18"/>
  <c r="D7614" i="18"/>
  <c r="E7614" i="18"/>
  <c r="F7614" i="18"/>
  <c r="G7614" i="18"/>
  <c r="H7614" i="18"/>
  <c r="I7614" i="18"/>
  <c r="J7614" i="18"/>
  <c r="K7614" i="18"/>
  <c r="L7614" i="18"/>
  <c r="M7614" i="18"/>
  <c r="N7614" i="18"/>
  <c r="A7615" i="18"/>
  <c r="B7615" i="18"/>
  <c r="C7615" i="18"/>
  <c r="D7615" i="18"/>
  <c r="E7615" i="18"/>
  <c r="F7615" i="18"/>
  <c r="G7615" i="18"/>
  <c r="H7615" i="18"/>
  <c r="I7615" i="18"/>
  <c r="J7615" i="18"/>
  <c r="K7615" i="18"/>
  <c r="L7615" i="18"/>
  <c r="M7615" i="18"/>
  <c r="N7615" i="18"/>
  <c r="A7616" i="18"/>
  <c r="B7616" i="18"/>
  <c r="C7616" i="18"/>
  <c r="D7616" i="18"/>
  <c r="E7616" i="18"/>
  <c r="F7616" i="18"/>
  <c r="G7616" i="18"/>
  <c r="H7616" i="18"/>
  <c r="I7616" i="18"/>
  <c r="J7616" i="18"/>
  <c r="K7616" i="18"/>
  <c r="L7616" i="18"/>
  <c r="M7616" i="18"/>
  <c r="N7616" i="18"/>
  <c r="A7617" i="18"/>
  <c r="B7617" i="18"/>
  <c r="C7617" i="18"/>
  <c r="D7617" i="18"/>
  <c r="E7617" i="18"/>
  <c r="F7617" i="18"/>
  <c r="G7617" i="18"/>
  <c r="H7617" i="18"/>
  <c r="I7617" i="18"/>
  <c r="J7617" i="18"/>
  <c r="K7617" i="18"/>
  <c r="L7617" i="18"/>
  <c r="M7617" i="18"/>
  <c r="N7617" i="18"/>
  <c r="A7618" i="18"/>
  <c r="B7618" i="18"/>
  <c r="C7618" i="18"/>
  <c r="D7618" i="18"/>
  <c r="E7618" i="18"/>
  <c r="F7618" i="18"/>
  <c r="G7618" i="18"/>
  <c r="H7618" i="18"/>
  <c r="I7618" i="18"/>
  <c r="J7618" i="18"/>
  <c r="K7618" i="18"/>
  <c r="L7618" i="18"/>
  <c r="M7618" i="18"/>
  <c r="N7618" i="18"/>
  <c r="A7619" i="18"/>
  <c r="B7619" i="18"/>
  <c r="C7619" i="18"/>
  <c r="D7619" i="18"/>
  <c r="E7619" i="18"/>
  <c r="F7619" i="18"/>
  <c r="G7619" i="18"/>
  <c r="H7619" i="18"/>
  <c r="I7619" i="18"/>
  <c r="J7619" i="18"/>
  <c r="K7619" i="18"/>
  <c r="L7619" i="18"/>
  <c r="M7619" i="18"/>
  <c r="N7619" i="18"/>
  <c r="A7620" i="18"/>
  <c r="B7620" i="18"/>
  <c r="C7620" i="18"/>
  <c r="D7620" i="18"/>
  <c r="E7620" i="18"/>
  <c r="F7620" i="18"/>
  <c r="G7620" i="18"/>
  <c r="H7620" i="18"/>
  <c r="I7620" i="18"/>
  <c r="J7620" i="18"/>
  <c r="K7620" i="18"/>
  <c r="L7620" i="18"/>
  <c r="M7620" i="18"/>
  <c r="N7620" i="18"/>
  <c r="A7621" i="18"/>
  <c r="B7621" i="18"/>
  <c r="C7621" i="18"/>
  <c r="D7621" i="18"/>
  <c r="E7621" i="18"/>
  <c r="F7621" i="18"/>
  <c r="G7621" i="18"/>
  <c r="H7621" i="18"/>
  <c r="I7621" i="18"/>
  <c r="J7621" i="18"/>
  <c r="K7621" i="18"/>
  <c r="L7621" i="18"/>
  <c r="M7621" i="18"/>
  <c r="N7621" i="18"/>
  <c r="A7622" i="18"/>
  <c r="B7622" i="18"/>
  <c r="C7622" i="18"/>
  <c r="D7622" i="18"/>
  <c r="E7622" i="18"/>
  <c r="F7622" i="18"/>
  <c r="G7622" i="18"/>
  <c r="H7622" i="18"/>
  <c r="I7622" i="18"/>
  <c r="J7622" i="18"/>
  <c r="K7622" i="18"/>
  <c r="L7622" i="18"/>
  <c r="M7622" i="18"/>
  <c r="N7622" i="18"/>
  <c r="A7623" i="18"/>
  <c r="B7623" i="18"/>
  <c r="C7623" i="18"/>
  <c r="D7623" i="18"/>
  <c r="E7623" i="18"/>
  <c r="F7623" i="18"/>
  <c r="G7623" i="18"/>
  <c r="H7623" i="18"/>
  <c r="I7623" i="18"/>
  <c r="J7623" i="18"/>
  <c r="K7623" i="18"/>
  <c r="L7623" i="18"/>
  <c r="M7623" i="18"/>
  <c r="N7623" i="18"/>
  <c r="A7624" i="18"/>
  <c r="B7624" i="18"/>
  <c r="C7624" i="18"/>
  <c r="D7624" i="18"/>
  <c r="E7624" i="18"/>
  <c r="F7624" i="18"/>
  <c r="G7624" i="18"/>
  <c r="H7624" i="18"/>
  <c r="I7624" i="18"/>
  <c r="J7624" i="18"/>
  <c r="K7624" i="18"/>
  <c r="L7624" i="18"/>
  <c r="M7624" i="18"/>
  <c r="N7624" i="18"/>
  <c r="A7625" i="18"/>
  <c r="B7625" i="18"/>
  <c r="C7625" i="18"/>
  <c r="D7625" i="18"/>
  <c r="E7625" i="18"/>
  <c r="F7625" i="18"/>
  <c r="G7625" i="18"/>
  <c r="H7625" i="18"/>
  <c r="I7625" i="18"/>
  <c r="J7625" i="18"/>
  <c r="K7625" i="18"/>
  <c r="L7625" i="18"/>
  <c r="M7625" i="18"/>
  <c r="N7625" i="18"/>
  <c r="A7626" i="18"/>
  <c r="B7626" i="18"/>
  <c r="C7626" i="18"/>
  <c r="D7626" i="18"/>
  <c r="E7626" i="18"/>
  <c r="F7626" i="18"/>
  <c r="G7626" i="18"/>
  <c r="H7626" i="18"/>
  <c r="I7626" i="18"/>
  <c r="J7626" i="18"/>
  <c r="K7626" i="18"/>
  <c r="L7626" i="18"/>
  <c r="M7626" i="18"/>
  <c r="N7626" i="18"/>
  <c r="A7627" i="18"/>
  <c r="B7627" i="18"/>
  <c r="C7627" i="18"/>
  <c r="D7627" i="18"/>
  <c r="E7627" i="18"/>
  <c r="F7627" i="18"/>
  <c r="G7627" i="18"/>
  <c r="H7627" i="18"/>
  <c r="I7627" i="18"/>
  <c r="J7627" i="18"/>
  <c r="K7627" i="18"/>
  <c r="L7627" i="18"/>
  <c r="M7627" i="18"/>
  <c r="N7627" i="18"/>
  <c r="A7628" i="18"/>
  <c r="B7628" i="18"/>
  <c r="C7628" i="18"/>
  <c r="D7628" i="18"/>
  <c r="E7628" i="18"/>
  <c r="F7628" i="18"/>
  <c r="G7628" i="18"/>
  <c r="H7628" i="18"/>
  <c r="I7628" i="18"/>
  <c r="J7628" i="18"/>
  <c r="K7628" i="18"/>
  <c r="L7628" i="18"/>
  <c r="M7628" i="18"/>
  <c r="N7628" i="18"/>
  <c r="A7629" i="18"/>
  <c r="B7629" i="18"/>
  <c r="C7629" i="18"/>
  <c r="D7629" i="18"/>
  <c r="E7629" i="18"/>
  <c r="F7629" i="18"/>
  <c r="G7629" i="18"/>
  <c r="H7629" i="18"/>
  <c r="I7629" i="18"/>
  <c r="J7629" i="18"/>
  <c r="K7629" i="18"/>
  <c r="L7629" i="18"/>
  <c r="M7629" i="18"/>
  <c r="N7629" i="18"/>
  <c r="A7630" i="18"/>
  <c r="B7630" i="18"/>
  <c r="C7630" i="18"/>
  <c r="D7630" i="18"/>
  <c r="E7630" i="18"/>
  <c r="F7630" i="18"/>
  <c r="G7630" i="18"/>
  <c r="H7630" i="18"/>
  <c r="I7630" i="18"/>
  <c r="J7630" i="18"/>
  <c r="K7630" i="18"/>
  <c r="L7630" i="18"/>
  <c r="M7630" i="18"/>
  <c r="N7630" i="18"/>
  <c r="A7631" i="18"/>
  <c r="B7631" i="18"/>
  <c r="C7631" i="18"/>
  <c r="D7631" i="18"/>
  <c r="E7631" i="18"/>
  <c r="F7631" i="18"/>
  <c r="G7631" i="18"/>
  <c r="H7631" i="18"/>
  <c r="I7631" i="18"/>
  <c r="J7631" i="18"/>
  <c r="K7631" i="18"/>
  <c r="L7631" i="18"/>
  <c r="M7631" i="18"/>
  <c r="N7631" i="18"/>
  <c r="A7632" i="18"/>
  <c r="B7632" i="18"/>
  <c r="C7632" i="18"/>
  <c r="D7632" i="18"/>
  <c r="E7632" i="18"/>
  <c r="F7632" i="18"/>
  <c r="G7632" i="18"/>
  <c r="H7632" i="18"/>
  <c r="I7632" i="18"/>
  <c r="J7632" i="18"/>
  <c r="K7632" i="18"/>
  <c r="L7632" i="18"/>
  <c r="M7632" i="18"/>
  <c r="N7632" i="18"/>
  <c r="A7633" i="18"/>
  <c r="B7633" i="18"/>
  <c r="C7633" i="18"/>
  <c r="D7633" i="18"/>
  <c r="E7633" i="18"/>
  <c r="F7633" i="18"/>
  <c r="G7633" i="18"/>
  <c r="H7633" i="18"/>
  <c r="I7633" i="18"/>
  <c r="J7633" i="18"/>
  <c r="K7633" i="18"/>
  <c r="L7633" i="18"/>
  <c r="M7633" i="18"/>
  <c r="N7633" i="18"/>
  <c r="A7634" i="18"/>
  <c r="B7634" i="18"/>
  <c r="C7634" i="18"/>
  <c r="D7634" i="18"/>
  <c r="E7634" i="18"/>
  <c r="F7634" i="18"/>
  <c r="G7634" i="18"/>
  <c r="Q7634" i="18" s="1"/>
  <c r="H7634" i="18"/>
  <c r="I7634" i="18"/>
  <c r="J7634" i="18"/>
  <c r="K7634" i="18"/>
  <c r="L7634" i="18"/>
  <c r="M7634" i="18"/>
  <c r="N7634" i="18"/>
  <c r="A7635" i="18"/>
  <c r="B7635" i="18"/>
  <c r="C7635" i="18"/>
  <c r="D7635" i="18"/>
  <c r="E7635" i="18"/>
  <c r="F7635" i="18"/>
  <c r="G7635" i="18"/>
  <c r="H7635" i="18"/>
  <c r="I7635" i="18"/>
  <c r="J7635" i="18"/>
  <c r="K7635" i="18"/>
  <c r="L7635" i="18"/>
  <c r="M7635" i="18"/>
  <c r="N7635" i="18"/>
  <c r="A7636" i="18"/>
  <c r="B7636" i="18"/>
  <c r="C7636" i="18"/>
  <c r="D7636" i="18"/>
  <c r="E7636" i="18"/>
  <c r="F7636" i="18"/>
  <c r="G7636" i="18"/>
  <c r="H7636" i="18"/>
  <c r="I7636" i="18"/>
  <c r="J7636" i="18"/>
  <c r="K7636" i="18"/>
  <c r="L7636" i="18"/>
  <c r="M7636" i="18"/>
  <c r="N7636" i="18"/>
  <c r="A7637" i="18"/>
  <c r="B7637" i="18"/>
  <c r="C7637" i="18"/>
  <c r="D7637" i="18"/>
  <c r="E7637" i="18"/>
  <c r="F7637" i="18"/>
  <c r="G7637" i="18"/>
  <c r="H7637" i="18"/>
  <c r="I7637" i="18"/>
  <c r="J7637" i="18"/>
  <c r="K7637" i="18"/>
  <c r="L7637" i="18"/>
  <c r="M7637" i="18"/>
  <c r="N7637" i="18"/>
  <c r="A7638" i="18"/>
  <c r="B7638" i="18"/>
  <c r="C7638" i="18"/>
  <c r="D7638" i="18"/>
  <c r="E7638" i="18"/>
  <c r="F7638" i="18"/>
  <c r="G7638" i="18"/>
  <c r="H7638" i="18"/>
  <c r="I7638" i="18"/>
  <c r="J7638" i="18"/>
  <c r="K7638" i="18"/>
  <c r="L7638" i="18"/>
  <c r="M7638" i="18"/>
  <c r="N7638" i="18"/>
  <c r="A7639" i="18"/>
  <c r="B7639" i="18"/>
  <c r="C7639" i="18"/>
  <c r="D7639" i="18"/>
  <c r="E7639" i="18"/>
  <c r="F7639" i="18"/>
  <c r="G7639" i="18"/>
  <c r="H7639" i="18"/>
  <c r="I7639" i="18"/>
  <c r="J7639" i="18"/>
  <c r="K7639" i="18"/>
  <c r="L7639" i="18"/>
  <c r="M7639" i="18"/>
  <c r="N7639" i="18"/>
  <c r="A7640" i="18"/>
  <c r="B7640" i="18"/>
  <c r="C7640" i="18"/>
  <c r="D7640" i="18"/>
  <c r="E7640" i="18"/>
  <c r="F7640" i="18"/>
  <c r="G7640" i="18"/>
  <c r="H7640" i="18"/>
  <c r="I7640" i="18"/>
  <c r="J7640" i="18"/>
  <c r="K7640" i="18"/>
  <c r="L7640" i="18"/>
  <c r="M7640" i="18"/>
  <c r="N7640" i="18"/>
  <c r="A7641" i="18"/>
  <c r="B7641" i="18"/>
  <c r="C7641" i="18"/>
  <c r="D7641" i="18"/>
  <c r="E7641" i="18"/>
  <c r="F7641" i="18"/>
  <c r="G7641" i="18"/>
  <c r="H7641" i="18"/>
  <c r="I7641" i="18"/>
  <c r="J7641" i="18"/>
  <c r="K7641" i="18"/>
  <c r="L7641" i="18"/>
  <c r="M7641" i="18"/>
  <c r="N7641" i="18"/>
  <c r="A7642" i="18"/>
  <c r="B7642" i="18"/>
  <c r="C7642" i="18"/>
  <c r="D7642" i="18"/>
  <c r="E7642" i="18"/>
  <c r="F7642" i="18"/>
  <c r="G7642" i="18"/>
  <c r="H7642" i="18"/>
  <c r="I7642" i="18"/>
  <c r="J7642" i="18"/>
  <c r="K7642" i="18"/>
  <c r="L7642" i="18"/>
  <c r="M7642" i="18"/>
  <c r="N7642" i="18"/>
  <c r="A7643" i="18"/>
  <c r="B7643" i="18"/>
  <c r="C7643" i="18"/>
  <c r="D7643" i="18"/>
  <c r="E7643" i="18"/>
  <c r="F7643" i="18"/>
  <c r="G7643" i="18"/>
  <c r="H7643" i="18"/>
  <c r="I7643" i="18"/>
  <c r="J7643" i="18"/>
  <c r="K7643" i="18"/>
  <c r="L7643" i="18"/>
  <c r="M7643" i="18"/>
  <c r="Q7643" i="18" s="1"/>
  <c r="N7643" i="18"/>
  <c r="A7644" i="18"/>
  <c r="B7644" i="18"/>
  <c r="C7644" i="18"/>
  <c r="D7644" i="18"/>
  <c r="E7644" i="18"/>
  <c r="F7644" i="18"/>
  <c r="G7644" i="18"/>
  <c r="H7644" i="18"/>
  <c r="I7644" i="18"/>
  <c r="J7644" i="18"/>
  <c r="K7644" i="18"/>
  <c r="L7644" i="18"/>
  <c r="M7644" i="18"/>
  <c r="N7644" i="18"/>
  <c r="A7645" i="18"/>
  <c r="B7645" i="18"/>
  <c r="C7645" i="18"/>
  <c r="D7645" i="18"/>
  <c r="E7645" i="18"/>
  <c r="F7645" i="18"/>
  <c r="G7645" i="18"/>
  <c r="H7645" i="18"/>
  <c r="I7645" i="18"/>
  <c r="J7645" i="18"/>
  <c r="K7645" i="18"/>
  <c r="L7645" i="18"/>
  <c r="M7645" i="18"/>
  <c r="N7645" i="18"/>
  <c r="A7646" i="18"/>
  <c r="B7646" i="18"/>
  <c r="C7646" i="18"/>
  <c r="D7646" i="18"/>
  <c r="E7646" i="18"/>
  <c r="F7646" i="18"/>
  <c r="G7646" i="18"/>
  <c r="H7646" i="18"/>
  <c r="I7646" i="18"/>
  <c r="J7646" i="18"/>
  <c r="K7646" i="18"/>
  <c r="L7646" i="18"/>
  <c r="M7646" i="18"/>
  <c r="N7646" i="18"/>
  <c r="A7647" i="18"/>
  <c r="B7647" i="18"/>
  <c r="C7647" i="18"/>
  <c r="D7647" i="18"/>
  <c r="E7647" i="18"/>
  <c r="F7647" i="18"/>
  <c r="G7647" i="18"/>
  <c r="H7647" i="18"/>
  <c r="I7647" i="18"/>
  <c r="J7647" i="18"/>
  <c r="K7647" i="18"/>
  <c r="L7647" i="18"/>
  <c r="M7647" i="18"/>
  <c r="N7647" i="18"/>
  <c r="A7648" i="18"/>
  <c r="B7648" i="18"/>
  <c r="C7648" i="18"/>
  <c r="D7648" i="18"/>
  <c r="E7648" i="18"/>
  <c r="F7648" i="18"/>
  <c r="G7648" i="18"/>
  <c r="Q7648" i="18" s="1"/>
  <c r="H7648" i="18"/>
  <c r="I7648" i="18"/>
  <c r="J7648" i="18"/>
  <c r="K7648" i="18"/>
  <c r="L7648" i="18"/>
  <c r="M7648" i="18"/>
  <c r="N7648" i="18"/>
  <c r="A7649" i="18"/>
  <c r="B7649" i="18"/>
  <c r="C7649" i="18"/>
  <c r="D7649" i="18"/>
  <c r="E7649" i="18"/>
  <c r="F7649" i="18"/>
  <c r="G7649" i="18"/>
  <c r="H7649" i="18"/>
  <c r="I7649" i="18"/>
  <c r="J7649" i="18"/>
  <c r="K7649" i="18"/>
  <c r="L7649" i="18"/>
  <c r="M7649" i="18"/>
  <c r="N7649" i="18"/>
  <c r="A7650" i="18"/>
  <c r="B7650" i="18"/>
  <c r="C7650" i="18"/>
  <c r="D7650" i="18"/>
  <c r="E7650" i="18"/>
  <c r="F7650" i="18"/>
  <c r="G7650" i="18"/>
  <c r="H7650" i="18"/>
  <c r="I7650" i="18"/>
  <c r="J7650" i="18"/>
  <c r="K7650" i="18"/>
  <c r="L7650" i="18"/>
  <c r="M7650" i="18"/>
  <c r="N7650" i="18"/>
  <c r="A7651" i="18"/>
  <c r="B7651" i="18"/>
  <c r="C7651" i="18"/>
  <c r="D7651" i="18"/>
  <c r="E7651" i="18"/>
  <c r="F7651" i="18"/>
  <c r="G7651" i="18"/>
  <c r="H7651" i="18"/>
  <c r="I7651" i="18"/>
  <c r="J7651" i="18"/>
  <c r="K7651" i="18"/>
  <c r="L7651" i="18"/>
  <c r="M7651" i="18"/>
  <c r="Q7651" i="18" s="1"/>
  <c r="N7651" i="18"/>
  <c r="A7652" i="18"/>
  <c r="B7652" i="18"/>
  <c r="C7652" i="18"/>
  <c r="D7652" i="18"/>
  <c r="E7652" i="18"/>
  <c r="F7652" i="18"/>
  <c r="G7652" i="18"/>
  <c r="H7652" i="18"/>
  <c r="I7652" i="18"/>
  <c r="J7652" i="18"/>
  <c r="K7652" i="18"/>
  <c r="L7652" i="18"/>
  <c r="M7652" i="18"/>
  <c r="N7652" i="18"/>
  <c r="A7653" i="18"/>
  <c r="B7653" i="18"/>
  <c r="C7653" i="18"/>
  <c r="D7653" i="18"/>
  <c r="E7653" i="18"/>
  <c r="F7653" i="18"/>
  <c r="G7653" i="18"/>
  <c r="H7653" i="18"/>
  <c r="I7653" i="18"/>
  <c r="J7653" i="18"/>
  <c r="K7653" i="18"/>
  <c r="L7653" i="18"/>
  <c r="M7653" i="18"/>
  <c r="N7653" i="18"/>
  <c r="A7654" i="18"/>
  <c r="B7654" i="18"/>
  <c r="C7654" i="18"/>
  <c r="D7654" i="18"/>
  <c r="E7654" i="18"/>
  <c r="F7654" i="18"/>
  <c r="G7654" i="18"/>
  <c r="H7654" i="18"/>
  <c r="I7654" i="18"/>
  <c r="J7654" i="18"/>
  <c r="K7654" i="18"/>
  <c r="L7654" i="18"/>
  <c r="M7654" i="18"/>
  <c r="N7654" i="18"/>
  <c r="A7655" i="18"/>
  <c r="B7655" i="18"/>
  <c r="C7655" i="18"/>
  <c r="D7655" i="18"/>
  <c r="E7655" i="18"/>
  <c r="F7655" i="18"/>
  <c r="G7655" i="18"/>
  <c r="H7655" i="18"/>
  <c r="I7655" i="18"/>
  <c r="J7655" i="18"/>
  <c r="K7655" i="18"/>
  <c r="L7655" i="18"/>
  <c r="M7655" i="18"/>
  <c r="N7655" i="18"/>
  <c r="A7656" i="18"/>
  <c r="B7656" i="18"/>
  <c r="C7656" i="18"/>
  <c r="D7656" i="18"/>
  <c r="E7656" i="18"/>
  <c r="F7656" i="18"/>
  <c r="G7656" i="18"/>
  <c r="H7656" i="18"/>
  <c r="I7656" i="18"/>
  <c r="J7656" i="18"/>
  <c r="K7656" i="18"/>
  <c r="L7656" i="18"/>
  <c r="M7656" i="18"/>
  <c r="N7656" i="18"/>
  <c r="A7657" i="18"/>
  <c r="B7657" i="18"/>
  <c r="C7657" i="18"/>
  <c r="D7657" i="18"/>
  <c r="E7657" i="18"/>
  <c r="F7657" i="18"/>
  <c r="G7657" i="18"/>
  <c r="H7657" i="18"/>
  <c r="I7657" i="18"/>
  <c r="J7657" i="18"/>
  <c r="K7657" i="18"/>
  <c r="L7657" i="18"/>
  <c r="M7657" i="18"/>
  <c r="N7657" i="18"/>
  <c r="A7658" i="18"/>
  <c r="B7658" i="18"/>
  <c r="C7658" i="18"/>
  <c r="D7658" i="18"/>
  <c r="E7658" i="18"/>
  <c r="F7658" i="18"/>
  <c r="G7658" i="18"/>
  <c r="H7658" i="18"/>
  <c r="I7658" i="18"/>
  <c r="J7658" i="18"/>
  <c r="K7658" i="18"/>
  <c r="L7658" i="18"/>
  <c r="M7658" i="18"/>
  <c r="N7658" i="18"/>
  <c r="A7659" i="18"/>
  <c r="B7659" i="18"/>
  <c r="C7659" i="18"/>
  <c r="D7659" i="18"/>
  <c r="E7659" i="18"/>
  <c r="F7659" i="18"/>
  <c r="G7659" i="18"/>
  <c r="H7659" i="18"/>
  <c r="I7659" i="18"/>
  <c r="J7659" i="18"/>
  <c r="K7659" i="18"/>
  <c r="L7659" i="18"/>
  <c r="M7659" i="18"/>
  <c r="N7659" i="18"/>
  <c r="A7660" i="18"/>
  <c r="B7660" i="18"/>
  <c r="C7660" i="18"/>
  <c r="D7660" i="18"/>
  <c r="E7660" i="18"/>
  <c r="F7660" i="18"/>
  <c r="G7660" i="18"/>
  <c r="H7660" i="18"/>
  <c r="I7660" i="18"/>
  <c r="J7660" i="18"/>
  <c r="K7660" i="18"/>
  <c r="L7660" i="18"/>
  <c r="M7660" i="18"/>
  <c r="N7660" i="18"/>
  <c r="A7661" i="18"/>
  <c r="B7661" i="18"/>
  <c r="C7661" i="18"/>
  <c r="D7661" i="18"/>
  <c r="E7661" i="18"/>
  <c r="F7661" i="18"/>
  <c r="G7661" i="18"/>
  <c r="H7661" i="18"/>
  <c r="I7661" i="18"/>
  <c r="J7661" i="18"/>
  <c r="K7661" i="18"/>
  <c r="L7661" i="18"/>
  <c r="M7661" i="18"/>
  <c r="N7661" i="18"/>
  <c r="A7662" i="18"/>
  <c r="B7662" i="18"/>
  <c r="C7662" i="18"/>
  <c r="D7662" i="18"/>
  <c r="E7662" i="18"/>
  <c r="F7662" i="18"/>
  <c r="G7662" i="18"/>
  <c r="H7662" i="18"/>
  <c r="I7662" i="18"/>
  <c r="J7662" i="18"/>
  <c r="K7662" i="18"/>
  <c r="L7662" i="18"/>
  <c r="M7662" i="18"/>
  <c r="N7662" i="18"/>
  <c r="A7663" i="18"/>
  <c r="B7663" i="18"/>
  <c r="C7663" i="18"/>
  <c r="D7663" i="18"/>
  <c r="E7663" i="18"/>
  <c r="F7663" i="18"/>
  <c r="G7663" i="18"/>
  <c r="H7663" i="18"/>
  <c r="I7663" i="18"/>
  <c r="J7663" i="18"/>
  <c r="K7663" i="18"/>
  <c r="L7663" i="18"/>
  <c r="M7663" i="18"/>
  <c r="N7663" i="18"/>
  <c r="A7664" i="18"/>
  <c r="B7664" i="18"/>
  <c r="C7664" i="18"/>
  <c r="D7664" i="18"/>
  <c r="E7664" i="18"/>
  <c r="F7664" i="18"/>
  <c r="G7664" i="18"/>
  <c r="H7664" i="18"/>
  <c r="I7664" i="18"/>
  <c r="J7664" i="18"/>
  <c r="K7664" i="18"/>
  <c r="L7664" i="18"/>
  <c r="M7664" i="18"/>
  <c r="N7664" i="18"/>
  <c r="A7665" i="18"/>
  <c r="B7665" i="18"/>
  <c r="C7665" i="18"/>
  <c r="D7665" i="18"/>
  <c r="E7665" i="18"/>
  <c r="F7665" i="18"/>
  <c r="G7665" i="18"/>
  <c r="H7665" i="18"/>
  <c r="I7665" i="18"/>
  <c r="J7665" i="18"/>
  <c r="K7665" i="18"/>
  <c r="L7665" i="18"/>
  <c r="M7665" i="18"/>
  <c r="N7665" i="18"/>
  <c r="A7666" i="18"/>
  <c r="B7666" i="18"/>
  <c r="C7666" i="18"/>
  <c r="D7666" i="18"/>
  <c r="E7666" i="18"/>
  <c r="F7666" i="18"/>
  <c r="G7666" i="18"/>
  <c r="H7666" i="18"/>
  <c r="I7666" i="18"/>
  <c r="J7666" i="18"/>
  <c r="K7666" i="18"/>
  <c r="L7666" i="18"/>
  <c r="M7666" i="18"/>
  <c r="N7666" i="18"/>
  <c r="A7667" i="18"/>
  <c r="B7667" i="18"/>
  <c r="C7667" i="18"/>
  <c r="D7667" i="18"/>
  <c r="E7667" i="18"/>
  <c r="F7667" i="18"/>
  <c r="G7667" i="18"/>
  <c r="H7667" i="18"/>
  <c r="I7667" i="18"/>
  <c r="J7667" i="18"/>
  <c r="K7667" i="18"/>
  <c r="L7667" i="18"/>
  <c r="M7667" i="18"/>
  <c r="N7667" i="18"/>
  <c r="A7668" i="18"/>
  <c r="B7668" i="18"/>
  <c r="C7668" i="18"/>
  <c r="D7668" i="18"/>
  <c r="E7668" i="18"/>
  <c r="F7668" i="18"/>
  <c r="G7668" i="18"/>
  <c r="H7668" i="18"/>
  <c r="I7668" i="18"/>
  <c r="J7668" i="18"/>
  <c r="K7668" i="18"/>
  <c r="L7668" i="18"/>
  <c r="M7668" i="18"/>
  <c r="N7668" i="18"/>
  <c r="Q7668" i="18"/>
  <c r="A7669" i="18"/>
  <c r="B7669" i="18"/>
  <c r="C7669" i="18"/>
  <c r="D7669" i="18"/>
  <c r="E7669" i="18"/>
  <c r="F7669" i="18"/>
  <c r="G7669" i="18"/>
  <c r="H7669" i="18"/>
  <c r="I7669" i="18"/>
  <c r="J7669" i="18"/>
  <c r="K7669" i="18"/>
  <c r="L7669" i="18"/>
  <c r="M7669" i="18"/>
  <c r="N7669" i="18"/>
  <c r="A7670" i="18"/>
  <c r="B7670" i="18"/>
  <c r="C7670" i="18"/>
  <c r="D7670" i="18"/>
  <c r="E7670" i="18"/>
  <c r="F7670" i="18"/>
  <c r="G7670" i="18"/>
  <c r="H7670" i="18"/>
  <c r="I7670" i="18"/>
  <c r="J7670" i="18"/>
  <c r="K7670" i="18"/>
  <c r="L7670" i="18"/>
  <c r="M7670" i="18"/>
  <c r="N7670" i="18"/>
  <c r="A7671" i="18"/>
  <c r="B7671" i="18"/>
  <c r="C7671" i="18"/>
  <c r="D7671" i="18"/>
  <c r="E7671" i="18"/>
  <c r="F7671" i="18"/>
  <c r="G7671" i="18"/>
  <c r="Q7671" i="18" s="1"/>
  <c r="H7671" i="18"/>
  <c r="I7671" i="18"/>
  <c r="J7671" i="18"/>
  <c r="K7671" i="18"/>
  <c r="L7671" i="18"/>
  <c r="M7671" i="18"/>
  <c r="N7671" i="18"/>
  <c r="A7672" i="18"/>
  <c r="B7672" i="18"/>
  <c r="C7672" i="18"/>
  <c r="D7672" i="18"/>
  <c r="E7672" i="18"/>
  <c r="F7672" i="18"/>
  <c r="G7672" i="18"/>
  <c r="H7672" i="18"/>
  <c r="I7672" i="18"/>
  <c r="J7672" i="18"/>
  <c r="K7672" i="18"/>
  <c r="L7672" i="18"/>
  <c r="M7672" i="18"/>
  <c r="N7672" i="18"/>
  <c r="A7673" i="18"/>
  <c r="B7673" i="18"/>
  <c r="C7673" i="18"/>
  <c r="D7673" i="18"/>
  <c r="E7673" i="18"/>
  <c r="F7673" i="18"/>
  <c r="G7673" i="18"/>
  <c r="H7673" i="18"/>
  <c r="I7673" i="18"/>
  <c r="J7673" i="18"/>
  <c r="K7673" i="18"/>
  <c r="L7673" i="18"/>
  <c r="M7673" i="18"/>
  <c r="N7673" i="18"/>
  <c r="A7674" i="18"/>
  <c r="B7674" i="18"/>
  <c r="C7674" i="18"/>
  <c r="D7674" i="18"/>
  <c r="E7674" i="18"/>
  <c r="F7674" i="18"/>
  <c r="G7674" i="18"/>
  <c r="H7674" i="18"/>
  <c r="I7674" i="18"/>
  <c r="J7674" i="18"/>
  <c r="K7674" i="18"/>
  <c r="L7674" i="18"/>
  <c r="M7674" i="18"/>
  <c r="Q7674" i="18" s="1"/>
  <c r="N7674" i="18"/>
  <c r="A7675" i="18"/>
  <c r="B7675" i="18"/>
  <c r="C7675" i="18"/>
  <c r="D7675" i="18"/>
  <c r="E7675" i="18"/>
  <c r="F7675" i="18"/>
  <c r="G7675" i="18"/>
  <c r="H7675" i="18"/>
  <c r="I7675" i="18"/>
  <c r="J7675" i="18"/>
  <c r="K7675" i="18"/>
  <c r="L7675" i="18"/>
  <c r="M7675" i="18"/>
  <c r="N7675" i="18"/>
  <c r="A7676" i="18"/>
  <c r="B7676" i="18"/>
  <c r="C7676" i="18"/>
  <c r="D7676" i="18"/>
  <c r="E7676" i="18"/>
  <c r="F7676" i="18"/>
  <c r="G7676" i="18"/>
  <c r="H7676" i="18"/>
  <c r="I7676" i="18"/>
  <c r="J7676" i="18"/>
  <c r="K7676" i="18"/>
  <c r="L7676" i="18"/>
  <c r="M7676" i="18"/>
  <c r="N7676" i="18"/>
  <c r="A7677" i="18"/>
  <c r="B7677" i="18"/>
  <c r="C7677" i="18"/>
  <c r="D7677" i="18"/>
  <c r="E7677" i="18"/>
  <c r="F7677" i="18"/>
  <c r="G7677" i="18"/>
  <c r="H7677" i="18"/>
  <c r="I7677" i="18"/>
  <c r="J7677" i="18"/>
  <c r="K7677" i="18"/>
  <c r="L7677" i="18"/>
  <c r="M7677" i="18"/>
  <c r="N7677" i="18"/>
  <c r="A7678" i="18"/>
  <c r="B7678" i="18"/>
  <c r="C7678" i="18"/>
  <c r="D7678" i="18"/>
  <c r="E7678" i="18"/>
  <c r="F7678" i="18"/>
  <c r="G7678" i="18"/>
  <c r="H7678" i="18"/>
  <c r="I7678" i="18"/>
  <c r="J7678" i="18"/>
  <c r="K7678" i="18"/>
  <c r="L7678" i="18"/>
  <c r="M7678" i="18"/>
  <c r="N7678" i="18"/>
  <c r="A7679" i="18"/>
  <c r="B7679" i="18"/>
  <c r="C7679" i="18"/>
  <c r="D7679" i="18"/>
  <c r="E7679" i="18"/>
  <c r="F7679" i="18"/>
  <c r="G7679" i="18"/>
  <c r="H7679" i="18"/>
  <c r="I7679" i="18"/>
  <c r="J7679" i="18"/>
  <c r="K7679" i="18"/>
  <c r="L7679" i="18"/>
  <c r="M7679" i="18"/>
  <c r="N7679" i="18"/>
  <c r="A7680" i="18"/>
  <c r="B7680" i="18"/>
  <c r="C7680" i="18"/>
  <c r="D7680" i="18"/>
  <c r="E7680" i="18"/>
  <c r="F7680" i="18"/>
  <c r="G7680" i="18"/>
  <c r="H7680" i="18"/>
  <c r="I7680" i="18"/>
  <c r="J7680" i="18"/>
  <c r="K7680" i="18"/>
  <c r="L7680" i="18"/>
  <c r="M7680" i="18"/>
  <c r="N7680" i="18"/>
  <c r="A7681" i="18"/>
  <c r="B7681" i="18"/>
  <c r="C7681" i="18"/>
  <c r="D7681" i="18"/>
  <c r="E7681" i="18"/>
  <c r="F7681" i="18"/>
  <c r="G7681" i="18"/>
  <c r="H7681" i="18"/>
  <c r="I7681" i="18"/>
  <c r="J7681" i="18"/>
  <c r="K7681" i="18"/>
  <c r="L7681" i="18"/>
  <c r="M7681" i="18"/>
  <c r="N7681" i="18"/>
  <c r="A7682" i="18"/>
  <c r="B7682" i="18"/>
  <c r="C7682" i="18"/>
  <c r="D7682" i="18"/>
  <c r="E7682" i="18"/>
  <c r="F7682" i="18"/>
  <c r="G7682" i="18"/>
  <c r="H7682" i="18"/>
  <c r="I7682" i="18"/>
  <c r="J7682" i="18"/>
  <c r="K7682" i="18"/>
  <c r="L7682" i="18"/>
  <c r="M7682" i="18"/>
  <c r="N7682" i="18"/>
  <c r="A7683" i="18"/>
  <c r="B7683" i="18"/>
  <c r="C7683" i="18"/>
  <c r="D7683" i="18"/>
  <c r="E7683" i="18"/>
  <c r="F7683" i="18"/>
  <c r="G7683" i="18"/>
  <c r="Q7683" i="18" s="1"/>
  <c r="H7683" i="18"/>
  <c r="I7683" i="18"/>
  <c r="J7683" i="18"/>
  <c r="K7683" i="18"/>
  <c r="L7683" i="18"/>
  <c r="M7683" i="18"/>
  <c r="N7683" i="18"/>
  <c r="A7684" i="18"/>
  <c r="B7684" i="18"/>
  <c r="C7684" i="18"/>
  <c r="D7684" i="18"/>
  <c r="E7684" i="18"/>
  <c r="F7684" i="18"/>
  <c r="G7684" i="18"/>
  <c r="H7684" i="18"/>
  <c r="I7684" i="18"/>
  <c r="J7684" i="18"/>
  <c r="K7684" i="18"/>
  <c r="L7684" i="18"/>
  <c r="M7684" i="18"/>
  <c r="N7684" i="18"/>
  <c r="A7685" i="18"/>
  <c r="B7685" i="18"/>
  <c r="C7685" i="18"/>
  <c r="D7685" i="18"/>
  <c r="E7685" i="18"/>
  <c r="F7685" i="18"/>
  <c r="G7685" i="18"/>
  <c r="H7685" i="18"/>
  <c r="I7685" i="18"/>
  <c r="J7685" i="18"/>
  <c r="K7685" i="18"/>
  <c r="L7685" i="18"/>
  <c r="M7685" i="18"/>
  <c r="N7685" i="18"/>
  <c r="A7686" i="18"/>
  <c r="B7686" i="18"/>
  <c r="C7686" i="18"/>
  <c r="D7686" i="18"/>
  <c r="E7686" i="18"/>
  <c r="F7686" i="18"/>
  <c r="G7686" i="18"/>
  <c r="H7686" i="18"/>
  <c r="I7686" i="18"/>
  <c r="J7686" i="18"/>
  <c r="K7686" i="18"/>
  <c r="L7686" i="18"/>
  <c r="M7686" i="18"/>
  <c r="N7686" i="18"/>
  <c r="A7687" i="18"/>
  <c r="B7687" i="18"/>
  <c r="C7687" i="18"/>
  <c r="D7687" i="18"/>
  <c r="E7687" i="18"/>
  <c r="F7687" i="18"/>
  <c r="G7687" i="18"/>
  <c r="H7687" i="18"/>
  <c r="I7687" i="18"/>
  <c r="J7687" i="18"/>
  <c r="K7687" i="18"/>
  <c r="L7687" i="18"/>
  <c r="M7687" i="18"/>
  <c r="N7687" i="18"/>
  <c r="A7688" i="18"/>
  <c r="B7688" i="18"/>
  <c r="C7688" i="18"/>
  <c r="D7688" i="18"/>
  <c r="E7688" i="18"/>
  <c r="F7688" i="18"/>
  <c r="G7688" i="18"/>
  <c r="H7688" i="18"/>
  <c r="I7688" i="18"/>
  <c r="J7688" i="18"/>
  <c r="K7688" i="18"/>
  <c r="L7688" i="18"/>
  <c r="M7688" i="18"/>
  <c r="N7688" i="18"/>
  <c r="A7689" i="18"/>
  <c r="B7689" i="18"/>
  <c r="C7689" i="18"/>
  <c r="D7689" i="18"/>
  <c r="E7689" i="18"/>
  <c r="F7689" i="18"/>
  <c r="G7689" i="18"/>
  <c r="H7689" i="18"/>
  <c r="I7689" i="18"/>
  <c r="J7689" i="18"/>
  <c r="K7689" i="18"/>
  <c r="L7689" i="18"/>
  <c r="M7689" i="18"/>
  <c r="N7689" i="18"/>
  <c r="A7690" i="18"/>
  <c r="B7690" i="18"/>
  <c r="C7690" i="18"/>
  <c r="D7690" i="18"/>
  <c r="E7690" i="18"/>
  <c r="F7690" i="18"/>
  <c r="G7690" i="18"/>
  <c r="H7690" i="18"/>
  <c r="I7690" i="18"/>
  <c r="J7690" i="18"/>
  <c r="K7690" i="18"/>
  <c r="L7690" i="18"/>
  <c r="M7690" i="18"/>
  <c r="N7690" i="18"/>
  <c r="A7691" i="18"/>
  <c r="B7691" i="18"/>
  <c r="C7691" i="18"/>
  <c r="D7691" i="18"/>
  <c r="E7691" i="18"/>
  <c r="F7691" i="18"/>
  <c r="G7691" i="18"/>
  <c r="H7691" i="18"/>
  <c r="I7691" i="18"/>
  <c r="J7691" i="18"/>
  <c r="K7691" i="18"/>
  <c r="L7691" i="18"/>
  <c r="M7691" i="18"/>
  <c r="N7691" i="18"/>
  <c r="A7692" i="18"/>
  <c r="B7692" i="18"/>
  <c r="C7692" i="18"/>
  <c r="D7692" i="18"/>
  <c r="E7692" i="18"/>
  <c r="F7692" i="18"/>
  <c r="G7692" i="18"/>
  <c r="H7692" i="18"/>
  <c r="I7692" i="18"/>
  <c r="J7692" i="18"/>
  <c r="K7692" i="18"/>
  <c r="L7692" i="18"/>
  <c r="M7692" i="18"/>
  <c r="N7692" i="18"/>
  <c r="A7693" i="18"/>
  <c r="B7693" i="18"/>
  <c r="C7693" i="18"/>
  <c r="D7693" i="18"/>
  <c r="E7693" i="18"/>
  <c r="F7693" i="18"/>
  <c r="G7693" i="18"/>
  <c r="H7693" i="18"/>
  <c r="I7693" i="18"/>
  <c r="J7693" i="18"/>
  <c r="K7693" i="18"/>
  <c r="L7693" i="18"/>
  <c r="M7693" i="18"/>
  <c r="N7693" i="18"/>
  <c r="A7694" i="18"/>
  <c r="B7694" i="18"/>
  <c r="C7694" i="18"/>
  <c r="D7694" i="18"/>
  <c r="E7694" i="18"/>
  <c r="F7694" i="18"/>
  <c r="G7694" i="18"/>
  <c r="H7694" i="18"/>
  <c r="I7694" i="18"/>
  <c r="J7694" i="18"/>
  <c r="K7694" i="18"/>
  <c r="L7694" i="18"/>
  <c r="M7694" i="18"/>
  <c r="N7694" i="18"/>
  <c r="A7695" i="18"/>
  <c r="B7695" i="18"/>
  <c r="C7695" i="18"/>
  <c r="D7695" i="18"/>
  <c r="E7695" i="18"/>
  <c r="F7695" i="18"/>
  <c r="G7695" i="18"/>
  <c r="Q7695" i="18" s="1"/>
  <c r="H7695" i="18"/>
  <c r="I7695" i="18"/>
  <c r="J7695" i="18"/>
  <c r="K7695" i="18"/>
  <c r="L7695" i="18"/>
  <c r="M7695" i="18"/>
  <c r="N7695" i="18"/>
  <c r="A7696" i="18"/>
  <c r="B7696" i="18"/>
  <c r="C7696" i="18"/>
  <c r="D7696" i="18"/>
  <c r="E7696" i="18"/>
  <c r="F7696" i="18"/>
  <c r="G7696" i="18"/>
  <c r="H7696" i="18"/>
  <c r="I7696" i="18"/>
  <c r="J7696" i="18"/>
  <c r="K7696" i="18"/>
  <c r="L7696" i="18"/>
  <c r="M7696" i="18"/>
  <c r="N7696" i="18"/>
  <c r="A7697" i="18"/>
  <c r="B7697" i="18"/>
  <c r="C7697" i="18"/>
  <c r="D7697" i="18"/>
  <c r="E7697" i="18"/>
  <c r="F7697" i="18"/>
  <c r="G7697" i="18"/>
  <c r="H7697" i="18"/>
  <c r="I7697" i="18"/>
  <c r="J7697" i="18"/>
  <c r="K7697" i="18"/>
  <c r="L7697" i="18"/>
  <c r="M7697" i="18"/>
  <c r="N7697" i="18"/>
  <c r="A7698" i="18"/>
  <c r="B7698" i="18"/>
  <c r="C7698" i="18"/>
  <c r="D7698" i="18"/>
  <c r="E7698" i="18"/>
  <c r="F7698" i="18"/>
  <c r="G7698" i="18"/>
  <c r="H7698" i="18"/>
  <c r="I7698" i="18"/>
  <c r="J7698" i="18"/>
  <c r="K7698" i="18"/>
  <c r="L7698" i="18"/>
  <c r="M7698" i="18"/>
  <c r="N7698" i="18"/>
  <c r="A7699" i="18"/>
  <c r="B7699" i="18"/>
  <c r="C7699" i="18"/>
  <c r="D7699" i="18"/>
  <c r="E7699" i="18"/>
  <c r="F7699" i="18"/>
  <c r="G7699" i="18"/>
  <c r="H7699" i="18"/>
  <c r="I7699" i="18"/>
  <c r="J7699" i="18"/>
  <c r="K7699" i="18"/>
  <c r="L7699" i="18"/>
  <c r="M7699" i="18"/>
  <c r="N7699" i="18"/>
  <c r="A7700" i="18"/>
  <c r="B7700" i="18"/>
  <c r="C7700" i="18"/>
  <c r="D7700" i="18"/>
  <c r="E7700" i="18"/>
  <c r="F7700" i="18"/>
  <c r="G7700" i="18"/>
  <c r="H7700" i="18"/>
  <c r="I7700" i="18"/>
  <c r="J7700" i="18"/>
  <c r="K7700" i="18"/>
  <c r="L7700" i="18"/>
  <c r="M7700" i="18"/>
  <c r="N7700" i="18"/>
  <c r="A7701" i="18"/>
  <c r="B7701" i="18"/>
  <c r="C7701" i="18"/>
  <c r="D7701" i="18"/>
  <c r="E7701" i="18"/>
  <c r="F7701" i="18"/>
  <c r="G7701" i="18"/>
  <c r="H7701" i="18"/>
  <c r="I7701" i="18"/>
  <c r="J7701" i="18"/>
  <c r="K7701" i="18"/>
  <c r="L7701" i="18"/>
  <c r="M7701" i="18"/>
  <c r="N7701" i="18"/>
  <c r="A7702" i="18"/>
  <c r="B7702" i="18"/>
  <c r="C7702" i="18"/>
  <c r="D7702" i="18"/>
  <c r="E7702" i="18"/>
  <c r="F7702" i="18"/>
  <c r="G7702" i="18"/>
  <c r="H7702" i="18"/>
  <c r="I7702" i="18"/>
  <c r="J7702" i="18"/>
  <c r="K7702" i="18"/>
  <c r="L7702" i="18"/>
  <c r="M7702" i="18"/>
  <c r="N7702" i="18"/>
  <c r="A7703" i="18"/>
  <c r="B7703" i="18"/>
  <c r="C7703" i="18"/>
  <c r="D7703" i="18"/>
  <c r="E7703" i="18"/>
  <c r="F7703" i="18"/>
  <c r="G7703" i="18"/>
  <c r="H7703" i="18"/>
  <c r="I7703" i="18"/>
  <c r="J7703" i="18"/>
  <c r="K7703" i="18"/>
  <c r="L7703" i="18"/>
  <c r="M7703" i="18"/>
  <c r="N7703" i="18"/>
  <c r="A7704" i="18"/>
  <c r="B7704" i="18"/>
  <c r="C7704" i="18"/>
  <c r="D7704" i="18"/>
  <c r="E7704" i="18"/>
  <c r="F7704" i="18"/>
  <c r="G7704" i="18"/>
  <c r="H7704" i="18"/>
  <c r="I7704" i="18"/>
  <c r="J7704" i="18"/>
  <c r="K7704" i="18"/>
  <c r="L7704" i="18"/>
  <c r="M7704" i="18"/>
  <c r="N7704" i="18"/>
  <c r="A7705" i="18"/>
  <c r="B7705" i="18"/>
  <c r="C7705" i="18"/>
  <c r="D7705" i="18"/>
  <c r="E7705" i="18"/>
  <c r="F7705" i="18"/>
  <c r="G7705" i="18"/>
  <c r="H7705" i="18"/>
  <c r="I7705" i="18"/>
  <c r="J7705" i="18"/>
  <c r="K7705" i="18"/>
  <c r="L7705" i="18"/>
  <c r="M7705" i="18"/>
  <c r="N7705" i="18"/>
  <c r="A7706" i="18"/>
  <c r="B7706" i="18"/>
  <c r="C7706" i="18"/>
  <c r="D7706" i="18"/>
  <c r="E7706" i="18"/>
  <c r="F7706" i="18"/>
  <c r="G7706" i="18"/>
  <c r="H7706" i="18"/>
  <c r="I7706" i="18"/>
  <c r="J7706" i="18"/>
  <c r="K7706" i="18"/>
  <c r="L7706" i="18"/>
  <c r="M7706" i="18"/>
  <c r="N7706" i="18"/>
  <c r="A7707" i="18"/>
  <c r="B7707" i="18"/>
  <c r="C7707" i="18"/>
  <c r="D7707" i="18"/>
  <c r="E7707" i="18"/>
  <c r="F7707" i="18"/>
  <c r="G7707" i="18"/>
  <c r="H7707" i="18"/>
  <c r="I7707" i="18"/>
  <c r="J7707" i="18"/>
  <c r="K7707" i="18"/>
  <c r="L7707" i="18"/>
  <c r="M7707" i="18"/>
  <c r="N7707" i="18"/>
  <c r="A7708" i="18"/>
  <c r="B7708" i="18"/>
  <c r="C7708" i="18"/>
  <c r="D7708" i="18"/>
  <c r="E7708" i="18"/>
  <c r="F7708" i="18"/>
  <c r="G7708" i="18"/>
  <c r="H7708" i="18"/>
  <c r="I7708" i="18"/>
  <c r="J7708" i="18"/>
  <c r="K7708" i="18"/>
  <c r="L7708" i="18"/>
  <c r="M7708" i="18"/>
  <c r="N7708" i="18"/>
  <c r="A7709" i="18"/>
  <c r="B7709" i="18"/>
  <c r="C7709" i="18"/>
  <c r="D7709" i="18"/>
  <c r="E7709" i="18"/>
  <c r="F7709" i="18"/>
  <c r="G7709" i="18"/>
  <c r="H7709" i="18"/>
  <c r="I7709" i="18"/>
  <c r="J7709" i="18"/>
  <c r="K7709" i="18"/>
  <c r="L7709" i="18"/>
  <c r="M7709" i="18"/>
  <c r="N7709" i="18"/>
  <c r="A7710" i="18"/>
  <c r="B7710" i="18"/>
  <c r="C7710" i="18"/>
  <c r="D7710" i="18"/>
  <c r="E7710" i="18"/>
  <c r="F7710" i="18"/>
  <c r="G7710" i="18"/>
  <c r="H7710" i="18"/>
  <c r="I7710" i="18"/>
  <c r="J7710" i="18"/>
  <c r="K7710" i="18"/>
  <c r="L7710" i="18"/>
  <c r="M7710" i="18"/>
  <c r="Q7710" i="18" s="1"/>
  <c r="N7710" i="18"/>
  <c r="A7711" i="18"/>
  <c r="B7711" i="18"/>
  <c r="C7711" i="18"/>
  <c r="D7711" i="18"/>
  <c r="E7711" i="18"/>
  <c r="F7711" i="18"/>
  <c r="G7711" i="18"/>
  <c r="H7711" i="18"/>
  <c r="I7711" i="18"/>
  <c r="J7711" i="18"/>
  <c r="K7711" i="18"/>
  <c r="L7711" i="18"/>
  <c r="M7711" i="18"/>
  <c r="N7711" i="18"/>
  <c r="A7712" i="18"/>
  <c r="B7712" i="18"/>
  <c r="C7712" i="18"/>
  <c r="D7712" i="18"/>
  <c r="E7712" i="18"/>
  <c r="F7712" i="18"/>
  <c r="G7712" i="18"/>
  <c r="H7712" i="18"/>
  <c r="I7712" i="18"/>
  <c r="J7712" i="18"/>
  <c r="K7712" i="18"/>
  <c r="L7712" i="18"/>
  <c r="M7712" i="18"/>
  <c r="N7712" i="18"/>
  <c r="A7713" i="18"/>
  <c r="B7713" i="18"/>
  <c r="C7713" i="18"/>
  <c r="D7713" i="18"/>
  <c r="E7713" i="18"/>
  <c r="F7713" i="18"/>
  <c r="G7713" i="18"/>
  <c r="H7713" i="18"/>
  <c r="I7713" i="18"/>
  <c r="J7713" i="18"/>
  <c r="K7713" i="18"/>
  <c r="L7713" i="18"/>
  <c r="M7713" i="18"/>
  <c r="N7713" i="18"/>
  <c r="A7714" i="18"/>
  <c r="B7714" i="18"/>
  <c r="C7714" i="18"/>
  <c r="D7714" i="18"/>
  <c r="E7714" i="18"/>
  <c r="F7714" i="18"/>
  <c r="G7714" i="18"/>
  <c r="H7714" i="18"/>
  <c r="I7714" i="18"/>
  <c r="J7714" i="18"/>
  <c r="K7714" i="18"/>
  <c r="L7714" i="18"/>
  <c r="M7714" i="18"/>
  <c r="N7714" i="18"/>
  <c r="A7715" i="18"/>
  <c r="B7715" i="18"/>
  <c r="C7715" i="18"/>
  <c r="D7715" i="18"/>
  <c r="E7715" i="18"/>
  <c r="F7715" i="18"/>
  <c r="G7715" i="18"/>
  <c r="H7715" i="18"/>
  <c r="I7715" i="18"/>
  <c r="J7715" i="18"/>
  <c r="K7715" i="18"/>
  <c r="L7715" i="18"/>
  <c r="M7715" i="18"/>
  <c r="N7715" i="18"/>
  <c r="A7716" i="18"/>
  <c r="B7716" i="18"/>
  <c r="C7716" i="18"/>
  <c r="D7716" i="18"/>
  <c r="E7716" i="18"/>
  <c r="F7716" i="18"/>
  <c r="G7716" i="18"/>
  <c r="H7716" i="18"/>
  <c r="I7716" i="18"/>
  <c r="J7716" i="18"/>
  <c r="K7716" i="18"/>
  <c r="L7716" i="18"/>
  <c r="M7716" i="18"/>
  <c r="N7716" i="18"/>
  <c r="A7717" i="18"/>
  <c r="B7717" i="18"/>
  <c r="C7717" i="18"/>
  <c r="D7717" i="18"/>
  <c r="E7717" i="18"/>
  <c r="F7717" i="18"/>
  <c r="G7717" i="18"/>
  <c r="H7717" i="18"/>
  <c r="I7717" i="18"/>
  <c r="J7717" i="18"/>
  <c r="K7717" i="18"/>
  <c r="L7717" i="18"/>
  <c r="M7717" i="18"/>
  <c r="N7717" i="18"/>
  <c r="A7718" i="18"/>
  <c r="B7718" i="18"/>
  <c r="C7718" i="18"/>
  <c r="D7718" i="18"/>
  <c r="E7718" i="18"/>
  <c r="F7718" i="18"/>
  <c r="G7718" i="18"/>
  <c r="H7718" i="18"/>
  <c r="I7718" i="18"/>
  <c r="J7718" i="18"/>
  <c r="K7718" i="18"/>
  <c r="L7718" i="18"/>
  <c r="M7718" i="18"/>
  <c r="N7718" i="18"/>
  <c r="A7719" i="18"/>
  <c r="B7719" i="18"/>
  <c r="C7719" i="18"/>
  <c r="D7719" i="18"/>
  <c r="E7719" i="18"/>
  <c r="F7719" i="18"/>
  <c r="G7719" i="18"/>
  <c r="H7719" i="18"/>
  <c r="I7719" i="18"/>
  <c r="J7719" i="18"/>
  <c r="K7719" i="18"/>
  <c r="L7719" i="18"/>
  <c r="M7719" i="18"/>
  <c r="N7719" i="18"/>
  <c r="A7720" i="18"/>
  <c r="B7720" i="18"/>
  <c r="C7720" i="18"/>
  <c r="D7720" i="18"/>
  <c r="E7720" i="18"/>
  <c r="F7720" i="18"/>
  <c r="G7720" i="18"/>
  <c r="H7720" i="18"/>
  <c r="I7720" i="18"/>
  <c r="J7720" i="18"/>
  <c r="K7720" i="18"/>
  <c r="L7720" i="18"/>
  <c r="M7720" i="18"/>
  <c r="N7720" i="18"/>
  <c r="A7721" i="18"/>
  <c r="B7721" i="18"/>
  <c r="C7721" i="18"/>
  <c r="D7721" i="18"/>
  <c r="E7721" i="18"/>
  <c r="F7721" i="18"/>
  <c r="G7721" i="18"/>
  <c r="H7721" i="18"/>
  <c r="I7721" i="18"/>
  <c r="J7721" i="18"/>
  <c r="K7721" i="18"/>
  <c r="L7721" i="18"/>
  <c r="M7721" i="18"/>
  <c r="N7721" i="18"/>
  <c r="A7722" i="18"/>
  <c r="B7722" i="18"/>
  <c r="C7722" i="18"/>
  <c r="D7722" i="18"/>
  <c r="E7722" i="18"/>
  <c r="F7722" i="18"/>
  <c r="G7722" i="18"/>
  <c r="H7722" i="18"/>
  <c r="I7722" i="18"/>
  <c r="J7722" i="18"/>
  <c r="K7722" i="18"/>
  <c r="L7722" i="18"/>
  <c r="M7722" i="18"/>
  <c r="N7722" i="18"/>
  <c r="A7723" i="18"/>
  <c r="B7723" i="18"/>
  <c r="C7723" i="18"/>
  <c r="D7723" i="18"/>
  <c r="E7723" i="18"/>
  <c r="F7723" i="18"/>
  <c r="G7723" i="18"/>
  <c r="H7723" i="18"/>
  <c r="I7723" i="18"/>
  <c r="J7723" i="18"/>
  <c r="K7723" i="18"/>
  <c r="L7723" i="18"/>
  <c r="M7723" i="18"/>
  <c r="N7723" i="18"/>
  <c r="A7724" i="18"/>
  <c r="B7724" i="18"/>
  <c r="C7724" i="18"/>
  <c r="D7724" i="18"/>
  <c r="E7724" i="18"/>
  <c r="F7724" i="18"/>
  <c r="G7724" i="18"/>
  <c r="H7724" i="18"/>
  <c r="I7724" i="18"/>
  <c r="J7724" i="18"/>
  <c r="K7724" i="18"/>
  <c r="L7724" i="18"/>
  <c r="M7724" i="18"/>
  <c r="N7724" i="18"/>
  <c r="A7725" i="18"/>
  <c r="B7725" i="18"/>
  <c r="C7725" i="18"/>
  <c r="D7725" i="18"/>
  <c r="E7725" i="18"/>
  <c r="F7725" i="18"/>
  <c r="G7725" i="18"/>
  <c r="H7725" i="18"/>
  <c r="I7725" i="18"/>
  <c r="J7725" i="18"/>
  <c r="K7725" i="18"/>
  <c r="L7725" i="18"/>
  <c r="M7725" i="18"/>
  <c r="N7725" i="18"/>
  <c r="A7726" i="18"/>
  <c r="B7726" i="18"/>
  <c r="C7726" i="18"/>
  <c r="D7726" i="18"/>
  <c r="E7726" i="18"/>
  <c r="F7726" i="18"/>
  <c r="G7726" i="18"/>
  <c r="H7726" i="18"/>
  <c r="I7726" i="18"/>
  <c r="J7726" i="18"/>
  <c r="K7726" i="18"/>
  <c r="L7726" i="18"/>
  <c r="M7726" i="18"/>
  <c r="N7726" i="18"/>
  <c r="A7727" i="18"/>
  <c r="B7727" i="18"/>
  <c r="C7727" i="18"/>
  <c r="D7727" i="18"/>
  <c r="E7727" i="18"/>
  <c r="F7727" i="18"/>
  <c r="G7727" i="18"/>
  <c r="H7727" i="18"/>
  <c r="I7727" i="18"/>
  <c r="J7727" i="18"/>
  <c r="K7727" i="18"/>
  <c r="L7727" i="18"/>
  <c r="M7727" i="18"/>
  <c r="N7727" i="18"/>
  <c r="A7728" i="18"/>
  <c r="B7728" i="18"/>
  <c r="C7728" i="18"/>
  <c r="D7728" i="18"/>
  <c r="E7728" i="18"/>
  <c r="F7728" i="18"/>
  <c r="G7728" i="18"/>
  <c r="H7728" i="18"/>
  <c r="I7728" i="18"/>
  <c r="J7728" i="18"/>
  <c r="K7728" i="18"/>
  <c r="L7728" i="18"/>
  <c r="M7728" i="18"/>
  <c r="N7728" i="18"/>
  <c r="A7729" i="18"/>
  <c r="B7729" i="18"/>
  <c r="C7729" i="18"/>
  <c r="D7729" i="18"/>
  <c r="E7729" i="18"/>
  <c r="F7729" i="18"/>
  <c r="G7729" i="18"/>
  <c r="H7729" i="18"/>
  <c r="I7729" i="18"/>
  <c r="J7729" i="18"/>
  <c r="K7729" i="18"/>
  <c r="L7729" i="18"/>
  <c r="M7729" i="18"/>
  <c r="N7729" i="18"/>
  <c r="A7730" i="18"/>
  <c r="B7730" i="18"/>
  <c r="C7730" i="18"/>
  <c r="D7730" i="18"/>
  <c r="E7730" i="18"/>
  <c r="F7730" i="18"/>
  <c r="G7730" i="18"/>
  <c r="H7730" i="18"/>
  <c r="I7730" i="18"/>
  <c r="J7730" i="18"/>
  <c r="K7730" i="18"/>
  <c r="L7730" i="18"/>
  <c r="M7730" i="18"/>
  <c r="N7730" i="18"/>
  <c r="A7731" i="18"/>
  <c r="B7731" i="18"/>
  <c r="C7731" i="18"/>
  <c r="D7731" i="18"/>
  <c r="E7731" i="18"/>
  <c r="F7731" i="18"/>
  <c r="G7731" i="18"/>
  <c r="Q7731" i="18" s="1"/>
  <c r="S7731" i="18" s="1"/>
  <c r="H7731" i="18"/>
  <c r="I7731" i="18"/>
  <c r="J7731" i="18"/>
  <c r="K7731" i="18"/>
  <c r="L7731" i="18"/>
  <c r="M7731" i="18"/>
  <c r="N7731" i="18"/>
  <c r="A7732" i="18"/>
  <c r="B7732" i="18"/>
  <c r="C7732" i="18"/>
  <c r="D7732" i="18"/>
  <c r="E7732" i="18"/>
  <c r="F7732" i="18"/>
  <c r="G7732" i="18"/>
  <c r="H7732" i="18"/>
  <c r="I7732" i="18"/>
  <c r="J7732" i="18"/>
  <c r="K7732" i="18"/>
  <c r="L7732" i="18"/>
  <c r="M7732" i="18"/>
  <c r="N7732" i="18"/>
  <c r="A7733" i="18"/>
  <c r="B7733" i="18"/>
  <c r="C7733" i="18"/>
  <c r="D7733" i="18"/>
  <c r="E7733" i="18"/>
  <c r="F7733" i="18"/>
  <c r="G7733" i="18"/>
  <c r="Q7733" i="18" s="1"/>
  <c r="H7733" i="18"/>
  <c r="I7733" i="18"/>
  <c r="J7733" i="18"/>
  <c r="K7733" i="18"/>
  <c r="L7733" i="18"/>
  <c r="M7733" i="18"/>
  <c r="N7733" i="18"/>
  <c r="A7734" i="18"/>
  <c r="B7734" i="18"/>
  <c r="C7734" i="18"/>
  <c r="D7734" i="18"/>
  <c r="E7734" i="18"/>
  <c r="F7734" i="18"/>
  <c r="G7734" i="18"/>
  <c r="H7734" i="18"/>
  <c r="I7734" i="18"/>
  <c r="J7734" i="18"/>
  <c r="K7734" i="18"/>
  <c r="L7734" i="18"/>
  <c r="M7734" i="18"/>
  <c r="N7734" i="18"/>
  <c r="A7735" i="18"/>
  <c r="B7735" i="18"/>
  <c r="C7735" i="18"/>
  <c r="D7735" i="18"/>
  <c r="E7735" i="18"/>
  <c r="F7735" i="18"/>
  <c r="G7735" i="18"/>
  <c r="H7735" i="18"/>
  <c r="I7735" i="18"/>
  <c r="J7735" i="18"/>
  <c r="K7735" i="18"/>
  <c r="L7735" i="18"/>
  <c r="M7735" i="18"/>
  <c r="N7735" i="18"/>
  <c r="A7736" i="18"/>
  <c r="B7736" i="18"/>
  <c r="C7736" i="18"/>
  <c r="D7736" i="18"/>
  <c r="E7736" i="18"/>
  <c r="F7736" i="18"/>
  <c r="G7736" i="18"/>
  <c r="H7736" i="18"/>
  <c r="I7736" i="18"/>
  <c r="J7736" i="18"/>
  <c r="K7736" i="18"/>
  <c r="L7736" i="18"/>
  <c r="M7736" i="18"/>
  <c r="N7736" i="18"/>
  <c r="A7737" i="18"/>
  <c r="B7737" i="18"/>
  <c r="C7737" i="18"/>
  <c r="D7737" i="18"/>
  <c r="E7737" i="18"/>
  <c r="F7737" i="18"/>
  <c r="G7737" i="18"/>
  <c r="H7737" i="18"/>
  <c r="I7737" i="18"/>
  <c r="J7737" i="18"/>
  <c r="K7737" i="18"/>
  <c r="L7737" i="18"/>
  <c r="M7737" i="18"/>
  <c r="N7737" i="18"/>
  <c r="A7738" i="18"/>
  <c r="B7738" i="18"/>
  <c r="C7738" i="18"/>
  <c r="D7738" i="18"/>
  <c r="E7738" i="18"/>
  <c r="F7738" i="18"/>
  <c r="G7738" i="18"/>
  <c r="H7738" i="18"/>
  <c r="I7738" i="18"/>
  <c r="J7738" i="18"/>
  <c r="K7738" i="18"/>
  <c r="L7738" i="18"/>
  <c r="M7738" i="18"/>
  <c r="N7738" i="18"/>
  <c r="A7739" i="18"/>
  <c r="B7739" i="18"/>
  <c r="C7739" i="18"/>
  <c r="D7739" i="18"/>
  <c r="E7739" i="18"/>
  <c r="F7739" i="18"/>
  <c r="G7739" i="18"/>
  <c r="H7739" i="18"/>
  <c r="I7739" i="18"/>
  <c r="J7739" i="18"/>
  <c r="K7739" i="18"/>
  <c r="L7739" i="18"/>
  <c r="M7739" i="18"/>
  <c r="N7739" i="18"/>
  <c r="A7740" i="18"/>
  <c r="B7740" i="18"/>
  <c r="C7740" i="18"/>
  <c r="D7740" i="18"/>
  <c r="E7740" i="18"/>
  <c r="F7740" i="18"/>
  <c r="G7740" i="18"/>
  <c r="H7740" i="18"/>
  <c r="I7740" i="18"/>
  <c r="J7740" i="18"/>
  <c r="K7740" i="18"/>
  <c r="L7740" i="18"/>
  <c r="M7740" i="18"/>
  <c r="N7740" i="18"/>
  <c r="A7741" i="18"/>
  <c r="B7741" i="18"/>
  <c r="C7741" i="18"/>
  <c r="D7741" i="18"/>
  <c r="E7741" i="18"/>
  <c r="F7741" i="18"/>
  <c r="G7741" i="18"/>
  <c r="H7741" i="18"/>
  <c r="I7741" i="18"/>
  <c r="J7741" i="18"/>
  <c r="K7741" i="18"/>
  <c r="L7741" i="18"/>
  <c r="M7741" i="18"/>
  <c r="N7741" i="18"/>
  <c r="A7742" i="18"/>
  <c r="B7742" i="18"/>
  <c r="C7742" i="18"/>
  <c r="D7742" i="18"/>
  <c r="E7742" i="18"/>
  <c r="F7742" i="18"/>
  <c r="G7742" i="18"/>
  <c r="H7742" i="18"/>
  <c r="I7742" i="18"/>
  <c r="J7742" i="18"/>
  <c r="K7742" i="18"/>
  <c r="L7742" i="18"/>
  <c r="M7742" i="18"/>
  <c r="N7742" i="18"/>
  <c r="A7743" i="18"/>
  <c r="B7743" i="18"/>
  <c r="C7743" i="18"/>
  <c r="D7743" i="18"/>
  <c r="E7743" i="18"/>
  <c r="F7743" i="18"/>
  <c r="G7743" i="18"/>
  <c r="H7743" i="18"/>
  <c r="I7743" i="18"/>
  <c r="J7743" i="18"/>
  <c r="K7743" i="18"/>
  <c r="L7743" i="18"/>
  <c r="M7743" i="18"/>
  <c r="N7743" i="18"/>
  <c r="A7744" i="18"/>
  <c r="B7744" i="18"/>
  <c r="C7744" i="18"/>
  <c r="D7744" i="18"/>
  <c r="E7744" i="18"/>
  <c r="F7744" i="18"/>
  <c r="G7744" i="18"/>
  <c r="H7744" i="18"/>
  <c r="I7744" i="18"/>
  <c r="J7744" i="18"/>
  <c r="K7744" i="18"/>
  <c r="L7744" i="18"/>
  <c r="M7744" i="18"/>
  <c r="Q7744" i="18" s="1"/>
  <c r="N7744" i="18"/>
  <c r="A7745" i="18"/>
  <c r="B7745" i="18"/>
  <c r="C7745" i="18"/>
  <c r="D7745" i="18"/>
  <c r="E7745" i="18"/>
  <c r="F7745" i="18"/>
  <c r="G7745" i="18"/>
  <c r="H7745" i="18"/>
  <c r="I7745" i="18"/>
  <c r="J7745" i="18"/>
  <c r="K7745" i="18"/>
  <c r="L7745" i="18"/>
  <c r="M7745" i="18"/>
  <c r="N7745" i="18"/>
  <c r="A7746" i="18"/>
  <c r="B7746" i="18"/>
  <c r="C7746" i="18"/>
  <c r="D7746" i="18"/>
  <c r="E7746" i="18"/>
  <c r="F7746" i="18"/>
  <c r="G7746" i="18"/>
  <c r="H7746" i="18"/>
  <c r="I7746" i="18"/>
  <c r="J7746" i="18"/>
  <c r="K7746" i="18"/>
  <c r="L7746" i="18"/>
  <c r="M7746" i="18"/>
  <c r="N7746" i="18"/>
  <c r="A7747" i="18"/>
  <c r="B7747" i="18"/>
  <c r="C7747" i="18"/>
  <c r="D7747" i="18"/>
  <c r="E7747" i="18"/>
  <c r="F7747" i="18"/>
  <c r="G7747" i="18"/>
  <c r="H7747" i="18"/>
  <c r="I7747" i="18"/>
  <c r="J7747" i="18"/>
  <c r="K7747" i="18"/>
  <c r="L7747" i="18"/>
  <c r="M7747" i="18"/>
  <c r="N7747" i="18"/>
  <c r="A7748" i="18"/>
  <c r="B7748" i="18"/>
  <c r="C7748" i="18"/>
  <c r="D7748" i="18"/>
  <c r="E7748" i="18"/>
  <c r="F7748" i="18"/>
  <c r="G7748" i="18"/>
  <c r="H7748" i="18"/>
  <c r="I7748" i="18"/>
  <c r="J7748" i="18"/>
  <c r="K7748" i="18"/>
  <c r="L7748" i="18"/>
  <c r="M7748" i="18"/>
  <c r="N7748" i="18"/>
  <c r="A7749" i="18"/>
  <c r="B7749" i="18"/>
  <c r="C7749" i="18"/>
  <c r="D7749" i="18"/>
  <c r="E7749" i="18"/>
  <c r="F7749" i="18"/>
  <c r="G7749" i="18"/>
  <c r="Q7749" i="18" s="1"/>
  <c r="H7749" i="18"/>
  <c r="I7749" i="18"/>
  <c r="J7749" i="18"/>
  <c r="K7749" i="18"/>
  <c r="L7749" i="18"/>
  <c r="M7749" i="18"/>
  <c r="N7749" i="18"/>
  <c r="A7750" i="18"/>
  <c r="B7750" i="18"/>
  <c r="C7750" i="18"/>
  <c r="D7750" i="18"/>
  <c r="E7750" i="18"/>
  <c r="F7750" i="18"/>
  <c r="G7750" i="18"/>
  <c r="H7750" i="18"/>
  <c r="I7750" i="18"/>
  <c r="J7750" i="18"/>
  <c r="K7750" i="18"/>
  <c r="L7750" i="18"/>
  <c r="M7750" i="18"/>
  <c r="N7750" i="18"/>
  <c r="A7751" i="18"/>
  <c r="B7751" i="18"/>
  <c r="C7751" i="18"/>
  <c r="D7751" i="18"/>
  <c r="E7751" i="18"/>
  <c r="F7751" i="18"/>
  <c r="G7751" i="18"/>
  <c r="Q7751" i="18" s="1"/>
  <c r="H7751" i="18"/>
  <c r="I7751" i="18"/>
  <c r="J7751" i="18"/>
  <c r="K7751" i="18"/>
  <c r="L7751" i="18"/>
  <c r="M7751" i="18"/>
  <c r="N7751" i="18"/>
  <c r="A7752" i="18"/>
  <c r="B7752" i="18"/>
  <c r="C7752" i="18"/>
  <c r="D7752" i="18"/>
  <c r="E7752" i="18"/>
  <c r="F7752" i="18"/>
  <c r="G7752" i="18"/>
  <c r="H7752" i="18"/>
  <c r="I7752" i="18"/>
  <c r="J7752" i="18"/>
  <c r="K7752" i="18"/>
  <c r="L7752" i="18"/>
  <c r="M7752" i="18"/>
  <c r="N7752" i="18"/>
  <c r="A7753" i="18"/>
  <c r="B7753" i="18"/>
  <c r="C7753" i="18"/>
  <c r="D7753" i="18"/>
  <c r="E7753" i="18"/>
  <c r="F7753" i="18"/>
  <c r="G7753" i="18"/>
  <c r="Q7753" i="18" s="1"/>
  <c r="H7753" i="18"/>
  <c r="I7753" i="18"/>
  <c r="J7753" i="18"/>
  <c r="K7753" i="18"/>
  <c r="L7753" i="18"/>
  <c r="M7753" i="18"/>
  <c r="N7753" i="18"/>
  <c r="A7754" i="18"/>
  <c r="B7754" i="18"/>
  <c r="C7754" i="18"/>
  <c r="D7754" i="18"/>
  <c r="E7754" i="18"/>
  <c r="F7754" i="18"/>
  <c r="G7754" i="18"/>
  <c r="H7754" i="18"/>
  <c r="I7754" i="18"/>
  <c r="J7754" i="18"/>
  <c r="K7754" i="18"/>
  <c r="L7754" i="18"/>
  <c r="M7754" i="18"/>
  <c r="N7754" i="18"/>
  <c r="A7755" i="18"/>
  <c r="B7755" i="18"/>
  <c r="C7755" i="18"/>
  <c r="D7755" i="18"/>
  <c r="E7755" i="18"/>
  <c r="F7755" i="18"/>
  <c r="G7755" i="18"/>
  <c r="H7755" i="18"/>
  <c r="I7755" i="18"/>
  <c r="J7755" i="18"/>
  <c r="K7755" i="18"/>
  <c r="L7755" i="18"/>
  <c r="M7755" i="18"/>
  <c r="N7755" i="18"/>
  <c r="A7756" i="18"/>
  <c r="B7756" i="18"/>
  <c r="C7756" i="18"/>
  <c r="D7756" i="18"/>
  <c r="E7756" i="18"/>
  <c r="F7756" i="18"/>
  <c r="G7756" i="18"/>
  <c r="H7756" i="18"/>
  <c r="I7756" i="18"/>
  <c r="J7756" i="18"/>
  <c r="K7756" i="18"/>
  <c r="L7756" i="18"/>
  <c r="M7756" i="18"/>
  <c r="N7756" i="18"/>
  <c r="A7757" i="18"/>
  <c r="B7757" i="18"/>
  <c r="C7757" i="18"/>
  <c r="D7757" i="18"/>
  <c r="E7757" i="18"/>
  <c r="F7757" i="18"/>
  <c r="G7757" i="18"/>
  <c r="H7757" i="18"/>
  <c r="I7757" i="18"/>
  <c r="J7757" i="18"/>
  <c r="K7757" i="18"/>
  <c r="L7757" i="18"/>
  <c r="M7757" i="18"/>
  <c r="N7757" i="18"/>
  <c r="A7758" i="18"/>
  <c r="B7758" i="18"/>
  <c r="C7758" i="18"/>
  <c r="D7758" i="18"/>
  <c r="E7758" i="18"/>
  <c r="F7758" i="18"/>
  <c r="G7758" i="18"/>
  <c r="H7758" i="18"/>
  <c r="I7758" i="18"/>
  <c r="J7758" i="18"/>
  <c r="K7758" i="18"/>
  <c r="L7758" i="18"/>
  <c r="M7758" i="18"/>
  <c r="N7758" i="18"/>
  <c r="A7759" i="18"/>
  <c r="B7759" i="18"/>
  <c r="C7759" i="18"/>
  <c r="D7759" i="18"/>
  <c r="E7759" i="18"/>
  <c r="F7759" i="18"/>
  <c r="G7759" i="18"/>
  <c r="H7759" i="18"/>
  <c r="I7759" i="18"/>
  <c r="J7759" i="18"/>
  <c r="K7759" i="18"/>
  <c r="L7759" i="18"/>
  <c r="M7759" i="18"/>
  <c r="N7759" i="18"/>
  <c r="A7760" i="18"/>
  <c r="B7760" i="18"/>
  <c r="C7760" i="18"/>
  <c r="D7760" i="18"/>
  <c r="E7760" i="18"/>
  <c r="F7760" i="18"/>
  <c r="G7760" i="18"/>
  <c r="H7760" i="18"/>
  <c r="I7760" i="18"/>
  <c r="J7760" i="18"/>
  <c r="K7760" i="18"/>
  <c r="L7760" i="18"/>
  <c r="M7760" i="18"/>
  <c r="N7760" i="18"/>
  <c r="A7761" i="18"/>
  <c r="B7761" i="18"/>
  <c r="C7761" i="18"/>
  <c r="D7761" i="18"/>
  <c r="E7761" i="18"/>
  <c r="F7761" i="18"/>
  <c r="G7761" i="18"/>
  <c r="H7761" i="18"/>
  <c r="I7761" i="18"/>
  <c r="J7761" i="18"/>
  <c r="K7761" i="18"/>
  <c r="L7761" i="18"/>
  <c r="M7761" i="18"/>
  <c r="N7761" i="18"/>
  <c r="A7762" i="18"/>
  <c r="B7762" i="18"/>
  <c r="C7762" i="18"/>
  <c r="D7762" i="18"/>
  <c r="E7762" i="18"/>
  <c r="F7762" i="18"/>
  <c r="G7762" i="18"/>
  <c r="H7762" i="18"/>
  <c r="I7762" i="18"/>
  <c r="J7762" i="18"/>
  <c r="K7762" i="18"/>
  <c r="L7762" i="18"/>
  <c r="M7762" i="18"/>
  <c r="N7762" i="18"/>
  <c r="A7763" i="18"/>
  <c r="B7763" i="18"/>
  <c r="C7763" i="18"/>
  <c r="D7763" i="18"/>
  <c r="E7763" i="18"/>
  <c r="F7763" i="18"/>
  <c r="G7763" i="18"/>
  <c r="Q7763" i="18" s="1"/>
  <c r="H7763" i="18"/>
  <c r="I7763" i="18"/>
  <c r="J7763" i="18"/>
  <c r="K7763" i="18"/>
  <c r="L7763" i="18"/>
  <c r="M7763" i="18"/>
  <c r="N7763" i="18"/>
  <c r="S7763" i="18"/>
  <c r="A7764" i="18"/>
  <c r="B7764" i="18"/>
  <c r="C7764" i="18"/>
  <c r="D7764" i="18"/>
  <c r="E7764" i="18"/>
  <c r="F7764" i="18"/>
  <c r="G7764" i="18"/>
  <c r="Q7764" i="18" s="1"/>
  <c r="H7764" i="18"/>
  <c r="I7764" i="18"/>
  <c r="J7764" i="18"/>
  <c r="K7764" i="18"/>
  <c r="L7764" i="18"/>
  <c r="M7764" i="18"/>
  <c r="N7764" i="18"/>
  <c r="A7765" i="18"/>
  <c r="B7765" i="18"/>
  <c r="C7765" i="18"/>
  <c r="D7765" i="18"/>
  <c r="E7765" i="18"/>
  <c r="F7765" i="18"/>
  <c r="G7765" i="18"/>
  <c r="H7765" i="18"/>
  <c r="I7765" i="18"/>
  <c r="J7765" i="18"/>
  <c r="K7765" i="18"/>
  <c r="L7765" i="18"/>
  <c r="M7765" i="18"/>
  <c r="N7765" i="18"/>
  <c r="A7766" i="18"/>
  <c r="B7766" i="18"/>
  <c r="C7766" i="18"/>
  <c r="D7766" i="18"/>
  <c r="E7766" i="18"/>
  <c r="F7766" i="18"/>
  <c r="G7766" i="18"/>
  <c r="H7766" i="18"/>
  <c r="I7766" i="18"/>
  <c r="J7766" i="18"/>
  <c r="K7766" i="18"/>
  <c r="L7766" i="18"/>
  <c r="M7766" i="18"/>
  <c r="N7766" i="18"/>
  <c r="A7767" i="18"/>
  <c r="B7767" i="18"/>
  <c r="C7767" i="18"/>
  <c r="D7767" i="18"/>
  <c r="E7767" i="18"/>
  <c r="F7767" i="18"/>
  <c r="G7767" i="18"/>
  <c r="H7767" i="18"/>
  <c r="I7767" i="18"/>
  <c r="J7767" i="18"/>
  <c r="K7767" i="18"/>
  <c r="L7767" i="18"/>
  <c r="M7767" i="18"/>
  <c r="N7767" i="18"/>
  <c r="A7768" i="18"/>
  <c r="B7768" i="18"/>
  <c r="C7768" i="18"/>
  <c r="D7768" i="18"/>
  <c r="E7768" i="18"/>
  <c r="F7768" i="18"/>
  <c r="G7768" i="18"/>
  <c r="Q7768" i="18" s="1"/>
  <c r="H7768" i="18"/>
  <c r="I7768" i="18"/>
  <c r="J7768" i="18"/>
  <c r="K7768" i="18"/>
  <c r="L7768" i="18"/>
  <c r="M7768" i="18"/>
  <c r="N7768" i="18"/>
  <c r="A7769" i="18"/>
  <c r="B7769" i="18"/>
  <c r="C7769" i="18"/>
  <c r="D7769" i="18"/>
  <c r="E7769" i="18"/>
  <c r="F7769" i="18"/>
  <c r="G7769" i="18"/>
  <c r="H7769" i="18"/>
  <c r="I7769" i="18"/>
  <c r="J7769" i="18"/>
  <c r="K7769" i="18"/>
  <c r="L7769" i="18"/>
  <c r="M7769" i="18"/>
  <c r="N7769" i="18"/>
  <c r="A7770" i="18"/>
  <c r="B7770" i="18"/>
  <c r="C7770" i="18"/>
  <c r="D7770" i="18"/>
  <c r="E7770" i="18"/>
  <c r="F7770" i="18"/>
  <c r="G7770" i="18"/>
  <c r="H7770" i="18"/>
  <c r="I7770" i="18"/>
  <c r="J7770" i="18"/>
  <c r="K7770" i="18"/>
  <c r="L7770" i="18"/>
  <c r="M7770" i="18"/>
  <c r="N7770" i="18"/>
  <c r="A7771" i="18"/>
  <c r="B7771" i="18"/>
  <c r="C7771" i="18"/>
  <c r="D7771" i="18"/>
  <c r="E7771" i="18"/>
  <c r="F7771" i="18"/>
  <c r="G7771" i="18"/>
  <c r="H7771" i="18"/>
  <c r="I7771" i="18"/>
  <c r="J7771" i="18"/>
  <c r="K7771" i="18"/>
  <c r="L7771" i="18"/>
  <c r="M7771" i="18"/>
  <c r="N7771" i="18"/>
  <c r="A7772" i="18"/>
  <c r="B7772" i="18"/>
  <c r="C7772" i="18"/>
  <c r="D7772" i="18"/>
  <c r="E7772" i="18"/>
  <c r="F7772" i="18"/>
  <c r="G7772" i="18"/>
  <c r="H7772" i="18"/>
  <c r="I7772" i="18"/>
  <c r="J7772" i="18"/>
  <c r="K7772" i="18"/>
  <c r="L7772" i="18"/>
  <c r="M7772" i="18"/>
  <c r="N7772" i="18"/>
  <c r="A7773" i="18"/>
  <c r="B7773" i="18"/>
  <c r="C7773" i="18"/>
  <c r="D7773" i="18"/>
  <c r="E7773" i="18"/>
  <c r="F7773" i="18"/>
  <c r="G7773" i="18"/>
  <c r="H7773" i="18"/>
  <c r="I7773" i="18"/>
  <c r="J7773" i="18"/>
  <c r="K7773" i="18"/>
  <c r="L7773" i="18"/>
  <c r="M7773" i="18"/>
  <c r="N7773" i="18"/>
  <c r="A7774" i="18"/>
  <c r="B7774" i="18"/>
  <c r="C7774" i="18"/>
  <c r="D7774" i="18"/>
  <c r="E7774" i="18"/>
  <c r="F7774" i="18"/>
  <c r="G7774" i="18"/>
  <c r="H7774" i="18"/>
  <c r="I7774" i="18"/>
  <c r="J7774" i="18"/>
  <c r="K7774" i="18"/>
  <c r="L7774" i="18"/>
  <c r="M7774" i="18"/>
  <c r="N7774" i="18"/>
  <c r="A7775" i="18"/>
  <c r="B7775" i="18"/>
  <c r="C7775" i="18"/>
  <c r="D7775" i="18"/>
  <c r="E7775" i="18"/>
  <c r="F7775" i="18"/>
  <c r="G7775" i="18"/>
  <c r="H7775" i="18"/>
  <c r="I7775" i="18"/>
  <c r="J7775" i="18"/>
  <c r="K7775" i="18"/>
  <c r="L7775" i="18"/>
  <c r="M7775" i="18"/>
  <c r="N7775" i="18"/>
  <c r="A7776" i="18"/>
  <c r="B7776" i="18"/>
  <c r="C7776" i="18"/>
  <c r="D7776" i="18"/>
  <c r="E7776" i="18"/>
  <c r="F7776" i="18"/>
  <c r="G7776" i="18"/>
  <c r="H7776" i="18"/>
  <c r="I7776" i="18"/>
  <c r="J7776" i="18"/>
  <c r="K7776" i="18"/>
  <c r="L7776" i="18"/>
  <c r="M7776" i="18"/>
  <c r="N7776" i="18"/>
  <c r="A7777" i="18"/>
  <c r="B7777" i="18"/>
  <c r="C7777" i="18"/>
  <c r="D7777" i="18"/>
  <c r="E7777" i="18"/>
  <c r="F7777" i="18"/>
  <c r="G7777" i="18"/>
  <c r="H7777" i="18"/>
  <c r="I7777" i="18"/>
  <c r="J7777" i="18"/>
  <c r="K7777" i="18"/>
  <c r="L7777" i="18"/>
  <c r="M7777" i="18"/>
  <c r="N7777" i="18"/>
  <c r="A7778" i="18"/>
  <c r="B7778" i="18"/>
  <c r="C7778" i="18"/>
  <c r="D7778" i="18"/>
  <c r="E7778" i="18"/>
  <c r="F7778" i="18"/>
  <c r="G7778" i="18"/>
  <c r="H7778" i="18"/>
  <c r="I7778" i="18"/>
  <c r="J7778" i="18"/>
  <c r="K7778" i="18"/>
  <c r="L7778" i="18"/>
  <c r="M7778" i="18"/>
  <c r="N7778" i="18"/>
  <c r="A7779" i="18"/>
  <c r="B7779" i="18"/>
  <c r="C7779" i="18"/>
  <c r="D7779" i="18"/>
  <c r="E7779" i="18"/>
  <c r="F7779" i="18"/>
  <c r="G7779" i="18"/>
  <c r="H7779" i="18"/>
  <c r="I7779" i="18"/>
  <c r="J7779" i="18"/>
  <c r="K7779" i="18"/>
  <c r="L7779" i="18"/>
  <c r="M7779" i="18"/>
  <c r="N7779" i="18"/>
  <c r="A7780" i="18"/>
  <c r="B7780" i="18"/>
  <c r="C7780" i="18"/>
  <c r="D7780" i="18"/>
  <c r="E7780" i="18"/>
  <c r="F7780" i="18"/>
  <c r="G7780" i="18"/>
  <c r="H7780" i="18"/>
  <c r="I7780" i="18"/>
  <c r="J7780" i="18"/>
  <c r="K7780" i="18"/>
  <c r="L7780" i="18"/>
  <c r="M7780" i="18"/>
  <c r="N7780" i="18"/>
  <c r="A7781" i="18"/>
  <c r="B7781" i="18"/>
  <c r="C7781" i="18"/>
  <c r="D7781" i="18"/>
  <c r="E7781" i="18"/>
  <c r="F7781" i="18"/>
  <c r="G7781" i="18"/>
  <c r="H7781" i="18"/>
  <c r="I7781" i="18"/>
  <c r="J7781" i="18"/>
  <c r="K7781" i="18"/>
  <c r="L7781" i="18"/>
  <c r="M7781" i="18"/>
  <c r="N7781" i="18"/>
  <c r="A7782" i="18"/>
  <c r="B7782" i="18"/>
  <c r="C7782" i="18"/>
  <c r="D7782" i="18"/>
  <c r="E7782" i="18"/>
  <c r="F7782" i="18"/>
  <c r="G7782" i="18"/>
  <c r="H7782" i="18"/>
  <c r="I7782" i="18"/>
  <c r="J7782" i="18"/>
  <c r="K7782" i="18"/>
  <c r="L7782" i="18"/>
  <c r="M7782" i="18"/>
  <c r="N7782" i="18"/>
  <c r="A7783" i="18"/>
  <c r="B7783" i="18"/>
  <c r="C7783" i="18"/>
  <c r="D7783" i="18"/>
  <c r="E7783" i="18"/>
  <c r="F7783" i="18"/>
  <c r="G7783" i="18"/>
  <c r="H7783" i="18"/>
  <c r="I7783" i="18"/>
  <c r="J7783" i="18"/>
  <c r="K7783" i="18"/>
  <c r="L7783" i="18"/>
  <c r="M7783" i="18"/>
  <c r="N7783" i="18"/>
  <c r="A7784" i="18"/>
  <c r="B7784" i="18"/>
  <c r="C7784" i="18"/>
  <c r="D7784" i="18"/>
  <c r="E7784" i="18"/>
  <c r="F7784" i="18"/>
  <c r="G7784" i="18"/>
  <c r="H7784" i="18"/>
  <c r="I7784" i="18"/>
  <c r="J7784" i="18"/>
  <c r="K7784" i="18"/>
  <c r="L7784" i="18"/>
  <c r="M7784" i="18"/>
  <c r="N7784" i="18"/>
  <c r="A7785" i="18"/>
  <c r="B7785" i="18"/>
  <c r="C7785" i="18"/>
  <c r="D7785" i="18"/>
  <c r="E7785" i="18"/>
  <c r="F7785" i="18"/>
  <c r="G7785" i="18"/>
  <c r="H7785" i="18"/>
  <c r="I7785" i="18"/>
  <c r="J7785" i="18"/>
  <c r="K7785" i="18"/>
  <c r="L7785" i="18"/>
  <c r="M7785" i="18"/>
  <c r="N7785" i="18"/>
  <c r="A7786" i="18"/>
  <c r="B7786" i="18"/>
  <c r="C7786" i="18"/>
  <c r="D7786" i="18"/>
  <c r="E7786" i="18"/>
  <c r="F7786" i="18"/>
  <c r="G7786" i="18"/>
  <c r="H7786" i="18"/>
  <c r="I7786" i="18"/>
  <c r="J7786" i="18"/>
  <c r="K7786" i="18"/>
  <c r="L7786" i="18"/>
  <c r="M7786" i="18"/>
  <c r="N7786" i="18"/>
  <c r="A7787" i="18"/>
  <c r="B7787" i="18"/>
  <c r="C7787" i="18"/>
  <c r="D7787" i="18"/>
  <c r="E7787" i="18"/>
  <c r="F7787" i="18"/>
  <c r="G7787" i="18"/>
  <c r="H7787" i="18"/>
  <c r="I7787" i="18"/>
  <c r="J7787" i="18"/>
  <c r="K7787" i="18"/>
  <c r="L7787" i="18"/>
  <c r="M7787" i="18"/>
  <c r="N7787" i="18"/>
  <c r="A7788" i="18"/>
  <c r="B7788" i="18"/>
  <c r="C7788" i="18"/>
  <c r="D7788" i="18"/>
  <c r="E7788" i="18"/>
  <c r="F7788" i="18"/>
  <c r="G7788" i="18"/>
  <c r="Q7788" i="18" s="1"/>
  <c r="H7788" i="18"/>
  <c r="I7788" i="18"/>
  <c r="J7788" i="18"/>
  <c r="K7788" i="18"/>
  <c r="L7788" i="18"/>
  <c r="M7788" i="18"/>
  <c r="N7788" i="18"/>
  <c r="A7789" i="18"/>
  <c r="B7789" i="18"/>
  <c r="C7789" i="18"/>
  <c r="D7789" i="18"/>
  <c r="E7789" i="18"/>
  <c r="F7789" i="18"/>
  <c r="G7789" i="18"/>
  <c r="H7789" i="18"/>
  <c r="I7789" i="18"/>
  <c r="J7789" i="18"/>
  <c r="K7789" i="18"/>
  <c r="L7789" i="18"/>
  <c r="M7789" i="18"/>
  <c r="N7789" i="18"/>
  <c r="A7790" i="18"/>
  <c r="B7790" i="18"/>
  <c r="C7790" i="18"/>
  <c r="D7790" i="18"/>
  <c r="E7790" i="18"/>
  <c r="F7790" i="18"/>
  <c r="G7790" i="18"/>
  <c r="H7790" i="18"/>
  <c r="I7790" i="18"/>
  <c r="J7790" i="18"/>
  <c r="K7790" i="18"/>
  <c r="L7790" i="18"/>
  <c r="M7790" i="18"/>
  <c r="N7790" i="18"/>
  <c r="A7791" i="18"/>
  <c r="B7791" i="18"/>
  <c r="C7791" i="18"/>
  <c r="D7791" i="18"/>
  <c r="E7791" i="18"/>
  <c r="F7791" i="18"/>
  <c r="G7791" i="18"/>
  <c r="H7791" i="18"/>
  <c r="I7791" i="18"/>
  <c r="J7791" i="18"/>
  <c r="K7791" i="18"/>
  <c r="L7791" i="18"/>
  <c r="M7791" i="18"/>
  <c r="N7791" i="18"/>
  <c r="A7792" i="18"/>
  <c r="B7792" i="18"/>
  <c r="C7792" i="18"/>
  <c r="D7792" i="18"/>
  <c r="E7792" i="18"/>
  <c r="F7792" i="18"/>
  <c r="G7792" i="18"/>
  <c r="Q7792" i="18" s="1"/>
  <c r="H7792" i="18"/>
  <c r="I7792" i="18"/>
  <c r="J7792" i="18"/>
  <c r="K7792" i="18"/>
  <c r="L7792" i="18"/>
  <c r="M7792" i="18"/>
  <c r="N7792" i="18"/>
  <c r="A7793" i="18"/>
  <c r="B7793" i="18"/>
  <c r="C7793" i="18"/>
  <c r="D7793" i="18"/>
  <c r="E7793" i="18"/>
  <c r="F7793" i="18"/>
  <c r="G7793" i="18"/>
  <c r="H7793" i="18"/>
  <c r="I7793" i="18"/>
  <c r="J7793" i="18"/>
  <c r="K7793" i="18"/>
  <c r="L7793" i="18"/>
  <c r="M7793" i="18"/>
  <c r="N7793" i="18"/>
  <c r="A7794" i="18"/>
  <c r="B7794" i="18"/>
  <c r="C7794" i="18"/>
  <c r="D7794" i="18"/>
  <c r="E7794" i="18"/>
  <c r="F7794" i="18"/>
  <c r="G7794" i="18"/>
  <c r="H7794" i="18"/>
  <c r="I7794" i="18"/>
  <c r="J7794" i="18"/>
  <c r="K7794" i="18"/>
  <c r="L7794" i="18"/>
  <c r="M7794" i="18"/>
  <c r="N7794" i="18"/>
  <c r="A7795" i="18"/>
  <c r="B7795" i="18"/>
  <c r="C7795" i="18"/>
  <c r="D7795" i="18"/>
  <c r="E7795" i="18"/>
  <c r="F7795" i="18"/>
  <c r="G7795" i="18"/>
  <c r="H7795" i="18"/>
  <c r="I7795" i="18"/>
  <c r="J7795" i="18"/>
  <c r="K7795" i="18"/>
  <c r="L7795" i="18"/>
  <c r="M7795" i="18"/>
  <c r="N7795" i="18"/>
  <c r="A7796" i="18"/>
  <c r="B7796" i="18"/>
  <c r="C7796" i="18"/>
  <c r="D7796" i="18"/>
  <c r="E7796" i="18"/>
  <c r="F7796" i="18"/>
  <c r="G7796" i="18"/>
  <c r="Q7796" i="18" s="1"/>
  <c r="H7796" i="18"/>
  <c r="I7796" i="18"/>
  <c r="J7796" i="18"/>
  <c r="K7796" i="18"/>
  <c r="L7796" i="18"/>
  <c r="M7796" i="18"/>
  <c r="N7796" i="18"/>
  <c r="A7797" i="18"/>
  <c r="B7797" i="18"/>
  <c r="C7797" i="18"/>
  <c r="D7797" i="18"/>
  <c r="E7797" i="18"/>
  <c r="F7797" i="18"/>
  <c r="G7797" i="18"/>
  <c r="H7797" i="18"/>
  <c r="I7797" i="18"/>
  <c r="J7797" i="18"/>
  <c r="K7797" i="18"/>
  <c r="L7797" i="18"/>
  <c r="M7797" i="18"/>
  <c r="N7797" i="18"/>
  <c r="A7798" i="18"/>
  <c r="B7798" i="18"/>
  <c r="C7798" i="18"/>
  <c r="D7798" i="18"/>
  <c r="E7798" i="18"/>
  <c r="F7798" i="18"/>
  <c r="G7798" i="18"/>
  <c r="H7798" i="18"/>
  <c r="I7798" i="18"/>
  <c r="J7798" i="18"/>
  <c r="K7798" i="18"/>
  <c r="L7798" i="18"/>
  <c r="M7798" i="18"/>
  <c r="N7798" i="18"/>
  <c r="A7799" i="18"/>
  <c r="B7799" i="18"/>
  <c r="C7799" i="18"/>
  <c r="D7799" i="18"/>
  <c r="E7799" i="18"/>
  <c r="F7799" i="18"/>
  <c r="G7799" i="18"/>
  <c r="H7799" i="18"/>
  <c r="I7799" i="18"/>
  <c r="J7799" i="18"/>
  <c r="K7799" i="18"/>
  <c r="L7799" i="18"/>
  <c r="M7799" i="18"/>
  <c r="N7799" i="18"/>
  <c r="A7800" i="18"/>
  <c r="B7800" i="18"/>
  <c r="C7800" i="18"/>
  <c r="D7800" i="18"/>
  <c r="E7800" i="18"/>
  <c r="F7800" i="18"/>
  <c r="G7800" i="18"/>
  <c r="H7800" i="18"/>
  <c r="I7800" i="18"/>
  <c r="J7800" i="18"/>
  <c r="K7800" i="18"/>
  <c r="L7800" i="18"/>
  <c r="M7800" i="18"/>
  <c r="N7800" i="18"/>
  <c r="Q7800" i="18"/>
  <c r="A7801" i="18"/>
  <c r="B7801" i="18"/>
  <c r="C7801" i="18"/>
  <c r="D7801" i="18"/>
  <c r="E7801" i="18"/>
  <c r="F7801" i="18"/>
  <c r="G7801" i="18"/>
  <c r="H7801" i="18"/>
  <c r="I7801" i="18"/>
  <c r="J7801" i="18"/>
  <c r="K7801" i="18"/>
  <c r="L7801" i="18"/>
  <c r="M7801" i="18"/>
  <c r="N7801" i="18"/>
  <c r="A7802" i="18"/>
  <c r="B7802" i="18"/>
  <c r="C7802" i="18"/>
  <c r="D7802" i="18"/>
  <c r="E7802" i="18"/>
  <c r="F7802" i="18"/>
  <c r="G7802" i="18"/>
  <c r="H7802" i="18"/>
  <c r="I7802" i="18"/>
  <c r="J7802" i="18"/>
  <c r="K7802" i="18"/>
  <c r="L7802" i="18"/>
  <c r="M7802" i="18"/>
  <c r="N7802" i="18"/>
  <c r="A7803" i="18"/>
  <c r="B7803" i="18"/>
  <c r="C7803" i="18"/>
  <c r="D7803" i="18"/>
  <c r="E7803" i="18"/>
  <c r="F7803" i="18"/>
  <c r="G7803" i="18"/>
  <c r="H7803" i="18"/>
  <c r="I7803" i="18"/>
  <c r="J7803" i="18"/>
  <c r="K7803" i="18"/>
  <c r="L7803" i="18"/>
  <c r="M7803" i="18"/>
  <c r="N7803" i="18"/>
  <c r="A7804" i="18"/>
  <c r="B7804" i="18"/>
  <c r="C7804" i="18"/>
  <c r="D7804" i="18"/>
  <c r="E7804" i="18"/>
  <c r="F7804" i="18"/>
  <c r="G7804" i="18"/>
  <c r="H7804" i="18"/>
  <c r="I7804" i="18"/>
  <c r="J7804" i="18"/>
  <c r="K7804" i="18"/>
  <c r="L7804" i="18"/>
  <c r="M7804" i="18"/>
  <c r="N7804" i="18"/>
  <c r="A7805" i="18"/>
  <c r="B7805" i="18"/>
  <c r="C7805" i="18"/>
  <c r="D7805" i="18"/>
  <c r="E7805" i="18"/>
  <c r="F7805" i="18"/>
  <c r="G7805" i="18"/>
  <c r="H7805" i="18"/>
  <c r="I7805" i="18"/>
  <c r="J7805" i="18"/>
  <c r="K7805" i="18"/>
  <c r="L7805" i="18"/>
  <c r="M7805" i="18"/>
  <c r="N7805" i="18"/>
  <c r="A7806" i="18"/>
  <c r="B7806" i="18"/>
  <c r="C7806" i="18"/>
  <c r="D7806" i="18"/>
  <c r="E7806" i="18"/>
  <c r="F7806" i="18"/>
  <c r="G7806" i="18"/>
  <c r="H7806" i="18"/>
  <c r="I7806" i="18"/>
  <c r="J7806" i="18"/>
  <c r="K7806" i="18"/>
  <c r="L7806" i="18"/>
  <c r="M7806" i="18"/>
  <c r="N7806" i="18"/>
  <c r="A7807" i="18"/>
  <c r="B7807" i="18"/>
  <c r="C7807" i="18"/>
  <c r="D7807" i="18"/>
  <c r="E7807" i="18"/>
  <c r="F7807" i="18"/>
  <c r="G7807" i="18"/>
  <c r="H7807" i="18"/>
  <c r="I7807" i="18"/>
  <c r="J7807" i="18"/>
  <c r="K7807" i="18"/>
  <c r="L7807" i="18"/>
  <c r="M7807" i="18"/>
  <c r="N7807" i="18"/>
  <c r="A7808" i="18"/>
  <c r="B7808" i="18"/>
  <c r="C7808" i="18"/>
  <c r="D7808" i="18"/>
  <c r="E7808" i="18"/>
  <c r="F7808" i="18"/>
  <c r="G7808" i="18"/>
  <c r="H7808" i="18"/>
  <c r="I7808" i="18"/>
  <c r="J7808" i="18"/>
  <c r="K7808" i="18"/>
  <c r="L7808" i="18"/>
  <c r="M7808" i="18"/>
  <c r="N7808" i="18"/>
  <c r="A7809" i="18"/>
  <c r="B7809" i="18"/>
  <c r="C7809" i="18"/>
  <c r="D7809" i="18"/>
  <c r="E7809" i="18"/>
  <c r="F7809" i="18"/>
  <c r="G7809" i="18"/>
  <c r="H7809" i="18"/>
  <c r="I7809" i="18"/>
  <c r="J7809" i="18"/>
  <c r="K7809" i="18"/>
  <c r="L7809" i="18"/>
  <c r="M7809" i="18"/>
  <c r="N7809" i="18"/>
  <c r="A7810" i="18"/>
  <c r="B7810" i="18"/>
  <c r="C7810" i="18"/>
  <c r="D7810" i="18"/>
  <c r="E7810" i="18"/>
  <c r="F7810" i="18"/>
  <c r="G7810" i="18"/>
  <c r="H7810" i="18"/>
  <c r="I7810" i="18"/>
  <c r="J7810" i="18"/>
  <c r="K7810" i="18"/>
  <c r="L7810" i="18"/>
  <c r="M7810" i="18"/>
  <c r="N7810" i="18"/>
  <c r="A7811" i="18"/>
  <c r="B7811" i="18"/>
  <c r="C7811" i="18"/>
  <c r="D7811" i="18"/>
  <c r="E7811" i="18"/>
  <c r="F7811" i="18"/>
  <c r="G7811" i="18"/>
  <c r="H7811" i="18"/>
  <c r="I7811" i="18"/>
  <c r="J7811" i="18"/>
  <c r="K7811" i="18"/>
  <c r="L7811" i="18"/>
  <c r="M7811" i="18"/>
  <c r="N7811" i="18"/>
  <c r="A7812" i="18"/>
  <c r="B7812" i="18"/>
  <c r="C7812" i="18"/>
  <c r="D7812" i="18"/>
  <c r="E7812" i="18"/>
  <c r="F7812" i="18"/>
  <c r="G7812" i="18"/>
  <c r="H7812" i="18"/>
  <c r="I7812" i="18"/>
  <c r="J7812" i="18"/>
  <c r="K7812" i="18"/>
  <c r="L7812" i="18"/>
  <c r="M7812" i="18"/>
  <c r="N7812" i="18"/>
  <c r="A7813" i="18"/>
  <c r="B7813" i="18"/>
  <c r="C7813" i="18"/>
  <c r="D7813" i="18"/>
  <c r="E7813" i="18"/>
  <c r="F7813" i="18"/>
  <c r="G7813" i="18"/>
  <c r="H7813" i="18"/>
  <c r="I7813" i="18"/>
  <c r="J7813" i="18"/>
  <c r="K7813" i="18"/>
  <c r="L7813" i="18"/>
  <c r="M7813" i="18"/>
  <c r="N7813" i="18"/>
  <c r="A7814" i="18"/>
  <c r="B7814" i="18"/>
  <c r="C7814" i="18"/>
  <c r="D7814" i="18"/>
  <c r="E7814" i="18"/>
  <c r="F7814" i="18"/>
  <c r="G7814" i="18"/>
  <c r="H7814" i="18"/>
  <c r="I7814" i="18"/>
  <c r="J7814" i="18"/>
  <c r="K7814" i="18"/>
  <c r="L7814" i="18"/>
  <c r="M7814" i="18"/>
  <c r="N7814" i="18"/>
  <c r="A7815" i="18"/>
  <c r="B7815" i="18"/>
  <c r="C7815" i="18"/>
  <c r="D7815" i="18"/>
  <c r="E7815" i="18"/>
  <c r="F7815" i="18"/>
  <c r="G7815" i="18"/>
  <c r="H7815" i="18"/>
  <c r="I7815" i="18"/>
  <c r="J7815" i="18"/>
  <c r="K7815" i="18"/>
  <c r="L7815" i="18"/>
  <c r="M7815" i="18"/>
  <c r="N7815" i="18"/>
  <c r="A7816" i="18"/>
  <c r="B7816" i="18"/>
  <c r="C7816" i="18"/>
  <c r="D7816" i="18"/>
  <c r="E7816" i="18"/>
  <c r="F7816" i="18"/>
  <c r="G7816" i="18"/>
  <c r="H7816" i="18"/>
  <c r="I7816" i="18"/>
  <c r="J7816" i="18"/>
  <c r="K7816" i="18"/>
  <c r="L7816" i="18"/>
  <c r="M7816" i="18"/>
  <c r="N7816" i="18"/>
  <c r="A7817" i="18"/>
  <c r="B7817" i="18"/>
  <c r="C7817" i="18"/>
  <c r="D7817" i="18"/>
  <c r="E7817" i="18"/>
  <c r="F7817" i="18"/>
  <c r="G7817" i="18"/>
  <c r="H7817" i="18"/>
  <c r="I7817" i="18"/>
  <c r="J7817" i="18"/>
  <c r="K7817" i="18"/>
  <c r="L7817" i="18"/>
  <c r="M7817" i="18"/>
  <c r="N7817" i="18"/>
  <c r="A7818" i="18"/>
  <c r="B7818" i="18"/>
  <c r="C7818" i="18"/>
  <c r="D7818" i="18"/>
  <c r="E7818" i="18"/>
  <c r="F7818" i="18"/>
  <c r="G7818" i="18"/>
  <c r="H7818" i="18"/>
  <c r="I7818" i="18"/>
  <c r="J7818" i="18"/>
  <c r="K7818" i="18"/>
  <c r="L7818" i="18"/>
  <c r="M7818" i="18"/>
  <c r="N7818" i="18"/>
  <c r="A7819" i="18"/>
  <c r="B7819" i="18"/>
  <c r="C7819" i="18"/>
  <c r="D7819" i="18"/>
  <c r="E7819" i="18"/>
  <c r="F7819" i="18"/>
  <c r="G7819" i="18"/>
  <c r="H7819" i="18"/>
  <c r="I7819" i="18"/>
  <c r="J7819" i="18"/>
  <c r="K7819" i="18"/>
  <c r="L7819" i="18"/>
  <c r="M7819" i="18"/>
  <c r="N7819" i="18"/>
  <c r="A7820" i="18"/>
  <c r="B7820" i="18"/>
  <c r="C7820" i="18"/>
  <c r="D7820" i="18"/>
  <c r="E7820" i="18"/>
  <c r="F7820" i="18"/>
  <c r="G7820" i="18"/>
  <c r="H7820" i="18"/>
  <c r="I7820" i="18"/>
  <c r="J7820" i="18"/>
  <c r="K7820" i="18"/>
  <c r="L7820" i="18"/>
  <c r="M7820" i="18"/>
  <c r="N7820" i="18"/>
  <c r="A7821" i="18"/>
  <c r="B7821" i="18"/>
  <c r="C7821" i="18"/>
  <c r="D7821" i="18"/>
  <c r="E7821" i="18"/>
  <c r="F7821" i="18"/>
  <c r="G7821" i="18"/>
  <c r="H7821" i="18"/>
  <c r="I7821" i="18"/>
  <c r="J7821" i="18"/>
  <c r="K7821" i="18"/>
  <c r="L7821" i="18"/>
  <c r="M7821" i="18"/>
  <c r="N7821" i="18"/>
  <c r="A7822" i="18"/>
  <c r="B7822" i="18"/>
  <c r="C7822" i="18"/>
  <c r="D7822" i="18"/>
  <c r="E7822" i="18"/>
  <c r="F7822" i="18"/>
  <c r="G7822" i="18"/>
  <c r="H7822" i="18"/>
  <c r="I7822" i="18"/>
  <c r="J7822" i="18"/>
  <c r="K7822" i="18"/>
  <c r="L7822" i="18"/>
  <c r="M7822" i="18"/>
  <c r="N7822" i="18"/>
  <c r="A7823" i="18"/>
  <c r="B7823" i="18"/>
  <c r="C7823" i="18"/>
  <c r="D7823" i="18"/>
  <c r="E7823" i="18"/>
  <c r="F7823" i="18"/>
  <c r="G7823" i="18"/>
  <c r="H7823" i="18"/>
  <c r="I7823" i="18"/>
  <c r="J7823" i="18"/>
  <c r="K7823" i="18"/>
  <c r="L7823" i="18"/>
  <c r="M7823" i="18"/>
  <c r="N7823" i="18"/>
  <c r="A7824" i="18"/>
  <c r="B7824" i="18"/>
  <c r="C7824" i="18"/>
  <c r="D7824" i="18"/>
  <c r="E7824" i="18"/>
  <c r="F7824" i="18"/>
  <c r="G7824" i="18"/>
  <c r="Q7824" i="18" s="1"/>
  <c r="H7824" i="18"/>
  <c r="I7824" i="18"/>
  <c r="J7824" i="18"/>
  <c r="K7824" i="18"/>
  <c r="L7824" i="18"/>
  <c r="M7824" i="18"/>
  <c r="N7824" i="18"/>
  <c r="A7825" i="18"/>
  <c r="B7825" i="18"/>
  <c r="C7825" i="18"/>
  <c r="D7825" i="18"/>
  <c r="E7825" i="18"/>
  <c r="F7825" i="18"/>
  <c r="G7825" i="18"/>
  <c r="H7825" i="18"/>
  <c r="I7825" i="18"/>
  <c r="J7825" i="18"/>
  <c r="K7825" i="18"/>
  <c r="L7825" i="18"/>
  <c r="M7825" i="18"/>
  <c r="N7825" i="18"/>
  <c r="A7826" i="18"/>
  <c r="B7826" i="18"/>
  <c r="C7826" i="18"/>
  <c r="D7826" i="18"/>
  <c r="E7826" i="18"/>
  <c r="F7826" i="18"/>
  <c r="G7826" i="18"/>
  <c r="H7826" i="18"/>
  <c r="I7826" i="18"/>
  <c r="J7826" i="18"/>
  <c r="K7826" i="18"/>
  <c r="L7826" i="18"/>
  <c r="M7826" i="18"/>
  <c r="N7826" i="18"/>
  <c r="A7827" i="18"/>
  <c r="B7827" i="18"/>
  <c r="C7827" i="18"/>
  <c r="D7827" i="18"/>
  <c r="E7827" i="18"/>
  <c r="F7827" i="18"/>
  <c r="G7827" i="18"/>
  <c r="H7827" i="18"/>
  <c r="I7827" i="18"/>
  <c r="J7827" i="18"/>
  <c r="K7827" i="18"/>
  <c r="L7827" i="18"/>
  <c r="M7827" i="18"/>
  <c r="N7827" i="18"/>
  <c r="A7828" i="18"/>
  <c r="B7828" i="18"/>
  <c r="C7828" i="18"/>
  <c r="D7828" i="18"/>
  <c r="E7828" i="18"/>
  <c r="F7828" i="18"/>
  <c r="G7828" i="18"/>
  <c r="H7828" i="18"/>
  <c r="I7828" i="18"/>
  <c r="J7828" i="18"/>
  <c r="K7828" i="18"/>
  <c r="L7828" i="18"/>
  <c r="M7828" i="18"/>
  <c r="N7828" i="18"/>
  <c r="A7829" i="18"/>
  <c r="B7829" i="18"/>
  <c r="C7829" i="18"/>
  <c r="D7829" i="18"/>
  <c r="E7829" i="18"/>
  <c r="F7829" i="18"/>
  <c r="G7829" i="18"/>
  <c r="H7829" i="18"/>
  <c r="I7829" i="18"/>
  <c r="J7829" i="18"/>
  <c r="K7829" i="18"/>
  <c r="L7829" i="18"/>
  <c r="M7829" i="18"/>
  <c r="N7829" i="18"/>
  <c r="A7830" i="18"/>
  <c r="B7830" i="18"/>
  <c r="C7830" i="18"/>
  <c r="D7830" i="18"/>
  <c r="E7830" i="18"/>
  <c r="F7830" i="18"/>
  <c r="G7830" i="18"/>
  <c r="H7830" i="18"/>
  <c r="I7830" i="18"/>
  <c r="J7830" i="18"/>
  <c r="K7830" i="18"/>
  <c r="L7830" i="18"/>
  <c r="M7830" i="18"/>
  <c r="N7830" i="18"/>
  <c r="A7831" i="18"/>
  <c r="B7831" i="18"/>
  <c r="C7831" i="18"/>
  <c r="D7831" i="18"/>
  <c r="E7831" i="18"/>
  <c r="F7831" i="18"/>
  <c r="G7831" i="18"/>
  <c r="H7831" i="18"/>
  <c r="I7831" i="18"/>
  <c r="J7831" i="18"/>
  <c r="K7831" i="18"/>
  <c r="L7831" i="18"/>
  <c r="M7831" i="18"/>
  <c r="N7831" i="18"/>
  <c r="A7832" i="18"/>
  <c r="B7832" i="18"/>
  <c r="C7832" i="18"/>
  <c r="D7832" i="18"/>
  <c r="E7832" i="18"/>
  <c r="F7832" i="18"/>
  <c r="G7832" i="18"/>
  <c r="H7832" i="18"/>
  <c r="I7832" i="18"/>
  <c r="J7832" i="18"/>
  <c r="K7832" i="18"/>
  <c r="L7832" i="18"/>
  <c r="M7832" i="18"/>
  <c r="N7832" i="18"/>
  <c r="A7833" i="18"/>
  <c r="B7833" i="18"/>
  <c r="C7833" i="18"/>
  <c r="D7833" i="18"/>
  <c r="E7833" i="18"/>
  <c r="F7833" i="18"/>
  <c r="G7833" i="18"/>
  <c r="H7833" i="18"/>
  <c r="I7833" i="18"/>
  <c r="J7833" i="18"/>
  <c r="K7833" i="18"/>
  <c r="L7833" i="18"/>
  <c r="M7833" i="18"/>
  <c r="N7833" i="18"/>
  <c r="A7834" i="18"/>
  <c r="B7834" i="18"/>
  <c r="C7834" i="18"/>
  <c r="D7834" i="18"/>
  <c r="E7834" i="18"/>
  <c r="F7834" i="18"/>
  <c r="G7834" i="18"/>
  <c r="H7834" i="18"/>
  <c r="I7834" i="18"/>
  <c r="J7834" i="18"/>
  <c r="K7834" i="18"/>
  <c r="L7834" i="18"/>
  <c r="M7834" i="18"/>
  <c r="N7834" i="18"/>
  <c r="A7835" i="18"/>
  <c r="B7835" i="18"/>
  <c r="C7835" i="18"/>
  <c r="D7835" i="18"/>
  <c r="E7835" i="18"/>
  <c r="F7835" i="18"/>
  <c r="G7835" i="18"/>
  <c r="H7835" i="18"/>
  <c r="I7835" i="18"/>
  <c r="J7835" i="18"/>
  <c r="K7835" i="18"/>
  <c r="L7835" i="18"/>
  <c r="M7835" i="18"/>
  <c r="N7835" i="18"/>
  <c r="A7836" i="18"/>
  <c r="B7836" i="18"/>
  <c r="C7836" i="18"/>
  <c r="D7836" i="18"/>
  <c r="E7836" i="18"/>
  <c r="F7836" i="18"/>
  <c r="G7836" i="18"/>
  <c r="H7836" i="18"/>
  <c r="I7836" i="18"/>
  <c r="J7836" i="18"/>
  <c r="K7836" i="18"/>
  <c r="L7836" i="18"/>
  <c r="M7836" i="18"/>
  <c r="N7836" i="18"/>
  <c r="A7837" i="18"/>
  <c r="B7837" i="18"/>
  <c r="C7837" i="18"/>
  <c r="D7837" i="18"/>
  <c r="E7837" i="18"/>
  <c r="F7837" i="18"/>
  <c r="G7837" i="18"/>
  <c r="H7837" i="18"/>
  <c r="I7837" i="18"/>
  <c r="J7837" i="18"/>
  <c r="K7837" i="18"/>
  <c r="L7837" i="18"/>
  <c r="M7837" i="18"/>
  <c r="N7837" i="18"/>
  <c r="A7838" i="18"/>
  <c r="B7838" i="18"/>
  <c r="C7838" i="18"/>
  <c r="D7838" i="18"/>
  <c r="E7838" i="18"/>
  <c r="F7838" i="18"/>
  <c r="G7838" i="18"/>
  <c r="H7838" i="18"/>
  <c r="I7838" i="18"/>
  <c r="J7838" i="18"/>
  <c r="K7838" i="18"/>
  <c r="L7838" i="18"/>
  <c r="M7838" i="18"/>
  <c r="N7838" i="18"/>
  <c r="A7839" i="18"/>
  <c r="B7839" i="18"/>
  <c r="C7839" i="18"/>
  <c r="D7839" i="18"/>
  <c r="E7839" i="18"/>
  <c r="F7839" i="18"/>
  <c r="G7839" i="18"/>
  <c r="H7839" i="18"/>
  <c r="I7839" i="18"/>
  <c r="J7839" i="18"/>
  <c r="K7839" i="18"/>
  <c r="L7839" i="18"/>
  <c r="M7839" i="18"/>
  <c r="N7839" i="18"/>
  <c r="A7840" i="18"/>
  <c r="B7840" i="18"/>
  <c r="C7840" i="18"/>
  <c r="D7840" i="18"/>
  <c r="E7840" i="18"/>
  <c r="F7840" i="18"/>
  <c r="G7840" i="18"/>
  <c r="H7840" i="18"/>
  <c r="I7840" i="18"/>
  <c r="J7840" i="18"/>
  <c r="K7840" i="18"/>
  <c r="L7840" i="18"/>
  <c r="M7840" i="18"/>
  <c r="N7840" i="18"/>
  <c r="A7841" i="18"/>
  <c r="B7841" i="18"/>
  <c r="C7841" i="18"/>
  <c r="D7841" i="18"/>
  <c r="E7841" i="18"/>
  <c r="F7841" i="18"/>
  <c r="G7841" i="18"/>
  <c r="H7841" i="18"/>
  <c r="I7841" i="18"/>
  <c r="J7841" i="18"/>
  <c r="K7841" i="18"/>
  <c r="L7841" i="18"/>
  <c r="M7841" i="18"/>
  <c r="N7841" i="18"/>
  <c r="A7842" i="18"/>
  <c r="B7842" i="18"/>
  <c r="C7842" i="18"/>
  <c r="D7842" i="18"/>
  <c r="E7842" i="18"/>
  <c r="F7842" i="18"/>
  <c r="G7842" i="18"/>
  <c r="H7842" i="18"/>
  <c r="I7842" i="18"/>
  <c r="J7842" i="18"/>
  <c r="K7842" i="18"/>
  <c r="L7842" i="18"/>
  <c r="M7842" i="18"/>
  <c r="N7842" i="18"/>
  <c r="A7843" i="18"/>
  <c r="B7843" i="18"/>
  <c r="C7843" i="18"/>
  <c r="D7843" i="18"/>
  <c r="E7843" i="18"/>
  <c r="F7843" i="18"/>
  <c r="G7843" i="18"/>
  <c r="H7843" i="18"/>
  <c r="I7843" i="18"/>
  <c r="J7843" i="18"/>
  <c r="K7843" i="18"/>
  <c r="L7843" i="18"/>
  <c r="M7843" i="18"/>
  <c r="N7843" i="18"/>
  <c r="A7844" i="18"/>
  <c r="B7844" i="18"/>
  <c r="C7844" i="18"/>
  <c r="D7844" i="18"/>
  <c r="E7844" i="18"/>
  <c r="F7844" i="18"/>
  <c r="G7844" i="18"/>
  <c r="Q7844" i="18" s="1"/>
  <c r="H7844" i="18"/>
  <c r="I7844" i="18"/>
  <c r="J7844" i="18"/>
  <c r="K7844" i="18"/>
  <c r="L7844" i="18"/>
  <c r="M7844" i="18"/>
  <c r="N7844" i="18"/>
  <c r="A7845" i="18"/>
  <c r="B7845" i="18"/>
  <c r="C7845" i="18"/>
  <c r="D7845" i="18"/>
  <c r="E7845" i="18"/>
  <c r="F7845" i="18"/>
  <c r="G7845" i="18"/>
  <c r="H7845" i="18"/>
  <c r="I7845" i="18"/>
  <c r="J7845" i="18"/>
  <c r="K7845" i="18"/>
  <c r="L7845" i="18"/>
  <c r="M7845" i="18"/>
  <c r="N7845" i="18"/>
  <c r="A7846" i="18"/>
  <c r="B7846" i="18"/>
  <c r="C7846" i="18"/>
  <c r="D7846" i="18"/>
  <c r="E7846" i="18"/>
  <c r="F7846" i="18"/>
  <c r="G7846" i="18"/>
  <c r="H7846" i="18"/>
  <c r="I7846" i="18"/>
  <c r="J7846" i="18"/>
  <c r="K7846" i="18"/>
  <c r="L7846" i="18"/>
  <c r="M7846" i="18"/>
  <c r="N7846" i="18"/>
  <c r="A7847" i="18"/>
  <c r="B7847" i="18"/>
  <c r="C7847" i="18"/>
  <c r="D7847" i="18"/>
  <c r="E7847" i="18"/>
  <c r="F7847" i="18"/>
  <c r="G7847" i="18"/>
  <c r="H7847" i="18"/>
  <c r="I7847" i="18"/>
  <c r="J7847" i="18"/>
  <c r="K7847" i="18"/>
  <c r="L7847" i="18"/>
  <c r="M7847" i="18"/>
  <c r="N7847" i="18"/>
  <c r="A7848" i="18"/>
  <c r="B7848" i="18"/>
  <c r="C7848" i="18"/>
  <c r="D7848" i="18"/>
  <c r="E7848" i="18"/>
  <c r="F7848" i="18"/>
  <c r="G7848" i="18"/>
  <c r="H7848" i="18"/>
  <c r="I7848" i="18"/>
  <c r="J7848" i="18"/>
  <c r="K7848" i="18"/>
  <c r="L7848" i="18"/>
  <c r="M7848" i="18"/>
  <c r="N7848" i="18"/>
  <c r="A7849" i="18"/>
  <c r="B7849" i="18"/>
  <c r="C7849" i="18"/>
  <c r="D7849" i="18"/>
  <c r="E7849" i="18"/>
  <c r="F7849" i="18"/>
  <c r="G7849" i="18"/>
  <c r="H7849" i="18"/>
  <c r="I7849" i="18"/>
  <c r="J7849" i="18"/>
  <c r="K7849" i="18"/>
  <c r="L7849" i="18"/>
  <c r="M7849" i="18"/>
  <c r="N7849" i="18"/>
  <c r="A7850" i="18"/>
  <c r="B7850" i="18"/>
  <c r="C7850" i="18"/>
  <c r="D7850" i="18"/>
  <c r="E7850" i="18"/>
  <c r="F7850" i="18"/>
  <c r="G7850" i="18"/>
  <c r="H7850" i="18"/>
  <c r="I7850" i="18"/>
  <c r="J7850" i="18"/>
  <c r="K7850" i="18"/>
  <c r="L7850" i="18"/>
  <c r="M7850" i="18"/>
  <c r="N7850" i="18"/>
  <c r="A7851" i="18"/>
  <c r="B7851" i="18"/>
  <c r="C7851" i="18"/>
  <c r="D7851" i="18"/>
  <c r="E7851" i="18"/>
  <c r="F7851" i="18"/>
  <c r="G7851" i="18"/>
  <c r="H7851" i="18"/>
  <c r="I7851" i="18"/>
  <c r="J7851" i="18"/>
  <c r="K7851" i="18"/>
  <c r="L7851" i="18"/>
  <c r="M7851" i="18"/>
  <c r="N7851" i="18"/>
  <c r="A7852" i="18"/>
  <c r="B7852" i="18"/>
  <c r="C7852" i="18"/>
  <c r="D7852" i="18"/>
  <c r="E7852" i="18"/>
  <c r="F7852" i="18"/>
  <c r="G7852" i="18"/>
  <c r="H7852" i="18"/>
  <c r="I7852" i="18"/>
  <c r="J7852" i="18"/>
  <c r="K7852" i="18"/>
  <c r="L7852" i="18"/>
  <c r="M7852" i="18"/>
  <c r="N7852" i="18"/>
  <c r="A7853" i="18"/>
  <c r="B7853" i="18"/>
  <c r="C7853" i="18"/>
  <c r="D7853" i="18"/>
  <c r="E7853" i="18"/>
  <c r="F7853" i="18"/>
  <c r="G7853" i="18"/>
  <c r="H7853" i="18"/>
  <c r="I7853" i="18"/>
  <c r="J7853" i="18"/>
  <c r="K7853" i="18"/>
  <c r="L7853" i="18"/>
  <c r="M7853" i="18"/>
  <c r="N7853" i="18"/>
  <c r="A7854" i="18"/>
  <c r="B7854" i="18"/>
  <c r="C7854" i="18"/>
  <c r="D7854" i="18"/>
  <c r="E7854" i="18"/>
  <c r="F7854" i="18"/>
  <c r="G7854" i="18"/>
  <c r="H7854" i="18"/>
  <c r="I7854" i="18"/>
  <c r="J7854" i="18"/>
  <c r="K7854" i="18"/>
  <c r="L7854" i="18"/>
  <c r="M7854" i="18"/>
  <c r="N7854" i="18"/>
  <c r="A7855" i="18"/>
  <c r="B7855" i="18"/>
  <c r="C7855" i="18"/>
  <c r="D7855" i="18"/>
  <c r="E7855" i="18"/>
  <c r="F7855" i="18"/>
  <c r="G7855" i="18"/>
  <c r="H7855" i="18"/>
  <c r="I7855" i="18"/>
  <c r="J7855" i="18"/>
  <c r="K7855" i="18"/>
  <c r="L7855" i="18"/>
  <c r="M7855" i="18"/>
  <c r="N7855" i="18"/>
  <c r="A7856" i="18"/>
  <c r="B7856" i="18"/>
  <c r="C7856" i="18"/>
  <c r="D7856" i="18"/>
  <c r="E7856" i="18"/>
  <c r="F7856" i="18"/>
  <c r="G7856" i="18"/>
  <c r="H7856" i="18"/>
  <c r="I7856" i="18"/>
  <c r="J7856" i="18"/>
  <c r="K7856" i="18"/>
  <c r="L7856" i="18"/>
  <c r="M7856" i="18"/>
  <c r="N7856" i="18"/>
  <c r="A7857" i="18"/>
  <c r="B7857" i="18"/>
  <c r="C7857" i="18"/>
  <c r="D7857" i="18"/>
  <c r="E7857" i="18"/>
  <c r="F7857" i="18"/>
  <c r="G7857" i="18"/>
  <c r="H7857" i="18"/>
  <c r="I7857" i="18"/>
  <c r="J7857" i="18"/>
  <c r="K7857" i="18"/>
  <c r="L7857" i="18"/>
  <c r="M7857" i="18"/>
  <c r="N7857" i="18"/>
  <c r="A7858" i="18"/>
  <c r="B7858" i="18"/>
  <c r="C7858" i="18"/>
  <c r="D7858" i="18"/>
  <c r="E7858" i="18"/>
  <c r="F7858" i="18"/>
  <c r="G7858" i="18"/>
  <c r="H7858" i="18"/>
  <c r="I7858" i="18"/>
  <c r="J7858" i="18"/>
  <c r="K7858" i="18"/>
  <c r="L7858" i="18"/>
  <c r="M7858" i="18"/>
  <c r="N7858" i="18"/>
  <c r="A7859" i="18"/>
  <c r="B7859" i="18"/>
  <c r="C7859" i="18"/>
  <c r="D7859" i="18"/>
  <c r="E7859" i="18"/>
  <c r="F7859" i="18"/>
  <c r="G7859" i="18"/>
  <c r="H7859" i="18"/>
  <c r="I7859" i="18"/>
  <c r="J7859" i="18"/>
  <c r="K7859" i="18"/>
  <c r="L7859" i="18"/>
  <c r="M7859" i="18"/>
  <c r="N7859" i="18"/>
  <c r="A7860" i="18"/>
  <c r="B7860" i="18"/>
  <c r="C7860" i="18"/>
  <c r="D7860" i="18"/>
  <c r="E7860" i="18"/>
  <c r="F7860" i="18"/>
  <c r="G7860" i="18"/>
  <c r="H7860" i="18"/>
  <c r="I7860" i="18"/>
  <c r="J7860" i="18"/>
  <c r="K7860" i="18"/>
  <c r="L7860" i="18"/>
  <c r="M7860" i="18"/>
  <c r="N7860" i="18"/>
  <c r="A7861" i="18"/>
  <c r="B7861" i="18"/>
  <c r="C7861" i="18"/>
  <c r="D7861" i="18"/>
  <c r="E7861" i="18"/>
  <c r="F7861" i="18"/>
  <c r="G7861" i="18"/>
  <c r="H7861" i="18"/>
  <c r="I7861" i="18"/>
  <c r="J7861" i="18"/>
  <c r="K7861" i="18"/>
  <c r="L7861" i="18"/>
  <c r="M7861" i="18"/>
  <c r="N7861" i="18"/>
  <c r="A7862" i="18"/>
  <c r="B7862" i="18"/>
  <c r="C7862" i="18"/>
  <c r="D7862" i="18"/>
  <c r="E7862" i="18"/>
  <c r="F7862" i="18"/>
  <c r="G7862" i="18"/>
  <c r="H7862" i="18"/>
  <c r="I7862" i="18"/>
  <c r="J7862" i="18"/>
  <c r="K7862" i="18"/>
  <c r="L7862" i="18"/>
  <c r="M7862" i="18"/>
  <c r="N7862" i="18"/>
  <c r="A7863" i="18"/>
  <c r="B7863" i="18"/>
  <c r="C7863" i="18"/>
  <c r="D7863" i="18"/>
  <c r="E7863" i="18"/>
  <c r="F7863" i="18"/>
  <c r="G7863" i="18"/>
  <c r="H7863" i="18"/>
  <c r="I7863" i="18"/>
  <c r="J7863" i="18"/>
  <c r="K7863" i="18"/>
  <c r="L7863" i="18"/>
  <c r="M7863" i="18"/>
  <c r="N7863" i="18"/>
  <c r="A7864" i="18"/>
  <c r="B7864" i="18"/>
  <c r="C7864" i="18"/>
  <c r="D7864" i="18"/>
  <c r="E7864" i="18"/>
  <c r="F7864" i="18"/>
  <c r="G7864" i="18"/>
  <c r="H7864" i="18"/>
  <c r="I7864" i="18"/>
  <c r="J7864" i="18"/>
  <c r="K7864" i="18"/>
  <c r="L7864" i="18"/>
  <c r="M7864" i="18"/>
  <c r="N7864" i="18"/>
  <c r="Q7864" i="18"/>
  <c r="A7865" i="18"/>
  <c r="B7865" i="18"/>
  <c r="C7865" i="18"/>
  <c r="D7865" i="18"/>
  <c r="E7865" i="18"/>
  <c r="F7865" i="18"/>
  <c r="G7865" i="18"/>
  <c r="H7865" i="18"/>
  <c r="I7865" i="18"/>
  <c r="J7865" i="18"/>
  <c r="K7865" i="18"/>
  <c r="L7865" i="18"/>
  <c r="M7865" i="18"/>
  <c r="N7865" i="18"/>
  <c r="A7866" i="18"/>
  <c r="B7866" i="18"/>
  <c r="C7866" i="18"/>
  <c r="D7866" i="18"/>
  <c r="E7866" i="18"/>
  <c r="F7866" i="18"/>
  <c r="G7866" i="18"/>
  <c r="H7866" i="18"/>
  <c r="I7866" i="18"/>
  <c r="J7866" i="18"/>
  <c r="K7866" i="18"/>
  <c r="L7866" i="18"/>
  <c r="M7866" i="18"/>
  <c r="N7866" i="18"/>
  <c r="A7867" i="18"/>
  <c r="B7867" i="18"/>
  <c r="C7867" i="18"/>
  <c r="D7867" i="18"/>
  <c r="E7867" i="18"/>
  <c r="F7867" i="18"/>
  <c r="G7867" i="18"/>
  <c r="H7867" i="18"/>
  <c r="I7867" i="18"/>
  <c r="J7867" i="18"/>
  <c r="K7867" i="18"/>
  <c r="L7867" i="18"/>
  <c r="M7867" i="18"/>
  <c r="N7867" i="18"/>
  <c r="A7868" i="18"/>
  <c r="B7868" i="18"/>
  <c r="C7868" i="18"/>
  <c r="D7868" i="18"/>
  <c r="E7868" i="18"/>
  <c r="F7868" i="18"/>
  <c r="G7868" i="18"/>
  <c r="H7868" i="18"/>
  <c r="I7868" i="18"/>
  <c r="J7868" i="18"/>
  <c r="K7868" i="18"/>
  <c r="L7868" i="18"/>
  <c r="M7868" i="18"/>
  <c r="N7868" i="18"/>
  <c r="A7869" i="18"/>
  <c r="B7869" i="18"/>
  <c r="C7869" i="18"/>
  <c r="D7869" i="18"/>
  <c r="E7869" i="18"/>
  <c r="F7869" i="18"/>
  <c r="G7869" i="18"/>
  <c r="H7869" i="18"/>
  <c r="I7869" i="18"/>
  <c r="J7869" i="18"/>
  <c r="K7869" i="18"/>
  <c r="L7869" i="18"/>
  <c r="M7869" i="18"/>
  <c r="N7869" i="18"/>
  <c r="A7870" i="18"/>
  <c r="B7870" i="18"/>
  <c r="C7870" i="18"/>
  <c r="D7870" i="18"/>
  <c r="E7870" i="18"/>
  <c r="F7870" i="18"/>
  <c r="G7870" i="18"/>
  <c r="H7870" i="18"/>
  <c r="I7870" i="18"/>
  <c r="J7870" i="18"/>
  <c r="K7870" i="18"/>
  <c r="L7870" i="18"/>
  <c r="M7870" i="18"/>
  <c r="N7870" i="18"/>
  <c r="A7871" i="18"/>
  <c r="B7871" i="18"/>
  <c r="C7871" i="18"/>
  <c r="D7871" i="18"/>
  <c r="E7871" i="18"/>
  <c r="F7871" i="18"/>
  <c r="G7871" i="18"/>
  <c r="H7871" i="18"/>
  <c r="I7871" i="18"/>
  <c r="J7871" i="18"/>
  <c r="K7871" i="18"/>
  <c r="L7871" i="18"/>
  <c r="M7871" i="18"/>
  <c r="N7871" i="18"/>
  <c r="A7872" i="18"/>
  <c r="B7872" i="18"/>
  <c r="C7872" i="18"/>
  <c r="D7872" i="18"/>
  <c r="E7872" i="18"/>
  <c r="F7872" i="18"/>
  <c r="G7872" i="18"/>
  <c r="H7872" i="18"/>
  <c r="I7872" i="18"/>
  <c r="J7872" i="18"/>
  <c r="K7872" i="18"/>
  <c r="L7872" i="18"/>
  <c r="M7872" i="18"/>
  <c r="N7872" i="18"/>
  <c r="A7873" i="18"/>
  <c r="B7873" i="18"/>
  <c r="C7873" i="18"/>
  <c r="D7873" i="18"/>
  <c r="E7873" i="18"/>
  <c r="F7873" i="18"/>
  <c r="G7873" i="18"/>
  <c r="H7873" i="18"/>
  <c r="I7873" i="18"/>
  <c r="J7873" i="18"/>
  <c r="K7873" i="18"/>
  <c r="L7873" i="18"/>
  <c r="M7873" i="18"/>
  <c r="N7873" i="18"/>
  <c r="A7874" i="18"/>
  <c r="B7874" i="18"/>
  <c r="C7874" i="18"/>
  <c r="D7874" i="18"/>
  <c r="E7874" i="18"/>
  <c r="F7874" i="18"/>
  <c r="G7874" i="18"/>
  <c r="H7874" i="18"/>
  <c r="I7874" i="18"/>
  <c r="J7874" i="18"/>
  <c r="K7874" i="18"/>
  <c r="L7874" i="18"/>
  <c r="M7874" i="18"/>
  <c r="N7874" i="18"/>
  <c r="A7875" i="18"/>
  <c r="B7875" i="18"/>
  <c r="C7875" i="18"/>
  <c r="D7875" i="18"/>
  <c r="E7875" i="18"/>
  <c r="F7875" i="18"/>
  <c r="G7875" i="18"/>
  <c r="H7875" i="18"/>
  <c r="I7875" i="18"/>
  <c r="J7875" i="18"/>
  <c r="K7875" i="18"/>
  <c r="L7875" i="18"/>
  <c r="M7875" i="18"/>
  <c r="N7875" i="18"/>
  <c r="A7876" i="18"/>
  <c r="B7876" i="18"/>
  <c r="C7876" i="18"/>
  <c r="D7876" i="18"/>
  <c r="E7876" i="18"/>
  <c r="F7876" i="18"/>
  <c r="G7876" i="18"/>
  <c r="H7876" i="18"/>
  <c r="I7876" i="18"/>
  <c r="J7876" i="18"/>
  <c r="K7876" i="18"/>
  <c r="L7876" i="18"/>
  <c r="M7876" i="18"/>
  <c r="Q7876" i="18" s="1"/>
  <c r="N7876" i="18"/>
  <c r="A7877" i="18"/>
  <c r="B7877" i="18"/>
  <c r="C7877" i="18"/>
  <c r="D7877" i="18"/>
  <c r="E7877" i="18"/>
  <c r="F7877" i="18"/>
  <c r="G7877" i="18"/>
  <c r="H7877" i="18"/>
  <c r="I7877" i="18"/>
  <c r="J7877" i="18"/>
  <c r="K7877" i="18"/>
  <c r="L7877" i="18"/>
  <c r="M7877" i="18"/>
  <c r="N7877" i="18"/>
  <c r="A7878" i="18"/>
  <c r="B7878" i="18"/>
  <c r="C7878" i="18"/>
  <c r="D7878" i="18"/>
  <c r="E7878" i="18"/>
  <c r="F7878" i="18"/>
  <c r="G7878" i="18"/>
  <c r="H7878" i="18"/>
  <c r="I7878" i="18"/>
  <c r="J7878" i="18"/>
  <c r="K7878" i="18"/>
  <c r="L7878" i="18"/>
  <c r="M7878" i="18"/>
  <c r="N7878" i="18"/>
  <c r="A7879" i="18"/>
  <c r="B7879" i="18"/>
  <c r="C7879" i="18"/>
  <c r="D7879" i="18"/>
  <c r="E7879" i="18"/>
  <c r="F7879" i="18"/>
  <c r="G7879" i="18"/>
  <c r="H7879" i="18"/>
  <c r="I7879" i="18"/>
  <c r="J7879" i="18"/>
  <c r="K7879" i="18"/>
  <c r="L7879" i="18"/>
  <c r="M7879" i="18"/>
  <c r="N7879" i="18"/>
  <c r="A7880" i="18"/>
  <c r="B7880" i="18"/>
  <c r="C7880" i="18"/>
  <c r="D7880" i="18"/>
  <c r="E7880" i="18"/>
  <c r="F7880" i="18"/>
  <c r="G7880" i="18"/>
  <c r="H7880" i="18"/>
  <c r="I7880" i="18"/>
  <c r="J7880" i="18"/>
  <c r="K7880" i="18"/>
  <c r="L7880" i="18"/>
  <c r="M7880" i="18"/>
  <c r="N7880" i="18"/>
  <c r="A7881" i="18"/>
  <c r="B7881" i="18"/>
  <c r="C7881" i="18"/>
  <c r="D7881" i="18"/>
  <c r="E7881" i="18"/>
  <c r="F7881" i="18"/>
  <c r="G7881" i="18"/>
  <c r="H7881" i="18"/>
  <c r="I7881" i="18"/>
  <c r="J7881" i="18"/>
  <c r="K7881" i="18"/>
  <c r="L7881" i="18"/>
  <c r="M7881" i="18"/>
  <c r="N7881" i="18"/>
  <c r="A7882" i="18"/>
  <c r="B7882" i="18"/>
  <c r="C7882" i="18"/>
  <c r="D7882" i="18"/>
  <c r="E7882" i="18"/>
  <c r="F7882" i="18"/>
  <c r="G7882" i="18"/>
  <c r="H7882" i="18"/>
  <c r="I7882" i="18"/>
  <c r="J7882" i="18"/>
  <c r="K7882" i="18"/>
  <c r="L7882" i="18"/>
  <c r="M7882" i="18"/>
  <c r="N7882" i="18"/>
  <c r="A7883" i="18"/>
  <c r="B7883" i="18"/>
  <c r="C7883" i="18"/>
  <c r="D7883" i="18"/>
  <c r="E7883" i="18"/>
  <c r="F7883" i="18"/>
  <c r="G7883" i="18"/>
  <c r="H7883" i="18"/>
  <c r="I7883" i="18"/>
  <c r="J7883" i="18"/>
  <c r="K7883" i="18"/>
  <c r="L7883" i="18"/>
  <c r="M7883" i="18"/>
  <c r="N7883" i="18"/>
  <c r="A7884" i="18"/>
  <c r="B7884" i="18"/>
  <c r="C7884" i="18"/>
  <c r="D7884" i="18"/>
  <c r="E7884" i="18"/>
  <c r="F7884" i="18"/>
  <c r="G7884" i="18"/>
  <c r="H7884" i="18"/>
  <c r="I7884" i="18"/>
  <c r="J7884" i="18"/>
  <c r="K7884" i="18"/>
  <c r="L7884" i="18"/>
  <c r="M7884" i="18"/>
  <c r="N7884" i="18"/>
  <c r="A7885" i="18"/>
  <c r="B7885" i="18"/>
  <c r="C7885" i="18"/>
  <c r="D7885" i="18"/>
  <c r="E7885" i="18"/>
  <c r="F7885" i="18"/>
  <c r="G7885" i="18"/>
  <c r="H7885" i="18"/>
  <c r="I7885" i="18"/>
  <c r="J7885" i="18"/>
  <c r="K7885" i="18"/>
  <c r="L7885" i="18"/>
  <c r="M7885" i="18"/>
  <c r="N7885" i="18"/>
  <c r="A7886" i="18"/>
  <c r="B7886" i="18"/>
  <c r="C7886" i="18"/>
  <c r="D7886" i="18"/>
  <c r="E7886" i="18"/>
  <c r="F7886" i="18"/>
  <c r="G7886" i="18"/>
  <c r="H7886" i="18"/>
  <c r="I7886" i="18"/>
  <c r="J7886" i="18"/>
  <c r="K7886" i="18"/>
  <c r="L7886" i="18"/>
  <c r="M7886" i="18"/>
  <c r="N7886" i="18"/>
  <c r="A7887" i="18"/>
  <c r="B7887" i="18"/>
  <c r="C7887" i="18"/>
  <c r="D7887" i="18"/>
  <c r="E7887" i="18"/>
  <c r="F7887" i="18"/>
  <c r="G7887" i="18"/>
  <c r="H7887" i="18"/>
  <c r="I7887" i="18"/>
  <c r="J7887" i="18"/>
  <c r="K7887" i="18"/>
  <c r="L7887" i="18"/>
  <c r="M7887" i="18"/>
  <c r="N7887" i="18"/>
  <c r="A7888" i="18"/>
  <c r="B7888" i="18"/>
  <c r="C7888" i="18"/>
  <c r="D7888" i="18"/>
  <c r="E7888" i="18"/>
  <c r="F7888" i="18"/>
  <c r="G7888" i="18"/>
  <c r="H7888" i="18"/>
  <c r="I7888" i="18"/>
  <c r="J7888" i="18"/>
  <c r="K7888" i="18"/>
  <c r="L7888" i="18"/>
  <c r="M7888" i="18"/>
  <c r="N7888" i="18"/>
  <c r="A7889" i="18"/>
  <c r="B7889" i="18"/>
  <c r="C7889" i="18"/>
  <c r="D7889" i="18"/>
  <c r="E7889" i="18"/>
  <c r="F7889" i="18"/>
  <c r="G7889" i="18"/>
  <c r="H7889" i="18"/>
  <c r="I7889" i="18"/>
  <c r="J7889" i="18"/>
  <c r="K7889" i="18"/>
  <c r="L7889" i="18"/>
  <c r="M7889" i="18"/>
  <c r="N7889" i="18"/>
  <c r="A7890" i="18"/>
  <c r="B7890" i="18"/>
  <c r="C7890" i="18"/>
  <c r="D7890" i="18"/>
  <c r="E7890" i="18"/>
  <c r="F7890" i="18"/>
  <c r="G7890" i="18"/>
  <c r="H7890" i="18"/>
  <c r="I7890" i="18"/>
  <c r="J7890" i="18"/>
  <c r="K7890" i="18"/>
  <c r="L7890" i="18"/>
  <c r="M7890" i="18"/>
  <c r="N7890" i="18"/>
  <c r="A7891" i="18"/>
  <c r="B7891" i="18"/>
  <c r="C7891" i="18"/>
  <c r="D7891" i="18"/>
  <c r="E7891" i="18"/>
  <c r="F7891" i="18"/>
  <c r="G7891" i="18"/>
  <c r="H7891" i="18"/>
  <c r="I7891" i="18"/>
  <c r="J7891" i="18"/>
  <c r="K7891" i="18"/>
  <c r="L7891" i="18"/>
  <c r="M7891" i="18"/>
  <c r="N7891" i="18"/>
  <c r="A7892" i="18"/>
  <c r="B7892" i="18"/>
  <c r="C7892" i="18"/>
  <c r="D7892" i="18"/>
  <c r="E7892" i="18"/>
  <c r="F7892" i="18"/>
  <c r="G7892" i="18"/>
  <c r="H7892" i="18"/>
  <c r="I7892" i="18"/>
  <c r="J7892" i="18"/>
  <c r="K7892" i="18"/>
  <c r="L7892" i="18"/>
  <c r="M7892" i="18"/>
  <c r="N7892" i="18"/>
  <c r="A7893" i="18"/>
  <c r="B7893" i="18"/>
  <c r="C7893" i="18"/>
  <c r="D7893" i="18"/>
  <c r="E7893" i="18"/>
  <c r="F7893" i="18"/>
  <c r="G7893" i="18"/>
  <c r="H7893" i="18"/>
  <c r="I7893" i="18"/>
  <c r="J7893" i="18"/>
  <c r="K7893" i="18"/>
  <c r="L7893" i="18"/>
  <c r="M7893" i="18"/>
  <c r="N7893" i="18"/>
  <c r="A7894" i="18"/>
  <c r="B7894" i="18"/>
  <c r="C7894" i="18"/>
  <c r="D7894" i="18"/>
  <c r="E7894" i="18"/>
  <c r="F7894" i="18"/>
  <c r="G7894" i="18"/>
  <c r="H7894" i="18"/>
  <c r="I7894" i="18"/>
  <c r="J7894" i="18"/>
  <c r="K7894" i="18"/>
  <c r="L7894" i="18"/>
  <c r="M7894" i="18"/>
  <c r="N7894" i="18"/>
  <c r="A7895" i="18"/>
  <c r="B7895" i="18"/>
  <c r="C7895" i="18"/>
  <c r="D7895" i="18"/>
  <c r="E7895" i="18"/>
  <c r="F7895" i="18"/>
  <c r="G7895" i="18"/>
  <c r="H7895" i="18"/>
  <c r="I7895" i="18"/>
  <c r="J7895" i="18"/>
  <c r="K7895" i="18"/>
  <c r="L7895" i="18"/>
  <c r="M7895" i="18"/>
  <c r="N7895" i="18"/>
  <c r="A7896" i="18"/>
  <c r="B7896" i="18"/>
  <c r="C7896" i="18"/>
  <c r="D7896" i="18"/>
  <c r="E7896" i="18"/>
  <c r="F7896" i="18"/>
  <c r="G7896" i="18"/>
  <c r="H7896" i="18"/>
  <c r="I7896" i="18"/>
  <c r="J7896" i="18"/>
  <c r="K7896" i="18"/>
  <c r="L7896" i="18"/>
  <c r="M7896" i="18"/>
  <c r="N7896" i="18"/>
  <c r="A7897" i="18"/>
  <c r="B7897" i="18"/>
  <c r="C7897" i="18"/>
  <c r="D7897" i="18"/>
  <c r="E7897" i="18"/>
  <c r="F7897" i="18"/>
  <c r="G7897" i="18"/>
  <c r="H7897" i="18"/>
  <c r="I7897" i="18"/>
  <c r="J7897" i="18"/>
  <c r="K7897" i="18"/>
  <c r="L7897" i="18"/>
  <c r="M7897" i="18"/>
  <c r="N7897" i="18"/>
  <c r="A7898" i="18"/>
  <c r="B7898" i="18"/>
  <c r="C7898" i="18"/>
  <c r="D7898" i="18"/>
  <c r="E7898" i="18"/>
  <c r="F7898" i="18"/>
  <c r="G7898" i="18"/>
  <c r="H7898" i="18"/>
  <c r="I7898" i="18"/>
  <c r="J7898" i="18"/>
  <c r="K7898" i="18"/>
  <c r="L7898" i="18"/>
  <c r="M7898" i="18"/>
  <c r="N7898" i="18"/>
  <c r="A7899" i="18"/>
  <c r="B7899" i="18"/>
  <c r="C7899" i="18"/>
  <c r="D7899" i="18"/>
  <c r="E7899" i="18"/>
  <c r="F7899" i="18"/>
  <c r="G7899" i="18"/>
  <c r="H7899" i="18"/>
  <c r="I7899" i="18"/>
  <c r="J7899" i="18"/>
  <c r="K7899" i="18"/>
  <c r="L7899" i="18"/>
  <c r="M7899" i="18"/>
  <c r="N7899" i="18"/>
  <c r="A7900" i="18"/>
  <c r="B7900" i="18"/>
  <c r="C7900" i="18"/>
  <c r="D7900" i="18"/>
  <c r="E7900" i="18"/>
  <c r="F7900" i="18"/>
  <c r="G7900" i="18"/>
  <c r="H7900" i="18"/>
  <c r="I7900" i="18"/>
  <c r="J7900" i="18"/>
  <c r="K7900" i="18"/>
  <c r="L7900" i="18"/>
  <c r="M7900" i="18"/>
  <c r="N7900" i="18"/>
  <c r="A7901" i="18"/>
  <c r="B7901" i="18"/>
  <c r="C7901" i="18"/>
  <c r="D7901" i="18"/>
  <c r="E7901" i="18"/>
  <c r="F7901" i="18"/>
  <c r="G7901" i="18"/>
  <c r="H7901" i="18"/>
  <c r="I7901" i="18"/>
  <c r="J7901" i="18"/>
  <c r="K7901" i="18"/>
  <c r="L7901" i="18"/>
  <c r="M7901" i="18"/>
  <c r="N7901" i="18"/>
  <c r="A7902" i="18"/>
  <c r="B7902" i="18"/>
  <c r="C7902" i="18"/>
  <c r="D7902" i="18"/>
  <c r="E7902" i="18"/>
  <c r="F7902" i="18"/>
  <c r="G7902" i="18"/>
  <c r="H7902" i="18"/>
  <c r="I7902" i="18"/>
  <c r="J7902" i="18"/>
  <c r="K7902" i="18"/>
  <c r="L7902" i="18"/>
  <c r="M7902" i="18"/>
  <c r="N7902" i="18"/>
  <c r="A7903" i="18"/>
  <c r="B7903" i="18"/>
  <c r="C7903" i="18"/>
  <c r="D7903" i="18"/>
  <c r="E7903" i="18"/>
  <c r="F7903" i="18"/>
  <c r="G7903" i="18"/>
  <c r="H7903" i="18"/>
  <c r="I7903" i="18"/>
  <c r="J7903" i="18"/>
  <c r="K7903" i="18"/>
  <c r="L7903" i="18"/>
  <c r="M7903" i="18"/>
  <c r="N7903" i="18"/>
  <c r="A7904" i="18"/>
  <c r="B7904" i="18"/>
  <c r="C7904" i="18"/>
  <c r="D7904" i="18"/>
  <c r="E7904" i="18"/>
  <c r="F7904" i="18"/>
  <c r="G7904" i="18"/>
  <c r="H7904" i="18"/>
  <c r="I7904" i="18"/>
  <c r="J7904" i="18"/>
  <c r="K7904" i="18"/>
  <c r="L7904" i="18"/>
  <c r="M7904" i="18"/>
  <c r="N7904" i="18"/>
  <c r="A7905" i="18"/>
  <c r="B7905" i="18"/>
  <c r="C7905" i="18"/>
  <c r="D7905" i="18"/>
  <c r="E7905" i="18"/>
  <c r="F7905" i="18"/>
  <c r="G7905" i="18"/>
  <c r="H7905" i="18"/>
  <c r="I7905" i="18"/>
  <c r="J7905" i="18"/>
  <c r="K7905" i="18"/>
  <c r="L7905" i="18"/>
  <c r="M7905" i="18"/>
  <c r="N7905" i="18"/>
  <c r="A7906" i="18"/>
  <c r="B7906" i="18"/>
  <c r="C7906" i="18"/>
  <c r="D7906" i="18"/>
  <c r="E7906" i="18"/>
  <c r="F7906" i="18"/>
  <c r="G7906" i="18"/>
  <c r="H7906" i="18"/>
  <c r="I7906" i="18"/>
  <c r="J7906" i="18"/>
  <c r="K7906" i="18"/>
  <c r="L7906" i="18"/>
  <c r="M7906" i="18"/>
  <c r="N7906" i="18"/>
  <c r="A7907" i="18"/>
  <c r="B7907" i="18"/>
  <c r="C7907" i="18"/>
  <c r="D7907" i="18"/>
  <c r="E7907" i="18"/>
  <c r="F7907" i="18"/>
  <c r="G7907" i="18"/>
  <c r="H7907" i="18"/>
  <c r="I7907" i="18"/>
  <c r="J7907" i="18"/>
  <c r="K7907" i="18"/>
  <c r="L7907" i="18"/>
  <c r="M7907" i="18"/>
  <c r="N7907" i="18"/>
  <c r="A7908" i="18"/>
  <c r="B7908" i="18"/>
  <c r="C7908" i="18"/>
  <c r="D7908" i="18"/>
  <c r="E7908" i="18"/>
  <c r="F7908" i="18"/>
  <c r="G7908" i="18"/>
  <c r="H7908" i="18"/>
  <c r="I7908" i="18"/>
  <c r="J7908" i="18"/>
  <c r="K7908" i="18"/>
  <c r="L7908" i="18"/>
  <c r="M7908" i="18"/>
  <c r="Q7908" i="18" s="1"/>
  <c r="N7908" i="18"/>
  <c r="A7909" i="18"/>
  <c r="B7909" i="18"/>
  <c r="C7909" i="18"/>
  <c r="D7909" i="18"/>
  <c r="E7909" i="18"/>
  <c r="F7909" i="18"/>
  <c r="G7909" i="18"/>
  <c r="H7909" i="18"/>
  <c r="I7909" i="18"/>
  <c r="J7909" i="18"/>
  <c r="K7909" i="18"/>
  <c r="L7909" i="18"/>
  <c r="M7909" i="18"/>
  <c r="N7909" i="18"/>
  <c r="A7910" i="18"/>
  <c r="B7910" i="18"/>
  <c r="C7910" i="18"/>
  <c r="D7910" i="18"/>
  <c r="E7910" i="18"/>
  <c r="F7910" i="18"/>
  <c r="G7910" i="18"/>
  <c r="H7910" i="18"/>
  <c r="I7910" i="18"/>
  <c r="J7910" i="18"/>
  <c r="K7910" i="18"/>
  <c r="L7910" i="18"/>
  <c r="M7910" i="18"/>
  <c r="N7910" i="18"/>
  <c r="A7911" i="18"/>
  <c r="B7911" i="18"/>
  <c r="C7911" i="18"/>
  <c r="D7911" i="18"/>
  <c r="E7911" i="18"/>
  <c r="F7911" i="18"/>
  <c r="G7911" i="18"/>
  <c r="H7911" i="18"/>
  <c r="I7911" i="18"/>
  <c r="J7911" i="18"/>
  <c r="K7911" i="18"/>
  <c r="L7911" i="18"/>
  <c r="M7911" i="18"/>
  <c r="N7911" i="18"/>
  <c r="A7912" i="18"/>
  <c r="B7912" i="18"/>
  <c r="C7912" i="18"/>
  <c r="D7912" i="18"/>
  <c r="E7912" i="18"/>
  <c r="F7912" i="18"/>
  <c r="G7912" i="18"/>
  <c r="H7912" i="18"/>
  <c r="I7912" i="18"/>
  <c r="J7912" i="18"/>
  <c r="K7912" i="18"/>
  <c r="L7912" i="18"/>
  <c r="M7912" i="18"/>
  <c r="N7912" i="18"/>
  <c r="A7913" i="18"/>
  <c r="B7913" i="18"/>
  <c r="C7913" i="18"/>
  <c r="D7913" i="18"/>
  <c r="E7913" i="18"/>
  <c r="F7913" i="18"/>
  <c r="G7913" i="18"/>
  <c r="H7913" i="18"/>
  <c r="I7913" i="18"/>
  <c r="J7913" i="18"/>
  <c r="K7913" i="18"/>
  <c r="L7913" i="18"/>
  <c r="M7913" i="18"/>
  <c r="N7913" i="18"/>
  <c r="A7914" i="18"/>
  <c r="B7914" i="18"/>
  <c r="C7914" i="18"/>
  <c r="D7914" i="18"/>
  <c r="E7914" i="18"/>
  <c r="F7914" i="18"/>
  <c r="G7914" i="18"/>
  <c r="H7914" i="18"/>
  <c r="I7914" i="18"/>
  <c r="J7914" i="18"/>
  <c r="K7914" i="18"/>
  <c r="L7914" i="18"/>
  <c r="M7914" i="18"/>
  <c r="N7914" i="18"/>
  <c r="A7915" i="18"/>
  <c r="B7915" i="18"/>
  <c r="C7915" i="18"/>
  <c r="D7915" i="18"/>
  <c r="E7915" i="18"/>
  <c r="F7915" i="18"/>
  <c r="G7915" i="18"/>
  <c r="H7915" i="18"/>
  <c r="I7915" i="18"/>
  <c r="J7915" i="18"/>
  <c r="K7915" i="18"/>
  <c r="L7915" i="18"/>
  <c r="M7915" i="18"/>
  <c r="N7915" i="18"/>
  <c r="A7916" i="18"/>
  <c r="B7916" i="18"/>
  <c r="C7916" i="18"/>
  <c r="D7916" i="18"/>
  <c r="E7916" i="18"/>
  <c r="F7916" i="18"/>
  <c r="G7916" i="18"/>
  <c r="H7916" i="18"/>
  <c r="I7916" i="18"/>
  <c r="J7916" i="18"/>
  <c r="K7916" i="18"/>
  <c r="L7916" i="18"/>
  <c r="M7916" i="18"/>
  <c r="N7916" i="18"/>
  <c r="A7917" i="18"/>
  <c r="B7917" i="18"/>
  <c r="C7917" i="18"/>
  <c r="D7917" i="18"/>
  <c r="E7917" i="18"/>
  <c r="F7917" i="18"/>
  <c r="G7917" i="18"/>
  <c r="H7917" i="18"/>
  <c r="I7917" i="18"/>
  <c r="J7917" i="18"/>
  <c r="K7917" i="18"/>
  <c r="L7917" i="18"/>
  <c r="M7917" i="18"/>
  <c r="N7917" i="18"/>
  <c r="A7918" i="18"/>
  <c r="B7918" i="18"/>
  <c r="C7918" i="18"/>
  <c r="D7918" i="18"/>
  <c r="E7918" i="18"/>
  <c r="F7918" i="18"/>
  <c r="G7918" i="18"/>
  <c r="H7918" i="18"/>
  <c r="I7918" i="18"/>
  <c r="J7918" i="18"/>
  <c r="K7918" i="18"/>
  <c r="L7918" i="18"/>
  <c r="M7918" i="18"/>
  <c r="N7918" i="18"/>
  <c r="A7919" i="18"/>
  <c r="B7919" i="18"/>
  <c r="C7919" i="18"/>
  <c r="D7919" i="18"/>
  <c r="E7919" i="18"/>
  <c r="F7919" i="18"/>
  <c r="G7919" i="18"/>
  <c r="H7919" i="18"/>
  <c r="I7919" i="18"/>
  <c r="J7919" i="18"/>
  <c r="K7919" i="18"/>
  <c r="L7919" i="18"/>
  <c r="M7919" i="18"/>
  <c r="N7919" i="18"/>
  <c r="A7920" i="18"/>
  <c r="B7920" i="18"/>
  <c r="C7920" i="18"/>
  <c r="D7920" i="18"/>
  <c r="E7920" i="18"/>
  <c r="F7920" i="18"/>
  <c r="G7920" i="18"/>
  <c r="H7920" i="18"/>
  <c r="I7920" i="18"/>
  <c r="J7920" i="18"/>
  <c r="K7920" i="18"/>
  <c r="L7920" i="18"/>
  <c r="M7920" i="18"/>
  <c r="Q7920" i="18" s="1"/>
  <c r="N7920" i="18"/>
  <c r="A7921" i="18"/>
  <c r="B7921" i="18"/>
  <c r="C7921" i="18"/>
  <c r="D7921" i="18"/>
  <c r="E7921" i="18"/>
  <c r="F7921" i="18"/>
  <c r="G7921" i="18"/>
  <c r="H7921" i="18"/>
  <c r="I7921" i="18"/>
  <c r="J7921" i="18"/>
  <c r="K7921" i="18"/>
  <c r="L7921" i="18"/>
  <c r="M7921" i="18"/>
  <c r="N7921" i="18"/>
  <c r="A7922" i="18"/>
  <c r="B7922" i="18"/>
  <c r="C7922" i="18"/>
  <c r="D7922" i="18"/>
  <c r="E7922" i="18"/>
  <c r="F7922" i="18"/>
  <c r="G7922" i="18"/>
  <c r="H7922" i="18"/>
  <c r="I7922" i="18"/>
  <c r="J7922" i="18"/>
  <c r="K7922" i="18"/>
  <c r="L7922" i="18"/>
  <c r="M7922" i="18"/>
  <c r="N7922" i="18"/>
  <c r="A7923" i="18"/>
  <c r="B7923" i="18"/>
  <c r="C7923" i="18"/>
  <c r="D7923" i="18"/>
  <c r="E7923" i="18"/>
  <c r="F7923" i="18"/>
  <c r="G7923" i="18"/>
  <c r="H7923" i="18"/>
  <c r="I7923" i="18"/>
  <c r="J7923" i="18"/>
  <c r="K7923" i="18"/>
  <c r="L7923" i="18"/>
  <c r="M7923" i="18"/>
  <c r="N7923" i="18"/>
  <c r="A7924" i="18"/>
  <c r="B7924" i="18"/>
  <c r="C7924" i="18"/>
  <c r="D7924" i="18"/>
  <c r="E7924" i="18"/>
  <c r="F7924" i="18"/>
  <c r="G7924" i="18"/>
  <c r="H7924" i="18"/>
  <c r="I7924" i="18"/>
  <c r="J7924" i="18"/>
  <c r="K7924" i="18"/>
  <c r="L7924" i="18"/>
  <c r="M7924" i="18"/>
  <c r="N7924" i="18"/>
  <c r="A7925" i="18"/>
  <c r="B7925" i="18"/>
  <c r="C7925" i="18"/>
  <c r="D7925" i="18"/>
  <c r="E7925" i="18"/>
  <c r="F7925" i="18"/>
  <c r="G7925" i="18"/>
  <c r="Q7925" i="18" s="1"/>
  <c r="H7925" i="18"/>
  <c r="I7925" i="18"/>
  <c r="J7925" i="18"/>
  <c r="K7925" i="18"/>
  <c r="L7925" i="18"/>
  <c r="M7925" i="18"/>
  <c r="N7925" i="18"/>
  <c r="A7926" i="18"/>
  <c r="B7926" i="18"/>
  <c r="C7926" i="18"/>
  <c r="D7926" i="18"/>
  <c r="E7926" i="18"/>
  <c r="F7926" i="18"/>
  <c r="G7926" i="18"/>
  <c r="H7926" i="18"/>
  <c r="I7926" i="18"/>
  <c r="J7926" i="18"/>
  <c r="K7926" i="18"/>
  <c r="L7926" i="18"/>
  <c r="M7926" i="18"/>
  <c r="N7926" i="18"/>
  <c r="A7927" i="18"/>
  <c r="B7927" i="18"/>
  <c r="C7927" i="18"/>
  <c r="D7927" i="18"/>
  <c r="E7927" i="18"/>
  <c r="F7927" i="18"/>
  <c r="G7927" i="18"/>
  <c r="Q7927" i="18" s="1"/>
  <c r="H7927" i="18"/>
  <c r="I7927" i="18"/>
  <c r="J7927" i="18"/>
  <c r="K7927" i="18"/>
  <c r="L7927" i="18"/>
  <c r="M7927" i="18"/>
  <c r="N7927" i="18"/>
  <c r="A7928" i="18"/>
  <c r="B7928" i="18"/>
  <c r="C7928" i="18"/>
  <c r="D7928" i="18"/>
  <c r="E7928" i="18"/>
  <c r="F7928" i="18"/>
  <c r="G7928" i="18"/>
  <c r="H7928" i="18"/>
  <c r="I7928" i="18"/>
  <c r="J7928" i="18"/>
  <c r="K7928" i="18"/>
  <c r="L7928" i="18"/>
  <c r="M7928" i="18"/>
  <c r="N7928" i="18"/>
  <c r="A7929" i="18"/>
  <c r="B7929" i="18"/>
  <c r="C7929" i="18"/>
  <c r="D7929" i="18"/>
  <c r="E7929" i="18"/>
  <c r="F7929" i="18"/>
  <c r="G7929" i="18"/>
  <c r="H7929" i="18"/>
  <c r="I7929" i="18"/>
  <c r="J7929" i="18"/>
  <c r="K7929" i="18"/>
  <c r="L7929" i="18"/>
  <c r="M7929" i="18"/>
  <c r="N7929" i="18"/>
  <c r="A7930" i="18"/>
  <c r="B7930" i="18"/>
  <c r="C7930" i="18"/>
  <c r="D7930" i="18"/>
  <c r="E7930" i="18"/>
  <c r="F7930" i="18"/>
  <c r="G7930" i="18"/>
  <c r="H7930" i="18"/>
  <c r="I7930" i="18"/>
  <c r="J7930" i="18"/>
  <c r="K7930" i="18"/>
  <c r="L7930" i="18"/>
  <c r="M7930" i="18"/>
  <c r="N7930" i="18"/>
  <c r="A7931" i="18"/>
  <c r="B7931" i="18"/>
  <c r="C7931" i="18"/>
  <c r="D7931" i="18"/>
  <c r="E7931" i="18"/>
  <c r="F7931" i="18"/>
  <c r="G7931" i="18"/>
  <c r="H7931" i="18"/>
  <c r="I7931" i="18"/>
  <c r="J7931" i="18"/>
  <c r="K7931" i="18"/>
  <c r="L7931" i="18"/>
  <c r="M7931" i="18"/>
  <c r="N7931" i="18"/>
  <c r="A7932" i="18"/>
  <c r="B7932" i="18"/>
  <c r="C7932" i="18"/>
  <c r="D7932" i="18"/>
  <c r="E7932" i="18"/>
  <c r="F7932" i="18"/>
  <c r="G7932" i="18"/>
  <c r="H7932" i="18"/>
  <c r="I7932" i="18"/>
  <c r="J7932" i="18"/>
  <c r="K7932" i="18"/>
  <c r="L7932" i="18"/>
  <c r="M7932" i="18"/>
  <c r="Q7932" i="18" s="1"/>
  <c r="N7932" i="18"/>
  <c r="A7933" i="18"/>
  <c r="B7933" i="18"/>
  <c r="C7933" i="18"/>
  <c r="D7933" i="18"/>
  <c r="E7933" i="18"/>
  <c r="F7933" i="18"/>
  <c r="G7933" i="18"/>
  <c r="H7933" i="18"/>
  <c r="I7933" i="18"/>
  <c r="J7933" i="18"/>
  <c r="K7933" i="18"/>
  <c r="L7933" i="18"/>
  <c r="M7933" i="18"/>
  <c r="N7933" i="18"/>
  <c r="A7934" i="18"/>
  <c r="B7934" i="18"/>
  <c r="C7934" i="18"/>
  <c r="D7934" i="18"/>
  <c r="E7934" i="18"/>
  <c r="F7934" i="18"/>
  <c r="G7934" i="18"/>
  <c r="H7934" i="18"/>
  <c r="I7934" i="18"/>
  <c r="J7934" i="18"/>
  <c r="K7934" i="18"/>
  <c r="L7934" i="18"/>
  <c r="M7934" i="18"/>
  <c r="N7934" i="18"/>
  <c r="A7935" i="18"/>
  <c r="B7935" i="18"/>
  <c r="C7935" i="18"/>
  <c r="D7935" i="18"/>
  <c r="E7935" i="18"/>
  <c r="F7935" i="18"/>
  <c r="G7935" i="18"/>
  <c r="Q7935" i="18" s="1"/>
  <c r="H7935" i="18"/>
  <c r="I7935" i="18"/>
  <c r="J7935" i="18"/>
  <c r="K7935" i="18"/>
  <c r="L7935" i="18"/>
  <c r="M7935" i="18"/>
  <c r="N7935" i="18"/>
  <c r="A7936" i="18"/>
  <c r="B7936" i="18"/>
  <c r="C7936" i="18"/>
  <c r="D7936" i="18"/>
  <c r="E7936" i="18"/>
  <c r="F7936" i="18"/>
  <c r="G7936" i="18"/>
  <c r="H7936" i="18"/>
  <c r="I7936" i="18"/>
  <c r="J7936" i="18"/>
  <c r="K7936" i="18"/>
  <c r="L7936" i="18"/>
  <c r="M7936" i="18"/>
  <c r="N7936" i="18"/>
  <c r="A7937" i="18"/>
  <c r="B7937" i="18"/>
  <c r="C7937" i="18"/>
  <c r="D7937" i="18"/>
  <c r="E7937" i="18"/>
  <c r="F7937" i="18"/>
  <c r="G7937" i="18"/>
  <c r="H7937" i="18"/>
  <c r="I7937" i="18"/>
  <c r="J7937" i="18"/>
  <c r="K7937" i="18"/>
  <c r="L7937" i="18"/>
  <c r="M7937" i="18"/>
  <c r="N7937" i="18"/>
  <c r="A7938" i="18"/>
  <c r="B7938" i="18"/>
  <c r="C7938" i="18"/>
  <c r="D7938" i="18"/>
  <c r="E7938" i="18"/>
  <c r="F7938" i="18"/>
  <c r="G7938" i="18"/>
  <c r="H7938" i="18"/>
  <c r="I7938" i="18"/>
  <c r="J7938" i="18"/>
  <c r="K7938" i="18"/>
  <c r="L7938" i="18"/>
  <c r="M7938" i="18"/>
  <c r="N7938" i="18"/>
  <c r="A7939" i="18"/>
  <c r="B7939" i="18"/>
  <c r="C7939" i="18"/>
  <c r="D7939" i="18"/>
  <c r="E7939" i="18"/>
  <c r="F7939" i="18"/>
  <c r="G7939" i="18"/>
  <c r="Q7939" i="18" s="1"/>
  <c r="H7939" i="18"/>
  <c r="I7939" i="18"/>
  <c r="J7939" i="18"/>
  <c r="K7939" i="18"/>
  <c r="L7939" i="18"/>
  <c r="M7939" i="18"/>
  <c r="N7939" i="18"/>
  <c r="S7939" i="18"/>
  <c r="A7940" i="18"/>
  <c r="B7940" i="18"/>
  <c r="C7940" i="18"/>
  <c r="D7940" i="18"/>
  <c r="E7940" i="18"/>
  <c r="F7940" i="18"/>
  <c r="G7940" i="18"/>
  <c r="H7940" i="18"/>
  <c r="I7940" i="18"/>
  <c r="J7940" i="18"/>
  <c r="K7940" i="18"/>
  <c r="L7940" i="18"/>
  <c r="M7940" i="18"/>
  <c r="N7940" i="18"/>
  <c r="A7941" i="18"/>
  <c r="B7941" i="18"/>
  <c r="C7941" i="18"/>
  <c r="D7941" i="18"/>
  <c r="E7941" i="18"/>
  <c r="F7941" i="18"/>
  <c r="G7941" i="18"/>
  <c r="H7941" i="18"/>
  <c r="I7941" i="18"/>
  <c r="J7941" i="18"/>
  <c r="K7941" i="18"/>
  <c r="L7941" i="18"/>
  <c r="M7941" i="18"/>
  <c r="N7941" i="18"/>
  <c r="A7942" i="18"/>
  <c r="B7942" i="18"/>
  <c r="C7942" i="18"/>
  <c r="D7942" i="18"/>
  <c r="E7942" i="18"/>
  <c r="F7942" i="18"/>
  <c r="G7942" i="18"/>
  <c r="H7942" i="18"/>
  <c r="I7942" i="18"/>
  <c r="J7942" i="18"/>
  <c r="K7942" i="18"/>
  <c r="L7942" i="18"/>
  <c r="M7942" i="18"/>
  <c r="N7942" i="18"/>
  <c r="A7943" i="18"/>
  <c r="B7943" i="18"/>
  <c r="C7943" i="18"/>
  <c r="D7943" i="18"/>
  <c r="E7943" i="18"/>
  <c r="F7943" i="18"/>
  <c r="G7943" i="18"/>
  <c r="H7943" i="18"/>
  <c r="I7943" i="18"/>
  <c r="J7943" i="18"/>
  <c r="K7943" i="18"/>
  <c r="L7943" i="18"/>
  <c r="M7943" i="18"/>
  <c r="N7943" i="18"/>
  <c r="A7944" i="18"/>
  <c r="B7944" i="18"/>
  <c r="C7944" i="18"/>
  <c r="D7944" i="18"/>
  <c r="E7944" i="18"/>
  <c r="F7944" i="18"/>
  <c r="G7944" i="18"/>
  <c r="H7944" i="18"/>
  <c r="I7944" i="18"/>
  <c r="J7944" i="18"/>
  <c r="K7944" i="18"/>
  <c r="L7944" i="18"/>
  <c r="M7944" i="18"/>
  <c r="N7944" i="18"/>
  <c r="A7945" i="18"/>
  <c r="B7945" i="18"/>
  <c r="C7945" i="18"/>
  <c r="D7945" i="18"/>
  <c r="E7945" i="18"/>
  <c r="F7945" i="18"/>
  <c r="G7945" i="18"/>
  <c r="H7945" i="18"/>
  <c r="I7945" i="18"/>
  <c r="J7945" i="18"/>
  <c r="K7945" i="18"/>
  <c r="L7945" i="18"/>
  <c r="M7945" i="18"/>
  <c r="N7945" i="18"/>
  <c r="A7946" i="18"/>
  <c r="B7946" i="18"/>
  <c r="C7946" i="18"/>
  <c r="D7946" i="18"/>
  <c r="E7946" i="18"/>
  <c r="F7946" i="18"/>
  <c r="G7946" i="18"/>
  <c r="H7946" i="18"/>
  <c r="I7946" i="18"/>
  <c r="J7946" i="18"/>
  <c r="K7946" i="18"/>
  <c r="L7946" i="18"/>
  <c r="M7946" i="18"/>
  <c r="N7946" i="18"/>
  <c r="A7947" i="18"/>
  <c r="B7947" i="18"/>
  <c r="C7947" i="18"/>
  <c r="D7947" i="18"/>
  <c r="E7947" i="18"/>
  <c r="F7947" i="18"/>
  <c r="G7947" i="18"/>
  <c r="H7947" i="18"/>
  <c r="I7947" i="18"/>
  <c r="J7947" i="18"/>
  <c r="K7947" i="18"/>
  <c r="L7947" i="18"/>
  <c r="M7947" i="18"/>
  <c r="N7947" i="18"/>
  <c r="A7948" i="18"/>
  <c r="B7948" i="18"/>
  <c r="C7948" i="18"/>
  <c r="D7948" i="18"/>
  <c r="E7948" i="18"/>
  <c r="F7948" i="18"/>
  <c r="G7948" i="18"/>
  <c r="H7948" i="18"/>
  <c r="I7948" i="18"/>
  <c r="J7948" i="18"/>
  <c r="K7948" i="18"/>
  <c r="L7948" i="18"/>
  <c r="M7948" i="18"/>
  <c r="N7948" i="18"/>
  <c r="A7949" i="18"/>
  <c r="B7949" i="18"/>
  <c r="C7949" i="18"/>
  <c r="D7949" i="18"/>
  <c r="E7949" i="18"/>
  <c r="F7949" i="18"/>
  <c r="G7949" i="18"/>
  <c r="H7949" i="18"/>
  <c r="I7949" i="18"/>
  <c r="J7949" i="18"/>
  <c r="K7949" i="18"/>
  <c r="L7949" i="18"/>
  <c r="M7949" i="18"/>
  <c r="N7949" i="18"/>
  <c r="A7950" i="18"/>
  <c r="B7950" i="18"/>
  <c r="C7950" i="18"/>
  <c r="D7950" i="18"/>
  <c r="E7950" i="18"/>
  <c r="F7950" i="18"/>
  <c r="G7950" i="18"/>
  <c r="H7950" i="18"/>
  <c r="I7950" i="18"/>
  <c r="J7950" i="18"/>
  <c r="K7950" i="18"/>
  <c r="L7950" i="18"/>
  <c r="M7950" i="18"/>
  <c r="N7950" i="18"/>
  <c r="A7951" i="18"/>
  <c r="B7951" i="18"/>
  <c r="C7951" i="18"/>
  <c r="D7951" i="18"/>
  <c r="E7951" i="18"/>
  <c r="F7951" i="18"/>
  <c r="G7951" i="18"/>
  <c r="H7951" i="18"/>
  <c r="I7951" i="18"/>
  <c r="J7951" i="18"/>
  <c r="K7951" i="18"/>
  <c r="L7951" i="18"/>
  <c r="M7951" i="18"/>
  <c r="N7951" i="18"/>
  <c r="A7952" i="18"/>
  <c r="B7952" i="18"/>
  <c r="C7952" i="18"/>
  <c r="D7952" i="18"/>
  <c r="E7952" i="18"/>
  <c r="F7952" i="18"/>
  <c r="G7952" i="18"/>
  <c r="H7952" i="18"/>
  <c r="I7952" i="18"/>
  <c r="J7952" i="18"/>
  <c r="K7952" i="18"/>
  <c r="L7952" i="18"/>
  <c r="M7952" i="18"/>
  <c r="N7952" i="18"/>
  <c r="A7953" i="18"/>
  <c r="B7953" i="18"/>
  <c r="C7953" i="18"/>
  <c r="D7953" i="18"/>
  <c r="E7953" i="18"/>
  <c r="F7953" i="18"/>
  <c r="G7953" i="18"/>
  <c r="H7953" i="18"/>
  <c r="I7953" i="18"/>
  <c r="J7953" i="18"/>
  <c r="K7953" i="18"/>
  <c r="L7953" i="18"/>
  <c r="M7953" i="18"/>
  <c r="N7953" i="18"/>
  <c r="A7954" i="18"/>
  <c r="B7954" i="18"/>
  <c r="C7954" i="18"/>
  <c r="D7954" i="18"/>
  <c r="E7954" i="18"/>
  <c r="F7954" i="18"/>
  <c r="G7954" i="18"/>
  <c r="H7954" i="18"/>
  <c r="I7954" i="18"/>
  <c r="J7954" i="18"/>
  <c r="K7954" i="18"/>
  <c r="L7954" i="18"/>
  <c r="M7954" i="18"/>
  <c r="N7954" i="18"/>
  <c r="A7955" i="18"/>
  <c r="B7955" i="18"/>
  <c r="C7955" i="18"/>
  <c r="D7955" i="18"/>
  <c r="E7955" i="18"/>
  <c r="F7955" i="18"/>
  <c r="G7955" i="18"/>
  <c r="H7955" i="18"/>
  <c r="I7955" i="18"/>
  <c r="J7955" i="18"/>
  <c r="K7955" i="18"/>
  <c r="L7955" i="18"/>
  <c r="M7955" i="18"/>
  <c r="N7955" i="18"/>
  <c r="A7956" i="18"/>
  <c r="B7956" i="18"/>
  <c r="C7956" i="18"/>
  <c r="D7956" i="18"/>
  <c r="E7956" i="18"/>
  <c r="F7956" i="18"/>
  <c r="G7956" i="18"/>
  <c r="H7956" i="18"/>
  <c r="I7956" i="18"/>
  <c r="J7956" i="18"/>
  <c r="K7956" i="18"/>
  <c r="L7956" i="18"/>
  <c r="M7956" i="18"/>
  <c r="N7956" i="18"/>
  <c r="A7957" i="18"/>
  <c r="B7957" i="18"/>
  <c r="C7957" i="18"/>
  <c r="D7957" i="18"/>
  <c r="E7957" i="18"/>
  <c r="F7957" i="18"/>
  <c r="G7957" i="18"/>
  <c r="H7957" i="18"/>
  <c r="I7957" i="18"/>
  <c r="J7957" i="18"/>
  <c r="K7957" i="18"/>
  <c r="L7957" i="18"/>
  <c r="M7957" i="18"/>
  <c r="N7957" i="18"/>
  <c r="A7958" i="18"/>
  <c r="B7958" i="18"/>
  <c r="C7958" i="18"/>
  <c r="D7958" i="18"/>
  <c r="E7958" i="18"/>
  <c r="F7958" i="18"/>
  <c r="G7958" i="18"/>
  <c r="H7958" i="18"/>
  <c r="I7958" i="18"/>
  <c r="J7958" i="18"/>
  <c r="K7958" i="18"/>
  <c r="L7958" i="18"/>
  <c r="M7958" i="18"/>
  <c r="N7958" i="18"/>
  <c r="A7959" i="18"/>
  <c r="B7959" i="18"/>
  <c r="C7959" i="18"/>
  <c r="D7959" i="18"/>
  <c r="E7959" i="18"/>
  <c r="F7959" i="18"/>
  <c r="G7959" i="18"/>
  <c r="H7959" i="18"/>
  <c r="I7959" i="18"/>
  <c r="J7959" i="18"/>
  <c r="K7959" i="18"/>
  <c r="L7959" i="18"/>
  <c r="M7959" i="18"/>
  <c r="N7959" i="18"/>
  <c r="A7960" i="18"/>
  <c r="B7960" i="18"/>
  <c r="C7960" i="18"/>
  <c r="D7960" i="18"/>
  <c r="E7960" i="18"/>
  <c r="F7960" i="18"/>
  <c r="G7960" i="18"/>
  <c r="H7960" i="18"/>
  <c r="I7960" i="18"/>
  <c r="J7960" i="18"/>
  <c r="K7960" i="18"/>
  <c r="L7960" i="18"/>
  <c r="M7960" i="18"/>
  <c r="N7960" i="18"/>
  <c r="A7961" i="18"/>
  <c r="B7961" i="18"/>
  <c r="C7961" i="18"/>
  <c r="D7961" i="18"/>
  <c r="E7961" i="18"/>
  <c r="F7961" i="18"/>
  <c r="G7961" i="18"/>
  <c r="H7961" i="18"/>
  <c r="I7961" i="18"/>
  <c r="J7961" i="18"/>
  <c r="K7961" i="18"/>
  <c r="L7961" i="18"/>
  <c r="M7961" i="18"/>
  <c r="N7961" i="18"/>
  <c r="A7962" i="18"/>
  <c r="B7962" i="18"/>
  <c r="C7962" i="18"/>
  <c r="D7962" i="18"/>
  <c r="E7962" i="18"/>
  <c r="F7962" i="18"/>
  <c r="G7962" i="18"/>
  <c r="H7962" i="18"/>
  <c r="I7962" i="18"/>
  <c r="J7962" i="18"/>
  <c r="K7962" i="18"/>
  <c r="L7962" i="18"/>
  <c r="M7962" i="18"/>
  <c r="N7962" i="18"/>
  <c r="A7963" i="18"/>
  <c r="B7963" i="18"/>
  <c r="C7963" i="18"/>
  <c r="D7963" i="18"/>
  <c r="E7963" i="18"/>
  <c r="F7963" i="18"/>
  <c r="G7963" i="18"/>
  <c r="H7963" i="18"/>
  <c r="I7963" i="18"/>
  <c r="J7963" i="18"/>
  <c r="K7963" i="18"/>
  <c r="L7963" i="18"/>
  <c r="M7963" i="18"/>
  <c r="N7963" i="18"/>
  <c r="A7964" i="18"/>
  <c r="B7964" i="18"/>
  <c r="C7964" i="18"/>
  <c r="D7964" i="18"/>
  <c r="E7964" i="18"/>
  <c r="F7964" i="18"/>
  <c r="G7964" i="18"/>
  <c r="H7964" i="18"/>
  <c r="I7964" i="18"/>
  <c r="J7964" i="18"/>
  <c r="K7964" i="18"/>
  <c r="L7964" i="18"/>
  <c r="M7964" i="18"/>
  <c r="N7964" i="18"/>
  <c r="A7965" i="18"/>
  <c r="B7965" i="18"/>
  <c r="C7965" i="18"/>
  <c r="D7965" i="18"/>
  <c r="E7965" i="18"/>
  <c r="F7965" i="18"/>
  <c r="G7965" i="18"/>
  <c r="H7965" i="18"/>
  <c r="I7965" i="18"/>
  <c r="J7965" i="18"/>
  <c r="K7965" i="18"/>
  <c r="L7965" i="18"/>
  <c r="M7965" i="18"/>
  <c r="N7965" i="18"/>
  <c r="A7966" i="18"/>
  <c r="B7966" i="18"/>
  <c r="C7966" i="18"/>
  <c r="D7966" i="18"/>
  <c r="E7966" i="18"/>
  <c r="F7966" i="18"/>
  <c r="G7966" i="18"/>
  <c r="H7966" i="18"/>
  <c r="I7966" i="18"/>
  <c r="J7966" i="18"/>
  <c r="K7966" i="18"/>
  <c r="L7966" i="18"/>
  <c r="M7966" i="18"/>
  <c r="N7966" i="18"/>
  <c r="A7967" i="18"/>
  <c r="B7967" i="18"/>
  <c r="C7967" i="18"/>
  <c r="D7967" i="18"/>
  <c r="E7967" i="18"/>
  <c r="F7967" i="18"/>
  <c r="G7967" i="18"/>
  <c r="H7967" i="18"/>
  <c r="I7967" i="18"/>
  <c r="J7967" i="18"/>
  <c r="K7967" i="18"/>
  <c r="L7967" i="18"/>
  <c r="M7967" i="18"/>
  <c r="N7967" i="18"/>
  <c r="A7968" i="18"/>
  <c r="B7968" i="18"/>
  <c r="C7968" i="18"/>
  <c r="D7968" i="18"/>
  <c r="E7968" i="18"/>
  <c r="F7968" i="18"/>
  <c r="G7968" i="18"/>
  <c r="H7968" i="18"/>
  <c r="I7968" i="18"/>
  <c r="J7968" i="18"/>
  <c r="K7968" i="18"/>
  <c r="L7968" i="18"/>
  <c r="M7968" i="18"/>
  <c r="N7968" i="18"/>
  <c r="A7969" i="18"/>
  <c r="B7969" i="18"/>
  <c r="C7969" i="18"/>
  <c r="D7969" i="18"/>
  <c r="E7969" i="18"/>
  <c r="F7969" i="18"/>
  <c r="G7969" i="18"/>
  <c r="H7969" i="18"/>
  <c r="I7969" i="18"/>
  <c r="J7969" i="18"/>
  <c r="K7969" i="18"/>
  <c r="L7969" i="18"/>
  <c r="M7969" i="18"/>
  <c r="N7969" i="18"/>
  <c r="A7970" i="18"/>
  <c r="B7970" i="18"/>
  <c r="C7970" i="18"/>
  <c r="D7970" i="18"/>
  <c r="E7970" i="18"/>
  <c r="F7970" i="18"/>
  <c r="G7970" i="18"/>
  <c r="H7970" i="18"/>
  <c r="I7970" i="18"/>
  <c r="J7970" i="18"/>
  <c r="K7970" i="18"/>
  <c r="L7970" i="18"/>
  <c r="M7970" i="18"/>
  <c r="N7970" i="18"/>
  <c r="A7971" i="18"/>
  <c r="B7971" i="18"/>
  <c r="C7971" i="18"/>
  <c r="D7971" i="18"/>
  <c r="E7971" i="18"/>
  <c r="F7971" i="18"/>
  <c r="G7971" i="18"/>
  <c r="H7971" i="18"/>
  <c r="I7971" i="18"/>
  <c r="J7971" i="18"/>
  <c r="K7971" i="18"/>
  <c r="L7971" i="18"/>
  <c r="M7971" i="18"/>
  <c r="N7971" i="18"/>
  <c r="A7972" i="18"/>
  <c r="B7972" i="18"/>
  <c r="C7972" i="18"/>
  <c r="D7972" i="18"/>
  <c r="E7972" i="18"/>
  <c r="F7972" i="18"/>
  <c r="G7972" i="18"/>
  <c r="H7972" i="18"/>
  <c r="I7972" i="18"/>
  <c r="J7972" i="18"/>
  <c r="K7972" i="18"/>
  <c r="L7972" i="18"/>
  <c r="M7972" i="18"/>
  <c r="N7972" i="18"/>
  <c r="A7973" i="18"/>
  <c r="B7973" i="18"/>
  <c r="C7973" i="18"/>
  <c r="D7973" i="18"/>
  <c r="E7973" i="18"/>
  <c r="F7973" i="18"/>
  <c r="G7973" i="18"/>
  <c r="H7973" i="18"/>
  <c r="I7973" i="18"/>
  <c r="J7973" i="18"/>
  <c r="K7973" i="18"/>
  <c r="L7973" i="18"/>
  <c r="M7973" i="18"/>
  <c r="N7973" i="18"/>
  <c r="A7974" i="18"/>
  <c r="B7974" i="18"/>
  <c r="C7974" i="18"/>
  <c r="D7974" i="18"/>
  <c r="E7974" i="18"/>
  <c r="F7974" i="18"/>
  <c r="G7974" i="18"/>
  <c r="H7974" i="18"/>
  <c r="I7974" i="18"/>
  <c r="J7974" i="18"/>
  <c r="K7974" i="18"/>
  <c r="L7974" i="18"/>
  <c r="M7974" i="18"/>
  <c r="N7974" i="18"/>
  <c r="A7975" i="18"/>
  <c r="B7975" i="18"/>
  <c r="C7975" i="18"/>
  <c r="D7975" i="18"/>
  <c r="E7975" i="18"/>
  <c r="F7975" i="18"/>
  <c r="G7975" i="18"/>
  <c r="H7975" i="18"/>
  <c r="I7975" i="18"/>
  <c r="J7975" i="18"/>
  <c r="K7975" i="18"/>
  <c r="L7975" i="18"/>
  <c r="M7975" i="18"/>
  <c r="N7975" i="18"/>
  <c r="A7976" i="18"/>
  <c r="B7976" i="18"/>
  <c r="C7976" i="18"/>
  <c r="D7976" i="18"/>
  <c r="E7976" i="18"/>
  <c r="F7976" i="18"/>
  <c r="G7976" i="18"/>
  <c r="H7976" i="18"/>
  <c r="I7976" i="18"/>
  <c r="J7976" i="18"/>
  <c r="K7976" i="18"/>
  <c r="L7976" i="18"/>
  <c r="M7976" i="18"/>
  <c r="N7976" i="18"/>
  <c r="A7977" i="18"/>
  <c r="B7977" i="18"/>
  <c r="C7977" i="18"/>
  <c r="D7977" i="18"/>
  <c r="E7977" i="18"/>
  <c r="F7977" i="18"/>
  <c r="G7977" i="18"/>
  <c r="H7977" i="18"/>
  <c r="I7977" i="18"/>
  <c r="J7977" i="18"/>
  <c r="K7977" i="18"/>
  <c r="L7977" i="18"/>
  <c r="M7977" i="18"/>
  <c r="N7977" i="18"/>
  <c r="A7978" i="18"/>
  <c r="B7978" i="18"/>
  <c r="C7978" i="18"/>
  <c r="D7978" i="18"/>
  <c r="E7978" i="18"/>
  <c r="F7978" i="18"/>
  <c r="G7978" i="18"/>
  <c r="H7978" i="18"/>
  <c r="I7978" i="18"/>
  <c r="J7978" i="18"/>
  <c r="K7978" i="18"/>
  <c r="L7978" i="18"/>
  <c r="M7978" i="18"/>
  <c r="N7978" i="18"/>
  <c r="A7979" i="18"/>
  <c r="B7979" i="18"/>
  <c r="C7979" i="18"/>
  <c r="D7979" i="18"/>
  <c r="E7979" i="18"/>
  <c r="F7979" i="18"/>
  <c r="G7979" i="18"/>
  <c r="H7979" i="18"/>
  <c r="I7979" i="18"/>
  <c r="J7979" i="18"/>
  <c r="K7979" i="18"/>
  <c r="L7979" i="18"/>
  <c r="M7979" i="18"/>
  <c r="N7979" i="18"/>
  <c r="A7980" i="18"/>
  <c r="B7980" i="18"/>
  <c r="C7980" i="18"/>
  <c r="D7980" i="18"/>
  <c r="E7980" i="18"/>
  <c r="F7980" i="18"/>
  <c r="G7980" i="18"/>
  <c r="H7980" i="18"/>
  <c r="I7980" i="18"/>
  <c r="J7980" i="18"/>
  <c r="K7980" i="18"/>
  <c r="L7980" i="18"/>
  <c r="M7980" i="18"/>
  <c r="N7980" i="18"/>
  <c r="A7981" i="18"/>
  <c r="B7981" i="18"/>
  <c r="C7981" i="18"/>
  <c r="D7981" i="18"/>
  <c r="E7981" i="18"/>
  <c r="F7981" i="18"/>
  <c r="G7981" i="18"/>
  <c r="H7981" i="18"/>
  <c r="I7981" i="18"/>
  <c r="J7981" i="18"/>
  <c r="K7981" i="18"/>
  <c r="L7981" i="18"/>
  <c r="M7981" i="18"/>
  <c r="N7981" i="18"/>
  <c r="A7982" i="18"/>
  <c r="B7982" i="18"/>
  <c r="C7982" i="18"/>
  <c r="D7982" i="18"/>
  <c r="E7982" i="18"/>
  <c r="F7982" i="18"/>
  <c r="G7982" i="18"/>
  <c r="H7982" i="18"/>
  <c r="I7982" i="18"/>
  <c r="J7982" i="18"/>
  <c r="K7982" i="18"/>
  <c r="L7982" i="18"/>
  <c r="M7982" i="18"/>
  <c r="N7982" i="18"/>
  <c r="A7983" i="18"/>
  <c r="B7983" i="18"/>
  <c r="C7983" i="18"/>
  <c r="D7983" i="18"/>
  <c r="E7983" i="18"/>
  <c r="F7983" i="18"/>
  <c r="G7983" i="18"/>
  <c r="H7983" i="18"/>
  <c r="I7983" i="18"/>
  <c r="J7983" i="18"/>
  <c r="K7983" i="18"/>
  <c r="L7983" i="18"/>
  <c r="M7983" i="18"/>
  <c r="N7983" i="18"/>
  <c r="A7984" i="18"/>
  <c r="B7984" i="18"/>
  <c r="C7984" i="18"/>
  <c r="D7984" i="18"/>
  <c r="E7984" i="18"/>
  <c r="F7984" i="18"/>
  <c r="G7984" i="18"/>
  <c r="H7984" i="18"/>
  <c r="I7984" i="18"/>
  <c r="J7984" i="18"/>
  <c r="K7984" i="18"/>
  <c r="L7984" i="18"/>
  <c r="M7984" i="18"/>
  <c r="N7984" i="18"/>
  <c r="A7985" i="18"/>
  <c r="B7985" i="18"/>
  <c r="C7985" i="18"/>
  <c r="D7985" i="18"/>
  <c r="E7985" i="18"/>
  <c r="F7985" i="18"/>
  <c r="G7985" i="18"/>
  <c r="H7985" i="18"/>
  <c r="I7985" i="18"/>
  <c r="J7985" i="18"/>
  <c r="K7985" i="18"/>
  <c r="L7985" i="18"/>
  <c r="M7985" i="18"/>
  <c r="N7985" i="18"/>
  <c r="A7986" i="18"/>
  <c r="B7986" i="18"/>
  <c r="C7986" i="18"/>
  <c r="D7986" i="18"/>
  <c r="E7986" i="18"/>
  <c r="F7986" i="18"/>
  <c r="G7986" i="18"/>
  <c r="H7986" i="18"/>
  <c r="I7986" i="18"/>
  <c r="J7986" i="18"/>
  <c r="K7986" i="18"/>
  <c r="L7986" i="18"/>
  <c r="M7986" i="18"/>
  <c r="N7986" i="18"/>
  <c r="A7987" i="18"/>
  <c r="B7987" i="18"/>
  <c r="C7987" i="18"/>
  <c r="D7987" i="18"/>
  <c r="E7987" i="18"/>
  <c r="F7987" i="18"/>
  <c r="G7987" i="18"/>
  <c r="H7987" i="18"/>
  <c r="I7987" i="18"/>
  <c r="J7987" i="18"/>
  <c r="K7987" i="18"/>
  <c r="L7987" i="18"/>
  <c r="M7987" i="18"/>
  <c r="N7987" i="18"/>
  <c r="A7988" i="18"/>
  <c r="B7988" i="18"/>
  <c r="C7988" i="18"/>
  <c r="D7988" i="18"/>
  <c r="E7988" i="18"/>
  <c r="F7988" i="18"/>
  <c r="G7988" i="18"/>
  <c r="H7988" i="18"/>
  <c r="I7988" i="18"/>
  <c r="J7988" i="18"/>
  <c r="K7988" i="18"/>
  <c r="L7988" i="18"/>
  <c r="M7988" i="18"/>
  <c r="N7988" i="18"/>
  <c r="A7989" i="18"/>
  <c r="B7989" i="18"/>
  <c r="C7989" i="18"/>
  <c r="D7989" i="18"/>
  <c r="E7989" i="18"/>
  <c r="F7989" i="18"/>
  <c r="G7989" i="18"/>
  <c r="H7989" i="18"/>
  <c r="I7989" i="18"/>
  <c r="J7989" i="18"/>
  <c r="K7989" i="18"/>
  <c r="L7989" i="18"/>
  <c r="M7989" i="18"/>
  <c r="N7989" i="18"/>
  <c r="A7990" i="18"/>
  <c r="B7990" i="18"/>
  <c r="C7990" i="18"/>
  <c r="D7990" i="18"/>
  <c r="E7990" i="18"/>
  <c r="F7990" i="18"/>
  <c r="G7990" i="18"/>
  <c r="H7990" i="18"/>
  <c r="I7990" i="18"/>
  <c r="J7990" i="18"/>
  <c r="K7990" i="18"/>
  <c r="L7990" i="18"/>
  <c r="M7990" i="18"/>
  <c r="N7990" i="18"/>
  <c r="A7991" i="18"/>
  <c r="B7991" i="18"/>
  <c r="C7991" i="18"/>
  <c r="D7991" i="18"/>
  <c r="E7991" i="18"/>
  <c r="F7991" i="18"/>
  <c r="G7991" i="18"/>
  <c r="H7991" i="18"/>
  <c r="I7991" i="18"/>
  <c r="J7991" i="18"/>
  <c r="K7991" i="18"/>
  <c r="L7991" i="18"/>
  <c r="M7991" i="18"/>
  <c r="N7991" i="18"/>
  <c r="A7992" i="18"/>
  <c r="B7992" i="18"/>
  <c r="C7992" i="18"/>
  <c r="D7992" i="18"/>
  <c r="E7992" i="18"/>
  <c r="F7992" i="18"/>
  <c r="G7992" i="18"/>
  <c r="H7992" i="18"/>
  <c r="I7992" i="18"/>
  <c r="J7992" i="18"/>
  <c r="K7992" i="18"/>
  <c r="L7992" i="18"/>
  <c r="M7992" i="18"/>
  <c r="N7992" i="18"/>
  <c r="A7993" i="18"/>
  <c r="B7993" i="18"/>
  <c r="C7993" i="18"/>
  <c r="D7993" i="18"/>
  <c r="E7993" i="18"/>
  <c r="F7993" i="18"/>
  <c r="G7993" i="18"/>
  <c r="H7993" i="18"/>
  <c r="I7993" i="18"/>
  <c r="J7993" i="18"/>
  <c r="K7993" i="18"/>
  <c r="L7993" i="18"/>
  <c r="M7993" i="18"/>
  <c r="N7993" i="18"/>
  <c r="A7994" i="18"/>
  <c r="B7994" i="18"/>
  <c r="C7994" i="18"/>
  <c r="D7994" i="18"/>
  <c r="E7994" i="18"/>
  <c r="F7994" i="18"/>
  <c r="G7994" i="18"/>
  <c r="H7994" i="18"/>
  <c r="I7994" i="18"/>
  <c r="J7994" i="18"/>
  <c r="K7994" i="18"/>
  <c r="L7994" i="18"/>
  <c r="M7994" i="18"/>
  <c r="N7994" i="18"/>
  <c r="A7995" i="18"/>
  <c r="B7995" i="18"/>
  <c r="C7995" i="18"/>
  <c r="D7995" i="18"/>
  <c r="E7995" i="18"/>
  <c r="F7995" i="18"/>
  <c r="G7995" i="18"/>
  <c r="H7995" i="18"/>
  <c r="I7995" i="18"/>
  <c r="J7995" i="18"/>
  <c r="K7995" i="18"/>
  <c r="L7995" i="18"/>
  <c r="M7995" i="18"/>
  <c r="N7995" i="18"/>
  <c r="A7996" i="18"/>
  <c r="B7996" i="18"/>
  <c r="C7996" i="18"/>
  <c r="D7996" i="18"/>
  <c r="E7996" i="18"/>
  <c r="F7996" i="18"/>
  <c r="G7996" i="18"/>
  <c r="H7996" i="18"/>
  <c r="I7996" i="18"/>
  <c r="J7996" i="18"/>
  <c r="K7996" i="18"/>
  <c r="L7996" i="18"/>
  <c r="M7996" i="18"/>
  <c r="N7996" i="18"/>
  <c r="A7997" i="18"/>
  <c r="B7997" i="18"/>
  <c r="C7997" i="18"/>
  <c r="D7997" i="18"/>
  <c r="E7997" i="18"/>
  <c r="F7997" i="18"/>
  <c r="G7997" i="18"/>
  <c r="H7997" i="18"/>
  <c r="I7997" i="18"/>
  <c r="J7997" i="18"/>
  <c r="K7997" i="18"/>
  <c r="L7997" i="18"/>
  <c r="M7997" i="18"/>
  <c r="N7997" i="18"/>
  <c r="A7998" i="18"/>
  <c r="B7998" i="18"/>
  <c r="C7998" i="18"/>
  <c r="D7998" i="18"/>
  <c r="E7998" i="18"/>
  <c r="F7998" i="18"/>
  <c r="G7998" i="18"/>
  <c r="H7998" i="18"/>
  <c r="I7998" i="18"/>
  <c r="J7998" i="18"/>
  <c r="K7998" i="18"/>
  <c r="L7998" i="18"/>
  <c r="M7998" i="18"/>
  <c r="N7998" i="18"/>
  <c r="A7999" i="18"/>
  <c r="B7999" i="18"/>
  <c r="C7999" i="18"/>
  <c r="D7999" i="18"/>
  <c r="E7999" i="18"/>
  <c r="F7999" i="18"/>
  <c r="G7999" i="18"/>
  <c r="Q7999" i="18" s="1"/>
  <c r="H7999" i="18"/>
  <c r="I7999" i="18"/>
  <c r="J7999" i="18"/>
  <c r="K7999" i="18"/>
  <c r="L7999" i="18"/>
  <c r="M7999" i="18"/>
  <c r="N7999" i="18"/>
  <c r="A8000" i="18"/>
  <c r="B8000" i="18"/>
  <c r="C8000" i="18"/>
  <c r="D8000" i="18"/>
  <c r="E8000" i="18"/>
  <c r="F8000" i="18"/>
  <c r="G8000" i="18"/>
  <c r="H8000" i="18"/>
  <c r="I8000" i="18"/>
  <c r="J8000" i="18"/>
  <c r="K8000" i="18"/>
  <c r="L8000" i="18"/>
  <c r="M8000" i="18"/>
  <c r="N8000" i="18"/>
  <c r="A8001" i="18"/>
  <c r="B8001" i="18"/>
  <c r="C8001" i="18"/>
  <c r="D8001" i="18"/>
  <c r="E8001" i="18"/>
  <c r="F8001" i="18"/>
  <c r="G8001" i="18"/>
  <c r="H8001" i="18"/>
  <c r="I8001" i="18"/>
  <c r="J8001" i="18"/>
  <c r="K8001" i="18"/>
  <c r="L8001" i="18"/>
  <c r="M8001" i="18"/>
  <c r="N8001" i="18"/>
  <c r="A8002" i="18"/>
  <c r="B8002" i="18"/>
  <c r="C8002" i="18"/>
  <c r="D8002" i="18"/>
  <c r="E8002" i="18"/>
  <c r="F8002" i="18"/>
  <c r="G8002" i="18"/>
  <c r="H8002" i="18"/>
  <c r="I8002" i="18"/>
  <c r="J8002" i="18"/>
  <c r="K8002" i="18"/>
  <c r="L8002" i="18"/>
  <c r="M8002" i="18"/>
  <c r="Q8002" i="18" s="1"/>
  <c r="N8002" i="18"/>
  <c r="A8003" i="18"/>
  <c r="B8003" i="18"/>
  <c r="C8003" i="18"/>
  <c r="D8003" i="18"/>
  <c r="E8003" i="18"/>
  <c r="F8003" i="18"/>
  <c r="G8003" i="18"/>
  <c r="H8003" i="18"/>
  <c r="I8003" i="18"/>
  <c r="J8003" i="18"/>
  <c r="K8003" i="18"/>
  <c r="L8003" i="18"/>
  <c r="M8003" i="18"/>
  <c r="N8003" i="18"/>
  <c r="A8004" i="18"/>
  <c r="B8004" i="18"/>
  <c r="C8004" i="18"/>
  <c r="D8004" i="18"/>
  <c r="E8004" i="18"/>
  <c r="F8004" i="18"/>
  <c r="G8004" i="18"/>
  <c r="H8004" i="18"/>
  <c r="I8004" i="18"/>
  <c r="J8004" i="18"/>
  <c r="K8004" i="18"/>
  <c r="L8004" i="18"/>
  <c r="M8004" i="18"/>
  <c r="Q8004" i="18" s="1"/>
  <c r="N8004" i="18"/>
  <c r="A8005" i="18"/>
  <c r="B8005" i="18"/>
  <c r="C8005" i="18"/>
  <c r="D8005" i="18"/>
  <c r="E8005" i="18"/>
  <c r="F8005" i="18"/>
  <c r="G8005" i="18"/>
  <c r="H8005" i="18"/>
  <c r="I8005" i="18"/>
  <c r="J8005" i="18"/>
  <c r="K8005" i="18"/>
  <c r="L8005" i="18"/>
  <c r="M8005" i="18"/>
  <c r="N8005" i="18"/>
  <c r="A8006" i="18"/>
  <c r="B8006" i="18"/>
  <c r="C8006" i="18"/>
  <c r="D8006" i="18"/>
  <c r="E8006" i="18"/>
  <c r="F8006" i="18"/>
  <c r="G8006" i="18"/>
  <c r="H8006" i="18"/>
  <c r="I8006" i="18"/>
  <c r="J8006" i="18"/>
  <c r="K8006" i="18"/>
  <c r="L8006" i="18"/>
  <c r="M8006" i="18"/>
  <c r="N8006" i="18"/>
  <c r="A8007" i="18"/>
  <c r="B8007" i="18"/>
  <c r="C8007" i="18"/>
  <c r="D8007" i="18"/>
  <c r="E8007" i="18"/>
  <c r="F8007" i="18"/>
  <c r="G8007" i="18"/>
  <c r="H8007" i="18"/>
  <c r="I8007" i="18"/>
  <c r="J8007" i="18"/>
  <c r="K8007" i="18"/>
  <c r="L8007" i="18"/>
  <c r="M8007" i="18"/>
  <c r="N8007" i="18"/>
  <c r="A8008" i="18"/>
  <c r="B8008" i="18"/>
  <c r="C8008" i="18"/>
  <c r="D8008" i="18"/>
  <c r="E8008" i="18"/>
  <c r="F8008" i="18"/>
  <c r="G8008" i="18"/>
  <c r="H8008" i="18"/>
  <c r="I8008" i="18"/>
  <c r="J8008" i="18"/>
  <c r="K8008" i="18"/>
  <c r="L8008" i="18"/>
  <c r="M8008" i="18"/>
  <c r="N8008" i="18"/>
  <c r="A8009" i="18"/>
  <c r="B8009" i="18"/>
  <c r="C8009" i="18"/>
  <c r="D8009" i="18"/>
  <c r="E8009" i="18"/>
  <c r="F8009" i="18"/>
  <c r="G8009" i="18"/>
  <c r="H8009" i="18"/>
  <c r="I8009" i="18"/>
  <c r="J8009" i="18"/>
  <c r="K8009" i="18"/>
  <c r="L8009" i="18"/>
  <c r="M8009" i="18"/>
  <c r="N8009" i="18"/>
  <c r="A8010" i="18"/>
  <c r="B8010" i="18"/>
  <c r="C8010" i="18"/>
  <c r="D8010" i="18"/>
  <c r="E8010" i="18"/>
  <c r="F8010" i="18"/>
  <c r="G8010" i="18"/>
  <c r="H8010" i="18"/>
  <c r="I8010" i="18"/>
  <c r="J8010" i="18"/>
  <c r="K8010" i="18"/>
  <c r="L8010" i="18"/>
  <c r="M8010" i="18"/>
  <c r="N8010" i="18"/>
  <c r="A8011" i="18"/>
  <c r="B8011" i="18"/>
  <c r="C8011" i="18"/>
  <c r="D8011" i="18"/>
  <c r="E8011" i="18"/>
  <c r="F8011" i="18"/>
  <c r="G8011" i="18"/>
  <c r="H8011" i="18"/>
  <c r="I8011" i="18"/>
  <c r="J8011" i="18"/>
  <c r="K8011" i="18"/>
  <c r="L8011" i="18"/>
  <c r="M8011" i="18"/>
  <c r="N8011" i="18"/>
  <c r="A8012" i="18"/>
  <c r="B8012" i="18"/>
  <c r="C8012" i="18"/>
  <c r="D8012" i="18"/>
  <c r="E8012" i="18"/>
  <c r="F8012" i="18"/>
  <c r="G8012" i="18"/>
  <c r="H8012" i="18"/>
  <c r="I8012" i="18"/>
  <c r="J8012" i="18"/>
  <c r="K8012" i="18"/>
  <c r="L8012" i="18"/>
  <c r="M8012" i="18"/>
  <c r="Q8012" i="18" s="1"/>
  <c r="N8012" i="18"/>
  <c r="A8013" i="18"/>
  <c r="B8013" i="18"/>
  <c r="C8013" i="18"/>
  <c r="D8013" i="18"/>
  <c r="E8013" i="18"/>
  <c r="F8013" i="18"/>
  <c r="G8013" i="18"/>
  <c r="H8013" i="18"/>
  <c r="I8013" i="18"/>
  <c r="J8013" i="18"/>
  <c r="K8013" i="18"/>
  <c r="L8013" i="18"/>
  <c r="M8013" i="18"/>
  <c r="N8013" i="18"/>
  <c r="A8014" i="18"/>
  <c r="B8014" i="18"/>
  <c r="C8014" i="18"/>
  <c r="D8014" i="18"/>
  <c r="E8014" i="18"/>
  <c r="F8014" i="18"/>
  <c r="G8014" i="18"/>
  <c r="H8014" i="18"/>
  <c r="I8014" i="18"/>
  <c r="J8014" i="18"/>
  <c r="K8014" i="18"/>
  <c r="L8014" i="18"/>
  <c r="M8014" i="18"/>
  <c r="Q8014" i="18" s="1"/>
  <c r="N8014" i="18"/>
  <c r="A8015" i="18"/>
  <c r="B8015" i="18"/>
  <c r="C8015" i="18"/>
  <c r="D8015" i="18"/>
  <c r="E8015" i="18"/>
  <c r="F8015" i="18"/>
  <c r="G8015" i="18"/>
  <c r="H8015" i="18"/>
  <c r="I8015" i="18"/>
  <c r="J8015" i="18"/>
  <c r="K8015" i="18"/>
  <c r="L8015" i="18"/>
  <c r="M8015" i="18"/>
  <c r="N8015" i="18"/>
  <c r="A8016" i="18"/>
  <c r="B8016" i="18"/>
  <c r="C8016" i="18"/>
  <c r="D8016" i="18"/>
  <c r="E8016" i="18"/>
  <c r="F8016" i="18"/>
  <c r="G8016" i="18"/>
  <c r="H8016" i="18"/>
  <c r="I8016" i="18"/>
  <c r="J8016" i="18"/>
  <c r="K8016" i="18"/>
  <c r="L8016" i="18"/>
  <c r="M8016" i="18"/>
  <c r="N8016" i="18"/>
  <c r="A8017" i="18"/>
  <c r="B8017" i="18"/>
  <c r="C8017" i="18"/>
  <c r="D8017" i="18"/>
  <c r="E8017" i="18"/>
  <c r="F8017" i="18"/>
  <c r="G8017" i="18"/>
  <c r="H8017" i="18"/>
  <c r="I8017" i="18"/>
  <c r="J8017" i="18"/>
  <c r="K8017" i="18"/>
  <c r="L8017" i="18"/>
  <c r="M8017" i="18"/>
  <c r="N8017" i="18"/>
  <c r="A8018" i="18"/>
  <c r="B8018" i="18"/>
  <c r="C8018" i="18"/>
  <c r="D8018" i="18"/>
  <c r="E8018" i="18"/>
  <c r="F8018" i="18"/>
  <c r="G8018" i="18"/>
  <c r="H8018" i="18"/>
  <c r="I8018" i="18"/>
  <c r="J8018" i="18"/>
  <c r="K8018" i="18"/>
  <c r="L8018" i="18"/>
  <c r="M8018" i="18"/>
  <c r="N8018" i="18"/>
  <c r="A8019" i="18"/>
  <c r="B8019" i="18"/>
  <c r="C8019" i="18"/>
  <c r="D8019" i="18"/>
  <c r="E8019" i="18"/>
  <c r="F8019" i="18"/>
  <c r="G8019" i="18"/>
  <c r="H8019" i="18"/>
  <c r="I8019" i="18"/>
  <c r="J8019" i="18"/>
  <c r="K8019" i="18"/>
  <c r="L8019" i="18"/>
  <c r="M8019" i="18"/>
  <c r="N8019" i="18"/>
  <c r="A8020" i="18"/>
  <c r="B8020" i="18"/>
  <c r="C8020" i="18"/>
  <c r="D8020" i="18"/>
  <c r="E8020" i="18"/>
  <c r="F8020" i="18"/>
  <c r="G8020" i="18"/>
  <c r="H8020" i="18"/>
  <c r="I8020" i="18"/>
  <c r="J8020" i="18"/>
  <c r="K8020" i="18"/>
  <c r="L8020" i="18"/>
  <c r="M8020" i="18"/>
  <c r="N8020" i="18"/>
  <c r="A8021" i="18"/>
  <c r="B8021" i="18"/>
  <c r="C8021" i="18"/>
  <c r="D8021" i="18"/>
  <c r="E8021" i="18"/>
  <c r="F8021" i="18"/>
  <c r="G8021" i="18"/>
  <c r="H8021" i="18"/>
  <c r="I8021" i="18"/>
  <c r="J8021" i="18"/>
  <c r="K8021" i="18"/>
  <c r="L8021" i="18"/>
  <c r="M8021" i="18"/>
  <c r="N8021" i="18"/>
  <c r="A8022" i="18"/>
  <c r="B8022" i="18"/>
  <c r="C8022" i="18"/>
  <c r="D8022" i="18"/>
  <c r="E8022" i="18"/>
  <c r="F8022" i="18"/>
  <c r="G8022" i="18"/>
  <c r="H8022" i="18"/>
  <c r="I8022" i="18"/>
  <c r="J8022" i="18"/>
  <c r="K8022" i="18"/>
  <c r="L8022" i="18"/>
  <c r="M8022" i="18"/>
  <c r="N8022" i="18"/>
  <c r="A8023" i="18"/>
  <c r="B8023" i="18"/>
  <c r="C8023" i="18"/>
  <c r="D8023" i="18"/>
  <c r="E8023" i="18"/>
  <c r="F8023" i="18"/>
  <c r="G8023" i="18"/>
  <c r="H8023" i="18"/>
  <c r="I8023" i="18"/>
  <c r="J8023" i="18"/>
  <c r="K8023" i="18"/>
  <c r="L8023" i="18"/>
  <c r="M8023" i="18"/>
  <c r="N8023" i="18"/>
  <c r="A8024" i="18"/>
  <c r="B8024" i="18"/>
  <c r="C8024" i="18"/>
  <c r="D8024" i="18"/>
  <c r="E8024" i="18"/>
  <c r="F8024" i="18"/>
  <c r="G8024" i="18"/>
  <c r="H8024" i="18"/>
  <c r="I8024" i="18"/>
  <c r="J8024" i="18"/>
  <c r="K8024" i="18"/>
  <c r="L8024" i="18"/>
  <c r="M8024" i="18"/>
  <c r="N8024" i="18"/>
  <c r="A8025" i="18"/>
  <c r="B8025" i="18"/>
  <c r="C8025" i="18"/>
  <c r="D8025" i="18"/>
  <c r="E8025" i="18"/>
  <c r="F8025" i="18"/>
  <c r="G8025" i="18"/>
  <c r="H8025" i="18"/>
  <c r="I8025" i="18"/>
  <c r="J8025" i="18"/>
  <c r="K8025" i="18"/>
  <c r="L8025" i="18"/>
  <c r="M8025" i="18"/>
  <c r="N8025" i="18"/>
  <c r="A8026" i="18"/>
  <c r="B8026" i="18"/>
  <c r="C8026" i="18"/>
  <c r="D8026" i="18"/>
  <c r="E8026" i="18"/>
  <c r="F8026" i="18"/>
  <c r="G8026" i="18"/>
  <c r="H8026" i="18"/>
  <c r="I8026" i="18"/>
  <c r="J8026" i="18"/>
  <c r="K8026" i="18"/>
  <c r="L8026" i="18"/>
  <c r="M8026" i="18"/>
  <c r="Q8026" i="18" s="1"/>
  <c r="N8026" i="18"/>
  <c r="A8027" i="18"/>
  <c r="B8027" i="18"/>
  <c r="C8027" i="18"/>
  <c r="D8027" i="18"/>
  <c r="E8027" i="18"/>
  <c r="F8027" i="18"/>
  <c r="G8027" i="18"/>
  <c r="H8027" i="18"/>
  <c r="I8027" i="18"/>
  <c r="J8027" i="18"/>
  <c r="K8027" i="18"/>
  <c r="L8027" i="18"/>
  <c r="M8027" i="18"/>
  <c r="N8027" i="18"/>
  <c r="A8028" i="18"/>
  <c r="B8028" i="18"/>
  <c r="C8028" i="18"/>
  <c r="D8028" i="18"/>
  <c r="E8028" i="18"/>
  <c r="F8028" i="18"/>
  <c r="G8028" i="18"/>
  <c r="H8028" i="18"/>
  <c r="I8028" i="18"/>
  <c r="J8028" i="18"/>
  <c r="K8028" i="18"/>
  <c r="L8028" i="18"/>
  <c r="M8028" i="18"/>
  <c r="Q8028" i="18" s="1"/>
  <c r="N8028" i="18"/>
  <c r="A8029" i="18"/>
  <c r="B8029" i="18"/>
  <c r="C8029" i="18"/>
  <c r="D8029" i="18"/>
  <c r="E8029" i="18"/>
  <c r="F8029" i="18"/>
  <c r="G8029" i="18"/>
  <c r="H8029" i="18"/>
  <c r="I8029" i="18"/>
  <c r="J8029" i="18"/>
  <c r="K8029" i="18"/>
  <c r="L8029" i="18"/>
  <c r="M8029" i="18"/>
  <c r="N8029" i="18"/>
  <c r="A8030" i="18"/>
  <c r="B8030" i="18"/>
  <c r="C8030" i="18"/>
  <c r="D8030" i="18"/>
  <c r="E8030" i="18"/>
  <c r="F8030" i="18"/>
  <c r="G8030" i="18"/>
  <c r="H8030" i="18"/>
  <c r="I8030" i="18"/>
  <c r="J8030" i="18"/>
  <c r="K8030" i="18"/>
  <c r="L8030" i="18"/>
  <c r="M8030" i="18"/>
  <c r="N8030" i="18"/>
  <c r="A8031" i="18"/>
  <c r="B8031" i="18"/>
  <c r="C8031" i="18"/>
  <c r="D8031" i="18"/>
  <c r="E8031" i="18"/>
  <c r="F8031" i="18"/>
  <c r="G8031" i="18"/>
  <c r="H8031" i="18"/>
  <c r="I8031" i="18"/>
  <c r="J8031" i="18"/>
  <c r="K8031" i="18"/>
  <c r="L8031" i="18"/>
  <c r="M8031" i="18"/>
  <c r="N8031" i="18"/>
  <c r="A8032" i="18"/>
  <c r="B8032" i="18"/>
  <c r="C8032" i="18"/>
  <c r="D8032" i="18"/>
  <c r="E8032" i="18"/>
  <c r="F8032" i="18"/>
  <c r="G8032" i="18"/>
  <c r="H8032" i="18"/>
  <c r="I8032" i="18"/>
  <c r="J8032" i="18"/>
  <c r="K8032" i="18"/>
  <c r="L8032" i="18"/>
  <c r="M8032" i="18"/>
  <c r="Q8032" i="18" s="1"/>
  <c r="N8032" i="18"/>
  <c r="A8033" i="18"/>
  <c r="B8033" i="18"/>
  <c r="C8033" i="18"/>
  <c r="D8033" i="18"/>
  <c r="E8033" i="18"/>
  <c r="F8033" i="18"/>
  <c r="G8033" i="18"/>
  <c r="H8033" i="18"/>
  <c r="I8033" i="18"/>
  <c r="J8033" i="18"/>
  <c r="K8033" i="18"/>
  <c r="L8033" i="18"/>
  <c r="M8033" i="18"/>
  <c r="N8033" i="18"/>
  <c r="A8034" i="18"/>
  <c r="B8034" i="18"/>
  <c r="C8034" i="18"/>
  <c r="D8034" i="18"/>
  <c r="E8034" i="18"/>
  <c r="F8034" i="18"/>
  <c r="G8034" i="18"/>
  <c r="H8034" i="18"/>
  <c r="I8034" i="18"/>
  <c r="J8034" i="18"/>
  <c r="K8034" i="18"/>
  <c r="L8034" i="18"/>
  <c r="M8034" i="18"/>
  <c r="N8034" i="18"/>
  <c r="A8035" i="18"/>
  <c r="B8035" i="18"/>
  <c r="C8035" i="18"/>
  <c r="D8035" i="18"/>
  <c r="E8035" i="18"/>
  <c r="F8035" i="18"/>
  <c r="G8035" i="18"/>
  <c r="H8035" i="18"/>
  <c r="I8035" i="18"/>
  <c r="J8035" i="18"/>
  <c r="K8035" i="18"/>
  <c r="L8035" i="18"/>
  <c r="M8035" i="18"/>
  <c r="N8035" i="18"/>
  <c r="A8036" i="18"/>
  <c r="B8036" i="18"/>
  <c r="C8036" i="18"/>
  <c r="D8036" i="18"/>
  <c r="E8036" i="18"/>
  <c r="F8036" i="18"/>
  <c r="G8036" i="18"/>
  <c r="H8036" i="18"/>
  <c r="I8036" i="18"/>
  <c r="J8036" i="18"/>
  <c r="K8036" i="18"/>
  <c r="L8036" i="18"/>
  <c r="M8036" i="18"/>
  <c r="N8036" i="18"/>
  <c r="A8037" i="18"/>
  <c r="B8037" i="18"/>
  <c r="C8037" i="18"/>
  <c r="D8037" i="18"/>
  <c r="E8037" i="18"/>
  <c r="F8037" i="18"/>
  <c r="G8037" i="18"/>
  <c r="Q8037" i="18" s="1"/>
  <c r="H8037" i="18"/>
  <c r="I8037" i="18"/>
  <c r="J8037" i="18"/>
  <c r="K8037" i="18"/>
  <c r="L8037" i="18"/>
  <c r="M8037" i="18"/>
  <c r="N8037" i="18"/>
  <c r="A8038" i="18"/>
  <c r="B8038" i="18"/>
  <c r="C8038" i="18"/>
  <c r="D8038" i="18"/>
  <c r="E8038" i="18"/>
  <c r="F8038" i="18"/>
  <c r="G8038" i="18"/>
  <c r="H8038" i="18"/>
  <c r="I8038" i="18"/>
  <c r="J8038" i="18"/>
  <c r="K8038" i="18"/>
  <c r="L8038" i="18"/>
  <c r="M8038" i="18"/>
  <c r="Q8038" i="18" s="1"/>
  <c r="N8038" i="18"/>
  <c r="A8039" i="18"/>
  <c r="B8039" i="18"/>
  <c r="C8039" i="18"/>
  <c r="D8039" i="18"/>
  <c r="E8039" i="18"/>
  <c r="F8039" i="18"/>
  <c r="G8039" i="18"/>
  <c r="Q8039" i="18" s="1"/>
  <c r="H8039" i="18"/>
  <c r="I8039" i="18"/>
  <c r="J8039" i="18"/>
  <c r="K8039" i="18"/>
  <c r="L8039" i="18"/>
  <c r="M8039" i="18"/>
  <c r="N8039" i="18"/>
  <c r="A8040" i="18"/>
  <c r="B8040" i="18"/>
  <c r="C8040" i="18"/>
  <c r="D8040" i="18"/>
  <c r="E8040" i="18"/>
  <c r="F8040" i="18"/>
  <c r="G8040" i="18"/>
  <c r="H8040" i="18"/>
  <c r="I8040" i="18"/>
  <c r="J8040" i="18"/>
  <c r="K8040" i="18"/>
  <c r="L8040" i="18"/>
  <c r="M8040" i="18"/>
  <c r="N8040" i="18"/>
  <c r="A8041" i="18"/>
  <c r="B8041" i="18"/>
  <c r="C8041" i="18"/>
  <c r="D8041" i="18"/>
  <c r="E8041" i="18"/>
  <c r="F8041" i="18"/>
  <c r="G8041" i="18"/>
  <c r="H8041" i="18"/>
  <c r="I8041" i="18"/>
  <c r="J8041" i="18"/>
  <c r="K8041" i="18"/>
  <c r="L8041" i="18"/>
  <c r="M8041" i="18"/>
  <c r="N8041" i="18"/>
  <c r="A8042" i="18"/>
  <c r="B8042" i="18"/>
  <c r="C8042" i="18"/>
  <c r="D8042" i="18"/>
  <c r="E8042" i="18"/>
  <c r="F8042" i="18"/>
  <c r="G8042" i="18"/>
  <c r="H8042" i="18"/>
  <c r="I8042" i="18"/>
  <c r="J8042" i="18"/>
  <c r="K8042" i="18"/>
  <c r="L8042" i="18"/>
  <c r="M8042" i="18"/>
  <c r="N8042" i="18"/>
  <c r="A8043" i="18"/>
  <c r="B8043" i="18"/>
  <c r="C8043" i="18"/>
  <c r="D8043" i="18"/>
  <c r="E8043" i="18"/>
  <c r="F8043" i="18"/>
  <c r="G8043" i="18"/>
  <c r="Q8043" i="18" s="1"/>
  <c r="H8043" i="18"/>
  <c r="I8043" i="18"/>
  <c r="J8043" i="18"/>
  <c r="K8043" i="18"/>
  <c r="L8043" i="18"/>
  <c r="M8043" i="18"/>
  <c r="N8043" i="18"/>
  <c r="A8044" i="18"/>
  <c r="B8044" i="18"/>
  <c r="C8044" i="18"/>
  <c r="D8044" i="18"/>
  <c r="E8044" i="18"/>
  <c r="F8044" i="18"/>
  <c r="G8044" i="18"/>
  <c r="H8044" i="18"/>
  <c r="I8044" i="18"/>
  <c r="J8044" i="18"/>
  <c r="K8044" i="18"/>
  <c r="L8044" i="18"/>
  <c r="M8044" i="18"/>
  <c r="N8044" i="18"/>
  <c r="A8045" i="18"/>
  <c r="B8045" i="18"/>
  <c r="C8045" i="18"/>
  <c r="D8045" i="18"/>
  <c r="E8045" i="18"/>
  <c r="F8045" i="18"/>
  <c r="G8045" i="18"/>
  <c r="H8045" i="18"/>
  <c r="I8045" i="18"/>
  <c r="J8045" i="18"/>
  <c r="K8045" i="18"/>
  <c r="L8045" i="18"/>
  <c r="M8045" i="18"/>
  <c r="N8045" i="18"/>
  <c r="A8046" i="18"/>
  <c r="B8046" i="18"/>
  <c r="C8046" i="18"/>
  <c r="D8046" i="18"/>
  <c r="E8046" i="18"/>
  <c r="F8046" i="18"/>
  <c r="G8046" i="18"/>
  <c r="H8046" i="18"/>
  <c r="I8046" i="18"/>
  <c r="J8046" i="18"/>
  <c r="K8046" i="18"/>
  <c r="L8046" i="18"/>
  <c r="M8046" i="18"/>
  <c r="N8046" i="18"/>
  <c r="A8047" i="18"/>
  <c r="B8047" i="18"/>
  <c r="C8047" i="18"/>
  <c r="D8047" i="18"/>
  <c r="E8047" i="18"/>
  <c r="F8047" i="18"/>
  <c r="G8047" i="18"/>
  <c r="H8047" i="18"/>
  <c r="I8047" i="18"/>
  <c r="J8047" i="18"/>
  <c r="K8047" i="18"/>
  <c r="L8047" i="18"/>
  <c r="M8047" i="18"/>
  <c r="N8047" i="18"/>
  <c r="A8048" i="18"/>
  <c r="B8048" i="18"/>
  <c r="C8048" i="18"/>
  <c r="D8048" i="18"/>
  <c r="E8048" i="18"/>
  <c r="F8048" i="18"/>
  <c r="G8048" i="18"/>
  <c r="H8048" i="18"/>
  <c r="I8048" i="18"/>
  <c r="J8048" i="18"/>
  <c r="K8048" i="18"/>
  <c r="L8048" i="18"/>
  <c r="M8048" i="18"/>
  <c r="N8048" i="18"/>
  <c r="A8049" i="18"/>
  <c r="B8049" i="18"/>
  <c r="C8049" i="18"/>
  <c r="D8049" i="18"/>
  <c r="E8049" i="18"/>
  <c r="F8049" i="18"/>
  <c r="G8049" i="18"/>
  <c r="H8049" i="18"/>
  <c r="I8049" i="18"/>
  <c r="J8049" i="18"/>
  <c r="K8049" i="18"/>
  <c r="L8049" i="18"/>
  <c r="M8049" i="18"/>
  <c r="N8049" i="18"/>
  <c r="A8050" i="18"/>
  <c r="B8050" i="18"/>
  <c r="C8050" i="18"/>
  <c r="D8050" i="18"/>
  <c r="E8050" i="18"/>
  <c r="F8050" i="18"/>
  <c r="G8050" i="18"/>
  <c r="H8050" i="18"/>
  <c r="I8050" i="18"/>
  <c r="J8050" i="18"/>
  <c r="K8050" i="18"/>
  <c r="L8050" i="18"/>
  <c r="M8050" i="18"/>
  <c r="N8050" i="18"/>
  <c r="A8051" i="18"/>
  <c r="B8051" i="18"/>
  <c r="C8051" i="18"/>
  <c r="D8051" i="18"/>
  <c r="E8051" i="18"/>
  <c r="F8051" i="18"/>
  <c r="G8051" i="18"/>
  <c r="H8051" i="18"/>
  <c r="I8051" i="18"/>
  <c r="J8051" i="18"/>
  <c r="K8051" i="18"/>
  <c r="L8051" i="18"/>
  <c r="M8051" i="18"/>
  <c r="N8051" i="18"/>
  <c r="A8052" i="18"/>
  <c r="B8052" i="18"/>
  <c r="C8052" i="18"/>
  <c r="D8052" i="18"/>
  <c r="E8052" i="18"/>
  <c r="F8052" i="18"/>
  <c r="G8052" i="18"/>
  <c r="H8052" i="18"/>
  <c r="I8052" i="18"/>
  <c r="J8052" i="18"/>
  <c r="K8052" i="18"/>
  <c r="L8052" i="18"/>
  <c r="M8052" i="18"/>
  <c r="N8052" i="18"/>
  <c r="A8053" i="18"/>
  <c r="B8053" i="18"/>
  <c r="C8053" i="18"/>
  <c r="D8053" i="18"/>
  <c r="E8053" i="18"/>
  <c r="F8053" i="18"/>
  <c r="G8053" i="18"/>
  <c r="H8053" i="18"/>
  <c r="I8053" i="18"/>
  <c r="J8053" i="18"/>
  <c r="K8053" i="18"/>
  <c r="L8053" i="18"/>
  <c r="M8053" i="18"/>
  <c r="N8053" i="18"/>
  <c r="A8054" i="18"/>
  <c r="B8054" i="18"/>
  <c r="C8054" i="18"/>
  <c r="D8054" i="18"/>
  <c r="E8054" i="18"/>
  <c r="F8054" i="18"/>
  <c r="G8054" i="18"/>
  <c r="H8054" i="18"/>
  <c r="I8054" i="18"/>
  <c r="J8054" i="18"/>
  <c r="K8054" i="18"/>
  <c r="L8054" i="18"/>
  <c r="M8054" i="18"/>
  <c r="Q8054" i="18" s="1"/>
  <c r="N8054" i="18"/>
  <c r="A8055" i="18"/>
  <c r="B8055" i="18"/>
  <c r="C8055" i="18"/>
  <c r="D8055" i="18"/>
  <c r="E8055" i="18"/>
  <c r="F8055" i="18"/>
  <c r="G8055" i="18"/>
  <c r="H8055" i="18"/>
  <c r="I8055" i="18"/>
  <c r="J8055" i="18"/>
  <c r="K8055" i="18"/>
  <c r="L8055" i="18"/>
  <c r="M8055" i="18"/>
  <c r="N8055" i="18"/>
  <c r="A8056" i="18"/>
  <c r="B8056" i="18"/>
  <c r="C8056" i="18"/>
  <c r="D8056" i="18"/>
  <c r="E8056" i="18"/>
  <c r="F8056" i="18"/>
  <c r="G8056" i="18"/>
  <c r="H8056" i="18"/>
  <c r="I8056" i="18"/>
  <c r="J8056" i="18"/>
  <c r="K8056" i="18"/>
  <c r="L8056" i="18"/>
  <c r="M8056" i="18"/>
  <c r="N8056" i="18"/>
  <c r="A8057" i="18"/>
  <c r="B8057" i="18"/>
  <c r="C8057" i="18"/>
  <c r="D8057" i="18"/>
  <c r="E8057" i="18"/>
  <c r="F8057" i="18"/>
  <c r="G8057" i="18"/>
  <c r="H8057" i="18"/>
  <c r="I8057" i="18"/>
  <c r="J8057" i="18"/>
  <c r="K8057" i="18"/>
  <c r="L8057" i="18"/>
  <c r="M8057" i="18"/>
  <c r="N8057" i="18"/>
  <c r="A8058" i="18"/>
  <c r="B8058" i="18"/>
  <c r="C8058" i="18"/>
  <c r="D8058" i="18"/>
  <c r="E8058" i="18"/>
  <c r="F8058" i="18"/>
  <c r="G8058" i="18"/>
  <c r="H8058" i="18"/>
  <c r="I8058" i="18"/>
  <c r="J8058" i="18"/>
  <c r="K8058" i="18"/>
  <c r="L8058" i="18"/>
  <c r="M8058" i="18"/>
  <c r="N8058" i="18"/>
  <c r="A8059" i="18"/>
  <c r="B8059" i="18"/>
  <c r="C8059" i="18"/>
  <c r="D8059" i="18"/>
  <c r="E8059" i="18"/>
  <c r="F8059" i="18"/>
  <c r="G8059" i="18"/>
  <c r="H8059" i="18"/>
  <c r="I8059" i="18"/>
  <c r="J8059" i="18"/>
  <c r="K8059" i="18"/>
  <c r="L8059" i="18"/>
  <c r="M8059" i="18"/>
  <c r="N8059" i="18"/>
  <c r="A8060" i="18"/>
  <c r="B8060" i="18"/>
  <c r="C8060" i="18"/>
  <c r="D8060" i="18"/>
  <c r="E8060" i="18"/>
  <c r="F8060" i="18"/>
  <c r="G8060" i="18"/>
  <c r="H8060" i="18"/>
  <c r="I8060" i="18"/>
  <c r="J8060" i="18"/>
  <c r="K8060" i="18"/>
  <c r="L8060" i="18"/>
  <c r="M8060" i="18"/>
  <c r="N8060" i="18"/>
  <c r="A8061" i="18"/>
  <c r="B8061" i="18"/>
  <c r="C8061" i="18"/>
  <c r="D8061" i="18"/>
  <c r="E8061" i="18"/>
  <c r="F8061" i="18"/>
  <c r="G8061" i="18"/>
  <c r="H8061" i="18"/>
  <c r="I8061" i="18"/>
  <c r="J8061" i="18"/>
  <c r="K8061" i="18"/>
  <c r="L8061" i="18"/>
  <c r="M8061" i="18"/>
  <c r="N8061" i="18"/>
  <c r="A8062" i="18"/>
  <c r="B8062" i="18"/>
  <c r="C8062" i="18"/>
  <c r="D8062" i="18"/>
  <c r="E8062" i="18"/>
  <c r="F8062" i="18"/>
  <c r="G8062" i="18"/>
  <c r="H8062" i="18"/>
  <c r="I8062" i="18"/>
  <c r="J8062" i="18"/>
  <c r="K8062" i="18"/>
  <c r="L8062" i="18"/>
  <c r="M8062" i="18"/>
  <c r="N8062" i="18"/>
  <c r="A8063" i="18"/>
  <c r="B8063" i="18"/>
  <c r="C8063" i="18"/>
  <c r="D8063" i="18"/>
  <c r="E8063" i="18"/>
  <c r="F8063" i="18"/>
  <c r="G8063" i="18"/>
  <c r="H8063" i="18"/>
  <c r="I8063" i="18"/>
  <c r="J8063" i="18"/>
  <c r="K8063" i="18"/>
  <c r="L8063" i="18"/>
  <c r="M8063" i="18"/>
  <c r="N8063" i="18"/>
  <c r="A8064" i="18"/>
  <c r="B8064" i="18"/>
  <c r="C8064" i="18"/>
  <c r="D8064" i="18"/>
  <c r="E8064" i="18"/>
  <c r="F8064" i="18"/>
  <c r="G8064" i="18"/>
  <c r="H8064" i="18"/>
  <c r="I8064" i="18"/>
  <c r="J8064" i="18"/>
  <c r="K8064" i="18"/>
  <c r="L8064" i="18"/>
  <c r="M8064" i="18"/>
  <c r="N8064" i="18"/>
  <c r="A8065" i="18"/>
  <c r="B8065" i="18"/>
  <c r="C8065" i="18"/>
  <c r="D8065" i="18"/>
  <c r="E8065" i="18"/>
  <c r="F8065" i="18"/>
  <c r="G8065" i="18"/>
  <c r="H8065" i="18"/>
  <c r="I8065" i="18"/>
  <c r="J8065" i="18"/>
  <c r="K8065" i="18"/>
  <c r="L8065" i="18"/>
  <c r="M8065" i="18"/>
  <c r="N8065" i="18"/>
  <c r="A8066" i="18"/>
  <c r="B8066" i="18"/>
  <c r="C8066" i="18"/>
  <c r="D8066" i="18"/>
  <c r="E8066" i="18"/>
  <c r="F8066" i="18"/>
  <c r="G8066" i="18"/>
  <c r="H8066" i="18"/>
  <c r="I8066" i="18"/>
  <c r="J8066" i="18"/>
  <c r="K8066" i="18"/>
  <c r="L8066" i="18"/>
  <c r="M8066" i="18"/>
  <c r="N8066" i="18"/>
  <c r="A8067" i="18"/>
  <c r="B8067" i="18"/>
  <c r="C8067" i="18"/>
  <c r="D8067" i="18"/>
  <c r="E8067" i="18"/>
  <c r="F8067" i="18"/>
  <c r="G8067" i="18"/>
  <c r="H8067" i="18"/>
  <c r="I8067" i="18"/>
  <c r="J8067" i="18"/>
  <c r="K8067" i="18"/>
  <c r="L8067" i="18"/>
  <c r="M8067" i="18"/>
  <c r="N8067" i="18"/>
  <c r="A8068" i="18"/>
  <c r="B8068" i="18"/>
  <c r="C8068" i="18"/>
  <c r="D8068" i="18"/>
  <c r="E8068" i="18"/>
  <c r="F8068" i="18"/>
  <c r="G8068" i="18"/>
  <c r="H8068" i="18"/>
  <c r="I8068" i="18"/>
  <c r="J8068" i="18"/>
  <c r="K8068" i="18"/>
  <c r="L8068" i="18"/>
  <c r="M8068" i="18"/>
  <c r="N8068" i="18"/>
  <c r="A8069" i="18"/>
  <c r="B8069" i="18"/>
  <c r="C8069" i="18"/>
  <c r="D8069" i="18"/>
  <c r="E8069" i="18"/>
  <c r="F8069" i="18"/>
  <c r="G8069" i="18"/>
  <c r="H8069" i="18"/>
  <c r="I8069" i="18"/>
  <c r="J8069" i="18"/>
  <c r="K8069" i="18"/>
  <c r="L8069" i="18"/>
  <c r="M8069" i="18"/>
  <c r="N8069" i="18"/>
  <c r="A8070" i="18"/>
  <c r="B8070" i="18"/>
  <c r="C8070" i="18"/>
  <c r="D8070" i="18"/>
  <c r="E8070" i="18"/>
  <c r="F8070" i="18"/>
  <c r="G8070" i="18"/>
  <c r="H8070" i="18"/>
  <c r="I8070" i="18"/>
  <c r="J8070" i="18"/>
  <c r="K8070" i="18"/>
  <c r="L8070" i="18"/>
  <c r="M8070" i="18"/>
  <c r="Q8070" i="18" s="1"/>
  <c r="N8070" i="18"/>
  <c r="A8071" i="18"/>
  <c r="B8071" i="18"/>
  <c r="C8071" i="18"/>
  <c r="D8071" i="18"/>
  <c r="E8071" i="18"/>
  <c r="F8071" i="18"/>
  <c r="G8071" i="18"/>
  <c r="H8071" i="18"/>
  <c r="I8071" i="18"/>
  <c r="J8071" i="18"/>
  <c r="K8071" i="18"/>
  <c r="L8071" i="18"/>
  <c r="M8071" i="18"/>
  <c r="N8071" i="18"/>
  <c r="A8072" i="18"/>
  <c r="B8072" i="18"/>
  <c r="C8072" i="18"/>
  <c r="D8072" i="18"/>
  <c r="E8072" i="18"/>
  <c r="F8072" i="18"/>
  <c r="G8072" i="18"/>
  <c r="H8072" i="18"/>
  <c r="I8072" i="18"/>
  <c r="J8072" i="18"/>
  <c r="K8072" i="18"/>
  <c r="L8072" i="18"/>
  <c r="M8072" i="18"/>
  <c r="N8072" i="18"/>
  <c r="A8073" i="18"/>
  <c r="B8073" i="18"/>
  <c r="C8073" i="18"/>
  <c r="D8073" i="18"/>
  <c r="E8073" i="18"/>
  <c r="F8073" i="18"/>
  <c r="G8073" i="18"/>
  <c r="H8073" i="18"/>
  <c r="I8073" i="18"/>
  <c r="J8073" i="18"/>
  <c r="K8073" i="18"/>
  <c r="L8073" i="18"/>
  <c r="M8073" i="18"/>
  <c r="N8073" i="18"/>
  <c r="A8074" i="18"/>
  <c r="B8074" i="18"/>
  <c r="C8074" i="18"/>
  <c r="D8074" i="18"/>
  <c r="E8074" i="18"/>
  <c r="F8074" i="18"/>
  <c r="G8074" i="18"/>
  <c r="H8074" i="18"/>
  <c r="I8074" i="18"/>
  <c r="J8074" i="18"/>
  <c r="K8074" i="18"/>
  <c r="L8074" i="18"/>
  <c r="M8074" i="18"/>
  <c r="N8074" i="18"/>
  <c r="A8075" i="18"/>
  <c r="B8075" i="18"/>
  <c r="C8075" i="18"/>
  <c r="D8075" i="18"/>
  <c r="E8075" i="18"/>
  <c r="F8075" i="18"/>
  <c r="G8075" i="18"/>
  <c r="Q8075" i="18" s="1"/>
  <c r="H8075" i="18"/>
  <c r="I8075" i="18"/>
  <c r="J8075" i="18"/>
  <c r="K8075" i="18"/>
  <c r="L8075" i="18"/>
  <c r="M8075" i="18"/>
  <c r="N8075" i="18"/>
  <c r="A8076" i="18"/>
  <c r="B8076" i="18"/>
  <c r="C8076" i="18"/>
  <c r="D8076" i="18"/>
  <c r="E8076" i="18"/>
  <c r="F8076" i="18"/>
  <c r="G8076" i="18"/>
  <c r="H8076" i="18"/>
  <c r="I8076" i="18"/>
  <c r="J8076" i="18"/>
  <c r="K8076" i="18"/>
  <c r="L8076" i="18"/>
  <c r="M8076" i="18"/>
  <c r="N8076" i="18"/>
  <c r="A8077" i="18"/>
  <c r="B8077" i="18"/>
  <c r="C8077" i="18"/>
  <c r="D8077" i="18"/>
  <c r="E8077" i="18"/>
  <c r="F8077" i="18"/>
  <c r="G8077" i="18"/>
  <c r="H8077" i="18"/>
  <c r="I8077" i="18"/>
  <c r="J8077" i="18"/>
  <c r="K8077" i="18"/>
  <c r="L8077" i="18"/>
  <c r="M8077" i="18"/>
  <c r="N8077" i="18"/>
  <c r="A8078" i="18"/>
  <c r="B8078" i="18"/>
  <c r="C8078" i="18"/>
  <c r="D8078" i="18"/>
  <c r="E8078" i="18"/>
  <c r="F8078" i="18"/>
  <c r="G8078" i="18"/>
  <c r="H8078" i="18"/>
  <c r="I8078" i="18"/>
  <c r="J8078" i="18"/>
  <c r="K8078" i="18"/>
  <c r="L8078" i="18"/>
  <c r="M8078" i="18"/>
  <c r="N8078" i="18"/>
  <c r="A8079" i="18"/>
  <c r="B8079" i="18"/>
  <c r="C8079" i="18"/>
  <c r="D8079" i="18"/>
  <c r="E8079" i="18"/>
  <c r="F8079" i="18"/>
  <c r="G8079" i="18"/>
  <c r="Q8079" i="18" s="1"/>
  <c r="H8079" i="18"/>
  <c r="I8079" i="18"/>
  <c r="J8079" i="18"/>
  <c r="K8079" i="18"/>
  <c r="L8079" i="18"/>
  <c r="M8079" i="18"/>
  <c r="N8079" i="18"/>
  <c r="A8080" i="18"/>
  <c r="B8080" i="18"/>
  <c r="C8080" i="18"/>
  <c r="D8080" i="18"/>
  <c r="E8080" i="18"/>
  <c r="F8080" i="18"/>
  <c r="G8080" i="18"/>
  <c r="H8080" i="18"/>
  <c r="I8080" i="18"/>
  <c r="J8080" i="18"/>
  <c r="K8080" i="18"/>
  <c r="L8080" i="18"/>
  <c r="M8080" i="18"/>
  <c r="Q8080" i="18" s="1"/>
  <c r="N8080" i="18"/>
  <c r="A8081" i="18"/>
  <c r="B8081" i="18"/>
  <c r="C8081" i="18"/>
  <c r="D8081" i="18"/>
  <c r="E8081" i="18"/>
  <c r="F8081" i="18"/>
  <c r="G8081" i="18"/>
  <c r="H8081" i="18"/>
  <c r="I8081" i="18"/>
  <c r="J8081" i="18"/>
  <c r="K8081" i="18"/>
  <c r="L8081" i="18"/>
  <c r="M8081" i="18"/>
  <c r="N8081" i="18"/>
  <c r="A8082" i="18"/>
  <c r="B8082" i="18"/>
  <c r="C8082" i="18"/>
  <c r="D8082" i="18"/>
  <c r="E8082" i="18"/>
  <c r="F8082" i="18"/>
  <c r="G8082" i="18"/>
  <c r="H8082" i="18"/>
  <c r="I8082" i="18"/>
  <c r="J8082" i="18"/>
  <c r="K8082" i="18"/>
  <c r="L8082" i="18"/>
  <c r="M8082" i="18"/>
  <c r="N8082" i="18"/>
  <c r="A8083" i="18"/>
  <c r="B8083" i="18"/>
  <c r="C8083" i="18"/>
  <c r="D8083" i="18"/>
  <c r="E8083" i="18"/>
  <c r="F8083" i="18"/>
  <c r="G8083" i="18"/>
  <c r="H8083" i="18"/>
  <c r="I8083" i="18"/>
  <c r="J8083" i="18"/>
  <c r="K8083" i="18"/>
  <c r="L8083" i="18"/>
  <c r="M8083" i="18"/>
  <c r="N8083" i="18"/>
  <c r="A8084" i="18"/>
  <c r="B8084" i="18"/>
  <c r="C8084" i="18"/>
  <c r="D8084" i="18"/>
  <c r="E8084" i="18"/>
  <c r="F8084" i="18"/>
  <c r="G8084" i="18"/>
  <c r="H8084" i="18"/>
  <c r="I8084" i="18"/>
  <c r="J8084" i="18"/>
  <c r="K8084" i="18"/>
  <c r="L8084" i="18"/>
  <c r="M8084" i="18"/>
  <c r="N8084" i="18"/>
  <c r="A8085" i="18"/>
  <c r="B8085" i="18"/>
  <c r="C8085" i="18"/>
  <c r="D8085" i="18"/>
  <c r="E8085" i="18"/>
  <c r="F8085" i="18"/>
  <c r="G8085" i="18"/>
  <c r="H8085" i="18"/>
  <c r="I8085" i="18"/>
  <c r="J8085" i="18"/>
  <c r="K8085" i="18"/>
  <c r="L8085" i="18"/>
  <c r="M8085" i="18"/>
  <c r="N8085" i="18"/>
  <c r="A8086" i="18"/>
  <c r="B8086" i="18"/>
  <c r="C8086" i="18"/>
  <c r="D8086" i="18"/>
  <c r="E8086" i="18"/>
  <c r="F8086" i="18"/>
  <c r="G8086" i="18"/>
  <c r="H8086" i="18"/>
  <c r="I8086" i="18"/>
  <c r="J8086" i="18"/>
  <c r="K8086" i="18"/>
  <c r="L8086" i="18"/>
  <c r="M8086" i="18"/>
  <c r="N8086" i="18"/>
  <c r="A8087" i="18"/>
  <c r="B8087" i="18"/>
  <c r="C8087" i="18"/>
  <c r="D8087" i="18"/>
  <c r="E8087" i="18"/>
  <c r="F8087" i="18"/>
  <c r="G8087" i="18"/>
  <c r="Q8087" i="18" s="1"/>
  <c r="H8087" i="18"/>
  <c r="I8087" i="18"/>
  <c r="J8087" i="18"/>
  <c r="K8087" i="18"/>
  <c r="L8087" i="18"/>
  <c r="M8087" i="18"/>
  <c r="N8087" i="18"/>
  <c r="A8088" i="18"/>
  <c r="B8088" i="18"/>
  <c r="C8088" i="18"/>
  <c r="D8088" i="18"/>
  <c r="E8088" i="18"/>
  <c r="F8088" i="18"/>
  <c r="G8088" i="18"/>
  <c r="H8088" i="18"/>
  <c r="I8088" i="18"/>
  <c r="J8088" i="18"/>
  <c r="K8088" i="18"/>
  <c r="L8088" i="18"/>
  <c r="M8088" i="18"/>
  <c r="N8088" i="18"/>
  <c r="A8089" i="18"/>
  <c r="B8089" i="18"/>
  <c r="C8089" i="18"/>
  <c r="D8089" i="18"/>
  <c r="E8089" i="18"/>
  <c r="F8089" i="18"/>
  <c r="G8089" i="18"/>
  <c r="H8089" i="18"/>
  <c r="I8089" i="18"/>
  <c r="J8089" i="18"/>
  <c r="K8089" i="18"/>
  <c r="L8089" i="18"/>
  <c r="M8089" i="18"/>
  <c r="N8089" i="18"/>
  <c r="A8090" i="18"/>
  <c r="B8090" i="18"/>
  <c r="C8090" i="18"/>
  <c r="D8090" i="18"/>
  <c r="E8090" i="18"/>
  <c r="F8090" i="18"/>
  <c r="G8090" i="18"/>
  <c r="H8090" i="18"/>
  <c r="I8090" i="18"/>
  <c r="J8090" i="18"/>
  <c r="K8090" i="18"/>
  <c r="L8090" i="18"/>
  <c r="M8090" i="18"/>
  <c r="N8090" i="18"/>
  <c r="A8091" i="18"/>
  <c r="B8091" i="18"/>
  <c r="C8091" i="18"/>
  <c r="D8091" i="18"/>
  <c r="E8091" i="18"/>
  <c r="F8091" i="18"/>
  <c r="G8091" i="18"/>
  <c r="H8091" i="18"/>
  <c r="I8091" i="18"/>
  <c r="J8091" i="18"/>
  <c r="K8091" i="18"/>
  <c r="L8091" i="18"/>
  <c r="M8091" i="18"/>
  <c r="N8091" i="18"/>
  <c r="A8092" i="18"/>
  <c r="B8092" i="18"/>
  <c r="C8092" i="18"/>
  <c r="D8092" i="18"/>
  <c r="E8092" i="18"/>
  <c r="F8092" i="18"/>
  <c r="G8092" i="18"/>
  <c r="H8092" i="18"/>
  <c r="I8092" i="18"/>
  <c r="J8092" i="18"/>
  <c r="K8092" i="18"/>
  <c r="L8092" i="18"/>
  <c r="M8092" i="18"/>
  <c r="N8092" i="18"/>
  <c r="A8093" i="18"/>
  <c r="B8093" i="18"/>
  <c r="C8093" i="18"/>
  <c r="D8093" i="18"/>
  <c r="E8093" i="18"/>
  <c r="F8093" i="18"/>
  <c r="G8093" i="18"/>
  <c r="H8093" i="18"/>
  <c r="I8093" i="18"/>
  <c r="J8093" i="18"/>
  <c r="K8093" i="18"/>
  <c r="L8093" i="18"/>
  <c r="M8093" i="18"/>
  <c r="N8093" i="18"/>
  <c r="A8094" i="18"/>
  <c r="B8094" i="18"/>
  <c r="C8094" i="18"/>
  <c r="D8094" i="18"/>
  <c r="E8094" i="18"/>
  <c r="F8094" i="18"/>
  <c r="G8094" i="18"/>
  <c r="H8094" i="18"/>
  <c r="I8094" i="18"/>
  <c r="J8094" i="18"/>
  <c r="K8094" i="18"/>
  <c r="L8094" i="18"/>
  <c r="M8094" i="18"/>
  <c r="N8094" i="18"/>
  <c r="A8095" i="18"/>
  <c r="B8095" i="18"/>
  <c r="C8095" i="18"/>
  <c r="D8095" i="18"/>
  <c r="E8095" i="18"/>
  <c r="F8095" i="18"/>
  <c r="G8095" i="18"/>
  <c r="H8095" i="18"/>
  <c r="I8095" i="18"/>
  <c r="J8095" i="18"/>
  <c r="K8095" i="18"/>
  <c r="L8095" i="18"/>
  <c r="M8095" i="18"/>
  <c r="N8095" i="18"/>
  <c r="A8096" i="18"/>
  <c r="B8096" i="18"/>
  <c r="C8096" i="18"/>
  <c r="D8096" i="18"/>
  <c r="E8096" i="18"/>
  <c r="F8096" i="18"/>
  <c r="G8096" i="18"/>
  <c r="H8096" i="18"/>
  <c r="I8096" i="18"/>
  <c r="J8096" i="18"/>
  <c r="K8096" i="18"/>
  <c r="L8096" i="18"/>
  <c r="M8096" i="18"/>
  <c r="N8096" i="18"/>
  <c r="A8097" i="18"/>
  <c r="B8097" i="18"/>
  <c r="C8097" i="18"/>
  <c r="D8097" i="18"/>
  <c r="E8097" i="18"/>
  <c r="F8097" i="18"/>
  <c r="G8097" i="18"/>
  <c r="H8097" i="18"/>
  <c r="I8097" i="18"/>
  <c r="J8097" i="18"/>
  <c r="K8097" i="18"/>
  <c r="L8097" i="18"/>
  <c r="M8097" i="18"/>
  <c r="N8097" i="18"/>
  <c r="A8098" i="18"/>
  <c r="B8098" i="18"/>
  <c r="C8098" i="18"/>
  <c r="D8098" i="18"/>
  <c r="E8098" i="18"/>
  <c r="F8098" i="18"/>
  <c r="G8098" i="18"/>
  <c r="H8098" i="18"/>
  <c r="I8098" i="18"/>
  <c r="J8098" i="18"/>
  <c r="K8098" i="18"/>
  <c r="L8098" i="18"/>
  <c r="M8098" i="18"/>
  <c r="N8098" i="18"/>
  <c r="A8099" i="18"/>
  <c r="B8099" i="18"/>
  <c r="C8099" i="18"/>
  <c r="D8099" i="18"/>
  <c r="E8099" i="18"/>
  <c r="F8099" i="18"/>
  <c r="G8099" i="18"/>
  <c r="H8099" i="18"/>
  <c r="I8099" i="18"/>
  <c r="J8099" i="18"/>
  <c r="K8099" i="18"/>
  <c r="L8099" i="18"/>
  <c r="M8099" i="18"/>
  <c r="N8099" i="18"/>
  <c r="A8100" i="18"/>
  <c r="B8100" i="18"/>
  <c r="C8100" i="18"/>
  <c r="D8100" i="18"/>
  <c r="E8100" i="18"/>
  <c r="F8100" i="18"/>
  <c r="G8100" i="18"/>
  <c r="H8100" i="18"/>
  <c r="I8100" i="18"/>
  <c r="J8100" i="18"/>
  <c r="K8100" i="18"/>
  <c r="L8100" i="18"/>
  <c r="M8100" i="18"/>
  <c r="N8100" i="18"/>
  <c r="A8101" i="18"/>
  <c r="B8101" i="18"/>
  <c r="C8101" i="18"/>
  <c r="D8101" i="18"/>
  <c r="E8101" i="18"/>
  <c r="F8101" i="18"/>
  <c r="G8101" i="18"/>
  <c r="H8101" i="18"/>
  <c r="I8101" i="18"/>
  <c r="J8101" i="18"/>
  <c r="K8101" i="18"/>
  <c r="L8101" i="18"/>
  <c r="M8101" i="18"/>
  <c r="N8101" i="18"/>
  <c r="A8102" i="18"/>
  <c r="B8102" i="18"/>
  <c r="C8102" i="18"/>
  <c r="D8102" i="18"/>
  <c r="E8102" i="18"/>
  <c r="F8102" i="18"/>
  <c r="G8102" i="18"/>
  <c r="H8102" i="18"/>
  <c r="I8102" i="18"/>
  <c r="J8102" i="18"/>
  <c r="K8102" i="18"/>
  <c r="L8102" i="18"/>
  <c r="M8102" i="18"/>
  <c r="N8102" i="18"/>
  <c r="A8103" i="18"/>
  <c r="B8103" i="18"/>
  <c r="C8103" i="18"/>
  <c r="D8103" i="18"/>
  <c r="E8103" i="18"/>
  <c r="F8103" i="18"/>
  <c r="G8103" i="18"/>
  <c r="H8103" i="18"/>
  <c r="I8103" i="18"/>
  <c r="J8103" i="18"/>
  <c r="K8103" i="18"/>
  <c r="L8103" i="18"/>
  <c r="M8103" i="18"/>
  <c r="N8103" i="18"/>
  <c r="A8104" i="18"/>
  <c r="B8104" i="18"/>
  <c r="C8104" i="18"/>
  <c r="D8104" i="18"/>
  <c r="E8104" i="18"/>
  <c r="F8104" i="18"/>
  <c r="G8104" i="18"/>
  <c r="H8104" i="18"/>
  <c r="I8104" i="18"/>
  <c r="J8104" i="18"/>
  <c r="K8104" i="18"/>
  <c r="L8104" i="18"/>
  <c r="M8104" i="18"/>
  <c r="N8104" i="18"/>
  <c r="A8105" i="18"/>
  <c r="B8105" i="18"/>
  <c r="C8105" i="18"/>
  <c r="D8105" i="18"/>
  <c r="E8105" i="18"/>
  <c r="F8105" i="18"/>
  <c r="G8105" i="18"/>
  <c r="H8105" i="18"/>
  <c r="I8105" i="18"/>
  <c r="J8105" i="18"/>
  <c r="K8105" i="18"/>
  <c r="L8105" i="18"/>
  <c r="M8105" i="18"/>
  <c r="N8105" i="18"/>
  <c r="A8106" i="18"/>
  <c r="B8106" i="18"/>
  <c r="C8106" i="18"/>
  <c r="D8106" i="18"/>
  <c r="E8106" i="18"/>
  <c r="F8106" i="18"/>
  <c r="G8106" i="18"/>
  <c r="H8106" i="18"/>
  <c r="I8106" i="18"/>
  <c r="J8106" i="18"/>
  <c r="K8106" i="18"/>
  <c r="L8106" i="18"/>
  <c r="M8106" i="18"/>
  <c r="N8106" i="18"/>
  <c r="A8107" i="18"/>
  <c r="B8107" i="18"/>
  <c r="C8107" i="18"/>
  <c r="D8107" i="18"/>
  <c r="E8107" i="18"/>
  <c r="F8107" i="18"/>
  <c r="G8107" i="18"/>
  <c r="H8107" i="18"/>
  <c r="I8107" i="18"/>
  <c r="J8107" i="18"/>
  <c r="K8107" i="18"/>
  <c r="L8107" i="18"/>
  <c r="M8107" i="18"/>
  <c r="N8107" i="18"/>
  <c r="A8108" i="18"/>
  <c r="B8108" i="18"/>
  <c r="C8108" i="18"/>
  <c r="D8108" i="18"/>
  <c r="E8108" i="18"/>
  <c r="F8108" i="18"/>
  <c r="G8108" i="18"/>
  <c r="H8108" i="18"/>
  <c r="I8108" i="18"/>
  <c r="J8108" i="18"/>
  <c r="K8108" i="18"/>
  <c r="L8108" i="18"/>
  <c r="M8108" i="18"/>
  <c r="N8108" i="18"/>
  <c r="A8109" i="18"/>
  <c r="B8109" i="18"/>
  <c r="C8109" i="18"/>
  <c r="D8109" i="18"/>
  <c r="E8109" i="18"/>
  <c r="F8109" i="18"/>
  <c r="G8109" i="18"/>
  <c r="H8109" i="18"/>
  <c r="I8109" i="18"/>
  <c r="J8109" i="18"/>
  <c r="K8109" i="18"/>
  <c r="L8109" i="18"/>
  <c r="M8109" i="18"/>
  <c r="N8109" i="18"/>
  <c r="A8110" i="18"/>
  <c r="B8110" i="18"/>
  <c r="C8110" i="18"/>
  <c r="D8110" i="18"/>
  <c r="E8110" i="18"/>
  <c r="F8110" i="18"/>
  <c r="G8110" i="18"/>
  <c r="H8110" i="18"/>
  <c r="I8110" i="18"/>
  <c r="J8110" i="18"/>
  <c r="K8110" i="18"/>
  <c r="L8110" i="18"/>
  <c r="M8110" i="18"/>
  <c r="N8110" i="18"/>
  <c r="A8111" i="18"/>
  <c r="B8111" i="18"/>
  <c r="C8111" i="18"/>
  <c r="D8111" i="18"/>
  <c r="E8111" i="18"/>
  <c r="F8111" i="18"/>
  <c r="G8111" i="18"/>
  <c r="H8111" i="18"/>
  <c r="I8111" i="18"/>
  <c r="J8111" i="18"/>
  <c r="K8111" i="18"/>
  <c r="L8111" i="18"/>
  <c r="M8111" i="18"/>
  <c r="N8111" i="18"/>
  <c r="A8112" i="18"/>
  <c r="B8112" i="18"/>
  <c r="C8112" i="18"/>
  <c r="D8112" i="18"/>
  <c r="E8112" i="18"/>
  <c r="F8112" i="18"/>
  <c r="G8112" i="18"/>
  <c r="H8112" i="18"/>
  <c r="I8112" i="18"/>
  <c r="J8112" i="18"/>
  <c r="K8112" i="18"/>
  <c r="L8112" i="18"/>
  <c r="M8112" i="18"/>
  <c r="N8112" i="18"/>
  <c r="A8113" i="18"/>
  <c r="B8113" i="18"/>
  <c r="C8113" i="18"/>
  <c r="D8113" i="18"/>
  <c r="E8113" i="18"/>
  <c r="F8113" i="18"/>
  <c r="G8113" i="18"/>
  <c r="H8113" i="18"/>
  <c r="I8113" i="18"/>
  <c r="J8113" i="18"/>
  <c r="K8113" i="18"/>
  <c r="L8113" i="18"/>
  <c r="M8113" i="18"/>
  <c r="N8113" i="18"/>
  <c r="A8114" i="18"/>
  <c r="B8114" i="18"/>
  <c r="C8114" i="18"/>
  <c r="D8114" i="18"/>
  <c r="E8114" i="18"/>
  <c r="F8114" i="18"/>
  <c r="G8114" i="18"/>
  <c r="H8114" i="18"/>
  <c r="I8114" i="18"/>
  <c r="J8114" i="18"/>
  <c r="K8114" i="18"/>
  <c r="L8114" i="18"/>
  <c r="M8114" i="18"/>
  <c r="N8114" i="18"/>
  <c r="A8115" i="18"/>
  <c r="B8115" i="18"/>
  <c r="C8115" i="18"/>
  <c r="D8115" i="18"/>
  <c r="E8115" i="18"/>
  <c r="F8115" i="18"/>
  <c r="G8115" i="18"/>
  <c r="H8115" i="18"/>
  <c r="I8115" i="18"/>
  <c r="J8115" i="18"/>
  <c r="K8115" i="18"/>
  <c r="L8115" i="18"/>
  <c r="M8115" i="18"/>
  <c r="N8115" i="18"/>
  <c r="A8116" i="18"/>
  <c r="B8116" i="18"/>
  <c r="C8116" i="18"/>
  <c r="D8116" i="18"/>
  <c r="E8116" i="18"/>
  <c r="F8116" i="18"/>
  <c r="G8116" i="18"/>
  <c r="H8116" i="18"/>
  <c r="I8116" i="18"/>
  <c r="J8116" i="18"/>
  <c r="K8116" i="18"/>
  <c r="L8116" i="18"/>
  <c r="M8116" i="18"/>
  <c r="N8116" i="18"/>
  <c r="A8117" i="18"/>
  <c r="B8117" i="18"/>
  <c r="C8117" i="18"/>
  <c r="D8117" i="18"/>
  <c r="E8117" i="18"/>
  <c r="F8117" i="18"/>
  <c r="G8117" i="18"/>
  <c r="Q8117" i="18" s="1"/>
  <c r="H8117" i="18"/>
  <c r="I8117" i="18"/>
  <c r="J8117" i="18"/>
  <c r="K8117" i="18"/>
  <c r="L8117" i="18"/>
  <c r="M8117" i="18"/>
  <c r="N8117" i="18"/>
  <c r="A8118" i="18"/>
  <c r="B8118" i="18"/>
  <c r="C8118" i="18"/>
  <c r="D8118" i="18"/>
  <c r="E8118" i="18"/>
  <c r="F8118" i="18"/>
  <c r="G8118" i="18"/>
  <c r="H8118" i="18"/>
  <c r="I8118" i="18"/>
  <c r="J8118" i="18"/>
  <c r="K8118" i="18"/>
  <c r="L8118" i="18"/>
  <c r="M8118" i="18"/>
  <c r="N8118" i="18"/>
  <c r="A8119" i="18"/>
  <c r="B8119" i="18"/>
  <c r="C8119" i="18"/>
  <c r="D8119" i="18"/>
  <c r="E8119" i="18"/>
  <c r="F8119" i="18"/>
  <c r="G8119" i="18"/>
  <c r="H8119" i="18"/>
  <c r="I8119" i="18"/>
  <c r="J8119" i="18"/>
  <c r="K8119" i="18"/>
  <c r="L8119" i="18"/>
  <c r="M8119" i="18"/>
  <c r="N8119" i="18"/>
  <c r="A8120" i="18"/>
  <c r="B8120" i="18"/>
  <c r="C8120" i="18"/>
  <c r="D8120" i="18"/>
  <c r="E8120" i="18"/>
  <c r="F8120" i="18"/>
  <c r="G8120" i="18"/>
  <c r="H8120" i="18"/>
  <c r="I8120" i="18"/>
  <c r="J8120" i="18"/>
  <c r="K8120" i="18"/>
  <c r="L8120" i="18"/>
  <c r="M8120" i="18"/>
  <c r="N8120" i="18"/>
  <c r="A8121" i="18"/>
  <c r="B8121" i="18"/>
  <c r="C8121" i="18"/>
  <c r="D8121" i="18"/>
  <c r="E8121" i="18"/>
  <c r="F8121" i="18"/>
  <c r="G8121" i="18"/>
  <c r="Q8121" i="18" s="1"/>
  <c r="H8121" i="18"/>
  <c r="I8121" i="18"/>
  <c r="J8121" i="18"/>
  <c r="K8121" i="18"/>
  <c r="L8121" i="18"/>
  <c r="M8121" i="18"/>
  <c r="N8121" i="18"/>
  <c r="A8122" i="18"/>
  <c r="B8122" i="18"/>
  <c r="C8122" i="18"/>
  <c r="D8122" i="18"/>
  <c r="E8122" i="18"/>
  <c r="F8122" i="18"/>
  <c r="G8122" i="18"/>
  <c r="H8122" i="18"/>
  <c r="I8122" i="18"/>
  <c r="J8122" i="18"/>
  <c r="K8122" i="18"/>
  <c r="L8122" i="18"/>
  <c r="M8122" i="18"/>
  <c r="N8122" i="18"/>
  <c r="A8123" i="18"/>
  <c r="B8123" i="18"/>
  <c r="C8123" i="18"/>
  <c r="D8123" i="18"/>
  <c r="E8123" i="18"/>
  <c r="F8123" i="18"/>
  <c r="G8123" i="18"/>
  <c r="H8123" i="18"/>
  <c r="I8123" i="18"/>
  <c r="J8123" i="18"/>
  <c r="K8123" i="18"/>
  <c r="L8123" i="18"/>
  <c r="M8123" i="18"/>
  <c r="N8123" i="18"/>
  <c r="A8124" i="18"/>
  <c r="B8124" i="18"/>
  <c r="C8124" i="18"/>
  <c r="D8124" i="18"/>
  <c r="E8124" i="18"/>
  <c r="F8124" i="18"/>
  <c r="G8124" i="18"/>
  <c r="H8124" i="18"/>
  <c r="I8124" i="18"/>
  <c r="J8124" i="18"/>
  <c r="K8124" i="18"/>
  <c r="L8124" i="18"/>
  <c r="M8124" i="18"/>
  <c r="N8124" i="18"/>
  <c r="A8125" i="18"/>
  <c r="B8125" i="18"/>
  <c r="C8125" i="18"/>
  <c r="D8125" i="18"/>
  <c r="E8125" i="18"/>
  <c r="F8125" i="18"/>
  <c r="G8125" i="18"/>
  <c r="H8125" i="18"/>
  <c r="I8125" i="18"/>
  <c r="J8125" i="18"/>
  <c r="K8125" i="18"/>
  <c r="L8125" i="18"/>
  <c r="M8125" i="18"/>
  <c r="N8125" i="18"/>
  <c r="A8126" i="18"/>
  <c r="B8126" i="18"/>
  <c r="C8126" i="18"/>
  <c r="D8126" i="18"/>
  <c r="E8126" i="18"/>
  <c r="F8126" i="18"/>
  <c r="G8126" i="18"/>
  <c r="H8126" i="18"/>
  <c r="I8126" i="18"/>
  <c r="J8126" i="18"/>
  <c r="K8126" i="18"/>
  <c r="L8126" i="18"/>
  <c r="M8126" i="18"/>
  <c r="N8126" i="18"/>
  <c r="A8127" i="18"/>
  <c r="B8127" i="18"/>
  <c r="C8127" i="18"/>
  <c r="D8127" i="18"/>
  <c r="E8127" i="18"/>
  <c r="F8127" i="18"/>
  <c r="G8127" i="18"/>
  <c r="H8127" i="18"/>
  <c r="I8127" i="18"/>
  <c r="J8127" i="18"/>
  <c r="K8127" i="18"/>
  <c r="L8127" i="18"/>
  <c r="M8127" i="18"/>
  <c r="N8127" i="18"/>
  <c r="A8128" i="18"/>
  <c r="B8128" i="18"/>
  <c r="C8128" i="18"/>
  <c r="D8128" i="18"/>
  <c r="E8128" i="18"/>
  <c r="F8128" i="18"/>
  <c r="G8128" i="18"/>
  <c r="H8128" i="18"/>
  <c r="I8128" i="18"/>
  <c r="J8128" i="18"/>
  <c r="K8128" i="18"/>
  <c r="L8128" i="18"/>
  <c r="M8128" i="18"/>
  <c r="N8128" i="18"/>
  <c r="A8129" i="18"/>
  <c r="B8129" i="18"/>
  <c r="C8129" i="18"/>
  <c r="D8129" i="18"/>
  <c r="E8129" i="18"/>
  <c r="F8129" i="18"/>
  <c r="G8129" i="18"/>
  <c r="Q8129" i="18" s="1"/>
  <c r="H8129" i="18"/>
  <c r="I8129" i="18"/>
  <c r="J8129" i="18"/>
  <c r="K8129" i="18"/>
  <c r="L8129" i="18"/>
  <c r="M8129" i="18"/>
  <c r="N8129" i="18"/>
  <c r="A8130" i="18"/>
  <c r="B8130" i="18"/>
  <c r="C8130" i="18"/>
  <c r="D8130" i="18"/>
  <c r="E8130" i="18"/>
  <c r="F8130" i="18"/>
  <c r="G8130" i="18"/>
  <c r="H8130" i="18"/>
  <c r="I8130" i="18"/>
  <c r="J8130" i="18"/>
  <c r="K8130" i="18"/>
  <c r="L8130" i="18"/>
  <c r="M8130" i="18"/>
  <c r="N8130" i="18"/>
  <c r="A8131" i="18"/>
  <c r="B8131" i="18"/>
  <c r="C8131" i="18"/>
  <c r="D8131" i="18"/>
  <c r="E8131" i="18"/>
  <c r="F8131" i="18"/>
  <c r="G8131" i="18"/>
  <c r="H8131" i="18"/>
  <c r="I8131" i="18"/>
  <c r="J8131" i="18"/>
  <c r="K8131" i="18"/>
  <c r="L8131" i="18"/>
  <c r="M8131" i="18"/>
  <c r="N8131" i="18"/>
  <c r="A8132" i="18"/>
  <c r="B8132" i="18"/>
  <c r="C8132" i="18"/>
  <c r="D8132" i="18"/>
  <c r="E8132" i="18"/>
  <c r="F8132" i="18"/>
  <c r="G8132" i="18"/>
  <c r="H8132" i="18"/>
  <c r="I8132" i="18"/>
  <c r="J8132" i="18"/>
  <c r="K8132" i="18"/>
  <c r="L8132" i="18"/>
  <c r="M8132" i="18"/>
  <c r="Q8132" i="18" s="1"/>
  <c r="N8132" i="18"/>
  <c r="A8133" i="18"/>
  <c r="B8133" i="18"/>
  <c r="C8133" i="18"/>
  <c r="D8133" i="18"/>
  <c r="E8133" i="18"/>
  <c r="F8133" i="18"/>
  <c r="G8133" i="18"/>
  <c r="H8133" i="18"/>
  <c r="I8133" i="18"/>
  <c r="J8133" i="18"/>
  <c r="K8133" i="18"/>
  <c r="L8133" i="18"/>
  <c r="M8133" i="18"/>
  <c r="N8133" i="18"/>
  <c r="A8134" i="18"/>
  <c r="B8134" i="18"/>
  <c r="C8134" i="18"/>
  <c r="D8134" i="18"/>
  <c r="E8134" i="18"/>
  <c r="F8134" i="18"/>
  <c r="G8134" i="18"/>
  <c r="H8134" i="18"/>
  <c r="I8134" i="18"/>
  <c r="J8134" i="18"/>
  <c r="K8134" i="18"/>
  <c r="L8134" i="18"/>
  <c r="M8134" i="18"/>
  <c r="N8134" i="18"/>
  <c r="A8135" i="18"/>
  <c r="B8135" i="18"/>
  <c r="C8135" i="18"/>
  <c r="D8135" i="18"/>
  <c r="E8135" i="18"/>
  <c r="F8135" i="18"/>
  <c r="G8135" i="18"/>
  <c r="H8135" i="18"/>
  <c r="I8135" i="18"/>
  <c r="J8135" i="18"/>
  <c r="K8135" i="18"/>
  <c r="L8135" i="18"/>
  <c r="M8135" i="18"/>
  <c r="N8135" i="18"/>
  <c r="A8136" i="18"/>
  <c r="B8136" i="18"/>
  <c r="C8136" i="18"/>
  <c r="D8136" i="18"/>
  <c r="E8136" i="18"/>
  <c r="F8136" i="18"/>
  <c r="G8136" i="18"/>
  <c r="H8136" i="18"/>
  <c r="I8136" i="18"/>
  <c r="J8136" i="18"/>
  <c r="K8136" i="18"/>
  <c r="L8136" i="18"/>
  <c r="M8136" i="18"/>
  <c r="N8136" i="18"/>
  <c r="A8137" i="18"/>
  <c r="B8137" i="18"/>
  <c r="C8137" i="18"/>
  <c r="D8137" i="18"/>
  <c r="E8137" i="18"/>
  <c r="F8137" i="18"/>
  <c r="G8137" i="18"/>
  <c r="H8137" i="18"/>
  <c r="I8137" i="18"/>
  <c r="J8137" i="18"/>
  <c r="K8137" i="18"/>
  <c r="L8137" i="18"/>
  <c r="M8137" i="18"/>
  <c r="N8137" i="18"/>
  <c r="A8138" i="18"/>
  <c r="B8138" i="18"/>
  <c r="C8138" i="18"/>
  <c r="D8138" i="18"/>
  <c r="E8138" i="18"/>
  <c r="F8138" i="18"/>
  <c r="G8138" i="18"/>
  <c r="H8138" i="18"/>
  <c r="I8138" i="18"/>
  <c r="J8138" i="18"/>
  <c r="K8138" i="18"/>
  <c r="L8138" i="18"/>
  <c r="M8138" i="18"/>
  <c r="N8138" i="18"/>
  <c r="A8139" i="18"/>
  <c r="B8139" i="18"/>
  <c r="C8139" i="18"/>
  <c r="D8139" i="18"/>
  <c r="E8139" i="18"/>
  <c r="F8139" i="18"/>
  <c r="G8139" i="18"/>
  <c r="H8139" i="18"/>
  <c r="I8139" i="18"/>
  <c r="J8139" i="18"/>
  <c r="K8139" i="18"/>
  <c r="L8139" i="18"/>
  <c r="M8139" i="18"/>
  <c r="N8139" i="18"/>
  <c r="A8140" i="18"/>
  <c r="B8140" i="18"/>
  <c r="C8140" i="18"/>
  <c r="D8140" i="18"/>
  <c r="E8140" i="18"/>
  <c r="F8140" i="18"/>
  <c r="G8140" i="18"/>
  <c r="H8140" i="18"/>
  <c r="I8140" i="18"/>
  <c r="J8140" i="18"/>
  <c r="K8140" i="18"/>
  <c r="L8140" i="18"/>
  <c r="M8140" i="18"/>
  <c r="N8140" i="18"/>
  <c r="A8141" i="18"/>
  <c r="B8141" i="18"/>
  <c r="C8141" i="18"/>
  <c r="D8141" i="18"/>
  <c r="E8141" i="18"/>
  <c r="F8141" i="18"/>
  <c r="G8141" i="18"/>
  <c r="H8141" i="18"/>
  <c r="I8141" i="18"/>
  <c r="J8141" i="18"/>
  <c r="K8141" i="18"/>
  <c r="L8141" i="18"/>
  <c r="M8141" i="18"/>
  <c r="N8141" i="18"/>
  <c r="A8142" i="18"/>
  <c r="B8142" i="18"/>
  <c r="C8142" i="18"/>
  <c r="D8142" i="18"/>
  <c r="E8142" i="18"/>
  <c r="F8142" i="18"/>
  <c r="G8142" i="18"/>
  <c r="H8142" i="18"/>
  <c r="I8142" i="18"/>
  <c r="J8142" i="18"/>
  <c r="K8142" i="18"/>
  <c r="L8142" i="18"/>
  <c r="M8142" i="18"/>
  <c r="N8142" i="18"/>
  <c r="A8143" i="18"/>
  <c r="B8143" i="18"/>
  <c r="C8143" i="18"/>
  <c r="D8143" i="18"/>
  <c r="E8143" i="18"/>
  <c r="F8143" i="18"/>
  <c r="G8143" i="18"/>
  <c r="H8143" i="18"/>
  <c r="I8143" i="18"/>
  <c r="J8143" i="18"/>
  <c r="K8143" i="18"/>
  <c r="L8143" i="18"/>
  <c r="M8143" i="18"/>
  <c r="N8143" i="18"/>
  <c r="A8144" i="18"/>
  <c r="B8144" i="18"/>
  <c r="C8144" i="18"/>
  <c r="D8144" i="18"/>
  <c r="E8144" i="18"/>
  <c r="F8144" i="18"/>
  <c r="G8144" i="18"/>
  <c r="H8144" i="18"/>
  <c r="I8144" i="18"/>
  <c r="J8144" i="18"/>
  <c r="K8144" i="18"/>
  <c r="L8144" i="18"/>
  <c r="M8144" i="18"/>
  <c r="N8144" i="18"/>
  <c r="A8145" i="18"/>
  <c r="B8145" i="18"/>
  <c r="C8145" i="18"/>
  <c r="D8145" i="18"/>
  <c r="E8145" i="18"/>
  <c r="F8145" i="18"/>
  <c r="G8145" i="18"/>
  <c r="H8145" i="18"/>
  <c r="I8145" i="18"/>
  <c r="J8145" i="18"/>
  <c r="K8145" i="18"/>
  <c r="L8145" i="18"/>
  <c r="M8145" i="18"/>
  <c r="N8145" i="18"/>
  <c r="A8146" i="18"/>
  <c r="B8146" i="18"/>
  <c r="C8146" i="18"/>
  <c r="D8146" i="18"/>
  <c r="E8146" i="18"/>
  <c r="F8146" i="18"/>
  <c r="G8146" i="18"/>
  <c r="H8146" i="18"/>
  <c r="I8146" i="18"/>
  <c r="J8146" i="18"/>
  <c r="K8146" i="18"/>
  <c r="L8146" i="18"/>
  <c r="M8146" i="18"/>
  <c r="N8146" i="18"/>
  <c r="A8147" i="18"/>
  <c r="B8147" i="18"/>
  <c r="C8147" i="18"/>
  <c r="D8147" i="18"/>
  <c r="E8147" i="18"/>
  <c r="F8147" i="18"/>
  <c r="G8147" i="18"/>
  <c r="H8147" i="18"/>
  <c r="I8147" i="18"/>
  <c r="J8147" i="18"/>
  <c r="K8147" i="18"/>
  <c r="L8147" i="18"/>
  <c r="M8147" i="18"/>
  <c r="N8147" i="18"/>
  <c r="A8148" i="18"/>
  <c r="B8148" i="18"/>
  <c r="C8148" i="18"/>
  <c r="D8148" i="18"/>
  <c r="E8148" i="18"/>
  <c r="F8148" i="18"/>
  <c r="G8148" i="18"/>
  <c r="H8148" i="18"/>
  <c r="I8148" i="18"/>
  <c r="J8148" i="18"/>
  <c r="K8148" i="18"/>
  <c r="L8148" i="18"/>
  <c r="M8148" i="18"/>
  <c r="N8148" i="18"/>
  <c r="A8149" i="18"/>
  <c r="B8149" i="18"/>
  <c r="C8149" i="18"/>
  <c r="D8149" i="18"/>
  <c r="E8149" i="18"/>
  <c r="F8149" i="18"/>
  <c r="G8149" i="18"/>
  <c r="H8149" i="18"/>
  <c r="I8149" i="18"/>
  <c r="J8149" i="18"/>
  <c r="K8149" i="18"/>
  <c r="L8149" i="18"/>
  <c r="M8149" i="18"/>
  <c r="N8149" i="18"/>
  <c r="A8150" i="18"/>
  <c r="B8150" i="18"/>
  <c r="C8150" i="18"/>
  <c r="D8150" i="18"/>
  <c r="E8150" i="18"/>
  <c r="F8150" i="18"/>
  <c r="G8150" i="18"/>
  <c r="H8150" i="18"/>
  <c r="I8150" i="18"/>
  <c r="J8150" i="18"/>
  <c r="K8150" i="18"/>
  <c r="L8150" i="18"/>
  <c r="M8150" i="18"/>
  <c r="N8150" i="18"/>
  <c r="A8151" i="18"/>
  <c r="B8151" i="18"/>
  <c r="C8151" i="18"/>
  <c r="D8151" i="18"/>
  <c r="E8151" i="18"/>
  <c r="F8151" i="18"/>
  <c r="G8151" i="18"/>
  <c r="H8151" i="18"/>
  <c r="I8151" i="18"/>
  <c r="J8151" i="18"/>
  <c r="K8151" i="18"/>
  <c r="L8151" i="18"/>
  <c r="M8151" i="18"/>
  <c r="N8151" i="18"/>
  <c r="A8152" i="18"/>
  <c r="B8152" i="18"/>
  <c r="C8152" i="18"/>
  <c r="D8152" i="18"/>
  <c r="E8152" i="18"/>
  <c r="F8152" i="18"/>
  <c r="G8152" i="18"/>
  <c r="H8152" i="18"/>
  <c r="I8152" i="18"/>
  <c r="J8152" i="18"/>
  <c r="K8152" i="18"/>
  <c r="L8152" i="18"/>
  <c r="M8152" i="18"/>
  <c r="Q8152" i="18" s="1"/>
  <c r="N8152" i="18"/>
  <c r="A8153" i="18"/>
  <c r="B8153" i="18"/>
  <c r="C8153" i="18"/>
  <c r="D8153" i="18"/>
  <c r="E8153" i="18"/>
  <c r="F8153" i="18"/>
  <c r="G8153" i="18"/>
  <c r="H8153" i="18"/>
  <c r="I8153" i="18"/>
  <c r="J8153" i="18"/>
  <c r="K8153" i="18"/>
  <c r="L8153" i="18"/>
  <c r="M8153" i="18"/>
  <c r="N8153" i="18"/>
  <c r="A8154" i="18"/>
  <c r="B8154" i="18"/>
  <c r="C8154" i="18"/>
  <c r="D8154" i="18"/>
  <c r="E8154" i="18"/>
  <c r="F8154" i="18"/>
  <c r="G8154" i="18"/>
  <c r="H8154" i="18"/>
  <c r="I8154" i="18"/>
  <c r="J8154" i="18"/>
  <c r="K8154" i="18"/>
  <c r="L8154" i="18"/>
  <c r="M8154" i="18"/>
  <c r="N8154" i="18"/>
  <c r="A8155" i="18"/>
  <c r="B8155" i="18"/>
  <c r="C8155" i="18"/>
  <c r="D8155" i="18"/>
  <c r="E8155" i="18"/>
  <c r="F8155" i="18"/>
  <c r="G8155" i="18"/>
  <c r="H8155" i="18"/>
  <c r="I8155" i="18"/>
  <c r="J8155" i="18"/>
  <c r="K8155" i="18"/>
  <c r="L8155" i="18"/>
  <c r="M8155" i="18"/>
  <c r="N8155" i="18"/>
  <c r="A8156" i="18"/>
  <c r="B8156" i="18"/>
  <c r="C8156" i="18"/>
  <c r="D8156" i="18"/>
  <c r="E8156" i="18"/>
  <c r="F8156" i="18"/>
  <c r="G8156" i="18"/>
  <c r="H8156" i="18"/>
  <c r="I8156" i="18"/>
  <c r="J8156" i="18"/>
  <c r="K8156" i="18"/>
  <c r="L8156" i="18"/>
  <c r="M8156" i="18"/>
  <c r="N8156" i="18"/>
  <c r="A8157" i="18"/>
  <c r="B8157" i="18"/>
  <c r="C8157" i="18"/>
  <c r="D8157" i="18"/>
  <c r="E8157" i="18"/>
  <c r="F8157" i="18"/>
  <c r="G8157" i="18"/>
  <c r="H8157" i="18"/>
  <c r="I8157" i="18"/>
  <c r="J8157" i="18"/>
  <c r="K8157" i="18"/>
  <c r="L8157" i="18"/>
  <c r="M8157" i="18"/>
  <c r="N8157" i="18"/>
  <c r="A8158" i="18"/>
  <c r="B8158" i="18"/>
  <c r="C8158" i="18"/>
  <c r="D8158" i="18"/>
  <c r="E8158" i="18"/>
  <c r="F8158" i="18"/>
  <c r="G8158" i="18"/>
  <c r="H8158" i="18"/>
  <c r="I8158" i="18"/>
  <c r="J8158" i="18"/>
  <c r="K8158" i="18"/>
  <c r="L8158" i="18"/>
  <c r="M8158" i="18"/>
  <c r="N8158" i="18"/>
  <c r="A8159" i="18"/>
  <c r="B8159" i="18"/>
  <c r="C8159" i="18"/>
  <c r="D8159" i="18"/>
  <c r="E8159" i="18"/>
  <c r="F8159" i="18"/>
  <c r="G8159" i="18"/>
  <c r="H8159" i="18"/>
  <c r="I8159" i="18"/>
  <c r="J8159" i="18"/>
  <c r="K8159" i="18"/>
  <c r="L8159" i="18"/>
  <c r="M8159" i="18"/>
  <c r="N8159" i="18"/>
  <c r="A8160" i="18"/>
  <c r="B8160" i="18"/>
  <c r="C8160" i="18"/>
  <c r="D8160" i="18"/>
  <c r="E8160" i="18"/>
  <c r="F8160" i="18"/>
  <c r="G8160" i="18"/>
  <c r="H8160" i="18"/>
  <c r="I8160" i="18"/>
  <c r="J8160" i="18"/>
  <c r="K8160" i="18"/>
  <c r="L8160" i="18"/>
  <c r="M8160" i="18"/>
  <c r="N8160" i="18"/>
  <c r="A8161" i="18"/>
  <c r="B8161" i="18"/>
  <c r="C8161" i="18"/>
  <c r="D8161" i="18"/>
  <c r="E8161" i="18"/>
  <c r="F8161" i="18"/>
  <c r="G8161" i="18"/>
  <c r="H8161" i="18"/>
  <c r="I8161" i="18"/>
  <c r="J8161" i="18"/>
  <c r="K8161" i="18"/>
  <c r="L8161" i="18"/>
  <c r="M8161" i="18"/>
  <c r="N8161" i="18"/>
  <c r="A8162" i="18"/>
  <c r="B8162" i="18"/>
  <c r="C8162" i="18"/>
  <c r="D8162" i="18"/>
  <c r="E8162" i="18"/>
  <c r="F8162" i="18"/>
  <c r="G8162" i="18"/>
  <c r="H8162" i="18"/>
  <c r="I8162" i="18"/>
  <c r="J8162" i="18"/>
  <c r="K8162" i="18"/>
  <c r="L8162" i="18"/>
  <c r="M8162" i="18"/>
  <c r="N8162" i="18"/>
  <c r="A8163" i="18"/>
  <c r="B8163" i="18"/>
  <c r="C8163" i="18"/>
  <c r="D8163" i="18"/>
  <c r="E8163" i="18"/>
  <c r="F8163" i="18"/>
  <c r="G8163" i="18"/>
  <c r="H8163" i="18"/>
  <c r="I8163" i="18"/>
  <c r="J8163" i="18"/>
  <c r="K8163" i="18"/>
  <c r="L8163" i="18"/>
  <c r="M8163" i="18"/>
  <c r="N8163" i="18"/>
  <c r="A8164" i="18"/>
  <c r="B8164" i="18"/>
  <c r="C8164" i="18"/>
  <c r="D8164" i="18"/>
  <c r="E8164" i="18"/>
  <c r="F8164" i="18"/>
  <c r="G8164" i="18"/>
  <c r="H8164" i="18"/>
  <c r="I8164" i="18"/>
  <c r="J8164" i="18"/>
  <c r="K8164" i="18"/>
  <c r="L8164" i="18"/>
  <c r="M8164" i="18"/>
  <c r="N8164" i="18"/>
  <c r="A8165" i="18"/>
  <c r="B8165" i="18"/>
  <c r="C8165" i="18"/>
  <c r="D8165" i="18"/>
  <c r="E8165" i="18"/>
  <c r="F8165" i="18"/>
  <c r="G8165" i="18"/>
  <c r="H8165" i="18"/>
  <c r="I8165" i="18"/>
  <c r="J8165" i="18"/>
  <c r="K8165" i="18"/>
  <c r="L8165" i="18"/>
  <c r="M8165" i="18"/>
  <c r="N8165" i="18"/>
  <c r="A8166" i="18"/>
  <c r="B8166" i="18"/>
  <c r="C8166" i="18"/>
  <c r="D8166" i="18"/>
  <c r="E8166" i="18"/>
  <c r="F8166" i="18"/>
  <c r="G8166" i="18"/>
  <c r="H8166" i="18"/>
  <c r="I8166" i="18"/>
  <c r="J8166" i="18"/>
  <c r="K8166" i="18"/>
  <c r="L8166" i="18"/>
  <c r="M8166" i="18"/>
  <c r="N8166" i="18"/>
  <c r="A8167" i="18"/>
  <c r="B8167" i="18"/>
  <c r="C8167" i="18"/>
  <c r="D8167" i="18"/>
  <c r="E8167" i="18"/>
  <c r="F8167" i="18"/>
  <c r="G8167" i="18"/>
  <c r="H8167" i="18"/>
  <c r="I8167" i="18"/>
  <c r="J8167" i="18"/>
  <c r="K8167" i="18"/>
  <c r="L8167" i="18"/>
  <c r="M8167" i="18"/>
  <c r="N8167" i="18"/>
  <c r="A8168" i="18"/>
  <c r="B8168" i="18"/>
  <c r="C8168" i="18"/>
  <c r="D8168" i="18"/>
  <c r="E8168" i="18"/>
  <c r="F8168" i="18"/>
  <c r="G8168" i="18"/>
  <c r="H8168" i="18"/>
  <c r="I8168" i="18"/>
  <c r="J8168" i="18"/>
  <c r="K8168" i="18"/>
  <c r="L8168" i="18"/>
  <c r="M8168" i="18"/>
  <c r="N8168" i="18"/>
  <c r="A8169" i="18"/>
  <c r="B8169" i="18"/>
  <c r="C8169" i="18"/>
  <c r="D8169" i="18"/>
  <c r="E8169" i="18"/>
  <c r="F8169" i="18"/>
  <c r="G8169" i="18"/>
  <c r="H8169" i="18"/>
  <c r="I8169" i="18"/>
  <c r="J8169" i="18"/>
  <c r="K8169" i="18"/>
  <c r="L8169" i="18"/>
  <c r="M8169" i="18"/>
  <c r="N8169" i="18"/>
  <c r="A8170" i="18"/>
  <c r="B8170" i="18"/>
  <c r="C8170" i="18"/>
  <c r="D8170" i="18"/>
  <c r="E8170" i="18"/>
  <c r="F8170" i="18"/>
  <c r="G8170" i="18"/>
  <c r="H8170" i="18"/>
  <c r="I8170" i="18"/>
  <c r="J8170" i="18"/>
  <c r="K8170" i="18"/>
  <c r="L8170" i="18"/>
  <c r="M8170" i="18"/>
  <c r="N8170" i="18"/>
  <c r="A8171" i="18"/>
  <c r="B8171" i="18"/>
  <c r="C8171" i="18"/>
  <c r="D8171" i="18"/>
  <c r="E8171" i="18"/>
  <c r="F8171" i="18"/>
  <c r="G8171" i="18"/>
  <c r="H8171" i="18"/>
  <c r="I8171" i="18"/>
  <c r="J8171" i="18"/>
  <c r="K8171" i="18"/>
  <c r="L8171" i="18"/>
  <c r="M8171" i="18"/>
  <c r="N8171" i="18"/>
  <c r="A8172" i="18"/>
  <c r="B8172" i="18"/>
  <c r="C8172" i="18"/>
  <c r="D8172" i="18"/>
  <c r="E8172" i="18"/>
  <c r="F8172" i="18"/>
  <c r="G8172" i="18"/>
  <c r="H8172" i="18"/>
  <c r="I8172" i="18"/>
  <c r="J8172" i="18"/>
  <c r="K8172" i="18"/>
  <c r="L8172" i="18"/>
  <c r="M8172" i="18"/>
  <c r="N8172" i="18"/>
  <c r="A8173" i="18"/>
  <c r="B8173" i="18"/>
  <c r="C8173" i="18"/>
  <c r="D8173" i="18"/>
  <c r="E8173" i="18"/>
  <c r="F8173" i="18"/>
  <c r="G8173" i="18"/>
  <c r="H8173" i="18"/>
  <c r="I8173" i="18"/>
  <c r="J8173" i="18"/>
  <c r="K8173" i="18"/>
  <c r="L8173" i="18"/>
  <c r="M8173" i="18"/>
  <c r="N8173" i="18"/>
  <c r="A8174" i="18"/>
  <c r="B8174" i="18"/>
  <c r="C8174" i="18"/>
  <c r="D8174" i="18"/>
  <c r="E8174" i="18"/>
  <c r="F8174" i="18"/>
  <c r="G8174" i="18"/>
  <c r="H8174" i="18"/>
  <c r="I8174" i="18"/>
  <c r="J8174" i="18"/>
  <c r="K8174" i="18"/>
  <c r="L8174" i="18"/>
  <c r="M8174" i="18"/>
  <c r="N8174" i="18"/>
  <c r="A8175" i="18"/>
  <c r="B8175" i="18"/>
  <c r="C8175" i="18"/>
  <c r="D8175" i="18"/>
  <c r="E8175" i="18"/>
  <c r="F8175" i="18"/>
  <c r="G8175" i="18"/>
  <c r="H8175" i="18"/>
  <c r="I8175" i="18"/>
  <c r="J8175" i="18"/>
  <c r="K8175" i="18"/>
  <c r="L8175" i="18"/>
  <c r="M8175" i="18"/>
  <c r="N8175" i="18"/>
  <c r="A8176" i="18"/>
  <c r="B8176" i="18"/>
  <c r="C8176" i="18"/>
  <c r="D8176" i="18"/>
  <c r="E8176" i="18"/>
  <c r="F8176" i="18"/>
  <c r="G8176" i="18"/>
  <c r="H8176" i="18"/>
  <c r="I8176" i="18"/>
  <c r="J8176" i="18"/>
  <c r="K8176" i="18"/>
  <c r="L8176" i="18"/>
  <c r="M8176" i="18"/>
  <c r="N8176" i="18"/>
  <c r="A8177" i="18"/>
  <c r="B8177" i="18"/>
  <c r="C8177" i="18"/>
  <c r="D8177" i="18"/>
  <c r="E8177" i="18"/>
  <c r="F8177" i="18"/>
  <c r="G8177" i="18"/>
  <c r="H8177" i="18"/>
  <c r="I8177" i="18"/>
  <c r="J8177" i="18"/>
  <c r="K8177" i="18"/>
  <c r="L8177" i="18"/>
  <c r="M8177" i="18"/>
  <c r="N8177" i="18"/>
  <c r="A8178" i="18"/>
  <c r="B8178" i="18"/>
  <c r="C8178" i="18"/>
  <c r="D8178" i="18"/>
  <c r="E8178" i="18"/>
  <c r="F8178" i="18"/>
  <c r="G8178" i="18"/>
  <c r="H8178" i="18"/>
  <c r="I8178" i="18"/>
  <c r="J8178" i="18"/>
  <c r="K8178" i="18"/>
  <c r="L8178" i="18"/>
  <c r="M8178" i="18"/>
  <c r="N8178" i="18"/>
  <c r="A8179" i="18"/>
  <c r="B8179" i="18"/>
  <c r="C8179" i="18"/>
  <c r="D8179" i="18"/>
  <c r="E8179" i="18"/>
  <c r="F8179" i="18"/>
  <c r="G8179" i="18"/>
  <c r="H8179" i="18"/>
  <c r="I8179" i="18"/>
  <c r="J8179" i="18"/>
  <c r="K8179" i="18"/>
  <c r="L8179" i="18"/>
  <c r="M8179" i="18"/>
  <c r="N8179" i="18"/>
  <c r="A8180" i="18"/>
  <c r="B8180" i="18"/>
  <c r="C8180" i="18"/>
  <c r="D8180" i="18"/>
  <c r="E8180" i="18"/>
  <c r="F8180" i="18"/>
  <c r="G8180" i="18"/>
  <c r="H8180" i="18"/>
  <c r="I8180" i="18"/>
  <c r="J8180" i="18"/>
  <c r="K8180" i="18"/>
  <c r="L8180" i="18"/>
  <c r="M8180" i="18"/>
  <c r="N8180" i="18"/>
  <c r="A8181" i="18"/>
  <c r="B8181" i="18"/>
  <c r="C8181" i="18"/>
  <c r="D8181" i="18"/>
  <c r="E8181" i="18"/>
  <c r="F8181" i="18"/>
  <c r="G8181" i="18"/>
  <c r="H8181" i="18"/>
  <c r="I8181" i="18"/>
  <c r="J8181" i="18"/>
  <c r="K8181" i="18"/>
  <c r="L8181" i="18"/>
  <c r="M8181" i="18"/>
  <c r="N8181" i="18"/>
  <c r="A8182" i="18"/>
  <c r="B8182" i="18"/>
  <c r="C8182" i="18"/>
  <c r="D8182" i="18"/>
  <c r="E8182" i="18"/>
  <c r="F8182" i="18"/>
  <c r="G8182" i="18"/>
  <c r="H8182" i="18"/>
  <c r="I8182" i="18"/>
  <c r="J8182" i="18"/>
  <c r="K8182" i="18"/>
  <c r="L8182" i="18"/>
  <c r="M8182" i="18"/>
  <c r="N8182" i="18"/>
  <c r="A8183" i="18"/>
  <c r="B8183" i="18"/>
  <c r="C8183" i="18"/>
  <c r="D8183" i="18"/>
  <c r="E8183" i="18"/>
  <c r="F8183" i="18"/>
  <c r="G8183" i="18"/>
  <c r="H8183" i="18"/>
  <c r="I8183" i="18"/>
  <c r="J8183" i="18"/>
  <c r="K8183" i="18"/>
  <c r="L8183" i="18"/>
  <c r="M8183" i="18"/>
  <c r="N8183" i="18"/>
  <c r="A8184" i="18"/>
  <c r="B8184" i="18"/>
  <c r="C8184" i="18"/>
  <c r="D8184" i="18"/>
  <c r="E8184" i="18"/>
  <c r="F8184" i="18"/>
  <c r="G8184" i="18"/>
  <c r="Q8184" i="18" s="1"/>
  <c r="H8184" i="18"/>
  <c r="I8184" i="18"/>
  <c r="J8184" i="18"/>
  <c r="K8184" i="18"/>
  <c r="L8184" i="18"/>
  <c r="M8184" i="18"/>
  <c r="N8184" i="18"/>
  <c r="A8185" i="18"/>
  <c r="B8185" i="18"/>
  <c r="C8185" i="18"/>
  <c r="D8185" i="18"/>
  <c r="E8185" i="18"/>
  <c r="F8185" i="18"/>
  <c r="G8185" i="18"/>
  <c r="H8185" i="18"/>
  <c r="I8185" i="18"/>
  <c r="J8185" i="18"/>
  <c r="K8185" i="18"/>
  <c r="L8185" i="18"/>
  <c r="M8185" i="18"/>
  <c r="N8185" i="18"/>
  <c r="A8186" i="18"/>
  <c r="B8186" i="18"/>
  <c r="C8186" i="18"/>
  <c r="D8186" i="18"/>
  <c r="E8186" i="18"/>
  <c r="F8186" i="18"/>
  <c r="G8186" i="18"/>
  <c r="H8186" i="18"/>
  <c r="I8186" i="18"/>
  <c r="J8186" i="18"/>
  <c r="K8186" i="18"/>
  <c r="L8186" i="18"/>
  <c r="M8186" i="18"/>
  <c r="N8186" i="18"/>
  <c r="A8187" i="18"/>
  <c r="B8187" i="18"/>
  <c r="C8187" i="18"/>
  <c r="D8187" i="18"/>
  <c r="E8187" i="18"/>
  <c r="F8187" i="18"/>
  <c r="G8187" i="18"/>
  <c r="H8187" i="18"/>
  <c r="I8187" i="18"/>
  <c r="J8187" i="18"/>
  <c r="K8187" i="18"/>
  <c r="L8187" i="18"/>
  <c r="M8187" i="18"/>
  <c r="N8187" i="18"/>
  <c r="A8188" i="18"/>
  <c r="B8188" i="18"/>
  <c r="C8188" i="18"/>
  <c r="D8188" i="18"/>
  <c r="E8188" i="18"/>
  <c r="F8188" i="18"/>
  <c r="G8188" i="18"/>
  <c r="H8188" i="18"/>
  <c r="I8188" i="18"/>
  <c r="J8188" i="18"/>
  <c r="K8188" i="18"/>
  <c r="L8188" i="18"/>
  <c r="M8188" i="18"/>
  <c r="N8188" i="18"/>
  <c r="Q8188" i="18"/>
  <c r="A8189" i="18"/>
  <c r="B8189" i="18"/>
  <c r="C8189" i="18"/>
  <c r="D8189" i="18"/>
  <c r="E8189" i="18"/>
  <c r="F8189" i="18"/>
  <c r="G8189" i="18"/>
  <c r="H8189" i="18"/>
  <c r="I8189" i="18"/>
  <c r="J8189" i="18"/>
  <c r="K8189" i="18"/>
  <c r="L8189" i="18"/>
  <c r="M8189" i="18"/>
  <c r="N8189" i="18"/>
  <c r="A8190" i="18"/>
  <c r="B8190" i="18"/>
  <c r="C8190" i="18"/>
  <c r="D8190" i="18"/>
  <c r="E8190" i="18"/>
  <c r="F8190" i="18"/>
  <c r="G8190" i="18"/>
  <c r="Q8190" i="18" s="1"/>
  <c r="H8190" i="18"/>
  <c r="I8190" i="18"/>
  <c r="J8190" i="18"/>
  <c r="K8190" i="18"/>
  <c r="L8190" i="18"/>
  <c r="M8190" i="18"/>
  <c r="N8190" i="18"/>
  <c r="A8191" i="18"/>
  <c r="B8191" i="18"/>
  <c r="C8191" i="18"/>
  <c r="D8191" i="18"/>
  <c r="E8191" i="18"/>
  <c r="F8191" i="18"/>
  <c r="G8191" i="18"/>
  <c r="H8191" i="18"/>
  <c r="I8191" i="18"/>
  <c r="J8191" i="18"/>
  <c r="K8191" i="18"/>
  <c r="L8191" i="18"/>
  <c r="M8191" i="18"/>
  <c r="N8191" i="18"/>
  <c r="A8192" i="18"/>
  <c r="B8192" i="18"/>
  <c r="C8192" i="18"/>
  <c r="D8192" i="18"/>
  <c r="E8192" i="18"/>
  <c r="F8192" i="18"/>
  <c r="G8192" i="18"/>
  <c r="H8192" i="18"/>
  <c r="I8192" i="18"/>
  <c r="J8192" i="18"/>
  <c r="K8192" i="18"/>
  <c r="L8192" i="18"/>
  <c r="M8192" i="18"/>
  <c r="N8192" i="18"/>
  <c r="A8193" i="18"/>
  <c r="B8193" i="18"/>
  <c r="C8193" i="18"/>
  <c r="D8193" i="18"/>
  <c r="E8193" i="18"/>
  <c r="F8193" i="18"/>
  <c r="G8193" i="18"/>
  <c r="H8193" i="18"/>
  <c r="I8193" i="18"/>
  <c r="J8193" i="18"/>
  <c r="K8193" i="18"/>
  <c r="L8193" i="18"/>
  <c r="M8193" i="18"/>
  <c r="Q8193" i="18" s="1"/>
  <c r="N8193" i="18"/>
  <c r="A8194" i="18"/>
  <c r="B8194" i="18"/>
  <c r="C8194" i="18"/>
  <c r="D8194" i="18"/>
  <c r="E8194" i="18"/>
  <c r="F8194" i="18"/>
  <c r="G8194" i="18"/>
  <c r="H8194" i="18"/>
  <c r="I8194" i="18"/>
  <c r="J8194" i="18"/>
  <c r="K8194" i="18"/>
  <c r="L8194" i="18"/>
  <c r="M8194" i="18"/>
  <c r="N8194" i="18"/>
  <c r="A8195" i="18"/>
  <c r="B8195" i="18"/>
  <c r="C8195" i="18"/>
  <c r="D8195" i="18"/>
  <c r="E8195" i="18"/>
  <c r="F8195" i="18"/>
  <c r="G8195" i="18"/>
  <c r="H8195" i="18"/>
  <c r="I8195" i="18"/>
  <c r="J8195" i="18"/>
  <c r="K8195" i="18"/>
  <c r="L8195" i="18"/>
  <c r="M8195" i="18"/>
  <c r="N8195" i="18"/>
  <c r="A8196" i="18"/>
  <c r="B8196" i="18"/>
  <c r="C8196" i="18"/>
  <c r="D8196" i="18"/>
  <c r="E8196" i="18"/>
  <c r="F8196" i="18"/>
  <c r="G8196" i="18"/>
  <c r="H8196" i="18"/>
  <c r="I8196" i="18"/>
  <c r="J8196" i="18"/>
  <c r="K8196" i="18"/>
  <c r="L8196" i="18"/>
  <c r="M8196" i="18"/>
  <c r="N8196" i="18"/>
  <c r="A8197" i="18"/>
  <c r="B8197" i="18"/>
  <c r="C8197" i="18"/>
  <c r="D8197" i="18"/>
  <c r="E8197" i="18"/>
  <c r="F8197" i="18"/>
  <c r="G8197" i="18"/>
  <c r="H8197" i="18"/>
  <c r="I8197" i="18"/>
  <c r="J8197" i="18"/>
  <c r="K8197" i="18"/>
  <c r="L8197" i="18"/>
  <c r="M8197" i="18"/>
  <c r="Q8197" i="18" s="1"/>
  <c r="N8197" i="18"/>
  <c r="A8198" i="18"/>
  <c r="B8198" i="18"/>
  <c r="C8198" i="18"/>
  <c r="D8198" i="18"/>
  <c r="E8198" i="18"/>
  <c r="F8198" i="18"/>
  <c r="G8198" i="18"/>
  <c r="H8198" i="18"/>
  <c r="I8198" i="18"/>
  <c r="J8198" i="18"/>
  <c r="K8198" i="18"/>
  <c r="L8198" i="18"/>
  <c r="M8198" i="18"/>
  <c r="N8198" i="18"/>
  <c r="A8199" i="18"/>
  <c r="B8199" i="18"/>
  <c r="C8199" i="18"/>
  <c r="D8199" i="18"/>
  <c r="E8199" i="18"/>
  <c r="F8199" i="18"/>
  <c r="G8199" i="18"/>
  <c r="H8199" i="18"/>
  <c r="I8199" i="18"/>
  <c r="J8199" i="18"/>
  <c r="K8199" i="18"/>
  <c r="L8199" i="18"/>
  <c r="M8199" i="18"/>
  <c r="N8199" i="18"/>
  <c r="A8200" i="18"/>
  <c r="B8200" i="18"/>
  <c r="C8200" i="18"/>
  <c r="D8200" i="18"/>
  <c r="E8200" i="18"/>
  <c r="F8200" i="18"/>
  <c r="G8200" i="18"/>
  <c r="H8200" i="18"/>
  <c r="I8200" i="18"/>
  <c r="J8200" i="18"/>
  <c r="K8200" i="18"/>
  <c r="L8200" i="18"/>
  <c r="M8200" i="18"/>
  <c r="N8200" i="18"/>
  <c r="A8201" i="18"/>
  <c r="B8201" i="18"/>
  <c r="C8201" i="18"/>
  <c r="D8201" i="18"/>
  <c r="E8201" i="18"/>
  <c r="F8201" i="18"/>
  <c r="G8201" i="18"/>
  <c r="H8201" i="18"/>
  <c r="I8201" i="18"/>
  <c r="J8201" i="18"/>
  <c r="K8201" i="18"/>
  <c r="L8201" i="18"/>
  <c r="M8201" i="18"/>
  <c r="N8201" i="18"/>
  <c r="A8202" i="18"/>
  <c r="B8202" i="18"/>
  <c r="C8202" i="18"/>
  <c r="D8202" i="18"/>
  <c r="E8202" i="18"/>
  <c r="F8202" i="18"/>
  <c r="G8202" i="18"/>
  <c r="H8202" i="18"/>
  <c r="I8202" i="18"/>
  <c r="J8202" i="18"/>
  <c r="K8202" i="18"/>
  <c r="L8202" i="18"/>
  <c r="M8202" i="18"/>
  <c r="N8202" i="18"/>
  <c r="A8203" i="18"/>
  <c r="B8203" i="18"/>
  <c r="C8203" i="18"/>
  <c r="D8203" i="18"/>
  <c r="E8203" i="18"/>
  <c r="F8203" i="18"/>
  <c r="G8203" i="18"/>
  <c r="H8203" i="18"/>
  <c r="I8203" i="18"/>
  <c r="J8203" i="18"/>
  <c r="K8203" i="18"/>
  <c r="L8203" i="18"/>
  <c r="M8203" i="18"/>
  <c r="N8203" i="18"/>
  <c r="A8204" i="18"/>
  <c r="B8204" i="18"/>
  <c r="C8204" i="18"/>
  <c r="D8204" i="18"/>
  <c r="E8204" i="18"/>
  <c r="F8204" i="18"/>
  <c r="G8204" i="18"/>
  <c r="H8204" i="18"/>
  <c r="I8204" i="18"/>
  <c r="J8204" i="18"/>
  <c r="K8204" i="18"/>
  <c r="L8204" i="18"/>
  <c r="M8204" i="18"/>
  <c r="N8204" i="18"/>
  <c r="A8205" i="18"/>
  <c r="B8205" i="18"/>
  <c r="C8205" i="18"/>
  <c r="D8205" i="18"/>
  <c r="E8205" i="18"/>
  <c r="F8205" i="18"/>
  <c r="G8205" i="18"/>
  <c r="H8205" i="18"/>
  <c r="I8205" i="18"/>
  <c r="J8205" i="18"/>
  <c r="K8205" i="18"/>
  <c r="L8205" i="18"/>
  <c r="M8205" i="18"/>
  <c r="Q8205" i="18" s="1"/>
  <c r="N8205" i="18"/>
  <c r="A8206" i="18"/>
  <c r="B8206" i="18"/>
  <c r="C8206" i="18"/>
  <c r="D8206" i="18"/>
  <c r="E8206" i="18"/>
  <c r="F8206" i="18"/>
  <c r="G8206" i="18"/>
  <c r="H8206" i="18"/>
  <c r="I8206" i="18"/>
  <c r="J8206" i="18"/>
  <c r="K8206" i="18"/>
  <c r="L8206" i="18"/>
  <c r="M8206" i="18"/>
  <c r="N8206" i="18"/>
  <c r="A8207" i="18"/>
  <c r="B8207" i="18"/>
  <c r="C8207" i="18"/>
  <c r="D8207" i="18"/>
  <c r="E8207" i="18"/>
  <c r="F8207" i="18"/>
  <c r="G8207" i="18"/>
  <c r="H8207" i="18"/>
  <c r="I8207" i="18"/>
  <c r="J8207" i="18"/>
  <c r="K8207" i="18"/>
  <c r="L8207" i="18"/>
  <c r="M8207" i="18"/>
  <c r="N8207" i="18"/>
  <c r="A8208" i="18"/>
  <c r="B8208" i="18"/>
  <c r="C8208" i="18"/>
  <c r="D8208" i="18"/>
  <c r="E8208" i="18"/>
  <c r="F8208" i="18"/>
  <c r="G8208" i="18"/>
  <c r="H8208" i="18"/>
  <c r="I8208" i="18"/>
  <c r="J8208" i="18"/>
  <c r="K8208" i="18"/>
  <c r="L8208" i="18"/>
  <c r="M8208" i="18"/>
  <c r="N8208" i="18"/>
  <c r="A8209" i="18"/>
  <c r="B8209" i="18"/>
  <c r="C8209" i="18"/>
  <c r="D8209" i="18"/>
  <c r="E8209" i="18"/>
  <c r="F8209" i="18"/>
  <c r="G8209" i="18"/>
  <c r="H8209" i="18"/>
  <c r="I8209" i="18"/>
  <c r="J8209" i="18"/>
  <c r="K8209" i="18"/>
  <c r="L8209" i="18"/>
  <c r="M8209" i="18"/>
  <c r="Q8209" i="18" s="1"/>
  <c r="N8209" i="18"/>
  <c r="A8210" i="18"/>
  <c r="B8210" i="18"/>
  <c r="C8210" i="18"/>
  <c r="D8210" i="18"/>
  <c r="E8210" i="18"/>
  <c r="F8210" i="18"/>
  <c r="G8210" i="18"/>
  <c r="H8210" i="18"/>
  <c r="I8210" i="18"/>
  <c r="J8210" i="18"/>
  <c r="K8210" i="18"/>
  <c r="L8210" i="18"/>
  <c r="M8210" i="18"/>
  <c r="N8210" i="18"/>
  <c r="A8211" i="18"/>
  <c r="B8211" i="18"/>
  <c r="C8211" i="18"/>
  <c r="D8211" i="18"/>
  <c r="E8211" i="18"/>
  <c r="F8211" i="18"/>
  <c r="G8211" i="18"/>
  <c r="H8211" i="18"/>
  <c r="I8211" i="18"/>
  <c r="J8211" i="18"/>
  <c r="K8211" i="18"/>
  <c r="L8211" i="18"/>
  <c r="M8211" i="18"/>
  <c r="N8211" i="18"/>
  <c r="A8212" i="18"/>
  <c r="B8212" i="18"/>
  <c r="C8212" i="18"/>
  <c r="D8212" i="18"/>
  <c r="E8212" i="18"/>
  <c r="F8212" i="18"/>
  <c r="G8212" i="18"/>
  <c r="Q8212" i="18" s="1"/>
  <c r="H8212" i="18"/>
  <c r="I8212" i="18"/>
  <c r="J8212" i="18"/>
  <c r="K8212" i="18"/>
  <c r="L8212" i="18"/>
  <c r="M8212" i="18"/>
  <c r="N8212" i="18"/>
  <c r="A8213" i="18"/>
  <c r="B8213" i="18"/>
  <c r="C8213" i="18"/>
  <c r="D8213" i="18"/>
  <c r="E8213" i="18"/>
  <c r="F8213" i="18"/>
  <c r="G8213" i="18"/>
  <c r="H8213" i="18"/>
  <c r="I8213" i="18"/>
  <c r="J8213" i="18"/>
  <c r="K8213" i="18"/>
  <c r="L8213" i="18"/>
  <c r="M8213" i="18"/>
  <c r="N8213" i="18"/>
  <c r="A8214" i="18"/>
  <c r="B8214" i="18"/>
  <c r="C8214" i="18"/>
  <c r="D8214" i="18"/>
  <c r="E8214" i="18"/>
  <c r="F8214" i="18"/>
  <c r="G8214" i="18"/>
  <c r="H8214" i="18"/>
  <c r="I8214" i="18"/>
  <c r="J8214" i="18"/>
  <c r="K8214" i="18"/>
  <c r="L8214" i="18"/>
  <c r="M8214" i="18"/>
  <c r="N8214" i="18"/>
  <c r="A8215" i="18"/>
  <c r="B8215" i="18"/>
  <c r="C8215" i="18"/>
  <c r="D8215" i="18"/>
  <c r="E8215" i="18"/>
  <c r="F8215" i="18"/>
  <c r="G8215" i="18"/>
  <c r="H8215" i="18"/>
  <c r="I8215" i="18"/>
  <c r="J8215" i="18"/>
  <c r="K8215" i="18"/>
  <c r="L8215" i="18"/>
  <c r="M8215" i="18"/>
  <c r="N8215" i="18"/>
  <c r="A8216" i="18"/>
  <c r="B8216" i="18"/>
  <c r="C8216" i="18"/>
  <c r="D8216" i="18"/>
  <c r="E8216" i="18"/>
  <c r="F8216" i="18"/>
  <c r="G8216" i="18"/>
  <c r="Q8216" i="18" s="1"/>
  <c r="H8216" i="18"/>
  <c r="I8216" i="18"/>
  <c r="J8216" i="18"/>
  <c r="K8216" i="18"/>
  <c r="L8216" i="18"/>
  <c r="M8216" i="18"/>
  <c r="N8216" i="18"/>
  <c r="A8217" i="18"/>
  <c r="B8217" i="18"/>
  <c r="C8217" i="18"/>
  <c r="D8217" i="18"/>
  <c r="E8217" i="18"/>
  <c r="F8217" i="18"/>
  <c r="G8217" i="18"/>
  <c r="H8217" i="18"/>
  <c r="I8217" i="18"/>
  <c r="J8217" i="18"/>
  <c r="K8217" i="18"/>
  <c r="L8217" i="18"/>
  <c r="M8217" i="18"/>
  <c r="N8217" i="18"/>
  <c r="A8218" i="18"/>
  <c r="B8218" i="18"/>
  <c r="C8218" i="18"/>
  <c r="D8218" i="18"/>
  <c r="E8218" i="18"/>
  <c r="F8218" i="18"/>
  <c r="G8218" i="18"/>
  <c r="Q8218" i="18" s="1"/>
  <c r="H8218" i="18"/>
  <c r="I8218" i="18"/>
  <c r="J8218" i="18"/>
  <c r="K8218" i="18"/>
  <c r="L8218" i="18"/>
  <c r="M8218" i="18"/>
  <c r="N8218" i="18"/>
  <c r="A8219" i="18"/>
  <c r="B8219" i="18"/>
  <c r="C8219" i="18"/>
  <c r="D8219" i="18"/>
  <c r="E8219" i="18"/>
  <c r="F8219" i="18"/>
  <c r="G8219" i="18"/>
  <c r="H8219" i="18"/>
  <c r="I8219" i="18"/>
  <c r="J8219" i="18"/>
  <c r="K8219" i="18"/>
  <c r="L8219" i="18"/>
  <c r="M8219" i="18"/>
  <c r="N8219" i="18"/>
  <c r="A8220" i="18"/>
  <c r="B8220" i="18"/>
  <c r="C8220" i="18"/>
  <c r="D8220" i="18"/>
  <c r="E8220" i="18"/>
  <c r="F8220" i="18"/>
  <c r="G8220" i="18"/>
  <c r="H8220" i="18"/>
  <c r="I8220" i="18"/>
  <c r="J8220" i="18"/>
  <c r="K8220" i="18"/>
  <c r="L8220" i="18"/>
  <c r="M8220" i="18"/>
  <c r="N8220" i="18"/>
  <c r="Q8220" i="18"/>
  <c r="A8221" i="18"/>
  <c r="B8221" i="18"/>
  <c r="C8221" i="18"/>
  <c r="D8221" i="18"/>
  <c r="E8221" i="18"/>
  <c r="F8221" i="18"/>
  <c r="G8221" i="18"/>
  <c r="H8221" i="18"/>
  <c r="I8221" i="18"/>
  <c r="J8221" i="18"/>
  <c r="K8221" i="18"/>
  <c r="L8221" i="18"/>
  <c r="M8221" i="18"/>
  <c r="N8221" i="18"/>
  <c r="A8222" i="18"/>
  <c r="B8222" i="18"/>
  <c r="C8222" i="18"/>
  <c r="D8222" i="18"/>
  <c r="E8222" i="18"/>
  <c r="F8222" i="18"/>
  <c r="G8222" i="18"/>
  <c r="H8222" i="18"/>
  <c r="I8222" i="18"/>
  <c r="J8222" i="18"/>
  <c r="K8222" i="18"/>
  <c r="L8222" i="18"/>
  <c r="M8222" i="18"/>
  <c r="N8222" i="18"/>
  <c r="A8223" i="18"/>
  <c r="B8223" i="18"/>
  <c r="C8223" i="18"/>
  <c r="D8223" i="18"/>
  <c r="E8223" i="18"/>
  <c r="F8223" i="18"/>
  <c r="G8223" i="18"/>
  <c r="H8223" i="18"/>
  <c r="I8223" i="18"/>
  <c r="J8223" i="18"/>
  <c r="K8223" i="18"/>
  <c r="L8223" i="18"/>
  <c r="M8223" i="18"/>
  <c r="N8223" i="18"/>
  <c r="A8224" i="18"/>
  <c r="B8224" i="18"/>
  <c r="C8224" i="18"/>
  <c r="D8224" i="18"/>
  <c r="E8224" i="18"/>
  <c r="F8224" i="18"/>
  <c r="G8224" i="18"/>
  <c r="H8224" i="18"/>
  <c r="I8224" i="18"/>
  <c r="J8224" i="18"/>
  <c r="K8224" i="18"/>
  <c r="L8224" i="18"/>
  <c r="M8224" i="18"/>
  <c r="N8224" i="18"/>
  <c r="A8225" i="18"/>
  <c r="B8225" i="18"/>
  <c r="C8225" i="18"/>
  <c r="D8225" i="18"/>
  <c r="E8225" i="18"/>
  <c r="F8225" i="18"/>
  <c r="G8225" i="18"/>
  <c r="H8225" i="18"/>
  <c r="I8225" i="18"/>
  <c r="J8225" i="18"/>
  <c r="K8225" i="18"/>
  <c r="L8225" i="18"/>
  <c r="M8225" i="18"/>
  <c r="N8225" i="18"/>
  <c r="A8226" i="18"/>
  <c r="B8226" i="18"/>
  <c r="C8226" i="18"/>
  <c r="D8226" i="18"/>
  <c r="E8226" i="18"/>
  <c r="F8226" i="18"/>
  <c r="G8226" i="18"/>
  <c r="H8226" i="18"/>
  <c r="I8226" i="18"/>
  <c r="J8226" i="18"/>
  <c r="K8226" i="18"/>
  <c r="L8226" i="18"/>
  <c r="M8226" i="18"/>
  <c r="N8226" i="18"/>
  <c r="A8227" i="18"/>
  <c r="B8227" i="18"/>
  <c r="C8227" i="18"/>
  <c r="D8227" i="18"/>
  <c r="E8227" i="18"/>
  <c r="F8227" i="18"/>
  <c r="G8227" i="18"/>
  <c r="H8227" i="18"/>
  <c r="I8227" i="18"/>
  <c r="J8227" i="18"/>
  <c r="K8227" i="18"/>
  <c r="L8227" i="18"/>
  <c r="M8227" i="18"/>
  <c r="N8227" i="18"/>
  <c r="A8228" i="18"/>
  <c r="B8228" i="18"/>
  <c r="C8228" i="18"/>
  <c r="D8228" i="18"/>
  <c r="E8228" i="18"/>
  <c r="F8228" i="18"/>
  <c r="G8228" i="18"/>
  <c r="H8228" i="18"/>
  <c r="I8228" i="18"/>
  <c r="J8228" i="18"/>
  <c r="K8228" i="18"/>
  <c r="L8228" i="18"/>
  <c r="M8228" i="18"/>
  <c r="N8228" i="18"/>
  <c r="A8229" i="18"/>
  <c r="B8229" i="18"/>
  <c r="C8229" i="18"/>
  <c r="D8229" i="18"/>
  <c r="E8229" i="18"/>
  <c r="F8229" i="18"/>
  <c r="G8229" i="18"/>
  <c r="H8229" i="18"/>
  <c r="I8229" i="18"/>
  <c r="J8229" i="18"/>
  <c r="K8229" i="18"/>
  <c r="L8229" i="18"/>
  <c r="M8229" i="18"/>
  <c r="N8229" i="18"/>
  <c r="A8230" i="18"/>
  <c r="B8230" i="18"/>
  <c r="C8230" i="18"/>
  <c r="D8230" i="18"/>
  <c r="E8230" i="18"/>
  <c r="F8230" i="18"/>
  <c r="G8230" i="18"/>
  <c r="H8230" i="18"/>
  <c r="I8230" i="18"/>
  <c r="J8230" i="18"/>
  <c r="K8230" i="18"/>
  <c r="L8230" i="18"/>
  <c r="M8230" i="18"/>
  <c r="N8230" i="18"/>
  <c r="A8231" i="18"/>
  <c r="B8231" i="18"/>
  <c r="C8231" i="18"/>
  <c r="D8231" i="18"/>
  <c r="E8231" i="18"/>
  <c r="F8231" i="18"/>
  <c r="G8231" i="18"/>
  <c r="H8231" i="18"/>
  <c r="I8231" i="18"/>
  <c r="J8231" i="18"/>
  <c r="K8231" i="18"/>
  <c r="L8231" i="18"/>
  <c r="M8231" i="18"/>
  <c r="N8231" i="18"/>
  <c r="A8232" i="18"/>
  <c r="B8232" i="18"/>
  <c r="C8232" i="18"/>
  <c r="D8232" i="18"/>
  <c r="E8232" i="18"/>
  <c r="F8232" i="18"/>
  <c r="G8232" i="18"/>
  <c r="H8232" i="18"/>
  <c r="I8232" i="18"/>
  <c r="J8232" i="18"/>
  <c r="K8232" i="18"/>
  <c r="L8232" i="18"/>
  <c r="M8232" i="18"/>
  <c r="N8232" i="18"/>
  <c r="A8233" i="18"/>
  <c r="B8233" i="18"/>
  <c r="C8233" i="18"/>
  <c r="D8233" i="18"/>
  <c r="E8233" i="18"/>
  <c r="F8233" i="18"/>
  <c r="G8233" i="18"/>
  <c r="H8233" i="18"/>
  <c r="I8233" i="18"/>
  <c r="J8233" i="18"/>
  <c r="K8233" i="18"/>
  <c r="L8233" i="18"/>
  <c r="M8233" i="18"/>
  <c r="N8233" i="18"/>
  <c r="A8234" i="18"/>
  <c r="B8234" i="18"/>
  <c r="C8234" i="18"/>
  <c r="D8234" i="18"/>
  <c r="E8234" i="18"/>
  <c r="F8234" i="18"/>
  <c r="G8234" i="18"/>
  <c r="H8234" i="18"/>
  <c r="I8234" i="18"/>
  <c r="J8234" i="18"/>
  <c r="K8234" i="18"/>
  <c r="L8234" i="18"/>
  <c r="M8234" i="18"/>
  <c r="N8234" i="18"/>
  <c r="A8235" i="18"/>
  <c r="B8235" i="18"/>
  <c r="C8235" i="18"/>
  <c r="D8235" i="18"/>
  <c r="E8235" i="18"/>
  <c r="F8235" i="18"/>
  <c r="G8235" i="18"/>
  <c r="H8235" i="18"/>
  <c r="I8235" i="18"/>
  <c r="J8235" i="18"/>
  <c r="K8235" i="18"/>
  <c r="L8235" i="18"/>
  <c r="M8235" i="18"/>
  <c r="N8235" i="18"/>
  <c r="A8236" i="18"/>
  <c r="B8236" i="18"/>
  <c r="C8236" i="18"/>
  <c r="D8236" i="18"/>
  <c r="E8236" i="18"/>
  <c r="F8236" i="18"/>
  <c r="G8236" i="18"/>
  <c r="H8236" i="18"/>
  <c r="I8236" i="18"/>
  <c r="J8236" i="18"/>
  <c r="K8236" i="18"/>
  <c r="L8236" i="18"/>
  <c r="M8236" i="18"/>
  <c r="N8236" i="18"/>
  <c r="A8237" i="18"/>
  <c r="B8237" i="18"/>
  <c r="C8237" i="18"/>
  <c r="D8237" i="18"/>
  <c r="E8237" i="18"/>
  <c r="F8237" i="18"/>
  <c r="G8237" i="18"/>
  <c r="H8237" i="18"/>
  <c r="I8237" i="18"/>
  <c r="J8237" i="18"/>
  <c r="K8237" i="18"/>
  <c r="L8237" i="18"/>
  <c r="M8237" i="18"/>
  <c r="N8237" i="18"/>
  <c r="A8238" i="18"/>
  <c r="B8238" i="18"/>
  <c r="C8238" i="18"/>
  <c r="D8238" i="18"/>
  <c r="E8238" i="18"/>
  <c r="F8238" i="18"/>
  <c r="G8238" i="18"/>
  <c r="H8238" i="18"/>
  <c r="I8238" i="18"/>
  <c r="J8238" i="18"/>
  <c r="K8238" i="18"/>
  <c r="L8238" i="18"/>
  <c r="M8238" i="18"/>
  <c r="N8238" i="18"/>
  <c r="A8239" i="18"/>
  <c r="B8239" i="18"/>
  <c r="C8239" i="18"/>
  <c r="D8239" i="18"/>
  <c r="E8239" i="18"/>
  <c r="F8239" i="18"/>
  <c r="G8239" i="18"/>
  <c r="H8239" i="18"/>
  <c r="I8239" i="18"/>
  <c r="J8239" i="18"/>
  <c r="K8239" i="18"/>
  <c r="L8239" i="18"/>
  <c r="M8239" i="18"/>
  <c r="N8239" i="18"/>
  <c r="A8240" i="18"/>
  <c r="B8240" i="18"/>
  <c r="C8240" i="18"/>
  <c r="D8240" i="18"/>
  <c r="E8240" i="18"/>
  <c r="F8240" i="18"/>
  <c r="G8240" i="18"/>
  <c r="H8240" i="18"/>
  <c r="I8240" i="18"/>
  <c r="J8240" i="18"/>
  <c r="K8240" i="18"/>
  <c r="L8240" i="18"/>
  <c r="M8240" i="18"/>
  <c r="N8240" i="18"/>
  <c r="A8241" i="18"/>
  <c r="B8241" i="18"/>
  <c r="C8241" i="18"/>
  <c r="D8241" i="18"/>
  <c r="E8241" i="18"/>
  <c r="F8241" i="18"/>
  <c r="G8241" i="18"/>
  <c r="H8241" i="18"/>
  <c r="I8241" i="18"/>
  <c r="J8241" i="18"/>
  <c r="K8241" i="18"/>
  <c r="L8241" i="18"/>
  <c r="M8241" i="18"/>
  <c r="N8241" i="18"/>
  <c r="A8242" i="18"/>
  <c r="B8242" i="18"/>
  <c r="C8242" i="18"/>
  <c r="D8242" i="18"/>
  <c r="E8242" i="18"/>
  <c r="F8242" i="18"/>
  <c r="G8242" i="18"/>
  <c r="H8242" i="18"/>
  <c r="I8242" i="18"/>
  <c r="J8242" i="18"/>
  <c r="K8242" i="18"/>
  <c r="L8242" i="18"/>
  <c r="M8242" i="18"/>
  <c r="N8242" i="18"/>
  <c r="A8243" i="18"/>
  <c r="B8243" i="18"/>
  <c r="C8243" i="18"/>
  <c r="D8243" i="18"/>
  <c r="E8243" i="18"/>
  <c r="F8243" i="18"/>
  <c r="G8243" i="18"/>
  <c r="H8243" i="18"/>
  <c r="I8243" i="18"/>
  <c r="J8243" i="18"/>
  <c r="K8243" i="18"/>
  <c r="L8243" i="18"/>
  <c r="M8243" i="18"/>
  <c r="N8243" i="18"/>
  <c r="A8244" i="18"/>
  <c r="B8244" i="18"/>
  <c r="C8244" i="18"/>
  <c r="D8244" i="18"/>
  <c r="E8244" i="18"/>
  <c r="F8244" i="18"/>
  <c r="G8244" i="18"/>
  <c r="H8244" i="18"/>
  <c r="I8244" i="18"/>
  <c r="J8244" i="18"/>
  <c r="K8244" i="18"/>
  <c r="L8244" i="18"/>
  <c r="M8244" i="18"/>
  <c r="N8244" i="18"/>
  <c r="A8245" i="18"/>
  <c r="B8245" i="18"/>
  <c r="C8245" i="18"/>
  <c r="D8245" i="18"/>
  <c r="E8245" i="18"/>
  <c r="F8245" i="18"/>
  <c r="G8245" i="18"/>
  <c r="H8245" i="18"/>
  <c r="I8245" i="18"/>
  <c r="J8245" i="18"/>
  <c r="K8245" i="18"/>
  <c r="L8245" i="18"/>
  <c r="M8245" i="18"/>
  <c r="N8245" i="18"/>
  <c r="A8246" i="18"/>
  <c r="B8246" i="18"/>
  <c r="C8246" i="18"/>
  <c r="D8246" i="18"/>
  <c r="E8246" i="18"/>
  <c r="F8246" i="18"/>
  <c r="G8246" i="18"/>
  <c r="H8246" i="18"/>
  <c r="I8246" i="18"/>
  <c r="J8246" i="18"/>
  <c r="K8246" i="18"/>
  <c r="L8246" i="18"/>
  <c r="M8246" i="18"/>
  <c r="N8246" i="18"/>
  <c r="A8247" i="18"/>
  <c r="B8247" i="18"/>
  <c r="C8247" i="18"/>
  <c r="D8247" i="18"/>
  <c r="E8247" i="18"/>
  <c r="F8247" i="18"/>
  <c r="G8247" i="18"/>
  <c r="H8247" i="18"/>
  <c r="I8247" i="18"/>
  <c r="J8247" i="18"/>
  <c r="K8247" i="18"/>
  <c r="L8247" i="18"/>
  <c r="M8247" i="18"/>
  <c r="N8247" i="18"/>
  <c r="A8248" i="18"/>
  <c r="B8248" i="18"/>
  <c r="C8248" i="18"/>
  <c r="D8248" i="18"/>
  <c r="E8248" i="18"/>
  <c r="F8248" i="18"/>
  <c r="G8248" i="18"/>
  <c r="H8248" i="18"/>
  <c r="I8248" i="18"/>
  <c r="J8248" i="18"/>
  <c r="K8248" i="18"/>
  <c r="L8248" i="18"/>
  <c r="M8248" i="18"/>
  <c r="N8248" i="18"/>
  <c r="A8249" i="18"/>
  <c r="B8249" i="18"/>
  <c r="C8249" i="18"/>
  <c r="D8249" i="18"/>
  <c r="E8249" i="18"/>
  <c r="F8249" i="18"/>
  <c r="G8249" i="18"/>
  <c r="H8249" i="18"/>
  <c r="I8249" i="18"/>
  <c r="J8249" i="18"/>
  <c r="K8249" i="18"/>
  <c r="L8249" i="18"/>
  <c r="M8249" i="18"/>
  <c r="N8249" i="18"/>
  <c r="A8250" i="18"/>
  <c r="B8250" i="18"/>
  <c r="C8250" i="18"/>
  <c r="D8250" i="18"/>
  <c r="E8250" i="18"/>
  <c r="F8250" i="18"/>
  <c r="G8250" i="18"/>
  <c r="H8250" i="18"/>
  <c r="I8250" i="18"/>
  <c r="J8250" i="18"/>
  <c r="K8250" i="18"/>
  <c r="L8250" i="18"/>
  <c r="M8250" i="18"/>
  <c r="N8250" i="18"/>
  <c r="A8251" i="18"/>
  <c r="B8251" i="18"/>
  <c r="C8251" i="18"/>
  <c r="D8251" i="18"/>
  <c r="E8251" i="18"/>
  <c r="F8251" i="18"/>
  <c r="G8251" i="18"/>
  <c r="H8251" i="18"/>
  <c r="I8251" i="18"/>
  <c r="J8251" i="18"/>
  <c r="K8251" i="18"/>
  <c r="L8251" i="18"/>
  <c r="M8251" i="18"/>
  <c r="N8251" i="18"/>
  <c r="A8252" i="18"/>
  <c r="B8252" i="18"/>
  <c r="C8252" i="18"/>
  <c r="D8252" i="18"/>
  <c r="E8252" i="18"/>
  <c r="F8252" i="18"/>
  <c r="G8252" i="18"/>
  <c r="H8252" i="18"/>
  <c r="I8252" i="18"/>
  <c r="J8252" i="18"/>
  <c r="K8252" i="18"/>
  <c r="L8252" i="18"/>
  <c r="M8252" i="18"/>
  <c r="N8252" i="18"/>
  <c r="A8253" i="18"/>
  <c r="B8253" i="18"/>
  <c r="C8253" i="18"/>
  <c r="D8253" i="18"/>
  <c r="E8253" i="18"/>
  <c r="F8253" i="18"/>
  <c r="G8253" i="18"/>
  <c r="H8253" i="18"/>
  <c r="I8253" i="18"/>
  <c r="J8253" i="18"/>
  <c r="K8253" i="18"/>
  <c r="L8253" i="18"/>
  <c r="M8253" i="18"/>
  <c r="N8253" i="18"/>
  <c r="A8254" i="18"/>
  <c r="B8254" i="18"/>
  <c r="C8254" i="18"/>
  <c r="D8254" i="18"/>
  <c r="E8254" i="18"/>
  <c r="F8254" i="18"/>
  <c r="G8254" i="18"/>
  <c r="H8254" i="18"/>
  <c r="I8254" i="18"/>
  <c r="J8254" i="18"/>
  <c r="K8254" i="18"/>
  <c r="L8254" i="18"/>
  <c r="M8254" i="18"/>
  <c r="N8254" i="18"/>
  <c r="A8255" i="18"/>
  <c r="B8255" i="18"/>
  <c r="C8255" i="18"/>
  <c r="D8255" i="18"/>
  <c r="E8255" i="18"/>
  <c r="F8255" i="18"/>
  <c r="G8255" i="18"/>
  <c r="H8255" i="18"/>
  <c r="I8255" i="18"/>
  <c r="J8255" i="18"/>
  <c r="K8255" i="18"/>
  <c r="L8255" i="18"/>
  <c r="M8255" i="18"/>
  <c r="N8255" i="18"/>
  <c r="A8256" i="18"/>
  <c r="B8256" i="18"/>
  <c r="C8256" i="18"/>
  <c r="D8256" i="18"/>
  <c r="E8256" i="18"/>
  <c r="F8256" i="18"/>
  <c r="G8256" i="18"/>
  <c r="H8256" i="18"/>
  <c r="I8256" i="18"/>
  <c r="J8256" i="18"/>
  <c r="K8256" i="18"/>
  <c r="L8256" i="18"/>
  <c r="M8256" i="18"/>
  <c r="N8256" i="18"/>
  <c r="A8257" i="18"/>
  <c r="B8257" i="18"/>
  <c r="C8257" i="18"/>
  <c r="D8257" i="18"/>
  <c r="E8257" i="18"/>
  <c r="F8257" i="18"/>
  <c r="G8257" i="18"/>
  <c r="H8257" i="18"/>
  <c r="I8257" i="18"/>
  <c r="J8257" i="18"/>
  <c r="K8257" i="18"/>
  <c r="L8257" i="18"/>
  <c r="M8257" i="18"/>
  <c r="N8257" i="18"/>
  <c r="A8258" i="18"/>
  <c r="B8258" i="18"/>
  <c r="C8258" i="18"/>
  <c r="D8258" i="18"/>
  <c r="E8258" i="18"/>
  <c r="F8258" i="18"/>
  <c r="G8258" i="18"/>
  <c r="H8258" i="18"/>
  <c r="I8258" i="18"/>
  <c r="J8258" i="18"/>
  <c r="K8258" i="18"/>
  <c r="L8258" i="18"/>
  <c r="M8258" i="18"/>
  <c r="N8258" i="18"/>
  <c r="A8259" i="18"/>
  <c r="B8259" i="18"/>
  <c r="C8259" i="18"/>
  <c r="D8259" i="18"/>
  <c r="E8259" i="18"/>
  <c r="F8259" i="18"/>
  <c r="G8259" i="18"/>
  <c r="H8259" i="18"/>
  <c r="I8259" i="18"/>
  <c r="J8259" i="18"/>
  <c r="K8259" i="18"/>
  <c r="L8259" i="18"/>
  <c r="M8259" i="18"/>
  <c r="N8259" i="18"/>
  <c r="A8260" i="18"/>
  <c r="B8260" i="18"/>
  <c r="C8260" i="18"/>
  <c r="D8260" i="18"/>
  <c r="E8260" i="18"/>
  <c r="F8260" i="18"/>
  <c r="G8260" i="18"/>
  <c r="H8260" i="18"/>
  <c r="I8260" i="18"/>
  <c r="J8260" i="18"/>
  <c r="K8260" i="18"/>
  <c r="L8260" i="18"/>
  <c r="M8260" i="18"/>
  <c r="N8260" i="18"/>
  <c r="A8261" i="18"/>
  <c r="B8261" i="18"/>
  <c r="C8261" i="18"/>
  <c r="D8261" i="18"/>
  <c r="E8261" i="18"/>
  <c r="F8261" i="18"/>
  <c r="G8261" i="18"/>
  <c r="H8261" i="18"/>
  <c r="I8261" i="18"/>
  <c r="J8261" i="18"/>
  <c r="K8261" i="18"/>
  <c r="L8261" i="18"/>
  <c r="M8261" i="18"/>
  <c r="N8261" i="18"/>
  <c r="A8262" i="18"/>
  <c r="B8262" i="18"/>
  <c r="C8262" i="18"/>
  <c r="D8262" i="18"/>
  <c r="E8262" i="18"/>
  <c r="F8262" i="18"/>
  <c r="G8262" i="18"/>
  <c r="H8262" i="18"/>
  <c r="I8262" i="18"/>
  <c r="J8262" i="18"/>
  <c r="K8262" i="18"/>
  <c r="L8262" i="18"/>
  <c r="M8262" i="18"/>
  <c r="N8262" i="18"/>
  <c r="A8263" i="18"/>
  <c r="B8263" i="18"/>
  <c r="C8263" i="18"/>
  <c r="D8263" i="18"/>
  <c r="E8263" i="18"/>
  <c r="F8263" i="18"/>
  <c r="G8263" i="18"/>
  <c r="H8263" i="18"/>
  <c r="I8263" i="18"/>
  <c r="J8263" i="18"/>
  <c r="K8263" i="18"/>
  <c r="L8263" i="18"/>
  <c r="M8263" i="18"/>
  <c r="N8263" i="18"/>
  <c r="A8264" i="18"/>
  <c r="B8264" i="18"/>
  <c r="C8264" i="18"/>
  <c r="D8264" i="18"/>
  <c r="E8264" i="18"/>
  <c r="F8264" i="18"/>
  <c r="G8264" i="18"/>
  <c r="H8264" i="18"/>
  <c r="I8264" i="18"/>
  <c r="J8264" i="18"/>
  <c r="K8264" i="18"/>
  <c r="L8264" i="18"/>
  <c r="M8264" i="18"/>
  <c r="N8264" i="18"/>
  <c r="A8265" i="18"/>
  <c r="B8265" i="18"/>
  <c r="C8265" i="18"/>
  <c r="D8265" i="18"/>
  <c r="E8265" i="18"/>
  <c r="F8265" i="18"/>
  <c r="G8265" i="18"/>
  <c r="H8265" i="18"/>
  <c r="I8265" i="18"/>
  <c r="J8265" i="18"/>
  <c r="K8265" i="18"/>
  <c r="L8265" i="18"/>
  <c r="M8265" i="18"/>
  <c r="N8265" i="18"/>
  <c r="A8266" i="18"/>
  <c r="B8266" i="18"/>
  <c r="C8266" i="18"/>
  <c r="D8266" i="18"/>
  <c r="E8266" i="18"/>
  <c r="F8266" i="18"/>
  <c r="G8266" i="18"/>
  <c r="H8266" i="18"/>
  <c r="I8266" i="18"/>
  <c r="J8266" i="18"/>
  <c r="K8266" i="18"/>
  <c r="L8266" i="18"/>
  <c r="M8266" i="18"/>
  <c r="N8266" i="18"/>
  <c r="A8267" i="18"/>
  <c r="B8267" i="18"/>
  <c r="C8267" i="18"/>
  <c r="D8267" i="18"/>
  <c r="E8267" i="18"/>
  <c r="F8267" i="18"/>
  <c r="G8267" i="18"/>
  <c r="H8267" i="18"/>
  <c r="I8267" i="18"/>
  <c r="J8267" i="18"/>
  <c r="K8267" i="18"/>
  <c r="L8267" i="18"/>
  <c r="M8267" i="18"/>
  <c r="N8267" i="18"/>
  <c r="A8268" i="18"/>
  <c r="B8268" i="18"/>
  <c r="C8268" i="18"/>
  <c r="D8268" i="18"/>
  <c r="E8268" i="18"/>
  <c r="F8268" i="18"/>
  <c r="G8268" i="18"/>
  <c r="H8268" i="18"/>
  <c r="I8268" i="18"/>
  <c r="J8268" i="18"/>
  <c r="K8268" i="18"/>
  <c r="L8268" i="18"/>
  <c r="M8268" i="18"/>
  <c r="N8268" i="18"/>
  <c r="A8269" i="18"/>
  <c r="B8269" i="18"/>
  <c r="C8269" i="18"/>
  <c r="D8269" i="18"/>
  <c r="E8269" i="18"/>
  <c r="F8269" i="18"/>
  <c r="G8269" i="18"/>
  <c r="H8269" i="18"/>
  <c r="I8269" i="18"/>
  <c r="J8269" i="18"/>
  <c r="K8269" i="18"/>
  <c r="L8269" i="18"/>
  <c r="M8269" i="18"/>
  <c r="N8269" i="18"/>
  <c r="A8270" i="18"/>
  <c r="B8270" i="18"/>
  <c r="C8270" i="18"/>
  <c r="D8270" i="18"/>
  <c r="E8270" i="18"/>
  <c r="F8270" i="18"/>
  <c r="G8270" i="18"/>
  <c r="H8270" i="18"/>
  <c r="I8270" i="18"/>
  <c r="J8270" i="18"/>
  <c r="K8270" i="18"/>
  <c r="L8270" i="18"/>
  <c r="M8270" i="18"/>
  <c r="N8270" i="18"/>
  <c r="A8271" i="18"/>
  <c r="B8271" i="18"/>
  <c r="C8271" i="18"/>
  <c r="D8271" i="18"/>
  <c r="E8271" i="18"/>
  <c r="F8271" i="18"/>
  <c r="G8271" i="18"/>
  <c r="H8271" i="18"/>
  <c r="I8271" i="18"/>
  <c r="J8271" i="18"/>
  <c r="K8271" i="18"/>
  <c r="L8271" i="18"/>
  <c r="M8271" i="18"/>
  <c r="N8271" i="18"/>
  <c r="A8272" i="18"/>
  <c r="B8272" i="18"/>
  <c r="C8272" i="18"/>
  <c r="D8272" i="18"/>
  <c r="E8272" i="18"/>
  <c r="F8272" i="18"/>
  <c r="G8272" i="18"/>
  <c r="H8272" i="18"/>
  <c r="I8272" i="18"/>
  <c r="J8272" i="18"/>
  <c r="K8272" i="18"/>
  <c r="L8272" i="18"/>
  <c r="M8272" i="18"/>
  <c r="N8272" i="18"/>
  <c r="A8273" i="18"/>
  <c r="B8273" i="18"/>
  <c r="C8273" i="18"/>
  <c r="D8273" i="18"/>
  <c r="E8273" i="18"/>
  <c r="F8273" i="18"/>
  <c r="G8273" i="18"/>
  <c r="H8273" i="18"/>
  <c r="I8273" i="18"/>
  <c r="J8273" i="18"/>
  <c r="K8273" i="18"/>
  <c r="L8273" i="18"/>
  <c r="M8273" i="18"/>
  <c r="N8273" i="18"/>
  <c r="A8274" i="18"/>
  <c r="B8274" i="18"/>
  <c r="C8274" i="18"/>
  <c r="D8274" i="18"/>
  <c r="E8274" i="18"/>
  <c r="F8274" i="18"/>
  <c r="G8274" i="18"/>
  <c r="H8274" i="18"/>
  <c r="I8274" i="18"/>
  <c r="J8274" i="18"/>
  <c r="K8274" i="18"/>
  <c r="L8274" i="18"/>
  <c r="M8274" i="18"/>
  <c r="N8274" i="18"/>
  <c r="A8275" i="18"/>
  <c r="B8275" i="18"/>
  <c r="C8275" i="18"/>
  <c r="D8275" i="18"/>
  <c r="E8275" i="18"/>
  <c r="F8275" i="18"/>
  <c r="G8275" i="18"/>
  <c r="H8275" i="18"/>
  <c r="I8275" i="18"/>
  <c r="J8275" i="18"/>
  <c r="K8275" i="18"/>
  <c r="L8275" i="18"/>
  <c r="M8275" i="18"/>
  <c r="N8275" i="18"/>
  <c r="A8276" i="18"/>
  <c r="B8276" i="18"/>
  <c r="C8276" i="18"/>
  <c r="D8276" i="18"/>
  <c r="E8276" i="18"/>
  <c r="F8276" i="18"/>
  <c r="G8276" i="18"/>
  <c r="H8276" i="18"/>
  <c r="I8276" i="18"/>
  <c r="J8276" i="18"/>
  <c r="K8276" i="18"/>
  <c r="L8276" i="18"/>
  <c r="M8276" i="18"/>
  <c r="N8276" i="18"/>
  <c r="A8277" i="18"/>
  <c r="B8277" i="18"/>
  <c r="C8277" i="18"/>
  <c r="D8277" i="18"/>
  <c r="E8277" i="18"/>
  <c r="F8277" i="18"/>
  <c r="G8277" i="18"/>
  <c r="H8277" i="18"/>
  <c r="I8277" i="18"/>
  <c r="J8277" i="18"/>
  <c r="K8277" i="18"/>
  <c r="L8277" i="18"/>
  <c r="M8277" i="18"/>
  <c r="N8277" i="18"/>
  <c r="A8278" i="18"/>
  <c r="B8278" i="18"/>
  <c r="C8278" i="18"/>
  <c r="D8278" i="18"/>
  <c r="E8278" i="18"/>
  <c r="F8278" i="18"/>
  <c r="G8278" i="18"/>
  <c r="H8278" i="18"/>
  <c r="I8278" i="18"/>
  <c r="J8278" i="18"/>
  <c r="K8278" i="18"/>
  <c r="L8278" i="18"/>
  <c r="M8278" i="18"/>
  <c r="N8278" i="18"/>
  <c r="A8279" i="18"/>
  <c r="B8279" i="18"/>
  <c r="C8279" i="18"/>
  <c r="D8279" i="18"/>
  <c r="E8279" i="18"/>
  <c r="F8279" i="18"/>
  <c r="G8279" i="18"/>
  <c r="H8279" i="18"/>
  <c r="I8279" i="18"/>
  <c r="J8279" i="18"/>
  <c r="K8279" i="18"/>
  <c r="L8279" i="18"/>
  <c r="M8279" i="18"/>
  <c r="N8279" i="18"/>
  <c r="A8280" i="18"/>
  <c r="B8280" i="18"/>
  <c r="C8280" i="18"/>
  <c r="D8280" i="18"/>
  <c r="E8280" i="18"/>
  <c r="F8280" i="18"/>
  <c r="G8280" i="18"/>
  <c r="H8280" i="18"/>
  <c r="I8280" i="18"/>
  <c r="J8280" i="18"/>
  <c r="K8280" i="18"/>
  <c r="L8280" i="18"/>
  <c r="M8280" i="18"/>
  <c r="N8280" i="18"/>
  <c r="A8281" i="18"/>
  <c r="B8281" i="18"/>
  <c r="C8281" i="18"/>
  <c r="D8281" i="18"/>
  <c r="E8281" i="18"/>
  <c r="F8281" i="18"/>
  <c r="G8281" i="18"/>
  <c r="H8281" i="18"/>
  <c r="I8281" i="18"/>
  <c r="J8281" i="18"/>
  <c r="K8281" i="18"/>
  <c r="L8281" i="18"/>
  <c r="M8281" i="18"/>
  <c r="N8281" i="18"/>
  <c r="A8282" i="18"/>
  <c r="B8282" i="18"/>
  <c r="C8282" i="18"/>
  <c r="D8282" i="18"/>
  <c r="E8282" i="18"/>
  <c r="F8282" i="18"/>
  <c r="G8282" i="18"/>
  <c r="H8282" i="18"/>
  <c r="I8282" i="18"/>
  <c r="J8282" i="18"/>
  <c r="K8282" i="18"/>
  <c r="L8282" i="18"/>
  <c r="M8282" i="18"/>
  <c r="N8282" i="18"/>
  <c r="A8283" i="18"/>
  <c r="B8283" i="18"/>
  <c r="C8283" i="18"/>
  <c r="D8283" i="18"/>
  <c r="E8283" i="18"/>
  <c r="F8283" i="18"/>
  <c r="G8283" i="18"/>
  <c r="H8283" i="18"/>
  <c r="I8283" i="18"/>
  <c r="J8283" i="18"/>
  <c r="K8283" i="18"/>
  <c r="L8283" i="18"/>
  <c r="M8283" i="18"/>
  <c r="N8283" i="18"/>
  <c r="A8284" i="18"/>
  <c r="B8284" i="18"/>
  <c r="C8284" i="18"/>
  <c r="D8284" i="18"/>
  <c r="E8284" i="18"/>
  <c r="F8284" i="18"/>
  <c r="G8284" i="18"/>
  <c r="H8284" i="18"/>
  <c r="I8284" i="18"/>
  <c r="J8284" i="18"/>
  <c r="K8284" i="18"/>
  <c r="L8284" i="18"/>
  <c r="M8284" i="18"/>
  <c r="N8284" i="18"/>
  <c r="A8285" i="18"/>
  <c r="B8285" i="18"/>
  <c r="C8285" i="18"/>
  <c r="D8285" i="18"/>
  <c r="E8285" i="18"/>
  <c r="F8285" i="18"/>
  <c r="G8285" i="18"/>
  <c r="H8285" i="18"/>
  <c r="I8285" i="18"/>
  <c r="J8285" i="18"/>
  <c r="K8285" i="18"/>
  <c r="L8285" i="18"/>
  <c r="M8285" i="18"/>
  <c r="N8285" i="18"/>
  <c r="A8286" i="18"/>
  <c r="B8286" i="18"/>
  <c r="C8286" i="18"/>
  <c r="D8286" i="18"/>
  <c r="E8286" i="18"/>
  <c r="F8286" i="18"/>
  <c r="G8286" i="18"/>
  <c r="H8286" i="18"/>
  <c r="I8286" i="18"/>
  <c r="J8286" i="18"/>
  <c r="K8286" i="18"/>
  <c r="L8286" i="18"/>
  <c r="M8286" i="18"/>
  <c r="N8286" i="18"/>
  <c r="A8287" i="18"/>
  <c r="B8287" i="18"/>
  <c r="C8287" i="18"/>
  <c r="D8287" i="18"/>
  <c r="E8287" i="18"/>
  <c r="F8287" i="18"/>
  <c r="G8287" i="18"/>
  <c r="H8287" i="18"/>
  <c r="I8287" i="18"/>
  <c r="J8287" i="18"/>
  <c r="K8287" i="18"/>
  <c r="L8287" i="18"/>
  <c r="M8287" i="18"/>
  <c r="N8287" i="18"/>
  <c r="A8288" i="18"/>
  <c r="B8288" i="18"/>
  <c r="C8288" i="18"/>
  <c r="D8288" i="18"/>
  <c r="E8288" i="18"/>
  <c r="F8288" i="18"/>
  <c r="G8288" i="18"/>
  <c r="H8288" i="18"/>
  <c r="I8288" i="18"/>
  <c r="J8288" i="18"/>
  <c r="K8288" i="18"/>
  <c r="L8288" i="18"/>
  <c r="M8288" i="18"/>
  <c r="N8288" i="18"/>
  <c r="A8289" i="18"/>
  <c r="B8289" i="18"/>
  <c r="C8289" i="18"/>
  <c r="D8289" i="18"/>
  <c r="E8289" i="18"/>
  <c r="F8289" i="18"/>
  <c r="G8289" i="18"/>
  <c r="H8289" i="18"/>
  <c r="I8289" i="18"/>
  <c r="J8289" i="18"/>
  <c r="K8289" i="18"/>
  <c r="L8289" i="18"/>
  <c r="M8289" i="18"/>
  <c r="N8289" i="18"/>
  <c r="A8290" i="18"/>
  <c r="B8290" i="18"/>
  <c r="C8290" i="18"/>
  <c r="D8290" i="18"/>
  <c r="E8290" i="18"/>
  <c r="F8290" i="18"/>
  <c r="G8290" i="18"/>
  <c r="H8290" i="18"/>
  <c r="I8290" i="18"/>
  <c r="J8290" i="18"/>
  <c r="K8290" i="18"/>
  <c r="L8290" i="18"/>
  <c r="M8290" i="18"/>
  <c r="N8290" i="18"/>
  <c r="A8291" i="18"/>
  <c r="B8291" i="18"/>
  <c r="C8291" i="18"/>
  <c r="D8291" i="18"/>
  <c r="E8291" i="18"/>
  <c r="F8291" i="18"/>
  <c r="G8291" i="18"/>
  <c r="H8291" i="18"/>
  <c r="I8291" i="18"/>
  <c r="J8291" i="18"/>
  <c r="K8291" i="18"/>
  <c r="L8291" i="18"/>
  <c r="M8291" i="18"/>
  <c r="N8291" i="18"/>
  <c r="A8292" i="18"/>
  <c r="B8292" i="18"/>
  <c r="C8292" i="18"/>
  <c r="D8292" i="18"/>
  <c r="E8292" i="18"/>
  <c r="F8292" i="18"/>
  <c r="G8292" i="18"/>
  <c r="H8292" i="18"/>
  <c r="I8292" i="18"/>
  <c r="J8292" i="18"/>
  <c r="K8292" i="18"/>
  <c r="L8292" i="18"/>
  <c r="M8292" i="18"/>
  <c r="N8292" i="18"/>
  <c r="A8293" i="18"/>
  <c r="B8293" i="18"/>
  <c r="C8293" i="18"/>
  <c r="D8293" i="18"/>
  <c r="E8293" i="18"/>
  <c r="F8293" i="18"/>
  <c r="G8293" i="18"/>
  <c r="H8293" i="18"/>
  <c r="I8293" i="18"/>
  <c r="J8293" i="18"/>
  <c r="K8293" i="18"/>
  <c r="L8293" i="18"/>
  <c r="M8293" i="18"/>
  <c r="N8293" i="18"/>
  <c r="A8294" i="18"/>
  <c r="B8294" i="18"/>
  <c r="C8294" i="18"/>
  <c r="D8294" i="18"/>
  <c r="E8294" i="18"/>
  <c r="F8294" i="18"/>
  <c r="G8294" i="18"/>
  <c r="H8294" i="18"/>
  <c r="I8294" i="18"/>
  <c r="J8294" i="18"/>
  <c r="K8294" i="18"/>
  <c r="L8294" i="18"/>
  <c r="M8294" i="18"/>
  <c r="N8294" i="18"/>
  <c r="A8295" i="18"/>
  <c r="B8295" i="18"/>
  <c r="C8295" i="18"/>
  <c r="D8295" i="18"/>
  <c r="E8295" i="18"/>
  <c r="F8295" i="18"/>
  <c r="G8295" i="18"/>
  <c r="H8295" i="18"/>
  <c r="I8295" i="18"/>
  <c r="J8295" i="18"/>
  <c r="K8295" i="18"/>
  <c r="L8295" i="18"/>
  <c r="M8295" i="18"/>
  <c r="N8295" i="18"/>
  <c r="A8296" i="18"/>
  <c r="B8296" i="18"/>
  <c r="C8296" i="18"/>
  <c r="D8296" i="18"/>
  <c r="E8296" i="18"/>
  <c r="F8296" i="18"/>
  <c r="G8296" i="18"/>
  <c r="H8296" i="18"/>
  <c r="I8296" i="18"/>
  <c r="J8296" i="18"/>
  <c r="K8296" i="18"/>
  <c r="L8296" i="18"/>
  <c r="M8296" i="18"/>
  <c r="N8296" i="18"/>
  <c r="A8297" i="18"/>
  <c r="B8297" i="18"/>
  <c r="C8297" i="18"/>
  <c r="D8297" i="18"/>
  <c r="E8297" i="18"/>
  <c r="F8297" i="18"/>
  <c r="G8297" i="18"/>
  <c r="H8297" i="18"/>
  <c r="I8297" i="18"/>
  <c r="J8297" i="18"/>
  <c r="K8297" i="18"/>
  <c r="L8297" i="18"/>
  <c r="M8297" i="18"/>
  <c r="N8297" i="18"/>
  <c r="A8298" i="18"/>
  <c r="B8298" i="18"/>
  <c r="C8298" i="18"/>
  <c r="D8298" i="18"/>
  <c r="E8298" i="18"/>
  <c r="F8298" i="18"/>
  <c r="G8298" i="18"/>
  <c r="H8298" i="18"/>
  <c r="I8298" i="18"/>
  <c r="J8298" i="18"/>
  <c r="K8298" i="18"/>
  <c r="L8298" i="18"/>
  <c r="M8298" i="18"/>
  <c r="N8298" i="18"/>
  <c r="A8299" i="18"/>
  <c r="B8299" i="18"/>
  <c r="C8299" i="18"/>
  <c r="D8299" i="18"/>
  <c r="E8299" i="18"/>
  <c r="F8299" i="18"/>
  <c r="G8299" i="18"/>
  <c r="H8299" i="18"/>
  <c r="I8299" i="18"/>
  <c r="J8299" i="18"/>
  <c r="K8299" i="18"/>
  <c r="L8299" i="18"/>
  <c r="M8299" i="18"/>
  <c r="N8299" i="18"/>
  <c r="A8300" i="18"/>
  <c r="B8300" i="18"/>
  <c r="C8300" i="18"/>
  <c r="D8300" i="18"/>
  <c r="E8300" i="18"/>
  <c r="F8300" i="18"/>
  <c r="G8300" i="18"/>
  <c r="H8300" i="18"/>
  <c r="I8300" i="18"/>
  <c r="J8300" i="18"/>
  <c r="K8300" i="18"/>
  <c r="L8300" i="18"/>
  <c r="M8300" i="18"/>
  <c r="N8300" i="18"/>
  <c r="A8301" i="18"/>
  <c r="B8301" i="18"/>
  <c r="C8301" i="18"/>
  <c r="D8301" i="18"/>
  <c r="E8301" i="18"/>
  <c r="F8301" i="18"/>
  <c r="G8301" i="18"/>
  <c r="H8301" i="18"/>
  <c r="I8301" i="18"/>
  <c r="J8301" i="18"/>
  <c r="K8301" i="18"/>
  <c r="L8301" i="18"/>
  <c r="M8301" i="18"/>
  <c r="N8301" i="18"/>
  <c r="A8302" i="18"/>
  <c r="B8302" i="18"/>
  <c r="C8302" i="18"/>
  <c r="D8302" i="18"/>
  <c r="E8302" i="18"/>
  <c r="F8302" i="18"/>
  <c r="G8302" i="18"/>
  <c r="H8302" i="18"/>
  <c r="I8302" i="18"/>
  <c r="J8302" i="18"/>
  <c r="K8302" i="18"/>
  <c r="L8302" i="18"/>
  <c r="M8302" i="18"/>
  <c r="N8302" i="18"/>
  <c r="A8303" i="18"/>
  <c r="B8303" i="18"/>
  <c r="C8303" i="18"/>
  <c r="D8303" i="18"/>
  <c r="E8303" i="18"/>
  <c r="F8303" i="18"/>
  <c r="G8303" i="18"/>
  <c r="H8303" i="18"/>
  <c r="I8303" i="18"/>
  <c r="J8303" i="18"/>
  <c r="K8303" i="18"/>
  <c r="L8303" i="18"/>
  <c r="M8303" i="18"/>
  <c r="N8303" i="18"/>
  <c r="A8304" i="18"/>
  <c r="B8304" i="18"/>
  <c r="C8304" i="18"/>
  <c r="D8304" i="18"/>
  <c r="E8304" i="18"/>
  <c r="F8304" i="18"/>
  <c r="G8304" i="18"/>
  <c r="H8304" i="18"/>
  <c r="I8304" i="18"/>
  <c r="J8304" i="18"/>
  <c r="K8304" i="18"/>
  <c r="L8304" i="18"/>
  <c r="M8304" i="18"/>
  <c r="N8304" i="18"/>
  <c r="A8305" i="18"/>
  <c r="B8305" i="18"/>
  <c r="C8305" i="18"/>
  <c r="D8305" i="18"/>
  <c r="E8305" i="18"/>
  <c r="F8305" i="18"/>
  <c r="G8305" i="18"/>
  <c r="H8305" i="18"/>
  <c r="I8305" i="18"/>
  <c r="J8305" i="18"/>
  <c r="K8305" i="18"/>
  <c r="L8305" i="18"/>
  <c r="M8305" i="18"/>
  <c r="N8305" i="18"/>
  <c r="A8306" i="18"/>
  <c r="B8306" i="18"/>
  <c r="C8306" i="18"/>
  <c r="D8306" i="18"/>
  <c r="E8306" i="18"/>
  <c r="F8306" i="18"/>
  <c r="G8306" i="18"/>
  <c r="H8306" i="18"/>
  <c r="I8306" i="18"/>
  <c r="J8306" i="18"/>
  <c r="K8306" i="18"/>
  <c r="L8306" i="18"/>
  <c r="M8306" i="18"/>
  <c r="N8306" i="18"/>
  <c r="A8307" i="18"/>
  <c r="B8307" i="18"/>
  <c r="C8307" i="18"/>
  <c r="D8307" i="18"/>
  <c r="E8307" i="18"/>
  <c r="F8307" i="18"/>
  <c r="G8307" i="18"/>
  <c r="H8307" i="18"/>
  <c r="I8307" i="18"/>
  <c r="J8307" i="18"/>
  <c r="K8307" i="18"/>
  <c r="L8307" i="18"/>
  <c r="M8307" i="18"/>
  <c r="N8307" i="18"/>
  <c r="A8308" i="18"/>
  <c r="B8308" i="18"/>
  <c r="C8308" i="18"/>
  <c r="D8308" i="18"/>
  <c r="E8308" i="18"/>
  <c r="F8308" i="18"/>
  <c r="G8308" i="18"/>
  <c r="H8308" i="18"/>
  <c r="I8308" i="18"/>
  <c r="J8308" i="18"/>
  <c r="K8308" i="18"/>
  <c r="L8308" i="18"/>
  <c r="M8308" i="18"/>
  <c r="N8308" i="18"/>
  <c r="A8309" i="18"/>
  <c r="B8309" i="18"/>
  <c r="C8309" i="18"/>
  <c r="D8309" i="18"/>
  <c r="E8309" i="18"/>
  <c r="F8309" i="18"/>
  <c r="G8309" i="18"/>
  <c r="H8309" i="18"/>
  <c r="I8309" i="18"/>
  <c r="J8309" i="18"/>
  <c r="K8309" i="18"/>
  <c r="L8309" i="18"/>
  <c r="M8309" i="18"/>
  <c r="N8309" i="18"/>
  <c r="A8310" i="18"/>
  <c r="B8310" i="18"/>
  <c r="C8310" i="18"/>
  <c r="D8310" i="18"/>
  <c r="E8310" i="18"/>
  <c r="F8310" i="18"/>
  <c r="G8310" i="18"/>
  <c r="H8310" i="18"/>
  <c r="I8310" i="18"/>
  <c r="J8310" i="18"/>
  <c r="K8310" i="18"/>
  <c r="L8310" i="18"/>
  <c r="M8310" i="18"/>
  <c r="N8310" i="18"/>
  <c r="A8311" i="18"/>
  <c r="B8311" i="18"/>
  <c r="C8311" i="18"/>
  <c r="D8311" i="18"/>
  <c r="E8311" i="18"/>
  <c r="F8311" i="18"/>
  <c r="G8311" i="18"/>
  <c r="H8311" i="18"/>
  <c r="I8311" i="18"/>
  <c r="J8311" i="18"/>
  <c r="K8311" i="18"/>
  <c r="L8311" i="18"/>
  <c r="M8311" i="18"/>
  <c r="N8311" i="18"/>
  <c r="A8312" i="18"/>
  <c r="B8312" i="18"/>
  <c r="C8312" i="18"/>
  <c r="D8312" i="18"/>
  <c r="E8312" i="18"/>
  <c r="F8312" i="18"/>
  <c r="G8312" i="18"/>
  <c r="H8312" i="18"/>
  <c r="I8312" i="18"/>
  <c r="J8312" i="18"/>
  <c r="K8312" i="18"/>
  <c r="L8312" i="18"/>
  <c r="M8312" i="18"/>
  <c r="N8312" i="18"/>
  <c r="A8313" i="18"/>
  <c r="B8313" i="18"/>
  <c r="C8313" i="18"/>
  <c r="D8313" i="18"/>
  <c r="E8313" i="18"/>
  <c r="F8313" i="18"/>
  <c r="G8313" i="18"/>
  <c r="H8313" i="18"/>
  <c r="I8313" i="18"/>
  <c r="J8313" i="18"/>
  <c r="K8313" i="18"/>
  <c r="L8313" i="18"/>
  <c r="M8313" i="18"/>
  <c r="N8313" i="18"/>
  <c r="A8314" i="18"/>
  <c r="B8314" i="18"/>
  <c r="C8314" i="18"/>
  <c r="D8314" i="18"/>
  <c r="E8314" i="18"/>
  <c r="F8314" i="18"/>
  <c r="G8314" i="18"/>
  <c r="H8314" i="18"/>
  <c r="I8314" i="18"/>
  <c r="J8314" i="18"/>
  <c r="K8314" i="18"/>
  <c r="L8314" i="18"/>
  <c r="M8314" i="18"/>
  <c r="N8314" i="18"/>
  <c r="A8315" i="18"/>
  <c r="B8315" i="18"/>
  <c r="C8315" i="18"/>
  <c r="D8315" i="18"/>
  <c r="E8315" i="18"/>
  <c r="F8315" i="18"/>
  <c r="G8315" i="18"/>
  <c r="H8315" i="18"/>
  <c r="I8315" i="18"/>
  <c r="J8315" i="18"/>
  <c r="K8315" i="18"/>
  <c r="L8315" i="18"/>
  <c r="M8315" i="18"/>
  <c r="N8315" i="18"/>
  <c r="A8316" i="18"/>
  <c r="B8316" i="18"/>
  <c r="C8316" i="18"/>
  <c r="D8316" i="18"/>
  <c r="E8316" i="18"/>
  <c r="F8316" i="18"/>
  <c r="G8316" i="18"/>
  <c r="H8316" i="18"/>
  <c r="I8316" i="18"/>
  <c r="J8316" i="18"/>
  <c r="K8316" i="18"/>
  <c r="L8316" i="18"/>
  <c r="M8316" i="18"/>
  <c r="N8316" i="18"/>
  <c r="A8317" i="18"/>
  <c r="B8317" i="18"/>
  <c r="C8317" i="18"/>
  <c r="D8317" i="18"/>
  <c r="E8317" i="18"/>
  <c r="F8317" i="18"/>
  <c r="G8317" i="18"/>
  <c r="H8317" i="18"/>
  <c r="I8317" i="18"/>
  <c r="J8317" i="18"/>
  <c r="K8317" i="18"/>
  <c r="L8317" i="18"/>
  <c r="M8317" i="18"/>
  <c r="N8317" i="18"/>
  <c r="A8318" i="18"/>
  <c r="B8318" i="18"/>
  <c r="C8318" i="18"/>
  <c r="D8318" i="18"/>
  <c r="E8318" i="18"/>
  <c r="F8318" i="18"/>
  <c r="G8318" i="18"/>
  <c r="H8318" i="18"/>
  <c r="I8318" i="18"/>
  <c r="J8318" i="18"/>
  <c r="K8318" i="18"/>
  <c r="L8318" i="18"/>
  <c r="M8318" i="18"/>
  <c r="N8318" i="18"/>
  <c r="A8319" i="18"/>
  <c r="B8319" i="18"/>
  <c r="C8319" i="18"/>
  <c r="D8319" i="18"/>
  <c r="E8319" i="18"/>
  <c r="F8319" i="18"/>
  <c r="G8319" i="18"/>
  <c r="H8319" i="18"/>
  <c r="I8319" i="18"/>
  <c r="J8319" i="18"/>
  <c r="K8319" i="18"/>
  <c r="L8319" i="18"/>
  <c r="M8319" i="18"/>
  <c r="N8319" i="18"/>
  <c r="A8320" i="18"/>
  <c r="B8320" i="18"/>
  <c r="C8320" i="18"/>
  <c r="D8320" i="18"/>
  <c r="E8320" i="18"/>
  <c r="F8320" i="18"/>
  <c r="G8320" i="18"/>
  <c r="H8320" i="18"/>
  <c r="I8320" i="18"/>
  <c r="J8320" i="18"/>
  <c r="K8320" i="18"/>
  <c r="L8320" i="18"/>
  <c r="M8320" i="18"/>
  <c r="N8320" i="18"/>
  <c r="A8321" i="18"/>
  <c r="B8321" i="18"/>
  <c r="C8321" i="18"/>
  <c r="D8321" i="18"/>
  <c r="E8321" i="18"/>
  <c r="F8321" i="18"/>
  <c r="G8321" i="18"/>
  <c r="H8321" i="18"/>
  <c r="I8321" i="18"/>
  <c r="J8321" i="18"/>
  <c r="K8321" i="18"/>
  <c r="L8321" i="18"/>
  <c r="M8321" i="18"/>
  <c r="N8321" i="18"/>
  <c r="A8322" i="18"/>
  <c r="B8322" i="18"/>
  <c r="C8322" i="18"/>
  <c r="D8322" i="18"/>
  <c r="E8322" i="18"/>
  <c r="F8322" i="18"/>
  <c r="G8322" i="18"/>
  <c r="H8322" i="18"/>
  <c r="I8322" i="18"/>
  <c r="J8322" i="18"/>
  <c r="K8322" i="18"/>
  <c r="L8322" i="18"/>
  <c r="M8322" i="18"/>
  <c r="N8322" i="18"/>
  <c r="A8323" i="18"/>
  <c r="B8323" i="18"/>
  <c r="C8323" i="18"/>
  <c r="D8323" i="18"/>
  <c r="E8323" i="18"/>
  <c r="F8323" i="18"/>
  <c r="G8323" i="18"/>
  <c r="H8323" i="18"/>
  <c r="I8323" i="18"/>
  <c r="J8323" i="18"/>
  <c r="K8323" i="18"/>
  <c r="L8323" i="18"/>
  <c r="M8323" i="18"/>
  <c r="N8323" i="18"/>
  <c r="A8324" i="18"/>
  <c r="B8324" i="18"/>
  <c r="C8324" i="18"/>
  <c r="D8324" i="18"/>
  <c r="E8324" i="18"/>
  <c r="F8324" i="18"/>
  <c r="G8324" i="18"/>
  <c r="H8324" i="18"/>
  <c r="I8324" i="18"/>
  <c r="J8324" i="18"/>
  <c r="K8324" i="18"/>
  <c r="L8324" i="18"/>
  <c r="M8324" i="18"/>
  <c r="N8324" i="18"/>
  <c r="A8325" i="18"/>
  <c r="B8325" i="18"/>
  <c r="C8325" i="18"/>
  <c r="D8325" i="18"/>
  <c r="E8325" i="18"/>
  <c r="F8325" i="18"/>
  <c r="G8325" i="18"/>
  <c r="H8325" i="18"/>
  <c r="I8325" i="18"/>
  <c r="J8325" i="18"/>
  <c r="K8325" i="18"/>
  <c r="L8325" i="18"/>
  <c r="M8325" i="18"/>
  <c r="N8325" i="18"/>
  <c r="A8326" i="18"/>
  <c r="B8326" i="18"/>
  <c r="C8326" i="18"/>
  <c r="D8326" i="18"/>
  <c r="E8326" i="18"/>
  <c r="F8326" i="18"/>
  <c r="G8326" i="18"/>
  <c r="H8326" i="18"/>
  <c r="I8326" i="18"/>
  <c r="J8326" i="18"/>
  <c r="K8326" i="18"/>
  <c r="L8326" i="18"/>
  <c r="M8326" i="18"/>
  <c r="N8326" i="18"/>
  <c r="A8327" i="18"/>
  <c r="B8327" i="18"/>
  <c r="C8327" i="18"/>
  <c r="D8327" i="18"/>
  <c r="E8327" i="18"/>
  <c r="F8327" i="18"/>
  <c r="G8327" i="18"/>
  <c r="H8327" i="18"/>
  <c r="I8327" i="18"/>
  <c r="J8327" i="18"/>
  <c r="K8327" i="18"/>
  <c r="L8327" i="18"/>
  <c r="M8327" i="18"/>
  <c r="N8327" i="18"/>
  <c r="A8328" i="18"/>
  <c r="B8328" i="18"/>
  <c r="C8328" i="18"/>
  <c r="D8328" i="18"/>
  <c r="E8328" i="18"/>
  <c r="F8328" i="18"/>
  <c r="G8328" i="18"/>
  <c r="H8328" i="18"/>
  <c r="I8328" i="18"/>
  <c r="J8328" i="18"/>
  <c r="K8328" i="18"/>
  <c r="L8328" i="18"/>
  <c r="M8328" i="18"/>
  <c r="N8328" i="18"/>
  <c r="A8329" i="18"/>
  <c r="B8329" i="18"/>
  <c r="C8329" i="18"/>
  <c r="D8329" i="18"/>
  <c r="E8329" i="18"/>
  <c r="F8329" i="18"/>
  <c r="G8329" i="18"/>
  <c r="H8329" i="18"/>
  <c r="I8329" i="18"/>
  <c r="J8329" i="18"/>
  <c r="K8329" i="18"/>
  <c r="L8329" i="18"/>
  <c r="M8329" i="18"/>
  <c r="N8329" i="18"/>
  <c r="A8330" i="18"/>
  <c r="B8330" i="18"/>
  <c r="C8330" i="18"/>
  <c r="D8330" i="18"/>
  <c r="E8330" i="18"/>
  <c r="F8330" i="18"/>
  <c r="G8330" i="18"/>
  <c r="H8330" i="18"/>
  <c r="I8330" i="18"/>
  <c r="J8330" i="18"/>
  <c r="K8330" i="18"/>
  <c r="L8330" i="18"/>
  <c r="M8330" i="18"/>
  <c r="N8330" i="18"/>
  <c r="A8331" i="18"/>
  <c r="B8331" i="18"/>
  <c r="C8331" i="18"/>
  <c r="D8331" i="18"/>
  <c r="E8331" i="18"/>
  <c r="F8331" i="18"/>
  <c r="G8331" i="18"/>
  <c r="H8331" i="18"/>
  <c r="I8331" i="18"/>
  <c r="J8331" i="18"/>
  <c r="K8331" i="18"/>
  <c r="L8331" i="18"/>
  <c r="M8331" i="18"/>
  <c r="N8331" i="18"/>
  <c r="A8332" i="18"/>
  <c r="B8332" i="18"/>
  <c r="C8332" i="18"/>
  <c r="D8332" i="18"/>
  <c r="E8332" i="18"/>
  <c r="F8332" i="18"/>
  <c r="G8332" i="18"/>
  <c r="H8332" i="18"/>
  <c r="I8332" i="18"/>
  <c r="J8332" i="18"/>
  <c r="K8332" i="18"/>
  <c r="L8332" i="18"/>
  <c r="M8332" i="18"/>
  <c r="N8332" i="18"/>
  <c r="A8333" i="18"/>
  <c r="B8333" i="18"/>
  <c r="C8333" i="18"/>
  <c r="D8333" i="18"/>
  <c r="E8333" i="18"/>
  <c r="F8333" i="18"/>
  <c r="G8333" i="18"/>
  <c r="H8333" i="18"/>
  <c r="I8333" i="18"/>
  <c r="J8333" i="18"/>
  <c r="K8333" i="18"/>
  <c r="L8333" i="18"/>
  <c r="M8333" i="18"/>
  <c r="N8333" i="18"/>
  <c r="A8334" i="18"/>
  <c r="B8334" i="18"/>
  <c r="C8334" i="18"/>
  <c r="D8334" i="18"/>
  <c r="E8334" i="18"/>
  <c r="F8334" i="18"/>
  <c r="G8334" i="18"/>
  <c r="H8334" i="18"/>
  <c r="I8334" i="18"/>
  <c r="J8334" i="18"/>
  <c r="K8334" i="18"/>
  <c r="L8334" i="18"/>
  <c r="M8334" i="18"/>
  <c r="N8334" i="18"/>
  <c r="A8335" i="18"/>
  <c r="B8335" i="18"/>
  <c r="C8335" i="18"/>
  <c r="D8335" i="18"/>
  <c r="E8335" i="18"/>
  <c r="F8335" i="18"/>
  <c r="G8335" i="18"/>
  <c r="H8335" i="18"/>
  <c r="I8335" i="18"/>
  <c r="J8335" i="18"/>
  <c r="K8335" i="18"/>
  <c r="L8335" i="18"/>
  <c r="M8335" i="18"/>
  <c r="N8335" i="18"/>
  <c r="A8336" i="18"/>
  <c r="B8336" i="18"/>
  <c r="C8336" i="18"/>
  <c r="D8336" i="18"/>
  <c r="E8336" i="18"/>
  <c r="F8336" i="18"/>
  <c r="G8336" i="18"/>
  <c r="H8336" i="18"/>
  <c r="I8336" i="18"/>
  <c r="J8336" i="18"/>
  <c r="K8336" i="18"/>
  <c r="L8336" i="18"/>
  <c r="M8336" i="18"/>
  <c r="N8336" i="18"/>
  <c r="A8337" i="18"/>
  <c r="B8337" i="18"/>
  <c r="C8337" i="18"/>
  <c r="D8337" i="18"/>
  <c r="E8337" i="18"/>
  <c r="F8337" i="18"/>
  <c r="G8337" i="18"/>
  <c r="H8337" i="18"/>
  <c r="I8337" i="18"/>
  <c r="J8337" i="18"/>
  <c r="K8337" i="18"/>
  <c r="L8337" i="18"/>
  <c r="M8337" i="18"/>
  <c r="N8337" i="18"/>
  <c r="A8338" i="18"/>
  <c r="B8338" i="18"/>
  <c r="C8338" i="18"/>
  <c r="D8338" i="18"/>
  <c r="E8338" i="18"/>
  <c r="F8338" i="18"/>
  <c r="G8338" i="18"/>
  <c r="H8338" i="18"/>
  <c r="I8338" i="18"/>
  <c r="J8338" i="18"/>
  <c r="K8338" i="18"/>
  <c r="L8338" i="18"/>
  <c r="M8338" i="18"/>
  <c r="N8338" i="18"/>
  <c r="A8339" i="18"/>
  <c r="B8339" i="18"/>
  <c r="C8339" i="18"/>
  <c r="D8339" i="18"/>
  <c r="E8339" i="18"/>
  <c r="F8339" i="18"/>
  <c r="G8339" i="18"/>
  <c r="H8339" i="18"/>
  <c r="I8339" i="18"/>
  <c r="J8339" i="18"/>
  <c r="K8339" i="18"/>
  <c r="L8339" i="18"/>
  <c r="M8339" i="18"/>
  <c r="N8339" i="18"/>
  <c r="A8340" i="18"/>
  <c r="B8340" i="18"/>
  <c r="C8340" i="18"/>
  <c r="D8340" i="18"/>
  <c r="E8340" i="18"/>
  <c r="F8340" i="18"/>
  <c r="G8340" i="18"/>
  <c r="H8340" i="18"/>
  <c r="I8340" i="18"/>
  <c r="J8340" i="18"/>
  <c r="K8340" i="18"/>
  <c r="L8340" i="18"/>
  <c r="M8340" i="18"/>
  <c r="N8340" i="18"/>
  <c r="A8341" i="18"/>
  <c r="B8341" i="18"/>
  <c r="C8341" i="18"/>
  <c r="D8341" i="18"/>
  <c r="E8341" i="18"/>
  <c r="F8341" i="18"/>
  <c r="G8341" i="18"/>
  <c r="H8341" i="18"/>
  <c r="I8341" i="18"/>
  <c r="J8341" i="18"/>
  <c r="K8341" i="18"/>
  <c r="L8341" i="18"/>
  <c r="M8341" i="18"/>
  <c r="N8341" i="18"/>
  <c r="A8342" i="18"/>
  <c r="B8342" i="18"/>
  <c r="C8342" i="18"/>
  <c r="D8342" i="18"/>
  <c r="E8342" i="18"/>
  <c r="F8342" i="18"/>
  <c r="G8342" i="18"/>
  <c r="H8342" i="18"/>
  <c r="I8342" i="18"/>
  <c r="J8342" i="18"/>
  <c r="K8342" i="18"/>
  <c r="L8342" i="18"/>
  <c r="M8342" i="18"/>
  <c r="N8342" i="18"/>
  <c r="A8343" i="18"/>
  <c r="B8343" i="18"/>
  <c r="C8343" i="18"/>
  <c r="D8343" i="18"/>
  <c r="E8343" i="18"/>
  <c r="F8343" i="18"/>
  <c r="G8343" i="18"/>
  <c r="H8343" i="18"/>
  <c r="I8343" i="18"/>
  <c r="J8343" i="18"/>
  <c r="K8343" i="18"/>
  <c r="L8343" i="18"/>
  <c r="M8343" i="18"/>
  <c r="N8343" i="18"/>
  <c r="A8344" i="18"/>
  <c r="B8344" i="18"/>
  <c r="C8344" i="18"/>
  <c r="D8344" i="18"/>
  <c r="E8344" i="18"/>
  <c r="F8344" i="18"/>
  <c r="G8344" i="18"/>
  <c r="H8344" i="18"/>
  <c r="I8344" i="18"/>
  <c r="J8344" i="18"/>
  <c r="K8344" i="18"/>
  <c r="L8344" i="18"/>
  <c r="M8344" i="18"/>
  <c r="N8344" i="18"/>
  <c r="A8345" i="18"/>
  <c r="B8345" i="18"/>
  <c r="C8345" i="18"/>
  <c r="D8345" i="18"/>
  <c r="E8345" i="18"/>
  <c r="F8345" i="18"/>
  <c r="G8345" i="18"/>
  <c r="H8345" i="18"/>
  <c r="I8345" i="18"/>
  <c r="J8345" i="18"/>
  <c r="K8345" i="18"/>
  <c r="L8345" i="18"/>
  <c r="M8345" i="18"/>
  <c r="N8345" i="18"/>
  <c r="A8346" i="18"/>
  <c r="B8346" i="18"/>
  <c r="C8346" i="18"/>
  <c r="D8346" i="18"/>
  <c r="E8346" i="18"/>
  <c r="F8346" i="18"/>
  <c r="G8346" i="18"/>
  <c r="H8346" i="18"/>
  <c r="I8346" i="18"/>
  <c r="J8346" i="18"/>
  <c r="K8346" i="18"/>
  <c r="L8346" i="18"/>
  <c r="M8346" i="18"/>
  <c r="N8346" i="18"/>
  <c r="A8347" i="18"/>
  <c r="B8347" i="18"/>
  <c r="C8347" i="18"/>
  <c r="D8347" i="18"/>
  <c r="E8347" i="18"/>
  <c r="F8347" i="18"/>
  <c r="G8347" i="18"/>
  <c r="H8347" i="18"/>
  <c r="I8347" i="18"/>
  <c r="J8347" i="18"/>
  <c r="K8347" i="18"/>
  <c r="L8347" i="18"/>
  <c r="M8347" i="18"/>
  <c r="N8347" i="18"/>
  <c r="A8348" i="18"/>
  <c r="B8348" i="18"/>
  <c r="C8348" i="18"/>
  <c r="D8348" i="18"/>
  <c r="E8348" i="18"/>
  <c r="F8348" i="18"/>
  <c r="G8348" i="18"/>
  <c r="H8348" i="18"/>
  <c r="I8348" i="18"/>
  <c r="J8348" i="18"/>
  <c r="K8348" i="18"/>
  <c r="L8348" i="18"/>
  <c r="M8348" i="18"/>
  <c r="N8348" i="18"/>
  <c r="A8349" i="18"/>
  <c r="B8349" i="18"/>
  <c r="C8349" i="18"/>
  <c r="D8349" i="18"/>
  <c r="E8349" i="18"/>
  <c r="F8349" i="18"/>
  <c r="G8349" i="18"/>
  <c r="H8349" i="18"/>
  <c r="I8349" i="18"/>
  <c r="J8349" i="18"/>
  <c r="K8349" i="18"/>
  <c r="L8349" i="18"/>
  <c r="M8349" i="18"/>
  <c r="N8349" i="18"/>
  <c r="A8350" i="18"/>
  <c r="B8350" i="18"/>
  <c r="C8350" i="18"/>
  <c r="D8350" i="18"/>
  <c r="E8350" i="18"/>
  <c r="F8350" i="18"/>
  <c r="G8350" i="18"/>
  <c r="H8350" i="18"/>
  <c r="I8350" i="18"/>
  <c r="J8350" i="18"/>
  <c r="K8350" i="18"/>
  <c r="L8350" i="18"/>
  <c r="M8350" i="18"/>
  <c r="N8350" i="18"/>
  <c r="A8351" i="18"/>
  <c r="B8351" i="18"/>
  <c r="C8351" i="18"/>
  <c r="D8351" i="18"/>
  <c r="E8351" i="18"/>
  <c r="F8351" i="18"/>
  <c r="G8351" i="18"/>
  <c r="H8351" i="18"/>
  <c r="I8351" i="18"/>
  <c r="J8351" i="18"/>
  <c r="K8351" i="18"/>
  <c r="L8351" i="18"/>
  <c r="M8351" i="18"/>
  <c r="N8351" i="18"/>
  <c r="A8352" i="18"/>
  <c r="B8352" i="18"/>
  <c r="C8352" i="18"/>
  <c r="D8352" i="18"/>
  <c r="E8352" i="18"/>
  <c r="F8352" i="18"/>
  <c r="G8352" i="18"/>
  <c r="H8352" i="18"/>
  <c r="I8352" i="18"/>
  <c r="J8352" i="18"/>
  <c r="K8352" i="18"/>
  <c r="L8352" i="18"/>
  <c r="M8352" i="18"/>
  <c r="N8352" i="18"/>
  <c r="A8353" i="18"/>
  <c r="B8353" i="18"/>
  <c r="C8353" i="18"/>
  <c r="D8353" i="18"/>
  <c r="E8353" i="18"/>
  <c r="F8353" i="18"/>
  <c r="G8353" i="18"/>
  <c r="H8353" i="18"/>
  <c r="I8353" i="18"/>
  <c r="J8353" i="18"/>
  <c r="K8353" i="18"/>
  <c r="L8353" i="18"/>
  <c r="M8353" i="18"/>
  <c r="N8353" i="18"/>
  <c r="A8354" i="18"/>
  <c r="B8354" i="18"/>
  <c r="C8354" i="18"/>
  <c r="D8354" i="18"/>
  <c r="E8354" i="18"/>
  <c r="F8354" i="18"/>
  <c r="G8354" i="18"/>
  <c r="H8354" i="18"/>
  <c r="I8354" i="18"/>
  <c r="J8354" i="18"/>
  <c r="K8354" i="18"/>
  <c r="L8354" i="18"/>
  <c r="M8354" i="18"/>
  <c r="N8354" i="18"/>
  <c r="A8355" i="18"/>
  <c r="B8355" i="18"/>
  <c r="C8355" i="18"/>
  <c r="D8355" i="18"/>
  <c r="E8355" i="18"/>
  <c r="F8355" i="18"/>
  <c r="G8355" i="18"/>
  <c r="H8355" i="18"/>
  <c r="I8355" i="18"/>
  <c r="J8355" i="18"/>
  <c r="K8355" i="18"/>
  <c r="L8355" i="18"/>
  <c r="M8355" i="18"/>
  <c r="N8355" i="18"/>
  <c r="A8356" i="18"/>
  <c r="B8356" i="18"/>
  <c r="C8356" i="18"/>
  <c r="D8356" i="18"/>
  <c r="E8356" i="18"/>
  <c r="F8356" i="18"/>
  <c r="G8356" i="18"/>
  <c r="H8356" i="18"/>
  <c r="I8356" i="18"/>
  <c r="J8356" i="18"/>
  <c r="K8356" i="18"/>
  <c r="L8356" i="18"/>
  <c r="M8356" i="18"/>
  <c r="N8356" i="18"/>
  <c r="A8357" i="18"/>
  <c r="B8357" i="18"/>
  <c r="C8357" i="18"/>
  <c r="D8357" i="18"/>
  <c r="E8357" i="18"/>
  <c r="F8357" i="18"/>
  <c r="G8357" i="18"/>
  <c r="H8357" i="18"/>
  <c r="I8357" i="18"/>
  <c r="J8357" i="18"/>
  <c r="K8357" i="18"/>
  <c r="L8357" i="18"/>
  <c r="M8357" i="18"/>
  <c r="N8357" i="18"/>
  <c r="A8358" i="18"/>
  <c r="B8358" i="18"/>
  <c r="C8358" i="18"/>
  <c r="D8358" i="18"/>
  <c r="E8358" i="18"/>
  <c r="F8358" i="18"/>
  <c r="G8358" i="18"/>
  <c r="H8358" i="18"/>
  <c r="I8358" i="18"/>
  <c r="J8358" i="18"/>
  <c r="K8358" i="18"/>
  <c r="L8358" i="18"/>
  <c r="M8358" i="18"/>
  <c r="N8358" i="18"/>
  <c r="A8359" i="18"/>
  <c r="B8359" i="18"/>
  <c r="C8359" i="18"/>
  <c r="D8359" i="18"/>
  <c r="E8359" i="18"/>
  <c r="F8359" i="18"/>
  <c r="G8359" i="18"/>
  <c r="H8359" i="18"/>
  <c r="I8359" i="18"/>
  <c r="J8359" i="18"/>
  <c r="K8359" i="18"/>
  <c r="L8359" i="18"/>
  <c r="M8359" i="18"/>
  <c r="N8359" i="18"/>
  <c r="A8360" i="18"/>
  <c r="B8360" i="18"/>
  <c r="C8360" i="18"/>
  <c r="D8360" i="18"/>
  <c r="E8360" i="18"/>
  <c r="F8360" i="18"/>
  <c r="G8360" i="18"/>
  <c r="H8360" i="18"/>
  <c r="I8360" i="18"/>
  <c r="J8360" i="18"/>
  <c r="K8360" i="18"/>
  <c r="L8360" i="18"/>
  <c r="M8360" i="18"/>
  <c r="N8360" i="18"/>
  <c r="A8361" i="18"/>
  <c r="B8361" i="18"/>
  <c r="C8361" i="18"/>
  <c r="D8361" i="18"/>
  <c r="E8361" i="18"/>
  <c r="F8361" i="18"/>
  <c r="G8361" i="18"/>
  <c r="H8361" i="18"/>
  <c r="I8361" i="18"/>
  <c r="J8361" i="18"/>
  <c r="K8361" i="18"/>
  <c r="L8361" i="18"/>
  <c r="M8361" i="18"/>
  <c r="N8361" i="18"/>
  <c r="A8362" i="18"/>
  <c r="B8362" i="18"/>
  <c r="C8362" i="18"/>
  <c r="D8362" i="18"/>
  <c r="E8362" i="18"/>
  <c r="F8362" i="18"/>
  <c r="G8362" i="18"/>
  <c r="H8362" i="18"/>
  <c r="I8362" i="18"/>
  <c r="J8362" i="18"/>
  <c r="K8362" i="18"/>
  <c r="L8362" i="18"/>
  <c r="M8362" i="18"/>
  <c r="N8362" i="18"/>
  <c r="A8363" i="18"/>
  <c r="B8363" i="18"/>
  <c r="C8363" i="18"/>
  <c r="D8363" i="18"/>
  <c r="E8363" i="18"/>
  <c r="F8363" i="18"/>
  <c r="G8363" i="18"/>
  <c r="H8363" i="18"/>
  <c r="I8363" i="18"/>
  <c r="J8363" i="18"/>
  <c r="K8363" i="18"/>
  <c r="L8363" i="18"/>
  <c r="M8363" i="18"/>
  <c r="N8363" i="18"/>
  <c r="A8364" i="18"/>
  <c r="B8364" i="18"/>
  <c r="C8364" i="18"/>
  <c r="D8364" i="18"/>
  <c r="E8364" i="18"/>
  <c r="F8364" i="18"/>
  <c r="G8364" i="18"/>
  <c r="H8364" i="18"/>
  <c r="I8364" i="18"/>
  <c r="J8364" i="18"/>
  <c r="K8364" i="18"/>
  <c r="L8364" i="18"/>
  <c r="M8364" i="18"/>
  <c r="N8364" i="18"/>
  <c r="A8365" i="18"/>
  <c r="B8365" i="18"/>
  <c r="C8365" i="18"/>
  <c r="D8365" i="18"/>
  <c r="E8365" i="18"/>
  <c r="F8365" i="18"/>
  <c r="G8365" i="18"/>
  <c r="H8365" i="18"/>
  <c r="I8365" i="18"/>
  <c r="J8365" i="18"/>
  <c r="K8365" i="18"/>
  <c r="L8365" i="18"/>
  <c r="M8365" i="18"/>
  <c r="N8365" i="18"/>
  <c r="A8366" i="18"/>
  <c r="B8366" i="18"/>
  <c r="C8366" i="18"/>
  <c r="D8366" i="18"/>
  <c r="E8366" i="18"/>
  <c r="F8366" i="18"/>
  <c r="G8366" i="18"/>
  <c r="H8366" i="18"/>
  <c r="I8366" i="18"/>
  <c r="J8366" i="18"/>
  <c r="K8366" i="18"/>
  <c r="L8366" i="18"/>
  <c r="M8366" i="18"/>
  <c r="N8366" i="18"/>
  <c r="A8367" i="18"/>
  <c r="B8367" i="18"/>
  <c r="C8367" i="18"/>
  <c r="D8367" i="18"/>
  <c r="E8367" i="18"/>
  <c r="F8367" i="18"/>
  <c r="G8367" i="18"/>
  <c r="H8367" i="18"/>
  <c r="I8367" i="18"/>
  <c r="J8367" i="18"/>
  <c r="K8367" i="18"/>
  <c r="L8367" i="18"/>
  <c r="M8367" i="18"/>
  <c r="N8367" i="18"/>
  <c r="A8368" i="18"/>
  <c r="B8368" i="18"/>
  <c r="C8368" i="18"/>
  <c r="D8368" i="18"/>
  <c r="E8368" i="18"/>
  <c r="F8368" i="18"/>
  <c r="G8368" i="18"/>
  <c r="H8368" i="18"/>
  <c r="I8368" i="18"/>
  <c r="J8368" i="18"/>
  <c r="K8368" i="18"/>
  <c r="L8368" i="18"/>
  <c r="M8368" i="18"/>
  <c r="N8368" i="18"/>
  <c r="A8369" i="18"/>
  <c r="B8369" i="18"/>
  <c r="C8369" i="18"/>
  <c r="D8369" i="18"/>
  <c r="E8369" i="18"/>
  <c r="F8369" i="18"/>
  <c r="G8369" i="18"/>
  <c r="H8369" i="18"/>
  <c r="I8369" i="18"/>
  <c r="J8369" i="18"/>
  <c r="K8369" i="18"/>
  <c r="L8369" i="18"/>
  <c r="M8369" i="18"/>
  <c r="N8369" i="18"/>
  <c r="A8370" i="18"/>
  <c r="B8370" i="18"/>
  <c r="C8370" i="18"/>
  <c r="D8370" i="18"/>
  <c r="E8370" i="18"/>
  <c r="F8370" i="18"/>
  <c r="G8370" i="18"/>
  <c r="H8370" i="18"/>
  <c r="I8370" i="18"/>
  <c r="J8370" i="18"/>
  <c r="K8370" i="18"/>
  <c r="L8370" i="18"/>
  <c r="M8370" i="18"/>
  <c r="N8370" i="18"/>
  <c r="A8371" i="18"/>
  <c r="B8371" i="18"/>
  <c r="C8371" i="18"/>
  <c r="D8371" i="18"/>
  <c r="E8371" i="18"/>
  <c r="F8371" i="18"/>
  <c r="G8371" i="18"/>
  <c r="H8371" i="18"/>
  <c r="I8371" i="18"/>
  <c r="J8371" i="18"/>
  <c r="K8371" i="18"/>
  <c r="L8371" i="18"/>
  <c r="M8371" i="18"/>
  <c r="N8371" i="18"/>
  <c r="A8372" i="18"/>
  <c r="B8372" i="18"/>
  <c r="C8372" i="18"/>
  <c r="D8372" i="18"/>
  <c r="E8372" i="18"/>
  <c r="F8372" i="18"/>
  <c r="G8372" i="18"/>
  <c r="H8372" i="18"/>
  <c r="I8372" i="18"/>
  <c r="J8372" i="18"/>
  <c r="K8372" i="18"/>
  <c r="L8372" i="18"/>
  <c r="M8372" i="18"/>
  <c r="N8372" i="18"/>
  <c r="A8373" i="18"/>
  <c r="B8373" i="18"/>
  <c r="C8373" i="18"/>
  <c r="D8373" i="18"/>
  <c r="E8373" i="18"/>
  <c r="F8373" i="18"/>
  <c r="G8373" i="18"/>
  <c r="H8373" i="18"/>
  <c r="I8373" i="18"/>
  <c r="J8373" i="18"/>
  <c r="K8373" i="18"/>
  <c r="L8373" i="18"/>
  <c r="M8373" i="18"/>
  <c r="N8373" i="18"/>
  <c r="A8374" i="18"/>
  <c r="B8374" i="18"/>
  <c r="C8374" i="18"/>
  <c r="D8374" i="18"/>
  <c r="E8374" i="18"/>
  <c r="F8374" i="18"/>
  <c r="G8374" i="18"/>
  <c r="H8374" i="18"/>
  <c r="I8374" i="18"/>
  <c r="J8374" i="18"/>
  <c r="K8374" i="18"/>
  <c r="L8374" i="18"/>
  <c r="M8374" i="18"/>
  <c r="N8374" i="18"/>
  <c r="A8375" i="18"/>
  <c r="B8375" i="18"/>
  <c r="C8375" i="18"/>
  <c r="D8375" i="18"/>
  <c r="E8375" i="18"/>
  <c r="F8375" i="18"/>
  <c r="G8375" i="18"/>
  <c r="H8375" i="18"/>
  <c r="I8375" i="18"/>
  <c r="J8375" i="18"/>
  <c r="K8375" i="18"/>
  <c r="L8375" i="18"/>
  <c r="M8375" i="18"/>
  <c r="N8375" i="18"/>
  <c r="A8376" i="18"/>
  <c r="B8376" i="18"/>
  <c r="C8376" i="18"/>
  <c r="D8376" i="18"/>
  <c r="E8376" i="18"/>
  <c r="F8376" i="18"/>
  <c r="G8376" i="18"/>
  <c r="H8376" i="18"/>
  <c r="I8376" i="18"/>
  <c r="J8376" i="18"/>
  <c r="K8376" i="18"/>
  <c r="L8376" i="18"/>
  <c r="M8376" i="18"/>
  <c r="N8376" i="18"/>
  <c r="A8377" i="18"/>
  <c r="B8377" i="18"/>
  <c r="C8377" i="18"/>
  <c r="D8377" i="18"/>
  <c r="E8377" i="18"/>
  <c r="F8377" i="18"/>
  <c r="G8377" i="18"/>
  <c r="H8377" i="18"/>
  <c r="I8377" i="18"/>
  <c r="J8377" i="18"/>
  <c r="K8377" i="18"/>
  <c r="L8377" i="18"/>
  <c r="M8377" i="18"/>
  <c r="N8377" i="18"/>
  <c r="A8378" i="18"/>
  <c r="B8378" i="18"/>
  <c r="C8378" i="18"/>
  <c r="D8378" i="18"/>
  <c r="E8378" i="18"/>
  <c r="F8378" i="18"/>
  <c r="G8378" i="18"/>
  <c r="H8378" i="18"/>
  <c r="I8378" i="18"/>
  <c r="J8378" i="18"/>
  <c r="K8378" i="18"/>
  <c r="L8378" i="18"/>
  <c r="M8378" i="18"/>
  <c r="N8378" i="18"/>
  <c r="A8379" i="18"/>
  <c r="B8379" i="18"/>
  <c r="C8379" i="18"/>
  <c r="D8379" i="18"/>
  <c r="E8379" i="18"/>
  <c r="F8379" i="18"/>
  <c r="G8379" i="18"/>
  <c r="H8379" i="18"/>
  <c r="I8379" i="18"/>
  <c r="J8379" i="18"/>
  <c r="K8379" i="18"/>
  <c r="L8379" i="18"/>
  <c r="M8379" i="18"/>
  <c r="N8379" i="18"/>
  <c r="A8380" i="18"/>
  <c r="B8380" i="18"/>
  <c r="C8380" i="18"/>
  <c r="D8380" i="18"/>
  <c r="E8380" i="18"/>
  <c r="F8380" i="18"/>
  <c r="G8380" i="18"/>
  <c r="H8380" i="18"/>
  <c r="I8380" i="18"/>
  <c r="J8380" i="18"/>
  <c r="K8380" i="18"/>
  <c r="L8380" i="18"/>
  <c r="M8380" i="18"/>
  <c r="N8380" i="18"/>
  <c r="A8381" i="18"/>
  <c r="B8381" i="18"/>
  <c r="C8381" i="18"/>
  <c r="D8381" i="18"/>
  <c r="E8381" i="18"/>
  <c r="F8381" i="18"/>
  <c r="G8381" i="18"/>
  <c r="H8381" i="18"/>
  <c r="I8381" i="18"/>
  <c r="J8381" i="18"/>
  <c r="K8381" i="18"/>
  <c r="L8381" i="18"/>
  <c r="M8381" i="18"/>
  <c r="N8381" i="18"/>
  <c r="A8382" i="18"/>
  <c r="B8382" i="18"/>
  <c r="C8382" i="18"/>
  <c r="D8382" i="18"/>
  <c r="E8382" i="18"/>
  <c r="F8382" i="18"/>
  <c r="G8382" i="18"/>
  <c r="H8382" i="18"/>
  <c r="I8382" i="18"/>
  <c r="J8382" i="18"/>
  <c r="K8382" i="18"/>
  <c r="L8382" i="18"/>
  <c r="M8382" i="18"/>
  <c r="N8382" i="18"/>
  <c r="A8383" i="18"/>
  <c r="B8383" i="18"/>
  <c r="C8383" i="18"/>
  <c r="D8383" i="18"/>
  <c r="E8383" i="18"/>
  <c r="F8383" i="18"/>
  <c r="G8383" i="18"/>
  <c r="H8383" i="18"/>
  <c r="I8383" i="18"/>
  <c r="J8383" i="18"/>
  <c r="K8383" i="18"/>
  <c r="L8383" i="18"/>
  <c r="M8383" i="18"/>
  <c r="N8383" i="18"/>
  <c r="A8384" i="18"/>
  <c r="B8384" i="18"/>
  <c r="C8384" i="18"/>
  <c r="D8384" i="18"/>
  <c r="E8384" i="18"/>
  <c r="F8384" i="18"/>
  <c r="G8384" i="18"/>
  <c r="H8384" i="18"/>
  <c r="I8384" i="18"/>
  <c r="J8384" i="18"/>
  <c r="K8384" i="18"/>
  <c r="L8384" i="18"/>
  <c r="M8384" i="18"/>
  <c r="N8384" i="18"/>
  <c r="A8385" i="18"/>
  <c r="B8385" i="18"/>
  <c r="C8385" i="18"/>
  <c r="D8385" i="18"/>
  <c r="E8385" i="18"/>
  <c r="F8385" i="18"/>
  <c r="G8385" i="18"/>
  <c r="H8385" i="18"/>
  <c r="I8385" i="18"/>
  <c r="J8385" i="18"/>
  <c r="K8385" i="18"/>
  <c r="L8385" i="18"/>
  <c r="M8385" i="18"/>
  <c r="N8385" i="18"/>
  <c r="A8386" i="18"/>
  <c r="B8386" i="18"/>
  <c r="C8386" i="18"/>
  <c r="D8386" i="18"/>
  <c r="E8386" i="18"/>
  <c r="F8386" i="18"/>
  <c r="G8386" i="18"/>
  <c r="H8386" i="18"/>
  <c r="I8386" i="18"/>
  <c r="J8386" i="18"/>
  <c r="K8386" i="18"/>
  <c r="L8386" i="18"/>
  <c r="M8386" i="18"/>
  <c r="N8386" i="18"/>
  <c r="A8387" i="18"/>
  <c r="B8387" i="18"/>
  <c r="C8387" i="18"/>
  <c r="D8387" i="18"/>
  <c r="E8387" i="18"/>
  <c r="F8387" i="18"/>
  <c r="G8387" i="18"/>
  <c r="H8387" i="18"/>
  <c r="I8387" i="18"/>
  <c r="J8387" i="18"/>
  <c r="K8387" i="18"/>
  <c r="L8387" i="18"/>
  <c r="M8387" i="18"/>
  <c r="N8387" i="18"/>
  <c r="A8388" i="18"/>
  <c r="B8388" i="18"/>
  <c r="C8388" i="18"/>
  <c r="D8388" i="18"/>
  <c r="E8388" i="18"/>
  <c r="F8388" i="18"/>
  <c r="G8388" i="18"/>
  <c r="H8388" i="18"/>
  <c r="I8388" i="18"/>
  <c r="J8388" i="18"/>
  <c r="K8388" i="18"/>
  <c r="L8388" i="18"/>
  <c r="M8388" i="18"/>
  <c r="N8388" i="18"/>
  <c r="A8389" i="18"/>
  <c r="B8389" i="18"/>
  <c r="C8389" i="18"/>
  <c r="D8389" i="18"/>
  <c r="E8389" i="18"/>
  <c r="F8389" i="18"/>
  <c r="G8389" i="18"/>
  <c r="H8389" i="18"/>
  <c r="I8389" i="18"/>
  <c r="J8389" i="18"/>
  <c r="K8389" i="18"/>
  <c r="L8389" i="18"/>
  <c r="M8389" i="18"/>
  <c r="N8389" i="18"/>
  <c r="A8390" i="18"/>
  <c r="B8390" i="18"/>
  <c r="C8390" i="18"/>
  <c r="D8390" i="18"/>
  <c r="E8390" i="18"/>
  <c r="F8390" i="18"/>
  <c r="G8390" i="18"/>
  <c r="H8390" i="18"/>
  <c r="I8390" i="18"/>
  <c r="J8390" i="18"/>
  <c r="K8390" i="18"/>
  <c r="L8390" i="18"/>
  <c r="M8390" i="18"/>
  <c r="N8390" i="18"/>
  <c r="A8391" i="18"/>
  <c r="B8391" i="18"/>
  <c r="C8391" i="18"/>
  <c r="D8391" i="18"/>
  <c r="E8391" i="18"/>
  <c r="F8391" i="18"/>
  <c r="G8391" i="18"/>
  <c r="H8391" i="18"/>
  <c r="I8391" i="18"/>
  <c r="J8391" i="18"/>
  <c r="K8391" i="18"/>
  <c r="L8391" i="18"/>
  <c r="M8391" i="18"/>
  <c r="N8391" i="18"/>
  <c r="A8392" i="18"/>
  <c r="B8392" i="18"/>
  <c r="C8392" i="18"/>
  <c r="D8392" i="18"/>
  <c r="E8392" i="18"/>
  <c r="F8392" i="18"/>
  <c r="G8392" i="18"/>
  <c r="H8392" i="18"/>
  <c r="I8392" i="18"/>
  <c r="J8392" i="18"/>
  <c r="K8392" i="18"/>
  <c r="L8392" i="18"/>
  <c r="M8392" i="18"/>
  <c r="N8392" i="18"/>
  <c r="A8393" i="18"/>
  <c r="B8393" i="18"/>
  <c r="C8393" i="18"/>
  <c r="D8393" i="18"/>
  <c r="E8393" i="18"/>
  <c r="F8393" i="18"/>
  <c r="G8393" i="18"/>
  <c r="H8393" i="18"/>
  <c r="I8393" i="18"/>
  <c r="J8393" i="18"/>
  <c r="K8393" i="18"/>
  <c r="L8393" i="18"/>
  <c r="M8393" i="18"/>
  <c r="N8393" i="18"/>
  <c r="A8394" i="18"/>
  <c r="B8394" i="18"/>
  <c r="C8394" i="18"/>
  <c r="D8394" i="18"/>
  <c r="E8394" i="18"/>
  <c r="F8394" i="18"/>
  <c r="G8394" i="18"/>
  <c r="H8394" i="18"/>
  <c r="I8394" i="18"/>
  <c r="J8394" i="18"/>
  <c r="K8394" i="18"/>
  <c r="L8394" i="18"/>
  <c r="M8394" i="18"/>
  <c r="N8394" i="18"/>
  <c r="A8395" i="18"/>
  <c r="B8395" i="18"/>
  <c r="C8395" i="18"/>
  <c r="D8395" i="18"/>
  <c r="E8395" i="18"/>
  <c r="F8395" i="18"/>
  <c r="G8395" i="18"/>
  <c r="H8395" i="18"/>
  <c r="I8395" i="18"/>
  <c r="J8395" i="18"/>
  <c r="K8395" i="18"/>
  <c r="L8395" i="18"/>
  <c r="M8395" i="18"/>
  <c r="N8395" i="18"/>
  <c r="A8396" i="18"/>
  <c r="B8396" i="18"/>
  <c r="C8396" i="18"/>
  <c r="D8396" i="18"/>
  <c r="E8396" i="18"/>
  <c r="F8396" i="18"/>
  <c r="G8396" i="18"/>
  <c r="H8396" i="18"/>
  <c r="I8396" i="18"/>
  <c r="J8396" i="18"/>
  <c r="K8396" i="18"/>
  <c r="L8396" i="18"/>
  <c r="M8396" i="18"/>
  <c r="N8396" i="18"/>
  <c r="A8397" i="18"/>
  <c r="B8397" i="18"/>
  <c r="C8397" i="18"/>
  <c r="D8397" i="18"/>
  <c r="E8397" i="18"/>
  <c r="F8397" i="18"/>
  <c r="G8397" i="18"/>
  <c r="H8397" i="18"/>
  <c r="I8397" i="18"/>
  <c r="J8397" i="18"/>
  <c r="K8397" i="18"/>
  <c r="L8397" i="18"/>
  <c r="M8397" i="18"/>
  <c r="N8397" i="18"/>
  <c r="A8398" i="18"/>
  <c r="B8398" i="18"/>
  <c r="C8398" i="18"/>
  <c r="D8398" i="18"/>
  <c r="E8398" i="18"/>
  <c r="F8398" i="18"/>
  <c r="G8398" i="18"/>
  <c r="H8398" i="18"/>
  <c r="I8398" i="18"/>
  <c r="J8398" i="18"/>
  <c r="K8398" i="18"/>
  <c r="L8398" i="18"/>
  <c r="M8398" i="18"/>
  <c r="N8398" i="18"/>
  <c r="A8399" i="18"/>
  <c r="B8399" i="18"/>
  <c r="C8399" i="18"/>
  <c r="D8399" i="18"/>
  <c r="E8399" i="18"/>
  <c r="F8399" i="18"/>
  <c r="G8399" i="18"/>
  <c r="H8399" i="18"/>
  <c r="I8399" i="18"/>
  <c r="J8399" i="18"/>
  <c r="K8399" i="18"/>
  <c r="L8399" i="18"/>
  <c r="M8399" i="18"/>
  <c r="N8399" i="18"/>
  <c r="A8400" i="18"/>
  <c r="B8400" i="18"/>
  <c r="C8400" i="18"/>
  <c r="D8400" i="18"/>
  <c r="E8400" i="18"/>
  <c r="F8400" i="18"/>
  <c r="G8400" i="18"/>
  <c r="H8400" i="18"/>
  <c r="I8400" i="18"/>
  <c r="J8400" i="18"/>
  <c r="K8400" i="18"/>
  <c r="L8400" i="18"/>
  <c r="M8400" i="18"/>
  <c r="N8400" i="18"/>
  <c r="A8401" i="18"/>
  <c r="B8401" i="18"/>
  <c r="C8401" i="18"/>
  <c r="D8401" i="18"/>
  <c r="E8401" i="18"/>
  <c r="F8401" i="18"/>
  <c r="G8401" i="18"/>
  <c r="H8401" i="18"/>
  <c r="I8401" i="18"/>
  <c r="J8401" i="18"/>
  <c r="K8401" i="18"/>
  <c r="L8401" i="18"/>
  <c r="M8401" i="18"/>
  <c r="N8401" i="18"/>
  <c r="A8402" i="18"/>
  <c r="B8402" i="18"/>
  <c r="C8402" i="18"/>
  <c r="D8402" i="18"/>
  <c r="E8402" i="18"/>
  <c r="F8402" i="18"/>
  <c r="G8402" i="18"/>
  <c r="H8402" i="18"/>
  <c r="I8402" i="18"/>
  <c r="J8402" i="18"/>
  <c r="K8402" i="18"/>
  <c r="L8402" i="18"/>
  <c r="M8402" i="18"/>
  <c r="N8402" i="18"/>
  <c r="A8403" i="18"/>
  <c r="B8403" i="18"/>
  <c r="C8403" i="18"/>
  <c r="D8403" i="18"/>
  <c r="E8403" i="18"/>
  <c r="F8403" i="18"/>
  <c r="G8403" i="18"/>
  <c r="H8403" i="18"/>
  <c r="I8403" i="18"/>
  <c r="J8403" i="18"/>
  <c r="K8403" i="18"/>
  <c r="L8403" i="18"/>
  <c r="M8403" i="18"/>
  <c r="N8403" i="18"/>
  <c r="A8404" i="18"/>
  <c r="B8404" i="18"/>
  <c r="C8404" i="18"/>
  <c r="D8404" i="18"/>
  <c r="E8404" i="18"/>
  <c r="F8404" i="18"/>
  <c r="G8404" i="18"/>
  <c r="H8404" i="18"/>
  <c r="I8404" i="18"/>
  <c r="J8404" i="18"/>
  <c r="K8404" i="18"/>
  <c r="L8404" i="18"/>
  <c r="M8404" i="18"/>
  <c r="N8404" i="18"/>
  <c r="A8405" i="18"/>
  <c r="B8405" i="18"/>
  <c r="C8405" i="18"/>
  <c r="D8405" i="18"/>
  <c r="E8405" i="18"/>
  <c r="F8405" i="18"/>
  <c r="G8405" i="18"/>
  <c r="H8405" i="18"/>
  <c r="I8405" i="18"/>
  <c r="J8405" i="18"/>
  <c r="K8405" i="18"/>
  <c r="L8405" i="18"/>
  <c r="M8405" i="18"/>
  <c r="N8405" i="18"/>
  <c r="A8406" i="18"/>
  <c r="B8406" i="18"/>
  <c r="C8406" i="18"/>
  <c r="D8406" i="18"/>
  <c r="E8406" i="18"/>
  <c r="F8406" i="18"/>
  <c r="G8406" i="18"/>
  <c r="H8406" i="18"/>
  <c r="I8406" i="18"/>
  <c r="J8406" i="18"/>
  <c r="K8406" i="18"/>
  <c r="L8406" i="18"/>
  <c r="M8406" i="18"/>
  <c r="N8406" i="18"/>
  <c r="A8407" i="18"/>
  <c r="B8407" i="18"/>
  <c r="C8407" i="18"/>
  <c r="D8407" i="18"/>
  <c r="E8407" i="18"/>
  <c r="F8407" i="18"/>
  <c r="G8407" i="18"/>
  <c r="Q8407" i="18" s="1"/>
  <c r="H8407" i="18"/>
  <c r="I8407" i="18"/>
  <c r="J8407" i="18"/>
  <c r="K8407" i="18"/>
  <c r="L8407" i="18"/>
  <c r="M8407" i="18"/>
  <c r="N8407" i="18"/>
  <c r="A8408" i="18"/>
  <c r="B8408" i="18"/>
  <c r="C8408" i="18"/>
  <c r="D8408" i="18"/>
  <c r="E8408" i="18"/>
  <c r="F8408" i="18"/>
  <c r="G8408" i="18"/>
  <c r="H8408" i="18"/>
  <c r="I8408" i="18"/>
  <c r="J8408" i="18"/>
  <c r="K8408" i="18"/>
  <c r="L8408" i="18"/>
  <c r="M8408" i="18"/>
  <c r="N8408" i="18"/>
  <c r="A8409" i="18"/>
  <c r="B8409" i="18"/>
  <c r="C8409" i="18"/>
  <c r="D8409" i="18"/>
  <c r="E8409" i="18"/>
  <c r="F8409" i="18"/>
  <c r="G8409" i="18"/>
  <c r="H8409" i="18"/>
  <c r="I8409" i="18"/>
  <c r="J8409" i="18"/>
  <c r="K8409" i="18"/>
  <c r="L8409" i="18"/>
  <c r="M8409" i="18"/>
  <c r="N8409" i="18"/>
  <c r="A8410" i="18"/>
  <c r="B8410" i="18"/>
  <c r="C8410" i="18"/>
  <c r="D8410" i="18"/>
  <c r="E8410" i="18"/>
  <c r="F8410" i="18"/>
  <c r="G8410" i="18"/>
  <c r="H8410" i="18"/>
  <c r="I8410" i="18"/>
  <c r="J8410" i="18"/>
  <c r="K8410" i="18"/>
  <c r="L8410" i="18"/>
  <c r="M8410" i="18"/>
  <c r="N8410" i="18"/>
  <c r="A8411" i="18"/>
  <c r="B8411" i="18"/>
  <c r="C8411" i="18"/>
  <c r="D8411" i="18"/>
  <c r="E8411" i="18"/>
  <c r="F8411" i="18"/>
  <c r="G8411" i="18"/>
  <c r="H8411" i="18"/>
  <c r="I8411" i="18"/>
  <c r="J8411" i="18"/>
  <c r="K8411" i="18"/>
  <c r="L8411" i="18"/>
  <c r="M8411" i="18"/>
  <c r="N8411" i="18"/>
  <c r="A8412" i="18"/>
  <c r="B8412" i="18"/>
  <c r="C8412" i="18"/>
  <c r="D8412" i="18"/>
  <c r="E8412" i="18"/>
  <c r="F8412" i="18"/>
  <c r="G8412" i="18"/>
  <c r="H8412" i="18"/>
  <c r="I8412" i="18"/>
  <c r="J8412" i="18"/>
  <c r="K8412" i="18"/>
  <c r="L8412" i="18"/>
  <c r="M8412" i="18"/>
  <c r="N8412" i="18"/>
  <c r="A8413" i="18"/>
  <c r="B8413" i="18"/>
  <c r="C8413" i="18"/>
  <c r="D8413" i="18"/>
  <c r="E8413" i="18"/>
  <c r="F8413" i="18"/>
  <c r="G8413" i="18"/>
  <c r="Q8413" i="18" s="1"/>
  <c r="H8413" i="18"/>
  <c r="I8413" i="18"/>
  <c r="J8413" i="18"/>
  <c r="K8413" i="18"/>
  <c r="L8413" i="18"/>
  <c r="M8413" i="18"/>
  <c r="N8413" i="18"/>
  <c r="A8414" i="18"/>
  <c r="B8414" i="18"/>
  <c r="C8414" i="18"/>
  <c r="D8414" i="18"/>
  <c r="E8414" i="18"/>
  <c r="F8414" i="18"/>
  <c r="G8414" i="18"/>
  <c r="H8414" i="18"/>
  <c r="I8414" i="18"/>
  <c r="J8414" i="18"/>
  <c r="K8414" i="18"/>
  <c r="L8414" i="18"/>
  <c r="M8414" i="18"/>
  <c r="N8414" i="18"/>
  <c r="A8415" i="18"/>
  <c r="B8415" i="18"/>
  <c r="C8415" i="18"/>
  <c r="D8415" i="18"/>
  <c r="E8415" i="18"/>
  <c r="F8415" i="18"/>
  <c r="G8415" i="18"/>
  <c r="H8415" i="18"/>
  <c r="I8415" i="18"/>
  <c r="J8415" i="18"/>
  <c r="K8415" i="18"/>
  <c r="L8415" i="18"/>
  <c r="M8415" i="18"/>
  <c r="N8415" i="18"/>
  <c r="A8416" i="18"/>
  <c r="B8416" i="18"/>
  <c r="C8416" i="18"/>
  <c r="D8416" i="18"/>
  <c r="E8416" i="18"/>
  <c r="F8416" i="18"/>
  <c r="G8416" i="18"/>
  <c r="H8416" i="18"/>
  <c r="I8416" i="18"/>
  <c r="J8416" i="18"/>
  <c r="K8416" i="18"/>
  <c r="L8416" i="18"/>
  <c r="M8416" i="18"/>
  <c r="N8416" i="18"/>
  <c r="A8417" i="18"/>
  <c r="B8417" i="18"/>
  <c r="C8417" i="18"/>
  <c r="D8417" i="18"/>
  <c r="E8417" i="18"/>
  <c r="F8417" i="18"/>
  <c r="G8417" i="18"/>
  <c r="H8417" i="18"/>
  <c r="I8417" i="18"/>
  <c r="J8417" i="18"/>
  <c r="K8417" i="18"/>
  <c r="L8417" i="18"/>
  <c r="M8417" i="18"/>
  <c r="N8417" i="18"/>
  <c r="A8418" i="18"/>
  <c r="B8418" i="18"/>
  <c r="C8418" i="18"/>
  <c r="D8418" i="18"/>
  <c r="E8418" i="18"/>
  <c r="F8418" i="18"/>
  <c r="G8418" i="18"/>
  <c r="H8418" i="18"/>
  <c r="I8418" i="18"/>
  <c r="J8418" i="18"/>
  <c r="K8418" i="18"/>
  <c r="L8418" i="18"/>
  <c r="M8418" i="18"/>
  <c r="N8418" i="18"/>
  <c r="A8419" i="18"/>
  <c r="B8419" i="18"/>
  <c r="C8419" i="18"/>
  <c r="D8419" i="18"/>
  <c r="E8419" i="18"/>
  <c r="F8419" i="18"/>
  <c r="G8419" i="18"/>
  <c r="H8419" i="18"/>
  <c r="I8419" i="18"/>
  <c r="J8419" i="18"/>
  <c r="K8419" i="18"/>
  <c r="L8419" i="18"/>
  <c r="M8419" i="18"/>
  <c r="N8419" i="18"/>
  <c r="A8420" i="18"/>
  <c r="B8420" i="18"/>
  <c r="C8420" i="18"/>
  <c r="D8420" i="18"/>
  <c r="E8420" i="18"/>
  <c r="F8420" i="18"/>
  <c r="G8420" i="18"/>
  <c r="H8420" i="18"/>
  <c r="I8420" i="18"/>
  <c r="J8420" i="18"/>
  <c r="K8420" i="18"/>
  <c r="L8420" i="18"/>
  <c r="M8420" i="18"/>
  <c r="N8420" i="18"/>
  <c r="A8421" i="18"/>
  <c r="B8421" i="18"/>
  <c r="C8421" i="18"/>
  <c r="D8421" i="18"/>
  <c r="E8421" i="18"/>
  <c r="F8421" i="18"/>
  <c r="G8421" i="18"/>
  <c r="H8421" i="18"/>
  <c r="I8421" i="18"/>
  <c r="J8421" i="18"/>
  <c r="K8421" i="18"/>
  <c r="L8421" i="18"/>
  <c r="M8421" i="18"/>
  <c r="N8421" i="18"/>
  <c r="A8422" i="18"/>
  <c r="B8422" i="18"/>
  <c r="C8422" i="18"/>
  <c r="D8422" i="18"/>
  <c r="E8422" i="18"/>
  <c r="F8422" i="18"/>
  <c r="G8422" i="18"/>
  <c r="H8422" i="18"/>
  <c r="I8422" i="18"/>
  <c r="J8422" i="18"/>
  <c r="K8422" i="18"/>
  <c r="L8422" i="18"/>
  <c r="M8422" i="18"/>
  <c r="N8422" i="18"/>
  <c r="A8423" i="18"/>
  <c r="B8423" i="18"/>
  <c r="C8423" i="18"/>
  <c r="D8423" i="18"/>
  <c r="E8423" i="18"/>
  <c r="F8423" i="18"/>
  <c r="G8423" i="18"/>
  <c r="H8423" i="18"/>
  <c r="I8423" i="18"/>
  <c r="J8423" i="18"/>
  <c r="K8423" i="18"/>
  <c r="L8423" i="18"/>
  <c r="M8423" i="18"/>
  <c r="N8423" i="18"/>
  <c r="A8424" i="18"/>
  <c r="B8424" i="18"/>
  <c r="C8424" i="18"/>
  <c r="D8424" i="18"/>
  <c r="E8424" i="18"/>
  <c r="F8424" i="18"/>
  <c r="G8424" i="18"/>
  <c r="H8424" i="18"/>
  <c r="I8424" i="18"/>
  <c r="J8424" i="18"/>
  <c r="K8424" i="18"/>
  <c r="L8424" i="18"/>
  <c r="M8424" i="18"/>
  <c r="N8424" i="18"/>
  <c r="A8425" i="18"/>
  <c r="B8425" i="18"/>
  <c r="C8425" i="18"/>
  <c r="D8425" i="18"/>
  <c r="E8425" i="18"/>
  <c r="F8425" i="18"/>
  <c r="G8425" i="18"/>
  <c r="Q8425" i="18" s="1"/>
  <c r="H8425" i="18"/>
  <c r="I8425" i="18"/>
  <c r="J8425" i="18"/>
  <c r="K8425" i="18"/>
  <c r="L8425" i="18"/>
  <c r="M8425" i="18"/>
  <c r="N8425" i="18"/>
  <c r="A8426" i="18"/>
  <c r="B8426" i="18"/>
  <c r="C8426" i="18"/>
  <c r="D8426" i="18"/>
  <c r="E8426" i="18"/>
  <c r="F8426" i="18"/>
  <c r="G8426" i="18"/>
  <c r="H8426" i="18"/>
  <c r="I8426" i="18"/>
  <c r="J8426" i="18"/>
  <c r="K8426" i="18"/>
  <c r="L8426" i="18"/>
  <c r="M8426" i="18"/>
  <c r="N8426" i="18"/>
  <c r="A8427" i="18"/>
  <c r="B8427" i="18"/>
  <c r="C8427" i="18"/>
  <c r="D8427" i="18"/>
  <c r="E8427" i="18"/>
  <c r="F8427" i="18"/>
  <c r="G8427" i="18"/>
  <c r="H8427" i="18"/>
  <c r="I8427" i="18"/>
  <c r="J8427" i="18"/>
  <c r="K8427" i="18"/>
  <c r="L8427" i="18"/>
  <c r="M8427" i="18"/>
  <c r="N8427" i="18"/>
  <c r="A8428" i="18"/>
  <c r="B8428" i="18"/>
  <c r="C8428" i="18"/>
  <c r="D8428" i="18"/>
  <c r="E8428" i="18"/>
  <c r="F8428" i="18"/>
  <c r="G8428" i="18"/>
  <c r="H8428" i="18"/>
  <c r="I8428" i="18"/>
  <c r="J8428" i="18"/>
  <c r="K8428" i="18"/>
  <c r="L8428" i="18"/>
  <c r="M8428" i="18"/>
  <c r="N8428" i="18"/>
  <c r="A8429" i="18"/>
  <c r="B8429" i="18"/>
  <c r="C8429" i="18"/>
  <c r="D8429" i="18"/>
  <c r="E8429" i="18"/>
  <c r="F8429" i="18"/>
  <c r="G8429" i="18"/>
  <c r="H8429" i="18"/>
  <c r="I8429" i="18"/>
  <c r="J8429" i="18"/>
  <c r="K8429" i="18"/>
  <c r="L8429" i="18"/>
  <c r="M8429" i="18"/>
  <c r="N8429" i="18"/>
  <c r="Q8429" i="18"/>
  <c r="A8430" i="18"/>
  <c r="B8430" i="18"/>
  <c r="C8430" i="18"/>
  <c r="D8430" i="18"/>
  <c r="E8430" i="18"/>
  <c r="F8430" i="18"/>
  <c r="G8430" i="18"/>
  <c r="H8430" i="18"/>
  <c r="I8430" i="18"/>
  <c r="J8430" i="18"/>
  <c r="K8430" i="18"/>
  <c r="L8430" i="18"/>
  <c r="M8430" i="18"/>
  <c r="N8430" i="18"/>
  <c r="A8431" i="18"/>
  <c r="B8431" i="18"/>
  <c r="C8431" i="18"/>
  <c r="D8431" i="18"/>
  <c r="E8431" i="18"/>
  <c r="F8431" i="18"/>
  <c r="G8431" i="18"/>
  <c r="H8431" i="18"/>
  <c r="I8431" i="18"/>
  <c r="J8431" i="18"/>
  <c r="K8431" i="18"/>
  <c r="L8431" i="18"/>
  <c r="M8431" i="18"/>
  <c r="N8431" i="18"/>
  <c r="A8432" i="18"/>
  <c r="B8432" i="18"/>
  <c r="C8432" i="18"/>
  <c r="D8432" i="18"/>
  <c r="E8432" i="18"/>
  <c r="F8432" i="18"/>
  <c r="G8432" i="18"/>
  <c r="H8432" i="18"/>
  <c r="I8432" i="18"/>
  <c r="J8432" i="18"/>
  <c r="K8432" i="18"/>
  <c r="L8432" i="18"/>
  <c r="M8432" i="18"/>
  <c r="N8432" i="18"/>
  <c r="A8433" i="18"/>
  <c r="B8433" i="18"/>
  <c r="C8433" i="18"/>
  <c r="D8433" i="18"/>
  <c r="E8433" i="18"/>
  <c r="F8433" i="18"/>
  <c r="G8433" i="18"/>
  <c r="H8433" i="18"/>
  <c r="I8433" i="18"/>
  <c r="J8433" i="18"/>
  <c r="K8433" i="18"/>
  <c r="L8433" i="18"/>
  <c r="M8433" i="18"/>
  <c r="N8433" i="18"/>
  <c r="A8434" i="18"/>
  <c r="B8434" i="18"/>
  <c r="C8434" i="18"/>
  <c r="D8434" i="18"/>
  <c r="E8434" i="18"/>
  <c r="F8434" i="18"/>
  <c r="G8434" i="18"/>
  <c r="H8434" i="18"/>
  <c r="I8434" i="18"/>
  <c r="J8434" i="18"/>
  <c r="K8434" i="18"/>
  <c r="L8434" i="18"/>
  <c r="M8434" i="18"/>
  <c r="N8434" i="18"/>
  <c r="A8435" i="18"/>
  <c r="B8435" i="18"/>
  <c r="C8435" i="18"/>
  <c r="D8435" i="18"/>
  <c r="E8435" i="18"/>
  <c r="F8435" i="18"/>
  <c r="G8435" i="18"/>
  <c r="H8435" i="18"/>
  <c r="I8435" i="18"/>
  <c r="J8435" i="18"/>
  <c r="K8435" i="18"/>
  <c r="L8435" i="18"/>
  <c r="M8435" i="18"/>
  <c r="N8435" i="18"/>
  <c r="A8436" i="18"/>
  <c r="B8436" i="18"/>
  <c r="C8436" i="18"/>
  <c r="D8436" i="18"/>
  <c r="E8436" i="18"/>
  <c r="F8436" i="18"/>
  <c r="G8436" i="18"/>
  <c r="H8436" i="18"/>
  <c r="I8436" i="18"/>
  <c r="J8436" i="18"/>
  <c r="K8436" i="18"/>
  <c r="L8436" i="18"/>
  <c r="M8436" i="18"/>
  <c r="N8436" i="18"/>
  <c r="A8437" i="18"/>
  <c r="B8437" i="18"/>
  <c r="C8437" i="18"/>
  <c r="D8437" i="18"/>
  <c r="E8437" i="18"/>
  <c r="F8437" i="18"/>
  <c r="G8437" i="18"/>
  <c r="H8437" i="18"/>
  <c r="I8437" i="18"/>
  <c r="J8437" i="18"/>
  <c r="K8437" i="18"/>
  <c r="L8437" i="18"/>
  <c r="M8437" i="18"/>
  <c r="N8437" i="18"/>
  <c r="A8438" i="18"/>
  <c r="B8438" i="18"/>
  <c r="C8438" i="18"/>
  <c r="D8438" i="18"/>
  <c r="E8438" i="18"/>
  <c r="F8438" i="18"/>
  <c r="G8438" i="18"/>
  <c r="H8438" i="18"/>
  <c r="I8438" i="18"/>
  <c r="J8438" i="18"/>
  <c r="K8438" i="18"/>
  <c r="L8438" i="18"/>
  <c r="M8438" i="18"/>
  <c r="N8438" i="18"/>
  <c r="A8439" i="18"/>
  <c r="B8439" i="18"/>
  <c r="C8439" i="18"/>
  <c r="D8439" i="18"/>
  <c r="E8439" i="18"/>
  <c r="F8439" i="18"/>
  <c r="G8439" i="18"/>
  <c r="H8439" i="18"/>
  <c r="I8439" i="18"/>
  <c r="J8439" i="18"/>
  <c r="K8439" i="18"/>
  <c r="L8439" i="18"/>
  <c r="M8439" i="18"/>
  <c r="N8439" i="18"/>
  <c r="A8440" i="18"/>
  <c r="B8440" i="18"/>
  <c r="C8440" i="18"/>
  <c r="D8440" i="18"/>
  <c r="E8440" i="18"/>
  <c r="F8440" i="18"/>
  <c r="G8440" i="18"/>
  <c r="H8440" i="18"/>
  <c r="I8440" i="18"/>
  <c r="J8440" i="18"/>
  <c r="K8440" i="18"/>
  <c r="L8440" i="18"/>
  <c r="M8440" i="18"/>
  <c r="N8440" i="18"/>
  <c r="A8441" i="18"/>
  <c r="B8441" i="18"/>
  <c r="C8441" i="18"/>
  <c r="D8441" i="18"/>
  <c r="E8441" i="18"/>
  <c r="F8441" i="18"/>
  <c r="G8441" i="18"/>
  <c r="H8441" i="18"/>
  <c r="I8441" i="18"/>
  <c r="J8441" i="18"/>
  <c r="K8441" i="18"/>
  <c r="L8441" i="18"/>
  <c r="M8441" i="18"/>
  <c r="N8441" i="18"/>
  <c r="A8442" i="18"/>
  <c r="B8442" i="18"/>
  <c r="C8442" i="18"/>
  <c r="D8442" i="18"/>
  <c r="E8442" i="18"/>
  <c r="F8442" i="18"/>
  <c r="G8442" i="18"/>
  <c r="H8442" i="18"/>
  <c r="I8442" i="18"/>
  <c r="J8442" i="18"/>
  <c r="K8442" i="18"/>
  <c r="L8442" i="18"/>
  <c r="M8442" i="18"/>
  <c r="N8442" i="18"/>
  <c r="A8443" i="18"/>
  <c r="B8443" i="18"/>
  <c r="C8443" i="18"/>
  <c r="D8443" i="18"/>
  <c r="E8443" i="18"/>
  <c r="F8443" i="18"/>
  <c r="G8443" i="18"/>
  <c r="H8443" i="18"/>
  <c r="I8443" i="18"/>
  <c r="J8443" i="18"/>
  <c r="K8443" i="18"/>
  <c r="L8443" i="18"/>
  <c r="M8443" i="18"/>
  <c r="N8443" i="18"/>
  <c r="A8444" i="18"/>
  <c r="B8444" i="18"/>
  <c r="C8444" i="18"/>
  <c r="D8444" i="18"/>
  <c r="E8444" i="18"/>
  <c r="F8444" i="18"/>
  <c r="G8444" i="18"/>
  <c r="H8444" i="18"/>
  <c r="I8444" i="18"/>
  <c r="J8444" i="18"/>
  <c r="K8444" i="18"/>
  <c r="L8444" i="18"/>
  <c r="M8444" i="18"/>
  <c r="N8444" i="18"/>
  <c r="A8445" i="18"/>
  <c r="B8445" i="18"/>
  <c r="C8445" i="18"/>
  <c r="D8445" i="18"/>
  <c r="E8445" i="18"/>
  <c r="F8445" i="18"/>
  <c r="G8445" i="18"/>
  <c r="H8445" i="18"/>
  <c r="I8445" i="18"/>
  <c r="J8445" i="18"/>
  <c r="K8445" i="18"/>
  <c r="L8445" i="18"/>
  <c r="M8445" i="18"/>
  <c r="N8445" i="18"/>
  <c r="A8446" i="18"/>
  <c r="B8446" i="18"/>
  <c r="C8446" i="18"/>
  <c r="D8446" i="18"/>
  <c r="E8446" i="18"/>
  <c r="F8446" i="18"/>
  <c r="G8446" i="18"/>
  <c r="H8446" i="18"/>
  <c r="I8446" i="18"/>
  <c r="J8446" i="18"/>
  <c r="K8446" i="18"/>
  <c r="L8446" i="18"/>
  <c r="M8446" i="18"/>
  <c r="N8446" i="18"/>
  <c r="A8447" i="18"/>
  <c r="B8447" i="18"/>
  <c r="C8447" i="18"/>
  <c r="D8447" i="18"/>
  <c r="E8447" i="18"/>
  <c r="F8447" i="18"/>
  <c r="G8447" i="18"/>
  <c r="H8447" i="18"/>
  <c r="I8447" i="18"/>
  <c r="J8447" i="18"/>
  <c r="K8447" i="18"/>
  <c r="L8447" i="18"/>
  <c r="M8447" i="18"/>
  <c r="N8447" i="18"/>
  <c r="A8448" i="18"/>
  <c r="B8448" i="18"/>
  <c r="C8448" i="18"/>
  <c r="D8448" i="18"/>
  <c r="E8448" i="18"/>
  <c r="F8448" i="18"/>
  <c r="G8448" i="18"/>
  <c r="H8448" i="18"/>
  <c r="I8448" i="18"/>
  <c r="J8448" i="18"/>
  <c r="K8448" i="18"/>
  <c r="L8448" i="18"/>
  <c r="M8448" i="18"/>
  <c r="N8448" i="18"/>
  <c r="A8449" i="18"/>
  <c r="B8449" i="18"/>
  <c r="C8449" i="18"/>
  <c r="D8449" i="18"/>
  <c r="E8449" i="18"/>
  <c r="F8449" i="18"/>
  <c r="G8449" i="18"/>
  <c r="H8449" i="18"/>
  <c r="I8449" i="18"/>
  <c r="J8449" i="18"/>
  <c r="K8449" i="18"/>
  <c r="L8449" i="18"/>
  <c r="M8449" i="18"/>
  <c r="N8449" i="18"/>
  <c r="A8450" i="18"/>
  <c r="B8450" i="18"/>
  <c r="C8450" i="18"/>
  <c r="D8450" i="18"/>
  <c r="E8450" i="18"/>
  <c r="F8450" i="18"/>
  <c r="G8450" i="18"/>
  <c r="H8450" i="18"/>
  <c r="I8450" i="18"/>
  <c r="J8450" i="18"/>
  <c r="K8450" i="18"/>
  <c r="L8450" i="18"/>
  <c r="M8450" i="18"/>
  <c r="N8450" i="18"/>
  <c r="A8451" i="18"/>
  <c r="B8451" i="18"/>
  <c r="C8451" i="18"/>
  <c r="D8451" i="18"/>
  <c r="E8451" i="18"/>
  <c r="F8451" i="18"/>
  <c r="G8451" i="18"/>
  <c r="H8451" i="18"/>
  <c r="I8451" i="18"/>
  <c r="J8451" i="18"/>
  <c r="K8451" i="18"/>
  <c r="L8451" i="18"/>
  <c r="M8451" i="18"/>
  <c r="N8451" i="18"/>
  <c r="A8452" i="18"/>
  <c r="B8452" i="18"/>
  <c r="C8452" i="18"/>
  <c r="D8452" i="18"/>
  <c r="E8452" i="18"/>
  <c r="F8452" i="18"/>
  <c r="G8452" i="18"/>
  <c r="H8452" i="18"/>
  <c r="I8452" i="18"/>
  <c r="J8452" i="18"/>
  <c r="K8452" i="18"/>
  <c r="L8452" i="18"/>
  <c r="M8452" i="18"/>
  <c r="N8452" i="18"/>
  <c r="A8453" i="18"/>
  <c r="B8453" i="18"/>
  <c r="C8453" i="18"/>
  <c r="D8453" i="18"/>
  <c r="E8453" i="18"/>
  <c r="F8453" i="18"/>
  <c r="G8453" i="18"/>
  <c r="H8453" i="18"/>
  <c r="I8453" i="18"/>
  <c r="J8453" i="18"/>
  <c r="K8453" i="18"/>
  <c r="L8453" i="18"/>
  <c r="M8453" i="18"/>
  <c r="Q8453" i="18" s="1"/>
  <c r="N8453" i="18"/>
  <c r="A8454" i="18"/>
  <c r="B8454" i="18"/>
  <c r="C8454" i="18"/>
  <c r="D8454" i="18"/>
  <c r="E8454" i="18"/>
  <c r="F8454" i="18"/>
  <c r="G8454" i="18"/>
  <c r="H8454" i="18"/>
  <c r="I8454" i="18"/>
  <c r="J8454" i="18"/>
  <c r="K8454" i="18"/>
  <c r="L8454" i="18"/>
  <c r="M8454" i="18"/>
  <c r="N8454" i="18"/>
  <c r="A8455" i="18"/>
  <c r="B8455" i="18"/>
  <c r="C8455" i="18"/>
  <c r="D8455" i="18"/>
  <c r="E8455" i="18"/>
  <c r="F8455" i="18"/>
  <c r="G8455" i="18"/>
  <c r="H8455" i="18"/>
  <c r="I8455" i="18"/>
  <c r="J8455" i="18"/>
  <c r="K8455" i="18"/>
  <c r="L8455" i="18"/>
  <c r="M8455" i="18"/>
  <c r="N8455" i="18"/>
  <c r="A8456" i="18"/>
  <c r="B8456" i="18"/>
  <c r="C8456" i="18"/>
  <c r="D8456" i="18"/>
  <c r="E8456" i="18"/>
  <c r="F8456" i="18"/>
  <c r="G8456" i="18"/>
  <c r="H8456" i="18"/>
  <c r="I8456" i="18"/>
  <c r="J8456" i="18"/>
  <c r="K8456" i="18"/>
  <c r="L8456" i="18"/>
  <c r="M8456" i="18"/>
  <c r="N8456" i="18"/>
  <c r="A8457" i="18"/>
  <c r="B8457" i="18"/>
  <c r="C8457" i="18"/>
  <c r="D8457" i="18"/>
  <c r="E8457" i="18"/>
  <c r="F8457" i="18"/>
  <c r="G8457" i="18"/>
  <c r="H8457" i="18"/>
  <c r="I8457" i="18"/>
  <c r="J8457" i="18"/>
  <c r="K8457" i="18"/>
  <c r="L8457" i="18"/>
  <c r="M8457" i="18"/>
  <c r="N8457" i="18"/>
  <c r="A8458" i="18"/>
  <c r="B8458" i="18"/>
  <c r="C8458" i="18"/>
  <c r="D8458" i="18"/>
  <c r="E8458" i="18"/>
  <c r="F8458" i="18"/>
  <c r="G8458" i="18"/>
  <c r="H8458" i="18"/>
  <c r="I8458" i="18"/>
  <c r="J8458" i="18"/>
  <c r="K8458" i="18"/>
  <c r="L8458" i="18"/>
  <c r="M8458" i="18"/>
  <c r="N8458" i="18"/>
  <c r="A8459" i="18"/>
  <c r="B8459" i="18"/>
  <c r="C8459" i="18"/>
  <c r="D8459" i="18"/>
  <c r="E8459" i="18"/>
  <c r="F8459" i="18"/>
  <c r="G8459" i="18"/>
  <c r="H8459" i="18"/>
  <c r="I8459" i="18"/>
  <c r="J8459" i="18"/>
  <c r="K8459" i="18"/>
  <c r="L8459" i="18"/>
  <c r="M8459" i="18"/>
  <c r="N8459" i="18"/>
  <c r="A8460" i="18"/>
  <c r="B8460" i="18"/>
  <c r="C8460" i="18"/>
  <c r="D8460" i="18"/>
  <c r="E8460" i="18"/>
  <c r="F8460" i="18"/>
  <c r="G8460" i="18"/>
  <c r="H8460" i="18"/>
  <c r="I8460" i="18"/>
  <c r="J8460" i="18"/>
  <c r="K8460" i="18"/>
  <c r="L8460" i="18"/>
  <c r="M8460" i="18"/>
  <c r="N8460" i="18"/>
  <c r="A8461" i="18"/>
  <c r="B8461" i="18"/>
  <c r="C8461" i="18"/>
  <c r="D8461" i="18"/>
  <c r="E8461" i="18"/>
  <c r="F8461" i="18"/>
  <c r="G8461" i="18"/>
  <c r="H8461" i="18"/>
  <c r="I8461" i="18"/>
  <c r="J8461" i="18"/>
  <c r="K8461" i="18"/>
  <c r="L8461" i="18"/>
  <c r="M8461" i="18"/>
  <c r="N8461" i="18"/>
  <c r="A8462" i="18"/>
  <c r="B8462" i="18"/>
  <c r="C8462" i="18"/>
  <c r="D8462" i="18"/>
  <c r="E8462" i="18"/>
  <c r="F8462" i="18"/>
  <c r="G8462" i="18"/>
  <c r="H8462" i="18"/>
  <c r="I8462" i="18"/>
  <c r="J8462" i="18"/>
  <c r="K8462" i="18"/>
  <c r="L8462" i="18"/>
  <c r="M8462" i="18"/>
  <c r="N8462" i="18"/>
  <c r="A8463" i="18"/>
  <c r="B8463" i="18"/>
  <c r="C8463" i="18"/>
  <c r="D8463" i="18"/>
  <c r="E8463" i="18"/>
  <c r="F8463" i="18"/>
  <c r="G8463" i="18"/>
  <c r="H8463" i="18"/>
  <c r="I8463" i="18"/>
  <c r="J8463" i="18"/>
  <c r="K8463" i="18"/>
  <c r="L8463" i="18"/>
  <c r="M8463" i="18"/>
  <c r="N8463" i="18"/>
  <c r="A8464" i="18"/>
  <c r="B8464" i="18"/>
  <c r="C8464" i="18"/>
  <c r="D8464" i="18"/>
  <c r="E8464" i="18"/>
  <c r="F8464" i="18"/>
  <c r="G8464" i="18"/>
  <c r="H8464" i="18"/>
  <c r="I8464" i="18"/>
  <c r="J8464" i="18"/>
  <c r="K8464" i="18"/>
  <c r="L8464" i="18"/>
  <c r="M8464" i="18"/>
  <c r="N8464" i="18"/>
  <c r="A8465" i="18"/>
  <c r="B8465" i="18"/>
  <c r="C8465" i="18"/>
  <c r="D8465" i="18"/>
  <c r="E8465" i="18"/>
  <c r="F8465" i="18"/>
  <c r="G8465" i="18"/>
  <c r="H8465" i="18"/>
  <c r="I8465" i="18"/>
  <c r="J8465" i="18"/>
  <c r="K8465" i="18"/>
  <c r="L8465" i="18"/>
  <c r="M8465" i="18"/>
  <c r="N8465" i="18"/>
  <c r="A8466" i="18"/>
  <c r="B8466" i="18"/>
  <c r="C8466" i="18"/>
  <c r="D8466" i="18"/>
  <c r="E8466" i="18"/>
  <c r="F8466" i="18"/>
  <c r="G8466" i="18"/>
  <c r="H8466" i="18"/>
  <c r="I8466" i="18"/>
  <c r="J8466" i="18"/>
  <c r="K8466" i="18"/>
  <c r="L8466" i="18"/>
  <c r="M8466" i="18"/>
  <c r="N8466" i="18"/>
  <c r="A8467" i="18"/>
  <c r="B8467" i="18"/>
  <c r="C8467" i="18"/>
  <c r="D8467" i="18"/>
  <c r="E8467" i="18"/>
  <c r="F8467" i="18"/>
  <c r="G8467" i="18"/>
  <c r="H8467" i="18"/>
  <c r="I8467" i="18"/>
  <c r="J8467" i="18"/>
  <c r="K8467" i="18"/>
  <c r="L8467" i="18"/>
  <c r="M8467" i="18"/>
  <c r="N8467" i="18"/>
  <c r="A8468" i="18"/>
  <c r="B8468" i="18"/>
  <c r="C8468" i="18"/>
  <c r="D8468" i="18"/>
  <c r="E8468" i="18"/>
  <c r="F8468" i="18"/>
  <c r="G8468" i="18"/>
  <c r="H8468" i="18"/>
  <c r="I8468" i="18"/>
  <c r="J8468" i="18"/>
  <c r="K8468" i="18"/>
  <c r="L8468" i="18"/>
  <c r="M8468" i="18"/>
  <c r="N8468" i="18"/>
  <c r="A8469" i="18"/>
  <c r="B8469" i="18"/>
  <c r="C8469" i="18"/>
  <c r="D8469" i="18"/>
  <c r="E8469" i="18"/>
  <c r="F8469" i="18"/>
  <c r="G8469" i="18"/>
  <c r="H8469" i="18"/>
  <c r="I8469" i="18"/>
  <c r="J8469" i="18"/>
  <c r="K8469" i="18"/>
  <c r="L8469" i="18"/>
  <c r="M8469" i="18"/>
  <c r="N8469" i="18"/>
  <c r="A8470" i="18"/>
  <c r="B8470" i="18"/>
  <c r="C8470" i="18"/>
  <c r="D8470" i="18"/>
  <c r="E8470" i="18"/>
  <c r="F8470" i="18"/>
  <c r="G8470" i="18"/>
  <c r="H8470" i="18"/>
  <c r="I8470" i="18"/>
  <c r="J8470" i="18"/>
  <c r="K8470" i="18"/>
  <c r="L8470" i="18"/>
  <c r="M8470" i="18"/>
  <c r="N8470" i="18"/>
  <c r="A8471" i="18"/>
  <c r="B8471" i="18"/>
  <c r="C8471" i="18"/>
  <c r="D8471" i="18"/>
  <c r="E8471" i="18"/>
  <c r="F8471" i="18"/>
  <c r="G8471" i="18"/>
  <c r="H8471" i="18"/>
  <c r="I8471" i="18"/>
  <c r="J8471" i="18"/>
  <c r="K8471" i="18"/>
  <c r="L8471" i="18"/>
  <c r="M8471" i="18"/>
  <c r="N8471" i="18"/>
  <c r="A8472" i="18"/>
  <c r="B8472" i="18"/>
  <c r="C8472" i="18"/>
  <c r="D8472" i="18"/>
  <c r="E8472" i="18"/>
  <c r="F8472" i="18"/>
  <c r="G8472" i="18"/>
  <c r="Q8472" i="18" s="1"/>
  <c r="H8472" i="18"/>
  <c r="I8472" i="18"/>
  <c r="J8472" i="18"/>
  <c r="K8472" i="18"/>
  <c r="L8472" i="18"/>
  <c r="M8472" i="18"/>
  <c r="N8472" i="18"/>
  <c r="A8473" i="18"/>
  <c r="B8473" i="18"/>
  <c r="C8473" i="18"/>
  <c r="D8473" i="18"/>
  <c r="E8473" i="18"/>
  <c r="F8473" i="18"/>
  <c r="G8473" i="18"/>
  <c r="H8473" i="18"/>
  <c r="I8473" i="18"/>
  <c r="J8473" i="18"/>
  <c r="K8473" i="18"/>
  <c r="L8473" i="18"/>
  <c r="M8473" i="18"/>
  <c r="Q8473" i="18" s="1"/>
  <c r="N8473" i="18"/>
  <c r="A8474" i="18"/>
  <c r="B8474" i="18"/>
  <c r="C8474" i="18"/>
  <c r="D8474" i="18"/>
  <c r="E8474" i="18"/>
  <c r="F8474" i="18"/>
  <c r="G8474" i="18"/>
  <c r="H8474" i="18"/>
  <c r="I8474" i="18"/>
  <c r="J8474" i="18"/>
  <c r="K8474" i="18"/>
  <c r="L8474" i="18"/>
  <c r="M8474" i="18"/>
  <c r="N8474" i="18"/>
  <c r="A8475" i="18"/>
  <c r="B8475" i="18"/>
  <c r="C8475" i="18"/>
  <c r="D8475" i="18"/>
  <c r="E8475" i="18"/>
  <c r="F8475" i="18"/>
  <c r="G8475" i="18"/>
  <c r="H8475" i="18"/>
  <c r="I8475" i="18"/>
  <c r="J8475" i="18"/>
  <c r="K8475" i="18"/>
  <c r="L8475" i="18"/>
  <c r="M8475" i="18"/>
  <c r="N8475" i="18"/>
  <c r="A8476" i="18"/>
  <c r="B8476" i="18"/>
  <c r="C8476" i="18"/>
  <c r="D8476" i="18"/>
  <c r="E8476" i="18"/>
  <c r="F8476" i="18"/>
  <c r="G8476" i="18"/>
  <c r="H8476" i="18"/>
  <c r="I8476" i="18"/>
  <c r="J8476" i="18"/>
  <c r="K8476" i="18"/>
  <c r="L8476" i="18"/>
  <c r="M8476" i="18"/>
  <c r="N8476" i="18"/>
  <c r="A8477" i="18"/>
  <c r="B8477" i="18"/>
  <c r="C8477" i="18"/>
  <c r="D8477" i="18"/>
  <c r="E8477" i="18"/>
  <c r="F8477" i="18"/>
  <c r="G8477" i="18"/>
  <c r="H8477" i="18"/>
  <c r="I8477" i="18"/>
  <c r="J8477" i="18"/>
  <c r="K8477" i="18"/>
  <c r="L8477" i="18"/>
  <c r="M8477" i="18"/>
  <c r="Q8477" i="18" s="1"/>
  <c r="N8477" i="18"/>
  <c r="A8478" i="18"/>
  <c r="B8478" i="18"/>
  <c r="C8478" i="18"/>
  <c r="D8478" i="18"/>
  <c r="E8478" i="18"/>
  <c r="F8478" i="18"/>
  <c r="G8478" i="18"/>
  <c r="H8478" i="18"/>
  <c r="I8478" i="18"/>
  <c r="J8478" i="18"/>
  <c r="K8478" i="18"/>
  <c r="L8478" i="18"/>
  <c r="M8478" i="18"/>
  <c r="N8478" i="18"/>
  <c r="A8479" i="18"/>
  <c r="B8479" i="18"/>
  <c r="C8479" i="18"/>
  <c r="D8479" i="18"/>
  <c r="E8479" i="18"/>
  <c r="F8479" i="18"/>
  <c r="G8479" i="18"/>
  <c r="H8479" i="18"/>
  <c r="I8479" i="18"/>
  <c r="J8479" i="18"/>
  <c r="K8479" i="18"/>
  <c r="L8479" i="18"/>
  <c r="M8479" i="18"/>
  <c r="N8479" i="18"/>
  <c r="A8480" i="18"/>
  <c r="B8480" i="18"/>
  <c r="C8480" i="18"/>
  <c r="D8480" i="18"/>
  <c r="E8480" i="18"/>
  <c r="F8480" i="18"/>
  <c r="G8480" i="18"/>
  <c r="H8480" i="18"/>
  <c r="I8480" i="18"/>
  <c r="J8480" i="18"/>
  <c r="K8480" i="18"/>
  <c r="L8480" i="18"/>
  <c r="M8480" i="18"/>
  <c r="N8480" i="18"/>
  <c r="A8481" i="18"/>
  <c r="B8481" i="18"/>
  <c r="C8481" i="18"/>
  <c r="D8481" i="18"/>
  <c r="E8481" i="18"/>
  <c r="F8481" i="18"/>
  <c r="G8481" i="18"/>
  <c r="H8481" i="18"/>
  <c r="I8481" i="18"/>
  <c r="J8481" i="18"/>
  <c r="K8481" i="18"/>
  <c r="L8481" i="18"/>
  <c r="M8481" i="18"/>
  <c r="N8481" i="18"/>
  <c r="A8482" i="18"/>
  <c r="B8482" i="18"/>
  <c r="C8482" i="18"/>
  <c r="D8482" i="18"/>
  <c r="E8482" i="18"/>
  <c r="F8482" i="18"/>
  <c r="G8482" i="18"/>
  <c r="H8482" i="18"/>
  <c r="I8482" i="18"/>
  <c r="J8482" i="18"/>
  <c r="K8482" i="18"/>
  <c r="L8482" i="18"/>
  <c r="M8482" i="18"/>
  <c r="N8482" i="18"/>
  <c r="A8483" i="18"/>
  <c r="B8483" i="18"/>
  <c r="C8483" i="18"/>
  <c r="D8483" i="18"/>
  <c r="E8483" i="18"/>
  <c r="F8483" i="18"/>
  <c r="G8483" i="18"/>
  <c r="H8483" i="18"/>
  <c r="I8483" i="18"/>
  <c r="J8483" i="18"/>
  <c r="K8483" i="18"/>
  <c r="L8483" i="18"/>
  <c r="M8483" i="18"/>
  <c r="N8483" i="18"/>
  <c r="A8484" i="18"/>
  <c r="B8484" i="18"/>
  <c r="C8484" i="18"/>
  <c r="D8484" i="18"/>
  <c r="E8484" i="18"/>
  <c r="F8484" i="18"/>
  <c r="G8484" i="18"/>
  <c r="H8484" i="18"/>
  <c r="I8484" i="18"/>
  <c r="J8484" i="18"/>
  <c r="K8484" i="18"/>
  <c r="L8484" i="18"/>
  <c r="M8484" i="18"/>
  <c r="N8484" i="18"/>
  <c r="A8485" i="18"/>
  <c r="B8485" i="18"/>
  <c r="C8485" i="18"/>
  <c r="D8485" i="18"/>
  <c r="E8485" i="18"/>
  <c r="F8485" i="18"/>
  <c r="G8485" i="18"/>
  <c r="H8485" i="18"/>
  <c r="I8485" i="18"/>
  <c r="J8485" i="18"/>
  <c r="K8485" i="18"/>
  <c r="L8485" i="18"/>
  <c r="M8485" i="18"/>
  <c r="Q8485" i="18" s="1"/>
  <c r="N8485" i="18"/>
  <c r="A8486" i="18"/>
  <c r="B8486" i="18"/>
  <c r="C8486" i="18"/>
  <c r="D8486" i="18"/>
  <c r="E8486" i="18"/>
  <c r="F8486" i="18"/>
  <c r="G8486" i="18"/>
  <c r="H8486" i="18"/>
  <c r="I8486" i="18"/>
  <c r="J8486" i="18"/>
  <c r="K8486" i="18"/>
  <c r="L8486" i="18"/>
  <c r="M8486" i="18"/>
  <c r="N8486" i="18"/>
  <c r="A8487" i="18"/>
  <c r="B8487" i="18"/>
  <c r="C8487" i="18"/>
  <c r="D8487" i="18"/>
  <c r="E8487" i="18"/>
  <c r="F8487" i="18"/>
  <c r="G8487" i="18"/>
  <c r="H8487" i="18"/>
  <c r="I8487" i="18"/>
  <c r="J8487" i="18"/>
  <c r="K8487" i="18"/>
  <c r="L8487" i="18"/>
  <c r="M8487" i="18"/>
  <c r="N8487" i="18"/>
  <c r="A8488" i="18"/>
  <c r="B8488" i="18"/>
  <c r="C8488" i="18"/>
  <c r="D8488" i="18"/>
  <c r="E8488" i="18"/>
  <c r="F8488" i="18"/>
  <c r="G8488" i="18"/>
  <c r="H8488" i="18"/>
  <c r="I8488" i="18"/>
  <c r="J8488" i="18"/>
  <c r="K8488" i="18"/>
  <c r="L8488" i="18"/>
  <c r="M8488" i="18"/>
  <c r="N8488" i="18"/>
  <c r="A8489" i="18"/>
  <c r="B8489" i="18"/>
  <c r="C8489" i="18"/>
  <c r="D8489" i="18"/>
  <c r="E8489" i="18"/>
  <c r="F8489" i="18"/>
  <c r="G8489" i="18"/>
  <c r="H8489" i="18"/>
  <c r="I8489" i="18"/>
  <c r="J8489" i="18"/>
  <c r="K8489" i="18"/>
  <c r="L8489" i="18"/>
  <c r="M8489" i="18"/>
  <c r="N8489" i="18"/>
  <c r="A8490" i="18"/>
  <c r="B8490" i="18"/>
  <c r="C8490" i="18"/>
  <c r="D8490" i="18"/>
  <c r="E8490" i="18"/>
  <c r="F8490" i="18"/>
  <c r="G8490" i="18"/>
  <c r="H8490" i="18"/>
  <c r="I8490" i="18"/>
  <c r="J8490" i="18"/>
  <c r="K8490" i="18"/>
  <c r="L8490" i="18"/>
  <c r="M8490" i="18"/>
  <c r="N8490" i="18"/>
  <c r="A8491" i="18"/>
  <c r="B8491" i="18"/>
  <c r="C8491" i="18"/>
  <c r="D8491" i="18"/>
  <c r="E8491" i="18"/>
  <c r="F8491" i="18"/>
  <c r="G8491" i="18"/>
  <c r="H8491" i="18"/>
  <c r="I8491" i="18"/>
  <c r="J8491" i="18"/>
  <c r="K8491" i="18"/>
  <c r="L8491" i="18"/>
  <c r="M8491" i="18"/>
  <c r="N8491" i="18"/>
  <c r="A8492" i="18"/>
  <c r="B8492" i="18"/>
  <c r="C8492" i="18"/>
  <c r="D8492" i="18"/>
  <c r="E8492" i="18"/>
  <c r="F8492" i="18"/>
  <c r="G8492" i="18"/>
  <c r="H8492" i="18"/>
  <c r="I8492" i="18"/>
  <c r="J8492" i="18"/>
  <c r="K8492" i="18"/>
  <c r="L8492" i="18"/>
  <c r="M8492" i="18"/>
  <c r="N8492" i="18"/>
  <c r="A8493" i="18"/>
  <c r="B8493" i="18"/>
  <c r="C8493" i="18"/>
  <c r="D8493" i="18"/>
  <c r="E8493" i="18"/>
  <c r="F8493" i="18"/>
  <c r="G8493" i="18"/>
  <c r="H8493" i="18"/>
  <c r="I8493" i="18"/>
  <c r="J8493" i="18"/>
  <c r="K8493" i="18"/>
  <c r="L8493" i="18"/>
  <c r="M8493" i="18"/>
  <c r="N8493" i="18"/>
  <c r="A8494" i="18"/>
  <c r="B8494" i="18"/>
  <c r="C8494" i="18"/>
  <c r="D8494" i="18"/>
  <c r="E8494" i="18"/>
  <c r="F8494" i="18"/>
  <c r="G8494" i="18"/>
  <c r="H8494" i="18"/>
  <c r="I8494" i="18"/>
  <c r="J8494" i="18"/>
  <c r="K8494" i="18"/>
  <c r="L8494" i="18"/>
  <c r="M8494" i="18"/>
  <c r="N8494" i="18"/>
  <c r="A8495" i="18"/>
  <c r="B8495" i="18"/>
  <c r="C8495" i="18"/>
  <c r="D8495" i="18"/>
  <c r="E8495" i="18"/>
  <c r="F8495" i="18"/>
  <c r="G8495" i="18"/>
  <c r="H8495" i="18"/>
  <c r="I8495" i="18"/>
  <c r="J8495" i="18"/>
  <c r="K8495" i="18"/>
  <c r="L8495" i="18"/>
  <c r="M8495" i="18"/>
  <c r="N8495" i="18"/>
  <c r="A8496" i="18"/>
  <c r="B8496" i="18"/>
  <c r="C8496" i="18"/>
  <c r="D8496" i="18"/>
  <c r="E8496" i="18"/>
  <c r="F8496" i="18"/>
  <c r="G8496" i="18"/>
  <c r="H8496" i="18"/>
  <c r="I8496" i="18"/>
  <c r="J8496" i="18"/>
  <c r="K8496" i="18"/>
  <c r="L8496" i="18"/>
  <c r="M8496" i="18"/>
  <c r="N8496" i="18"/>
  <c r="A8497" i="18"/>
  <c r="B8497" i="18"/>
  <c r="C8497" i="18"/>
  <c r="D8497" i="18"/>
  <c r="E8497" i="18"/>
  <c r="F8497" i="18"/>
  <c r="G8497" i="18"/>
  <c r="H8497" i="18"/>
  <c r="I8497" i="18"/>
  <c r="J8497" i="18"/>
  <c r="K8497" i="18"/>
  <c r="L8497" i="18"/>
  <c r="M8497" i="18"/>
  <c r="N8497" i="18"/>
  <c r="A8498" i="18"/>
  <c r="B8498" i="18"/>
  <c r="C8498" i="18"/>
  <c r="D8498" i="18"/>
  <c r="E8498" i="18"/>
  <c r="F8498" i="18"/>
  <c r="G8498" i="18"/>
  <c r="H8498" i="18"/>
  <c r="I8498" i="18"/>
  <c r="J8498" i="18"/>
  <c r="K8498" i="18"/>
  <c r="L8498" i="18"/>
  <c r="M8498" i="18"/>
  <c r="N8498" i="18"/>
  <c r="A8499" i="18"/>
  <c r="B8499" i="18"/>
  <c r="C8499" i="18"/>
  <c r="D8499" i="18"/>
  <c r="E8499" i="18"/>
  <c r="F8499" i="18"/>
  <c r="G8499" i="18"/>
  <c r="H8499" i="18"/>
  <c r="I8499" i="18"/>
  <c r="J8499" i="18"/>
  <c r="K8499" i="18"/>
  <c r="L8499" i="18"/>
  <c r="M8499" i="18"/>
  <c r="N8499" i="18"/>
  <c r="A8500" i="18"/>
  <c r="B8500" i="18"/>
  <c r="C8500" i="18"/>
  <c r="D8500" i="18"/>
  <c r="E8500" i="18"/>
  <c r="F8500" i="18"/>
  <c r="G8500" i="18"/>
  <c r="H8500" i="18"/>
  <c r="I8500" i="18"/>
  <c r="J8500" i="18"/>
  <c r="K8500" i="18"/>
  <c r="L8500" i="18"/>
  <c r="M8500" i="18"/>
  <c r="N8500" i="18"/>
  <c r="A8501" i="18"/>
  <c r="B8501" i="18"/>
  <c r="C8501" i="18"/>
  <c r="D8501" i="18"/>
  <c r="E8501" i="18"/>
  <c r="F8501" i="18"/>
  <c r="G8501" i="18"/>
  <c r="H8501" i="18"/>
  <c r="I8501" i="18"/>
  <c r="J8501" i="18"/>
  <c r="K8501" i="18"/>
  <c r="L8501" i="18"/>
  <c r="M8501" i="18"/>
  <c r="Q8501" i="18" s="1"/>
  <c r="N8501" i="18"/>
  <c r="A8502" i="18"/>
  <c r="B8502" i="18"/>
  <c r="C8502" i="18"/>
  <c r="D8502" i="18"/>
  <c r="E8502" i="18"/>
  <c r="F8502" i="18"/>
  <c r="G8502" i="18"/>
  <c r="H8502" i="18"/>
  <c r="I8502" i="18"/>
  <c r="J8502" i="18"/>
  <c r="K8502" i="18"/>
  <c r="L8502" i="18"/>
  <c r="M8502" i="18"/>
  <c r="N8502" i="18"/>
  <c r="A8503" i="18"/>
  <c r="B8503" i="18"/>
  <c r="C8503" i="18"/>
  <c r="D8503" i="18"/>
  <c r="E8503" i="18"/>
  <c r="F8503" i="18"/>
  <c r="G8503" i="18"/>
  <c r="H8503" i="18"/>
  <c r="I8503" i="18"/>
  <c r="J8503" i="18"/>
  <c r="K8503" i="18"/>
  <c r="L8503" i="18"/>
  <c r="M8503" i="18"/>
  <c r="N8503" i="18"/>
  <c r="A8504" i="18"/>
  <c r="B8504" i="18"/>
  <c r="C8504" i="18"/>
  <c r="D8504" i="18"/>
  <c r="E8504" i="18"/>
  <c r="F8504" i="18"/>
  <c r="G8504" i="18"/>
  <c r="H8504" i="18"/>
  <c r="I8504" i="18"/>
  <c r="J8504" i="18"/>
  <c r="K8504" i="18"/>
  <c r="L8504" i="18"/>
  <c r="M8504" i="18"/>
  <c r="N8504" i="18"/>
  <c r="A8505" i="18"/>
  <c r="B8505" i="18"/>
  <c r="C8505" i="18"/>
  <c r="D8505" i="18"/>
  <c r="E8505" i="18"/>
  <c r="F8505" i="18"/>
  <c r="G8505" i="18"/>
  <c r="H8505" i="18"/>
  <c r="I8505" i="18"/>
  <c r="J8505" i="18"/>
  <c r="K8505" i="18"/>
  <c r="L8505" i="18"/>
  <c r="M8505" i="18"/>
  <c r="N8505" i="18"/>
  <c r="A8506" i="18"/>
  <c r="B8506" i="18"/>
  <c r="C8506" i="18"/>
  <c r="D8506" i="18"/>
  <c r="E8506" i="18"/>
  <c r="F8506" i="18"/>
  <c r="G8506" i="18"/>
  <c r="H8506" i="18"/>
  <c r="I8506" i="18"/>
  <c r="J8506" i="18"/>
  <c r="K8506" i="18"/>
  <c r="L8506" i="18"/>
  <c r="M8506" i="18"/>
  <c r="N8506" i="18"/>
  <c r="A8507" i="18"/>
  <c r="B8507" i="18"/>
  <c r="C8507" i="18"/>
  <c r="D8507" i="18"/>
  <c r="E8507" i="18"/>
  <c r="F8507" i="18"/>
  <c r="G8507" i="18"/>
  <c r="H8507" i="18"/>
  <c r="I8507" i="18"/>
  <c r="J8507" i="18"/>
  <c r="K8507" i="18"/>
  <c r="L8507" i="18"/>
  <c r="M8507" i="18"/>
  <c r="N8507" i="18"/>
  <c r="A8508" i="18"/>
  <c r="B8508" i="18"/>
  <c r="C8508" i="18"/>
  <c r="D8508" i="18"/>
  <c r="E8508" i="18"/>
  <c r="F8508" i="18"/>
  <c r="G8508" i="18"/>
  <c r="H8508" i="18"/>
  <c r="I8508" i="18"/>
  <c r="J8508" i="18"/>
  <c r="K8508" i="18"/>
  <c r="L8508" i="18"/>
  <c r="M8508" i="18"/>
  <c r="N8508" i="18"/>
  <c r="A8509" i="18"/>
  <c r="B8509" i="18"/>
  <c r="C8509" i="18"/>
  <c r="D8509" i="18"/>
  <c r="E8509" i="18"/>
  <c r="F8509" i="18"/>
  <c r="G8509" i="18"/>
  <c r="H8509" i="18"/>
  <c r="I8509" i="18"/>
  <c r="J8509" i="18"/>
  <c r="K8509" i="18"/>
  <c r="L8509" i="18"/>
  <c r="M8509" i="18"/>
  <c r="N8509" i="18"/>
  <c r="A8510" i="18"/>
  <c r="B8510" i="18"/>
  <c r="C8510" i="18"/>
  <c r="D8510" i="18"/>
  <c r="E8510" i="18"/>
  <c r="F8510" i="18"/>
  <c r="G8510" i="18"/>
  <c r="H8510" i="18"/>
  <c r="I8510" i="18"/>
  <c r="J8510" i="18"/>
  <c r="K8510" i="18"/>
  <c r="L8510" i="18"/>
  <c r="M8510" i="18"/>
  <c r="N8510" i="18"/>
  <c r="A8511" i="18"/>
  <c r="B8511" i="18"/>
  <c r="C8511" i="18"/>
  <c r="D8511" i="18"/>
  <c r="E8511" i="18"/>
  <c r="F8511" i="18"/>
  <c r="G8511" i="18"/>
  <c r="H8511" i="18"/>
  <c r="I8511" i="18"/>
  <c r="J8511" i="18"/>
  <c r="K8511" i="18"/>
  <c r="L8511" i="18"/>
  <c r="M8511" i="18"/>
  <c r="N8511" i="18"/>
  <c r="A8512" i="18"/>
  <c r="B8512" i="18"/>
  <c r="C8512" i="18"/>
  <c r="D8512" i="18"/>
  <c r="E8512" i="18"/>
  <c r="F8512" i="18"/>
  <c r="G8512" i="18"/>
  <c r="H8512" i="18"/>
  <c r="I8512" i="18"/>
  <c r="J8512" i="18"/>
  <c r="K8512" i="18"/>
  <c r="L8512" i="18"/>
  <c r="M8512" i="18"/>
  <c r="N8512" i="18"/>
  <c r="A8513" i="18"/>
  <c r="B8513" i="18"/>
  <c r="C8513" i="18"/>
  <c r="D8513" i="18"/>
  <c r="E8513" i="18"/>
  <c r="F8513" i="18"/>
  <c r="G8513" i="18"/>
  <c r="H8513" i="18"/>
  <c r="I8513" i="18"/>
  <c r="J8513" i="18"/>
  <c r="K8513" i="18"/>
  <c r="L8513" i="18"/>
  <c r="M8513" i="18"/>
  <c r="N8513" i="18"/>
  <c r="A8514" i="18"/>
  <c r="B8514" i="18"/>
  <c r="C8514" i="18"/>
  <c r="D8514" i="18"/>
  <c r="E8514" i="18"/>
  <c r="F8514" i="18"/>
  <c r="G8514" i="18"/>
  <c r="H8514" i="18"/>
  <c r="I8514" i="18"/>
  <c r="J8514" i="18"/>
  <c r="K8514" i="18"/>
  <c r="L8514" i="18"/>
  <c r="M8514" i="18"/>
  <c r="N8514" i="18"/>
  <c r="A8515" i="18"/>
  <c r="B8515" i="18"/>
  <c r="C8515" i="18"/>
  <c r="D8515" i="18"/>
  <c r="E8515" i="18"/>
  <c r="F8515" i="18"/>
  <c r="G8515" i="18"/>
  <c r="H8515" i="18"/>
  <c r="I8515" i="18"/>
  <c r="J8515" i="18"/>
  <c r="K8515" i="18"/>
  <c r="L8515" i="18"/>
  <c r="M8515" i="18"/>
  <c r="N8515" i="18"/>
  <c r="A8516" i="18"/>
  <c r="B8516" i="18"/>
  <c r="C8516" i="18"/>
  <c r="D8516" i="18"/>
  <c r="E8516" i="18"/>
  <c r="F8516" i="18"/>
  <c r="G8516" i="18"/>
  <c r="H8516" i="18"/>
  <c r="I8516" i="18"/>
  <c r="J8516" i="18"/>
  <c r="K8516" i="18"/>
  <c r="L8516" i="18"/>
  <c r="M8516" i="18"/>
  <c r="N8516" i="18"/>
  <c r="A8517" i="18"/>
  <c r="B8517" i="18"/>
  <c r="C8517" i="18"/>
  <c r="D8517" i="18"/>
  <c r="E8517" i="18"/>
  <c r="F8517" i="18"/>
  <c r="G8517" i="18"/>
  <c r="H8517" i="18"/>
  <c r="I8517" i="18"/>
  <c r="J8517" i="18"/>
  <c r="K8517" i="18"/>
  <c r="L8517" i="18"/>
  <c r="M8517" i="18"/>
  <c r="N8517" i="18"/>
  <c r="A8518" i="18"/>
  <c r="B8518" i="18"/>
  <c r="C8518" i="18"/>
  <c r="D8518" i="18"/>
  <c r="E8518" i="18"/>
  <c r="F8518" i="18"/>
  <c r="G8518" i="18"/>
  <c r="H8518" i="18"/>
  <c r="I8518" i="18"/>
  <c r="J8518" i="18"/>
  <c r="K8518" i="18"/>
  <c r="L8518" i="18"/>
  <c r="M8518" i="18"/>
  <c r="N8518" i="18"/>
  <c r="A8519" i="18"/>
  <c r="B8519" i="18"/>
  <c r="C8519" i="18"/>
  <c r="D8519" i="18"/>
  <c r="E8519" i="18"/>
  <c r="F8519" i="18"/>
  <c r="G8519" i="18"/>
  <c r="H8519" i="18"/>
  <c r="I8519" i="18"/>
  <c r="J8519" i="18"/>
  <c r="K8519" i="18"/>
  <c r="L8519" i="18"/>
  <c r="M8519" i="18"/>
  <c r="N8519" i="18"/>
  <c r="A8520" i="18"/>
  <c r="B8520" i="18"/>
  <c r="C8520" i="18"/>
  <c r="D8520" i="18"/>
  <c r="E8520" i="18"/>
  <c r="F8520" i="18"/>
  <c r="G8520" i="18"/>
  <c r="H8520" i="18"/>
  <c r="I8520" i="18"/>
  <c r="J8520" i="18"/>
  <c r="K8520" i="18"/>
  <c r="L8520" i="18"/>
  <c r="M8520" i="18"/>
  <c r="N8520" i="18"/>
  <c r="A8521" i="18"/>
  <c r="B8521" i="18"/>
  <c r="C8521" i="18"/>
  <c r="D8521" i="18"/>
  <c r="E8521" i="18"/>
  <c r="F8521" i="18"/>
  <c r="G8521" i="18"/>
  <c r="H8521" i="18"/>
  <c r="I8521" i="18"/>
  <c r="J8521" i="18"/>
  <c r="K8521" i="18"/>
  <c r="L8521" i="18"/>
  <c r="M8521" i="18"/>
  <c r="N8521" i="18"/>
  <c r="A8522" i="18"/>
  <c r="B8522" i="18"/>
  <c r="C8522" i="18"/>
  <c r="D8522" i="18"/>
  <c r="E8522" i="18"/>
  <c r="F8522" i="18"/>
  <c r="G8522" i="18"/>
  <c r="H8522" i="18"/>
  <c r="I8522" i="18"/>
  <c r="J8522" i="18"/>
  <c r="K8522" i="18"/>
  <c r="L8522" i="18"/>
  <c r="M8522" i="18"/>
  <c r="N8522" i="18"/>
  <c r="A8523" i="18"/>
  <c r="B8523" i="18"/>
  <c r="C8523" i="18"/>
  <c r="D8523" i="18"/>
  <c r="E8523" i="18"/>
  <c r="F8523" i="18"/>
  <c r="G8523" i="18"/>
  <c r="H8523" i="18"/>
  <c r="I8523" i="18"/>
  <c r="J8523" i="18"/>
  <c r="K8523" i="18"/>
  <c r="L8523" i="18"/>
  <c r="M8523" i="18"/>
  <c r="N8523" i="18"/>
  <c r="A8524" i="18"/>
  <c r="B8524" i="18"/>
  <c r="C8524" i="18"/>
  <c r="D8524" i="18"/>
  <c r="E8524" i="18"/>
  <c r="F8524" i="18"/>
  <c r="G8524" i="18"/>
  <c r="H8524" i="18"/>
  <c r="I8524" i="18"/>
  <c r="J8524" i="18"/>
  <c r="K8524" i="18"/>
  <c r="L8524" i="18"/>
  <c r="M8524" i="18"/>
  <c r="N8524" i="18"/>
  <c r="A8525" i="18"/>
  <c r="B8525" i="18"/>
  <c r="C8525" i="18"/>
  <c r="D8525" i="18"/>
  <c r="E8525" i="18"/>
  <c r="F8525" i="18"/>
  <c r="G8525" i="18"/>
  <c r="H8525" i="18"/>
  <c r="I8525" i="18"/>
  <c r="J8525" i="18"/>
  <c r="K8525" i="18"/>
  <c r="L8525" i="18"/>
  <c r="M8525" i="18"/>
  <c r="N8525" i="18"/>
  <c r="A8526" i="18"/>
  <c r="B8526" i="18"/>
  <c r="C8526" i="18"/>
  <c r="D8526" i="18"/>
  <c r="E8526" i="18"/>
  <c r="F8526" i="18"/>
  <c r="G8526" i="18"/>
  <c r="H8526" i="18"/>
  <c r="I8526" i="18"/>
  <c r="J8526" i="18"/>
  <c r="K8526" i="18"/>
  <c r="L8526" i="18"/>
  <c r="M8526" i="18"/>
  <c r="N8526" i="18"/>
  <c r="A8527" i="18"/>
  <c r="B8527" i="18"/>
  <c r="C8527" i="18"/>
  <c r="D8527" i="18"/>
  <c r="E8527" i="18"/>
  <c r="F8527" i="18"/>
  <c r="G8527" i="18"/>
  <c r="H8527" i="18"/>
  <c r="I8527" i="18"/>
  <c r="J8527" i="18"/>
  <c r="K8527" i="18"/>
  <c r="L8527" i="18"/>
  <c r="M8527" i="18"/>
  <c r="N8527" i="18"/>
  <c r="A8528" i="18"/>
  <c r="B8528" i="18"/>
  <c r="C8528" i="18"/>
  <c r="D8528" i="18"/>
  <c r="E8528" i="18"/>
  <c r="F8528" i="18"/>
  <c r="G8528" i="18"/>
  <c r="H8528" i="18"/>
  <c r="I8528" i="18"/>
  <c r="J8528" i="18"/>
  <c r="K8528" i="18"/>
  <c r="L8528" i="18"/>
  <c r="M8528" i="18"/>
  <c r="N8528" i="18"/>
  <c r="A8529" i="18"/>
  <c r="B8529" i="18"/>
  <c r="C8529" i="18"/>
  <c r="D8529" i="18"/>
  <c r="E8529" i="18"/>
  <c r="F8529" i="18"/>
  <c r="G8529" i="18"/>
  <c r="H8529" i="18"/>
  <c r="I8529" i="18"/>
  <c r="J8529" i="18"/>
  <c r="K8529" i="18"/>
  <c r="L8529" i="18"/>
  <c r="M8529" i="18"/>
  <c r="N8529" i="18"/>
  <c r="A8530" i="18"/>
  <c r="B8530" i="18"/>
  <c r="C8530" i="18"/>
  <c r="D8530" i="18"/>
  <c r="E8530" i="18"/>
  <c r="F8530" i="18"/>
  <c r="G8530" i="18"/>
  <c r="H8530" i="18"/>
  <c r="I8530" i="18"/>
  <c r="J8530" i="18"/>
  <c r="K8530" i="18"/>
  <c r="L8530" i="18"/>
  <c r="M8530" i="18"/>
  <c r="N8530" i="18"/>
  <c r="A8531" i="18"/>
  <c r="B8531" i="18"/>
  <c r="C8531" i="18"/>
  <c r="D8531" i="18"/>
  <c r="E8531" i="18"/>
  <c r="F8531" i="18"/>
  <c r="G8531" i="18"/>
  <c r="H8531" i="18"/>
  <c r="I8531" i="18"/>
  <c r="J8531" i="18"/>
  <c r="K8531" i="18"/>
  <c r="L8531" i="18"/>
  <c r="M8531" i="18"/>
  <c r="N8531" i="18"/>
  <c r="A8532" i="18"/>
  <c r="B8532" i="18"/>
  <c r="C8532" i="18"/>
  <c r="D8532" i="18"/>
  <c r="E8532" i="18"/>
  <c r="F8532" i="18"/>
  <c r="G8532" i="18"/>
  <c r="H8532" i="18"/>
  <c r="I8532" i="18"/>
  <c r="J8532" i="18"/>
  <c r="K8532" i="18"/>
  <c r="L8532" i="18"/>
  <c r="M8532" i="18"/>
  <c r="N8532" i="18"/>
  <c r="A8533" i="18"/>
  <c r="B8533" i="18"/>
  <c r="C8533" i="18"/>
  <c r="D8533" i="18"/>
  <c r="E8533" i="18"/>
  <c r="F8533" i="18"/>
  <c r="G8533" i="18"/>
  <c r="H8533" i="18"/>
  <c r="I8533" i="18"/>
  <c r="J8533" i="18"/>
  <c r="K8533" i="18"/>
  <c r="L8533" i="18"/>
  <c r="M8533" i="18"/>
  <c r="N8533" i="18"/>
  <c r="A8534" i="18"/>
  <c r="B8534" i="18"/>
  <c r="C8534" i="18"/>
  <c r="D8534" i="18"/>
  <c r="E8534" i="18"/>
  <c r="F8534" i="18"/>
  <c r="G8534" i="18"/>
  <c r="H8534" i="18"/>
  <c r="I8534" i="18"/>
  <c r="J8534" i="18"/>
  <c r="K8534" i="18"/>
  <c r="L8534" i="18"/>
  <c r="M8534" i="18"/>
  <c r="N8534" i="18"/>
  <c r="A8535" i="18"/>
  <c r="B8535" i="18"/>
  <c r="C8535" i="18"/>
  <c r="D8535" i="18"/>
  <c r="E8535" i="18"/>
  <c r="F8535" i="18"/>
  <c r="G8535" i="18"/>
  <c r="H8535" i="18"/>
  <c r="I8535" i="18"/>
  <c r="J8535" i="18"/>
  <c r="K8535" i="18"/>
  <c r="L8535" i="18"/>
  <c r="M8535" i="18"/>
  <c r="N8535" i="18"/>
  <c r="A8536" i="18"/>
  <c r="B8536" i="18"/>
  <c r="C8536" i="18"/>
  <c r="D8536" i="18"/>
  <c r="E8536" i="18"/>
  <c r="F8536" i="18"/>
  <c r="G8536" i="18"/>
  <c r="H8536" i="18"/>
  <c r="I8536" i="18"/>
  <c r="J8536" i="18"/>
  <c r="K8536" i="18"/>
  <c r="L8536" i="18"/>
  <c r="M8536" i="18"/>
  <c r="N8536" i="18"/>
  <c r="A8537" i="18"/>
  <c r="B8537" i="18"/>
  <c r="C8537" i="18"/>
  <c r="D8537" i="18"/>
  <c r="E8537" i="18"/>
  <c r="F8537" i="18"/>
  <c r="G8537" i="18"/>
  <c r="H8537" i="18"/>
  <c r="I8537" i="18"/>
  <c r="J8537" i="18"/>
  <c r="K8537" i="18"/>
  <c r="L8537" i="18"/>
  <c r="M8537" i="18"/>
  <c r="N8537" i="18"/>
  <c r="A8538" i="18"/>
  <c r="B8538" i="18"/>
  <c r="C8538" i="18"/>
  <c r="D8538" i="18"/>
  <c r="E8538" i="18"/>
  <c r="F8538" i="18"/>
  <c r="G8538" i="18"/>
  <c r="H8538" i="18"/>
  <c r="I8538" i="18"/>
  <c r="J8538" i="18"/>
  <c r="K8538" i="18"/>
  <c r="L8538" i="18"/>
  <c r="M8538" i="18"/>
  <c r="N8538" i="18"/>
  <c r="A8539" i="18"/>
  <c r="B8539" i="18"/>
  <c r="C8539" i="18"/>
  <c r="D8539" i="18"/>
  <c r="E8539" i="18"/>
  <c r="F8539" i="18"/>
  <c r="G8539" i="18"/>
  <c r="H8539" i="18"/>
  <c r="I8539" i="18"/>
  <c r="J8539" i="18"/>
  <c r="K8539" i="18"/>
  <c r="L8539" i="18"/>
  <c r="M8539" i="18"/>
  <c r="N8539" i="18"/>
  <c r="A8540" i="18"/>
  <c r="B8540" i="18"/>
  <c r="C8540" i="18"/>
  <c r="D8540" i="18"/>
  <c r="E8540" i="18"/>
  <c r="F8540" i="18"/>
  <c r="G8540" i="18"/>
  <c r="H8540" i="18"/>
  <c r="I8540" i="18"/>
  <c r="J8540" i="18"/>
  <c r="K8540" i="18"/>
  <c r="L8540" i="18"/>
  <c r="M8540" i="18"/>
  <c r="N8540" i="18"/>
  <c r="A8541" i="18"/>
  <c r="B8541" i="18"/>
  <c r="C8541" i="18"/>
  <c r="D8541" i="18"/>
  <c r="E8541" i="18"/>
  <c r="F8541" i="18"/>
  <c r="G8541" i="18"/>
  <c r="H8541" i="18"/>
  <c r="I8541" i="18"/>
  <c r="J8541" i="18"/>
  <c r="K8541" i="18"/>
  <c r="L8541" i="18"/>
  <c r="M8541" i="18"/>
  <c r="N8541" i="18"/>
  <c r="A8542" i="18"/>
  <c r="B8542" i="18"/>
  <c r="C8542" i="18"/>
  <c r="D8542" i="18"/>
  <c r="E8542" i="18"/>
  <c r="F8542" i="18"/>
  <c r="G8542" i="18"/>
  <c r="H8542" i="18"/>
  <c r="I8542" i="18"/>
  <c r="J8542" i="18"/>
  <c r="K8542" i="18"/>
  <c r="L8542" i="18"/>
  <c r="M8542" i="18"/>
  <c r="N8542" i="18"/>
  <c r="A8543" i="18"/>
  <c r="B8543" i="18"/>
  <c r="C8543" i="18"/>
  <c r="D8543" i="18"/>
  <c r="E8543" i="18"/>
  <c r="F8543" i="18"/>
  <c r="G8543" i="18"/>
  <c r="H8543" i="18"/>
  <c r="I8543" i="18"/>
  <c r="J8543" i="18"/>
  <c r="K8543" i="18"/>
  <c r="L8543" i="18"/>
  <c r="M8543" i="18"/>
  <c r="N8543" i="18"/>
  <c r="A8544" i="18"/>
  <c r="B8544" i="18"/>
  <c r="C8544" i="18"/>
  <c r="D8544" i="18"/>
  <c r="E8544" i="18"/>
  <c r="F8544" i="18"/>
  <c r="G8544" i="18"/>
  <c r="H8544" i="18"/>
  <c r="I8544" i="18"/>
  <c r="J8544" i="18"/>
  <c r="K8544" i="18"/>
  <c r="L8544" i="18"/>
  <c r="M8544" i="18"/>
  <c r="N8544" i="18"/>
  <c r="A8545" i="18"/>
  <c r="B8545" i="18"/>
  <c r="C8545" i="18"/>
  <c r="D8545" i="18"/>
  <c r="E8545" i="18"/>
  <c r="F8545" i="18"/>
  <c r="G8545" i="18"/>
  <c r="H8545" i="18"/>
  <c r="I8545" i="18"/>
  <c r="J8545" i="18"/>
  <c r="K8545" i="18"/>
  <c r="L8545" i="18"/>
  <c r="M8545" i="18"/>
  <c r="N8545" i="18"/>
  <c r="A8546" i="18"/>
  <c r="B8546" i="18"/>
  <c r="C8546" i="18"/>
  <c r="D8546" i="18"/>
  <c r="E8546" i="18"/>
  <c r="F8546" i="18"/>
  <c r="G8546" i="18"/>
  <c r="H8546" i="18"/>
  <c r="I8546" i="18"/>
  <c r="J8546" i="18"/>
  <c r="K8546" i="18"/>
  <c r="L8546" i="18"/>
  <c r="M8546" i="18"/>
  <c r="N8546" i="18"/>
  <c r="A8547" i="18"/>
  <c r="B8547" i="18"/>
  <c r="C8547" i="18"/>
  <c r="D8547" i="18"/>
  <c r="E8547" i="18"/>
  <c r="F8547" i="18"/>
  <c r="G8547" i="18"/>
  <c r="H8547" i="18"/>
  <c r="I8547" i="18"/>
  <c r="J8547" i="18"/>
  <c r="K8547" i="18"/>
  <c r="L8547" i="18"/>
  <c r="M8547" i="18"/>
  <c r="N8547" i="18"/>
  <c r="A8548" i="18"/>
  <c r="B8548" i="18"/>
  <c r="C8548" i="18"/>
  <c r="D8548" i="18"/>
  <c r="E8548" i="18"/>
  <c r="F8548" i="18"/>
  <c r="G8548" i="18"/>
  <c r="H8548" i="18"/>
  <c r="I8548" i="18"/>
  <c r="J8548" i="18"/>
  <c r="K8548" i="18"/>
  <c r="L8548" i="18"/>
  <c r="M8548" i="18"/>
  <c r="N8548" i="18"/>
  <c r="A8549" i="18"/>
  <c r="B8549" i="18"/>
  <c r="C8549" i="18"/>
  <c r="D8549" i="18"/>
  <c r="E8549" i="18"/>
  <c r="F8549" i="18"/>
  <c r="G8549" i="18"/>
  <c r="H8549" i="18"/>
  <c r="I8549" i="18"/>
  <c r="J8549" i="18"/>
  <c r="K8549" i="18"/>
  <c r="L8549" i="18"/>
  <c r="M8549" i="18"/>
  <c r="N8549" i="18"/>
  <c r="A8550" i="18"/>
  <c r="B8550" i="18"/>
  <c r="C8550" i="18"/>
  <c r="D8550" i="18"/>
  <c r="E8550" i="18"/>
  <c r="F8550" i="18"/>
  <c r="G8550" i="18"/>
  <c r="H8550" i="18"/>
  <c r="I8550" i="18"/>
  <c r="J8550" i="18"/>
  <c r="K8550" i="18"/>
  <c r="L8550" i="18"/>
  <c r="M8550" i="18"/>
  <c r="N8550" i="18"/>
  <c r="A8551" i="18"/>
  <c r="B8551" i="18"/>
  <c r="C8551" i="18"/>
  <c r="D8551" i="18"/>
  <c r="E8551" i="18"/>
  <c r="F8551" i="18"/>
  <c r="G8551" i="18"/>
  <c r="H8551" i="18"/>
  <c r="I8551" i="18"/>
  <c r="J8551" i="18"/>
  <c r="K8551" i="18"/>
  <c r="L8551" i="18"/>
  <c r="M8551" i="18"/>
  <c r="N8551" i="18"/>
  <c r="A8552" i="18"/>
  <c r="B8552" i="18"/>
  <c r="C8552" i="18"/>
  <c r="D8552" i="18"/>
  <c r="E8552" i="18"/>
  <c r="F8552" i="18"/>
  <c r="G8552" i="18"/>
  <c r="H8552" i="18"/>
  <c r="I8552" i="18"/>
  <c r="J8552" i="18"/>
  <c r="K8552" i="18"/>
  <c r="L8552" i="18"/>
  <c r="M8552" i="18"/>
  <c r="N8552" i="18"/>
  <c r="A8553" i="18"/>
  <c r="B8553" i="18"/>
  <c r="C8553" i="18"/>
  <c r="D8553" i="18"/>
  <c r="E8553" i="18"/>
  <c r="F8553" i="18"/>
  <c r="G8553" i="18"/>
  <c r="Q8553" i="18" s="1"/>
  <c r="H8553" i="18"/>
  <c r="I8553" i="18"/>
  <c r="J8553" i="18"/>
  <c r="K8553" i="18"/>
  <c r="L8553" i="18"/>
  <c r="M8553" i="18"/>
  <c r="N8553" i="18"/>
  <c r="A8554" i="18"/>
  <c r="B8554" i="18"/>
  <c r="C8554" i="18"/>
  <c r="D8554" i="18"/>
  <c r="E8554" i="18"/>
  <c r="F8554" i="18"/>
  <c r="G8554" i="18"/>
  <c r="H8554" i="18"/>
  <c r="I8554" i="18"/>
  <c r="J8554" i="18"/>
  <c r="K8554" i="18"/>
  <c r="L8554" i="18"/>
  <c r="M8554" i="18"/>
  <c r="N8554" i="18"/>
  <c r="A8555" i="18"/>
  <c r="B8555" i="18"/>
  <c r="C8555" i="18"/>
  <c r="D8555" i="18"/>
  <c r="E8555" i="18"/>
  <c r="F8555" i="18"/>
  <c r="G8555" i="18"/>
  <c r="H8555" i="18"/>
  <c r="I8555" i="18"/>
  <c r="J8555" i="18"/>
  <c r="K8555" i="18"/>
  <c r="L8555" i="18"/>
  <c r="M8555" i="18"/>
  <c r="N8555" i="18"/>
  <c r="A8556" i="18"/>
  <c r="B8556" i="18"/>
  <c r="C8556" i="18"/>
  <c r="D8556" i="18"/>
  <c r="E8556" i="18"/>
  <c r="F8556" i="18"/>
  <c r="G8556" i="18"/>
  <c r="H8556" i="18"/>
  <c r="I8556" i="18"/>
  <c r="J8556" i="18"/>
  <c r="K8556" i="18"/>
  <c r="L8556" i="18"/>
  <c r="M8556" i="18"/>
  <c r="N8556" i="18"/>
  <c r="A8557" i="18"/>
  <c r="B8557" i="18"/>
  <c r="C8557" i="18"/>
  <c r="D8557" i="18"/>
  <c r="E8557" i="18"/>
  <c r="F8557" i="18"/>
  <c r="G8557" i="18"/>
  <c r="H8557" i="18"/>
  <c r="I8557" i="18"/>
  <c r="J8557" i="18"/>
  <c r="K8557" i="18"/>
  <c r="L8557" i="18"/>
  <c r="M8557" i="18"/>
  <c r="N8557" i="18"/>
  <c r="A8558" i="18"/>
  <c r="B8558" i="18"/>
  <c r="C8558" i="18"/>
  <c r="D8558" i="18"/>
  <c r="E8558" i="18"/>
  <c r="F8558" i="18"/>
  <c r="G8558" i="18"/>
  <c r="H8558" i="18"/>
  <c r="I8558" i="18"/>
  <c r="J8558" i="18"/>
  <c r="K8558" i="18"/>
  <c r="L8558" i="18"/>
  <c r="M8558" i="18"/>
  <c r="N8558" i="18"/>
  <c r="A8559" i="18"/>
  <c r="B8559" i="18"/>
  <c r="C8559" i="18"/>
  <c r="D8559" i="18"/>
  <c r="E8559" i="18"/>
  <c r="F8559" i="18"/>
  <c r="G8559" i="18"/>
  <c r="H8559" i="18"/>
  <c r="I8559" i="18"/>
  <c r="J8559" i="18"/>
  <c r="K8559" i="18"/>
  <c r="L8559" i="18"/>
  <c r="M8559" i="18"/>
  <c r="N8559" i="18"/>
  <c r="A8560" i="18"/>
  <c r="B8560" i="18"/>
  <c r="C8560" i="18"/>
  <c r="D8560" i="18"/>
  <c r="E8560" i="18"/>
  <c r="F8560" i="18"/>
  <c r="G8560" i="18"/>
  <c r="H8560" i="18"/>
  <c r="I8560" i="18"/>
  <c r="J8560" i="18"/>
  <c r="K8560" i="18"/>
  <c r="L8560" i="18"/>
  <c r="M8560" i="18"/>
  <c r="N8560" i="18"/>
  <c r="A8561" i="18"/>
  <c r="B8561" i="18"/>
  <c r="C8561" i="18"/>
  <c r="D8561" i="18"/>
  <c r="E8561" i="18"/>
  <c r="F8561" i="18"/>
  <c r="G8561" i="18"/>
  <c r="Q8561" i="18" s="1"/>
  <c r="H8561" i="18"/>
  <c r="I8561" i="18"/>
  <c r="J8561" i="18"/>
  <c r="K8561" i="18"/>
  <c r="L8561" i="18"/>
  <c r="M8561" i="18"/>
  <c r="N8561" i="18"/>
  <c r="A8562" i="18"/>
  <c r="B8562" i="18"/>
  <c r="C8562" i="18"/>
  <c r="D8562" i="18"/>
  <c r="E8562" i="18"/>
  <c r="F8562" i="18"/>
  <c r="G8562" i="18"/>
  <c r="H8562" i="18"/>
  <c r="I8562" i="18"/>
  <c r="J8562" i="18"/>
  <c r="K8562" i="18"/>
  <c r="L8562" i="18"/>
  <c r="M8562" i="18"/>
  <c r="N8562" i="18"/>
  <c r="A8563" i="18"/>
  <c r="B8563" i="18"/>
  <c r="C8563" i="18"/>
  <c r="D8563" i="18"/>
  <c r="E8563" i="18"/>
  <c r="F8563" i="18"/>
  <c r="G8563" i="18"/>
  <c r="H8563" i="18"/>
  <c r="I8563" i="18"/>
  <c r="J8563" i="18"/>
  <c r="K8563" i="18"/>
  <c r="L8563" i="18"/>
  <c r="M8563" i="18"/>
  <c r="N8563" i="18"/>
  <c r="A8564" i="18"/>
  <c r="B8564" i="18"/>
  <c r="C8564" i="18"/>
  <c r="D8564" i="18"/>
  <c r="E8564" i="18"/>
  <c r="F8564" i="18"/>
  <c r="G8564" i="18"/>
  <c r="H8564" i="18"/>
  <c r="I8564" i="18"/>
  <c r="J8564" i="18"/>
  <c r="K8564" i="18"/>
  <c r="L8564" i="18"/>
  <c r="M8564" i="18"/>
  <c r="N8564" i="18"/>
  <c r="A8565" i="18"/>
  <c r="B8565" i="18"/>
  <c r="C8565" i="18"/>
  <c r="D8565" i="18"/>
  <c r="E8565" i="18"/>
  <c r="F8565" i="18"/>
  <c r="G8565" i="18"/>
  <c r="H8565" i="18"/>
  <c r="I8565" i="18"/>
  <c r="J8565" i="18"/>
  <c r="K8565" i="18"/>
  <c r="L8565" i="18"/>
  <c r="M8565" i="18"/>
  <c r="N8565" i="18"/>
  <c r="Q8565" i="18"/>
  <c r="A8566" i="18"/>
  <c r="B8566" i="18"/>
  <c r="C8566" i="18"/>
  <c r="D8566" i="18"/>
  <c r="E8566" i="18"/>
  <c r="F8566" i="18"/>
  <c r="G8566" i="18"/>
  <c r="H8566" i="18"/>
  <c r="I8566" i="18"/>
  <c r="J8566" i="18"/>
  <c r="K8566" i="18"/>
  <c r="L8566" i="18"/>
  <c r="M8566" i="18"/>
  <c r="N8566" i="18"/>
  <c r="A8567" i="18"/>
  <c r="B8567" i="18"/>
  <c r="C8567" i="18"/>
  <c r="D8567" i="18"/>
  <c r="E8567" i="18"/>
  <c r="F8567" i="18"/>
  <c r="G8567" i="18"/>
  <c r="H8567" i="18"/>
  <c r="I8567" i="18"/>
  <c r="J8567" i="18"/>
  <c r="K8567" i="18"/>
  <c r="L8567" i="18"/>
  <c r="M8567" i="18"/>
  <c r="Q8567" i="18" s="1"/>
  <c r="N8567" i="18"/>
  <c r="A8568" i="18"/>
  <c r="B8568" i="18"/>
  <c r="C8568" i="18"/>
  <c r="D8568" i="18"/>
  <c r="E8568" i="18"/>
  <c r="F8568" i="18"/>
  <c r="G8568" i="18"/>
  <c r="H8568" i="18"/>
  <c r="I8568" i="18"/>
  <c r="J8568" i="18"/>
  <c r="K8568" i="18"/>
  <c r="L8568" i="18"/>
  <c r="M8568" i="18"/>
  <c r="N8568" i="18"/>
  <c r="A8569" i="18"/>
  <c r="B8569" i="18"/>
  <c r="C8569" i="18"/>
  <c r="D8569" i="18"/>
  <c r="E8569" i="18"/>
  <c r="F8569" i="18"/>
  <c r="G8569" i="18"/>
  <c r="H8569" i="18"/>
  <c r="I8569" i="18"/>
  <c r="J8569" i="18"/>
  <c r="K8569" i="18"/>
  <c r="L8569" i="18"/>
  <c r="M8569" i="18"/>
  <c r="N8569" i="18"/>
  <c r="A8570" i="18"/>
  <c r="B8570" i="18"/>
  <c r="C8570" i="18"/>
  <c r="D8570" i="18"/>
  <c r="E8570" i="18"/>
  <c r="F8570" i="18"/>
  <c r="G8570" i="18"/>
  <c r="Q8570" i="18" s="1"/>
  <c r="H8570" i="18"/>
  <c r="I8570" i="18"/>
  <c r="J8570" i="18"/>
  <c r="K8570" i="18"/>
  <c r="L8570" i="18"/>
  <c r="M8570" i="18"/>
  <c r="N8570" i="18"/>
  <c r="A8571" i="18"/>
  <c r="B8571" i="18"/>
  <c r="C8571" i="18"/>
  <c r="D8571" i="18"/>
  <c r="E8571" i="18"/>
  <c r="F8571" i="18"/>
  <c r="G8571" i="18"/>
  <c r="H8571" i="18"/>
  <c r="I8571" i="18"/>
  <c r="J8571" i="18"/>
  <c r="K8571" i="18"/>
  <c r="L8571" i="18"/>
  <c r="M8571" i="18"/>
  <c r="Q8571" i="18" s="1"/>
  <c r="N8571" i="18"/>
  <c r="A8572" i="18"/>
  <c r="B8572" i="18"/>
  <c r="C8572" i="18"/>
  <c r="D8572" i="18"/>
  <c r="E8572" i="18"/>
  <c r="F8572" i="18"/>
  <c r="G8572" i="18"/>
  <c r="H8572" i="18"/>
  <c r="I8572" i="18"/>
  <c r="J8572" i="18"/>
  <c r="K8572" i="18"/>
  <c r="L8572" i="18"/>
  <c r="M8572" i="18"/>
  <c r="N8572" i="18"/>
  <c r="A8573" i="18"/>
  <c r="B8573" i="18"/>
  <c r="C8573" i="18"/>
  <c r="D8573" i="18"/>
  <c r="E8573" i="18"/>
  <c r="F8573" i="18"/>
  <c r="G8573" i="18"/>
  <c r="H8573" i="18"/>
  <c r="I8573" i="18"/>
  <c r="J8573" i="18"/>
  <c r="K8573" i="18"/>
  <c r="L8573" i="18"/>
  <c r="M8573" i="18"/>
  <c r="N8573" i="18"/>
  <c r="A8574" i="18"/>
  <c r="B8574" i="18"/>
  <c r="C8574" i="18"/>
  <c r="D8574" i="18"/>
  <c r="E8574" i="18"/>
  <c r="F8574" i="18"/>
  <c r="G8574" i="18"/>
  <c r="H8574" i="18"/>
  <c r="I8574" i="18"/>
  <c r="J8574" i="18"/>
  <c r="K8574" i="18"/>
  <c r="L8574" i="18"/>
  <c r="M8574" i="18"/>
  <c r="N8574" i="18"/>
  <c r="A8575" i="18"/>
  <c r="B8575" i="18"/>
  <c r="C8575" i="18"/>
  <c r="D8575" i="18"/>
  <c r="E8575" i="18"/>
  <c r="F8575" i="18"/>
  <c r="G8575" i="18"/>
  <c r="H8575" i="18"/>
  <c r="I8575" i="18"/>
  <c r="J8575" i="18"/>
  <c r="K8575" i="18"/>
  <c r="L8575" i="18"/>
  <c r="M8575" i="18"/>
  <c r="N8575" i="18"/>
  <c r="A8576" i="18"/>
  <c r="B8576" i="18"/>
  <c r="C8576" i="18"/>
  <c r="D8576" i="18"/>
  <c r="E8576" i="18"/>
  <c r="F8576" i="18"/>
  <c r="G8576" i="18"/>
  <c r="H8576" i="18"/>
  <c r="I8576" i="18"/>
  <c r="J8576" i="18"/>
  <c r="K8576" i="18"/>
  <c r="L8576" i="18"/>
  <c r="M8576" i="18"/>
  <c r="N8576" i="18"/>
  <c r="A8577" i="18"/>
  <c r="B8577" i="18"/>
  <c r="C8577" i="18"/>
  <c r="D8577" i="18"/>
  <c r="E8577" i="18"/>
  <c r="F8577" i="18"/>
  <c r="G8577" i="18"/>
  <c r="H8577" i="18"/>
  <c r="I8577" i="18"/>
  <c r="J8577" i="18"/>
  <c r="K8577" i="18"/>
  <c r="L8577" i="18"/>
  <c r="M8577" i="18"/>
  <c r="N8577" i="18"/>
  <c r="A8578" i="18"/>
  <c r="B8578" i="18"/>
  <c r="C8578" i="18"/>
  <c r="D8578" i="18"/>
  <c r="E8578" i="18"/>
  <c r="F8578" i="18"/>
  <c r="G8578" i="18"/>
  <c r="H8578" i="18"/>
  <c r="I8578" i="18"/>
  <c r="J8578" i="18"/>
  <c r="K8578" i="18"/>
  <c r="L8578" i="18"/>
  <c r="M8578" i="18"/>
  <c r="N8578" i="18"/>
  <c r="A8579" i="18"/>
  <c r="B8579" i="18"/>
  <c r="C8579" i="18"/>
  <c r="D8579" i="18"/>
  <c r="E8579" i="18"/>
  <c r="F8579" i="18"/>
  <c r="G8579" i="18"/>
  <c r="H8579" i="18"/>
  <c r="I8579" i="18"/>
  <c r="J8579" i="18"/>
  <c r="K8579" i="18"/>
  <c r="L8579" i="18"/>
  <c r="M8579" i="18"/>
  <c r="N8579" i="18"/>
  <c r="A8580" i="18"/>
  <c r="B8580" i="18"/>
  <c r="C8580" i="18"/>
  <c r="D8580" i="18"/>
  <c r="E8580" i="18"/>
  <c r="F8580" i="18"/>
  <c r="G8580" i="18"/>
  <c r="H8580" i="18"/>
  <c r="I8580" i="18"/>
  <c r="J8580" i="18"/>
  <c r="K8580" i="18"/>
  <c r="L8580" i="18"/>
  <c r="M8580" i="18"/>
  <c r="N8580" i="18"/>
  <c r="A8581" i="18"/>
  <c r="B8581" i="18"/>
  <c r="C8581" i="18"/>
  <c r="D8581" i="18"/>
  <c r="E8581" i="18"/>
  <c r="F8581" i="18"/>
  <c r="G8581" i="18"/>
  <c r="H8581" i="18"/>
  <c r="I8581" i="18"/>
  <c r="J8581" i="18"/>
  <c r="K8581" i="18"/>
  <c r="L8581" i="18"/>
  <c r="M8581" i="18"/>
  <c r="N8581" i="18"/>
  <c r="A8582" i="18"/>
  <c r="B8582" i="18"/>
  <c r="C8582" i="18"/>
  <c r="D8582" i="18"/>
  <c r="E8582" i="18"/>
  <c r="F8582" i="18"/>
  <c r="G8582" i="18"/>
  <c r="H8582" i="18"/>
  <c r="I8582" i="18"/>
  <c r="J8582" i="18"/>
  <c r="K8582" i="18"/>
  <c r="L8582" i="18"/>
  <c r="M8582" i="18"/>
  <c r="N8582" i="18"/>
  <c r="A8583" i="18"/>
  <c r="B8583" i="18"/>
  <c r="C8583" i="18"/>
  <c r="D8583" i="18"/>
  <c r="E8583" i="18"/>
  <c r="F8583" i="18"/>
  <c r="G8583" i="18"/>
  <c r="H8583" i="18"/>
  <c r="I8583" i="18"/>
  <c r="J8583" i="18"/>
  <c r="K8583" i="18"/>
  <c r="L8583" i="18"/>
  <c r="M8583" i="18"/>
  <c r="N8583" i="18"/>
  <c r="A8584" i="18"/>
  <c r="B8584" i="18"/>
  <c r="C8584" i="18"/>
  <c r="D8584" i="18"/>
  <c r="E8584" i="18"/>
  <c r="F8584" i="18"/>
  <c r="G8584" i="18"/>
  <c r="H8584" i="18"/>
  <c r="I8584" i="18"/>
  <c r="J8584" i="18"/>
  <c r="K8584" i="18"/>
  <c r="L8584" i="18"/>
  <c r="M8584" i="18"/>
  <c r="N8584" i="18"/>
  <c r="A8585" i="18"/>
  <c r="B8585" i="18"/>
  <c r="C8585" i="18"/>
  <c r="D8585" i="18"/>
  <c r="E8585" i="18"/>
  <c r="F8585" i="18"/>
  <c r="G8585" i="18"/>
  <c r="H8585" i="18"/>
  <c r="I8585" i="18"/>
  <c r="J8585" i="18"/>
  <c r="K8585" i="18"/>
  <c r="L8585" i="18"/>
  <c r="M8585" i="18"/>
  <c r="N8585" i="18"/>
  <c r="A8586" i="18"/>
  <c r="B8586" i="18"/>
  <c r="C8586" i="18"/>
  <c r="D8586" i="18"/>
  <c r="E8586" i="18"/>
  <c r="F8586" i="18"/>
  <c r="G8586" i="18"/>
  <c r="H8586" i="18"/>
  <c r="I8586" i="18"/>
  <c r="J8586" i="18"/>
  <c r="K8586" i="18"/>
  <c r="L8586" i="18"/>
  <c r="M8586" i="18"/>
  <c r="N8586" i="18"/>
  <c r="A8587" i="18"/>
  <c r="B8587" i="18"/>
  <c r="C8587" i="18"/>
  <c r="D8587" i="18"/>
  <c r="E8587" i="18"/>
  <c r="F8587" i="18"/>
  <c r="G8587" i="18"/>
  <c r="H8587" i="18"/>
  <c r="I8587" i="18"/>
  <c r="J8587" i="18"/>
  <c r="K8587" i="18"/>
  <c r="L8587" i="18"/>
  <c r="M8587" i="18"/>
  <c r="N8587" i="18"/>
  <c r="A8588" i="18"/>
  <c r="B8588" i="18"/>
  <c r="C8588" i="18"/>
  <c r="D8588" i="18"/>
  <c r="E8588" i="18"/>
  <c r="F8588" i="18"/>
  <c r="G8588" i="18"/>
  <c r="H8588" i="18"/>
  <c r="I8588" i="18"/>
  <c r="J8588" i="18"/>
  <c r="K8588" i="18"/>
  <c r="L8588" i="18"/>
  <c r="M8588" i="18"/>
  <c r="N8588" i="18"/>
  <c r="A8589" i="18"/>
  <c r="B8589" i="18"/>
  <c r="C8589" i="18"/>
  <c r="D8589" i="18"/>
  <c r="E8589" i="18"/>
  <c r="F8589" i="18"/>
  <c r="G8589" i="18"/>
  <c r="H8589" i="18"/>
  <c r="I8589" i="18"/>
  <c r="J8589" i="18"/>
  <c r="K8589" i="18"/>
  <c r="L8589" i="18"/>
  <c r="M8589" i="18"/>
  <c r="N8589" i="18"/>
  <c r="A8590" i="18"/>
  <c r="B8590" i="18"/>
  <c r="C8590" i="18"/>
  <c r="D8590" i="18"/>
  <c r="E8590" i="18"/>
  <c r="F8590" i="18"/>
  <c r="G8590" i="18"/>
  <c r="H8590" i="18"/>
  <c r="I8590" i="18"/>
  <c r="J8590" i="18"/>
  <c r="K8590" i="18"/>
  <c r="L8590" i="18"/>
  <c r="M8590" i="18"/>
  <c r="N8590" i="18"/>
  <c r="A8591" i="18"/>
  <c r="B8591" i="18"/>
  <c r="C8591" i="18"/>
  <c r="D8591" i="18"/>
  <c r="E8591" i="18"/>
  <c r="F8591" i="18"/>
  <c r="G8591" i="18"/>
  <c r="H8591" i="18"/>
  <c r="I8591" i="18"/>
  <c r="J8591" i="18"/>
  <c r="K8591" i="18"/>
  <c r="L8591" i="18"/>
  <c r="M8591" i="18"/>
  <c r="N8591" i="18"/>
  <c r="A8592" i="18"/>
  <c r="B8592" i="18"/>
  <c r="C8592" i="18"/>
  <c r="D8592" i="18"/>
  <c r="E8592" i="18"/>
  <c r="F8592" i="18"/>
  <c r="G8592" i="18"/>
  <c r="H8592" i="18"/>
  <c r="I8592" i="18"/>
  <c r="J8592" i="18"/>
  <c r="K8592" i="18"/>
  <c r="L8592" i="18"/>
  <c r="M8592" i="18"/>
  <c r="N8592" i="18"/>
  <c r="A8593" i="18"/>
  <c r="B8593" i="18"/>
  <c r="C8593" i="18"/>
  <c r="D8593" i="18"/>
  <c r="E8593" i="18"/>
  <c r="F8593" i="18"/>
  <c r="G8593" i="18"/>
  <c r="H8593" i="18"/>
  <c r="I8593" i="18"/>
  <c r="J8593" i="18"/>
  <c r="K8593" i="18"/>
  <c r="L8593" i="18"/>
  <c r="M8593" i="18"/>
  <c r="N8593" i="18"/>
  <c r="A8594" i="18"/>
  <c r="B8594" i="18"/>
  <c r="C8594" i="18"/>
  <c r="D8594" i="18"/>
  <c r="E8594" i="18"/>
  <c r="F8594" i="18"/>
  <c r="G8594" i="18"/>
  <c r="H8594" i="18"/>
  <c r="I8594" i="18"/>
  <c r="J8594" i="18"/>
  <c r="K8594" i="18"/>
  <c r="L8594" i="18"/>
  <c r="M8594" i="18"/>
  <c r="N8594" i="18"/>
  <c r="A8595" i="18"/>
  <c r="B8595" i="18"/>
  <c r="C8595" i="18"/>
  <c r="D8595" i="18"/>
  <c r="E8595" i="18"/>
  <c r="F8595" i="18"/>
  <c r="G8595" i="18"/>
  <c r="H8595" i="18"/>
  <c r="I8595" i="18"/>
  <c r="J8595" i="18"/>
  <c r="K8595" i="18"/>
  <c r="L8595" i="18"/>
  <c r="M8595" i="18"/>
  <c r="N8595" i="18"/>
  <c r="A8596" i="18"/>
  <c r="B8596" i="18"/>
  <c r="C8596" i="18"/>
  <c r="D8596" i="18"/>
  <c r="E8596" i="18"/>
  <c r="F8596" i="18"/>
  <c r="G8596" i="18"/>
  <c r="H8596" i="18"/>
  <c r="I8596" i="18"/>
  <c r="J8596" i="18"/>
  <c r="K8596" i="18"/>
  <c r="L8596" i="18"/>
  <c r="M8596" i="18"/>
  <c r="N8596" i="18"/>
  <c r="A8597" i="18"/>
  <c r="B8597" i="18"/>
  <c r="C8597" i="18"/>
  <c r="D8597" i="18"/>
  <c r="E8597" i="18"/>
  <c r="F8597" i="18"/>
  <c r="G8597" i="18"/>
  <c r="H8597" i="18"/>
  <c r="I8597" i="18"/>
  <c r="J8597" i="18"/>
  <c r="K8597" i="18"/>
  <c r="L8597" i="18"/>
  <c r="M8597" i="18"/>
  <c r="N8597" i="18"/>
  <c r="A8598" i="18"/>
  <c r="B8598" i="18"/>
  <c r="C8598" i="18"/>
  <c r="D8598" i="18"/>
  <c r="E8598" i="18"/>
  <c r="F8598" i="18"/>
  <c r="G8598" i="18"/>
  <c r="H8598" i="18"/>
  <c r="I8598" i="18"/>
  <c r="J8598" i="18"/>
  <c r="K8598" i="18"/>
  <c r="L8598" i="18"/>
  <c r="M8598" i="18"/>
  <c r="N8598" i="18"/>
  <c r="A8599" i="18"/>
  <c r="B8599" i="18"/>
  <c r="C8599" i="18"/>
  <c r="D8599" i="18"/>
  <c r="E8599" i="18"/>
  <c r="F8599" i="18"/>
  <c r="G8599" i="18"/>
  <c r="H8599" i="18"/>
  <c r="I8599" i="18"/>
  <c r="J8599" i="18"/>
  <c r="K8599" i="18"/>
  <c r="L8599" i="18"/>
  <c r="M8599" i="18"/>
  <c r="N8599" i="18"/>
  <c r="A8600" i="18"/>
  <c r="B8600" i="18"/>
  <c r="C8600" i="18"/>
  <c r="D8600" i="18"/>
  <c r="E8600" i="18"/>
  <c r="F8600" i="18"/>
  <c r="G8600" i="18"/>
  <c r="H8600" i="18"/>
  <c r="I8600" i="18"/>
  <c r="J8600" i="18"/>
  <c r="K8600" i="18"/>
  <c r="L8600" i="18"/>
  <c r="M8600" i="18"/>
  <c r="N8600" i="18"/>
  <c r="A8601" i="18"/>
  <c r="B8601" i="18"/>
  <c r="C8601" i="18"/>
  <c r="D8601" i="18"/>
  <c r="E8601" i="18"/>
  <c r="F8601" i="18"/>
  <c r="G8601" i="18"/>
  <c r="H8601" i="18"/>
  <c r="I8601" i="18"/>
  <c r="J8601" i="18"/>
  <c r="K8601" i="18"/>
  <c r="L8601" i="18"/>
  <c r="M8601" i="18"/>
  <c r="N8601" i="18"/>
  <c r="A8602" i="18"/>
  <c r="B8602" i="18"/>
  <c r="C8602" i="18"/>
  <c r="D8602" i="18"/>
  <c r="E8602" i="18"/>
  <c r="F8602" i="18"/>
  <c r="G8602" i="18"/>
  <c r="H8602" i="18"/>
  <c r="I8602" i="18"/>
  <c r="J8602" i="18"/>
  <c r="K8602" i="18"/>
  <c r="L8602" i="18"/>
  <c r="M8602" i="18"/>
  <c r="N8602" i="18"/>
  <c r="A8603" i="18"/>
  <c r="B8603" i="18"/>
  <c r="C8603" i="18"/>
  <c r="D8603" i="18"/>
  <c r="E8603" i="18"/>
  <c r="F8603" i="18"/>
  <c r="G8603" i="18"/>
  <c r="H8603" i="18"/>
  <c r="I8603" i="18"/>
  <c r="J8603" i="18"/>
  <c r="K8603" i="18"/>
  <c r="L8603" i="18"/>
  <c r="M8603" i="18"/>
  <c r="Q8603" i="18" s="1"/>
  <c r="N8603" i="18"/>
  <c r="A8604" i="18"/>
  <c r="B8604" i="18"/>
  <c r="C8604" i="18"/>
  <c r="D8604" i="18"/>
  <c r="E8604" i="18"/>
  <c r="F8604" i="18"/>
  <c r="G8604" i="18"/>
  <c r="H8604" i="18"/>
  <c r="I8604" i="18"/>
  <c r="J8604" i="18"/>
  <c r="K8604" i="18"/>
  <c r="L8604" i="18"/>
  <c r="M8604" i="18"/>
  <c r="N8604" i="18"/>
  <c r="A8605" i="18"/>
  <c r="B8605" i="18"/>
  <c r="C8605" i="18"/>
  <c r="D8605" i="18"/>
  <c r="E8605" i="18"/>
  <c r="F8605" i="18"/>
  <c r="G8605" i="18"/>
  <c r="H8605" i="18"/>
  <c r="I8605" i="18"/>
  <c r="J8605" i="18"/>
  <c r="K8605" i="18"/>
  <c r="L8605" i="18"/>
  <c r="M8605" i="18"/>
  <c r="N8605" i="18"/>
  <c r="A8606" i="18"/>
  <c r="B8606" i="18"/>
  <c r="C8606" i="18"/>
  <c r="D8606" i="18"/>
  <c r="E8606" i="18"/>
  <c r="F8606" i="18"/>
  <c r="G8606" i="18"/>
  <c r="Q8606" i="18" s="1"/>
  <c r="H8606" i="18"/>
  <c r="I8606" i="18"/>
  <c r="J8606" i="18"/>
  <c r="K8606" i="18"/>
  <c r="L8606" i="18"/>
  <c r="M8606" i="18"/>
  <c r="N8606" i="18"/>
  <c r="A8607" i="18"/>
  <c r="B8607" i="18"/>
  <c r="C8607" i="18"/>
  <c r="D8607" i="18"/>
  <c r="E8607" i="18"/>
  <c r="F8607" i="18"/>
  <c r="G8607" i="18"/>
  <c r="H8607" i="18"/>
  <c r="I8607" i="18"/>
  <c r="J8607" i="18"/>
  <c r="K8607" i="18"/>
  <c r="L8607" i="18"/>
  <c r="M8607" i="18"/>
  <c r="N8607" i="18"/>
  <c r="A8608" i="18"/>
  <c r="B8608" i="18"/>
  <c r="C8608" i="18"/>
  <c r="D8608" i="18"/>
  <c r="E8608" i="18"/>
  <c r="F8608" i="18"/>
  <c r="G8608" i="18"/>
  <c r="H8608" i="18"/>
  <c r="I8608" i="18"/>
  <c r="J8608" i="18"/>
  <c r="K8608" i="18"/>
  <c r="L8608" i="18"/>
  <c r="M8608" i="18"/>
  <c r="N8608" i="18"/>
  <c r="A8609" i="18"/>
  <c r="B8609" i="18"/>
  <c r="C8609" i="18"/>
  <c r="D8609" i="18"/>
  <c r="E8609" i="18"/>
  <c r="F8609" i="18"/>
  <c r="G8609" i="18"/>
  <c r="H8609" i="18"/>
  <c r="I8609" i="18"/>
  <c r="J8609" i="18"/>
  <c r="K8609" i="18"/>
  <c r="L8609" i="18"/>
  <c r="M8609" i="18"/>
  <c r="N8609" i="18"/>
  <c r="A8610" i="18"/>
  <c r="B8610" i="18"/>
  <c r="C8610" i="18"/>
  <c r="D8610" i="18"/>
  <c r="E8610" i="18"/>
  <c r="F8610" i="18"/>
  <c r="G8610" i="18"/>
  <c r="H8610" i="18"/>
  <c r="I8610" i="18"/>
  <c r="J8610" i="18"/>
  <c r="K8610" i="18"/>
  <c r="L8610" i="18"/>
  <c r="M8610" i="18"/>
  <c r="N8610" i="18"/>
  <c r="A8611" i="18"/>
  <c r="B8611" i="18"/>
  <c r="C8611" i="18"/>
  <c r="D8611" i="18"/>
  <c r="E8611" i="18"/>
  <c r="F8611" i="18"/>
  <c r="G8611" i="18"/>
  <c r="H8611" i="18"/>
  <c r="I8611" i="18"/>
  <c r="J8611" i="18"/>
  <c r="K8611" i="18"/>
  <c r="L8611" i="18"/>
  <c r="M8611" i="18"/>
  <c r="N8611" i="18"/>
  <c r="A8612" i="18"/>
  <c r="B8612" i="18"/>
  <c r="C8612" i="18"/>
  <c r="D8612" i="18"/>
  <c r="E8612" i="18"/>
  <c r="F8612" i="18"/>
  <c r="G8612" i="18"/>
  <c r="H8612" i="18"/>
  <c r="I8612" i="18"/>
  <c r="J8612" i="18"/>
  <c r="K8612" i="18"/>
  <c r="L8612" i="18"/>
  <c r="M8612" i="18"/>
  <c r="N8612" i="18"/>
  <c r="A8613" i="18"/>
  <c r="B8613" i="18"/>
  <c r="C8613" i="18"/>
  <c r="D8613" i="18"/>
  <c r="E8613" i="18"/>
  <c r="F8613" i="18"/>
  <c r="G8613" i="18"/>
  <c r="H8613" i="18"/>
  <c r="I8613" i="18"/>
  <c r="J8613" i="18"/>
  <c r="K8613" i="18"/>
  <c r="L8613" i="18"/>
  <c r="M8613" i="18"/>
  <c r="N8613" i="18"/>
  <c r="A8614" i="18"/>
  <c r="B8614" i="18"/>
  <c r="C8614" i="18"/>
  <c r="D8614" i="18"/>
  <c r="E8614" i="18"/>
  <c r="F8614" i="18"/>
  <c r="G8614" i="18"/>
  <c r="H8614" i="18"/>
  <c r="I8614" i="18"/>
  <c r="J8614" i="18"/>
  <c r="K8614" i="18"/>
  <c r="L8614" i="18"/>
  <c r="M8614" i="18"/>
  <c r="N8614" i="18"/>
  <c r="A8615" i="18"/>
  <c r="B8615" i="18"/>
  <c r="C8615" i="18"/>
  <c r="D8615" i="18"/>
  <c r="E8615" i="18"/>
  <c r="F8615" i="18"/>
  <c r="G8615" i="18"/>
  <c r="H8615" i="18"/>
  <c r="I8615" i="18"/>
  <c r="J8615" i="18"/>
  <c r="K8615" i="18"/>
  <c r="L8615" i="18"/>
  <c r="M8615" i="18"/>
  <c r="N8615" i="18"/>
  <c r="A8616" i="18"/>
  <c r="B8616" i="18"/>
  <c r="C8616" i="18"/>
  <c r="D8616" i="18"/>
  <c r="E8616" i="18"/>
  <c r="F8616" i="18"/>
  <c r="G8616" i="18"/>
  <c r="H8616" i="18"/>
  <c r="I8616" i="18"/>
  <c r="J8616" i="18"/>
  <c r="K8616" i="18"/>
  <c r="L8616" i="18"/>
  <c r="M8616" i="18"/>
  <c r="N8616" i="18"/>
  <c r="A8617" i="18"/>
  <c r="B8617" i="18"/>
  <c r="C8617" i="18"/>
  <c r="D8617" i="18"/>
  <c r="E8617" i="18"/>
  <c r="F8617" i="18"/>
  <c r="G8617" i="18"/>
  <c r="H8617" i="18"/>
  <c r="I8617" i="18"/>
  <c r="J8617" i="18"/>
  <c r="K8617" i="18"/>
  <c r="L8617" i="18"/>
  <c r="M8617" i="18"/>
  <c r="N8617" i="18"/>
  <c r="A8618" i="18"/>
  <c r="B8618" i="18"/>
  <c r="C8618" i="18"/>
  <c r="D8618" i="18"/>
  <c r="E8618" i="18"/>
  <c r="F8618" i="18"/>
  <c r="G8618" i="18"/>
  <c r="Q8618" i="18" s="1"/>
  <c r="H8618" i="18"/>
  <c r="I8618" i="18"/>
  <c r="J8618" i="18"/>
  <c r="K8618" i="18"/>
  <c r="L8618" i="18"/>
  <c r="M8618" i="18"/>
  <c r="N8618" i="18"/>
  <c r="A8619" i="18"/>
  <c r="B8619" i="18"/>
  <c r="C8619" i="18"/>
  <c r="D8619" i="18"/>
  <c r="E8619" i="18"/>
  <c r="F8619" i="18"/>
  <c r="G8619" i="18"/>
  <c r="H8619" i="18"/>
  <c r="I8619" i="18"/>
  <c r="J8619" i="18"/>
  <c r="K8619" i="18"/>
  <c r="L8619" i="18"/>
  <c r="M8619" i="18"/>
  <c r="N8619" i="18"/>
  <c r="A8620" i="18"/>
  <c r="B8620" i="18"/>
  <c r="C8620" i="18"/>
  <c r="D8620" i="18"/>
  <c r="E8620" i="18"/>
  <c r="F8620" i="18"/>
  <c r="G8620" i="18"/>
  <c r="H8620" i="18"/>
  <c r="I8620" i="18"/>
  <c r="J8620" i="18"/>
  <c r="K8620" i="18"/>
  <c r="L8620" i="18"/>
  <c r="M8620" i="18"/>
  <c r="N8620" i="18"/>
  <c r="A8621" i="18"/>
  <c r="B8621" i="18"/>
  <c r="C8621" i="18"/>
  <c r="D8621" i="18"/>
  <c r="E8621" i="18"/>
  <c r="F8621" i="18"/>
  <c r="G8621" i="18"/>
  <c r="H8621" i="18"/>
  <c r="I8621" i="18"/>
  <c r="J8621" i="18"/>
  <c r="K8621" i="18"/>
  <c r="L8621" i="18"/>
  <c r="M8621" i="18"/>
  <c r="N8621" i="18"/>
  <c r="A8622" i="18"/>
  <c r="B8622" i="18"/>
  <c r="C8622" i="18"/>
  <c r="D8622" i="18"/>
  <c r="E8622" i="18"/>
  <c r="F8622" i="18"/>
  <c r="G8622" i="18"/>
  <c r="H8622" i="18"/>
  <c r="I8622" i="18"/>
  <c r="J8622" i="18"/>
  <c r="K8622" i="18"/>
  <c r="L8622" i="18"/>
  <c r="M8622" i="18"/>
  <c r="N8622" i="18"/>
  <c r="A8623" i="18"/>
  <c r="B8623" i="18"/>
  <c r="C8623" i="18"/>
  <c r="D8623" i="18"/>
  <c r="E8623" i="18"/>
  <c r="F8623" i="18"/>
  <c r="G8623" i="18"/>
  <c r="H8623" i="18"/>
  <c r="I8623" i="18"/>
  <c r="J8623" i="18"/>
  <c r="K8623" i="18"/>
  <c r="L8623" i="18"/>
  <c r="M8623" i="18"/>
  <c r="N8623" i="18"/>
  <c r="A8624" i="18"/>
  <c r="B8624" i="18"/>
  <c r="C8624" i="18"/>
  <c r="D8624" i="18"/>
  <c r="E8624" i="18"/>
  <c r="F8624" i="18"/>
  <c r="G8624" i="18"/>
  <c r="H8624" i="18"/>
  <c r="I8624" i="18"/>
  <c r="J8624" i="18"/>
  <c r="K8624" i="18"/>
  <c r="L8624" i="18"/>
  <c r="M8624" i="18"/>
  <c r="N8624" i="18"/>
  <c r="A8625" i="18"/>
  <c r="B8625" i="18"/>
  <c r="C8625" i="18"/>
  <c r="D8625" i="18"/>
  <c r="E8625" i="18"/>
  <c r="F8625" i="18"/>
  <c r="G8625" i="18"/>
  <c r="H8625" i="18"/>
  <c r="I8625" i="18"/>
  <c r="J8625" i="18"/>
  <c r="K8625" i="18"/>
  <c r="L8625" i="18"/>
  <c r="M8625" i="18"/>
  <c r="N8625" i="18"/>
  <c r="A8626" i="18"/>
  <c r="B8626" i="18"/>
  <c r="C8626" i="18"/>
  <c r="D8626" i="18"/>
  <c r="E8626" i="18"/>
  <c r="F8626" i="18"/>
  <c r="G8626" i="18"/>
  <c r="Q8626" i="18" s="1"/>
  <c r="H8626" i="18"/>
  <c r="I8626" i="18"/>
  <c r="J8626" i="18"/>
  <c r="K8626" i="18"/>
  <c r="L8626" i="18"/>
  <c r="M8626" i="18"/>
  <c r="N8626" i="18"/>
  <c r="A8627" i="18"/>
  <c r="B8627" i="18"/>
  <c r="C8627" i="18"/>
  <c r="D8627" i="18"/>
  <c r="E8627" i="18"/>
  <c r="F8627" i="18"/>
  <c r="G8627" i="18"/>
  <c r="H8627" i="18"/>
  <c r="I8627" i="18"/>
  <c r="J8627" i="18"/>
  <c r="K8627" i="18"/>
  <c r="L8627" i="18"/>
  <c r="M8627" i="18"/>
  <c r="N8627" i="18"/>
  <c r="A8628" i="18"/>
  <c r="B8628" i="18"/>
  <c r="C8628" i="18"/>
  <c r="D8628" i="18"/>
  <c r="E8628" i="18"/>
  <c r="F8628" i="18"/>
  <c r="G8628" i="18"/>
  <c r="H8628" i="18"/>
  <c r="I8628" i="18"/>
  <c r="J8628" i="18"/>
  <c r="K8628" i="18"/>
  <c r="L8628" i="18"/>
  <c r="M8628" i="18"/>
  <c r="N8628" i="18"/>
  <c r="A8629" i="18"/>
  <c r="B8629" i="18"/>
  <c r="C8629" i="18"/>
  <c r="D8629" i="18"/>
  <c r="E8629" i="18"/>
  <c r="F8629" i="18"/>
  <c r="G8629" i="18"/>
  <c r="H8629" i="18"/>
  <c r="I8629" i="18"/>
  <c r="J8629" i="18"/>
  <c r="K8629" i="18"/>
  <c r="L8629" i="18"/>
  <c r="M8629" i="18"/>
  <c r="N8629" i="18"/>
  <c r="A8630" i="18"/>
  <c r="B8630" i="18"/>
  <c r="C8630" i="18"/>
  <c r="D8630" i="18"/>
  <c r="E8630" i="18"/>
  <c r="F8630" i="18"/>
  <c r="G8630" i="18"/>
  <c r="H8630" i="18"/>
  <c r="I8630" i="18"/>
  <c r="J8630" i="18"/>
  <c r="K8630" i="18"/>
  <c r="L8630" i="18"/>
  <c r="M8630" i="18"/>
  <c r="N8630" i="18"/>
  <c r="A8631" i="18"/>
  <c r="B8631" i="18"/>
  <c r="C8631" i="18"/>
  <c r="D8631" i="18"/>
  <c r="E8631" i="18"/>
  <c r="F8631" i="18"/>
  <c r="G8631" i="18"/>
  <c r="H8631" i="18"/>
  <c r="I8631" i="18"/>
  <c r="J8631" i="18"/>
  <c r="K8631" i="18"/>
  <c r="L8631" i="18"/>
  <c r="M8631" i="18"/>
  <c r="N8631" i="18"/>
  <c r="A8632" i="18"/>
  <c r="B8632" i="18"/>
  <c r="C8632" i="18"/>
  <c r="D8632" i="18"/>
  <c r="E8632" i="18"/>
  <c r="F8632" i="18"/>
  <c r="G8632" i="18"/>
  <c r="H8632" i="18"/>
  <c r="I8632" i="18"/>
  <c r="J8632" i="18"/>
  <c r="K8632" i="18"/>
  <c r="L8632" i="18"/>
  <c r="M8632" i="18"/>
  <c r="N8632" i="18"/>
  <c r="A8633" i="18"/>
  <c r="B8633" i="18"/>
  <c r="C8633" i="18"/>
  <c r="D8633" i="18"/>
  <c r="E8633" i="18"/>
  <c r="F8633" i="18"/>
  <c r="G8633" i="18"/>
  <c r="H8633" i="18"/>
  <c r="I8633" i="18"/>
  <c r="J8633" i="18"/>
  <c r="K8633" i="18"/>
  <c r="L8633" i="18"/>
  <c r="M8633" i="18"/>
  <c r="N8633" i="18"/>
  <c r="A8634" i="18"/>
  <c r="B8634" i="18"/>
  <c r="C8634" i="18"/>
  <c r="D8634" i="18"/>
  <c r="E8634" i="18"/>
  <c r="F8634" i="18"/>
  <c r="G8634" i="18"/>
  <c r="H8634" i="18"/>
  <c r="I8634" i="18"/>
  <c r="J8634" i="18"/>
  <c r="K8634" i="18"/>
  <c r="L8634" i="18"/>
  <c r="M8634" i="18"/>
  <c r="N8634" i="18"/>
  <c r="A8635" i="18"/>
  <c r="B8635" i="18"/>
  <c r="C8635" i="18"/>
  <c r="D8635" i="18"/>
  <c r="E8635" i="18"/>
  <c r="F8635" i="18"/>
  <c r="G8635" i="18"/>
  <c r="H8635" i="18"/>
  <c r="I8635" i="18"/>
  <c r="J8635" i="18"/>
  <c r="K8635" i="18"/>
  <c r="L8635" i="18"/>
  <c r="M8635" i="18"/>
  <c r="N8635" i="18"/>
  <c r="A8636" i="18"/>
  <c r="B8636" i="18"/>
  <c r="C8636" i="18"/>
  <c r="D8636" i="18"/>
  <c r="E8636" i="18"/>
  <c r="F8636" i="18"/>
  <c r="G8636" i="18"/>
  <c r="H8636" i="18"/>
  <c r="I8636" i="18"/>
  <c r="J8636" i="18"/>
  <c r="K8636" i="18"/>
  <c r="L8636" i="18"/>
  <c r="M8636" i="18"/>
  <c r="N8636" i="18"/>
  <c r="A8637" i="18"/>
  <c r="B8637" i="18"/>
  <c r="C8637" i="18"/>
  <c r="D8637" i="18"/>
  <c r="E8637" i="18"/>
  <c r="F8637" i="18"/>
  <c r="G8637" i="18"/>
  <c r="H8637" i="18"/>
  <c r="I8637" i="18"/>
  <c r="J8637" i="18"/>
  <c r="K8637" i="18"/>
  <c r="L8637" i="18"/>
  <c r="M8637" i="18"/>
  <c r="N8637" i="18"/>
  <c r="A8638" i="18"/>
  <c r="B8638" i="18"/>
  <c r="C8638" i="18"/>
  <c r="D8638" i="18"/>
  <c r="E8638" i="18"/>
  <c r="F8638" i="18"/>
  <c r="G8638" i="18"/>
  <c r="H8638" i="18"/>
  <c r="I8638" i="18"/>
  <c r="J8638" i="18"/>
  <c r="K8638" i="18"/>
  <c r="L8638" i="18"/>
  <c r="M8638" i="18"/>
  <c r="N8638" i="18"/>
  <c r="A8639" i="18"/>
  <c r="B8639" i="18"/>
  <c r="C8639" i="18"/>
  <c r="D8639" i="18"/>
  <c r="E8639" i="18"/>
  <c r="F8639" i="18"/>
  <c r="G8639" i="18"/>
  <c r="H8639" i="18"/>
  <c r="I8639" i="18"/>
  <c r="J8639" i="18"/>
  <c r="K8639" i="18"/>
  <c r="L8639" i="18"/>
  <c r="M8639" i="18"/>
  <c r="N8639" i="18"/>
  <c r="A8640" i="18"/>
  <c r="B8640" i="18"/>
  <c r="C8640" i="18"/>
  <c r="D8640" i="18"/>
  <c r="E8640" i="18"/>
  <c r="F8640" i="18"/>
  <c r="G8640" i="18"/>
  <c r="Q8640" i="18" s="1"/>
  <c r="H8640" i="18"/>
  <c r="I8640" i="18"/>
  <c r="J8640" i="18"/>
  <c r="K8640" i="18"/>
  <c r="L8640" i="18"/>
  <c r="M8640" i="18"/>
  <c r="N8640" i="18"/>
  <c r="A8641" i="18"/>
  <c r="B8641" i="18"/>
  <c r="C8641" i="18"/>
  <c r="D8641" i="18"/>
  <c r="E8641" i="18"/>
  <c r="F8641" i="18"/>
  <c r="G8641" i="18"/>
  <c r="H8641" i="18"/>
  <c r="I8641" i="18"/>
  <c r="J8641" i="18"/>
  <c r="K8641" i="18"/>
  <c r="L8641" i="18"/>
  <c r="M8641" i="18"/>
  <c r="N8641" i="18"/>
  <c r="A8642" i="18"/>
  <c r="B8642" i="18"/>
  <c r="C8642" i="18"/>
  <c r="D8642" i="18"/>
  <c r="E8642" i="18"/>
  <c r="F8642" i="18"/>
  <c r="G8642" i="18"/>
  <c r="H8642" i="18"/>
  <c r="I8642" i="18"/>
  <c r="J8642" i="18"/>
  <c r="K8642" i="18"/>
  <c r="L8642" i="18"/>
  <c r="M8642" i="18"/>
  <c r="N8642" i="18"/>
  <c r="A8643" i="18"/>
  <c r="B8643" i="18"/>
  <c r="C8643" i="18"/>
  <c r="D8643" i="18"/>
  <c r="E8643" i="18"/>
  <c r="F8643" i="18"/>
  <c r="G8643" i="18"/>
  <c r="H8643" i="18"/>
  <c r="I8643" i="18"/>
  <c r="J8643" i="18"/>
  <c r="K8643" i="18"/>
  <c r="L8643" i="18"/>
  <c r="M8643" i="18"/>
  <c r="N8643" i="18"/>
  <c r="A8644" i="18"/>
  <c r="B8644" i="18"/>
  <c r="C8644" i="18"/>
  <c r="D8644" i="18"/>
  <c r="E8644" i="18"/>
  <c r="F8644" i="18"/>
  <c r="G8644" i="18"/>
  <c r="Q8644" i="18" s="1"/>
  <c r="H8644" i="18"/>
  <c r="I8644" i="18"/>
  <c r="J8644" i="18"/>
  <c r="K8644" i="18"/>
  <c r="L8644" i="18"/>
  <c r="M8644" i="18"/>
  <c r="N8644" i="18"/>
  <c r="A8645" i="18"/>
  <c r="B8645" i="18"/>
  <c r="C8645" i="18"/>
  <c r="D8645" i="18"/>
  <c r="E8645" i="18"/>
  <c r="F8645" i="18"/>
  <c r="G8645" i="18"/>
  <c r="H8645" i="18"/>
  <c r="I8645" i="18"/>
  <c r="J8645" i="18"/>
  <c r="K8645" i="18"/>
  <c r="L8645" i="18"/>
  <c r="M8645" i="18"/>
  <c r="N8645" i="18"/>
  <c r="A8646" i="18"/>
  <c r="B8646" i="18"/>
  <c r="C8646" i="18"/>
  <c r="D8646" i="18"/>
  <c r="E8646" i="18"/>
  <c r="F8646" i="18"/>
  <c r="G8646" i="18"/>
  <c r="Q8646" i="18" s="1"/>
  <c r="H8646" i="18"/>
  <c r="I8646" i="18"/>
  <c r="J8646" i="18"/>
  <c r="K8646" i="18"/>
  <c r="L8646" i="18"/>
  <c r="M8646" i="18"/>
  <c r="N8646" i="18"/>
  <c r="A8647" i="18"/>
  <c r="B8647" i="18"/>
  <c r="C8647" i="18"/>
  <c r="D8647" i="18"/>
  <c r="E8647" i="18"/>
  <c r="F8647" i="18"/>
  <c r="G8647" i="18"/>
  <c r="H8647" i="18"/>
  <c r="I8647" i="18"/>
  <c r="J8647" i="18"/>
  <c r="K8647" i="18"/>
  <c r="L8647" i="18"/>
  <c r="M8647" i="18"/>
  <c r="N8647" i="18"/>
  <c r="A8648" i="18"/>
  <c r="B8648" i="18"/>
  <c r="C8648" i="18"/>
  <c r="D8648" i="18"/>
  <c r="E8648" i="18"/>
  <c r="F8648" i="18"/>
  <c r="G8648" i="18"/>
  <c r="H8648" i="18"/>
  <c r="I8648" i="18"/>
  <c r="J8648" i="18"/>
  <c r="K8648" i="18"/>
  <c r="L8648" i="18"/>
  <c r="M8648" i="18"/>
  <c r="N8648" i="18"/>
  <c r="A8649" i="18"/>
  <c r="B8649" i="18"/>
  <c r="C8649" i="18"/>
  <c r="D8649" i="18"/>
  <c r="E8649" i="18"/>
  <c r="F8649" i="18"/>
  <c r="G8649" i="18"/>
  <c r="H8649" i="18"/>
  <c r="I8649" i="18"/>
  <c r="J8649" i="18"/>
  <c r="K8649" i="18"/>
  <c r="L8649" i="18"/>
  <c r="M8649" i="18"/>
  <c r="N8649" i="18"/>
  <c r="A8650" i="18"/>
  <c r="B8650" i="18"/>
  <c r="C8650" i="18"/>
  <c r="D8650" i="18"/>
  <c r="E8650" i="18"/>
  <c r="F8650" i="18"/>
  <c r="G8650" i="18"/>
  <c r="H8650" i="18"/>
  <c r="I8650" i="18"/>
  <c r="J8650" i="18"/>
  <c r="K8650" i="18"/>
  <c r="L8650" i="18"/>
  <c r="M8650" i="18"/>
  <c r="N8650" i="18"/>
  <c r="A8651" i="18"/>
  <c r="B8651" i="18"/>
  <c r="C8651" i="18"/>
  <c r="D8651" i="18"/>
  <c r="E8651" i="18"/>
  <c r="F8651" i="18"/>
  <c r="G8651" i="18"/>
  <c r="H8651" i="18"/>
  <c r="I8651" i="18"/>
  <c r="J8651" i="18"/>
  <c r="K8651" i="18"/>
  <c r="L8651" i="18"/>
  <c r="M8651" i="18"/>
  <c r="Q8651" i="18" s="1"/>
  <c r="N8651" i="18"/>
  <c r="A8652" i="18"/>
  <c r="B8652" i="18"/>
  <c r="C8652" i="18"/>
  <c r="D8652" i="18"/>
  <c r="E8652" i="18"/>
  <c r="F8652" i="18"/>
  <c r="G8652" i="18"/>
  <c r="H8652" i="18"/>
  <c r="I8652" i="18"/>
  <c r="J8652" i="18"/>
  <c r="K8652" i="18"/>
  <c r="L8652" i="18"/>
  <c r="M8652" i="18"/>
  <c r="N8652" i="18"/>
  <c r="A8653" i="18"/>
  <c r="B8653" i="18"/>
  <c r="C8653" i="18"/>
  <c r="D8653" i="18"/>
  <c r="E8653" i="18"/>
  <c r="F8653" i="18"/>
  <c r="G8653" i="18"/>
  <c r="H8653" i="18"/>
  <c r="I8653" i="18"/>
  <c r="J8653" i="18"/>
  <c r="K8653" i="18"/>
  <c r="L8653" i="18"/>
  <c r="M8653" i="18"/>
  <c r="N8653" i="18"/>
  <c r="A8654" i="18"/>
  <c r="B8654" i="18"/>
  <c r="C8654" i="18"/>
  <c r="D8654" i="18"/>
  <c r="E8654" i="18"/>
  <c r="F8654" i="18"/>
  <c r="G8654" i="18"/>
  <c r="H8654" i="18"/>
  <c r="I8654" i="18"/>
  <c r="J8654" i="18"/>
  <c r="K8654" i="18"/>
  <c r="L8654" i="18"/>
  <c r="M8654" i="18"/>
  <c r="N8654" i="18"/>
  <c r="A8655" i="18"/>
  <c r="B8655" i="18"/>
  <c r="C8655" i="18"/>
  <c r="D8655" i="18"/>
  <c r="E8655" i="18"/>
  <c r="F8655" i="18"/>
  <c r="G8655" i="18"/>
  <c r="H8655" i="18"/>
  <c r="I8655" i="18"/>
  <c r="J8655" i="18"/>
  <c r="K8655" i="18"/>
  <c r="L8655" i="18"/>
  <c r="M8655" i="18"/>
  <c r="N8655" i="18"/>
  <c r="A8656" i="18"/>
  <c r="B8656" i="18"/>
  <c r="C8656" i="18"/>
  <c r="D8656" i="18"/>
  <c r="E8656" i="18"/>
  <c r="F8656" i="18"/>
  <c r="G8656" i="18"/>
  <c r="H8656" i="18"/>
  <c r="I8656" i="18"/>
  <c r="J8656" i="18"/>
  <c r="K8656" i="18"/>
  <c r="L8656" i="18"/>
  <c r="M8656" i="18"/>
  <c r="N8656" i="18"/>
  <c r="A8657" i="18"/>
  <c r="B8657" i="18"/>
  <c r="C8657" i="18"/>
  <c r="D8657" i="18"/>
  <c r="E8657" i="18"/>
  <c r="F8657" i="18"/>
  <c r="G8657" i="18"/>
  <c r="H8657" i="18"/>
  <c r="I8657" i="18"/>
  <c r="J8657" i="18"/>
  <c r="K8657" i="18"/>
  <c r="L8657" i="18"/>
  <c r="M8657" i="18"/>
  <c r="N8657" i="18"/>
  <c r="A8658" i="18"/>
  <c r="B8658" i="18"/>
  <c r="C8658" i="18"/>
  <c r="D8658" i="18"/>
  <c r="E8658" i="18"/>
  <c r="F8658" i="18"/>
  <c r="G8658" i="18"/>
  <c r="H8658" i="18"/>
  <c r="I8658" i="18"/>
  <c r="J8658" i="18"/>
  <c r="K8658" i="18"/>
  <c r="L8658" i="18"/>
  <c r="M8658" i="18"/>
  <c r="N8658" i="18"/>
  <c r="A8659" i="18"/>
  <c r="B8659" i="18"/>
  <c r="C8659" i="18"/>
  <c r="D8659" i="18"/>
  <c r="E8659" i="18"/>
  <c r="F8659" i="18"/>
  <c r="G8659" i="18"/>
  <c r="H8659" i="18"/>
  <c r="I8659" i="18"/>
  <c r="J8659" i="18"/>
  <c r="K8659" i="18"/>
  <c r="L8659" i="18"/>
  <c r="M8659" i="18"/>
  <c r="N8659" i="18"/>
  <c r="A8660" i="18"/>
  <c r="B8660" i="18"/>
  <c r="C8660" i="18"/>
  <c r="D8660" i="18"/>
  <c r="E8660" i="18"/>
  <c r="F8660" i="18"/>
  <c r="G8660" i="18"/>
  <c r="Q8660" i="18" s="1"/>
  <c r="H8660" i="18"/>
  <c r="I8660" i="18"/>
  <c r="J8660" i="18"/>
  <c r="K8660" i="18"/>
  <c r="L8660" i="18"/>
  <c r="M8660" i="18"/>
  <c r="N8660" i="18"/>
  <c r="A8661" i="18"/>
  <c r="B8661" i="18"/>
  <c r="C8661" i="18"/>
  <c r="D8661" i="18"/>
  <c r="E8661" i="18"/>
  <c r="F8661" i="18"/>
  <c r="G8661" i="18"/>
  <c r="H8661" i="18"/>
  <c r="I8661" i="18"/>
  <c r="J8661" i="18"/>
  <c r="K8661" i="18"/>
  <c r="L8661" i="18"/>
  <c r="M8661" i="18"/>
  <c r="N8661" i="18"/>
  <c r="A8662" i="18"/>
  <c r="B8662" i="18"/>
  <c r="C8662" i="18"/>
  <c r="D8662" i="18"/>
  <c r="E8662" i="18"/>
  <c r="F8662" i="18"/>
  <c r="G8662" i="18"/>
  <c r="Q8662" i="18" s="1"/>
  <c r="H8662" i="18"/>
  <c r="I8662" i="18"/>
  <c r="J8662" i="18"/>
  <c r="K8662" i="18"/>
  <c r="L8662" i="18"/>
  <c r="M8662" i="18"/>
  <c r="N8662" i="18"/>
  <c r="A8663" i="18"/>
  <c r="B8663" i="18"/>
  <c r="C8663" i="18"/>
  <c r="D8663" i="18"/>
  <c r="E8663" i="18"/>
  <c r="F8663" i="18"/>
  <c r="G8663" i="18"/>
  <c r="H8663" i="18"/>
  <c r="I8663" i="18"/>
  <c r="J8663" i="18"/>
  <c r="K8663" i="18"/>
  <c r="L8663" i="18"/>
  <c r="M8663" i="18"/>
  <c r="N8663" i="18"/>
  <c r="A8664" i="18"/>
  <c r="B8664" i="18"/>
  <c r="C8664" i="18"/>
  <c r="D8664" i="18"/>
  <c r="E8664" i="18"/>
  <c r="F8664" i="18"/>
  <c r="G8664" i="18"/>
  <c r="Q8664" i="18" s="1"/>
  <c r="H8664" i="18"/>
  <c r="I8664" i="18"/>
  <c r="J8664" i="18"/>
  <c r="K8664" i="18"/>
  <c r="L8664" i="18"/>
  <c r="M8664" i="18"/>
  <c r="N8664" i="18"/>
  <c r="A8665" i="18"/>
  <c r="B8665" i="18"/>
  <c r="C8665" i="18"/>
  <c r="D8665" i="18"/>
  <c r="E8665" i="18"/>
  <c r="F8665" i="18"/>
  <c r="G8665" i="18"/>
  <c r="H8665" i="18"/>
  <c r="I8665" i="18"/>
  <c r="J8665" i="18"/>
  <c r="K8665" i="18"/>
  <c r="L8665" i="18"/>
  <c r="M8665" i="18"/>
  <c r="N8665" i="18"/>
  <c r="A8666" i="18"/>
  <c r="B8666" i="18"/>
  <c r="C8666" i="18"/>
  <c r="D8666" i="18"/>
  <c r="E8666" i="18"/>
  <c r="F8666" i="18"/>
  <c r="G8666" i="18"/>
  <c r="H8666" i="18"/>
  <c r="I8666" i="18"/>
  <c r="J8666" i="18"/>
  <c r="K8666" i="18"/>
  <c r="L8666" i="18"/>
  <c r="M8666" i="18"/>
  <c r="N8666" i="18"/>
  <c r="Q8666" i="18"/>
  <c r="A8667" i="18"/>
  <c r="B8667" i="18"/>
  <c r="C8667" i="18"/>
  <c r="D8667" i="18"/>
  <c r="E8667" i="18"/>
  <c r="F8667" i="18"/>
  <c r="G8667" i="18"/>
  <c r="H8667" i="18"/>
  <c r="I8667" i="18"/>
  <c r="J8667" i="18"/>
  <c r="K8667" i="18"/>
  <c r="L8667" i="18"/>
  <c r="M8667" i="18"/>
  <c r="N8667" i="18"/>
  <c r="A8668" i="18"/>
  <c r="B8668" i="18"/>
  <c r="C8668" i="18"/>
  <c r="D8668" i="18"/>
  <c r="E8668" i="18"/>
  <c r="F8668" i="18"/>
  <c r="G8668" i="18"/>
  <c r="H8668" i="18"/>
  <c r="I8668" i="18"/>
  <c r="J8668" i="18"/>
  <c r="K8668" i="18"/>
  <c r="L8668" i="18"/>
  <c r="M8668" i="18"/>
  <c r="N8668" i="18"/>
  <c r="A8669" i="18"/>
  <c r="B8669" i="18"/>
  <c r="C8669" i="18"/>
  <c r="D8669" i="18"/>
  <c r="E8669" i="18"/>
  <c r="F8669" i="18"/>
  <c r="G8669" i="18"/>
  <c r="H8669" i="18"/>
  <c r="I8669" i="18"/>
  <c r="J8669" i="18"/>
  <c r="K8669" i="18"/>
  <c r="L8669" i="18"/>
  <c r="M8669" i="18"/>
  <c r="N8669" i="18"/>
  <c r="A8670" i="18"/>
  <c r="B8670" i="18"/>
  <c r="C8670" i="18"/>
  <c r="D8670" i="18"/>
  <c r="E8670" i="18"/>
  <c r="F8670" i="18"/>
  <c r="G8670" i="18"/>
  <c r="H8670" i="18"/>
  <c r="I8670" i="18"/>
  <c r="J8670" i="18"/>
  <c r="K8670" i="18"/>
  <c r="L8670" i="18"/>
  <c r="M8670" i="18"/>
  <c r="Q8670" i="18" s="1"/>
  <c r="N8670" i="18"/>
  <c r="A8671" i="18"/>
  <c r="B8671" i="18"/>
  <c r="C8671" i="18"/>
  <c r="D8671" i="18"/>
  <c r="E8671" i="18"/>
  <c r="F8671" i="18"/>
  <c r="G8671" i="18"/>
  <c r="Q8671" i="18" s="1"/>
  <c r="H8671" i="18"/>
  <c r="I8671" i="18"/>
  <c r="J8671" i="18"/>
  <c r="K8671" i="18"/>
  <c r="L8671" i="18"/>
  <c r="M8671" i="18"/>
  <c r="N8671" i="18"/>
  <c r="A8672" i="18"/>
  <c r="B8672" i="18"/>
  <c r="C8672" i="18"/>
  <c r="D8672" i="18"/>
  <c r="E8672" i="18"/>
  <c r="F8672" i="18"/>
  <c r="G8672" i="18"/>
  <c r="H8672" i="18"/>
  <c r="I8672" i="18"/>
  <c r="J8672" i="18"/>
  <c r="K8672" i="18"/>
  <c r="L8672" i="18"/>
  <c r="M8672" i="18"/>
  <c r="N8672" i="18"/>
  <c r="A8673" i="18"/>
  <c r="B8673" i="18"/>
  <c r="C8673" i="18"/>
  <c r="D8673" i="18"/>
  <c r="E8673" i="18"/>
  <c r="F8673" i="18"/>
  <c r="G8673" i="18"/>
  <c r="H8673" i="18"/>
  <c r="I8673" i="18"/>
  <c r="J8673" i="18"/>
  <c r="K8673" i="18"/>
  <c r="L8673" i="18"/>
  <c r="M8673" i="18"/>
  <c r="N8673" i="18"/>
  <c r="A8674" i="18"/>
  <c r="B8674" i="18"/>
  <c r="C8674" i="18"/>
  <c r="D8674" i="18"/>
  <c r="E8674" i="18"/>
  <c r="F8674" i="18"/>
  <c r="G8674" i="18"/>
  <c r="H8674" i="18"/>
  <c r="I8674" i="18"/>
  <c r="J8674" i="18"/>
  <c r="K8674" i="18"/>
  <c r="L8674" i="18"/>
  <c r="M8674" i="18"/>
  <c r="N8674" i="18"/>
  <c r="A8675" i="18"/>
  <c r="B8675" i="18"/>
  <c r="C8675" i="18"/>
  <c r="D8675" i="18"/>
  <c r="E8675" i="18"/>
  <c r="F8675" i="18"/>
  <c r="G8675" i="18"/>
  <c r="Q8675" i="18" s="1"/>
  <c r="H8675" i="18"/>
  <c r="I8675" i="18"/>
  <c r="J8675" i="18"/>
  <c r="K8675" i="18"/>
  <c r="L8675" i="18"/>
  <c r="M8675" i="18"/>
  <c r="N8675" i="18"/>
  <c r="A8676" i="18"/>
  <c r="B8676" i="18"/>
  <c r="C8676" i="18"/>
  <c r="D8676" i="18"/>
  <c r="E8676" i="18"/>
  <c r="F8676" i="18"/>
  <c r="G8676" i="18"/>
  <c r="H8676" i="18"/>
  <c r="I8676" i="18"/>
  <c r="J8676" i="18"/>
  <c r="K8676" i="18"/>
  <c r="L8676" i="18"/>
  <c r="M8676" i="18"/>
  <c r="N8676" i="18"/>
  <c r="A8677" i="18"/>
  <c r="B8677" i="18"/>
  <c r="C8677" i="18"/>
  <c r="D8677" i="18"/>
  <c r="E8677" i="18"/>
  <c r="F8677" i="18"/>
  <c r="G8677" i="18"/>
  <c r="H8677" i="18"/>
  <c r="I8677" i="18"/>
  <c r="J8677" i="18"/>
  <c r="K8677" i="18"/>
  <c r="L8677" i="18"/>
  <c r="M8677" i="18"/>
  <c r="N8677" i="18"/>
  <c r="A8678" i="18"/>
  <c r="B8678" i="18"/>
  <c r="C8678" i="18"/>
  <c r="D8678" i="18"/>
  <c r="E8678" i="18"/>
  <c r="F8678" i="18"/>
  <c r="G8678" i="18"/>
  <c r="H8678" i="18"/>
  <c r="I8678" i="18"/>
  <c r="J8678" i="18"/>
  <c r="K8678" i="18"/>
  <c r="L8678" i="18"/>
  <c r="M8678" i="18"/>
  <c r="N8678" i="18"/>
  <c r="A8679" i="18"/>
  <c r="B8679" i="18"/>
  <c r="C8679" i="18"/>
  <c r="D8679" i="18"/>
  <c r="E8679" i="18"/>
  <c r="F8679" i="18"/>
  <c r="G8679" i="18"/>
  <c r="H8679" i="18"/>
  <c r="I8679" i="18"/>
  <c r="J8679" i="18"/>
  <c r="K8679" i="18"/>
  <c r="L8679" i="18"/>
  <c r="M8679" i="18"/>
  <c r="N8679" i="18"/>
  <c r="A8680" i="18"/>
  <c r="B8680" i="18"/>
  <c r="C8680" i="18"/>
  <c r="D8680" i="18"/>
  <c r="E8680" i="18"/>
  <c r="F8680" i="18"/>
  <c r="G8680" i="18"/>
  <c r="H8680" i="18"/>
  <c r="I8680" i="18"/>
  <c r="J8680" i="18"/>
  <c r="K8680" i="18"/>
  <c r="L8680" i="18"/>
  <c r="M8680" i="18"/>
  <c r="N8680" i="18"/>
  <c r="A8681" i="18"/>
  <c r="B8681" i="18"/>
  <c r="C8681" i="18"/>
  <c r="D8681" i="18"/>
  <c r="E8681" i="18"/>
  <c r="F8681" i="18"/>
  <c r="G8681" i="18"/>
  <c r="H8681" i="18"/>
  <c r="I8681" i="18"/>
  <c r="J8681" i="18"/>
  <c r="K8681" i="18"/>
  <c r="L8681" i="18"/>
  <c r="M8681" i="18"/>
  <c r="N8681" i="18"/>
  <c r="A8682" i="18"/>
  <c r="B8682" i="18"/>
  <c r="C8682" i="18"/>
  <c r="D8682" i="18"/>
  <c r="E8682" i="18"/>
  <c r="F8682" i="18"/>
  <c r="G8682" i="18"/>
  <c r="H8682" i="18"/>
  <c r="I8682" i="18"/>
  <c r="J8682" i="18"/>
  <c r="K8682" i="18"/>
  <c r="L8682" i="18"/>
  <c r="M8682" i="18"/>
  <c r="N8682" i="18"/>
  <c r="A8683" i="18"/>
  <c r="B8683" i="18"/>
  <c r="C8683" i="18"/>
  <c r="D8683" i="18"/>
  <c r="E8683" i="18"/>
  <c r="F8683" i="18"/>
  <c r="G8683" i="18"/>
  <c r="H8683" i="18"/>
  <c r="I8683" i="18"/>
  <c r="J8683" i="18"/>
  <c r="K8683" i="18"/>
  <c r="L8683" i="18"/>
  <c r="M8683" i="18"/>
  <c r="N8683" i="18"/>
  <c r="A8684" i="18"/>
  <c r="B8684" i="18"/>
  <c r="C8684" i="18"/>
  <c r="D8684" i="18"/>
  <c r="E8684" i="18"/>
  <c r="F8684" i="18"/>
  <c r="G8684" i="18"/>
  <c r="H8684" i="18"/>
  <c r="I8684" i="18"/>
  <c r="J8684" i="18"/>
  <c r="K8684" i="18"/>
  <c r="L8684" i="18"/>
  <c r="M8684" i="18"/>
  <c r="N8684" i="18"/>
  <c r="A8685" i="18"/>
  <c r="B8685" i="18"/>
  <c r="C8685" i="18"/>
  <c r="D8685" i="18"/>
  <c r="E8685" i="18"/>
  <c r="F8685" i="18"/>
  <c r="G8685" i="18"/>
  <c r="H8685" i="18"/>
  <c r="I8685" i="18"/>
  <c r="J8685" i="18"/>
  <c r="K8685" i="18"/>
  <c r="L8685" i="18"/>
  <c r="M8685" i="18"/>
  <c r="N8685" i="18"/>
  <c r="A8686" i="18"/>
  <c r="B8686" i="18"/>
  <c r="C8686" i="18"/>
  <c r="D8686" i="18"/>
  <c r="E8686" i="18"/>
  <c r="F8686" i="18"/>
  <c r="G8686" i="18"/>
  <c r="H8686" i="18"/>
  <c r="I8686" i="18"/>
  <c r="J8686" i="18"/>
  <c r="K8686" i="18"/>
  <c r="L8686" i="18"/>
  <c r="M8686" i="18"/>
  <c r="N8686" i="18"/>
  <c r="A8687" i="18"/>
  <c r="B8687" i="18"/>
  <c r="C8687" i="18"/>
  <c r="D8687" i="18"/>
  <c r="E8687" i="18"/>
  <c r="F8687" i="18"/>
  <c r="G8687" i="18"/>
  <c r="H8687" i="18"/>
  <c r="I8687" i="18"/>
  <c r="J8687" i="18"/>
  <c r="K8687" i="18"/>
  <c r="L8687" i="18"/>
  <c r="M8687" i="18"/>
  <c r="N8687" i="18"/>
  <c r="A8688" i="18"/>
  <c r="B8688" i="18"/>
  <c r="C8688" i="18"/>
  <c r="D8688" i="18"/>
  <c r="E8688" i="18"/>
  <c r="F8688" i="18"/>
  <c r="G8688" i="18"/>
  <c r="H8688" i="18"/>
  <c r="I8688" i="18"/>
  <c r="J8688" i="18"/>
  <c r="K8688" i="18"/>
  <c r="L8688" i="18"/>
  <c r="M8688" i="18"/>
  <c r="N8688" i="18"/>
  <c r="A8689" i="18"/>
  <c r="B8689" i="18"/>
  <c r="C8689" i="18"/>
  <c r="D8689" i="18"/>
  <c r="E8689" i="18"/>
  <c r="F8689" i="18"/>
  <c r="G8689" i="18"/>
  <c r="H8689" i="18"/>
  <c r="I8689" i="18"/>
  <c r="J8689" i="18"/>
  <c r="K8689" i="18"/>
  <c r="L8689" i="18"/>
  <c r="M8689" i="18"/>
  <c r="N8689" i="18"/>
  <c r="A8690" i="18"/>
  <c r="B8690" i="18"/>
  <c r="C8690" i="18"/>
  <c r="D8690" i="18"/>
  <c r="E8690" i="18"/>
  <c r="F8690" i="18"/>
  <c r="G8690" i="18"/>
  <c r="H8690" i="18"/>
  <c r="I8690" i="18"/>
  <c r="J8690" i="18"/>
  <c r="K8690" i="18"/>
  <c r="L8690" i="18"/>
  <c r="M8690" i="18"/>
  <c r="N8690" i="18"/>
  <c r="A8691" i="18"/>
  <c r="B8691" i="18"/>
  <c r="C8691" i="18"/>
  <c r="D8691" i="18"/>
  <c r="E8691" i="18"/>
  <c r="F8691" i="18"/>
  <c r="G8691" i="18"/>
  <c r="H8691" i="18"/>
  <c r="I8691" i="18"/>
  <c r="J8691" i="18"/>
  <c r="K8691" i="18"/>
  <c r="L8691" i="18"/>
  <c r="M8691" i="18"/>
  <c r="N8691" i="18"/>
  <c r="A8692" i="18"/>
  <c r="B8692" i="18"/>
  <c r="C8692" i="18"/>
  <c r="D8692" i="18"/>
  <c r="E8692" i="18"/>
  <c r="F8692" i="18"/>
  <c r="G8692" i="18"/>
  <c r="H8692" i="18"/>
  <c r="I8692" i="18"/>
  <c r="J8692" i="18"/>
  <c r="K8692" i="18"/>
  <c r="L8692" i="18"/>
  <c r="M8692" i="18"/>
  <c r="N8692" i="18"/>
  <c r="A8693" i="18"/>
  <c r="B8693" i="18"/>
  <c r="C8693" i="18"/>
  <c r="D8693" i="18"/>
  <c r="E8693" i="18"/>
  <c r="F8693" i="18"/>
  <c r="G8693" i="18"/>
  <c r="H8693" i="18"/>
  <c r="I8693" i="18"/>
  <c r="J8693" i="18"/>
  <c r="K8693" i="18"/>
  <c r="L8693" i="18"/>
  <c r="M8693" i="18"/>
  <c r="N8693" i="18"/>
  <c r="A8694" i="18"/>
  <c r="B8694" i="18"/>
  <c r="C8694" i="18"/>
  <c r="D8694" i="18"/>
  <c r="E8694" i="18"/>
  <c r="F8694" i="18"/>
  <c r="G8694" i="18"/>
  <c r="H8694" i="18"/>
  <c r="I8694" i="18"/>
  <c r="J8694" i="18"/>
  <c r="K8694" i="18"/>
  <c r="L8694" i="18"/>
  <c r="M8694" i="18"/>
  <c r="N8694" i="18"/>
  <c r="A8695" i="18"/>
  <c r="B8695" i="18"/>
  <c r="C8695" i="18"/>
  <c r="D8695" i="18"/>
  <c r="E8695" i="18"/>
  <c r="F8695" i="18"/>
  <c r="G8695" i="18"/>
  <c r="H8695" i="18"/>
  <c r="I8695" i="18"/>
  <c r="J8695" i="18"/>
  <c r="K8695" i="18"/>
  <c r="L8695" i="18"/>
  <c r="M8695" i="18"/>
  <c r="N8695" i="18"/>
  <c r="A8696" i="18"/>
  <c r="B8696" i="18"/>
  <c r="C8696" i="18"/>
  <c r="D8696" i="18"/>
  <c r="E8696" i="18"/>
  <c r="F8696" i="18"/>
  <c r="G8696" i="18"/>
  <c r="H8696" i="18"/>
  <c r="I8696" i="18"/>
  <c r="J8696" i="18"/>
  <c r="K8696" i="18"/>
  <c r="L8696" i="18"/>
  <c r="M8696" i="18"/>
  <c r="N8696" i="18"/>
  <c r="A8697" i="18"/>
  <c r="B8697" i="18"/>
  <c r="C8697" i="18"/>
  <c r="D8697" i="18"/>
  <c r="E8697" i="18"/>
  <c r="F8697" i="18"/>
  <c r="G8697" i="18"/>
  <c r="H8697" i="18"/>
  <c r="I8697" i="18"/>
  <c r="J8697" i="18"/>
  <c r="K8697" i="18"/>
  <c r="L8697" i="18"/>
  <c r="M8697" i="18"/>
  <c r="N8697" i="18"/>
  <c r="A8698" i="18"/>
  <c r="B8698" i="18"/>
  <c r="C8698" i="18"/>
  <c r="D8698" i="18"/>
  <c r="E8698" i="18"/>
  <c r="F8698" i="18"/>
  <c r="G8698" i="18"/>
  <c r="H8698" i="18"/>
  <c r="I8698" i="18"/>
  <c r="J8698" i="18"/>
  <c r="K8698" i="18"/>
  <c r="L8698" i="18"/>
  <c r="M8698" i="18"/>
  <c r="N8698" i="18"/>
  <c r="A8699" i="18"/>
  <c r="B8699" i="18"/>
  <c r="C8699" i="18"/>
  <c r="D8699" i="18"/>
  <c r="E8699" i="18"/>
  <c r="F8699" i="18"/>
  <c r="G8699" i="18"/>
  <c r="H8699" i="18"/>
  <c r="I8699" i="18"/>
  <c r="J8699" i="18"/>
  <c r="K8699" i="18"/>
  <c r="L8699" i="18"/>
  <c r="M8699" i="18"/>
  <c r="N8699" i="18"/>
  <c r="A8700" i="18"/>
  <c r="B8700" i="18"/>
  <c r="C8700" i="18"/>
  <c r="D8700" i="18"/>
  <c r="E8700" i="18"/>
  <c r="F8700" i="18"/>
  <c r="G8700" i="18"/>
  <c r="H8700" i="18"/>
  <c r="I8700" i="18"/>
  <c r="J8700" i="18"/>
  <c r="K8700" i="18"/>
  <c r="L8700" i="18"/>
  <c r="M8700" i="18"/>
  <c r="N8700" i="18"/>
  <c r="A8701" i="18"/>
  <c r="B8701" i="18"/>
  <c r="C8701" i="18"/>
  <c r="D8701" i="18"/>
  <c r="E8701" i="18"/>
  <c r="F8701" i="18"/>
  <c r="G8701" i="18"/>
  <c r="H8701" i="18"/>
  <c r="I8701" i="18"/>
  <c r="J8701" i="18"/>
  <c r="K8701" i="18"/>
  <c r="L8701" i="18"/>
  <c r="M8701" i="18"/>
  <c r="N8701" i="18"/>
  <c r="A8702" i="18"/>
  <c r="B8702" i="18"/>
  <c r="C8702" i="18"/>
  <c r="D8702" i="18"/>
  <c r="E8702" i="18"/>
  <c r="F8702" i="18"/>
  <c r="G8702" i="18"/>
  <c r="H8702" i="18"/>
  <c r="I8702" i="18"/>
  <c r="J8702" i="18"/>
  <c r="K8702" i="18"/>
  <c r="L8702" i="18"/>
  <c r="M8702" i="18"/>
  <c r="N8702" i="18"/>
  <c r="A8703" i="18"/>
  <c r="B8703" i="18"/>
  <c r="C8703" i="18"/>
  <c r="D8703" i="18"/>
  <c r="E8703" i="18"/>
  <c r="F8703" i="18"/>
  <c r="G8703" i="18"/>
  <c r="H8703" i="18"/>
  <c r="I8703" i="18"/>
  <c r="J8703" i="18"/>
  <c r="K8703" i="18"/>
  <c r="L8703" i="18"/>
  <c r="M8703" i="18"/>
  <c r="N8703" i="18"/>
  <c r="A8704" i="18"/>
  <c r="B8704" i="18"/>
  <c r="C8704" i="18"/>
  <c r="D8704" i="18"/>
  <c r="E8704" i="18"/>
  <c r="F8704" i="18"/>
  <c r="G8704" i="18"/>
  <c r="H8704" i="18"/>
  <c r="I8704" i="18"/>
  <c r="J8704" i="18"/>
  <c r="K8704" i="18"/>
  <c r="L8704" i="18"/>
  <c r="M8704" i="18"/>
  <c r="N8704" i="18"/>
  <c r="A8705" i="18"/>
  <c r="B8705" i="18"/>
  <c r="C8705" i="18"/>
  <c r="D8705" i="18"/>
  <c r="E8705" i="18"/>
  <c r="F8705" i="18"/>
  <c r="G8705" i="18"/>
  <c r="H8705" i="18"/>
  <c r="I8705" i="18"/>
  <c r="J8705" i="18"/>
  <c r="K8705" i="18"/>
  <c r="L8705" i="18"/>
  <c r="M8705" i="18"/>
  <c r="N8705" i="18"/>
  <c r="A8706" i="18"/>
  <c r="B8706" i="18"/>
  <c r="C8706" i="18"/>
  <c r="D8706" i="18"/>
  <c r="E8706" i="18"/>
  <c r="F8706" i="18"/>
  <c r="G8706" i="18"/>
  <c r="H8706" i="18"/>
  <c r="I8706" i="18"/>
  <c r="J8706" i="18"/>
  <c r="K8706" i="18"/>
  <c r="L8706" i="18"/>
  <c r="M8706" i="18"/>
  <c r="N8706" i="18"/>
  <c r="A8707" i="18"/>
  <c r="B8707" i="18"/>
  <c r="C8707" i="18"/>
  <c r="D8707" i="18"/>
  <c r="E8707" i="18"/>
  <c r="F8707" i="18"/>
  <c r="G8707" i="18"/>
  <c r="H8707" i="18"/>
  <c r="I8707" i="18"/>
  <c r="J8707" i="18"/>
  <c r="K8707" i="18"/>
  <c r="L8707" i="18"/>
  <c r="M8707" i="18"/>
  <c r="N8707" i="18"/>
  <c r="A8708" i="18"/>
  <c r="B8708" i="18"/>
  <c r="C8708" i="18"/>
  <c r="D8708" i="18"/>
  <c r="E8708" i="18"/>
  <c r="F8708" i="18"/>
  <c r="G8708" i="18"/>
  <c r="H8708" i="18"/>
  <c r="I8708" i="18"/>
  <c r="J8708" i="18"/>
  <c r="K8708" i="18"/>
  <c r="L8708" i="18"/>
  <c r="M8708" i="18"/>
  <c r="N8708" i="18"/>
  <c r="A8709" i="18"/>
  <c r="B8709" i="18"/>
  <c r="C8709" i="18"/>
  <c r="D8709" i="18"/>
  <c r="E8709" i="18"/>
  <c r="F8709" i="18"/>
  <c r="G8709" i="18"/>
  <c r="H8709" i="18"/>
  <c r="I8709" i="18"/>
  <c r="J8709" i="18"/>
  <c r="K8709" i="18"/>
  <c r="L8709" i="18"/>
  <c r="M8709" i="18"/>
  <c r="N8709" i="18"/>
  <c r="A8710" i="18"/>
  <c r="B8710" i="18"/>
  <c r="C8710" i="18"/>
  <c r="D8710" i="18"/>
  <c r="E8710" i="18"/>
  <c r="F8710" i="18"/>
  <c r="G8710" i="18"/>
  <c r="H8710" i="18"/>
  <c r="I8710" i="18"/>
  <c r="J8710" i="18"/>
  <c r="K8710" i="18"/>
  <c r="L8710" i="18"/>
  <c r="M8710" i="18"/>
  <c r="N8710" i="18"/>
  <c r="A8711" i="18"/>
  <c r="B8711" i="18"/>
  <c r="C8711" i="18"/>
  <c r="D8711" i="18"/>
  <c r="E8711" i="18"/>
  <c r="F8711" i="18"/>
  <c r="G8711" i="18"/>
  <c r="H8711" i="18"/>
  <c r="I8711" i="18"/>
  <c r="J8711" i="18"/>
  <c r="K8711" i="18"/>
  <c r="L8711" i="18"/>
  <c r="M8711" i="18"/>
  <c r="N8711" i="18"/>
  <c r="A8712" i="18"/>
  <c r="B8712" i="18"/>
  <c r="C8712" i="18"/>
  <c r="D8712" i="18"/>
  <c r="E8712" i="18"/>
  <c r="F8712" i="18"/>
  <c r="G8712" i="18"/>
  <c r="H8712" i="18"/>
  <c r="I8712" i="18"/>
  <c r="J8712" i="18"/>
  <c r="K8712" i="18"/>
  <c r="L8712" i="18"/>
  <c r="M8712" i="18"/>
  <c r="N8712" i="18"/>
  <c r="A8713" i="18"/>
  <c r="B8713" i="18"/>
  <c r="C8713" i="18"/>
  <c r="D8713" i="18"/>
  <c r="E8713" i="18"/>
  <c r="F8713" i="18"/>
  <c r="G8713" i="18"/>
  <c r="H8713" i="18"/>
  <c r="I8713" i="18"/>
  <c r="J8713" i="18"/>
  <c r="K8713" i="18"/>
  <c r="L8713" i="18"/>
  <c r="M8713" i="18"/>
  <c r="N8713" i="18"/>
  <c r="A8714" i="18"/>
  <c r="B8714" i="18"/>
  <c r="C8714" i="18"/>
  <c r="D8714" i="18"/>
  <c r="E8714" i="18"/>
  <c r="F8714" i="18"/>
  <c r="G8714" i="18"/>
  <c r="H8714" i="18"/>
  <c r="I8714" i="18"/>
  <c r="J8714" i="18"/>
  <c r="K8714" i="18"/>
  <c r="L8714" i="18"/>
  <c r="M8714" i="18"/>
  <c r="N8714" i="18"/>
  <c r="A8715" i="18"/>
  <c r="B8715" i="18"/>
  <c r="C8715" i="18"/>
  <c r="D8715" i="18"/>
  <c r="E8715" i="18"/>
  <c r="F8715" i="18"/>
  <c r="G8715" i="18"/>
  <c r="H8715" i="18"/>
  <c r="I8715" i="18"/>
  <c r="J8715" i="18"/>
  <c r="K8715" i="18"/>
  <c r="L8715" i="18"/>
  <c r="M8715" i="18"/>
  <c r="N8715" i="18"/>
  <c r="A8716" i="18"/>
  <c r="B8716" i="18"/>
  <c r="C8716" i="18"/>
  <c r="D8716" i="18"/>
  <c r="E8716" i="18"/>
  <c r="F8716" i="18"/>
  <c r="G8716" i="18"/>
  <c r="H8716" i="18"/>
  <c r="I8716" i="18"/>
  <c r="J8716" i="18"/>
  <c r="K8716" i="18"/>
  <c r="L8716" i="18"/>
  <c r="M8716" i="18"/>
  <c r="N8716" i="18"/>
  <c r="A8717" i="18"/>
  <c r="B8717" i="18"/>
  <c r="C8717" i="18"/>
  <c r="D8717" i="18"/>
  <c r="E8717" i="18"/>
  <c r="F8717" i="18"/>
  <c r="G8717" i="18"/>
  <c r="H8717" i="18"/>
  <c r="I8717" i="18"/>
  <c r="J8717" i="18"/>
  <c r="K8717" i="18"/>
  <c r="L8717" i="18"/>
  <c r="M8717" i="18"/>
  <c r="N8717" i="18"/>
  <c r="A8718" i="18"/>
  <c r="B8718" i="18"/>
  <c r="C8718" i="18"/>
  <c r="D8718" i="18"/>
  <c r="E8718" i="18"/>
  <c r="F8718" i="18"/>
  <c r="G8718" i="18"/>
  <c r="H8718" i="18"/>
  <c r="I8718" i="18"/>
  <c r="J8718" i="18"/>
  <c r="K8718" i="18"/>
  <c r="L8718" i="18"/>
  <c r="M8718" i="18"/>
  <c r="N8718" i="18"/>
  <c r="A8719" i="18"/>
  <c r="B8719" i="18"/>
  <c r="C8719" i="18"/>
  <c r="D8719" i="18"/>
  <c r="E8719" i="18"/>
  <c r="F8719" i="18"/>
  <c r="G8719" i="18"/>
  <c r="H8719" i="18"/>
  <c r="I8719" i="18"/>
  <c r="J8719" i="18"/>
  <c r="K8719" i="18"/>
  <c r="L8719" i="18"/>
  <c r="M8719" i="18"/>
  <c r="N8719" i="18"/>
  <c r="A8720" i="18"/>
  <c r="B8720" i="18"/>
  <c r="C8720" i="18"/>
  <c r="D8720" i="18"/>
  <c r="E8720" i="18"/>
  <c r="F8720" i="18"/>
  <c r="G8720" i="18"/>
  <c r="H8720" i="18"/>
  <c r="I8720" i="18"/>
  <c r="J8720" i="18"/>
  <c r="K8720" i="18"/>
  <c r="L8720" i="18"/>
  <c r="M8720" i="18"/>
  <c r="N8720" i="18"/>
  <c r="A8721" i="18"/>
  <c r="B8721" i="18"/>
  <c r="C8721" i="18"/>
  <c r="D8721" i="18"/>
  <c r="E8721" i="18"/>
  <c r="F8721" i="18"/>
  <c r="G8721" i="18"/>
  <c r="H8721" i="18"/>
  <c r="I8721" i="18"/>
  <c r="J8721" i="18"/>
  <c r="K8721" i="18"/>
  <c r="L8721" i="18"/>
  <c r="M8721" i="18"/>
  <c r="N8721" i="18"/>
  <c r="A8722" i="18"/>
  <c r="B8722" i="18"/>
  <c r="C8722" i="18"/>
  <c r="D8722" i="18"/>
  <c r="E8722" i="18"/>
  <c r="F8722" i="18"/>
  <c r="G8722" i="18"/>
  <c r="H8722" i="18"/>
  <c r="I8722" i="18"/>
  <c r="J8722" i="18"/>
  <c r="K8722" i="18"/>
  <c r="L8722" i="18"/>
  <c r="M8722" i="18"/>
  <c r="N8722" i="18"/>
  <c r="A8723" i="18"/>
  <c r="B8723" i="18"/>
  <c r="C8723" i="18"/>
  <c r="D8723" i="18"/>
  <c r="E8723" i="18"/>
  <c r="F8723" i="18"/>
  <c r="G8723" i="18"/>
  <c r="H8723" i="18"/>
  <c r="I8723" i="18"/>
  <c r="J8723" i="18"/>
  <c r="K8723" i="18"/>
  <c r="L8723" i="18"/>
  <c r="M8723" i="18"/>
  <c r="N8723" i="18"/>
  <c r="A8724" i="18"/>
  <c r="B8724" i="18"/>
  <c r="C8724" i="18"/>
  <c r="D8724" i="18"/>
  <c r="E8724" i="18"/>
  <c r="F8724" i="18"/>
  <c r="G8724" i="18"/>
  <c r="H8724" i="18"/>
  <c r="I8724" i="18"/>
  <c r="J8724" i="18"/>
  <c r="K8724" i="18"/>
  <c r="L8724" i="18"/>
  <c r="M8724" i="18"/>
  <c r="N8724" i="18"/>
  <c r="A8725" i="18"/>
  <c r="B8725" i="18"/>
  <c r="C8725" i="18"/>
  <c r="D8725" i="18"/>
  <c r="E8725" i="18"/>
  <c r="F8725" i="18"/>
  <c r="G8725" i="18"/>
  <c r="H8725" i="18"/>
  <c r="I8725" i="18"/>
  <c r="J8725" i="18"/>
  <c r="K8725" i="18"/>
  <c r="L8725" i="18"/>
  <c r="M8725" i="18"/>
  <c r="N8725" i="18"/>
  <c r="A8726" i="18"/>
  <c r="B8726" i="18"/>
  <c r="C8726" i="18"/>
  <c r="D8726" i="18"/>
  <c r="E8726" i="18"/>
  <c r="F8726" i="18"/>
  <c r="G8726" i="18"/>
  <c r="H8726" i="18"/>
  <c r="I8726" i="18"/>
  <c r="J8726" i="18"/>
  <c r="K8726" i="18"/>
  <c r="L8726" i="18"/>
  <c r="M8726" i="18"/>
  <c r="N8726" i="18"/>
  <c r="A8727" i="18"/>
  <c r="B8727" i="18"/>
  <c r="C8727" i="18"/>
  <c r="D8727" i="18"/>
  <c r="E8727" i="18"/>
  <c r="F8727" i="18"/>
  <c r="G8727" i="18"/>
  <c r="H8727" i="18"/>
  <c r="I8727" i="18"/>
  <c r="J8727" i="18"/>
  <c r="K8727" i="18"/>
  <c r="L8727" i="18"/>
  <c r="M8727" i="18"/>
  <c r="N8727" i="18"/>
  <c r="A8728" i="18"/>
  <c r="B8728" i="18"/>
  <c r="C8728" i="18"/>
  <c r="D8728" i="18"/>
  <c r="E8728" i="18"/>
  <c r="F8728" i="18"/>
  <c r="G8728" i="18"/>
  <c r="H8728" i="18"/>
  <c r="I8728" i="18"/>
  <c r="J8728" i="18"/>
  <c r="K8728" i="18"/>
  <c r="L8728" i="18"/>
  <c r="M8728" i="18"/>
  <c r="N8728" i="18"/>
  <c r="A8729" i="18"/>
  <c r="B8729" i="18"/>
  <c r="C8729" i="18"/>
  <c r="D8729" i="18"/>
  <c r="E8729" i="18"/>
  <c r="F8729" i="18"/>
  <c r="G8729" i="18"/>
  <c r="H8729" i="18"/>
  <c r="I8729" i="18"/>
  <c r="J8729" i="18"/>
  <c r="K8729" i="18"/>
  <c r="L8729" i="18"/>
  <c r="M8729" i="18"/>
  <c r="N8729" i="18"/>
  <c r="A8730" i="18"/>
  <c r="B8730" i="18"/>
  <c r="C8730" i="18"/>
  <c r="D8730" i="18"/>
  <c r="E8730" i="18"/>
  <c r="F8730" i="18"/>
  <c r="G8730" i="18"/>
  <c r="H8730" i="18"/>
  <c r="I8730" i="18"/>
  <c r="J8730" i="18"/>
  <c r="K8730" i="18"/>
  <c r="L8730" i="18"/>
  <c r="M8730" i="18"/>
  <c r="N8730" i="18"/>
  <c r="A8731" i="18"/>
  <c r="B8731" i="18"/>
  <c r="C8731" i="18"/>
  <c r="D8731" i="18"/>
  <c r="E8731" i="18"/>
  <c r="F8731" i="18"/>
  <c r="G8731" i="18"/>
  <c r="H8731" i="18"/>
  <c r="I8731" i="18"/>
  <c r="J8731" i="18"/>
  <c r="K8731" i="18"/>
  <c r="L8731" i="18"/>
  <c r="M8731" i="18"/>
  <c r="N8731" i="18"/>
  <c r="A8732" i="18"/>
  <c r="B8732" i="18"/>
  <c r="C8732" i="18"/>
  <c r="D8732" i="18"/>
  <c r="E8732" i="18"/>
  <c r="F8732" i="18"/>
  <c r="G8732" i="18"/>
  <c r="H8732" i="18"/>
  <c r="I8732" i="18"/>
  <c r="J8732" i="18"/>
  <c r="K8732" i="18"/>
  <c r="L8732" i="18"/>
  <c r="M8732" i="18"/>
  <c r="N8732" i="18"/>
  <c r="A8733" i="18"/>
  <c r="B8733" i="18"/>
  <c r="C8733" i="18"/>
  <c r="D8733" i="18"/>
  <c r="E8733" i="18"/>
  <c r="F8733" i="18"/>
  <c r="G8733" i="18"/>
  <c r="H8733" i="18"/>
  <c r="I8733" i="18"/>
  <c r="J8733" i="18"/>
  <c r="K8733" i="18"/>
  <c r="L8733" i="18"/>
  <c r="M8733" i="18"/>
  <c r="N8733" i="18"/>
  <c r="A8734" i="18"/>
  <c r="B8734" i="18"/>
  <c r="C8734" i="18"/>
  <c r="D8734" i="18"/>
  <c r="E8734" i="18"/>
  <c r="F8734" i="18"/>
  <c r="G8734" i="18"/>
  <c r="H8734" i="18"/>
  <c r="I8734" i="18"/>
  <c r="J8734" i="18"/>
  <c r="K8734" i="18"/>
  <c r="L8734" i="18"/>
  <c r="M8734" i="18"/>
  <c r="N8734" i="18"/>
  <c r="A8735" i="18"/>
  <c r="B8735" i="18"/>
  <c r="C8735" i="18"/>
  <c r="D8735" i="18"/>
  <c r="E8735" i="18"/>
  <c r="F8735" i="18"/>
  <c r="G8735" i="18"/>
  <c r="H8735" i="18"/>
  <c r="I8735" i="18"/>
  <c r="J8735" i="18"/>
  <c r="K8735" i="18"/>
  <c r="L8735" i="18"/>
  <c r="M8735" i="18"/>
  <c r="N8735" i="18"/>
  <c r="A8736" i="18"/>
  <c r="B8736" i="18"/>
  <c r="C8736" i="18"/>
  <c r="D8736" i="18"/>
  <c r="E8736" i="18"/>
  <c r="F8736" i="18"/>
  <c r="G8736" i="18"/>
  <c r="H8736" i="18"/>
  <c r="I8736" i="18"/>
  <c r="J8736" i="18"/>
  <c r="K8736" i="18"/>
  <c r="L8736" i="18"/>
  <c r="M8736" i="18"/>
  <c r="N8736" i="18"/>
  <c r="A8737" i="18"/>
  <c r="B8737" i="18"/>
  <c r="C8737" i="18"/>
  <c r="D8737" i="18"/>
  <c r="E8737" i="18"/>
  <c r="F8737" i="18"/>
  <c r="G8737" i="18"/>
  <c r="H8737" i="18"/>
  <c r="I8737" i="18"/>
  <c r="J8737" i="18"/>
  <c r="K8737" i="18"/>
  <c r="L8737" i="18"/>
  <c r="M8737" i="18"/>
  <c r="N8737" i="18"/>
  <c r="A8738" i="18"/>
  <c r="B8738" i="18"/>
  <c r="C8738" i="18"/>
  <c r="D8738" i="18"/>
  <c r="E8738" i="18"/>
  <c r="F8738" i="18"/>
  <c r="G8738" i="18"/>
  <c r="H8738" i="18"/>
  <c r="I8738" i="18"/>
  <c r="J8738" i="18"/>
  <c r="K8738" i="18"/>
  <c r="L8738" i="18"/>
  <c r="M8738" i="18"/>
  <c r="N8738" i="18"/>
  <c r="A8739" i="18"/>
  <c r="B8739" i="18"/>
  <c r="C8739" i="18"/>
  <c r="D8739" i="18"/>
  <c r="E8739" i="18"/>
  <c r="F8739" i="18"/>
  <c r="G8739" i="18"/>
  <c r="H8739" i="18"/>
  <c r="I8739" i="18"/>
  <c r="J8739" i="18"/>
  <c r="K8739" i="18"/>
  <c r="L8739" i="18"/>
  <c r="M8739" i="18"/>
  <c r="N8739" i="18"/>
  <c r="A8740" i="18"/>
  <c r="B8740" i="18"/>
  <c r="C8740" i="18"/>
  <c r="D8740" i="18"/>
  <c r="E8740" i="18"/>
  <c r="F8740" i="18"/>
  <c r="G8740" i="18"/>
  <c r="H8740" i="18"/>
  <c r="I8740" i="18"/>
  <c r="J8740" i="18"/>
  <c r="K8740" i="18"/>
  <c r="L8740" i="18"/>
  <c r="M8740" i="18"/>
  <c r="N8740" i="18"/>
  <c r="A8741" i="18"/>
  <c r="B8741" i="18"/>
  <c r="C8741" i="18"/>
  <c r="D8741" i="18"/>
  <c r="E8741" i="18"/>
  <c r="F8741" i="18"/>
  <c r="G8741" i="18"/>
  <c r="H8741" i="18"/>
  <c r="I8741" i="18"/>
  <c r="J8741" i="18"/>
  <c r="K8741" i="18"/>
  <c r="L8741" i="18"/>
  <c r="M8741" i="18"/>
  <c r="N8741" i="18"/>
  <c r="A8742" i="18"/>
  <c r="B8742" i="18"/>
  <c r="C8742" i="18"/>
  <c r="D8742" i="18"/>
  <c r="E8742" i="18"/>
  <c r="F8742" i="18"/>
  <c r="G8742" i="18"/>
  <c r="H8742" i="18"/>
  <c r="I8742" i="18"/>
  <c r="J8742" i="18"/>
  <c r="K8742" i="18"/>
  <c r="L8742" i="18"/>
  <c r="M8742" i="18"/>
  <c r="N8742" i="18"/>
  <c r="A8743" i="18"/>
  <c r="B8743" i="18"/>
  <c r="C8743" i="18"/>
  <c r="D8743" i="18"/>
  <c r="E8743" i="18"/>
  <c r="F8743" i="18"/>
  <c r="G8743" i="18"/>
  <c r="H8743" i="18"/>
  <c r="I8743" i="18"/>
  <c r="J8743" i="18"/>
  <c r="K8743" i="18"/>
  <c r="L8743" i="18"/>
  <c r="M8743" i="18"/>
  <c r="N8743" i="18"/>
  <c r="Q8186" i="18" l="1"/>
  <c r="Q8182" i="18"/>
  <c r="Q8177" i="18"/>
  <c r="Q8529" i="18"/>
  <c r="Q7636" i="18"/>
  <c r="Q8641" i="18"/>
  <c r="Q8617" i="18"/>
  <c r="Q8609" i="18"/>
  <c r="S8609" i="18" s="1"/>
  <c r="Q8493" i="18"/>
  <c r="Q8203" i="18"/>
  <c r="Q8191" i="18"/>
  <c r="Q7891" i="18"/>
  <c r="Q7887" i="18"/>
  <c r="Q7878" i="18"/>
  <c r="Q7874" i="18"/>
  <c r="Q7867" i="18"/>
  <c r="S7867" i="18" s="1"/>
  <c r="Q7721" i="18"/>
  <c r="Q7705" i="18"/>
  <c r="Q8667" i="18"/>
  <c r="Q8284" i="18"/>
  <c r="Q8248" i="18"/>
  <c r="Q8236" i="18"/>
  <c r="Q8474" i="18"/>
  <c r="Q7625" i="18"/>
  <c r="S7625" i="18" s="1"/>
  <c r="Q7621" i="18"/>
  <c r="Q8555" i="18"/>
  <c r="Q8531" i="18"/>
  <c r="Q8009" i="18"/>
  <c r="Q7657" i="18"/>
  <c r="Q8397" i="18"/>
  <c r="Q8390" i="18"/>
  <c r="Q8388" i="18"/>
  <c r="S8388" i="18" s="1"/>
  <c r="Q8372" i="18"/>
  <c r="Q8366" i="18"/>
  <c r="Q8358" i="18"/>
  <c r="Q8356" i="18"/>
  <c r="Q8349" i="18"/>
  <c r="Q8348" i="18"/>
  <c r="Q8338" i="18"/>
  <c r="Q8330" i="18"/>
  <c r="S8330" i="18" s="1"/>
  <c r="Q8323" i="18"/>
  <c r="Q8319" i="18"/>
  <c r="Q8316" i="18"/>
  <c r="Q8309" i="18"/>
  <c r="Q8306" i="18"/>
  <c r="Q8300" i="18"/>
  <c r="Q8293" i="18"/>
  <c r="Q8291" i="18"/>
  <c r="S8291" i="18" s="1"/>
  <c r="Q8288" i="18"/>
  <c r="Q8146" i="18"/>
  <c r="Q8144" i="18"/>
  <c r="Q8136" i="18"/>
  <c r="Q8133" i="18"/>
  <c r="Q8112" i="18"/>
  <c r="Q8108" i="18"/>
  <c r="Q8104" i="18"/>
  <c r="Q7992" i="18"/>
  <c r="Q7988" i="18"/>
  <c r="Q7980" i="18"/>
  <c r="Q7976" i="18"/>
  <c r="Q7972" i="18"/>
  <c r="Q7960" i="18"/>
  <c r="Q7944" i="18"/>
  <c r="Q7940" i="18"/>
  <c r="Q7663" i="18"/>
  <c r="Q7619" i="18"/>
  <c r="Q7618" i="18"/>
  <c r="Q7538" i="18"/>
  <c r="Q7482" i="18"/>
  <c r="Q7478" i="18"/>
  <c r="Q7474" i="18"/>
  <c r="Q7450" i="18"/>
  <c r="S7450" i="18" s="1"/>
  <c r="Q7418" i="18"/>
  <c r="Q7410" i="18"/>
  <c r="Q7330" i="18"/>
  <c r="Q7298" i="18"/>
  <c r="Q7262" i="18"/>
  <c r="Q8525" i="18"/>
  <c r="Q8524" i="18"/>
  <c r="Q8509" i="18"/>
  <c r="S8509" i="18" s="1"/>
  <c r="Q8506" i="18"/>
  <c r="Q8505" i="18"/>
  <c r="Q8504" i="18"/>
  <c r="Q8502" i="18"/>
  <c r="Q8481" i="18"/>
  <c r="Q8405" i="18"/>
  <c r="Q8404" i="18"/>
  <c r="Q8718" i="18"/>
  <c r="S8718" i="18" s="1"/>
  <c r="Q8714" i="18"/>
  <c r="Q8712" i="18"/>
  <c r="Q8701" i="18"/>
  <c r="Q8694" i="18"/>
  <c r="Q8684" i="18"/>
  <c r="Q8682" i="18"/>
  <c r="Q8597" i="18"/>
  <c r="Q8593" i="18"/>
  <c r="Q8589" i="18"/>
  <c r="Q8585" i="18"/>
  <c r="Q8579" i="18"/>
  <c r="Q8575" i="18"/>
  <c r="Q8573" i="18"/>
  <c r="Q8449" i="18"/>
  <c r="Q8445" i="18"/>
  <c r="Q8439" i="18"/>
  <c r="S8439" i="18" s="1"/>
  <c r="Q8280" i="18"/>
  <c r="Q8277" i="18"/>
  <c r="Q8272" i="18"/>
  <c r="Q8269" i="18"/>
  <c r="Q8267" i="18"/>
  <c r="Q8257" i="18"/>
  <c r="Q8255" i="18"/>
  <c r="Q8254" i="18"/>
  <c r="S8254" i="18" s="1"/>
  <c r="Q8252" i="18"/>
  <c r="Q8176" i="18"/>
  <c r="Q7633" i="18"/>
  <c r="S7633" i="18" s="1"/>
  <c r="Q7631" i="18"/>
  <c r="Q7627" i="18"/>
  <c r="Q7080" i="18"/>
  <c r="Q6960" i="18"/>
  <c r="Q6937" i="18"/>
  <c r="S6937" i="18" s="1"/>
  <c r="Q8676" i="18"/>
  <c r="S8676" i="18" s="1"/>
  <c r="Q8663" i="18"/>
  <c r="Q8659" i="18"/>
  <c r="Q8657" i="18"/>
  <c r="S8657" i="18" s="1"/>
  <c r="Q8643" i="18"/>
  <c r="Q8601" i="18"/>
  <c r="Q8569" i="18"/>
  <c r="Q8566" i="18"/>
  <c r="S8566" i="18" s="1"/>
  <c r="Q8507" i="18"/>
  <c r="Q8500" i="18"/>
  <c r="Q8497" i="18"/>
  <c r="Q8496" i="18"/>
  <c r="S8496" i="18" s="1"/>
  <c r="Q8486" i="18"/>
  <c r="Q8475" i="18"/>
  <c r="Q8438" i="18"/>
  <c r="Q8436" i="18"/>
  <c r="S8436" i="18" s="1"/>
  <c r="Q8403" i="18"/>
  <c r="Q8401" i="18"/>
  <c r="Q8234" i="18"/>
  <c r="Q8225" i="18"/>
  <c r="S8225" i="18" s="1"/>
  <c r="Q8224" i="18"/>
  <c r="Q8223" i="18"/>
  <c r="Q8130" i="18"/>
  <c r="Q8128" i="18"/>
  <c r="S8128" i="18" s="1"/>
  <c r="Q8124" i="18"/>
  <c r="Q8122" i="18"/>
  <c r="Q8120" i="18"/>
  <c r="Q8118" i="18"/>
  <c r="S8118" i="18" s="1"/>
  <c r="Q8116" i="18"/>
  <c r="Q8741" i="18"/>
  <c r="Q8739" i="18"/>
  <c r="Q8735" i="18"/>
  <c r="S8735" i="18" s="1"/>
  <c r="Q8730" i="18"/>
  <c r="Q8726" i="18"/>
  <c r="Q8719" i="18"/>
  <c r="Q8717" i="18"/>
  <c r="S8717" i="18" s="1"/>
  <c r="Q8715" i="18"/>
  <c r="Q8707" i="18"/>
  <c r="Q8698" i="18"/>
  <c r="Q8697" i="18"/>
  <c r="S8697" i="18" s="1"/>
  <c r="Q8695" i="18"/>
  <c r="Q8689" i="18"/>
  <c r="Q8637" i="18"/>
  <c r="Q8635" i="18"/>
  <c r="S8635" i="18" s="1"/>
  <c r="Q8629" i="18"/>
  <c r="Q8623" i="18"/>
  <c r="Q8619" i="18"/>
  <c r="Q8613" i="18"/>
  <c r="S8613" i="18" s="1"/>
  <c r="Q8607" i="18"/>
  <c r="Q8598" i="18"/>
  <c r="S8598" i="18" s="1"/>
  <c r="Q8594" i="18"/>
  <c r="Q8592" i="18"/>
  <c r="S8592" i="18" s="1"/>
  <c r="Q8581" i="18"/>
  <c r="Q8574" i="18"/>
  <c r="Q8572" i="18"/>
  <c r="Q8558" i="18"/>
  <c r="S8558" i="18" s="1"/>
  <c r="Q8556" i="18"/>
  <c r="Q8550" i="18"/>
  <c r="Q8549" i="18"/>
  <c r="Q8526" i="18"/>
  <c r="S8526" i="18" s="1"/>
  <c r="Q8503" i="18"/>
  <c r="Q8469" i="18"/>
  <c r="Q8463" i="18"/>
  <c r="Q8461" i="18"/>
  <c r="S8461" i="18" s="1"/>
  <c r="Q8422" i="18"/>
  <c r="Q8418" i="18"/>
  <c r="Q8268" i="18"/>
  <c r="Q8256" i="18"/>
  <c r="S8256" i="18" s="1"/>
  <c r="Q8145" i="18"/>
  <c r="Q8141" i="18"/>
  <c r="Q8137" i="18"/>
  <c r="Q8109" i="18"/>
  <c r="S8109" i="18" s="1"/>
  <c r="Q8082" i="18"/>
  <c r="Q8036" i="18"/>
  <c r="Q8000" i="18"/>
  <c r="Q7664" i="18"/>
  <c r="S7664" i="18" s="1"/>
  <c r="Q7123" i="18"/>
  <c r="Q8088" i="18"/>
  <c r="Q7994" i="18"/>
  <c r="Q7990" i="18"/>
  <c r="S7990" i="18" s="1"/>
  <c r="Q7987" i="18"/>
  <c r="Q7985" i="18"/>
  <c r="Q7975" i="18"/>
  <c r="Q7936" i="18"/>
  <c r="S7936" i="18" s="1"/>
  <c r="Q7861" i="18"/>
  <c r="Q7850" i="18"/>
  <c r="Q7839" i="18"/>
  <c r="Q7830" i="18"/>
  <c r="S7830" i="18" s="1"/>
  <c r="Q7829" i="18"/>
  <c r="Q7802" i="18"/>
  <c r="Q7752" i="18"/>
  <c r="Q7736" i="18"/>
  <c r="S7736" i="18" s="1"/>
  <c r="Q7732" i="18"/>
  <c r="Q7653" i="18"/>
  <c r="Q7650" i="18"/>
  <c r="Q7645" i="18"/>
  <c r="S7645" i="18" s="1"/>
  <c r="Q7626" i="18"/>
  <c r="Q7150" i="18"/>
  <c r="Q7134" i="18"/>
  <c r="Q7070" i="18"/>
  <c r="Q7058" i="18"/>
  <c r="Q8416" i="18"/>
  <c r="Q8414" i="18"/>
  <c r="Q8406" i="18"/>
  <c r="S8406" i="18" s="1"/>
  <c r="Q8391" i="18"/>
  <c r="Q8389" i="18"/>
  <c r="Q8385" i="18"/>
  <c r="Q8375" i="18"/>
  <c r="S8375" i="18" s="1"/>
  <c r="Q8373" i="18"/>
  <c r="Q8369" i="18"/>
  <c r="Q8367" i="18"/>
  <c r="Q8365" i="18"/>
  <c r="S8365" i="18" s="1"/>
  <c r="Q8357" i="18"/>
  <c r="Q8351" i="18"/>
  <c r="Q8341" i="18"/>
  <c r="Q8244" i="18"/>
  <c r="S8244" i="18" s="1"/>
  <c r="Q8241" i="18"/>
  <c r="Q8240" i="18"/>
  <c r="Q8239" i="18"/>
  <c r="Q8204" i="18"/>
  <c r="S8204" i="18" s="1"/>
  <c r="Q8192" i="18"/>
  <c r="Q8175" i="18"/>
  <c r="Q8172" i="18"/>
  <c r="Q8167" i="18"/>
  <c r="S8167" i="18" s="1"/>
  <c r="Q8165" i="18"/>
  <c r="Q8160" i="18"/>
  <c r="Q8158" i="18"/>
  <c r="Q8076" i="18"/>
  <c r="S8076" i="18" s="1"/>
  <c r="Q8062" i="18"/>
  <c r="Q8056" i="18"/>
  <c r="Q8048" i="18"/>
  <c r="Q8046" i="18"/>
  <c r="S8046" i="18" s="1"/>
  <c r="Q8040" i="18"/>
  <c r="Q7971" i="18"/>
  <c r="S7971" i="18" s="1"/>
  <c r="Q7966" i="18"/>
  <c r="Q7963" i="18"/>
  <c r="S7963" i="18" s="1"/>
  <c r="Q7959" i="18"/>
  <c r="Q7954" i="18"/>
  <c r="Q7941" i="18"/>
  <c r="Q7904" i="18"/>
  <c r="S7904" i="18" s="1"/>
  <c r="Q7892" i="18"/>
  <c r="Q7880" i="18"/>
  <c r="Q7868" i="18"/>
  <c r="Q7797" i="18"/>
  <c r="S7797" i="18" s="1"/>
  <c r="Q7790" i="18"/>
  <c r="Q7787" i="18"/>
  <c r="Q7769" i="18"/>
  <c r="Q7765" i="18"/>
  <c r="S7765" i="18" s="1"/>
  <c r="Q7720" i="18"/>
  <c r="Q7704" i="18"/>
  <c r="Q7700" i="18"/>
  <c r="Q7692" i="18"/>
  <c r="S7692" i="18" s="1"/>
  <c r="Q7676" i="18"/>
  <c r="Q7672" i="18"/>
  <c r="Q7635" i="18"/>
  <c r="Q7623" i="18"/>
  <c r="S7623" i="18" s="1"/>
  <c r="Q7593" i="18"/>
  <c r="S7593" i="18" s="1"/>
  <c r="Q7539" i="18"/>
  <c r="Q7483" i="18"/>
  <c r="Q7390" i="18"/>
  <c r="S7390" i="18" s="1"/>
  <c r="Q7382" i="18"/>
  <c r="Q7374" i="18"/>
  <c r="Q7370" i="18"/>
  <c r="Q7362" i="18"/>
  <c r="S7362" i="18" s="1"/>
  <c r="Q7299" i="18"/>
  <c r="Q7275" i="18"/>
  <c r="Q7237" i="18"/>
  <c r="Q6921" i="18"/>
  <c r="S6921" i="18" s="1"/>
  <c r="Q6920" i="18"/>
  <c r="Q6904" i="18"/>
  <c r="Q6896" i="18"/>
  <c r="Q6883" i="18"/>
  <c r="Q6872" i="18"/>
  <c r="Q6867" i="18"/>
  <c r="Q6859" i="18"/>
  <c r="Q6851" i="18"/>
  <c r="Q7039" i="18"/>
  <c r="Q6861" i="18"/>
  <c r="Q7526" i="18"/>
  <c r="Q7182" i="18"/>
  <c r="Q7000" i="18"/>
  <c r="Q6999" i="18"/>
  <c r="S6999" i="18" s="1"/>
  <c r="Q6991" i="18"/>
  <c r="Q7595" i="18"/>
  <c r="S7595" i="18" s="1"/>
  <c r="Q7554" i="18"/>
  <c r="Q7509" i="18"/>
  <c r="S7509" i="18" s="1"/>
  <c r="Q7368" i="18"/>
  <c r="Q7316" i="18"/>
  <c r="Q7119" i="18"/>
  <c r="Q7084" i="18"/>
  <c r="Q7076" i="18"/>
  <c r="Q7049" i="18"/>
  <c r="Q6943" i="18"/>
  <c r="Q6905" i="18"/>
  <c r="Q6865" i="18"/>
  <c r="Q7414" i="18"/>
  <c r="Q7388" i="18"/>
  <c r="Q7386" i="18"/>
  <c r="S7386" i="18" s="1"/>
  <c r="Q7378" i="18"/>
  <c r="Q7128" i="18"/>
  <c r="S7128" i="18" s="1"/>
  <c r="Q7052" i="18"/>
  <c r="Q7036" i="18"/>
  <c r="Q7028" i="18"/>
  <c r="Q7020" i="18"/>
  <c r="Q7523" i="18"/>
  <c r="Q7243" i="18"/>
  <c r="S7243" i="18" s="1"/>
  <c r="Q7197" i="18"/>
  <c r="S7197" i="18" s="1"/>
  <c r="Q7187" i="18"/>
  <c r="S7187" i="18" s="1"/>
  <c r="Q7271" i="18"/>
  <c r="Q7111" i="18"/>
  <c r="S7111" i="18" s="1"/>
  <c r="Q7046" i="18"/>
  <c r="Q6972" i="18"/>
  <c r="Q6908" i="18"/>
  <c r="Q6965" i="18"/>
  <c r="S6965" i="18" s="1"/>
  <c r="Q6941" i="18"/>
  <c r="S6941" i="18" s="1"/>
  <c r="Q6929" i="18"/>
  <c r="S6929" i="18" s="1"/>
  <c r="Q6893" i="18"/>
  <c r="Q7610" i="18"/>
  <c r="Q7542" i="18"/>
  <c r="Q7451" i="18"/>
  <c r="Q7435" i="18"/>
  <c r="Q7427" i="18"/>
  <c r="S7427" i="18" s="1"/>
  <c r="Q7419" i="18"/>
  <c r="S7419" i="18" s="1"/>
  <c r="Q7346" i="18"/>
  <c r="S7346" i="18" s="1"/>
  <c r="Q7340" i="18"/>
  <c r="Q7338" i="18"/>
  <c r="S7338" i="18" s="1"/>
  <c r="Q7322" i="18"/>
  <c r="Q7296" i="18"/>
  <c r="Q7259" i="18"/>
  <c r="Q7171" i="18"/>
  <c r="S7171" i="18" s="1"/>
  <c r="Q7135" i="18"/>
  <c r="S7135" i="18" s="1"/>
  <c r="Q7131" i="18"/>
  <c r="S7131" i="18" s="1"/>
  <c r="Q7130" i="18"/>
  <c r="Q7081" i="18"/>
  <c r="Q7073" i="18"/>
  <c r="Q7032" i="18"/>
  <c r="Q6950" i="18"/>
  <c r="Q6918" i="18"/>
  <c r="S6918" i="18" s="1"/>
  <c r="Q4916" i="18"/>
  <c r="Q7426" i="18"/>
  <c r="S7426" i="18" s="1"/>
  <c r="Q7314" i="18"/>
  <c r="Q7238" i="18"/>
  <c r="S7238" i="18" s="1"/>
  <c r="Q7125" i="18"/>
  <c r="Q7106" i="18"/>
  <c r="Q7098" i="18"/>
  <c r="Q7090" i="18"/>
  <c r="Q7088" i="18"/>
  <c r="Q7107" i="18"/>
  <c r="S7107" i="18" s="1"/>
  <c r="Q6968" i="18"/>
  <c r="Q7226" i="18"/>
  <c r="S7226" i="18" s="1"/>
  <c r="Q7214" i="18"/>
  <c r="Q7127" i="18"/>
  <c r="Q7608" i="18"/>
  <c r="Q7599" i="18"/>
  <c r="S7599" i="18" s="1"/>
  <c r="Q7583" i="18"/>
  <c r="S7583" i="18" s="1"/>
  <c r="Q7546" i="18"/>
  <c r="S7546" i="18" s="1"/>
  <c r="Q7488" i="18"/>
  <c r="Q7431" i="18"/>
  <c r="S7431" i="18" s="1"/>
  <c r="Q7399" i="18"/>
  <c r="Q7175" i="18"/>
  <c r="Q7085" i="18"/>
  <c r="Q6890" i="18"/>
  <c r="Q7592" i="18"/>
  <c r="S7592" i="18" s="1"/>
  <c r="Q7003" i="18"/>
  <c r="Q7609" i="18"/>
  <c r="Q7570" i="18"/>
  <c r="S7570" i="18" s="1"/>
  <c r="Q7514" i="18"/>
  <c r="Q7452" i="18"/>
  <c r="Q7292" i="18"/>
  <c r="Q7227" i="18"/>
  <c r="S7227" i="18" s="1"/>
  <c r="Q7207" i="18"/>
  <c r="S7207" i="18" s="1"/>
  <c r="Q7199" i="18"/>
  <c r="S7199" i="18" s="1"/>
  <c r="Q7144" i="18"/>
  <c r="Q7115" i="18"/>
  <c r="S7115" i="18" s="1"/>
  <c r="Q7114" i="18"/>
  <c r="Q7092" i="18"/>
  <c r="Q7064" i="18"/>
  <c r="Q7048" i="18"/>
  <c r="Q7026" i="18"/>
  <c r="Q6981" i="18"/>
  <c r="S6981" i="18" s="1"/>
  <c r="Q6973" i="18"/>
  <c r="Q6956" i="18"/>
  <c r="S6956" i="18" s="1"/>
  <c r="Q6948" i="18"/>
  <c r="Q6928" i="18"/>
  <c r="Q6906" i="18"/>
  <c r="Q6897" i="18"/>
  <c r="Q6888" i="18"/>
  <c r="Q6880" i="18"/>
  <c r="Q6856" i="18"/>
  <c r="Q6845" i="18"/>
  <c r="Q7591" i="18"/>
  <c r="Q7556" i="18"/>
  <c r="Q7537" i="18"/>
  <c r="Q7536" i="18"/>
  <c r="S7536" i="18" s="1"/>
  <c r="Q7535" i="18"/>
  <c r="S7535" i="18" s="1"/>
  <c r="Q7510" i="18"/>
  <c r="S7510" i="18" s="1"/>
  <c r="Q7473" i="18"/>
  <c r="Q7363" i="18"/>
  <c r="S7363" i="18" s="1"/>
  <c r="Q7342" i="18"/>
  <c r="Q7294" i="18"/>
  <c r="Q7254" i="18"/>
  <c r="Q7208" i="18"/>
  <c r="S7208" i="18" s="1"/>
  <c r="Q7200" i="18"/>
  <c r="S7200" i="18" s="1"/>
  <c r="Q7198" i="18"/>
  <c r="S7198" i="18" s="1"/>
  <c r="Q7165" i="18"/>
  <c r="S7165" i="18" s="1"/>
  <c r="Q7157" i="18"/>
  <c r="S7157" i="18" s="1"/>
  <c r="Q7154" i="18"/>
  <c r="Q7118" i="18"/>
  <c r="Q7093" i="18"/>
  <c r="Q7065" i="18"/>
  <c r="Q7035" i="18"/>
  <c r="Q7023" i="18"/>
  <c r="Q6963" i="18"/>
  <c r="Q6676" i="18"/>
  <c r="S6676" i="18" s="1"/>
  <c r="Q7295" i="18"/>
  <c r="Q7594" i="18"/>
  <c r="Q7549" i="18"/>
  <c r="Q7492" i="18"/>
  <c r="S7492" i="18" s="1"/>
  <c r="Q7297" i="18"/>
  <c r="S7297" i="18" s="1"/>
  <c r="Q7139" i="18"/>
  <c r="S7139" i="18" s="1"/>
  <c r="Q7017" i="18"/>
  <c r="Q6985" i="18"/>
  <c r="Q6909" i="18"/>
  <c r="Q6892" i="18"/>
  <c r="Q6849" i="18"/>
  <c r="Q6848" i="18"/>
  <c r="Q7603" i="18"/>
  <c r="S7603" i="18" s="1"/>
  <c r="Q7577" i="18"/>
  <c r="S7577" i="18" s="1"/>
  <c r="Q7550" i="18"/>
  <c r="Q7502" i="18"/>
  <c r="S7502" i="18" s="1"/>
  <c r="Q7454" i="18"/>
  <c r="Q7318" i="18"/>
  <c r="Q7306" i="18"/>
  <c r="Q7203" i="18"/>
  <c r="S7203" i="18" s="1"/>
  <c r="Q7147" i="18"/>
  <c r="S7147" i="18" s="1"/>
  <c r="Q7146" i="18"/>
  <c r="S7146" i="18" s="1"/>
  <c r="Q7112" i="18"/>
  <c r="Q7086" i="18"/>
  <c r="Q6975" i="18"/>
  <c r="Q6873" i="18"/>
  <c r="Q7587" i="18"/>
  <c r="Q7586" i="18"/>
  <c r="S7586" i="18" s="1"/>
  <c r="Q7578" i="18"/>
  <c r="S7578" i="18" s="1"/>
  <c r="Q7486" i="18"/>
  <c r="S7486" i="18" s="1"/>
  <c r="Q7477" i="18"/>
  <c r="Q7367" i="18"/>
  <c r="S7367" i="18" s="1"/>
  <c r="Q7260" i="18"/>
  <c r="Q7152" i="18"/>
  <c r="Q7097" i="18"/>
  <c r="Q7089" i="18"/>
  <c r="Q7059" i="18"/>
  <c r="Q7033" i="18"/>
  <c r="Q6996" i="18"/>
  <c r="Q6902" i="18"/>
  <c r="Q6842" i="18"/>
  <c r="Q6786" i="18"/>
  <c r="Q7196" i="18"/>
  <c r="Q7170" i="18"/>
  <c r="S7170" i="18" s="1"/>
  <c r="Q7014" i="18"/>
  <c r="Q6997" i="18"/>
  <c r="S6997" i="18" s="1"/>
  <c r="Q6938" i="18"/>
  <c r="Q6936" i="18"/>
  <c r="S6936" i="18" s="1"/>
  <c r="Q6876" i="18"/>
  <c r="Q6875" i="18"/>
  <c r="Q6864" i="18"/>
  <c r="Q6863" i="18"/>
  <c r="Q6443" i="18"/>
  <c r="S6443" i="18" s="1"/>
  <c r="Q6733" i="18"/>
  <c r="S6733" i="18" s="1"/>
  <c r="Q6834" i="18"/>
  <c r="Q6232" i="18"/>
  <c r="S6232" i="18" s="1"/>
  <c r="Q6056" i="18"/>
  <c r="Q4768" i="18"/>
  <c r="Q4752" i="18"/>
  <c r="Q4736" i="18"/>
  <c r="Q6787" i="18"/>
  <c r="Q6731" i="18"/>
  <c r="S6731" i="18" s="1"/>
  <c r="Q6723" i="18"/>
  <c r="Q6243" i="18"/>
  <c r="S6243" i="18" s="1"/>
  <c r="Q6836" i="18"/>
  <c r="Q6828" i="18"/>
  <c r="Q6784" i="18"/>
  <c r="Q6499" i="18"/>
  <c r="S6499" i="18" s="1"/>
  <c r="Q6483" i="18"/>
  <c r="S6483" i="18" s="1"/>
  <c r="Q6467" i="18"/>
  <c r="S6467" i="18" s="1"/>
  <c r="Q6457" i="18"/>
  <c r="Q6409" i="18"/>
  <c r="S6409" i="18" s="1"/>
  <c r="Q6812" i="18"/>
  <c r="Q6339" i="18"/>
  <c r="Q6307" i="18"/>
  <c r="Q6608" i="18"/>
  <c r="S6608" i="18" s="1"/>
  <c r="S8087" i="18"/>
  <c r="Q8705" i="18"/>
  <c r="Q8685" i="18"/>
  <c r="Q8521" i="18"/>
  <c r="S8521" i="18" s="1"/>
  <c r="Q8721" i="18"/>
  <c r="Q8709" i="18"/>
  <c r="Q8665" i="18"/>
  <c r="S8665" i="18" s="1"/>
  <c r="Q8433" i="18"/>
  <c r="S8433" i="18" s="1"/>
  <c r="Q8702" i="18"/>
  <c r="Q8642" i="18"/>
  <c r="S8642" i="18" s="1"/>
  <c r="Q8633" i="18"/>
  <c r="Q8624" i="18"/>
  <c r="S8624" i="18" s="1"/>
  <c r="Q8595" i="18"/>
  <c r="Q8417" i="18"/>
  <c r="Q8742" i="18"/>
  <c r="S8742" i="18" s="1"/>
  <c r="Q8725" i="18"/>
  <c r="S8725" i="18" s="1"/>
  <c r="Q8545" i="18"/>
  <c r="Q8457" i="18"/>
  <c r="S8457" i="18" s="1"/>
  <c r="Q8148" i="18"/>
  <c r="Q8149" i="18"/>
  <c r="S8149" i="18" s="1"/>
  <c r="Q8653" i="18"/>
  <c r="Q8599" i="18"/>
  <c r="Q8728" i="18"/>
  <c r="S8728" i="18" s="1"/>
  <c r="Q8649" i="18"/>
  <c r="S8649" i="18" s="1"/>
  <c r="Q8583" i="18"/>
  <c r="Q8489" i="18"/>
  <c r="S8489" i="18" s="1"/>
  <c r="Q8346" i="18"/>
  <c r="Q8345" i="18"/>
  <c r="S8345" i="18" s="1"/>
  <c r="Q8335" i="18"/>
  <c r="Q8325" i="18"/>
  <c r="Q8271" i="18"/>
  <c r="S8271" i="18" s="1"/>
  <c r="Q8260" i="18"/>
  <c r="S8260" i="18" s="1"/>
  <c r="Q8259" i="18"/>
  <c r="Q8228" i="18"/>
  <c r="S8228" i="18" s="1"/>
  <c r="Q8227" i="18"/>
  <c r="Q8050" i="18"/>
  <c r="S8050" i="18" s="1"/>
  <c r="Q8024" i="18"/>
  <c r="Q7758" i="18"/>
  <c r="Q8546" i="18"/>
  <c r="S8546" i="18" s="1"/>
  <c r="Q8510" i="18"/>
  <c r="S8510" i="18" s="1"/>
  <c r="Q8478" i="18"/>
  <c r="Q8441" i="18"/>
  <c r="Q8437" i="18"/>
  <c r="Q8428" i="18"/>
  <c r="S8428" i="18" s="1"/>
  <c r="Q8419" i="18"/>
  <c r="Q8362" i="18"/>
  <c r="Q8347" i="18"/>
  <c r="S8347" i="18" s="1"/>
  <c r="Q8318" i="18"/>
  <c r="S8318" i="18" s="1"/>
  <c r="Q8295" i="18"/>
  <c r="Q8282" i="18"/>
  <c r="S8282" i="18" s="1"/>
  <c r="Q8229" i="18"/>
  <c r="Q8174" i="18"/>
  <c r="S8174" i="18" s="1"/>
  <c r="Q8150" i="18"/>
  <c r="Q8089" i="18"/>
  <c r="Q8067" i="18"/>
  <c r="S8067" i="18" s="1"/>
  <c r="Q8016" i="18"/>
  <c r="S8016" i="18" s="1"/>
  <c r="Q8006" i="18"/>
  <c r="Q7983" i="18"/>
  <c r="S7983" i="18" s="1"/>
  <c r="Q7973" i="18"/>
  <c r="Q7947" i="18"/>
  <c r="S7947" i="18" s="1"/>
  <c r="Q7909" i="18"/>
  <c r="Q7907" i="18"/>
  <c r="S7907" i="18" s="1"/>
  <c r="Q7823" i="18"/>
  <c r="S7823" i="18" s="1"/>
  <c r="Q7703" i="18"/>
  <c r="S7703" i="18" s="1"/>
  <c r="Q8576" i="18"/>
  <c r="Q8522" i="18"/>
  <c r="S8522" i="18" s="1"/>
  <c r="Q8393" i="18"/>
  <c r="Q8359" i="18"/>
  <c r="S8359" i="18" s="1"/>
  <c r="Q8261" i="18"/>
  <c r="Q8246" i="18"/>
  <c r="S8246" i="18" s="1"/>
  <c r="Q8161" i="18"/>
  <c r="S8161" i="18" s="1"/>
  <c r="Q8159" i="18"/>
  <c r="S8159" i="18" s="1"/>
  <c r="Q8125" i="18"/>
  <c r="Q8100" i="18"/>
  <c r="S8100" i="18" s="1"/>
  <c r="Q8733" i="18"/>
  <c r="Q8723" i="18"/>
  <c r="S8723" i="18" s="1"/>
  <c r="Q8687" i="18"/>
  <c r="Q8674" i="18"/>
  <c r="S8674" i="18" s="1"/>
  <c r="Q8625" i="18"/>
  <c r="Q8604" i="18"/>
  <c r="S8604" i="18" s="1"/>
  <c r="Q8602" i="18"/>
  <c r="Q8578" i="18"/>
  <c r="S8578" i="18" s="1"/>
  <c r="Q8577" i="18"/>
  <c r="Q8557" i="18"/>
  <c r="S8557" i="18" s="1"/>
  <c r="Q8537" i="18"/>
  <c r="Q8533" i="18"/>
  <c r="S8533" i="18" s="1"/>
  <c r="Q8482" i="18"/>
  <c r="S8482" i="18" s="1"/>
  <c r="Q8465" i="18"/>
  <c r="S8465" i="18" s="1"/>
  <c r="Q8454" i="18"/>
  <c r="Q8430" i="18"/>
  <c r="S8430" i="18" s="1"/>
  <c r="Q8420" i="18"/>
  <c r="Q8381" i="18"/>
  <c r="S8381" i="18" s="1"/>
  <c r="Q8374" i="18"/>
  <c r="Q8370" i="18"/>
  <c r="Q8368" i="18"/>
  <c r="S8368" i="18" s="1"/>
  <c r="Q8363" i="18"/>
  <c r="S8363" i="18" s="1"/>
  <c r="Q8350" i="18"/>
  <c r="Q8340" i="18"/>
  <c r="S8340" i="18" s="1"/>
  <c r="Q8327" i="18"/>
  <c r="Q8307" i="18"/>
  <c r="S8307" i="18" s="1"/>
  <c r="Q8298" i="18"/>
  <c r="Q8286" i="18"/>
  <c r="Q8273" i="18"/>
  <c r="S8273" i="18" s="1"/>
  <c r="Q8250" i="18"/>
  <c r="S8250" i="18" s="1"/>
  <c r="Q8231" i="18"/>
  <c r="Q8214" i="18"/>
  <c r="S8214" i="18" s="1"/>
  <c r="Q8164" i="18"/>
  <c r="Q8163" i="18"/>
  <c r="S8163" i="18" s="1"/>
  <c r="Q8154" i="18"/>
  <c r="Q8140" i="18"/>
  <c r="S8140" i="18" s="1"/>
  <c r="Q8126" i="18"/>
  <c r="S8126" i="18" s="1"/>
  <c r="Q8078" i="18"/>
  <c r="S8078" i="18" s="1"/>
  <c r="Q8068" i="18"/>
  <c r="Q8019" i="18"/>
  <c r="S8019" i="18" s="1"/>
  <c r="Q7854" i="18"/>
  <c r="Q7783" i="18"/>
  <c r="Q7602" i="18"/>
  <c r="Q8737" i="18"/>
  <c r="S8737" i="18" s="1"/>
  <c r="Q8679" i="18"/>
  <c r="Q8678" i="18"/>
  <c r="S8678" i="18" s="1"/>
  <c r="Q8677" i="18"/>
  <c r="Q8656" i="18"/>
  <c r="S8656" i="18" s="1"/>
  <c r="Q8647" i="18"/>
  <c r="Q8620" i="18"/>
  <c r="S8620" i="18" s="1"/>
  <c r="Q8580" i="18"/>
  <c r="Q8527" i="18"/>
  <c r="Q8498" i="18"/>
  <c r="S8498" i="18" s="1"/>
  <c r="Q8458" i="18"/>
  <c r="S8458" i="18" s="1"/>
  <c r="Q8434" i="18"/>
  <c r="Q8432" i="18"/>
  <c r="S8432" i="18" s="1"/>
  <c r="Q8386" i="18"/>
  <c r="Q8353" i="18"/>
  <c r="S8353" i="18" s="1"/>
  <c r="Q8332" i="18"/>
  <c r="Q8322" i="18"/>
  <c r="S8322" i="18" s="1"/>
  <c r="Q8302" i="18"/>
  <c r="Q8238" i="18"/>
  <c r="S8238" i="18" s="1"/>
  <c r="Q8222" i="18"/>
  <c r="Q8180" i="18"/>
  <c r="S8180" i="18" s="1"/>
  <c r="Q8156" i="18"/>
  <c r="Q8113" i="18"/>
  <c r="S8113" i="18" s="1"/>
  <c r="Q8105" i="18"/>
  <c r="Q8057" i="18"/>
  <c r="S8057" i="18" s="1"/>
  <c r="Q8044" i="18"/>
  <c r="S8044" i="18" s="1"/>
  <c r="Q7923" i="18"/>
  <c r="S7923" i="18" s="1"/>
  <c r="Q7785" i="18"/>
  <c r="Q7728" i="18"/>
  <c r="Q7696" i="18"/>
  <c r="Q7685" i="18"/>
  <c r="S7685" i="18" s="1"/>
  <c r="Q8691" i="18"/>
  <c r="Q8683" i="18"/>
  <c r="S8683" i="18" s="1"/>
  <c r="Q8680" i="18"/>
  <c r="S8680" i="18" s="1"/>
  <c r="Q8658" i="18"/>
  <c r="S8658" i="18" s="1"/>
  <c r="Q8631" i="18"/>
  <c r="Q8622" i="18"/>
  <c r="S8622" i="18" s="1"/>
  <c r="Q8621" i="18"/>
  <c r="Q8605" i="18"/>
  <c r="Q8591" i="18"/>
  <c r="Q8582" i="18"/>
  <c r="S8582" i="18" s="1"/>
  <c r="Q8554" i="18"/>
  <c r="Q8541" i="18"/>
  <c r="S8541" i="18" s="1"/>
  <c r="Q8530" i="18"/>
  <c r="Q8528" i="18"/>
  <c r="S8528" i="18" s="1"/>
  <c r="Q8517" i="18"/>
  <c r="Q8513" i="18"/>
  <c r="S8513" i="18" s="1"/>
  <c r="Q8499" i="18"/>
  <c r="S8499" i="18" s="1"/>
  <c r="Q8462" i="18"/>
  <c r="Q8460" i="18"/>
  <c r="S8460" i="18" s="1"/>
  <c r="Q8435" i="18"/>
  <c r="S8435" i="18" s="1"/>
  <c r="Q8421" i="18"/>
  <c r="Q8412" i="18"/>
  <c r="Q8402" i="18"/>
  <c r="Q8400" i="18"/>
  <c r="S8400" i="18" s="1"/>
  <c r="Q8387" i="18"/>
  <c r="S8387" i="18" s="1"/>
  <c r="Q8377" i="18"/>
  <c r="Q8371" i="18"/>
  <c r="S8371" i="18" s="1"/>
  <c r="Q8344" i="18"/>
  <c r="S8344" i="18" s="1"/>
  <c r="Q8334" i="18"/>
  <c r="Q8311" i="18"/>
  <c r="S8311" i="18" s="1"/>
  <c r="Q8289" i="18"/>
  <c r="Q8287" i="18"/>
  <c r="S8287" i="18" s="1"/>
  <c r="Q8207" i="18"/>
  <c r="S8207" i="18" s="1"/>
  <c r="Q8196" i="18"/>
  <c r="Q8195" i="18"/>
  <c r="S8195" i="18" s="1"/>
  <c r="Q8170" i="18"/>
  <c r="Q8114" i="18"/>
  <c r="Q8092" i="18"/>
  <c r="S8092" i="18" s="1"/>
  <c r="Q8063" i="18"/>
  <c r="Q8061" i="18"/>
  <c r="S8061" i="18" s="1"/>
  <c r="Q8059" i="18"/>
  <c r="S8059" i="18" s="1"/>
  <c r="Q8047" i="18"/>
  <c r="Q8035" i="18"/>
  <c r="S8035" i="18" s="1"/>
  <c r="Q8010" i="18"/>
  <c r="S8010" i="18" s="1"/>
  <c r="Q7977" i="18"/>
  <c r="Q7957" i="18"/>
  <c r="S7957" i="18" s="1"/>
  <c r="Q7952" i="18"/>
  <c r="Q7950" i="18"/>
  <c r="S7950" i="18" s="1"/>
  <c r="Q7943" i="18"/>
  <c r="S7943" i="18" s="1"/>
  <c r="Q7924" i="18"/>
  <c r="Q7916" i="18"/>
  <c r="S7916" i="18" s="1"/>
  <c r="Q7893" i="18"/>
  <c r="S7893" i="18" s="1"/>
  <c r="Q7883" i="18"/>
  <c r="Q7795" i="18"/>
  <c r="S7795" i="18" s="1"/>
  <c r="Q7737" i="18"/>
  <c r="Q7719" i="18"/>
  <c r="S7719" i="18" s="1"/>
  <c r="Q8041" i="18"/>
  <c r="S8041" i="18" s="1"/>
  <c r="Q8022" i="18"/>
  <c r="Q7979" i="18"/>
  <c r="S7979" i="18" s="1"/>
  <c r="Q7948" i="18"/>
  <c r="S7948" i="18" s="1"/>
  <c r="Q7930" i="18"/>
  <c r="Q7921" i="18"/>
  <c r="S7921" i="18" s="1"/>
  <c r="Q7912" i="18"/>
  <c r="Q7911" i="18"/>
  <c r="S7911" i="18" s="1"/>
  <c r="Q7899" i="18"/>
  <c r="Q7870" i="18"/>
  <c r="Q7845" i="18"/>
  <c r="S7845" i="18" s="1"/>
  <c r="Q7817" i="18"/>
  <c r="S7817" i="18" s="1"/>
  <c r="Q7812" i="18"/>
  <c r="Q7810" i="18"/>
  <c r="S7810" i="18" s="1"/>
  <c r="Q7801" i="18"/>
  <c r="Q7799" i="18"/>
  <c r="S7799" i="18" s="1"/>
  <c r="Q7774" i="18"/>
  <c r="S7774" i="18" s="1"/>
  <c r="Q7755" i="18"/>
  <c r="Q7743" i="18"/>
  <c r="S7743" i="18" s="1"/>
  <c r="Q7706" i="18"/>
  <c r="S7706" i="18" s="1"/>
  <c r="Q7690" i="18"/>
  <c r="Q7679" i="18"/>
  <c r="S7679" i="18" s="1"/>
  <c r="Q7655" i="18"/>
  <c r="Q7615" i="18"/>
  <c r="S7615" i="18" s="1"/>
  <c r="Q7588" i="18"/>
  <c r="S7588" i="18" s="1"/>
  <c r="Q7575" i="18"/>
  <c r="Q7563" i="18"/>
  <c r="S7563" i="18" s="1"/>
  <c r="Q7552" i="18"/>
  <c r="S7552" i="18" s="1"/>
  <c r="Q7472" i="18"/>
  <c r="S7472" i="18" s="1"/>
  <c r="Q7400" i="18"/>
  <c r="S7400" i="18" s="1"/>
  <c r="Q7350" i="18"/>
  <c r="Q7308" i="18"/>
  <c r="S7308" i="18" s="1"/>
  <c r="Q7300" i="18"/>
  <c r="S7300" i="18" s="1"/>
  <c r="Q7276" i="18"/>
  <c r="Q7230" i="18"/>
  <c r="S7230" i="18" s="1"/>
  <c r="Q7164" i="18"/>
  <c r="S7164" i="18" s="1"/>
  <c r="Q7162" i="18"/>
  <c r="S7162" i="18" s="1"/>
  <c r="Q7012" i="18"/>
  <c r="Q7889" i="18"/>
  <c r="Q7872" i="18"/>
  <c r="S7872" i="18" s="1"/>
  <c r="Q7859" i="18"/>
  <c r="S7859" i="18" s="1"/>
  <c r="Q7848" i="18"/>
  <c r="Q7847" i="18"/>
  <c r="S7847" i="18" s="1"/>
  <c r="Q7843" i="18"/>
  <c r="S7843" i="18" s="1"/>
  <c r="Q7828" i="18"/>
  <c r="Q7826" i="18"/>
  <c r="S7826" i="18" s="1"/>
  <c r="Q7819" i="18"/>
  <c r="Q7814" i="18"/>
  <c r="S7814" i="18" s="1"/>
  <c r="Q7781" i="18"/>
  <c r="S7781" i="18" s="1"/>
  <c r="Q7779" i="18"/>
  <c r="Q7767" i="18"/>
  <c r="S7767" i="18" s="1"/>
  <c r="Q7735" i="18"/>
  <c r="S7735" i="18" s="1"/>
  <c r="Q7722" i="18"/>
  <c r="Q7669" i="18"/>
  <c r="S7669" i="18" s="1"/>
  <c r="Q7667" i="18"/>
  <c r="S7667" i="18" s="1"/>
  <c r="Q7647" i="18"/>
  <c r="S7647" i="18" s="1"/>
  <c r="Q7639" i="18"/>
  <c r="S7639" i="18" s="1"/>
  <c r="Q7629" i="18"/>
  <c r="Q7614" i="18"/>
  <c r="S7614" i="18" s="1"/>
  <c r="Q7607" i="18"/>
  <c r="Q7576" i="18"/>
  <c r="S7576" i="18" s="1"/>
  <c r="Q7562" i="18"/>
  <c r="S7562" i="18" s="1"/>
  <c r="Q7555" i="18"/>
  <c r="Q7553" i="18"/>
  <c r="S7553" i="18" s="1"/>
  <c r="Q7540" i="18"/>
  <c r="S7540" i="18" s="1"/>
  <c r="Q7453" i="18"/>
  <c r="Q7361" i="18"/>
  <c r="S7361" i="18" s="1"/>
  <c r="Q7163" i="18"/>
  <c r="S7163" i="18" s="1"/>
  <c r="Q7055" i="18"/>
  <c r="Q6901" i="18"/>
  <c r="Q6884" i="18"/>
  <c r="Q7569" i="18"/>
  <c r="S7569" i="18" s="1"/>
  <c r="Q7568" i="18"/>
  <c r="Q7567" i="18"/>
  <c r="Q7557" i="18"/>
  <c r="S7557" i="18" s="1"/>
  <c r="Q7484" i="18"/>
  <c r="S7484" i="18" s="1"/>
  <c r="Q7475" i="18"/>
  <c r="S7475" i="18" s="1"/>
  <c r="Q7436" i="18"/>
  <c r="S7436" i="18" s="1"/>
  <c r="Q7428" i="18"/>
  <c r="Q7420" i="18"/>
  <c r="S7420" i="18" s="1"/>
  <c r="Q7411" i="18"/>
  <c r="Q7384" i="18"/>
  <c r="Q7375" i="18"/>
  <c r="S7375" i="18" s="1"/>
  <c r="Q7364" i="18"/>
  <c r="S7364" i="18" s="1"/>
  <c r="Q7311" i="18"/>
  <c r="S7311" i="18" s="1"/>
  <c r="Q7290" i="18"/>
  <c r="Q7282" i="18"/>
  <c r="Q7167" i="18"/>
  <c r="S7167" i="18" s="1"/>
  <c r="Q8020" i="18"/>
  <c r="Q7945" i="18"/>
  <c r="Q7928" i="18"/>
  <c r="S7928" i="18" s="1"/>
  <c r="Q7914" i="18"/>
  <c r="S7914" i="18" s="1"/>
  <c r="Q7903" i="18"/>
  <c r="Q7895" i="18"/>
  <c r="S7895" i="18" s="1"/>
  <c r="Q7881" i="18"/>
  <c r="Q7865" i="18"/>
  <c r="S7865" i="18" s="1"/>
  <c r="Q7863" i="18"/>
  <c r="Q7807" i="18"/>
  <c r="Q7784" i="18"/>
  <c r="S7784" i="18" s="1"/>
  <c r="Q7772" i="18"/>
  <c r="S7772" i="18" s="1"/>
  <c r="Q7771" i="18"/>
  <c r="Q7759" i="18"/>
  <c r="S7759" i="18" s="1"/>
  <c r="Q7746" i="18"/>
  <c r="Q7739" i="18"/>
  <c r="S7739" i="18" s="1"/>
  <c r="Q7726" i="18"/>
  <c r="Q7717" i="18"/>
  <c r="Q7715" i="18"/>
  <c r="S7715" i="18" s="1"/>
  <c r="Q7701" i="18"/>
  <c r="S7701" i="18" s="1"/>
  <c r="Q7699" i="18"/>
  <c r="S7699" i="18" s="1"/>
  <c r="Q7688" i="18"/>
  <c r="S7688" i="18" s="1"/>
  <c r="Q7687" i="18"/>
  <c r="Q7659" i="18"/>
  <c r="S7659" i="18" s="1"/>
  <c r="Q7642" i="18"/>
  <c r="Q7632" i="18"/>
  <c r="Q7624" i="18"/>
  <c r="Q7571" i="18"/>
  <c r="S7571" i="18" s="1"/>
  <c r="Q7559" i="18"/>
  <c r="S7559" i="18" s="1"/>
  <c r="Q7522" i="18"/>
  <c r="S7522" i="18" s="1"/>
  <c r="Q7506" i="18"/>
  <c r="Q7312" i="18"/>
  <c r="S7312" i="18" s="1"/>
  <c r="Q7291" i="18"/>
  <c r="Q7244" i="18"/>
  <c r="Q7183" i="18"/>
  <c r="S7183" i="18" s="1"/>
  <c r="Q7166" i="18"/>
  <c r="S7166" i="18" s="1"/>
  <c r="Q7138" i="18"/>
  <c r="Q7060" i="18"/>
  <c r="Q7377" i="18"/>
  <c r="S7377" i="18" s="1"/>
  <c r="Q7315" i="18"/>
  <c r="S7315" i="18" s="1"/>
  <c r="Q7313" i="18"/>
  <c r="S7313" i="18" s="1"/>
  <c r="Q7184" i="18"/>
  <c r="Q7069" i="18"/>
  <c r="Q6916" i="18"/>
  <c r="S6916" i="18" s="1"/>
  <c r="Q7541" i="18"/>
  <c r="S7541" i="18" s="1"/>
  <c r="Q7495" i="18"/>
  <c r="S7495" i="18" s="1"/>
  <c r="Q7487" i="18"/>
  <c r="Q7485" i="18"/>
  <c r="Q7467" i="18"/>
  <c r="Q7438" i="18"/>
  <c r="Q7387" i="18"/>
  <c r="S7387" i="18" s="1"/>
  <c r="Q7324" i="18"/>
  <c r="S7324" i="18" s="1"/>
  <c r="Q7323" i="18"/>
  <c r="S7323" i="18" s="1"/>
  <c r="Q7320" i="18"/>
  <c r="S7320" i="18" s="1"/>
  <c r="Q7319" i="18"/>
  <c r="Q7317" i="18"/>
  <c r="S7317" i="18" s="1"/>
  <c r="Q7301" i="18"/>
  <c r="Q7278" i="18"/>
  <c r="Q7258" i="18"/>
  <c r="S7258" i="18" s="1"/>
  <c r="Q7234" i="18"/>
  <c r="S7234" i="18" s="1"/>
  <c r="Q7224" i="18"/>
  <c r="S7224" i="18" s="1"/>
  <c r="Q7222" i="18"/>
  <c r="S7222" i="18" s="1"/>
  <c r="Q7195" i="18"/>
  <c r="Q7194" i="18"/>
  <c r="S7194" i="18" s="1"/>
  <c r="Q7179" i="18"/>
  <c r="Q7178" i="18"/>
  <c r="Q7168" i="18"/>
  <c r="S7168" i="18" s="1"/>
  <c r="Q7155" i="18"/>
  <c r="S7155" i="18" s="1"/>
  <c r="Q7141" i="18"/>
  <c r="S7141" i="18" s="1"/>
  <c r="Q7109" i="18"/>
  <c r="S7109" i="18" s="1"/>
  <c r="Q7074" i="18"/>
  <c r="Q7071" i="18"/>
  <c r="Q7013" i="18"/>
  <c r="Q7005" i="18"/>
  <c r="Q6994" i="18"/>
  <c r="S6994" i="18" s="1"/>
  <c r="Q6982" i="18"/>
  <c r="S6982" i="18" s="1"/>
  <c r="Q6980" i="18"/>
  <c r="S6980" i="18" s="1"/>
  <c r="Q6969" i="18"/>
  <c r="S6969" i="18" s="1"/>
  <c r="Q6947" i="18"/>
  <c r="Q6840" i="18"/>
  <c r="Q6813" i="18"/>
  <c r="Q6925" i="18"/>
  <c r="Q6903" i="18"/>
  <c r="Q6891" i="18"/>
  <c r="Q6877" i="18"/>
  <c r="Q6793" i="18"/>
  <c r="Q6302" i="18"/>
  <c r="Q7531" i="18"/>
  <c r="S7531" i="18" s="1"/>
  <c r="Q7499" i="18"/>
  <c r="Q7479" i="18"/>
  <c r="Q7461" i="18"/>
  <c r="S7461" i="18" s="1"/>
  <c r="Q7458" i="18"/>
  <c r="S7458" i="18" s="1"/>
  <c r="Q7432" i="18"/>
  <c r="S7432" i="18" s="1"/>
  <c r="Q7422" i="18"/>
  <c r="S7422" i="18" s="1"/>
  <c r="Q7415" i="18"/>
  <c r="Q7407" i="18"/>
  <c r="S7407" i="18" s="1"/>
  <c r="Q7402" i="18"/>
  <c r="Q7381" i="18"/>
  <c r="Q7302" i="18"/>
  <c r="S7302" i="18" s="1"/>
  <c r="Q7286" i="18"/>
  <c r="S7286" i="18" s="1"/>
  <c r="Q7270" i="18"/>
  <c r="S7270" i="18" s="1"/>
  <c r="Q7263" i="18"/>
  <c r="S7263" i="18" s="1"/>
  <c r="Q7261" i="18"/>
  <c r="Q7246" i="18"/>
  <c r="S7246" i="18" s="1"/>
  <c r="Q7210" i="18"/>
  <c r="Q7202" i="18"/>
  <c r="Q7189" i="18"/>
  <c r="Q7186" i="18"/>
  <c r="S7186" i="18" s="1"/>
  <c r="Q7173" i="18"/>
  <c r="S7173" i="18" s="1"/>
  <c r="Q7160" i="18"/>
  <c r="S7160" i="18" s="1"/>
  <c r="Q7143" i="18"/>
  <c r="Q7142" i="18"/>
  <c r="S7142" i="18" s="1"/>
  <c r="Q7136" i="18"/>
  <c r="Q7133" i="18"/>
  <c r="S7133" i="18" s="1"/>
  <c r="Q7132" i="18"/>
  <c r="Q7104" i="18"/>
  <c r="S7104" i="18" s="1"/>
  <c r="Q7095" i="18"/>
  <c r="Q7008" i="18"/>
  <c r="Q6986" i="18"/>
  <c r="Q6983" i="18"/>
  <c r="S6983" i="18" s="1"/>
  <c r="Q6967" i="18"/>
  <c r="Q6952" i="18"/>
  <c r="Q6933" i="18"/>
  <c r="S6933" i="18" s="1"/>
  <c r="Q6881" i="18"/>
  <c r="Q6841" i="18"/>
  <c r="Q6825" i="18"/>
  <c r="Q6824" i="18"/>
  <c r="Q6823" i="18"/>
  <c r="Q6816" i="18"/>
  <c r="Q7521" i="18"/>
  <c r="S7521" i="18" s="1"/>
  <c r="Q7520" i="18"/>
  <c r="Q7519" i="18"/>
  <c r="S7519" i="18" s="1"/>
  <c r="Q7471" i="18"/>
  <c r="S7471" i="18" s="1"/>
  <c r="Q7463" i="18"/>
  <c r="S7463" i="18" s="1"/>
  <c r="Q7408" i="18"/>
  <c r="Q7394" i="18"/>
  <c r="Q7383" i="18"/>
  <c r="Q7360" i="18"/>
  <c r="Q7358" i="18"/>
  <c r="Q7339" i="18"/>
  <c r="S7339" i="18" s="1"/>
  <c r="Q7307" i="18"/>
  <c r="S7307" i="18" s="1"/>
  <c r="Q7264" i="18"/>
  <c r="S7264" i="18" s="1"/>
  <c r="Q7229" i="18"/>
  <c r="Q7205" i="18"/>
  <c r="S7205" i="18" s="1"/>
  <c r="Q7192" i="18"/>
  <c r="Q7176" i="18"/>
  <c r="Q7159" i="18"/>
  <c r="S7159" i="18" s="1"/>
  <c r="Q7158" i="18"/>
  <c r="S7158" i="18" s="1"/>
  <c r="Q7120" i="18"/>
  <c r="S7120" i="18" s="1"/>
  <c r="Q7102" i="18"/>
  <c r="Q7096" i="18"/>
  <c r="Q7091" i="18"/>
  <c r="Q7078" i="18"/>
  <c r="Q7068" i="18"/>
  <c r="Q7054" i="18"/>
  <c r="Q7044" i="18"/>
  <c r="Q7027" i="18"/>
  <c r="Q7015" i="18"/>
  <c r="Q7009" i="18"/>
  <c r="Q7001" i="18"/>
  <c r="Q6988" i="18"/>
  <c r="Q6971" i="18"/>
  <c r="Q6953" i="18"/>
  <c r="S6953" i="18" s="1"/>
  <c r="Q6934" i="18"/>
  <c r="S6934" i="18" s="1"/>
  <c r="Q6912" i="18"/>
  <c r="Q6900" i="18"/>
  <c r="Q6857" i="18"/>
  <c r="Q6844" i="18"/>
  <c r="Q6843" i="18"/>
  <c r="Q6509" i="18"/>
  <c r="Q6837" i="18"/>
  <c r="Q6829" i="18"/>
  <c r="Q6772" i="18"/>
  <c r="S6772" i="18" s="1"/>
  <c r="Q6764" i="18"/>
  <c r="S6764" i="18" s="1"/>
  <c r="Q6853" i="18"/>
  <c r="Q8731" i="18"/>
  <c r="S8731" i="18" s="1"/>
  <c r="Q8711" i="18"/>
  <c r="Q8710" i="18"/>
  <c r="Q8708" i="18"/>
  <c r="S8708" i="18" s="1"/>
  <c r="Q8706" i="18"/>
  <c r="S8706" i="18" s="1"/>
  <c r="Q8692" i="18"/>
  <c r="S8692" i="18" s="1"/>
  <c r="Q8655" i="18"/>
  <c r="S8655" i="18" s="1"/>
  <c r="Q8654" i="18"/>
  <c r="Q8639" i="18"/>
  <c r="S8639" i="18" s="1"/>
  <c r="Q8638" i="18"/>
  <c r="Q8636" i="18"/>
  <c r="Q8634" i="18"/>
  <c r="S8634" i="18" s="1"/>
  <c r="Q8614" i="18"/>
  <c r="S8614" i="18" s="1"/>
  <c r="Q8612" i="18"/>
  <c r="S8612" i="18" s="1"/>
  <c r="Q8590" i="18"/>
  <c r="Q8588" i="18"/>
  <c r="Q8563" i="18"/>
  <c r="S8563" i="18" s="1"/>
  <c r="Q8542" i="18"/>
  <c r="Q8495" i="18"/>
  <c r="Q8471" i="18"/>
  <c r="S8471" i="18" s="1"/>
  <c r="Q8470" i="18"/>
  <c r="S8470" i="18" s="1"/>
  <c r="Q8468" i="18"/>
  <c r="S8468" i="18" s="1"/>
  <c r="Q8450" i="18"/>
  <c r="S8450" i="18" s="1"/>
  <c r="Q8398" i="18"/>
  <c r="Q8384" i="18"/>
  <c r="S8384" i="18" s="1"/>
  <c r="Q8278" i="18"/>
  <c r="Q8142" i="18"/>
  <c r="Q8110" i="18"/>
  <c r="S8110" i="18" s="1"/>
  <c r="Q8055" i="18"/>
  <c r="S8055" i="18" s="1"/>
  <c r="Q7747" i="18"/>
  <c r="S7747" i="18" s="1"/>
  <c r="Q7004" i="18"/>
  <c r="Q8693" i="18"/>
  <c r="Q8615" i="18"/>
  <c r="S8615" i="18" s="1"/>
  <c r="Q8329" i="18"/>
  <c r="Q8297" i="18"/>
  <c r="Q7879" i="18"/>
  <c r="S7879" i="18" s="1"/>
  <c r="Q7447" i="18"/>
  <c r="S7447" i="18" s="1"/>
  <c r="Q8211" i="18"/>
  <c r="S8211" i="18" s="1"/>
  <c r="Q8169" i="18"/>
  <c r="S8169" i="18" s="1"/>
  <c r="Q7856" i="18"/>
  <c r="Q8732" i="18"/>
  <c r="S8732" i="18" s="1"/>
  <c r="Q8716" i="18"/>
  <c r="Q8736" i="18"/>
  <c r="Q8720" i="18"/>
  <c r="S8720" i="18" s="1"/>
  <c r="Q8673" i="18"/>
  <c r="S8673" i="18" s="1"/>
  <c r="Q8669" i="18"/>
  <c r="S8669" i="18" s="1"/>
  <c r="Q8074" i="18"/>
  <c r="S8074" i="18" s="1"/>
  <c r="Q8713" i="18"/>
  <c r="Q8743" i="18"/>
  <c r="S8743" i="18" s="1"/>
  <c r="Q8738" i="18"/>
  <c r="Q8727" i="18"/>
  <c r="Q8722" i="18"/>
  <c r="S8722" i="18" s="1"/>
  <c r="Q8699" i="18"/>
  <c r="S8699" i="18" s="1"/>
  <c r="Q8686" i="18"/>
  <c r="S8686" i="18" s="1"/>
  <c r="Q8661" i="18"/>
  <c r="S8661" i="18" s="1"/>
  <c r="Q8650" i="18"/>
  <c r="S8650" i="18" s="1"/>
  <c r="Q8648" i="18"/>
  <c r="S8648" i="18" s="1"/>
  <c r="Q8645" i="18"/>
  <c r="Q8627" i="18"/>
  <c r="Q8610" i="18"/>
  <c r="S8610" i="18" s="1"/>
  <c r="Q8608" i="18"/>
  <c r="S8608" i="18" s="1"/>
  <c r="Q8559" i="18"/>
  <c r="S8559" i="18" s="1"/>
  <c r="Q8535" i="18"/>
  <c r="S8535" i="18" s="1"/>
  <c r="Q8534" i="18"/>
  <c r="Q8532" i="18"/>
  <c r="S8532" i="18" s="1"/>
  <c r="Q8514" i="18"/>
  <c r="Q8490" i="18"/>
  <c r="Q8466" i="18"/>
  <c r="S8466" i="18" s="1"/>
  <c r="Q8464" i="18"/>
  <c r="S8464" i="18" s="1"/>
  <c r="Q8443" i="18"/>
  <c r="S8443" i="18" s="1"/>
  <c r="Q8442" i="18"/>
  <c r="S8442" i="18" s="1"/>
  <c r="Q8440" i="18"/>
  <c r="Q8423" i="18"/>
  <c r="Q8314" i="18"/>
  <c r="Q8276" i="18"/>
  <c r="Q8213" i="18"/>
  <c r="Q8134" i="18"/>
  <c r="S8134" i="18" s="1"/>
  <c r="Q8102" i="18"/>
  <c r="S8102" i="18" s="1"/>
  <c r="Q8734" i="18"/>
  <c r="S8734" i="18" s="1"/>
  <c r="Q8740" i="18"/>
  <c r="Q8729" i="18"/>
  <c r="S8729" i="18" s="1"/>
  <c r="Q8724" i="18"/>
  <c r="Q8703" i="18"/>
  <c r="Q8696" i="18"/>
  <c r="S8696" i="18" s="1"/>
  <c r="Q8690" i="18"/>
  <c r="Q8681" i="18"/>
  <c r="S8681" i="18" s="1"/>
  <c r="Q8630" i="18"/>
  <c r="S8630" i="18" s="1"/>
  <c r="Q8611" i="18"/>
  <c r="Q8587" i="18"/>
  <c r="S8587" i="18" s="1"/>
  <c r="Q8586" i="18"/>
  <c r="Q8562" i="18"/>
  <c r="Q8560" i="18"/>
  <c r="S8560" i="18" s="1"/>
  <c r="Q8539" i="18"/>
  <c r="Q8538" i="18"/>
  <c r="S8538" i="18" s="1"/>
  <c r="Q8536" i="18"/>
  <c r="S8536" i="18" s="1"/>
  <c r="Q8518" i="18"/>
  <c r="Q8494" i="18"/>
  <c r="S8494" i="18" s="1"/>
  <c r="Q8492" i="18"/>
  <c r="Q8467" i="18"/>
  <c r="Q8446" i="18"/>
  <c r="S8446" i="18" s="1"/>
  <c r="Q8426" i="18"/>
  <c r="S8426" i="18" s="1"/>
  <c r="Q8424" i="18"/>
  <c r="S8424" i="18" s="1"/>
  <c r="Q8410" i="18"/>
  <c r="S8410" i="18" s="1"/>
  <c r="Q8409" i="18"/>
  <c r="Q8313" i="18"/>
  <c r="S8313" i="18" s="1"/>
  <c r="Q8275" i="18"/>
  <c r="Q8233" i="18"/>
  <c r="Q8208" i="18"/>
  <c r="Q8138" i="18"/>
  <c r="S8138" i="18" s="1"/>
  <c r="Q8106" i="18"/>
  <c r="S8106" i="18" s="1"/>
  <c r="Q8408" i="18"/>
  <c r="S8408" i="18" s="1"/>
  <c r="Q8394" i="18"/>
  <c r="Q8392" i="18"/>
  <c r="S8392" i="18" s="1"/>
  <c r="Q8378" i="18"/>
  <c r="Q8376" i="18"/>
  <c r="Q8364" i="18"/>
  <c r="S8364" i="18" s="1"/>
  <c r="Q8360" i="18"/>
  <c r="S8360" i="18" s="1"/>
  <c r="Q8354" i="18"/>
  <c r="S8354" i="18" s="1"/>
  <c r="Q8352" i="18"/>
  <c r="S8352" i="18" s="1"/>
  <c r="Q8342" i="18"/>
  <c r="Q8336" i="18"/>
  <c r="S8336" i="18" s="1"/>
  <c r="Q8331" i="18"/>
  <c r="Q8320" i="18"/>
  <c r="Q8315" i="18"/>
  <c r="S8315" i="18" s="1"/>
  <c r="Q8304" i="18"/>
  <c r="S8304" i="18" s="1"/>
  <c r="Q8299" i="18"/>
  <c r="S8299" i="18" s="1"/>
  <c r="Q8264" i="18"/>
  <c r="S8264" i="18" s="1"/>
  <c r="Q8242" i="18"/>
  <c r="Q8200" i="18"/>
  <c r="Q8178" i="18"/>
  <c r="Q8060" i="18"/>
  <c r="Q8058" i="18"/>
  <c r="Q8034" i="18"/>
  <c r="S8034" i="18" s="1"/>
  <c r="Q7970" i="18"/>
  <c r="S7970" i="18" s="1"/>
  <c r="Q7934" i="18"/>
  <c r="S7934" i="18" s="1"/>
  <c r="Q7922" i="18"/>
  <c r="Q7776" i="18"/>
  <c r="S7776" i="18" s="1"/>
  <c r="Q7748" i="18"/>
  <c r="Q7662" i="18"/>
  <c r="Q7470" i="18"/>
  <c r="S7470" i="18" s="1"/>
  <c r="Q7425" i="18"/>
  <c r="S7425" i="18" s="1"/>
  <c r="Q7406" i="18"/>
  <c r="S7406" i="18" s="1"/>
  <c r="Q7326" i="18"/>
  <c r="S7326" i="18" s="1"/>
  <c r="Q8333" i="18"/>
  <c r="Q8317" i="18"/>
  <c r="S8317" i="18" s="1"/>
  <c r="Q8263" i="18"/>
  <c r="Q8237" i="18"/>
  <c r="Q8235" i="18"/>
  <c r="S8235" i="18" s="1"/>
  <c r="Q8199" i="18"/>
  <c r="S8199" i="18" s="1"/>
  <c r="Q8173" i="18"/>
  <c r="Q8171" i="18"/>
  <c r="S8171" i="18" s="1"/>
  <c r="Q8064" i="18"/>
  <c r="Q7958" i="18"/>
  <c r="S7958" i="18" s="1"/>
  <c r="Q7938" i="18"/>
  <c r="Q7898" i="18"/>
  <c r="Q7678" i="18"/>
  <c r="S7678" i="18" s="1"/>
  <c r="Q7606" i="18"/>
  <c r="Q7574" i="18"/>
  <c r="S7574" i="18" s="1"/>
  <c r="Q8396" i="18"/>
  <c r="S8396" i="18" s="1"/>
  <c r="Q8382" i="18"/>
  <c r="Q8380" i="18"/>
  <c r="S8380" i="18" s="1"/>
  <c r="Q8324" i="18"/>
  <c r="Q8308" i="18"/>
  <c r="Q8266" i="18"/>
  <c r="S8266" i="18" s="1"/>
  <c r="Q8202" i="18"/>
  <c r="S8202" i="18" s="1"/>
  <c r="Q8094" i="18"/>
  <c r="S8094" i="18" s="1"/>
  <c r="Q8030" i="18"/>
  <c r="S8030" i="18" s="1"/>
  <c r="Q8011" i="18"/>
  <c r="Q7995" i="18"/>
  <c r="S7995" i="18" s="1"/>
  <c r="Q7882" i="18"/>
  <c r="Q7780" i="18"/>
  <c r="Q7778" i="18"/>
  <c r="S7778" i="18" s="1"/>
  <c r="Q7762" i="18"/>
  <c r="S7762" i="18" s="1"/>
  <c r="Q7694" i="18"/>
  <c r="S7694" i="18" s="1"/>
  <c r="Q8361" i="18"/>
  <c r="S8361" i="18" s="1"/>
  <c r="Q8355" i="18"/>
  <c r="Q8343" i="18"/>
  <c r="S8343" i="18" s="1"/>
  <c r="Q8339" i="18"/>
  <c r="S8339" i="18" s="1"/>
  <c r="Q8337" i="18"/>
  <c r="Q8326" i="18"/>
  <c r="S8326" i="18" s="1"/>
  <c r="Q8321" i="18"/>
  <c r="S8321" i="18" s="1"/>
  <c r="Q8310" i="18"/>
  <c r="S8310" i="18" s="1"/>
  <c r="Q8305" i="18"/>
  <c r="S8305" i="18" s="1"/>
  <c r="Q8294" i="18"/>
  <c r="Q8270" i="18"/>
  <c r="S8270" i="18" s="1"/>
  <c r="Q8265" i="18"/>
  <c r="S8255" i="18"/>
  <c r="Q8245" i="18"/>
  <c r="S8245" i="18" s="1"/>
  <c r="Q8243" i="18"/>
  <c r="S8243" i="18" s="1"/>
  <c r="Q8206" i="18"/>
  <c r="S8206" i="18" s="1"/>
  <c r="Q8201" i="18"/>
  <c r="S8201" i="18" s="1"/>
  <c r="Q8181" i="18"/>
  <c r="Q8179" i="18"/>
  <c r="S8179" i="18" s="1"/>
  <c r="Q8098" i="18"/>
  <c r="Q8097" i="18"/>
  <c r="Q8096" i="18"/>
  <c r="S8096" i="18" s="1"/>
  <c r="Q8083" i="18"/>
  <c r="S8083" i="18" s="1"/>
  <c r="Q8017" i="18"/>
  <c r="S8017" i="18" s="1"/>
  <c r="Q8015" i="18"/>
  <c r="S8015" i="18" s="1"/>
  <c r="Q7974" i="18"/>
  <c r="Q7919" i="18"/>
  <c r="S7919" i="18" s="1"/>
  <c r="Q7900" i="18"/>
  <c r="Q7888" i="18"/>
  <c r="Q7886" i="18"/>
  <c r="S7886" i="18" s="1"/>
  <c r="Q7835" i="18"/>
  <c r="S7835" i="18" s="1"/>
  <c r="Q7820" i="18"/>
  <c r="S7820" i="18" s="1"/>
  <c r="Q7804" i="18"/>
  <c r="S7804" i="18" s="1"/>
  <c r="Q7803" i="18"/>
  <c r="Q7794" i="18"/>
  <c r="S7794" i="18" s="1"/>
  <c r="Q7782" i="18"/>
  <c r="Q7742" i="18"/>
  <c r="Q7712" i="18"/>
  <c r="S7712" i="18" s="1"/>
  <c r="Q7654" i="18"/>
  <c r="S7654" i="18" s="1"/>
  <c r="Q7611" i="18"/>
  <c r="Q7579" i="18"/>
  <c r="S7579" i="18" s="1"/>
  <c r="Q6977" i="18"/>
  <c r="Q8328" i="18"/>
  <c r="S8328" i="18" s="1"/>
  <c r="Q8312" i="18"/>
  <c r="Q8296" i="18"/>
  <c r="Q8274" i="18"/>
  <c r="S8274" i="18" s="1"/>
  <c r="Q8232" i="18"/>
  <c r="S8232" i="18" s="1"/>
  <c r="Q8210" i="18"/>
  <c r="S8210" i="18" s="1"/>
  <c r="Q8168" i="18"/>
  <c r="S8168" i="18" s="1"/>
  <c r="Q8101" i="18"/>
  <c r="Q8084" i="18"/>
  <c r="S8084" i="18" s="1"/>
  <c r="Q7918" i="18"/>
  <c r="Q7855" i="18"/>
  <c r="Q7836" i="18"/>
  <c r="S7836" i="18" s="1"/>
  <c r="Q7834" i="18"/>
  <c r="S7834" i="18" s="1"/>
  <c r="Q7818" i="18"/>
  <c r="Q7798" i="18"/>
  <c r="S7798" i="18" s="1"/>
  <c r="Q7660" i="18"/>
  <c r="Q7658" i="18"/>
  <c r="S7658" i="18" s="1"/>
  <c r="Q7446" i="18"/>
  <c r="Q7760" i="18"/>
  <c r="Q7727" i="18"/>
  <c r="S7727" i="18" s="1"/>
  <c r="Q7711" i="18"/>
  <c r="S7711" i="18" s="1"/>
  <c r="Q7628" i="18"/>
  <c r="S7628" i="18" s="1"/>
  <c r="Q7551" i="18"/>
  <c r="S7551" i="18" s="1"/>
  <c r="Q7515" i="18"/>
  <c r="Q7511" i="18"/>
  <c r="S7511" i="18" s="1"/>
  <c r="Q7493" i="18"/>
  <c r="Q7476" i="18"/>
  <c r="Q7448" i="18"/>
  <c r="S7448" i="18" s="1"/>
  <c r="Q7429" i="18"/>
  <c r="S7429" i="18" s="1"/>
  <c r="Q7416" i="18"/>
  <c r="S7416" i="18" s="1"/>
  <c r="Q7392" i="18"/>
  <c r="S7392" i="18" s="1"/>
  <c r="Q7391" i="18"/>
  <c r="Q7389" i="18"/>
  <c r="S7389" i="18" s="1"/>
  <c r="Q7359" i="18"/>
  <c r="Q7272" i="18"/>
  <c r="Q7066" i="18"/>
  <c r="Q7029" i="18"/>
  <c r="Q7016" i="18"/>
  <c r="Q6964" i="18"/>
  <c r="Q7530" i="18"/>
  <c r="Q7494" i="18"/>
  <c r="S7494" i="18" s="1"/>
  <c r="Q7206" i="18"/>
  <c r="Q7067" i="18"/>
  <c r="Q7043" i="18"/>
  <c r="Q6979" i="18"/>
  <c r="S6979" i="18" s="1"/>
  <c r="Q8018" i="18"/>
  <c r="S8018" i="18" s="1"/>
  <c r="Q7996" i="18"/>
  <c r="S7996" i="18" s="1"/>
  <c r="Q7978" i="18"/>
  <c r="Q7942" i="18"/>
  <c r="S7942" i="18" s="1"/>
  <c r="Q7926" i="18"/>
  <c r="Q7902" i="18"/>
  <c r="Q7890" i="18"/>
  <c r="S7890" i="18" s="1"/>
  <c r="Q7860" i="18"/>
  <c r="S7860" i="18" s="1"/>
  <c r="Q7858" i="18"/>
  <c r="S7858" i="18" s="1"/>
  <c r="Q7838" i="18"/>
  <c r="S7838" i="18" s="1"/>
  <c r="Q7766" i="18"/>
  <c r="Q7750" i="18"/>
  <c r="S7750" i="18" s="1"/>
  <c r="Q7730" i="18"/>
  <c r="Q7716" i="18"/>
  <c r="Q7714" i="18"/>
  <c r="S7714" i="18" s="1"/>
  <c r="Q7680" i="18"/>
  <c r="S7680" i="18" s="1"/>
  <c r="Q7630" i="18"/>
  <c r="Q7622" i="18"/>
  <c r="S7622" i="18" s="1"/>
  <c r="Q7534" i="18"/>
  <c r="Q7274" i="18"/>
  <c r="S7274" i="18" s="1"/>
  <c r="Q6879" i="18"/>
  <c r="Q8301" i="18"/>
  <c r="Q8290" i="18"/>
  <c r="S8290" i="18" s="1"/>
  <c r="Q8281" i="18"/>
  <c r="S8281" i="18" s="1"/>
  <c r="Q8279" i="18"/>
  <c r="S8279" i="18" s="1"/>
  <c r="Q8258" i="18"/>
  <c r="S8258" i="18" s="1"/>
  <c r="Q8249" i="18"/>
  <c r="Q8247" i="18"/>
  <c r="S8247" i="18" s="1"/>
  <c r="Q8226" i="18"/>
  <c r="Q8217" i="18"/>
  <c r="Q8215" i="18"/>
  <c r="S8215" i="18" s="1"/>
  <c r="Q8194" i="18"/>
  <c r="S8194" i="18" s="1"/>
  <c r="Q8185" i="18"/>
  <c r="S8185" i="18" s="1"/>
  <c r="Q8183" i="18"/>
  <c r="S8183" i="18" s="1"/>
  <c r="Q8162" i="18"/>
  <c r="Q8153" i="18"/>
  <c r="S8153" i="18" s="1"/>
  <c r="Q8151" i="18"/>
  <c r="Q8147" i="18"/>
  <c r="Q8143" i="18"/>
  <c r="S8143" i="18" s="1"/>
  <c r="Q8139" i="18"/>
  <c r="S8139" i="18" s="1"/>
  <c r="Q8135" i="18"/>
  <c r="S8135" i="18" s="1"/>
  <c r="Q8131" i="18"/>
  <c r="S8131" i="18" s="1"/>
  <c r="Q8127" i="18"/>
  <c r="Q8123" i="18"/>
  <c r="Q8119" i="18"/>
  <c r="Q8115" i="18"/>
  <c r="Q8111" i="18"/>
  <c r="S8111" i="18" s="1"/>
  <c r="Q8107" i="18"/>
  <c r="S8107" i="18" s="1"/>
  <c r="Q8103" i="18"/>
  <c r="S8103" i="18" s="1"/>
  <c r="Q8090" i="18"/>
  <c r="S8090" i="18" s="1"/>
  <c r="Q8086" i="18"/>
  <c r="Q8072" i="18"/>
  <c r="S8072" i="18" s="1"/>
  <c r="Q8071" i="18"/>
  <c r="Q8069" i="18"/>
  <c r="S8069" i="18" s="1"/>
  <c r="Q8051" i="18"/>
  <c r="S8051" i="18" s="1"/>
  <c r="Q8025" i="18"/>
  <c r="S8025" i="18" s="1"/>
  <c r="Q8023" i="18"/>
  <c r="S8023" i="18" s="1"/>
  <c r="Q8005" i="18"/>
  <c r="S8005" i="18" s="1"/>
  <c r="Q8003" i="18"/>
  <c r="S8003" i="18" s="1"/>
  <c r="Q7989" i="18"/>
  <c r="S7989" i="18" s="1"/>
  <c r="Q7984" i="18"/>
  <c r="Q7982" i="18"/>
  <c r="Q7962" i="18"/>
  <c r="S7962" i="18" s="1"/>
  <c r="Q7953" i="18"/>
  <c r="S7953" i="18" s="1"/>
  <c r="Q7951" i="18"/>
  <c r="S7951" i="18" s="1"/>
  <c r="Q7931" i="18"/>
  <c r="S7931" i="18" s="1"/>
  <c r="Q7913" i="18"/>
  <c r="Q7906" i="18"/>
  <c r="S7906" i="18" s="1"/>
  <c r="Q7896" i="18"/>
  <c r="Q7871" i="18"/>
  <c r="Q7862" i="18"/>
  <c r="S7862" i="18" s="1"/>
  <c r="Q7849" i="18"/>
  <c r="S7849" i="18" s="1"/>
  <c r="Q7840" i="18"/>
  <c r="S7840" i="18" s="1"/>
  <c r="Q7832" i="18"/>
  <c r="S7832" i="18" s="1"/>
  <c r="Q7831" i="18"/>
  <c r="Q7827" i="18"/>
  <c r="S7827" i="18" s="1"/>
  <c r="Q7822" i="18"/>
  <c r="Q7813" i="18"/>
  <c r="Q7811" i="18"/>
  <c r="S7811" i="18" s="1"/>
  <c r="Q7806" i="18"/>
  <c r="S7806" i="18" s="1"/>
  <c r="Q7786" i="18"/>
  <c r="S7786" i="18" s="1"/>
  <c r="Q7756" i="18"/>
  <c r="S7756" i="18" s="1"/>
  <c r="Q7740" i="18"/>
  <c r="Q7734" i="18"/>
  <c r="S7734" i="18" s="1"/>
  <c r="Q7723" i="18"/>
  <c r="Q7718" i="18"/>
  <c r="Q7707" i="18"/>
  <c r="S7707" i="18" s="1"/>
  <c r="Q7698" i="18"/>
  <c r="S7698" i="18" s="1"/>
  <c r="Q7689" i="18"/>
  <c r="S7689" i="18" s="1"/>
  <c r="Q7684" i="18"/>
  <c r="S7684" i="18" s="1"/>
  <c r="Q7682" i="18"/>
  <c r="Q7673" i="18"/>
  <c r="S7673" i="18" s="1"/>
  <c r="Q7666" i="18"/>
  <c r="Q7649" i="18"/>
  <c r="Q7646" i="18"/>
  <c r="S7646" i="18" s="1"/>
  <c r="Q7637" i="18"/>
  <c r="S7637" i="18" s="1"/>
  <c r="Q7604" i="18"/>
  <c r="Q7598" i="18"/>
  <c r="Q7590" i="18"/>
  <c r="Q7572" i="18"/>
  <c r="S7572" i="18" s="1"/>
  <c r="Q7547" i="18"/>
  <c r="Q7543" i="18"/>
  <c r="Q7518" i="18"/>
  <c r="S7518" i="18" s="1"/>
  <c r="Q7507" i="18"/>
  <c r="S7507" i="18" s="1"/>
  <c r="Q7505" i="18"/>
  <c r="S7505" i="18" s="1"/>
  <c r="Q7504" i="18"/>
  <c r="S7504" i="18" s="1"/>
  <c r="Q7503" i="18"/>
  <c r="Q7466" i="18"/>
  <c r="S7466" i="18" s="1"/>
  <c r="Q7459" i="18"/>
  <c r="Q7457" i="18"/>
  <c r="S7457" i="18" s="1"/>
  <c r="Q7456" i="18"/>
  <c r="S7456" i="18" s="1"/>
  <c r="Q7423" i="18"/>
  <c r="S7423" i="18" s="1"/>
  <c r="Q7379" i="18"/>
  <c r="S7379" i="18" s="1"/>
  <c r="Q7365" i="18"/>
  <c r="S7365" i="18" s="1"/>
  <c r="Q7335" i="18"/>
  <c r="Q7256" i="18"/>
  <c r="S7256" i="18" s="1"/>
  <c r="Q7240" i="18"/>
  <c r="Q7239" i="18"/>
  <c r="Q7190" i="18"/>
  <c r="S7190" i="18" s="1"/>
  <c r="Q7148" i="18"/>
  <c r="S7148" i="18" s="1"/>
  <c r="Q7100" i="18"/>
  <c r="Q6995" i="18"/>
  <c r="S6995" i="18" s="1"/>
  <c r="Q6961" i="18"/>
  <c r="Q6940" i="18"/>
  <c r="S6940" i="18" s="1"/>
  <c r="Q6922" i="18"/>
  <c r="Q6917" i="18"/>
  <c r="Q6913" i="18"/>
  <c r="Q6885" i="18"/>
  <c r="Q8303" i="18"/>
  <c r="S8303" i="18" s="1"/>
  <c r="Q8292" i="18"/>
  <c r="S8292" i="18" s="1"/>
  <c r="Q8285" i="18"/>
  <c r="Q8283" i="18"/>
  <c r="S8283" i="18" s="1"/>
  <c r="Q8262" i="18"/>
  <c r="Q8253" i="18"/>
  <c r="Q8251" i="18"/>
  <c r="S8251" i="18" s="1"/>
  <c r="Q8230" i="18"/>
  <c r="S8230" i="18" s="1"/>
  <c r="Q8221" i="18"/>
  <c r="S8221" i="18" s="1"/>
  <c r="Q8219" i="18"/>
  <c r="S8219" i="18" s="1"/>
  <c r="Q8198" i="18"/>
  <c r="Q8189" i="18"/>
  <c r="S8189" i="18" s="1"/>
  <c r="Q8187" i="18"/>
  <c r="Q8166" i="18"/>
  <c r="Q8157" i="18"/>
  <c r="S8157" i="18" s="1"/>
  <c r="Q8155" i="18"/>
  <c r="S8155" i="18" s="1"/>
  <c r="Q8093" i="18"/>
  <c r="S8093" i="18" s="1"/>
  <c r="Q8073" i="18"/>
  <c r="S8073" i="18" s="1"/>
  <c r="Q8066" i="18"/>
  <c r="Q8052" i="18"/>
  <c r="S8052" i="18" s="1"/>
  <c r="Q8042" i="18"/>
  <c r="Q8031" i="18"/>
  <c r="Q8029" i="18"/>
  <c r="S8029" i="18" s="1"/>
  <c r="Q8027" i="18"/>
  <c r="S8027" i="18" s="1"/>
  <c r="Q8008" i="18"/>
  <c r="S8008" i="18" s="1"/>
  <c r="Q8007" i="18"/>
  <c r="S8007" i="18" s="1"/>
  <c r="Q7998" i="18"/>
  <c r="Q7991" i="18"/>
  <c r="S7991" i="18" s="1"/>
  <c r="Q7986" i="18"/>
  <c r="Q7968" i="18"/>
  <c r="Q7967" i="18"/>
  <c r="S7967" i="18" s="1"/>
  <c r="Q7964" i="18"/>
  <c r="S7964" i="18" s="1"/>
  <c r="Q7956" i="18"/>
  <c r="S7956" i="18" s="1"/>
  <c r="Q7955" i="18"/>
  <c r="S7955" i="18" s="1"/>
  <c r="Q7946" i="18"/>
  <c r="Q7915" i="18"/>
  <c r="S7915" i="18" s="1"/>
  <c r="Q7910" i="18"/>
  <c r="Q7894" i="18"/>
  <c r="Q7877" i="18"/>
  <c r="S7877" i="18" s="1"/>
  <c r="Q7875" i="18"/>
  <c r="S7875" i="18" s="1"/>
  <c r="Q7866" i="18"/>
  <c r="S7866" i="18" s="1"/>
  <c r="Q7852" i="18"/>
  <c r="S7852" i="18" s="1"/>
  <c r="Q7851" i="18"/>
  <c r="Q7846" i="18"/>
  <c r="S7846" i="18" s="1"/>
  <c r="Q7842" i="18"/>
  <c r="Q7833" i="18"/>
  <c r="Q7816" i="18"/>
  <c r="S7816" i="18" s="1"/>
  <c r="Q7815" i="18"/>
  <c r="S7815" i="18" s="1"/>
  <c r="Q7808" i="18"/>
  <c r="S7808" i="18" s="1"/>
  <c r="Q7791" i="18"/>
  <c r="S7791" i="18" s="1"/>
  <c r="Q7775" i="18"/>
  <c r="Q7770" i="18"/>
  <c r="S7770" i="18" s="1"/>
  <c r="Q7754" i="18"/>
  <c r="Q7738" i="18"/>
  <c r="Q7724" i="18"/>
  <c r="S7724" i="18" s="1"/>
  <c r="Q7708" i="18"/>
  <c r="S7708" i="18" s="1"/>
  <c r="Q7702" i="18"/>
  <c r="S7702" i="18" s="1"/>
  <c r="Q7691" i="18"/>
  <c r="S7691" i="18" s="1"/>
  <c r="Q7686" i="18"/>
  <c r="Q7675" i="18"/>
  <c r="S7675" i="18" s="1"/>
  <c r="Q7670" i="18"/>
  <c r="Q7652" i="18"/>
  <c r="Q7641" i="18"/>
  <c r="S7641" i="18" s="1"/>
  <c r="Q7638" i="18"/>
  <c r="S7638" i="18" s="1"/>
  <c r="Q7605" i="18"/>
  <c r="Q7573" i="18"/>
  <c r="S7573" i="18" s="1"/>
  <c r="Q7566" i="18"/>
  <c r="Q7490" i="18"/>
  <c r="S7490" i="18" s="1"/>
  <c r="Q7445" i="18"/>
  <c r="Q7424" i="18"/>
  <c r="Q7413" i="18"/>
  <c r="S7413" i="18" s="1"/>
  <c r="Q7380" i="18"/>
  <c r="S7380" i="18" s="1"/>
  <c r="Q7354" i="18"/>
  <c r="S7354" i="18" s="1"/>
  <c r="Q7336" i="18"/>
  <c r="S7336" i="18" s="1"/>
  <c r="Q7334" i="18"/>
  <c r="Q7151" i="18"/>
  <c r="Q7149" i="18"/>
  <c r="S7149" i="18" s="1"/>
  <c r="Q7103" i="18"/>
  <c r="Q7101" i="18"/>
  <c r="S7101" i="18" s="1"/>
  <c r="Q7099" i="18"/>
  <c r="Q6976" i="18"/>
  <c r="S6976" i="18" s="1"/>
  <c r="Q6939" i="18"/>
  <c r="S6939" i="18" s="1"/>
  <c r="Q6588" i="18"/>
  <c r="Q6951" i="18"/>
  <c r="S6951" i="18" s="1"/>
  <c r="Q6927" i="18"/>
  <c r="Q7430" i="18"/>
  <c r="Q7409" i="18"/>
  <c r="S7409" i="18" s="1"/>
  <c r="Q7396" i="18"/>
  <c r="S7396" i="18" s="1"/>
  <c r="Q7395" i="18"/>
  <c r="S7395" i="18" s="1"/>
  <c r="Q7393" i="18"/>
  <c r="S7393" i="18" s="1"/>
  <c r="Q7328" i="18"/>
  <c r="Q7327" i="18"/>
  <c r="S7327" i="18" s="1"/>
  <c r="Q7325" i="18"/>
  <c r="Q7310" i="18"/>
  <c r="Q7304" i="18"/>
  <c r="S7304" i="18" s="1"/>
  <c r="Q7303" i="18"/>
  <c r="S7303" i="18" s="1"/>
  <c r="Q7285" i="18"/>
  <c r="S7285" i="18" s="1"/>
  <c r="Q7231" i="18"/>
  <c r="S7231" i="18" s="1"/>
  <c r="Q7218" i="18"/>
  <c r="Q7181" i="18"/>
  <c r="S7181" i="18" s="1"/>
  <c r="Q7180" i="18"/>
  <c r="Q7126" i="18"/>
  <c r="Q7117" i="18"/>
  <c r="Q7116" i="18"/>
  <c r="S7116" i="18" s="1"/>
  <c r="Q6944" i="18"/>
  <c r="S6944" i="18" s="1"/>
  <c r="Q7348" i="18"/>
  <c r="S7348" i="18" s="1"/>
  <c r="Q7347" i="18"/>
  <c r="Q7345" i="18"/>
  <c r="S7345" i="18" s="1"/>
  <c r="Q7344" i="18"/>
  <c r="Q7343" i="18"/>
  <c r="Q7332" i="18"/>
  <c r="S7332" i="18" s="1"/>
  <c r="Q7331" i="18"/>
  <c r="S7331" i="18" s="1"/>
  <c r="Q7329" i="18"/>
  <c r="S7329" i="18" s="1"/>
  <c r="Q7266" i="18"/>
  <c r="Q7253" i="18"/>
  <c r="Q7232" i="18"/>
  <c r="S7232" i="18" s="1"/>
  <c r="Q7221" i="18"/>
  <c r="Q7174" i="18"/>
  <c r="Q7077" i="18"/>
  <c r="Q7062" i="18"/>
  <c r="Q7022" i="18"/>
  <c r="Q6990" i="18"/>
  <c r="S6990" i="18" s="1"/>
  <c r="Q6987" i="18"/>
  <c r="Q6958" i="18"/>
  <c r="S6958" i="18" s="1"/>
  <c r="Q6931" i="18"/>
  <c r="Q7455" i="18"/>
  <c r="Q7442" i="18"/>
  <c r="S7442" i="18" s="1"/>
  <c r="Q7434" i="18"/>
  <c r="S7434" i="18" s="1"/>
  <c r="Q7412" i="18"/>
  <c r="Q7376" i="18"/>
  <c r="S7376" i="18" s="1"/>
  <c r="Q7356" i="18"/>
  <c r="Q7355" i="18"/>
  <c r="S7355" i="18" s="1"/>
  <c r="Q7352" i="18"/>
  <c r="Q7351" i="18"/>
  <c r="Q7349" i="18"/>
  <c r="Q7288" i="18"/>
  <c r="S7288" i="18" s="1"/>
  <c r="Q7255" i="18"/>
  <c r="S7255" i="18" s="1"/>
  <c r="Q7236" i="18"/>
  <c r="S7236" i="18" s="1"/>
  <c r="Q7235" i="18"/>
  <c r="Q7233" i="18"/>
  <c r="S7233" i="18" s="1"/>
  <c r="Q7223" i="18"/>
  <c r="Q7204" i="18"/>
  <c r="Q7188" i="18"/>
  <c r="S7188" i="18" s="1"/>
  <c r="Q7122" i="18"/>
  <c r="S7122" i="18" s="1"/>
  <c r="Q7040" i="18"/>
  <c r="Q7010" i="18"/>
  <c r="Q6993" i="18"/>
  <c r="Q6992" i="18"/>
  <c r="S6992" i="18" s="1"/>
  <c r="Q6874" i="18"/>
  <c r="Q6589" i="18"/>
  <c r="Q6919" i="18"/>
  <c r="S6919" i="18" s="1"/>
  <c r="Q6907" i="18"/>
  <c r="Q6899" i="18"/>
  <c r="Q6895" i="18"/>
  <c r="Q7589" i="18"/>
  <c r="Q7582" i="18"/>
  <c r="S7582" i="18" s="1"/>
  <c r="Q7558" i="18"/>
  <c r="Q7548" i="18"/>
  <c r="Q7527" i="18"/>
  <c r="S7527" i="18" s="1"/>
  <c r="Q7508" i="18"/>
  <c r="S7508" i="18" s="1"/>
  <c r="Q7498" i="18"/>
  <c r="S7498" i="18" s="1"/>
  <c r="Q7491" i="18"/>
  <c r="S7491" i="18" s="1"/>
  <c r="Q7489" i="18"/>
  <c r="Q7462" i="18"/>
  <c r="S7462" i="18" s="1"/>
  <c r="Q7444" i="18"/>
  <c r="Q7443" i="18"/>
  <c r="Q7441" i="18"/>
  <c r="S7441" i="18" s="1"/>
  <c r="Q7440" i="18"/>
  <c r="S7440" i="18" s="1"/>
  <c r="Q7439" i="18"/>
  <c r="S7439" i="18" s="1"/>
  <c r="Q7404" i="18"/>
  <c r="S7404" i="18" s="1"/>
  <c r="Q7403" i="18"/>
  <c r="Q7398" i="18"/>
  <c r="S7398" i="18" s="1"/>
  <c r="Q7372" i="18"/>
  <c r="Q7371" i="18"/>
  <c r="Q7366" i="18"/>
  <c r="S7366" i="18" s="1"/>
  <c r="Q7287" i="18"/>
  <c r="S7287" i="18" s="1"/>
  <c r="Q7268" i="18"/>
  <c r="S7268" i="18" s="1"/>
  <c r="Q7267" i="18"/>
  <c r="S7267" i="18" s="1"/>
  <c r="Q7265" i="18"/>
  <c r="Q7250" i="18"/>
  <c r="S7250" i="18" s="1"/>
  <c r="Q7242" i="18"/>
  <c r="Q7228" i="18"/>
  <c r="Q7110" i="18"/>
  <c r="S7110" i="18" s="1"/>
  <c r="Q7061" i="18"/>
  <c r="Q7045" i="18"/>
  <c r="Q7037" i="18"/>
  <c r="Q7031" i="18"/>
  <c r="Q6957" i="18"/>
  <c r="S6957" i="18" s="1"/>
  <c r="Q6955" i="18"/>
  <c r="Q6869" i="18"/>
  <c r="Q6858" i="18"/>
  <c r="Q6847" i="18"/>
  <c r="Q4997" i="18"/>
  <c r="Q7172" i="18"/>
  <c r="S7172" i="18" s="1"/>
  <c r="Q7156" i="18"/>
  <c r="Q7140" i="18"/>
  <c r="S7140" i="18" s="1"/>
  <c r="Q7124" i="18"/>
  <c r="Q7108" i="18"/>
  <c r="Q7094" i="18"/>
  <c r="Q7087" i="18"/>
  <c r="Q7082" i="18"/>
  <c r="Q7072" i="18"/>
  <c r="Q7063" i="18"/>
  <c r="Q7050" i="18"/>
  <c r="Q7047" i="18"/>
  <c r="Q7018" i="18"/>
  <c r="Q7011" i="18"/>
  <c r="Q7007" i="18"/>
  <c r="Q6984" i="18"/>
  <c r="S6984" i="18" s="1"/>
  <c r="Q6959" i="18"/>
  <c r="S6959" i="18" s="1"/>
  <c r="Q6935" i="18"/>
  <c r="Q6915" i="18"/>
  <c r="S6915" i="18" s="1"/>
  <c r="Q6911" i="18"/>
  <c r="Q6886" i="18"/>
  <c r="Q6870" i="18"/>
  <c r="Q6854" i="18"/>
  <c r="Q6838" i="18"/>
  <c r="Q6790" i="18"/>
  <c r="Q4343" i="18"/>
  <c r="Q7284" i="18"/>
  <c r="S7284" i="18" s="1"/>
  <c r="Q7283" i="18"/>
  <c r="Q7281" i="18"/>
  <c r="S7281" i="18" s="1"/>
  <c r="Q7280" i="18"/>
  <c r="S7280" i="18" s="1"/>
  <c r="Q7279" i="18"/>
  <c r="S7279" i="18" s="1"/>
  <c r="Q7252" i="18"/>
  <c r="S7252" i="18" s="1"/>
  <c r="Q7251" i="18"/>
  <c r="S7251" i="18" s="1"/>
  <c r="Q7249" i="18"/>
  <c r="S7249" i="18" s="1"/>
  <c r="Q7248" i="18"/>
  <c r="S7248" i="18" s="1"/>
  <c r="Q7247" i="18"/>
  <c r="Q7220" i="18"/>
  <c r="S7220" i="18" s="1"/>
  <c r="Q7219" i="18"/>
  <c r="S7219" i="18" s="1"/>
  <c r="Q7217" i="18"/>
  <c r="S7217" i="18" s="1"/>
  <c r="Q7216" i="18"/>
  <c r="S7216" i="18" s="1"/>
  <c r="Q7215" i="18"/>
  <c r="S7215" i="18" s="1"/>
  <c r="Q7212" i="18"/>
  <c r="Q7211" i="18"/>
  <c r="S7211" i="18" s="1"/>
  <c r="Q7083" i="18"/>
  <c r="Q7079" i="18"/>
  <c r="Q7075" i="18"/>
  <c r="Q7057" i="18"/>
  <c r="Q7056" i="18"/>
  <c r="Q7051" i="18"/>
  <c r="Q7025" i="18"/>
  <c r="Q7024" i="18"/>
  <c r="Q7019" i="18"/>
  <c r="Q6989" i="18"/>
  <c r="Q6954" i="18"/>
  <c r="S6954" i="18" s="1"/>
  <c r="Q6949" i="18"/>
  <c r="S6949" i="18" s="1"/>
  <c r="Q6945" i="18"/>
  <c r="S6945" i="18" s="1"/>
  <c r="Q6887" i="18"/>
  <c r="Q6871" i="18"/>
  <c r="Q6855" i="18"/>
  <c r="Q6839" i="18"/>
  <c r="Q6833" i="18"/>
  <c r="Q6585" i="18"/>
  <c r="S6585" i="18" s="1"/>
  <c r="Q6780" i="18"/>
  <c r="Q6456" i="18"/>
  <c r="Q6432" i="18"/>
  <c r="S6432" i="18" s="1"/>
  <c r="Q6312" i="18"/>
  <c r="Q5827" i="18"/>
  <c r="Q6808" i="18"/>
  <c r="Q6727" i="18"/>
  <c r="S6727" i="18" s="1"/>
  <c r="Q6719" i="18"/>
  <c r="Q6532" i="18"/>
  <c r="S6532" i="18" s="1"/>
  <c r="Q6231" i="18"/>
  <c r="S6231" i="18" s="1"/>
  <c r="Q6223" i="18"/>
  <c r="S6223" i="18" s="1"/>
  <c r="Q6749" i="18"/>
  <c r="Q6321" i="18"/>
  <c r="S6321" i="18" s="1"/>
  <c r="Q6771" i="18"/>
  <c r="Q6763" i="18"/>
  <c r="Q6748" i="18"/>
  <c r="S6748" i="18" s="1"/>
  <c r="Q6773" i="18"/>
  <c r="S6773" i="18" s="1"/>
  <c r="Q6757" i="18"/>
  <c r="S6757" i="18" s="1"/>
  <c r="Q6734" i="18"/>
  <c r="S6734" i="18" s="1"/>
  <c r="Q6688" i="18"/>
  <c r="Q6657" i="18"/>
  <c r="S6657" i="18" s="1"/>
  <c r="Q6649" i="18"/>
  <c r="Q6542" i="18"/>
  <c r="S6542" i="18" s="1"/>
  <c r="Q6428" i="18"/>
  <c r="S6428" i="18" s="1"/>
  <c r="Q6385" i="18"/>
  <c r="S6385" i="18" s="1"/>
  <c r="Q6311" i="18"/>
  <c r="S6311" i="18" s="1"/>
  <c r="Q6282" i="18"/>
  <c r="S6282" i="18" s="1"/>
  <c r="Q6251" i="18"/>
  <c r="Q6241" i="18"/>
  <c r="S6241" i="18" s="1"/>
  <c r="Q5105" i="18"/>
  <c r="Q5081" i="18"/>
  <c r="Q5073" i="18"/>
  <c r="Q5057" i="18"/>
  <c r="Q5049" i="18"/>
  <c r="Q5041" i="18"/>
  <c r="Q5025" i="18"/>
  <c r="Q4985" i="18"/>
  <c r="Q4777" i="18"/>
  <c r="Q4769" i="18"/>
  <c r="Q6584" i="18"/>
  <c r="S6584" i="18" s="1"/>
  <c r="Q6573" i="18"/>
  <c r="S6573" i="18" s="1"/>
  <c r="Q6519" i="18"/>
  <c r="Q6318" i="18"/>
  <c r="S6318" i="18" s="1"/>
  <c r="Q6267" i="18"/>
  <c r="Q6218" i="18"/>
  <c r="Q6018" i="18"/>
  <c r="Q6010" i="18"/>
  <c r="Q5986" i="18"/>
  <c r="Q5874" i="18"/>
  <c r="Q5866" i="18"/>
  <c r="Q5658" i="18"/>
  <c r="Q5170" i="18"/>
  <c r="Q4946" i="18"/>
  <c r="Q6669" i="18"/>
  <c r="Q6670" i="18"/>
  <c r="S6670" i="18" s="1"/>
  <c r="Q6545" i="18"/>
  <c r="S6545" i="18" s="1"/>
  <c r="Q6388" i="18"/>
  <c r="S6388" i="18" s="1"/>
  <c r="Q6380" i="18"/>
  <c r="S6380" i="18" s="1"/>
  <c r="Q6817" i="18"/>
  <c r="Q6798" i="18"/>
  <c r="Q6740" i="18"/>
  <c r="S6740" i="18" s="1"/>
  <c r="Q6820" i="18"/>
  <c r="Q6744" i="18"/>
  <c r="S6744" i="18" s="1"/>
  <c r="Q6760" i="18"/>
  <c r="Q6821" i="18"/>
  <c r="Q6804" i="18"/>
  <c r="Q6802" i="18"/>
  <c r="Q6794" i="18"/>
  <c r="Q6745" i="18"/>
  <c r="S6745" i="18" s="1"/>
  <c r="Q6768" i="18"/>
  <c r="Q6819" i="18"/>
  <c r="Q6835" i="18"/>
  <c r="Q6770" i="18"/>
  <c r="S6770" i="18" s="1"/>
  <c r="Q6726" i="18"/>
  <c r="S6726" i="18" s="1"/>
  <c r="Q6718" i="18"/>
  <c r="S6718" i="18" s="1"/>
  <c r="Q6826" i="18"/>
  <c r="Q6801" i="18"/>
  <c r="Q6797" i="18"/>
  <c r="Q6777" i="18"/>
  <c r="Q6762" i="18"/>
  <c r="Q6730" i="18"/>
  <c r="S6730" i="18" s="1"/>
  <c r="Q6722" i="18"/>
  <c r="S6722" i="18" s="1"/>
  <c r="Q6642" i="18"/>
  <c r="S6642" i="18" s="1"/>
  <c r="Q6431" i="18"/>
  <c r="Q6421" i="18"/>
  <c r="Q6405" i="18"/>
  <c r="Q6257" i="18"/>
  <c r="S6257" i="18" s="1"/>
  <c r="Q6239" i="18"/>
  <c r="S6239" i="18" s="1"/>
  <c r="Q6222" i="18"/>
  <c r="S6222" i="18" s="1"/>
  <c r="Q5117" i="18"/>
  <c r="Q4855" i="18"/>
  <c r="Q4813" i="18"/>
  <c r="Q6832" i="18"/>
  <c r="Q6789" i="18"/>
  <c r="Q6788" i="18"/>
  <c r="Q6765" i="18"/>
  <c r="S6765" i="18" s="1"/>
  <c r="Q6755" i="18"/>
  <c r="S6755" i="18" s="1"/>
  <c r="Q6752" i="18"/>
  <c r="S6752" i="18" s="1"/>
  <c r="Q6737" i="18"/>
  <c r="S6737" i="18" s="1"/>
  <c r="Q6725" i="18"/>
  <c r="Q6717" i="18"/>
  <c r="Q6709" i="18"/>
  <c r="Q6681" i="18"/>
  <c r="S6681" i="18" s="1"/>
  <c r="Q6662" i="18"/>
  <c r="S6662" i="18" s="1"/>
  <c r="Q6661" i="18"/>
  <c r="S6661" i="18" s="1"/>
  <c r="Q6645" i="18"/>
  <c r="Q6635" i="18"/>
  <c r="S6635" i="18" s="1"/>
  <c r="Q6517" i="18"/>
  <c r="Q6508" i="18"/>
  <c r="S6508" i="18" s="1"/>
  <c r="Q6455" i="18"/>
  <c r="Q6379" i="18"/>
  <c r="S6379" i="18" s="1"/>
  <c r="Q6369" i="18"/>
  <c r="S6369" i="18" s="1"/>
  <c r="Q6097" i="18"/>
  <c r="Q5817" i="18"/>
  <c r="Q5456" i="18"/>
  <c r="Q5408" i="18"/>
  <c r="Q5392" i="18"/>
  <c r="Q6394" i="18"/>
  <c r="Q6224" i="18"/>
  <c r="Q6809" i="18"/>
  <c r="Q6805" i="18"/>
  <c r="Q6792" i="18"/>
  <c r="Q6638" i="18"/>
  <c r="S6638" i="18" s="1"/>
  <c r="Q6547" i="18"/>
  <c r="Q6537" i="18"/>
  <c r="S6537" i="18" s="1"/>
  <c r="Q6534" i="18"/>
  <c r="Q6501" i="18"/>
  <c r="S6501" i="18" s="1"/>
  <c r="Q6476" i="18"/>
  <c r="S6476" i="18" s="1"/>
  <c r="Q6401" i="18"/>
  <c r="S6401" i="18" s="1"/>
  <c r="Q6400" i="18"/>
  <c r="S6400" i="18" s="1"/>
  <c r="Q6399" i="18"/>
  <c r="S6399" i="18" s="1"/>
  <c r="Q6343" i="18"/>
  <c r="S6343" i="18" s="1"/>
  <c r="Q6335" i="18"/>
  <c r="S6335" i="18" s="1"/>
  <c r="Q6316" i="18"/>
  <c r="Q6314" i="18"/>
  <c r="S6314" i="18" s="1"/>
  <c r="Q6308" i="18"/>
  <c r="S6308" i="18" s="1"/>
  <c r="Q6237" i="18"/>
  <c r="S6237" i="18" s="1"/>
  <c r="Q6235" i="18"/>
  <c r="S6235" i="18" s="1"/>
  <c r="Q6228" i="18"/>
  <c r="S6228" i="18" s="1"/>
  <c r="Q6180" i="18"/>
  <c r="Q6172" i="18"/>
  <c r="Q6132" i="18"/>
  <c r="Q5524" i="18"/>
  <c r="Q5435" i="18"/>
  <c r="Q6822" i="18"/>
  <c r="Q6810" i="18"/>
  <c r="Q6806" i="18"/>
  <c r="Q6803" i="18"/>
  <c r="Q6800" i="18"/>
  <c r="Q6799" i="18"/>
  <c r="Q6796" i="18"/>
  <c r="Q6781" i="18"/>
  <c r="Q6776" i="18"/>
  <c r="Q6761" i="18"/>
  <c r="S6761" i="18" s="1"/>
  <c r="Q6729" i="18"/>
  <c r="S6729" i="18" s="1"/>
  <c r="Q6721" i="18"/>
  <c r="S6721" i="18" s="1"/>
  <c r="Q6713" i="18"/>
  <c r="Q6697" i="18"/>
  <c r="Q6685" i="18"/>
  <c r="S6685" i="18" s="1"/>
  <c r="Q6653" i="18"/>
  <c r="S6653" i="18" s="1"/>
  <c r="Q6449" i="18"/>
  <c r="S6449" i="18" s="1"/>
  <c r="Q6420" i="18"/>
  <c r="Q6375" i="18"/>
  <c r="S6375" i="18" s="1"/>
  <c r="Q6344" i="18"/>
  <c r="Q6309" i="18"/>
  <c r="S6309" i="18" s="1"/>
  <c r="Q6229" i="18"/>
  <c r="Q5458" i="18"/>
  <c r="Q6680" i="18"/>
  <c r="S6680" i="18" s="1"/>
  <c r="Q6557" i="18"/>
  <c r="S6557" i="18" s="1"/>
  <c r="Q6462" i="18"/>
  <c r="S6462" i="18" s="1"/>
  <c r="Q6326" i="18"/>
  <c r="S6326" i="18" s="1"/>
  <c r="Q6830" i="18"/>
  <c r="Q6811" i="18"/>
  <c r="Q6779" i="18"/>
  <c r="Q6778" i="18"/>
  <c r="Q6756" i="18"/>
  <c r="S6756" i="18" s="1"/>
  <c r="Q6728" i="18"/>
  <c r="S6728" i="18" s="1"/>
  <c r="Q6724" i="18"/>
  <c r="S6724" i="18" s="1"/>
  <c r="Q6720" i="18"/>
  <c r="S6720" i="18" s="1"/>
  <c r="Q6605" i="18"/>
  <c r="S6605" i="18" s="1"/>
  <c r="Q6604" i="18"/>
  <c r="S6604" i="18" s="1"/>
  <c r="Q6578" i="18"/>
  <c r="Q6558" i="18"/>
  <c r="S6558" i="18" s="1"/>
  <c r="Q6485" i="18"/>
  <c r="S6485" i="18" s="1"/>
  <c r="Q6474" i="18"/>
  <c r="S6474" i="18" s="1"/>
  <c r="Q6381" i="18"/>
  <c r="S6381" i="18" s="1"/>
  <c r="Q6373" i="18"/>
  <c r="S6373" i="18" s="1"/>
  <c r="Q6361" i="18"/>
  <c r="Q6345" i="18"/>
  <c r="S6345" i="18" s="1"/>
  <c r="Q6295" i="18"/>
  <c r="Q6294" i="18"/>
  <c r="Q5705" i="18"/>
  <c r="Q6815" i="18"/>
  <c r="Q6554" i="18"/>
  <c r="S6554" i="18" s="1"/>
  <c r="Q5688" i="18"/>
  <c r="Q6732" i="18"/>
  <c r="S6732" i="18" s="1"/>
  <c r="Q6692" i="18"/>
  <c r="S6692" i="18" s="1"/>
  <c r="Q6641" i="18"/>
  <c r="Q6437" i="18"/>
  <c r="S6437" i="18" s="1"/>
  <c r="Q5760" i="18"/>
  <c r="Q6736" i="18"/>
  <c r="S6736" i="18" s="1"/>
  <c r="Q6549" i="18"/>
  <c r="S6549" i="18" s="1"/>
  <c r="Q6261" i="18"/>
  <c r="S6261" i="18" s="1"/>
  <c r="Q6254" i="18"/>
  <c r="S6254" i="18" s="1"/>
  <c r="Q5805" i="18"/>
  <c r="Q5789" i="18"/>
  <c r="Q5773" i="18"/>
  <c r="Q5757" i="18"/>
  <c r="Q4978" i="18"/>
  <c r="Q4778" i="18"/>
  <c r="Q6293" i="18"/>
  <c r="S6293" i="18" s="1"/>
  <c r="Q6227" i="18"/>
  <c r="Q6831" i="18"/>
  <c r="Q6818" i="18"/>
  <c r="Q6753" i="18"/>
  <c r="S6753" i="18" s="1"/>
  <c r="Q6751" i="18"/>
  <c r="S6751" i="18" s="1"/>
  <c r="Q6750" i="18"/>
  <c r="S6750" i="18" s="1"/>
  <c r="Q6747" i="18"/>
  <c r="S6747" i="18" s="1"/>
  <c r="Q6746" i="18"/>
  <c r="S6746" i="18" s="1"/>
  <c r="Q6741" i="18"/>
  <c r="Q6705" i="18"/>
  <c r="S6705" i="18" s="1"/>
  <c r="Q6696" i="18"/>
  <c r="S6696" i="18" s="1"/>
  <c r="Q6673" i="18"/>
  <c r="S6673" i="18" s="1"/>
  <c r="Q6672" i="18"/>
  <c r="S6672" i="18" s="1"/>
  <c r="Q6660" i="18"/>
  <c r="S6660" i="18" s="1"/>
  <c r="Q6656" i="18"/>
  <c r="S6656" i="18" s="1"/>
  <c r="Q6652" i="18"/>
  <c r="S6652" i="18" s="1"/>
  <c r="Q6648" i="18"/>
  <c r="Q6644" i="18"/>
  <c r="S6644" i="18" s="1"/>
  <c r="Q6601" i="18"/>
  <c r="S6601" i="18" s="1"/>
  <c r="Q6538" i="18"/>
  <c r="S6538" i="18" s="1"/>
  <c r="Q6521" i="18"/>
  <c r="S6521" i="18" s="1"/>
  <c r="Q6500" i="18"/>
  <c r="S6500" i="18" s="1"/>
  <c r="Q6469" i="18"/>
  <c r="S6469" i="18" s="1"/>
  <c r="Q6433" i="18"/>
  <c r="S6433" i="18" s="1"/>
  <c r="Q6415" i="18"/>
  <c r="Q6406" i="18"/>
  <c r="S6406" i="18" s="1"/>
  <c r="Q6382" i="18"/>
  <c r="S6382" i="18" s="1"/>
  <c r="Q6376" i="18"/>
  <c r="S6376" i="18" s="1"/>
  <c r="Q6362" i="18"/>
  <c r="S6362" i="18" s="1"/>
  <c r="Q6340" i="18"/>
  <c r="S6340" i="18" s="1"/>
  <c r="Q6313" i="18"/>
  <c r="S6313" i="18" s="1"/>
  <c r="Q6263" i="18"/>
  <c r="S6263" i="18" s="1"/>
  <c r="Q6207" i="18"/>
  <c r="Q5149" i="18"/>
  <c r="Q5141" i="18"/>
  <c r="Q5133" i="18"/>
  <c r="Q5125" i="18"/>
  <c r="Q4977" i="18"/>
  <c r="Q4955" i="18"/>
  <c r="Q4809" i="18"/>
  <c r="Q4683" i="18"/>
  <c r="Q6502" i="18"/>
  <c r="S6502" i="18" s="1"/>
  <c r="Q6446" i="18"/>
  <c r="Q6827" i="18"/>
  <c r="Q6814" i="18"/>
  <c r="Q6754" i="18"/>
  <c r="S6754" i="18" s="1"/>
  <c r="Q6689" i="18"/>
  <c r="S6689" i="18" s="1"/>
  <c r="Q6637" i="18"/>
  <c r="S6637" i="18" s="1"/>
  <c r="Q6629" i="18"/>
  <c r="Q6621" i="18"/>
  <c r="S6621" i="18" s="1"/>
  <c r="Q6613" i="18"/>
  <c r="S6613" i="18" s="1"/>
  <c r="Q6602" i="18"/>
  <c r="S6602" i="18" s="1"/>
  <c r="Q6581" i="18"/>
  <c r="S6581" i="18" s="1"/>
  <c r="Q6580" i="18"/>
  <c r="S6580" i="18" s="1"/>
  <c r="Q6544" i="18"/>
  <c r="S6544" i="18" s="1"/>
  <c r="Q6513" i="18"/>
  <c r="S6513" i="18" s="1"/>
  <c r="Q6510" i="18"/>
  <c r="Q6422" i="18"/>
  <c r="S6422" i="18" s="1"/>
  <c r="Q6416" i="18"/>
  <c r="S6416" i="18" s="1"/>
  <c r="Q6387" i="18"/>
  <c r="S6387" i="18" s="1"/>
  <c r="Q6377" i="18"/>
  <c r="S6377" i="18" s="1"/>
  <c r="Q6353" i="18"/>
  <c r="S6353" i="18" s="1"/>
  <c r="Q6350" i="18"/>
  <c r="S6350" i="18" s="1"/>
  <c r="Q6341" i="18"/>
  <c r="S6341" i="18" s="1"/>
  <c r="Q6333" i="18"/>
  <c r="Q6291" i="18"/>
  <c r="S6291" i="18" s="1"/>
  <c r="Q6283" i="18"/>
  <c r="S6283" i="18" s="1"/>
  <c r="Q6236" i="18"/>
  <c r="S6236" i="18" s="1"/>
  <c r="Q6225" i="18"/>
  <c r="Q5013" i="18"/>
  <c r="Q5005" i="18"/>
  <c r="Q6706" i="18"/>
  <c r="Q6693" i="18"/>
  <c r="Q6677" i="18"/>
  <c r="S6677" i="18" s="1"/>
  <c r="Q6667" i="18"/>
  <c r="S6667" i="18" s="1"/>
  <c r="Q6609" i="18"/>
  <c r="S6609" i="18" s="1"/>
  <c r="Q6599" i="18"/>
  <c r="S6599" i="18" s="1"/>
  <c r="Q6574" i="18"/>
  <c r="S6574" i="18" s="1"/>
  <c r="Q6550" i="18"/>
  <c r="S6550" i="18" s="1"/>
  <c r="Q6533" i="18"/>
  <c r="S6533" i="18" s="1"/>
  <c r="Q6515" i="18"/>
  <c r="Q6491" i="18"/>
  <c r="S6491" i="18" s="1"/>
  <c r="Q6434" i="18"/>
  <c r="S6434" i="18" s="1"/>
  <c r="Q6392" i="18"/>
  <c r="S6392" i="18" s="1"/>
  <c r="Q6368" i="18"/>
  <c r="S6368" i="18" s="1"/>
  <c r="Q6332" i="18"/>
  <c r="S6332" i="18" s="1"/>
  <c r="Q6297" i="18"/>
  <c r="S6297" i="18" s="1"/>
  <c r="Q6277" i="18"/>
  <c r="S6277" i="18" s="1"/>
  <c r="Q6275" i="18"/>
  <c r="Q6206" i="18"/>
  <c r="Q5756" i="18"/>
  <c r="Q5716" i="18"/>
  <c r="Q5700" i="18"/>
  <c r="Q5154" i="18"/>
  <c r="Q5113" i="18"/>
  <c r="Q6715" i="18"/>
  <c r="S6715" i="18" s="1"/>
  <c r="Q6714" i="18"/>
  <c r="Q6710" i="18"/>
  <c r="S6710" i="18" s="1"/>
  <c r="Q6475" i="18"/>
  <c r="S6475" i="18" s="1"/>
  <c r="Q6460" i="18"/>
  <c r="S6460" i="18" s="1"/>
  <c r="Q6459" i="18"/>
  <c r="S6459" i="18" s="1"/>
  <c r="Q6444" i="18"/>
  <c r="S6444" i="18" s="1"/>
  <c r="Q6427" i="18"/>
  <c r="S6427" i="18" s="1"/>
  <c r="Q6417" i="18"/>
  <c r="S6417" i="18" s="1"/>
  <c r="Q6410" i="18"/>
  <c r="Q6372" i="18"/>
  <c r="S6372" i="18" s="1"/>
  <c r="Q6371" i="18"/>
  <c r="S6371" i="18" s="1"/>
  <c r="Q6360" i="18"/>
  <c r="S6360" i="18" s="1"/>
  <c r="Q6359" i="18"/>
  <c r="S6359" i="18" s="1"/>
  <c r="Q6287" i="18"/>
  <c r="S6287" i="18" s="1"/>
  <c r="Q6279" i="18"/>
  <c r="S6279" i="18" s="1"/>
  <c r="Q6240" i="18"/>
  <c r="S6240" i="18" s="1"/>
  <c r="Q6238" i="18"/>
  <c r="Q6217" i="18"/>
  <c r="S6217" i="18" s="1"/>
  <c r="Q6208" i="18"/>
  <c r="Q5846" i="18"/>
  <c r="Q5830" i="18"/>
  <c r="Q5806" i="18"/>
  <c r="Q5533" i="18"/>
  <c r="Q5364" i="18"/>
  <c r="Q4986" i="18"/>
  <c r="Q4945" i="18"/>
  <c r="Q4527" i="18"/>
  <c r="S4527" i="18" s="1"/>
  <c r="Q6561" i="18"/>
  <c r="S6561" i="18" s="1"/>
  <c r="Q6560" i="18"/>
  <c r="S6560" i="18" s="1"/>
  <c r="Q6525" i="18"/>
  <c r="S6525" i="18" s="1"/>
  <c r="Q6506" i="18"/>
  <c r="S6506" i="18" s="1"/>
  <c r="Q6470" i="18"/>
  <c r="S6470" i="18" s="1"/>
  <c r="Q6354" i="18"/>
  <c r="Q6322" i="18"/>
  <c r="S6322" i="18" s="1"/>
  <c r="Q6301" i="18"/>
  <c r="S6301" i="18" s="1"/>
  <c r="Q6298" i="18"/>
  <c r="S6298" i="18" s="1"/>
  <c r="Q6286" i="18"/>
  <c r="S6286" i="18" s="1"/>
  <c r="Q6278" i="18"/>
  <c r="S6278" i="18" s="1"/>
  <c r="Q5877" i="18"/>
  <c r="Q5733" i="18"/>
  <c r="Q5669" i="18"/>
  <c r="Q5403" i="18"/>
  <c r="Q4712" i="18"/>
  <c r="Q4350" i="18"/>
  <c r="S4350" i="18" s="1"/>
  <c r="Q6659" i="18"/>
  <c r="S6659" i="18" s="1"/>
  <c r="Q6658" i="18"/>
  <c r="S6658" i="18" s="1"/>
  <c r="Q6655" i="18"/>
  <c r="S6655" i="18" s="1"/>
  <c r="Q6654" i="18"/>
  <c r="S6654" i="18" s="1"/>
  <c r="Q6651" i="18"/>
  <c r="Q6650" i="18"/>
  <c r="S6650" i="18" s="1"/>
  <c r="Q6646" i="18"/>
  <c r="S6646" i="18" s="1"/>
  <c r="Q6603" i="18"/>
  <c r="S6603" i="18" s="1"/>
  <c r="Q6577" i="18"/>
  <c r="S6577" i="18" s="1"/>
  <c r="Q6576" i="18"/>
  <c r="S6576" i="18" s="1"/>
  <c r="Q6565" i="18"/>
  <c r="S6565" i="18" s="1"/>
  <c r="Q6564" i="18"/>
  <c r="S6564" i="18" s="1"/>
  <c r="Q6531" i="18"/>
  <c r="Q6526" i="18"/>
  <c r="S6526" i="18" s="1"/>
  <c r="Q6493" i="18"/>
  <c r="S6493" i="18" s="1"/>
  <c r="Q6487" i="18"/>
  <c r="S6487" i="18" s="1"/>
  <c r="Q6477" i="18"/>
  <c r="Q6419" i="18"/>
  <c r="S6419" i="18" s="1"/>
  <c r="Q6336" i="18"/>
  <c r="S6336" i="18" s="1"/>
  <c r="Q6289" i="18"/>
  <c r="S6289" i="18" s="1"/>
  <c r="Q6244" i="18"/>
  <c r="S6244" i="18" s="1"/>
  <c r="Q6242" i="18"/>
  <c r="S6242" i="18" s="1"/>
  <c r="Q5454" i="18"/>
  <c r="Q6701" i="18"/>
  <c r="S6701" i="18" s="1"/>
  <c r="Q6684" i="18"/>
  <c r="S6684" i="18" s="1"/>
  <c r="Q6674" i="18"/>
  <c r="S6674" i="18" s="1"/>
  <c r="Q6606" i="18"/>
  <c r="Q6593" i="18"/>
  <c r="S6593" i="18" s="1"/>
  <c r="Q6569" i="18"/>
  <c r="Q6494" i="18"/>
  <c r="S6494" i="18" s="1"/>
  <c r="Q6461" i="18"/>
  <c r="S6461" i="18" s="1"/>
  <c r="Q6337" i="18"/>
  <c r="S6337" i="18" s="1"/>
  <c r="Q6315" i="18"/>
  <c r="S6315" i="18" s="1"/>
  <c r="Q6271" i="18"/>
  <c r="S6271" i="18" s="1"/>
  <c r="Q6245" i="18"/>
  <c r="S6245" i="18" s="1"/>
  <c r="Q6220" i="18"/>
  <c r="S6220" i="18" s="1"/>
  <c r="Q6122" i="18"/>
  <c r="Q6114" i="18"/>
  <c r="Q5865" i="18"/>
  <c r="Q5841" i="18"/>
  <c r="Q5833" i="18"/>
  <c r="Q5825" i="18"/>
  <c r="Q5487" i="18"/>
  <c r="Q5471" i="18"/>
  <c r="Q5455" i="18"/>
  <c r="Q4322" i="18"/>
  <c r="S4322" i="18" s="1"/>
  <c r="Q4314" i="18"/>
  <c r="S4314" i="18" s="1"/>
  <c r="Q4306" i="18"/>
  <c r="S4306" i="18" s="1"/>
  <c r="Q6210" i="18"/>
  <c r="S6210" i="18" s="1"/>
  <c r="Q5384" i="18"/>
  <c r="Q4821" i="18"/>
  <c r="Q4789" i="18"/>
  <c r="Q6665" i="18"/>
  <c r="S6665" i="18" s="1"/>
  <c r="Q6633" i="18"/>
  <c r="S6633" i="18" s="1"/>
  <c r="Q6625" i="18"/>
  <c r="S6625" i="18" s="1"/>
  <c r="Q6617" i="18"/>
  <c r="S6617" i="18" s="1"/>
  <c r="Q6597" i="18"/>
  <c r="S6597" i="18" s="1"/>
  <c r="Q6571" i="18"/>
  <c r="S6571" i="18" s="1"/>
  <c r="Q6523" i="18"/>
  <c r="S6523" i="18" s="1"/>
  <c r="Q6481" i="18"/>
  <c r="S6481" i="18" s="1"/>
  <c r="Q6478" i="18"/>
  <c r="Q6468" i="18"/>
  <c r="S6468" i="18" s="1"/>
  <c r="Q6441" i="18"/>
  <c r="S6441" i="18" s="1"/>
  <c r="Q6440" i="18"/>
  <c r="S6440" i="18" s="1"/>
  <c r="Q6439" i="18"/>
  <c r="Q6404" i="18"/>
  <c r="S6404" i="18" s="1"/>
  <c r="Q6403" i="18"/>
  <c r="S6403" i="18" s="1"/>
  <c r="Q6391" i="18"/>
  <c r="S6391" i="18" s="1"/>
  <c r="Q6367" i="18"/>
  <c r="Q6365" i="18"/>
  <c r="S6365" i="18" s="1"/>
  <c r="Q6349" i="18"/>
  <c r="Q6348" i="18"/>
  <c r="S6348" i="18" s="1"/>
  <c r="Q6347" i="18"/>
  <c r="S6347" i="18" s="1"/>
  <c r="Q6331" i="18"/>
  <c r="S6331" i="18" s="1"/>
  <c r="Q6317" i="18"/>
  <c r="S6317" i="18" s="1"/>
  <c r="Q6255" i="18"/>
  <c r="S6255" i="18" s="1"/>
  <c r="Q6247" i="18"/>
  <c r="S6247" i="18" s="1"/>
  <c r="Q6233" i="18"/>
  <c r="S6233" i="18" s="1"/>
  <c r="Q6157" i="18"/>
  <c r="Q6133" i="18"/>
  <c r="Q5707" i="18"/>
  <c r="Q5691" i="18"/>
  <c r="Q5619" i="18"/>
  <c r="Q5578" i="18"/>
  <c r="Q5385" i="18"/>
  <c r="Q4926" i="18"/>
  <c r="Q4910" i="18"/>
  <c r="Q4878" i="18"/>
  <c r="Q4854" i="18"/>
  <c r="Q4806" i="18"/>
  <c r="Q4798" i="18"/>
  <c r="Q4706" i="18"/>
  <c r="Q4684" i="18"/>
  <c r="Q6700" i="18"/>
  <c r="S6700" i="18" s="1"/>
  <c r="Q6632" i="18"/>
  <c r="S6632" i="18" s="1"/>
  <c r="Q6628" i="18"/>
  <c r="S6628" i="18" s="1"/>
  <c r="Q6624" i="18"/>
  <c r="Q6620" i="18"/>
  <c r="S6620" i="18" s="1"/>
  <c r="Q6616" i="18"/>
  <c r="S6616" i="18" s="1"/>
  <c r="Q6612" i="18"/>
  <c r="S6612" i="18" s="1"/>
  <c r="Q6704" i="18"/>
  <c r="Q6666" i="18"/>
  <c r="S6666" i="18" s="1"/>
  <c r="Q6663" i="18"/>
  <c r="S6663" i="18" s="1"/>
  <c r="Q6636" i="18"/>
  <c r="S6636" i="18" s="1"/>
  <c r="Q6598" i="18"/>
  <c r="S6598" i="18" s="1"/>
  <c r="Q6595" i="18"/>
  <c r="S6595" i="18" s="1"/>
  <c r="Q6594" i="18"/>
  <c r="S6594" i="18" s="1"/>
  <c r="Q6591" i="18"/>
  <c r="S6591" i="18" s="1"/>
  <c r="Q6590" i="18"/>
  <c r="Q6587" i="18"/>
  <c r="S6587" i="18" s="1"/>
  <c r="Q6586" i="18"/>
  <c r="S6586" i="18" s="1"/>
  <c r="Q6582" i="18"/>
  <c r="S6582" i="18" s="1"/>
  <c r="Q6568" i="18"/>
  <c r="S6568" i="18" s="1"/>
  <c r="Q6543" i="18"/>
  <c r="S6543" i="18" s="1"/>
  <c r="Q6541" i="18"/>
  <c r="S6541" i="18" s="1"/>
  <c r="Q6540" i="18"/>
  <c r="S6540" i="18" s="1"/>
  <c r="Q6539" i="18"/>
  <c r="Q6536" i="18"/>
  <c r="S6536" i="18" s="1"/>
  <c r="Q6535" i="18"/>
  <c r="S6535" i="18" s="1"/>
  <c r="Q6530" i="18"/>
  <c r="S6530" i="18" s="1"/>
  <c r="Q6514" i="18"/>
  <c r="Q6505" i="18"/>
  <c r="S6505" i="18" s="1"/>
  <c r="Q6504" i="18"/>
  <c r="S6504" i="18" s="1"/>
  <c r="Q6503" i="18"/>
  <c r="S6503" i="18" s="1"/>
  <c r="Q6498" i="18"/>
  <c r="Q6488" i="18"/>
  <c r="S6488" i="18" s="1"/>
  <c r="Q6482" i="18"/>
  <c r="S6482" i="18" s="1"/>
  <c r="Q6473" i="18"/>
  <c r="S6473" i="18" s="1"/>
  <c r="Q6472" i="18"/>
  <c r="S6472" i="18" s="1"/>
  <c r="Q6471" i="18"/>
  <c r="S6471" i="18" s="1"/>
  <c r="Q6466" i="18"/>
  <c r="S6466" i="18" s="1"/>
  <c r="Q6453" i="18"/>
  <c r="S6453" i="18" s="1"/>
  <c r="Q6452" i="18"/>
  <c r="Q6451" i="18"/>
  <c r="S6451" i="18" s="1"/>
  <c r="Q6716" i="18"/>
  <c r="Q6712" i="18"/>
  <c r="S6712" i="18" s="1"/>
  <c r="Q6708" i="18"/>
  <c r="S6708" i="18" s="1"/>
  <c r="Q6640" i="18"/>
  <c r="S6640" i="18" s="1"/>
  <c r="Q6572" i="18"/>
  <c r="S6572" i="18" s="1"/>
  <c r="Q6518" i="18"/>
  <c r="S6518" i="18" s="1"/>
  <c r="Q6507" i="18"/>
  <c r="Q6489" i="18"/>
  <c r="S6489" i="18" s="1"/>
  <c r="Q6486" i="18"/>
  <c r="S6486" i="18" s="1"/>
  <c r="Q6450" i="18"/>
  <c r="S6450" i="18" s="1"/>
  <c r="Q6698" i="18"/>
  <c r="Q6695" i="18"/>
  <c r="S6695" i="18" s="1"/>
  <c r="Q6694" i="18"/>
  <c r="S6694" i="18" s="1"/>
  <c r="Q6691" i="18"/>
  <c r="S6691" i="18" s="1"/>
  <c r="Q6690" i="18"/>
  <c r="Q6687" i="18"/>
  <c r="S6687" i="18" s="1"/>
  <c r="Q6686" i="18"/>
  <c r="S6686" i="18" s="1"/>
  <c r="Q6683" i="18"/>
  <c r="S6683" i="18" s="1"/>
  <c r="Q6682" i="18"/>
  <c r="S6682" i="18" s="1"/>
  <c r="Q6678" i="18"/>
  <c r="S6678" i="18" s="1"/>
  <c r="Q6664" i="18"/>
  <c r="S6664" i="18" s="1"/>
  <c r="Q6610" i="18"/>
  <c r="S6610" i="18" s="1"/>
  <c r="Q6596" i="18"/>
  <c r="S6596" i="18" s="1"/>
  <c r="Q6592" i="18"/>
  <c r="S6592" i="18" s="1"/>
  <c r="Q6454" i="18"/>
  <c r="S6454" i="18" s="1"/>
  <c r="Q6702" i="18"/>
  <c r="S6702" i="18" s="1"/>
  <c r="Q6699" i="18"/>
  <c r="Q6668" i="18"/>
  <c r="S6668" i="18" s="1"/>
  <c r="Q6634" i="18"/>
  <c r="S6634" i="18" s="1"/>
  <c r="Q6631" i="18"/>
  <c r="S6631" i="18" s="1"/>
  <c r="Q6630" i="18"/>
  <c r="Q6627" i="18"/>
  <c r="S6627" i="18" s="1"/>
  <c r="Q6626" i="18"/>
  <c r="S6626" i="18" s="1"/>
  <c r="Q6623" i="18"/>
  <c r="S6623" i="18" s="1"/>
  <c r="Q6622" i="18"/>
  <c r="S6622" i="18" s="1"/>
  <c r="Q6619" i="18"/>
  <c r="S6619" i="18" s="1"/>
  <c r="Q6618" i="18"/>
  <c r="S6618" i="18" s="1"/>
  <c r="Q6614" i="18"/>
  <c r="S6614" i="18" s="1"/>
  <c r="Q6600" i="18"/>
  <c r="Q6566" i="18"/>
  <c r="S6566" i="18" s="1"/>
  <c r="Q6563" i="18"/>
  <c r="S6563" i="18" s="1"/>
  <c r="Q6562" i="18"/>
  <c r="S6562" i="18" s="1"/>
  <c r="Q6559" i="18"/>
  <c r="S6559" i="18" s="1"/>
  <c r="Q6553" i="18"/>
  <c r="S6553" i="18" s="1"/>
  <c r="Q6551" i="18"/>
  <c r="Q6548" i="18"/>
  <c r="S6548" i="18" s="1"/>
  <c r="Q6522" i="18"/>
  <c r="Q6511" i="18"/>
  <c r="S6511" i="18" s="1"/>
  <c r="Q6490" i="18"/>
  <c r="S6490" i="18" s="1"/>
  <c r="Q6479" i="18"/>
  <c r="S6479" i="18" s="1"/>
  <c r="Q6259" i="18"/>
  <c r="Q6570" i="18"/>
  <c r="S6570" i="18" s="1"/>
  <c r="Q6567" i="18"/>
  <c r="S6567" i="18" s="1"/>
  <c r="Q6556" i="18"/>
  <c r="S6556" i="18" s="1"/>
  <c r="Q6555" i="18"/>
  <c r="Q6546" i="18"/>
  <c r="S6546" i="18" s="1"/>
  <c r="Q6529" i="18"/>
  <c r="S6529" i="18" s="1"/>
  <c r="Q6527" i="18"/>
  <c r="S6527" i="18" s="1"/>
  <c r="Q6512" i="18"/>
  <c r="S6512" i="18" s="1"/>
  <c r="Q6497" i="18"/>
  <c r="S6497" i="18" s="1"/>
  <c r="Q6495" i="18"/>
  <c r="S6495" i="18" s="1"/>
  <c r="Q6480" i="18"/>
  <c r="S6480" i="18" s="1"/>
  <c r="Q6465" i="18"/>
  <c r="Q6463" i="18"/>
  <c r="S6463" i="18" s="1"/>
  <c r="Q6458" i="18"/>
  <c r="S6458" i="18" s="1"/>
  <c r="Q6448" i="18"/>
  <c r="S6448" i="18" s="1"/>
  <c r="Q6447" i="18"/>
  <c r="Q6442" i="18"/>
  <c r="S6442" i="18" s="1"/>
  <c r="Q6425" i="18"/>
  <c r="S6425" i="18" s="1"/>
  <c r="Q6418" i="18"/>
  <c r="Q6396" i="18"/>
  <c r="S6396" i="18" s="1"/>
  <c r="Q6395" i="18"/>
  <c r="S6395" i="18" s="1"/>
  <c r="Q6390" i="18"/>
  <c r="S6390" i="18" s="1"/>
  <c r="Q6329" i="18"/>
  <c r="S6329" i="18" s="1"/>
  <c r="Q6328" i="18"/>
  <c r="S6328" i="18" s="1"/>
  <c r="Q6327" i="18"/>
  <c r="S6327" i="18" s="1"/>
  <c r="Q6258" i="18"/>
  <c r="S6258" i="18" s="1"/>
  <c r="Q6256" i="18"/>
  <c r="S6256" i="18" s="1"/>
  <c r="Q6253" i="18"/>
  <c r="Q6252" i="18"/>
  <c r="S6252" i="18" s="1"/>
  <c r="Q6249" i="18"/>
  <c r="S6249" i="18" s="1"/>
  <c r="Q6248" i="18"/>
  <c r="S6248" i="18" s="1"/>
  <c r="Q6219" i="18"/>
  <c r="Q6184" i="18"/>
  <c r="Q6176" i="18"/>
  <c r="Q6160" i="18"/>
  <c r="Q6152" i="18"/>
  <c r="Q6128" i="18"/>
  <c r="Q6095" i="18"/>
  <c r="Q6046" i="18"/>
  <c r="Q6030" i="18"/>
  <c r="Q5966" i="18"/>
  <c r="Q5934" i="18"/>
  <c r="Q5804" i="18"/>
  <c r="Q5788" i="18"/>
  <c r="Q5772" i="18"/>
  <c r="Q5754" i="18"/>
  <c r="Q5738" i="18"/>
  <c r="Q5722" i="18"/>
  <c r="Q5452" i="18"/>
  <c r="Q5347" i="18"/>
  <c r="Q5323" i="18"/>
  <c r="Q5227" i="18"/>
  <c r="Q5219" i="18"/>
  <c r="Q5179" i="18"/>
  <c r="Q5171" i="18"/>
  <c r="Q5145" i="18"/>
  <c r="Q5129" i="18"/>
  <c r="Q5026" i="18"/>
  <c r="Q5018" i="18"/>
  <c r="Q5010" i="18"/>
  <c r="Q4957" i="18"/>
  <c r="Q4929" i="18"/>
  <c r="Q4781" i="18"/>
  <c r="Q4774" i="18"/>
  <c r="Q4757" i="18"/>
  <c r="Q5091" i="18"/>
  <c r="Q5083" i="18"/>
  <c r="Q5027" i="18"/>
  <c r="Q4874" i="18"/>
  <c r="Q4817" i="18"/>
  <c r="Q4793" i="18"/>
  <c r="Q4750" i="18"/>
  <c r="Q6426" i="18"/>
  <c r="S6426" i="18" s="1"/>
  <c r="Q6397" i="18"/>
  <c r="S6397" i="18" s="1"/>
  <c r="Q6366" i="18"/>
  <c r="S6366" i="18" s="1"/>
  <c r="Q6334" i="18"/>
  <c r="Q6330" i="18"/>
  <c r="S6330" i="18" s="1"/>
  <c r="Q6296" i="18"/>
  <c r="S6296" i="18" s="1"/>
  <c r="Q6216" i="18"/>
  <c r="S6216" i="18" s="1"/>
  <c r="Q5911" i="18"/>
  <c r="Q5872" i="18"/>
  <c r="Q5749" i="18"/>
  <c r="Q5717" i="18"/>
  <c r="Q5701" i="18"/>
  <c r="Q5513" i="18"/>
  <c r="Q5505" i="18"/>
  <c r="Q5447" i="18"/>
  <c r="Q5439" i="18"/>
  <c r="Q6436" i="18"/>
  <c r="S6436" i="18" s="1"/>
  <c r="Q6435" i="18"/>
  <c r="S6435" i="18" s="1"/>
  <c r="Q6429" i="18"/>
  <c r="S6429" i="18" s="1"/>
  <c r="Q6413" i="18"/>
  <c r="Q6412" i="18"/>
  <c r="S6412" i="18" s="1"/>
  <c r="Q6411" i="18"/>
  <c r="Q6408" i="18"/>
  <c r="S6408" i="18" s="1"/>
  <c r="Q6407" i="18"/>
  <c r="S6407" i="18" s="1"/>
  <c r="Q6398" i="18"/>
  <c r="S6398" i="18" s="1"/>
  <c r="Q6384" i="18"/>
  <c r="S6384" i="18" s="1"/>
  <c r="Q6383" i="18"/>
  <c r="S6383" i="18" s="1"/>
  <c r="Q6370" i="18"/>
  <c r="Q6357" i="18"/>
  <c r="S6357" i="18" s="1"/>
  <c r="Q6356" i="18"/>
  <c r="S6356" i="18" s="1"/>
  <c r="Q6355" i="18"/>
  <c r="S6355" i="18" s="1"/>
  <c r="Q6352" i="18"/>
  <c r="S6352" i="18" s="1"/>
  <c r="Q6351" i="18"/>
  <c r="S6351" i="18" s="1"/>
  <c r="Q6342" i="18"/>
  <c r="S6342" i="18" s="1"/>
  <c r="Q6338" i="18"/>
  <c r="S6338" i="18" s="1"/>
  <c r="Q6305" i="18"/>
  <c r="Q6304" i="18"/>
  <c r="S6304" i="18" s="1"/>
  <c r="Q6303" i="18"/>
  <c r="S6303" i="18" s="1"/>
  <c r="Q6300" i="18"/>
  <c r="S6300" i="18" s="1"/>
  <c r="Q6299" i="18"/>
  <c r="S6299" i="18" s="1"/>
  <c r="Q6292" i="18"/>
  <c r="S6292" i="18" s="1"/>
  <c r="Q6221" i="18"/>
  <c r="S6221" i="18" s="1"/>
  <c r="Q6211" i="18"/>
  <c r="S6211" i="18" s="1"/>
  <c r="Q6209" i="18"/>
  <c r="Q6202" i="18"/>
  <c r="Q6156" i="18"/>
  <c r="Q6146" i="18"/>
  <c r="Q5905" i="18"/>
  <c r="Q5889" i="18"/>
  <c r="Q5887" i="18"/>
  <c r="Q5873" i="18"/>
  <c r="Q5864" i="18"/>
  <c r="Q5856" i="18"/>
  <c r="Q5840" i="18"/>
  <c r="Q5816" i="18"/>
  <c r="Q5800" i="18"/>
  <c r="Q5792" i="18"/>
  <c r="Q5784" i="18"/>
  <c r="Q5740" i="18"/>
  <c r="Q5732" i="18"/>
  <c r="Q5718" i="18"/>
  <c r="Q5710" i="18"/>
  <c r="Q5668" i="18"/>
  <c r="Q5667" i="18"/>
  <c r="Q5627" i="18"/>
  <c r="Q5564" i="18"/>
  <c r="Q5523" i="18"/>
  <c r="Q5514" i="18"/>
  <c r="Q5498" i="18"/>
  <c r="Q5383" i="18"/>
  <c r="Q5189" i="18"/>
  <c r="Q5173" i="18"/>
  <c r="Q5036" i="18"/>
  <c r="Q5020" i="18"/>
  <c r="Q4953" i="18"/>
  <c r="Q4943" i="18"/>
  <c r="Q4935" i="18"/>
  <c r="Q4785" i="18"/>
  <c r="Q4770" i="18"/>
  <c r="Q4681" i="18"/>
  <c r="S4681" i="18" s="1"/>
  <c r="Q6430" i="18"/>
  <c r="S6430" i="18" s="1"/>
  <c r="Q6402" i="18"/>
  <c r="S6402" i="18" s="1"/>
  <c r="Q6378" i="18"/>
  <c r="S6378" i="18" s="1"/>
  <c r="Q6374" i="18"/>
  <c r="Q6346" i="18"/>
  <c r="S6346" i="18" s="1"/>
  <c r="Q6288" i="18"/>
  <c r="S6288" i="18" s="1"/>
  <c r="Q6285" i="18"/>
  <c r="S6285" i="18" s="1"/>
  <c r="Q6284" i="18"/>
  <c r="S6284" i="18" s="1"/>
  <c r="Q6281" i="18"/>
  <c r="S6281" i="18" s="1"/>
  <c r="Q6280" i="18"/>
  <c r="S6280" i="18" s="1"/>
  <c r="Q6226" i="18"/>
  <c r="S6226" i="18" s="1"/>
  <c r="Q6212" i="18"/>
  <c r="Q6197" i="18"/>
  <c r="Q5192" i="18"/>
  <c r="Q5109" i="18"/>
  <c r="Q5029" i="18"/>
  <c r="Q4954" i="18"/>
  <c r="Q4904" i="18"/>
  <c r="Q4805" i="18"/>
  <c r="Q4797" i="18"/>
  <c r="Q4640" i="18"/>
  <c r="S4640" i="18" s="1"/>
  <c r="Q4602" i="18"/>
  <c r="S4602" i="18" s="1"/>
  <c r="Q4378" i="18"/>
  <c r="S4378" i="18" s="1"/>
  <c r="Q4346" i="18"/>
  <c r="Q4338" i="18"/>
  <c r="S4338" i="18" s="1"/>
  <c r="Q4330" i="18"/>
  <c r="S4330" i="18" s="1"/>
  <c r="Q6276" i="18"/>
  <c r="S6276" i="18" s="1"/>
  <c r="Q6273" i="18"/>
  <c r="Q6272" i="18"/>
  <c r="S6272" i="18" s="1"/>
  <c r="Q6269" i="18"/>
  <c r="S6269" i="18" s="1"/>
  <c r="Q6268" i="18"/>
  <c r="S6268" i="18" s="1"/>
  <c r="Q6265" i="18"/>
  <c r="S6265" i="18" s="1"/>
  <c r="Q6264" i="18"/>
  <c r="S6264" i="18" s="1"/>
  <c r="Q6213" i="18"/>
  <c r="S6213" i="18" s="1"/>
  <c r="Q6126" i="18"/>
  <c r="Q6117" i="18"/>
  <c r="Q5946" i="18"/>
  <c r="Q5940" i="18"/>
  <c r="Q5938" i="18"/>
  <c r="Q5736" i="18"/>
  <c r="Q5728" i="18"/>
  <c r="Q5720" i="18"/>
  <c r="Q5655" i="18"/>
  <c r="Q5647" i="18"/>
  <c r="Q5517" i="18"/>
  <c r="Q5516" i="18"/>
  <c r="Q5442" i="18"/>
  <c r="Q5433" i="18"/>
  <c r="Q5401" i="18"/>
  <c r="Q6445" i="18"/>
  <c r="S6445" i="18" s="1"/>
  <c r="Q6438" i="18"/>
  <c r="S6438" i="18" s="1"/>
  <c r="Q6424" i="18"/>
  <c r="Q6423" i="18"/>
  <c r="S6423" i="18" s="1"/>
  <c r="Q6414" i="18"/>
  <c r="S6414" i="18" s="1"/>
  <c r="Q6393" i="18"/>
  <c r="S6393" i="18" s="1"/>
  <c r="Q6386" i="18"/>
  <c r="S6386" i="18" s="1"/>
  <c r="Q6364" i="18"/>
  <c r="S6364" i="18" s="1"/>
  <c r="Q6363" i="18"/>
  <c r="S6363" i="18" s="1"/>
  <c r="Q6358" i="18"/>
  <c r="S6358" i="18" s="1"/>
  <c r="Q6325" i="18"/>
  <c r="Q6324" i="18"/>
  <c r="S6324" i="18" s="1"/>
  <c r="Q6323" i="18"/>
  <c r="S6323" i="18" s="1"/>
  <c r="Q6320" i="18"/>
  <c r="S6320" i="18" s="1"/>
  <c r="Q6319" i="18"/>
  <c r="S6319" i="18" s="1"/>
  <c r="Q6310" i="18"/>
  <c r="S6310" i="18" s="1"/>
  <c r="Q6306" i="18"/>
  <c r="S6306" i="18" s="1"/>
  <c r="Q6290" i="18"/>
  <c r="Q6274" i="18"/>
  <c r="Q6270" i="18"/>
  <c r="S6270" i="18" s="1"/>
  <c r="Q6260" i="18"/>
  <c r="S6260" i="18" s="1"/>
  <c r="Q6214" i="18"/>
  <c r="S6214" i="18" s="1"/>
  <c r="Q6102" i="18"/>
  <c r="Q6094" i="18"/>
  <c r="Q6086" i="18"/>
  <c r="Q6061" i="18"/>
  <c r="Q6029" i="18"/>
  <c r="Q6013" i="18"/>
  <c r="Q5997" i="18"/>
  <c r="Q5941" i="18"/>
  <c r="Q5908" i="18"/>
  <c r="Q5761" i="18"/>
  <c r="Q5721" i="18"/>
  <c r="Q5679" i="18"/>
  <c r="Q5664" i="18"/>
  <c r="Q5632" i="18"/>
  <c r="Q5567" i="18"/>
  <c r="Q5443" i="18"/>
  <c r="Q5342" i="18"/>
  <c r="Q5334" i="18"/>
  <c r="Q5302" i="18"/>
  <c r="Q5270" i="18"/>
  <c r="Q5238" i="18"/>
  <c r="Q5198" i="18"/>
  <c r="Q5008" i="18"/>
  <c r="Q5359" i="18"/>
  <c r="Q5353" i="18"/>
  <c r="Q5329" i="18"/>
  <c r="Q5321" i="18"/>
  <c r="Q5303" i="18"/>
  <c r="Q5297" i="18"/>
  <c r="Q5271" i="18"/>
  <c r="Q5265" i="18"/>
  <c r="Q5233" i="18"/>
  <c r="Q5209" i="18"/>
  <c r="Q5193" i="18"/>
  <c r="Q5185" i="18"/>
  <c r="Q5119" i="18"/>
  <c r="Q4974" i="18"/>
  <c r="Q4958" i="18"/>
  <c r="Q4930" i="18"/>
  <c r="Q4921" i="18"/>
  <c r="Q4786" i="18"/>
  <c r="Q4767" i="18"/>
  <c r="Q4735" i="18"/>
  <c r="Q4711" i="18"/>
  <c r="Q6158" i="18"/>
  <c r="Q6116" i="18"/>
  <c r="Q6096" i="18"/>
  <c r="Q6039" i="18"/>
  <c r="Q6031" i="18"/>
  <c r="Q5790" i="18"/>
  <c r="Q5774" i="18"/>
  <c r="Q5758" i="18"/>
  <c r="Q5748" i="18"/>
  <c r="Q5729" i="18"/>
  <c r="Q5572" i="18"/>
  <c r="Q5394" i="18"/>
  <c r="Q5363" i="18"/>
  <c r="Q5178" i="18"/>
  <c r="Q5021" i="18"/>
  <c r="Q5002" i="18"/>
  <c r="Q4987" i="18"/>
  <c r="Q4975" i="18"/>
  <c r="Q5998" i="18"/>
  <c r="Q5624" i="18"/>
  <c r="Q5984" i="18"/>
  <c r="Q5959" i="18"/>
  <c r="Q5910" i="18"/>
  <c r="Q5901" i="18"/>
  <c r="Q5885" i="18"/>
  <c r="Q5768" i="18"/>
  <c r="Q5711" i="18"/>
  <c r="Q5685" i="18"/>
  <c r="Q5659" i="18"/>
  <c r="Q5560" i="18"/>
  <c r="Q5552" i="18"/>
  <c r="Q5544" i="18"/>
  <c r="Q5431" i="18"/>
  <c r="Q5381" i="18"/>
  <c r="Q5373" i="18"/>
  <c r="Q5308" i="18"/>
  <c r="Q5276" i="18"/>
  <c r="Q5244" i="18"/>
  <c r="Q5236" i="18"/>
  <c r="Q4989" i="18"/>
  <c r="Q4969" i="18"/>
  <c r="Q4961" i="18"/>
  <c r="Q4842" i="18"/>
  <c r="Q4824" i="18"/>
  <c r="Q4807" i="18"/>
  <c r="Q4799" i="18"/>
  <c r="Q4790" i="18"/>
  <c r="Q4762" i="18"/>
  <c r="Q4675" i="18"/>
  <c r="Q4611" i="18"/>
  <c r="S4611" i="18" s="1"/>
  <c r="Q6042" i="18"/>
  <c r="Q5985" i="18"/>
  <c r="Q5894" i="18"/>
  <c r="Q5809" i="18"/>
  <c r="Q5793" i="18"/>
  <c r="Q5785" i="18"/>
  <c r="Q5769" i="18"/>
  <c r="Q5741" i="18"/>
  <c r="Q5734" i="18"/>
  <c r="Q5724" i="18"/>
  <c r="Q5712" i="18"/>
  <c r="Q5694" i="18"/>
  <c r="Q5628" i="18"/>
  <c r="Q5608" i="18"/>
  <c r="Q5508" i="18"/>
  <c r="Q5470" i="18"/>
  <c r="Q5451" i="18"/>
  <c r="Q5422" i="18"/>
  <c r="Q5407" i="18"/>
  <c r="Q5391" i="18"/>
  <c r="Q5357" i="18"/>
  <c r="Q5309" i="18"/>
  <c r="Q5277" i="18"/>
  <c r="Q5245" i="18"/>
  <c r="Q5237" i="18"/>
  <c r="Q5213" i="18"/>
  <c r="Q5130" i="18"/>
  <c r="Q5121" i="18"/>
  <c r="Q5078" i="18"/>
  <c r="Q5072" i="18"/>
  <c r="Q5056" i="18"/>
  <c r="Q5054" i="18"/>
  <c r="Q5046" i="18"/>
  <c r="Q5022" i="18"/>
  <c r="Q4999" i="18"/>
  <c r="Q4970" i="18"/>
  <c r="Q4962" i="18"/>
  <c r="Q4942" i="18"/>
  <c r="Q4934" i="18"/>
  <c r="Q4907" i="18"/>
  <c r="Q4843" i="18"/>
  <c r="Q4841" i="18"/>
  <c r="Q4818" i="18"/>
  <c r="Q4755" i="18"/>
  <c r="Q4739" i="18"/>
  <c r="Q4731" i="18"/>
  <c r="Q4694" i="18"/>
  <c r="Q4370" i="18"/>
  <c r="S4370" i="18" s="1"/>
  <c r="Q6098" i="18"/>
  <c r="Q6082" i="18"/>
  <c r="Q6075" i="18"/>
  <c r="Q6059" i="18"/>
  <c r="Q6011" i="18"/>
  <c r="Q6003" i="18"/>
  <c r="Q5987" i="18"/>
  <c r="Q5969" i="18"/>
  <c r="Q5961" i="18"/>
  <c r="Q5945" i="18"/>
  <c r="Q5869" i="18"/>
  <c r="Q5786" i="18"/>
  <c r="Q5752" i="18"/>
  <c r="Q5725" i="18"/>
  <c r="Q5629" i="18"/>
  <c r="Q4819" i="18"/>
  <c r="Q4810" i="18"/>
  <c r="Q4801" i="18"/>
  <c r="Q4773" i="18"/>
  <c r="Q4764" i="18"/>
  <c r="Q4748" i="18"/>
  <c r="Q4740" i="18"/>
  <c r="Q4677" i="18"/>
  <c r="Q4669" i="18"/>
  <c r="S4669" i="18" s="1"/>
  <c r="Q6155" i="18"/>
  <c r="Q6131" i="18"/>
  <c r="Q6121" i="18"/>
  <c r="Q6113" i="18"/>
  <c r="Q6101" i="18"/>
  <c r="Q6077" i="18"/>
  <c r="Q6076" i="18"/>
  <c r="Q6060" i="18"/>
  <c r="Q6052" i="18"/>
  <c r="Q6028" i="18"/>
  <c r="Q6012" i="18"/>
  <c r="Q5954" i="18"/>
  <c r="Q5930" i="18"/>
  <c r="Q5837" i="18"/>
  <c r="Q5821" i="18"/>
  <c r="Q5813" i="18"/>
  <c r="Q5753" i="18"/>
  <c r="Q5737" i="18"/>
  <c r="Q5726" i="18"/>
  <c r="Q5630" i="18"/>
  <c r="Q5512" i="18"/>
  <c r="Q5504" i="18"/>
  <c r="Q5453" i="18"/>
  <c r="Q5982" i="18"/>
  <c r="Q5744" i="18"/>
  <c r="Q5158" i="18"/>
  <c r="Q4917" i="18"/>
  <c r="Q6026" i="18"/>
  <c r="Q5796" i="18"/>
  <c r="Q5745" i="18"/>
  <c r="Q6192" i="18"/>
  <c r="Q6183" i="18"/>
  <c r="Q5996" i="18"/>
  <c r="Q5944" i="18"/>
  <c r="Q5891" i="18"/>
  <c r="Q5883" i="18"/>
  <c r="Q5847" i="18"/>
  <c r="Q5797" i="18"/>
  <c r="Q5776" i="18"/>
  <c r="Q5683" i="18"/>
  <c r="Q5675" i="18"/>
  <c r="Q5463" i="18"/>
  <c r="Q5299" i="18"/>
  <c r="Q5267" i="18"/>
  <c r="Q5202" i="18"/>
  <c r="Q5074" i="18"/>
  <c r="Q5066" i="18"/>
  <c r="Q4944" i="18"/>
  <c r="Q4811" i="18"/>
  <c r="Q5881" i="18"/>
  <c r="Q6150" i="18"/>
  <c r="Q6062" i="18"/>
  <c r="Q6054" i="18"/>
  <c r="Q5928" i="18"/>
  <c r="Q5920" i="18"/>
  <c r="Q5808" i="18"/>
  <c r="Q5777" i="18"/>
  <c r="Q5660" i="18"/>
  <c r="Q5651" i="18"/>
  <c r="Q5641" i="18"/>
  <c r="Q5639" i="18"/>
  <c r="Q5631" i="18"/>
  <c r="Q5625" i="18"/>
  <c r="Q5562" i="18"/>
  <c r="Q5528" i="18"/>
  <c r="Q5499" i="18"/>
  <c r="Q5491" i="18"/>
  <c r="Q5475" i="18"/>
  <c r="Q5467" i="18"/>
  <c r="Q5465" i="18"/>
  <c r="Q5448" i="18"/>
  <c r="Q5437" i="18"/>
  <c r="Q5426" i="18"/>
  <c r="Q5420" i="18"/>
  <c r="Q5411" i="18"/>
  <c r="Q5366" i="18"/>
  <c r="Q5360" i="18"/>
  <c r="Q5197" i="18"/>
  <c r="Q5161" i="18"/>
  <c r="Q5155" i="18"/>
  <c r="Q5069" i="18"/>
  <c r="Q5061" i="18"/>
  <c r="Q4981" i="18"/>
  <c r="Q4971" i="18"/>
  <c r="Q4959" i="18"/>
  <c r="Q4949" i="18"/>
  <c r="Q4906" i="18"/>
  <c r="Q4898" i="18"/>
  <c r="Q4890" i="18"/>
  <c r="Q4857" i="18"/>
  <c r="Q4845" i="18"/>
  <c r="Q4823" i="18"/>
  <c r="Q4802" i="18"/>
  <c r="Q4693" i="18"/>
  <c r="S4693" i="18" s="1"/>
  <c r="Q6034" i="18"/>
  <c r="Q5371" i="18"/>
  <c r="Q4901" i="18"/>
  <c r="Q4893" i="18"/>
  <c r="Q5765" i="18"/>
  <c r="Q5338" i="18"/>
  <c r="Q5306" i="18"/>
  <c r="Q5274" i="18"/>
  <c r="Q6194" i="18"/>
  <c r="Q6185" i="18"/>
  <c r="Q6153" i="18"/>
  <c r="Q6129" i="18"/>
  <c r="Q6099" i="18"/>
  <c r="Q6090" i="18"/>
  <c r="Q6057" i="18"/>
  <c r="Q6040" i="18"/>
  <c r="Q5980" i="18"/>
  <c r="Q5955" i="18"/>
  <c r="Q5947" i="18"/>
  <c r="Q5929" i="18"/>
  <c r="Q5868" i="18"/>
  <c r="Q5801" i="18"/>
  <c r="Q5780" i="18"/>
  <c r="Q5770" i="18"/>
  <c r="Q5742" i="18"/>
  <c r="Q5695" i="18"/>
  <c r="Q5677" i="18"/>
  <c r="Q5661" i="18"/>
  <c r="Q5626" i="18"/>
  <c r="Q5616" i="18"/>
  <c r="Q5573" i="18"/>
  <c r="Q5536" i="18"/>
  <c r="Q5509" i="18"/>
  <c r="Q5459" i="18"/>
  <c r="Q5449" i="18"/>
  <c r="Q5387" i="18"/>
  <c r="Q5375" i="18"/>
  <c r="Q5327" i="18"/>
  <c r="Q5231" i="18"/>
  <c r="Q4982" i="18"/>
  <c r="Q4950" i="18"/>
  <c r="Q4948" i="18"/>
  <c r="Q4899" i="18"/>
  <c r="Q4866" i="18"/>
  <c r="Q4858" i="18"/>
  <c r="Q4814" i="18"/>
  <c r="Q4803" i="18"/>
  <c r="Q4782" i="18"/>
  <c r="Q4753" i="18"/>
  <c r="Q4745" i="18"/>
  <c r="Q5897" i="18"/>
  <c r="Q5764" i="18"/>
  <c r="Q5032" i="18"/>
  <c r="Q5346" i="18"/>
  <c r="Q5242" i="18"/>
  <c r="Q4869" i="18"/>
  <c r="Q4697" i="18"/>
  <c r="Q6170" i="18"/>
  <c r="Q6162" i="18"/>
  <c r="Q6154" i="18"/>
  <c r="Q6130" i="18"/>
  <c r="Q6120" i="18"/>
  <c r="Q6112" i="18"/>
  <c r="Q6110" i="18"/>
  <c r="Q6100" i="18"/>
  <c r="Q6091" i="18"/>
  <c r="Q6074" i="18"/>
  <c r="Q6058" i="18"/>
  <c r="Q6041" i="18"/>
  <c r="Q6024" i="18"/>
  <c r="Q6014" i="18"/>
  <c r="Q5931" i="18"/>
  <c r="Q5904" i="18"/>
  <c r="Q5870" i="18"/>
  <c r="Q5844" i="18"/>
  <c r="Q5812" i="18"/>
  <c r="Q5802" i="18"/>
  <c r="Q5781" i="18"/>
  <c r="Q5730" i="18"/>
  <c r="Q5643" i="18"/>
  <c r="Q5565" i="18"/>
  <c r="Q5556" i="18"/>
  <c r="Q5530" i="18"/>
  <c r="Q5450" i="18"/>
  <c r="Q5413" i="18"/>
  <c r="Q5296" i="18"/>
  <c r="Q5264" i="18"/>
  <c r="Q5232" i="18"/>
  <c r="Q5182" i="18"/>
  <c r="Q5132" i="18"/>
  <c r="Q5039" i="18"/>
  <c r="Q4993" i="18"/>
  <c r="Q4973" i="18"/>
  <c r="Q4941" i="18"/>
  <c r="Q4933" i="18"/>
  <c r="Q4867" i="18"/>
  <c r="Q4859" i="18"/>
  <c r="Q4815" i="18"/>
  <c r="Q4794" i="18"/>
  <c r="Q4763" i="18"/>
  <c r="Q4754" i="18"/>
  <c r="S6985" i="18"/>
  <c r="S7686" i="18"/>
  <c r="S7975" i="18"/>
  <c r="S6405" i="18"/>
  <c r="S8654" i="18"/>
  <c r="S8638" i="18"/>
  <c r="S8469" i="18"/>
  <c r="S8449" i="18"/>
  <c r="S8362" i="18"/>
  <c r="S8356" i="18"/>
  <c r="S8350" i="18"/>
  <c r="S8223" i="18"/>
  <c r="S8191" i="18"/>
  <c r="S8147" i="18"/>
  <c r="S8119" i="18"/>
  <c r="S8115" i="18"/>
  <c r="S7891" i="18"/>
  <c r="S7751" i="18"/>
  <c r="S8570" i="18"/>
  <c r="S6588" i="18"/>
  <c r="S8693" i="18"/>
  <c r="S7602" i="18"/>
  <c r="S8606" i="18"/>
  <c r="S8602" i="18"/>
  <c r="S8599" i="18"/>
  <c r="S8293" i="18"/>
  <c r="S8265" i="18"/>
  <c r="S8445" i="18"/>
  <c r="S8358" i="18"/>
  <c r="S7987" i="18"/>
  <c r="S6920" i="18"/>
  <c r="Q6196" i="18"/>
  <c r="Q6195" i="18"/>
  <c r="Q6186" i="18"/>
  <c r="Q6178" i="18"/>
  <c r="Q6169" i="18"/>
  <c r="Q6190" i="18"/>
  <c r="Q6164" i="18"/>
  <c r="Q6163" i="18"/>
  <c r="Q6182" i="18"/>
  <c r="Q6078" i="18"/>
  <c r="Q6053" i="18"/>
  <c r="Q6043" i="18"/>
  <c r="Q6033" i="18"/>
  <c r="Q6032" i="18"/>
  <c r="Q6008" i="18"/>
  <c r="Q6006" i="18"/>
  <c r="Q5999" i="18"/>
  <c r="Q5989" i="18"/>
  <c r="Q5988" i="18"/>
  <c r="Q5974" i="18"/>
  <c r="Q5957" i="18"/>
  <c r="Q5956" i="18"/>
  <c r="Q5923" i="18"/>
  <c r="Q5917" i="18"/>
  <c r="Q5913" i="18"/>
  <c r="Q5898" i="18"/>
  <c r="Q5896" i="18"/>
  <c r="Q5876" i="18"/>
  <c r="Q5857" i="18"/>
  <c r="Q5855" i="18"/>
  <c r="Q5794" i="18"/>
  <c r="Q5762" i="18"/>
  <c r="Q5703" i="18"/>
  <c r="Q5680" i="18"/>
  <c r="Q5636" i="18"/>
  <c r="Q5635" i="18"/>
  <c r="Q5592" i="18"/>
  <c r="Q5580" i="18"/>
  <c r="Q6125" i="18"/>
  <c r="Q6124" i="18"/>
  <c r="S6124" i="18" s="1"/>
  <c r="Q6123" i="18"/>
  <c r="Q6105" i="18"/>
  <c r="S6105" i="18" s="1"/>
  <c r="Q6104" i="18"/>
  <c r="Q6103" i="18"/>
  <c r="Q6066" i="18"/>
  <c r="Q6055" i="18"/>
  <c r="Q6045" i="18"/>
  <c r="Q6044" i="18"/>
  <c r="Q6022" i="18"/>
  <c r="Q6009" i="18"/>
  <c r="Q6001" i="18"/>
  <c r="Q6000" i="18"/>
  <c r="Q5990" i="18"/>
  <c r="Q5978" i="18"/>
  <c r="Q5968" i="18"/>
  <c r="Q5926" i="18"/>
  <c r="Q5915" i="18"/>
  <c r="Q5906" i="18"/>
  <c r="Q5902" i="18"/>
  <c r="Q5900" i="18"/>
  <c r="Q5888" i="18"/>
  <c r="Q5878" i="18"/>
  <c r="Q5820" i="18"/>
  <c r="Q5798" i="18"/>
  <c r="Q5766" i="18"/>
  <c r="Q5713" i="18"/>
  <c r="Q5708" i="18"/>
  <c r="Q5706" i="18"/>
  <c r="Q5684" i="18"/>
  <c r="Q5671" i="18"/>
  <c r="Q5670" i="18"/>
  <c r="Q5620" i="18"/>
  <c r="Q5581" i="18"/>
  <c r="Q5568" i="18"/>
  <c r="Q5555" i="18"/>
  <c r="Q5532" i="18"/>
  <c r="Q4756" i="18"/>
  <c r="Q6134" i="18"/>
  <c r="Q6118" i="18"/>
  <c r="Q6092" i="18"/>
  <c r="Q6071" i="18"/>
  <c r="Q6063" i="18"/>
  <c r="Q6025" i="18"/>
  <c r="Q6015" i="18"/>
  <c r="Q5994" i="18"/>
  <c r="Q5981" i="18"/>
  <c r="Q5971" i="18"/>
  <c r="Q5962" i="18"/>
  <c r="Q5950" i="18"/>
  <c r="Q5933" i="18"/>
  <c r="Q5932" i="18"/>
  <c r="Q5921" i="18"/>
  <c r="Q5919" i="18"/>
  <c r="Q5879" i="18"/>
  <c r="Q5859" i="18"/>
  <c r="Q5853" i="18"/>
  <c r="Q5849" i="18"/>
  <c r="Q5834" i="18"/>
  <c r="Q5832" i="18"/>
  <c r="Q5810" i="18"/>
  <c r="Q5778" i="18"/>
  <c r="Q5746" i="18"/>
  <c r="Q5696" i="18"/>
  <c r="Q5673" i="18"/>
  <c r="Q5672" i="18"/>
  <c r="Q5652" i="18"/>
  <c r="Q5648" i="18"/>
  <c r="Q5644" i="18"/>
  <c r="Q5642" i="18"/>
  <c r="Q5612" i="18"/>
  <c r="Q5587" i="18"/>
  <c r="Q5576" i="18"/>
  <c r="Q5558" i="18"/>
  <c r="Q5540" i="18"/>
  <c r="Q5519" i="18"/>
  <c r="Q5351" i="18"/>
  <c r="Q5137" i="18"/>
  <c r="Q4965" i="18"/>
  <c r="Q6151" i="18"/>
  <c r="Q6148" i="18"/>
  <c r="Q6145" i="18"/>
  <c r="Q6144" i="18"/>
  <c r="Q6119" i="18"/>
  <c r="Q6093" i="18"/>
  <c r="Q6073" i="18"/>
  <c r="Q6072" i="18"/>
  <c r="Q6050" i="18"/>
  <c r="Q6027" i="18"/>
  <c r="Q6017" i="18"/>
  <c r="Q6016" i="18"/>
  <c r="Q5983" i="18"/>
  <c r="Q5973" i="18"/>
  <c r="Q5972" i="18"/>
  <c r="Q5943" i="18"/>
  <c r="Q5935" i="18"/>
  <c r="Q5909" i="18"/>
  <c r="Q5862" i="18"/>
  <c r="Q5851" i="18"/>
  <c r="Q5842" i="18"/>
  <c r="Q5838" i="18"/>
  <c r="Q5836" i="18"/>
  <c r="Q5824" i="18"/>
  <c r="Q5814" i="18"/>
  <c r="Q5782" i="18"/>
  <c r="Q5750" i="18"/>
  <c r="Q5689" i="18"/>
  <c r="Q5662" i="18"/>
  <c r="Q5657" i="18"/>
  <c r="Q5656" i="18"/>
  <c r="Q5615" i="18"/>
  <c r="Q5600" i="18"/>
  <c r="Q5599" i="18"/>
  <c r="Q5590" i="18"/>
  <c r="Q5589" i="18"/>
  <c r="Q5588" i="18"/>
  <c r="Q5577" i="18"/>
  <c r="Q5561" i="18"/>
  <c r="Q5551" i="18"/>
  <c r="Q5529" i="18"/>
  <c r="Q5526" i="18"/>
  <c r="Q5525" i="18"/>
  <c r="Q5521" i="18"/>
  <c r="Q5520" i="18"/>
  <c r="Q4966" i="18"/>
  <c r="Q4761" i="18"/>
  <c r="Q5518" i="18"/>
  <c r="Q5496" i="18"/>
  <c r="Q5488" i="18"/>
  <c r="Q5480" i="18"/>
  <c r="Q5464" i="18"/>
  <c r="Q5461" i="18"/>
  <c r="Q5432" i="18"/>
  <c r="Q5421" i="18"/>
  <c r="Q5418" i="18"/>
  <c r="Q5409" i="18"/>
  <c r="Q5399" i="18"/>
  <c r="Q5389" i="18"/>
  <c r="Q5388" i="18"/>
  <c r="Q5355" i="18"/>
  <c r="Q5343" i="18"/>
  <c r="Q5335" i="18"/>
  <c r="Q5324" i="18"/>
  <c r="Q5318" i="18"/>
  <c r="Q5292" i="18"/>
  <c r="Q5290" i="18"/>
  <c r="Q5254" i="18"/>
  <c r="Q5228" i="18"/>
  <c r="Q5226" i="18"/>
  <c r="Q5220" i="18"/>
  <c r="Q5207" i="18"/>
  <c r="Q5205" i="18"/>
  <c r="Q5180" i="18"/>
  <c r="Q5126" i="18"/>
  <c r="Q5110" i="18"/>
  <c r="Q5098" i="18"/>
  <c r="Q5040" i="18"/>
  <c r="Q5031" i="18"/>
  <c r="Q5007" i="18"/>
  <c r="Q4979" i="18"/>
  <c r="Q4947" i="18"/>
  <c r="Q4927" i="18"/>
  <c r="Q4914" i="18"/>
  <c r="Q4880" i="18"/>
  <c r="Q4836" i="18"/>
  <c r="Q5462" i="18"/>
  <c r="Q5445" i="18"/>
  <c r="Q5444" i="18"/>
  <c r="Q5441" i="18"/>
  <c r="Q5440" i="18"/>
  <c r="Q5436" i="18"/>
  <c r="Q5419" i="18"/>
  <c r="Q5412" i="18"/>
  <c r="Q5398" i="18"/>
  <c r="Q5374" i="18"/>
  <c r="Q5356" i="18"/>
  <c r="Q5325" i="18"/>
  <c r="Q5313" i="18"/>
  <c r="Q5312" i="18"/>
  <c r="Q5293" i="18"/>
  <c r="Q5283" i="18"/>
  <c r="Q5255" i="18"/>
  <c r="Q5249" i="18"/>
  <c r="Q5248" i="18"/>
  <c r="Q5229" i="18"/>
  <c r="Q5221" i="18"/>
  <c r="Q5208" i="18"/>
  <c r="Q5206" i="18"/>
  <c r="Q5181" i="18"/>
  <c r="Q5169" i="18"/>
  <c r="Q5157" i="18"/>
  <c r="Q5142" i="18"/>
  <c r="Q5101" i="18"/>
  <c r="Q5093" i="18"/>
  <c r="Q5059" i="18"/>
  <c r="Q5051" i="18"/>
  <c r="Q5043" i="18"/>
  <c r="Q4995" i="18"/>
  <c r="Q4983" i="18"/>
  <c r="Q4951" i="18"/>
  <c r="Q4931" i="18"/>
  <c r="Q4928" i="18"/>
  <c r="Q4915" i="18"/>
  <c r="Q4908" i="18"/>
  <c r="Q4896" i="18"/>
  <c r="Q4883" i="18"/>
  <c r="Q4882" i="18"/>
  <c r="Q4865" i="18"/>
  <c r="Q4849" i="18"/>
  <c r="Q4829" i="18"/>
  <c r="Q4744" i="18"/>
  <c r="Q4737" i="18"/>
  <c r="Q4729" i="18"/>
  <c r="Q4719" i="18"/>
  <c r="Q4701" i="18"/>
  <c r="S4701" i="18" s="1"/>
  <c r="Q4698" i="18"/>
  <c r="S4698" i="18" s="1"/>
  <c r="Q4830" i="18"/>
  <c r="Q4828" i="18"/>
  <c r="Q4822" i="18"/>
  <c r="Q4751" i="18"/>
  <c r="Q4749" i="18"/>
  <c r="Q4747" i="18"/>
  <c r="Q4726" i="18"/>
  <c r="Q4720" i="18"/>
  <c r="Q4705" i="18"/>
  <c r="Q4702" i="18"/>
  <c r="S4702" i="18" s="1"/>
  <c r="Q4688" i="18"/>
  <c r="S4688" i="18" s="1"/>
  <c r="Q4687" i="18"/>
  <c r="S4687" i="18" s="1"/>
  <c r="Q4676" i="18"/>
  <c r="S4676" i="18" s="1"/>
  <c r="Q4636" i="18"/>
  <c r="S4636" i="18" s="1"/>
  <c r="Q5186" i="18"/>
  <c r="Q5184" i="18"/>
  <c r="Q5183" i="18"/>
  <c r="Q5135" i="18"/>
  <c r="Q5120" i="18"/>
  <c r="Q5103" i="18"/>
  <c r="Q5500" i="18"/>
  <c r="Q5492" i="18"/>
  <c r="Q5484" i="18"/>
  <c r="Q5476" i="18"/>
  <c r="Q5466" i="18"/>
  <c r="Q5457" i="18"/>
  <c r="Q5416" i="18"/>
  <c r="Q5415" i="18"/>
  <c r="Q5404" i="18"/>
  <c r="Q5379" i="18"/>
  <c r="Q5341" i="18"/>
  <c r="Q5339" i="18"/>
  <c r="Q5331" i="18"/>
  <c r="Q5326" i="18"/>
  <c r="Q5286" i="18"/>
  <c r="Q5260" i="18"/>
  <c r="Q5258" i="18"/>
  <c r="Q5252" i="18"/>
  <c r="Q5222" i="18"/>
  <c r="Q5212" i="18"/>
  <c r="Q5211" i="18"/>
  <c r="Q5201" i="18"/>
  <c r="Q5190" i="18"/>
  <c r="Q5188" i="18"/>
  <c r="Q5187" i="18"/>
  <c r="Q5162" i="18"/>
  <c r="Q5151" i="18"/>
  <c r="Q5150" i="18"/>
  <c r="Q5136" i="18"/>
  <c r="Q5123" i="18"/>
  <c r="Q5107" i="18"/>
  <c r="Q5104" i="18"/>
  <c r="Q5088" i="18"/>
  <c r="Q5086" i="18"/>
  <c r="Q5014" i="18"/>
  <c r="Q5012" i="18"/>
  <c r="Q4990" i="18"/>
  <c r="Q4963" i="18"/>
  <c r="Q4937" i="18"/>
  <c r="Q4887" i="18"/>
  <c r="Q4861" i="18"/>
  <c r="Q4833" i="18"/>
  <c r="Q5501" i="18"/>
  <c r="Q5469" i="18"/>
  <c r="Q5427" i="18"/>
  <c r="Q5417" i="18"/>
  <c r="Q5405" i="18"/>
  <c r="Q5395" i="18"/>
  <c r="Q5378" i="18"/>
  <c r="Q5370" i="18"/>
  <c r="Q5352" i="18"/>
  <c r="Q5330" i="18"/>
  <c r="Q5315" i="18"/>
  <c r="Q5287" i="18"/>
  <c r="Q5281" i="18"/>
  <c r="Q5280" i="18"/>
  <c r="Q5261" i="18"/>
  <c r="Q5253" i="18"/>
  <c r="Q5235" i="18"/>
  <c r="Q5217" i="18"/>
  <c r="Q5216" i="18"/>
  <c r="Q5215" i="18"/>
  <c r="Q5191" i="18"/>
  <c r="Q5167" i="18"/>
  <c r="Q5139" i="18"/>
  <c r="Q5089" i="18"/>
  <c r="Q5079" i="18"/>
  <c r="Q5071" i="18"/>
  <c r="Q5037" i="18"/>
  <c r="Q5034" i="18"/>
  <c r="Q5016" i="18"/>
  <c r="Q5000" i="18"/>
  <c r="Q4967" i="18"/>
  <c r="Q4938" i="18"/>
  <c r="Q4936" i="18"/>
  <c r="Q4924" i="18"/>
  <c r="Q4913" i="18"/>
  <c r="Q4911" i="18"/>
  <c r="Q4885" i="18"/>
  <c r="Q4847" i="18"/>
  <c r="Q4832" i="18"/>
  <c r="Q4825" i="18"/>
  <c r="Q4760" i="18"/>
  <c r="Q4759" i="18"/>
  <c r="Q4741" i="18"/>
  <c r="Q4733" i="18"/>
  <c r="Q4721" i="18"/>
  <c r="Q4713" i="18"/>
  <c r="Q4679" i="18"/>
  <c r="Q4795" i="18"/>
  <c r="Q4791" i="18"/>
  <c r="Q4787" i="18"/>
  <c r="Q4783" i="18"/>
  <c r="Q4779" i="18"/>
  <c r="Q4775" i="18"/>
  <c r="Q4771" i="18"/>
  <c r="Q4743" i="18"/>
  <c r="Q4722" i="18"/>
  <c r="Q4716" i="18"/>
  <c r="Q4715" i="18"/>
  <c r="Q4690" i="18"/>
  <c r="S4690" i="18" s="1"/>
  <c r="Q4680" i="18"/>
  <c r="S4680" i="18" s="1"/>
  <c r="S8473" i="18"/>
  <c r="S8453" i="18"/>
  <c r="S8071" i="18"/>
  <c r="S8682" i="18"/>
  <c r="S8554" i="18"/>
  <c r="S8239" i="18"/>
  <c r="S8175" i="18"/>
  <c r="S7880" i="18"/>
  <c r="S7653" i="18"/>
  <c r="S6975" i="18"/>
  <c r="S6771" i="18"/>
  <c r="S8105" i="18"/>
  <c r="S8039" i="18"/>
  <c r="S7887" i="18"/>
  <c r="S7783" i="18"/>
  <c r="Q6142" i="18"/>
  <c r="Q6070" i="18"/>
  <c r="Q6038" i="18"/>
  <c r="Q5925" i="18"/>
  <c r="Q5893" i="18"/>
  <c r="Q5861" i="18"/>
  <c r="Q5829" i="18"/>
  <c r="Q5823" i="18"/>
  <c r="Q5819" i="18"/>
  <c r="Q5693" i="18"/>
  <c r="Q6198" i="18"/>
  <c r="Q5970" i="18"/>
  <c r="Q5942" i="18"/>
  <c r="Q5927" i="18"/>
  <c r="Q5895" i="18"/>
  <c r="Q5863" i="18"/>
  <c r="Q5831" i="18"/>
  <c r="Q5815" i="18"/>
  <c r="Q5811" i="18"/>
  <c r="Q5807" i="18"/>
  <c r="Q5803" i="18"/>
  <c r="Q5799" i="18"/>
  <c r="Q5795" i="18"/>
  <c r="Q5791" i="18"/>
  <c r="Q5787" i="18"/>
  <c r="Q5783" i="18"/>
  <c r="Q5779" i="18"/>
  <c r="Q5775" i="18"/>
  <c r="Q5771" i="18"/>
  <c r="Q5767" i="18"/>
  <c r="Q5763" i="18"/>
  <c r="Q5759" i="18"/>
  <c r="Q5755" i="18"/>
  <c r="Q5751" i="18"/>
  <c r="Q5747" i="18"/>
  <c r="Q5743" i="18"/>
  <c r="Q5739" i="18"/>
  <c r="Q5704" i="18"/>
  <c r="Q5699" i="18"/>
  <c r="Q5960" i="18"/>
  <c r="Q5958" i="18"/>
  <c r="Q5899" i="18"/>
  <c r="Q5867" i="18"/>
  <c r="Q5835" i="18"/>
  <c r="Q5735" i="18"/>
  <c r="Q5731" i="18"/>
  <c r="Q5727" i="18"/>
  <c r="Q5723" i="18"/>
  <c r="Q5709" i="18"/>
  <c r="Q5653" i="18"/>
  <c r="Q6165" i="18"/>
  <c r="Q6137" i="18"/>
  <c r="Q6136" i="18"/>
  <c r="Q6135" i="18"/>
  <c r="Q6081" i="18"/>
  <c r="Q6080" i="18"/>
  <c r="Q6079" i="18"/>
  <c r="Q6065" i="18"/>
  <c r="Q6064" i="18"/>
  <c r="Q6047" i="18"/>
  <c r="Q6019" i="18"/>
  <c r="Q6005" i="18"/>
  <c r="Q6004" i="18"/>
  <c r="Q6002" i="18"/>
  <c r="Q5991" i="18"/>
  <c r="Q5975" i="18"/>
  <c r="Q5963" i="18"/>
  <c r="Q5949" i="18"/>
  <c r="Q5948" i="18"/>
  <c r="Q5937" i="18"/>
  <c r="Q5936" i="18"/>
  <c r="Q5914" i="18"/>
  <c r="Q5912" i="18"/>
  <c r="Q5907" i="18"/>
  <c r="Q5903" i="18"/>
  <c r="Q5882" i="18"/>
  <c r="Q5880" i="18"/>
  <c r="Q5875" i="18"/>
  <c r="Q5871" i="18"/>
  <c r="Q5850" i="18"/>
  <c r="Q5848" i="18"/>
  <c r="Q5843" i="18"/>
  <c r="Q5839" i="18"/>
  <c r="Q5719" i="18"/>
  <c r="Q5715" i="18"/>
  <c r="Q5681" i="18"/>
  <c r="Q5676" i="18"/>
  <c r="Q5674" i="18"/>
  <c r="Q5663" i="18"/>
  <c r="Q5637" i="18"/>
  <c r="Q5623" i="18"/>
  <c r="Q5610" i="18"/>
  <c r="Q5609" i="18"/>
  <c r="Q5604" i="18"/>
  <c r="Q5593" i="18"/>
  <c r="Q5319" i="18"/>
  <c r="Q5097" i="18"/>
  <c r="Q6188" i="18"/>
  <c r="Q6187" i="18"/>
  <c r="Q6174" i="18"/>
  <c r="Q6166" i="18"/>
  <c r="Q6138" i="18"/>
  <c r="Q6109" i="18"/>
  <c r="Q6108" i="18"/>
  <c r="Q6085" i="18"/>
  <c r="Q6084" i="18"/>
  <c r="Q6083" i="18"/>
  <c r="Q6067" i="18"/>
  <c r="Q6049" i="18"/>
  <c r="Q6048" i="18"/>
  <c r="Q6035" i="18"/>
  <c r="Q6021" i="18"/>
  <c r="Q6020" i="18"/>
  <c r="Q5993" i="18"/>
  <c r="Q5992" i="18"/>
  <c r="Q5977" i="18"/>
  <c r="Q5976" i="18"/>
  <c r="Q5965" i="18"/>
  <c r="Q5964" i="18"/>
  <c r="Q5951" i="18"/>
  <c r="Q5922" i="18"/>
  <c r="Q5918" i="18"/>
  <c r="Q5916" i="18"/>
  <c r="Q5890" i="18"/>
  <c r="Q5886" i="18"/>
  <c r="Q5884" i="18"/>
  <c r="Q5858" i="18"/>
  <c r="Q5854" i="18"/>
  <c r="Q5852" i="18"/>
  <c r="Q5845" i="18"/>
  <c r="Q5826" i="18"/>
  <c r="Q5687" i="18"/>
  <c r="Q5678" i="18"/>
  <c r="Q5638" i="18"/>
  <c r="Q5613" i="18"/>
  <c r="Q5594" i="18"/>
  <c r="Q5367" i="18"/>
  <c r="Q5337" i="18"/>
  <c r="Q6189" i="18"/>
  <c r="Q6168" i="18"/>
  <c r="Q6167" i="18"/>
  <c r="Q6141" i="18"/>
  <c r="Q6140" i="18"/>
  <c r="Q6089" i="18"/>
  <c r="Q6088" i="18"/>
  <c r="Q6087" i="18"/>
  <c r="Q6069" i="18"/>
  <c r="Q6068" i="18"/>
  <c r="Q6051" i="18"/>
  <c r="Q6037" i="18"/>
  <c r="Q6036" i="18"/>
  <c r="Q6023" i="18"/>
  <c r="Q6007" i="18"/>
  <c r="Q5995" i="18"/>
  <c r="Q5979" i="18"/>
  <c r="Q5967" i="18"/>
  <c r="Q5953" i="18"/>
  <c r="Q5952" i="18"/>
  <c r="Q5939" i="18"/>
  <c r="Q5924" i="18"/>
  <c r="Q5892" i="18"/>
  <c r="Q5860" i="18"/>
  <c r="Q5828" i="18"/>
  <c r="Q5822" i="18"/>
  <c r="Q5818" i="18"/>
  <c r="Q5697" i="18"/>
  <c r="Q5692" i="18"/>
  <c r="Q5690" i="18"/>
  <c r="Q5640" i="18"/>
  <c r="Q5614" i="18"/>
  <c r="Q5596" i="18"/>
  <c r="Q5595" i="18"/>
  <c r="Q5548" i="18"/>
  <c r="Q5423" i="18"/>
  <c r="Q5369" i="18"/>
  <c r="Q5065" i="18"/>
  <c r="Q5569" i="18"/>
  <c r="Q5563" i="18"/>
  <c r="Q5503" i="18"/>
  <c r="Q5474" i="18"/>
  <c r="Q5406" i="18"/>
  <c r="Q5402" i="18"/>
  <c r="Q5354" i="18"/>
  <c r="Q5350" i="18"/>
  <c r="Q5307" i="18"/>
  <c r="Q5291" i="18"/>
  <c r="Q5275" i="18"/>
  <c r="Q5259" i="18"/>
  <c r="Q5243" i="18"/>
  <c r="Q5210" i="18"/>
  <c r="Q5177" i="18"/>
  <c r="Q5090" i="18"/>
  <c r="Q5058" i="18"/>
  <c r="Q5430" i="18"/>
  <c r="Q5410" i="18"/>
  <c r="Q5382" i="18"/>
  <c r="Q5358" i="18"/>
  <c r="Q5310" i="18"/>
  <c r="Q5294" i="18"/>
  <c r="Q5278" i="18"/>
  <c r="Q5262" i="18"/>
  <c r="Q5246" i="18"/>
  <c r="Q5230" i="18"/>
  <c r="Q5214" i="18"/>
  <c r="Q5165" i="18"/>
  <c r="Q5134" i="18"/>
  <c r="Q5118" i="18"/>
  <c r="Q5102" i="18"/>
  <c r="Q5070" i="18"/>
  <c r="Q5050" i="18"/>
  <c r="Q5438" i="18"/>
  <c r="Q5434" i="18"/>
  <c r="Q5393" i="18"/>
  <c r="Q5386" i="18"/>
  <c r="Q5361" i="18"/>
  <c r="Q5317" i="18"/>
  <c r="Q5316" i="18"/>
  <c r="Q5311" i="18"/>
  <c r="Q5301" i="18"/>
  <c r="Q5300" i="18"/>
  <c r="Q5295" i="18"/>
  <c r="Q5285" i="18"/>
  <c r="Q5284" i="18"/>
  <c r="Q5279" i="18"/>
  <c r="Q5269" i="18"/>
  <c r="Q5268" i="18"/>
  <c r="Q5263" i="18"/>
  <c r="Q5247" i="18"/>
  <c r="Q5166" i="18"/>
  <c r="Q5153" i="18"/>
  <c r="Q5124" i="18"/>
  <c r="Q5095" i="18"/>
  <c r="Q5085" i="18"/>
  <c r="Q5082" i="18"/>
  <c r="Q5075" i="18"/>
  <c r="Q5063" i="18"/>
  <c r="Q5053" i="18"/>
  <c r="Q5045" i="18"/>
  <c r="Q5042" i="18"/>
  <c r="Q4846" i="18"/>
  <c r="Q4834" i="18"/>
  <c r="Q5582" i="18"/>
  <c r="Q5537" i="18"/>
  <c r="Q5531" i="18"/>
  <c r="Q5446" i="18"/>
  <c r="Q5424" i="18"/>
  <c r="Q5414" i="18"/>
  <c r="Q5396" i="18"/>
  <c r="Q5390" i="18"/>
  <c r="Q5368" i="18"/>
  <c r="Q5362" i="18"/>
  <c r="Q5333" i="18"/>
  <c r="Q5332" i="18"/>
  <c r="Q5328" i="18"/>
  <c r="Q5320" i="18"/>
  <c r="Q5314" i="18"/>
  <c r="Q5298" i="18"/>
  <c r="Q5282" i="18"/>
  <c r="Q5266" i="18"/>
  <c r="Q5250" i="18"/>
  <c r="Q5234" i="18"/>
  <c r="Q5218" i="18"/>
  <c r="Q5196" i="18"/>
  <c r="Q5195" i="18"/>
  <c r="Q5159" i="18"/>
  <c r="Q5143" i="18"/>
  <c r="Q5138" i="18"/>
  <c r="Q5127" i="18"/>
  <c r="Q5122" i="18"/>
  <c r="Q5094" i="18"/>
  <c r="Q5062" i="18"/>
  <c r="Q4826" i="18"/>
  <c r="Q5584" i="18"/>
  <c r="Q5583" i="18"/>
  <c r="Q5549" i="18"/>
  <c r="Q5546" i="18"/>
  <c r="Q5545" i="18"/>
  <c r="Q5541" i="18"/>
  <c r="Q5535" i="18"/>
  <c r="Q5460" i="18"/>
  <c r="Q5425" i="18"/>
  <c r="Q5377" i="18"/>
  <c r="Q5376" i="18"/>
  <c r="Q5372" i="18"/>
  <c r="Q5345" i="18"/>
  <c r="Q5344" i="18"/>
  <c r="Q5340" i="18"/>
  <c r="Q5336" i="18"/>
  <c r="Q5322" i="18"/>
  <c r="Q5305" i="18"/>
  <c r="Q5304" i="18"/>
  <c r="Q5289" i="18"/>
  <c r="Q5288" i="18"/>
  <c r="Q5273" i="18"/>
  <c r="Q5272" i="18"/>
  <c r="Q5257" i="18"/>
  <c r="Q5256" i="18"/>
  <c r="Q5251" i="18"/>
  <c r="Q5241" i="18"/>
  <c r="Q5240" i="18"/>
  <c r="Q5239" i="18"/>
  <c r="Q5225" i="18"/>
  <c r="Q5224" i="18"/>
  <c r="Q5223" i="18"/>
  <c r="Q5200" i="18"/>
  <c r="Q5199" i="18"/>
  <c r="Q5194" i="18"/>
  <c r="Q5175" i="18"/>
  <c r="Q5174" i="18"/>
  <c r="Q5099" i="18"/>
  <c r="Q5087" i="18"/>
  <c r="Q5077" i="18"/>
  <c r="Q5067" i="18"/>
  <c r="Q5055" i="18"/>
  <c r="Q5047" i="18"/>
  <c r="Q4837" i="18"/>
  <c r="Q4827" i="18"/>
  <c r="Q5557" i="18"/>
  <c r="Q5553" i="18"/>
  <c r="Q5550" i="18"/>
  <c r="Q5497" i="18"/>
  <c r="Q5494" i="18"/>
  <c r="Q5493" i="18"/>
  <c r="Q5489" i="18"/>
  <c r="Q5486" i="18"/>
  <c r="Q5485" i="18"/>
  <c r="Q5482" i="18"/>
  <c r="Q5481" i="18"/>
  <c r="Q5478" i="18"/>
  <c r="Q5477" i="18"/>
  <c r="Q5473" i="18"/>
  <c r="Q5472" i="18"/>
  <c r="Q5468" i="18"/>
  <c r="Q5428" i="18"/>
  <c r="Q5400" i="18"/>
  <c r="Q5380" i="18"/>
  <c r="Q5349" i="18"/>
  <c r="Q5348" i="18"/>
  <c r="Q5204" i="18"/>
  <c r="Q5203" i="18"/>
  <c r="Q5163" i="18"/>
  <c r="Q5147" i="18"/>
  <c r="Q5146" i="18"/>
  <c r="Q5131" i="18"/>
  <c r="Q5115" i="18"/>
  <c r="Q4838" i="18"/>
  <c r="Q5038" i="18"/>
  <c r="Q5019" i="18"/>
  <c r="Q5017" i="18"/>
  <c r="Q5015" i="18"/>
  <c r="Q5011" i="18"/>
  <c r="Q5009" i="18"/>
  <c r="Q5004" i="18"/>
  <c r="Q4923" i="18"/>
  <c r="Q4903" i="18"/>
  <c r="Q4871" i="18"/>
  <c r="Q4851" i="18"/>
  <c r="Q4820" i="18"/>
  <c r="Q4738" i="18"/>
  <c r="Q4734" i="18"/>
  <c r="Q4730" i="18"/>
  <c r="Q4710" i="18"/>
  <c r="Q4678" i="18"/>
  <c r="S4678" i="18" s="1"/>
  <c r="Q4674" i="18"/>
  <c r="S4674" i="18" s="1"/>
  <c r="Q5111" i="18"/>
  <c r="Q5106" i="18"/>
  <c r="Q5092" i="18"/>
  <c r="Q5060" i="18"/>
  <c r="Q5023" i="18"/>
  <c r="Q5006" i="18"/>
  <c r="Q4991" i="18"/>
  <c r="Q4939" i="18"/>
  <c r="Q4925" i="18"/>
  <c r="Q4895" i="18"/>
  <c r="Q4894" i="18"/>
  <c r="Q4891" i="18"/>
  <c r="Q4889" i="18"/>
  <c r="Q4879" i="18"/>
  <c r="Q4862" i="18"/>
  <c r="Q4682" i="18"/>
  <c r="S4682" i="18" s="1"/>
  <c r="Q4932" i="18"/>
  <c r="Q4905" i="18"/>
  <c r="Q4875" i="18"/>
  <c r="Q4873" i="18"/>
  <c r="Q4853" i="18"/>
  <c r="Q4816" i="18"/>
  <c r="Q4812" i="18"/>
  <c r="Q4808" i="18"/>
  <c r="Q4804" i="18"/>
  <c r="Q4800" i="18"/>
  <c r="Q4796" i="18"/>
  <c r="Q4792" i="18"/>
  <c r="Q4788" i="18"/>
  <c r="Q4784" i="18"/>
  <c r="Q4780" i="18"/>
  <c r="Q4776" i="18"/>
  <c r="Q4772" i="18"/>
  <c r="Q4742" i="18"/>
  <c r="Q4714" i="18"/>
  <c r="Q4588" i="18"/>
  <c r="S4588" i="18" s="1"/>
  <c r="Q4839" i="18"/>
  <c r="Q4835" i="18"/>
  <c r="Q4831" i="18"/>
  <c r="Q4765" i="18"/>
  <c r="Q4758" i="18"/>
  <c r="Q4692" i="18"/>
  <c r="S4692" i="18" s="1"/>
  <c r="Q4691" i="18"/>
  <c r="S4691" i="18" s="1"/>
  <c r="Q4686" i="18"/>
  <c r="S4686" i="18" s="1"/>
  <c r="Q4607" i="18"/>
  <c r="S4607" i="18" s="1"/>
  <c r="Q4476" i="18"/>
  <c r="S4476" i="18" s="1"/>
  <c r="Q4452" i="18"/>
  <c r="S4452" i="18" s="1"/>
  <c r="Q5033" i="18"/>
  <c r="Q5024" i="18"/>
  <c r="Q5001" i="18"/>
  <c r="Q4994" i="18"/>
  <c r="Q4992" i="18"/>
  <c r="Q4940" i="18"/>
  <c r="Q4900" i="18"/>
  <c r="Q4884" i="18"/>
  <c r="Q4877" i="18"/>
  <c r="Q4868" i="18"/>
  <c r="Q4863" i="18"/>
  <c r="Q4848" i="18"/>
  <c r="Q4840" i="18"/>
  <c r="Q4766" i="18"/>
  <c r="Q4746" i="18"/>
  <c r="Q4725" i="18"/>
  <c r="Q4724" i="18"/>
  <c r="Q4723" i="18"/>
  <c r="Q4718" i="18"/>
  <c r="Q4696" i="18"/>
  <c r="S4696" i="18" s="1"/>
  <c r="Q4695" i="18"/>
  <c r="S4695" i="18" s="1"/>
  <c r="Q4689" i="18"/>
  <c r="S4689" i="18" s="1"/>
  <c r="Q5114" i="18"/>
  <c r="Q5100" i="18"/>
  <c r="Q5068" i="18"/>
  <c r="Q5030" i="18"/>
  <c r="Q5028" i="18"/>
  <c r="Q5003" i="18"/>
  <c r="Q4998" i="18"/>
  <c r="Q4996" i="18"/>
  <c r="Q4988" i="18"/>
  <c r="Q4984" i="18"/>
  <c r="Q4980" i="18"/>
  <c r="Q4976" i="18"/>
  <c r="Q4972" i="18"/>
  <c r="Q4968" i="18"/>
  <c r="Q4964" i="18"/>
  <c r="Q4960" i="18"/>
  <c r="Q4956" i="18"/>
  <c r="Q4952" i="18"/>
  <c r="Q4922" i="18"/>
  <c r="Q4920" i="18"/>
  <c r="Q4919" i="18"/>
  <c r="Q4918" i="18"/>
  <c r="Q4912" i="18"/>
  <c r="Q4909" i="18"/>
  <c r="Q4902" i="18"/>
  <c r="Q4897" i="18"/>
  <c r="Q4886" i="18"/>
  <c r="Q4881" i="18"/>
  <c r="Q4870" i="18"/>
  <c r="Q4850" i="18"/>
  <c r="Q4728" i="18"/>
  <c r="Q4727" i="18"/>
  <c r="Q4709" i="18"/>
  <c r="Q4708" i="18"/>
  <c r="Q4707" i="18"/>
  <c r="Q4704" i="18"/>
  <c r="S4704" i="18" s="1"/>
  <c r="Q4703" i="18"/>
  <c r="S4703" i="18" s="1"/>
  <c r="Q4700" i="18"/>
  <c r="S4700" i="18" s="1"/>
  <c r="Q4699" i="18"/>
  <c r="S4699" i="18" s="1"/>
  <c r="Q4673" i="18"/>
  <c r="Q4494" i="18"/>
  <c r="S4494" i="18" s="1"/>
  <c r="Q4427" i="18"/>
  <c r="S4427" i="18" s="1"/>
  <c r="Q4393" i="18"/>
  <c r="S4393" i="18" s="1"/>
  <c r="Q4612" i="18"/>
  <c r="S4612" i="18" s="1"/>
  <c r="Q4544" i="18"/>
  <c r="S4544" i="18" s="1"/>
  <c r="Q4503" i="18"/>
  <c r="S4503" i="18" s="1"/>
  <c r="Q4487" i="18"/>
  <c r="S4487" i="18" s="1"/>
  <c r="Q4562" i="18"/>
  <c r="S4562" i="18" s="1"/>
  <c r="Q4606" i="18"/>
  <c r="S4606" i="18" s="1"/>
  <c r="S7347" i="18"/>
  <c r="S7538" i="18"/>
  <c r="S7117" i="18"/>
  <c r="S6316" i="18"/>
  <c r="S6302" i="18"/>
  <c r="S7473" i="18"/>
  <c r="S8323" i="18"/>
  <c r="S8259" i="18"/>
  <c r="S8227" i="18"/>
  <c r="S8151" i="18"/>
  <c r="S7856" i="18"/>
  <c r="S7683" i="18"/>
  <c r="S7259" i="18"/>
  <c r="S7254" i="18"/>
  <c r="S6344" i="18"/>
  <c r="S6333" i="18"/>
  <c r="S7454" i="18"/>
  <c r="S8687" i="18"/>
  <c r="S8335" i="18"/>
  <c r="S8285" i="18"/>
  <c r="S8253" i="18"/>
  <c r="S7831" i="18"/>
  <c r="S7630" i="18"/>
  <c r="S6948" i="18"/>
  <c r="S7239" i="18"/>
  <c r="S7382" i="18"/>
  <c r="S7374" i="18"/>
  <c r="S8327" i="18"/>
  <c r="S8295" i="18"/>
  <c r="S8267" i="18"/>
  <c r="S8203" i="18"/>
  <c r="S7682" i="18"/>
  <c r="S7666" i="18"/>
  <c r="S6952" i="18"/>
  <c r="Q4392" i="18"/>
  <c r="S4392" i="18" s="1"/>
  <c r="Q4302" i="18"/>
  <c r="S4302" i="18" s="1"/>
  <c r="Q4671" i="18"/>
  <c r="S4671" i="18" s="1"/>
  <c r="Q4647" i="18"/>
  <c r="S4647" i="18" s="1"/>
  <c r="Q4486" i="18"/>
  <c r="S4486" i="18" s="1"/>
  <c r="Q4355" i="18"/>
  <c r="Q4414" i="18"/>
  <c r="S4414" i="18" s="1"/>
  <c r="Q4356" i="18"/>
  <c r="S4356" i="18" s="1"/>
  <c r="Q4667" i="18"/>
  <c r="S4667" i="18" s="1"/>
  <c r="Q4643" i="18"/>
  <c r="S4643" i="18" s="1"/>
  <c r="Q4608" i="18"/>
  <c r="S4608" i="18" s="1"/>
  <c r="Q4582" i="18"/>
  <c r="S4582" i="18" s="1"/>
  <c r="Q4504" i="18"/>
  <c r="S4504" i="18" s="1"/>
  <c r="Q4471" i="18"/>
  <c r="S4471" i="18" s="1"/>
  <c r="Q4668" i="18"/>
  <c r="S4668" i="18" s="1"/>
  <c r="Q4644" i="18"/>
  <c r="S4644" i="18" s="1"/>
  <c r="Q4627" i="18"/>
  <c r="S4627" i="18" s="1"/>
  <c r="Q4618" i="18"/>
  <c r="S4618" i="18" s="1"/>
  <c r="Q4548" i="18"/>
  <c r="S4548" i="18" s="1"/>
  <c r="Q4634" i="18"/>
  <c r="S4634" i="18" s="1"/>
  <c r="Q4617" i="18"/>
  <c r="S4617" i="18" s="1"/>
  <c r="Q4510" i="18"/>
  <c r="S4510" i="18" s="1"/>
  <c r="Q4501" i="18"/>
  <c r="S4501" i="18" s="1"/>
  <c r="Q4492" i="18"/>
  <c r="S4492" i="18" s="1"/>
  <c r="Q4520" i="18"/>
  <c r="S4520" i="18" s="1"/>
  <c r="Q4672" i="18"/>
  <c r="Q4664" i="18"/>
  <c r="S4664" i="18" s="1"/>
  <c r="Q4656" i="18"/>
  <c r="S4656" i="18" s="1"/>
  <c r="Q4648" i="18"/>
  <c r="S4648" i="18" s="1"/>
  <c r="Q4610" i="18"/>
  <c r="S4610" i="18" s="1"/>
  <c r="Q4603" i="18"/>
  <c r="S4603" i="18" s="1"/>
  <c r="Q4574" i="18"/>
  <c r="S4574" i="18" s="1"/>
  <c r="Q4566" i="18"/>
  <c r="S4566" i="18" s="1"/>
  <c r="Q4521" i="18"/>
  <c r="S4521" i="18" s="1"/>
  <c r="Q4515" i="18"/>
  <c r="S4515" i="18" s="1"/>
  <c r="Q4464" i="18"/>
  <c r="S4464" i="18" s="1"/>
  <c r="Q4423" i="18"/>
  <c r="S4423" i="18" s="1"/>
  <c r="Q4415" i="18"/>
  <c r="S4415" i="18" s="1"/>
  <c r="Q4357" i="18"/>
  <c r="S4357" i="18" s="1"/>
  <c r="Q4348" i="18"/>
  <c r="S4348" i="18" s="1"/>
  <c r="Q4512" i="18"/>
  <c r="S4512" i="18" s="1"/>
  <c r="Q4665" i="18"/>
  <c r="S4665" i="18" s="1"/>
  <c r="Q4641" i="18"/>
  <c r="S4641" i="18" s="1"/>
  <c r="Q4639" i="18"/>
  <c r="S4639" i="18" s="1"/>
  <c r="Q4614" i="18"/>
  <c r="S4614" i="18" s="1"/>
  <c r="Q4604" i="18"/>
  <c r="S4604" i="18" s="1"/>
  <c r="Q4558" i="18"/>
  <c r="S4558" i="18" s="1"/>
  <c r="Q4532" i="18"/>
  <c r="S4532" i="18" s="1"/>
  <c r="Q4524" i="18"/>
  <c r="S4524" i="18" s="1"/>
  <c r="Q4424" i="18"/>
  <c r="S4424" i="18" s="1"/>
  <c r="Q4570" i="18"/>
  <c r="S4570" i="18" s="1"/>
  <c r="Q4466" i="18"/>
  <c r="S4466" i="18" s="1"/>
  <c r="Q4592" i="18"/>
  <c r="S4592" i="18" s="1"/>
  <c r="Q4547" i="18"/>
  <c r="S4547" i="18" s="1"/>
  <c r="Q4528" i="18"/>
  <c r="S4528" i="18" s="1"/>
  <c r="Q4500" i="18"/>
  <c r="S4500" i="18" s="1"/>
  <c r="Q4489" i="18"/>
  <c r="S4489" i="18" s="1"/>
  <c r="Q4463" i="18"/>
  <c r="S4463" i="18" s="1"/>
  <c r="Q4455" i="18"/>
  <c r="S4455" i="18" s="1"/>
  <c r="Q4446" i="18"/>
  <c r="S4446" i="18" s="1"/>
  <c r="Q4438" i="18"/>
  <c r="S4438" i="18" s="1"/>
  <c r="Q4398" i="18"/>
  <c r="S4398" i="18" s="1"/>
  <c r="Q4363" i="18"/>
  <c r="S4363" i="18" s="1"/>
  <c r="Q4312" i="18"/>
  <c r="S4312" i="18" s="1"/>
  <c r="Q4304" i="18"/>
  <c r="S4304" i="18" s="1"/>
  <c r="Q4568" i="18"/>
  <c r="S4568" i="18" s="1"/>
  <c r="Q4498" i="18"/>
  <c r="S4498" i="18" s="1"/>
  <c r="Q4490" i="18"/>
  <c r="S4490" i="18" s="1"/>
  <c r="Q4481" i="18"/>
  <c r="S4481" i="18" s="1"/>
  <c r="Q4465" i="18"/>
  <c r="S4465" i="18" s="1"/>
  <c r="Q4419" i="18"/>
  <c r="S4419" i="18" s="1"/>
  <c r="Q4391" i="18"/>
  <c r="S4391" i="18" s="1"/>
  <c r="Q4383" i="18"/>
  <c r="S4383" i="18" s="1"/>
  <c r="Q4375" i="18"/>
  <c r="S4375" i="18" s="1"/>
  <c r="Q4353" i="18"/>
  <c r="S4353" i="18" s="1"/>
  <c r="Q4522" i="18"/>
  <c r="S4522" i="18" s="1"/>
  <c r="Q4513" i="18"/>
  <c r="S4513" i="18" s="1"/>
  <c r="Q4663" i="18"/>
  <c r="S4663" i="18" s="1"/>
  <c r="Q4655" i="18"/>
  <c r="S4655" i="18" s="1"/>
  <c r="Q4645" i="18"/>
  <c r="S4645" i="18" s="1"/>
  <c r="Q4623" i="18"/>
  <c r="S4623" i="18" s="1"/>
  <c r="Q4598" i="18"/>
  <c r="S4598" i="18" s="1"/>
  <c r="Q4586" i="18"/>
  <c r="S4586" i="18" s="1"/>
  <c r="Q4543" i="18"/>
  <c r="S4543" i="18" s="1"/>
  <c r="Q4516" i="18"/>
  <c r="S4516" i="18" s="1"/>
  <c r="Q4507" i="18"/>
  <c r="S4507" i="18" s="1"/>
  <c r="Q4479" i="18"/>
  <c r="S4479" i="18" s="1"/>
  <c r="Q4451" i="18"/>
  <c r="S4451" i="18" s="1"/>
  <c r="Q4443" i="18"/>
  <c r="S4443" i="18" s="1"/>
  <c r="Q4435" i="18"/>
  <c r="S4435" i="18" s="1"/>
  <c r="Q4417" i="18"/>
  <c r="S4417" i="18" s="1"/>
  <c r="Q4397" i="18"/>
  <c r="S4397" i="18" s="1"/>
  <c r="Q4396" i="18"/>
  <c r="S4396" i="18" s="1"/>
  <c r="Q4387" i="18"/>
  <c r="S4387" i="18" s="1"/>
  <c r="Q4379" i="18"/>
  <c r="S4379" i="18" s="1"/>
  <c r="Q4371" i="18"/>
  <c r="S4371" i="18" s="1"/>
  <c r="Q4553" i="18"/>
  <c r="S4553" i="18" s="1"/>
  <c r="S8037" i="18"/>
  <c r="S7537" i="18"/>
  <c r="S7391" i="18"/>
  <c r="S8127" i="18"/>
  <c r="S8123" i="18"/>
  <c r="S7863" i="18"/>
  <c r="S7726" i="18"/>
  <c r="S6924" i="18"/>
  <c r="S7748" i="18"/>
  <c r="S7746" i="18"/>
  <c r="S7671" i="18"/>
  <c r="S7779" i="18"/>
  <c r="S8694" i="18"/>
  <c r="S6259" i="18"/>
  <c r="S8145" i="18"/>
  <c r="S8141" i="18"/>
  <c r="S8137" i="18"/>
  <c r="S8133" i="18"/>
  <c r="S8129" i="18"/>
  <c r="S8125" i="18"/>
  <c r="S8121" i="18"/>
  <c r="S8117" i="18"/>
  <c r="S8372" i="18"/>
  <c r="S8275" i="18"/>
  <c r="S8716" i="18"/>
  <c r="S8713" i="18"/>
  <c r="S8662" i="18"/>
  <c r="S8567" i="18"/>
  <c r="S8477" i="18"/>
  <c r="S8341" i="18"/>
  <c r="S8319" i="18"/>
  <c r="S8187" i="18"/>
  <c r="S8156" i="18"/>
  <c r="S8152" i="18"/>
  <c r="S7687" i="18"/>
  <c r="S6704" i="18"/>
  <c r="S8263" i="18"/>
  <c r="S8231" i="18"/>
  <c r="S6932" i="18"/>
  <c r="S6928" i="18"/>
  <c r="S6688" i="18"/>
  <c r="S6600" i="18"/>
  <c r="S6251" i="18"/>
  <c r="S8726" i="18"/>
  <c r="S8714" i="18"/>
  <c r="S8710" i="18"/>
  <c r="S8709" i="18"/>
  <c r="S8703" i="18"/>
  <c r="S8702" i="18"/>
  <c r="S8689" i="18"/>
  <c r="S8586" i="18"/>
  <c r="S8441" i="18"/>
  <c r="S7966" i="18"/>
  <c r="S7954" i="18"/>
  <c r="S7930" i="18"/>
  <c r="S7744" i="18"/>
  <c r="S7206" i="18"/>
  <c r="S7174" i="18"/>
  <c r="S6229" i="18"/>
  <c r="S6972" i="18"/>
  <c r="S6971" i="18"/>
  <c r="S6968" i="18"/>
  <c r="S6967" i="18"/>
  <c r="S6624" i="18"/>
  <c r="S8366" i="18"/>
  <c r="S8331" i="18"/>
  <c r="S8651" i="18"/>
  <c r="S8641" i="18"/>
  <c r="S8618" i="18"/>
  <c r="S8574" i="18"/>
  <c r="S8571" i="18"/>
  <c r="S8269" i="18"/>
  <c r="S7800" i="18"/>
  <c r="S7704" i="18"/>
  <c r="S7634" i="18"/>
  <c r="S7626" i="18"/>
  <c r="S7514" i="18"/>
  <c r="S6312" i="18"/>
  <c r="Q4594" i="18"/>
  <c r="S4594" i="18" s="1"/>
  <c r="Q4657" i="18"/>
  <c r="S4657" i="18" s="1"/>
  <c r="Q4649" i="18"/>
  <c r="S4649" i="18" s="1"/>
  <c r="Q4630" i="18"/>
  <c r="S4630" i="18" s="1"/>
  <c r="Q4596" i="18"/>
  <c r="S4596" i="18" s="1"/>
  <c r="Q4584" i="18"/>
  <c r="S4584" i="18" s="1"/>
  <c r="Q4537" i="18"/>
  <c r="S4537" i="18" s="1"/>
  <c r="Q4508" i="18"/>
  <c r="S4508" i="18" s="1"/>
  <c r="Q4496" i="18"/>
  <c r="S4496" i="18" s="1"/>
  <c r="Q4462" i="18"/>
  <c r="S4462" i="18" s="1"/>
  <c r="Q4407" i="18"/>
  <c r="S4407" i="18" s="1"/>
  <c r="Q4308" i="18"/>
  <c r="S4308" i="18" s="1"/>
  <c r="Q4402" i="18"/>
  <c r="S4402" i="18" s="1"/>
  <c r="Q4390" i="18"/>
  <c r="S4390" i="18" s="1"/>
  <c r="Q4366" i="18"/>
  <c r="S4366" i="18" s="1"/>
  <c r="Q4628" i="18"/>
  <c r="S4628" i="18" s="1"/>
  <c r="Q4534" i="18"/>
  <c r="S4534" i="18" s="1"/>
  <c r="Q4484" i="18"/>
  <c r="S4484" i="18" s="1"/>
  <c r="Q4450" i="18"/>
  <c r="S4450" i="18" s="1"/>
  <c r="Q4403" i="18"/>
  <c r="S4403" i="18" s="1"/>
  <c r="Q4426" i="18"/>
  <c r="S4426" i="18" s="1"/>
  <c r="Q4406" i="18"/>
  <c r="S4406" i="18" s="1"/>
  <c r="Q4658" i="18"/>
  <c r="S4658" i="18" s="1"/>
  <c r="Q4652" i="18"/>
  <c r="S4652" i="18" s="1"/>
  <c r="Q4651" i="18"/>
  <c r="S4651" i="18" s="1"/>
  <c r="Q4616" i="18"/>
  <c r="S4616" i="18" s="1"/>
  <c r="Q4613" i="18"/>
  <c r="S4613" i="18" s="1"/>
  <c r="Q4585" i="18"/>
  <c r="S4585" i="18" s="1"/>
  <c r="Q4540" i="18"/>
  <c r="S4540" i="18" s="1"/>
  <c r="Q4538" i="18"/>
  <c r="S4538" i="18" s="1"/>
  <c r="Q4518" i="18"/>
  <c r="S4518" i="18" s="1"/>
  <c r="Q4509" i="18"/>
  <c r="S4509" i="18" s="1"/>
  <c r="Q4467" i="18"/>
  <c r="S4467" i="18" s="1"/>
  <c r="Q4447" i="18"/>
  <c r="S4447" i="18" s="1"/>
  <c r="Q4439" i="18"/>
  <c r="S4439" i="18" s="1"/>
  <c r="Q4431" i="18"/>
  <c r="S4431" i="18" s="1"/>
  <c r="Q4410" i="18"/>
  <c r="S4410" i="18" s="1"/>
  <c r="Q4386" i="18"/>
  <c r="S4386" i="18" s="1"/>
  <c r="Q4364" i="18"/>
  <c r="S4364" i="18" s="1"/>
  <c r="Q4359" i="18"/>
  <c r="S4359" i="18" s="1"/>
  <c r="S4343" i="18"/>
  <c r="Q4569" i="18"/>
  <c r="S4569" i="18" s="1"/>
  <c r="Q4533" i="18"/>
  <c r="S4533" i="18" s="1"/>
  <c r="Q4493" i="18"/>
  <c r="S4493" i="18" s="1"/>
  <c r="Q4460" i="18"/>
  <c r="S4460" i="18" s="1"/>
  <c r="Q4367" i="18"/>
  <c r="S4367" i="18" s="1"/>
  <c r="Q4629" i="18"/>
  <c r="S4629" i="18" s="1"/>
  <c r="Q4536" i="18"/>
  <c r="S4536" i="18" s="1"/>
  <c r="Q4525" i="18"/>
  <c r="S4525" i="18" s="1"/>
  <c r="Q4477" i="18"/>
  <c r="S4477" i="18" s="1"/>
  <c r="Q4653" i="18"/>
  <c r="S4653" i="18" s="1"/>
  <c r="Q4635" i="18"/>
  <c r="S4635" i="18" s="1"/>
  <c r="Q4626" i="18"/>
  <c r="S4626" i="18" s="1"/>
  <c r="Q4591" i="18"/>
  <c r="S4591" i="18" s="1"/>
  <c r="Q4589" i="18"/>
  <c r="S4589" i="18" s="1"/>
  <c r="Q4578" i="18"/>
  <c r="S4578" i="18" s="1"/>
  <c r="Q4531" i="18"/>
  <c r="S4531" i="18" s="1"/>
  <c r="Q4472" i="18"/>
  <c r="S4472" i="18" s="1"/>
  <c r="Q4468" i="18"/>
  <c r="S4468" i="18" s="1"/>
  <c r="Q4430" i="18"/>
  <c r="S4430" i="18" s="1"/>
  <c r="Q4399" i="18"/>
  <c r="S4399" i="18" s="1"/>
  <c r="Q4365" i="18"/>
  <c r="S4365" i="18" s="1"/>
  <c r="Q4351" i="18"/>
  <c r="S4351" i="18" s="1"/>
  <c r="Q4666" i="18"/>
  <c r="S4666" i="18" s="1"/>
  <c r="Q4646" i="18"/>
  <c r="S4646" i="18" s="1"/>
  <c r="Q4642" i="18"/>
  <c r="S4642" i="18" s="1"/>
  <c r="Q4637" i="18"/>
  <c r="S4637" i="18" s="1"/>
  <c r="Q4621" i="18"/>
  <c r="S4621" i="18" s="1"/>
  <c r="Q4572" i="18"/>
  <c r="S4572" i="18" s="1"/>
  <c r="Q4557" i="18"/>
  <c r="S4557" i="18" s="1"/>
  <c r="Q4545" i="18"/>
  <c r="S4545" i="18" s="1"/>
  <c r="Q4542" i="18"/>
  <c r="S4542" i="18" s="1"/>
  <c r="Q4601" i="18"/>
  <c r="S4601" i="18" s="1"/>
  <c r="Q4638" i="18"/>
  <c r="S4638" i="18" s="1"/>
  <c r="Q4622" i="18"/>
  <c r="S4622" i="18" s="1"/>
  <c r="Q4609" i="18"/>
  <c r="S4609" i="18" s="1"/>
  <c r="Q4605" i="18"/>
  <c r="S4605" i="18" s="1"/>
  <c r="Q4590" i="18"/>
  <c r="S4590" i="18" s="1"/>
  <c r="Q4573" i="18"/>
  <c r="S4573" i="18" s="1"/>
  <c r="Q4560" i="18"/>
  <c r="S4560" i="18" s="1"/>
  <c r="Q4546" i="18"/>
  <c r="S4546" i="18" s="1"/>
  <c r="Q4633" i="18"/>
  <c r="S4633" i="18" s="1"/>
  <c r="Q4556" i="18"/>
  <c r="S4556" i="18" s="1"/>
  <c r="Q4541" i="18"/>
  <c r="S4541" i="18" s="1"/>
  <c r="Q4650" i="18"/>
  <c r="S4650" i="18" s="1"/>
  <c r="Q4624" i="18"/>
  <c r="S4624" i="18" s="1"/>
  <c r="Q4576" i="18"/>
  <c r="S4576" i="18" s="1"/>
  <c r="Q4561" i="18"/>
  <c r="S4561" i="18" s="1"/>
  <c r="Q4549" i="18"/>
  <c r="S4549" i="18" s="1"/>
  <c r="Q4502" i="18"/>
  <c r="S4502" i="18" s="1"/>
  <c r="Q4482" i="18"/>
  <c r="S4482" i="18" s="1"/>
  <c r="Q4411" i="18"/>
  <c r="S4411" i="18" s="1"/>
  <c r="Q4577" i="18"/>
  <c r="S4577" i="18" s="1"/>
  <c r="Q4564" i="18"/>
  <c r="S4564" i="18" s="1"/>
  <c r="Q4349" i="18"/>
  <c r="S4349" i="18" s="1"/>
  <c r="Q4661" i="18"/>
  <c r="S4661" i="18" s="1"/>
  <c r="Q4660" i="18"/>
  <c r="S4660" i="18" s="1"/>
  <c r="Q4659" i="18"/>
  <c r="S4659" i="18" s="1"/>
  <c r="Q4654" i="18"/>
  <c r="S4654" i="18" s="1"/>
  <c r="Q4619" i="18"/>
  <c r="S4619" i="18" s="1"/>
  <c r="Q4600" i="18"/>
  <c r="S4600" i="18" s="1"/>
  <c r="Q4599" i="18"/>
  <c r="S4599" i="18" s="1"/>
  <c r="Q4593" i="18"/>
  <c r="S4593" i="18" s="1"/>
  <c r="Q4580" i="18"/>
  <c r="S4580" i="18" s="1"/>
  <c r="Q4554" i="18"/>
  <c r="S4554" i="18" s="1"/>
  <c r="Q4552" i="18"/>
  <c r="S4552" i="18" s="1"/>
  <c r="Q4539" i="18"/>
  <c r="S4539" i="18" s="1"/>
  <c r="Q4523" i="18"/>
  <c r="S4523" i="18" s="1"/>
  <c r="Q4517" i="18"/>
  <c r="S4517" i="18" s="1"/>
  <c r="Q4442" i="18"/>
  <c r="S4442" i="18" s="1"/>
  <c r="Q4434" i="18"/>
  <c r="S4434" i="18" s="1"/>
  <c r="Q4382" i="18"/>
  <c r="S4382" i="18" s="1"/>
  <c r="Q4374" i="18"/>
  <c r="S4374" i="18" s="1"/>
  <c r="Q4352" i="18"/>
  <c r="S4352" i="18" s="1"/>
  <c r="Q4342" i="18"/>
  <c r="S4342" i="18" s="1"/>
  <c r="Q4334" i="18"/>
  <c r="S4334" i="18" s="1"/>
  <c r="Q4326" i="18"/>
  <c r="S4326" i="18" s="1"/>
  <c r="Q4318" i="18"/>
  <c r="S4318" i="18" s="1"/>
  <c r="Q4310" i="18"/>
  <c r="S4310" i="18" s="1"/>
  <c r="Q4529" i="18"/>
  <c r="S4529" i="18" s="1"/>
  <c r="Q4526" i="18"/>
  <c r="S4526" i="18" s="1"/>
  <c r="Q4505" i="18"/>
  <c r="S4505" i="18" s="1"/>
  <c r="Q4491" i="18"/>
  <c r="S4491" i="18" s="1"/>
  <c r="Q4485" i="18"/>
  <c r="S4485" i="18" s="1"/>
  <c r="Q4454" i="18"/>
  <c r="S4454" i="18" s="1"/>
  <c r="Q4418" i="18"/>
  <c r="S4418" i="18" s="1"/>
  <c r="Q4394" i="18"/>
  <c r="S4394" i="18" s="1"/>
  <c r="Q4361" i="18"/>
  <c r="S4361" i="18" s="1"/>
  <c r="Q4360" i="18"/>
  <c r="S4360" i="18" s="1"/>
  <c r="Q4354" i="18"/>
  <c r="S4354" i="18" s="1"/>
  <c r="Q4631" i="18"/>
  <c r="S4631" i="18" s="1"/>
  <c r="Q4625" i="18"/>
  <c r="S4625" i="18" s="1"/>
  <c r="Q4615" i="18"/>
  <c r="S4615" i="18" s="1"/>
  <c r="Q4581" i="18"/>
  <c r="S4581" i="18" s="1"/>
  <c r="Q4565" i="18"/>
  <c r="S4565" i="18" s="1"/>
  <c r="Q4550" i="18"/>
  <c r="S4550" i="18" s="1"/>
  <c r="Q4535" i="18"/>
  <c r="S4535" i="18" s="1"/>
  <c r="Q4530" i="18"/>
  <c r="S4530" i="18" s="1"/>
  <c r="Q4511" i="18"/>
  <c r="S4511" i="18" s="1"/>
  <c r="Q4506" i="18"/>
  <c r="S4506" i="18" s="1"/>
  <c r="Q4495" i="18"/>
  <c r="S4495" i="18" s="1"/>
  <c r="Q4488" i="18"/>
  <c r="S4488" i="18" s="1"/>
  <c r="Q4473" i="18"/>
  <c r="S4473" i="18" s="1"/>
  <c r="Q4470" i="18"/>
  <c r="S4470" i="18" s="1"/>
  <c r="Q4459" i="18"/>
  <c r="S4459" i="18" s="1"/>
  <c r="Q4422" i="18"/>
  <c r="S4422" i="18" s="1"/>
  <c r="Q4395" i="18"/>
  <c r="S4395" i="18" s="1"/>
  <c r="Q4358" i="18"/>
  <c r="S4358" i="18" s="1"/>
  <c r="Q4474" i="18"/>
  <c r="S4474" i="18" s="1"/>
  <c r="Q4428" i="18"/>
  <c r="S4428" i="18" s="1"/>
  <c r="Q4405" i="18"/>
  <c r="S4405" i="18" s="1"/>
  <c r="Q4404" i="18"/>
  <c r="S4404" i="18" s="1"/>
  <c r="Q4499" i="18"/>
  <c r="S4499" i="18" s="1"/>
  <c r="Q4461" i="18"/>
  <c r="S4461" i="18" s="1"/>
  <c r="Q4448" i="18"/>
  <c r="S4448" i="18" s="1"/>
  <c r="Q4444" i="18"/>
  <c r="S4444" i="18" s="1"/>
  <c r="Q4436" i="18"/>
  <c r="S4436" i="18" s="1"/>
  <c r="Q4432" i="18"/>
  <c r="S4432" i="18" s="1"/>
  <c r="Q4385" i="18"/>
  <c r="S4385" i="18" s="1"/>
  <c r="Q4384" i="18"/>
  <c r="S4384" i="18" s="1"/>
  <c r="Q4381" i="18"/>
  <c r="S4381" i="18" s="1"/>
  <c r="Q4380" i="18"/>
  <c r="S4380" i="18" s="1"/>
  <c r="Q4377" i="18"/>
  <c r="S4377" i="18" s="1"/>
  <c r="Q4376" i="18"/>
  <c r="S4376" i="18" s="1"/>
  <c r="Q4373" i="18"/>
  <c r="S4373" i="18" s="1"/>
  <c r="Q4372" i="18"/>
  <c r="S4372" i="18" s="1"/>
  <c r="Q4369" i="18"/>
  <c r="S4369" i="18" s="1"/>
  <c r="Q4368" i="18"/>
  <c r="S4368" i="18" s="1"/>
  <c r="Q4362" i="18"/>
  <c r="S4362" i="18" s="1"/>
  <c r="Q4519" i="18"/>
  <c r="S4519" i="18" s="1"/>
  <c r="Q4514" i="18"/>
  <c r="S4514" i="18" s="1"/>
  <c r="Q4497" i="18"/>
  <c r="S4497" i="18" s="1"/>
  <c r="Q4483" i="18"/>
  <c r="S4483" i="18" s="1"/>
  <c r="Q4449" i="18"/>
  <c r="S4449" i="18" s="1"/>
  <c r="Q4441" i="18"/>
  <c r="S4441" i="18" s="1"/>
  <c r="Q4440" i="18"/>
  <c r="S4440" i="18" s="1"/>
  <c r="Q4437" i="18"/>
  <c r="S4437" i="18" s="1"/>
  <c r="Q4416" i="18"/>
  <c r="S4416" i="18" s="1"/>
  <c r="Q4412" i="18"/>
  <c r="S4412" i="18" s="1"/>
  <c r="Q4409" i="18"/>
  <c r="S4409" i="18" s="1"/>
  <c r="Q4408" i="18"/>
  <c r="S4408" i="18" s="1"/>
  <c r="Q4389" i="18"/>
  <c r="S4389" i="18" s="1"/>
  <c r="Q4388" i="18"/>
  <c r="S4388" i="18" s="1"/>
  <c r="Q4345" i="18"/>
  <c r="S4345" i="18" s="1"/>
  <c r="Q4344" i="18"/>
  <c r="S4344" i="18" s="1"/>
  <c r="Q4341" i="18"/>
  <c r="S4341" i="18" s="1"/>
  <c r="Q4340" i="18"/>
  <c r="S4340" i="18" s="1"/>
  <c r="Q4337" i="18"/>
  <c r="S4337" i="18" s="1"/>
  <c r="Q4336" i="18"/>
  <c r="S4336" i="18" s="1"/>
  <c r="Q4333" i="18"/>
  <c r="S4333" i="18" s="1"/>
  <c r="Q4332" i="18"/>
  <c r="S4332" i="18" s="1"/>
  <c r="Q4329" i="18"/>
  <c r="S4329" i="18" s="1"/>
  <c r="Q4328" i="18"/>
  <c r="S4328" i="18" s="1"/>
  <c r="Q4325" i="18"/>
  <c r="S4325" i="18" s="1"/>
  <c r="Q4324" i="18"/>
  <c r="S4324" i="18" s="1"/>
  <c r="Q4321" i="18"/>
  <c r="S4321" i="18" s="1"/>
  <c r="Q4320" i="18"/>
  <c r="S4320" i="18" s="1"/>
  <c r="Q4317" i="18"/>
  <c r="S4317" i="18" s="1"/>
  <c r="Q4316" i="18"/>
  <c r="S4316" i="18" s="1"/>
  <c r="Q4313" i="18"/>
  <c r="S4313" i="18" s="1"/>
  <c r="Q4309" i="18"/>
  <c r="S4309" i="18" s="1"/>
  <c r="Q4305" i="18"/>
  <c r="S4305" i="18" s="1"/>
  <c r="S8671" i="18"/>
  <c r="S8677" i="18"/>
  <c r="S7935" i="18"/>
  <c r="S7322" i="18"/>
  <c r="S7506" i="18"/>
  <c r="S7118" i="18"/>
  <c r="S7106" i="18"/>
  <c r="S7000" i="18"/>
  <c r="S8663" i="18"/>
  <c r="S8351" i="18"/>
  <c r="S8738" i="18"/>
  <c r="S8597" i="18"/>
  <c r="S8417" i="18"/>
  <c r="S8401" i="18"/>
  <c r="S8385" i="18"/>
  <c r="S8277" i="18"/>
  <c r="S7994" i="18"/>
  <c r="S7920" i="18"/>
  <c r="S8698" i="18"/>
  <c r="S8625" i="18"/>
  <c r="S8349" i="18"/>
  <c r="S8249" i="18"/>
  <c r="S8075" i="18"/>
  <c r="S8042" i="18"/>
  <c r="S8000" i="18"/>
  <c r="S7999" i="18"/>
  <c r="S7922" i="18"/>
  <c r="S7812" i="18"/>
  <c r="S7550" i="18"/>
  <c r="S7549" i="18"/>
  <c r="S7542" i="18"/>
  <c r="S8670" i="18"/>
  <c r="S8629" i="18"/>
  <c r="S8373" i="18"/>
  <c r="S8369" i="18"/>
  <c r="S8337" i="18"/>
  <c r="S8289" i="18"/>
  <c r="S8257" i="18"/>
  <c r="S8108" i="18"/>
  <c r="S7854" i="18"/>
  <c r="S7792" i="18"/>
  <c r="S7618" i="18"/>
  <c r="S7526" i="18"/>
  <c r="S8589" i="18"/>
  <c r="S8583" i="18"/>
  <c r="S8561" i="18"/>
  <c r="S8517" i="18"/>
  <c r="S8493" i="18"/>
  <c r="S8261" i="18"/>
  <c r="S8104" i="18"/>
  <c r="S6295" i="18"/>
  <c r="S7402" i="18"/>
  <c r="S7370" i="18"/>
  <c r="S7334" i="18"/>
  <c r="S6455" i="18"/>
  <c r="S7318" i="18"/>
  <c r="S7191" i="18"/>
  <c r="S7175" i="18"/>
  <c r="S7590" i="18"/>
  <c r="S7218" i="18"/>
  <c r="S7182" i="18"/>
  <c r="S7154" i="18"/>
  <c r="S6964" i="18"/>
  <c r="S6955" i="18"/>
  <c r="S6947" i="18"/>
  <c r="S6943" i="18"/>
  <c r="S6648" i="18"/>
  <c r="S6394" i="18"/>
  <c r="S6227" i="18"/>
  <c r="S6224" i="18"/>
  <c r="S6275" i="18"/>
  <c r="S6267" i="18"/>
  <c r="S7482" i="18"/>
  <c r="S7411" i="18"/>
  <c r="S7410" i="18"/>
  <c r="S7266" i="18"/>
  <c r="S7210" i="18"/>
  <c r="S4697" i="18"/>
  <c r="S6641" i="18"/>
  <c r="S4677" i="18"/>
  <c r="S8684" i="18"/>
  <c r="S8643" i="18"/>
  <c r="S8308" i="18"/>
  <c r="S6305" i="18"/>
  <c r="S8712" i="18"/>
  <c r="S8660" i="18"/>
  <c r="S8591" i="18"/>
  <c r="S8097" i="18"/>
  <c r="S8730" i="18"/>
  <c r="S8621" i="18"/>
  <c r="S8593" i="18"/>
  <c r="S8575" i="18"/>
  <c r="S8565" i="18"/>
  <c r="S8497" i="18"/>
  <c r="S8429" i="18"/>
  <c r="S8413" i="18"/>
  <c r="S8397" i="18"/>
  <c r="S8312" i="18"/>
  <c r="S8296" i="18"/>
  <c r="S8062" i="18"/>
  <c r="S8056" i="18"/>
  <c r="S7123" i="18"/>
  <c r="S8370" i="18"/>
  <c r="S8695" i="18"/>
  <c r="S8619" i="18"/>
  <c r="S8705" i="18"/>
  <c r="S8701" i="18"/>
  <c r="S8685" i="18"/>
  <c r="S8647" i="18"/>
  <c r="S8623" i="18"/>
  <c r="S8603" i="18"/>
  <c r="S8595" i="18"/>
  <c r="S8577" i="18"/>
  <c r="S8549" i="18"/>
  <c r="S8525" i="18"/>
  <c r="S8357" i="18"/>
  <c r="S8325" i="18"/>
  <c r="S8309" i="18"/>
  <c r="S8082" i="18"/>
  <c r="S7150" i="18"/>
  <c r="S7143" i="18"/>
  <c r="S7138" i="18"/>
  <c r="S6465" i="18"/>
  <c r="S8659" i="18"/>
  <c r="S8607" i="18"/>
  <c r="S8579" i="18"/>
  <c r="S8332" i="18"/>
  <c r="S8316" i="18"/>
  <c r="S8300" i="18"/>
  <c r="S8736" i="18"/>
  <c r="S8691" i="18"/>
  <c r="S8666" i="18"/>
  <c r="S8627" i="18"/>
  <c r="S8581" i="18"/>
  <c r="S8555" i="18"/>
  <c r="S8529" i="18"/>
  <c r="S8485" i="18"/>
  <c r="S8342" i="18"/>
  <c r="S8334" i="18"/>
  <c r="S8329" i="18"/>
  <c r="S8297" i="18"/>
  <c r="S7642" i="18"/>
  <c r="S7265" i="18"/>
  <c r="S7235" i="18"/>
  <c r="S7178" i="18"/>
  <c r="S7229" i="18"/>
  <c r="S8631" i="18"/>
  <c r="S8611" i="18"/>
  <c r="S8374" i="18"/>
  <c r="S8348" i="18"/>
  <c r="S8346" i="18"/>
  <c r="S8338" i="18"/>
  <c r="S8320" i="18"/>
  <c r="S8160" i="18"/>
  <c r="S8324" i="18"/>
  <c r="S7848" i="18"/>
  <c r="S8740" i="18"/>
  <c r="S8724" i="18"/>
  <c r="S8664" i="18"/>
  <c r="S8355" i="18"/>
  <c r="S8333" i="18"/>
  <c r="S8301" i="18"/>
  <c r="S7898" i="18"/>
  <c r="S7485" i="18"/>
  <c r="S6253" i="18"/>
  <c r="S8024" i="18"/>
  <c r="S7940" i="18"/>
  <c r="S7871" i="18"/>
  <c r="S7844" i="18"/>
  <c r="S7554" i="18"/>
  <c r="S7394" i="18"/>
  <c r="S7350" i="18"/>
  <c r="S7314" i="18"/>
  <c r="S7271" i="18"/>
  <c r="S7134" i="18"/>
  <c r="S7127" i="18"/>
  <c r="S6307" i="18"/>
  <c r="S8028" i="18"/>
  <c r="S8004" i="18"/>
  <c r="S7984" i="18"/>
  <c r="S7978" i="18"/>
  <c r="S7938" i="18"/>
  <c r="S7903" i="18"/>
  <c r="S7876" i="18"/>
  <c r="S7870" i="18"/>
  <c r="S7828" i="18"/>
  <c r="S7790" i="18"/>
  <c r="S7730" i="18"/>
  <c r="S7716" i="18"/>
  <c r="S7594" i="18"/>
  <c r="S7474" i="18"/>
  <c r="S7443" i="18"/>
  <c r="S7430" i="18"/>
  <c r="S7399" i="18"/>
  <c r="S7342" i="18"/>
  <c r="S7325" i="18"/>
  <c r="S7306" i="18"/>
  <c r="S7283" i="18"/>
  <c r="S7282" i="18"/>
  <c r="S7102" i="18"/>
  <c r="S6991" i="18"/>
  <c r="S6931" i="18"/>
  <c r="S6927" i="18"/>
  <c r="S6741" i="18"/>
  <c r="S6415" i="18"/>
  <c r="S8060" i="18"/>
  <c r="S8054" i="18"/>
  <c r="S8032" i="18"/>
  <c r="S8026" i="18"/>
  <c r="S8022" i="18"/>
  <c r="S7998" i="18"/>
  <c r="S7986" i="18"/>
  <c r="S7908" i="18"/>
  <c r="S7888" i="18"/>
  <c r="S7878" i="18"/>
  <c r="S7824" i="18"/>
  <c r="S7718" i="18"/>
  <c r="S7650" i="18"/>
  <c r="S7530" i="18"/>
  <c r="S7451" i="18"/>
  <c r="S7446" i="18"/>
  <c r="S7358" i="18"/>
  <c r="S7330" i="18"/>
  <c r="S7310" i="18"/>
  <c r="S7295" i="18"/>
  <c r="S7294" i="18"/>
  <c r="S7290" i="18"/>
  <c r="S7202" i="18"/>
  <c r="S7126" i="18"/>
  <c r="S6977" i="18"/>
  <c r="S6935" i="18"/>
  <c r="S8241" i="18"/>
  <c r="S8237" i="18"/>
  <c r="S8233" i="18"/>
  <c r="S8229" i="18"/>
  <c r="S8217" i="18"/>
  <c r="S8213" i="18"/>
  <c r="S8209" i="18"/>
  <c r="S8205" i="18"/>
  <c r="S8197" i="18"/>
  <c r="S8193" i="18"/>
  <c r="S8181" i="18"/>
  <c r="S8177" i="18"/>
  <c r="S8173" i="18"/>
  <c r="S8165" i="18"/>
  <c r="S8086" i="18"/>
  <c r="S8058" i="18"/>
  <c r="S8002" i="18"/>
  <c r="S7968" i="18"/>
  <c r="S7902" i="18"/>
  <c r="S7842" i="18"/>
  <c r="S7822" i="18"/>
  <c r="S7780" i="18"/>
  <c r="S7764" i="18"/>
  <c r="S7760" i="18"/>
  <c r="S7668" i="18"/>
  <c r="S7662" i="18"/>
  <c r="S7657" i="18"/>
  <c r="S7635" i="18"/>
  <c r="S7627" i="18"/>
  <c r="S7598" i="18"/>
  <c r="S7534" i="18"/>
  <c r="S7453" i="18"/>
  <c r="S7299" i="18"/>
  <c r="S7298" i="18"/>
  <c r="S7130" i="18"/>
  <c r="S8136" i="18"/>
  <c r="S8120" i="18"/>
  <c r="S8043" i="18"/>
  <c r="S7972" i="18"/>
  <c r="S7952" i="18"/>
  <c r="S7946" i="18"/>
  <c r="S7864" i="18"/>
  <c r="S7768" i="18"/>
  <c r="S7758" i="18"/>
  <c r="S7672" i="18"/>
  <c r="S7619" i="18"/>
  <c r="S7558" i="18"/>
  <c r="S7438" i="18"/>
  <c r="S7418" i="18"/>
  <c r="S7414" i="18"/>
  <c r="S7378" i="18"/>
  <c r="S7335" i="18"/>
  <c r="S7278" i="18"/>
  <c r="S7262" i="18"/>
  <c r="S7242" i="18"/>
  <c r="S7214" i="18"/>
  <c r="S7114" i="18"/>
  <c r="S6410" i="18"/>
  <c r="S6294" i="18"/>
  <c r="S6218" i="18"/>
  <c r="S6768" i="18"/>
  <c r="S6697" i="18"/>
  <c r="S6498" i="18"/>
  <c r="S6447" i="18"/>
  <c r="S6418" i="18"/>
  <c r="S6339" i="18"/>
  <c r="S6238" i="18"/>
  <c r="S6374" i="18"/>
  <c r="S6370" i="18"/>
  <c r="S6334" i="18"/>
  <c r="S6290" i="18"/>
  <c r="S6273" i="18"/>
  <c r="S6669" i="18"/>
  <c r="S6569" i="18"/>
  <c r="S6522" i="18"/>
  <c r="S6457" i="18"/>
  <c r="S6446" i="18"/>
  <c r="S6274" i="18"/>
  <c r="S6361" i="18"/>
  <c r="S6354" i="18"/>
  <c r="S4694" i="18"/>
  <c r="S4683" i="18"/>
  <c r="S4705" i="18"/>
  <c r="Q4670" i="18"/>
  <c r="S4670" i="18" s="1"/>
  <c r="Q4662" i="18"/>
  <c r="S4662" i="18" s="1"/>
  <c r="Q4632" i="18"/>
  <c r="S4632" i="18" s="1"/>
  <c r="Q4597" i="18"/>
  <c r="S4597" i="18" s="1"/>
  <c r="Q4480" i="18"/>
  <c r="S4480" i="18" s="1"/>
  <c r="Q4478" i="18"/>
  <c r="S4478" i="18" s="1"/>
  <c r="Q4458" i="18"/>
  <c r="S4458" i="18" s="1"/>
  <c r="Q4347" i="18"/>
  <c r="S4347" i="18" s="1"/>
  <c r="Q4339" i="18"/>
  <c r="S4339" i="18" s="1"/>
  <c r="Q4335" i="18"/>
  <c r="S4335" i="18" s="1"/>
  <c r="Q4331" i="18"/>
  <c r="S4331" i="18" s="1"/>
  <c r="Q4327" i="18"/>
  <c r="S4327" i="18" s="1"/>
  <c r="Q4323" i="18"/>
  <c r="S4323" i="18" s="1"/>
  <c r="Q4319" i="18"/>
  <c r="S4319" i="18" s="1"/>
  <c r="Q4315" i="18"/>
  <c r="S4315" i="18" s="1"/>
  <c r="Q4311" i="18"/>
  <c r="S4311" i="18" s="1"/>
  <c r="Q4307" i="18"/>
  <c r="S4307" i="18" s="1"/>
  <c r="Q4303" i="18"/>
  <c r="S4303" i="18" s="1"/>
  <c r="Q4595" i="18"/>
  <c r="S4595" i="18" s="1"/>
  <c r="Q4587" i="18"/>
  <c r="S4587" i="18" s="1"/>
  <c r="Q4583" i="18"/>
  <c r="S4583" i="18" s="1"/>
  <c r="Q4579" i="18"/>
  <c r="S4579" i="18" s="1"/>
  <c r="Q4575" i="18"/>
  <c r="S4575" i="18" s="1"/>
  <c r="Q4571" i="18"/>
  <c r="S4571" i="18" s="1"/>
  <c r="Q4567" i="18"/>
  <c r="S4567" i="18" s="1"/>
  <c r="Q4563" i="18"/>
  <c r="S4563" i="18" s="1"/>
  <c r="Q4559" i="18"/>
  <c r="S4559" i="18" s="1"/>
  <c r="Q4555" i="18"/>
  <c r="S4555" i="18" s="1"/>
  <c r="Q4551" i="18"/>
  <c r="S4551" i="18" s="1"/>
  <c r="Q4475" i="18"/>
  <c r="S4475" i="18" s="1"/>
  <c r="Q4456" i="18"/>
  <c r="S4456" i="18" s="1"/>
  <c r="Q4420" i="18"/>
  <c r="S4420" i="18" s="1"/>
  <c r="Q4401" i="18"/>
  <c r="S4401" i="18" s="1"/>
  <c r="Q4400" i="18"/>
  <c r="S4400" i="18" s="1"/>
  <c r="S8741" i="18"/>
  <c r="S8667" i="18"/>
  <c r="S8727" i="18"/>
  <c r="S8679" i="18"/>
  <c r="S8719" i="18"/>
  <c r="S8690" i="18"/>
  <c r="S8739" i="18"/>
  <c r="S8646" i="18"/>
  <c r="S8594" i="18"/>
  <c r="S8721" i="18"/>
  <c r="S8626" i="18"/>
  <c r="S8711" i="18"/>
  <c r="S8590" i="18"/>
  <c r="S8562" i="18"/>
  <c r="S8733" i="18"/>
  <c r="S8715" i="18"/>
  <c r="S8644" i="18"/>
  <c r="S8580" i="18"/>
  <c r="S8527" i="18"/>
  <c r="S8524" i="18"/>
  <c r="S8495" i="18"/>
  <c r="S8492" i="18"/>
  <c r="S8463" i="18"/>
  <c r="S8462" i="18"/>
  <c r="S8434" i="18"/>
  <c r="S8418" i="18"/>
  <c r="S8416" i="18"/>
  <c r="S8402" i="18"/>
  <c r="S8386" i="18"/>
  <c r="S8079" i="18"/>
  <c r="S8419" i="18"/>
  <c r="S8098" i="18"/>
  <c r="S8707" i="18"/>
  <c r="S8675" i="18"/>
  <c r="S8637" i="18"/>
  <c r="S8636" i="18"/>
  <c r="S8605" i="18"/>
  <c r="S8573" i="18"/>
  <c r="S8572" i="18"/>
  <c r="S8534" i="18"/>
  <c r="S8503" i="18"/>
  <c r="S8502" i="18"/>
  <c r="S8501" i="18"/>
  <c r="S8500" i="18"/>
  <c r="S8438" i="18"/>
  <c r="S8437" i="18"/>
  <c r="S8422" i="18"/>
  <c r="S8421" i="18"/>
  <c r="S8420" i="18"/>
  <c r="S8405" i="18"/>
  <c r="S8404" i="18"/>
  <c r="S8390" i="18"/>
  <c r="S8389" i="18"/>
  <c r="S7899" i="18"/>
  <c r="S8531" i="18"/>
  <c r="S8403" i="18"/>
  <c r="Q8688" i="18"/>
  <c r="S8688" i="18" s="1"/>
  <c r="S8645" i="18"/>
  <c r="S8633" i="18"/>
  <c r="Q8632" i="18"/>
  <c r="S8632" i="18" s="1"/>
  <c r="S8601" i="18"/>
  <c r="Q8600" i="18"/>
  <c r="S8600" i="18" s="1"/>
  <c r="S8569" i="18"/>
  <c r="Q8568" i="18"/>
  <c r="S8568" i="18" s="1"/>
  <c r="S8539" i="18"/>
  <c r="S8537" i="18"/>
  <c r="S8507" i="18"/>
  <c r="S8506" i="18"/>
  <c r="S8505" i="18"/>
  <c r="S8504" i="18"/>
  <c r="S8475" i="18"/>
  <c r="S8474" i="18"/>
  <c r="S8472" i="18"/>
  <c r="S8440" i="18"/>
  <c r="S8423" i="18"/>
  <c r="S8407" i="18"/>
  <c r="S8391" i="18"/>
  <c r="S8640" i="18"/>
  <c r="Q8700" i="18"/>
  <c r="S8700" i="18" s="1"/>
  <c r="Q8668" i="18"/>
  <c r="S8668" i="18" s="1"/>
  <c r="Q8628" i="18"/>
  <c r="S8628" i="18" s="1"/>
  <c r="Q8596" i="18"/>
  <c r="S8596" i="18" s="1"/>
  <c r="Q8564" i="18"/>
  <c r="S8564" i="18" s="1"/>
  <c r="Q8543" i="18"/>
  <c r="S8543" i="18" s="1"/>
  <c r="S8542" i="18"/>
  <c r="Q8540" i="18"/>
  <c r="S8540" i="18" s="1"/>
  <c r="Q8511" i="18"/>
  <c r="S8511" i="18" s="1"/>
  <c r="Q8508" i="18"/>
  <c r="S8508" i="18" s="1"/>
  <c r="Q8479" i="18"/>
  <c r="S8479" i="18" s="1"/>
  <c r="S8478" i="18"/>
  <c r="Q8476" i="18"/>
  <c r="S8476" i="18" s="1"/>
  <c r="Q8447" i="18"/>
  <c r="S8447" i="18" s="1"/>
  <c r="Q8444" i="18"/>
  <c r="S8444" i="18" s="1"/>
  <c r="S8425" i="18"/>
  <c r="S8409" i="18"/>
  <c r="S8394" i="18"/>
  <c r="S8393" i="18"/>
  <c r="S8378" i="18"/>
  <c r="S8377" i="18"/>
  <c r="S8376" i="18"/>
  <c r="S8367" i="18"/>
  <c r="S7944" i="18"/>
  <c r="S8576" i="18"/>
  <c r="S8467" i="18"/>
  <c r="Q8547" i="18"/>
  <c r="S8547" i="18" s="1"/>
  <c r="S8545" i="18"/>
  <c r="Q8544" i="18"/>
  <c r="S8544" i="18" s="1"/>
  <c r="Q8515" i="18"/>
  <c r="S8515" i="18" s="1"/>
  <c r="S8514" i="18"/>
  <c r="Q8512" i="18"/>
  <c r="S8512" i="18" s="1"/>
  <c r="Q8483" i="18"/>
  <c r="S8483" i="18" s="1"/>
  <c r="S8481" i="18"/>
  <c r="Q8480" i="18"/>
  <c r="S8480" i="18" s="1"/>
  <c r="Q8451" i="18"/>
  <c r="S8451" i="18" s="1"/>
  <c r="Q8448" i="18"/>
  <c r="S8448" i="18" s="1"/>
  <c r="Q8427" i="18"/>
  <c r="S8427" i="18" s="1"/>
  <c r="Q8411" i="18"/>
  <c r="S8411" i="18" s="1"/>
  <c r="Q8395" i="18"/>
  <c r="S8395" i="18" s="1"/>
  <c r="Q8379" i="18"/>
  <c r="S8379" i="18" s="1"/>
  <c r="S8588" i="18"/>
  <c r="S8556" i="18"/>
  <c r="Q8551" i="18"/>
  <c r="S8551" i="18" s="1"/>
  <c r="S8550" i="18"/>
  <c r="Q8548" i="18"/>
  <c r="S8548" i="18" s="1"/>
  <c r="Q8519" i="18"/>
  <c r="S8519" i="18" s="1"/>
  <c r="S8518" i="18"/>
  <c r="Q8516" i="18"/>
  <c r="S8516" i="18" s="1"/>
  <c r="Q8487" i="18"/>
  <c r="S8487" i="18" s="1"/>
  <c r="S8486" i="18"/>
  <c r="Q8484" i="18"/>
  <c r="S8484" i="18" s="1"/>
  <c r="Q8455" i="18"/>
  <c r="S8455" i="18" s="1"/>
  <c r="S8454" i="18"/>
  <c r="Q8452" i="18"/>
  <c r="S8452" i="18" s="1"/>
  <c r="S8414" i="18"/>
  <c r="S8412" i="18"/>
  <c r="S8398" i="18"/>
  <c r="S8382" i="18"/>
  <c r="S8142" i="18"/>
  <c r="S8040" i="18"/>
  <c r="S8036" i="18"/>
  <c r="S8530" i="18"/>
  <c r="Q8704" i="18"/>
  <c r="S8704" i="18" s="1"/>
  <c r="Q8672" i="18"/>
  <c r="S8672" i="18" s="1"/>
  <c r="S8653" i="18"/>
  <c r="Q8652" i="18"/>
  <c r="S8652" i="18" s="1"/>
  <c r="S8617" i="18"/>
  <c r="Q8616" i="18"/>
  <c r="S8616" i="18" s="1"/>
  <c r="S8585" i="18"/>
  <c r="Q8584" i="18"/>
  <c r="S8584" i="18" s="1"/>
  <c r="S8553" i="18"/>
  <c r="Q8552" i="18"/>
  <c r="S8552" i="18" s="1"/>
  <c r="Q8523" i="18"/>
  <c r="S8523" i="18" s="1"/>
  <c r="Q8520" i="18"/>
  <c r="S8520" i="18" s="1"/>
  <c r="Q8491" i="18"/>
  <c r="S8491" i="18" s="1"/>
  <c r="S8490" i="18"/>
  <c r="Q8488" i="18"/>
  <c r="S8488" i="18" s="1"/>
  <c r="Q8459" i="18"/>
  <c r="S8459" i="18" s="1"/>
  <c r="Q8456" i="18"/>
  <c r="S8456" i="18" s="1"/>
  <c r="Q8431" i="18"/>
  <c r="S8431" i="18" s="1"/>
  <c r="Q8415" i="18"/>
  <c r="S8415" i="18" s="1"/>
  <c r="Q8399" i="18"/>
  <c r="S8399" i="18" s="1"/>
  <c r="Q8383" i="18"/>
  <c r="S8383" i="18" s="1"/>
  <c r="S8146" i="18"/>
  <c r="S8144" i="18"/>
  <c r="S8114" i="18"/>
  <c r="S8112" i="18"/>
  <c r="S8068" i="18"/>
  <c r="S8064" i="18"/>
  <c r="S7988" i="18"/>
  <c r="S7941" i="18"/>
  <c r="S7932" i="18"/>
  <c r="S7924" i="18"/>
  <c r="S8101" i="18"/>
  <c r="S8066" i="18"/>
  <c r="S8047" i="18"/>
  <c r="S7927" i="18"/>
  <c r="S7755" i="18"/>
  <c r="S7660" i="18"/>
  <c r="S7649" i="18"/>
  <c r="S8132" i="18"/>
  <c r="S8011" i="18"/>
  <c r="S7992" i="18"/>
  <c r="S8130" i="18"/>
  <c r="S8088" i="18"/>
  <c r="S7973" i="18"/>
  <c r="S7909" i="18"/>
  <c r="S7900" i="18"/>
  <c r="S7892" i="18"/>
  <c r="S8124" i="18"/>
  <c r="S8089" i="18"/>
  <c r="S8063" i="18"/>
  <c r="S8020" i="18"/>
  <c r="S7976" i="18"/>
  <c r="S7912" i="18"/>
  <c r="S8288" i="18"/>
  <c r="S8284" i="18"/>
  <c r="S8280" i="18"/>
  <c r="S8276" i="18"/>
  <c r="S8272" i="18"/>
  <c r="S8268" i="18"/>
  <c r="S8252" i="18"/>
  <c r="S8248" i="18"/>
  <c r="S8240" i="18"/>
  <c r="S8236" i="18"/>
  <c r="S8224" i="18"/>
  <c r="S8220" i="18"/>
  <c r="S8216" i="18"/>
  <c r="S8212" i="18"/>
  <c r="S8208" i="18"/>
  <c r="S8200" i="18"/>
  <c r="S8196" i="18"/>
  <c r="S8192" i="18"/>
  <c r="S8188" i="18"/>
  <c r="S8184" i="18"/>
  <c r="S8176" i="18"/>
  <c r="S8172" i="18"/>
  <c r="S8164" i="18"/>
  <c r="S8122" i="18"/>
  <c r="S8031" i="18"/>
  <c r="S7959" i="18"/>
  <c r="S8314" i="18"/>
  <c r="S8306" i="18"/>
  <c r="S8302" i="18"/>
  <c r="S8298" i="18"/>
  <c r="S8294" i="18"/>
  <c r="S8286" i="18"/>
  <c r="S8278" i="18"/>
  <c r="S8262" i="18"/>
  <c r="S8242" i="18"/>
  <c r="S8234" i="18"/>
  <c r="S8226" i="18"/>
  <c r="S8222" i="18"/>
  <c r="S8218" i="18"/>
  <c r="S8198" i="18"/>
  <c r="S8190" i="18"/>
  <c r="S8186" i="18"/>
  <c r="S8182" i="18"/>
  <c r="S8178" i="18"/>
  <c r="S8170" i="18"/>
  <c r="S8166" i="18"/>
  <c r="S8162" i="18"/>
  <c r="S8158" i="18"/>
  <c r="S8154" i="18"/>
  <c r="S8150" i="18"/>
  <c r="S8148" i="18"/>
  <c r="S8116" i="18"/>
  <c r="S7960" i="18"/>
  <c r="S7896" i="18"/>
  <c r="S7629" i="18"/>
  <c r="S7424" i="18"/>
  <c r="Q8099" i="18"/>
  <c r="S8099" i="18" s="1"/>
  <c r="Q8091" i="18"/>
  <c r="S8091" i="18" s="1"/>
  <c r="S8009" i="18"/>
  <c r="S7977" i="18"/>
  <c r="S7945" i="18"/>
  <c r="S7926" i="18"/>
  <c r="S7913" i="18"/>
  <c r="S7894" i="18"/>
  <c r="S7833" i="18"/>
  <c r="S7829" i="18"/>
  <c r="S7803" i="18"/>
  <c r="S7775" i="18"/>
  <c r="S7648" i="18"/>
  <c r="S7589" i="18"/>
  <c r="S7493" i="18"/>
  <c r="S7428" i="18"/>
  <c r="Q8077" i="18"/>
  <c r="S8077" i="18" s="1"/>
  <c r="Q8045" i="18"/>
  <c r="S8045" i="18" s="1"/>
  <c r="S8014" i="18"/>
  <c r="Q8001" i="18"/>
  <c r="S8001" i="18" s="1"/>
  <c r="S7982" i="18"/>
  <c r="Q7969" i="18"/>
  <c r="S7969" i="18" s="1"/>
  <c r="Q7937" i="18"/>
  <c r="S7937" i="18" s="1"/>
  <c r="S7918" i="18"/>
  <c r="Q7905" i="18"/>
  <c r="S7905" i="18" s="1"/>
  <c r="S7874" i="18"/>
  <c r="S7813" i="18"/>
  <c r="S7807" i="18"/>
  <c r="S7737" i="18"/>
  <c r="S7733" i="18"/>
  <c r="S7732" i="18"/>
  <c r="S7728" i="18"/>
  <c r="S7652" i="18"/>
  <c r="Q8065" i="18"/>
  <c r="S8065" i="18" s="1"/>
  <c r="Q8033" i="18"/>
  <c r="S8033" i="18" s="1"/>
  <c r="Q7997" i="18"/>
  <c r="S7997" i="18" s="1"/>
  <c r="Q7965" i="18"/>
  <c r="S7965" i="18" s="1"/>
  <c r="Q7933" i="18"/>
  <c r="S7933" i="18" s="1"/>
  <c r="Q7901" i="18"/>
  <c r="S7901" i="18" s="1"/>
  <c r="S7839" i="18"/>
  <c r="S7740" i="18"/>
  <c r="S7663" i="18"/>
  <c r="S7388" i="18"/>
  <c r="S7301" i="18"/>
  <c r="S7296" i="18"/>
  <c r="Q8095" i="18"/>
  <c r="S8095" i="18" s="1"/>
  <c r="Q8085" i="18"/>
  <c r="S8085" i="18" s="1"/>
  <c r="Q8053" i="18"/>
  <c r="S8053" i="18" s="1"/>
  <c r="Q8021" i="18"/>
  <c r="S8021" i="18" s="1"/>
  <c r="S8006" i="18"/>
  <c r="Q7993" i="18"/>
  <c r="S7993" i="18" s="1"/>
  <c r="S7974" i="18"/>
  <c r="Q7961" i="18"/>
  <c r="S7961" i="18" s="1"/>
  <c r="Q7929" i="18"/>
  <c r="S7929" i="18" s="1"/>
  <c r="S7910" i="18"/>
  <c r="Q7897" i="18"/>
  <c r="S7897" i="18" s="1"/>
  <c r="S7851" i="18"/>
  <c r="S7787" i="18"/>
  <c r="S7782" i="18"/>
  <c r="S7720" i="18"/>
  <c r="S7487" i="18"/>
  <c r="S7381" i="18"/>
  <c r="S7925" i="18"/>
  <c r="S7819" i="18"/>
  <c r="S7788" i="18"/>
  <c r="S7769" i="18"/>
  <c r="S7676" i="18"/>
  <c r="S7488" i="18"/>
  <c r="S7483" i="18"/>
  <c r="S7476" i="18"/>
  <c r="S7260" i="18"/>
  <c r="S7985" i="18"/>
  <c r="S7889" i="18"/>
  <c r="S7881" i="18"/>
  <c r="S7861" i="18"/>
  <c r="S7855" i="18"/>
  <c r="S7771" i="18"/>
  <c r="S7723" i="18"/>
  <c r="S7695" i="18"/>
  <c r="S7587" i="18"/>
  <c r="S7489" i="18"/>
  <c r="S7261" i="18"/>
  <c r="S7253" i="18"/>
  <c r="Q8081" i="18"/>
  <c r="S8081" i="18" s="1"/>
  <c r="S8080" i="18"/>
  <c r="S8070" i="18"/>
  <c r="Q8049" i="18"/>
  <c r="S8049" i="18" s="1"/>
  <c r="S8048" i="18"/>
  <c r="S8038" i="18"/>
  <c r="Q8013" i="18"/>
  <c r="S8013" i="18" s="1"/>
  <c r="S8012" i="18"/>
  <c r="Q7981" i="18"/>
  <c r="S7981" i="18" s="1"/>
  <c r="S7980" i="18"/>
  <c r="Q7949" i="18"/>
  <c r="S7949" i="18" s="1"/>
  <c r="Q7917" i="18"/>
  <c r="S7917" i="18" s="1"/>
  <c r="Q7884" i="18"/>
  <c r="S7884" i="18" s="1"/>
  <c r="S7883" i="18"/>
  <c r="Q7873" i="18"/>
  <c r="S7873" i="18" s="1"/>
  <c r="S7868" i="18"/>
  <c r="S7801" i="18"/>
  <c r="S7796" i="18"/>
  <c r="S7752" i="18"/>
  <c r="S7705" i="18"/>
  <c r="S7700" i="18"/>
  <c r="S7696" i="18"/>
  <c r="S7575" i="18"/>
  <c r="S7156" i="18"/>
  <c r="S7882" i="18"/>
  <c r="Q7869" i="18"/>
  <c r="S7869" i="18" s="1"/>
  <c r="S7850" i="18"/>
  <c r="Q7837" i="18"/>
  <c r="S7837" i="18" s="1"/>
  <c r="S7818" i="18"/>
  <c r="Q7805" i="18"/>
  <c r="S7805" i="18" s="1"/>
  <c r="Q7773" i="18"/>
  <c r="S7773" i="18" s="1"/>
  <c r="S7754" i="18"/>
  <c r="Q7741" i="18"/>
  <c r="S7741" i="18" s="1"/>
  <c r="S7722" i="18"/>
  <c r="Q7709" i="18"/>
  <c r="S7709" i="18" s="1"/>
  <c r="S7690" i="18"/>
  <c r="Q7677" i="18"/>
  <c r="S7677" i="18" s="1"/>
  <c r="S7651" i="18"/>
  <c r="S7632" i="18"/>
  <c r="Q7525" i="18"/>
  <c r="S7525" i="18" s="1"/>
  <c r="Q7517" i="18"/>
  <c r="S7517" i="18" s="1"/>
  <c r="Q7516" i="18"/>
  <c r="S7516" i="18" s="1"/>
  <c r="S7515" i="18"/>
  <c r="Q7397" i="18"/>
  <c r="S7397" i="18" s="1"/>
  <c r="S7349" i="18"/>
  <c r="Q7269" i="18"/>
  <c r="S7269" i="18" s="1"/>
  <c r="S6989" i="18"/>
  <c r="Q7857" i="18"/>
  <c r="S7857" i="18" s="1"/>
  <c r="Q7825" i="18"/>
  <c r="S7825" i="18" s="1"/>
  <c r="Q7793" i="18"/>
  <c r="S7793" i="18" s="1"/>
  <c r="Q7761" i="18"/>
  <c r="S7761" i="18" s="1"/>
  <c r="S7742" i="18"/>
  <c r="Q7729" i="18"/>
  <c r="S7729" i="18" s="1"/>
  <c r="S7710" i="18"/>
  <c r="Q7697" i="18"/>
  <c r="S7697" i="18" s="1"/>
  <c r="Q7665" i="18"/>
  <c r="S7665" i="18" s="1"/>
  <c r="S7477" i="18"/>
  <c r="S7459" i="18"/>
  <c r="Q7421" i="18"/>
  <c r="S7421" i="18" s="1"/>
  <c r="S7412" i="18"/>
  <c r="Q7293" i="18"/>
  <c r="S7293" i="18" s="1"/>
  <c r="S7292" i="18"/>
  <c r="S7291" i="18"/>
  <c r="S7204" i="18"/>
  <c r="Q7053" i="18"/>
  <c r="Q7885" i="18"/>
  <c r="S7885" i="18" s="1"/>
  <c r="Q7853" i="18"/>
  <c r="S7853" i="18" s="1"/>
  <c r="Q7821" i="18"/>
  <c r="S7821" i="18" s="1"/>
  <c r="S7802" i="18"/>
  <c r="Q7789" i="18"/>
  <c r="S7789" i="18" s="1"/>
  <c r="Q7757" i="18"/>
  <c r="S7757" i="18" s="1"/>
  <c r="S7738" i="18"/>
  <c r="Q7725" i="18"/>
  <c r="S7725" i="18" s="1"/>
  <c r="Q7693" i="18"/>
  <c r="S7693" i="18" s="1"/>
  <c r="S7674" i="18"/>
  <c r="Q7661" i="18"/>
  <c r="S7661" i="18" s="1"/>
  <c r="Q7620" i="18"/>
  <c r="S7620" i="18" s="1"/>
  <c r="S7555" i="18"/>
  <c r="S7539" i="18"/>
  <c r="Q7460" i="18"/>
  <c r="S7460" i="18" s="1"/>
  <c r="S7455" i="18"/>
  <c r="Q7333" i="18"/>
  <c r="S7333" i="18" s="1"/>
  <c r="S7328" i="18"/>
  <c r="S6922" i="18"/>
  <c r="S7785" i="18"/>
  <c r="S7766" i="18"/>
  <c r="S7753" i="18"/>
  <c r="S7721" i="18"/>
  <c r="S7670" i="18"/>
  <c r="S7621" i="18"/>
  <c r="S7566" i="18"/>
  <c r="S7556" i="18"/>
  <c r="S7452" i="18"/>
  <c r="S7444" i="18"/>
  <c r="S7316" i="18"/>
  <c r="S7228" i="18"/>
  <c r="S7124" i="18"/>
  <c r="Q6978" i="18"/>
  <c r="S6978" i="18" s="1"/>
  <c r="S7749" i="18"/>
  <c r="S7717" i="18"/>
  <c r="S7636" i="18"/>
  <c r="S7548" i="18"/>
  <c r="S7547" i="18"/>
  <c r="S7523" i="18"/>
  <c r="S7445" i="18"/>
  <c r="S7360" i="18"/>
  <c r="S7359" i="18"/>
  <c r="S7237" i="18"/>
  <c r="S7221" i="18"/>
  <c r="S7189" i="18"/>
  <c r="S7125" i="18"/>
  <c r="Q7841" i="18"/>
  <c r="S7841" i="18" s="1"/>
  <c r="Q7809" i="18"/>
  <c r="S7809" i="18" s="1"/>
  <c r="Q7777" i="18"/>
  <c r="S7777" i="18" s="1"/>
  <c r="Q7745" i="18"/>
  <c r="S7745" i="18" s="1"/>
  <c r="Q7713" i="18"/>
  <c r="S7713" i="18" s="1"/>
  <c r="Q7681" i="18"/>
  <c r="S7681" i="18" s="1"/>
  <c r="S7655" i="18"/>
  <c r="Q7597" i="18"/>
  <c r="S7597" i="18" s="1"/>
  <c r="Q7596" i="18"/>
  <c r="S7596" i="18" s="1"/>
  <c r="Q7524" i="18"/>
  <c r="S7524" i="18" s="1"/>
  <c r="S7520" i="18"/>
  <c r="Q7357" i="18"/>
  <c r="S7357" i="18" s="1"/>
  <c r="S7356" i="18"/>
  <c r="S7108" i="18"/>
  <c r="S6988" i="18"/>
  <c r="Q7640" i="18"/>
  <c r="S7640" i="18" s="1"/>
  <c r="Q7617" i="18"/>
  <c r="S7617" i="18" s="1"/>
  <c r="Q7616" i="18"/>
  <c r="S7616" i="18" s="1"/>
  <c r="Q7585" i="18"/>
  <c r="S7585" i="18" s="1"/>
  <c r="Q7584" i="18"/>
  <c r="S7584" i="18" s="1"/>
  <c r="Q7545" i="18"/>
  <c r="S7545" i="18" s="1"/>
  <c r="Q7544" i="18"/>
  <c r="S7544" i="18" s="1"/>
  <c r="S7543" i="18"/>
  <c r="Q7513" i="18"/>
  <c r="S7513" i="18" s="1"/>
  <c r="Q7512" i="18"/>
  <c r="S7512" i="18" s="1"/>
  <c r="Q7481" i="18"/>
  <c r="S7481" i="18" s="1"/>
  <c r="Q7480" i="18"/>
  <c r="S7480" i="18" s="1"/>
  <c r="S7479" i="18"/>
  <c r="S7478" i="18"/>
  <c r="Q7449" i="18"/>
  <c r="S7449" i="18" s="1"/>
  <c r="Q7417" i="18"/>
  <c r="S7417" i="18" s="1"/>
  <c r="S7415" i="18"/>
  <c r="Q7385" i="18"/>
  <c r="S7385" i="18" s="1"/>
  <c r="S7384" i="18"/>
  <c r="S7383" i="18"/>
  <c r="Q7353" i="18"/>
  <c r="S7353" i="18" s="1"/>
  <c r="S7352" i="18"/>
  <c r="S7351" i="18"/>
  <c r="Q7321" i="18"/>
  <c r="S7321" i="18" s="1"/>
  <c r="S7319" i="18"/>
  <c r="Q7289" i="18"/>
  <c r="S7289" i="18" s="1"/>
  <c r="Q7257" i="18"/>
  <c r="S7257" i="18" s="1"/>
  <c r="Q7225" i="18"/>
  <c r="S7225" i="18" s="1"/>
  <c r="S7223" i="18"/>
  <c r="Q7201" i="18"/>
  <c r="S7201" i="18" s="1"/>
  <c r="Q7185" i="18"/>
  <c r="S7185" i="18" s="1"/>
  <c r="S7184" i="18"/>
  <c r="Q7169" i="18"/>
  <c r="S7169" i="18" s="1"/>
  <c r="Q7153" i="18"/>
  <c r="S7153" i="18" s="1"/>
  <c r="S7152" i="18"/>
  <c r="S7151" i="18"/>
  <c r="Q7137" i="18"/>
  <c r="S7137" i="18" s="1"/>
  <c r="S7136" i="18"/>
  <c r="Q7121" i="18"/>
  <c r="S7121" i="18" s="1"/>
  <c r="S7119" i="18"/>
  <c r="Q7105" i="18"/>
  <c r="S7105" i="18" s="1"/>
  <c r="S7103" i="18"/>
  <c r="Q7021" i="18"/>
  <c r="S6986" i="18"/>
  <c r="S6917" i="18"/>
  <c r="S6507" i="18"/>
  <c r="S7631" i="18"/>
  <c r="S7624" i="18"/>
  <c r="S7591" i="18"/>
  <c r="S7568" i="18"/>
  <c r="S7567" i="18"/>
  <c r="S7503" i="18"/>
  <c r="S7408" i="18"/>
  <c r="S7344" i="18"/>
  <c r="S7343" i="18"/>
  <c r="S7247" i="18"/>
  <c r="S7196" i="18"/>
  <c r="S7195" i="18"/>
  <c r="S7180" i="18"/>
  <c r="S7179" i="18"/>
  <c r="S7132" i="18"/>
  <c r="S7001" i="18"/>
  <c r="S6509" i="18"/>
  <c r="Q7644" i="18"/>
  <c r="S7644" i="18" s="1"/>
  <c r="S7643" i="18"/>
  <c r="Q7613" i="18"/>
  <c r="S7613" i="18" s="1"/>
  <c r="Q7612" i="18"/>
  <c r="S7612" i="18" s="1"/>
  <c r="Q7581" i="18"/>
  <c r="S7581" i="18" s="1"/>
  <c r="Q7580" i="18"/>
  <c r="S7580" i="18" s="1"/>
  <c r="Q7565" i="18"/>
  <c r="S7565" i="18" s="1"/>
  <c r="Q7564" i="18"/>
  <c r="S7564" i="18" s="1"/>
  <c r="Q7533" i="18"/>
  <c r="S7533" i="18" s="1"/>
  <c r="Q7532" i="18"/>
  <c r="S7532" i="18" s="1"/>
  <c r="Q7501" i="18"/>
  <c r="S7501" i="18" s="1"/>
  <c r="Q7500" i="18"/>
  <c r="S7500" i="18" s="1"/>
  <c r="S7499" i="18"/>
  <c r="Q7469" i="18"/>
  <c r="S7469" i="18" s="1"/>
  <c r="Q7468" i="18"/>
  <c r="S7468" i="18" s="1"/>
  <c r="S7467" i="18"/>
  <c r="Q7437" i="18"/>
  <c r="S7437" i="18" s="1"/>
  <c r="S7435" i="18"/>
  <c r="Q7405" i="18"/>
  <c r="S7405" i="18" s="1"/>
  <c r="S7403" i="18"/>
  <c r="Q7373" i="18"/>
  <c r="S7373" i="18" s="1"/>
  <c r="S7372" i="18"/>
  <c r="S7371" i="18"/>
  <c r="Q7341" i="18"/>
  <c r="S7341" i="18" s="1"/>
  <c r="S7340" i="18"/>
  <c r="Q7309" i="18"/>
  <c r="S7309" i="18" s="1"/>
  <c r="Q7277" i="18"/>
  <c r="S7277" i="18" s="1"/>
  <c r="S7276" i="18"/>
  <c r="S7275" i="18"/>
  <c r="Q7245" i="18"/>
  <c r="S7245" i="18" s="1"/>
  <c r="S7244" i="18"/>
  <c r="Q7213" i="18"/>
  <c r="S7213" i="18" s="1"/>
  <c r="S7212" i="18"/>
  <c r="S6996" i="18"/>
  <c r="S6993" i="18"/>
  <c r="S6987" i="18"/>
  <c r="Q7656" i="18"/>
  <c r="S7656" i="18" s="1"/>
  <c r="Q7601" i="18"/>
  <c r="S7601" i="18" s="1"/>
  <c r="Q7600" i="18"/>
  <c r="S7600" i="18" s="1"/>
  <c r="Q7561" i="18"/>
  <c r="S7561" i="18" s="1"/>
  <c r="Q7560" i="18"/>
  <c r="S7560" i="18" s="1"/>
  <c r="Q7529" i="18"/>
  <c r="S7529" i="18" s="1"/>
  <c r="Q7528" i="18"/>
  <c r="S7528" i="18" s="1"/>
  <c r="Q7497" i="18"/>
  <c r="S7497" i="18" s="1"/>
  <c r="Q7496" i="18"/>
  <c r="S7496" i="18" s="1"/>
  <c r="Q7465" i="18"/>
  <c r="S7465" i="18" s="1"/>
  <c r="Q7464" i="18"/>
  <c r="S7464" i="18" s="1"/>
  <c r="Q7433" i="18"/>
  <c r="S7433" i="18" s="1"/>
  <c r="Q7401" i="18"/>
  <c r="S7401" i="18" s="1"/>
  <c r="Q7369" i="18"/>
  <c r="S7369" i="18" s="1"/>
  <c r="S7368" i="18"/>
  <c r="Q7337" i="18"/>
  <c r="S7337" i="18" s="1"/>
  <c r="Q7305" i="18"/>
  <c r="S7305" i="18" s="1"/>
  <c r="Q7273" i="18"/>
  <c r="S7273" i="18" s="1"/>
  <c r="S7272" i="18"/>
  <c r="Q7241" i="18"/>
  <c r="S7241" i="18" s="1"/>
  <c r="S7240" i="18"/>
  <c r="Q7209" i="18"/>
  <c r="S7209" i="18" s="1"/>
  <c r="Q7193" i="18"/>
  <c r="S7193" i="18" s="1"/>
  <c r="S7192" i="18"/>
  <c r="Q7177" i="18"/>
  <c r="S7177" i="18" s="1"/>
  <c r="S7176" i="18"/>
  <c r="Q7161" i="18"/>
  <c r="S7161" i="18" s="1"/>
  <c r="Q7145" i="18"/>
  <c r="S7145" i="18" s="1"/>
  <c r="S7144" i="18"/>
  <c r="Q7129" i="18"/>
  <c r="S7129" i="18" s="1"/>
  <c r="Q7113" i="18"/>
  <c r="S7113" i="18" s="1"/>
  <c r="S7112" i="18"/>
  <c r="S6960" i="18"/>
  <c r="S6938" i="18"/>
  <c r="Q7042" i="18"/>
  <c r="Q7038" i="18"/>
  <c r="Q7006" i="18"/>
  <c r="Q6974" i="18"/>
  <c r="S6974" i="18" s="1"/>
  <c r="S6973" i="18"/>
  <c r="Q6962" i="18"/>
  <c r="S6962" i="18" s="1"/>
  <c r="S6961" i="18"/>
  <c r="Q6942" i="18"/>
  <c r="S6942" i="18" s="1"/>
  <c r="Q6926" i="18"/>
  <c r="S6926" i="18" s="1"/>
  <c r="S6925" i="18"/>
  <c r="Q6910" i="18"/>
  <c r="Q6894" i="18"/>
  <c r="Q6878" i="18"/>
  <c r="Q6862" i="18"/>
  <c r="Q6846" i="18"/>
  <c r="S6725" i="18"/>
  <c r="S6698" i="18"/>
  <c r="S6452" i="18"/>
  <c r="S6219" i="18"/>
  <c r="S6699" i="18"/>
  <c r="S6693" i="18"/>
  <c r="Q7034" i="18"/>
  <c r="Q7002" i="18"/>
  <c r="S7002" i="18" s="1"/>
  <c r="Q6970" i="18"/>
  <c r="S6970" i="18" s="1"/>
  <c r="S6963" i="18"/>
  <c r="Q6923" i="18"/>
  <c r="S6923" i="18" s="1"/>
  <c r="S6630" i="18"/>
  <c r="S6629" i="18"/>
  <c r="S6950" i="18"/>
  <c r="Q7030" i="18"/>
  <c r="Q6998" i="18"/>
  <c r="S6998" i="18" s="1"/>
  <c r="Q6966" i="18"/>
  <c r="S6966" i="18" s="1"/>
  <c r="Q6946" i="18"/>
  <c r="S6946" i="18" s="1"/>
  <c r="Q6930" i="18"/>
  <c r="S6930" i="18" s="1"/>
  <c r="Q6914" i="18"/>
  <c r="S6914" i="18" s="1"/>
  <c r="Q6898" i="18"/>
  <c r="Q6882" i="18"/>
  <c r="Q6866" i="18"/>
  <c r="Q6850" i="18"/>
  <c r="S6723" i="18"/>
  <c r="S6690" i="18"/>
  <c r="S6456" i="18"/>
  <c r="S6413" i="18"/>
  <c r="S6411" i="18"/>
  <c r="S6225" i="18"/>
  <c r="S6769" i="18"/>
  <c r="S6749" i="18"/>
  <c r="S6719" i="18"/>
  <c r="S6590" i="18"/>
  <c r="S6589" i="18"/>
  <c r="S6539" i="18"/>
  <c r="S6517" i="18"/>
  <c r="S6421" i="18"/>
  <c r="S6420" i="18"/>
  <c r="S6714" i="18"/>
  <c r="S6713" i="18"/>
  <c r="S6651" i="18"/>
  <c r="S6649" i="18"/>
  <c r="S6551" i="18"/>
  <c r="S6519" i="18"/>
  <c r="S6424" i="18"/>
  <c r="Q6807" i="18"/>
  <c r="Q6791" i="18"/>
  <c r="Q6759" i="18"/>
  <c r="S6759" i="18" s="1"/>
  <c r="Q6758" i="18"/>
  <c r="S6758" i="18" s="1"/>
  <c r="Q6743" i="18"/>
  <c r="S6743" i="18" s="1"/>
  <c r="Q6742" i="18"/>
  <c r="S6742" i="18" s="1"/>
  <c r="Q6711" i="18"/>
  <c r="S6711" i="18" s="1"/>
  <c r="S6709" i="18"/>
  <c r="Q6679" i="18"/>
  <c r="S6679" i="18" s="1"/>
  <c r="Q6647" i="18"/>
  <c r="S6647" i="18" s="1"/>
  <c r="S6645" i="18"/>
  <c r="Q6615" i="18"/>
  <c r="S6615" i="18" s="1"/>
  <c r="Q6583" i="18"/>
  <c r="S6583" i="18" s="1"/>
  <c r="S6555" i="18"/>
  <c r="Q6520" i="18"/>
  <c r="S6520" i="18" s="1"/>
  <c r="S6514" i="18"/>
  <c r="Q6389" i="18"/>
  <c r="S6389" i="18" s="1"/>
  <c r="Q6739" i="18"/>
  <c r="S6739" i="18" s="1"/>
  <c r="Q6738" i="18"/>
  <c r="S6738" i="18" s="1"/>
  <c r="Q6707" i="18"/>
  <c r="S6707" i="18" s="1"/>
  <c r="S6706" i="18"/>
  <c r="Q6675" i="18"/>
  <c r="S6675" i="18" s="1"/>
  <c r="Q6643" i="18"/>
  <c r="S6643" i="18" s="1"/>
  <c r="Q6611" i="18"/>
  <c r="S6611" i="18" s="1"/>
  <c r="Q6579" i="18"/>
  <c r="S6579" i="18" s="1"/>
  <c r="S6578" i="18"/>
  <c r="Q6795" i="18"/>
  <c r="Q6783" i="18"/>
  <c r="Q6782" i="18"/>
  <c r="Q6775" i="18"/>
  <c r="Q6774" i="18"/>
  <c r="S6774" i="18" s="1"/>
  <c r="Q6767" i="18"/>
  <c r="S6767" i="18" s="1"/>
  <c r="Q6766" i="18"/>
  <c r="S6766" i="18" s="1"/>
  <c r="Q6735" i="18"/>
  <c r="S6735" i="18" s="1"/>
  <c r="Q6703" i="18"/>
  <c r="S6703" i="18" s="1"/>
  <c r="Q6671" i="18"/>
  <c r="S6671" i="18" s="1"/>
  <c r="Q6639" i="18"/>
  <c r="S6639" i="18" s="1"/>
  <c r="Q6607" i="18"/>
  <c r="S6607" i="18" s="1"/>
  <c r="S6606" i="18"/>
  <c r="Q6575" i="18"/>
  <c r="S6575" i="18" s="1"/>
  <c r="S6477" i="18"/>
  <c r="S6349" i="18"/>
  <c r="S6325" i="18"/>
  <c r="S6212" i="18"/>
  <c r="Q6552" i="18"/>
  <c r="S6552" i="18" s="1"/>
  <c r="Q6516" i="18"/>
  <c r="S6516" i="18" s="1"/>
  <c r="S6515" i="18"/>
  <c r="Q6484" i="18"/>
  <c r="S6484" i="18" s="1"/>
  <c r="Q6262" i="18"/>
  <c r="S6262" i="18" s="1"/>
  <c r="Q6246" i="18"/>
  <c r="S6246" i="18" s="1"/>
  <c r="Q6230" i="18"/>
  <c r="S6230" i="18" s="1"/>
  <c r="S6510" i="18"/>
  <c r="S6478" i="18"/>
  <c r="S6439" i="18"/>
  <c r="S6547" i="18"/>
  <c r="S6531" i="18"/>
  <c r="S6534" i="18"/>
  <c r="Q6528" i="18"/>
  <c r="S6528" i="18" s="1"/>
  <c r="Q6496" i="18"/>
  <c r="S6496" i="18" s="1"/>
  <c r="Q6464" i="18"/>
  <c r="S6464" i="18" s="1"/>
  <c r="S6431" i="18"/>
  <c r="S6367" i="18"/>
  <c r="Q6524" i="18"/>
  <c r="S6524" i="18" s="1"/>
  <c r="Q6492" i="18"/>
  <c r="S6492" i="18" s="1"/>
  <c r="Q6266" i="18"/>
  <c r="S6266" i="18" s="1"/>
  <c r="Q6250" i="18"/>
  <c r="S6250" i="18" s="1"/>
  <c r="Q6234" i="18"/>
  <c r="S6234" i="18" s="1"/>
  <c r="Q6106" i="18"/>
  <c r="Q6193" i="18"/>
  <c r="Q6191" i="18"/>
  <c r="Q6161" i="18"/>
  <c r="Q6159" i="18"/>
  <c r="Q6127" i="18"/>
  <c r="Q6205" i="18"/>
  <c r="Q6204" i="18"/>
  <c r="Q6203" i="18"/>
  <c r="Q6181" i="18"/>
  <c r="Q6179" i="18"/>
  <c r="Q6149" i="18"/>
  <c r="Q6147" i="18"/>
  <c r="Q6115" i="18"/>
  <c r="Q6177" i="18"/>
  <c r="Q6175" i="18"/>
  <c r="Q6143" i="18"/>
  <c r="Q6111" i="18"/>
  <c r="Q6215" i="18"/>
  <c r="S6215" i="18" s="1"/>
  <c r="Q6201" i="18"/>
  <c r="Q6200" i="18"/>
  <c r="Q6199" i="18"/>
  <c r="Q6173" i="18"/>
  <c r="Q6171" i="18"/>
  <c r="Q6139" i="18"/>
  <c r="Q6107" i="18"/>
  <c r="Q5702" i="18"/>
  <c r="Q5665" i="18"/>
  <c r="Q5686" i="18"/>
  <c r="Q5650" i="18"/>
  <c r="Q5649" i="18"/>
  <c r="Q5618" i="18"/>
  <c r="Q5617" i="18"/>
  <c r="Q5591" i="18"/>
  <c r="Q5586" i="18"/>
  <c r="Q5585" i="18"/>
  <c r="Q5559" i="18"/>
  <c r="Q5554" i="18"/>
  <c r="Q5527" i="18"/>
  <c r="Q5522" i="18"/>
  <c r="Q5495" i="18"/>
  <c r="Q5490" i="18"/>
  <c r="Q5654" i="18"/>
  <c r="Q5646" i="18"/>
  <c r="Q5645" i="18"/>
  <c r="Q5611" i="18"/>
  <c r="Q5606" i="18"/>
  <c r="Q5605" i="18"/>
  <c r="Q5579" i="18"/>
  <c r="Q5574" i="18"/>
  <c r="Q5547" i="18"/>
  <c r="Q5542" i="18"/>
  <c r="Q5515" i="18"/>
  <c r="Q5510" i="18"/>
  <c r="Q5483" i="18"/>
  <c r="Q5666" i="18"/>
  <c r="Q5634" i="18"/>
  <c r="Q5633" i="18"/>
  <c r="Q5607" i="18"/>
  <c r="Q5602" i="18"/>
  <c r="Q5601" i="18"/>
  <c r="Q5575" i="18"/>
  <c r="Q5570" i="18"/>
  <c r="Q5543" i="18"/>
  <c r="Q5538" i="18"/>
  <c r="Q5511" i="18"/>
  <c r="Q5506" i="18"/>
  <c r="Q5479" i="18"/>
  <c r="Q5429" i="18"/>
  <c r="Q5397" i="18"/>
  <c r="Q5365" i="18"/>
  <c r="Q5714" i="18"/>
  <c r="Q5698" i="18"/>
  <c r="Q5682" i="18"/>
  <c r="Q5622" i="18"/>
  <c r="Q5621" i="18"/>
  <c r="Q5603" i="18"/>
  <c r="Q5598" i="18"/>
  <c r="Q5597" i="18"/>
  <c r="Q5571" i="18"/>
  <c r="Q5566" i="18"/>
  <c r="Q5539" i="18"/>
  <c r="Q5534" i="18"/>
  <c r="Q5507" i="18"/>
  <c r="Q5502" i="18"/>
  <c r="Q5128" i="18"/>
  <c r="Q5096" i="18"/>
  <c r="Q5064" i="18"/>
  <c r="Q5176" i="18"/>
  <c r="Q5140" i="18"/>
  <c r="Q5108" i="18"/>
  <c r="Q5076" i="18"/>
  <c r="Q5044" i="18"/>
  <c r="Q5172" i="18"/>
  <c r="Q5144" i="18"/>
  <c r="Q5112" i="18"/>
  <c r="Q5080" i="18"/>
  <c r="Q5048" i="18"/>
  <c r="Q5168" i="18"/>
  <c r="Q5164" i="18"/>
  <c r="Q5160" i="18"/>
  <c r="Q5156" i="18"/>
  <c r="Q5152" i="18"/>
  <c r="Q5148" i="18"/>
  <c r="Q5116" i="18"/>
  <c r="Q5084" i="18"/>
  <c r="Q5052" i="18"/>
  <c r="Q5035" i="18"/>
  <c r="Q4888" i="18"/>
  <c r="Q4872" i="18"/>
  <c r="Q4860" i="18"/>
  <c r="Q4844" i="18"/>
  <c r="Q4717" i="18"/>
  <c r="Q4856" i="18"/>
  <c r="S4679" i="18"/>
  <c r="S4684" i="18"/>
  <c r="Q4864" i="18"/>
  <c r="Q4852" i="18"/>
  <c r="Q4685" i="18"/>
  <c r="S4685" i="18" s="1"/>
  <c r="Q4892" i="18"/>
  <c r="Q4876" i="18"/>
  <c r="S4675" i="18"/>
  <c r="Q4732" i="18"/>
  <c r="Q4620" i="18"/>
  <c r="S4620" i="18" s="1"/>
  <c r="Q4445" i="18"/>
  <c r="S4445" i="18" s="1"/>
  <c r="Q4413" i="18"/>
  <c r="S4413" i="18" s="1"/>
  <c r="Q4433" i="18"/>
  <c r="S4433" i="18" s="1"/>
  <c r="Q4469" i="18"/>
  <c r="S4469" i="18" s="1"/>
  <c r="Q4457" i="18"/>
  <c r="S4457" i="18" s="1"/>
  <c r="Q4429" i="18"/>
  <c r="S4429" i="18" s="1"/>
  <c r="Q4425" i="18"/>
  <c r="S4425" i="18" s="1"/>
  <c r="Q4453" i="18"/>
  <c r="S4453" i="18" s="1"/>
  <c r="Q4421" i="18"/>
  <c r="S4421" i="18" s="1"/>
  <c r="S4346" i="18"/>
  <c r="A13" i="18" l="1"/>
  <c r="B13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A14" i="18"/>
  <c r="B14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A15" i="18"/>
  <c r="B15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A16" i="18"/>
  <c r="B16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A17" i="18"/>
  <c r="B17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A18" i="18"/>
  <c r="B18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A19" i="18"/>
  <c r="B19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A20" i="18"/>
  <c r="B20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A21" i="18"/>
  <c r="B21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A22" i="18"/>
  <c r="B22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A23" i="18"/>
  <c r="B23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A24" i="18"/>
  <c r="B24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A25" i="18"/>
  <c r="B25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A26" i="18"/>
  <c r="B26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A27" i="18"/>
  <c r="B27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A28" i="18"/>
  <c r="B28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A29" i="18"/>
  <c r="B29" i="18"/>
  <c r="C29" i="18"/>
  <c r="D29" i="18"/>
  <c r="E29" i="18"/>
  <c r="F29" i="18"/>
  <c r="G29" i="18"/>
  <c r="H29" i="18"/>
  <c r="I29" i="18"/>
  <c r="J29" i="18"/>
  <c r="K29" i="18"/>
  <c r="L29" i="18"/>
  <c r="M29" i="18"/>
  <c r="N29" i="18"/>
  <c r="A30" i="18"/>
  <c r="B30" i="18"/>
  <c r="C30" i="18"/>
  <c r="D30" i="18"/>
  <c r="E30" i="18"/>
  <c r="F30" i="18"/>
  <c r="G30" i="18"/>
  <c r="H30" i="18"/>
  <c r="I30" i="18"/>
  <c r="J30" i="18"/>
  <c r="K30" i="18"/>
  <c r="L30" i="18"/>
  <c r="M30" i="18"/>
  <c r="N30" i="18"/>
  <c r="A31" i="18"/>
  <c r="B31" i="18"/>
  <c r="C31" i="18"/>
  <c r="D31" i="18"/>
  <c r="E31" i="18"/>
  <c r="F31" i="18"/>
  <c r="G31" i="18"/>
  <c r="H31" i="18"/>
  <c r="I31" i="18"/>
  <c r="J31" i="18"/>
  <c r="K31" i="18"/>
  <c r="L31" i="18"/>
  <c r="M31" i="18"/>
  <c r="N31" i="18"/>
  <c r="A32" i="18"/>
  <c r="B32" i="18"/>
  <c r="C32" i="18"/>
  <c r="D32" i="18"/>
  <c r="E32" i="18"/>
  <c r="F32" i="18"/>
  <c r="G32" i="18"/>
  <c r="H32" i="18"/>
  <c r="I32" i="18"/>
  <c r="J32" i="18"/>
  <c r="K32" i="18"/>
  <c r="L32" i="18"/>
  <c r="M32" i="18"/>
  <c r="N32" i="18"/>
  <c r="A33" i="18"/>
  <c r="B33" i="18"/>
  <c r="C33" i="18"/>
  <c r="D33" i="18"/>
  <c r="E33" i="18"/>
  <c r="F33" i="18"/>
  <c r="G33" i="18"/>
  <c r="H33" i="18"/>
  <c r="I33" i="18"/>
  <c r="J33" i="18"/>
  <c r="K33" i="18"/>
  <c r="L33" i="18"/>
  <c r="M33" i="18"/>
  <c r="N33" i="18"/>
  <c r="A34" i="18"/>
  <c r="B34" i="18"/>
  <c r="C34" i="18"/>
  <c r="D34" i="18"/>
  <c r="E34" i="18"/>
  <c r="F34" i="18"/>
  <c r="G34" i="18"/>
  <c r="H34" i="18"/>
  <c r="I34" i="18"/>
  <c r="J34" i="18"/>
  <c r="K34" i="18"/>
  <c r="L34" i="18"/>
  <c r="M34" i="18"/>
  <c r="N34" i="18"/>
  <c r="A35" i="18"/>
  <c r="B35" i="18"/>
  <c r="C35" i="18"/>
  <c r="D35" i="18"/>
  <c r="E35" i="18"/>
  <c r="F35" i="18"/>
  <c r="G35" i="18"/>
  <c r="H35" i="18"/>
  <c r="I35" i="18"/>
  <c r="J35" i="18"/>
  <c r="K35" i="18"/>
  <c r="L35" i="18"/>
  <c r="M35" i="18"/>
  <c r="N35" i="18"/>
  <c r="A36" i="18"/>
  <c r="B36" i="18"/>
  <c r="C36" i="18"/>
  <c r="D36" i="18"/>
  <c r="E36" i="18"/>
  <c r="F36" i="18"/>
  <c r="G36" i="18"/>
  <c r="H36" i="18"/>
  <c r="I36" i="18"/>
  <c r="J36" i="18"/>
  <c r="K36" i="18"/>
  <c r="L36" i="18"/>
  <c r="M36" i="18"/>
  <c r="N36" i="18"/>
  <c r="A37" i="18"/>
  <c r="B37" i="18"/>
  <c r="C37" i="18"/>
  <c r="D37" i="18"/>
  <c r="E37" i="18"/>
  <c r="F37" i="18"/>
  <c r="G37" i="18"/>
  <c r="H37" i="18"/>
  <c r="I37" i="18"/>
  <c r="J37" i="18"/>
  <c r="K37" i="18"/>
  <c r="L37" i="18"/>
  <c r="M37" i="18"/>
  <c r="N37" i="18"/>
  <c r="A38" i="18"/>
  <c r="B38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A39" i="18"/>
  <c r="B39" i="18"/>
  <c r="C39" i="18"/>
  <c r="D39" i="18"/>
  <c r="E39" i="18"/>
  <c r="F39" i="18"/>
  <c r="G39" i="18"/>
  <c r="H39" i="18"/>
  <c r="I39" i="18"/>
  <c r="J39" i="18"/>
  <c r="K39" i="18"/>
  <c r="L39" i="18"/>
  <c r="M39" i="18"/>
  <c r="N39" i="18"/>
  <c r="A40" i="18"/>
  <c r="B40" i="18"/>
  <c r="C40" i="18"/>
  <c r="D40" i="18"/>
  <c r="E40" i="18"/>
  <c r="F40" i="18"/>
  <c r="G40" i="18"/>
  <c r="H40" i="18"/>
  <c r="I40" i="18"/>
  <c r="J40" i="18"/>
  <c r="K40" i="18"/>
  <c r="L40" i="18"/>
  <c r="M40" i="18"/>
  <c r="N40" i="18"/>
  <c r="A41" i="18"/>
  <c r="B41" i="18"/>
  <c r="C41" i="18"/>
  <c r="D41" i="18"/>
  <c r="E41" i="18"/>
  <c r="F41" i="18"/>
  <c r="G41" i="18"/>
  <c r="H41" i="18"/>
  <c r="I41" i="18"/>
  <c r="J41" i="18"/>
  <c r="K41" i="18"/>
  <c r="L41" i="18"/>
  <c r="M41" i="18"/>
  <c r="N41" i="18"/>
  <c r="A42" i="18"/>
  <c r="B42" i="18"/>
  <c r="C42" i="18"/>
  <c r="D42" i="18"/>
  <c r="E42" i="18"/>
  <c r="F42" i="18"/>
  <c r="G42" i="18"/>
  <c r="H42" i="18"/>
  <c r="I42" i="18"/>
  <c r="J42" i="18"/>
  <c r="K42" i="18"/>
  <c r="L42" i="18"/>
  <c r="M42" i="18"/>
  <c r="N42" i="18"/>
  <c r="A43" i="18"/>
  <c r="B43" i="18"/>
  <c r="C43" i="18"/>
  <c r="D43" i="18"/>
  <c r="E43" i="18"/>
  <c r="F43" i="18"/>
  <c r="G43" i="18"/>
  <c r="H43" i="18"/>
  <c r="I43" i="18"/>
  <c r="J43" i="18"/>
  <c r="K43" i="18"/>
  <c r="L43" i="18"/>
  <c r="M43" i="18"/>
  <c r="N43" i="18"/>
  <c r="A44" i="18"/>
  <c r="B44" i="18"/>
  <c r="C44" i="18"/>
  <c r="D44" i="18"/>
  <c r="E44" i="18"/>
  <c r="F44" i="18"/>
  <c r="G44" i="18"/>
  <c r="H44" i="18"/>
  <c r="I44" i="18"/>
  <c r="J44" i="18"/>
  <c r="K44" i="18"/>
  <c r="L44" i="18"/>
  <c r="M44" i="18"/>
  <c r="N44" i="18"/>
  <c r="A45" i="18"/>
  <c r="B45" i="18"/>
  <c r="C45" i="18"/>
  <c r="D45" i="18"/>
  <c r="E45" i="18"/>
  <c r="F45" i="18"/>
  <c r="G45" i="18"/>
  <c r="H45" i="18"/>
  <c r="I45" i="18"/>
  <c r="J45" i="18"/>
  <c r="K45" i="18"/>
  <c r="L45" i="18"/>
  <c r="M45" i="18"/>
  <c r="N45" i="18"/>
  <c r="A46" i="18"/>
  <c r="B46" i="18"/>
  <c r="C46" i="18"/>
  <c r="D46" i="18"/>
  <c r="E46" i="18"/>
  <c r="F46" i="18"/>
  <c r="G46" i="18"/>
  <c r="H46" i="18"/>
  <c r="I46" i="18"/>
  <c r="J46" i="18"/>
  <c r="K46" i="18"/>
  <c r="L46" i="18"/>
  <c r="M46" i="18"/>
  <c r="N46" i="18"/>
  <c r="A47" i="18"/>
  <c r="B47" i="18"/>
  <c r="C47" i="18"/>
  <c r="D47" i="18"/>
  <c r="E47" i="18"/>
  <c r="F47" i="18"/>
  <c r="G47" i="18"/>
  <c r="H47" i="18"/>
  <c r="I47" i="18"/>
  <c r="J47" i="18"/>
  <c r="K47" i="18"/>
  <c r="L47" i="18"/>
  <c r="M47" i="18"/>
  <c r="N47" i="18"/>
  <c r="A48" i="18"/>
  <c r="B48" i="18"/>
  <c r="C48" i="18"/>
  <c r="D48" i="18"/>
  <c r="E48" i="18"/>
  <c r="F48" i="18"/>
  <c r="G48" i="18"/>
  <c r="H48" i="18"/>
  <c r="I48" i="18"/>
  <c r="J48" i="18"/>
  <c r="K48" i="18"/>
  <c r="L48" i="18"/>
  <c r="M48" i="18"/>
  <c r="N48" i="18"/>
  <c r="A49" i="18"/>
  <c r="B49" i="18"/>
  <c r="C49" i="18"/>
  <c r="D49" i="18"/>
  <c r="E49" i="18"/>
  <c r="F49" i="18"/>
  <c r="G49" i="18"/>
  <c r="H49" i="18"/>
  <c r="I49" i="18"/>
  <c r="J49" i="18"/>
  <c r="K49" i="18"/>
  <c r="L49" i="18"/>
  <c r="M49" i="18"/>
  <c r="N49" i="18"/>
  <c r="A50" i="18"/>
  <c r="B50" i="18"/>
  <c r="C50" i="18"/>
  <c r="D50" i="18"/>
  <c r="E50" i="18"/>
  <c r="F50" i="18"/>
  <c r="G50" i="18"/>
  <c r="H50" i="18"/>
  <c r="I50" i="18"/>
  <c r="J50" i="18"/>
  <c r="K50" i="18"/>
  <c r="L50" i="18"/>
  <c r="M50" i="18"/>
  <c r="N50" i="18"/>
  <c r="A51" i="18"/>
  <c r="B51" i="18"/>
  <c r="C51" i="18"/>
  <c r="D51" i="18"/>
  <c r="E51" i="18"/>
  <c r="F51" i="18"/>
  <c r="G51" i="18"/>
  <c r="H51" i="18"/>
  <c r="I51" i="18"/>
  <c r="J51" i="18"/>
  <c r="K51" i="18"/>
  <c r="L51" i="18"/>
  <c r="M51" i="18"/>
  <c r="N51" i="18"/>
  <c r="A52" i="18"/>
  <c r="B52" i="18"/>
  <c r="C52" i="18"/>
  <c r="D52" i="18"/>
  <c r="E52" i="18"/>
  <c r="F52" i="18"/>
  <c r="G52" i="18"/>
  <c r="H52" i="18"/>
  <c r="I52" i="18"/>
  <c r="J52" i="18"/>
  <c r="K52" i="18"/>
  <c r="L52" i="18"/>
  <c r="M52" i="18"/>
  <c r="N52" i="18"/>
  <c r="A53" i="18"/>
  <c r="B53" i="18"/>
  <c r="C53" i="18"/>
  <c r="D53" i="18"/>
  <c r="E53" i="18"/>
  <c r="F53" i="18"/>
  <c r="G53" i="18"/>
  <c r="H53" i="18"/>
  <c r="I53" i="18"/>
  <c r="J53" i="18"/>
  <c r="K53" i="18"/>
  <c r="L53" i="18"/>
  <c r="M53" i="18"/>
  <c r="N53" i="18"/>
  <c r="A54" i="18"/>
  <c r="B54" i="18"/>
  <c r="C54" i="18"/>
  <c r="D54" i="18"/>
  <c r="E54" i="18"/>
  <c r="F54" i="18"/>
  <c r="G54" i="18"/>
  <c r="H54" i="18"/>
  <c r="I54" i="18"/>
  <c r="J54" i="18"/>
  <c r="K54" i="18"/>
  <c r="L54" i="18"/>
  <c r="M54" i="18"/>
  <c r="N54" i="18"/>
  <c r="A55" i="18"/>
  <c r="B55" i="18"/>
  <c r="C55" i="18"/>
  <c r="D55" i="18"/>
  <c r="E55" i="18"/>
  <c r="F55" i="18"/>
  <c r="G55" i="18"/>
  <c r="H55" i="18"/>
  <c r="I55" i="18"/>
  <c r="J55" i="18"/>
  <c r="K55" i="18"/>
  <c r="L55" i="18"/>
  <c r="M55" i="18"/>
  <c r="N55" i="18"/>
  <c r="A56" i="18"/>
  <c r="B56" i="18"/>
  <c r="C56" i="18"/>
  <c r="D56" i="18"/>
  <c r="E56" i="18"/>
  <c r="F56" i="18"/>
  <c r="G56" i="18"/>
  <c r="H56" i="18"/>
  <c r="I56" i="18"/>
  <c r="J56" i="18"/>
  <c r="K56" i="18"/>
  <c r="L56" i="18"/>
  <c r="M56" i="18"/>
  <c r="N56" i="18"/>
  <c r="A57" i="18"/>
  <c r="B57" i="18"/>
  <c r="C57" i="18"/>
  <c r="D57" i="18"/>
  <c r="E57" i="18"/>
  <c r="F57" i="18"/>
  <c r="G57" i="18"/>
  <c r="H57" i="18"/>
  <c r="I57" i="18"/>
  <c r="J57" i="18"/>
  <c r="K57" i="18"/>
  <c r="L57" i="18"/>
  <c r="M57" i="18"/>
  <c r="N57" i="18"/>
  <c r="A58" i="18"/>
  <c r="B58" i="18"/>
  <c r="C58" i="18"/>
  <c r="D58" i="18"/>
  <c r="E58" i="18"/>
  <c r="F58" i="18"/>
  <c r="G58" i="18"/>
  <c r="H58" i="18"/>
  <c r="I58" i="18"/>
  <c r="J58" i="18"/>
  <c r="K58" i="18"/>
  <c r="L58" i="18"/>
  <c r="M58" i="18"/>
  <c r="N58" i="18"/>
  <c r="A59" i="18"/>
  <c r="B59" i="18"/>
  <c r="C59" i="18"/>
  <c r="D59" i="18"/>
  <c r="E59" i="18"/>
  <c r="F59" i="18"/>
  <c r="G59" i="18"/>
  <c r="H59" i="18"/>
  <c r="I59" i="18"/>
  <c r="J59" i="18"/>
  <c r="K59" i="18"/>
  <c r="L59" i="18"/>
  <c r="M59" i="18"/>
  <c r="N59" i="18"/>
  <c r="A60" i="18"/>
  <c r="B60" i="18"/>
  <c r="C60" i="18"/>
  <c r="D60" i="18"/>
  <c r="E60" i="18"/>
  <c r="F60" i="18"/>
  <c r="G60" i="18"/>
  <c r="H60" i="18"/>
  <c r="I60" i="18"/>
  <c r="J60" i="18"/>
  <c r="K60" i="18"/>
  <c r="L60" i="18"/>
  <c r="M60" i="18"/>
  <c r="N60" i="18"/>
  <c r="A61" i="18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A62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A63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A64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A65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A66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A67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A68" i="18"/>
  <c r="B68" i="18"/>
  <c r="C68" i="18"/>
  <c r="D68" i="18"/>
  <c r="E68" i="18"/>
  <c r="F68" i="18"/>
  <c r="G68" i="18"/>
  <c r="H68" i="18"/>
  <c r="I68" i="18"/>
  <c r="J68" i="18"/>
  <c r="K68" i="18"/>
  <c r="L68" i="18"/>
  <c r="M68" i="18"/>
  <c r="N68" i="18"/>
  <c r="A69" i="18"/>
  <c r="B69" i="18"/>
  <c r="C69" i="18"/>
  <c r="D69" i="18"/>
  <c r="E69" i="18"/>
  <c r="F69" i="18"/>
  <c r="G69" i="18"/>
  <c r="H69" i="18"/>
  <c r="I69" i="18"/>
  <c r="J69" i="18"/>
  <c r="K69" i="18"/>
  <c r="L69" i="18"/>
  <c r="M69" i="18"/>
  <c r="N69" i="18"/>
  <c r="A70" i="18"/>
  <c r="B70" i="18"/>
  <c r="C70" i="18"/>
  <c r="D70" i="18"/>
  <c r="E70" i="18"/>
  <c r="F70" i="18"/>
  <c r="G70" i="18"/>
  <c r="H70" i="18"/>
  <c r="I70" i="18"/>
  <c r="J70" i="18"/>
  <c r="K70" i="18"/>
  <c r="L70" i="18"/>
  <c r="M70" i="18"/>
  <c r="N70" i="18"/>
  <c r="A71" i="18"/>
  <c r="B71" i="18"/>
  <c r="C71" i="18"/>
  <c r="D71" i="18"/>
  <c r="E71" i="18"/>
  <c r="F71" i="18"/>
  <c r="G71" i="18"/>
  <c r="H71" i="18"/>
  <c r="I71" i="18"/>
  <c r="J71" i="18"/>
  <c r="K71" i="18"/>
  <c r="L71" i="18"/>
  <c r="M71" i="18"/>
  <c r="N71" i="18"/>
  <c r="A72" i="18"/>
  <c r="B72" i="18"/>
  <c r="C72" i="18"/>
  <c r="D72" i="18"/>
  <c r="E72" i="18"/>
  <c r="F72" i="18"/>
  <c r="G72" i="18"/>
  <c r="H72" i="18"/>
  <c r="I72" i="18"/>
  <c r="J72" i="18"/>
  <c r="K72" i="18"/>
  <c r="L72" i="18"/>
  <c r="M72" i="18"/>
  <c r="N72" i="18"/>
  <c r="A73" i="18"/>
  <c r="B73" i="18"/>
  <c r="C73" i="18"/>
  <c r="D73" i="18"/>
  <c r="E73" i="18"/>
  <c r="F73" i="18"/>
  <c r="G73" i="18"/>
  <c r="H73" i="18"/>
  <c r="I73" i="18"/>
  <c r="J73" i="18"/>
  <c r="K73" i="18"/>
  <c r="L73" i="18"/>
  <c r="M73" i="18"/>
  <c r="N73" i="18"/>
  <c r="A74" i="18"/>
  <c r="B74" i="18"/>
  <c r="C74" i="18"/>
  <c r="D74" i="18"/>
  <c r="E74" i="18"/>
  <c r="F74" i="18"/>
  <c r="G74" i="18"/>
  <c r="H74" i="18"/>
  <c r="I74" i="18"/>
  <c r="J74" i="18"/>
  <c r="K74" i="18"/>
  <c r="L74" i="18"/>
  <c r="M74" i="18"/>
  <c r="N74" i="18"/>
  <c r="A75" i="18"/>
  <c r="B75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A76" i="18"/>
  <c r="B76" i="18"/>
  <c r="C76" i="18"/>
  <c r="D76" i="18"/>
  <c r="E76" i="18"/>
  <c r="F76" i="18"/>
  <c r="G76" i="18"/>
  <c r="H76" i="18"/>
  <c r="I76" i="18"/>
  <c r="J76" i="18"/>
  <c r="K76" i="18"/>
  <c r="L76" i="18"/>
  <c r="M76" i="18"/>
  <c r="N76" i="18"/>
  <c r="A77" i="18"/>
  <c r="B77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A78" i="18"/>
  <c r="B78" i="18"/>
  <c r="C78" i="18"/>
  <c r="D78" i="18"/>
  <c r="E78" i="18"/>
  <c r="F78" i="18"/>
  <c r="G78" i="18"/>
  <c r="H78" i="18"/>
  <c r="I78" i="18"/>
  <c r="J78" i="18"/>
  <c r="K78" i="18"/>
  <c r="L78" i="18"/>
  <c r="M78" i="18"/>
  <c r="N78" i="18"/>
  <c r="A79" i="18"/>
  <c r="B79" i="18"/>
  <c r="C79" i="18"/>
  <c r="D79" i="18"/>
  <c r="E79" i="18"/>
  <c r="F79" i="18"/>
  <c r="G79" i="18"/>
  <c r="H79" i="18"/>
  <c r="I79" i="18"/>
  <c r="J79" i="18"/>
  <c r="K79" i="18"/>
  <c r="L79" i="18"/>
  <c r="M79" i="18"/>
  <c r="N79" i="18"/>
  <c r="A80" i="18"/>
  <c r="B80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A81" i="18"/>
  <c r="B81" i="18"/>
  <c r="C81" i="18"/>
  <c r="D81" i="18"/>
  <c r="E81" i="18"/>
  <c r="F81" i="18"/>
  <c r="G81" i="18"/>
  <c r="H81" i="18"/>
  <c r="I81" i="18"/>
  <c r="J81" i="18"/>
  <c r="K81" i="18"/>
  <c r="L81" i="18"/>
  <c r="M81" i="18"/>
  <c r="N81" i="18"/>
  <c r="A82" i="18"/>
  <c r="B82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A83" i="18"/>
  <c r="B83" i="18"/>
  <c r="C83" i="18"/>
  <c r="D83" i="18"/>
  <c r="E83" i="18"/>
  <c r="F83" i="18"/>
  <c r="G83" i="18"/>
  <c r="H83" i="18"/>
  <c r="I83" i="18"/>
  <c r="J83" i="18"/>
  <c r="K83" i="18"/>
  <c r="L83" i="18"/>
  <c r="M83" i="18"/>
  <c r="N83" i="18"/>
  <c r="A84" i="18"/>
  <c r="B84" i="18"/>
  <c r="C84" i="18"/>
  <c r="D84" i="18"/>
  <c r="E84" i="18"/>
  <c r="F84" i="18"/>
  <c r="G84" i="18"/>
  <c r="H84" i="18"/>
  <c r="I84" i="18"/>
  <c r="J84" i="18"/>
  <c r="K84" i="18"/>
  <c r="L84" i="18"/>
  <c r="M84" i="18"/>
  <c r="N84" i="18"/>
  <c r="A85" i="18"/>
  <c r="B85" i="18"/>
  <c r="C85" i="18"/>
  <c r="D85" i="18"/>
  <c r="E85" i="18"/>
  <c r="F85" i="18"/>
  <c r="G85" i="18"/>
  <c r="H85" i="18"/>
  <c r="I85" i="18"/>
  <c r="J85" i="18"/>
  <c r="K85" i="18"/>
  <c r="L85" i="18"/>
  <c r="M85" i="18"/>
  <c r="N85" i="18"/>
  <c r="A86" i="18"/>
  <c r="B86" i="18"/>
  <c r="C86" i="18"/>
  <c r="D86" i="18"/>
  <c r="E86" i="18"/>
  <c r="F86" i="18"/>
  <c r="G86" i="18"/>
  <c r="H86" i="18"/>
  <c r="I86" i="18"/>
  <c r="J86" i="18"/>
  <c r="K86" i="18"/>
  <c r="L86" i="18"/>
  <c r="M86" i="18"/>
  <c r="N86" i="18"/>
  <c r="A87" i="18"/>
  <c r="B87" i="18"/>
  <c r="C87" i="18"/>
  <c r="D87" i="18"/>
  <c r="E87" i="18"/>
  <c r="F87" i="18"/>
  <c r="G87" i="18"/>
  <c r="H87" i="18"/>
  <c r="I87" i="18"/>
  <c r="J87" i="18"/>
  <c r="K87" i="18"/>
  <c r="L87" i="18"/>
  <c r="M87" i="18"/>
  <c r="N87" i="18"/>
  <c r="A88" i="18"/>
  <c r="B88" i="18"/>
  <c r="C88" i="18"/>
  <c r="D88" i="18"/>
  <c r="E88" i="18"/>
  <c r="F88" i="18"/>
  <c r="G88" i="18"/>
  <c r="H88" i="18"/>
  <c r="I88" i="18"/>
  <c r="J88" i="18"/>
  <c r="K88" i="18"/>
  <c r="L88" i="18"/>
  <c r="M88" i="18"/>
  <c r="N88" i="18"/>
  <c r="A89" i="18"/>
  <c r="B89" i="18"/>
  <c r="C89" i="18"/>
  <c r="D89" i="18"/>
  <c r="E89" i="18"/>
  <c r="F89" i="18"/>
  <c r="G89" i="18"/>
  <c r="H89" i="18"/>
  <c r="I89" i="18"/>
  <c r="J89" i="18"/>
  <c r="K89" i="18"/>
  <c r="L89" i="18"/>
  <c r="M89" i="18"/>
  <c r="N89" i="18"/>
  <c r="A90" i="18"/>
  <c r="B90" i="18"/>
  <c r="C90" i="18"/>
  <c r="D90" i="18"/>
  <c r="E90" i="18"/>
  <c r="F90" i="18"/>
  <c r="G90" i="18"/>
  <c r="H90" i="18"/>
  <c r="I90" i="18"/>
  <c r="J90" i="18"/>
  <c r="K90" i="18"/>
  <c r="L90" i="18"/>
  <c r="M90" i="18"/>
  <c r="N90" i="18"/>
  <c r="A91" i="18"/>
  <c r="B91" i="18"/>
  <c r="C91" i="18"/>
  <c r="D91" i="18"/>
  <c r="E91" i="18"/>
  <c r="F91" i="18"/>
  <c r="G91" i="18"/>
  <c r="H91" i="18"/>
  <c r="I91" i="18"/>
  <c r="J91" i="18"/>
  <c r="K91" i="18"/>
  <c r="L91" i="18"/>
  <c r="M91" i="18"/>
  <c r="N91" i="18"/>
  <c r="A92" i="18"/>
  <c r="B92" i="18"/>
  <c r="C92" i="18"/>
  <c r="D92" i="18"/>
  <c r="E92" i="18"/>
  <c r="F92" i="18"/>
  <c r="G92" i="18"/>
  <c r="H92" i="18"/>
  <c r="I92" i="18"/>
  <c r="J92" i="18"/>
  <c r="K92" i="18"/>
  <c r="L92" i="18"/>
  <c r="M92" i="18"/>
  <c r="N92" i="18"/>
  <c r="A93" i="18"/>
  <c r="B93" i="18"/>
  <c r="C93" i="18"/>
  <c r="D93" i="18"/>
  <c r="E93" i="18"/>
  <c r="F93" i="18"/>
  <c r="G93" i="18"/>
  <c r="H93" i="18"/>
  <c r="I93" i="18"/>
  <c r="J93" i="18"/>
  <c r="K93" i="18"/>
  <c r="L93" i="18"/>
  <c r="M93" i="18"/>
  <c r="N93" i="18"/>
  <c r="A94" i="18"/>
  <c r="B94" i="18"/>
  <c r="C94" i="18"/>
  <c r="D94" i="18"/>
  <c r="E94" i="18"/>
  <c r="F94" i="18"/>
  <c r="G94" i="18"/>
  <c r="H94" i="18"/>
  <c r="I94" i="18"/>
  <c r="J94" i="18"/>
  <c r="K94" i="18"/>
  <c r="L94" i="18"/>
  <c r="M94" i="18"/>
  <c r="N94" i="18"/>
  <c r="A95" i="18"/>
  <c r="B95" i="18"/>
  <c r="C95" i="18"/>
  <c r="D95" i="18"/>
  <c r="E95" i="18"/>
  <c r="F95" i="18"/>
  <c r="G95" i="18"/>
  <c r="H95" i="18"/>
  <c r="I95" i="18"/>
  <c r="J95" i="18"/>
  <c r="K95" i="18"/>
  <c r="L95" i="18"/>
  <c r="M95" i="18"/>
  <c r="N95" i="18"/>
  <c r="A96" i="18"/>
  <c r="B96" i="18"/>
  <c r="C96" i="18"/>
  <c r="D96" i="18"/>
  <c r="E96" i="18"/>
  <c r="F96" i="18"/>
  <c r="G96" i="18"/>
  <c r="H96" i="18"/>
  <c r="I96" i="18"/>
  <c r="J96" i="18"/>
  <c r="K96" i="18"/>
  <c r="L96" i="18"/>
  <c r="M96" i="18"/>
  <c r="N96" i="18"/>
  <c r="A97" i="18"/>
  <c r="B97" i="18"/>
  <c r="C97" i="18"/>
  <c r="D97" i="18"/>
  <c r="E97" i="18"/>
  <c r="F97" i="18"/>
  <c r="G97" i="18"/>
  <c r="H97" i="18"/>
  <c r="I97" i="18"/>
  <c r="J97" i="18"/>
  <c r="K97" i="18"/>
  <c r="L97" i="18"/>
  <c r="M97" i="18"/>
  <c r="N97" i="18"/>
  <c r="A98" i="18"/>
  <c r="B98" i="18"/>
  <c r="C98" i="18"/>
  <c r="D98" i="18"/>
  <c r="E98" i="18"/>
  <c r="F98" i="18"/>
  <c r="G98" i="18"/>
  <c r="H98" i="18"/>
  <c r="I98" i="18"/>
  <c r="J98" i="18"/>
  <c r="K98" i="18"/>
  <c r="L98" i="18"/>
  <c r="M98" i="18"/>
  <c r="N98" i="18"/>
  <c r="A99" i="18"/>
  <c r="B99" i="18"/>
  <c r="C99" i="18"/>
  <c r="D99" i="18"/>
  <c r="E99" i="18"/>
  <c r="F99" i="18"/>
  <c r="G99" i="18"/>
  <c r="H99" i="18"/>
  <c r="I99" i="18"/>
  <c r="J99" i="18"/>
  <c r="K99" i="18"/>
  <c r="L99" i="18"/>
  <c r="M99" i="18"/>
  <c r="N99" i="18"/>
  <c r="A100" i="18"/>
  <c r="B100" i="18"/>
  <c r="C100" i="18"/>
  <c r="D100" i="18"/>
  <c r="E100" i="18"/>
  <c r="F100" i="18"/>
  <c r="G100" i="18"/>
  <c r="H100" i="18"/>
  <c r="I100" i="18"/>
  <c r="J100" i="18"/>
  <c r="K100" i="18"/>
  <c r="L100" i="18"/>
  <c r="M100" i="18"/>
  <c r="N100" i="18"/>
  <c r="A101" i="18"/>
  <c r="B101" i="18"/>
  <c r="C101" i="18"/>
  <c r="D101" i="18"/>
  <c r="E101" i="18"/>
  <c r="F101" i="18"/>
  <c r="G101" i="18"/>
  <c r="H101" i="18"/>
  <c r="I101" i="18"/>
  <c r="J101" i="18"/>
  <c r="K101" i="18"/>
  <c r="L101" i="18"/>
  <c r="M101" i="18"/>
  <c r="N101" i="18"/>
  <c r="A102" i="18"/>
  <c r="B102" i="18"/>
  <c r="C102" i="18"/>
  <c r="D102" i="18"/>
  <c r="E102" i="18"/>
  <c r="F102" i="18"/>
  <c r="G102" i="18"/>
  <c r="H102" i="18"/>
  <c r="I102" i="18"/>
  <c r="J102" i="18"/>
  <c r="K102" i="18"/>
  <c r="L102" i="18"/>
  <c r="M102" i="18"/>
  <c r="N102" i="18"/>
  <c r="A103" i="18"/>
  <c r="B103" i="18"/>
  <c r="C103" i="18"/>
  <c r="D103" i="18"/>
  <c r="E103" i="18"/>
  <c r="F103" i="18"/>
  <c r="G103" i="18"/>
  <c r="H103" i="18"/>
  <c r="I103" i="18"/>
  <c r="J103" i="18"/>
  <c r="K103" i="18"/>
  <c r="L103" i="18"/>
  <c r="M103" i="18"/>
  <c r="N103" i="18"/>
  <c r="A104" i="18"/>
  <c r="B104" i="18"/>
  <c r="C104" i="18"/>
  <c r="D104" i="18"/>
  <c r="E104" i="18"/>
  <c r="F104" i="18"/>
  <c r="G104" i="18"/>
  <c r="H104" i="18"/>
  <c r="I104" i="18"/>
  <c r="J104" i="18"/>
  <c r="K104" i="18"/>
  <c r="L104" i="18"/>
  <c r="M104" i="18"/>
  <c r="N104" i="18"/>
  <c r="A105" i="18"/>
  <c r="B105" i="18"/>
  <c r="C105" i="18"/>
  <c r="D105" i="18"/>
  <c r="E105" i="18"/>
  <c r="F105" i="18"/>
  <c r="G105" i="18"/>
  <c r="H105" i="18"/>
  <c r="I105" i="18"/>
  <c r="J105" i="18"/>
  <c r="K105" i="18"/>
  <c r="L105" i="18"/>
  <c r="M105" i="18"/>
  <c r="N105" i="18"/>
  <c r="A106" i="18"/>
  <c r="B106" i="18"/>
  <c r="C106" i="18"/>
  <c r="D106" i="18"/>
  <c r="E106" i="18"/>
  <c r="F106" i="18"/>
  <c r="G106" i="18"/>
  <c r="H106" i="18"/>
  <c r="I106" i="18"/>
  <c r="J106" i="18"/>
  <c r="K106" i="18"/>
  <c r="L106" i="18"/>
  <c r="M106" i="18"/>
  <c r="N106" i="18"/>
  <c r="A107" i="18"/>
  <c r="B107" i="18"/>
  <c r="C107" i="18"/>
  <c r="D107" i="18"/>
  <c r="E107" i="18"/>
  <c r="F107" i="18"/>
  <c r="G107" i="18"/>
  <c r="H107" i="18"/>
  <c r="I107" i="18"/>
  <c r="J107" i="18"/>
  <c r="K107" i="18"/>
  <c r="L107" i="18"/>
  <c r="M107" i="18"/>
  <c r="N107" i="18"/>
  <c r="A108" i="18"/>
  <c r="B108" i="18"/>
  <c r="C108" i="18"/>
  <c r="D108" i="18"/>
  <c r="E108" i="18"/>
  <c r="F108" i="18"/>
  <c r="G108" i="18"/>
  <c r="H108" i="18"/>
  <c r="I108" i="18"/>
  <c r="J108" i="18"/>
  <c r="K108" i="18"/>
  <c r="L108" i="18"/>
  <c r="M108" i="18"/>
  <c r="N108" i="18"/>
  <c r="A109" i="18"/>
  <c r="B109" i="18"/>
  <c r="C109" i="18"/>
  <c r="D109" i="18"/>
  <c r="E109" i="18"/>
  <c r="F109" i="18"/>
  <c r="G109" i="18"/>
  <c r="H109" i="18"/>
  <c r="I109" i="18"/>
  <c r="J109" i="18"/>
  <c r="K109" i="18"/>
  <c r="L109" i="18"/>
  <c r="M109" i="18"/>
  <c r="N109" i="18"/>
  <c r="A110" i="18"/>
  <c r="B110" i="18"/>
  <c r="C110" i="18"/>
  <c r="D110" i="18"/>
  <c r="E110" i="18"/>
  <c r="F110" i="18"/>
  <c r="G110" i="18"/>
  <c r="H110" i="18"/>
  <c r="I110" i="18"/>
  <c r="J110" i="18"/>
  <c r="K110" i="18"/>
  <c r="L110" i="18"/>
  <c r="M110" i="18"/>
  <c r="N110" i="18"/>
  <c r="A111" i="18"/>
  <c r="B111" i="18"/>
  <c r="C111" i="18"/>
  <c r="D111" i="18"/>
  <c r="E111" i="18"/>
  <c r="F111" i="18"/>
  <c r="G111" i="18"/>
  <c r="H111" i="18"/>
  <c r="I111" i="18"/>
  <c r="J111" i="18"/>
  <c r="K111" i="18"/>
  <c r="L111" i="18"/>
  <c r="M111" i="18"/>
  <c r="N111" i="18"/>
  <c r="A112" i="18"/>
  <c r="B112" i="18"/>
  <c r="C112" i="18"/>
  <c r="D112" i="18"/>
  <c r="E112" i="18"/>
  <c r="F112" i="18"/>
  <c r="G112" i="18"/>
  <c r="H112" i="18"/>
  <c r="I112" i="18"/>
  <c r="J112" i="18"/>
  <c r="K112" i="18"/>
  <c r="L112" i="18"/>
  <c r="M112" i="18"/>
  <c r="N112" i="18"/>
  <c r="A113" i="18"/>
  <c r="B113" i="18"/>
  <c r="C113" i="18"/>
  <c r="D113" i="18"/>
  <c r="E113" i="18"/>
  <c r="F113" i="18"/>
  <c r="G113" i="18"/>
  <c r="H113" i="18"/>
  <c r="I113" i="18"/>
  <c r="J113" i="18"/>
  <c r="K113" i="18"/>
  <c r="L113" i="18"/>
  <c r="M113" i="18"/>
  <c r="N113" i="18"/>
  <c r="A114" i="18"/>
  <c r="B114" i="18"/>
  <c r="C114" i="18"/>
  <c r="D114" i="18"/>
  <c r="E114" i="18"/>
  <c r="F114" i="18"/>
  <c r="G114" i="18"/>
  <c r="H114" i="18"/>
  <c r="I114" i="18"/>
  <c r="J114" i="18"/>
  <c r="K114" i="18"/>
  <c r="L114" i="18"/>
  <c r="M114" i="18"/>
  <c r="N114" i="18"/>
  <c r="A115" i="18"/>
  <c r="B115" i="18"/>
  <c r="C115" i="18"/>
  <c r="D115" i="18"/>
  <c r="E115" i="18"/>
  <c r="F115" i="18"/>
  <c r="G115" i="18"/>
  <c r="H115" i="18"/>
  <c r="I115" i="18"/>
  <c r="J115" i="18"/>
  <c r="K115" i="18"/>
  <c r="L115" i="18"/>
  <c r="M115" i="18"/>
  <c r="N115" i="18"/>
  <c r="A116" i="18"/>
  <c r="B116" i="18"/>
  <c r="C116" i="18"/>
  <c r="D116" i="18"/>
  <c r="E116" i="18"/>
  <c r="F116" i="18"/>
  <c r="G116" i="18"/>
  <c r="H116" i="18"/>
  <c r="I116" i="18"/>
  <c r="J116" i="18"/>
  <c r="K116" i="18"/>
  <c r="L116" i="18"/>
  <c r="M116" i="18"/>
  <c r="N116" i="18"/>
  <c r="A117" i="18"/>
  <c r="B117" i="18"/>
  <c r="C117" i="18"/>
  <c r="D117" i="18"/>
  <c r="E117" i="18"/>
  <c r="F117" i="18"/>
  <c r="G117" i="18"/>
  <c r="H117" i="18"/>
  <c r="I117" i="18"/>
  <c r="J117" i="18"/>
  <c r="K117" i="18"/>
  <c r="L117" i="18"/>
  <c r="M117" i="18"/>
  <c r="N117" i="18"/>
  <c r="A118" i="18"/>
  <c r="B118" i="18"/>
  <c r="C118" i="18"/>
  <c r="D118" i="18"/>
  <c r="E118" i="18"/>
  <c r="F118" i="18"/>
  <c r="G118" i="18"/>
  <c r="H118" i="18"/>
  <c r="I118" i="18"/>
  <c r="J118" i="18"/>
  <c r="K118" i="18"/>
  <c r="L118" i="18"/>
  <c r="M118" i="18"/>
  <c r="N118" i="18"/>
  <c r="A119" i="18"/>
  <c r="B119" i="18"/>
  <c r="C119" i="18"/>
  <c r="D119" i="18"/>
  <c r="E119" i="18"/>
  <c r="F119" i="18"/>
  <c r="G119" i="18"/>
  <c r="H119" i="18"/>
  <c r="I119" i="18"/>
  <c r="J119" i="18"/>
  <c r="K119" i="18"/>
  <c r="L119" i="18"/>
  <c r="M119" i="18"/>
  <c r="N119" i="18"/>
  <c r="A120" i="18"/>
  <c r="B120" i="18"/>
  <c r="C120" i="18"/>
  <c r="D120" i="18"/>
  <c r="E120" i="18"/>
  <c r="F120" i="18"/>
  <c r="G120" i="18"/>
  <c r="H120" i="18"/>
  <c r="I120" i="18"/>
  <c r="J120" i="18"/>
  <c r="K120" i="18"/>
  <c r="L120" i="18"/>
  <c r="M120" i="18"/>
  <c r="N120" i="18"/>
  <c r="A121" i="18"/>
  <c r="B121" i="18"/>
  <c r="C121" i="18"/>
  <c r="D121" i="18"/>
  <c r="E121" i="18"/>
  <c r="F121" i="18"/>
  <c r="G121" i="18"/>
  <c r="H121" i="18"/>
  <c r="I121" i="18"/>
  <c r="J121" i="18"/>
  <c r="K121" i="18"/>
  <c r="L121" i="18"/>
  <c r="M121" i="18"/>
  <c r="N121" i="18"/>
  <c r="A122" i="18"/>
  <c r="B122" i="18"/>
  <c r="C122" i="18"/>
  <c r="D122" i="18"/>
  <c r="E122" i="18"/>
  <c r="F122" i="18"/>
  <c r="G122" i="18"/>
  <c r="H122" i="18"/>
  <c r="I122" i="18"/>
  <c r="J122" i="18"/>
  <c r="K122" i="18"/>
  <c r="L122" i="18"/>
  <c r="M122" i="18"/>
  <c r="N122" i="18"/>
  <c r="A123" i="18"/>
  <c r="B123" i="18"/>
  <c r="C123" i="18"/>
  <c r="D123" i="18"/>
  <c r="E123" i="18"/>
  <c r="F123" i="18"/>
  <c r="G123" i="18"/>
  <c r="H123" i="18"/>
  <c r="I123" i="18"/>
  <c r="J123" i="18"/>
  <c r="K123" i="18"/>
  <c r="L123" i="18"/>
  <c r="M123" i="18"/>
  <c r="N123" i="18"/>
  <c r="A124" i="18"/>
  <c r="B124" i="18"/>
  <c r="C124" i="18"/>
  <c r="D124" i="18"/>
  <c r="E124" i="18"/>
  <c r="F124" i="18"/>
  <c r="G124" i="18"/>
  <c r="H124" i="18"/>
  <c r="I124" i="18"/>
  <c r="J124" i="18"/>
  <c r="K124" i="18"/>
  <c r="L124" i="18"/>
  <c r="M124" i="18"/>
  <c r="N124" i="18"/>
  <c r="A125" i="18"/>
  <c r="B125" i="18"/>
  <c r="C125" i="18"/>
  <c r="D125" i="18"/>
  <c r="E125" i="18"/>
  <c r="F125" i="18"/>
  <c r="G125" i="18"/>
  <c r="H125" i="18"/>
  <c r="I125" i="18"/>
  <c r="J125" i="18"/>
  <c r="K125" i="18"/>
  <c r="L125" i="18"/>
  <c r="M125" i="18"/>
  <c r="N125" i="18"/>
  <c r="A126" i="18"/>
  <c r="B126" i="18"/>
  <c r="C126" i="18"/>
  <c r="D126" i="18"/>
  <c r="E126" i="18"/>
  <c r="F126" i="18"/>
  <c r="G126" i="18"/>
  <c r="H126" i="18"/>
  <c r="I126" i="18"/>
  <c r="J126" i="18"/>
  <c r="K126" i="18"/>
  <c r="L126" i="18"/>
  <c r="M126" i="18"/>
  <c r="N126" i="18"/>
  <c r="A127" i="18"/>
  <c r="B127" i="18"/>
  <c r="C127" i="18"/>
  <c r="D127" i="18"/>
  <c r="E127" i="18"/>
  <c r="F127" i="18"/>
  <c r="G127" i="18"/>
  <c r="H127" i="18"/>
  <c r="I127" i="18"/>
  <c r="J127" i="18"/>
  <c r="K127" i="18"/>
  <c r="L127" i="18"/>
  <c r="M127" i="18"/>
  <c r="N127" i="18"/>
  <c r="A128" i="18"/>
  <c r="B128" i="18"/>
  <c r="C128" i="18"/>
  <c r="D128" i="18"/>
  <c r="E128" i="18"/>
  <c r="F128" i="18"/>
  <c r="G128" i="18"/>
  <c r="H128" i="18"/>
  <c r="I128" i="18"/>
  <c r="J128" i="18"/>
  <c r="K128" i="18"/>
  <c r="L128" i="18"/>
  <c r="M128" i="18"/>
  <c r="N128" i="18"/>
  <c r="A129" i="18"/>
  <c r="B129" i="18"/>
  <c r="C129" i="18"/>
  <c r="D129" i="18"/>
  <c r="E129" i="18"/>
  <c r="F129" i="18"/>
  <c r="G129" i="18"/>
  <c r="H129" i="18"/>
  <c r="I129" i="18"/>
  <c r="J129" i="18"/>
  <c r="K129" i="18"/>
  <c r="L129" i="18"/>
  <c r="M129" i="18"/>
  <c r="N129" i="18"/>
  <c r="A130" i="18"/>
  <c r="B130" i="18"/>
  <c r="C130" i="18"/>
  <c r="D130" i="18"/>
  <c r="E130" i="18"/>
  <c r="F130" i="18"/>
  <c r="G130" i="18"/>
  <c r="H130" i="18"/>
  <c r="I130" i="18"/>
  <c r="J130" i="18"/>
  <c r="K130" i="18"/>
  <c r="L130" i="18"/>
  <c r="M130" i="18"/>
  <c r="N130" i="18"/>
  <c r="A131" i="18"/>
  <c r="B131" i="18"/>
  <c r="C131" i="18"/>
  <c r="D131" i="18"/>
  <c r="E131" i="18"/>
  <c r="F131" i="18"/>
  <c r="G131" i="18"/>
  <c r="H131" i="18"/>
  <c r="I131" i="18"/>
  <c r="J131" i="18"/>
  <c r="K131" i="18"/>
  <c r="L131" i="18"/>
  <c r="M131" i="18"/>
  <c r="N131" i="18"/>
  <c r="A132" i="18"/>
  <c r="B132" i="18"/>
  <c r="C132" i="18"/>
  <c r="D132" i="18"/>
  <c r="E132" i="18"/>
  <c r="F132" i="18"/>
  <c r="G132" i="18"/>
  <c r="H132" i="18"/>
  <c r="I132" i="18"/>
  <c r="J132" i="18"/>
  <c r="K132" i="18"/>
  <c r="L132" i="18"/>
  <c r="M132" i="18"/>
  <c r="N132" i="18"/>
  <c r="A133" i="18"/>
  <c r="B133" i="18"/>
  <c r="C133" i="18"/>
  <c r="D133" i="18"/>
  <c r="E133" i="18"/>
  <c r="F133" i="18"/>
  <c r="G133" i="18"/>
  <c r="H133" i="18"/>
  <c r="I133" i="18"/>
  <c r="J133" i="18"/>
  <c r="K133" i="18"/>
  <c r="L133" i="18"/>
  <c r="M133" i="18"/>
  <c r="N133" i="18"/>
  <c r="A134" i="18"/>
  <c r="B134" i="18"/>
  <c r="C134" i="18"/>
  <c r="D134" i="18"/>
  <c r="E134" i="18"/>
  <c r="F134" i="18"/>
  <c r="G134" i="18"/>
  <c r="H134" i="18"/>
  <c r="I134" i="18"/>
  <c r="J134" i="18"/>
  <c r="K134" i="18"/>
  <c r="L134" i="18"/>
  <c r="M134" i="18"/>
  <c r="N134" i="18"/>
  <c r="A135" i="18"/>
  <c r="B135" i="18"/>
  <c r="C135" i="18"/>
  <c r="D135" i="18"/>
  <c r="E135" i="18"/>
  <c r="F135" i="18"/>
  <c r="G135" i="18"/>
  <c r="H135" i="18"/>
  <c r="I135" i="18"/>
  <c r="J135" i="18"/>
  <c r="K135" i="18"/>
  <c r="L135" i="18"/>
  <c r="M135" i="18"/>
  <c r="N135" i="18"/>
  <c r="A136" i="18"/>
  <c r="B136" i="18"/>
  <c r="C136" i="18"/>
  <c r="D136" i="18"/>
  <c r="E136" i="18"/>
  <c r="F136" i="18"/>
  <c r="G136" i="18"/>
  <c r="H136" i="18"/>
  <c r="I136" i="18"/>
  <c r="J136" i="18"/>
  <c r="K136" i="18"/>
  <c r="L136" i="18"/>
  <c r="M136" i="18"/>
  <c r="N136" i="18"/>
  <c r="A137" i="18"/>
  <c r="B137" i="18"/>
  <c r="C137" i="18"/>
  <c r="D137" i="18"/>
  <c r="E137" i="18"/>
  <c r="F137" i="18"/>
  <c r="G137" i="18"/>
  <c r="H137" i="18"/>
  <c r="I137" i="18"/>
  <c r="J137" i="18"/>
  <c r="K137" i="18"/>
  <c r="L137" i="18"/>
  <c r="M137" i="18"/>
  <c r="N137" i="18"/>
  <c r="A138" i="18"/>
  <c r="B138" i="18"/>
  <c r="C138" i="18"/>
  <c r="D138" i="18"/>
  <c r="E138" i="18"/>
  <c r="F138" i="18"/>
  <c r="G138" i="18"/>
  <c r="H138" i="18"/>
  <c r="I138" i="18"/>
  <c r="J138" i="18"/>
  <c r="K138" i="18"/>
  <c r="L138" i="18"/>
  <c r="M138" i="18"/>
  <c r="N138" i="18"/>
  <c r="A139" i="18"/>
  <c r="B139" i="18"/>
  <c r="C139" i="18"/>
  <c r="D139" i="18"/>
  <c r="E139" i="18"/>
  <c r="F139" i="18"/>
  <c r="G139" i="18"/>
  <c r="H139" i="18"/>
  <c r="I139" i="18"/>
  <c r="J139" i="18"/>
  <c r="K139" i="18"/>
  <c r="L139" i="18"/>
  <c r="M139" i="18"/>
  <c r="N139" i="18"/>
  <c r="A140" i="18"/>
  <c r="B140" i="18"/>
  <c r="C140" i="18"/>
  <c r="D140" i="18"/>
  <c r="E140" i="18"/>
  <c r="F140" i="18"/>
  <c r="G140" i="18"/>
  <c r="H140" i="18"/>
  <c r="I140" i="18"/>
  <c r="J140" i="18"/>
  <c r="K140" i="18"/>
  <c r="L140" i="18"/>
  <c r="M140" i="18"/>
  <c r="N140" i="18"/>
  <c r="A141" i="18"/>
  <c r="B141" i="18"/>
  <c r="C141" i="18"/>
  <c r="D141" i="18"/>
  <c r="E141" i="18"/>
  <c r="F141" i="18"/>
  <c r="G141" i="18"/>
  <c r="H141" i="18"/>
  <c r="I141" i="18"/>
  <c r="J141" i="18"/>
  <c r="K141" i="18"/>
  <c r="L141" i="18"/>
  <c r="M141" i="18"/>
  <c r="N141" i="18"/>
  <c r="A142" i="18"/>
  <c r="B142" i="18"/>
  <c r="C142" i="18"/>
  <c r="D142" i="18"/>
  <c r="E142" i="18"/>
  <c r="F142" i="18"/>
  <c r="G142" i="18"/>
  <c r="H142" i="18"/>
  <c r="I142" i="18"/>
  <c r="J142" i="18"/>
  <c r="K142" i="18"/>
  <c r="L142" i="18"/>
  <c r="M142" i="18"/>
  <c r="N142" i="18"/>
  <c r="A143" i="18"/>
  <c r="B143" i="18"/>
  <c r="C143" i="18"/>
  <c r="D143" i="18"/>
  <c r="E143" i="18"/>
  <c r="F143" i="18"/>
  <c r="G143" i="18"/>
  <c r="H143" i="18"/>
  <c r="I143" i="18"/>
  <c r="J143" i="18"/>
  <c r="K143" i="18"/>
  <c r="L143" i="18"/>
  <c r="M143" i="18"/>
  <c r="N143" i="18"/>
  <c r="A144" i="18"/>
  <c r="B144" i="18"/>
  <c r="C144" i="18"/>
  <c r="D144" i="18"/>
  <c r="E144" i="18"/>
  <c r="F144" i="18"/>
  <c r="G144" i="18"/>
  <c r="H144" i="18"/>
  <c r="I144" i="18"/>
  <c r="J144" i="18"/>
  <c r="K144" i="18"/>
  <c r="L144" i="18"/>
  <c r="M144" i="18"/>
  <c r="N144" i="18"/>
  <c r="A145" i="18"/>
  <c r="B145" i="18"/>
  <c r="C145" i="18"/>
  <c r="D145" i="18"/>
  <c r="E145" i="18"/>
  <c r="F145" i="18"/>
  <c r="G145" i="18"/>
  <c r="H145" i="18"/>
  <c r="I145" i="18"/>
  <c r="J145" i="18"/>
  <c r="K145" i="18"/>
  <c r="L145" i="18"/>
  <c r="M145" i="18"/>
  <c r="N145" i="18"/>
  <c r="A146" i="18"/>
  <c r="B146" i="18"/>
  <c r="C146" i="18"/>
  <c r="D146" i="18"/>
  <c r="E146" i="18"/>
  <c r="F146" i="18"/>
  <c r="G146" i="18"/>
  <c r="H146" i="18"/>
  <c r="I146" i="18"/>
  <c r="J146" i="18"/>
  <c r="K146" i="18"/>
  <c r="L146" i="18"/>
  <c r="M146" i="18"/>
  <c r="N146" i="18"/>
  <c r="A147" i="18"/>
  <c r="B147" i="18"/>
  <c r="C147" i="18"/>
  <c r="D147" i="18"/>
  <c r="E147" i="18"/>
  <c r="F147" i="18"/>
  <c r="G147" i="18"/>
  <c r="H147" i="18"/>
  <c r="I147" i="18"/>
  <c r="J147" i="18"/>
  <c r="K147" i="18"/>
  <c r="L147" i="18"/>
  <c r="M147" i="18"/>
  <c r="N147" i="18"/>
  <c r="A148" i="18"/>
  <c r="B148" i="18"/>
  <c r="C148" i="18"/>
  <c r="D148" i="18"/>
  <c r="E148" i="18"/>
  <c r="F148" i="18"/>
  <c r="G148" i="18"/>
  <c r="H148" i="18"/>
  <c r="I148" i="18"/>
  <c r="J148" i="18"/>
  <c r="K148" i="18"/>
  <c r="L148" i="18"/>
  <c r="M148" i="18"/>
  <c r="N148" i="18"/>
  <c r="A149" i="18"/>
  <c r="B149" i="18"/>
  <c r="C149" i="18"/>
  <c r="D149" i="18"/>
  <c r="E149" i="18"/>
  <c r="F149" i="18"/>
  <c r="G149" i="18"/>
  <c r="H149" i="18"/>
  <c r="I149" i="18"/>
  <c r="J149" i="18"/>
  <c r="K149" i="18"/>
  <c r="L149" i="18"/>
  <c r="M149" i="18"/>
  <c r="N149" i="18"/>
  <c r="A150" i="18"/>
  <c r="B150" i="18"/>
  <c r="C150" i="18"/>
  <c r="D150" i="18"/>
  <c r="E150" i="18"/>
  <c r="F150" i="18"/>
  <c r="G150" i="18"/>
  <c r="H150" i="18"/>
  <c r="I150" i="18"/>
  <c r="J150" i="18"/>
  <c r="K150" i="18"/>
  <c r="L150" i="18"/>
  <c r="M150" i="18"/>
  <c r="N150" i="18"/>
  <c r="A151" i="18"/>
  <c r="B151" i="18"/>
  <c r="C151" i="18"/>
  <c r="D151" i="18"/>
  <c r="E151" i="18"/>
  <c r="F151" i="18"/>
  <c r="G151" i="18"/>
  <c r="H151" i="18"/>
  <c r="I151" i="18"/>
  <c r="J151" i="18"/>
  <c r="K151" i="18"/>
  <c r="L151" i="18"/>
  <c r="M151" i="18"/>
  <c r="N151" i="18"/>
  <c r="A152" i="18"/>
  <c r="B152" i="18"/>
  <c r="C152" i="18"/>
  <c r="D152" i="18"/>
  <c r="E152" i="18"/>
  <c r="F152" i="18"/>
  <c r="G152" i="18"/>
  <c r="H152" i="18"/>
  <c r="I152" i="18"/>
  <c r="J152" i="18"/>
  <c r="K152" i="18"/>
  <c r="L152" i="18"/>
  <c r="M152" i="18"/>
  <c r="N152" i="18"/>
  <c r="A153" i="18"/>
  <c r="B153" i="18"/>
  <c r="C153" i="18"/>
  <c r="D153" i="18"/>
  <c r="E153" i="18"/>
  <c r="F153" i="18"/>
  <c r="G153" i="18"/>
  <c r="H153" i="18"/>
  <c r="I153" i="18"/>
  <c r="J153" i="18"/>
  <c r="K153" i="18"/>
  <c r="L153" i="18"/>
  <c r="M153" i="18"/>
  <c r="N153" i="18"/>
  <c r="A154" i="18"/>
  <c r="B154" i="18"/>
  <c r="C154" i="18"/>
  <c r="D154" i="18"/>
  <c r="E154" i="18"/>
  <c r="F154" i="18"/>
  <c r="G154" i="18"/>
  <c r="H154" i="18"/>
  <c r="I154" i="18"/>
  <c r="J154" i="18"/>
  <c r="K154" i="18"/>
  <c r="L154" i="18"/>
  <c r="M154" i="18"/>
  <c r="N154" i="18"/>
  <c r="A155" i="18"/>
  <c r="B155" i="18"/>
  <c r="C155" i="18"/>
  <c r="D155" i="18"/>
  <c r="E155" i="18"/>
  <c r="F155" i="18"/>
  <c r="G155" i="18"/>
  <c r="H155" i="18"/>
  <c r="I155" i="18"/>
  <c r="J155" i="18"/>
  <c r="K155" i="18"/>
  <c r="L155" i="18"/>
  <c r="M155" i="18"/>
  <c r="N155" i="18"/>
  <c r="A156" i="18"/>
  <c r="B156" i="18"/>
  <c r="C156" i="18"/>
  <c r="D156" i="18"/>
  <c r="E156" i="18"/>
  <c r="F156" i="18"/>
  <c r="G156" i="18"/>
  <c r="H156" i="18"/>
  <c r="I156" i="18"/>
  <c r="J156" i="18"/>
  <c r="K156" i="18"/>
  <c r="L156" i="18"/>
  <c r="M156" i="18"/>
  <c r="N156" i="18"/>
  <c r="A157" i="18"/>
  <c r="B157" i="18"/>
  <c r="C157" i="18"/>
  <c r="D157" i="18"/>
  <c r="E157" i="18"/>
  <c r="F157" i="18"/>
  <c r="G157" i="18"/>
  <c r="H157" i="18"/>
  <c r="I157" i="18"/>
  <c r="J157" i="18"/>
  <c r="K157" i="18"/>
  <c r="L157" i="18"/>
  <c r="M157" i="18"/>
  <c r="N157" i="18"/>
  <c r="A158" i="18"/>
  <c r="B158" i="18"/>
  <c r="C158" i="18"/>
  <c r="D158" i="18"/>
  <c r="E158" i="18"/>
  <c r="F158" i="18"/>
  <c r="G158" i="18"/>
  <c r="H158" i="18"/>
  <c r="I158" i="18"/>
  <c r="J158" i="18"/>
  <c r="K158" i="18"/>
  <c r="L158" i="18"/>
  <c r="M158" i="18"/>
  <c r="N158" i="18"/>
  <c r="A159" i="18"/>
  <c r="B159" i="18"/>
  <c r="C159" i="18"/>
  <c r="D159" i="18"/>
  <c r="E159" i="18"/>
  <c r="F159" i="18"/>
  <c r="G159" i="18"/>
  <c r="H159" i="18"/>
  <c r="I159" i="18"/>
  <c r="J159" i="18"/>
  <c r="K159" i="18"/>
  <c r="L159" i="18"/>
  <c r="M159" i="18"/>
  <c r="N159" i="18"/>
  <c r="A160" i="18"/>
  <c r="B160" i="18"/>
  <c r="C160" i="18"/>
  <c r="D160" i="18"/>
  <c r="E160" i="18"/>
  <c r="F160" i="18"/>
  <c r="G160" i="18"/>
  <c r="H160" i="18"/>
  <c r="I160" i="18"/>
  <c r="J160" i="18"/>
  <c r="K160" i="18"/>
  <c r="L160" i="18"/>
  <c r="M160" i="18"/>
  <c r="N160" i="18"/>
  <c r="A161" i="18"/>
  <c r="B161" i="18"/>
  <c r="C161" i="18"/>
  <c r="D161" i="18"/>
  <c r="E161" i="18"/>
  <c r="F161" i="18"/>
  <c r="G161" i="18"/>
  <c r="H161" i="18"/>
  <c r="I161" i="18"/>
  <c r="J161" i="18"/>
  <c r="K161" i="18"/>
  <c r="L161" i="18"/>
  <c r="M161" i="18"/>
  <c r="N161" i="18"/>
  <c r="A162" i="18"/>
  <c r="B162" i="18"/>
  <c r="C162" i="18"/>
  <c r="D162" i="18"/>
  <c r="E162" i="18"/>
  <c r="F162" i="18"/>
  <c r="G162" i="18"/>
  <c r="H162" i="18"/>
  <c r="I162" i="18"/>
  <c r="J162" i="18"/>
  <c r="K162" i="18"/>
  <c r="L162" i="18"/>
  <c r="M162" i="18"/>
  <c r="N162" i="18"/>
  <c r="A163" i="18"/>
  <c r="B163" i="18"/>
  <c r="C163" i="18"/>
  <c r="D163" i="18"/>
  <c r="E163" i="18"/>
  <c r="F163" i="18"/>
  <c r="G163" i="18"/>
  <c r="H163" i="18"/>
  <c r="I163" i="18"/>
  <c r="J163" i="18"/>
  <c r="K163" i="18"/>
  <c r="L163" i="18"/>
  <c r="M163" i="18"/>
  <c r="N163" i="18"/>
  <c r="A164" i="18"/>
  <c r="B164" i="18"/>
  <c r="C164" i="18"/>
  <c r="D164" i="18"/>
  <c r="E164" i="18"/>
  <c r="F164" i="18"/>
  <c r="G164" i="18"/>
  <c r="H164" i="18"/>
  <c r="I164" i="18"/>
  <c r="J164" i="18"/>
  <c r="K164" i="18"/>
  <c r="L164" i="18"/>
  <c r="M164" i="18"/>
  <c r="N164" i="18"/>
  <c r="A165" i="18"/>
  <c r="B165" i="18"/>
  <c r="C165" i="18"/>
  <c r="D165" i="18"/>
  <c r="E165" i="18"/>
  <c r="F165" i="18"/>
  <c r="G165" i="18"/>
  <c r="H165" i="18"/>
  <c r="I165" i="18"/>
  <c r="J165" i="18"/>
  <c r="K165" i="18"/>
  <c r="L165" i="18"/>
  <c r="M165" i="18"/>
  <c r="N165" i="18"/>
  <c r="A166" i="18"/>
  <c r="B166" i="18"/>
  <c r="C166" i="18"/>
  <c r="D166" i="18"/>
  <c r="E166" i="18"/>
  <c r="F166" i="18"/>
  <c r="G166" i="18"/>
  <c r="H166" i="18"/>
  <c r="I166" i="18"/>
  <c r="J166" i="18"/>
  <c r="K166" i="18"/>
  <c r="L166" i="18"/>
  <c r="M166" i="18"/>
  <c r="N166" i="18"/>
  <c r="A167" i="18"/>
  <c r="B167" i="18"/>
  <c r="C167" i="18"/>
  <c r="D167" i="18"/>
  <c r="E167" i="18"/>
  <c r="F167" i="18"/>
  <c r="G167" i="18"/>
  <c r="H167" i="18"/>
  <c r="I167" i="18"/>
  <c r="J167" i="18"/>
  <c r="K167" i="18"/>
  <c r="L167" i="18"/>
  <c r="M167" i="18"/>
  <c r="N167" i="18"/>
  <c r="A168" i="18"/>
  <c r="B168" i="18"/>
  <c r="C168" i="18"/>
  <c r="D168" i="18"/>
  <c r="E168" i="18"/>
  <c r="F168" i="18"/>
  <c r="G168" i="18"/>
  <c r="H168" i="18"/>
  <c r="I168" i="18"/>
  <c r="J168" i="18"/>
  <c r="K168" i="18"/>
  <c r="L168" i="18"/>
  <c r="M168" i="18"/>
  <c r="N168" i="18"/>
  <c r="A169" i="18"/>
  <c r="B169" i="18"/>
  <c r="C169" i="18"/>
  <c r="D169" i="18"/>
  <c r="E169" i="18"/>
  <c r="F169" i="18"/>
  <c r="G169" i="18"/>
  <c r="H169" i="18"/>
  <c r="I169" i="18"/>
  <c r="J169" i="18"/>
  <c r="K169" i="18"/>
  <c r="L169" i="18"/>
  <c r="M169" i="18"/>
  <c r="N169" i="18"/>
  <c r="A170" i="18"/>
  <c r="B170" i="18"/>
  <c r="C170" i="18"/>
  <c r="D170" i="18"/>
  <c r="E170" i="18"/>
  <c r="F170" i="18"/>
  <c r="G170" i="18"/>
  <c r="H170" i="18"/>
  <c r="I170" i="18"/>
  <c r="J170" i="18"/>
  <c r="K170" i="18"/>
  <c r="L170" i="18"/>
  <c r="M170" i="18"/>
  <c r="N170" i="18"/>
  <c r="A171" i="18"/>
  <c r="B171" i="18"/>
  <c r="C171" i="18"/>
  <c r="D171" i="18"/>
  <c r="E171" i="18"/>
  <c r="F171" i="18"/>
  <c r="G171" i="18"/>
  <c r="H171" i="18"/>
  <c r="I171" i="18"/>
  <c r="J171" i="18"/>
  <c r="K171" i="18"/>
  <c r="L171" i="18"/>
  <c r="M171" i="18"/>
  <c r="N171" i="18"/>
  <c r="A172" i="18"/>
  <c r="B172" i="18"/>
  <c r="C172" i="18"/>
  <c r="D172" i="18"/>
  <c r="E172" i="18"/>
  <c r="F172" i="18"/>
  <c r="G172" i="18"/>
  <c r="H172" i="18"/>
  <c r="I172" i="18"/>
  <c r="J172" i="18"/>
  <c r="K172" i="18"/>
  <c r="L172" i="18"/>
  <c r="M172" i="18"/>
  <c r="N172" i="18"/>
  <c r="A173" i="18"/>
  <c r="B173" i="18"/>
  <c r="C173" i="18"/>
  <c r="D173" i="18"/>
  <c r="E173" i="18"/>
  <c r="F173" i="18"/>
  <c r="G173" i="18"/>
  <c r="H173" i="18"/>
  <c r="I173" i="18"/>
  <c r="J173" i="18"/>
  <c r="K173" i="18"/>
  <c r="L173" i="18"/>
  <c r="M173" i="18"/>
  <c r="N173" i="18"/>
  <c r="A174" i="18"/>
  <c r="B174" i="18"/>
  <c r="C174" i="18"/>
  <c r="D174" i="18"/>
  <c r="E174" i="18"/>
  <c r="F174" i="18"/>
  <c r="G174" i="18"/>
  <c r="H174" i="18"/>
  <c r="I174" i="18"/>
  <c r="J174" i="18"/>
  <c r="K174" i="18"/>
  <c r="L174" i="18"/>
  <c r="M174" i="18"/>
  <c r="N174" i="18"/>
  <c r="A175" i="18"/>
  <c r="B175" i="18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A176" i="18"/>
  <c r="B176" i="18"/>
  <c r="C176" i="18"/>
  <c r="D176" i="18"/>
  <c r="E176" i="18"/>
  <c r="F176" i="18"/>
  <c r="G176" i="18"/>
  <c r="H176" i="18"/>
  <c r="I176" i="18"/>
  <c r="J176" i="18"/>
  <c r="K176" i="18"/>
  <c r="L176" i="18"/>
  <c r="M176" i="18"/>
  <c r="N176" i="18"/>
  <c r="A177" i="18"/>
  <c r="B177" i="18"/>
  <c r="C177" i="18"/>
  <c r="D177" i="18"/>
  <c r="E177" i="18"/>
  <c r="F177" i="18"/>
  <c r="G177" i="18"/>
  <c r="H177" i="18"/>
  <c r="I177" i="18"/>
  <c r="J177" i="18"/>
  <c r="K177" i="18"/>
  <c r="L177" i="18"/>
  <c r="M177" i="18"/>
  <c r="N177" i="18"/>
  <c r="A178" i="18"/>
  <c r="B178" i="18"/>
  <c r="C178" i="18"/>
  <c r="D178" i="18"/>
  <c r="E178" i="18"/>
  <c r="F178" i="18"/>
  <c r="G178" i="18"/>
  <c r="H178" i="18"/>
  <c r="I178" i="18"/>
  <c r="J178" i="18"/>
  <c r="K178" i="18"/>
  <c r="L178" i="18"/>
  <c r="M178" i="18"/>
  <c r="N178" i="18"/>
  <c r="A179" i="18"/>
  <c r="B179" i="18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A180" i="18"/>
  <c r="B180" i="18"/>
  <c r="C180" i="18"/>
  <c r="D180" i="18"/>
  <c r="E180" i="18"/>
  <c r="F180" i="18"/>
  <c r="G180" i="18"/>
  <c r="H180" i="18"/>
  <c r="I180" i="18"/>
  <c r="J180" i="18"/>
  <c r="K180" i="18"/>
  <c r="L180" i="18"/>
  <c r="M180" i="18"/>
  <c r="N180" i="18"/>
  <c r="A181" i="18"/>
  <c r="B181" i="18"/>
  <c r="C181" i="18"/>
  <c r="D181" i="18"/>
  <c r="E181" i="18"/>
  <c r="F181" i="18"/>
  <c r="G181" i="18"/>
  <c r="H181" i="18"/>
  <c r="I181" i="18"/>
  <c r="J181" i="18"/>
  <c r="K181" i="18"/>
  <c r="L181" i="18"/>
  <c r="M181" i="18"/>
  <c r="N181" i="18"/>
  <c r="A182" i="18"/>
  <c r="B182" i="18"/>
  <c r="C182" i="18"/>
  <c r="D182" i="18"/>
  <c r="E182" i="18"/>
  <c r="F182" i="18"/>
  <c r="G182" i="18"/>
  <c r="H182" i="18"/>
  <c r="I182" i="18"/>
  <c r="J182" i="18"/>
  <c r="K182" i="18"/>
  <c r="L182" i="18"/>
  <c r="M182" i="18"/>
  <c r="N182" i="18"/>
  <c r="A183" i="18"/>
  <c r="B183" i="18"/>
  <c r="C183" i="18"/>
  <c r="D183" i="18"/>
  <c r="E183" i="18"/>
  <c r="F183" i="18"/>
  <c r="G183" i="18"/>
  <c r="H183" i="18"/>
  <c r="I183" i="18"/>
  <c r="J183" i="18"/>
  <c r="K183" i="18"/>
  <c r="L183" i="18"/>
  <c r="M183" i="18"/>
  <c r="N183" i="18"/>
  <c r="A184" i="18"/>
  <c r="B184" i="18"/>
  <c r="C184" i="18"/>
  <c r="D184" i="18"/>
  <c r="E184" i="18"/>
  <c r="F184" i="18"/>
  <c r="G184" i="18"/>
  <c r="H184" i="18"/>
  <c r="I184" i="18"/>
  <c r="J184" i="18"/>
  <c r="K184" i="18"/>
  <c r="L184" i="18"/>
  <c r="M184" i="18"/>
  <c r="N184" i="18"/>
  <c r="A185" i="18"/>
  <c r="B185" i="18"/>
  <c r="C185" i="18"/>
  <c r="D185" i="18"/>
  <c r="E185" i="18"/>
  <c r="F185" i="18"/>
  <c r="G185" i="18"/>
  <c r="H185" i="18"/>
  <c r="I185" i="18"/>
  <c r="J185" i="18"/>
  <c r="K185" i="18"/>
  <c r="L185" i="18"/>
  <c r="M185" i="18"/>
  <c r="N185" i="18"/>
  <c r="A186" i="18"/>
  <c r="B186" i="18"/>
  <c r="C186" i="18"/>
  <c r="D186" i="18"/>
  <c r="E186" i="18"/>
  <c r="F186" i="18"/>
  <c r="G186" i="18"/>
  <c r="H186" i="18"/>
  <c r="I186" i="18"/>
  <c r="J186" i="18"/>
  <c r="K186" i="18"/>
  <c r="L186" i="18"/>
  <c r="M186" i="18"/>
  <c r="N186" i="18"/>
  <c r="A187" i="18"/>
  <c r="B187" i="18"/>
  <c r="C187" i="18"/>
  <c r="D187" i="18"/>
  <c r="E187" i="18"/>
  <c r="F187" i="18"/>
  <c r="G187" i="18"/>
  <c r="H187" i="18"/>
  <c r="I187" i="18"/>
  <c r="J187" i="18"/>
  <c r="K187" i="18"/>
  <c r="L187" i="18"/>
  <c r="M187" i="18"/>
  <c r="N187" i="18"/>
  <c r="A188" i="18"/>
  <c r="B188" i="18"/>
  <c r="C188" i="18"/>
  <c r="D188" i="18"/>
  <c r="E188" i="18"/>
  <c r="F188" i="18"/>
  <c r="G188" i="18"/>
  <c r="H188" i="18"/>
  <c r="I188" i="18"/>
  <c r="J188" i="18"/>
  <c r="K188" i="18"/>
  <c r="L188" i="18"/>
  <c r="M188" i="18"/>
  <c r="N188" i="18"/>
  <c r="A189" i="18"/>
  <c r="B189" i="18"/>
  <c r="C189" i="18"/>
  <c r="D189" i="18"/>
  <c r="E189" i="18"/>
  <c r="F189" i="18"/>
  <c r="G189" i="18"/>
  <c r="H189" i="18"/>
  <c r="I189" i="18"/>
  <c r="J189" i="18"/>
  <c r="K189" i="18"/>
  <c r="L189" i="18"/>
  <c r="M189" i="18"/>
  <c r="N189" i="18"/>
  <c r="A190" i="18"/>
  <c r="B190" i="18"/>
  <c r="C190" i="18"/>
  <c r="D190" i="18"/>
  <c r="E190" i="18"/>
  <c r="F190" i="18"/>
  <c r="G190" i="18"/>
  <c r="H190" i="18"/>
  <c r="I190" i="18"/>
  <c r="J190" i="18"/>
  <c r="K190" i="18"/>
  <c r="L190" i="18"/>
  <c r="M190" i="18"/>
  <c r="N190" i="18"/>
  <c r="A191" i="18"/>
  <c r="B191" i="18"/>
  <c r="C191" i="18"/>
  <c r="D191" i="18"/>
  <c r="E191" i="18"/>
  <c r="F191" i="18"/>
  <c r="G191" i="18"/>
  <c r="H191" i="18"/>
  <c r="I191" i="18"/>
  <c r="J191" i="18"/>
  <c r="K191" i="18"/>
  <c r="L191" i="18"/>
  <c r="M191" i="18"/>
  <c r="N191" i="18"/>
  <c r="A192" i="18"/>
  <c r="B192" i="18"/>
  <c r="C192" i="18"/>
  <c r="D192" i="18"/>
  <c r="E192" i="18"/>
  <c r="F192" i="18"/>
  <c r="G192" i="18"/>
  <c r="H192" i="18"/>
  <c r="I192" i="18"/>
  <c r="J192" i="18"/>
  <c r="K192" i="18"/>
  <c r="L192" i="18"/>
  <c r="M192" i="18"/>
  <c r="N192" i="18"/>
  <c r="A193" i="18"/>
  <c r="B193" i="18"/>
  <c r="C193" i="18"/>
  <c r="D193" i="18"/>
  <c r="E193" i="18"/>
  <c r="F193" i="18"/>
  <c r="G193" i="18"/>
  <c r="H193" i="18"/>
  <c r="I193" i="18"/>
  <c r="J193" i="18"/>
  <c r="K193" i="18"/>
  <c r="L193" i="18"/>
  <c r="M193" i="18"/>
  <c r="N193" i="18"/>
  <c r="A194" i="18"/>
  <c r="B194" i="18"/>
  <c r="C194" i="18"/>
  <c r="D194" i="18"/>
  <c r="E194" i="18"/>
  <c r="F194" i="18"/>
  <c r="G194" i="18"/>
  <c r="H194" i="18"/>
  <c r="I194" i="18"/>
  <c r="J194" i="18"/>
  <c r="K194" i="18"/>
  <c r="L194" i="18"/>
  <c r="M194" i="18"/>
  <c r="N194" i="18"/>
  <c r="A195" i="18"/>
  <c r="B195" i="18"/>
  <c r="C195" i="18"/>
  <c r="D195" i="18"/>
  <c r="E195" i="18"/>
  <c r="F195" i="18"/>
  <c r="G195" i="18"/>
  <c r="H195" i="18"/>
  <c r="I195" i="18"/>
  <c r="J195" i="18"/>
  <c r="K195" i="18"/>
  <c r="L195" i="18"/>
  <c r="M195" i="18"/>
  <c r="N195" i="18"/>
  <c r="A196" i="18"/>
  <c r="B196" i="18"/>
  <c r="C196" i="18"/>
  <c r="D196" i="18"/>
  <c r="E196" i="18"/>
  <c r="F196" i="18"/>
  <c r="G196" i="18"/>
  <c r="H196" i="18"/>
  <c r="I196" i="18"/>
  <c r="J196" i="18"/>
  <c r="K196" i="18"/>
  <c r="L196" i="18"/>
  <c r="M196" i="18"/>
  <c r="N196" i="18"/>
  <c r="A197" i="18"/>
  <c r="B197" i="18"/>
  <c r="C197" i="18"/>
  <c r="D197" i="18"/>
  <c r="E197" i="18"/>
  <c r="F197" i="18"/>
  <c r="G197" i="18"/>
  <c r="H197" i="18"/>
  <c r="I197" i="18"/>
  <c r="J197" i="18"/>
  <c r="K197" i="18"/>
  <c r="L197" i="18"/>
  <c r="M197" i="18"/>
  <c r="N197" i="18"/>
  <c r="A198" i="18"/>
  <c r="B198" i="18"/>
  <c r="C198" i="18"/>
  <c r="D198" i="18"/>
  <c r="E198" i="18"/>
  <c r="F198" i="18"/>
  <c r="G198" i="18"/>
  <c r="H198" i="18"/>
  <c r="I198" i="18"/>
  <c r="J198" i="18"/>
  <c r="K198" i="18"/>
  <c r="L198" i="18"/>
  <c r="M198" i="18"/>
  <c r="N198" i="18"/>
  <c r="A199" i="18"/>
  <c r="B199" i="18"/>
  <c r="C199" i="18"/>
  <c r="D199" i="18"/>
  <c r="E199" i="18"/>
  <c r="F199" i="18"/>
  <c r="G199" i="18"/>
  <c r="H199" i="18"/>
  <c r="I199" i="18"/>
  <c r="J199" i="18"/>
  <c r="K199" i="18"/>
  <c r="L199" i="18"/>
  <c r="M199" i="18"/>
  <c r="N199" i="18"/>
  <c r="A200" i="18"/>
  <c r="B200" i="18"/>
  <c r="C200" i="18"/>
  <c r="D200" i="18"/>
  <c r="E200" i="18"/>
  <c r="F200" i="18"/>
  <c r="G200" i="18"/>
  <c r="H200" i="18"/>
  <c r="I200" i="18"/>
  <c r="J200" i="18"/>
  <c r="K200" i="18"/>
  <c r="L200" i="18"/>
  <c r="M200" i="18"/>
  <c r="N200" i="18"/>
  <c r="A201" i="18"/>
  <c r="B201" i="18"/>
  <c r="C201" i="18"/>
  <c r="D201" i="18"/>
  <c r="E201" i="18"/>
  <c r="F201" i="18"/>
  <c r="G201" i="18"/>
  <c r="H201" i="18"/>
  <c r="I201" i="18"/>
  <c r="J201" i="18"/>
  <c r="K201" i="18"/>
  <c r="L201" i="18"/>
  <c r="M201" i="18"/>
  <c r="N201" i="18"/>
  <c r="A202" i="18"/>
  <c r="B202" i="18"/>
  <c r="C202" i="18"/>
  <c r="D202" i="18"/>
  <c r="E202" i="18"/>
  <c r="F202" i="18"/>
  <c r="G202" i="18"/>
  <c r="H202" i="18"/>
  <c r="I202" i="18"/>
  <c r="J202" i="18"/>
  <c r="K202" i="18"/>
  <c r="L202" i="18"/>
  <c r="M202" i="18"/>
  <c r="N202" i="18"/>
  <c r="A203" i="18"/>
  <c r="B203" i="18"/>
  <c r="C203" i="18"/>
  <c r="D203" i="18"/>
  <c r="E203" i="18"/>
  <c r="F203" i="18"/>
  <c r="G203" i="18"/>
  <c r="H203" i="18"/>
  <c r="I203" i="18"/>
  <c r="J203" i="18"/>
  <c r="K203" i="18"/>
  <c r="L203" i="18"/>
  <c r="M203" i="18"/>
  <c r="N203" i="18"/>
  <c r="A204" i="18"/>
  <c r="B204" i="18"/>
  <c r="C204" i="18"/>
  <c r="D204" i="18"/>
  <c r="E204" i="18"/>
  <c r="F204" i="18"/>
  <c r="G204" i="18"/>
  <c r="H204" i="18"/>
  <c r="I204" i="18"/>
  <c r="J204" i="18"/>
  <c r="K204" i="18"/>
  <c r="L204" i="18"/>
  <c r="M204" i="18"/>
  <c r="N204" i="18"/>
  <c r="A205" i="18"/>
  <c r="B205" i="18"/>
  <c r="C205" i="18"/>
  <c r="D205" i="18"/>
  <c r="E205" i="18"/>
  <c r="F205" i="18"/>
  <c r="G205" i="18"/>
  <c r="H205" i="18"/>
  <c r="I205" i="18"/>
  <c r="J205" i="18"/>
  <c r="K205" i="18"/>
  <c r="L205" i="18"/>
  <c r="M205" i="18"/>
  <c r="N205" i="18"/>
  <c r="A206" i="18"/>
  <c r="B206" i="18"/>
  <c r="C206" i="18"/>
  <c r="D206" i="18"/>
  <c r="E206" i="18"/>
  <c r="F206" i="18"/>
  <c r="G206" i="18"/>
  <c r="H206" i="18"/>
  <c r="I206" i="18"/>
  <c r="J206" i="18"/>
  <c r="K206" i="18"/>
  <c r="L206" i="18"/>
  <c r="M206" i="18"/>
  <c r="N206" i="18"/>
  <c r="A207" i="18"/>
  <c r="B207" i="18"/>
  <c r="C207" i="18"/>
  <c r="D207" i="18"/>
  <c r="E207" i="18"/>
  <c r="F207" i="18"/>
  <c r="G207" i="18"/>
  <c r="H207" i="18"/>
  <c r="I207" i="18"/>
  <c r="J207" i="18"/>
  <c r="K207" i="18"/>
  <c r="L207" i="18"/>
  <c r="M207" i="18"/>
  <c r="N207" i="18"/>
  <c r="A208" i="18"/>
  <c r="B208" i="18"/>
  <c r="C208" i="18"/>
  <c r="D208" i="18"/>
  <c r="E208" i="18"/>
  <c r="F208" i="18"/>
  <c r="G208" i="18"/>
  <c r="H208" i="18"/>
  <c r="I208" i="18"/>
  <c r="J208" i="18"/>
  <c r="K208" i="18"/>
  <c r="L208" i="18"/>
  <c r="M208" i="18"/>
  <c r="N208" i="18"/>
  <c r="A209" i="18"/>
  <c r="B209" i="18"/>
  <c r="C209" i="18"/>
  <c r="D209" i="18"/>
  <c r="E209" i="18"/>
  <c r="F209" i="18"/>
  <c r="G209" i="18"/>
  <c r="H209" i="18"/>
  <c r="I209" i="18"/>
  <c r="J209" i="18"/>
  <c r="K209" i="18"/>
  <c r="L209" i="18"/>
  <c r="M209" i="18"/>
  <c r="N209" i="18"/>
  <c r="A210" i="18"/>
  <c r="B210" i="18"/>
  <c r="C210" i="18"/>
  <c r="D210" i="18"/>
  <c r="E210" i="18"/>
  <c r="F210" i="18"/>
  <c r="G210" i="18"/>
  <c r="H210" i="18"/>
  <c r="I210" i="18"/>
  <c r="J210" i="18"/>
  <c r="K210" i="18"/>
  <c r="L210" i="18"/>
  <c r="M210" i="18"/>
  <c r="N210" i="18"/>
  <c r="A211" i="18"/>
  <c r="B211" i="18"/>
  <c r="C211" i="18"/>
  <c r="D211" i="18"/>
  <c r="E211" i="18"/>
  <c r="F211" i="18"/>
  <c r="G211" i="18"/>
  <c r="H211" i="18"/>
  <c r="I211" i="18"/>
  <c r="J211" i="18"/>
  <c r="K211" i="18"/>
  <c r="L211" i="18"/>
  <c r="M211" i="18"/>
  <c r="N211" i="18"/>
  <c r="A212" i="18"/>
  <c r="B212" i="18"/>
  <c r="C212" i="18"/>
  <c r="D212" i="18"/>
  <c r="E212" i="18"/>
  <c r="F212" i="18"/>
  <c r="G212" i="18"/>
  <c r="H212" i="18"/>
  <c r="I212" i="18"/>
  <c r="J212" i="18"/>
  <c r="K212" i="18"/>
  <c r="L212" i="18"/>
  <c r="M212" i="18"/>
  <c r="N212" i="18"/>
  <c r="A213" i="18"/>
  <c r="B213" i="18"/>
  <c r="C213" i="18"/>
  <c r="D213" i="18"/>
  <c r="E213" i="18"/>
  <c r="F213" i="18"/>
  <c r="G213" i="18"/>
  <c r="H213" i="18"/>
  <c r="I213" i="18"/>
  <c r="J213" i="18"/>
  <c r="K213" i="18"/>
  <c r="L213" i="18"/>
  <c r="M213" i="18"/>
  <c r="N213" i="18"/>
  <c r="A214" i="18"/>
  <c r="B214" i="18"/>
  <c r="C214" i="18"/>
  <c r="D214" i="18"/>
  <c r="E214" i="18"/>
  <c r="F214" i="18"/>
  <c r="G214" i="18"/>
  <c r="H214" i="18"/>
  <c r="I214" i="18"/>
  <c r="J214" i="18"/>
  <c r="K214" i="18"/>
  <c r="L214" i="18"/>
  <c r="M214" i="18"/>
  <c r="N214" i="18"/>
  <c r="A215" i="18"/>
  <c r="B215" i="18"/>
  <c r="C215" i="18"/>
  <c r="D215" i="18"/>
  <c r="E215" i="18"/>
  <c r="F215" i="18"/>
  <c r="G215" i="18"/>
  <c r="H215" i="18"/>
  <c r="I215" i="18"/>
  <c r="J215" i="18"/>
  <c r="K215" i="18"/>
  <c r="L215" i="18"/>
  <c r="M215" i="18"/>
  <c r="N215" i="18"/>
  <c r="A216" i="18"/>
  <c r="B216" i="18"/>
  <c r="C216" i="18"/>
  <c r="D216" i="18"/>
  <c r="E216" i="18"/>
  <c r="F216" i="18"/>
  <c r="G216" i="18"/>
  <c r="H216" i="18"/>
  <c r="I216" i="18"/>
  <c r="J216" i="18"/>
  <c r="K216" i="18"/>
  <c r="L216" i="18"/>
  <c r="M216" i="18"/>
  <c r="N216" i="18"/>
  <c r="A217" i="18"/>
  <c r="B217" i="18"/>
  <c r="C217" i="18"/>
  <c r="D217" i="18"/>
  <c r="E217" i="18"/>
  <c r="F217" i="18"/>
  <c r="G217" i="18"/>
  <c r="H217" i="18"/>
  <c r="I217" i="18"/>
  <c r="J217" i="18"/>
  <c r="K217" i="18"/>
  <c r="L217" i="18"/>
  <c r="M217" i="18"/>
  <c r="N217" i="18"/>
  <c r="A218" i="18"/>
  <c r="B218" i="18"/>
  <c r="C218" i="18"/>
  <c r="D218" i="18"/>
  <c r="E218" i="18"/>
  <c r="F218" i="18"/>
  <c r="G218" i="18"/>
  <c r="H218" i="18"/>
  <c r="I218" i="18"/>
  <c r="J218" i="18"/>
  <c r="K218" i="18"/>
  <c r="L218" i="18"/>
  <c r="M218" i="18"/>
  <c r="N218" i="18"/>
  <c r="A219" i="18"/>
  <c r="B219" i="18"/>
  <c r="C219" i="18"/>
  <c r="D219" i="18"/>
  <c r="E219" i="18"/>
  <c r="F219" i="18"/>
  <c r="G219" i="18"/>
  <c r="H219" i="18"/>
  <c r="I219" i="18"/>
  <c r="J219" i="18"/>
  <c r="K219" i="18"/>
  <c r="L219" i="18"/>
  <c r="M219" i="18"/>
  <c r="N219" i="18"/>
  <c r="A220" i="18"/>
  <c r="B220" i="18"/>
  <c r="C220" i="18"/>
  <c r="D220" i="18"/>
  <c r="E220" i="18"/>
  <c r="F220" i="18"/>
  <c r="G220" i="18"/>
  <c r="H220" i="18"/>
  <c r="I220" i="18"/>
  <c r="J220" i="18"/>
  <c r="K220" i="18"/>
  <c r="L220" i="18"/>
  <c r="M220" i="18"/>
  <c r="N220" i="18"/>
  <c r="A221" i="18"/>
  <c r="B221" i="18"/>
  <c r="C221" i="18"/>
  <c r="D221" i="18"/>
  <c r="E221" i="18"/>
  <c r="F221" i="18"/>
  <c r="G221" i="18"/>
  <c r="H221" i="18"/>
  <c r="I221" i="18"/>
  <c r="J221" i="18"/>
  <c r="K221" i="18"/>
  <c r="L221" i="18"/>
  <c r="M221" i="18"/>
  <c r="N221" i="18"/>
  <c r="A222" i="18"/>
  <c r="B222" i="18"/>
  <c r="C222" i="18"/>
  <c r="D222" i="18"/>
  <c r="E222" i="18"/>
  <c r="F222" i="18"/>
  <c r="G222" i="18"/>
  <c r="H222" i="18"/>
  <c r="I222" i="18"/>
  <c r="J222" i="18"/>
  <c r="K222" i="18"/>
  <c r="L222" i="18"/>
  <c r="M222" i="18"/>
  <c r="N222" i="18"/>
  <c r="A223" i="18"/>
  <c r="B223" i="18"/>
  <c r="C223" i="18"/>
  <c r="D223" i="18"/>
  <c r="E223" i="18"/>
  <c r="F223" i="18"/>
  <c r="G223" i="18"/>
  <c r="H223" i="18"/>
  <c r="I223" i="18"/>
  <c r="J223" i="18"/>
  <c r="K223" i="18"/>
  <c r="L223" i="18"/>
  <c r="M223" i="18"/>
  <c r="N223" i="18"/>
  <c r="A224" i="18"/>
  <c r="B224" i="18"/>
  <c r="C224" i="18"/>
  <c r="D224" i="18"/>
  <c r="E224" i="18"/>
  <c r="F224" i="18"/>
  <c r="G224" i="18"/>
  <c r="H224" i="18"/>
  <c r="I224" i="18"/>
  <c r="J224" i="18"/>
  <c r="K224" i="18"/>
  <c r="L224" i="18"/>
  <c r="M224" i="18"/>
  <c r="N224" i="18"/>
  <c r="A225" i="18"/>
  <c r="B225" i="18"/>
  <c r="C225" i="18"/>
  <c r="D225" i="18"/>
  <c r="E225" i="18"/>
  <c r="F225" i="18"/>
  <c r="G225" i="18"/>
  <c r="H225" i="18"/>
  <c r="I225" i="18"/>
  <c r="J225" i="18"/>
  <c r="K225" i="18"/>
  <c r="L225" i="18"/>
  <c r="M225" i="18"/>
  <c r="N225" i="18"/>
  <c r="A226" i="18"/>
  <c r="B226" i="18"/>
  <c r="C226" i="18"/>
  <c r="D226" i="18"/>
  <c r="E226" i="18"/>
  <c r="F226" i="18"/>
  <c r="G226" i="18"/>
  <c r="H226" i="18"/>
  <c r="I226" i="18"/>
  <c r="J226" i="18"/>
  <c r="K226" i="18"/>
  <c r="L226" i="18"/>
  <c r="M226" i="18"/>
  <c r="N226" i="18"/>
  <c r="A227" i="18"/>
  <c r="B227" i="18"/>
  <c r="C227" i="18"/>
  <c r="D227" i="18"/>
  <c r="E227" i="18"/>
  <c r="F227" i="18"/>
  <c r="G227" i="18"/>
  <c r="H227" i="18"/>
  <c r="I227" i="18"/>
  <c r="J227" i="18"/>
  <c r="K227" i="18"/>
  <c r="L227" i="18"/>
  <c r="M227" i="18"/>
  <c r="N227" i="18"/>
  <c r="A228" i="18"/>
  <c r="B228" i="18"/>
  <c r="C228" i="18"/>
  <c r="D228" i="18"/>
  <c r="E228" i="18"/>
  <c r="F228" i="18"/>
  <c r="G228" i="18"/>
  <c r="H228" i="18"/>
  <c r="I228" i="18"/>
  <c r="J228" i="18"/>
  <c r="K228" i="18"/>
  <c r="L228" i="18"/>
  <c r="M228" i="18"/>
  <c r="N228" i="18"/>
  <c r="A229" i="18"/>
  <c r="B229" i="18"/>
  <c r="C229" i="18"/>
  <c r="D229" i="18"/>
  <c r="E229" i="18"/>
  <c r="F229" i="18"/>
  <c r="G229" i="18"/>
  <c r="H229" i="18"/>
  <c r="I229" i="18"/>
  <c r="J229" i="18"/>
  <c r="K229" i="18"/>
  <c r="L229" i="18"/>
  <c r="M229" i="18"/>
  <c r="N229" i="18"/>
  <c r="A230" i="18"/>
  <c r="B230" i="18"/>
  <c r="C230" i="18"/>
  <c r="D230" i="18"/>
  <c r="E230" i="18"/>
  <c r="F230" i="18"/>
  <c r="G230" i="18"/>
  <c r="H230" i="18"/>
  <c r="I230" i="18"/>
  <c r="J230" i="18"/>
  <c r="K230" i="18"/>
  <c r="L230" i="18"/>
  <c r="M230" i="18"/>
  <c r="N230" i="18"/>
  <c r="A231" i="18"/>
  <c r="B231" i="18"/>
  <c r="C231" i="18"/>
  <c r="D231" i="18"/>
  <c r="E231" i="18"/>
  <c r="F231" i="18"/>
  <c r="G231" i="18"/>
  <c r="H231" i="18"/>
  <c r="I231" i="18"/>
  <c r="J231" i="18"/>
  <c r="K231" i="18"/>
  <c r="L231" i="18"/>
  <c r="M231" i="18"/>
  <c r="N231" i="18"/>
  <c r="A232" i="18"/>
  <c r="B232" i="18"/>
  <c r="C232" i="18"/>
  <c r="D232" i="18"/>
  <c r="E232" i="18"/>
  <c r="F232" i="18"/>
  <c r="G232" i="18"/>
  <c r="H232" i="18"/>
  <c r="I232" i="18"/>
  <c r="J232" i="18"/>
  <c r="K232" i="18"/>
  <c r="L232" i="18"/>
  <c r="M232" i="18"/>
  <c r="N232" i="18"/>
  <c r="A233" i="18"/>
  <c r="B233" i="18"/>
  <c r="C233" i="18"/>
  <c r="D233" i="18"/>
  <c r="E233" i="18"/>
  <c r="F233" i="18"/>
  <c r="G233" i="18"/>
  <c r="H233" i="18"/>
  <c r="I233" i="18"/>
  <c r="J233" i="18"/>
  <c r="K233" i="18"/>
  <c r="L233" i="18"/>
  <c r="M233" i="18"/>
  <c r="N233" i="18"/>
  <c r="A234" i="18"/>
  <c r="B234" i="18"/>
  <c r="C234" i="18"/>
  <c r="D234" i="18"/>
  <c r="E234" i="18"/>
  <c r="F234" i="18"/>
  <c r="G234" i="18"/>
  <c r="H234" i="18"/>
  <c r="I234" i="18"/>
  <c r="J234" i="18"/>
  <c r="K234" i="18"/>
  <c r="L234" i="18"/>
  <c r="M234" i="18"/>
  <c r="N234" i="18"/>
  <c r="A235" i="18"/>
  <c r="B235" i="18"/>
  <c r="C235" i="18"/>
  <c r="D235" i="18"/>
  <c r="E235" i="18"/>
  <c r="F235" i="18"/>
  <c r="G235" i="18"/>
  <c r="H235" i="18"/>
  <c r="I235" i="18"/>
  <c r="J235" i="18"/>
  <c r="K235" i="18"/>
  <c r="L235" i="18"/>
  <c r="M235" i="18"/>
  <c r="N235" i="18"/>
  <c r="A236" i="18"/>
  <c r="B236" i="18"/>
  <c r="C236" i="18"/>
  <c r="D236" i="18"/>
  <c r="E236" i="18"/>
  <c r="F236" i="18"/>
  <c r="G236" i="18"/>
  <c r="H236" i="18"/>
  <c r="I236" i="18"/>
  <c r="J236" i="18"/>
  <c r="K236" i="18"/>
  <c r="L236" i="18"/>
  <c r="M236" i="18"/>
  <c r="N236" i="18"/>
  <c r="A237" i="18"/>
  <c r="B237" i="18"/>
  <c r="C237" i="18"/>
  <c r="D237" i="18"/>
  <c r="E237" i="18"/>
  <c r="F237" i="18"/>
  <c r="G237" i="18"/>
  <c r="H237" i="18"/>
  <c r="I237" i="18"/>
  <c r="J237" i="18"/>
  <c r="K237" i="18"/>
  <c r="L237" i="18"/>
  <c r="M237" i="18"/>
  <c r="N237" i="18"/>
  <c r="A238" i="18"/>
  <c r="B238" i="18"/>
  <c r="C238" i="18"/>
  <c r="D238" i="18"/>
  <c r="E238" i="18"/>
  <c r="F238" i="18"/>
  <c r="G238" i="18"/>
  <c r="H238" i="18"/>
  <c r="I238" i="18"/>
  <c r="J238" i="18"/>
  <c r="K238" i="18"/>
  <c r="L238" i="18"/>
  <c r="M238" i="18"/>
  <c r="N238" i="18"/>
  <c r="A239" i="18"/>
  <c r="B239" i="18"/>
  <c r="C239" i="18"/>
  <c r="D239" i="18"/>
  <c r="E239" i="18"/>
  <c r="F239" i="18"/>
  <c r="G239" i="18"/>
  <c r="H239" i="18"/>
  <c r="I239" i="18"/>
  <c r="J239" i="18"/>
  <c r="K239" i="18"/>
  <c r="L239" i="18"/>
  <c r="M239" i="18"/>
  <c r="N239" i="18"/>
  <c r="A240" i="18"/>
  <c r="B240" i="18"/>
  <c r="C240" i="18"/>
  <c r="D240" i="18"/>
  <c r="E240" i="18"/>
  <c r="F240" i="18"/>
  <c r="G240" i="18"/>
  <c r="H240" i="18"/>
  <c r="I240" i="18"/>
  <c r="J240" i="18"/>
  <c r="K240" i="18"/>
  <c r="L240" i="18"/>
  <c r="M240" i="18"/>
  <c r="N240" i="18"/>
  <c r="A241" i="18"/>
  <c r="B241" i="18"/>
  <c r="C241" i="18"/>
  <c r="D241" i="18"/>
  <c r="E241" i="18"/>
  <c r="F241" i="18"/>
  <c r="G241" i="18"/>
  <c r="H241" i="18"/>
  <c r="I241" i="18"/>
  <c r="J241" i="18"/>
  <c r="K241" i="18"/>
  <c r="L241" i="18"/>
  <c r="M241" i="18"/>
  <c r="N241" i="18"/>
  <c r="A242" i="18"/>
  <c r="B242" i="18"/>
  <c r="C242" i="18"/>
  <c r="D242" i="18"/>
  <c r="E242" i="18"/>
  <c r="F242" i="18"/>
  <c r="G242" i="18"/>
  <c r="H242" i="18"/>
  <c r="I242" i="18"/>
  <c r="J242" i="18"/>
  <c r="K242" i="18"/>
  <c r="L242" i="18"/>
  <c r="M242" i="18"/>
  <c r="N242" i="18"/>
  <c r="A243" i="18"/>
  <c r="B243" i="18"/>
  <c r="C243" i="18"/>
  <c r="D243" i="18"/>
  <c r="E243" i="18"/>
  <c r="F243" i="18"/>
  <c r="G243" i="18"/>
  <c r="H243" i="18"/>
  <c r="I243" i="18"/>
  <c r="J243" i="18"/>
  <c r="K243" i="18"/>
  <c r="L243" i="18"/>
  <c r="M243" i="18"/>
  <c r="N243" i="18"/>
  <c r="A244" i="18"/>
  <c r="B244" i="18"/>
  <c r="C244" i="18"/>
  <c r="D244" i="18"/>
  <c r="E244" i="18"/>
  <c r="F244" i="18"/>
  <c r="G244" i="18"/>
  <c r="H244" i="18"/>
  <c r="I244" i="18"/>
  <c r="J244" i="18"/>
  <c r="K244" i="18"/>
  <c r="L244" i="18"/>
  <c r="M244" i="18"/>
  <c r="N244" i="18"/>
  <c r="A245" i="18"/>
  <c r="B245" i="18"/>
  <c r="C245" i="18"/>
  <c r="D245" i="18"/>
  <c r="E245" i="18"/>
  <c r="F245" i="18"/>
  <c r="G245" i="18"/>
  <c r="H245" i="18"/>
  <c r="I245" i="18"/>
  <c r="J245" i="18"/>
  <c r="K245" i="18"/>
  <c r="L245" i="18"/>
  <c r="M245" i="18"/>
  <c r="N245" i="18"/>
  <c r="A246" i="18"/>
  <c r="B246" i="18"/>
  <c r="C246" i="18"/>
  <c r="D246" i="18"/>
  <c r="E246" i="18"/>
  <c r="F246" i="18"/>
  <c r="G246" i="18"/>
  <c r="H246" i="18"/>
  <c r="I246" i="18"/>
  <c r="J246" i="18"/>
  <c r="K246" i="18"/>
  <c r="L246" i="18"/>
  <c r="M246" i="18"/>
  <c r="N246" i="18"/>
  <c r="A247" i="18"/>
  <c r="B247" i="18"/>
  <c r="C247" i="18"/>
  <c r="D247" i="18"/>
  <c r="E247" i="18"/>
  <c r="F247" i="18"/>
  <c r="G247" i="18"/>
  <c r="H247" i="18"/>
  <c r="I247" i="18"/>
  <c r="J247" i="18"/>
  <c r="K247" i="18"/>
  <c r="L247" i="18"/>
  <c r="M247" i="18"/>
  <c r="N247" i="18"/>
  <c r="A248" i="18"/>
  <c r="B248" i="18"/>
  <c r="C248" i="18"/>
  <c r="D248" i="18"/>
  <c r="E248" i="18"/>
  <c r="F248" i="18"/>
  <c r="G248" i="18"/>
  <c r="H248" i="18"/>
  <c r="I248" i="18"/>
  <c r="J248" i="18"/>
  <c r="K248" i="18"/>
  <c r="L248" i="18"/>
  <c r="M248" i="18"/>
  <c r="N248" i="18"/>
  <c r="A249" i="18"/>
  <c r="B249" i="18"/>
  <c r="C249" i="18"/>
  <c r="D249" i="18"/>
  <c r="E249" i="18"/>
  <c r="F249" i="18"/>
  <c r="G249" i="18"/>
  <c r="H249" i="18"/>
  <c r="I249" i="18"/>
  <c r="J249" i="18"/>
  <c r="K249" i="18"/>
  <c r="L249" i="18"/>
  <c r="M249" i="18"/>
  <c r="N249" i="18"/>
  <c r="A250" i="18"/>
  <c r="B250" i="18"/>
  <c r="C250" i="18"/>
  <c r="D250" i="18"/>
  <c r="E250" i="18"/>
  <c r="F250" i="18"/>
  <c r="G250" i="18"/>
  <c r="H250" i="18"/>
  <c r="I250" i="18"/>
  <c r="J250" i="18"/>
  <c r="K250" i="18"/>
  <c r="L250" i="18"/>
  <c r="M250" i="18"/>
  <c r="N250" i="18"/>
  <c r="A251" i="18"/>
  <c r="B251" i="18"/>
  <c r="C251" i="18"/>
  <c r="D251" i="18"/>
  <c r="E251" i="18"/>
  <c r="F251" i="18"/>
  <c r="G251" i="18"/>
  <c r="H251" i="18"/>
  <c r="I251" i="18"/>
  <c r="J251" i="18"/>
  <c r="K251" i="18"/>
  <c r="L251" i="18"/>
  <c r="M251" i="18"/>
  <c r="N251" i="18"/>
  <c r="A252" i="18"/>
  <c r="B252" i="18"/>
  <c r="C252" i="18"/>
  <c r="D252" i="18"/>
  <c r="E252" i="18"/>
  <c r="F252" i="18"/>
  <c r="G252" i="18"/>
  <c r="H252" i="18"/>
  <c r="I252" i="18"/>
  <c r="J252" i="18"/>
  <c r="K252" i="18"/>
  <c r="L252" i="18"/>
  <c r="M252" i="18"/>
  <c r="N252" i="18"/>
  <c r="A253" i="18"/>
  <c r="B253" i="18"/>
  <c r="C253" i="18"/>
  <c r="D253" i="18"/>
  <c r="E253" i="18"/>
  <c r="F253" i="18"/>
  <c r="G253" i="18"/>
  <c r="H253" i="18"/>
  <c r="I253" i="18"/>
  <c r="J253" i="18"/>
  <c r="K253" i="18"/>
  <c r="L253" i="18"/>
  <c r="M253" i="18"/>
  <c r="N253" i="18"/>
  <c r="A254" i="18"/>
  <c r="B254" i="18"/>
  <c r="C254" i="18"/>
  <c r="D254" i="18"/>
  <c r="E254" i="18"/>
  <c r="F254" i="18"/>
  <c r="G254" i="18"/>
  <c r="H254" i="18"/>
  <c r="I254" i="18"/>
  <c r="J254" i="18"/>
  <c r="K254" i="18"/>
  <c r="L254" i="18"/>
  <c r="M254" i="18"/>
  <c r="N254" i="18"/>
  <c r="A255" i="18"/>
  <c r="B255" i="18"/>
  <c r="C255" i="18"/>
  <c r="D255" i="18"/>
  <c r="E255" i="18"/>
  <c r="F255" i="18"/>
  <c r="G255" i="18"/>
  <c r="H255" i="18"/>
  <c r="I255" i="18"/>
  <c r="J255" i="18"/>
  <c r="K255" i="18"/>
  <c r="L255" i="18"/>
  <c r="M255" i="18"/>
  <c r="N255" i="18"/>
  <c r="A256" i="18"/>
  <c r="B256" i="18"/>
  <c r="C256" i="18"/>
  <c r="D256" i="18"/>
  <c r="E256" i="18"/>
  <c r="F256" i="18"/>
  <c r="G256" i="18"/>
  <c r="H256" i="18"/>
  <c r="I256" i="18"/>
  <c r="J256" i="18"/>
  <c r="K256" i="18"/>
  <c r="L256" i="18"/>
  <c r="M256" i="18"/>
  <c r="N256" i="18"/>
  <c r="A257" i="18"/>
  <c r="B257" i="18"/>
  <c r="C257" i="18"/>
  <c r="D257" i="18"/>
  <c r="E257" i="18"/>
  <c r="F257" i="18"/>
  <c r="G257" i="18"/>
  <c r="H257" i="18"/>
  <c r="I257" i="18"/>
  <c r="J257" i="18"/>
  <c r="K257" i="18"/>
  <c r="L257" i="18"/>
  <c r="M257" i="18"/>
  <c r="N257" i="18"/>
  <c r="A258" i="18"/>
  <c r="B258" i="18"/>
  <c r="C258" i="18"/>
  <c r="D258" i="18"/>
  <c r="E258" i="18"/>
  <c r="F258" i="18"/>
  <c r="G258" i="18"/>
  <c r="H258" i="18"/>
  <c r="I258" i="18"/>
  <c r="J258" i="18"/>
  <c r="K258" i="18"/>
  <c r="L258" i="18"/>
  <c r="M258" i="18"/>
  <c r="N258" i="18"/>
  <c r="A259" i="18"/>
  <c r="B259" i="18"/>
  <c r="C259" i="18"/>
  <c r="D259" i="18"/>
  <c r="E259" i="18"/>
  <c r="F259" i="18"/>
  <c r="G259" i="18"/>
  <c r="H259" i="18"/>
  <c r="I259" i="18"/>
  <c r="J259" i="18"/>
  <c r="K259" i="18"/>
  <c r="L259" i="18"/>
  <c r="M259" i="18"/>
  <c r="N259" i="18"/>
  <c r="A260" i="18"/>
  <c r="B260" i="18"/>
  <c r="C260" i="18"/>
  <c r="D260" i="18"/>
  <c r="E260" i="18"/>
  <c r="F260" i="18"/>
  <c r="G260" i="18"/>
  <c r="H260" i="18"/>
  <c r="I260" i="18"/>
  <c r="J260" i="18"/>
  <c r="K260" i="18"/>
  <c r="L260" i="18"/>
  <c r="M260" i="18"/>
  <c r="N260" i="18"/>
  <c r="A261" i="18"/>
  <c r="B261" i="18"/>
  <c r="C261" i="18"/>
  <c r="D261" i="18"/>
  <c r="E261" i="18"/>
  <c r="F261" i="18"/>
  <c r="G261" i="18"/>
  <c r="H261" i="18"/>
  <c r="I261" i="18"/>
  <c r="J261" i="18"/>
  <c r="K261" i="18"/>
  <c r="L261" i="18"/>
  <c r="M261" i="18"/>
  <c r="N261" i="18"/>
  <c r="A262" i="18"/>
  <c r="B262" i="18"/>
  <c r="C262" i="18"/>
  <c r="D262" i="18"/>
  <c r="E262" i="18"/>
  <c r="F262" i="18"/>
  <c r="G262" i="18"/>
  <c r="H262" i="18"/>
  <c r="I262" i="18"/>
  <c r="J262" i="18"/>
  <c r="K262" i="18"/>
  <c r="L262" i="18"/>
  <c r="M262" i="18"/>
  <c r="N262" i="18"/>
  <c r="A263" i="18"/>
  <c r="B263" i="18"/>
  <c r="C263" i="18"/>
  <c r="D263" i="18"/>
  <c r="E263" i="18"/>
  <c r="F263" i="18"/>
  <c r="G263" i="18"/>
  <c r="H263" i="18"/>
  <c r="I263" i="18"/>
  <c r="J263" i="18"/>
  <c r="K263" i="18"/>
  <c r="L263" i="18"/>
  <c r="M263" i="18"/>
  <c r="N263" i="18"/>
  <c r="A264" i="18"/>
  <c r="B264" i="18"/>
  <c r="C264" i="18"/>
  <c r="D264" i="18"/>
  <c r="E264" i="18"/>
  <c r="F264" i="18"/>
  <c r="G264" i="18"/>
  <c r="H264" i="18"/>
  <c r="I264" i="18"/>
  <c r="J264" i="18"/>
  <c r="K264" i="18"/>
  <c r="L264" i="18"/>
  <c r="M264" i="18"/>
  <c r="N264" i="18"/>
  <c r="A265" i="18"/>
  <c r="B265" i="18"/>
  <c r="C265" i="18"/>
  <c r="D265" i="18"/>
  <c r="E265" i="18"/>
  <c r="F265" i="18"/>
  <c r="G265" i="18"/>
  <c r="H265" i="18"/>
  <c r="I265" i="18"/>
  <c r="J265" i="18"/>
  <c r="K265" i="18"/>
  <c r="L265" i="18"/>
  <c r="M265" i="18"/>
  <c r="N265" i="18"/>
  <c r="A266" i="18"/>
  <c r="B266" i="18"/>
  <c r="C266" i="18"/>
  <c r="D266" i="18"/>
  <c r="E266" i="18"/>
  <c r="F266" i="18"/>
  <c r="G266" i="18"/>
  <c r="H266" i="18"/>
  <c r="I266" i="18"/>
  <c r="J266" i="18"/>
  <c r="K266" i="18"/>
  <c r="L266" i="18"/>
  <c r="M266" i="18"/>
  <c r="N266" i="18"/>
  <c r="A267" i="18"/>
  <c r="B267" i="18"/>
  <c r="C267" i="18"/>
  <c r="D267" i="18"/>
  <c r="E267" i="18"/>
  <c r="F267" i="18"/>
  <c r="G267" i="18"/>
  <c r="H267" i="18"/>
  <c r="I267" i="18"/>
  <c r="J267" i="18"/>
  <c r="K267" i="18"/>
  <c r="L267" i="18"/>
  <c r="M267" i="18"/>
  <c r="N267" i="18"/>
  <c r="A268" i="18"/>
  <c r="B268" i="18"/>
  <c r="C268" i="18"/>
  <c r="D268" i="18"/>
  <c r="E268" i="18"/>
  <c r="F268" i="18"/>
  <c r="G268" i="18"/>
  <c r="H268" i="18"/>
  <c r="I268" i="18"/>
  <c r="J268" i="18"/>
  <c r="K268" i="18"/>
  <c r="L268" i="18"/>
  <c r="M268" i="18"/>
  <c r="N268" i="18"/>
  <c r="A269" i="18"/>
  <c r="B269" i="18"/>
  <c r="C269" i="18"/>
  <c r="D269" i="18"/>
  <c r="E269" i="18"/>
  <c r="F269" i="18"/>
  <c r="G269" i="18"/>
  <c r="H269" i="18"/>
  <c r="I269" i="18"/>
  <c r="J269" i="18"/>
  <c r="K269" i="18"/>
  <c r="L269" i="18"/>
  <c r="M269" i="18"/>
  <c r="N269" i="18"/>
  <c r="A270" i="18"/>
  <c r="B270" i="18"/>
  <c r="C270" i="18"/>
  <c r="D270" i="18"/>
  <c r="E270" i="18"/>
  <c r="F270" i="18"/>
  <c r="G270" i="18"/>
  <c r="H270" i="18"/>
  <c r="I270" i="18"/>
  <c r="J270" i="18"/>
  <c r="K270" i="18"/>
  <c r="L270" i="18"/>
  <c r="M270" i="18"/>
  <c r="N270" i="18"/>
  <c r="A271" i="18"/>
  <c r="B271" i="18"/>
  <c r="C271" i="18"/>
  <c r="D271" i="18"/>
  <c r="E271" i="18"/>
  <c r="F271" i="18"/>
  <c r="G271" i="18"/>
  <c r="H271" i="18"/>
  <c r="I271" i="18"/>
  <c r="J271" i="18"/>
  <c r="K271" i="18"/>
  <c r="L271" i="18"/>
  <c r="M271" i="18"/>
  <c r="N271" i="18"/>
  <c r="A272" i="18"/>
  <c r="B272" i="18"/>
  <c r="C272" i="18"/>
  <c r="D272" i="18"/>
  <c r="E272" i="18"/>
  <c r="F272" i="18"/>
  <c r="G272" i="18"/>
  <c r="H272" i="18"/>
  <c r="I272" i="18"/>
  <c r="J272" i="18"/>
  <c r="K272" i="18"/>
  <c r="L272" i="18"/>
  <c r="M272" i="18"/>
  <c r="N272" i="18"/>
  <c r="A273" i="18"/>
  <c r="B273" i="18"/>
  <c r="C273" i="18"/>
  <c r="D273" i="18"/>
  <c r="E273" i="18"/>
  <c r="F273" i="18"/>
  <c r="G273" i="18"/>
  <c r="H273" i="18"/>
  <c r="I273" i="18"/>
  <c r="J273" i="18"/>
  <c r="K273" i="18"/>
  <c r="L273" i="18"/>
  <c r="M273" i="18"/>
  <c r="N273" i="18"/>
  <c r="A274" i="18"/>
  <c r="B274" i="18"/>
  <c r="C274" i="18"/>
  <c r="D274" i="18"/>
  <c r="E274" i="18"/>
  <c r="F274" i="18"/>
  <c r="G274" i="18"/>
  <c r="H274" i="18"/>
  <c r="I274" i="18"/>
  <c r="J274" i="18"/>
  <c r="K274" i="18"/>
  <c r="L274" i="18"/>
  <c r="M274" i="18"/>
  <c r="N274" i="18"/>
  <c r="A275" i="18"/>
  <c r="B275" i="18"/>
  <c r="C275" i="18"/>
  <c r="D275" i="18"/>
  <c r="E275" i="18"/>
  <c r="F275" i="18"/>
  <c r="G275" i="18"/>
  <c r="H275" i="18"/>
  <c r="I275" i="18"/>
  <c r="J275" i="18"/>
  <c r="K275" i="18"/>
  <c r="L275" i="18"/>
  <c r="M275" i="18"/>
  <c r="N275" i="18"/>
  <c r="A276" i="18"/>
  <c r="B276" i="18"/>
  <c r="C276" i="18"/>
  <c r="D276" i="18"/>
  <c r="E276" i="18"/>
  <c r="F276" i="18"/>
  <c r="G276" i="18"/>
  <c r="H276" i="18"/>
  <c r="I276" i="18"/>
  <c r="J276" i="18"/>
  <c r="K276" i="18"/>
  <c r="L276" i="18"/>
  <c r="M276" i="18"/>
  <c r="N276" i="18"/>
  <c r="A277" i="18"/>
  <c r="B277" i="18"/>
  <c r="C277" i="18"/>
  <c r="D277" i="18"/>
  <c r="E277" i="18"/>
  <c r="F277" i="18"/>
  <c r="G277" i="18"/>
  <c r="H277" i="18"/>
  <c r="I277" i="18"/>
  <c r="J277" i="18"/>
  <c r="K277" i="18"/>
  <c r="L277" i="18"/>
  <c r="M277" i="18"/>
  <c r="N277" i="18"/>
  <c r="A278" i="18"/>
  <c r="B278" i="18"/>
  <c r="C278" i="18"/>
  <c r="D278" i="18"/>
  <c r="E278" i="18"/>
  <c r="F278" i="18"/>
  <c r="G278" i="18"/>
  <c r="H278" i="18"/>
  <c r="I278" i="18"/>
  <c r="J278" i="18"/>
  <c r="K278" i="18"/>
  <c r="L278" i="18"/>
  <c r="M278" i="18"/>
  <c r="N278" i="18"/>
  <c r="A279" i="18"/>
  <c r="B279" i="18"/>
  <c r="C279" i="18"/>
  <c r="D279" i="18"/>
  <c r="E279" i="18"/>
  <c r="F279" i="18"/>
  <c r="G279" i="18"/>
  <c r="H279" i="18"/>
  <c r="I279" i="18"/>
  <c r="J279" i="18"/>
  <c r="K279" i="18"/>
  <c r="L279" i="18"/>
  <c r="M279" i="18"/>
  <c r="N279" i="18"/>
  <c r="A280" i="18"/>
  <c r="B280" i="18"/>
  <c r="C280" i="18"/>
  <c r="D280" i="18"/>
  <c r="E280" i="18"/>
  <c r="F280" i="18"/>
  <c r="G280" i="18"/>
  <c r="H280" i="18"/>
  <c r="I280" i="18"/>
  <c r="J280" i="18"/>
  <c r="K280" i="18"/>
  <c r="L280" i="18"/>
  <c r="M280" i="18"/>
  <c r="N280" i="18"/>
  <c r="A281" i="18"/>
  <c r="B281" i="18"/>
  <c r="C281" i="18"/>
  <c r="D281" i="18"/>
  <c r="E281" i="18"/>
  <c r="F281" i="18"/>
  <c r="G281" i="18"/>
  <c r="H281" i="18"/>
  <c r="I281" i="18"/>
  <c r="J281" i="18"/>
  <c r="K281" i="18"/>
  <c r="L281" i="18"/>
  <c r="M281" i="18"/>
  <c r="N281" i="18"/>
  <c r="A282" i="18"/>
  <c r="B282" i="18"/>
  <c r="C282" i="18"/>
  <c r="D282" i="18"/>
  <c r="E282" i="18"/>
  <c r="F282" i="18"/>
  <c r="G282" i="18"/>
  <c r="H282" i="18"/>
  <c r="I282" i="18"/>
  <c r="J282" i="18"/>
  <c r="K282" i="18"/>
  <c r="L282" i="18"/>
  <c r="M282" i="18"/>
  <c r="N282" i="18"/>
  <c r="A283" i="18"/>
  <c r="B283" i="18"/>
  <c r="C283" i="18"/>
  <c r="D283" i="18"/>
  <c r="E283" i="18"/>
  <c r="F283" i="18"/>
  <c r="G283" i="18"/>
  <c r="H283" i="18"/>
  <c r="I283" i="18"/>
  <c r="J283" i="18"/>
  <c r="K283" i="18"/>
  <c r="L283" i="18"/>
  <c r="M283" i="18"/>
  <c r="N283" i="18"/>
  <c r="A284" i="18"/>
  <c r="B284" i="18"/>
  <c r="C284" i="18"/>
  <c r="D284" i="18"/>
  <c r="E284" i="18"/>
  <c r="F284" i="18"/>
  <c r="G284" i="18"/>
  <c r="H284" i="18"/>
  <c r="I284" i="18"/>
  <c r="J284" i="18"/>
  <c r="K284" i="18"/>
  <c r="L284" i="18"/>
  <c r="M284" i="18"/>
  <c r="N284" i="18"/>
  <c r="A285" i="18"/>
  <c r="B285" i="18"/>
  <c r="C285" i="18"/>
  <c r="D285" i="18"/>
  <c r="E285" i="18"/>
  <c r="F285" i="18"/>
  <c r="G285" i="18"/>
  <c r="H285" i="18"/>
  <c r="I285" i="18"/>
  <c r="J285" i="18"/>
  <c r="K285" i="18"/>
  <c r="L285" i="18"/>
  <c r="M285" i="18"/>
  <c r="N285" i="18"/>
  <c r="A286" i="18"/>
  <c r="B286" i="18"/>
  <c r="C286" i="18"/>
  <c r="D286" i="18"/>
  <c r="E286" i="18"/>
  <c r="F286" i="18"/>
  <c r="G286" i="18"/>
  <c r="H286" i="18"/>
  <c r="I286" i="18"/>
  <c r="J286" i="18"/>
  <c r="K286" i="18"/>
  <c r="L286" i="18"/>
  <c r="M286" i="18"/>
  <c r="N286" i="18"/>
  <c r="A287" i="18"/>
  <c r="B287" i="18"/>
  <c r="C287" i="18"/>
  <c r="D287" i="18"/>
  <c r="E287" i="18"/>
  <c r="F287" i="18"/>
  <c r="G287" i="18"/>
  <c r="H287" i="18"/>
  <c r="I287" i="18"/>
  <c r="J287" i="18"/>
  <c r="K287" i="18"/>
  <c r="L287" i="18"/>
  <c r="M287" i="18"/>
  <c r="N287" i="18"/>
  <c r="A288" i="18"/>
  <c r="B288" i="18"/>
  <c r="C288" i="18"/>
  <c r="D288" i="18"/>
  <c r="E288" i="18"/>
  <c r="F288" i="18"/>
  <c r="G288" i="18"/>
  <c r="H288" i="18"/>
  <c r="I288" i="18"/>
  <c r="J288" i="18"/>
  <c r="K288" i="18"/>
  <c r="L288" i="18"/>
  <c r="M288" i="18"/>
  <c r="N288" i="18"/>
  <c r="A289" i="18"/>
  <c r="B289" i="18"/>
  <c r="C289" i="18"/>
  <c r="D289" i="18"/>
  <c r="E289" i="18"/>
  <c r="F289" i="18"/>
  <c r="G289" i="18"/>
  <c r="H289" i="18"/>
  <c r="I289" i="18"/>
  <c r="J289" i="18"/>
  <c r="K289" i="18"/>
  <c r="L289" i="18"/>
  <c r="M289" i="18"/>
  <c r="N289" i="18"/>
  <c r="A290" i="18"/>
  <c r="B290" i="18"/>
  <c r="C290" i="18"/>
  <c r="D290" i="18"/>
  <c r="E290" i="18"/>
  <c r="F290" i="18"/>
  <c r="G290" i="18"/>
  <c r="H290" i="18"/>
  <c r="I290" i="18"/>
  <c r="J290" i="18"/>
  <c r="K290" i="18"/>
  <c r="L290" i="18"/>
  <c r="M290" i="18"/>
  <c r="N290" i="18"/>
  <c r="A291" i="18"/>
  <c r="B291" i="18"/>
  <c r="C291" i="18"/>
  <c r="D291" i="18"/>
  <c r="E291" i="18"/>
  <c r="F291" i="18"/>
  <c r="G291" i="18"/>
  <c r="H291" i="18"/>
  <c r="I291" i="18"/>
  <c r="J291" i="18"/>
  <c r="K291" i="18"/>
  <c r="L291" i="18"/>
  <c r="M291" i="18"/>
  <c r="N291" i="18"/>
  <c r="A292" i="18"/>
  <c r="B292" i="18"/>
  <c r="C292" i="18"/>
  <c r="D292" i="18"/>
  <c r="E292" i="18"/>
  <c r="F292" i="18"/>
  <c r="G292" i="18"/>
  <c r="H292" i="18"/>
  <c r="I292" i="18"/>
  <c r="J292" i="18"/>
  <c r="K292" i="18"/>
  <c r="L292" i="18"/>
  <c r="M292" i="18"/>
  <c r="N292" i="18"/>
  <c r="A293" i="18"/>
  <c r="B293" i="18"/>
  <c r="C293" i="18"/>
  <c r="D293" i="18"/>
  <c r="E293" i="18"/>
  <c r="F293" i="18"/>
  <c r="G293" i="18"/>
  <c r="H293" i="18"/>
  <c r="I293" i="18"/>
  <c r="J293" i="18"/>
  <c r="K293" i="18"/>
  <c r="L293" i="18"/>
  <c r="M293" i="18"/>
  <c r="N293" i="18"/>
  <c r="A294" i="18"/>
  <c r="B294" i="18"/>
  <c r="C294" i="18"/>
  <c r="D294" i="18"/>
  <c r="E294" i="18"/>
  <c r="F294" i="18"/>
  <c r="G294" i="18"/>
  <c r="H294" i="18"/>
  <c r="I294" i="18"/>
  <c r="J294" i="18"/>
  <c r="K294" i="18"/>
  <c r="L294" i="18"/>
  <c r="M294" i="18"/>
  <c r="N294" i="18"/>
  <c r="A295" i="18"/>
  <c r="B295" i="18"/>
  <c r="C295" i="18"/>
  <c r="D295" i="18"/>
  <c r="E295" i="18"/>
  <c r="F295" i="18"/>
  <c r="G295" i="18"/>
  <c r="H295" i="18"/>
  <c r="I295" i="18"/>
  <c r="J295" i="18"/>
  <c r="K295" i="18"/>
  <c r="L295" i="18"/>
  <c r="M295" i="18"/>
  <c r="N295" i="18"/>
  <c r="A296" i="18"/>
  <c r="B296" i="18"/>
  <c r="C296" i="18"/>
  <c r="D296" i="18"/>
  <c r="E296" i="18"/>
  <c r="F296" i="18"/>
  <c r="G296" i="18"/>
  <c r="H296" i="18"/>
  <c r="I296" i="18"/>
  <c r="J296" i="18"/>
  <c r="K296" i="18"/>
  <c r="L296" i="18"/>
  <c r="M296" i="18"/>
  <c r="N296" i="18"/>
  <c r="A297" i="18"/>
  <c r="B297" i="18"/>
  <c r="C297" i="18"/>
  <c r="D297" i="18"/>
  <c r="E297" i="18"/>
  <c r="F297" i="18"/>
  <c r="G297" i="18"/>
  <c r="H297" i="18"/>
  <c r="I297" i="18"/>
  <c r="J297" i="18"/>
  <c r="K297" i="18"/>
  <c r="L297" i="18"/>
  <c r="M297" i="18"/>
  <c r="N297" i="18"/>
  <c r="A298" i="18"/>
  <c r="B298" i="18"/>
  <c r="C298" i="18"/>
  <c r="D298" i="18"/>
  <c r="E298" i="18"/>
  <c r="F298" i="18"/>
  <c r="G298" i="18"/>
  <c r="H298" i="18"/>
  <c r="I298" i="18"/>
  <c r="J298" i="18"/>
  <c r="K298" i="18"/>
  <c r="L298" i="18"/>
  <c r="M298" i="18"/>
  <c r="N298" i="18"/>
  <c r="A299" i="18"/>
  <c r="B299" i="18"/>
  <c r="C299" i="18"/>
  <c r="D299" i="18"/>
  <c r="E299" i="18"/>
  <c r="F299" i="18"/>
  <c r="G299" i="18"/>
  <c r="H299" i="18"/>
  <c r="I299" i="18"/>
  <c r="J299" i="18"/>
  <c r="K299" i="18"/>
  <c r="L299" i="18"/>
  <c r="M299" i="18"/>
  <c r="N299" i="18"/>
  <c r="A300" i="18"/>
  <c r="B300" i="18"/>
  <c r="C300" i="18"/>
  <c r="D300" i="18"/>
  <c r="E300" i="18"/>
  <c r="F300" i="18"/>
  <c r="G300" i="18"/>
  <c r="H300" i="18"/>
  <c r="I300" i="18"/>
  <c r="J300" i="18"/>
  <c r="K300" i="18"/>
  <c r="L300" i="18"/>
  <c r="M300" i="18"/>
  <c r="N300" i="18"/>
  <c r="A301" i="18"/>
  <c r="B301" i="18"/>
  <c r="C301" i="18"/>
  <c r="D301" i="18"/>
  <c r="E301" i="18"/>
  <c r="F301" i="18"/>
  <c r="G301" i="18"/>
  <c r="H301" i="18"/>
  <c r="I301" i="18"/>
  <c r="J301" i="18"/>
  <c r="K301" i="18"/>
  <c r="L301" i="18"/>
  <c r="M301" i="18"/>
  <c r="N301" i="18"/>
  <c r="A302" i="18"/>
  <c r="B302" i="18"/>
  <c r="C302" i="18"/>
  <c r="D302" i="18"/>
  <c r="E302" i="18"/>
  <c r="F302" i="18"/>
  <c r="G302" i="18"/>
  <c r="H302" i="18"/>
  <c r="I302" i="18"/>
  <c r="J302" i="18"/>
  <c r="K302" i="18"/>
  <c r="L302" i="18"/>
  <c r="M302" i="18"/>
  <c r="N302" i="18"/>
  <c r="A303" i="18"/>
  <c r="B303" i="18"/>
  <c r="C303" i="18"/>
  <c r="D303" i="18"/>
  <c r="E303" i="18"/>
  <c r="F303" i="18"/>
  <c r="G303" i="18"/>
  <c r="H303" i="18"/>
  <c r="I303" i="18"/>
  <c r="J303" i="18"/>
  <c r="K303" i="18"/>
  <c r="L303" i="18"/>
  <c r="M303" i="18"/>
  <c r="N303" i="18"/>
  <c r="A304" i="18"/>
  <c r="B304" i="18"/>
  <c r="C304" i="18"/>
  <c r="D304" i="18"/>
  <c r="E304" i="18"/>
  <c r="F304" i="18"/>
  <c r="G304" i="18"/>
  <c r="H304" i="18"/>
  <c r="I304" i="18"/>
  <c r="J304" i="18"/>
  <c r="K304" i="18"/>
  <c r="L304" i="18"/>
  <c r="M304" i="18"/>
  <c r="N304" i="18"/>
  <c r="A305" i="18"/>
  <c r="B305" i="18"/>
  <c r="C305" i="18"/>
  <c r="D305" i="18"/>
  <c r="E305" i="18"/>
  <c r="F305" i="18"/>
  <c r="G305" i="18"/>
  <c r="H305" i="18"/>
  <c r="I305" i="18"/>
  <c r="J305" i="18"/>
  <c r="K305" i="18"/>
  <c r="L305" i="18"/>
  <c r="M305" i="18"/>
  <c r="N305" i="18"/>
  <c r="A306" i="18"/>
  <c r="B306" i="18"/>
  <c r="C306" i="18"/>
  <c r="D306" i="18"/>
  <c r="E306" i="18"/>
  <c r="F306" i="18"/>
  <c r="G306" i="18"/>
  <c r="H306" i="18"/>
  <c r="I306" i="18"/>
  <c r="J306" i="18"/>
  <c r="K306" i="18"/>
  <c r="L306" i="18"/>
  <c r="M306" i="18"/>
  <c r="N306" i="18"/>
  <c r="A307" i="18"/>
  <c r="B307" i="18"/>
  <c r="C307" i="18"/>
  <c r="D307" i="18"/>
  <c r="E307" i="18"/>
  <c r="F307" i="18"/>
  <c r="G307" i="18"/>
  <c r="H307" i="18"/>
  <c r="I307" i="18"/>
  <c r="J307" i="18"/>
  <c r="K307" i="18"/>
  <c r="L307" i="18"/>
  <c r="M307" i="18"/>
  <c r="N307" i="18"/>
  <c r="A308" i="18"/>
  <c r="B308" i="18"/>
  <c r="C308" i="18"/>
  <c r="D308" i="18"/>
  <c r="E308" i="18"/>
  <c r="F308" i="18"/>
  <c r="G308" i="18"/>
  <c r="H308" i="18"/>
  <c r="I308" i="18"/>
  <c r="J308" i="18"/>
  <c r="K308" i="18"/>
  <c r="L308" i="18"/>
  <c r="M308" i="18"/>
  <c r="N308" i="18"/>
  <c r="A309" i="18"/>
  <c r="B309" i="18"/>
  <c r="C309" i="18"/>
  <c r="D309" i="18"/>
  <c r="E309" i="18"/>
  <c r="F309" i="18"/>
  <c r="G309" i="18"/>
  <c r="H309" i="18"/>
  <c r="I309" i="18"/>
  <c r="J309" i="18"/>
  <c r="K309" i="18"/>
  <c r="L309" i="18"/>
  <c r="M309" i="18"/>
  <c r="N309" i="18"/>
  <c r="A310" i="18"/>
  <c r="B310" i="18"/>
  <c r="C310" i="18"/>
  <c r="D310" i="18"/>
  <c r="E310" i="18"/>
  <c r="F310" i="18"/>
  <c r="G310" i="18"/>
  <c r="H310" i="18"/>
  <c r="I310" i="18"/>
  <c r="J310" i="18"/>
  <c r="K310" i="18"/>
  <c r="L310" i="18"/>
  <c r="M310" i="18"/>
  <c r="N310" i="18"/>
  <c r="A311" i="18"/>
  <c r="B311" i="18"/>
  <c r="C311" i="18"/>
  <c r="D311" i="18"/>
  <c r="E311" i="18"/>
  <c r="F311" i="18"/>
  <c r="G311" i="18"/>
  <c r="H311" i="18"/>
  <c r="I311" i="18"/>
  <c r="J311" i="18"/>
  <c r="K311" i="18"/>
  <c r="L311" i="18"/>
  <c r="M311" i="18"/>
  <c r="N311" i="18"/>
  <c r="A312" i="18"/>
  <c r="B312" i="18"/>
  <c r="C312" i="18"/>
  <c r="D312" i="18"/>
  <c r="E312" i="18"/>
  <c r="F312" i="18"/>
  <c r="G312" i="18"/>
  <c r="H312" i="18"/>
  <c r="I312" i="18"/>
  <c r="J312" i="18"/>
  <c r="K312" i="18"/>
  <c r="L312" i="18"/>
  <c r="M312" i="18"/>
  <c r="N312" i="18"/>
  <c r="A313" i="18"/>
  <c r="B313" i="18"/>
  <c r="C313" i="18"/>
  <c r="D313" i="18"/>
  <c r="E313" i="18"/>
  <c r="F313" i="18"/>
  <c r="G313" i="18"/>
  <c r="H313" i="18"/>
  <c r="I313" i="18"/>
  <c r="J313" i="18"/>
  <c r="K313" i="18"/>
  <c r="L313" i="18"/>
  <c r="M313" i="18"/>
  <c r="N313" i="18"/>
  <c r="A314" i="18"/>
  <c r="B314" i="18"/>
  <c r="C314" i="18"/>
  <c r="D314" i="18"/>
  <c r="E314" i="18"/>
  <c r="F314" i="18"/>
  <c r="G314" i="18"/>
  <c r="H314" i="18"/>
  <c r="I314" i="18"/>
  <c r="J314" i="18"/>
  <c r="K314" i="18"/>
  <c r="L314" i="18"/>
  <c r="M314" i="18"/>
  <c r="N314" i="18"/>
  <c r="A315" i="18"/>
  <c r="B315" i="18"/>
  <c r="C315" i="18"/>
  <c r="D315" i="18"/>
  <c r="E315" i="18"/>
  <c r="F315" i="18"/>
  <c r="G315" i="18"/>
  <c r="H315" i="18"/>
  <c r="I315" i="18"/>
  <c r="J315" i="18"/>
  <c r="K315" i="18"/>
  <c r="L315" i="18"/>
  <c r="M315" i="18"/>
  <c r="N315" i="18"/>
  <c r="A316" i="18"/>
  <c r="B316" i="18"/>
  <c r="C316" i="18"/>
  <c r="D316" i="18"/>
  <c r="E316" i="18"/>
  <c r="F316" i="18"/>
  <c r="G316" i="18"/>
  <c r="H316" i="18"/>
  <c r="I316" i="18"/>
  <c r="J316" i="18"/>
  <c r="K316" i="18"/>
  <c r="L316" i="18"/>
  <c r="M316" i="18"/>
  <c r="N316" i="18"/>
  <c r="A317" i="18"/>
  <c r="B317" i="18"/>
  <c r="C317" i="18"/>
  <c r="D317" i="18"/>
  <c r="E317" i="18"/>
  <c r="F317" i="18"/>
  <c r="G317" i="18"/>
  <c r="H317" i="18"/>
  <c r="I317" i="18"/>
  <c r="J317" i="18"/>
  <c r="K317" i="18"/>
  <c r="L317" i="18"/>
  <c r="M317" i="18"/>
  <c r="N317" i="18"/>
  <c r="A318" i="18"/>
  <c r="B318" i="18"/>
  <c r="C318" i="18"/>
  <c r="D318" i="18"/>
  <c r="E318" i="18"/>
  <c r="F318" i="18"/>
  <c r="G318" i="18"/>
  <c r="H318" i="18"/>
  <c r="I318" i="18"/>
  <c r="J318" i="18"/>
  <c r="K318" i="18"/>
  <c r="L318" i="18"/>
  <c r="M318" i="18"/>
  <c r="N318" i="18"/>
  <c r="A319" i="18"/>
  <c r="B319" i="18"/>
  <c r="C319" i="18"/>
  <c r="D319" i="18"/>
  <c r="E319" i="18"/>
  <c r="F319" i="18"/>
  <c r="G319" i="18"/>
  <c r="H319" i="18"/>
  <c r="I319" i="18"/>
  <c r="J319" i="18"/>
  <c r="K319" i="18"/>
  <c r="L319" i="18"/>
  <c r="M319" i="18"/>
  <c r="N319" i="18"/>
  <c r="A320" i="18"/>
  <c r="B320" i="18"/>
  <c r="C320" i="18"/>
  <c r="D320" i="18"/>
  <c r="E320" i="18"/>
  <c r="F320" i="18"/>
  <c r="G320" i="18"/>
  <c r="H320" i="18"/>
  <c r="I320" i="18"/>
  <c r="J320" i="18"/>
  <c r="K320" i="18"/>
  <c r="L320" i="18"/>
  <c r="M320" i="18"/>
  <c r="N320" i="18"/>
  <c r="A321" i="18"/>
  <c r="B321" i="18"/>
  <c r="C321" i="18"/>
  <c r="D321" i="18"/>
  <c r="E321" i="18"/>
  <c r="F321" i="18"/>
  <c r="G321" i="18"/>
  <c r="H321" i="18"/>
  <c r="I321" i="18"/>
  <c r="J321" i="18"/>
  <c r="K321" i="18"/>
  <c r="L321" i="18"/>
  <c r="M321" i="18"/>
  <c r="N321" i="18"/>
  <c r="A322" i="18"/>
  <c r="B322" i="18"/>
  <c r="C322" i="18"/>
  <c r="D322" i="18"/>
  <c r="E322" i="18"/>
  <c r="F322" i="18"/>
  <c r="G322" i="18"/>
  <c r="H322" i="18"/>
  <c r="I322" i="18"/>
  <c r="J322" i="18"/>
  <c r="K322" i="18"/>
  <c r="L322" i="18"/>
  <c r="M322" i="18"/>
  <c r="N322" i="18"/>
  <c r="A323" i="18"/>
  <c r="B323" i="18"/>
  <c r="C323" i="18"/>
  <c r="D323" i="18"/>
  <c r="E323" i="18"/>
  <c r="F323" i="18"/>
  <c r="G323" i="18"/>
  <c r="H323" i="18"/>
  <c r="I323" i="18"/>
  <c r="J323" i="18"/>
  <c r="K323" i="18"/>
  <c r="L323" i="18"/>
  <c r="M323" i="18"/>
  <c r="N323" i="18"/>
  <c r="A324" i="18"/>
  <c r="B324" i="18"/>
  <c r="C324" i="18"/>
  <c r="D324" i="18"/>
  <c r="E324" i="18"/>
  <c r="F324" i="18"/>
  <c r="G324" i="18"/>
  <c r="H324" i="18"/>
  <c r="I324" i="18"/>
  <c r="J324" i="18"/>
  <c r="K324" i="18"/>
  <c r="L324" i="18"/>
  <c r="M324" i="18"/>
  <c r="N324" i="18"/>
  <c r="A325" i="18"/>
  <c r="B325" i="18"/>
  <c r="C325" i="18"/>
  <c r="D325" i="18"/>
  <c r="E325" i="18"/>
  <c r="F325" i="18"/>
  <c r="G325" i="18"/>
  <c r="H325" i="18"/>
  <c r="I325" i="18"/>
  <c r="J325" i="18"/>
  <c r="K325" i="18"/>
  <c r="L325" i="18"/>
  <c r="M325" i="18"/>
  <c r="N325" i="18"/>
  <c r="A326" i="18"/>
  <c r="B326" i="18"/>
  <c r="C326" i="18"/>
  <c r="D326" i="18"/>
  <c r="E326" i="18"/>
  <c r="F326" i="18"/>
  <c r="G326" i="18"/>
  <c r="H326" i="18"/>
  <c r="I326" i="18"/>
  <c r="J326" i="18"/>
  <c r="K326" i="18"/>
  <c r="L326" i="18"/>
  <c r="M326" i="18"/>
  <c r="N326" i="18"/>
  <c r="A327" i="18"/>
  <c r="B327" i="18"/>
  <c r="C327" i="18"/>
  <c r="D327" i="18"/>
  <c r="E327" i="18"/>
  <c r="F327" i="18"/>
  <c r="G327" i="18"/>
  <c r="H327" i="18"/>
  <c r="I327" i="18"/>
  <c r="J327" i="18"/>
  <c r="K327" i="18"/>
  <c r="L327" i="18"/>
  <c r="M327" i="18"/>
  <c r="N327" i="18"/>
  <c r="A328" i="18"/>
  <c r="B328" i="18"/>
  <c r="C328" i="18"/>
  <c r="D328" i="18"/>
  <c r="E328" i="18"/>
  <c r="F328" i="18"/>
  <c r="G328" i="18"/>
  <c r="H328" i="18"/>
  <c r="I328" i="18"/>
  <c r="J328" i="18"/>
  <c r="K328" i="18"/>
  <c r="L328" i="18"/>
  <c r="M328" i="18"/>
  <c r="N328" i="18"/>
  <c r="A329" i="18"/>
  <c r="B329" i="18"/>
  <c r="C329" i="18"/>
  <c r="D329" i="18"/>
  <c r="E329" i="18"/>
  <c r="F329" i="18"/>
  <c r="G329" i="18"/>
  <c r="H329" i="18"/>
  <c r="I329" i="18"/>
  <c r="J329" i="18"/>
  <c r="K329" i="18"/>
  <c r="L329" i="18"/>
  <c r="M329" i="18"/>
  <c r="N329" i="18"/>
  <c r="A330" i="18"/>
  <c r="B330" i="18"/>
  <c r="C330" i="18"/>
  <c r="D330" i="18"/>
  <c r="E330" i="18"/>
  <c r="F330" i="18"/>
  <c r="G330" i="18"/>
  <c r="H330" i="18"/>
  <c r="I330" i="18"/>
  <c r="J330" i="18"/>
  <c r="K330" i="18"/>
  <c r="L330" i="18"/>
  <c r="M330" i="18"/>
  <c r="N330" i="18"/>
  <c r="A331" i="18"/>
  <c r="B331" i="18"/>
  <c r="C331" i="18"/>
  <c r="D331" i="18"/>
  <c r="E331" i="18"/>
  <c r="F331" i="18"/>
  <c r="G331" i="18"/>
  <c r="H331" i="18"/>
  <c r="I331" i="18"/>
  <c r="J331" i="18"/>
  <c r="K331" i="18"/>
  <c r="L331" i="18"/>
  <c r="M331" i="18"/>
  <c r="N331" i="18"/>
  <c r="A332" i="18"/>
  <c r="B332" i="18"/>
  <c r="C332" i="18"/>
  <c r="D332" i="18"/>
  <c r="E332" i="18"/>
  <c r="F332" i="18"/>
  <c r="G332" i="18"/>
  <c r="H332" i="18"/>
  <c r="I332" i="18"/>
  <c r="J332" i="18"/>
  <c r="K332" i="18"/>
  <c r="L332" i="18"/>
  <c r="M332" i="18"/>
  <c r="N332" i="18"/>
  <c r="A333" i="18"/>
  <c r="B333" i="18"/>
  <c r="C333" i="18"/>
  <c r="D333" i="18"/>
  <c r="E333" i="18"/>
  <c r="F333" i="18"/>
  <c r="G333" i="18"/>
  <c r="H333" i="18"/>
  <c r="I333" i="18"/>
  <c r="J333" i="18"/>
  <c r="K333" i="18"/>
  <c r="L333" i="18"/>
  <c r="M333" i="18"/>
  <c r="N333" i="18"/>
  <c r="A334" i="18"/>
  <c r="B334" i="18"/>
  <c r="C334" i="18"/>
  <c r="D334" i="18"/>
  <c r="E334" i="18"/>
  <c r="F334" i="18"/>
  <c r="G334" i="18"/>
  <c r="H334" i="18"/>
  <c r="I334" i="18"/>
  <c r="J334" i="18"/>
  <c r="K334" i="18"/>
  <c r="L334" i="18"/>
  <c r="M334" i="18"/>
  <c r="N334" i="18"/>
  <c r="A335" i="18"/>
  <c r="B335" i="18"/>
  <c r="C335" i="18"/>
  <c r="D335" i="18"/>
  <c r="E335" i="18"/>
  <c r="F335" i="18"/>
  <c r="G335" i="18"/>
  <c r="H335" i="18"/>
  <c r="I335" i="18"/>
  <c r="J335" i="18"/>
  <c r="K335" i="18"/>
  <c r="L335" i="18"/>
  <c r="M335" i="18"/>
  <c r="N335" i="18"/>
  <c r="A336" i="18"/>
  <c r="B336" i="18"/>
  <c r="C336" i="18"/>
  <c r="D336" i="18"/>
  <c r="E336" i="18"/>
  <c r="F336" i="18"/>
  <c r="G336" i="18"/>
  <c r="H336" i="18"/>
  <c r="I336" i="18"/>
  <c r="J336" i="18"/>
  <c r="K336" i="18"/>
  <c r="L336" i="18"/>
  <c r="M336" i="18"/>
  <c r="N336" i="18"/>
  <c r="A337" i="18"/>
  <c r="B337" i="18"/>
  <c r="C337" i="18"/>
  <c r="D337" i="18"/>
  <c r="E337" i="18"/>
  <c r="F337" i="18"/>
  <c r="G337" i="18"/>
  <c r="H337" i="18"/>
  <c r="I337" i="18"/>
  <c r="J337" i="18"/>
  <c r="K337" i="18"/>
  <c r="L337" i="18"/>
  <c r="M337" i="18"/>
  <c r="N337" i="18"/>
  <c r="A338" i="18"/>
  <c r="B338" i="18"/>
  <c r="C338" i="18"/>
  <c r="D338" i="18"/>
  <c r="E338" i="18"/>
  <c r="F338" i="18"/>
  <c r="G338" i="18"/>
  <c r="H338" i="18"/>
  <c r="I338" i="18"/>
  <c r="J338" i="18"/>
  <c r="K338" i="18"/>
  <c r="L338" i="18"/>
  <c r="M338" i="18"/>
  <c r="N338" i="18"/>
  <c r="A339" i="18"/>
  <c r="B339" i="18"/>
  <c r="C339" i="18"/>
  <c r="D339" i="18"/>
  <c r="E339" i="18"/>
  <c r="F339" i="18"/>
  <c r="G339" i="18"/>
  <c r="H339" i="18"/>
  <c r="I339" i="18"/>
  <c r="J339" i="18"/>
  <c r="K339" i="18"/>
  <c r="L339" i="18"/>
  <c r="M339" i="18"/>
  <c r="N339" i="18"/>
  <c r="A340" i="18"/>
  <c r="B340" i="18"/>
  <c r="C340" i="18"/>
  <c r="D340" i="18"/>
  <c r="E340" i="18"/>
  <c r="F340" i="18"/>
  <c r="G340" i="18"/>
  <c r="H340" i="18"/>
  <c r="I340" i="18"/>
  <c r="J340" i="18"/>
  <c r="K340" i="18"/>
  <c r="L340" i="18"/>
  <c r="M340" i="18"/>
  <c r="N340" i="18"/>
  <c r="A341" i="18"/>
  <c r="B341" i="18"/>
  <c r="C341" i="18"/>
  <c r="D341" i="18"/>
  <c r="E341" i="18"/>
  <c r="F341" i="18"/>
  <c r="G341" i="18"/>
  <c r="H341" i="18"/>
  <c r="I341" i="18"/>
  <c r="J341" i="18"/>
  <c r="K341" i="18"/>
  <c r="L341" i="18"/>
  <c r="M341" i="18"/>
  <c r="N341" i="18"/>
  <c r="A342" i="18"/>
  <c r="B342" i="18"/>
  <c r="C342" i="18"/>
  <c r="D342" i="18"/>
  <c r="E342" i="18"/>
  <c r="F342" i="18"/>
  <c r="G342" i="18"/>
  <c r="H342" i="18"/>
  <c r="I342" i="18"/>
  <c r="J342" i="18"/>
  <c r="K342" i="18"/>
  <c r="L342" i="18"/>
  <c r="M342" i="18"/>
  <c r="N342" i="18"/>
  <c r="A343" i="18"/>
  <c r="B343" i="18"/>
  <c r="C343" i="18"/>
  <c r="D343" i="18"/>
  <c r="E343" i="18"/>
  <c r="F343" i="18"/>
  <c r="G343" i="18"/>
  <c r="H343" i="18"/>
  <c r="I343" i="18"/>
  <c r="J343" i="18"/>
  <c r="K343" i="18"/>
  <c r="L343" i="18"/>
  <c r="M343" i="18"/>
  <c r="N343" i="18"/>
  <c r="A344" i="18"/>
  <c r="B344" i="18"/>
  <c r="C344" i="18"/>
  <c r="D344" i="18"/>
  <c r="E344" i="18"/>
  <c r="F344" i="18"/>
  <c r="G344" i="18"/>
  <c r="H344" i="18"/>
  <c r="I344" i="18"/>
  <c r="J344" i="18"/>
  <c r="K344" i="18"/>
  <c r="L344" i="18"/>
  <c r="M344" i="18"/>
  <c r="N344" i="18"/>
  <c r="A345" i="18"/>
  <c r="B345" i="18"/>
  <c r="C345" i="18"/>
  <c r="D345" i="18"/>
  <c r="E345" i="18"/>
  <c r="F345" i="18"/>
  <c r="G345" i="18"/>
  <c r="H345" i="18"/>
  <c r="I345" i="18"/>
  <c r="J345" i="18"/>
  <c r="K345" i="18"/>
  <c r="L345" i="18"/>
  <c r="M345" i="18"/>
  <c r="N345" i="18"/>
  <c r="A346" i="18"/>
  <c r="B346" i="18"/>
  <c r="C346" i="18"/>
  <c r="D346" i="18"/>
  <c r="E346" i="18"/>
  <c r="F346" i="18"/>
  <c r="G346" i="18"/>
  <c r="H346" i="18"/>
  <c r="I346" i="18"/>
  <c r="J346" i="18"/>
  <c r="K346" i="18"/>
  <c r="L346" i="18"/>
  <c r="M346" i="18"/>
  <c r="N346" i="18"/>
  <c r="A347" i="18"/>
  <c r="B347" i="18"/>
  <c r="C347" i="18"/>
  <c r="D347" i="18"/>
  <c r="E347" i="18"/>
  <c r="F347" i="18"/>
  <c r="G347" i="18"/>
  <c r="H347" i="18"/>
  <c r="I347" i="18"/>
  <c r="J347" i="18"/>
  <c r="K347" i="18"/>
  <c r="L347" i="18"/>
  <c r="M347" i="18"/>
  <c r="N347" i="18"/>
  <c r="A348" i="18"/>
  <c r="B348" i="18"/>
  <c r="C348" i="18"/>
  <c r="D348" i="18"/>
  <c r="E348" i="18"/>
  <c r="F348" i="18"/>
  <c r="G348" i="18"/>
  <c r="H348" i="18"/>
  <c r="I348" i="18"/>
  <c r="J348" i="18"/>
  <c r="K348" i="18"/>
  <c r="L348" i="18"/>
  <c r="M348" i="18"/>
  <c r="N348" i="18"/>
  <c r="A349" i="18"/>
  <c r="B349" i="18"/>
  <c r="C349" i="18"/>
  <c r="D349" i="18"/>
  <c r="E349" i="18"/>
  <c r="F349" i="18"/>
  <c r="G349" i="18"/>
  <c r="H349" i="18"/>
  <c r="I349" i="18"/>
  <c r="J349" i="18"/>
  <c r="K349" i="18"/>
  <c r="L349" i="18"/>
  <c r="M349" i="18"/>
  <c r="N349" i="18"/>
  <c r="A350" i="18"/>
  <c r="B350" i="18"/>
  <c r="C350" i="18"/>
  <c r="D350" i="18"/>
  <c r="E350" i="18"/>
  <c r="F350" i="18"/>
  <c r="G350" i="18"/>
  <c r="H350" i="18"/>
  <c r="I350" i="18"/>
  <c r="J350" i="18"/>
  <c r="K350" i="18"/>
  <c r="L350" i="18"/>
  <c r="M350" i="18"/>
  <c r="N350" i="18"/>
  <c r="A351" i="18"/>
  <c r="B351" i="18"/>
  <c r="C351" i="18"/>
  <c r="D351" i="18"/>
  <c r="E351" i="18"/>
  <c r="F351" i="18"/>
  <c r="G351" i="18"/>
  <c r="H351" i="18"/>
  <c r="I351" i="18"/>
  <c r="J351" i="18"/>
  <c r="K351" i="18"/>
  <c r="L351" i="18"/>
  <c r="M351" i="18"/>
  <c r="N351" i="18"/>
  <c r="A352" i="18"/>
  <c r="B352" i="18"/>
  <c r="C352" i="18"/>
  <c r="D352" i="18"/>
  <c r="E352" i="18"/>
  <c r="F352" i="18"/>
  <c r="G352" i="18"/>
  <c r="H352" i="18"/>
  <c r="I352" i="18"/>
  <c r="J352" i="18"/>
  <c r="K352" i="18"/>
  <c r="L352" i="18"/>
  <c r="M352" i="18"/>
  <c r="N352" i="18"/>
  <c r="A353" i="18"/>
  <c r="B353" i="18"/>
  <c r="C353" i="18"/>
  <c r="D353" i="18"/>
  <c r="E353" i="18"/>
  <c r="F353" i="18"/>
  <c r="G353" i="18"/>
  <c r="H353" i="18"/>
  <c r="I353" i="18"/>
  <c r="J353" i="18"/>
  <c r="K353" i="18"/>
  <c r="L353" i="18"/>
  <c r="M353" i="18"/>
  <c r="N353" i="18"/>
  <c r="A354" i="18"/>
  <c r="B354" i="18"/>
  <c r="C354" i="18"/>
  <c r="D354" i="18"/>
  <c r="E354" i="18"/>
  <c r="F354" i="18"/>
  <c r="G354" i="18"/>
  <c r="H354" i="18"/>
  <c r="I354" i="18"/>
  <c r="J354" i="18"/>
  <c r="K354" i="18"/>
  <c r="L354" i="18"/>
  <c r="M354" i="18"/>
  <c r="N354" i="18"/>
  <c r="A355" i="18"/>
  <c r="B355" i="18"/>
  <c r="C355" i="18"/>
  <c r="D355" i="18"/>
  <c r="E355" i="18"/>
  <c r="F355" i="18"/>
  <c r="G355" i="18"/>
  <c r="H355" i="18"/>
  <c r="I355" i="18"/>
  <c r="J355" i="18"/>
  <c r="K355" i="18"/>
  <c r="L355" i="18"/>
  <c r="M355" i="18"/>
  <c r="N355" i="18"/>
  <c r="A356" i="18"/>
  <c r="B356" i="18"/>
  <c r="C356" i="18"/>
  <c r="D356" i="18"/>
  <c r="E356" i="18"/>
  <c r="F356" i="18"/>
  <c r="G356" i="18"/>
  <c r="H356" i="18"/>
  <c r="I356" i="18"/>
  <c r="J356" i="18"/>
  <c r="K356" i="18"/>
  <c r="L356" i="18"/>
  <c r="M356" i="18"/>
  <c r="N356" i="18"/>
  <c r="A357" i="18"/>
  <c r="B357" i="18"/>
  <c r="C357" i="18"/>
  <c r="D357" i="18"/>
  <c r="E357" i="18"/>
  <c r="F357" i="18"/>
  <c r="G357" i="18"/>
  <c r="H357" i="18"/>
  <c r="I357" i="18"/>
  <c r="J357" i="18"/>
  <c r="K357" i="18"/>
  <c r="L357" i="18"/>
  <c r="M357" i="18"/>
  <c r="N357" i="18"/>
  <c r="A358" i="18"/>
  <c r="B358" i="18"/>
  <c r="C358" i="18"/>
  <c r="D358" i="18"/>
  <c r="E358" i="18"/>
  <c r="F358" i="18"/>
  <c r="G358" i="18"/>
  <c r="H358" i="18"/>
  <c r="I358" i="18"/>
  <c r="J358" i="18"/>
  <c r="K358" i="18"/>
  <c r="L358" i="18"/>
  <c r="M358" i="18"/>
  <c r="N358" i="18"/>
  <c r="A359" i="18"/>
  <c r="B359" i="18"/>
  <c r="C359" i="18"/>
  <c r="D359" i="18"/>
  <c r="E359" i="18"/>
  <c r="F359" i="18"/>
  <c r="G359" i="18"/>
  <c r="H359" i="18"/>
  <c r="I359" i="18"/>
  <c r="J359" i="18"/>
  <c r="K359" i="18"/>
  <c r="L359" i="18"/>
  <c r="M359" i="18"/>
  <c r="N359" i="18"/>
  <c r="A360" i="18"/>
  <c r="B360" i="18"/>
  <c r="C360" i="18"/>
  <c r="D360" i="18"/>
  <c r="E360" i="18"/>
  <c r="F360" i="18"/>
  <c r="G360" i="18"/>
  <c r="H360" i="18"/>
  <c r="I360" i="18"/>
  <c r="J360" i="18"/>
  <c r="K360" i="18"/>
  <c r="L360" i="18"/>
  <c r="M360" i="18"/>
  <c r="N360" i="18"/>
  <c r="A361" i="18"/>
  <c r="B361" i="18"/>
  <c r="C361" i="18"/>
  <c r="D361" i="18"/>
  <c r="E361" i="18"/>
  <c r="F361" i="18"/>
  <c r="G361" i="18"/>
  <c r="H361" i="18"/>
  <c r="I361" i="18"/>
  <c r="J361" i="18"/>
  <c r="K361" i="18"/>
  <c r="L361" i="18"/>
  <c r="M361" i="18"/>
  <c r="N361" i="18"/>
  <c r="A362" i="18"/>
  <c r="B362" i="18"/>
  <c r="C362" i="18"/>
  <c r="D362" i="18"/>
  <c r="E362" i="18"/>
  <c r="F362" i="18"/>
  <c r="G362" i="18"/>
  <c r="H362" i="18"/>
  <c r="I362" i="18"/>
  <c r="J362" i="18"/>
  <c r="K362" i="18"/>
  <c r="L362" i="18"/>
  <c r="M362" i="18"/>
  <c r="N362" i="18"/>
  <c r="A363" i="18"/>
  <c r="B363" i="18"/>
  <c r="C363" i="18"/>
  <c r="D363" i="18"/>
  <c r="E363" i="18"/>
  <c r="F363" i="18"/>
  <c r="G363" i="18"/>
  <c r="H363" i="18"/>
  <c r="I363" i="18"/>
  <c r="J363" i="18"/>
  <c r="K363" i="18"/>
  <c r="L363" i="18"/>
  <c r="M363" i="18"/>
  <c r="N363" i="18"/>
  <c r="A364" i="18"/>
  <c r="B364" i="18"/>
  <c r="C364" i="18"/>
  <c r="D364" i="18"/>
  <c r="E364" i="18"/>
  <c r="F364" i="18"/>
  <c r="G364" i="18"/>
  <c r="H364" i="18"/>
  <c r="I364" i="18"/>
  <c r="J364" i="18"/>
  <c r="K364" i="18"/>
  <c r="L364" i="18"/>
  <c r="M364" i="18"/>
  <c r="N364" i="18"/>
  <c r="A365" i="18"/>
  <c r="B365" i="18"/>
  <c r="C365" i="18"/>
  <c r="D365" i="18"/>
  <c r="E365" i="18"/>
  <c r="F365" i="18"/>
  <c r="G365" i="18"/>
  <c r="H365" i="18"/>
  <c r="I365" i="18"/>
  <c r="J365" i="18"/>
  <c r="K365" i="18"/>
  <c r="L365" i="18"/>
  <c r="M365" i="18"/>
  <c r="N365" i="18"/>
  <c r="A366" i="18"/>
  <c r="B366" i="18"/>
  <c r="C366" i="18"/>
  <c r="D366" i="18"/>
  <c r="E366" i="18"/>
  <c r="F366" i="18"/>
  <c r="G366" i="18"/>
  <c r="H366" i="18"/>
  <c r="I366" i="18"/>
  <c r="J366" i="18"/>
  <c r="K366" i="18"/>
  <c r="L366" i="18"/>
  <c r="M366" i="18"/>
  <c r="N366" i="18"/>
  <c r="A367" i="18"/>
  <c r="B367" i="18"/>
  <c r="C367" i="18"/>
  <c r="D367" i="18"/>
  <c r="E367" i="18"/>
  <c r="F367" i="18"/>
  <c r="G367" i="18"/>
  <c r="H367" i="18"/>
  <c r="I367" i="18"/>
  <c r="J367" i="18"/>
  <c r="K367" i="18"/>
  <c r="L367" i="18"/>
  <c r="M367" i="18"/>
  <c r="N367" i="18"/>
  <c r="A368" i="18"/>
  <c r="B368" i="18"/>
  <c r="C368" i="18"/>
  <c r="D368" i="18"/>
  <c r="E368" i="18"/>
  <c r="F368" i="18"/>
  <c r="G368" i="18"/>
  <c r="H368" i="18"/>
  <c r="I368" i="18"/>
  <c r="J368" i="18"/>
  <c r="K368" i="18"/>
  <c r="L368" i="18"/>
  <c r="M368" i="18"/>
  <c r="N368" i="18"/>
  <c r="A369" i="18"/>
  <c r="B369" i="18"/>
  <c r="C369" i="18"/>
  <c r="D369" i="18"/>
  <c r="E369" i="18"/>
  <c r="F369" i="18"/>
  <c r="G369" i="18"/>
  <c r="H369" i="18"/>
  <c r="I369" i="18"/>
  <c r="J369" i="18"/>
  <c r="K369" i="18"/>
  <c r="L369" i="18"/>
  <c r="M369" i="18"/>
  <c r="N369" i="18"/>
  <c r="A370" i="18"/>
  <c r="B370" i="18"/>
  <c r="C370" i="18"/>
  <c r="D370" i="18"/>
  <c r="E370" i="18"/>
  <c r="F370" i="18"/>
  <c r="G370" i="18"/>
  <c r="H370" i="18"/>
  <c r="I370" i="18"/>
  <c r="J370" i="18"/>
  <c r="K370" i="18"/>
  <c r="L370" i="18"/>
  <c r="M370" i="18"/>
  <c r="N370" i="18"/>
  <c r="A371" i="18"/>
  <c r="B371" i="18"/>
  <c r="C371" i="18"/>
  <c r="D371" i="18"/>
  <c r="E371" i="18"/>
  <c r="F371" i="18"/>
  <c r="G371" i="18"/>
  <c r="H371" i="18"/>
  <c r="I371" i="18"/>
  <c r="J371" i="18"/>
  <c r="K371" i="18"/>
  <c r="L371" i="18"/>
  <c r="M371" i="18"/>
  <c r="N371" i="18"/>
  <c r="A372" i="18"/>
  <c r="B372" i="18"/>
  <c r="C372" i="18"/>
  <c r="D372" i="18"/>
  <c r="E372" i="18"/>
  <c r="F372" i="18"/>
  <c r="G372" i="18"/>
  <c r="H372" i="18"/>
  <c r="I372" i="18"/>
  <c r="J372" i="18"/>
  <c r="K372" i="18"/>
  <c r="L372" i="18"/>
  <c r="M372" i="18"/>
  <c r="N372" i="18"/>
  <c r="A373" i="18"/>
  <c r="B373" i="18"/>
  <c r="C373" i="18"/>
  <c r="D373" i="18"/>
  <c r="E373" i="18"/>
  <c r="F373" i="18"/>
  <c r="G373" i="18"/>
  <c r="H373" i="18"/>
  <c r="I373" i="18"/>
  <c r="J373" i="18"/>
  <c r="K373" i="18"/>
  <c r="L373" i="18"/>
  <c r="M373" i="18"/>
  <c r="N373" i="18"/>
  <c r="A374" i="18"/>
  <c r="B374" i="18"/>
  <c r="C374" i="18"/>
  <c r="D374" i="18"/>
  <c r="E374" i="18"/>
  <c r="F374" i="18"/>
  <c r="G374" i="18"/>
  <c r="H374" i="18"/>
  <c r="I374" i="18"/>
  <c r="J374" i="18"/>
  <c r="K374" i="18"/>
  <c r="L374" i="18"/>
  <c r="M374" i="18"/>
  <c r="N374" i="18"/>
  <c r="A375" i="18"/>
  <c r="B375" i="18"/>
  <c r="C375" i="18"/>
  <c r="D375" i="18"/>
  <c r="E375" i="18"/>
  <c r="F375" i="18"/>
  <c r="G375" i="18"/>
  <c r="H375" i="18"/>
  <c r="I375" i="18"/>
  <c r="J375" i="18"/>
  <c r="K375" i="18"/>
  <c r="L375" i="18"/>
  <c r="M375" i="18"/>
  <c r="N375" i="18"/>
  <c r="A376" i="18"/>
  <c r="B376" i="18"/>
  <c r="C376" i="18"/>
  <c r="D376" i="18"/>
  <c r="E376" i="18"/>
  <c r="F376" i="18"/>
  <c r="G376" i="18"/>
  <c r="H376" i="18"/>
  <c r="I376" i="18"/>
  <c r="J376" i="18"/>
  <c r="K376" i="18"/>
  <c r="L376" i="18"/>
  <c r="M376" i="18"/>
  <c r="N376" i="18"/>
  <c r="A377" i="18"/>
  <c r="B377" i="18"/>
  <c r="C377" i="18"/>
  <c r="D377" i="18"/>
  <c r="E377" i="18"/>
  <c r="F377" i="18"/>
  <c r="G377" i="18"/>
  <c r="H377" i="18"/>
  <c r="I377" i="18"/>
  <c r="J377" i="18"/>
  <c r="K377" i="18"/>
  <c r="L377" i="18"/>
  <c r="M377" i="18"/>
  <c r="N377" i="18"/>
  <c r="A378" i="18"/>
  <c r="B378" i="18"/>
  <c r="C378" i="18"/>
  <c r="D378" i="18"/>
  <c r="E378" i="18"/>
  <c r="F378" i="18"/>
  <c r="G378" i="18"/>
  <c r="H378" i="18"/>
  <c r="I378" i="18"/>
  <c r="J378" i="18"/>
  <c r="K378" i="18"/>
  <c r="L378" i="18"/>
  <c r="M378" i="18"/>
  <c r="N378" i="18"/>
  <c r="A379" i="18"/>
  <c r="B379" i="18"/>
  <c r="C379" i="18"/>
  <c r="D379" i="18"/>
  <c r="E379" i="18"/>
  <c r="F379" i="18"/>
  <c r="G379" i="18"/>
  <c r="H379" i="18"/>
  <c r="I379" i="18"/>
  <c r="J379" i="18"/>
  <c r="K379" i="18"/>
  <c r="L379" i="18"/>
  <c r="M379" i="18"/>
  <c r="N379" i="18"/>
  <c r="A380" i="18"/>
  <c r="B380" i="18"/>
  <c r="C380" i="18"/>
  <c r="D380" i="18"/>
  <c r="E380" i="18"/>
  <c r="F380" i="18"/>
  <c r="G380" i="18"/>
  <c r="H380" i="18"/>
  <c r="I380" i="18"/>
  <c r="J380" i="18"/>
  <c r="K380" i="18"/>
  <c r="L380" i="18"/>
  <c r="M380" i="18"/>
  <c r="N380" i="18"/>
  <c r="A381" i="18"/>
  <c r="B381" i="18"/>
  <c r="C381" i="18"/>
  <c r="D381" i="18"/>
  <c r="E381" i="18"/>
  <c r="F381" i="18"/>
  <c r="G381" i="18"/>
  <c r="H381" i="18"/>
  <c r="I381" i="18"/>
  <c r="J381" i="18"/>
  <c r="K381" i="18"/>
  <c r="L381" i="18"/>
  <c r="M381" i="18"/>
  <c r="N381" i="18"/>
  <c r="A382" i="18"/>
  <c r="B382" i="18"/>
  <c r="C382" i="18"/>
  <c r="D382" i="18"/>
  <c r="E382" i="18"/>
  <c r="F382" i="18"/>
  <c r="G382" i="18"/>
  <c r="H382" i="18"/>
  <c r="I382" i="18"/>
  <c r="J382" i="18"/>
  <c r="K382" i="18"/>
  <c r="L382" i="18"/>
  <c r="M382" i="18"/>
  <c r="N382" i="18"/>
  <c r="A383" i="18"/>
  <c r="B383" i="18"/>
  <c r="C383" i="18"/>
  <c r="D383" i="18"/>
  <c r="E383" i="18"/>
  <c r="F383" i="18"/>
  <c r="G383" i="18"/>
  <c r="H383" i="18"/>
  <c r="I383" i="18"/>
  <c r="J383" i="18"/>
  <c r="K383" i="18"/>
  <c r="L383" i="18"/>
  <c r="M383" i="18"/>
  <c r="N383" i="18"/>
  <c r="A384" i="18"/>
  <c r="B384" i="18"/>
  <c r="C384" i="18"/>
  <c r="D384" i="18"/>
  <c r="E384" i="18"/>
  <c r="F384" i="18"/>
  <c r="G384" i="18"/>
  <c r="H384" i="18"/>
  <c r="I384" i="18"/>
  <c r="J384" i="18"/>
  <c r="K384" i="18"/>
  <c r="L384" i="18"/>
  <c r="M384" i="18"/>
  <c r="N384" i="18"/>
  <c r="A385" i="18"/>
  <c r="B385" i="18"/>
  <c r="C385" i="18"/>
  <c r="D385" i="18"/>
  <c r="E385" i="18"/>
  <c r="F385" i="18"/>
  <c r="G385" i="18"/>
  <c r="H385" i="18"/>
  <c r="I385" i="18"/>
  <c r="J385" i="18"/>
  <c r="K385" i="18"/>
  <c r="L385" i="18"/>
  <c r="M385" i="18"/>
  <c r="N385" i="18"/>
  <c r="A386" i="18"/>
  <c r="B386" i="18"/>
  <c r="C386" i="18"/>
  <c r="D386" i="18"/>
  <c r="E386" i="18"/>
  <c r="F386" i="18"/>
  <c r="G386" i="18"/>
  <c r="H386" i="18"/>
  <c r="I386" i="18"/>
  <c r="J386" i="18"/>
  <c r="K386" i="18"/>
  <c r="L386" i="18"/>
  <c r="M386" i="18"/>
  <c r="N386" i="18"/>
  <c r="A387" i="18"/>
  <c r="B387" i="18"/>
  <c r="C387" i="18"/>
  <c r="D387" i="18"/>
  <c r="E387" i="18"/>
  <c r="F387" i="18"/>
  <c r="G387" i="18"/>
  <c r="H387" i="18"/>
  <c r="I387" i="18"/>
  <c r="J387" i="18"/>
  <c r="K387" i="18"/>
  <c r="L387" i="18"/>
  <c r="M387" i="18"/>
  <c r="N387" i="18"/>
  <c r="A388" i="18"/>
  <c r="B388" i="18"/>
  <c r="C388" i="18"/>
  <c r="D388" i="18"/>
  <c r="E388" i="18"/>
  <c r="F388" i="18"/>
  <c r="G388" i="18"/>
  <c r="H388" i="18"/>
  <c r="I388" i="18"/>
  <c r="J388" i="18"/>
  <c r="K388" i="18"/>
  <c r="L388" i="18"/>
  <c r="M388" i="18"/>
  <c r="N388" i="18"/>
  <c r="A389" i="18"/>
  <c r="B389" i="18"/>
  <c r="C389" i="18"/>
  <c r="D389" i="18"/>
  <c r="E389" i="18"/>
  <c r="F389" i="18"/>
  <c r="G389" i="18"/>
  <c r="H389" i="18"/>
  <c r="I389" i="18"/>
  <c r="J389" i="18"/>
  <c r="K389" i="18"/>
  <c r="L389" i="18"/>
  <c r="M389" i="18"/>
  <c r="N389" i="18"/>
  <c r="A390" i="18"/>
  <c r="B390" i="18"/>
  <c r="C390" i="18"/>
  <c r="D390" i="18"/>
  <c r="E390" i="18"/>
  <c r="F390" i="18"/>
  <c r="G390" i="18"/>
  <c r="H390" i="18"/>
  <c r="I390" i="18"/>
  <c r="J390" i="18"/>
  <c r="K390" i="18"/>
  <c r="L390" i="18"/>
  <c r="M390" i="18"/>
  <c r="N390" i="18"/>
  <c r="A391" i="18"/>
  <c r="B391" i="18"/>
  <c r="C391" i="18"/>
  <c r="D391" i="18"/>
  <c r="E391" i="18"/>
  <c r="F391" i="18"/>
  <c r="G391" i="18"/>
  <c r="H391" i="18"/>
  <c r="I391" i="18"/>
  <c r="J391" i="18"/>
  <c r="K391" i="18"/>
  <c r="L391" i="18"/>
  <c r="M391" i="18"/>
  <c r="N391" i="18"/>
  <c r="A392" i="18"/>
  <c r="B392" i="18"/>
  <c r="C392" i="18"/>
  <c r="D392" i="18"/>
  <c r="E392" i="18"/>
  <c r="F392" i="18"/>
  <c r="G392" i="18"/>
  <c r="H392" i="18"/>
  <c r="I392" i="18"/>
  <c r="J392" i="18"/>
  <c r="K392" i="18"/>
  <c r="L392" i="18"/>
  <c r="M392" i="18"/>
  <c r="N392" i="18"/>
  <c r="A393" i="18"/>
  <c r="B393" i="18"/>
  <c r="C393" i="18"/>
  <c r="D393" i="18"/>
  <c r="E393" i="18"/>
  <c r="F393" i="18"/>
  <c r="G393" i="18"/>
  <c r="H393" i="18"/>
  <c r="I393" i="18"/>
  <c r="J393" i="18"/>
  <c r="K393" i="18"/>
  <c r="L393" i="18"/>
  <c r="M393" i="18"/>
  <c r="N393" i="18"/>
  <c r="A394" i="18"/>
  <c r="B394" i="18"/>
  <c r="C394" i="18"/>
  <c r="D394" i="18"/>
  <c r="E394" i="18"/>
  <c r="F394" i="18"/>
  <c r="G394" i="18"/>
  <c r="H394" i="18"/>
  <c r="I394" i="18"/>
  <c r="J394" i="18"/>
  <c r="K394" i="18"/>
  <c r="L394" i="18"/>
  <c r="M394" i="18"/>
  <c r="N394" i="18"/>
  <c r="A395" i="18"/>
  <c r="B395" i="18"/>
  <c r="C395" i="18"/>
  <c r="D395" i="18"/>
  <c r="E395" i="18"/>
  <c r="F395" i="18"/>
  <c r="G395" i="18"/>
  <c r="H395" i="18"/>
  <c r="I395" i="18"/>
  <c r="J395" i="18"/>
  <c r="K395" i="18"/>
  <c r="L395" i="18"/>
  <c r="M395" i="18"/>
  <c r="N395" i="18"/>
  <c r="A396" i="18"/>
  <c r="B396" i="18"/>
  <c r="C396" i="18"/>
  <c r="D396" i="18"/>
  <c r="E396" i="18"/>
  <c r="F396" i="18"/>
  <c r="G396" i="18"/>
  <c r="H396" i="18"/>
  <c r="I396" i="18"/>
  <c r="J396" i="18"/>
  <c r="K396" i="18"/>
  <c r="L396" i="18"/>
  <c r="M396" i="18"/>
  <c r="N396" i="18"/>
  <c r="A397" i="18"/>
  <c r="B397" i="18"/>
  <c r="C397" i="18"/>
  <c r="D397" i="18"/>
  <c r="E397" i="18"/>
  <c r="F397" i="18"/>
  <c r="G397" i="18"/>
  <c r="H397" i="18"/>
  <c r="I397" i="18"/>
  <c r="J397" i="18"/>
  <c r="K397" i="18"/>
  <c r="L397" i="18"/>
  <c r="M397" i="18"/>
  <c r="N397" i="18"/>
  <c r="A398" i="18"/>
  <c r="B398" i="18"/>
  <c r="C398" i="18"/>
  <c r="D398" i="18"/>
  <c r="E398" i="18"/>
  <c r="F398" i="18"/>
  <c r="G398" i="18"/>
  <c r="H398" i="18"/>
  <c r="I398" i="18"/>
  <c r="J398" i="18"/>
  <c r="K398" i="18"/>
  <c r="L398" i="18"/>
  <c r="M398" i="18"/>
  <c r="N398" i="18"/>
  <c r="A399" i="18"/>
  <c r="B399" i="18"/>
  <c r="C399" i="18"/>
  <c r="D399" i="18"/>
  <c r="E399" i="18"/>
  <c r="F399" i="18"/>
  <c r="G399" i="18"/>
  <c r="H399" i="18"/>
  <c r="I399" i="18"/>
  <c r="J399" i="18"/>
  <c r="K399" i="18"/>
  <c r="L399" i="18"/>
  <c r="M399" i="18"/>
  <c r="N399" i="18"/>
  <c r="A400" i="18"/>
  <c r="B400" i="18"/>
  <c r="C400" i="18"/>
  <c r="D400" i="18"/>
  <c r="E400" i="18"/>
  <c r="F400" i="18"/>
  <c r="G400" i="18"/>
  <c r="H400" i="18"/>
  <c r="I400" i="18"/>
  <c r="J400" i="18"/>
  <c r="K400" i="18"/>
  <c r="L400" i="18"/>
  <c r="M400" i="18"/>
  <c r="N400" i="18"/>
  <c r="A401" i="18"/>
  <c r="B401" i="18"/>
  <c r="C401" i="18"/>
  <c r="D401" i="18"/>
  <c r="E401" i="18"/>
  <c r="F401" i="18"/>
  <c r="G401" i="18"/>
  <c r="H401" i="18"/>
  <c r="I401" i="18"/>
  <c r="J401" i="18"/>
  <c r="K401" i="18"/>
  <c r="L401" i="18"/>
  <c r="M401" i="18"/>
  <c r="N401" i="18"/>
  <c r="A402" i="18"/>
  <c r="B402" i="18"/>
  <c r="C402" i="18"/>
  <c r="D402" i="18"/>
  <c r="E402" i="18"/>
  <c r="F402" i="18"/>
  <c r="G402" i="18"/>
  <c r="H402" i="18"/>
  <c r="I402" i="18"/>
  <c r="J402" i="18"/>
  <c r="K402" i="18"/>
  <c r="L402" i="18"/>
  <c r="M402" i="18"/>
  <c r="N402" i="18"/>
  <c r="A403" i="18"/>
  <c r="B403" i="18"/>
  <c r="C403" i="18"/>
  <c r="D403" i="18"/>
  <c r="E403" i="18"/>
  <c r="F403" i="18"/>
  <c r="G403" i="18"/>
  <c r="H403" i="18"/>
  <c r="I403" i="18"/>
  <c r="J403" i="18"/>
  <c r="K403" i="18"/>
  <c r="L403" i="18"/>
  <c r="M403" i="18"/>
  <c r="N403" i="18"/>
  <c r="A404" i="18"/>
  <c r="B404" i="18"/>
  <c r="C404" i="18"/>
  <c r="D404" i="18"/>
  <c r="E404" i="18"/>
  <c r="F404" i="18"/>
  <c r="G404" i="18"/>
  <c r="H404" i="18"/>
  <c r="I404" i="18"/>
  <c r="J404" i="18"/>
  <c r="K404" i="18"/>
  <c r="L404" i="18"/>
  <c r="M404" i="18"/>
  <c r="N404" i="18"/>
  <c r="A405" i="18"/>
  <c r="B405" i="18"/>
  <c r="C405" i="18"/>
  <c r="D405" i="18"/>
  <c r="E405" i="18"/>
  <c r="F405" i="18"/>
  <c r="G405" i="18"/>
  <c r="H405" i="18"/>
  <c r="I405" i="18"/>
  <c r="J405" i="18"/>
  <c r="K405" i="18"/>
  <c r="L405" i="18"/>
  <c r="M405" i="18"/>
  <c r="N405" i="18"/>
  <c r="A406" i="18"/>
  <c r="B406" i="18"/>
  <c r="C406" i="18"/>
  <c r="D406" i="18"/>
  <c r="E406" i="18"/>
  <c r="F406" i="18"/>
  <c r="G406" i="18"/>
  <c r="H406" i="18"/>
  <c r="I406" i="18"/>
  <c r="J406" i="18"/>
  <c r="K406" i="18"/>
  <c r="L406" i="18"/>
  <c r="M406" i="18"/>
  <c r="N406" i="18"/>
  <c r="A407" i="18"/>
  <c r="B407" i="18"/>
  <c r="C407" i="18"/>
  <c r="D407" i="18"/>
  <c r="E407" i="18"/>
  <c r="F407" i="18"/>
  <c r="G407" i="18"/>
  <c r="H407" i="18"/>
  <c r="I407" i="18"/>
  <c r="J407" i="18"/>
  <c r="K407" i="18"/>
  <c r="L407" i="18"/>
  <c r="M407" i="18"/>
  <c r="N407" i="18"/>
  <c r="A408" i="18"/>
  <c r="B408" i="18"/>
  <c r="C408" i="18"/>
  <c r="D408" i="18"/>
  <c r="E408" i="18"/>
  <c r="F408" i="18"/>
  <c r="G408" i="18"/>
  <c r="H408" i="18"/>
  <c r="I408" i="18"/>
  <c r="J408" i="18"/>
  <c r="K408" i="18"/>
  <c r="L408" i="18"/>
  <c r="M408" i="18"/>
  <c r="N408" i="18"/>
  <c r="A409" i="18"/>
  <c r="B409" i="18"/>
  <c r="C409" i="18"/>
  <c r="D409" i="18"/>
  <c r="E409" i="18"/>
  <c r="F409" i="18"/>
  <c r="G409" i="18"/>
  <c r="H409" i="18"/>
  <c r="I409" i="18"/>
  <c r="J409" i="18"/>
  <c r="K409" i="18"/>
  <c r="L409" i="18"/>
  <c r="M409" i="18"/>
  <c r="N409" i="18"/>
  <c r="A410" i="18"/>
  <c r="B410" i="18"/>
  <c r="C410" i="18"/>
  <c r="D410" i="18"/>
  <c r="E410" i="18"/>
  <c r="F410" i="18"/>
  <c r="G410" i="18"/>
  <c r="H410" i="18"/>
  <c r="I410" i="18"/>
  <c r="J410" i="18"/>
  <c r="K410" i="18"/>
  <c r="L410" i="18"/>
  <c r="M410" i="18"/>
  <c r="N410" i="18"/>
  <c r="A411" i="18"/>
  <c r="B411" i="18"/>
  <c r="C411" i="18"/>
  <c r="D411" i="18"/>
  <c r="E411" i="18"/>
  <c r="F411" i="18"/>
  <c r="G411" i="18"/>
  <c r="H411" i="18"/>
  <c r="I411" i="18"/>
  <c r="J411" i="18"/>
  <c r="K411" i="18"/>
  <c r="L411" i="18"/>
  <c r="M411" i="18"/>
  <c r="N411" i="18"/>
  <c r="A412" i="18"/>
  <c r="B412" i="18"/>
  <c r="C412" i="18"/>
  <c r="D412" i="18"/>
  <c r="E412" i="18"/>
  <c r="F412" i="18"/>
  <c r="G412" i="18"/>
  <c r="H412" i="18"/>
  <c r="I412" i="18"/>
  <c r="J412" i="18"/>
  <c r="K412" i="18"/>
  <c r="L412" i="18"/>
  <c r="M412" i="18"/>
  <c r="N412" i="18"/>
  <c r="A413" i="18"/>
  <c r="B413" i="18"/>
  <c r="C413" i="18"/>
  <c r="D413" i="18"/>
  <c r="E413" i="18"/>
  <c r="F413" i="18"/>
  <c r="G413" i="18"/>
  <c r="H413" i="18"/>
  <c r="I413" i="18"/>
  <c r="J413" i="18"/>
  <c r="K413" i="18"/>
  <c r="L413" i="18"/>
  <c r="M413" i="18"/>
  <c r="N413" i="18"/>
  <c r="A414" i="18"/>
  <c r="B414" i="18"/>
  <c r="C414" i="18"/>
  <c r="D414" i="18"/>
  <c r="E414" i="18"/>
  <c r="F414" i="18"/>
  <c r="G414" i="18"/>
  <c r="H414" i="18"/>
  <c r="I414" i="18"/>
  <c r="J414" i="18"/>
  <c r="K414" i="18"/>
  <c r="L414" i="18"/>
  <c r="M414" i="18"/>
  <c r="N414" i="18"/>
  <c r="A415" i="18"/>
  <c r="B415" i="18"/>
  <c r="C415" i="18"/>
  <c r="D415" i="18"/>
  <c r="E415" i="18"/>
  <c r="F415" i="18"/>
  <c r="G415" i="18"/>
  <c r="H415" i="18"/>
  <c r="I415" i="18"/>
  <c r="J415" i="18"/>
  <c r="K415" i="18"/>
  <c r="L415" i="18"/>
  <c r="M415" i="18"/>
  <c r="N415" i="18"/>
  <c r="A416" i="18"/>
  <c r="B416" i="18"/>
  <c r="C416" i="18"/>
  <c r="D416" i="18"/>
  <c r="E416" i="18"/>
  <c r="F416" i="18"/>
  <c r="G416" i="18"/>
  <c r="H416" i="18"/>
  <c r="I416" i="18"/>
  <c r="J416" i="18"/>
  <c r="K416" i="18"/>
  <c r="L416" i="18"/>
  <c r="M416" i="18"/>
  <c r="N416" i="18"/>
  <c r="A417" i="18"/>
  <c r="B417" i="18"/>
  <c r="C417" i="18"/>
  <c r="D417" i="18"/>
  <c r="E417" i="18"/>
  <c r="F417" i="18"/>
  <c r="G417" i="18"/>
  <c r="H417" i="18"/>
  <c r="I417" i="18"/>
  <c r="J417" i="18"/>
  <c r="K417" i="18"/>
  <c r="L417" i="18"/>
  <c r="M417" i="18"/>
  <c r="N417" i="18"/>
  <c r="A418" i="18"/>
  <c r="B418" i="18"/>
  <c r="C418" i="18"/>
  <c r="D418" i="18"/>
  <c r="E418" i="18"/>
  <c r="F418" i="18"/>
  <c r="G418" i="18"/>
  <c r="H418" i="18"/>
  <c r="I418" i="18"/>
  <c r="J418" i="18"/>
  <c r="K418" i="18"/>
  <c r="L418" i="18"/>
  <c r="M418" i="18"/>
  <c r="N418" i="18"/>
  <c r="A419" i="18"/>
  <c r="B419" i="18"/>
  <c r="C419" i="18"/>
  <c r="D419" i="18"/>
  <c r="E419" i="18"/>
  <c r="F419" i="18"/>
  <c r="G419" i="18"/>
  <c r="H419" i="18"/>
  <c r="I419" i="18"/>
  <c r="J419" i="18"/>
  <c r="K419" i="18"/>
  <c r="L419" i="18"/>
  <c r="M419" i="18"/>
  <c r="N419" i="18"/>
  <c r="A420" i="18"/>
  <c r="B420" i="18"/>
  <c r="C420" i="18"/>
  <c r="D420" i="18"/>
  <c r="E420" i="18"/>
  <c r="F420" i="18"/>
  <c r="G420" i="18"/>
  <c r="H420" i="18"/>
  <c r="I420" i="18"/>
  <c r="J420" i="18"/>
  <c r="K420" i="18"/>
  <c r="L420" i="18"/>
  <c r="M420" i="18"/>
  <c r="N420" i="18"/>
  <c r="A421" i="18"/>
  <c r="B421" i="18"/>
  <c r="C421" i="18"/>
  <c r="D421" i="18"/>
  <c r="E421" i="18"/>
  <c r="F421" i="18"/>
  <c r="G421" i="18"/>
  <c r="H421" i="18"/>
  <c r="I421" i="18"/>
  <c r="J421" i="18"/>
  <c r="K421" i="18"/>
  <c r="L421" i="18"/>
  <c r="M421" i="18"/>
  <c r="N421" i="18"/>
  <c r="A422" i="18"/>
  <c r="B422" i="18"/>
  <c r="C422" i="18"/>
  <c r="D422" i="18"/>
  <c r="E422" i="18"/>
  <c r="F422" i="18"/>
  <c r="G422" i="18"/>
  <c r="H422" i="18"/>
  <c r="I422" i="18"/>
  <c r="J422" i="18"/>
  <c r="K422" i="18"/>
  <c r="L422" i="18"/>
  <c r="M422" i="18"/>
  <c r="N422" i="18"/>
  <c r="A423" i="18"/>
  <c r="B423" i="18"/>
  <c r="C423" i="18"/>
  <c r="D423" i="18"/>
  <c r="E423" i="18"/>
  <c r="F423" i="18"/>
  <c r="G423" i="18"/>
  <c r="H423" i="18"/>
  <c r="I423" i="18"/>
  <c r="J423" i="18"/>
  <c r="K423" i="18"/>
  <c r="L423" i="18"/>
  <c r="M423" i="18"/>
  <c r="N423" i="18"/>
  <c r="A424" i="18"/>
  <c r="B424" i="18"/>
  <c r="C424" i="18"/>
  <c r="D424" i="18"/>
  <c r="E424" i="18"/>
  <c r="F424" i="18"/>
  <c r="G424" i="18"/>
  <c r="H424" i="18"/>
  <c r="I424" i="18"/>
  <c r="J424" i="18"/>
  <c r="K424" i="18"/>
  <c r="L424" i="18"/>
  <c r="M424" i="18"/>
  <c r="N424" i="18"/>
  <c r="A425" i="18"/>
  <c r="B425" i="18"/>
  <c r="C425" i="18"/>
  <c r="D425" i="18"/>
  <c r="E425" i="18"/>
  <c r="F425" i="18"/>
  <c r="G425" i="18"/>
  <c r="H425" i="18"/>
  <c r="I425" i="18"/>
  <c r="J425" i="18"/>
  <c r="K425" i="18"/>
  <c r="L425" i="18"/>
  <c r="M425" i="18"/>
  <c r="N425" i="18"/>
  <c r="A426" i="18"/>
  <c r="B426" i="18"/>
  <c r="C426" i="18"/>
  <c r="D426" i="18"/>
  <c r="E426" i="18"/>
  <c r="F426" i="18"/>
  <c r="G426" i="18"/>
  <c r="H426" i="18"/>
  <c r="I426" i="18"/>
  <c r="J426" i="18"/>
  <c r="K426" i="18"/>
  <c r="L426" i="18"/>
  <c r="M426" i="18"/>
  <c r="N426" i="18"/>
  <c r="A427" i="18"/>
  <c r="B427" i="18"/>
  <c r="C427" i="18"/>
  <c r="D427" i="18"/>
  <c r="E427" i="18"/>
  <c r="F427" i="18"/>
  <c r="G427" i="18"/>
  <c r="H427" i="18"/>
  <c r="I427" i="18"/>
  <c r="J427" i="18"/>
  <c r="K427" i="18"/>
  <c r="L427" i="18"/>
  <c r="M427" i="18"/>
  <c r="N427" i="18"/>
  <c r="A428" i="18"/>
  <c r="B428" i="18"/>
  <c r="C428" i="18"/>
  <c r="D428" i="18"/>
  <c r="E428" i="18"/>
  <c r="F428" i="18"/>
  <c r="G428" i="18"/>
  <c r="H428" i="18"/>
  <c r="I428" i="18"/>
  <c r="J428" i="18"/>
  <c r="K428" i="18"/>
  <c r="L428" i="18"/>
  <c r="M428" i="18"/>
  <c r="N428" i="18"/>
  <c r="A429" i="18"/>
  <c r="B429" i="18"/>
  <c r="C429" i="18"/>
  <c r="D429" i="18"/>
  <c r="E429" i="18"/>
  <c r="F429" i="18"/>
  <c r="G429" i="18"/>
  <c r="H429" i="18"/>
  <c r="I429" i="18"/>
  <c r="J429" i="18"/>
  <c r="K429" i="18"/>
  <c r="L429" i="18"/>
  <c r="M429" i="18"/>
  <c r="N429" i="18"/>
  <c r="A430" i="18"/>
  <c r="B430" i="18"/>
  <c r="C430" i="18"/>
  <c r="D430" i="18"/>
  <c r="E430" i="18"/>
  <c r="F430" i="18"/>
  <c r="G430" i="18"/>
  <c r="H430" i="18"/>
  <c r="I430" i="18"/>
  <c r="J430" i="18"/>
  <c r="K430" i="18"/>
  <c r="L430" i="18"/>
  <c r="M430" i="18"/>
  <c r="N430" i="18"/>
  <c r="A431" i="18"/>
  <c r="B431" i="18"/>
  <c r="C431" i="18"/>
  <c r="D431" i="18"/>
  <c r="E431" i="18"/>
  <c r="F431" i="18"/>
  <c r="G431" i="18"/>
  <c r="H431" i="18"/>
  <c r="I431" i="18"/>
  <c r="J431" i="18"/>
  <c r="K431" i="18"/>
  <c r="L431" i="18"/>
  <c r="M431" i="18"/>
  <c r="N431" i="18"/>
  <c r="A432" i="18"/>
  <c r="B432" i="18"/>
  <c r="C432" i="18"/>
  <c r="D432" i="18"/>
  <c r="E432" i="18"/>
  <c r="F432" i="18"/>
  <c r="G432" i="18"/>
  <c r="H432" i="18"/>
  <c r="I432" i="18"/>
  <c r="J432" i="18"/>
  <c r="K432" i="18"/>
  <c r="L432" i="18"/>
  <c r="M432" i="18"/>
  <c r="N432" i="18"/>
  <c r="A433" i="18"/>
  <c r="B433" i="18"/>
  <c r="C433" i="18"/>
  <c r="D433" i="18"/>
  <c r="E433" i="18"/>
  <c r="F433" i="18"/>
  <c r="G433" i="18"/>
  <c r="H433" i="18"/>
  <c r="I433" i="18"/>
  <c r="J433" i="18"/>
  <c r="K433" i="18"/>
  <c r="L433" i="18"/>
  <c r="M433" i="18"/>
  <c r="N433" i="18"/>
  <c r="A434" i="18"/>
  <c r="B434" i="18"/>
  <c r="C434" i="18"/>
  <c r="D434" i="18"/>
  <c r="E434" i="18"/>
  <c r="F434" i="18"/>
  <c r="G434" i="18"/>
  <c r="H434" i="18"/>
  <c r="I434" i="18"/>
  <c r="J434" i="18"/>
  <c r="K434" i="18"/>
  <c r="L434" i="18"/>
  <c r="M434" i="18"/>
  <c r="N434" i="18"/>
  <c r="A435" i="18"/>
  <c r="B435" i="18"/>
  <c r="C435" i="18"/>
  <c r="D435" i="18"/>
  <c r="E435" i="18"/>
  <c r="F435" i="18"/>
  <c r="G435" i="18"/>
  <c r="H435" i="18"/>
  <c r="I435" i="18"/>
  <c r="J435" i="18"/>
  <c r="K435" i="18"/>
  <c r="L435" i="18"/>
  <c r="M435" i="18"/>
  <c r="N435" i="18"/>
  <c r="A436" i="18"/>
  <c r="B436" i="18"/>
  <c r="C436" i="18"/>
  <c r="D436" i="18"/>
  <c r="E436" i="18"/>
  <c r="F436" i="18"/>
  <c r="G436" i="18"/>
  <c r="H436" i="18"/>
  <c r="I436" i="18"/>
  <c r="J436" i="18"/>
  <c r="K436" i="18"/>
  <c r="L436" i="18"/>
  <c r="M436" i="18"/>
  <c r="N436" i="18"/>
  <c r="A437" i="18"/>
  <c r="B437" i="18"/>
  <c r="C437" i="18"/>
  <c r="D437" i="18"/>
  <c r="E437" i="18"/>
  <c r="F437" i="18"/>
  <c r="G437" i="18"/>
  <c r="H437" i="18"/>
  <c r="I437" i="18"/>
  <c r="J437" i="18"/>
  <c r="K437" i="18"/>
  <c r="L437" i="18"/>
  <c r="M437" i="18"/>
  <c r="N437" i="18"/>
  <c r="A438" i="18"/>
  <c r="B438" i="18"/>
  <c r="C438" i="18"/>
  <c r="D438" i="18"/>
  <c r="E438" i="18"/>
  <c r="F438" i="18"/>
  <c r="G438" i="18"/>
  <c r="H438" i="18"/>
  <c r="I438" i="18"/>
  <c r="J438" i="18"/>
  <c r="K438" i="18"/>
  <c r="L438" i="18"/>
  <c r="M438" i="18"/>
  <c r="N438" i="18"/>
  <c r="A439" i="18"/>
  <c r="B439" i="18"/>
  <c r="C439" i="18"/>
  <c r="D439" i="18"/>
  <c r="E439" i="18"/>
  <c r="F439" i="18"/>
  <c r="G439" i="18"/>
  <c r="H439" i="18"/>
  <c r="I439" i="18"/>
  <c r="J439" i="18"/>
  <c r="K439" i="18"/>
  <c r="L439" i="18"/>
  <c r="M439" i="18"/>
  <c r="N439" i="18"/>
  <c r="A440" i="18"/>
  <c r="B440" i="18"/>
  <c r="C440" i="18"/>
  <c r="D440" i="18"/>
  <c r="E440" i="18"/>
  <c r="F440" i="18"/>
  <c r="G440" i="18"/>
  <c r="H440" i="18"/>
  <c r="I440" i="18"/>
  <c r="J440" i="18"/>
  <c r="K440" i="18"/>
  <c r="L440" i="18"/>
  <c r="M440" i="18"/>
  <c r="N440" i="18"/>
  <c r="A441" i="18"/>
  <c r="B441" i="18"/>
  <c r="C441" i="18"/>
  <c r="D441" i="18"/>
  <c r="E441" i="18"/>
  <c r="F441" i="18"/>
  <c r="G441" i="18"/>
  <c r="H441" i="18"/>
  <c r="I441" i="18"/>
  <c r="J441" i="18"/>
  <c r="K441" i="18"/>
  <c r="L441" i="18"/>
  <c r="M441" i="18"/>
  <c r="N441" i="18"/>
  <c r="A442" i="18"/>
  <c r="B442" i="18"/>
  <c r="C442" i="18"/>
  <c r="D442" i="18"/>
  <c r="E442" i="18"/>
  <c r="F442" i="18"/>
  <c r="G442" i="18"/>
  <c r="H442" i="18"/>
  <c r="I442" i="18"/>
  <c r="J442" i="18"/>
  <c r="K442" i="18"/>
  <c r="L442" i="18"/>
  <c r="M442" i="18"/>
  <c r="N442" i="18"/>
  <c r="A443" i="18"/>
  <c r="B443" i="18"/>
  <c r="C443" i="18"/>
  <c r="D443" i="18"/>
  <c r="E443" i="18"/>
  <c r="F443" i="18"/>
  <c r="G443" i="18"/>
  <c r="H443" i="18"/>
  <c r="I443" i="18"/>
  <c r="J443" i="18"/>
  <c r="K443" i="18"/>
  <c r="L443" i="18"/>
  <c r="M443" i="18"/>
  <c r="N443" i="18"/>
  <c r="A444" i="18"/>
  <c r="B444" i="18"/>
  <c r="C444" i="18"/>
  <c r="D444" i="18"/>
  <c r="E444" i="18"/>
  <c r="F444" i="18"/>
  <c r="G444" i="18"/>
  <c r="H444" i="18"/>
  <c r="I444" i="18"/>
  <c r="J444" i="18"/>
  <c r="K444" i="18"/>
  <c r="L444" i="18"/>
  <c r="M444" i="18"/>
  <c r="N444" i="18"/>
  <c r="A445" i="18"/>
  <c r="B445" i="18"/>
  <c r="C445" i="18"/>
  <c r="D445" i="18"/>
  <c r="E445" i="18"/>
  <c r="F445" i="18"/>
  <c r="G445" i="18"/>
  <c r="H445" i="18"/>
  <c r="I445" i="18"/>
  <c r="J445" i="18"/>
  <c r="K445" i="18"/>
  <c r="L445" i="18"/>
  <c r="M445" i="18"/>
  <c r="N445" i="18"/>
  <c r="A446" i="18"/>
  <c r="B446" i="18"/>
  <c r="C446" i="18"/>
  <c r="D446" i="18"/>
  <c r="E446" i="18"/>
  <c r="F446" i="18"/>
  <c r="G446" i="18"/>
  <c r="H446" i="18"/>
  <c r="I446" i="18"/>
  <c r="J446" i="18"/>
  <c r="K446" i="18"/>
  <c r="L446" i="18"/>
  <c r="M446" i="18"/>
  <c r="N446" i="18"/>
  <c r="A447" i="18"/>
  <c r="B447" i="18"/>
  <c r="C447" i="18"/>
  <c r="D447" i="18"/>
  <c r="E447" i="18"/>
  <c r="F447" i="18"/>
  <c r="G447" i="18"/>
  <c r="H447" i="18"/>
  <c r="I447" i="18"/>
  <c r="J447" i="18"/>
  <c r="K447" i="18"/>
  <c r="L447" i="18"/>
  <c r="M447" i="18"/>
  <c r="N447" i="18"/>
  <c r="A448" i="18"/>
  <c r="B448" i="18"/>
  <c r="C448" i="18"/>
  <c r="D448" i="18"/>
  <c r="E448" i="18"/>
  <c r="F448" i="18"/>
  <c r="G448" i="18"/>
  <c r="H448" i="18"/>
  <c r="I448" i="18"/>
  <c r="J448" i="18"/>
  <c r="K448" i="18"/>
  <c r="L448" i="18"/>
  <c r="M448" i="18"/>
  <c r="N448" i="18"/>
  <c r="A449" i="18"/>
  <c r="B449" i="18"/>
  <c r="C449" i="18"/>
  <c r="D449" i="18"/>
  <c r="E449" i="18"/>
  <c r="F449" i="18"/>
  <c r="G449" i="18"/>
  <c r="H449" i="18"/>
  <c r="I449" i="18"/>
  <c r="J449" i="18"/>
  <c r="K449" i="18"/>
  <c r="L449" i="18"/>
  <c r="M449" i="18"/>
  <c r="N449" i="18"/>
  <c r="A450" i="18"/>
  <c r="B450" i="18"/>
  <c r="C450" i="18"/>
  <c r="D450" i="18"/>
  <c r="E450" i="18"/>
  <c r="F450" i="18"/>
  <c r="G450" i="18"/>
  <c r="H450" i="18"/>
  <c r="I450" i="18"/>
  <c r="J450" i="18"/>
  <c r="K450" i="18"/>
  <c r="L450" i="18"/>
  <c r="M450" i="18"/>
  <c r="N450" i="18"/>
  <c r="A451" i="18"/>
  <c r="B451" i="18"/>
  <c r="C451" i="18"/>
  <c r="D451" i="18"/>
  <c r="E451" i="18"/>
  <c r="F451" i="18"/>
  <c r="G451" i="18"/>
  <c r="H451" i="18"/>
  <c r="I451" i="18"/>
  <c r="J451" i="18"/>
  <c r="K451" i="18"/>
  <c r="L451" i="18"/>
  <c r="M451" i="18"/>
  <c r="N451" i="18"/>
  <c r="A452" i="18"/>
  <c r="B452" i="18"/>
  <c r="C452" i="18"/>
  <c r="D452" i="18"/>
  <c r="E452" i="18"/>
  <c r="F452" i="18"/>
  <c r="G452" i="18"/>
  <c r="H452" i="18"/>
  <c r="I452" i="18"/>
  <c r="J452" i="18"/>
  <c r="K452" i="18"/>
  <c r="L452" i="18"/>
  <c r="M452" i="18"/>
  <c r="N452" i="18"/>
  <c r="A453" i="18"/>
  <c r="B453" i="18"/>
  <c r="C453" i="18"/>
  <c r="D453" i="18"/>
  <c r="E453" i="18"/>
  <c r="F453" i="18"/>
  <c r="G453" i="18"/>
  <c r="H453" i="18"/>
  <c r="I453" i="18"/>
  <c r="J453" i="18"/>
  <c r="K453" i="18"/>
  <c r="L453" i="18"/>
  <c r="M453" i="18"/>
  <c r="N453" i="18"/>
  <c r="A454" i="18"/>
  <c r="B454" i="18"/>
  <c r="C454" i="18"/>
  <c r="D454" i="18"/>
  <c r="E454" i="18"/>
  <c r="F454" i="18"/>
  <c r="G454" i="18"/>
  <c r="H454" i="18"/>
  <c r="I454" i="18"/>
  <c r="J454" i="18"/>
  <c r="K454" i="18"/>
  <c r="L454" i="18"/>
  <c r="M454" i="18"/>
  <c r="N454" i="18"/>
  <c r="A455" i="18"/>
  <c r="B455" i="18"/>
  <c r="C455" i="18"/>
  <c r="D455" i="18"/>
  <c r="E455" i="18"/>
  <c r="F455" i="18"/>
  <c r="G455" i="18"/>
  <c r="H455" i="18"/>
  <c r="I455" i="18"/>
  <c r="J455" i="18"/>
  <c r="K455" i="18"/>
  <c r="L455" i="18"/>
  <c r="M455" i="18"/>
  <c r="N455" i="18"/>
  <c r="A456" i="18"/>
  <c r="B456" i="18"/>
  <c r="C456" i="18"/>
  <c r="D456" i="18"/>
  <c r="E456" i="18"/>
  <c r="F456" i="18"/>
  <c r="G456" i="18"/>
  <c r="H456" i="18"/>
  <c r="I456" i="18"/>
  <c r="J456" i="18"/>
  <c r="K456" i="18"/>
  <c r="L456" i="18"/>
  <c r="M456" i="18"/>
  <c r="N456" i="18"/>
  <c r="A457" i="18"/>
  <c r="B457" i="18"/>
  <c r="C457" i="18"/>
  <c r="D457" i="18"/>
  <c r="E457" i="18"/>
  <c r="F457" i="18"/>
  <c r="G457" i="18"/>
  <c r="H457" i="18"/>
  <c r="I457" i="18"/>
  <c r="J457" i="18"/>
  <c r="K457" i="18"/>
  <c r="L457" i="18"/>
  <c r="M457" i="18"/>
  <c r="N457" i="18"/>
  <c r="A458" i="18"/>
  <c r="B458" i="18"/>
  <c r="C458" i="18"/>
  <c r="D458" i="18"/>
  <c r="E458" i="18"/>
  <c r="F458" i="18"/>
  <c r="G458" i="18"/>
  <c r="H458" i="18"/>
  <c r="I458" i="18"/>
  <c r="J458" i="18"/>
  <c r="K458" i="18"/>
  <c r="L458" i="18"/>
  <c r="M458" i="18"/>
  <c r="N458" i="18"/>
  <c r="A459" i="18"/>
  <c r="B459" i="18"/>
  <c r="C459" i="18"/>
  <c r="D459" i="18"/>
  <c r="E459" i="18"/>
  <c r="F459" i="18"/>
  <c r="G459" i="18"/>
  <c r="H459" i="18"/>
  <c r="I459" i="18"/>
  <c r="J459" i="18"/>
  <c r="K459" i="18"/>
  <c r="L459" i="18"/>
  <c r="M459" i="18"/>
  <c r="N459" i="18"/>
  <c r="A460" i="18"/>
  <c r="B460" i="18"/>
  <c r="C460" i="18"/>
  <c r="D460" i="18"/>
  <c r="E460" i="18"/>
  <c r="F460" i="18"/>
  <c r="G460" i="18"/>
  <c r="H460" i="18"/>
  <c r="I460" i="18"/>
  <c r="J460" i="18"/>
  <c r="K460" i="18"/>
  <c r="L460" i="18"/>
  <c r="M460" i="18"/>
  <c r="N460" i="18"/>
  <c r="A461" i="18"/>
  <c r="B461" i="18"/>
  <c r="C461" i="18"/>
  <c r="D461" i="18"/>
  <c r="E461" i="18"/>
  <c r="F461" i="18"/>
  <c r="G461" i="18"/>
  <c r="H461" i="18"/>
  <c r="I461" i="18"/>
  <c r="J461" i="18"/>
  <c r="K461" i="18"/>
  <c r="L461" i="18"/>
  <c r="M461" i="18"/>
  <c r="N461" i="18"/>
  <c r="A462" i="18"/>
  <c r="B462" i="18"/>
  <c r="C462" i="18"/>
  <c r="D462" i="18"/>
  <c r="E462" i="18"/>
  <c r="F462" i="18"/>
  <c r="G462" i="18"/>
  <c r="H462" i="18"/>
  <c r="I462" i="18"/>
  <c r="J462" i="18"/>
  <c r="K462" i="18"/>
  <c r="L462" i="18"/>
  <c r="M462" i="18"/>
  <c r="N462" i="18"/>
  <c r="A463" i="18"/>
  <c r="B463" i="18"/>
  <c r="C463" i="18"/>
  <c r="D463" i="18"/>
  <c r="E463" i="18"/>
  <c r="F463" i="18"/>
  <c r="G463" i="18"/>
  <c r="H463" i="18"/>
  <c r="I463" i="18"/>
  <c r="J463" i="18"/>
  <c r="K463" i="18"/>
  <c r="L463" i="18"/>
  <c r="M463" i="18"/>
  <c r="N463" i="18"/>
  <c r="A464" i="18"/>
  <c r="B464" i="18"/>
  <c r="C464" i="18"/>
  <c r="D464" i="18"/>
  <c r="E464" i="18"/>
  <c r="F464" i="18"/>
  <c r="G464" i="18"/>
  <c r="H464" i="18"/>
  <c r="I464" i="18"/>
  <c r="J464" i="18"/>
  <c r="K464" i="18"/>
  <c r="L464" i="18"/>
  <c r="M464" i="18"/>
  <c r="N464" i="18"/>
  <c r="A465" i="18"/>
  <c r="B465" i="18"/>
  <c r="C465" i="18"/>
  <c r="D465" i="18"/>
  <c r="E465" i="18"/>
  <c r="F465" i="18"/>
  <c r="G465" i="18"/>
  <c r="H465" i="18"/>
  <c r="I465" i="18"/>
  <c r="J465" i="18"/>
  <c r="K465" i="18"/>
  <c r="L465" i="18"/>
  <c r="M465" i="18"/>
  <c r="N465" i="18"/>
  <c r="A466" i="18"/>
  <c r="B466" i="18"/>
  <c r="C466" i="18"/>
  <c r="D466" i="18"/>
  <c r="E466" i="18"/>
  <c r="F466" i="18"/>
  <c r="G466" i="18"/>
  <c r="H466" i="18"/>
  <c r="I466" i="18"/>
  <c r="J466" i="18"/>
  <c r="K466" i="18"/>
  <c r="L466" i="18"/>
  <c r="M466" i="18"/>
  <c r="N466" i="18"/>
  <c r="A467" i="18"/>
  <c r="B467" i="18"/>
  <c r="C467" i="18"/>
  <c r="D467" i="18"/>
  <c r="E467" i="18"/>
  <c r="F467" i="18"/>
  <c r="G467" i="18"/>
  <c r="H467" i="18"/>
  <c r="I467" i="18"/>
  <c r="J467" i="18"/>
  <c r="K467" i="18"/>
  <c r="L467" i="18"/>
  <c r="M467" i="18"/>
  <c r="N467" i="18"/>
  <c r="A468" i="18"/>
  <c r="B468" i="18"/>
  <c r="C468" i="18"/>
  <c r="D468" i="18"/>
  <c r="E468" i="18"/>
  <c r="F468" i="18"/>
  <c r="G468" i="18"/>
  <c r="H468" i="18"/>
  <c r="I468" i="18"/>
  <c r="J468" i="18"/>
  <c r="K468" i="18"/>
  <c r="L468" i="18"/>
  <c r="M468" i="18"/>
  <c r="N468" i="18"/>
  <c r="A469" i="18"/>
  <c r="B469" i="18"/>
  <c r="C469" i="18"/>
  <c r="D469" i="18"/>
  <c r="E469" i="18"/>
  <c r="F469" i="18"/>
  <c r="G469" i="18"/>
  <c r="H469" i="18"/>
  <c r="I469" i="18"/>
  <c r="J469" i="18"/>
  <c r="K469" i="18"/>
  <c r="L469" i="18"/>
  <c r="M469" i="18"/>
  <c r="N469" i="18"/>
  <c r="A470" i="18"/>
  <c r="B470" i="18"/>
  <c r="C470" i="18"/>
  <c r="D470" i="18"/>
  <c r="E470" i="18"/>
  <c r="F470" i="18"/>
  <c r="G470" i="18"/>
  <c r="H470" i="18"/>
  <c r="I470" i="18"/>
  <c r="J470" i="18"/>
  <c r="K470" i="18"/>
  <c r="L470" i="18"/>
  <c r="M470" i="18"/>
  <c r="N470" i="18"/>
  <c r="A471" i="18"/>
  <c r="B471" i="18"/>
  <c r="C471" i="18"/>
  <c r="D471" i="18"/>
  <c r="E471" i="18"/>
  <c r="F471" i="18"/>
  <c r="G471" i="18"/>
  <c r="H471" i="18"/>
  <c r="I471" i="18"/>
  <c r="J471" i="18"/>
  <c r="K471" i="18"/>
  <c r="L471" i="18"/>
  <c r="M471" i="18"/>
  <c r="N471" i="18"/>
  <c r="A472" i="18"/>
  <c r="B472" i="18"/>
  <c r="C472" i="18"/>
  <c r="D472" i="18"/>
  <c r="E472" i="18"/>
  <c r="F472" i="18"/>
  <c r="G472" i="18"/>
  <c r="H472" i="18"/>
  <c r="I472" i="18"/>
  <c r="J472" i="18"/>
  <c r="K472" i="18"/>
  <c r="L472" i="18"/>
  <c r="M472" i="18"/>
  <c r="N472" i="18"/>
  <c r="A473" i="18"/>
  <c r="B473" i="18"/>
  <c r="C473" i="18"/>
  <c r="D473" i="18"/>
  <c r="E473" i="18"/>
  <c r="F473" i="18"/>
  <c r="G473" i="18"/>
  <c r="H473" i="18"/>
  <c r="I473" i="18"/>
  <c r="J473" i="18"/>
  <c r="K473" i="18"/>
  <c r="L473" i="18"/>
  <c r="M473" i="18"/>
  <c r="N473" i="18"/>
  <c r="A474" i="18"/>
  <c r="B474" i="18"/>
  <c r="C474" i="18"/>
  <c r="D474" i="18"/>
  <c r="E474" i="18"/>
  <c r="F474" i="18"/>
  <c r="G474" i="18"/>
  <c r="H474" i="18"/>
  <c r="I474" i="18"/>
  <c r="J474" i="18"/>
  <c r="K474" i="18"/>
  <c r="L474" i="18"/>
  <c r="M474" i="18"/>
  <c r="N474" i="18"/>
  <c r="A475" i="18"/>
  <c r="B475" i="18"/>
  <c r="C475" i="18"/>
  <c r="D475" i="18"/>
  <c r="E475" i="18"/>
  <c r="F475" i="18"/>
  <c r="G475" i="18"/>
  <c r="H475" i="18"/>
  <c r="I475" i="18"/>
  <c r="J475" i="18"/>
  <c r="K475" i="18"/>
  <c r="L475" i="18"/>
  <c r="M475" i="18"/>
  <c r="N475" i="18"/>
  <c r="A476" i="18"/>
  <c r="B476" i="18"/>
  <c r="C476" i="18"/>
  <c r="D476" i="18"/>
  <c r="E476" i="18"/>
  <c r="F476" i="18"/>
  <c r="G476" i="18"/>
  <c r="H476" i="18"/>
  <c r="I476" i="18"/>
  <c r="J476" i="18"/>
  <c r="K476" i="18"/>
  <c r="L476" i="18"/>
  <c r="M476" i="18"/>
  <c r="N476" i="18"/>
  <c r="A477" i="18"/>
  <c r="B477" i="18"/>
  <c r="C477" i="18"/>
  <c r="D477" i="18"/>
  <c r="E477" i="18"/>
  <c r="F477" i="18"/>
  <c r="G477" i="18"/>
  <c r="H477" i="18"/>
  <c r="I477" i="18"/>
  <c r="J477" i="18"/>
  <c r="K477" i="18"/>
  <c r="L477" i="18"/>
  <c r="M477" i="18"/>
  <c r="N477" i="18"/>
  <c r="A478" i="18"/>
  <c r="B478" i="18"/>
  <c r="C478" i="18"/>
  <c r="D478" i="18"/>
  <c r="E478" i="18"/>
  <c r="F478" i="18"/>
  <c r="G478" i="18"/>
  <c r="H478" i="18"/>
  <c r="I478" i="18"/>
  <c r="J478" i="18"/>
  <c r="K478" i="18"/>
  <c r="L478" i="18"/>
  <c r="M478" i="18"/>
  <c r="N478" i="18"/>
  <c r="A479" i="18"/>
  <c r="B479" i="18"/>
  <c r="C479" i="18"/>
  <c r="D479" i="18"/>
  <c r="E479" i="18"/>
  <c r="F479" i="18"/>
  <c r="G479" i="18"/>
  <c r="H479" i="18"/>
  <c r="I479" i="18"/>
  <c r="J479" i="18"/>
  <c r="K479" i="18"/>
  <c r="L479" i="18"/>
  <c r="M479" i="18"/>
  <c r="N479" i="18"/>
  <c r="A480" i="18"/>
  <c r="B480" i="18"/>
  <c r="C480" i="18"/>
  <c r="D480" i="18"/>
  <c r="E480" i="18"/>
  <c r="F480" i="18"/>
  <c r="G480" i="18"/>
  <c r="H480" i="18"/>
  <c r="I480" i="18"/>
  <c r="J480" i="18"/>
  <c r="K480" i="18"/>
  <c r="L480" i="18"/>
  <c r="M480" i="18"/>
  <c r="N480" i="18"/>
  <c r="A481" i="18"/>
  <c r="B481" i="18"/>
  <c r="C481" i="18"/>
  <c r="D481" i="18"/>
  <c r="E481" i="18"/>
  <c r="F481" i="18"/>
  <c r="G481" i="18"/>
  <c r="H481" i="18"/>
  <c r="I481" i="18"/>
  <c r="J481" i="18"/>
  <c r="K481" i="18"/>
  <c r="L481" i="18"/>
  <c r="M481" i="18"/>
  <c r="N481" i="18"/>
  <c r="A482" i="18"/>
  <c r="B482" i="18"/>
  <c r="C482" i="18"/>
  <c r="D482" i="18"/>
  <c r="E482" i="18"/>
  <c r="F482" i="18"/>
  <c r="G482" i="18"/>
  <c r="H482" i="18"/>
  <c r="I482" i="18"/>
  <c r="J482" i="18"/>
  <c r="K482" i="18"/>
  <c r="L482" i="18"/>
  <c r="M482" i="18"/>
  <c r="N482" i="18"/>
  <c r="A483" i="18"/>
  <c r="B483" i="18"/>
  <c r="C483" i="18"/>
  <c r="D483" i="18"/>
  <c r="E483" i="18"/>
  <c r="F483" i="18"/>
  <c r="G483" i="18"/>
  <c r="H483" i="18"/>
  <c r="I483" i="18"/>
  <c r="J483" i="18"/>
  <c r="K483" i="18"/>
  <c r="L483" i="18"/>
  <c r="M483" i="18"/>
  <c r="N483" i="18"/>
  <c r="A484" i="18"/>
  <c r="B484" i="18"/>
  <c r="C484" i="18"/>
  <c r="D484" i="18"/>
  <c r="E484" i="18"/>
  <c r="F484" i="18"/>
  <c r="G484" i="18"/>
  <c r="H484" i="18"/>
  <c r="I484" i="18"/>
  <c r="J484" i="18"/>
  <c r="K484" i="18"/>
  <c r="L484" i="18"/>
  <c r="M484" i="18"/>
  <c r="N484" i="18"/>
  <c r="A485" i="18"/>
  <c r="B485" i="18"/>
  <c r="C485" i="18"/>
  <c r="D485" i="18"/>
  <c r="E485" i="18"/>
  <c r="F485" i="18"/>
  <c r="G485" i="18"/>
  <c r="H485" i="18"/>
  <c r="I485" i="18"/>
  <c r="J485" i="18"/>
  <c r="K485" i="18"/>
  <c r="L485" i="18"/>
  <c r="M485" i="18"/>
  <c r="N485" i="18"/>
  <c r="A486" i="18"/>
  <c r="B486" i="18"/>
  <c r="C486" i="18"/>
  <c r="D486" i="18"/>
  <c r="E486" i="18"/>
  <c r="F486" i="18"/>
  <c r="G486" i="18"/>
  <c r="H486" i="18"/>
  <c r="I486" i="18"/>
  <c r="J486" i="18"/>
  <c r="K486" i="18"/>
  <c r="L486" i="18"/>
  <c r="M486" i="18"/>
  <c r="N486" i="18"/>
  <c r="A487" i="18"/>
  <c r="B487" i="18"/>
  <c r="C487" i="18"/>
  <c r="D487" i="18"/>
  <c r="E487" i="18"/>
  <c r="F487" i="18"/>
  <c r="G487" i="18"/>
  <c r="H487" i="18"/>
  <c r="I487" i="18"/>
  <c r="J487" i="18"/>
  <c r="K487" i="18"/>
  <c r="L487" i="18"/>
  <c r="M487" i="18"/>
  <c r="N487" i="18"/>
  <c r="A488" i="18"/>
  <c r="B488" i="18"/>
  <c r="C488" i="18"/>
  <c r="D488" i="18"/>
  <c r="E488" i="18"/>
  <c r="F488" i="18"/>
  <c r="G488" i="18"/>
  <c r="H488" i="18"/>
  <c r="I488" i="18"/>
  <c r="J488" i="18"/>
  <c r="K488" i="18"/>
  <c r="L488" i="18"/>
  <c r="M488" i="18"/>
  <c r="N488" i="18"/>
  <c r="A489" i="18"/>
  <c r="B489" i="18"/>
  <c r="C489" i="18"/>
  <c r="D489" i="18"/>
  <c r="E489" i="18"/>
  <c r="F489" i="18"/>
  <c r="G489" i="18"/>
  <c r="H489" i="18"/>
  <c r="I489" i="18"/>
  <c r="J489" i="18"/>
  <c r="K489" i="18"/>
  <c r="L489" i="18"/>
  <c r="M489" i="18"/>
  <c r="N489" i="18"/>
  <c r="A490" i="18"/>
  <c r="B490" i="18"/>
  <c r="C490" i="18"/>
  <c r="D490" i="18"/>
  <c r="E490" i="18"/>
  <c r="F490" i="18"/>
  <c r="G490" i="18"/>
  <c r="H490" i="18"/>
  <c r="I490" i="18"/>
  <c r="J490" i="18"/>
  <c r="K490" i="18"/>
  <c r="L490" i="18"/>
  <c r="M490" i="18"/>
  <c r="N490" i="18"/>
  <c r="A491" i="18"/>
  <c r="B491" i="18"/>
  <c r="C491" i="18"/>
  <c r="D491" i="18"/>
  <c r="E491" i="18"/>
  <c r="F491" i="18"/>
  <c r="G491" i="18"/>
  <c r="H491" i="18"/>
  <c r="I491" i="18"/>
  <c r="J491" i="18"/>
  <c r="K491" i="18"/>
  <c r="L491" i="18"/>
  <c r="M491" i="18"/>
  <c r="N491" i="18"/>
  <c r="A492" i="18"/>
  <c r="B492" i="18"/>
  <c r="C492" i="18"/>
  <c r="D492" i="18"/>
  <c r="E492" i="18"/>
  <c r="F492" i="18"/>
  <c r="G492" i="18"/>
  <c r="H492" i="18"/>
  <c r="I492" i="18"/>
  <c r="J492" i="18"/>
  <c r="K492" i="18"/>
  <c r="L492" i="18"/>
  <c r="M492" i="18"/>
  <c r="N492" i="18"/>
  <c r="A493" i="18"/>
  <c r="B493" i="18"/>
  <c r="C493" i="18"/>
  <c r="D493" i="18"/>
  <c r="E493" i="18"/>
  <c r="F493" i="18"/>
  <c r="G493" i="18"/>
  <c r="H493" i="18"/>
  <c r="I493" i="18"/>
  <c r="J493" i="18"/>
  <c r="K493" i="18"/>
  <c r="L493" i="18"/>
  <c r="M493" i="18"/>
  <c r="N493" i="18"/>
  <c r="A494" i="18"/>
  <c r="B494" i="18"/>
  <c r="C494" i="18"/>
  <c r="D494" i="18"/>
  <c r="E494" i="18"/>
  <c r="F494" i="18"/>
  <c r="G494" i="18"/>
  <c r="H494" i="18"/>
  <c r="I494" i="18"/>
  <c r="J494" i="18"/>
  <c r="K494" i="18"/>
  <c r="L494" i="18"/>
  <c r="M494" i="18"/>
  <c r="N494" i="18"/>
  <c r="A495" i="18"/>
  <c r="B495" i="18"/>
  <c r="C495" i="18"/>
  <c r="D495" i="18"/>
  <c r="E495" i="18"/>
  <c r="F495" i="18"/>
  <c r="G495" i="18"/>
  <c r="H495" i="18"/>
  <c r="I495" i="18"/>
  <c r="J495" i="18"/>
  <c r="K495" i="18"/>
  <c r="L495" i="18"/>
  <c r="M495" i="18"/>
  <c r="N495" i="18"/>
  <c r="A496" i="18"/>
  <c r="B496" i="18"/>
  <c r="C496" i="18"/>
  <c r="D496" i="18"/>
  <c r="E496" i="18"/>
  <c r="F496" i="18"/>
  <c r="G496" i="18"/>
  <c r="H496" i="18"/>
  <c r="I496" i="18"/>
  <c r="J496" i="18"/>
  <c r="K496" i="18"/>
  <c r="L496" i="18"/>
  <c r="M496" i="18"/>
  <c r="N496" i="18"/>
  <c r="A497" i="18"/>
  <c r="B497" i="18"/>
  <c r="C497" i="18"/>
  <c r="D497" i="18"/>
  <c r="E497" i="18"/>
  <c r="F497" i="18"/>
  <c r="G497" i="18"/>
  <c r="H497" i="18"/>
  <c r="I497" i="18"/>
  <c r="J497" i="18"/>
  <c r="K497" i="18"/>
  <c r="L497" i="18"/>
  <c r="M497" i="18"/>
  <c r="N497" i="18"/>
  <c r="A498" i="18"/>
  <c r="B498" i="18"/>
  <c r="C498" i="18"/>
  <c r="D498" i="18"/>
  <c r="E498" i="18"/>
  <c r="F498" i="18"/>
  <c r="G498" i="18"/>
  <c r="H498" i="18"/>
  <c r="I498" i="18"/>
  <c r="J498" i="18"/>
  <c r="K498" i="18"/>
  <c r="L498" i="18"/>
  <c r="M498" i="18"/>
  <c r="N498" i="18"/>
  <c r="A499" i="18"/>
  <c r="B499" i="18"/>
  <c r="C499" i="18"/>
  <c r="D499" i="18"/>
  <c r="E499" i="18"/>
  <c r="F499" i="18"/>
  <c r="G499" i="18"/>
  <c r="H499" i="18"/>
  <c r="I499" i="18"/>
  <c r="J499" i="18"/>
  <c r="K499" i="18"/>
  <c r="L499" i="18"/>
  <c r="M499" i="18"/>
  <c r="N499" i="18"/>
  <c r="A500" i="18"/>
  <c r="B500" i="18"/>
  <c r="C500" i="18"/>
  <c r="D500" i="18"/>
  <c r="E500" i="18"/>
  <c r="F500" i="18"/>
  <c r="G500" i="18"/>
  <c r="H500" i="18"/>
  <c r="I500" i="18"/>
  <c r="J500" i="18"/>
  <c r="K500" i="18"/>
  <c r="L500" i="18"/>
  <c r="M500" i="18"/>
  <c r="N500" i="18"/>
  <c r="A501" i="18"/>
  <c r="B501" i="18"/>
  <c r="C501" i="18"/>
  <c r="D501" i="18"/>
  <c r="E501" i="18"/>
  <c r="F501" i="18"/>
  <c r="G501" i="18"/>
  <c r="H501" i="18"/>
  <c r="I501" i="18"/>
  <c r="J501" i="18"/>
  <c r="K501" i="18"/>
  <c r="L501" i="18"/>
  <c r="M501" i="18"/>
  <c r="N501" i="18"/>
  <c r="A502" i="18"/>
  <c r="B502" i="18"/>
  <c r="C502" i="18"/>
  <c r="D502" i="18"/>
  <c r="E502" i="18"/>
  <c r="F502" i="18"/>
  <c r="G502" i="18"/>
  <c r="H502" i="18"/>
  <c r="I502" i="18"/>
  <c r="J502" i="18"/>
  <c r="K502" i="18"/>
  <c r="L502" i="18"/>
  <c r="M502" i="18"/>
  <c r="N502" i="18"/>
  <c r="A503" i="18"/>
  <c r="B503" i="18"/>
  <c r="C503" i="18"/>
  <c r="D503" i="18"/>
  <c r="E503" i="18"/>
  <c r="F503" i="18"/>
  <c r="G503" i="18"/>
  <c r="H503" i="18"/>
  <c r="I503" i="18"/>
  <c r="J503" i="18"/>
  <c r="K503" i="18"/>
  <c r="L503" i="18"/>
  <c r="M503" i="18"/>
  <c r="N503" i="18"/>
  <c r="A504" i="18"/>
  <c r="B504" i="18"/>
  <c r="C504" i="18"/>
  <c r="D504" i="18"/>
  <c r="E504" i="18"/>
  <c r="F504" i="18"/>
  <c r="G504" i="18"/>
  <c r="H504" i="18"/>
  <c r="I504" i="18"/>
  <c r="J504" i="18"/>
  <c r="K504" i="18"/>
  <c r="L504" i="18"/>
  <c r="M504" i="18"/>
  <c r="N504" i="18"/>
  <c r="A505" i="18"/>
  <c r="B505" i="18"/>
  <c r="C505" i="18"/>
  <c r="D505" i="18"/>
  <c r="E505" i="18"/>
  <c r="F505" i="18"/>
  <c r="G505" i="18"/>
  <c r="H505" i="18"/>
  <c r="I505" i="18"/>
  <c r="J505" i="18"/>
  <c r="K505" i="18"/>
  <c r="L505" i="18"/>
  <c r="M505" i="18"/>
  <c r="N505" i="18"/>
  <c r="A506" i="18"/>
  <c r="B506" i="18"/>
  <c r="C506" i="18"/>
  <c r="D506" i="18"/>
  <c r="E506" i="18"/>
  <c r="F506" i="18"/>
  <c r="G506" i="18"/>
  <c r="H506" i="18"/>
  <c r="I506" i="18"/>
  <c r="J506" i="18"/>
  <c r="K506" i="18"/>
  <c r="L506" i="18"/>
  <c r="M506" i="18"/>
  <c r="N506" i="18"/>
  <c r="A507" i="18"/>
  <c r="B507" i="18"/>
  <c r="C507" i="18"/>
  <c r="D507" i="18"/>
  <c r="E507" i="18"/>
  <c r="F507" i="18"/>
  <c r="G507" i="18"/>
  <c r="H507" i="18"/>
  <c r="I507" i="18"/>
  <c r="J507" i="18"/>
  <c r="K507" i="18"/>
  <c r="L507" i="18"/>
  <c r="M507" i="18"/>
  <c r="N507" i="18"/>
  <c r="A508" i="18"/>
  <c r="B508" i="18"/>
  <c r="C508" i="18"/>
  <c r="D508" i="18"/>
  <c r="E508" i="18"/>
  <c r="F508" i="18"/>
  <c r="G508" i="18"/>
  <c r="H508" i="18"/>
  <c r="I508" i="18"/>
  <c r="J508" i="18"/>
  <c r="K508" i="18"/>
  <c r="L508" i="18"/>
  <c r="M508" i="18"/>
  <c r="N508" i="18"/>
  <c r="A509" i="18"/>
  <c r="B509" i="18"/>
  <c r="C509" i="18"/>
  <c r="D509" i="18"/>
  <c r="E509" i="18"/>
  <c r="F509" i="18"/>
  <c r="G509" i="18"/>
  <c r="H509" i="18"/>
  <c r="I509" i="18"/>
  <c r="J509" i="18"/>
  <c r="K509" i="18"/>
  <c r="L509" i="18"/>
  <c r="M509" i="18"/>
  <c r="N509" i="18"/>
  <c r="A510" i="18"/>
  <c r="B510" i="18"/>
  <c r="C510" i="18"/>
  <c r="D510" i="18"/>
  <c r="E510" i="18"/>
  <c r="F510" i="18"/>
  <c r="G510" i="18"/>
  <c r="H510" i="18"/>
  <c r="I510" i="18"/>
  <c r="J510" i="18"/>
  <c r="K510" i="18"/>
  <c r="L510" i="18"/>
  <c r="M510" i="18"/>
  <c r="N510" i="18"/>
  <c r="A511" i="18"/>
  <c r="B511" i="18"/>
  <c r="C511" i="18"/>
  <c r="D511" i="18"/>
  <c r="E511" i="18"/>
  <c r="F511" i="18"/>
  <c r="G511" i="18"/>
  <c r="H511" i="18"/>
  <c r="I511" i="18"/>
  <c r="J511" i="18"/>
  <c r="K511" i="18"/>
  <c r="L511" i="18"/>
  <c r="M511" i="18"/>
  <c r="N511" i="18"/>
  <c r="A512" i="18"/>
  <c r="B512" i="18"/>
  <c r="C512" i="18"/>
  <c r="D512" i="18"/>
  <c r="E512" i="18"/>
  <c r="F512" i="18"/>
  <c r="G512" i="18"/>
  <c r="H512" i="18"/>
  <c r="I512" i="18"/>
  <c r="J512" i="18"/>
  <c r="K512" i="18"/>
  <c r="L512" i="18"/>
  <c r="M512" i="18"/>
  <c r="N512" i="18"/>
  <c r="A513" i="18"/>
  <c r="B513" i="18"/>
  <c r="C513" i="18"/>
  <c r="D513" i="18"/>
  <c r="E513" i="18"/>
  <c r="F513" i="18"/>
  <c r="G513" i="18"/>
  <c r="H513" i="18"/>
  <c r="I513" i="18"/>
  <c r="J513" i="18"/>
  <c r="K513" i="18"/>
  <c r="L513" i="18"/>
  <c r="M513" i="18"/>
  <c r="N513" i="18"/>
  <c r="A514" i="18"/>
  <c r="B514" i="18"/>
  <c r="C514" i="18"/>
  <c r="D514" i="18"/>
  <c r="E514" i="18"/>
  <c r="F514" i="18"/>
  <c r="G514" i="18"/>
  <c r="H514" i="18"/>
  <c r="I514" i="18"/>
  <c r="J514" i="18"/>
  <c r="K514" i="18"/>
  <c r="L514" i="18"/>
  <c r="M514" i="18"/>
  <c r="N514" i="18"/>
  <c r="A515" i="18"/>
  <c r="B515" i="18"/>
  <c r="C515" i="18"/>
  <c r="D515" i="18"/>
  <c r="E515" i="18"/>
  <c r="F515" i="18"/>
  <c r="G515" i="18"/>
  <c r="H515" i="18"/>
  <c r="I515" i="18"/>
  <c r="J515" i="18"/>
  <c r="K515" i="18"/>
  <c r="L515" i="18"/>
  <c r="M515" i="18"/>
  <c r="N515" i="18"/>
  <c r="A516" i="18"/>
  <c r="B516" i="18"/>
  <c r="C516" i="18"/>
  <c r="D516" i="18"/>
  <c r="E516" i="18"/>
  <c r="F516" i="18"/>
  <c r="G516" i="18"/>
  <c r="H516" i="18"/>
  <c r="I516" i="18"/>
  <c r="J516" i="18"/>
  <c r="K516" i="18"/>
  <c r="L516" i="18"/>
  <c r="M516" i="18"/>
  <c r="N516" i="18"/>
  <c r="A517" i="18"/>
  <c r="B517" i="18"/>
  <c r="C517" i="18"/>
  <c r="D517" i="18"/>
  <c r="E517" i="18"/>
  <c r="F517" i="18"/>
  <c r="G517" i="18"/>
  <c r="H517" i="18"/>
  <c r="I517" i="18"/>
  <c r="J517" i="18"/>
  <c r="K517" i="18"/>
  <c r="L517" i="18"/>
  <c r="M517" i="18"/>
  <c r="N517" i="18"/>
  <c r="A518" i="18"/>
  <c r="B518" i="18"/>
  <c r="C518" i="18"/>
  <c r="D518" i="18"/>
  <c r="E518" i="18"/>
  <c r="F518" i="18"/>
  <c r="G518" i="18"/>
  <c r="H518" i="18"/>
  <c r="I518" i="18"/>
  <c r="J518" i="18"/>
  <c r="K518" i="18"/>
  <c r="L518" i="18"/>
  <c r="M518" i="18"/>
  <c r="N518" i="18"/>
  <c r="A519" i="18"/>
  <c r="B519" i="18"/>
  <c r="C519" i="18"/>
  <c r="D519" i="18"/>
  <c r="E519" i="18"/>
  <c r="F519" i="18"/>
  <c r="G519" i="18"/>
  <c r="H519" i="18"/>
  <c r="I519" i="18"/>
  <c r="J519" i="18"/>
  <c r="K519" i="18"/>
  <c r="L519" i="18"/>
  <c r="M519" i="18"/>
  <c r="N519" i="18"/>
  <c r="A520" i="18"/>
  <c r="B520" i="18"/>
  <c r="C520" i="18"/>
  <c r="D520" i="18"/>
  <c r="E520" i="18"/>
  <c r="F520" i="18"/>
  <c r="G520" i="18"/>
  <c r="H520" i="18"/>
  <c r="I520" i="18"/>
  <c r="J520" i="18"/>
  <c r="K520" i="18"/>
  <c r="L520" i="18"/>
  <c r="M520" i="18"/>
  <c r="N520" i="18"/>
  <c r="A521" i="18"/>
  <c r="B521" i="18"/>
  <c r="C521" i="18"/>
  <c r="D521" i="18"/>
  <c r="E521" i="18"/>
  <c r="F521" i="18"/>
  <c r="G521" i="18"/>
  <c r="H521" i="18"/>
  <c r="I521" i="18"/>
  <c r="J521" i="18"/>
  <c r="K521" i="18"/>
  <c r="L521" i="18"/>
  <c r="M521" i="18"/>
  <c r="N521" i="18"/>
  <c r="A522" i="18"/>
  <c r="B522" i="18"/>
  <c r="C522" i="18"/>
  <c r="D522" i="18"/>
  <c r="E522" i="18"/>
  <c r="F522" i="18"/>
  <c r="G522" i="18"/>
  <c r="H522" i="18"/>
  <c r="I522" i="18"/>
  <c r="J522" i="18"/>
  <c r="K522" i="18"/>
  <c r="L522" i="18"/>
  <c r="M522" i="18"/>
  <c r="N522" i="18"/>
  <c r="A523" i="18"/>
  <c r="B523" i="18"/>
  <c r="C523" i="18"/>
  <c r="D523" i="18"/>
  <c r="E523" i="18"/>
  <c r="F523" i="18"/>
  <c r="G523" i="18"/>
  <c r="H523" i="18"/>
  <c r="I523" i="18"/>
  <c r="J523" i="18"/>
  <c r="K523" i="18"/>
  <c r="L523" i="18"/>
  <c r="M523" i="18"/>
  <c r="N523" i="18"/>
  <c r="A524" i="18"/>
  <c r="B524" i="18"/>
  <c r="C524" i="18"/>
  <c r="D524" i="18"/>
  <c r="E524" i="18"/>
  <c r="F524" i="18"/>
  <c r="G524" i="18"/>
  <c r="H524" i="18"/>
  <c r="I524" i="18"/>
  <c r="J524" i="18"/>
  <c r="K524" i="18"/>
  <c r="L524" i="18"/>
  <c r="M524" i="18"/>
  <c r="N524" i="18"/>
  <c r="A525" i="18"/>
  <c r="B525" i="18"/>
  <c r="C525" i="18"/>
  <c r="D525" i="18"/>
  <c r="E525" i="18"/>
  <c r="F525" i="18"/>
  <c r="G525" i="18"/>
  <c r="H525" i="18"/>
  <c r="I525" i="18"/>
  <c r="J525" i="18"/>
  <c r="K525" i="18"/>
  <c r="L525" i="18"/>
  <c r="M525" i="18"/>
  <c r="N525" i="18"/>
  <c r="A526" i="18"/>
  <c r="B526" i="18"/>
  <c r="C526" i="18"/>
  <c r="D526" i="18"/>
  <c r="E526" i="18"/>
  <c r="F526" i="18"/>
  <c r="G526" i="18"/>
  <c r="H526" i="18"/>
  <c r="I526" i="18"/>
  <c r="J526" i="18"/>
  <c r="K526" i="18"/>
  <c r="L526" i="18"/>
  <c r="M526" i="18"/>
  <c r="N526" i="18"/>
  <c r="A527" i="18"/>
  <c r="B527" i="18"/>
  <c r="C527" i="18"/>
  <c r="D527" i="18"/>
  <c r="E527" i="18"/>
  <c r="F527" i="18"/>
  <c r="G527" i="18"/>
  <c r="H527" i="18"/>
  <c r="I527" i="18"/>
  <c r="J527" i="18"/>
  <c r="K527" i="18"/>
  <c r="L527" i="18"/>
  <c r="M527" i="18"/>
  <c r="N527" i="18"/>
  <c r="A528" i="18"/>
  <c r="B528" i="18"/>
  <c r="C528" i="18"/>
  <c r="D528" i="18"/>
  <c r="E528" i="18"/>
  <c r="F528" i="18"/>
  <c r="G528" i="18"/>
  <c r="H528" i="18"/>
  <c r="I528" i="18"/>
  <c r="J528" i="18"/>
  <c r="K528" i="18"/>
  <c r="L528" i="18"/>
  <c r="M528" i="18"/>
  <c r="N528" i="18"/>
  <c r="A529" i="18"/>
  <c r="B529" i="18"/>
  <c r="C529" i="18"/>
  <c r="D529" i="18"/>
  <c r="E529" i="18"/>
  <c r="F529" i="18"/>
  <c r="G529" i="18"/>
  <c r="H529" i="18"/>
  <c r="I529" i="18"/>
  <c r="J529" i="18"/>
  <c r="K529" i="18"/>
  <c r="L529" i="18"/>
  <c r="M529" i="18"/>
  <c r="N529" i="18"/>
  <c r="A530" i="18"/>
  <c r="B530" i="18"/>
  <c r="C530" i="18"/>
  <c r="D530" i="18"/>
  <c r="E530" i="18"/>
  <c r="F530" i="18"/>
  <c r="G530" i="18"/>
  <c r="H530" i="18"/>
  <c r="I530" i="18"/>
  <c r="J530" i="18"/>
  <c r="K530" i="18"/>
  <c r="L530" i="18"/>
  <c r="M530" i="18"/>
  <c r="N530" i="18"/>
  <c r="A531" i="18"/>
  <c r="B531" i="18"/>
  <c r="C531" i="18"/>
  <c r="D531" i="18"/>
  <c r="E531" i="18"/>
  <c r="F531" i="18"/>
  <c r="G531" i="18"/>
  <c r="H531" i="18"/>
  <c r="I531" i="18"/>
  <c r="J531" i="18"/>
  <c r="K531" i="18"/>
  <c r="L531" i="18"/>
  <c r="M531" i="18"/>
  <c r="N531" i="18"/>
  <c r="A532" i="18"/>
  <c r="B532" i="18"/>
  <c r="C532" i="18"/>
  <c r="D532" i="18"/>
  <c r="E532" i="18"/>
  <c r="F532" i="18"/>
  <c r="G532" i="18"/>
  <c r="H532" i="18"/>
  <c r="I532" i="18"/>
  <c r="J532" i="18"/>
  <c r="K532" i="18"/>
  <c r="L532" i="18"/>
  <c r="M532" i="18"/>
  <c r="N532" i="18"/>
  <c r="A533" i="18"/>
  <c r="B533" i="18"/>
  <c r="C533" i="18"/>
  <c r="D533" i="18"/>
  <c r="E533" i="18"/>
  <c r="F533" i="18"/>
  <c r="G533" i="18"/>
  <c r="H533" i="18"/>
  <c r="I533" i="18"/>
  <c r="J533" i="18"/>
  <c r="K533" i="18"/>
  <c r="L533" i="18"/>
  <c r="M533" i="18"/>
  <c r="N533" i="18"/>
  <c r="A534" i="18"/>
  <c r="B534" i="18"/>
  <c r="C534" i="18"/>
  <c r="D534" i="18"/>
  <c r="E534" i="18"/>
  <c r="F534" i="18"/>
  <c r="G534" i="18"/>
  <c r="H534" i="18"/>
  <c r="I534" i="18"/>
  <c r="J534" i="18"/>
  <c r="K534" i="18"/>
  <c r="L534" i="18"/>
  <c r="M534" i="18"/>
  <c r="N534" i="18"/>
  <c r="A535" i="18"/>
  <c r="B535" i="18"/>
  <c r="C535" i="18"/>
  <c r="D535" i="18"/>
  <c r="E535" i="18"/>
  <c r="F535" i="18"/>
  <c r="G535" i="18"/>
  <c r="H535" i="18"/>
  <c r="I535" i="18"/>
  <c r="J535" i="18"/>
  <c r="K535" i="18"/>
  <c r="L535" i="18"/>
  <c r="M535" i="18"/>
  <c r="N535" i="18"/>
  <c r="A536" i="18"/>
  <c r="B536" i="18"/>
  <c r="C536" i="18"/>
  <c r="D536" i="18"/>
  <c r="E536" i="18"/>
  <c r="F536" i="18"/>
  <c r="G536" i="18"/>
  <c r="H536" i="18"/>
  <c r="I536" i="18"/>
  <c r="J536" i="18"/>
  <c r="K536" i="18"/>
  <c r="L536" i="18"/>
  <c r="M536" i="18"/>
  <c r="N536" i="18"/>
  <c r="A537" i="18"/>
  <c r="B537" i="18"/>
  <c r="C537" i="18"/>
  <c r="D537" i="18"/>
  <c r="E537" i="18"/>
  <c r="F537" i="18"/>
  <c r="G537" i="18"/>
  <c r="H537" i="18"/>
  <c r="I537" i="18"/>
  <c r="J537" i="18"/>
  <c r="K537" i="18"/>
  <c r="L537" i="18"/>
  <c r="M537" i="18"/>
  <c r="N537" i="18"/>
  <c r="A538" i="18"/>
  <c r="B538" i="18"/>
  <c r="C538" i="18"/>
  <c r="D538" i="18"/>
  <c r="E538" i="18"/>
  <c r="F538" i="18"/>
  <c r="G538" i="18"/>
  <c r="H538" i="18"/>
  <c r="I538" i="18"/>
  <c r="J538" i="18"/>
  <c r="K538" i="18"/>
  <c r="L538" i="18"/>
  <c r="M538" i="18"/>
  <c r="N538" i="18"/>
  <c r="A539" i="18"/>
  <c r="B539" i="18"/>
  <c r="C539" i="18"/>
  <c r="D539" i="18"/>
  <c r="E539" i="18"/>
  <c r="F539" i="18"/>
  <c r="G539" i="18"/>
  <c r="H539" i="18"/>
  <c r="I539" i="18"/>
  <c r="J539" i="18"/>
  <c r="K539" i="18"/>
  <c r="L539" i="18"/>
  <c r="M539" i="18"/>
  <c r="N539" i="18"/>
  <c r="A540" i="18"/>
  <c r="B540" i="18"/>
  <c r="C540" i="18"/>
  <c r="D540" i="18"/>
  <c r="E540" i="18"/>
  <c r="F540" i="18"/>
  <c r="G540" i="18"/>
  <c r="H540" i="18"/>
  <c r="I540" i="18"/>
  <c r="J540" i="18"/>
  <c r="K540" i="18"/>
  <c r="L540" i="18"/>
  <c r="M540" i="18"/>
  <c r="N540" i="18"/>
  <c r="A541" i="18"/>
  <c r="B541" i="18"/>
  <c r="C541" i="18"/>
  <c r="D541" i="18"/>
  <c r="E541" i="18"/>
  <c r="F541" i="18"/>
  <c r="G541" i="18"/>
  <c r="H541" i="18"/>
  <c r="I541" i="18"/>
  <c r="J541" i="18"/>
  <c r="K541" i="18"/>
  <c r="L541" i="18"/>
  <c r="M541" i="18"/>
  <c r="N541" i="18"/>
  <c r="A542" i="18"/>
  <c r="B542" i="18"/>
  <c r="C542" i="18"/>
  <c r="D542" i="18"/>
  <c r="E542" i="18"/>
  <c r="F542" i="18"/>
  <c r="G542" i="18"/>
  <c r="H542" i="18"/>
  <c r="I542" i="18"/>
  <c r="J542" i="18"/>
  <c r="K542" i="18"/>
  <c r="L542" i="18"/>
  <c r="M542" i="18"/>
  <c r="N542" i="18"/>
  <c r="A543" i="18"/>
  <c r="B543" i="18"/>
  <c r="C543" i="18"/>
  <c r="D543" i="18"/>
  <c r="E543" i="18"/>
  <c r="F543" i="18"/>
  <c r="G543" i="18"/>
  <c r="H543" i="18"/>
  <c r="I543" i="18"/>
  <c r="J543" i="18"/>
  <c r="K543" i="18"/>
  <c r="L543" i="18"/>
  <c r="M543" i="18"/>
  <c r="N543" i="18"/>
  <c r="A544" i="18"/>
  <c r="B544" i="18"/>
  <c r="C544" i="18"/>
  <c r="D544" i="18"/>
  <c r="E544" i="18"/>
  <c r="F544" i="18"/>
  <c r="G544" i="18"/>
  <c r="H544" i="18"/>
  <c r="I544" i="18"/>
  <c r="J544" i="18"/>
  <c r="K544" i="18"/>
  <c r="L544" i="18"/>
  <c r="M544" i="18"/>
  <c r="N544" i="18"/>
  <c r="A545" i="18"/>
  <c r="B545" i="18"/>
  <c r="C545" i="18"/>
  <c r="D545" i="18"/>
  <c r="E545" i="18"/>
  <c r="F545" i="18"/>
  <c r="G545" i="18"/>
  <c r="H545" i="18"/>
  <c r="I545" i="18"/>
  <c r="J545" i="18"/>
  <c r="K545" i="18"/>
  <c r="L545" i="18"/>
  <c r="M545" i="18"/>
  <c r="N545" i="18"/>
  <c r="A546" i="18"/>
  <c r="B546" i="18"/>
  <c r="C546" i="18"/>
  <c r="D546" i="18"/>
  <c r="E546" i="18"/>
  <c r="F546" i="18"/>
  <c r="G546" i="18"/>
  <c r="H546" i="18"/>
  <c r="I546" i="18"/>
  <c r="J546" i="18"/>
  <c r="K546" i="18"/>
  <c r="L546" i="18"/>
  <c r="M546" i="18"/>
  <c r="N546" i="18"/>
  <c r="A547" i="18"/>
  <c r="B547" i="18"/>
  <c r="C547" i="18"/>
  <c r="D547" i="18"/>
  <c r="E547" i="18"/>
  <c r="F547" i="18"/>
  <c r="G547" i="18"/>
  <c r="H547" i="18"/>
  <c r="I547" i="18"/>
  <c r="J547" i="18"/>
  <c r="K547" i="18"/>
  <c r="L547" i="18"/>
  <c r="M547" i="18"/>
  <c r="N547" i="18"/>
  <c r="A548" i="18"/>
  <c r="B548" i="18"/>
  <c r="C548" i="18"/>
  <c r="D548" i="18"/>
  <c r="E548" i="18"/>
  <c r="F548" i="18"/>
  <c r="G548" i="18"/>
  <c r="H548" i="18"/>
  <c r="I548" i="18"/>
  <c r="J548" i="18"/>
  <c r="K548" i="18"/>
  <c r="L548" i="18"/>
  <c r="M548" i="18"/>
  <c r="N548" i="18"/>
  <c r="A549" i="18"/>
  <c r="B549" i="18"/>
  <c r="C549" i="18"/>
  <c r="D549" i="18"/>
  <c r="E549" i="18"/>
  <c r="F549" i="18"/>
  <c r="G549" i="18"/>
  <c r="H549" i="18"/>
  <c r="I549" i="18"/>
  <c r="J549" i="18"/>
  <c r="K549" i="18"/>
  <c r="L549" i="18"/>
  <c r="M549" i="18"/>
  <c r="N549" i="18"/>
  <c r="A550" i="18"/>
  <c r="B550" i="18"/>
  <c r="C550" i="18"/>
  <c r="D550" i="18"/>
  <c r="E550" i="18"/>
  <c r="F550" i="18"/>
  <c r="G550" i="18"/>
  <c r="H550" i="18"/>
  <c r="I550" i="18"/>
  <c r="J550" i="18"/>
  <c r="K550" i="18"/>
  <c r="L550" i="18"/>
  <c r="M550" i="18"/>
  <c r="N550" i="18"/>
  <c r="A551" i="18"/>
  <c r="B551" i="18"/>
  <c r="C551" i="18"/>
  <c r="D551" i="18"/>
  <c r="E551" i="18"/>
  <c r="F551" i="18"/>
  <c r="G551" i="18"/>
  <c r="H551" i="18"/>
  <c r="I551" i="18"/>
  <c r="J551" i="18"/>
  <c r="K551" i="18"/>
  <c r="L551" i="18"/>
  <c r="M551" i="18"/>
  <c r="N551" i="18"/>
  <c r="A552" i="18"/>
  <c r="B552" i="18"/>
  <c r="C552" i="18"/>
  <c r="D552" i="18"/>
  <c r="E552" i="18"/>
  <c r="F552" i="18"/>
  <c r="G552" i="18"/>
  <c r="H552" i="18"/>
  <c r="I552" i="18"/>
  <c r="J552" i="18"/>
  <c r="K552" i="18"/>
  <c r="L552" i="18"/>
  <c r="M552" i="18"/>
  <c r="N552" i="18"/>
  <c r="A553" i="18"/>
  <c r="B553" i="18"/>
  <c r="C553" i="18"/>
  <c r="D553" i="18"/>
  <c r="E553" i="18"/>
  <c r="F553" i="18"/>
  <c r="G553" i="18"/>
  <c r="H553" i="18"/>
  <c r="I553" i="18"/>
  <c r="J553" i="18"/>
  <c r="K553" i="18"/>
  <c r="L553" i="18"/>
  <c r="M553" i="18"/>
  <c r="N553" i="18"/>
  <c r="A554" i="18"/>
  <c r="B554" i="18"/>
  <c r="C554" i="18"/>
  <c r="D554" i="18"/>
  <c r="E554" i="18"/>
  <c r="F554" i="18"/>
  <c r="G554" i="18"/>
  <c r="H554" i="18"/>
  <c r="I554" i="18"/>
  <c r="J554" i="18"/>
  <c r="K554" i="18"/>
  <c r="L554" i="18"/>
  <c r="M554" i="18"/>
  <c r="N554" i="18"/>
  <c r="A555" i="18"/>
  <c r="B555" i="18"/>
  <c r="C555" i="18"/>
  <c r="D555" i="18"/>
  <c r="E555" i="18"/>
  <c r="F555" i="18"/>
  <c r="G555" i="18"/>
  <c r="H555" i="18"/>
  <c r="I555" i="18"/>
  <c r="J555" i="18"/>
  <c r="K555" i="18"/>
  <c r="L555" i="18"/>
  <c r="M555" i="18"/>
  <c r="N555" i="18"/>
  <c r="A556" i="18"/>
  <c r="B556" i="18"/>
  <c r="C556" i="18"/>
  <c r="D556" i="18"/>
  <c r="E556" i="18"/>
  <c r="F556" i="18"/>
  <c r="G556" i="18"/>
  <c r="H556" i="18"/>
  <c r="I556" i="18"/>
  <c r="J556" i="18"/>
  <c r="K556" i="18"/>
  <c r="L556" i="18"/>
  <c r="M556" i="18"/>
  <c r="N556" i="18"/>
  <c r="A557" i="18"/>
  <c r="B557" i="18"/>
  <c r="C557" i="18"/>
  <c r="D557" i="18"/>
  <c r="E557" i="18"/>
  <c r="F557" i="18"/>
  <c r="G557" i="18"/>
  <c r="H557" i="18"/>
  <c r="I557" i="18"/>
  <c r="J557" i="18"/>
  <c r="K557" i="18"/>
  <c r="L557" i="18"/>
  <c r="M557" i="18"/>
  <c r="N557" i="18"/>
  <c r="A558" i="18"/>
  <c r="B558" i="18"/>
  <c r="C558" i="18"/>
  <c r="D558" i="18"/>
  <c r="E558" i="18"/>
  <c r="F558" i="18"/>
  <c r="G558" i="18"/>
  <c r="H558" i="18"/>
  <c r="I558" i="18"/>
  <c r="J558" i="18"/>
  <c r="K558" i="18"/>
  <c r="L558" i="18"/>
  <c r="M558" i="18"/>
  <c r="N558" i="18"/>
  <c r="A559" i="18"/>
  <c r="B559" i="18"/>
  <c r="C559" i="18"/>
  <c r="D559" i="18"/>
  <c r="E559" i="18"/>
  <c r="F559" i="18"/>
  <c r="G559" i="18"/>
  <c r="H559" i="18"/>
  <c r="I559" i="18"/>
  <c r="J559" i="18"/>
  <c r="K559" i="18"/>
  <c r="L559" i="18"/>
  <c r="M559" i="18"/>
  <c r="N559" i="18"/>
  <c r="A560" i="18"/>
  <c r="B560" i="18"/>
  <c r="C560" i="18"/>
  <c r="D560" i="18"/>
  <c r="E560" i="18"/>
  <c r="F560" i="18"/>
  <c r="G560" i="18"/>
  <c r="H560" i="18"/>
  <c r="I560" i="18"/>
  <c r="J560" i="18"/>
  <c r="K560" i="18"/>
  <c r="L560" i="18"/>
  <c r="M560" i="18"/>
  <c r="N560" i="18"/>
  <c r="A561" i="18"/>
  <c r="B561" i="18"/>
  <c r="C561" i="18"/>
  <c r="D561" i="18"/>
  <c r="E561" i="18"/>
  <c r="F561" i="18"/>
  <c r="G561" i="18"/>
  <c r="H561" i="18"/>
  <c r="I561" i="18"/>
  <c r="J561" i="18"/>
  <c r="K561" i="18"/>
  <c r="L561" i="18"/>
  <c r="M561" i="18"/>
  <c r="N561" i="18"/>
  <c r="A562" i="18"/>
  <c r="B562" i="18"/>
  <c r="C562" i="18"/>
  <c r="D562" i="18"/>
  <c r="E562" i="18"/>
  <c r="F562" i="18"/>
  <c r="G562" i="18"/>
  <c r="H562" i="18"/>
  <c r="I562" i="18"/>
  <c r="J562" i="18"/>
  <c r="K562" i="18"/>
  <c r="L562" i="18"/>
  <c r="M562" i="18"/>
  <c r="N562" i="18"/>
  <c r="A563" i="18"/>
  <c r="B563" i="18"/>
  <c r="C563" i="18"/>
  <c r="D563" i="18"/>
  <c r="E563" i="18"/>
  <c r="F563" i="18"/>
  <c r="G563" i="18"/>
  <c r="H563" i="18"/>
  <c r="I563" i="18"/>
  <c r="J563" i="18"/>
  <c r="K563" i="18"/>
  <c r="L563" i="18"/>
  <c r="M563" i="18"/>
  <c r="N563" i="18"/>
  <c r="A564" i="18"/>
  <c r="B564" i="18"/>
  <c r="C564" i="18"/>
  <c r="D564" i="18"/>
  <c r="E564" i="18"/>
  <c r="F564" i="18"/>
  <c r="G564" i="18"/>
  <c r="H564" i="18"/>
  <c r="I564" i="18"/>
  <c r="J564" i="18"/>
  <c r="K564" i="18"/>
  <c r="L564" i="18"/>
  <c r="M564" i="18"/>
  <c r="N564" i="18"/>
  <c r="A565" i="18"/>
  <c r="B565" i="18"/>
  <c r="C565" i="18"/>
  <c r="D565" i="18"/>
  <c r="E565" i="18"/>
  <c r="F565" i="18"/>
  <c r="G565" i="18"/>
  <c r="H565" i="18"/>
  <c r="I565" i="18"/>
  <c r="J565" i="18"/>
  <c r="K565" i="18"/>
  <c r="L565" i="18"/>
  <c r="M565" i="18"/>
  <c r="N565" i="18"/>
  <c r="A566" i="18"/>
  <c r="B566" i="18"/>
  <c r="C566" i="18"/>
  <c r="D566" i="18"/>
  <c r="E566" i="18"/>
  <c r="F566" i="18"/>
  <c r="G566" i="18"/>
  <c r="H566" i="18"/>
  <c r="I566" i="18"/>
  <c r="J566" i="18"/>
  <c r="K566" i="18"/>
  <c r="L566" i="18"/>
  <c r="M566" i="18"/>
  <c r="N566" i="18"/>
  <c r="A567" i="18"/>
  <c r="B567" i="18"/>
  <c r="C567" i="18"/>
  <c r="D567" i="18"/>
  <c r="E567" i="18"/>
  <c r="F567" i="18"/>
  <c r="G567" i="18"/>
  <c r="H567" i="18"/>
  <c r="I567" i="18"/>
  <c r="J567" i="18"/>
  <c r="K567" i="18"/>
  <c r="L567" i="18"/>
  <c r="M567" i="18"/>
  <c r="N567" i="18"/>
  <c r="A568" i="18"/>
  <c r="B568" i="18"/>
  <c r="C568" i="18"/>
  <c r="D568" i="18"/>
  <c r="E568" i="18"/>
  <c r="F568" i="18"/>
  <c r="G568" i="18"/>
  <c r="H568" i="18"/>
  <c r="I568" i="18"/>
  <c r="J568" i="18"/>
  <c r="K568" i="18"/>
  <c r="L568" i="18"/>
  <c r="M568" i="18"/>
  <c r="N568" i="18"/>
  <c r="A569" i="18"/>
  <c r="B569" i="18"/>
  <c r="C569" i="18"/>
  <c r="D569" i="18"/>
  <c r="E569" i="18"/>
  <c r="F569" i="18"/>
  <c r="G569" i="18"/>
  <c r="H569" i="18"/>
  <c r="I569" i="18"/>
  <c r="J569" i="18"/>
  <c r="K569" i="18"/>
  <c r="L569" i="18"/>
  <c r="M569" i="18"/>
  <c r="N569" i="18"/>
  <c r="A570" i="18"/>
  <c r="B570" i="18"/>
  <c r="C570" i="18"/>
  <c r="D570" i="18"/>
  <c r="E570" i="18"/>
  <c r="F570" i="18"/>
  <c r="G570" i="18"/>
  <c r="H570" i="18"/>
  <c r="I570" i="18"/>
  <c r="J570" i="18"/>
  <c r="K570" i="18"/>
  <c r="L570" i="18"/>
  <c r="M570" i="18"/>
  <c r="N570" i="18"/>
  <c r="A571" i="18"/>
  <c r="B571" i="18"/>
  <c r="C571" i="18"/>
  <c r="D571" i="18"/>
  <c r="E571" i="18"/>
  <c r="F571" i="18"/>
  <c r="G571" i="18"/>
  <c r="H571" i="18"/>
  <c r="I571" i="18"/>
  <c r="J571" i="18"/>
  <c r="K571" i="18"/>
  <c r="L571" i="18"/>
  <c r="M571" i="18"/>
  <c r="N571" i="18"/>
  <c r="A572" i="18"/>
  <c r="B572" i="18"/>
  <c r="C572" i="18"/>
  <c r="D572" i="18"/>
  <c r="E572" i="18"/>
  <c r="F572" i="18"/>
  <c r="G572" i="18"/>
  <c r="H572" i="18"/>
  <c r="I572" i="18"/>
  <c r="J572" i="18"/>
  <c r="K572" i="18"/>
  <c r="L572" i="18"/>
  <c r="M572" i="18"/>
  <c r="N572" i="18"/>
  <c r="A573" i="18"/>
  <c r="B573" i="18"/>
  <c r="C573" i="18"/>
  <c r="D573" i="18"/>
  <c r="E573" i="18"/>
  <c r="F573" i="18"/>
  <c r="G573" i="18"/>
  <c r="H573" i="18"/>
  <c r="I573" i="18"/>
  <c r="J573" i="18"/>
  <c r="K573" i="18"/>
  <c r="L573" i="18"/>
  <c r="M573" i="18"/>
  <c r="N573" i="18"/>
  <c r="A574" i="18"/>
  <c r="B574" i="18"/>
  <c r="C574" i="18"/>
  <c r="D574" i="18"/>
  <c r="E574" i="18"/>
  <c r="F574" i="18"/>
  <c r="G574" i="18"/>
  <c r="H574" i="18"/>
  <c r="I574" i="18"/>
  <c r="J574" i="18"/>
  <c r="K574" i="18"/>
  <c r="L574" i="18"/>
  <c r="M574" i="18"/>
  <c r="N574" i="18"/>
  <c r="A575" i="18"/>
  <c r="B575" i="18"/>
  <c r="C575" i="18"/>
  <c r="D575" i="18"/>
  <c r="E575" i="18"/>
  <c r="F575" i="18"/>
  <c r="G575" i="18"/>
  <c r="H575" i="18"/>
  <c r="I575" i="18"/>
  <c r="J575" i="18"/>
  <c r="K575" i="18"/>
  <c r="L575" i="18"/>
  <c r="M575" i="18"/>
  <c r="N575" i="18"/>
  <c r="A576" i="18"/>
  <c r="B576" i="18"/>
  <c r="C576" i="18"/>
  <c r="D576" i="18"/>
  <c r="E576" i="18"/>
  <c r="F576" i="18"/>
  <c r="G576" i="18"/>
  <c r="H576" i="18"/>
  <c r="I576" i="18"/>
  <c r="J576" i="18"/>
  <c r="K576" i="18"/>
  <c r="L576" i="18"/>
  <c r="M576" i="18"/>
  <c r="N576" i="18"/>
  <c r="A577" i="18"/>
  <c r="B577" i="18"/>
  <c r="C577" i="18"/>
  <c r="D577" i="18"/>
  <c r="E577" i="18"/>
  <c r="F577" i="18"/>
  <c r="G577" i="18"/>
  <c r="H577" i="18"/>
  <c r="I577" i="18"/>
  <c r="J577" i="18"/>
  <c r="K577" i="18"/>
  <c r="L577" i="18"/>
  <c r="M577" i="18"/>
  <c r="N577" i="18"/>
  <c r="A578" i="18"/>
  <c r="B578" i="18"/>
  <c r="C578" i="18"/>
  <c r="D578" i="18"/>
  <c r="E578" i="18"/>
  <c r="F578" i="18"/>
  <c r="G578" i="18"/>
  <c r="H578" i="18"/>
  <c r="I578" i="18"/>
  <c r="J578" i="18"/>
  <c r="K578" i="18"/>
  <c r="L578" i="18"/>
  <c r="M578" i="18"/>
  <c r="N578" i="18"/>
  <c r="A579" i="18"/>
  <c r="B579" i="18"/>
  <c r="C579" i="18"/>
  <c r="D579" i="18"/>
  <c r="E579" i="18"/>
  <c r="F579" i="18"/>
  <c r="G579" i="18"/>
  <c r="H579" i="18"/>
  <c r="I579" i="18"/>
  <c r="J579" i="18"/>
  <c r="K579" i="18"/>
  <c r="L579" i="18"/>
  <c r="M579" i="18"/>
  <c r="N579" i="18"/>
  <c r="A580" i="18"/>
  <c r="B580" i="18"/>
  <c r="C580" i="18"/>
  <c r="D580" i="18"/>
  <c r="E580" i="18"/>
  <c r="F580" i="18"/>
  <c r="G580" i="18"/>
  <c r="H580" i="18"/>
  <c r="I580" i="18"/>
  <c r="J580" i="18"/>
  <c r="K580" i="18"/>
  <c r="L580" i="18"/>
  <c r="M580" i="18"/>
  <c r="N580" i="18"/>
  <c r="A581" i="18"/>
  <c r="B581" i="18"/>
  <c r="C581" i="18"/>
  <c r="D581" i="18"/>
  <c r="E581" i="18"/>
  <c r="F581" i="18"/>
  <c r="G581" i="18"/>
  <c r="H581" i="18"/>
  <c r="I581" i="18"/>
  <c r="J581" i="18"/>
  <c r="K581" i="18"/>
  <c r="L581" i="18"/>
  <c r="M581" i="18"/>
  <c r="N581" i="18"/>
  <c r="A582" i="18"/>
  <c r="B582" i="18"/>
  <c r="C582" i="18"/>
  <c r="D582" i="18"/>
  <c r="E582" i="18"/>
  <c r="F582" i="18"/>
  <c r="G582" i="18"/>
  <c r="H582" i="18"/>
  <c r="I582" i="18"/>
  <c r="J582" i="18"/>
  <c r="K582" i="18"/>
  <c r="L582" i="18"/>
  <c r="M582" i="18"/>
  <c r="N582" i="18"/>
  <c r="A583" i="18"/>
  <c r="B583" i="18"/>
  <c r="C583" i="18"/>
  <c r="D583" i="18"/>
  <c r="E583" i="18"/>
  <c r="F583" i="18"/>
  <c r="G583" i="18"/>
  <c r="H583" i="18"/>
  <c r="I583" i="18"/>
  <c r="J583" i="18"/>
  <c r="K583" i="18"/>
  <c r="L583" i="18"/>
  <c r="M583" i="18"/>
  <c r="N583" i="18"/>
  <c r="A584" i="18"/>
  <c r="B584" i="18"/>
  <c r="C584" i="18"/>
  <c r="D584" i="18"/>
  <c r="E584" i="18"/>
  <c r="F584" i="18"/>
  <c r="G584" i="18"/>
  <c r="H584" i="18"/>
  <c r="I584" i="18"/>
  <c r="J584" i="18"/>
  <c r="K584" i="18"/>
  <c r="L584" i="18"/>
  <c r="M584" i="18"/>
  <c r="N584" i="18"/>
  <c r="A585" i="18"/>
  <c r="B585" i="18"/>
  <c r="C585" i="18"/>
  <c r="D585" i="18"/>
  <c r="E585" i="18"/>
  <c r="F585" i="18"/>
  <c r="G585" i="18"/>
  <c r="H585" i="18"/>
  <c r="I585" i="18"/>
  <c r="J585" i="18"/>
  <c r="K585" i="18"/>
  <c r="L585" i="18"/>
  <c r="M585" i="18"/>
  <c r="N585" i="18"/>
  <c r="A586" i="18"/>
  <c r="B586" i="18"/>
  <c r="C586" i="18"/>
  <c r="D586" i="18"/>
  <c r="E586" i="18"/>
  <c r="F586" i="18"/>
  <c r="G586" i="18"/>
  <c r="H586" i="18"/>
  <c r="I586" i="18"/>
  <c r="J586" i="18"/>
  <c r="K586" i="18"/>
  <c r="L586" i="18"/>
  <c r="M586" i="18"/>
  <c r="N586" i="18"/>
  <c r="A587" i="18"/>
  <c r="B587" i="18"/>
  <c r="C587" i="18"/>
  <c r="D587" i="18"/>
  <c r="E587" i="18"/>
  <c r="F587" i="18"/>
  <c r="G587" i="18"/>
  <c r="H587" i="18"/>
  <c r="I587" i="18"/>
  <c r="J587" i="18"/>
  <c r="K587" i="18"/>
  <c r="L587" i="18"/>
  <c r="M587" i="18"/>
  <c r="N587" i="18"/>
  <c r="A588" i="18"/>
  <c r="B588" i="18"/>
  <c r="C588" i="18"/>
  <c r="D588" i="18"/>
  <c r="E588" i="18"/>
  <c r="F588" i="18"/>
  <c r="G588" i="18"/>
  <c r="H588" i="18"/>
  <c r="I588" i="18"/>
  <c r="J588" i="18"/>
  <c r="K588" i="18"/>
  <c r="L588" i="18"/>
  <c r="M588" i="18"/>
  <c r="N588" i="18"/>
  <c r="A589" i="18"/>
  <c r="B589" i="18"/>
  <c r="C589" i="18"/>
  <c r="D589" i="18"/>
  <c r="E589" i="18"/>
  <c r="F589" i="18"/>
  <c r="G589" i="18"/>
  <c r="H589" i="18"/>
  <c r="I589" i="18"/>
  <c r="J589" i="18"/>
  <c r="K589" i="18"/>
  <c r="L589" i="18"/>
  <c r="M589" i="18"/>
  <c r="N589" i="18"/>
  <c r="A590" i="18"/>
  <c r="B590" i="18"/>
  <c r="C590" i="18"/>
  <c r="D590" i="18"/>
  <c r="E590" i="18"/>
  <c r="F590" i="18"/>
  <c r="G590" i="18"/>
  <c r="H590" i="18"/>
  <c r="I590" i="18"/>
  <c r="J590" i="18"/>
  <c r="K590" i="18"/>
  <c r="L590" i="18"/>
  <c r="M590" i="18"/>
  <c r="N590" i="18"/>
  <c r="A591" i="18"/>
  <c r="B591" i="18"/>
  <c r="C591" i="18"/>
  <c r="D591" i="18"/>
  <c r="E591" i="18"/>
  <c r="F591" i="18"/>
  <c r="G591" i="18"/>
  <c r="H591" i="18"/>
  <c r="I591" i="18"/>
  <c r="J591" i="18"/>
  <c r="K591" i="18"/>
  <c r="L591" i="18"/>
  <c r="M591" i="18"/>
  <c r="N591" i="18"/>
  <c r="A592" i="18"/>
  <c r="B592" i="18"/>
  <c r="C592" i="18"/>
  <c r="D592" i="18"/>
  <c r="E592" i="18"/>
  <c r="F592" i="18"/>
  <c r="G592" i="18"/>
  <c r="H592" i="18"/>
  <c r="I592" i="18"/>
  <c r="J592" i="18"/>
  <c r="K592" i="18"/>
  <c r="L592" i="18"/>
  <c r="M592" i="18"/>
  <c r="N592" i="18"/>
  <c r="A593" i="18"/>
  <c r="B593" i="18"/>
  <c r="C593" i="18"/>
  <c r="D593" i="18"/>
  <c r="E593" i="18"/>
  <c r="F593" i="18"/>
  <c r="G593" i="18"/>
  <c r="H593" i="18"/>
  <c r="I593" i="18"/>
  <c r="J593" i="18"/>
  <c r="K593" i="18"/>
  <c r="L593" i="18"/>
  <c r="M593" i="18"/>
  <c r="N593" i="18"/>
  <c r="A594" i="18"/>
  <c r="B594" i="18"/>
  <c r="C594" i="18"/>
  <c r="D594" i="18"/>
  <c r="E594" i="18"/>
  <c r="F594" i="18"/>
  <c r="G594" i="18"/>
  <c r="H594" i="18"/>
  <c r="I594" i="18"/>
  <c r="J594" i="18"/>
  <c r="K594" i="18"/>
  <c r="L594" i="18"/>
  <c r="M594" i="18"/>
  <c r="N594" i="18"/>
  <c r="A595" i="18"/>
  <c r="B595" i="18"/>
  <c r="C595" i="18"/>
  <c r="D595" i="18"/>
  <c r="E595" i="18"/>
  <c r="F595" i="18"/>
  <c r="G595" i="18"/>
  <c r="H595" i="18"/>
  <c r="I595" i="18"/>
  <c r="J595" i="18"/>
  <c r="K595" i="18"/>
  <c r="L595" i="18"/>
  <c r="M595" i="18"/>
  <c r="N595" i="18"/>
  <c r="A596" i="18"/>
  <c r="B596" i="18"/>
  <c r="C596" i="18"/>
  <c r="D596" i="18"/>
  <c r="E596" i="18"/>
  <c r="F596" i="18"/>
  <c r="G596" i="18"/>
  <c r="H596" i="18"/>
  <c r="I596" i="18"/>
  <c r="J596" i="18"/>
  <c r="K596" i="18"/>
  <c r="L596" i="18"/>
  <c r="M596" i="18"/>
  <c r="N596" i="18"/>
  <c r="A597" i="18"/>
  <c r="B597" i="18"/>
  <c r="C597" i="18"/>
  <c r="D597" i="18"/>
  <c r="E597" i="18"/>
  <c r="F597" i="18"/>
  <c r="G597" i="18"/>
  <c r="H597" i="18"/>
  <c r="I597" i="18"/>
  <c r="J597" i="18"/>
  <c r="K597" i="18"/>
  <c r="L597" i="18"/>
  <c r="M597" i="18"/>
  <c r="N597" i="18"/>
  <c r="A598" i="18"/>
  <c r="B598" i="18"/>
  <c r="C598" i="18"/>
  <c r="D598" i="18"/>
  <c r="E598" i="18"/>
  <c r="F598" i="18"/>
  <c r="G598" i="18"/>
  <c r="H598" i="18"/>
  <c r="I598" i="18"/>
  <c r="J598" i="18"/>
  <c r="K598" i="18"/>
  <c r="L598" i="18"/>
  <c r="M598" i="18"/>
  <c r="N598" i="18"/>
  <c r="A599" i="18"/>
  <c r="B599" i="18"/>
  <c r="C599" i="18"/>
  <c r="D599" i="18"/>
  <c r="E599" i="18"/>
  <c r="F599" i="18"/>
  <c r="G599" i="18"/>
  <c r="H599" i="18"/>
  <c r="I599" i="18"/>
  <c r="J599" i="18"/>
  <c r="K599" i="18"/>
  <c r="L599" i="18"/>
  <c r="M599" i="18"/>
  <c r="N599" i="18"/>
  <c r="A600" i="18"/>
  <c r="B600" i="18"/>
  <c r="C600" i="18"/>
  <c r="D600" i="18"/>
  <c r="E600" i="18"/>
  <c r="F600" i="18"/>
  <c r="G600" i="18"/>
  <c r="H600" i="18"/>
  <c r="I600" i="18"/>
  <c r="J600" i="18"/>
  <c r="K600" i="18"/>
  <c r="L600" i="18"/>
  <c r="M600" i="18"/>
  <c r="N600" i="18"/>
  <c r="A601" i="18"/>
  <c r="B601" i="18"/>
  <c r="C601" i="18"/>
  <c r="D601" i="18"/>
  <c r="E601" i="18"/>
  <c r="F601" i="18"/>
  <c r="G601" i="18"/>
  <c r="H601" i="18"/>
  <c r="I601" i="18"/>
  <c r="J601" i="18"/>
  <c r="K601" i="18"/>
  <c r="L601" i="18"/>
  <c r="M601" i="18"/>
  <c r="N601" i="18"/>
  <c r="A602" i="18"/>
  <c r="B602" i="18"/>
  <c r="C602" i="18"/>
  <c r="D602" i="18"/>
  <c r="E602" i="18"/>
  <c r="F602" i="18"/>
  <c r="G602" i="18"/>
  <c r="H602" i="18"/>
  <c r="I602" i="18"/>
  <c r="J602" i="18"/>
  <c r="K602" i="18"/>
  <c r="L602" i="18"/>
  <c r="M602" i="18"/>
  <c r="N602" i="18"/>
  <c r="A603" i="18"/>
  <c r="B603" i="18"/>
  <c r="C603" i="18"/>
  <c r="D603" i="18"/>
  <c r="E603" i="18"/>
  <c r="F603" i="18"/>
  <c r="G603" i="18"/>
  <c r="H603" i="18"/>
  <c r="I603" i="18"/>
  <c r="J603" i="18"/>
  <c r="K603" i="18"/>
  <c r="L603" i="18"/>
  <c r="M603" i="18"/>
  <c r="N603" i="18"/>
  <c r="A604" i="18"/>
  <c r="B604" i="18"/>
  <c r="C604" i="18"/>
  <c r="D604" i="18"/>
  <c r="E604" i="18"/>
  <c r="F604" i="18"/>
  <c r="G604" i="18"/>
  <c r="H604" i="18"/>
  <c r="I604" i="18"/>
  <c r="J604" i="18"/>
  <c r="K604" i="18"/>
  <c r="L604" i="18"/>
  <c r="M604" i="18"/>
  <c r="N604" i="18"/>
  <c r="A605" i="18"/>
  <c r="B605" i="18"/>
  <c r="C605" i="18"/>
  <c r="D605" i="18"/>
  <c r="E605" i="18"/>
  <c r="F605" i="18"/>
  <c r="G605" i="18"/>
  <c r="H605" i="18"/>
  <c r="I605" i="18"/>
  <c r="J605" i="18"/>
  <c r="K605" i="18"/>
  <c r="L605" i="18"/>
  <c r="M605" i="18"/>
  <c r="N605" i="18"/>
  <c r="A606" i="18"/>
  <c r="B606" i="18"/>
  <c r="C606" i="18"/>
  <c r="D606" i="18"/>
  <c r="E606" i="18"/>
  <c r="F606" i="18"/>
  <c r="G606" i="18"/>
  <c r="H606" i="18"/>
  <c r="I606" i="18"/>
  <c r="J606" i="18"/>
  <c r="K606" i="18"/>
  <c r="L606" i="18"/>
  <c r="M606" i="18"/>
  <c r="N606" i="18"/>
  <c r="A607" i="18"/>
  <c r="B607" i="18"/>
  <c r="C607" i="18"/>
  <c r="D607" i="18"/>
  <c r="E607" i="18"/>
  <c r="F607" i="18"/>
  <c r="G607" i="18"/>
  <c r="H607" i="18"/>
  <c r="I607" i="18"/>
  <c r="J607" i="18"/>
  <c r="K607" i="18"/>
  <c r="L607" i="18"/>
  <c r="M607" i="18"/>
  <c r="N607" i="18"/>
  <c r="A608" i="18"/>
  <c r="B608" i="18"/>
  <c r="C608" i="18"/>
  <c r="D608" i="18"/>
  <c r="E608" i="18"/>
  <c r="F608" i="18"/>
  <c r="G608" i="18"/>
  <c r="H608" i="18"/>
  <c r="I608" i="18"/>
  <c r="J608" i="18"/>
  <c r="K608" i="18"/>
  <c r="L608" i="18"/>
  <c r="M608" i="18"/>
  <c r="N608" i="18"/>
  <c r="A609" i="18"/>
  <c r="B609" i="18"/>
  <c r="C609" i="18"/>
  <c r="D609" i="18"/>
  <c r="E609" i="18"/>
  <c r="F609" i="18"/>
  <c r="G609" i="18"/>
  <c r="H609" i="18"/>
  <c r="I609" i="18"/>
  <c r="J609" i="18"/>
  <c r="K609" i="18"/>
  <c r="L609" i="18"/>
  <c r="M609" i="18"/>
  <c r="N609" i="18"/>
  <c r="A610" i="18"/>
  <c r="B610" i="18"/>
  <c r="C610" i="18"/>
  <c r="D610" i="18"/>
  <c r="E610" i="18"/>
  <c r="F610" i="18"/>
  <c r="G610" i="18"/>
  <c r="H610" i="18"/>
  <c r="I610" i="18"/>
  <c r="J610" i="18"/>
  <c r="K610" i="18"/>
  <c r="L610" i="18"/>
  <c r="M610" i="18"/>
  <c r="N610" i="18"/>
  <c r="A611" i="18"/>
  <c r="B611" i="18"/>
  <c r="C611" i="18"/>
  <c r="D611" i="18"/>
  <c r="E611" i="18"/>
  <c r="F611" i="18"/>
  <c r="G611" i="18"/>
  <c r="H611" i="18"/>
  <c r="I611" i="18"/>
  <c r="J611" i="18"/>
  <c r="K611" i="18"/>
  <c r="L611" i="18"/>
  <c r="M611" i="18"/>
  <c r="N611" i="18"/>
  <c r="A612" i="18"/>
  <c r="B612" i="18"/>
  <c r="C612" i="18"/>
  <c r="D612" i="18"/>
  <c r="E612" i="18"/>
  <c r="F612" i="18"/>
  <c r="G612" i="18"/>
  <c r="H612" i="18"/>
  <c r="I612" i="18"/>
  <c r="J612" i="18"/>
  <c r="K612" i="18"/>
  <c r="L612" i="18"/>
  <c r="M612" i="18"/>
  <c r="N612" i="18"/>
  <c r="A613" i="18"/>
  <c r="B613" i="18"/>
  <c r="C613" i="18"/>
  <c r="D613" i="18"/>
  <c r="E613" i="18"/>
  <c r="F613" i="18"/>
  <c r="G613" i="18"/>
  <c r="H613" i="18"/>
  <c r="I613" i="18"/>
  <c r="J613" i="18"/>
  <c r="K613" i="18"/>
  <c r="L613" i="18"/>
  <c r="M613" i="18"/>
  <c r="N613" i="18"/>
  <c r="A614" i="18"/>
  <c r="B614" i="18"/>
  <c r="C614" i="18"/>
  <c r="D614" i="18"/>
  <c r="E614" i="18"/>
  <c r="F614" i="18"/>
  <c r="G614" i="18"/>
  <c r="H614" i="18"/>
  <c r="I614" i="18"/>
  <c r="J614" i="18"/>
  <c r="K614" i="18"/>
  <c r="L614" i="18"/>
  <c r="M614" i="18"/>
  <c r="N614" i="18"/>
  <c r="A615" i="18"/>
  <c r="B615" i="18"/>
  <c r="C615" i="18"/>
  <c r="D615" i="18"/>
  <c r="E615" i="18"/>
  <c r="F615" i="18"/>
  <c r="G615" i="18"/>
  <c r="H615" i="18"/>
  <c r="I615" i="18"/>
  <c r="J615" i="18"/>
  <c r="K615" i="18"/>
  <c r="L615" i="18"/>
  <c r="M615" i="18"/>
  <c r="N615" i="18"/>
  <c r="A616" i="18"/>
  <c r="B616" i="18"/>
  <c r="C616" i="18"/>
  <c r="D616" i="18"/>
  <c r="E616" i="18"/>
  <c r="F616" i="18"/>
  <c r="G616" i="18"/>
  <c r="H616" i="18"/>
  <c r="I616" i="18"/>
  <c r="J616" i="18"/>
  <c r="K616" i="18"/>
  <c r="L616" i="18"/>
  <c r="M616" i="18"/>
  <c r="N616" i="18"/>
  <c r="A617" i="18"/>
  <c r="B617" i="18"/>
  <c r="C617" i="18"/>
  <c r="D617" i="18"/>
  <c r="E617" i="18"/>
  <c r="F617" i="18"/>
  <c r="G617" i="18"/>
  <c r="H617" i="18"/>
  <c r="I617" i="18"/>
  <c r="J617" i="18"/>
  <c r="K617" i="18"/>
  <c r="L617" i="18"/>
  <c r="M617" i="18"/>
  <c r="N617" i="18"/>
  <c r="A618" i="18"/>
  <c r="B618" i="18"/>
  <c r="C618" i="18"/>
  <c r="D618" i="18"/>
  <c r="E618" i="18"/>
  <c r="F618" i="18"/>
  <c r="G618" i="18"/>
  <c r="H618" i="18"/>
  <c r="I618" i="18"/>
  <c r="J618" i="18"/>
  <c r="K618" i="18"/>
  <c r="L618" i="18"/>
  <c r="M618" i="18"/>
  <c r="N618" i="18"/>
  <c r="A619" i="18"/>
  <c r="B619" i="18"/>
  <c r="C619" i="18"/>
  <c r="D619" i="18"/>
  <c r="E619" i="18"/>
  <c r="F619" i="18"/>
  <c r="G619" i="18"/>
  <c r="H619" i="18"/>
  <c r="I619" i="18"/>
  <c r="J619" i="18"/>
  <c r="K619" i="18"/>
  <c r="L619" i="18"/>
  <c r="M619" i="18"/>
  <c r="N619" i="18"/>
  <c r="A620" i="18"/>
  <c r="B620" i="18"/>
  <c r="C620" i="18"/>
  <c r="D620" i="18"/>
  <c r="E620" i="18"/>
  <c r="F620" i="18"/>
  <c r="G620" i="18"/>
  <c r="H620" i="18"/>
  <c r="I620" i="18"/>
  <c r="J620" i="18"/>
  <c r="K620" i="18"/>
  <c r="L620" i="18"/>
  <c r="M620" i="18"/>
  <c r="N620" i="18"/>
  <c r="A621" i="18"/>
  <c r="B621" i="18"/>
  <c r="C621" i="18"/>
  <c r="D621" i="18"/>
  <c r="E621" i="18"/>
  <c r="F621" i="18"/>
  <c r="G621" i="18"/>
  <c r="H621" i="18"/>
  <c r="I621" i="18"/>
  <c r="J621" i="18"/>
  <c r="K621" i="18"/>
  <c r="L621" i="18"/>
  <c r="M621" i="18"/>
  <c r="N621" i="18"/>
  <c r="A622" i="18"/>
  <c r="B622" i="18"/>
  <c r="C622" i="18"/>
  <c r="D622" i="18"/>
  <c r="E622" i="18"/>
  <c r="F622" i="18"/>
  <c r="G622" i="18"/>
  <c r="H622" i="18"/>
  <c r="I622" i="18"/>
  <c r="J622" i="18"/>
  <c r="K622" i="18"/>
  <c r="L622" i="18"/>
  <c r="M622" i="18"/>
  <c r="N622" i="18"/>
  <c r="A623" i="18"/>
  <c r="B623" i="18"/>
  <c r="C623" i="18"/>
  <c r="D623" i="18"/>
  <c r="E623" i="18"/>
  <c r="F623" i="18"/>
  <c r="G623" i="18"/>
  <c r="H623" i="18"/>
  <c r="I623" i="18"/>
  <c r="J623" i="18"/>
  <c r="K623" i="18"/>
  <c r="L623" i="18"/>
  <c r="M623" i="18"/>
  <c r="N623" i="18"/>
  <c r="A624" i="18"/>
  <c r="B624" i="18"/>
  <c r="C624" i="18"/>
  <c r="D624" i="18"/>
  <c r="E624" i="18"/>
  <c r="F624" i="18"/>
  <c r="G624" i="18"/>
  <c r="H624" i="18"/>
  <c r="I624" i="18"/>
  <c r="J624" i="18"/>
  <c r="K624" i="18"/>
  <c r="L624" i="18"/>
  <c r="M624" i="18"/>
  <c r="N624" i="18"/>
  <c r="A625" i="18"/>
  <c r="B625" i="18"/>
  <c r="C625" i="18"/>
  <c r="D625" i="18"/>
  <c r="E625" i="18"/>
  <c r="F625" i="18"/>
  <c r="G625" i="18"/>
  <c r="H625" i="18"/>
  <c r="I625" i="18"/>
  <c r="J625" i="18"/>
  <c r="K625" i="18"/>
  <c r="L625" i="18"/>
  <c r="M625" i="18"/>
  <c r="N625" i="18"/>
  <c r="A626" i="18"/>
  <c r="B626" i="18"/>
  <c r="C626" i="18"/>
  <c r="D626" i="18"/>
  <c r="E626" i="18"/>
  <c r="F626" i="18"/>
  <c r="G626" i="18"/>
  <c r="H626" i="18"/>
  <c r="I626" i="18"/>
  <c r="J626" i="18"/>
  <c r="K626" i="18"/>
  <c r="L626" i="18"/>
  <c r="M626" i="18"/>
  <c r="N626" i="18"/>
  <c r="A627" i="18"/>
  <c r="B627" i="18"/>
  <c r="C627" i="18"/>
  <c r="D627" i="18"/>
  <c r="E627" i="18"/>
  <c r="F627" i="18"/>
  <c r="G627" i="18"/>
  <c r="H627" i="18"/>
  <c r="I627" i="18"/>
  <c r="J627" i="18"/>
  <c r="K627" i="18"/>
  <c r="L627" i="18"/>
  <c r="M627" i="18"/>
  <c r="N627" i="18"/>
  <c r="A628" i="18"/>
  <c r="B628" i="18"/>
  <c r="C628" i="18"/>
  <c r="D628" i="18"/>
  <c r="E628" i="18"/>
  <c r="F628" i="18"/>
  <c r="G628" i="18"/>
  <c r="H628" i="18"/>
  <c r="I628" i="18"/>
  <c r="J628" i="18"/>
  <c r="K628" i="18"/>
  <c r="L628" i="18"/>
  <c r="M628" i="18"/>
  <c r="N628" i="18"/>
  <c r="A629" i="18"/>
  <c r="B629" i="18"/>
  <c r="C629" i="18"/>
  <c r="D629" i="18"/>
  <c r="E629" i="18"/>
  <c r="F629" i="18"/>
  <c r="G629" i="18"/>
  <c r="H629" i="18"/>
  <c r="I629" i="18"/>
  <c r="J629" i="18"/>
  <c r="K629" i="18"/>
  <c r="L629" i="18"/>
  <c r="M629" i="18"/>
  <c r="N629" i="18"/>
  <c r="A630" i="18"/>
  <c r="B630" i="18"/>
  <c r="C630" i="18"/>
  <c r="D630" i="18"/>
  <c r="E630" i="18"/>
  <c r="F630" i="18"/>
  <c r="G630" i="18"/>
  <c r="H630" i="18"/>
  <c r="I630" i="18"/>
  <c r="J630" i="18"/>
  <c r="K630" i="18"/>
  <c r="L630" i="18"/>
  <c r="M630" i="18"/>
  <c r="N630" i="18"/>
  <c r="A631" i="18"/>
  <c r="B631" i="18"/>
  <c r="C631" i="18"/>
  <c r="D631" i="18"/>
  <c r="E631" i="18"/>
  <c r="F631" i="18"/>
  <c r="G631" i="18"/>
  <c r="H631" i="18"/>
  <c r="I631" i="18"/>
  <c r="J631" i="18"/>
  <c r="K631" i="18"/>
  <c r="L631" i="18"/>
  <c r="M631" i="18"/>
  <c r="N631" i="18"/>
  <c r="A632" i="18"/>
  <c r="B632" i="18"/>
  <c r="C632" i="18"/>
  <c r="D632" i="18"/>
  <c r="E632" i="18"/>
  <c r="F632" i="18"/>
  <c r="G632" i="18"/>
  <c r="H632" i="18"/>
  <c r="I632" i="18"/>
  <c r="J632" i="18"/>
  <c r="K632" i="18"/>
  <c r="L632" i="18"/>
  <c r="M632" i="18"/>
  <c r="N632" i="18"/>
  <c r="A633" i="18"/>
  <c r="B633" i="18"/>
  <c r="C633" i="18"/>
  <c r="D633" i="18"/>
  <c r="E633" i="18"/>
  <c r="F633" i="18"/>
  <c r="G633" i="18"/>
  <c r="H633" i="18"/>
  <c r="I633" i="18"/>
  <c r="J633" i="18"/>
  <c r="K633" i="18"/>
  <c r="L633" i="18"/>
  <c r="M633" i="18"/>
  <c r="N633" i="18"/>
  <c r="A634" i="18"/>
  <c r="B634" i="18"/>
  <c r="C634" i="18"/>
  <c r="D634" i="18"/>
  <c r="E634" i="18"/>
  <c r="F634" i="18"/>
  <c r="G634" i="18"/>
  <c r="H634" i="18"/>
  <c r="I634" i="18"/>
  <c r="J634" i="18"/>
  <c r="K634" i="18"/>
  <c r="L634" i="18"/>
  <c r="M634" i="18"/>
  <c r="N634" i="18"/>
  <c r="A635" i="18"/>
  <c r="B635" i="18"/>
  <c r="C635" i="18"/>
  <c r="D635" i="18"/>
  <c r="E635" i="18"/>
  <c r="F635" i="18"/>
  <c r="G635" i="18"/>
  <c r="H635" i="18"/>
  <c r="I635" i="18"/>
  <c r="J635" i="18"/>
  <c r="K635" i="18"/>
  <c r="L635" i="18"/>
  <c r="M635" i="18"/>
  <c r="N635" i="18"/>
  <c r="A636" i="18"/>
  <c r="B636" i="18"/>
  <c r="C636" i="18"/>
  <c r="D636" i="18"/>
  <c r="E636" i="18"/>
  <c r="F636" i="18"/>
  <c r="G636" i="18"/>
  <c r="H636" i="18"/>
  <c r="I636" i="18"/>
  <c r="J636" i="18"/>
  <c r="K636" i="18"/>
  <c r="L636" i="18"/>
  <c r="M636" i="18"/>
  <c r="N636" i="18"/>
  <c r="A637" i="18"/>
  <c r="B637" i="18"/>
  <c r="C637" i="18"/>
  <c r="D637" i="18"/>
  <c r="E637" i="18"/>
  <c r="F637" i="18"/>
  <c r="G637" i="18"/>
  <c r="H637" i="18"/>
  <c r="I637" i="18"/>
  <c r="J637" i="18"/>
  <c r="K637" i="18"/>
  <c r="L637" i="18"/>
  <c r="M637" i="18"/>
  <c r="N637" i="18"/>
  <c r="A638" i="18"/>
  <c r="B638" i="18"/>
  <c r="C638" i="18"/>
  <c r="D638" i="18"/>
  <c r="E638" i="18"/>
  <c r="F638" i="18"/>
  <c r="G638" i="18"/>
  <c r="H638" i="18"/>
  <c r="I638" i="18"/>
  <c r="J638" i="18"/>
  <c r="K638" i="18"/>
  <c r="L638" i="18"/>
  <c r="M638" i="18"/>
  <c r="N638" i="18"/>
  <c r="A639" i="18"/>
  <c r="B639" i="18"/>
  <c r="C639" i="18"/>
  <c r="D639" i="18"/>
  <c r="E639" i="18"/>
  <c r="F639" i="18"/>
  <c r="G639" i="18"/>
  <c r="H639" i="18"/>
  <c r="I639" i="18"/>
  <c r="J639" i="18"/>
  <c r="K639" i="18"/>
  <c r="L639" i="18"/>
  <c r="M639" i="18"/>
  <c r="N639" i="18"/>
  <c r="A640" i="18"/>
  <c r="B640" i="18"/>
  <c r="C640" i="18"/>
  <c r="D640" i="18"/>
  <c r="E640" i="18"/>
  <c r="F640" i="18"/>
  <c r="G640" i="18"/>
  <c r="H640" i="18"/>
  <c r="I640" i="18"/>
  <c r="J640" i="18"/>
  <c r="K640" i="18"/>
  <c r="L640" i="18"/>
  <c r="M640" i="18"/>
  <c r="N640" i="18"/>
  <c r="A641" i="18"/>
  <c r="B641" i="18"/>
  <c r="C641" i="18"/>
  <c r="D641" i="18"/>
  <c r="E641" i="18"/>
  <c r="F641" i="18"/>
  <c r="G641" i="18"/>
  <c r="H641" i="18"/>
  <c r="I641" i="18"/>
  <c r="J641" i="18"/>
  <c r="K641" i="18"/>
  <c r="L641" i="18"/>
  <c r="M641" i="18"/>
  <c r="N641" i="18"/>
  <c r="A642" i="18"/>
  <c r="B642" i="18"/>
  <c r="C642" i="18"/>
  <c r="D642" i="18"/>
  <c r="E642" i="18"/>
  <c r="F642" i="18"/>
  <c r="G642" i="18"/>
  <c r="H642" i="18"/>
  <c r="I642" i="18"/>
  <c r="J642" i="18"/>
  <c r="K642" i="18"/>
  <c r="L642" i="18"/>
  <c r="M642" i="18"/>
  <c r="N642" i="18"/>
  <c r="A643" i="18"/>
  <c r="B643" i="18"/>
  <c r="C643" i="18"/>
  <c r="D643" i="18"/>
  <c r="E643" i="18"/>
  <c r="F643" i="18"/>
  <c r="G643" i="18"/>
  <c r="H643" i="18"/>
  <c r="I643" i="18"/>
  <c r="J643" i="18"/>
  <c r="K643" i="18"/>
  <c r="L643" i="18"/>
  <c r="M643" i="18"/>
  <c r="N643" i="18"/>
  <c r="A644" i="18"/>
  <c r="B644" i="18"/>
  <c r="C644" i="18"/>
  <c r="D644" i="18"/>
  <c r="E644" i="18"/>
  <c r="F644" i="18"/>
  <c r="G644" i="18"/>
  <c r="H644" i="18"/>
  <c r="I644" i="18"/>
  <c r="J644" i="18"/>
  <c r="K644" i="18"/>
  <c r="L644" i="18"/>
  <c r="M644" i="18"/>
  <c r="N644" i="18"/>
  <c r="A645" i="18"/>
  <c r="B645" i="18"/>
  <c r="C645" i="18"/>
  <c r="D645" i="18"/>
  <c r="E645" i="18"/>
  <c r="F645" i="18"/>
  <c r="G645" i="18"/>
  <c r="H645" i="18"/>
  <c r="I645" i="18"/>
  <c r="J645" i="18"/>
  <c r="K645" i="18"/>
  <c r="L645" i="18"/>
  <c r="M645" i="18"/>
  <c r="N645" i="18"/>
  <c r="A646" i="18"/>
  <c r="B646" i="18"/>
  <c r="C646" i="18"/>
  <c r="D646" i="18"/>
  <c r="E646" i="18"/>
  <c r="F646" i="18"/>
  <c r="G646" i="18"/>
  <c r="H646" i="18"/>
  <c r="I646" i="18"/>
  <c r="J646" i="18"/>
  <c r="K646" i="18"/>
  <c r="L646" i="18"/>
  <c r="M646" i="18"/>
  <c r="N646" i="18"/>
  <c r="A647" i="18"/>
  <c r="B647" i="18"/>
  <c r="C647" i="18"/>
  <c r="D647" i="18"/>
  <c r="E647" i="18"/>
  <c r="F647" i="18"/>
  <c r="G647" i="18"/>
  <c r="H647" i="18"/>
  <c r="I647" i="18"/>
  <c r="J647" i="18"/>
  <c r="K647" i="18"/>
  <c r="L647" i="18"/>
  <c r="M647" i="18"/>
  <c r="N647" i="18"/>
  <c r="A648" i="18"/>
  <c r="B648" i="18"/>
  <c r="C648" i="18"/>
  <c r="D648" i="18"/>
  <c r="E648" i="18"/>
  <c r="F648" i="18"/>
  <c r="G648" i="18"/>
  <c r="H648" i="18"/>
  <c r="I648" i="18"/>
  <c r="J648" i="18"/>
  <c r="K648" i="18"/>
  <c r="L648" i="18"/>
  <c r="M648" i="18"/>
  <c r="N648" i="18"/>
  <c r="A649" i="18"/>
  <c r="B649" i="18"/>
  <c r="C649" i="18"/>
  <c r="D649" i="18"/>
  <c r="E649" i="18"/>
  <c r="F649" i="18"/>
  <c r="G649" i="18"/>
  <c r="H649" i="18"/>
  <c r="I649" i="18"/>
  <c r="J649" i="18"/>
  <c r="K649" i="18"/>
  <c r="L649" i="18"/>
  <c r="M649" i="18"/>
  <c r="N649" i="18"/>
  <c r="A650" i="18"/>
  <c r="B650" i="18"/>
  <c r="C650" i="18"/>
  <c r="D650" i="18"/>
  <c r="E650" i="18"/>
  <c r="F650" i="18"/>
  <c r="G650" i="18"/>
  <c r="H650" i="18"/>
  <c r="I650" i="18"/>
  <c r="J650" i="18"/>
  <c r="K650" i="18"/>
  <c r="L650" i="18"/>
  <c r="M650" i="18"/>
  <c r="N650" i="18"/>
  <c r="A651" i="18"/>
  <c r="B651" i="18"/>
  <c r="C651" i="18"/>
  <c r="D651" i="18"/>
  <c r="E651" i="18"/>
  <c r="F651" i="18"/>
  <c r="G651" i="18"/>
  <c r="H651" i="18"/>
  <c r="I651" i="18"/>
  <c r="J651" i="18"/>
  <c r="K651" i="18"/>
  <c r="L651" i="18"/>
  <c r="M651" i="18"/>
  <c r="N651" i="18"/>
  <c r="A652" i="18"/>
  <c r="B652" i="18"/>
  <c r="C652" i="18"/>
  <c r="D652" i="18"/>
  <c r="E652" i="18"/>
  <c r="F652" i="18"/>
  <c r="G652" i="18"/>
  <c r="H652" i="18"/>
  <c r="I652" i="18"/>
  <c r="J652" i="18"/>
  <c r="K652" i="18"/>
  <c r="L652" i="18"/>
  <c r="M652" i="18"/>
  <c r="N652" i="18"/>
  <c r="A653" i="18"/>
  <c r="B653" i="18"/>
  <c r="C653" i="18"/>
  <c r="D653" i="18"/>
  <c r="E653" i="18"/>
  <c r="F653" i="18"/>
  <c r="G653" i="18"/>
  <c r="H653" i="18"/>
  <c r="I653" i="18"/>
  <c r="J653" i="18"/>
  <c r="K653" i="18"/>
  <c r="L653" i="18"/>
  <c r="M653" i="18"/>
  <c r="N653" i="18"/>
  <c r="A654" i="18"/>
  <c r="B654" i="18"/>
  <c r="C654" i="18"/>
  <c r="D654" i="18"/>
  <c r="E654" i="18"/>
  <c r="F654" i="18"/>
  <c r="G654" i="18"/>
  <c r="H654" i="18"/>
  <c r="I654" i="18"/>
  <c r="J654" i="18"/>
  <c r="K654" i="18"/>
  <c r="L654" i="18"/>
  <c r="M654" i="18"/>
  <c r="N654" i="18"/>
  <c r="A655" i="18"/>
  <c r="B655" i="18"/>
  <c r="C655" i="18"/>
  <c r="D655" i="18"/>
  <c r="E655" i="18"/>
  <c r="F655" i="18"/>
  <c r="G655" i="18"/>
  <c r="H655" i="18"/>
  <c r="I655" i="18"/>
  <c r="J655" i="18"/>
  <c r="K655" i="18"/>
  <c r="L655" i="18"/>
  <c r="M655" i="18"/>
  <c r="N655" i="18"/>
  <c r="A656" i="18"/>
  <c r="B656" i="18"/>
  <c r="C656" i="18"/>
  <c r="D656" i="18"/>
  <c r="E656" i="18"/>
  <c r="F656" i="18"/>
  <c r="G656" i="18"/>
  <c r="H656" i="18"/>
  <c r="I656" i="18"/>
  <c r="J656" i="18"/>
  <c r="K656" i="18"/>
  <c r="L656" i="18"/>
  <c r="M656" i="18"/>
  <c r="N656" i="18"/>
  <c r="A657" i="18"/>
  <c r="B657" i="18"/>
  <c r="C657" i="18"/>
  <c r="D657" i="18"/>
  <c r="E657" i="18"/>
  <c r="F657" i="18"/>
  <c r="G657" i="18"/>
  <c r="H657" i="18"/>
  <c r="I657" i="18"/>
  <c r="J657" i="18"/>
  <c r="K657" i="18"/>
  <c r="L657" i="18"/>
  <c r="M657" i="18"/>
  <c r="N657" i="18"/>
  <c r="A658" i="18"/>
  <c r="B658" i="18"/>
  <c r="C658" i="18"/>
  <c r="D658" i="18"/>
  <c r="E658" i="18"/>
  <c r="F658" i="18"/>
  <c r="G658" i="18"/>
  <c r="H658" i="18"/>
  <c r="I658" i="18"/>
  <c r="J658" i="18"/>
  <c r="K658" i="18"/>
  <c r="L658" i="18"/>
  <c r="M658" i="18"/>
  <c r="N658" i="18"/>
  <c r="A659" i="18"/>
  <c r="B659" i="18"/>
  <c r="C659" i="18"/>
  <c r="D659" i="18"/>
  <c r="E659" i="18"/>
  <c r="F659" i="18"/>
  <c r="G659" i="18"/>
  <c r="H659" i="18"/>
  <c r="I659" i="18"/>
  <c r="J659" i="18"/>
  <c r="K659" i="18"/>
  <c r="L659" i="18"/>
  <c r="M659" i="18"/>
  <c r="N659" i="18"/>
  <c r="A660" i="18"/>
  <c r="B660" i="18"/>
  <c r="C660" i="18"/>
  <c r="D660" i="18"/>
  <c r="E660" i="18"/>
  <c r="F660" i="18"/>
  <c r="G660" i="18"/>
  <c r="H660" i="18"/>
  <c r="I660" i="18"/>
  <c r="J660" i="18"/>
  <c r="K660" i="18"/>
  <c r="L660" i="18"/>
  <c r="M660" i="18"/>
  <c r="N660" i="18"/>
  <c r="A661" i="18"/>
  <c r="B661" i="18"/>
  <c r="C661" i="18"/>
  <c r="D661" i="18"/>
  <c r="E661" i="18"/>
  <c r="F661" i="18"/>
  <c r="G661" i="18"/>
  <c r="H661" i="18"/>
  <c r="I661" i="18"/>
  <c r="J661" i="18"/>
  <c r="K661" i="18"/>
  <c r="L661" i="18"/>
  <c r="M661" i="18"/>
  <c r="N661" i="18"/>
  <c r="A662" i="18"/>
  <c r="B662" i="18"/>
  <c r="C662" i="18"/>
  <c r="D662" i="18"/>
  <c r="E662" i="18"/>
  <c r="F662" i="18"/>
  <c r="G662" i="18"/>
  <c r="H662" i="18"/>
  <c r="I662" i="18"/>
  <c r="J662" i="18"/>
  <c r="K662" i="18"/>
  <c r="L662" i="18"/>
  <c r="M662" i="18"/>
  <c r="N662" i="18"/>
  <c r="A663" i="18"/>
  <c r="B663" i="18"/>
  <c r="C663" i="18"/>
  <c r="D663" i="18"/>
  <c r="E663" i="18"/>
  <c r="F663" i="18"/>
  <c r="G663" i="18"/>
  <c r="H663" i="18"/>
  <c r="I663" i="18"/>
  <c r="J663" i="18"/>
  <c r="K663" i="18"/>
  <c r="L663" i="18"/>
  <c r="M663" i="18"/>
  <c r="N663" i="18"/>
  <c r="A664" i="18"/>
  <c r="B664" i="18"/>
  <c r="C664" i="18"/>
  <c r="D664" i="18"/>
  <c r="E664" i="18"/>
  <c r="F664" i="18"/>
  <c r="G664" i="18"/>
  <c r="H664" i="18"/>
  <c r="I664" i="18"/>
  <c r="J664" i="18"/>
  <c r="K664" i="18"/>
  <c r="L664" i="18"/>
  <c r="M664" i="18"/>
  <c r="N664" i="18"/>
  <c r="A665" i="18"/>
  <c r="B665" i="18"/>
  <c r="C665" i="18"/>
  <c r="D665" i="18"/>
  <c r="E665" i="18"/>
  <c r="F665" i="18"/>
  <c r="G665" i="18"/>
  <c r="H665" i="18"/>
  <c r="I665" i="18"/>
  <c r="J665" i="18"/>
  <c r="K665" i="18"/>
  <c r="L665" i="18"/>
  <c r="M665" i="18"/>
  <c r="N665" i="18"/>
  <c r="A666" i="18"/>
  <c r="B666" i="18"/>
  <c r="C666" i="18"/>
  <c r="D666" i="18"/>
  <c r="E666" i="18"/>
  <c r="F666" i="18"/>
  <c r="G666" i="18"/>
  <c r="H666" i="18"/>
  <c r="I666" i="18"/>
  <c r="J666" i="18"/>
  <c r="K666" i="18"/>
  <c r="L666" i="18"/>
  <c r="M666" i="18"/>
  <c r="N666" i="18"/>
  <c r="A667" i="18"/>
  <c r="B667" i="18"/>
  <c r="C667" i="18"/>
  <c r="D667" i="18"/>
  <c r="E667" i="18"/>
  <c r="F667" i="18"/>
  <c r="G667" i="18"/>
  <c r="H667" i="18"/>
  <c r="I667" i="18"/>
  <c r="J667" i="18"/>
  <c r="K667" i="18"/>
  <c r="L667" i="18"/>
  <c r="M667" i="18"/>
  <c r="N667" i="18"/>
  <c r="A668" i="18"/>
  <c r="B668" i="18"/>
  <c r="C668" i="18"/>
  <c r="D668" i="18"/>
  <c r="E668" i="18"/>
  <c r="F668" i="18"/>
  <c r="G668" i="18"/>
  <c r="H668" i="18"/>
  <c r="I668" i="18"/>
  <c r="J668" i="18"/>
  <c r="K668" i="18"/>
  <c r="L668" i="18"/>
  <c r="M668" i="18"/>
  <c r="N668" i="18"/>
  <c r="A669" i="18"/>
  <c r="B669" i="18"/>
  <c r="C669" i="18"/>
  <c r="D669" i="18"/>
  <c r="E669" i="18"/>
  <c r="F669" i="18"/>
  <c r="G669" i="18"/>
  <c r="H669" i="18"/>
  <c r="I669" i="18"/>
  <c r="J669" i="18"/>
  <c r="K669" i="18"/>
  <c r="L669" i="18"/>
  <c r="M669" i="18"/>
  <c r="N669" i="18"/>
  <c r="A670" i="18"/>
  <c r="B670" i="18"/>
  <c r="C670" i="18"/>
  <c r="D670" i="18"/>
  <c r="E670" i="18"/>
  <c r="F670" i="18"/>
  <c r="G670" i="18"/>
  <c r="H670" i="18"/>
  <c r="I670" i="18"/>
  <c r="J670" i="18"/>
  <c r="K670" i="18"/>
  <c r="L670" i="18"/>
  <c r="M670" i="18"/>
  <c r="N670" i="18"/>
  <c r="A671" i="18"/>
  <c r="B671" i="18"/>
  <c r="C671" i="18"/>
  <c r="D671" i="18"/>
  <c r="E671" i="18"/>
  <c r="F671" i="18"/>
  <c r="G671" i="18"/>
  <c r="H671" i="18"/>
  <c r="I671" i="18"/>
  <c r="J671" i="18"/>
  <c r="K671" i="18"/>
  <c r="L671" i="18"/>
  <c r="M671" i="18"/>
  <c r="N671" i="18"/>
  <c r="A672" i="18"/>
  <c r="B672" i="18"/>
  <c r="C672" i="18"/>
  <c r="D672" i="18"/>
  <c r="E672" i="18"/>
  <c r="F672" i="18"/>
  <c r="G672" i="18"/>
  <c r="H672" i="18"/>
  <c r="I672" i="18"/>
  <c r="J672" i="18"/>
  <c r="K672" i="18"/>
  <c r="L672" i="18"/>
  <c r="M672" i="18"/>
  <c r="N672" i="18"/>
  <c r="A673" i="18"/>
  <c r="B673" i="18"/>
  <c r="C673" i="18"/>
  <c r="D673" i="18"/>
  <c r="E673" i="18"/>
  <c r="F673" i="18"/>
  <c r="G673" i="18"/>
  <c r="H673" i="18"/>
  <c r="I673" i="18"/>
  <c r="J673" i="18"/>
  <c r="K673" i="18"/>
  <c r="L673" i="18"/>
  <c r="M673" i="18"/>
  <c r="N673" i="18"/>
  <c r="A674" i="18"/>
  <c r="B674" i="18"/>
  <c r="C674" i="18"/>
  <c r="D674" i="18"/>
  <c r="E674" i="18"/>
  <c r="F674" i="18"/>
  <c r="G674" i="18"/>
  <c r="H674" i="18"/>
  <c r="I674" i="18"/>
  <c r="J674" i="18"/>
  <c r="K674" i="18"/>
  <c r="L674" i="18"/>
  <c r="M674" i="18"/>
  <c r="N674" i="18"/>
  <c r="A675" i="18"/>
  <c r="B675" i="18"/>
  <c r="C675" i="18"/>
  <c r="D675" i="18"/>
  <c r="E675" i="18"/>
  <c r="F675" i="18"/>
  <c r="G675" i="18"/>
  <c r="H675" i="18"/>
  <c r="I675" i="18"/>
  <c r="J675" i="18"/>
  <c r="K675" i="18"/>
  <c r="L675" i="18"/>
  <c r="M675" i="18"/>
  <c r="N675" i="18"/>
  <c r="A676" i="18"/>
  <c r="B676" i="18"/>
  <c r="C676" i="18"/>
  <c r="D676" i="18"/>
  <c r="E676" i="18"/>
  <c r="F676" i="18"/>
  <c r="G676" i="18"/>
  <c r="H676" i="18"/>
  <c r="I676" i="18"/>
  <c r="J676" i="18"/>
  <c r="K676" i="18"/>
  <c r="L676" i="18"/>
  <c r="M676" i="18"/>
  <c r="N676" i="18"/>
  <c r="A677" i="18"/>
  <c r="B677" i="18"/>
  <c r="C677" i="18"/>
  <c r="D677" i="18"/>
  <c r="E677" i="18"/>
  <c r="F677" i="18"/>
  <c r="G677" i="18"/>
  <c r="H677" i="18"/>
  <c r="I677" i="18"/>
  <c r="J677" i="18"/>
  <c r="K677" i="18"/>
  <c r="L677" i="18"/>
  <c r="M677" i="18"/>
  <c r="N677" i="18"/>
  <c r="A678" i="18"/>
  <c r="B678" i="18"/>
  <c r="C678" i="18"/>
  <c r="D678" i="18"/>
  <c r="E678" i="18"/>
  <c r="F678" i="18"/>
  <c r="G678" i="18"/>
  <c r="H678" i="18"/>
  <c r="I678" i="18"/>
  <c r="J678" i="18"/>
  <c r="K678" i="18"/>
  <c r="L678" i="18"/>
  <c r="M678" i="18"/>
  <c r="N678" i="18"/>
  <c r="A679" i="18"/>
  <c r="B679" i="18"/>
  <c r="C679" i="18"/>
  <c r="D679" i="18"/>
  <c r="E679" i="18"/>
  <c r="F679" i="18"/>
  <c r="G679" i="18"/>
  <c r="H679" i="18"/>
  <c r="I679" i="18"/>
  <c r="J679" i="18"/>
  <c r="K679" i="18"/>
  <c r="L679" i="18"/>
  <c r="M679" i="18"/>
  <c r="N679" i="18"/>
  <c r="A680" i="18"/>
  <c r="B680" i="18"/>
  <c r="C680" i="18"/>
  <c r="D680" i="18"/>
  <c r="E680" i="18"/>
  <c r="F680" i="18"/>
  <c r="G680" i="18"/>
  <c r="H680" i="18"/>
  <c r="I680" i="18"/>
  <c r="J680" i="18"/>
  <c r="K680" i="18"/>
  <c r="L680" i="18"/>
  <c r="M680" i="18"/>
  <c r="N680" i="18"/>
  <c r="A681" i="18"/>
  <c r="B681" i="18"/>
  <c r="C681" i="18"/>
  <c r="D681" i="18"/>
  <c r="E681" i="18"/>
  <c r="F681" i="18"/>
  <c r="G681" i="18"/>
  <c r="H681" i="18"/>
  <c r="I681" i="18"/>
  <c r="J681" i="18"/>
  <c r="K681" i="18"/>
  <c r="L681" i="18"/>
  <c r="M681" i="18"/>
  <c r="N681" i="18"/>
  <c r="A682" i="18"/>
  <c r="B682" i="18"/>
  <c r="C682" i="18"/>
  <c r="D682" i="18"/>
  <c r="E682" i="18"/>
  <c r="F682" i="18"/>
  <c r="G682" i="18"/>
  <c r="H682" i="18"/>
  <c r="I682" i="18"/>
  <c r="J682" i="18"/>
  <c r="K682" i="18"/>
  <c r="L682" i="18"/>
  <c r="M682" i="18"/>
  <c r="N682" i="18"/>
  <c r="A683" i="18"/>
  <c r="B683" i="18"/>
  <c r="C683" i="18"/>
  <c r="D683" i="18"/>
  <c r="E683" i="18"/>
  <c r="F683" i="18"/>
  <c r="G683" i="18"/>
  <c r="H683" i="18"/>
  <c r="I683" i="18"/>
  <c r="J683" i="18"/>
  <c r="K683" i="18"/>
  <c r="L683" i="18"/>
  <c r="M683" i="18"/>
  <c r="N683" i="18"/>
  <c r="A684" i="18"/>
  <c r="B684" i="18"/>
  <c r="C684" i="18"/>
  <c r="D684" i="18"/>
  <c r="E684" i="18"/>
  <c r="F684" i="18"/>
  <c r="G684" i="18"/>
  <c r="H684" i="18"/>
  <c r="I684" i="18"/>
  <c r="J684" i="18"/>
  <c r="K684" i="18"/>
  <c r="L684" i="18"/>
  <c r="M684" i="18"/>
  <c r="N684" i="18"/>
  <c r="A685" i="18"/>
  <c r="B685" i="18"/>
  <c r="C685" i="18"/>
  <c r="D685" i="18"/>
  <c r="E685" i="18"/>
  <c r="F685" i="18"/>
  <c r="G685" i="18"/>
  <c r="H685" i="18"/>
  <c r="I685" i="18"/>
  <c r="J685" i="18"/>
  <c r="K685" i="18"/>
  <c r="L685" i="18"/>
  <c r="M685" i="18"/>
  <c r="N685" i="18"/>
  <c r="A686" i="18"/>
  <c r="B686" i="18"/>
  <c r="C686" i="18"/>
  <c r="D686" i="18"/>
  <c r="E686" i="18"/>
  <c r="F686" i="18"/>
  <c r="G686" i="18"/>
  <c r="H686" i="18"/>
  <c r="I686" i="18"/>
  <c r="J686" i="18"/>
  <c r="K686" i="18"/>
  <c r="L686" i="18"/>
  <c r="M686" i="18"/>
  <c r="N686" i="18"/>
  <c r="A687" i="18"/>
  <c r="B687" i="18"/>
  <c r="C687" i="18"/>
  <c r="D687" i="18"/>
  <c r="E687" i="18"/>
  <c r="F687" i="18"/>
  <c r="G687" i="18"/>
  <c r="H687" i="18"/>
  <c r="I687" i="18"/>
  <c r="J687" i="18"/>
  <c r="K687" i="18"/>
  <c r="L687" i="18"/>
  <c r="M687" i="18"/>
  <c r="N687" i="18"/>
  <c r="A688" i="18"/>
  <c r="B688" i="18"/>
  <c r="C688" i="18"/>
  <c r="D688" i="18"/>
  <c r="E688" i="18"/>
  <c r="F688" i="18"/>
  <c r="G688" i="18"/>
  <c r="H688" i="18"/>
  <c r="I688" i="18"/>
  <c r="J688" i="18"/>
  <c r="K688" i="18"/>
  <c r="L688" i="18"/>
  <c r="M688" i="18"/>
  <c r="N688" i="18"/>
  <c r="A689" i="18"/>
  <c r="B689" i="18"/>
  <c r="C689" i="18"/>
  <c r="D689" i="18"/>
  <c r="E689" i="18"/>
  <c r="F689" i="18"/>
  <c r="G689" i="18"/>
  <c r="H689" i="18"/>
  <c r="I689" i="18"/>
  <c r="J689" i="18"/>
  <c r="K689" i="18"/>
  <c r="L689" i="18"/>
  <c r="M689" i="18"/>
  <c r="N689" i="18"/>
  <c r="A690" i="18"/>
  <c r="B690" i="18"/>
  <c r="C690" i="18"/>
  <c r="D690" i="18"/>
  <c r="E690" i="18"/>
  <c r="F690" i="18"/>
  <c r="G690" i="18"/>
  <c r="H690" i="18"/>
  <c r="I690" i="18"/>
  <c r="J690" i="18"/>
  <c r="K690" i="18"/>
  <c r="L690" i="18"/>
  <c r="M690" i="18"/>
  <c r="N690" i="18"/>
  <c r="A691" i="18"/>
  <c r="B691" i="18"/>
  <c r="C691" i="18"/>
  <c r="D691" i="18"/>
  <c r="E691" i="18"/>
  <c r="F691" i="18"/>
  <c r="G691" i="18"/>
  <c r="H691" i="18"/>
  <c r="I691" i="18"/>
  <c r="J691" i="18"/>
  <c r="K691" i="18"/>
  <c r="L691" i="18"/>
  <c r="M691" i="18"/>
  <c r="N691" i="18"/>
  <c r="A692" i="18"/>
  <c r="B692" i="18"/>
  <c r="C692" i="18"/>
  <c r="D692" i="18"/>
  <c r="E692" i="18"/>
  <c r="F692" i="18"/>
  <c r="G692" i="18"/>
  <c r="H692" i="18"/>
  <c r="I692" i="18"/>
  <c r="J692" i="18"/>
  <c r="K692" i="18"/>
  <c r="L692" i="18"/>
  <c r="M692" i="18"/>
  <c r="N692" i="18"/>
  <c r="A693" i="18"/>
  <c r="B693" i="18"/>
  <c r="C693" i="18"/>
  <c r="D693" i="18"/>
  <c r="E693" i="18"/>
  <c r="F693" i="18"/>
  <c r="G693" i="18"/>
  <c r="H693" i="18"/>
  <c r="I693" i="18"/>
  <c r="J693" i="18"/>
  <c r="K693" i="18"/>
  <c r="L693" i="18"/>
  <c r="M693" i="18"/>
  <c r="N693" i="18"/>
  <c r="A694" i="18"/>
  <c r="B694" i="18"/>
  <c r="C694" i="18"/>
  <c r="D694" i="18"/>
  <c r="E694" i="18"/>
  <c r="F694" i="18"/>
  <c r="G694" i="18"/>
  <c r="H694" i="18"/>
  <c r="I694" i="18"/>
  <c r="J694" i="18"/>
  <c r="K694" i="18"/>
  <c r="L694" i="18"/>
  <c r="M694" i="18"/>
  <c r="N694" i="18"/>
  <c r="A695" i="18"/>
  <c r="B695" i="18"/>
  <c r="C695" i="18"/>
  <c r="D695" i="18"/>
  <c r="E695" i="18"/>
  <c r="F695" i="18"/>
  <c r="G695" i="18"/>
  <c r="H695" i="18"/>
  <c r="I695" i="18"/>
  <c r="J695" i="18"/>
  <c r="K695" i="18"/>
  <c r="L695" i="18"/>
  <c r="M695" i="18"/>
  <c r="N695" i="18"/>
  <c r="A696" i="18"/>
  <c r="B696" i="18"/>
  <c r="C696" i="18"/>
  <c r="D696" i="18"/>
  <c r="E696" i="18"/>
  <c r="F696" i="18"/>
  <c r="G696" i="18"/>
  <c r="H696" i="18"/>
  <c r="I696" i="18"/>
  <c r="J696" i="18"/>
  <c r="K696" i="18"/>
  <c r="L696" i="18"/>
  <c r="M696" i="18"/>
  <c r="N696" i="18"/>
  <c r="A697" i="18"/>
  <c r="B697" i="18"/>
  <c r="C697" i="18"/>
  <c r="D697" i="18"/>
  <c r="E697" i="18"/>
  <c r="F697" i="18"/>
  <c r="G697" i="18"/>
  <c r="H697" i="18"/>
  <c r="I697" i="18"/>
  <c r="J697" i="18"/>
  <c r="K697" i="18"/>
  <c r="L697" i="18"/>
  <c r="M697" i="18"/>
  <c r="N697" i="18"/>
  <c r="A698" i="18"/>
  <c r="B698" i="18"/>
  <c r="C698" i="18"/>
  <c r="D698" i="18"/>
  <c r="E698" i="18"/>
  <c r="F698" i="18"/>
  <c r="G698" i="18"/>
  <c r="H698" i="18"/>
  <c r="I698" i="18"/>
  <c r="J698" i="18"/>
  <c r="K698" i="18"/>
  <c r="L698" i="18"/>
  <c r="M698" i="18"/>
  <c r="N698" i="18"/>
  <c r="A699" i="18"/>
  <c r="B699" i="18"/>
  <c r="C699" i="18"/>
  <c r="D699" i="18"/>
  <c r="E699" i="18"/>
  <c r="F699" i="18"/>
  <c r="G699" i="18"/>
  <c r="H699" i="18"/>
  <c r="I699" i="18"/>
  <c r="J699" i="18"/>
  <c r="K699" i="18"/>
  <c r="L699" i="18"/>
  <c r="M699" i="18"/>
  <c r="N699" i="18"/>
  <c r="A700" i="18"/>
  <c r="B700" i="18"/>
  <c r="C700" i="18"/>
  <c r="D700" i="18"/>
  <c r="E700" i="18"/>
  <c r="F700" i="18"/>
  <c r="G700" i="18"/>
  <c r="H700" i="18"/>
  <c r="I700" i="18"/>
  <c r="J700" i="18"/>
  <c r="K700" i="18"/>
  <c r="L700" i="18"/>
  <c r="M700" i="18"/>
  <c r="N700" i="18"/>
  <c r="A701" i="18"/>
  <c r="B701" i="18"/>
  <c r="C701" i="18"/>
  <c r="D701" i="18"/>
  <c r="E701" i="18"/>
  <c r="F701" i="18"/>
  <c r="G701" i="18"/>
  <c r="H701" i="18"/>
  <c r="I701" i="18"/>
  <c r="J701" i="18"/>
  <c r="K701" i="18"/>
  <c r="L701" i="18"/>
  <c r="M701" i="18"/>
  <c r="N701" i="18"/>
  <c r="A702" i="18"/>
  <c r="B702" i="18"/>
  <c r="C702" i="18"/>
  <c r="D702" i="18"/>
  <c r="E702" i="18"/>
  <c r="F702" i="18"/>
  <c r="G702" i="18"/>
  <c r="H702" i="18"/>
  <c r="I702" i="18"/>
  <c r="J702" i="18"/>
  <c r="K702" i="18"/>
  <c r="L702" i="18"/>
  <c r="M702" i="18"/>
  <c r="N702" i="18"/>
  <c r="A703" i="18"/>
  <c r="B703" i="18"/>
  <c r="C703" i="18"/>
  <c r="D703" i="18"/>
  <c r="E703" i="18"/>
  <c r="F703" i="18"/>
  <c r="G703" i="18"/>
  <c r="H703" i="18"/>
  <c r="I703" i="18"/>
  <c r="J703" i="18"/>
  <c r="K703" i="18"/>
  <c r="L703" i="18"/>
  <c r="M703" i="18"/>
  <c r="N703" i="18"/>
  <c r="A704" i="18"/>
  <c r="B704" i="18"/>
  <c r="C704" i="18"/>
  <c r="D704" i="18"/>
  <c r="E704" i="18"/>
  <c r="F704" i="18"/>
  <c r="G704" i="18"/>
  <c r="H704" i="18"/>
  <c r="I704" i="18"/>
  <c r="J704" i="18"/>
  <c r="K704" i="18"/>
  <c r="L704" i="18"/>
  <c r="M704" i="18"/>
  <c r="N704" i="18"/>
  <c r="A705" i="18"/>
  <c r="B705" i="18"/>
  <c r="C705" i="18"/>
  <c r="D705" i="18"/>
  <c r="E705" i="18"/>
  <c r="F705" i="18"/>
  <c r="G705" i="18"/>
  <c r="H705" i="18"/>
  <c r="I705" i="18"/>
  <c r="J705" i="18"/>
  <c r="K705" i="18"/>
  <c r="L705" i="18"/>
  <c r="M705" i="18"/>
  <c r="N705" i="18"/>
  <c r="A706" i="18"/>
  <c r="B706" i="18"/>
  <c r="C706" i="18"/>
  <c r="D706" i="18"/>
  <c r="E706" i="18"/>
  <c r="F706" i="18"/>
  <c r="G706" i="18"/>
  <c r="H706" i="18"/>
  <c r="I706" i="18"/>
  <c r="J706" i="18"/>
  <c r="K706" i="18"/>
  <c r="L706" i="18"/>
  <c r="M706" i="18"/>
  <c r="N706" i="18"/>
  <c r="A707" i="18"/>
  <c r="B707" i="18"/>
  <c r="C707" i="18"/>
  <c r="D707" i="18"/>
  <c r="E707" i="18"/>
  <c r="F707" i="18"/>
  <c r="G707" i="18"/>
  <c r="H707" i="18"/>
  <c r="I707" i="18"/>
  <c r="J707" i="18"/>
  <c r="K707" i="18"/>
  <c r="L707" i="18"/>
  <c r="M707" i="18"/>
  <c r="N707" i="18"/>
  <c r="A708" i="18"/>
  <c r="B708" i="18"/>
  <c r="C708" i="18"/>
  <c r="D708" i="18"/>
  <c r="E708" i="18"/>
  <c r="F708" i="18"/>
  <c r="G708" i="18"/>
  <c r="H708" i="18"/>
  <c r="I708" i="18"/>
  <c r="J708" i="18"/>
  <c r="K708" i="18"/>
  <c r="L708" i="18"/>
  <c r="M708" i="18"/>
  <c r="N708" i="18"/>
  <c r="A709" i="18"/>
  <c r="B709" i="18"/>
  <c r="C709" i="18"/>
  <c r="D709" i="18"/>
  <c r="E709" i="18"/>
  <c r="F709" i="18"/>
  <c r="G709" i="18"/>
  <c r="H709" i="18"/>
  <c r="I709" i="18"/>
  <c r="J709" i="18"/>
  <c r="K709" i="18"/>
  <c r="L709" i="18"/>
  <c r="M709" i="18"/>
  <c r="N709" i="18"/>
  <c r="A710" i="18"/>
  <c r="B710" i="18"/>
  <c r="C710" i="18"/>
  <c r="D710" i="18"/>
  <c r="E710" i="18"/>
  <c r="F710" i="18"/>
  <c r="G710" i="18"/>
  <c r="H710" i="18"/>
  <c r="I710" i="18"/>
  <c r="J710" i="18"/>
  <c r="K710" i="18"/>
  <c r="L710" i="18"/>
  <c r="M710" i="18"/>
  <c r="N710" i="18"/>
  <c r="A711" i="18"/>
  <c r="B711" i="18"/>
  <c r="C711" i="18"/>
  <c r="D711" i="18"/>
  <c r="E711" i="18"/>
  <c r="F711" i="18"/>
  <c r="G711" i="18"/>
  <c r="H711" i="18"/>
  <c r="I711" i="18"/>
  <c r="J711" i="18"/>
  <c r="K711" i="18"/>
  <c r="L711" i="18"/>
  <c r="M711" i="18"/>
  <c r="N711" i="18"/>
  <c r="A712" i="18"/>
  <c r="B712" i="18"/>
  <c r="C712" i="18"/>
  <c r="D712" i="18"/>
  <c r="E712" i="18"/>
  <c r="F712" i="18"/>
  <c r="G712" i="18"/>
  <c r="H712" i="18"/>
  <c r="I712" i="18"/>
  <c r="J712" i="18"/>
  <c r="K712" i="18"/>
  <c r="L712" i="18"/>
  <c r="M712" i="18"/>
  <c r="N712" i="18"/>
  <c r="A713" i="18"/>
  <c r="B713" i="18"/>
  <c r="C713" i="18"/>
  <c r="D713" i="18"/>
  <c r="E713" i="18"/>
  <c r="F713" i="18"/>
  <c r="G713" i="18"/>
  <c r="H713" i="18"/>
  <c r="I713" i="18"/>
  <c r="J713" i="18"/>
  <c r="K713" i="18"/>
  <c r="L713" i="18"/>
  <c r="M713" i="18"/>
  <c r="N713" i="18"/>
  <c r="A714" i="18"/>
  <c r="B714" i="18"/>
  <c r="C714" i="18"/>
  <c r="D714" i="18"/>
  <c r="E714" i="18"/>
  <c r="F714" i="18"/>
  <c r="G714" i="18"/>
  <c r="H714" i="18"/>
  <c r="I714" i="18"/>
  <c r="J714" i="18"/>
  <c r="K714" i="18"/>
  <c r="L714" i="18"/>
  <c r="M714" i="18"/>
  <c r="N714" i="18"/>
  <c r="A715" i="18"/>
  <c r="B715" i="18"/>
  <c r="C715" i="18"/>
  <c r="D715" i="18"/>
  <c r="E715" i="18"/>
  <c r="F715" i="18"/>
  <c r="G715" i="18"/>
  <c r="H715" i="18"/>
  <c r="I715" i="18"/>
  <c r="J715" i="18"/>
  <c r="K715" i="18"/>
  <c r="L715" i="18"/>
  <c r="M715" i="18"/>
  <c r="N715" i="18"/>
  <c r="A716" i="18"/>
  <c r="B716" i="18"/>
  <c r="C716" i="18"/>
  <c r="D716" i="18"/>
  <c r="E716" i="18"/>
  <c r="F716" i="18"/>
  <c r="G716" i="18"/>
  <c r="H716" i="18"/>
  <c r="I716" i="18"/>
  <c r="J716" i="18"/>
  <c r="K716" i="18"/>
  <c r="L716" i="18"/>
  <c r="M716" i="18"/>
  <c r="N716" i="18"/>
  <c r="A717" i="18"/>
  <c r="B717" i="18"/>
  <c r="C717" i="18"/>
  <c r="D717" i="18"/>
  <c r="E717" i="18"/>
  <c r="F717" i="18"/>
  <c r="G717" i="18"/>
  <c r="H717" i="18"/>
  <c r="I717" i="18"/>
  <c r="J717" i="18"/>
  <c r="K717" i="18"/>
  <c r="L717" i="18"/>
  <c r="M717" i="18"/>
  <c r="N717" i="18"/>
  <c r="A718" i="18"/>
  <c r="B718" i="18"/>
  <c r="C718" i="18"/>
  <c r="D718" i="18"/>
  <c r="E718" i="18"/>
  <c r="F718" i="18"/>
  <c r="G718" i="18"/>
  <c r="H718" i="18"/>
  <c r="I718" i="18"/>
  <c r="J718" i="18"/>
  <c r="K718" i="18"/>
  <c r="L718" i="18"/>
  <c r="M718" i="18"/>
  <c r="N718" i="18"/>
  <c r="A719" i="18"/>
  <c r="B719" i="18"/>
  <c r="C719" i="18"/>
  <c r="D719" i="18"/>
  <c r="E719" i="18"/>
  <c r="F719" i="18"/>
  <c r="G719" i="18"/>
  <c r="H719" i="18"/>
  <c r="I719" i="18"/>
  <c r="J719" i="18"/>
  <c r="K719" i="18"/>
  <c r="L719" i="18"/>
  <c r="M719" i="18"/>
  <c r="N719" i="18"/>
  <c r="A720" i="18"/>
  <c r="B720" i="18"/>
  <c r="C720" i="18"/>
  <c r="D720" i="18"/>
  <c r="E720" i="18"/>
  <c r="F720" i="18"/>
  <c r="G720" i="18"/>
  <c r="H720" i="18"/>
  <c r="I720" i="18"/>
  <c r="J720" i="18"/>
  <c r="K720" i="18"/>
  <c r="L720" i="18"/>
  <c r="M720" i="18"/>
  <c r="N720" i="18"/>
  <c r="A721" i="18"/>
  <c r="B721" i="18"/>
  <c r="C721" i="18"/>
  <c r="D721" i="18"/>
  <c r="E721" i="18"/>
  <c r="F721" i="18"/>
  <c r="G721" i="18"/>
  <c r="H721" i="18"/>
  <c r="I721" i="18"/>
  <c r="J721" i="18"/>
  <c r="K721" i="18"/>
  <c r="L721" i="18"/>
  <c r="M721" i="18"/>
  <c r="N721" i="18"/>
  <c r="A722" i="18"/>
  <c r="B722" i="18"/>
  <c r="C722" i="18"/>
  <c r="D722" i="18"/>
  <c r="E722" i="18"/>
  <c r="F722" i="18"/>
  <c r="G722" i="18"/>
  <c r="H722" i="18"/>
  <c r="I722" i="18"/>
  <c r="J722" i="18"/>
  <c r="K722" i="18"/>
  <c r="L722" i="18"/>
  <c r="M722" i="18"/>
  <c r="N722" i="18"/>
  <c r="A723" i="18"/>
  <c r="B723" i="18"/>
  <c r="C723" i="18"/>
  <c r="D723" i="18"/>
  <c r="E723" i="18"/>
  <c r="F723" i="18"/>
  <c r="G723" i="18"/>
  <c r="H723" i="18"/>
  <c r="I723" i="18"/>
  <c r="J723" i="18"/>
  <c r="K723" i="18"/>
  <c r="L723" i="18"/>
  <c r="M723" i="18"/>
  <c r="N723" i="18"/>
  <c r="A724" i="18"/>
  <c r="B724" i="18"/>
  <c r="C724" i="18"/>
  <c r="D724" i="18"/>
  <c r="E724" i="18"/>
  <c r="F724" i="18"/>
  <c r="G724" i="18"/>
  <c r="H724" i="18"/>
  <c r="I724" i="18"/>
  <c r="J724" i="18"/>
  <c r="K724" i="18"/>
  <c r="L724" i="18"/>
  <c r="M724" i="18"/>
  <c r="N724" i="18"/>
  <c r="A725" i="18"/>
  <c r="B725" i="18"/>
  <c r="C725" i="18"/>
  <c r="D725" i="18"/>
  <c r="E725" i="18"/>
  <c r="F725" i="18"/>
  <c r="G725" i="18"/>
  <c r="H725" i="18"/>
  <c r="I725" i="18"/>
  <c r="J725" i="18"/>
  <c r="K725" i="18"/>
  <c r="L725" i="18"/>
  <c r="M725" i="18"/>
  <c r="N725" i="18"/>
  <c r="A726" i="18"/>
  <c r="B726" i="18"/>
  <c r="C726" i="18"/>
  <c r="D726" i="18"/>
  <c r="E726" i="18"/>
  <c r="F726" i="18"/>
  <c r="G726" i="18"/>
  <c r="H726" i="18"/>
  <c r="I726" i="18"/>
  <c r="J726" i="18"/>
  <c r="K726" i="18"/>
  <c r="L726" i="18"/>
  <c r="M726" i="18"/>
  <c r="N726" i="18"/>
  <c r="A727" i="18"/>
  <c r="B727" i="18"/>
  <c r="C727" i="18"/>
  <c r="D727" i="18"/>
  <c r="E727" i="18"/>
  <c r="F727" i="18"/>
  <c r="G727" i="18"/>
  <c r="H727" i="18"/>
  <c r="I727" i="18"/>
  <c r="J727" i="18"/>
  <c r="K727" i="18"/>
  <c r="L727" i="18"/>
  <c r="M727" i="18"/>
  <c r="N727" i="18"/>
  <c r="A728" i="18"/>
  <c r="B728" i="18"/>
  <c r="C728" i="18"/>
  <c r="D728" i="18"/>
  <c r="E728" i="18"/>
  <c r="F728" i="18"/>
  <c r="G728" i="18"/>
  <c r="H728" i="18"/>
  <c r="I728" i="18"/>
  <c r="J728" i="18"/>
  <c r="K728" i="18"/>
  <c r="L728" i="18"/>
  <c r="M728" i="18"/>
  <c r="N728" i="18"/>
  <c r="A729" i="18"/>
  <c r="B729" i="18"/>
  <c r="C729" i="18"/>
  <c r="D729" i="18"/>
  <c r="E729" i="18"/>
  <c r="F729" i="18"/>
  <c r="G729" i="18"/>
  <c r="H729" i="18"/>
  <c r="I729" i="18"/>
  <c r="J729" i="18"/>
  <c r="K729" i="18"/>
  <c r="L729" i="18"/>
  <c r="M729" i="18"/>
  <c r="N729" i="18"/>
  <c r="A730" i="18"/>
  <c r="B730" i="18"/>
  <c r="C730" i="18"/>
  <c r="D730" i="18"/>
  <c r="E730" i="18"/>
  <c r="F730" i="18"/>
  <c r="G730" i="18"/>
  <c r="H730" i="18"/>
  <c r="I730" i="18"/>
  <c r="J730" i="18"/>
  <c r="K730" i="18"/>
  <c r="L730" i="18"/>
  <c r="M730" i="18"/>
  <c r="N730" i="18"/>
  <c r="A731" i="18"/>
  <c r="B731" i="18"/>
  <c r="C731" i="18"/>
  <c r="D731" i="18"/>
  <c r="E731" i="18"/>
  <c r="F731" i="18"/>
  <c r="G731" i="18"/>
  <c r="H731" i="18"/>
  <c r="I731" i="18"/>
  <c r="J731" i="18"/>
  <c r="K731" i="18"/>
  <c r="L731" i="18"/>
  <c r="M731" i="18"/>
  <c r="N731" i="18"/>
  <c r="A732" i="18"/>
  <c r="B732" i="18"/>
  <c r="C732" i="18"/>
  <c r="D732" i="18"/>
  <c r="E732" i="18"/>
  <c r="F732" i="18"/>
  <c r="G732" i="18"/>
  <c r="H732" i="18"/>
  <c r="I732" i="18"/>
  <c r="J732" i="18"/>
  <c r="K732" i="18"/>
  <c r="L732" i="18"/>
  <c r="M732" i="18"/>
  <c r="N732" i="18"/>
  <c r="A733" i="18"/>
  <c r="B733" i="18"/>
  <c r="C733" i="18"/>
  <c r="D733" i="18"/>
  <c r="E733" i="18"/>
  <c r="F733" i="18"/>
  <c r="G733" i="18"/>
  <c r="H733" i="18"/>
  <c r="I733" i="18"/>
  <c r="J733" i="18"/>
  <c r="K733" i="18"/>
  <c r="L733" i="18"/>
  <c r="M733" i="18"/>
  <c r="N733" i="18"/>
  <c r="A734" i="18"/>
  <c r="B734" i="18"/>
  <c r="C734" i="18"/>
  <c r="D734" i="18"/>
  <c r="E734" i="18"/>
  <c r="F734" i="18"/>
  <c r="G734" i="18"/>
  <c r="H734" i="18"/>
  <c r="I734" i="18"/>
  <c r="J734" i="18"/>
  <c r="K734" i="18"/>
  <c r="L734" i="18"/>
  <c r="M734" i="18"/>
  <c r="N734" i="18"/>
  <c r="A735" i="18"/>
  <c r="B735" i="18"/>
  <c r="C735" i="18"/>
  <c r="D735" i="18"/>
  <c r="E735" i="18"/>
  <c r="F735" i="18"/>
  <c r="G735" i="18"/>
  <c r="H735" i="18"/>
  <c r="I735" i="18"/>
  <c r="J735" i="18"/>
  <c r="K735" i="18"/>
  <c r="L735" i="18"/>
  <c r="M735" i="18"/>
  <c r="N735" i="18"/>
  <c r="A736" i="18"/>
  <c r="B736" i="18"/>
  <c r="C736" i="18"/>
  <c r="D736" i="18"/>
  <c r="E736" i="18"/>
  <c r="F736" i="18"/>
  <c r="G736" i="18"/>
  <c r="H736" i="18"/>
  <c r="I736" i="18"/>
  <c r="J736" i="18"/>
  <c r="K736" i="18"/>
  <c r="L736" i="18"/>
  <c r="M736" i="18"/>
  <c r="N736" i="18"/>
  <c r="A737" i="18"/>
  <c r="B737" i="18"/>
  <c r="C737" i="18"/>
  <c r="D737" i="18"/>
  <c r="E737" i="18"/>
  <c r="F737" i="18"/>
  <c r="G737" i="18"/>
  <c r="H737" i="18"/>
  <c r="I737" i="18"/>
  <c r="J737" i="18"/>
  <c r="K737" i="18"/>
  <c r="L737" i="18"/>
  <c r="M737" i="18"/>
  <c r="N737" i="18"/>
  <c r="A738" i="18"/>
  <c r="B738" i="18"/>
  <c r="C738" i="18"/>
  <c r="D738" i="18"/>
  <c r="E738" i="18"/>
  <c r="F738" i="18"/>
  <c r="G738" i="18"/>
  <c r="H738" i="18"/>
  <c r="I738" i="18"/>
  <c r="J738" i="18"/>
  <c r="K738" i="18"/>
  <c r="L738" i="18"/>
  <c r="M738" i="18"/>
  <c r="N738" i="18"/>
  <c r="A739" i="18"/>
  <c r="B739" i="18"/>
  <c r="C739" i="18"/>
  <c r="D739" i="18"/>
  <c r="E739" i="18"/>
  <c r="F739" i="18"/>
  <c r="G739" i="18"/>
  <c r="H739" i="18"/>
  <c r="I739" i="18"/>
  <c r="J739" i="18"/>
  <c r="K739" i="18"/>
  <c r="L739" i="18"/>
  <c r="M739" i="18"/>
  <c r="N739" i="18"/>
  <c r="A740" i="18"/>
  <c r="B740" i="18"/>
  <c r="C740" i="18"/>
  <c r="D740" i="18"/>
  <c r="E740" i="18"/>
  <c r="F740" i="18"/>
  <c r="G740" i="18"/>
  <c r="H740" i="18"/>
  <c r="I740" i="18"/>
  <c r="J740" i="18"/>
  <c r="K740" i="18"/>
  <c r="L740" i="18"/>
  <c r="M740" i="18"/>
  <c r="N740" i="18"/>
  <c r="A741" i="18"/>
  <c r="B741" i="18"/>
  <c r="C741" i="18"/>
  <c r="D741" i="18"/>
  <c r="E741" i="18"/>
  <c r="F741" i="18"/>
  <c r="G741" i="18"/>
  <c r="H741" i="18"/>
  <c r="I741" i="18"/>
  <c r="J741" i="18"/>
  <c r="K741" i="18"/>
  <c r="L741" i="18"/>
  <c r="M741" i="18"/>
  <c r="N741" i="18"/>
  <c r="A742" i="18"/>
  <c r="B742" i="18"/>
  <c r="C742" i="18"/>
  <c r="D742" i="18"/>
  <c r="E742" i="18"/>
  <c r="F742" i="18"/>
  <c r="G742" i="18"/>
  <c r="H742" i="18"/>
  <c r="I742" i="18"/>
  <c r="J742" i="18"/>
  <c r="K742" i="18"/>
  <c r="L742" i="18"/>
  <c r="M742" i="18"/>
  <c r="N742" i="18"/>
  <c r="A743" i="18"/>
  <c r="B743" i="18"/>
  <c r="C743" i="18"/>
  <c r="D743" i="18"/>
  <c r="E743" i="18"/>
  <c r="F743" i="18"/>
  <c r="G743" i="18"/>
  <c r="H743" i="18"/>
  <c r="I743" i="18"/>
  <c r="J743" i="18"/>
  <c r="K743" i="18"/>
  <c r="L743" i="18"/>
  <c r="M743" i="18"/>
  <c r="N743" i="18"/>
  <c r="A744" i="18"/>
  <c r="B744" i="18"/>
  <c r="C744" i="18"/>
  <c r="D744" i="18"/>
  <c r="E744" i="18"/>
  <c r="F744" i="18"/>
  <c r="G744" i="18"/>
  <c r="H744" i="18"/>
  <c r="I744" i="18"/>
  <c r="J744" i="18"/>
  <c r="K744" i="18"/>
  <c r="L744" i="18"/>
  <c r="M744" i="18"/>
  <c r="N744" i="18"/>
  <c r="A745" i="18"/>
  <c r="B745" i="18"/>
  <c r="C745" i="18"/>
  <c r="D745" i="18"/>
  <c r="E745" i="18"/>
  <c r="F745" i="18"/>
  <c r="G745" i="18"/>
  <c r="H745" i="18"/>
  <c r="I745" i="18"/>
  <c r="J745" i="18"/>
  <c r="K745" i="18"/>
  <c r="L745" i="18"/>
  <c r="M745" i="18"/>
  <c r="N745" i="18"/>
  <c r="A746" i="18"/>
  <c r="B746" i="18"/>
  <c r="C746" i="18"/>
  <c r="D746" i="18"/>
  <c r="E746" i="18"/>
  <c r="F746" i="18"/>
  <c r="G746" i="18"/>
  <c r="H746" i="18"/>
  <c r="I746" i="18"/>
  <c r="J746" i="18"/>
  <c r="K746" i="18"/>
  <c r="L746" i="18"/>
  <c r="M746" i="18"/>
  <c r="N746" i="18"/>
  <c r="A747" i="18"/>
  <c r="B747" i="18"/>
  <c r="C747" i="18"/>
  <c r="D747" i="18"/>
  <c r="E747" i="18"/>
  <c r="F747" i="18"/>
  <c r="G747" i="18"/>
  <c r="H747" i="18"/>
  <c r="I747" i="18"/>
  <c r="J747" i="18"/>
  <c r="K747" i="18"/>
  <c r="L747" i="18"/>
  <c r="M747" i="18"/>
  <c r="N747" i="18"/>
  <c r="A748" i="18"/>
  <c r="B748" i="18"/>
  <c r="C748" i="18"/>
  <c r="D748" i="18"/>
  <c r="E748" i="18"/>
  <c r="F748" i="18"/>
  <c r="G748" i="18"/>
  <c r="H748" i="18"/>
  <c r="I748" i="18"/>
  <c r="J748" i="18"/>
  <c r="K748" i="18"/>
  <c r="L748" i="18"/>
  <c r="M748" i="18"/>
  <c r="N748" i="18"/>
  <c r="A749" i="18"/>
  <c r="B749" i="18"/>
  <c r="C749" i="18"/>
  <c r="D749" i="18"/>
  <c r="E749" i="18"/>
  <c r="F749" i="18"/>
  <c r="G749" i="18"/>
  <c r="H749" i="18"/>
  <c r="I749" i="18"/>
  <c r="J749" i="18"/>
  <c r="K749" i="18"/>
  <c r="L749" i="18"/>
  <c r="M749" i="18"/>
  <c r="N749" i="18"/>
  <c r="A750" i="18"/>
  <c r="B750" i="18"/>
  <c r="C750" i="18"/>
  <c r="D750" i="18"/>
  <c r="E750" i="18"/>
  <c r="F750" i="18"/>
  <c r="G750" i="18"/>
  <c r="H750" i="18"/>
  <c r="I750" i="18"/>
  <c r="J750" i="18"/>
  <c r="K750" i="18"/>
  <c r="L750" i="18"/>
  <c r="M750" i="18"/>
  <c r="N750" i="18"/>
  <c r="A751" i="18"/>
  <c r="B751" i="18"/>
  <c r="C751" i="18"/>
  <c r="D751" i="18"/>
  <c r="E751" i="18"/>
  <c r="F751" i="18"/>
  <c r="G751" i="18"/>
  <c r="H751" i="18"/>
  <c r="I751" i="18"/>
  <c r="J751" i="18"/>
  <c r="K751" i="18"/>
  <c r="L751" i="18"/>
  <c r="M751" i="18"/>
  <c r="N751" i="18"/>
  <c r="A752" i="18"/>
  <c r="B752" i="18"/>
  <c r="C752" i="18"/>
  <c r="D752" i="18"/>
  <c r="E752" i="18"/>
  <c r="F752" i="18"/>
  <c r="G752" i="18"/>
  <c r="H752" i="18"/>
  <c r="I752" i="18"/>
  <c r="J752" i="18"/>
  <c r="K752" i="18"/>
  <c r="L752" i="18"/>
  <c r="M752" i="18"/>
  <c r="N752" i="18"/>
  <c r="A753" i="18"/>
  <c r="B753" i="18"/>
  <c r="C753" i="18"/>
  <c r="D753" i="18"/>
  <c r="E753" i="18"/>
  <c r="F753" i="18"/>
  <c r="G753" i="18"/>
  <c r="H753" i="18"/>
  <c r="I753" i="18"/>
  <c r="J753" i="18"/>
  <c r="K753" i="18"/>
  <c r="L753" i="18"/>
  <c r="M753" i="18"/>
  <c r="N753" i="18"/>
  <c r="A754" i="18"/>
  <c r="B754" i="18"/>
  <c r="C754" i="18"/>
  <c r="D754" i="18"/>
  <c r="E754" i="18"/>
  <c r="F754" i="18"/>
  <c r="G754" i="18"/>
  <c r="H754" i="18"/>
  <c r="I754" i="18"/>
  <c r="J754" i="18"/>
  <c r="K754" i="18"/>
  <c r="L754" i="18"/>
  <c r="M754" i="18"/>
  <c r="N754" i="18"/>
  <c r="A755" i="18"/>
  <c r="B755" i="18"/>
  <c r="C755" i="18"/>
  <c r="D755" i="18"/>
  <c r="E755" i="18"/>
  <c r="F755" i="18"/>
  <c r="G755" i="18"/>
  <c r="H755" i="18"/>
  <c r="I755" i="18"/>
  <c r="J755" i="18"/>
  <c r="K755" i="18"/>
  <c r="L755" i="18"/>
  <c r="M755" i="18"/>
  <c r="N755" i="18"/>
  <c r="A756" i="18"/>
  <c r="B756" i="18"/>
  <c r="C756" i="18"/>
  <c r="D756" i="18"/>
  <c r="E756" i="18"/>
  <c r="F756" i="18"/>
  <c r="G756" i="18"/>
  <c r="H756" i="18"/>
  <c r="I756" i="18"/>
  <c r="J756" i="18"/>
  <c r="K756" i="18"/>
  <c r="L756" i="18"/>
  <c r="M756" i="18"/>
  <c r="N756" i="18"/>
  <c r="A757" i="18"/>
  <c r="B757" i="18"/>
  <c r="C757" i="18"/>
  <c r="D757" i="18"/>
  <c r="E757" i="18"/>
  <c r="F757" i="18"/>
  <c r="G757" i="18"/>
  <c r="H757" i="18"/>
  <c r="I757" i="18"/>
  <c r="J757" i="18"/>
  <c r="K757" i="18"/>
  <c r="L757" i="18"/>
  <c r="M757" i="18"/>
  <c r="N757" i="18"/>
  <c r="A758" i="18"/>
  <c r="B758" i="18"/>
  <c r="C758" i="18"/>
  <c r="D758" i="18"/>
  <c r="E758" i="18"/>
  <c r="F758" i="18"/>
  <c r="G758" i="18"/>
  <c r="H758" i="18"/>
  <c r="I758" i="18"/>
  <c r="J758" i="18"/>
  <c r="K758" i="18"/>
  <c r="L758" i="18"/>
  <c r="M758" i="18"/>
  <c r="N758" i="18"/>
  <c r="A759" i="18"/>
  <c r="B759" i="18"/>
  <c r="C759" i="18"/>
  <c r="D759" i="18"/>
  <c r="E759" i="18"/>
  <c r="F759" i="18"/>
  <c r="G759" i="18"/>
  <c r="H759" i="18"/>
  <c r="I759" i="18"/>
  <c r="J759" i="18"/>
  <c r="K759" i="18"/>
  <c r="L759" i="18"/>
  <c r="M759" i="18"/>
  <c r="N759" i="18"/>
  <c r="A760" i="18"/>
  <c r="B760" i="18"/>
  <c r="C760" i="18"/>
  <c r="D760" i="18"/>
  <c r="E760" i="18"/>
  <c r="F760" i="18"/>
  <c r="G760" i="18"/>
  <c r="H760" i="18"/>
  <c r="I760" i="18"/>
  <c r="J760" i="18"/>
  <c r="K760" i="18"/>
  <c r="L760" i="18"/>
  <c r="M760" i="18"/>
  <c r="N760" i="18"/>
  <c r="A761" i="18"/>
  <c r="B761" i="18"/>
  <c r="C761" i="18"/>
  <c r="D761" i="18"/>
  <c r="E761" i="18"/>
  <c r="F761" i="18"/>
  <c r="G761" i="18"/>
  <c r="H761" i="18"/>
  <c r="I761" i="18"/>
  <c r="J761" i="18"/>
  <c r="K761" i="18"/>
  <c r="L761" i="18"/>
  <c r="M761" i="18"/>
  <c r="N761" i="18"/>
  <c r="A762" i="18"/>
  <c r="B762" i="18"/>
  <c r="C762" i="18"/>
  <c r="D762" i="18"/>
  <c r="E762" i="18"/>
  <c r="F762" i="18"/>
  <c r="G762" i="18"/>
  <c r="H762" i="18"/>
  <c r="I762" i="18"/>
  <c r="J762" i="18"/>
  <c r="K762" i="18"/>
  <c r="L762" i="18"/>
  <c r="M762" i="18"/>
  <c r="N762" i="18"/>
  <c r="A763" i="18"/>
  <c r="B763" i="18"/>
  <c r="C763" i="18"/>
  <c r="D763" i="18"/>
  <c r="E763" i="18"/>
  <c r="F763" i="18"/>
  <c r="G763" i="18"/>
  <c r="H763" i="18"/>
  <c r="I763" i="18"/>
  <c r="J763" i="18"/>
  <c r="K763" i="18"/>
  <c r="L763" i="18"/>
  <c r="M763" i="18"/>
  <c r="N763" i="18"/>
  <c r="A764" i="18"/>
  <c r="B764" i="18"/>
  <c r="C764" i="18"/>
  <c r="D764" i="18"/>
  <c r="E764" i="18"/>
  <c r="F764" i="18"/>
  <c r="G764" i="18"/>
  <c r="H764" i="18"/>
  <c r="I764" i="18"/>
  <c r="J764" i="18"/>
  <c r="K764" i="18"/>
  <c r="L764" i="18"/>
  <c r="M764" i="18"/>
  <c r="N764" i="18"/>
  <c r="A765" i="18"/>
  <c r="B765" i="18"/>
  <c r="C765" i="18"/>
  <c r="D765" i="18"/>
  <c r="E765" i="18"/>
  <c r="F765" i="18"/>
  <c r="G765" i="18"/>
  <c r="H765" i="18"/>
  <c r="I765" i="18"/>
  <c r="J765" i="18"/>
  <c r="K765" i="18"/>
  <c r="L765" i="18"/>
  <c r="M765" i="18"/>
  <c r="N765" i="18"/>
  <c r="A766" i="18"/>
  <c r="B766" i="18"/>
  <c r="C766" i="18"/>
  <c r="D766" i="18"/>
  <c r="E766" i="18"/>
  <c r="F766" i="18"/>
  <c r="G766" i="18"/>
  <c r="H766" i="18"/>
  <c r="I766" i="18"/>
  <c r="J766" i="18"/>
  <c r="K766" i="18"/>
  <c r="L766" i="18"/>
  <c r="M766" i="18"/>
  <c r="N766" i="18"/>
  <c r="A767" i="18"/>
  <c r="B767" i="18"/>
  <c r="C767" i="18"/>
  <c r="D767" i="18"/>
  <c r="E767" i="18"/>
  <c r="F767" i="18"/>
  <c r="G767" i="18"/>
  <c r="H767" i="18"/>
  <c r="I767" i="18"/>
  <c r="J767" i="18"/>
  <c r="K767" i="18"/>
  <c r="L767" i="18"/>
  <c r="M767" i="18"/>
  <c r="N767" i="18"/>
  <c r="A768" i="18"/>
  <c r="B768" i="18"/>
  <c r="C768" i="18"/>
  <c r="D768" i="18"/>
  <c r="E768" i="18"/>
  <c r="F768" i="18"/>
  <c r="G768" i="18"/>
  <c r="H768" i="18"/>
  <c r="I768" i="18"/>
  <c r="J768" i="18"/>
  <c r="K768" i="18"/>
  <c r="L768" i="18"/>
  <c r="M768" i="18"/>
  <c r="N768" i="18"/>
  <c r="A769" i="18"/>
  <c r="B769" i="18"/>
  <c r="C769" i="18"/>
  <c r="D769" i="18"/>
  <c r="E769" i="18"/>
  <c r="F769" i="18"/>
  <c r="G769" i="18"/>
  <c r="H769" i="18"/>
  <c r="I769" i="18"/>
  <c r="J769" i="18"/>
  <c r="K769" i="18"/>
  <c r="L769" i="18"/>
  <c r="M769" i="18"/>
  <c r="N769" i="18"/>
  <c r="A770" i="18"/>
  <c r="B770" i="18"/>
  <c r="C770" i="18"/>
  <c r="D770" i="18"/>
  <c r="E770" i="18"/>
  <c r="F770" i="18"/>
  <c r="G770" i="18"/>
  <c r="H770" i="18"/>
  <c r="I770" i="18"/>
  <c r="J770" i="18"/>
  <c r="K770" i="18"/>
  <c r="L770" i="18"/>
  <c r="M770" i="18"/>
  <c r="N770" i="18"/>
  <c r="A771" i="18"/>
  <c r="B771" i="18"/>
  <c r="C771" i="18"/>
  <c r="D771" i="18"/>
  <c r="E771" i="18"/>
  <c r="F771" i="18"/>
  <c r="G771" i="18"/>
  <c r="H771" i="18"/>
  <c r="I771" i="18"/>
  <c r="J771" i="18"/>
  <c r="K771" i="18"/>
  <c r="L771" i="18"/>
  <c r="M771" i="18"/>
  <c r="N771" i="18"/>
  <c r="A772" i="18"/>
  <c r="B772" i="18"/>
  <c r="C772" i="18"/>
  <c r="D772" i="18"/>
  <c r="E772" i="18"/>
  <c r="F772" i="18"/>
  <c r="G772" i="18"/>
  <c r="H772" i="18"/>
  <c r="I772" i="18"/>
  <c r="J772" i="18"/>
  <c r="K772" i="18"/>
  <c r="L772" i="18"/>
  <c r="M772" i="18"/>
  <c r="N772" i="18"/>
  <c r="A773" i="18"/>
  <c r="B773" i="18"/>
  <c r="C773" i="18"/>
  <c r="D773" i="18"/>
  <c r="E773" i="18"/>
  <c r="F773" i="18"/>
  <c r="G773" i="18"/>
  <c r="H773" i="18"/>
  <c r="I773" i="18"/>
  <c r="J773" i="18"/>
  <c r="K773" i="18"/>
  <c r="L773" i="18"/>
  <c r="M773" i="18"/>
  <c r="N773" i="18"/>
  <c r="A774" i="18"/>
  <c r="B774" i="18"/>
  <c r="C774" i="18"/>
  <c r="D774" i="18"/>
  <c r="E774" i="18"/>
  <c r="F774" i="18"/>
  <c r="G774" i="18"/>
  <c r="H774" i="18"/>
  <c r="I774" i="18"/>
  <c r="J774" i="18"/>
  <c r="K774" i="18"/>
  <c r="L774" i="18"/>
  <c r="M774" i="18"/>
  <c r="N774" i="18"/>
  <c r="A775" i="18"/>
  <c r="B775" i="18"/>
  <c r="C775" i="18"/>
  <c r="D775" i="18"/>
  <c r="E775" i="18"/>
  <c r="F775" i="18"/>
  <c r="G775" i="18"/>
  <c r="H775" i="18"/>
  <c r="I775" i="18"/>
  <c r="J775" i="18"/>
  <c r="K775" i="18"/>
  <c r="L775" i="18"/>
  <c r="M775" i="18"/>
  <c r="N775" i="18"/>
  <c r="A776" i="18"/>
  <c r="B776" i="18"/>
  <c r="C776" i="18"/>
  <c r="D776" i="18"/>
  <c r="E776" i="18"/>
  <c r="F776" i="18"/>
  <c r="G776" i="18"/>
  <c r="H776" i="18"/>
  <c r="I776" i="18"/>
  <c r="J776" i="18"/>
  <c r="K776" i="18"/>
  <c r="L776" i="18"/>
  <c r="M776" i="18"/>
  <c r="N776" i="18"/>
  <c r="A777" i="18"/>
  <c r="B777" i="18"/>
  <c r="C777" i="18"/>
  <c r="D777" i="18"/>
  <c r="E777" i="18"/>
  <c r="F777" i="18"/>
  <c r="G777" i="18"/>
  <c r="H777" i="18"/>
  <c r="I777" i="18"/>
  <c r="J777" i="18"/>
  <c r="K777" i="18"/>
  <c r="L777" i="18"/>
  <c r="M777" i="18"/>
  <c r="N777" i="18"/>
  <c r="A778" i="18"/>
  <c r="B778" i="18"/>
  <c r="C778" i="18"/>
  <c r="D778" i="18"/>
  <c r="E778" i="18"/>
  <c r="F778" i="18"/>
  <c r="G778" i="18"/>
  <c r="H778" i="18"/>
  <c r="I778" i="18"/>
  <c r="J778" i="18"/>
  <c r="K778" i="18"/>
  <c r="L778" i="18"/>
  <c r="M778" i="18"/>
  <c r="N778" i="18"/>
  <c r="A779" i="18"/>
  <c r="B779" i="18"/>
  <c r="C779" i="18"/>
  <c r="D779" i="18"/>
  <c r="E779" i="18"/>
  <c r="F779" i="18"/>
  <c r="G779" i="18"/>
  <c r="H779" i="18"/>
  <c r="I779" i="18"/>
  <c r="J779" i="18"/>
  <c r="K779" i="18"/>
  <c r="L779" i="18"/>
  <c r="M779" i="18"/>
  <c r="N779" i="18"/>
  <c r="A780" i="18"/>
  <c r="B780" i="18"/>
  <c r="C780" i="18"/>
  <c r="D780" i="18"/>
  <c r="E780" i="18"/>
  <c r="F780" i="18"/>
  <c r="G780" i="18"/>
  <c r="H780" i="18"/>
  <c r="I780" i="18"/>
  <c r="J780" i="18"/>
  <c r="K780" i="18"/>
  <c r="L780" i="18"/>
  <c r="M780" i="18"/>
  <c r="N780" i="18"/>
  <c r="A781" i="18"/>
  <c r="B781" i="18"/>
  <c r="C781" i="18"/>
  <c r="D781" i="18"/>
  <c r="E781" i="18"/>
  <c r="F781" i="18"/>
  <c r="G781" i="18"/>
  <c r="H781" i="18"/>
  <c r="I781" i="18"/>
  <c r="J781" i="18"/>
  <c r="K781" i="18"/>
  <c r="L781" i="18"/>
  <c r="M781" i="18"/>
  <c r="N781" i="18"/>
  <c r="A782" i="18"/>
  <c r="B782" i="18"/>
  <c r="C782" i="18"/>
  <c r="D782" i="18"/>
  <c r="E782" i="18"/>
  <c r="F782" i="18"/>
  <c r="G782" i="18"/>
  <c r="H782" i="18"/>
  <c r="I782" i="18"/>
  <c r="J782" i="18"/>
  <c r="K782" i="18"/>
  <c r="L782" i="18"/>
  <c r="M782" i="18"/>
  <c r="N782" i="18"/>
  <c r="A783" i="18"/>
  <c r="B783" i="18"/>
  <c r="C783" i="18"/>
  <c r="D783" i="18"/>
  <c r="E783" i="18"/>
  <c r="F783" i="18"/>
  <c r="G783" i="18"/>
  <c r="H783" i="18"/>
  <c r="I783" i="18"/>
  <c r="J783" i="18"/>
  <c r="K783" i="18"/>
  <c r="L783" i="18"/>
  <c r="M783" i="18"/>
  <c r="N783" i="18"/>
  <c r="A784" i="18"/>
  <c r="B784" i="18"/>
  <c r="C784" i="18"/>
  <c r="D784" i="18"/>
  <c r="E784" i="18"/>
  <c r="F784" i="18"/>
  <c r="G784" i="18"/>
  <c r="H784" i="18"/>
  <c r="I784" i="18"/>
  <c r="J784" i="18"/>
  <c r="K784" i="18"/>
  <c r="L784" i="18"/>
  <c r="M784" i="18"/>
  <c r="N784" i="18"/>
  <c r="A785" i="18"/>
  <c r="B785" i="18"/>
  <c r="C785" i="18"/>
  <c r="D785" i="18"/>
  <c r="E785" i="18"/>
  <c r="F785" i="18"/>
  <c r="G785" i="18"/>
  <c r="H785" i="18"/>
  <c r="I785" i="18"/>
  <c r="J785" i="18"/>
  <c r="K785" i="18"/>
  <c r="L785" i="18"/>
  <c r="M785" i="18"/>
  <c r="N785" i="18"/>
  <c r="A786" i="18"/>
  <c r="B786" i="18"/>
  <c r="C786" i="18"/>
  <c r="D786" i="18"/>
  <c r="E786" i="18"/>
  <c r="F786" i="18"/>
  <c r="G786" i="18"/>
  <c r="H786" i="18"/>
  <c r="I786" i="18"/>
  <c r="J786" i="18"/>
  <c r="K786" i="18"/>
  <c r="L786" i="18"/>
  <c r="M786" i="18"/>
  <c r="N786" i="18"/>
  <c r="A787" i="18"/>
  <c r="B787" i="18"/>
  <c r="C787" i="18"/>
  <c r="D787" i="18"/>
  <c r="E787" i="18"/>
  <c r="F787" i="18"/>
  <c r="G787" i="18"/>
  <c r="H787" i="18"/>
  <c r="I787" i="18"/>
  <c r="J787" i="18"/>
  <c r="K787" i="18"/>
  <c r="L787" i="18"/>
  <c r="M787" i="18"/>
  <c r="N787" i="18"/>
  <c r="A788" i="18"/>
  <c r="B788" i="18"/>
  <c r="C788" i="18"/>
  <c r="D788" i="18"/>
  <c r="E788" i="18"/>
  <c r="F788" i="18"/>
  <c r="G788" i="18"/>
  <c r="H788" i="18"/>
  <c r="I788" i="18"/>
  <c r="J788" i="18"/>
  <c r="K788" i="18"/>
  <c r="L788" i="18"/>
  <c r="M788" i="18"/>
  <c r="N788" i="18"/>
  <c r="A789" i="18"/>
  <c r="B789" i="18"/>
  <c r="C789" i="18"/>
  <c r="D789" i="18"/>
  <c r="E789" i="18"/>
  <c r="F789" i="18"/>
  <c r="G789" i="18"/>
  <c r="H789" i="18"/>
  <c r="I789" i="18"/>
  <c r="J789" i="18"/>
  <c r="K789" i="18"/>
  <c r="L789" i="18"/>
  <c r="M789" i="18"/>
  <c r="N789" i="18"/>
  <c r="A790" i="18"/>
  <c r="B790" i="18"/>
  <c r="C790" i="18"/>
  <c r="D790" i="18"/>
  <c r="E790" i="18"/>
  <c r="F790" i="18"/>
  <c r="G790" i="18"/>
  <c r="H790" i="18"/>
  <c r="I790" i="18"/>
  <c r="J790" i="18"/>
  <c r="K790" i="18"/>
  <c r="L790" i="18"/>
  <c r="M790" i="18"/>
  <c r="N790" i="18"/>
  <c r="A791" i="18"/>
  <c r="B791" i="18"/>
  <c r="C791" i="18"/>
  <c r="D791" i="18"/>
  <c r="E791" i="18"/>
  <c r="F791" i="18"/>
  <c r="G791" i="18"/>
  <c r="H791" i="18"/>
  <c r="I791" i="18"/>
  <c r="J791" i="18"/>
  <c r="K791" i="18"/>
  <c r="L791" i="18"/>
  <c r="M791" i="18"/>
  <c r="N791" i="18"/>
  <c r="A792" i="18"/>
  <c r="B792" i="18"/>
  <c r="C792" i="18"/>
  <c r="D792" i="18"/>
  <c r="E792" i="18"/>
  <c r="F792" i="18"/>
  <c r="G792" i="18"/>
  <c r="H792" i="18"/>
  <c r="I792" i="18"/>
  <c r="J792" i="18"/>
  <c r="K792" i="18"/>
  <c r="L792" i="18"/>
  <c r="M792" i="18"/>
  <c r="N792" i="18"/>
  <c r="A793" i="18"/>
  <c r="B793" i="18"/>
  <c r="C793" i="18"/>
  <c r="D793" i="18"/>
  <c r="E793" i="18"/>
  <c r="F793" i="18"/>
  <c r="G793" i="18"/>
  <c r="H793" i="18"/>
  <c r="I793" i="18"/>
  <c r="J793" i="18"/>
  <c r="K793" i="18"/>
  <c r="L793" i="18"/>
  <c r="M793" i="18"/>
  <c r="N793" i="18"/>
  <c r="A794" i="18"/>
  <c r="B794" i="18"/>
  <c r="C794" i="18"/>
  <c r="D794" i="18"/>
  <c r="E794" i="18"/>
  <c r="F794" i="18"/>
  <c r="G794" i="18"/>
  <c r="H794" i="18"/>
  <c r="I794" i="18"/>
  <c r="J794" i="18"/>
  <c r="K794" i="18"/>
  <c r="L794" i="18"/>
  <c r="M794" i="18"/>
  <c r="N794" i="18"/>
  <c r="A795" i="18"/>
  <c r="B795" i="18"/>
  <c r="C795" i="18"/>
  <c r="D795" i="18"/>
  <c r="E795" i="18"/>
  <c r="F795" i="18"/>
  <c r="G795" i="18"/>
  <c r="H795" i="18"/>
  <c r="I795" i="18"/>
  <c r="J795" i="18"/>
  <c r="K795" i="18"/>
  <c r="L795" i="18"/>
  <c r="M795" i="18"/>
  <c r="N795" i="18"/>
  <c r="A796" i="18"/>
  <c r="B796" i="18"/>
  <c r="C796" i="18"/>
  <c r="D796" i="18"/>
  <c r="E796" i="18"/>
  <c r="F796" i="18"/>
  <c r="G796" i="18"/>
  <c r="H796" i="18"/>
  <c r="I796" i="18"/>
  <c r="J796" i="18"/>
  <c r="K796" i="18"/>
  <c r="L796" i="18"/>
  <c r="M796" i="18"/>
  <c r="N796" i="18"/>
  <c r="A797" i="18"/>
  <c r="B797" i="18"/>
  <c r="C797" i="18"/>
  <c r="D797" i="18"/>
  <c r="E797" i="18"/>
  <c r="F797" i="18"/>
  <c r="G797" i="18"/>
  <c r="H797" i="18"/>
  <c r="I797" i="18"/>
  <c r="J797" i="18"/>
  <c r="K797" i="18"/>
  <c r="L797" i="18"/>
  <c r="M797" i="18"/>
  <c r="N797" i="18"/>
  <c r="A798" i="18"/>
  <c r="B798" i="18"/>
  <c r="C798" i="18"/>
  <c r="D798" i="18"/>
  <c r="E798" i="18"/>
  <c r="F798" i="18"/>
  <c r="G798" i="18"/>
  <c r="H798" i="18"/>
  <c r="I798" i="18"/>
  <c r="J798" i="18"/>
  <c r="K798" i="18"/>
  <c r="L798" i="18"/>
  <c r="M798" i="18"/>
  <c r="N798" i="18"/>
  <c r="A799" i="18"/>
  <c r="B799" i="18"/>
  <c r="C799" i="18"/>
  <c r="D799" i="18"/>
  <c r="E799" i="18"/>
  <c r="F799" i="18"/>
  <c r="G799" i="18"/>
  <c r="H799" i="18"/>
  <c r="I799" i="18"/>
  <c r="J799" i="18"/>
  <c r="K799" i="18"/>
  <c r="L799" i="18"/>
  <c r="M799" i="18"/>
  <c r="N799" i="18"/>
  <c r="A800" i="18"/>
  <c r="B800" i="18"/>
  <c r="C800" i="18"/>
  <c r="D800" i="18"/>
  <c r="E800" i="18"/>
  <c r="F800" i="18"/>
  <c r="G800" i="18"/>
  <c r="H800" i="18"/>
  <c r="I800" i="18"/>
  <c r="J800" i="18"/>
  <c r="K800" i="18"/>
  <c r="L800" i="18"/>
  <c r="M800" i="18"/>
  <c r="N800" i="18"/>
  <c r="A801" i="18"/>
  <c r="B801" i="18"/>
  <c r="C801" i="18"/>
  <c r="D801" i="18"/>
  <c r="E801" i="18"/>
  <c r="F801" i="18"/>
  <c r="G801" i="18"/>
  <c r="H801" i="18"/>
  <c r="I801" i="18"/>
  <c r="J801" i="18"/>
  <c r="K801" i="18"/>
  <c r="L801" i="18"/>
  <c r="M801" i="18"/>
  <c r="N801" i="18"/>
  <c r="A802" i="18"/>
  <c r="B802" i="18"/>
  <c r="C802" i="18"/>
  <c r="D802" i="18"/>
  <c r="E802" i="18"/>
  <c r="F802" i="18"/>
  <c r="G802" i="18"/>
  <c r="H802" i="18"/>
  <c r="I802" i="18"/>
  <c r="J802" i="18"/>
  <c r="K802" i="18"/>
  <c r="L802" i="18"/>
  <c r="M802" i="18"/>
  <c r="N802" i="18"/>
  <c r="A803" i="18"/>
  <c r="B803" i="18"/>
  <c r="C803" i="18"/>
  <c r="D803" i="18"/>
  <c r="E803" i="18"/>
  <c r="F803" i="18"/>
  <c r="G803" i="18"/>
  <c r="H803" i="18"/>
  <c r="I803" i="18"/>
  <c r="J803" i="18"/>
  <c r="K803" i="18"/>
  <c r="L803" i="18"/>
  <c r="M803" i="18"/>
  <c r="N803" i="18"/>
  <c r="A804" i="18"/>
  <c r="B804" i="18"/>
  <c r="C804" i="18"/>
  <c r="D804" i="18"/>
  <c r="E804" i="18"/>
  <c r="F804" i="18"/>
  <c r="G804" i="18"/>
  <c r="H804" i="18"/>
  <c r="I804" i="18"/>
  <c r="J804" i="18"/>
  <c r="K804" i="18"/>
  <c r="L804" i="18"/>
  <c r="M804" i="18"/>
  <c r="N804" i="18"/>
  <c r="A805" i="18"/>
  <c r="B805" i="18"/>
  <c r="C805" i="18"/>
  <c r="D805" i="18"/>
  <c r="E805" i="18"/>
  <c r="F805" i="18"/>
  <c r="G805" i="18"/>
  <c r="H805" i="18"/>
  <c r="I805" i="18"/>
  <c r="J805" i="18"/>
  <c r="K805" i="18"/>
  <c r="L805" i="18"/>
  <c r="M805" i="18"/>
  <c r="N805" i="18"/>
  <c r="A806" i="18"/>
  <c r="B806" i="18"/>
  <c r="C806" i="18"/>
  <c r="D806" i="18"/>
  <c r="E806" i="18"/>
  <c r="F806" i="18"/>
  <c r="G806" i="18"/>
  <c r="H806" i="18"/>
  <c r="I806" i="18"/>
  <c r="J806" i="18"/>
  <c r="K806" i="18"/>
  <c r="L806" i="18"/>
  <c r="M806" i="18"/>
  <c r="N806" i="18"/>
  <c r="A807" i="18"/>
  <c r="B807" i="18"/>
  <c r="C807" i="18"/>
  <c r="D807" i="18"/>
  <c r="E807" i="18"/>
  <c r="F807" i="18"/>
  <c r="G807" i="18"/>
  <c r="H807" i="18"/>
  <c r="I807" i="18"/>
  <c r="J807" i="18"/>
  <c r="K807" i="18"/>
  <c r="L807" i="18"/>
  <c r="M807" i="18"/>
  <c r="N807" i="18"/>
  <c r="A808" i="18"/>
  <c r="B808" i="18"/>
  <c r="C808" i="18"/>
  <c r="D808" i="18"/>
  <c r="E808" i="18"/>
  <c r="F808" i="18"/>
  <c r="G808" i="18"/>
  <c r="H808" i="18"/>
  <c r="I808" i="18"/>
  <c r="J808" i="18"/>
  <c r="K808" i="18"/>
  <c r="L808" i="18"/>
  <c r="M808" i="18"/>
  <c r="N808" i="18"/>
  <c r="A809" i="18"/>
  <c r="B809" i="18"/>
  <c r="C809" i="18"/>
  <c r="D809" i="18"/>
  <c r="E809" i="18"/>
  <c r="F809" i="18"/>
  <c r="G809" i="18"/>
  <c r="H809" i="18"/>
  <c r="I809" i="18"/>
  <c r="J809" i="18"/>
  <c r="K809" i="18"/>
  <c r="L809" i="18"/>
  <c r="M809" i="18"/>
  <c r="N809" i="18"/>
  <c r="A810" i="18"/>
  <c r="B810" i="18"/>
  <c r="C810" i="18"/>
  <c r="D810" i="18"/>
  <c r="E810" i="18"/>
  <c r="F810" i="18"/>
  <c r="G810" i="18"/>
  <c r="H810" i="18"/>
  <c r="I810" i="18"/>
  <c r="J810" i="18"/>
  <c r="K810" i="18"/>
  <c r="L810" i="18"/>
  <c r="M810" i="18"/>
  <c r="N810" i="18"/>
  <c r="A811" i="18"/>
  <c r="B811" i="18"/>
  <c r="C811" i="18"/>
  <c r="D811" i="18"/>
  <c r="E811" i="18"/>
  <c r="F811" i="18"/>
  <c r="G811" i="18"/>
  <c r="H811" i="18"/>
  <c r="I811" i="18"/>
  <c r="J811" i="18"/>
  <c r="K811" i="18"/>
  <c r="L811" i="18"/>
  <c r="M811" i="18"/>
  <c r="N811" i="18"/>
  <c r="A812" i="18"/>
  <c r="B812" i="18"/>
  <c r="C812" i="18"/>
  <c r="D812" i="18"/>
  <c r="E812" i="18"/>
  <c r="F812" i="18"/>
  <c r="G812" i="18"/>
  <c r="H812" i="18"/>
  <c r="I812" i="18"/>
  <c r="J812" i="18"/>
  <c r="K812" i="18"/>
  <c r="L812" i="18"/>
  <c r="M812" i="18"/>
  <c r="N812" i="18"/>
  <c r="A813" i="18"/>
  <c r="B813" i="18"/>
  <c r="C813" i="18"/>
  <c r="D813" i="18"/>
  <c r="E813" i="18"/>
  <c r="F813" i="18"/>
  <c r="G813" i="18"/>
  <c r="H813" i="18"/>
  <c r="I813" i="18"/>
  <c r="J813" i="18"/>
  <c r="K813" i="18"/>
  <c r="L813" i="18"/>
  <c r="M813" i="18"/>
  <c r="N813" i="18"/>
  <c r="A814" i="18"/>
  <c r="B814" i="18"/>
  <c r="C814" i="18"/>
  <c r="D814" i="18"/>
  <c r="E814" i="18"/>
  <c r="F814" i="18"/>
  <c r="G814" i="18"/>
  <c r="H814" i="18"/>
  <c r="I814" i="18"/>
  <c r="J814" i="18"/>
  <c r="K814" i="18"/>
  <c r="L814" i="18"/>
  <c r="M814" i="18"/>
  <c r="N814" i="18"/>
  <c r="A815" i="18"/>
  <c r="B815" i="18"/>
  <c r="C815" i="18"/>
  <c r="D815" i="18"/>
  <c r="E815" i="18"/>
  <c r="F815" i="18"/>
  <c r="G815" i="18"/>
  <c r="H815" i="18"/>
  <c r="I815" i="18"/>
  <c r="J815" i="18"/>
  <c r="K815" i="18"/>
  <c r="L815" i="18"/>
  <c r="M815" i="18"/>
  <c r="N815" i="18"/>
  <c r="A816" i="18"/>
  <c r="B816" i="18"/>
  <c r="C816" i="18"/>
  <c r="D816" i="18"/>
  <c r="E816" i="18"/>
  <c r="F816" i="18"/>
  <c r="G816" i="18"/>
  <c r="H816" i="18"/>
  <c r="I816" i="18"/>
  <c r="J816" i="18"/>
  <c r="K816" i="18"/>
  <c r="L816" i="18"/>
  <c r="M816" i="18"/>
  <c r="N816" i="18"/>
  <c r="A817" i="18"/>
  <c r="B817" i="18"/>
  <c r="C817" i="18"/>
  <c r="D817" i="18"/>
  <c r="E817" i="18"/>
  <c r="F817" i="18"/>
  <c r="G817" i="18"/>
  <c r="H817" i="18"/>
  <c r="I817" i="18"/>
  <c r="J817" i="18"/>
  <c r="K817" i="18"/>
  <c r="L817" i="18"/>
  <c r="M817" i="18"/>
  <c r="N817" i="18"/>
  <c r="A818" i="18"/>
  <c r="B818" i="18"/>
  <c r="C818" i="18"/>
  <c r="D818" i="18"/>
  <c r="E818" i="18"/>
  <c r="F818" i="18"/>
  <c r="G818" i="18"/>
  <c r="H818" i="18"/>
  <c r="I818" i="18"/>
  <c r="J818" i="18"/>
  <c r="K818" i="18"/>
  <c r="L818" i="18"/>
  <c r="M818" i="18"/>
  <c r="N818" i="18"/>
  <c r="A819" i="18"/>
  <c r="B819" i="18"/>
  <c r="C819" i="18"/>
  <c r="D819" i="18"/>
  <c r="E819" i="18"/>
  <c r="F819" i="18"/>
  <c r="G819" i="18"/>
  <c r="H819" i="18"/>
  <c r="I819" i="18"/>
  <c r="J819" i="18"/>
  <c r="K819" i="18"/>
  <c r="L819" i="18"/>
  <c r="M819" i="18"/>
  <c r="N819" i="18"/>
  <c r="A820" i="18"/>
  <c r="B820" i="18"/>
  <c r="C820" i="18"/>
  <c r="D820" i="18"/>
  <c r="E820" i="18"/>
  <c r="F820" i="18"/>
  <c r="G820" i="18"/>
  <c r="H820" i="18"/>
  <c r="I820" i="18"/>
  <c r="J820" i="18"/>
  <c r="K820" i="18"/>
  <c r="L820" i="18"/>
  <c r="M820" i="18"/>
  <c r="N820" i="18"/>
  <c r="A821" i="18"/>
  <c r="B821" i="18"/>
  <c r="C821" i="18"/>
  <c r="D821" i="18"/>
  <c r="E821" i="18"/>
  <c r="F821" i="18"/>
  <c r="G821" i="18"/>
  <c r="H821" i="18"/>
  <c r="I821" i="18"/>
  <c r="J821" i="18"/>
  <c r="K821" i="18"/>
  <c r="L821" i="18"/>
  <c r="M821" i="18"/>
  <c r="N821" i="18"/>
  <c r="A822" i="18"/>
  <c r="B822" i="18"/>
  <c r="C822" i="18"/>
  <c r="D822" i="18"/>
  <c r="E822" i="18"/>
  <c r="F822" i="18"/>
  <c r="G822" i="18"/>
  <c r="H822" i="18"/>
  <c r="I822" i="18"/>
  <c r="J822" i="18"/>
  <c r="K822" i="18"/>
  <c r="L822" i="18"/>
  <c r="M822" i="18"/>
  <c r="N822" i="18"/>
  <c r="A823" i="18"/>
  <c r="B823" i="18"/>
  <c r="C823" i="18"/>
  <c r="D823" i="18"/>
  <c r="E823" i="18"/>
  <c r="F823" i="18"/>
  <c r="G823" i="18"/>
  <c r="H823" i="18"/>
  <c r="I823" i="18"/>
  <c r="J823" i="18"/>
  <c r="K823" i="18"/>
  <c r="L823" i="18"/>
  <c r="M823" i="18"/>
  <c r="N823" i="18"/>
  <c r="A824" i="18"/>
  <c r="B824" i="18"/>
  <c r="C824" i="18"/>
  <c r="D824" i="18"/>
  <c r="E824" i="18"/>
  <c r="F824" i="18"/>
  <c r="G824" i="18"/>
  <c r="H824" i="18"/>
  <c r="I824" i="18"/>
  <c r="J824" i="18"/>
  <c r="K824" i="18"/>
  <c r="L824" i="18"/>
  <c r="M824" i="18"/>
  <c r="N824" i="18"/>
  <c r="A825" i="18"/>
  <c r="B825" i="18"/>
  <c r="C825" i="18"/>
  <c r="D825" i="18"/>
  <c r="E825" i="18"/>
  <c r="F825" i="18"/>
  <c r="G825" i="18"/>
  <c r="H825" i="18"/>
  <c r="I825" i="18"/>
  <c r="J825" i="18"/>
  <c r="K825" i="18"/>
  <c r="L825" i="18"/>
  <c r="M825" i="18"/>
  <c r="N825" i="18"/>
  <c r="A826" i="18"/>
  <c r="B826" i="18"/>
  <c r="C826" i="18"/>
  <c r="D826" i="18"/>
  <c r="E826" i="18"/>
  <c r="F826" i="18"/>
  <c r="G826" i="18"/>
  <c r="H826" i="18"/>
  <c r="I826" i="18"/>
  <c r="J826" i="18"/>
  <c r="K826" i="18"/>
  <c r="L826" i="18"/>
  <c r="M826" i="18"/>
  <c r="N826" i="18"/>
  <c r="A827" i="18"/>
  <c r="B827" i="18"/>
  <c r="C827" i="18"/>
  <c r="D827" i="18"/>
  <c r="E827" i="18"/>
  <c r="F827" i="18"/>
  <c r="G827" i="18"/>
  <c r="H827" i="18"/>
  <c r="I827" i="18"/>
  <c r="J827" i="18"/>
  <c r="K827" i="18"/>
  <c r="L827" i="18"/>
  <c r="M827" i="18"/>
  <c r="N827" i="18"/>
  <c r="A828" i="18"/>
  <c r="B828" i="18"/>
  <c r="C828" i="18"/>
  <c r="D828" i="18"/>
  <c r="E828" i="18"/>
  <c r="F828" i="18"/>
  <c r="G828" i="18"/>
  <c r="H828" i="18"/>
  <c r="I828" i="18"/>
  <c r="J828" i="18"/>
  <c r="K828" i="18"/>
  <c r="L828" i="18"/>
  <c r="M828" i="18"/>
  <c r="N828" i="18"/>
  <c r="A829" i="18"/>
  <c r="B829" i="18"/>
  <c r="C829" i="18"/>
  <c r="D829" i="18"/>
  <c r="E829" i="18"/>
  <c r="F829" i="18"/>
  <c r="G829" i="18"/>
  <c r="H829" i="18"/>
  <c r="I829" i="18"/>
  <c r="J829" i="18"/>
  <c r="K829" i="18"/>
  <c r="L829" i="18"/>
  <c r="M829" i="18"/>
  <c r="N829" i="18"/>
  <c r="A830" i="18"/>
  <c r="B830" i="18"/>
  <c r="C830" i="18"/>
  <c r="D830" i="18"/>
  <c r="E830" i="18"/>
  <c r="F830" i="18"/>
  <c r="G830" i="18"/>
  <c r="H830" i="18"/>
  <c r="I830" i="18"/>
  <c r="J830" i="18"/>
  <c r="K830" i="18"/>
  <c r="L830" i="18"/>
  <c r="M830" i="18"/>
  <c r="N830" i="18"/>
  <c r="A831" i="18"/>
  <c r="B831" i="18"/>
  <c r="C831" i="18"/>
  <c r="D831" i="18"/>
  <c r="E831" i="18"/>
  <c r="F831" i="18"/>
  <c r="G831" i="18"/>
  <c r="H831" i="18"/>
  <c r="I831" i="18"/>
  <c r="J831" i="18"/>
  <c r="K831" i="18"/>
  <c r="L831" i="18"/>
  <c r="M831" i="18"/>
  <c r="N831" i="18"/>
  <c r="A832" i="18"/>
  <c r="B832" i="18"/>
  <c r="C832" i="18"/>
  <c r="D832" i="18"/>
  <c r="E832" i="18"/>
  <c r="F832" i="18"/>
  <c r="G832" i="18"/>
  <c r="H832" i="18"/>
  <c r="I832" i="18"/>
  <c r="J832" i="18"/>
  <c r="K832" i="18"/>
  <c r="L832" i="18"/>
  <c r="M832" i="18"/>
  <c r="N832" i="18"/>
  <c r="A833" i="18"/>
  <c r="B833" i="18"/>
  <c r="C833" i="18"/>
  <c r="D833" i="18"/>
  <c r="E833" i="18"/>
  <c r="F833" i="18"/>
  <c r="G833" i="18"/>
  <c r="H833" i="18"/>
  <c r="I833" i="18"/>
  <c r="J833" i="18"/>
  <c r="K833" i="18"/>
  <c r="L833" i="18"/>
  <c r="M833" i="18"/>
  <c r="N833" i="18"/>
  <c r="A834" i="18"/>
  <c r="B834" i="18"/>
  <c r="C834" i="18"/>
  <c r="D834" i="18"/>
  <c r="E834" i="18"/>
  <c r="F834" i="18"/>
  <c r="G834" i="18"/>
  <c r="H834" i="18"/>
  <c r="I834" i="18"/>
  <c r="J834" i="18"/>
  <c r="K834" i="18"/>
  <c r="L834" i="18"/>
  <c r="M834" i="18"/>
  <c r="N834" i="18"/>
  <c r="A835" i="18"/>
  <c r="B835" i="18"/>
  <c r="C835" i="18"/>
  <c r="D835" i="18"/>
  <c r="E835" i="18"/>
  <c r="F835" i="18"/>
  <c r="G835" i="18"/>
  <c r="H835" i="18"/>
  <c r="I835" i="18"/>
  <c r="J835" i="18"/>
  <c r="K835" i="18"/>
  <c r="L835" i="18"/>
  <c r="M835" i="18"/>
  <c r="N835" i="18"/>
  <c r="A836" i="18"/>
  <c r="B836" i="18"/>
  <c r="C836" i="18"/>
  <c r="D836" i="18"/>
  <c r="E836" i="18"/>
  <c r="F836" i="18"/>
  <c r="G836" i="18"/>
  <c r="H836" i="18"/>
  <c r="I836" i="18"/>
  <c r="J836" i="18"/>
  <c r="K836" i="18"/>
  <c r="L836" i="18"/>
  <c r="M836" i="18"/>
  <c r="N836" i="18"/>
  <c r="A837" i="18"/>
  <c r="B837" i="18"/>
  <c r="C837" i="18"/>
  <c r="D837" i="18"/>
  <c r="E837" i="18"/>
  <c r="F837" i="18"/>
  <c r="G837" i="18"/>
  <c r="H837" i="18"/>
  <c r="I837" i="18"/>
  <c r="J837" i="18"/>
  <c r="K837" i="18"/>
  <c r="L837" i="18"/>
  <c r="M837" i="18"/>
  <c r="N837" i="18"/>
  <c r="A838" i="18"/>
  <c r="B838" i="18"/>
  <c r="C838" i="18"/>
  <c r="D838" i="18"/>
  <c r="E838" i="18"/>
  <c r="F838" i="18"/>
  <c r="G838" i="18"/>
  <c r="H838" i="18"/>
  <c r="I838" i="18"/>
  <c r="J838" i="18"/>
  <c r="K838" i="18"/>
  <c r="L838" i="18"/>
  <c r="M838" i="18"/>
  <c r="N838" i="18"/>
  <c r="A839" i="18"/>
  <c r="B839" i="18"/>
  <c r="C839" i="18"/>
  <c r="D839" i="18"/>
  <c r="E839" i="18"/>
  <c r="F839" i="18"/>
  <c r="G839" i="18"/>
  <c r="H839" i="18"/>
  <c r="I839" i="18"/>
  <c r="J839" i="18"/>
  <c r="K839" i="18"/>
  <c r="L839" i="18"/>
  <c r="M839" i="18"/>
  <c r="N839" i="18"/>
  <c r="A840" i="18"/>
  <c r="B840" i="18"/>
  <c r="C840" i="18"/>
  <c r="D840" i="18"/>
  <c r="E840" i="18"/>
  <c r="F840" i="18"/>
  <c r="G840" i="18"/>
  <c r="H840" i="18"/>
  <c r="I840" i="18"/>
  <c r="J840" i="18"/>
  <c r="K840" i="18"/>
  <c r="L840" i="18"/>
  <c r="M840" i="18"/>
  <c r="N840" i="18"/>
  <c r="A841" i="18"/>
  <c r="B841" i="18"/>
  <c r="C841" i="18"/>
  <c r="D841" i="18"/>
  <c r="E841" i="18"/>
  <c r="F841" i="18"/>
  <c r="G841" i="18"/>
  <c r="H841" i="18"/>
  <c r="I841" i="18"/>
  <c r="J841" i="18"/>
  <c r="K841" i="18"/>
  <c r="L841" i="18"/>
  <c r="M841" i="18"/>
  <c r="N841" i="18"/>
  <c r="A842" i="18"/>
  <c r="B842" i="18"/>
  <c r="C842" i="18"/>
  <c r="D842" i="18"/>
  <c r="E842" i="18"/>
  <c r="F842" i="18"/>
  <c r="G842" i="18"/>
  <c r="H842" i="18"/>
  <c r="I842" i="18"/>
  <c r="J842" i="18"/>
  <c r="K842" i="18"/>
  <c r="L842" i="18"/>
  <c r="M842" i="18"/>
  <c r="N842" i="18"/>
  <c r="A843" i="18"/>
  <c r="B843" i="18"/>
  <c r="C843" i="18"/>
  <c r="D843" i="18"/>
  <c r="E843" i="18"/>
  <c r="F843" i="18"/>
  <c r="G843" i="18"/>
  <c r="H843" i="18"/>
  <c r="I843" i="18"/>
  <c r="J843" i="18"/>
  <c r="K843" i="18"/>
  <c r="L843" i="18"/>
  <c r="M843" i="18"/>
  <c r="N843" i="18"/>
  <c r="A844" i="18"/>
  <c r="B844" i="18"/>
  <c r="C844" i="18"/>
  <c r="D844" i="18"/>
  <c r="E844" i="18"/>
  <c r="F844" i="18"/>
  <c r="G844" i="18"/>
  <c r="H844" i="18"/>
  <c r="I844" i="18"/>
  <c r="J844" i="18"/>
  <c r="K844" i="18"/>
  <c r="L844" i="18"/>
  <c r="M844" i="18"/>
  <c r="N844" i="18"/>
  <c r="A845" i="18"/>
  <c r="B845" i="18"/>
  <c r="C845" i="18"/>
  <c r="D845" i="18"/>
  <c r="E845" i="18"/>
  <c r="F845" i="18"/>
  <c r="G845" i="18"/>
  <c r="H845" i="18"/>
  <c r="I845" i="18"/>
  <c r="J845" i="18"/>
  <c r="K845" i="18"/>
  <c r="L845" i="18"/>
  <c r="M845" i="18"/>
  <c r="N845" i="18"/>
  <c r="A846" i="18"/>
  <c r="B846" i="18"/>
  <c r="C846" i="18"/>
  <c r="D846" i="18"/>
  <c r="E846" i="18"/>
  <c r="F846" i="18"/>
  <c r="G846" i="18"/>
  <c r="H846" i="18"/>
  <c r="I846" i="18"/>
  <c r="J846" i="18"/>
  <c r="K846" i="18"/>
  <c r="L846" i="18"/>
  <c r="M846" i="18"/>
  <c r="N846" i="18"/>
  <c r="A847" i="18"/>
  <c r="B847" i="18"/>
  <c r="C847" i="18"/>
  <c r="D847" i="18"/>
  <c r="E847" i="18"/>
  <c r="F847" i="18"/>
  <c r="G847" i="18"/>
  <c r="H847" i="18"/>
  <c r="I847" i="18"/>
  <c r="J847" i="18"/>
  <c r="K847" i="18"/>
  <c r="L847" i="18"/>
  <c r="M847" i="18"/>
  <c r="N847" i="18"/>
  <c r="A848" i="18"/>
  <c r="B848" i="18"/>
  <c r="C848" i="18"/>
  <c r="D848" i="18"/>
  <c r="E848" i="18"/>
  <c r="F848" i="18"/>
  <c r="G848" i="18"/>
  <c r="H848" i="18"/>
  <c r="I848" i="18"/>
  <c r="J848" i="18"/>
  <c r="K848" i="18"/>
  <c r="L848" i="18"/>
  <c r="M848" i="18"/>
  <c r="N848" i="18"/>
  <c r="A849" i="18"/>
  <c r="B849" i="18"/>
  <c r="C849" i="18"/>
  <c r="D849" i="18"/>
  <c r="E849" i="18"/>
  <c r="F849" i="18"/>
  <c r="G849" i="18"/>
  <c r="H849" i="18"/>
  <c r="I849" i="18"/>
  <c r="J849" i="18"/>
  <c r="K849" i="18"/>
  <c r="L849" i="18"/>
  <c r="M849" i="18"/>
  <c r="N849" i="18"/>
  <c r="A850" i="18"/>
  <c r="B850" i="18"/>
  <c r="C850" i="18"/>
  <c r="D850" i="18"/>
  <c r="E850" i="18"/>
  <c r="F850" i="18"/>
  <c r="G850" i="18"/>
  <c r="H850" i="18"/>
  <c r="I850" i="18"/>
  <c r="J850" i="18"/>
  <c r="K850" i="18"/>
  <c r="L850" i="18"/>
  <c r="M850" i="18"/>
  <c r="N850" i="18"/>
  <c r="A851" i="18"/>
  <c r="B851" i="18"/>
  <c r="C851" i="18"/>
  <c r="D851" i="18"/>
  <c r="E851" i="18"/>
  <c r="F851" i="18"/>
  <c r="G851" i="18"/>
  <c r="H851" i="18"/>
  <c r="I851" i="18"/>
  <c r="J851" i="18"/>
  <c r="K851" i="18"/>
  <c r="L851" i="18"/>
  <c r="M851" i="18"/>
  <c r="N851" i="18"/>
  <c r="A852" i="18"/>
  <c r="B852" i="18"/>
  <c r="C852" i="18"/>
  <c r="D852" i="18"/>
  <c r="E852" i="18"/>
  <c r="F852" i="18"/>
  <c r="G852" i="18"/>
  <c r="H852" i="18"/>
  <c r="I852" i="18"/>
  <c r="J852" i="18"/>
  <c r="K852" i="18"/>
  <c r="L852" i="18"/>
  <c r="M852" i="18"/>
  <c r="N852" i="18"/>
  <c r="A853" i="18"/>
  <c r="B853" i="18"/>
  <c r="C853" i="18"/>
  <c r="D853" i="18"/>
  <c r="E853" i="18"/>
  <c r="F853" i="18"/>
  <c r="G853" i="18"/>
  <c r="H853" i="18"/>
  <c r="I853" i="18"/>
  <c r="J853" i="18"/>
  <c r="K853" i="18"/>
  <c r="L853" i="18"/>
  <c r="M853" i="18"/>
  <c r="N853" i="18"/>
  <c r="A854" i="18"/>
  <c r="B854" i="18"/>
  <c r="C854" i="18"/>
  <c r="D854" i="18"/>
  <c r="E854" i="18"/>
  <c r="F854" i="18"/>
  <c r="G854" i="18"/>
  <c r="H854" i="18"/>
  <c r="I854" i="18"/>
  <c r="J854" i="18"/>
  <c r="K854" i="18"/>
  <c r="L854" i="18"/>
  <c r="M854" i="18"/>
  <c r="N854" i="18"/>
  <c r="A855" i="18"/>
  <c r="B855" i="18"/>
  <c r="C855" i="18"/>
  <c r="D855" i="18"/>
  <c r="E855" i="18"/>
  <c r="F855" i="18"/>
  <c r="G855" i="18"/>
  <c r="H855" i="18"/>
  <c r="I855" i="18"/>
  <c r="J855" i="18"/>
  <c r="K855" i="18"/>
  <c r="L855" i="18"/>
  <c r="M855" i="18"/>
  <c r="N855" i="18"/>
  <c r="A856" i="18"/>
  <c r="B856" i="18"/>
  <c r="C856" i="18"/>
  <c r="D856" i="18"/>
  <c r="E856" i="18"/>
  <c r="F856" i="18"/>
  <c r="G856" i="18"/>
  <c r="H856" i="18"/>
  <c r="I856" i="18"/>
  <c r="J856" i="18"/>
  <c r="K856" i="18"/>
  <c r="L856" i="18"/>
  <c r="M856" i="18"/>
  <c r="N856" i="18"/>
  <c r="A857" i="18"/>
  <c r="B857" i="18"/>
  <c r="C857" i="18"/>
  <c r="D857" i="18"/>
  <c r="E857" i="18"/>
  <c r="F857" i="18"/>
  <c r="G857" i="18"/>
  <c r="H857" i="18"/>
  <c r="I857" i="18"/>
  <c r="J857" i="18"/>
  <c r="K857" i="18"/>
  <c r="L857" i="18"/>
  <c r="M857" i="18"/>
  <c r="N857" i="18"/>
  <c r="A858" i="18"/>
  <c r="B858" i="18"/>
  <c r="C858" i="18"/>
  <c r="D858" i="18"/>
  <c r="E858" i="18"/>
  <c r="F858" i="18"/>
  <c r="G858" i="18"/>
  <c r="H858" i="18"/>
  <c r="I858" i="18"/>
  <c r="J858" i="18"/>
  <c r="K858" i="18"/>
  <c r="L858" i="18"/>
  <c r="M858" i="18"/>
  <c r="N858" i="18"/>
  <c r="A859" i="18"/>
  <c r="B859" i="18"/>
  <c r="C859" i="18"/>
  <c r="D859" i="18"/>
  <c r="E859" i="18"/>
  <c r="F859" i="18"/>
  <c r="G859" i="18"/>
  <c r="H859" i="18"/>
  <c r="I859" i="18"/>
  <c r="J859" i="18"/>
  <c r="K859" i="18"/>
  <c r="L859" i="18"/>
  <c r="M859" i="18"/>
  <c r="N859" i="18"/>
  <c r="A860" i="18"/>
  <c r="B860" i="18"/>
  <c r="C860" i="18"/>
  <c r="D860" i="18"/>
  <c r="E860" i="18"/>
  <c r="F860" i="18"/>
  <c r="G860" i="18"/>
  <c r="H860" i="18"/>
  <c r="I860" i="18"/>
  <c r="J860" i="18"/>
  <c r="K860" i="18"/>
  <c r="L860" i="18"/>
  <c r="M860" i="18"/>
  <c r="N860" i="18"/>
  <c r="A861" i="18"/>
  <c r="B861" i="18"/>
  <c r="C861" i="18"/>
  <c r="D861" i="18"/>
  <c r="E861" i="18"/>
  <c r="F861" i="18"/>
  <c r="G861" i="18"/>
  <c r="H861" i="18"/>
  <c r="I861" i="18"/>
  <c r="J861" i="18"/>
  <c r="K861" i="18"/>
  <c r="L861" i="18"/>
  <c r="M861" i="18"/>
  <c r="N861" i="18"/>
  <c r="A862" i="18"/>
  <c r="B862" i="18"/>
  <c r="C862" i="18"/>
  <c r="D862" i="18"/>
  <c r="E862" i="18"/>
  <c r="F862" i="18"/>
  <c r="G862" i="18"/>
  <c r="H862" i="18"/>
  <c r="I862" i="18"/>
  <c r="J862" i="18"/>
  <c r="K862" i="18"/>
  <c r="L862" i="18"/>
  <c r="M862" i="18"/>
  <c r="N862" i="18"/>
  <c r="A863" i="18"/>
  <c r="B863" i="18"/>
  <c r="C863" i="18"/>
  <c r="D863" i="18"/>
  <c r="E863" i="18"/>
  <c r="F863" i="18"/>
  <c r="G863" i="18"/>
  <c r="H863" i="18"/>
  <c r="I863" i="18"/>
  <c r="J863" i="18"/>
  <c r="K863" i="18"/>
  <c r="L863" i="18"/>
  <c r="M863" i="18"/>
  <c r="N863" i="18"/>
  <c r="A864" i="18"/>
  <c r="B864" i="18"/>
  <c r="C864" i="18"/>
  <c r="D864" i="18"/>
  <c r="E864" i="18"/>
  <c r="F864" i="18"/>
  <c r="G864" i="18"/>
  <c r="H864" i="18"/>
  <c r="I864" i="18"/>
  <c r="J864" i="18"/>
  <c r="K864" i="18"/>
  <c r="L864" i="18"/>
  <c r="M864" i="18"/>
  <c r="N864" i="18"/>
  <c r="A865" i="18"/>
  <c r="B865" i="18"/>
  <c r="C865" i="18"/>
  <c r="D865" i="18"/>
  <c r="E865" i="18"/>
  <c r="F865" i="18"/>
  <c r="G865" i="18"/>
  <c r="H865" i="18"/>
  <c r="I865" i="18"/>
  <c r="J865" i="18"/>
  <c r="K865" i="18"/>
  <c r="L865" i="18"/>
  <c r="M865" i="18"/>
  <c r="N865" i="18"/>
  <c r="A866" i="18"/>
  <c r="B866" i="18"/>
  <c r="C866" i="18"/>
  <c r="D866" i="18"/>
  <c r="E866" i="18"/>
  <c r="F866" i="18"/>
  <c r="G866" i="18"/>
  <c r="H866" i="18"/>
  <c r="I866" i="18"/>
  <c r="J866" i="18"/>
  <c r="K866" i="18"/>
  <c r="L866" i="18"/>
  <c r="M866" i="18"/>
  <c r="N866" i="18"/>
  <c r="A867" i="18"/>
  <c r="B867" i="18"/>
  <c r="C867" i="18"/>
  <c r="D867" i="18"/>
  <c r="E867" i="18"/>
  <c r="F867" i="18"/>
  <c r="G867" i="18"/>
  <c r="H867" i="18"/>
  <c r="I867" i="18"/>
  <c r="J867" i="18"/>
  <c r="K867" i="18"/>
  <c r="L867" i="18"/>
  <c r="M867" i="18"/>
  <c r="N867" i="18"/>
  <c r="A868" i="18"/>
  <c r="B868" i="18"/>
  <c r="C868" i="18"/>
  <c r="D868" i="18"/>
  <c r="E868" i="18"/>
  <c r="F868" i="18"/>
  <c r="G868" i="18"/>
  <c r="H868" i="18"/>
  <c r="I868" i="18"/>
  <c r="J868" i="18"/>
  <c r="K868" i="18"/>
  <c r="L868" i="18"/>
  <c r="M868" i="18"/>
  <c r="N868" i="18"/>
  <c r="A869" i="18"/>
  <c r="B869" i="18"/>
  <c r="C869" i="18"/>
  <c r="D869" i="18"/>
  <c r="E869" i="18"/>
  <c r="F869" i="18"/>
  <c r="G869" i="18"/>
  <c r="H869" i="18"/>
  <c r="I869" i="18"/>
  <c r="J869" i="18"/>
  <c r="K869" i="18"/>
  <c r="L869" i="18"/>
  <c r="M869" i="18"/>
  <c r="N869" i="18"/>
  <c r="A870" i="18"/>
  <c r="B870" i="18"/>
  <c r="C870" i="18"/>
  <c r="D870" i="18"/>
  <c r="E870" i="18"/>
  <c r="F870" i="18"/>
  <c r="G870" i="18"/>
  <c r="H870" i="18"/>
  <c r="I870" i="18"/>
  <c r="J870" i="18"/>
  <c r="K870" i="18"/>
  <c r="L870" i="18"/>
  <c r="M870" i="18"/>
  <c r="N870" i="18"/>
  <c r="A871" i="18"/>
  <c r="B871" i="18"/>
  <c r="C871" i="18"/>
  <c r="D871" i="18"/>
  <c r="E871" i="18"/>
  <c r="F871" i="18"/>
  <c r="G871" i="18"/>
  <c r="H871" i="18"/>
  <c r="I871" i="18"/>
  <c r="J871" i="18"/>
  <c r="K871" i="18"/>
  <c r="L871" i="18"/>
  <c r="M871" i="18"/>
  <c r="N871" i="18"/>
  <c r="A872" i="18"/>
  <c r="B872" i="18"/>
  <c r="C872" i="18"/>
  <c r="D872" i="18"/>
  <c r="E872" i="18"/>
  <c r="F872" i="18"/>
  <c r="G872" i="18"/>
  <c r="H872" i="18"/>
  <c r="I872" i="18"/>
  <c r="J872" i="18"/>
  <c r="K872" i="18"/>
  <c r="L872" i="18"/>
  <c r="M872" i="18"/>
  <c r="N872" i="18"/>
  <c r="A873" i="18"/>
  <c r="B873" i="18"/>
  <c r="C873" i="18"/>
  <c r="D873" i="18"/>
  <c r="E873" i="18"/>
  <c r="F873" i="18"/>
  <c r="G873" i="18"/>
  <c r="H873" i="18"/>
  <c r="I873" i="18"/>
  <c r="J873" i="18"/>
  <c r="K873" i="18"/>
  <c r="L873" i="18"/>
  <c r="M873" i="18"/>
  <c r="N873" i="18"/>
  <c r="A874" i="18"/>
  <c r="B874" i="18"/>
  <c r="C874" i="18"/>
  <c r="D874" i="18"/>
  <c r="E874" i="18"/>
  <c r="F874" i="18"/>
  <c r="G874" i="18"/>
  <c r="H874" i="18"/>
  <c r="I874" i="18"/>
  <c r="J874" i="18"/>
  <c r="K874" i="18"/>
  <c r="L874" i="18"/>
  <c r="M874" i="18"/>
  <c r="N874" i="18"/>
  <c r="A875" i="18"/>
  <c r="B875" i="18"/>
  <c r="C875" i="18"/>
  <c r="D875" i="18"/>
  <c r="E875" i="18"/>
  <c r="F875" i="18"/>
  <c r="G875" i="18"/>
  <c r="H875" i="18"/>
  <c r="I875" i="18"/>
  <c r="J875" i="18"/>
  <c r="K875" i="18"/>
  <c r="L875" i="18"/>
  <c r="M875" i="18"/>
  <c r="N875" i="18"/>
  <c r="A876" i="18"/>
  <c r="B876" i="18"/>
  <c r="C876" i="18"/>
  <c r="D876" i="18"/>
  <c r="E876" i="18"/>
  <c r="F876" i="18"/>
  <c r="G876" i="18"/>
  <c r="H876" i="18"/>
  <c r="I876" i="18"/>
  <c r="J876" i="18"/>
  <c r="K876" i="18"/>
  <c r="L876" i="18"/>
  <c r="M876" i="18"/>
  <c r="N876" i="18"/>
  <c r="A877" i="18"/>
  <c r="B877" i="18"/>
  <c r="C877" i="18"/>
  <c r="D877" i="18"/>
  <c r="E877" i="18"/>
  <c r="F877" i="18"/>
  <c r="G877" i="18"/>
  <c r="H877" i="18"/>
  <c r="I877" i="18"/>
  <c r="J877" i="18"/>
  <c r="K877" i="18"/>
  <c r="L877" i="18"/>
  <c r="M877" i="18"/>
  <c r="N877" i="18"/>
  <c r="A878" i="18"/>
  <c r="B878" i="18"/>
  <c r="C878" i="18"/>
  <c r="D878" i="18"/>
  <c r="E878" i="18"/>
  <c r="F878" i="18"/>
  <c r="G878" i="18"/>
  <c r="H878" i="18"/>
  <c r="I878" i="18"/>
  <c r="J878" i="18"/>
  <c r="K878" i="18"/>
  <c r="L878" i="18"/>
  <c r="M878" i="18"/>
  <c r="N878" i="18"/>
  <c r="A879" i="18"/>
  <c r="B879" i="18"/>
  <c r="C879" i="18"/>
  <c r="D879" i="18"/>
  <c r="E879" i="18"/>
  <c r="F879" i="18"/>
  <c r="G879" i="18"/>
  <c r="H879" i="18"/>
  <c r="I879" i="18"/>
  <c r="J879" i="18"/>
  <c r="K879" i="18"/>
  <c r="L879" i="18"/>
  <c r="M879" i="18"/>
  <c r="N879" i="18"/>
  <c r="A880" i="18"/>
  <c r="B880" i="18"/>
  <c r="C880" i="18"/>
  <c r="D880" i="18"/>
  <c r="E880" i="18"/>
  <c r="F880" i="18"/>
  <c r="G880" i="18"/>
  <c r="H880" i="18"/>
  <c r="I880" i="18"/>
  <c r="J880" i="18"/>
  <c r="K880" i="18"/>
  <c r="L880" i="18"/>
  <c r="M880" i="18"/>
  <c r="N880" i="18"/>
  <c r="A881" i="18"/>
  <c r="B881" i="18"/>
  <c r="C881" i="18"/>
  <c r="D881" i="18"/>
  <c r="E881" i="18"/>
  <c r="F881" i="18"/>
  <c r="G881" i="18"/>
  <c r="H881" i="18"/>
  <c r="I881" i="18"/>
  <c r="J881" i="18"/>
  <c r="K881" i="18"/>
  <c r="L881" i="18"/>
  <c r="M881" i="18"/>
  <c r="N881" i="18"/>
  <c r="A882" i="18"/>
  <c r="B882" i="18"/>
  <c r="C882" i="18"/>
  <c r="D882" i="18"/>
  <c r="E882" i="18"/>
  <c r="F882" i="18"/>
  <c r="G882" i="18"/>
  <c r="H882" i="18"/>
  <c r="I882" i="18"/>
  <c r="J882" i="18"/>
  <c r="K882" i="18"/>
  <c r="L882" i="18"/>
  <c r="M882" i="18"/>
  <c r="N882" i="18"/>
  <c r="A883" i="18"/>
  <c r="B883" i="18"/>
  <c r="C883" i="18"/>
  <c r="D883" i="18"/>
  <c r="E883" i="18"/>
  <c r="F883" i="18"/>
  <c r="G883" i="18"/>
  <c r="H883" i="18"/>
  <c r="I883" i="18"/>
  <c r="J883" i="18"/>
  <c r="K883" i="18"/>
  <c r="L883" i="18"/>
  <c r="M883" i="18"/>
  <c r="N883" i="18"/>
  <c r="A884" i="18"/>
  <c r="B884" i="18"/>
  <c r="C884" i="18"/>
  <c r="D884" i="18"/>
  <c r="E884" i="18"/>
  <c r="F884" i="18"/>
  <c r="G884" i="18"/>
  <c r="H884" i="18"/>
  <c r="I884" i="18"/>
  <c r="J884" i="18"/>
  <c r="K884" i="18"/>
  <c r="L884" i="18"/>
  <c r="M884" i="18"/>
  <c r="N884" i="18"/>
  <c r="A885" i="18"/>
  <c r="B885" i="18"/>
  <c r="C885" i="18"/>
  <c r="D885" i="18"/>
  <c r="E885" i="18"/>
  <c r="F885" i="18"/>
  <c r="G885" i="18"/>
  <c r="H885" i="18"/>
  <c r="I885" i="18"/>
  <c r="J885" i="18"/>
  <c r="K885" i="18"/>
  <c r="L885" i="18"/>
  <c r="M885" i="18"/>
  <c r="N885" i="18"/>
  <c r="A886" i="18"/>
  <c r="B886" i="18"/>
  <c r="C886" i="18"/>
  <c r="D886" i="18"/>
  <c r="E886" i="18"/>
  <c r="F886" i="18"/>
  <c r="G886" i="18"/>
  <c r="H886" i="18"/>
  <c r="I886" i="18"/>
  <c r="J886" i="18"/>
  <c r="K886" i="18"/>
  <c r="L886" i="18"/>
  <c r="M886" i="18"/>
  <c r="N886" i="18"/>
  <c r="A887" i="18"/>
  <c r="B887" i="18"/>
  <c r="C887" i="18"/>
  <c r="D887" i="18"/>
  <c r="E887" i="18"/>
  <c r="F887" i="18"/>
  <c r="G887" i="18"/>
  <c r="H887" i="18"/>
  <c r="I887" i="18"/>
  <c r="J887" i="18"/>
  <c r="K887" i="18"/>
  <c r="L887" i="18"/>
  <c r="M887" i="18"/>
  <c r="N887" i="18"/>
  <c r="A888" i="18"/>
  <c r="B888" i="18"/>
  <c r="C888" i="18"/>
  <c r="D888" i="18"/>
  <c r="E888" i="18"/>
  <c r="F888" i="18"/>
  <c r="G888" i="18"/>
  <c r="H888" i="18"/>
  <c r="I888" i="18"/>
  <c r="J888" i="18"/>
  <c r="K888" i="18"/>
  <c r="L888" i="18"/>
  <c r="M888" i="18"/>
  <c r="N888" i="18"/>
  <c r="A889" i="18"/>
  <c r="B889" i="18"/>
  <c r="C889" i="18"/>
  <c r="D889" i="18"/>
  <c r="E889" i="18"/>
  <c r="F889" i="18"/>
  <c r="G889" i="18"/>
  <c r="H889" i="18"/>
  <c r="I889" i="18"/>
  <c r="J889" i="18"/>
  <c r="K889" i="18"/>
  <c r="L889" i="18"/>
  <c r="M889" i="18"/>
  <c r="N889" i="18"/>
  <c r="A890" i="18"/>
  <c r="B890" i="18"/>
  <c r="C890" i="18"/>
  <c r="D890" i="18"/>
  <c r="E890" i="18"/>
  <c r="F890" i="18"/>
  <c r="G890" i="18"/>
  <c r="H890" i="18"/>
  <c r="I890" i="18"/>
  <c r="J890" i="18"/>
  <c r="K890" i="18"/>
  <c r="L890" i="18"/>
  <c r="M890" i="18"/>
  <c r="N890" i="18"/>
  <c r="A891" i="18"/>
  <c r="B891" i="18"/>
  <c r="C891" i="18"/>
  <c r="D891" i="18"/>
  <c r="E891" i="18"/>
  <c r="F891" i="18"/>
  <c r="G891" i="18"/>
  <c r="H891" i="18"/>
  <c r="I891" i="18"/>
  <c r="J891" i="18"/>
  <c r="K891" i="18"/>
  <c r="L891" i="18"/>
  <c r="M891" i="18"/>
  <c r="N891" i="18"/>
  <c r="A892" i="18"/>
  <c r="B892" i="18"/>
  <c r="C892" i="18"/>
  <c r="D892" i="18"/>
  <c r="E892" i="18"/>
  <c r="F892" i="18"/>
  <c r="G892" i="18"/>
  <c r="H892" i="18"/>
  <c r="I892" i="18"/>
  <c r="J892" i="18"/>
  <c r="K892" i="18"/>
  <c r="L892" i="18"/>
  <c r="M892" i="18"/>
  <c r="N892" i="18"/>
  <c r="A893" i="18"/>
  <c r="B893" i="18"/>
  <c r="C893" i="18"/>
  <c r="D893" i="18"/>
  <c r="E893" i="18"/>
  <c r="F893" i="18"/>
  <c r="G893" i="18"/>
  <c r="H893" i="18"/>
  <c r="I893" i="18"/>
  <c r="J893" i="18"/>
  <c r="K893" i="18"/>
  <c r="L893" i="18"/>
  <c r="M893" i="18"/>
  <c r="N893" i="18"/>
  <c r="A894" i="18"/>
  <c r="B894" i="18"/>
  <c r="C894" i="18"/>
  <c r="D894" i="18"/>
  <c r="E894" i="18"/>
  <c r="F894" i="18"/>
  <c r="G894" i="18"/>
  <c r="H894" i="18"/>
  <c r="I894" i="18"/>
  <c r="J894" i="18"/>
  <c r="K894" i="18"/>
  <c r="L894" i="18"/>
  <c r="M894" i="18"/>
  <c r="N894" i="18"/>
  <c r="A895" i="18"/>
  <c r="B895" i="18"/>
  <c r="C895" i="18"/>
  <c r="D895" i="18"/>
  <c r="E895" i="18"/>
  <c r="F895" i="18"/>
  <c r="G895" i="18"/>
  <c r="H895" i="18"/>
  <c r="I895" i="18"/>
  <c r="J895" i="18"/>
  <c r="K895" i="18"/>
  <c r="L895" i="18"/>
  <c r="M895" i="18"/>
  <c r="N895" i="18"/>
  <c r="A896" i="18"/>
  <c r="B896" i="18"/>
  <c r="C896" i="18"/>
  <c r="D896" i="18"/>
  <c r="E896" i="18"/>
  <c r="F896" i="18"/>
  <c r="G896" i="18"/>
  <c r="H896" i="18"/>
  <c r="I896" i="18"/>
  <c r="J896" i="18"/>
  <c r="K896" i="18"/>
  <c r="L896" i="18"/>
  <c r="M896" i="18"/>
  <c r="N896" i="18"/>
  <c r="A897" i="18"/>
  <c r="B897" i="18"/>
  <c r="C897" i="18"/>
  <c r="D897" i="18"/>
  <c r="E897" i="18"/>
  <c r="F897" i="18"/>
  <c r="G897" i="18"/>
  <c r="H897" i="18"/>
  <c r="I897" i="18"/>
  <c r="J897" i="18"/>
  <c r="K897" i="18"/>
  <c r="L897" i="18"/>
  <c r="M897" i="18"/>
  <c r="N897" i="18"/>
  <c r="A898" i="18"/>
  <c r="B898" i="18"/>
  <c r="C898" i="18"/>
  <c r="D898" i="18"/>
  <c r="E898" i="18"/>
  <c r="F898" i="18"/>
  <c r="G898" i="18"/>
  <c r="H898" i="18"/>
  <c r="I898" i="18"/>
  <c r="J898" i="18"/>
  <c r="K898" i="18"/>
  <c r="L898" i="18"/>
  <c r="M898" i="18"/>
  <c r="N898" i="18"/>
  <c r="A899" i="18"/>
  <c r="B899" i="18"/>
  <c r="C899" i="18"/>
  <c r="D899" i="18"/>
  <c r="E899" i="18"/>
  <c r="F899" i="18"/>
  <c r="G899" i="18"/>
  <c r="H899" i="18"/>
  <c r="I899" i="18"/>
  <c r="J899" i="18"/>
  <c r="K899" i="18"/>
  <c r="L899" i="18"/>
  <c r="M899" i="18"/>
  <c r="N899" i="18"/>
  <c r="A900" i="18"/>
  <c r="B900" i="18"/>
  <c r="C900" i="18"/>
  <c r="D900" i="18"/>
  <c r="E900" i="18"/>
  <c r="F900" i="18"/>
  <c r="G900" i="18"/>
  <c r="H900" i="18"/>
  <c r="I900" i="18"/>
  <c r="J900" i="18"/>
  <c r="K900" i="18"/>
  <c r="L900" i="18"/>
  <c r="M900" i="18"/>
  <c r="N900" i="18"/>
  <c r="A901" i="18"/>
  <c r="B901" i="18"/>
  <c r="C901" i="18"/>
  <c r="D901" i="18"/>
  <c r="E901" i="18"/>
  <c r="F901" i="18"/>
  <c r="G901" i="18"/>
  <c r="H901" i="18"/>
  <c r="I901" i="18"/>
  <c r="J901" i="18"/>
  <c r="K901" i="18"/>
  <c r="L901" i="18"/>
  <c r="M901" i="18"/>
  <c r="N901" i="18"/>
  <c r="A902" i="18"/>
  <c r="B902" i="18"/>
  <c r="C902" i="18"/>
  <c r="D902" i="18"/>
  <c r="E902" i="18"/>
  <c r="F902" i="18"/>
  <c r="G902" i="18"/>
  <c r="H902" i="18"/>
  <c r="I902" i="18"/>
  <c r="J902" i="18"/>
  <c r="K902" i="18"/>
  <c r="L902" i="18"/>
  <c r="M902" i="18"/>
  <c r="N902" i="18"/>
  <c r="A903" i="18"/>
  <c r="B903" i="18"/>
  <c r="C903" i="18"/>
  <c r="D903" i="18"/>
  <c r="E903" i="18"/>
  <c r="F903" i="18"/>
  <c r="G903" i="18"/>
  <c r="H903" i="18"/>
  <c r="I903" i="18"/>
  <c r="J903" i="18"/>
  <c r="K903" i="18"/>
  <c r="L903" i="18"/>
  <c r="M903" i="18"/>
  <c r="N903" i="18"/>
  <c r="A904" i="18"/>
  <c r="B904" i="18"/>
  <c r="C904" i="18"/>
  <c r="D904" i="18"/>
  <c r="E904" i="18"/>
  <c r="F904" i="18"/>
  <c r="G904" i="18"/>
  <c r="H904" i="18"/>
  <c r="I904" i="18"/>
  <c r="J904" i="18"/>
  <c r="K904" i="18"/>
  <c r="L904" i="18"/>
  <c r="M904" i="18"/>
  <c r="N904" i="18"/>
  <c r="A905" i="18"/>
  <c r="B905" i="18"/>
  <c r="C905" i="18"/>
  <c r="D905" i="18"/>
  <c r="E905" i="18"/>
  <c r="F905" i="18"/>
  <c r="G905" i="18"/>
  <c r="H905" i="18"/>
  <c r="I905" i="18"/>
  <c r="J905" i="18"/>
  <c r="K905" i="18"/>
  <c r="L905" i="18"/>
  <c r="M905" i="18"/>
  <c r="N905" i="18"/>
  <c r="A906" i="18"/>
  <c r="B906" i="18"/>
  <c r="C906" i="18"/>
  <c r="D906" i="18"/>
  <c r="E906" i="18"/>
  <c r="F906" i="18"/>
  <c r="G906" i="18"/>
  <c r="H906" i="18"/>
  <c r="I906" i="18"/>
  <c r="J906" i="18"/>
  <c r="K906" i="18"/>
  <c r="L906" i="18"/>
  <c r="M906" i="18"/>
  <c r="N906" i="18"/>
  <c r="A907" i="18"/>
  <c r="B907" i="18"/>
  <c r="C907" i="18"/>
  <c r="D907" i="18"/>
  <c r="E907" i="18"/>
  <c r="F907" i="18"/>
  <c r="G907" i="18"/>
  <c r="H907" i="18"/>
  <c r="I907" i="18"/>
  <c r="J907" i="18"/>
  <c r="K907" i="18"/>
  <c r="L907" i="18"/>
  <c r="M907" i="18"/>
  <c r="N907" i="18"/>
  <c r="A908" i="18"/>
  <c r="B908" i="18"/>
  <c r="C908" i="18"/>
  <c r="D908" i="18"/>
  <c r="E908" i="18"/>
  <c r="F908" i="18"/>
  <c r="G908" i="18"/>
  <c r="H908" i="18"/>
  <c r="I908" i="18"/>
  <c r="J908" i="18"/>
  <c r="K908" i="18"/>
  <c r="L908" i="18"/>
  <c r="M908" i="18"/>
  <c r="N908" i="18"/>
  <c r="A909" i="18"/>
  <c r="B909" i="18"/>
  <c r="C909" i="18"/>
  <c r="D909" i="18"/>
  <c r="E909" i="18"/>
  <c r="F909" i="18"/>
  <c r="G909" i="18"/>
  <c r="H909" i="18"/>
  <c r="I909" i="18"/>
  <c r="J909" i="18"/>
  <c r="K909" i="18"/>
  <c r="L909" i="18"/>
  <c r="M909" i="18"/>
  <c r="N909" i="18"/>
  <c r="A910" i="18"/>
  <c r="B910" i="18"/>
  <c r="C910" i="18"/>
  <c r="D910" i="18"/>
  <c r="E910" i="18"/>
  <c r="F910" i="18"/>
  <c r="G910" i="18"/>
  <c r="H910" i="18"/>
  <c r="I910" i="18"/>
  <c r="J910" i="18"/>
  <c r="K910" i="18"/>
  <c r="L910" i="18"/>
  <c r="M910" i="18"/>
  <c r="N910" i="18"/>
  <c r="A911" i="18"/>
  <c r="B911" i="18"/>
  <c r="C911" i="18"/>
  <c r="D911" i="18"/>
  <c r="E911" i="18"/>
  <c r="F911" i="18"/>
  <c r="G911" i="18"/>
  <c r="H911" i="18"/>
  <c r="I911" i="18"/>
  <c r="J911" i="18"/>
  <c r="K911" i="18"/>
  <c r="L911" i="18"/>
  <c r="M911" i="18"/>
  <c r="N911" i="18"/>
  <c r="A912" i="18"/>
  <c r="B912" i="18"/>
  <c r="C912" i="18"/>
  <c r="D912" i="18"/>
  <c r="E912" i="18"/>
  <c r="F912" i="18"/>
  <c r="G912" i="18"/>
  <c r="H912" i="18"/>
  <c r="I912" i="18"/>
  <c r="J912" i="18"/>
  <c r="K912" i="18"/>
  <c r="L912" i="18"/>
  <c r="M912" i="18"/>
  <c r="N912" i="18"/>
  <c r="A913" i="18"/>
  <c r="B913" i="18"/>
  <c r="C913" i="18"/>
  <c r="D913" i="18"/>
  <c r="E913" i="18"/>
  <c r="F913" i="18"/>
  <c r="G913" i="18"/>
  <c r="H913" i="18"/>
  <c r="I913" i="18"/>
  <c r="J913" i="18"/>
  <c r="K913" i="18"/>
  <c r="L913" i="18"/>
  <c r="M913" i="18"/>
  <c r="N913" i="18"/>
  <c r="A914" i="18"/>
  <c r="B914" i="18"/>
  <c r="C914" i="18"/>
  <c r="D914" i="18"/>
  <c r="E914" i="18"/>
  <c r="F914" i="18"/>
  <c r="G914" i="18"/>
  <c r="H914" i="18"/>
  <c r="I914" i="18"/>
  <c r="J914" i="18"/>
  <c r="K914" i="18"/>
  <c r="L914" i="18"/>
  <c r="M914" i="18"/>
  <c r="N914" i="18"/>
  <c r="A915" i="18"/>
  <c r="B915" i="18"/>
  <c r="C915" i="18"/>
  <c r="D915" i="18"/>
  <c r="E915" i="18"/>
  <c r="F915" i="18"/>
  <c r="G915" i="18"/>
  <c r="H915" i="18"/>
  <c r="I915" i="18"/>
  <c r="J915" i="18"/>
  <c r="K915" i="18"/>
  <c r="L915" i="18"/>
  <c r="M915" i="18"/>
  <c r="N915" i="18"/>
  <c r="A916" i="18"/>
  <c r="B916" i="18"/>
  <c r="C916" i="18"/>
  <c r="D916" i="18"/>
  <c r="E916" i="18"/>
  <c r="F916" i="18"/>
  <c r="G916" i="18"/>
  <c r="H916" i="18"/>
  <c r="I916" i="18"/>
  <c r="J916" i="18"/>
  <c r="K916" i="18"/>
  <c r="L916" i="18"/>
  <c r="M916" i="18"/>
  <c r="N916" i="18"/>
  <c r="A917" i="18"/>
  <c r="B917" i="18"/>
  <c r="C917" i="18"/>
  <c r="D917" i="18"/>
  <c r="E917" i="18"/>
  <c r="F917" i="18"/>
  <c r="G917" i="18"/>
  <c r="H917" i="18"/>
  <c r="I917" i="18"/>
  <c r="J917" i="18"/>
  <c r="K917" i="18"/>
  <c r="L917" i="18"/>
  <c r="M917" i="18"/>
  <c r="N917" i="18"/>
  <c r="A918" i="18"/>
  <c r="B918" i="18"/>
  <c r="C918" i="18"/>
  <c r="D918" i="18"/>
  <c r="E918" i="18"/>
  <c r="F918" i="18"/>
  <c r="G918" i="18"/>
  <c r="H918" i="18"/>
  <c r="I918" i="18"/>
  <c r="J918" i="18"/>
  <c r="K918" i="18"/>
  <c r="L918" i="18"/>
  <c r="M918" i="18"/>
  <c r="N918" i="18"/>
  <c r="A919" i="18"/>
  <c r="B919" i="18"/>
  <c r="C919" i="18"/>
  <c r="D919" i="18"/>
  <c r="E919" i="18"/>
  <c r="F919" i="18"/>
  <c r="G919" i="18"/>
  <c r="H919" i="18"/>
  <c r="I919" i="18"/>
  <c r="J919" i="18"/>
  <c r="K919" i="18"/>
  <c r="L919" i="18"/>
  <c r="M919" i="18"/>
  <c r="N919" i="18"/>
  <c r="A920" i="18"/>
  <c r="B920" i="18"/>
  <c r="C920" i="18"/>
  <c r="D920" i="18"/>
  <c r="E920" i="18"/>
  <c r="F920" i="18"/>
  <c r="G920" i="18"/>
  <c r="H920" i="18"/>
  <c r="I920" i="18"/>
  <c r="J920" i="18"/>
  <c r="K920" i="18"/>
  <c r="L920" i="18"/>
  <c r="M920" i="18"/>
  <c r="N920" i="18"/>
  <c r="A921" i="18"/>
  <c r="B921" i="18"/>
  <c r="C921" i="18"/>
  <c r="D921" i="18"/>
  <c r="E921" i="18"/>
  <c r="F921" i="18"/>
  <c r="G921" i="18"/>
  <c r="H921" i="18"/>
  <c r="I921" i="18"/>
  <c r="J921" i="18"/>
  <c r="K921" i="18"/>
  <c r="L921" i="18"/>
  <c r="M921" i="18"/>
  <c r="N921" i="18"/>
  <c r="A922" i="18"/>
  <c r="B922" i="18"/>
  <c r="C922" i="18"/>
  <c r="D922" i="18"/>
  <c r="E922" i="18"/>
  <c r="F922" i="18"/>
  <c r="G922" i="18"/>
  <c r="H922" i="18"/>
  <c r="I922" i="18"/>
  <c r="J922" i="18"/>
  <c r="K922" i="18"/>
  <c r="L922" i="18"/>
  <c r="M922" i="18"/>
  <c r="N922" i="18"/>
  <c r="A923" i="18"/>
  <c r="B923" i="18"/>
  <c r="C923" i="18"/>
  <c r="D923" i="18"/>
  <c r="E923" i="18"/>
  <c r="F923" i="18"/>
  <c r="G923" i="18"/>
  <c r="H923" i="18"/>
  <c r="I923" i="18"/>
  <c r="J923" i="18"/>
  <c r="K923" i="18"/>
  <c r="L923" i="18"/>
  <c r="M923" i="18"/>
  <c r="N923" i="18"/>
  <c r="A924" i="18"/>
  <c r="B924" i="18"/>
  <c r="C924" i="18"/>
  <c r="D924" i="18"/>
  <c r="E924" i="18"/>
  <c r="F924" i="18"/>
  <c r="G924" i="18"/>
  <c r="H924" i="18"/>
  <c r="I924" i="18"/>
  <c r="J924" i="18"/>
  <c r="K924" i="18"/>
  <c r="L924" i="18"/>
  <c r="M924" i="18"/>
  <c r="N924" i="18"/>
  <c r="A925" i="18"/>
  <c r="B925" i="18"/>
  <c r="C925" i="18"/>
  <c r="D925" i="18"/>
  <c r="E925" i="18"/>
  <c r="F925" i="18"/>
  <c r="G925" i="18"/>
  <c r="H925" i="18"/>
  <c r="I925" i="18"/>
  <c r="J925" i="18"/>
  <c r="K925" i="18"/>
  <c r="L925" i="18"/>
  <c r="M925" i="18"/>
  <c r="N925" i="18"/>
  <c r="A926" i="18"/>
  <c r="B926" i="18"/>
  <c r="C926" i="18"/>
  <c r="D926" i="18"/>
  <c r="E926" i="18"/>
  <c r="F926" i="18"/>
  <c r="G926" i="18"/>
  <c r="H926" i="18"/>
  <c r="I926" i="18"/>
  <c r="J926" i="18"/>
  <c r="K926" i="18"/>
  <c r="L926" i="18"/>
  <c r="M926" i="18"/>
  <c r="N926" i="18"/>
  <c r="A927" i="18"/>
  <c r="B927" i="18"/>
  <c r="C927" i="18"/>
  <c r="D927" i="18"/>
  <c r="E927" i="18"/>
  <c r="F927" i="18"/>
  <c r="G927" i="18"/>
  <c r="H927" i="18"/>
  <c r="I927" i="18"/>
  <c r="J927" i="18"/>
  <c r="K927" i="18"/>
  <c r="L927" i="18"/>
  <c r="M927" i="18"/>
  <c r="N927" i="18"/>
  <c r="A928" i="18"/>
  <c r="B928" i="18"/>
  <c r="C928" i="18"/>
  <c r="D928" i="18"/>
  <c r="E928" i="18"/>
  <c r="F928" i="18"/>
  <c r="G928" i="18"/>
  <c r="H928" i="18"/>
  <c r="I928" i="18"/>
  <c r="J928" i="18"/>
  <c r="K928" i="18"/>
  <c r="L928" i="18"/>
  <c r="M928" i="18"/>
  <c r="N928" i="18"/>
  <c r="A929" i="18"/>
  <c r="B929" i="18"/>
  <c r="C929" i="18"/>
  <c r="D929" i="18"/>
  <c r="E929" i="18"/>
  <c r="F929" i="18"/>
  <c r="G929" i="18"/>
  <c r="H929" i="18"/>
  <c r="I929" i="18"/>
  <c r="J929" i="18"/>
  <c r="K929" i="18"/>
  <c r="L929" i="18"/>
  <c r="M929" i="18"/>
  <c r="N929" i="18"/>
  <c r="A930" i="18"/>
  <c r="B930" i="18"/>
  <c r="C930" i="18"/>
  <c r="D930" i="18"/>
  <c r="E930" i="18"/>
  <c r="F930" i="18"/>
  <c r="G930" i="18"/>
  <c r="H930" i="18"/>
  <c r="I930" i="18"/>
  <c r="J930" i="18"/>
  <c r="K930" i="18"/>
  <c r="L930" i="18"/>
  <c r="M930" i="18"/>
  <c r="N930" i="18"/>
  <c r="A931" i="18"/>
  <c r="B931" i="18"/>
  <c r="C931" i="18"/>
  <c r="D931" i="18"/>
  <c r="E931" i="18"/>
  <c r="F931" i="18"/>
  <c r="G931" i="18"/>
  <c r="H931" i="18"/>
  <c r="I931" i="18"/>
  <c r="J931" i="18"/>
  <c r="K931" i="18"/>
  <c r="L931" i="18"/>
  <c r="M931" i="18"/>
  <c r="N931" i="18"/>
  <c r="A932" i="18"/>
  <c r="B932" i="18"/>
  <c r="C932" i="18"/>
  <c r="D932" i="18"/>
  <c r="E932" i="18"/>
  <c r="F932" i="18"/>
  <c r="G932" i="18"/>
  <c r="H932" i="18"/>
  <c r="I932" i="18"/>
  <c r="J932" i="18"/>
  <c r="K932" i="18"/>
  <c r="L932" i="18"/>
  <c r="M932" i="18"/>
  <c r="N932" i="18"/>
  <c r="A933" i="18"/>
  <c r="B933" i="18"/>
  <c r="C933" i="18"/>
  <c r="D933" i="18"/>
  <c r="E933" i="18"/>
  <c r="F933" i="18"/>
  <c r="G933" i="18"/>
  <c r="H933" i="18"/>
  <c r="I933" i="18"/>
  <c r="J933" i="18"/>
  <c r="K933" i="18"/>
  <c r="L933" i="18"/>
  <c r="M933" i="18"/>
  <c r="N933" i="18"/>
  <c r="A934" i="18"/>
  <c r="B934" i="18"/>
  <c r="C934" i="18"/>
  <c r="D934" i="18"/>
  <c r="E934" i="18"/>
  <c r="F934" i="18"/>
  <c r="G934" i="18"/>
  <c r="H934" i="18"/>
  <c r="I934" i="18"/>
  <c r="J934" i="18"/>
  <c r="K934" i="18"/>
  <c r="L934" i="18"/>
  <c r="M934" i="18"/>
  <c r="N934" i="18"/>
  <c r="A935" i="18"/>
  <c r="B935" i="18"/>
  <c r="C935" i="18"/>
  <c r="D935" i="18"/>
  <c r="E935" i="18"/>
  <c r="F935" i="18"/>
  <c r="G935" i="18"/>
  <c r="H935" i="18"/>
  <c r="I935" i="18"/>
  <c r="J935" i="18"/>
  <c r="K935" i="18"/>
  <c r="L935" i="18"/>
  <c r="M935" i="18"/>
  <c r="N935" i="18"/>
  <c r="A936" i="18"/>
  <c r="B936" i="18"/>
  <c r="C936" i="18"/>
  <c r="D936" i="18"/>
  <c r="E936" i="18"/>
  <c r="F936" i="18"/>
  <c r="G936" i="18"/>
  <c r="H936" i="18"/>
  <c r="I936" i="18"/>
  <c r="J936" i="18"/>
  <c r="K936" i="18"/>
  <c r="L936" i="18"/>
  <c r="M936" i="18"/>
  <c r="N936" i="18"/>
  <c r="A937" i="18"/>
  <c r="B937" i="18"/>
  <c r="C937" i="18"/>
  <c r="D937" i="18"/>
  <c r="E937" i="18"/>
  <c r="F937" i="18"/>
  <c r="G937" i="18"/>
  <c r="H937" i="18"/>
  <c r="I937" i="18"/>
  <c r="J937" i="18"/>
  <c r="K937" i="18"/>
  <c r="L937" i="18"/>
  <c r="M937" i="18"/>
  <c r="N937" i="18"/>
  <c r="A938" i="18"/>
  <c r="B938" i="18"/>
  <c r="C938" i="18"/>
  <c r="D938" i="18"/>
  <c r="E938" i="18"/>
  <c r="F938" i="18"/>
  <c r="G938" i="18"/>
  <c r="H938" i="18"/>
  <c r="I938" i="18"/>
  <c r="J938" i="18"/>
  <c r="K938" i="18"/>
  <c r="L938" i="18"/>
  <c r="M938" i="18"/>
  <c r="N938" i="18"/>
  <c r="A939" i="18"/>
  <c r="B939" i="18"/>
  <c r="C939" i="18"/>
  <c r="D939" i="18"/>
  <c r="E939" i="18"/>
  <c r="F939" i="18"/>
  <c r="G939" i="18"/>
  <c r="H939" i="18"/>
  <c r="I939" i="18"/>
  <c r="J939" i="18"/>
  <c r="K939" i="18"/>
  <c r="L939" i="18"/>
  <c r="M939" i="18"/>
  <c r="N939" i="18"/>
  <c r="A940" i="18"/>
  <c r="B940" i="18"/>
  <c r="C940" i="18"/>
  <c r="D940" i="18"/>
  <c r="E940" i="18"/>
  <c r="F940" i="18"/>
  <c r="G940" i="18"/>
  <c r="H940" i="18"/>
  <c r="I940" i="18"/>
  <c r="J940" i="18"/>
  <c r="K940" i="18"/>
  <c r="L940" i="18"/>
  <c r="M940" i="18"/>
  <c r="N940" i="18"/>
  <c r="A941" i="18"/>
  <c r="B941" i="18"/>
  <c r="C941" i="18"/>
  <c r="D941" i="18"/>
  <c r="E941" i="18"/>
  <c r="F941" i="18"/>
  <c r="G941" i="18"/>
  <c r="H941" i="18"/>
  <c r="I941" i="18"/>
  <c r="J941" i="18"/>
  <c r="K941" i="18"/>
  <c r="L941" i="18"/>
  <c r="M941" i="18"/>
  <c r="N941" i="18"/>
  <c r="A942" i="18"/>
  <c r="B942" i="18"/>
  <c r="C942" i="18"/>
  <c r="D942" i="18"/>
  <c r="E942" i="18"/>
  <c r="F942" i="18"/>
  <c r="G942" i="18"/>
  <c r="H942" i="18"/>
  <c r="I942" i="18"/>
  <c r="J942" i="18"/>
  <c r="K942" i="18"/>
  <c r="L942" i="18"/>
  <c r="M942" i="18"/>
  <c r="N942" i="18"/>
  <c r="A943" i="18"/>
  <c r="B943" i="18"/>
  <c r="C943" i="18"/>
  <c r="D943" i="18"/>
  <c r="E943" i="18"/>
  <c r="F943" i="18"/>
  <c r="G943" i="18"/>
  <c r="H943" i="18"/>
  <c r="I943" i="18"/>
  <c r="J943" i="18"/>
  <c r="K943" i="18"/>
  <c r="L943" i="18"/>
  <c r="M943" i="18"/>
  <c r="N943" i="18"/>
  <c r="A944" i="18"/>
  <c r="B944" i="18"/>
  <c r="C944" i="18"/>
  <c r="D944" i="18"/>
  <c r="E944" i="18"/>
  <c r="F944" i="18"/>
  <c r="G944" i="18"/>
  <c r="H944" i="18"/>
  <c r="I944" i="18"/>
  <c r="J944" i="18"/>
  <c r="K944" i="18"/>
  <c r="L944" i="18"/>
  <c r="M944" i="18"/>
  <c r="N944" i="18"/>
  <c r="A945" i="18"/>
  <c r="B945" i="18"/>
  <c r="C945" i="18"/>
  <c r="D945" i="18"/>
  <c r="E945" i="18"/>
  <c r="F945" i="18"/>
  <c r="G945" i="18"/>
  <c r="H945" i="18"/>
  <c r="I945" i="18"/>
  <c r="J945" i="18"/>
  <c r="K945" i="18"/>
  <c r="L945" i="18"/>
  <c r="M945" i="18"/>
  <c r="N945" i="18"/>
  <c r="A946" i="18"/>
  <c r="B946" i="18"/>
  <c r="C946" i="18"/>
  <c r="D946" i="18"/>
  <c r="E946" i="18"/>
  <c r="F946" i="18"/>
  <c r="G946" i="18"/>
  <c r="H946" i="18"/>
  <c r="I946" i="18"/>
  <c r="J946" i="18"/>
  <c r="K946" i="18"/>
  <c r="L946" i="18"/>
  <c r="M946" i="18"/>
  <c r="N946" i="18"/>
  <c r="A947" i="18"/>
  <c r="B947" i="18"/>
  <c r="C947" i="18"/>
  <c r="D947" i="18"/>
  <c r="E947" i="18"/>
  <c r="F947" i="18"/>
  <c r="G947" i="18"/>
  <c r="H947" i="18"/>
  <c r="I947" i="18"/>
  <c r="J947" i="18"/>
  <c r="K947" i="18"/>
  <c r="L947" i="18"/>
  <c r="M947" i="18"/>
  <c r="N947" i="18"/>
  <c r="A948" i="18"/>
  <c r="B948" i="18"/>
  <c r="C948" i="18"/>
  <c r="D948" i="18"/>
  <c r="E948" i="18"/>
  <c r="F948" i="18"/>
  <c r="G948" i="18"/>
  <c r="H948" i="18"/>
  <c r="I948" i="18"/>
  <c r="J948" i="18"/>
  <c r="K948" i="18"/>
  <c r="L948" i="18"/>
  <c r="M948" i="18"/>
  <c r="N948" i="18"/>
  <c r="A949" i="18"/>
  <c r="B949" i="18"/>
  <c r="C949" i="18"/>
  <c r="D949" i="18"/>
  <c r="E949" i="18"/>
  <c r="F949" i="18"/>
  <c r="G949" i="18"/>
  <c r="H949" i="18"/>
  <c r="I949" i="18"/>
  <c r="J949" i="18"/>
  <c r="K949" i="18"/>
  <c r="L949" i="18"/>
  <c r="M949" i="18"/>
  <c r="N949" i="18"/>
  <c r="A950" i="18"/>
  <c r="B950" i="18"/>
  <c r="C950" i="18"/>
  <c r="D950" i="18"/>
  <c r="E950" i="18"/>
  <c r="F950" i="18"/>
  <c r="G950" i="18"/>
  <c r="H950" i="18"/>
  <c r="I950" i="18"/>
  <c r="J950" i="18"/>
  <c r="K950" i="18"/>
  <c r="L950" i="18"/>
  <c r="M950" i="18"/>
  <c r="N950" i="18"/>
  <c r="A951" i="18"/>
  <c r="B951" i="18"/>
  <c r="C951" i="18"/>
  <c r="D951" i="18"/>
  <c r="E951" i="18"/>
  <c r="F951" i="18"/>
  <c r="G951" i="18"/>
  <c r="H951" i="18"/>
  <c r="I951" i="18"/>
  <c r="J951" i="18"/>
  <c r="K951" i="18"/>
  <c r="L951" i="18"/>
  <c r="M951" i="18"/>
  <c r="N951" i="18"/>
  <c r="A952" i="18"/>
  <c r="B952" i="18"/>
  <c r="C952" i="18"/>
  <c r="D952" i="18"/>
  <c r="E952" i="18"/>
  <c r="F952" i="18"/>
  <c r="G952" i="18"/>
  <c r="H952" i="18"/>
  <c r="I952" i="18"/>
  <c r="J952" i="18"/>
  <c r="K952" i="18"/>
  <c r="L952" i="18"/>
  <c r="M952" i="18"/>
  <c r="N952" i="18"/>
  <c r="A953" i="18"/>
  <c r="B953" i="18"/>
  <c r="C953" i="18"/>
  <c r="D953" i="18"/>
  <c r="E953" i="18"/>
  <c r="F953" i="18"/>
  <c r="G953" i="18"/>
  <c r="H953" i="18"/>
  <c r="I953" i="18"/>
  <c r="J953" i="18"/>
  <c r="K953" i="18"/>
  <c r="L953" i="18"/>
  <c r="M953" i="18"/>
  <c r="N953" i="18"/>
  <c r="A954" i="18"/>
  <c r="B954" i="18"/>
  <c r="C954" i="18"/>
  <c r="D954" i="18"/>
  <c r="E954" i="18"/>
  <c r="F954" i="18"/>
  <c r="G954" i="18"/>
  <c r="H954" i="18"/>
  <c r="I954" i="18"/>
  <c r="J954" i="18"/>
  <c r="K954" i="18"/>
  <c r="L954" i="18"/>
  <c r="M954" i="18"/>
  <c r="N954" i="18"/>
  <c r="A955" i="18"/>
  <c r="B955" i="18"/>
  <c r="C955" i="18"/>
  <c r="D955" i="18"/>
  <c r="E955" i="18"/>
  <c r="F955" i="18"/>
  <c r="G955" i="18"/>
  <c r="H955" i="18"/>
  <c r="I955" i="18"/>
  <c r="J955" i="18"/>
  <c r="K955" i="18"/>
  <c r="L955" i="18"/>
  <c r="M955" i="18"/>
  <c r="N955" i="18"/>
  <c r="A956" i="18"/>
  <c r="B956" i="18"/>
  <c r="C956" i="18"/>
  <c r="D956" i="18"/>
  <c r="E956" i="18"/>
  <c r="F956" i="18"/>
  <c r="G956" i="18"/>
  <c r="H956" i="18"/>
  <c r="I956" i="18"/>
  <c r="J956" i="18"/>
  <c r="K956" i="18"/>
  <c r="L956" i="18"/>
  <c r="M956" i="18"/>
  <c r="N956" i="18"/>
  <c r="A957" i="18"/>
  <c r="B957" i="18"/>
  <c r="C957" i="18"/>
  <c r="D957" i="18"/>
  <c r="E957" i="18"/>
  <c r="F957" i="18"/>
  <c r="G957" i="18"/>
  <c r="H957" i="18"/>
  <c r="I957" i="18"/>
  <c r="J957" i="18"/>
  <c r="K957" i="18"/>
  <c r="L957" i="18"/>
  <c r="M957" i="18"/>
  <c r="N957" i="18"/>
  <c r="A958" i="18"/>
  <c r="B958" i="18"/>
  <c r="C958" i="18"/>
  <c r="D958" i="18"/>
  <c r="E958" i="18"/>
  <c r="F958" i="18"/>
  <c r="G958" i="18"/>
  <c r="H958" i="18"/>
  <c r="I958" i="18"/>
  <c r="J958" i="18"/>
  <c r="K958" i="18"/>
  <c r="L958" i="18"/>
  <c r="M958" i="18"/>
  <c r="N958" i="18"/>
  <c r="A959" i="18"/>
  <c r="B959" i="18"/>
  <c r="C959" i="18"/>
  <c r="D959" i="18"/>
  <c r="E959" i="18"/>
  <c r="F959" i="18"/>
  <c r="G959" i="18"/>
  <c r="H959" i="18"/>
  <c r="I959" i="18"/>
  <c r="J959" i="18"/>
  <c r="K959" i="18"/>
  <c r="L959" i="18"/>
  <c r="M959" i="18"/>
  <c r="N959" i="18"/>
  <c r="A960" i="18"/>
  <c r="B960" i="18"/>
  <c r="C960" i="18"/>
  <c r="D960" i="18"/>
  <c r="E960" i="18"/>
  <c r="F960" i="18"/>
  <c r="G960" i="18"/>
  <c r="H960" i="18"/>
  <c r="I960" i="18"/>
  <c r="J960" i="18"/>
  <c r="K960" i="18"/>
  <c r="L960" i="18"/>
  <c r="M960" i="18"/>
  <c r="N960" i="18"/>
  <c r="A961" i="18"/>
  <c r="B961" i="18"/>
  <c r="C961" i="18"/>
  <c r="D961" i="18"/>
  <c r="E961" i="18"/>
  <c r="F961" i="18"/>
  <c r="G961" i="18"/>
  <c r="H961" i="18"/>
  <c r="I961" i="18"/>
  <c r="J961" i="18"/>
  <c r="K961" i="18"/>
  <c r="L961" i="18"/>
  <c r="M961" i="18"/>
  <c r="N961" i="18"/>
  <c r="A962" i="18"/>
  <c r="B962" i="18"/>
  <c r="C962" i="18"/>
  <c r="D962" i="18"/>
  <c r="E962" i="18"/>
  <c r="F962" i="18"/>
  <c r="G962" i="18"/>
  <c r="H962" i="18"/>
  <c r="I962" i="18"/>
  <c r="J962" i="18"/>
  <c r="K962" i="18"/>
  <c r="L962" i="18"/>
  <c r="M962" i="18"/>
  <c r="N962" i="18"/>
  <c r="A963" i="18"/>
  <c r="B963" i="18"/>
  <c r="C963" i="18"/>
  <c r="D963" i="18"/>
  <c r="E963" i="18"/>
  <c r="F963" i="18"/>
  <c r="G963" i="18"/>
  <c r="H963" i="18"/>
  <c r="I963" i="18"/>
  <c r="J963" i="18"/>
  <c r="K963" i="18"/>
  <c r="L963" i="18"/>
  <c r="M963" i="18"/>
  <c r="N963" i="18"/>
  <c r="A964" i="18"/>
  <c r="B964" i="18"/>
  <c r="C964" i="18"/>
  <c r="D964" i="18"/>
  <c r="E964" i="18"/>
  <c r="F964" i="18"/>
  <c r="G964" i="18"/>
  <c r="H964" i="18"/>
  <c r="I964" i="18"/>
  <c r="J964" i="18"/>
  <c r="K964" i="18"/>
  <c r="L964" i="18"/>
  <c r="M964" i="18"/>
  <c r="N964" i="18"/>
  <c r="A965" i="18"/>
  <c r="B965" i="18"/>
  <c r="C965" i="18"/>
  <c r="D965" i="18"/>
  <c r="E965" i="18"/>
  <c r="F965" i="18"/>
  <c r="G965" i="18"/>
  <c r="H965" i="18"/>
  <c r="I965" i="18"/>
  <c r="J965" i="18"/>
  <c r="K965" i="18"/>
  <c r="L965" i="18"/>
  <c r="M965" i="18"/>
  <c r="N965" i="18"/>
  <c r="A966" i="18"/>
  <c r="B966" i="18"/>
  <c r="C966" i="18"/>
  <c r="D966" i="18"/>
  <c r="E966" i="18"/>
  <c r="F966" i="18"/>
  <c r="G966" i="18"/>
  <c r="H966" i="18"/>
  <c r="I966" i="18"/>
  <c r="J966" i="18"/>
  <c r="K966" i="18"/>
  <c r="L966" i="18"/>
  <c r="M966" i="18"/>
  <c r="N966" i="18"/>
  <c r="A967" i="18"/>
  <c r="B967" i="18"/>
  <c r="C967" i="18"/>
  <c r="D967" i="18"/>
  <c r="E967" i="18"/>
  <c r="F967" i="18"/>
  <c r="G967" i="18"/>
  <c r="H967" i="18"/>
  <c r="I967" i="18"/>
  <c r="J967" i="18"/>
  <c r="K967" i="18"/>
  <c r="L967" i="18"/>
  <c r="M967" i="18"/>
  <c r="N967" i="18"/>
  <c r="A968" i="18"/>
  <c r="B968" i="18"/>
  <c r="C968" i="18"/>
  <c r="D968" i="18"/>
  <c r="E968" i="18"/>
  <c r="F968" i="18"/>
  <c r="G968" i="18"/>
  <c r="H968" i="18"/>
  <c r="I968" i="18"/>
  <c r="J968" i="18"/>
  <c r="K968" i="18"/>
  <c r="L968" i="18"/>
  <c r="M968" i="18"/>
  <c r="N968" i="18"/>
  <c r="A969" i="18"/>
  <c r="B969" i="18"/>
  <c r="C969" i="18"/>
  <c r="D969" i="18"/>
  <c r="E969" i="18"/>
  <c r="F969" i="18"/>
  <c r="G969" i="18"/>
  <c r="H969" i="18"/>
  <c r="I969" i="18"/>
  <c r="J969" i="18"/>
  <c r="K969" i="18"/>
  <c r="L969" i="18"/>
  <c r="M969" i="18"/>
  <c r="N969" i="18"/>
  <c r="A970" i="18"/>
  <c r="B970" i="18"/>
  <c r="C970" i="18"/>
  <c r="D970" i="18"/>
  <c r="E970" i="18"/>
  <c r="F970" i="18"/>
  <c r="G970" i="18"/>
  <c r="H970" i="18"/>
  <c r="I970" i="18"/>
  <c r="J970" i="18"/>
  <c r="K970" i="18"/>
  <c r="L970" i="18"/>
  <c r="M970" i="18"/>
  <c r="N970" i="18"/>
  <c r="A971" i="18"/>
  <c r="B971" i="18"/>
  <c r="C971" i="18"/>
  <c r="D971" i="18"/>
  <c r="E971" i="18"/>
  <c r="F971" i="18"/>
  <c r="G971" i="18"/>
  <c r="H971" i="18"/>
  <c r="I971" i="18"/>
  <c r="J971" i="18"/>
  <c r="K971" i="18"/>
  <c r="L971" i="18"/>
  <c r="M971" i="18"/>
  <c r="N971" i="18"/>
  <c r="A972" i="18"/>
  <c r="B972" i="18"/>
  <c r="C972" i="18"/>
  <c r="D972" i="18"/>
  <c r="E972" i="18"/>
  <c r="F972" i="18"/>
  <c r="G972" i="18"/>
  <c r="H972" i="18"/>
  <c r="I972" i="18"/>
  <c r="J972" i="18"/>
  <c r="K972" i="18"/>
  <c r="L972" i="18"/>
  <c r="M972" i="18"/>
  <c r="N972" i="18"/>
  <c r="A973" i="18"/>
  <c r="B973" i="18"/>
  <c r="C973" i="18"/>
  <c r="D973" i="18"/>
  <c r="E973" i="18"/>
  <c r="F973" i="18"/>
  <c r="G973" i="18"/>
  <c r="H973" i="18"/>
  <c r="I973" i="18"/>
  <c r="J973" i="18"/>
  <c r="K973" i="18"/>
  <c r="L973" i="18"/>
  <c r="M973" i="18"/>
  <c r="N973" i="18"/>
  <c r="A974" i="18"/>
  <c r="B974" i="18"/>
  <c r="C974" i="18"/>
  <c r="D974" i="18"/>
  <c r="E974" i="18"/>
  <c r="F974" i="18"/>
  <c r="G974" i="18"/>
  <c r="H974" i="18"/>
  <c r="I974" i="18"/>
  <c r="J974" i="18"/>
  <c r="K974" i="18"/>
  <c r="L974" i="18"/>
  <c r="M974" i="18"/>
  <c r="N974" i="18"/>
  <c r="A975" i="18"/>
  <c r="B975" i="18"/>
  <c r="C975" i="18"/>
  <c r="D975" i="18"/>
  <c r="E975" i="18"/>
  <c r="F975" i="18"/>
  <c r="G975" i="18"/>
  <c r="H975" i="18"/>
  <c r="I975" i="18"/>
  <c r="J975" i="18"/>
  <c r="K975" i="18"/>
  <c r="L975" i="18"/>
  <c r="M975" i="18"/>
  <c r="N975" i="18"/>
  <c r="A976" i="18"/>
  <c r="B976" i="18"/>
  <c r="C976" i="18"/>
  <c r="D976" i="18"/>
  <c r="E976" i="18"/>
  <c r="F976" i="18"/>
  <c r="G976" i="18"/>
  <c r="H976" i="18"/>
  <c r="I976" i="18"/>
  <c r="J976" i="18"/>
  <c r="K976" i="18"/>
  <c r="L976" i="18"/>
  <c r="M976" i="18"/>
  <c r="N976" i="18"/>
  <c r="A977" i="18"/>
  <c r="B977" i="18"/>
  <c r="C977" i="18"/>
  <c r="D977" i="18"/>
  <c r="E977" i="18"/>
  <c r="F977" i="18"/>
  <c r="G977" i="18"/>
  <c r="H977" i="18"/>
  <c r="I977" i="18"/>
  <c r="J977" i="18"/>
  <c r="K977" i="18"/>
  <c r="L977" i="18"/>
  <c r="M977" i="18"/>
  <c r="N977" i="18"/>
  <c r="A978" i="18"/>
  <c r="B978" i="18"/>
  <c r="C978" i="18"/>
  <c r="D978" i="18"/>
  <c r="E978" i="18"/>
  <c r="F978" i="18"/>
  <c r="G978" i="18"/>
  <c r="H978" i="18"/>
  <c r="I978" i="18"/>
  <c r="J978" i="18"/>
  <c r="K978" i="18"/>
  <c r="L978" i="18"/>
  <c r="M978" i="18"/>
  <c r="N978" i="18"/>
  <c r="A979" i="18"/>
  <c r="B979" i="18"/>
  <c r="C979" i="18"/>
  <c r="D979" i="18"/>
  <c r="E979" i="18"/>
  <c r="F979" i="18"/>
  <c r="G979" i="18"/>
  <c r="H979" i="18"/>
  <c r="I979" i="18"/>
  <c r="J979" i="18"/>
  <c r="K979" i="18"/>
  <c r="L979" i="18"/>
  <c r="M979" i="18"/>
  <c r="N979" i="18"/>
  <c r="A980" i="18"/>
  <c r="B980" i="18"/>
  <c r="C980" i="18"/>
  <c r="D980" i="18"/>
  <c r="E980" i="18"/>
  <c r="F980" i="18"/>
  <c r="G980" i="18"/>
  <c r="H980" i="18"/>
  <c r="I980" i="18"/>
  <c r="J980" i="18"/>
  <c r="K980" i="18"/>
  <c r="L980" i="18"/>
  <c r="M980" i="18"/>
  <c r="N980" i="18"/>
  <c r="A981" i="18"/>
  <c r="B981" i="18"/>
  <c r="C981" i="18"/>
  <c r="D981" i="18"/>
  <c r="E981" i="18"/>
  <c r="F981" i="18"/>
  <c r="G981" i="18"/>
  <c r="H981" i="18"/>
  <c r="I981" i="18"/>
  <c r="J981" i="18"/>
  <c r="K981" i="18"/>
  <c r="L981" i="18"/>
  <c r="M981" i="18"/>
  <c r="N981" i="18"/>
  <c r="A982" i="18"/>
  <c r="B982" i="18"/>
  <c r="C982" i="18"/>
  <c r="D982" i="18"/>
  <c r="E982" i="18"/>
  <c r="F982" i="18"/>
  <c r="G982" i="18"/>
  <c r="H982" i="18"/>
  <c r="I982" i="18"/>
  <c r="J982" i="18"/>
  <c r="K982" i="18"/>
  <c r="L982" i="18"/>
  <c r="M982" i="18"/>
  <c r="N982" i="18"/>
  <c r="A983" i="18"/>
  <c r="B983" i="18"/>
  <c r="C983" i="18"/>
  <c r="D983" i="18"/>
  <c r="E983" i="18"/>
  <c r="F983" i="18"/>
  <c r="G983" i="18"/>
  <c r="H983" i="18"/>
  <c r="I983" i="18"/>
  <c r="J983" i="18"/>
  <c r="K983" i="18"/>
  <c r="L983" i="18"/>
  <c r="M983" i="18"/>
  <c r="N983" i="18"/>
  <c r="A984" i="18"/>
  <c r="B984" i="18"/>
  <c r="C984" i="18"/>
  <c r="D984" i="18"/>
  <c r="E984" i="18"/>
  <c r="F984" i="18"/>
  <c r="G984" i="18"/>
  <c r="H984" i="18"/>
  <c r="I984" i="18"/>
  <c r="J984" i="18"/>
  <c r="K984" i="18"/>
  <c r="L984" i="18"/>
  <c r="M984" i="18"/>
  <c r="N984" i="18"/>
  <c r="A985" i="18"/>
  <c r="B985" i="18"/>
  <c r="C985" i="18"/>
  <c r="D985" i="18"/>
  <c r="E985" i="18"/>
  <c r="F985" i="18"/>
  <c r="G985" i="18"/>
  <c r="H985" i="18"/>
  <c r="I985" i="18"/>
  <c r="J985" i="18"/>
  <c r="K985" i="18"/>
  <c r="L985" i="18"/>
  <c r="M985" i="18"/>
  <c r="N985" i="18"/>
  <c r="A986" i="18"/>
  <c r="B986" i="18"/>
  <c r="C986" i="18"/>
  <c r="D986" i="18"/>
  <c r="E986" i="18"/>
  <c r="F986" i="18"/>
  <c r="G986" i="18"/>
  <c r="H986" i="18"/>
  <c r="I986" i="18"/>
  <c r="J986" i="18"/>
  <c r="K986" i="18"/>
  <c r="L986" i="18"/>
  <c r="M986" i="18"/>
  <c r="N986" i="18"/>
  <c r="A987" i="18"/>
  <c r="B987" i="18"/>
  <c r="C987" i="18"/>
  <c r="D987" i="18"/>
  <c r="E987" i="18"/>
  <c r="F987" i="18"/>
  <c r="G987" i="18"/>
  <c r="H987" i="18"/>
  <c r="I987" i="18"/>
  <c r="J987" i="18"/>
  <c r="K987" i="18"/>
  <c r="L987" i="18"/>
  <c r="M987" i="18"/>
  <c r="N987" i="18"/>
  <c r="A988" i="18"/>
  <c r="B988" i="18"/>
  <c r="C988" i="18"/>
  <c r="D988" i="18"/>
  <c r="E988" i="18"/>
  <c r="F988" i="18"/>
  <c r="G988" i="18"/>
  <c r="H988" i="18"/>
  <c r="I988" i="18"/>
  <c r="J988" i="18"/>
  <c r="K988" i="18"/>
  <c r="L988" i="18"/>
  <c r="M988" i="18"/>
  <c r="N988" i="18"/>
  <c r="A989" i="18"/>
  <c r="B989" i="18"/>
  <c r="C989" i="18"/>
  <c r="D989" i="18"/>
  <c r="E989" i="18"/>
  <c r="F989" i="18"/>
  <c r="G989" i="18"/>
  <c r="H989" i="18"/>
  <c r="I989" i="18"/>
  <c r="J989" i="18"/>
  <c r="K989" i="18"/>
  <c r="L989" i="18"/>
  <c r="M989" i="18"/>
  <c r="N989" i="18"/>
  <c r="A990" i="18"/>
  <c r="B990" i="18"/>
  <c r="C990" i="18"/>
  <c r="D990" i="18"/>
  <c r="E990" i="18"/>
  <c r="F990" i="18"/>
  <c r="G990" i="18"/>
  <c r="H990" i="18"/>
  <c r="I990" i="18"/>
  <c r="J990" i="18"/>
  <c r="K990" i="18"/>
  <c r="L990" i="18"/>
  <c r="M990" i="18"/>
  <c r="N990" i="18"/>
  <c r="A991" i="18"/>
  <c r="B991" i="18"/>
  <c r="C991" i="18"/>
  <c r="D991" i="18"/>
  <c r="E991" i="18"/>
  <c r="F991" i="18"/>
  <c r="G991" i="18"/>
  <c r="H991" i="18"/>
  <c r="I991" i="18"/>
  <c r="J991" i="18"/>
  <c r="K991" i="18"/>
  <c r="L991" i="18"/>
  <c r="M991" i="18"/>
  <c r="N991" i="18"/>
  <c r="A992" i="18"/>
  <c r="B992" i="18"/>
  <c r="C992" i="18"/>
  <c r="D992" i="18"/>
  <c r="E992" i="18"/>
  <c r="F992" i="18"/>
  <c r="G992" i="18"/>
  <c r="H992" i="18"/>
  <c r="I992" i="18"/>
  <c r="J992" i="18"/>
  <c r="K992" i="18"/>
  <c r="L992" i="18"/>
  <c r="M992" i="18"/>
  <c r="N992" i="18"/>
  <c r="A993" i="18"/>
  <c r="B993" i="18"/>
  <c r="C993" i="18"/>
  <c r="D993" i="18"/>
  <c r="E993" i="18"/>
  <c r="F993" i="18"/>
  <c r="G993" i="18"/>
  <c r="H993" i="18"/>
  <c r="I993" i="18"/>
  <c r="J993" i="18"/>
  <c r="K993" i="18"/>
  <c r="L993" i="18"/>
  <c r="M993" i="18"/>
  <c r="N993" i="18"/>
  <c r="A994" i="18"/>
  <c r="B994" i="18"/>
  <c r="C994" i="18"/>
  <c r="D994" i="18"/>
  <c r="E994" i="18"/>
  <c r="F994" i="18"/>
  <c r="G994" i="18"/>
  <c r="H994" i="18"/>
  <c r="I994" i="18"/>
  <c r="J994" i="18"/>
  <c r="K994" i="18"/>
  <c r="L994" i="18"/>
  <c r="M994" i="18"/>
  <c r="N994" i="18"/>
  <c r="A995" i="18"/>
  <c r="B995" i="18"/>
  <c r="C995" i="18"/>
  <c r="D995" i="18"/>
  <c r="E995" i="18"/>
  <c r="F995" i="18"/>
  <c r="G995" i="18"/>
  <c r="H995" i="18"/>
  <c r="I995" i="18"/>
  <c r="J995" i="18"/>
  <c r="K995" i="18"/>
  <c r="L995" i="18"/>
  <c r="M995" i="18"/>
  <c r="N995" i="18"/>
  <c r="A996" i="18"/>
  <c r="B996" i="18"/>
  <c r="C996" i="18"/>
  <c r="D996" i="18"/>
  <c r="E996" i="18"/>
  <c r="F996" i="18"/>
  <c r="G996" i="18"/>
  <c r="H996" i="18"/>
  <c r="I996" i="18"/>
  <c r="J996" i="18"/>
  <c r="K996" i="18"/>
  <c r="L996" i="18"/>
  <c r="M996" i="18"/>
  <c r="N996" i="18"/>
  <c r="A997" i="18"/>
  <c r="B997" i="18"/>
  <c r="C997" i="18"/>
  <c r="D997" i="18"/>
  <c r="E997" i="18"/>
  <c r="F997" i="18"/>
  <c r="G997" i="18"/>
  <c r="H997" i="18"/>
  <c r="I997" i="18"/>
  <c r="J997" i="18"/>
  <c r="K997" i="18"/>
  <c r="L997" i="18"/>
  <c r="M997" i="18"/>
  <c r="N997" i="18"/>
  <c r="A998" i="18"/>
  <c r="B998" i="18"/>
  <c r="C998" i="18"/>
  <c r="D998" i="18"/>
  <c r="E998" i="18"/>
  <c r="F998" i="18"/>
  <c r="G998" i="18"/>
  <c r="H998" i="18"/>
  <c r="I998" i="18"/>
  <c r="J998" i="18"/>
  <c r="K998" i="18"/>
  <c r="L998" i="18"/>
  <c r="M998" i="18"/>
  <c r="N998" i="18"/>
  <c r="A999" i="18"/>
  <c r="B999" i="18"/>
  <c r="C999" i="18"/>
  <c r="D999" i="18"/>
  <c r="E999" i="18"/>
  <c r="F999" i="18"/>
  <c r="G999" i="18"/>
  <c r="H999" i="18"/>
  <c r="I999" i="18"/>
  <c r="J999" i="18"/>
  <c r="K999" i="18"/>
  <c r="L999" i="18"/>
  <c r="M999" i="18"/>
  <c r="N999" i="18"/>
  <c r="A1000" i="18"/>
  <c r="B1000" i="18"/>
  <c r="C1000" i="18"/>
  <c r="D1000" i="18"/>
  <c r="E1000" i="18"/>
  <c r="F1000" i="18"/>
  <c r="G1000" i="18"/>
  <c r="H1000" i="18"/>
  <c r="I1000" i="18"/>
  <c r="J1000" i="18"/>
  <c r="K1000" i="18"/>
  <c r="L1000" i="18"/>
  <c r="M1000" i="18"/>
  <c r="N1000" i="18"/>
  <c r="A1001" i="18"/>
  <c r="B1001" i="18"/>
  <c r="C1001" i="18"/>
  <c r="D1001" i="18"/>
  <c r="E1001" i="18"/>
  <c r="F1001" i="18"/>
  <c r="G1001" i="18"/>
  <c r="H1001" i="18"/>
  <c r="I1001" i="18"/>
  <c r="J1001" i="18"/>
  <c r="K1001" i="18"/>
  <c r="L1001" i="18"/>
  <c r="M1001" i="18"/>
  <c r="N1001" i="18"/>
  <c r="A1002" i="18"/>
  <c r="B1002" i="18"/>
  <c r="C1002" i="18"/>
  <c r="D1002" i="18"/>
  <c r="E1002" i="18"/>
  <c r="F1002" i="18"/>
  <c r="G1002" i="18"/>
  <c r="H1002" i="18"/>
  <c r="I1002" i="18"/>
  <c r="J1002" i="18"/>
  <c r="K1002" i="18"/>
  <c r="L1002" i="18"/>
  <c r="M1002" i="18"/>
  <c r="N1002" i="18"/>
  <c r="A1003" i="18"/>
  <c r="B1003" i="18"/>
  <c r="C1003" i="18"/>
  <c r="D1003" i="18"/>
  <c r="E1003" i="18"/>
  <c r="F1003" i="18"/>
  <c r="G1003" i="18"/>
  <c r="H1003" i="18"/>
  <c r="I1003" i="18"/>
  <c r="J1003" i="18"/>
  <c r="K1003" i="18"/>
  <c r="L1003" i="18"/>
  <c r="M1003" i="18"/>
  <c r="N1003" i="18"/>
  <c r="A1004" i="18"/>
  <c r="B1004" i="18"/>
  <c r="C1004" i="18"/>
  <c r="D1004" i="18"/>
  <c r="E1004" i="18"/>
  <c r="F1004" i="18"/>
  <c r="G1004" i="18"/>
  <c r="H1004" i="18"/>
  <c r="I1004" i="18"/>
  <c r="J1004" i="18"/>
  <c r="K1004" i="18"/>
  <c r="L1004" i="18"/>
  <c r="M1004" i="18"/>
  <c r="N1004" i="18"/>
  <c r="A1005" i="18"/>
  <c r="B1005" i="18"/>
  <c r="C1005" i="18"/>
  <c r="D1005" i="18"/>
  <c r="E1005" i="18"/>
  <c r="F1005" i="18"/>
  <c r="G1005" i="18"/>
  <c r="H1005" i="18"/>
  <c r="I1005" i="18"/>
  <c r="J1005" i="18"/>
  <c r="K1005" i="18"/>
  <c r="L1005" i="18"/>
  <c r="M1005" i="18"/>
  <c r="N1005" i="18"/>
  <c r="A1006" i="18"/>
  <c r="B1006" i="18"/>
  <c r="C1006" i="18"/>
  <c r="D1006" i="18"/>
  <c r="E1006" i="18"/>
  <c r="F1006" i="18"/>
  <c r="G1006" i="18"/>
  <c r="H1006" i="18"/>
  <c r="I1006" i="18"/>
  <c r="J1006" i="18"/>
  <c r="K1006" i="18"/>
  <c r="L1006" i="18"/>
  <c r="M1006" i="18"/>
  <c r="N1006" i="18"/>
  <c r="A1007" i="18"/>
  <c r="B1007" i="18"/>
  <c r="C1007" i="18"/>
  <c r="D1007" i="18"/>
  <c r="E1007" i="18"/>
  <c r="F1007" i="18"/>
  <c r="G1007" i="18"/>
  <c r="H1007" i="18"/>
  <c r="I1007" i="18"/>
  <c r="J1007" i="18"/>
  <c r="K1007" i="18"/>
  <c r="L1007" i="18"/>
  <c r="M1007" i="18"/>
  <c r="N1007" i="18"/>
  <c r="A1008" i="18"/>
  <c r="B1008" i="18"/>
  <c r="C1008" i="18"/>
  <c r="D1008" i="18"/>
  <c r="E1008" i="18"/>
  <c r="F1008" i="18"/>
  <c r="G1008" i="18"/>
  <c r="H1008" i="18"/>
  <c r="I1008" i="18"/>
  <c r="J1008" i="18"/>
  <c r="K1008" i="18"/>
  <c r="L1008" i="18"/>
  <c r="M1008" i="18"/>
  <c r="N1008" i="18"/>
  <c r="A1009" i="18"/>
  <c r="B1009" i="18"/>
  <c r="C1009" i="18"/>
  <c r="D1009" i="18"/>
  <c r="E1009" i="18"/>
  <c r="F1009" i="18"/>
  <c r="G1009" i="18"/>
  <c r="H1009" i="18"/>
  <c r="I1009" i="18"/>
  <c r="J1009" i="18"/>
  <c r="K1009" i="18"/>
  <c r="L1009" i="18"/>
  <c r="M1009" i="18"/>
  <c r="N1009" i="18"/>
  <c r="A1010" i="18"/>
  <c r="B1010" i="18"/>
  <c r="C1010" i="18"/>
  <c r="D1010" i="18"/>
  <c r="E1010" i="18"/>
  <c r="F1010" i="18"/>
  <c r="G1010" i="18"/>
  <c r="H1010" i="18"/>
  <c r="I1010" i="18"/>
  <c r="J1010" i="18"/>
  <c r="K1010" i="18"/>
  <c r="L1010" i="18"/>
  <c r="M1010" i="18"/>
  <c r="N1010" i="18"/>
  <c r="A1011" i="18"/>
  <c r="B1011" i="18"/>
  <c r="C1011" i="18"/>
  <c r="D1011" i="18"/>
  <c r="E1011" i="18"/>
  <c r="F1011" i="18"/>
  <c r="G1011" i="18"/>
  <c r="H1011" i="18"/>
  <c r="I1011" i="18"/>
  <c r="J1011" i="18"/>
  <c r="K1011" i="18"/>
  <c r="L1011" i="18"/>
  <c r="M1011" i="18"/>
  <c r="N1011" i="18"/>
  <c r="A1012" i="18"/>
  <c r="B1012" i="18"/>
  <c r="C1012" i="18"/>
  <c r="D1012" i="18"/>
  <c r="E1012" i="18"/>
  <c r="F1012" i="18"/>
  <c r="G1012" i="18"/>
  <c r="H1012" i="18"/>
  <c r="I1012" i="18"/>
  <c r="J1012" i="18"/>
  <c r="K1012" i="18"/>
  <c r="L1012" i="18"/>
  <c r="M1012" i="18"/>
  <c r="N1012" i="18"/>
  <c r="A1013" i="18"/>
  <c r="B1013" i="18"/>
  <c r="C1013" i="18"/>
  <c r="D1013" i="18"/>
  <c r="E1013" i="18"/>
  <c r="F1013" i="18"/>
  <c r="G1013" i="18"/>
  <c r="H1013" i="18"/>
  <c r="I1013" i="18"/>
  <c r="J1013" i="18"/>
  <c r="K1013" i="18"/>
  <c r="L1013" i="18"/>
  <c r="M1013" i="18"/>
  <c r="N1013" i="18"/>
  <c r="A1014" i="18"/>
  <c r="B1014" i="18"/>
  <c r="C1014" i="18"/>
  <c r="D1014" i="18"/>
  <c r="E1014" i="18"/>
  <c r="F1014" i="18"/>
  <c r="G1014" i="18"/>
  <c r="H1014" i="18"/>
  <c r="I1014" i="18"/>
  <c r="J1014" i="18"/>
  <c r="K1014" i="18"/>
  <c r="L1014" i="18"/>
  <c r="M1014" i="18"/>
  <c r="N1014" i="18"/>
  <c r="A1015" i="18"/>
  <c r="B1015" i="18"/>
  <c r="C1015" i="18"/>
  <c r="D1015" i="18"/>
  <c r="E1015" i="18"/>
  <c r="F1015" i="18"/>
  <c r="G1015" i="18"/>
  <c r="H1015" i="18"/>
  <c r="I1015" i="18"/>
  <c r="J1015" i="18"/>
  <c r="K1015" i="18"/>
  <c r="L1015" i="18"/>
  <c r="M1015" i="18"/>
  <c r="N1015" i="18"/>
  <c r="A1016" i="18"/>
  <c r="B1016" i="18"/>
  <c r="C1016" i="18"/>
  <c r="D1016" i="18"/>
  <c r="E1016" i="18"/>
  <c r="F1016" i="18"/>
  <c r="G1016" i="18"/>
  <c r="H1016" i="18"/>
  <c r="I1016" i="18"/>
  <c r="J1016" i="18"/>
  <c r="K1016" i="18"/>
  <c r="L1016" i="18"/>
  <c r="M1016" i="18"/>
  <c r="N1016" i="18"/>
  <c r="A1017" i="18"/>
  <c r="B1017" i="18"/>
  <c r="C1017" i="18"/>
  <c r="D1017" i="18"/>
  <c r="E1017" i="18"/>
  <c r="F1017" i="18"/>
  <c r="G1017" i="18"/>
  <c r="H1017" i="18"/>
  <c r="I1017" i="18"/>
  <c r="J1017" i="18"/>
  <c r="K1017" i="18"/>
  <c r="L1017" i="18"/>
  <c r="M1017" i="18"/>
  <c r="N1017" i="18"/>
  <c r="A1018" i="18"/>
  <c r="B1018" i="18"/>
  <c r="C1018" i="18"/>
  <c r="D1018" i="18"/>
  <c r="E1018" i="18"/>
  <c r="F1018" i="18"/>
  <c r="G1018" i="18"/>
  <c r="H1018" i="18"/>
  <c r="I1018" i="18"/>
  <c r="J1018" i="18"/>
  <c r="K1018" i="18"/>
  <c r="L1018" i="18"/>
  <c r="M1018" i="18"/>
  <c r="N1018" i="18"/>
  <c r="A1019" i="18"/>
  <c r="B1019" i="18"/>
  <c r="C1019" i="18"/>
  <c r="D1019" i="18"/>
  <c r="E1019" i="18"/>
  <c r="F1019" i="18"/>
  <c r="G1019" i="18"/>
  <c r="H1019" i="18"/>
  <c r="I1019" i="18"/>
  <c r="J1019" i="18"/>
  <c r="K1019" i="18"/>
  <c r="L1019" i="18"/>
  <c r="M1019" i="18"/>
  <c r="N1019" i="18"/>
  <c r="A1020" i="18"/>
  <c r="B1020" i="18"/>
  <c r="C1020" i="18"/>
  <c r="D1020" i="18"/>
  <c r="E1020" i="18"/>
  <c r="F1020" i="18"/>
  <c r="G1020" i="18"/>
  <c r="H1020" i="18"/>
  <c r="I1020" i="18"/>
  <c r="J1020" i="18"/>
  <c r="K1020" i="18"/>
  <c r="L1020" i="18"/>
  <c r="M1020" i="18"/>
  <c r="N1020" i="18"/>
  <c r="A1021" i="18"/>
  <c r="B1021" i="18"/>
  <c r="C1021" i="18"/>
  <c r="D1021" i="18"/>
  <c r="E1021" i="18"/>
  <c r="F1021" i="18"/>
  <c r="G1021" i="18"/>
  <c r="H1021" i="18"/>
  <c r="I1021" i="18"/>
  <c r="J1021" i="18"/>
  <c r="K1021" i="18"/>
  <c r="L1021" i="18"/>
  <c r="M1021" i="18"/>
  <c r="N1021" i="18"/>
  <c r="A1022" i="18"/>
  <c r="B1022" i="18"/>
  <c r="C1022" i="18"/>
  <c r="D1022" i="18"/>
  <c r="E1022" i="18"/>
  <c r="F1022" i="18"/>
  <c r="G1022" i="18"/>
  <c r="H1022" i="18"/>
  <c r="I1022" i="18"/>
  <c r="J1022" i="18"/>
  <c r="K1022" i="18"/>
  <c r="L1022" i="18"/>
  <c r="M1022" i="18"/>
  <c r="N1022" i="18"/>
  <c r="A1023" i="18"/>
  <c r="B1023" i="18"/>
  <c r="C1023" i="18"/>
  <c r="D1023" i="18"/>
  <c r="E1023" i="18"/>
  <c r="F1023" i="18"/>
  <c r="G1023" i="18"/>
  <c r="H1023" i="18"/>
  <c r="I1023" i="18"/>
  <c r="J1023" i="18"/>
  <c r="K1023" i="18"/>
  <c r="L1023" i="18"/>
  <c r="M1023" i="18"/>
  <c r="N1023" i="18"/>
  <c r="A1024" i="18"/>
  <c r="B1024" i="18"/>
  <c r="C1024" i="18"/>
  <c r="D1024" i="18"/>
  <c r="E1024" i="18"/>
  <c r="F1024" i="18"/>
  <c r="G1024" i="18"/>
  <c r="H1024" i="18"/>
  <c r="I1024" i="18"/>
  <c r="J1024" i="18"/>
  <c r="K1024" i="18"/>
  <c r="L1024" i="18"/>
  <c r="M1024" i="18"/>
  <c r="N1024" i="18"/>
  <c r="A1025" i="18"/>
  <c r="B1025" i="18"/>
  <c r="C1025" i="18"/>
  <c r="D1025" i="18"/>
  <c r="E1025" i="18"/>
  <c r="F1025" i="18"/>
  <c r="G1025" i="18"/>
  <c r="H1025" i="18"/>
  <c r="I1025" i="18"/>
  <c r="J1025" i="18"/>
  <c r="K1025" i="18"/>
  <c r="L1025" i="18"/>
  <c r="M1025" i="18"/>
  <c r="N1025" i="18"/>
  <c r="A1026" i="18"/>
  <c r="B1026" i="18"/>
  <c r="C1026" i="18"/>
  <c r="D1026" i="18"/>
  <c r="E1026" i="18"/>
  <c r="F1026" i="18"/>
  <c r="G1026" i="18"/>
  <c r="H1026" i="18"/>
  <c r="I1026" i="18"/>
  <c r="J1026" i="18"/>
  <c r="K1026" i="18"/>
  <c r="L1026" i="18"/>
  <c r="M1026" i="18"/>
  <c r="N1026" i="18"/>
  <c r="A1027" i="18"/>
  <c r="B1027" i="18"/>
  <c r="C1027" i="18"/>
  <c r="D1027" i="18"/>
  <c r="E1027" i="18"/>
  <c r="F1027" i="18"/>
  <c r="G1027" i="18"/>
  <c r="H1027" i="18"/>
  <c r="I1027" i="18"/>
  <c r="J1027" i="18"/>
  <c r="K1027" i="18"/>
  <c r="L1027" i="18"/>
  <c r="M1027" i="18"/>
  <c r="N1027" i="18"/>
  <c r="A1028" i="18"/>
  <c r="B1028" i="18"/>
  <c r="C1028" i="18"/>
  <c r="D1028" i="18"/>
  <c r="E1028" i="18"/>
  <c r="F1028" i="18"/>
  <c r="G1028" i="18"/>
  <c r="H1028" i="18"/>
  <c r="I1028" i="18"/>
  <c r="J1028" i="18"/>
  <c r="K1028" i="18"/>
  <c r="L1028" i="18"/>
  <c r="M1028" i="18"/>
  <c r="N1028" i="18"/>
  <c r="A1029" i="18"/>
  <c r="B1029" i="18"/>
  <c r="C1029" i="18"/>
  <c r="D1029" i="18"/>
  <c r="E1029" i="18"/>
  <c r="F1029" i="18"/>
  <c r="G1029" i="18"/>
  <c r="H1029" i="18"/>
  <c r="I1029" i="18"/>
  <c r="J1029" i="18"/>
  <c r="K1029" i="18"/>
  <c r="L1029" i="18"/>
  <c r="M1029" i="18"/>
  <c r="N1029" i="18"/>
  <c r="A1030" i="18"/>
  <c r="B1030" i="18"/>
  <c r="C1030" i="18"/>
  <c r="D1030" i="18"/>
  <c r="E1030" i="18"/>
  <c r="F1030" i="18"/>
  <c r="G1030" i="18"/>
  <c r="H1030" i="18"/>
  <c r="I1030" i="18"/>
  <c r="J1030" i="18"/>
  <c r="K1030" i="18"/>
  <c r="L1030" i="18"/>
  <c r="M1030" i="18"/>
  <c r="N1030" i="18"/>
  <c r="A1031" i="18"/>
  <c r="B1031" i="18"/>
  <c r="C1031" i="18"/>
  <c r="D1031" i="18"/>
  <c r="E1031" i="18"/>
  <c r="F1031" i="18"/>
  <c r="G1031" i="18"/>
  <c r="H1031" i="18"/>
  <c r="I1031" i="18"/>
  <c r="J1031" i="18"/>
  <c r="K1031" i="18"/>
  <c r="L1031" i="18"/>
  <c r="M1031" i="18"/>
  <c r="N1031" i="18"/>
  <c r="A1032" i="18"/>
  <c r="B1032" i="18"/>
  <c r="C1032" i="18"/>
  <c r="D1032" i="18"/>
  <c r="E1032" i="18"/>
  <c r="F1032" i="18"/>
  <c r="G1032" i="18"/>
  <c r="H1032" i="18"/>
  <c r="I1032" i="18"/>
  <c r="J1032" i="18"/>
  <c r="K1032" i="18"/>
  <c r="L1032" i="18"/>
  <c r="M1032" i="18"/>
  <c r="N1032" i="18"/>
  <c r="A1033" i="18"/>
  <c r="B1033" i="18"/>
  <c r="C1033" i="18"/>
  <c r="D1033" i="18"/>
  <c r="E1033" i="18"/>
  <c r="F1033" i="18"/>
  <c r="G1033" i="18"/>
  <c r="H1033" i="18"/>
  <c r="I1033" i="18"/>
  <c r="J1033" i="18"/>
  <c r="K1033" i="18"/>
  <c r="L1033" i="18"/>
  <c r="M1033" i="18"/>
  <c r="N1033" i="18"/>
  <c r="A1034" i="18"/>
  <c r="B1034" i="18"/>
  <c r="C1034" i="18"/>
  <c r="D1034" i="18"/>
  <c r="E1034" i="18"/>
  <c r="F1034" i="18"/>
  <c r="G1034" i="18"/>
  <c r="H1034" i="18"/>
  <c r="I1034" i="18"/>
  <c r="J1034" i="18"/>
  <c r="K1034" i="18"/>
  <c r="L1034" i="18"/>
  <c r="M1034" i="18"/>
  <c r="N1034" i="18"/>
  <c r="A1035" i="18"/>
  <c r="B1035" i="18"/>
  <c r="C1035" i="18"/>
  <c r="D1035" i="18"/>
  <c r="E1035" i="18"/>
  <c r="F1035" i="18"/>
  <c r="G1035" i="18"/>
  <c r="H1035" i="18"/>
  <c r="I1035" i="18"/>
  <c r="J1035" i="18"/>
  <c r="K1035" i="18"/>
  <c r="L1035" i="18"/>
  <c r="M1035" i="18"/>
  <c r="N1035" i="18"/>
  <c r="A1036" i="18"/>
  <c r="B1036" i="18"/>
  <c r="C1036" i="18"/>
  <c r="D1036" i="18"/>
  <c r="E1036" i="18"/>
  <c r="F1036" i="18"/>
  <c r="G1036" i="18"/>
  <c r="H1036" i="18"/>
  <c r="I1036" i="18"/>
  <c r="J1036" i="18"/>
  <c r="K1036" i="18"/>
  <c r="L1036" i="18"/>
  <c r="M1036" i="18"/>
  <c r="N1036" i="18"/>
  <c r="A1037" i="18"/>
  <c r="B1037" i="18"/>
  <c r="C1037" i="18"/>
  <c r="D1037" i="18"/>
  <c r="E1037" i="18"/>
  <c r="F1037" i="18"/>
  <c r="G1037" i="18"/>
  <c r="H1037" i="18"/>
  <c r="I1037" i="18"/>
  <c r="J1037" i="18"/>
  <c r="K1037" i="18"/>
  <c r="L1037" i="18"/>
  <c r="M1037" i="18"/>
  <c r="N1037" i="18"/>
  <c r="A1038" i="18"/>
  <c r="B1038" i="18"/>
  <c r="C1038" i="18"/>
  <c r="D1038" i="18"/>
  <c r="E1038" i="18"/>
  <c r="F1038" i="18"/>
  <c r="G1038" i="18"/>
  <c r="H1038" i="18"/>
  <c r="I1038" i="18"/>
  <c r="J1038" i="18"/>
  <c r="K1038" i="18"/>
  <c r="L1038" i="18"/>
  <c r="M1038" i="18"/>
  <c r="N1038" i="18"/>
  <c r="A1039" i="18"/>
  <c r="B1039" i="18"/>
  <c r="C1039" i="18"/>
  <c r="D1039" i="18"/>
  <c r="E1039" i="18"/>
  <c r="F1039" i="18"/>
  <c r="G1039" i="18"/>
  <c r="H1039" i="18"/>
  <c r="I1039" i="18"/>
  <c r="J1039" i="18"/>
  <c r="K1039" i="18"/>
  <c r="L1039" i="18"/>
  <c r="M1039" i="18"/>
  <c r="N1039" i="18"/>
  <c r="A1040" i="18"/>
  <c r="B1040" i="18"/>
  <c r="C1040" i="18"/>
  <c r="D1040" i="18"/>
  <c r="E1040" i="18"/>
  <c r="F1040" i="18"/>
  <c r="G1040" i="18"/>
  <c r="H1040" i="18"/>
  <c r="I1040" i="18"/>
  <c r="J1040" i="18"/>
  <c r="K1040" i="18"/>
  <c r="L1040" i="18"/>
  <c r="M1040" i="18"/>
  <c r="N1040" i="18"/>
  <c r="A1041" i="18"/>
  <c r="B1041" i="18"/>
  <c r="C1041" i="18"/>
  <c r="D1041" i="18"/>
  <c r="E1041" i="18"/>
  <c r="F1041" i="18"/>
  <c r="G1041" i="18"/>
  <c r="H1041" i="18"/>
  <c r="I1041" i="18"/>
  <c r="J1041" i="18"/>
  <c r="K1041" i="18"/>
  <c r="L1041" i="18"/>
  <c r="M1041" i="18"/>
  <c r="N1041" i="18"/>
  <c r="A1042" i="18"/>
  <c r="B1042" i="18"/>
  <c r="C1042" i="18"/>
  <c r="D1042" i="18"/>
  <c r="E1042" i="18"/>
  <c r="F1042" i="18"/>
  <c r="G1042" i="18"/>
  <c r="H1042" i="18"/>
  <c r="I1042" i="18"/>
  <c r="J1042" i="18"/>
  <c r="K1042" i="18"/>
  <c r="L1042" i="18"/>
  <c r="M1042" i="18"/>
  <c r="N1042" i="18"/>
  <c r="A1043" i="18"/>
  <c r="B1043" i="18"/>
  <c r="C1043" i="18"/>
  <c r="D1043" i="18"/>
  <c r="E1043" i="18"/>
  <c r="F1043" i="18"/>
  <c r="G1043" i="18"/>
  <c r="H1043" i="18"/>
  <c r="I1043" i="18"/>
  <c r="J1043" i="18"/>
  <c r="K1043" i="18"/>
  <c r="L1043" i="18"/>
  <c r="M1043" i="18"/>
  <c r="N1043" i="18"/>
  <c r="A1044" i="18"/>
  <c r="B1044" i="18"/>
  <c r="C1044" i="18"/>
  <c r="D1044" i="18"/>
  <c r="E1044" i="18"/>
  <c r="F1044" i="18"/>
  <c r="G1044" i="18"/>
  <c r="H1044" i="18"/>
  <c r="I1044" i="18"/>
  <c r="J1044" i="18"/>
  <c r="K1044" i="18"/>
  <c r="L1044" i="18"/>
  <c r="M1044" i="18"/>
  <c r="N1044" i="18"/>
  <c r="A1045" i="18"/>
  <c r="B1045" i="18"/>
  <c r="C1045" i="18"/>
  <c r="D1045" i="18"/>
  <c r="E1045" i="18"/>
  <c r="F1045" i="18"/>
  <c r="G1045" i="18"/>
  <c r="H1045" i="18"/>
  <c r="I1045" i="18"/>
  <c r="J1045" i="18"/>
  <c r="K1045" i="18"/>
  <c r="L1045" i="18"/>
  <c r="M1045" i="18"/>
  <c r="N1045" i="18"/>
  <c r="A1046" i="18"/>
  <c r="B1046" i="18"/>
  <c r="C1046" i="18"/>
  <c r="D1046" i="18"/>
  <c r="E1046" i="18"/>
  <c r="F1046" i="18"/>
  <c r="G1046" i="18"/>
  <c r="H1046" i="18"/>
  <c r="I1046" i="18"/>
  <c r="J1046" i="18"/>
  <c r="K1046" i="18"/>
  <c r="L1046" i="18"/>
  <c r="M1046" i="18"/>
  <c r="N1046" i="18"/>
  <c r="A1047" i="18"/>
  <c r="B1047" i="18"/>
  <c r="C1047" i="18"/>
  <c r="D1047" i="18"/>
  <c r="E1047" i="18"/>
  <c r="F1047" i="18"/>
  <c r="G1047" i="18"/>
  <c r="H1047" i="18"/>
  <c r="I1047" i="18"/>
  <c r="J1047" i="18"/>
  <c r="K1047" i="18"/>
  <c r="L1047" i="18"/>
  <c r="M1047" i="18"/>
  <c r="N1047" i="18"/>
  <c r="A1048" i="18"/>
  <c r="B1048" i="18"/>
  <c r="C1048" i="18"/>
  <c r="D1048" i="18"/>
  <c r="E1048" i="18"/>
  <c r="F1048" i="18"/>
  <c r="G1048" i="18"/>
  <c r="H1048" i="18"/>
  <c r="I1048" i="18"/>
  <c r="J1048" i="18"/>
  <c r="K1048" i="18"/>
  <c r="L1048" i="18"/>
  <c r="M1048" i="18"/>
  <c r="N1048" i="18"/>
  <c r="A1049" i="18"/>
  <c r="B1049" i="18"/>
  <c r="C1049" i="18"/>
  <c r="D1049" i="18"/>
  <c r="E1049" i="18"/>
  <c r="F1049" i="18"/>
  <c r="G1049" i="18"/>
  <c r="H1049" i="18"/>
  <c r="I1049" i="18"/>
  <c r="J1049" i="18"/>
  <c r="K1049" i="18"/>
  <c r="L1049" i="18"/>
  <c r="M1049" i="18"/>
  <c r="N1049" i="18"/>
  <c r="A1050" i="18"/>
  <c r="B1050" i="18"/>
  <c r="C1050" i="18"/>
  <c r="D1050" i="18"/>
  <c r="E1050" i="18"/>
  <c r="F1050" i="18"/>
  <c r="G1050" i="18"/>
  <c r="H1050" i="18"/>
  <c r="I1050" i="18"/>
  <c r="J1050" i="18"/>
  <c r="K1050" i="18"/>
  <c r="L1050" i="18"/>
  <c r="M1050" i="18"/>
  <c r="N1050" i="18"/>
  <c r="A1051" i="18"/>
  <c r="B1051" i="18"/>
  <c r="C1051" i="18"/>
  <c r="D1051" i="18"/>
  <c r="E1051" i="18"/>
  <c r="F1051" i="18"/>
  <c r="G1051" i="18"/>
  <c r="H1051" i="18"/>
  <c r="I1051" i="18"/>
  <c r="J1051" i="18"/>
  <c r="K1051" i="18"/>
  <c r="L1051" i="18"/>
  <c r="M1051" i="18"/>
  <c r="N1051" i="18"/>
  <c r="A1052" i="18"/>
  <c r="B1052" i="18"/>
  <c r="C1052" i="18"/>
  <c r="D1052" i="18"/>
  <c r="E1052" i="18"/>
  <c r="F1052" i="18"/>
  <c r="G1052" i="18"/>
  <c r="H1052" i="18"/>
  <c r="I1052" i="18"/>
  <c r="J1052" i="18"/>
  <c r="K1052" i="18"/>
  <c r="L1052" i="18"/>
  <c r="M1052" i="18"/>
  <c r="N1052" i="18"/>
  <c r="A1053" i="18"/>
  <c r="B1053" i="18"/>
  <c r="C1053" i="18"/>
  <c r="D1053" i="18"/>
  <c r="E1053" i="18"/>
  <c r="F1053" i="18"/>
  <c r="G1053" i="18"/>
  <c r="H1053" i="18"/>
  <c r="I1053" i="18"/>
  <c r="J1053" i="18"/>
  <c r="K1053" i="18"/>
  <c r="L1053" i="18"/>
  <c r="M1053" i="18"/>
  <c r="N1053" i="18"/>
  <c r="A1054" i="18"/>
  <c r="B1054" i="18"/>
  <c r="C1054" i="18"/>
  <c r="D1054" i="18"/>
  <c r="E1054" i="18"/>
  <c r="F1054" i="18"/>
  <c r="G1054" i="18"/>
  <c r="H1054" i="18"/>
  <c r="I1054" i="18"/>
  <c r="J1054" i="18"/>
  <c r="K1054" i="18"/>
  <c r="L1054" i="18"/>
  <c r="M1054" i="18"/>
  <c r="N1054" i="18"/>
  <c r="A1055" i="18"/>
  <c r="B1055" i="18"/>
  <c r="C1055" i="18"/>
  <c r="D1055" i="18"/>
  <c r="E1055" i="18"/>
  <c r="F1055" i="18"/>
  <c r="G1055" i="18"/>
  <c r="H1055" i="18"/>
  <c r="I1055" i="18"/>
  <c r="J1055" i="18"/>
  <c r="K1055" i="18"/>
  <c r="L1055" i="18"/>
  <c r="M1055" i="18"/>
  <c r="N1055" i="18"/>
  <c r="A1056" i="18"/>
  <c r="B1056" i="18"/>
  <c r="C1056" i="18"/>
  <c r="D1056" i="18"/>
  <c r="E1056" i="18"/>
  <c r="F1056" i="18"/>
  <c r="G1056" i="18"/>
  <c r="H1056" i="18"/>
  <c r="I1056" i="18"/>
  <c r="J1056" i="18"/>
  <c r="K1056" i="18"/>
  <c r="L1056" i="18"/>
  <c r="M1056" i="18"/>
  <c r="N1056" i="18"/>
  <c r="A1057" i="18"/>
  <c r="B1057" i="18"/>
  <c r="C1057" i="18"/>
  <c r="D1057" i="18"/>
  <c r="E1057" i="18"/>
  <c r="F1057" i="18"/>
  <c r="G1057" i="18"/>
  <c r="H1057" i="18"/>
  <c r="I1057" i="18"/>
  <c r="J1057" i="18"/>
  <c r="K1057" i="18"/>
  <c r="L1057" i="18"/>
  <c r="M1057" i="18"/>
  <c r="N1057" i="18"/>
  <c r="A1058" i="18"/>
  <c r="B1058" i="18"/>
  <c r="C1058" i="18"/>
  <c r="D1058" i="18"/>
  <c r="E1058" i="18"/>
  <c r="F1058" i="18"/>
  <c r="G1058" i="18"/>
  <c r="H1058" i="18"/>
  <c r="I1058" i="18"/>
  <c r="J1058" i="18"/>
  <c r="K1058" i="18"/>
  <c r="L1058" i="18"/>
  <c r="M1058" i="18"/>
  <c r="N1058" i="18"/>
  <c r="A1059" i="18"/>
  <c r="B1059" i="18"/>
  <c r="C1059" i="18"/>
  <c r="D1059" i="18"/>
  <c r="E1059" i="18"/>
  <c r="F1059" i="18"/>
  <c r="G1059" i="18"/>
  <c r="H1059" i="18"/>
  <c r="I1059" i="18"/>
  <c r="J1059" i="18"/>
  <c r="K1059" i="18"/>
  <c r="L1059" i="18"/>
  <c r="M1059" i="18"/>
  <c r="N1059" i="18"/>
  <c r="A1060" i="18"/>
  <c r="B1060" i="18"/>
  <c r="C1060" i="18"/>
  <c r="D1060" i="18"/>
  <c r="E1060" i="18"/>
  <c r="F1060" i="18"/>
  <c r="G1060" i="18"/>
  <c r="H1060" i="18"/>
  <c r="I1060" i="18"/>
  <c r="J1060" i="18"/>
  <c r="K1060" i="18"/>
  <c r="L1060" i="18"/>
  <c r="M1060" i="18"/>
  <c r="N1060" i="18"/>
  <c r="A1061" i="18"/>
  <c r="B1061" i="18"/>
  <c r="C1061" i="18"/>
  <c r="D1061" i="18"/>
  <c r="E1061" i="18"/>
  <c r="F1061" i="18"/>
  <c r="G1061" i="18"/>
  <c r="H1061" i="18"/>
  <c r="I1061" i="18"/>
  <c r="J1061" i="18"/>
  <c r="K1061" i="18"/>
  <c r="L1061" i="18"/>
  <c r="M1061" i="18"/>
  <c r="N1061" i="18"/>
  <c r="A1062" i="18"/>
  <c r="B1062" i="18"/>
  <c r="C1062" i="18"/>
  <c r="D1062" i="18"/>
  <c r="E1062" i="18"/>
  <c r="F1062" i="18"/>
  <c r="G1062" i="18"/>
  <c r="H1062" i="18"/>
  <c r="I1062" i="18"/>
  <c r="J1062" i="18"/>
  <c r="K1062" i="18"/>
  <c r="L1062" i="18"/>
  <c r="M1062" i="18"/>
  <c r="N1062" i="18"/>
  <c r="A1063" i="18"/>
  <c r="B1063" i="18"/>
  <c r="C1063" i="18"/>
  <c r="D1063" i="18"/>
  <c r="E1063" i="18"/>
  <c r="F1063" i="18"/>
  <c r="G1063" i="18"/>
  <c r="H1063" i="18"/>
  <c r="I1063" i="18"/>
  <c r="J1063" i="18"/>
  <c r="K1063" i="18"/>
  <c r="L1063" i="18"/>
  <c r="M1063" i="18"/>
  <c r="N1063" i="18"/>
  <c r="A1064" i="18"/>
  <c r="B1064" i="18"/>
  <c r="C1064" i="18"/>
  <c r="D1064" i="18"/>
  <c r="E1064" i="18"/>
  <c r="F1064" i="18"/>
  <c r="G1064" i="18"/>
  <c r="H1064" i="18"/>
  <c r="I1064" i="18"/>
  <c r="J1064" i="18"/>
  <c r="K1064" i="18"/>
  <c r="L1064" i="18"/>
  <c r="M1064" i="18"/>
  <c r="N1064" i="18"/>
  <c r="A1065" i="18"/>
  <c r="B1065" i="18"/>
  <c r="C1065" i="18"/>
  <c r="D1065" i="18"/>
  <c r="E1065" i="18"/>
  <c r="F1065" i="18"/>
  <c r="G1065" i="18"/>
  <c r="H1065" i="18"/>
  <c r="I1065" i="18"/>
  <c r="J1065" i="18"/>
  <c r="K1065" i="18"/>
  <c r="L1065" i="18"/>
  <c r="M1065" i="18"/>
  <c r="N1065" i="18"/>
  <c r="A1066" i="18"/>
  <c r="B1066" i="18"/>
  <c r="C1066" i="18"/>
  <c r="D1066" i="18"/>
  <c r="E1066" i="18"/>
  <c r="F1066" i="18"/>
  <c r="G1066" i="18"/>
  <c r="H1066" i="18"/>
  <c r="I1066" i="18"/>
  <c r="J1066" i="18"/>
  <c r="K1066" i="18"/>
  <c r="L1066" i="18"/>
  <c r="M1066" i="18"/>
  <c r="N1066" i="18"/>
  <c r="A1067" i="18"/>
  <c r="B1067" i="18"/>
  <c r="C1067" i="18"/>
  <c r="D1067" i="18"/>
  <c r="E1067" i="18"/>
  <c r="F1067" i="18"/>
  <c r="G1067" i="18"/>
  <c r="H1067" i="18"/>
  <c r="I1067" i="18"/>
  <c r="J1067" i="18"/>
  <c r="K1067" i="18"/>
  <c r="L1067" i="18"/>
  <c r="M1067" i="18"/>
  <c r="N1067" i="18"/>
  <c r="A1068" i="18"/>
  <c r="B1068" i="18"/>
  <c r="C1068" i="18"/>
  <c r="D1068" i="18"/>
  <c r="E1068" i="18"/>
  <c r="F1068" i="18"/>
  <c r="G1068" i="18"/>
  <c r="H1068" i="18"/>
  <c r="I1068" i="18"/>
  <c r="J1068" i="18"/>
  <c r="K1068" i="18"/>
  <c r="L1068" i="18"/>
  <c r="M1068" i="18"/>
  <c r="N1068" i="18"/>
  <c r="A1069" i="18"/>
  <c r="B1069" i="18"/>
  <c r="C1069" i="18"/>
  <c r="D1069" i="18"/>
  <c r="E1069" i="18"/>
  <c r="F1069" i="18"/>
  <c r="G1069" i="18"/>
  <c r="H1069" i="18"/>
  <c r="I1069" i="18"/>
  <c r="J1069" i="18"/>
  <c r="K1069" i="18"/>
  <c r="L1069" i="18"/>
  <c r="M1069" i="18"/>
  <c r="N1069" i="18"/>
  <c r="A1070" i="18"/>
  <c r="B1070" i="18"/>
  <c r="C1070" i="18"/>
  <c r="D1070" i="18"/>
  <c r="E1070" i="18"/>
  <c r="F1070" i="18"/>
  <c r="G1070" i="18"/>
  <c r="H1070" i="18"/>
  <c r="I1070" i="18"/>
  <c r="J1070" i="18"/>
  <c r="K1070" i="18"/>
  <c r="L1070" i="18"/>
  <c r="M1070" i="18"/>
  <c r="N1070" i="18"/>
  <c r="A1071" i="18"/>
  <c r="B1071" i="18"/>
  <c r="C1071" i="18"/>
  <c r="D1071" i="18"/>
  <c r="E1071" i="18"/>
  <c r="F1071" i="18"/>
  <c r="G1071" i="18"/>
  <c r="H1071" i="18"/>
  <c r="I1071" i="18"/>
  <c r="J1071" i="18"/>
  <c r="K1071" i="18"/>
  <c r="L1071" i="18"/>
  <c r="M1071" i="18"/>
  <c r="N1071" i="18"/>
  <c r="A1072" i="18"/>
  <c r="B1072" i="18"/>
  <c r="C1072" i="18"/>
  <c r="D1072" i="18"/>
  <c r="E1072" i="18"/>
  <c r="F1072" i="18"/>
  <c r="G1072" i="18"/>
  <c r="H1072" i="18"/>
  <c r="I1072" i="18"/>
  <c r="J1072" i="18"/>
  <c r="K1072" i="18"/>
  <c r="L1072" i="18"/>
  <c r="M1072" i="18"/>
  <c r="N1072" i="18"/>
  <c r="A1073" i="18"/>
  <c r="B1073" i="18"/>
  <c r="C1073" i="18"/>
  <c r="D1073" i="18"/>
  <c r="E1073" i="18"/>
  <c r="F1073" i="18"/>
  <c r="G1073" i="18"/>
  <c r="H1073" i="18"/>
  <c r="I1073" i="18"/>
  <c r="J1073" i="18"/>
  <c r="K1073" i="18"/>
  <c r="L1073" i="18"/>
  <c r="M1073" i="18"/>
  <c r="N1073" i="18"/>
  <c r="A1074" i="18"/>
  <c r="B1074" i="18"/>
  <c r="C1074" i="18"/>
  <c r="D1074" i="18"/>
  <c r="E1074" i="18"/>
  <c r="F1074" i="18"/>
  <c r="G1074" i="18"/>
  <c r="H1074" i="18"/>
  <c r="I1074" i="18"/>
  <c r="J1074" i="18"/>
  <c r="K1074" i="18"/>
  <c r="L1074" i="18"/>
  <c r="M1074" i="18"/>
  <c r="N1074" i="18"/>
  <c r="A1075" i="18"/>
  <c r="B1075" i="18"/>
  <c r="C1075" i="18"/>
  <c r="D1075" i="18"/>
  <c r="E1075" i="18"/>
  <c r="F1075" i="18"/>
  <c r="G1075" i="18"/>
  <c r="H1075" i="18"/>
  <c r="I1075" i="18"/>
  <c r="J1075" i="18"/>
  <c r="K1075" i="18"/>
  <c r="L1075" i="18"/>
  <c r="M1075" i="18"/>
  <c r="N1075" i="18"/>
  <c r="A1076" i="18"/>
  <c r="B1076" i="18"/>
  <c r="C1076" i="18"/>
  <c r="D1076" i="18"/>
  <c r="E1076" i="18"/>
  <c r="F1076" i="18"/>
  <c r="G1076" i="18"/>
  <c r="H1076" i="18"/>
  <c r="I1076" i="18"/>
  <c r="J1076" i="18"/>
  <c r="K1076" i="18"/>
  <c r="L1076" i="18"/>
  <c r="M1076" i="18"/>
  <c r="N1076" i="18"/>
  <c r="A1077" i="18"/>
  <c r="B1077" i="18"/>
  <c r="C1077" i="18"/>
  <c r="D1077" i="18"/>
  <c r="E1077" i="18"/>
  <c r="F1077" i="18"/>
  <c r="G1077" i="18"/>
  <c r="H1077" i="18"/>
  <c r="I1077" i="18"/>
  <c r="J1077" i="18"/>
  <c r="K1077" i="18"/>
  <c r="L1077" i="18"/>
  <c r="M1077" i="18"/>
  <c r="N1077" i="18"/>
  <c r="A1078" i="18"/>
  <c r="B1078" i="18"/>
  <c r="C1078" i="18"/>
  <c r="D1078" i="18"/>
  <c r="E1078" i="18"/>
  <c r="F1078" i="18"/>
  <c r="G1078" i="18"/>
  <c r="H1078" i="18"/>
  <c r="I1078" i="18"/>
  <c r="J1078" i="18"/>
  <c r="K1078" i="18"/>
  <c r="L1078" i="18"/>
  <c r="M1078" i="18"/>
  <c r="N1078" i="18"/>
  <c r="A1079" i="18"/>
  <c r="B1079" i="18"/>
  <c r="C1079" i="18"/>
  <c r="D1079" i="18"/>
  <c r="E1079" i="18"/>
  <c r="F1079" i="18"/>
  <c r="G1079" i="18"/>
  <c r="H1079" i="18"/>
  <c r="I1079" i="18"/>
  <c r="J1079" i="18"/>
  <c r="K1079" i="18"/>
  <c r="L1079" i="18"/>
  <c r="M1079" i="18"/>
  <c r="N1079" i="18"/>
  <c r="A1080" i="18"/>
  <c r="B1080" i="18"/>
  <c r="C1080" i="18"/>
  <c r="D1080" i="18"/>
  <c r="E1080" i="18"/>
  <c r="F1080" i="18"/>
  <c r="G1080" i="18"/>
  <c r="H1080" i="18"/>
  <c r="I1080" i="18"/>
  <c r="J1080" i="18"/>
  <c r="K1080" i="18"/>
  <c r="L1080" i="18"/>
  <c r="M1080" i="18"/>
  <c r="N1080" i="18"/>
  <c r="A1081" i="18"/>
  <c r="B1081" i="18"/>
  <c r="C1081" i="18"/>
  <c r="D1081" i="18"/>
  <c r="E1081" i="18"/>
  <c r="F1081" i="18"/>
  <c r="G1081" i="18"/>
  <c r="H1081" i="18"/>
  <c r="I1081" i="18"/>
  <c r="J1081" i="18"/>
  <c r="K1081" i="18"/>
  <c r="L1081" i="18"/>
  <c r="M1081" i="18"/>
  <c r="N1081" i="18"/>
  <c r="A1082" i="18"/>
  <c r="B1082" i="18"/>
  <c r="C1082" i="18"/>
  <c r="D1082" i="18"/>
  <c r="E1082" i="18"/>
  <c r="F1082" i="18"/>
  <c r="G1082" i="18"/>
  <c r="H1082" i="18"/>
  <c r="I1082" i="18"/>
  <c r="J1082" i="18"/>
  <c r="K1082" i="18"/>
  <c r="L1082" i="18"/>
  <c r="M1082" i="18"/>
  <c r="N1082" i="18"/>
  <c r="A1083" i="18"/>
  <c r="B1083" i="18"/>
  <c r="C1083" i="18"/>
  <c r="D1083" i="18"/>
  <c r="E1083" i="18"/>
  <c r="F1083" i="18"/>
  <c r="G1083" i="18"/>
  <c r="H1083" i="18"/>
  <c r="I1083" i="18"/>
  <c r="J1083" i="18"/>
  <c r="K1083" i="18"/>
  <c r="L1083" i="18"/>
  <c r="M1083" i="18"/>
  <c r="N1083" i="18"/>
  <c r="A1084" i="18"/>
  <c r="B1084" i="18"/>
  <c r="C1084" i="18"/>
  <c r="D1084" i="18"/>
  <c r="E1084" i="18"/>
  <c r="F1084" i="18"/>
  <c r="G1084" i="18"/>
  <c r="H1084" i="18"/>
  <c r="I1084" i="18"/>
  <c r="J1084" i="18"/>
  <c r="K1084" i="18"/>
  <c r="L1084" i="18"/>
  <c r="M1084" i="18"/>
  <c r="N1084" i="18"/>
  <c r="A1085" i="18"/>
  <c r="B1085" i="18"/>
  <c r="C1085" i="18"/>
  <c r="D1085" i="18"/>
  <c r="E1085" i="18"/>
  <c r="F1085" i="18"/>
  <c r="G1085" i="18"/>
  <c r="H1085" i="18"/>
  <c r="I1085" i="18"/>
  <c r="J1085" i="18"/>
  <c r="K1085" i="18"/>
  <c r="L1085" i="18"/>
  <c r="M1085" i="18"/>
  <c r="N1085" i="18"/>
  <c r="A1086" i="18"/>
  <c r="B1086" i="18"/>
  <c r="C1086" i="18"/>
  <c r="D1086" i="18"/>
  <c r="E1086" i="18"/>
  <c r="F1086" i="18"/>
  <c r="G1086" i="18"/>
  <c r="H1086" i="18"/>
  <c r="I1086" i="18"/>
  <c r="J1086" i="18"/>
  <c r="K1086" i="18"/>
  <c r="L1086" i="18"/>
  <c r="M1086" i="18"/>
  <c r="N1086" i="18"/>
  <c r="A1087" i="18"/>
  <c r="B1087" i="18"/>
  <c r="C1087" i="18"/>
  <c r="D1087" i="18"/>
  <c r="E1087" i="18"/>
  <c r="F1087" i="18"/>
  <c r="G1087" i="18"/>
  <c r="H1087" i="18"/>
  <c r="I1087" i="18"/>
  <c r="J1087" i="18"/>
  <c r="K1087" i="18"/>
  <c r="L1087" i="18"/>
  <c r="M1087" i="18"/>
  <c r="N1087" i="18"/>
  <c r="A1088" i="18"/>
  <c r="B1088" i="18"/>
  <c r="C1088" i="18"/>
  <c r="D1088" i="18"/>
  <c r="E1088" i="18"/>
  <c r="F1088" i="18"/>
  <c r="G1088" i="18"/>
  <c r="H1088" i="18"/>
  <c r="I1088" i="18"/>
  <c r="J1088" i="18"/>
  <c r="K1088" i="18"/>
  <c r="L1088" i="18"/>
  <c r="M1088" i="18"/>
  <c r="N1088" i="18"/>
  <c r="A1089" i="18"/>
  <c r="B1089" i="18"/>
  <c r="C1089" i="18"/>
  <c r="D1089" i="18"/>
  <c r="E1089" i="18"/>
  <c r="F1089" i="18"/>
  <c r="G1089" i="18"/>
  <c r="H1089" i="18"/>
  <c r="I1089" i="18"/>
  <c r="J1089" i="18"/>
  <c r="K1089" i="18"/>
  <c r="L1089" i="18"/>
  <c r="M1089" i="18"/>
  <c r="N1089" i="18"/>
  <c r="A1090" i="18"/>
  <c r="B1090" i="18"/>
  <c r="C1090" i="18"/>
  <c r="D1090" i="18"/>
  <c r="E1090" i="18"/>
  <c r="F1090" i="18"/>
  <c r="G1090" i="18"/>
  <c r="H1090" i="18"/>
  <c r="I1090" i="18"/>
  <c r="J1090" i="18"/>
  <c r="K1090" i="18"/>
  <c r="L1090" i="18"/>
  <c r="M1090" i="18"/>
  <c r="N1090" i="18"/>
  <c r="A1091" i="18"/>
  <c r="B1091" i="18"/>
  <c r="C1091" i="18"/>
  <c r="D1091" i="18"/>
  <c r="E1091" i="18"/>
  <c r="F1091" i="18"/>
  <c r="G1091" i="18"/>
  <c r="H1091" i="18"/>
  <c r="I1091" i="18"/>
  <c r="J1091" i="18"/>
  <c r="K1091" i="18"/>
  <c r="L1091" i="18"/>
  <c r="M1091" i="18"/>
  <c r="N1091" i="18"/>
  <c r="A1092" i="18"/>
  <c r="B1092" i="18"/>
  <c r="C1092" i="18"/>
  <c r="D1092" i="18"/>
  <c r="E1092" i="18"/>
  <c r="F1092" i="18"/>
  <c r="G1092" i="18"/>
  <c r="H1092" i="18"/>
  <c r="I1092" i="18"/>
  <c r="J1092" i="18"/>
  <c r="K1092" i="18"/>
  <c r="L1092" i="18"/>
  <c r="M1092" i="18"/>
  <c r="N1092" i="18"/>
  <c r="A1093" i="18"/>
  <c r="B1093" i="18"/>
  <c r="C1093" i="18"/>
  <c r="D1093" i="18"/>
  <c r="E1093" i="18"/>
  <c r="F1093" i="18"/>
  <c r="G1093" i="18"/>
  <c r="H1093" i="18"/>
  <c r="I1093" i="18"/>
  <c r="J1093" i="18"/>
  <c r="K1093" i="18"/>
  <c r="L1093" i="18"/>
  <c r="M1093" i="18"/>
  <c r="N1093" i="18"/>
  <c r="A1094" i="18"/>
  <c r="B1094" i="18"/>
  <c r="C1094" i="18"/>
  <c r="D1094" i="18"/>
  <c r="E1094" i="18"/>
  <c r="F1094" i="18"/>
  <c r="G1094" i="18"/>
  <c r="H1094" i="18"/>
  <c r="I1094" i="18"/>
  <c r="J1094" i="18"/>
  <c r="K1094" i="18"/>
  <c r="L1094" i="18"/>
  <c r="M1094" i="18"/>
  <c r="N1094" i="18"/>
  <c r="A1095" i="18"/>
  <c r="B1095" i="18"/>
  <c r="C1095" i="18"/>
  <c r="D1095" i="18"/>
  <c r="E1095" i="18"/>
  <c r="F1095" i="18"/>
  <c r="G1095" i="18"/>
  <c r="H1095" i="18"/>
  <c r="I1095" i="18"/>
  <c r="J1095" i="18"/>
  <c r="K1095" i="18"/>
  <c r="L1095" i="18"/>
  <c r="M1095" i="18"/>
  <c r="N1095" i="18"/>
  <c r="A1096" i="18"/>
  <c r="B1096" i="18"/>
  <c r="C1096" i="18"/>
  <c r="D1096" i="18"/>
  <c r="E1096" i="18"/>
  <c r="F1096" i="18"/>
  <c r="G1096" i="18"/>
  <c r="H1096" i="18"/>
  <c r="I1096" i="18"/>
  <c r="J1096" i="18"/>
  <c r="K1096" i="18"/>
  <c r="L1096" i="18"/>
  <c r="M1096" i="18"/>
  <c r="N1096" i="18"/>
  <c r="A1097" i="18"/>
  <c r="B1097" i="18"/>
  <c r="C1097" i="18"/>
  <c r="D1097" i="18"/>
  <c r="E1097" i="18"/>
  <c r="F1097" i="18"/>
  <c r="G1097" i="18"/>
  <c r="H1097" i="18"/>
  <c r="I1097" i="18"/>
  <c r="J1097" i="18"/>
  <c r="K1097" i="18"/>
  <c r="L1097" i="18"/>
  <c r="M1097" i="18"/>
  <c r="N1097" i="18"/>
  <c r="A1098" i="18"/>
  <c r="B1098" i="18"/>
  <c r="C1098" i="18"/>
  <c r="D1098" i="18"/>
  <c r="E1098" i="18"/>
  <c r="F1098" i="18"/>
  <c r="G1098" i="18"/>
  <c r="H1098" i="18"/>
  <c r="I1098" i="18"/>
  <c r="J1098" i="18"/>
  <c r="K1098" i="18"/>
  <c r="L1098" i="18"/>
  <c r="M1098" i="18"/>
  <c r="N1098" i="18"/>
  <c r="A1099" i="18"/>
  <c r="B1099" i="18"/>
  <c r="C1099" i="18"/>
  <c r="D1099" i="18"/>
  <c r="E1099" i="18"/>
  <c r="F1099" i="18"/>
  <c r="G1099" i="18"/>
  <c r="H1099" i="18"/>
  <c r="I1099" i="18"/>
  <c r="J1099" i="18"/>
  <c r="K1099" i="18"/>
  <c r="L1099" i="18"/>
  <c r="M1099" i="18"/>
  <c r="N1099" i="18"/>
  <c r="A1100" i="18"/>
  <c r="B1100" i="18"/>
  <c r="C1100" i="18"/>
  <c r="D1100" i="18"/>
  <c r="E1100" i="18"/>
  <c r="F1100" i="18"/>
  <c r="G1100" i="18"/>
  <c r="H1100" i="18"/>
  <c r="I1100" i="18"/>
  <c r="J1100" i="18"/>
  <c r="K1100" i="18"/>
  <c r="L1100" i="18"/>
  <c r="M1100" i="18"/>
  <c r="N1100" i="18"/>
  <c r="A1101" i="18"/>
  <c r="B1101" i="18"/>
  <c r="C1101" i="18"/>
  <c r="D1101" i="18"/>
  <c r="E1101" i="18"/>
  <c r="F1101" i="18"/>
  <c r="G1101" i="18"/>
  <c r="H1101" i="18"/>
  <c r="I1101" i="18"/>
  <c r="J1101" i="18"/>
  <c r="K1101" i="18"/>
  <c r="L1101" i="18"/>
  <c r="M1101" i="18"/>
  <c r="N1101" i="18"/>
  <c r="A1102" i="18"/>
  <c r="B1102" i="18"/>
  <c r="C1102" i="18"/>
  <c r="D1102" i="18"/>
  <c r="E1102" i="18"/>
  <c r="F1102" i="18"/>
  <c r="G1102" i="18"/>
  <c r="H1102" i="18"/>
  <c r="I1102" i="18"/>
  <c r="J1102" i="18"/>
  <c r="K1102" i="18"/>
  <c r="L1102" i="18"/>
  <c r="M1102" i="18"/>
  <c r="N1102" i="18"/>
  <c r="A1103" i="18"/>
  <c r="B1103" i="18"/>
  <c r="C1103" i="18"/>
  <c r="D1103" i="18"/>
  <c r="E1103" i="18"/>
  <c r="F1103" i="18"/>
  <c r="G1103" i="18"/>
  <c r="H1103" i="18"/>
  <c r="I1103" i="18"/>
  <c r="J1103" i="18"/>
  <c r="K1103" i="18"/>
  <c r="L1103" i="18"/>
  <c r="M1103" i="18"/>
  <c r="N1103" i="18"/>
  <c r="A1104" i="18"/>
  <c r="B1104" i="18"/>
  <c r="C1104" i="18"/>
  <c r="D1104" i="18"/>
  <c r="E1104" i="18"/>
  <c r="F1104" i="18"/>
  <c r="G1104" i="18"/>
  <c r="H1104" i="18"/>
  <c r="I1104" i="18"/>
  <c r="J1104" i="18"/>
  <c r="K1104" i="18"/>
  <c r="L1104" i="18"/>
  <c r="M1104" i="18"/>
  <c r="N1104" i="18"/>
  <c r="A1105" i="18"/>
  <c r="B1105" i="18"/>
  <c r="C1105" i="18"/>
  <c r="D1105" i="18"/>
  <c r="E1105" i="18"/>
  <c r="F1105" i="18"/>
  <c r="G1105" i="18"/>
  <c r="H1105" i="18"/>
  <c r="I1105" i="18"/>
  <c r="J1105" i="18"/>
  <c r="K1105" i="18"/>
  <c r="L1105" i="18"/>
  <c r="M1105" i="18"/>
  <c r="N1105" i="18"/>
  <c r="A1106" i="18"/>
  <c r="B1106" i="18"/>
  <c r="C1106" i="18"/>
  <c r="D1106" i="18"/>
  <c r="E1106" i="18"/>
  <c r="F1106" i="18"/>
  <c r="G1106" i="18"/>
  <c r="H1106" i="18"/>
  <c r="I1106" i="18"/>
  <c r="J1106" i="18"/>
  <c r="K1106" i="18"/>
  <c r="L1106" i="18"/>
  <c r="M1106" i="18"/>
  <c r="N1106" i="18"/>
  <c r="A1107" i="18"/>
  <c r="B1107" i="18"/>
  <c r="C1107" i="18"/>
  <c r="D1107" i="18"/>
  <c r="E1107" i="18"/>
  <c r="F1107" i="18"/>
  <c r="G1107" i="18"/>
  <c r="H1107" i="18"/>
  <c r="I1107" i="18"/>
  <c r="J1107" i="18"/>
  <c r="K1107" i="18"/>
  <c r="L1107" i="18"/>
  <c r="M1107" i="18"/>
  <c r="N1107" i="18"/>
  <c r="A1108" i="18"/>
  <c r="B1108" i="18"/>
  <c r="C1108" i="18"/>
  <c r="D1108" i="18"/>
  <c r="E1108" i="18"/>
  <c r="F1108" i="18"/>
  <c r="G1108" i="18"/>
  <c r="H1108" i="18"/>
  <c r="I1108" i="18"/>
  <c r="J1108" i="18"/>
  <c r="K1108" i="18"/>
  <c r="L1108" i="18"/>
  <c r="M1108" i="18"/>
  <c r="N1108" i="18"/>
  <c r="A1109" i="18"/>
  <c r="B1109" i="18"/>
  <c r="C1109" i="18"/>
  <c r="D1109" i="18"/>
  <c r="E1109" i="18"/>
  <c r="F1109" i="18"/>
  <c r="G1109" i="18"/>
  <c r="H1109" i="18"/>
  <c r="I1109" i="18"/>
  <c r="J1109" i="18"/>
  <c r="K1109" i="18"/>
  <c r="L1109" i="18"/>
  <c r="M1109" i="18"/>
  <c r="N1109" i="18"/>
  <c r="A1110" i="18"/>
  <c r="B1110" i="18"/>
  <c r="C1110" i="18"/>
  <c r="D1110" i="18"/>
  <c r="E1110" i="18"/>
  <c r="F1110" i="18"/>
  <c r="G1110" i="18"/>
  <c r="H1110" i="18"/>
  <c r="I1110" i="18"/>
  <c r="J1110" i="18"/>
  <c r="K1110" i="18"/>
  <c r="L1110" i="18"/>
  <c r="M1110" i="18"/>
  <c r="N1110" i="18"/>
  <c r="A1111" i="18"/>
  <c r="B1111" i="18"/>
  <c r="C1111" i="18"/>
  <c r="D1111" i="18"/>
  <c r="E1111" i="18"/>
  <c r="F1111" i="18"/>
  <c r="G1111" i="18"/>
  <c r="H1111" i="18"/>
  <c r="I1111" i="18"/>
  <c r="J1111" i="18"/>
  <c r="K1111" i="18"/>
  <c r="L1111" i="18"/>
  <c r="M1111" i="18"/>
  <c r="N1111" i="18"/>
  <c r="A1112" i="18"/>
  <c r="B1112" i="18"/>
  <c r="C1112" i="18"/>
  <c r="D1112" i="18"/>
  <c r="E1112" i="18"/>
  <c r="F1112" i="18"/>
  <c r="G1112" i="18"/>
  <c r="H1112" i="18"/>
  <c r="I1112" i="18"/>
  <c r="J1112" i="18"/>
  <c r="K1112" i="18"/>
  <c r="L1112" i="18"/>
  <c r="M1112" i="18"/>
  <c r="N1112" i="18"/>
  <c r="A1113" i="18"/>
  <c r="B1113" i="18"/>
  <c r="C1113" i="18"/>
  <c r="D1113" i="18"/>
  <c r="E1113" i="18"/>
  <c r="F1113" i="18"/>
  <c r="G1113" i="18"/>
  <c r="H1113" i="18"/>
  <c r="I1113" i="18"/>
  <c r="J1113" i="18"/>
  <c r="K1113" i="18"/>
  <c r="L1113" i="18"/>
  <c r="M1113" i="18"/>
  <c r="N1113" i="18"/>
  <c r="A1114" i="18"/>
  <c r="B1114" i="18"/>
  <c r="C1114" i="18"/>
  <c r="D1114" i="18"/>
  <c r="E1114" i="18"/>
  <c r="F1114" i="18"/>
  <c r="G1114" i="18"/>
  <c r="H1114" i="18"/>
  <c r="I1114" i="18"/>
  <c r="J1114" i="18"/>
  <c r="K1114" i="18"/>
  <c r="L1114" i="18"/>
  <c r="M1114" i="18"/>
  <c r="N1114" i="18"/>
  <c r="A1115" i="18"/>
  <c r="B1115" i="18"/>
  <c r="C1115" i="18"/>
  <c r="D1115" i="18"/>
  <c r="E1115" i="18"/>
  <c r="F1115" i="18"/>
  <c r="G1115" i="18"/>
  <c r="H1115" i="18"/>
  <c r="I1115" i="18"/>
  <c r="J1115" i="18"/>
  <c r="K1115" i="18"/>
  <c r="L1115" i="18"/>
  <c r="M1115" i="18"/>
  <c r="N1115" i="18"/>
  <c r="A1116" i="18"/>
  <c r="B1116" i="18"/>
  <c r="C1116" i="18"/>
  <c r="D1116" i="18"/>
  <c r="E1116" i="18"/>
  <c r="F1116" i="18"/>
  <c r="G1116" i="18"/>
  <c r="H1116" i="18"/>
  <c r="I1116" i="18"/>
  <c r="J1116" i="18"/>
  <c r="K1116" i="18"/>
  <c r="L1116" i="18"/>
  <c r="M1116" i="18"/>
  <c r="N1116" i="18"/>
  <c r="A1117" i="18"/>
  <c r="B1117" i="18"/>
  <c r="C1117" i="18"/>
  <c r="D1117" i="18"/>
  <c r="E1117" i="18"/>
  <c r="F1117" i="18"/>
  <c r="G1117" i="18"/>
  <c r="H1117" i="18"/>
  <c r="I1117" i="18"/>
  <c r="J1117" i="18"/>
  <c r="K1117" i="18"/>
  <c r="L1117" i="18"/>
  <c r="M1117" i="18"/>
  <c r="N1117" i="18"/>
  <c r="A1118" i="18"/>
  <c r="B1118" i="18"/>
  <c r="C1118" i="18"/>
  <c r="D1118" i="18"/>
  <c r="E1118" i="18"/>
  <c r="F1118" i="18"/>
  <c r="G1118" i="18"/>
  <c r="H1118" i="18"/>
  <c r="I1118" i="18"/>
  <c r="J1118" i="18"/>
  <c r="K1118" i="18"/>
  <c r="L1118" i="18"/>
  <c r="M1118" i="18"/>
  <c r="N1118" i="18"/>
  <c r="A1119" i="18"/>
  <c r="B1119" i="18"/>
  <c r="C1119" i="18"/>
  <c r="D1119" i="18"/>
  <c r="E1119" i="18"/>
  <c r="F1119" i="18"/>
  <c r="G1119" i="18"/>
  <c r="H1119" i="18"/>
  <c r="I1119" i="18"/>
  <c r="J1119" i="18"/>
  <c r="K1119" i="18"/>
  <c r="L1119" i="18"/>
  <c r="M1119" i="18"/>
  <c r="N1119" i="18"/>
  <c r="A1120" i="18"/>
  <c r="B1120" i="18"/>
  <c r="C1120" i="18"/>
  <c r="D1120" i="18"/>
  <c r="E1120" i="18"/>
  <c r="F1120" i="18"/>
  <c r="G1120" i="18"/>
  <c r="H1120" i="18"/>
  <c r="I1120" i="18"/>
  <c r="J1120" i="18"/>
  <c r="K1120" i="18"/>
  <c r="L1120" i="18"/>
  <c r="M1120" i="18"/>
  <c r="N1120" i="18"/>
  <c r="A1121" i="18"/>
  <c r="B1121" i="18"/>
  <c r="C1121" i="18"/>
  <c r="D1121" i="18"/>
  <c r="E1121" i="18"/>
  <c r="F1121" i="18"/>
  <c r="G1121" i="18"/>
  <c r="H1121" i="18"/>
  <c r="I1121" i="18"/>
  <c r="J1121" i="18"/>
  <c r="K1121" i="18"/>
  <c r="L1121" i="18"/>
  <c r="M1121" i="18"/>
  <c r="N1121" i="18"/>
  <c r="A1122" i="18"/>
  <c r="B1122" i="18"/>
  <c r="C1122" i="18"/>
  <c r="D1122" i="18"/>
  <c r="E1122" i="18"/>
  <c r="F1122" i="18"/>
  <c r="G1122" i="18"/>
  <c r="H1122" i="18"/>
  <c r="I1122" i="18"/>
  <c r="J1122" i="18"/>
  <c r="K1122" i="18"/>
  <c r="L1122" i="18"/>
  <c r="M1122" i="18"/>
  <c r="N1122" i="18"/>
  <c r="A1123" i="18"/>
  <c r="B1123" i="18"/>
  <c r="C1123" i="18"/>
  <c r="D1123" i="18"/>
  <c r="E1123" i="18"/>
  <c r="F1123" i="18"/>
  <c r="G1123" i="18"/>
  <c r="H1123" i="18"/>
  <c r="I1123" i="18"/>
  <c r="J1123" i="18"/>
  <c r="K1123" i="18"/>
  <c r="L1123" i="18"/>
  <c r="M1123" i="18"/>
  <c r="N1123" i="18"/>
  <c r="A1124" i="18"/>
  <c r="B1124" i="18"/>
  <c r="C1124" i="18"/>
  <c r="D1124" i="18"/>
  <c r="E1124" i="18"/>
  <c r="F1124" i="18"/>
  <c r="G1124" i="18"/>
  <c r="H1124" i="18"/>
  <c r="I1124" i="18"/>
  <c r="J1124" i="18"/>
  <c r="K1124" i="18"/>
  <c r="L1124" i="18"/>
  <c r="M1124" i="18"/>
  <c r="N1124" i="18"/>
  <c r="A1125" i="18"/>
  <c r="B1125" i="18"/>
  <c r="C1125" i="18"/>
  <c r="D1125" i="18"/>
  <c r="E1125" i="18"/>
  <c r="F1125" i="18"/>
  <c r="G1125" i="18"/>
  <c r="H1125" i="18"/>
  <c r="I1125" i="18"/>
  <c r="J1125" i="18"/>
  <c r="K1125" i="18"/>
  <c r="L1125" i="18"/>
  <c r="M1125" i="18"/>
  <c r="N1125" i="18"/>
  <c r="A1126" i="18"/>
  <c r="B1126" i="18"/>
  <c r="C1126" i="18"/>
  <c r="D1126" i="18"/>
  <c r="E1126" i="18"/>
  <c r="F1126" i="18"/>
  <c r="G1126" i="18"/>
  <c r="H1126" i="18"/>
  <c r="I1126" i="18"/>
  <c r="J1126" i="18"/>
  <c r="K1126" i="18"/>
  <c r="L1126" i="18"/>
  <c r="M1126" i="18"/>
  <c r="N1126" i="18"/>
  <c r="A1127" i="18"/>
  <c r="B1127" i="18"/>
  <c r="C1127" i="18"/>
  <c r="D1127" i="18"/>
  <c r="E1127" i="18"/>
  <c r="F1127" i="18"/>
  <c r="G1127" i="18"/>
  <c r="H1127" i="18"/>
  <c r="I1127" i="18"/>
  <c r="J1127" i="18"/>
  <c r="K1127" i="18"/>
  <c r="L1127" i="18"/>
  <c r="M1127" i="18"/>
  <c r="N1127" i="18"/>
  <c r="A1128" i="18"/>
  <c r="B1128" i="18"/>
  <c r="C1128" i="18"/>
  <c r="D1128" i="18"/>
  <c r="E1128" i="18"/>
  <c r="F1128" i="18"/>
  <c r="G1128" i="18"/>
  <c r="H1128" i="18"/>
  <c r="I1128" i="18"/>
  <c r="J1128" i="18"/>
  <c r="K1128" i="18"/>
  <c r="L1128" i="18"/>
  <c r="M1128" i="18"/>
  <c r="N1128" i="18"/>
  <c r="A1129" i="18"/>
  <c r="B1129" i="18"/>
  <c r="C1129" i="18"/>
  <c r="D1129" i="18"/>
  <c r="E1129" i="18"/>
  <c r="F1129" i="18"/>
  <c r="G1129" i="18"/>
  <c r="H1129" i="18"/>
  <c r="I1129" i="18"/>
  <c r="J1129" i="18"/>
  <c r="K1129" i="18"/>
  <c r="L1129" i="18"/>
  <c r="M1129" i="18"/>
  <c r="N1129" i="18"/>
  <c r="A1130" i="18"/>
  <c r="B1130" i="18"/>
  <c r="C1130" i="18"/>
  <c r="D1130" i="18"/>
  <c r="E1130" i="18"/>
  <c r="F1130" i="18"/>
  <c r="G1130" i="18"/>
  <c r="H1130" i="18"/>
  <c r="I1130" i="18"/>
  <c r="J1130" i="18"/>
  <c r="K1130" i="18"/>
  <c r="L1130" i="18"/>
  <c r="M1130" i="18"/>
  <c r="N1130" i="18"/>
  <c r="A1131" i="18"/>
  <c r="B1131" i="18"/>
  <c r="C1131" i="18"/>
  <c r="D1131" i="18"/>
  <c r="E1131" i="18"/>
  <c r="F1131" i="18"/>
  <c r="G1131" i="18"/>
  <c r="H1131" i="18"/>
  <c r="I1131" i="18"/>
  <c r="J1131" i="18"/>
  <c r="K1131" i="18"/>
  <c r="L1131" i="18"/>
  <c r="M1131" i="18"/>
  <c r="N1131" i="18"/>
  <c r="A1132" i="18"/>
  <c r="B1132" i="18"/>
  <c r="C1132" i="18"/>
  <c r="D1132" i="18"/>
  <c r="E1132" i="18"/>
  <c r="F1132" i="18"/>
  <c r="G1132" i="18"/>
  <c r="H1132" i="18"/>
  <c r="I1132" i="18"/>
  <c r="J1132" i="18"/>
  <c r="K1132" i="18"/>
  <c r="L1132" i="18"/>
  <c r="M1132" i="18"/>
  <c r="N1132" i="18"/>
  <c r="A1133" i="18"/>
  <c r="B1133" i="18"/>
  <c r="C1133" i="18"/>
  <c r="D1133" i="18"/>
  <c r="E1133" i="18"/>
  <c r="F1133" i="18"/>
  <c r="G1133" i="18"/>
  <c r="H1133" i="18"/>
  <c r="I1133" i="18"/>
  <c r="J1133" i="18"/>
  <c r="K1133" i="18"/>
  <c r="L1133" i="18"/>
  <c r="M1133" i="18"/>
  <c r="N1133" i="18"/>
  <c r="A1134" i="18"/>
  <c r="B1134" i="18"/>
  <c r="C1134" i="18"/>
  <c r="D1134" i="18"/>
  <c r="E1134" i="18"/>
  <c r="F1134" i="18"/>
  <c r="G1134" i="18"/>
  <c r="H1134" i="18"/>
  <c r="I1134" i="18"/>
  <c r="J1134" i="18"/>
  <c r="K1134" i="18"/>
  <c r="L1134" i="18"/>
  <c r="M1134" i="18"/>
  <c r="N1134" i="18"/>
  <c r="A1135" i="18"/>
  <c r="B1135" i="18"/>
  <c r="C1135" i="18"/>
  <c r="D1135" i="18"/>
  <c r="E1135" i="18"/>
  <c r="F1135" i="18"/>
  <c r="G1135" i="18"/>
  <c r="H1135" i="18"/>
  <c r="I1135" i="18"/>
  <c r="J1135" i="18"/>
  <c r="K1135" i="18"/>
  <c r="L1135" i="18"/>
  <c r="M1135" i="18"/>
  <c r="N1135" i="18"/>
  <c r="A1136" i="18"/>
  <c r="B1136" i="18"/>
  <c r="C1136" i="18"/>
  <c r="D1136" i="18"/>
  <c r="E1136" i="18"/>
  <c r="F1136" i="18"/>
  <c r="G1136" i="18"/>
  <c r="H1136" i="18"/>
  <c r="I1136" i="18"/>
  <c r="J1136" i="18"/>
  <c r="K1136" i="18"/>
  <c r="L1136" i="18"/>
  <c r="M1136" i="18"/>
  <c r="N1136" i="18"/>
  <c r="A1137" i="18"/>
  <c r="B1137" i="18"/>
  <c r="C1137" i="18"/>
  <c r="D1137" i="18"/>
  <c r="E1137" i="18"/>
  <c r="F1137" i="18"/>
  <c r="G1137" i="18"/>
  <c r="H1137" i="18"/>
  <c r="I1137" i="18"/>
  <c r="J1137" i="18"/>
  <c r="K1137" i="18"/>
  <c r="L1137" i="18"/>
  <c r="M1137" i="18"/>
  <c r="N1137" i="18"/>
  <c r="A1138" i="18"/>
  <c r="B1138" i="18"/>
  <c r="C1138" i="18"/>
  <c r="D1138" i="18"/>
  <c r="E1138" i="18"/>
  <c r="F1138" i="18"/>
  <c r="G1138" i="18"/>
  <c r="H1138" i="18"/>
  <c r="I1138" i="18"/>
  <c r="J1138" i="18"/>
  <c r="K1138" i="18"/>
  <c r="L1138" i="18"/>
  <c r="M1138" i="18"/>
  <c r="N1138" i="18"/>
  <c r="A1139" i="18"/>
  <c r="B1139" i="18"/>
  <c r="C1139" i="18"/>
  <c r="D1139" i="18"/>
  <c r="E1139" i="18"/>
  <c r="F1139" i="18"/>
  <c r="G1139" i="18"/>
  <c r="H1139" i="18"/>
  <c r="I1139" i="18"/>
  <c r="J1139" i="18"/>
  <c r="K1139" i="18"/>
  <c r="L1139" i="18"/>
  <c r="M1139" i="18"/>
  <c r="N1139" i="18"/>
  <c r="A1140" i="18"/>
  <c r="B1140" i="18"/>
  <c r="C1140" i="18"/>
  <c r="D1140" i="18"/>
  <c r="E1140" i="18"/>
  <c r="F1140" i="18"/>
  <c r="G1140" i="18"/>
  <c r="H1140" i="18"/>
  <c r="I1140" i="18"/>
  <c r="J1140" i="18"/>
  <c r="K1140" i="18"/>
  <c r="L1140" i="18"/>
  <c r="M1140" i="18"/>
  <c r="N1140" i="18"/>
  <c r="A1141" i="18"/>
  <c r="B1141" i="18"/>
  <c r="C1141" i="18"/>
  <c r="D1141" i="18"/>
  <c r="E1141" i="18"/>
  <c r="F1141" i="18"/>
  <c r="G1141" i="18"/>
  <c r="H1141" i="18"/>
  <c r="I1141" i="18"/>
  <c r="J1141" i="18"/>
  <c r="K1141" i="18"/>
  <c r="L1141" i="18"/>
  <c r="M1141" i="18"/>
  <c r="N1141" i="18"/>
  <c r="A1142" i="18"/>
  <c r="B1142" i="18"/>
  <c r="C1142" i="18"/>
  <c r="D1142" i="18"/>
  <c r="E1142" i="18"/>
  <c r="F1142" i="18"/>
  <c r="G1142" i="18"/>
  <c r="H1142" i="18"/>
  <c r="I1142" i="18"/>
  <c r="J1142" i="18"/>
  <c r="K1142" i="18"/>
  <c r="L1142" i="18"/>
  <c r="M1142" i="18"/>
  <c r="N1142" i="18"/>
  <c r="A1143" i="18"/>
  <c r="B1143" i="18"/>
  <c r="C1143" i="18"/>
  <c r="D1143" i="18"/>
  <c r="E1143" i="18"/>
  <c r="F1143" i="18"/>
  <c r="G1143" i="18"/>
  <c r="H1143" i="18"/>
  <c r="I1143" i="18"/>
  <c r="J1143" i="18"/>
  <c r="K1143" i="18"/>
  <c r="L1143" i="18"/>
  <c r="M1143" i="18"/>
  <c r="N1143" i="18"/>
  <c r="A1144" i="18"/>
  <c r="B1144" i="18"/>
  <c r="C1144" i="18"/>
  <c r="D1144" i="18"/>
  <c r="E1144" i="18"/>
  <c r="F1144" i="18"/>
  <c r="G1144" i="18"/>
  <c r="H1144" i="18"/>
  <c r="I1144" i="18"/>
  <c r="J1144" i="18"/>
  <c r="K1144" i="18"/>
  <c r="L1144" i="18"/>
  <c r="M1144" i="18"/>
  <c r="N1144" i="18"/>
  <c r="A1145" i="18"/>
  <c r="B1145" i="18"/>
  <c r="C1145" i="18"/>
  <c r="D1145" i="18"/>
  <c r="E1145" i="18"/>
  <c r="F1145" i="18"/>
  <c r="G1145" i="18"/>
  <c r="H1145" i="18"/>
  <c r="I1145" i="18"/>
  <c r="J1145" i="18"/>
  <c r="K1145" i="18"/>
  <c r="L1145" i="18"/>
  <c r="M1145" i="18"/>
  <c r="N1145" i="18"/>
  <c r="A1146" i="18"/>
  <c r="B1146" i="18"/>
  <c r="C1146" i="18"/>
  <c r="D1146" i="18"/>
  <c r="E1146" i="18"/>
  <c r="F1146" i="18"/>
  <c r="G1146" i="18"/>
  <c r="H1146" i="18"/>
  <c r="I1146" i="18"/>
  <c r="J1146" i="18"/>
  <c r="K1146" i="18"/>
  <c r="L1146" i="18"/>
  <c r="M1146" i="18"/>
  <c r="N1146" i="18"/>
  <c r="A1147" i="18"/>
  <c r="B1147" i="18"/>
  <c r="C1147" i="18"/>
  <c r="D1147" i="18"/>
  <c r="E1147" i="18"/>
  <c r="F1147" i="18"/>
  <c r="G1147" i="18"/>
  <c r="H1147" i="18"/>
  <c r="I1147" i="18"/>
  <c r="J1147" i="18"/>
  <c r="K1147" i="18"/>
  <c r="L1147" i="18"/>
  <c r="M1147" i="18"/>
  <c r="N1147" i="18"/>
  <c r="A1148" i="18"/>
  <c r="B1148" i="18"/>
  <c r="C1148" i="18"/>
  <c r="D1148" i="18"/>
  <c r="E1148" i="18"/>
  <c r="F1148" i="18"/>
  <c r="G1148" i="18"/>
  <c r="H1148" i="18"/>
  <c r="I1148" i="18"/>
  <c r="J1148" i="18"/>
  <c r="K1148" i="18"/>
  <c r="L1148" i="18"/>
  <c r="M1148" i="18"/>
  <c r="N1148" i="18"/>
  <c r="A1149" i="18"/>
  <c r="B1149" i="18"/>
  <c r="C1149" i="18"/>
  <c r="D1149" i="18"/>
  <c r="E1149" i="18"/>
  <c r="F1149" i="18"/>
  <c r="G1149" i="18"/>
  <c r="H1149" i="18"/>
  <c r="I1149" i="18"/>
  <c r="J1149" i="18"/>
  <c r="K1149" i="18"/>
  <c r="L1149" i="18"/>
  <c r="M1149" i="18"/>
  <c r="N1149" i="18"/>
  <c r="A1150" i="18"/>
  <c r="B1150" i="18"/>
  <c r="C1150" i="18"/>
  <c r="D1150" i="18"/>
  <c r="E1150" i="18"/>
  <c r="F1150" i="18"/>
  <c r="G1150" i="18"/>
  <c r="H1150" i="18"/>
  <c r="I1150" i="18"/>
  <c r="J1150" i="18"/>
  <c r="K1150" i="18"/>
  <c r="L1150" i="18"/>
  <c r="M1150" i="18"/>
  <c r="N1150" i="18"/>
  <c r="A1151" i="18"/>
  <c r="B1151" i="18"/>
  <c r="C1151" i="18"/>
  <c r="D1151" i="18"/>
  <c r="E1151" i="18"/>
  <c r="F1151" i="18"/>
  <c r="G1151" i="18"/>
  <c r="H1151" i="18"/>
  <c r="I1151" i="18"/>
  <c r="J1151" i="18"/>
  <c r="K1151" i="18"/>
  <c r="L1151" i="18"/>
  <c r="M1151" i="18"/>
  <c r="N1151" i="18"/>
  <c r="A1152" i="18"/>
  <c r="B1152" i="18"/>
  <c r="C1152" i="18"/>
  <c r="D1152" i="18"/>
  <c r="E1152" i="18"/>
  <c r="F1152" i="18"/>
  <c r="G1152" i="18"/>
  <c r="H1152" i="18"/>
  <c r="I1152" i="18"/>
  <c r="J1152" i="18"/>
  <c r="K1152" i="18"/>
  <c r="L1152" i="18"/>
  <c r="M1152" i="18"/>
  <c r="N1152" i="18"/>
  <c r="A1153" i="18"/>
  <c r="B1153" i="18"/>
  <c r="C1153" i="18"/>
  <c r="D1153" i="18"/>
  <c r="E1153" i="18"/>
  <c r="F1153" i="18"/>
  <c r="G1153" i="18"/>
  <c r="H1153" i="18"/>
  <c r="I1153" i="18"/>
  <c r="J1153" i="18"/>
  <c r="K1153" i="18"/>
  <c r="L1153" i="18"/>
  <c r="M1153" i="18"/>
  <c r="N1153" i="18"/>
  <c r="A1154" i="18"/>
  <c r="B1154" i="18"/>
  <c r="C1154" i="18"/>
  <c r="D1154" i="18"/>
  <c r="E1154" i="18"/>
  <c r="F1154" i="18"/>
  <c r="G1154" i="18"/>
  <c r="H1154" i="18"/>
  <c r="I1154" i="18"/>
  <c r="J1154" i="18"/>
  <c r="K1154" i="18"/>
  <c r="L1154" i="18"/>
  <c r="M1154" i="18"/>
  <c r="N1154" i="18"/>
  <c r="A1155" i="18"/>
  <c r="B1155" i="18"/>
  <c r="C1155" i="18"/>
  <c r="D1155" i="18"/>
  <c r="E1155" i="18"/>
  <c r="F1155" i="18"/>
  <c r="G1155" i="18"/>
  <c r="H1155" i="18"/>
  <c r="I1155" i="18"/>
  <c r="J1155" i="18"/>
  <c r="K1155" i="18"/>
  <c r="L1155" i="18"/>
  <c r="M1155" i="18"/>
  <c r="N1155" i="18"/>
  <c r="A1156" i="18"/>
  <c r="B1156" i="18"/>
  <c r="C1156" i="18"/>
  <c r="D1156" i="18"/>
  <c r="E1156" i="18"/>
  <c r="F1156" i="18"/>
  <c r="G1156" i="18"/>
  <c r="H1156" i="18"/>
  <c r="I1156" i="18"/>
  <c r="J1156" i="18"/>
  <c r="K1156" i="18"/>
  <c r="L1156" i="18"/>
  <c r="M1156" i="18"/>
  <c r="N1156" i="18"/>
  <c r="A1157" i="18"/>
  <c r="B1157" i="18"/>
  <c r="C1157" i="18"/>
  <c r="D1157" i="18"/>
  <c r="E1157" i="18"/>
  <c r="F1157" i="18"/>
  <c r="G1157" i="18"/>
  <c r="H1157" i="18"/>
  <c r="I1157" i="18"/>
  <c r="J1157" i="18"/>
  <c r="K1157" i="18"/>
  <c r="L1157" i="18"/>
  <c r="M1157" i="18"/>
  <c r="N1157" i="18"/>
  <c r="A1158" i="18"/>
  <c r="B1158" i="18"/>
  <c r="C1158" i="18"/>
  <c r="D1158" i="18"/>
  <c r="E1158" i="18"/>
  <c r="F1158" i="18"/>
  <c r="G1158" i="18"/>
  <c r="H1158" i="18"/>
  <c r="I1158" i="18"/>
  <c r="J1158" i="18"/>
  <c r="K1158" i="18"/>
  <c r="L1158" i="18"/>
  <c r="M1158" i="18"/>
  <c r="N1158" i="18"/>
  <c r="A1159" i="18"/>
  <c r="B1159" i="18"/>
  <c r="C1159" i="18"/>
  <c r="D1159" i="18"/>
  <c r="E1159" i="18"/>
  <c r="F1159" i="18"/>
  <c r="G1159" i="18"/>
  <c r="H1159" i="18"/>
  <c r="I1159" i="18"/>
  <c r="J1159" i="18"/>
  <c r="K1159" i="18"/>
  <c r="L1159" i="18"/>
  <c r="M1159" i="18"/>
  <c r="N1159" i="18"/>
  <c r="A1160" i="18"/>
  <c r="B1160" i="18"/>
  <c r="C1160" i="18"/>
  <c r="D1160" i="18"/>
  <c r="E1160" i="18"/>
  <c r="F1160" i="18"/>
  <c r="G1160" i="18"/>
  <c r="H1160" i="18"/>
  <c r="I1160" i="18"/>
  <c r="J1160" i="18"/>
  <c r="K1160" i="18"/>
  <c r="L1160" i="18"/>
  <c r="M1160" i="18"/>
  <c r="N1160" i="18"/>
  <c r="A1161" i="18"/>
  <c r="B1161" i="18"/>
  <c r="C1161" i="18"/>
  <c r="D1161" i="18"/>
  <c r="E1161" i="18"/>
  <c r="F1161" i="18"/>
  <c r="G1161" i="18"/>
  <c r="H1161" i="18"/>
  <c r="I1161" i="18"/>
  <c r="J1161" i="18"/>
  <c r="K1161" i="18"/>
  <c r="L1161" i="18"/>
  <c r="M1161" i="18"/>
  <c r="N1161" i="18"/>
  <c r="A1162" i="18"/>
  <c r="B1162" i="18"/>
  <c r="C1162" i="18"/>
  <c r="D1162" i="18"/>
  <c r="E1162" i="18"/>
  <c r="F1162" i="18"/>
  <c r="G1162" i="18"/>
  <c r="H1162" i="18"/>
  <c r="I1162" i="18"/>
  <c r="J1162" i="18"/>
  <c r="K1162" i="18"/>
  <c r="L1162" i="18"/>
  <c r="M1162" i="18"/>
  <c r="N1162" i="18"/>
  <c r="A1163" i="18"/>
  <c r="B1163" i="18"/>
  <c r="C1163" i="18"/>
  <c r="D1163" i="18"/>
  <c r="E1163" i="18"/>
  <c r="F1163" i="18"/>
  <c r="G1163" i="18"/>
  <c r="H1163" i="18"/>
  <c r="I1163" i="18"/>
  <c r="J1163" i="18"/>
  <c r="K1163" i="18"/>
  <c r="L1163" i="18"/>
  <c r="M1163" i="18"/>
  <c r="N1163" i="18"/>
  <c r="A1164" i="18"/>
  <c r="B1164" i="18"/>
  <c r="C1164" i="18"/>
  <c r="D1164" i="18"/>
  <c r="E1164" i="18"/>
  <c r="F1164" i="18"/>
  <c r="G1164" i="18"/>
  <c r="H1164" i="18"/>
  <c r="I1164" i="18"/>
  <c r="J1164" i="18"/>
  <c r="K1164" i="18"/>
  <c r="L1164" i="18"/>
  <c r="M1164" i="18"/>
  <c r="N1164" i="18"/>
  <c r="A1165" i="18"/>
  <c r="B1165" i="18"/>
  <c r="C1165" i="18"/>
  <c r="D1165" i="18"/>
  <c r="E1165" i="18"/>
  <c r="F1165" i="18"/>
  <c r="G1165" i="18"/>
  <c r="H1165" i="18"/>
  <c r="I1165" i="18"/>
  <c r="J1165" i="18"/>
  <c r="K1165" i="18"/>
  <c r="L1165" i="18"/>
  <c r="M1165" i="18"/>
  <c r="N1165" i="18"/>
  <c r="A1166" i="18"/>
  <c r="B1166" i="18"/>
  <c r="C1166" i="18"/>
  <c r="D1166" i="18"/>
  <c r="E1166" i="18"/>
  <c r="F1166" i="18"/>
  <c r="G1166" i="18"/>
  <c r="H1166" i="18"/>
  <c r="I1166" i="18"/>
  <c r="J1166" i="18"/>
  <c r="K1166" i="18"/>
  <c r="L1166" i="18"/>
  <c r="M1166" i="18"/>
  <c r="N1166" i="18"/>
  <c r="A1167" i="18"/>
  <c r="B1167" i="18"/>
  <c r="C1167" i="18"/>
  <c r="D1167" i="18"/>
  <c r="E1167" i="18"/>
  <c r="F1167" i="18"/>
  <c r="G1167" i="18"/>
  <c r="H1167" i="18"/>
  <c r="I1167" i="18"/>
  <c r="J1167" i="18"/>
  <c r="K1167" i="18"/>
  <c r="L1167" i="18"/>
  <c r="M1167" i="18"/>
  <c r="N1167" i="18"/>
  <c r="A1168" i="18"/>
  <c r="B1168" i="18"/>
  <c r="C1168" i="18"/>
  <c r="D1168" i="18"/>
  <c r="E1168" i="18"/>
  <c r="F1168" i="18"/>
  <c r="G1168" i="18"/>
  <c r="H1168" i="18"/>
  <c r="I1168" i="18"/>
  <c r="J1168" i="18"/>
  <c r="K1168" i="18"/>
  <c r="L1168" i="18"/>
  <c r="M1168" i="18"/>
  <c r="N1168" i="18"/>
  <c r="A1169" i="18"/>
  <c r="B1169" i="18"/>
  <c r="C1169" i="18"/>
  <c r="D1169" i="18"/>
  <c r="E1169" i="18"/>
  <c r="F1169" i="18"/>
  <c r="G1169" i="18"/>
  <c r="H1169" i="18"/>
  <c r="I1169" i="18"/>
  <c r="J1169" i="18"/>
  <c r="K1169" i="18"/>
  <c r="L1169" i="18"/>
  <c r="M1169" i="18"/>
  <c r="N1169" i="18"/>
  <c r="A1170" i="18"/>
  <c r="B1170" i="18"/>
  <c r="C1170" i="18"/>
  <c r="D1170" i="18"/>
  <c r="E1170" i="18"/>
  <c r="F1170" i="18"/>
  <c r="G1170" i="18"/>
  <c r="H1170" i="18"/>
  <c r="I1170" i="18"/>
  <c r="J1170" i="18"/>
  <c r="K1170" i="18"/>
  <c r="L1170" i="18"/>
  <c r="M1170" i="18"/>
  <c r="N1170" i="18"/>
  <c r="A1171" i="18"/>
  <c r="B1171" i="18"/>
  <c r="C1171" i="18"/>
  <c r="D1171" i="18"/>
  <c r="E1171" i="18"/>
  <c r="F1171" i="18"/>
  <c r="G1171" i="18"/>
  <c r="H1171" i="18"/>
  <c r="I1171" i="18"/>
  <c r="J1171" i="18"/>
  <c r="K1171" i="18"/>
  <c r="L1171" i="18"/>
  <c r="M1171" i="18"/>
  <c r="N1171" i="18"/>
  <c r="A1172" i="18"/>
  <c r="B1172" i="18"/>
  <c r="C1172" i="18"/>
  <c r="D1172" i="18"/>
  <c r="E1172" i="18"/>
  <c r="F1172" i="18"/>
  <c r="G1172" i="18"/>
  <c r="H1172" i="18"/>
  <c r="I1172" i="18"/>
  <c r="J1172" i="18"/>
  <c r="K1172" i="18"/>
  <c r="L1172" i="18"/>
  <c r="M1172" i="18"/>
  <c r="N1172" i="18"/>
  <c r="A1173" i="18"/>
  <c r="B1173" i="18"/>
  <c r="C1173" i="18"/>
  <c r="D1173" i="18"/>
  <c r="E1173" i="18"/>
  <c r="F1173" i="18"/>
  <c r="G1173" i="18"/>
  <c r="H1173" i="18"/>
  <c r="I1173" i="18"/>
  <c r="J1173" i="18"/>
  <c r="K1173" i="18"/>
  <c r="L1173" i="18"/>
  <c r="M1173" i="18"/>
  <c r="N1173" i="18"/>
  <c r="A1174" i="18"/>
  <c r="B1174" i="18"/>
  <c r="C1174" i="18"/>
  <c r="D1174" i="18"/>
  <c r="E1174" i="18"/>
  <c r="F1174" i="18"/>
  <c r="G1174" i="18"/>
  <c r="H1174" i="18"/>
  <c r="I1174" i="18"/>
  <c r="J1174" i="18"/>
  <c r="K1174" i="18"/>
  <c r="L1174" i="18"/>
  <c r="M1174" i="18"/>
  <c r="N1174" i="18"/>
  <c r="A1175" i="18"/>
  <c r="B1175" i="18"/>
  <c r="C1175" i="18"/>
  <c r="D1175" i="18"/>
  <c r="E1175" i="18"/>
  <c r="F1175" i="18"/>
  <c r="G1175" i="18"/>
  <c r="H1175" i="18"/>
  <c r="I1175" i="18"/>
  <c r="J1175" i="18"/>
  <c r="K1175" i="18"/>
  <c r="L1175" i="18"/>
  <c r="M1175" i="18"/>
  <c r="N1175" i="18"/>
  <c r="A1176" i="18"/>
  <c r="B1176" i="18"/>
  <c r="C1176" i="18"/>
  <c r="D1176" i="18"/>
  <c r="E1176" i="18"/>
  <c r="F1176" i="18"/>
  <c r="G1176" i="18"/>
  <c r="H1176" i="18"/>
  <c r="I1176" i="18"/>
  <c r="J1176" i="18"/>
  <c r="K1176" i="18"/>
  <c r="L1176" i="18"/>
  <c r="M1176" i="18"/>
  <c r="N1176" i="18"/>
  <c r="A1177" i="18"/>
  <c r="B1177" i="18"/>
  <c r="C1177" i="18"/>
  <c r="D1177" i="18"/>
  <c r="E1177" i="18"/>
  <c r="F1177" i="18"/>
  <c r="G1177" i="18"/>
  <c r="H1177" i="18"/>
  <c r="I1177" i="18"/>
  <c r="J1177" i="18"/>
  <c r="K1177" i="18"/>
  <c r="L1177" i="18"/>
  <c r="M1177" i="18"/>
  <c r="N1177" i="18"/>
  <c r="A1178" i="18"/>
  <c r="B1178" i="18"/>
  <c r="C1178" i="18"/>
  <c r="D1178" i="18"/>
  <c r="E1178" i="18"/>
  <c r="F1178" i="18"/>
  <c r="G1178" i="18"/>
  <c r="H1178" i="18"/>
  <c r="I1178" i="18"/>
  <c r="J1178" i="18"/>
  <c r="K1178" i="18"/>
  <c r="L1178" i="18"/>
  <c r="M1178" i="18"/>
  <c r="N1178" i="18"/>
  <c r="A1179" i="18"/>
  <c r="B1179" i="18"/>
  <c r="C1179" i="18"/>
  <c r="D1179" i="18"/>
  <c r="E1179" i="18"/>
  <c r="F1179" i="18"/>
  <c r="G1179" i="18"/>
  <c r="H1179" i="18"/>
  <c r="I1179" i="18"/>
  <c r="J1179" i="18"/>
  <c r="K1179" i="18"/>
  <c r="L1179" i="18"/>
  <c r="M1179" i="18"/>
  <c r="N1179" i="18"/>
  <c r="A1180" i="18"/>
  <c r="B1180" i="18"/>
  <c r="C1180" i="18"/>
  <c r="D1180" i="18"/>
  <c r="E1180" i="18"/>
  <c r="F1180" i="18"/>
  <c r="G1180" i="18"/>
  <c r="H1180" i="18"/>
  <c r="I1180" i="18"/>
  <c r="J1180" i="18"/>
  <c r="K1180" i="18"/>
  <c r="L1180" i="18"/>
  <c r="M1180" i="18"/>
  <c r="N1180" i="18"/>
  <c r="A1181" i="18"/>
  <c r="B1181" i="18"/>
  <c r="C1181" i="18"/>
  <c r="D1181" i="18"/>
  <c r="E1181" i="18"/>
  <c r="F1181" i="18"/>
  <c r="G1181" i="18"/>
  <c r="H1181" i="18"/>
  <c r="I1181" i="18"/>
  <c r="J1181" i="18"/>
  <c r="K1181" i="18"/>
  <c r="L1181" i="18"/>
  <c r="M1181" i="18"/>
  <c r="N1181" i="18"/>
  <c r="A1182" i="18"/>
  <c r="B1182" i="18"/>
  <c r="C1182" i="18"/>
  <c r="D1182" i="18"/>
  <c r="E1182" i="18"/>
  <c r="F1182" i="18"/>
  <c r="G1182" i="18"/>
  <c r="H1182" i="18"/>
  <c r="I1182" i="18"/>
  <c r="J1182" i="18"/>
  <c r="K1182" i="18"/>
  <c r="L1182" i="18"/>
  <c r="M1182" i="18"/>
  <c r="N1182" i="18"/>
  <c r="A1183" i="18"/>
  <c r="B1183" i="18"/>
  <c r="C1183" i="18"/>
  <c r="D1183" i="18"/>
  <c r="E1183" i="18"/>
  <c r="F1183" i="18"/>
  <c r="G1183" i="18"/>
  <c r="H1183" i="18"/>
  <c r="I1183" i="18"/>
  <c r="J1183" i="18"/>
  <c r="K1183" i="18"/>
  <c r="L1183" i="18"/>
  <c r="M1183" i="18"/>
  <c r="N1183" i="18"/>
  <c r="A1184" i="18"/>
  <c r="B1184" i="18"/>
  <c r="C1184" i="18"/>
  <c r="D1184" i="18"/>
  <c r="E1184" i="18"/>
  <c r="F1184" i="18"/>
  <c r="G1184" i="18"/>
  <c r="H1184" i="18"/>
  <c r="I1184" i="18"/>
  <c r="J1184" i="18"/>
  <c r="K1184" i="18"/>
  <c r="L1184" i="18"/>
  <c r="M1184" i="18"/>
  <c r="N1184" i="18"/>
  <c r="A1185" i="18"/>
  <c r="B1185" i="18"/>
  <c r="C1185" i="18"/>
  <c r="D1185" i="18"/>
  <c r="E1185" i="18"/>
  <c r="F1185" i="18"/>
  <c r="G1185" i="18"/>
  <c r="H1185" i="18"/>
  <c r="I1185" i="18"/>
  <c r="J1185" i="18"/>
  <c r="K1185" i="18"/>
  <c r="L1185" i="18"/>
  <c r="M1185" i="18"/>
  <c r="N1185" i="18"/>
  <c r="A1186" i="18"/>
  <c r="B1186" i="18"/>
  <c r="C1186" i="18"/>
  <c r="D1186" i="18"/>
  <c r="E1186" i="18"/>
  <c r="F1186" i="18"/>
  <c r="G1186" i="18"/>
  <c r="H1186" i="18"/>
  <c r="I1186" i="18"/>
  <c r="J1186" i="18"/>
  <c r="K1186" i="18"/>
  <c r="L1186" i="18"/>
  <c r="M1186" i="18"/>
  <c r="N1186" i="18"/>
  <c r="A1187" i="18"/>
  <c r="B1187" i="18"/>
  <c r="C1187" i="18"/>
  <c r="D1187" i="18"/>
  <c r="E1187" i="18"/>
  <c r="F1187" i="18"/>
  <c r="G1187" i="18"/>
  <c r="H1187" i="18"/>
  <c r="I1187" i="18"/>
  <c r="J1187" i="18"/>
  <c r="K1187" i="18"/>
  <c r="L1187" i="18"/>
  <c r="M1187" i="18"/>
  <c r="N1187" i="18"/>
  <c r="A1188" i="18"/>
  <c r="B1188" i="18"/>
  <c r="C1188" i="18"/>
  <c r="D1188" i="18"/>
  <c r="E1188" i="18"/>
  <c r="F1188" i="18"/>
  <c r="G1188" i="18"/>
  <c r="H1188" i="18"/>
  <c r="I1188" i="18"/>
  <c r="J1188" i="18"/>
  <c r="K1188" i="18"/>
  <c r="L1188" i="18"/>
  <c r="M1188" i="18"/>
  <c r="N1188" i="18"/>
  <c r="A1189" i="18"/>
  <c r="B1189" i="18"/>
  <c r="C1189" i="18"/>
  <c r="D1189" i="18"/>
  <c r="E1189" i="18"/>
  <c r="F1189" i="18"/>
  <c r="G1189" i="18"/>
  <c r="H1189" i="18"/>
  <c r="I1189" i="18"/>
  <c r="J1189" i="18"/>
  <c r="K1189" i="18"/>
  <c r="L1189" i="18"/>
  <c r="M1189" i="18"/>
  <c r="N1189" i="18"/>
  <c r="A1190" i="18"/>
  <c r="B1190" i="18"/>
  <c r="C1190" i="18"/>
  <c r="D1190" i="18"/>
  <c r="E1190" i="18"/>
  <c r="F1190" i="18"/>
  <c r="G1190" i="18"/>
  <c r="H1190" i="18"/>
  <c r="I1190" i="18"/>
  <c r="J1190" i="18"/>
  <c r="K1190" i="18"/>
  <c r="L1190" i="18"/>
  <c r="M1190" i="18"/>
  <c r="N1190" i="18"/>
  <c r="A1191" i="18"/>
  <c r="B1191" i="18"/>
  <c r="C1191" i="18"/>
  <c r="D1191" i="18"/>
  <c r="E1191" i="18"/>
  <c r="F1191" i="18"/>
  <c r="G1191" i="18"/>
  <c r="H1191" i="18"/>
  <c r="I1191" i="18"/>
  <c r="J1191" i="18"/>
  <c r="K1191" i="18"/>
  <c r="L1191" i="18"/>
  <c r="M1191" i="18"/>
  <c r="N1191" i="18"/>
  <c r="A1192" i="18"/>
  <c r="B1192" i="18"/>
  <c r="C1192" i="18"/>
  <c r="D1192" i="18"/>
  <c r="E1192" i="18"/>
  <c r="F1192" i="18"/>
  <c r="G1192" i="18"/>
  <c r="H1192" i="18"/>
  <c r="I1192" i="18"/>
  <c r="J1192" i="18"/>
  <c r="K1192" i="18"/>
  <c r="L1192" i="18"/>
  <c r="M1192" i="18"/>
  <c r="N1192" i="18"/>
  <c r="A1193" i="18"/>
  <c r="B1193" i="18"/>
  <c r="C1193" i="18"/>
  <c r="D1193" i="18"/>
  <c r="E1193" i="18"/>
  <c r="F1193" i="18"/>
  <c r="G1193" i="18"/>
  <c r="H1193" i="18"/>
  <c r="I1193" i="18"/>
  <c r="J1193" i="18"/>
  <c r="K1193" i="18"/>
  <c r="L1193" i="18"/>
  <c r="M1193" i="18"/>
  <c r="N1193" i="18"/>
  <c r="A1194" i="18"/>
  <c r="B1194" i="18"/>
  <c r="C1194" i="18"/>
  <c r="D1194" i="18"/>
  <c r="E1194" i="18"/>
  <c r="F1194" i="18"/>
  <c r="G1194" i="18"/>
  <c r="H1194" i="18"/>
  <c r="I1194" i="18"/>
  <c r="J1194" i="18"/>
  <c r="K1194" i="18"/>
  <c r="L1194" i="18"/>
  <c r="M1194" i="18"/>
  <c r="N1194" i="18"/>
  <c r="A1195" i="18"/>
  <c r="B1195" i="18"/>
  <c r="C1195" i="18"/>
  <c r="D1195" i="18"/>
  <c r="E1195" i="18"/>
  <c r="F1195" i="18"/>
  <c r="G1195" i="18"/>
  <c r="H1195" i="18"/>
  <c r="I1195" i="18"/>
  <c r="J1195" i="18"/>
  <c r="K1195" i="18"/>
  <c r="L1195" i="18"/>
  <c r="M1195" i="18"/>
  <c r="N1195" i="18"/>
  <c r="A1196" i="18"/>
  <c r="B1196" i="18"/>
  <c r="C1196" i="18"/>
  <c r="D1196" i="18"/>
  <c r="E1196" i="18"/>
  <c r="F1196" i="18"/>
  <c r="G1196" i="18"/>
  <c r="H1196" i="18"/>
  <c r="I1196" i="18"/>
  <c r="J1196" i="18"/>
  <c r="K1196" i="18"/>
  <c r="L1196" i="18"/>
  <c r="M1196" i="18"/>
  <c r="N1196" i="18"/>
  <c r="A1197" i="18"/>
  <c r="B1197" i="18"/>
  <c r="C1197" i="18"/>
  <c r="D1197" i="18"/>
  <c r="E1197" i="18"/>
  <c r="F1197" i="18"/>
  <c r="G1197" i="18"/>
  <c r="H1197" i="18"/>
  <c r="I1197" i="18"/>
  <c r="J1197" i="18"/>
  <c r="K1197" i="18"/>
  <c r="L1197" i="18"/>
  <c r="M1197" i="18"/>
  <c r="N1197" i="18"/>
  <c r="A1198" i="18"/>
  <c r="B1198" i="18"/>
  <c r="C1198" i="18"/>
  <c r="D1198" i="18"/>
  <c r="E1198" i="18"/>
  <c r="F1198" i="18"/>
  <c r="G1198" i="18"/>
  <c r="H1198" i="18"/>
  <c r="I1198" i="18"/>
  <c r="J1198" i="18"/>
  <c r="K1198" i="18"/>
  <c r="L1198" i="18"/>
  <c r="M1198" i="18"/>
  <c r="N1198" i="18"/>
  <c r="A1199" i="18"/>
  <c r="B1199" i="18"/>
  <c r="C1199" i="18"/>
  <c r="D1199" i="18"/>
  <c r="E1199" i="18"/>
  <c r="F1199" i="18"/>
  <c r="G1199" i="18"/>
  <c r="H1199" i="18"/>
  <c r="I1199" i="18"/>
  <c r="J1199" i="18"/>
  <c r="K1199" i="18"/>
  <c r="L1199" i="18"/>
  <c r="M1199" i="18"/>
  <c r="N1199" i="18"/>
  <c r="A1200" i="18"/>
  <c r="B1200" i="18"/>
  <c r="C1200" i="18"/>
  <c r="D1200" i="18"/>
  <c r="E1200" i="18"/>
  <c r="F1200" i="18"/>
  <c r="G1200" i="18"/>
  <c r="H1200" i="18"/>
  <c r="I1200" i="18"/>
  <c r="J1200" i="18"/>
  <c r="K1200" i="18"/>
  <c r="L1200" i="18"/>
  <c r="M1200" i="18"/>
  <c r="N1200" i="18"/>
  <c r="A1201" i="18"/>
  <c r="B1201" i="18"/>
  <c r="C1201" i="18"/>
  <c r="D1201" i="18"/>
  <c r="E1201" i="18"/>
  <c r="F1201" i="18"/>
  <c r="G1201" i="18"/>
  <c r="H1201" i="18"/>
  <c r="I1201" i="18"/>
  <c r="J1201" i="18"/>
  <c r="K1201" i="18"/>
  <c r="L1201" i="18"/>
  <c r="M1201" i="18"/>
  <c r="N1201" i="18"/>
  <c r="A1202" i="18"/>
  <c r="B1202" i="18"/>
  <c r="C1202" i="18"/>
  <c r="D1202" i="18"/>
  <c r="E1202" i="18"/>
  <c r="F1202" i="18"/>
  <c r="G1202" i="18"/>
  <c r="H1202" i="18"/>
  <c r="I1202" i="18"/>
  <c r="J1202" i="18"/>
  <c r="K1202" i="18"/>
  <c r="L1202" i="18"/>
  <c r="M1202" i="18"/>
  <c r="N1202" i="18"/>
  <c r="A1203" i="18"/>
  <c r="B1203" i="18"/>
  <c r="C1203" i="18"/>
  <c r="D1203" i="18"/>
  <c r="E1203" i="18"/>
  <c r="F1203" i="18"/>
  <c r="G1203" i="18"/>
  <c r="H1203" i="18"/>
  <c r="I1203" i="18"/>
  <c r="J1203" i="18"/>
  <c r="K1203" i="18"/>
  <c r="L1203" i="18"/>
  <c r="M1203" i="18"/>
  <c r="N1203" i="18"/>
  <c r="A1204" i="18"/>
  <c r="B1204" i="18"/>
  <c r="C1204" i="18"/>
  <c r="D1204" i="18"/>
  <c r="E1204" i="18"/>
  <c r="F1204" i="18"/>
  <c r="G1204" i="18"/>
  <c r="H1204" i="18"/>
  <c r="I1204" i="18"/>
  <c r="J1204" i="18"/>
  <c r="K1204" i="18"/>
  <c r="L1204" i="18"/>
  <c r="M1204" i="18"/>
  <c r="N1204" i="18"/>
  <c r="A1205" i="18"/>
  <c r="B1205" i="18"/>
  <c r="C1205" i="18"/>
  <c r="D1205" i="18"/>
  <c r="E1205" i="18"/>
  <c r="F1205" i="18"/>
  <c r="G1205" i="18"/>
  <c r="H1205" i="18"/>
  <c r="I1205" i="18"/>
  <c r="J1205" i="18"/>
  <c r="K1205" i="18"/>
  <c r="L1205" i="18"/>
  <c r="M1205" i="18"/>
  <c r="N1205" i="18"/>
  <c r="A1206" i="18"/>
  <c r="B1206" i="18"/>
  <c r="C1206" i="18"/>
  <c r="D1206" i="18"/>
  <c r="E1206" i="18"/>
  <c r="F1206" i="18"/>
  <c r="G1206" i="18"/>
  <c r="H1206" i="18"/>
  <c r="I1206" i="18"/>
  <c r="J1206" i="18"/>
  <c r="K1206" i="18"/>
  <c r="L1206" i="18"/>
  <c r="M1206" i="18"/>
  <c r="N1206" i="18"/>
  <c r="A1207" i="18"/>
  <c r="B1207" i="18"/>
  <c r="C1207" i="18"/>
  <c r="D1207" i="18"/>
  <c r="E1207" i="18"/>
  <c r="F1207" i="18"/>
  <c r="G1207" i="18"/>
  <c r="H1207" i="18"/>
  <c r="I1207" i="18"/>
  <c r="J1207" i="18"/>
  <c r="K1207" i="18"/>
  <c r="L1207" i="18"/>
  <c r="M1207" i="18"/>
  <c r="N1207" i="18"/>
  <c r="A1208" i="18"/>
  <c r="B1208" i="18"/>
  <c r="C1208" i="18"/>
  <c r="D1208" i="18"/>
  <c r="E1208" i="18"/>
  <c r="F1208" i="18"/>
  <c r="G1208" i="18"/>
  <c r="H1208" i="18"/>
  <c r="I1208" i="18"/>
  <c r="J1208" i="18"/>
  <c r="K1208" i="18"/>
  <c r="L1208" i="18"/>
  <c r="M1208" i="18"/>
  <c r="N1208" i="18"/>
  <c r="A1209" i="18"/>
  <c r="B1209" i="18"/>
  <c r="C1209" i="18"/>
  <c r="D1209" i="18"/>
  <c r="E1209" i="18"/>
  <c r="F1209" i="18"/>
  <c r="G1209" i="18"/>
  <c r="H1209" i="18"/>
  <c r="I1209" i="18"/>
  <c r="J1209" i="18"/>
  <c r="K1209" i="18"/>
  <c r="L1209" i="18"/>
  <c r="M1209" i="18"/>
  <c r="N1209" i="18"/>
  <c r="A1210" i="18"/>
  <c r="B1210" i="18"/>
  <c r="C1210" i="18"/>
  <c r="D1210" i="18"/>
  <c r="E1210" i="18"/>
  <c r="F1210" i="18"/>
  <c r="G1210" i="18"/>
  <c r="H1210" i="18"/>
  <c r="I1210" i="18"/>
  <c r="J1210" i="18"/>
  <c r="K1210" i="18"/>
  <c r="L1210" i="18"/>
  <c r="M1210" i="18"/>
  <c r="N1210" i="18"/>
  <c r="A1211" i="18"/>
  <c r="B1211" i="18"/>
  <c r="C1211" i="18"/>
  <c r="D1211" i="18"/>
  <c r="E1211" i="18"/>
  <c r="F1211" i="18"/>
  <c r="G1211" i="18"/>
  <c r="H1211" i="18"/>
  <c r="I1211" i="18"/>
  <c r="J1211" i="18"/>
  <c r="K1211" i="18"/>
  <c r="L1211" i="18"/>
  <c r="M1211" i="18"/>
  <c r="N1211" i="18"/>
  <c r="A1212" i="18"/>
  <c r="B1212" i="18"/>
  <c r="C1212" i="18"/>
  <c r="D1212" i="18"/>
  <c r="E1212" i="18"/>
  <c r="F1212" i="18"/>
  <c r="G1212" i="18"/>
  <c r="H1212" i="18"/>
  <c r="I1212" i="18"/>
  <c r="J1212" i="18"/>
  <c r="K1212" i="18"/>
  <c r="L1212" i="18"/>
  <c r="M1212" i="18"/>
  <c r="N1212" i="18"/>
  <c r="A1213" i="18"/>
  <c r="B1213" i="18"/>
  <c r="C1213" i="18"/>
  <c r="D1213" i="18"/>
  <c r="E1213" i="18"/>
  <c r="F1213" i="18"/>
  <c r="G1213" i="18"/>
  <c r="H1213" i="18"/>
  <c r="I1213" i="18"/>
  <c r="J1213" i="18"/>
  <c r="K1213" i="18"/>
  <c r="L1213" i="18"/>
  <c r="M1213" i="18"/>
  <c r="N1213" i="18"/>
  <c r="A1214" i="18"/>
  <c r="B1214" i="18"/>
  <c r="C1214" i="18"/>
  <c r="D1214" i="18"/>
  <c r="E1214" i="18"/>
  <c r="F1214" i="18"/>
  <c r="G1214" i="18"/>
  <c r="H1214" i="18"/>
  <c r="I1214" i="18"/>
  <c r="J1214" i="18"/>
  <c r="K1214" i="18"/>
  <c r="L1214" i="18"/>
  <c r="M1214" i="18"/>
  <c r="N1214" i="18"/>
  <c r="A1215" i="18"/>
  <c r="B1215" i="18"/>
  <c r="C1215" i="18"/>
  <c r="D1215" i="18"/>
  <c r="E1215" i="18"/>
  <c r="F1215" i="18"/>
  <c r="G1215" i="18"/>
  <c r="H1215" i="18"/>
  <c r="I1215" i="18"/>
  <c r="J1215" i="18"/>
  <c r="K1215" i="18"/>
  <c r="L1215" i="18"/>
  <c r="M1215" i="18"/>
  <c r="N1215" i="18"/>
  <c r="A1216" i="18"/>
  <c r="B1216" i="18"/>
  <c r="C1216" i="18"/>
  <c r="D1216" i="18"/>
  <c r="E1216" i="18"/>
  <c r="F1216" i="18"/>
  <c r="G1216" i="18"/>
  <c r="H1216" i="18"/>
  <c r="I1216" i="18"/>
  <c r="J1216" i="18"/>
  <c r="K1216" i="18"/>
  <c r="L1216" i="18"/>
  <c r="M1216" i="18"/>
  <c r="N1216" i="18"/>
  <c r="A1217" i="18"/>
  <c r="B1217" i="18"/>
  <c r="C1217" i="18"/>
  <c r="D1217" i="18"/>
  <c r="E1217" i="18"/>
  <c r="F1217" i="18"/>
  <c r="G1217" i="18"/>
  <c r="H1217" i="18"/>
  <c r="I1217" i="18"/>
  <c r="J1217" i="18"/>
  <c r="K1217" i="18"/>
  <c r="L1217" i="18"/>
  <c r="M1217" i="18"/>
  <c r="N1217" i="18"/>
  <c r="A1218" i="18"/>
  <c r="B1218" i="18"/>
  <c r="C1218" i="18"/>
  <c r="D1218" i="18"/>
  <c r="E1218" i="18"/>
  <c r="F1218" i="18"/>
  <c r="G1218" i="18"/>
  <c r="H1218" i="18"/>
  <c r="I1218" i="18"/>
  <c r="J1218" i="18"/>
  <c r="K1218" i="18"/>
  <c r="L1218" i="18"/>
  <c r="M1218" i="18"/>
  <c r="N1218" i="18"/>
  <c r="A1219" i="18"/>
  <c r="B1219" i="18"/>
  <c r="C1219" i="18"/>
  <c r="D1219" i="18"/>
  <c r="E1219" i="18"/>
  <c r="F1219" i="18"/>
  <c r="G1219" i="18"/>
  <c r="H1219" i="18"/>
  <c r="I1219" i="18"/>
  <c r="J1219" i="18"/>
  <c r="K1219" i="18"/>
  <c r="L1219" i="18"/>
  <c r="M1219" i="18"/>
  <c r="N1219" i="18"/>
  <c r="A1220" i="18"/>
  <c r="B1220" i="18"/>
  <c r="C1220" i="18"/>
  <c r="D1220" i="18"/>
  <c r="E1220" i="18"/>
  <c r="F1220" i="18"/>
  <c r="G1220" i="18"/>
  <c r="H1220" i="18"/>
  <c r="I1220" i="18"/>
  <c r="J1220" i="18"/>
  <c r="K1220" i="18"/>
  <c r="L1220" i="18"/>
  <c r="M1220" i="18"/>
  <c r="N1220" i="18"/>
  <c r="A1221" i="18"/>
  <c r="B1221" i="18"/>
  <c r="C1221" i="18"/>
  <c r="D1221" i="18"/>
  <c r="E1221" i="18"/>
  <c r="F1221" i="18"/>
  <c r="G1221" i="18"/>
  <c r="H1221" i="18"/>
  <c r="I1221" i="18"/>
  <c r="J1221" i="18"/>
  <c r="K1221" i="18"/>
  <c r="L1221" i="18"/>
  <c r="M1221" i="18"/>
  <c r="N1221" i="18"/>
  <c r="A1222" i="18"/>
  <c r="B1222" i="18"/>
  <c r="C1222" i="18"/>
  <c r="D1222" i="18"/>
  <c r="E1222" i="18"/>
  <c r="F1222" i="18"/>
  <c r="G1222" i="18"/>
  <c r="H1222" i="18"/>
  <c r="I1222" i="18"/>
  <c r="J1222" i="18"/>
  <c r="K1222" i="18"/>
  <c r="L1222" i="18"/>
  <c r="M1222" i="18"/>
  <c r="N1222" i="18"/>
  <c r="A1223" i="18"/>
  <c r="B1223" i="18"/>
  <c r="C1223" i="18"/>
  <c r="D1223" i="18"/>
  <c r="E1223" i="18"/>
  <c r="F1223" i="18"/>
  <c r="G1223" i="18"/>
  <c r="H1223" i="18"/>
  <c r="I1223" i="18"/>
  <c r="J1223" i="18"/>
  <c r="K1223" i="18"/>
  <c r="L1223" i="18"/>
  <c r="M1223" i="18"/>
  <c r="N1223" i="18"/>
  <c r="A1224" i="18"/>
  <c r="B1224" i="18"/>
  <c r="C1224" i="18"/>
  <c r="D1224" i="18"/>
  <c r="E1224" i="18"/>
  <c r="F1224" i="18"/>
  <c r="G1224" i="18"/>
  <c r="H1224" i="18"/>
  <c r="I1224" i="18"/>
  <c r="J1224" i="18"/>
  <c r="K1224" i="18"/>
  <c r="L1224" i="18"/>
  <c r="M1224" i="18"/>
  <c r="N1224" i="18"/>
  <c r="A1225" i="18"/>
  <c r="B1225" i="18"/>
  <c r="C1225" i="18"/>
  <c r="D1225" i="18"/>
  <c r="E1225" i="18"/>
  <c r="F1225" i="18"/>
  <c r="G1225" i="18"/>
  <c r="H1225" i="18"/>
  <c r="I1225" i="18"/>
  <c r="J1225" i="18"/>
  <c r="K1225" i="18"/>
  <c r="L1225" i="18"/>
  <c r="M1225" i="18"/>
  <c r="N1225" i="18"/>
  <c r="A1226" i="18"/>
  <c r="B1226" i="18"/>
  <c r="C1226" i="18"/>
  <c r="D1226" i="18"/>
  <c r="E1226" i="18"/>
  <c r="F1226" i="18"/>
  <c r="G1226" i="18"/>
  <c r="H1226" i="18"/>
  <c r="I1226" i="18"/>
  <c r="J1226" i="18"/>
  <c r="K1226" i="18"/>
  <c r="L1226" i="18"/>
  <c r="M1226" i="18"/>
  <c r="N1226" i="18"/>
  <c r="A1227" i="18"/>
  <c r="B1227" i="18"/>
  <c r="C1227" i="18"/>
  <c r="D1227" i="18"/>
  <c r="E1227" i="18"/>
  <c r="F1227" i="18"/>
  <c r="G1227" i="18"/>
  <c r="H1227" i="18"/>
  <c r="I1227" i="18"/>
  <c r="J1227" i="18"/>
  <c r="K1227" i="18"/>
  <c r="L1227" i="18"/>
  <c r="M1227" i="18"/>
  <c r="N1227" i="18"/>
  <c r="A1228" i="18"/>
  <c r="B1228" i="18"/>
  <c r="C1228" i="18"/>
  <c r="D1228" i="18"/>
  <c r="E1228" i="18"/>
  <c r="F1228" i="18"/>
  <c r="G1228" i="18"/>
  <c r="H1228" i="18"/>
  <c r="I1228" i="18"/>
  <c r="J1228" i="18"/>
  <c r="K1228" i="18"/>
  <c r="L1228" i="18"/>
  <c r="M1228" i="18"/>
  <c r="N1228" i="18"/>
  <c r="A1229" i="18"/>
  <c r="B1229" i="18"/>
  <c r="C1229" i="18"/>
  <c r="D1229" i="18"/>
  <c r="E1229" i="18"/>
  <c r="F1229" i="18"/>
  <c r="G1229" i="18"/>
  <c r="H1229" i="18"/>
  <c r="I1229" i="18"/>
  <c r="J1229" i="18"/>
  <c r="K1229" i="18"/>
  <c r="L1229" i="18"/>
  <c r="M1229" i="18"/>
  <c r="N1229" i="18"/>
  <c r="A1230" i="18"/>
  <c r="B1230" i="18"/>
  <c r="C1230" i="18"/>
  <c r="D1230" i="18"/>
  <c r="E1230" i="18"/>
  <c r="F1230" i="18"/>
  <c r="G1230" i="18"/>
  <c r="H1230" i="18"/>
  <c r="I1230" i="18"/>
  <c r="J1230" i="18"/>
  <c r="K1230" i="18"/>
  <c r="L1230" i="18"/>
  <c r="M1230" i="18"/>
  <c r="N1230" i="18"/>
  <c r="A1231" i="18"/>
  <c r="B1231" i="18"/>
  <c r="C1231" i="18"/>
  <c r="D1231" i="18"/>
  <c r="E1231" i="18"/>
  <c r="F1231" i="18"/>
  <c r="G1231" i="18"/>
  <c r="H1231" i="18"/>
  <c r="I1231" i="18"/>
  <c r="J1231" i="18"/>
  <c r="K1231" i="18"/>
  <c r="L1231" i="18"/>
  <c r="M1231" i="18"/>
  <c r="N1231" i="18"/>
  <c r="A1232" i="18"/>
  <c r="B1232" i="18"/>
  <c r="C1232" i="18"/>
  <c r="D1232" i="18"/>
  <c r="E1232" i="18"/>
  <c r="F1232" i="18"/>
  <c r="G1232" i="18"/>
  <c r="H1232" i="18"/>
  <c r="I1232" i="18"/>
  <c r="J1232" i="18"/>
  <c r="K1232" i="18"/>
  <c r="L1232" i="18"/>
  <c r="M1232" i="18"/>
  <c r="N1232" i="18"/>
  <c r="A1233" i="18"/>
  <c r="B1233" i="18"/>
  <c r="C1233" i="18"/>
  <c r="D1233" i="18"/>
  <c r="E1233" i="18"/>
  <c r="F1233" i="18"/>
  <c r="G1233" i="18"/>
  <c r="H1233" i="18"/>
  <c r="I1233" i="18"/>
  <c r="J1233" i="18"/>
  <c r="K1233" i="18"/>
  <c r="L1233" i="18"/>
  <c r="M1233" i="18"/>
  <c r="N1233" i="18"/>
  <c r="A1234" i="18"/>
  <c r="B1234" i="18"/>
  <c r="C1234" i="18"/>
  <c r="D1234" i="18"/>
  <c r="E1234" i="18"/>
  <c r="F1234" i="18"/>
  <c r="G1234" i="18"/>
  <c r="H1234" i="18"/>
  <c r="I1234" i="18"/>
  <c r="J1234" i="18"/>
  <c r="K1234" i="18"/>
  <c r="L1234" i="18"/>
  <c r="M1234" i="18"/>
  <c r="N1234" i="18"/>
  <c r="A1235" i="18"/>
  <c r="B1235" i="18"/>
  <c r="C1235" i="18"/>
  <c r="D1235" i="18"/>
  <c r="E1235" i="18"/>
  <c r="F1235" i="18"/>
  <c r="G1235" i="18"/>
  <c r="H1235" i="18"/>
  <c r="I1235" i="18"/>
  <c r="J1235" i="18"/>
  <c r="K1235" i="18"/>
  <c r="L1235" i="18"/>
  <c r="M1235" i="18"/>
  <c r="N1235" i="18"/>
  <c r="A1236" i="18"/>
  <c r="B1236" i="18"/>
  <c r="C1236" i="18"/>
  <c r="D1236" i="18"/>
  <c r="E1236" i="18"/>
  <c r="F1236" i="18"/>
  <c r="G1236" i="18"/>
  <c r="H1236" i="18"/>
  <c r="I1236" i="18"/>
  <c r="J1236" i="18"/>
  <c r="K1236" i="18"/>
  <c r="L1236" i="18"/>
  <c r="M1236" i="18"/>
  <c r="N1236" i="18"/>
  <c r="A1237" i="18"/>
  <c r="B1237" i="18"/>
  <c r="C1237" i="18"/>
  <c r="D1237" i="18"/>
  <c r="E1237" i="18"/>
  <c r="F1237" i="18"/>
  <c r="G1237" i="18"/>
  <c r="H1237" i="18"/>
  <c r="I1237" i="18"/>
  <c r="J1237" i="18"/>
  <c r="K1237" i="18"/>
  <c r="L1237" i="18"/>
  <c r="M1237" i="18"/>
  <c r="N1237" i="18"/>
  <c r="A1238" i="18"/>
  <c r="B1238" i="18"/>
  <c r="C1238" i="18"/>
  <c r="D1238" i="18"/>
  <c r="E1238" i="18"/>
  <c r="F1238" i="18"/>
  <c r="G1238" i="18"/>
  <c r="H1238" i="18"/>
  <c r="I1238" i="18"/>
  <c r="J1238" i="18"/>
  <c r="K1238" i="18"/>
  <c r="L1238" i="18"/>
  <c r="M1238" i="18"/>
  <c r="N1238" i="18"/>
  <c r="A1239" i="18"/>
  <c r="B1239" i="18"/>
  <c r="C1239" i="18"/>
  <c r="D1239" i="18"/>
  <c r="E1239" i="18"/>
  <c r="F1239" i="18"/>
  <c r="G1239" i="18"/>
  <c r="H1239" i="18"/>
  <c r="I1239" i="18"/>
  <c r="J1239" i="18"/>
  <c r="K1239" i="18"/>
  <c r="L1239" i="18"/>
  <c r="M1239" i="18"/>
  <c r="N1239" i="18"/>
  <c r="A1240" i="18"/>
  <c r="B1240" i="18"/>
  <c r="C1240" i="18"/>
  <c r="D1240" i="18"/>
  <c r="E1240" i="18"/>
  <c r="F1240" i="18"/>
  <c r="G1240" i="18"/>
  <c r="H1240" i="18"/>
  <c r="I1240" i="18"/>
  <c r="J1240" i="18"/>
  <c r="K1240" i="18"/>
  <c r="L1240" i="18"/>
  <c r="M1240" i="18"/>
  <c r="N1240" i="18"/>
  <c r="A1241" i="18"/>
  <c r="B1241" i="18"/>
  <c r="C1241" i="18"/>
  <c r="D1241" i="18"/>
  <c r="E1241" i="18"/>
  <c r="F1241" i="18"/>
  <c r="G1241" i="18"/>
  <c r="H1241" i="18"/>
  <c r="I1241" i="18"/>
  <c r="J1241" i="18"/>
  <c r="K1241" i="18"/>
  <c r="L1241" i="18"/>
  <c r="M1241" i="18"/>
  <c r="N1241" i="18"/>
  <c r="A1242" i="18"/>
  <c r="B1242" i="18"/>
  <c r="C1242" i="18"/>
  <c r="D1242" i="18"/>
  <c r="E1242" i="18"/>
  <c r="F1242" i="18"/>
  <c r="G1242" i="18"/>
  <c r="H1242" i="18"/>
  <c r="I1242" i="18"/>
  <c r="J1242" i="18"/>
  <c r="K1242" i="18"/>
  <c r="L1242" i="18"/>
  <c r="M1242" i="18"/>
  <c r="N1242" i="18"/>
  <c r="A1243" i="18"/>
  <c r="B1243" i="18"/>
  <c r="C1243" i="18"/>
  <c r="D1243" i="18"/>
  <c r="E1243" i="18"/>
  <c r="F1243" i="18"/>
  <c r="G1243" i="18"/>
  <c r="H1243" i="18"/>
  <c r="I1243" i="18"/>
  <c r="J1243" i="18"/>
  <c r="K1243" i="18"/>
  <c r="L1243" i="18"/>
  <c r="M1243" i="18"/>
  <c r="N1243" i="18"/>
  <c r="A1244" i="18"/>
  <c r="B1244" i="18"/>
  <c r="C1244" i="18"/>
  <c r="D1244" i="18"/>
  <c r="E1244" i="18"/>
  <c r="F1244" i="18"/>
  <c r="G1244" i="18"/>
  <c r="H1244" i="18"/>
  <c r="I1244" i="18"/>
  <c r="J1244" i="18"/>
  <c r="K1244" i="18"/>
  <c r="L1244" i="18"/>
  <c r="M1244" i="18"/>
  <c r="N1244" i="18"/>
  <c r="A1245" i="18"/>
  <c r="B1245" i="18"/>
  <c r="C1245" i="18"/>
  <c r="D1245" i="18"/>
  <c r="E1245" i="18"/>
  <c r="F1245" i="18"/>
  <c r="G1245" i="18"/>
  <c r="H1245" i="18"/>
  <c r="I1245" i="18"/>
  <c r="J1245" i="18"/>
  <c r="K1245" i="18"/>
  <c r="L1245" i="18"/>
  <c r="M1245" i="18"/>
  <c r="N1245" i="18"/>
  <c r="A1246" i="18"/>
  <c r="B1246" i="18"/>
  <c r="C1246" i="18"/>
  <c r="D1246" i="18"/>
  <c r="E1246" i="18"/>
  <c r="F1246" i="18"/>
  <c r="G1246" i="18"/>
  <c r="H1246" i="18"/>
  <c r="I1246" i="18"/>
  <c r="J1246" i="18"/>
  <c r="K1246" i="18"/>
  <c r="L1246" i="18"/>
  <c r="M1246" i="18"/>
  <c r="N1246" i="18"/>
  <c r="A1247" i="18"/>
  <c r="B1247" i="18"/>
  <c r="C1247" i="18"/>
  <c r="D1247" i="18"/>
  <c r="E1247" i="18"/>
  <c r="F1247" i="18"/>
  <c r="G1247" i="18"/>
  <c r="H1247" i="18"/>
  <c r="I1247" i="18"/>
  <c r="J1247" i="18"/>
  <c r="K1247" i="18"/>
  <c r="L1247" i="18"/>
  <c r="M1247" i="18"/>
  <c r="N1247" i="18"/>
  <c r="A1248" i="18"/>
  <c r="B1248" i="18"/>
  <c r="C1248" i="18"/>
  <c r="D1248" i="18"/>
  <c r="E1248" i="18"/>
  <c r="F1248" i="18"/>
  <c r="G1248" i="18"/>
  <c r="H1248" i="18"/>
  <c r="I1248" i="18"/>
  <c r="J1248" i="18"/>
  <c r="K1248" i="18"/>
  <c r="L1248" i="18"/>
  <c r="M1248" i="18"/>
  <c r="N1248" i="18"/>
  <c r="A1249" i="18"/>
  <c r="B1249" i="18"/>
  <c r="C1249" i="18"/>
  <c r="D1249" i="18"/>
  <c r="E1249" i="18"/>
  <c r="F1249" i="18"/>
  <c r="G1249" i="18"/>
  <c r="H1249" i="18"/>
  <c r="I1249" i="18"/>
  <c r="J1249" i="18"/>
  <c r="K1249" i="18"/>
  <c r="L1249" i="18"/>
  <c r="M1249" i="18"/>
  <c r="N1249" i="18"/>
  <c r="A1250" i="18"/>
  <c r="B1250" i="18"/>
  <c r="C1250" i="18"/>
  <c r="D1250" i="18"/>
  <c r="E1250" i="18"/>
  <c r="F1250" i="18"/>
  <c r="G1250" i="18"/>
  <c r="H1250" i="18"/>
  <c r="I1250" i="18"/>
  <c r="J1250" i="18"/>
  <c r="K1250" i="18"/>
  <c r="L1250" i="18"/>
  <c r="M1250" i="18"/>
  <c r="N1250" i="18"/>
  <c r="A1251" i="18"/>
  <c r="B1251" i="18"/>
  <c r="C1251" i="18"/>
  <c r="D1251" i="18"/>
  <c r="E1251" i="18"/>
  <c r="F1251" i="18"/>
  <c r="G1251" i="18"/>
  <c r="H1251" i="18"/>
  <c r="I1251" i="18"/>
  <c r="J1251" i="18"/>
  <c r="K1251" i="18"/>
  <c r="L1251" i="18"/>
  <c r="M1251" i="18"/>
  <c r="N1251" i="18"/>
  <c r="A1252" i="18"/>
  <c r="B1252" i="18"/>
  <c r="C1252" i="18"/>
  <c r="D1252" i="18"/>
  <c r="E1252" i="18"/>
  <c r="F1252" i="18"/>
  <c r="G1252" i="18"/>
  <c r="H1252" i="18"/>
  <c r="I1252" i="18"/>
  <c r="J1252" i="18"/>
  <c r="K1252" i="18"/>
  <c r="L1252" i="18"/>
  <c r="M1252" i="18"/>
  <c r="N1252" i="18"/>
  <c r="A1253" i="18"/>
  <c r="B1253" i="18"/>
  <c r="C1253" i="18"/>
  <c r="D1253" i="18"/>
  <c r="E1253" i="18"/>
  <c r="F1253" i="18"/>
  <c r="G1253" i="18"/>
  <c r="H1253" i="18"/>
  <c r="I1253" i="18"/>
  <c r="J1253" i="18"/>
  <c r="K1253" i="18"/>
  <c r="L1253" i="18"/>
  <c r="M1253" i="18"/>
  <c r="N1253" i="18"/>
  <c r="A1254" i="18"/>
  <c r="B1254" i="18"/>
  <c r="C1254" i="18"/>
  <c r="D1254" i="18"/>
  <c r="E1254" i="18"/>
  <c r="F1254" i="18"/>
  <c r="G1254" i="18"/>
  <c r="H1254" i="18"/>
  <c r="I1254" i="18"/>
  <c r="J1254" i="18"/>
  <c r="K1254" i="18"/>
  <c r="L1254" i="18"/>
  <c r="M1254" i="18"/>
  <c r="N1254" i="18"/>
  <c r="A1255" i="18"/>
  <c r="B1255" i="18"/>
  <c r="C1255" i="18"/>
  <c r="D1255" i="18"/>
  <c r="E1255" i="18"/>
  <c r="F1255" i="18"/>
  <c r="G1255" i="18"/>
  <c r="H1255" i="18"/>
  <c r="I1255" i="18"/>
  <c r="J1255" i="18"/>
  <c r="K1255" i="18"/>
  <c r="L1255" i="18"/>
  <c r="M1255" i="18"/>
  <c r="N1255" i="18"/>
  <c r="A1256" i="18"/>
  <c r="B1256" i="18"/>
  <c r="C1256" i="18"/>
  <c r="D1256" i="18"/>
  <c r="E1256" i="18"/>
  <c r="F1256" i="18"/>
  <c r="G1256" i="18"/>
  <c r="H1256" i="18"/>
  <c r="I1256" i="18"/>
  <c r="J1256" i="18"/>
  <c r="K1256" i="18"/>
  <c r="L1256" i="18"/>
  <c r="M1256" i="18"/>
  <c r="N1256" i="18"/>
  <c r="A1257" i="18"/>
  <c r="B1257" i="18"/>
  <c r="C1257" i="18"/>
  <c r="D1257" i="18"/>
  <c r="E1257" i="18"/>
  <c r="F1257" i="18"/>
  <c r="G1257" i="18"/>
  <c r="H1257" i="18"/>
  <c r="I1257" i="18"/>
  <c r="J1257" i="18"/>
  <c r="K1257" i="18"/>
  <c r="L1257" i="18"/>
  <c r="M1257" i="18"/>
  <c r="N1257" i="18"/>
  <c r="A1258" i="18"/>
  <c r="B1258" i="18"/>
  <c r="C1258" i="18"/>
  <c r="D1258" i="18"/>
  <c r="E1258" i="18"/>
  <c r="F1258" i="18"/>
  <c r="G1258" i="18"/>
  <c r="H1258" i="18"/>
  <c r="I1258" i="18"/>
  <c r="J1258" i="18"/>
  <c r="K1258" i="18"/>
  <c r="L1258" i="18"/>
  <c r="M1258" i="18"/>
  <c r="N1258" i="18"/>
  <c r="A1259" i="18"/>
  <c r="B1259" i="18"/>
  <c r="C1259" i="18"/>
  <c r="D1259" i="18"/>
  <c r="E1259" i="18"/>
  <c r="F1259" i="18"/>
  <c r="G1259" i="18"/>
  <c r="H1259" i="18"/>
  <c r="I1259" i="18"/>
  <c r="J1259" i="18"/>
  <c r="K1259" i="18"/>
  <c r="L1259" i="18"/>
  <c r="M1259" i="18"/>
  <c r="N1259" i="18"/>
  <c r="A1260" i="18"/>
  <c r="B1260" i="18"/>
  <c r="C1260" i="18"/>
  <c r="D1260" i="18"/>
  <c r="E1260" i="18"/>
  <c r="F1260" i="18"/>
  <c r="G1260" i="18"/>
  <c r="H1260" i="18"/>
  <c r="I1260" i="18"/>
  <c r="J1260" i="18"/>
  <c r="K1260" i="18"/>
  <c r="L1260" i="18"/>
  <c r="M1260" i="18"/>
  <c r="N1260" i="18"/>
  <c r="A1261" i="18"/>
  <c r="B1261" i="18"/>
  <c r="C1261" i="18"/>
  <c r="D1261" i="18"/>
  <c r="E1261" i="18"/>
  <c r="F1261" i="18"/>
  <c r="G1261" i="18"/>
  <c r="H1261" i="18"/>
  <c r="I1261" i="18"/>
  <c r="J1261" i="18"/>
  <c r="K1261" i="18"/>
  <c r="L1261" i="18"/>
  <c r="M1261" i="18"/>
  <c r="N1261" i="18"/>
  <c r="A1262" i="18"/>
  <c r="B1262" i="18"/>
  <c r="C1262" i="18"/>
  <c r="D1262" i="18"/>
  <c r="E1262" i="18"/>
  <c r="F1262" i="18"/>
  <c r="G1262" i="18"/>
  <c r="H1262" i="18"/>
  <c r="I1262" i="18"/>
  <c r="J1262" i="18"/>
  <c r="K1262" i="18"/>
  <c r="L1262" i="18"/>
  <c r="M1262" i="18"/>
  <c r="N1262" i="18"/>
  <c r="A1263" i="18"/>
  <c r="B1263" i="18"/>
  <c r="C1263" i="18"/>
  <c r="D1263" i="18"/>
  <c r="E1263" i="18"/>
  <c r="F1263" i="18"/>
  <c r="G1263" i="18"/>
  <c r="H1263" i="18"/>
  <c r="I1263" i="18"/>
  <c r="J1263" i="18"/>
  <c r="K1263" i="18"/>
  <c r="L1263" i="18"/>
  <c r="M1263" i="18"/>
  <c r="N1263" i="18"/>
  <c r="A1264" i="18"/>
  <c r="B1264" i="18"/>
  <c r="C1264" i="18"/>
  <c r="D1264" i="18"/>
  <c r="E1264" i="18"/>
  <c r="F1264" i="18"/>
  <c r="G1264" i="18"/>
  <c r="H1264" i="18"/>
  <c r="I1264" i="18"/>
  <c r="J1264" i="18"/>
  <c r="K1264" i="18"/>
  <c r="L1264" i="18"/>
  <c r="M1264" i="18"/>
  <c r="N1264" i="18"/>
  <c r="A1265" i="18"/>
  <c r="B1265" i="18"/>
  <c r="C1265" i="18"/>
  <c r="D1265" i="18"/>
  <c r="E1265" i="18"/>
  <c r="F1265" i="18"/>
  <c r="G1265" i="18"/>
  <c r="H1265" i="18"/>
  <c r="I1265" i="18"/>
  <c r="J1265" i="18"/>
  <c r="K1265" i="18"/>
  <c r="L1265" i="18"/>
  <c r="M1265" i="18"/>
  <c r="N1265" i="18"/>
  <c r="A1266" i="18"/>
  <c r="B1266" i="18"/>
  <c r="C1266" i="18"/>
  <c r="D1266" i="18"/>
  <c r="E1266" i="18"/>
  <c r="F1266" i="18"/>
  <c r="G1266" i="18"/>
  <c r="H1266" i="18"/>
  <c r="I1266" i="18"/>
  <c r="J1266" i="18"/>
  <c r="K1266" i="18"/>
  <c r="L1266" i="18"/>
  <c r="M1266" i="18"/>
  <c r="N1266" i="18"/>
  <c r="A1267" i="18"/>
  <c r="B1267" i="18"/>
  <c r="C1267" i="18"/>
  <c r="D1267" i="18"/>
  <c r="E1267" i="18"/>
  <c r="F1267" i="18"/>
  <c r="G1267" i="18"/>
  <c r="H1267" i="18"/>
  <c r="I1267" i="18"/>
  <c r="J1267" i="18"/>
  <c r="K1267" i="18"/>
  <c r="L1267" i="18"/>
  <c r="M1267" i="18"/>
  <c r="N1267" i="18"/>
  <c r="A1268" i="18"/>
  <c r="B1268" i="18"/>
  <c r="C1268" i="18"/>
  <c r="D1268" i="18"/>
  <c r="E1268" i="18"/>
  <c r="F1268" i="18"/>
  <c r="G1268" i="18"/>
  <c r="H1268" i="18"/>
  <c r="I1268" i="18"/>
  <c r="J1268" i="18"/>
  <c r="K1268" i="18"/>
  <c r="L1268" i="18"/>
  <c r="M1268" i="18"/>
  <c r="N1268" i="18"/>
  <c r="A1269" i="18"/>
  <c r="B1269" i="18"/>
  <c r="C1269" i="18"/>
  <c r="D1269" i="18"/>
  <c r="E1269" i="18"/>
  <c r="F1269" i="18"/>
  <c r="G1269" i="18"/>
  <c r="H1269" i="18"/>
  <c r="I1269" i="18"/>
  <c r="J1269" i="18"/>
  <c r="K1269" i="18"/>
  <c r="L1269" i="18"/>
  <c r="M1269" i="18"/>
  <c r="N1269" i="18"/>
  <c r="A1270" i="18"/>
  <c r="B1270" i="18"/>
  <c r="C1270" i="18"/>
  <c r="D1270" i="18"/>
  <c r="E1270" i="18"/>
  <c r="F1270" i="18"/>
  <c r="G1270" i="18"/>
  <c r="H1270" i="18"/>
  <c r="I1270" i="18"/>
  <c r="J1270" i="18"/>
  <c r="K1270" i="18"/>
  <c r="L1270" i="18"/>
  <c r="M1270" i="18"/>
  <c r="N1270" i="18"/>
  <c r="A1271" i="18"/>
  <c r="B1271" i="18"/>
  <c r="C1271" i="18"/>
  <c r="D1271" i="18"/>
  <c r="E1271" i="18"/>
  <c r="F1271" i="18"/>
  <c r="G1271" i="18"/>
  <c r="H1271" i="18"/>
  <c r="I1271" i="18"/>
  <c r="J1271" i="18"/>
  <c r="K1271" i="18"/>
  <c r="L1271" i="18"/>
  <c r="M1271" i="18"/>
  <c r="N1271" i="18"/>
  <c r="A1272" i="18"/>
  <c r="B1272" i="18"/>
  <c r="C1272" i="18"/>
  <c r="D1272" i="18"/>
  <c r="E1272" i="18"/>
  <c r="F1272" i="18"/>
  <c r="G1272" i="18"/>
  <c r="H1272" i="18"/>
  <c r="I1272" i="18"/>
  <c r="J1272" i="18"/>
  <c r="K1272" i="18"/>
  <c r="L1272" i="18"/>
  <c r="M1272" i="18"/>
  <c r="N1272" i="18"/>
  <c r="A1273" i="18"/>
  <c r="B1273" i="18"/>
  <c r="C1273" i="18"/>
  <c r="D1273" i="18"/>
  <c r="E1273" i="18"/>
  <c r="F1273" i="18"/>
  <c r="G1273" i="18"/>
  <c r="H1273" i="18"/>
  <c r="I1273" i="18"/>
  <c r="J1273" i="18"/>
  <c r="K1273" i="18"/>
  <c r="L1273" i="18"/>
  <c r="M1273" i="18"/>
  <c r="N1273" i="18"/>
  <c r="A1274" i="18"/>
  <c r="B1274" i="18"/>
  <c r="C1274" i="18"/>
  <c r="D1274" i="18"/>
  <c r="E1274" i="18"/>
  <c r="F1274" i="18"/>
  <c r="G1274" i="18"/>
  <c r="H1274" i="18"/>
  <c r="I1274" i="18"/>
  <c r="J1274" i="18"/>
  <c r="K1274" i="18"/>
  <c r="L1274" i="18"/>
  <c r="M1274" i="18"/>
  <c r="N1274" i="18"/>
  <c r="A1275" i="18"/>
  <c r="B1275" i="18"/>
  <c r="C1275" i="18"/>
  <c r="D1275" i="18"/>
  <c r="E1275" i="18"/>
  <c r="F1275" i="18"/>
  <c r="G1275" i="18"/>
  <c r="H1275" i="18"/>
  <c r="I1275" i="18"/>
  <c r="J1275" i="18"/>
  <c r="K1275" i="18"/>
  <c r="L1275" i="18"/>
  <c r="M1275" i="18"/>
  <c r="N1275" i="18"/>
  <c r="A1276" i="18"/>
  <c r="B1276" i="18"/>
  <c r="C1276" i="18"/>
  <c r="D1276" i="18"/>
  <c r="E1276" i="18"/>
  <c r="F1276" i="18"/>
  <c r="G1276" i="18"/>
  <c r="H1276" i="18"/>
  <c r="I1276" i="18"/>
  <c r="J1276" i="18"/>
  <c r="K1276" i="18"/>
  <c r="L1276" i="18"/>
  <c r="M1276" i="18"/>
  <c r="N1276" i="18"/>
  <c r="A1277" i="18"/>
  <c r="B1277" i="18"/>
  <c r="C1277" i="18"/>
  <c r="D1277" i="18"/>
  <c r="E1277" i="18"/>
  <c r="F1277" i="18"/>
  <c r="G1277" i="18"/>
  <c r="H1277" i="18"/>
  <c r="I1277" i="18"/>
  <c r="J1277" i="18"/>
  <c r="K1277" i="18"/>
  <c r="L1277" i="18"/>
  <c r="M1277" i="18"/>
  <c r="N1277" i="18"/>
  <c r="A1278" i="18"/>
  <c r="B1278" i="18"/>
  <c r="C1278" i="18"/>
  <c r="D1278" i="18"/>
  <c r="E1278" i="18"/>
  <c r="F1278" i="18"/>
  <c r="G1278" i="18"/>
  <c r="H1278" i="18"/>
  <c r="I1278" i="18"/>
  <c r="J1278" i="18"/>
  <c r="K1278" i="18"/>
  <c r="L1278" i="18"/>
  <c r="M1278" i="18"/>
  <c r="N1278" i="18"/>
  <c r="A1279" i="18"/>
  <c r="B1279" i="18"/>
  <c r="C1279" i="18"/>
  <c r="D1279" i="18"/>
  <c r="E1279" i="18"/>
  <c r="F1279" i="18"/>
  <c r="G1279" i="18"/>
  <c r="H1279" i="18"/>
  <c r="I1279" i="18"/>
  <c r="J1279" i="18"/>
  <c r="K1279" i="18"/>
  <c r="L1279" i="18"/>
  <c r="M1279" i="18"/>
  <c r="N1279" i="18"/>
  <c r="A1280" i="18"/>
  <c r="B1280" i="18"/>
  <c r="C1280" i="18"/>
  <c r="D1280" i="18"/>
  <c r="E1280" i="18"/>
  <c r="F1280" i="18"/>
  <c r="G1280" i="18"/>
  <c r="H1280" i="18"/>
  <c r="I1280" i="18"/>
  <c r="J1280" i="18"/>
  <c r="K1280" i="18"/>
  <c r="L1280" i="18"/>
  <c r="M1280" i="18"/>
  <c r="N1280" i="18"/>
  <c r="A1281" i="18"/>
  <c r="B1281" i="18"/>
  <c r="C1281" i="18"/>
  <c r="D1281" i="18"/>
  <c r="E1281" i="18"/>
  <c r="F1281" i="18"/>
  <c r="G1281" i="18"/>
  <c r="H1281" i="18"/>
  <c r="I1281" i="18"/>
  <c r="J1281" i="18"/>
  <c r="K1281" i="18"/>
  <c r="L1281" i="18"/>
  <c r="M1281" i="18"/>
  <c r="N1281" i="18"/>
  <c r="A1282" i="18"/>
  <c r="B1282" i="18"/>
  <c r="C1282" i="18"/>
  <c r="D1282" i="18"/>
  <c r="E1282" i="18"/>
  <c r="F1282" i="18"/>
  <c r="G1282" i="18"/>
  <c r="H1282" i="18"/>
  <c r="I1282" i="18"/>
  <c r="J1282" i="18"/>
  <c r="K1282" i="18"/>
  <c r="L1282" i="18"/>
  <c r="M1282" i="18"/>
  <c r="N1282" i="18"/>
  <c r="A1283" i="18"/>
  <c r="B1283" i="18"/>
  <c r="C1283" i="18"/>
  <c r="D1283" i="18"/>
  <c r="E1283" i="18"/>
  <c r="F1283" i="18"/>
  <c r="G1283" i="18"/>
  <c r="H1283" i="18"/>
  <c r="I1283" i="18"/>
  <c r="J1283" i="18"/>
  <c r="K1283" i="18"/>
  <c r="L1283" i="18"/>
  <c r="M1283" i="18"/>
  <c r="N1283" i="18"/>
  <c r="A1284" i="18"/>
  <c r="B1284" i="18"/>
  <c r="C1284" i="18"/>
  <c r="D1284" i="18"/>
  <c r="E1284" i="18"/>
  <c r="F1284" i="18"/>
  <c r="G1284" i="18"/>
  <c r="H1284" i="18"/>
  <c r="I1284" i="18"/>
  <c r="J1284" i="18"/>
  <c r="K1284" i="18"/>
  <c r="L1284" i="18"/>
  <c r="M1284" i="18"/>
  <c r="N1284" i="18"/>
  <c r="A1285" i="18"/>
  <c r="B1285" i="18"/>
  <c r="C1285" i="18"/>
  <c r="D1285" i="18"/>
  <c r="E1285" i="18"/>
  <c r="F1285" i="18"/>
  <c r="G1285" i="18"/>
  <c r="H1285" i="18"/>
  <c r="I1285" i="18"/>
  <c r="J1285" i="18"/>
  <c r="K1285" i="18"/>
  <c r="L1285" i="18"/>
  <c r="M1285" i="18"/>
  <c r="N1285" i="18"/>
  <c r="A1286" i="18"/>
  <c r="B1286" i="18"/>
  <c r="C1286" i="18"/>
  <c r="D1286" i="18"/>
  <c r="E1286" i="18"/>
  <c r="F1286" i="18"/>
  <c r="G1286" i="18"/>
  <c r="H1286" i="18"/>
  <c r="I1286" i="18"/>
  <c r="J1286" i="18"/>
  <c r="K1286" i="18"/>
  <c r="L1286" i="18"/>
  <c r="M1286" i="18"/>
  <c r="N1286" i="18"/>
  <c r="A1287" i="18"/>
  <c r="B1287" i="18"/>
  <c r="C1287" i="18"/>
  <c r="D1287" i="18"/>
  <c r="E1287" i="18"/>
  <c r="F1287" i="18"/>
  <c r="G1287" i="18"/>
  <c r="H1287" i="18"/>
  <c r="I1287" i="18"/>
  <c r="J1287" i="18"/>
  <c r="K1287" i="18"/>
  <c r="L1287" i="18"/>
  <c r="M1287" i="18"/>
  <c r="N1287" i="18"/>
  <c r="A1288" i="18"/>
  <c r="B1288" i="18"/>
  <c r="C1288" i="18"/>
  <c r="D1288" i="18"/>
  <c r="E1288" i="18"/>
  <c r="F1288" i="18"/>
  <c r="G1288" i="18"/>
  <c r="H1288" i="18"/>
  <c r="I1288" i="18"/>
  <c r="J1288" i="18"/>
  <c r="K1288" i="18"/>
  <c r="L1288" i="18"/>
  <c r="M1288" i="18"/>
  <c r="N1288" i="18"/>
  <c r="A1289" i="18"/>
  <c r="B1289" i="18"/>
  <c r="C1289" i="18"/>
  <c r="D1289" i="18"/>
  <c r="E1289" i="18"/>
  <c r="F1289" i="18"/>
  <c r="G1289" i="18"/>
  <c r="H1289" i="18"/>
  <c r="I1289" i="18"/>
  <c r="J1289" i="18"/>
  <c r="K1289" i="18"/>
  <c r="L1289" i="18"/>
  <c r="M1289" i="18"/>
  <c r="N1289" i="18"/>
  <c r="A1290" i="18"/>
  <c r="B1290" i="18"/>
  <c r="C1290" i="18"/>
  <c r="D1290" i="18"/>
  <c r="E1290" i="18"/>
  <c r="F1290" i="18"/>
  <c r="G1290" i="18"/>
  <c r="H1290" i="18"/>
  <c r="I1290" i="18"/>
  <c r="J1290" i="18"/>
  <c r="K1290" i="18"/>
  <c r="L1290" i="18"/>
  <c r="M1290" i="18"/>
  <c r="N1290" i="18"/>
  <c r="A1291" i="18"/>
  <c r="B1291" i="18"/>
  <c r="C1291" i="18"/>
  <c r="D1291" i="18"/>
  <c r="E1291" i="18"/>
  <c r="F1291" i="18"/>
  <c r="G1291" i="18"/>
  <c r="H1291" i="18"/>
  <c r="I1291" i="18"/>
  <c r="J1291" i="18"/>
  <c r="K1291" i="18"/>
  <c r="L1291" i="18"/>
  <c r="M1291" i="18"/>
  <c r="N1291" i="18"/>
  <c r="A1292" i="18"/>
  <c r="B1292" i="18"/>
  <c r="C1292" i="18"/>
  <c r="D1292" i="18"/>
  <c r="E1292" i="18"/>
  <c r="F1292" i="18"/>
  <c r="G1292" i="18"/>
  <c r="H1292" i="18"/>
  <c r="I1292" i="18"/>
  <c r="J1292" i="18"/>
  <c r="K1292" i="18"/>
  <c r="L1292" i="18"/>
  <c r="M1292" i="18"/>
  <c r="N1292" i="18"/>
  <c r="A1293" i="18"/>
  <c r="B1293" i="18"/>
  <c r="C1293" i="18"/>
  <c r="D1293" i="18"/>
  <c r="E1293" i="18"/>
  <c r="F1293" i="18"/>
  <c r="G1293" i="18"/>
  <c r="H1293" i="18"/>
  <c r="I1293" i="18"/>
  <c r="J1293" i="18"/>
  <c r="K1293" i="18"/>
  <c r="L1293" i="18"/>
  <c r="M1293" i="18"/>
  <c r="N1293" i="18"/>
  <c r="A1294" i="18"/>
  <c r="B1294" i="18"/>
  <c r="C1294" i="18"/>
  <c r="D1294" i="18"/>
  <c r="E1294" i="18"/>
  <c r="F1294" i="18"/>
  <c r="G1294" i="18"/>
  <c r="H1294" i="18"/>
  <c r="I1294" i="18"/>
  <c r="J1294" i="18"/>
  <c r="K1294" i="18"/>
  <c r="L1294" i="18"/>
  <c r="M1294" i="18"/>
  <c r="N1294" i="18"/>
  <c r="A1295" i="18"/>
  <c r="B1295" i="18"/>
  <c r="C1295" i="18"/>
  <c r="D1295" i="18"/>
  <c r="E1295" i="18"/>
  <c r="F1295" i="18"/>
  <c r="G1295" i="18"/>
  <c r="H1295" i="18"/>
  <c r="I1295" i="18"/>
  <c r="J1295" i="18"/>
  <c r="K1295" i="18"/>
  <c r="L1295" i="18"/>
  <c r="M1295" i="18"/>
  <c r="N1295" i="18"/>
  <c r="A1296" i="18"/>
  <c r="B1296" i="18"/>
  <c r="C1296" i="18"/>
  <c r="D1296" i="18"/>
  <c r="E1296" i="18"/>
  <c r="F1296" i="18"/>
  <c r="G1296" i="18"/>
  <c r="H1296" i="18"/>
  <c r="I1296" i="18"/>
  <c r="J1296" i="18"/>
  <c r="K1296" i="18"/>
  <c r="L1296" i="18"/>
  <c r="M1296" i="18"/>
  <c r="N1296" i="18"/>
  <c r="A1297" i="18"/>
  <c r="B1297" i="18"/>
  <c r="C1297" i="18"/>
  <c r="D1297" i="18"/>
  <c r="E1297" i="18"/>
  <c r="F1297" i="18"/>
  <c r="G1297" i="18"/>
  <c r="H1297" i="18"/>
  <c r="I1297" i="18"/>
  <c r="J1297" i="18"/>
  <c r="K1297" i="18"/>
  <c r="L1297" i="18"/>
  <c r="M1297" i="18"/>
  <c r="N1297" i="18"/>
  <c r="A1298" i="18"/>
  <c r="B1298" i="18"/>
  <c r="C1298" i="18"/>
  <c r="D1298" i="18"/>
  <c r="E1298" i="18"/>
  <c r="F1298" i="18"/>
  <c r="G1298" i="18"/>
  <c r="H1298" i="18"/>
  <c r="I1298" i="18"/>
  <c r="J1298" i="18"/>
  <c r="K1298" i="18"/>
  <c r="L1298" i="18"/>
  <c r="M1298" i="18"/>
  <c r="N1298" i="18"/>
  <c r="A1299" i="18"/>
  <c r="B1299" i="18"/>
  <c r="C1299" i="18"/>
  <c r="D1299" i="18"/>
  <c r="E1299" i="18"/>
  <c r="F1299" i="18"/>
  <c r="G1299" i="18"/>
  <c r="H1299" i="18"/>
  <c r="I1299" i="18"/>
  <c r="J1299" i="18"/>
  <c r="K1299" i="18"/>
  <c r="L1299" i="18"/>
  <c r="M1299" i="18"/>
  <c r="N1299" i="18"/>
  <c r="A1300" i="18"/>
  <c r="B1300" i="18"/>
  <c r="C1300" i="18"/>
  <c r="D1300" i="18"/>
  <c r="E1300" i="18"/>
  <c r="F1300" i="18"/>
  <c r="G1300" i="18"/>
  <c r="H1300" i="18"/>
  <c r="I1300" i="18"/>
  <c r="J1300" i="18"/>
  <c r="K1300" i="18"/>
  <c r="L1300" i="18"/>
  <c r="M1300" i="18"/>
  <c r="N1300" i="18"/>
  <c r="A1301" i="18"/>
  <c r="B1301" i="18"/>
  <c r="C1301" i="18"/>
  <c r="D1301" i="18"/>
  <c r="E1301" i="18"/>
  <c r="F1301" i="18"/>
  <c r="G1301" i="18"/>
  <c r="H1301" i="18"/>
  <c r="I1301" i="18"/>
  <c r="J1301" i="18"/>
  <c r="K1301" i="18"/>
  <c r="L1301" i="18"/>
  <c r="M1301" i="18"/>
  <c r="N1301" i="18"/>
  <c r="A1302" i="18"/>
  <c r="B1302" i="18"/>
  <c r="C1302" i="18"/>
  <c r="D1302" i="18"/>
  <c r="E1302" i="18"/>
  <c r="F1302" i="18"/>
  <c r="G1302" i="18"/>
  <c r="H1302" i="18"/>
  <c r="I1302" i="18"/>
  <c r="J1302" i="18"/>
  <c r="K1302" i="18"/>
  <c r="L1302" i="18"/>
  <c r="M1302" i="18"/>
  <c r="N1302" i="18"/>
  <c r="A1303" i="18"/>
  <c r="B1303" i="18"/>
  <c r="C1303" i="18"/>
  <c r="D1303" i="18"/>
  <c r="E1303" i="18"/>
  <c r="F1303" i="18"/>
  <c r="G1303" i="18"/>
  <c r="H1303" i="18"/>
  <c r="I1303" i="18"/>
  <c r="J1303" i="18"/>
  <c r="K1303" i="18"/>
  <c r="L1303" i="18"/>
  <c r="M1303" i="18"/>
  <c r="N1303" i="18"/>
  <c r="A1304" i="18"/>
  <c r="B1304" i="18"/>
  <c r="C1304" i="18"/>
  <c r="D1304" i="18"/>
  <c r="E1304" i="18"/>
  <c r="F1304" i="18"/>
  <c r="G1304" i="18"/>
  <c r="H1304" i="18"/>
  <c r="I1304" i="18"/>
  <c r="J1304" i="18"/>
  <c r="K1304" i="18"/>
  <c r="L1304" i="18"/>
  <c r="M1304" i="18"/>
  <c r="N1304" i="18"/>
  <c r="A1305" i="18"/>
  <c r="B1305" i="18"/>
  <c r="C1305" i="18"/>
  <c r="D1305" i="18"/>
  <c r="E1305" i="18"/>
  <c r="F1305" i="18"/>
  <c r="G1305" i="18"/>
  <c r="H1305" i="18"/>
  <c r="I1305" i="18"/>
  <c r="J1305" i="18"/>
  <c r="K1305" i="18"/>
  <c r="L1305" i="18"/>
  <c r="M1305" i="18"/>
  <c r="N1305" i="18"/>
  <c r="A1306" i="18"/>
  <c r="B1306" i="18"/>
  <c r="C1306" i="18"/>
  <c r="D1306" i="18"/>
  <c r="E1306" i="18"/>
  <c r="F1306" i="18"/>
  <c r="G1306" i="18"/>
  <c r="H1306" i="18"/>
  <c r="I1306" i="18"/>
  <c r="J1306" i="18"/>
  <c r="K1306" i="18"/>
  <c r="L1306" i="18"/>
  <c r="M1306" i="18"/>
  <c r="N1306" i="18"/>
  <c r="A1307" i="18"/>
  <c r="B1307" i="18"/>
  <c r="C1307" i="18"/>
  <c r="D1307" i="18"/>
  <c r="E1307" i="18"/>
  <c r="F1307" i="18"/>
  <c r="G1307" i="18"/>
  <c r="H1307" i="18"/>
  <c r="I1307" i="18"/>
  <c r="J1307" i="18"/>
  <c r="K1307" i="18"/>
  <c r="L1307" i="18"/>
  <c r="M1307" i="18"/>
  <c r="N1307" i="18"/>
  <c r="A1308" i="18"/>
  <c r="B1308" i="18"/>
  <c r="C1308" i="18"/>
  <c r="D1308" i="18"/>
  <c r="E1308" i="18"/>
  <c r="F1308" i="18"/>
  <c r="G1308" i="18"/>
  <c r="H1308" i="18"/>
  <c r="I1308" i="18"/>
  <c r="J1308" i="18"/>
  <c r="K1308" i="18"/>
  <c r="L1308" i="18"/>
  <c r="M1308" i="18"/>
  <c r="N1308" i="18"/>
  <c r="A1309" i="18"/>
  <c r="B1309" i="18"/>
  <c r="C1309" i="18"/>
  <c r="D1309" i="18"/>
  <c r="E1309" i="18"/>
  <c r="F1309" i="18"/>
  <c r="G1309" i="18"/>
  <c r="H1309" i="18"/>
  <c r="I1309" i="18"/>
  <c r="J1309" i="18"/>
  <c r="K1309" i="18"/>
  <c r="L1309" i="18"/>
  <c r="M1309" i="18"/>
  <c r="N1309" i="18"/>
  <c r="A1310" i="18"/>
  <c r="B1310" i="18"/>
  <c r="C1310" i="18"/>
  <c r="D1310" i="18"/>
  <c r="E1310" i="18"/>
  <c r="F1310" i="18"/>
  <c r="G1310" i="18"/>
  <c r="H1310" i="18"/>
  <c r="I1310" i="18"/>
  <c r="J1310" i="18"/>
  <c r="K1310" i="18"/>
  <c r="L1310" i="18"/>
  <c r="M1310" i="18"/>
  <c r="N1310" i="18"/>
  <c r="A1311" i="18"/>
  <c r="B1311" i="18"/>
  <c r="C1311" i="18"/>
  <c r="D1311" i="18"/>
  <c r="E1311" i="18"/>
  <c r="F1311" i="18"/>
  <c r="G1311" i="18"/>
  <c r="H1311" i="18"/>
  <c r="I1311" i="18"/>
  <c r="J1311" i="18"/>
  <c r="K1311" i="18"/>
  <c r="L1311" i="18"/>
  <c r="M1311" i="18"/>
  <c r="N1311" i="18"/>
  <c r="A1312" i="18"/>
  <c r="B1312" i="18"/>
  <c r="C1312" i="18"/>
  <c r="D1312" i="18"/>
  <c r="E1312" i="18"/>
  <c r="F1312" i="18"/>
  <c r="G1312" i="18"/>
  <c r="H1312" i="18"/>
  <c r="I1312" i="18"/>
  <c r="J1312" i="18"/>
  <c r="K1312" i="18"/>
  <c r="L1312" i="18"/>
  <c r="M1312" i="18"/>
  <c r="N1312" i="18"/>
  <c r="A1313" i="18"/>
  <c r="B1313" i="18"/>
  <c r="C1313" i="18"/>
  <c r="D1313" i="18"/>
  <c r="E1313" i="18"/>
  <c r="F1313" i="18"/>
  <c r="G1313" i="18"/>
  <c r="H1313" i="18"/>
  <c r="I1313" i="18"/>
  <c r="J1313" i="18"/>
  <c r="K1313" i="18"/>
  <c r="L1313" i="18"/>
  <c r="M1313" i="18"/>
  <c r="N1313" i="18"/>
  <c r="A1314" i="18"/>
  <c r="B1314" i="18"/>
  <c r="C1314" i="18"/>
  <c r="D1314" i="18"/>
  <c r="E1314" i="18"/>
  <c r="F1314" i="18"/>
  <c r="G1314" i="18"/>
  <c r="H1314" i="18"/>
  <c r="I1314" i="18"/>
  <c r="J1314" i="18"/>
  <c r="K1314" i="18"/>
  <c r="L1314" i="18"/>
  <c r="M1314" i="18"/>
  <c r="N1314" i="18"/>
  <c r="A1315" i="18"/>
  <c r="B1315" i="18"/>
  <c r="C1315" i="18"/>
  <c r="D1315" i="18"/>
  <c r="E1315" i="18"/>
  <c r="F1315" i="18"/>
  <c r="G1315" i="18"/>
  <c r="H1315" i="18"/>
  <c r="I1315" i="18"/>
  <c r="J1315" i="18"/>
  <c r="K1315" i="18"/>
  <c r="L1315" i="18"/>
  <c r="M1315" i="18"/>
  <c r="N1315" i="18"/>
  <c r="A1316" i="18"/>
  <c r="B1316" i="18"/>
  <c r="C1316" i="18"/>
  <c r="D1316" i="18"/>
  <c r="E1316" i="18"/>
  <c r="F1316" i="18"/>
  <c r="G1316" i="18"/>
  <c r="H1316" i="18"/>
  <c r="I1316" i="18"/>
  <c r="J1316" i="18"/>
  <c r="K1316" i="18"/>
  <c r="L1316" i="18"/>
  <c r="M1316" i="18"/>
  <c r="N1316" i="18"/>
  <c r="A1317" i="18"/>
  <c r="B1317" i="18"/>
  <c r="C1317" i="18"/>
  <c r="D1317" i="18"/>
  <c r="E1317" i="18"/>
  <c r="F1317" i="18"/>
  <c r="G1317" i="18"/>
  <c r="H1317" i="18"/>
  <c r="I1317" i="18"/>
  <c r="J1317" i="18"/>
  <c r="K1317" i="18"/>
  <c r="L1317" i="18"/>
  <c r="M1317" i="18"/>
  <c r="N1317" i="18"/>
  <c r="A1318" i="18"/>
  <c r="B1318" i="18"/>
  <c r="C1318" i="18"/>
  <c r="D1318" i="18"/>
  <c r="E1318" i="18"/>
  <c r="F1318" i="18"/>
  <c r="G1318" i="18"/>
  <c r="H1318" i="18"/>
  <c r="I1318" i="18"/>
  <c r="J1318" i="18"/>
  <c r="K1318" i="18"/>
  <c r="L1318" i="18"/>
  <c r="M1318" i="18"/>
  <c r="N1318" i="18"/>
  <c r="A1319" i="18"/>
  <c r="B1319" i="18"/>
  <c r="C1319" i="18"/>
  <c r="D1319" i="18"/>
  <c r="E1319" i="18"/>
  <c r="F1319" i="18"/>
  <c r="G1319" i="18"/>
  <c r="H1319" i="18"/>
  <c r="I1319" i="18"/>
  <c r="J1319" i="18"/>
  <c r="K1319" i="18"/>
  <c r="L1319" i="18"/>
  <c r="M1319" i="18"/>
  <c r="N1319" i="18"/>
  <c r="A1320" i="18"/>
  <c r="B1320" i="18"/>
  <c r="C1320" i="18"/>
  <c r="D1320" i="18"/>
  <c r="E1320" i="18"/>
  <c r="F1320" i="18"/>
  <c r="G1320" i="18"/>
  <c r="H1320" i="18"/>
  <c r="I1320" i="18"/>
  <c r="J1320" i="18"/>
  <c r="K1320" i="18"/>
  <c r="L1320" i="18"/>
  <c r="M1320" i="18"/>
  <c r="N1320" i="18"/>
  <c r="A1321" i="18"/>
  <c r="B1321" i="18"/>
  <c r="C1321" i="18"/>
  <c r="D1321" i="18"/>
  <c r="E1321" i="18"/>
  <c r="F1321" i="18"/>
  <c r="G1321" i="18"/>
  <c r="H1321" i="18"/>
  <c r="I1321" i="18"/>
  <c r="J1321" i="18"/>
  <c r="K1321" i="18"/>
  <c r="L1321" i="18"/>
  <c r="M1321" i="18"/>
  <c r="N1321" i="18"/>
  <c r="A1322" i="18"/>
  <c r="B1322" i="18"/>
  <c r="C1322" i="18"/>
  <c r="D1322" i="18"/>
  <c r="E1322" i="18"/>
  <c r="F1322" i="18"/>
  <c r="G1322" i="18"/>
  <c r="H1322" i="18"/>
  <c r="I1322" i="18"/>
  <c r="J1322" i="18"/>
  <c r="K1322" i="18"/>
  <c r="L1322" i="18"/>
  <c r="M1322" i="18"/>
  <c r="N1322" i="18"/>
  <c r="A1323" i="18"/>
  <c r="B1323" i="18"/>
  <c r="C1323" i="18"/>
  <c r="D1323" i="18"/>
  <c r="E1323" i="18"/>
  <c r="F1323" i="18"/>
  <c r="G1323" i="18"/>
  <c r="H1323" i="18"/>
  <c r="I1323" i="18"/>
  <c r="J1323" i="18"/>
  <c r="K1323" i="18"/>
  <c r="L1323" i="18"/>
  <c r="M1323" i="18"/>
  <c r="N1323" i="18"/>
  <c r="A1324" i="18"/>
  <c r="B1324" i="18"/>
  <c r="C1324" i="18"/>
  <c r="D1324" i="18"/>
  <c r="E1324" i="18"/>
  <c r="F1324" i="18"/>
  <c r="G1324" i="18"/>
  <c r="H1324" i="18"/>
  <c r="I1324" i="18"/>
  <c r="J1324" i="18"/>
  <c r="K1324" i="18"/>
  <c r="L1324" i="18"/>
  <c r="M1324" i="18"/>
  <c r="N1324" i="18"/>
  <c r="A1325" i="18"/>
  <c r="B1325" i="18"/>
  <c r="C1325" i="18"/>
  <c r="D1325" i="18"/>
  <c r="E1325" i="18"/>
  <c r="F1325" i="18"/>
  <c r="G1325" i="18"/>
  <c r="H1325" i="18"/>
  <c r="I1325" i="18"/>
  <c r="J1325" i="18"/>
  <c r="K1325" i="18"/>
  <c r="L1325" i="18"/>
  <c r="M1325" i="18"/>
  <c r="N1325" i="18"/>
  <c r="A1326" i="18"/>
  <c r="B1326" i="18"/>
  <c r="C1326" i="18"/>
  <c r="D1326" i="18"/>
  <c r="E1326" i="18"/>
  <c r="F1326" i="18"/>
  <c r="G1326" i="18"/>
  <c r="H1326" i="18"/>
  <c r="I1326" i="18"/>
  <c r="J1326" i="18"/>
  <c r="K1326" i="18"/>
  <c r="L1326" i="18"/>
  <c r="M1326" i="18"/>
  <c r="N1326" i="18"/>
  <c r="A1327" i="18"/>
  <c r="B1327" i="18"/>
  <c r="C1327" i="18"/>
  <c r="D1327" i="18"/>
  <c r="E1327" i="18"/>
  <c r="F1327" i="18"/>
  <c r="G1327" i="18"/>
  <c r="H1327" i="18"/>
  <c r="I1327" i="18"/>
  <c r="J1327" i="18"/>
  <c r="K1327" i="18"/>
  <c r="L1327" i="18"/>
  <c r="M1327" i="18"/>
  <c r="N1327" i="18"/>
  <c r="A1328" i="18"/>
  <c r="B1328" i="18"/>
  <c r="C1328" i="18"/>
  <c r="D1328" i="18"/>
  <c r="E1328" i="18"/>
  <c r="F1328" i="18"/>
  <c r="G1328" i="18"/>
  <c r="H1328" i="18"/>
  <c r="I1328" i="18"/>
  <c r="J1328" i="18"/>
  <c r="K1328" i="18"/>
  <c r="L1328" i="18"/>
  <c r="M1328" i="18"/>
  <c r="N1328" i="18"/>
  <c r="A1329" i="18"/>
  <c r="B1329" i="18"/>
  <c r="C1329" i="18"/>
  <c r="D1329" i="18"/>
  <c r="E1329" i="18"/>
  <c r="F1329" i="18"/>
  <c r="G1329" i="18"/>
  <c r="H1329" i="18"/>
  <c r="I1329" i="18"/>
  <c r="J1329" i="18"/>
  <c r="K1329" i="18"/>
  <c r="L1329" i="18"/>
  <c r="M1329" i="18"/>
  <c r="N1329" i="18"/>
  <c r="A1330" i="18"/>
  <c r="B1330" i="18"/>
  <c r="C1330" i="18"/>
  <c r="D1330" i="18"/>
  <c r="E1330" i="18"/>
  <c r="F1330" i="18"/>
  <c r="G1330" i="18"/>
  <c r="H1330" i="18"/>
  <c r="I1330" i="18"/>
  <c r="J1330" i="18"/>
  <c r="K1330" i="18"/>
  <c r="L1330" i="18"/>
  <c r="M1330" i="18"/>
  <c r="N1330" i="18"/>
  <c r="A1331" i="18"/>
  <c r="B1331" i="18"/>
  <c r="C1331" i="18"/>
  <c r="D1331" i="18"/>
  <c r="E1331" i="18"/>
  <c r="F1331" i="18"/>
  <c r="G1331" i="18"/>
  <c r="H1331" i="18"/>
  <c r="I1331" i="18"/>
  <c r="J1331" i="18"/>
  <c r="K1331" i="18"/>
  <c r="L1331" i="18"/>
  <c r="M1331" i="18"/>
  <c r="N1331" i="18"/>
  <c r="A1332" i="18"/>
  <c r="B1332" i="18"/>
  <c r="C1332" i="18"/>
  <c r="D1332" i="18"/>
  <c r="E1332" i="18"/>
  <c r="F1332" i="18"/>
  <c r="G1332" i="18"/>
  <c r="H1332" i="18"/>
  <c r="I1332" i="18"/>
  <c r="J1332" i="18"/>
  <c r="K1332" i="18"/>
  <c r="L1332" i="18"/>
  <c r="M1332" i="18"/>
  <c r="N1332" i="18"/>
  <c r="A1333" i="18"/>
  <c r="B1333" i="18"/>
  <c r="C1333" i="18"/>
  <c r="D1333" i="18"/>
  <c r="E1333" i="18"/>
  <c r="F1333" i="18"/>
  <c r="G1333" i="18"/>
  <c r="H1333" i="18"/>
  <c r="I1333" i="18"/>
  <c r="J1333" i="18"/>
  <c r="K1333" i="18"/>
  <c r="L1333" i="18"/>
  <c r="M1333" i="18"/>
  <c r="N1333" i="18"/>
  <c r="A1334" i="18"/>
  <c r="B1334" i="18"/>
  <c r="C1334" i="18"/>
  <c r="D1334" i="18"/>
  <c r="E1334" i="18"/>
  <c r="F1334" i="18"/>
  <c r="G1334" i="18"/>
  <c r="H1334" i="18"/>
  <c r="I1334" i="18"/>
  <c r="J1334" i="18"/>
  <c r="K1334" i="18"/>
  <c r="L1334" i="18"/>
  <c r="M1334" i="18"/>
  <c r="N1334" i="18"/>
  <c r="A1335" i="18"/>
  <c r="B1335" i="18"/>
  <c r="C1335" i="18"/>
  <c r="D1335" i="18"/>
  <c r="E1335" i="18"/>
  <c r="F1335" i="18"/>
  <c r="G1335" i="18"/>
  <c r="H1335" i="18"/>
  <c r="I1335" i="18"/>
  <c r="J1335" i="18"/>
  <c r="K1335" i="18"/>
  <c r="L1335" i="18"/>
  <c r="M1335" i="18"/>
  <c r="N1335" i="18"/>
  <c r="A1336" i="18"/>
  <c r="B1336" i="18"/>
  <c r="C1336" i="18"/>
  <c r="D1336" i="18"/>
  <c r="E1336" i="18"/>
  <c r="F1336" i="18"/>
  <c r="G1336" i="18"/>
  <c r="H1336" i="18"/>
  <c r="I1336" i="18"/>
  <c r="J1336" i="18"/>
  <c r="K1336" i="18"/>
  <c r="L1336" i="18"/>
  <c r="M1336" i="18"/>
  <c r="N1336" i="18"/>
  <c r="A1337" i="18"/>
  <c r="B1337" i="18"/>
  <c r="C1337" i="18"/>
  <c r="D1337" i="18"/>
  <c r="E1337" i="18"/>
  <c r="F1337" i="18"/>
  <c r="G1337" i="18"/>
  <c r="H1337" i="18"/>
  <c r="I1337" i="18"/>
  <c r="J1337" i="18"/>
  <c r="K1337" i="18"/>
  <c r="L1337" i="18"/>
  <c r="M1337" i="18"/>
  <c r="N1337" i="18"/>
  <c r="A1338" i="18"/>
  <c r="B1338" i="18"/>
  <c r="C1338" i="18"/>
  <c r="D1338" i="18"/>
  <c r="E1338" i="18"/>
  <c r="F1338" i="18"/>
  <c r="G1338" i="18"/>
  <c r="H1338" i="18"/>
  <c r="I1338" i="18"/>
  <c r="J1338" i="18"/>
  <c r="K1338" i="18"/>
  <c r="L1338" i="18"/>
  <c r="M1338" i="18"/>
  <c r="N1338" i="18"/>
  <c r="A1339" i="18"/>
  <c r="B1339" i="18"/>
  <c r="C1339" i="18"/>
  <c r="D1339" i="18"/>
  <c r="E1339" i="18"/>
  <c r="F1339" i="18"/>
  <c r="G1339" i="18"/>
  <c r="H1339" i="18"/>
  <c r="I1339" i="18"/>
  <c r="J1339" i="18"/>
  <c r="K1339" i="18"/>
  <c r="L1339" i="18"/>
  <c r="M1339" i="18"/>
  <c r="N1339" i="18"/>
  <c r="A1340" i="18"/>
  <c r="B1340" i="18"/>
  <c r="C1340" i="18"/>
  <c r="D1340" i="18"/>
  <c r="E1340" i="18"/>
  <c r="F1340" i="18"/>
  <c r="G1340" i="18"/>
  <c r="H1340" i="18"/>
  <c r="I1340" i="18"/>
  <c r="J1340" i="18"/>
  <c r="K1340" i="18"/>
  <c r="L1340" i="18"/>
  <c r="M1340" i="18"/>
  <c r="N1340" i="18"/>
  <c r="A1341" i="18"/>
  <c r="B1341" i="18"/>
  <c r="C1341" i="18"/>
  <c r="D1341" i="18"/>
  <c r="E1341" i="18"/>
  <c r="F1341" i="18"/>
  <c r="G1341" i="18"/>
  <c r="H1341" i="18"/>
  <c r="I1341" i="18"/>
  <c r="J1341" i="18"/>
  <c r="K1341" i="18"/>
  <c r="L1341" i="18"/>
  <c r="M1341" i="18"/>
  <c r="N1341" i="18"/>
  <c r="A1342" i="18"/>
  <c r="B1342" i="18"/>
  <c r="C1342" i="18"/>
  <c r="D1342" i="18"/>
  <c r="E1342" i="18"/>
  <c r="F1342" i="18"/>
  <c r="G1342" i="18"/>
  <c r="H1342" i="18"/>
  <c r="I1342" i="18"/>
  <c r="J1342" i="18"/>
  <c r="K1342" i="18"/>
  <c r="L1342" i="18"/>
  <c r="M1342" i="18"/>
  <c r="N1342" i="18"/>
  <c r="A1343" i="18"/>
  <c r="B1343" i="18"/>
  <c r="C1343" i="18"/>
  <c r="D1343" i="18"/>
  <c r="E1343" i="18"/>
  <c r="F1343" i="18"/>
  <c r="G1343" i="18"/>
  <c r="H1343" i="18"/>
  <c r="I1343" i="18"/>
  <c r="J1343" i="18"/>
  <c r="K1343" i="18"/>
  <c r="L1343" i="18"/>
  <c r="M1343" i="18"/>
  <c r="N1343" i="18"/>
  <c r="A1344" i="18"/>
  <c r="B1344" i="18"/>
  <c r="C1344" i="18"/>
  <c r="D1344" i="18"/>
  <c r="E1344" i="18"/>
  <c r="F1344" i="18"/>
  <c r="G1344" i="18"/>
  <c r="H1344" i="18"/>
  <c r="I1344" i="18"/>
  <c r="J1344" i="18"/>
  <c r="K1344" i="18"/>
  <c r="L1344" i="18"/>
  <c r="M1344" i="18"/>
  <c r="N1344" i="18"/>
  <c r="A1345" i="18"/>
  <c r="B1345" i="18"/>
  <c r="C1345" i="18"/>
  <c r="D1345" i="18"/>
  <c r="E1345" i="18"/>
  <c r="F1345" i="18"/>
  <c r="G1345" i="18"/>
  <c r="H1345" i="18"/>
  <c r="I1345" i="18"/>
  <c r="J1345" i="18"/>
  <c r="K1345" i="18"/>
  <c r="L1345" i="18"/>
  <c r="M1345" i="18"/>
  <c r="N1345" i="18"/>
  <c r="A1346" i="18"/>
  <c r="B1346" i="18"/>
  <c r="C1346" i="18"/>
  <c r="D1346" i="18"/>
  <c r="E1346" i="18"/>
  <c r="F1346" i="18"/>
  <c r="G1346" i="18"/>
  <c r="H1346" i="18"/>
  <c r="I1346" i="18"/>
  <c r="J1346" i="18"/>
  <c r="K1346" i="18"/>
  <c r="L1346" i="18"/>
  <c r="M1346" i="18"/>
  <c r="N1346" i="18"/>
  <c r="A1347" i="18"/>
  <c r="B1347" i="18"/>
  <c r="C1347" i="18"/>
  <c r="D1347" i="18"/>
  <c r="E1347" i="18"/>
  <c r="F1347" i="18"/>
  <c r="G1347" i="18"/>
  <c r="H1347" i="18"/>
  <c r="I1347" i="18"/>
  <c r="J1347" i="18"/>
  <c r="K1347" i="18"/>
  <c r="L1347" i="18"/>
  <c r="M1347" i="18"/>
  <c r="N1347" i="18"/>
  <c r="A1348" i="18"/>
  <c r="B1348" i="18"/>
  <c r="C1348" i="18"/>
  <c r="D1348" i="18"/>
  <c r="E1348" i="18"/>
  <c r="F1348" i="18"/>
  <c r="G1348" i="18"/>
  <c r="H1348" i="18"/>
  <c r="I1348" i="18"/>
  <c r="J1348" i="18"/>
  <c r="K1348" i="18"/>
  <c r="L1348" i="18"/>
  <c r="M1348" i="18"/>
  <c r="N1348" i="18"/>
  <c r="A1349" i="18"/>
  <c r="B1349" i="18"/>
  <c r="C1349" i="18"/>
  <c r="D1349" i="18"/>
  <c r="E1349" i="18"/>
  <c r="F1349" i="18"/>
  <c r="G1349" i="18"/>
  <c r="H1349" i="18"/>
  <c r="I1349" i="18"/>
  <c r="J1349" i="18"/>
  <c r="K1349" i="18"/>
  <c r="L1349" i="18"/>
  <c r="M1349" i="18"/>
  <c r="N1349" i="18"/>
  <c r="A1350" i="18"/>
  <c r="B1350" i="18"/>
  <c r="C1350" i="18"/>
  <c r="D1350" i="18"/>
  <c r="E1350" i="18"/>
  <c r="F1350" i="18"/>
  <c r="G1350" i="18"/>
  <c r="H1350" i="18"/>
  <c r="I1350" i="18"/>
  <c r="J1350" i="18"/>
  <c r="K1350" i="18"/>
  <c r="L1350" i="18"/>
  <c r="M1350" i="18"/>
  <c r="N1350" i="18"/>
  <c r="A1351" i="18"/>
  <c r="B1351" i="18"/>
  <c r="C1351" i="18"/>
  <c r="D1351" i="18"/>
  <c r="E1351" i="18"/>
  <c r="F1351" i="18"/>
  <c r="G1351" i="18"/>
  <c r="H1351" i="18"/>
  <c r="I1351" i="18"/>
  <c r="J1351" i="18"/>
  <c r="K1351" i="18"/>
  <c r="L1351" i="18"/>
  <c r="M1351" i="18"/>
  <c r="N1351" i="18"/>
  <c r="A1352" i="18"/>
  <c r="B1352" i="18"/>
  <c r="C1352" i="18"/>
  <c r="D1352" i="18"/>
  <c r="E1352" i="18"/>
  <c r="F1352" i="18"/>
  <c r="G1352" i="18"/>
  <c r="H1352" i="18"/>
  <c r="I1352" i="18"/>
  <c r="J1352" i="18"/>
  <c r="K1352" i="18"/>
  <c r="L1352" i="18"/>
  <c r="M1352" i="18"/>
  <c r="N1352" i="18"/>
  <c r="A1353" i="18"/>
  <c r="B1353" i="18"/>
  <c r="C1353" i="18"/>
  <c r="D1353" i="18"/>
  <c r="E1353" i="18"/>
  <c r="F1353" i="18"/>
  <c r="G1353" i="18"/>
  <c r="H1353" i="18"/>
  <c r="I1353" i="18"/>
  <c r="J1353" i="18"/>
  <c r="K1353" i="18"/>
  <c r="L1353" i="18"/>
  <c r="M1353" i="18"/>
  <c r="N1353" i="18"/>
  <c r="A1354" i="18"/>
  <c r="B1354" i="18"/>
  <c r="C1354" i="18"/>
  <c r="D1354" i="18"/>
  <c r="E1354" i="18"/>
  <c r="F1354" i="18"/>
  <c r="G1354" i="18"/>
  <c r="H1354" i="18"/>
  <c r="I1354" i="18"/>
  <c r="J1354" i="18"/>
  <c r="K1354" i="18"/>
  <c r="L1354" i="18"/>
  <c r="M1354" i="18"/>
  <c r="N1354" i="18"/>
  <c r="A1355" i="18"/>
  <c r="B1355" i="18"/>
  <c r="C1355" i="18"/>
  <c r="D1355" i="18"/>
  <c r="E1355" i="18"/>
  <c r="F1355" i="18"/>
  <c r="G1355" i="18"/>
  <c r="H1355" i="18"/>
  <c r="I1355" i="18"/>
  <c r="J1355" i="18"/>
  <c r="K1355" i="18"/>
  <c r="L1355" i="18"/>
  <c r="M1355" i="18"/>
  <c r="N1355" i="18"/>
  <c r="A1356" i="18"/>
  <c r="B1356" i="18"/>
  <c r="C1356" i="18"/>
  <c r="D1356" i="18"/>
  <c r="E1356" i="18"/>
  <c r="F1356" i="18"/>
  <c r="G1356" i="18"/>
  <c r="H1356" i="18"/>
  <c r="I1356" i="18"/>
  <c r="J1356" i="18"/>
  <c r="K1356" i="18"/>
  <c r="L1356" i="18"/>
  <c r="M1356" i="18"/>
  <c r="N1356" i="18"/>
  <c r="A1357" i="18"/>
  <c r="B1357" i="18"/>
  <c r="C1357" i="18"/>
  <c r="D1357" i="18"/>
  <c r="E1357" i="18"/>
  <c r="F1357" i="18"/>
  <c r="G1357" i="18"/>
  <c r="H1357" i="18"/>
  <c r="I1357" i="18"/>
  <c r="J1357" i="18"/>
  <c r="K1357" i="18"/>
  <c r="L1357" i="18"/>
  <c r="M1357" i="18"/>
  <c r="N1357" i="18"/>
  <c r="A1358" i="18"/>
  <c r="B1358" i="18"/>
  <c r="C1358" i="18"/>
  <c r="D1358" i="18"/>
  <c r="E1358" i="18"/>
  <c r="F1358" i="18"/>
  <c r="G1358" i="18"/>
  <c r="H1358" i="18"/>
  <c r="I1358" i="18"/>
  <c r="J1358" i="18"/>
  <c r="K1358" i="18"/>
  <c r="L1358" i="18"/>
  <c r="M1358" i="18"/>
  <c r="N1358" i="18"/>
  <c r="A1359" i="18"/>
  <c r="B1359" i="18"/>
  <c r="C1359" i="18"/>
  <c r="D1359" i="18"/>
  <c r="E1359" i="18"/>
  <c r="F1359" i="18"/>
  <c r="G1359" i="18"/>
  <c r="H1359" i="18"/>
  <c r="I1359" i="18"/>
  <c r="J1359" i="18"/>
  <c r="K1359" i="18"/>
  <c r="L1359" i="18"/>
  <c r="M1359" i="18"/>
  <c r="N1359" i="18"/>
  <c r="A1360" i="18"/>
  <c r="B1360" i="18"/>
  <c r="C1360" i="18"/>
  <c r="D1360" i="18"/>
  <c r="E1360" i="18"/>
  <c r="F1360" i="18"/>
  <c r="G1360" i="18"/>
  <c r="H1360" i="18"/>
  <c r="I1360" i="18"/>
  <c r="J1360" i="18"/>
  <c r="K1360" i="18"/>
  <c r="L1360" i="18"/>
  <c r="M1360" i="18"/>
  <c r="N1360" i="18"/>
  <c r="A1361" i="18"/>
  <c r="B1361" i="18"/>
  <c r="C1361" i="18"/>
  <c r="D1361" i="18"/>
  <c r="E1361" i="18"/>
  <c r="F1361" i="18"/>
  <c r="G1361" i="18"/>
  <c r="H1361" i="18"/>
  <c r="I1361" i="18"/>
  <c r="J1361" i="18"/>
  <c r="K1361" i="18"/>
  <c r="L1361" i="18"/>
  <c r="M1361" i="18"/>
  <c r="N1361" i="18"/>
  <c r="A1362" i="18"/>
  <c r="B1362" i="18"/>
  <c r="C1362" i="18"/>
  <c r="D1362" i="18"/>
  <c r="E1362" i="18"/>
  <c r="F1362" i="18"/>
  <c r="G1362" i="18"/>
  <c r="H1362" i="18"/>
  <c r="I1362" i="18"/>
  <c r="J1362" i="18"/>
  <c r="K1362" i="18"/>
  <c r="L1362" i="18"/>
  <c r="M1362" i="18"/>
  <c r="N1362" i="18"/>
  <c r="A1363" i="18"/>
  <c r="B1363" i="18"/>
  <c r="C1363" i="18"/>
  <c r="D1363" i="18"/>
  <c r="E1363" i="18"/>
  <c r="F1363" i="18"/>
  <c r="G1363" i="18"/>
  <c r="H1363" i="18"/>
  <c r="I1363" i="18"/>
  <c r="J1363" i="18"/>
  <c r="K1363" i="18"/>
  <c r="L1363" i="18"/>
  <c r="M1363" i="18"/>
  <c r="N1363" i="18"/>
  <c r="A1364" i="18"/>
  <c r="B1364" i="18"/>
  <c r="C1364" i="18"/>
  <c r="D1364" i="18"/>
  <c r="E1364" i="18"/>
  <c r="F1364" i="18"/>
  <c r="G1364" i="18"/>
  <c r="H1364" i="18"/>
  <c r="I1364" i="18"/>
  <c r="J1364" i="18"/>
  <c r="K1364" i="18"/>
  <c r="L1364" i="18"/>
  <c r="M1364" i="18"/>
  <c r="N1364" i="18"/>
  <c r="A1365" i="18"/>
  <c r="B1365" i="18"/>
  <c r="C1365" i="18"/>
  <c r="D1365" i="18"/>
  <c r="E1365" i="18"/>
  <c r="F1365" i="18"/>
  <c r="G1365" i="18"/>
  <c r="H1365" i="18"/>
  <c r="I1365" i="18"/>
  <c r="J1365" i="18"/>
  <c r="K1365" i="18"/>
  <c r="L1365" i="18"/>
  <c r="M1365" i="18"/>
  <c r="N1365" i="18"/>
  <c r="A1366" i="18"/>
  <c r="B1366" i="18"/>
  <c r="C1366" i="18"/>
  <c r="D1366" i="18"/>
  <c r="E1366" i="18"/>
  <c r="F1366" i="18"/>
  <c r="G1366" i="18"/>
  <c r="H1366" i="18"/>
  <c r="I1366" i="18"/>
  <c r="J1366" i="18"/>
  <c r="K1366" i="18"/>
  <c r="L1366" i="18"/>
  <c r="M1366" i="18"/>
  <c r="N1366" i="18"/>
  <c r="A1367" i="18"/>
  <c r="B1367" i="18"/>
  <c r="C1367" i="18"/>
  <c r="D1367" i="18"/>
  <c r="E1367" i="18"/>
  <c r="F1367" i="18"/>
  <c r="G1367" i="18"/>
  <c r="H1367" i="18"/>
  <c r="I1367" i="18"/>
  <c r="J1367" i="18"/>
  <c r="K1367" i="18"/>
  <c r="L1367" i="18"/>
  <c r="M1367" i="18"/>
  <c r="N1367" i="18"/>
  <c r="A1368" i="18"/>
  <c r="B1368" i="18"/>
  <c r="C1368" i="18"/>
  <c r="D1368" i="18"/>
  <c r="E1368" i="18"/>
  <c r="F1368" i="18"/>
  <c r="G1368" i="18"/>
  <c r="H1368" i="18"/>
  <c r="I1368" i="18"/>
  <c r="J1368" i="18"/>
  <c r="K1368" i="18"/>
  <c r="L1368" i="18"/>
  <c r="M1368" i="18"/>
  <c r="N1368" i="18"/>
  <c r="A1369" i="18"/>
  <c r="B1369" i="18"/>
  <c r="C1369" i="18"/>
  <c r="D1369" i="18"/>
  <c r="E1369" i="18"/>
  <c r="F1369" i="18"/>
  <c r="G1369" i="18"/>
  <c r="H1369" i="18"/>
  <c r="I1369" i="18"/>
  <c r="J1369" i="18"/>
  <c r="K1369" i="18"/>
  <c r="L1369" i="18"/>
  <c r="M1369" i="18"/>
  <c r="N1369" i="18"/>
  <c r="A1370" i="18"/>
  <c r="B1370" i="18"/>
  <c r="C1370" i="18"/>
  <c r="D1370" i="18"/>
  <c r="E1370" i="18"/>
  <c r="F1370" i="18"/>
  <c r="G1370" i="18"/>
  <c r="H1370" i="18"/>
  <c r="I1370" i="18"/>
  <c r="J1370" i="18"/>
  <c r="K1370" i="18"/>
  <c r="L1370" i="18"/>
  <c r="M1370" i="18"/>
  <c r="N1370" i="18"/>
  <c r="A1371" i="18"/>
  <c r="B1371" i="18"/>
  <c r="C1371" i="18"/>
  <c r="D1371" i="18"/>
  <c r="E1371" i="18"/>
  <c r="F1371" i="18"/>
  <c r="G1371" i="18"/>
  <c r="H1371" i="18"/>
  <c r="I1371" i="18"/>
  <c r="J1371" i="18"/>
  <c r="K1371" i="18"/>
  <c r="L1371" i="18"/>
  <c r="M1371" i="18"/>
  <c r="N1371" i="18"/>
  <c r="A1372" i="18"/>
  <c r="B1372" i="18"/>
  <c r="C1372" i="18"/>
  <c r="D1372" i="18"/>
  <c r="E1372" i="18"/>
  <c r="F1372" i="18"/>
  <c r="G1372" i="18"/>
  <c r="H1372" i="18"/>
  <c r="I1372" i="18"/>
  <c r="J1372" i="18"/>
  <c r="K1372" i="18"/>
  <c r="L1372" i="18"/>
  <c r="M1372" i="18"/>
  <c r="N1372" i="18"/>
  <c r="A1373" i="18"/>
  <c r="B1373" i="18"/>
  <c r="C1373" i="18"/>
  <c r="D1373" i="18"/>
  <c r="E1373" i="18"/>
  <c r="F1373" i="18"/>
  <c r="G1373" i="18"/>
  <c r="H1373" i="18"/>
  <c r="I1373" i="18"/>
  <c r="J1373" i="18"/>
  <c r="K1373" i="18"/>
  <c r="L1373" i="18"/>
  <c r="M1373" i="18"/>
  <c r="N1373" i="18"/>
  <c r="A1374" i="18"/>
  <c r="B1374" i="18"/>
  <c r="C1374" i="18"/>
  <c r="D1374" i="18"/>
  <c r="E1374" i="18"/>
  <c r="F1374" i="18"/>
  <c r="G1374" i="18"/>
  <c r="H1374" i="18"/>
  <c r="I1374" i="18"/>
  <c r="J1374" i="18"/>
  <c r="K1374" i="18"/>
  <c r="L1374" i="18"/>
  <c r="M1374" i="18"/>
  <c r="N1374" i="18"/>
  <c r="A1375" i="18"/>
  <c r="B1375" i="18"/>
  <c r="C1375" i="18"/>
  <c r="D1375" i="18"/>
  <c r="E1375" i="18"/>
  <c r="F1375" i="18"/>
  <c r="G1375" i="18"/>
  <c r="H1375" i="18"/>
  <c r="I1375" i="18"/>
  <c r="J1375" i="18"/>
  <c r="K1375" i="18"/>
  <c r="L1375" i="18"/>
  <c r="M1375" i="18"/>
  <c r="N1375" i="18"/>
  <c r="A1376" i="18"/>
  <c r="B1376" i="18"/>
  <c r="C1376" i="18"/>
  <c r="D1376" i="18"/>
  <c r="E1376" i="18"/>
  <c r="F1376" i="18"/>
  <c r="G1376" i="18"/>
  <c r="H1376" i="18"/>
  <c r="I1376" i="18"/>
  <c r="J1376" i="18"/>
  <c r="K1376" i="18"/>
  <c r="L1376" i="18"/>
  <c r="M1376" i="18"/>
  <c r="N1376" i="18"/>
  <c r="A1377" i="18"/>
  <c r="B1377" i="18"/>
  <c r="C1377" i="18"/>
  <c r="D1377" i="18"/>
  <c r="E1377" i="18"/>
  <c r="F1377" i="18"/>
  <c r="G1377" i="18"/>
  <c r="H1377" i="18"/>
  <c r="I1377" i="18"/>
  <c r="J1377" i="18"/>
  <c r="K1377" i="18"/>
  <c r="L1377" i="18"/>
  <c r="M1377" i="18"/>
  <c r="N1377" i="18"/>
  <c r="A1378" i="18"/>
  <c r="B1378" i="18"/>
  <c r="C1378" i="18"/>
  <c r="D1378" i="18"/>
  <c r="E1378" i="18"/>
  <c r="F1378" i="18"/>
  <c r="G1378" i="18"/>
  <c r="H1378" i="18"/>
  <c r="I1378" i="18"/>
  <c r="J1378" i="18"/>
  <c r="K1378" i="18"/>
  <c r="L1378" i="18"/>
  <c r="M1378" i="18"/>
  <c r="N1378" i="18"/>
  <c r="A1379" i="18"/>
  <c r="B1379" i="18"/>
  <c r="C1379" i="18"/>
  <c r="D1379" i="18"/>
  <c r="E1379" i="18"/>
  <c r="F1379" i="18"/>
  <c r="G1379" i="18"/>
  <c r="H1379" i="18"/>
  <c r="I1379" i="18"/>
  <c r="J1379" i="18"/>
  <c r="K1379" i="18"/>
  <c r="L1379" i="18"/>
  <c r="M1379" i="18"/>
  <c r="N1379" i="18"/>
  <c r="A1380" i="18"/>
  <c r="B1380" i="18"/>
  <c r="C1380" i="18"/>
  <c r="D1380" i="18"/>
  <c r="E1380" i="18"/>
  <c r="F1380" i="18"/>
  <c r="G1380" i="18"/>
  <c r="H1380" i="18"/>
  <c r="I1380" i="18"/>
  <c r="J1380" i="18"/>
  <c r="K1380" i="18"/>
  <c r="L1380" i="18"/>
  <c r="M1380" i="18"/>
  <c r="N1380" i="18"/>
  <c r="A1381" i="18"/>
  <c r="B1381" i="18"/>
  <c r="C1381" i="18"/>
  <c r="D1381" i="18"/>
  <c r="E1381" i="18"/>
  <c r="F1381" i="18"/>
  <c r="G1381" i="18"/>
  <c r="H1381" i="18"/>
  <c r="I1381" i="18"/>
  <c r="J1381" i="18"/>
  <c r="K1381" i="18"/>
  <c r="L1381" i="18"/>
  <c r="M1381" i="18"/>
  <c r="N1381" i="18"/>
  <c r="A1382" i="18"/>
  <c r="B1382" i="18"/>
  <c r="C1382" i="18"/>
  <c r="D1382" i="18"/>
  <c r="E1382" i="18"/>
  <c r="F1382" i="18"/>
  <c r="G1382" i="18"/>
  <c r="H1382" i="18"/>
  <c r="I1382" i="18"/>
  <c r="J1382" i="18"/>
  <c r="K1382" i="18"/>
  <c r="L1382" i="18"/>
  <c r="M1382" i="18"/>
  <c r="N1382" i="18"/>
  <c r="A1383" i="18"/>
  <c r="B1383" i="18"/>
  <c r="C1383" i="18"/>
  <c r="D1383" i="18"/>
  <c r="E1383" i="18"/>
  <c r="F1383" i="18"/>
  <c r="G1383" i="18"/>
  <c r="H1383" i="18"/>
  <c r="I1383" i="18"/>
  <c r="J1383" i="18"/>
  <c r="K1383" i="18"/>
  <c r="L1383" i="18"/>
  <c r="M1383" i="18"/>
  <c r="N1383" i="18"/>
  <c r="A1384" i="18"/>
  <c r="B1384" i="18"/>
  <c r="C1384" i="18"/>
  <c r="D1384" i="18"/>
  <c r="E1384" i="18"/>
  <c r="F1384" i="18"/>
  <c r="G1384" i="18"/>
  <c r="H1384" i="18"/>
  <c r="I1384" i="18"/>
  <c r="J1384" i="18"/>
  <c r="K1384" i="18"/>
  <c r="L1384" i="18"/>
  <c r="M1384" i="18"/>
  <c r="N1384" i="18"/>
  <c r="A1385" i="18"/>
  <c r="B1385" i="18"/>
  <c r="C1385" i="18"/>
  <c r="D1385" i="18"/>
  <c r="E1385" i="18"/>
  <c r="F1385" i="18"/>
  <c r="G1385" i="18"/>
  <c r="H1385" i="18"/>
  <c r="I1385" i="18"/>
  <c r="J1385" i="18"/>
  <c r="K1385" i="18"/>
  <c r="L1385" i="18"/>
  <c r="M1385" i="18"/>
  <c r="N1385" i="18"/>
  <c r="A1386" i="18"/>
  <c r="B1386" i="18"/>
  <c r="C1386" i="18"/>
  <c r="D1386" i="18"/>
  <c r="E1386" i="18"/>
  <c r="F1386" i="18"/>
  <c r="G1386" i="18"/>
  <c r="H1386" i="18"/>
  <c r="I1386" i="18"/>
  <c r="J1386" i="18"/>
  <c r="K1386" i="18"/>
  <c r="L1386" i="18"/>
  <c r="M1386" i="18"/>
  <c r="N1386" i="18"/>
  <c r="A1387" i="18"/>
  <c r="B1387" i="18"/>
  <c r="C1387" i="18"/>
  <c r="D1387" i="18"/>
  <c r="E1387" i="18"/>
  <c r="F1387" i="18"/>
  <c r="G1387" i="18"/>
  <c r="H1387" i="18"/>
  <c r="I1387" i="18"/>
  <c r="J1387" i="18"/>
  <c r="K1387" i="18"/>
  <c r="L1387" i="18"/>
  <c r="M1387" i="18"/>
  <c r="N1387" i="18"/>
  <c r="A1388" i="18"/>
  <c r="B1388" i="18"/>
  <c r="C1388" i="18"/>
  <c r="D1388" i="18"/>
  <c r="E1388" i="18"/>
  <c r="F1388" i="18"/>
  <c r="G1388" i="18"/>
  <c r="H1388" i="18"/>
  <c r="I1388" i="18"/>
  <c r="J1388" i="18"/>
  <c r="K1388" i="18"/>
  <c r="L1388" i="18"/>
  <c r="M1388" i="18"/>
  <c r="N1388" i="18"/>
  <c r="A1389" i="18"/>
  <c r="B1389" i="18"/>
  <c r="C1389" i="18"/>
  <c r="D1389" i="18"/>
  <c r="E1389" i="18"/>
  <c r="F1389" i="18"/>
  <c r="G1389" i="18"/>
  <c r="H1389" i="18"/>
  <c r="I1389" i="18"/>
  <c r="J1389" i="18"/>
  <c r="K1389" i="18"/>
  <c r="L1389" i="18"/>
  <c r="M1389" i="18"/>
  <c r="N1389" i="18"/>
  <c r="A1390" i="18"/>
  <c r="B1390" i="18"/>
  <c r="C1390" i="18"/>
  <c r="D1390" i="18"/>
  <c r="E1390" i="18"/>
  <c r="F1390" i="18"/>
  <c r="G1390" i="18"/>
  <c r="H1390" i="18"/>
  <c r="I1390" i="18"/>
  <c r="J1390" i="18"/>
  <c r="K1390" i="18"/>
  <c r="L1390" i="18"/>
  <c r="M1390" i="18"/>
  <c r="N1390" i="18"/>
  <c r="A1391" i="18"/>
  <c r="B1391" i="18"/>
  <c r="C1391" i="18"/>
  <c r="D1391" i="18"/>
  <c r="E1391" i="18"/>
  <c r="F1391" i="18"/>
  <c r="G1391" i="18"/>
  <c r="H1391" i="18"/>
  <c r="I1391" i="18"/>
  <c r="J1391" i="18"/>
  <c r="K1391" i="18"/>
  <c r="L1391" i="18"/>
  <c r="M1391" i="18"/>
  <c r="N1391" i="18"/>
  <c r="A1392" i="18"/>
  <c r="B1392" i="18"/>
  <c r="C1392" i="18"/>
  <c r="D1392" i="18"/>
  <c r="E1392" i="18"/>
  <c r="F1392" i="18"/>
  <c r="G1392" i="18"/>
  <c r="H1392" i="18"/>
  <c r="I1392" i="18"/>
  <c r="J1392" i="18"/>
  <c r="K1392" i="18"/>
  <c r="L1392" i="18"/>
  <c r="M1392" i="18"/>
  <c r="N1392" i="18"/>
  <c r="A1393" i="18"/>
  <c r="B1393" i="18"/>
  <c r="C1393" i="18"/>
  <c r="D1393" i="18"/>
  <c r="E1393" i="18"/>
  <c r="F1393" i="18"/>
  <c r="G1393" i="18"/>
  <c r="H1393" i="18"/>
  <c r="I1393" i="18"/>
  <c r="J1393" i="18"/>
  <c r="K1393" i="18"/>
  <c r="L1393" i="18"/>
  <c r="M1393" i="18"/>
  <c r="N1393" i="18"/>
  <c r="A1394" i="18"/>
  <c r="B1394" i="18"/>
  <c r="C1394" i="18"/>
  <c r="D1394" i="18"/>
  <c r="E1394" i="18"/>
  <c r="F1394" i="18"/>
  <c r="G1394" i="18"/>
  <c r="H1394" i="18"/>
  <c r="I1394" i="18"/>
  <c r="J1394" i="18"/>
  <c r="K1394" i="18"/>
  <c r="L1394" i="18"/>
  <c r="M1394" i="18"/>
  <c r="N1394" i="18"/>
  <c r="A1395" i="18"/>
  <c r="B1395" i="18"/>
  <c r="C1395" i="18"/>
  <c r="D1395" i="18"/>
  <c r="E1395" i="18"/>
  <c r="F1395" i="18"/>
  <c r="G1395" i="18"/>
  <c r="H1395" i="18"/>
  <c r="I1395" i="18"/>
  <c r="J1395" i="18"/>
  <c r="K1395" i="18"/>
  <c r="L1395" i="18"/>
  <c r="M1395" i="18"/>
  <c r="N1395" i="18"/>
  <c r="A1396" i="18"/>
  <c r="B1396" i="18"/>
  <c r="C1396" i="18"/>
  <c r="D1396" i="18"/>
  <c r="E1396" i="18"/>
  <c r="F1396" i="18"/>
  <c r="G1396" i="18"/>
  <c r="H1396" i="18"/>
  <c r="I1396" i="18"/>
  <c r="J1396" i="18"/>
  <c r="K1396" i="18"/>
  <c r="L1396" i="18"/>
  <c r="M1396" i="18"/>
  <c r="N1396" i="18"/>
  <c r="A1397" i="18"/>
  <c r="B1397" i="18"/>
  <c r="C1397" i="18"/>
  <c r="D1397" i="18"/>
  <c r="E1397" i="18"/>
  <c r="F1397" i="18"/>
  <c r="G1397" i="18"/>
  <c r="H1397" i="18"/>
  <c r="I1397" i="18"/>
  <c r="J1397" i="18"/>
  <c r="K1397" i="18"/>
  <c r="L1397" i="18"/>
  <c r="M1397" i="18"/>
  <c r="N1397" i="18"/>
  <c r="A1398" i="18"/>
  <c r="B1398" i="18"/>
  <c r="C1398" i="18"/>
  <c r="D1398" i="18"/>
  <c r="E1398" i="18"/>
  <c r="F1398" i="18"/>
  <c r="G1398" i="18"/>
  <c r="H1398" i="18"/>
  <c r="I1398" i="18"/>
  <c r="J1398" i="18"/>
  <c r="K1398" i="18"/>
  <c r="L1398" i="18"/>
  <c r="M1398" i="18"/>
  <c r="N1398" i="18"/>
  <c r="A1399" i="18"/>
  <c r="B1399" i="18"/>
  <c r="C1399" i="18"/>
  <c r="D1399" i="18"/>
  <c r="E1399" i="18"/>
  <c r="F1399" i="18"/>
  <c r="G1399" i="18"/>
  <c r="H1399" i="18"/>
  <c r="I1399" i="18"/>
  <c r="J1399" i="18"/>
  <c r="K1399" i="18"/>
  <c r="L1399" i="18"/>
  <c r="M1399" i="18"/>
  <c r="N1399" i="18"/>
  <c r="A1400" i="18"/>
  <c r="B1400" i="18"/>
  <c r="C1400" i="18"/>
  <c r="D1400" i="18"/>
  <c r="E1400" i="18"/>
  <c r="F1400" i="18"/>
  <c r="G1400" i="18"/>
  <c r="H1400" i="18"/>
  <c r="I1400" i="18"/>
  <c r="J1400" i="18"/>
  <c r="K1400" i="18"/>
  <c r="L1400" i="18"/>
  <c r="M1400" i="18"/>
  <c r="N1400" i="18"/>
  <c r="A1401" i="18"/>
  <c r="B1401" i="18"/>
  <c r="C1401" i="18"/>
  <c r="D1401" i="18"/>
  <c r="E1401" i="18"/>
  <c r="F1401" i="18"/>
  <c r="G1401" i="18"/>
  <c r="H1401" i="18"/>
  <c r="I1401" i="18"/>
  <c r="J1401" i="18"/>
  <c r="K1401" i="18"/>
  <c r="L1401" i="18"/>
  <c r="M1401" i="18"/>
  <c r="N1401" i="18"/>
  <c r="A1402" i="18"/>
  <c r="B1402" i="18"/>
  <c r="C1402" i="18"/>
  <c r="D1402" i="18"/>
  <c r="E1402" i="18"/>
  <c r="F1402" i="18"/>
  <c r="G1402" i="18"/>
  <c r="H1402" i="18"/>
  <c r="I1402" i="18"/>
  <c r="J1402" i="18"/>
  <c r="K1402" i="18"/>
  <c r="L1402" i="18"/>
  <c r="M1402" i="18"/>
  <c r="N1402" i="18"/>
  <c r="A1403" i="18"/>
  <c r="B1403" i="18"/>
  <c r="C1403" i="18"/>
  <c r="D1403" i="18"/>
  <c r="E1403" i="18"/>
  <c r="F1403" i="18"/>
  <c r="G1403" i="18"/>
  <c r="H1403" i="18"/>
  <c r="I1403" i="18"/>
  <c r="J1403" i="18"/>
  <c r="K1403" i="18"/>
  <c r="L1403" i="18"/>
  <c r="M1403" i="18"/>
  <c r="N1403" i="18"/>
  <c r="A1404" i="18"/>
  <c r="B1404" i="18"/>
  <c r="C1404" i="18"/>
  <c r="D1404" i="18"/>
  <c r="E1404" i="18"/>
  <c r="F1404" i="18"/>
  <c r="G1404" i="18"/>
  <c r="H1404" i="18"/>
  <c r="I1404" i="18"/>
  <c r="J1404" i="18"/>
  <c r="K1404" i="18"/>
  <c r="L1404" i="18"/>
  <c r="M1404" i="18"/>
  <c r="N1404" i="18"/>
  <c r="A1405" i="18"/>
  <c r="B1405" i="18"/>
  <c r="C1405" i="18"/>
  <c r="D1405" i="18"/>
  <c r="E1405" i="18"/>
  <c r="F1405" i="18"/>
  <c r="G1405" i="18"/>
  <c r="H1405" i="18"/>
  <c r="I1405" i="18"/>
  <c r="J1405" i="18"/>
  <c r="K1405" i="18"/>
  <c r="L1405" i="18"/>
  <c r="M1405" i="18"/>
  <c r="N1405" i="18"/>
  <c r="A1406" i="18"/>
  <c r="B1406" i="18"/>
  <c r="C1406" i="18"/>
  <c r="D1406" i="18"/>
  <c r="E1406" i="18"/>
  <c r="F1406" i="18"/>
  <c r="G1406" i="18"/>
  <c r="H1406" i="18"/>
  <c r="I1406" i="18"/>
  <c r="J1406" i="18"/>
  <c r="K1406" i="18"/>
  <c r="L1406" i="18"/>
  <c r="M1406" i="18"/>
  <c r="N1406" i="18"/>
  <c r="A1407" i="18"/>
  <c r="B1407" i="18"/>
  <c r="C1407" i="18"/>
  <c r="D1407" i="18"/>
  <c r="E1407" i="18"/>
  <c r="F1407" i="18"/>
  <c r="G1407" i="18"/>
  <c r="H1407" i="18"/>
  <c r="I1407" i="18"/>
  <c r="J1407" i="18"/>
  <c r="K1407" i="18"/>
  <c r="L1407" i="18"/>
  <c r="M1407" i="18"/>
  <c r="N1407" i="18"/>
  <c r="A1408" i="18"/>
  <c r="B1408" i="18"/>
  <c r="C1408" i="18"/>
  <c r="D1408" i="18"/>
  <c r="E1408" i="18"/>
  <c r="F1408" i="18"/>
  <c r="G1408" i="18"/>
  <c r="H1408" i="18"/>
  <c r="I1408" i="18"/>
  <c r="J1408" i="18"/>
  <c r="K1408" i="18"/>
  <c r="L1408" i="18"/>
  <c r="M1408" i="18"/>
  <c r="N1408" i="18"/>
  <c r="A1409" i="18"/>
  <c r="B1409" i="18"/>
  <c r="C1409" i="18"/>
  <c r="D1409" i="18"/>
  <c r="E1409" i="18"/>
  <c r="F1409" i="18"/>
  <c r="G1409" i="18"/>
  <c r="H1409" i="18"/>
  <c r="I1409" i="18"/>
  <c r="J1409" i="18"/>
  <c r="K1409" i="18"/>
  <c r="L1409" i="18"/>
  <c r="M1409" i="18"/>
  <c r="N1409" i="18"/>
  <c r="A1410" i="18"/>
  <c r="B1410" i="18"/>
  <c r="C1410" i="18"/>
  <c r="D1410" i="18"/>
  <c r="E1410" i="18"/>
  <c r="F1410" i="18"/>
  <c r="G1410" i="18"/>
  <c r="H1410" i="18"/>
  <c r="I1410" i="18"/>
  <c r="J1410" i="18"/>
  <c r="K1410" i="18"/>
  <c r="L1410" i="18"/>
  <c r="M1410" i="18"/>
  <c r="N1410" i="18"/>
  <c r="A1411" i="18"/>
  <c r="B1411" i="18"/>
  <c r="C1411" i="18"/>
  <c r="D1411" i="18"/>
  <c r="E1411" i="18"/>
  <c r="F1411" i="18"/>
  <c r="G1411" i="18"/>
  <c r="H1411" i="18"/>
  <c r="I1411" i="18"/>
  <c r="J1411" i="18"/>
  <c r="K1411" i="18"/>
  <c r="L1411" i="18"/>
  <c r="M1411" i="18"/>
  <c r="N1411" i="18"/>
  <c r="A1412" i="18"/>
  <c r="B1412" i="18"/>
  <c r="C1412" i="18"/>
  <c r="D1412" i="18"/>
  <c r="E1412" i="18"/>
  <c r="F1412" i="18"/>
  <c r="G1412" i="18"/>
  <c r="H1412" i="18"/>
  <c r="I1412" i="18"/>
  <c r="J1412" i="18"/>
  <c r="K1412" i="18"/>
  <c r="L1412" i="18"/>
  <c r="M1412" i="18"/>
  <c r="N1412" i="18"/>
  <c r="A1413" i="18"/>
  <c r="B1413" i="18"/>
  <c r="C1413" i="18"/>
  <c r="D1413" i="18"/>
  <c r="E1413" i="18"/>
  <c r="F1413" i="18"/>
  <c r="G1413" i="18"/>
  <c r="H1413" i="18"/>
  <c r="I1413" i="18"/>
  <c r="J1413" i="18"/>
  <c r="K1413" i="18"/>
  <c r="L1413" i="18"/>
  <c r="M1413" i="18"/>
  <c r="N1413" i="18"/>
  <c r="A1414" i="18"/>
  <c r="B1414" i="18"/>
  <c r="C1414" i="18"/>
  <c r="D1414" i="18"/>
  <c r="E1414" i="18"/>
  <c r="F1414" i="18"/>
  <c r="G1414" i="18"/>
  <c r="H1414" i="18"/>
  <c r="I1414" i="18"/>
  <c r="J1414" i="18"/>
  <c r="K1414" i="18"/>
  <c r="L1414" i="18"/>
  <c r="M1414" i="18"/>
  <c r="N1414" i="18"/>
  <c r="A1415" i="18"/>
  <c r="B1415" i="18"/>
  <c r="C1415" i="18"/>
  <c r="D1415" i="18"/>
  <c r="E1415" i="18"/>
  <c r="F1415" i="18"/>
  <c r="G1415" i="18"/>
  <c r="H1415" i="18"/>
  <c r="I1415" i="18"/>
  <c r="J1415" i="18"/>
  <c r="K1415" i="18"/>
  <c r="L1415" i="18"/>
  <c r="M1415" i="18"/>
  <c r="N1415" i="18"/>
  <c r="A1416" i="18"/>
  <c r="B1416" i="18"/>
  <c r="C1416" i="18"/>
  <c r="D1416" i="18"/>
  <c r="E1416" i="18"/>
  <c r="F1416" i="18"/>
  <c r="G1416" i="18"/>
  <c r="H1416" i="18"/>
  <c r="I1416" i="18"/>
  <c r="J1416" i="18"/>
  <c r="K1416" i="18"/>
  <c r="L1416" i="18"/>
  <c r="M1416" i="18"/>
  <c r="N1416" i="18"/>
  <c r="A1417" i="18"/>
  <c r="B1417" i="18"/>
  <c r="C1417" i="18"/>
  <c r="D1417" i="18"/>
  <c r="E1417" i="18"/>
  <c r="F1417" i="18"/>
  <c r="G1417" i="18"/>
  <c r="H1417" i="18"/>
  <c r="I1417" i="18"/>
  <c r="J1417" i="18"/>
  <c r="K1417" i="18"/>
  <c r="L1417" i="18"/>
  <c r="M1417" i="18"/>
  <c r="N1417" i="18"/>
  <c r="A1418" i="18"/>
  <c r="B1418" i="18"/>
  <c r="C1418" i="18"/>
  <c r="D1418" i="18"/>
  <c r="E1418" i="18"/>
  <c r="F1418" i="18"/>
  <c r="G1418" i="18"/>
  <c r="H1418" i="18"/>
  <c r="I1418" i="18"/>
  <c r="J1418" i="18"/>
  <c r="K1418" i="18"/>
  <c r="L1418" i="18"/>
  <c r="M1418" i="18"/>
  <c r="N1418" i="18"/>
  <c r="A1419" i="18"/>
  <c r="B1419" i="18"/>
  <c r="C1419" i="18"/>
  <c r="D1419" i="18"/>
  <c r="E1419" i="18"/>
  <c r="F1419" i="18"/>
  <c r="G1419" i="18"/>
  <c r="H1419" i="18"/>
  <c r="I1419" i="18"/>
  <c r="J1419" i="18"/>
  <c r="K1419" i="18"/>
  <c r="L1419" i="18"/>
  <c r="M1419" i="18"/>
  <c r="N1419" i="18"/>
  <c r="A1420" i="18"/>
  <c r="B1420" i="18"/>
  <c r="C1420" i="18"/>
  <c r="D1420" i="18"/>
  <c r="E1420" i="18"/>
  <c r="F1420" i="18"/>
  <c r="G1420" i="18"/>
  <c r="H1420" i="18"/>
  <c r="I1420" i="18"/>
  <c r="J1420" i="18"/>
  <c r="K1420" i="18"/>
  <c r="L1420" i="18"/>
  <c r="M1420" i="18"/>
  <c r="N1420" i="18"/>
  <c r="A1421" i="18"/>
  <c r="B1421" i="18"/>
  <c r="C1421" i="18"/>
  <c r="D1421" i="18"/>
  <c r="E1421" i="18"/>
  <c r="F1421" i="18"/>
  <c r="G1421" i="18"/>
  <c r="H1421" i="18"/>
  <c r="I1421" i="18"/>
  <c r="J1421" i="18"/>
  <c r="K1421" i="18"/>
  <c r="L1421" i="18"/>
  <c r="M1421" i="18"/>
  <c r="N1421" i="18"/>
  <c r="A1422" i="18"/>
  <c r="B1422" i="18"/>
  <c r="C1422" i="18"/>
  <c r="D1422" i="18"/>
  <c r="E1422" i="18"/>
  <c r="F1422" i="18"/>
  <c r="G1422" i="18"/>
  <c r="H1422" i="18"/>
  <c r="I1422" i="18"/>
  <c r="J1422" i="18"/>
  <c r="K1422" i="18"/>
  <c r="L1422" i="18"/>
  <c r="M1422" i="18"/>
  <c r="N1422" i="18"/>
  <c r="A1423" i="18"/>
  <c r="B1423" i="18"/>
  <c r="C1423" i="18"/>
  <c r="D1423" i="18"/>
  <c r="E1423" i="18"/>
  <c r="F1423" i="18"/>
  <c r="G1423" i="18"/>
  <c r="H1423" i="18"/>
  <c r="I1423" i="18"/>
  <c r="J1423" i="18"/>
  <c r="K1423" i="18"/>
  <c r="L1423" i="18"/>
  <c r="M1423" i="18"/>
  <c r="N1423" i="18"/>
  <c r="A1424" i="18"/>
  <c r="B1424" i="18"/>
  <c r="C1424" i="18"/>
  <c r="D1424" i="18"/>
  <c r="E1424" i="18"/>
  <c r="F1424" i="18"/>
  <c r="G1424" i="18"/>
  <c r="H1424" i="18"/>
  <c r="I1424" i="18"/>
  <c r="J1424" i="18"/>
  <c r="K1424" i="18"/>
  <c r="L1424" i="18"/>
  <c r="M1424" i="18"/>
  <c r="N1424" i="18"/>
  <c r="A1425" i="18"/>
  <c r="B1425" i="18"/>
  <c r="C1425" i="18"/>
  <c r="D1425" i="18"/>
  <c r="E1425" i="18"/>
  <c r="F1425" i="18"/>
  <c r="G1425" i="18"/>
  <c r="H1425" i="18"/>
  <c r="I1425" i="18"/>
  <c r="J1425" i="18"/>
  <c r="K1425" i="18"/>
  <c r="L1425" i="18"/>
  <c r="M1425" i="18"/>
  <c r="N1425" i="18"/>
  <c r="A1426" i="18"/>
  <c r="B1426" i="18"/>
  <c r="C1426" i="18"/>
  <c r="D1426" i="18"/>
  <c r="E1426" i="18"/>
  <c r="F1426" i="18"/>
  <c r="G1426" i="18"/>
  <c r="H1426" i="18"/>
  <c r="I1426" i="18"/>
  <c r="J1426" i="18"/>
  <c r="K1426" i="18"/>
  <c r="L1426" i="18"/>
  <c r="M1426" i="18"/>
  <c r="N1426" i="18"/>
  <c r="A1427" i="18"/>
  <c r="B1427" i="18"/>
  <c r="C1427" i="18"/>
  <c r="D1427" i="18"/>
  <c r="E1427" i="18"/>
  <c r="F1427" i="18"/>
  <c r="G1427" i="18"/>
  <c r="H1427" i="18"/>
  <c r="I1427" i="18"/>
  <c r="J1427" i="18"/>
  <c r="K1427" i="18"/>
  <c r="L1427" i="18"/>
  <c r="M1427" i="18"/>
  <c r="N1427" i="18"/>
  <c r="A1428" i="18"/>
  <c r="B1428" i="18"/>
  <c r="C1428" i="18"/>
  <c r="D1428" i="18"/>
  <c r="E1428" i="18"/>
  <c r="F1428" i="18"/>
  <c r="G1428" i="18"/>
  <c r="H1428" i="18"/>
  <c r="I1428" i="18"/>
  <c r="J1428" i="18"/>
  <c r="K1428" i="18"/>
  <c r="L1428" i="18"/>
  <c r="M1428" i="18"/>
  <c r="N1428" i="18"/>
  <c r="A1429" i="18"/>
  <c r="B1429" i="18"/>
  <c r="C1429" i="18"/>
  <c r="D1429" i="18"/>
  <c r="E1429" i="18"/>
  <c r="F1429" i="18"/>
  <c r="G1429" i="18"/>
  <c r="H1429" i="18"/>
  <c r="I1429" i="18"/>
  <c r="J1429" i="18"/>
  <c r="K1429" i="18"/>
  <c r="L1429" i="18"/>
  <c r="M1429" i="18"/>
  <c r="N1429" i="18"/>
  <c r="A1430" i="18"/>
  <c r="B1430" i="18"/>
  <c r="C1430" i="18"/>
  <c r="D1430" i="18"/>
  <c r="E1430" i="18"/>
  <c r="F1430" i="18"/>
  <c r="G1430" i="18"/>
  <c r="H1430" i="18"/>
  <c r="I1430" i="18"/>
  <c r="J1430" i="18"/>
  <c r="K1430" i="18"/>
  <c r="L1430" i="18"/>
  <c r="M1430" i="18"/>
  <c r="N1430" i="18"/>
  <c r="A1431" i="18"/>
  <c r="B1431" i="18"/>
  <c r="C1431" i="18"/>
  <c r="D1431" i="18"/>
  <c r="E1431" i="18"/>
  <c r="F1431" i="18"/>
  <c r="G1431" i="18"/>
  <c r="H1431" i="18"/>
  <c r="I1431" i="18"/>
  <c r="J1431" i="18"/>
  <c r="K1431" i="18"/>
  <c r="L1431" i="18"/>
  <c r="M1431" i="18"/>
  <c r="N1431" i="18"/>
  <c r="A1432" i="18"/>
  <c r="B1432" i="18"/>
  <c r="C1432" i="18"/>
  <c r="D1432" i="18"/>
  <c r="E1432" i="18"/>
  <c r="F1432" i="18"/>
  <c r="G1432" i="18"/>
  <c r="H1432" i="18"/>
  <c r="I1432" i="18"/>
  <c r="J1432" i="18"/>
  <c r="K1432" i="18"/>
  <c r="L1432" i="18"/>
  <c r="M1432" i="18"/>
  <c r="N1432" i="18"/>
  <c r="A1433" i="18"/>
  <c r="B1433" i="18"/>
  <c r="C1433" i="18"/>
  <c r="D1433" i="18"/>
  <c r="E1433" i="18"/>
  <c r="F1433" i="18"/>
  <c r="G1433" i="18"/>
  <c r="H1433" i="18"/>
  <c r="I1433" i="18"/>
  <c r="J1433" i="18"/>
  <c r="K1433" i="18"/>
  <c r="L1433" i="18"/>
  <c r="M1433" i="18"/>
  <c r="N1433" i="18"/>
  <c r="A1434" i="18"/>
  <c r="B1434" i="18"/>
  <c r="C1434" i="18"/>
  <c r="D1434" i="18"/>
  <c r="E1434" i="18"/>
  <c r="F1434" i="18"/>
  <c r="G1434" i="18"/>
  <c r="H1434" i="18"/>
  <c r="I1434" i="18"/>
  <c r="J1434" i="18"/>
  <c r="K1434" i="18"/>
  <c r="L1434" i="18"/>
  <c r="M1434" i="18"/>
  <c r="N1434" i="18"/>
  <c r="A1435" i="18"/>
  <c r="B1435" i="18"/>
  <c r="C1435" i="18"/>
  <c r="D1435" i="18"/>
  <c r="E1435" i="18"/>
  <c r="F1435" i="18"/>
  <c r="G1435" i="18"/>
  <c r="H1435" i="18"/>
  <c r="I1435" i="18"/>
  <c r="J1435" i="18"/>
  <c r="K1435" i="18"/>
  <c r="L1435" i="18"/>
  <c r="M1435" i="18"/>
  <c r="N1435" i="18"/>
  <c r="A1436" i="18"/>
  <c r="B1436" i="18"/>
  <c r="C1436" i="18"/>
  <c r="D1436" i="18"/>
  <c r="E1436" i="18"/>
  <c r="F1436" i="18"/>
  <c r="G1436" i="18"/>
  <c r="H1436" i="18"/>
  <c r="I1436" i="18"/>
  <c r="J1436" i="18"/>
  <c r="K1436" i="18"/>
  <c r="L1436" i="18"/>
  <c r="M1436" i="18"/>
  <c r="N1436" i="18"/>
  <c r="A1437" i="18"/>
  <c r="B1437" i="18"/>
  <c r="C1437" i="18"/>
  <c r="D1437" i="18"/>
  <c r="E1437" i="18"/>
  <c r="F1437" i="18"/>
  <c r="G1437" i="18"/>
  <c r="H1437" i="18"/>
  <c r="I1437" i="18"/>
  <c r="J1437" i="18"/>
  <c r="K1437" i="18"/>
  <c r="L1437" i="18"/>
  <c r="M1437" i="18"/>
  <c r="N1437" i="18"/>
  <c r="A1438" i="18"/>
  <c r="B1438" i="18"/>
  <c r="C1438" i="18"/>
  <c r="D1438" i="18"/>
  <c r="E1438" i="18"/>
  <c r="F1438" i="18"/>
  <c r="G1438" i="18"/>
  <c r="H1438" i="18"/>
  <c r="I1438" i="18"/>
  <c r="J1438" i="18"/>
  <c r="K1438" i="18"/>
  <c r="L1438" i="18"/>
  <c r="M1438" i="18"/>
  <c r="N1438" i="18"/>
  <c r="A1439" i="18"/>
  <c r="B1439" i="18"/>
  <c r="C1439" i="18"/>
  <c r="D1439" i="18"/>
  <c r="E1439" i="18"/>
  <c r="F1439" i="18"/>
  <c r="G1439" i="18"/>
  <c r="H1439" i="18"/>
  <c r="I1439" i="18"/>
  <c r="J1439" i="18"/>
  <c r="K1439" i="18"/>
  <c r="L1439" i="18"/>
  <c r="M1439" i="18"/>
  <c r="N1439" i="18"/>
  <c r="A1440" i="18"/>
  <c r="B1440" i="18"/>
  <c r="C1440" i="18"/>
  <c r="D1440" i="18"/>
  <c r="E1440" i="18"/>
  <c r="F1440" i="18"/>
  <c r="G1440" i="18"/>
  <c r="H1440" i="18"/>
  <c r="I1440" i="18"/>
  <c r="J1440" i="18"/>
  <c r="K1440" i="18"/>
  <c r="L1440" i="18"/>
  <c r="M1440" i="18"/>
  <c r="N1440" i="18"/>
  <c r="A1441" i="18"/>
  <c r="B1441" i="18"/>
  <c r="C1441" i="18"/>
  <c r="D1441" i="18"/>
  <c r="E1441" i="18"/>
  <c r="F1441" i="18"/>
  <c r="G1441" i="18"/>
  <c r="H1441" i="18"/>
  <c r="I1441" i="18"/>
  <c r="J1441" i="18"/>
  <c r="K1441" i="18"/>
  <c r="L1441" i="18"/>
  <c r="M1441" i="18"/>
  <c r="N1441" i="18"/>
  <c r="A1442" i="18"/>
  <c r="B1442" i="18"/>
  <c r="C1442" i="18"/>
  <c r="D1442" i="18"/>
  <c r="E1442" i="18"/>
  <c r="F1442" i="18"/>
  <c r="G1442" i="18"/>
  <c r="H1442" i="18"/>
  <c r="I1442" i="18"/>
  <c r="J1442" i="18"/>
  <c r="K1442" i="18"/>
  <c r="L1442" i="18"/>
  <c r="M1442" i="18"/>
  <c r="N1442" i="18"/>
  <c r="A1443" i="18"/>
  <c r="B1443" i="18"/>
  <c r="C1443" i="18"/>
  <c r="D1443" i="18"/>
  <c r="E1443" i="18"/>
  <c r="F1443" i="18"/>
  <c r="G1443" i="18"/>
  <c r="H1443" i="18"/>
  <c r="I1443" i="18"/>
  <c r="J1443" i="18"/>
  <c r="K1443" i="18"/>
  <c r="L1443" i="18"/>
  <c r="M1443" i="18"/>
  <c r="N1443" i="18"/>
  <c r="A1444" i="18"/>
  <c r="B1444" i="18"/>
  <c r="C1444" i="18"/>
  <c r="D1444" i="18"/>
  <c r="E1444" i="18"/>
  <c r="F1444" i="18"/>
  <c r="G1444" i="18"/>
  <c r="H1444" i="18"/>
  <c r="I1444" i="18"/>
  <c r="J1444" i="18"/>
  <c r="K1444" i="18"/>
  <c r="L1444" i="18"/>
  <c r="M1444" i="18"/>
  <c r="N1444" i="18"/>
  <c r="A1445" i="18"/>
  <c r="B1445" i="18"/>
  <c r="C1445" i="18"/>
  <c r="D1445" i="18"/>
  <c r="E1445" i="18"/>
  <c r="F1445" i="18"/>
  <c r="G1445" i="18"/>
  <c r="H1445" i="18"/>
  <c r="I1445" i="18"/>
  <c r="J1445" i="18"/>
  <c r="K1445" i="18"/>
  <c r="L1445" i="18"/>
  <c r="M1445" i="18"/>
  <c r="N1445" i="18"/>
  <c r="A1446" i="18"/>
  <c r="B1446" i="18"/>
  <c r="C1446" i="18"/>
  <c r="D1446" i="18"/>
  <c r="E1446" i="18"/>
  <c r="F1446" i="18"/>
  <c r="G1446" i="18"/>
  <c r="H1446" i="18"/>
  <c r="I1446" i="18"/>
  <c r="J1446" i="18"/>
  <c r="K1446" i="18"/>
  <c r="L1446" i="18"/>
  <c r="M1446" i="18"/>
  <c r="N1446" i="18"/>
  <c r="A1447" i="18"/>
  <c r="B1447" i="18"/>
  <c r="C1447" i="18"/>
  <c r="D1447" i="18"/>
  <c r="E1447" i="18"/>
  <c r="F1447" i="18"/>
  <c r="G1447" i="18"/>
  <c r="H1447" i="18"/>
  <c r="I1447" i="18"/>
  <c r="J1447" i="18"/>
  <c r="K1447" i="18"/>
  <c r="L1447" i="18"/>
  <c r="M1447" i="18"/>
  <c r="N1447" i="18"/>
  <c r="A1448" i="18"/>
  <c r="B1448" i="18"/>
  <c r="C1448" i="18"/>
  <c r="D1448" i="18"/>
  <c r="E1448" i="18"/>
  <c r="F1448" i="18"/>
  <c r="G1448" i="18"/>
  <c r="H1448" i="18"/>
  <c r="I1448" i="18"/>
  <c r="J1448" i="18"/>
  <c r="K1448" i="18"/>
  <c r="L1448" i="18"/>
  <c r="M1448" i="18"/>
  <c r="N1448" i="18"/>
  <c r="A1449" i="18"/>
  <c r="B1449" i="18"/>
  <c r="C1449" i="18"/>
  <c r="D1449" i="18"/>
  <c r="E1449" i="18"/>
  <c r="F1449" i="18"/>
  <c r="G1449" i="18"/>
  <c r="H1449" i="18"/>
  <c r="I1449" i="18"/>
  <c r="J1449" i="18"/>
  <c r="K1449" i="18"/>
  <c r="L1449" i="18"/>
  <c r="M1449" i="18"/>
  <c r="N1449" i="18"/>
  <c r="A1450" i="18"/>
  <c r="B1450" i="18"/>
  <c r="C1450" i="18"/>
  <c r="D1450" i="18"/>
  <c r="E1450" i="18"/>
  <c r="F1450" i="18"/>
  <c r="G1450" i="18"/>
  <c r="H1450" i="18"/>
  <c r="I1450" i="18"/>
  <c r="J1450" i="18"/>
  <c r="K1450" i="18"/>
  <c r="L1450" i="18"/>
  <c r="M1450" i="18"/>
  <c r="N1450" i="18"/>
  <c r="A1451" i="18"/>
  <c r="B1451" i="18"/>
  <c r="C1451" i="18"/>
  <c r="D1451" i="18"/>
  <c r="E1451" i="18"/>
  <c r="F1451" i="18"/>
  <c r="G1451" i="18"/>
  <c r="H1451" i="18"/>
  <c r="I1451" i="18"/>
  <c r="J1451" i="18"/>
  <c r="K1451" i="18"/>
  <c r="L1451" i="18"/>
  <c r="M1451" i="18"/>
  <c r="N1451" i="18"/>
  <c r="A1452" i="18"/>
  <c r="B1452" i="18"/>
  <c r="C1452" i="18"/>
  <c r="D1452" i="18"/>
  <c r="E1452" i="18"/>
  <c r="F1452" i="18"/>
  <c r="G1452" i="18"/>
  <c r="H1452" i="18"/>
  <c r="I1452" i="18"/>
  <c r="J1452" i="18"/>
  <c r="K1452" i="18"/>
  <c r="L1452" i="18"/>
  <c r="M1452" i="18"/>
  <c r="N1452" i="18"/>
  <c r="A1453" i="18"/>
  <c r="B1453" i="18"/>
  <c r="C1453" i="18"/>
  <c r="D1453" i="18"/>
  <c r="E1453" i="18"/>
  <c r="F1453" i="18"/>
  <c r="G1453" i="18"/>
  <c r="H1453" i="18"/>
  <c r="I1453" i="18"/>
  <c r="J1453" i="18"/>
  <c r="K1453" i="18"/>
  <c r="L1453" i="18"/>
  <c r="M1453" i="18"/>
  <c r="N1453" i="18"/>
  <c r="A1454" i="18"/>
  <c r="B1454" i="18"/>
  <c r="C1454" i="18"/>
  <c r="D1454" i="18"/>
  <c r="E1454" i="18"/>
  <c r="F1454" i="18"/>
  <c r="G1454" i="18"/>
  <c r="H1454" i="18"/>
  <c r="I1454" i="18"/>
  <c r="J1454" i="18"/>
  <c r="K1454" i="18"/>
  <c r="L1454" i="18"/>
  <c r="M1454" i="18"/>
  <c r="N1454" i="18"/>
  <c r="A1455" i="18"/>
  <c r="B1455" i="18"/>
  <c r="C1455" i="18"/>
  <c r="D1455" i="18"/>
  <c r="E1455" i="18"/>
  <c r="F1455" i="18"/>
  <c r="G1455" i="18"/>
  <c r="H1455" i="18"/>
  <c r="I1455" i="18"/>
  <c r="J1455" i="18"/>
  <c r="K1455" i="18"/>
  <c r="L1455" i="18"/>
  <c r="M1455" i="18"/>
  <c r="N1455" i="18"/>
  <c r="A1456" i="18"/>
  <c r="B1456" i="18"/>
  <c r="C1456" i="18"/>
  <c r="D1456" i="18"/>
  <c r="E1456" i="18"/>
  <c r="F1456" i="18"/>
  <c r="G1456" i="18"/>
  <c r="H1456" i="18"/>
  <c r="I1456" i="18"/>
  <c r="J1456" i="18"/>
  <c r="K1456" i="18"/>
  <c r="L1456" i="18"/>
  <c r="M1456" i="18"/>
  <c r="N1456" i="18"/>
  <c r="A1457" i="18"/>
  <c r="B1457" i="18"/>
  <c r="C1457" i="18"/>
  <c r="D1457" i="18"/>
  <c r="E1457" i="18"/>
  <c r="F1457" i="18"/>
  <c r="G1457" i="18"/>
  <c r="H1457" i="18"/>
  <c r="I1457" i="18"/>
  <c r="J1457" i="18"/>
  <c r="K1457" i="18"/>
  <c r="L1457" i="18"/>
  <c r="M1457" i="18"/>
  <c r="N1457" i="18"/>
  <c r="A1458" i="18"/>
  <c r="B1458" i="18"/>
  <c r="C1458" i="18"/>
  <c r="D1458" i="18"/>
  <c r="E1458" i="18"/>
  <c r="F1458" i="18"/>
  <c r="G1458" i="18"/>
  <c r="H1458" i="18"/>
  <c r="I1458" i="18"/>
  <c r="J1458" i="18"/>
  <c r="K1458" i="18"/>
  <c r="L1458" i="18"/>
  <c r="M1458" i="18"/>
  <c r="N1458" i="18"/>
  <c r="A1459" i="18"/>
  <c r="B1459" i="18"/>
  <c r="C1459" i="18"/>
  <c r="D1459" i="18"/>
  <c r="E1459" i="18"/>
  <c r="F1459" i="18"/>
  <c r="G1459" i="18"/>
  <c r="H1459" i="18"/>
  <c r="I1459" i="18"/>
  <c r="J1459" i="18"/>
  <c r="K1459" i="18"/>
  <c r="L1459" i="18"/>
  <c r="M1459" i="18"/>
  <c r="N1459" i="18"/>
  <c r="A1460" i="18"/>
  <c r="B1460" i="18"/>
  <c r="C1460" i="18"/>
  <c r="D1460" i="18"/>
  <c r="E1460" i="18"/>
  <c r="F1460" i="18"/>
  <c r="G1460" i="18"/>
  <c r="H1460" i="18"/>
  <c r="I1460" i="18"/>
  <c r="J1460" i="18"/>
  <c r="K1460" i="18"/>
  <c r="L1460" i="18"/>
  <c r="M1460" i="18"/>
  <c r="N1460" i="18"/>
  <c r="A1461" i="18"/>
  <c r="B1461" i="18"/>
  <c r="C1461" i="18"/>
  <c r="D1461" i="18"/>
  <c r="E1461" i="18"/>
  <c r="F1461" i="18"/>
  <c r="G1461" i="18"/>
  <c r="H1461" i="18"/>
  <c r="I1461" i="18"/>
  <c r="J1461" i="18"/>
  <c r="K1461" i="18"/>
  <c r="L1461" i="18"/>
  <c r="M1461" i="18"/>
  <c r="N1461" i="18"/>
  <c r="A1462" i="18"/>
  <c r="B1462" i="18"/>
  <c r="C1462" i="18"/>
  <c r="D1462" i="18"/>
  <c r="E1462" i="18"/>
  <c r="F1462" i="18"/>
  <c r="G1462" i="18"/>
  <c r="H1462" i="18"/>
  <c r="I1462" i="18"/>
  <c r="J1462" i="18"/>
  <c r="K1462" i="18"/>
  <c r="L1462" i="18"/>
  <c r="M1462" i="18"/>
  <c r="N1462" i="18"/>
  <c r="A1463" i="18"/>
  <c r="B1463" i="18"/>
  <c r="C1463" i="18"/>
  <c r="D1463" i="18"/>
  <c r="E1463" i="18"/>
  <c r="F1463" i="18"/>
  <c r="G1463" i="18"/>
  <c r="H1463" i="18"/>
  <c r="I1463" i="18"/>
  <c r="J1463" i="18"/>
  <c r="K1463" i="18"/>
  <c r="L1463" i="18"/>
  <c r="M1463" i="18"/>
  <c r="N1463" i="18"/>
  <c r="A1464" i="18"/>
  <c r="B1464" i="18"/>
  <c r="C1464" i="18"/>
  <c r="D1464" i="18"/>
  <c r="E1464" i="18"/>
  <c r="F1464" i="18"/>
  <c r="G1464" i="18"/>
  <c r="H1464" i="18"/>
  <c r="I1464" i="18"/>
  <c r="J1464" i="18"/>
  <c r="K1464" i="18"/>
  <c r="L1464" i="18"/>
  <c r="M1464" i="18"/>
  <c r="N1464" i="18"/>
  <c r="A1465" i="18"/>
  <c r="B1465" i="18"/>
  <c r="C1465" i="18"/>
  <c r="D1465" i="18"/>
  <c r="E1465" i="18"/>
  <c r="F1465" i="18"/>
  <c r="G1465" i="18"/>
  <c r="H1465" i="18"/>
  <c r="I1465" i="18"/>
  <c r="J1465" i="18"/>
  <c r="K1465" i="18"/>
  <c r="L1465" i="18"/>
  <c r="M1465" i="18"/>
  <c r="N1465" i="18"/>
  <c r="A1466" i="18"/>
  <c r="B1466" i="18"/>
  <c r="C1466" i="18"/>
  <c r="D1466" i="18"/>
  <c r="E1466" i="18"/>
  <c r="F1466" i="18"/>
  <c r="G1466" i="18"/>
  <c r="H1466" i="18"/>
  <c r="I1466" i="18"/>
  <c r="J1466" i="18"/>
  <c r="K1466" i="18"/>
  <c r="L1466" i="18"/>
  <c r="M1466" i="18"/>
  <c r="N1466" i="18"/>
  <c r="A1467" i="18"/>
  <c r="B1467" i="18"/>
  <c r="C1467" i="18"/>
  <c r="D1467" i="18"/>
  <c r="E1467" i="18"/>
  <c r="F1467" i="18"/>
  <c r="G1467" i="18"/>
  <c r="H1467" i="18"/>
  <c r="I1467" i="18"/>
  <c r="J1467" i="18"/>
  <c r="K1467" i="18"/>
  <c r="L1467" i="18"/>
  <c r="M1467" i="18"/>
  <c r="N1467" i="18"/>
  <c r="A1468" i="18"/>
  <c r="B1468" i="18"/>
  <c r="C1468" i="18"/>
  <c r="D1468" i="18"/>
  <c r="E1468" i="18"/>
  <c r="F1468" i="18"/>
  <c r="G1468" i="18"/>
  <c r="H1468" i="18"/>
  <c r="I1468" i="18"/>
  <c r="J1468" i="18"/>
  <c r="K1468" i="18"/>
  <c r="L1468" i="18"/>
  <c r="M1468" i="18"/>
  <c r="N1468" i="18"/>
  <c r="A1469" i="18"/>
  <c r="B1469" i="18"/>
  <c r="C1469" i="18"/>
  <c r="D1469" i="18"/>
  <c r="E1469" i="18"/>
  <c r="F1469" i="18"/>
  <c r="G1469" i="18"/>
  <c r="H1469" i="18"/>
  <c r="I1469" i="18"/>
  <c r="J1469" i="18"/>
  <c r="K1469" i="18"/>
  <c r="L1469" i="18"/>
  <c r="M1469" i="18"/>
  <c r="N1469" i="18"/>
  <c r="A1470" i="18"/>
  <c r="B1470" i="18"/>
  <c r="C1470" i="18"/>
  <c r="D1470" i="18"/>
  <c r="E1470" i="18"/>
  <c r="F1470" i="18"/>
  <c r="G1470" i="18"/>
  <c r="H1470" i="18"/>
  <c r="I1470" i="18"/>
  <c r="J1470" i="18"/>
  <c r="K1470" i="18"/>
  <c r="L1470" i="18"/>
  <c r="M1470" i="18"/>
  <c r="N1470" i="18"/>
  <c r="A1471" i="18"/>
  <c r="B1471" i="18"/>
  <c r="C1471" i="18"/>
  <c r="D1471" i="18"/>
  <c r="E1471" i="18"/>
  <c r="F1471" i="18"/>
  <c r="G1471" i="18"/>
  <c r="H1471" i="18"/>
  <c r="I1471" i="18"/>
  <c r="J1471" i="18"/>
  <c r="K1471" i="18"/>
  <c r="L1471" i="18"/>
  <c r="M1471" i="18"/>
  <c r="N1471" i="18"/>
  <c r="A1472" i="18"/>
  <c r="B1472" i="18"/>
  <c r="C1472" i="18"/>
  <c r="D1472" i="18"/>
  <c r="E1472" i="18"/>
  <c r="F1472" i="18"/>
  <c r="G1472" i="18"/>
  <c r="H1472" i="18"/>
  <c r="I1472" i="18"/>
  <c r="J1472" i="18"/>
  <c r="K1472" i="18"/>
  <c r="L1472" i="18"/>
  <c r="M1472" i="18"/>
  <c r="N1472" i="18"/>
  <c r="A1473" i="18"/>
  <c r="B1473" i="18"/>
  <c r="C1473" i="18"/>
  <c r="D1473" i="18"/>
  <c r="E1473" i="18"/>
  <c r="F1473" i="18"/>
  <c r="G1473" i="18"/>
  <c r="H1473" i="18"/>
  <c r="I1473" i="18"/>
  <c r="J1473" i="18"/>
  <c r="K1473" i="18"/>
  <c r="L1473" i="18"/>
  <c r="M1473" i="18"/>
  <c r="N1473" i="18"/>
  <c r="A1474" i="18"/>
  <c r="B1474" i="18"/>
  <c r="C1474" i="18"/>
  <c r="D1474" i="18"/>
  <c r="E1474" i="18"/>
  <c r="F1474" i="18"/>
  <c r="G1474" i="18"/>
  <c r="H1474" i="18"/>
  <c r="I1474" i="18"/>
  <c r="J1474" i="18"/>
  <c r="K1474" i="18"/>
  <c r="L1474" i="18"/>
  <c r="M1474" i="18"/>
  <c r="N1474" i="18"/>
  <c r="A1475" i="18"/>
  <c r="B1475" i="18"/>
  <c r="C1475" i="18"/>
  <c r="D1475" i="18"/>
  <c r="E1475" i="18"/>
  <c r="F1475" i="18"/>
  <c r="G1475" i="18"/>
  <c r="H1475" i="18"/>
  <c r="I1475" i="18"/>
  <c r="J1475" i="18"/>
  <c r="K1475" i="18"/>
  <c r="L1475" i="18"/>
  <c r="M1475" i="18"/>
  <c r="N1475" i="18"/>
  <c r="A1476" i="18"/>
  <c r="B1476" i="18"/>
  <c r="C1476" i="18"/>
  <c r="D1476" i="18"/>
  <c r="E1476" i="18"/>
  <c r="F1476" i="18"/>
  <c r="G1476" i="18"/>
  <c r="H1476" i="18"/>
  <c r="I1476" i="18"/>
  <c r="J1476" i="18"/>
  <c r="K1476" i="18"/>
  <c r="L1476" i="18"/>
  <c r="M1476" i="18"/>
  <c r="N1476" i="18"/>
  <c r="A1477" i="18"/>
  <c r="B1477" i="18"/>
  <c r="C1477" i="18"/>
  <c r="D1477" i="18"/>
  <c r="E1477" i="18"/>
  <c r="F1477" i="18"/>
  <c r="G1477" i="18"/>
  <c r="H1477" i="18"/>
  <c r="I1477" i="18"/>
  <c r="J1477" i="18"/>
  <c r="K1477" i="18"/>
  <c r="L1477" i="18"/>
  <c r="M1477" i="18"/>
  <c r="N1477" i="18"/>
  <c r="A1478" i="18"/>
  <c r="B1478" i="18"/>
  <c r="C1478" i="18"/>
  <c r="D1478" i="18"/>
  <c r="E1478" i="18"/>
  <c r="F1478" i="18"/>
  <c r="G1478" i="18"/>
  <c r="H1478" i="18"/>
  <c r="I1478" i="18"/>
  <c r="J1478" i="18"/>
  <c r="K1478" i="18"/>
  <c r="L1478" i="18"/>
  <c r="M1478" i="18"/>
  <c r="N1478" i="18"/>
  <c r="A1479" i="18"/>
  <c r="B1479" i="18"/>
  <c r="C1479" i="18"/>
  <c r="D1479" i="18"/>
  <c r="E1479" i="18"/>
  <c r="F1479" i="18"/>
  <c r="G1479" i="18"/>
  <c r="H1479" i="18"/>
  <c r="I1479" i="18"/>
  <c r="J1479" i="18"/>
  <c r="K1479" i="18"/>
  <c r="L1479" i="18"/>
  <c r="M1479" i="18"/>
  <c r="N1479" i="18"/>
  <c r="A1480" i="18"/>
  <c r="B1480" i="18"/>
  <c r="C1480" i="18"/>
  <c r="D1480" i="18"/>
  <c r="E1480" i="18"/>
  <c r="F1480" i="18"/>
  <c r="G1480" i="18"/>
  <c r="H1480" i="18"/>
  <c r="I1480" i="18"/>
  <c r="J1480" i="18"/>
  <c r="K1480" i="18"/>
  <c r="L1480" i="18"/>
  <c r="M1480" i="18"/>
  <c r="N1480" i="18"/>
  <c r="A1481" i="18"/>
  <c r="B1481" i="18"/>
  <c r="C1481" i="18"/>
  <c r="D1481" i="18"/>
  <c r="E1481" i="18"/>
  <c r="F1481" i="18"/>
  <c r="G1481" i="18"/>
  <c r="H1481" i="18"/>
  <c r="I1481" i="18"/>
  <c r="J1481" i="18"/>
  <c r="K1481" i="18"/>
  <c r="L1481" i="18"/>
  <c r="M1481" i="18"/>
  <c r="N1481" i="18"/>
  <c r="A1482" i="18"/>
  <c r="B1482" i="18"/>
  <c r="C1482" i="18"/>
  <c r="D1482" i="18"/>
  <c r="E1482" i="18"/>
  <c r="F1482" i="18"/>
  <c r="G1482" i="18"/>
  <c r="H1482" i="18"/>
  <c r="I1482" i="18"/>
  <c r="J1482" i="18"/>
  <c r="K1482" i="18"/>
  <c r="L1482" i="18"/>
  <c r="M1482" i="18"/>
  <c r="N1482" i="18"/>
  <c r="A1483" i="18"/>
  <c r="B1483" i="18"/>
  <c r="C1483" i="18"/>
  <c r="D1483" i="18"/>
  <c r="E1483" i="18"/>
  <c r="F1483" i="18"/>
  <c r="G1483" i="18"/>
  <c r="H1483" i="18"/>
  <c r="I1483" i="18"/>
  <c r="J1483" i="18"/>
  <c r="K1483" i="18"/>
  <c r="L1483" i="18"/>
  <c r="M1483" i="18"/>
  <c r="N1483" i="18"/>
  <c r="A1484" i="18"/>
  <c r="B1484" i="18"/>
  <c r="C1484" i="18"/>
  <c r="D1484" i="18"/>
  <c r="E1484" i="18"/>
  <c r="F1484" i="18"/>
  <c r="G1484" i="18"/>
  <c r="H1484" i="18"/>
  <c r="I1484" i="18"/>
  <c r="J1484" i="18"/>
  <c r="K1484" i="18"/>
  <c r="L1484" i="18"/>
  <c r="M1484" i="18"/>
  <c r="N1484" i="18"/>
  <c r="A1485" i="18"/>
  <c r="B1485" i="18"/>
  <c r="C1485" i="18"/>
  <c r="D1485" i="18"/>
  <c r="E1485" i="18"/>
  <c r="F1485" i="18"/>
  <c r="G1485" i="18"/>
  <c r="H1485" i="18"/>
  <c r="I1485" i="18"/>
  <c r="J1485" i="18"/>
  <c r="K1485" i="18"/>
  <c r="L1485" i="18"/>
  <c r="M1485" i="18"/>
  <c r="N1485" i="18"/>
  <c r="A1486" i="18"/>
  <c r="B1486" i="18"/>
  <c r="C1486" i="18"/>
  <c r="D1486" i="18"/>
  <c r="E1486" i="18"/>
  <c r="F1486" i="18"/>
  <c r="G1486" i="18"/>
  <c r="H1486" i="18"/>
  <c r="I1486" i="18"/>
  <c r="J1486" i="18"/>
  <c r="K1486" i="18"/>
  <c r="L1486" i="18"/>
  <c r="M1486" i="18"/>
  <c r="N1486" i="18"/>
  <c r="A1487" i="18"/>
  <c r="B1487" i="18"/>
  <c r="C1487" i="18"/>
  <c r="D1487" i="18"/>
  <c r="E1487" i="18"/>
  <c r="F1487" i="18"/>
  <c r="G1487" i="18"/>
  <c r="H1487" i="18"/>
  <c r="I1487" i="18"/>
  <c r="J1487" i="18"/>
  <c r="K1487" i="18"/>
  <c r="L1487" i="18"/>
  <c r="M1487" i="18"/>
  <c r="N1487" i="18"/>
  <c r="A1488" i="18"/>
  <c r="B1488" i="18"/>
  <c r="C1488" i="18"/>
  <c r="D1488" i="18"/>
  <c r="E1488" i="18"/>
  <c r="F1488" i="18"/>
  <c r="G1488" i="18"/>
  <c r="H1488" i="18"/>
  <c r="I1488" i="18"/>
  <c r="J1488" i="18"/>
  <c r="K1488" i="18"/>
  <c r="L1488" i="18"/>
  <c r="M1488" i="18"/>
  <c r="N1488" i="18"/>
  <c r="A1489" i="18"/>
  <c r="B1489" i="18"/>
  <c r="C1489" i="18"/>
  <c r="D1489" i="18"/>
  <c r="E1489" i="18"/>
  <c r="F1489" i="18"/>
  <c r="G1489" i="18"/>
  <c r="H1489" i="18"/>
  <c r="I1489" i="18"/>
  <c r="J1489" i="18"/>
  <c r="K1489" i="18"/>
  <c r="L1489" i="18"/>
  <c r="M1489" i="18"/>
  <c r="N1489" i="18"/>
  <c r="A1490" i="18"/>
  <c r="B1490" i="18"/>
  <c r="C1490" i="18"/>
  <c r="D1490" i="18"/>
  <c r="E1490" i="18"/>
  <c r="F1490" i="18"/>
  <c r="G1490" i="18"/>
  <c r="H1490" i="18"/>
  <c r="I1490" i="18"/>
  <c r="J1490" i="18"/>
  <c r="K1490" i="18"/>
  <c r="L1490" i="18"/>
  <c r="M1490" i="18"/>
  <c r="N1490" i="18"/>
  <c r="A1491" i="18"/>
  <c r="B1491" i="18"/>
  <c r="C1491" i="18"/>
  <c r="D1491" i="18"/>
  <c r="E1491" i="18"/>
  <c r="F1491" i="18"/>
  <c r="G1491" i="18"/>
  <c r="H1491" i="18"/>
  <c r="I1491" i="18"/>
  <c r="J1491" i="18"/>
  <c r="K1491" i="18"/>
  <c r="L1491" i="18"/>
  <c r="M1491" i="18"/>
  <c r="N1491" i="18"/>
  <c r="A1492" i="18"/>
  <c r="B1492" i="18"/>
  <c r="C1492" i="18"/>
  <c r="D1492" i="18"/>
  <c r="E1492" i="18"/>
  <c r="F1492" i="18"/>
  <c r="G1492" i="18"/>
  <c r="H1492" i="18"/>
  <c r="I1492" i="18"/>
  <c r="J1492" i="18"/>
  <c r="K1492" i="18"/>
  <c r="L1492" i="18"/>
  <c r="M1492" i="18"/>
  <c r="N1492" i="18"/>
  <c r="A1493" i="18"/>
  <c r="B1493" i="18"/>
  <c r="C1493" i="18"/>
  <c r="D1493" i="18"/>
  <c r="E1493" i="18"/>
  <c r="F1493" i="18"/>
  <c r="G1493" i="18"/>
  <c r="H1493" i="18"/>
  <c r="I1493" i="18"/>
  <c r="J1493" i="18"/>
  <c r="K1493" i="18"/>
  <c r="L1493" i="18"/>
  <c r="M1493" i="18"/>
  <c r="N1493" i="18"/>
  <c r="A1494" i="18"/>
  <c r="B1494" i="18"/>
  <c r="C1494" i="18"/>
  <c r="D1494" i="18"/>
  <c r="E1494" i="18"/>
  <c r="F1494" i="18"/>
  <c r="G1494" i="18"/>
  <c r="H1494" i="18"/>
  <c r="I1494" i="18"/>
  <c r="J1494" i="18"/>
  <c r="K1494" i="18"/>
  <c r="L1494" i="18"/>
  <c r="M1494" i="18"/>
  <c r="N1494" i="18"/>
  <c r="A1495" i="18"/>
  <c r="B1495" i="18"/>
  <c r="C1495" i="18"/>
  <c r="D1495" i="18"/>
  <c r="E1495" i="18"/>
  <c r="F1495" i="18"/>
  <c r="G1495" i="18"/>
  <c r="H1495" i="18"/>
  <c r="I1495" i="18"/>
  <c r="J1495" i="18"/>
  <c r="K1495" i="18"/>
  <c r="L1495" i="18"/>
  <c r="M1495" i="18"/>
  <c r="N1495" i="18"/>
  <c r="A1496" i="18"/>
  <c r="B1496" i="18"/>
  <c r="C1496" i="18"/>
  <c r="D1496" i="18"/>
  <c r="E1496" i="18"/>
  <c r="F1496" i="18"/>
  <c r="G1496" i="18"/>
  <c r="H1496" i="18"/>
  <c r="I1496" i="18"/>
  <c r="J1496" i="18"/>
  <c r="K1496" i="18"/>
  <c r="L1496" i="18"/>
  <c r="M1496" i="18"/>
  <c r="N1496" i="18"/>
  <c r="A1497" i="18"/>
  <c r="B1497" i="18"/>
  <c r="C1497" i="18"/>
  <c r="D1497" i="18"/>
  <c r="E1497" i="18"/>
  <c r="F1497" i="18"/>
  <c r="G1497" i="18"/>
  <c r="H1497" i="18"/>
  <c r="I1497" i="18"/>
  <c r="J1497" i="18"/>
  <c r="K1497" i="18"/>
  <c r="L1497" i="18"/>
  <c r="M1497" i="18"/>
  <c r="N1497" i="18"/>
  <c r="A1498" i="18"/>
  <c r="B1498" i="18"/>
  <c r="C1498" i="18"/>
  <c r="D1498" i="18"/>
  <c r="E1498" i="18"/>
  <c r="F1498" i="18"/>
  <c r="G1498" i="18"/>
  <c r="H1498" i="18"/>
  <c r="I1498" i="18"/>
  <c r="J1498" i="18"/>
  <c r="K1498" i="18"/>
  <c r="L1498" i="18"/>
  <c r="M1498" i="18"/>
  <c r="N1498" i="18"/>
  <c r="A1499" i="18"/>
  <c r="B1499" i="18"/>
  <c r="C1499" i="18"/>
  <c r="D1499" i="18"/>
  <c r="E1499" i="18"/>
  <c r="F1499" i="18"/>
  <c r="G1499" i="18"/>
  <c r="H1499" i="18"/>
  <c r="I1499" i="18"/>
  <c r="J1499" i="18"/>
  <c r="K1499" i="18"/>
  <c r="L1499" i="18"/>
  <c r="M1499" i="18"/>
  <c r="N1499" i="18"/>
  <c r="A1500" i="18"/>
  <c r="B1500" i="18"/>
  <c r="C1500" i="18"/>
  <c r="D1500" i="18"/>
  <c r="E1500" i="18"/>
  <c r="F1500" i="18"/>
  <c r="G1500" i="18"/>
  <c r="H1500" i="18"/>
  <c r="I1500" i="18"/>
  <c r="J1500" i="18"/>
  <c r="K1500" i="18"/>
  <c r="L1500" i="18"/>
  <c r="M1500" i="18"/>
  <c r="N1500" i="18"/>
  <c r="A1501" i="18"/>
  <c r="B1501" i="18"/>
  <c r="C1501" i="18"/>
  <c r="D1501" i="18"/>
  <c r="E1501" i="18"/>
  <c r="F1501" i="18"/>
  <c r="G1501" i="18"/>
  <c r="H1501" i="18"/>
  <c r="I1501" i="18"/>
  <c r="J1501" i="18"/>
  <c r="K1501" i="18"/>
  <c r="L1501" i="18"/>
  <c r="M1501" i="18"/>
  <c r="N1501" i="18"/>
  <c r="A1502" i="18"/>
  <c r="B1502" i="18"/>
  <c r="C1502" i="18"/>
  <c r="D1502" i="18"/>
  <c r="E1502" i="18"/>
  <c r="F1502" i="18"/>
  <c r="G1502" i="18"/>
  <c r="H1502" i="18"/>
  <c r="I1502" i="18"/>
  <c r="J1502" i="18"/>
  <c r="K1502" i="18"/>
  <c r="L1502" i="18"/>
  <c r="M1502" i="18"/>
  <c r="N1502" i="18"/>
  <c r="A1503" i="18"/>
  <c r="B1503" i="18"/>
  <c r="C1503" i="18"/>
  <c r="D1503" i="18"/>
  <c r="E1503" i="18"/>
  <c r="F1503" i="18"/>
  <c r="G1503" i="18"/>
  <c r="H1503" i="18"/>
  <c r="I1503" i="18"/>
  <c r="J1503" i="18"/>
  <c r="K1503" i="18"/>
  <c r="L1503" i="18"/>
  <c r="M1503" i="18"/>
  <c r="N1503" i="18"/>
  <c r="A1504" i="18"/>
  <c r="B1504" i="18"/>
  <c r="C1504" i="18"/>
  <c r="D1504" i="18"/>
  <c r="E1504" i="18"/>
  <c r="F1504" i="18"/>
  <c r="G1504" i="18"/>
  <c r="H1504" i="18"/>
  <c r="I1504" i="18"/>
  <c r="J1504" i="18"/>
  <c r="K1504" i="18"/>
  <c r="L1504" i="18"/>
  <c r="M1504" i="18"/>
  <c r="N1504" i="18"/>
  <c r="A1505" i="18"/>
  <c r="B1505" i="18"/>
  <c r="C1505" i="18"/>
  <c r="D1505" i="18"/>
  <c r="E1505" i="18"/>
  <c r="F1505" i="18"/>
  <c r="G1505" i="18"/>
  <c r="H1505" i="18"/>
  <c r="I1505" i="18"/>
  <c r="J1505" i="18"/>
  <c r="K1505" i="18"/>
  <c r="L1505" i="18"/>
  <c r="M1505" i="18"/>
  <c r="N1505" i="18"/>
  <c r="A1506" i="18"/>
  <c r="B1506" i="18"/>
  <c r="C1506" i="18"/>
  <c r="D1506" i="18"/>
  <c r="E1506" i="18"/>
  <c r="F1506" i="18"/>
  <c r="G1506" i="18"/>
  <c r="H1506" i="18"/>
  <c r="I1506" i="18"/>
  <c r="J1506" i="18"/>
  <c r="K1506" i="18"/>
  <c r="L1506" i="18"/>
  <c r="M1506" i="18"/>
  <c r="N1506" i="18"/>
  <c r="A1507" i="18"/>
  <c r="B1507" i="18"/>
  <c r="C1507" i="18"/>
  <c r="D1507" i="18"/>
  <c r="E1507" i="18"/>
  <c r="F1507" i="18"/>
  <c r="G1507" i="18"/>
  <c r="H1507" i="18"/>
  <c r="I1507" i="18"/>
  <c r="J1507" i="18"/>
  <c r="K1507" i="18"/>
  <c r="L1507" i="18"/>
  <c r="M1507" i="18"/>
  <c r="N1507" i="18"/>
  <c r="A1508" i="18"/>
  <c r="B1508" i="18"/>
  <c r="C1508" i="18"/>
  <c r="D1508" i="18"/>
  <c r="E1508" i="18"/>
  <c r="F1508" i="18"/>
  <c r="G1508" i="18"/>
  <c r="H1508" i="18"/>
  <c r="I1508" i="18"/>
  <c r="J1508" i="18"/>
  <c r="K1508" i="18"/>
  <c r="L1508" i="18"/>
  <c r="M1508" i="18"/>
  <c r="N1508" i="18"/>
  <c r="A1509" i="18"/>
  <c r="B1509" i="18"/>
  <c r="C1509" i="18"/>
  <c r="D1509" i="18"/>
  <c r="E1509" i="18"/>
  <c r="F1509" i="18"/>
  <c r="G1509" i="18"/>
  <c r="H1509" i="18"/>
  <c r="I1509" i="18"/>
  <c r="J1509" i="18"/>
  <c r="K1509" i="18"/>
  <c r="L1509" i="18"/>
  <c r="M1509" i="18"/>
  <c r="N1509" i="18"/>
  <c r="A1510" i="18"/>
  <c r="B1510" i="18"/>
  <c r="C1510" i="18"/>
  <c r="D1510" i="18"/>
  <c r="E1510" i="18"/>
  <c r="F1510" i="18"/>
  <c r="G1510" i="18"/>
  <c r="H1510" i="18"/>
  <c r="I1510" i="18"/>
  <c r="J1510" i="18"/>
  <c r="K1510" i="18"/>
  <c r="L1510" i="18"/>
  <c r="M1510" i="18"/>
  <c r="N1510" i="18"/>
  <c r="A1511" i="18"/>
  <c r="B1511" i="18"/>
  <c r="C1511" i="18"/>
  <c r="D1511" i="18"/>
  <c r="E1511" i="18"/>
  <c r="F1511" i="18"/>
  <c r="G1511" i="18"/>
  <c r="H1511" i="18"/>
  <c r="I1511" i="18"/>
  <c r="J1511" i="18"/>
  <c r="K1511" i="18"/>
  <c r="L1511" i="18"/>
  <c r="M1511" i="18"/>
  <c r="N1511" i="18"/>
  <c r="A1512" i="18"/>
  <c r="B1512" i="18"/>
  <c r="C1512" i="18"/>
  <c r="D1512" i="18"/>
  <c r="E1512" i="18"/>
  <c r="F1512" i="18"/>
  <c r="G1512" i="18"/>
  <c r="H1512" i="18"/>
  <c r="I1512" i="18"/>
  <c r="J1512" i="18"/>
  <c r="K1512" i="18"/>
  <c r="L1512" i="18"/>
  <c r="M1512" i="18"/>
  <c r="N1512" i="18"/>
  <c r="A1513" i="18"/>
  <c r="B1513" i="18"/>
  <c r="C1513" i="18"/>
  <c r="D1513" i="18"/>
  <c r="E1513" i="18"/>
  <c r="F1513" i="18"/>
  <c r="G1513" i="18"/>
  <c r="H1513" i="18"/>
  <c r="I1513" i="18"/>
  <c r="J1513" i="18"/>
  <c r="K1513" i="18"/>
  <c r="L1513" i="18"/>
  <c r="M1513" i="18"/>
  <c r="N1513" i="18"/>
  <c r="A1514" i="18"/>
  <c r="B1514" i="18"/>
  <c r="C1514" i="18"/>
  <c r="D1514" i="18"/>
  <c r="E1514" i="18"/>
  <c r="F1514" i="18"/>
  <c r="G1514" i="18"/>
  <c r="H1514" i="18"/>
  <c r="I1514" i="18"/>
  <c r="J1514" i="18"/>
  <c r="K1514" i="18"/>
  <c r="L1514" i="18"/>
  <c r="M1514" i="18"/>
  <c r="N1514" i="18"/>
  <c r="A1515" i="18"/>
  <c r="B1515" i="18"/>
  <c r="C1515" i="18"/>
  <c r="D1515" i="18"/>
  <c r="E1515" i="18"/>
  <c r="F1515" i="18"/>
  <c r="G1515" i="18"/>
  <c r="H1515" i="18"/>
  <c r="I1515" i="18"/>
  <c r="J1515" i="18"/>
  <c r="K1515" i="18"/>
  <c r="L1515" i="18"/>
  <c r="M1515" i="18"/>
  <c r="N1515" i="18"/>
  <c r="A1516" i="18"/>
  <c r="B1516" i="18"/>
  <c r="C1516" i="18"/>
  <c r="D1516" i="18"/>
  <c r="E1516" i="18"/>
  <c r="F1516" i="18"/>
  <c r="G1516" i="18"/>
  <c r="H1516" i="18"/>
  <c r="I1516" i="18"/>
  <c r="J1516" i="18"/>
  <c r="K1516" i="18"/>
  <c r="L1516" i="18"/>
  <c r="M1516" i="18"/>
  <c r="N1516" i="18"/>
  <c r="A1517" i="18"/>
  <c r="B1517" i="18"/>
  <c r="C1517" i="18"/>
  <c r="D1517" i="18"/>
  <c r="E1517" i="18"/>
  <c r="F1517" i="18"/>
  <c r="G1517" i="18"/>
  <c r="H1517" i="18"/>
  <c r="I1517" i="18"/>
  <c r="J1517" i="18"/>
  <c r="K1517" i="18"/>
  <c r="L1517" i="18"/>
  <c r="M1517" i="18"/>
  <c r="N1517" i="18"/>
  <c r="A1518" i="18"/>
  <c r="B1518" i="18"/>
  <c r="C1518" i="18"/>
  <c r="D1518" i="18"/>
  <c r="E1518" i="18"/>
  <c r="F1518" i="18"/>
  <c r="G1518" i="18"/>
  <c r="H1518" i="18"/>
  <c r="I1518" i="18"/>
  <c r="J1518" i="18"/>
  <c r="K1518" i="18"/>
  <c r="L1518" i="18"/>
  <c r="M1518" i="18"/>
  <c r="N1518" i="18"/>
  <c r="A1519" i="18"/>
  <c r="B1519" i="18"/>
  <c r="C1519" i="18"/>
  <c r="D1519" i="18"/>
  <c r="E1519" i="18"/>
  <c r="F1519" i="18"/>
  <c r="G1519" i="18"/>
  <c r="H1519" i="18"/>
  <c r="I1519" i="18"/>
  <c r="J1519" i="18"/>
  <c r="K1519" i="18"/>
  <c r="L1519" i="18"/>
  <c r="M1519" i="18"/>
  <c r="N1519" i="18"/>
  <c r="A1520" i="18"/>
  <c r="B1520" i="18"/>
  <c r="C1520" i="18"/>
  <c r="D1520" i="18"/>
  <c r="E1520" i="18"/>
  <c r="F1520" i="18"/>
  <c r="G1520" i="18"/>
  <c r="H1520" i="18"/>
  <c r="I1520" i="18"/>
  <c r="J1520" i="18"/>
  <c r="K1520" i="18"/>
  <c r="L1520" i="18"/>
  <c r="M1520" i="18"/>
  <c r="N1520" i="18"/>
  <c r="A1521" i="18"/>
  <c r="B1521" i="18"/>
  <c r="C1521" i="18"/>
  <c r="D1521" i="18"/>
  <c r="E1521" i="18"/>
  <c r="F1521" i="18"/>
  <c r="G1521" i="18"/>
  <c r="H1521" i="18"/>
  <c r="I1521" i="18"/>
  <c r="J1521" i="18"/>
  <c r="K1521" i="18"/>
  <c r="L1521" i="18"/>
  <c r="M1521" i="18"/>
  <c r="N1521" i="18"/>
  <c r="A1522" i="18"/>
  <c r="B1522" i="18"/>
  <c r="C1522" i="18"/>
  <c r="D1522" i="18"/>
  <c r="E1522" i="18"/>
  <c r="F1522" i="18"/>
  <c r="G1522" i="18"/>
  <c r="H1522" i="18"/>
  <c r="I1522" i="18"/>
  <c r="J1522" i="18"/>
  <c r="K1522" i="18"/>
  <c r="L1522" i="18"/>
  <c r="M1522" i="18"/>
  <c r="N1522" i="18"/>
  <c r="A1523" i="18"/>
  <c r="B1523" i="18"/>
  <c r="C1523" i="18"/>
  <c r="D1523" i="18"/>
  <c r="E1523" i="18"/>
  <c r="F1523" i="18"/>
  <c r="G1523" i="18"/>
  <c r="H1523" i="18"/>
  <c r="I1523" i="18"/>
  <c r="J1523" i="18"/>
  <c r="K1523" i="18"/>
  <c r="L1523" i="18"/>
  <c r="M1523" i="18"/>
  <c r="N1523" i="18"/>
  <c r="A1524" i="18"/>
  <c r="B1524" i="18"/>
  <c r="C1524" i="18"/>
  <c r="D1524" i="18"/>
  <c r="E1524" i="18"/>
  <c r="F1524" i="18"/>
  <c r="G1524" i="18"/>
  <c r="H1524" i="18"/>
  <c r="I1524" i="18"/>
  <c r="J1524" i="18"/>
  <c r="K1524" i="18"/>
  <c r="L1524" i="18"/>
  <c r="M1524" i="18"/>
  <c r="N1524" i="18"/>
  <c r="A1525" i="18"/>
  <c r="B1525" i="18"/>
  <c r="C1525" i="18"/>
  <c r="D1525" i="18"/>
  <c r="E1525" i="18"/>
  <c r="F1525" i="18"/>
  <c r="G1525" i="18"/>
  <c r="H1525" i="18"/>
  <c r="I1525" i="18"/>
  <c r="J1525" i="18"/>
  <c r="K1525" i="18"/>
  <c r="L1525" i="18"/>
  <c r="M1525" i="18"/>
  <c r="N1525" i="18"/>
  <c r="A1526" i="18"/>
  <c r="B1526" i="18"/>
  <c r="C1526" i="18"/>
  <c r="D1526" i="18"/>
  <c r="E1526" i="18"/>
  <c r="F1526" i="18"/>
  <c r="G1526" i="18"/>
  <c r="H1526" i="18"/>
  <c r="I1526" i="18"/>
  <c r="J1526" i="18"/>
  <c r="K1526" i="18"/>
  <c r="L1526" i="18"/>
  <c r="M1526" i="18"/>
  <c r="N1526" i="18"/>
  <c r="A1527" i="18"/>
  <c r="B1527" i="18"/>
  <c r="C1527" i="18"/>
  <c r="D1527" i="18"/>
  <c r="E1527" i="18"/>
  <c r="F1527" i="18"/>
  <c r="G1527" i="18"/>
  <c r="H1527" i="18"/>
  <c r="I1527" i="18"/>
  <c r="J1527" i="18"/>
  <c r="K1527" i="18"/>
  <c r="L1527" i="18"/>
  <c r="M1527" i="18"/>
  <c r="N1527" i="18"/>
  <c r="A1528" i="18"/>
  <c r="B1528" i="18"/>
  <c r="C1528" i="18"/>
  <c r="D1528" i="18"/>
  <c r="E1528" i="18"/>
  <c r="F1528" i="18"/>
  <c r="G1528" i="18"/>
  <c r="H1528" i="18"/>
  <c r="I1528" i="18"/>
  <c r="J1528" i="18"/>
  <c r="K1528" i="18"/>
  <c r="L1528" i="18"/>
  <c r="M1528" i="18"/>
  <c r="N1528" i="18"/>
  <c r="A1529" i="18"/>
  <c r="B1529" i="18"/>
  <c r="C1529" i="18"/>
  <c r="D1529" i="18"/>
  <c r="E1529" i="18"/>
  <c r="F1529" i="18"/>
  <c r="G1529" i="18"/>
  <c r="H1529" i="18"/>
  <c r="I1529" i="18"/>
  <c r="J1529" i="18"/>
  <c r="K1529" i="18"/>
  <c r="L1529" i="18"/>
  <c r="M1529" i="18"/>
  <c r="N1529" i="18"/>
  <c r="A1530" i="18"/>
  <c r="B1530" i="18"/>
  <c r="C1530" i="18"/>
  <c r="D1530" i="18"/>
  <c r="E1530" i="18"/>
  <c r="F1530" i="18"/>
  <c r="G1530" i="18"/>
  <c r="H1530" i="18"/>
  <c r="I1530" i="18"/>
  <c r="J1530" i="18"/>
  <c r="K1530" i="18"/>
  <c r="L1530" i="18"/>
  <c r="M1530" i="18"/>
  <c r="N1530" i="18"/>
  <c r="A1531" i="18"/>
  <c r="B1531" i="18"/>
  <c r="C1531" i="18"/>
  <c r="D1531" i="18"/>
  <c r="E1531" i="18"/>
  <c r="F1531" i="18"/>
  <c r="G1531" i="18"/>
  <c r="H1531" i="18"/>
  <c r="I1531" i="18"/>
  <c r="J1531" i="18"/>
  <c r="K1531" i="18"/>
  <c r="L1531" i="18"/>
  <c r="M1531" i="18"/>
  <c r="N1531" i="18"/>
  <c r="A1532" i="18"/>
  <c r="B1532" i="18"/>
  <c r="C1532" i="18"/>
  <c r="D1532" i="18"/>
  <c r="E1532" i="18"/>
  <c r="F1532" i="18"/>
  <c r="G1532" i="18"/>
  <c r="H1532" i="18"/>
  <c r="I1532" i="18"/>
  <c r="J1532" i="18"/>
  <c r="K1532" i="18"/>
  <c r="L1532" i="18"/>
  <c r="M1532" i="18"/>
  <c r="N1532" i="18"/>
  <c r="A1533" i="18"/>
  <c r="B1533" i="18"/>
  <c r="C1533" i="18"/>
  <c r="D1533" i="18"/>
  <c r="E1533" i="18"/>
  <c r="F1533" i="18"/>
  <c r="G1533" i="18"/>
  <c r="H1533" i="18"/>
  <c r="I1533" i="18"/>
  <c r="J1533" i="18"/>
  <c r="K1533" i="18"/>
  <c r="L1533" i="18"/>
  <c r="M1533" i="18"/>
  <c r="N1533" i="18"/>
  <c r="A1534" i="18"/>
  <c r="B1534" i="18"/>
  <c r="C1534" i="18"/>
  <c r="D1534" i="18"/>
  <c r="E1534" i="18"/>
  <c r="F1534" i="18"/>
  <c r="G1534" i="18"/>
  <c r="H1534" i="18"/>
  <c r="I1534" i="18"/>
  <c r="J1534" i="18"/>
  <c r="K1534" i="18"/>
  <c r="L1534" i="18"/>
  <c r="M1534" i="18"/>
  <c r="N1534" i="18"/>
  <c r="A1535" i="18"/>
  <c r="B1535" i="18"/>
  <c r="C1535" i="18"/>
  <c r="D1535" i="18"/>
  <c r="E1535" i="18"/>
  <c r="F1535" i="18"/>
  <c r="G1535" i="18"/>
  <c r="H1535" i="18"/>
  <c r="I1535" i="18"/>
  <c r="J1535" i="18"/>
  <c r="K1535" i="18"/>
  <c r="L1535" i="18"/>
  <c r="M1535" i="18"/>
  <c r="N1535" i="18"/>
  <c r="A1536" i="18"/>
  <c r="B1536" i="18"/>
  <c r="C1536" i="18"/>
  <c r="D1536" i="18"/>
  <c r="E1536" i="18"/>
  <c r="F1536" i="18"/>
  <c r="G1536" i="18"/>
  <c r="H1536" i="18"/>
  <c r="I1536" i="18"/>
  <c r="J1536" i="18"/>
  <c r="K1536" i="18"/>
  <c r="L1536" i="18"/>
  <c r="M1536" i="18"/>
  <c r="N1536" i="18"/>
  <c r="A1537" i="18"/>
  <c r="B1537" i="18"/>
  <c r="C1537" i="18"/>
  <c r="D1537" i="18"/>
  <c r="E1537" i="18"/>
  <c r="F1537" i="18"/>
  <c r="G1537" i="18"/>
  <c r="H1537" i="18"/>
  <c r="I1537" i="18"/>
  <c r="J1537" i="18"/>
  <c r="K1537" i="18"/>
  <c r="L1537" i="18"/>
  <c r="M1537" i="18"/>
  <c r="N1537" i="18"/>
  <c r="A1538" i="18"/>
  <c r="B1538" i="18"/>
  <c r="C1538" i="18"/>
  <c r="D1538" i="18"/>
  <c r="E1538" i="18"/>
  <c r="F1538" i="18"/>
  <c r="G1538" i="18"/>
  <c r="H1538" i="18"/>
  <c r="I1538" i="18"/>
  <c r="J1538" i="18"/>
  <c r="K1538" i="18"/>
  <c r="L1538" i="18"/>
  <c r="M1538" i="18"/>
  <c r="N1538" i="18"/>
  <c r="A1539" i="18"/>
  <c r="B1539" i="18"/>
  <c r="C1539" i="18"/>
  <c r="D1539" i="18"/>
  <c r="E1539" i="18"/>
  <c r="F1539" i="18"/>
  <c r="G1539" i="18"/>
  <c r="H1539" i="18"/>
  <c r="I1539" i="18"/>
  <c r="J1539" i="18"/>
  <c r="K1539" i="18"/>
  <c r="L1539" i="18"/>
  <c r="M1539" i="18"/>
  <c r="N1539" i="18"/>
  <c r="A1540" i="18"/>
  <c r="B1540" i="18"/>
  <c r="C1540" i="18"/>
  <c r="D1540" i="18"/>
  <c r="E1540" i="18"/>
  <c r="F1540" i="18"/>
  <c r="G1540" i="18"/>
  <c r="H1540" i="18"/>
  <c r="I1540" i="18"/>
  <c r="J1540" i="18"/>
  <c r="K1540" i="18"/>
  <c r="L1540" i="18"/>
  <c r="M1540" i="18"/>
  <c r="N1540" i="18"/>
  <c r="A1541" i="18"/>
  <c r="B1541" i="18"/>
  <c r="C1541" i="18"/>
  <c r="D1541" i="18"/>
  <c r="E1541" i="18"/>
  <c r="F1541" i="18"/>
  <c r="G1541" i="18"/>
  <c r="H1541" i="18"/>
  <c r="I1541" i="18"/>
  <c r="J1541" i="18"/>
  <c r="K1541" i="18"/>
  <c r="L1541" i="18"/>
  <c r="M1541" i="18"/>
  <c r="N1541" i="18"/>
  <c r="A1542" i="18"/>
  <c r="B1542" i="18"/>
  <c r="C1542" i="18"/>
  <c r="D1542" i="18"/>
  <c r="E1542" i="18"/>
  <c r="F1542" i="18"/>
  <c r="G1542" i="18"/>
  <c r="H1542" i="18"/>
  <c r="I1542" i="18"/>
  <c r="J1542" i="18"/>
  <c r="K1542" i="18"/>
  <c r="L1542" i="18"/>
  <c r="M1542" i="18"/>
  <c r="N1542" i="18"/>
  <c r="A1543" i="18"/>
  <c r="B1543" i="18"/>
  <c r="C1543" i="18"/>
  <c r="D1543" i="18"/>
  <c r="E1543" i="18"/>
  <c r="F1543" i="18"/>
  <c r="G1543" i="18"/>
  <c r="H1543" i="18"/>
  <c r="I1543" i="18"/>
  <c r="J1543" i="18"/>
  <c r="K1543" i="18"/>
  <c r="L1543" i="18"/>
  <c r="M1543" i="18"/>
  <c r="N1543" i="18"/>
  <c r="A1544" i="18"/>
  <c r="B1544" i="18"/>
  <c r="C1544" i="18"/>
  <c r="D1544" i="18"/>
  <c r="E1544" i="18"/>
  <c r="F1544" i="18"/>
  <c r="G1544" i="18"/>
  <c r="H1544" i="18"/>
  <c r="I1544" i="18"/>
  <c r="J1544" i="18"/>
  <c r="K1544" i="18"/>
  <c r="L1544" i="18"/>
  <c r="M1544" i="18"/>
  <c r="N1544" i="18"/>
  <c r="A1545" i="18"/>
  <c r="B1545" i="18"/>
  <c r="C1545" i="18"/>
  <c r="D1545" i="18"/>
  <c r="E1545" i="18"/>
  <c r="F1545" i="18"/>
  <c r="G1545" i="18"/>
  <c r="H1545" i="18"/>
  <c r="I1545" i="18"/>
  <c r="J1545" i="18"/>
  <c r="K1545" i="18"/>
  <c r="L1545" i="18"/>
  <c r="M1545" i="18"/>
  <c r="N1545" i="18"/>
  <c r="A1546" i="18"/>
  <c r="B1546" i="18"/>
  <c r="C1546" i="18"/>
  <c r="D1546" i="18"/>
  <c r="E1546" i="18"/>
  <c r="F1546" i="18"/>
  <c r="G1546" i="18"/>
  <c r="H1546" i="18"/>
  <c r="I1546" i="18"/>
  <c r="J1546" i="18"/>
  <c r="K1546" i="18"/>
  <c r="L1546" i="18"/>
  <c r="M1546" i="18"/>
  <c r="N1546" i="18"/>
  <c r="A1547" i="18"/>
  <c r="B1547" i="18"/>
  <c r="C1547" i="18"/>
  <c r="D1547" i="18"/>
  <c r="E1547" i="18"/>
  <c r="F1547" i="18"/>
  <c r="G1547" i="18"/>
  <c r="H1547" i="18"/>
  <c r="I1547" i="18"/>
  <c r="J1547" i="18"/>
  <c r="K1547" i="18"/>
  <c r="L1547" i="18"/>
  <c r="M1547" i="18"/>
  <c r="N1547" i="18"/>
  <c r="A1548" i="18"/>
  <c r="B1548" i="18"/>
  <c r="C1548" i="18"/>
  <c r="D1548" i="18"/>
  <c r="E1548" i="18"/>
  <c r="F1548" i="18"/>
  <c r="G1548" i="18"/>
  <c r="H1548" i="18"/>
  <c r="I1548" i="18"/>
  <c r="J1548" i="18"/>
  <c r="K1548" i="18"/>
  <c r="L1548" i="18"/>
  <c r="M1548" i="18"/>
  <c r="N1548" i="18"/>
  <c r="A1549" i="18"/>
  <c r="B1549" i="18"/>
  <c r="C1549" i="18"/>
  <c r="D1549" i="18"/>
  <c r="E1549" i="18"/>
  <c r="F1549" i="18"/>
  <c r="G1549" i="18"/>
  <c r="H1549" i="18"/>
  <c r="I1549" i="18"/>
  <c r="J1549" i="18"/>
  <c r="K1549" i="18"/>
  <c r="L1549" i="18"/>
  <c r="M1549" i="18"/>
  <c r="N1549" i="18"/>
  <c r="A1550" i="18"/>
  <c r="B1550" i="18"/>
  <c r="C1550" i="18"/>
  <c r="D1550" i="18"/>
  <c r="E1550" i="18"/>
  <c r="F1550" i="18"/>
  <c r="G1550" i="18"/>
  <c r="H1550" i="18"/>
  <c r="I1550" i="18"/>
  <c r="J1550" i="18"/>
  <c r="K1550" i="18"/>
  <c r="L1550" i="18"/>
  <c r="M1550" i="18"/>
  <c r="N1550" i="18"/>
  <c r="A1551" i="18"/>
  <c r="B1551" i="18"/>
  <c r="C1551" i="18"/>
  <c r="D1551" i="18"/>
  <c r="E1551" i="18"/>
  <c r="F1551" i="18"/>
  <c r="G1551" i="18"/>
  <c r="H1551" i="18"/>
  <c r="I1551" i="18"/>
  <c r="J1551" i="18"/>
  <c r="K1551" i="18"/>
  <c r="L1551" i="18"/>
  <c r="M1551" i="18"/>
  <c r="N1551" i="18"/>
  <c r="A1552" i="18"/>
  <c r="B1552" i="18"/>
  <c r="C1552" i="18"/>
  <c r="D1552" i="18"/>
  <c r="E1552" i="18"/>
  <c r="F1552" i="18"/>
  <c r="G1552" i="18"/>
  <c r="H1552" i="18"/>
  <c r="I1552" i="18"/>
  <c r="J1552" i="18"/>
  <c r="K1552" i="18"/>
  <c r="L1552" i="18"/>
  <c r="M1552" i="18"/>
  <c r="N1552" i="18"/>
  <c r="A1553" i="18"/>
  <c r="B1553" i="18"/>
  <c r="C1553" i="18"/>
  <c r="D1553" i="18"/>
  <c r="E1553" i="18"/>
  <c r="F1553" i="18"/>
  <c r="G1553" i="18"/>
  <c r="H1553" i="18"/>
  <c r="I1553" i="18"/>
  <c r="J1553" i="18"/>
  <c r="K1553" i="18"/>
  <c r="L1553" i="18"/>
  <c r="M1553" i="18"/>
  <c r="N1553" i="18"/>
  <c r="A1554" i="18"/>
  <c r="B1554" i="18"/>
  <c r="C1554" i="18"/>
  <c r="D1554" i="18"/>
  <c r="E1554" i="18"/>
  <c r="F1554" i="18"/>
  <c r="G1554" i="18"/>
  <c r="H1554" i="18"/>
  <c r="I1554" i="18"/>
  <c r="J1554" i="18"/>
  <c r="K1554" i="18"/>
  <c r="L1554" i="18"/>
  <c r="M1554" i="18"/>
  <c r="N1554" i="18"/>
  <c r="A1555" i="18"/>
  <c r="B1555" i="18"/>
  <c r="C1555" i="18"/>
  <c r="D1555" i="18"/>
  <c r="E1555" i="18"/>
  <c r="F1555" i="18"/>
  <c r="G1555" i="18"/>
  <c r="H1555" i="18"/>
  <c r="I1555" i="18"/>
  <c r="J1555" i="18"/>
  <c r="K1555" i="18"/>
  <c r="L1555" i="18"/>
  <c r="M1555" i="18"/>
  <c r="N1555" i="18"/>
  <c r="A1556" i="18"/>
  <c r="B1556" i="18"/>
  <c r="C1556" i="18"/>
  <c r="D1556" i="18"/>
  <c r="E1556" i="18"/>
  <c r="F1556" i="18"/>
  <c r="G1556" i="18"/>
  <c r="H1556" i="18"/>
  <c r="I1556" i="18"/>
  <c r="J1556" i="18"/>
  <c r="K1556" i="18"/>
  <c r="L1556" i="18"/>
  <c r="M1556" i="18"/>
  <c r="N1556" i="18"/>
  <c r="A1557" i="18"/>
  <c r="B1557" i="18"/>
  <c r="C1557" i="18"/>
  <c r="D1557" i="18"/>
  <c r="E1557" i="18"/>
  <c r="F1557" i="18"/>
  <c r="G1557" i="18"/>
  <c r="H1557" i="18"/>
  <c r="I1557" i="18"/>
  <c r="J1557" i="18"/>
  <c r="K1557" i="18"/>
  <c r="L1557" i="18"/>
  <c r="M1557" i="18"/>
  <c r="N1557" i="18"/>
  <c r="A1558" i="18"/>
  <c r="B1558" i="18"/>
  <c r="C1558" i="18"/>
  <c r="D1558" i="18"/>
  <c r="E1558" i="18"/>
  <c r="F1558" i="18"/>
  <c r="G1558" i="18"/>
  <c r="H1558" i="18"/>
  <c r="I1558" i="18"/>
  <c r="J1558" i="18"/>
  <c r="K1558" i="18"/>
  <c r="L1558" i="18"/>
  <c r="M1558" i="18"/>
  <c r="N1558" i="18"/>
  <c r="A1559" i="18"/>
  <c r="B1559" i="18"/>
  <c r="C1559" i="18"/>
  <c r="D1559" i="18"/>
  <c r="E1559" i="18"/>
  <c r="F1559" i="18"/>
  <c r="G1559" i="18"/>
  <c r="H1559" i="18"/>
  <c r="I1559" i="18"/>
  <c r="J1559" i="18"/>
  <c r="K1559" i="18"/>
  <c r="L1559" i="18"/>
  <c r="M1559" i="18"/>
  <c r="N1559" i="18"/>
  <c r="A1560" i="18"/>
  <c r="B1560" i="18"/>
  <c r="C1560" i="18"/>
  <c r="D1560" i="18"/>
  <c r="E1560" i="18"/>
  <c r="F1560" i="18"/>
  <c r="G1560" i="18"/>
  <c r="H1560" i="18"/>
  <c r="I1560" i="18"/>
  <c r="J1560" i="18"/>
  <c r="K1560" i="18"/>
  <c r="L1560" i="18"/>
  <c r="M1560" i="18"/>
  <c r="N1560" i="18"/>
  <c r="A1561" i="18"/>
  <c r="B1561" i="18"/>
  <c r="C1561" i="18"/>
  <c r="D1561" i="18"/>
  <c r="E1561" i="18"/>
  <c r="F1561" i="18"/>
  <c r="G1561" i="18"/>
  <c r="H1561" i="18"/>
  <c r="I1561" i="18"/>
  <c r="J1561" i="18"/>
  <c r="K1561" i="18"/>
  <c r="L1561" i="18"/>
  <c r="M1561" i="18"/>
  <c r="N1561" i="18"/>
  <c r="A1562" i="18"/>
  <c r="B1562" i="18"/>
  <c r="C1562" i="18"/>
  <c r="D1562" i="18"/>
  <c r="E1562" i="18"/>
  <c r="F1562" i="18"/>
  <c r="G1562" i="18"/>
  <c r="H1562" i="18"/>
  <c r="I1562" i="18"/>
  <c r="J1562" i="18"/>
  <c r="K1562" i="18"/>
  <c r="L1562" i="18"/>
  <c r="M1562" i="18"/>
  <c r="N1562" i="18"/>
  <c r="A1563" i="18"/>
  <c r="B1563" i="18"/>
  <c r="C1563" i="18"/>
  <c r="D1563" i="18"/>
  <c r="E1563" i="18"/>
  <c r="F1563" i="18"/>
  <c r="G1563" i="18"/>
  <c r="H1563" i="18"/>
  <c r="I1563" i="18"/>
  <c r="J1563" i="18"/>
  <c r="K1563" i="18"/>
  <c r="L1563" i="18"/>
  <c r="M1563" i="18"/>
  <c r="N1563" i="18"/>
  <c r="A1564" i="18"/>
  <c r="B1564" i="18"/>
  <c r="C1564" i="18"/>
  <c r="D1564" i="18"/>
  <c r="E1564" i="18"/>
  <c r="F1564" i="18"/>
  <c r="G1564" i="18"/>
  <c r="H1564" i="18"/>
  <c r="I1564" i="18"/>
  <c r="J1564" i="18"/>
  <c r="K1564" i="18"/>
  <c r="L1564" i="18"/>
  <c r="M1564" i="18"/>
  <c r="N1564" i="18"/>
  <c r="A1565" i="18"/>
  <c r="B1565" i="18"/>
  <c r="C1565" i="18"/>
  <c r="D1565" i="18"/>
  <c r="E1565" i="18"/>
  <c r="F1565" i="18"/>
  <c r="G1565" i="18"/>
  <c r="H1565" i="18"/>
  <c r="I1565" i="18"/>
  <c r="J1565" i="18"/>
  <c r="K1565" i="18"/>
  <c r="L1565" i="18"/>
  <c r="M1565" i="18"/>
  <c r="N1565" i="18"/>
  <c r="A1566" i="18"/>
  <c r="B1566" i="18"/>
  <c r="C1566" i="18"/>
  <c r="D1566" i="18"/>
  <c r="E1566" i="18"/>
  <c r="F1566" i="18"/>
  <c r="G1566" i="18"/>
  <c r="H1566" i="18"/>
  <c r="I1566" i="18"/>
  <c r="J1566" i="18"/>
  <c r="K1566" i="18"/>
  <c r="L1566" i="18"/>
  <c r="M1566" i="18"/>
  <c r="N1566" i="18"/>
  <c r="A1567" i="18"/>
  <c r="B1567" i="18"/>
  <c r="C1567" i="18"/>
  <c r="D1567" i="18"/>
  <c r="E1567" i="18"/>
  <c r="F1567" i="18"/>
  <c r="G1567" i="18"/>
  <c r="H1567" i="18"/>
  <c r="I1567" i="18"/>
  <c r="J1567" i="18"/>
  <c r="K1567" i="18"/>
  <c r="L1567" i="18"/>
  <c r="M1567" i="18"/>
  <c r="N1567" i="18"/>
  <c r="A1568" i="18"/>
  <c r="B1568" i="18"/>
  <c r="C1568" i="18"/>
  <c r="D1568" i="18"/>
  <c r="E1568" i="18"/>
  <c r="F1568" i="18"/>
  <c r="G1568" i="18"/>
  <c r="H1568" i="18"/>
  <c r="I1568" i="18"/>
  <c r="J1568" i="18"/>
  <c r="K1568" i="18"/>
  <c r="L1568" i="18"/>
  <c r="M1568" i="18"/>
  <c r="N1568" i="18"/>
  <c r="A1569" i="18"/>
  <c r="B1569" i="18"/>
  <c r="C1569" i="18"/>
  <c r="D1569" i="18"/>
  <c r="E1569" i="18"/>
  <c r="F1569" i="18"/>
  <c r="G1569" i="18"/>
  <c r="H1569" i="18"/>
  <c r="I1569" i="18"/>
  <c r="J1569" i="18"/>
  <c r="K1569" i="18"/>
  <c r="L1569" i="18"/>
  <c r="M1569" i="18"/>
  <c r="N1569" i="18"/>
  <c r="A1570" i="18"/>
  <c r="B1570" i="18"/>
  <c r="C1570" i="18"/>
  <c r="D1570" i="18"/>
  <c r="E1570" i="18"/>
  <c r="F1570" i="18"/>
  <c r="G1570" i="18"/>
  <c r="H1570" i="18"/>
  <c r="I1570" i="18"/>
  <c r="J1570" i="18"/>
  <c r="K1570" i="18"/>
  <c r="L1570" i="18"/>
  <c r="M1570" i="18"/>
  <c r="N1570" i="18"/>
  <c r="A1571" i="18"/>
  <c r="B1571" i="18"/>
  <c r="C1571" i="18"/>
  <c r="D1571" i="18"/>
  <c r="E1571" i="18"/>
  <c r="F1571" i="18"/>
  <c r="G1571" i="18"/>
  <c r="H1571" i="18"/>
  <c r="I1571" i="18"/>
  <c r="J1571" i="18"/>
  <c r="K1571" i="18"/>
  <c r="L1571" i="18"/>
  <c r="M1571" i="18"/>
  <c r="N1571" i="18"/>
  <c r="A1572" i="18"/>
  <c r="B1572" i="18"/>
  <c r="C1572" i="18"/>
  <c r="D1572" i="18"/>
  <c r="E1572" i="18"/>
  <c r="F1572" i="18"/>
  <c r="G1572" i="18"/>
  <c r="H1572" i="18"/>
  <c r="I1572" i="18"/>
  <c r="J1572" i="18"/>
  <c r="K1572" i="18"/>
  <c r="L1572" i="18"/>
  <c r="M1572" i="18"/>
  <c r="N1572" i="18"/>
  <c r="A1573" i="18"/>
  <c r="B1573" i="18"/>
  <c r="C1573" i="18"/>
  <c r="D1573" i="18"/>
  <c r="E1573" i="18"/>
  <c r="F1573" i="18"/>
  <c r="G1573" i="18"/>
  <c r="H1573" i="18"/>
  <c r="I1573" i="18"/>
  <c r="J1573" i="18"/>
  <c r="K1573" i="18"/>
  <c r="L1573" i="18"/>
  <c r="M1573" i="18"/>
  <c r="N1573" i="18"/>
  <c r="A1574" i="18"/>
  <c r="B1574" i="18"/>
  <c r="C1574" i="18"/>
  <c r="D1574" i="18"/>
  <c r="E1574" i="18"/>
  <c r="F1574" i="18"/>
  <c r="G1574" i="18"/>
  <c r="H1574" i="18"/>
  <c r="I1574" i="18"/>
  <c r="J1574" i="18"/>
  <c r="K1574" i="18"/>
  <c r="L1574" i="18"/>
  <c r="M1574" i="18"/>
  <c r="N1574" i="18"/>
  <c r="A1575" i="18"/>
  <c r="B1575" i="18"/>
  <c r="C1575" i="18"/>
  <c r="D1575" i="18"/>
  <c r="E1575" i="18"/>
  <c r="F1575" i="18"/>
  <c r="G1575" i="18"/>
  <c r="H1575" i="18"/>
  <c r="I1575" i="18"/>
  <c r="J1575" i="18"/>
  <c r="K1575" i="18"/>
  <c r="L1575" i="18"/>
  <c r="M1575" i="18"/>
  <c r="N1575" i="18"/>
  <c r="A1576" i="18"/>
  <c r="B1576" i="18"/>
  <c r="C1576" i="18"/>
  <c r="D1576" i="18"/>
  <c r="E1576" i="18"/>
  <c r="F1576" i="18"/>
  <c r="G1576" i="18"/>
  <c r="H1576" i="18"/>
  <c r="I1576" i="18"/>
  <c r="J1576" i="18"/>
  <c r="K1576" i="18"/>
  <c r="L1576" i="18"/>
  <c r="M1576" i="18"/>
  <c r="N1576" i="18"/>
  <c r="A1577" i="18"/>
  <c r="B1577" i="18"/>
  <c r="C1577" i="18"/>
  <c r="D1577" i="18"/>
  <c r="E1577" i="18"/>
  <c r="F1577" i="18"/>
  <c r="G1577" i="18"/>
  <c r="H1577" i="18"/>
  <c r="I1577" i="18"/>
  <c r="J1577" i="18"/>
  <c r="K1577" i="18"/>
  <c r="L1577" i="18"/>
  <c r="M1577" i="18"/>
  <c r="N1577" i="18"/>
  <c r="A1578" i="18"/>
  <c r="B1578" i="18"/>
  <c r="C1578" i="18"/>
  <c r="D1578" i="18"/>
  <c r="E1578" i="18"/>
  <c r="F1578" i="18"/>
  <c r="G1578" i="18"/>
  <c r="H1578" i="18"/>
  <c r="I1578" i="18"/>
  <c r="J1578" i="18"/>
  <c r="K1578" i="18"/>
  <c r="L1578" i="18"/>
  <c r="M1578" i="18"/>
  <c r="N1578" i="18"/>
  <c r="A1579" i="18"/>
  <c r="B1579" i="18"/>
  <c r="C1579" i="18"/>
  <c r="D1579" i="18"/>
  <c r="E1579" i="18"/>
  <c r="F1579" i="18"/>
  <c r="G1579" i="18"/>
  <c r="H1579" i="18"/>
  <c r="I1579" i="18"/>
  <c r="J1579" i="18"/>
  <c r="K1579" i="18"/>
  <c r="L1579" i="18"/>
  <c r="M1579" i="18"/>
  <c r="N1579" i="18"/>
  <c r="A1580" i="18"/>
  <c r="B1580" i="18"/>
  <c r="C1580" i="18"/>
  <c r="D1580" i="18"/>
  <c r="E1580" i="18"/>
  <c r="F1580" i="18"/>
  <c r="G1580" i="18"/>
  <c r="H1580" i="18"/>
  <c r="I1580" i="18"/>
  <c r="J1580" i="18"/>
  <c r="K1580" i="18"/>
  <c r="L1580" i="18"/>
  <c r="M1580" i="18"/>
  <c r="N1580" i="18"/>
  <c r="A1581" i="18"/>
  <c r="B1581" i="18"/>
  <c r="C1581" i="18"/>
  <c r="D1581" i="18"/>
  <c r="E1581" i="18"/>
  <c r="F1581" i="18"/>
  <c r="G1581" i="18"/>
  <c r="H1581" i="18"/>
  <c r="I1581" i="18"/>
  <c r="J1581" i="18"/>
  <c r="K1581" i="18"/>
  <c r="L1581" i="18"/>
  <c r="M1581" i="18"/>
  <c r="N1581" i="18"/>
  <c r="A1582" i="18"/>
  <c r="B1582" i="18"/>
  <c r="C1582" i="18"/>
  <c r="D1582" i="18"/>
  <c r="E1582" i="18"/>
  <c r="F1582" i="18"/>
  <c r="G1582" i="18"/>
  <c r="H1582" i="18"/>
  <c r="I1582" i="18"/>
  <c r="J1582" i="18"/>
  <c r="K1582" i="18"/>
  <c r="L1582" i="18"/>
  <c r="M1582" i="18"/>
  <c r="N1582" i="18"/>
  <c r="A1583" i="18"/>
  <c r="B1583" i="18"/>
  <c r="C1583" i="18"/>
  <c r="D1583" i="18"/>
  <c r="E1583" i="18"/>
  <c r="F1583" i="18"/>
  <c r="G1583" i="18"/>
  <c r="H1583" i="18"/>
  <c r="I1583" i="18"/>
  <c r="J1583" i="18"/>
  <c r="K1583" i="18"/>
  <c r="L1583" i="18"/>
  <c r="M1583" i="18"/>
  <c r="N1583" i="18"/>
  <c r="A1584" i="18"/>
  <c r="B1584" i="18"/>
  <c r="C1584" i="18"/>
  <c r="D1584" i="18"/>
  <c r="E1584" i="18"/>
  <c r="F1584" i="18"/>
  <c r="G1584" i="18"/>
  <c r="H1584" i="18"/>
  <c r="I1584" i="18"/>
  <c r="J1584" i="18"/>
  <c r="K1584" i="18"/>
  <c r="L1584" i="18"/>
  <c r="M1584" i="18"/>
  <c r="N1584" i="18"/>
  <c r="A1585" i="18"/>
  <c r="B1585" i="18"/>
  <c r="C1585" i="18"/>
  <c r="D1585" i="18"/>
  <c r="E1585" i="18"/>
  <c r="F1585" i="18"/>
  <c r="G1585" i="18"/>
  <c r="H1585" i="18"/>
  <c r="I1585" i="18"/>
  <c r="J1585" i="18"/>
  <c r="K1585" i="18"/>
  <c r="L1585" i="18"/>
  <c r="M1585" i="18"/>
  <c r="N1585" i="18"/>
  <c r="A1586" i="18"/>
  <c r="B1586" i="18"/>
  <c r="C1586" i="18"/>
  <c r="D1586" i="18"/>
  <c r="E1586" i="18"/>
  <c r="F1586" i="18"/>
  <c r="G1586" i="18"/>
  <c r="H1586" i="18"/>
  <c r="I1586" i="18"/>
  <c r="J1586" i="18"/>
  <c r="K1586" i="18"/>
  <c r="L1586" i="18"/>
  <c r="M1586" i="18"/>
  <c r="N1586" i="18"/>
  <c r="A1587" i="18"/>
  <c r="B1587" i="18"/>
  <c r="C1587" i="18"/>
  <c r="D1587" i="18"/>
  <c r="E1587" i="18"/>
  <c r="F1587" i="18"/>
  <c r="G1587" i="18"/>
  <c r="H1587" i="18"/>
  <c r="I1587" i="18"/>
  <c r="J1587" i="18"/>
  <c r="K1587" i="18"/>
  <c r="L1587" i="18"/>
  <c r="M1587" i="18"/>
  <c r="N1587" i="18"/>
  <c r="A1588" i="18"/>
  <c r="B1588" i="18"/>
  <c r="C1588" i="18"/>
  <c r="D1588" i="18"/>
  <c r="E1588" i="18"/>
  <c r="F1588" i="18"/>
  <c r="G1588" i="18"/>
  <c r="H1588" i="18"/>
  <c r="I1588" i="18"/>
  <c r="J1588" i="18"/>
  <c r="K1588" i="18"/>
  <c r="L1588" i="18"/>
  <c r="M1588" i="18"/>
  <c r="N1588" i="18"/>
  <c r="A1589" i="18"/>
  <c r="B1589" i="18"/>
  <c r="C1589" i="18"/>
  <c r="D1589" i="18"/>
  <c r="E1589" i="18"/>
  <c r="F1589" i="18"/>
  <c r="G1589" i="18"/>
  <c r="H1589" i="18"/>
  <c r="I1589" i="18"/>
  <c r="J1589" i="18"/>
  <c r="K1589" i="18"/>
  <c r="L1589" i="18"/>
  <c r="M1589" i="18"/>
  <c r="N1589" i="18"/>
  <c r="A1590" i="18"/>
  <c r="B1590" i="18"/>
  <c r="C1590" i="18"/>
  <c r="D1590" i="18"/>
  <c r="E1590" i="18"/>
  <c r="F1590" i="18"/>
  <c r="G1590" i="18"/>
  <c r="H1590" i="18"/>
  <c r="I1590" i="18"/>
  <c r="J1590" i="18"/>
  <c r="K1590" i="18"/>
  <c r="L1590" i="18"/>
  <c r="M1590" i="18"/>
  <c r="N1590" i="18"/>
  <c r="A1591" i="18"/>
  <c r="B1591" i="18"/>
  <c r="C1591" i="18"/>
  <c r="D1591" i="18"/>
  <c r="E1591" i="18"/>
  <c r="F1591" i="18"/>
  <c r="G1591" i="18"/>
  <c r="H1591" i="18"/>
  <c r="I1591" i="18"/>
  <c r="J1591" i="18"/>
  <c r="K1591" i="18"/>
  <c r="L1591" i="18"/>
  <c r="M1591" i="18"/>
  <c r="N1591" i="18"/>
  <c r="A1592" i="18"/>
  <c r="B1592" i="18"/>
  <c r="C1592" i="18"/>
  <c r="D1592" i="18"/>
  <c r="E1592" i="18"/>
  <c r="F1592" i="18"/>
  <c r="G1592" i="18"/>
  <c r="H1592" i="18"/>
  <c r="I1592" i="18"/>
  <c r="J1592" i="18"/>
  <c r="K1592" i="18"/>
  <c r="L1592" i="18"/>
  <c r="M1592" i="18"/>
  <c r="N1592" i="18"/>
  <c r="A1593" i="18"/>
  <c r="B1593" i="18"/>
  <c r="C1593" i="18"/>
  <c r="D1593" i="18"/>
  <c r="E1593" i="18"/>
  <c r="F1593" i="18"/>
  <c r="G1593" i="18"/>
  <c r="H1593" i="18"/>
  <c r="I1593" i="18"/>
  <c r="J1593" i="18"/>
  <c r="K1593" i="18"/>
  <c r="L1593" i="18"/>
  <c r="M1593" i="18"/>
  <c r="N1593" i="18"/>
  <c r="A1594" i="18"/>
  <c r="B1594" i="18"/>
  <c r="C1594" i="18"/>
  <c r="D1594" i="18"/>
  <c r="E1594" i="18"/>
  <c r="F1594" i="18"/>
  <c r="G1594" i="18"/>
  <c r="H1594" i="18"/>
  <c r="I1594" i="18"/>
  <c r="J1594" i="18"/>
  <c r="K1594" i="18"/>
  <c r="L1594" i="18"/>
  <c r="M1594" i="18"/>
  <c r="N1594" i="18"/>
  <c r="A1595" i="18"/>
  <c r="B1595" i="18"/>
  <c r="C1595" i="18"/>
  <c r="D1595" i="18"/>
  <c r="E1595" i="18"/>
  <c r="F1595" i="18"/>
  <c r="G1595" i="18"/>
  <c r="H1595" i="18"/>
  <c r="I1595" i="18"/>
  <c r="J1595" i="18"/>
  <c r="K1595" i="18"/>
  <c r="L1595" i="18"/>
  <c r="M1595" i="18"/>
  <c r="N1595" i="18"/>
  <c r="A1596" i="18"/>
  <c r="B1596" i="18"/>
  <c r="C1596" i="18"/>
  <c r="D1596" i="18"/>
  <c r="E1596" i="18"/>
  <c r="F1596" i="18"/>
  <c r="G1596" i="18"/>
  <c r="H1596" i="18"/>
  <c r="I1596" i="18"/>
  <c r="J1596" i="18"/>
  <c r="K1596" i="18"/>
  <c r="L1596" i="18"/>
  <c r="M1596" i="18"/>
  <c r="N1596" i="18"/>
  <c r="A1597" i="18"/>
  <c r="B1597" i="18"/>
  <c r="C1597" i="18"/>
  <c r="D1597" i="18"/>
  <c r="E1597" i="18"/>
  <c r="F1597" i="18"/>
  <c r="G1597" i="18"/>
  <c r="H1597" i="18"/>
  <c r="I1597" i="18"/>
  <c r="J1597" i="18"/>
  <c r="K1597" i="18"/>
  <c r="L1597" i="18"/>
  <c r="M1597" i="18"/>
  <c r="N1597" i="18"/>
  <c r="A1598" i="18"/>
  <c r="B1598" i="18"/>
  <c r="C1598" i="18"/>
  <c r="D1598" i="18"/>
  <c r="E1598" i="18"/>
  <c r="F1598" i="18"/>
  <c r="G1598" i="18"/>
  <c r="H1598" i="18"/>
  <c r="I1598" i="18"/>
  <c r="J1598" i="18"/>
  <c r="K1598" i="18"/>
  <c r="L1598" i="18"/>
  <c r="M1598" i="18"/>
  <c r="N1598" i="18"/>
  <c r="A1599" i="18"/>
  <c r="B1599" i="18"/>
  <c r="C1599" i="18"/>
  <c r="D1599" i="18"/>
  <c r="E1599" i="18"/>
  <c r="F1599" i="18"/>
  <c r="G1599" i="18"/>
  <c r="H1599" i="18"/>
  <c r="I1599" i="18"/>
  <c r="J1599" i="18"/>
  <c r="K1599" i="18"/>
  <c r="L1599" i="18"/>
  <c r="M1599" i="18"/>
  <c r="N1599" i="18"/>
  <c r="A1600" i="18"/>
  <c r="B1600" i="18"/>
  <c r="C1600" i="18"/>
  <c r="D1600" i="18"/>
  <c r="E1600" i="18"/>
  <c r="F1600" i="18"/>
  <c r="G1600" i="18"/>
  <c r="H1600" i="18"/>
  <c r="I1600" i="18"/>
  <c r="J1600" i="18"/>
  <c r="K1600" i="18"/>
  <c r="L1600" i="18"/>
  <c r="M1600" i="18"/>
  <c r="N1600" i="18"/>
  <c r="A1601" i="18"/>
  <c r="B1601" i="18"/>
  <c r="C1601" i="18"/>
  <c r="D1601" i="18"/>
  <c r="E1601" i="18"/>
  <c r="F1601" i="18"/>
  <c r="G1601" i="18"/>
  <c r="H1601" i="18"/>
  <c r="I1601" i="18"/>
  <c r="J1601" i="18"/>
  <c r="K1601" i="18"/>
  <c r="L1601" i="18"/>
  <c r="M1601" i="18"/>
  <c r="N1601" i="18"/>
  <c r="A1602" i="18"/>
  <c r="B1602" i="18"/>
  <c r="C1602" i="18"/>
  <c r="D1602" i="18"/>
  <c r="E1602" i="18"/>
  <c r="F1602" i="18"/>
  <c r="G1602" i="18"/>
  <c r="H1602" i="18"/>
  <c r="I1602" i="18"/>
  <c r="J1602" i="18"/>
  <c r="K1602" i="18"/>
  <c r="L1602" i="18"/>
  <c r="M1602" i="18"/>
  <c r="N1602" i="18"/>
  <c r="A1603" i="18"/>
  <c r="B1603" i="18"/>
  <c r="C1603" i="18"/>
  <c r="D1603" i="18"/>
  <c r="E1603" i="18"/>
  <c r="F1603" i="18"/>
  <c r="G1603" i="18"/>
  <c r="H1603" i="18"/>
  <c r="I1603" i="18"/>
  <c r="J1603" i="18"/>
  <c r="K1603" i="18"/>
  <c r="L1603" i="18"/>
  <c r="M1603" i="18"/>
  <c r="N1603" i="18"/>
  <c r="A1604" i="18"/>
  <c r="B1604" i="18"/>
  <c r="C1604" i="18"/>
  <c r="D1604" i="18"/>
  <c r="E1604" i="18"/>
  <c r="F1604" i="18"/>
  <c r="G1604" i="18"/>
  <c r="H1604" i="18"/>
  <c r="I1604" i="18"/>
  <c r="J1604" i="18"/>
  <c r="K1604" i="18"/>
  <c r="L1604" i="18"/>
  <c r="M1604" i="18"/>
  <c r="N1604" i="18"/>
  <c r="A1605" i="18"/>
  <c r="B1605" i="18"/>
  <c r="C1605" i="18"/>
  <c r="D1605" i="18"/>
  <c r="E1605" i="18"/>
  <c r="F1605" i="18"/>
  <c r="G1605" i="18"/>
  <c r="H1605" i="18"/>
  <c r="I1605" i="18"/>
  <c r="J1605" i="18"/>
  <c r="K1605" i="18"/>
  <c r="L1605" i="18"/>
  <c r="M1605" i="18"/>
  <c r="N1605" i="18"/>
  <c r="A1606" i="18"/>
  <c r="B1606" i="18"/>
  <c r="C1606" i="18"/>
  <c r="D1606" i="18"/>
  <c r="E1606" i="18"/>
  <c r="F1606" i="18"/>
  <c r="G1606" i="18"/>
  <c r="H1606" i="18"/>
  <c r="I1606" i="18"/>
  <c r="J1606" i="18"/>
  <c r="K1606" i="18"/>
  <c r="L1606" i="18"/>
  <c r="M1606" i="18"/>
  <c r="N1606" i="18"/>
  <c r="A1607" i="18"/>
  <c r="B1607" i="18"/>
  <c r="C1607" i="18"/>
  <c r="D1607" i="18"/>
  <c r="E1607" i="18"/>
  <c r="F1607" i="18"/>
  <c r="G1607" i="18"/>
  <c r="H1607" i="18"/>
  <c r="I1607" i="18"/>
  <c r="J1607" i="18"/>
  <c r="K1607" i="18"/>
  <c r="L1607" i="18"/>
  <c r="M1607" i="18"/>
  <c r="N1607" i="18"/>
  <c r="A1608" i="18"/>
  <c r="B1608" i="18"/>
  <c r="C1608" i="18"/>
  <c r="D1608" i="18"/>
  <c r="E1608" i="18"/>
  <c r="F1608" i="18"/>
  <c r="G1608" i="18"/>
  <c r="H1608" i="18"/>
  <c r="I1608" i="18"/>
  <c r="J1608" i="18"/>
  <c r="K1608" i="18"/>
  <c r="L1608" i="18"/>
  <c r="M1608" i="18"/>
  <c r="N1608" i="18"/>
  <c r="A1609" i="18"/>
  <c r="B1609" i="18"/>
  <c r="C1609" i="18"/>
  <c r="D1609" i="18"/>
  <c r="E1609" i="18"/>
  <c r="F1609" i="18"/>
  <c r="G1609" i="18"/>
  <c r="H1609" i="18"/>
  <c r="I1609" i="18"/>
  <c r="J1609" i="18"/>
  <c r="K1609" i="18"/>
  <c r="L1609" i="18"/>
  <c r="M1609" i="18"/>
  <c r="N1609" i="18"/>
  <c r="A1610" i="18"/>
  <c r="B1610" i="18"/>
  <c r="C1610" i="18"/>
  <c r="D1610" i="18"/>
  <c r="E1610" i="18"/>
  <c r="F1610" i="18"/>
  <c r="G1610" i="18"/>
  <c r="H1610" i="18"/>
  <c r="I1610" i="18"/>
  <c r="J1610" i="18"/>
  <c r="K1610" i="18"/>
  <c r="L1610" i="18"/>
  <c r="M1610" i="18"/>
  <c r="N1610" i="18"/>
  <c r="A1611" i="18"/>
  <c r="B1611" i="18"/>
  <c r="C1611" i="18"/>
  <c r="D1611" i="18"/>
  <c r="E1611" i="18"/>
  <c r="F1611" i="18"/>
  <c r="G1611" i="18"/>
  <c r="H1611" i="18"/>
  <c r="I1611" i="18"/>
  <c r="J1611" i="18"/>
  <c r="K1611" i="18"/>
  <c r="L1611" i="18"/>
  <c r="M1611" i="18"/>
  <c r="N1611" i="18"/>
  <c r="A1612" i="18"/>
  <c r="B1612" i="18"/>
  <c r="C1612" i="18"/>
  <c r="D1612" i="18"/>
  <c r="E1612" i="18"/>
  <c r="F1612" i="18"/>
  <c r="G1612" i="18"/>
  <c r="H1612" i="18"/>
  <c r="I1612" i="18"/>
  <c r="J1612" i="18"/>
  <c r="K1612" i="18"/>
  <c r="L1612" i="18"/>
  <c r="M1612" i="18"/>
  <c r="N1612" i="18"/>
  <c r="A1613" i="18"/>
  <c r="B1613" i="18"/>
  <c r="C1613" i="18"/>
  <c r="D1613" i="18"/>
  <c r="E1613" i="18"/>
  <c r="F1613" i="18"/>
  <c r="G1613" i="18"/>
  <c r="H1613" i="18"/>
  <c r="I1613" i="18"/>
  <c r="J1613" i="18"/>
  <c r="K1613" i="18"/>
  <c r="L1613" i="18"/>
  <c r="M1613" i="18"/>
  <c r="N1613" i="18"/>
  <c r="A1614" i="18"/>
  <c r="B1614" i="18"/>
  <c r="C1614" i="18"/>
  <c r="D1614" i="18"/>
  <c r="E1614" i="18"/>
  <c r="F1614" i="18"/>
  <c r="G1614" i="18"/>
  <c r="H1614" i="18"/>
  <c r="I1614" i="18"/>
  <c r="J1614" i="18"/>
  <c r="K1614" i="18"/>
  <c r="L1614" i="18"/>
  <c r="M1614" i="18"/>
  <c r="N1614" i="18"/>
  <c r="A1615" i="18"/>
  <c r="B1615" i="18"/>
  <c r="C1615" i="18"/>
  <c r="D1615" i="18"/>
  <c r="E1615" i="18"/>
  <c r="F1615" i="18"/>
  <c r="G1615" i="18"/>
  <c r="H1615" i="18"/>
  <c r="I1615" i="18"/>
  <c r="J1615" i="18"/>
  <c r="K1615" i="18"/>
  <c r="L1615" i="18"/>
  <c r="M1615" i="18"/>
  <c r="N1615" i="18"/>
  <c r="A1616" i="18"/>
  <c r="B1616" i="18"/>
  <c r="C1616" i="18"/>
  <c r="D1616" i="18"/>
  <c r="E1616" i="18"/>
  <c r="F1616" i="18"/>
  <c r="G1616" i="18"/>
  <c r="H1616" i="18"/>
  <c r="I1616" i="18"/>
  <c r="J1616" i="18"/>
  <c r="K1616" i="18"/>
  <c r="L1616" i="18"/>
  <c r="M1616" i="18"/>
  <c r="N1616" i="18"/>
  <c r="A1617" i="18"/>
  <c r="B1617" i="18"/>
  <c r="C1617" i="18"/>
  <c r="D1617" i="18"/>
  <c r="E1617" i="18"/>
  <c r="F1617" i="18"/>
  <c r="G1617" i="18"/>
  <c r="H1617" i="18"/>
  <c r="I1617" i="18"/>
  <c r="J1617" i="18"/>
  <c r="K1617" i="18"/>
  <c r="L1617" i="18"/>
  <c r="M1617" i="18"/>
  <c r="N1617" i="18"/>
  <c r="A1618" i="18"/>
  <c r="B1618" i="18"/>
  <c r="C1618" i="18"/>
  <c r="D1618" i="18"/>
  <c r="E1618" i="18"/>
  <c r="F1618" i="18"/>
  <c r="G1618" i="18"/>
  <c r="H1618" i="18"/>
  <c r="I1618" i="18"/>
  <c r="J1618" i="18"/>
  <c r="K1618" i="18"/>
  <c r="L1618" i="18"/>
  <c r="M1618" i="18"/>
  <c r="N1618" i="18"/>
  <c r="A1619" i="18"/>
  <c r="B1619" i="18"/>
  <c r="C1619" i="18"/>
  <c r="D1619" i="18"/>
  <c r="E1619" i="18"/>
  <c r="F1619" i="18"/>
  <c r="G1619" i="18"/>
  <c r="H1619" i="18"/>
  <c r="I1619" i="18"/>
  <c r="J1619" i="18"/>
  <c r="K1619" i="18"/>
  <c r="L1619" i="18"/>
  <c r="M1619" i="18"/>
  <c r="N1619" i="18"/>
  <c r="A1620" i="18"/>
  <c r="B1620" i="18"/>
  <c r="C1620" i="18"/>
  <c r="D1620" i="18"/>
  <c r="E1620" i="18"/>
  <c r="F1620" i="18"/>
  <c r="G1620" i="18"/>
  <c r="H1620" i="18"/>
  <c r="I1620" i="18"/>
  <c r="J1620" i="18"/>
  <c r="K1620" i="18"/>
  <c r="L1620" i="18"/>
  <c r="M1620" i="18"/>
  <c r="N1620" i="18"/>
  <c r="A1621" i="18"/>
  <c r="B1621" i="18"/>
  <c r="C1621" i="18"/>
  <c r="D1621" i="18"/>
  <c r="E1621" i="18"/>
  <c r="F1621" i="18"/>
  <c r="G1621" i="18"/>
  <c r="H1621" i="18"/>
  <c r="I1621" i="18"/>
  <c r="J1621" i="18"/>
  <c r="K1621" i="18"/>
  <c r="L1621" i="18"/>
  <c r="M1621" i="18"/>
  <c r="N1621" i="18"/>
  <c r="A1622" i="18"/>
  <c r="B1622" i="18"/>
  <c r="C1622" i="18"/>
  <c r="D1622" i="18"/>
  <c r="E1622" i="18"/>
  <c r="F1622" i="18"/>
  <c r="G1622" i="18"/>
  <c r="H1622" i="18"/>
  <c r="I1622" i="18"/>
  <c r="J1622" i="18"/>
  <c r="K1622" i="18"/>
  <c r="L1622" i="18"/>
  <c r="M1622" i="18"/>
  <c r="N1622" i="18"/>
  <c r="A1623" i="18"/>
  <c r="B1623" i="18"/>
  <c r="C1623" i="18"/>
  <c r="D1623" i="18"/>
  <c r="E1623" i="18"/>
  <c r="F1623" i="18"/>
  <c r="G1623" i="18"/>
  <c r="H1623" i="18"/>
  <c r="I1623" i="18"/>
  <c r="J1623" i="18"/>
  <c r="K1623" i="18"/>
  <c r="L1623" i="18"/>
  <c r="M1623" i="18"/>
  <c r="N1623" i="18"/>
  <c r="A1624" i="18"/>
  <c r="B1624" i="18"/>
  <c r="C1624" i="18"/>
  <c r="D1624" i="18"/>
  <c r="E1624" i="18"/>
  <c r="F1624" i="18"/>
  <c r="G1624" i="18"/>
  <c r="H1624" i="18"/>
  <c r="I1624" i="18"/>
  <c r="J1624" i="18"/>
  <c r="K1624" i="18"/>
  <c r="L1624" i="18"/>
  <c r="M1624" i="18"/>
  <c r="N1624" i="18"/>
  <c r="A1625" i="18"/>
  <c r="B1625" i="18"/>
  <c r="C1625" i="18"/>
  <c r="D1625" i="18"/>
  <c r="E1625" i="18"/>
  <c r="F1625" i="18"/>
  <c r="G1625" i="18"/>
  <c r="H1625" i="18"/>
  <c r="I1625" i="18"/>
  <c r="J1625" i="18"/>
  <c r="K1625" i="18"/>
  <c r="L1625" i="18"/>
  <c r="M1625" i="18"/>
  <c r="N1625" i="18"/>
  <c r="A1626" i="18"/>
  <c r="B1626" i="18"/>
  <c r="C1626" i="18"/>
  <c r="D1626" i="18"/>
  <c r="E1626" i="18"/>
  <c r="F1626" i="18"/>
  <c r="G1626" i="18"/>
  <c r="H1626" i="18"/>
  <c r="I1626" i="18"/>
  <c r="J1626" i="18"/>
  <c r="K1626" i="18"/>
  <c r="L1626" i="18"/>
  <c r="M1626" i="18"/>
  <c r="N1626" i="18"/>
  <c r="A1627" i="18"/>
  <c r="B1627" i="18"/>
  <c r="C1627" i="18"/>
  <c r="D1627" i="18"/>
  <c r="E1627" i="18"/>
  <c r="F1627" i="18"/>
  <c r="G1627" i="18"/>
  <c r="H1627" i="18"/>
  <c r="I1627" i="18"/>
  <c r="J1627" i="18"/>
  <c r="K1627" i="18"/>
  <c r="L1627" i="18"/>
  <c r="M1627" i="18"/>
  <c r="N1627" i="18"/>
  <c r="A1628" i="18"/>
  <c r="B1628" i="18"/>
  <c r="C1628" i="18"/>
  <c r="D1628" i="18"/>
  <c r="E1628" i="18"/>
  <c r="F1628" i="18"/>
  <c r="G1628" i="18"/>
  <c r="H1628" i="18"/>
  <c r="I1628" i="18"/>
  <c r="J1628" i="18"/>
  <c r="K1628" i="18"/>
  <c r="L1628" i="18"/>
  <c r="M1628" i="18"/>
  <c r="N1628" i="18"/>
  <c r="A1629" i="18"/>
  <c r="B1629" i="18"/>
  <c r="C1629" i="18"/>
  <c r="D1629" i="18"/>
  <c r="E1629" i="18"/>
  <c r="F1629" i="18"/>
  <c r="G1629" i="18"/>
  <c r="H1629" i="18"/>
  <c r="I1629" i="18"/>
  <c r="J1629" i="18"/>
  <c r="K1629" i="18"/>
  <c r="L1629" i="18"/>
  <c r="M1629" i="18"/>
  <c r="N1629" i="18"/>
  <c r="A1630" i="18"/>
  <c r="B1630" i="18"/>
  <c r="C1630" i="18"/>
  <c r="D1630" i="18"/>
  <c r="E1630" i="18"/>
  <c r="F1630" i="18"/>
  <c r="G1630" i="18"/>
  <c r="H1630" i="18"/>
  <c r="I1630" i="18"/>
  <c r="J1630" i="18"/>
  <c r="K1630" i="18"/>
  <c r="L1630" i="18"/>
  <c r="M1630" i="18"/>
  <c r="N1630" i="18"/>
  <c r="A1631" i="18"/>
  <c r="B1631" i="18"/>
  <c r="C1631" i="18"/>
  <c r="D1631" i="18"/>
  <c r="E1631" i="18"/>
  <c r="F1631" i="18"/>
  <c r="G1631" i="18"/>
  <c r="H1631" i="18"/>
  <c r="I1631" i="18"/>
  <c r="J1631" i="18"/>
  <c r="K1631" i="18"/>
  <c r="L1631" i="18"/>
  <c r="M1631" i="18"/>
  <c r="N1631" i="18"/>
  <c r="A1632" i="18"/>
  <c r="B1632" i="18"/>
  <c r="C1632" i="18"/>
  <c r="D1632" i="18"/>
  <c r="E1632" i="18"/>
  <c r="F1632" i="18"/>
  <c r="G1632" i="18"/>
  <c r="H1632" i="18"/>
  <c r="I1632" i="18"/>
  <c r="J1632" i="18"/>
  <c r="K1632" i="18"/>
  <c r="L1632" i="18"/>
  <c r="M1632" i="18"/>
  <c r="N1632" i="18"/>
  <c r="A1633" i="18"/>
  <c r="B1633" i="18"/>
  <c r="C1633" i="18"/>
  <c r="D1633" i="18"/>
  <c r="E1633" i="18"/>
  <c r="F1633" i="18"/>
  <c r="G1633" i="18"/>
  <c r="H1633" i="18"/>
  <c r="I1633" i="18"/>
  <c r="J1633" i="18"/>
  <c r="K1633" i="18"/>
  <c r="L1633" i="18"/>
  <c r="M1633" i="18"/>
  <c r="N1633" i="18"/>
  <c r="A1634" i="18"/>
  <c r="B1634" i="18"/>
  <c r="C1634" i="18"/>
  <c r="D1634" i="18"/>
  <c r="E1634" i="18"/>
  <c r="F1634" i="18"/>
  <c r="G1634" i="18"/>
  <c r="H1634" i="18"/>
  <c r="I1634" i="18"/>
  <c r="J1634" i="18"/>
  <c r="K1634" i="18"/>
  <c r="L1634" i="18"/>
  <c r="M1634" i="18"/>
  <c r="N1634" i="18"/>
  <c r="A1635" i="18"/>
  <c r="B1635" i="18"/>
  <c r="C1635" i="18"/>
  <c r="D1635" i="18"/>
  <c r="E1635" i="18"/>
  <c r="F1635" i="18"/>
  <c r="G1635" i="18"/>
  <c r="H1635" i="18"/>
  <c r="I1635" i="18"/>
  <c r="J1635" i="18"/>
  <c r="K1635" i="18"/>
  <c r="L1635" i="18"/>
  <c r="M1635" i="18"/>
  <c r="N1635" i="18"/>
  <c r="A1636" i="18"/>
  <c r="B1636" i="18"/>
  <c r="C1636" i="18"/>
  <c r="D1636" i="18"/>
  <c r="E1636" i="18"/>
  <c r="F1636" i="18"/>
  <c r="G1636" i="18"/>
  <c r="H1636" i="18"/>
  <c r="I1636" i="18"/>
  <c r="J1636" i="18"/>
  <c r="K1636" i="18"/>
  <c r="L1636" i="18"/>
  <c r="M1636" i="18"/>
  <c r="N1636" i="18"/>
  <c r="A1637" i="18"/>
  <c r="B1637" i="18"/>
  <c r="C1637" i="18"/>
  <c r="D1637" i="18"/>
  <c r="E1637" i="18"/>
  <c r="F1637" i="18"/>
  <c r="G1637" i="18"/>
  <c r="H1637" i="18"/>
  <c r="I1637" i="18"/>
  <c r="J1637" i="18"/>
  <c r="K1637" i="18"/>
  <c r="L1637" i="18"/>
  <c r="M1637" i="18"/>
  <c r="N1637" i="18"/>
  <c r="A1638" i="18"/>
  <c r="B1638" i="18"/>
  <c r="C1638" i="18"/>
  <c r="D1638" i="18"/>
  <c r="E1638" i="18"/>
  <c r="F1638" i="18"/>
  <c r="G1638" i="18"/>
  <c r="H1638" i="18"/>
  <c r="I1638" i="18"/>
  <c r="J1638" i="18"/>
  <c r="K1638" i="18"/>
  <c r="L1638" i="18"/>
  <c r="M1638" i="18"/>
  <c r="N1638" i="18"/>
  <c r="A1639" i="18"/>
  <c r="B1639" i="18"/>
  <c r="C1639" i="18"/>
  <c r="D1639" i="18"/>
  <c r="E1639" i="18"/>
  <c r="F1639" i="18"/>
  <c r="G1639" i="18"/>
  <c r="H1639" i="18"/>
  <c r="I1639" i="18"/>
  <c r="J1639" i="18"/>
  <c r="K1639" i="18"/>
  <c r="L1639" i="18"/>
  <c r="M1639" i="18"/>
  <c r="N1639" i="18"/>
  <c r="A1640" i="18"/>
  <c r="B1640" i="18"/>
  <c r="C1640" i="18"/>
  <c r="D1640" i="18"/>
  <c r="E1640" i="18"/>
  <c r="F1640" i="18"/>
  <c r="G1640" i="18"/>
  <c r="H1640" i="18"/>
  <c r="I1640" i="18"/>
  <c r="J1640" i="18"/>
  <c r="K1640" i="18"/>
  <c r="L1640" i="18"/>
  <c r="M1640" i="18"/>
  <c r="N1640" i="18"/>
  <c r="A1641" i="18"/>
  <c r="B1641" i="18"/>
  <c r="C1641" i="18"/>
  <c r="D1641" i="18"/>
  <c r="E1641" i="18"/>
  <c r="F1641" i="18"/>
  <c r="G1641" i="18"/>
  <c r="H1641" i="18"/>
  <c r="I1641" i="18"/>
  <c r="J1641" i="18"/>
  <c r="K1641" i="18"/>
  <c r="L1641" i="18"/>
  <c r="M1641" i="18"/>
  <c r="N1641" i="18"/>
  <c r="A1642" i="18"/>
  <c r="B1642" i="18"/>
  <c r="C1642" i="18"/>
  <c r="D1642" i="18"/>
  <c r="E1642" i="18"/>
  <c r="F1642" i="18"/>
  <c r="G1642" i="18"/>
  <c r="H1642" i="18"/>
  <c r="I1642" i="18"/>
  <c r="J1642" i="18"/>
  <c r="K1642" i="18"/>
  <c r="L1642" i="18"/>
  <c r="M1642" i="18"/>
  <c r="N1642" i="18"/>
  <c r="A1643" i="18"/>
  <c r="B1643" i="18"/>
  <c r="C1643" i="18"/>
  <c r="D1643" i="18"/>
  <c r="E1643" i="18"/>
  <c r="F1643" i="18"/>
  <c r="G1643" i="18"/>
  <c r="H1643" i="18"/>
  <c r="I1643" i="18"/>
  <c r="J1643" i="18"/>
  <c r="K1643" i="18"/>
  <c r="L1643" i="18"/>
  <c r="M1643" i="18"/>
  <c r="N1643" i="18"/>
  <c r="A1644" i="18"/>
  <c r="B1644" i="18"/>
  <c r="C1644" i="18"/>
  <c r="D1644" i="18"/>
  <c r="E1644" i="18"/>
  <c r="F1644" i="18"/>
  <c r="G1644" i="18"/>
  <c r="H1644" i="18"/>
  <c r="I1644" i="18"/>
  <c r="J1644" i="18"/>
  <c r="K1644" i="18"/>
  <c r="L1644" i="18"/>
  <c r="M1644" i="18"/>
  <c r="N1644" i="18"/>
  <c r="A1645" i="18"/>
  <c r="B1645" i="18"/>
  <c r="C1645" i="18"/>
  <c r="D1645" i="18"/>
  <c r="E1645" i="18"/>
  <c r="F1645" i="18"/>
  <c r="G1645" i="18"/>
  <c r="H1645" i="18"/>
  <c r="I1645" i="18"/>
  <c r="J1645" i="18"/>
  <c r="K1645" i="18"/>
  <c r="L1645" i="18"/>
  <c r="M1645" i="18"/>
  <c r="N1645" i="18"/>
  <c r="A1646" i="18"/>
  <c r="B1646" i="18"/>
  <c r="C1646" i="18"/>
  <c r="D1646" i="18"/>
  <c r="E1646" i="18"/>
  <c r="F1646" i="18"/>
  <c r="G1646" i="18"/>
  <c r="H1646" i="18"/>
  <c r="I1646" i="18"/>
  <c r="J1646" i="18"/>
  <c r="K1646" i="18"/>
  <c r="L1646" i="18"/>
  <c r="M1646" i="18"/>
  <c r="N1646" i="18"/>
  <c r="A1647" i="18"/>
  <c r="B1647" i="18"/>
  <c r="C1647" i="18"/>
  <c r="D1647" i="18"/>
  <c r="E1647" i="18"/>
  <c r="F1647" i="18"/>
  <c r="G1647" i="18"/>
  <c r="H1647" i="18"/>
  <c r="I1647" i="18"/>
  <c r="J1647" i="18"/>
  <c r="K1647" i="18"/>
  <c r="L1647" i="18"/>
  <c r="M1647" i="18"/>
  <c r="N1647" i="18"/>
  <c r="A1648" i="18"/>
  <c r="B1648" i="18"/>
  <c r="C1648" i="18"/>
  <c r="D1648" i="18"/>
  <c r="E1648" i="18"/>
  <c r="F1648" i="18"/>
  <c r="G1648" i="18"/>
  <c r="H1648" i="18"/>
  <c r="I1648" i="18"/>
  <c r="J1648" i="18"/>
  <c r="K1648" i="18"/>
  <c r="L1648" i="18"/>
  <c r="M1648" i="18"/>
  <c r="N1648" i="18"/>
  <c r="A1649" i="18"/>
  <c r="B1649" i="18"/>
  <c r="C1649" i="18"/>
  <c r="D1649" i="18"/>
  <c r="E1649" i="18"/>
  <c r="F1649" i="18"/>
  <c r="G1649" i="18"/>
  <c r="H1649" i="18"/>
  <c r="I1649" i="18"/>
  <c r="J1649" i="18"/>
  <c r="K1649" i="18"/>
  <c r="L1649" i="18"/>
  <c r="M1649" i="18"/>
  <c r="N1649" i="18"/>
  <c r="A1650" i="18"/>
  <c r="B1650" i="18"/>
  <c r="C1650" i="18"/>
  <c r="D1650" i="18"/>
  <c r="E1650" i="18"/>
  <c r="F1650" i="18"/>
  <c r="G1650" i="18"/>
  <c r="H1650" i="18"/>
  <c r="I1650" i="18"/>
  <c r="J1650" i="18"/>
  <c r="K1650" i="18"/>
  <c r="L1650" i="18"/>
  <c r="M1650" i="18"/>
  <c r="N1650" i="18"/>
  <c r="A1651" i="18"/>
  <c r="B1651" i="18"/>
  <c r="C1651" i="18"/>
  <c r="D1651" i="18"/>
  <c r="E1651" i="18"/>
  <c r="F1651" i="18"/>
  <c r="G1651" i="18"/>
  <c r="H1651" i="18"/>
  <c r="I1651" i="18"/>
  <c r="J1651" i="18"/>
  <c r="K1651" i="18"/>
  <c r="L1651" i="18"/>
  <c r="M1651" i="18"/>
  <c r="N1651" i="18"/>
  <c r="A1652" i="18"/>
  <c r="B1652" i="18"/>
  <c r="C1652" i="18"/>
  <c r="D1652" i="18"/>
  <c r="E1652" i="18"/>
  <c r="F1652" i="18"/>
  <c r="G1652" i="18"/>
  <c r="H1652" i="18"/>
  <c r="I1652" i="18"/>
  <c r="J1652" i="18"/>
  <c r="K1652" i="18"/>
  <c r="L1652" i="18"/>
  <c r="M1652" i="18"/>
  <c r="N1652" i="18"/>
  <c r="A1653" i="18"/>
  <c r="B1653" i="18"/>
  <c r="C1653" i="18"/>
  <c r="D1653" i="18"/>
  <c r="E1653" i="18"/>
  <c r="F1653" i="18"/>
  <c r="G1653" i="18"/>
  <c r="H1653" i="18"/>
  <c r="I1653" i="18"/>
  <c r="J1653" i="18"/>
  <c r="K1653" i="18"/>
  <c r="L1653" i="18"/>
  <c r="M1653" i="18"/>
  <c r="N1653" i="18"/>
  <c r="A1654" i="18"/>
  <c r="B1654" i="18"/>
  <c r="C1654" i="18"/>
  <c r="D1654" i="18"/>
  <c r="E1654" i="18"/>
  <c r="F1654" i="18"/>
  <c r="G1654" i="18"/>
  <c r="H1654" i="18"/>
  <c r="I1654" i="18"/>
  <c r="J1654" i="18"/>
  <c r="K1654" i="18"/>
  <c r="L1654" i="18"/>
  <c r="M1654" i="18"/>
  <c r="N1654" i="18"/>
  <c r="A1655" i="18"/>
  <c r="B1655" i="18"/>
  <c r="C1655" i="18"/>
  <c r="D1655" i="18"/>
  <c r="E1655" i="18"/>
  <c r="F1655" i="18"/>
  <c r="G1655" i="18"/>
  <c r="H1655" i="18"/>
  <c r="I1655" i="18"/>
  <c r="J1655" i="18"/>
  <c r="K1655" i="18"/>
  <c r="L1655" i="18"/>
  <c r="M1655" i="18"/>
  <c r="N1655" i="18"/>
  <c r="A1656" i="18"/>
  <c r="B1656" i="18"/>
  <c r="C1656" i="18"/>
  <c r="D1656" i="18"/>
  <c r="E1656" i="18"/>
  <c r="F1656" i="18"/>
  <c r="G1656" i="18"/>
  <c r="H1656" i="18"/>
  <c r="I1656" i="18"/>
  <c r="J1656" i="18"/>
  <c r="K1656" i="18"/>
  <c r="L1656" i="18"/>
  <c r="M1656" i="18"/>
  <c r="N1656" i="18"/>
  <c r="A1657" i="18"/>
  <c r="B1657" i="18"/>
  <c r="C1657" i="18"/>
  <c r="D1657" i="18"/>
  <c r="E1657" i="18"/>
  <c r="F1657" i="18"/>
  <c r="G1657" i="18"/>
  <c r="H1657" i="18"/>
  <c r="I1657" i="18"/>
  <c r="J1657" i="18"/>
  <c r="K1657" i="18"/>
  <c r="L1657" i="18"/>
  <c r="M1657" i="18"/>
  <c r="N1657" i="18"/>
  <c r="A1658" i="18"/>
  <c r="B1658" i="18"/>
  <c r="C1658" i="18"/>
  <c r="D1658" i="18"/>
  <c r="E1658" i="18"/>
  <c r="F1658" i="18"/>
  <c r="G1658" i="18"/>
  <c r="H1658" i="18"/>
  <c r="I1658" i="18"/>
  <c r="J1658" i="18"/>
  <c r="K1658" i="18"/>
  <c r="L1658" i="18"/>
  <c r="M1658" i="18"/>
  <c r="N1658" i="18"/>
  <c r="A1659" i="18"/>
  <c r="B1659" i="18"/>
  <c r="C1659" i="18"/>
  <c r="D1659" i="18"/>
  <c r="E1659" i="18"/>
  <c r="F1659" i="18"/>
  <c r="G1659" i="18"/>
  <c r="H1659" i="18"/>
  <c r="I1659" i="18"/>
  <c r="J1659" i="18"/>
  <c r="K1659" i="18"/>
  <c r="L1659" i="18"/>
  <c r="M1659" i="18"/>
  <c r="N1659" i="18"/>
  <c r="A1660" i="18"/>
  <c r="B1660" i="18"/>
  <c r="C1660" i="18"/>
  <c r="D1660" i="18"/>
  <c r="E1660" i="18"/>
  <c r="F1660" i="18"/>
  <c r="G1660" i="18"/>
  <c r="H1660" i="18"/>
  <c r="I1660" i="18"/>
  <c r="J1660" i="18"/>
  <c r="K1660" i="18"/>
  <c r="L1660" i="18"/>
  <c r="M1660" i="18"/>
  <c r="N1660" i="18"/>
  <c r="A1661" i="18"/>
  <c r="B1661" i="18"/>
  <c r="C1661" i="18"/>
  <c r="D1661" i="18"/>
  <c r="E1661" i="18"/>
  <c r="F1661" i="18"/>
  <c r="G1661" i="18"/>
  <c r="H1661" i="18"/>
  <c r="I1661" i="18"/>
  <c r="J1661" i="18"/>
  <c r="K1661" i="18"/>
  <c r="L1661" i="18"/>
  <c r="M1661" i="18"/>
  <c r="N1661" i="18"/>
  <c r="A1662" i="18"/>
  <c r="B1662" i="18"/>
  <c r="C1662" i="18"/>
  <c r="D1662" i="18"/>
  <c r="E1662" i="18"/>
  <c r="F1662" i="18"/>
  <c r="G1662" i="18"/>
  <c r="H1662" i="18"/>
  <c r="I1662" i="18"/>
  <c r="J1662" i="18"/>
  <c r="K1662" i="18"/>
  <c r="L1662" i="18"/>
  <c r="M1662" i="18"/>
  <c r="N1662" i="18"/>
  <c r="A1663" i="18"/>
  <c r="B1663" i="18"/>
  <c r="C1663" i="18"/>
  <c r="D1663" i="18"/>
  <c r="E1663" i="18"/>
  <c r="F1663" i="18"/>
  <c r="G1663" i="18"/>
  <c r="H1663" i="18"/>
  <c r="I1663" i="18"/>
  <c r="J1663" i="18"/>
  <c r="K1663" i="18"/>
  <c r="L1663" i="18"/>
  <c r="M1663" i="18"/>
  <c r="N1663" i="18"/>
  <c r="A1664" i="18"/>
  <c r="B1664" i="18"/>
  <c r="C1664" i="18"/>
  <c r="D1664" i="18"/>
  <c r="E1664" i="18"/>
  <c r="F1664" i="18"/>
  <c r="G1664" i="18"/>
  <c r="H1664" i="18"/>
  <c r="I1664" i="18"/>
  <c r="J1664" i="18"/>
  <c r="K1664" i="18"/>
  <c r="L1664" i="18"/>
  <c r="M1664" i="18"/>
  <c r="N1664" i="18"/>
  <c r="A1665" i="18"/>
  <c r="B1665" i="18"/>
  <c r="C1665" i="18"/>
  <c r="D1665" i="18"/>
  <c r="E1665" i="18"/>
  <c r="F1665" i="18"/>
  <c r="G1665" i="18"/>
  <c r="H1665" i="18"/>
  <c r="I1665" i="18"/>
  <c r="J1665" i="18"/>
  <c r="K1665" i="18"/>
  <c r="L1665" i="18"/>
  <c r="M1665" i="18"/>
  <c r="N1665" i="18"/>
  <c r="A1666" i="18"/>
  <c r="B1666" i="18"/>
  <c r="C1666" i="18"/>
  <c r="D1666" i="18"/>
  <c r="E1666" i="18"/>
  <c r="F1666" i="18"/>
  <c r="G1666" i="18"/>
  <c r="H1666" i="18"/>
  <c r="I1666" i="18"/>
  <c r="J1666" i="18"/>
  <c r="K1666" i="18"/>
  <c r="L1666" i="18"/>
  <c r="M1666" i="18"/>
  <c r="N1666" i="18"/>
  <c r="A1667" i="18"/>
  <c r="B1667" i="18"/>
  <c r="C1667" i="18"/>
  <c r="D1667" i="18"/>
  <c r="E1667" i="18"/>
  <c r="F1667" i="18"/>
  <c r="G1667" i="18"/>
  <c r="H1667" i="18"/>
  <c r="I1667" i="18"/>
  <c r="J1667" i="18"/>
  <c r="K1667" i="18"/>
  <c r="L1667" i="18"/>
  <c r="M1667" i="18"/>
  <c r="N1667" i="18"/>
  <c r="A1668" i="18"/>
  <c r="B1668" i="18"/>
  <c r="C1668" i="18"/>
  <c r="D1668" i="18"/>
  <c r="E1668" i="18"/>
  <c r="F1668" i="18"/>
  <c r="G1668" i="18"/>
  <c r="H1668" i="18"/>
  <c r="I1668" i="18"/>
  <c r="J1668" i="18"/>
  <c r="K1668" i="18"/>
  <c r="L1668" i="18"/>
  <c r="M1668" i="18"/>
  <c r="N1668" i="18"/>
  <c r="A1669" i="18"/>
  <c r="B1669" i="18"/>
  <c r="C1669" i="18"/>
  <c r="D1669" i="18"/>
  <c r="E1669" i="18"/>
  <c r="F1669" i="18"/>
  <c r="G1669" i="18"/>
  <c r="H1669" i="18"/>
  <c r="I1669" i="18"/>
  <c r="J1669" i="18"/>
  <c r="K1669" i="18"/>
  <c r="L1669" i="18"/>
  <c r="M1669" i="18"/>
  <c r="N1669" i="18"/>
  <c r="A1670" i="18"/>
  <c r="B1670" i="18"/>
  <c r="C1670" i="18"/>
  <c r="D1670" i="18"/>
  <c r="E1670" i="18"/>
  <c r="F1670" i="18"/>
  <c r="G1670" i="18"/>
  <c r="H1670" i="18"/>
  <c r="I1670" i="18"/>
  <c r="J1670" i="18"/>
  <c r="K1670" i="18"/>
  <c r="L1670" i="18"/>
  <c r="M1670" i="18"/>
  <c r="N1670" i="18"/>
  <c r="A1671" i="18"/>
  <c r="B1671" i="18"/>
  <c r="C1671" i="18"/>
  <c r="D1671" i="18"/>
  <c r="E1671" i="18"/>
  <c r="F1671" i="18"/>
  <c r="G1671" i="18"/>
  <c r="H1671" i="18"/>
  <c r="I1671" i="18"/>
  <c r="J1671" i="18"/>
  <c r="K1671" i="18"/>
  <c r="L1671" i="18"/>
  <c r="M1671" i="18"/>
  <c r="N1671" i="18"/>
  <c r="A1672" i="18"/>
  <c r="B1672" i="18"/>
  <c r="C1672" i="18"/>
  <c r="D1672" i="18"/>
  <c r="E1672" i="18"/>
  <c r="F1672" i="18"/>
  <c r="G1672" i="18"/>
  <c r="H1672" i="18"/>
  <c r="I1672" i="18"/>
  <c r="J1672" i="18"/>
  <c r="K1672" i="18"/>
  <c r="L1672" i="18"/>
  <c r="M1672" i="18"/>
  <c r="N1672" i="18"/>
  <c r="A1673" i="18"/>
  <c r="B1673" i="18"/>
  <c r="C1673" i="18"/>
  <c r="D1673" i="18"/>
  <c r="E1673" i="18"/>
  <c r="F1673" i="18"/>
  <c r="G1673" i="18"/>
  <c r="H1673" i="18"/>
  <c r="I1673" i="18"/>
  <c r="J1673" i="18"/>
  <c r="K1673" i="18"/>
  <c r="L1673" i="18"/>
  <c r="M1673" i="18"/>
  <c r="N1673" i="18"/>
  <c r="A1674" i="18"/>
  <c r="B1674" i="18"/>
  <c r="C1674" i="18"/>
  <c r="D1674" i="18"/>
  <c r="E1674" i="18"/>
  <c r="F1674" i="18"/>
  <c r="G1674" i="18"/>
  <c r="H1674" i="18"/>
  <c r="I1674" i="18"/>
  <c r="J1674" i="18"/>
  <c r="K1674" i="18"/>
  <c r="L1674" i="18"/>
  <c r="M1674" i="18"/>
  <c r="N1674" i="18"/>
  <c r="A1675" i="18"/>
  <c r="B1675" i="18"/>
  <c r="C1675" i="18"/>
  <c r="D1675" i="18"/>
  <c r="E1675" i="18"/>
  <c r="F1675" i="18"/>
  <c r="G1675" i="18"/>
  <c r="H1675" i="18"/>
  <c r="I1675" i="18"/>
  <c r="J1675" i="18"/>
  <c r="K1675" i="18"/>
  <c r="L1675" i="18"/>
  <c r="M1675" i="18"/>
  <c r="N1675" i="18"/>
  <c r="A1676" i="18"/>
  <c r="B1676" i="18"/>
  <c r="C1676" i="18"/>
  <c r="D1676" i="18"/>
  <c r="E1676" i="18"/>
  <c r="F1676" i="18"/>
  <c r="G1676" i="18"/>
  <c r="H1676" i="18"/>
  <c r="I1676" i="18"/>
  <c r="J1676" i="18"/>
  <c r="K1676" i="18"/>
  <c r="L1676" i="18"/>
  <c r="M1676" i="18"/>
  <c r="N1676" i="18"/>
  <c r="A1677" i="18"/>
  <c r="B1677" i="18"/>
  <c r="C1677" i="18"/>
  <c r="D1677" i="18"/>
  <c r="E1677" i="18"/>
  <c r="F1677" i="18"/>
  <c r="G1677" i="18"/>
  <c r="H1677" i="18"/>
  <c r="I1677" i="18"/>
  <c r="J1677" i="18"/>
  <c r="K1677" i="18"/>
  <c r="L1677" i="18"/>
  <c r="M1677" i="18"/>
  <c r="N1677" i="18"/>
  <c r="A1678" i="18"/>
  <c r="B1678" i="18"/>
  <c r="C1678" i="18"/>
  <c r="D1678" i="18"/>
  <c r="E1678" i="18"/>
  <c r="F1678" i="18"/>
  <c r="G1678" i="18"/>
  <c r="H1678" i="18"/>
  <c r="I1678" i="18"/>
  <c r="J1678" i="18"/>
  <c r="K1678" i="18"/>
  <c r="L1678" i="18"/>
  <c r="M1678" i="18"/>
  <c r="N1678" i="18"/>
  <c r="A1679" i="18"/>
  <c r="B1679" i="18"/>
  <c r="C1679" i="18"/>
  <c r="D1679" i="18"/>
  <c r="E1679" i="18"/>
  <c r="F1679" i="18"/>
  <c r="G1679" i="18"/>
  <c r="H1679" i="18"/>
  <c r="I1679" i="18"/>
  <c r="J1679" i="18"/>
  <c r="K1679" i="18"/>
  <c r="L1679" i="18"/>
  <c r="M1679" i="18"/>
  <c r="N1679" i="18"/>
  <c r="A1680" i="18"/>
  <c r="B1680" i="18"/>
  <c r="C1680" i="18"/>
  <c r="D1680" i="18"/>
  <c r="E1680" i="18"/>
  <c r="F1680" i="18"/>
  <c r="G1680" i="18"/>
  <c r="H1680" i="18"/>
  <c r="I1680" i="18"/>
  <c r="J1680" i="18"/>
  <c r="K1680" i="18"/>
  <c r="L1680" i="18"/>
  <c r="M1680" i="18"/>
  <c r="N1680" i="18"/>
  <c r="A1681" i="18"/>
  <c r="B1681" i="18"/>
  <c r="C1681" i="18"/>
  <c r="D1681" i="18"/>
  <c r="E1681" i="18"/>
  <c r="F1681" i="18"/>
  <c r="G1681" i="18"/>
  <c r="H1681" i="18"/>
  <c r="I1681" i="18"/>
  <c r="J1681" i="18"/>
  <c r="K1681" i="18"/>
  <c r="L1681" i="18"/>
  <c r="M1681" i="18"/>
  <c r="N1681" i="18"/>
  <c r="A1682" i="18"/>
  <c r="B1682" i="18"/>
  <c r="C1682" i="18"/>
  <c r="D1682" i="18"/>
  <c r="E1682" i="18"/>
  <c r="F1682" i="18"/>
  <c r="G1682" i="18"/>
  <c r="H1682" i="18"/>
  <c r="I1682" i="18"/>
  <c r="J1682" i="18"/>
  <c r="K1682" i="18"/>
  <c r="L1682" i="18"/>
  <c r="M1682" i="18"/>
  <c r="N1682" i="18"/>
  <c r="A1683" i="18"/>
  <c r="B1683" i="18"/>
  <c r="C1683" i="18"/>
  <c r="D1683" i="18"/>
  <c r="E1683" i="18"/>
  <c r="F1683" i="18"/>
  <c r="G1683" i="18"/>
  <c r="H1683" i="18"/>
  <c r="I1683" i="18"/>
  <c r="J1683" i="18"/>
  <c r="K1683" i="18"/>
  <c r="L1683" i="18"/>
  <c r="M1683" i="18"/>
  <c r="N1683" i="18"/>
  <c r="A1684" i="18"/>
  <c r="B1684" i="18"/>
  <c r="C1684" i="18"/>
  <c r="D1684" i="18"/>
  <c r="E1684" i="18"/>
  <c r="F1684" i="18"/>
  <c r="G1684" i="18"/>
  <c r="H1684" i="18"/>
  <c r="I1684" i="18"/>
  <c r="J1684" i="18"/>
  <c r="K1684" i="18"/>
  <c r="L1684" i="18"/>
  <c r="M1684" i="18"/>
  <c r="N1684" i="18"/>
  <c r="A1685" i="18"/>
  <c r="B1685" i="18"/>
  <c r="C1685" i="18"/>
  <c r="D1685" i="18"/>
  <c r="E1685" i="18"/>
  <c r="F1685" i="18"/>
  <c r="G1685" i="18"/>
  <c r="H1685" i="18"/>
  <c r="I1685" i="18"/>
  <c r="J1685" i="18"/>
  <c r="K1685" i="18"/>
  <c r="L1685" i="18"/>
  <c r="M1685" i="18"/>
  <c r="N1685" i="18"/>
  <c r="A1686" i="18"/>
  <c r="B1686" i="18"/>
  <c r="C1686" i="18"/>
  <c r="D1686" i="18"/>
  <c r="E1686" i="18"/>
  <c r="F1686" i="18"/>
  <c r="G1686" i="18"/>
  <c r="H1686" i="18"/>
  <c r="I1686" i="18"/>
  <c r="J1686" i="18"/>
  <c r="K1686" i="18"/>
  <c r="L1686" i="18"/>
  <c r="M1686" i="18"/>
  <c r="N1686" i="18"/>
  <c r="A1687" i="18"/>
  <c r="B1687" i="18"/>
  <c r="C1687" i="18"/>
  <c r="D1687" i="18"/>
  <c r="E1687" i="18"/>
  <c r="F1687" i="18"/>
  <c r="G1687" i="18"/>
  <c r="H1687" i="18"/>
  <c r="I1687" i="18"/>
  <c r="J1687" i="18"/>
  <c r="K1687" i="18"/>
  <c r="L1687" i="18"/>
  <c r="M1687" i="18"/>
  <c r="N1687" i="18"/>
  <c r="A1688" i="18"/>
  <c r="B1688" i="18"/>
  <c r="C1688" i="18"/>
  <c r="D1688" i="18"/>
  <c r="E1688" i="18"/>
  <c r="F1688" i="18"/>
  <c r="G1688" i="18"/>
  <c r="H1688" i="18"/>
  <c r="I1688" i="18"/>
  <c r="J1688" i="18"/>
  <c r="K1688" i="18"/>
  <c r="L1688" i="18"/>
  <c r="M1688" i="18"/>
  <c r="N1688" i="18"/>
  <c r="A1689" i="18"/>
  <c r="B1689" i="18"/>
  <c r="C1689" i="18"/>
  <c r="D1689" i="18"/>
  <c r="E1689" i="18"/>
  <c r="F1689" i="18"/>
  <c r="G1689" i="18"/>
  <c r="H1689" i="18"/>
  <c r="I1689" i="18"/>
  <c r="J1689" i="18"/>
  <c r="K1689" i="18"/>
  <c r="L1689" i="18"/>
  <c r="M1689" i="18"/>
  <c r="N1689" i="18"/>
  <c r="A1690" i="18"/>
  <c r="B1690" i="18"/>
  <c r="C1690" i="18"/>
  <c r="D1690" i="18"/>
  <c r="E1690" i="18"/>
  <c r="F1690" i="18"/>
  <c r="G1690" i="18"/>
  <c r="H1690" i="18"/>
  <c r="I1690" i="18"/>
  <c r="J1690" i="18"/>
  <c r="K1690" i="18"/>
  <c r="L1690" i="18"/>
  <c r="M1690" i="18"/>
  <c r="N1690" i="18"/>
  <c r="A1691" i="18"/>
  <c r="B1691" i="18"/>
  <c r="C1691" i="18"/>
  <c r="D1691" i="18"/>
  <c r="E1691" i="18"/>
  <c r="F1691" i="18"/>
  <c r="G1691" i="18"/>
  <c r="H1691" i="18"/>
  <c r="I1691" i="18"/>
  <c r="J1691" i="18"/>
  <c r="K1691" i="18"/>
  <c r="L1691" i="18"/>
  <c r="M1691" i="18"/>
  <c r="N1691" i="18"/>
  <c r="A1692" i="18"/>
  <c r="B1692" i="18"/>
  <c r="C1692" i="18"/>
  <c r="D1692" i="18"/>
  <c r="E1692" i="18"/>
  <c r="F1692" i="18"/>
  <c r="G1692" i="18"/>
  <c r="H1692" i="18"/>
  <c r="I1692" i="18"/>
  <c r="J1692" i="18"/>
  <c r="K1692" i="18"/>
  <c r="L1692" i="18"/>
  <c r="M1692" i="18"/>
  <c r="N1692" i="18"/>
  <c r="A1693" i="18"/>
  <c r="B1693" i="18"/>
  <c r="C1693" i="18"/>
  <c r="D1693" i="18"/>
  <c r="E1693" i="18"/>
  <c r="F1693" i="18"/>
  <c r="G1693" i="18"/>
  <c r="H1693" i="18"/>
  <c r="I1693" i="18"/>
  <c r="J1693" i="18"/>
  <c r="K1693" i="18"/>
  <c r="L1693" i="18"/>
  <c r="M1693" i="18"/>
  <c r="N1693" i="18"/>
  <c r="A1694" i="18"/>
  <c r="B1694" i="18"/>
  <c r="C1694" i="18"/>
  <c r="D1694" i="18"/>
  <c r="E1694" i="18"/>
  <c r="F1694" i="18"/>
  <c r="G1694" i="18"/>
  <c r="H1694" i="18"/>
  <c r="I1694" i="18"/>
  <c r="J1694" i="18"/>
  <c r="K1694" i="18"/>
  <c r="L1694" i="18"/>
  <c r="M1694" i="18"/>
  <c r="N1694" i="18"/>
  <c r="A1695" i="18"/>
  <c r="B1695" i="18"/>
  <c r="C1695" i="18"/>
  <c r="D1695" i="18"/>
  <c r="E1695" i="18"/>
  <c r="F1695" i="18"/>
  <c r="G1695" i="18"/>
  <c r="H1695" i="18"/>
  <c r="I1695" i="18"/>
  <c r="J1695" i="18"/>
  <c r="K1695" i="18"/>
  <c r="L1695" i="18"/>
  <c r="M1695" i="18"/>
  <c r="N1695" i="18"/>
  <c r="A1696" i="18"/>
  <c r="B1696" i="18"/>
  <c r="C1696" i="18"/>
  <c r="D1696" i="18"/>
  <c r="E1696" i="18"/>
  <c r="F1696" i="18"/>
  <c r="G1696" i="18"/>
  <c r="H1696" i="18"/>
  <c r="I1696" i="18"/>
  <c r="J1696" i="18"/>
  <c r="K1696" i="18"/>
  <c r="L1696" i="18"/>
  <c r="M1696" i="18"/>
  <c r="N1696" i="18"/>
  <c r="A1697" i="18"/>
  <c r="B1697" i="18"/>
  <c r="C1697" i="18"/>
  <c r="D1697" i="18"/>
  <c r="E1697" i="18"/>
  <c r="F1697" i="18"/>
  <c r="G1697" i="18"/>
  <c r="H1697" i="18"/>
  <c r="I1697" i="18"/>
  <c r="J1697" i="18"/>
  <c r="K1697" i="18"/>
  <c r="L1697" i="18"/>
  <c r="M1697" i="18"/>
  <c r="N1697" i="18"/>
  <c r="A1698" i="18"/>
  <c r="B1698" i="18"/>
  <c r="C1698" i="18"/>
  <c r="D1698" i="18"/>
  <c r="E1698" i="18"/>
  <c r="F1698" i="18"/>
  <c r="G1698" i="18"/>
  <c r="H1698" i="18"/>
  <c r="I1698" i="18"/>
  <c r="J1698" i="18"/>
  <c r="K1698" i="18"/>
  <c r="L1698" i="18"/>
  <c r="M1698" i="18"/>
  <c r="N1698" i="18"/>
  <c r="A1699" i="18"/>
  <c r="B1699" i="18"/>
  <c r="C1699" i="18"/>
  <c r="D1699" i="18"/>
  <c r="E1699" i="18"/>
  <c r="F1699" i="18"/>
  <c r="G1699" i="18"/>
  <c r="H1699" i="18"/>
  <c r="I1699" i="18"/>
  <c r="J1699" i="18"/>
  <c r="K1699" i="18"/>
  <c r="L1699" i="18"/>
  <c r="M1699" i="18"/>
  <c r="N1699" i="18"/>
  <c r="A1700" i="18"/>
  <c r="B1700" i="18"/>
  <c r="C1700" i="18"/>
  <c r="D1700" i="18"/>
  <c r="E1700" i="18"/>
  <c r="F1700" i="18"/>
  <c r="G1700" i="18"/>
  <c r="H1700" i="18"/>
  <c r="I1700" i="18"/>
  <c r="J1700" i="18"/>
  <c r="K1700" i="18"/>
  <c r="L1700" i="18"/>
  <c r="M1700" i="18"/>
  <c r="N1700" i="18"/>
  <c r="A1701" i="18"/>
  <c r="B1701" i="18"/>
  <c r="C1701" i="18"/>
  <c r="D1701" i="18"/>
  <c r="E1701" i="18"/>
  <c r="F1701" i="18"/>
  <c r="G1701" i="18"/>
  <c r="H1701" i="18"/>
  <c r="I1701" i="18"/>
  <c r="J1701" i="18"/>
  <c r="K1701" i="18"/>
  <c r="L1701" i="18"/>
  <c r="M1701" i="18"/>
  <c r="N1701" i="18"/>
  <c r="A1702" i="18"/>
  <c r="B1702" i="18"/>
  <c r="C1702" i="18"/>
  <c r="D1702" i="18"/>
  <c r="E1702" i="18"/>
  <c r="F1702" i="18"/>
  <c r="G1702" i="18"/>
  <c r="H1702" i="18"/>
  <c r="I1702" i="18"/>
  <c r="J1702" i="18"/>
  <c r="K1702" i="18"/>
  <c r="L1702" i="18"/>
  <c r="M1702" i="18"/>
  <c r="N1702" i="18"/>
  <c r="A1703" i="18"/>
  <c r="B1703" i="18"/>
  <c r="C1703" i="18"/>
  <c r="D1703" i="18"/>
  <c r="E1703" i="18"/>
  <c r="F1703" i="18"/>
  <c r="G1703" i="18"/>
  <c r="H1703" i="18"/>
  <c r="I1703" i="18"/>
  <c r="J1703" i="18"/>
  <c r="K1703" i="18"/>
  <c r="L1703" i="18"/>
  <c r="M1703" i="18"/>
  <c r="N1703" i="18"/>
  <c r="A1704" i="18"/>
  <c r="B1704" i="18"/>
  <c r="C1704" i="18"/>
  <c r="D1704" i="18"/>
  <c r="E1704" i="18"/>
  <c r="F1704" i="18"/>
  <c r="G1704" i="18"/>
  <c r="H1704" i="18"/>
  <c r="I1704" i="18"/>
  <c r="J1704" i="18"/>
  <c r="K1704" i="18"/>
  <c r="L1704" i="18"/>
  <c r="M1704" i="18"/>
  <c r="N1704" i="18"/>
  <c r="A1705" i="18"/>
  <c r="B1705" i="18"/>
  <c r="C1705" i="18"/>
  <c r="D1705" i="18"/>
  <c r="E1705" i="18"/>
  <c r="F1705" i="18"/>
  <c r="G1705" i="18"/>
  <c r="H1705" i="18"/>
  <c r="I1705" i="18"/>
  <c r="J1705" i="18"/>
  <c r="K1705" i="18"/>
  <c r="L1705" i="18"/>
  <c r="M1705" i="18"/>
  <c r="N1705" i="18"/>
  <c r="A1706" i="18"/>
  <c r="B1706" i="18"/>
  <c r="C1706" i="18"/>
  <c r="D1706" i="18"/>
  <c r="E1706" i="18"/>
  <c r="F1706" i="18"/>
  <c r="G1706" i="18"/>
  <c r="H1706" i="18"/>
  <c r="I1706" i="18"/>
  <c r="J1706" i="18"/>
  <c r="K1706" i="18"/>
  <c r="L1706" i="18"/>
  <c r="M1706" i="18"/>
  <c r="N1706" i="18"/>
  <c r="A1707" i="18"/>
  <c r="B1707" i="18"/>
  <c r="C1707" i="18"/>
  <c r="D1707" i="18"/>
  <c r="E1707" i="18"/>
  <c r="F1707" i="18"/>
  <c r="G1707" i="18"/>
  <c r="H1707" i="18"/>
  <c r="I1707" i="18"/>
  <c r="J1707" i="18"/>
  <c r="K1707" i="18"/>
  <c r="L1707" i="18"/>
  <c r="M1707" i="18"/>
  <c r="N1707" i="18"/>
  <c r="A1708" i="18"/>
  <c r="B1708" i="18"/>
  <c r="C1708" i="18"/>
  <c r="D1708" i="18"/>
  <c r="E1708" i="18"/>
  <c r="F1708" i="18"/>
  <c r="G1708" i="18"/>
  <c r="H1708" i="18"/>
  <c r="I1708" i="18"/>
  <c r="J1708" i="18"/>
  <c r="K1708" i="18"/>
  <c r="L1708" i="18"/>
  <c r="M1708" i="18"/>
  <c r="N1708" i="18"/>
  <c r="A1709" i="18"/>
  <c r="B1709" i="18"/>
  <c r="C1709" i="18"/>
  <c r="D1709" i="18"/>
  <c r="E1709" i="18"/>
  <c r="F1709" i="18"/>
  <c r="G1709" i="18"/>
  <c r="H1709" i="18"/>
  <c r="I1709" i="18"/>
  <c r="J1709" i="18"/>
  <c r="K1709" i="18"/>
  <c r="L1709" i="18"/>
  <c r="M1709" i="18"/>
  <c r="N1709" i="18"/>
  <c r="A1710" i="18"/>
  <c r="B1710" i="18"/>
  <c r="C1710" i="18"/>
  <c r="D1710" i="18"/>
  <c r="E1710" i="18"/>
  <c r="F1710" i="18"/>
  <c r="G1710" i="18"/>
  <c r="H1710" i="18"/>
  <c r="I1710" i="18"/>
  <c r="J1710" i="18"/>
  <c r="K1710" i="18"/>
  <c r="L1710" i="18"/>
  <c r="M1710" i="18"/>
  <c r="N1710" i="18"/>
  <c r="A1711" i="18"/>
  <c r="B1711" i="18"/>
  <c r="C1711" i="18"/>
  <c r="D1711" i="18"/>
  <c r="E1711" i="18"/>
  <c r="F1711" i="18"/>
  <c r="G1711" i="18"/>
  <c r="H1711" i="18"/>
  <c r="I1711" i="18"/>
  <c r="J1711" i="18"/>
  <c r="K1711" i="18"/>
  <c r="L1711" i="18"/>
  <c r="M1711" i="18"/>
  <c r="N1711" i="18"/>
  <c r="A1712" i="18"/>
  <c r="B1712" i="18"/>
  <c r="C1712" i="18"/>
  <c r="D1712" i="18"/>
  <c r="E1712" i="18"/>
  <c r="F1712" i="18"/>
  <c r="G1712" i="18"/>
  <c r="H1712" i="18"/>
  <c r="I1712" i="18"/>
  <c r="J1712" i="18"/>
  <c r="K1712" i="18"/>
  <c r="L1712" i="18"/>
  <c r="M1712" i="18"/>
  <c r="N1712" i="18"/>
  <c r="A1713" i="18"/>
  <c r="B1713" i="18"/>
  <c r="C1713" i="18"/>
  <c r="D1713" i="18"/>
  <c r="E1713" i="18"/>
  <c r="F1713" i="18"/>
  <c r="G1713" i="18"/>
  <c r="H1713" i="18"/>
  <c r="I1713" i="18"/>
  <c r="J1713" i="18"/>
  <c r="K1713" i="18"/>
  <c r="L1713" i="18"/>
  <c r="M1713" i="18"/>
  <c r="N1713" i="18"/>
  <c r="A1714" i="18"/>
  <c r="B1714" i="18"/>
  <c r="C1714" i="18"/>
  <c r="D1714" i="18"/>
  <c r="E1714" i="18"/>
  <c r="F1714" i="18"/>
  <c r="G1714" i="18"/>
  <c r="H1714" i="18"/>
  <c r="I1714" i="18"/>
  <c r="J1714" i="18"/>
  <c r="K1714" i="18"/>
  <c r="L1714" i="18"/>
  <c r="M1714" i="18"/>
  <c r="N1714" i="18"/>
  <c r="A1715" i="18"/>
  <c r="B1715" i="18"/>
  <c r="C1715" i="18"/>
  <c r="D1715" i="18"/>
  <c r="E1715" i="18"/>
  <c r="F1715" i="18"/>
  <c r="G1715" i="18"/>
  <c r="H1715" i="18"/>
  <c r="I1715" i="18"/>
  <c r="J1715" i="18"/>
  <c r="K1715" i="18"/>
  <c r="L1715" i="18"/>
  <c r="M1715" i="18"/>
  <c r="N1715" i="18"/>
  <c r="A1716" i="18"/>
  <c r="B1716" i="18"/>
  <c r="C1716" i="18"/>
  <c r="D1716" i="18"/>
  <c r="E1716" i="18"/>
  <c r="F1716" i="18"/>
  <c r="G1716" i="18"/>
  <c r="H1716" i="18"/>
  <c r="I1716" i="18"/>
  <c r="J1716" i="18"/>
  <c r="K1716" i="18"/>
  <c r="L1716" i="18"/>
  <c r="M1716" i="18"/>
  <c r="N1716" i="18"/>
  <c r="A1717" i="18"/>
  <c r="B1717" i="18"/>
  <c r="C1717" i="18"/>
  <c r="D1717" i="18"/>
  <c r="E1717" i="18"/>
  <c r="F1717" i="18"/>
  <c r="G1717" i="18"/>
  <c r="H1717" i="18"/>
  <c r="I1717" i="18"/>
  <c r="J1717" i="18"/>
  <c r="K1717" i="18"/>
  <c r="L1717" i="18"/>
  <c r="M1717" i="18"/>
  <c r="N1717" i="18"/>
  <c r="A1718" i="18"/>
  <c r="B1718" i="18"/>
  <c r="C1718" i="18"/>
  <c r="D1718" i="18"/>
  <c r="E1718" i="18"/>
  <c r="F1718" i="18"/>
  <c r="G1718" i="18"/>
  <c r="H1718" i="18"/>
  <c r="I1718" i="18"/>
  <c r="J1718" i="18"/>
  <c r="K1718" i="18"/>
  <c r="L1718" i="18"/>
  <c r="M1718" i="18"/>
  <c r="N1718" i="18"/>
  <c r="A1719" i="18"/>
  <c r="B1719" i="18"/>
  <c r="C1719" i="18"/>
  <c r="D1719" i="18"/>
  <c r="E1719" i="18"/>
  <c r="F1719" i="18"/>
  <c r="G1719" i="18"/>
  <c r="H1719" i="18"/>
  <c r="I1719" i="18"/>
  <c r="J1719" i="18"/>
  <c r="K1719" i="18"/>
  <c r="L1719" i="18"/>
  <c r="M1719" i="18"/>
  <c r="N1719" i="18"/>
  <c r="A1720" i="18"/>
  <c r="B1720" i="18"/>
  <c r="C1720" i="18"/>
  <c r="D1720" i="18"/>
  <c r="E1720" i="18"/>
  <c r="F1720" i="18"/>
  <c r="G1720" i="18"/>
  <c r="H1720" i="18"/>
  <c r="I1720" i="18"/>
  <c r="J1720" i="18"/>
  <c r="K1720" i="18"/>
  <c r="L1720" i="18"/>
  <c r="M1720" i="18"/>
  <c r="N1720" i="18"/>
  <c r="A1721" i="18"/>
  <c r="B1721" i="18"/>
  <c r="C1721" i="18"/>
  <c r="D1721" i="18"/>
  <c r="E1721" i="18"/>
  <c r="F1721" i="18"/>
  <c r="G1721" i="18"/>
  <c r="H1721" i="18"/>
  <c r="I1721" i="18"/>
  <c r="J1721" i="18"/>
  <c r="K1721" i="18"/>
  <c r="L1721" i="18"/>
  <c r="M1721" i="18"/>
  <c r="N1721" i="18"/>
  <c r="A1722" i="18"/>
  <c r="B1722" i="18"/>
  <c r="C1722" i="18"/>
  <c r="D1722" i="18"/>
  <c r="E1722" i="18"/>
  <c r="F1722" i="18"/>
  <c r="G1722" i="18"/>
  <c r="H1722" i="18"/>
  <c r="I1722" i="18"/>
  <c r="J1722" i="18"/>
  <c r="K1722" i="18"/>
  <c r="L1722" i="18"/>
  <c r="M1722" i="18"/>
  <c r="N1722" i="18"/>
  <c r="A1723" i="18"/>
  <c r="B1723" i="18"/>
  <c r="C1723" i="18"/>
  <c r="D1723" i="18"/>
  <c r="E1723" i="18"/>
  <c r="F1723" i="18"/>
  <c r="G1723" i="18"/>
  <c r="H1723" i="18"/>
  <c r="I1723" i="18"/>
  <c r="J1723" i="18"/>
  <c r="K1723" i="18"/>
  <c r="L1723" i="18"/>
  <c r="M1723" i="18"/>
  <c r="N1723" i="18"/>
  <c r="A1724" i="18"/>
  <c r="B1724" i="18"/>
  <c r="C1724" i="18"/>
  <c r="D1724" i="18"/>
  <c r="E1724" i="18"/>
  <c r="F1724" i="18"/>
  <c r="G1724" i="18"/>
  <c r="H1724" i="18"/>
  <c r="I1724" i="18"/>
  <c r="J1724" i="18"/>
  <c r="K1724" i="18"/>
  <c r="L1724" i="18"/>
  <c r="M1724" i="18"/>
  <c r="N1724" i="18"/>
  <c r="A1725" i="18"/>
  <c r="B1725" i="18"/>
  <c r="C1725" i="18"/>
  <c r="D1725" i="18"/>
  <c r="E1725" i="18"/>
  <c r="F1725" i="18"/>
  <c r="G1725" i="18"/>
  <c r="H1725" i="18"/>
  <c r="I1725" i="18"/>
  <c r="J1725" i="18"/>
  <c r="K1725" i="18"/>
  <c r="L1725" i="18"/>
  <c r="M1725" i="18"/>
  <c r="N1725" i="18"/>
  <c r="A1726" i="18"/>
  <c r="B1726" i="18"/>
  <c r="C1726" i="18"/>
  <c r="D1726" i="18"/>
  <c r="E1726" i="18"/>
  <c r="F1726" i="18"/>
  <c r="G1726" i="18"/>
  <c r="H1726" i="18"/>
  <c r="I1726" i="18"/>
  <c r="J1726" i="18"/>
  <c r="K1726" i="18"/>
  <c r="L1726" i="18"/>
  <c r="M1726" i="18"/>
  <c r="N1726" i="18"/>
  <c r="A1727" i="18"/>
  <c r="B1727" i="18"/>
  <c r="C1727" i="18"/>
  <c r="D1727" i="18"/>
  <c r="E1727" i="18"/>
  <c r="F1727" i="18"/>
  <c r="G1727" i="18"/>
  <c r="H1727" i="18"/>
  <c r="I1727" i="18"/>
  <c r="J1727" i="18"/>
  <c r="K1727" i="18"/>
  <c r="L1727" i="18"/>
  <c r="M1727" i="18"/>
  <c r="N1727" i="18"/>
  <c r="A1728" i="18"/>
  <c r="B1728" i="18"/>
  <c r="C1728" i="18"/>
  <c r="D1728" i="18"/>
  <c r="E1728" i="18"/>
  <c r="F1728" i="18"/>
  <c r="G1728" i="18"/>
  <c r="H1728" i="18"/>
  <c r="I1728" i="18"/>
  <c r="J1728" i="18"/>
  <c r="K1728" i="18"/>
  <c r="L1728" i="18"/>
  <c r="M1728" i="18"/>
  <c r="N1728" i="18"/>
  <c r="A1729" i="18"/>
  <c r="B1729" i="18"/>
  <c r="C1729" i="18"/>
  <c r="D1729" i="18"/>
  <c r="E1729" i="18"/>
  <c r="F1729" i="18"/>
  <c r="G1729" i="18"/>
  <c r="H1729" i="18"/>
  <c r="I1729" i="18"/>
  <c r="J1729" i="18"/>
  <c r="K1729" i="18"/>
  <c r="L1729" i="18"/>
  <c r="M1729" i="18"/>
  <c r="N1729" i="18"/>
  <c r="A1730" i="18"/>
  <c r="B1730" i="18"/>
  <c r="C1730" i="18"/>
  <c r="D1730" i="18"/>
  <c r="E1730" i="18"/>
  <c r="F1730" i="18"/>
  <c r="G1730" i="18"/>
  <c r="H1730" i="18"/>
  <c r="I1730" i="18"/>
  <c r="J1730" i="18"/>
  <c r="K1730" i="18"/>
  <c r="L1730" i="18"/>
  <c r="M1730" i="18"/>
  <c r="N1730" i="18"/>
  <c r="A1731" i="18"/>
  <c r="B1731" i="18"/>
  <c r="C1731" i="18"/>
  <c r="D1731" i="18"/>
  <c r="E1731" i="18"/>
  <c r="F1731" i="18"/>
  <c r="G1731" i="18"/>
  <c r="H1731" i="18"/>
  <c r="I1731" i="18"/>
  <c r="J1731" i="18"/>
  <c r="K1731" i="18"/>
  <c r="L1731" i="18"/>
  <c r="M1731" i="18"/>
  <c r="N1731" i="18"/>
  <c r="A1732" i="18"/>
  <c r="B1732" i="18"/>
  <c r="C1732" i="18"/>
  <c r="D1732" i="18"/>
  <c r="E1732" i="18"/>
  <c r="F1732" i="18"/>
  <c r="G1732" i="18"/>
  <c r="H1732" i="18"/>
  <c r="I1732" i="18"/>
  <c r="J1732" i="18"/>
  <c r="K1732" i="18"/>
  <c r="L1732" i="18"/>
  <c r="M1732" i="18"/>
  <c r="N1732" i="18"/>
  <c r="A1733" i="18"/>
  <c r="B1733" i="18"/>
  <c r="C1733" i="18"/>
  <c r="D1733" i="18"/>
  <c r="E1733" i="18"/>
  <c r="F1733" i="18"/>
  <c r="G1733" i="18"/>
  <c r="H1733" i="18"/>
  <c r="I1733" i="18"/>
  <c r="J1733" i="18"/>
  <c r="K1733" i="18"/>
  <c r="L1733" i="18"/>
  <c r="M1733" i="18"/>
  <c r="N1733" i="18"/>
  <c r="A1734" i="18"/>
  <c r="B1734" i="18"/>
  <c r="C1734" i="18"/>
  <c r="D1734" i="18"/>
  <c r="E1734" i="18"/>
  <c r="F1734" i="18"/>
  <c r="G1734" i="18"/>
  <c r="H1734" i="18"/>
  <c r="I1734" i="18"/>
  <c r="J1734" i="18"/>
  <c r="K1734" i="18"/>
  <c r="L1734" i="18"/>
  <c r="M1734" i="18"/>
  <c r="N1734" i="18"/>
  <c r="A1735" i="18"/>
  <c r="B1735" i="18"/>
  <c r="C1735" i="18"/>
  <c r="D1735" i="18"/>
  <c r="E1735" i="18"/>
  <c r="F1735" i="18"/>
  <c r="G1735" i="18"/>
  <c r="H1735" i="18"/>
  <c r="I1735" i="18"/>
  <c r="J1735" i="18"/>
  <c r="K1735" i="18"/>
  <c r="L1735" i="18"/>
  <c r="M1735" i="18"/>
  <c r="N1735" i="18"/>
  <c r="A1736" i="18"/>
  <c r="B1736" i="18"/>
  <c r="C1736" i="18"/>
  <c r="D1736" i="18"/>
  <c r="E1736" i="18"/>
  <c r="F1736" i="18"/>
  <c r="G1736" i="18"/>
  <c r="H1736" i="18"/>
  <c r="I1736" i="18"/>
  <c r="J1736" i="18"/>
  <c r="K1736" i="18"/>
  <c r="L1736" i="18"/>
  <c r="M1736" i="18"/>
  <c r="N1736" i="18"/>
  <c r="A1737" i="18"/>
  <c r="B1737" i="18"/>
  <c r="C1737" i="18"/>
  <c r="D1737" i="18"/>
  <c r="E1737" i="18"/>
  <c r="F1737" i="18"/>
  <c r="G1737" i="18"/>
  <c r="H1737" i="18"/>
  <c r="I1737" i="18"/>
  <c r="J1737" i="18"/>
  <c r="K1737" i="18"/>
  <c r="L1737" i="18"/>
  <c r="M1737" i="18"/>
  <c r="N1737" i="18"/>
  <c r="A1738" i="18"/>
  <c r="B1738" i="18"/>
  <c r="C1738" i="18"/>
  <c r="D1738" i="18"/>
  <c r="E1738" i="18"/>
  <c r="F1738" i="18"/>
  <c r="G1738" i="18"/>
  <c r="H1738" i="18"/>
  <c r="I1738" i="18"/>
  <c r="J1738" i="18"/>
  <c r="K1738" i="18"/>
  <c r="L1738" i="18"/>
  <c r="M1738" i="18"/>
  <c r="N1738" i="18"/>
  <c r="A1739" i="18"/>
  <c r="B1739" i="18"/>
  <c r="C1739" i="18"/>
  <c r="D1739" i="18"/>
  <c r="E1739" i="18"/>
  <c r="F1739" i="18"/>
  <c r="G1739" i="18"/>
  <c r="H1739" i="18"/>
  <c r="I1739" i="18"/>
  <c r="J1739" i="18"/>
  <c r="K1739" i="18"/>
  <c r="L1739" i="18"/>
  <c r="M1739" i="18"/>
  <c r="N1739" i="18"/>
  <c r="A1740" i="18"/>
  <c r="B1740" i="18"/>
  <c r="C1740" i="18"/>
  <c r="D1740" i="18"/>
  <c r="E1740" i="18"/>
  <c r="F1740" i="18"/>
  <c r="G1740" i="18"/>
  <c r="H1740" i="18"/>
  <c r="I1740" i="18"/>
  <c r="J1740" i="18"/>
  <c r="K1740" i="18"/>
  <c r="L1740" i="18"/>
  <c r="M1740" i="18"/>
  <c r="N1740" i="18"/>
  <c r="A1741" i="18"/>
  <c r="B1741" i="18"/>
  <c r="C1741" i="18"/>
  <c r="D1741" i="18"/>
  <c r="E1741" i="18"/>
  <c r="F1741" i="18"/>
  <c r="G1741" i="18"/>
  <c r="H1741" i="18"/>
  <c r="I1741" i="18"/>
  <c r="J1741" i="18"/>
  <c r="K1741" i="18"/>
  <c r="L1741" i="18"/>
  <c r="M1741" i="18"/>
  <c r="N1741" i="18"/>
  <c r="A1742" i="18"/>
  <c r="B1742" i="18"/>
  <c r="C1742" i="18"/>
  <c r="D1742" i="18"/>
  <c r="E1742" i="18"/>
  <c r="F1742" i="18"/>
  <c r="G1742" i="18"/>
  <c r="H1742" i="18"/>
  <c r="I1742" i="18"/>
  <c r="J1742" i="18"/>
  <c r="K1742" i="18"/>
  <c r="L1742" i="18"/>
  <c r="M1742" i="18"/>
  <c r="N1742" i="18"/>
  <c r="A1743" i="18"/>
  <c r="B1743" i="18"/>
  <c r="C1743" i="18"/>
  <c r="D1743" i="18"/>
  <c r="E1743" i="18"/>
  <c r="F1743" i="18"/>
  <c r="G1743" i="18"/>
  <c r="H1743" i="18"/>
  <c r="I1743" i="18"/>
  <c r="J1743" i="18"/>
  <c r="K1743" i="18"/>
  <c r="L1743" i="18"/>
  <c r="M1743" i="18"/>
  <c r="N1743" i="18"/>
  <c r="A1744" i="18"/>
  <c r="B1744" i="18"/>
  <c r="C1744" i="18"/>
  <c r="D1744" i="18"/>
  <c r="E1744" i="18"/>
  <c r="F1744" i="18"/>
  <c r="G1744" i="18"/>
  <c r="H1744" i="18"/>
  <c r="I1744" i="18"/>
  <c r="J1744" i="18"/>
  <c r="K1744" i="18"/>
  <c r="L1744" i="18"/>
  <c r="M1744" i="18"/>
  <c r="N1744" i="18"/>
  <c r="A1745" i="18"/>
  <c r="B1745" i="18"/>
  <c r="C1745" i="18"/>
  <c r="D1745" i="18"/>
  <c r="E1745" i="18"/>
  <c r="F1745" i="18"/>
  <c r="G1745" i="18"/>
  <c r="H1745" i="18"/>
  <c r="I1745" i="18"/>
  <c r="J1745" i="18"/>
  <c r="K1745" i="18"/>
  <c r="L1745" i="18"/>
  <c r="M1745" i="18"/>
  <c r="N1745" i="18"/>
  <c r="A1746" i="18"/>
  <c r="B1746" i="18"/>
  <c r="C1746" i="18"/>
  <c r="D1746" i="18"/>
  <c r="E1746" i="18"/>
  <c r="F1746" i="18"/>
  <c r="G1746" i="18"/>
  <c r="H1746" i="18"/>
  <c r="I1746" i="18"/>
  <c r="J1746" i="18"/>
  <c r="K1746" i="18"/>
  <c r="L1746" i="18"/>
  <c r="M1746" i="18"/>
  <c r="N1746" i="18"/>
  <c r="A1747" i="18"/>
  <c r="B1747" i="18"/>
  <c r="C1747" i="18"/>
  <c r="D1747" i="18"/>
  <c r="E1747" i="18"/>
  <c r="F1747" i="18"/>
  <c r="G1747" i="18"/>
  <c r="H1747" i="18"/>
  <c r="I1747" i="18"/>
  <c r="J1747" i="18"/>
  <c r="K1747" i="18"/>
  <c r="L1747" i="18"/>
  <c r="M1747" i="18"/>
  <c r="N1747" i="18"/>
  <c r="A1748" i="18"/>
  <c r="B1748" i="18"/>
  <c r="C1748" i="18"/>
  <c r="D1748" i="18"/>
  <c r="E1748" i="18"/>
  <c r="F1748" i="18"/>
  <c r="G1748" i="18"/>
  <c r="H1748" i="18"/>
  <c r="I1748" i="18"/>
  <c r="J1748" i="18"/>
  <c r="K1748" i="18"/>
  <c r="L1748" i="18"/>
  <c r="M1748" i="18"/>
  <c r="N1748" i="18"/>
  <c r="A1749" i="18"/>
  <c r="B1749" i="18"/>
  <c r="C1749" i="18"/>
  <c r="D1749" i="18"/>
  <c r="E1749" i="18"/>
  <c r="F1749" i="18"/>
  <c r="G1749" i="18"/>
  <c r="H1749" i="18"/>
  <c r="I1749" i="18"/>
  <c r="J1749" i="18"/>
  <c r="K1749" i="18"/>
  <c r="L1749" i="18"/>
  <c r="M1749" i="18"/>
  <c r="N1749" i="18"/>
  <c r="A1750" i="18"/>
  <c r="B1750" i="18"/>
  <c r="C1750" i="18"/>
  <c r="D1750" i="18"/>
  <c r="E1750" i="18"/>
  <c r="F1750" i="18"/>
  <c r="G1750" i="18"/>
  <c r="H1750" i="18"/>
  <c r="I1750" i="18"/>
  <c r="J1750" i="18"/>
  <c r="K1750" i="18"/>
  <c r="L1750" i="18"/>
  <c r="M1750" i="18"/>
  <c r="N1750" i="18"/>
  <c r="A1751" i="18"/>
  <c r="B1751" i="18"/>
  <c r="C1751" i="18"/>
  <c r="D1751" i="18"/>
  <c r="E1751" i="18"/>
  <c r="F1751" i="18"/>
  <c r="G1751" i="18"/>
  <c r="H1751" i="18"/>
  <c r="I1751" i="18"/>
  <c r="J1751" i="18"/>
  <c r="K1751" i="18"/>
  <c r="L1751" i="18"/>
  <c r="M1751" i="18"/>
  <c r="N1751" i="18"/>
  <c r="A1752" i="18"/>
  <c r="B1752" i="18"/>
  <c r="C1752" i="18"/>
  <c r="D1752" i="18"/>
  <c r="E1752" i="18"/>
  <c r="F1752" i="18"/>
  <c r="G1752" i="18"/>
  <c r="H1752" i="18"/>
  <c r="I1752" i="18"/>
  <c r="J1752" i="18"/>
  <c r="K1752" i="18"/>
  <c r="L1752" i="18"/>
  <c r="M1752" i="18"/>
  <c r="N1752" i="18"/>
  <c r="A1753" i="18"/>
  <c r="B1753" i="18"/>
  <c r="C1753" i="18"/>
  <c r="D1753" i="18"/>
  <c r="E1753" i="18"/>
  <c r="F1753" i="18"/>
  <c r="G1753" i="18"/>
  <c r="H1753" i="18"/>
  <c r="I1753" i="18"/>
  <c r="J1753" i="18"/>
  <c r="K1753" i="18"/>
  <c r="L1753" i="18"/>
  <c r="M1753" i="18"/>
  <c r="N1753" i="18"/>
  <c r="A1754" i="18"/>
  <c r="B1754" i="18"/>
  <c r="C1754" i="18"/>
  <c r="D1754" i="18"/>
  <c r="E1754" i="18"/>
  <c r="F1754" i="18"/>
  <c r="G1754" i="18"/>
  <c r="H1754" i="18"/>
  <c r="I1754" i="18"/>
  <c r="J1754" i="18"/>
  <c r="K1754" i="18"/>
  <c r="L1754" i="18"/>
  <c r="M1754" i="18"/>
  <c r="N1754" i="18"/>
  <c r="A1755" i="18"/>
  <c r="B1755" i="18"/>
  <c r="C1755" i="18"/>
  <c r="D1755" i="18"/>
  <c r="E1755" i="18"/>
  <c r="F1755" i="18"/>
  <c r="G1755" i="18"/>
  <c r="H1755" i="18"/>
  <c r="I1755" i="18"/>
  <c r="J1755" i="18"/>
  <c r="K1755" i="18"/>
  <c r="L1755" i="18"/>
  <c r="M1755" i="18"/>
  <c r="N1755" i="18"/>
  <c r="A1756" i="18"/>
  <c r="B1756" i="18"/>
  <c r="C1756" i="18"/>
  <c r="D1756" i="18"/>
  <c r="E1756" i="18"/>
  <c r="F1756" i="18"/>
  <c r="G1756" i="18"/>
  <c r="H1756" i="18"/>
  <c r="I1756" i="18"/>
  <c r="J1756" i="18"/>
  <c r="K1756" i="18"/>
  <c r="L1756" i="18"/>
  <c r="M1756" i="18"/>
  <c r="N1756" i="18"/>
  <c r="A1757" i="18"/>
  <c r="B1757" i="18"/>
  <c r="C1757" i="18"/>
  <c r="D1757" i="18"/>
  <c r="E1757" i="18"/>
  <c r="F1757" i="18"/>
  <c r="G1757" i="18"/>
  <c r="H1757" i="18"/>
  <c r="I1757" i="18"/>
  <c r="J1757" i="18"/>
  <c r="K1757" i="18"/>
  <c r="L1757" i="18"/>
  <c r="M1757" i="18"/>
  <c r="N1757" i="18"/>
  <c r="A1758" i="18"/>
  <c r="B1758" i="18"/>
  <c r="C1758" i="18"/>
  <c r="D1758" i="18"/>
  <c r="E1758" i="18"/>
  <c r="F1758" i="18"/>
  <c r="G1758" i="18"/>
  <c r="H1758" i="18"/>
  <c r="I1758" i="18"/>
  <c r="J1758" i="18"/>
  <c r="K1758" i="18"/>
  <c r="L1758" i="18"/>
  <c r="M1758" i="18"/>
  <c r="N1758" i="18"/>
  <c r="A1759" i="18"/>
  <c r="B1759" i="18"/>
  <c r="C1759" i="18"/>
  <c r="D1759" i="18"/>
  <c r="E1759" i="18"/>
  <c r="F1759" i="18"/>
  <c r="G1759" i="18"/>
  <c r="H1759" i="18"/>
  <c r="I1759" i="18"/>
  <c r="J1759" i="18"/>
  <c r="K1759" i="18"/>
  <c r="L1759" i="18"/>
  <c r="M1759" i="18"/>
  <c r="N1759" i="18"/>
  <c r="A1760" i="18"/>
  <c r="B1760" i="18"/>
  <c r="C1760" i="18"/>
  <c r="D1760" i="18"/>
  <c r="E1760" i="18"/>
  <c r="F1760" i="18"/>
  <c r="G1760" i="18"/>
  <c r="H1760" i="18"/>
  <c r="I1760" i="18"/>
  <c r="J1760" i="18"/>
  <c r="K1760" i="18"/>
  <c r="L1760" i="18"/>
  <c r="M1760" i="18"/>
  <c r="N1760" i="18"/>
  <c r="A1761" i="18"/>
  <c r="B1761" i="18"/>
  <c r="C1761" i="18"/>
  <c r="D1761" i="18"/>
  <c r="E1761" i="18"/>
  <c r="F1761" i="18"/>
  <c r="G1761" i="18"/>
  <c r="H1761" i="18"/>
  <c r="I1761" i="18"/>
  <c r="J1761" i="18"/>
  <c r="K1761" i="18"/>
  <c r="L1761" i="18"/>
  <c r="M1761" i="18"/>
  <c r="N1761" i="18"/>
  <c r="A1762" i="18"/>
  <c r="B1762" i="18"/>
  <c r="C1762" i="18"/>
  <c r="D1762" i="18"/>
  <c r="E1762" i="18"/>
  <c r="F1762" i="18"/>
  <c r="G1762" i="18"/>
  <c r="H1762" i="18"/>
  <c r="I1762" i="18"/>
  <c r="J1762" i="18"/>
  <c r="K1762" i="18"/>
  <c r="L1762" i="18"/>
  <c r="M1762" i="18"/>
  <c r="N1762" i="18"/>
  <c r="A1763" i="18"/>
  <c r="B1763" i="18"/>
  <c r="C1763" i="18"/>
  <c r="D1763" i="18"/>
  <c r="E1763" i="18"/>
  <c r="F1763" i="18"/>
  <c r="G1763" i="18"/>
  <c r="H1763" i="18"/>
  <c r="I1763" i="18"/>
  <c r="J1763" i="18"/>
  <c r="K1763" i="18"/>
  <c r="L1763" i="18"/>
  <c r="M1763" i="18"/>
  <c r="N1763" i="18"/>
  <c r="A1764" i="18"/>
  <c r="B1764" i="18"/>
  <c r="C1764" i="18"/>
  <c r="D1764" i="18"/>
  <c r="E1764" i="18"/>
  <c r="F1764" i="18"/>
  <c r="G1764" i="18"/>
  <c r="H1764" i="18"/>
  <c r="I1764" i="18"/>
  <c r="J1764" i="18"/>
  <c r="K1764" i="18"/>
  <c r="L1764" i="18"/>
  <c r="M1764" i="18"/>
  <c r="N1764" i="18"/>
  <c r="A1765" i="18"/>
  <c r="B1765" i="18"/>
  <c r="C1765" i="18"/>
  <c r="D1765" i="18"/>
  <c r="E1765" i="18"/>
  <c r="F1765" i="18"/>
  <c r="G1765" i="18"/>
  <c r="H1765" i="18"/>
  <c r="I1765" i="18"/>
  <c r="J1765" i="18"/>
  <c r="K1765" i="18"/>
  <c r="L1765" i="18"/>
  <c r="M1765" i="18"/>
  <c r="N1765" i="18"/>
  <c r="A1766" i="18"/>
  <c r="B1766" i="18"/>
  <c r="C1766" i="18"/>
  <c r="D1766" i="18"/>
  <c r="E1766" i="18"/>
  <c r="F1766" i="18"/>
  <c r="G1766" i="18"/>
  <c r="H1766" i="18"/>
  <c r="I1766" i="18"/>
  <c r="J1766" i="18"/>
  <c r="K1766" i="18"/>
  <c r="L1766" i="18"/>
  <c r="M1766" i="18"/>
  <c r="N1766" i="18"/>
  <c r="A1767" i="18"/>
  <c r="B1767" i="18"/>
  <c r="C1767" i="18"/>
  <c r="D1767" i="18"/>
  <c r="E1767" i="18"/>
  <c r="F1767" i="18"/>
  <c r="G1767" i="18"/>
  <c r="H1767" i="18"/>
  <c r="I1767" i="18"/>
  <c r="J1767" i="18"/>
  <c r="K1767" i="18"/>
  <c r="L1767" i="18"/>
  <c r="M1767" i="18"/>
  <c r="N1767" i="18"/>
  <c r="A1768" i="18"/>
  <c r="B1768" i="18"/>
  <c r="C1768" i="18"/>
  <c r="D1768" i="18"/>
  <c r="E1768" i="18"/>
  <c r="F1768" i="18"/>
  <c r="G1768" i="18"/>
  <c r="H1768" i="18"/>
  <c r="I1768" i="18"/>
  <c r="J1768" i="18"/>
  <c r="K1768" i="18"/>
  <c r="L1768" i="18"/>
  <c r="M1768" i="18"/>
  <c r="N1768" i="18"/>
  <c r="A1769" i="18"/>
  <c r="B1769" i="18"/>
  <c r="C1769" i="18"/>
  <c r="D1769" i="18"/>
  <c r="E1769" i="18"/>
  <c r="F1769" i="18"/>
  <c r="G1769" i="18"/>
  <c r="H1769" i="18"/>
  <c r="I1769" i="18"/>
  <c r="J1769" i="18"/>
  <c r="K1769" i="18"/>
  <c r="L1769" i="18"/>
  <c r="M1769" i="18"/>
  <c r="N1769" i="18"/>
  <c r="A1770" i="18"/>
  <c r="B1770" i="18"/>
  <c r="C1770" i="18"/>
  <c r="D1770" i="18"/>
  <c r="E1770" i="18"/>
  <c r="F1770" i="18"/>
  <c r="G1770" i="18"/>
  <c r="H1770" i="18"/>
  <c r="I1770" i="18"/>
  <c r="J1770" i="18"/>
  <c r="K1770" i="18"/>
  <c r="L1770" i="18"/>
  <c r="M1770" i="18"/>
  <c r="N1770" i="18"/>
  <c r="A1771" i="18"/>
  <c r="B1771" i="18"/>
  <c r="C1771" i="18"/>
  <c r="D1771" i="18"/>
  <c r="E1771" i="18"/>
  <c r="F1771" i="18"/>
  <c r="G1771" i="18"/>
  <c r="H1771" i="18"/>
  <c r="I1771" i="18"/>
  <c r="J1771" i="18"/>
  <c r="K1771" i="18"/>
  <c r="L1771" i="18"/>
  <c r="M1771" i="18"/>
  <c r="N1771" i="18"/>
  <c r="A1772" i="18"/>
  <c r="B1772" i="18"/>
  <c r="C1772" i="18"/>
  <c r="D1772" i="18"/>
  <c r="E1772" i="18"/>
  <c r="F1772" i="18"/>
  <c r="G1772" i="18"/>
  <c r="H1772" i="18"/>
  <c r="I1772" i="18"/>
  <c r="J1772" i="18"/>
  <c r="K1772" i="18"/>
  <c r="L1772" i="18"/>
  <c r="M1772" i="18"/>
  <c r="N1772" i="18"/>
  <c r="A1773" i="18"/>
  <c r="B1773" i="18"/>
  <c r="C1773" i="18"/>
  <c r="D1773" i="18"/>
  <c r="E1773" i="18"/>
  <c r="F1773" i="18"/>
  <c r="G1773" i="18"/>
  <c r="H1773" i="18"/>
  <c r="I1773" i="18"/>
  <c r="J1773" i="18"/>
  <c r="K1773" i="18"/>
  <c r="L1773" i="18"/>
  <c r="M1773" i="18"/>
  <c r="N1773" i="18"/>
  <c r="A1774" i="18"/>
  <c r="B1774" i="18"/>
  <c r="C1774" i="18"/>
  <c r="D1774" i="18"/>
  <c r="E1774" i="18"/>
  <c r="F1774" i="18"/>
  <c r="G1774" i="18"/>
  <c r="H1774" i="18"/>
  <c r="I1774" i="18"/>
  <c r="J1774" i="18"/>
  <c r="K1774" i="18"/>
  <c r="L1774" i="18"/>
  <c r="M1774" i="18"/>
  <c r="N1774" i="18"/>
  <c r="A1775" i="18"/>
  <c r="B1775" i="18"/>
  <c r="C1775" i="18"/>
  <c r="D1775" i="18"/>
  <c r="E1775" i="18"/>
  <c r="F1775" i="18"/>
  <c r="G1775" i="18"/>
  <c r="H1775" i="18"/>
  <c r="I1775" i="18"/>
  <c r="J1775" i="18"/>
  <c r="K1775" i="18"/>
  <c r="L1775" i="18"/>
  <c r="M1775" i="18"/>
  <c r="N1775" i="18"/>
  <c r="A1776" i="18"/>
  <c r="B1776" i="18"/>
  <c r="C1776" i="18"/>
  <c r="D1776" i="18"/>
  <c r="E1776" i="18"/>
  <c r="F1776" i="18"/>
  <c r="G1776" i="18"/>
  <c r="H1776" i="18"/>
  <c r="I1776" i="18"/>
  <c r="J1776" i="18"/>
  <c r="K1776" i="18"/>
  <c r="L1776" i="18"/>
  <c r="M1776" i="18"/>
  <c r="N1776" i="18"/>
  <c r="A1777" i="18"/>
  <c r="B1777" i="18"/>
  <c r="C1777" i="18"/>
  <c r="D1777" i="18"/>
  <c r="E1777" i="18"/>
  <c r="F1777" i="18"/>
  <c r="G1777" i="18"/>
  <c r="H1777" i="18"/>
  <c r="I1777" i="18"/>
  <c r="J1777" i="18"/>
  <c r="K1777" i="18"/>
  <c r="L1777" i="18"/>
  <c r="M1777" i="18"/>
  <c r="N1777" i="18"/>
  <c r="A1778" i="18"/>
  <c r="B1778" i="18"/>
  <c r="C1778" i="18"/>
  <c r="D1778" i="18"/>
  <c r="E1778" i="18"/>
  <c r="F1778" i="18"/>
  <c r="G1778" i="18"/>
  <c r="H1778" i="18"/>
  <c r="I1778" i="18"/>
  <c r="J1778" i="18"/>
  <c r="K1778" i="18"/>
  <c r="L1778" i="18"/>
  <c r="M1778" i="18"/>
  <c r="N1778" i="18"/>
  <c r="A1779" i="18"/>
  <c r="B1779" i="18"/>
  <c r="C1779" i="18"/>
  <c r="D1779" i="18"/>
  <c r="E1779" i="18"/>
  <c r="F1779" i="18"/>
  <c r="G1779" i="18"/>
  <c r="H1779" i="18"/>
  <c r="I1779" i="18"/>
  <c r="J1779" i="18"/>
  <c r="K1779" i="18"/>
  <c r="L1779" i="18"/>
  <c r="M1779" i="18"/>
  <c r="N1779" i="18"/>
  <c r="A1780" i="18"/>
  <c r="B1780" i="18"/>
  <c r="C1780" i="18"/>
  <c r="D1780" i="18"/>
  <c r="E1780" i="18"/>
  <c r="F1780" i="18"/>
  <c r="G1780" i="18"/>
  <c r="H1780" i="18"/>
  <c r="I1780" i="18"/>
  <c r="J1780" i="18"/>
  <c r="K1780" i="18"/>
  <c r="L1780" i="18"/>
  <c r="M1780" i="18"/>
  <c r="N1780" i="18"/>
  <c r="A1781" i="18"/>
  <c r="B1781" i="18"/>
  <c r="C1781" i="18"/>
  <c r="D1781" i="18"/>
  <c r="E1781" i="18"/>
  <c r="F1781" i="18"/>
  <c r="G1781" i="18"/>
  <c r="H1781" i="18"/>
  <c r="I1781" i="18"/>
  <c r="J1781" i="18"/>
  <c r="K1781" i="18"/>
  <c r="L1781" i="18"/>
  <c r="M1781" i="18"/>
  <c r="N1781" i="18"/>
  <c r="A1782" i="18"/>
  <c r="B1782" i="18"/>
  <c r="C1782" i="18"/>
  <c r="D1782" i="18"/>
  <c r="E1782" i="18"/>
  <c r="F1782" i="18"/>
  <c r="G1782" i="18"/>
  <c r="H1782" i="18"/>
  <c r="I1782" i="18"/>
  <c r="J1782" i="18"/>
  <c r="K1782" i="18"/>
  <c r="L1782" i="18"/>
  <c r="M1782" i="18"/>
  <c r="N1782" i="18"/>
  <c r="A1783" i="18"/>
  <c r="B1783" i="18"/>
  <c r="C1783" i="18"/>
  <c r="D1783" i="18"/>
  <c r="E1783" i="18"/>
  <c r="F1783" i="18"/>
  <c r="G1783" i="18"/>
  <c r="H1783" i="18"/>
  <c r="I1783" i="18"/>
  <c r="J1783" i="18"/>
  <c r="K1783" i="18"/>
  <c r="L1783" i="18"/>
  <c r="M1783" i="18"/>
  <c r="N1783" i="18"/>
  <c r="A1784" i="18"/>
  <c r="B1784" i="18"/>
  <c r="C1784" i="18"/>
  <c r="D1784" i="18"/>
  <c r="E1784" i="18"/>
  <c r="F1784" i="18"/>
  <c r="G1784" i="18"/>
  <c r="H1784" i="18"/>
  <c r="I1784" i="18"/>
  <c r="J1784" i="18"/>
  <c r="K1784" i="18"/>
  <c r="L1784" i="18"/>
  <c r="M1784" i="18"/>
  <c r="N1784" i="18"/>
  <c r="A1785" i="18"/>
  <c r="B1785" i="18"/>
  <c r="C1785" i="18"/>
  <c r="D1785" i="18"/>
  <c r="E1785" i="18"/>
  <c r="F1785" i="18"/>
  <c r="G1785" i="18"/>
  <c r="H1785" i="18"/>
  <c r="I1785" i="18"/>
  <c r="J1785" i="18"/>
  <c r="K1785" i="18"/>
  <c r="L1785" i="18"/>
  <c r="M1785" i="18"/>
  <c r="N1785" i="18"/>
  <c r="A1786" i="18"/>
  <c r="B1786" i="18"/>
  <c r="C1786" i="18"/>
  <c r="D1786" i="18"/>
  <c r="E1786" i="18"/>
  <c r="F1786" i="18"/>
  <c r="G1786" i="18"/>
  <c r="H1786" i="18"/>
  <c r="I1786" i="18"/>
  <c r="J1786" i="18"/>
  <c r="K1786" i="18"/>
  <c r="L1786" i="18"/>
  <c r="M1786" i="18"/>
  <c r="N1786" i="18"/>
  <c r="A1787" i="18"/>
  <c r="B1787" i="18"/>
  <c r="C1787" i="18"/>
  <c r="D1787" i="18"/>
  <c r="E1787" i="18"/>
  <c r="F1787" i="18"/>
  <c r="G1787" i="18"/>
  <c r="H1787" i="18"/>
  <c r="I1787" i="18"/>
  <c r="J1787" i="18"/>
  <c r="K1787" i="18"/>
  <c r="L1787" i="18"/>
  <c r="M1787" i="18"/>
  <c r="N1787" i="18"/>
  <c r="A1788" i="18"/>
  <c r="B1788" i="18"/>
  <c r="C1788" i="18"/>
  <c r="D1788" i="18"/>
  <c r="E1788" i="18"/>
  <c r="F1788" i="18"/>
  <c r="G1788" i="18"/>
  <c r="H1788" i="18"/>
  <c r="I1788" i="18"/>
  <c r="J1788" i="18"/>
  <c r="K1788" i="18"/>
  <c r="L1788" i="18"/>
  <c r="M1788" i="18"/>
  <c r="N1788" i="18"/>
  <c r="A1789" i="18"/>
  <c r="B1789" i="18"/>
  <c r="C1789" i="18"/>
  <c r="D1789" i="18"/>
  <c r="E1789" i="18"/>
  <c r="F1789" i="18"/>
  <c r="G1789" i="18"/>
  <c r="H1789" i="18"/>
  <c r="I1789" i="18"/>
  <c r="J1789" i="18"/>
  <c r="K1789" i="18"/>
  <c r="L1789" i="18"/>
  <c r="M1789" i="18"/>
  <c r="N1789" i="18"/>
  <c r="A1790" i="18"/>
  <c r="B1790" i="18"/>
  <c r="C1790" i="18"/>
  <c r="D1790" i="18"/>
  <c r="E1790" i="18"/>
  <c r="F1790" i="18"/>
  <c r="G1790" i="18"/>
  <c r="H1790" i="18"/>
  <c r="I1790" i="18"/>
  <c r="J1790" i="18"/>
  <c r="K1790" i="18"/>
  <c r="L1790" i="18"/>
  <c r="M1790" i="18"/>
  <c r="N1790" i="18"/>
  <c r="A1791" i="18"/>
  <c r="B1791" i="18"/>
  <c r="C1791" i="18"/>
  <c r="D1791" i="18"/>
  <c r="E1791" i="18"/>
  <c r="F1791" i="18"/>
  <c r="G1791" i="18"/>
  <c r="H1791" i="18"/>
  <c r="I1791" i="18"/>
  <c r="J1791" i="18"/>
  <c r="K1791" i="18"/>
  <c r="L1791" i="18"/>
  <c r="M1791" i="18"/>
  <c r="N1791" i="18"/>
  <c r="A1792" i="18"/>
  <c r="B1792" i="18"/>
  <c r="C1792" i="18"/>
  <c r="D1792" i="18"/>
  <c r="E1792" i="18"/>
  <c r="F1792" i="18"/>
  <c r="G1792" i="18"/>
  <c r="H1792" i="18"/>
  <c r="I1792" i="18"/>
  <c r="J1792" i="18"/>
  <c r="K1792" i="18"/>
  <c r="L1792" i="18"/>
  <c r="M1792" i="18"/>
  <c r="N1792" i="18"/>
  <c r="A1793" i="18"/>
  <c r="B1793" i="18"/>
  <c r="C1793" i="18"/>
  <c r="D1793" i="18"/>
  <c r="E1793" i="18"/>
  <c r="F1793" i="18"/>
  <c r="G1793" i="18"/>
  <c r="H1793" i="18"/>
  <c r="I1793" i="18"/>
  <c r="J1793" i="18"/>
  <c r="K1793" i="18"/>
  <c r="L1793" i="18"/>
  <c r="M1793" i="18"/>
  <c r="N1793" i="18"/>
  <c r="A1794" i="18"/>
  <c r="B1794" i="18"/>
  <c r="C1794" i="18"/>
  <c r="D1794" i="18"/>
  <c r="E1794" i="18"/>
  <c r="F1794" i="18"/>
  <c r="G1794" i="18"/>
  <c r="H1794" i="18"/>
  <c r="I1794" i="18"/>
  <c r="J1794" i="18"/>
  <c r="K1794" i="18"/>
  <c r="L1794" i="18"/>
  <c r="M1794" i="18"/>
  <c r="N1794" i="18"/>
  <c r="A1795" i="18"/>
  <c r="B1795" i="18"/>
  <c r="C1795" i="18"/>
  <c r="D1795" i="18"/>
  <c r="E1795" i="18"/>
  <c r="F1795" i="18"/>
  <c r="G1795" i="18"/>
  <c r="H1795" i="18"/>
  <c r="I1795" i="18"/>
  <c r="J1795" i="18"/>
  <c r="K1795" i="18"/>
  <c r="L1795" i="18"/>
  <c r="M1795" i="18"/>
  <c r="N1795" i="18"/>
  <c r="A1796" i="18"/>
  <c r="B1796" i="18"/>
  <c r="C1796" i="18"/>
  <c r="D1796" i="18"/>
  <c r="E1796" i="18"/>
  <c r="F1796" i="18"/>
  <c r="G1796" i="18"/>
  <c r="H1796" i="18"/>
  <c r="I1796" i="18"/>
  <c r="J1796" i="18"/>
  <c r="K1796" i="18"/>
  <c r="L1796" i="18"/>
  <c r="M1796" i="18"/>
  <c r="N1796" i="18"/>
  <c r="A1797" i="18"/>
  <c r="B1797" i="18"/>
  <c r="C1797" i="18"/>
  <c r="D1797" i="18"/>
  <c r="E1797" i="18"/>
  <c r="F1797" i="18"/>
  <c r="G1797" i="18"/>
  <c r="H1797" i="18"/>
  <c r="I1797" i="18"/>
  <c r="J1797" i="18"/>
  <c r="K1797" i="18"/>
  <c r="L1797" i="18"/>
  <c r="M1797" i="18"/>
  <c r="N1797" i="18"/>
  <c r="A1798" i="18"/>
  <c r="B1798" i="18"/>
  <c r="C1798" i="18"/>
  <c r="D1798" i="18"/>
  <c r="E1798" i="18"/>
  <c r="F1798" i="18"/>
  <c r="G1798" i="18"/>
  <c r="H1798" i="18"/>
  <c r="I1798" i="18"/>
  <c r="J1798" i="18"/>
  <c r="K1798" i="18"/>
  <c r="L1798" i="18"/>
  <c r="M1798" i="18"/>
  <c r="N1798" i="18"/>
  <c r="A1799" i="18"/>
  <c r="B1799" i="18"/>
  <c r="C1799" i="18"/>
  <c r="D1799" i="18"/>
  <c r="E1799" i="18"/>
  <c r="F1799" i="18"/>
  <c r="G1799" i="18"/>
  <c r="H1799" i="18"/>
  <c r="I1799" i="18"/>
  <c r="J1799" i="18"/>
  <c r="K1799" i="18"/>
  <c r="L1799" i="18"/>
  <c r="M1799" i="18"/>
  <c r="N1799" i="18"/>
  <c r="A1800" i="18"/>
  <c r="B1800" i="18"/>
  <c r="C1800" i="18"/>
  <c r="D1800" i="18"/>
  <c r="E1800" i="18"/>
  <c r="F1800" i="18"/>
  <c r="G1800" i="18"/>
  <c r="H1800" i="18"/>
  <c r="I1800" i="18"/>
  <c r="J1800" i="18"/>
  <c r="K1800" i="18"/>
  <c r="L1800" i="18"/>
  <c r="M1800" i="18"/>
  <c r="N1800" i="18"/>
  <c r="A1801" i="18"/>
  <c r="B1801" i="18"/>
  <c r="C1801" i="18"/>
  <c r="D1801" i="18"/>
  <c r="E1801" i="18"/>
  <c r="F1801" i="18"/>
  <c r="G1801" i="18"/>
  <c r="H1801" i="18"/>
  <c r="I1801" i="18"/>
  <c r="J1801" i="18"/>
  <c r="K1801" i="18"/>
  <c r="L1801" i="18"/>
  <c r="M1801" i="18"/>
  <c r="N1801" i="18"/>
  <c r="A1802" i="18"/>
  <c r="B1802" i="18"/>
  <c r="C1802" i="18"/>
  <c r="D1802" i="18"/>
  <c r="E1802" i="18"/>
  <c r="F1802" i="18"/>
  <c r="G1802" i="18"/>
  <c r="H1802" i="18"/>
  <c r="I1802" i="18"/>
  <c r="J1802" i="18"/>
  <c r="K1802" i="18"/>
  <c r="L1802" i="18"/>
  <c r="M1802" i="18"/>
  <c r="N1802" i="18"/>
  <c r="A1803" i="18"/>
  <c r="B1803" i="18"/>
  <c r="C1803" i="18"/>
  <c r="D1803" i="18"/>
  <c r="E1803" i="18"/>
  <c r="F1803" i="18"/>
  <c r="G1803" i="18"/>
  <c r="H1803" i="18"/>
  <c r="I1803" i="18"/>
  <c r="J1803" i="18"/>
  <c r="K1803" i="18"/>
  <c r="L1803" i="18"/>
  <c r="M1803" i="18"/>
  <c r="N1803" i="18"/>
  <c r="A1804" i="18"/>
  <c r="B1804" i="18"/>
  <c r="C1804" i="18"/>
  <c r="D1804" i="18"/>
  <c r="E1804" i="18"/>
  <c r="F1804" i="18"/>
  <c r="G1804" i="18"/>
  <c r="H1804" i="18"/>
  <c r="I1804" i="18"/>
  <c r="J1804" i="18"/>
  <c r="K1804" i="18"/>
  <c r="L1804" i="18"/>
  <c r="M1804" i="18"/>
  <c r="N1804" i="18"/>
  <c r="A1805" i="18"/>
  <c r="B1805" i="18"/>
  <c r="C1805" i="18"/>
  <c r="D1805" i="18"/>
  <c r="E1805" i="18"/>
  <c r="F1805" i="18"/>
  <c r="G1805" i="18"/>
  <c r="H1805" i="18"/>
  <c r="I1805" i="18"/>
  <c r="J1805" i="18"/>
  <c r="K1805" i="18"/>
  <c r="L1805" i="18"/>
  <c r="M1805" i="18"/>
  <c r="N1805" i="18"/>
  <c r="A1806" i="18"/>
  <c r="B1806" i="18"/>
  <c r="C1806" i="18"/>
  <c r="D1806" i="18"/>
  <c r="E1806" i="18"/>
  <c r="F1806" i="18"/>
  <c r="G1806" i="18"/>
  <c r="H1806" i="18"/>
  <c r="I1806" i="18"/>
  <c r="J1806" i="18"/>
  <c r="K1806" i="18"/>
  <c r="L1806" i="18"/>
  <c r="M1806" i="18"/>
  <c r="N1806" i="18"/>
  <c r="A1807" i="18"/>
  <c r="B1807" i="18"/>
  <c r="C1807" i="18"/>
  <c r="D1807" i="18"/>
  <c r="E1807" i="18"/>
  <c r="F1807" i="18"/>
  <c r="G1807" i="18"/>
  <c r="H1807" i="18"/>
  <c r="I1807" i="18"/>
  <c r="J1807" i="18"/>
  <c r="K1807" i="18"/>
  <c r="L1807" i="18"/>
  <c r="M1807" i="18"/>
  <c r="N1807" i="18"/>
  <c r="A1808" i="18"/>
  <c r="B1808" i="18"/>
  <c r="C1808" i="18"/>
  <c r="D1808" i="18"/>
  <c r="E1808" i="18"/>
  <c r="F1808" i="18"/>
  <c r="G1808" i="18"/>
  <c r="H1808" i="18"/>
  <c r="I1808" i="18"/>
  <c r="J1808" i="18"/>
  <c r="K1808" i="18"/>
  <c r="L1808" i="18"/>
  <c r="M1808" i="18"/>
  <c r="N1808" i="18"/>
  <c r="A1809" i="18"/>
  <c r="B1809" i="18"/>
  <c r="C1809" i="18"/>
  <c r="D1809" i="18"/>
  <c r="E1809" i="18"/>
  <c r="F1809" i="18"/>
  <c r="G1809" i="18"/>
  <c r="H1809" i="18"/>
  <c r="I1809" i="18"/>
  <c r="J1809" i="18"/>
  <c r="K1809" i="18"/>
  <c r="L1809" i="18"/>
  <c r="M1809" i="18"/>
  <c r="N1809" i="18"/>
  <c r="A1810" i="18"/>
  <c r="B1810" i="18"/>
  <c r="C1810" i="18"/>
  <c r="D1810" i="18"/>
  <c r="E1810" i="18"/>
  <c r="F1810" i="18"/>
  <c r="G1810" i="18"/>
  <c r="H1810" i="18"/>
  <c r="I1810" i="18"/>
  <c r="J1810" i="18"/>
  <c r="K1810" i="18"/>
  <c r="L1810" i="18"/>
  <c r="M1810" i="18"/>
  <c r="N1810" i="18"/>
  <c r="A1811" i="18"/>
  <c r="B1811" i="18"/>
  <c r="C1811" i="18"/>
  <c r="D1811" i="18"/>
  <c r="E1811" i="18"/>
  <c r="F1811" i="18"/>
  <c r="G1811" i="18"/>
  <c r="H1811" i="18"/>
  <c r="I1811" i="18"/>
  <c r="J1811" i="18"/>
  <c r="K1811" i="18"/>
  <c r="L1811" i="18"/>
  <c r="M1811" i="18"/>
  <c r="N1811" i="18"/>
  <c r="A1812" i="18"/>
  <c r="B1812" i="18"/>
  <c r="C1812" i="18"/>
  <c r="D1812" i="18"/>
  <c r="E1812" i="18"/>
  <c r="F1812" i="18"/>
  <c r="G1812" i="18"/>
  <c r="H1812" i="18"/>
  <c r="I1812" i="18"/>
  <c r="J1812" i="18"/>
  <c r="K1812" i="18"/>
  <c r="L1812" i="18"/>
  <c r="M1812" i="18"/>
  <c r="N1812" i="18"/>
  <c r="A1813" i="18"/>
  <c r="B1813" i="18"/>
  <c r="C1813" i="18"/>
  <c r="D1813" i="18"/>
  <c r="E1813" i="18"/>
  <c r="F1813" i="18"/>
  <c r="G1813" i="18"/>
  <c r="H1813" i="18"/>
  <c r="I1813" i="18"/>
  <c r="J1813" i="18"/>
  <c r="K1813" i="18"/>
  <c r="L1813" i="18"/>
  <c r="M1813" i="18"/>
  <c r="N1813" i="18"/>
  <c r="A1814" i="18"/>
  <c r="B1814" i="18"/>
  <c r="C1814" i="18"/>
  <c r="D1814" i="18"/>
  <c r="E1814" i="18"/>
  <c r="F1814" i="18"/>
  <c r="G1814" i="18"/>
  <c r="H1814" i="18"/>
  <c r="I1814" i="18"/>
  <c r="J1814" i="18"/>
  <c r="K1814" i="18"/>
  <c r="L1814" i="18"/>
  <c r="M1814" i="18"/>
  <c r="N1814" i="18"/>
  <c r="A1815" i="18"/>
  <c r="B1815" i="18"/>
  <c r="C1815" i="18"/>
  <c r="D1815" i="18"/>
  <c r="E1815" i="18"/>
  <c r="F1815" i="18"/>
  <c r="G1815" i="18"/>
  <c r="H1815" i="18"/>
  <c r="I1815" i="18"/>
  <c r="J1815" i="18"/>
  <c r="K1815" i="18"/>
  <c r="L1815" i="18"/>
  <c r="M1815" i="18"/>
  <c r="N1815" i="18"/>
  <c r="A1816" i="18"/>
  <c r="B1816" i="18"/>
  <c r="C1816" i="18"/>
  <c r="D1816" i="18"/>
  <c r="E1816" i="18"/>
  <c r="F1816" i="18"/>
  <c r="G1816" i="18"/>
  <c r="H1816" i="18"/>
  <c r="I1816" i="18"/>
  <c r="J1816" i="18"/>
  <c r="K1816" i="18"/>
  <c r="L1816" i="18"/>
  <c r="M1816" i="18"/>
  <c r="N1816" i="18"/>
  <c r="A1817" i="18"/>
  <c r="B1817" i="18"/>
  <c r="C1817" i="18"/>
  <c r="D1817" i="18"/>
  <c r="E1817" i="18"/>
  <c r="F1817" i="18"/>
  <c r="G1817" i="18"/>
  <c r="H1817" i="18"/>
  <c r="I1817" i="18"/>
  <c r="J1817" i="18"/>
  <c r="K1817" i="18"/>
  <c r="L1817" i="18"/>
  <c r="M1817" i="18"/>
  <c r="N1817" i="18"/>
  <c r="A1818" i="18"/>
  <c r="B1818" i="18"/>
  <c r="C1818" i="18"/>
  <c r="D1818" i="18"/>
  <c r="E1818" i="18"/>
  <c r="F1818" i="18"/>
  <c r="G1818" i="18"/>
  <c r="H1818" i="18"/>
  <c r="I1818" i="18"/>
  <c r="J1818" i="18"/>
  <c r="K1818" i="18"/>
  <c r="L1818" i="18"/>
  <c r="M1818" i="18"/>
  <c r="N1818" i="18"/>
  <c r="A1819" i="18"/>
  <c r="B1819" i="18"/>
  <c r="C1819" i="18"/>
  <c r="D1819" i="18"/>
  <c r="E1819" i="18"/>
  <c r="F1819" i="18"/>
  <c r="G1819" i="18"/>
  <c r="H1819" i="18"/>
  <c r="I1819" i="18"/>
  <c r="J1819" i="18"/>
  <c r="K1819" i="18"/>
  <c r="L1819" i="18"/>
  <c r="M1819" i="18"/>
  <c r="N1819" i="18"/>
  <c r="A1820" i="18"/>
  <c r="B1820" i="18"/>
  <c r="C1820" i="18"/>
  <c r="D1820" i="18"/>
  <c r="E1820" i="18"/>
  <c r="F1820" i="18"/>
  <c r="G1820" i="18"/>
  <c r="H1820" i="18"/>
  <c r="I1820" i="18"/>
  <c r="J1820" i="18"/>
  <c r="K1820" i="18"/>
  <c r="L1820" i="18"/>
  <c r="M1820" i="18"/>
  <c r="N1820" i="18"/>
  <c r="A1821" i="18"/>
  <c r="B1821" i="18"/>
  <c r="C1821" i="18"/>
  <c r="D1821" i="18"/>
  <c r="E1821" i="18"/>
  <c r="F1821" i="18"/>
  <c r="G1821" i="18"/>
  <c r="H1821" i="18"/>
  <c r="I1821" i="18"/>
  <c r="J1821" i="18"/>
  <c r="K1821" i="18"/>
  <c r="L1821" i="18"/>
  <c r="M1821" i="18"/>
  <c r="N1821" i="18"/>
  <c r="A1822" i="18"/>
  <c r="B1822" i="18"/>
  <c r="C1822" i="18"/>
  <c r="D1822" i="18"/>
  <c r="E1822" i="18"/>
  <c r="F1822" i="18"/>
  <c r="G1822" i="18"/>
  <c r="H1822" i="18"/>
  <c r="I1822" i="18"/>
  <c r="J1822" i="18"/>
  <c r="K1822" i="18"/>
  <c r="L1822" i="18"/>
  <c r="M1822" i="18"/>
  <c r="N1822" i="18"/>
  <c r="A1823" i="18"/>
  <c r="B1823" i="18"/>
  <c r="C1823" i="18"/>
  <c r="D1823" i="18"/>
  <c r="E1823" i="18"/>
  <c r="F1823" i="18"/>
  <c r="G1823" i="18"/>
  <c r="H1823" i="18"/>
  <c r="I1823" i="18"/>
  <c r="J1823" i="18"/>
  <c r="K1823" i="18"/>
  <c r="L1823" i="18"/>
  <c r="M1823" i="18"/>
  <c r="N1823" i="18"/>
  <c r="A1824" i="18"/>
  <c r="B1824" i="18"/>
  <c r="C1824" i="18"/>
  <c r="D1824" i="18"/>
  <c r="E1824" i="18"/>
  <c r="F1824" i="18"/>
  <c r="G1824" i="18"/>
  <c r="H1824" i="18"/>
  <c r="I1824" i="18"/>
  <c r="J1824" i="18"/>
  <c r="K1824" i="18"/>
  <c r="L1824" i="18"/>
  <c r="M1824" i="18"/>
  <c r="N1824" i="18"/>
  <c r="A1825" i="18"/>
  <c r="B1825" i="18"/>
  <c r="C1825" i="18"/>
  <c r="D1825" i="18"/>
  <c r="E1825" i="18"/>
  <c r="F1825" i="18"/>
  <c r="G1825" i="18"/>
  <c r="H1825" i="18"/>
  <c r="I1825" i="18"/>
  <c r="J1825" i="18"/>
  <c r="K1825" i="18"/>
  <c r="L1825" i="18"/>
  <c r="M1825" i="18"/>
  <c r="N1825" i="18"/>
  <c r="A1826" i="18"/>
  <c r="B1826" i="18"/>
  <c r="C1826" i="18"/>
  <c r="D1826" i="18"/>
  <c r="E1826" i="18"/>
  <c r="F1826" i="18"/>
  <c r="G1826" i="18"/>
  <c r="H1826" i="18"/>
  <c r="I1826" i="18"/>
  <c r="J1826" i="18"/>
  <c r="K1826" i="18"/>
  <c r="L1826" i="18"/>
  <c r="M1826" i="18"/>
  <c r="N1826" i="18"/>
  <c r="A1827" i="18"/>
  <c r="B1827" i="18"/>
  <c r="C1827" i="18"/>
  <c r="D1827" i="18"/>
  <c r="E1827" i="18"/>
  <c r="F1827" i="18"/>
  <c r="G1827" i="18"/>
  <c r="H1827" i="18"/>
  <c r="I1827" i="18"/>
  <c r="J1827" i="18"/>
  <c r="K1827" i="18"/>
  <c r="L1827" i="18"/>
  <c r="M1827" i="18"/>
  <c r="N1827" i="18"/>
  <c r="A1828" i="18"/>
  <c r="B1828" i="18"/>
  <c r="C1828" i="18"/>
  <c r="D1828" i="18"/>
  <c r="E1828" i="18"/>
  <c r="F1828" i="18"/>
  <c r="G1828" i="18"/>
  <c r="H1828" i="18"/>
  <c r="I1828" i="18"/>
  <c r="J1828" i="18"/>
  <c r="K1828" i="18"/>
  <c r="L1828" i="18"/>
  <c r="M1828" i="18"/>
  <c r="N1828" i="18"/>
  <c r="A1829" i="18"/>
  <c r="B1829" i="18"/>
  <c r="C1829" i="18"/>
  <c r="D1829" i="18"/>
  <c r="E1829" i="18"/>
  <c r="F1829" i="18"/>
  <c r="G1829" i="18"/>
  <c r="H1829" i="18"/>
  <c r="I1829" i="18"/>
  <c r="J1829" i="18"/>
  <c r="K1829" i="18"/>
  <c r="L1829" i="18"/>
  <c r="M1829" i="18"/>
  <c r="N1829" i="18"/>
  <c r="A1830" i="18"/>
  <c r="B1830" i="18"/>
  <c r="C1830" i="18"/>
  <c r="D1830" i="18"/>
  <c r="E1830" i="18"/>
  <c r="F1830" i="18"/>
  <c r="G1830" i="18"/>
  <c r="H1830" i="18"/>
  <c r="I1830" i="18"/>
  <c r="J1830" i="18"/>
  <c r="K1830" i="18"/>
  <c r="L1830" i="18"/>
  <c r="M1830" i="18"/>
  <c r="N1830" i="18"/>
  <c r="A1831" i="18"/>
  <c r="B1831" i="18"/>
  <c r="C1831" i="18"/>
  <c r="D1831" i="18"/>
  <c r="E1831" i="18"/>
  <c r="F1831" i="18"/>
  <c r="G1831" i="18"/>
  <c r="H1831" i="18"/>
  <c r="I1831" i="18"/>
  <c r="J1831" i="18"/>
  <c r="K1831" i="18"/>
  <c r="L1831" i="18"/>
  <c r="M1831" i="18"/>
  <c r="N1831" i="18"/>
  <c r="A1832" i="18"/>
  <c r="B1832" i="18"/>
  <c r="C1832" i="18"/>
  <c r="D1832" i="18"/>
  <c r="E1832" i="18"/>
  <c r="F1832" i="18"/>
  <c r="G1832" i="18"/>
  <c r="H1832" i="18"/>
  <c r="I1832" i="18"/>
  <c r="J1832" i="18"/>
  <c r="K1832" i="18"/>
  <c r="L1832" i="18"/>
  <c r="M1832" i="18"/>
  <c r="N1832" i="18"/>
  <c r="A1833" i="18"/>
  <c r="B1833" i="18"/>
  <c r="C1833" i="18"/>
  <c r="D1833" i="18"/>
  <c r="E1833" i="18"/>
  <c r="F1833" i="18"/>
  <c r="G1833" i="18"/>
  <c r="H1833" i="18"/>
  <c r="I1833" i="18"/>
  <c r="J1833" i="18"/>
  <c r="K1833" i="18"/>
  <c r="L1833" i="18"/>
  <c r="M1833" i="18"/>
  <c r="N1833" i="18"/>
  <c r="A1834" i="18"/>
  <c r="B1834" i="18"/>
  <c r="C1834" i="18"/>
  <c r="D1834" i="18"/>
  <c r="E1834" i="18"/>
  <c r="F1834" i="18"/>
  <c r="G1834" i="18"/>
  <c r="H1834" i="18"/>
  <c r="I1834" i="18"/>
  <c r="J1834" i="18"/>
  <c r="K1834" i="18"/>
  <c r="L1834" i="18"/>
  <c r="M1834" i="18"/>
  <c r="N1834" i="18"/>
  <c r="A1835" i="18"/>
  <c r="B1835" i="18"/>
  <c r="C1835" i="18"/>
  <c r="D1835" i="18"/>
  <c r="E1835" i="18"/>
  <c r="F1835" i="18"/>
  <c r="G1835" i="18"/>
  <c r="H1835" i="18"/>
  <c r="I1835" i="18"/>
  <c r="J1835" i="18"/>
  <c r="K1835" i="18"/>
  <c r="L1835" i="18"/>
  <c r="M1835" i="18"/>
  <c r="N1835" i="18"/>
  <c r="A1836" i="18"/>
  <c r="B1836" i="18"/>
  <c r="C1836" i="18"/>
  <c r="D1836" i="18"/>
  <c r="E1836" i="18"/>
  <c r="F1836" i="18"/>
  <c r="G1836" i="18"/>
  <c r="H1836" i="18"/>
  <c r="I1836" i="18"/>
  <c r="J1836" i="18"/>
  <c r="K1836" i="18"/>
  <c r="L1836" i="18"/>
  <c r="M1836" i="18"/>
  <c r="N1836" i="18"/>
  <c r="A1837" i="18"/>
  <c r="B1837" i="18"/>
  <c r="C1837" i="18"/>
  <c r="D1837" i="18"/>
  <c r="E1837" i="18"/>
  <c r="F1837" i="18"/>
  <c r="G1837" i="18"/>
  <c r="H1837" i="18"/>
  <c r="I1837" i="18"/>
  <c r="J1837" i="18"/>
  <c r="K1837" i="18"/>
  <c r="L1837" i="18"/>
  <c r="M1837" i="18"/>
  <c r="N1837" i="18"/>
  <c r="A1838" i="18"/>
  <c r="B1838" i="18"/>
  <c r="C1838" i="18"/>
  <c r="D1838" i="18"/>
  <c r="E1838" i="18"/>
  <c r="F1838" i="18"/>
  <c r="G1838" i="18"/>
  <c r="H1838" i="18"/>
  <c r="I1838" i="18"/>
  <c r="J1838" i="18"/>
  <c r="K1838" i="18"/>
  <c r="L1838" i="18"/>
  <c r="M1838" i="18"/>
  <c r="N1838" i="18"/>
  <c r="A1839" i="18"/>
  <c r="B1839" i="18"/>
  <c r="C1839" i="18"/>
  <c r="D1839" i="18"/>
  <c r="E1839" i="18"/>
  <c r="F1839" i="18"/>
  <c r="G1839" i="18"/>
  <c r="H1839" i="18"/>
  <c r="I1839" i="18"/>
  <c r="J1839" i="18"/>
  <c r="K1839" i="18"/>
  <c r="L1839" i="18"/>
  <c r="M1839" i="18"/>
  <c r="N1839" i="18"/>
  <c r="A1840" i="18"/>
  <c r="B1840" i="18"/>
  <c r="C1840" i="18"/>
  <c r="D1840" i="18"/>
  <c r="E1840" i="18"/>
  <c r="F1840" i="18"/>
  <c r="G1840" i="18"/>
  <c r="H1840" i="18"/>
  <c r="I1840" i="18"/>
  <c r="J1840" i="18"/>
  <c r="K1840" i="18"/>
  <c r="L1840" i="18"/>
  <c r="M1840" i="18"/>
  <c r="N1840" i="18"/>
  <c r="A1841" i="18"/>
  <c r="B1841" i="18"/>
  <c r="C1841" i="18"/>
  <c r="D1841" i="18"/>
  <c r="E1841" i="18"/>
  <c r="F1841" i="18"/>
  <c r="G1841" i="18"/>
  <c r="H1841" i="18"/>
  <c r="I1841" i="18"/>
  <c r="J1841" i="18"/>
  <c r="K1841" i="18"/>
  <c r="L1841" i="18"/>
  <c r="M1841" i="18"/>
  <c r="N1841" i="18"/>
  <c r="A1842" i="18"/>
  <c r="B1842" i="18"/>
  <c r="C1842" i="18"/>
  <c r="D1842" i="18"/>
  <c r="E1842" i="18"/>
  <c r="F1842" i="18"/>
  <c r="G1842" i="18"/>
  <c r="H1842" i="18"/>
  <c r="I1842" i="18"/>
  <c r="J1842" i="18"/>
  <c r="K1842" i="18"/>
  <c r="L1842" i="18"/>
  <c r="M1842" i="18"/>
  <c r="N1842" i="18"/>
  <c r="A1843" i="18"/>
  <c r="B1843" i="18"/>
  <c r="C1843" i="18"/>
  <c r="D1843" i="18"/>
  <c r="E1843" i="18"/>
  <c r="F1843" i="18"/>
  <c r="G1843" i="18"/>
  <c r="H1843" i="18"/>
  <c r="I1843" i="18"/>
  <c r="J1843" i="18"/>
  <c r="K1843" i="18"/>
  <c r="L1843" i="18"/>
  <c r="M1843" i="18"/>
  <c r="N1843" i="18"/>
  <c r="A1844" i="18"/>
  <c r="B1844" i="18"/>
  <c r="C1844" i="18"/>
  <c r="D1844" i="18"/>
  <c r="E1844" i="18"/>
  <c r="F1844" i="18"/>
  <c r="G1844" i="18"/>
  <c r="H1844" i="18"/>
  <c r="I1844" i="18"/>
  <c r="J1844" i="18"/>
  <c r="K1844" i="18"/>
  <c r="L1844" i="18"/>
  <c r="M1844" i="18"/>
  <c r="N1844" i="18"/>
  <c r="A1845" i="18"/>
  <c r="B1845" i="18"/>
  <c r="C1845" i="18"/>
  <c r="D1845" i="18"/>
  <c r="E1845" i="18"/>
  <c r="F1845" i="18"/>
  <c r="G1845" i="18"/>
  <c r="H1845" i="18"/>
  <c r="I1845" i="18"/>
  <c r="J1845" i="18"/>
  <c r="K1845" i="18"/>
  <c r="L1845" i="18"/>
  <c r="M1845" i="18"/>
  <c r="N1845" i="18"/>
  <c r="A1846" i="18"/>
  <c r="B1846" i="18"/>
  <c r="C1846" i="18"/>
  <c r="D1846" i="18"/>
  <c r="E1846" i="18"/>
  <c r="F1846" i="18"/>
  <c r="G1846" i="18"/>
  <c r="H1846" i="18"/>
  <c r="I1846" i="18"/>
  <c r="J1846" i="18"/>
  <c r="K1846" i="18"/>
  <c r="L1846" i="18"/>
  <c r="M1846" i="18"/>
  <c r="N1846" i="18"/>
  <c r="A1847" i="18"/>
  <c r="B1847" i="18"/>
  <c r="C1847" i="18"/>
  <c r="D1847" i="18"/>
  <c r="E1847" i="18"/>
  <c r="F1847" i="18"/>
  <c r="G1847" i="18"/>
  <c r="H1847" i="18"/>
  <c r="I1847" i="18"/>
  <c r="J1847" i="18"/>
  <c r="K1847" i="18"/>
  <c r="L1847" i="18"/>
  <c r="M1847" i="18"/>
  <c r="N1847" i="18"/>
  <c r="A1848" i="18"/>
  <c r="B1848" i="18"/>
  <c r="C1848" i="18"/>
  <c r="D1848" i="18"/>
  <c r="E1848" i="18"/>
  <c r="F1848" i="18"/>
  <c r="G1848" i="18"/>
  <c r="H1848" i="18"/>
  <c r="I1848" i="18"/>
  <c r="J1848" i="18"/>
  <c r="K1848" i="18"/>
  <c r="L1848" i="18"/>
  <c r="M1848" i="18"/>
  <c r="N1848" i="18"/>
  <c r="A1849" i="18"/>
  <c r="B1849" i="18"/>
  <c r="C1849" i="18"/>
  <c r="D1849" i="18"/>
  <c r="E1849" i="18"/>
  <c r="F1849" i="18"/>
  <c r="G1849" i="18"/>
  <c r="H1849" i="18"/>
  <c r="I1849" i="18"/>
  <c r="J1849" i="18"/>
  <c r="K1849" i="18"/>
  <c r="L1849" i="18"/>
  <c r="M1849" i="18"/>
  <c r="N1849" i="18"/>
  <c r="A1850" i="18"/>
  <c r="B1850" i="18"/>
  <c r="C1850" i="18"/>
  <c r="D1850" i="18"/>
  <c r="E1850" i="18"/>
  <c r="F1850" i="18"/>
  <c r="G1850" i="18"/>
  <c r="H1850" i="18"/>
  <c r="I1850" i="18"/>
  <c r="J1850" i="18"/>
  <c r="K1850" i="18"/>
  <c r="L1850" i="18"/>
  <c r="M1850" i="18"/>
  <c r="N1850" i="18"/>
  <c r="A1851" i="18"/>
  <c r="B1851" i="18"/>
  <c r="C1851" i="18"/>
  <c r="D1851" i="18"/>
  <c r="E1851" i="18"/>
  <c r="F1851" i="18"/>
  <c r="G1851" i="18"/>
  <c r="H1851" i="18"/>
  <c r="I1851" i="18"/>
  <c r="J1851" i="18"/>
  <c r="K1851" i="18"/>
  <c r="L1851" i="18"/>
  <c r="M1851" i="18"/>
  <c r="N1851" i="18"/>
  <c r="A1852" i="18"/>
  <c r="B1852" i="18"/>
  <c r="C1852" i="18"/>
  <c r="D1852" i="18"/>
  <c r="E1852" i="18"/>
  <c r="F1852" i="18"/>
  <c r="G1852" i="18"/>
  <c r="H1852" i="18"/>
  <c r="I1852" i="18"/>
  <c r="J1852" i="18"/>
  <c r="K1852" i="18"/>
  <c r="L1852" i="18"/>
  <c r="M1852" i="18"/>
  <c r="N1852" i="18"/>
  <c r="A1853" i="18"/>
  <c r="B1853" i="18"/>
  <c r="C1853" i="18"/>
  <c r="D1853" i="18"/>
  <c r="E1853" i="18"/>
  <c r="F1853" i="18"/>
  <c r="G1853" i="18"/>
  <c r="H1853" i="18"/>
  <c r="I1853" i="18"/>
  <c r="J1853" i="18"/>
  <c r="K1853" i="18"/>
  <c r="L1853" i="18"/>
  <c r="M1853" i="18"/>
  <c r="N1853" i="18"/>
  <c r="A1854" i="18"/>
  <c r="B1854" i="18"/>
  <c r="C1854" i="18"/>
  <c r="D1854" i="18"/>
  <c r="E1854" i="18"/>
  <c r="F1854" i="18"/>
  <c r="G1854" i="18"/>
  <c r="H1854" i="18"/>
  <c r="I1854" i="18"/>
  <c r="J1854" i="18"/>
  <c r="K1854" i="18"/>
  <c r="L1854" i="18"/>
  <c r="M1854" i="18"/>
  <c r="N1854" i="18"/>
  <c r="A1855" i="18"/>
  <c r="B1855" i="18"/>
  <c r="C1855" i="18"/>
  <c r="D1855" i="18"/>
  <c r="E1855" i="18"/>
  <c r="F1855" i="18"/>
  <c r="G1855" i="18"/>
  <c r="H1855" i="18"/>
  <c r="I1855" i="18"/>
  <c r="J1855" i="18"/>
  <c r="K1855" i="18"/>
  <c r="L1855" i="18"/>
  <c r="M1855" i="18"/>
  <c r="N1855" i="18"/>
  <c r="A1856" i="18"/>
  <c r="B1856" i="18"/>
  <c r="C1856" i="18"/>
  <c r="D1856" i="18"/>
  <c r="E1856" i="18"/>
  <c r="F1856" i="18"/>
  <c r="G1856" i="18"/>
  <c r="H1856" i="18"/>
  <c r="I1856" i="18"/>
  <c r="J1856" i="18"/>
  <c r="K1856" i="18"/>
  <c r="L1856" i="18"/>
  <c r="M1856" i="18"/>
  <c r="N1856" i="18"/>
  <c r="A1857" i="18"/>
  <c r="B1857" i="18"/>
  <c r="C1857" i="18"/>
  <c r="D1857" i="18"/>
  <c r="E1857" i="18"/>
  <c r="F1857" i="18"/>
  <c r="G1857" i="18"/>
  <c r="H1857" i="18"/>
  <c r="I1857" i="18"/>
  <c r="J1857" i="18"/>
  <c r="K1857" i="18"/>
  <c r="L1857" i="18"/>
  <c r="M1857" i="18"/>
  <c r="N1857" i="18"/>
  <c r="A1858" i="18"/>
  <c r="B1858" i="18"/>
  <c r="C1858" i="18"/>
  <c r="D1858" i="18"/>
  <c r="E1858" i="18"/>
  <c r="F1858" i="18"/>
  <c r="G1858" i="18"/>
  <c r="H1858" i="18"/>
  <c r="I1858" i="18"/>
  <c r="J1858" i="18"/>
  <c r="K1858" i="18"/>
  <c r="L1858" i="18"/>
  <c r="M1858" i="18"/>
  <c r="N1858" i="18"/>
  <c r="A1859" i="18"/>
  <c r="B1859" i="18"/>
  <c r="C1859" i="18"/>
  <c r="D1859" i="18"/>
  <c r="E1859" i="18"/>
  <c r="F1859" i="18"/>
  <c r="G1859" i="18"/>
  <c r="H1859" i="18"/>
  <c r="I1859" i="18"/>
  <c r="J1859" i="18"/>
  <c r="K1859" i="18"/>
  <c r="L1859" i="18"/>
  <c r="M1859" i="18"/>
  <c r="N1859" i="18"/>
  <c r="A1860" i="18"/>
  <c r="B1860" i="18"/>
  <c r="C1860" i="18"/>
  <c r="D1860" i="18"/>
  <c r="E1860" i="18"/>
  <c r="F1860" i="18"/>
  <c r="G1860" i="18"/>
  <c r="H1860" i="18"/>
  <c r="I1860" i="18"/>
  <c r="J1860" i="18"/>
  <c r="K1860" i="18"/>
  <c r="L1860" i="18"/>
  <c r="M1860" i="18"/>
  <c r="N1860" i="18"/>
  <c r="A1861" i="18"/>
  <c r="B1861" i="18"/>
  <c r="C1861" i="18"/>
  <c r="D1861" i="18"/>
  <c r="E1861" i="18"/>
  <c r="F1861" i="18"/>
  <c r="G1861" i="18"/>
  <c r="H1861" i="18"/>
  <c r="I1861" i="18"/>
  <c r="J1861" i="18"/>
  <c r="K1861" i="18"/>
  <c r="L1861" i="18"/>
  <c r="M1861" i="18"/>
  <c r="N1861" i="18"/>
  <c r="A1862" i="18"/>
  <c r="B1862" i="18"/>
  <c r="C1862" i="18"/>
  <c r="D1862" i="18"/>
  <c r="E1862" i="18"/>
  <c r="F1862" i="18"/>
  <c r="G1862" i="18"/>
  <c r="H1862" i="18"/>
  <c r="I1862" i="18"/>
  <c r="J1862" i="18"/>
  <c r="K1862" i="18"/>
  <c r="L1862" i="18"/>
  <c r="M1862" i="18"/>
  <c r="N1862" i="18"/>
  <c r="A1863" i="18"/>
  <c r="B1863" i="18"/>
  <c r="C1863" i="18"/>
  <c r="D1863" i="18"/>
  <c r="E1863" i="18"/>
  <c r="F1863" i="18"/>
  <c r="G1863" i="18"/>
  <c r="H1863" i="18"/>
  <c r="I1863" i="18"/>
  <c r="J1863" i="18"/>
  <c r="K1863" i="18"/>
  <c r="L1863" i="18"/>
  <c r="M1863" i="18"/>
  <c r="N1863" i="18"/>
  <c r="A1864" i="18"/>
  <c r="B1864" i="18"/>
  <c r="C1864" i="18"/>
  <c r="D1864" i="18"/>
  <c r="E1864" i="18"/>
  <c r="F1864" i="18"/>
  <c r="G1864" i="18"/>
  <c r="H1864" i="18"/>
  <c r="I1864" i="18"/>
  <c r="J1864" i="18"/>
  <c r="K1864" i="18"/>
  <c r="L1864" i="18"/>
  <c r="M1864" i="18"/>
  <c r="N1864" i="18"/>
  <c r="A1865" i="18"/>
  <c r="B1865" i="18"/>
  <c r="C1865" i="18"/>
  <c r="D1865" i="18"/>
  <c r="E1865" i="18"/>
  <c r="F1865" i="18"/>
  <c r="G1865" i="18"/>
  <c r="H1865" i="18"/>
  <c r="I1865" i="18"/>
  <c r="J1865" i="18"/>
  <c r="K1865" i="18"/>
  <c r="L1865" i="18"/>
  <c r="M1865" i="18"/>
  <c r="N1865" i="18"/>
  <c r="A1866" i="18"/>
  <c r="B1866" i="18"/>
  <c r="C1866" i="18"/>
  <c r="D1866" i="18"/>
  <c r="E1866" i="18"/>
  <c r="F1866" i="18"/>
  <c r="G1866" i="18"/>
  <c r="H1866" i="18"/>
  <c r="I1866" i="18"/>
  <c r="J1866" i="18"/>
  <c r="K1866" i="18"/>
  <c r="L1866" i="18"/>
  <c r="M1866" i="18"/>
  <c r="N1866" i="18"/>
  <c r="A1867" i="18"/>
  <c r="B1867" i="18"/>
  <c r="C1867" i="18"/>
  <c r="D1867" i="18"/>
  <c r="E1867" i="18"/>
  <c r="F1867" i="18"/>
  <c r="G1867" i="18"/>
  <c r="H1867" i="18"/>
  <c r="I1867" i="18"/>
  <c r="J1867" i="18"/>
  <c r="K1867" i="18"/>
  <c r="L1867" i="18"/>
  <c r="M1867" i="18"/>
  <c r="N1867" i="18"/>
  <c r="A1868" i="18"/>
  <c r="B1868" i="18"/>
  <c r="C1868" i="18"/>
  <c r="D1868" i="18"/>
  <c r="E1868" i="18"/>
  <c r="F1868" i="18"/>
  <c r="G1868" i="18"/>
  <c r="H1868" i="18"/>
  <c r="I1868" i="18"/>
  <c r="J1868" i="18"/>
  <c r="K1868" i="18"/>
  <c r="L1868" i="18"/>
  <c r="M1868" i="18"/>
  <c r="N1868" i="18"/>
  <c r="A1869" i="18"/>
  <c r="B1869" i="18"/>
  <c r="C1869" i="18"/>
  <c r="D1869" i="18"/>
  <c r="E1869" i="18"/>
  <c r="F1869" i="18"/>
  <c r="G1869" i="18"/>
  <c r="H1869" i="18"/>
  <c r="I1869" i="18"/>
  <c r="J1869" i="18"/>
  <c r="K1869" i="18"/>
  <c r="L1869" i="18"/>
  <c r="M1869" i="18"/>
  <c r="N1869" i="18"/>
  <c r="A1870" i="18"/>
  <c r="B1870" i="18"/>
  <c r="C1870" i="18"/>
  <c r="D1870" i="18"/>
  <c r="E1870" i="18"/>
  <c r="F1870" i="18"/>
  <c r="G1870" i="18"/>
  <c r="H1870" i="18"/>
  <c r="I1870" i="18"/>
  <c r="J1870" i="18"/>
  <c r="K1870" i="18"/>
  <c r="L1870" i="18"/>
  <c r="M1870" i="18"/>
  <c r="N1870" i="18"/>
  <c r="A1871" i="18"/>
  <c r="B1871" i="18"/>
  <c r="C1871" i="18"/>
  <c r="D1871" i="18"/>
  <c r="E1871" i="18"/>
  <c r="F1871" i="18"/>
  <c r="G1871" i="18"/>
  <c r="H1871" i="18"/>
  <c r="I1871" i="18"/>
  <c r="J1871" i="18"/>
  <c r="K1871" i="18"/>
  <c r="L1871" i="18"/>
  <c r="M1871" i="18"/>
  <c r="N1871" i="18"/>
  <c r="A1872" i="18"/>
  <c r="B1872" i="18"/>
  <c r="C1872" i="18"/>
  <c r="D1872" i="18"/>
  <c r="E1872" i="18"/>
  <c r="F1872" i="18"/>
  <c r="G1872" i="18"/>
  <c r="H1872" i="18"/>
  <c r="I1872" i="18"/>
  <c r="J1872" i="18"/>
  <c r="K1872" i="18"/>
  <c r="L1872" i="18"/>
  <c r="M1872" i="18"/>
  <c r="N1872" i="18"/>
  <c r="A1873" i="18"/>
  <c r="B1873" i="18"/>
  <c r="C1873" i="18"/>
  <c r="D1873" i="18"/>
  <c r="E1873" i="18"/>
  <c r="F1873" i="18"/>
  <c r="G1873" i="18"/>
  <c r="H1873" i="18"/>
  <c r="I1873" i="18"/>
  <c r="J1873" i="18"/>
  <c r="K1873" i="18"/>
  <c r="L1873" i="18"/>
  <c r="M1873" i="18"/>
  <c r="N1873" i="18"/>
  <c r="A1874" i="18"/>
  <c r="B1874" i="18"/>
  <c r="C1874" i="18"/>
  <c r="D1874" i="18"/>
  <c r="E1874" i="18"/>
  <c r="F1874" i="18"/>
  <c r="G1874" i="18"/>
  <c r="H1874" i="18"/>
  <c r="I1874" i="18"/>
  <c r="J1874" i="18"/>
  <c r="K1874" i="18"/>
  <c r="L1874" i="18"/>
  <c r="M1874" i="18"/>
  <c r="N1874" i="18"/>
  <c r="A1875" i="18"/>
  <c r="B1875" i="18"/>
  <c r="C1875" i="18"/>
  <c r="D1875" i="18"/>
  <c r="E1875" i="18"/>
  <c r="F1875" i="18"/>
  <c r="G1875" i="18"/>
  <c r="H1875" i="18"/>
  <c r="I1875" i="18"/>
  <c r="J1875" i="18"/>
  <c r="K1875" i="18"/>
  <c r="L1875" i="18"/>
  <c r="M1875" i="18"/>
  <c r="N1875" i="18"/>
  <c r="A1876" i="18"/>
  <c r="B1876" i="18"/>
  <c r="C1876" i="18"/>
  <c r="D1876" i="18"/>
  <c r="E1876" i="18"/>
  <c r="F1876" i="18"/>
  <c r="G1876" i="18"/>
  <c r="H1876" i="18"/>
  <c r="I1876" i="18"/>
  <c r="J1876" i="18"/>
  <c r="K1876" i="18"/>
  <c r="L1876" i="18"/>
  <c r="M1876" i="18"/>
  <c r="N1876" i="18"/>
  <c r="A1877" i="18"/>
  <c r="B1877" i="18"/>
  <c r="C1877" i="18"/>
  <c r="D1877" i="18"/>
  <c r="E1877" i="18"/>
  <c r="F1877" i="18"/>
  <c r="G1877" i="18"/>
  <c r="H1877" i="18"/>
  <c r="I1877" i="18"/>
  <c r="J1877" i="18"/>
  <c r="K1877" i="18"/>
  <c r="L1877" i="18"/>
  <c r="M1877" i="18"/>
  <c r="N1877" i="18"/>
  <c r="A1878" i="18"/>
  <c r="B1878" i="18"/>
  <c r="C1878" i="18"/>
  <c r="D1878" i="18"/>
  <c r="E1878" i="18"/>
  <c r="F1878" i="18"/>
  <c r="G1878" i="18"/>
  <c r="H1878" i="18"/>
  <c r="I1878" i="18"/>
  <c r="J1878" i="18"/>
  <c r="K1878" i="18"/>
  <c r="L1878" i="18"/>
  <c r="M1878" i="18"/>
  <c r="N1878" i="18"/>
  <c r="A1879" i="18"/>
  <c r="B1879" i="18"/>
  <c r="C1879" i="18"/>
  <c r="D1879" i="18"/>
  <c r="E1879" i="18"/>
  <c r="F1879" i="18"/>
  <c r="G1879" i="18"/>
  <c r="H1879" i="18"/>
  <c r="I1879" i="18"/>
  <c r="J1879" i="18"/>
  <c r="K1879" i="18"/>
  <c r="L1879" i="18"/>
  <c r="M1879" i="18"/>
  <c r="N1879" i="18"/>
  <c r="A1880" i="18"/>
  <c r="B1880" i="18"/>
  <c r="C1880" i="18"/>
  <c r="D1880" i="18"/>
  <c r="E1880" i="18"/>
  <c r="F1880" i="18"/>
  <c r="G1880" i="18"/>
  <c r="H1880" i="18"/>
  <c r="I1880" i="18"/>
  <c r="J1880" i="18"/>
  <c r="K1880" i="18"/>
  <c r="L1880" i="18"/>
  <c r="M1880" i="18"/>
  <c r="N1880" i="18"/>
  <c r="A1881" i="18"/>
  <c r="B1881" i="18"/>
  <c r="C1881" i="18"/>
  <c r="D1881" i="18"/>
  <c r="E1881" i="18"/>
  <c r="F1881" i="18"/>
  <c r="G1881" i="18"/>
  <c r="H1881" i="18"/>
  <c r="I1881" i="18"/>
  <c r="J1881" i="18"/>
  <c r="K1881" i="18"/>
  <c r="L1881" i="18"/>
  <c r="M1881" i="18"/>
  <c r="N1881" i="18"/>
  <c r="A1882" i="18"/>
  <c r="B1882" i="18"/>
  <c r="C1882" i="18"/>
  <c r="D1882" i="18"/>
  <c r="E1882" i="18"/>
  <c r="F1882" i="18"/>
  <c r="G1882" i="18"/>
  <c r="H1882" i="18"/>
  <c r="I1882" i="18"/>
  <c r="J1882" i="18"/>
  <c r="K1882" i="18"/>
  <c r="L1882" i="18"/>
  <c r="M1882" i="18"/>
  <c r="N1882" i="18"/>
  <c r="A1883" i="18"/>
  <c r="B1883" i="18"/>
  <c r="C1883" i="18"/>
  <c r="D1883" i="18"/>
  <c r="E1883" i="18"/>
  <c r="F1883" i="18"/>
  <c r="G1883" i="18"/>
  <c r="H1883" i="18"/>
  <c r="I1883" i="18"/>
  <c r="J1883" i="18"/>
  <c r="K1883" i="18"/>
  <c r="L1883" i="18"/>
  <c r="M1883" i="18"/>
  <c r="N1883" i="18"/>
  <c r="A1884" i="18"/>
  <c r="B1884" i="18"/>
  <c r="C1884" i="18"/>
  <c r="D1884" i="18"/>
  <c r="E1884" i="18"/>
  <c r="F1884" i="18"/>
  <c r="G1884" i="18"/>
  <c r="H1884" i="18"/>
  <c r="I1884" i="18"/>
  <c r="J1884" i="18"/>
  <c r="K1884" i="18"/>
  <c r="L1884" i="18"/>
  <c r="M1884" i="18"/>
  <c r="N1884" i="18"/>
  <c r="A1885" i="18"/>
  <c r="B1885" i="18"/>
  <c r="C1885" i="18"/>
  <c r="D1885" i="18"/>
  <c r="E1885" i="18"/>
  <c r="F1885" i="18"/>
  <c r="G1885" i="18"/>
  <c r="H1885" i="18"/>
  <c r="I1885" i="18"/>
  <c r="J1885" i="18"/>
  <c r="K1885" i="18"/>
  <c r="L1885" i="18"/>
  <c r="M1885" i="18"/>
  <c r="N1885" i="18"/>
  <c r="A1886" i="18"/>
  <c r="B1886" i="18"/>
  <c r="C1886" i="18"/>
  <c r="D1886" i="18"/>
  <c r="E1886" i="18"/>
  <c r="F1886" i="18"/>
  <c r="G1886" i="18"/>
  <c r="H1886" i="18"/>
  <c r="I1886" i="18"/>
  <c r="J1886" i="18"/>
  <c r="K1886" i="18"/>
  <c r="L1886" i="18"/>
  <c r="M1886" i="18"/>
  <c r="N1886" i="18"/>
  <c r="A1887" i="18"/>
  <c r="B1887" i="18"/>
  <c r="C1887" i="18"/>
  <c r="D1887" i="18"/>
  <c r="E1887" i="18"/>
  <c r="F1887" i="18"/>
  <c r="G1887" i="18"/>
  <c r="H1887" i="18"/>
  <c r="I1887" i="18"/>
  <c r="J1887" i="18"/>
  <c r="K1887" i="18"/>
  <c r="L1887" i="18"/>
  <c r="M1887" i="18"/>
  <c r="N1887" i="18"/>
  <c r="A1888" i="18"/>
  <c r="B1888" i="18"/>
  <c r="C1888" i="18"/>
  <c r="D1888" i="18"/>
  <c r="E1888" i="18"/>
  <c r="F1888" i="18"/>
  <c r="G1888" i="18"/>
  <c r="H1888" i="18"/>
  <c r="I1888" i="18"/>
  <c r="J1888" i="18"/>
  <c r="K1888" i="18"/>
  <c r="L1888" i="18"/>
  <c r="M1888" i="18"/>
  <c r="N1888" i="18"/>
  <c r="A1889" i="18"/>
  <c r="B1889" i="18"/>
  <c r="C1889" i="18"/>
  <c r="D1889" i="18"/>
  <c r="E1889" i="18"/>
  <c r="F1889" i="18"/>
  <c r="G1889" i="18"/>
  <c r="H1889" i="18"/>
  <c r="I1889" i="18"/>
  <c r="J1889" i="18"/>
  <c r="K1889" i="18"/>
  <c r="L1889" i="18"/>
  <c r="M1889" i="18"/>
  <c r="N1889" i="18"/>
  <c r="A1890" i="18"/>
  <c r="B1890" i="18"/>
  <c r="C1890" i="18"/>
  <c r="D1890" i="18"/>
  <c r="E1890" i="18"/>
  <c r="F1890" i="18"/>
  <c r="G1890" i="18"/>
  <c r="H1890" i="18"/>
  <c r="I1890" i="18"/>
  <c r="J1890" i="18"/>
  <c r="K1890" i="18"/>
  <c r="L1890" i="18"/>
  <c r="M1890" i="18"/>
  <c r="N1890" i="18"/>
  <c r="A1891" i="18"/>
  <c r="B1891" i="18"/>
  <c r="C1891" i="18"/>
  <c r="D1891" i="18"/>
  <c r="E1891" i="18"/>
  <c r="F1891" i="18"/>
  <c r="G1891" i="18"/>
  <c r="H1891" i="18"/>
  <c r="I1891" i="18"/>
  <c r="J1891" i="18"/>
  <c r="K1891" i="18"/>
  <c r="L1891" i="18"/>
  <c r="M1891" i="18"/>
  <c r="N1891" i="18"/>
  <c r="A1892" i="18"/>
  <c r="B1892" i="18"/>
  <c r="C1892" i="18"/>
  <c r="D1892" i="18"/>
  <c r="E1892" i="18"/>
  <c r="F1892" i="18"/>
  <c r="G1892" i="18"/>
  <c r="H1892" i="18"/>
  <c r="I1892" i="18"/>
  <c r="J1892" i="18"/>
  <c r="K1892" i="18"/>
  <c r="L1892" i="18"/>
  <c r="M1892" i="18"/>
  <c r="N1892" i="18"/>
  <c r="A1893" i="18"/>
  <c r="B1893" i="18"/>
  <c r="C1893" i="18"/>
  <c r="D1893" i="18"/>
  <c r="E1893" i="18"/>
  <c r="F1893" i="18"/>
  <c r="G1893" i="18"/>
  <c r="H1893" i="18"/>
  <c r="I1893" i="18"/>
  <c r="J1893" i="18"/>
  <c r="K1893" i="18"/>
  <c r="L1893" i="18"/>
  <c r="M1893" i="18"/>
  <c r="N1893" i="18"/>
  <c r="A1894" i="18"/>
  <c r="B1894" i="18"/>
  <c r="C1894" i="18"/>
  <c r="D1894" i="18"/>
  <c r="E1894" i="18"/>
  <c r="F1894" i="18"/>
  <c r="G1894" i="18"/>
  <c r="H1894" i="18"/>
  <c r="I1894" i="18"/>
  <c r="J1894" i="18"/>
  <c r="K1894" i="18"/>
  <c r="L1894" i="18"/>
  <c r="M1894" i="18"/>
  <c r="N1894" i="18"/>
  <c r="A1895" i="18"/>
  <c r="B1895" i="18"/>
  <c r="C1895" i="18"/>
  <c r="D1895" i="18"/>
  <c r="E1895" i="18"/>
  <c r="F1895" i="18"/>
  <c r="G1895" i="18"/>
  <c r="H1895" i="18"/>
  <c r="I1895" i="18"/>
  <c r="J1895" i="18"/>
  <c r="K1895" i="18"/>
  <c r="L1895" i="18"/>
  <c r="M1895" i="18"/>
  <c r="N1895" i="18"/>
  <c r="A1896" i="18"/>
  <c r="B1896" i="18"/>
  <c r="C1896" i="18"/>
  <c r="D1896" i="18"/>
  <c r="E1896" i="18"/>
  <c r="F1896" i="18"/>
  <c r="G1896" i="18"/>
  <c r="H1896" i="18"/>
  <c r="I1896" i="18"/>
  <c r="J1896" i="18"/>
  <c r="K1896" i="18"/>
  <c r="L1896" i="18"/>
  <c r="M1896" i="18"/>
  <c r="N1896" i="18"/>
  <c r="A1897" i="18"/>
  <c r="B1897" i="18"/>
  <c r="C1897" i="18"/>
  <c r="D1897" i="18"/>
  <c r="E1897" i="18"/>
  <c r="F1897" i="18"/>
  <c r="G1897" i="18"/>
  <c r="H1897" i="18"/>
  <c r="I1897" i="18"/>
  <c r="J1897" i="18"/>
  <c r="K1897" i="18"/>
  <c r="L1897" i="18"/>
  <c r="M1897" i="18"/>
  <c r="N1897" i="18"/>
  <c r="A1898" i="18"/>
  <c r="B1898" i="18"/>
  <c r="C1898" i="18"/>
  <c r="D1898" i="18"/>
  <c r="E1898" i="18"/>
  <c r="F1898" i="18"/>
  <c r="G1898" i="18"/>
  <c r="H1898" i="18"/>
  <c r="I1898" i="18"/>
  <c r="J1898" i="18"/>
  <c r="K1898" i="18"/>
  <c r="L1898" i="18"/>
  <c r="M1898" i="18"/>
  <c r="N1898" i="18"/>
  <c r="A1899" i="18"/>
  <c r="B1899" i="18"/>
  <c r="C1899" i="18"/>
  <c r="D1899" i="18"/>
  <c r="E1899" i="18"/>
  <c r="F1899" i="18"/>
  <c r="G1899" i="18"/>
  <c r="H1899" i="18"/>
  <c r="I1899" i="18"/>
  <c r="J1899" i="18"/>
  <c r="K1899" i="18"/>
  <c r="L1899" i="18"/>
  <c r="M1899" i="18"/>
  <c r="N1899" i="18"/>
  <c r="A1900" i="18"/>
  <c r="B1900" i="18"/>
  <c r="C1900" i="18"/>
  <c r="D1900" i="18"/>
  <c r="E1900" i="18"/>
  <c r="F1900" i="18"/>
  <c r="G1900" i="18"/>
  <c r="H1900" i="18"/>
  <c r="I1900" i="18"/>
  <c r="J1900" i="18"/>
  <c r="K1900" i="18"/>
  <c r="L1900" i="18"/>
  <c r="M1900" i="18"/>
  <c r="N1900" i="18"/>
  <c r="A1901" i="18"/>
  <c r="B1901" i="18"/>
  <c r="C1901" i="18"/>
  <c r="D1901" i="18"/>
  <c r="E1901" i="18"/>
  <c r="F1901" i="18"/>
  <c r="G1901" i="18"/>
  <c r="H1901" i="18"/>
  <c r="I1901" i="18"/>
  <c r="J1901" i="18"/>
  <c r="K1901" i="18"/>
  <c r="L1901" i="18"/>
  <c r="M1901" i="18"/>
  <c r="N1901" i="18"/>
  <c r="A1902" i="18"/>
  <c r="B1902" i="18"/>
  <c r="C1902" i="18"/>
  <c r="D1902" i="18"/>
  <c r="E1902" i="18"/>
  <c r="F1902" i="18"/>
  <c r="G1902" i="18"/>
  <c r="H1902" i="18"/>
  <c r="I1902" i="18"/>
  <c r="J1902" i="18"/>
  <c r="K1902" i="18"/>
  <c r="L1902" i="18"/>
  <c r="M1902" i="18"/>
  <c r="N1902" i="18"/>
  <c r="A1903" i="18"/>
  <c r="B1903" i="18"/>
  <c r="C1903" i="18"/>
  <c r="D1903" i="18"/>
  <c r="E1903" i="18"/>
  <c r="F1903" i="18"/>
  <c r="G1903" i="18"/>
  <c r="H1903" i="18"/>
  <c r="I1903" i="18"/>
  <c r="J1903" i="18"/>
  <c r="K1903" i="18"/>
  <c r="L1903" i="18"/>
  <c r="M1903" i="18"/>
  <c r="N1903" i="18"/>
  <c r="A1904" i="18"/>
  <c r="B1904" i="18"/>
  <c r="C1904" i="18"/>
  <c r="D1904" i="18"/>
  <c r="E1904" i="18"/>
  <c r="F1904" i="18"/>
  <c r="G1904" i="18"/>
  <c r="H1904" i="18"/>
  <c r="I1904" i="18"/>
  <c r="J1904" i="18"/>
  <c r="K1904" i="18"/>
  <c r="L1904" i="18"/>
  <c r="M1904" i="18"/>
  <c r="N1904" i="18"/>
  <c r="A1905" i="18"/>
  <c r="B1905" i="18"/>
  <c r="C1905" i="18"/>
  <c r="D1905" i="18"/>
  <c r="E1905" i="18"/>
  <c r="F1905" i="18"/>
  <c r="G1905" i="18"/>
  <c r="H1905" i="18"/>
  <c r="I1905" i="18"/>
  <c r="J1905" i="18"/>
  <c r="K1905" i="18"/>
  <c r="L1905" i="18"/>
  <c r="M1905" i="18"/>
  <c r="N1905" i="18"/>
  <c r="A1906" i="18"/>
  <c r="B1906" i="18"/>
  <c r="C1906" i="18"/>
  <c r="D1906" i="18"/>
  <c r="E1906" i="18"/>
  <c r="F1906" i="18"/>
  <c r="G1906" i="18"/>
  <c r="H1906" i="18"/>
  <c r="I1906" i="18"/>
  <c r="J1906" i="18"/>
  <c r="K1906" i="18"/>
  <c r="L1906" i="18"/>
  <c r="M1906" i="18"/>
  <c r="N1906" i="18"/>
  <c r="A1907" i="18"/>
  <c r="B1907" i="18"/>
  <c r="C1907" i="18"/>
  <c r="D1907" i="18"/>
  <c r="E1907" i="18"/>
  <c r="F1907" i="18"/>
  <c r="G1907" i="18"/>
  <c r="H1907" i="18"/>
  <c r="I1907" i="18"/>
  <c r="J1907" i="18"/>
  <c r="K1907" i="18"/>
  <c r="L1907" i="18"/>
  <c r="M1907" i="18"/>
  <c r="N1907" i="18"/>
  <c r="A1908" i="18"/>
  <c r="B1908" i="18"/>
  <c r="C1908" i="18"/>
  <c r="D1908" i="18"/>
  <c r="E1908" i="18"/>
  <c r="F1908" i="18"/>
  <c r="G1908" i="18"/>
  <c r="H1908" i="18"/>
  <c r="I1908" i="18"/>
  <c r="J1908" i="18"/>
  <c r="K1908" i="18"/>
  <c r="L1908" i="18"/>
  <c r="M1908" i="18"/>
  <c r="N1908" i="18"/>
  <c r="A1909" i="18"/>
  <c r="B1909" i="18"/>
  <c r="C1909" i="18"/>
  <c r="D1909" i="18"/>
  <c r="E1909" i="18"/>
  <c r="F1909" i="18"/>
  <c r="G1909" i="18"/>
  <c r="H1909" i="18"/>
  <c r="I1909" i="18"/>
  <c r="J1909" i="18"/>
  <c r="K1909" i="18"/>
  <c r="L1909" i="18"/>
  <c r="M1909" i="18"/>
  <c r="N1909" i="18"/>
  <c r="A1910" i="18"/>
  <c r="B1910" i="18"/>
  <c r="C1910" i="18"/>
  <c r="D1910" i="18"/>
  <c r="E1910" i="18"/>
  <c r="F1910" i="18"/>
  <c r="G1910" i="18"/>
  <c r="H1910" i="18"/>
  <c r="I1910" i="18"/>
  <c r="J1910" i="18"/>
  <c r="K1910" i="18"/>
  <c r="L1910" i="18"/>
  <c r="M1910" i="18"/>
  <c r="N1910" i="18"/>
  <c r="A1911" i="18"/>
  <c r="B1911" i="18"/>
  <c r="C1911" i="18"/>
  <c r="D1911" i="18"/>
  <c r="E1911" i="18"/>
  <c r="F1911" i="18"/>
  <c r="G1911" i="18"/>
  <c r="H1911" i="18"/>
  <c r="I1911" i="18"/>
  <c r="J1911" i="18"/>
  <c r="K1911" i="18"/>
  <c r="L1911" i="18"/>
  <c r="M1911" i="18"/>
  <c r="N1911" i="18"/>
  <c r="A1912" i="18"/>
  <c r="B1912" i="18"/>
  <c r="C1912" i="18"/>
  <c r="D1912" i="18"/>
  <c r="E1912" i="18"/>
  <c r="F1912" i="18"/>
  <c r="G1912" i="18"/>
  <c r="H1912" i="18"/>
  <c r="I1912" i="18"/>
  <c r="J1912" i="18"/>
  <c r="K1912" i="18"/>
  <c r="L1912" i="18"/>
  <c r="M1912" i="18"/>
  <c r="N1912" i="18"/>
  <c r="A1913" i="18"/>
  <c r="B1913" i="18"/>
  <c r="C1913" i="18"/>
  <c r="D1913" i="18"/>
  <c r="E1913" i="18"/>
  <c r="F1913" i="18"/>
  <c r="G1913" i="18"/>
  <c r="H1913" i="18"/>
  <c r="I1913" i="18"/>
  <c r="J1913" i="18"/>
  <c r="K1913" i="18"/>
  <c r="L1913" i="18"/>
  <c r="M1913" i="18"/>
  <c r="N1913" i="18"/>
  <c r="A1914" i="18"/>
  <c r="B1914" i="18"/>
  <c r="C1914" i="18"/>
  <c r="D1914" i="18"/>
  <c r="E1914" i="18"/>
  <c r="F1914" i="18"/>
  <c r="G1914" i="18"/>
  <c r="H1914" i="18"/>
  <c r="I1914" i="18"/>
  <c r="J1914" i="18"/>
  <c r="K1914" i="18"/>
  <c r="L1914" i="18"/>
  <c r="M1914" i="18"/>
  <c r="N1914" i="18"/>
  <c r="A1915" i="18"/>
  <c r="B1915" i="18"/>
  <c r="C1915" i="18"/>
  <c r="D1915" i="18"/>
  <c r="E1915" i="18"/>
  <c r="F1915" i="18"/>
  <c r="G1915" i="18"/>
  <c r="H1915" i="18"/>
  <c r="I1915" i="18"/>
  <c r="J1915" i="18"/>
  <c r="K1915" i="18"/>
  <c r="L1915" i="18"/>
  <c r="M1915" i="18"/>
  <c r="N1915" i="18"/>
  <c r="A1916" i="18"/>
  <c r="B1916" i="18"/>
  <c r="C1916" i="18"/>
  <c r="D1916" i="18"/>
  <c r="E1916" i="18"/>
  <c r="F1916" i="18"/>
  <c r="G1916" i="18"/>
  <c r="H1916" i="18"/>
  <c r="I1916" i="18"/>
  <c r="J1916" i="18"/>
  <c r="K1916" i="18"/>
  <c r="L1916" i="18"/>
  <c r="M1916" i="18"/>
  <c r="N1916" i="18"/>
  <c r="A1917" i="18"/>
  <c r="B1917" i="18"/>
  <c r="C1917" i="18"/>
  <c r="D1917" i="18"/>
  <c r="E1917" i="18"/>
  <c r="F1917" i="18"/>
  <c r="G1917" i="18"/>
  <c r="H1917" i="18"/>
  <c r="I1917" i="18"/>
  <c r="J1917" i="18"/>
  <c r="K1917" i="18"/>
  <c r="L1917" i="18"/>
  <c r="M1917" i="18"/>
  <c r="N1917" i="18"/>
  <c r="A1918" i="18"/>
  <c r="B1918" i="18"/>
  <c r="C1918" i="18"/>
  <c r="D1918" i="18"/>
  <c r="E1918" i="18"/>
  <c r="F1918" i="18"/>
  <c r="G1918" i="18"/>
  <c r="H1918" i="18"/>
  <c r="I1918" i="18"/>
  <c r="J1918" i="18"/>
  <c r="K1918" i="18"/>
  <c r="L1918" i="18"/>
  <c r="M1918" i="18"/>
  <c r="N1918" i="18"/>
  <c r="A1919" i="18"/>
  <c r="B1919" i="18"/>
  <c r="C1919" i="18"/>
  <c r="D1919" i="18"/>
  <c r="E1919" i="18"/>
  <c r="F1919" i="18"/>
  <c r="G1919" i="18"/>
  <c r="H1919" i="18"/>
  <c r="I1919" i="18"/>
  <c r="J1919" i="18"/>
  <c r="K1919" i="18"/>
  <c r="L1919" i="18"/>
  <c r="M1919" i="18"/>
  <c r="N1919" i="18"/>
  <c r="A1920" i="18"/>
  <c r="B1920" i="18"/>
  <c r="C1920" i="18"/>
  <c r="D1920" i="18"/>
  <c r="E1920" i="18"/>
  <c r="F1920" i="18"/>
  <c r="G1920" i="18"/>
  <c r="H1920" i="18"/>
  <c r="I1920" i="18"/>
  <c r="J1920" i="18"/>
  <c r="K1920" i="18"/>
  <c r="L1920" i="18"/>
  <c r="M1920" i="18"/>
  <c r="N1920" i="18"/>
  <c r="A1921" i="18"/>
  <c r="B1921" i="18"/>
  <c r="C1921" i="18"/>
  <c r="D1921" i="18"/>
  <c r="E1921" i="18"/>
  <c r="F1921" i="18"/>
  <c r="G1921" i="18"/>
  <c r="H1921" i="18"/>
  <c r="I1921" i="18"/>
  <c r="J1921" i="18"/>
  <c r="K1921" i="18"/>
  <c r="L1921" i="18"/>
  <c r="M1921" i="18"/>
  <c r="N1921" i="18"/>
  <c r="A1922" i="18"/>
  <c r="B1922" i="18"/>
  <c r="C1922" i="18"/>
  <c r="D1922" i="18"/>
  <c r="E1922" i="18"/>
  <c r="F1922" i="18"/>
  <c r="G1922" i="18"/>
  <c r="H1922" i="18"/>
  <c r="I1922" i="18"/>
  <c r="J1922" i="18"/>
  <c r="K1922" i="18"/>
  <c r="L1922" i="18"/>
  <c r="M1922" i="18"/>
  <c r="N1922" i="18"/>
  <c r="A1923" i="18"/>
  <c r="B1923" i="18"/>
  <c r="C1923" i="18"/>
  <c r="D1923" i="18"/>
  <c r="E1923" i="18"/>
  <c r="F1923" i="18"/>
  <c r="G1923" i="18"/>
  <c r="H1923" i="18"/>
  <c r="I1923" i="18"/>
  <c r="J1923" i="18"/>
  <c r="K1923" i="18"/>
  <c r="L1923" i="18"/>
  <c r="M1923" i="18"/>
  <c r="N1923" i="18"/>
  <c r="A1924" i="18"/>
  <c r="B1924" i="18"/>
  <c r="C1924" i="18"/>
  <c r="D1924" i="18"/>
  <c r="E1924" i="18"/>
  <c r="F1924" i="18"/>
  <c r="G1924" i="18"/>
  <c r="H1924" i="18"/>
  <c r="I1924" i="18"/>
  <c r="J1924" i="18"/>
  <c r="K1924" i="18"/>
  <c r="L1924" i="18"/>
  <c r="M1924" i="18"/>
  <c r="N1924" i="18"/>
  <c r="A1925" i="18"/>
  <c r="B1925" i="18"/>
  <c r="C1925" i="18"/>
  <c r="D1925" i="18"/>
  <c r="E1925" i="18"/>
  <c r="F1925" i="18"/>
  <c r="G1925" i="18"/>
  <c r="H1925" i="18"/>
  <c r="I1925" i="18"/>
  <c r="J1925" i="18"/>
  <c r="K1925" i="18"/>
  <c r="L1925" i="18"/>
  <c r="M1925" i="18"/>
  <c r="N1925" i="18"/>
  <c r="A1926" i="18"/>
  <c r="B1926" i="18"/>
  <c r="C1926" i="18"/>
  <c r="D1926" i="18"/>
  <c r="E1926" i="18"/>
  <c r="F1926" i="18"/>
  <c r="G1926" i="18"/>
  <c r="H1926" i="18"/>
  <c r="I1926" i="18"/>
  <c r="J1926" i="18"/>
  <c r="K1926" i="18"/>
  <c r="L1926" i="18"/>
  <c r="M1926" i="18"/>
  <c r="N1926" i="18"/>
  <c r="A1927" i="18"/>
  <c r="B1927" i="18"/>
  <c r="C1927" i="18"/>
  <c r="D1927" i="18"/>
  <c r="E1927" i="18"/>
  <c r="F1927" i="18"/>
  <c r="G1927" i="18"/>
  <c r="H1927" i="18"/>
  <c r="I1927" i="18"/>
  <c r="J1927" i="18"/>
  <c r="K1927" i="18"/>
  <c r="L1927" i="18"/>
  <c r="M1927" i="18"/>
  <c r="N1927" i="18"/>
  <c r="A1928" i="18"/>
  <c r="B1928" i="18"/>
  <c r="C1928" i="18"/>
  <c r="D1928" i="18"/>
  <c r="E1928" i="18"/>
  <c r="F1928" i="18"/>
  <c r="G1928" i="18"/>
  <c r="H1928" i="18"/>
  <c r="I1928" i="18"/>
  <c r="J1928" i="18"/>
  <c r="K1928" i="18"/>
  <c r="L1928" i="18"/>
  <c r="M1928" i="18"/>
  <c r="N1928" i="18"/>
  <c r="A1929" i="18"/>
  <c r="B1929" i="18"/>
  <c r="C1929" i="18"/>
  <c r="D1929" i="18"/>
  <c r="E1929" i="18"/>
  <c r="F1929" i="18"/>
  <c r="G1929" i="18"/>
  <c r="H1929" i="18"/>
  <c r="I1929" i="18"/>
  <c r="J1929" i="18"/>
  <c r="K1929" i="18"/>
  <c r="L1929" i="18"/>
  <c r="M1929" i="18"/>
  <c r="N1929" i="18"/>
  <c r="A1930" i="18"/>
  <c r="B1930" i="18"/>
  <c r="C1930" i="18"/>
  <c r="D1930" i="18"/>
  <c r="E1930" i="18"/>
  <c r="F1930" i="18"/>
  <c r="G1930" i="18"/>
  <c r="H1930" i="18"/>
  <c r="I1930" i="18"/>
  <c r="J1930" i="18"/>
  <c r="K1930" i="18"/>
  <c r="L1930" i="18"/>
  <c r="M1930" i="18"/>
  <c r="N1930" i="18"/>
  <c r="A1931" i="18"/>
  <c r="B1931" i="18"/>
  <c r="C1931" i="18"/>
  <c r="D1931" i="18"/>
  <c r="E1931" i="18"/>
  <c r="F1931" i="18"/>
  <c r="G1931" i="18"/>
  <c r="H1931" i="18"/>
  <c r="I1931" i="18"/>
  <c r="J1931" i="18"/>
  <c r="K1931" i="18"/>
  <c r="L1931" i="18"/>
  <c r="M1931" i="18"/>
  <c r="N1931" i="18"/>
  <c r="A1932" i="18"/>
  <c r="B1932" i="18"/>
  <c r="C1932" i="18"/>
  <c r="D1932" i="18"/>
  <c r="E1932" i="18"/>
  <c r="F1932" i="18"/>
  <c r="G1932" i="18"/>
  <c r="H1932" i="18"/>
  <c r="I1932" i="18"/>
  <c r="J1932" i="18"/>
  <c r="K1932" i="18"/>
  <c r="L1932" i="18"/>
  <c r="M1932" i="18"/>
  <c r="N1932" i="18"/>
  <c r="A1933" i="18"/>
  <c r="B1933" i="18"/>
  <c r="C1933" i="18"/>
  <c r="D1933" i="18"/>
  <c r="E1933" i="18"/>
  <c r="F1933" i="18"/>
  <c r="G1933" i="18"/>
  <c r="H1933" i="18"/>
  <c r="I1933" i="18"/>
  <c r="J1933" i="18"/>
  <c r="K1933" i="18"/>
  <c r="L1933" i="18"/>
  <c r="M1933" i="18"/>
  <c r="N1933" i="18"/>
  <c r="A1934" i="18"/>
  <c r="B1934" i="18"/>
  <c r="C1934" i="18"/>
  <c r="D1934" i="18"/>
  <c r="E1934" i="18"/>
  <c r="F1934" i="18"/>
  <c r="G1934" i="18"/>
  <c r="H1934" i="18"/>
  <c r="I1934" i="18"/>
  <c r="J1934" i="18"/>
  <c r="K1934" i="18"/>
  <c r="L1934" i="18"/>
  <c r="M1934" i="18"/>
  <c r="N1934" i="18"/>
  <c r="A1935" i="18"/>
  <c r="B1935" i="18"/>
  <c r="C1935" i="18"/>
  <c r="D1935" i="18"/>
  <c r="E1935" i="18"/>
  <c r="F1935" i="18"/>
  <c r="G1935" i="18"/>
  <c r="H1935" i="18"/>
  <c r="I1935" i="18"/>
  <c r="J1935" i="18"/>
  <c r="K1935" i="18"/>
  <c r="L1935" i="18"/>
  <c r="M1935" i="18"/>
  <c r="N1935" i="18"/>
  <c r="A1936" i="18"/>
  <c r="B1936" i="18"/>
  <c r="C1936" i="18"/>
  <c r="D1936" i="18"/>
  <c r="E1936" i="18"/>
  <c r="F1936" i="18"/>
  <c r="G1936" i="18"/>
  <c r="H1936" i="18"/>
  <c r="I1936" i="18"/>
  <c r="J1936" i="18"/>
  <c r="K1936" i="18"/>
  <c r="L1936" i="18"/>
  <c r="M1936" i="18"/>
  <c r="N1936" i="18"/>
  <c r="A1937" i="18"/>
  <c r="B1937" i="18"/>
  <c r="C1937" i="18"/>
  <c r="D1937" i="18"/>
  <c r="E1937" i="18"/>
  <c r="F1937" i="18"/>
  <c r="G1937" i="18"/>
  <c r="H1937" i="18"/>
  <c r="I1937" i="18"/>
  <c r="J1937" i="18"/>
  <c r="K1937" i="18"/>
  <c r="L1937" i="18"/>
  <c r="M1937" i="18"/>
  <c r="N1937" i="18"/>
  <c r="A1938" i="18"/>
  <c r="B1938" i="18"/>
  <c r="C1938" i="18"/>
  <c r="D1938" i="18"/>
  <c r="E1938" i="18"/>
  <c r="F1938" i="18"/>
  <c r="G1938" i="18"/>
  <c r="H1938" i="18"/>
  <c r="I1938" i="18"/>
  <c r="J1938" i="18"/>
  <c r="K1938" i="18"/>
  <c r="L1938" i="18"/>
  <c r="M1938" i="18"/>
  <c r="N1938" i="18"/>
  <c r="A1939" i="18"/>
  <c r="B1939" i="18"/>
  <c r="C1939" i="18"/>
  <c r="D1939" i="18"/>
  <c r="E1939" i="18"/>
  <c r="F1939" i="18"/>
  <c r="G1939" i="18"/>
  <c r="H1939" i="18"/>
  <c r="I1939" i="18"/>
  <c r="J1939" i="18"/>
  <c r="K1939" i="18"/>
  <c r="L1939" i="18"/>
  <c r="M1939" i="18"/>
  <c r="N1939" i="18"/>
  <c r="A1940" i="18"/>
  <c r="B1940" i="18"/>
  <c r="C1940" i="18"/>
  <c r="D1940" i="18"/>
  <c r="E1940" i="18"/>
  <c r="F1940" i="18"/>
  <c r="G1940" i="18"/>
  <c r="H1940" i="18"/>
  <c r="I1940" i="18"/>
  <c r="J1940" i="18"/>
  <c r="K1940" i="18"/>
  <c r="L1940" i="18"/>
  <c r="M1940" i="18"/>
  <c r="N1940" i="18"/>
  <c r="A1941" i="18"/>
  <c r="B1941" i="18"/>
  <c r="C1941" i="18"/>
  <c r="D1941" i="18"/>
  <c r="E1941" i="18"/>
  <c r="F1941" i="18"/>
  <c r="G1941" i="18"/>
  <c r="H1941" i="18"/>
  <c r="I1941" i="18"/>
  <c r="J1941" i="18"/>
  <c r="K1941" i="18"/>
  <c r="L1941" i="18"/>
  <c r="M1941" i="18"/>
  <c r="N1941" i="18"/>
  <c r="A1942" i="18"/>
  <c r="B1942" i="18"/>
  <c r="C1942" i="18"/>
  <c r="D1942" i="18"/>
  <c r="E1942" i="18"/>
  <c r="F1942" i="18"/>
  <c r="G1942" i="18"/>
  <c r="H1942" i="18"/>
  <c r="I1942" i="18"/>
  <c r="J1942" i="18"/>
  <c r="K1942" i="18"/>
  <c r="L1942" i="18"/>
  <c r="M1942" i="18"/>
  <c r="N1942" i="18"/>
  <c r="A1943" i="18"/>
  <c r="B1943" i="18"/>
  <c r="C1943" i="18"/>
  <c r="D1943" i="18"/>
  <c r="E1943" i="18"/>
  <c r="F1943" i="18"/>
  <c r="G1943" i="18"/>
  <c r="H1943" i="18"/>
  <c r="I1943" i="18"/>
  <c r="J1943" i="18"/>
  <c r="K1943" i="18"/>
  <c r="L1943" i="18"/>
  <c r="M1943" i="18"/>
  <c r="N1943" i="18"/>
  <c r="A1944" i="18"/>
  <c r="B1944" i="18"/>
  <c r="C1944" i="18"/>
  <c r="D1944" i="18"/>
  <c r="E1944" i="18"/>
  <c r="F1944" i="18"/>
  <c r="G1944" i="18"/>
  <c r="H1944" i="18"/>
  <c r="I1944" i="18"/>
  <c r="J1944" i="18"/>
  <c r="K1944" i="18"/>
  <c r="L1944" i="18"/>
  <c r="M1944" i="18"/>
  <c r="N1944" i="18"/>
  <c r="A1945" i="18"/>
  <c r="B1945" i="18"/>
  <c r="C1945" i="18"/>
  <c r="D1945" i="18"/>
  <c r="E1945" i="18"/>
  <c r="F1945" i="18"/>
  <c r="G1945" i="18"/>
  <c r="H1945" i="18"/>
  <c r="I1945" i="18"/>
  <c r="J1945" i="18"/>
  <c r="K1945" i="18"/>
  <c r="L1945" i="18"/>
  <c r="M1945" i="18"/>
  <c r="N1945" i="18"/>
  <c r="A1946" i="18"/>
  <c r="B1946" i="18"/>
  <c r="C1946" i="18"/>
  <c r="D1946" i="18"/>
  <c r="E1946" i="18"/>
  <c r="F1946" i="18"/>
  <c r="G1946" i="18"/>
  <c r="H1946" i="18"/>
  <c r="I1946" i="18"/>
  <c r="J1946" i="18"/>
  <c r="K1946" i="18"/>
  <c r="L1946" i="18"/>
  <c r="M1946" i="18"/>
  <c r="N1946" i="18"/>
  <c r="A1947" i="18"/>
  <c r="B1947" i="18"/>
  <c r="C1947" i="18"/>
  <c r="D1947" i="18"/>
  <c r="E1947" i="18"/>
  <c r="F1947" i="18"/>
  <c r="G1947" i="18"/>
  <c r="H1947" i="18"/>
  <c r="I1947" i="18"/>
  <c r="J1947" i="18"/>
  <c r="K1947" i="18"/>
  <c r="L1947" i="18"/>
  <c r="M1947" i="18"/>
  <c r="N1947" i="18"/>
  <c r="A1948" i="18"/>
  <c r="B1948" i="18"/>
  <c r="C1948" i="18"/>
  <c r="D1948" i="18"/>
  <c r="E1948" i="18"/>
  <c r="F1948" i="18"/>
  <c r="G1948" i="18"/>
  <c r="H1948" i="18"/>
  <c r="I1948" i="18"/>
  <c r="J1948" i="18"/>
  <c r="K1948" i="18"/>
  <c r="L1948" i="18"/>
  <c r="M1948" i="18"/>
  <c r="N1948" i="18"/>
  <c r="A1949" i="18"/>
  <c r="B1949" i="18"/>
  <c r="C1949" i="18"/>
  <c r="D1949" i="18"/>
  <c r="E1949" i="18"/>
  <c r="F1949" i="18"/>
  <c r="G1949" i="18"/>
  <c r="H1949" i="18"/>
  <c r="I1949" i="18"/>
  <c r="J1949" i="18"/>
  <c r="K1949" i="18"/>
  <c r="L1949" i="18"/>
  <c r="M1949" i="18"/>
  <c r="N1949" i="18"/>
  <c r="A1950" i="18"/>
  <c r="B1950" i="18"/>
  <c r="C1950" i="18"/>
  <c r="D1950" i="18"/>
  <c r="E1950" i="18"/>
  <c r="F1950" i="18"/>
  <c r="G1950" i="18"/>
  <c r="H1950" i="18"/>
  <c r="I1950" i="18"/>
  <c r="J1950" i="18"/>
  <c r="K1950" i="18"/>
  <c r="L1950" i="18"/>
  <c r="M1950" i="18"/>
  <c r="N1950" i="18"/>
  <c r="A1951" i="18"/>
  <c r="B1951" i="18"/>
  <c r="C1951" i="18"/>
  <c r="D1951" i="18"/>
  <c r="E1951" i="18"/>
  <c r="F1951" i="18"/>
  <c r="G1951" i="18"/>
  <c r="H1951" i="18"/>
  <c r="I1951" i="18"/>
  <c r="J1951" i="18"/>
  <c r="K1951" i="18"/>
  <c r="L1951" i="18"/>
  <c r="M1951" i="18"/>
  <c r="N1951" i="18"/>
  <c r="A1952" i="18"/>
  <c r="B1952" i="18"/>
  <c r="C1952" i="18"/>
  <c r="D1952" i="18"/>
  <c r="E1952" i="18"/>
  <c r="F1952" i="18"/>
  <c r="G1952" i="18"/>
  <c r="H1952" i="18"/>
  <c r="I1952" i="18"/>
  <c r="J1952" i="18"/>
  <c r="K1952" i="18"/>
  <c r="L1952" i="18"/>
  <c r="M1952" i="18"/>
  <c r="N1952" i="18"/>
  <c r="A1953" i="18"/>
  <c r="B1953" i="18"/>
  <c r="C1953" i="18"/>
  <c r="D1953" i="18"/>
  <c r="E1953" i="18"/>
  <c r="F1953" i="18"/>
  <c r="G1953" i="18"/>
  <c r="H1953" i="18"/>
  <c r="I1953" i="18"/>
  <c r="J1953" i="18"/>
  <c r="K1953" i="18"/>
  <c r="L1953" i="18"/>
  <c r="M1953" i="18"/>
  <c r="N1953" i="18"/>
  <c r="A1954" i="18"/>
  <c r="B1954" i="18"/>
  <c r="C1954" i="18"/>
  <c r="D1954" i="18"/>
  <c r="E1954" i="18"/>
  <c r="F1954" i="18"/>
  <c r="G1954" i="18"/>
  <c r="H1954" i="18"/>
  <c r="I1954" i="18"/>
  <c r="J1954" i="18"/>
  <c r="K1954" i="18"/>
  <c r="L1954" i="18"/>
  <c r="M1954" i="18"/>
  <c r="N1954" i="18"/>
  <c r="A1955" i="18"/>
  <c r="B1955" i="18"/>
  <c r="C1955" i="18"/>
  <c r="D1955" i="18"/>
  <c r="E1955" i="18"/>
  <c r="F1955" i="18"/>
  <c r="G1955" i="18"/>
  <c r="H1955" i="18"/>
  <c r="I1955" i="18"/>
  <c r="J1955" i="18"/>
  <c r="K1955" i="18"/>
  <c r="L1955" i="18"/>
  <c r="M1955" i="18"/>
  <c r="N1955" i="18"/>
  <c r="A1956" i="18"/>
  <c r="B1956" i="18"/>
  <c r="C1956" i="18"/>
  <c r="D1956" i="18"/>
  <c r="E1956" i="18"/>
  <c r="F1956" i="18"/>
  <c r="G1956" i="18"/>
  <c r="H1956" i="18"/>
  <c r="I1956" i="18"/>
  <c r="J1956" i="18"/>
  <c r="K1956" i="18"/>
  <c r="L1956" i="18"/>
  <c r="M1956" i="18"/>
  <c r="N1956" i="18"/>
  <c r="A1957" i="18"/>
  <c r="B1957" i="18"/>
  <c r="C1957" i="18"/>
  <c r="D1957" i="18"/>
  <c r="E1957" i="18"/>
  <c r="F1957" i="18"/>
  <c r="G1957" i="18"/>
  <c r="H1957" i="18"/>
  <c r="I1957" i="18"/>
  <c r="J1957" i="18"/>
  <c r="K1957" i="18"/>
  <c r="L1957" i="18"/>
  <c r="M1957" i="18"/>
  <c r="N1957" i="18"/>
  <c r="A1958" i="18"/>
  <c r="B1958" i="18"/>
  <c r="C1958" i="18"/>
  <c r="D1958" i="18"/>
  <c r="E1958" i="18"/>
  <c r="F1958" i="18"/>
  <c r="G1958" i="18"/>
  <c r="H1958" i="18"/>
  <c r="I1958" i="18"/>
  <c r="J1958" i="18"/>
  <c r="K1958" i="18"/>
  <c r="L1958" i="18"/>
  <c r="M1958" i="18"/>
  <c r="N1958" i="18"/>
  <c r="A1959" i="18"/>
  <c r="B1959" i="18"/>
  <c r="C1959" i="18"/>
  <c r="D1959" i="18"/>
  <c r="E1959" i="18"/>
  <c r="F1959" i="18"/>
  <c r="G1959" i="18"/>
  <c r="H1959" i="18"/>
  <c r="I1959" i="18"/>
  <c r="J1959" i="18"/>
  <c r="K1959" i="18"/>
  <c r="L1959" i="18"/>
  <c r="M1959" i="18"/>
  <c r="N1959" i="18"/>
  <c r="A1960" i="18"/>
  <c r="B1960" i="18"/>
  <c r="C1960" i="18"/>
  <c r="D1960" i="18"/>
  <c r="E1960" i="18"/>
  <c r="F1960" i="18"/>
  <c r="G1960" i="18"/>
  <c r="H1960" i="18"/>
  <c r="I1960" i="18"/>
  <c r="J1960" i="18"/>
  <c r="K1960" i="18"/>
  <c r="L1960" i="18"/>
  <c r="M1960" i="18"/>
  <c r="N1960" i="18"/>
  <c r="A1961" i="18"/>
  <c r="B1961" i="18"/>
  <c r="C1961" i="18"/>
  <c r="D1961" i="18"/>
  <c r="E1961" i="18"/>
  <c r="F1961" i="18"/>
  <c r="G1961" i="18"/>
  <c r="H1961" i="18"/>
  <c r="I1961" i="18"/>
  <c r="J1961" i="18"/>
  <c r="K1961" i="18"/>
  <c r="L1961" i="18"/>
  <c r="M1961" i="18"/>
  <c r="N1961" i="18"/>
  <c r="A1962" i="18"/>
  <c r="B1962" i="18"/>
  <c r="C1962" i="18"/>
  <c r="D1962" i="18"/>
  <c r="E1962" i="18"/>
  <c r="F1962" i="18"/>
  <c r="G1962" i="18"/>
  <c r="H1962" i="18"/>
  <c r="I1962" i="18"/>
  <c r="J1962" i="18"/>
  <c r="K1962" i="18"/>
  <c r="L1962" i="18"/>
  <c r="M1962" i="18"/>
  <c r="N1962" i="18"/>
  <c r="A1963" i="18"/>
  <c r="B1963" i="18"/>
  <c r="C1963" i="18"/>
  <c r="D1963" i="18"/>
  <c r="E1963" i="18"/>
  <c r="F1963" i="18"/>
  <c r="G1963" i="18"/>
  <c r="H1963" i="18"/>
  <c r="I1963" i="18"/>
  <c r="J1963" i="18"/>
  <c r="K1963" i="18"/>
  <c r="L1963" i="18"/>
  <c r="M1963" i="18"/>
  <c r="N1963" i="18"/>
  <c r="A1964" i="18"/>
  <c r="B1964" i="18"/>
  <c r="C1964" i="18"/>
  <c r="D1964" i="18"/>
  <c r="E1964" i="18"/>
  <c r="F1964" i="18"/>
  <c r="G1964" i="18"/>
  <c r="H1964" i="18"/>
  <c r="I1964" i="18"/>
  <c r="J1964" i="18"/>
  <c r="K1964" i="18"/>
  <c r="L1964" i="18"/>
  <c r="M1964" i="18"/>
  <c r="N1964" i="18"/>
  <c r="A1965" i="18"/>
  <c r="B1965" i="18"/>
  <c r="C1965" i="18"/>
  <c r="D1965" i="18"/>
  <c r="E1965" i="18"/>
  <c r="F1965" i="18"/>
  <c r="G1965" i="18"/>
  <c r="H1965" i="18"/>
  <c r="I1965" i="18"/>
  <c r="J1965" i="18"/>
  <c r="K1965" i="18"/>
  <c r="L1965" i="18"/>
  <c r="M1965" i="18"/>
  <c r="N1965" i="18"/>
  <c r="A1966" i="18"/>
  <c r="B1966" i="18"/>
  <c r="C1966" i="18"/>
  <c r="D1966" i="18"/>
  <c r="E1966" i="18"/>
  <c r="F1966" i="18"/>
  <c r="G1966" i="18"/>
  <c r="H1966" i="18"/>
  <c r="I1966" i="18"/>
  <c r="J1966" i="18"/>
  <c r="K1966" i="18"/>
  <c r="L1966" i="18"/>
  <c r="M1966" i="18"/>
  <c r="N1966" i="18"/>
  <c r="A1967" i="18"/>
  <c r="B1967" i="18"/>
  <c r="C1967" i="18"/>
  <c r="D1967" i="18"/>
  <c r="E1967" i="18"/>
  <c r="F1967" i="18"/>
  <c r="G1967" i="18"/>
  <c r="H1967" i="18"/>
  <c r="I1967" i="18"/>
  <c r="J1967" i="18"/>
  <c r="K1967" i="18"/>
  <c r="L1967" i="18"/>
  <c r="M1967" i="18"/>
  <c r="N1967" i="18"/>
  <c r="A1968" i="18"/>
  <c r="B1968" i="18"/>
  <c r="C1968" i="18"/>
  <c r="D1968" i="18"/>
  <c r="E1968" i="18"/>
  <c r="F1968" i="18"/>
  <c r="G1968" i="18"/>
  <c r="H1968" i="18"/>
  <c r="I1968" i="18"/>
  <c r="J1968" i="18"/>
  <c r="K1968" i="18"/>
  <c r="L1968" i="18"/>
  <c r="M1968" i="18"/>
  <c r="N1968" i="18"/>
  <c r="A1969" i="18"/>
  <c r="B1969" i="18"/>
  <c r="C1969" i="18"/>
  <c r="D1969" i="18"/>
  <c r="E1969" i="18"/>
  <c r="F1969" i="18"/>
  <c r="G1969" i="18"/>
  <c r="H1969" i="18"/>
  <c r="I1969" i="18"/>
  <c r="J1969" i="18"/>
  <c r="K1969" i="18"/>
  <c r="L1969" i="18"/>
  <c r="M1969" i="18"/>
  <c r="N1969" i="18"/>
  <c r="A1970" i="18"/>
  <c r="B1970" i="18"/>
  <c r="C1970" i="18"/>
  <c r="D1970" i="18"/>
  <c r="E1970" i="18"/>
  <c r="F1970" i="18"/>
  <c r="G1970" i="18"/>
  <c r="H1970" i="18"/>
  <c r="I1970" i="18"/>
  <c r="J1970" i="18"/>
  <c r="K1970" i="18"/>
  <c r="L1970" i="18"/>
  <c r="M1970" i="18"/>
  <c r="N1970" i="18"/>
  <c r="A1971" i="18"/>
  <c r="B1971" i="18"/>
  <c r="C1971" i="18"/>
  <c r="D1971" i="18"/>
  <c r="E1971" i="18"/>
  <c r="F1971" i="18"/>
  <c r="G1971" i="18"/>
  <c r="H1971" i="18"/>
  <c r="I1971" i="18"/>
  <c r="J1971" i="18"/>
  <c r="K1971" i="18"/>
  <c r="L1971" i="18"/>
  <c r="M1971" i="18"/>
  <c r="N1971" i="18"/>
  <c r="A1972" i="18"/>
  <c r="B1972" i="18"/>
  <c r="C1972" i="18"/>
  <c r="D1972" i="18"/>
  <c r="E1972" i="18"/>
  <c r="F1972" i="18"/>
  <c r="G1972" i="18"/>
  <c r="H1972" i="18"/>
  <c r="I1972" i="18"/>
  <c r="J1972" i="18"/>
  <c r="K1972" i="18"/>
  <c r="L1972" i="18"/>
  <c r="M1972" i="18"/>
  <c r="N1972" i="18"/>
  <c r="A1973" i="18"/>
  <c r="B1973" i="18"/>
  <c r="C1973" i="18"/>
  <c r="D1973" i="18"/>
  <c r="E1973" i="18"/>
  <c r="F1973" i="18"/>
  <c r="G1973" i="18"/>
  <c r="H1973" i="18"/>
  <c r="I1973" i="18"/>
  <c r="J1973" i="18"/>
  <c r="K1973" i="18"/>
  <c r="L1973" i="18"/>
  <c r="M1973" i="18"/>
  <c r="N1973" i="18"/>
  <c r="A1974" i="18"/>
  <c r="B1974" i="18"/>
  <c r="C1974" i="18"/>
  <c r="D1974" i="18"/>
  <c r="E1974" i="18"/>
  <c r="F1974" i="18"/>
  <c r="G1974" i="18"/>
  <c r="H1974" i="18"/>
  <c r="I1974" i="18"/>
  <c r="J1974" i="18"/>
  <c r="K1974" i="18"/>
  <c r="L1974" i="18"/>
  <c r="M1974" i="18"/>
  <c r="N1974" i="18"/>
  <c r="A1975" i="18"/>
  <c r="B1975" i="18"/>
  <c r="C1975" i="18"/>
  <c r="D1975" i="18"/>
  <c r="E1975" i="18"/>
  <c r="F1975" i="18"/>
  <c r="G1975" i="18"/>
  <c r="H1975" i="18"/>
  <c r="I1975" i="18"/>
  <c r="J1975" i="18"/>
  <c r="K1975" i="18"/>
  <c r="L1975" i="18"/>
  <c r="M1975" i="18"/>
  <c r="N1975" i="18"/>
  <c r="A1976" i="18"/>
  <c r="B1976" i="18"/>
  <c r="C1976" i="18"/>
  <c r="D1976" i="18"/>
  <c r="E1976" i="18"/>
  <c r="F1976" i="18"/>
  <c r="G1976" i="18"/>
  <c r="H1976" i="18"/>
  <c r="I1976" i="18"/>
  <c r="J1976" i="18"/>
  <c r="K1976" i="18"/>
  <c r="L1976" i="18"/>
  <c r="M1976" i="18"/>
  <c r="N1976" i="18"/>
  <c r="A1977" i="18"/>
  <c r="B1977" i="18"/>
  <c r="C1977" i="18"/>
  <c r="D1977" i="18"/>
  <c r="E1977" i="18"/>
  <c r="F1977" i="18"/>
  <c r="G1977" i="18"/>
  <c r="H1977" i="18"/>
  <c r="I1977" i="18"/>
  <c r="J1977" i="18"/>
  <c r="K1977" i="18"/>
  <c r="L1977" i="18"/>
  <c r="M1977" i="18"/>
  <c r="N1977" i="18"/>
  <c r="A1978" i="18"/>
  <c r="B1978" i="18"/>
  <c r="C1978" i="18"/>
  <c r="D1978" i="18"/>
  <c r="E1978" i="18"/>
  <c r="F1978" i="18"/>
  <c r="G1978" i="18"/>
  <c r="H1978" i="18"/>
  <c r="I1978" i="18"/>
  <c r="J1978" i="18"/>
  <c r="K1978" i="18"/>
  <c r="L1978" i="18"/>
  <c r="M1978" i="18"/>
  <c r="N1978" i="18"/>
  <c r="A1979" i="18"/>
  <c r="B1979" i="18"/>
  <c r="C1979" i="18"/>
  <c r="D1979" i="18"/>
  <c r="E1979" i="18"/>
  <c r="F1979" i="18"/>
  <c r="G1979" i="18"/>
  <c r="H1979" i="18"/>
  <c r="I1979" i="18"/>
  <c r="J1979" i="18"/>
  <c r="K1979" i="18"/>
  <c r="L1979" i="18"/>
  <c r="M1979" i="18"/>
  <c r="N1979" i="18"/>
  <c r="A1980" i="18"/>
  <c r="B1980" i="18"/>
  <c r="C1980" i="18"/>
  <c r="D1980" i="18"/>
  <c r="E1980" i="18"/>
  <c r="F1980" i="18"/>
  <c r="G1980" i="18"/>
  <c r="H1980" i="18"/>
  <c r="I1980" i="18"/>
  <c r="J1980" i="18"/>
  <c r="K1980" i="18"/>
  <c r="L1980" i="18"/>
  <c r="M1980" i="18"/>
  <c r="N1980" i="18"/>
  <c r="A1981" i="18"/>
  <c r="B1981" i="18"/>
  <c r="C1981" i="18"/>
  <c r="D1981" i="18"/>
  <c r="E1981" i="18"/>
  <c r="F1981" i="18"/>
  <c r="G1981" i="18"/>
  <c r="H1981" i="18"/>
  <c r="I1981" i="18"/>
  <c r="J1981" i="18"/>
  <c r="K1981" i="18"/>
  <c r="L1981" i="18"/>
  <c r="M1981" i="18"/>
  <c r="N1981" i="18"/>
  <c r="A1982" i="18"/>
  <c r="B1982" i="18"/>
  <c r="C1982" i="18"/>
  <c r="D1982" i="18"/>
  <c r="E1982" i="18"/>
  <c r="F1982" i="18"/>
  <c r="G1982" i="18"/>
  <c r="H1982" i="18"/>
  <c r="I1982" i="18"/>
  <c r="J1982" i="18"/>
  <c r="K1982" i="18"/>
  <c r="L1982" i="18"/>
  <c r="M1982" i="18"/>
  <c r="N1982" i="18"/>
  <c r="A1983" i="18"/>
  <c r="B1983" i="18"/>
  <c r="C1983" i="18"/>
  <c r="D1983" i="18"/>
  <c r="E1983" i="18"/>
  <c r="F1983" i="18"/>
  <c r="G1983" i="18"/>
  <c r="H1983" i="18"/>
  <c r="I1983" i="18"/>
  <c r="J1983" i="18"/>
  <c r="K1983" i="18"/>
  <c r="L1983" i="18"/>
  <c r="M1983" i="18"/>
  <c r="N1983" i="18"/>
  <c r="A1984" i="18"/>
  <c r="B1984" i="18"/>
  <c r="C1984" i="18"/>
  <c r="D1984" i="18"/>
  <c r="E1984" i="18"/>
  <c r="F1984" i="18"/>
  <c r="G1984" i="18"/>
  <c r="H1984" i="18"/>
  <c r="I1984" i="18"/>
  <c r="J1984" i="18"/>
  <c r="K1984" i="18"/>
  <c r="L1984" i="18"/>
  <c r="M1984" i="18"/>
  <c r="N1984" i="18"/>
  <c r="A1985" i="18"/>
  <c r="B1985" i="18"/>
  <c r="C1985" i="18"/>
  <c r="D1985" i="18"/>
  <c r="E1985" i="18"/>
  <c r="F1985" i="18"/>
  <c r="G1985" i="18"/>
  <c r="H1985" i="18"/>
  <c r="I1985" i="18"/>
  <c r="J1985" i="18"/>
  <c r="K1985" i="18"/>
  <c r="L1985" i="18"/>
  <c r="M1985" i="18"/>
  <c r="N1985" i="18"/>
  <c r="A1986" i="18"/>
  <c r="B1986" i="18"/>
  <c r="C1986" i="18"/>
  <c r="D1986" i="18"/>
  <c r="E1986" i="18"/>
  <c r="F1986" i="18"/>
  <c r="G1986" i="18"/>
  <c r="H1986" i="18"/>
  <c r="I1986" i="18"/>
  <c r="J1986" i="18"/>
  <c r="K1986" i="18"/>
  <c r="L1986" i="18"/>
  <c r="M1986" i="18"/>
  <c r="N1986" i="18"/>
  <c r="A1987" i="18"/>
  <c r="B1987" i="18"/>
  <c r="C1987" i="18"/>
  <c r="D1987" i="18"/>
  <c r="E1987" i="18"/>
  <c r="F1987" i="18"/>
  <c r="G1987" i="18"/>
  <c r="H1987" i="18"/>
  <c r="I1987" i="18"/>
  <c r="J1987" i="18"/>
  <c r="K1987" i="18"/>
  <c r="L1987" i="18"/>
  <c r="M1987" i="18"/>
  <c r="N1987" i="18"/>
  <c r="A1988" i="18"/>
  <c r="B1988" i="18"/>
  <c r="C1988" i="18"/>
  <c r="D1988" i="18"/>
  <c r="E1988" i="18"/>
  <c r="F1988" i="18"/>
  <c r="G1988" i="18"/>
  <c r="H1988" i="18"/>
  <c r="I1988" i="18"/>
  <c r="J1988" i="18"/>
  <c r="K1988" i="18"/>
  <c r="L1988" i="18"/>
  <c r="M1988" i="18"/>
  <c r="N1988" i="18"/>
  <c r="A1989" i="18"/>
  <c r="B1989" i="18"/>
  <c r="C1989" i="18"/>
  <c r="D1989" i="18"/>
  <c r="E1989" i="18"/>
  <c r="F1989" i="18"/>
  <c r="G1989" i="18"/>
  <c r="H1989" i="18"/>
  <c r="I1989" i="18"/>
  <c r="J1989" i="18"/>
  <c r="K1989" i="18"/>
  <c r="L1989" i="18"/>
  <c r="M1989" i="18"/>
  <c r="N1989" i="18"/>
  <c r="A1990" i="18"/>
  <c r="B1990" i="18"/>
  <c r="C1990" i="18"/>
  <c r="D1990" i="18"/>
  <c r="E1990" i="18"/>
  <c r="F1990" i="18"/>
  <c r="G1990" i="18"/>
  <c r="H1990" i="18"/>
  <c r="I1990" i="18"/>
  <c r="J1990" i="18"/>
  <c r="K1990" i="18"/>
  <c r="L1990" i="18"/>
  <c r="M1990" i="18"/>
  <c r="N1990" i="18"/>
  <c r="A1991" i="18"/>
  <c r="B1991" i="18"/>
  <c r="C1991" i="18"/>
  <c r="D1991" i="18"/>
  <c r="E1991" i="18"/>
  <c r="F1991" i="18"/>
  <c r="G1991" i="18"/>
  <c r="H1991" i="18"/>
  <c r="I1991" i="18"/>
  <c r="J1991" i="18"/>
  <c r="K1991" i="18"/>
  <c r="L1991" i="18"/>
  <c r="M1991" i="18"/>
  <c r="N1991" i="18"/>
  <c r="A1992" i="18"/>
  <c r="B1992" i="18"/>
  <c r="C1992" i="18"/>
  <c r="D1992" i="18"/>
  <c r="E1992" i="18"/>
  <c r="F1992" i="18"/>
  <c r="G1992" i="18"/>
  <c r="H1992" i="18"/>
  <c r="I1992" i="18"/>
  <c r="J1992" i="18"/>
  <c r="K1992" i="18"/>
  <c r="L1992" i="18"/>
  <c r="M1992" i="18"/>
  <c r="N1992" i="18"/>
  <c r="A1993" i="18"/>
  <c r="B1993" i="18"/>
  <c r="C1993" i="18"/>
  <c r="D1993" i="18"/>
  <c r="E1993" i="18"/>
  <c r="F1993" i="18"/>
  <c r="G1993" i="18"/>
  <c r="H1993" i="18"/>
  <c r="I1993" i="18"/>
  <c r="J1993" i="18"/>
  <c r="K1993" i="18"/>
  <c r="L1993" i="18"/>
  <c r="M1993" i="18"/>
  <c r="N1993" i="18"/>
  <c r="A1994" i="18"/>
  <c r="B1994" i="18"/>
  <c r="C1994" i="18"/>
  <c r="D1994" i="18"/>
  <c r="E1994" i="18"/>
  <c r="F1994" i="18"/>
  <c r="G1994" i="18"/>
  <c r="H1994" i="18"/>
  <c r="I1994" i="18"/>
  <c r="J1994" i="18"/>
  <c r="K1994" i="18"/>
  <c r="L1994" i="18"/>
  <c r="M1994" i="18"/>
  <c r="N1994" i="18"/>
  <c r="A1995" i="18"/>
  <c r="B1995" i="18"/>
  <c r="C1995" i="18"/>
  <c r="D1995" i="18"/>
  <c r="E1995" i="18"/>
  <c r="F1995" i="18"/>
  <c r="G1995" i="18"/>
  <c r="H1995" i="18"/>
  <c r="I1995" i="18"/>
  <c r="J1995" i="18"/>
  <c r="K1995" i="18"/>
  <c r="L1995" i="18"/>
  <c r="M1995" i="18"/>
  <c r="N1995" i="18"/>
  <c r="A1996" i="18"/>
  <c r="B1996" i="18"/>
  <c r="C1996" i="18"/>
  <c r="D1996" i="18"/>
  <c r="E1996" i="18"/>
  <c r="F1996" i="18"/>
  <c r="G1996" i="18"/>
  <c r="H1996" i="18"/>
  <c r="I1996" i="18"/>
  <c r="J1996" i="18"/>
  <c r="K1996" i="18"/>
  <c r="L1996" i="18"/>
  <c r="M1996" i="18"/>
  <c r="N1996" i="18"/>
  <c r="A1997" i="18"/>
  <c r="B1997" i="18"/>
  <c r="C1997" i="18"/>
  <c r="D1997" i="18"/>
  <c r="E1997" i="18"/>
  <c r="F1997" i="18"/>
  <c r="G1997" i="18"/>
  <c r="H1997" i="18"/>
  <c r="I1997" i="18"/>
  <c r="J1997" i="18"/>
  <c r="K1997" i="18"/>
  <c r="L1997" i="18"/>
  <c r="M1997" i="18"/>
  <c r="N1997" i="18"/>
  <c r="A1998" i="18"/>
  <c r="B1998" i="18"/>
  <c r="C1998" i="18"/>
  <c r="D1998" i="18"/>
  <c r="E1998" i="18"/>
  <c r="F1998" i="18"/>
  <c r="G1998" i="18"/>
  <c r="H1998" i="18"/>
  <c r="I1998" i="18"/>
  <c r="J1998" i="18"/>
  <c r="K1998" i="18"/>
  <c r="L1998" i="18"/>
  <c r="M1998" i="18"/>
  <c r="N1998" i="18"/>
  <c r="A1999" i="18"/>
  <c r="B1999" i="18"/>
  <c r="C1999" i="18"/>
  <c r="D1999" i="18"/>
  <c r="E1999" i="18"/>
  <c r="F1999" i="18"/>
  <c r="G1999" i="18"/>
  <c r="H1999" i="18"/>
  <c r="I1999" i="18"/>
  <c r="J1999" i="18"/>
  <c r="K1999" i="18"/>
  <c r="L1999" i="18"/>
  <c r="M1999" i="18"/>
  <c r="N1999" i="18"/>
  <c r="A2000" i="18"/>
  <c r="B2000" i="18"/>
  <c r="C2000" i="18"/>
  <c r="D2000" i="18"/>
  <c r="E2000" i="18"/>
  <c r="F2000" i="18"/>
  <c r="G2000" i="18"/>
  <c r="H2000" i="18"/>
  <c r="I2000" i="18"/>
  <c r="J2000" i="18"/>
  <c r="K2000" i="18"/>
  <c r="L2000" i="18"/>
  <c r="M2000" i="18"/>
  <c r="N2000" i="18"/>
  <c r="A2001" i="18"/>
  <c r="B2001" i="18"/>
  <c r="C2001" i="18"/>
  <c r="D2001" i="18"/>
  <c r="E2001" i="18"/>
  <c r="F2001" i="18"/>
  <c r="G2001" i="18"/>
  <c r="H2001" i="18"/>
  <c r="I2001" i="18"/>
  <c r="J2001" i="18"/>
  <c r="K2001" i="18"/>
  <c r="L2001" i="18"/>
  <c r="M2001" i="18"/>
  <c r="N2001" i="18"/>
  <c r="A2002" i="18"/>
  <c r="B2002" i="18"/>
  <c r="C2002" i="18"/>
  <c r="D2002" i="18"/>
  <c r="E2002" i="18"/>
  <c r="F2002" i="18"/>
  <c r="G2002" i="18"/>
  <c r="H2002" i="18"/>
  <c r="I2002" i="18"/>
  <c r="J2002" i="18"/>
  <c r="K2002" i="18"/>
  <c r="L2002" i="18"/>
  <c r="M2002" i="18"/>
  <c r="N2002" i="18"/>
  <c r="A2003" i="18"/>
  <c r="B2003" i="18"/>
  <c r="C2003" i="18"/>
  <c r="D2003" i="18"/>
  <c r="E2003" i="18"/>
  <c r="F2003" i="18"/>
  <c r="G2003" i="18"/>
  <c r="H2003" i="18"/>
  <c r="I2003" i="18"/>
  <c r="J2003" i="18"/>
  <c r="K2003" i="18"/>
  <c r="L2003" i="18"/>
  <c r="M2003" i="18"/>
  <c r="N2003" i="18"/>
  <c r="A2004" i="18"/>
  <c r="B2004" i="18"/>
  <c r="C2004" i="18"/>
  <c r="D2004" i="18"/>
  <c r="E2004" i="18"/>
  <c r="F2004" i="18"/>
  <c r="G2004" i="18"/>
  <c r="H2004" i="18"/>
  <c r="I2004" i="18"/>
  <c r="J2004" i="18"/>
  <c r="K2004" i="18"/>
  <c r="L2004" i="18"/>
  <c r="M2004" i="18"/>
  <c r="N2004" i="18"/>
  <c r="A2005" i="18"/>
  <c r="B2005" i="18"/>
  <c r="C2005" i="18"/>
  <c r="D2005" i="18"/>
  <c r="E2005" i="18"/>
  <c r="F2005" i="18"/>
  <c r="G2005" i="18"/>
  <c r="H2005" i="18"/>
  <c r="I2005" i="18"/>
  <c r="J2005" i="18"/>
  <c r="K2005" i="18"/>
  <c r="L2005" i="18"/>
  <c r="M2005" i="18"/>
  <c r="N2005" i="18"/>
  <c r="A2006" i="18"/>
  <c r="B2006" i="18"/>
  <c r="C2006" i="18"/>
  <c r="D2006" i="18"/>
  <c r="E2006" i="18"/>
  <c r="F2006" i="18"/>
  <c r="G2006" i="18"/>
  <c r="H2006" i="18"/>
  <c r="I2006" i="18"/>
  <c r="J2006" i="18"/>
  <c r="K2006" i="18"/>
  <c r="L2006" i="18"/>
  <c r="M2006" i="18"/>
  <c r="N2006" i="18"/>
  <c r="A2007" i="18"/>
  <c r="B2007" i="18"/>
  <c r="C2007" i="18"/>
  <c r="D2007" i="18"/>
  <c r="E2007" i="18"/>
  <c r="F2007" i="18"/>
  <c r="G2007" i="18"/>
  <c r="H2007" i="18"/>
  <c r="I2007" i="18"/>
  <c r="J2007" i="18"/>
  <c r="K2007" i="18"/>
  <c r="L2007" i="18"/>
  <c r="M2007" i="18"/>
  <c r="N2007" i="18"/>
  <c r="A2008" i="18"/>
  <c r="B2008" i="18"/>
  <c r="C2008" i="18"/>
  <c r="D2008" i="18"/>
  <c r="E2008" i="18"/>
  <c r="F2008" i="18"/>
  <c r="G2008" i="18"/>
  <c r="H2008" i="18"/>
  <c r="I2008" i="18"/>
  <c r="J2008" i="18"/>
  <c r="K2008" i="18"/>
  <c r="L2008" i="18"/>
  <c r="M2008" i="18"/>
  <c r="N2008" i="18"/>
  <c r="A2009" i="18"/>
  <c r="B2009" i="18"/>
  <c r="C2009" i="18"/>
  <c r="D2009" i="18"/>
  <c r="E2009" i="18"/>
  <c r="F2009" i="18"/>
  <c r="G2009" i="18"/>
  <c r="H2009" i="18"/>
  <c r="I2009" i="18"/>
  <c r="J2009" i="18"/>
  <c r="K2009" i="18"/>
  <c r="L2009" i="18"/>
  <c r="M2009" i="18"/>
  <c r="N2009" i="18"/>
  <c r="A2010" i="18"/>
  <c r="B2010" i="18"/>
  <c r="C2010" i="18"/>
  <c r="D2010" i="18"/>
  <c r="E2010" i="18"/>
  <c r="F2010" i="18"/>
  <c r="G2010" i="18"/>
  <c r="H2010" i="18"/>
  <c r="I2010" i="18"/>
  <c r="J2010" i="18"/>
  <c r="K2010" i="18"/>
  <c r="L2010" i="18"/>
  <c r="M2010" i="18"/>
  <c r="N2010" i="18"/>
  <c r="A2011" i="18"/>
  <c r="B2011" i="18"/>
  <c r="C2011" i="18"/>
  <c r="D2011" i="18"/>
  <c r="E2011" i="18"/>
  <c r="F2011" i="18"/>
  <c r="G2011" i="18"/>
  <c r="H2011" i="18"/>
  <c r="I2011" i="18"/>
  <c r="J2011" i="18"/>
  <c r="K2011" i="18"/>
  <c r="L2011" i="18"/>
  <c r="M2011" i="18"/>
  <c r="N2011" i="18"/>
  <c r="A2012" i="18"/>
  <c r="B2012" i="18"/>
  <c r="C2012" i="18"/>
  <c r="D2012" i="18"/>
  <c r="E2012" i="18"/>
  <c r="F2012" i="18"/>
  <c r="G2012" i="18"/>
  <c r="H2012" i="18"/>
  <c r="I2012" i="18"/>
  <c r="J2012" i="18"/>
  <c r="K2012" i="18"/>
  <c r="L2012" i="18"/>
  <c r="M2012" i="18"/>
  <c r="N2012" i="18"/>
  <c r="A2013" i="18"/>
  <c r="B2013" i="18"/>
  <c r="C2013" i="18"/>
  <c r="D2013" i="18"/>
  <c r="E2013" i="18"/>
  <c r="F2013" i="18"/>
  <c r="G2013" i="18"/>
  <c r="H2013" i="18"/>
  <c r="I2013" i="18"/>
  <c r="J2013" i="18"/>
  <c r="K2013" i="18"/>
  <c r="L2013" i="18"/>
  <c r="M2013" i="18"/>
  <c r="N2013" i="18"/>
  <c r="A2014" i="18"/>
  <c r="B2014" i="18"/>
  <c r="C2014" i="18"/>
  <c r="D2014" i="18"/>
  <c r="E2014" i="18"/>
  <c r="F2014" i="18"/>
  <c r="G2014" i="18"/>
  <c r="H2014" i="18"/>
  <c r="I2014" i="18"/>
  <c r="J2014" i="18"/>
  <c r="K2014" i="18"/>
  <c r="L2014" i="18"/>
  <c r="M2014" i="18"/>
  <c r="N2014" i="18"/>
  <c r="A2015" i="18"/>
  <c r="B2015" i="18"/>
  <c r="C2015" i="18"/>
  <c r="D2015" i="18"/>
  <c r="E2015" i="18"/>
  <c r="F2015" i="18"/>
  <c r="G2015" i="18"/>
  <c r="H2015" i="18"/>
  <c r="I2015" i="18"/>
  <c r="J2015" i="18"/>
  <c r="K2015" i="18"/>
  <c r="L2015" i="18"/>
  <c r="M2015" i="18"/>
  <c r="N2015" i="18"/>
  <c r="A2016" i="18"/>
  <c r="B2016" i="18"/>
  <c r="C2016" i="18"/>
  <c r="D2016" i="18"/>
  <c r="E2016" i="18"/>
  <c r="F2016" i="18"/>
  <c r="G2016" i="18"/>
  <c r="H2016" i="18"/>
  <c r="I2016" i="18"/>
  <c r="J2016" i="18"/>
  <c r="K2016" i="18"/>
  <c r="L2016" i="18"/>
  <c r="M2016" i="18"/>
  <c r="N2016" i="18"/>
  <c r="A2017" i="18"/>
  <c r="B2017" i="18"/>
  <c r="C2017" i="18"/>
  <c r="D2017" i="18"/>
  <c r="E2017" i="18"/>
  <c r="F2017" i="18"/>
  <c r="G2017" i="18"/>
  <c r="H2017" i="18"/>
  <c r="I2017" i="18"/>
  <c r="J2017" i="18"/>
  <c r="K2017" i="18"/>
  <c r="L2017" i="18"/>
  <c r="M2017" i="18"/>
  <c r="N2017" i="18"/>
  <c r="A2018" i="18"/>
  <c r="B2018" i="18"/>
  <c r="C2018" i="18"/>
  <c r="D2018" i="18"/>
  <c r="E2018" i="18"/>
  <c r="F2018" i="18"/>
  <c r="G2018" i="18"/>
  <c r="H2018" i="18"/>
  <c r="I2018" i="18"/>
  <c r="J2018" i="18"/>
  <c r="K2018" i="18"/>
  <c r="L2018" i="18"/>
  <c r="M2018" i="18"/>
  <c r="N2018" i="18"/>
  <c r="A2019" i="18"/>
  <c r="B2019" i="18"/>
  <c r="C2019" i="18"/>
  <c r="D2019" i="18"/>
  <c r="E2019" i="18"/>
  <c r="F2019" i="18"/>
  <c r="G2019" i="18"/>
  <c r="H2019" i="18"/>
  <c r="I2019" i="18"/>
  <c r="J2019" i="18"/>
  <c r="K2019" i="18"/>
  <c r="L2019" i="18"/>
  <c r="M2019" i="18"/>
  <c r="N2019" i="18"/>
  <c r="A2020" i="18"/>
  <c r="B2020" i="18"/>
  <c r="C2020" i="18"/>
  <c r="D2020" i="18"/>
  <c r="E2020" i="18"/>
  <c r="F2020" i="18"/>
  <c r="G2020" i="18"/>
  <c r="H2020" i="18"/>
  <c r="I2020" i="18"/>
  <c r="J2020" i="18"/>
  <c r="K2020" i="18"/>
  <c r="L2020" i="18"/>
  <c r="M2020" i="18"/>
  <c r="N2020" i="18"/>
  <c r="A2021" i="18"/>
  <c r="B2021" i="18"/>
  <c r="C2021" i="18"/>
  <c r="D2021" i="18"/>
  <c r="E2021" i="18"/>
  <c r="F2021" i="18"/>
  <c r="G2021" i="18"/>
  <c r="H2021" i="18"/>
  <c r="I2021" i="18"/>
  <c r="J2021" i="18"/>
  <c r="K2021" i="18"/>
  <c r="L2021" i="18"/>
  <c r="M2021" i="18"/>
  <c r="N2021" i="18"/>
  <c r="A2022" i="18"/>
  <c r="B2022" i="18"/>
  <c r="C2022" i="18"/>
  <c r="D2022" i="18"/>
  <c r="E2022" i="18"/>
  <c r="F2022" i="18"/>
  <c r="G2022" i="18"/>
  <c r="H2022" i="18"/>
  <c r="I2022" i="18"/>
  <c r="J2022" i="18"/>
  <c r="K2022" i="18"/>
  <c r="L2022" i="18"/>
  <c r="M2022" i="18"/>
  <c r="N2022" i="18"/>
  <c r="A2023" i="18"/>
  <c r="B2023" i="18"/>
  <c r="C2023" i="18"/>
  <c r="D2023" i="18"/>
  <c r="E2023" i="18"/>
  <c r="F2023" i="18"/>
  <c r="G2023" i="18"/>
  <c r="H2023" i="18"/>
  <c r="I2023" i="18"/>
  <c r="J2023" i="18"/>
  <c r="K2023" i="18"/>
  <c r="L2023" i="18"/>
  <c r="M2023" i="18"/>
  <c r="N2023" i="18"/>
  <c r="A2024" i="18"/>
  <c r="B2024" i="18"/>
  <c r="C2024" i="18"/>
  <c r="D2024" i="18"/>
  <c r="E2024" i="18"/>
  <c r="F2024" i="18"/>
  <c r="G2024" i="18"/>
  <c r="H2024" i="18"/>
  <c r="I2024" i="18"/>
  <c r="J2024" i="18"/>
  <c r="K2024" i="18"/>
  <c r="L2024" i="18"/>
  <c r="M2024" i="18"/>
  <c r="N2024" i="18"/>
  <c r="A2025" i="18"/>
  <c r="B2025" i="18"/>
  <c r="C2025" i="18"/>
  <c r="D2025" i="18"/>
  <c r="E2025" i="18"/>
  <c r="F2025" i="18"/>
  <c r="G2025" i="18"/>
  <c r="H2025" i="18"/>
  <c r="I2025" i="18"/>
  <c r="J2025" i="18"/>
  <c r="K2025" i="18"/>
  <c r="L2025" i="18"/>
  <c r="M2025" i="18"/>
  <c r="N2025" i="18"/>
  <c r="A2026" i="18"/>
  <c r="B2026" i="18"/>
  <c r="C2026" i="18"/>
  <c r="D2026" i="18"/>
  <c r="E2026" i="18"/>
  <c r="F2026" i="18"/>
  <c r="G2026" i="18"/>
  <c r="H2026" i="18"/>
  <c r="I2026" i="18"/>
  <c r="J2026" i="18"/>
  <c r="K2026" i="18"/>
  <c r="L2026" i="18"/>
  <c r="M2026" i="18"/>
  <c r="N2026" i="18"/>
  <c r="A2027" i="18"/>
  <c r="B2027" i="18"/>
  <c r="C2027" i="18"/>
  <c r="D2027" i="18"/>
  <c r="E2027" i="18"/>
  <c r="F2027" i="18"/>
  <c r="G2027" i="18"/>
  <c r="H2027" i="18"/>
  <c r="I2027" i="18"/>
  <c r="J2027" i="18"/>
  <c r="K2027" i="18"/>
  <c r="L2027" i="18"/>
  <c r="M2027" i="18"/>
  <c r="N2027" i="18"/>
  <c r="A2028" i="18"/>
  <c r="B2028" i="18"/>
  <c r="C2028" i="18"/>
  <c r="D2028" i="18"/>
  <c r="E2028" i="18"/>
  <c r="F2028" i="18"/>
  <c r="G2028" i="18"/>
  <c r="H2028" i="18"/>
  <c r="I2028" i="18"/>
  <c r="J2028" i="18"/>
  <c r="K2028" i="18"/>
  <c r="L2028" i="18"/>
  <c r="M2028" i="18"/>
  <c r="N2028" i="18"/>
  <c r="A2029" i="18"/>
  <c r="B2029" i="18"/>
  <c r="C2029" i="18"/>
  <c r="D2029" i="18"/>
  <c r="E2029" i="18"/>
  <c r="F2029" i="18"/>
  <c r="G2029" i="18"/>
  <c r="H2029" i="18"/>
  <c r="I2029" i="18"/>
  <c r="J2029" i="18"/>
  <c r="K2029" i="18"/>
  <c r="L2029" i="18"/>
  <c r="M2029" i="18"/>
  <c r="N2029" i="18"/>
  <c r="A2030" i="18"/>
  <c r="B2030" i="18"/>
  <c r="C2030" i="18"/>
  <c r="D2030" i="18"/>
  <c r="E2030" i="18"/>
  <c r="F2030" i="18"/>
  <c r="G2030" i="18"/>
  <c r="H2030" i="18"/>
  <c r="I2030" i="18"/>
  <c r="J2030" i="18"/>
  <c r="K2030" i="18"/>
  <c r="L2030" i="18"/>
  <c r="M2030" i="18"/>
  <c r="N2030" i="18"/>
  <c r="A2031" i="18"/>
  <c r="B2031" i="18"/>
  <c r="C2031" i="18"/>
  <c r="D2031" i="18"/>
  <c r="E2031" i="18"/>
  <c r="F2031" i="18"/>
  <c r="G2031" i="18"/>
  <c r="H2031" i="18"/>
  <c r="I2031" i="18"/>
  <c r="J2031" i="18"/>
  <c r="K2031" i="18"/>
  <c r="L2031" i="18"/>
  <c r="M2031" i="18"/>
  <c r="N2031" i="18"/>
  <c r="A2032" i="18"/>
  <c r="B2032" i="18"/>
  <c r="C2032" i="18"/>
  <c r="D2032" i="18"/>
  <c r="E2032" i="18"/>
  <c r="F2032" i="18"/>
  <c r="G2032" i="18"/>
  <c r="H2032" i="18"/>
  <c r="I2032" i="18"/>
  <c r="J2032" i="18"/>
  <c r="K2032" i="18"/>
  <c r="L2032" i="18"/>
  <c r="M2032" i="18"/>
  <c r="N2032" i="18"/>
  <c r="A2033" i="18"/>
  <c r="B2033" i="18"/>
  <c r="C2033" i="18"/>
  <c r="D2033" i="18"/>
  <c r="E2033" i="18"/>
  <c r="F2033" i="18"/>
  <c r="G2033" i="18"/>
  <c r="H2033" i="18"/>
  <c r="I2033" i="18"/>
  <c r="J2033" i="18"/>
  <c r="K2033" i="18"/>
  <c r="L2033" i="18"/>
  <c r="M2033" i="18"/>
  <c r="N2033" i="18"/>
  <c r="A2034" i="18"/>
  <c r="B2034" i="18"/>
  <c r="C2034" i="18"/>
  <c r="D2034" i="18"/>
  <c r="E2034" i="18"/>
  <c r="F2034" i="18"/>
  <c r="G2034" i="18"/>
  <c r="H2034" i="18"/>
  <c r="I2034" i="18"/>
  <c r="J2034" i="18"/>
  <c r="K2034" i="18"/>
  <c r="L2034" i="18"/>
  <c r="M2034" i="18"/>
  <c r="N2034" i="18"/>
  <c r="A2035" i="18"/>
  <c r="B2035" i="18"/>
  <c r="C2035" i="18"/>
  <c r="D2035" i="18"/>
  <c r="E2035" i="18"/>
  <c r="F2035" i="18"/>
  <c r="G2035" i="18"/>
  <c r="H2035" i="18"/>
  <c r="I2035" i="18"/>
  <c r="J2035" i="18"/>
  <c r="K2035" i="18"/>
  <c r="L2035" i="18"/>
  <c r="M2035" i="18"/>
  <c r="N2035" i="18"/>
  <c r="A2036" i="18"/>
  <c r="B2036" i="18"/>
  <c r="C2036" i="18"/>
  <c r="D2036" i="18"/>
  <c r="E2036" i="18"/>
  <c r="F2036" i="18"/>
  <c r="G2036" i="18"/>
  <c r="H2036" i="18"/>
  <c r="I2036" i="18"/>
  <c r="J2036" i="18"/>
  <c r="K2036" i="18"/>
  <c r="L2036" i="18"/>
  <c r="M2036" i="18"/>
  <c r="N2036" i="18"/>
  <c r="A2037" i="18"/>
  <c r="B2037" i="18"/>
  <c r="C2037" i="18"/>
  <c r="D2037" i="18"/>
  <c r="E2037" i="18"/>
  <c r="F2037" i="18"/>
  <c r="G2037" i="18"/>
  <c r="H2037" i="18"/>
  <c r="I2037" i="18"/>
  <c r="J2037" i="18"/>
  <c r="K2037" i="18"/>
  <c r="L2037" i="18"/>
  <c r="M2037" i="18"/>
  <c r="N2037" i="18"/>
  <c r="A2038" i="18"/>
  <c r="B2038" i="18"/>
  <c r="C2038" i="18"/>
  <c r="D2038" i="18"/>
  <c r="E2038" i="18"/>
  <c r="F2038" i="18"/>
  <c r="G2038" i="18"/>
  <c r="H2038" i="18"/>
  <c r="I2038" i="18"/>
  <c r="J2038" i="18"/>
  <c r="K2038" i="18"/>
  <c r="L2038" i="18"/>
  <c r="M2038" i="18"/>
  <c r="N2038" i="18"/>
  <c r="A2039" i="18"/>
  <c r="B2039" i="18"/>
  <c r="C2039" i="18"/>
  <c r="D2039" i="18"/>
  <c r="E2039" i="18"/>
  <c r="F2039" i="18"/>
  <c r="G2039" i="18"/>
  <c r="H2039" i="18"/>
  <c r="I2039" i="18"/>
  <c r="J2039" i="18"/>
  <c r="K2039" i="18"/>
  <c r="L2039" i="18"/>
  <c r="M2039" i="18"/>
  <c r="N2039" i="18"/>
  <c r="A2040" i="18"/>
  <c r="B2040" i="18"/>
  <c r="C2040" i="18"/>
  <c r="D2040" i="18"/>
  <c r="E2040" i="18"/>
  <c r="F2040" i="18"/>
  <c r="G2040" i="18"/>
  <c r="H2040" i="18"/>
  <c r="I2040" i="18"/>
  <c r="J2040" i="18"/>
  <c r="K2040" i="18"/>
  <c r="L2040" i="18"/>
  <c r="M2040" i="18"/>
  <c r="N2040" i="18"/>
  <c r="A2041" i="18"/>
  <c r="B2041" i="18"/>
  <c r="C2041" i="18"/>
  <c r="D2041" i="18"/>
  <c r="E2041" i="18"/>
  <c r="F2041" i="18"/>
  <c r="G2041" i="18"/>
  <c r="H2041" i="18"/>
  <c r="I2041" i="18"/>
  <c r="J2041" i="18"/>
  <c r="K2041" i="18"/>
  <c r="L2041" i="18"/>
  <c r="M2041" i="18"/>
  <c r="N2041" i="18"/>
  <c r="A2042" i="18"/>
  <c r="B2042" i="18"/>
  <c r="C2042" i="18"/>
  <c r="D2042" i="18"/>
  <c r="E2042" i="18"/>
  <c r="F2042" i="18"/>
  <c r="G2042" i="18"/>
  <c r="H2042" i="18"/>
  <c r="I2042" i="18"/>
  <c r="J2042" i="18"/>
  <c r="K2042" i="18"/>
  <c r="L2042" i="18"/>
  <c r="M2042" i="18"/>
  <c r="N2042" i="18"/>
  <c r="A2043" i="18"/>
  <c r="B2043" i="18"/>
  <c r="C2043" i="18"/>
  <c r="D2043" i="18"/>
  <c r="E2043" i="18"/>
  <c r="F2043" i="18"/>
  <c r="G2043" i="18"/>
  <c r="H2043" i="18"/>
  <c r="I2043" i="18"/>
  <c r="J2043" i="18"/>
  <c r="K2043" i="18"/>
  <c r="L2043" i="18"/>
  <c r="M2043" i="18"/>
  <c r="N2043" i="18"/>
  <c r="A2044" i="18"/>
  <c r="B2044" i="18"/>
  <c r="C2044" i="18"/>
  <c r="D2044" i="18"/>
  <c r="E2044" i="18"/>
  <c r="F2044" i="18"/>
  <c r="G2044" i="18"/>
  <c r="H2044" i="18"/>
  <c r="I2044" i="18"/>
  <c r="J2044" i="18"/>
  <c r="K2044" i="18"/>
  <c r="L2044" i="18"/>
  <c r="M2044" i="18"/>
  <c r="N2044" i="18"/>
  <c r="A2045" i="18"/>
  <c r="B2045" i="18"/>
  <c r="C2045" i="18"/>
  <c r="D2045" i="18"/>
  <c r="E2045" i="18"/>
  <c r="F2045" i="18"/>
  <c r="G2045" i="18"/>
  <c r="H2045" i="18"/>
  <c r="I2045" i="18"/>
  <c r="J2045" i="18"/>
  <c r="K2045" i="18"/>
  <c r="L2045" i="18"/>
  <c r="M2045" i="18"/>
  <c r="N2045" i="18"/>
  <c r="A2046" i="18"/>
  <c r="B2046" i="18"/>
  <c r="C2046" i="18"/>
  <c r="D2046" i="18"/>
  <c r="E2046" i="18"/>
  <c r="F2046" i="18"/>
  <c r="G2046" i="18"/>
  <c r="H2046" i="18"/>
  <c r="I2046" i="18"/>
  <c r="J2046" i="18"/>
  <c r="K2046" i="18"/>
  <c r="L2046" i="18"/>
  <c r="M2046" i="18"/>
  <c r="N2046" i="18"/>
  <c r="A2047" i="18"/>
  <c r="B2047" i="18"/>
  <c r="C2047" i="18"/>
  <c r="D2047" i="18"/>
  <c r="E2047" i="18"/>
  <c r="F2047" i="18"/>
  <c r="G2047" i="18"/>
  <c r="H2047" i="18"/>
  <c r="I2047" i="18"/>
  <c r="J2047" i="18"/>
  <c r="K2047" i="18"/>
  <c r="L2047" i="18"/>
  <c r="M2047" i="18"/>
  <c r="N2047" i="18"/>
  <c r="A2048" i="18"/>
  <c r="B2048" i="18"/>
  <c r="C2048" i="18"/>
  <c r="D2048" i="18"/>
  <c r="E2048" i="18"/>
  <c r="F2048" i="18"/>
  <c r="G2048" i="18"/>
  <c r="H2048" i="18"/>
  <c r="I2048" i="18"/>
  <c r="J2048" i="18"/>
  <c r="K2048" i="18"/>
  <c r="L2048" i="18"/>
  <c r="M2048" i="18"/>
  <c r="N2048" i="18"/>
  <c r="A2049" i="18"/>
  <c r="B2049" i="18"/>
  <c r="C2049" i="18"/>
  <c r="D2049" i="18"/>
  <c r="E2049" i="18"/>
  <c r="F2049" i="18"/>
  <c r="G2049" i="18"/>
  <c r="H2049" i="18"/>
  <c r="I2049" i="18"/>
  <c r="J2049" i="18"/>
  <c r="K2049" i="18"/>
  <c r="L2049" i="18"/>
  <c r="M2049" i="18"/>
  <c r="N2049" i="18"/>
  <c r="A2050" i="18"/>
  <c r="B2050" i="18"/>
  <c r="C2050" i="18"/>
  <c r="D2050" i="18"/>
  <c r="E2050" i="18"/>
  <c r="F2050" i="18"/>
  <c r="G2050" i="18"/>
  <c r="H2050" i="18"/>
  <c r="I2050" i="18"/>
  <c r="J2050" i="18"/>
  <c r="K2050" i="18"/>
  <c r="L2050" i="18"/>
  <c r="M2050" i="18"/>
  <c r="N2050" i="18"/>
  <c r="A2051" i="18"/>
  <c r="B2051" i="18"/>
  <c r="C2051" i="18"/>
  <c r="D2051" i="18"/>
  <c r="E2051" i="18"/>
  <c r="F2051" i="18"/>
  <c r="G2051" i="18"/>
  <c r="H2051" i="18"/>
  <c r="I2051" i="18"/>
  <c r="J2051" i="18"/>
  <c r="K2051" i="18"/>
  <c r="L2051" i="18"/>
  <c r="M2051" i="18"/>
  <c r="N2051" i="18"/>
  <c r="A2052" i="18"/>
  <c r="B2052" i="18"/>
  <c r="C2052" i="18"/>
  <c r="D2052" i="18"/>
  <c r="E2052" i="18"/>
  <c r="F2052" i="18"/>
  <c r="G2052" i="18"/>
  <c r="H2052" i="18"/>
  <c r="I2052" i="18"/>
  <c r="J2052" i="18"/>
  <c r="K2052" i="18"/>
  <c r="L2052" i="18"/>
  <c r="M2052" i="18"/>
  <c r="N2052" i="18"/>
  <c r="A2053" i="18"/>
  <c r="B2053" i="18"/>
  <c r="C2053" i="18"/>
  <c r="D2053" i="18"/>
  <c r="E2053" i="18"/>
  <c r="F2053" i="18"/>
  <c r="G2053" i="18"/>
  <c r="H2053" i="18"/>
  <c r="I2053" i="18"/>
  <c r="J2053" i="18"/>
  <c r="K2053" i="18"/>
  <c r="L2053" i="18"/>
  <c r="M2053" i="18"/>
  <c r="N2053" i="18"/>
  <c r="A2054" i="18"/>
  <c r="B2054" i="18"/>
  <c r="C2054" i="18"/>
  <c r="D2054" i="18"/>
  <c r="E2054" i="18"/>
  <c r="F2054" i="18"/>
  <c r="G2054" i="18"/>
  <c r="H2054" i="18"/>
  <c r="I2054" i="18"/>
  <c r="J2054" i="18"/>
  <c r="K2054" i="18"/>
  <c r="L2054" i="18"/>
  <c r="M2054" i="18"/>
  <c r="N2054" i="18"/>
  <c r="A2055" i="18"/>
  <c r="B2055" i="18"/>
  <c r="C2055" i="18"/>
  <c r="D2055" i="18"/>
  <c r="E2055" i="18"/>
  <c r="F2055" i="18"/>
  <c r="G2055" i="18"/>
  <c r="H2055" i="18"/>
  <c r="I2055" i="18"/>
  <c r="J2055" i="18"/>
  <c r="K2055" i="18"/>
  <c r="L2055" i="18"/>
  <c r="M2055" i="18"/>
  <c r="N2055" i="18"/>
  <c r="A2056" i="18"/>
  <c r="B2056" i="18"/>
  <c r="C2056" i="18"/>
  <c r="D2056" i="18"/>
  <c r="E2056" i="18"/>
  <c r="F2056" i="18"/>
  <c r="G2056" i="18"/>
  <c r="H2056" i="18"/>
  <c r="I2056" i="18"/>
  <c r="J2056" i="18"/>
  <c r="K2056" i="18"/>
  <c r="L2056" i="18"/>
  <c r="M2056" i="18"/>
  <c r="N2056" i="18"/>
  <c r="A2057" i="18"/>
  <c r="B2057" i="18"/>
  <c r="C2057" i="18"/>
  <c r="D2057" i="18"/>
  <c r="E2057" i="18"/>
  <c r="F2057" i="18"/>
  <c r="G2057" i="18"/>
  <c r="H2057" i="18"/>
  <c r="I2057" i="18"/>
  <c r="J2057" i="18"/>
  <c r="K2057" i="18"/>
  <c r="L2057" i="18"/>
  <c r="M2057" i="18"/>
  <c r="N2057" i="18"/>
  <c r="A2058" i="18"/>
  <c r="B2058" i="18"/>
  <c r="C2058" i="18"/>
  <c r="D2058" i="18"/>
  <c r="E2058" i="18"/>
  <c r="F2058" i="18"/>
  <c r="G2058" i="18"/>
  <c r="H2058" i="18"/>
  <c r="I2058" i="18"/>
  <c r="J2058" i="18"/>
  <c r="K2058" i="18"/>
  <c r="L2058" i="18"/>
  <c r="M2058" i="18"/>
  <c r="N2058" i="18"/>
  <c r="A2059" i="18"/>
  <c r="B2059" i="18"/>
  <c r="C2059" i="18"/>
  <c r="D2059" i="18"/>
  <c r="E2059" i="18"/>
  <c r="F2059" i="18"/>
  <c r="G2059" i="18"/>
  <c r="H2059" i="18"/>
  <c r="I2059" i="18"/>
  <c r="J2059" i="18"/>
  <c r="K2059" i="18"/>
  <c r="L2059" i="18"/>
  <c r="M2059" i="18"/>
  <c r="N2059" i="18"/>
  <c r="A2060" i="18"/>
  <c r="B2060" i="18"/>
  <c r="C2060" i="18"/>
  <c r="D2060" i="18"/>
  <c r="E2060" i="18"/>
  <c r="F2060" i="18"/>
  <c r="G2060" i="18"/>
  <c r="H2060" i="18"/>
  <c r="I2060" i="18"/>
  <c r="J2060" i="18"/>
  <c r="K2060" i="18"/>
  <c r="L2060" i="18"/>
  <c r="M2060" i="18"/>
  <c r="N2060" i="18"/>
  <c r="A2061" i="18"/>
  <c r="B2061" i="18"/>
  <c r="C2061" i="18"/>
  <c r="D2061" i="18"/>
  <c r="E2061" i="18"/>
  <c r="F2061" i="18"/>
  <c r="G2061" i="18"/>
  <c r="H2061" i="18"/>
  <c r="I2061" i="18"/>
  <c r="J2061" i="18"/>
  <c r="K2061" i="18"/>
  <c r="L2061" i="18"/>
  <c r="M2061" i="18"/>
  <c r="N2061" i="18"/>
  <c r="A2062" i="18"/>
  <c r="B2062" i="18"/>
  <c r="C2062" i="18"/>
  <c r="D2062" i="18"/>
  <c r="E2062" i="18"/>
  <c r="F2062" i="18"/>
  <c r="G2062" i="18"/>
  <c r="H2062" i="18"/>
  <c r="I2062" i="18"/>
  <c r="J2062" i="18"/>
  <c r="K2062" i="18"/>
  <c r="L2062" i="18"/>
  <c r="M2062" i="18"/>
  <c r="N2062" i="18"/>
  <c r="A2063" i="18"/>
  <c r="B2063" i="18"/>
  <c r="C2063" i="18"/>
  <c r="D2063" i="18"/>
  <c r="E2063" i="18"/>
  <c r="F2063" i="18"/>
  <c r="G2063" i="18"/>
  <c r="H2063" i="18"/>
  <c r="I2063" i="18"/>
  <c r="J2063" i="18"/>
  <c r="K2063" i="18"/>
  <c r="L2063" i="18"/>
  <c r="M2063" i="18"/>
  <c r="N2063" i="18"/>
  <c r="A2064" i="18"/>
  <c r="B2064" i="18"/>
  <c r="C2064" i="18"/>
  <c r="D2064" i="18"/>
  <c r="E2064" i="18"/>
  <c r="F2064" i="18"/>
  <c r="G2064" i="18"/>
  <c r="H2064" i="18"/>
  <c r="I2064" i="18"/>
  <c r="J2064" i="18"/>
  <c r="K2064" i="18"/>
  <c r="L2064" i="18"/>
  <c r="M2064" i="18"/>
  <c r="N2064" i="18"/>
  <c r="A2065" i="18"/>
  <c r="B2065" i="18"/>
  <c r="C2065" i="18"/>
  <c r="D2065" i="18"/>
  <c r="E2065" i="18"/>
  <c r="F2065" i="18"/>
  <c r="G2065" i="18"/>
  <c r="H2065" i="18"/>
  <c r="I2065" i="18"/>
  <c r="J2065" i="18"/>
  <c r="K2065" i="18"/>
  <c r="L2065" i="18"/>
  <c r="M2065" i="18"/>
  <c r="N2065" i="18"/>
  <c r="A2066" i="18"/>
  <c r="B2066" i="18"/>
  <c r="C2066" i="18"/>
  <c r="D2066" i="18"/>
  <c r="E2066" i="18"/>
  <c r="F2066" i="18"/>
  <c r="G2066" i="18"/>
  <c r="H2066" i="18"/>
  <c r="I2066" i="18"/>
  <c r="J2066" i="18"/>
  <c r="K2066" i="18"/>
  <c r="L2066" i="18"/>
  <c r="M2066" i="18"/>
  <c r="N2066" i="18"/>
  <c r="A2067" i="18"/>
  <c r="B2067" i="18"/>
  <c r="C2067" i="18"/>
  <c r="D2067" i="18"/>
  <c r="E2067" i="18"/>
  <c r="F2067" i="18"/>
  <c r="G2067" i="18"/>
  <c r="H2067" i="18"/>
  <c r="I2067" i="18"/>
  <c r="J2067" i="18"/>
  <c r="K2067" i="18"/>
  <c r="L2067" i="18"/>
  <c r="M2067" i="18"/>
  <c r="N2067" i="18"/>
  <c r="A2068" i="18"/>
  <c r="B2068" i="18"/>
  <c r="C2068" i="18"/>
  <c r="D2068" i="18"/>
  <c r="E2068" i="18"/>
  <c r="F2068" i="18"/>
  <c r="G2068" i="18"/>
  <c r="H2068" i="18"/>
  <c r="I2068" i="18"/>
  <c r="J2068" i="18"/>
  <c r="K2068" i="18"/>
  <c r="L2068" i="18"/>
  <c r="M2068" i="18"/>
  <c r="N2068" i="18"/>
  <c r="A2069" i="18"/>
  <c r="B2069" i="18"/>
  <c r="C2069" i="18"/>
  <c r="D2069" i="18"/>
  <c r="E2069" i="18"/>
  <c r="F2069" i="18"/>
  <c r="G2069" i="18"/>
  <c r="H2069" i="18"/>
  <c r="I2069" i="18"/>
  <c r="J2069" i="18"/>
  <c r="K2069" i="18"/>
  <c r="L2069" i="18"/>
  <c r="M2069" i="18"/>
  <c r="N2069" i="18"/>
  <c r="A2070" i="18"/>
  <c r="B2070" i="18"/>
  <c r="C2070" i="18"/>
  <c r="D2070" i="18"/>
  <c r="E2070" i="18"/>
  <c r="F2070" i="18"/>
  <c r="G2070" i="18"/>
  <c r="H2070" i="18"/>
  <c r="I2070" i="18"/>
  <c r="J2070" i="18"/>
  <c r="K2070" i="18"/>
  <c r="L2070" i="18"/>
  <c r="M2070" i="18"/>
  <c r="N2070" i="18"/>
  <c r="A2071" i="18"/>
  <c r="B2071" i="18"/>
  <c r="C2071" i="18"/>
  <c r="D2071" i="18"/>
  <c r="E2071" i="18"/>
  <c r="F2071" i="18"/>
  <c r="G2071" i="18"/>
  <c r="H2071" i="18"/>
  <c r="I2071" i="18"/>
  <c r="J2071" i="18"/>
  <c r="K2071" i="18"/>
  <c r="L2071" i="18"/>
  <c r="M2071" i="18"/>
  <c r="N2071" i="18"/>
  <c r="A2072" i="18"/>
  <c r="B2072" i="18"/>
  <c r="C2072" i="18"/>
  <c r="D2072" i="18"/>
  <c r="E2072" i="18"/>
  <c r="F2072" i="18"/>
  <c r="G2072" i="18"/>
  <c r="H2072" i="18"/>
  <c r="I2072" i="18"/>
  <c r="J2072" i="18"/>
  <c r="K2072" i="18"/>
  <c r="L2072" i="18"/>
  <c r="M2072" i="18"/>
  <c r="N2072" i="18"/>
  <c r="A2073" i="18"/>
  <c r="B2073" i="18"/>
  <c r="C2073" i="18"/>
  <c r="D2073" i="18"/>
  <c r="E2073" i="18"/>
  <c r="F2073" i="18"/>
  <c r="G2073" i="18"/>
  <c r="H2073" i="18"/>
  <c r="I2073" i="18"/>
  <c r="J2073" i="18"/>
  <c r="K2073" i="18"/>
  <c r="L2073" i="18"/>
  <c r="M2073" i="18"/>
  <c r="N2073" i="18"/>
  <c r="A2074" i="18"/>
  <c r="B2074" i="18"/>
  <c r="C2074" i="18"/>
  <c r="D2074" i="18"/>
  <c r="E2074" i="18"/>
  <c r="F2074" i="18"/>
  <c r="G2074" i="18"/>
  <c r="H2074" i="18"/>
  <c r="I2074" i="18"/>
  <c r="J2074" i="18"/>
  <c r="K2074" i="18"/>
  <c r="L2074" i="18"/>
  <c r="M2074" i="18"/>
  <c r="N2074" i="18"/>
  <c r="A2075" i="18"/>
  <c r="B2075" i="18"/>
  <c r="C2075" i="18"/>
  <c r="D2075" i="18"/>
  <c r="E2075" i="18"/>
  <c r="F2075" i="18"/>
  <c r="G2075" i="18"/>
  <c r="H2075" i="18"/>
  <c r="I2075" i="18"/>
  <c r="J2075" i="18"/>
  <c r="K2075" i="18"/>
  <c r="L2075" i="18"/>
  <c r="M2075" i="18"/>
  <c r="N2075" i="18"/>
  <c r="A2076" i="18"/>
  <c r="B2076" i="18"/>
  <c r="C2076" i="18"/>
  <c r="D2076" i="18"/>
  <c r="E2076" i="18"/>
  <c r="F2076" i="18"/>
  <c r="G2076" i="18"/>
  <c r="H2076" i="18"/>
  <c r="I2076" i="18"/>
  <c r="J2076" i="18"/>
  <c r="K2076" i="18"/>
  <c r="L2076" i="18"/>
  <c r="M2076" i="18"/>
  <c r="N2076" i="18"/>
  <c r="A2077" i="18"/>
  <c r="B2077" i="18"/>
  <c r="C2077" i="18"/>
  <c r="D2077" i="18"/>
  <c r="E2077" i="18"/>
  <c r="F2077" i="18"/>
  <c r="G2077" i="18"/>
  <c r="H2077" i="18"/>
  <c r="I2077" i="18"/>
  <c r="J2077" i="18"/>
  <c r="K2077" i="18"/>
  <c r="L2077" i="18"/>
  <c r="M2077" i="18"/>
  <c r="N2077" i="18"/>
  <c r="A2078" i="18"/>
  <c r="B2078" i="18"/>
  <c r="C2078" i="18"/>
  <c r="D2078" i="18"/>
  <c r="E2078" i="18"/>
  <c r="F2078" i="18"/>
  <c r="G2078" i="18"/>
  <c r="H2078" i="18"/>
  <c r="I2078" i="18"/>
  <c r="J2078" i="18"/>
  <c r="K2078" i="18"/>
  <c r="L2078" i="18"/>
  <c r="M2078" i="18"/>
  <c r="N2078" i="18"/>
  <c r="A2079" i="18"/>
  <c r="B2079" i="18"/>
  <c r="C2079" i="18"/>
  <c r="D2079" i="18"/>
  <c r="E2079" i="18"/>
  <c r="F2079" i="18"/>
  <c r="G2079" i="18"/>
  <c r="H2079" i="18"/>
  <c r="I2079" i="18"/>
  <c r="J2079" i="18"/>
  <c r="K2079" i="18"/>
  <c r="L2079" i="18"/>
  <c r="M2079" i="18"/>
  <c r="N2079" i="18"/>
  <c r="A2080" i="18"/>
  <c r="B2080" i="18"/>
  <c r="C2080" i="18"/>
  <c r="D2080" i="18"/>
  <c r="E2080" i="18"/>
  <c r="F2080" i="18"/>
  <c r="G2080" i="18"/>
  <c r="H2080" i="18"/>
  <c r="I2080" i="18"/>
  <c r="J2080" i="18"/>
  <c r="K2080" i="18"/>
  <c r="L2080" i="18"/>
  <c r="M2080" i="18"/>
  <c r="N2080" i="18"/>
  <c r="A2081" i="18"/>
  <c r="B2081" i="18"/>
  <c r="C2081" i="18"/>
  <c r="D2081" i="18"/>
  <c r="E2081" i="18"/>
  <c r="F2081" i="18"/>
  <c r="G2081" i="18"/>
  <c r="H2081" i="18"/>
  <c r="I2081" i="18"/>
  <c r="J2081" i="18"/>
  <c r="K2081" i="18"/>
  <c r="L2081" i="18"/>
  <c r="M2081" i="18"/>
  <c r="N2081" i="18"/>
  <c r="A2082" i="18"/>
  <c r="B2082" i="18"/>
  <c r="C2082" i="18"/>
  <c r="D2082" i="18"/>
  <c r="E2082" i="18"/>
  <c r="F2082" i="18"/>
  <c r="G2082" i="18"/>
  <c r="H2082" i="18"/>
  <c r="I2082" i="18"/>
  <c r="J2082" i="18"/>
  <c r="K2082" i="18"/>
  <c r="L2082" i="18"/>
  <c r="M2082" i="18"/>
  <c r="N2082" i="18"/>
  <c r="A2083" i="18"/>
  <c r="B2083" i="18"/>
  <c r="C2083" i="18"/>
  <c r="D2083" i="18"/>
  <c r="E2083" i="18"/>
  <c r="F2083" i="18"/>
  <c r="G2083" i="18"/>
  <c r="H2083" i="18"/>
  <c r="I2083" i="18"/>
  <c r="J2083" i="18"/>
  <c r="K2083" i="18"/>
  <c r="L2083" i="18"/>
  <c r="M2083" i="18"/>
  <c r="N2083" i="18"/>
  <c r="A2084" i="18"/>
  <c r="B2084" i="18"/>
  <c r="C2084" i="18"/>
  <c r="D2084" i="18"/>
  <c r="E2084" i="18"/>
  <c r="F2084" i="18"/>
  <c r="G2084" i="18"/>
  <c r="H2084" i="18"/>
  <c r="I2084" i="18"/>
  <c r="J2084" i="18"/>
  <c r="K2084" i="18"/>
  <c r="L2084" i="18"/>
  <c r="M2084" i="18"/>
  <c r="N2084" i="18"/>
  <c r="A2085" i="18"/>
  <c r="B2085" i="18"/>
  <c r="C2085" i="18"/>
  <c r="D2085" i="18"/>
  <c r="E2085" i="18"/>
  <c r="F2085" i="18"/>
  <c r="G2085" i="18"/>
  <c r="H2085" i="18"/>
  <c r="I2085" i="18"/>
  <c r="J2085" i="18"/>
  <c r="K2085" i="18"/>
  <c r="L2085" i="18"/>
  <c r="M2085" i="18"/>
  <c r="N2085" i="18"/>
  <c r="A2086" i="18"/>
  <c r="B2086" i="18"/>
  <c r="C2086" i="18"/>
  <c r="D2086" i="18"/>
  <c r="E2086" i="18"/>
  <c r="F2086" i="18"/>
  <c r="G2086" i="18"/>
  <c r="H2086" i="18"/>
  <c r="I2086" i="18"/>
  <c r="J2086" i="18"/>
  <c r="K2086" i="18"/>
  <c r="L2086" i="18"/>
  <c r="M2086" i="18"/>
  <c r="N2086" i="18"/>
  <c r="A2087" i="18"/>
  <c r="B2087" i="18"/>
  <c r="C2087" i="18"/>
  <c r="D2087" i="18"/>
  <c r="E2087" i="18"/>
  <c r="F2087" i="18"/>
  <c r="G2087" i="18"/>
  <c r="H2087" i="18"/>
  <c r="I2087" i="18"/>
  <c r="J2087" i="18"/>
  <c r="K2087" i="18"/>
  <c r="L2087" i="18"/>
  <c r="M2087" i="18"/>
  <c r="N2087" i="18"/>
  <c r="A2088" i="18"/>
  <c r="B2088" i="18"/>
  <c r="C2088" i="18"/>
  <c r="D2088" i="18"/>
  <c r="E2088" i="18"/>
  <c r="F2088" i="18"/>
  <c r="G2088" i="18"/>
  <c r="H2088" i="18"/>
  <c r="I2088" i="18"/>
  <c r="J2088" i="18"/>
  <c r="K2088" i="18"/>
  <c r="L2088" i="18"/>
  <c r="M2088" i="18"/>
  <c r="N2088" i="18"/>
  <c r="A2089" i="18"/>
  <c r="B2089" i="18"/>
  <c r="C2089" i="18"/>
  <c r="D2089" i="18"/>
  <c r="E2089" i="18"/>
  <c r="F2089" i="18"/>
  <c r="G2089" i="18"/>
  <c r="H2089" i="18"/>
  <c r="I2089" i="18"/>
  <c r="J2089" i="18"/>
  <c r="K2089" i="18"/>
  <c r="L2089" i="18"/>
  <c r="M2089" i="18"/>
  <c r="N2089" i="18"/>
  <c r="A2090" i="18"/>
  <c r="B2090" i="18"/>
  <c r="C2090" i="18"/>
  <c r="D2090" i="18"/>
  <c r="E2090" i="18"/>
  <c r="F2090" i="18"/>
  <c r="G2090" i="18"/>
  <c r="H2090" i="18"/>
  <c r="I2090" i="18"/>
  <c r="J2090" i="18"/>
  <c r="K2090" i="18"/>
  <c r="L2090" i="18"/>
  <c r="M2090" i="18"/>
  <c r="N2090" i="18"/>
  <c r="A2091" i="18"/>
  <c r="B2091" i="18"/>
  <c r="C2091" i="18"/>
  <c r="D2091" i="18"/>
  <c r="E2091" i="18"/>
  <c r="F2091" i="18"/>
  <c r="G2091" i="18"/>
  <c r="H2091" i="18"/>
  <c r="I2091" i="18"/>
  <c r="J2091" i="18"/>
  <c r="K2091" i="18"/>
  <c r="L2091" i="18"/>
  <c r="M2091" i="18"/>
  <c r="N2091" i="18"/>
  <c r="A2092" i="18"/>
  <c r="B2092" i="18"/>
  <c r="C2092" i="18"/>
  <c r="D2092" i="18"/>
  <c r="E2092" i="18"/>
  <c r="F2092" i="18"/>
  <c r="G2092" i="18"/>
  <c r="H2092" i="18"/>
  <c r="I2092" i="18"/>
  <c r="J2092" i="18"/>
  <c r="K2092" i="18"/>
  <c r="L2092" i="18"/>
  <c r="M2092" i="18"/>
  <c r="N2092" i="18"/>
  <c r="A2093" i="18"/>
  <c r="B2093" i="18"/>
  <c r="C2093" i="18"/>
  <c r="D2093" i="18"/>
  <c r="E2093" i="18"/>
  <c r="F2093" i="18"/>
  <c r="G2093" i="18"/>
  <c r="H2093" i="18"/>
  <c r="I2093" i="18"/>
  <c r="J2093" i="18"/>
  <c r="K2093" i="18"/>
  <c r="L2093" i="18"/>
  <c r="M2093" i="18"/>
  <c r="N2093" i="18"/>
  <c r="A2094" i="18"/>
  <c r="B2094" i="18"/>
  <c r="C2094" i="18"/>
  <c r="D2094" i="18"/>
  <c r="E2094" i="18"/>
  <c r="F2094" i="18"/>
  <c r="G2094" i="18"/>
  <c r="H2094" i="18"/>
  <c r="I2094" i="18"/>
  <c r="J2094" i="18"/>
  <c r="K2094" i="18"/>
  <c r="L2094" i="18"/>
  <c r="M2094" i="18"/>
  <c r="N2094" i="18"/>
  <c r="A2095" i="18"/>
  <c r="B2095" i="18"/>
  <c r="C2095" i="18"/>
  <c r="D2095" i="18"/>
  <c r="E2095" i="18"/>
  <c r="F2095" i="18"/>
  <c r="G2095" i="18"/>
  <c r="H2095" i="18"/>
  <c r="I2095" i="18"/>
  <c r="J2095" i="18"/>
  <c r="K2095" i="18"/>
  <c r="L2095" i="18"/>
  <c r="M2095" i="18"/>
  <c r="N2095" i="18"/>
  <c r="A2096" i="18"/>
  <c r="B2096" i="18"/>
  <c r="C2096" i="18"/>
  <c r="D2096" i="18"/>
  <c r="E2096" i="18"/>
  <c r="F2096" i="18"/>
  <c r="G2096" i="18"/>
  <c r="H2096" i="18"/>
  <c r="I2096" i="18"/>
  <c r="J2096" i="18"/>
  <c r="K2096" i="18"/>
  <c r="L2096" i="18"/>
  <c r="M2096" i="18"/>
  <c r="N2096" i="18"/>
  <c r="A2097" i="18"/>
  <c r="B2097" i="18"/>
  <c r="C2097" i="18"/>
  <c r="D2097" i="18"/>
  <c r="E2097" i="18"/>
  <c r="F2097" i="18"/>
  <c r="G2097" i="18"/>
  <c r="H2097" i="18"/>
  <c r="I2097" i="18"/>
  <c r="J2097" i="18"/>
  <c r="K2097" i="18"/>
  <c r="L2097" i="18"/>
  <c r="M2097" i="18"/>
  <c r="N2097" i="18"/>
  <c r="A2098" i="18"/>
  <c r="B2098" i="18"/>
  <c r="C2098" i="18"/>
  <c r="D2098" i="18"/>
  <c r="E2098" i="18"/>
  <c r="F2098" i="18"/>
  <c r="G2098" i="18"/>
  <c r="H2098" i="18"/>
  <c r="I2098" i="18"/>
  <c r="J2098" i="18"/>
  <c r="K2098" i="18"/>
  <c r="L2098" i="18"/>
  <c r="M2098" i="18"/>
  <c r="N2098" i="18"/>
  <c r="A2099" i="18"/>
  <c r="B2099" i="18"/>
  <c r="C2099" i="18"/>
  <c r="D2099" i="18"/>
  <c r="E2099" i="18"/>
  <c r="F2099" i="18"/>
  <c r="G2099" i="18"/>
  <c r="H2099" i="18"/>
  <c r="I2099" i="18"/>
  <c r="J2099" i="18"/>
  <c r="K2099" i="18"/>
  <c r="L2099" i="18"/>
  <c r="M2099" i="18"/>
  <c r="N2099" i="18"/>
  <c r="A2100" i="18"/>
  <c r="B2100" i="18"/>
  <c r="C2100" i="18"/>
  <c r="D2100" i="18"/>
  <c r="E2100" i="18"/>
  <c r="F2100" i="18"/>
  <c r="G2100" i="18"/>
  <c r="H2100" i="18"/>
  <c r="I2100" i="18"/>
  <c r="J2100" i="18"/>
  <c r="K2100" i="18"/>
  <c r="L2100" i="18"/>
  <c r="M2100" i="18"/>
  <c r="N2100" i="18"/>
  <c r="A2101" i="18"/>
  <c r="B2101" i="18"/>
  <c r="C2101" i="18"/>
  <c r="D2101" i="18"/>
  <c r="E2101" i="18"/>
  <c r="F2101" i="18"/>
  <c r="G2101" i="18"/>
  <c r="H2101" i="18"/>
  <c r="I2101" i="18"/>
  <c r="J2101" i="18"/>
  <c r="K2101" i="18"/>
  <c r="L2101" i="18"/>
  <c r="M2101" i="18"/>
  <c r="N2101" i="18"/>
  <c r="A2102" i="18"/>
  <c r="B2102" i="18"/>
  <c r="C2102" i="18"/>
  <c r="D2102" i="18"/>
  <c r="E2102" i="18"/>
  <c r="F2102" i="18"/>
  <c r="G2102" i="18"/>
  <c r="H2102" i="18"/>
  <c r="I2102" i="18"/>
  <c r="J2102" i="18"/>
  <c r="K2102" i="18"/>
  <c r="L2102" i="18"/>
  <c r="M2102" i="18"/>
  <c r="N2102" i="18"/>
  <c r="A2103" i="18"/>
  <c r="B2103" i="18"/>
  <c r="C2103" i="18"/>
  <c r="D2103" i="18"/>
  <c r="E2103" i="18"/>
  <c r="F2103" i="18"/>
  <c r="G2103" i="18"/>
  <c r="H2103" i="18"/>
  <c r="I2103" i="18"/>
  <c r="J2103" i="18"/>
  <c r="K2103" i="18"/>
  <c r="L2103" i="18"/>
  <c r="M2103" i="18"/>
  <c r="N2103" i="18"/>
  <c r="A2104" i="18"/>
  <c r="B2104" i="18"/>
  <c r="C2104" i="18"/>
  <c r="D2104" i="18"/>
  <c r="E2104" i="18"/>
  <c r="F2104" i="18"/>
  <c r="G2104" i="18"/>
  <c r="H2104" i="18"/>
  <c r="I2104" i="18"/>
  <c r="J2104" i="18"/>
  <c r="K2104" i="18"/>
  <c r="L2104" i="18"/>
  <c r="M2104" i="18"/>
  <c r="N2104" i="18"/>
  <c r="A2105" i="18"/>
  <c r="B2105" i="18"/>
  <c r="C2105" i="18"/>
  <c r="D2105" i="18"/>
  <c r="E2105" i="18"/>
  <c r="F2105" i="18"/>
  <c r="G2105" i="18"/>
  <c r="H2105" i="18"/>
  <c r="I2105" i="18"/>
  <c r="J2105" i="18"/>
  <c r="K2105" i="18"/>
  <c r="L2105" i="18"/>
  <c r="M2105" i="18"/>
  <c r="N2105" i="18"/>
  <c r="A2106" i="18"/>
  <c r="B2106" i="18"/>
  <c r="C2106" i="18"/>
  <c r="D2106" i="18"/>
  <c r="E2106" i="18"/>
  <c r="F2106" i="18"/>
  <c r="G2106" i="18"/>
  <c r="H2106" i="18"/>
  <c r="I2106" i="18"/>
  <c r="J2106" i="18"/>
  <c r="K2106" i="18"/>
  <c r="L2106" i="18"/>
  <c r="M2106" i="18"/>
  <c r="N2106" i="18"/>
  <c r="A2107" i="18"/>
  <c r="B2107" i="18"/>
  <c r="C2107" i="18"/>
  <c r="D2107" i="18"/>
  <c r="E2107" i="18"/>
  <c r="F2107" i="18"/>
  <c r="G2107" i="18"/>
  <c r="H2107" i="18"/>
  <c r="I2107" i="18"/>
  <c r="J2107" i="18"/>
  <c r="K2107" i="18"/>
  <c r="L2107" i="18"/>
  <c r="M2107" i="18"/>
  <c r="N2107" i="18"/>
  <c r="A2108" i="18"/>
  <c r="B2108" i="18"/>
  <c r="C2108" i="18"/>
  <c r="D2108" i="18"/>
  <c r="E2108" i="18"/>
  <c r="F2108" i="18"/>
  <c r="G2108" i="18"/>
  <c r="H2108" i="18"/>
  <c r="I2108" i="18"/>
  <c r="J2108" i="18"/>
  <c r="K2108" i="18"/>
  <c r="L2108" i="18"/>
  <c r="M2108" i="18"/>
  <c r="N2108" i="18"/>
  <c r="A2109" i="18"/>
  <c r="B2109" i="18"/>
  <c r="C2109" i="18"/>
  <c r="D2109" i="18"/>
  <c r="E2109" i="18"/>
  <c r="F2109" i="18"/>
  <c r="G2109" i="18"/>
  <c r="H2109" i="18"/>
  <c r="I2109" i="18"/>
  <c r="J2109" i="18"/>
  <c r="K2109" i="18"/>
  <c r="L2109" i="18"/>
  <c r="M2109" i="18"/>
  <c r="N2109" i="18"/>
  <c r="A2110" i="18"/>
  <c r="B2110" i="18"/>
  <c r="C2110" i="18"/>
  <c r="D2110" i="18"/>
  <c r="E2110" i="18"/>
  <c r="F2110" i="18"/>
  <c r="G2110" i="18"/>
  <c r="H2110" i="18"/>
  <c r="I2110" i="18"/>
  <c r="J2110" i="18"/>
  <c r="K2110" i="18"/>
  <c r="L2110" i="18"/>
  <c r="M2110" i="18"/>
  <c r="N2110" i="18"/>
  <c r="A2111" i="18"/>
  <c r="B2111" i="18"/>
  <c r="C2111" i="18"/>
  <c r="D2111" i="18"/>
  <c r="E2111" i="18"/>
  <c r="F2111" i="18"/>
  <c r="G2111" i="18"/>
  <c r="H2111" i="18"/>
  <c r="I2111" i="18"/>
  <c r="J2111" i="18"/>
  <c r="K2111" i="18"/>
  <c r="L2111" i="18"/>
  <c r="M2111" i="18"/>
  <c r="N2111" i="18"/>
  <c r="A2112" i="18"/>
  <c r="B2112" i="18"/>
  <c r="C2112" i="18"/>
  <c r="D2112" i="18"/>
  <c r="E2112" i="18"/>
  <c r="F2112" i="18"/>
  <c r="G2112" i="18"/>
  <c r="H2112" i="18"/>
  <c r="I2112" i="18"/>
  <c r="J2112" i="18"/>
  <c r="K2112" i="18"/>
  <c r="L2112" i="18"/>
  <c r="M2112" i="18"/>
  <c r="N2112" i="18"/>
  <c r="A2113" i="18"/>
  <c r="B2113" i="18"/>
  <c r="C2113" i="18"/>
  <c r="D2113" i="18"/>
  <c r="E2113" i="18"/>
  <c r="F2113" i="18"/>
  <c r="G2113" i="18"/>
  <c r="H2113" i="18"/>
  <c r="I2113" i="18"/>
  <c r="J2113" i="18"/>
  <c r="K2113" i="18"/>
  <c r="L2113" i="18"/>
  <c r="M2113" i="18"/>
  <c r="N2113" i="18"/>
  <c r="A2114" i="18"/>
  <c r="B2114" i="18"/>
  <c r="C2114" i="18"/>
  <c r="D2114" i="18"/>
  <c r="E2114" i="18"/>
  <c r="F2114" i="18"/>
  <c r="G2114" i="18"/>
  <c r="H2114" i="18"/>
  <c r="I2114" i="18"/>
  <c r="J2114" i="18"/>
  <c r="K2114" i="18"/>
  <c r="L2114" i="18"/>
  <c r="M2114" i="18"/>
  <c r="N2114" i="18"/>
  <c r="A2115" i="18"/>
  <c r="B2115" i="18"/>
  <c r="C2115" i="18"/>
  <c r="D2115" i="18"/>
  <c r="E2115" i="18"/>
  <c r="F2115" i="18"/>
  <c r="G2115" i="18"/>
  <c r="H2115" i="18"/>
  <c r="I2115" i="18"/>
  <c r="J2115" i="18"/>
  <c r="K2115" i="18"/>
  <c r="L2115" i="18"/>
  <c r="M2115" i="18"/>
  <c r="N2115" i="18"/>
  <c r="A2116" i="18"/>
  <c r="B2116" i="18"/>
  <c r="C2116" i="18"/>
  <c r="D2116" i="18"/>
  <c r="E2116" i="18"/>
  <c r="F2116" i="18"/>
  <c r="G2116" i="18"/>
  <c r="H2116" i="18"/>
  <c r="I2116" i="18"/>
  <c r="J2116" i="18"/>
  <c r="K2116" i="18"/>
  <c r="L2116" i="18"/>
  <c r="M2116" i="18"/>
  <c r="N2116" i="18"/>
  <c r="A2117" i="18"/>
  <c r="B2117" i="18"/>
  <c r="C2117" i="18"/>
  <c r="D2117" i="18"/>
  <c r="E2117" i="18"/>
  <c r="F2117" i="18"/>
  <c r="G2117" i="18"/>
  <c r="H2117" i="18"/>
  <c r="I2117" i="18"/>
  <c r="J2117" i="18"/>
  <c r="K2117" i="18"/>
  <c r="L2117" i="18"/>
  <c r="M2117" i="18"/>
  <c r="N2117" i="18"/>
  <c r="A2118" i="18"/>
  <c r="B2118" i="18"/>
  <c r="C2118" i="18"/>
  <c r="D2118" i="18"/>
  <c r="E2118" i="18"/>
  <c r="F2118" i="18"/>
  <c r="G2118" i="18"/>
  <c r="H2118" i="18"/>
  <c r="I2118" i="18"/>
  <c r="J2118" i="18"/>
  <c r="K2118" i="18"/>
  <c r="L2118" i="18"/>
  <c r="M2118" i="18"/>
  <c r="N2118" i="18"/>
  <c r="A2119" i="18"/>
  <c r="B2119" i="18"/>
  <c r="C2119" i="18"/>
  <c r="D2119" i="18"/>
  <c r="E2119" i="18"/>
  <c r="F2119" i="18"/>
  <c r="G2119" i="18"/>
  <c r="H2119" i="18"/>
  <c r="I2119" i="18"/>
  <c r="J2119" i="18"/>
  <c r="K2119" i="18"/>
  <c r="L2119" i="18"/>
  <c r="M2119" i="18"/>
  <c r="N2119" i="18"/>
  <c r="A2120" i="18"/>
  <c r="B2120" i="18"/>
  <c r="C2120" i="18"/>
  <c r="D2120" i="18"/>
  <c r="E2120" i="18"/>
  <c r="F2120" i="18"/>
  <c r="G2120" i="18"/>
  <c r="H2120" i="18"/>
  <c r="I2120" i="18"/>
  <c r="J2120" i="18"/>
  <c r="K2120" i="18"/>
  <c r="L2120" i="18"/>
  <c r="M2120" i="18"/>
  <c r="N2120" i="18"/>
  <c r="A2121" i="18"/>
  <c r="B2121" i="18"/>
  <c r="C2121" i="18"/>
  <c r="D2121" i="18"/>
  <c r="E2121" i="18"/>
  <c r="F2121" i="18"/>
  <c r="G2121" i="18"/>
  <c r="H2121" i="18"/>
  <c r="I2121" i="18"/>
  <c r="J2121" i="18"/>
  <c r="K2121" i="18"/>
  <c r="L2121" i="18"/>
  <c r="M2121" i="18"/>
  <c r="N2121" i="18"/>
  <c r="A2122" i="18"/>
  <c r="B2122" i="18"/>
  <c r="C2122" i="18"/>
  <c r="D2122" i="18"/>
  <c r="E2122" i="18"/>
  <c r="F2122" i="18"/>
  <c r="G2122" i="18"/>
  <c r="H2122" i="18"/>
  <c r="I2122" i="18"/>
  <c r="J2122" i="18"/>
  <c r="K2122" i="18"/>
  <c r="L2122" i="18"/>
  <c r="M2122" i="18"/>
  <c r="N2122" i="18"/>
  <c r="A2123" i="18"/>
  <c r="B2123" i="18"/>
  <c r="C2123" i="18"/>
  <c r="D2123" i="18"/>
  <c r="E2123" i="18"/>
  <c r="F2123" i="18"/>
  <c r="G2123" i="18"/>
  <c r="H2123" i="18"/>
  <c r="I2123" i="18"/>
  <c r="J2123" i="18"/>
  <c r="K2123" i="18"/>
  <c r="L2123" i="18"/>
  <c r="M2123" i="18"/>
  <c r="N2123" i="18"/>
  <c r="A2124" i="18"/>
  <c r="B2124" i="18"/>
  <c r="C2124" i="18"/>
  <c r="D2124" i="18"/>
  <c r="E2124" i="18"/>
  <c r="F2124" i="18"/>
  <c r="G2124" i="18"/>
  <c r="H2124" i="18"/>
  <c r="I2124" i="18"/>
  <c r="J2124" i="18"/>
  <c r="K2124" i="18"/>
  <c r="L2124" i="18"/>
  <c r="M2124" i="18"/>
  <c r="N2124" i="18"/>
  <c r="A2125" i="18"/>
  <c r="B2125" i="18"/>
  <c r="C2125" i="18"/>
  <c r="D2125" i="18"/>
  <c r="E2125" i="18"/>
  <c r="F2125" i="18"/>
  <c r="G2125" i="18"/>
  <c r="H2125" i="18"/>
  <c r="I2125" i="18"/>
  <c r="J2125" i="18"/>
  <c r="K2125" i="18"/>
  <c r="L2125" i="18"/>
  <c r="M2125" i="18"/>
  <c r="N2125" i="18"/>
  <c r="A2126" i="18"/>
  <c r="B2126" i="18"/>
  <c r="C2126" i="18"/>
  <c r="D2126" i="18"/>
  <c r="E2126" i="18"/>
  <c r="F2126" i="18"/>
  <c r="G2126" i="18"/>
  <c r="H2126" i="18"/>
  <c r="I2126" i="18"/>
  <c r="J2126" i="18"/>
  <c r="K2126" i="18"/>
  <c r="L2126" i="18"/>
  <c r="M2126" i="18"/>
  <c r="N2126" i="18"/>
  <c r="A2127" i="18"/>
  <c r="B2127" i="18"/>
  <c r="C2127" i="18"/>
  <c r="D2127" i="18"/>
  <c r="E2127" i="18"/>
  <c r="F2127" i="18"/>
  <c r="G2127" i="18"/>
  <c r="H2127" i="18"/>
  <c r="I2127" i="18"/>
  <c r="J2127" i="18"/>
  <c r="K2127" i="18"/>
  <c r="L2127" i="18"/>
  <c r="M2127" i="18"/>
  <c r="N2127" i="18"/>
  <c r="A2128" i="18"/>
  <c r="B2128" i="18"/>
  <c r="C2128" i="18"/>
  <c r="D2128" i="18"/>
  <c r="E2128" i="18"/>
  <c r="F2128" i="18"/>
  <c r="G2128" i="18"/>
  <c r="H2128" i="18"/>
  <c r="I2128" i="18"/>
  <c r="J2128" i="18"/>
  <c r="K2128" i="18"/>
  <c r="L2128" i="18"/>
  <c r="M2128" i="18"/>
  <c r="N2128" i="18"/>
  <c r="A2129" i="18"/>
  <c r="B2129" i="18"/>
  <c r="C2129" i="18"/>
  <c r="D2129" i="18"/>
  <c r="E2129" i="18"/>
  <c r="F2129" i="18"/>
  <c r="G2129" i="18"/>
  <c r="H2129" i="18"/>
  <c r="I2129" i="18"/>
  <c r="J2129" i="18"/>
  <c r="K2129" i="18"/>
  <c r="L2129" i="18"/>
  <c r="M2129" i="18"/>
  <c r="N2129" i="18"/>
  <c r="A2130" i="18"/>
  <c r="B2130" i="18"/>
  <c r="C2130" i="18"/>
  <c r="D2130" i="18"/>
  <c r="E2130" i="18"/>
  <c r="F2130" i="18"/>
  <c r="G2130" i="18"/>
  <c r="H2130" i="18"/>
  <c r="I2130" i="18"/>
  <c r="J2130" i="18"/>
  <c r="K2130" i="18"/>
  <c r="L2130" i="18"/>
  <c r="M2130" i="18"/>
  <c r="N2130" i="18"/>
  <c r="A2131" i="18"/>
  <c r="B2131" i="18"/>
  <c r="C2131" i="18"/>
  <c r="D2131" i="18"/>
  <c r="E2131" i="18"/>
  <c r="F2131" i="18"/>
  <c r="G2131" i="18"/>
  <c r="H2131" i="18"/>
  <c r="I2131" i="18"/>
  <c r="J2131" i="18"/>
  <c r="K2131" i="18"/>
  <c r="L2131" i="18"/>
  <c r="M2131" i="18"/>
  <c r="N2131" i="18"/>
  <c r="A2132" i="18"/>
  <c r="B2132" i="18"/>
  <c r="C2132" i="18"/>
  <c r="D2132" i="18"/>
  <c r="E2132" i="18"/>
  <c r="F2132" i="18"/>
  <c r="G2132" i="18"/>
  <c r="H2132" i="18"/>
  <c r="I2132" i="18"/>
  <c r="J2132" i="18"/>
  <c r="K2132" i="18"/>
  <c r="L2132" i="18"/>
  <c r="M2132" i="18"/>
  <c r="N2132" i="18"/>
  <c r="A2133" i="18"/>
  <c r="B2133" i="18"/>
  <c r="C2133" i="18"/>
  <c r="D2133" i="18"/>
  <c r="E2133" i="18"/>
  <c r="F2133" i="18"/>
  <c r="G2133" i="18"/>
  <c r="H2133" i="18"/>
  <c r="I2133" i="18"/>
  <c r="J2133" i="18"/>
  <c r="K2133" i="18"/>
  <c r="L2133" i="18"/>
  <c r="M2133" i="18"/>
  <c r="N2133" i="18"/>
  <c r="A2134" i="18"/>
  <c r="B2134" i="18"/>
  <c r="C2134" i="18"/>
  <c r="D2134" i="18"/>
  <c r="E2134" i="18"/>
  <c r="F2134" i="18"/>
  <c r="G2134" i="18"/>
  <c r="H2134" i="18"/>
  <c r="I2134" i="18"/>
  <c r="J2134" i="18"/>
  <c r="K2134" i="18"/>
  <c r="L2134" i="18"/>
  <c r="M2134" i="18"/>
  <c r="N2134" i="18"/>
  <c r="A2135" i="18"/>
  <c r="B2135" i="18"/>
  <c r="C2135" i="18"/>
  <c r="D2135" i="18"/>
  <c r="E2135" i="18"/>
  <c r="F2135" i="18"/>
  <c r="G2135" i="18"/>
  <c r="H2135" i="18"/>
  <c r="I2135" i="18"/>
  <c r="J2135" i="18"/>
  <c r="K2135" i="18"/>
  <c r="L2135" i="18"/>
  <c r="M2135" i="18"/>
  <c r="N2135" i="18"/>
  <c r="A2136" i="18"/>
  <c r="B2136" i="18"/>
  <c r="C2136" i="18"/>
  <c r="D2136" i="18"/>
  <c r="E2136" i="18"/>
  <c r="F2136" i="18"/>
  <c r="G2136" i="18"/>
  <c r="H2136" i="18"/>
  <c r="I2136" i="18"/>
  <c r="J2136" i="18"/>
  <c r="K2136" i="18"/>
  <c r="L2136" i="18"/>
  <c r="M2136" i="18"/>
  <c r="N2136" i="18"/>
  <c r="A2137" i="18"/>
  <c r="B2137" i="18"/>
  <c r="C2137" i="18"/>
  <c r="D2137" i="18"/>
  <c r="E2137" i="18"/>
  <c r="F2137" i="18"/>
  <c r="G2137" i="18"/>
  <c r="H2137" i="18"/>
  <c r="I2137" i="18"/>
  <c r="J2137" i="18"/>
  <c r="K2137" i="18"/>
  <c r="L2137" i="18"/>
  <c r="M2137" i="18"/>
  <c r="N2137" i="18"/>
  <c r="A2138" i="18"/>
  <c r="B2138" i="18"/>
  <c r="C2138" i="18"/>
  <c r="D2138" i="18"/>
  <c r="E2138" i="18"/>
  <c r="F2138" i="18"/>
  <c r="G2138" i="18"/>
  <c r="H2138" i="18"/>
  <c r="I2138" i="18"/>
  <c r="J2138" i="18"/>
  <c r="K2138" i="18"/>
  <c r="L2138" i="18"/>
  <c r="M2138" i="18"/>
  <c r="N2138" i="18"/>
  <c r="A2139" i="18"/>
  <c r="B2139" i="18"/>
  <c r="C2139" i="18"/>
  <c r="D2139" i="18"/>
  <c r="E2139" i="18"/>
  <c r="F2139" i="18"/>
  <c r="G2139" i="18"/>
  <c r="H2139" i="18"/>
  <c r="I2139" i="18"/>
  <c r="J2139" i="18"/>
  <c r="K2139" i="18"/>
  <c r="L2139" i="18"/>
  <c r="M2139" i="18"/>
  <c r="N2139" i="18"/>
  <c r="A2140" i="18"/>
  <c r="B2140" i="18"/>
  <c r="C2140" i="18"/>
  <c r="D2140" i="18"/>
  <c r="E2140" i="18"/>
  <c r="F2140" i="18"/>
  <c r="G2140" i="18"/>
  <c r="H2140" i="18"/>
  <c r="I2140" i="18"/>
  <c r="J2140" i="18"/>
  <c r="K2140" i="18"/>
  <c r="L2140" i="18"/>
  <c r="M2140" i="18"/>
  <c r="N2140" i="18"/>
  <c r="A2141" i="18"/>
  <c r="B2141" i="18"/>
  <c r="C2141" i="18"/>
  <c r="D2141" i="18"/>
  <c r="E2141" i="18"/>
  <c r="F2141" i="18"/>
  <c r="G2141" i="18"/>
  <c r="H2141" i="18"/>
  <c r="I2141" i="18"/>
  <c r="J2141" i="18"/>
  <c r="K2141" i="18"/>
  <c r="L2141" i="18"/>
  <c r="M2141" i="18"/>
  <c r="N2141" i="18"/>
  <c r="A2142" i="18"/>
  <c r="B2142" i="18"/>
  <c r="C2142" i="18"/>
  <c r="D2142" i="18"/>
  <c r="E2142" i="18"/>
  <c r="F2142" i="18"/>
  <c r="G2142" i="18"/>
  <c r="H2142" i="18"/>
  <c r="I2142" i="18"/>
  <c r="J2142" i="18"/>
  <c r="K2142" i="18"/>
  <c r="L2142" i="18"/>
  <c r="M2142" i="18"/>
  <c r="N2142" i="18"/>
  <c r="A2143" i="18"/>
  <c r="B2143" i="18"/>
  <c r="C2143" i="18"/>
  <c r="D2143" i="18"/>
  <c r="E2143" i="18"/>
  <c r="F2143" i="18"/>
  <c r="G2143" i="18"/>
  <c r="H2143" i="18"/>
  <c r="I2143" i="18"/>
  <c r="J2143" i="18"/>
  <c r="K2143" i="18"/>
  <c r="L2143" i="18"/>
  <c r="M2143" i="18"/>
  <c r="N2143" i="18"/>
  <c r="A2144" i="18"/>
  <c r="B2144" i="18"/>
  <c r="C2144" i="18"/>
  <c r="D2144" i="18"/>
  <c r="E2144" i="18"/>
  <c r="F2144" i="18"/>
  <c r="G2144" i="18"/>
  <c r="H2144" i="18"/>
  <c r="I2144" i="18"/>
  <c r="J2144" i="18"/>
  <c r="K2144" i="18"/>
  <c r="L2144" i="18"/>
  <c r="M2144" i="18"/>
  <c r="N2144" i="18"/>
  <c r="A2145" i="18"/>
  <c r="B2145" i="18"/>
  <c r="C2145" i="18"/>
  <c r="D2145" i="18"/>
  <c r="E2145" i="18"/>
  <c r="F2145" i="18"/>
  <c r="G2145" i="18"/>
  <c r="H2145" i="18"/>
  <c r="I2145" i="18"/>
  <c r="J2145" i="18"/>
  <c r="K2145" i="18"/>
  <c r="L2145" i="18"/>
  <c r="M2145" i="18"/>
  <c r="N2145" i="18"/>
  <c r="A2146" i="18"/>
  <c r="B2146" i="18"/>
  <c r="C2146" i="18"/>
  <c r="D2146" i="18"/>
  <c r="E2146" i="18"/>
  <c r="F2146" i="18"/>
  <c r="G2146" i="18"/>
  <c r="H2146" i="18"/>
  <c r="I2146" i="18"/>
  <c r="J2146" i="18"/>
  <c r="K2146" i="18"/>
  <c r="L2146" i="18"/>
  <c r="M2146" i="18"/>
  <c r="N2146" i="18"/>
  <c r="A2147" i="18"/>
  <c r="B2147" i="18"/>
  <c r="C2147" i="18"/>
  <c r="D2147" i="18"/>
  <c r="E2147" i="18"/>
  <c r="F2147" i="18"/>
  <c r="G2147" i="18"/>
  <c r="H2147" i="18"/>
  <c r="I2147" i="18"/>
  <c r="J2147" i="18"/>
  <c r="K2147" i="18"/>
  <c r="L2147" i="18"/>
  <c r="M2147" i="18"/>
  <c r="N2147" i="18"/>
  <c r="A2148" i="18"/>
  <c r="B2148" i="18"/>
  <c r="C2148" i="18"/>
  <c r="D2148" i="18"/>
  <c r="E2148" i="18"/>
  <c r="F2148" i="18"/>
  <c r="G2148" i="18"/>
  <c r="H2148" i="18"/>
  <c r="I2148" i="18"/>
  <c r="J2148" i="18"/>
  <c r="K2148" i="18"/>
  <c r="L2148" i="18"/>
  <c r="M2148" i="18"/>
  <c r="N2148" i="18"/>
  <c r="A2149" i="18"/>
  <c r="B2149" i="18"/>
  <c r="C2149" i="18"/>
  <c r="D2149" i="18"/>
  <c r="E2149" i="18"/>
  <c r="F2149" i="18"/>
  <c r="G2149" i="18"/>
  <c r="H2149" i="18"/>
  <c r="I2149" i="18"/>
  <c r="J2149" i="18"/>
  <c r="K2149" i="18"/>
  <c r="L2149" i="18"/>
  <c r="M2149" i="18"/>
  <c r="N2149" i="18"/>
  <c r="A2150" i="18"/>
  <c r="B2150" i="18"/>
  <c r="C2150" i="18"/>
  <c r="D2150" i="18"/>
  <c r="E2150" i="18"/>
  <c r="F2150" i="18"/>
  <c r="G2150" i="18"/>
  <c r="H2150" i="18"/>
  <c r="I2150" i="18"/>
  <c r="J2150" i="18"/>
  <c r="K2150" i="18"/>
  <c r="L2150" i="18"/>
  <c r="M2150" i="18"/>
  <c r="N2150" i="18"/>
  <c r="A2151" i="18"/>
  <c r="B2151" i="18"/>
  <c r="C2151" i="18"/>
  <c r="D2151" i="18"/>
  <c r="E2151" i="18"/>
  <c r="F2151" i="18"/>
  <c r="G2151" i="18"/>
  <c r="H2151" i="18"/>
  <c r="I2151" i="18"/>
  <c r="J2151" i="18"/>
  <c r="K2151" i="18"/>
  <c r="L2151" i="18"/>
  <c r="M2151" i="18"/>
  <c r="N2151" i="18"/>
  <c r="A2152" i="18"/>
  <c r="B2152" i="18"/>
  <c r="C2152" i="18"/>
  <c r="D2152" i="18"/>
  <c r="E2152" i="18"/>
  <c r="F2152" i="18"/>
  <c r="G2152" i="18"/>
  <c r="H2152" i="18"/>
  <c r="I2152" i="18"/>
  <c r="J2152" i="18"/>
  <c r="K2152" i="18"/>
  <c r="L2152" i="18"/>
  <c r="M2152" i="18"/>
  <c r="N2152" i="18"/>
  <c r="A2153" i="18"/>
  <c r="B2153" i="18"/>
  <c r="C2153" i="18"/>
  <c r="D2153" i="18"/>
  <c r="E2153" i="18"/>
  <c r="F2153" i="18"/>
  <c r="G2153" i="18"/>
  <c r="H2153" i="18"/>
  <c r="I2153" i="18"/>
  <c r="J2153" i="18"/>
  <c r="K2153" i="18"/>
  <c r="L2153" i="18"/>
  <c r="M2153" i="18"/>
  <c r="N2153" i="18"/>
  <c r="A2154" i="18"/>
  <c r="B2154" i="18"/>
  <c r="C2154" i="18"/>
  <c r="D2154" i="18"/>
  <c r="E2154" i="18"/>
  <c r="F2154" i="18"/>
  <c r="G2154" i="18"/>
  <c r="H2154" i="18"/>
  <c r="I2154" i="18"/>
  <c r="J2154" i="18"/>
  <c r="K2154" i="18"/>
  <c r="L2154" i="18"/>
  <c r="M2154" i="18"/>
  <c r="N2154" i="18"/>
  <c r="A2155" i="18"/>
  <c r="B2155" i="18"/>
  <c r="C2155" i="18"/>
  <c r="D2155" i="18"/>
  <c r="E2155" i="18"/>
  <c r="F2155" i="18"/>
  <c r="G2155" i="18"/>
  <c r="H2155" i="18"/>
  <c r="I2155" i="18"/>
  <c r="J2155" i="18"/>
  <c r="K2155" i="18"/>
  <c r="L2155" i="18"/>
  <c r="M2155" i="18"/>
  <c r="N2155" i="18"/>
  <c r="A2156" i="18"/>
  <c r="B2156" i="18"/>
  <c r="C2156" i="18"/>
  <c r="D2156" i="18"/>
  <c r="E2156" i="18"/>
  <c r="F2156" i="18"/>
  <c r="G2156" i="18"/>
  <c r="H2156" i="18"/>
  <c r="I2156" i="18"/>
  <c r="J2156" i="18"/>
  <c r="K2156" i="18"/>
  <c r="L2156" i="18"/>
  <c r="M2156" i="18"/>
  <c r="N2156" i="18"/>
  <c r="A2157" i="18"/>
  <c r="B2157" i="18"/>
  <c r="C2157" i="18"/>
  <c r="D2157" i="18"/>
  <c r="E2157" i="18"/>
  <c r="F2157" i="18"/>
  <c r="G2157" i="18"/>
  <c r="H2157" i="18"/>
  <c r="I2157" i="18"/>
  <c r="J2157" i="18"/>
  <c r="K2157" i="18"/>
  <c r="L2157" i="18"/>
  <c r="M2157" i="18"/>
  <c r="N2157" i="18"/>
  <c r="A2158" i="18"/>
  <c r="B2158" i="18"/>
  <c r="C2158" i="18"/>
  <c r="D2158" i="18"/>
  <c r="E2158" i="18"/>
  <c r="F2158" i="18"/>
  <c r="G2158" i="18"/>
  <c r="H2158" i="18"/>
  <c r="I2158" i="18"/>
  <c r="J2158" i="18"/>
  <c r="K2158" i="18"/>
  <c r="L2158" i="18"/>
  <c r="M2158" i="18"/>
  <c r="N2158" i="18"/>
  <c r="A2159" i="18"/>
  <c r="B2159" i="18"/>
  <c r="C2159" i="18"/>
  <c r="D2159" i="18"/>
  <c r="E2159" i="18"/>
  <c r="F2159" i="18"/>
  <c r="G2159" i="18"/>
  <c r="H2159" i="18"/>
  <c r="I2159" i="18"/>
  <c r="J2159" i="18"/>
  <c r="K2159" i="18"/>
  <c r="L2159" i="18"/>
  <c r="M2159" i="18"/>
  <c r="N2159" i="18"/>
  <c r="A2160" i="18"/>
  <c r="B2160" i="18"/>
  <c r="C2160" i="18"/>
  <c r="D2160" i="18"/>
  <c r="E2160" i="18"/>
  <c r="F2160" i="18"/>
  <c r="G2160" i="18"/>
  <c r="H2160" i="18"/>
  <c r="I2160" i="18"/>
  <c r="J2160" i="18"/>
  <c r="K2160" i="18"/>
  <c r="L2160" i="18"/>
  <c r="M2160" i="18"/>
  <c r="N2160" i="18"/>
  <c r="A2161" i="18"/>
  <c r="B2161" i="18"/>
  <c r="C2161" i="18"/>
  <c r="D2161" i="18"/>
  <c r="E2161" i="18"/>
  <c r="F2161" i="18"/>
  <c r="G2161" i="18"/>
  <c r="H2161" i="18"/>
  <c r="I2161" i="18"/>
  <c r="J2161" i="18"/>
  <c r="K2161" i="18"/>
  <c r="L2161" i="18"/>
  <c r="M2161" i="18"/>
  <c r="N2161" i="18"/>
  <c r="A2162" i="18"/>
  <c r="B2162" i="18"/>
  <c r="C2162" i="18"/>
  <c r="D2162" i="18"/>
  <c r="E2162" i="18"/>
  <c r="F2162" i="18"/>
  <c r="G2162" i="18"/>
  <c r="H2162" i="18"/>
  <c r="I2162" i="18"/>
  <c r="J2162" i="18"/>
  <c r="K2162" i="18"/>
  <c r="L2162" i="18"/>
  <c r="M2162" i="18"/>
  <c r="N2162" i="18"/>
  <c r="A2163" i="18"/>
  <c r="B2163" i="18"/>
  <c r="C2163" i="18"/>
  <c r="D2163" i="18"/>
  <c r="E2163" i="18"/>
  <c r="F2163" i="18"/>
  <c r="G2163" i="18"/>
  <c r="H2163" i="18"/>
  <c r="I2163" i="18"/>
  <c r="J2163" i="18"/>
  <c r="K2163" i="18"/>
  <c r="L2163" i="18"/>
  <c r="M2163" i="18"/>
  <c r="N2163" i="18"/>
  <c r="A2164" i="18"/>
  <c r="B2164" i="18"/>
  <c r="C2164" i="18"/>
  <c r="D2164" i="18"/>
  <c r="E2164" i="18"/>
  <c r="F2164" i="18"/>
  <c r="G2164" i="18"/>
  <c r="H2164" i="18"/>
  <c r="I2164" i="18"/>
  <c r="J2164" i="18"/>
  <c r="K2164" i="18"/>
  <c r="L2164" i="18"/>
  <c r="M2164" i="18"/>
  <c r="N2164" i="18"/>
  <c r="A2165" i="18"/>
  <c r="B2165" i="18"/>
  <c r="C2165" i="18"/>
  <c r="D2165" i="18"/>
  <c r="E2165" i="18"/>
  <c r="F2165" i="18"/>
  <c r="G2165" i="18"/>
  <c r="H2165" i="18"/>
  <c r="I2165" i="18"/>
  <c r="J2165" i="18"/>
  <c r="K2165" i="18"/>
  <c r="L2165" i="18"/>
  <c r="M2165" i="18"/>
  <c r="N2165" i="18"/>
  <c r="A2166" i="18"/>
  <c r="B2166" i="18"/>
  <c r="C2166" i="18"/>
  <c r="D2166" i="18"/>
  <c r="E2166" i="18"/>
  <c r="F2166" i="18"/>
  <c r="G2166" i="18"/>
  <c r="H2166" i="18"/>
  <c r="I2166" i="18"/>
  <c r="J2166" i="18"/>
  <c r="K2166" i="18"/>
  <c r="L2166" i="18"/>
  <c r="M2166" i="18"/>
  <c r="N2166" i="18"/>
  <c r="A2167" i="18"/>
  <c r="B2167" i="18"/>
  <c r="C2167" i="18"/>
  <c r="D2167" i="18"/>
  <c r="E2167" i="18"/>
  <c r="F2167" i="18"/>
  <c r="G2167" i="18"/>
  <c r="H2167" i="18"/>
  <c r="I2167" i="18"/>
  <c r="J2167" i="18"/>
  <c r="K2167" i="18"/>
  <c r="L2167" i="18"/>
  <c r="M2167" i="18"/>
  <c r="N2167" i="18"/>
  <c r="A2168" i="18"/>
  <c r="B2168" i="18"/>
  <c r="C2168" i="18"/>
  <c r="D2168" i="18"/>
  <c r="E2168" i="18"/>
  <c r="F2168" i="18"/>
  <c r="G2168" i="18"/>
  <c r="H2168" i="18"/>
  <c r="I2168" i="18"/>
  <c r="J2168" i="18"/>
  <c r="K2168" i="18"/>
  <c r="L2168" i="18"/>
  <c r="M2168" i="18"/>
  <c r="N2168" i="18"/>
  <c r="A2169" i="18"/>
  <c r="B2169" i="18"/>
  <c r="C2169" i="18"/>
  <c r="D2169" i="18"/>
  <c r="E2169" i="18"/>
  <c r="F2169" i="18"/>
  <c r="G2169" i="18"/>
  <c r="H2169" i="18"/>
  <c r="I2169" i="18"/>
  <c r="J2169" i="18"/>
  <c r="K2169" i="18"/>
  <c r="L2169" i="18"/>
  <c r="M2169" i="18"/>
  <c r="N2169" i="18"/>
  <c r="A2170" i="18"/>
  <c r="B2170" i="18"/>
  <c r="C2170" i="18"/>
  <c r="D2170" i="18"/>
  <c r="E2170" i="18"/>
  <c r="F2170" i="18"/>
  <c r="G2170" i="18"/>
  <c r="H2170" i="18"/>
  <c r="I2170" i="18"/>
  <c r="J2170" i="18"/>
  <c r="K2170" i="18"/>
  <c r="L2170" i="18"/>
  <c r="M2170" i="18"/>
  <c r="N2170" i="18"/>
  <c r="A2171" i="18"/>
  <c r="B2171" i="18"/>
  <c r="C2171" i="18"/>
  <c r="D2171" i="18"/>
  <c r="E2171" i="18"/>
  <c r="F2171" i="18"/>
  <c r="G2171" i="18"/>
  <c r="H2171" i="18"/>
  <c r="I2171" i="18"/>
  <c r="J2171" i="18"/>
  <c r="K2171" i="18"/>
  <c r="L2171" i="18"/>
  <c r="M2171" i="18"/>
  <c r="N2171" i="18"/>
  <c r="A2172" i="18"/>
  <c r="B2172" i="18"/>
  <c r="C2172" i="18"/>
  <c r="D2172" i="18"/>
  <c r="E2172" i="18"/>
  <c r="F2172" i="18"/>
  <c r="G2172" i="18"/>
  <c r="H2172" i="18"/>
  <c r="I2172" i="18"/>
  <c r="J2172" i="18"/>
  <c r="K2172" i="18"/>
  <c r="L2172" i="18"/>
  <c r="M2172" i="18"/>
  <c r="N2172" i="18"/>
  <c r="A2173" i="18"/>
  <c r="B2173" i="18"/>
  <c r="C2173" i="18"/>
  <c r="D2173" i="18"/>
  <c r="E2173" i="18"/>
  <c r="F2173" i="18"/>
  <c r="G2173" i="18"/>
  <c r="H2173" i="18"/>
  <c r="I2173" i="18"/>
  <c r="J2173" i="18"/>
  <c r="K2173" i="18"/>
  <c r="L2173" i="18"/>
  <c r="M2173" i="18"/>
  <c r="N2173" i="18"/>
  <c r="A2174" i="18"/>
  <c r="B2174" i="18"/>
  <c r="C2174" i="18"/>
  <c r="D2174" i="18"/>
  <c r="E2174" i="18"/>
  <c r="F2174" i="18"/>
  <c r="G2174" i="18"/>
  <c r="H2174" i="18"/>
  <c r="I2174" i="18"/>
  <c r="J2174" i="18"/>
  <c r="K2174" i="18"/>
  <c r="L2174" i="18"/>
  <c r="M2174" i="18"/>
  <c r="N2174" i="18"/>
  <c r="A2175" i="18"/>
  <c r="B2175" i="18"/>
  <c r="C2175" i="18"/>
  <c r="D2175" i="18"/>
  <c r="E2175" i="18"/>
  <c r="F2175" i="18"/>
  <c r="G2175" i="18"/>
  <c r="H2175" i="18"/>
  <c r="I2175" i="18"/>
  <c r="J2175" i="18"/>
  <c r="K2175" i="18"/>
  <c r="L2175" i="18"/>
  <c r="M2175" i="18"/>
  <c r="N2175" i="18"/>
  <c r="A2176" i="18"/>
  <c r="B2176" i="18"/>
  <c r="C2176" i="18"/>
  <c r="D2176" i="18"/>
  <c r="E2176" i="18"/>
  <c r="F2176" i="18"/>
  <c r="G2176" i="18"/>
  <c r="H2176" i="18"/>
  <c r="I2176" i="18"/>
  <c r="J2176" i="18"/>
  <c r="K2176" i="18"/>
  <c r="L2176" i="18"/>
  <c r="M2176" i="18"/>
  <c r="N2176" i="18"/>
  <c r="A2177" i="18"/>
  <c r="B2177" i="18"/>
  <c r="C2177" i="18"/>
  <c r="D2177" i="18"/>
  <c r="E2177" i="18"/>
  <c r="F2177" i="18"/>
  <c r="G2177" i="18"/>
  <c r="H2177" i="18"/>
  <c r="I2177" i="18"/>
  <c r="J2177" i="18"/>
  <c r="K2177" i="18"/>
  <c r="L2177" i="18"/>
  <c r="M2177" i="18"/>
  <c r="N2177" i="18"/>
  <c r="A2178" i="18"/>
  <c r="B2178" i="18"/>
  <c r="C2178" i="18"/>
  <c r="D2178" i="18"/>
  <c r="E2178" i="18"/>
  <c r="F2178" i="18"/>
  <c r="G2178" i="18"/>
  <c r="H2178" i="18"/>
  <c r="I2178" i="18"/>
  <c r="J2178" i="18"/>
  <c r="K2178" i="18"/>
  <c r="L2178" i="18"/>
  <c r="M2178" i="18"/>
  <c r="N2178" i="18"/>
  <c r="A2179" i="18"/>
  <c r="B2179" i="18"/>
  <c r="C2179" i="18"/>
  <c r="D2179" i="18"/>
  <c r="E2179" i="18"/>
  <c r="F2179" i="18"/>
  <c r="G2179" i="18"/>
  <c r="H2179" i="18"/>
  <c r="I2179" i="18"/>
  <c r="J2179" i="18"/>
  <c r="K2179" i="18"/>
  <c r="L2179" i="18"/>
  <c r="M2179" i="18"/>
  <c r="N2179" i="18"/>
  <c r="A2180" i="18"/>
  <c r="B2180" i="18"/>
  <c r="C2180" i="18"/>
  <c r="D2180" i="18"/>
  <c r="E2180" i="18"/>
  <c r="F2180" i="18"/>
  <c r="G2180" i="18"/>
  <c r="H2180" i="18"/>
  <c r="I2180" i="18"/>
  <c r="J2180" i="18"/>
  <c r="K2180" i="18"/>
  <c r="L2180" i="18"/>
  <c r="M2180" i="18"/>
  <c r="N2180" i="18"/>
  <c r="A2181" i="18"/>
  <c r="B2181" i="18"/>
  <c r="C2181" i="18"/>
  <c r="D2181" i="18"/>
  <c r="E2181" i="18"/>
  <c r="F2181" i="18"/>
  <c r="G2181" i="18"/>
  <c r="H2181" i="18"/>
  <c r="I2181" i="18"/>
  <c r="J2181" i="18"/>
  <c r="K2181" i="18"/>
  <c r="L2181" i="18"/>
  <c r="M2181" i="18"/>
  <c r="N2181" i="18"/>
  <c r="A2182" i="18"/>
  <c r="B2182" i="18"/>
  <c r="C2182" i="18"/>
  <c r="D2182" i="18"/>
  <c r="E2182" i="18"/>
  <c r="F2182" i="18"/>
  <c r="G2182" i="18"/>
  <c r="H2182" i="18"/>
  <c r="I2182" i="18"/>
  <c r="J2182" i="18"/>
  <c r="K2182" i="18"/>
  <c r="L2182" i="18"/>
  <c r="M2182" i="18"/>
  <c r="N2182" i="18"/>
  <c r="A2183" i="18"/>
  <c r="B2183" i="18"/>
  <c r="C2183" i="18"/>
  <c r="D2183" i="18"/>
  <c r="E2183" i="18"/>
  <c r="F2183" i="18"/>
  <c r="G2183" i="18"/>
  <c r="H2183" i="18"/>
  <c r="I2183" i="18"/>
  <c r="J2183" i="18"/>
  <c r="K2183" i="18"/>
  <c r="L2183" i="18"/>
  <c r="M2183" i="18"/>
  <c r="N2183" i="18"/>
  <c r="A2184" i="18"/>
  <c r="B2184" i="18"/>
  <c r="C2184" i="18"/>
  <c r="D2184" i="18"/>
  <c r="E2184" i="18"/>
  <c r="F2184" i="18"/>
  <c r="G2184" i="18"/>
  <c r="H2184" i="18"/>
  <c r="I2184" i="18"/>
  <c r="J2184" i="18"/>
  <c r="K2184" i="18"/>
  <c r="L2184" i="18"/>
  <c r="M2184" i="18"/>
  <c r="N2184" i="18"/>
  <c r="A2185" i="18"/>
  <c r="B2185" i="18"/>
  <c r="C2185" i="18"/>
  <c r="D2185" i="18"/>
  <c r="E2185" i="18"/>
  <c r="F2185" i="18"/>
  <c r="G2185" i="18"/>
  <c r="H2185" i="18"/>
  <c r="I2185" i="18"/>
  <c r="J2185" i="18"/>
  <c r="K2185" i="18"/>
  <c r="L2185" i="18"/>
  <c r="M2185" i="18"/>
  <c r="N2185" i="18"/>
  <c r="A2186" i="18"/>
  <c r="B2186" i="18"/>
  <c r="C2186" i="18"/>
  <c r="D2186" i="18"/>
  <c r="E2186" i="18"/>
  <c r="F2186" i="18"/>
  <c r="G2186" i="18"/>
  <c r="H2186" i="18"/>
  <c r="I2186" i="18"/>
  <c r="J2186" i="18"/>
  <c r="K2186" i="18"/>
  <c r="L2186" i="18"/>
  <c r="M2186" i="18"/>
  <c r="N2186" i="18"/>
  <c r="A2187" i="18"/>
  <c r="B2187" i="18"/>
  <c r="C2187" i="18"/>
  <c r="D2187" i="18"/>
  <c r="E2187" i="18"/>
  <c r="F2187" i="18"/>
  <c r="G2187" i="18"/>
  <c r="H2187" i="18"/>
  <c r="I2187" i="18"/>
  <c r="J2187" i="18"/>
  <c r="K2187" i="18"/>
  <c r="L2187" i="18"/>
  <c r="M2187" i="18"/>
  <c r="N2187" i="18"/>
  <c r="A2188" i="18"/>
  <c r="B2188" i="18"/>
  <c r="C2188" i="18"/>
  <c r="D2188" i="18"/>
  <c r="E2188" i="18"/>
  <c r="F2188" i="18"/>
  <c r="G2188" i="18"/>
  <c r="H2188" i="18"/>
  <c r="I2188" i="18"/>
  <c r="J2188" i="18"/>
  <c r="K2188" i="18"/>
  <c r="L2188" i="18"/>
  <c r="M2188" i="18"/>
  <c r="N2188" i="18"/>
  <c r="A2189" i="18"/>
  <c r="B2189" i="18"/>
  <c r="C2189" i="18"/>
  <c r="D2189" i="18"/>
  <c r="E2189" i="18"/>
  <c r="F2189" i="18"/>
  <c r="G2189" i="18"/>
  <c r="H2189" i="18"/>
  <c r="I2189" i="18"/>
  <c r="J2189" i="18"/>
  <c r="K2189" i="18"/>
  <c r="L2189" i="18"/>
  <c r="M2189" i="18"/>
  <c r="N2189" i="18"/>
  <c r="A2190" i="18"/>
  <c r="B2190" i="18"/>
  <c r="C2190" i="18"/>
  <c r="D2190" i="18"/>
  <c r="E2190" i="18"/>
  <c r="F2190" i="18"/>
  <c r="G2190" i="18"/>
  <c r="H2190" i="18"/>
  <c r="I2190" i="18"/>
  <c r="J2190" i="18"/>
  <c r="K2190" i="18"/>
  <c r="L2190" i="18"/>
  <c r="M2190" i="18"/>
  <c r="N2190" i="18"/>
  <c r="A2191" i="18"/>
  <c r="B2191" i="18"/>
  <c r="C2191" i="18"/>
  <c r="D2191" i="18"/>
  <c r="E2191" i="18"/>
  <c r="F2191" i="18"/>
  <c r="G2191" i="18"/>
  <c r="H2191" i="18"/>
  <c r="I2191" i="18"/>
  <c r="J2191" i="18"/>
  <c r="K2191" i="18"/>
  <c r="L2191" i="18"/>
  <c r="M2191" i="18"/>
  <c r="N2191" i="18"/>
  <c r="A2192" i="18"/>
  <c r="B2192" i="18"/>
  <c r="C2192" i="18"/>
  <c r="D2192" i="18"/>
  <c r="E2192" i="18"/>
  <c r="F2192" i="18"/>
  <c r="G2192" i="18"/>
  <c r="H2192" i="18"/>
  <c r="I2192" i="18"/>
  <c r="J2192" i="18"/>
  <c r="K2192" i="18"/>
  <c r="L2192" i="18"/>
  <c r="M2192" i="18"/>
  <c r="N2192" i="18"/>
  <c r="A2193" i="18"/>
  <c r="B2193" i="18"/>
  <c r="C2193" i="18"/>
  <c r="D2193" i="18"/>
  <c r="E2193" i="18"/>
  <c r="F2193" i="18"/>
  <c r="G2193" i="18"/>
  <c r="H2193" i="18"/>
  <c r="I2193" i="18"/>
  <c r="J2193" i="18"/>
  <c r="K2193" i="18"/>
  <c r="L2193" i="18"/>
  <c r="M2193" i="18"/>
  <c r="N2193" i="18"/>
  <c r="A2194" i="18"/>
  <c r="B2194" i="18"/>
  <c r="C2194" i="18"/>
  <c r="D2194" i="18"/>
  <c r="E2194" i="18"/>
  <c r="F2194" i="18"/>
  <c r="G2194" i="18"/>
  <c r="H2194" i="18"/>
  <c r="I2194" i="18"/>
  <c r="J2194" i="18"/>
  <c r="K2194" i="18"/>
  <c r="L2194" i="18"/>
  <c r="M2194" i="18"/>
  <c r="N2194" i="18"/>
  <c r="A2195" i="18"/>
  <c r="B2195" i="18"/>
  <c r="C2195" i="18"/>
  <c r="D2195" i="18"/>
  <c r="E2195" i="18"/>
  <c r="F2195" i="18"/>
  <c r="G2195" i="18"/>
  <c r="H2195" i="18"/>
  <c r="I2195" i="18"/>
  <c r="J2195" i="18"/>
  <c r="K2195" i="18"/>
  <c r="L2195" i="18"/>
  <c r="M2195" i="18"/>
  <c r="N2195" i="18"/>
  <c r="A2196" i="18"/>
  <c r="B2196" i="18"/>
  <c r="C2196" i="18"/>
  <c r="D2196" i="18"/>
  <c r="E2196" i="18"/>
  <c r="F2196" i="18"/>
  <c r="G2196" i="18"/>
  <c r="H2196" i="18"/>
  <c r="I2196" i="18"/>
  <c r="J2196" i="18"/>
  <c r="K2196" i="18"/>
  <c r="L2196" i="18"/>
  <c r="M2196" i="18"/>
  <c r="N2196" i="18"/>
  <c r="A2197" i="18"/>
  <c r="B2197" i="18"/>
  <c r="C2197" i="18"/>
  <c r="D2197" i="18"/>
  <c r="E2197" i="18"/>
  <c r="F2197" i="18"/>
  <c r="G2197" i="18"/>
  <c r="H2197" i="18"/>
  <c r="I2197" i="18"/>
  <c r="J2197" i="18"/>
  <c r="K2197" i="18"/>
  <c r="L2197" i="18"/>
  <c r="M2197" i="18"/>
  <c r="N2197" i="18"/>
  <c r="A2198" i="18"/>
  <c r="B2198" i="18"/>
  <c r="C2198" i="18"/>
  <c r="D2198" i="18"/>
  <c r="E2198" i="18"/>
  <c r="F2198" i="18"/>
  <c r="G2198" i="18"/>
  <c r="H2198" i="18"/>
  <c r="I2198" i="18"/>
  <c r="J2198" i="18"/>
  <c r="K2198" i="18"/>
  <c r="L2198" i="18"/>
  <c r="M2198" i="18"/>
  <c r="N2198" i="18"/>
  <c r="A2199" i="18"/>
  <c r="B2199" i="18"/>
  <c r="C2199" i="18"/>
  <c r="D2199" i="18"/>
  <c r="E2199" i="18"/>
  <c r="F2199" i="18"/>
  <c r="G2199" i="18"/>
  <c r="H2199" i="18"/>
  <c r="I2199" i="18"/>
  <c r="J2199" i="18"/>
  <c r="K2199" i="18"/>
  <c r="L2199" i="18"/>
  <c r="M2199" i="18"/>
  <c r="N2199" i="18"/>
  <c r="A2200" i="18"/>
  <c r="B2200" i="18"/>
  <c r="C2200" i="18"/>
  <c r="D2200" i="18"/>
  <c r="E2200" i="18"/>
  <c r="F2200" i="18"/>
  <c r="G2200" i="18"/>
  <c r="H2200" i="18"/>
  <c r="I2200" i="18"/>
  <c r="J2200" i="18"/>
  <c r="K2200" i="18"/>
  <c r="L2200" i="18"/>
  <c r="M2200" i="18"/>
  <c r="N2200" i="18"/>
  <c r="A2201" i="18"/>
  <c r="B2201" i="18"/>
  <c r="C2201" i="18"/>
  <c r="D2201" i="18"/>
  <c r="E2201" i="18"/>
  <c r="F2201" i="18"/>
  <c r="G2201" i="18"/>
  <c r="H2201" i="18"/>
  <c r="I2201" i="18"/>
  <c r="J2201" i="18"/>
  <c r="K2201" i="18"/>
  <c r="L2201" i="18"/>
  <c r="M2201" i="18"/>
  <c r="N2201" i="18"/>
  <c r="A2202" i="18"/>
  <c r="B2202" i="18"/>
  <c r="C2202" i="18"/>
  <c r="D2202" i="18"/>
  <c r="E2202" i="18"/>
  <c r="F2202" i="18"/>
  <c r="G2202" i="18"/>
  <c r="H2202" i="18"/>
  <c r="I2202" i="18"/>
  <c r="J2202" i="18"/>
  <c r="K2202" i="18"/>
  <c r="L2202" i="18"/>
  <c r="M2202" i="18"/>
  <c r="N2202" i="18"/>
  <c r="A2203" i="18"/>
  <c r="B2203" i="18"/>
  <c r="C2203" i="18"/>
  <c r="D2203" i="18"/>
  <c r="E2203" i="18"/>
  <c r="F2203" i="18"/>
  <c r="G2203" i="18"/>
  <c r="H2203" i="18"/>
  <c r="I2203" i="18"/>
  <c r="J2203" i="18"/>
  <c r="K2203" i="18"/>
  <c r="L2203" i="18"/>
  <c r="M2203" i="18"/>
  <c r="N2203" i="18"/>
  <c r="A2204" i="18"/>
  <c r="B2204" i="18"/>
  <c r="C2204" i="18"/>
  <c r="D2204" i="18"/>
  <c r="E2204" i="18"/>
  <c r="F2204" i="18"/>
  <c r="G2204" i="18"/>
  <c r="H2204" i="18"/>
  <c r="I2204" i="18"/>
  <c r="J2204" i="18"/>
  <c r="K2204" i="18"/>
  <c r="L2204" i="18"/>
  <c r="M2204" i="18"/>
  <c r="N2204" i="18"/>
  <c r="A2205" i="18"/>
  <c r="B2205" i="18"/>
  <c r="C2205" i="18"/>
  <c r="D2205" i="18"/>
  <c r="E2205" i="18"/>
  <c r="F2205" i="18"/>
  <c r="G2205" i="18"/>
  <c r="H2205" i="18"/>
  <c r="I2205" i="18"/>
  <c r="J2205" i="18"/>
  <c r="K2205" i="18"/>
  <c r="L2205" i="18"/>
  <c r="M2205" i="18"/>
  <c r="N2205" i="18"/>
  <c r="A2206" i="18"/>
  <c r="B2206" i="18"/>
  <c r="C2206" i="18"/>
  <c r="D2206" i="18"/>
  <c r="E2206" i="18"/>
  <c r="F2206" i="18"/>
  <c r="G2206" i="18"/>
  <c r="H2206" i="18"/>
  <c r="I2206" i="18"/>
  <c r="J2206" i="18"/>
  <c r="K2206" i="18"/>
  <c r="L2206" i="18"/>
  <c r="M2206" i="18"/>
  <c r="N2206" i="18"/>
  <c r="A2207" i="18"/>
  <c r="B2207" i="18"/>
  <c r="C2207" i="18"/>
  <c r="D2207" i="18"/>
  <c r="E2207" i="18"/>
  <c r="F2207" i="18"/>
  <c r="G2207" i="18"/>
  <c r="H2207" i="18"/>
  <c r="I2207" i="18"/>
  <c r="J2207" i="18"/>
  <c r="K2207" i="18"/>
  <c r="L2207" i="18"/>
  <c r="M2207" i="18"/>
  <c r="N2207" i="18"/>
  <c r="A2208" i="18"/>
  <c r="B2208" i="18"/>
  <c r="C2208" i="18"/>
  <c r="D2208" i="18"/>
  <c r="E2208" i="18"/>
  <c r="F2208" i="18"/>
  <c r="G2208" i="18"/>
  <c r="H2208" i="18"/>
  <c r="I2208" i="18"/>
  <c r="J2208" i="18"/>
  <c r="K2208" i="18"/>
  <c r="L2208" i="18"/>
  <c r="M2208" i="18"/>
  <c r="N2208" i="18"/>
  <c r="A2209" i="18"/>
  <c r="B2209" i="18"/>
  <c r="C2209" i="18"/>
  <c r="D2209" i="18"/>
  <c r="E2209" i="18"/>
  <c r="F2209" i="18"/>
  <c r="G2209" i="18"/>
  <c r="H2209" i="18"/>
  <c r="I2209" i="18"/>
  <c r="J2209" i="18"/>
  <c r="K2209" i="18"/>
  <c r="L2209" i="18"/>
  <c r="M2209" i="18"/>
  <c r="N2209" i="18"/>
  <c r="A2210" i="18"/>
  <c r="B2210" i="18"/>
  <c r="C2210" i="18"/>
  <c r="D2210" i="18"/>
  <c r="E2210" i="18"/>
  <c r="F2210" i="18"/>
  <c r="G2210" i="18"/>
  <c r="H2210" i="18"/>
  <c r="I2210" i="18"/>
  <c r="J2210" i="18"/>
  <c r="K2210" i="18"/>
  <c r="L2210" i="18"/>
  <c r="M2210" i="18"/>
  <c r="N2210" i="18"/>
  <c r="A2211" i="18"/>
  <c r="B2211" i="18"/>
  <c r="C2211" i="18"/>
  <c r="D2211" i="18"/>
  <c r="E2211" i="18"/>
  <c r="F2211" i="18"/>
  <c r="G2211" i="18"/>
  <c r="H2211" i="18"/>
  <c r="I2211" i="18"/>
  <c r="J2211" i="18"/>
  <c r="K2211" i="18"/>
  <c r="L2211" i="18"/>
  <c r="M2211" i="18"/>
  <c r="N2211" i="18"/>
  <c r="A2212" i="18"/>
  <c r="B2212" i="18"/>
  <c r="C2212" i="18"/>
  <c r="D2212" i="18"/>
  <c r="E2212" i="18"/>
  <c r="F2212" i="18"/>
  <c r="G2212" i="18"/>
  <c r="H2212" i="18"/>
  <c r="I2212" i="18"/>
  <c r="J2212" i="18"/>
  <c r="K2212" i="18"/>
  <c r="L2212" i="18"/>
  <c r="M2212" i="18"/>
  <c r="N2212" i="18"/>
  <c r="A2213" i="18"/>
  <c r="B2213" i="18"/>
  <c r="C2213" i="18"/>
  <c r="D2213" i="18"/>
  <c r="E2213" i="18"/>
  <c r="F2213" i="18"/>
  <c r="G2213" i="18"/>
  <c r="H2213" i="18"/>
  <c r="I2213" i="18"/>
  <c r="J2213" i="18"/>
  <c r="K2213" i="18"/>
  <c r="L2213" i="18"/>
  <c r="M2213" i="18"/>
  <c r="N2213" i="18"/>
  <c r="A2214" i="18"/>
  <c r="B2214" i="18"/>
  <c r="C2214" i="18"/>
  <c r="D2214" i="18"/>
  <c r="E2214" i="18"/>
  <c r="F2214" i="18"/>
  <c r="G2214" i="18"/>
  <c r="H2214" i="18"/>
  <c r="I2214" i="18"/>
  <c r="J2214" i="18"/>
  <c r="K2214" i="18"/>
  <c r="L2214" i="18"/>
  <c r="M2214" i="18"/>
  <c r="N2214" i="18"/>
  <c r="A2215" i="18"/>
  <c r="B2215" i="18"/>
  <c r="C2215" i="18"/>
  <c r="D2215" i="18"/>
  <c r="E2215" i="18"/>
  <c r="F2215" i="18"/>
  <c r="G2215" i="18"/>
  <c r="H2215" i="18"/>
  <c r="I2215" i="18"/>
  <c r="J2215" i="18"/>
  <c r="K2215" i="18"/>
  <c r="L2215" i="18"/>
  <c r="M2215" i="18"/>
  <c r="N2215" i="18"/>
  <c r="A2216" i="18"/>
  <c r="B2216" i="18"/>
  <c r="C2216" i="18"/>
  <c r="D2216" i="18"/>
  <c r="E2216" i="18"/>
  <c r="F2216" i="18"/>
  <c r="G2216" i="18"/>
  <c r="H2216" i="18"/>
  <c r="I2216" i="18"/>
  <c r="J2216" i="18"/>
  <c r="K2216" i="18"/>
  <c r="L2216" i="18"/>
  <c r="M2216" i="18"/>
  <c r="N2216" i="18"/>
  <c r="A2217" i="18"/>
  <c r="B2217" i="18"/>
  <c r="C2217" i="18"/>
  <c r="D2217" i="18"/>
  <c r="E2217" i="18"/>
  <c r="F2217" i="18"/>
  <c r="G2217" i="18"/>
  <c r="H2217" i="18"/>
  <c r="I2217" i="18"/>
  <c r="J2217" i="18"/>
  <c r="K2217" i="18"/>
  <c r="L2217" i="18"/>
  <c r="M2217" i="18"/>
  <c r="N2217" i="18"/>
  <c r="A2218" i="18"/>
  <c r="B2218" i="18"/>
  <c r="C2218" i="18"/>
  <c r="D2218" i="18"/>
  <c r="E2218" i="18"/>
  <c r="F2218" i="18"/>
  <c r="G2218" i="18"/>
  <c r="H2218" i="18"/>
  <c r="I2218" i="18"/>
  <c r="J2218" i="18"/>
  <c r="K2218" i="18"/>
  <c r="L2218" i="18"/>
  <c r="M2218" i="18"/>
  <c r="N2218" i="18"/>
  <c r="A2219" i="18"/>
  <c r="B2219" i="18"/>
  <c r="C2219" i="18"/>
  <c r="D2219" i="18"/>
  <c r="E2219" i="18"/>
  <c r="F2219" i="18"/>
  <c r="G2219" i="18"/>
  <c r="H2219" i="18"/>
  <c r="I2219" i="18"/>
  <c r="J2219" i="18"/>
  <c r="K2219" i="18"/>
  <c r="L2219" i="18"/>
  <c r="M2219" i="18"/>
  <c r="N2219" i="18"/>
  <c r="A2220" i="18"/>
  <c r="B2220" i="18"/>
  <c r="C2220" i="18"/>
  <c r="D2220" i="18"/>
  <c r="E2220" i="18"/>
  <c r="F2220" i="18"/>
  <c r="G2220" i="18"/>
  <c r="H2220" i="18"/>
  <c r="I2220" i="18"/>
  <c r="J2220" i="18"/>
  <c r="K2220" i="18"/>
  <c r="L2220" i="18"/>
  <c r="M2220" i="18"/>
  <c r="N2220" i="18"/>
  <c r="A2221" i="18"/>
  <c r="B2221" i="18"/>
  <c r="C2221" i="18"/>
  <c r="D2221" i="18"/>
  <c r="E2221" i="18"/>
  <c r="F2221" i="18"/>
  <c r="G2221" i="18"/>
  <c r="H2221" i="18"/>
  <c r="I2221" i="18"/>
  <c r="J2221" i="18"/>
  <c r="K2221" i="18"/>
  <c r="L2221" i="18"/>
  <c r="M2221" i="18"/>
  <c r="N2221" i="18"/>
  <c r="A2222" i="18"/>
  <c r="B2222" i="18"/>
  <c r="C2222" i="18"/>
  <c r="D2222" i="18"/>
  <c r="E2222" i="18"/>
  <c r="F2222" i="18"/>
  <c r="G2222" i="18"/>
  <c r="H2222" i="18"/>
  <c r="I2222" i="18"/>
  <c r="J2222" i="18"/>
  <c r="K2222" i="18"/>
  <c r="L2222" i="18"/>
  <c r="M2222" i="18"/>
  <c r="N2222" i="18"/>
  <c r="A2223" i="18"/>
  <c r="B2223" i="18"/>
  <c r="C2223" i="18"/>
  <c r="D2223" i="18"/>
  <c r="E2223" i="18"/>
  <c r="F2223" i="18"/>
  <c r="G2223" i="18"/>
  <c r="H2223" i="18"/>
  <c r="I2223" i="18"/>
  <c r="J2223" i="18"/>
  <c r="K2223" i="18"/>
  <c r="L2223" i="18"/>
  <c r="M2223" i="18"/>
  <c r="N2223" i="18"/>
  <c r="A2224" i="18"/>
  <c r="B2224" i="18"/>
  <c r="C2224" i="18"/>
  <c r="D2224" i="18"/>
  <c r="E2224" i="18"/>
  <c r="F2224" i="18"/>
  <c r="G2224" i="18"/>
  <c r="H2224" i="18"/>
  <c r="I2224" i="18"/>
  <c r="J2224" i="18"/>
  <c r="K2224" i="18"/>
  <c r="L2224" i="18"/>
  <c r="M2224" i="18"/>
  <c r="N2224" i="18"/>
  <c r="A2225" i="18"/>
  <c r="B2225" i="18"/>
  <c r="C2225" i="18"/>
  <c r="D2225" i="18"/>
  <c r="E2225" i="18"/>
  <c r="F2225" i="18"/>
  <c r="G2225" i="18"/>
  <c r="H2225" i="18"/>
  <c r="I2225" i="18"/>
  <c r="J2225" i="18"/>
  <c r="K2225" i="18"/>
  <c r="L2225" i="18"/>
  <c r="M2225" i="18"/>
  <c r="N2225" i="18"/>
  <c r="A2226" i="18"/>
  <c r="B2226" i="18"/>
  <c r="C2226" i="18"/>
  <c r="D2226" i="18"/>
  <c r="E2226" i="18"/>
  <c r="F2226" i="18"/>
  <c r="G2226" i="18"/>
  <c r="H2226" i="18"/>
  <c r="I2226" i="18"/>
  <c r="J2226" i="18"/>
  <c r="K2226" i="18"/>
  <c r="L2226" i="18"/>
  <c r="M2226" i="18"/>
  <c r="N2226" i="18"/>
  <c r="A2227" i="18"/>
  <c r="B2227" i="18"/>
  <c r="C2227" i="18"/>
  <c r="D2227" i="18"/>
  <c r="E2227" i="18"/>
  <c r="F2227" i="18"/>
  <c r="G2227" i="18"/>
  <c r="H2227" i="18"/>
  <c r="I2227" i="18"/>
  <c r="J2227" i="18"/>
  <c r="K2227" i="18"/>
  <c r="L2227" i="18"/>
  <c r="M2227" i="18"/>
  <c r="N2227" i="18"/>
  <c r="A2228" i="18"/>
  <c r="B2228" i="18"/>
  <c r="C2228" i="18"/>
  <c r="D2228" i="18"/>
  <c r="E2228" i="18"/>
  <c r="F2228" i="18"/>
  <c r="G2228" i="18"/>
  <c r="H2228" i="18"/>
  <c r="I2228" i="18"/>
  <c r="J2228" i="18"/>
  <c r="K2228" i="18"/>
  <c r="L2228" i="18"/>
  <c r="M2228" i="18"/>
  <c r="N2228" i="18"/>
  <c r="A2229" i="18"/>
  <c r="B2229" i="18"/>
  <c r="C2229" i="18"/>
  <c r="D2229" i="18"/>
  <c r="E2229" i="18"/>
  <c r="F2229" i="18"/>
  <c r="G2229" i="18"/>
  <c r="H2229" i="18"/>
  <c r="I2229" i="18"/>
  <c r="J2229" i="18"/>
  <c r="K2229" i="18"/>
  <c r="L2229" i="18"/>
  <c r="M2229" i="18"/>
  <c r="N2229" i="18"/>
  <c r="A2230" i="18"/>
  <c r="B2230" i="18"/>
  <c r="C2230" i="18"/>
  <c r="D2230" i="18"/>
  <c r="E2230" i="18"/>
  <c r="F2230" i="18"/>
  <c r="G2230" i="18"/>
  <c r="H2230" i="18"/>
  <c r="I2230" i="18"/>
  <c r="J2230" i="18"/>
  <c r="K2230" i="18"/>
  <c r="L2230" i="18"/>
  <c r="M2230" i="18"/>
  <c r="N2230" i="18"/>
  <c r="A2231" i="18"/>
  <c r="B2231" i="18"/>
  <c r="C2231" i="18"/>
  <c r="D2231" i="18"/>
  <c r="E2231" i="18"/>
  <c r="F2231" i="18"/>
  <c r="G2231" i="18"/>
  <c r="H2231" i="18"/>
  <c r="I2231" i="18"/>
  <c r="J2231" i="18"/>
  <c r="K2231" i="18"/>
  <c r="L2231" i="18"/>
  <c r="M2231" i="18"/>
  <c r="N2231" i="18"/>
  <c r="A2232" i="18"/>
  <c r="B2232" i="18"/>
  <c r="C2232" i="18"/>
  <c r="D2232" i="18"/>
  <c r="E2232" i="18"/>
  <c r="F2232" i="18"/>
  <c r="G2232" i="18"/>
  <c r="H2232" i="18"/>
  <c r="I2232" i="18"/>
  <c r="J2232" i="18"/>
  <c r="K2232" i="18"/>
  <c r="L2232" i="18"/>
  <c r="M2232" i="18"/>
  <c r="N2232" i="18"/>
  <c r="A2233" i="18"/>
  <c r="B2233" i="18"/>
  <c r="C2233" i="18"/>
  <c r="D2233" i="18"/>
  <c r="E2233" i="18"/>
  <c r="F2233" i="18"/>
  <c r="G2233" i="18"/>
  <c r="H2233" i="18"/>
  <c r="I2233" i="18"/>
  <c r="J2233" i="18"/>
  <c r="K2233" i="18"/>
  <c r="L2233" i="18"/>
  <c r="M2233" i="18"/>
  <c r="N2233" i="18"/>
  <c r="A2234" i="18"/>
  <c r="B2234" i="18"/>
  <c r="C2234" i="18"/>
  <c r="D2234" i="18"/>
  <c r="E2234" i="18"/>
  <c r="F2234" i="18"/>
  <c r="G2234" i="18"/>
  <c r="H2234" i="18"/>
  <c r="I2234" i="18"/>
  <c r="J2234" i="18"/>
  <c r="K2234" i="18"/>
  <c r="L2234" i="18"/>
  <c r="M2234" i="18"/>
  <c r="N2234" i="18"/>
  <c r="A2235" i="18"/>
  <c r="B2235" i="18"/>
  <c r="C2235" i="18"/>
  <c r="D2235" i="18"/>
  <c r="E2235" i="18"/>
  <c r="F2235" i="18"/>
  <c r="G2235" i="18"/>
  <c r="H2235" i="18"/>
  <c r="I2235" i="18"/>
  <c r="J2235" i="18"/>
  <c r="K2235" i="18"/>
  <c r="L2235" i="18"/>
  <c r="M2235" i="18"/>
  <c r="N2235" i="18"/>
  <c r="A2236" i="18"/>
  <c r="B2236" i="18"/>
  <c r="C2236" i="18"/>
  <c r="D2236" i="18"/>
  <c r="E2236" i="18"/>
  <c r="F2236" i="18"/>
  <c r="G2236" i="18"/>
  <c r="H2236" i="18"/>
  <c r="I2236" i="18"/>
  <c r="J2236" i="18"/>
  <c r="K2236" i="18"/>
  <c r="L2236" i="18"/>
  <c r="M2236" i="18"/>
  <c r="N2236" i="18"/>
  <c r="A2237" i="18"/>
  <c r="B2237" i="18"/>
  <c r="C2237" i="18"/>
  <c r="D2237" i="18"/>
  <c r="E2237" i="18"/>
  <c r="F2237" i="18"/>
  <c r="G2237" i="18"/>
  <c r="H2237" i="18"/>
  <c r="I2237" i="18"/>
  <c r="J2237" i="18"/>
  <c r="K2237" i="18"/>
  <c r="L2237" i="18"/>
  <c r="M2237" i="18"/>
  <c r="N2237" i="18"/>
  <c r="A2238" i="18"/>
  <c r="B2238" i="18"/>
  <c r="C2238" i="18"/>
  <c r="D2238" i="18"/>
  <c r="E2238" i="18"/>
  <c r="F2238" i="18"/>
  <c r="G2238" i="18"/>
  <c r="H2238" i="18"/>
  <c r="I2238" i="18"/>
  <c r="J2238" i="18"/>
  <c r="K2238" i="18"/>
  <c r="L2238" i="18"/>
  <c r="M2238" i="18"/>
  <c r="N2238" i="18"/>
  <c r="A2239" i="18"/>
  <c r="B2239" i="18"/>
  <c r="C2239" i="18"/>
  <c r="D2239" i="18"/>
  <c r="E2239" i="18"/>
  <c r="F2239" i="18"/>
  <c r="G2239" i="18"/>
  <c r="H2239" i="18"/>
  <c r="I2239" i="18"/>
  <c r="J2239" i="18"/>
  <c r="K2239" i="18"/>
  <c r="L2239" i="18"/>
  <c r="M2239" i="18"/>
  <c r="N2239" i="18"/>
  <c r="A2240" i="18"/>
  <c r="B2240" i="18"/>
  <c r="C2240" i="18"/>
  <c r="D2240" i="18"/>
  <c r="E2240" i="18"/>
  <c r="F2240" i="18"/>
  <c r="G2240" i="18"/>
  <c r="H2240" i="18"/>
  <c r="I2240" i="18"/>
  <c r="J2240" i="18"/>
  <c r="K2240" i="18"/>
  <c r="L2240" i="18"/>
  <c r="M2240" i="18"/>
  <c r="N2240" i="18"/>
  <c r="A2241" i="18"/>
  <c r="B2241" i="18"/>
  <c r="C2241" i="18"/>
  <c r="D2241" i="18"/>
  <c r="E2241" i="18"/>
  <c r="F2241" i="18"/>
  <c r="G2241" i="18"/>
  <c r="H2241" i="18"/>
  <c r="I2241" i="18"/>
  <c r="J2241" i="18"/>
  <c r="K2241" i="18"/>
  <c r="L2241" i="18"/>
  <c r="M2241" i="18"/>
  <c r="N2241" i="18"/>
  <c r="A2242" i="18"/>
  <c r="B2242" i="18"/>
  <c r="C2242" i="18"/>
  <c r="D2242" i="18"/>
  <c r="E2242" i="18"/>
  <c r="F2242" i="18"/>
  <c r="G2242" i="18"/>
  <c r="H2242" i="18"/>
  <c r="I2242" i="18"/>
  <c r="J2242" i="18"/>
  <c r="K2242" i="18"/>
  <c r="L2242" i="18"/>
  <c r="M2242" i="18"/>
  <c r="N2242" i="18"/>
  <c r="A2243" i="18"/>
  <c r="B2243" i="18"/>
  <c r="C2243" i="18"/>
  <c r="D2243" i="18"/>
  <c r="E2243" i="18"/>
  <c r="F2243" i="18"/>
  <c r="G2243" i="18"/>
  <c r="H2243" i="18"/>
  <c r="I2243" i="18"/>
  <c r="J2243" i="18"/>
  <c r="K2243" i="18"/>
  <c r="L2243" i="18"/>
  <c r="M2243" i="18"/>
  <c r="N2243" i="18"/>
  <c r="A2244" i="18"/>
  <c r="B2244" i="18"/>
  <c r="C2244" i="18"/>
  <c r="D2244" i="18"/>
  <c r="E2244" i="18"/>
  <c r="F2244" i="18"/>
  <c r="G2244" i="18"/>
  <c r="H2244" i="18"/>
  <c r="I2244" i="18"/>
  <c r="J2244" i="18"/>
  <c r="K2244" i="18"/>
  <c r="L2244" i="18"/>
  <c r="M2244" i="18"/>
  <c r="N2244" i="18"/>
  <c r="A2245" i="18"/>
  <c r="B2245" i="18"/>
  <c r="C2245" i="18"/>
  <c r="D2245" i="18"/>
  <c r="E2245" i="18"/>
  <c r="F2245" i="18"/>
  <c r="G2245" i="18"/>
  <c r="H2245" i="18"/>
  <c r="I2245" i="18"/>
  <c r="J2245" i="18"/>
  <c r="K2245" i="18"/>
  <c r="L2245" i="18"/>
  <c r="M2245" i="18"/>
  <c r="N2245" i="18"/>
  <c r="A2246" i="18"/>
  <c r="B2246" i="18"/>
  <c r="C2246" i="18"/>
  <c r="D2246" i="18"/>
  <c r="E2246" i="18"/>
  <c r="F2246" i="18"/>
  <c r="G2246" i="18"/>
  <c r="H2246" i="18"/>
  <c r="I2246" i="18"/>
  <c r="J2246" i="18"/>
  <c r="K2246" i="18"/>
  <c r="L2246" i="18"/>
  <c r="M2246" i="18"/>
  <c r="N2246" i="18"/>
  <c r="A2247" i="18"/>
  <c r="B2247" i="18"/>
  <c r="C2247" i="18"/>
  <c r="D2247" i="18"/>
  <c r="E2247" i="18"/>
  <c r="F2247" i="18"/>
  <c r="G2247" i="18"/>
  <c r="H2247" i="18"/>
  <c r="I2247" i="18"/>
  <c r="J2247" i="18"/>
  <c r="K2247" i="18"/>
  <c r="L2247" i="18"/>
  <c r="M2247" i="18"/>
  <c r="N2247" i="18"/>
  <c r="A2248" i="18"/>
  <c r="B2248" i="18"/>
  <c r="C2248" i="18"/>
  <c r="D2248" i="18"/>
  <c r="E2248" i="18"/>
  <c r="F2248" i="18"/>
  <c r="G2248" i="18"/>
  <c r="H2248" i="18"/>
  <c r="I2248" i="18"/>
  <c r="J2248" i="18"/>
  <c r="K2248" i="18"/>
  <c r="L2248" i="18"/>
  <c r="M2248" i="18"/>
  <c r="N2248" i="18"/>
  <c r="A2249" i="18"/>
  <c r="B2249" i="18"/>
  <c r="C2249" i="18"/>
  <c r="D2249" i="18"/>
  <c r="E2249" i="18"/>
  <c r="F2249" i="18"/>
  <c r="G2249" i="18"/>
  <c r="H2249" i="18"/>
  <c r="I2249" i="18"/>
  <c r="J2249" i="18"/>
  <c r="K2249" i="18"/>
  <c r="L2249" i="18"/>
  <c r="M2249" i="18"/>
  <c r="N2249" i="18"/>
  <c r="A2250" i="18"/>
  <c r="B2250" i="18"/>
  <c r="C2250" i="18"/>
  <c r="D2250" i="18"/>
  <c r="E2250" i="18"/>
  <c r="F2250" i="18"/>
  <c r="G2250" i="18"/>
  <c r="H2250" i="18"/>
  <c r="I2250" i="18"/>
  <c r="J2250" i="18"/>
  <c r="K2250" i="18"/>
  <c r="L2250" i="18"/>
  <c r="M2250" i="18"/>
  <c r="N2250" i="18"/>
  <c r="A2251" i="18"/>
  <c r="B2251" i="18"/>
  <c r="C2251" i="18"/>
  <c r="D2251" i="18"/>
  <c r="E2251" i="18"/>
  <c r="F2251" i="18"/>
  <c r="G2251" i="18"/>
  <c r="H2251" i="18"/>
  <c r="I2251" i="18"/>
  <c r="J2251" i="18"/>
  <c r="K2251" i="18"/>
  <c r="L2251" i="18"/>
  <c r="M2251" i="18"/>
  <c r="N2251" i="18"/>
  <c r="A2252" i="18"/>
  <c r="B2252" i="18"/>
  <c r="C2252" i="18"/>
  <c r="D2252" i="18"/>
  <c r="E2252" i="18"/>
  <c r="F2252" i="18"/>
  <c r="G2252" i="18"/>
  <c r="H2252" i="18"/>
  <c r="I2252" i="18"/>
  <c r="J2252" i="18"/>
  <c r="K2252" i="18"/>
  <c r="L2252" i="18"/>
  <c r="M2252" i="18"/>
  <c r="N2252" i="18"/>
  <c r="A2253" i="18"/>
  <c r="B2253" i="18"/>
  <c r="C2253" i="18"/>
  <c r="D2253" i="18"/>
  <c r="E2253" i="18"/>
  <c r="F2253" i="18"/>
  <c r="G2253" i="18"/>
  <c r="H2253" i="18"/>
  <c r="I2253" i="18"/>
  <c r="J2253" i="18"/>
  <c r="K2253" i="18"/>
  <c r="L2253" i="18"/>
  <c r="M2253" i="18"/>
  <c r="N2253" i="18"/>
  <c r="A2254" i="18"/>
  <c r="B2254" i="18"/>
  <c r="C2254" i="18"/>
  <c r="D2254" i="18"/>
  <c r="E2254" i="18"/>
  <c r="F2254" i="18"/>
  <c r="G2254" i="18"/>
  <c r="H2254" i="18"/>
  <c r="I2254" i="18"/>
  <c r="J2254" i="18"/>
  <c r="K2254" i="18"/>
  <c r="L2254" i="18"/>
  <c r="M2254" i="18"/>
  <c r="N2254" i="18"/>
  <c r="A2255" i="18"/>
  <c r="B2255" i="18"/>
  <c r="C2255" i="18"/>
  <c r="D2255" i="18"/>
  <c r="E2255" i="18"/>
  <c r="F2255" i="18"/>
  <c r="G2255" i="18"/>
  <c r="H2255" i="18"/>
  <c r="I2255" i="18"/>
  <c r="J2255" i="18"/>
  <c r="K2255" i="18"/>
  <c r="L2255" i="18"/>
  <c r="M2255" i="18"/>
  <c r="N2255" i="18"/>
  <c r="A2256" i="18"/>
  <c r="B2256" i="18"/>
  <c r="C2256" i="18"/>
  <c r="D2256" i="18"/>
  <c r="E2256" i="18"/>
  <c r="F2256" i="18"/>
  <c r="G2256" i="18"/>
  <c r="H2256" i="18"/>
  <c r="I2256" i="18"/>
  <c r="J2256" i="18"/>
  <c r="K2256" i="18"/>
  <c r="L2256" i="18"/>
  <c r="M2256" i="18"/>
  <c r="N2256" i="18"/>
  <c r="A2257" i="18"/>
  <c r="B2257" i="18"/>
  <c r="C2257" i="18"/>
  <c r="D2257" i="18"/>
  <c r="E2257" i="18"/>
  <c r="F2257" i="18"/>
  <c r="G2257" i="18"/>
  <c r="H2257" i="18"/>
  <c r="I2257" i="18"/>
  <c r="J2257" i="18"/>
  <c r="K2257" i="18"/>
  <c r="L2257" i="18"/>
  <c r="M2257" i="18"/>
  <c r="N2257" i="18"/>
  <c r="A2258" i="18"/>
  <c r="B2258" i="18"/>
  <c r="C2258" i="18"/>
  <c r="D2258" i="18"/>
  <c r="E2258" i="18"/>
  <c r="F2258" i="18"/>
  <c r="G2258" i="18"/>
  <c r="H2258" i="18"/>
  <c r="I2258" i="18"/>
  <c r="J2258" i="18"/>
  <c r="K2258" i="18"/>
  <c r="L2258" i="18"/>
  <c r="M2258" i="18"/>
  <c r="N2258" i="18"/>
  <c r="A2259" i="18"/>
  <c r="B2259" i="18"/>
  <c r="C2259" i="18"/>
  <c r="D2259" i="18"/>
  <c r="E2259" i="18"/>
  <c r="F2259" i="18"/>
  <c r="G2259" i="18"/>
  <c r="H2259" i="18"/>
  <c r="I2259" i="18"/>
  <c r="J2259" i="18"/>
  <c r="K2259" i="18"/>
  <c r="L2259" i="18"/>
  <c r="M2259" i="18"/>
  <c r="N2259" i="18"/>
  <c r="A2260" i="18"/>
  <c r="B2260" i="18"/>
  <c r="C2260" i="18"/>
  <c r="D2260" i="18"/>
  <c r="E2260" i="18"/>
  <c r="F2260" i="18"/>
  <c r="G2260" i="18"/>
  <c r="H2260" i="18"/>
  <c r="I2260" i="18"/>
  <c r="J2260" i="18"/>
  <c r="K2260" i="18"/>
  <c r="L2260" i="18"/>
  <c r="M2260" i="18"/>
  <c r="N2260" i="18"/>
  <c r="A2261" i="18"/>
  <c r="B2261" i="18"/>
  <c r="C2261" i="18"/>
  <c r="D2261" i="18"/>
  <c r="E2261" i="18"/>
  <c r="F2261" i="18"/>
  <c r="G2261" i="18"/>
  <c r="H2261" i="18"/>
  <c r="I2261" i="18"/>
  <c r="J2261" i="18"/>
  <c r="K2261" i="18"/>
  <c r="L2261" i="18"/>
  <c r="M2261" i="18"/>
  <c r="N2261" i="18"/>
  <c r="A2262" i="18"/>
  <c r="B2262" i="18"/>
  <c r="C2262" i="18"/>
  <c r="D2262" i="18"/>
  <c r="E2262" i="18"/>
  <c r="F2262" i="18"/>
  <c r="G2262" i="18"/>
  <c r="H2262" i="18"/>
  <c r="I2262" i="18"/>
  <c r="J2262" i="18"/>
  <c r="K2262" i="18"/>
  <c r="L2262" i="18"/>
  <c r="M2262" i="18"/>
  <c r="N2262" i="18"/>
  <c r="A2263" i="18"/>
  <c r="B2263" i="18"/>
  <c r="C2263" i="18"/>
  <c r="D2263" i="18"/>
  <c r="E2263" i="18"/>
  <c r="F2263" i="18"/>
  <c r="G2263" i="18"/>
  <c r="H2263" i="18"/>
  <c r="I2263" i="18"/>
  <c r="J2263" i="18"/>
  <c r="K2263" i="18"/>
  <c r="L2263" i="18"/>
  <c r="M2263" i="18"/>
  <c r="N2263" i="18"/>
  <c r="A2264" i="18"/>
  <c r="B2264" i="18"/>
  <c r="C2264" i="18"/>
  <c r="D2264" i="18"/>
  <c r="E2264" i="18"/>
  <c r="F2264" i="18"/>
  <c r="G2264" i="18"/>
  <c r="H2264" i="18"/>
  <c r="I2264" i="18"/>
  <c r="J2264" i="18"/>
  <c r="K2264" i="18"/>
  <c r="L2264" i="18"/>
  <c r="M2264" i="18"/>
  <c r="N2264" i="18"/>
  <c r="A2265" i="18"/>
  <c r="B2265" i="18"/>
  <c r="C2265" i="18"/>
  <c r="D2265" i="18"/>
  <c r="E2265" i="18"/>
  <c r="F2265" i="18"/>
  <c r="G2265" i="18"/>
  <c r="H2265" i="18"/>
  <c r="I2265" i="18"/>
  <c r="J2265" i="18"/>
  <c r="K2265" i="18"/>
  <c r="L2265" i="18"/>
  <c r="M2265" i="18"/>
  <c r="N2265" i="18"/>
  <c r="A2266" i="18"/>
  <c r="B2266" i="18"/>
  <c r="C2266" i="18"/>
  <c r="D2266" i="18"/>
  <c r="E2266" i="18"/>
  <c r="F2266" i="18"/>
  <c r="G2266" i="18"/>
  <c r="H2266" i="18"/>
  <c r="I2266" i="18"/>
  <c r="J2266" i="18"/>
  <c r="K2266" i="18"/>
  <c r="L2266" i="18"/>
  <c r="M2266" i="18"/>
  <c r="N2266" i="18"/>
  <c r="A2267" i="18"/>
  <c r="B2267" i="18"/>
  <c r="C2267" i="18"/>
  <c r="D2267" i="18"/>
  <c r="E2267" i="18"/>
  <c r="F2267" i="18"/>
  <c r="G2267" i="18"/>
  <c r="H2267" i="18"/>
  <c r="I2267" i="18"/>
  <c r="J2267" i="18"/>
  <c r="K2267" i="18"/>
  <c r="L2267" i="18"/>
  <c r="M2267" i="18"/>
  <c r="N2267" i="18"/>
  <c r="A2268" i="18"/>
  <c r="B2268" i="18"/>
  <c r="C2268" i="18"/>
  <c r="D2268" i="18"/>
  <c r="E2268" i="18"/>
  <c r="F2268" i="18"/>
  <c r="G2268" i="18"/>
  <c r="H2268" i="18"/>
  <c r="I2268" i="18"/>
  <c r="J2268" i="18"/>
  <c r="K2268" i="18"/>
  <c r="L2268" i="18"/>
  <c r="M2268" i="18"/>
  <c r="N2268" i="18"/>
  <c r="A2269" i="18"/>
  <c r="B2269" i="18"/>
  <c r="C2269" i="18"/>
  <c r="D2269" i="18"/>
  <c r="E2269" i="18"/>
  <c r="F2269" i="18"/>
  <c r="G2269" i="18"/>
  <c r="H2269" i="18"/>
  <c r="I2269" i="18"/>
  <c r="J2269" i="18"/>
  <c r="K2269" i="18"/>
  <c r="L2269" i="18"/>
  <c r="M2269" i="18"/>
  <c r="N2269" i="18"/>
  <c r="A2270" i="18"/>
  <c r="B2270" i="18"/>
  <c r="C2270" i="18"/>
  <c r="D2270" i="18"/>
  <c r="E2270" i="18"/>
  <c r="F2270" i="18"/>
  <c r="G2270" i="18"/>
  <c r="H2270" i="18"/>
  <c r="I2270" i="18"/>
  <c r="J2270" i="18"/>
  <c r="K2270" i="18"/>
  <c r="L2270" i="18"/>
  <c r="M2270" i="18"/>
  <c r="N2270" i="18"/>
  <c r="A2271" i="18"/>
  <c r="B2271" i="18"/>
  <c r="C2271" i="18"/>
  <c r="D2271" i="18"/>
  <c r="E2271" i="18"/>
  <c r="F2271" i="18"/>
  <c r="G2271" i="18"/>
  <c r="H2271" i="18"/>
  <c r="I2271" i="18"/>
  <c r="J2271" i="18"/>
  <c r="K2271" i="18"/>
  <c r="L2271" i="18"/>
  <c r="M2271" i="18"/>
  <c r="N2271" i="18"/>
  <c r="A2272" i="18"/>
  <c r="B2272" i="18"/>
  <c r="C2272" i="18"/>
  <c r="D2272" i="18"/>
  <c r="E2272" i="18"/>
  <c r="F2272" i="18"/>
  <c r="G2272" i="18"/>
  <c r="H2272" i="18"/>
  <c r="I2272" i="18"/>
  <c r="J2272" i="18"/>
  <c r="K2272" i="18"/>
  <c r="L2272" i="18"/>
  <c r="M2272" i="18"/>
  <c r="N2272" i="18"/>
  <c r="A2273" i="18"/>
  <c r="B2273" i="18"/>
  <c r="C2273" i="18"/>
  <c r="D2273" i="18"/>
  <c r="E2273" i="18"/>
  <c r="F2273" i="18"/>
  <c r="G2273" i="18"/>
  <c r="H2273" i="18"/>
  <c r="I2273" i="18"/>
  <c r="J2273" i="18"/>
  <c r="K2273" i="18"/>
  <c r="L2273" i="18"/>
  <c r="M2273" i="18"/>
  <c r="N2273" i="18"/>
  <c r="A2274" i="18"/>
  <c r="B2274" i="18"/>
  <c r="C2274" i="18"/>
  <c r="D2274" i="18"/>
  <c r="E2274" i="18"/>
  <c r="F2274" i="18"/>
  <c r="G2274" i="18"/>
  <c r="H2274" i="18"/>
  <c r="I2274" i="18"/>
  <c r="J2274" i="18"/>
  <c r="K2274" i="18"/>
  <c r="L2274" i="18"/>
  <c r="M2274" i="18"/>
  <c r="N2274" i="18"/>
  <c r="A2275" i="18"/>
  <c r="B2275" i="18"/>
  <c r="C2275" i="18"/>
  <c r="D2275" i="18"/>
  <c r="E2275" i="18"/>
  <c r="F2275" i="18"/>
  <c r="G2275" i="18"/>
  <c r="H2275" i="18"/>
  <c r="I2275" i="18"/>
  <c r="J2275" i="18"/>
  <c r="K2275" i="18"/>
  <c r="L2275" i="18"/>
  <c r="M2275" i="18"/>
  <c r="N2275" i="18"/>
  <c r="A2276" i="18"/>
  <c r="B2276" i="18"/>
  <c r="C2276" i="18"/>
  <c r="D2276" i="18"/>
  <c r="E2276" i="18"/>
  <c r="F2276" i="18"/>
  <c r="G2276" i="18"/>
  <c r="H2276" i="18"/>
  <c r="I2276" i="18"/>
  <c r="J2276" i="18"/>
  <c r="K2276" i="18"/>
  <c r="L2276" i="18"/>
  <c r="M2276" i="18"/>
  <c r="N2276" i="18"/>
  <c r="A2277" i="18"/>
  <c r="B2277" i="18"/>
  <c r="C2277" i="18"/>
  <c r="D2277" i="18"/>
  <c r="E2277" i="18"/>
  <c r="F2277" i="18"/>
  <c r="G2277" i="18"/>
  <c r="H2277" i="18"/>
  <c r="I2277" i="18"/>
  <c r="J2277" i="18"/>
  <c r="K2277" i="18"/>
  <c r="L2277" i="18"/>
  <c r="M2277" i="18"/>
  <c r="N2277" i="18"/>
  <c r="A2278" i="18"/>
  <c r="B2278" i="18"/>
  <c r="C2278" i="18"/>
  <c r="D2278" i="18"/>
  <c r="E2278" i="18"/>
  <c r="F2278" i="18"/>
  <c r="G2278" i="18"/>
  <c r="H2278" i="18"/>
  <c r="I2278" i="18"/>
  <c r="J2278" i="18"/>
  <c r="K2278" i="18"/>
  <c r="L2278" i="18"/>
  <c r="M2278" i="18"/>
  <c r="N2278" i="18"/>
  <c r="A2279" i="18"/>
  <c r="B2279" i="18"/>
  <c r="C2279" i="18"/>
  <c r="D2279" i="18"/>
  <c r="E2279" i="18"/>
  <c r="F2279" i="18"/>
  <c r="G2279" i="18"/>
  <c r="H2279" i="18"/>
  <c r="I2279" i="18"/>
  <c r="J2279" i="18"/>
  <c r="K2279" i="18"/>
  <c r="L2279" i="18"/>
  <c r="M2279" i="18"/>
  <c r="N2279" i="18"/>
  <c r="A2280" i="18"/>
  <c r="B2280" i="18"/>
  <c r="C2280" i="18"/>
  <c r="D2280" i="18"/>
  <c r="E2280" i="18"/>
  <c r="F2280" i="18"/>
  <c r="G2280" i="18"/>
  <c r="H2280" i="18"/>
  <c r="I2280" i="18"/>
  <c r="J2280" i="18"/>
  <c r="K2280" i="18"/>
  <c r="L2280" i="18"/>
  <c r="M2280" i="18"/>
  <c r="N2280" i="18"/>
  <c r="A2281" i="18"/>
  <c r="B2281" i="18"/>
  <c r="C2281" i="18"/>
  <c r="D2281" i="18"/>
  <c r="E2281" i="18"/>
  <c r="F2281" i="18"/>
  <c r="G2281" i="18"/>
  <c r="H2281" i="18"/>
  <c r="I2281" i="18"/>
  <c r="J2281" i="18"/>
  <c r="K2281" i="18"/>
  <c r="L2281" i="18"/>
  <c r="M2281" i="18"/>
  <c r="N2281" i="18"/>
  <c r="A2282" i="18"/>
  <c r="B2282" i="18"/>
  <c r="C2282" i="18"/>
  <c r="D2282" i="18"/>
  <c r="E2282" i="18"/>
  <c r="F2282" i="18"/>
  <c r="G2282" i="18"/>
  <c r="H2282" i="18"/>
  <c r="I2282" i="18"/>
  <c r="J2282" i="18"/>
  <c r="K2282" i="18"/>
  <c r="L2282" i="18"/>
  <c r="M2282" i="18"/>
  <c r="N2282" i="18"/>
  <c r="A2283" i="18"/>
  <c r="B2283" i="18"/>
  <c r="C2283" i="18"/>
  <c r="D2283" i="18"/>
  <c r="E2283" i="18"/>
  <c r="F2283" i="18"/>
  <c r="G2283" i="18"/>
  <c r="H2283" i="18"/>
  <c r="I2283" i="18"/>
  <c r="J2283" i="18"/>
  <c r="K2283" i="18"/>
  <c r="L2283" i="18"/>
  <c r="M2283" i="18"/>
  <c r="N2283" i="18"/>
  <c r="A2284" i="18"/>
  <c r="B2284" i="18"/>
  <c r="C2284" i="18"/>
  <c r="D2284" i="18"/>
  <c r="E2284" i="18"/>
  <c r="F2284" i="18"/>
  <c r="G2284" i="18"/>
  <c r="H2284" i="18"/>
  <c r="I2284" i="18"/>
  <c r="J2284" i="18"/>
  <c r="K2284" i="18"/>
  <c r="L2284" i="18"/>
  <c r="M2284" i="18"/>
  <c r="N2284" i="18"/>
  <c r="A2285" i="18"/>
  <c r="B2285" i="18"/>
  <c r="C2285" i="18"/>
  <c r="D2285" i="18"/>
  <c r="E2285" i="18"/>
  <c r="F2285" i="18"/>
  <c r="G2285" i="18"/>
  <c r="H2285" i="18"/>
  <c r="I2285" i="18"/>
  <c r="J2285" i="18"/>
  <c r="K2285" i="18"/>
  <c r="L2285" i="18"/>
  <c r="M2285" i="18"/>
  <c r="N2285" i="18"/>
  <c r="A2286" i="18"/>
  <c r="B2286" i="18"/>
  <c r="C2286" i="18"/>
  <c r="D2286" i="18"/>
  <c r="E2286" i="18"/>
  <c r="F2286" i="18"/>
  <c r="G2286" i="18"/>
  <c r="H2286" i="18"/>
  <c r="I2286" i="18"/>
  <c r="J2286" i="18"/>
  <c r="K2286" i="18"/>
  <c r="L2286" i="18"/>
  <c r="M2286" i="18"/>
  <c r="N2286" i="18"/>
  <c r="A2287" i="18"/>
  <c r="B2287" i="18"/>
  <c r="C2287" i="18"/>
  <c r="D2287" i="18"/>
  <c r="E2287" i="18"/>
  <c r="F2287" i="18"/>
  <c r="G2287" i="18"/>
  <c r="H2287" i="18"/>
  <c r="I2287" i="18"/>
  <c r="J2287" i="18"/>
  <c r="K2287" i="18"/>
  <c r="L2287" i="18"/>
  <c r="M2287" i="18"/>
  <c r="N2287" i="18"/>
  <c r="A2288" i="18"/>
  <c r="B2288" i="18"/>
  <c r="C2288" i="18"/>
  <c r="D2288" i="18"/>
  <c r="E2288" i="18"/>
  <c r="F2288" i="18"/>
  <c r="G2288" i="18"/>
  <c r="H2288" i="18"/>
  <c r="I2288" i="18"/>
  <c r="J2288" i="18"/>
  <c r="K2288" i="18"/>
  <c r="L2288" i="18"/>
  <c r="M2288" i="18"/>
  <c r="N2288" i="18"/>
  <c r="A2289" i="18"/>
  <c r="B2289" i="18"/>
  <c r="C2289" i="18"/>
  <c r="D2289" i="18"/>
  <c r="E2289" i="18"/>
  <c r="F2289" i="18"/>
  <c r="G2289" i="18"/>
  <c r="H2289" i="18"/>
  <c r="I2289" i="18"/>
  <c r="J2289" i="18"/>
  <c r="K2289" i="18"/>
  <c r="L2289" i="18"/>
  <c r="M2289" i="18"/>
  <c r="N2289" i="18"/>
  <c r="A2290" i="18"/>
  <c r="B2290" i="18"/>
  <c r="C2290" i="18"/>
  <c r="D2290" i="18"/>
  <c r="E2290" i="18"/>
  <c r="F2290" i="18"/>
  <c r="G2290" i="18"/>
  <c r="H2290" i="18"/>
  <c r="I2290" i="18"/>
  <c r="J2290" i="18"/>
  <c r="K2290" i="18"/>
  <c r="L2290" i="18"/>
  <c r="M2290" i="18"/>
  <c r="N2290" i="18"/>
  <c r="A2291" i="18"/>
  <c r="B2291" i="18"/>
  <c r="C2291" i="18"/>
  <c r="D2291" i="18"/>
  <c r="E2291" i="18"/>
  <c r="F2291" i="18"/>
  <c r="G2291" i="18"/>
  <c r="H2291" i="18"/>
  <c r="I2291" i="18"/>
  <c r="J2291" i="18"/>
  <c r="K2291" i="18"/>
  <c r="L2291" i="18"/>
  <c r="M2291" i="18"/>
  <c r="N2291" i="18"/>
  <c r="A2292" i="18"/>
  <c r="B2292" i="18"/>
  <c r="C2292" i="18"/>
  <c r="D2292" i="18"/>
  <c r="E2292" i="18"/>
  <c r="F2292" i="18"/>
  <c r="G2292" i="18"/>
  <c r="H2292" i="18"/>
  <c r="I2292" i="18"/>
  <c r="J2292" i="18"/>
  <c r="K2292" i="18"/>
  <c r="L2292" i="18"/>
  <c r="M2292" i="18"/>
  <c r="N2292" i="18"/>
  <c r="A2293" i="18"/>
  <c r="B2293" i="18"/>
  <c r="C2293" i="18"/>
  <c r="D2293" i="18"/>
  <c r="E2293" i="18"/>
  <c r="F2293" i="18"/>
  <c r="G2293" i="18"/>
  <c r="H2293" i="18"/>
  <c r="I2293" i="18"/>
  <c r="J2293" i="18"/>
  <c r="K2293" i="18"/>
  <c r="L2293" i="18"/>
  <c r="M2293" i="18"/>
  <c r="N2293" i="18"/>
  <c r="A2294" i="18"/>
  <c r="B2294" i="18"/>
  <c r="C2294" i="18"/>
  <c r="D2294" i="18"/>
  <c r="E2294" i="18"/>
  <c r="F2294" i="18"/>
  <c r="G2294" i="18"/>
  <c r="H2294" i="18"/>
  <c r="I2294" i="18"/>
  <c r="J2294" i="18"/>
  <c r="K2294" i="18"/>
  <c r="L2294" i="18"/>
  <c r="M2294" i="18"/>
  <c r="N2294" i="18"/>
  <c r="A2295" i="18"/>
  <c r="B2295" i="18"/>
  <c r="C2295" i="18"/>
  <c r="D2295" i="18"/>
  <c r="E2295" i="18"/>
  <c r="F2295" i="18"/>
  <c r="G2295" i="18"/>
  <c r="H2295" i="18"/>
  <c r="I2295" i="18"/>
  <c r="J2295" i="18"/>
  <c r="K2295" i="18"/>
  <c r="L2295" i="18"/>
  <c r="M2295" i="18"/>
  <c r="N2295" i="18"/>
  <c r="A2296" i="18"/>
  <c r="B2296" i="18"/>
  <c r="C2296" i="18"/>
  <c r="D2296" i="18"/>
  <c r="E2296" i="18"/>
  <c r="F2296" i="18"/>
  <c r="G2296" i="18"/>
  <c r="H2296" i="18"/>
  <c r="I2296" i="18"/>
  <c r="J2296" i="18"/>
  <c r="K2296" i="18"/>
  <c r="L2296" i="18"/>
  <c r="M2296" i="18"/>
  <c r="N2296" i="18"/>
  <c r="A2297" i="18"/>
  <c r="B2297" i="18"/>
  <c r="C2297" i="18"/>
  <c r="D2297" i="18"/>
  <c r="E2297" i="18"/>
  <c r="F2297" i="18"/>
  <c r="G2297" i="18"/>
  <c r="H2297" i="18"/>
  <c r="I2297" i="18"/>
  <c r="J2297" i="18"/>
  <c r="K2297" i="18"/>
  <c r="L2297" i="18"/>
  <c r="M2297" i="18"/>
  <c r="N2297" i="18"/>
  <c r="A2298" i="18"/>
  <c r="B2298" i="18"/>
  <c r="C2298" i="18"/>
  <c r="D2298" i="18"/>
  <c r="E2298" i="18"/>
  <c r="F2298" i="18"/>
  <c r="G2298" i="18"/>
  <c r="H2298" i="18"/>
  <c r="I2298" i="18"/>
  <c r="J2298" i="18"/>
  <c r="K2298" i="18"/>
  <c r="L2298" i="18"/>
  <c r="M2298" i="18"/>
  <c r="N2298" i="18"/>
  <c r="A2299" i="18"/>
  <c r="B2299" i="18"/>
  <c r="C2299" i="18"/>
  <c r="D2299" i="18"/>
  <c r="E2299" i="18"/>
  <c r="F2299" i="18"/>
  <c r="G2299" i="18"/>
  <c r="H2299" i="18"/>
  <c r="I2299" i="18"/>
  <c r="J2299" i="18"/>
  <c r="K2299" i="18"/>
  <c r="L2299" i="18"/>
  <c r="M2299" i="18"/>
  <c r="N2299" i="18"/>
  <c r="A2300" i="18"/>
  <c r="B2300" i="18"/>
  <c r="C2300" i="18"/>
  <c r="D2300" i="18"/>
  <c r="E2300" i="18"/>
  <c r="F2300" i="18"/>
  <c r="G2300" i="18"/>
  <c r="H2300" i="18"/>
  <c r="I2300" i="18"/>
  <c r="J2300" i="18"/>
  <c r="K2300" i="18"/>
  <c r="L2300" i="18"/>
  <c r="M2300" i="18"/>
  <c r="N2300" i="18"/>
  <c r="A2301" i="18"/>
  <c r="B2301" i="18"/>
  <c r="C2301" i="18"/>
  <c r="D2301" i="18"/>
  <c r="E2301" i="18"/>
  <c r="F2301" i="18"/>
  <c r="G2301" i="18"/>
  <c r="H2301" i="18"/>
  <c r="I2301" i="18"/>
  <c r="J2301" i="18"/>
  <c r="K2301" i="18"/>
  <c r="L2301" i="18"/>
  <c r="M2301" i="18"/>
  <c r="N2301" i="18"/>
  <c r="A2302" i="18"/>
  <c r="B2302" i="18"/>
  <c r="C2302" i="18"/>
  <c r="D2302" i="18"/>
  <c r="E2302" i="18"/>
  <c r="F2302" i="18"/>
  <c r="G2302" i="18"/>
  <c r="H2302" i="18"/>
  <c r="I2302" i="18"/>
  <c r="J2302" i="18"/>
  <c r="K2302" i="18"/>
  <c r="L2302" i="18"/>
  <c r="M2302" i="18"/>
  <c r="N2302" i="18"/>
  <c r="A2303" i="18"/>
  <c r="B2303" i="18"/>
  <c r="C2303" i="18"/>
  <c r="D2303" i="18"/>
  <c r="E2303" i="18"/>
  <c r="F2303" i="18"/>
  <c r="G2303" i="18"/>
  <c r="H2303" i="18"/>
  <c r="I2303" i="18"/>
  <c r="J2303" i="18"/>
  <c r="K2303" i="18"/>
  <c r="L2303" i="18"/>
  <c r="M2303" i="18"/>
  <c r="N2303" i="18"/>
  <c r="A2304" i="18"/>
  <c r="B2304" i="18"/>
  <c r="C2304" i="18"/>
  <c r="D2304" i="18"/>
  <c r="E2304" i="18"/>
  <c r="F2304" i="18"/>
  <c r="G2304" i="18"/>
  <c r="H2304" i="18"/>
  <c r="I2304" i="18"/>
  <c r="J2304" i="18"/>
  <c r="K2304" i="18"/>
  <c r="L2304" i="18"/>
  <c r="M2304" i="18"/>
  <c r="N2304" i="18"/>
  <c r="A2305" i="18"/>
  <c r="B2305" i="18"/>
  <c r="C2305" i="18"/>
  <c r="D2305" i="18"/>
  <c r="E2305" i="18"/>
  <c r="F2305" i="18"/>
  <c r="G2305" i="18"/>
  <c r="H2305" i="18"/>
  <c r="I2305" i="18"/>
  <c r="J2305" i="18"/>
  <c r="K2305" i="18"/>
  <c r="L2305" i="18"/>
  <c r="M2305" i="18"/>
  <c r="N2305" i="18"/>
  <c r="A2306" i="18"/>
  <c r="B2306" i="18"/>
  <c r="C2306" i="18"/>
  <c r="D2306" i="18"/>
  <c r="E2306" i="18"/>
  <c r="F2306" i="18"/>
  <c r="G2306" i="18"/>
  <c r="H2306" i="18"/>
  <c r="I2306" i="18"/>
  <c r="J2306" i="18"/>
  <c r="K2306" i="18"/>
  <c r="L2306" i="18"/>
  <c r="M2306" i="18"/>
  <c r="N2306" i="18"/>
  <c r="A2307" i="18"/>
  <c r="B2307" i="18"/>
  <c r="C2307" i="18"/>
  <c r="D2307" i="18"/>
  <c r="E2307" i="18"/>
  <c r="F2307" i="18"/>
  <c r="G2307" i="18"/>
  <c r="H2307" i="18"/>
  <c r="I2307" i="18"/>
  <c r="J2307" i="18"/>
  <c r="K2307" i="18"/>
  <c r="L2307" i="18"/>
  <c r="M2307" i="18"/>
  <c r="N2307" i="18"/>
  <c r="A2308" i="18"/>
  <c r="B2308" i="18"/>
  <c r="C2308" i="18"/>
  <c r="D2308" i="18"/>
  <c r="E2308" i="18"/>
  <c r="F2308" i="18"/>
  <c r="G2308" i="18"/>
  <c r="H2308" i="18"/>
  <c r="I2308" i="18"/>
  <c r="J2308" i="18"/>
  <c r="K2308" i="18"/>
  <c r="L2308" i="18"/>
  <c r="M2308" i="18"/>
  <c r="N2308" i="18"/>
  <c r="A2309" i="18"/>
  <c r="B2309" i="18"/>
  <c r="C2309" i="18"/>
  <c r="D2309" i="18"/>
  <c r="E2309" i="18"/>
  <c r="F2309" i="18"/>
  <c r="G2309" i="18"/>
  <c r="H2309" i="18"/>
  <c r="I2309" i="18"/>
  <c r="J2309" i="18"/>
  <c r="K2309" i="18"/>
  <c r="L2309" i="18"/>
  <c r="M2309" i="18"/>
  <c r="N2309" i="18"/>
  <c r="A2310" i="18"/>
  <c r="B2310" i="18"/>
  <c r="C2310" i="18"/>
  <c r="D2310" i="18"/>
  <c r="E2310" i="18"/>
  <c r="F2310" i="18"/>
  <c r="G2310" i="18"/>
  <c r="H2310" i="18"/>
  <c r="I2310" i="18"/>
  <c r="J2310" i="18"/>
  <c r="K2310" i="18"/>
  <c r="L2310" i="18"/>
  <c r="M2310" i="18"/>
  <c r="N2310" i="18"/>
  <c r="A2311" i="18"/>
  <c r="B2311" i="18"/>
  <c r="C2311" i="18"/>
  <c r="D2311" i="18"/>
  <c r="E2311" i="18"/>
  <c r="F2311" i="18"/>
  <c r="G2311" i="18"/>
  <c r="H2311" i="18"/>
  <c r="I2311" i="18"/>
  <c r="J2311" i="18"/>
  <c r="K2311" i="18"/>
  <c r="L2311" i="18"/>
  <c r="M2311" i="18"/>
  <c r="N2311" i="18"/>
  <c r="A2312" i="18"/>
  <c r="B2312" i="18"/>
  <c r="C2312" i="18"/>
  <c r="D2312" i="18"/>
  <c r="E2312" i="18"/>
  <c r="F2312" i="18"/>
  <c r="G2312" i="18"/>
  <c r="H2312" i="18"/>
  <c r="I2312" i="18"/>
  <c r="J2312" i="18"/>
  <c r="K2312" i="18"/>
  <c r="L2312" i="18"/>
  <c r="M2312" i="18"/>
  <c r="N2312" i="18"/>
  <c r="A2313" i="18"/>
  <c r="B2313" i="18"/>
  <c r="C2313" i="18"/>
  <c r="D2313" i="18"/>
  <c r="E2313" i="18"/>
  <c r="F2313" i="18"/>
  <c r="G2313" i="18"/>
  <c r="H2313" i="18"/>
  <c r="I2313" i="18"/>
  <c r="J2313" i="18"/>
  <c r="K2313" i="18"/>
  <c r="L2313" i="18"/>
  <c r="M2313" i="18"/>
  <c r="N2313" i="18"/>
  <c r="A2314" i="18"/>
  <c r="B2314" i="18"/>
  <c r="C2314" i="18"/>
  <c r="D2314" i="18"/>
  <c r="E2314" i="18"/>
  <c r="F2314" i="18"/>
  <c r="G2314" i="18"/>
  <c r="H2314" i="18"/>
  <c r="I2314" i="18"/>
  <c r="J2314" i="18"/>
  <c r="K2314" i="18"/>
  <c r="L2314" i="18"/>
  <c r="M2314" i="18"/>
  <c r="N2314" i="18"/>
  <c r="A2315" i="18"/>
  <c r="B2315" i="18"/>
  <c r="C2315" i="18"/>
  <c r="D2315" i="18"/>
  <c r="E2315" i="18"/>
  <c r="F2315" i="18"/>
  <c r="G2315" i="18"/>
  <c r="H2315" i="18"/>
  <c r="I2315" i="18"/>
  <c r="J2315" i="18"/>
  <c r="K2315" i="18"/>
  <c r="L2315" i="18"/>
  <c r="M2315" i="18"/>
  <c r="N2315" i="18"/>
  <c r="A2316" i="18"/>
  <c r="B2316" i="18"/>
  <c r="C2316" i="18"/>
  <c r="D2316" i="18"/>
  <c r="E2316" i="18"/>
  <c r="F2316" i="18"/>
  <c r="G2316" i="18"/>
  <c r="H2316" i="18"/>
  <c r="I2316" i="18"/>
  <c r="J2316" i="18"/>
  <c r="K2316" i="18"/>
  <c r="L2316" i="18"/>
  <c r="M2316" i="18"/>
  <c r="N2316" i="18"/>
  <c r="A2317" i="18"/>
  <c r="B2317" i="18"/>
  <c r="C2317" i="18"/>
  <c r="D2317" i="18"/>
  <c r="E2317" i="18"/>
  <c r="F2317" i="18"/>
  <c r="G2317" i="18"/>
  <c r="H2317" i="18"/>
  <c r="I2317" i="18"/>
  <c r="J2317" i="18"/>
  <c r="K2317" i="18"/>
  <c r="L2317" i="18"/>
  <c r="M2317" i="18"/>
  <c r="N2317" i="18"/>
  <c r="A2318" i="18"/>
  <c r="B2318" i="18"/>
  <c r="C2318" i="18"/>
  <c r="D2318" i="18"/>
  <c r="E2318" i="18"/>
  <c r="F2318" i="18"/>
  <c r="G2318" i="18"/>
  <c r="H2318" i="18"/>
  <c r="I2318" i="18"/>
  <c r="J2318" i="18"/>
  <c r="K2318" i="18"/>
  <c r="L2318" i="18"/>
  <c r="M2318" i="18"/>
  <c r="N2318" i="18"/>
  <c r="A2319" i="18"/>
  <c r="B2319" i="18"/>
  <c r="C2319" i="18"/>
  <c r="D2319" i="18"/>
  <c r="E2319" i="18"/>
  <c r="F2319" i="18"/>
  <c r="G2319" i="18"/>
  <c r="H2319" i="18"/>
  <c r="I2319" i="18"/>
  <c r="J2319" i="18"/>
  <c r="K2319" i="18"/>
  <c r="L2319" i="18"/>
  <c r="M2319" i="18"/>
  <c r="N2319" i="18"/>
  <c r="A2320" i="18"/>
  <c r="B2320" i="18"/>
  <c r="C2320" i="18"/>
  <c r="D2320" i="18"/>
  <c r="E2320" i="18"/>
  <c r="F2320" i="18"/>
  <c r="G2320" i="18"/>
  <c r="H2320" i="18"/>
  <c r="I2320" i="18"/>
  <c r="J2320" i="18"/>
  <c r="K2320" i="18"/>
  <c r="L2320" i="18"/>
  <c r="M2320" i="18"/>
  <c r="N2320" i="18"/>
  <c r="A2321" i="18"/>
  <c r="B2321" i="18"/>
  <c r="C2321" i="18"/>
  <c r="D2321" i="18"/>
  <c r="E2321" i="18"/>
  <c r="F2321" i="18"/>
  <c r="G2321" i="18"/>
  <c r="H2321" i="18"/>
  <c r="I2321" i="18"/>
  <c r="J2321" i="18"/>
  <c r="K2321" i="18"/>
  <c r="L2321" i="18"/>
  <c r="M2321" i="18"/>
  <c r="N2321" i="18"/>
  <c r="A2322" i="18"/>
  <c r="B2322" i="18"/>
  <c r="C2322" i="18"/>
  <c r="D2322" i="18"/>
  <c r="E2322" i="18"/>
  <c r="F2322" i="18"/>
  <c r="G2322" i="18"/>
  <c r="H2322" i="18"/>
  <c r="I2322" i="18"/>
  <c r="J2322" i="18"/>
  <c r="K2322" i="18"/>
  <c r="L2322" i="18"/>
  <c r="M2322" i="18"/>
  <c r="N2322" i="18"/>
  <c r="A2323" i="18"/>
  <c r="B2323" i="18"/>
  <c r="C2323" i="18"/>
  <c r="D2323" i="18"/>
  <c r="E2323" i="18"/>
  <c r="F2323" i="18"/>
  <c r="G2323" i="18"/>
  <c r="H2323" i="18"/>
  <c r="I2323" i="18"/>
  <c r="J2323" i="18"/>
  <c r="K2323" i="18"/>
  <c r="L2323" i="18"/>
  <c r="M2323" i="18"/>
  <c r="N2323" i="18"/>
  <c r="A2324" i="18"/>
  <c r="B2324" i="18"/>
  <c r="C2324" i="18"/>
  <c r="D2324" i="18"/>
  <c r="E2324" i="18"/>
  <c r="F2324" i="18"/>
  <c r="G2324" i="18"/>
  <c r="H2324" i="18"/>
  <c r="I2324" i="18"/>
  <c r="J2324" i="18"/>
  <c r="K2324" i="18"/>
  <c r="L2324" i="18"/>
  <c r="M2324" i="18"/>
  <c r="N2324" i="18"/>
  <c r="A2325" i="18"/>
  <c r="B2325" i="18"/>
  <c r="C2325" i="18"/>
  <c r="D2325" i="18"/>
  <c r="E2325" i="18"/>
  <c r="F2325" i="18"/>
  <c r="G2325" i="18"/>
  <c r="H2325" i="18"/>
  <c r="I2325" i="18"/>
  <c r="J2325" i="18"/>
  <c r="K2325" i="18"/>
  <c r="L2325" i="18"/>
  <c r="M2325" i="18"/>
  <c r="N2325" i="18"/>
  <c r="A2326" i="18"/>
  <c r="B2326" i="18"/>
  <c r="C2326" i="18"/>
  <c r="D2326" i="18"/>
  <c r="E2326" i="18"/>
  <c r="F2326" i="18"/>
  <c r="G2326" i="18"/>
  <c r="H2326" i="18"/>
  <c r="I2326" i="18"/>
  <c r="J2326" i="18"/>
  <c r="K2326" i="18"/>
  <c r="L2326" i="18"/>
  <c r="M2326" i="18"/>
  <c r="N2326" i="18"/>
  <c r="A2327" i="18"/>
  <c r="B2327" i="18"/>
  <c r="C2327" i="18"/>
  <c r="D2327" i="18"/>
  <c r="E2327" i="18"/>
  <c r="F2327" i="18"/>
  <c r="G2327" i="18"/>
  <c r="H2327" i="18"/>
  <c r="I2327" i="18"/>
  <c r="J2327" i="18"/>
  <c r="K2327" i="18"/>
  <c r="L2327" i="18"/>
  <c r="M2327" i="18"/>
  <c r="N2327" i="18"/>
  <c r="A2328" i="18"/>
  <c r="B2328" i="18"/>
  <c r="C2328" i="18"/>
  <c r="D2328" i="18"/>
  <c r="E2328" i="18"/>
  <c r="F2328" i="18"/>
  <c r="G2328" i="18"/>
  <c r="H2328" i="18"/>
  <c r="I2328" i="18"/>
  <c r="J2328" i="18"/>
  <c r="K2328" i="18"/>
  <c r="L2328" i="18"/>
  <c r="M2328" i="18"/>
  <c r="N2328" i="18"/>
  <c r="A2329" i="18"/>
  <c r="B2329" i="18"/>
  <c r="C2329" i="18"/>
  <c r="D2329" i="18"/>
  <c r="E2329" i="18"/>
  <c r="F2329" i="18"/>
  <c r="G2329" i="18"/>
  <c r="H2329" i="18"/>
  <c r="I2329" i="18"/>
  <c r="J2329" i="18"/>
  <c r="K2329" i="18"/>
  <c r="L2329" i="18"/>
  <c r="M2329" i="18"/>
  <c r="N2329" i="18"/>
  <c r="A2330" i="18"/>
  <c r="B2330" i="18"/>
  <c r="C2330" i="18"/>
  <c r="D2330" i="18"/>
  <c r="E2330" i="18"/>
  <c r="F2330" i="18"/>
  <c r="G2330" i="18"/>
  <c r="H2330" i="18"/>
  <c r="I2330" i="18"/>
  <c r="J2330" i="18"/>
  <c r="K2330" i="18"/>
  <c r="L2330" i="18"/>
  <c r="M2330" i="18"/>
  <c r="N2330" i="18"/>
  <c r="A2331" i="18"/>
  <c r="B2331" i="18"/>
  <c r="C2331" i="18"/>
  <c r="D2331" i="18"/>
  <c r="E2331" i="18"/>
  <c r="F2331" i="18"/>
  <c r="G2331" i="18"/>
  <c r="H2331" i="18"/>
  <c r="I2331" i="18"/>
  <c r="J2331" i="18"/>
  <c r="K2331" i="18"/>
  <c r="L2331" i="18"/>
  <c r="M2331" i="18"/>
  <c r="N2331" i="18"/>
  <c r="A2332" i="18"/>
  <c r="B2332" i="18"/>
  <c r="C2332" i="18"/>
  <c r="D2332" i="18"/>
  <c r="E2332" i="18"/>
  <c r="F2332" i="18"/>
  <c r="G2332" i="18"/>
  <c r="H2332" i="18"/>
  <c r="I2332" i="18"/>
  <c r="J2332" i="18"/>
  <c r="K2332" i="18"/>
  <c r="L2332" i="18"/>
  <c r="M2332" i="18"/>
  <c r="N2332" i="18"/>
  <c r="A2333" i="18"/>
  <c r="B2333" i="18"/>
  <c r="C2333" i="18"/>
  <c r="D2333" i="18"/>
  <c r="E2333" i="18"/>
  <c r="F2333" i="18"/>
  <c r="G2333" i="18"/>
  <c r="H2333" i="18"/>
  <c r="I2333" i="18"/>
  <c r="J2333" i="18"/>
  <c r="K2333" i="18"/>
  <c r="L2333" i="18"/>
  <c r="M2333" i="18"/>
  <c r="N2333" i="18"/>
  <c r="A2334" i="18"/>
  <c r="B2334" i="18"/>
  <c r="C2334" i="18"/>
  <c r="D2334" i="18"/>
  <c r="E2334" i="18"/>
  <c r="F2334" i="18"/>
  <c r="G2334" i="18"/>
  <c r="H2334" i="18"/>
  <c r="I2334" i="18"/>
  <c r="J2334" i="18"/>
  <c r="K2334" i="18"/>
  <c r="L2334" i="18"/>
  <c r="M2334" i="18"/>
  <c r="N2334" i="18"/>
  <c r="A2335" i="18"/>
  <c r="B2335" i="18"/>
  <c r="C2335" i="18"/>
  <c r="D2335" i="18"/>
  <c r="E2335" i="18"/>
  <c r="F2335" i="18"/>
  <c r="G2335" i="18"/>
  <c r="H2335" i="18"/>
  <c r="I2335" i="18"/>
  <c r="J2335" i="18"/>
  <c r="K2335" i="18"/>
  <c r="L2335" i="18"/>
  <c r="M2335" i="18"/>
  <c r="N2335" i="18"/>
  <c r="A2336" i="18"/>
  <c r="B2336" i="18"/>
  <c r="C2336" i="18"/>
  <c r="D2336" i="18"/>
  <c r="E2336" i="18"/>
  <c r="F2336" i="18"/>
  <c r="G2336" i="18"/>
  <c r="H2336" i="18"/>
  <c r="I2336" i="18"/>
  <c r="J2336" i="18"/>
  <c r="K2336" i="18"/>
  <c r="L2336" i="18"/>
  <c r="M2336" i="18"/>
  <c r="N2336" i="18"/>
  <c r="A2337" i="18"/>
  <c r="B2337" i="18"/>
  <c r="C2337" i="18"/>
  <c r="D2337" i="18"/>
  <c r="E2337" i="18"/>
  <c r="F2337" i="18"/>
  <c r="G2337" i="18"/>
  <c r="H2337" i="18"/>
  <c r="I2337" i="18"/>
  <c r="J2337" i="18"/>
  <c r="K2337" i="18"/>
  <c r="L2337" i="18"/>
  <c r="M2337" i="18"/>
  <c r="N2337" i="18"/>
  <c r="A2338" i="18"/>
  <c r="B2338" i="18"/>
  <c r="C2338" i="18"/>
  <c r="D2338" i="18"/>
  <c r="E2338" i="18"/>
  <c r="F2338" i="18"/>
  <c r="G2338" i="18"/>
  <c r="H2338" i="18"/>
  <c r="I2338" i="18"/>
  <c r="J2338" i="18"/>
  <c r="K2338" i="18"/>
  <c r="L2338" i="18"/>
  <c r="M2338" i="18"/>
  <c r="N2338" i="18"/>
  <c r="A2339" i="18"/>
  <c r="B2339" i="18"/>
  <c r="C2339" i="18"/>
  <c r="D2339" i="18"/>
  <c r="E2339" i="18"/>
  <c r="F2339" i="18"/>
  <c r="G2339" i="18"/>
  <c r="H2339" i="18"/>
  <c r="I2339" i="18"/>
  <c r="J2339" i="18"/>
  <c r="K2339" i="18"/>
  <c r="L2339" i="18"/>
  <c r="M2339" i="18"/>
  <c r="N2339" i="18"/>
  <c r="A2340" i="18"/>
  <c r="B2340" i="18"/>
  <c r="C2340" i="18"/>
  <c r="D2340" i="18"/>
  <c r="E2340" i="18"/>
  <c r="F2340" i="18"/>
  <c r="G2340" i="18"/>
  <c r="H2340" i="18"/>
  <c r="I2340" i="18"/>
  <c r="J2340" i="18"/>
  <c r="K2340" i="18"/>
  <c r="L2340" i="18"/>
  <c r="M2340" i="18"/>
  <c r="N2340" i="18"/>
  <c r="A2341" i="18"/>
  <c r="B2341" i="18"/>
  <c r="C2341" i="18"/>
  <c r="D2341" i="18"/>
  <c r="E2341" i="18"/>
  <c r="F2341" i="18"/>
  <c r="G2341" i="18"/>
  <c r="H2341" i="18"/>
  <c r="I2341" i="18"/>
  <c r="J2341" i="18"/>
  <c r="K2341" i="18"/>
  <c r="L2341" i="18"/>
  <c r="M2341" i="18"/>
  <c r="N2341" i="18"/>
  <c r="A2342" i="18"/>
  <c r="B2342" i="18"/>
  <c r="C2342" i="18"/>
  <c r="D2342" i="18"/>
  <c r="E2342" i="18"/>
  <c r="F2342" i="18"/>
  <c r="G2342" i="18"/>
  <c r="H2342" i="18"/>
  <c r="I2342" i="18"/>
  <c r="J2342" i="18"/>
  <c r="K2342" i="18"/>
  <c r="L2342" i="18"/>
  <c r="M2342" i="18"/>
  <c r="N2342" i="18"/>
  <c r="A2343" i="18"/>
  <c r="B2343" i="18"/>
  <c r="C2343" i="18"/>
  <c r="D2343" i="18"/>
  <c r="E2343" i="18"/>
  <c r="F2343" i="18"/>
  <c r="G2343" i="18"/>
  <c r="H2343" i="18"/>
  <c r="I2343" i="18"/>
  <c r="J2343" i="18"/>
  <c r="K2343" i="18"/>
  <c r="L2343" i="18"/>
  <c r="M2343" i="18"/>
  <c r="N2343" i="18"/>
  <c r="A2344" i="18"/>
  <c r="B2344" i="18"/>
  <c r="C2344" i="18"/>
  <c r="D2344" i="18"/>
  <c r="E2344" i="18"/>
  <c r="F2344" i="18"/>
  <c r="G2344" i="18"/>
  <c r="H2344" i="18"/>
  <c r="I2344" i="18"/>
  <c r="J2344" i="18"/>
  <c r="K2344" i="18"/>
  <c r="L2344" i="18"/>
  <c r="M2344" i="18"/>
  <c r="N2344" i="18"/>
  <c r="A2345" i="18"/>
  <c r="B2345" i="18"/>
  <c r="C2345" i="18"/>
  <c r="D2345" i="18"/>
  <c r="E2345" i="18"/>
  <c r="F2345" i="18"/>
  <c r="G2345" i="18"/>
  <c r="H2345" i="18"/>
  <c r="I2345" i="18"/>
  <c r="J2345" i="18"/>
  <c r="K2345" i="18"/>
  <c r="L2345" i="18"/>
  <c r="M2345" i="18"/>
  <c r="N2345" i="18"/>
  <c r="A2346" i="18"/>
  <c r="B2346" i="18"/>
  <c r="C2346" i="18"/>
  <c r="D2346" i="18"/>
  <c r="E2346" i="18"/>
  <c r="F2346" i="18"/>
  <c r="G2346" i="18"/>
  <c r="H2346" i="18"/>
  <c r="I2346" i="18"/>
  <c r="J2346" i="18"/>
  <c r="K2346" i="18"/>
  <c r="L2346" i="18"/>
  <c r="M2346" i="18"/>
  <c r="N2346" i="18"/>
  <c r="A2347" i="18"/>
  <c r="B2347" i="18"/>
  <c r="C2347" i="18"/>
  <c r="D2347" i="18"/>
  <c r="E2347" i="18"/>
  <c r="F2347" i="18"/>
  <c r="G2347" i="18"/>
  <c r="H2347" i="18"/>
  <c r="I2347" i="18"/>
  <c r="J2347" i="18"/>
  <c r="K2347" i="18"/>
  <c r="L2347" i="18"/>
  <c r="M2347" i="18"/>
  <c r="N2347" i="18"/>
  <c r="A2348" i="18"/>
  <c r="B2348" i="18"/>
  <c r="C2348" i="18"/>
  <c r="D2348" i="18"/>
  <c r="E2348" i="18"/>
  <c r="F2348" i="18"/>
  <c r="G2348" i="18"/>
  <c r="H2348" i="18"/>
  <c r="I2348" i="18"/>
  <c r="J2348" i="18"/>
  <c r="K2348" i="18"/>
  <c r="L2348" i="18"/>
  <c r="M2348" i="18"/>
  <c r="N2348" i="18"/>
  <c r="A2349" i="18"/>
  <c r="B2349" i="18"/>
  <c r="C2349" i="18"/>
  <c r="D2349" i="18"/>
  <c r="E2349" i="18"/>
  <c r="F2349" i="18"/>
  <c r="G2349" i="18"/>
  <c r="H2349" i="18"/>
  <c r="I2349" i="18"/>
  <c r="J2349" i="18"/>
  <c r="K2349" i="18"/>
  <c r="L2349" i="18"/>
  <c r="M2349" i="18"/>
  <c r="N2349" i="18"/>
  <c r="A2350" i="18"/>
  <c r="B2350" i="18"/>
  <c r="C2350" i="18"/>
  <c r="D2350" i="18"/>
  <c r="E2350" i="18"/>
  <c r="F2350" i="18"/>
  <c r="G2350" i="18"/>
  <c r="H2350" i="18"/>
  <c r="I2350" i="18"/>
  <c r="J2350" i="18"/>
  <c r="K2350" i="18"/>
  <c r="L2350" i="18"/>
  <c r="M2350" i="18"/>
  <c r="N2350" i="18"/>
  <c r="A2351" i="18"/>
  <c r="B2351" i="18"/>
  <c r="C2351" i="18"/>
  <c r="D2351" i="18"/>
  <c r="E2351" i="18"/>
  <c r="F2351" i="18"/>
  <c r="G2351" i="18"/>
  <c r="H2351" i="18"/>
  <c r="I2351" i="18"/>
  <c r="J2351" i="18"/>
  <c r="K2351" i="18"/>
  <c r="L2351" i="18"/>
  <c r="M2351" i="18"/>
  <c r="N2351" i="18"/>
  <c r="A2352" i="18"/>
  <c r="B2352" i="18"/>
  <c r="C2352" i="18"/>
  <c r="D2352" i="18"/>
  <c r="E2352" i="18"/>
  <c r="F2352" i="18"/>
  <c r="G2352" i="18"/>
  <c r="H2352" i="18"/>
  <c r="I2352" i="18"/>
  <c r="J2352" i="18"/>
  <c r="K2352" i="18"/>
  <c r="L2352" i="18"/>
  <c r="M2352" i="18"/>
  <c r="N2352" i="18"/>
  <c r="A2353" i="18"/>
  <c r="B2353" i="18"/>
  <c r="C2353" i="18"/>
  <c r="D2353" i="18"/>
  <c r="E2353" i="18"/>
  <c r="F2353" i="18"/>
  <c r="G2353" i="18"/>
  <c r="H2353" i="18"/>
  <c r="I2353" i="18"/>
  <c r="J2353" i="18"/>
  <c r="K2353" i="18"/>
  <c r="L2353" i="18"/>
  <c r="M2353" i="18"/>
  <c r="N2353" i="18"/>
  <c r="A2354" i="18"/>
  <c r="B2354" i="18"/>
  <c r="C2354" i="18"/>
  <c r="D2354" i="18"/>
  <c r="E2354" i="18"/>
  <c r="F2354" i="18"/>
  <c r="G2354" i="18"/>
  <c r="H2354" i="18"/>
  <c r="I2354" i="18"/>
  <c r="J2354" i="18"/>
  <c r="K2354" i="18"/>
  <c r="L2354" i="18"/>
  <c r="M2354" i="18"/>
  <c r="N2354" i="18"/>
  <c r="A2355" i="18"/>
  <c r="B2355" i="18"/>
  <c r="C2355" i="18"/>
  <c r="D2355" i="18"/>
  <c r="E2355" i="18"/>
  <c r="F2355" i="18"/>
  <c r="G2355" i="18"/>
  <c r="H2355" i="18"/>
  <c r="I2355" i="18"/>
  <c r="J2355" i="18"/>
  <c r="K2355" i="18"/>
  <c r="L2355" i="18"/>
  <c r="M2355" i="18"/>
  <c r="N2355" i="18"/>
  <c r="A2356" i="18"/>
  <c r="B2356" i="18"/>
  <c r="C2356" i="18"/>
  <c r="D2356" i="18"/>
  <c r="E2356" i="18"/>
  <c r="F2356" i="18"/>
  <c r="G2356" i="18"/>
  <c r="H2356" i="18"/>
  <c r="I2356" i="18"/>
  <c r="J2356" i="18"/>
  <c r="K2356" i="18"/>
  <c r="L2356" i="18"/>
  <c r="M2356" i="18"/>
  <c r="N2356" i="18"/>
  <c r="A2357" i="18"/>
  <c r="B2357" i="18"/>
  <c r="C2357" i="18"/>
  <c r="D2357" i="18"/>
  <c r="E2357" i="18"/>
  <c r="F2357" i="18"/>
  <c r="G2357" i="18"/>
  <c r="H2357" i="18"/>
  <c r="I2357" i="18"/>
  <c r="J2357" i="18"/>
  <c r="K2357" i="18"/>
  <c r="L2357" i="18"/>
  <c r="M2357" i="18"/>
  <c r="N2357" i="18"/>
  <c r="A2358" i="18"/>
  <c r="B2358" i="18"/>
  <c r="C2358" i="18"/>
  <c r="D2358" i="18"/>
  <c r="E2358" i="18"/>
  <c r="F2358" i="18"/>
  <c r="G2358" i="18"/>
  <c r="H2358" i="18"/>
  <c r="I2358" i="18"/>
  <c r="J2358" i="18"/>
  <c r="K2358" i="18"/>
  <c r="L2358" i="18"/>
  <c r="M2358" i="18"/>
  <c r="N2358" i="18"/>
  <c r="A2359" i="18"/>
  <c r="B2359" i="18"/>
  <c r="C2359" i="18"/>
  <c r="D2359" i="18"/>
  <c r="E2359" i="18"/>
  <c r="F2359" i="18"/>
  <c r="G2359" i="18"/>
  <c r="H2359" i="18"/>
  <c r="I2359" i="18"/>
  <c r="J2359" i="18"/>
  <c r="K2359" i="18"/>
  <c r="L2359" i="18"/>
  <c r="M2359" i="18"/>
  <c r="N2359" i="18"/>
  <c r="A2360" i="18"/>
  <c r="B2360" i="18"/>
  <c r="C2360" i="18"/>
  <c r="D2360" i="18"/>
  <c r="E2360" i="18"/>
  <c r="F2360" i="18"/>
  <c r="G2360" i="18"/>
  <c r="H2360" i="18"/>
  <c r="I2360" i="18"/>
  <c r="J2360" i="18"/>
  <c r="K2360" i="18"/>
  <c r="L2360" i="18"/>
  <c r="M2360" i="18"/>
  <c r="N2360" i="18"/>
  <c r="A2361" i="18"/>
  <c r="B2361" i="18"/>
  <c r="C2361" i="18"/>
  <c r="D2361" i="18"/>
  <c r="E2361" i="18"/>
  <c r="F2361" i="18"/>
  <c r="G2361" i="18"/>
  <c r="H2361" i="18"/>
  <c r="I2361" i="18"/>
  <c r="J2361" i="18"/>
  <c r="K2361" i="18"/>
  <c r="L2361" i="18"/>
  <c r="M2361" i="18"/>
  <c r="N2361" i="18"/>
  <c r="A2362" i="18"/>
  <c r="B2362" i="18"/>
  <c r="C2362" i="18"/>
  <c r="D2362" i="18"/>
  <c r="E2362" i="18"/>
  <c r="F2362" i="18"/>
  <c r="G2362" i="18"/>
  <c r="H2362" i="18"/>
  <c r="I2362" i="18"/>
  <c r="J2362" i="18"/>
  <c r="K2362" i="18"/>
  <c r="L2362" i="18"/>
  <c r="M2362" i="18"/>
  <c r="N2362" i="18"/>
  <c r="A2363" i="18"/>
  <c r="B2363" i="18"/>
  <c r="C2363" i="18"/>
  <c r="D2363" i="18"/>
  <c r="E2363" i="18"/>
  <c r="F2363" i="18"/>
  <c r="G2363" i="18"/>
  <c r="H2363" i="18"/>
  <c r="I2363" i="18"/>
  <c r="J2363" i="18"/>
  <c r="K2363" i="18"/>
  <c r="L2363" i="18"/>
  <c r="M2363" i="18"/>
  <c r="N2363" i="18"/>
  <c r="A2364" i="18"/>
  <c r="B2364" i="18"/>
  <c r="C2364" i="18"/>
  <c r="D2364" i="18"/>
  <c r="E2364" i="18"/>
  <c r="F2364" i="18"/>
  <c r="G2364" i="18"/>
  <c r="H2364" i="18"/>
  <c r="I2364" i="18"/>
  <c r="J2364" i="18"/>
  <c r="K2364" i="18"/>
  <c r="L2364" i="18"/>
  <c r="M2364" i="18"/>
  <c r="N2364" i="18"/>
  <c r="A2365" i="18"/>
  <c r="B2365" i="18"/>
  <c r="C2365" i="18"/>
  <c r="D2365" i="18"/>
  <c r="E2365" i="18"/>
  <c r="F2365" i="18"/>
  <c r="G2365" i="18"/>
  <c r="H2365" i="18"/>
  <c r="I2365" i="18"/>
  <c r="J2365" i="18"/>
  <c r="K2365" i="18"/>
  <c r="L2365" i="18"/>
  <c r="M2365" i="18"/>
  <c r="N2365" i="18"/>
  <c r="A2366" i="18"/>
  <c r="B2366" i="18"/>
  <c r="C2366" i="18"/>
  <c r="D2366" i="18"/>
  <c r="E2366" i="18"/>
  <c r="F2366" i="18"/>
  <c r="G2366" i="18"/>
  <c r="H2366" i="18"/>
  <c r="I2366" i="18"/>
  <c r="J2366" i="18"/>
  <c r="K2366" i="18"/>
  <c r="L2366" i="18"/>
  <c r="M2366" i="18"/>
  <c r="N2366" i="18"/>
  <c r="A2367" i="18"/>
  <c r="B2367" i="18"/>
  <c r="C2367" i="18"/>
  <c r="D2367" i="18"/>
  <c r="E2367" i="18"/>
  <c r="F2367" i="18"/>
  <c r="G2367" i="18"/>
  <c r="H2367" i="18"/>
  <c r="I2367" i="18"/>
  <c r="J2367" i="18"/>
  <c r="K2367" i="18"/>
  <c r="L2367" i="18"/>
  <c r="M2367" i="18"/>
  <c r="N2367" i="18"/>
  <c r="A2368" i="18"/>
  <c r="B2368" i="18"/>
  <c r="C2368" i="18"/>
  <c r="D2368" i="18"/>
  <c r="E2368" i="18"/>
  <c r="F2368" i="18"/>
  <c r="G2368" i="18"/>
  <c r="H2368" i="18"/>
  <c r="I2368" i="18"/>
  <c r="J2368" i="18"/>
  <c r="K2368" i="18"/>
  <c r="L2368" i="18"/>
  <c r="M2368" i="18"/>
  <c r="N2368" i="18"/>
  <c r="A2369" i="18"/>
  <c r="B2369" i="18"/>
  <c r="C2369" i="18"/>
  <c r="D2369" i="18"/>
  <c r="E2369" i="18"/>
  <c r="F2369" i="18"/>
  <c r="G2369" i="18"/>
  <c r="H2369" i="18"/>
  <c r="I2369" i="18"/>
  <c r="J2369" i="18"/>
  <c r="K2369" i="18"/>
  <c r="L2369" i="18"/>
  <c r="M2369" i="18"/>
  <c r="N2369" i="18"/>
  <c r="A2370" i="18"/>
  <c r="B2370" i="18"/>
  <c r="C2370" i="18"/>
  <c r="D2370" i="18"/>
  <c r="E2370" i="18"/>
  <c r="F2370" i="18"/>
  <c r="G2370" i="18"/>
  <c r="H2370" i="18"/>
  <c r="I2370" i="18"/>
  <c r="J2370" i="18"/>
  <c r="K2370" i="18"/>
  <c r="L2370" i="18"/>
  <c r="M2370" i="18"/>
  <c r="N2370" i="18"/>
  <c r="A2371" i="18"/>
  <c r="B2371" i="18"/>
  <c r="C2371" i="18"/>
  <c r="D2371" i="18"/>
  <c r="E2371" i="18"/>
  <c r="F2371" i="18"/>
  <c r="G2371" i="18"/>
  <c r="H2371" i="18"/>
  <c r="I2371" i="18"/>
  <c r="J2371" i="18"/>
  <c r="K2371" i="18"/>
  <c r="L2371" i="18"/>
  <c r="M2371" i="18"/>
  <c r="N2371" i="18"/>
  <c r="A2372" i="18"/>
  <c r="B2372" i="18"/>
  <c r="C2372" i="18"/>
  <c r="D2372" i="18"/>
  <c r="E2372" i="18"/>
  <c r="F2372" i="18"/>
  <c r="G2372" i="18"/>
  <c r="H2372" i="18"/>
  <c r="I2372" i="18"/>
  <c r="J2372" i="18"/>
  <c r="K2372" i="18"/>
  <c r="L2372" i="18"/>
  <c r="M2372" i="18"/>
  <c r="N2372" i="18"/>
  <c r="A2373" i="18"/>
  <c r="B2373" i="18"/>
  <c r="C2373" i="18"/>
  <c r="D2373" i="18"/>
  <c r="E2373" i="18"/>
  <c r="F2373" i="18"/>
  <c r="G2373" i="18"/>
  <c r="H2373" i="18"/>
  <c r="I2373" i="18"/>
  <c r="J2373" i="18"/>
  <c r="K2373" i="18"/>
  <c r="L2373" i="18"/>
  <c r="M2373" i="18"/>
  <c r="N2373" i="18"/>
  <c r="A2374" i="18"/>
  <c r="B2374" i="18"/>
  <c r="C2374" i="18"/>
  <c r="D2374" i="18"/>
  <c r="E2374" i="18"/>
  <c r="F2374" i="18"/>
  <c r="G2374" i="18"/>
  <c r="H2374" i="18"/>
  <c r="I2374" i="18"/>
  <c r="J2374" i="18"/>
  <c r="K2374" i="18"/>
  <c r="L2374" i="18"/>
  <c r="M2374" i="18"/>
  <c r="N2374" i="18"/>
  <c r="A2375" i="18"/>
  <c r="B2375" i="18"/>
  <c r="C2375" i="18"/>
  <c r="D2375" i="18"/>
  <c r="E2375" i="18"/>
  <c r="F2375" i="18"/>
  <c r="G2375" i="18"/>
  <c r="H2375" i="18"/>
  <c r="I2375" i="18"/>
  <c r="J2375" i="18"/>
  <c r="K2375" i="18"/>
  <c r="L2375" i="18"/>
  <c r="M2375" i="18"/>
  <c r="N2375" i="18"/>
  <c r="A2376" i="18"/>
  <c r="B2376" i="18"/>
  <c r="C2376" i="18"/>
  <c r="D2376" i="18"/>
  <c r="E2376" i="18"/>
  <c r="F2376" i="18"/>
  <c r="G2376" i="18"/>
  <c r="H2376" i="18"/>
  <c r="I2376" i="18"/>
  <c r="J2376" i="18"/>
  <c r="K2376" i="18"/>
  <c r="L2376" i="18"/>
  <c r="M2376" i="18"/>
  <c r="N2376" i="18"/>
  <c r="A2377" i="18"/>
  <c r="B2377" i="18"/>
  <c r="C2377" i="18"/>
  <c r="D2377" i="18"/>
  <c r="E2377" i="18"/>
  <c r="F2377" i="18"/>
  <c r="G2377" i="18"/>
  <c r="H2377" i="18"/>
  <c r="I2377" i="18"/>
  <c r="J2377" i="18"/>
  <c r="K2377" i="18"/>
  <c r="L2377" i="18"/>
  <c r="M2377" i="18"/>
  <c r="N2377" i="18"/>
  <c r="A2378" i="18"/>
  <c r="B2378" i="18"/>
  <c r="C2378" i="18"/>
  <c r="D2378" i="18"/>
  <c r="E2378" i="18"/>
  <c r="F2378" i="18"/>
  <c r="G2378" i="18"/>
  <c r="H2378" i="18"/>
  <c r="I2378" i="18"/>
  <c r="J2378" i="18"/>
  <c r="K2378" i="18"/>
  <c r="L2378" i="18"/>
  <c r="M2378" i="18"/>
  <c r="N2378" i="18"/>
  <c r="A2379" i="18"/>
  <c r="B2379" i="18"/>
  <c r="C2379" i="18"/>
  <c r="D2379" i="18"/>
  <c r="E2379" i="18"/>
  <c r="F2379" i="18"/>
  <c r="G2379" i="18"/>
  <c r="H2379" i="18"/>
  <c r="I2379" i="18"/>
  <c r="J2379" i="18"/>
  <c r="K2379" i="18"/>
  <c r="L2379" i="18"/>
  <c r="M2379" i="18"/>
  <c r="N2379" i="18"/>
  <c r="A2380" i="18"/>
  <c r="B2380" i="18"/>
  <c r="C2380" i="18"/>
  <c r="D2380" i="18"/>
  <c r="E2380" i="18"/>
  <c r="F2380" i="18"/>
  <c r="G2380" i="18"/>
  <c r="H2380" i="18"/>
  <c r="I2380" i="18"/>
  <c r="J2380" i="18"/>
  <c r="K2380" i="18"/>
  <c r="L2380" i="18"/>
  <c r="M2380" i="18"/>
  <c r="N2380" i="18"/>
  <c r="A2381" i="18"/>
  <c r="B2381" i="18"/>
  <c r="C2381" i="18"/>
  <c r="D2381" i="18"/>
  <c r="E2381" i="18"/>
  <c r="F2381" i="18"/>
  <c r="G2381" i="18"/>
  <c r="H2381" i="18"/>
  <c r="I2381" i="18"/>
  <c r="J2381" i="18"/>
  <c r="K2381" i="18"/>
  <c r="L2381" i="18"/>
  <c r="M2381" i="18"/>
  <c r="N2381" i="18"/>
  <c r="A2382" i="18"/>
  <c r="B2382" i="18"/>
  <c r="C2382" i="18"/>
  <c r="D2382" i="18"/>
  <c r="E2382" i="18"/>
  <c r="F2382" i="18"/>
  <c r="G2382" i="18"/>
  <c r="H2382" i="18"/>
  <c r="I2382" i="18"/>
  <c r="J2382" i="18"/>
  <c r="K2382" i="18"/>
  <c r="L2382" i="18"/>
  <c r="M2382" i="18"/>
  <c r="N2382" i="18"/>
  <c r="A2383" i="18"/>
  <c r="B2383" i="18"/>
  <c r="C2383" i="18"/>
  <c r="D2383" i="18"/>
  <c r="E2383" i="18"/>
  <c r="F2383" i="18"/>
  <c r="G2383" i="18"/>
  <c r="H2383" i="18"/>
  <c r="I2383" i="18"/>
  <c r="J2383" i="18"/>
  <c r="K2383" i="18"/>
  <c r="L2383" i="18"/>
  <c r="M2383" i="18"/>
  <c r="N2383" i="18"/>
  <c r="A2384" i="18"/>
  <c r="B2384" i="18"/>
  <c r="C2384" i="18"/>
  <c r="D2384" i="18"/>
  <c r="E2384" i="18"/>
  <c r="F2384" i="18"/>
  <c r="G2384" i="18"/>
  <c r="H2384" i="18"/>
  <c r="I2384" i="18"/>
  <c r="J2384" i="18"/>
  <c r="K2384" i="18"/>
  <c r="L2384" i="18"/>
  <c r="M2384" i="18"/>
  <c r="N2384" i="18"/>
  <c r="A2385" i="18"/>
  <c r="B2385" i="18"/>
  <c r="C2385" i="18"/>
  <c r="D2385" i="18"/>
  <c r="E2385" i="18"/>
  <c r="F2385" i="18"/>
  <c r="G2385" i="18"/>
  <c r="H2385" i="18"/>
  <c r="I2385" i="18"/>
  <c r="J2385" i="18"/>
  <c r="K2385" i="18"/>
  <c r="L2385" i="18"/>
  <c r="M2385" i="18"/>
  <c r="N2385" i="18"/>
  <c r="A2386" i="18"/>
  <c r="B2386" i="18"/>
  <c r="C2386" i="18"/>
  <c r="D2386" i="18"/>
  <c r="E2386" i="18"/>
  <c r="F2386" i="18"/>
  <c r="G2386" i="18"/>
  <c r="H2386" i="18"/>
  <c r="I2386" i="18"/>
  <c r="J2386" i="18"/>
  <c r="K2386" i="18"/>
  <c r="L2386" i="18"/>
  <c r="M2386" i="18"/>
  <c r="N2386" i="18"/>
  <c r="A2387" i="18"/>
  <c r="B2387" i="18"/>
  <c r="C2387" i="18"/>
  <c r="D2387" i="18"/>
  <c r="E2387" i="18"/>
  <c r="F2387" i="18"/>
  <c r="G2387" i="18"/>
  <c r="H2387" i="18"/>
  <c r="I2387" i="18"/>
  <c r="J2387" i="18"/>
  <c r="K2387" i="18"/>
  <c r="L2387" i="18"/>
  <c r="M2387" i="18"/>
  <c r="N2387" i="18"/>
  <c r="A2388" i="18"/>
  <c r="B2388" i="18"/>
  <c r="C2388" i="18"/>
  <c r="D2388" i="18"/>
  <c r="E2388" i="18"/>
  <c r="F2388" i="18"/>
  <c r="G2388" i="18"/>
  <c r="H2388" i="18"/>
  <c r="I2388" i="18"/>
  <c r="J2388" i="18"/>
  <c r="K2388" i="18"/>
  <c r="L2388" i="18"/>
  <c r="M2388" i="18"/>
  <c r="N2388" i="18"/>
  <c r="A2389" i="18"/>
  <c r="B2389" i="18"/>
  <c r="C2389" i="18"/>
  <c r="D2389" i="18"/>
  <c r="E2389" i="18"/>
  <c r="F2389" i="18"/>
  <c r="G2389" i="18"/>
  <c r="H2389" i="18"/>
  <c r="I2389" i="18"/>
  <c r="J2389" i="18"/>
  <c r="K2389" i="18"/>
  <c r="L2389" i="18"/>
  <c r="M2389" i="18"/>
  <c r="N2389" i="18"/>
  <c r="A2390" i="18"/>
  <c r="B2390" i="18"/>
  <c r="C2390" i="18"/>
  <c r="D2390" i="18"/>
  <c r="E2390" i="18"/>
  <c r="F2390" i="18"/>
  <c r="G2390" i="18"/>
  <c r="H2390" i="18"/>
  <c r="I2390" i="18"/>
  <c r="J2390" i="18"/>
  <c r="K2390" i="18"/>
  <c r="L2390" i="18"/>
  <c r="M2390" i="18"/>
  <c r="N2390" i="18"/>
  <c r="A2391" i="18"/>
  <c r="B2391" i="18"/>
  <c r="C2391" i="18"/>
  <c r="D2391" i="18"/>
  <c r="E2391" i="18"/>
  <c r="F2391" i="18"/>
  <c r="G2391" i="18"/>
  <c r="H2391" i="18"/>
  <c r="I2391" i="18"/>
  <c r="J2391" i="18"/>
  <c r="K2391" i="18"/>
  <c r="L2391" i="18"/>
  <c r="M2391" i="18"/>
  <c r="N2391" i="18"/>
  <c r="A2392" i="18"/>
  <c r="B2392" i="18"/>
  <c r="C2392" i="18"/>
  <c r="D2392" i="18"/>
  <c r="E2392" i="18"/>
  <c r="F2392" i="18"/>
  <c r="G2392" i="18"/>
  <c r="H2392" i="18"/>
  <c r="I2392" i="18"/>
  <c r="J2392" i="18"/>
  <c r="K2392" i="18"/>
  <c r="L2392" i="18"/>
  <c r="M2392" i="18"/>
  <c r="N2392" i="18"/>
  <c r="A2393" i="18"/>
  <c r="B2393" i="18"/>
  <c r="C2393" i="18"/>
  <c r="D2393" i="18"/>
  <c r="E2393" i="18"/>
  <c r="F2393" i="18"/>
  <c r="G2393" i="18"/>
  <c r="H2393" i="18"/>
  <c r="I2393" i="18"/>
  <c r="J2393" i="18"/>
  <c r="K2393" i="18"/>
  <c r="L2393" i="18"/>
  <c r="M2393" i="18"/>
  <c r="N2393" i="18"/>
  <c r="A2394" i="18"/>
  <c r="B2394" i="18"/>
  <c r="C2394" i="18"/>
  <c r="D2394" i="18"/>
  <c r="E2394" i="18"/>
  <c r="F2394" i="18"/>
  <c r="G2394" i="18"/>
  <c r="H2394" i="18"/>
  <c r="I2394" i="18"/>
  <c r="J2394" i="18"/>
  <c r="K2394" i="18"/>
  <c r="L2394" i="18"/>
  <c r="M2394" i="18"/>
  <c r="N2394" i="18"/>
  <c r="A2395" i="18"/>
  <c r="B2395" i="18"/>
  <c r="C2395" i="18"/>
  <c r="D2395" i="18"/>
  <c r="E2395" i="18"/>
  <c r="F2395" i="18"/>
  <c r="G2395" i="18"/>
  <c r="H2395" i="18"/>
  <c r="I2395" i="18"/>
  <c r="J2395" i="18"/>
  <c r="K2395" i="18"/>
  <c r="L2395" i="18"/>
  <c r="M2395" i="18"/>
  <c r="N2395" i="18"/>
  <c r="A2396" i="18"/>
  <c r="B2396" i="18"/>
  <c r="C2396" i="18"/>
  <c r="D2396" i="18"/>
  <c r="E2396" i="18"/>
  <c r="F2396" i="18"/>
  <c r="G2396" i="18"/>
  <c r="H2396" i="18"/>
  <c r="I2396" i="18"/>
  <c r="J2396" i="18"/>
  <c r="K2396" i="18"/>
  <c r="L2396" i="18"/>
  <c r="M2396" i="18"/>
  <c r="N2396" i="18"/>
  <c r="A2397" i="18"/>
  <c r="B2397" i="18"/>
  <c r="C2397" i="18"/>
  <c r="D2397" i="18"/>
  <c r="E2397" i="18"/>
  <c r="F2397" i="18"/>
  <c r="G2397" i="18"/>
  <c r="H2397" i="18"/>
  <c r="I2397" i="18"/>
  <c r="J2397" i="18"/>
  <c r="K2397" i="18"/>
  <c r="L2397" i="18"/>
  <c r="M2397" i="18"/>
  <c r="N2397" i="18"/>
  <c r="A2398" i="18"/>
  <c r="B2398" i="18"/>
  <c r="C2398" i="18"/>
  <c r="D2398" i="18"/>
  <c r="E2398" i="18"/>
  <c r="F2398" i="18"/>
  <c r="G2398" i="18"/>
  <c r="H2398" i="18"/>
  <c r="I2398" i="18"/>
  <c r="J2398" i="18"/>
  <c r="K2398" i="18"/>
  <c r="L2398" i="18"/>
  <c r="M2398" i="18"/>
  <c r="N2398" i="18"/>
  <c r="A2399" i="18"/>
  <c r="B2399" i="18"/>
  <c r="C2399" i="18"/>
  <c r="D2399" i="18"/>
  <c r="E2399" i="18"/>
  <c r="F2399" i="18"/>
  <c r="G2399" i="18"/>
  <c r="H2399" i="18"/>
  <c r="I2399" i="18"/>
  <c r="J2399" i="18"/>
  <c r="K2399" i="18"/>
  <c r="L2399" i="18"/>
  <c r="M2399" i="18"/>
  <c r="N2399" i="18"/>
  <c r="A2400" i="18"/>
  <c r="B2400" i="18"/>
  <c r="C2400" i="18"/>
  <c r="D2400" i="18"/>
  <c r="E2400" i="18"/>
  <c r="F2400" i="18"/>
  <c r="G2400" i="18"/>
  <c r="H2400" i="18"/>
  <c r="I2400" i="18"/>
  <c r="J2400" i="18"/>
  <c r="K2400" i="18"/>
  <c r="L2400" i="18"/>
  <c r="M2400" i="18"/>
  <c r="N2400" i="18"/>
  <c r="A2401" i="18"/>
  <c r="B2401" i="18"/>
  <c r="C2401" i="18"/>
  <c r="D2401" i="18"/>
  <c r="E2401" i="18"/>
  <c r="F2401" i="18"/>
  <c r="G2401" i="18"/>
  <c r="H2401" i="18"/>
  <c r="I2401" i="18"/>
  <c r="J2401" i="18"/>
  <c r="K2401" i="18"/>
  <c r="L2401" i="18"/>
  <c r="M2401" i="18"/>
  <c r="N2401" i="18"/>
  <c r="A2402" i="18"/>
  <c r="B2402" i="18"/>
  <c r="C2402" i="18"/>
  <c r="D2402" i="18"/>
  <c r="E2402" i="18"/>
  <c r="F2402" i="18"/>
  <c r="G2402" i="18"/>
  <c r="H2402" i="18"/>
  <c r="I2402" i="18"/>
  <c r="J2402" i="18"/>
  <c r="K2402" i="18"/>
  <c r="L2402" i="18"/>
  <c r="M2402" i="18"/>
  <c r="N2402" i="18"/>
  <c r="A2403" i="18"/>
  <c r="B2403" i="18"/>
  <c r="C2403" i="18"/>
  <c r="D2403" i="18"/>
  <c r="E2403" i="18"/>
  <c r="F2403" i="18"/>
  <c r="G2403" i="18"/>
  <c r="H2403" i="18"/>
  <c r="I2403" i="18"/>
  <c r="J2403" i="18"/>
  <c r="K2403" i="18"/>
  <c r="L2403" i="18"/>
  <c r="M2403" i="18"/>
  <c r="N2403" i="18"/>
  <c r="A2404" i="18"/>
  <c r="B2404" i="18"/>
  <c r="C2404" i="18"/>
  <c r="D2404" i="18"/>
  <c r="E2404" i="18"/>
  <c r="F2404" i="18"/>
  <c r="G2404" i="18"/>
  <c r="H2404" i="18"/>
  <c r="I2404" i="18"/>
  <c r="J2404" i="18"/>
  <c r="K2404" i="18"/>
  <c r="L2404" i="18"/>
  <c r="M2404" i="18"/>
  <c r="N2404" i="18"/>
  <c r="A2405" i="18"/>
  <c r="B2405" i="18"/>
  <c r="C2405" i="18"/>
  <c r="D2405" i="18"/>
  <c r="E2405" i="18"/>
  <c r="F2405" i="18"/>
  <c r="G2405" i="18"/>
  <c r="H2405" i="18"/>
  <c r="I2405" i="18"/>
  <c r="J2405" i="18"/>
  <c r="K2405" i="18"/>
  <c r="L2405" i="18"/>
  <c r="M2405" i="18"/>
  <c r="N2405" i="18"/>
  <c r="A2406" i="18"/>
  <c r="B2406" i="18"/>
  <c r="C2406" i="18"/>
  <c r="D2406" i="18"/>
  <c r="E2406" i="18"/>
  <c r="F2406" i="18"/>
  <c r="G2406" i="18"/>
  <c r="H2406" i="18"/>
  <c r="I2406" i="18"/>
  <c r="J2406" i="18"/>
  <c r="K2406" i="18"/>
  <c r="L2406" i="18"/>
  <c r="M2406" i="18"/>
  <c r="N2406" i="18"/>
  <c r="A2407" i="18"/>
  <c r="B2407" i="18"/>
  <c r="C2407" i="18"/>
  <c r="D2407" i="18"/>
  <c r="E2407" i="18"/>
  <c r="F2407" i="18"/>
  <c r="G2407" i="18"/>
  <c r="H2407" i="18"/>
  <c r="I2407" i="18"/>
  <c r="J2407" i="18"/>
  <c r="K2407" i="18"/>
  <c r="L2407" i="18"/>
  <c r="M2407" i="18"/>
  <c r="N2407" i="18"/>
  <c r="A2408" i="18"/>
  <c r="B2408" i="18"/>
  <c r="C2408" i="18"/>
  <c r="D2408" i="18"/>
  <c r="E2408" i="18"/>
  <c r="F2408" i="18"/>
  <c r="G2408" i="18"/>
  <c r="H2408" i="18"/>
  <c r="I2408" i="18"/>
  <c r="J2408" i="18"/>
  <c r="K2408" i="18"/>
  <c r="L2408" i="18"/>
  <c r="M2408" i="18"/>
  <c r="N2408" i="18"/>
  <c r="A2409" i="18"/>
  <c r="B2409" i="18"/>
  <c r="C2409" i="18"/>
  <c r="D2409" i="18"/>
  <c r="E2409" i="18"/>
  <c r="F2409" i="18"/>
  <c r="G2409" i="18"/>
  <c r="H2409" i="18"/>
  <c r="I2409" i="18"/>
  <c r="J2409" i="18"/>
  <c r="K2409" i="18"/>
  <c r="L2409" i="18"/>
  <c r="M2409" i="18"/>
  <c r="N2409" i="18"/>
  <c r="A2410" i="18"/>
  <c r="B2410" i="18"/>
  <c r="C2410" i="18"/>
  <c r="D2410" i="18"/>
  <c r="E2410" i="18"/>
  <c r="F2410" i="18"/>
  <c r="G2410" i="18"/>
  <c r="H2410" i="18"/>
  <c r="I2410" i="18"/>
  <c r="J2410" i="18"/>
  <c r="K2410" i="18"/>
  <c r="L2410" i="18"/>
  <c r="M2410" i="18"/>
  <c r="N2410" i="18"/>
  <c r="A2411" i="18"/>
  <c r="B2411" i="18"/>
  <c r="C2411" i="18"/>
  <c r="D2411" i="18"/>
  <c r="E2411" i="18"/>
  <c r="F2411" i="18"/>
  <c r="G2411" i="18"/>
  <c r="H2411" i="18"/>
  <c r="I2411" i="18"/>
  <c r="J2411" i="18"/>
  <c r="K2411" i="18"/>
  <c r="L2411" i="18"/>
  <c r="M2411" i="18"/>
  <c r="N2411" i="18"/>
  <c r="A2412" i="18"/>
  <c r="B2412" i="18"/>
  <c r="C2412" i="18"/>
  <c r="D2412" i="18"/>
  <c r="E2412" i="18"/>
  <c r="F2412" i="18"/>
  <c r="G2412" i="18"/>
  <c r="H2412" i="18"/>
  <c r="I2412" i="18"/>
  <c r="J2412" i="18"/>
  <c r="K2412" i="18"/>
  <c r="L2412" i="18"/>
  <c r="M2412" i="18"/>
  <c r="N2412" i="18"/>
  <c r="A2413" i="18"/>
  <c r="B2413" i="18"/>
  <c r="C2413" i="18"/>
  <c r="D2413" i="18"/>
  <c r="E2413" i="18"/>
  <c r="F2413" i="18"/>
  <c r="G2413" i="18"/>
  <c r="H2413" i="18"/>
  <c r="I2413" i="18"/>
  <c r="J2413" i="18"/>
  <c r="K2413" i="18"/>
  <c r="L2413" i="18"/>
  <c r="M2413" i="18"/>
  <c r="N2413" i="18"/>
  <c r="A2414" i="18"/>
  <c r="B2414" i="18"/>
  <c r="C2414" i="18"/>
  <c r="D2414" i="18"/>
  <c r="E2414" i="18"/>
  <c r="F2414" i="18"/>
  <c r="G2414" i="18"/>
  <c r="H2414" i="18"/>
  <c r="I2414" i="18"/>
  <c r="J2414" i="18"/>
  <c r="K2414" i="18"/>
  <c r="L2414" i="18"/>
  <c r="M2414" i="18"/>
  <c r="N2414" i="18"/>
  <c r="A2415" i="18"/>
  <c r="B2415" i="18"/>
  <c r="C2415" i="18"/>
  <c r="D2415" i="18"/>
  <c r="E2415" i="18"/>
  <c r="F2415" i="18"/>
  <c r="G2415" i="18"/>
  <c r="H2415" i="18"/>
  <c r="I2415" i="18"/>
  <c r="J2415" i="18"/>
  <c r="K2415" i="18"/>
  <c r="L2415" i="18"/>
  <c r="M2415" i="18"/>
  <c r="N2415" i="18"/>
  <c r="A2416" i="18"/>
  <c r="B2416" i="18"/>
  <c r="C2416" i="18"/>
  <c r="D2416" i="18"/>
  <c r="E2416" i="18"/>
  <c r="F2416" i="18"/>
  <c r="G2416" i="18"/>
  <c r="H2416" i="18"/>
  <c r="I2416" i="18"/>
  <c r="J2416" i="18"/>
  <c r="K2416" i="18"/>
  <c r="L2416" i="18"/>
  <c r="M2416" i="18"/>
  <c r="N2416" i="18"/>
  <c r="A2417" i="18"/>
  <c r="B2417" i="18"/>
  <c r="C2417" i="18"/>
  <c r="D2417" i="18"/>
  <c r="E2417" i="18"/>
  <c r="F2417" i="18"/>
  <c r="G2417" i="18"/>
  <c r="H2417" i="18"/>
  <c r="I2417" i="18"/>
  <c r="J2417" i="18"/>
  <c r="K2417" i="18"/>
  <c r="L2417" i="18"/>
  <c r="M2417" i="18"/>
  <c r="N2417" i="18"/>
  <c r="A2418" i="18"/>
  <c r="B2418" i="18"/>
  <c r="C2418" i="18"/>
  <c r="D2418" i="18"/>
  <c r="E2418" i="18"/>
  <c r="F2418" i="18"/>
  <c r="G2418" i="18"/>
  <c r="H2418" i="18"/>
  <c r="I2418" i="18"/>
  <c r="J2418" i="18"/>
  <c r="K2418" i="18"/>
  <c r="L2418" i="18"/>
  <c r="M2418" i="18"/>
  <c r="N2418" i="18"/>
  <c r="A2419" i="18"/>
  <c r="B2419" i="18"/>
  <c r="C2419" i="18"/>
  <c r="D2419" i="18"/>
  <c r="E2419" i="18"/>
  <c r="F2419" i="18"/>
  <c r="G2419" i="18"/>
  <c r="H2419" i="18"/>
  <c r="I2419" i="18"/>
  <c r="J2419" i="18"/>
  <c r="K2419" i="18"/>
  <c r="L2419" i="18"/>
  <c r="M2419" i="18"/>
  <c r="N2419" i="18"/>
  <c r="A2420" i="18"/>
  <c r="B2420" i="18"/>
  <c r="C2420" i="18"/>
  <c r="D2420" i="18"/>
  <c r="E2420" i="18"/>
  <c r="F2420" i="18"/>
  <c r="G2420" i="18"/>
  <c r="H2420" i="18"/>
  <c r="I2420" i="18"/>
  <c r="J2420" i="18"/>
  <c r="K2420" i="18"/>
  <c r="L2420" i="18"/>
  <c r="M2420" i="18"/>
  <c r="N2420" i="18"/>
  <c r="A2421" i="18"/>
  <c r="B2421" i="18"/>
  <c r="C2421" i="18"/>
  <c r="D2421" i="18"/>
  <c r="E2421" i="18"/>
  <c r="F2421" i="18"/>
  <c r="G2421" i="18"/>
  <c r="H2421" i="18"/>
  <c r="I2421" i="18"/>
  <c r="J2421" i="18"/>
  <c r="K2421" i="18"/>
  <c r="L2421" i="18"/>
  <c r="M2421" i="18"/>
  <c r="N2421" i="18"/>
  <c r="A2422" i="18"/>
  <c r="B2422" i="18"/>
  <c r="C2422" i="18"/>
  <c r="D2422" i="18"/>
  <c r="E2422" i="18"/>
  <c r="F2422" i="18"/>
  <c r="G2422" i="18"/>
  <c r="H2422" i="18"/>
  <c r="I2422" i="18"/>
  <c r="J2422" i="18"/>
  <c r="K2422" i="18"/>
  <c r="L2422" i="18"/>
  <c r="M2422" i="18"/>
  <c r="N2422" i="18"/>
  <c r="A2423" i="18"/>
  <c r="B2423" i="18"/>
  <c r="C2423" i="18"/>
  <c r="D2423" i="18"/>
  <c r="E2423" i="18"/>
  <c r="F2423" i="18"/>
  <c r="G2423" i="18"/>
  <c r="H2423" i="18"/>
  <c r="I2423" i="18"/>
  <c r="J2423" i="18"/>
  <c r="K2423" i="18"/>
  <c r="L2423" i="18"/>
  <c r="M2423" i="18"/>
  <c r="N2423" i="18"/>
  <c r="A2424" i="18"/>
  <c r="B2424" i="18"/>
  <c r="C2424" i="18"/>
  <c r="D2424" i="18"/>
  <c r="E2424" i="18"/>
  <c r="F2424" i="18"/>
  <c r="G2424" i="18"/>
  <c r="H2424" i="18"/>
  <c r="I2424" i="18"/>
  <c r="J2424" i="18"/>
  <c r="K2424" i="18"/>
  <c r="L2424" i="18"/>
  <c r="M2424" i="18"/>
  <c r="N2424" i="18"/>
  <c r="A2425" i="18"/>
  <c r="B2425" i="18"/>
  <c r="C2425" i="18"/>
  <c r="D2425" i="18"/>
  <c r="E2425" i="18"/>
  <c r="F2425" i="18"/>
  <c r="G2425" i="18"/>
  <c r="H2425" i="18"/>
  <c r="I2425" i="18"/>
  <c r="J2425" i="18"/>
  <c r="K2425" i="18"/>
  <c r="L2425" i="18"/>
  <c r="M2425" i="18"/>
  <c r="N2425" i="18"/>
  <c r="A2426" i="18"/>
  <c r="B2426" i="18"/>
  <c r="C2426" i="18"/>
  <c r="D2426" i="18"/>
  <c r="E2426" i="18"/>
  <c r="F2426" i="18"/>
  <c r="G2426" i="18"/>
  <c r="H2426" i="18"/>
  <c r="I2426" i="18"/>
  <c r="J2426" i="18"/>
  <c r="K2426" i="18"/>
  <c r="L2426" i="18"/>
  <c r="M2426" i="18"/>
  <c r="N2426" i="18"/>
  <c r="A2427" i="18"/>
  <c r="B2427" i="18"/>
  <c r="C2427" i="18"/>
  <c r="D2427" i="18"/>
  <c r="E2427" i="18"/>
  <c r="F2427" i="18"/>
  <c r="G2427" i="18"/>
  <c r="H2427" i="18"/>
  <c r="I2427" i="18"/>
  <c r="J2427" i="18"/>
  <c r="K2427" i="18"/>
  <c r="L2427" i="18"/>
  <c r="M2427" i="18"/>
  <c r="N2427" i="18"/>
  <c r="A2428" i="18"/>
  <c r="B2428" i="18"/>
  <c r="C2428" i="18"/>
  <c r="D2428" i="18"/>
  <c r="E2428" i="18"/>
  <c r="F2428" i="18"/>
  <c r="G2428" i="18"/>
  <c r="H2428" i="18"/>
  <c r="I2428" i="18"/>
  <c r="J2428" i="18"/>
  <c r="K2428" i="18"/>
  <c r="L2428" i="18"/>
  <c r="M2428" i="18"/>
  <c r="N2428" i="18"/>
  <c r="A2429" i="18"/>
  <c r="B2429" i="18"/>
  <c r="C2429" i="18"/>
  <c r="D2429" i="18"/>
  <c r="E2429" i="18"/>
  <c r="F2429" i="18"/>
  <c r="G2429" i="18"/>
  <c r="H2429" i="18"/>
  <c r="I2429" i="18"/>
  <c r="J2429" i="18"/>
  <c r="K2429" i="18"/>
  <c r="L2429" i="18"/>
  <c r="M2429" i="18"/>
  <c r="N2429" i="18"/>
  <c r="A2430" i="18"/>
  <c r="B2430" i="18"/>
  <c r="C2430" i="18"/>
  <c r="D2430" i="18"/>
  <c r="E2430" i="18"/>
  <c r="F2430" i="18"/>
  <c r="G2430" i="18"/>
  <c r="H2430" i="18"/>
  <c r="I2430" i="18"/>
  <c r="J2430" i="18"/>
  <c r="K2430" i="18"/>
  <c r="L2430" i="18"/>
  <c r="M2430" i="18"/>
  <c r="N2430" i="18"/>
  <c r="A2431" i="18"/>
  <c r="B2431" i="18"/>
  <c r="C2431" i="18"/>
  <c r="D2431" i="18"/>
  <c r="E2431" i="18"/>
  <c r="F2431" i="18"/>
  <c r="G2431" i="18"/>
  <c r="H2431" i="18"/>
  <c r="I2431" i="18"/>
  <c r="J2431" i="18"/>
  <c r="K2431" i="18"/>
  <c r="L2431" i="18"/>
  <c r="M2431" i="18"/>
  <c r="N2431" i="18"/>
  <c r="A2432" i="18"/>
  <c r="B2432" i="18"/>
  <c r="C2432" i="18"/>
  <c r="D2432" i="18"/>
  <c r="E2432" i="18"/>
  <c r="F2432" i="18"/>
  <c r="G2432" i="18"/>
  <c r="H2432" i="18"/>
  <c r="I2432" i="18"/>
  <c r="J2432" i="18"/>
  <c r="K2432" i="18"/>
  <c r="L2432" i="18"/>
  <c r="M2432" i="18"/>
  <c r="N2432" i="18"/>
  <c r="A2433" i="18"/>
  <c r="B2433" i="18"/>
  <c r="C2433" i="18"/>
  <c r="D2433" i="18"/>
  <c r="E2433" i="18"/>
  <c r="F2433" i="18"/>
  <c r="G2433" i="18"/>
  <c r="H2433" i="18"/>
  <c r="I2433" i="18"/>
  <c r="J2433" i="18"/>
  <c r="K2433" i="18"/>
  <c r="L2433" i="18"/>
  <c r="M2433" i="18"/>
  <c r="N2433" i="18"/>
  <c r="A2434" i="18"/>
  <c r="B2434" i="18"/>
  <c r="C2434" i="18"/>
  <c r="D2434" i="18"/>
  <c r="E2434" i="18"/>
  <c r="F2434" i="18"/>
  <c r="G2434" i="18"/>
  <c r="H2434" i="18"/>
  <c r="I2434" i="18"/>
  <c r="J2434" i="18"/>
  <c r="K2434" i="18"/>
  <c r="L2434" i="18"/>
  <c r="M2434" i="18"/>
  <c r="N2434" i="18"/>
  <c r="A2435" i="18"/>
  <c r="B2435" i="18"/>
  <c r="C2435" i="18"/>
  <c r="D2435" i="18"/>
  <c r="E2435" i="18"/>
  <c r="F2435" i="18"/>
  <c r="G2435" i="18"/>
  <c r="H2435" i="18"/>
  <c r="I2435" i="18"/>
  <c r="J2435" i="18"/>
  <c r="K2435" i="18"/>
  <c r="L2435" i="18"/>
  <c r="M2435" i="18"/>
  <c r="N2435" i="18"/>
  <c r="A2436" i="18"/>
  <c r="B2436" i="18"/>
  <c r="C2436" i="18"/>
  <c r="D2436" i="18"/>
  <c r="E2436" i="18"/>
  <c r="F2436" i="18"/>
  <c r="G2436" i="18"/>
  <c r="H2436" i="18"/>
  <c r="I2436" i="18"/>
  <c r="J2436" i="18"/>
  <c r="K2436" i="18"/>
  <c r="L2436" i="18"/>
  <c r="M2436" i="18"/>
  <c r="N2436" i="18"/>
  <c r="A2437" i="18"/>
  <c r="B2437" i="18"/>
  <c r="C2437" i="18"/>
  <c r="D2437" i="18"/>
  <c r="E2437" i="18"/>
  <c r="F2437" i="18"/>
  <c r="G2437" i="18"/>
  <c r="H2437" i="18"/>
  <c r="I2437" i="18"/>
  <c r="J2437" i="18"/>
  <c r="K2437" i="18"/>
  <c r="L2437" i="18"/>
  <c r="M2437" i="18"/>
  <c r="N2437" i="18"/>
  <c r="A2438" i="18"/>
  <c r="B2438" i="18"/>
  <c r="C2438" i="18"/>
  <c r="D2438" i="18"/>
  <c r="E2438" i="18"/>
  <c r="F2438" i="18"/>
  <c r="G2438" i="18"/>
  <c r="H2438" i="18"/>
  <c r="I2438" i="18"/>
  <c r="J2438" i="18"/>
  <c r="K2438" i="18"/>
  <c r="L2438" i="18"/>
  <c r="M2438" i="18"/>
  <c r="N2438" i="18"/>
  <c r="A2439" i="18"/>
  <c r="B2439" i="18"/>
  <c r="C2439" i="18"/>
  <c r="D2439" i="18"/>
  <c r="E2439" i="18"/>
  <c r="F2439" i="18"/>
  <c r="G2439" i="18"/>
  <c r="H2439" i="18"/>
  <c r="I2439" i="18"/>
  <c r="J2439" i="18"/>
  <c r="K2439" i="18"/>
  <c r="L2439" i="18"/>
  <c r="M2439" i="18"/>
  <c r="N2439" i="18"/>
  <c r="A2440" i="18"/>
  <c r="B2440" i="18"/>
  <c r="C2440" i="18"/>
  <c r="D2440" i="18"/>
  <c r="E2440" i="18"/>
  <c r="F2440" i="18"/>
  <c r="G2440" i="18"/>
  <c r="H2440" i="18"/>
  <c r="I2440" i="18"/>
  <c r="J2440" i="18"/>
  <c r="K2440" i="18"/>
  <c r="L2440" i="18"/>
  <c r="M2440" i="18"/>
  <c r="N2440" i="18"/>
  <c r="A2441" i="18"/>
  <c r="B2441" i="18"/>
  <c r="C2441" i="18"/>
  <c r="D2441" i="18"/>
  <c r="E2441" i="18"/>
  <c r="F2441" i="18"/>
  <c r="G2441" i="18"/>
  <c r="H2441" i="18"/>
  <c r="I2441" i="18"/>
  <c r="J2441" i="18"/>
  <c r="K2441" i="18"/>
  <c r="L2441" i="18"/>
  <c r="M2441" i="18"/>
  <c r="N2441" i="18"/>
  <c r="A2442" i="18"/>
  <c r="B2442" i="18"/>
  <c r="C2442" i="18"/>
  <c r="D2442" i="18"/>
  <c r="E2442" i="18"/>
  <c r="F2442" i="18"/>
  <c r="G2442" i="18"/>
  <c r="H2442" i="18"/>
  <c r="I2442" i="18"/>
  <c r="J2442" i="18"/>
  <c r="K2442" i="18"/>
  <c r="L2442" i="18"/>
  <c r="M2442" i="18"/>
  <c r="N2442" i="18"/>
  <c r="A2443" i="18"/>
  <c r="B2443" i="18"/>
  <c r="C2443" i="18"/>
  <c r="D2443" i="18"/>
  <c r="E2443" i="18"/>
  <c r="F2443" i="18"/>
  <c r="G2443" i="18"/>
  <c r="H2443" i="18"/>
  <c r="I2443" i="18"/>
  <c r="J2443" i="18"/>
  <c r="K2443" i="18"/>
  <c r="L2443" i="18"/>
  <c r="M2443" i="18"/>
  <c r="N2443" i="18"/>
  <c r="A2444" i="18"/>
  <c r="B2444" i="18"/>
  <c r="C2444" i="18"/>
  <c r="D2444" i="18"/>
  <c r="E2444" i="18"/>
  <c r="F2444" i="18"/>
  <c r="G2444" i="18"/>
  <c r="H2444" i="18"/>
  <c r="I2444" i="18"/>
  <c r="J2444" i="18"/>
  <c r="K2444" i="18"/>
  <c r="L2444" i="18"/>
  <c r="M2444" i="18"/>
  <c r="N2444" i="18"/>
  <c r="A2445" i="18"/>
  <c r="B2445" i="18"/>
  <c r="C2445" i="18"/>
  <c r="D2445" i="18"/>
  <c r="E2445" i="18"/>
  <c r="F2445" i="18"/>
  <c r="G2445" i="18"/>
  <c r="H2445" i="18"/>
  <c r="I2445" i="18"/>
  <c r="J2445" i="18"/>
  <c r="K2445" i="18"/>
  <c r="L2445" i="18"/>
  <c r="M2445" i="18"/>
  <c r="N2445" i="18"/>
  <c r="A2446" i="18"/>
  <c r="B2446" i="18"/>
  <c r="C2446" i="18"/>
  <c r="D2446" i="18"/>
  <c r="E2446" i="18"/>
  <c r="F2446" i="18"/>
  <c r="G2446" i="18"/>
  <c r="H2446" i="18"/>
  <c r="I2446" i="18"/>
  <c r="J2446" i="18"/>
  <c r="K2446" i="18"/>
  <c r="L2446" i="18"/>
  <c r="M2446" i="18"/>
  <c r="N2446" i="18"/>
  <c r="A2447" i="18"/>
  <c r="B2447" i="18"/>
  <c r="C2447" i="18"/>
  <c r="D2447" i="18"/>
  <c r="E2447" i="18"/>
  <c r="F2447" i="18"/>
  <c r="G2447" i="18"/>
  <c r="H2447" i="18"/>
  <c r="I2447" i="18"/>
  <c r="J2447" i="18"/>
  <c r="K2447" i="18"/>
  <c r="L2447" i="18"/>
  <c r="M2447" i="18"/>
  <c r="N2447" i="18"/>
  <c r="A2448" i="18"/>
  <c r="B2448" i="18"/>
  <c r="C2448" i="18"/>
  <c r="D2448" i="18"/>
  <c r="E2448" i="18"/>
  <c r="F2448" i="18"/>
  <c r="G2448" i="18"/>
  <c r="H2448" i="18"/>
  <c r="I2448" i="18"/>
  <c r="J2448" i="18"/>
  <c r="K2448" i="18"/>
  <c r="L2448" i="18"/>
  <c r="M2448" i="18"/>
  <c r="N2448" i="18"/>
  <c r="A2449" i="18"/>
  <c r="B2449" i="18"/>
  <c r="C2449" i="18"/>
  <c r="D2449" i="18"/>
  <c r="E2449" i="18"/>
  <c r="F2449" i="18"/>
  <c r="G2449" i="18"/>
  <c r="H2449" i="18"/>
  <c r="I2449" i="18"/>
  <c r="J2449" i="18"/>
  <c r="K2449" i="18"/>
  <c r="L2449" i="18"/>
  <c r="M2449" i="18"/>
  <c r="N2449" i="18"/>
  <c r="A2450" i="18"/>
  <c r="B2450" i="18"/>
  <c r="C2450" i="18"/>
  <c r="D2450" i="18"/>
  <c r="E2450" i="18"/>
  <c r="F2450" i="18"/>
  <c r="G2450" i="18"/>
  <c r="H2450" i="18"/>
  <c r="I2450" i="18"/>
  <c r="J2450" i="18"/>
  <c r="K2450" i="18"/>
  <c r="L2450" i="18"/>
  <c r="M2450" i="18"/>
  <c r="N2450" i="18"/>
  <c r="A2451" i="18"/>
  <c r="B2451" i="18"/>
  <c r="C2451" i="18"/>
  <c r="D2451" i="18"/>
  <c r="E2451" i="18"/>
  <c r="F2451" i="18"/>
  <c r="G2451" i="18"/>
  <c r="H2451" i="18"/>
  <c r="I2451" i="18"/>
  <c r="J2451" i="18"/>
  <c r="K2451" i="18"/>
  <c r="L2451" i="18"/>
  <c r="M2451" i="18"/>
  <c r="N2451" i="18"/>
  <c r="A2452" i="18"/>
  <c r="B2452" i="18"/>
  <c r="C2452" i="18"/>
  <c r="D2452" i="18"/>
  <c r="E2452" i="18"/>
  <c r="F2452" i="18"/>
  <c r="G2452" i="18"/>
  <c r="H2452" i="18"/>
  <c r="I2452" i="18"/>
  <c r="J2452" i="18"/>
  <c r="K2452" i="18"/>
  <c r="L2452" i="18"/>
  <c r="M2452" i="18"/>
  <c r="N2452" i="18"/>
  <c r="A2453" i="18"/>
  <c r="B2453" i="18"/>
  <c r="C2453" i="18"/>
  <c r="D2453" i="18"/>
  <c r="E2453" i="18"/>
  <c r="F2453" i="18"/>
  <c r="G2453" i="18"/>
  <c r="H2453" i="18"/>
  <c r="I2453" i="18"/>
  <c r="J2453" i="18"/>
  <c r="K2453" i="18"/>
  <c r="L2453" i="18"/>
  <c r="M2453" i="18"/>
  <c r="N2453" i="18"/>
  <c r="A2454" i="18"/>
  <c r="B2454" i="18"/>
  <c r="C2454" i="18"/>
  <c r="D2454" i="18"/>
  <c r="E2454" i="18"/>
  <c r="F2454" i="18"/>
  <c r="G2454" i="18"/>
  <c r="H2454" i="18"/>
  <c r="I2454" i="18"/>
  <c r="J2454" i="18"/>
  <c r="K2454" i="18"/>
  <c r="L2454" i="18"/>
  <c r="M2454" i="18"/>
  <c r="N2454" i="18"/>
  <c r="A2455" i="18"/>
  <c r="B2455" i="18"/>
  <c r="C2455" i="18"/>
  <c r="D2455" i="18"/>
  <c r="E2455" i="18"/>
  <c r="F2455" i="18"/>
  <c r="G2455" i="18"/>
  <c r="H2455" i="18"/>
  <c r="I2455" i="18"/>
  <c r="J2455" i="18"/>
  <c r="K2455" i="18"/>
  <c r="L2455" i="18"/>
  <c r="M2455" i="18"/>
  <c r="N2455" i="18"/>
  <c r="A2456" i="18"/>
  <c r="B2456" i="18"/>
  <c r="C2456" i="18"/>
  <c r="D2456" i="18"/>
  <c r="E2456" i="18"/>
  <c r="F2456" i="18"/>
  <c r="G2456" i="18"/>
  <c r="H2456" i="18"/>
  <c r="I2456" i="18"/>
  <c r="J2456" i="18"/>
  <c r="K2456" i="18"/>
  <c r="L2456" i="18"/>
  <c r="M2456" i="18"/>
  <c r="N2456" i="18"/>
  <c r="A2457" i="18"/>
  <c r="B2457" i="18"/>
  <c r="C2457" i="18"/>
  <c r="D2457" i="18"/>
  <c r="E2457" i="18"/>
  <c r="F2457" i="18"/>
  <c r="G2457" i="18"/>
  <c r="H2457" i="18"/>
  <c r="I2457" i="18"/>
  <c r="J2457" i="18"/>
  <c r="K2457" i="18"/>
  <c r="L2457" i="18"/>
  <c r="M2457" i="18"/>
  <c r="N2457" i="18"/>
  <c r="A2458" i="18"/>
  <c r="B2458" i="18"/>
  <c r="C2458" i="18"/>
  <c r="D2458" i="18"/>
  <c r="E2458" i="18"/>
  <c r="F2458" i="18"/>
  <c r="G2458" i="18"/>
  <c r="H2458" i="18"/>
  <c r="I2458" i="18"/>
  <c r="J2458" i="18"/>
  <c r="K2458" i="18"/>
  <c r="L2458" i="18"/>
  <c r="M2458" i="18"/>
  <c r="N2458" i="18"/>
  <c r="A2459" i="18"/>
  <c r="B2459" i="18"/>
  <c r="C2459" i="18"/>
  <c r="D2459" i="18"/>
  <c r="E2459" i="18"/>
  <c r="F2459" i="18"/>
  <c r="G2459" i="18"/>
  <c r="H2459" i="18"/>
  <c r="I2459" i="18"/>
  <c r="J2459" i="18"/>
  <c r="K2459" i="18"/>
  <c r="L2459" i="18"/>
  <c r="M2459" i="18"/>
  <c r="N2459" i="18"/>
  <c r="A2460" i="18"/>
  <c r="B2460" i="18"/>
  <c r="C2460" i="18"/>
  <c r="D2460" i="18"/>
  <c r="E2460" i="18"/>
  <c r="F2460" i="18"/>
  <c r="G2460" i="18"/>
  <c r="H2460" i="18"/>
  <c r="I2460" i="18"/>
  <c r="J2460" i="18"/>
  <c r="K2460" i="18"/>
  <c r="L2460" i="18"/>
  <c r="M2460" i="18"/>
  <c r="N2460" i="18"/>
  <c r="A2461" i="18"/>
  <c r="B2461" i="18"/>
  <c r="C2461" i="18"/>
  <c r="D2461" i="18"/>
  <c r="E2461" i="18"/>
  <c r="F2461" i="18"/>
  <c r="G2461" i="18"/>
  <c r="H2461" i="18"/>
  <c r="I2461" i="18"/>
  <c r="J2461" i="18"/>
  <c r="K2461" i="18"/>
  <c r="L2461" i="18"/>
  <c r="M2461" i="18"/>
  <c r="N2461" i="18"/>
  <c r="A2462" i="18"/>
  <c r="B2462" i="18"/>
  <c r="C2462" i="18"/>
  <c r="D2462" i="18"/>
  <c r="E2462" i="18"/>
  <c r="F2462" i="18"/>
  <c r="G2462" i="18"/>
  <c r="H2462" i="18"/>
  <c r="I2462" i="18"/>
  <c r="J2462" i="18"/>
  <c r="K2462" i="18"/>
  <c r="L2462" i="18"/>
  <c r="M2462" i="18"/>
  <c r="N2462" i="18"/>
  <c r="A2463" i="18"/>
  <c r="B2463" i="18"/>
  <c r="C2463" i="18"/>
  <c r="D2463" i="18"/>
  <c r="E2463" i="18"/>
  <c r="F2463" i="18"/>
  <c r="G2463" i="18"/>
  <c r="H2463" i="18"/>
  <c r="I2463" i="18"/>
  <c r="J2463" i="18"/>
  <c r="K2463" i="18"/>
  <c r="L2463" i="18"/>
  <c r="M2463" i="18"/>
  <c r="N2463" i="18"/>
  <c r="A2464" i="18"/>
  <c r="B2464" i="18"/>
  <c r="C2464" i="18"/>
  <c r="D2464" i="18"/>
  <c r="E2464" i="18"/>
  <c r="F2464" i="18"/>
  <c r="G2464" i="18"/>
  <c r="H2464" i="18"/>
  <c r="I2464" i="18"/>
  <c r="J2464" i="18"/>
  <c r="K2464" i="18"/>
  <c r="L2464" i="18"/>
  <c r="M2464" i="18"/>
  <c r="N2464" i="18"/>
  <c r="A2465" i="18"/>
  <c r="B2465" i="18"/>
  <c r="C2465" i="18"/>
  <c r="D2465" i="18"/>
  <c r="E2465" i="18"/>
  <c r="F2465" i="18"/>
  <c r="G2465" i="18"/>
  <c r="H2465" i="18"/>
  <c r="I2465" i="18"/>
  <c r="J2465" i="18"/>
  <c r="K2465" i="18"/>
  <c r="L2465" i="18"/>
  <c r="M2465" i="18"/>
  <c r="N2465" i="18"/>
  <c r="A2466" i="18"/>
  <c r="B2466" i="18"/>
  <c r="C2466" i="18"/>
  <c r="D2466" i="18"/>
  <c r="E2466" i="18"/>
  <c r="F2466" i="18"/>
  <c r="G2466" i="18"/>
  <c r="H2466" i="18"/>
  <c r="I2466" i="18"/>
  <c r="J2466" i="18"/>
  <c r="K2466" i="18"/>
  <c r="L2466" i="18"/>
  <c r="M2466" i="18"/>
  <c r="N2466" i="18"/>
  <c r="A2467" i="18"/>
  <c r="B2467" i="18"/>
  <c r="C2467" i="18"/>
  <c r="D2467" i="18"/>
  <c r="E2467" i="18"/>
  <c r="F2467" i="18"/>
  <c r="G2467" i="18"/>
  <c r="H2467" i="18"/>
  <c r="I2467" i="18"/>
  <c r="J2467" i="18"/>
  <c r="K2467" i="18"/>
  <c r="L2467" i="18"/>
  <c r="M2467" i="18"/>
  <c r="N2467" i="18"/>
  <c r="A2468" i="18"/>
  <c r="B2468" i="18"/>
  <c r="C2468" i="18"/>
  <c r="D2468" i="18"/>
  <c r="E2468" i="18"/>
  <c r="F2468" i="18"/>
  <c r="G2468" i="18"/>
  <c r="H2468" i="18"/>
  <c r="I2468" i="18"/>
  <c r="J2468" i="18"/>
  <c r="K2468" i="18"/>
  <c r="L2468" i="18"/>
  <c r="M2468" i="18"/>
  <c r="N2468" i="18"/>
  <c r="A2469" i="18"/>
  <c r="B2469" i="18"/>
  <c r="C2469" i="18"/>
  <c r="D2469" i="18"/>
  <c r="E2469" i="18"/>
  <c r="F2469" i="18"/>
  <c r="G2469" i="18"/>
  <c r="H2469" i="18"/>
  <c r="I2469" i="18"/>
  <c r="J2469" i="18"/>
  <c r="K2469" i="18"/>
  <c r="L2469" i="18"/>
  <c r="M2469" i="18"/>
  <c r="N2469" i="18"/>
  <c r="A2470" i="18"/>
  <c r="B2470" i="18"/>
  <c r="C2470" i="18"/>
  <c r="D2470" i="18"/>
  <c r="E2470" i="18"/>
  <c r="F2470" i="18"/>
  <c r="G2470" i="18"/>
  <c r="H2470" i="18"/>
  <c r="I2470" i="18"/>
  <c r="J2470" i="18"/>
  <c r="K2470" i="18"/>
  <c r="L2470" i="18"/>
  <c r="M2470" i="18"/>
  <c r="N2470" i="18"/>
  <c r="A2471" i="18"/>
  <c r="B2471" i="18"/>
  <c r="C2471" i="18"/>
  <c r="D2471" i="18"/>
  <c r="E2471" i="18"/>
  <c r="F2471" i="18"/>
  <c r="G2471" i="18"/>
  <c r="H2471" i="18"/>
  <c r="I2471" i="18"/>
  <c r="J2471" i="18"/>
  <c r="K2471" i="18"/>
  <c r="L2471" i="18"/>
  <c r="M2471" i="18"/>
  <c r="N2471" i="18"/>
  <c r="A2472" i="18"/>
  <c r="B2472" i="18"/>
  <c r="C2472" i="18"/>
  <c r="D2472" i="18"/>
  <c r="E2472" i="18"/>
  <c r="F2472" i="18"/>
  <c r="G2472" i="18"/>
  <c r="H2472" i="18"/>
  <c r="I2472" i="18"/>
  <c r="J2472" i="18"/>
  <c r="K2472" i="18"/>
  <c r="L2472" i="18"/>
  <c r="M2472" i="18"/>
  <c r="N2472" i="18"/>
  <c r="A2473" i="18"/>
  <c r="B2473" i="18"/>
  <c r="C2473" i="18"/>
  <c r="D2473" i="18"/>
  <c r="E2473" i="18"/>
  <c r="F2473" i="18"/>
  <c r="G2473" i="18"/>
  <c r="H2473" i="18"/>
  <c r="I2473" i="18"/>
  <c r="J2473" i="18"/>
  <c r="K2473" i="18"/>
  <c r="L2473" i="18"/>
  <c r="M2473" i="18"/>
  <c r="N2473" i="18"/>
  <c r="A2474" i="18"/>
  <c r="B2474" i="18"/>
  <c r="C2474" i="18"/>
  <c r="D2474" i="18"/>
  <c r="E2474" i="18"/>
  <c r="F2474" i="18"/>
  <c r="G2474" i="18"/>
  <c r="H2474" i="18"/>
  <c r="I2474" i="18"/>
  <c r="J2474" i="18"/>
  <c r="K2474" i="18"/>
  <c r="L2474" i="18"/>
  <c r="M2474" i="18"/>
  <c r="N2474" i="18"/>
  <c r="A2475" i="18"/>
  <c r="B2475" i="18"/>
  <c r="C2475" i="18"/>
  <c r="D2475" i="18"/>
  <c r="E2475" i="18"/>
  <c r="F2475" i="18"/>
  <c r="G2475" i="18"/>
  <c r="H2475" i="18"/>
  <c r="I2475" i="18"/>
  <c r="J2475" i="18"/>
  <c r="K2475" i="18"/>
  <c r="L2475" i="18"/>
  <c r="M2475" i="18"/>
  <c r="N2475" i="18"/>
  <c r="A2476" i="18"/>
  <c r="B2476" i="18"/>
  <c r="C2476" i="18"/>
  <c r="D2476" i="18"/>
  <c r="E2476" i="18"/>
  <c r="F2476" i="18"/>
  <c r="G2476" i="18"/>
  <c r="H2476" i="18"/>
  <c r="I2476" i="18"/>
  <c r="J2476" i="18"/>
  <c r="K2476" i="18"/>
  <c r="L2476" i="18"/>
  <c r="M2476" i="18"/>
  <c r="N2476" i="18"/>
  <c r="A2477" i="18"/>
  <c r="B2477" i="18"/>
  <c r="C2477" i="18"/>
  <c r="D2477" i="18"/>
  <c r="E2477" i="18"/>
  <c r="F2477" i="18"/>
  <c r="G2477" i="18"/>
  <c r="H2477" i="18"/>
  <c r="I2477" i="18"/>
  <c r="J2477" i="18"/>
  <c r="K2477" i="18"/>
  <c r="L2477" i="18"/>
  <c r="M2477" i="18"/>
  <c r="N2477" i="18"/>
  <c r="A2478" i="18"/>
  <c r="B2478" i="18"/>
  <c r="C2478" i="18"/>
  <c r="D2478" i="18"/>
  <c r="E2478" i="18"/>
  <c r="F2478" i="18"/>
  <c r="G2478" i="18"/>
  <c r="H2478" i="18"/>
  <c r="I2478" i="18"/>
  <c r="J2478" i="18"/>
  <c r="K2478" i="18"/>
  <c r="L2478" i="18"/>
  <c r="M2478" i="18"/>
  <c r="N2478" i="18"/>
  <c r="A2479" i="18"/>
  <c r="B2479" i="18"/>
  <c r="C2479" i="18"/>
  <c r="D2479" i="18"/>
  <c r="E2479" i="18"/>
  <c r="F2479" i="18"/>
  <c r="G2479" i="18"/>
  <c r="H2479" i="18"/>
  <c r="I2479" i="18"/>
  <c r="J2479" i="18"/>
  <c r="K2479" i="18"/>
  <c r="L2479" i="18"/>
  <c r="M2479" i="18"/>
  <c r="N2479" i="18"/>
  <c r="A2480" i="18"/>
  <c r="B2480" i="18"/>
  <c r="C2480" i="18"/>
  <c r="D2480" i="18"/>
  <c r="E2480" i="18"/>
  <c r="F2480" i="18"/>
  <c r="G2480" i="18"/>
  <c r="H2480" i="18"/>
  <c r="I2480" i="18"/>
  <c r="J2480" i="18"/>
  <c r="K2480" i="18"/>
  <c r="L2480" i="18"/>
  <c r="M2480" i="18"/>
  <c r="N2480" i="18"/>
  <c r="A2481" i="18"/>
  <c r="B2481" i="18"/>
  <c r="C2481" i="18"/>
  <c r="D2481" i="18"/>
  <c r="E2481" i="18"/>
  <c r="F2481" i="18"/>
  <c r="G2481" i="18"/>
  <c r="H2481" i="18"/>
  <c r="I2481" i="18"/>
  <c r="J2481" i="18"/>
  <c r="K2481" i="18"/>
  <c r="L2481" i="18"/>
  <c r="M2481" i="18"/>
  <c r="N2481" i="18"/>
  <c r="A2482" i="18"/>
  <c r="B2482" i="18"/>
  <c r="C2482" i="18"/>
  <c r="D2482" i="18"/>
  <c r="E2482" i="18"/>
  <c r="F2482" i="18"/>
  <c r="G2482" i="18"/>
  <c r="H2482" i="18"/>
  <c r="I2482" i="18"/>
  <c r="J2482" i="18"/>
  <c r="K2482" i="18"/>
  <c r="L2482" i="18"/>
  <c r="M2482" i="18"/>
  <c r="N2482" i="18"/>
  <c r="A2483" i="18"/>
  <c r="B2483" i="18"/>
  <c r="C2483" i="18"/>
  <c r="D2483" i="18"/>
  <c r="E2483" i="18"/>
  <c r="F2483" i="18"/>
  <c r="G2483" i="18"/>
  <c r="H2483" i="18"/>
  <c r="I2483" i="18"/>
  <c r="J2483" i="18"/>
  <c r="K2483" i="18"/>
  <c r="L2483" i="18"/>
  <c r="M2483" i="18"/>
  <c r="N2483" i="18"/>
  <c r="A2484" i="18"/>
  <c r="B2484" i="18"/>
  <c r="C2484" i="18"/>
  <c r="D2484" i="18"/>
  <c r="E2484" i="18"/>
  <c r="F2484" i="18"/>
  <c r="G2484" i="18"/>
  <c r="H2484" i="18"/>
  <c r="I2484" i="18"/>
  <c r="J2484" i="18"/>
  <c r="K2484" i="18"/>
  <c r="L2484" i="18"/>
  <c r="M2484" i="18"/>
  <c r="N2484" i="18"/>
  <c r="A2485" i="18"/>
  <c r="B2485" i="18"/>
  <c r="C2485" i="18"/>
  <c r="D2485" i="18"/>
  <c r="E2485" i="18"/>
  <c r="F2485" i="18"/>
  <c r="G2485" i="18"/>
  <c r="H2485" i="18"/>
  <c r="I2485" i="18"/>
  <c r="J2485" i="18"/>
  <c r="K2485" i="18"/>
  <c r="L2485" i="18"/>
  <c r="M2485" i="18"/>
  <c r="N2485" i="18"/>
  <c r="A2486" i="18"/>
  <c r="B2486" i="18"/>
  <c r="C2486" i="18"/>
  <c r="D2486" i="18"/>
  <c r="E2486" i="18"/>
  <c r="F2486" i="18"/>
  <c r="G2486" i="18"/>
  <c r="H2486" i="18"/>
  <c r="I2486" i="18"/>
  <c r="J2486" i="18"/>
  <c r="K2486" i="18"/>
  <c r="L2486" i="18"/>
  <c r="M2486" i="18"/>
  <c r="N2486" i="18"/>
  <c r="A2487" i="18"/>
  <c r="B2487" i="18"/>
  <c r="C2487" i="18"/>
  <c r="D2487" i="18"/>
  <c r="E2487" i="18"/>
  <c r="F2487" i="18"/>
  <c r="G2487" i="18"/>
  <c r="H2487" i="18"/>
  <c r="I2487" i="18"/>
  <c r="J2487" i="18"/>
  <c r="K2487" i="18"/>
  <c r="L2487" i="18"/>
  <c r="M2487" i="18"/>
  <c r="N2487" i="18"/>
  <c r="A2488" i="18"/>
  <c r="B2488" i="18"/>
  <c r="C2488" i="18"/>
  <c r="D2488" i="18"/>
  <c r="E2488" i="18"/>
  <c r="F2488" i="18"/>
  <c r="G2488" i="18"/>
  <c r="H2488" i="18"/>
  <c r="I2488" i="18"/>
  <c r="J2488" i="18"/>
  <c r="K2488" i="18"/>
  <c r="L2488" i="18"/>
  <c r="M2488" i="18"/>
  <c r="N2488" i="18"/>
  <c r="A2489" i="18"/>
  <c r="B2489" i="18"/>
  <c r="C2489" i="18"/>
  <c r="D2489" i="18"/>
  <c r="E2489" i="18"/>
  <c r="F2489" i="18"/>
  <c r="G2489" i="18"/>
  <c r="H2489" i="18"/>
  <c r="I2489" i="18"/>
  <c r="J2489" i="18"/>
  <c r="K2489" i="18"/>
  <c r="L2489" i="18"/>
  <c r="M2489" i="18"/>
  <c r="N2489" i="18"/>
  <c r="A2490" i="18"/>
  <c r="B2490" i="18"/>
  <c r="C2490" i="18"/>
  <c r="D2490" i="18"/>
  <c r="E2490" i="18"/>
  <c r="F2490" i="18"/>
  <c r="G2490" i="18"/>
  <c r="H2490" i="18"/>
  <c r="I2490" i="18"/>
  <c r="J2490" i="18"/>
  <c r="K2490" i="18"/>
  <c r="L2490" i="18"/>
  <c r="M2490" i="18"/>
  <c r="N2490" i="18"/>
  <c r="A2491" i="18"/>
  <c r="B2491" i="18"/>
  <c r="C2491" i="18"/>
  <c r="D2491" i="18"/>
  <c r="E2491" i="18"/>
  <c r="F2491" i="18"/>
  <c r="G2491" i="18"/>
  <c r="H2491" i="18"/>
  <c r="I2491" i="18"/>
  <c r="J2491" i="18"/>
  <c r="K2491" i="18"/>
  <c r="L2491" i="18"/>
  <c r="M2491" i="18"/>
  <c r="N2491" i="18"/>
  <c r="A2492" i="18"/>
  <c r="B2492" i="18"/>
  <c r="C2492" i="18"/>
  <c r="D2492" i="18"/>
  <c r="E2492" i="18"/>
  <c r="F2492" i="18"/>
  <c r="G2492" i="18"/>
  <c r="H2492" i="18"/>
  <c r="I2492" i="18"/>
  <c r="J2492" i="18"/>
  <c r="K2492" i="18"/>
  <c r="L2492" i="18"/>
  <c r="M2492" i="18"/>
  <c r="N2492" i="18"/>
  <c r="A2493" i="18"/>
  <c r="B2493" i="18"/>
  <c r="C2493" i="18"/>
  <c r="D2493" i="18"/>
  <c r="E2493" i="18"/>
  <c r="F2493" i="18"/>
  <c r="G2493" i="18"/>
  <c r="H2493" i="18"/>
  <c r="I2493" i="18"/>
  <c r="J2493" i="18"/>
  <c r="K2493" i="18"/>
  <c r="L2493" i="18"/>
  <c r="M2493" i="18"/>
  <c r="N2493" i="18"/>
  <c r="A2494" i="18"/>
  <c r="B2494" i="18"/>
  <c r="C2494" i="18"/>
  <c r="D2494" i="18"/>
  <c r="E2494" i="18"/>
  <c r="F2494" i="18"/>
  <c r="G2494" i="18"/>
  <c r="H2494" i="18"/>
  <c r="I2494" i="18"/>
  <c r="J2494" i="18"/>
  <c r="K2494" i="18"/>
  <c r="L2494" i="18"/>
  <c r="M2494" i="18"/>
  <c r="N2494" i="18"/>
  <c r="A2495" i="18"/>
  <c r="B2495" i="18"/>
  <c r="C2495" i="18"/>
  <c r="D2495" i="18"/>
  <c r="E2495" i="18"/>
  <c r="F2495" i="18"/>
  <c r="G2495" i="18"/>
  <c r="H2495" i="18"/>
  <c r="I2495" i="18"/>
  <c r="J2495" i="18"/>
  <c r="K2495" i="18"/>
  <c r="L2495" i="18"/>
  <c r="M2495" i="18"/>
  <c r="N2495" i="18"/>
  <c r="A2496" i="18"/>
  <c r="B2496" i="18"/>
  <c r="C2496" i="18"/>
  <c r="D2496" i="18"/>
  <c r="E2496" i="18"/>
  <c r="F2496" i="18"/>
  <c r="G2496" i="18"/>
  <c r="H2496" i="18"/>
  <c r="I2496" i="18"/>
  <c r="J2496" i="18"/>
  <c r="K2496" i="18"/>
  <c r="L2496" i="18"/>
  <c r="M2496" i="18"/>
  <c r="N2496" i="18"/>
  <c r="A2497" i="18"/>
  <c r="B2497" i="18"/>
  <c r="C2497" i="18"/>
  <c r="D2497" i="18"/>
  <c r="E2497" i="18"/>
  <c r="F2497" i="18"/>
  <c r="G2497" i="18"/>
  <c r="H2497" i="18"/>
  <c r="I2497" i="18"/>
  <c r="J2497" i="18"/>
  <c r="K2497" i="18"/>
  <c r="L2497" i="18"/>
  <c r="M2497" i="18"/>
  <c r="N2497" i="18"/>
  <c r="A2498" i="18"/>
  <c r="B2498" i="18"/>
  <c r="C2498" i="18"/>
  <c r="D2498" i="18"/>
  <c r="E2498" i="18"/>
  <c r="F2498" i="18"/>
  <c r="G2498" i="18"/>
  <c r="H2498" i="18"/>
  <c r="I2498" i="18"/>
  <c r="J2498" i="18"/>
  <c r="K2498" i="18"/>
  <c r="L2498" i="18"/>
  <c r="M2498" i="18"/>
  <c r="N2498" i="18"/>
  <c r="A2499" i="18"/>
  <c r="B2499" i="18"/>
  <c r="C2499" i="18"/>
  <c r="D2499" i="18"/>
  <c r="E2499" i="18"/>
  <c r="F2499" i="18"/>
  <c r="G2499" i="18"/>
  <c r="H2499" i="18"/>
  <c r="I2499" i="18"/>
  <c r="J2499" i="18"/>
  <c r="K2499" i="18"/>
  <c r="L2499" i="18"/>
  <c r="M2499" i="18"/>
  <c r="N2499" i="18"/>
  <c r="A2500" i="18"/>
  <c r="B2500" i="18"/>
  <c r="C2500" i="18"/>
  <c r="D2500" i="18"/>
  <c r="E2500" i="18"/>
  <c r="F2500" i="18"/>
  <c r="G2500" i="18"/>
  <c r="H2500" i="18"/>
  <c r="I2500" i="18"/>
  <c r="J2500" i="18"/>
  <c r="K2500" i="18"/>
  <c r="L2500" i="18"/>
  <c r="M2500" i="18"/>
  <c r="N2500" i="18"/>
  <c r="A2501" i="18"/>
  <c r="B2501" i="18"/>
  <c r="C2501" i="18"/>
  <c r="D2501" i="18"/>
  <c r="E2501" i="18"/>
  <c r="F2501" i="18"/>
  <c r="G2501" i="18"/>
  <c r="H2501" i="18"/>
  <c r="I2501" i="18"/>
  <c r="J2501" i="18"/>
  <c r="K2501" i="18"/>
  <c r="L2501" i="18"/>
  <c r="M2501" i="18"/>
  <c r="N2501" i="18"/>
  <c r="A2502" i="18"/>
  <c r="B2502" i="18"/>
  <c r="C2502" i="18"/>
  <c r="D2502" i="18"/>
  <c r="E2502" i="18"/>
  <c r="F2502" i="18"/>
  <c r="G2502" i="18"/>
  <c r="H2502" i="18"/>
  <c r="I2502" i="18"/>
  <c r="J2502" i="18"/>
  <c r="K2502" i="18"/>
  <c r="L2502" i="18"/>
  <c r="M2502" i="18"/>
  <c r="N2502" i="18"/>
  <c r="A2503" i="18"/>
  <c r="B2503" i="18"/>
  <c r="C2503" i="18"/>
  <c r="D2503" i="18"/>
  <c r="E2503" i="18"/>
  <c r="F2503" i="18"/>
  <c r="G2503" i="18"/>
  <c r="H2503" i="18"/>
  <c r="I2503" i="18"/>
  <c r="J2503" i="18"/>
  <c r="K2503" i="18"/>
  <c r="L2503" i="18"/>
  <c r="M2503" i="18"/>
  <c r="N2503" i="18"/>
  <c r="A2504" i="18"/>
  <c r="B2504" i="18"/>
  <c r="C2504" i="18"/>
  <c r="D2504" i="18"/>
  <c r="E2504" i="18"/>
  <c r="F2504" i="18"/>
  <c r="G2504" i="18"/>
  <c r="H2504" i="18"/>
  <c r="I2504" i="18"/>
  <c r="J2504" i="18"/>
  <c r="K2504" i="18"/>
  <c r="L2504" i="18"/>
  <c r="M2504" i="18"/>
  <c r="N2504" i="18"/>
  <c r="A2505" i="18"/>
  <c r="B2505" i="18"/>
  <c r="C2505" i="18"/>
  <c r="D2505" i="18"/>
  <c r="E2505" i="18"/>
  <c r="F2505" i="18"/>
  <c r="G2505" i="18"/>
  <c r="H2505" i="18"/>
  <c r="I2505" i="18"/>
  <c r="J2505" i="18"/>
  <c r="K2505" i="18"/>
  <c r="L2505" i="18"/>
  <c r="M2505" i="18"/>
  <c r="N2505" i="18"/>
  <c r="A2506" i="18"/>
  <c r="B2506" i="18"/>
  <c r="C2506" i="18"/>
  <c r="D2506" i="18"/>
  <c r="E2506" i="18"/>
  <c r="F2506" i="18"/>
  <c r="G2506" i="18"/>
  <c r="H2506" i="18"/>
  <c r="I2506" i="18"/>
  <c r="J2506" i="18"/>
  <c r="K2506" i="18"/>
  <c r="L2506" i="18"/>
  <c r="M2506" i="18"/>
  <c r="N2506" i="18"/>
  <c r="A2507" i="18"/>
  <c r="B2507" i="18"/>
  <c r="C2507" i="18"/>
  <c r="D2507" i="18"/>
  <c r="E2507" i="18"/>
  <c r="F2507" i="18"/>
  <c r="G2507" i="18"/>
  <c r="H2507" i="18"/>
  <c r="I2507" i="18"/>
  <c r="J2507" i="18"/>
  <c r="K2507" i="18"/>
  <c r="L2507" i="18"/>
  <c r="M2507" i="18"/>
  <c r="N2507" i="18"/>
  <c r="A2508" i="18"/>
  <c r="B2508" i="18"/>
  <c r="C2508" i="18"/>
  <c r="D2508" i="18"/>
  <c r="E2508" i="18"/>
  <c r="F2508" i="18"/>
  <c r="G2508" i="18"/>
  <c r="H2508" i="18"/>
  <c r="I2508" i="18"/>
  <c r="J2508" i="18"/>
  <c r="K2508" i="18"/>
  <c r="L2508" i="18"/>
  <c r="M2508" i="18"/>
  <c r="N2508" i="18"/>
  <c r="A2509" i="18"/>
  <c r="B2509" i="18"/>
  <c r="C2509" i="18"/>
  <c r="D2509" i="18"/>
  <c r="E2509" i="18"/>
  <c r="F2509" i="18"/>
  <c r="G2509" i="18"/>
  <c r="H2509" i="18"/>
  <c r="I2509" i="18"/>
  <c r="J2509" i="18"/>
  <c r="K2509" i="18"/>
  <c r="L2509" i="18"/>
  <c r="M2509" i="18"/>
  <c r="N2509" i="18"/>
  <c r="A2510" i="18"/>
  <c r="B2510" i="18"/>
  <c r="C2510" i="18"/>
  <c r="D2510" i="18"/>
  <c r="E2510" i="18"/>
  <c r="F2510" i="18"/>
  <c r="G2510" i="18"/>
  <c r="H2510" i="18"/>
  <c r="I2510" i="18"/>
  <c r="J2510" i="18"/>
  <c r="K2510" i="18"/>
  <c r="L2510" i="18"/>
  <c r="M2510" i="18"/>
  <c r="N2510" i="18"/>
  <c r="A2511" i="18"/>
  <c r="B2511" i="18"/>
  <c r="C2511" i="18"/>
  <c r="D2511" i="18"/>
  <c r="E2511" i="18"/>
  <c r="F2511" i="18"/>
  <c r="G2511" i="18"/>
  <c r="H2511" i="18"/>
  <c r="I2511" i="18"/>
  <c r="J2511" i="18"/>
  <c r="K2511" i="18"/>
  <c r="L2511" i="18"/>
  <c r="M2511" i="18"/>
  <c r="N2511" i="18"/>
  <c r="A2512" i="18"/>
  <c r="B2512" i="18"/>
  <c r="C2512" i="18"/>
  <c r="D2512" i="18"/>
  <c r="E2512" i="18"/>
  <c r="F2512" i="18"/>
  <c r="G2512" i="18"/>
  <c r="H2512" i="18"/>
  <c r="I2512" i="18"/>
  <c r="J2512" i="18"/>
  <c r="K2512" i="18"/>
  <c r="L2512" i="18"/>
  <c r="M2512" i="18"/>
  <c r="N2512" i="18"/>
  <c r="A2513" i="18"/>
  <c r="B2513" i="18"/>
  <c r="C2513" i="18"/>
  <c r="D2513" i="18"/>
  <c r="E2513" i="18"/>
  <c r="F2513" i="18"/>
  <c r="G2513" i="18"/>
  <c r="H2513" i="18"/>
  <c r="I2513" i="18"/>
  <c r="J2513" i="18"/>
  <c r="K2513" i="18"/>
  <c r="L2513" i="18"/>
  <c r="M2513" i="18"/>
  <c r="N2513" i="18"/>
  <c r="A2514" i="18"/>
  <c r="B2514" i="18"/>
  <c r="C2514" i="18"/>
  <c r="D2514" i="18"/>
  <c r="E2514" i="18"/>
  <c r="F2514" i="18"/>
  <c r="G2514" i="18"/>
  <c r="H2514" i="18"/>
  <c r="I2514" i="18"/>
  <c r="J2514" i="18"/>
  <c r="K2514" i="18"/>
  <c r="L2514" i="18"/>
  <c r="M2514" i="18"/>
  <c r="N2514" i="18"/>
  <c r="A2515" i="18"/>
  <c r="B2515" i="18"/>
  <c r="C2515" i="18"/>
  <c r="D2515" i="18"/>
  <c r="E2515" i="18"/>
  <c r="F2515" i="18"/>
  <c r="G2515" i="18"/>
  <c r="H2515" i="18"/>
  <c r="I2515" i="18"/>
  <c r="J2515" i="18"/>
  <c r="K2515" i="18"/>
  <c r="L2515" i="18"/>
  <c r="M2515" i="18"/>
  <c r="N2515" i="18"/>
  <c r="A2516" i="18"/>
  <c r="B2516" i="18"/>
  <c r="C2516" i="18"/>
  <c r="D2516" i="18"/>
  <c r="E2516" i="18"/>
  <c r="F2516" i="18"/>
  <c r="G2516" i="18"/>
  <c r="H2516" i="18"/>
  <c r="I2516" i="18"/>
  <c r="J2516" i="18"/>
  <c r="K2516" i="18"/>
  <c r="L2516" i="18"/>
  <c r="M2516" i="18"/>
  <c r="N2516" i="18"/>
  <c r="A2517" i="18"/>
  <c r="B2517" i="18"/>
  <c r="C2517" i="18"/>
  <c r="D2517" i="18"/>
  <c r="E2517" i="18"/>
  <c r="F2517" i="18"/>
  <c r="G2517" i="18"/>
  <c r="H2517" i="18"/>
  <c r="I2517" i="18"/>
  <c r="J2517" i="18"/>
  <c r="K2517" i="18"/>
  <c r="L2517" i="18"/>
  <c r="M2517" i="18"/>
  <c r="N2517" i="18"/>
  <c r="A2518" i="18"/>
  <c r="B2518" i="18"/>
  <c r="C2518" i="18"/>
  <c r="D2518" i="18"/>
  <c r="E2518" i="18"/>
  <c r="F2518" i="18"/>
  <c r="G2518" i="18"/>
  <c r="H2518" i="18"/>
  <c r="I2518" i="18"/>
  <c r="J2518" i="18"/>
  <c r="K2518" i="18"/>
  <c r="L2518" i="18"/>
  <c r="M2518" i="18"/>
  <c r="N2518" i="18"/>
  <c r="A2519" i="18"/>
  <c r="B2519" i="18"/>
  <c r="C2519" i="18"/>
  <c r="D2519" i="18"/>
  <c r="E2519" i="18"/>
  <c r="F2519" i="18"/>
  <c r="G2519" i="18"/>
  <c r="H2519" i="18"/>
  <c r="I2519" i="18"/>
  <c r="J2519" i="18"/>
  <c r="K2519" i="18"/>
  <c r="L2519" i="18"/>
  <c r="M2519" i="18"/>
  <c r="N2519" i="18"/>
  <c r="A2520" i="18"/>
  <c r="B2520" i="18"/>
  <c r="C2520" i="18"/>
  <c r="D2520" i="18"/>
  <c r="E2520" i="18"/>
  <c r="F2520" i="18"/>
  <c r="G2520" i="18"/>
  <c r="H2520" i="18"/>
  <c r="I2520" i="18"/>
  <c r="J2520" i="18"/>
  <c r="K2520" i="18"/>
  <c r="L2520" i="18"/>
  <c r="M2520" i="18"/>
  <c r="N2520" i="18"/>
  <c r="A2521" i="18"/>
  <c r="B2521" i="18"/>
  <c r="C2521" i="18"/>
  <c r="D2521" i="18"/>
  <c r="E2521" i="18"/>
  <c r="F2521" i="18"/>
  <c r="G2521" i="18"/>
  <c r="H2521" i="18"/>
  <c r="I2521" i="18"/>
  <c r="J2521" i="18"/>
  <c r="K2521" i="18"/>
  <c r="L2521" i="18"/>
  <c r="M2521" i="18"/>
  <c r="N2521" i="18"/>
  <c r="A2522" i="18"/>
  <c r="B2522" i="18"/>
  <c r="C2522" i="18"/>
  <c r="D2522" i="18"/>
  <c r="E2522" i="18"/>
  <c r="F2522" i="18"/>
  <c r="G2522" i="18"/>
  <c r="H2522" i="18"/>
  <c r="I2522" i="18"/>
  <c r="J2522" i="18"/>
  <c r="K2522" i="18"/>
  <c r="L2522" i="18"/>
  <c r="M2522" i="18"/>
  <c r="N2522" i="18"/>
  <c r="A2523" i="18"/>
  <c r="B2523" i="18"/>
  <c r="C2523" i="18"/>
  <c r="D2523" i="18"/>
  <c r="E2523" i="18"/>
  <c r="F2523" i="18"/>
  <c r="G2523" i="18"/>
  <c r="H2523" i="18"/>
  <c r="I2523" i="18"/>
  <c r="J2523" i="18"/>
  <c r="K2523" i="18"/>
  <c r="L2523" i="18"/>
  <c r="M2523" i="18"/>
  <c r="N2523" i="18"/>
  <c r="A2524" i="18"/>
  <c r="B2524" i="18"/>
  <c r="C2524" i="18"/>
  <c r="D2524" i="18"/>
  <c r="E2524" i="18"/>
  <c r="F2524" i="18"/>
  <c r="G2524" i="18"/>
  <c r="H2524" i="18"/>
  <c r="I2524" i="18"/>
  <c r="J2524" i="18"/>
  <c r="K2524" i="18"/>
  <c r="L2524" i="18"/>
  <c r="M2524" i="18"/>
  <c r="N2524" i="18"/>
  <c r="A2525" i="18"/>
  <c r="B2525" i="18"/>
  <c r="C2525" i="18"/>
  <c r="D2525" i="18"/>
  <c r="E2525" i="18"/>
  <c r="F2525" i="18"/>
  <c r="G2525" i="18"/>
  <c r="H2525" i="18"/>
  <c r="I2525" i="18"/>
  <c r="J2525" i="18"/>
  <c r="K2525" i="18"/>
  <c r="L2525" i="18"/>
  <c r="M2525" i="18"/>
  <c r="N2525" i="18"/>
  <c r="A2526" i="18"/>
  <c r="B2526" i="18"/>
  <c r="C2526" i="18"/>
  <c r="D2526" i="18"/>
  <c r="E2526" i="18"/>
  <c r="F2526" i="18"/>
  <c r="G2526" i="18"/>
  <c r="H2526" i="18"/>
  <c r="I2526" i="18"/>
  <c r="J2526" i="18"/>
  <c r="K2526" i="18"/>
  <c r="L2526" i="18"/>
  <c r="M2526" i="18"/>
  <c r="N2526" i="18"/>
  <c r="A2527" i="18"/>
  <c r="B2527" i="18"/>
  <c r="C2527" i="18"/>
  <c r="D2527" i="18"/>
  <c r="E2527" i="18"/>
  <c r="F2527" i="18"/>
  <c r="G2527" i="18"/>
  <c r="H2527" i="18"/>
  <c r="I2527" i="18"/>
  <c r="J2527" i="18"/>
  <c r="K2527" i="18"/>
  <c r="L2527" i="18"/>
  <c r="M2527" i="18"/>
  <c r="N2527" i="18"/>
  <c r="A2528" i="18"/>
  <c r="B2528" i="18"/>
  <c r="C2528" i="18"/>
  <c r="D2528" i="18"/>
  <c r="E2528" i="18"/>
  <c r="F2528" i="18"/>
  <c r="G2528" i="18"/>
  <c r="H2528" i="18"/>
  <c r="I2528" i="18"/>
  <c r="J2528" i="18"/>
  <c r="K2528" i="18"/>
  <c r="L2528" i="18"/>
  <c r="M2528" i="18"/>
  <c r="N2528" i="18"/>
  <c r="A2529" i="18"/>
  <c r="B2529" i="18"/>
  <c r="C2529" i="18"/>
  <c r="D2529" i="18"/>
  <c r="E2529" i="18"/>
  <c r="F2529" i="18"/>
  <c r="G2529" i="18"/>
  <c r="H2529" i="18"/>
  <c r="I2529" i="18"/>
  <c r="J2529" i="18"/>
  <c r="K2529" i="18"/>
  <c r="L2529" i="18"/>
  <c r="M2529" i="18"/>
  <c r="N2529" i="18"/>
  <c r="A2530" i="18"/>
  <c r="B2530" i="18"/>
  <c r="C2530" i="18"/>
  <c r="D2530" i="18"/>
  <c r="E2530" i="18"/>
  <c r="F2530" i="18"/>
  <c r="G2530" i="18"/>
  <c r="H2530" i="18"/>
  <c r="I2530" i="18"/>
  <c r="J2530" i="18"/>
  <c r="K2530" i="18"/>
  <c r="L2530" i="18"/>
  <c r="M2530" i="18"/>
  <c r="N2530" i="18"/>
  <c r="A2531" i="18"/>
  <c r="B2531" i="18"/>
  <c r="C2531" i="18"/>
  <c r="D2531" i="18"/>
  <c r="E2531" i="18"/>
  <c r="F2531" i="18"/>
  <c r="G2531" i="18"/>
  <c r="H2531" i="18"/>
  <c r="I2531" i="18"/>
  <c r="J2531" i="18"/>
  <c r="K2531" i="18"/>
  <c r="L2531" i="18"/>
  <c r="M2531" i="18"/>
  <c r="N2531" i="18"/>
  <c r="A2532" i="18"/>
  <c r="B2532" i="18"/>
  <c r="C2532" i="18"/>
  <c r="D2532" i="18"/>
  <c r="E2532" i="18"/>
  <c r="F2532" i="18"/>
  <c r="G2532" i="18"/>
  <c r="H2532" i="18"/>
  <c r="I2532" i="18"/>
  <c r="J2532" i="18"/>
  <c r="K2532" i="18"/>
  <c r="L2532" i="18"/>
  <c r="M2532" i="18"/>
  <c r="N2532" i="18"/>
  <c r="A2533" i="18"/>
  <c r="B2533" i="18"/>
  <c r="C2533" i="18"/>
  <c r="D2533" i="18"/>
  <c r="E2533" i="18"/>
  <c r="F2533" i="18"/>
  <c r="G2533" i="18"/>
  <c r="H2533" i="18"/>
  <c r="I2533" i="18"/>
  <c r="J2533" i="18"/>
  <c r="K2533" i="18"/>
  <c r="L2533" i="18"/>
  <c r="M2533" i="18"/>
  <c r="N2533" i="18"/>
  <c r="A2534" i="18"/>
  <c r="B2534" i="18"/>
  <c r="C2534" i="18"/>
  <c r="D2534" i="18"/>
  <c r="E2534" i="18"/>
  <c r="F2534" i="18"/>
  <c r="G2534" i="18"/>
  <c r="H2534" i="18"/>
  <c r="I2534" i="18"/>
  <c r="J2534" i="18"/>
  <c r="K2534" i="18"/>
  <c r="L2534" i="18"/>
  <c r="M2534" i="18"/>
  <c r="N2534" i="18"/>
  <c r="A2535" i="18"/>
  <c r="B2535" i="18"/>
  <c r="C2535" i="18"/>
  <c r="D2535" i="18"/>
  <c r="E2535" i="18"/>
  <c r="F2535" i="18"/>
  <c r="G2535" i="18"/>
  <c r="H2535" i="18"/>
  <c r="I2535" i="18"/>
  <c r="J2535" i="18"/>
  <c r="K2535" i="18"/>
  <c r="L2535" i="18"/>
  <c r="M2535" i="18"/>
  <c r="N2535" i="18"/>
  <c r="A2536" i="18"/>
  <c r="B2536" i="18"/>
  <c r="C2536" i="18"/>
  <c r="D2536" i="18"/>
  <c r="E2536" i="18"/>
  <c r="F2536" i="18"/>
  <c r="G2536" i="18"/>
  <c r="H2536" i="18"/>
  <c r="I2536" i="18"/>
  <c r="J2536" i="18"/>
  <c r="K2536" i="18"/>
  <c r="L2536" i="18"/>
  <c r="M2536" i="18"/>
  <c r="N2536" i="18"/>
  <c r="A2537" i="18"/>
  <c r="B2537" i="18"/>
  <c r="C2537" i="18"/>
  <c r="D2537" i="18"/>
  <c r="E2537" i="18"/>
  <c r="F2537" i="18"/>
  <c r="G2537" i="18"/>
  <c r="H2537" i="18"/>
  <c r="I2537" i="18"/>
  <c r="J2537" i="18"/>
  <c r="K2537" i="18"/>
  <c r="L2537" i="18"/>
  <c r="M2537" i="18"/>
  <c r="N2537" i="18"/>
  <c r="A2538" i="18"/>
  <c r="B2538" i="18"/>
  <c r="C2538" i="18"/>
  <c r="D2538" i="18"/>
  <c r="E2538" i="18"/>
  <c r="F2538" i="18"/>
  <c r="G2538" i="18"/>
  <c r="H2538" i="18"/>
  <c r="I2538" i="18"/>
  <c r="J2538" i="18"/>
  <c r="K2538" i="18"/>
  <c r="L2538" i="18"/>
  <c r="M2538" i="18"/>
  <c r="N2538" i="18"/>
  <c r="A2539" i="18"/>
  <c r="B2539" i="18"/>
  <c r="C2539" i="18"/>
  <c r="D2539" i="18"/>
  <c r="E2539" i="18"/>
  <c r="F2539" i="18"/>
  <c r="G2539" i="18"/>
  <c r="H2539" i="18"/>
  <c r="I2539" i="18"/>
  <c r="J2539" i="18"/>
  <c r="K2539" i="18"/>
  <c r="L2539" i="18"/>
  <c r="M2539" i="18"/>
  <c r="N2539" i="18"/>
  <c r="A2540" i="18"/>
  <c r="B2540" i="18"/>
  <c r="C2540" i="18"/>
  <c r="D2540" i="18"/>
  <c r="E2540" i="18"/>
  <c r="F2540" i="18"/>
  <c r="G2540" i="18"/>
  <c r="H2540" i="18"/>
  <c r="I2540" i="18"/>
  <c r="J2540" i="18"/>
  <c r="K2540" i="18"/>
  <c r="L2540" i="18"/>
  <c r="M2540" i="18"/>
  <c r="N2540" i="18"/>
  <c r="A2541" i="18"/>
  <c r="B2541" i="18"/>
  <c r="C2541" i="18"/>
  <c r="D2541" i="18"/>
  <c r="E2541" i="18"/>
  <c r="F2541" i="18"/>
  <c r="G2541" i="18"/>
  <c r="H2541" i="18"/>
  <c r="I2541" i="18"/>
  <c r="J2541" i="18"/>
  <c r="K2541" i="18"/>
  <c r="L2541" i="18"/>
  <c r="M2541" i="18"/>
  <c r="N2541" i="18"/>
  <c r="A2542" i="18"/>
  <c r="B2542" i="18"/>
  <c r="C2542" i="18"/>
  <c r="D2542" i="18"/>
  <c r="E2542" i="18"/>
  <c r="F2542" i="18"/>
  <c r="G2542" i="18"/>
  <c r="H2542" i="18"/>
  <c r="I2542" i="18"/>
  <c r="J2542" i="18"/>
  <c r="K2542" i="18"/>
  <c r="L2542" i="18"/>
  <c r="M2542" i="18"/>
  <c r="N2542" i="18"/>
  <c r="A2543" i="18"/>
  <c r="B2543" i="18"/>
  <c r="C2543" i="18"/>
  <c r="D2543" i="18"/>
  <c r="E2543" i="18"/>
  <c r="F2543" i="18"/>
  <c r="G2543" i="18"/>
  <c r="H2543" i="18"/>
  <c r="I2543" i="18"/>
  <c r="J2543" i="18"/>
  <c r="K2543" i="18"/>
  <c r="L2543" i="18"/>
  <c r="M2543" i="18"/>
  <c r="N2543" i="18"/>
  <c r="A2544" i="18"/>
  <c r="B2544" i="18"/>
  <c r="C2544" i="18"/>
  <c r="D2544" i="18"/>
  <c r="E2544" i="18"/>
  <c r="F2544" i="18"/>
  <c r="G2544" i="18"/>
  <c r="H2544" i="18"/>
  <c r="I2544" i="18"/>
  <c r="J2544" i="18"/>
  <c r="K2544" i="18"/>
  <c r="L2544" i="18"/>
  <c r="M2544" i="18"/>
  <c r="N2544" i="18"/>
  <c r="A2545" i="18"/>
  <c r="B2545" i="18"/>
  <c r="C2545" i="18"/>
  <c r="D2545" i="18"/>
  <c r="E2545" i="18"/>
  <c r="F2545" i="18"/>
  <c r="G2545" i="18"/>
  <c r="H2545" i="18"/>
  <c r="I2545" i="18"/>
  <c r="J2545" i="18"/>
  <c r="K2545" i="18"/>
  <c r="L2545" i="18"/>
  <c r="M2545" i="18"/>
  <c r="N2545" i="18"/>
  <c r="A2546" i="18"/>
  <c r="B2546" i="18"/>
  <c r="C2546" i="18"/>
  <c r="D2546" i="18"/>
  <c r="E2546" i="18"/>
  <c r="F2546" i="18"/>
  <c r="G2546" i="18"/>
  <c r="H2546" i="18"/>
  <c r="I2546" i="18"/>
  <c r="J2546" i="18"/>
  <c r="K2546" i="18"/>
  <c r="L2546" i="18"/>
  <c r="M2546" i="18"/>
  <c r="N2546" i="18"/>
  <c r="A2547" i="18"/>
  <c r="B2547" i="18"/>
  <c r="C2547" i="18"/>
  <c r="D2547" i="18"/>
  <c r="E2547" i="18"/>
  <c r="F2547" i="18"/>
  <c r="G2547" i="18"/>
  <c r="H2547" i="18"/>
  <c r="I2547" i="18"/>
  <c r="J2547" i="18"/>
  <c r="K2547" i="18"/>
  <c r="L2547" i="18"/>
  <c r="M2547" i="18"/>
  <c r="N2547" i="18"/>
  <c r="A2548" i="18"/>
  <c r="B2548" i="18"/>
  <c r="C2548" i="18"/>
  <c r="D2548" i="18"/>
  <c r="E2548" i="18"/>
  <c r="F2548" i="18"/>
  <c r="G2548" i="18"/>
  <c r="H2548" i="18"/>
  <c r="I2548" i="18"/>
  <c r="J2548" i="18"/>
  <c r="K2548" i="18"/>
  <c r="L2548" i="18"/>
  <c r="M2548" i="18"/>
  <c r="N2548" i="18"/>
  <c r="A2549" i="18"/>
  <c r="B2549" i="18"/>
  <c r="C2549" i="18"/>
  <c r="D2549" i="18"/>
  <c r="E2549" i="18"/>
  <c r="F2549" i="18"/>
  <c r="G2549" i="18"/>
  <c r="H2549" i="18"/>
  <c r="I2549" i="18"/>
  <c r="J2549" i="18"/>
  <c r="K2549" i="18"/>
  <c r="L2549" i="18"/>
  <c r="M2549" i="18"/>
  <c r="N2549" i="18"/>
  <c r="A2550" i="18"/>
  <c r="B2550" i="18"/>
  <c r="C2550" i="18"/>
  <c r="D2550" i="18"/>
  <c r="E2550" i="18"/>
  <c r="F2550" i="18"/>
  <c r="G2550" i="18"/>
  <c r="H2550" i="18"/>
  <c r="I2550" i="18"/>
  <c r="J2550" i="18"/>
  <c r="K2550" i="18"/>
  <c r="L2550" i="18"/>
  <c r="M2550" i="18"/>
  <c r="N2550" i="18"/>
  <c r="A2551" i="18"/>
  <c r="B2551" i="18"/>
  <c r="C2551" i="18"/>
  <c r="D2551" i="18"/>
  <c r="E2551" i="18"/>
  <c r="F2551" i="18"/>
  <c r="G2551" i="18"/>
  <c r="H2551" i="18"/>
  <c r="I2551" i="18"/>
  <c r="J2551" i="18"/>
  <c r="K2551" i="18"/>
  <c r="L2551" i="18"/>
  <c r="M2551" i="18"/>
  <c r="N2551" i="18"/>
  <c r="A2552" i="18"/>
  <c r="B2552" i="18"/>
  <c r="C2552" i="18"/>
  <c r="D2552" i="18"/>
  <c r="E2552" i="18"/>
  <c r="F2552" i="18"/>
  <c r="G2552" i="18"/>
  <c r="H2552" i="18"/>
  <c r="I2552" i="18"/>
  <c r="J2552" i="18"/>
  <c r="K2552" i="18"/>
  <c r="L2552" i="18"/>
  <c r="M2552" i="18"/>
  <c r="N2552" i="18"/>
  <c r="A2553" i="18"/>
  <c r="B2553" i="18"/>
  <c r="C2553" i="18"/>
  <c r="D2553" i="18"/>
  <c r="E2553" i="18"/>
  <c r="F2553" i="18"/>
  <c r="G2553" i="18"/>
  <c r="H2553" i="18"/>
  <c r="I2553" i="18"/>
  <c r="J2553" i="18"/>
  <c r="K2553" i="18"/>
  <c r="L2553" i="18"/>
  <c r="M2553" i="18"/>
  <c r="N2553" i="18"/>
  <c r="A2554" i="18"/>
  <c r="B2554" i="18"/>
  <c r="C2554" i="18"/>
  <c r="D2554" i="18"/>
  <c r="E2554" i="18"/>
  <c r="F2554" i="18"/>
  <c r="G2554" i="18"/>
  <c r="H2554" i="18"/>
  <c r="I2554" i="18"/>
  <c r="J2554" i="18"/>
  <c r="K2554" i="18"/>
  <c r="L2554" i="18"/>
  <c r="M2554" i="18"/>
  <c r="N2554" i="18"/>
  <c r="A2555" i="18"/>
  <c r="B2555" i="18"/>
  <c r="C2555" i="18"/>
  <c r="D2555" i="18"/>
  <c r="E2555" i="18"/>
  <c r="F2555" i="18"/>
  <c r="G2555" i="18"/>
  <c r="H2555" i="18"/>
  <c r="I2555" i="18"/>
  <c r="J2555" i="18"/>
  <c r="K2555" i="18"/>
  <c r="L2555" i="18"/>
  <c r="M2555" i="18"/>
  <c r="N2555" i="18"/>
  <c r="A2556" i="18"/>
  <c r="B2556" i="18"/>
  <c r="C2556" i="18"/>
  <c r="D2556" i="18"/>
  <c r="E2556" i="18"/>
  <c r="F2556" i="18"/>
  <c r="G2556" i="18"/>
  <c r="H2556" i="18"/>
  <c r="I2556" i="18"/>
  <c r="J2556" i="18"/>
  <c r="K2556" i="18"/>
  <c r="L2556" i="18"/>
  <c r="M2556" i="18"/>
  <c r="N2556" i="18"/>
  <c r="A2557" i="18"/>
  <c r="B2557" i="18"/>
  <c r="C2557" i="18"/>
  <c r="D2557" i="18"/>
  <c r="E2557" i="18"/>
  <c r="F2557" i="18"/>
  <c r="G2557" i="18"/>
  <c r="H2557" i="18"/>
  <c r="I2557" i="18"/>
  <c r="J2557" i="18"/>
  <c r="K2557" i="18"/>
  <c r="L2557" i="18"/>
  <c r="M2557" i="18"/>
  <c r="N2557" i="18"/>
  <c r="A2558" i="18"/>
  <c r="B2558" i="18"/>
  <c r="C2558" i="18"/>
  <c r="D2558" i="18"/>
  <c r="E2558" i="18"/>
  <c r="F2558" i="18"/>
  <c r="G2558" i="18"/>
  <c r="H2558" i="18"/>
  <c r="I2558" i="18"/>
  <c r="J2558" i="18"/>
  <c r="K2558" i="18"/>
  <c r="L2558" i="18"/>
  <c r="M2558" i="18"/>
  <c r="N2558" i="18"/>
  <c r="A2559" i="18"/>
  <c r="B2559" i="18"/>
  <c r="C2559" i="18"/>
  <c r="D2559" i="18"/>
  <c r="E2559" i="18"/>
  <c r="F2559" i="18"/>
  <c r="G2559" i="18"/>
  <c r="H2559" i="18"/>
  <c r="I2559" i="18"/>
  <c r="J2559" i="18"/>
  <c r="K2559" i="18"/>
  <c r="L2559" i="18"/>
  <c r="M2559" i="18"/>
  <c r="N2559" i="18"/>
  <c r="A2560" i="18"/>
  <c r="B2560" i="18"/>
  <c r="C2560" i="18"/>
  <c r="D2560" i="18"/>
  <c r="E2560" i="18"/>
  <c r="F2560" i="18"/>
  <c r="G2560" i="18"/>
  <c r="H2560" i="18"/>
  <c r="I2560" i="18"/>
  <c r="J2560" i="18"/>
  <c r="K2560" i="18"/>
  <c r="L2560" i="18"/>
  <c r="M2560" i="18"/>
  <c r="N2560" i="18"/>
  <c r="A2561" i="18"/>
  <c r="B2561" i="18"/>
  <c r="C2561" i="18"/>
  <c r="D2561" i="18"/>
  <c r="E2561" i="18"/>
  <c r="F2561" i="18"/>
  <c r="G2561" i="18"/>
  <c r="H2561" i="18"/>
  <c r="I2561" i="18"/>
  <c r="J2561" i="18"/>
  <c r="K2561" i="18"/>
  <c r="L2561" i="18"/>
  <c r="M2561" i="18"/>
  <c r="N2561" i="18"/>
  <c r="A2562" i="18"/>
  <c r="B2562" i="18"/>
  <c r="C2562" i="18"/>
  <c r="D2562" i="18"/>
  <c r="E2562" i="18"/>
  <c r="F2562" i="18"/>
  <c r="G2562" i="18"/>
  <c r="H2562" i="18"/>
  <c r="I2562" i="18"/>
  <c r="J2562" i="18"/>
  <c r="K2562" i="18"/>
  <c r="L2562" i="18"/>
  <c r="M2562" i="18"/>
  <c r="N2562" i="18"/>
  <c r="A2563" i="18"/>
  <c r="B2563" i="18"/>
  <c r="C2563" i="18"/>
  <c r="D2563" i="18"/>
  <c r="E2563" i="18"/>
  <c r="F2563" i="18"/>
  <c r="G2563" i="18"/>
  <c r="H2563" i="18"/>
  <c r="I2563" i="18"/>
  <c r="J2563" i="18"/>
  <c r="K2563" i="18"/>
  <c r="L2563" i="18"/>
  <c r="M2563" i="18"/>
  <c r="N2563" i="18"/>
  <c r="A2564" i="18"/>
  <c r="B2564" i="18"/>
  <c r="C2564" i="18"/>
  <c r="D2564" i="18"/>
  <c r="E2564" i="18"/>
  <c r="F2564" i="18"/>
  <c r="G2564" i="18"/>
  <c r="H2564" i="18"/>
  <c r="I2564" i="18"/>
  <c r="J2564" i="18"/>
  <c r="K2564" i="18"/>
  <c r="L2564" i="18"/>
  <c r="M2564" i="18"/>
  <c r="N2564" i="18"/>
  <c r="A2565" i="18"/>
  <c r="B2565" i="18"/>
  <c r="C2565" i="18"/>
  <c r="D2565" i="18"/>
  <c r="E2565" i="18"/>
  <c r="F2565" i="18"/>
  <c r="G2565" i="18"/>
  <c r="H2565" i="18"/>
  <c r="I2565" i="18"/>
  <c r="J2565" i="18"/>
  <c r="K2565" i="18"/>
  <c r="L2565" i="18"/>
  <c r="M2565" i="18"/>
  <c r="N2565" i="18"/>
  <c r="A2566" i="18"/>
  <c r="B2566" i="18"/>
  <c r="C2566" i="18"/>
  <c r="D2566" i="18"/>
  <c r="E2566" i="18"/>
  <c r="F2566" i="18"/>
  <c r="G2566" i="18"/>
  <c r="H2566" i="18"/>
  <c r="I2566" i="18"/>
  <c r="J2566" i="18"/>
  <c r="K2566" i="18"/>
  <c r="L2566" i="18"/>
  <c r="M2566" i="18"/>
  <c r="N2566" i="18"/>
  <c r="A2567" i="18"/>
  <c r="B2567" i="18"/>
  <c r="C2567" i="18"/>
  <c r="D2567" i="18"/>
  <c r="E2567" i="18"/>
  <c r="F2567" i="18"/>
  <c r="G2567" i="18"/>
  <c r="H2567" i="18"/>
  <c r="I2567" i="18"/>
  <c r="J2567" i="18"/>
  <c r="K2567" i="18"/>
  <c r="L2567" i="18"/>
  <c r="M2567" i="18"/>
  <c r="N2567" i="18"/>
  <c r="A2568" i="18"/>
  <c r="B2568" i="18"/>
  <c r="C2568" i="18"/>
  <c r="D2568" i="18"/>
  <c r="E2568" i="18"/>
  <c r="F2568" i="18"/>
  <c r="G2568" i="18"/>
  <c r="H2568" i="18"/>
  <c r="I2568" i="18"/>
  <c r="J2568" i="18"/>
  <c r="K2568" i="18"/>
  <c r="L2568" i="18"/>
  <c r="M2568" i="18"/>
  <c r="N2568" i="18"/>
  <c r="A2569" i="18"/>
  <c r="B2569" i="18"/>
  <c r="C2569" i="18"/>
  <c r="D2569" i="18"/>
  <c r="E2569" i="18"/>
  <c r="F2569" i="18"/>
  <c r="G2569" i="18"/>
  <c r="H2569" i="18"/>
  <c r="I2569" i="18"/>
  <c r="J2569" i="18"/>
  <c r="K2569" i="18"/>
  <c r="L2569" i="18"/>
  <c r="M2569" i="18"/>
  <c r="N2569" i="18"/>
  <c r="A2570" i="18"/>
  <c r="B2570" i="18"/>
  <c r="C2570" i="18"/>
  <c r="D2570" i="18"/>
  <c r="E2570" i="18"/>
  <c r="F2570" i="18"/>
  <c r="G2570" i="18"/>
  <c r="H2570" i="18"/>
  <c r="I2570" i="18"/>
  <c r="J2570" i="18"/>
  <c r="K2570" i="18"/>
  <c r="L2570" i="18"/>
  <c r="M2570" i="18"/>
  <c r="N2570" i="18"/>
  <c r="A2571" i="18"/>
  <c r="B2571" i="18"/>
  <c r="C2571" i="18"/>
  <c r="D2571" i="18"/>
  <c r="E2571" i="18"/>
  <c r="F2571" i="18"/>
  <c r="G2571" i="18"/>
  <c r="H2571" i="18"/>
  <c r="I2571" i="18"/>
  <c r="J2571" i="18"/>
  <c r="K2571" i="18"/>
  <c r="L2571" i="18"/>
  <c r="M2571" i="18"/>
  <c r="N2571" i="18"/>
  <c r="A2572" i="18"/>
  <c r="B2572" i="18"/>
  <c r="C2572" i="18"/>
  <c r="D2572" i="18"/>
  <c r="E2572" i="18"/>
  <c r="F2572" i="18"/>
  <c r="G2572" i="18"/>
  <c r="H2572" i="18"/>
  <c r="I2572" i="18"/>
  <c r="J2572" i="18"/>
  <c r="K2572" i="18"/>
  <c r="L2572" i="18"/>
  <c r="M2572" i="18"/>
  <c r="N2572" i="18"/>
  <c r="A2573" i="18"/>
  <c r="B2573" i="18"/>
  <c r="C2573" i="18"/>
  <c r="D2573" i="18"/>
  <c r="E2573" i="18"/>
  <c r="F2573" i="18"/>
  <c r="G2573" i="18"/>
  <c r="H2573" i="18"/>
  <c r="I2573" i="18"/>
  <c r="J2573" i="18"/>
  <c r="K2573" i="18"/>
  <c r="L2573" i="18"/>
  <c r="M2573" i="18"/>
  <c r="N2573" i="18"/>
  <c r="A2574" i="18"/>
  <c r="B2574" i="18"/>
  <c r="C2574" i="18"/>
  <c r="D2574" i="18"/>
  <c r="E2574" i="18"/>
  <c r="F2574" i="18"/>
  <c r="G2574" i="18"/>
  <c r="H2574" i="18"/>
  <c r="I2574" i="18"/>
  <c r="J2574" i="18"/>
  <c r="K2574" i="18"/>
  <c r="L2574" i="18"/>
  <c r="M2574" i="18"/>
  <c r="N2574" i="18"/>
  <c r="A2575" i="18"/>
  <c r="B2575" i="18"/>
  <c r="C2575" i="18"/>
  <c r="D2575" i="18"/>
  <c r="E2575" i="18"/>
  <c r="F2575" i="18"/>
  <c r="G2575" i="18"/>
  <c r="H2575" i="18"/>
  <c r="I2575" i="18"/>
  <c r="J2575" i="18"/>
  <c r="K2575" i="18"/>
  <c r="L2575" i="18"/>
  <c r="M2575" i="18"/>
  <c r="N2575" i="18"/>
  <c r="A2576" i="18"/>
  <c r="B2576" i="18"/>
  <c r="C2576" i="18"/>
  <c r="D2576" i="18"/>
  <c r="E2576" i="18"/>
  <c r="F2576" i="18"/>
  <c r="G2576" i="18"/>
  <c r="H2576" i="18"/>
  <c r="I2576" i="18"/>
  <c r="J2576" i="18"/>
  <c r="K2576" i="18"/>
  <c r="L2576" i="18"/>
  <c r="M2576" i="18"/>
  <c r="N2576" i="18"/>
  <c r="A2577" i="18"/>
  <c r="B2577" i="18"/>
  <c r="C2577" i="18"/>
  <c r="D2577" i="18"/>
  <c r="E2577" i="18"/>
  <c r="F2577" i="18"/>
  <c r="G2577" i="18"/>
  <c r="H2577" i="18"/>
  <c r="I2577" i="18"/>
  <c r="J2577" i="18"/>
  <c r="K2577" i="18"/>
  <c r="L2577" i="18"/>
  <c r="M2577" i="18"/>
  <c r="N2577" i="18"/>
  <c r="A2578" i="18"/>
  <c r="B2578" i="18"/>
  <c r="C2578" i="18"/>
  <c r="D2578" i="18"/>
  <c r="E2578" i="18"/>
  <c r="F2578" i="18"/>
  <c r="G2578" i="18"/>
  <c r="H2578" i="18"/>
  <c r="I2578" i="18"/>
  <c r="J2578" i="18"/>
  <c r="K2578" i="18"/>
  <c r="L2578" i="18"/>
  <c r="M2578" i="18"/>
  <c r="N2578" i="18"/>
  <c r="A2579" i="18"/>
  <c r="B2579" i="18"/>
  <c r="C2579" i="18"/>
  <c r="D2579" i="18"/>
  <c r="E2579" i="18"/>
  <c r="F2579" i="18"/>
  <c r="G2579" i="18"/>
  <c r="H2579" i="18"/>
  <c r="I2579" i="18"/>
  <c r="J2579" i="18"/>
  <c r="K2579" i="18"/>
  <c r="L2579" i="18"/>
  <c r="M2579" i="18"/>
  <c r="N2579" i="18"/>
  <c r="A2580" i="18"/>
  <c r="B2580" i="18"/>
  <c r="C2580" i="18"/>
  <c r="D2580" i="18"/>
  <c r="E2580" i="18"/>
  <c r="F2580" i="18"/>
  <c r="G2580" i="18"/>
  <c r="H2580" i="18"/>
  <c r="I2580" i="18"/>
  <c r="J2580" i="18"/>
  <c r="K2580" i="18"/>
  <c r="L2580" i="18"/>
  <c r="M2580" i="18"/>
  <c r="N2580" i="18"/>
  <c r="A2581" i="18"/>
  <c r="B2581" i="18"/>
  <c r="C2581" i="18"/>
  <c r="D2581" i="18"/>
  <c r="E2581" i="18"/>
  <c r="F2581" i="18"/>
  <c r="G2581" i="18"/>
  <c r="H2581" i="18"/>
  <c r="I2581" i="18"/>
  <c r="J2581" i="18"/>
  <c r="K2581" i="18"/>
  <c r="L2581" i="18"/>
  <c r="M2581" i="18"/>
  <c r="N2581" i="18"/>
  <c r="A2582" i="18"/>
  <c r="B2582" i="18"/>
  <c r="C2582" i="18"/>
  <c r="D2582" i="18"/>
  <c r="E2582" i="18"/>
  <c r="F2582" i="18"/>
  <c r="G2582" i="18"/>
  <c r="H2582" i="18"/>
  <c r="I2582" i="18"/>
  <c r="J2582" i="18"/>
  <c r="K2582" i="18"/>
  <c r="L2582" i="18"/>
  <c r="M2582" i="18"/>
  <c r="N2582" i="18"/>
  <c r="A2583" i="18"/>
  <c r="B2583" i="18"/>
  <c r="C2583" i="18"/>
  <c r="D2583" i="18"/>
  <c r="E2583" i="18"/>
  <c r="F2583" i="18"/>
  <c r="G2583" i="18"/>
  <c r="H2583" i="18"/>
  <c r="I2583" i="18"/>
  <c r="J2583" i="18"/>
  <c r="K2583" i="18"/>
  <c r="L2583" i="18"/>
  <c r="M2583" i="18"/>
  <c r="N2583" i="18"/>
  <c r="A2584" i="18"/>
  <c r="B2584" i="18"/>
  <c r="C2584" i="18"/>
  <c r="D2584" i="18"/>
  <c r="E2584" i="18"/>
  <c r="F2584" i="18"/>
  <c r="G2584" i="18"/>
  <c r="H2584" i="18"/>
  <c r="I2584" i="18"/>
  <c r="J2584" i="18"/>
  <c r="K2584" i="18"/>
  <c r="L2584" i="18"/>
  <c r="M2584" i="18"/>
  <c r="N2584" i="18"/>
  <c r="A2585" i="18"/>
  <c r="B2585" i="18"/>
  <c r="C2585" i="18"/>
  <c r="D2585" i="18"/>
  <c r="E2585" i="18"/>
  <c r="F2585" i="18"/>
  <c r="G2585" i="18"/>
  <c r="H2585" i="18"/>
  <c r="I2585" i="18"/>
  <c r="J2585" i="18"/>
  <c r="K2585" i="18"/>
  <c r="L2585" i="18"/>
  <c r="M2585" i="18"/>
  <c r="N2585" i="18"/>
  <c r="A2586" i="18"/>
  <c r="B2586" i="18"/>
  <c r="C2586" i="18"/>
  <c r="D2586" i="18"/>
  <c r="E2586" i="18"/>
  <c r="F2586" i="18"/>
  <c r="G2586" i="18"/>
  <c r="H2586" i="18"/>
  <c r="I2586" i="18"/>
  <c r="J2586" i="18"/>
  <c r="K2586" i="18"/>
  <c r="L2586" i="18"/>
  <c r="M2586" i="18"/>
  <c r="N2586" i="18"/>
  <c r="A2587" i="18"/>
  <c r="B2587" i="18"/>
  <c r="C2587" i="18"/>
  <c r="D2587" i="18"/>
  <c r="E2587" i="18"/>
  <c r="F2587" i="18"/>
  <c r="G2587" i="18"/>
  <c r="H2587" i="18"/>
  <c r="I2587" i="18"/>
  <c r="J2587" i="18"/>
  <c r="K2587" i="18"/>
  <c r="L2587" i="18"/>
  <c r="M2587" i="18"/>
  <c r="N2587" i="18"/>
  <c r="A2588" i="18"/>
  <c r="B2588" i="18"/>
  <c r="C2588" i="18"/>
  <c r="D2588" i="18"/>
  <c r="E2588" i="18"/>
  <c r="F2588" i="18"/>
  <c r="G2588" i="18"/>
  <c r="H2588" i="18"/>
  <c r="I2588" i="18"/>
  <c r="J2588" i="18"/>
  <c r="K2588" i="18"/>
  <c r="L2588" i="18"/>
  <c r="M2588" i="18"/>
  <c r="N2588" i="18"/>
  <c r="A2589" i="18"/>
  <c r="B2589" i="18"/>
  <c r="C2589" i="18"/>
  <c r="D2589" i="18"/>
  <c r="E2589" i="18"/>
  <c r="F2589" i="18"/>
  <c r="G2589" i="18"/>
  <c r="H2589" i="18"/>
  <c r="I2589" i="18"/>
  <c r="J2589" i="18"/>
  <c r="K2589" i="18"/>
  <c r="L2589" i="18"/>
  <c r="M2589" i="18"/>
  <c r="N2589" i="18"/>
  <c r="A2590" i="18"/>
  <c r="B2590" i="18"/>
  <c r="C2590" i="18"/>
  <c r="D2590" i="18"/>
  <c r="E2590" i="18"/>
  <c r="F2590" i="18"/>
  <c r="G2590" i="18"/>
  <c r="H2590" i="18"/>
  <c r="I2590" i="18"/>
  <c r="J2590" i="18"/>
  <c r="K2590" i="18"/>
  <c r="L2590" i="18"/>
  <c r="M2590" i="18"/>
  <c r="N2590" i="18"/>
  <c r="A2591" i="18"/>
  <c r="B2591" i="18"/>
  <c r="C2591" i="18"/>
  <c r="D2591" i="18"/>
  <c r="E2591" i="18"/>
  <c r="F2591" i="18"/>
  <c r="G2591" i="18"/>
  <c r="H2591" i="18"/>
  <c r="I2591" i="18"/>
  <c r="J2591" i="18"/>
  <c r="K2591" i="18"/>
  <c r="L2591" i="18"/>
  <c r="M2591" i="18"/>
  <c r="N2591" i="18"/>
  <c r="A2592" i="18"/>
  <c r="B2592" i="18"/>
  <c r="C2592" i="18"/>
  <c r="D2592" i="18"/>
  <c r="E2592" i="18"/>
  <c r="F2592" i="18"/>
  <c r="G2592" i="18"/>
  <c r="H2592" i="18"/>
  <c r="I2592" i="18"/>
  <c r="J2592" i="18"/>
  <c r="K2592" i="18"/>
  <c r="L2592" i="18"/>
  <c r="M2592" i="18"/>
  <c r="N2592" i="18"/>
  <c r="A2593" i="18"/>
  <c r="B2593" i="18"/>
  <c r="C2593" i="18"/>
  <c r="D2593" i="18"/>
  <c r="E2593" i="18"/>
  <c r="F2593" i="18"/>
  <c r="G2593" i="18"/>
  <c r="H2593" i="18"/>
  <c r="I2593" i="18"/>
  <c r="J2593" i="18"/>
  <c r="K2593" i="18"/>
  <c r="L2593" i="18"/>
  <c r="M2593" i="18"/>
  <c r="N2593" i="18"/>
  <c r="A2594" i="18"/>
  <c r="B2594" i="18"/>
  <c r="C2594" i="18"/>
  <c r="D2594" i="18"/>
  <c r="E2594" i="18"/>
  <c r="F2594" i="18"/>
  <c r="G2594" i="18"/>
  <c r="H2594" i="18"/>
  <c r="I2594" i="18"/>
  <c r="J2594" i="18"/>
  <c r="K2594" i="18"/>
  <c r="L2594" i="18"/>
  <c r="M2594" i="18"/>
  <c r="N2594" i="18"/>
  <c r="A2595" i="18"/>
  <c r="B2595" i="18"/>
  <c r="C2595" i="18"/>
  <c r="D2595" i="18"/>
  <c r="E2595" i="18"/>
  <c r="F2595" i="18"/>
  <c r="G2595" i="18"/>
  <c r="H2595" i="18"/>
  <c r="I2595" i="18"/>
  <c r="J2595" i="18"/>
  <c r="K2595" i="18"/>
  <c r="L2595" i="18"/>
  <c r="M2595" i="18"/>
  <c r="N2595" i="18"/>
  <c r="A2596" i="18"/>
  <c r="B2596" i="18"/>
  <c r="C2596" i="18"/>
  <c r="D2596" i="18"/>
  <c r="E2596" i="18"/>
  <c r="F2596" i="18"/>
  <c r="G2596" i="18"/>
  <c r="H2596" i="18"/>
  <c r="I2596" i="18"/>
  <c r="J2596" i="18"/>
  <c r="K2596" i="18"/>
  <c r="L2596" i="18"/>
  <c r="M2596" i="18"/>
  <c r="N2596" i="18"/>
  <c r="A2597" i="18"/>
  <c r="B2597" i="18"/>
  <c r="C2597" i="18"/>
  <c r="D2597" i="18"/>
  <c r="E2597" i="18"/>
  <c r="F2597" i="18"/>
  <c r="G2597" i="18"/>
  <c r="H2597" i="18"/>
  <c r="I2597" i="18"/>
  <c r="J2597" i="18"/>
  <c r="K2597" i="18"/>
  <c r="L2597" i="18"/>
  <c r="M2597" i="18"/>
  <c r="N2597" i="18"/>
  <c r="A2598" i="18"/>
  <c r="B2598" i="18"/>
  <c r="C2598" i="18"/>
  <c r="D2598" i="18"/>
  <c r="E2598" i="18"/>
  <c r="F2598" i="18"/>
  <c r="G2598" i="18"/>
  <c r="H2598" i="18"/>
  <c r="I2598" i="18"/>
  <c r="J2598" i="18"/>
  <c r="K2598" i="18"/>
  <c r="L2598" i="18"/>
  <c r="M2598" i="18"/>
  <c r="N2598" i="18"/>
  <c r="A2599" i="18"/>
  <c r="B2599" i="18"/>
  <c r="C2599" i="18"/>
  <c r="D2599" i="18"/>
  <c r="E2599" i="18"/>
  <c r="F2599" i="18"/>
  <c r="G2599" i="18"/>
  <c r="H2599" i="18"/>
  <c r="I2599" i="18"/>
  <c r="J2599" i="18"/>
  <c r="K2599" i="18"/>
  <c r="L2599" i="18"/>
  <c r="M2599" i="18"/>
  <c r="N2599" i="18"/>
  <c r="A2600" i="18"/>
  <c r="B2600" i="18"/>
  <c r="C2600" i="18"/>
  <c r="D2600" i="18"/>
  <c r="E2600" i="18"/>
  <c r="F2600" i="18"/>
  <c r="G2600" i="18"/>
  <c r="H2600" i="18"/>
  <c r="I2600" i="18"/>
  <c r="J2600" i="18"/>
  <c r="K2600" i="18"/>
  <c r="L2600" i="18"/>
  <c r="M2600" i="18"/>
  <c r="N2600" i="18"/>
  <c r="A2601" i="18"/>
  <c r="B2601" i="18"/>
  <c r="C2601" i="18"/>
  <c r="D2601" i="18"/>
  <c r="E2601" i="18"/>
  <c r="F2601" i="18"/>
  <c r="G2601" i="18"/>
  <c r="H2601" i="18"/>
  <c r="I2601" i="18"/>
  <c r="J2601" i="18"/>
  <c r="K2601" i="18"/>
  <c r="L2601" i="18"/>
  <c r="M2601" i="18"/>
  <c r="N2601" i="18"/>
  <c r="A2602" i="18"/>
  <c r="B2602" i="18"/>
  <c r="C2602" i="18"/>
  <c r="D2602" i="18"/>
  <c r="E2602" i="18"/>
  <c r="F2602" i="18"/>
  <c r="G2602" i="18"/>
  <c r="H2602" i="18"/>
  <c r="I2602" i="18"/>
  <c r="J2602" i="18"/>
  <c r="K2602" i="18"/>
  <c r="L2602" i="18"/>
  <c r="M2602" i="18"/>
  <c r="N2602" i="18"/>
  <c r="A2603" i="18"/>
  <c r="B2603" i="18"/>
  <c r="C2603" i="18"/>
  <c r="D2603" i="18"/>
  <c r="E2603" i="18"/>
  <c r="F2603" i="18"/>
  <c r="G2603" i="18"/>
  <c r="H2603" i="18"/>
  <c r="I2603" i="18"/>
  <c r="J2603" i="18"/>
  <c r="K2603" i="18"/>
  <c r="L2603" i="18"/>
  <c r="M2603" i="18"/>
  <c r="N2603" i="18"/>
  <c r="A2604" i="18"/>
  <c r="B2604" i="18"/>
  <c r="C2604" i="18"/>
  <c r="D2604" i="18"/>
  <c r="E2604" i="18"/>
  <c r="F2604" i="18"/>
  <c r="G2604" i="18"/>
  <c r="H2604" i="18"/>
  <c r="I2604" i="18"/>
  <c r="J2604" i="18"/>
  <c r="K2604" i="18"/>
  <c r="L2604" i="18"/>
  <c r="M2604" i="18"/>
  <c r="N2604" i="18"/>
  <c r="A2605" i="18"/>
  <c r="B2605" i="18"/>
  <c r="C2605" i="18"/>
  <c r="D2605" i="18"/>
  <c r="E2605" i="18"/>
  <c r="F2605" i="18"/>
  <c r="G2605" i="18"/>
  <c r="H2605" i="18"/>
  <c r="I2605" i="18"/>
  <c r="J2605" i="18"/>
  <c r="K2605" i="18"/>
  <c r="L2605" i="18"/>
  <c r="M2605" i="18"/>
  <c r="N2605" i="18"/>
  <c r="A2606" i="18"/>
  <c r="B2606" i="18"/>
  <c r="C2606" i="18"/>
  <c r="D2606" i="18"/>
  <c r="E2606" i="18"/>
  <c r="F2606" i="18"/>
  <c r="G2606" i="18"/>
  <c r="H2606" i="18"/>
  <c r="I2606" i="18"/>
  <c r="J2606" i="18"/>
  <c r="K2606" i="18"/>
  <c r="L2606" i="18"/>
  <c r="M2606" i="18"/>
  <c r="N2606" i="18"/>
  <c r="A2607" i="18"/>
  <c r="B2607" i="18"/>
  <c r="C2607" i="18"/>
  <c r="D2607" i="18"/>
  <c r="E2607" i="18"/>
  <c r="F2607" i="18"/>
  <c r="G2607" i="18"/>
  <c r="H2607" i="18"/>
  <c r="I2607" i="18"/>
  <c r="J2607" i="18"/>
  <c r="K2607" i="18"/>
  <c r="L2607" i="18"/>
  <c r="M2607" i="18"/>
  <c r="N2607" i="18"/>
  <c r="A2608" i="18"/>
  <c r="B2608" i="18"/>
  <c r="C2608" i="18"/>
  <c r="D2608" i="18"/>
  <c r="E2608" i="18"/>
  <c r="F2608" i="18"/>
  <c r="G2608" i="18"/>
  <c r="H2608" i="18"/>
  <c r="I2608" i="18"/>
  <c r="J2608" i="18"/>
  <c r="K2608" i="18"/>
  <c r="L2608" i="18"/>
  <c r="M2608" i="18"/>
  <c r="N2608" i="18"/>
  <c r="A2609" i="18"/>
  <c r="B2609" i="18"/>
  <c r="C2609" i="18"/>
  <c r="D2609" i="18"/>
  <c r="E2609" i="18"/>
  <c r="F2609" i="18"/>
  <c r="G2609" i="18"/>
  <c r="H2609" i="18"/>
  <c r="I2609" i="18"/>
  <c r="J2609" i="18"/>
  <c r="K2609" i="18"/>
  <c r="L2609" i="18"/>
  <c r="M2609" i="18"/>
  <c r="N2609" i="18"/>
  <c r="A2610" i="18"/>
  <c r="B2610" i="18"/>
  <c r="C2610" i="18"/>
  <c r="D2610" i="18"/>
  <c r="E2610" i="18"/>
  <c r="F2610" i="18"/>
  <c r="G2610" i="18"/>
  <c r="H2610" i="18"/>
  <c r="I2610" i="18"/>
  <c r="J2610" i="18"/>
  <c r="K2610" i="18"/>
  <c r="L2610" i="18"/>
  <c r="M2610" i="18"/>
  <c r="N2610" i="18"/>
  <c r="A2611" i="18"/>
  <c r="B2611" i="18"/>
  <c r="C2611" i="18"/>
  <c r="D2611" i="18"/>
  <c r="E2611" i="18"/>
  <c r="F2611" i="18"/>
  <c r="G2611" i="18"/>
  <c r="H2611" i="18"/>
  <c r="I2611" i="18"/>
  <c r="J2611" i="18"/>
  <c r="K2611" i="18"/>
  <c r="L2611" i="18"/>
  <c r="M2611" i="18"/>
  <c r="N2611" i="18"/>
  <c r="A2612" i="18"/>
  <c r="B2612" i="18"/>
  <c r="C2612" i="18"/>
  <c r="D2612" i="18"/>
  <c r="E2612" i="18"/>
  <c r="F2612" i="18"/>
  <c r="G2612" i="18"/>
  <c r="H2612" i="18"/>
  <c r="I2612" i="18"/>
  <c r="J2612" i="18"/>
  <c r="K2612" i="18"/>
  <c r="L2612" i="18"/>
  <c r="M2612" i="18"/>
  <c r="N2612" i="18"/>
  <c r="A2613" i="18"/>
  <c r="B2613" i="18"/>
  <c r="C2613" i="18"/>
  <c r="D2613" i="18"/>
  <c r="E2613" i="18"/>
  <c r="F2613" i="18"/>
  <c r="G2613" i="18"/>
  <c r="H2613" i="18"/>
  <c r="I2613" i="18"/>
  <c r="J2613" i="18"/>
  <c r="K2613" i="18"/>
  <c r="L2613" i="18"/>
  <c r="M2613" i="18"/>
  <c r="N2613" i="18"/>
  <c r="A2614" i="18"/>
  <c r="B2614" i="18"/>
  <c r="C2614" i="18"/>
  <c r="D2614" i="18"/>
  <c r="E2614" i="18"/>
  <c r="F2614" i="18"/>
  <c r="G2614" i="18"/>
  <c r="H2614" i="18"/>
  <c r="I2614" i="18"/>
  <c r="J2614" i="18"/>
  <c r="K2614" i="18"/>
  <c r="L2614" i="18"/>
  <c r="M2614" i="18"/>
  <c r="N2614" i="18"/>
  <c r="A2615" i="18"/>
  <c r="B2615" i="18"/>
  <c r="C2615" i="18"/>
  <c r="D2615" i="18"/>
  <c r="E2615" i="18"/>
  <c r="F2615" i="18"/>
  <c r="G2615" i="18"/>
  <c r="H2615" i="18"/>
  <c r="I2615" i="18"/>
  <c r="J2615" i="18"/>
  <c r="K2615" i="18"/>
  <c r="L2615" i="18"/>
  <c r="M2615" i="18"/>
  <c r="N2615" i="18"/>
  <c r="A2616" i="18"/>
  <c r="B2616" i="18"/>
  <c r="C2616" i="18"/>
  <c r="D2616" i="18"/>
  <c r="E2616" i="18"/>
  <c r="F2616" i="18"/>
  <c r="G2616" i="18"/>
  <c r="H2616" i="18"/>
  <c r="I2616" i="18"/>
  <c r="J2616" i="18"/>
  <c r="K2616" i="18"/>
  <c r="L2616" i="18"/>
  <c r="M2616" i="18"/>
  <c r="N2616" i="18"/>
  <c r="A2617" i="18"/>
  <c r="B2617" i="18"/>
  <c r="C2617" i="18"/>
  <c r="D2617" i="18"/>
  <c r="E2617" i="18"/>
  <c r="F2617" i="18"/>
  <c r="G2617" i="18"/>
  <c r="H2617" i="18"/>
  <c r="I2617" i="18"/>
  <c r="J2617" i="18"/>
  <c r="K2617" i="18"/>
  <c r="L2617" i="18"/>
  <c r="M2617" i="18"/>
  <c r="N2617" i="18"/>
  <c r="A2618" i="18"/>
  <c r="B2618" i="18"/>
  <c r="C2618" i="18"/>
  <c r="D2618" i="18"/>
  <c r="E2618" i="18"/>
  <c r="F2618" i="18"/>
  <c r="G2618" i="18"/>
  <c r="H2618" i="18"/>
  <c r="I2618" i="18"/>
  <c r="J2618" i="18"/>
  <c r="K2618" i="18"/>
  <c r="L2618" i="18"/>
  <c r="M2618" i="18"/>
  <c r="N2618" i="18"/>
  <c r="A2619" i="18"/>
  <c r="B2619" i="18"/>
  <c r="C2619" i="18"/>
  <c r="D2619" i="18"/>
  <c r="E2619" i="18"/>
  <c r="F2619" i="18"/>
  <c r="G2619" i="18"/>
  <c r="H2619" i="18"/>
  <c r="I2619" i="18"/>
  <c r="J2619" i="18"/>
  <c r="K2619" i="18"/>
  <c r="L2619" i="18"/>
  <c r="M2619" i="18"/>
  <c r="N2619" i="18"/>
  <c r="A2620" i="18"/>
  <c r="B2620" i="18"/>
  <c r="C2620" i="18"/>
  <c r="D2620" i="18"/>
  <c r="E2620" i="18"/>
  <c r="F2620" i="18"/>
  <c r="G2620" i="18"/>
  <c r="H2620" i="18"/>
  <c r="I2620" i="18"/>
  <c r="J2620" i="18"/>
  <c r="K2620" i="18"/>
  <c r="L2620" i="18"/>
  <c r="M2620" i="18"/>
  <c r="N2620" i="18"/>
  <c r="A2621" i="18"/>
  <c r="B2621" i="18"/>
  <c r="C2621" i="18"/>
  <c r="D2621" i="18"/>
  <c r="E2621" i="18"/>
  <c r="F2621" i="18"/>
  <c r="G2621" i="18"/>
  <c r="H2621" i="18"/>
  <c r="I2621" i="18"/>
  <c r="J2621" i="18"/>
  <c r="K2621" i="18"/>
  <c r="L2621" i="18"/>
  <c r="M2621" i="18"/>
  <c r="N2621" i="18"/>
  <c r="A2622" i="18"/>
  <c r="B2622" i="18"/>
  <c r="C2622" i="18"/>
  <c r="D2622" i="18"/>
  <c r="E2622" i="18"/>
  <c r="F2622" i="18"/>
  <c r="G2622" i="18"/>
  <c r="H2622" i="18"/>
  <c r="I2622" i="18"/>
  <c r="J2622" i="18"/>
  <c r="K2622" i="18"/>
  <c r="L2622" i="18"/>
  <c r="M2622" i="18"/>
  <c r="N2622" i="18"/>
  <c r="A2623" i="18"/>
  <c r="B2623" i="18"/>
  <c r="C2623" i="18"/>
  <c r="D2623" i="18"/>
  <c r="E2623" i="18"/>
  <c r="F2623" i="18"/>
  <c r="G2623" i="18"/>
  <c r="H2623" i="18"/>
  <c r="I2623" i="18"/>
  <c r="J2623" i="18"/>
  <c r="K2623" i="18"/>
  <c r="L2623" i="18"/>
  <c r="M2623" i="18"/>
  <c r="N2623" i="18"/>
  <c r="A2624" i="18"/>
  <c r="B2624" i="18"/>
  <c r="C2624" i="18"/>
  <c r="D2624" i="18"/>
  <c r="E2624" i="18"/>
  <c r="F2624" i="18"/>
  <c r="G2624" i="18"/>
  <c r="H2624" i="18"/>
  <c r="I2624" i="18"/>
  <c r="J2624" i="18"/>
  <c r="K2624" i="18"/>
  <c r="L2624" i="18"/>
  <c r="M2624" i="18"/>
  <c r="N2624" i="18"/>
  <c r="A2625" i="18"/>
  <c r="B2625" i="18"/>
  <c r="C2625" i="18"/>
  <c r="D2625" i="18"/>
  <c r="E2625" i="18"/>
  <c r="F2625" i="18"/>
  <c r="G2625" i="18"/>
  <c r="H2625" i="18"/>
  <c r="I2625" i="18"/>
  <c r="J2625" i="18"/>
  <c r="K2625" i="18"/>
  <c r="L2625" i="18"/>
  <c r="M2625" i="18"/>
  <c r="N2625" i="18"/>
  <c r="A2626" i="18"/>
  <c r="B2626" i="18"/>
  <c r="C2626" i="18"/>
  <c r="D2626" i="18"/>
  <c r="E2626" i="18"/>
  <c r="F2626" i="18"/>
  <c r="G2626" i="18"/>
  <c r="H2626" i="18"/>
  <c r="I2626" i="18"/>
  <c r="J2626" i="18"/>
  <c r="K2626" i="18"/>
  <c r="L2626" i="18"/>
  <c r="M2626" i="18"/>
  <c r="N2626" i="18"/>
  <c r="A2627" i="18"/>
  <c r="B2627" i="18"/>
  <c r="C2627" i="18"/>
  <c r="D2627" i="18"/>
  <c r="E2627" i="18"/>
  <c r="F2627" i="18"/>
  <c r="G2627" i="18"/>
  <c r="H2627" i="18"/>
  <c r="I2627" i="18"/>
  <c r="J2627" i="18"/>
  <c r="K2627" i="18"/>
  <c r="L2627" i="18"/>
  <c r="M2627" i="18"/>
  <c r="N2627" i="18"/>
  <c r="A2628" i="18"/>
  <c r="B2628" i="18"/>
  <c r="C2628" i="18"/>
  <c r="D2628" i="18"/>
  <c r="E2628" i="18"/>
  <c r="F2628" i="18"/>
  <c r="G2628" i="18"/>
  <c r="H2628" i="18"/>
  <c r="I2628" i="18"/>
  <c r="J2628" i="18"/>
  <c r="K2628" i="18"/>
  <c r="L2628" i="18"/>
  <c r="M2628" i="18"/>
  <c r="N2628" i="18"/>
  <c r="A2629" i="18"/>
  <c r="B2629" i="18"/>
  <c r="C2629" i="18"/>
  <c r="D2629" i="18"/>
  <c r="E2629" i="18"/>
  <c r="F2629" i="18"/>
  <c r="G2629" i="18"/>
  <c r="H2629" i="18"/>
  <c r="I2629" i="18"/>
  <c r="J2629" i="18"/>
  <c r="K2629" i="18"/>
  <c r="L2629" i="18"/>
  <c r="M2629" i="18"/>
  <c r="N2629" i="18"/>
  <c r="A2630" i="18"/>
  <c r="B2630" i="18"/>
  <c r="C2630" i="18"/>
  <c r="D2630" i="18"/>
  <c r="E2630" i="18"/>
  <c r="F2630" i="18"/>
  <c r="G2630" i="18"/>
  <c r="H2630" i="18"/>
  <c r="I2630" i="18"/>
  <c r="J2630" i="18"/>
  <c r="K2630" i="18"/>
  <c r="L2630" i="18"/>
  <c r="M2630" i="18"/>
  <c r="N2630" i="18"/>
  <c r="A2631" i="18"/>
  <c r="B2631" i="18"/>
  <c r="C2631" i="18"/>
  <c r="D2631" i="18"/>
  <c r="E2631" i="18"/>
  <c r="F2631" i="18"/>
  <c r="G2631" i="18"/>
  <c r="H2631" i="18"/>
  <c r="I2631" i="18"/>
  <c r="J2631" i="18"/>
  <c r="K2631" i="18"/>
  <c r="L2631" i="18"/>
  <c r="M2631" i="18"/>
  <c r="N2631" i="18"/>
  <c r="A2632" i="18"/>
  <c r="B2632" i="18"/>
  <c r="C2632" i="18"/>
  <c r="D2632" i="18"/>
  <c r="E2632" i="18"/>
  <c r="F2632" i="18"/>
  <c r="G2632" i="18"/>
  <c r="H2632" i="18"/>
  <c r="I2632" i="18"/>
  <c r="J2632" i="18"/>
  <c r="K2632" i="18"/>
  <c r="L2632" i="18"/>
  <c r="M2632" i="18"/>
  <c r="N2632" i="18"/>
  <c r="A2633" i="18"/>
  <c r="B2633" i="18"/>
  <c r="C2633" i="18"/>
  <c r="D2633" i="18"/>
  <c r="E2633" i="18"/>
  <c r="F2633" i="18"/>
  <c r="G2633" i="18"/>
  <c r="H2633" i="18"/>
  <c r="I2633" i="18"/>
  <c r="J2633" i="18"/>
  <c r="K2633" i="18"/>
  <c r="L2633" i="18"/>
  <c r="M2633" i="18"/>
  <c r="N2633" i="18"/>
  <c r="A2634" i="18"/>
  <c r="B2634" i="18"/>
  <c r="C2634" i="18"/>
  <c r="D2634" i="18"/>
  <c r="E2634" i="18"/>
  <c r="F2634" i="18"/>
  <c r="G2634" i="18"/>
  <c r="H2634" i="18"/>
  <c r="I2634" i="18"/>
  <c r="J2634" i="18"/>
  <c r="K2634" i="18"/>
  <c r="L2634" i="18"/>
  <c r="M2634" i="18"/>
  <c r="N2634" i="18"/>
  <c r="A2635" i="18"/>
  <c r="B2635" i="18"/>
  <c r="C2635" i="18"/>
  <c r="D2635" i="18"/>
  <c r="E2635" i="18"/>
  <c r="F2635" i="18"/>
  <c r="G2635" i="18"/>
  <c r="H2635" i="18"/>
  <c r="I2635" i="18"/>
  <c r="J2635" i="18"/>
  <c r="K2635" i="18"/>
  <c r="L2635" i="18"/>
  <c r="M2635" i="18"/>
  <c r="N2635" i="18"/>
  <c r="A2636" i="18"/>
  <c r="B2636" i="18"/>
  <c r="C2636" i="18"/>
  <c r="D2636" i="18"/>
  <c r="E2636" i="18"/>
  <c r="F2636" i="18"/>
  <c r="G2636" i="18"/>
  <c r="H2636" i="18"/>
  <c r="I2636" i="18"/>
  <c r="J2636" i="18"/>
  <c r="K2636" i="18"/>
  <c r="L2636" i="18"/>
  <c r="M2636" i="18"/>
  <c r="N2636" i="18"/>
  <c r="A2637" i="18"/>
  <c r="B2637" i="18"/>
  <c r="C2637" i="18"/>
  <c r="D2637" i="18"/>
  <c r="E2637" i="18"/>
  <c r="F2637" i="18"/>
  <c r="G2637" i="18"/>
  <c r="H2637" i="18"/>
  <c r="I2637" i="18"/>
  <c r="J2637" i="18"/>
  <c r="K2637" i="18"/>
  <c r="L2637" i="18"/>
  <c r="M2637" i="18"/>
  <c r="N2637" i="18"/>
  <c r="A2638" i="18"/>
  <c r="B2638" i="18"/>
  <c r="C2638" i="18"/>
  <c r="D2638" i="18"/>
  <c r="E2638" i="18"/>
  <c r="F2638" i="18"/>
  <c r="G2638" i="18"/>
  <c r="H2638" i="18"/>
  <c r="I2638" i="18"/>
  <c r="J2638" i="18"/>
  <c r="K2638" i="18"/>
  <c r="L2638" i="18"/>
  <c r="M2638" i="18"/>
  <c r="N2638" i="18"/>
  <c r="A2639" i="18"/>
  <c r="B2639" i="18"/>
  <c r="C2639" i="18"/>
  <c r="D2639" i="18"/>
  <c r="E2639" i="18"/>
  <c r="F2639" i="18"/>
  <c r="G2639" i="18"/>
  <c r="H2639" i="18"/>
  <c r="I2639" i="18"/>
  <c r="J2639" i="18"/>
  <c r="K2639" i="18"/>
  <c r="L2639" i="18"/>
  <c r="M2639" i="18"/>
  <c r="N2639" i="18"/>
  <c r="A2640" i="18"/>
  <c r="B2640" i="18"/>
  <c r="C2640" i="18"/>
  <c r="D2640" i="18"/>
  <c r="E2640" i="18"/>
  <c r="F2640" i="18"/>
  <c r="G2640" i="18"/>
  <c r="H2640" i="18"/>
  <c r="I2640" i="18"/>
  <c r="J2640" i="18"/>
  <c r="K2640" i="18"/>
  <c r="L2640" i="18"/>
  <c r="M2640" i="18"/>
  <c r="N2640" i="18"/>
  <c r="A2641" i="18"/>
  <c r="B2641" i="18"/>
  <c r="C2641" i="18"/>
  <c r="D2641" i="18"/>
  <c r="E2641" i="18"/>
  <c r="F2641" i="18"/>
  <c r="G2641" i="18"/>
  <c r="H2641" i="18"/>
  <c r="I2641" i="18"/>
  <c r="J2641" i="18"/>
  <c r="K2641" i="18"/>
  <c r="L2641" i="18"/>
  <c r="M2641" i="18"/>
  <c r="N2641" i="18"/>
  <c r="A2642" i="18"/>
  <c r="B2642" i="18"/>
  <c r="C2642" i="18"/>
  <c r="D2642" i="18"/>
  <c r="E2642" i="18"/>
  <c r="F2642" i="18"/>
  <c r="G2642" i="18"/>
  <c r="H2642" i="18"/>
  <c r="I2642" i="18"/>
  <c r="J2642" i="18"/>
  <c r="K2642" i="18"/>
  <c r="L2642" i="18"/>
  <c r="M2642" i="18"/>
  <c r="N2642" i="18"/>
  <c r="A2643" i="18"/>
  <c r="B2643" i="18"/>
  <c r="C2643" i="18"/>
  <c r="D2643" i="18"/>
  <c r="E2643" i="18"/>
  <c r="F2643" i="18"/>
  <c r="G2643" i="18"/>
  <c r="H2643" i="18"/>
  <c r="I2643" i="18"/>
  <c r="J2643" i="18"/>
  <c r="K2643" i="18"/>
  <c r="L2643" i="18"/>
  <c r="M2643" i="18"/>
  <c r="N2643" i="18"/>
  <c r="A2644" i="18"/>
  <c r="B2644" i="18"/>
  <c r="C2644" i="18"/>
  <c r="D2644" i="18"/>
  <c r="E2644" i="18"/>
  <c r="F2644" i="18"/>
  <c r="G2644" i="18"/>
  <c r="H2644" i="18"/>
  <c r="I2644" i="18"/>
  <c r="J2644" i="18"/>
  <c r="K2644" i="18"/>
  <c r="L2644" i="18"/>
  <c r="M2644" i="18"/>
  <c r="N2644" i="18"/>
  <c r="A2645" i="18"/>
  <c r="B2645" i="18"/>
  <c r="C2645" i="18"/>
  <c r="D2645" i="18"/>
  <c r="E2645" i="18"/>
  <c r="F2645" i="18"/>
  <c r="G2645" i="18"/>
  <c r="H2645" i="18"/>
  <c r="I2645" i="18"/>
  <c r="J2645" i="18"/>
  <c r="K2645" i="18"/>
  <c r="L2645" i="18"/>
  <c r="M2645" i="18"/>
  <c r="N2645" i="18"/>
  <c r="A2646" i="18"/>
  <c r="B2646" i="18"/>
  <c r="C2646" i="18"/>
  <c r="D2646" i="18"/>
  <c r="E2646" i="18"/>
  <c r="F2646" i="18"/>
  <c r="G2646" i="18"/>
  <c r="H2646" i="18"/>
  <c r="I2646" i="18"/>
  <c r="J2646" i="18"/>
  <c r="K2646" i="18"/>
  <c r="L2646" i="18"/>
  <c r="M2646" i="18"/>
  <c r="N2646" i="18"/>
  <c r="A2647" i="18"/>
  <c r="B2647" i="18"/>
  <c r="C2647" i="18"/>
  <c r="D2647" i="18"/>
  <c r="E2647" i="18"/>
  <c r="F2647" i="18"/>
  <c r="G2647" i="18"/>
  <c r="H2647" i="18"/>
  <c r="I2647" i="18"/>
  <c r="J2647" i="18"/>
  <c r="K2647" i="18"/>
  <c r="L2647" i="18"/>
  <c r="M2647" i="18"/>
  <c r="N2647" i="18"/>
  <c r="A2648" i="18"/>
  <c r="B2648" i="18"/>
  <c r="C2648" i="18"/>
  <c r="D2648" i="18"/>
  <c r="E2648" i="18"/>
  <c r="F2648" i="18"/>
  <c r="G2648" i="18"/>
  <c r="H2648" i="18"/>
  <c r="I2648" i="18"/>
  <c r="J2648" i="18"/>
  <c r="K2648" i="18"/>
  <c r="L2648" i="18"/>
  <c r="M2648" i="18"/>
  <c r="N2648" i="18"/>
  <c r="A2649" i="18"/>
  <c r="B2649" i="18"/>
  <c r="C2649" i="18"/>
  <c r="D2649" i="18"/>
  <c r="E2649" i="18"/>
  <c r="F2649" i="18"/>
  <c r="G2649" i="18"/>
  <c r="H2649" i="18"/>
  <c r="I2649" i="18"/>
  <c r="J2649" i="18"/>
  <c r="K2649" i="18"/>
  <c r="L2649" i="18"/>
  <c r="M2649" i="18"/>
  <c r="N2649" i="18"/>
  <c r="A2650" i="18"/>
  <c r="B2650" i="18"/>
  <c r="C2650" i="18"/>
  <c r="D2650" i="18"/>
  <c r="E2650" i="18"/>
  <c r="F2650" i="18"/>
  <c r="G2650" i="18"/>
  <c r="H2650" i="18"/>
  <c r="I2650" i="18"/>
  <c r="J2650" i="18"/>
  <c r="K2650" i="18"/>
  <c r="L2650" i="18"/>
  <c r="M2650" i="18"/>
  <c r="N2650" i="18"/>
  <c r="A2651" i="18"/>
  <c r="B2651" i="18"/>
  <c r="C2651" i="18"/>
  <c r="D2651" i="18"/>
  <c r="E2651" i="18"/>
  <c r="F2651" i="18"/>
  <c r="G2651" i="18"/>
  <c r="H2651" i="18"/>
  <c r="I2651" i="18"/>
  <c r="J2651" i="18"/>
  <c r="K2651" i="18"/>
  <c r="L2651" i="18"/>
  <c r="M2651" i="18"/>
  <c r="N2651" i="18"/>
  <c r="A2652" i="18"/>
  <c r="B2652" i="18"/>
  <c r="C2652" i="18"/>
  <c r="D2652" i="18"/>
  <c r="E2652" i="18"/>
  <c r="F2652" i="18"/>
  <c r="G2652" i="18"/>
  <c r="H2652" i="18"/>
  <c r="I2652" i="18"/>
  <c r="J2652" i="18"/>
  <c r="K2652" i="18"/>
  <c r="L2652" i="18"/>
  <c r="M2652" i="18"/>
  <c r="N2652" i="18"/>
  <c r="A2653" i="18"/>
  <c r="B2653" i="18"/>
  <c r="C2653" i="18"/>
  <c r="D2653" i="18"/>
  <c r="E2653" i="18"/>
  <c r="F2653" i="18"/>
  <c r="G2653" i="18"/>
  <c r="H2653" i="18"/>
  <c r="I2653" i="18"/>
  <c r="J2653" i="18"/>
  <c r="K2653" i="18"/>
  <c r="L2653" i="18"/>
  <c r="M2653" i="18"/>
  <c r="N2653" i="18"/>
  <c r="A2654" i="18"/>
  <c r="B2654" i="18"/>
  <c r="C2654" i="18"/>
  <c r="D2654" i="18"/>
  <c r="E2654" i="18"/>
  <c r="F2654" i="18"/>
  <c r="G2654" i="18"/>
  <c r="H2654" i="18"/>
  <c r="I2654" i="18"/>
  <c r="J2654" i="18"/>
  <c r="K2654" i="18"/>
  <c r="L2654" i="18"/>
  <c r="M2654" i="18"/>
  <c r="N2654" i="18"/>
  <c r="A2655" i="18"/>
  <c r="B2655" i="18"/>
  <c r="C2655" i="18"/>
  <c r="D2655" i="18"/>
  <c r="E2655" i="18"/>
  <c r="F2655" i="18"/>
  <c r="G2655" i="18"/>
  <c r="H2655" i="18"/>
  <c r="I2655" i="18"/>
  <c r="J2655" i="18"/>
  <c r="K2655" i="18"/>
  <c r="L2655" i="18"/>
  <c r="M2655" i="18"/>
  <c r="N2655" i="18"/>
  <c r="A2656" i="18"/>
  <c r="B2656" i="18"/>
  <c r="C2656" i="18"/>
  <c r="D2656" i="18"/>
  <c r="E2656" i="18"/>
  <c r="F2656" i="18"/>
  <c r="G2656" i="18"/>
  <c r="H2656" i="18"/>
  <c r="I2656" i="18"/>
  <c r="J2656" i="18"/>
  <c r="K2656" i="18"/>
  <c r="L2656" i="18"/>
  <c r="M2656" i="18"/>
  <c r="N2656" i="18"/>
  <c r="A2657" i="18"/>
  <c r="B2657" i="18"/>
  <c r="C2657" i="18"/>
  <c r="D2657" i="18"/>
  <c r="E2657" i="18"/>
  <c r="F2657" i="18"/>
  <c r="G2657" i="18"/>
  <c r="H2657" i="18"/>
  <c r="I2657" i="18"/>
  <c r="J2657" i="18"/>
  <c r="K2657" i="18"/>
  <c r="L2657" i="18"/>
  <c r="M2657" i="18"/>
  <c r="N2657" i="18"/>
  <c r="A2658" i="18"/>
  <c r="B2658" i="18"/>
  <c r="C2658" i="18"/>
  <c r="D2658" i="18"/>
  <c r="E2658" i="18"/>
  <c r="F2658" i="18"/>
  <c r="G2658" i="18"/>
  <c r="H2658" i="18"/>
  <c r="I2658" i="18"/>
  <c r="J2658" i="18"/>
  <c r="K2658" i="18"/>
  <c r="L2658" i="18"/>
  <c r="M2658" i="18"/>
  <c r="N2658" i="18"/>
  <c r="A2659" i="18"/>
  <c r="B2659" i="18"/>
  <c r="C2659" i="18"/>
  <c r="D2659" i="18"/>
  <c r="E2659" i="18"/>
  <c r="F2659" i="18"/>
  <c r="G2659" i="18"/>
  <c r="H2659" i="18"/>
  <c r="I2659" i="18"/>
  <c r="J2659" i="18"/>
  <c r="K2659" i="18"/>
  <c r="L2659" i="18"/>
  <c r="M2659" i="18"/>
  <c r="N2659" i="18"/>
  <c r="A2660" i="18"/>
  <c r="B2660" i="18"/>
  <c r="C2660" i="18"/>
  <c r="D2660" i="18"/>
  <c r="E2660" i="18"/>
  <c r="F2660" i="18"/>
  <c r="G2660" i="18"/>
  <c r="H2660" i="18"/>
  <c r="I2660" i="18"/>
  <c r="J2660" i="18"/>
  <c r="K2660" i="18"/>
  <c r="L2660" i="18"/>
  <c r="M2660" i="18"/>
  <c r="N2660" i="18"/>
  <c r="A2661" i="18"/>
  <c r="B2661" i="18"/>
  <c r="C2661" i="18"/>
  <c r="D2661" i="18"/>
  <c r="E2661" i="18"/>
  <c r="F2661" i="18"/>
  <c r="G2661" i="18"/>
  <c r="H2661" i="18"/>
  <c r="I2661" i="18"/>
  <c r="J2661" i="18"/>
  <c r="K2661" i="18"/>
  <c r="L2661" i="18"/>
  <c r="M2661" i="18"/>
  <c r="N2661" i="18"/>
  <c r="A2662" i="18"/>
  <c r="B2662" i="18"/>
  <c r="C2662" i="18"/>
  <c r="D2662" i="18"/>
  <c r="E2662" i="18"/>
  <c r="F2662" i="18"/>
  <c r="G2662" i="18"/>
  <c r="H2662" i="18"/>
  <c r="I2662" i="18"/>
  <c r="J2662" i="18"/>
  <c r="K2662" i="18"/>
  <c r="L2662" i="18"/>
  <c r="M2662" i="18"/>
  <c r="N2662" i="18"/>
  <c r="A2663" i="18"/>
  <c r="B2663" i="18"/>
  <c r="C2663" i="18"/>
  <c r="D2663" i="18"/>
  <c r="E2663" i="18"/>
  <c r="F2663" i="18"/>
  <c r="G2663" i="18"/>
  <c r="H2663" i="18"/>
  <c r="I2663" i="18"/>
  <c r="J2663" i="18"/>
  <c r="K2663" i="18"/>
  <c r="L2663" i="18"/>
  <c r="M2663" i="18"/>
  <c r="N2663" i="18"/>
  <c r="A2664" i="18"/>
  <c r="B2664" i="18"/>
  <c r="C2664" i="18"/>
  <c r="D2664" i="18"/>
  <c r="E2664" i="18"/>
  <c r="F2664" i="18"/>
  <c r="G2664" i="18"/>
  <c r="H2664" i="18"/>
  <c r="I2664" i="18"/>
  <c r="J2664" i="18"/>
  <c r="K2664" i="18"/>
  <c r="L2664" i="18"/>
  <c r="M2664" i="18"/>
  <c r="N2664" i="18"/>
  <c r="A2665" i="18"/>
  <c r="B2665" i="18"/>
  <c r="C2665" i="18"/>
  <c r="D2665" i="18"/>
  <c r="E2665" i="18"/>
  <c r="F2665" i="18"/>
  <c r="G2665" i="18"/>
  <c r="H2665" i="18"/>
  <c r="I2665" i="18"/>
  <c r="J2665" i="18"/>
  <c r="K2665" i="18"/>
  <c r="L2665" i="18"/>
  <c r="M2665" i="18"/>
  <c r="N2665" i="18"/>
  <c r="A2666" i="18"/>
  <c r="B2666" i="18"/>
  <c r="C2666" i="18"/>
  <c r="D2666" i="18"/>
  <c r="E2666" i="18"/>
  <c r="F2666" i="18"/>
  <c r="G2666" i="18"/>
  <c r="H2666" i="18"/>
  <c r="I2666" i="18"/>
  <c r="J2666" i="18"/>
  <c r="K2666" i="18"/>
  <c r="L2666" i="18"/>
  <c r="M2666" i="18"/>
  <c r="N2666" i="18"/>
  <c r="A2667" i="18"/>
  <c r="B2667" i="18"/>
  <c r="C2667" i="18"/>
  <c r="D2667" i="18"/>
  <c r="E2667" i="18"/>
  <c r="F2667" i="18"/>
  <c r="G2667" i="18"/>
  <c r="H2667" i="18"/>
  <c r="I2667" i="18"/>
  <c r="J2667" i="18"/>
  <c r="K2667" i="18"/>
  <c r="L2667" i="18"/>
  <c r="M2667" i="18"/>
  <c r="N2667" i="18"/>
  <c r="A2668" i="18"/>
  <c r="B2668" i="18"/>
  <c r="C2668" i="18"/>
  <c r="D2668" i="18"/>
  <c r="E2668" i="18"/>
  <c r="F2668" i="18"/>
  <c r="G2668" i="18"/>
  <c r="H2668" i="18"/>
  <c r="I2668" i="18"/>
  <c r="J2668" i="18"/>
  <c r="K2668" i="18"/>
  <c r="L2668" i="18"/>
  <c r="M2668" i="18"/>
  <c r="N2668" i="18"/>
  <c r="A2669" i="18"/>
  <c r="B2669" i="18"/>
  <c r="C2669" i="18"/>
  <c r="D2669" i="18"/>
  <c r="E2669" i="18"/>
  <c r="F2669" i="18"/>
  <c r="G2669" i="18"/>
  <c r="H2669" i="18"/>
  <c r="I2669" i="18"/>
  <c r="J2669" i="18"/>
  <c r="K2669" i="18"/>
  <c r="L2669" i="18"/>
  <c r="M2669" i="18"/>
  <c r="N2669" i="18"/>
  <c r="A2670" i="18"/>
  <c r="B2670" i="18"/>
  <c r="C2670" i="18"/>
  <c r="D2670" i="18"/>
  <c r="E2670" i="18"/>
  <c r="F2670" i="18"/>
  <c r="G2670" i="18"/>
  <c r="H2670" i="18"/>
  <c r="I2670" i="18"/>
  <c r="J2670" i="18"/>
  <c r="K2670" i="18"/>
  <c r="L2670" i="18"/>
  <c r="M2670" i="18"/>
  <c r="N2670" i="18"/>
  <c r="A2671" i="18"/>
  <c r="B2671" i="18"/>
  <c r="C2671" i="18"/>
  <c r="D2671" i="18"/>
  <c r="E2671" i="18"/>
  <c r="F2671" i="18"/>
  <c r="G2671" i="18"/>
  <c r="H2671" i="18"/>
  <c r="I2671" i="18"/>
  <c r="J2671" i="18"/>
  <c r="K2671" i="18"/>
  <c r="L2671" i="18"/>
  <c r="M2671" i="18"/>
  <c r="N2671" i="18"/>
  <c r="A2672" i="18"/>
  <c r="B2672" i="18"/>
  <c r="C2672" i="18"/>
  <c r="D2672" i="18"/>
  <c r="E2672" i="18"/>
  <c r="F2672" i="18"/>
  <c r="G2672" i="18"/>
  <c r="H2672" i="18"/>
  <c r="I2672" i="18"/>
  <c r="J2672" i="18"/>
  <c r="K2672" i="18"/>
  <c r="L2672" i="18"/>
  <c r="M2672" i="18"/>
  <c r="N2672" i="18"/>
  <c r="A2673" i="18"/>
  <c r="B2673" i="18"/>
  <c r="C2673" i="18"/>
  <c r="D2673" i="18"/>
  <c r="E2673" i="18"/>
  <c r="F2673" i="18"/>
  <c r="G2673" i="18"/>
  <c r="H2673" i="18"/>
  <c r="I2673" i="18"/>
  <c r="J2673" i="18"/>
  <c r="K2673" i="18"/>
  <c r="L2673" i="18"/>
  <c r="M2673" i="18"/>
  <c r="N2673" i="18"/>
  <c r="A2674" i="18"/>
  <c r="B2674" i="18"/>
  <c r="C2674" i="18"/>
  <c r="D2674" i="18"/>
  <c r="E2674" i="18"/>
  <c r="F2674" i="18"/>
  <c r="G2674" i="18"/>
  <c r="H2674" i="18"/>
  <c r="I2674" i="18"/>
  <c r="J2674" i="18"/>
  <c r="K2674" i="18"/>
  <c r="L2674" i="18"/>
  <c r="M2674" i="18"/>
  <c r="N2674" i="18"/>
  <c r="A2675" i="18"/>
  <c r="B2675" i="18"/>
  <c r="C2675" i="18"/>
  <c r="D2675" i="18"/>
  <c r="E2675" i="18"/>
  <c r="F2675" i="18"/>
  <c r="G2675" i="18"/>
  <c r="H2675" i="18"/>
  <c r="I2675" i="18"/>
  <c r="J2675" i="18"/>
  <c r="K2675" i="18"/>
  <c r="L2675" i="18"/>
  <c r="M2675" i="18"/>
  <c r="N2675" i="18"/>
  <c r="A2676" i="18"/>
  <c r="B2676" i="18"/>
  <c r="C2676" i="18"/>
  <c r="D2676" i="18"/>
  <c r="E2676" i="18"/>
  <c r="F2676" i="18"/>
  <c r="G2676" i="18"/>
  <c r="H2676" i="18"/>
  <c r="I2676" i="18"/>
  <c r="J2676" i="18"/>
  <c r="K2676" i="18"/>
  <c r="L2676" i="18"/>
  <c r="M2676" i="18"/>
  <c r="N2676" i="18"/>
  <c r="A2677" i="18"/>
  <c r="B2677" i="18"/>
  <c r="C2677" i="18"/>
  <c r="D2677" i="18"/>
  <c r="E2677" i="18"/>
  <c r="F2677" i="18"/>
  <c r="G2677" i="18"/>
  <c r="H2677" i="18"/>
  <c r="I2677" i="18"/>
  <c r="J2677" i="18"/>
  <c r="K2677" i="18"/>
  <c r="L2677" i="18"/>
  <c r="M2677" i="18"/>
  <c r="N2677" i="18"/>
  <c r="A2678" i="18"/>
  <c r="B2678" i="18"/>
  <c r="C2678" i="18"/>
  <c r="D2678" i="18"/>
  <c r="E2678" i="18"/>
  <c r="F2678" i="18"/>
  <c r="G2678" i="18"/>
  <c r="H2678" i="18"/>
  <c r="I2678" i="18"/>
  <c r="J2678" i="18"/>
  <c r="K2678" i="18"/>
  <c r="L2678" i="18"/>
  <c r="M2678" i="18"/>
  <c r="N2678" i="18"/>
  <c r="A2679" i="18"/>
  <c r="B2679" i="18"/>
  <c r="C2679" i="18"/>
  <c r="D2679" i="18"/>
  <c r="E2679" i="18"/>
  <c r="F2679" i="18"/>
  <c r="G2679" i="18"/>
  <c r="H2679" i="18"/>
  <c r="I2679" i="18"/>
  <c r="J2679" i="18"/>
  <c r="K2679" i="18"/>
  <c r="L2679" i="18"/>
  <c r="M2679" i="18"/>
  <c r="N2679" i="18"/>
  <c r="A2680" i="18"/>
  <c r="B2680" i="18"/>
  <c r="C2680" i="18"/>
  <c r="D2680" i="18"/>
  <c r="E2680" i="18"/>
  <c r="F2680" i="18"/>
  <c r="G2680" i="18"/>
  <c r="H2680" i="18"/>
  <c r="I2680" i="18"/>
  <c r="J2680" i="18"/>
  <c r="K2680" i="18"/>
  <c r="L2680" i="18"/>
  <c r="M2680" i="18"/>
  <c r="N2680" i="18"/>
  <c r="A2681" i="18"/>
  <c r="B2681" i="18"/>
  <c r="C2681" i="18"/>
  <c r="D2681" i="18"/>
  <c r="E2681" i="18"/>
  <c r="F2681" i="18"/>
  <c r="G2681" i="18"/>
  <c r="H2681" i="18"/>
  <c r="I2681" i="18"/>
  <c r="J2681" i="18"/>
  <c r="K2681" i="18"/>
  <c r="L2681" i="18"/>
  <c r="M2681" i="18"/>
  <c r="N2681" i="18"/>
  <c r="A2682" i="18"/>
  <c r="B2682" i="18"/>
  <c r="C2682" i="18"/>
  <c r="D2682" i="18"/>
  <c r="E2682" i="18"/>
  <c r="F2682" i="18"/>
  <c r="G2682" i="18"/>
  <c r="H2682" i="18"/>
  <c r="I2682" i="18"/>
  <c r="J2682" i="18"/>
  <c r="K2682" i="18"/>
  <c r="L2682" i="18"/>
  <c r="M2682" i="18"/>
  <c r="N2682" i="18"/>
  <c r="A2683" i="18"/>
  <c r="B2683" i="18"/>
  <c r="C2683" i="18"/>
  <c r="D2683" i="18"/>
  <c r="E2683" i="18"/>
  <c r="F2683" i="18"/>
  <c r="G2683" i="18"/>
  <c r="H2683" i="18"/>
  <c r="I2683" i="18"/>
  <c r="J2683" i="18"/>
  <c r="K2683" i="18"/>
  <c r="L2683" i="18"/>
  <c r="M2683" i="18"/>
  <c r="N2683" i="18"/>
  <c r="A2684" i="18"/>
  <c r="B2684" i="18"/>
  <c r="C2684" i="18"/>
  <c r="D2684" i="18"/>
  <c r="E2684" i="18"/>
  <c r="F2684" i="18"/>
  <c r="G2684" i="18"/>
  <c r="H2684" i="18"/>
  <c r="I2684" i="18"/>
  <c r="J2684" i="18"/>
  <c r="K2684" i="18"/>
  <c r="L2684" i="18"/>
  <c r="M2684" i="18"/>
  <c r="N2684" i="18"/>
  <c r="A2685" i="18"/>
  <c r="B2685" i="18"/>
  <c r="C2685" i="18"/>
  <c r="D2685" i="18"/>
  <c r="E2685" i="18"/>
  <c r="F2685" i="18"/>
  <c r="G2685" i="18"/>
  <c r="H2685" i="18"/>
  <c r="I2685" i="18"/>
  <c r="J2685" i="18"/>
  <c r="K2685" i="18"/>
  <c r="L2685" i="18"/>
  <c r="M2685" i="18"/>
  <c r="N2685" i="18"/>
  <c r="A2686" i="18"/>
  <c r="B2686" i="18"/>
  <c r="C2686" i="18"/>
  <c r="D2686" i="18"/>
  <c r="E2686" i="18"/>
  <c r="F2686" i="18"/>
  <c r="G2686" i="18"/>
  <c r="H2686" i="18"/>
  <c r="I2686" i="18"/>
  <c r="J2686" i="18"/>
  <c r="K2686" i="18"/>
  <c r="L2686" i="18"/>
  <c r="M2686" i="18"/>
  <c r="N2686" i="18"/>
  <c r="A2687" i="18"/>
  <c r="B2687" i="18"/>
  <c r="C2687" i="18"/>
  <c r="D2687" i="18"/>
  <c r="E2687" i="18"/>
  <c r="F2687" i="18"/>
  <c r="G2687" i="18"/>
  <c r="H2687" i="18"/>
  <c r="I2687" i="18"/>
  <c r="J2687" i="18"/>
  <c r="K2687" i="18"/>
  <c r="L2687" i="18"/>
  <c r="M2687" i="18"/>
  <c r="N2687" i="18"/>
  <c r="A2688" i="18"/>
  <c r="B2688" i="18"/>
  <c r="C2688" i="18"/>
  <c r="D2688" i="18"/>
  <c r="E2688" i="18"/>
  <c r="F2688" i="18"/>
  <c r="G2688" i="18"/>
  <c r="H2688" i="18"/>
  <c r="I2688" i="18"/>
  <c r="J2688" i="18"/>
  <c r="K2688" i="18"/>
  <c r="L2688" i="18"/>
  <c r="M2688" i="18"/>
  <c r="N2688" i="18"/>
  <c r="A2689" i="18"/>
  <c r="B2689" i="18"/>
  <c r="C2689" i="18"/>
  <c r="D2689" i="18"/>
  <c r="E2689" i="18"/>
  <c r="F2689" i="18"/>
  <c r="G2689" i="18"/>
  <c r="H2689" i="18"/>
  <c r="I2689" i="18"/>
  <c r="J2689" i="18"/>
  <c r="K2689" i="18"/>
  <c r="L2689" i="18"/>
  <c r="M2689" i="18"/>
  <c r="N2689" i="18"/>
  <c r="A2690" i="18"/>
  <c r="B2690" i="18"/>
  <c r="C2690" i="18"/>
  <c r="D2690" i="18"/>
  <c r="E2690" i="18"/>
  <c r="F2690" i="18"/>
  <c r="G2690" i="18"/>
  <c r="H2690" i="18"/>
  <c r="I2690" i="18"/>
  <c r="J2690" i="18"/>
  <c r="K2690" i="18"/>
  <c r="L2690" i="18"/>
  <c r="M2690" i="18"/>
  <c r="N2690" i="18"/>
  <c r="A2691" i="18"/>
  <c r="B2691" i="18"/>
  <c r="C2691" i="18"/>
  <c r="D2691" i="18"/>
  <c r="E2691" i="18"/>
  <c r="F2691" i="18"/>
  <c r="G2691" i="18"/>
  <c r="H2691" i="18"/>
  <c r="I2691" i="18"/>
  <c r="J2691" i="18"/>
  <c r="K2691" i="18"/>
  <c r="L2691" i="18"/>
  <c r="M2691" i="18"/>
  <c r="N2691" i="18"/>
  <c r="A2692" i="18"/>
  <c r="B2692" i="18"/>
  <c r="C2692" i="18"/>
  <c r="D2692" i="18"/>
  <c r="E2692" i="18"/>
  <c r="F2692" i="18"/>
  <c r="G2692" i="18"/>
  <c r="H2692" i="18"/>
  <c r="I2692" i="18"/>
  <c r="J2692" i="18"/>
  <c r="K2692" i="18"/>
  <c r="L2692" i="18"/>
  <c r="M2692" i="18"/>
  <c r="N2692" i="18"/>
  <c r="A2693" i="18"/>
  <c r="B2693" i="18"/>
  <c r="C2693" i="18"/>
  <c r="D2693" i="18"/>
  <c r="E2693" i="18"/>
  <c r="F2693" i="18"/>
  <c r="G2693" i="18"/>
  <c r="H2693" i="18"/>
  <c r="I2693" i="18"/>
  <c r="J2693" i="18"/>
  <c r="K2693" i="18"/>
  <c r="L2693" i="18"/>
  <c r="M2693" i="18"/>
  <c r="N2693" i="18"/>
  <c r="A2694" i="18"/>
  <c r="B2694" i="18"/>
  <c r="C2694" i="18"/>
  <c r="D2694" i="18"/>
  <c r="E2694" i="18"/>
  <c r="F2694" i="18"/>
  <c r="G2694" i="18"/>
  <c r="H2694" i="18"/>
  <c r="I2694" i="18"/>
  <c r="J2694" i="18"/>
  <c r="K2694" i="18"/>
  <c r="L2694" i="18"/>
  <c r="M2694" i="18"/>
  <c r="N2694" i="18"/>
  <c r="A2695" i="18"/>
  <c r="B2695" i="18"/>
  <c r="C2695" i="18"/>
  <c r="D2695" i="18"/>
  <c r="E2695" i="18"/>
  <c r="F2695" i="18"/>
  <c r="G2695" i="18"/>
  <c r="H2695" i="18"/>
  <c r="I2695" i="18"/>
  <c r="J2695" i="18"/>
  <c r="K2695" i="18"/>
  <c r="L2695" i="18"/>
  <c r="M2695" i="18"/>
  <c r="N2695" i="18"/>
  <c r="A2696" i="18"/>
  <c r="B2696" i="18"/>
  <c r="C2696" i="18"/>
  <c r="D2696" i="18"/>
  <c r="E2696" i="18"/>
  <c r="F2696" i="18"/>
  <c r="G2696" i="18"/>
  <c r="H2696" i="18"/>
  <c r="I2696" i="18"/>
  <c r="J2696" i="18"/>
  <c r="K2696" i="18"/>
  <c r="L2696" i="18"/>
  <c r="M2696" i="18"/>
  <c r="N2696" i="18"/>
  <c r="A2697" i="18"/>
  <c r="B2697" i="18"/>
  <c r="C2697" i="18"/>
  <c r="D2697" i="18"/>
  <c r="E2697" i="18"/>
  <c r="F2697" i="18"/>
  <c r="G2697" i="18"/>
  <c r="H2697" i="18"/>
  <c r="I2697" i="18"/>
  <c r="J2697" i="18"/>
  <c r="K2697" i="18"/>
  <c r="L2697" i="18"/>
  <c r="M2697" i="18"/>
  <c r="N2697" i="18"/>
  <c r="A2698" i="18"/>
  <c r="B2698" i="18"/>
  <c r="C2698" i="18"/>
  <c r="D2698" i="18"/>
  <c r="E2698" i="18"/>
  <c r="F2698" i="18"/>
  <c r="G2698" i="18"/>
  <c r="H2698" i="18"/>
  <c r="I2698" i="18"/>
  <c r="J2698" i="18"/>
  <c r="K2698" i="18"/>
  <c r="L2698" i="18"/>
  <c r="M2698" i="18"/>
  <c r="N2698" i="18"/>
  <c r="A2699" i="18"/>
  <c r="B2699" i="18"/>
  <c r="C2699" i="18"/>
  <c r="D2699" i="18"/>
  <c r="E2699" i="18"/>
  <c r="F2699" i="18"/>
  <c r="G2699" i="18"/>
  <c r="H2699" i="18"/>
  <c r="I2699" i="18"/>
  <c r="J2699" i="18"/>
  <c r="K2699" i="18"/>
  <c r="L2699" i="18"/>
  <c r="M2699" i="18"/>
  <c r="N2699" i="18"/>
  <c r="A2700" i="18"/>
  <c r="B2700" i="18"/>
  <c r="C2700" i="18"/>
  <c r="D2700" i="18"/>
  <c r="E2700" i="18"/>
  <c r="F2700" i="18"/>
  <c r="G2700" i="18"/>
  <c r="H2700" i="18"/>
  <c r="I2700" i="18"/>
  <c r="J2700" i="18"/>
  <c r="K2700" i="18"/>
  <c r="L2700" i="18"/>
  <c r="M2700" i="18"/>
  <c r="N2700" i="18"/>
  <c r="A2701" i="18"/>
  <c r="B2701" i="18"/>
  <c r="C2701" i="18"/>
  <c r="D2701" i="18"/>
  <c r="E2701" i="18"/>
  <c r="F2701" i="18"/>
  <c r="G2701" i="18"/>
  <c r="H2701" i="18"/>
  <c r="I2701" i="18"/>
  <c r="J2701" i="18"/>
  <c r="K2701" i="18"/>
  <c r="L2701" i="18"/>
  <c r="M2701" i="18"/>
  <c r="N2701" i="18"/>
  <c r="A2702" i="18"/>
  <c r="B2702" i="18"/>
  <c r="C2702" i="18"/>
  <c r="D2702" i="18"/>
  <c r="E2702" i="18"/>
  <c r="F2702" i="18"/>
  <c r="G2702" i="18"/>
  <c r="H2702" i="18"/>
  <c r="I2702" i="18"/>
  <c r="J2702" i="18"/>
  <c r="K2702" i="18"/>
  <c r="L2702" i="18"/>
  <c r="M2702" i="18"/>
  <c r="N2702" i="18"/>
  <c r="A2703" i="18"/>
  <c r="B2703" i="18"/>
  <c r="C2703" i="18"/>
  <c r="D2703" i="18"/>
  <c r="E2703" i="18"/>
  <c r="F2703" i="18"/>
  <c r="G2703" i="18"/>
  <c r="H2703" i="18"/>
  <c r="I2703" i="18"/>
  <c r="J2703" i="18"/>
  <c r="K2703" i="18"/>
  <c r="L2703" i="18"/>
  <c r="M2703" i="18"/>
  <c r="N2703" i="18"/>
  <c r="A2704" i="18"/>
  <c r="B2704" i="18"/>
  <c r="C2704" i="18"/>
  <c r="D2704" i="18"/>
  <c r="E2704" i="18"/>
  <c r="F2704" i="18"/>
  <c r="G2704" i="18"/>
  <c r="H2704" i="18"/>
  <c r="I2704" i="18"/>
  <c r="J2704" i="18"/>
  <c r="K2704" i="18"/>
  <c r="L2704" i="18"/>
  <c r="M2704" i="18"/>
  <c r="N2704" i="18"/>
  <c r="A2705" i="18"/>
  <c r="B2705" i="18"/>
  <c r="C2705" i="18"/>
  <c r="D2705" i="18"/>
  <c r="E2705" i="18"/>
  <c r="F2705" i="18"/>
  <c r="G2705" i="18"/>
  <c r="H2705" i="18"/>
  <c r="I2705" i="18"/>
  <c r="J2705" i="18"/>
  <c r="K2705" i="18"/>
  <c r="L2705" i="18"/>
  <c r="M2705" i="18"/>
  <c r="N2705" i="18"/>
  <c r="A2706" i="18"/>
  <c r="B2706" i="18"/>
  <c r="C2706" i="18"/>
  <c r="D2706" i="18"/>
  <c r="E2706" i="18"/>
  <c r="F2706" i="18"/>
  <c r="G2706" i="18"/>
  <c r="H2706" i="18"/>
  <c r="I2706" i="18"/>
  <c r="J2706" i="18"/>
  <c r="K2706" i="18"/>
  <c r="L2706" i="18"/>
  <c r="M2706" i="18"/>
  <c r="N2706" i="18"/>
  <c r="A2707" i="18"/>
  <c r="B2707" i="18"/>
  <c r="C2707" i="18"/>
  <c r="D2707" i="18"/>
  <c r="E2707" i="18"/>
  <c r="F2707" i="18"/>
  <c r="G2707" i="18"/>
  <c r="H2707" i="18"/>
  <c r="I2707" i="18"/>
  <c r="J2707" i="18"/>
  <c r="K2707" i="18"/>
  <c r="L2707" i="18"/>
  <c r="M2707" i="18"/>
  <c r="N2707" i="18"/>
  <c r="A2708" i="18"/>
  <c r="B2708" i="18"/>
  <c r="C2708" i="18"/>
  <c r="D2708" i="18"/>
  <c r="E2708" i="18"/>
  <c r="F2708" i="18"/>
  <c r="G2708" i="18"/>
  <c r="H2708" i="18"/>
  <c r="I2708" i="18"/>
  <c r="J2708" i="18"/>
  <c r="K2708" i="18"/>
  <c r="L2708" i="18"/>
  <c r="M2708" i="18"/>
  <c r="N2708" i="18"/>
  <c r="A2709" i="18"/>
  <c r="B2709" i="18"/>
  <c r="C2709" i="18"/>
  <c r="D2709" i="18"/>
  <c r="E2709" i="18"/>
  <c r="F2709" i="18"/>
  <c r="G2709" i="18"/>
  <c r="H2709" i="18"/>
  <c r="I2709" i="18"/>
  <c r="J2709" i="18"/>
  <c r="K2709" i="18"/>
  <c r="L2709" i="18"/>
  <c r="M2709" i="18"/>
  <c r="N2709" i="18"/>
  <c r="A2710" i="18"/>
  <c r="B2710" i="18"/>
  <c r="C2710" i="18"/>
  <c r="D2710" i="18"/>
  <c r="E2710" i="18"/>
  <c r="F2710" i="18"/>
  <c r="G2710" i="18"/>
  <c r="H2710" i="18"/>
  <c r="I2710" i="18"/>
  <c r="J2710" i="18"/>
  <c r="K2710" i="18"/>
  <c r="L2710" i="18"/>
  <c r="M2710" i="18"/>
  <c r="N2710" i="18"/>
  <c r="A2711" i="18"/>
  <c r="B2711" i="18"/>
  <c r="C2711" i="18"/>
  <c r="D2711" i="18"/>
  <c r="E2711" i="18"/>
  <c r="F2711" i="18"/>
  <c r="G2711" i="18"/>
  <c r="H2711" i="18"/>
  <c r="I2711" i="18"/>
  <c r="J2711" i="18"/>
  <c r="K2711" i="18"/>
  <c r="L2711" i="18"/>
  <c r="M2711" i="18"/>
  <c r="N2711" i="18"/>
  <c r="A2712" i="18"/>
  <c r="B2712" i="18"/>
  <c r="C2712" i="18"/>
  <c r="D2712" i="18"/>
  <c r="E2712" i="18"/>
  <c r="F2712" i="18"/>
  <c r="G2712" i="18"/>
  <c r="H2712" i="18"/>
  <c r="I2712" i="18"/>
  <c r="J2712" i="18"/>
  <c r="K2712" i="18"/>
  <c r="L2712" i="18"/>
  <c r="M2712" i="18"/>
  <c r="N2712" i="18"/>
  <c r="A2713" i="18"/>
  <c r="B2713" i="18"/>
  <c r="C2713" i="18"/>
  <c r="D2713" i="18"/>
  <c r="E2713" i="18"/>
  <c r="F2713" i="18"/>
  <c r="G2713" i="18"/>
  <c r="H2713" i="18"/>
  <c r="I2713" i="18"/>
  <c r="J2713" i="18"/>
  <c r="K2713" i="18"/>
  <c r="L2713" i="18"/>
  <c r="M2713" i="18"/>
  <c r="N2713" i="18"/>
  <c r="A2714" i="18"/>
  <c r="B2714" i="18"/>
  <c r="C2714" i="18"/>
  <c r="D2714" i="18"/>
  <c r="E2714" i="18"/>
  <c r="F2714" i="18"/>
  <c r="G2714" i="18"/>
  <c r="H2714" i="18"/>
  <c r="I2714" i="18"/>
  <c r="J2714" i="18"/>
  <c r="K2714" i="18"/>
  <c r="L2714" i="18"/>
  <c r="M2714" i="18"/>
  <c r="N2714" i="18"/>
  <c r="A2715" i="18"/>
  <c r="B2715" i="18"/>
  <c r="C2715" i="18"/>
  <c r="D2715" i="18"/>
  <c r="E2715" i="18"/>
  <c r="F2715" i="18"/>
  <c r="G2715" i="18"/>
  <c r="H2715" i="18"/>
  <c r="I2715" i="18"/>
  <c r="J2715" i="18"/>
  <c r="K2715" i="18"/>
  <c r="L2715" i="18"/>
  <c r="M2715" i="18"/>
  <c r="N2715" i="18"/>
  <c r="A2716" i="18"/>
  <c r="B2716" i="18"/>
  <c r="C2716" i="18"/>
  <c r="D2716" i="18"/>
  <c r="E2716" i="18"/>
  <c r="F2716" i="18"/>
  <c r="G2716" i="18"/>
  <c r="H2716" i="18"/>
  <c r="I2716" i="18"/>
  <c r="J2716" i="18"/>
  <c r="K2716" i="18"/>
  <c r="L2716" i="18"/>
  <c r="M2716" i="18"/>
  <c r="N2716" i="18"/>
  <c r="A2717" i="18"/>
  <c r="B2717" i="18"/>
  <c r="C2717" i="18"/>
  <c r="D2717" i="18"/>
  <c r="E2717" i="18"/>
  <c r="F2717" i="18"/>
  <c r="G2717" i="18"/>
  <c r="H2717" i="18"/>
  <c r="I2717" i="18"/>
  <c r="J2717" i="18"/>
  <c r="K2717" i="18"/>
  <c r="L2717" i="18"/>
  <c r="M2717" i="18"/>
  <c r="N2717" i="18"/>
  <c r="A2718" i="18"/>
  <c r="B2718" i="18"/>
  <c r="C2718" i="18"/>
  <c r="D2718" i="18"/>
  <c r="E2718" i="18"/>
  <c r="F2718" i="18"/>
  <c r="G2718" i="18"/>
  <c r="H2718" i="18"/>
  <c r="I2718" i="18"/>
  <c r="J2718" i="18"/>
  <c r="K2718" i="18"/>
  <c r="L2718" i="18"/>
  <c r="M2718" i="18"/>
  <c r="N2718" i="18"/>
  <c r="A2719" i="18"/>
  <c r="B2719" i="18"/>
  <c r="C2719" i="18"/>
  <c r="D2719" i="18"/>
  <c r="E2719" i="18"/>
  <c r="F2719" i="18"/>
  <c r="G2719" i="18"/>
  <c r="H2719" i="18"/>
  <c r="I2719" i="18"/>
  <c r="J2719" i="18"/>
  <c r="K2719" i="18"/>
  <c r="L2719" i="18"/>
  <c r="M2719" i="18"/>
  <c r="N2719" i="18"/>
  <c r="A2720" i="18"/>
  <c r="B2720" i="18"/>
  <c r="C2720" i="18"/>
  <c r="D2720" i="18"/>
  <c r="E2720" i="18"/>
  <c r="F2720" i="18"/>
  <c r="G2720" i="18"/>
  <c r="H2720" i="18"/>
  <c r="I2720" i="18"/>
  <c r="J2720" i="18"/>
  <c r="K2720" i="18"/>
  <c r="L2720" i="18"/>
  <c r="M2720" i="18"/>
  <c r="N2720" i="18"/>
  <c r="A2721" i="18"/>
  <c r="B2721" i="18"/>
  <c r="C2721" i="18"/>
  <c r="D2721" i="18"/>
  <c r="E2721" i="18"/>
  <c r="F2721" i="18"/>
  <c r="G2721" i="18"/>
  <c r="H2721" i="18"/>
  <c r="I2721" i="18"/>
  <c r="J2721" i="18"/>
  <c r="K2721" i="18"/>
  <c r="L2721" i="18"/>
  <c r="M2721" i="18"/>
  <c r="N2721" i="18"/>
  <c r="A2722" i="18"/>
  <c r="B2722" i="18"/>
  <c r="C2722" i="18"/>
  <c r="D2722" i="18"/>
  <c r="E2722" i="18"/>
  <c r="F2722" i="18"/>
  <c r="G2722" i="18"/>
  <c r="H2722" i="18"/>
  <c r="I2722" i="18"/>
  <c r="J2722" i="18"/>
  <c r="K2722" i="18"/>
  <c r="L2722" i="18"/>
  <c r="M2722" i="18"/>
  <c r="N2722" i="18"/>
  <c r="A2723" i="18"/>
  <c r="B2723" i="18"/>
  <c r="C2723" i="18"/>
  <c r="D2723" i="18"/>
  <c r="E2723" i="18"/>
  <c r="F2723" i="18"/>
  <c r="G2723" i="18"/>
  <c r="H2723" i="18"/>
  <c r="I2723" i="18"/>
  <c r="J2723" i="18"/>
  <c r="K2723" i="18"/>
  <c r="L2723" i="18"/>
  <c r="M2723" i="18"/>
  <c r="N2723" i="18"/>
  <c r="A2724" i="18"/>
  <c r="B2724" i="18"/>
  <c r="C2724" i="18"/>
  <c r="D2724" i="18"/>
  <c r="E2724" i="18"/>
  <c r="F2724" i="18"/>
  <c r="G2724" i="18"/>
  <c r="H2724" i="18"/>
  <c r="I2724" i="18"/>
  <c r="J2724" i="18"/>
  <c r="K2724" i="18"/>
  <c r="L2724" i="18"/>
  <c r="M2724" i="18"/>
  <c r="N2724" i="18"/>
  <c r="A2725" i="18"/>
  <c r="B2725" i="18"/>
  <c r="C2725" i="18"/>
  <c r="D2725" i="18"/>
  <c r="E2725" i="18"/>
  <c r="F2725" i="18"/>
  <c r="G2725" i="18"/>
  <c r="H2725" i="18"/>
  <c r="I2725" i="18"/>
  <c r="J2725" i="18"/>
  <c r="K2725" i="18"/>
  <c r="L2725" i="18"/>
  <c r="M2725" i="18"/>
  <c r="N2725" i="18"/>
  <c r="A2726" i="18"/>
  <c r="B2726" i="18"/>
  <c r="C2726" i="18"/>
  <c r="D2726" i="18"/>
  <c r="E2726" i="18"/>
  <c r="F2726" i="18"/>
  <c r="G2726" i="18"/>
  <c r="H2726" i="18"/>
  <c r="I2726" i="18"/>
  <c r="J2726" i="18"/>
  <c r="K2726" i="18"/>
  <c r="L2726" i="18"/>
  <c r="M2726" i="18"/>
  <c r="N2726" i="18"/>
  <c r="A2727" i="18"/>
  <c r="B2727" i="18"/>
  <c r="C2727" i="18"/>
  <c r="D2727" i="18"/>
  <c r="E2727" i="18"/>
  <c r="F2727" i="18"/>
  <c r="G2727" i="18"/>
  <c r="H2727" i="18"/>
  <c r="I2727" i="18"/>
  <c r="J2727" i="18"/>
  <c r="K2727" i="18"/>
  <c r="L2727" i="18"/>
  <c r="M2727" i="18"/>
  <c r="N2727" i="18"/>
  <c r="A2728" i="18"/>
  <c r="B2728" i="18"/>
  <c r="C2728" i="18"/>
  <c r="D2728" i="18"/>
  <c r="E2728" i="18"/>
  <c r="F2728" i="18"/>
  <c r="G2728" i="18"/>
  <c r="H2728" i="18"/>
  <c r="I2728" i="18"/>
  <c r="J2728" i="18"/>
  <c r="K2728" i="18"/>
  <c r="L2728" i="18"/>
  <c r="M2728" i="18"/>
  <c r="N2728" i="18"/>
  <c r="A2729" i="18"/>
  <c r="B2729" i="18"/>
  <c r="C2729" i="18"/>
  <c r="D2729" i="18"/>
  <c r="E2729" i="18"/>
  <c r="F2729" i="18"/>
  <c r="G2729" i="18"/>
  <c r="H2729" i="18"/>
  <c r="I2729" i="18"/>
  <c r="J2729" i="18"/>
  <c r="K2729" i="18"/>
  <c r="L2729" i="18"/>
  <c r="M2729" i="18"/>
  <c r="N2729" i="18"/>
  <c r="A2730" i="18"/>
  <c r="B2730" i="18"/>
  <c r="C2730" i="18"/>
  <c r="D2730" i="18"/>
  <c r="E2730" i="18"/>
  <c r="F2730" i="18"/>
  <c r="G2730" i="18"/>
  <c r="H2730" i="18"/>
  <c r="I2730" i="18"/>
  <c r="J2730" i="18"/>
  <c r="K2730" i="18"/>
  <c r="L2730" i="18"/>
  <c r="M2730" i="18"/>
  <c r="N2730" i="18"/>
  <c r="A2731" i="18"/>
  <c r="B2731" i="18"/>
  <c r="C2731" i="18"/>
  <c r="D2731" i="18"/>
  <c r="E2731" i="18"/>
  <c r="F2731" i="18"/>
  <c r="G2731" i="18"/>
  <c r="H2731" i="18"/>
  <c r="I2731" i="18"/>
  <c r="J2731" i="18"/>
  <c r="K2731" i="18"/>
  <c r="L2731" i="18"/>
  <c r="M2731" i="18"/>
  <c r="N2731" i="18"/>
  <c r="A2732" i="18"/>
  <c r="B2732" i="18"/>
  <c r="C2732" i="18"/>
  <c r="D2732" i="18"/>
  <c r="E2732" i="18"/>
  <c r="F2732" i="18"/>
  <c r="G2732" i="18"/>
  <c r="H2732" i="18"/>
  <c r="I2732" i="18"/>
  <c r="J2732" i="18"/>
  <c r="K2732" i="18"/>
  <c r="L2732" i="18"/>
  <c r="M2732" i="18"/>
  <c r="N2732" i="18"/>
  <c r="A2733" i="18"/>
  <c r="B2733" i="18"/>
  <c r="C2733" i="18"/>
  <c r="D2733" i="18"/>
  <c r="E2733" i="18"/>
  <c r="F2733" i="18"/>
  <c r="G2733" i="18"/>
  <c r="H2733" i="18"/>
  <c r="I2733" i="18"/>
  <c r="J2733" i="18"/>
  <c r="K2733" i="18"/>
  <c r="L2733" i="18"/>
  <c r="M2733" i="18"/>
  <c r="N2733" i="18"/>
  <c r="A2734" i="18"/>
  <c r="B2734" i="18"/>
  <c r="C2734" i="18"/>
  <c r="D2734" i="18"/>
  <c r="E2734" i="18"/>
  <c r="F2734" i="18"/>
  <c r="G2734" i="18"/>
  <c r="H2734" i="18"/>
  <c r="I2734" i="18"/>
  <c r="J2734" i="18"/>
  <c r="K2734" i="18"/>
  <c r="L2734" i="18"/>
  <c r="M2734" i="18"/>
  <c r="N2734" i="18"/>
  <c r="A2735" i="18"/>
  <c r="B2735" i="18"/>
  <c r="C2735" i="18"/>
  <c r="D2735" i="18"/>
  <c r="E2735" i="18"/>
  <c r="F2735" i="18"/>
  <c r="G2735" i="18"/>
  <c r="H2735" i="18"/>
  <c r="I2735" i="18"/>
  <c r="J2735" i="18"/>
  <c r="K2735" i="18"/>
  <c r="L2735" i="18"/>
  <c r="M2735" i="18"/>
  <c r="N2735" i="18"/>
  <c r="A2736" i="18"/>
  <c r="B2736" i="18"/>
  <c r="C2736" i="18"/>
  <c r="D2736" i="18"/>
  <c r="E2736" i="18"/>
  <c r="F2736" i="18"/>
  <c r="G2736" i="18"/>
  <c r="H2736" i="18"/>
  <c r="I2736" i="18"/>
  <c r="J2736" i="18"/>
  <c r="K2736" i="18"/>
  <c r="L2736" i="18"/>
  <c r="M2736" i="18"/>
  <c r="N2736" i="18"/>
  <c r="A2737" i="18"/>
  <c r="B2737" i="18"/>
  <c r="C2737" i="18"/>
  <c r="D2737" i="18"/>
  <c r="E2737" i="18"/>
  <c r="F2737" i="18"/>
  <c r="G2737" i="18"/>
  <c r="H2737" i="18"/>
  <c r="I2737" i="18"/>
  <c r="J2737" i="18"/>
  <c r="K2737" i="18"/>
  <c r="L2737" i="18"/>
  <c r="M2737" i="18"/>
  <c r="N2737" i="18"/>
  <c r="A2738" i="18"/>
  <c r="B2738" i="18"/>
  <c r="C2738" i="18"/>
  <c r="D2738" i="18"/>
  <c r="E2738" i="18"/>
  <c r="F2738" i="18"/>
  <c r="G2738" i="18"/>
  <c r="H2738" i="18"/>
  <c r="I2738" i="18"/>
  <c r="J2738" i="18"/>
  <c r="K2738" i="18"/>
  <c r="L2738" i="18"/>
  <c r="M2738" i="18"/>
  <c r="N2738" i="18"/>
  <c r="A2739" i="18"/>
  <c r="B2739" i="18"/>
  <c r="C2739" i="18"/>
  <c r="D2739" i="18"/>
  <c r="E2739" i="18"/>
  <c r="F2739" i="18"/>
  <c r="G2739" i="18"/>
  <c r="H2739" i="18"/>
  <c r="I2739" i="18"/>
  <c r="J2739" i="18"/>
  <c r="K2739" i="18"/>
  <c r="L2739" i="18"/>
  <c r="M2739" i="18"/>
  <c r="N2739" i="18"/>
  <c r="A2740" i="18"/>
  <c r="B2740" i="18"/>
  <c r="C2740" i="18"/>
  <c r="D2740" i="18"/>
  <c r="E2740" i="18"/>
  <c r="F2740" i="18"/>
  <c r="G2740" i="18"/>
  <c r="H2740" i="18"/>
  <c r="I2740" i="18"/>
  <c r="J2740" i="18"/>
  <c r="K2740" i="18"/>
  <c r="L2740" i="18"/>
  <c r="M2740" i="18"/>
  <c r="N2740" i="18"/>
  <c r="A2741" i="18"/>
  <c r="B2741" i="18"/>
  <c r="C2741" i="18"/>
  <c r="D2741" i="18"/>
  <c r="E2741" i="18"/>
  <c r="F2741" i="18"/>
  <c r="G2741" i="18"/>
  <c r="H2741" i="18"/>
  <c r="I2741" i="18"/>
  <c r="J2741" i="18"/>
  <c r="K2741" i="18"/>
  <c r="L2741" i="18"/>
  <c r="M2741" i="18"/>
  <c r="N2741" i="18"/>
  <c r="A2742" i="18"/>
  <c r="B2742" i="18"/>
  <c r="C2742" i="18"/>
  <c r="D2742" i="18"/>
  <c r="E2742" i="18"/>
  <c r="F2742" i="18"/>
  <c r="G2742" i="18"/>
  <c r="H2742" i="18"/>
  <c r="I2742" i="18"/>
  <c r="J2742" i="18"/>
  <c r="K2742" i="18"/>
  <c r="L2742" i="18"/>
  <c r="M2742" i="18"/>
  <c r="N2742" i="18"/>
  <c r="A2743" i="18"/>
  <c r="B2743" i="18"/>
  <c r="C2743" i="18"/>
  <c r="D2743" i="18"/>
  <c r="E2743" i="18"/>
  <c r="F2743" i="18"/>
  <c r="G2743" i="18"/>
  <c r="H2743" i="18"/>
  <c r="I2743" i="18"/>
  <c r="J2743" i="18"/>
  <c r="K2743" i="18"/>
  <c r="L2743" i="18"/>
  <c r="M2743" i="18"/>
  <c r="N2743" i="18"/>
  <c r="A2744" i="18"/>
  <c r="B2744" i="18"/>
  <c r="C2744" i="18"/>
  <c r="D2744" i="18"/>
  <c r="E2744" i="18"/>
  <c r="F2744" i="18"/>
  <c r="G2744" i="18"/>
  <c r="H2744" i="18"/>
  <c r="I2744" i="18"/>
  <c r="J2744" i="18"/>
  <c r="K2744" i="18"/>
  <c r="L2744" i="18"/>
  <c r="M2744" i="18"/>
  <c r="N2744" i="18"/>
  <c r="A2745" i="18"/>
  <c r="B2745" i="18"/>
  <c r="C2745" i="18"/>
  <c r="D2745" i="18"/>
  <c r="E2745" i="18"/>
  <c r="F2745" i="18"/>
  <c r="G2745" i="18"/>
  <c r="H2745" i="18"/>
  <c r="I2745" i="18"/>
  <c r="J2745" i="18"/>
  <c r="K2745" i="18"/>
  <c r="L2745" i="18"/>
  <c r="M2745" i="18"/>
  <c r="N2745" i="18"/>
  <c r="A2746" i="18"/>
  <c r="B2746" i="18"/>
  <c r="C2746" i="18"/>
  <c r="D2746" i="18"/>
  <c r="E2746" i="18"/>
  <c r="F2746" i="18"/>
  <c r="G2746" i="18"/>
  <c r="H2746" i="18"/>
  <c r="I2746" i="18"/>
  <c r="J2746" i="18"/>
  <c r="K2746" i="18"/>
  <c r="L2746" i="18"/>
  <c r="M2746" i="18"/>
  <c r="N2746" i="18"/>
  <c r="A2747" i="18"/>
  <c r="B2747" i="18"/>
  <c r="C2747" i="18"/>
  <c r="D2747" i="18"/>
  <c r="E2747" i="18"/>
  <c r="F2747" i="18"/>
  <c r="G2747" i="18"/>
  <c r="H2747" i="18"/>
  <c r="I2747" i="18"/>
  <c r="J2747" i="18"/>
  <c r="K2747" i="18"/>
  <c r="L2747" i="18"/>
  <c r="M2747" i="18"/>
  <c r="N2747" i="18"/>
  <c r="A2748" i="18"/>
  <c r="B2748" i="18"/>
  <c r="C2748" i="18"/>
  <c r="D2748" i="18"/>
  <c r="E2748" i="18"/>
  <c r="F2748" i="18"/>
  <c r="G2748" i="18"/>
  <c r="H2748" i="18"/>
  <c r="I2748" i="18"/>
  <c r="J2748" i="18"/>
  <c r="K2748" i="18"/>
  <c r="L2748" i="18"/>
  <c r="M2748" i="18"/>
  <c r="N2748" i="18"/>
  <c r="A2749" i="18"/>
  <c r="B2749" i="18"/>
  <c r="C2749" i="18"/>
  <c r="D2749" i="18"/>
  <c r="E2749" i="18"/>
  <c r="F2749" i="18"/>
  <c r="G2749" i="18"/>
  <c r="H2749" i="18"/>
  <c r="I2749" i="18"/>
  <c r="J2749" i="18"/>
  <c r="K2749" i="18"/>
  <c r="L2749" i="18"/>
  <c r="M2749" i="18"/>
  <c r="N2749" i="18"/>
  <c r="A2750" i="18"/>
  <c r="B2750" i="18"/>
  <c r="C2750" i="18"/>
  <c r="D2750" i="18"/>
  <c r="E2750" i="18"/>
  <c r="F2750" i="18"/>
  <c r="G2750" i="18"/>
  <c r="H2750" i="18"/>
  <c r="I2750" i="18"/>
  <c r="J2750" i="18"/>
  <c r="K2750" i="18"/>
  <c r="L2750" i="18"/>
  <c r="M2750" i="18"/>
  <c r="N2750" i="18"/>
  <c r="A2751" i="18"/>
  <c r="B2751" i="18"/>
  <c r="C2751" i="18"/>
  <c r="D2751" i="18"/>
  <c r="E2751" i="18"/>
  <c r="F2751" i="18"/>
  <c r="G2751" i="18"/>
  <c r="H2751" i="18"/>
  <c r="I2751" i="18"/>
  <c r="J2751" i="18"/>
  <c r="K2751" i="18"/>
  <c r="L2751" i="18"/>
  <c r="M2751" i="18"/>
  <c r="N2751" i="18"/>
  <c r="A2752" i="18"/>
  <c r="B2752" i="18"/>
  <c r="C2752" i="18"/>
  <c r="D2752" i="18"/>
  <c r="E2752" i="18"/>
  <c r="F2752" i="18"/>
  <c r="G2752" i="18"/>
  <c r="H2752" i="18"/>
  <c r="I2752" i="18"/>
  <c r="J2752" i="18"/>
  <c r="K2752" i="18"/>
  <c r="L2752" i="18"/>
  <c r="M2752" i="18"/>
  <c r="N2752" i="18"/>
  <c r="A2753" i="18"/>
  <c r="B2753" i="18"/>
  <c r="C2753" i="18"/>
  <c r="D2753" i="18"/>
  <c r="E2753" i="18"/>
  <c r="F2753" i="18"/>
  <c r="G2753" i="18"/>
  <c r="H2753" i="18"/>
  <c r="I2753" i="18"/>
  <c r="J2753" i="18"/>
  <c r="K2753" i="18"/>
  <c r="L2753" i="18"/>
  <c r="M2753" i="18"/>
  <c r="N2753" i="18"/>
  <c r="A2754" i="18"/>
  <c r="B2754" i="18"/>
  <c r="C2754" i="18"/>
  <c r="D2754" i="18"/>
  <c r="E2754" i="18"/>
  <c r="F2754" i="18"/>
  <c r="G2754" i="18"/>
  <c r="H2754" i="18"/>
  <c r="I2754" i="18"/>
  <c r="J2754" i="18"/>
  <c r="K2754" i="18"/>
  <c r="L2754" i="18"/>
  <c r="M2754" i="18"/>
  <c r="N2754" i="18"/>
  <c r="A2755" i="18"/>
  <c r="B2755" i="18"/>
  <c r="C2755" i="18"/>
  <c r="D2755" i="18"/>
  <c r="E2755" i="18"/>
  <c r="F2755" i="18"/>
  <c r="G2755" i="18"/>
  <c r="H2755" i="18"/>
  <c r="I2755" i="18"/>
  <c r="J2755" i="18"/>
  <c r="K2755" i="18"/>
  <c r="L2755" i="18"/>
  <c r="M2755" i="18"/>
  <c r="N2755" i="18"/>
  <c r="A2756" i="18"/>
  <c r="B2756" i="18"/>
  <c r="C2756" i="18"/>
  <c r="D2756" i="18"/>
  <c r="E2756" i="18"/>
  <c r="F2756" i="18"/>
  <c r="G2756" i="18"/>
  <c r="H2756" i="18"/>
  <c r="I2756" i="18"/>
  <c r="J2756" i="18"/>
  <c r="K2756" i="18"/>
  <c r="L2756" i="18"/>
  <c r="M2756" i="18"/>
  <c r="N2756" i="18"/>
  <c r="A2757" i="18"/>
  <c r="B2757" i="18"/>
  <c r="C2757" i="18"/>
  <c r="D2757" i="18"/>
  <c r="E2757" i="18"/>
  <c r="F2757" i="18"/>
  <c r="G2757" i="18"/>
  <c r="H2757" i="18"/>
  <c r="I2757" i="18"/>
  <c r="J2757" i="18"/>
  <c r="K2757" i="18"/>
  <c r="L2757" i="18"/>
  <c r="M2757" i="18"/>
  <c r="N2757" i="18"/>
  <c r="A2758" i="18"/>
  <c r="B2758" i="18"/>
  <c r="C2758" i="18"/>
  <c r="D2758" i="18"/>
  <c r="E2758" i="18"/>
  <c r="F2758" i="18"/>
  <c r="G2758" i="18"/>
  <c r="H2758" i="18"/>
  <c r="I2758" i="18"/>
  <c r="J2758" i="18"/>
  <c r="K2758" i="18"/>
  <c r="L2758" i="18"/>
  <c r="M2758" i="18"/>
  <c r="N2758" i="18"/>
  <c r="A2759" i="18"/>
  <c r="B2759" i="18"/>
  <c r="C2759" i="18"/>
  <c r="D2759" i="18"/>
  <c r="E2759" i="18"/>
  <c r="F2759" i="18"/>
  <c r="G2759" i="18"/>
  <c r="H2759" i="18"/>
  <c r="I2759" i="18"/>
  <c r="J2759" i="18"/>
  <c r="K2759" i="18"/>
  <c r="L2759" i="18"/>
  <c r="M2759" i="18"/>
  <c r="N2759" i="18"/>
  <c r="A2760" i="18"/>
  <c r="B2760" i="18"/>
  <c r="C2760" i="18"/>
  <c r="D2760" i="18"/>
  <c r="E2760" i="18"/>
  <c r="F2760" i="18"/>
  <c r="G2760" i="18"/>
  <c r="H2760" i="18"/>
  <c r="I2760" i="18"/>
  <c r="J2760" i="18"/>
  <c r="K2760" i="18"/>
  <c r="L2760" i="18"/>
  <c r="M2760" i="18"/>
  <c r="N2760" i="18"/>
  <c r="A2761" i="18"/>
  <c r="B2761" i="18"/>
  <c r="C2761" i="18"/>
  <c r="D2761" i="18"/>
  <c r="E2761" i="18"/>
  <c r="F2761" i="18"/>
  <c r="G2761" i="18"/>
  <c r="H2761" i="18"/>
  <c r="I2761" i="18"/>
  <c r="J2761" i="18"/>
  <c r="K2761" i="18"/>
  <c r="L2761" i="18"/>
  <c r="M2761" i="18"/>
  <c r="N2761" i="18"/>
  <c r="A2762" i="18"/>
  <c r="B2762" i="18"/>
  <c r="C2762" i="18"/>
  <c r="D2762" i="18"/>
  <c r="E2762" i="18"/>
  <c r="F2762" i="18"/>
  <c r="G2762" i="18"/>
  <c r="H2762" i="18"/>
  <c r="I2762" i="18"/>
  <c r="J2762" i="18"/>
  <c r="K2762" i="18"/>
  <c r="L2762" i="18"/>
  <c r="M2762" i="18"/>
  <c r="N2762" i="18"/>
  <c r="A2763" i="18"/>
  <c r="B2763" i="18"/>
  <c r="C2763" i="18"/>
  <c r="D2763" i="18"/>
  <c r="E2763" i="18"/>
  <c r="F2763" i="18"/>
  <c r="G2763" i="18"/>
  <c r="H2763" i="18"/>
  <c r="I2763" i="18"/>
  <c r="J2763" i="18"/>
  <c r="K2763" i="18"/>
  <c r="L2763" i="18"/>
  <c r="M2763" i="18"/>
  <c r="N2763" i="18"/>
  <c r="A2764" i="18"/>
  <c r="B2764" i="18"/>
  <c r="C2764" i="18"/>
  <c r="D2764" i="18"/>
  <c r="E2764" i="18"/>
  <c r="F2764" i="18"/>
  <c r="G2764" i="18"/>
  <c r="H2764" i="18"/>
  <c r="I2764" i="18"/>
  <c r="J2764" i="18"/>
  <c r="K2764" i="18"/>
  <c r="L2764" i="18"/>
  <c r="M2764" i="18"/>
  <c r="N2764" i="18"/>
  <c r="A2765" i="18"/>
  <c r="B2765" i="18"/>
  <c r="C2765" i="18"/>
  <c r="D2765" i="18"/>
  <c r="E2765" i="18"/>
  <c r="F2765" i="18"/>
  <c r="G2765" i="18"/>
  <c r="H2765" i="18"/>
  <c r="I2765" i="18"/>
  <c r="J2765" i="18"/>
  <c r="K2765" i="18"/>
  <c r="L2765" i="18"/>
  <c r="M2765" i="18"/>
  <c r="N2765" i="18"/>
  <c r="A2766" i="18"/>
  <c r="B2766" i="18"/>
  <c r="C2766" i="18"/>
  <c r="D2766" i="18"/>
  <c r="E2766" i="18"/>
  <c r="F2766" i="18"/>
  <c r="G2766" i="18"/>
  <c r="H2766" i="18"/>
  <c r="I2766" i="18"/>
  <c r="J2766" i="18"/>
  <c r="K2766" i="18"/>
  <c r="L2766" i="18"/>
  <c r="M2766" i="18"/>
  <c r="N2766" i="18"/>
  <c r="A2767" i="18"/>
  <c r="B2767" i="18"/>
  <c r="C2767" i="18"/>
  <c r="D2767" i="18"/>
  <c r="E2767" i="18"/>
  <c r="F2767" i="18"/>
  <c r="G2767" i="18"/>
  <c r="H2767" i="18"/>
  <c r="I2767" i="18"/>
  <c r="J2767" i="18"/>
  <c r="K2767" i="18"/>
  <c r="L2767" i="18"/>
  <c r="M2767" i="18"/>
  <c r="N2767" i="18"/>
  <c r="A2768" i="18"/>
  <c r="B2768" i="18"/>
  <c r="C2768" i="18"/>
  <c r="D2768" i="18"/>
  <c r="E2768" i="18"/>
  <c r="F2768" i="18"/>
  <c r="G2768" i="18"/>
  <c r="H2768" i="18"/>
  <c r="I2768" i="18"/>
  <c r="J2768" i="18"/>
  <c r="K2768" i="18"/>
  <c r="L2768" i="18"/>
  <c r="M2768" i="18"/>
  <c r="N2768" i="18"/>
  <c r="A2769" i="18"/>
  <c r="B2769" i="18"/>
  <c r="C2769" i="18"/>
  <c r="D2769" i="18"/>
  <c r="E2769" i="18"/>
  <c r="F2769" i="18"/>
  <c r="G2769" i="18"/>
  <c r="H2769" i="18"/>
  <c r="I2769" i="18"/>
  <c r="J2769" i="18"/>
  <c r="K2769" i="18"/>
  <c r="L2769" i="18"/>
  <c r="M2769" i="18"/>
  <c r="N2769" i="18"/>
  <c r="A2770" i="18"/>
  <c r="B2770" i="18"/>
  <c r="C2770" i="18"/>
  <c r="D2770" i="18"/>
  <c r="E2770" i="18"/>
  <c r="F2770" i="18"/>
  <c r="G2770" i="18"/>
  <c r="H2770" i="18"/>
  <c r="I2770" i="18"/>
  <c r="J2770" i="18"/>
  <c r="K2770" i="18"/>
  <c r="L2770" i="18"/>
  <c r="M2770" i="18"/>
  <c r="N2770" i="18"/>
  <c r="A2771" i="18"/>
  <c r="B2771" i="18"/>
  <c r="C2771" i="18"/>
  <c r="D2771" i="18"/>
  <c r="E2771" i="18"/>
  <c r="F2771" i="18"/>
  <c r="G2771" i="18"/>
  <c r="H2771" i="18"/>
  <c r="I2771" i="18"/>
  <c r="J2771" i="18"/>
  <c r="K2771" i="18"/>
  <c r="L2771" i="18"/>
  <c r="M2771" i="18"/>
  <c r="N2771" i="18"/>
  <c r="A2772" i="18"/>
  <c r="B2772" i="18"/>
  <c r="C2772" i="18"/>
  <c r="D2772" i="18"/>
  <c r="E2772" i="18"/>
  <c r="F2772" i="18"/>
  <c r="G2772" i="18"/>
  <c r="H2772" i="18"/>
  <c r="I2772" i="18"/>
  <c r="J2772" i="18"/>
  <c r="K2772" i="18"/>
  <c r="L2772" i="18"/>
  <c r="M2772" i="18"/>
  <c r="N2772" i="18"/>
  <c r="A2773" i="18"/>
  <c r="B2773" i="18"/>
  <c r="C2773" i="18"/>
  <c r="D2773" i="18"/>
  <c r="E2773" i="18"/>
  <c r="F2773" i="18"/>
  <c r="G2773" i="18"/>
  <c r="H2773" i="18"/>
  <c r="I2773" i="18"/>
  <c r="J2773" i="18"/>
  <c r="K2773" i="18"/>
  <c r="L2773" i="18"/>
  <c r="M2773" i="18"/>
  <c r="N2773" i="18"/>
  <c r="A2774" i="18"/>
  <c r="B2774" i="18"/>
  <c r="C2774" i="18"/>
  <c r="D2774" i="18"/>
  <c r="E2774" i="18"/>
  <c r="F2774" i="18"/>
  <c r="G2774" i="18"/>
  <c r="H2774" i="18"/>
  <c r="I2774" i="18"/>
  <c r="J2774" i="18"/>
  <c r="K2774" i="18"/>
  <c r="L2774" i="18"/>
  <c r="M2774" i="18"/>
  <c r="N2774" i="18"/>
  <c r="A2775" i="18"/>
  <c r="B2775" i="18"/>
  <c r="C2775" i="18"/>
  <c r="D2775" i="18"/>
  <c r="E2775" i="18"/>
  <c r="F2775" i="18"/>
  <c r="G2775" i="18"/>
  <c r="H2775" i="18"/>
  <c r="I2775" i="18"/>
  <c r="J2775" i="18"/>
  <c r="K2775" i="18"/>
  <c r="L2775" i="18"/>
  <c r="M2775" i="18"/>
  <c r="N2775" i="18"/>
  <c r="A2776" i="18"/>
  <c r="B2776" i="18"/>
  <c r="C2776" i="18"/>
  <c r="D2776" i="18"/>
  <c r="E2776" i="18"/>
  <c r="F2776" i="18"/>
  <c r="G2776" i="18"/>
  <c r="H2776" i="18"/>
  <c r="I2776" i="18"/>
  <c r="J2776" i="18"/>
  <c r="K2776" i="18"/>
  <c r="L2776" i="18"/>
  <c r="M2776" i="18"/>
  <c r="N2776" i="18"/>
  <c r="A2777" i="18"/>
  <c r="B2777" i="18"/>
  <c r="C2777" i="18"/>
  <c r="D2777" i="18"/>
  <c r="E2777" i="18"/>
  <c r="F2777" i="18"/>
  <c r="G2777" i="18"/>
  <c r="H2777" i="18"/>
  <c r="I2777" i="18"/>
  <c r="J2777" i="18"/>
  <c r="K2777" i="18"/>
  <c r="L2777" i="18"/>
  <c r="M2777" i="18"/>
  <c r="N2777" i="18"/>
  <c r="A2778" i="18"/>
  <c r="B2778" i="18"/>
  <c r="C2778" i="18"/>
  <c r="D2778" i="18"/>
  <c r="E2778" i="18"/>
  <c r="F2778" i="18"/>
  <c r="G2778" i="18"/>
  <c r="H2778" i="18"/>
  <c r="I2778" i="18"/>
  <c r="J2778" i="18"/>
  <c r="K2778" i="18"/>
  <c r="L2778" i="18"/>
  <c r="M2778" i="18"/>
  <c r="N2778" i="18"/>
  <c r="A2779" i="18"/>
  <c r="B2779" i="18"/>
  <c r="C2779" i="18"/>
  <c r="D2779" i="18"/>
  <c r="E2779" i="18"/>
  <c r="F2779" i="18"/>
  <c r="G2779" i="18"/>
  <c r="H2779" i="18"/>
  <c r="I2779" i="18"/>
  <c r="J2779" i="18"/>
  <c r="K2779" i="18"/>
  <c r="L2779" i="18"/>
  <c r="M2779" i="18"/>
  <c r="N2779" i="18"/>
  <c r="A2780" i="18"/>
  <c r="B2780" i="18"/>
  <c r="C2780" i="18"/>
  <c r="D2780" i="18"/>
  <c r="E2780" i="18"/>
  <c r="F2780" i="18"/>
  <c r="G2780" i="18"/>
  <c r="H2780" i="18"/>
  <c r="I2780" i="18"/>
  <c r="J2780" i="18"/>
  <c r="K2780" i="18"/>
  <c r="L2780" i="18"/>
  <c r="M2780" i="18"/>
  <c r="N2780" i="18"/>
  <c r="A2781" i="18"/>
  <c r="B2781" i="18"/>
  <c r="C2781" i="18"/>
  <c r="D2781" i="18"/>
  <c r="E2781" i="18"/>
  <c r="F2781" i="18"/>
  <c r="G2781" i="18"/>
  <c r="H2781" i="18"/>
  <c r="I2781" i="18"/>
  <c r="J2781" i="18"/>
  <c r="K2781" i="18"/>
  <c r="L2781" i="18"/>
  <c r="M2781" i="18"/>
  <c r="N2781" i="18"/>
  <c r="A2782" i="18"/>
  <c r="B2782" i="18"/>
  <c r="C2782" i="18"/>
  <c r="D2782" i="18"/>
  <c r="E2782" i="18"/>
  <c r="F2782" i="18"/>
  <c r="G2782" i="18"/>
  <c r="H2782" i="18"/>
  <c r="I2782" i="18"/>
  <c r="J2782" i="18"/>
  <c r="K2782" i="18"/>
  <c r="L2782" i="18"/>
  <c r="M2782" i="18"/>
  <c r="N2782" i="18"/>
  <c r="A2783" i="18"/>
  <c r="B2783" i="18"/>
  <c r="C2783" i="18"/>
  <c r="D2783" i="18"/>
  <c r="E2783" i="18"/>
  <c r="F2783" i="18"/>
  <c r="G2783" i="18"/>
  <c r="H2783" i="18"/>
  <c r="I2783" i="18"/>
  <c r="J2783" i="18"/>
  <c r="K2783" i="18"/>
  <c r="L2783" i="18"/>
  <c r="M2783" i="18"/>
  <c r="N2783" i="18"/>
  <c r="A2784" i="18"/>
  <c r="B2784" i="18"/>
  <c r="C2784" i="18"/>
  <c r="D2784" i="18"/>
  <c r="E2784" i="18"/>
  <c r="F2784" i="18"/>
  <c r="G2784" i="18"/>
  <c r="H2784" i="18"/>
  <c r="I2784" i="18"/>
  <c r="J2784" i="18"/>
  <c r="K2784" i="18"/>
  <c r="L2784" i="18"/>
  <c r="M2784" i="18"/>
  <c r="N2784" i="18"/>
  <c r="A2785" i="18"/>
  <c r="B2785" i="18"/>
  <c r="C2785" i="18"/>
  <c r="D2785" i="18"/>
  <c r="E2785" i="18"/>
  <c r="F2785" i="18"/>
  <c r="G2785" i="18"/>
  <c r="H2785" i="18"/>
  <c r="I2785" i="18"/>
  <c r="J2785" i="18"/>
  <c r="K2785" i="18"/>
  <c r="L2785" i="18"/>
  <c r="M2785" i="18"/>
  <c r="N2785" i="18"/>
  <c r="A2786" i="18"/>
  <c r="B2786" i="18"/>
  <c r="C2786" i="18"/>
  <c r="D2786" i="18"/>
  <c r="E2786" i="18"/>
  <c r="F2786" i="18"/>
  <c r="G2786" i="18"/>
  <c r="H2786" i="18"/>
  <c r="I2786" i="18"/>
  <c r="J2786" i="18"/>
  <c r="K2786" i="18"/>
  <c r="L2786" i="18"/>
  <c r="M2786" i="18"/>
  <c r="N2786" i="18"/>
  <c r="A2787" i="18"/>
  <c r="B2787" i="18"/>
  <c r="C2787" i="18"/>
  <c r="D2787" i="18"/>
  <c r="E2787" i="18"/>
  <c r="F2787" i="18"/>
  <c r="G2787" i="18"/>
  <c r="H2787" i="18"/>
  <c r="I2787" i="18"/>
  <c r="J2787" i="18"/>
  <c r="K2787" i="18"/>
  <c r="L2787" i="18"/>
  <c r="M2787" i="18"/>
  <c r="N2787" i="18"/>
  <c r="A2788" i="18"/>
  <c r="B2788" i="18"/>
  <c r="C2788" i="18"/>
  <c r="D2788" i="18"/>
  <c r="E2788" i="18"/>
  <c r="F2788" i="18"/>
  <c r="G2788" i="18"/>
  <c r="H2788" i="18"/>
  <c r="I2788" i="18"/>
  <c r="J2788" i="18"/>
  <c r="K2788" i="18"/>
  <c r="L2788" i="18"/>
  <c r="M2788" i="18"/>
  <c r="N2788" i="18"/>
  <c r="A2789" i="18"/>
  <c r="B2789" i="18"/>
  <c r="C2789" i="18"/>
  <c r="D2789" i="18"/>
  <c r="E2789" i="18"/>
  <c r="F2789" i="18"/>
  <c r="G2789" i="18"/>
  <c r="H2789" i="18"/>
  <c r="I2789" i="18"/>
  <c r="J2789" i="18"/>
  <c r="K2789" i="18"/>
  <c r="L2789" i="18"/>
  <c r="M2789" i="18"/>
  <c r="N2789" i="18"/>
  <c r="A2790" i="18"/>
  <c r="B2790" i="18"/>
  <c r="C2790" i="18"/>
  <c r="D2790" i="18"/>
  <c r="E2790" i="18"/>
  <c r="F2790" i="18"/>
  <c r="G2790" i="18"/>
  <c r="H2790" i="18"/>
  <c r="I2790" i="18"/>
  <c r="J2790" i="18"/>
  <c r="K2790" i="18"/>
  <c r="L2790" i="18"/>
  <c r="M2790" i="18"/>
  <c r="N2790" i="18"/>
  <c r="A2791" i="18"/>
  <c r="B2791" i="18"/>
  <c r="C2791" i="18"/>
  <c r="D2791" i="18"/>
  <c r="E2791" i="18"/>
  <c r="F2791" i="18"/>
  <c r="G2791" i="18"/>
  <c r="H2791" i="18"/>
  <c r="I2791" i="18"/>
  <c r="J2791" i="18"/>
  <c r="K2791" i="18"/>
  <c r="L2791" i="18"/>
  <c r="M2791" i="18"/>
  <c r="N2791" i="18"/>
  <c r="A2792" i="18"/>
  <c r="B2792" i="18"/>
  <c r="C2792" i="18"/>
  <c r="D2792" i="18"/>
  <c r="E2792" i="18"/>
  <c r="F2792" i="18"/>
  <c r="G2792" i="18"/>
  <c r="H2792" i="18"/>
  <c r="I2792" i="18"/>
  <c r="J2792" i="18"/>
  <c r="K2792" i="18"/>
  <c r="L2792" i="18"/>
  <c r="M2792" i="18"/>
  <c r="N2792" i="18"/>
  <c r="A2793" i="18"/>
  <c r="B2793" i="18"/>
  <c r="C2793" i="18"/>
  <c r="D2793" i="18"/>
  <c r="E2793" i="18"/>
  <c r="F2793" i="18"/>
  <c r="G2793" i="18"/>
  <c r="H2793" i="18"/>
  <c r="I2793" i="18"/>
  <c r="J2793" i="18"/>
  <c r="K2793" i="18"/>
  <c r="L2793" i="18"/>
  <c r="M2793" i="18"/>
  <c r="N2793" i="18"/>
  <c r="A2794" i="18"/>
  <c r="B2794" i="18"/>
  <c r="C2794" i="18"/>
  <c r="D2794" i="18"/>
  <c r="E2794" i="18"/>
  <c r="F2794" i="18"/>
  <c r="G2794" i="18"/>
  <c r="H2794" i="18"/>
  <c r="I2794" i="18"/>
  <c r="J2794" i="18"/>
  <c r="K2794" i="18"/>
  <c r="L2794" i="18"/>
  <c r="M2794" i="18"/>
  <c r="N2794" i="18"/>
  <c r="A2795" i="18"/>
  <c r="B2795" i="18"/>
  <c r="C2795" i="18"/>
  <c r="D2795" i="18"/>
  <c r="E2795" i="18"/>
  <c r="F2795" i="18"/>
  <c r="G2795" i="18"/>
  <c r="H2795" i="18"/>
  <c r="I2795" i="18"/>
  <c r="J2795" i="18"/>
  <c r="K2795" i="18"/>
  <c r="L2795" i="18"/>
  <c r="M2795" i="18"/>
  <c r="N2795" i="18"/>
  <c r="A2796" i="18"/>
  <c r="B2796" i="18"/>
  <c r="C2796" i="18"/>
  <c r="D2796" i="18"/>
  <c r="E2796" i="18"/>
  <c r="F2796" i="18"/>
  <c r="G2796" i="18"/>
  <c r="H2796" i="18"/>
  <c r="I2796" i="18"/>
  <c r="J2796" i="18"/>
  <c r="K2796" i="18"/>
  <c r="L2796" i="18"/>
  <c r="M2796" i="18"/>
  <c r="N2796" i="18"/>
  <c r="A2797" i="18"/>
  <c r="B2797" i="18"/>
  <c r="C2797" i="18"/>
  <c r="D2797" i="18"/>
  <c r="E2797" i="18"/>
  <c r="F2797" i="18"/>
  <c r="G2797" i="18"/>
  <c r="H2797" i="18"/>
  <c r="I2797" i="18"/>
  <c r="J2797" i="18"/>
  <c r="K2797" i="18"/>
  <c r="L2797" i="18"/>
  <c r="M2797" i="18"/>
  <c r="N2797" i="18"/>
  <c r="A2798" i="18"/>
  <c r="B2798" i="18"/>
  <c r="C2798" i="18"/>
  <c r="D2798" i="18"/>
  <c r="E2798" i="18"/>
  <c r="F2798" i="18"/>
  <c r="G2798" i="18"/>
  <c r="H2798" i="18"/>
  <c r="I2798" i="18"/>
  <c r="J2798" i="18"/>
  <c r="K2798" i="18"/>
  <c r="L2798" i="18"/>
  <c r="M2798" i="18"/>
  <c r="N2798" i="18"/>
  <c r="A2799" i="18"/>
  <c r="B2799" i="18"/>
  <c r="C2799" i="18"/>
  <c r="D2799" i="18"/>
  <c r="E2799" i="18"/>
  <c r="F2799" i="18"/>
  <c r="G2799" i="18"/>
  <c r="H2799" i="18"/>
  <c r="I2799" i="18"/>
  <c r="J2799" i="18"/>
  <c r="K2799" i="18"/>
  <c r="L2799" i="18"/>
  <c r="M2799" i="18"/>
  <c r="N2799" i="18"/>
  <c r="A2800" i="18"/>
  <c r="B2800" i="18"/>
  <c r="C2800" i="18"/>
  <c r="D2800" i="18"/>
  <c r="E2800" i="18"/>
  <c r="F2800" i="18"/>
  <c r="G2800" i="18"/>
  <c r="H2800" i="18"/>
  <c r="I2800" i="18"/>
  <c r="J2800" i="18"/>
  <c r="K2800" i="18"/>
  <c r="L2800" i="18"/>
  <c r="M2800" i="18"/>
  <c r="N2800" i="18"/>
  <c r="A2801" i="18"/>
  <c r="B2801" i="18"/>
  <c r="C2801" i="18"/>
  <c r="D2801" i="18"/>
  <c r="E2801" i="18"/>
  <c r="F2801" i="18"/>
  <c r="G2801" i="18"/>
  <c r="H2801" i="18"/>
  <c r="I2801" i="18"/>
  <c r="J2801" i="18"/>
  <c r="K2801" i="18"/>
  <c r="L2801" i="18"/>
  <c r="M2801" i="18"/>
  <c r="N2801" i="18"/>
  <c r="A2802" i="18"/>
  <c r="B2802" i="18"/>
  <c r="C2802" i="18"/>
  <c r="D2802" i="18"/>
  <c r="E2802" i="18"/>
  <c r="F2802" i="18"/>
  <c r="G2802" i="18"/>
  <c r="H2802" i="18"/>
  <c r="I2802" i="18"/>
  <c r="J2802" i="18"/>
  <c r="K2802" i="18"/>
  <c r="L2802" i="18"/>
  <c r="M2802" i="18"/>
  <c r="N2802" i="18"/>
  <c r="A2803" i="18"/>
  <c r="B2803" i="18"/>
  <c r="C2803" i="18"/>
  <c r="D2803" i="18"/>
  <c r="E2803" i="18"/>
  <c r="F2803" i="18"/>
  <c r="G2803" i="18"/>
  <c r="H2803" i="18"/>
  <c r="I2803" i="18"/>
  <c r="J2803" i="18"/>
  <c r="K2803" i="18"/>
  <c r="L2803" i="18"/>
  <c r="M2803" i="18"/>
  <c r="N2803" i="18"/>
  <c r="A2804" i="18"/>
  <c r="B2804" i="18"/>
  <c r="C2804" i="18"/>
  <c r="D2804" i="18"/>
  <c r="E2804" i="18"/>
  <c r="F2804" i="18"/>
  <c r="G2804" i="18"/>
  <c r="H2804" i="18"/>
  <c r="I2804" i="18"/>
  <c r="J2804" i="18"/>
  <c r="K2804" i="18"/>
  <c r="L2804" i="18"/>
  <c r="M2804" i="18"/>
  <c r="N2804" i="18"/>
  <c r="A2805" i="18"/>
  <c r="B2805" i="18"/>
  <c r="C2805" i="18"/>
  <c r="D2805" i="18"/>
  <c r="E2805" i="18"/>
  <c r="F2805" i="18"/>
  <c r="G2805" i="18"/>
  <c r="H2805" i="18"/>
  <c r="I2805" i="18"/>
  <c r="J2805" i="18"/>
  <c r="K2805" i="18"/>
  <c r="L2805" i="18"/>
  <c r="M2805" i="18"/>
  <c r="N2805" i="18"/>
  <c r="A2806" i="18"/>
  <c r="B2806" i="18"/>
  <c r="C2806" i="18"/>
  <c r="D2806" i="18"/>
  <c r="E2806" i="18"/>
  <c r="F2806" i="18"/>
  <c r="G2806" i="18"/>
  <c r="H2806" i="18"/>
  <c r="I2806" i="18"/>
  <c r="J2806" i="18"/>
  <c r="K2806" i="18"/>
  <c r="L2806" i="18"/>
  <c r="M2806" i="18"/>
  <c r="N2806" i="18"/>
  <c r="A2807" i="18"/>
  <c r="B2807" i="18"/>
  <c r="C2807" i="18"/>
  <c r="D2807" i="18"/>
  <c r="E2807" i="18"/>
  <c r="F2807" i="18"/>
  <c r="G2807" i="18"/>
  <c r="H2807" i="18"/>
  <c r="I2807" i="18"/>
  <c r="J2807" i="18"/>
  <c r="K2807" i="18"/>
  <c r="L2807" i="18"/>
  <c r="M2807" i="18"/>
  <c r="N2807" i="18"/>
  <c r="A2808" i="18"/>
  <c r="B2808" i="18"/>
  <c r="C2808" i="18"/>
  <c r="D2808" i="18"/>
  <c r="E2808" i="18"/>
  <c r="F2808" i="18"/>
  <c r="G2808" i="18"/>
  <c r="H2808" i="18"/>
  <c r="I2808" i="18"/>
  <c r="J2808" i="18"/>
  <c r="K2808" i="18"/>
  <c r="L2808" i="18"/>
  <c r="M2808" i="18"/>
  <c r="N2808" i="18"/>
  <c r="A2809" i="18"/>
  <c r="B2809" i="18"/>
  <c r="C2809" i="18"/>
  <c r="D2809" i="18"/>
  <c r="E2809" i="18"/>
  <c r="F2809" i="18"/>
  <c r="G2809" i="18"/>
  <c r="H2809" i="18"/>
  <c r="I2809" i="18"/>
  <c r="J2809" i="18"/>
  <c r="K2809" i="18"/>
  <c r="L2809" i="18"/>
  <c r="M2809" i="18"/>
  <c r="N2809" i="18"/>
  <c r="A2810" i="18"/>
  <c r="B2810" i="18"/>
  <c r="C2810" i="18"/>
  <c r="D2810" i="18"/>
  <c r="E2810" i="18"/>
  <c r="F2810" i="18"/>
  <c r="G2810" i="18"/>
  <c r="H2810" i="18"/>
  <c r="I2810" i="18"/>
  <c r="J2810" i="18"/>
  <c r="K2810" i="18"/>
  <c r="L2810" i="18"/>
  <c r="M2810" i="18"/>
  <c r="N2810" i="18"/>
  <c r="A2811" i="18"/>
  <c r="B2811" i="18"/>
  <c r="C2811" i="18"/>
  <c r="D2811" i="18"/>
  <c r="E2811" i="18"/>
  <c r="F2811" i="18"/>
  <c r="G2811" i="18"/>
  <c r="H2811" i="18"/>
  <c r="I2811" i="18"/>
  <c r="J2811" i="18"/>
  <c r="K2811" i="18"/>
  <c r="L2811" i="18"/>
  <c r="M2811" i="18"/>
  <c r="N2811" i="18"/>
  <c r="A2812" i="18"/>
  <c r="B2812" i="18"/>
  <c r="C2812" i="18"/>
  <c r="D2812" i="18"/>
  <c r="E2812" i="18"/>
  <c r="F2812" i="18"/>
  <c r="G2812" i="18"/>
  <c r="H2812" i="18"/>
  <c r="I2812" i="18"/>
  <c r="J2812" i="18"/>
  <c r="K2812" i="18"/>
  <c r="L2812" i="18"/>
  <c r="M2812" i="18"/>
  <c r="N2812" i="18"/>
  <c r="A2813" i="18"/>
  <c r="B2813" i="18"/>
  <c r="C2813" i="18"/>
  <c r="D2813" i="18"/>
  <c r="E2813" i="18"/>
  <c r="F2813" i="18"/>
  <c r="G2813" i="18"/>
  <c r="H2813" i="18"/>
  <c r="I2813" i="18"/>
  <c r="J2813" i="18"/>
  <c r="K2813" i="18"/>
  <c r="L2813" i="18"/>
  <c r="M2813" i="18"/>
  <c r="N2813" i="18"/>
  <c r="A2814" i="18"/>
  <c r="B2814" i="18"/>
  <c r="C2814" i="18"/>
  <c r="D2814" i="18"/>
  <c r="E2814" i="18"/>
  <c r="F2814" i="18"/>
  <c r="G2814" i="18"/>
  <c r="H2814" i="18"/>
  <c r="I2814" i="18"/>
  <c r="J2814" i="18"/>
  <c r="K2814" i="18"/>
  <c r="L2814" i="18"/>
  <c r="M2814" i="18"/>
  <c r="N2814" i="18"/>
  <c r="A2815" i="18"/>
  <c r="B2815" i="18"/>
  <c r="C2815" i="18"/>
  <c r="D2815" i="18"/>
  <c r="E2815" i="18"/>
  <c r="F2815" i="18"/>
  <c r="G2815" i="18"/>
  <c r="H2815" i="18"/>
  <c r="I2815" i="18"/>
  <c r="J2815" i="18"/>
  <c r="K2815" i="18"/>
  <c r="L2815" i="18"/>
  <c r="M2815" i="18"/>
  <c r="N2815" i="18"/>
  <c r="A2816" i="18"/>
  <c r="B2816" i="18"/>
  <c r="C2816" i="18"/>
  <c r="D2816" i="18"/>
  <c r="E2816" i="18"/>
  <c r="F2816" i="18"/>
  <c r="G2816" i="18"/>
  <c r="H2816" i="18"/>
  <c r="I2816" i="18"/>
  <c r="J2816" i="18"/>
  <c r="K2816" i="18"/>
  <c r="L2816" i="18"/>
  <c r="M2816" i="18"/>
  <c r="N2816" i="18"/>
  <c r="A2817" i="18"/>
  <c r="B2817" i="18"/>
  <c r="C2817" i="18"/>
  <c r="D2817" i="18"/>
  <c r="E2817" i="18"/>
  <c r="F2817" i="18"/>
  <c r="G2817" i="18"/>
  <c r="H2817" i="18"/>
  <c r="I2817" i="18"/>
  <c r="J2817" i="18"/>
  <c r="K2817" i="18"/>
  <c r="L2817" i="18"/>
  <c r="M2817" i="18"/>
  <c r="N2817" i="18"/>
  <c r="A2818" i="18"/>
  <c r="B2818" i="18"/>
  <c r="C2818" i="18"/>
  <c r="D2818" i="18"/>
  <c r="E2818" i="18"/>
  <c r="F2818" i="18"/>
  <c r="G2818" i="18"/>
  <c r="H2818" i="18"/>
  <c r="I2818" i="18"/>
  <c r="J2818" i="18"/>
  <c r="K2818" i="18"/>
  <c r="L2818" i="18"/>
  <c r="M2818" i="18"/>
  <c r="N2818" i="18"/>
  <c r="A2819" i="18"/>
  <c r="B2819" i="18"/>
  <c r="C2819" i="18"/>
  <c r="D2819" i="18"/>
  <c r="E2819" i="18"/>
  <c r="F2819" i="18"/>
  <c r="G2819" i="18"/>
  <c r="H2819" i="18"/>
  <c r="I2819" i="18"/>
  <c r="J2819" i="18"/>
  <c r="K2819" i="18"/>
  <c r="L2819" i="18"/>
  <c r="M2819" i="18"/>
  <c r="N2819" i="18"/>
  <c r="A2820" i="18"/>
  <c r="B2820" i="18"/>
  <c r="C2820" i="18"/>
  <c r="D2820" i="18"/>
  <c r="E2820" i="18"/>
  <c r="F2820" i="18"/>
  <c r="G2820" i="18"/>
  <c r="H2820" i="18"/>
  <c r="I2820" i="18"/>
  <c r="J2820" i="18"/>
  <c r="K2820" i="18"/>
  <c r="L2820" i="18"/>
  <c r="M2820" i="18"/>
  <c r="N2820" i="18"/>
  <c r="A2821" i="18"/>
  <c r="B2821" i="18"/>
  <c r="C2821" i="18"/>
  <c r="D2821" i="18"/>
  <c r="E2821" i="18"/>
  <c r="F2821" i="18"/>
  <c r="G2821" i="18"/>
  <c r="H2821" i="18"/>
  <c r="I2821" i="18"/>
  <c r="J2821" i="18"/>
  <c r="K2821" i="18"/>
  <c r="L2821" i="18"/>
  <c r="M2821" i="18"/>
  <c r="N2821" i="18"/>
  <c r="A2822" i="18"/>
  <c r="B2822" i="18"/>
  <c r="C2822" i="18"/>
  <c r="D2822" i="18"/>
  <c r="E2822" i="18"/>
  <c r="F2822" i="18"/>
  <c r="G2822" i="18"/>
  <c r="H2822" i="18"/>
  <c r="I2822" i="18"/>
  <c r="J2822" i="18"/>
  <c r="K2822" i="18"/>
  <c r="L2822" i="18"/>
  <c r="M2822" i="18"/>
  <c r="N2822" i="18"/>
  <c r="A2823" i="18"/>
  <c r="B2823" i="18"/>
  <c r="C2823" i="18"/>
  <c r="D2823" i="18"/>
  <c r="E2823" i="18"/>
  <c r="F2823" i="18"/>
  <c r="G2823" i="18"/>
  <c r="H2823" i="18"/>
  <c r="I2823" i="18"/>
  <c r="J2823" i="18"/>
  <c r="K2823" i="18"/>
  <c r="L2823" i="18"/>
  <c r="M2823" i="18"/>
  <c r="N2823" i="18"/>
  <c r="A2824" i="18"/>
  <c r="B2824" i="18"/>
  <c r="C2824" i="18"/>
  <c r="D2824" i="18"/>
  <c r="E2824" i="18"/>
  <c r="F2824" i="18"/>
  <c r="G2824" i="18"/>
  <c r="H2824" i="18"/>
  <c r="I2824" i="18"/>
  <c r="J2824" i="18"/>
  <c r="K2824" i="18"/>
  <c r="L2824" i="18"/>
  <c r="M2824" i="18"/>
  <c r="N2824" i="18"/>
  <c r="A2825" i="18"/>
  <c r="B2825" i="18"/>
  <c r="C2825" i="18"/>
  <c r="D2825" i="18"/>
  <c r="E2825" i="18"/>
  <c r="F2825" i="18"/>
  <c r="G2825" i="18"/>
  <c r="H2825" i="18"/>
  <c r="I2825" i="18"/>
  <c r="J2825" i="18"/>
  <c r="K2825" i="18"/>
  <c r="L2825" i="18"/>
  <c r="M2825" i="18"/>
  <c r="N2825" i="18"/>
  <c r="A2826" i="18"/>
  <c r="B2826" i="18"/>
  <c r="C2826" i="18"/>
  <c r="D2826" i="18"/>
  <c r="E2826" i="18"/>
  <c r="F2826" i="18"/>
  <c r="G2826" i="18"/>
  <c r="H2826" i="18"/>
  <c r="I2826" i="18"/>
  <c r="J2826" i="18"/>
  <c r="K2826" i="18"/>
  <c r="L2826" i="18"/>
  <c r="M2826" i="18"/>
  <c r="N2826" i="18"/>
  <c r="A2827" i="18"/>
  <c r="B2827" i="18"/>
  <c r="C2827" i="18"/>
  <c r="D2827" i="18"/>
  <c r="E2827" i="18"/>
  <c r="F2827" i="18"/>
  <c r="G2827" i="18"/>
  <c r="H2827" i="18"/>
  <c r="I2827" i="18"/>
  <c r="J2827" i="18"/>
  <c r="K2827" i="18"/>
  <c r="L2827" i="18"/>
  <c r="M2827" i="18"/>
  <c r="N2827" i="18"/>
  <c r="A2828" i="18"/>
  <c r="B2828" i="18"/>
  <c r="C2828" i="18"/>
  <c r="D2828" i="18"/>
  <c r="E2828" i="18"/>
  <c r="F2828" i="18"/>
  <c r="G2828" i="18"/>
  <c r="H2828" i="18"/>
  <c r="I2828" i="18"/>
  <c r="J2828" i="18"/>
  <c r="K2828" i="18"/>
  <c r="L2828" i="18"/>
  <c r="M2828" i="18"/>
  <c r="N2828" i="18"/>
  <c r="A2829" i="18"/>
  <c r="B2829" i="18"/>
  <c r="C2829" i="18"/>
  <c r="D2829" i="18"/>
  <c r="E2829" i="18"/>
  <c r="F2829" i="18"/>
  <c r="G2829" i="18"/>
  <c r="H2829" i="18"/>
  <c r="I2829" i="18"/>
  <c r="J2829" i="18"/>
  <c r="K2829" i="18"/>
  <c r="L2829" i="18"/>
  <c r="M2829" i="18"/>
  <c r="N2829" i="18"/>
  <c r="A2830" i="18"/>
  <c r="B2830" i="18"/>
  <c r="C2830" i="18"/>
  <c r="D2830" i="18"/>
  <c r="E2830" i="18"/>
  <c r="F2830" i="18"/>
  <c r="G2830" i="18"/>
  <c r="H2830" i="18"/>
  <c r="I2830" i="18"/>
  <c r="J2830" i="18"/>
  <c r="K2830" i="18"/>
  <c r="L2830" i="18"/>
  <c r="M2830" i="18"/>
  <c r="N2830" i="18"/>
  <c r="A2831" i="18"/>
  <c r="B2831" i="18"/>
  <c r="C2831" i="18"/>
  <c r="D2831" i="18"/>
  <c r="E2831" i="18"/>
  <c r="F2831" i="18"/>
  <c r="G2831" i="18"/>
  <c r="H2831" i="18"/>
  <c r="I2831" i="18"/>
  <c r="J2831" i="18"/>
  <c r="K2831" i="18"/>
  <c r="L2831" i="18"/>
  <c r="M2831" i="18"/>
  <c r="N2831" i="18"/>
  <c r="A2832" i="18"/>
  <c r="B2832" i="18"/>
  <c r="C2832" i="18"/>
  <c r="D2832" i="18"/>
  <c r="E2832" i="18"/>
  <c r="F2832" i="18"/>
  <c r="G2832" i="18"/>
  <c r="H2832" i="18"/>
  <c r="I2832" i="18"/>
  <c r="J2832" i="18"/>
  <c r="K2832" i="18"/>
  <c r="L2832" i="18"/>
  <c r="M2832" i="18"/>
  <c r="N2832" i="18"/>
  <c r="A2833" i="18"/>
  <c r="B2833" i="18"/>
  <c r="C2833" i="18"/>
  <c r="D2833" i="18"/>
  <c r="E2833" i="18"/>
  <c r="F2833" i="18"/>
  <c r="G2833" i="18"/>
  <c r="H2833" i="18"/>
  <c r="I2833" i="18"/>
  <c r="J2833" i="18"/>
  <c r="K2833" i="18"/>
  <c r="L2833" i="18"/>
  <c r="M2833" i="18"/>
  <c r="N2833" i="18"/>
  <c r="A2834" i="18"/>
  <c r="B2834" i="18"/>
  <c r="C2834" i="18"/>
  <c r="D2834" i="18"/>
  <c r="E2834" i="18"/>
  <c r="F2834" i="18"/>
  <c r="G2834" i="18"/>
  <c r="H2834" i="18"/>
  <c r="I2834" i="18"/>
  <c r="J2834" i="18"/>
  <c r="K2834" i="18"/>
  <c r="L2834" i="18"/>
  <c r="M2834" i="18"/>
  <c r="N2834" i="18"/>
  <c r="A2835" i="18"/>
  <c r="B2835" i="18"/>
  <c r="C2835" i="18"/>
  <c r="D2835" i="18"/>
  <c r="E2835" i="18"/>
  <c r="F2835" i="18"/>
  <c r="G2835" i="18"/>
  <c r="H2835" i="18"/>
  <c r="I2835" i="18"/>
  <c r="J2835" i="18"/>
  <c r="K2835" i="18"/>
  <c r="L2835" i="18"/>
  <c r="M2835" i="18"/>
  <c r="N2835" i="18"/>
  <c r="A2836" i="18"/>
  <c r="B2836" i="18"/>
  <c r="C2836" i="18"/>
  <c r="D2836" i="18"/>
  <c r="E2836" i="18"/>
  <c r="F2836" i="18"/>
  <c r="G2836" i="18"/>
  <c r="H2836" i="18"/>
  <c r="I2836" i="18"/>
  <c r="J2836" i="18"/>
  <c r="K2836" i="18"/>
  <c r="L2836" i="18"/>
  <c r="M2836" i="18"/>
  <c r="N2836" i="18"/>
  <c r="A2837" i="18"/>
  <c r="B2837" i="18"/>
  <c r="C2837" i="18"/>
  <c r="D2837" i="18"/>
  <c r="E2837" i="18"/>
  <c r="F2837" i="18"/>
  <c r="G2837" i="18"/>
  <c r="H2837" i="18"/>
  <c r="I2837" i="18"/>
  <c r="J2837" i="18"/>
  <c r="K2837" i="18"/>
  <c r="L2837" i="18"/>
  <c r="M2837" i="18"/>
  <c r="N2837" i="18"/>
  <c r="A2838" i="18"/>
  <c r="B2838" i="18"/>
  <c r="C2838" i="18"/>
  <c r="D2838" i="18"/>
  <c r="E2838" i="18"/>
  <c r="F2838" i="18"/>
  <c r="G2838" i="18"/>
  <c r="H2838" i="18"/>
  <c r="I2838" i="18"/>
  <c r="J2838" i="18"/>
  <c r="K2838" i="18"/>
  <c r="L2838" i="18"/>
  <c r="M2838" i="18"/>
  <c r="N2838" i="18"/>
  <c r="A2839" i="18"/>
  <c r="B2839" i="18"/>
  <c r="C2839" i="18"/>
  <c r="D2839" i="18"/>
  <c r="E2839" i="18"/>
  <c r="F2839" i="18"/>
  <c r="G2839" i="18"/>
  <c r="H2839" i="18"/>
  <c r="I2839" i="18"/>
  <c r="J2839" i="18"/>
  <c r="K2839" i="18"/>
  <c r="L2839" i="18"/>
  <c r="M2839" i="18"/>
  <c r="N2839" i="18"/>
  <c r="A2840" i="18"/>
  <c r="B2840" i="18"/>
  <c r="C2840" i="18"/>
  <c r="D2840" i="18"/>
  <c r="E2840" i="18"/>
  <c r="F2840" i="18"/>
  <c r="G2840" i="18"/>
  <c r="H2840" i="18"/>
  <c r="I2840" i="18"/>
  <c r="J2840" i="18"/>
  <c r="K2840" i="18"/>
  <c r="L2840" i="18"/>
  <c r="M2840" i="18"/>
  <c r="N2840" i="18"/>
  <c r="A2841" i="18"/>
  <c r="B2841" i="18"/>
  <c r="C2841" i="18"/>
  <c r="D2841" i="18"/>
  <c r="E2841" i="18"/>
  <c r="F2841" i="18"/>
  <c r="G2841" i="18"/>
  <c r="H2841" i="18"/>
  <c r="I2841" i="18"/>
  <c r="J2841" i="18"/>
  <c r="K2841" i="18"/>
  <c r="L2841" i="18"/>
  <c r="M2841" i="18"/>
  <c r="N2841" i="18"/>
  <c r="A2842" i="18"/>
  <c r="B2842" i="18"/>
  <c r="C2842" i="18"/>
  <c r="D2842" i="18"/>
  <c r="E2842" i="18"/>
  <c r="F2842" i="18"/>
  <c r="G2842" i="18"/>
  <c r="H2842" i="18"/>
  <c r="I2842" i="18"/>
  <c r="J2842" i="18"/>
  <c r="K2842" i="18"/>
  <c r="L2842" i="18"/>
  <c r="M2842" i="18"/>
  <c r="N2842" i="18"/>
  <c r="A2843" i="18"/>
  <c r="B2843" i="18"/>
  <c r="C2843" i="18"/>
  <c r="D2843" i="18"/>
  <c r="E2843" i="18"/>
  <c r="F2843" i="18"/>
  <c r="G2843" i="18"/>
  <c r="H2843" i="18"/>
  <c r="I2843" i="18"/>
  <c r="J2843" i="18"/>
  <c r="K2843" i="18"/>
  <c r="L2843" i="18"/>
  <c r="M2843" i="18"/>
  <c r="N2843" i="18"/>
  <c r="A2844" i="18"/>
  <c r="B2844" i="18"/>
  <c r="C2844" i="18"/>
  <c r="D2844" i="18"/>
  <c r="E2844" i="18"/>
  <c r="F2844" i="18"/>
  <c r="G2844" i="18"/>
  <c r="H2844" i="18"/>
  <c r="I2844" i="18"/>
  <c r="J2844" i="18"/>
  <c r="K2844" i="18"/>
  <c r="L2844" i="18"/>
  <c r="M2844" i="18"/>
  <c r="N2844" i="18"/>
  <c r="A2845" i="18"/>
  <c r="B2845" i="18"/>
  <c r="C2845" i="18"/>
  <c r="D2845" i="18"/>
  <c r="E2845" i="18"/>
  <c r="F2845" i="18"/>
  <c r="G2845" i="18"/>
  <c r="H2845" i="18"/>
  <c r="I2845" i="18"/>
  <c r="J2845" i="18"/>
  <c r="K2845" i="18"/>
  <c r="L2845" i="18"/>
  <c r="M2845" i="18"/>
  <c r="N2845" i="18"/>
  <c r="A2846" i="18"/>
  <c r="B2846" i="18"/>
  <c r="C2846" i="18"/>
  <c r="D2846" i="18"/>
  <c r="E2846" i="18"/>
  <c r="F2846" i="18"/>
  <c r="G2846" i="18"/>
  <c r="H2846" i="18"/>
  <c r="I2846" i="18"/>
  <c r="J2846" i="18"/>
  <c r="K2846" i="18"/>
  <c r="L2846" i="18"/>
  <c r="M2846" i="18"/>
  <c r="N2846" i="18"/>
  <c r="A2847" i="18"/>
  <c r="B2847" i="18"/>
  <c r="C2847" i="18"/>
  <c r="D2847" i="18"/>
  <c r="E2847" i="18"/>
  <c r="F2847" i="18"/>
  <c r="G2847" i="18"/>
  <c r="H2847" i="18"/>
  <c r="I2847" i="18"/>
  <c r="J2847" i="18"/>
  <c r="K2847" i="18"/>
  <c r="L2847" i="18"/>
  <c r="M2847" i="18"/>
  <c r="N2847" i="18"/>
  <c r="A2848" i="18"/>
  <c r="B2848" i="18"/>
  <c r="C2848" i="18"/>
  <c r="D2848" i="18"/>
  <c r="E2848" i="18"/>
  <c r="F2848" i="18"/>
  <c r="G2848" i="18"/>
  <c r="H2848" i="18"/>
  <c r="I2848" i="18"/>
  <c r="J2848" i="18"/>
  <c r="K2848" i="18"/>
  <c r="L2848" i="18"/>
  <c r="M2848" i="18"/>
  <c r="N2848" i="18"/>
  <c r="A2849" i="18"/>
  <c r="B2849" i="18"/>
  <c r="C2849" i="18"/>
  <c r="D2849" i="18"/>
  <c r="E2849" i="18"/>
  <c r="F2849" i="18"/>
  <c r="G2849" i="18"/>
  <c r="H2849" i="18"/>
  <c r="I2849" i="18"/>
  <c r="J2849" i="18"/>
  <c r="K2849" i="18"/>
  <c r="L2849" i="18"/>
  <c r="M2849" i="18"/>
  <c r="N2849" i="18"/>
  <c r="A2850" i="18"/>
  <c r="B2850" i="18"/>
  <c r="C2850" i="18"/>
  <c r="D2850" i="18"/>
  <c r="E2850" i="18"/>
  <c r="F2850" i="18"/>
  <c r="G2850" i="18"/>
  <c r="H2850" i="18"/>
  <c r="I2850" i="18"/>
  <c r="J2850" i="18"/>
  <c r="K2850" i="18"/>
  <c r="L2850" i="18"/>
  <c r="M2850" i="18"/>
  <c r="N2850" i="18"/>
  <c r="A2851" i="18"/>
  <c r="B2851" i="18"/>
  <c r="C2851" i="18"/>
  <c r="D2851" i="18"/>
  <c r="E2851" i="18"/>
  <c r="F2851" i="18"/>
  <c r="G2851" i="18"/>
  <c r="H2851" i="18"/>
  <c r="I2851" i="18"/>
  <c r="J2851" i="18"/>
  <c r="K2851" i="18"/>
  <c r="L2851" i="18"/>
  <c r="M2851" i="18"/>
  <c r="N2851" i="18"/>
  <c r="A2852" i="18"/>
  <c r="B2852" i="18"/>
  <c r="C2852" i="18"/>
  <c r="D2852" i="18"/>
  <c r="E2852" i="18"/>
  <c r="F2852" i="18"/>
  <c r="G2852" i="18"/>
  <c r="H2852" i="18"/>
  <c r="I2852" i="18"/>
  <c r="J2852" i="18"/>
  <c r="K2852" i="18"/>
  <c r="L2852" i="18"/>
  <c r="M2852" i="18"/>
  <c r="N2852" i="18"/>
  <c r="A2853" i="18"/>
  <c r="B2853" i="18"/>
  <c r="C2853" i="18"/>
  <c r="D2853" i="18"/>
  <c r="E2853" i="18"/>
  <c r="F2853" i="18"/>
  <c r="G2853" i="18"/>
  <c r="H2853" i="18"/>
  <c r="I2853" i="18"/>
  <c r="J2853" i="18"/>
  <c r="K2853" i="18"/>
  <c r="L2853" i="18"/>
  <c r="M2853" i="18"/>
  <c r="N2853" i="18"/>
  <c r="A2854" i="18"/>
  <c r="B2854" i="18"/>
  <c r="C2854" i="18"/>
  <c r="D2854" i="18"/>
  <c r="E2854" i="18"/>
  <c r="F2854" i="18"/>
  <c r="G2854" i="18"/>
  <c r="H2854" i="18"/>
  <c r="I2854" i="18"/>
  <c r="J2854" i="18"/>
  <c r="K2854" i="18"/>
  <c r="L2854" i="18"/>
  <c r="M2854" i="18"/>
  <c r="N2854" i="18"/>
  <c r="A2855" i="18"/>
  <c r="B2855" i="18"/>
  <c r="C2855" i="18"/>
  <c r="D2855" i="18"/>
  <c r="E2855" i="18"/>
  <c r="F2855" i="18"/>
  <c r="G2855" i="18"/>
  <c r="H2855" i="18"/>
  <c r="I2855" i="18"/>
  <c r="J2855" i="18"/>
  <c r="K2855" i="18"/>
  <c r="L2855" i="18"/>
  <c r="M2855" i="18"/>
  <c r="N2855" i="18"/>
  <c r="A2856" i="18"/>
  <c r="B2856" i="18"/>
  <c r="C2856" i="18"/>
  <c r="D2856" i="18"/>
  <c r="E2856" i="18"/>
  <c r="F2856" i="18"/>
  <c r="G2856" i="18"/>
  <c r="H2856" i="18"/>
  <c r="I2856" i="18"/>
  <c r="J2856" i="18"/>
  <c r="K2856" i="18"/>
  <c r="L2856" i="18"/>
  <c r="M2856" i="18"/>
  <c r="N2856" i="18"/>
  <c r="A2857" i="18"/>
  <c r="B2857" i="18"/>
  <c r="C2857" i="18"/>
  <c r="D2857" i="18"/>
  <c r="E2857" i="18"/>
  <c r="F2857" i="18"/>
  <c r="G2857" i="18"/>
  <c r="H2857" i="18"/>
  <c r="I2857" i="18"/>
  <c r="J2857" i="18"/>
  <c r="K2857" i="18"/>
  <c r="L2857" i="18"/>
  <c r="M2857" i="18"/>
  <c r="N2857" i="18"/>
  <c r="A2858" i="18"/>
  <c r="B2858" i="18"/>
  <c r="C2858" i="18"/>
  <c r="D2858" i="18"/>
  <c r="E2858" i="18"/>
  <c r="F2858" i="18"/>
  <c r="G2858" i="18"/>
  <c r="H2858" i="18"/>
  <c r="I2858" i="18"/>
  <c r="J2858" i="18"/>
  <c r="K2858" i="18"/>
  <c r="L2858" i="18"/>
  <c r="M2858" i="18"/>
  <c r="N2858" i="18"/>
  <c r="A2859" i="18"/>
  <c r="B2859" i="18"/>
  <c r="C2859" i="18"/>
  <c r="D2859" i="18"/>
  <c r="E2859" i="18"/>
  <c r="F2859" i="18"/>
  <c r="G2859" i="18"/>
  <c r="H2859" i="18"/>
  <c r="I2859" i="18"/>
  <c r="J2859" i="18"/>
  <c r="K2859" i="18"/>
  <c r="L2859" i="18"/>
  <c r="M2859" i="18"/>
  <c r="N2859" i="18"/>
  <c r="A2860" i="18"/>
  <c r="B2860" i="18"/>
  <c r="C2860" i="18"/>
  <c r="D2860" i="18"/>
  <c r="E2860" i="18"/>
  <c r="F2860" i="18"/>
  <c r="G2860" i="18"/>
  <c r="H2860" i="18"/>
  <c r="I2860" i="18"/>
  <c r="J2860" i="18"/>
  <c r="K2860" i="18"/>
  <c r="L2860" i="18"/>
  <c r="M2860" i="18"/>
  <c r="N2860" i="18"/>
  <c r="A2861" i="18"/>
  <c r="B2861" i="18"/>
  <c r="C2861" i="18"/>
  <c r="D2861" i="18"/>
  <c r="E2861" i="18"/>
  <c r="F2861" i="18"/>
  <c r="G2861" i="18"/>
  <c r="H2861" i="18"/>
  <c r="I2861" i="18"/>
  <c r="J2861" i="18"/>
  <c r="K2861" i="18"/>
  <c r="L2861" i="18"/>
  <c r="M2861" i="18"/>
  <c r="N2861" i="18"/>
  <c r="A2862" i="18"/>
  <c r="B2862" i="18"/>
  <c r="C2862" i="18"/>
  <c r="D2862" i="18"/>
  <c r="E2862" i="18"/>
  <c r="F2862" i="18"/>
  <c r="G2862" i="18"/>
  <c r="H2862" i="18"/>
  <c r="I2862" i="18"/>
  <c r="J2862" i="18"/>
  <c r="K2862" i="18"/>
  <c r="L2862" i="18"/>
  <c r="M2862" i="18"/>
  <c r="N2862" i="18"/>
  <c r="A2863" i="18"/>
  <c r="B2863" i="18"/>
  <c r="C2863" i="18"/>
  <c r="D2863" i="18"/>
  <c r="E2863" i="18"/>
  <c r="F2863" i="18"/>
  <c r="G2863" i="18"/>
  <c r="H2863" i="18"/>
  <c r="I2863" i="18"/>
  <c r="J2863" i="18"/>
  <c r="K2863" i="18"/>
  <c r="L2863" i="18"/>
  <c r="M2863" i="18"/>
  <c r="N2863" i="18"/>
  <c r="A2864" i="18"/>
  <c r="B2864" i="18"/>
  <c r="C2864" i="18"/>
  <c r="D2864" i="18"/>
  <c r="E2864" i="18"/>
  <c r="F2864" i="18"/>
  <c r="G2864" i="18"/>
  <c r="H2864" i="18"/>
  <c r="I2864" i="18"/>
  <c r="J2864" i="18"/>
  <c r="K2864" i="18"/>
  <c r="L2864" i="18"/>
  <c r="M2864" i="18"/>
  <c r="N2864" i="18"/>
  <c r="A2865" i="18"/>
  <c r="B2865" i="18"/>
  <c r="C2865" i="18"/>
  <c r="D2865" i="18"/>
  <c r="E2865" i="18"/>
  <c r="F2865" i="18"/>
  <c r="G2865" i="18"/>
  <c r="H2865" i="18"/>
  <c r="I2865" i="18"/>
  <c r="J2865" i="18"/>
  <c r="K2865" i="18"/>
  <c r="L2865" i="18"/>
  <c r="M2865" i="18"/>
  <c r="N2865" i="18"/>
  <c r="A2866" i="18"/>
  <c r="B2866" i="18"/>
  <c r="C2866" i="18"/>
  <c r="D2866" i="18"/>
  <c r="E2866" i="18"/>
  <c r="F2866" i="18"/>
  <c r="G2866" i="18"/>
  <c r="H2866" i="18"/>
  <c r="I2866" i="18"/>
  <c r="J2866" i="18"/>
  <c r="K2866" i="18"/>
  <c r="L2866" i="18"/>
  <c r="M2866" i="18"/>
  <c r="N2866" i="18"/>
  <c r="A2867" i="18"/>
  <c r="B2867" i="18"/>
  <c r="C2867" i="18"/>
  <c r="D2867" i="18"/>
  <c r="E2867" i="18"/>
  <c r="F2867" i="18"/>
  <c r="G2867" i="18"/>
  <c r="H2867" i="18"/>
  <c r="I2867" i="18"/>
  <c r="J2867" i="18"/>
  <c r="K2867" i="18"/>
  <c r="L2867" i="18"/>
  <c r="M2867" i="18"/>
  <c r="N2867" i="18"/>
  <c r="A2868" i="18"/>
  <c r="B2868" i="18"/>
  <c r="C2868" i="18"/>
  <c r="D2868" i="18"/>
  <c r="E2868" i="18"/>
  <c r="F2868" i="18"/>
  <c r="G2868" i="18"/>
  <c r="H2868" i="18"/>
  <c r="I2868" i="18"/>
  <c r="J2868" i="18"/>
  <c r="K2868" i="18"/>
  <c r="L2868" i="18"/>
  <c r="M2868" i="18"/>
  <c r="N2868" i="18"/>
  <c r="A2869" i="18"/>
  <c r="B2869" i="18"/>
  <c r="C2869" i="18"/>
  <c r="D2869" i="18"/>
  <c r="E2869" i="18"/>
  <c r="F2869" i="18"/>
  <c r="G2869" i="18"/>
  <c r="H2869" i="18"/>
  <c r="I2869" i="18"/>
  <c r="J2869" i="18"/>
  <c r="K2869" i="18"/>
  <c r="L2869" i="18"/>
  <c r="M2869" i="18"/>
  <c r="N2869" i="18"/>
  <c r="A2870" i="18"/>
  <c r="B2870" i="18"/>
  <c r="C2870" i="18"/>
  <c r="D2870" i="18"/>
  <c r="E2870" i="18"/>
  <c r="F2870" i="18"/>
  <c r="G2870" i="18"/>
  <c r="H2870" i="18"/>
  <c r="I2870" i="18"/>
  <c r="J2870" i="18"/>
  <c r="K2870" i="18"/>
  <c r="L2870" i="18"/>
  <c r="M2870" i="18"/>
  <c r="N2870" i="18"/>
  <c r="A2871" i="18"/>
  <c r="B2871" i="18"/>
  <c r="C2871" i="18"/>
  <c r="D2871" i="18"/>
  <c r="E2871" i="18"/>
  <c r="F2871" i="18"/>
  <c r="G2871" i="18"/>
  <c r="H2871" i="18"/>
  <c r="I2871" i="18"/>
  <c r="J2871" i="18"/>
  <c r="K2871" i="18"/>
  <c r="L2871" i="18"/>
  <c r="M2871" i="18"/>
  <c r="N2871" i="18"/>
  <c r="A2872" i="18"/>
  <c r="B2872" i="18"/>
  <c r="C2872" i="18"/>
  <c r="D2872" i="18"/>
  <c r="E2872" i="18"/>
  <c r="F2872" i="18"/>
  <c r="G2872" i="18"/>
  <c r="H2872" i="18"/>
  <c r="I2872" i="18"/>
  <c r="J2872" i="18"/>
  <c r="K2872" i="18"/>
  <c r="L2872" i="18"/>
  <c r="M2872" i="18"/>
  <c r="N2872" i="18"/>
  <c r="A2873" i="18"/>
  <c r="B2873" i="18"/>
  <c r="C2873" i="18"/>
  <c r="D2873" i="18"/>
  <c r="E2873" i="18"/>
  <c r="F2873" i="18"/>
  <c r="G2873" i="18"/>
  <c r="H2873" i="18"/>
  <c r="I2873" i="18"/>
  <c r="J2873" i="18"/>
  <c r="K2873" i="18"/>
  <c r="L2873" i="18"/>
  <c r="M2873" i="18"/>
  <c r="N2873" i="18"/>
  <c r="A2874" i="18"/>
  <c r="B2874" i="18"/>
  <c r="C2874" i="18"/>
  <c r="D2874" i="18"/>
  <c r="E2874" i="18"/>
  <c r="F2874" i="18"/>
  <c r="G2874" i="18"/>
  <c r="H2874" i="18"/>
  <c r="I2874" i="18"/>
  <c r="J2874" i="18"/>
  <c r="K2874" i="18"/>
  <c r="L2874" i="18"/>
  <c r="M2874" i="18"/>
  <c r="N2874" i="18"/>
  <c r="A2875" i="18"/>
  <c r="B2875" i="18"/>
  <c r="C2875" i="18"/>
  <c r="D2875" i="18"/>
  <c r="E2875" i="18"/>
  <c r="F2875" i="18"/>
  <c r="G2875" i="18"/>
  <c r="H2875" i="18"/>
  <c r="I2875" i="18"/>
  <c r="J2875" i="18"/>
  <c r="K2875" i="18"/>
  <c r="L2875" i="18"/>
  <c r="M2875" i="18"/>
  <c r="N2875" i="18"/>
  <c r="A2876" i="18"/>
  <c r="B2876" i="18"/>
  <c r="C2876" i="18"/>
  <c r="D2876" i="18"/>
  <c r="E2876" i="18"/>
  <c r="F2876" i="18"/>
  <c r="G2876" i="18"/>
  <c r="H2876" i="18"/>
  <c r="I2876" i="18"/>
  <c r="J2876" i="18"/>
  <c r="K2876" i="18"/>
  <c r="L2876" i="18"/>
  <c r="M2876" i="18"/>
  <c r="N2876" i="18"/>
  <c r="A2877" i="18"/>
  <c r="B2877" i="18"/>
  <c r="C2877" i="18"/>
  <c r="D2877" i="18"/>
  <c r="E2877" i="18"/>
  <c r="F2877" i="18"/>
  <c r="G2877" i="18"/>
  <c r="H2877" i="18"/>
  <c r="I2877" i="18"/>
  <c r="J2877" i="18"/>
  <c r="K2877" i="18"/>
  <c r="L2877" i="18"/>
  <c r="M2877" i="18"/>
  <c r="N2877" i="18"/>
  <c r="A2878" i="18"/>
  <c r="B2878" i="18"/>
  <c r="C2878" i="18"/>
  <c r="D2878" i="18"/>
  <c r="E2878" i="18"/>
  <c r="F2878" i="18"/>
  <c r="G2878" i="18"/>
  <c r="H2878" i="18"/>
  <c r="I2878" i="18"/>
  <c r="J2878" i="18"/>
  <c r="K2878" i="18"/>
  <c r="L2878" i="18"/>
  <c r="M2878" i="18"/>
  <c r="N2878" i="18"/>
  <c r="A2879" i="18"/>
  <c r="B2879" i="18"/>
  <c r="C2879" i="18"/>
  <c r="D2879" i="18"/>
  <c r="E2879" i="18"/>
  <c r="F2879" i="18"/>
  <c r="G2879" i="18"/>
  <c r="H2879" i="18"/>
  <c r="I2879" i="18"/>
  <c r="J2879" i="18"/>
  <c r="K2879" i="18"/>
  <c r="L2879" i="18"/>
  <c r="M2879" i="18"/>
  <c r="N2879" i="18"/>
  <c r="A2880" i="18"/>
  <c r="B2880" i="18"/>
  <c r="C2880" i="18"/>
  <c r="D2880" i="18"/>
  <c r="E2880" i="18"/>
  <c r="F2880" i="18"/>
  <c r="G2880" i="18"/>
  <c r="H2880" i="18"/>
  <c r="I2880" i="18"/>
  <c r="J2880" i="18"/>
  <c r="K2880" i="18"/>
  <c r="L2880" i="18"/>
  <c r="M2880" i="18"/>
  <c r="N2880" i="18"/>
  <c r="A2881" i="18"/>
  <c r="B2881" i="18"/>
  <c r="C2881" i="18"/>
  <c r="D2881" i="18"/>
  <c r="E2881" i="18"/>
  <c r="F2881" i="18"/>
  <c r="G2881" i="18"/>
  <c r="H2881" i="18"/>
  <c r="I2881" i="18"/>
  <c r="J2881" i="18"/>
  <c r="K2881" i="18"/>
  <c r="L2881" i="18"/>
  <c r="M2881" i="18"/>
  <c r="N2881" i="18"/>
  <c r="A2882" i="18"/>
  <c r="B2882" i="18"/>
  <c r="C2882" i="18"/>
  <c r="D2882" i="18"/>
  <c r="E2882" i="18"/>
  <c r="F2882" i="18"/>
  <c r="G2882" i="18"/>
  <c r="H2882" i="18"/>
  <c r="I2882" i="18"/>
  <c r="J2882" i="18"/>
  <c r="K2882" i="18"/>
  <c r="L2882" i="18"/>
  <c r="M2882" i="18"/>
  <c r="N2882" i="18"/>
  <c r="A2883" i="18"/>
  <c r="B2883" i="18"/>
  <c r="C2883" i="18"/>
  <c r="D2883" i="18"/>
  <c r="E2883" i="18"/>
  <c r="F2883" i="18"/>
  <c r="G2883" i="18"/>
  <c r="H2883" i="18"/>
  <c r="I2883" i="18"/>
  <c r="J2883" i="18"/>
  <c r="K2883" i="18"/>
  <c r="L2883" i="18"/>
  <c r="M2883" i="18"/>
  <c r="N2883" i="18"/>
  <c r="A2884" i="18"/>
  <c r="B2884" i="18"/>
  <c r="C2884" i="18"/>
  <c r="D2884" i="18"/>
  <c r="E2884" i="18"/>
  <c r="F2884" i="18"/>
  <c r="G2884" i="18"/>
  <c r="H2884" i="18"/>
  <c r="I2884" i="18"/>
  <c r="J2884" i="18"/>
  <c r="K2884" i="18"/>
  <c r="L2884" i="18"/>
  <c r="M2884" i="18"/>
  <c r="N2884" i="18"/>
  <c r="A2885" i="18"/>
  <c r="B2885" i="18"/>
  <c r="C2885" i="18"/>
  <c r="D2885" i="18"/>
  <c r="E2885" i="18"/>
  <c r="F2885" i="18"/>
  <c r="G2885" i="18"/>
  <c r="H2885" i="18"/>
  <c r="I2885" i="18"/>
  <c r="J2885" i="18"/>
  <c r="K2885" i="18"/>
  <c r="L2885" i="18"/>
  <c r="M2885" i="18"/>
  <c r="N2885" i="18"/>
  <c r="A2886" i="18"/>
  <c r="B2886" i="18"/>
  <c r="C2886" i="18"/>
  <c r="D2886" i="18"/>
  <c r="E2886" i="18"/>
  <c r="F2886" i="18"/>
  <c r="G2886" i="18"/>
  <c r="H2886" i="18"/>
  <c r="I2886" i="18"/>
  <c r="J2886" i="18"/>
  <c r="K2886" i="18"/>
  <c r="L2886" i="18"/>
  <c r="M2886" i="18"/>
  <c r="N2886" i="18"/>
  <c r="A2887" i="18"/>
  <c r="B2887" i="18"/>
  <c r="C2887" i="18"/>
  <c r="D2887" i="18"/>
  <c r="E2887" i="18"/>
  <c r="F2887" i="18"/>
  <c r="G2887" i="18"/>
  <c r="H2887" i="18"/>
  <c r="I2887" i="18"/>
  <c r="J2887" i="18"/>
  <c r="K2887" i="18"/>
  <c r="L2887" i="18"/>
  <c r="M2887" i="18"/>
  <c r="N2887" i="18"/>
  <c r="A2888" i="18"/>
  <c r="B2888" i="18"/>
  <c r="C2888" i="18"/>
  <c r="D2888" i="18"/>
  <c r="E2888" i="18"/>
  <c r="F2888" i="18"/>
  <c r="G2888" i="18"/>
  <c r="H2888" i="18"/>
  <c r="I2888" i="18"/>
  <c r="J2888" i="18"/>
  <c r="K2888" i="18"/>
  <c r="L2888" i="18"/>
  <c r="M2888" i="18"/>
  <c r="N2888" i="18"/>
  <c r="A2889" i="18"/>
  <c r="B2889" i="18"/>
  <c r="C2889" i="18"/>
  <c r="D2889" i="18"/>
  <c r="E2889" i="18"/>
  <c r="F2889" i="18"/>
  <c r="G2889" i="18"/>
  <c r="H2889" i="18"/>
  <c r="I2889" i="18"/>
  <c r="J2889" i="18"/>
  <c r="K2889" i="18"/>
  <c r="L2889" i="18"/>
  <c r="M2889" i="18"/>
  <c r="N2889" i="18"/>
  <c r="A2890" i="18"/>
  <c r="B2890" i="18"/>
  <c r="C2890" i="18"/>
  <c r="D2890" i="18"/>
  <c r="E2890" i="18"/>
  <c r="F2890" i="18"/>
  <c r="G2890" i="18"/>
  <c r="H2890" i="18"/>
  <c r="I2890" i="18"/>
  <c r="J2890" i="18"/>
  <c r="K2890" i="18"/>
  <c r="L2890" i="18"/>
  <c r="M2890" i="18"/>
  <c r="N2890" i="18"/>
  <c r="A2891" i="18"/>
  <c r="B2891" i="18"/>
  <c r="C2891" i="18"/>
  <c r="D2891" i="18"/>
  <c r="E2891" i="18"/>
  <c r="F2891" i="18"/>
  <c r="G2891" i="18"/>
  <c r="H2891" i="18"/>
  <c r="I2891" i="18"/>
  <c r="J2891" i="18"/>
  <c r="K2891" i="18"/>
  <c r="L2891" i="18"/>
  <c r="M2891" i="18"/>
  <c r="N2891" i="18"/>
  <c r="A2892" i="18"/>
  <c r="B2892" i="18"/>
  <c r="C2892" i="18"/>
  <c r="D2892" i="18"/>
  <c r="E2892" i="18"/>
  <c r="F2892" i="18"/>
  <c r="G2892" i="18"/>
  <c r="H2892" i="18"/>
  <c r="I2892" i="18"/>
  <c r="J2892" i="18"/>
  <c r="K2892" i="18"/>
  <c r="L2892" i="18"/>
  <c r="M2892" i="18"/>
  <c r="N2892" i="18"/>
  <c r="A2893" i="18"/>
  <c r="B2893" i="18"/>
  <c r="C2893" i="18"/>
  <c r="D2893" i="18"/>
  <c r="E2893" i="18"/>
  <c r="F2893" i="18"/>
  <c r="G2893" i="18"/>
  <c r="H2893" i="18"/>
  <c r="I2893" i="18"/>
  <c r="J2893" i="18"/>
  <c r="K2893" i="18"/>
  <c r="L2893" i="18"/>
  <c r="M2893" i="18"/>
  <c r="N2893" i="18"/>
  <c r="A2894" i="18"/>
  <c r="B2894" i="18"/>
  <c r="C2894" i="18"/>
  <c r="D2894" i="18"/>
  <c r="E2894" i="18"/>
  <c r="F2894" i="18"/>
  <c r="G2894" i="18"/>
  <c r="H2894" i="18"/>
  <c r="I2894" i="18"/>
  <c r="J2894" i="18"/>
  <c r="K2894" i="18"/>
  <c r="L2894" i="18"/>
  <c r="M2894" i="18"/>
  <c r="N2894" i="18"/>
  <c r="A2895" i="18"/>
  <c r="B2895" i="18"/>
  <c r="C2895" i="18"/>
  <c r="D2895" i="18"/>
  <c r="E2895" i="18"/>
  <c r="F2895" i="18"/>
  <c r="G2895" i="18"/>
  <c r="H2895" i="18"/>
  <c r="I2895" i="18"/>
  <c r="J2895" i="18"/>
  <c r="K2895" i="18"/>
  <c r="L2895" i="18"/>
  <c r="M2895" i="18"/>
  <c r="N2895" i="18"/>
  <c r="A2896" i="18"/>
  <c r="B2896" i="18"/>
  <c r="C2896" i="18"/>
  <c r="D2896" i="18"/>
  <c r="E2896" i="18"/>
  <c r="F2896" i="18"/>
  <c r="G2896" i="18"/>
  <c r="H2896" i="18"/>
  <c r="I2896" i="18"/>
  <c r="J2896" i="18"/>
  <c r="K2896" i="18"/>
  <c r="L2896" i="18"/>
  <c r="M2896" i="18"/>
  <c r="N2896" i="18"/>
  <c r="A2897" i="18"/>
  <c r="B2897" i="18"/>
  <c r="C2897" i="18"/>
  <c r="D2897" i="18"/>
  <c r="E2897" i="18"/>
  <c r="F2897" i="18"/>
  <c r="G2897" i="18"/>
  <c r="H2897" i="18"/>
  <c r="I2897" i="18"/>
  <c r="J2897" i="18"/>
  <c r="K2897" i="18"/>
  <c r="L2897" i="18"/>
  <c r="M2897" i="18"/>
  <c r="N2897" i="18"/>
  <c r="A2898" i="18"/>
  <c r="B2898" i="18"/>
  <c r="C2898" i="18"/>
  <c r="D2898" i="18"/>
  <c r="E2898" i="18"/>
  <c r="F2898" i="18"/>
  <c r="G2898" i="18"/>
  <c r="H2898" i="18"/>
  <c r="I2898" i="18"/>
  <c r="J2898" i="18"/>
  <c r="K2898" i="18"/>
  <c r="L2898" i="18"/>
  <c r="M2898" i="18"/>
  <c r="N2898" i="18"/>
  <c r="A2899" i="18"/>
  <c r="B2899" i="18"/>
  <c r="C2899" i="18"/>
  <c r="D2899" i="18"/>
  <c r="E2899" i="18"/>
  <c r="F2899" i="18"/>
  <c r="G2899" i="18"/>
  <c r="H2899" i="18"/>
  <c r="I2899" i="18"/>
  <c r="J2899" i="18"/>
  <c r="K2899" i="18"/>
  <c r="L2899" i="18"/>
  <c r="M2899" i="18"/>
  <c r="N2899" i="18"/>
  <c r="A2900" i="18"/>
  <c r="B2900" i="18"/>
  <c r="C2900" i="18"/>
  <c r="D2900" i="18"/>
  <c r="E2900" i="18"/>
  <c r="F2900" i="18"/>
  <c r="G2900" i="18"/>
  <c r="H2900" i="18"/>
  <c r="I2900" i="18"/>
  <c r="J2900" i="18"/>
  <c r="K2900" i="18"/>
  <c r="L2900" i="18"/>
  <c r="M2900" i="18"/>
  <c r="N2900" i="18"/>
  <c r="A2901" i="18"/>
  <c r="B2901" i="18"/>
  <c r="C2901" i="18"/>
  <c r="D2901" i="18"/>
  <c r="E2901" i="18"/>
  <c r="F2901" i="18"/>
  <c r="G2901" i="18"/>
  <c r="H2901" i="18"/>
  <c r="I2901" i="18"/>
  <c r="J2901" i="18"/>
  <c r="K2901" i="18"/>
  <c r="L2901" i="18"/>
  <c r="M2901" i="18"/>
  <c r="N2901" i="18"/>
  <c r="A2902" i="18"/>
  <c r="B2902" i="18"/>
  <c r="C2902" i="18"/>
  <c r="D2902" i="18"/>
  <c r="E2902" i="18"/>
  <c r="F2902" i="18"/>
  <c r="G2902" i="18"/>
  <c r="H2902" i="18"/>
  <c r="I2902" i="18"/>
  <c r="J2902" i="18"/>
  <c r="K2902" i="18"/>
  <c r="L2902" i="18"/>
  <c r="M2902" i="18"/>
  <c r="N2902" i="18"/>
  <c r="A2903" i="18"/>
  <c r="B2903" i="18"/>
  <c r="C2903" i="18"/>
  <c r="D2903" i="18"/>
  <c r="E2903" i="18"/>
  <c r="F2903" i="18"/>
  <c r="G2903" i="18"/>
  <c r="H2903" i="18"/>
  <c r="I2903" i="18"/>
  <c r="J2903" i="18"/>
  <c r="K2903" i="18"/>
  <c r="L2903" i="18"/>
  <c r="M2903" i="18"/>
  <c r="N2903" i="18"/>
  <c r="A2904" i="18"/>
  <c r="B2904" i="18"/>
  <c r="C2904" i="18"/>
  <c r="D2904" i="18"/>
  <c r="E2904" i="18"/>
  <c r="F2904" i="18"/>
  <c r="G2904" i="18"/>
  <c r="H2904" i="18"/>
  <c r="I2904" i="18"/>
  <c r="J2904" i="18"/>
  <c r="K2904" i="18"/>
  <c r="L2904" i="18"/>
  <c r="M2904" i="18"/>
  <c r="N2904" i="18"/>
  <c r="A2905" i="18"/>
  <c r="B2905" i="18"/>
  <c r="C2905" i="18"/>
  <c r="D2905" i="18"/>
  <c r="E2905" i="18"/>
  <c r="F2905" i="18"/>
  <c r="G2905" i="18"/>
  <c r="H2905" i="18"/>
  <c r="I2905" i="18"/>
  <c r="J2905" i="18"/>
  <c r="K2905" i="18"/>
  <c r="L2905" i="18"/>
  <c r="M2905" i="18"/>
  <c r="N2905" i="18"/>
  <c r="A2906" i="18"/>
  <c r="B2906" i="18"/>
  <c r="C2906" i="18"/>
  <c r="D2906" i="18"/>
  <c r="E2906" i="18"/>
  <c r="F2906" i="18"/>
  <c r="G2906" i="18"/>
  <c r="H2906" i="18"/>
  <c r="I2906" i="18"/>
  <c r="J2906" i="18"/>
  <c r="K2906" i="18"/>
  <c r="L2906" i="18"/>
  <c r="M2906" i="18"/>
  <c r="N2906" i="18"/>
  <c r="A2907" i="18"/>
  <c r="B2907" i="18"/>
  <c r="C2907" i="18"/>
  <c r="D2907" i="18"/>
  <c r="E2907" i="18"/>
  <c r="F2907" i="18"/>
  <c r="G2907" i="18"/>
  <c r="H2907" i="18"/>
  <c r="I2907" i="18"/>
  <c r="J2907" i="18"/>
  <c r="K2907" i="18"/>
  <c r="L2907" i="18"/>
  <c r="M2907" i="18"/>
  <c r="N2907" i="18"/>
  <c r="A2908" i="18"/>
  <c r="B2908" i="18"/>
  <c r="C2908" i="18"/>
  <c r="D2908" i="18"/>
  <c r="E2908" i="18"/>
  <c r="F2908" i="18"/>
  <c r="G2908" i="18"/>
  <c r="H2908" i="18"/>
  <c r="I2908" i="18"/>
  <c r="J2908" i="18"/>
  <c r="K2908" i="18"/>
  <c r="L2908" i="18"/>
  <c r="M2908" i="18"/>
  <c r="N2908" i="18"/>
  <c r="A2909" i="18"/>
  <c r="B2909" i="18"/>
  <c r="C2909" i="18"/>
  <c r="D2909" i="18"/>
  <c r="E2909" i="18"/>
  <c r="F2909" i="18"/>
  <c r="G2909" i="18"/>
  <c r="H2909" i="18"/>
  <c r="I2909" i="18"/>
  <c r="J2909" i="18"/>
  <c r="K2909" i="18"/>
  <c r="L2909" i="18"/>
  <c r="M2909" i="18"/>
  <c r="N2909" i="18"/>
  <c r="A2910" i="18"/>
  <c r="B2910" i="18"/>
  <c r="C2910" i="18"/>
  <c r="D2910" i="18"/>
  <c r="E2910" i="18"/>
  <c r="F2910" i="18"/>
  <c r="G2910" i="18"/>
  <c r="H2910" i="18"/>
  <c r="I2910" i="18"/>
  <c r="J2910" i="18"/>
  <c r="K2910" i="18"/>
  <c r="L2910" i="18"/>
  <c r="M2910" i="18"/>
  <c r="N2910" i="18"/>
  <c r="A2911" i="18"/>
  <c r="B2911" i="18"/>
  <c r="C2911" i="18"/>
  <c r="D2911" i="18"/>
  <c r="E2911" i="18"/>
  <c r="F2911" i="18"/>
  <c r="G2911" i="18"/>
  <c r="H2911" i="18"/>
  <c r="I2911" i="18"/>
  <c r="J2911" i="18"/>
  <c r="K2911" i="18"/>
  <c r="L2911" i="18"/>
  <c r="M2911" i="18"/>
  <c r="N2911" i="18"/>
  <c r="A2912" i="18"/>
  <c r="B2912" i="18"/>
  <c r="C2912" i="18"/>
  <c r="D2912" i="18"/>
  <c r="E2912" i="18"/>
  <c r="F2912" i="18"/>
  <c r="G2912" i="18"/>
  <c r="H2912" i="18"/>
  <c r="I2912" i="18"/>
  <c r="J2912" i="18"/>
  <c r="K2912" i="18"/>
  <c r="L2912" i="18"/>
  <c r="M2912" i="18"/>
  <c r="N2912" i="18"/>
  <c r="A2913" i="18"/>
  <c r="B2913" i="18"/>
  <c r="C2913" i="18"/>
  <c r="D2913" i="18"/>
  <c r="E2913" i="18"/>
  <c r="F2913" i="18"/>
  <c r="G2913" i="18"/>
  <c r="H2913" i="18"/>
  <c r="I2913" i="18"/>
  <c r="J2913" i="18"/>
  <c r="K2913" i="18"/>
  <c r="L2913" i="18"/>
  <c r="M2913" i="18"/>
  <c r="N2913" i="18"/>
  <c r="A2914" i="18"/>
  <c r="B2914" i="18"/>
  <c r="C2914" i="18"/>
  <c r="D2914" i="18"/>
  <c r="E2914" i="18"/>
  <c r="F2914" i="18"/>
  <c r="G2914" i="18"/>
  <c r="H2914" i="18"/>
  <c r="I2914" i="18"/>
  <c r="J2914" i="18"/>
  <c r="K2914" i="18"/>
  <c r="L2914" i="18"/>
  <c r="M2914" i="18"/>
  <c r="N2914" i="18"/>
  <c r="A2915" i="18"/>
  <c r="B2915" i="18"/>
  <c r="C2915" i="18"/>
  <c r="D2915" i="18"/>
  <c r="E2915" i="18"/>
  <c r="F2915" i="18"/>
  <c r="G2915" i="18"/>
  <c r="H2915" i="18"/>
  <c r="I2915" i="18"/>
  <c r="J2915" i="18"/>
  <c r="K2915" i="18"/>
  <c r="L2915" i="18"/>
  <c r="M2915" i="18"/>
  <c r="N2915" i="18"/>
  <c r="A2916" i="18"/>
  <c r="B2916" i="18"/>
  <c r="C2916" i="18"/>
  <c r="D2916" i="18"/>
  <c r="E2916" i="18"/>
  <c r="F2916" i="18"/>
  <c r="G2916" i="18"/>
  <c r="H2916" i="18"/>
  <c r="I2916" i="18"/>
  <c r="J2916" i="18"/>
  <c r="K2916" i="18"/>
  <c r="L2916" i="18"/>
  <c r="M2916" i="18"/>
  <c r="N2916" i="18"/>
  <c r="A2917" i="18"/>
  <c r="B2917" i="18"/>
  <c r="C2917" i="18"/>
  <c r="D2917" i="18"/>
  <c r="E2917" i="18"/>
  <c r="F2917" i="18"/>
  <c r="G2917" i="18"/>
  <c r="H2917" i="18"/>
  <c r="I2917" i="18"/>
  <c r="J2917" i="18"/>
  <c r="K2917" i="18"/>
  <c r="L2917" i="18"/>
  <c r="M2917" i="18"/>
  <c r="N2917" i="18"/>
  <c r="A2918" i="18"/>
  <c r="B2918" i="18"/>
  <c r="C2918" i="18"/>
  <c r="D2918" i="18"/>
  <c r="E2918" i="18"/>
  <c r="F2918" i="18"/>
  <c r="G2918" i="18"/>
  <c r="H2918" i="18"/>
  <c r="I2918" i="18"/>
  <c r="J2918" i="18"/>
  <c r="K2918" i="18"/>
  <c r="L2918" i="18"/>
  <c r="M2918" i="18"/>
  <c r="N2918" i="18"/>
  <c r="A2919" i="18"/>
  <c r="B2919" i="18"/>
  <c r="C2919" i="18"/>
  <c r="D2919" i="18"/>
  <c r="E2919" i="18"/>
  <c r="F2919" i="18"/>
  <c r="G2919" i="18"/>
  <c r="H2919" i="18"/>
  <c r="I2919" i="18"/>
  <c r="J2919" i="18"/>
  <c r="K2919" i="18"/>
  <c r="L2919" i="18"/>
  <c r="M2919" i="18"/>
  <c r="N2919" i="18"/>
  <c r="A2920" i="18"/>
  <c r="B2920" i="18"/>
  <c r="C2920" i="18"/>
  <c r="D2920" i="18"/>
  <c r="E2920" i="18"/>
  <c r="F2920" i="18"/>
  <c r="G2920" i="18"/>
  <c r="H2920" i="18"/>
  <c r="I2920" i="18"/>
  <c r="J2920" i="18"/>
  <c r="K2920" i="18"/>
  <c r="L2920" i="18"/>
  <c r="M2920" i="18"/>
  <c r="N2920" i="18"/>
  <c r="A2921" i="18"/>
  <c r="B2921" i="18"/>
  <c r="C2921" i="18"/>
  <c r="D2921" i="18"/>
  <c r="E2921" i="18"/>
  <c r="F2921" i="18"/>
  <c r="G2921" i="18"/>
  <c r="H2921" i="18"/>
  <c r="I2921" i="18"/>
  <c r="J2921" i="18"/>
  <c r="K2921" i="18"/>
  <c r="L2921" i="18"/>
  <c r="M2921" i="18"/>
  <c r="N2921" i="18"/>
  <c r="A2922" i="18"/>
  <c r="B2922" i="18"/>
  <c r="C2922" i="18"/>
  <c r="D2922" i="18"/>
  <c r="E2922" i="18"/>
  <c r="F2922" i="18"/>
  <c r="G2922" i="18"/>
  <c r="H2922" i="18"/>
  <c r="I2922" i="18"/>
  <c r="J2922" i="18"/>
  <c r="K2922" i="18"/>
  <c r="L2922" i="18"/>
  <c r="M2922" i="18"/>
  <c r="N2922" i="18"/>
  <c r="A2923" i="18"/>
  <c r="B2923" i="18"/>
  <c r="C2923" i="18"/>
  <c r="D2923" i="18"/>
  <c r="E2923" i="18"/>
  <c r="F2923" i="18"/>
  <c r="G2923" i="18"/>
  <c r="H2923" i="18"/>
  <c r="I2923" i="18"/>
  <c r="J2923" i="18"/>
  <c r="K2923" i="18"/>
  <c r="L2923" i="18"/>
  <c r="M2923" i="18"/>
  <c r="N2923" i="18"/>
  <c r="A2924" i="18"/>
  <c r="B2924" i="18"/>
  <c r="C2924" i="18"/>
  <c r="D2924" i="18"/>
  <c r="E2924" i="18"/>
  <c r="F2924" i="18"/>
  <c r="G2924" i="18"/>
  <c r="H2924" i="18"/>
  <c r="I2924" i="18"/>
  <c r="J2924" i="18"/>
  <c r="K2924" i="18"/>
  <c r="L2924" i="18"/>
  <c r="M2924" i="18"/>
  <c r="N2924" i="18"/>
  <c r="A2925" i="18"/>
  <c r="B2925" i="18"/>
  <c r="C2925" i="18"/>
  <c r="D2925" i="18"/>
  <c r="E2925" i="18"/>
  <c r="F2925" i="18"/>
  <c r="G2925" i="18"/>
  <c r="H2925" i="18"/>
  <c r="I2925" i="18"/>
  <c r="J2925" i="18"/>
  <c r="K2925" i="18"/>
  <c r="L2925" i="18"/>
  <c r="M2925" i="18"/>
  <c r="N2925" i="18"/>
  <c r="A2926" i="18"/>
  <c r="B2926" i="18"/>
  <c r="C2926" i="18"/>
  <c r="D2926" i="18"/>
  <c r="E2926" i="18"/>
  <c r="F2926" i="18"/>
  <c r="G2926" i="18"/>
  <c r="H2926" i="18"/>
  <c r="I2926" i="18"/>
  <c r="J2926" i="18"/>
  <c r="K2926" i="18"/>
  <c r="L2926" i="18"/>
  <c r="M2926" i="18"/>
  <c r="N2926" i="18"/>
  <c r="A2927" i="18"/>
  <c r="B2927" i="18"/>
  <c r="C2927" i="18"/>
  <c r="D2927" i="18"/>
  <c r="E2927" i="18"/>
  <c r="F2927" i="18"/>
  <c r="G2927" i="18"/>
  <c r="H2927" i="18"/>
  <c r="I2927" i="18"/>
  <c r="J2927" i="18"/>
  <c r="K2927" i="18"/>
  <c r="L2927" i="18"/>
  <c r="M2927" i="18"/>
  <c r="N2927" i="18"/>
  <c r="A2928" i="18"/>
  <c r="B2928" i="18"/>
  <c r="C2928" i="18"/>
  <c r="D2928" i="18"/>
  <c r="E2928" i="18"/>
  <c r="F2928" i="18"/>
  <c r="G2928" i="18"/>
  <c r="H2928" i="18"/>
  <c r="I2928" i="18"/>
  <c r="J2928" i="18"/>
  <c r="K2928" i="18"/>
  <c r="L2928" i="18"/>
  <c r="M2928" i="18"/>
  <c r="N2928" i="18"/>
  <c r="A2929" i="18"/>
  <c r="B2929" i="18"/>
  <c r="C2929" i="18"/>
  <c r="D2929" i="18"/>
  <c r="E2929" i="18"/>
  <c r="F2929" i="18"/>
  <c r="G2929" i="18"/>
  <c r="H2929" i="18"/>
  <c r="I2929" i="18"/>
  <c r="J2929" i="18"/>
  <c r="K2929" i="18"/>
  <c r="L2929" i="18"/>
  <c r="M2929" i="18"/>
  <c r="N2929" i="18"/>
  <c r="A2930" i="18"/>
  <c r="B2930" i="18"/>
  <c r="C2930" i="18"/>
  <c r="D2930" i="18"/>
  <c r="E2930" i="18"/>
  <c r="F2930" i="18"/>
  <c r="G2930" i="18"/>
  <c r="H2930" i="18"/>
  <c r="I2930" i="18"/>
  <c r="J2930" i="18"/>
  <c r="K2930" i="18"/>
  <c r="L2930" i="18"/>
  <c r="M2930" i="18"/>
  <c r="N2930" i="18"/>
  <c r="A2931" i="18"/>
  <c r="B2931" i="18"/>
  <c r="C2931" i="18"/>
  <c r="D2931" i="18"/>
  <c r="E2931" i="18"/>
  <c r="F2931" i="18"/>
  <c r="G2931" i="18"/>
  <c r="H2931" i="18"/>
  <c r="I2931" i="18"/>
  <c r="J2931" i="18"/>
  <c r="K2931" i="18"/>
  <c r="L2931" i="18"/>
  <c r="M2931" i="18"/>
  <c r="N2931" i="18"/>
  <c r="A2932" i="18"/>
  <c r="B2932" i="18"/>
  <c r="C2932" i="18"/>
  <c r="D2932" i="18"/>
  <c r="E2932" i="18"/>
  <c r="F2932" i="18"/>
  <c r="G2932" i="18"/>
  <c r="H2932" i="18"/>
  <c r="I2932" i="18"/>
  <c r="J2932" i="18"/>
  <c r="K2932" i="18"/>
  <c r="L2932" i="18"/>
  <c r="M2932" i="18"/>
  <c r="N2932" i="18"/>
  <c r="A2933" i="18"/>
  <c r="B2933" i="18"/>
  <c r="C2933" i="18"/>
  <c r="D2933" i="18"/>
  <c r="E2933" i="18"/>
  <c r="F2933" i="18"/>
  <c r="G2933" i="18"/>
  <c r="H2933" i="18"/>
  <c r="I2933" i="18"/>
  <c r="J2933" i="18"/>
  <c r="K2933" i="18"/>
  <c r="L2933" i="18"/>
  <c r="M2933" i="18"/>
  <c r="N2933" i="18"/>
  <c r="A2934" i="18"/>
  <c r="B2934" i="18"/>
  <c r="C2934" i="18"/>
  <c r="D2934" i="18"/>
  <c r="E2934" i="18"/>
  <c r="F2934" i="18"/>
  <c r="G2934" i="18"/>
  <c r="H2934" i="18"/>
  <c r="I2934" i="18"/>
  <c r="J2934" i="18"/>
  <c r="K2934" i="18"/>
  <c r="L2934" i="18"/>
  <c r="M2934" i="18"/>
  <c r="N2934" i="18"/>
  <c r="A2935" i="18"/>
  <c r="B2935" i="18"/>
  <c r="C2935" i="18"/>
  <c r="D2935" i="18"/>
  <c r="E2935" i="18"/>
  <c r="F2935" i="18"/>
  <c r="G2935" i="18"/>
  <c r="H2935" i="18"/>
  <c r="I2935" i="18"/>
  <c r="J2935" i="18"/>
  <c r="K2935" i="18"/>
  <c r="L2935" i="18"/>
  <c r="M2935" i="18"/>
  <c r="N2935" i="18"/>
  <c r="A2936" i="18"/>
  <c r="B2936" i="18"/>
  <c r="C2936" i="18"/>
  <c r="D2936" i="18"/>
  <c r="E2936" i="18"/>
  <c r="F2936" i="18"/>
  <c r="G2936" i="18"/>
  <c r="H2936" i="18"/>
  <c r="I2936" i="18"/>
  <c r="J2936" i="18"/>
  <c r="K2936" i="18"/>
  <c r="L2936" i="18"/>
  <c r="M2936" i="18"/>
  <c r="N2936" i="18"/>
  <c r="A2937" i="18"/>
  <c r="B2937" i="18"/>
  <c r="C2937" i="18"/>
  <c r="D2937" i="18"/>
  <c r="E2937" i="18"/>
  <c r="F2937" i="18"/>
  <c r="G2937" i="18"/>
  <c r="H2937" i="18"/>
  <c r="I2937" i="18"/>
  <c r="J2937" i="18"/>
  <c r="K2937" i="18"/>
  <c r="L2937" i="18"/>
  <c r="M2937" i="18"/>
  <c r="N2937" i="18"/>
  <c r="A2938" i="18"/>
  <c r="B2938" i="18"/>
  <c r="C2938" i="18"/>
  <c r="D2938" i="18"/>
  <c r="E2938" i="18"/>
  <c r="F2938" i="18"/>
  <c r="G2938" i="18"/>
  <c r="H2938" i="18"/>
  <c r="I2938" i="18"/>
  <c r="J2938" i="18"/>
  <c r="K2938" i="18"/>
  <c r="L2938" i="18"/>
  <c r="M2938" i="18"/>
  <c r="N2938" i="18"/>
  <c r="A2939" i="18"/>
  <c r="B2939" i="18"/>
  <c r="C2939" i="18"/>
  <c r="D2939" i="18"/>
  <c r="E2939" i="18"/>
  <c r="F2939" i="18"/>
  <c r="G2939" i="18"/>
  <c r="H2939" i="18"/>
  <c r="I2939" i="18"/>
  <c r="J2939" i="18"/>
  <c r="K2939" i="18"/>
  <c r="L2939" i="18"/>
  <c r="M2939" i="18"/>
  <c r="N2939" i="18"/>
  <c r="A2940" i="18"/>
  <c r="B2940" i="18"/>
  <c r="C2940" i="18"/>
  <c r="D2940" i="18"/>
  <c r="E2940" i="18"/>
  <c r="F2940" i="18"/>
  <c r="G2940" i="18"/>
  <c r="H2940" i="18"/>
  <c r="I2940" i="18"/>
  <c r="J2940" i="18"/>
  <c r="K2940" i="18"/>
  <c r="L2940" i="18"/>
  <c r="M2940" i="18"/>
  <c r="N2940" i="18"/>
  <c r="A2941" i="18"/>
  <c r="B2941" i="18"/>
  <c r="C2941" i="18"/>
  <c r="D2941" i="18"/>
  <c r="E2941" i="18"/>
  <c r="F2941" i="18"/>
  <c r="G2941" i="18"/>
  <c r="H2941" i="18"/>
  <c r="I2941" i="18"/>
  <c r="J2941" i="18"/>
  <c r="K2941" i="18"/>
  <c r="L2941" i="18"/>
  <c r="M2941" i="18"/>
  <c r="N2941" i="18"/>
  <c r="A2942" i="18"/>
  <c r="B2942" i="18"/>
  <c r="C2942" i="18"/>
  <c r="D2942" i="18"/>
  <c r="E2942" i="18"/>
  <c r="F2942" i="18"/>
  <c r="G2942" i="18"/>
  <c r="H2942" i="18"/>
  <c r="I2942" i="18"/>
  <c r="J2942" i="18"/>
  <c r="K2942" i="18"/>
  <c r="L2942" i="18"/>
  <c r="M2942" i="18"/>
  <c r="N2942" i="18"/>
  <c r="A2943" i="18"/>
  <c r="B2943" i="18"/>
  <c r="C2943" i="18"/>
  <c r="D2943" i="18"/>
  <c r="E2943" i="18"/>
  <c r="F2943" i="18"/>
  <c r="G2943" i="18"/>
  <c r="H2943" i="18"/>
  <c r="I2943" i="18"/>
  <c r="J2943" i="18"/>
  <c r="K2943" i="18"/>
  <c r="L2943" i="18"/>
  <c r="M2943" i="18"/>
  <c r="N2943" i="18"/>
  <c r="A2944" i="18"/>
  <c r="B2944" i="18"/>
  <c r="C2944" i="18"/>
  <c r="D2944" i="18"/>
  <c r="E2944" i="18"/>
  <c r="F2944" i="18"/>
  <c r="G2944" i="18"/>
  <c r="H2944" i="18"/>
  <c r="I2944" i="18"/>
  <c r="J2944" i="18"/>
  <c r="K2944" i="18"/>
  <c r="L2944" i="18"/>
  <c r="M2944" i="18"/>
  <c r="N2944" i="18"/>
  <c r="A2945" i="18"/>
  <c r="B2945" i="18"/>
  <c r="C2945" i="18"/>
  <c r="D2945" i="18"/>
  <c r="E2945" i="18"/>
  <c r="F2945" i="18"/>
  <c r="G2945" i="18"/>
  <c r="H2945" i="18"/>
  <c r="I2945" i="18"/>
  <c r="J2945" i="18"/>
  <c r="K2945" i="18"/>
  <c r="L2945" i="18"/>
  <c r="M2945" i="18"/>
  <c r="N2945" i="18"/>
  <c r="A2946" i="18"/>
  <c r="B2946" i="18"/>
  <c r="C2946" i="18"/>
  <c r="D2946" i="18"/>
  <c r="E2946" i="18"/>
  <c r="F2946" i="18"/>
  <c r="G2946" i="18"/>
  <c r="H2946" i="18"/>
  <c r="I2946" i="18"/>
  <c r="J2946" i="18"/>
  <c r="K2946" i="18"/>
  <c r="L2946" i="18"/>
  <c r="M2946" i="18"/>
  <c r="N2946" i="18"/>
  <c r="A2947" i="18"/>
  <c r="B2947" i="18"/>
  <c r="C2947" i="18"/>
  <c r="D2947" i="18"/>
  <c r="E2947" i="18"/>
  <c r="F2947" i="18"/>
  <c r="G2947" i="18"/>
  <c r="H2947" i="18"/>
  <c r="I2947" i="18"/>
  <c r="J2947" i="18"/>
  <c r="K2947" i="18"/>
  <c r="L2947" i="18"/>
  <c r="M2947" i="18"/>
  <c r="N2947" i="18"/>
  <c r="A2948" i="18"/>
  <c r="B2948" i="18"/>
  <c r="C2948" i="18"/>
  <c r="D2948" i="18"/>
  <c r="E2948" i="18"/>
  <c r="F2948" i="18"/>
  <c r="G2948" i="18"/>
  <c r="H2948" i="18"/>
  <c r="I2948" i="18"/>
  <c r="J2948" i="18"/>
  <c r="K2948" i="18"/>
  <c r="L2948" i="18"/>
  <c r="M2948" i="18"/>
  <c r="N2948" i="18"/>
  <c r="A2949" i="18"/>
  <c r="B2949" i="18"/>
  <c r="C2949" i="18"/>
  <c r="D2949" i="18"/>
  <c r="E2949" i="18"/>
  <c r="F2949" i="18"/>
  <c r="G2949" i="18"/>
  <c r="H2949" i="18"/>
  <c r="I2949" i="18"/>
  <c r="J2949" i="18"/>
  <c r="K2949" i="18"/>
  <c r="L2949" i="18"/>
  <c r="M2949" i="18"/>
  <c r="N2949" i="18"/>
  <c r="A2950" i="18"/>
  <c r="B2950" i="18"/>
  <c r="C2950" i="18"/>
  <c r="D2950" i="18"/>
  <c r="E2950" i="18"/>
  <c r="F2950" i="18"/>
  <c r="G2950" i="18"/>
  <c r="H2950" i="18"/>
  <c r="I2950" i="18"/>
  <c r="J2950" i="18"/>
  <c r="K2950" i="18"/>
  <c r="L2950" i="18"/>
  <c r="M2950" i="18"/>
  <c r="N2950" i="18"/>
  <c r="A2951" i="18"/>
  <c r="B2951" i="18"/>
  <c r="C2951" i="18"/>
  <c r="D2951" i="18"/>
  <c r="E2951" i="18"/>
  <c r="F2951" i="18"/>
  <c r="G2951" i="18"/>
  <c r="H2951" i="18"/>
  <c r="I2951" i="18"/>
  <c r="J2951" i="18"/>
  <c r="K2951" i="18"/>
  <c r="L2951" i="18"/>
  <c r="M2951" i="18"/>
  <c r="N2951" i="18"/>
  <c r="A2952" i="18"/>
  <c r="B2952" i="18"/>
  <c r="C2952" i="18"/>
  <c r="D2952" i="18"/>
  <c r="E2952" i="18"/>
  <c r="F2952" i="18"/>
  <c r="G2952" i="18"/>
  <c r="H2952" i="18"/>
  <c r="I2952" i="18"/>
  <c r="J2952" i="18"/>
  <c r="K2952" i="18"/>
  <c r="L2952" i="18"/>
  <c r="M2952" i="18"/>
  <c r="N2952" i="18"/>
  <c r="A2953" i="18"/>
  <c r="B2953" i="18"/>
  <c r="C2953" i="18"/>
  <c r="D2953" i="18"/>
  <c r="E2953" i="18"/>
  <c r="F2953" i="18"/>
  <c r="G2953" i="18"/>
  <c r="H2953" i="18"/>
  <c r="I2953" i="18"/>
  <c r="J2953" i="18"/>
  <c r="K2953" i="18"/>
  <c r="L2953" i="18"/>
  <c r="M2953" i="18"/>
  <c r="N2953" i="18"/>
  <c r="A2954" i="18"/>
  <c r="B2954" i="18"/>
  <c r="C2954" i="18"/>
  <c r="D2954" i="18"/>
  <c r="E2954" i="18"/>
  <c r="F2954" i="18"/>
  <c r="G2954" i="18"/>
  <c r="H2954" i="18"/>
  <c r="I2954" i="18"/>
  <c r="J2954" i="18"/>
  <c r="K2954" i="18"/>
  <c r="L2954" i="18"/>
  <c r="M2954" i="18"/>
  <c r="N2954" i="18"/>
  <c r="A2955" i="18"/>
  <c r="B2955" i="18"/>
  <c r="C2955" i="18"/>
  <c r="D2955" i="18"/>
  <c r="E2955" i="18"/>
  <c r="F2955" i="18"/>
  <c r="G2955" i="18"/>
  <c r="H2955" i="18"/>
  <c r="I2955" i="18"/>
  <c r="J2955" i="18"/>
  <c r="K2955" i="18"/>
  <c r="L2955" i="18"/>
  <c r="M2955" i="18"/>
  <c r="N2955" i="18"/>
  <c r="A2956" i="18"/>
  <c r="B2956" i="18"/>
  <c r="C2956" i="18"/>
  <c r="D2956" i="18"/>
  <c r="E2956" i="18"/>
  <c r="F2956" i="18"/>
  <c r="G2956" i="18"/>
  <c r="H2956" i="18"/>
  <c r="I2956" i="18"/>
  <c r="J2956" i="18"/>
  <c r="K2956" i="18"/>
  <c r="L2956" i="18"/>
  <c r="M2956" i="18"/>
  <c r="N2956" i="18"/>
  <c r="A2957" i="18"/>
  <c r="B2957" i="18"/>
  <c r="C2957" i="18"/>
  <c r="D2957" i="18"/>
  <c r="E2957" i="18"/>
  <c r="F2957" i="18"/>
  <c r="G2957" i="18"/>
  <c r="H2957" i="18"/>
  <c r="I2957" i="18"/>
  <c r="J2957" i="18"/>
  <c r="K2957" i="18"/>
  <c r="L2957" i="18"/>
  <c r="M2957" i="18"/>
  <c r="N2957" i="18"/>
  <c r="A2958" i="18"/>
  <c r="B2958" i="18"/>
  <c r="C2958" i="18"/>
  <c r="D2958" i="18"/>
  <c r="E2958" i="18"/>
  <c r="F2958" i="18"/>
  <c r="G2958" i="18"/>
  <c r="H2958" i="18"/>
  <c r="I2958" i="18"/>
  <c r="J2958" i="18"/>
  <c r="K2958" i="18"/>
  <c r="L2958" i="18"/>
  <c r="M2958" i="18"/>
  <c r="N2958" i="18"/>
  <c r="A2959" i="18"/>
  <c r="B2959" i="18"/>
  <c r="C2959" i="18"/>
  <c r="D2959" i="18"/>
  <c r="E2959" i="18"/>
  <c r="F2959" i="18"/>
  <c r="G2959" i="18"/>
  <c r="H2959" i="18"/>
  <c r="I2959" i="18"/>
  <c r="J2959" i="18"/>
  <c r="K2959" i="18"/>
  <c r="L2959" i="18"/>
  <c r="M2959" i="18"/>
  <c r="N2959" i="18"/>
  <c r="A2960" i="18"/>
  <c r="B2960" i="18"/>
  <c r="C2960" i="18"/>
  <c r="D2960" i="18"/>
  <c r="E2960" i="18"/>
  <c r="F2960" i="18"/>
  <c r="G2960" i="18"/>
  <c r="H2960" i="18"/>
  <c r="I2960" i="18"/>
  <c r="J2960" i="18"/>
  <c r="K2960" i="18"/>
  <c r="L2960" i="18"/>
  <c r="M2960" i="18"/>
  <c r="N2960" i="18"/>
  <c r="A2961" i="18"/>
  <c r="B2961" i="18"/>
  <c r="C2961" i="18"/>
  <c r="D2961" i="18"/>
  <c r="E2961" i="18"/>
  <c r="F2961" i="18"/>
  <c r="G2961" i="18"/>
  <c r="H2961" i="18"/>
  <c r="I2961" i="18"/>
  <c r="J2961" i="18"/>
  <c r="K2961" i="18"/>
  <c r="L2961" i="18"/>
  <c r="M2961" i="18"/>
  <c r="N2961" i="18"/>
  <c r="A2962" i="18"/>
  <c r="B2962" i="18"/>
  <c r="C2962" i="18"/>
  <c r="D2962" i="18"/>
  <c r="E2962" i="18"/>
  <c r="F2962" i="18"/>
  <c r="G2962" i="18"/>
  <c r="H2962" i="18"/>
  <c r="I2962" i="18"/>
  <c r="J2962" i="18"/>
  <c r="K2962" i="18"/>
  <c r="L2962" i="18"/>
  <c r="M2962" i="18"/>
  <c r="N2962" i="18"/>
  <c r="A2963" i="18"/>
  <c r="B2963" i="18"/>
  <c r="C2963" i="18"/>
  <c r="D2963" i="18"/>
  <c r="E2963" i="18"/>
  <c r="F2963" i="18"/>
  <c r="G2963" i="18"/>
  <c r="H2963" i="18"/>
  <c r="I2963" i="18"/>
  <c r="J2963" i="18"/>
  <c r="K2963" i="18"/>
  <c r="L2963" i="18"/>
  <c r="M2963" i="18"/>
  <c r="N2963" i="18"/>
  <c r="A2964" i="18"/>
  <c r="B2964" i="18"/>
  <c r="C2964" i="18"/>
  <c r="D2964" i="18"/>
  <c r="E2964" i="18"/>
  <c r="F2964" i="18"/>
  <c r="G2964" i="18"/>
  <c r="H2964" i="18"/>
  <c r="I2964" i="18"/>
  <c r="J2964" i="18"/>
  <c r="K2964" i="18"/>
  <c r="L2964" i="18"/>
  <c r="M2964" i="18"/>
  <c r="N2964" i="18"/>
  <c r="A2965" i="18"/>
  <c r="B2965" i="18"/>
  <c r="C2965" i="18"/>
  <c r="D2965" i="18"/>
  <c r="E2965" i="18"/>
  <c r="F2965" i="18"/>
  <c r="G2965" i="18"/>
  <c r="H2965" i="18"/>
  <c r="I2965" i="18"/>
  <c r="J2965" i="18"/>
  <c r="K2965" i="18"/>
  <c r="L2965" i="18"/>
  <c r="M2965" i="18"/>
  <c r="N2965" i="18"/>
  <c r="A2966" i="18"/>
  <c r="B2966" i="18"/>
  <c r="C2966" i="18"/>
  <c r="D2966" i="18"/>
  <c r="E2966" i="18"/>
  <c r="F2966" i="18"/>
  <c r="G2966" i="18"/>
  <c r="H2966" i="18"/>
  <c r="I2966" i="18"/>
  <c r="J2966" i="18"/>
  <c r="K2966" i="18"/>
  <c r="L2966" i="18"/>
  <c r="M2966" i="18"/>
  <c r="N2966" i="18"/>
  <c r="A2967" i="18"/>
  <c r="B2967" i="18"/>
  <c r="C2967" i="18"/>
  <c r="D2967" i="18"/>
  <c r="E2967" i="18"/>
  <c r="F2967" i="18"/>
  <c r="G2967" i="18"/>
  <c r="H2967" i="18"/>
  <c r="I2967" i="18"/>
  <c r="J2967" i="18"/>
  <c r="K2967" i="18"/>
  <c r="L2967" i="18"/>
  <c r="M2967" i="18"/>
  <c r="N2967" i="18"/>
  <c r="A2968" i="18"/>
  <c r="B2968" i="18"/>
  <c r="C2968" i="18"/>
  <c r="D2968" i="18"/>
  <c r="E2968" i="18"/>
  <c r="F2968" i="18"/>
  <c r="G2968" i="18"/>
  <c r="H2968" i="18"/>
  <c r="I2968" i="18"/>
  <c r="J2968" i="18"/>
  <c r="K2968" i="18"/>
  <c r="L2968" i="18"/>
  <c r="M2968" i="18"/>
  <c r="N2968" i="18"/>
  <c r="A2969" i="18"/>
  <c r="B2969" i="18"/>
  <c r="C2969" i="18"/>
  <c r="D2969" i="18"/>
  <c r="E2969" i="18"/>
  <c r="F2969" i="18"/>
  <c r="G2969" i="18"/>
  <c r="H2969" i="18"/>
  <c r="I2969" i="18"/>
  <c r="J2969" i="18"/>
  <c r="K2969" i="18"/>
  <c r="L2969" i="18"/>
  <c r="M2969" i="18"/>
  <c r="N2969" i="18"/>
  <c r="A2970" i="18"/>
  <c r="B2970" i="18"/>
  <c r="C2970" i="18"/>
  <c r="D2970" i="18"/>
  <c r="E2970" i="18"/>
  <c r="F2970" i="18"/>
  <c r="G2970" i="18"/>
  <c r="H2970" i="18"/>
  <c r="I2970" i="18"/>
  <c r="J2970" i="18"/>
  <c r="K2970" i="18"/>
  <c r="L2970" i="18"/>
  <c r="M2970" i="18"/>
  <c r="N2970" i="18"/>
  <c r="A2971" i="18"/>
  <c r="B2971" i="18"/>
  <c r="C2971" i="18"/>
  <c r="D2971" i="18"/>
  <c r="E2971" i="18"/>
  <c r="F2971" i="18"/>
  <c r="G2971" i="18"/>
  <c r="H2971" i="18"/>
  <c r="I2971" i="18"/>
  <c r="J2971" i="18"/>
  <c r="K2971" i="18"/>
  <c r="L2971" i="18"/>
  <c r="M2971" i="18"/>
  <c r="N2971" i="18"/>
  <c r="A2972" i="18"/>
  <c r="B2972" i="18"/>
  <c r="C2972" i="18"/>
  <c r="D2972" i="18"/>
  <c r="E2972" i="18"/>
  <c r="F2972" i="18"/>
  <c r="G2972" i="18"/>
  <c r="H2972" i="18"/>
  <c r="I2972" i="18"/>
  <c r="J2972" i="18"/>
  <c r="K2972" i="18"/>
  <c r="L2972" i="18"/>
  <c r="M2972" i="18"/>
  <c r="N2972" i="18"/>
  <c r="A2973" i="18"/>
  <c r="B2973" i="18"/>
  <c r="C2973" i="18"/>
  <c r="D2973" i="18"/>
  <c r="E2973" i="18"/>
  <c r="F2973" i="18"/>
  <c r="G2973" i="18"/>
  <c r="H2973" i="18"/>
  <c r="I2973" i="18"/>
  <c r="J2973" i="18"/>
  <c r="K2973" i="18"/>
  <c r="L2973" i="18"/>
  <c r="M2973" i="18"/>
  <c r="N2973" i="18"/>
  <c r="A2974" i="18"/>
  <c r="B2974" i="18"/>
  <c r="C2974" i="18"/>
  <c r="D2974" i="18"/>
  <c r="E2974" i="18"/>
  <c r="F2974" i="18"/>
  <c r="G2974" i="18"/>
  <c r="H2974" i="18"/>
  <c r="I2974" i="18"/>
  <c r="J2974" i="18"/>
  <c r="K2974" i="18"/>
  <c r="L2974" i="18"/>
  <c r="M2974" i="18"/>
  <c r="N2974" i="18"/>
  <c r="A2975" i="18"/>
  <c r="B2975" i="18"/>
  <c r="C2975" i="18"/>
  <c r="D2975" i="18"/>
  <c r="E2975" i="18"/>
  <c r="F2975" i="18"/>
  <c r="G2975" i="18"/>
  <c r="H2975" i="18"/>
  <c r="I2975" i="18"/>
  <c r="J2975" i="18"/>
  <c r="K2975" i="18"/>
  <c r="L2975" i="18"/>
  <c r="M2975" i="18"/>
  <c r="N2975" i="18"/>
  <c r="A2976" i="18"/>
  <c r="B2976" i="18"/>
  <c r="C2976" i="18"/>
  <c r="D2976" i="18"/>
  <c r="E2976" i="18"/>
  <c r="F2976" i="18"/>
  <c r="G2976" i="18"/>
  <c r="H2976" i="18"/>
  <c r="I2976" i="18"/>
  <c r="J2976" i="18"/>
  <c r="K2976" i="18"/>
  <c r="L2976" i="18"/>
  <c r="M2976" i="18"/>
  <c r="N2976" i="18"/>
  <c r="A2977" i="18"/>
  <c r="B2977" i="18"/>
  <c r="C2977" i="18"/>
  <c r="D2977" i="18"/>
  <c r="E2977" i="18"/>
  <c r="F2977" i="18"/>
  <c r="G2977" i="18"/>
  <c r="H2977" i="18"/>
  <c r="I2977" i="18"/>
  <c r="J2977" i="18"/>
  <c r="K2977" i="18"/>
  <c r="L2977" i="18"/>
  <c r="M2977" i="18"/>
  <c r="N2977" i="18"/>
  <c r="A2978" i="18"/>
  <c r="B2978" i="18"/>
  <c r="C2978" i="18"/>
  <c r="D2978" i="18"/>
  <c r="E2978" i="18"/>
  <c r="F2978" i="18"/>
  <c r="G2978" i="18"/>
  <c r="H2978" i="18"/>
  <c r="I2978" i="18"/>
  <c r="J2978" i="18"/>
  <c r="K2978" i="18"/>
  <c r="L2978" i="18"/>
  <c r="M2978" i="18"/>
  <c r="N2978" i="18"/>
  <c r="A2979" i="18"/>
  <c r="B2979" i="18"/>
  <c r="C2979" i="18"/>
  <c r="D2979" i="18"/>
  <c r="E2979" i="18"/>
  <c r="F2979" i="18"/>
  <c r="G2979" i="18"/>
  <c r="H2979" i="18"/>
  <c r="I2979" i="18"/>
  <c r="J2979" i="18"/>
  <c r="K2979" i="18"/>
  <c r="L2979" i="18"/>
  <c r="M2979" i="18"/>
  <c r="N2979" i="18"/>
  <c r="A2980" i="18"/>
  <c r="B2980" i="18"/>
  <c r="C2980" i="18"/>
  <c r="D2980" i="18"/>
  <c r="E2980" i="18"/>
  <c r="F2980" i="18"/>
  <c r="G2980" i="18"/>
  <c r="H2980" i="18"/>
  <c r="I2980" i="18"/>
  <c r="J2980" i="18"/>
  <c r="K2980" i="18"/>
  <c r="L2980" i="18"/>
  <c r="M2980" i="18"/>
  <c r="N2980" i="18"/>
  <c r="A2981" i="18"/>
  <c r="B2981" i="18"/>
  <c r="C2981" i="18"/>
  <c r="D2981" i="18"/>
  <c r="E2981" i="18"/>
  <c r="F2981" i="18"/>
  <c r="G2981" i="18"/>
  <c r="H2981" i="18"/>
  <c r="I2981" i="18"/>
  <c r="J2981" i="18"/>
  <c r="K2981" i="18"/>
  <c r="L2981" i="18"/>
  <c r="M2981" i="18"/>
  <c r="N2981" i="18"/>
  <c r="A2982" i="18"/>
  <c r="B2982" i="18"/>
  <c r="C2982" i="18"/>
  <c r="D2982" i="18"/>
  <c r="E2982" i="18"/>
  <c r="F2982" i="18"/>
  <c r="G2982" i="18"/>
  <c r="H2982" i="18"/>
  <c r="I2982" i="18"/>
  <c r="J2982" i="18"/>
  <c r="K2982" i="18"/>
  <c r="L2982" i="18"/>
  <c r="M2982" i="18"/>
  <c r="N2982" i="18"/>
  <c r="A2983" i="18"/>
  <c r="B2983" i="18"/>
  <c r="C2983" i="18"/>
  <c r="D2983" i="18"/>
  <c r="E2983" i="18"/>
  <c r="F2983" i="18"/>
  <c r="G2983" i="18"/>
  <c r="H2983" i="18"/>
  <c r="I2983" i="18"/>
  <c r="J2983" i="18"/>
  <c r="K2983" i="18"/>
  <c r="L2983" i="18"/>
  <c r="M2983" i="18"/>
  <c r="N2983" i="18"/>
  <c r="A2984" i="18"/>
  <c r="B2984" i="18"/>
  <c r="C2984" i="18"/>
  <c r="D2984" i="18"/>
  <c r="E2984" i="18"/>
  <c r="F2984" i="18"/>
  <c r="G2984" i="18"/>
  <c r="H2984" i="18"/>
  <c r="I2984" i="18"/>
  <c r="J2984" i="18"/>
  <c r="K2984" i="18"/>
  <c r="L2984" i="18"/>
  <c r="M2984" i="18"/>
  <c r="N2984" i="18"/>
  <c r="A2985" i="18"/>
  <c r="B2985" i="18"/>
  <c r="C2985" i="18"/>
  <c r="D2985" i="18"/>
  <c r="E2985" i="18"/>
  <c r="F2985" i="18"/>
  <c r="G2985" i="18"/>
  <c r="H2985" i="18"/>
  <c r="I2985" i="18"/>
  <c r="J2985" i="18"/>
  <c r="K2985" i="18"/>
  <c r="L2985" i="18"/>
  <c r="M2985" i="18"/>
  <c r="N2985" i="18"/>
  <c r="A2986" i="18"/>
  <c r="B2986" i="18"/>
  <c r="C2986" i="18"/>
  <c r="D2986" i="18"/>
  <c r="E2986" i="18"/>
  <c r="F2986" i="18"/>
  <c r="G2986" i="18"/>
  <c r="H2986" i="18"/>
  <c r="I2986" i="18"/>
  <c r="J2986" i="18"/>
  <c r="K2986" i="18"/>
  <c r="L2986" i="18"/>
  <c r="M2986" i="18"/>
  <c r="N2986" i="18"/>
  <c r="A2987" i="18"/>
  <c r="B2987" i="18"/>
  <c r="C2987" i="18"/>
  <c r="D2987" i="18"/>
  <c r="E2987" i="18"/>
  <c r="F2987" i="18"/>
  <c r="G2987" i="18"/>
  <c r="H2987" i="18"/>
  <c r="I2987" i="18"/>
  <c r="J2987" i="18"/>
  <c r="K2987" i="18"/>
  <c r="L2987" i="18"/>
  <c r="M2987" i="18"/>
  <c r="N2987" i="18"/>
  <c r="A2988" i="18"/>
  <c r="B2988" i="18"/>
  <c r="C2988" i="18"/>
  <c r="D2988" i="18"/>
  <c r="E2988" i="18"/>
  <c r="F2988" i="18"/>
  <c r="G2988" i="18"/>
  <c r="H2988" i="18"/>
  <c r="I2988" i="18"/>
  <c r="J2988" i="18"/>
  <c r="K2988" i="18"/>
  <c r="L2988" i="18"/>
  <c r="M2988" i="18"/>
  <c r="N2988" i="18"/>
  <c r="A2989" i="18"/>
  <c r="B2989" i="18"/>
  <c r="C2989" i="18"/>
  <c r="D2989" i="18"/>
  <c r="E2989" i="18"/>
  <c r="F2989" i="18"/>
  <c r="G2989" i="18"/>
  <c r="H2989" i="18"/>
  <c r="I2989" i="18"/>
  <c r="J2989" i="18"/>
  <c r="K2989" i="18"/>
  <c r="L2989" i="18"/>
  <c r="M2989" i="18"/>
  <c r="N2989" i="18"/>
  <c r="A2990" i="18"/>
  <c r="B2990" i="18"/>
  <c r="C2990" i="18"/>
  <c r="D2990" i="18"/>
  <c r="E2990" i="18"/>
  <c r="F2990" i="18"/>
  <c r="G2990" i="18"/>
  <c r="H2990" i="18"/>
  <c r="I2990" i="18"/>
  <c r="J2990" i="18"/>
  <c r="K2990" i="18"/>
  <c r="L2990" i="18"/>
  <c r="M2990" i="18"/>
  <c r="N2990" i="18"/>
  <c r="A2991" i="18"/>
  <c r="B2991" i="18"/>
  <c r="C2991" i="18"/>
  <c r="D2991" i="18"/>
  <c r="E2991" i="18"/>
  <c r="F2991" i="18"/>
  <c r="G2991" i="18"/>
  <c r="H2991" i="18"/>
  <c r="I2991" i="18"/>
  <c r="J2991" i="18"/>
  <c r="K2991" i="18"/>
  <c r="L2991" i="18"/>
  <c r="M2991" i="18"/>
  <c r="N2991" i="18"/>
  <c r="A2992" i="18"/>
  <c r="B2992" i="18"/>
  <c r="C2992" i="18"/>
  <c r="D2992" i="18"/>
  <c r="E2992" i="18"/>
  <c r="F2992" i="18"/>
  <c r="G2992" i="18"/>
  <c r="H2992" i="18"/>
  <c r="I2992" i="18"/>
  <c r="J2992" i="18"/>
  <c r="K2992" i="18"/>
  <c r="L2992" i="18"/>
  <c r="M2992" i="18"/>
  <c r="N2992" i="18"/>
  <c r="A2993" i="18"/>
  <c r="B2993" i="18"/>
  <c r="C2993" i="18"/>
  <c r="D2993" i="18"/>
  <c r="E2993" i="18"/>
  <c r="F2993" i="18"/>
  <c r="G2993" i="18"/>
  <c r="H2993" i="18"/>
  <c r="I2993" i="18"/>
  <c r="J2993" i="18"/>
  <c r="K2993" i="18"/>
  <c r="L2993" i="18"/>
  <c r="M2993" i="18"/>
  <c r="N2993" i="18"/>
  <c r="A2994" i="18"/>
  <c r="B2994" i="18"/>
  <c r="C2994" i="18"/>
  <c r="D2994" i="18"/>
  <c r="E2994" i="18"/>
  <c r="F2994" i="18"/>
  <c r="G2994" i="18"/>
  <c r="H2994" i="18"/>
  <c r="I2994" i="18"/>
  <c r="J2994" i="18"/>
  <c r="K2994" i="18"/>
  <c r="L2994" i="18"/>
  <c r="M2994" i="18"/>
  <c r="N2994" i="18"/>
  <c r="A2995" i="18"/>
  <c r="B2995" i="18"/>
  <c r="C2995" i="18"/>
  <c r="D2995" i="18"/>
  <c r="E2995" i="18"/>
  <c r="F2995" i="18"/>
  <c r="G2995" i="18"/>
  <c r="H2995" i="18"/>
  <c r="I2995" i="18"/>
  <c r="J2995" i="18"/>
  <c r="K2995" i="18"/>
  <c r="L2995" i="18"/>
  <c r="M2995" i="18"/>
  <c r="N2995" i="18"/>
  <c r="A2996" i="18"/>
  <c r="B2996" i="18"/>
  <c r="C2996" i="18"/>
  <c r="D2996" i="18"/>
  <c r="E2996" i="18"/>
  <c r="F2996" i="18"/>
  <c r="G2996" i="18"/>
  <c r="H2996" i="18"/>
  <c r="I2996" i="18"/>
  <c r="J2996" i="18"/>
  <c r="K2996" i="18"/>
  <c r="L2996" i="18"/>
  <c r="M2996" i="18"/>
  <c r="N2996" i="18"/>
  <c r="A2997" i="18"/>
  <c r="B2997" i="18"/>
  <c r="C2997" i="18"/>
  <c r="D2997" i="18"/>
  <c r="E2997" i="18"/>
  <c r="F2997" i="18"/>
  <c r="G2997" i="18"/>
  <c r="H2997" i="18"/>
  <c r="I2997" i="18"/>
  <c r="J2997" i="18"/>
  <c r="K2997" i="18"/>
  <c r="L2997" i="18"/>
  <c r="M2997" i="18"/>
  <c r="N2997" i="18"/>
  <c r="A2998" i="18"/>
  <c r="B2998" i="18"/>
  <c r="C2998" i="18"/>
  <c r="D2998" i="18"/>
  <c r="E2998" i="18"/>
  <c r="F2998" i="18"/>
  <c r="G2998" i="18"/>
  <c r="H2998" i="18"/>
  <c r="I2998" i="18"/>
  <c r="J2998" i="18"/>
  <c r="K2998" i="18"/>
  <c r="L2998" i="18"/>
  <c r="M2998" i="18"/>
  <c r="N2998" i="18"/>
  <c r="A2999" i="18"/>
  <c r="B2999" i="18"/>
  <c r="C2999" i="18"/>
  <c r="D2999" i="18"/>
  <c r="E2999" i="18"/>
  <c r="F2999" i="18"/>
  <c r="G2999" i="18"/>
  <c r="H2999" i="18"/>
  <c r="I2999" i="18"/>
  <c r="J2999" i="18"/>
  <c r="K2999" i="18"/>
  <c r="L2999" i="18"/>
  <c r="M2999" i="18"/>
  <c r="N2999" i="18"/>
  <c r="A3000" i="18"/>
  <c r="B3000" i="18"/>
  <c r="C3000" i="18"/>
  <c r="D3000" i="18"/>
  <c r="E3000" i="18"/>
  <c r="F3000" i="18"/>
  <c r="G3000" i="18"/>
  <c r="H3000" i="18"/>
  <c r="I3000" i="18"/>
  <c r="J3000" i="18"/>
  <c r="K3000" i="18"/>
  <c r="L3000" i="18"/>
  <c r="M3000" i="18"/>
  <c r="N3000" i="18"/>
  <c r="A3001" i="18"/>
  <c r="B3001" i="18"/>
  <c r="C3001" i="18"/>
  <c r="D3001" i="18"/>
  <c r="E3001" i="18"/>
  <c r="F3001" i="18"/>
  <c r="G3001" i="18"/>
  <c r="H3001" i="18"/>
  <c r="I3001" i="18"/>
  <c r="J3001" i="18"/>
  <c r="K3001" i="18"/>
  <c r="L3001" i="18"/>
  <c r="M3001" i="18"/>
  <c r="N3001" i="18"/>
  <c r="A3002" i="18"/>
  <c r="B3002" i="18"/>
  <c r="C3002" i="18"/>
  <c r="D3002" i="18"/>
  <c r="E3002" i="18"/>
  <c r="F3002" i="18"/>
  <c r="G3002" i="18"/>
  <c r="H3002" i="18"/>
  <c r="I3002" i="18"/>
  <c r="J3002" i="18"/>
  <c r="K3002" i="18"/>
  <c r="L3002" i="18"/>
  <c r="M3002" i="18"/>
  <c r="N3002" i="18"/>
  <c r="A3003" i="18"/>
  <c r="B3003" i="18"/>
  <c r="C3003" i="18"/>
  <c r="D3003" i="18"/>
  <c r="E3003" i="18"/>
  <c r="F3003" i="18"/>
  <c r="G3003" i="18"/>
  <c r="H3003" i="18"/>
  <c r="I3003" i="18"/>
  <c r="J3003" i="18"/>
  <c r="K3003" i="18"/>
  <c r="L3003" i="18"/>
  <c r="M3003" i="18"/>
  <c r="N3003" i="18"/>
  <c r="A3004" i="18"/>
  <c r="B3004" i="18"/>
  <c r="C3004" i="18"/>
  <c r="D3004" i="18"/>
  <c r="E3004" i="18"/>
  <c r="F3004" i="18"/>
  <c r="G3004" i="18"/>
  <c r="H3004" i="18"/>
  <c r="I3004" i="18"/>
  <c r="J3004" i="18"/>
  <c r="K3004" i="18"/>
  <c r="L3004" i="18"/>
  <c r="M3004" i="18"/>
  <c r="N3004" i="18"/>
  <c r="A3005" i="18"/>
  <c r="B3005" i="18"/>
  <c r="C3005" i="18"/>
  <c r="D3005" i="18"/>
  <c r="E3005" i="18"/>
  <c r="F3005" i="18"/>
  <c r="G3005" i="18"/>
  <c r="H3005" i="18"/>
  <c r="I3005" i="18"/>
  <c r="J3005" i="18"/>
  <c r="K3005" i="18"/>
  <c r="L3005" i="18"/>
  <c r="M3005" i="18"/>
  <c r="N3005" i="18"/>
  <c r="A3006" i="18"/>
  <c r="B3006" i="18"/>
  <c r="C3006" i="18"/>
  <c r="D3006" i="18"/>
  <c r="E3006" i="18"/>
  <c r="F3006" i="18"/>
  <c r="G3006" i="18"/>
  <c r="H3006" i="18"/>
  <c r="I3006" i="18"/>
  <c r="J3006" i="18"/>
  <c r="K3006" i="18"/>
  <c r="L3006" i="18"/>
  <c r="M3006" i="18"/>
  <c r="N3006" i="18"/>
  <c r="A3007" i="18"/>
  <c r="B3007" i="18"/>
  <c r="C3007" i="18"/>
  <c r="D3007" i="18"/>
  <c r="E3007" i="18"/>
  <c r="F3007" i="18"/>
  <c r="G3007" i="18"/>
  <c r="H3007" i="18"/>
  <c r="I3007" i="18"/>
  <c r="J3007" i="18"/>
  <c r="K3007" i="18"/>
  <c r="L3007" i="18"/>
  <c r="M3007" i="18"/>
  <c r="N3007" i="18"/>
  <c r="A3008" i="18"/>
  <c r="B3008" i="18"/>
  <c r="C3008" i="18"/>
  <c r="D3008" i="18"/>
  <c r="E3008" i="18"/>
  <c r="F3008" i="18"/>
  <c r="G3008" i="18"/>
  <c r="H3008" i="18"/>
  <c r="I3008" i="18"/>
  <c r="J3008" i="18"/>
  <c r="K3008" i="18"/>
  <c r="L3008" i="18"/>
  <c r="M3008" i="18"/>
  <c r="N3008" i="18"/>
  <c r="A3009" i="18"/>
  <c r="B3009" i="18"/>
  <c r="C3009" i="18"/>
  <c r="D3009" i="18"/>
  <c r="E3009" i="18"/>
  <c r="F3009" i="18"/>
  <c r="G3009" i="18"/>
  <c r="H3009" i="18"/>
  <c r="I3009" i="18"/>
  <c r="J3009" i="18"/>
  <c r="K3009" i="18"/>
  <c r="L3009" i="18"/>
  <c r="M3009" i="18"/>
  <c r="N3009" i="18"/>
  <c r="A3010" i="18"/>
  <c r="B3010" i="18"/>
  <c r="C3010" i="18"/>
  <c r="D3010" i="18"/>
  <c r="E3010" i="18"/>
  <c r="F3010" i="18"/>
  <c r="G3010" i="18"/>
  <c r="H3010" i="18"/>
  <c r="I3010" i="18"/>
  <c r="J3010" i="18"/>
  <c r="K3010" i="18"/>
  <c r="L3010" i="18"/>
  <c r="M3010" i="18"/>
  <c r="N3010" i="18"/>
  <c r="A3011" i="18"/>
  <c r="B3011" i="18"/>
  <c r="C3011" i="18"/>
  <c r="D3011" i="18"/>
  <c r="E3011" i="18"/>
  <c r="F3011" i="18"/>
  <c r="G3011" i="18"/>
  <c r="H3011" i="18"/>
  <c r="I3011" i="18"/>
  <c r="J3011" i="18"/>
  <c r="K3011" i="18"/>
  <c r="L3011" i="18"/>
  <c r="M3011" i="18"/>
  <c r="N3011" i="18"/>
  <c r="A3012" i="18"/>
  <c r="B3012" i="18"/>
  <c r="C3012" i="18"/>
  <c r="D3012" i="18"/>
  <c r="E3012" i="18"/>
  <c r="F3012" i="18"/>
  <c r="G3012" i="18"/>
  <c r="H3012" i="18"/>
  <c r="I3012" i="18"/>
  <c r="J3012" i="18"/>
  <c r="K3012" i="18"/>
  <c r="L3012" i="18"/>
  <c r="M3012" i="18"/>
  <c r="N3012" i="18"/>
  <c r="A3013" i="18"/>
  <c r="B3013" i="18"/>
  <c r="C3013" i="18"/>
  <c r="D3013" i="18"/>
  <c r="E3013" i="18"/>
  <c r="F3013" i="18"/>
  <c r="G3013" i="18"/>
  <c r="H3013" i="18"/>
  <c r="I3013" i="18"/>
  <c r="J3013" i="18"/>
  <c r="K3013" i="18"/>
  <c r="L3013" i="18"/>
  <c r="M3013" i="18"/>
  <c r="N3013" i="18"/>
  <c r="A3014" i="18"/>
  <c r="B3014" i="18"/>
  <c r="C3014" i="18"/>
  <c r="D3014" i="18"/>
  <c r="E3014" i="18"/>
  <c r="F3014" i="18"/>
  <c r="G3014" i="18"/>
  <c r="H3014" i="18"/>
  <c r="I3014" i="18"/>
  <c r="J3014" i="18"/>
  <c r="K3014" i="18"/>
  <c r="L3014" i="18"/>
  <c r="M3014" i="18"/>
  <c r="N3014" i="18"/>
  <c r="A3015" i="18"/>
  <c r="B3015" i="18"/>
  <c r="C3015" i="18"/>
  <c r="D3015" i="18"/>
  <c r="E3015" i="18"/>
  <c r="F3015" i="18"/>
  <c r="G3015" i="18"/>
  <c r="H3015" i="18"/>
  <c r="I3015" i="18"/>
  <c r="J3015" i="18"/>
  <c r="K3015" i="18"/>
  <c r="L3015" i="18"/>
  <c r="M3015" i="18"/>
  <c r="N3015" i="18"/>
  <c r="A3016" i="18"/>
  <c r="B3016" i="18"/>
  <c r="C3016" i="18"/>
  <c r="D3016" i="18"/>
  <c r="E3016" i="18"/>
  <c r="F3016" i="18"/>
  <c r="G3016" i="18"/>
  <c r="H3016" i="18"/>
  <c r="I3016" i="18"/>
  <c r="J3016" i="18"/>
  <c r="K3016" i="18"/>
  <c r="L3016" i="18"/>
  <c r="M3016" i="18"/>
  <c r="N3016" i="18"/>
  <c r="A3017" i="18"/>
  <c r="B3017" i="18"/>
  <c r="C3017" i="18"/>
  <c r="D3017" i="18"/>
  <c r="E3017" i="18"/>
  <c r="F3017" i="18"/>
  <c r="G3017" i="18"/>
  <c r="H3017" i="18"/>
  <c r="I3017" i="18"/>
  <c r="J3017" i="18"/>
  <c r="K3017" i="18"/>
  <c r="L3017" i="18"/>
  <c r="M3017" i="18"/>
  <c r="N3017" i="18"/>
  <c r="A3018" i="18"/>
  <c r="B3018" i="18"/>
  <c r="C3018" i="18"/>
  <c r="D3018" i="18"/>
  <c r="E3018" i="18"/>
  <c r="F3018" i="18"/>
  <c r="G3018" i="18"/>
  <c r="H3018" i="18"/>
  <c r="I3018" i="18"/>
  <c r="J3018" i="18"/>
  <c r="K3018" i="18"/>
  <c r="L3018" i="18"/>
  <c r="M3018" i="18"/>
  <c r="N3018" i="18"/>
  <c r="A3019" i="18"/>
  <c r="B3019" i="18"/>
  <c r="C3019" i="18"/>
  <c r="D3019" i="18"/>
  <c r="E3019" i="18"/>
  <c r="F3019" i="18"/>
  <c r="G3019" i="18"/>
  <c r="H3019" i="18"/>
  <c r="I3019" i="18"/>
  <c r="J3019" i="18"/>
  <c r="K3019" i="18"/>
  <c r="L3019" i="18"/>
  <c r="M3019" i="18"/>
  <c r="N3019" i="18"/>
  <c r="A3020" i="18"/>
  <c r="B3020" i="18"/>
  <c r="C3020" i="18"/>
  <c r="D3020" i="18"/>
  <c r="E3020" i="18"/>
  <c r="F3020" i="18"/>
  <c r="G3020" i="18"/>
  <c r="H3020" i="18"/>
  <c r="I3020" i="18"/>
  <c r="J3020" i="18"/>
  <c r="K3020" i="18"/>
  <c r="L3020" i="18"/>
  <c r="M3020" i="18"/>
  <c r="N3020" i="18"/>
  <c r="A3021" i="18"/>
  <c r="B3021" i="18"/>
  <c r="C3021" i="18"/>
  <c r="D3021" i="18"/>
  <c r="E3021" i="18"/>
  <c r="F3021" i="18"/>
  <c r="G3021" i="18"/>
  <c r="H3021" i="18"/>
  <c r="I3021" i="18"/>
  <c r="J3021" i="18"/>
  <c r="K3021" i="18"/>
  <c r="L3021" i="18"/>
  <c r="M3021" i="18"/>
  <c r="N3021" i="18"/>
  <c r="A3022" i="18"/>
  <c r="B3022" i="18"/>
  <c r="C3022" i="18"/>
  <c r="D3022" i="18"/>
  <c r="E3022" i="18"/>
  <c r="F3022" i="18"/>
  <c r="G3022" i="18"/>
  <c r="H3022" i="18"/>
  <c r="I3022" i="18"/>
  <c r="J3022" i="18"/>
  <c r="K3022" i="18"/>
  <c r="L3022" i="18"/>
  <c r="M3022" i="18"/>
  <c r="N3022" i="18"/>
  <c r="A3023" i="18"/>
  <c r="B3023" i="18"/>
  <c r="C3023" i="18"/>
  <c r="D3023" i="18"/>
  <c r="E3023" i="18"/>
  <c r="F3023" i="18"/>
  <c r="G3023" i="18"/>
  <c r="H3023" i="18"/>
  <c r="I3023" i="18"/>
  <c r="J3023" i="18"/>
  <c r="K3023" i="18"/>
  <c r="L3023" i="18"/>
  <c r="M3023" i="18"/>
  <c r="N3023" i="18"/>
  <c r="A3024" i="18"/>
  <c r="B3024" i="18"/>
  <c r="C3024" i="18"/>
  <c r="D3024" i="18"/>
  <c r="E3024" i="18"/>
  <c r="F3024" i="18"/>
  <c r="G3024" i="18"/>
  <c r="H3024" i="18"/>
  <c r="I3024" i="18"/>
  <c r="J3024" i="18"/>
  <c r="K3024" i="18"/>
  <c r="L3024" i="18"/>
  <c r="M3024" i="18"/>
  <c r="N3024" i="18"/>
  <c r="A3025" i="18"/>
  <c r="B3025" i="18"/>
  <c r="C3025" i="18"/>
  <c r="D3025" i="18"/>
  <c r="E3025" i="18"/>
  <c r="F3025" i="18"/>
  <c r="G3025" i="18"/>
  <c r="H3025" i="18"/>
  <c r="I3025" i="18"/>
  <c r="J3025" i="18"/>
  <c r="K3025" i="18"/>
  <c r="L3025" i="18"/>
  <c r="M3025" i="18"/>
  <c r="N3025" i="18"/>
  <c r="A3026" i="18"/>
  <c r="B3026" i="18"/>
  <c r="C3026" i="18"/>
  <c r="D3026" i="18"/>
  <c r="E3026" i="18"/>
  <c r="F3026" i="18"/>
  <c r="G3026" i="18"/>
  <c r="H3026" i="18"/>
  <c r="I3026" i="18"/>
  <c r="J3026" i="18"/>
  <c r="K3026" i="18"/>
  <c r="L3026" i="18"/>
  <c r="M3026" i="18"/>
  <c r="N3026" i="18"/>
  <c r="A3027" i="18"/>
  <c r="B3027" i="18"/>
  <c r="C3027" i="18"/>
  <c r="D3027" i="18"/>
  <c r="E3027" i="18"/>
  <c r="F3027" i="18"/>
  <c r="G3027" i="18"/>
  <c r="H3027" i="18"/>
  <c r="I3027" i="18"/>
  <c r="J3027" i="18"/>
  <c r="K3027" i="18"/>
  <c r="L3027" i="18"/>
  <c r="M3027" i="18"/>
  <c r="N3027" i="18"/>
  <c r="A3028" i="18"/>
  <c r="B3028" i="18"/>
  <c r="C3028" i="18"/>
  <c r="D3028" i="18"/>
  <c r="E3028" i="18"/>
  <c r="F3028" i="18"/>
  <c r="G3028" i="18"/>
  <c r="H3028" i="18"/>
  <c r="I3028" i="18"/>
  <c r="J3028" i="18"/>
  <c r="K3028" i="18"/>
  <c r="L3028" i="18"/>
  <c r="M3028" i="18"/>
  <c r="N3028" i="18"/>
  <c r="A3029" i="18"/>
  <c r="B3029" i="18"/>
  <c r="C3029" i="18"/>
  <c r="D3029" i="18"/>
  <c r="E3029" i="18"/>
  <c r="F3029" i="18"/>
  <c r="G3029" i="18"/>
  <c r="H3029" i="18"/>
  <c r="I3029" i="18"/>
  <c r="J3029" i="18"/>
  <c r="K3029" i="18"/>
  <c r="L3029" i="18"/>
  <c r="M3029" i="18"/>
  <c r="N3029" i="18"/>
  <c r="A3030" i="18"/>
  <c r="B3030" i="18"/>
  <c r="C3030" i="18"/>
  <c r="D3030" i="18"/>
  <c r="E3030" i="18"/>
  <c r="F3030" i="18"/>
  <c r="G3030" i="18"/>
  <c r="H3030" i="18"/>
  <c r="I3030" i="18"/>
  <c r="J3030" i="18"/>
  <c r="K3030" i="18"/>
  <c r="L3030" i="18"/>
  <c r="M3030" i="18"/>
  <c r="N3030" i="18"/>
  <c r="A3031" i="18"/>
  <c r="B3031" i="18"/>
  <c r="C3031" i="18"/>
  <c r="D3031" i="18"/>
  <c r="E3031" i="18"/>
  <c r="F3031" i="18"/>
  <c r="G3031" i="18"/>
  <c r="H3031" i="18"/>
  <c r="I3031" i="18"/>
  <c r="J3031" i="18"/>
  <c r="K3031" i="18"/>
  <c r="L3031" i="18"/>
  <c r="M3031" i="18"/>
  <c r="N3031" i="18"/>
  <c r="A3032" i="18"/>
  <c r="B3032" i="18"/>
  <c r="C3032" i="18"/>
  <c r="D3032" i="18"/>
  <c r="E3032" i="18"/>
  <c r="F3032" i="18"/>
  <c r="G3032" i="18"/>
  <c r="H3032" i="18"/>
  <c r="I3032" i="18"/>
  <c r="J3032" i="18"/>
  <c r="K3032" i="18"/>
  <c r="L3032" i="18"/>
  <c r="M3032" i="18"/>
  <c r="N3032" i="18"/>
  <c r="A3033" i="18"/>
  <c r="B3033" i="18"/>
  <c r="C3033" i="18"/>
  <c r="D3033" i="18"/>
  <c r="E3033" i="18"/>
  <c r="F3033" i="18"/>
  <c r="G3033" i="18"/>
  <c r="H3033" i="18"/>
  <c r="I3033" i="18"/>
  <c r="J3033" i="18"/>
  <c r="K3033" i="18"/>
  <c r="L3033" i="18"/>
  <c r="M3033" i="18"/>
  <c r="N3033" i="18"/>
  <c r="A3034" i="18"/>
  <c r="B3034" i="18"/>
  <c r="C3034" i="18"/>
  <c r="D3034" i="18"/>
  <c r="E3034" i="18"/>
  <c r="F3034" i="18"/>
  <c r="G3034" i="18"/>
  <c r="H3034" i="18"/>
  <c r="I3034" i="18"/>
  <c r="J3034" i="18"/>
  <c r="K3034" i="18"/>
  <c r="L3034" i="18"/>
  <c r="M3034" i="18"/>
  <c r="N3034" i="18"/>
  <c r="A3035" i="18"/>
  <c r="B3035" i="18"/>
  <c r="C3035" i="18"/>
  <c r="D3035" i="18"/>
  <c r="E3035" i="18"/>
  <c r="F3035" i="18"/>
  <c r="G3035" i="18"/>
  <c r="H3035" i="18"/>
  <c r="I3035" i="18"/>
  <c r="J3035" i="18"/>
  <c r="K3035" i="18"/>
  <c r="L3035" i="18"/>
  <c r="M3035" i="18"/>
  <c r="N3035" i="18"/>
  <c r="A3036" i="18"/>
  <c r="B3036" i="18"/>
  <c r="C3036" i="18"/>
  <c r="D3036" i="18"/>
  <c r="E3036" i="18"/>
  <c r="F3036" i="18"/>
  <c r="G3036" i="18"/>
  <c r="H3036" i="18"/>
  <c r="I3036" i="18"/>
  <c r="J3036" i="18"/>
  <c r="K3036" i="18"/>
  <c r="L3036" i="18"/>
  <c r="M3036" i="18"/>
  <c r="N3036" i="18"/>
  <c r="A3037" i="18"/>
  <c r="B3037" i="18"/>
  <c r="C3037" i="18"/>
  <c r="D3037" i="18"/>
  <c r="E3037" i="18"/>
  <c r="F3037" i="18"/>
  <c r="G3037" i="18"/>
  <c r="H3037" i="18"/>
  <c r="I3037" i="18"/>
  <c r="J3037" i="18"/>
  <c r="K3037" i="18"/>
  <c r="L3037" i="18"/>
  <c r="M3037" i="18"/>
  <c r="N3037" i="18"/>
  <c r="A3038" i="18"/>
  <c r="B3038" i="18"/>
  <c r="C3038" i="18"/>
  <c r="D3038" i="18"/>
  <c r="E3038" i="18"/>
  <c r="F3038" i="18"/>
  <c r="G3038" i="18"/>
  <c r="H3038" i="18"/>
  <c r="I3038" i="18"/>
  <c r="J3038" i="18"/>
  <c r="K3038" i="18"/>
  <c r="L3038" i="18"/>
  <c r="M3038" i="18"/>
  <c r="N3038" i="18"/>
  <c r="A3039" i="18"/>
  <c r="B3039" i="18"/>
  <c r="C3039" i="18"/>
  <c r="D3039" i="18"/>
  <c r="E3039" i="18"/>
  <c r="F3039" i="18"/>
  <c r="G3039" i="18"/>
  <c r="H3039" i="18"/>
  <c r="I3039" i="18"/>
  <c r="J3039" i="18"/>
  <c r="K3039" i="18"/>
  <c r="L3039" i="18"/>
  <c r="M3039" i="18"/>
  <c r="N3039" i="18"/>
  <c r="A3040" i="18"/>
  <c r="B3040" i="18"/>
  <c r="C3040" i="18"/>
  <c r="D3040" i="18"/>
  <c r="E3040" i="18"/>
  <c r="F3040" i="18"/>
  <c r="G3040" i="18"/>
  <c r="H3040" i="18"/>
  <c r="I3040" i="18"/>
  <c r="J3040" i="18"/>
  <c r="K3040" i="18"/>
  <c r="L3040" i="18"/>
  <c r="M3040" i="18"/>
  <c r="N3040" i="18"/>
  <c r="A3041" i="18"/>
  <c r="B3041" i="18"/>
  <c r="C3041" i="18"/>
  <c r="D3041" i="18"/>
  <c r="E3041" i="18"/>
  <c r="F3041" i="18"/>
  <c r="G3041" i="18"/>
  <c r="H3041" i="18"/>
  <c r="I3041" i="18"/>
  <c r="J3041" i="18"/>
  <c r="K3041" i="18"/>
  <c r="L3041" i="18"/>
  <c r="M3041" i="18"/>
  <c r="N3041" i="18"/>
  <c r="A3042" i="18"/>
  <c r="B3042" i="18"/>
  <c r="C3042" i="18"/>
  <c r="D3042" i="18"/>
  <c r="E3042" i="18"/>
  <c r="F3042" i="18"/>
  <c r="G3042" i="18"/>
  <c r="H3042" i="18"/>
  <c r="I3042" i="18"/>
  <c r="J3042" i="18"/>
  <c r="K3042" i="18"/>
  <c r="L3042" i="18"/>
  <c r="M3042" i="18"/>
  <c r="N3042" i="18"/>
  <c r="A3043" i="18"/>
  <c r="B3043" i="18"/>
  <c r="C3043" i="18"/>
  <c r="D3043" i="18"/>
  <c r="E3043" i="18"/>
  <c r="F3043" i="18"/>
  <c r="G3043" i="18"/>
  <c r="H3043" i="18"/>
  <c r="I3043" i="18"/>
  <c r="J3043" i="18"/>
  <c r="K3043" i="18"/>
  <c r="L3043" i="18"/>
  <c r="M3043" i="18"/>
  <c r="N3043" i="18"/>
  <c r="A3044" i="18"/>
  <c r="B3044" i="18"/>
  <c r="C3044" i="18"/>
  <c r="D3044" i="18"/>
  <c r="E3044" i="18"/>
  <c r="F3044" i="18"/>
  <c r="G3044" i="18"/>
  <c r="H3044" i="18"/>
  <c r="I3044" i="18"/>
  <c r="J3044" i="18"/>
  <c r="K3044" i="18"/>
  <c r="L3044" i="18"/>
  <c r="M3044" i="18"/>
  <c r="N3044" i="18"/>
  <c r="A3045" i="18"/>
  <c r="B3045" i="18"/>
  <c r="C3045" i="18"/>
  <c r="D3045" i="18"/>
  <c r="E3045" i="18"/>
  <c r="F3045" i="18"/>
  <c r="G3045" i="18"/>
  <c r="H3045" i="18"/>
  <c r="I3045" i="18"/>
  <c r="J3045" i="18"/>
  <c r="K3045" i="18"/>
  <c r="L3045" i="18"/>
  <c r="M3045" i="18"/>
  <c r="N3045" i="18"/>
  <c r="A3046" i="18"/>
  <c r="B3046" i="18"/>
  <c r="C3046" i="18"/>
  <c r="D3046" i="18"/>
  <c r="E3046" i="18"/>
  <c r="F3046" i="18"/>
  <c r="G3046" i="18"/>
  <c r="H3046" i="18"/>
  <c r="I3046" i="18"/>
  <c r="J3046" i="18"/>
  <c r="K3046" i="18"/>
  <c r="L3046" i="18"/>
  <c r="M3046" i="18"/>
  <c r="N3046" i="18"/>
  <c r="A3047" i="18"/>
  <c r="B3047" i="18"/>
  <c r="C3047" i="18"/>
  <c r="D3047" i="18"/>
  <c r="E3047" i="18"/>
  <c r="F3047" i="18"/>
  <c r="G3047" i="18"/>
  <c r="H3047" i="18"/>
  <c r="I3047" i="18"/>
  <c r="J3047" i="18"/>
  <c r="K3047" i="18"/>
  <c r="L3047" i="18"/>
  <c r="M3047" i="18"/>
  <c r="N3047" i="18"/>
  <c r="A3048" i="18"/>
  <c r="B3048" i="18"/>
  <c r="C3048" i="18"/>
  <c r="D3048" i="18"/>
  <c r="E3048" i="18"/>
  <c r="F3048" i="18"/>
  <c r="G3048" i="18"/>
  <c r="H3048" i="18"/>
  <c r="I3048" i="18"/>
  <c r="J3048" i="18"/>
  <c r="K3048" i="18"/>
  <c r="L3048" i="18"/>
  <c r="M3048" i="18"/>
  <c r="N3048" i="18"/>
  <c r="A3049" i="18"/>
  <c r="B3049" i="18"/>
  <c r="C3049" i="18"/>
  <c r="D3049" i="18"/>
  <c r="E3049" i="18"/>
  <c r="F3049" i="18"/>
  <c r="G3049" i="18"/>
  <c r="H3049" i="18"/>
  <c r="I3049" i="18"/>
  <c r="J3049" i="18"/>
  <c r="K3049" i="18"/>
  <c r="L3049" i="18"/>
  <c r="M3049" i="18"/>
  <c r="N3049" i="18"/>
  <c r="A3050" i="18"/>
  <c r="B3050" i="18"/>
  <c r="C3050" i="18"/>
  <c r="D3050" i="18"/>
  <c r="E3050" i="18"/>
  <c r="F3050" i="18"/>
  <c r="G3050" i="18"/>
  <c r="H3050" i="18"/>
  <c r="I3050" i="18"/>
  <c r="J3050" i="18"/>
  <c r="K3050" i="18"/>
  <c r="L3050" i="18"/>
  <c r="M3050" i="18"/>
  <c r="N3050" i="18"/>
  <c r="A3051" i="18"/>
  <c r="B3051" i="18"/>
  <c r="C3051" i="18"/>
  <c r="D3051" i="18"/>
  <c r="E3051" i="18"/>
  <c r="F3051" i="18"/>
  <c r="G3051" i="18"/>
  <c r="H3051" i="18"/>
  <c r="I3051" i="18"/>
  <c r="J3051" i="18"/>
  <c r="K3051" i="18"/>
  <c r="L3051" i="18"/>
  <c r="M3051" i="18"/>
  <c r="N3051" i="18"/>
  <c r="A3052" i="18"/>
  <c r="B3052" i="18"/>
  <c r="C3052" i="18"/>
  <c r="D3052" i="18"/>
  <c r="E3052" i="18"/>
  <c r="F3052" i="18"/>
  <c r="G3052" i="18"/>
  <c r="H3052" i="18"/>
  <c r="I3052" i="18"/>
  <c r="J3052" i="18"/>
  <c r="K3052" i="18"/>
  <c r="L3052" i="18"/>
  <c r="M3052" i="18"/>
  <c r="N3052" i="18"/>
  <c r="A3053" i="18"/>
  <c r="B3053" i="18"/>
  <c r="C3053" i="18"/>
  <c r="D3053" i="18"/>
  <c r="E3053" i="18"/>
  <c r="F3053" i="18"/>
  <c r="G3053" i="18"/>
  <c r="H3053" i="18"/>
  <c r="I3053" i="18"/>
  <c r="J3053" i="18"/>
  <c r="K3053" i="18"/>
  <c r="L3053" i="18"/>
  <c r="M3053" i="18"/>
  <c r="N3053" i="18"/>
  <c r="A3054" i="18"/>
  <c r="B3054" i="18"/>
  <c r="C3054" i="18"/>
  <c r="D3054" i="18"/>
  <c r="E3054" i="18"/>
  <c r="F3054" i="18"/>
  <c r="G3054" i="18"/>
  <c r="H3054" i="18"/>
  <c r="I3054" i="18"/>
  <c r="J3054" i="18"/>
  <c r="K3054" i="18"/>
  <c r="L3054" i="18"/>
  <c r="M3054" i="18"/>
  <c r="N3054" i="18"/>
  <c r="A3055" i="18"/>
  <c r="B3055" i="18"/>
  <c r="C3055" i="18"/>
  <c r="D3055" i="18"/>
  <c r="E3055" i="18"/>
  <c r="F3055" i="18"/>
  <c r="G3055" i="18"/>
  <c r="H3055" i="18"/>
  <c r="I3055" i="18"/>
  <c r="J3055" i="18"/>
  <c r="K3055" i="18"/>
  <c r="L3055" i="18"/>
  <c r="M3055" i="18"/>
  <c r="N3055" i="18"/>
  <c r="A3056" i="18"/>
  <c r="B3056" i="18"/>
  <c r="C3056" i="18"/>
  <c r="D3056" i="18"/>
  <c r="E3056" i="18"/>
  <c r="F3056" i="18"/>
  <c r="G3056" i="18"/>
  <c r="H3056" i="18"/>
  <c r="I3056" i="18"/>
  <c r="J3056" i="18"/>
  <c r="K3056" i="18"/>
  <c r="L3056" i="18"/>
  <c r="M3056" i="18"/>
  <c r="N3056" i="18"/>
  <c r="A3057" i="18"/>
  <c r="B3057" i="18"/>
  <c r="C3057" i="18"/>
  <c r="D3057" i="18"/>
  <c r="E3057" i="18"/>
  <c r="F3057" i="18"/>
  <c r="G3057" i="18"/>
  <c r="H3057" i="18"/>
  <c r="I3057" i="18"/>
  <c r="J3057" i="18"/>
  <c r="K3057" i="18"/>
  <c r="L3057" i="18"/>
  <c r="M3057" i="18"/>
  <c r="N3057" i="18"/>
  <c r="A3058" i="18"/>
  <c r="B3058" i="18"/>
  <c r="C3058" i="18"/>
  <c r="D3058" i="18"/>
  <c r="E3058" i="18"/>
  <c r="F3058" i="18"/>
  <c r="G3058" i="18"/>
  <c r="H3058" i="18"/>
  <c r="I3058" i="18"/>
  <c r="J3058" i="18"/>
  <c r="K3058" i="18"/>
  <c r="L3058" i="18"/>
  <c r="M3058" i="18"/>
  <c r="N3058" i="18"/>
  <c r="A3059" i="18"/>
  <c r="B3059" i="18"/>
  <c r="C3059" i="18"/>
  <c r="D3059" i="18"/>
  <c r="E3059" i="18"/>
  <c r="F3059" i="18"/>
  <c r="G3059" i="18"/>
  <c r="H3059" i="18"/>
  <c r="I3059" i="18"/>
  <c r="J3059" i="18"/>
  <c r="K3059" i="18"/>
  <c r="L3059" i="18"/>
  <c r="M3059" i="18"/>
  <c r="N3059" i="18"/>
  <c r="A3060" i="18"/>
  <c r="B3060" i="18"/>
  <c r="C3060" i="18"/>
  <c r="D3060" i="18"/>
  <c r="E3060" i="18"/>
  <c r="F3060" i="18"/>
  <c r="G3060" i="18"/>
  <c r="H3060" i="18"/>
  <c r="I3060" i="18"/>
  <c r="J3060" i="18"/>
  <c r="K3060" i="18"/>
  <c r="L3060" i="18"/>
  <c r="M3060" i="18"/>
  <c r="N3060" i="18"/>
  <c r="A3061" i="18"/>
  <c r="B3061" i="18"/>
  <c r="C3061" i="18"/>
  <c r="D3061" i="18"/>
  <c r="E3061" i="18"/>
  <c r="F3061" i="18"/>
  <c r="G3061" i="18"/>
  <c r="H3061" i="18"/>
  <c r="I3061" i="18"/>
  <c r="J3061" i="18"/>
  <c r="K3061" i="18"/>
  <c r="L3061" i="18"/>
  <c r="M3061" i="18"/>
  <c r="N3061" i="18"/>
  <c r="A3062" i="18"/>
  <c r="B3062" i="18"/>
  <c r="C3062" i="18"/>
  <c r="D3062" i="18"/>
  <c r="E3062" i="18"/>
  <c r="F3062" i="18"/>
  <c r="G3062" i="18"/>
  <c r="H3062" i="18"/>
  <c r="I3062" i="18"/>
  <c r="J3062" i="18"/>
  <c r="K3062" i="18"/>
  <c r="L3062" i="18"/>
  <c r="M3062" i="18"/>
  <c r="N3062" i="18"/>
  <c r="A3063" i="18"/>
  <c r="B3063" i="18"/>
  <c r="C3063" i="18"/>
  <c r="D3063" i="18"/>
  <c r="E3063" i="18"/>
  <c r="F3063" i="18"/>
  <c r="G3063" i="18"/>
  <c r="H3063" i="18"/>
  <c r="I3063" i="18"/>
  <c r="J3063" i="18"/>
  <c r="K3063" i="18"/>
  <c r="L3063" i="18"/>
  <c r="M3063" i="18"/>
  <c r="N3063" i="18"/>
  <c r="A3064" i="18"/>
  <c r="B3064" i="18"/>
  <c r="C3064" i="18"/>
  <c r="D3064" i="18"/>
  <c r="E3064" i="18"/>
  <c r="F3064" i="18"/>
  <c r="G3064" i="18"/>
  <c r="H3064" i="18"/>
  <c r="I3064" i="18"/>
  <c r="J3064" i="18"/>
  <c r="K3064" i="18"/>
  <c r="L3064" i="18"/>
  <c r="M3064" i="18"/>
  <c r="N3064" i="18"/>
  <c r="A3065" i="18"/>
  <c r="B3065" i="18"/>
  <c r="C3065" i="18"/>
  <c r="D3065" i="18"/>
  <c r="E3065" i="18"/>
  <c r="F3065" i="18"/>
  <c r="G3065" i="18"/>
  <c r="H3065" i="18"/>
  <c r="I3065" i="18"/>
  <c r="J3065" i="18"/>
  <c r="K3065" i="18"/>
  <c r="L3065" i="18"/>
  <c r="M3065" i="18"/>
  <c r="N3065" i="18"/>
  <c r="A3066" i="18"/>
  <c r="B3066" i="18"/>
  <c r="C3066" i="18"/>
  <c r="D3066" i="18"/>
  <c r="E3066" i="18"/>
  <c r="F3066" i="18"/>
  <c r="G3066" i="18"/>
  <c r="H3066" i="18"/>
  <c r="I3066" i="18"/>
  <c r="J3066" i="18"/>
  <c r="K3066" i="18"/>
  <c r="L3066" i="18"/>
  <c r="M3066" i="18"/>
  <c r="N3066" i="18"/>
  <c r="A3067" i="18"/>
  <c r="B3067" i="18"/>
  <c r="C3067" i="18"/>
  <c r="D3067" i="18"/>
  <c r="E3067" i="18"/>
  <c r="F3067" i="18"/>
  <c r="G3067" i="18"/>
  <c r="H3067" i="18"/>
  <c r="I3067" i="18"/>
  <c r="J3067" i="18"/>
  <c r="K3067" i="18"/>
  <c r="L3067" i="18"/>
  <c r="M3067" i="18"/>
  <c r="N3067" i="18"/>
  <c r="A3068" i="18"/>
  <c r="B3068" i="18"/>
  <c r="C3068" i="18"/>
  <c r="D3068" i="18"/>
  <c r="E3068" i="18"/>
  <c r="F3068" i="18"/>
  <c r="G3068" i="18"/>
  <c r="H3068" i="18"/>
  <c r="I3068" i="18"/>
  <c r="J3068" i="18"/>
  <c r="K3068" i="18"/>
  <c r="L3068" i="18"/>
  <c r="M3068" i="18"/>
  <c r="N3068" i="18"/>
  <c r="A3069" i="18"/>
  <c r="B3069" i="18"/>
  <c r="C3069" i="18"/>
  <c r="D3069" i="18"/>
  <c r="E3069" i="18"/>
  <c r="F3069" i="18"/>
  <c r="G3069" i="18"/>
  <c r="H3069" i="18"/>
  <c r="I3069" i="18"/>
  <c r="J3069" i="18"/>
  <c r="K3069" i="18"/>
  <c r="L3069" i="18"/>
  <c r="M3069" i="18"/>
  <c r="N3069" i="18"/>
  <c r="A3070" i="18"/>
  <c r="B3070" i="18"/>
  <c r="C3070" i="18"/>
  <c r="D3070" i="18"/>
  <c r="E3070" i="18"/>
  <c r="F3070" i="18"/>
  <c r="G3070" i="18"/>
  <c r="H3070" i="18"/>
  <c r="I3070" i="18"/>
  <c r="J3070" i="18"/>
  <c r="K3070" i="18"/>
  <c r="L3070" i="18"/>
  <c r="M3070" i="18"/>
  <c r="N3070" i="18"/>
  <c r="A3071" i="18"/>
  <c r="B3071" i="18"/>
  <c r="C3071" i="18"/>
  <c r="D3071" i="18"/>
  <c r="E3071" i="18"/>
  <c r="F3071" i="18"/>
  <c r="G3071" i="18"/>
  <c r="H3071" i="18"/>
  <c r="I3071" i="18"/>
  <c r="J3071" i="18"/>
  <c r="K3071" i="18"/>
  <c r="L3071" i="18"/>
  <c r="M3071" i="18"/>
  <c r="N3071" i="18"/>
  <c r="A3072" i="18"/>
  <c r="B3072" i="18"/>
  <c r="C3072" i="18"/>
  <c r="D3072" i="18"/>
  <c r="E3072" i="18"/>
  <c r="F3072" i="18"/>
  <c r="G3072" i="18"/>
  <c r="H3072" i="18"/>
  <c r="I3072" i="18"/>
  <c r="J3072" i="18"/>
  <c r="K3072" i="18"/>
  <c r="L3072" i="18"/>
  <c r="M3072" i="18"/>
  <c r="N3072" i="18"/>
  <c r="A3073" i="18"/>
  <c r="B3073" i="18"/>
  <c r="C3073" i="18"/>
  <c r="D3073" i="18"/>
  <c r="E3073" i="18"/>
  <c r="F3073" i="18"/>
  <c r="G3073" i="18"/>
  <c r="H3073" i="18"/>
  <c r="I3073" i="18"/>
  <c r="J3073" i="18"/>
  <c r="K3073" i="18"/>
  <c r="L3073" i="18"/>
  <c r="M3073" i="18"/>
  <c r="N3073" i="18"/>
  <c r="A3074" i="18"/>
  <c r="B3074" i="18"/>
  <c r="C3074" i="18"/>
  <c r="D3074" i="18"/>
  <c r="E3074" i="18"/>
  <c r="F3074" i="18"/>
  <c r="G3074" i="18"/>
  <c r="H3074" i="18"/>
  <c r="I3074" i="18"/>
  <c r="J3074" i="18"/>
  <c r="K3074" i="18"/>
  <c r="L3074" i="18"/>
  <c r="M3074" i="18"/>
  <c r="N3074" i="18"/>
  <c r="A3075" i="18"/>
  <c r="B3075" i="18"/>
  <c r="C3075" i="18"/>
  <c r="D3075" i="18"/>
  <c r="E3075" i="18"/>
  <c r="F3075" i="18"/>
  <c r="G3075" i="18"/>
  <c r="H3075" i="18"/>
  <c r="I3075" i="18"/>
  <c r="J3075" i="18"/>
  <c r="K3075" i="18"/>
  <c r="L3075" i="18"/>
  <c r="M3075" i="18"/>
  <c r="N3075" i="18"/>
  <c r="A3076" i="18"/>
  <c r="B3076" i="18"/>
  <c r="C3076" i="18"/>
  <c r="D3076" i="18"/>
  <c r="E3076" i="18"/>
  <c r="F3076" i="18"/>
  <c r="G3076" i="18"/>
  <c r="H3076" i="18"/>
  <c r="I3076" i="18"/>
  <c r="J3076" i="18"/>
  <c r="K3076" i="18"/>
  <c r="L3076" i="18"/>
  <c r="M3076" i="18"/>
  <c r="N3076" i="18"/>
  <c r="A3077" i="18"/>
  <c r="B3077" i="18"/>
  <c r="C3077" i="18"/>
  <c r="D3077" i="18"/>
  <c r="E3077" i="18"/>
  <c r="F3077" i="18"/>
  <c r="G3077" i="18"/>
  <c r="H3077" i="18"/>
  <c r="I3077" i="18"/>
  <c r="J3077" i="18"/>
  <c r="K3077" i="18"/>
  <c r="L3077" i="18"/>
  <c r="M3077" i="18"/>
  <c r="N3077" i="18"/>
  <c r="A3078" i="18"/>
  <c r="B3078" i="18"/>
  <c r="C3078" i="18"/>
  <c r="D3078" i="18"/>
  <c r="E3078" i="18"/>
  <c r="F3078" i="18"/>
  <c r="G3078" i="18"/>
  <c r="H3078" i="18"/>
  <c r="I3078" i="18"/>
  <c r="J3078" i="18"/>
  <c r="K3078" i="18"/>
  <c r="L3078" i="18"/>
  <c r="M3078" i="18"/>
  <c r="N3078" i="18"/>
  <c r="A3079" i="18"/>
  <c r="B3079" i="18"/>
  <c r="C3079" i="18"/>
  <c r="D3079" i="18"/>
  <c r="E3079" i="18"/>
  <c r="F3079" i="18"/>
  <c r="G3079" i="18"/>
  <c r="H3079" i="18"/>
  <c r="I3079" i="18"/>
  <c r="J3079" i="18"/>
  <c r="K3079" i="18"/>
  <c r="L3079" i="18"/>
  <c r="M3079" i="18"/>
  <c r="N3079" i="18"/>
  <c r="A3080" i="18"/>
  <c r="B3080" i="18"/>
  <c r="C3080" i="18"/>
  <c r="D3080" i="18"/>
  <c r="E3080" i="18"/>
  <c r="F3080" i="18"/>
  <c r="G3080" i="18"/>
  <c r="H3080" i="18"/>
  <c r="I3080" i="18"/>
  <c r="J3080" i="18"/>
  <c r="K3080" i="18"/>
  <c r="L3080" i="18"/>
  <c r="M3080" i="18"/>
  <c r="N3080" i="18"/>
  <c r="A3081" i="18"/>
  <c r="B3081" i="18"/>
  <c r="C3081" i="18"/>
  <c r="D3081" i="18"/>
  <c r="E3081" i="18"/>
  <c r="F3081" i="18"/>
  <c r="G3081" i="18"/>
  <c r="H3081" i="18"/>
  <c r="I3081" i="18"/>
  <c r="J3081" i="18"/>
  <c r="K3081" i="18"/>
  <c r="L3081" i="18"/>
  <c r="M3081" i="18"/>
  <c r="N3081" i="18"/>
  <c r="A3082" i="18"/>
  <c r="B3082" i="18"/>
  <c r="C3082" i="18"/>
  <c r="D3082" i="18"/>
  <c r="E3082" i="18"/>
  <c r="F3082" i="18"/>
  <c r="G3082" i="18"/>
  <c r="H3082" i="18"/>
  <c r="I3082" i="18"/>
  <c r="J3082" i="18"/>
  <c r="K3082" i="18"/>
  <c r="L3082" i="18"/>
  <c r="M3082" i="18"/>
  <c r="N3082" i="18"/>
  <c r="A3083" i="18"/>
  <c r="B3083" i="18"/>
  <c r="C3083" i="18"/>
  <c r="D3083" i="18"/>
  <c r="E3083" i="18"/>
  <c r="F3083" i="18"/>
  <c r="G3083" i="18"/>
  <c r="H3083" i="18"/>
  <c r="I3083" i="18"/>
  <c r="J3083" i="18"/>
  <c r="K3083" i="18"/>
  <c r="L3083" i="18"/>
  <c r="M3083" i="18"/>
  <c r="N3083" i="18"/>
  <c r="A3084" i="18"/>
  <c r="B3084" i="18"/>
  <c r="C3084" i="18"/>
  <c r="D3084" i="18"/>
  <c r="E3084" i="18"/>
  <c r="F3084" i="18"/>
  <c r="G3084" i="18"/>
  <c r="H3084" i="18"/>
  <c r="I3084" i="18"/>
  <c r="J3084" i="18"/>
  <c r="K3084" i="18"/>
  <c r="L3084" i="18"/>
  <c r="M3084" i="18"/>
  <c r="N3084" i="18"/>
  <c r="A3085" i="18"/>
  <c r="B3085" i="18"/>
  <c r="C3085" i="18"/>
  <c r="D3085" i="18"/>
  <c r="E3085" i="18"/>
  <c r="F3085" i="18"/>
  <c r="G3085" i="18"/>
  <c r="H3085" i="18"/>
  <c r="I3085" i="18"/>
  <c r="J3085" i="18"/>
  <c r="K3085" i="18"/>
  <c r="L3085" i="18"/>
  <c r="M3085" i="18"/>
  <c r="N3085" i="18"/>
  <c r="A3086" i="18"/>
  <c r="B3086" i="18"/>
  <c r="C3086" i="18"/>
  <c r="D3086" i="18"/>
  <c r="E3086" i="18"/>
  <c r="F3086" i="18"/>
  <c r="G3086" i="18"/>
  <c r="H3086" i="18"/>
  <c r="I3086" i="18"/>
  <c r="J3086" i="18"/>
  <c r="K3086" i="18"/>
  <c r="L3086" i="18"/>
  <c r="M3086" i="18"/>
  <c r="N3086" i="18"/>
  <c r="A3087" i="18"/>
  <c r="B3087" i="18"/>
  <c r="C3087" i="18"/>
  <c r="D3087" i="18"/>
  <c r="E3087" i="18"/>
  <c r="F3087" i="18"/>
  <c r="G3087" i="18"/>
  <c r="H3087" i="18"/>
  <c r="I3087" i="18"/>
  <c r="J3087" i="18"/>
  <c r="K3087" i="18"/>
  <c r="L3087" i="18"/>
  <c r="M3087" i="18"/>
  <c r="N3087" i="18"/>
  <c r="A3088" i="18"/>
  <c r="B3088" i="18"/>
  <c r="C3088" i="18"/>
  <c r="D3088" i="18"/>
  <c r="E3088" i="18"/>
  <c r="F3088" i="18"/>
  <c r="G3088" i="18"/>
  <c r="H3088" i="18"/>
  <c r="I3088" i="18"/>
  <c r="J3088" i="18"/>
  <c r="K3088" i="18"/>
  <c r="L3088" i="18"/>
  <c r="M3088" i="18"/>
  <c r="N3088" i="18"/>
  <c r="A3089" i="18"/>
  <c r="B3089" i="18"/>
  <c r="C3089" i="18"/>
  <c r="D3089" i="18"/>
  <c r="E3089" i="18"/>
  <c r="F3089" i="18"/>
  <c r="G3089" i="18"/>
  <c r="H3089" i="18"/>
  <c r="I3089" i="18"/>
  <c r="J3089" i="18"/>
  <c r="K3089" i="18"/>
  <c r="L3089" i="18"/>
  <c r="M3089" i="18"/>
  <c r="N3089" i="18"/>
  <c r="A3090" i="18"/>
  <c r="B3090" i="18"/>
  <c r="C3090" i="18"/>
  <c r="D3090" i="18"/>
  <c r="E3090" i="18"/>
  <c r="F3090" i="18"/>
  <c r="G3090" i="18"/>
  <c r="H3090" i="18"/>
  <c r="I3090" i="18"/>
  <c r="J3090" i="18"/>
  <c r="K3090" i="18"/>
  <c r="L3090" i="18"/>
  <c r="M3090" i="18"/>
  <c r="N3090" i="18"/>
  <c r="A3091" i="18"/>
  <c r="B3091" i="18"/>
  <c r="C3091" i="18"/>
  <c r="D3091" i="18"/>
  <c r="E3091" i="18"/>
  <c r="F3091" i="18"/>
  <c r="G3091" i="18"/>
  <c r="H3091" i="18"/>
  <c r="I3091" i="18"/>
  <c r="J3091" i="18"/>
  <c r="K3091" i="18"/>
  <c r="L3091" i="18"/>
  <c r="M3091" i="18"/>
  <c r="N3091" i="18"/>
  <c r="A3092" i="18"/>
  <c r="B3092" i="18"/>
  <c r="C3092" i="18"/>
  <c r="D3092" i="18"/>
  <c r="E3092" i="18"/>
  <c r="F3092" i="18"/>
  <c r="G3092" i="18"/>
  <c r="H3092" i="18"/>
  <c r="I3092" i="18"/>
  <c r="J3092" i="18"/>
  <c r="K3092" i="18"/>
  <c r="L3092" i="18"/>
  <c r="M3092" i="18"/>
  <c r="N3092" i="18"/>
  <c r="A3093" i="18"/>
  <c r="B3093" i="18"/>
  <c r="C3093" i="18"/>
  <c r="D3093" i="18"/>
  <c r="E3093" i="18"/>
  <c r="F3093" i="18"/>
  <c r="G3093" i="18"/>
  <c r="H3093" i="18"/>
  <c r="I3093" i="18"/>
  <c r="J3093" i="18"/>
  <c r="K3093" i="18"/>
  <c r="L3093" i="18"/>
  <c r="M3093" i="18"/>
  <c r="N3093" i="18"/>
  <c r="A3094" i="18"/>
  <c r="B3094" i="18"/>
  <c r="C3094" i="18"/>
  <c r="D3094" i="18"/>
  <c r="E3094" i="18"/>
  <c r="F3094" i="18"/>
  <c r="G3094" i="18"/>
  <c r="H3094" i="18"/>
  <c r="I3094" i="18"/>
  <c r="J3094" i="18"/>
  <c r="K3094" i="18"/>
  <c r="L3094" i="18"/>
  <c r="M3094" i="18"/>
  <c r="N3094" i="18"/>
  <c r="A3095" i="18"/>
  <c r="B3095" i="18"/>
  <c r="C3095" i="18"/>
  <c r="D3095" i="18"/>
  <c r="E3095" i="18"/>
  <c r="F3095" i="18"/>
  <c r="G3095" i="18"/>
  <c r="H3095" i="18"/>
  <c r="I3095" i="18"/>
  <c r="J3095" i="18"/>
  <c r="K3095" i="18"/>
  <c r="L3095" i="18"/>
  <c r="M3095" i="18"/>
  <c r="N3095" i="18"/>
  <c r="A3096" i="18"/>
  <c r="B3096" i="18"/>
  <c r="C3096" i="18"/>
  <c r="D3096" i="18"/>
  <c r="E3096" i="18"/>
  <c r="F3096" i="18"/>
  <c r="G3096" i="18"/>
  <c r="H3096" i="18"/>
  <c r="I3096" i="18"/>
  <c r="J3096" i="18"/>
  <c r="K3096" i="18"/>
  <c r="L3096" i="18"/>
  <c r="M3096" i="18"/>
  <c r="N3096" i="18"/>
  <c r="A3097" i="18"/>
  <c r="B3097" i="18"/>
  <c r="C3097" i="18"/>
  <c r="D3097" i="18"/>
  <c r="E3097" i="18"/>
  <c r="F3097" i="18"/>
  <c r="G3097" i="18"/>
  <c r="H3097" i="18"/>
  <c r="I3097" i="18"/>
  <c r="J3097" i="18"/>
  <c r="K3097" i="18"/>
  <c r="L3097" i="18"/>
  <c r="M3097" i="18"/>
  <c r="N3097" i="18"/>
  <c r="A3098" i="18"/>
  <c r="B3098" i="18"/>
  <c r="C3098" i="18"/>
  <c r="D3098" i="18"/>
  <c r="E3098" i="18"/>
  <c r="F3098" i="18"/>
  <c r="G3098" i="18"/>
  <c r="H3098" i="18"/>
  <c r="I3098" i="18"/>
  <c r="J3098" i="18"/>
  <c r="K3098" i="18"/>
  <c r="L3098" i="18"/>
  <c r="M3098" i="18"/>
  <c r="N3098" i="18"/>
  <c r="A3099" i="18"/>
  <c r="B3099" i="18"/>
  <c r="C3099" i="18"/>
  <c r="D3099" i="18"/>
  <c r="E3099" i="18"/>
  <c r="F3099" i="18"/>
  <c r="G3099" i="18"/>
  <c r="H3099" i="18"/>
  <c r="I3099" i="18"/>
  <c r="J3099" i="18"/>
  <c r="K3099" i="18"/>
  <c r="L3099" i="18"/>
  <c r="M3099" i="18"/>
  <c r="N3099" i="18"/>
  <c r="A3100" i="18"/>
  <c r="B3100" i="18"/>
  <c r="C3100" i="18"/>
  <c r="D3100" i="18"/>
  <c r="E3100" i="18"/>
  <c r="F3100" i="18"/>
  <c r="G3100" i="18"/>
  <c r="H3100" i="18"/>
  <c r="I3100" i="18"/>
  <c r="J3100" i="18"/>
  <c r="K3100" i="18"/>
  <c r="L3100" i="18"/>
  <c r="M3100" i="18"/>
  <c r="N3100" i="18"/>
  <c r="A3101" i="18"/>
  <c r="B3101" i="18"/>
  <c r="C3101" i="18"/>
  <c r="D3101" i="18"/>
  <c r="E3101" i="18"/>
  <c r="F3101" i="18"/>
  <c r="G3101" i="18"/>
  <c r="H3101" i="18"/>
  <c r="I3101" i="18"/>
  <c r="J3101" i="18"/>
  <c r="K3101" i="18"/>
  <c r="L3101" i="18"/>
  <c r="M3101" i="18"/>
  <c r="N3101" i="18"/>
  <c r="A3102" i="18"/>
  <c r="B3102" i="18"/>
  <c r="C3102" i="18"/>
  <c r="D3102" i="18"/>
  <c r="E3102" i="18"/>
  <c r="F3102" i="18"/>
  <c r="G3102" i="18"/>
  <c r="H3102" i="18"/>
  <c r="I3102" i="18"/>
  <c r="J3102" i="18"/>
  <c r="K3102" i="18"/>
  <c r="L3102" i="18"/>
  <c r="M3102" i="18"/>
  <c r="N3102" i="18"/>
  <c r="A3103" i="18"/>
  <c r="B3103" i="18"/>
  <c r="C3103" i="18"/>
  <c r="D3103" i="18"/>
  <c r="E3103" i="18"/>
  <c r="F3103" i="18"/>
  <c r="G3103" i="18"/>
  <c r="H3103" i="18"/>
  <c r="I3103" i="18"/>
  <c r="J3103" i="18"/>
  <c r="K3103" i="18"/>
  <c r="L3103" i="18"/>
  <c r="M3103" i="18"/>
  <c r="N3103" i="18"/>
  <c r="A3104" i="18"/>
  <c r="B3104" i="18"/>
  <c r="C3104" i="18"/>
  <c r="D3104" i="18"/>
  <c r="E3104" i="18"/>
  <c r="F3104" i="18"/>
  <c r="G3104" i="18"/>
  <c r="H3104" i="18"/>
  <c r="I3104" i="18"/>
  <c r="J3104" i="18"/>
  <c r="K3104" i="18"/>
  <c r="L3104" i="18"/>
  <c r="M3104" i="18"/>
  <c r="N3104" i="18"/>
  <c r="A3105" i="18"/>
  <c r="B3105" i="18"/>
  <c r="C3105" i="18"/>
  <c r="D3105" i="18"/>
  <c r="E3105" i="18"/>
  <c r="F3105" i="18"/>
  <c r="G3105" i="18"/>
  <c r="H3105" i="18"/>
  <c r="I3105" i="18"/>
  <c r="J3105" i="18"/>
  <c r="K3105" i="18"/>
  <c r="L3105" i="18"/>
  <c r="M3105" i="18"/>
  <c r="N3105" i="18"/>
  <c r="A3106" i="18"/>
  <c r="B3106" i="18"/>
  <c r="C3106" i="18"/>
  <c r="D3106" i="18"/>
  <c r="E3106" i="18"/>
  <c r="F3106" i="18"/>
  <c r="G3106" i="18"/>
  <c r="H3106" i="18"/>
  <c r="I3106" i="18"/>
  <c r="J3106" i="18"/>
  <c r="K3106" i="18"/>
  <c r="L3106" i="18"/>
  <c r="M3106" i="18"/>
  <c r="N3106" i="18"/>
  <c r="A3107" i="18"/>
  <c r="B3107" i="18"/>
  <c r="C3107" i="18"/>
  <c r="D3107" i="18"/>
  <c r="E3107" i="18"/>
  <c r="F3107" i="18"/>
  <c r="G3107" i="18"/>
  <c r="H3107" i="18"/>
  <c r="I3107" i="18"/>
  <c r="J3107" i="18"/>
  <c r="K3107" i="18"/>
  <c r="L3107" i="18"/>
  <c r="M3107" i="18"/>
  <c r="N3107" i="18"/>
  <c r="A3108" i="18"/>
  <c r="B3108" i="18"/>
  <c r="C3108" i="18"/>
  <c r="D3108" i="18"/>
  <c r="E3108" i="18"/>
  <c r="F3108" i="18"/>
  <c r="G3108" i="18"/>
  <c r="H3108" i="18"/>
  <c r="I3108" i="18"/>
  <c r="J3108" i="18"/>
  <c r="K3108" i="18"/>
  <c r="L3108" i="18"/>
  <c r="M3108" i="18"/>
  <c r="N3108" i="18"/>
  <c r="A3109" i="18"/>
  <c r="B3109" i="18"/>
  <c r="C3109" i="18"/>
  <c r="D3109" i="18"/>
  <c r="E3109" i="18"/>
  <c r="F3109" i="18"/>
  <c r="G3109" i="18"/>
  <c r="H3109" i="18"/>
  <c r="I3109" i="18"/>
  <c r="J3109" i="18"/>
  <c r="K3109" i="18"/>
  <c r="L3109" i="18"/>
  <c r="M3109" i="18"/>
  <c r="N3109" i="18"/>
  <c r="A3110" i="18"/>
  <c r="B3110" i="18"/>
  <c r="C3110" i="18"/>
  <c r="D3110" i="18"/>
  <c r="E3110" i="18"/>
  <c r="F3110" i="18"/>
  <c r="G3110" i="18"/>
  <c r="H3110" i="18"/>
  <c r="I3110" i="18"/>
  <c r="J3110" i="18"/>
  <c r="K3110" i="18"/>
  <c r="L3110" i="18"/>
  <c r="M3110" i="18"/>
  <c r="N3110" i="18"/>
  <c r="A3111" i="18"/>
  <c r="B3111" i="18"/>
  <c r="C3111" i="18"/>
  <c r="D3111" i="18"/>
  <c r="E3111" i="18"/>
  <c r="F3111" i="18"/>
  <c r="G3111" i="18"/>
  <c r="H3111" i="18"/>
  <c r="I3111" i="18"/>
  <c r="J3111" i="18"/>
  <c r="K3111" i="18"/>
  <c r="L3111" i="18"/>
  <c r="M3111" i="18"/>
  <c r="N3111" i="18"/>
  <c r="A3112" i="18"/>
  <c r="B3112" i="18"/>
  <c r="C3112" i="18"/>
  <c r="D3112" i="18"/>
  <c r="E3112" i="18"/>
  <c r="F3112" i="18"/>
  <c r="G3112" i="18"/>
  <c r="H3112" i="18"/>
  <c r="I3112" i="18"/>
  <c r="J3112" i="18"/>
  <c r="K3112" i="18"/>
  <c r="L3112" i="18"/>
  <c r="M3112" i="18"/>
  <c r="N3112" i="18"/>
  <c r="A3113" i="18"/>
  <c r="B3113" i="18"/>
  <c r="C3113" i="18"/>
  <c r="D3113" i="18"/>
  <c r="E3113" i="18"/>
  <c r="F3113" i="18"/>
  <c r="G3113" i="18"/>
  <c r="H3113" i="18"/>
  <c r="I3113" i="18"/>
  <c r="J3113" i="18"/>
  <c r="K3113" i="18"/>
  <c r="L3113" i="18"/>
  <c r="M3113" i="18"/>
  <c r="N3113" i="18"/>
  <c r="A3114" i="18"/>
  <c r="B3114" i="18"/>
  <c r="C3114" i="18"/>
  <c r="D3114" i="18"/>
  <c r="E3114" i="18"/>
  <c r="F3114" i="18"/>
  <c r="G3114" i="18"/>
  <c r="H3114" i="18"/>
  <c r="I3114" i="18"/>
  <c r="J3114" i="18"/>
  <c r="K3114" i="18"/>
  <c r="L3114" i="18"/>
  <c r="M3114" i="18"/>
  <c r="N3114" i="18"/>
  <c r="A3115" i="18"/>
  <c r="B3115" i="18"/>
  <c r="C3115" i="18"/>
  <c r="D3115" i="18"/>
  <c r="E3115" i="18"/>
  <c r="F3115" i="18"/>
  <c r="G3115" i="18"/>
  <c r="H3115" i="18"/>
  <c r="I3115" i="18"/>
  <c r="J3115" i="18"/>
  <c r="K3115" i="18"/>
  <c r="L3115" i="18"/>
  <c r="M3115" i="18"/>
  <c r="N3115" i="18"/>
  <c r="A3116" i="18"/>
  <c r="B3116" i="18"/>
  <c r="C3116" i="18"/>
  <c r="D3116" i="18"/>
  <c r="E3116" i="18"/>
  <c r="F3116" i="18"/>
  <c r="G3116" i="18"/>
  <c r="H3116" i="18"/>
  <c r="I3116" i="18"/>
  <c r="J3116" i="18"/>
  <c r="K3116" i="18"/>
  <c r="L3116" i="18"/>
  <c r="M3116" i="18"/>
  <c r="N3116" i="18"/>
  <c r="A3117" i="18"/>
  <c r="B3117" i="18"/>
  <c r="C3117" i="18"/>
  <c r="D3117" i="18"/>
  <c r="E3117" i="18"/>
  <c r="F3117" i="18"/>
  <c r="G3117" i="18"/>
  <c r="H3117" i="18"/>
  <c r="I3117" i="18"/>
  <c r="J3117" i="18"/>
  <c r="K3117" i="18"/>
  <c r="L3117" i="18"/>
  <c r="M3117" i="18"/>
  <c r="N3117" i="18"/>
  <c r="A3118" i="18"/>
  <c r="B3118" i="18"/>
  <c r="C3118" i="18"/>
  <c r="D3118" i="18"/>
  <c r="E3118" i="18"/>
  <c r="F3118" i="18"/>
  <c r="G3118" i="18"/>
  <c r="H3118" i="18"/>
  <c r="I3118" i="18"/>
  <c r="J3118" i="18"/>
  <c r="K3118" i="18"/>
  <c r="L3118" i="18"/>
  <c r="M3118" i="18"/>
  <c r="N3118" i="18"/>
  <c r="A3119" i="18"/>
  <c r="B3119" i="18"/>
  <c r="C3119" i="18"/>
  <c r="D3119" i="18"/>
  <c r="E3119" i="18"/>
  <c r="F3119" i="18"/>
  <c r="G3119" i="18"/>
  <c r="H3119" i="18"/>
  <c r="I3119" i="18"/>
  <c r="J3119" i="18"/>
  <c r="K3119" i="18"/>
  <c r="L3119" i="18"/>
  <c r="M3119" i="18"/>
  <c r="N3119" i="18"/>
  <c r="A3120" i="18"/>
  <c r="B3120" i="18"/>
  <c r="C3120" i="18"/>
  <c r="D3120" i="18"/>
  <c r="E3120" i="18"/>
  <c r="F3120" i="18"/>
  <c r="G3120" i="18"/>
  <c r="H3120" i="18"/>
  <c r="I3120" i="18"/>
  <c r="J3120" i="18"/>
  <c r="K3120" i="18"/>
  <c r="L3120" i="18"/>
  <c r="M3120" i="18"/>
  <c r="N3120" i="18"/>
  <c r="A3121" i="18"/>
  <c r="B3121" i="18"/>
  <c r="C3121" i="18"/>
  <c r="D3121" i="18"/>
  <c r="E3121" i="18"/>
  <c r="F3121" i="18"/>
  <c r="G3121" i="18"/>
  <c r="H3121" i="18"/>
  <c r="I3121" i="18"/>
  <c r="J3121" i="18"/>
  <c r="K3121" i="18"/>
  <c r="L3121" i="18"/>
  <c r="M3121" i="18"/>
  <c r="N3121" i="18"/>
  <c r="A3122" i="18"/>
  <c r="B3122" i="18"/>
  <c r="C3122" i="18"/>
  <c r="D3122" i="18"/>
  <c r="E3122" i="18"/>
  <c r="F3122" i="18"/>
  <c r="G3122" i="18"/>
  <c r="H3122" i="18"/>
  <c r="I3122" i="18"/>
  <c r="J3122" i="18"/>
  <c r="K3122" i="18"/>
  <c r="L3122" i="18"/>
  <c r="M3122" i="18"/>
  <c r="N3122" i="18"/>
  <c r="A3123" i="18"/>
  <c r="B3123" i="18"/>
  <c r="C3123" i="18"/>
  <c r="D3123" i="18"/>
  <c r="E3123" i="18"/>
  <c r="F3123" i="18"/>
  <c r="G3123" i="18"/>
  <c r="H3123" i="18"/>
  <c r="I3123" i="18"/>
  <c r="J3123" i="18"/>
  <c r="K3123" i="18"/>
  <c r="L3123" i="18"/>
  <c r="M3123" i="18"/>
  <c r="N3123" i="18"/>
  <c r="A3124" i="18"/>
  <c r="B3124" i="18"/>
  <c r="C3124" i="18"/>
  <c r="D3124" i="18"/>
  <c r="E3124" i="18"/>
  <c r="F3124" i="18"/>
  <c r="G3124" i="18"/>
  <c r="H3124" i="18"/>
  <c r="I3124" i="18"/>
  <c r="J3124" i="18"/>
  <c r="K3124" i="18"/>
  <c r="L3124" i="18"/>
  <c r="M3124" i="18"/>
  <c r="N3124" i="18"/>
  <c r="A3125" i="18"/>
  <c r="B3125" i="18"/>
  <c r="C3125" i="18"/>
  <c r="D3125" i="18"/>
  <c r="E3125" i="18"/>
  <c r="F3125" i="18"/>
  <c r="G3125" i="18"/>
  <c r="H3125" i="18"/>
  <c r="I3125" i="18"/>
  <c r="J3125" i="18"/>
  <c r="K3125" i="18"/>
  <c r="L3125" i="18"/>
  <c r="M3125" i="18"/>
  <c r="N3125" i="18"/>
  <c r="A3126" i="18"/>
  <c r="B3126" i="18"/>
  <c r="C3126" i="18"/>
  <c r="D3126" i="18"/>
  <c r="E3126" i="18"/>
  <c r="F3126" i="18"/>
  <c r="G3126" i="18"/>
  <c r="H3126" i="18"/>
  <c r="I3126" i="18"/>
  <c r="J3126" i="18"/>
  <c r="K3126" i="18"/>
  <c r="L3126" i="18"/>
  <c r="M3126" i="18"/>
  <c r="N3126" i="18"/>
  <c r="A3127" i="18"/>
  <c r="B3127" i="18"/>
  <c r="C3127" i="18"/>
  <c r="D3127" i="18"/>
  <c r="E3127" i="18"/>
  <c r="F3127" i="18"/>
  <c r="G3127" i="18"/>
  <c r="H3127" i="18"/>
  <c r="I3127" i="18"/>
  <c r="J3127" i="18"/>
  <c r="K3127" i="18"/>
  <c r="L3127" i="18"/>
  <c r="M3127" i="18"/>
  <c r="N3127" i="18"/>
  <c r="A3128" i="18"/>
  <c r="B3128" i="18"/>
  <c r="C3128" i="18"/>
  <c r="D3128" i="18"/>
  <c r="E3128" i="18"/>
  <c r="F3128" i="18"/>
  <c r="G3128" i="18"/>
  <c r="H3128" i="18"/>
  <c r="I3128" i="18"/>
  <c r="J3128" i="18"/>
  <c r="K3128" i="18"/>
  <c r="L3128" i="18"/>
  <c r="M3128" i="18"/>
  <c r="N3128" i="18"/>
  <c r="A3129" i="18"/>
  <c r="B3129" i="18"/>
  <c r="C3129" i="18"/>
  <c r="D3129" i="18"/>
  <c r="E3129" i="18"/>
  <c r="F3129" i="18"/>
  <c r="G3129" i="18"/>
  <c r="H3129" i="18"/>
  <c r="I3129" i="18"/>
  <c r="J3129" i="18"/>
  <c r="K3129" i="18"/>
  <c r="L3129" i="18"/>
  <c r="M3129" i="18"/>
  <c r="N3129" i="18"/>
  <c r="A3130" i="18"/>
  <c r="B3130" i="18"/>
  <c r="C3130" i="18"/>
  <c r="D3130" i="18"/>
  <c r="E3130" i="18"/>
  <c r="F3130" i="18"/>
  <c r="G3130" i="18"/>
  <c r="H3130" i="18"/>
  <c r="I3130" i="18"/>
  <c r="J3130" i="18"/>
  <c r="K3130" i="18"/>
  <c r="L3130" i="18"/>
  <c r="M3130" i="18"/>
  <c r="N3130" i="18"/>
  <c r="A3131" i="18"/>
  <c r="B3131" i="18"/>
  <c r="C3131" i="18"/>
  <c r="D3131" i="18"/>
  <c r="E3131" i="18"/>
  <c r="F3131" i="18"/>
  <c r="G3131" i="18"/>
  <c r="H3131" i="18"/>
  <c r="I3131" i="18"/>
  <c r="J3131" i="18"/>
  <c r="K3131" i="18"/>
  <c r="L3131" i="18"/>
  <c r="M3131" i="18"/>
  <c r="N3131" i="18"/>
  <c r="A3132" i="18"/>
  <c r="B3132" i="18"/>
  <c r="C3132" i="18"/>
  <c r="D3132" i="18"/>
  <c r="E3132" i="18"/>
  <c r="F3132" i="18"/>
  <c r="G3132" i="18"/>
  <c r="H3132" i="18"/>
  <c r="I3132" i="18"/>
  <c r="J3132" i="18"/>
  <c r="K3132" i="18"/>
  <c r="L3132" i="18"/>
  <c r="M3132" i="18"/>
  <c r="N3132" i="18"/>
  <c r="A3133" i="18"/>
  <c r="B3133" i="18"/>
  <c r="C3133" i="18"/>
  <c r="D3133" i="18"/>
  <c r="E3133" i="18"/>
  <c r="F3133" i="18"/>
  <c r="G3133" i="18"/>
  <c r="H3133" i="18"/>
  <c r="I3133" i="18"/>
  <c r="J3133" i="18"/>
  <c r="K3133" i="18"/>
  <c r="L3133" i="18"/>
  <c r="M3133" i="18"/>
  <c r="N3133" i="18"/>
  <c r="A3134" i="18"/>
  <c r="B3134" i="18"/>
  <c r="C3134" i="18"/>
  <c r="D3134" i="18"/>
  <c r="E3134" i="18"/>
  <c r="F3134" i="18"/>
  <c r="G3134" i="18"/>
  <c r="H3134" i="18"/>
  <c r="I3134" i="18"/>
  <c r="J3134" i="18"/>
  <c r="K3134" i="18"/>
  <c r="L3134" i="18"/>
  <c r="M3134" i="18"/>
  <c r="N3134" i="18"/>
  <c r="A3135" i="18"/>
  <c r="B3135" i="18"/>
  <c r="C3135" i="18"/>
  <c r="D3135" i="18"/>
  <c r="E3135" i="18"/>
  <c r="F3135" i="18"/>
  <c r="G3135" i="18"/>
  <c r="H3135" i="18"/>
  <c r="I3135" i="18"/>
  <c r="J3135" i="18"/>
  <c r="K3135" i="18"/>
  <c r="L3135" i="18"/>
  <c r="M3135" i="18"/>
  <c r="N3135" i="18"/>
  <c r="A3136" i="18"/>
  <c r="B3136" i="18"/>
  <c r="C3136" i="18"/>
  <c r="D3136" i="18"/>
  <c r="E3136" i="18"/>
  <c r="F3136" i="18"/>
  <c r="G3136" i="18"/>
  <c r="H3136" i="18"/>
  <c r="I3136" i="18"/>
  <c r="J3136" i="18"/>
  <c r="K3136" i="18"/>
  <c r="L3136" i="18"/>
  <c r="M3136" i="18"/>
  <c r="N3136" i="18"/>
  <c r="A3137" i="18"/>
  <c r="B3137" i="18"/>
  <c r="C3137" i="18"/>
  <c r="D3137" i="18"/>
  <c r="E3137" i="18"/>
  <c r="F3137" i="18"/>
  <c r="G3137" i="18"/>
  <c r="H3137" i="18"/>
  <c r="I3137" i="18"/>
  <c r="J3137" i="18"/>
  <c r="K3137" i="18"/>
  <c r="L3137" i="18"/>
  <c r="M3137" i="18"/>
  <c r="N3137" i="18"/>
  <c r="A3138" i="18"/>
  <c r="B3138" i="18"/>
  <c r="C3138" i="18"/>
  <c r="D3138" i="18"/>
  <c r="E3138" i="18"/>
  <c r="F3138" i="18"/>
  <c r="G3138" i="18"/>
  <c r="H3138" i="18"/>
  <c r="I3138" i="18"/>
  <c r="J3138" i="18"/>
  <c r="K3138" i="18"/>
  <c r="L3138" i="18"/>
  <c r="M3138" i="18"/>
  <c r="N3138" i="18"/>
  <c r="A3139" i="18"/>
  <c r="B3139" i="18"/>
  <c r="C3139" i="18"/>
  <c r="D3139" i="18"/>
  <c r="E3139" i="18"/>
  <c r="F3139" i="18"/>
  <c r="G3139" i="18"/>
  <c r="H3139" i="18"/>
  <c r="I3139" i="18"/>
  <c r="J3139" i="18"/>
  <c r="K3139" i="18"/>
  <c r="L3139" i="18"/>
  <c r="M3139" i="18"/>
  <c r="N3139" i="18"/>
  <c r="A3140" i="18"/>
  <c r="B3140" i="18"/>
  <c r="C3140" i="18"/>
  <c r="D3140" i="18"/>
  <c r="E3140" i="18"/>
  <c r="F3140" i="18"/>
  <c r="G3140" i="18"/>
  <c r="H3140" i="18"/>
  <c r="I3140" i="18"/>
  <c r="J3140" i="18"/>
  <c r="K3140" i="18"/>
  <c r="L3140" i="18"/>
  <c r="M3140" i="18"/>
  <c r="N3140" i="18"/>
  <c r="A3141" i="18"/>
  <c r="B3141" i="18"/>
  <c r="C3141" i="18"/>
  <c r="D3141" i="18"/>
  <c r="E3141" i="18"/>
  <c r="F3141" i="18"/>
  <c r="G3141" i="18"/>
  <c r="H3141" i="18"/>
  <c r="I3141" i="18"/>
  <c r="J3141" i="18"/>
  <c r="K3141" i="18"/>
  <c r="L3141" i="18"/>
  <c r="M3141" i="18"/>
  <c r="N3141" i="18"/>
  <c r="A3142" i="18"/>
  <c r="B3142" i="18"/>
  <c r="C3142" i="18"/>
  <c r="D3142" i="18"/>
  <c r="E3142" i="18"/>
  <c r="F3142" i="18"/>
  <c r="G3142" i="18"/>
  <c r="H3142" i="18"/>
  <c r="I3142" i="18"/>
  <c r="J3142" i="18"/>
  <c r="K3142" i="18"/>
  <c r="L3142" i="18"/>
  <c r="M3142" i="18"/>
  <c r="N3142" i="18"/>
  <c r="A3143" i="18"/>
  <c r="B3143" i="18"/>
  <c r="C3143" i="18"/>
  <c r="D3143" i="18"/>
  <c r="E3143" i="18"/>
  <c r="F3143" i="18"/>
  <c r="G3143" i="18"/>
  <c r="H3143" i="18"/>
  <c r="I3143" i="18"/>
  <c r="J3143" i="18"/>
  <c r="K3143" i="18"/>
  <c r="L3143" i="18"/>
  <c r="M3143" i="18"/>
  <c r="N3143" i="18"/>
  <c r="A3144" i="18"/>
  <c r="B3144" i="18"/>
  <c r="C3144" i="18"/>
  <c r="D3144" i="18"/>
  <c r="E3144" i="18"/>
  <c r="F3144" i="18"/>
  <c r="G3144" i="18"/>
  <c r="H3144" i="18"/>
  <c r="I3144" i="18"/>
  <c r="J3144" i="18"/>
  <c r="K3144" i="18"/>
  <c r="L3144" i="18"/>
  <c r="M3144" i="18"/>
  <c r="N3144" i="18"/>
  <c r="A3145" i="18"/>
  <c r="B3145" i="18"/>
  <c r="C3145" i="18"/>
  <c r="D3145" i="18"/>
  <c r="E3145" i="18"/>
  <c r="F3145" i="18"/>
  <c r="G3145" i="18"/>
  <c r="H3145" i="18"/>
  <c r="I3145" i="18"/>
  <c r="J3145" i="18"/>
  <c r="K3145" i="18"/>
  <c r="L3145" i="18"/>
  <c r="M3145" i="18"/>
  <c r="N3145" i="18"/>
  <c r="A3146" i="18"/>
  <c r="B3146" i="18"/>
  <c r="C3146" i="18"/>
  <c r="D3146" i="18"/>
  <c r="E3146" i="18"/>
  <c r="F3146" i="18"/>
  <c r="G3146" i="18"/>
  <c r="H3146" i="18"/>
  <c r="I3146" i="18"/>
  <c r="J3146" i="18"/>
  <c r="K3146" i="18"/>
  <c r="L3146" i="18"/>
  <c r="M3146" i="18"/>
  <c r="N3146" i="18"/>
  <c r="A3147" i="18"/>
  <c r="B3147" i="18"/>
  <c r="C3147" i="18"/>
  <c r="D3147" i="18"/>
  <c r="E3147" i="18"/>
  <c r="F3147" i="18"/>
  <c r="G3147" i="18"/>
  <c r="H3147" i="18"/>
  <c r="I3147" i="18"/>
  <c r="J3147" i="18"/>
  <c r="K3147" i="18"/>
  <c r="L3147" i="18"/>
  <c r="M3147" i="18"/>
  <c r="N3147" i="18"/>
  <c r="A3148" i="18"/>
  <c r="B3148" i="18"/>
  <c r="C3148" i="18"/>
  <c r="D3148" i="18"/>
  <c r="E3148" i="18"/>
  <c r="F3148" i="18"/>
  <c r="G3148" i="18"/>
  <c r="H3148" i="18"/>
  <c r="I3148" i="18"/>
  <c r="J3148" i="18"/>
  <c r="K3148" i="18"/>
  <c r="L3148" i="18"/>
  <c r="M3148" i="18"/>
  <c r="N3148" i="18"/>
  <c r="A3149" i="18"/>
  <c r="B3149" i="18"/>
  <c r="C3149" i="18"/>
  <c r="D3149" i="18"/>
  <c r="E3149" i="18"/>
  <c r="F3149" i="18"/>
  <c r="G3149" i="18"/>
  <c r="H3149" i="18"/>
  <c r="I3149" i="18"/>
  <c r="J3149" i="18"/>
  <c r="K3149" i="18"/>
  <c r="L3149" i="18"/>
  <c r="M3149" i="18"/>
  <c r="N3149" i="18"/>
  <c r="A3150" i="18"/>
  <c r="B3150" i="18"/>
  <c r="C3150" i="18"/>
  <c r="D3150" i="18"/>
  <c r="E3150" i="18"/>
  <c r="F3150" i="18"/>
  <c r="G3150" i="18"/>
  <c r="H3150" i="18"/>
  <c r="I3150" i="18"/>
  <c r="J3150" i="18"/>
  <c r="K3150" i="18"/>
  <c r="L3150" i="18"/>
  <c r="M3150" i="18"/>
  <c r="N3150" i="18"/>
  <c r="A3151" i="18"/>
  <c r="B3151" i="18"/>
  <c r="C3151" i="18"/>
  <c r="D3151" i="18"/>
  <c r="E3151" i="18"/>
  <c r="F3151" i="18"/>
  <c r="G3151" i="18"/>
  <c r="H3151" i="18"/>
  <c r="I3151" i="18"/>
  <c r="J3151" i="18"/>
  <c r="K3151" i="18"/>
  <c r="L3151" i="18"/>
  <c r="M3151" i="18"/>
  <c r="N3151" i="18"/>
  <c r="A3152" i="18"/>
  <c r="B3152" i="18"/>
  <c r="C3152" i="18"/>
  <c r="D3152" i="18"/>
  <c r="E3152" i="18"/>
  <c r="F3152" i="18"/>
  <c r="G3152" i="18"/>
  <c r="H3152" i="18"/>
  <c r="I3152" i="18"/>
  <c r="J3152" i="18"/>
  <c r="K3152" i="18"/>
  <c r="L3152" i="18"/>
  <c r="M3152" i="18"/>
  <c r="N3152" i="18"/>
  <c r="A3153" i="18"/>
  <c r="B3153" i="18"/>
  <c r="C3153" i="18"/>
  <c r="D3153" i="18"/>
  <c r="E3153" i="18"/>
  <c r="F3153" i="18"/>
  <c r="G3153" i="18"/>
  <c r="H3153" i="18"/>
  <c r="I3153" i="18"/>
  <c r="J3153" i="18"/>
  <c r="K3153" i="18"/>
  <c r="L3153" i="18"/>
  <c r="M3153" i="18"/>
  <c r="N3153" i="18"/>
  <c r="A3154" i="18"/>
  <c r="B3154" i="18"/>
  <c r="C3154" i="18"/>
  <c r="D3154" i="18"/>
  <c r="E3154" i="18"/>
  <c r="F3154" i="18"/>
  <c r="G3154" i="18"/>
  <c r="H3154" i="18"/>
  <c r="I3154" i="18"/>
  <c r="J3154" i="18"/>
  <c r="K3154" i="18"/>
  <c r="L3154" i="18"/>
  <c r="M3154" i="18"/>
  <c r="N3154" i="18"/>
  <c r="A3155" i="18"/>
  <c r="B3155" i="18"/>
  <c r="C3155" i="18"/>
  <c r="D3155" i="18"/>
  <c r="E3155" i="18"/>
  <c r="F3155" i="18"/>
  <c r="G3155" i="18"/>
  <c r="H3155" i="18"/>
  <c r="I3155" i="18"/>
  <c r="J3155" i="18"/>
  <c r="K3155" i="18"/>
  <c r="L3155" i="18"/>
  <c r="M3155" i="18"/>
  <c r="N3155" i="18"/>
  <c r="A3156" i="18"/>
  <c r="B3156" i="18"/>
  <c r="C3156" i="18"/>
  <c r="D3156" i="18"/>
  <c r="E3156" i="18"/>
  <c r="F3156" i="18"/>
  <c r="G3156" i="18"/>
  <c r="H3156" i="18"/>
  <c r="I3156" i="18"/>
  <c r="J3156" i="18"/>
  <c r="K3156" i="18"/>
  <c r="L3156" i="18"/>
  <c r="M3156" i="18"/>
  <c r="N3156" i="18"/>
  <c r="A3157" i="18"/>
  <c r="B3157" i="18"/>
  <c r="C3157" i="18"/>
  <c r="D3157" i="18"/>
  <c r="E3157" i="18"/>
  <c r="F3157" i="18"/>
  <c r="G3157" i="18"/>
  <c r="H3157" i="18"/>
  <c r="I3157" i="18"/>
  <c r="J3157" i="18"/>
  <c r="K3157" i="18"/>
  <c r="L3157" i="18"/>
  <c r="M3157" i="18"/>
  <c r="N3157" i="18"/>
  <c r="A3158" i="18"/>
  <c r="B3158" i="18"/>
  <c r="C3158" i="18"/>
  <c r="D3158" i="18"/>
  <c r="E3158" i="18"/>
  <c r="F3158" i="18"/>
  <c r="G3158" i="18"/>
  <c r="H3158" i="18"/>
  <c r="I3158" i="18"/>
  <c r="J3158" i="18"/>
  <c r="K3158" i="18"/>
  <c r="L3158" i="18"/>
  <c r="M3158" i="18"/>
  <c r="N3158" i="18"/>
  <c r="A3159" i="18"/>
  <c r="B3159" i="18"/>
  <c r="C3159" i="18"/>
  <c r="D3159" i="18"/>
  <c r="E3159" i="18"/>
  <c r="F3159" i="18"/>
  <c r="G3159" i="18"/>
  <c r="H3159" i="18"/>
  <c r="I3159" i="18"/>
  <c r="J3159" i="18"/>
  <c r="K3159" i="18"/>
  <c r="L3159" i="18"/>
  <c r="M3159" i="18"/>
  <c r="N3159" i="18"/>
  <c r="A3160" i="18"/>
  <c r="B3160" i="18"/>
  <c r="C3160" i="18"/>
  <c r="D3160" i="18"/>
  <c r="E3160" i="18"/>
  <c r="F3160" i="18"/>
  <c r="G3160" i="18"/>
  <c r="H3160" i="18"/>
  <c r="I3160" i="18"/>
  <c r="J3160" i="18"/>
  <c r="K3160" i="18"/>
  <c r="L3160" i="18"/>
  <c r="M3160" i="18"/>
  <c r="N3160" i="18"/>
  <c r="A3161" i="18"/>
  <c r="B3161" i="18"/>
  <c r="C3161" i="18"/>
  <c r="D3161" i="18"/>
  <c r="E3161" i="18"/>
  <c r="F3161" i="18"/>
  <c r="G3161" i="18"/>
  <c r="H3161" i="18"/>
  <c r="I3161" i="18"/>
  <c r="J3161" i="18"/>
  <c r="K3161" i="18"/>
  <c r="L3161" i="18"/>
  <c r="M3161" i="18"/>
  <c r="N3161" i="18"/>
  <c r="A3162" i="18"/>
  <c r="B3162" i="18"/>
  <c r="C3162" i="18"/>
  <c r="D3162" i="18"/>
  <c r="E3162" i="18"/>
  <c r="F3162" i="18"/>
  <c r="G3162" i="18"/>
  <c r="H3162" i="18"/>
  <c r="I3162" i="18"/>
  <c r="J3162" i="18"/>
  <c r="K3162" i="18"/>
  <c r="L3162" i="18"/>
  <c r="M3162" i="18"/>
  <c r="N3162" i="18"/>
  <c r="A3163" i="18"/>
  <c r="B3163" i="18"/>
  <c r="C3163" i="18"/>
  <c r="D3163" i="18"/>
  <c r="E3163" i="18"/>
  <c r="F3163" i="18"/>
  <c r="G3163" i="18"/>
  <c r="H3163" i="18"/>
  <c r="I3163" i="18"/>
  <c r="J3163" i="18"/>
  <c r="K3163" i="18"/>
  <c r="L3163" i="18"/>
  <c r="M3163" i="18"/>
  <c r="N3163" i="18"/>
  <c r="A3164" i="18"/>
  <c r="B3164" i="18"/>
  <c r="C3164" i="18"/>
  <c r="D3164" i="18"/>
  <c r="E3164" i="18"/>
  <c r="F3164" i="18"/>
  <c r="G3164" i="18"/>
  <c r="H3164" i="18"/>
  <c r="I3164" i="18"/>
  <c r="J3164" i="18"/>
  <c r="K3164" i="18"/>
  <c r="L3164" i="18"/>
  <c r="M3164" i="18"/>
  <c r="N3164" i="18"/>
  <c r="A3165" i="18"/>
  <c r="B3165" i="18"/>
  <c r="C3165" i="18"/>
  <c r="D3165" i="18"/>
  <c r="E3165" i="18"/>
  <c r="F3165" i="18"/>
  <c r="G3165" i="18"/>
  <c r="H3165" i="18"/>
  <c r="I3165" i="18"/>
  <c r="J3165" i="18"/>
  <c r="K3165" i="18"/>
  <c r="L3165" i="18"/>
  <c r="M3165" i="18"/>
  <c r="N3165" i="18"/>
  <c r="A3166" i="18"/>
  <c r="B3166" i="18"/>
  <c r="C3166" i="18"/>
  <c r="D3166" i="18"/>
  <c r="E3166" i="18"/>
  <c r="F3166" i="18"/>
  <c r="G3166" i="18"/>
  <c r="H3166" i="18"/>
  <c r="I3166" i="18"/>
  <c r="J3166" i="18"/>
  <c r="K3166" i="18"/>
  <c r="L3166" i="18"/>
  <c r="M3166" i="18"/>
  <c r="N3166" i="18"/>
  <c r="A3167" i="18"/>
  <c r="B3167" i="18"/>
  <c r="C3167" i="18"/>
  <c r="D3167" i="18"/>
  <c r="E3167" i="18"/>
  <c r="F3167" i="18"/>
  <c r="G3167" i="18"/>
  <c r="H3167" i="18"/>
  <c r="I3167" i="18"/>
  <c r="J3167" i="18"/>
  <c r="K3167" i="18"/>
  <c r="L3167" i="18"/>
  <c r="M3167" i="18"/>
  <c r="N3167" i="18"/>
  <c r="A3168" i="18"/>
  <c r="B3168" i="18"/>
  <c r="C3168" i="18"/>
  <c r="D3168" i="18"/>
  <c r="E3168" i="18"/>
  <c r="F3168" i="18"/>
  <c r="G3168" i="18"/>
  <c r="H3168" i="18"/>
  <c r="I3168" i="18"/>
  <c r="J3168" i="18"/>
  <c r="K3168" i="18"/>
  <c r="L3168" i="18"/>
  <c r="M3168" i="18"/>
  <c r="N3168" i="18"/>
  <c r="A3169" i="18"/>
  <c r="B3169" i="18"/>
  <c r="C3169" i="18"/>
  <c r="D3169" i="18"/>
  <c r="E3169" i="18"/>
  <c r="F3169" i="18"/>
  <c r="G3169" i="18"/>
  <c r="H3169" i="18"/>
  <c r="I3169" i="18"/>
  <c r="J3169" i="18"/>
  <c r="K3169" i="18"/>
  <c r="L3169" i="18"/>
  <c r="M3169" i="18"/>
  <c r="N3169" i="18"/>
  <c r="A3170" i="18"/>
  <c r="B3170" i="18"/>
  <c r="C3170" i="18"/>
  <c r="D3170" i="18"/>
  <c r="E3170" i="18"/>
  <c r="F3170" i="18"/>
  <c r="G3170" i="18"/>
  <c r="H3170" i="18"/>
  <c r="I3170" i="18"/>
  <c r="J3170" i="18"/>
  <c r="K3170" i="18"/>
  <c r="L3170" i="18"/>
  <c r="M3170" i="18"/>
  <c r="N3170" i="18"/>
  <c r="A3171" i="18"/>
  <c r="B3171" i="18"/>
  <c r="C3171" i="18"/>
  <c r="D3171" i="18"/>
  <c r="E3171" i="18"/>
  <c r="F3171" i="18"/>
  <c r="G3171" i="18"/>
  <c r="H3171" i="18"/>
  <c r="I3171" i="18"/>
  <c r="J3171" i="18"/>
  <c r="K3171" i="18"/>
  <c r="L3171" i="18"/>
  <c r="M3171" i="18"/>
  <c r="N3171" i="18"/>
  <c r="A3172" i="18"/>
  <c r="B3172" i="18"/>
  <c r="C3172" i="18"/>
  <c r="D3172" i="18"/>
  <c r="E3172" i="18"/>
  <c r="F3172" i="18"/>
  <c r="G3172" i="18"/>
  <c r="H3172" i="18"/>
  <c r="I3172" i="18"/>
  <c r="J3172" i="18"/>
  <c r="K3172" i="18"/>
  <c r="L3172" i="18"/>
  <c r="M3172" i="18"/>
  <c r="N3172" i="18"/>
  <c r="A3173" i="18"/>
  <c r="B3173" i="18"/>
  <c r="C3173" i="18"/>
  <c r="D3173" i="18"/>
  <c r="E3173" i="18"/>
  <c r="F3173" i="18"/>
  <c r="G3173" i="18"/>
  <c r="H3173" i="18"/>
  <c r="I3173" i="18"/>
  <c r="J3173" i="18"/>
  <c r="K3173" i="18"/>
  <c r="L3173" i="18"/>
  <c r="M3173" i="18"/>
  <c r="N3173" i="18"/>
  <c r="A3174" i="18"/>
  <c r="B3174" i="18"/>
  <c r="C3174" i="18"/>
  <c r="D3174" i="18"/>
  <c r="E3174" i="18"/>
  <c r="F3174" i="18"/>
  <c r="G3174" i="18"/>
  <c r="H3174" i="18"/>
  <c r="I3174" i="18"/>
  <c r="J3174" i="18"/>
  <c r="K3174" i="18"/>
  <c r="L3174" i="18"/>
  <c r="M3174" i="18"/>
  <c r="N3174" i="18"/>
  <c r="A3175" i="18"/>
  <c r="B3175" i="18"/>
  <c r="C3175" i="18"/>
  <c r="D3175" i="18"/>
  <c r="E3175" i="18"/>
  <c r="F3175" i="18"/>
  <c r="G3175" i="18"/>
  <c r="H3175" i="18"/>
  <c r="I3175" i="18"/>
  <c r="J3175" i="18"/>
  <c r="K3175" i="18"/>
  <c r="L3175" i="18"/>
  <c r="M3175" i="18"/>
  <c r="N3175" i="18"/>
  <c r="A3176" i="18"/>
  <c r="B3176" i="18"/>
  <c r="C3176" i="18"/>
  <c r="D3176" i="18"/>
  <c r="E3176" i="18"/>
  <c r="F3176" i="18"/>
  <c r="G3176" i="18"/>
  <c r="H3176" i="18"/>
  <c r="I3176" i="18"/>
  <c r="J3176" i="18"/>
  <c r="K3176" i="18"/>
  <c r="L3176" i="18"/>
  <c r="M3176" i="18"/>
  <c r="N3176" i="18"/>
  <c r="A3177" i="18"/>
  <c r="B3177" i="18"/>
  <c r="C3177" i="18"/>
  <c r="D3177" i="18"/>
  <c r="E3177" i="18"/>
  <c r="F3177" i="18"/>
  <c r="G3177" i="18"/>
  <c r="H3177" i="18"/>
  <c r="I3177" i="18"/>
  <c r="J3177" i="18"/>
  <c r="K3177" i="18"/>
  <c r="L3177" i="18"/>
  <c r="M3177" i="18"/>
  <c r="N3177" i="18"/>
  <c r="A3178" i="18"/>
  <c r="B3178" i="18"/>
  <c r="C3178" i="18"/>
  <c r="D3178" i="18"/>
  <c r="E3178" i="18"/>
  <c r="F3178" i="18"/>
  <c r="G3178" i="18"/>
  <c r="H3178" i="18"/>
  <c r="I3178" i="18"/>
  <c r="J3178" i="18"/>
  <c r="K3178" i="18"/>
  <c r="L3178" i="18"/>
  <c r="M3178" i="18"/>
  <c r="N3178" i="18"/>
  <c r="A3179" i="18"/>
  <c r="B3179" i="18"/>
  <c r="C3179" i="18"/>
  <c r="D3179" i="18"/>
  <c r="E3179" i="18"/>
  <c r="F3179" i="18"/>
  <c r="G3179" i="18"/>
  <c r="H3179" i="18"/>
  <c r="I3179" i="18"/>
  <c r="J3179" i="18"/>
  <c r="K3179" i="18"/>
  <c r="L3179" i="18"/>
  <c r="M3179" i="18"/>
  <c r="N3179" i="18"/>
  <c r="A3180" i="18"/>
  <c r="B3180" i="18"/>
  <c r="C3180" i="18"/>
  <c r="D3180" i="18"/>
  <c r="E3180" i="18"/>
  <c r="F3180" i="18"/>
  <c r="G3180" i="18"/>
  <c r="H3180" i="18"/>
  <c r="I3180" i="18"/>
  <c r="J3180" i="18"/>
  <c r="K3180" i="18"/>
  <c r="L3180" i="18"/>
  <c r="M3180" i="18"/>
  <c r="N3180" i="18"/>
  <c r="A3181" i="18"/>
  <c r="B3181" i="18"/>
  <c r="C3181" i="18"/>
  <c r="D3181" i="18"/>
  <c r="E3181" i="18"/>
  <c r="F3181" i="18"/>
  <c r="G3181" i="18"/>
  <c r="H3181" i="18"/>
  <c r="I3181" i="18"/>
  <c r="J3181" i="18"/>
  <c r="K3181" i="18"/>
  <c r="L3181" i="18"/>
  <c r="M3181" i="18"/>
  <c r="N3181" i="18"/>
  <c r="A3182" i="18"/>
  <c r="B3182" i="18"/>
  <c r="C3182" i="18"/>
  <c r="D3182" i="18"/>
  <c r="E3182" i="18"/>
  <c r="F3182" i="18"/>
  <c r="G3182" i="18"/>
  <c r="H3182" i="18"/>
  <c r="I3182" i="18"/>
  <c r="J3182" i="18"/>
  <c r="K3182" i="18"/>
  <c r="L3182" i="18"/>
  <c r="M3182" i="18"/>
  <c r="N3182" i="18"/>
  <c r="A3183" i="18"/>
  <c r="B3183" i="18"/>
  <c r="C3183" i="18"/>
  <c r="D3183" i="18"/>
  <c r="E3183" i="18"/>
  <c r="F3183" i="18"/>
  <c r="G3183" i="18"/>
  <c r="H3183" i="18"/>
  <c r="I3183" i="18"/>
  <c r="J3183" i="18"/>
  <c r="K3183" i="18"/>
  <c r="L3183" i="18"/>
  <c r="M3183" i="18"/>
  <c r="N3183" i="18"/>
  <c r="A3184" i="18"/>
  <c r="B3184" i="18"/>
  <c r="C3184" i="18"/>
  <c r="D3184" i="18"/>
  <c r="E3184" i="18"/>
  <c r="F3184" i="18"/>
  <c r="G3184" i="18"/>
  <c r="H3184" i="18"/>
  <c r="I3184" i="18"/>
  <c r="J3184" i="18"/>
  <c r="K3184" i="18"/>
  <c r="L3184" i="18"/>
  <c r="M3184" i="18"/>
  <c r="N3184" i="18"/>
  <c r="A3185" i="18"/>
  <c r="B3185" i="18"/>
  <c r="C3185" i="18"/>
  <c r="D3185" i="18"/>
  <c r="E3185" i="18"/>
  <c r="F3185" i="18"/>
  <c r="G3185" i="18"/>
  <c r="H3185" i="18"/>
  <c r="I3185" i="18"/>
  <c r="J3185" i="18"/>
  <c r="K3185" i="18"/>
  <c r="L3185" i="18"/>
  <c r="M3185" i="18"/>
  <c r="N3185" i="18"/>
  <c r="A3186" i="18"/>
  <c r="B3186" i="18"/>
  <c r="C3186" i="18"/>
  <c r="D3186" i="18"/>
  <c r="E3186" i="18"/>
  <c r="F3186" i="18"/>
  <c r="G3186" i="18"/>
  <c r="H3186" i="18"/>
  <c r="I3186" i="18"/>
  <c r="J3186" i="18"/>
  <c r="K3186" i="18"/>
  <c r="L3186" i="18"/>
  <c r="M3186" i="18"/>
  <c r="N3186" i="18"/>
  <c r="A3187" i="18"/>
  <c r="B3187" i="18"/>
  <c r="C3187" i="18"/>
  <c r="D3187" i="18"/>
  <c r="E3187" i="18"/>
  <c r="F3187" i="18"/>
  <c r="G3187" i="18"/>
  <c r="H3187" i="18"/>
  <c r="I3187" i="18"/>
  <c r="J3187" i="18"/>
  <c r="K3187" i="18"/>
  <c r="L3187" i="18"/>
  <c r="M3187" i="18"/>
  <c r="N3187" i="18"/>
  <c r="A3188" i="18"/>
  <c r="B3188" i="18"/>
  <c r="C3188" i="18"/>
  <c r="D3188" i="18"/>
  <c r="E3188" i="18"/>
  <c r="F3188" i="18"/>
  <c r="G3188" i="18"/>
  <c r="H3188" i="18"/>
  <c r="I3188" i="18"/>
  <c r="J3188" i="18"/>
  <c r="K3188" i="18"/>
  <c r="L3188" i="18"/>
  <c r="M3188" i="18"/>
  <c r="N3188" i="18"/>
  <c r="A3189" i="18"/>
  <c r="B3189" i="18"/>
  <c r="C3189" i="18"/>
  <c r="D3189" i="18"/>
  <c r="E3189" i="18"/>
  <c r="F3189" i="18"/>
  <c r="G3189" i="18"/>
  <c r="H3189" i="18"/>
  <c r="I3189" i="18"/>
  <c r="J3189" i="18"/>
  <c r="K3189" i="18"/>
  <c r="L3189" i="18"/>
  <c r="M3189" i="18"/>
  <c r="N3189" i="18"/>
  <c r="A3190" i="18"/>
  <c r="B3190" i="18"/>
  <c r="C3190" i="18"/>
  <c r="D3190" i="18"/>
  <c r="E3190" i="18"/>
  <c r="F3190" i="18"/>
  <c r="G3190" i="18"/>
  <c r="H3190" i="18"/>
  <c r="I3190" i="18"/>
  <c r="J3190" i="18"/>
  <c r="K3190" i="18"/>
  <c r="L3190" i="18"/>
  <c r="M3190" i="18"/>
  <c r="N3190" i="18"/>
  <c r="A3191" i="18"/>
  <c r="B3191" i="18"/>
  <c r="C3191" i="18"/>
  <c r="D3191" i="18"/>
  <c r="E3191" i="18"/>
  <c r="F3191" i="18"/>
  <c r="G3191" i="18"/>
  <c r="H3191" i="18"/>
  <c r="I3191" i="18"/>
  <c r="J3191" i="18"/>
  <c r="K3191" i="18"/>
  <c r="L3191" i="18"/>
  <c r="M3191" i="18"/>
  <c r="N3191" i="18"/>
  <c r="A3192" i="18"/>
  <c r="B3192" i="18"/>
  <c r="C3192" i="18"/>
  <c r="D3192" i="18"/>
  <c r="E3192" i="18"/>
  <c r="F3192" i="18"/>
  <c r="G3192" i="18"/>
  <c r="H3192" i="18"/>
  <c r="I3192" i="18"/>
  <c r="J3192" i="18"/>
  <c r="K3192" i="18"/>
  <c r="L3192" i="18"/>
  <c r="M3192" i="18"/>
  <c r="N3192" i="18"/>
  <c r="A3193" i="18"/>
  <c r="B3193" i="18"/>
  <c r="C3193" i="18"/>
  <c r="D3193" i="18"/>
  <c r="E3193" i="18"/>
  <c r="F3193" i="18"/>
  <c r="G3193" i="18"/>
  <c r="H3193" i="18"/>
  <c r="I3193" i="18"/>
  <c r="J3193" i="18"/>
  <c r="K3193" i="18"/>
  <c r="L3193" i="18"/>
  <c r="M3193" i="18"/>
  <c r="N3193" i="18"/>
  <c r="A3194" i="18"/>
  <c r="B3194" i="18"/>
  <c r="C3194" i="18"/>
  <c r="D3194" i="18"/>
  <c r="E3194" i="18"/>
  <c r="F3194" i="18"/>
  <c r="G3194" i="18"/>
  <c r="H3194" i="18"/>
  <c r="I3194" i="18"/>
  <c r="J3194" i="18"/>
  <c r="K3194" i="18"/>
  <c r="L3194" i="18"/>
  <c r="M3194" i="18"/>
  <c r="N3194" i="18"/>
  <c r="A3195" i="18"/>
  <c r="B3195" i="18"/>
  <c r="C3195" i="18"/>
  <c r="D3195" i="18"/>
  <c r="E3195" i="18"/>
  <c r="F3195" i="18"/>
  <c r="G3195" i="18"/>
  <c r="H3195" i="18"/>
  <c r="I3195" i="18"/>
  <c r="J3195" i="18"/>
  <c r="K3195" i="18"/>
  <c r="L3195" i="18"/>
  <c r="M3195" i="18"/>
  <c r="N3195" i="18"/>
  <c r="A3196" i="18"/>
  <c r="B3196" i="18"/>
  <c r="C3196" i="18"/>
  <c r="D3196" i="18"/>
  <c r="E3196" i="18"/>
  <c r="F3196" i="18"/>
  <c r="G3196" i="18"/>
  <c r="H3196" i="18"/>
  <c r="I3196" i="18"/>
  <c r="J3196" i="18"/>
  <c r="K3196" i="18"/>
  <c r="L3196" i="18"/>
  <c r="M3196" i="18"/>
  <c r="N3196" i="18"/>
  <c r="A3197" i="18"/>
  <c r="B3197" i="18"/>
  <c r="C3197" i="18"/>
  <c r="D3197" i="18"/>
  <c r="E3197" i="18"/>
  <c r="F3197" i="18"/>
  <c r="G3197" i="18"/>
  <c r="H3197" i="18"/>
  <c r="I3197" i="18"/>
  <c r="J3197" i="18"/>
  <c r="K3197" i="18"/>
  <c r="L3197" i="18"/>
  <c r="M3197" i="18"/>
  <c r="N3197" i="18"/>
  <c r="A3198" i="18"/>
  <c r="B3198" i="18"/>
  <c r="C3198" i="18"/>
  <c r="D3198" i="18"/>
  <c r="E3198" i="18"/>
  <c r="F3198" i="18"/>
  <c r="G3198" i="18"/>
  <c r="H3198" i="18"/>
  <c r="I3198" i="18"/>
  <c r="J3198" i="18"/>
  <c r="K3198" i="18"/>
  <c r="L3198" i="18"/>
  <c r="M3198" i="18"/>
  <c r="N3198" i="18"/>
  <c r="A3199" i="18"/>
  <c r="B3199" i="18"/>
  <c r="C3199" i="18"/>
  <c r="D3199" i="18"/>
  <c r="E3199" i="18"/>
  <c r="F3199" i="18"/>
  <c r="G3199" i="18"/>
  <c r="H3199" i="18"/>
  <c r="I3199" i="18"/>
  <c r="J3199" i="18"/>
  <c r="K3199" i="18"/>
  <c r="L3199" i="18"/>
  <c r="M3199" i="18"/>
  <c r="N3199" i="18"/>
  <c r="A3200" i="18"/>
  <c r="B3200" i="18"/>
  <c r="C3200" i="18"/>
  <c r="D3200" i="18"/>
  <c r="E3200" i="18"/>
  <c r="F3200" i="18"/>
  <c r="G3200" i="18"/>
  <c r="H3200" i="18"/>
  <c r="I3200" i="18"/>
  <c r="J3200" i="18"/>
  <c r="K3200" i="18"/>
  <c r="L3200" i="18"/>
  <c r="M3200" i="18"/>
  <c r="N3200" i="18"/>
  <c r="A3201" i="18"/>
  <c r="B3201" i="18"/>
  <c r="C3201" i="18"/>
  <c r="D3201" i="18"/>
  <c r="E3201" i="18"/>
  <c r="F3201" i="18"/>
  <c r="G3201" i="18"/>
  <c r="H3201" i="18"/>
  <c r="I3201" i="18"/>
  <c r="J3201" i="18"/>
  <c r="K3201" i="18"/>
  <c r="L3201" i="18"/>
  <c r="M3201" i="18"/>
  <c r="N3201" i="18"/>
  <c r="A3202" i="18"/>
  <c r="B3202" i="18"/>
  <c r="C3202" i="18"/>
  <c r="D3202" i="18"/>
  <c r="E3202" i="18"/>
  <c r="F3202" i="18"/>
  <c r="G3202" i="18"/>
  <c r="H3202" i="18"/>
  <c r="I3202" i="18"/>
  <c r="J3202" i="18"/>
  <c r="K3202" i="18"/>
  <c r="L3202" i="18"/>
  <c r="M3202" i="18"/>
  <c r="N3202" i="18"/>
  <c r="A3203" i="18"/>
  <c r="B3203" i="18"/>
  <c r="C3203" i="18"/>
  <c r="D3203" i="18"/>
  <c r="E3203" i="18"/>
  <c r="F3203" i="18"/>
  <c r="G3203" i="18"/>
  <c r="H3203" i="18"/>
  <c r="I3203" i="18"/>
  <c r="J3203" i="18"/>
  <c r="K3203" i="18"/>
  <c r="L3203" i="18"/>
  <c r="M3203" i="18"/>
  <c r="N3203" i="18"/>
  <c r="A3204" i="18"/>
  <c r="B3204" i="18"/>
  <c r="C3204" i="18"/>
  <c r="D3204" i="18"/>
  <c r="E3204" i="18"/>
  <c r="F3204" i="18"/>
  <c r="G3204" i="18"/>
  <c r="H3204" i="18"/>
  <c r="I3204" i="18"/>
  <c r="J3204" i="18"/>
  <c r="K3204" i="18"/>
  <c r="L3204" i="18"/>
  <c r="M3204" i="18"/>
  <c r="N3204" i="18"/>
  <c r="A3205" i="18"/>
  <c r="B3205" i="18"/>
  <c r="C3205" i="18"/>
  <c r="D3205" i="18"/>
  <c r="E3205" i="18"/>
  <c r="F3205" i="18"/>
  <c r="G3205" i="18"/>
  <c r="H3205" i="18"/>
  <c r="I3205" i="18"/>
  <c r="J3205" i="18"/>
  <c r="K3205" i="18"/>
  <c r="L3205" i="18"/>
  <c r="M3205" i="18"/>
  <c r="N3205" i="18"/>
  <c r="A3206" i="18"/>
  <c r="B3206" i="18"/>
  <c r="C3206" i="18"/>
  <c r="D3206" i="18"/>
  <c r="E3206" i="18"/>
  <c r="F3206" i="18"/>
  <c r="G3206" i="18"/>
  <c r="H3206" i="18"/>
  <c r="I3206" i="18"/>
  <c r="J3206" i="18"/>
  <c r="K3206" i="18"/>
  <c r="L3206" i="18"/>
  <c r="M3206" i="18"/>
  <c r="N3206" i="18"/>
  <c r="A3207" i="18"/>
  <c r="B3207" i="18"/>
  <c r="C3207" i="18"/>
  <c r="D3207" i="18"/>
  <c r="E3207" i="18"/>
  <c r="F3207" i="18"/>
  <c r="G3207" i="18"/>
  <c r="H3207" i="18"/>
  <c r="I3207" i="18"/>
  <c r="J3207" i="18"/>
  <c r="K3207" i="18"/>
  <c r="L3207" i="18"/>
  <c r="M3207" i="18"/>
  <c r="N3207" i="18"/>
  <c r="A3208" i="18"/>
  <c r="B3208" i="18"/>
  <c r="C3208" i="18"/>
  <c r="D3208" i="18"/>
  <c r="E3208" i="18"/>
  <c r="F3208" i="18"/>
  <c r="G3208" i="18"/>
  <c r="H3208" i="18"/>
  <c r="I3208" i="18"/>
  <c r="J3208" i="18"/>
  <c r="K3208" i="18"/>
  <c r="L3208" i="18"/>
  <c r="M3208" i="18"/>
  <c r="N3208" i="18"/>
  <c r="A3209" i="18"/>
  <c r="B3209" i="18"/>
  <c r="C3209" i="18"/>
  <c r="D3209" i="18"/>
  <c r="E3209" i="18"/>
  <c r="F3209" i="18"/>
  <c r="G3209" i="18"/>
  <c r="H3209" i="18"/>
  <c r="I3209" i="18"/>
  <c r="J3209" i="18"/>
  <c r="K3209" i="18"/>
  <c r="L3209" i="18"/>
  <c r="M3209" i="18"/>
  <c r="N3209" i="18"/>
  <c r="A3210" i="18"/>
  <c r="B3210" i="18"/>
  <c r="C3210" i="18"/>
  <c r="D3210" i="18"/>
  <c r="E3210" i="18"/>
  <c r="F3210" i="18"/>
  <c r="G3210" i="18"/>
  <c r="H3210" i="18"/>
  <c r="I3210" i="18"/>
  <c r="J3210" i="18"/>
  <c r="K3210" i="18"/>
  <c r="L3210" i="18"/>
  <c r="M3210" i="18"/>
  <c r="N3210" i="18"/>
  <c r="A3211" i="18"/>
  <c r="B3211" i="18"/>
  <c r="C3211" i="18"/>
  <c r="D3211" i="18"/>
  <c r="E3211" i="18"/>
  <c r="F3211" i="18"/>
  <c r="G3211" i="18"/>
  <c r="H3211" i="18"/>
  <c r="I3211" i="18"/>
  <c r="J3211" i="18"/>
  <c r="K3211" i="18"/>
  <c r="L3211" i="18"/>
  <c r="M3211" i="18"/>
  <c r="N3211" i="18"/>
  <c r="A3212" i="18"/>
  <c r="B3212" i="18"/>
  <c r="C3212" i="18"/>
  <c r="D3212" i="18"/>
  <c r="E3212" i="18"/>
  <c r="F3212" i="18"/>
  <c r="G3212" i="18"/>
  <c r="H3212" i="18"/>
  <c r="I3212" i="18"/>
  <c r="J3212" i="18"/>
  <c r="K3212" i="18"/>
  <c r="L3212" i="18"/>
  <c r="M3212" i="18"/>
  <c r="N3212" i="18"/>
  <c r="A3213" i="18"/>
  <c r="B3213" i="18"/>
  <c r="C3213" i="18"/>
  <c r="D3213" i="18"/>
  <c r="E3213" i="18"/>
  <c r="F3213" i="18"/>
  <c r="G3213" i="18"/>
  <c r="H3213" i="18"/>
  <c r="I3213" i="18"/>
  <c r="J3213" i="18"/>
  <c r="K3213" i="18"/>
  <c r="L3213" i="18"/>
  <c r="M3213" i="18"/>
  <c r="N3213" i="18"/>
  <c r="A3214" i="18"/>
  <c r="B3214" i="18"/>
  <c r="C3214" i="18"/>
  <c r="D3214" i="18"/>
  <c r="E3214" i="18"/>
  <c r="F3214" i="18"/>
  <c r="G3214" i="18"/>
  <c r="H3214" i="18"/>
  <c r="I3214" i="18"/>
  <c r="J3214" i="18"/>
  <c r="K3214" i="18"/>
  <c r="L3214" i="18"/>
  <c r="M3214" i="18"/>
  <c r="N3214" i="18"/>
  <c r="A3215" i="18"/>
  <c r="B3215" i="18"/>
  <c r="C3215" i="18"/>
  <c r="D3215" i="18"/>
  <c r="E3215" i="18"/>
  <c r="F3215" i="18"/>
  <c r="G3215" i="18"/>
  <c r="H3215" i="18"/>
  <c r="I3215" i="18"/>
  <c r="J3215" i="18"/>
  <c r="K3215" i="18"/>
  <c r="L3215" i="18"/>
  <c r="M3215" i="18"/>
  <c r="N3215" i="18"/>
  <c r="A3216" i="18"/>
  <c r="B3216" i="18"/>
  <c r="C3216" i="18"/>
  <c r="D3216" i="18"/>
  <c r="E3216" i="18"/>
  <c r="F3216" i="18"/>
  <c r="G3216" i="18"/>
  <c r="H3216" i="18"/>
  <c r="I3216" i="18"/>
  <c r="J3216" i="18"/>
  <c r="K3216" i="18"/>
  <c r="L3216" i="18"/>
  <c r="M3216" i="18"/>
  <c r="N3216" i="18"/>
  <c r="A3217" i="18"/>
  <c r="B3217" i="18"/>
  <c r="C3217" i="18"/>
  <c r="D3217" i="18"/>
  <c r="E3217" i="18"/>
  <c r="F3217" i="18"/>
  <c r="G3217" i="18"/>
  <c r="H3217" i="18"/>
  <c r="I3217" i="18"/>
  <c r="J3217" i="18"/>
  <c r="K3217" i="18"/>
  <c r="L3217" i="18"/>
  <c r="M3217" i="18"/>
  <c r="N3217" i="18"/>
  <c r="A3218" i="18"/>
  <c r="B3218" i="18"/>
  <c r="C3218" i="18"/>
  <c r="D3218" i="18"/>
  <c r="E3218" i="18"/>
  <c r="F3218" i="18"/>
  <c r="G3218" i="18"/>
  <c r="H3218" i="18"/>
  <c r="I3218" i="18"/>
  <c r="J3218" i="18"/>
  <c r="K3218" i="18"/>
  <c r="L3218" i="18"/>
  <c r="M3218" i="18"/>
  <c r="N3218" i="18"/>
  <c r="A3219" i="18"/>
  <c r="B3219" i="18"/>
  <c r="C3219" i="18"/>
  <c r="D3219" i="18"/>
  <c r="E3219" i="18"/>
  <c r="F3219" i="18"/>
  <c r="G3219" i="18"/>
  <c r="H3219" i="18"/>
  <c r="I3219" i="18"/>
  <c r="J3219" i="18"/>
  <c r="K3219" i="18"/>
  <c r="L3219" i="18"/>
  <c r="M3219" i="18"/>
  <c r="N3219" i="18"/>
  <c r="A3220" i="18"/>
  <c r="B3220" i="18"/>
  <c r="C3220" i="18"/>
  <c r="D3220" i="18"/>
  <c r="E3220" i="18"/>
  <c r="F3220" i="18"/>
  <c r="G3220" i="18"/>
  <c r="H3220" i="18"/>
  <c r="I3220" i="18"/>
  <c r="J3220" i="18"/>
  <c r="K3220" i="18"/>
  <c r="L3220" i="18"/>
  <c r="M3220" i="18"/>
  <c r="N3220" i="18"/>
  <c r="A3221" i="18"/>
  <c r="B3221" i="18"/>
  <c r="C3221" i="18"/>
  <c r="D3221" i="18"/>
  <c r="E3221" i="18"/>
  <c r="F3221" i="18"/>
  <c r="G3221" i="18"/>
  <c r="H3221" i="18"/>
  <c r="I3221" i="18"/>
  <c r="J3221" i="18"/>
  <c r="K3221" i="18"/>
  <c r="L3221" i="18"/>
  <c r="M3221" i="18"/>
  <c r="N3221" i="18"/>
  <c r="A3222" i="18"/>
  <c r="B3222" i="18"/>
  <c r="C3222" i="18"/>
  <c r="D3222" i="18"/>
  <c r="E3222" i="18"/>
  <c r="F3222" i="18"/>
  <c r="G3222" i="18"/>
  <c r="H3222" i="18"/>
  <c r="I3222" i="18"/>
  <c r="J3222" i="18"/>
  <c r="K3222" i="18"/>
  <c r="L3222" i="18"/>
  <c r="M3222" i="18"/>
  <c r="N3222" i="18"/>
  <c r="A3223" i="18"/>
  <c r="B3223" i="18"/>
  <c r="C3223" i="18"/>
  <c r="D3223" i="18"/>
  <c r="E3223" i="18"/>
  <c r="F3223" i="18"/>
  <c r="G3223" i="18"/>
  <c r="H3223" i="18"/>
  <c r="I3223" i="18"/>
  <c r="J3223" i="18"/>
  <c r="K3223" i="18"/>
  <c r="L3223" i="18"/>
  <c r="M3223" i="18"/>
  <c r="N3223" i="18"/>
  <c r="A3224" i="18"/>
  <c r="B3224" i="18"/>
  <c r="C3224" i="18"/>
  <c r="D3224" i="18"/>
  <c r="E3224" i="18"/>
  <c r="F3224" i="18"/>
  <c r="G3224" i="18"/>
  <c r="H3224" i="18"/>
  <c r="I3224" i="18"/>
  <c r="J3224" i="18"/>
  <c r="K3224" i="18"/>
  <c r="L3224" i="18"/>
  <c r="M3224" i="18"/>
  <c r="N3224" i="18"/>
  <c r="A3225" i="18"/>
  <c r="B3225" i="18"/>
  <c r="C3225" i="18"/>
  <c r="D3225" i="18"/>
  <c r="E3225" i="18"/>
  <c r="F3225" i="18"/>
  <c r="G3225" i="18"/>
  <c r="H3225" i="18"/>
  <c r="I3225" i="18"/>
  <c r="J3225" i="18"/>
  <c r="K3225" i="18"/>
  <c r="L3225" i="18"/>
  <c r="M3225" i="18"/>
  <c r="N3225" i="18"/>
  <c r="A3226" i="18"/>
  <c r="B3226" i="18"/>
  <c r="C3226" i="18"/>
  <c r="D3226" i="18"/>
  <c r="E3226" i="18"/>
  <c r="F3226" i="18"/>
  <c r="G3226" i="18"/>
  <c r="H3226" i="18"/>
  <c r="I3226" i="18"/>
  <c r="J3226" i="18"/>
  <c r="K3226" i="18"/>
  <c r="L3226" i="18"/>
  <c r="M3226" i="18"/>
  <c r="N3226" i="18"/>
  <c r="A3227" i="18"/>
  <c r="B3227" i="18"/>
  <c r="C3227" i="18"/>
  <c r="D3227" i="18"/>
  <c r="E3227" i="18"/>
  <c r="F3227" i="18"/>
  <c r="G3227" i="18"/>
  <c r="H3227" i="18"/>
  <c r="I3227" i="18"/>
  <c r="J3227" i="18"/>
  <c r="K3227" i="18"/>
  <c r="L3227" i="18"/>
  <c r="M3227" i="18"/>
  <c r="N3227" i="18"/>
  <c r="A3228" i="18"/>
  <c r="B3228" i="18"/>
  <c r="C3228" i="18"/>
  <c r="D3228" i="18"/>
  <c r="E3228" i="18"/>
  <c r="F3228" i="18"/>
  <c r="G3228" i="18"/>
  <c r="H3228" i="18"/>
  <c r="I3228" i="18"/>
  <c r="J3228" i="18"/>
  <c r="K3228" i="18"/>
  <c r="L3228" i="18"/>
  <c r="M3228" i="18"/>
  <c r="N3228" i="18"/>
  <c r="A3229" i="18"/>
  <c r="B3229" i="18"/>
  <c r="C3229" i="18"/>
  <c r="D3229" i="18"/>
  <c r="E3229" i="18"/>
  <c r="F3229" i="18"/>
  <c r="G3229" i="18"/>
  <c r="H3229" i="18"/>
  <c r="I3229" i="18"/>
  <c r="J3229" i="18"/>
  <c r="K3229" i="18"/>
  <c r="L3229" i="18"/>
  <c r="M3229" i="18"/>
  <c r="N3229" i="18"/>
  <c r="A3230" i="18"/>
  <c r="B3230" i="18"/>
  <c r="C3230" i="18"/>
  <c r="D3230" i="18"/>
  <c r="E3230" i="18"/>
  <c r="F3230" i="18"/>
  <c r="G3230" i="18"/>
  <c r="H3230" i="18"/>
  <c r="I3230" i="18"/>
  <c r="J3230" i="18"/>
  <c r="K3230" i="18"/>
  <c r="L3230" i="18"/>
  <c r="M3230" i="18"/>
  <c r="N3230" i="18"/>
  <c r="A3231" i="18"/>
  <c r="B3231" i="18"/>
  <c r="C3231" i="18"/>
  <c r="D3231" i="18"/>
  <c r="E3231" i="18"/>
  <c r="F3231" i="18"/>
  <c r="G3231" i="18"/>
  <c r="H3231" i="18"/>
  <c r="I3231" i="18"/>
  <c r="J3231" i="18"/>
  <c r="K3231" i="18"/>
  <c r="L3231" i="18"/>
  <c r="M3231" i="18"/>
  <c r="N3231" i="18"/>
  <c r="A3232" i="18"/>
  <c r="B3232" i="18"/>
  <c r="C3232" i="18"/>
  <c r="D3232" i="18"/>
  <c r="E3232" i="18"/>
  <c r="F3232" i="18"/>
  <c r="G3232" i="18"/>
  <c r="H3232" i="18"/>
  <c r="I3232" i="18"/>
  <c r="J3232" i="18"/>
  <c r="K3232" i="18"/>
  <c r="L3232" i="18"/>
  <c r="M3232" i="18"/>
  <c r="N3232" i="18"/>
  <c r="A3233" i="18"/>
  <c r="B3233" i="18"/>
  <c r="C3233" i="18"/>
  <c r="D3233" i="18"/>
  <c r="E3233" i="18"/>
  <c r="F3233" i="18"/>
  <c r="G3233" i="18"/>
  <c r="H3233" i="18"/>
  <c r="I3233" i="18"/>
  <c r="J3233" i="18"/>
  <c r="K3233" i="18"/>
  <c r="L3233" i="18"/>
  <c r="M3233" i="18"/>
  <c r="N3233" i="18"/>
  <c r="A3234" i="18"/>
  <c r="B3234" i="18"/>
  <c r="C3234" i="18"/>
  <c r="D3234" i="18"/>
  <c r="E3234" i="18"/>
  <c r="F3234" i="18"/>
  <c r="G3234" i="18"/>
  <c r="H3234" i="18"/>
  <c r="I3234" i="18"/>
  <c r="J3234" i="18"/>
  <c r="K3234" i="18"/>
  <c r="L3234" i="18"/>
  <c r="M3234" i="18"/>
  <c r="N3234" i="18"/>
  <c r="A3235" i="18"/>
  <c r="B3235" i="18"/>
  <c r="C3235" i="18"/>
  <c r="D3235" i="18"/>
  <c r="E3235" i="18"/>
  <c r="F3235" i="18"/>
  <c r="G3235" i="18"/>
  <c r="H3235" i="18"/>
  <c r="I3235" i="18"/>
  <c r="J3235" i="18"/>
  <c r="K3235" i="18"/>
  <c r="L3235" i="18"/>
  <c r="M3235" i="18"/>
  <c r="N3235" i="18"/>
  <c r="A3236" i="18"/>
  <c r="B3236" i="18"/>
  <c r="C3236" i="18"/>
  <c r="D3236" i="18"/>
  <c r="E3236" i="18"/>
  <c r="F3236" i="18"/>
  <c r="G3236" i="18"/>
  <c r="H3236" i="18"/>
  <c r="I3236" i="18"/>
  <c r="J3236" i="18"/>
  <c r="K3236" i="18"/>
  <c r="L3236" i="18"/>
  <c r="M3236" i="18"/>
  <c r="N3236" i="18"/>
  <c r="A3237" i="18"/>
  <c r="B3237" i="18"/>
  <c r="C3237" i="18"/>
  <c r="D3237" i="18"/>
  <c r="E3237" i="18"/>
  <c r="F3237" i="18"/>
  <c r="G3237" i="18"/>
  <c r="H3237" i="18"/>
  <c r="I3237" i="18"/>
  <c r="J3237" i="18"/>
  <c r="K3237" i="18"/>
  <c r="L3237" i="18"/>
  <c r="M3237" i="18"/>
  <c r="N3237" i="18"/>
  <c r="A3238" i="18"/>
  <c r="B3238" i="18"/>
  <c r="C3238" i="18"/>
  <c r="D3238" i="18"/>
  <c r="E3238" i="18"/>
  <c r="F3238" i="18"/>
  <c r="G3238" i="18"/>
  <c r="H3238" i="18"/>
  <c r="I3238" i="18"/>
  <c r="J3238" i="18"/>
  <c r="K3238" i="18"/>
  <c r="L3238" i="18"/>
  <c r="M3238" i="18"/>
  <c r="N3238" i="18"/>
  <c r="A3239" i="18"/>
  <c r="B3239" i="18"/>
  <c r="C3239" i="18"/>
  <c r="D3239" i="18"/>
  <c r="E3239" i="18"/>
  <c r="F3239" i="18"/>
  <c r="G3239" i="18"/>
  <c r="H3239" i="18"/>
  <c r="I3239" i="18"/>
  <c r="J3239" i="18"/>
  <c r="K3239" i="18"/>
  <c r="L3239" i="18"/>
  <c r="M3239" i="18"/>
  <c r="N3239" i="18"/>
  <c r="A3240" i="18"/>
  <c r="B3240" i="18"/>
  <c r="C3240" i="18"/>
  <c r="D3240" i="18"/>
  <c r="E3240" i="18"/>
  <c r="F3240" i="18"/>
  <c r="G3240" i="18"/>
  <c r="H3240" i="18"/>
  <c r="I3240" i="18"/>
  <c r="J3240" i="18"/>
  <c r="K3240" i="18"/>
  <c r="L3240" i="18"/>
  <c r="M3240" i="18"/>
  <c r="N3240" i="18"/>
  <c r="A3241" i="18"/>
  <c r="B3241" i="18"/>
  <c r="C3241" i="18"/>
  <c r="D3241" i="18"/>
  <c r="E3241" i="18"/>
  <c r="F3241" i="18"/>
  <c r="G3241" i="18"/>
  <c r="H3241" i="18"/>
  <c r="I3241" i="18"/>
  <c r="J3241" i="18"/>
  <c r="K3241" i="18"/>
  <c r="L3241" i="18"/>
  <c r="M3241" i="18"/>
  <c r="N3241" i="18"/>
  <c r="A3242" i="18"/>
  <c r="B3242" i="18"/>
  <c r="C3242" i="18"/>
  <c r="D3242" i="18"/>
  <c r="E3242" i="18"/>
  <c r="F3242" i="18"/>
  <c r="G3242" i="18"/>
  <c r="H3242" i="18"/>
  <c r="I3242" i="18"/>
  <c r="J3242" i="18"/>
  <c r="K3242" i="18"/>
  <c r="L3242" i="18"/>
  <c r="M3242" i="18"/>
  <c r="N3242" i="18"/>
  <c r="A3243" i="18"/>
  <c r="B3243" i="18"/>
  <c r="C3243" i="18"/>
  <c r="D3243" i="18"/>
  <c r="E3243" i="18"/>
  <c r="F3243" i="18"/>
  <c r="G3243" i="18"/>
  <c r="H3243" i="18"/>
  <c r="I3243" i="18"/>
  <c r="J3243" i="18"/>
  <c r="K3243" i="18"/>
  <c r="L3243" i="18"/>
  <c r="M3243" i="18"/>
  <c r="N3243" i="18"/>
  <c r="A3244" i="18"/>
  <c r="B3244" i="18"/>
  <c r="C3244" i="18"/>
  <c r="D3244" i="18"/>
  <c r="E3244" i="18"/>
  <c r="F3244" i="18"/>
  <c r="G3244" i="18"/>
  <c r="H3244" i="18"/>
  <c r="I3244" i="18"/>
  <c r="J3244" i="18"/>
  <c r="K3244" i="18"/>
  <c r="L3244" i="18"/>
  <c r="M3244" i="18"/>
  <c r="N3244" i="18"/>
  <c r="A3245" i="18"/>
  <c r="B3245" i="18"/>
  <c r="C3245" i="18"/>
  <c r="D3245" i="18"/>
  <c r="E3245" i="18"/>
  <c r="F3245" i="18"/>
  <c r="G3245" i="18"/>
  <c r="H3245" i="18"/>
  <c r="I3245" i="18"/>
  <c r="J3245" i="18"/>
  <c r="K3245" i="18"/>
  <c r="L3245" i="18"/>
  <c r="M3245" i="18"/>
  <c r="N3245" i="18"/>
  <c r="A3246" i="18"/>
  <c r="B3246" i="18"/>
  <c r="C3246" i="18"/>
  <c r="D3246" i="18"/>
  <c r="E3246" i="18"/>
  <c r="F3246" i="18"/>
  <c r="G3246" i="18"/>
  <c r="H3246" i="18"/>
  <c r="I3246" i="18"/>
  <c r="J3246" i="18"/>
  <c r="K3246" i="18"/>
  <c r="L3246" i="18"/>
  <c r="M3246" i="18"/>
  <c r="N3246" i="18"/>
  <c r="A3247" i="18"/>
  <c r="B3247" i="18"/>
  <c r="C3247" i="18"/>
  <c r="D3247" i="18"/>
  <c r="E3247" i="18"/>
  <c r="F3247" i="18"/>
  <c r="G3247" i="18"/>
  <c r="H3247" i="18"/>
  <c r="I3247" i="18"/>
  <c r="J3247" i="18"/>
  <c r="K3247" i="18"/>
  <c r="L3247" i="18"/>
  <c r="M3247" i="18"/>
  <c r="N3247" i="18"/>
  <c r="A3248" i="18"/>
  <c r="B3248" i="18"/>
  <c r="C3248" i="18"/>
  <c r="D3248" i="18"/>
  <c r="E3248" i="18"/>
  <c r="F3248" i="18"/>
  <c r="G3248" i="18"/>
  <c r="H3248" i="18"/>
  <c r="I3248" i="18"/>
  <c r="J3248" i="18"/>
  <c r="K3248" i="18"/>
  <c r="L3248" i="18"/>
  <c r="M3248" i="18"/>
  <c r="N3248" i="18"/>
  <c r="A3249" i="18"/>
  <c r="B3249" i="18"/>
  <c r="C3249" i="18"/>
  <c r="D3249" i="18"/>
  <c r="E3249" i="18"/>
  <c r="F3249" i="18"/>
  <c r="G3249" i="18"/>
  <c r="H3249" i="18"/>
  <c r="I3249" i="18"/>
  <c r="J3249" i="18"/>
  <c r="K3249" i="18"/>
  <c r="L3249" i="18"/>
  <c r="M3249" i="18"/>
  <c r="N3249" i="18"/>
  <c r="A3250" i="18"/>
  <c r="B3250" i="18"/>
  <c r="C3250" i="18"/>
  <c r="D3250" i="18"/>
  <c r="E3250" i="18"/>
  <c r="F3250" i="18"/>
  <c r="G3250" i="18"/>
  <c r="H3250" i="18"/>
  <c r="I3250" i="18"/>
  <c r="J3250" i="18"/>
  <c r="K3250" i="18"/>
  <c r="L3250" i="18"/>
  <c r="M3250" i="18"/>
  <c r="N3250" i="18"/>
  <c r="A3251" i="18"/>
  <c r="B3251" i="18"/>
  <c r="C3251" i="18"/>
  <c r="D3251" i="18"/>
  <c r="E3251" i="18"/>
  <c r="F3251" i="18"/>
  <c r="G3251" i="18"/>
  <c r="H3251" i="18"/>
  <c r="I3251" i="18"/>
  <c r="J3251" i="18"/>
  <c r="K3251" i="18"/>
  <c r="L3251" i="18"/>
  <c r="M3251" i="18"/>
  <c r="N3251" i="18"/>
  <c r="A3252" i="18"/>
  <c r="B3252" i="18"/>
  <c r="C3252" i="18"/>
  <c r="D3252" i="18"/>
  <c r="E3252" i="18"/>
  <c r="F3252" i="18"/>
  <c r="G3252" i="18"/>
  <c r="H3252" i="18"/>
  <c r="I3252" i="18"/>
  <c r="J3252" i="18"/>
  <c r="K3252" i="18"/>
  <c r="L3252" i="18"/>
  <c r="M3252" i="18"/>
  <c r="N3252" i="18"/>
  <c r="A3253" i="18"/>
  <c r="B3253" i="18"/>
  <c r="C3253" i="18"/>
  <c r="D3253" i="18"/>
  <c r="E3253" i="18"/>
  <c r="F3253" i="18"/>
  <c r="G3253" i="18"/>
  <c r="H3253" i="18"/>
  <c r="I3253" i="18"/>
  <c r="J3253" i="18"/>
  <c r="K3253" i="18"/>
  <c r="L3253" i="18"/>
  <c r="M3253" i="18"/>
  <c r="N3253" i="18"/>
  <c r="A3254" i="18"/>
  <c r="B3254" i="18"/>
  <c r="C3254" i="18"/>
  <c r="D3254" i="18"/>
  <c r="E3254" i="18"/>
  <c r="F3254" i="18"/>
  <c r="G3254" i="18"/>
  <c r="H3254" i="18"/>
  <c r="I3254" i="18"/>
  <c r="J3254" i="18"/>
  <c r="K3254" i="18"/>
  <c r="L3254" i="18"/>
  <c r="M3254" i="18"/>
  <c r="N3254" i="18"/>
  <c r="A3255" i="18"/>
  <c r="B3255" i="18"/>
  <c r="C3255" i="18"/>
  <c r="D3255" i="18"/>
  <c r="E3255" i="18"/>
  <c r="F3255" i="18"/>
  <c r="G3255" i="18"/>
  <c r="H3255" i="18"/>
  <c r="I3255" i="18"/>
  <c r="J3255" i="18"/>
  <c r="K3255" i="18"/>
  <c r="L3255" i="18"/>
  <c r="M3255" i="18"/>
  <c r="N3255" i="18"/>
  <c r="A3256" i="18"/>
  <c r="B3256" i="18"/>
  <c r="C3256" i="18"/>
  <c r="D3256" i="18"/>
  <c r="E3256" i="18"/>
  <c r="F3256" i="18"/>
  <c r="G3256" i="18"/>
  <c r="H3256" i="18"/>
  <c r="I3256" i="18"/>
  <c r="J3256" i="18"/>
  <c r="K3256" i="18"/>
  <c r="L3256" i="18"/>
  <c r="M3256" i="18"/>
  <c r="N3256" i="18"/>
  <c r="A3257" i="18"/>
  <c r="B3257" i="18"/>
  <c r="C3257" i="18"/>
  <c r="D3257" i="18"/>
  <c r="E3257" i="18"/>
  <c r="F3257" i="18"/>
  <c r="G3257" i="18"/>
  <c r="H3257" i="18"/>
  <c r="I3257" i="18"/>
  <c r="J3257" i="18"/>
  <c r="K3257" i="18"/>
  <c r="L3257" i="18"/>
  <c r="M3257" i="18"/>
  <c r="N3257" i="18"/>
  <c r="A3258" i="18"/>
  <c r="B3258" i="18"/>
  <c r="C3258" i="18"/>
  <c r="D3258" i="18"/>
  <c r="E3258" i="18"/>
  <c r="F3258" i="18"/>
  <c r="G3258" i="18"/>
  <c r="H3258" i="18"/>
  <c r="I3258" i="18"/>
  <c r="J3258" i="18"/>
  <c r="K3258" i="18"/>
  <c r="L3258" i="18"/>
  <c r="M3258" i="18"/>
  <c r="N3258" i="18"/>
  <c r="A3259" i="18"/>
  <c r="B3259" i="18"/>
  <c r="C3259" i="18"/>
  <c r="D3259" i="18"/>
  <c r="E3259" i="18"/>
  <c r="F3259" i="18"/>
  <c r="G3259" i="18"/>
  <c r="H3259" i="18"/>
  <c r="I3259" i="18"/>
  <c r="J3259" i="18"/>
  <c r="K3259" i="18"/>
  <c r="L3259" i="18"/>
  <c r="M3259" i="18"/>
  <c r="N3259" i="18"/>
  <c r="A3260" i="18"/>
  <c r="B3260" i="18"/>
  <c r="C3260" i="18"/>
  <c r="D3260" i="18"/>
  <c r="E3260" i="18"/>
  <c r="F3260" i="18"/>
  <c r="G3260" i="18"/>
  <c r="H3260" i="18"/>
  <c r="I3260" i="18"/>
  <c r="J3260" i="18"/>
  <c r="K3260" i="18"/>
  <c r="L3260" i="18"/>
  <c r="M3260" i="18"/>
  <c r="N3260" i="18"/>
  <c r="A3261" i="18"/>
  <c r="B3261" i="18"/>
  <c r="C3261" i="18"/>
  <c r="D3261" i="18"/>
  <c r="E3261" i="18"/>
  <c r="F3261" i="18"/>
  <c r="G3261" i="18"/>
  <c r="H3261" i="18"/>
  <c r="I3261" i="18"/>
  <c r="J3261" i="18"/>
  <c r="K3261" i="18"/>
  <c r="L3261" i="18"/>
  <c r="M3261" i="18"/>
  <c r="N3261" i="18"/>
  <c r="A3262" i="18"/>
  <c r="B3262" i="18"/>
  <c r="C3262" i="18"/>
  <c r="D3262" i="18"/>
  <c r="E3262" i="18"/>
  <c r="F3262" i="18"/>
  <c r="G3262" i="18"/>
  <c r="H3262" i="18"/>
  <c r="I3262" i="18"/>
  <c r="J3262" i="18"/>
  <c r="K3262" i="18"/>
  <c r="L3262" i="18"/>
  <c r="M3262" i="18"/>
  <c r="N3262" i="18"/>
  <c r="A3263" i="18"/>
  <c r="B3263" i="18"/>
  <c r="C3263" i="18"/>
  <c r="D3263" i="18"/>
  <c r="E3263" i="18"/>
  <c r="F3263" i="18"/>
  <c r="G3263" i="18"/>
  <c r="H3263" i="18"/>
  <c r="I3263" i="18"/>
  <c r="J3263" i="18"/>
  <c r="K3263" i="18"/>
  <c r="L3263" i="18"/>
  <c r="M3263" i="18"/>
  <c r="N3263" i="18"/>
  <c r="A3264" i="18"/>
  <c r="B3264" i="18"/>
  <c r="C3264" i="18"/>
  <c r="D3264" i="18"/>
  <c r="E3264" i="18"/>
  <c r="F3264" i="18"/>
  <c r="G3264" i="18"/>
  <c r="H3264" i="18"/>
  <c r="I3264" i="18"/>
  <c r="J3264" i="18"/>
  <c r="K3264" i="18"/>
  <c r="L3264" i="18"/>
  <c r="M3264" i="18"/>
  <c r="N3264" i="18"/>
  <c r="A3265" i="18"/>
  <c r="B3265" i="18"/>
  <c r="C3265" i="18"/>
  <c r="D3265" i="18"/>
  <c r="E3265" i="18"/>
  <c r="F3265" i="18"/>
  <c r="G3265" i="18"/>
  <c r="H3265" i="18"/>
  <c r="I3265" i="18"/>
  <c r="J3265" i="18"/>
  <c r="K3265" i="18"/>
  <c r="L3265" i="18"/>
  <c r="M3265" i="18"/>
  <c r="N3265" i="18"/>
  <c r="A3266" i="18"/>
  <c r="B3266" i="18"/>
  <c r="C3266" i="18"/>
  <c r="D3266" i="18"/>
  <c r="E3266" i="18"/>
  <c r="F3266" i="18"/>
  <c r="G3266" i="18"/>
  <c r="H3266" i="18"/>
  <c r="I3266" i="18"/>
  <c r="J3266" i="18"/>
  <c r="K3266" i="18"/>
  <c r="L3266" i="18"/>
  <c r="M3266" i="18"/>
  <c r="N3266" i="18"/>
  <c r="A3267" i="18"/>
  <c r="B3267" i="18"/>
  <c r="C3267" i="18"/>
  <c r="D3267" i="18"/>
  <c r="E3267" i="18"/>
  <c r="F3267" i="18"/>
  <c r="G3267" i="18"/>
  <c r="H3267" i="18"/>
  <c r="I3267" i="18"/>
  <c r="J3267" i="18"/>
  <c r="K3267" i="18"/>
  <c r="L3267" i="18"/>
  <c r="M3267" i="18"/>
  <c r="N3267" i="18"/>
  <c r="A3268" i="18"/>
  <c r="B3268" i="18"/>
  <c r="C3268" i="18"/>
  <c r="D3268" i="18"/>
  <c r="E3268" i="18"/>
  <c r="F3268" i="18"/>
  <c r="G3268" i="18"/>
  <c r="H3268" i="18"/>
  <c r="I3268" i="18"/>
  <c r="J3268" i="18"/>
  <c r="K3268" i="18"/>
  <c r="L3268" i="18"/>
  <c r="M3268" i="18"/>
  <c r="N3268" i="18"/>
  <c r="A3269" i="18"/>
  <c r="B3269" i="18"/>
  <c r="C3269" i="18"/>
  <c r="D3269" i="18"/>
  <c r="E3269" i="18"/>
  <c r="F3269" i="18"/>
  <c r="G3269" i="18"/>
  <c r="H3269" i="18"/>
  <c r="I3269" i="18"/>
  <c r="J3269" i="18"/>
  <c r="K3269" i="18"/>
  <c r="L3269" i="18"/>
  <c r="M3269" i="18"/>
  <c r="N3269" i="18"/>
  <c r="A3270" i="18"/>
  <c r="B3270" i="18"/>
  <c r="C3270" i="18"/>
  <c r="D3270" i="18"/>
  <c r="E3270" i="18"/>
  <c r="F3270" i="18"/>
  <c r="G3270" i="18"/>
  <c r="H3270" i="18"/>
  <c r="I3270" i="18"/>
  <c r="J3270" i="18"/>
  <c r="K3270" i="18"/>
  <c r="L3270" i="18"/>
  <c r="M3270" i="18"/>
  <c r="N3270" i="18"/>
  <c r="A3271" i="18"/>
  <c r="B3271" i="18"/>
  <c r="C3271" i="18"/>
  <c r="D3271" i="18"/>
  <c r="E3271" i="18"/>
  <c r="F3271" i="18"/>
  <c r="G3271" i="18"/>
  <c r="H3271" i="18"/>
  <c r="I3271" i="18"/>
  <c r="J3271" i="18"/>
  <c r="K3271" i="18"/>
  <c r="L3271" i="18"/>
  <c r="M3271" i="18"/>
  <c r="N3271" i="18"/>
  <c r="A3272" i="18"/>
  <c r="B3272" i="18"/>
  <c r="C3272" i="18"/>
  <c r="D3272" i="18"/>
  <c r="E3272" i="18"/>
  <c r="F3272" i="18"/>
  <c r="G3272" i="18"/>
  <c r="H3272" i="18"/>
  <c r="I3272" i="18"/>
  <c r="J3272" i="18"/>
  <c r="K3272" i="18"/>
  <c r="L3272" i="18"/>
  <c r="M3272" i="18"/>
  <c r="N3272" i="18"/>
  <c r="A3273" i="18"/>
  <c r="B3273" i="18"/>
  <c r="C3273" i="18"/>
  <c r="D3273" i="18"/>
  <c r="E3273" i="18"/>
  <c r="F3273" i="18"/>
  <c r="G3273" i="18"/>
  <c r="H3273" i="18"/>
  <c r="I3273" i="18"/>
  <c r="J3273" i="18"/>
  <c r="K3273" i="18"/>
  <c r="L3273" i="18"/>
  <c r="M3273" i="18"/>
  <c r="N3273" i="18"/>
  <c r="A3274" i="18"/>
  <c r="B3274" i="18"/>
  <c r="C3274" i="18"/>
  <c r="D3274" i="18"/>
  <c r="E3274" i="18"/>
  <c r="F3274" i="18"/>
  <c r="G3274" i="18"/>
  <c r="H3274" i="18"/>
  <c r="I3274" i="18"/>
  <c r="J3274" i="18"/>
  <c r="K3274" i="18"/>
  <c r="L3274" i="18"/>
  <c r="M3274" i="18"/>
  <c r="N3274" i="18"/>
  <c r="A3275" i="18"/>
  <c r="B3275" i="18"/>
  <c r="C3275" i="18"/>
  <c r="D3275" i="18"/>
  <c r="E3275" i="18"/>
  <c r="F3275" i="18"/>
  <c r="G3275" i="18"/>
  <c r="H3275" i="18"/>
  <c r="I3275" i="18"/>
  <c r="J3275" i="18"/>
  <c r="K3275" i="18"/>
  <c r="L3275" i="18"/>
  <c r="M3275" i="18"/>
  <c r="N3275" i="18"/>
  <c r="A3276" i="18"/>
  <c r="B3276" i="18"/>
  <c r="C3276" i="18"/>
  <c r="D3276" i="18"/>
  <c r="E3276" i="18"/>
  <c r="F3276" i="18"/>
  <c r="G3276" i="18"/>
  <c r="H3276" i="18"/>
  <c r="I3276" i="18"/>
  <c r="J3276" i="18"/>
  <c r="K3276" i="18"/>
  <c r="L3276" i="18"/>
  <c r="M3276" i="18"/>
  <c r="N3276" i="18"/>
  <c r="A3277" i="18"/>
  <c r="B3277" i="18"/>
  <c r="C3277" i="18"/>
  <c r="D3277" i="18"/>
  <c r="E3277" i="18"/>
  <c r="F3277" i="18"/>
  <c r="G3277" i="18"/>
  <c r="H3277" i="18"/>
  <c r="I3277" i="18"/>
  <c r="J3277" i="18"/>
  <c r="K3277" i="18"/>
  <c r="L3277" i="18"/>
  <c r="M3277" i="18"/>
  <c r="N3277" i="18"/>
  <c r="A3278" i="18"/>
  <c r="B3278" i="18"/>
  <c r="C3278" i="18"/>
  <c r="D3278" i="18"/>
  <c r="E3278" i="18"/>
  <c r="F3278" i="18"/>
  <c r="G3278" i="18"/>
  <c r="H3278" i="18"/>
  <c r="I3278" i="18"/>
  <c r="J3278" i="18"/>
  <c r="K3278" i="18"/>
  <c r="L3278" i="18"/>
  <c r="M3278" i="18"/>
  <c r="N3278" i="18"/>
  <c r="A3279" i="18"/>
  <c r="B3279" i="18"/>
  <c r="C3279" i="18"/>
  <c r="D3279" i="18"/>
  <c r="E3279" i="18"/>
  <c r="F3279" i="18"/>
  <c r="G3279" i="18"/>
  <c r="H3279" i="18"/>
  <c r="I3279" i="18"/>
  <c r="J3279" i="18"/>
  <c r="K3279" i="18"/>
  <c r="L3279" i="18"/>
  <c r="M3279" i="18"/>
  <c r="N3279" i="18"/>
  <c r="A3280" i="18"/>
  <c r="B3280" i="18"/>
  <c r="C3280" i="18"/>
  <c r="D3280" i="18"/>
  <c r="E3280" i="18"/>
  <c r="F3280" i="18"/>
  <c r="G3280" i="18"/>
  <c r="H3280" i="18"/>
  <c r="I3280" i="18"/>
  <c r="J3280" i="18"/>
  <c r="K3280" i="18"/>
  <c r="L3280" i="18"/>
  <c r="M3280" i="18"/>
  <c r="N3280" i="18"/>
  <c r="A3281" i="18"/>
  <c r="B3281" i="18"/>
  <c r="C3281" i="18"/>
  <c r="D3281" i="18"/>
  <c r="E3281" i="18"/>
  <c r="F3281" i="18"/>
  <c r="G3281" i="18"/>
  <c r="H3281" i="18"/>
  <c r="I3281" i="18"/>
  <c r="J3281" i="18"/>
  <c r="K3281" i="18"/>
  <c r="L3281" i="18"/>
  <c r="M3281" i="18"/>
  <c r="N3281" i="18"/>
  <c r="A3282" i="18"/>
  <c r="B3282" i="18"/>
  <c r="C3282" i="18"/>
  <c r="D3282" i="18"/>
  <c r="E3282" i="18"/>
  <c r="F3282" i="18"/>
  <c r="G3282" i="18"/>
  <c r="H3282" i="18"/>
  <c r="I3282" i="18"/>
  <c r="J3282" i="18"/>
  <c r="K3282" i="18"/>
  <c r="L3282" i="18"/>
  <c r="M3282" i="18"/>
  <c r="N3282" i="18"/>
  <c r="A3283" i="18"/>
  <c r="B3283" i="18"/>
  <c r="C3283" i="18"/>
  <c r="D3283" i="18"/>
  <c r="E3283" i="18"/>
  <c r="F3283" i="18"/>
  <c r="G3283" i="18"/>
  <c r="H3283" i="18"/>
  <c r="I3283" i="18"/>
  <c r="J3283" i="18"/>
  <c r="K3283" i="18"/>
  <c r="L3283" i="18"/>
  <c r="M3283" i="18"/>
  <c r="N3283" i="18"/>
  <c r="A3284" i="18"/>
  <c r="B3284" i="18"/>
  <c r="C3284" i="18"/>
  <c r="D3284" i="18"/>
  <c r="E3284" i="18"/>
  <c r="F3284" i="18"/>
  <c r="G3284" i="18"/>
  <c r="H3284" i="18"/>
  <c r="I3284" i="18"/>
  <c r="J3284" i="18"/>
  <c r="K3284" i="18"/>
  <c r="L3284" i="18"/>
  <c r="M3284" i="18"/>
  <c r="N3284" i="18"/>
  <c r="A3285" i="18"/>
  <c r="B3285" i="18"/>
  <c r="C3285" i="18"/>
  <c r="D3285" i="18"/>
  <c r="E3285" i="18"/>
  <c r="F3285" i="18"/>
  <c r="G3285" i="18"/>
  <c r="H3285" i="18"/>
  <c r="I3285" i="18"/>
  <c r="J3285" i="18"/>
  <c r="K3285" i="18"/>
  <c r="L3285" i="18"/>
  <c r="M3285" i="18"/>
  <c r="N3285" i="18"/>
  <c r="A3286" i="18"/>
  <c r="B3286" i="18"/>
  <c r="C3286" i="18"/>
  <c r="D3286" i="18"/>
  <c r="E3286" i="18"/>
  <c r="F3286" i="18"/>
  <c r="G3286" i="18"/>
  <c r="H3286" i="18"/>
  <c r="I3286" i="18"/>
  <c r="J3286" i="18"/>
  <c r="K3286" i="18"/>
  <c r="L3286" i="18"/>
  <c r="M3286" i="18"/>
  <c r="N3286" i="18"/>
  <c r="A3287" i="18"/>
  <c r="B3287" i="18"/>
  <c r="C3287" i="18"/>
  <c r="D3287" i="18"/>
  <c r="E3287" i="18"/>
  <c r="F3287" i="18"/>
  <c r="G3287" i="18"/>
  <c r="H3287" i="18"/>
  <c r="I3287" i="18"/>
  <c r="J3287" i="18"/>
  <c r="K3287" i="18"/>
  <c r="L3287" i="18"/>
  <c r="M3287" i="18"/>
  <c r="N3287" i="18"/>
  <c r="A3288" i="18"/>
  <c r="B3288" i="18"/>
  <c r="C3288" i="18"/>
  <c r="D3288" i="18"/>
  <c r="E3288" i="18"/>
  <c r="F3288" i="18"/>
  <c r="G3288" i="18"/>
  <c r="H3288" i="18"/>
  <c r="I3288" i="18"/>
  <c r="J3288" i="18"/>
  <c r="K3288" i="18"/>
  <c r="L3288" i="18"/>
  <c r="M3288" i="18"/>
  <c r="N3288" i="18"/>
  <c r="A3289" i="18"/>
  <c r="B3289" i="18"/>
  <c r="C3289" i="18"/>
  <c r="D3289" i="18"/>
  <c r="E3289" i="18"/>
  <c r="F3289" i="18"/>
  <c r="G3289" i="18"/>
  <c r="H3289" i="18"/>
  <c r="I3289" i="18"/>
  <c r="J3289" i="18"/>
  <c r="K3289" i="18"/>
  <c r="L3289" i="18"/>
  <c r="M3289" i="18"/>
  <c r="N3289" i="18"/>
  <c r="A3290" i="18"/>
  <c r="B3290" i="18"/>
  <c r="C3290" i="18"/>
  <c r="D3290" i="18"/>
  <c r="E3290" i="18"/>
  <c r="F3290" i="18"/>
  <c r="G3290" i="18"/>
  <c r="H3290" i="18"/>
  <c r="I3290" i="18"/>
  <c r="J3290" i="18"/>
  <c r="K3290" i="18"/>
  <c r="L3290" i="18"/>
  <c r="M3290" i="18"/>
  <c r="N3290" i="18"/>
  <c r="A3291" i="18"/>
  <c r="B3291" i="18"/>
  <c r="C3291" i="18"/>
  <c r="D3291" i="18"/>
  <c r="E3291" i="18"/>
  <c r="F3291" i="18"/>
  <c r="G3291" i="18"/>
  <c r="H3291" i="18"/>
  <c r="I3291" i="18"/>
  <c r="J3291" i="18"/>
  <c r="K3291" i="18"/>
  <c r="L3291" i="18"/>
  <c r="M3291" i="18"/>
  <c r="N3291" i="18"/>
  <c r="A3292" i="18"/>
  <c r="B3292" i="18"/>
  <c r="C3292" i="18"/>
  <c r="D3292" i="18"/>
  <c r="E3292" i="18"/>
  <c r="F3292" i="18"/>
  <c r="G3292" i="18"/>
  <c r="H3292" i="18"/>
  <c r="I3292" i="18"/>
  <c r="J3292" i="18"/>
  <c r="K3292" i="18"/>
  <c r="L3292" i="18"/>
  <c r="M3292" i="18"/>
  <c r="N3292" i="18"/>
  <c r="A3293" i="18"/>
  <c r="B3293" i="18"/>
  <c r="C3293" i="18"/>
  <c r="D3293" i="18"/>
  <c r="E3293" i="18"/>
  <c r="F3293" i="18"/>
  <c r="G3293" i="18"/>
  <c r="H3293" i="18"/>
  <c r="I3293" i="18"/>
  <c r="J3293" i="18"/>
  <c r="K3293" i="18"/>
  <c r="L3293" i="18"/>
  <c r="M3293" i="18"/>
  <c r="N3293" i="18"/>
  <c r="A3294" i="18"/>
  <c r="B3294" i="18"/>
  <c r="C3294" i="18"/>
  <c r="D3294" i="18"/>
  <c r="E3294" i="18"/>
  <c r="F3294" i="18"/>
  <c r="G3294" i="18"/>
  <c r="H3294" i="18"/>
  <c r="I3294" i="18"/>
  <c r="J3294" i="18"/>
  <c r="K3294" i="18"/>
  <c r="L3294" i="18"/>
  <c r="M3294" i="18"/>
  <c r="N3294" i="18"/>
  <c r="A3295" i="18"/>
  <c r="B3295" i="18"/>
  <c r="C3295" i="18"/>
  <c r="D3295" i="18"/>
  <c r="E3295" i="18"/>
  <c r="F3295" i="18"/>
  <c r="G3295" i="18"/>
  <c r="H3295" i="18"/>
  <c r="I3295" i="18"/>
  <c r="J3295" i="18"/>
  <c r="K3295" i="18"/>
  <c r="L3295" i="18"/>
  <c r="M3295" i="18"/>
  <c r="N3295" i="18"/>
  <c r="A3296" i="18"/>
  <c r="B3296" i="18"/>
  <c r="C3296" i="18"/>
  <c r="D3296" i="18"/>
  <c r="E3296" i="18"/>
  <c r="F3296" i="18"/>
  <c r="G3296" i="18"/>
  <c r="H3296" i="18"/>
  <c r="I3296" i="18"/>
  <c r="J3296" i="18"/>
  <c r="K3296" i="18"/>
  <c r="L3296" i="18"/>
  <c r="M3296" i="18"/>
  <c r="N3296" i="18"/>
  <c r="A3297" i="18"/>
  <c r="B3297" i="18"/>
  <c r="C3297" i="18"/>
  <c r="D3297" i="18"/>
  <c r="E3297" i="18"/>
  <c r="F3297" i="18"/>
  <c r="G3297" i="18"/>
  <c r="H3297" i="18"/>
  <c r="I3297" i="18"/>
  <c r="J3297" i="18"/>
  <c r="K3297" i="18"/>
  <c r="L3297" i="18"/>
  <c r="M3297" i="18"/>
  <c r="N3297" i="18"/>
  <c r="A3298" i="18"/>
  <c r="B3298" i="18"/>
  <c r="C3298" i="18"/>
  <c r="D3298" i="18"/>
  <c r="E3298" i="18"/>
  <c r="F3298" i="18"/>
  <c r="G3298" i="18"/>
  <c r="H3298" i="18"/>
  <c r="I3298" i="18"/>
  <c r="J3298" i="18"/>
  <c r="K3298" i="18"/>
  <c r="L3298" i="18"/>
  <c r="M3298" i="18"/>
  <c r="N3298" i="18"/>
  <c r="A3299" i="18"/>
  <c r="B3299" i="18"/>
  <c r="C3299" i="18"/>
  <c r="D3299" i="18"/>
  <c r="E3299" i="18"/>
  <c r="F3299" i="18"/>
  <c r="G3299" i="18"/>
  <c r="H3299" i="18"/>
  <c r="I3299" i="18"/>
  <c r="J3299" i="18"/>
  <c r="K3299" i="18"/>
  <c r="L3299" i="18"/>
  <c r="M3299" i="18"/>
  <c r="N3299" i="18"/>
  <c r="A3300" i="18"/>
  <c r="B3300" i="18"/>
  <c r="C3300" i="18"/>
  <c r="D3300" i="18"/>
  <c r="E3300" i="18"/>
  <c r="F3300" i="18"/>
  <c r="G3300" i="18"/>
  <c r="H3300" i="18"/>
  <c r="I3300" i="18"/>
  <c r="J3300" i="18"/>
  <c r="K3300" i="18"/>
  <c r="L3300" i="18"/>
  <c r="M3300" i="18"/>
  <c r="N3300" i="18"/>
  <c r="A3301" i="18"/>
  <c r="B3301" i="18"/>
  <c r="C3301" i="18"/>
  <c r="D3301" i="18"/>
  <c r="E3301" i="18"/>
  <c r="F3301" i="18"/>
  <c r="G3301" i="18"/>
  <c r="H3301" i="18"/>
  <c r="I3301" i="18"/>
  <c r="J3301" i="18"/>
  <c r="K3301" i="18"/>
  <c r="L3301" i="18"/>
  <c r="M3301" i="18"/>
  <c r="N3301" i="18"/>
  <c r="A3302" i="18"/>
  <c r="B3302" i="18"/>
  <c r="C3302" i="18"/>
  <c r="D3302" i="18"/>
  <c r="E3302" i="18"/>
  <c r="F3302" i="18"/>
  <c r="G3302" i="18"/>
  <c r="H3302" i="18"/>
  <c r="I3302" i="18"/>
  <c r="J3302" i="18"/>
  <c r="K3302" i="18"/>
  <c r="L3302" i="18"/>
  <c r="M3302" i="18"/>
  <c r="N3302" i="18"/>
  <c r="A3303" i="18"/>
  <c r="B3303" i="18"/>
  <c r="C3303" i="18"/>
  <c r="D3303" i="18"/>
  <c r="E3303" i="18"/>
  <c r="F3303" i="18"/>
  <c r="G3303" i="18"/>
  <c r="H3303" i="18"/>
  <c r="I3303" i="18"/>
  <c r="J3303" i="18"/>
  <c r="K3303" i="18"/>
  <c r="L3303" i="18"/>
  <c r="M3303" i="18"/>
  <c r="N3303" i="18"/>
  <c r="A3304" i="18"/>
  <c r="B3304" i="18"/>
  <c r="C3304" i="18"/>
  <c r="D3304" i="18"/>
  <c r="E3304" i="18"/>
  <c r="F3304" i="18"/>
  <c r="G3304" i="18"/>
  <c r="H3304" i="18"/>
  <c r="I3304" i="18"/>
  <c r="J3304" i="18"/>
  <c r="K3304" i="18"/>
  <c r="L3304" i="18"/>
  <c r="M3304" i="18"/>
  <c r="N3304" i="18"/>
  <c r="A3305" i="18"/>
  <c r="B3305" i="18"/>
  <c r="C3305" i="18"/>
  <c r="D3305" i="18"/>
  <c r="E3305" i="18"/>
  <c r="F3305" i="18"/>
  <c r="G3305" i="18"/>
  <c r="H3305" i="18"/>
  <c r="I3305" i="18"/>
  <c r="J3305" i="18"/>
  <c r="K3305" i="18"/>
  <c r="L3305" i="18"/>
  <c r="M3305" i="18"/>
  <c r="N3305" i="18"/>
  <c r="A3306" i="18"/>
  <c r="B3306" i="18"/>
  <c r="C3306" i="18"/>
  <c r="D3306" i="18"/>
  <c r="E3306" i="18"/>
  <c r="F3306" i="18"/>
  <c r="G3306" i="18"/>
  <c r="H3306" i="18"/>
  <c r="I3306" i="18"/>
  <c r="J3306" i="18"/>
  <c r="K3306" i="18"/>
  <c r="L3306" i="18"/>
  <c r="M3306" i="18"/>
  <c r="N3306" i="18"/>
  <c r="A3307" i="18"/>
  <c r="B3307" i="18"/>
  <c r="C3307" i="18"/>
  <c r="D3307" i="18"/>
  <c r="E3307" i="18"/>
  <c r="F3307" i="18"/>
  <c r="G3307" i="18"/>
  <c r="H3307" i="18"/>
  <c r="I3307" i="18"/>
  <c r="J3307" i="18"/>
  <c r="K3307" i="18"/>
  <c r="L3307" i="18"/>
  <c r="M3307" i="18"/>
  <c r="N3307" i="18"/>
  <c r="A3308" i="18"/>
  <c r="B3308" i="18"/>
  <c r="C3308" i="18"/>
  <c r="D3308" i="18"/>
  <c r="E3308" i="18"/>
  <c r="F3308" i="18"/>
  <c r="G3308" i="18"/>
  <c r="H3308" i="18"/>
  <c r="I3308" i="18"/>
  <c r="J3308" i="18"/>
  <c r="K3308" i="18"/>
  <c r="L3308" i="18"/>
  <c r="M3308" i="18"/>
  <c r="N3308" i="18"/>
  <c r="A3309" i="18"/>
  <c r="B3309" i="18"/>
  <c r="C3309" i="18"/>
  <c r="D3309" i="18"/>
  <c r="E3309" i="18"/>
  <c r="F3309" i="18"/>
  <c r="G3309" i="18"/>
  <c r="H3309" i="18"/>
  <c r="I3309" i="18"/>
  <c r="J3309" i="18"/>
  <c r="K3309" i="18"/>
  <c r="L3309" i="18"/>
  <c r="M3309" i="18"/>
  <c r="N3309" i="18"/>
  <c r="A3310" i="18"/>
  <c r="B3310" i="18"/>
  <c r="C3310" i="18"/>
  <c r="D3310" i="18"/>
  <c r="E3310" i="18"/>
  <c r="F3310" i="18"/>
  <c r="G3310" i="18"/>
  <c r="H3310" i="18"/>
  <c r="I3310" i="18"/>
  <c r="J3310" i="18"/>
  <c r="K3310" i="18"/>
  <c r="L3310" i="18"/>
  <c r="M3310" i="18"/>
  <c r="N3310" i="18"/>
  <c r="A3311" i="18"/>
  <c r="B3311" i="18"/>
  <c r="C3311" i="18"/>
  <c r="D3311" i="18"/>
  <c r="E3311" i="18"/>
  <c r="F3311" i="18"/>
  <c r="G3311" i="18"/>
  <c r="H3311" i="18"/>
  <c r="I3311" i="18"/>
  <c r="J3311" i="18"/>
  <c r="K3311" i="18"/>
  <c r="L3311" i="18"/>
  <c r="M3311" i="18"/>
  <c r="N3311" i="18"/>
  <c r="A3312" i="18"/>
  <c r="B3312" i="18"/>
  <c r="C3312" i="18"/>
  <c r="D3312" i="18"/>
  <c r="E3312" i="18"/>
  <c r="F3312" i="18"/>
  <c r="G3312" i="18"/>
  <c r="H3312" i="18"/>
  <c r="I3312" i="18"/>
  <c r="J3312" i="18"/>
  <c r="K3312" i="18"/>
  <c r="L3312" i="18"/>
  <c r="M3312" i="18"/>
  <c r="N3312" i="18"/>
  <c r="A3313" i="18"/>
  <c r="B3313" i="18"/>
  <c r="C3313" i="18"/>
  <c r="D3313" i="18"/>
  <c r="E3313" i="18"/>
  <c r="F3313" i="18"/>
  <c r="G3313" i="18"/>
  <c r="H3313" i="18"/>
  <c r="I3313" i="18"/>
  <c r="J3313" i="18"/>
  <c r="K3313" i="18"/>
  <c r="L3313" i="18"/>
  <c r="M3313" i="18"/>
  <c r="N3313" i="18"/>
  <c r="A3314" i="18"/>
  <c r="B3314" i="18"/>
  <c r="C3314" i="18"/>
  <c r="D3314" i="18"/>
  <c r="E3314" i="18"/>
  <c r="F3314" i="18"/>
  <c r="G3314" i="18"/>
  <c r="H3314" i="18"/>
  <c r="I3314" i="18"/>
  <c r="J3314" i="18"/>
  <c r="K3314" i="18"/>
  <c r="L3314" i="18"/>
  <c r="M3314" i="18"/>
  <c r="N3314" i="18"/>
  <c r="A3315" i="18"/>
  <c r="B3315" i="18"/>
  <c r="C3315" i="18"/>
  <c r="D3315" i="18"/>
  <c r="E3315" i="18"/>
  <c r="F3315" i="18"/>
  <c r="G3315" i="18"/>
  <c r="H3315" i="18"/>
  <c r="I3315" i="18"/>
  <c r="J3315" i="18"/>
  <c r="K3315" i="18"/>
  <c r="L3315" i="18"/>
  <c r="M3315" i="18"/>
  <c r="N3315" i="18"/>
  <c r="A3316" i="18"/>
  <c r="B3316" i="18"/>
  <c r="C3316" i="18"/>
  <c r="D3316" i="18"/>
  <c r="E3316" i="18"/>
  <c r="F3316" i="18"/>
  <c r="G3316" i="18"/>
  <c r="H3316" i="18"/>
  <c r="I3316" i="18"/>
  <c r="J3316" i="18"/>
  <c r="K3316" i="18"/>
  <c r="L3316" i="18"/>
  <c r="M3316" i="18"/>
  <c r="N3316" i="18"/>
  <c r="A3317" i="18"/>
  <c r="B3317" i="18"/>
  <c r="C3317" i="18"/>
  <c r="D3317" i="18"/>
  <c r="E3317" i="18"/>
  <c r="F3317" i="18"/>
  <c r="G3317" i="18"/>
  <c r="H3317" i="18"/>
  <c r="I3317" i="18"/>
  <c r="J3317" i="18"/>
  <c r="K3317" i="18"/>
  <c r="L3317" i="18"/>
  <c r="M3317" i="18"/>
  <c r="N3317" i="18"/>
  <c r="A3318" i="18"/>
  <c r="B3318" i="18"/>
  <c r="C3318" i="18"/>
  <c r="D3318" i="18"/>
  <c r="E3318" i="18"/>
  <c r="F3318" i="18"/>
  <c r="G3318" i="18"/>
  <c r="H3318" i="18"/>
  <c r="I3318" i="18"/>
  <c r="J3318" i="18"/>
  <c r="K3318" i="18"/>
  <c r="L3318" i="18"/>
  <c r="M3318" i="18"/>
  <c r="N3318" i="18"/>
  <c r="A3319" i="18"/>
  <c r="B3319" i="18"/>
  <c r="C3319" i="18"/>
  <c r="D3319" i="18"/>
  <c r="E3319" i="18"/>
  <c r="F3319" i="18"/>
  <c r="G3319" i="18"/>
  <c r="H3319" i="18"/>
  <c r="I3319" i="18"/>
  <c r="J3319" i="18"/>
  <c r="K3319" i="18"/>
  <c r="L3319" i="18"/>
  <c r="M3319" i="18"/>
  <c r="N3319" i="18"/>
  <c r="A3320" i="18"/>
  <c r="B3320" i="18"/>
  <c r="C3320" i="18"/>
  <c r="D3320" i="18"/>
  <c r="E3320" i="18"/>
  <c r="F3320" i="18"/>
  <c r="G3320" i="18"/>
  <c r="H3320" i="18"/>
  <c r="I3320" i="18"/>
  <c r="J3320" i="18"/>
  <c r="K3320" i="18"/>
  <c r="L3320" i="18"/>
  <c r="M3320" i="18"/>
  <c r="N3320" i="18"/>
  <c r="A3321" i="18"/>
  <c r="B3321" i="18"/>
  <c r="C3321" i="18"/>
  <c r="D3321" i="18"/>
  <c r="E3321" i="18"/>
  <c r="F3321" i="18"/>
  <c r="G3321" i="18"/>
  <c r="H3321" i="18"/>
  <c r="I3321" i="18"/>
  <c r="J3321" i="18"/>
  <c r="K3321" i="18"/>
  <c r="L3321" i="18"/>
  <c r="M3321" i="18"/>
  <c r="N3321" i="18"/>
  <c r="A3322" i="18"/>
  <c r="B3322" i="18"/>
  <c r="C3322" i="18"/>
  <c r="D3322" i="18"/>
  <c r="E3322" i="18"/>
  <c r="F3322" i="18"/>
  <c r="G3322" i="18"/>
  <c r="H3322" i="18"/>
  <c r="I3322" i="18"/>
  <c r="J3322" i="18"/>
  <c r="K3322" i="18"/>
  <c r="L3322" i="18"/>
  <c r="M3322" i="18"/>
  <c r="N3322" i="18"/>
  <c r="A3323" i="18"/>
  <c r="B3323" i="18"/>
  <c r="C3323" i="18"/>
  <c r="D3323" i="18"/>
  <c r="E3323" i="18"/>
  <c r="F3323" i="18"/>
  <c r="G3323" i="18"/>
  <c r="H3323" i="18"/>
  <c r="I3323" i="18"/>
  <c r="J3323" i="18"/>
  <c r="K3323" i="18"/>
  <c r="L3323" i="18"/>
  <c r="M3323" i="18"/>
  <c r="N3323" i="18"/>
  <c r="A3324" i="18"/>
  <c r="B3324" i="18"/>
  <c r="C3324" i="18"/>
  <c r="D3324" i="18"/>
  <c r="E3324" i="18"/>
  <c r="F3324" i="18"/>
  <c r="G3324" i="18"/>
  <c r="H3324" i="18"/>
  <c r="I3324" i="18"/>
  <c r="J3324" i="18"/>
  <c r="K3324" i="18"/>
  <c r="L3324" i="18"/>
  <c r="M3324" i="18"/>
  <c r="N3324" i="18"/>
  <c r="A3325" i="18"/>
  <c r="B3325" i="18"/>
  <c r="C3325" i="18"/>
  <c r="D3325" i="18"/>
  <c r="E3325" i="18"/>
  <c r="F3325" i="18"/>
  <c r="G3325" i="18"/>
  <c r="H3325" i="18"/>
  <c r="I3325" i="18"/>
  <c r="J3325" i="18"/>
  <c r="K3325" i="18"/>
  <c r="L3325" i="18"/>
  <c r="M3325" i="18"/>
  <c r="N3325" i="18"/>
  <c r="A3326" i="18"/>
  <c r="B3326" i="18"/>
  <c r="C3326" i="18"/>
  <c r="D3326" i="18"/>
  <c r="E3326" i="18"/>
  <c r="F3326" i="18"/>
  <c r="G3326" i="18"/>
  <c r="H3326" i="18"/>
  <c r="I3326" i="18"/>
  <c r="J3326" i="18"/>
  <c r="K3326" i="18"/>
  <c r="L3326" i="18"/>
  <c r="M3326" i="18"/>
  <c r="N3326" i="18"/>
  <c r="A3327" i="18"/>
  <c r="B3327" i="18"/>
  <c r="C3327" i="18"/>
  <c r="D3327" i="18"/>
  <c r="E3327" i="18"/>
  <c r="F3327" i="18"/>
  <c r="G3327" i="18"/>
  <c r="H3327" i="18"/>
  <c r="I3327" i="18"/>
  <c r="J3327" i="18"/>
  <c r="K3327" i="18"/>
  <c r="L3327" i="18"/>
  <c r="M3327" i="18"/>
  <c r="N3327" i="18"/>
  <c r="A3328" i="18"/>
  <c r="B3328" i="18"/>
  <c r="C3328" i="18"/>
  <c r="D3328" i="18"/>
  <c r="E3328" i="18"/>
  <c r="F3328" i="18"/>
  <c r="G3328" i="18"/>
  <c r="H3328" i="18"/>
  <c r="I3328" i="18"/>
  <c r="J3328" i="18"/>
  <c r="K3328" i="18"/>
  <c r="L3328" i="18"/>
  <c r="M3328" i="18"/>
  <c r="N3328" i="18"/>
  <c r="A3329" i="18"/>
  <c r="B3329" i="18"/>
  <c r="C3329" i="18"/>
  <c r="D3329" i="18"/>
  <c r="E3329" i="18"/>
  <c r="F3329" i="18"/>
  <c r="G3329" i="18"/>
  <c r="H3329" i="18"/>
  <c r="I3329" i="18"/>
  <c r="J3329" i="18"/>
  <c r="K3329" i="18"/>
  <c r="L3329" i="18"/>
  <c r="M3329" i="18"/>
  <c r="N3329" i="18"/>
  <c r="A3330" i="18"/>
  <c r="B3330" i="18"/>
  <c r="C3330" i="18"/>
  <c r="D3330" i="18"/>
  <c r="E3330" i="18"/>
  <c r="F3330" i="18"/>
  <c r="G3330" i="18"/>
  <c r="H3330" i="18"/>
  <c r="I3330" i="18"/>
  <c r="J3330" i="18"/>
  <c r="K3330" i="18"/>
  <c r="L3330" i="18"/>
  <c r="M3330" i="18"/>
  <c r="N3330" i="18"/>
  <c r="A3331" i="18"/>
  <c r="B3331" i="18"/>
  <c r="C3331" i="18"/>
  <c r="D3331" i="18"/>
  <c r="E3331" i="18"/>
  <c r="F3331" i="18"/>
  <c r="G3331" i="18"/>
  <c r="H3331" i="18"/>
  <c r="I3331" i="18"/>
  <c r="J3331" i="18"/>
  <c r="K3331" i="18"/>
  <c r="L3331" i="18"/>
  <c r="M3331" i="18"/>
  <c r="N3331" i="18"/>
  <c r="A3332" i="18"/>
  <c r="B3332" i="18"/>
  <c r="C3332" i="18"/>
  <c r="D3332" i="18"/>
  <c r="E3332" i="18"/>
  <c r="F3332" i="18"/>
  <c r="G3332" i="18"/>
  <c r="H3332" i="18"/>
  <c r="I3332" i="18"/>
  <c r="J3332" i="18"/>
  <c r="K3332" i="18"/>
  <c r="L3332" i="18"/>
  <c r="M3332" i="18"/>
  <c r="N3332" i="18"/>
  <c r="A3333" i="18"/>
  <c r="B3333" i="18"/>
  <c r="C3333" i="18"/>
  <c r="D3333" i="18"/>
  <c r="E3333" i="18"/>
  <c r="F3333" i="18"/>
  <c r="G3333" i="18"/>
  <c r="H3333" i="18"/>
  <c r="I3333" i="18"/>
  <c r="J3333" i="18"/>
  <c r="K3333" i="18"/>
  <c r="L3333" i="18"/>
  <c r="M3333" i="18"/>
  <c r="N3333" i="18"/>
  <c r="A3334" i="18"/>
  <c r="B3334" i="18"/>
  <c r="C3334" i="18"/>
  <c r="D3334" i="18"/>
  <c r="E3334" i="18"/>
  <c r="F3334" i="18"/>
  <c r="G3334" i="18"/>
  <c r="H3334" i="18"/>
  <c r="I3334" i="18"/>
  <c r="J3334" i="18"/>
  <c r="K3334" i="18"/>
  <c r="L3334" i="18"/>
  <c r="M3334" i="18"/>
  <c r="N3334" i="18"/>
  <c r="A3335" i="18"/>
  <c r="B3335" i="18"/>
  <c r="C3335" i="18"/>
  <c r="D3335" i="18"/>
  <c r="E3335" i="18"/>
  <c r="F3335" i="18"/>
  <c r="G3335" i="18"/>
  <c r="H3335" i="18"/>
  <c r="I3335" i="18"/>
  <c r="J3335" i="18"/>
  <c r="K3335" i="18"/>
  <c r="L3335" i="18"/>
  <c r="M3335" i="18"/>
  <c r="N3335" i="18"/>
  <c r="A3336" i="18"/>
  <c r="B3336" i="18"/>
  <c r="C3336" i="18"/>
  <c r="D3336" i="18"/>
  <c r="E3336" i="18"/>
  <c r="F3336" i="18"/>
  <c r="G3336" i="18"/>
  <c r="H3336" i="18"/>
  <c r="I3336" i="18"/>
  <c r="J3336" i="18"/>
  <c r="K3336" i="18"/>
  <c r="L3336" i="18"/>
  <c r="M3336" i="18"/>
  <c r="N3336" i="18"/>
  <c r="A3337" i="18"/>
  <c r="B3337" i="18"/>
  <c r="C3337" i="18"/>
  <c r="D3337" i="18"/>
  <c r="E3337" i="18"/>
  <c r="F3337" i="18"/>
  <c r="G3337" i="18"/>
  <c r="H3337" i="18"/>
  <c r="I3337" i="18"/>
  <c r="J3337" i="18"/>
  <c r="K3337" i="18"/>
  <c r="L3337" i="18"/>
  <c r="M3337" i="18"/>
  <c r="N3337" i="18"/>
  <c r="A3338" i="18"/>
  <c r="B3338" i="18"/>
  <c r="C3338" i="18"/>
  <c r="D3338" i="18"/>
  <c r="E3338" i="18"/>
  <c r="F3338" i="18"/>
  <c r="G3338" i="18"/>
  <c r="H3338" i="18"/>
  <c r="I3338" i="18"/>
  <c r="J3338" i="18"/>
  <c r="K3338" i="18"/>
  <c r="L3338" i="18"/>
  <c r="M3338" i="18"/>
  <c r="N3338" i="18"/>
  <c r="A3339" i="18"/>
  <c r="B3339" i="18"/>
  <c r="C3339" i="18"/>
  <c r="D3339" i="18"/>
  <c r="E3339" i="18"/>
  <c r="F3339" i="18"/>
  <c r="G3339" i="18"/>
  <c r="H3339" i="18"/>
  <c r="I3339" i="18"/>
  <c r="J3339" i="18"/>
  <c r="K3339" i="18"/>
  <c r="L3339" i="18"/>
  <c r="M3339" i="18"/>
  <c r="N3339" i="18"/>
  <c r="A3340" i="18"/>
  <c r="B3340" i="18"/>
  <c r="C3340" i="18"/>
  <c r="D3340" i="18"/>
  <c r="E3340" i="18"/>
  <c r="F3340" i="18"/>
  <c r="G3340" i="18"/>
  <c r="H3340" i="18"/>
  <c r="I3340" i="18"/>
  <c r="J3340" i="18"/>
  <c r="K3340" i="18"/>
  <c r="L3340" i="18"/>
  <c r="M3340" i="18"/>
  <c r="N3340" i="18"/>
  <c r="A3341" i="18"/>
  <c r="B3341" i="18"/>
  <c r="C3341" i="18"/>
  <c r="D3341" i="18"/>
  <c r="E3341" i="18"/>
  <c r="F3341" i="18"/>
  <c r="G3341" i="18"/>
  <c r="H3341" i="18"/>
  <c r="I3341" i="18"/>
  <c r="J3341" i="18"/>
  <c r="K3341" i="18"/>
  <c r="L3341" i="18"/>
  <c r="M3341" i="18"/>
  <c r="N3341" i="18"/>
  <c r="A3342" i="18"/>
  <c r="B3342" i="18"/>
  <c r="C3342" i="18"/>
  <c r="D3342" i="18"/>
  <c r="E3342" i="18"/>
  <c r="F3342" i="18"/>
  <c r="G3342" i="18"/>
  <c r="H3342" i="18"/>
  <c r="I3342" i="18"/>
  <c r="J3342" i="18"/>
  <c r="K3342" i="18"/>
  <c r="L3342" i="18"/>
  <c r="M3342" i="18"/>
  <c r="N3342" i="18"/>
  <c r="A3343" i="18"/>
  <c r="B3343" i="18"/>
  <c r="C3343" i="18"/>
  <c r="D3343" i="18"/>
  <c r="E3343" i="18"/>
  <c r="F3343" i="18"/>
  <c r="G3343" i="18"/>
  <c r="H3343" i="18"/>
  <c r="I3343" i="18"/>
  <c r="J3343" i="18"/>
  <c r="K3343" i="18"/>
  <c r="L3343" i="18"/>
  <c r="M3343" i="18"/>
  <c r="N3343" i="18"/>
  <c r="A3344" i="18"/>
  <c r="B3344" i="18"/>
  <c r="C3344" i="18"/>
  <c r="D3344" i="18"/>
  <c r="E3344" i="18"/>
  <c r="F3344" i="18"/>
  <c r="G3344" i="18"/>
  <c r="H3344" i="18"/>
  <c r="I3344" i="18"/>
  <c r="J3344" i="18"/>
  <c r="K3344" i="18"/>
  <c r="L3344" i="18"/>
  <c r="M3344" i="18"/>
  <c r="N3344" i="18"/>
  <c r="A3345" i="18"/>
  <c r="B3345" i="18"/>
  <c r="C3345" i="18"/>
  <c r="D3345" i="18"/>
  <c r="E3345" i="18"/>
  <c r="F3345" i="18"/>
  <c r="G3345" i="18"/>
  <c r="H3345" i="18"/>
  <c r="I3345" i="18"/>
  <c r="J3345" i="18"/>
  <c r="K3345" i="18"/>
  <c r="L3345" i="18"/>
  <c r="M3345" i="18"/>
  <c r="N3345" i="18"/>
  <c r="A3346" i="18"/>
  <c r="B3346" i="18"/>
  <c r="C3346" i="18"/>
  <c r="D3346" i="18"/>
  <c r="E3346" i="18"/>
  <c r="F3346" i="18"/>
  <c r="G3346" i="18"/>
  <c r="H3346" i="18"/>
  <c r="I3346" i="18"/>
  <c r="J3346" i="18"/>
  <c r="K3346" i="18"/>
  <c r="L3346" i="18"/>
  <c r="M3346" i="18"/>
  <c r="N3346" i="18"/>
  <c r="A3347" i="18"/>
  <c r="B3347" i="18"/>
  <c r="C3347" i="18"/>
  <c r="D3347" i="18"/>
  <c r="E3347" i="18"/>
  <c r="F3347" i="18"/>
  <c r="G3347" i="18"/>
  <c r="H3347" i="18"/>
  <c r="I3347" i="18"/>
  <c r="J3347" i="18"/>
  <c r="K3347" i="18"/>
  <c r="L3347" i="18"/>
  <c r="M3347" i="18"/>
  <c r="N3347" i="18"/>
  <c r="A3348" i="18"/>
  <c r="B3348" i="18"/>
  <c r="C3348" i="18"/>
  <c r="D3348" i="18"/>
  <c r="E3348" i="18"/>
  <c r="F3348" i="18"/>
  <c r="G3348" i="18"/>
  <c r="H3348" i="18"/>
  <c r="I3348" i="18"/>
  <c r="J3348" i="18"/>
  <c r="K3348" i="18"/>
  <c r="L3348" i="18"/>
  <c r="M3348" i="18"/>
  <c r="N3348" i="18"/>
  <c r="A3349" i="18"/>
  <c r="B3349" i="18"/>
  <c r="C3349" i="18"/>
  <c r="D3349" i="18"/>
  <c r="E3349" i="18"/>
  <c r="F3349" i="18"/>
  <c r="G3349" i="18"/>
  <c r="H3349" i="18"/>
  <c r="I3349" i="18"/>
  <c r="J3349" i="18"/>
  <c r="K3349" i="18"/>
  <c r="L3349" i="18"/>
  <c r="M3349" i="18"/>
  <c r="N3349" i="18"/>
  <c r="A3350" i="18"/>
  <c r="B3350" i="18"/>
  <c r="C3350" i="18"/>
  <c r="D3350" i="18"/>
  <c r="E3350" i="18"/>
  <c r="F3350" i="18"/>
  <c r="G3350" i="18"/>
  <c r="H3350" i="18"/>
  <c r="I3350" i="18"/>
  <c r="J3350" i="18"/>
  <c r="K3350" i="18"/>
  <c r="L3350" i="18"/>
  <c r="M3350" i="18"/>
  <c r="N3350" i="18"/>
  <c r="A3351" i="18"/>
  <c r="B3351" i="18"/>
  <c r="C3351" i="18"/>
  <c r="D3351" i="18"/>
  <c r="E3351" i="18"/>
  <c r="F3351" i="18"/>
  <c r="G3351" i="18"/>
  <c r="H3351" i="18"/>
  <c r="I3351" i="18"/>
  <c r="J3351" i="18"/>
  <c r="K3351" i="18"/>
  <c r="L3351" i="18"/>
  <c r="M3351" i="18"/>
  <c r="N3351" i="18"/>
  <c r="A3352" i="18"/>
  <c r="B3352" i="18"/>
  <c r="C3352" i="18"/>
  <c r="D3352" i="18"/>
  <c r="E3352" i="18"/>
  <c r="F3352" i="18"/>
  <c r="G3352" i="18"/>
  <c r="H3352" i="18"/>
  <c r="I3352" i="18"/>
  <c r="J3352" i="18"/>
  <c r="K3352" i="18"/>
  <c r="L3352" i="18"/>
  <c r="M3352" i="18"/>
  <c r="N3352" i="18"/>
  <c r="A3353" i="18"/>
  <c r="B3353" i="18"/>
  <c r="C3353" i="18"/>
  <c r="D3353" i="18"/>
  <c r="E3353" i="18"/>
  <c r="F3353" i="18"/>
  <c r="G3353" i="18"/>
  <c r="H3353" i="18"/>
  <c r="I3353" i="18"/>
  <c r="J3353" i="18"/>
  <c r="K3353" i="18"/>
  <c r="L3353" i="18"/>
  <c r="M3353" i="18"/>
  <c r="N3353" i="18"/>
  <c r="A3354" i="18"/>
  <c r="B3354" i="18"/>
  <c r="C3354" i="18"/>
  <c r="D3354" i="18"/>
  <c r="E3354" i="18"/>
  <c r="F3354" i="18"/>
  <c r="G3354" i="18"/>
  <c r="H3354" i="18"/>
  <c r="I3354" i="18"/>
  <c r="J3354" i="18"/>
  <c r="K3354" i="18"/>
  <c r="L3354" i="18"/>
  <c r="M3354" i="18"/>
  <c r="N3354" i="18"/>
  <c r="A3355" i="18"/>
  <c r="B3355" i="18"/>
  <c r="C3355" i="18"/>
  <c r="D3355" i="18"/>
  <c r="E3355" i="18"/>
  <c r="F3355" i="18"/>
  <c r="G3355" i="18"/>
  <c r="H3355" i="18"/>
  <c r="I3355" i="18"/>
  <c r="J3355" i="18"/>
  <c r="K3355" i="18"/>
  <c r="L3355" i="18"/>
  <c r="M3355" i="18"/>
  <c r="N3355" i="18"/>
  <c r="A3356" i="18"/>
  <c r="B3356" i="18"/>
  <c r="C3356" i="18"/>
  <c r="D3356" i="18"/>
  <c r="E3356" i="18"/>
  <c r="F3356" i="18"/>
  <c r="G3356" i="18"/>
  <c r="H3356" i="18"/>
  <c r="I3356" i="18"/>
  <c r="J3356" i="18"/>
  <c r="K3356" i="18"/>
  <c r="L3356" i="18"/>
  <c r="M3356" i="18"/>
  <c r="N3356" i="18"/>
  <c r="A3357" i="18"/>
  <c r="B3357" i="18"/>
  <c r="C3357" i="18"/>
  <c r="D3357" i="18"/>
  <c r="E3357" i="18"/>
  <c r="F3357" i="18"/>
  <c r="G3357" i="18"/>
  <c r="H3357" i="18"/>
  <c r="I3357" i="18"/>
  <c r="J3357" i="18"/>
  <c r="K3357" i="18"/>
  <c r="L3357" i="18"/>
  <c r="M3357" i="18"/>
  <c r="N3357" i="18"/>
  <c r="A3358" i="18"/>
  <c r="B3358" i="18"/>
  <c r="C3358" i="18"/>
  <c r="D3358" i="18"/>
  <c r="E3358" i="18"/>
  <c r="F3358" i="18"/>
  <c r="G3358" i="18"/>
  <c r="H3358" i="18"/>
  <c r="I3358" i="18"/>
  <c r="J3358" i="18"/>
  <c r="K3358" i="18"/>
  <c r="L3358" i="18"/>
  <c r="M3358" i="18"/>
  <c r="N3358" i="18"/>
  <c r="A3359" i="18"/>
  <c r="B3359" i="18"/>
  <c r="C3359" i="18"/>
  <c r="D3359" i="18"/>
  <c r="E3359" i="18"/>
  <c r="F3359" i="18"/>
  <c r="G3359" i="18"/>
  <c r="H3359" i="18"/>
  <c r="I3359" i="18"/>
  <c r="J3359" i="18"/>
  <c r="K3359" i="18"/>
  <c r="L3359" i="18"/>
  <c r="M3359" i="18"/>
  <c r="N3359" i="18"/>
  <c r="A3360" i="18"/>
  <c r="B3360" i="18"/>
  <c r="C3360" i="18"/>
  <c r="D3360" i="18"/>
  <c r="E3360" i="18"/>
  <c r="F3360" i="18"/>
  <c r="G3360" i="18"/>
  <c r="H3360" i="18"/>
  <c r="I3360" i="18"/>
  <c r="J3360" i="18"/>
  <c r="K3360" i="18"/>
  <c r="L3360" i="18"/>
  <c r="M3360" i="18"/>
  <c r="N3360" i="18"/>
  <c r="A3361" i="18"/>
  <c r="B3361" i="18"/>
  <c r="C3361" i="18"/>
  <c r="D3361" i="18"/>
  <c r="E3361" i="18"/>
  <c r="F3361" i="18"/>
  <c r="G3361" i="18"/>
  <c r="H3361" i="18"/>
  <c r="I3361" i="18"/>
  <c r="J3361" i="18"/>
  <c r="K3361" i="18"/>
  <c r="L3361" i="18"/>
  <c r="M3361" i="18"/>
  <c r="N3361" i="18"/>
  <c r="A3362" i="18"/>
  <c r="B3362" i="18"/>
  <c r="C3362" i="18"/>
  <c r="D3362" i="18"/>
  <c r="E3362" i="18"/>
  <c r="F3362" i="18"/>
  <c r="G3362" i="18"/>
  <c r="H3362" i="18"/>
  <c r="I3362" i="18"/>
  <c r="J3362" i="18"/>
  <c r="K3362" i="18"/>
  <c r="L3362" i="18"/>
  <c r="M3362" i="18"/>
  <c r="N3362" i="18"/>
  <c r="A3363" i="18"/>
  <c r="B3363" i="18"/>
  <c r="C3363" i="18"/>
  <c r="D3363" i="18"/>
  <c r="E3363" i="18"/>
  <c r="F3363" i="18"/>
  <c r="G3363" i="18"/>
  <c r="H3363" i="18"/>
  <c r="I3363" i="18"/>
  <c r="J3363" i="18"/>
  <c r="K3363" i="18"/>
  <c r="L3363" i="18"/>
  <c r="M3363" i="18"/>
  <c r="N3363" i="18"/>
  <c r="A3364" i="18"/>
  <c r="B3364" i="18"/>
  <c r="C3364" i="18"/>
  <c r="D3364" i="18"/>
  <c r="E3364" i="18"/>
  <c r="F3364" i="18"/>
  <c r="G3364" i="18"/>
  <c r="H3364" i="18"/>
  <c r="I3364" i="18"/>
  <c r="J3364" i="18"/>
  <c r="K3364" i="18"/>
  <c r="L3364" i="18"/>
  <c r="M3364" i="18"/>
  <c r="N3364" i="18"/>
  <c r="A3365" i="18"/>
  <c r="B3365" i="18"/>
  <c r="C3365" i="18"/>
  <c r="D3365" i="18"/>
  <c r="E3365" i="18"/>
  <c r="F3365" i="18"/>
  <c r="G3365" i="18"/>
  <c r="H3365" i="18"/>
  <c r="I3365" i="18"/>
  <c r="J3365" i="18"/>
  <c r="K3365" i="18"/>
  <c r="L3365" i="18"/>
  <c r="M3365" i="18"/>
  <c r="N3365" i="18"/>
  <c r="A3366" i="18"/>
  <c r="B3366" i="18"/>
  <c r="C3366" i="18"/>
  <c r="D3366" i="18"/>
  <c r="E3366" i="18"/>
  <c r="F3366" i="18"/>
  <c r="G3366" i="18"/>
  <c r="H3366" i="18"/>
  <c r="I3366" i="18"/>
  <c r="J3366" i="18"/>
  <c r="K3366" i="18"/>
  <c r="L3366" i="18"/>
  <c r="M3366" i="18"/>
  <c r="N3366" i="18"/>
  <c r="A3367" i="18"/>
  <c r="B3367" i="18"/>
  <c r="C3367" i="18"/>
  <c r="D3367" i="18"/>
  <c r="E3367" i="18"/>
  <c r="F3367" i="18"/>
  <c r="G3367" i="18"/>
  <c r="H3367" i="18"/>
  <c r="I3367" i="18"/>
  <c r="J3367" i="18"/>
  <c r="K3367" i="18"/>
  <c r="L3367" i="18"/>
  <c r="M3367" i="18"/>
  <c r="N3367" i="18"/>
  <c r="A3368" i="18"/>
  <c r="B3368" i="18"/>
  <c r="C3368" i="18"/>
  <c r="D3368" i="18"/>
  <c r="E3368" i="18"/>
  <c r="F3368" i="18"/>
  <c r="G3368" i="18"/>
  <c r="H3368" i="18"/>
  <c r="I3368" i="18"/>
  <c r="J3368" i="18"/>
  <c r="K3368" i="18"/>
  <c r="L3368" i="18"/>
  <c r="M3368" i="18"/>
  <c r="N3368" i="18"/>
  <c r="A3369" i="18"/>
  <c r="B3369" i="18"/>
  <c r="C3369" i="18"/>
  <c r="D3369" i="18"/>
  <c r="E3369" i="18"/>
  <c r="F3369" i="18"/>
  <c r="G3369" i="18"/>
  <c r="H3369" i="18"/>
  <c r="I3369" i="18"/>
  <c r="J3369" i="18"/>
  <c r="K3369" i="18"/>
  <c r="L3369" i="18"/>
  <c r="M3369" i="18"/>
  <c r="N3369" i="18"/>
  <c r="A3370" i="18"/>
  <c r="B3370" i="18"/>
  <c r="C3370" i="18"/>
  <c r="D3370" i="18"/>
  <c r="E3370" i="18"/>
  <c r="F3370" i="18"/>
  <c r="G3370" i="18"/>
  <c r="H3370" i="18"/>
  <c r="I3370" i="18"/>
  <c r="J3370" i="18"/>
  <c r="K3370" i="18"/>
  <c r="L3370" i="18"/>
  <c r="M3370" i="18"/>
  <c r="N3370" i="18"/>
  <c r="A3371" i="18"/>
  <c r="B3371" i="18"/>
  <c r="C3371" i="18"/>
  <c r="D3371" i="18"/>
  <c r="E3371" i="18"/>
  <c r="F3371" i="18"/>
  <c r="G3371" i="18"/>
  <c r="H3371" i="18"/>
  <c r="I3371" i="18"/>
  <c r="J3371" i="18"/>
  <c r="K3371" i="18"/>
  <c r="L3371" i="18"/>
  <c r="M3371" i="18"/>
  <c r="N3371" i="18"/>
  <c r="A3372" i="18"/>
  <c r="B3372" i="18"/>
  <c r="C3372" i="18"/>
  <c r="D3372" i="18"/>
  <c r="E3372" i="18"/>
  <c r="F3372" i="18"/>
  <c r="G3372" i="18"/>
  <c r="H3372" i="18"/>
  <c r="I3372" i="18"/>
  <c r="J3372" i="18"/>
  <c r="K3372" i="18"/>
  <c r="L3372" i="18"/>
  <c r="M3372" i="18"/>
  <c r="N3372" i="18"/>
  <c r="A3373" i="18"/>
  <c r="B3373" i="18"/>
  <c r="C3373" i="18"/>
  <c r="D3373" i="18"/>
  <c r="E3373" i="18"/>
  <c r="F3373" i="18"/>
  <c r="G3373" i="18"/>
  <c r="H3373" i="18"/>
  <c r="I3373" i="18"/>
  <c r="J3373" i="18"/>
  <c r="K3373" i="18"/>
  <c r="L3373" i="18"/>
  <c r="M3373" i="18"/>
  <c r="N3373" i="18"/>
  <c r="A3374" i="18"/>
  <c r="B3374" i="18"/>
  <c r="C3374" i="18"/>
  <c r="D3374" i="18"/>
  <c r="E3374" i="18"/>
  <c r="F3374" i="18"/>
  <c r="G3374" i="18"/>
  <c r="H3374" i="18"/>
  <c r="I3374" i="18"/>
  <c r="J3374" i="18"/>
  <c r="K3374" i="18"/>
  <c r="L3374" i="18"/>
  <c r="M3374" i="18"/>
  <c r="N3374" i="18"/>
  <c r="A3375" i="18"/>
  <c r="B3375" i="18"/>
  <c r="C3375" i="18"/>
  <c r="D3375" i="18"/>
  <c r="E3375" i="18"/>
  <c r="F3375" i="18"/>
  <c r="G3375" i="18"/>
  <c r="H3375" i="18"/>
  <c r="I3375" i="18"/>
  <c r="J3375" i="18"/>
  <c r="K3375" i="18"/>
  <c r="L3375" i="18"/>
  <c r="M3375" i="18"/>
  <c r="N3375" i="18"/>
  <c r="A3376" i="18"/>
  <c r="B3376" i="18"/>
  <c r="C3376" i="18"/>
  <c r="D3376" i="18"/>
  <c r="E3376" i="18"/>
  <c r="F3376" i="18"/>
  <c r="G3376" i="18"/>
  <c r="H3376" i="18"/>
  <c r="I3376" i="18"/>
  <c r="J3376" i="18"/>
  <c r="K3376" i="18"/>
  <c r="L3376" i="18"/>
  <c r="M3376" i="18"/>
  <c r="N3376" i="18"/>
  <c r="A3377" i="18"/>
  <c r="B3377" i="18"/>
  <c r="C3377" i="18"/>
  <c r="D3377" i="18"/>
  <c r="E3377" i="18"/>
  <c r="F3377" i="18"/>
  <c r="G3377" i="18"/>
  <c r="H3377" i="18"/>
  <c r="I3377" i="18"/>
  <c r="J3377" i="18"/>
  <c r="K3377" i="18"/>
  <c r="L3377" i="18"/>
  <c r="M3377" i="18"/>
  <c r="N3377" i="18"/>
  <c r="A3378" i="18"/>
  <c r="B3378" i="18"/>
  <c r="C3378" i="18"/>
  <c r="D3378" i="18"/>
  <c r="E3378" i="18"/>
  <c r="F3378" i="18"/>
  <c r="G3378" i="18"/>
  <c r="H3378" i="18"/>
  <c r="I3378" i="18"/>
  <c r="J3378" i="18"/>
  <c r="K3378" i="18"/>
  <c r="L3378" i="18"/>
  <c r="M3378" i="18"/>
  <c r="N3378" i="18"/>
  <c r="A3379" i="18"/>
  <c r="B3379" i="18"/>
  <c r="C3379" i="18"/>
  <c r="D3379" i="18"/>
  <c r="E3379" i="18"/>
  <c r="F3379" i="18"/>
  <c r="G3379" i="18"/>
  <c r="H3379" i="18"/>
  <c r="I3379" i="18"/>
  <c r="J3379" i="18"/>
  <c r="K3379" i="18"/>
  <c r="L3379" i="18"/>
  <c r="M3379" i="18"/>
  <c r="N3379" i="18"/>
  <c r="A3380" i="18"/>
  <c r="B3380" i="18"/>
  <c r="C3380" i="18"/>
  <c r="D3380" i="18"/>
  <c r="E3380" i="18"/>
  <c r="F3380" i="18"/>
  <c r="G3380" i="18"/>
  <c r="H3380" i="18"/>
  <c r="I3380" i="18"/>
  <c r="J3380" i="18"/>
  <c r="K3380" i="18"/>
  <c r="L3380" i="18"/>
  <c r="M3380" i="18"/>
  <c r="N3380" i="18"/>
  <c r="A3381" i="18"/>
  <c r="B3381" i="18"/>
  <c r="C3381" i="18"/>
  <c r="D3381" i="18"/>
  <c r="E3381" i="18"/>
  <c r="F3381" i="18"/>
  <c r="G3381" i="18"/>
  <c r="H3381" i="18"/>
  <c r="I3381" i="18"/>
  <c r="J3381" i="18"/>
  <c r="K3381" i="18"/>
  <c r="L3381" i="18"/>
  <c r="M3381" i="18"/>
  <c r="N3381" i="18"/>
  <c r="A3382" i="18"/>
  <c r="B3382" i="18"/>
  <c r="C3382" i="18"/>
  <c r="D3382" i="18"/>
  <c r="E3382" i="18"/>
  <c r="F3382" i="18"/>
  <c r="G3382" i="18"/>
  <c r="H3382" i="18"/>
  <c r="I3382" i="18"/>
  <c r="J3382" i="18"/>
  <c r="K3382" i="18"/>
  <c r="L3382" i="18"/>
  <c r="M3382" i="18"/>
  <c r="N3382" i="18"/>
  <c r="A3383" i="18"/>
  <c r="B3383" i="18"/>
  <c r="C3383" i="18"/>
  <c r="D3383" i="18"/>
  <c r="E3383" i="18"/>
  <c r="F3383" i="18"/>
  <c r="G3383" i="18"/>
  <c r="H3383" i="18"/>
  <c r="I3383" i="18"/>
  <c r="J3383" i="18"/>
  <c r="K3383" i="18"/>
  <c r="L3383" i="18"/>
  <c r="M3383" i="18"/>
  <c r="N3383" i="18"/>
  <c r="A3384" i="18"/>
  <c r="B3384" i="18"/>
  <c r="C3384" i="18"/>
  <c r="D3384" i="18"/>
  <c r="E3384" i="18"/>
  <c r="F3384" i="18"/>
  <c r="G3384" i="18"/>
  <c r="H3384" i="18"/>
  <c r="I3384" i="18"/>
  <c r="J3384" i="18"/>
  <c r="K3384" i="18"/>
  <c r="L3384" i="18"/>
  <c r="M3384" i="18"/>
  <c r="N3384" i="18"/>
  <c r="A3385" i="18"/>
  <c r="B3385" i="18"/>
  <c r="C3385" i="18"/>
  <c r="D3385" i="18"/>
  <c r="E3385" i="18"/>
  <c r="F3385" i="18"/>
  <c r="G3385" i="18"/>
  <c r="H3385" i="18"/>
  <c r="I3385" i="18"/>
  <c r="J3385" i="18"/>
  <c r="K3385" i="18"/>
  <c r="L3385" i="18"/>
  <c r="M3385" i="18"/>
  <c r="N3385" i="18"/>
  <c r="A3386" i="18"/>
  <c r="B3386" i="18"/>
  <c r="C3386" i="18"/>
  <c r="D3386" i="18"/>
  <c r="E3386" i="18"/>
  <c r="F3386" i="18"/>
  <c r="G3386" i="18"/>
  <c r="H3386" i="18"/>
  <c r="I3386" i="18"/>
  <c r="J3386" i="18"/>
  <c r="K3386" i="18"/>
  <c r="L3386" i="18"/>
  <c r="M3386" i="18"/>
  <c r="N3386" i="18"/>
  <c r="A3387" i="18"/>
  <c r="B3387" i="18"/>
  <c r="C3387" i="18"/>
  <c r="D3387" i="18"/>
  <c r="E3387" i="18"/>
  <c r="F3387" i="18"/>
  <c r="G3387" i="18"/>
  <c r="H3387" i="18"/>
  <c r="I3387" i="18"/>
  <c r="J3387" i="18"/>
  <c r="K3387" i="18"/>
  <c r="L3387" i="18"/>
  <c r="M3387" i="18"/>
  <c r="N3387" i="18"/>
  <c r="A3388" i="18"/>
  <c r="B3388" i="18"/>
  <c r="C3388" i="18"/>
  <c r="D3388" i="18"/>
  <c r="E3388" i="18"/>
  <c r="F3388" i="18"/>
  <c r="G3388" i="18"/>
  <c r="H3388" i="18"/>
  <c r="I3388" i="18"/>
  <c r="J3388" i="18"/>
  <c r="K3388" i="18"/>
  <c r="L3388" i="18"/>
  <c r="M3388" i="18"/>
  <c r="N3388" i="18"/>
  <c r="A3389" i="18"/>
  <c r="B3389" i="18"/>
  <c r="C3389" i="18"/>
  <c r="D3389" i="18"/>
  <c r="E3389" i="18"/>
  <c r="F3389" i="18"/>
  <c r="G3389" i="18"/>
  <c r="H3389" i="18"/>
  <c r="I3389" i="18"/>
  <c r="J3389" i="18"/>
  <c r="K3389" i="18"/>
  <c r="L3389" i="18"/>
  <c r="M3389" i="18"/>
  <c r="N3389" i="18"/>
  <c r="A3390" i="18"/>
  <c r="B3390" i="18"/>
  <c r="C3390" i="18"/>
  <c r="D3390" i="18"/>
  <c r="E3390" i="18"/>
  <c r="F3390" i="18"/>
  <c r="G3390" i="18"/>
  <c r="H3390" i="18"/>
  <c r="I3390" i="18"/>
  <c r="J3390" i="18"/>
  <c r="K3390" i="18"/>
  <c r="L3390" i="18"/>
  <c r="M3390" i="18"/>
  <c r="N3390" i="18"/>
  <c r="A3391" i="18"/>
  <c r="B3391" i="18"/>
  <c r="C3391" i="18"/>
  <c r="D3391" i="18"/>
  <c r="E3391" i="18"/>
  <c r="F3391" i="18"/>
  <c r="G3391" i="18"/>
  <c r="H3391" i="18"/>
  <c r="I3391" i="18"/>
  <c r="J3391" i="18"/>
  <c r="K3391" i="18"/>
  <c r="L3391" i="18"/>
  <c r="M3391" i="18"/>
  <c r="N3391" i="18"/>
  <c r="A3392" i="18"/>
  <c r="B3392" i="18"/>
  <c r="C3392" i="18"/>
  <c r="D3392" i="18"/>
  <c r="E3392" i="18"/>
  <c r="F3392" i="18"/>
  <c r="G3392" i="18"/>
  <c r="H3392" i="18"/>
  <c r="I3392" i="18"/>
  <c r="J3392" i="18"/>
  <c r="K3392" i="18"/>
  <c r="L3392" i="18"/>
  <c r="M3392" i="18"/>
  <c r="N3392" i="18"/>
  <c r="A3393" i="18"/>
  <c r="B3393" i="18"/>
  <c r="C3393" i="18"/>
  <c r="D3393" i="18"/>
  <c r="E3393" i="18"/>
  <c r="F3393" i="18"/>
  <c r="G3393" i="18"/>
  <c r="H3393" i="18"/>
  <c r="I3393" i="18"/>
  <c r="J3393" i="18"/>
  <c r="K3393" i="18"/>
  <c r="L3393" i="18"/>
  <c r="M3393" i="18"/>
  <c r="N3393" i="18"/>
  <c r="A3394" i="18"/>
  <c r="B3394" i="18"/>
  <c r="C3394" i="18"/>
  <c r="D3394" i="18"/>
  <c r="E3394" i="18"/>
  <c r="F3394" i="18"/>
  <c r="G3394" i="18"/>
  <c r="H3394" i="18"/>
  <c r="I3394" i="18"/>
  <c r="J3394" i="18"/>
  <c r="K3394" i="18"/>
  <c r="L3394" i="18"/>
  <c r="M3394" i="18"/>
  <c r="N3394" i="18"/>
  <c r="A3395" i="18"/>
  <c r="B3395" i="18"/>
  <c r="C3395" i="18"/>
  <c r="D3395" i="18"/>
  <c r="E3395" i="18"/>
  <c r="F3395" i="18"/>
  <c r="G3395" i="18"/>
  <c r="H3395" i="18"/>
  <c r="I3395" i="18"/>
  <c r="J3395" i="18"/>
  <c r="K3395" i="18"/>
  <c r="L3395" i="18"/>
  <c r="M3395" i="18"/>
  <c r="N3395" i="18"/>
  <c r="A3396" i="18"/>
  <c r="B3396" i="18"/>
  <c r="C3396" i="18"/>
  <c r="D3396" i="18"/>
  <c r="E3396" i="18"/>
  <c r="F3396" i="18"/>
  <c r="G3396" i="18"/>
  <c r="H3396" i="18"/>
  <c r="I3396" i="18"/>
  <c r="J3396" i="18"/>
  <c r="K3396" i="18"/>
  <c r="L3396" i="18"/>
  <c r="M3396" i="18"/>
  <c r="N3396" i="18"/>
  <c r="A3397" i="18"/>
  <c r="B3397" i="18"/>
  <c r="C3397" i="18"/>
  <c r="D3397" i="18"/>
  <c r="E3397" i="18"/>
  <c r="F3397" i="18"/>
  <c r="G3397" i="18"/>
  <c r="H3397" i="18"/>
  <c r="I3397" i="18"/>
  <c r="J3397" i="18"/>
  <c r="K3397" i="18"/>
  <c r="L3397" i="18"/>
  <c r="M3397" i="18"/>
  <c r="N3397" i="18"/>
  <c r="A3398" i="18"/>
  <c r="B3398" i="18"/>
  <c r="C3398" i="18"/>
  <c r="D3398" i="18"/>
  <c r="E3398" i="18"/>
  <c r="F3398" i="18"/>
  <c r="G3398" i="18"/>
  <c r="H3398" i="18"/>
  <c r="I3398" i="18"/>
  <c r="J3398" i="18"/>
  <c r="K3398" i="18"/>
  <c r="L3398" i="18"/>
  <c r="M3398" i="18"/>
  <c r="N3398" i="18"/>
  <c r="A3399" i="18"/>
  <c r="B3399" i="18"/>
  <c r="C3399" i="18"/>
  <c r="D3399" i="18"/>
  <c r="E3399" i="18"/>
  <c r="F3399" i="18"/>
  <c r="G3399" i="18"/>
  <c r="H3399" i="18"/>
  <c r="I3399" i="18"/>
  <c r="J3399" i="18"/>
  <c r="K3399" i="18"/>
  <c r="L3399" i="18"/>
  <c r="M3399" i="18"/>
  <c r="N3399" i="18"/>
  <c r="A3400" i="18"/>
  <c r="B3400" i="18"/>
  <c r="C3400" i="18"/>
  <c r="D3400" i="18"/>
  <c r="E3400" i="18"/>
  <c r="F3400" i="18"/>
  <c r="G3400" i="18"/>
  <c r="H3400" i="18"/>
  <c r="I3400" i="18"/>
  <c r="J3400" i="18"/>
  <c r="K3400" i="18"/>
  <c r="L3400" i="18"/>
  <c r="M3400" i="18"/>
  <c r="N3400" i="18"/>
  <c r="A3401" i="18"/>
  <c r="B3401" i="18"/>
  <c r="C3401" i="18"/>
  <c r="D3401" i="18"/>
  <c r="E3401" i="18"/>
  <c r="F3401" i="18"/>
  <c r="G3401" i="18"/>
  <c r="H3401" i="18"/>
  <c r="I3401" i="18"/>
  <c r="J3401" i="18"/>
  <c r="K3401" i="18"/>
  <c r="L3401" i="18"/>
  <c r="M3401" i="18"/>
  <c r="N3401" i="18"/>
  <c r="A3402" i="18"/>
  <c r="B3402" i="18"/>
  <c r="C3402" i="18"/>
  <c r="D3402" i="18"/>
  <c r="E3402" i="18"/>
  <c r="F3402" i="18"/>
  <c r="G3402" i="18"/>
  <c r="H3402" i="18"/>
  <c r="I3402" i="18"/>
  <c r="J3402" i="18"/>
  <c r="K3402" i="18"/>
  <c r="L3402" i="18"/>
  <c r="M3402" i="18"/>
  <c r="N3402" i="18"/>
  <c r="A3403" i="18"/>
  <c r="B3403" i="18"/>
  <c r="C3403" i="18"/>
  <c r="D3403" i="18"/>
  <c r="E3403" i="18"/>
  <c r="F3403" i="18"/>
  <c r="G3403" i="18"/>
  <c r="H3403" i="18"/>
  <c r="I3403" i="18"/>
  <c r="J3403" i="18"/>
  <c r="K3403" i="18"/>
  <c r="L3403" i="18"/>
  <c r="M3403" i="18"/>
  <c r="N3403" i="18"/>
  <c r="A3404" i="18"/>
  <c r="B3404" i="18"/>
  <c r="C3404" i="18"/>
  <c r="D3404" i="18"/>
  <c r="E3404" i="18"/>
  <c r="F3404" i="18"/>
  <c r="G3404" i="18"/>
  <c r="H3404" i="18"/>
  <c r="I3404" i="18"/>
  <c r="J3404" i="18"/>
  <c r="K3404" i="18"/>
  <c r="L3404" i="18"/>
  <c r="M3404" i="18"/>
  <c r="N3404" i="18"/>
  <c r="A3405" i="18"/>
  <c r="B3405" i="18"/>
  <c r="C3405" i="18"/>
  <c r="D3405" i="18"/>
  <c r="E3405" i="18"/>
  <c r="F3405" i="18"/>
  <c r="G3405" i="18"/>
  <c r="H3405" i="18"/>
  <c r="I3405" i="18"/>
  <c r="J3405" i="18"/>
  <c r="K3405" i="18"/>
  <c r="L3405" i="18"/>
  <c r="M3405" i="18"/>
  <c r="N3405" i="18"/>
  <c r="A3406" i="18"/>
  <c r="B3406" i="18"/>
  <c r="C3406" i="18"/>
  <c r="D3406" i="18"/>
  <c r="E3406" i="18"/>
  <c r="F3406" i="18"/>
  <c r="G3406" i="18"/>
  <c r="H3406" i="18"/>
  <c r="I3406" i="18"/>
  <c r="J3406" i="18"/>
  <c r="K3406" i="18"/>
  <c r="L3406" i="18"/>
  <c r="M3406" i="18"/>
  <c r="N3406" i="18"/>
  <c r="A3407" i="18"/>
  <c r="B3407" i="18"/>
  <c r="C3407" i="18"/>
  <c r="D3407" i="18"/>
  <c r="E3407" i="18"/>
  <c r="F3407" i="18"/>
  <c r="G3407" i="18"/>
  <c r="H3407" i="18"/>
  <c r="I3407" i="18"/>
  <c r="J3407" i="18"/>
  <c r="K3407" i="18"/>
  <c r="L3407" i="18"/>
  <c r="M3407" i="18"/>
  <c r="N3407" i="18"/>
  <c r="A3408" i="18"/>
  <c r="B3408" i="18"/>
  <c r="C3408" i="18"/>
  <c r="D3408" i="18"/>
  <c r="E3408" i="18"/>
  <c r="F3408" i="18"/>
  <c r="G3408" i="18"/>
  <c r="H3408" i="18"/>
  <c r="I3408" i="18"/>
  <c r="J3408" i="18"/>
  <c r="K3408" i="18"/>
  <c r="L3408" i="18"/>
  <c r="M3408" i="18"/>
  <c r="N3408" i="18"/>
  <c r="A3409" i="18"/>
  <c r="B3409" i="18"/>
  <c r="C3409" i="18"/>
  <c r="D3409" i="18"/>
  <c r="E3409" i="18"/>
  <c r="F3409" i="18"/>
  <c r="G3409" i="18"/>
  <c r="H3409" i="18"/>
  <c r="I3409" i="18"/>
  <c r="J3409" i="18"/>
  <c r="K3409" i="18"/>
  <c r="L3409" i="18"/>
  <c r="M3409" i="18"/>
  <c r="N3409" i="18"/>
  <c r="A3410" i="18"/>
  <c r="B3410" i="18"/>
  <c r="C3410" i="18"/>
  <c r="D3410" i="18"/>
  <c r="E3410" i="18"/>
  <c r="F3410" i="18"/>
  <c r="G3410" i="18"/>
  <c r="H3410" i="18"/>
  <c r="I3410" i="18"/>
  <c r="J3410" i="18"/>
  <c r="K3410" i="18"/>
  <c r="L3410" i="18"/>
  <c r="M3410" i="18"/>
  <c r="N3410" i="18"/>
  <c r="A3411" i="18"/>
  <c r="B3411" i="18"/>
  <c r="C3411" i="18"/>
  <c r="D3411" i="18"/>
  <c r="E3411" i="18"/>
  <c r="F3411" i="18"/>
  <c r="G3411" i="18"/>
  <c r="H3411" i="18"/>
  <c r="I3411" i="18"/>
  <c r="J3411" i="18"/>
  <c r="K3411" i="18"/>
  <c r="L3411" i="18"/>
  <c r="M3411" i="18"/>
  <c r="N3411" i="18"/>
  <c r="A3412" i="18"/>
  <c r="B3412" i="18"/>
  <c r="C3412" i="18"/>
  <c r="D3412" i="18"/>
  <c r="E3412" i="18"/>
  <c r="F3412" i="18"/>
  <c r="G3412" i="18"/>
  <c r="H3412" i="18"/>
  <c r="I3412" i="18"/>
  <c r="J3412" i="18"/>
  <c r="K3412" i="18"/>
  <c r="L3412" i="18"/>
  <c r="M3412" i="18"/>
  <c r="N3412" i="18"/>
  <c r="A3413" i="18"/>
  <c r="B3413" i="18"/>
  <c r="C3413" i="18"/>
  <c r="D3413" i="18"/>
  <c r="E3413" i="18"/>
  <c r="F3413" i="18"/>
  <c r="G3413" i="18"/>
  <c r="H3413" i="18"/>
  <c r="I3413" i="18"/>
  <c r="J3413" i="18"/>
  <c r="K3413" i="18"/>
  <c r="L3413" i="18"/>
  <c r="M3413" i="18"/>
  <c r="N3413" i="18"/>
  <c r="A3414" i="18"/>
  <c r="B3414" i="18"/>
  <c r="C3414" i="18"/>
  <c r="D3414" i="18"/>
  <c r="E3414" i="18"/>
  <c r="F3414" i="18"/>
  <c r="G3414" i="18"/>
  <c r="H3414" i="18"/>
  <c r="I3414" i="18"/>
  <c r="J3414" i="18"/>
  <c r="K3414" i="18"/>
  <c r="L3414" i="18"/>
  <c r="M3414" i="18"/>
  <c r="N3414" i="18"/>
  <c r="A3415" i="18"/>
  <c r="B3415" i="18"/>
  <c r="C3415" i="18"/>
  <c r="D3415" i="18"/>
  <c r="E3415" i="18"/>
  <c r="F3415" i="18"/>
  <c r="G3415" i="18"/>
  <c r="H3415" i="18"/>
  <c r="I3415" i="18"/>
  <c r="J3415" i="18"/>
  <c r="K3415" i="18"/>
  <c r="L3415" i="18"/>
  <c r="M3415" i="18"/>
  <c r="N3415" i="18"/>
  <c r="A3416" i="18"/>
  <c r="B3416" i="18"/>
  <c r="C3416" i="18"/>
  <c r="D3416" i="18"/>
  <c r="E3416" i="18"/>
  <c r="F3416" i="18"/>
  <c r="G3416" i="18"/>
  <c r="H3416" i="18"/>
  <c r="I3416" i="18"/>
  <c r="J3416" i="18"/>
  <c r="K3416" i="18"/>
  <c r="L3416" i="18"/>
  <c r="M3416" i="18"/>
  <c r="N3416" i="18"/>
  <c r="A3417" i="18"/>
  <c r="B3417" i="18"/>
  <c r="C3417" i="18"/>
  <c r="D3417" i="18"/>
  <c r="E3417" i="18"/>
  <c r="F3417" i="18"/>
  <c r="G3417" i="18"/>
  <c r="H3417" i="18"/>
  <c r="I3417" i="18"/>
  <c r="J3417" i="18"/>
  <c r="K3417" i="18"/>
  <c r="L3417" i="18"/>
  <c r="M3417" i="18"/>
  <c r="N3417" i="18"/>
  <c r="A3418" i="18"/>
  <c r="B3418" i="18"/>
  <c r="C3418" i="18"/>
  <c r="D3418" i="18"/>
  <c r="E3418" i="18"/>
  <c r="F3418" i="18"/>
  <c r="G3418" i="18"/>
  <c r="H3418" i="18"/>
  <c r="I3418" i="18"/>
  <c r="J3418" i="18"/>
  <c r="K3418" i="18"/>
  <c r="L3418" i="18"/>
  <c r="M3418" i="18"/>
  <c r="N3418" i="18"/>
  <c r="A3419" i="18"/>
  <c r="B3419" i="18"/>
  <c r="C3419" i="18"/>
  <c r="D3419" i="18"/>
  <c r="E3419" i="18"/>
  <c r="F3419" i="18"/>
  <c r="G3419" i="18"/>
  <c r="H3419" i="18"/>
  <c r="I3419" i="18"/>
  <c r="J3419" i="18"/>
  <c r="K3419" i="18"/>
  <c r="L3419" i="18"/>
  <c r="M3419" i="18"/>
  <c r="N3419" i="18"/>
  <c r="A3420" i="18"/>
  <c r="B3420" i="18"/>
  <c r="C3420" i="18"/>
  <c r="D3420" i="18"/>
  <c r="E3420" i="18"/>
  <c r="F3420" i="18"/>
  <c r="G3420" i="18"/>
  <c r="H3420" i="18"/>
  <c r="I3420" i="18"/>
  <c r="J3420" i="18"/>
  <c r="K3420" i="18"/>
  <c r="L3420" i="18"/>
  <c r="M3420" i="18"/>
  <c r="N3420" i="18"/>
  <c r="A3421" i="18"/>
  <c r="B3421" i="18"/>
  <c r="C3421" i="18"/>
  <c r="D3421" i="18"/>
  <c r="E3421" i="18"/>
  <c r="F3421" i="18"/>
  <c r="G3421" i="18"/>
  <c r="H3421" i="18"/>
  <c r="I3421" i="18"/>
  <c r="J3421" i="18"/>
  <c r="K3421" i="18"/>
  <c r="L3421" i="18"/>
  <c r="M3421" i="18"/>
  <c r="N3421" i="18"/>
  <c r="A3422" i="18"/>
  <c r="B3422" i="18"/>
  <c r="C3422" i="18"/>
  <c r="D3422" i="18"/>
  <c r="E3422" i="18"/>
  <c r="F3422" i="18"/>
  <c r="G3422" i="18"/>
  <c r="H3422" i="18"/>
  <c r="I3422" i="18"/>
  <c r="J3422" i="18"/>
  <c r="K3422" i="18"/>
  <c r="L3422" i="18"/>
  <c r="M3422" i="18"/>
  <c r="N3422" i="18"/>
  <c r="A3423" i="18"/>
  <c r="B3423" i="18"/>
  <c r="C3423" i="18"/>
  <c r="D3423" i="18"/>
  <c r="E3423" i="18"/>
  <c r="F3423" i="18"/>
  <c r="G3423" i="18"/>
  <c r="H3423" i="18"/>
  <c r="I3423" i="18"/>
  <c r="J3423" i="18"/>
  <c r="K3423" i="18"/>
  <c r="L3423" i="18"/>
  <c r="M3423" i="18"/>
  <c r="N3423" i="18"/>
  <c r="A3424" i="18"/>
  <c r="B3424" i="18"/>
  <c r="C3424" i="18"/>
  <c r="D3424" i="18"/>
  <c r="E3424" i="18"/>
  <c r="F3424" i="18"/>
  <c r="G3424" i="18"/>
  <c r="H3424" i="18"/>
  <c r="I3424" i="18"/>
  <c r="J3424" i="18"/>
  <c r="K3424" i="18"/>
  <c r="L3424" i="18"/>
  <c r="M3424" i="18"/>
  <c r="N3424" i="18"/>
  <c r="A3425" i="18"/>
  <c r="B3425" i="18"/>
  <c r="C3425" i="18"/>
  <c r="D3425" i="18"/>
  <c r="E3425" i="18"/>
  <c r="F3425" i="18"/>
  <c r="G3425" i="18"/>
  <c r="H3425" i="18"/>
  <c r="I3425" i="18"/>
  <c r="J3425" i="18"/>
  <c r="K3425" i="18"/>
  <c r="L3425" i="18"/>
  <c r="M3425" i="18"/>
  <c r="N3425" i="18"/>
  <c r="A3426" i="18"/>
  <c r="B3426" i="18"/>
  <c r="C3426" i="18"/>
  <c r="D3426" i="18"/>
  <c r="E3426" i="18"/>
  <c r="F3426" i="18"/>
  <c r="G3426" i="18"/>
  <c r="H3426" i="18"/>
  <c r="I3426" i="18"/>
  <c r="J3426" i="18"/>
  <c r="K3426" i="18"/>
  <c r="L3426" i="18"/>
  <c r="M3426" i="18"/>
  <c r="N3426" i="18"/>
  <c r="A3427" i="18"/>
  <c r="B3427" i="18"/>
  <c r="C3427" i="18"/>
  <c r="D3427" i="18"/>
  <c r="E3427" i="18"/>
  <c r="F3427" i="18"/>
  <c r="G3427" i="18"/>
  <c r="H3427" i="18"/>
  <c r="I3427" i="18"/>
  <c r="J3427" i="18"/>
  <c r="K3427" i="18"/>
  <c r="L3427" i="18"/>
  <c r="M3427" i="18"/>
  <c r="N3427" i="18"/>
  <c r="A3428" i="18"/>
  <c r="B3428" i="18"/>
  <c r="C3428" i="18"/>
  <c r="D3428" i="18"/>
  <c r="E3428" i="18"/>
  <c r="F3428" i="18"/>
  <c r="G3428" i="18"/>
  <c r="H3428" i="18"/>
  <c r="I3428" i="18"/>
  <c r="J3428" i="18"/>
  <c r="K3428" i="18"/>
  <c r="L3428" i="18"/>
  <c r="M3428" i="18"/>
  <c r="N3428" i="18"/>
  <c r="A3429" i="18"/>
  <c r="B3429" i="18"/>
  <c r="C3429" i="18"/>
  <c r="D3429" i="18"/>
  <c r="E3429" i="18"/>
  <c r="F3429" i="18"/>
  <c r="G3429" i="18"/>
  <c r="H3429" i="18"/>
  <c r="I3429" i="18"/>
  <c r="J3429" i="18"/>
  <c r="K3429" i="18"/>
  <c r="L3429" i="18"/>
  <c r="M3429" i="18"/>
  <c r="N3429" i="18"/>
  <c r="A3430" i="18"/>
  <c r="B3430" i="18"/>
  <c r="C3430" i="18"/>
  <c r="D3430" i="18"/>
  <c r="E3430" i="18"/>
  <c r="F3430" i="18"/>
  <c r="G3430" i="18"/>
  <c r="H3430" i="18"/>
  <c r="I3430" i="18"/>
  <c r="J3430" i="18"/>
  <c r="K3430" i="18"/>
  <c r="L3430" i="18"/>
  <c r="M3430" i="18"/>
  <c r="N3430" i="18"/>
  <c r="A3431" i="18"/>
  <c r="B3431" i="18"/>
  <c r="C3431" i="18"/>
  <c r="D3431" i="18"/>
  <c r="E3431" i="18"/>
  <c r="F3431" i="18"/>
  <c r="G3431" i="18"/>
  <c r="H3431" i="18"/>
  <c r="I3431" i="18"/>
  <c r="J3431" i="18"/>
  <c r="K3431" i="18"/>
  <c r="L3431" i="18"/>
  <c r="M3431" i="18"/>
  <c r="N3431" i="18"/>
  <c r="A3432" i="18"/>
  <c r="B3432" i="18"/>
  <c r="C3432" i="18"/>
  <c r="D3432" i="18"/>
  <c r="E3432" i="18"/>
  <c r="F3432" i="18"/>
  <c r="G3432" i="18"/>
  <c r="H3432" i="18"/>
  <c r="I3432" i="18"/>
  <c r="J3432" i="18"/>
  <c r="K3432" i="18"/>
  <c r="L3432" i="18"/>
  <c r="M3432" i="18"/>
  <c r="N3432" i="18"/>
  <c r="A3433" i="18"/>
  <c r="B3433" i="18"/>
  <c r="C3433" i="18"/>
  <c r="D3433" i="18"/>
  <c r="E3433" i="18"/>
  <c r="F3433" i="18"/>
  <c r="G3433" i="18"/>
  <c r="H3433" i="18"/>
  <c r="I3433" i="18"/>
  <c r="J3433" i="18"/>
  <c r="K3433" i="18"/>
  <c r="L3433" i="18"/>
  <c r="M3433" i="18"/>
  <c r="N3433" i="18"/>
  <c r="A3434" i="18"/>
  <c r="B3434" i="18"/>
  <c r="C3434" i="18"/>
  <c r="D3434" i="18"/>
  <c r="E3434" i="18"/>
  <c r="F3434" i="18"/>
  <c r="G3434" i="18"/>
  <c r="H3434" i="18"/>
  <c r="I3434" i="18"/>
  <c r="J3434" i="18"/>
  <c r="K3434" i="18"/>
  <c r="L3434" i="18"/>
  <c r="M3434" i="18"/>
  <c r="N3434" i="18"/>
  <c r="A3435" i="18"/>
  <c r="B3435" i="18"/>
  <c r="C3435" i="18"/>
  <c r="D3435" i="18"/>
  <c r="E3435" i="18"/>
  <c r="F3435" i="18"/>
  <c r="G3435" i="18"/>
  <c r="H3435" i="18"/>
  <c r="I3435" i="18"/>
  <c r="J3435" i="18"/>
  <c r="K3435" i="18"/>
  <c r="L3435" i="18"/>
  <c r="M3435" i="18"/>
  <c r="N3435" i="18"/>
  <c r="A3436" i="18"/>
  <c r="B3436" i="18"/>
  <c r="C3436" i="18"/>
  <c r="D3436" i="18"/>
  <c r="E3436" i="18"/>
  <c r="F3436" i="18"/>
  <c r="G3436" i="18"/>
  <c r="H3436" i="18"/>
  <c r="I3436" i="18"/>
  <c r="J3436" i="18"/>
  <c r="K3436" i="18"/>
  <c r="L3436" i="18"/>
  <c r="M3436" i="18"/>
  <c r="N3436" i="18"/>
  <c r="A3437" i="18"/>
  <c r="B3437" i="18"/>
  <c r="C3437" i="18"/>
  <c r="D3437" i="18"/>
  <c r="E3437" i="18"/>
  <c r="F3437" i="18"/>
  <c r="G3437" i="18"/>
  <c r="H3437" i="18"/>
  <c r="I3437" i="18"/>
  <c r="J3437" i="18"/>
  <c r="K3437" i="18"/>
  <c r="L3437" i="18"/>
  <c r="M3437" i="18"/>
  <c r="N3437" i="18"/>
  <c r="A3438" i="18"/>
  <c r="B3438" i="18"/>
  <c r="C3438" i="18"/>
  <c r="D3438" i="18"/>
  <c r="E3438" i="18"/>
  <c r="F3438" i="18"/>
  <c r="G3438" i="18"/>
  <c r="H3438" i="18"/>
  <c r="I3438" i="18"/>
  <c r="J3438" i="18"/>
  <c r="K3438" i="18"/>
  <c r="L3438" i="18"/>
  <c r="M3438" i="18"/>
  <c r="N3438" i="18"/>
  <c r="A3439" i="18"/>
  <c r="B3439" i="18"/>
  <c r="C3439" i="18"/>
  <c r="D3439" i="18"/>
  <c r="E3439" i="18"/>
  <c r="F3439" i="18"/>
  <c r="G3439" i="18"/>
  <c r="H3439" i="18"/>
  <c r="I3439" i="18"/>
  <c r="J3439" i="18"/>
  <c r="K3439" i="18"/>
  <c r="L3439" i="18"/>
  <c r="M3439" i="18"/>
  <c r="N3439" i="18"/>
  <c r="A3440" i="18"/>
  <c r="B3440" i="18"/>
  <c r="C3440" i="18"/>
  <c r="D3440" i="18"/>
  <c r="E3440" i="18"/>
  <c r="F3440" i="18"/>
  <c r="G3440" i="18"/>
  <c r="H3440" i="18"/>
  <c r="I3440" i="18"/>
  <c r="J3440" i="18"/>
  <c r="K3440" i="18"/>
  <c r="L3440" i="18"/>
  <c r="M3440" i="18"/>
  <c r="N3440" i="18"/>
  <c r="A3441" i="18"/>
  <c r="B3441" i="18"/>
  <c r="C3441" i="18"/>
  <c r="D3441" i="18"/>
  <c r="E3441" i="18"/>
  <c r="F3441" i="18"/>
  <c r="G3441" i="18"/>
  <c r="H3441" i="18"/>
  <c r="I3441" i="18"/>
  <c r="J3441" i="18"/>
  <c r="K3441" i="18"/>
  <c r="L3441" i="18"/>
  <c r="M3441" i="18"/>
  <c r="N3441" i="18"/>
  <c r="A3442" i="18"/>
  <c r="B3442" i="18"/>
  <c r="C3442" i="18"/>
  <c r="D3442" i="18"/>
  <c r="E3442" i="18"/>
  <c r="F3442" i="18"/>
  <c r="G3442" i="18"/>
  <c r="H3442" i="18"/>
  <c r="I3442" i="18"/>
  <c r="J3442" i="18"/>
  <c r="K3442" i="18"/>
  <c r="L3442" i="18"/>
  <c r="M3442" i="18"/>
  <c r="N3442" i="18"/>
  <c r="A3443" i="18"/>
  <c r="B3443" i="18"/>
  <c r="C3443" i="18"/>
  <c r="D3443" i="18"/>
  <c r="E3443" i="18"/>
  <c r="F3443" i="18"/>
  <c r="G3443" i="18"/>
  <c r="H3443" i="18"/>
  <c r="I3443" i="18"/>
  <c r="J3443" i="18"/>
  <c r="K3443" i="18"/>
  <c r="L3443" i="18"/>
  <c r="M3443" i="18"/>
  <c r="N3443" i="18"/>
  <c r="A3444" i="18"/>
  <c r="B3444" i="18"/>
  <c r="C3444" i="18"/>
  <c r="D3444" i="18"/>
  <c r="E3444" i="18"/>
  <c r="F3444" i="18"/>
  <c r="G3444" i="18"/>
  <c r="H3444" i="18"/>
  <c r="I3444" i="18"/>
  <c r="J3444" i="18"/>
  <c r="K3444" i="18"/>
  <c r="L3444" i="18"/>
  <c r="M3444" i="18"/>
  <c r="N3444" i="18"/>
  <c r="A3445" i="18"/>
  <c r="B3445" i="18"/>
  <c r="C3445" i="18"/>
  <c r="D3445" i="18"/>
  <c r="E3445" i="18"/>
  <c r="F3445" i="18"/>
  <c r="G3445" i="18"/>
  <c r="H3445" i="18"/>
  <c r="I3445" i="18"/>
  <c r="J3445" i="18"/>
  <c r="K3445" i="18"/>
  <c r="L3445" i="18"/>
  <c r="M3445" i="18"/>
  <c r="N3445" i="18"/>
  <c r="A3446" i="18"/>
  <c r="B3446" i="18"/>
  <c r="C3446" i="18"/>
  <c r="D3446" i="18"/>
  <c r="E3446" i="18"/>
  <c r="F3446" i="18"/>
  <c r="G3446" i="18"/>
  <c r="H3446" i="18"/>
  <c r="I3446" i="18"/>
  <c r="J3446" i="18"/>
  <c r="K3446" i="18"/>
  <c r="L3446" i="18"/>
  <c r="M3446" i="18"/>
  <c r="N3446" i="18"/>
  <c r="A3447" i="18"/>
  <c r="B3447" i="18"/>
  <c r="C3447" i="18"/>
  <c r="D3447" i="18"/>
  <c r="E3447" i="18"/>
  <c r="F3447" i="18"/>
  <c r="G3447" i="18"/>
  <c r="H3447" i="18"/>
  <c r="I3447" i="18"/>
  <c r="J3447" i="18"/>
  <c r="K3447" i="18"/>
  <c r="L3447" i="18"/>
  <c r="M3447" i="18"/>
  <c r="N3447" i="18"/>
  <c r="A3448" i="18"/>
  <c r="B3448" i="18"/>
  <c r="C3448" i="18"/>
  <c r="D3448" i="18"/>
  <c r="E3448" i="18"/>
  <c r="F3448" i="18"/>
  <c r="G3448" i="18"/>
  <c r="H3448" i="18"/>
  <c r="I3448" i="18"/>
  <c r="J3448" i="18"/>
  <c r="K3448" i="18"/>
  <c r="L3448" i="18"/>
  <c r="M3448" i="18"/>
  <c r="N3448" i="18"/>
  <c r="A3449" i="18"/>
  <c r="B3449" i="18"/>
  <c r="C3449" i="18"/>
  <c r="D3449" i="18"/>
  <c r="E3449" i="18"/>
  <c r="F3449" i="18"/>
  <c r="G3449" i="18"/>
  <c r="H3449" i="18"/>
  <c r="I3449" i="18"/>
  <c r="J3449" i="18"/>
  <c r="K3449" i="18"/>
  <c r="L3449" i="18"/>
  <c r="M3449" i="18"/>
  <c r="N3449" i="18"/>
  <c r="A3450" i="18"/>
  <c r="B3450" i="18"/>
  <c r="C3450" i="18"/>
  <c r="D3450" i="18"/>
  <c r="E3450" i="18"/>
  <c r="F3450" i="18"/>
  <c r="G3450" i="18"/>
  <c r="H3450" i="18"/>
  <c r="I3450" i="18"/>
  <c r="J3450" i="18"/>
  <c r="K3450" i="18"/>
  <c r="L3450" i="18"/>
  <c r="M3450" i="18"/>
  <c r="N3450" i="18"/>
  <c r="A3451" i="18"/>
  <c r="B3451" i="18"/>
  <c r="C3451" i="18"/>
  <c r="D3451" i="18"/>
  <c r="E3451" i="18"/>
  <c r="F3451" i="18"/>
  <c r="G3451" i="18"/>
  <c r="H3451" i="18"/>
  <c r="I3451" i="18"/>
  <c r="J3451" i="18"/>
  <c r="K3451" i="18"/>
  <c r="L3451" i="18"/>
  <c r="M3451" i="18"/>
  <c r="N3451" i="18"/>
  <c r="A3452" i="18"/>
  <c r="B3452" i="18"/>
  <c r="C3452" i="18"/>
  <c r="D3452" i="18"/>
  <c r="E3452" i="18"/>
  <c r="F3452" i="18"/>
  <c r="G3452" i="18"/>
  <c r="H3452" i="18"/>
  <c r="I3452" i="18"/>
  <c r="J3452" i="18"/>
  <c r="K3452" i="18"/>
  <c r="L3452" i="18"/>
  <c r="M3452" i="18"/>
  <c r="N3452" i="18"/>
  <c r="A3453" i="18"/>
  <c r="B3453" i="18"/>
  <c r="C3453" i="18"/>
  <c r="D3453" i="18"/>
  <c r="E3453" i="18"/>
  <c r="F3453" i="18"/>
  <c r="G3453" i="18"/>
  <c r="H3453" i="18"/>
  <c r="I3453" i="18"/>
  <c r="J3453" i="18"/>
  <c r="K3453" i="18"/>
  <c r="L3453" i="18"/>
  <c r="M3453" i="18"/>
  <c r="N3453" i="18"/>
  <c r="A3454" i="18"/>
  <c r="B3454" i="18"/>
  <c r="C3454" i="18"/>
  <c r="D3454" i="18"/>
  <c r="E3454" i="18"/>
  <c r="F3454" i="18"/>
  <c r="G3454" i="18"/>
  <c r="H3454" i="18"/>
  <c r="I3454" i="18"/>
  <c r="J3454" i="18"/>
  <c r="K3454" i="18"/>
  <c r="L3454" i="18"/>
  <c r="M3454" i="18"/>
  <c r="N3454" i="18"/>
  <c r="A3455" i="18"/>
  <c r="B3455" i="18"/>
  <c r="C3455" i="18"/>
  <c r="D3455" i="18"/>
  <c r="E3455" i="18"/>
  <c r="F3455" i="18"/>
  <c r="G3455" i="18"/>
  <c r="H3455" i="18"/>
  <c r="I3455" i="18"/>
  <c r="J3455" i="18"/>
  <c r="K3455" i="18"/>
  <c r="L3455" i="18"/>
  <c r="M3455" i="18"/>
  <c r="N3455" i="18"/>
  <c r="A3456" i="18"/>
  <c r="B3456" i="18"/>
  <c r="C3456" i="18"/>
  <c r="D3456" i="18"/>
  <c r="E3456" i="18"/>
  <c r="F3456" i="18"/>
  <c r="G3456" i="18"/>
  <c r="H3456" i="18"/>
  <c r="I3456" i="18"/>
  <c r="J3456" i="18"/>
  <c r="K3456" i="18"/>
  <c r="L3456" i="18"/>
  <c r="M3456" i="18"/>
  <c r="N3456" i="18"/>
  <c r="A3457" i="18"/>
  <c r="B3457" i="18"/>
  <c r="C3457" i="18"/>
  <c r="D3457" i="18"/>
  <c r="E3457" i="18"/>
  <c r="F3457" i="18"/>
  <c r="G3457" i="18"/>
  <c r="H3457" i="18"/>
  <c r="I3457" i="18"/>
  <c r="J3457" i="18"/>
  <c r="K3457" i="18"/>
  <c r="L3457" i="18"/>
  <c r="M3457" i="18"/>
  <c r="N3457" i="18"/>
  <c r="A3458" i="18"/>
  <c r="B3458" i="18"/>
  <c r="C3458" i="18"/>
  <c r="D3458" i="18"/>
  <c r="E3458" i="18"/>
  <c r="F3458" i="18"/>
  <c r="G3458" i="18"/>
  <c r="H3458" i="18"/>
  <c r="I3458" i="18"/>
  <c r="J3458" i="18"/>
  <c r="K3458" i="18"/>
  <c r="L3458" i="18"/>
  <c r="M3458" i="18"/>
  <c r="N3458" i="18"/>
  <c r="A3459" i="18"/>
  <c r="B3459" i="18"/>
  <c r="C3459" i="18"/>
  <c r="D3459" i="18"/>
  <c r="E3459" i="18"/>
  <c r="F3459" i="18"/>
  <c r="G3459" i="18"/>
  <c r="H3459" i="18"/>
  <c r="I3459" i="18"/>
  <c r="J3459" i="18"/>
  <c r="K3459" i="18"/>
  <c r="L3459" i="18"/>
  <c r="M3459" i="18"/>
  <c r="N3459" i="18"/>
  <c r="A3460" i="18"/>
  <c r="B3460" i="18"/>
  <c r="C3460" i="18"/>
  <c r="D3460" i="18"/>
  <c r="E3460" i="18"/>
  <c r="F3460" i="18"/>
  <c r="G3460" i="18"/>
  <c r="H3460" i="18"/>
  <c r="I3460" i="18"/>
  <c r="J3460" i="18"/>
  <c r="K3460" i="18"/>
  <c r="L3460" i="18"/>
  <c r="M3460" i="18"/>
  <c r="N3460" i="18"/>
  <c r="A3461" i="18"/>
  <c r="B3461" i="18"/>
  <c r="C3461" i="18"/>
  <c r="D3461" i="18"/>
  <c r="E3461" i="18"/>
  <c r="F3461" i="18"/>
  <c r="G3461" i="18"/>
  <c r="H3461" i="18"/>
  <c r="I3461" i="18"/>
  <c r="J3461" i="18"/>
  <c r="K3461" i="18"/>
  <c r="L3461" i="18"/>
  <c r="M3461" i="18"/>
  <c r="N3461" i="18"/>
  <c r="A3462" i="18"/>
  <c r="B3462" i="18"/>
  <c r="C3462" i="18"/>
  <c r="D3462" i="18"/>
  <c r="E3462" i="18"/>
  <c r="F3462" i="18"/>
  <c r="G3462" i="18"/>
  <c r="H3462" i="18"/>
  <c r="I3462" i="18"/>
  <c r="J3462" i="18"/>
  <c r="K3462" i="18"/>
  <c r="L3462" i="18"/>
  <c r="M3462" i="18"/>
  <c r="N3462" i="18"/>
  <c r="A3463" i="18"/>
  <c r="B3463" i="18"/>
  <c r="C3463" i="18"/>
  <c r="D3463" i="18"/>
  <c r="E3463" i="18"/>
  <c r="F3463" i="18"/>
  <c r="G3463" i="18"/>
  <c r="H3463" i="18"/>
  <c r="I3463" i="18"/>
  <c r="J3463" i="18"/>
  <c r="K3463" i="18"/>
  <c r="L3463" i="18"/>
  <c r="M3463" i="18"/>
  <c r="N3463" i="18"/>
  <c r="A3464" i="18"/>
  <c r="B3464" i="18"/>
  <c r="C3464" i="18"/>
  <c r="D3464" i="18"/>
  <c r="E3464" i="18"/>
  <c r="F3464" i="18"/>
  <c r="G3464" i="18"/>
  <c r="H3464" i="18"/>
  <c r="I3464" i="18"/>
  <c r="J3464" i="18"/>
  <c r="K3464" i="18"/>
  <c r="L3464" i="18"/>
  <c r="M3464" i="18"/>
  <c r="N3464" i="18"/>
  <c r="A3465" i="18"/>
  <c r="B3465" i="18"/>
  <c r="C3465" i="18"/>
  <c r="D3465" i="18"/>
  <c r="E3465" i="18"/>
  <c r="F3465" i="18"/>
  <c r="G3465" i="18"/>
  <c r="H3465" i="18"/>
  <c r="I3465" i="18"/>
  <c r="J3465" i="18"/>
  <c r="K3465" i="18"/>
  <c r="L3465" i="18"/>
  <c r="M3465" i="18"/>
  <c r="N3465" i="18"/>
  <c r="A3466" i="18"/>
  <c r="B3466" i="18"/>
  <c r="C3466" i="18"/>
  <c r="D3466" i="18"/>
  <c r="E3466" i="18"/>
  <c r="F3466" i="18"/>
  <c r="G3466" i="18"/>
  <c r="H3466" i="18"/>
  <c r="I3466" i="18"/>
  <c r="J3466" i="18"/>
  <c r="K3466" i="18"/>
  <c r="L3466" i="18"/>
  <c r="M3466" i="18"/>
  <c r="N3466" i="18"/>
  <c r="A3467" i="18"/>
  <c r="B3467" i="18"/>
  <c r="C3467" i="18"/>
  <c r="D3467" i="18"/>
  <c r="E3467" i="18"/>
  <c r="F3467" i="18"/>
  <c r="G3467" i="18"/>
  <c r="H3467" i="18"/>
  <c r="I3467" i="18"/>
  <c r="J3467" i="18"/>
  <c r="K3467" i="18"/>
  <c r="L3467" i="18"/>
  <c r="M3467" i="18"/>
  <c r="N3467" i="18"/>
  <c r="A3468" i="18"/>
  <c r="B3468" i="18"/>
  <c r="C3468" i="18"/>
  <c r="D3468" i="18"/>
  <c r="E3468" i="18"/>
  <c r="F3468" i="18"/>
  <c r="G3468" i="18"/>
  <c r="H3468" i="18"/>
  <c r="I3468" i="18"/>
  <c r="J3468" i="18"/>
  <c r="K3468" i="18"/>
  <c r="L3468" i="18"/>
  <c r="M3468" i="18"/>
  <c r="N3468" i="18"/>
  <c r="A3469" i="18"/>
  <c r="B3469" i="18"/>
  <c r="C3469" i="18"/>
  <c r="D3469" i="18"/>
  <c r="E3469" i="18"/>
  <c r="F3469" i="18"/>
  <c r="G3469" i="18"/>
  <c r="H3469" i="18"/>
  <c r="I3469" i="18"/>
  <c r="J3469" i="18"/>
  <c r="K3469" i="18"/>
  <c r="L3469" i="18"/>
  <c r="M3469" i="18"/>
  <c r="N3469" i="18"/>
  <c r="A3470" i="18"/>
  <c r="B3470" i="18"/>
  <c r="C3470" i="18"/>
  <c r="D3470" i="18"/>
  <c r="E3470" i="18"/>
  <c r="F3470" i="18"/>
  <c r="G3470" i="18"/>
  <c r="H3470" i="18"/>
  <c r="I3470" i="18"/>
  <c r="J3470" i="18"/>
  <c r="K3470" i="18"/>
  <c r="L3470" i="18"/>
  <c r="M3470" i="18"/>
  <c r="N3470" i="18"/>
  <c r="A3471" i="18"/>
  <c r="B3471" i="18"/>
  <c r="C3471" i="18"/>
  <c r="D3471" i="18"/>
  <c r="E3471" i="18"/>
  <c r="F3471" i="18"/>
  <c r="G3471" i="18"/>
  <c r="H3471" i="18"/>
  <c r="I3471" i="18"/>
  <c r="J3471" i="18"/>
  <c r="K3471" i="18"/>
  <c r="L3471" i="18"/>
  <c r="M3471" i="18"/>
  <c r="N3471" i="18"/>
  <c r="A3472" i="18"/>
  <c r="B3472" i="18"/>
  <c r="C3472" i="18"/>
  <c r="D3472" i="18"/>
  <c r="E3472" i="18"/>
  <c r="F3472" i="18"/>
  <c r="G3472" i="18"/>
  <c r="H3472" i="18"/>
  <c r="I3472" i="18"/>
  <c r="J3472" i="18"/>
  <c r="K3472" i="18"/>
  <c r="L3472" i="18"/>
  <c r="M3472" i="18"/>
  <c r="N3472" i="18"/>
  <c r="A3473" i="18"/>
  <c r="B3473" i="18"/>
  <c r="C3473" i="18"/>
  <c r="D3473" i="18"/>
  <c r="E3473" i="18"/>
  <c r="F3473" i="18"/>
  <c r="G3473" i="18"/>
  <c r="H3473" i="18"/>
  <c r="I3473" i="18"/>
  <c r="J3473" i="18"/>
  <c r="K3473" i="18"/>
  <c r="L3473" i="18"/>
  <c r="M3473" i="18"/>
  <c r="N3473" i="18"/>
  <c r="A3474" i="18"/>
  <c r="B3474" i="18"/>
  <c r="C3474" i="18"/>
  <c r="D3474" i="18"/>
  <c r="E3474" i="18"/>
  <c r="F3474" i="18"/>
  <c r="G3474" i="18"/>
  <c r="H3474" i="18"/>
  <c r="I3474" i="18"/>
  <c r="J3474" i="18"/>
  <c r="K3474" i="18"/>
  <c r="L3474" i="18"/>
  <c r="M3474" i="18"/>
  <c r="N3474" i="18"/>
  <c r="A3475" i="18"/>
  <c r="B3475" i="18"/>
  <c r="C3475" i="18"/>
  <c r="D3475" i="18"/>
  <c r="E3475" i="18"/>
  <c r="F3475" i="18"/>
  <c r="G3475" i="18"/>
  <c r="H3475" i="18"/>
  <c r="I3475" i="18"/>
  <c r="J3475" i="18"/>
  <c r="K3475" i="18"/>
  <c r="L3475" i="18"/>
  <c r="M3475" i="18"/>
  <c r="N3475" i="18"/>
  <c r="A3476" i="18"/>
  <c r="B3476" i="18"/>
  <c r="C3476" i="18"/>
  <c r="D3476" i="18"/>
  <c r="E3476" i="18"/>
  <c r="F3476" i="18"/>
  <c r="G3476" i="18"/>
  <c r="H3476" i="18"/>
  <c r="I3476" i="18"/>
  <c r="J3476" i="18"/>
  <c r="K3476" i="18"/>
  <c r="L3476" i="18"/>
  <c r="M3476" i="18"/>
  <c r="N3476" i="18"/>
  <c r="A3477" i="18"/>
  <c r="B3477" i="18"/>
  <c r="C3477" i="18"/>
  <c r="D3477" i="18"/>
  <c r="E3477" i="18"/>
  <c r="F3477" i="18"/>
  <c r="G3477" i="18"/>
  <c r="H3477" i="18"/>
  <c r="I3477" i="18"/>
  <c r="J3477" i="18"/>
  <c r="K3477" i="18"/>
  <c r="L3477" i="18"/>
  <c r="M3477" i="18"/>
  <c r="N3477" i="18"/>
  <c r="A3478" i="18"/>
  <c r="B3478" i="18"/>
  <c r="C3478" i="18"/>
  <c r="D3478" i="18"/>
  <c r="E3478" i="18"/>
  <c r="F3478" i="18"/>
  <c r="G3478" i="18"/>
  <c r="H3478" i="18"/>
  <c r="I3478" i="18"/>
  <c r="J3478" i="18"/>
  <c r="K3478" i="18"/>
  <c r="L3478" i="18"/>
  <c r="M3478" i="18"/>
  <c r="N3478" i="18"/>
  <c r="A3479" i="18"/>
  <c r="B3479" i="18"/>
  <c r="C3479" i="18"/>
  <c r="D3479" i="18"/>
  <c r="E3479" i="18"/>
  <c r="F3479" i="18"/>
  <c r="G3479" i="18"/>
  <c r="H3479" i="18"/>
  <c r="I3479" i="18"/>
  <c r="J3479" i="18"/>
  <c r="K3479" i="18"/>
  <c r="L3479" i="18"/>
  <c r="M3479" i="18"/>
  <c r="N3479" i="18"/>
  <c r="A3480" i="18"/>
  <c r="B3480" i="18"/>
  <c r="C3480" i="18"/>
  <c r="D3480" i="18"/>
  <c r="E3480" i="18"/>
  <c r="F3480" i="18"/>
  <c r="G3480" i="18"/>
  <c r="H3480" i="18"/>
  <c r="I3480" i="18"/>
  <c r="J3480" i="18"/>
  <c r="K3480" i="18"/>
  <c r="L3480" i="18"/>
  <c r="M3480" i="18"/>
  <c r="N3480" i="18"/>
  <c r="A3481" i="18"/>
  <c r="B3481" i="18"/>
  <c r="C3481" i="18"/>
  <c r="D3481" i="18"/>
  <c r="E3481" i="18"/>
  <c r="F3481" i="18"/>
  <c r="G3481" i="18"/>
  <c r="H3481" i="18"/>
  <c r="I3481" i="18"/>
  <c r="J3481" i="18"/>
  <c r="K3481" i="18"/>
  <c r="L3481" i="18"/>
  <c r="M3481" i="18"/>
  <c r="N3481" i="18"/>
  <c r="A3482" i="18"/>
  <c r="B3482" i="18"/>
  <c r="C3482" i="18"/>
  <c r="D3482" i="18"/>
  <c r="E3482" i="18"/>
  <c r="F3482" i="18"/>
  <c r="G3482" i="18"/>
  <c r="H3482" i="18"/>
  <c r="I3482" i="18"/>
  <c r="J3482" i="18"/>
  <c r="K3482" i="18"/>
  <c r="L3482" i="18"/>
  <c r="M3482" i="18"/>
  <c r="N3482" i="18"/>
  <c r="A3483" i="18"/>
  <c r="B3483" i="18"/>
  <c r="C3483" i="18"/>
  <c r="D3483" i="18"/>
  <c r="E3483" i="18"/>
  <c r="F3483" i="18"/>
  <c r="G3483" i="18"/>
  <c r="H3483" i="18"/>
  <c r="I3483" i="18"/>
  <c r="J3483" i="18"/>
  <c r="K3483" i="18"/>
  <c r="L3483" i="18"/>
  <c r="M3483" i="18"/>
  <c r="N3483" i="18"/>
  <c r="A3484" i="18"/>
  <c r="B3484" i="18"/>
  <c r="C3484" i="18"/>
  <c r="D3484" i="18"/>
  <c r="E3484" i="18"/>
  <c r="F3484" i="18"/>
  <c r="G3484" i="18"/>
  <c r="H3484" i="18"/>
  <c r="I3484" i="18"/>
  <c r="J3484" i="18"/>
  <c r="K3484" i="18"/>
  <c r="L3484" i="18"/>
  <c r="M3484" i="18"/>
  <c r="N3484" i="18"/>
  <c r="A3485" i="18"/>
  <c r="B3485" i="18"/>
  <c r="C3485" i="18"/>
  <c r="D3485" i="18"/>
  <c r="E3485" i="18"/>
  <c r="F3485" i="18"/>
  <c r="G3485" i="18"/>
  <c r="H3485" i="18"/>
  <c r="I3485" i="18"/>
  <c r="J3485" i="18"/>
  <c r="K3485" i="18"/>
  <c r="L3485" i="18"/>
  <c r="M3485" i="18"/>
  <c r="N3485" i="18"/>
  <c r="A3486" i="18"/>
  <c r="B3486" i="18"/>
  <c r="C3486" i="18"/>
  <c r="D3486" i="18"/>
  <c r="E3486" i="18"/>
  <c r="F3486" i="18"/>
  <c r="G3486" i="18"/>
  <c r="H3486" i="18"/>
  <c r="I3486" i="18"/>
  <c r="J3486" i="18"/>
  <c r="K3486" i="18"/>
  <c r="L3486" i="18"/>
  <c r="M3486" i="18"/>
  <c r="N3486" i="18"/>
  <c r="A3487" i="18"/>
  <c r="B3487" i="18"/>
  <c r="C3487" i="18"/>
  <c r="D3487" i="18"/>
  <c r="E3487" i="18"/>
  <c r="F3487" i="18"/>
  <c r="G3487" i="18"/>
  <c r="H3487" i="18"/>
  <c r="I3487" i="18"/>
  <c r="J3487" i="18"/>
  <c r="K3487" i="18"/>
  <c r="L3487" i="18"/>
  <c r="M3487" i="18"/>
  <c r="N3487" i="18"/>
  <c r="A3488" i="18"/>
  <c r="B3488" i="18"/>
  <c r="C3488" i="18"/>
  <c r="D3488" i="18"/>
  <c r="E3488" i="18"/>
  <c r="F3488" i="18"/>
  <c r="G3488" i="18"/>
  <c r="H3488" i="18"/>
  <c r="I3488" i="18"/>
  <c r="J3488" i="18"/>
  <c r="K3488" i="18"/>
  <c r="L3488" i="18"/>
  <c r="M3488" i="18"/>
  <c r="N3488" i="18"/>
  <c r="A3489" i="18"/>
  <c r="B3489" i="18"/>
  <c r="C3489" i="18"/>
  <c r="D3489" i="18"/>
  <c r="E3489" i="18"/>
  <c r="F3489" i="18"/>
  <c r="G3489" i="18"/>
  <c r="H3489" i="18"/>
  <c r="I3489" i="18"/>
  <c r="J3489" i="18"/>
  <c r="K3489" i="18"/>
  <c r="L3489" i="18"/>
  <c r="M3489" i="18"/>
  <c r="N3489" i="18"/>
  <c r="A3490" i="18"/>
  <c r="B3490" i="18"/>
  <c r="C3490" i="18"/>
  <c r="D3490" i="18"/>
  <c r="E3490" i="18"/>
  <c r="F3490" i="18"/>
  <c r="G3490" i="18"/>
  <c r="H3490" i="18"/>
  <c r="I3490" i="18"/>
  <c r="J3490" i="18"/>
  <c r="K3490" i="18"/>
  <c r="L3490" i="18"/>
  <c r="M3490" i="18"/>
  <c r="N3490" i="18"/>
  <c r="A3491" i="18"/>
  <c r="B3491" i="18"/>
  <c r="C3491" i="18"/>
  <c r="D3491" i="18"/>
  <c r="E3491" i="18"/>
  <c r="F3491" i="18"/>
  <c r="G3491" i="18"/>
  <c r="H3491" i="18"/>
  <c r="I3491" i="18"/>
  <c r="J3491" i="18"/>
  <c r="K3491" i="18"/>
  <c r="L3491" i="18"/>
  <c r="M3491" i="18"/>
  <c r="N3491" i="18"/>
  <c r="A3492" i="18"/>
  <c r="B3492" i="18"/>
  <c r="C3492" i="18"/>
  <c r="D3492" i="18"/>
  <c r="E3492" i="18"/>
  <c r="F3492" i="18"/>
  <c r="G3492" i="18"/>
  <c r="H3492" i="18"/>
  <c r="I3492" i="18"/>
  <c r="J3492" i="18"/>
  <c r="K3492" i="18"/>
  <c r="L3492" i="18"/>
  <c r="M3492" i="18"/>
  <c r="N3492" i="18"/>
  <c r="A3493" i="18"/>
  <c r="B3493" i="18"/>
  <c r="C3493" i="18"/>
  <c r="D3493" i="18"/>
  <c r="E3493" i="18"/>
  <c r="F3493" i="18"/>
  <c r="G3493" i="18"/>
  <c r="H3493" i="18"/>
  <c r="I3493" i="18"/>
  <c r="J3493" i="18"/>
  <c r="K3493" i="18"/>
  <c r="L3493" i="18"/>
  <c r="M3493" i="18"/>
  <c r="N3493" i="18"/>
  <c r="A3494" i="18"/>
  <c r="B3494" i="18"/>
  <c r="C3494" i="18"/>
  <c r="D3494" i="18"/>
  <c r="E3494" i="18"/>
  <c r="F3494" i="18"/>
  <c r="G3494" i="18"/>
  <c r="H3494" i="18"/>
  <c r="I3494" i="18"/>
  <c r="J3494" i="18"/>
  <c r="K3494" i="18"/>
  <c r="L3494" i="18"/>
  <c r="M3494" i="18"/>
  <c r="N3494" i="18"/>
  <c r="A3495" i="18"/>
  <c r="B3495" i="18"/>
  <c r="C3495" i="18"/>
  <c r="D3495" i="18"/>
  <c r="E3495" i="18"/>
  <c r="F3495" i="18"/>
  <c r="G3495" i="18"/>
  <c r="H3495" i="18"/>
  <c r="I3495" i="18"/>
  <c r="J3495" i="18"/>
  <c r="K3495" i="18"/>
  <c r="L3495" i="18"/>
  <c r="M3495" i="18"/>
  <c r="N3495" i="18"/>
  <c r="A3496" i="18"/>
  <c r="B3496" i="18"/>
  <c r="C3496" i="18"/>
  <c r="D3496" i="18"/>
  <c r="E3496" i="18"/>
  <c r="F3496" i="18"/>
  <c r="G3496" i="18"/>
  <c r="H3496" i="18"/>
  <c r="I3496" i="18"/>
  <c r="J3496" i="18"/>
  <c r="K3496" i="18"/>
  <c r="L3496" i="18"/>
  <c r="M3496" i="18"/>
  <c r="N3496" i="18"/>
  <c r="A3497" i="18"/>
  <c r="B3497" i="18"/>
  <c r="C3497" i="18"/>
  <c r="D3497" i="18"/>
  <c r="E3497" i="18"/>
  <c r="F3497" i="18"/>
  <c r="G3497" i="18"/>
  <c r="H3497" i="18"/>
  <c r="I3497" i="18"/>
  <c r="J3497" i="18"/>
  <c r="K3497" i="18"/>
  <c r="L3497" i="18"/>
  <c r="M3497" i="18"/>
  <c r="N3497" i="18"/>
  <c r="A3498" i="18"/>
  <c r="B3498" i="18"/>
  <c r="C3498" i="18"/>
  <c r="D3498" i="18"/>
  <c r="E3498" i="18"/>
  <c r="F3498" i="18"/>
  <c r="G3498" i="18"/>
  <c r="H3498" i="18"/>
  <c r="I3498" i="18"/>
  <c r="J3498" i="18"/>
  <c r="K3498" i="18"/>
  <c r="L3498" i="18"/>
  <c r="M3498" i="18"/>
  <c r="N3498" i="18"/>
  <c r="A3499" i="18"/>
  <c r="B3499" i="18"/>
  <c r="C3499" i="18"/>
  <c r="D3499" i="18"/>
  <c r="E3499" i="18"/>
  <c r="F3499" i="18"/>
  <c r="G3499" i="18"/>
  <c r="H3499" i="18"/>
  <c r="I3499" i="18"/>
  <c r="J3499" i="18"/>
  <c r="K3499" i="18"/>
  <c r="L3499" i="18"/>
  <c r="M3499" i="18"/>
  <c r="N3499" i="18"/>
  <c r="A3500" i="18"/>
  <c r="B3500" i="18"/>
  <c r="C3500" i="18"/>
  <c r="D3500" i="18"/>
  <c r="E3500" i="18"/>
  <c r="F3500" i="18"/>
  <c r="G3500" i="18"/>
  <c r="H3500" i="18"/>
  <c r="I3500" i="18"/>
  <c r="J3500" i="18"/>
  <c r="K3500" i="18"/>
  <c r="L3500" i="18"/>
  <c r="M3500" i="18"/>
  <c r="N3500" i="18"/>
  <c r="A3501" i="18"/>
  <c r="B3501" i="18"/>
  <c r="C3501" i="18"/>
  <c r="D3501" i="18"/>
  <c r="E3501" i="18"/>
  <c r="F3501" i="18"/>
  <c r="G3501" i="18"/>
  <c r="H3501" i="18"/>
  <c r="I3501" i="18"/>
  <c r="J3501" i="18"/>
  <c r="K3501" i="18"/>
  <c r="L3501" i="18"/>
  <c r="M3501" i="18"/>
  <c r="N3501" i="18"/>
  <c r="A3502" i="18"/>
  <c r="B3502" i="18"/>
  <c r="C3502" i="18"/>
  <c r="D3502" i="18"/>
  <c r="E3502" i="18"/>
  <c r="F3502" i="18"/>
  <c r="G3502" i="18"/>
  <c r="H3502" i="18"/>
  <c r="I3502" i="18"/>
  <c r="J3502" i="18"/>
  <c r="K3502" i="18"/>
  <c r="L3502" i="18"/>
  <c r="M3502" i="18"/>
  <c r="N3502" i="18"/>
  <c r="A3503" i="18"/>
  <c r="B3503" i="18"/>
  <c r="C3503" i="18"/>
  <c r="D3503" i="18"/>
  <c r="E3503" i="18"/>
  <c r="F3503" i="18"/>
  <c r="G3503" i="18"/>
  <c r="H3503" i="18"/>
  <c r="I3503" i="18"/>
  <c r="J3503" i="18"/>
  <c r="K3503" i="18"/>
  <c r="L3503" i="18"/>
  <c r="M3503" i="18"/>
  <c r="N3503" i="18"/>
  <c r="A3504" i="18"/>
  <c r="B3504" i="18"/>
  <c r="C3504" i="18"/>
  <c r="D3504" i="18"/>
  <c r="E3504" i="18"/>
  <c r="F3504" i="18"/>
  <c r="G3504" i="18"/>
  <c r="H3504" i="18"/>
  <c r="I3504" i="18"/>
  <c r="J3504" i="18"/>
  <c r="K3504" i="18"/>
  <c r="L3504" i="18"/>
  <c r="M3504" i="18"/>
  <c r="N3504" i="18"/>
  <c r="A3505" i="18"/>
  <c r="B3505" i="18"/>
  <c r="C3505" i="18"/>
  <c r="D3505" i="18"/>
  <c r="E3505" i="18"/>
  <c r="F3505" i="18"/>
  <c r="G3505" i="18"/>
  <c r="H3505" i="18"/>
  <c r="I3505" i="18"/>
  <c r="J3505" i="18"/>
  <c r="K3505" i="18"/>
  <c r="L3505" i="18"/>
  <c r="M3505" i="18"/>
  <c r="N3505" i="18"/>
  <c r="A3506" i="18"/>
  <c r="B3506" i="18"/>
  <c r="C3506" i="18"/>
  <c r="D3506" i="18"/>
  <c r="E3506" i="18"/>
  <c r="F3506" i="18"/>
  <c r="G3506" i="18"/>
  <c r="H3506" i="18"/>
  <c r="I3506" i="18"/>
  <c r="J3506" i="18"/>
  <c r="K3506" i="18"/>
  <c r="L3506" i="18"/>
  <c r="M3506" i="18"/>
  <c r="N3506" i="18"/>
  <c r="A3507" i="18"/>
  <c r="B3507" i="18"/>
  <c r="C3507" i="18"/>
  <c r="D3507" i="18"/>
  <c r="E3507" i="18"/>
  <c r="F3507" i="18"/>
  <c r="G3507" i="18"/>
  <c r="H3507" i="18"/>
  <c r="I3507" i="18"/>
  <c r="J3507" i="18"/>
  <c r="K3507" i="18"/>
  <c r="L3507" i="18"/>
  <c r="M3507" i="18"/>
  <c r="N3507" i="18"/>
  <c r="A3508" i="18"/>
  <c r="B3508" i="18"/>
  <c r="C3508" i="18"/>
  <c r="D3508" i="18"/>
  <c r="E3508" i="18"/>
  <c r="F3508" i="18"/>
  <c r="G3508" i="18"/>
  <c r="H3508" i="18"/>
  <c r="I3508" i="18"/>
  <c r="J3508" i="18"/>
  <c r="K3508" i="18"/>
  <c r="L3508" i="18"/>
  <c r="M3508" i="18"/>
  <c r="N3508" i="18"/>
  <c r="A3509" i="18"/>
  <c r="B3509" i="18"/>
  <c r="C3509" i="18"/>
  <c r="D3509" i="18"/>
  <c r="E3509" i="18"/>
  <c r="F3509" i="18"/>
  <c r="G3509" i="18"/>
  <c r="H3509" i="18"/>
  <c r="I3509" i="18"/>
  <c r="J3509" i="18"/>
  <c r="K3509" i="18"/>
  <c r="L3509" i="18"/>
  <c r="M3509" i="18"/>
  <c r="N3509" i="18"/>
  <c r="A3510" i="18"/>
  <c r="B3510" i="18"/>
  <c r="C3510" i="18"/>
  <c r="D3510" i="18"/>
  <c r="E3510" i="18"/>
  <c r="F3510" i="18"/>
  <c r="G3510" i="18"/>
  <c r="H3510" i="18"/>
  <c r="I3510" i="18"/>
  <c r="J3510" i="18"/>
  <c r="K3510" i="18"/>
  <c r="L3510" i="18"/>
  <c r="M3510" i="18"/>
  <c r="N3510" i="18"/>
  <c r="A3511" i="18"/>
  <c r="B3511" i="18"/>
  <c r="C3511" i="18"/>
  <c r="D3511" i="18"/>
  <c r="E3511" i="18"/>
  <c r="F3511" i="18"/>
  <c r="G3511" i="18"/>
  <c r="H3511" i="18"/>
  <c r="I3511" i="18"/>
  <c r="J3511" i="18"/>
  <c r="K3511" i="18"/>
  <c r="L3511" i="18"/>
  <c r="M3511" i="18"/>
  <c r="N3511" i="18"/>
  <c r="A3512" i="18"/>
  <c r="B3512" i="18"/>
  <c r="C3512" i="18"/>
  <c r="D3512" i="18"/>
  <c r="E3512" i="18"/>
  <c r="F3512" i="18"/>
  <c r="G3512" i="18"/>
  <c r="H3512" i="18"/>
  <c r="I3512" i="18"/>
  <c r="J3512" i="18"/>
  <c r="K3512" i="18"/>
  <c r="L3512" i="18"/>
  <c r="M3512" i="18"/>
  <c r="N3512" i="18"/>
  <c r="A3513" i="18"/>
  <c r="B3513" i="18"/>
  <c r="C3513" i="18"/>
  <c r="D3513" i="18"/>
  <c r="E3513" i="18"/>
  <c r="F3513" i="18"/>
  <c r="G3513" i="18"/>
  <c r="H3513" i="18"/>
  <c r="I3513" i="18"/>
  <c r="J3513" i="18"/>
  <c r="K3513" i="18"/>
  <c r="L3513" i="18"/>
  <c r="M3513" i="18"/>
  <c r="N3513" i="18"/>
  <c r="A3514" i="18"/>
  <c r="B3514" i="18"/>
  <c r="C3514" i="18"/>
  <c r="D3514" i="18"/>
  <c r="E3514" i="18"/>
  <c r="F3514" i="18"/>
  <c r="G3514" i="18"/>
  <c r="H3514" i="18"/>
  <c r="I3514" i="18"/>
  <c r="J3514" i="18"/>
  <c r="K3514" i="18"/>
  <c r="L3514" i="18"/>
  <c r="M3514" i="18"/>
  <c r="N3514" i="18"/>
  <c r="A3515" i="18"/>
  <c r="B3515" i="18"/>
  <c r="C3515" i="18"/>
  <c r="D3515" i="18"/>
  <c r="E3515" i="18"/>
  <c r="F3515" i="18"/>
  <c r="G3515" i="18"/>
  <c r="H3515" i="18"/>
  <c r="I3515" i="18"/>
  <c r="J3515" i="18"/>
  <c r="K3515" i="18"/>
  <c r="L3515" i="18"/>
  <c r="M3515" i="18"/>
  <c r="N3515" i="18"/>
  <c r="A3516" i="18"/>
  <c r="B3516" i="18"/>
  <c r="C3516" i="18"/>
  <c r="D3516" i="18"/>
  <c r="E3516" i="18"/>
  <c r="F3516" i="18"/>
  <c r="G3516" i="18"/>
  <c r="H3516" i="18"/>
  <c r="I3516" i="18"/>
  <c r="J3516" i="18"/>
  <c r="K3516" i="18"/>
  <c r="L3516" i="18"/>
  <c r="M3516" i="18"/>
  <c r="N3516" i="18"/>
  <c r="A3517" i="18"/>
  <c r="B3517" i="18"/>
  <c r="C3517" i="18"/>
  <c r="D3517" i="18"/>
  <c r="E3517" i="18"/>
  <c r="F3517" i="18"/>
  <c r="G3517" i="18"/>
  <c r="H3517" i="18"/>
  <c r="I3517" i="18"/>
  <c r="J3517" i="18"/>
  <c r="K3517" i="18"/>
  <c r="L3517" i="18"/>
  <c r="M3517" i="18"/>
  <c r="N3517" i="18"/>
  <c r="A3518" i="18"/>
  <c r="B3518" i="18"/>
  <c r="C3518" i="18"/>
  <c r="D3518" i="18"/>
  <c r="E3518" i="18"/>
  <c r="F3518" i="18"/>
  <c r="G3518" i="18"/>
  <c r="H3518" i="18"/>
  <c r="I3518" i="18"/>
  <c r="J3518" i="18"/>
  <c r="K3518" i="18"/>
  <c r="L3518" i="18"/>
  <c r="M3518" i="18"/>
  <c r="N3518" i="18"/>
  <c r="A3519" i="18"/>
  <c r="B3519" i="18"/>
  <c r="C3519" i="18"/>
  <c r="D3519" i="18"/>
  <c r="E3519" i="18"/>
  <c r="F3519" i="18"/>
  <c r="G3519" i="18"/>
  <c r="H3519" i="18"/>
  <c r="I3519" i="18"/>
  <c r="J3519" i="18"/>
  <c r="K3519" i="18"/>
  <c r="L3519" i="18"/>
  <c r="M3519" i="18"/>
  <c r="N3519" i="18"/>
  <c r="A3520" i="18"/>
  <c r="B3520" i="18"/>
  <c r="C3520" i="18"/>
  <c r="D3520" i="18"/>
  <c r="E3520" i="18"/>
  <c r="F3520" i="18"/>
  <c r="G3520" i="18"/>
  <c r="H3520" i="18"/>
  <c r="I3520" i="18"/>
  <c r="J3520" i="18"/>
  <c r="K3520" i="18"/>
  <c r="L3520" i="18"/>
  <c r="M3520" i="18"/>
  <c r="N3520" i="18"/>
  <c r="A3521" i="18"/>
  <c r="B3521" i="18"/>
  <c r="C3521" i="18"/>
  <c r="D3521" i="18"/>
  <c r="E3521" i="18"/>
  <c r="F3521" i="18"/>
  <c r="G3521" i="18"/>
  <c r="H3521" i="18"/>
  <c r="I3521" i="18"/>
  <c r="J3521" i="18"/>
  <c r="K3521" i="18"/>
  <c r="L3521" i="18"/>
  <c r="M3521" i="18"/>
  <c r="N3521" i="18"/>
  <c r="A3522" i="18"/>
  <c r="B3522" i="18"/>
  <c r="C3522" i="18"/>
  <c r="D3522" i="18"/>
  <c r="E3522" i="18"/>
  <c r="F3522" i="18"/>
  <c r="G3522" i="18"/>
  <c r="H3522" i="18"/>
  <c r="I3522" i="18"/>
  <c r="J3522" i="18"/>
  <c r="K3522" i="18"/>
  <c r="L3522" i="18"/>
  <c r="M3522" i="18"/>
  <c r="N3522" i="18"/>
  <c r="A3523" i="18"/>
  <c r="B3523" i="18"/>
  <c r="C3523" i="18"/>
  <c r="D3523" i="18"/>
  <c r="E3523" i="18"/>
  <c r="F3523" i="18"/>
  <c r="G3523" i="18"/>
  <c r="H3523" i="18"/>
  <c r="I3523" i="18"/>
  <c r="J3523" i="18"/>
  <c r="K3523" i="18"/>
  <c r="L3523" i="18"/>
  <c r="M3523" i="18"/>
  <c r="N3523" i="18"/>
  <c r="A3524" i="18"/>
  <c r="B3524" i="18"/>
  <c r="C3524" i="18"/>
  <c r="D3524" i="18"/>
  <c r="E3524" i="18"/>
  <c r="F3524" i="18"/>
  <c r="G3524" i="18"/>
  <c r="H3524" i="18"/>
  <c r="I3524" i="18"/>
  <c r="J3524" i="18"/>
  <c r="K3524" i="18"/>
  <c r="L3524" i="18"/>
  <c r="M3524" i="18"/>
  <c r="N3524" i="18"/>
  <c r="A3525" i="18"/>
  <c r="B3525" i="18"/>
  <c r="C3525" i="18"/>
  <c r="D3525" i="18"/>
  <c r="E3525" i="18"/>
  <c r="F3525" i="18"/>
  <c r="G3525" i="18"/>
  <c r="H3525" i="18"/>
  <c r="I3525" i="18"/>
  <c r="J3525" i="18"/>
  <c r="K3525" i="18"/>
  <c r="L3525" i="18"/>
  <c r="M3525" i="18"/>
  <c r="N3525" i="18"/>
  <c r="A3526" i="18"/>
  <c r="B3526" i="18"/>
  <c r="C3526" i="18"/>
  <c r="D3526" i="18"/>
  <c r="E3526" i="18"/>
  <c r="F3526" i="18"/>
  <c r="G3526" i="18"/>
  <c r="H3526" i="18"/>
  <c r="I3526" i="18"/>
  <c r="J3526" i="18"/>
  <c r="K3526" i="18"/>
  <c r="L3526" i="18"/>
  <c r="M3526" i="18"/>
  <c r="N3526" i="18"/>
  <c r="A3527" i="18"/>
  <c r="B3527" i="18"/>
  <c r="C3527" i="18"/>
  <c r="D3527" i="18"/>
  <c r="E3527" i="18"/>
  <c r="F3527" i="18"/>
  <c r="G3527" i="18"/>
  <c r="H3527" i="18"/>
  <c r="I3527" i="18"/>
  <c r="J3527" i="18"/>
  <c r="K3527" i="18"/>
  <c r="L3527" i="18"/>
  <c r="M3527" i="18"/>
  <c r="N3527" i="18"/>
  <c r="A3528" i="18"/>
  <c r="B3528" i="18"/>
  <c r="C3528" i="18"/>
  <c r="D3528" i="18"/>
  <c r="E3528" i="18"/>
  <c r="F3528" i="18"/>
  <c r="G3528" i="18"/>
  <c r="H3528" i="18"/>
  <c r="I3528" i="18"/>
  <c r="J3528" i="18"/>
  <c r="K3528" i="18"/>
  <c r="L3528" i="18"/>
  <c r="M3528" i="18"/>
  <c r="N3528" i="18"/>
  <c r="A3529" i="18"/>
  <c r="B3529" i="18"/>
  <c r="C3529" i="18"/>
  <c r="D3529" i="18"/>
  <c r="E3529" i="18"/>
  <c r="F3529" i="18"/>
  <c r="G3529" i="18"/>
  <c r="H3529" i="18"/>
  <c r="I3529" i="18"/>
  <c r="J3529" i="18"/>
  <c r="K3529" i="18"/>
  <c r="L3529" i="18"/>
  <c r="M3529" i="18"/>
  <c r="N3529" i="18"/>
  <c r="A3530" i="18"/>
  <c r="B3530" i="18"/>
  <c r="C3530" i="18"/>
  <c r="D3530" i="18"/>
  <c r="E3530" i="18"/>
  <c r="F3530" i="18"/>
  <c r="G3530" i="18"/>
  <c r="H3530" i="18"/>
  <c r="I3530" i="18"/>
  <c r="J3530" i="18"/>
  <c r="K3530" i="18"/>
  <c r="L3530" i="18"/>
  <c r="M3530" i="18"/>
  <c r="N3530" i="18"/>
  <c r="A3531" i="18"/>
  <c r="B3531" i="18"/>
  <c r="C3531" i="18"/>
  <c r="D3531" i="18"/>
  <c r="E3531" i="18"/>
  <c r="F3531" i="18"/>
  <c r="G3531" i="18"/>
  <c r="H3531" i="18"/>
  <c r="I3531" i="18"/>
  <c r="J3531" i="18"/>
  <c r="K3531" i="18"/>
  <c r="L3531" i="18"/>
  <c r="M3531" i="18"/>
  <c r="N3531" i="18"/>
  <c r="A3532" i="18"/>
  <c r="B3532" i="18"/>
  <c r="C3532" i="18"/>
  <c r="D3532" i="18"/>
  <c r="E3532" i="18"/>
  <c r="F3532" i="18"/>
  <c r="G3532" i="18"/>
  <c r="H3532" i="18"/>
  <c r="I3532" i="18"/>
  <c r="J3532" i="18"/>
  <c r="K3532" i="18"/>
  <c r="L3532" i="18"/>
  <c r="M3532" i="18"/>
  <c r="N3532" i="18"/>
  <c r="A3533" i="18"/>
  <c r="B3533" i="18"/>
  <c r="C3533" i="18"/>
  <c r="D3533" i="18"/>
  <c r="E3533" i="18"/>
  <c r="F3533" i="18"/>
  <c r="G3533" i="18"/>
  <c r="H3533" i="18"/>
  <c r="I3533" i="18"/>
  <c r="J3533" i="18"/>
  <c r="K3533" i="18"/>
  <c r="L3533" i="18"/>
  <c r="M3533" i="18"/>
  <c r="N3533" i="18"/>
  <c r="A3534" i="18"/>
  <c r="B3534" i="18"/>
  <c r="C3534" i="18"/>
  <c r="D3534" i="18"/>
  <c r="E3534" i="18"/>
  <c r="F3534" i="18"/>
  <c r="G3534" i="18"/>
  <c r="H3534" i="18"/>
  <c r="I3534" i="18"/>
  <c r="J3534" i="18"/>
  <c r="K3534" i="18"/>
  <c r="L3534" i="18"/>
  <c r="M3534" i="18"/>
  <c r="N3534" i="18"/>
  <c r="A3535" i="18"/>
  <c r="B3535" i="18"/>
  <c r="C3535" i="18"/>
  <c r="D3535" i="18"/>
  <c r="E3535" i="18"/>
  <c r="F3535" i="18"/>
  <c r="G3535" i="18"/>
  <c r="H3535" i="18"/>
  <c r="I3535" i="18"/>
  <c r="J3535" i="18"/>
  <c r="K3535" i="18"/>
  <c r="L3535" i="18"/>
  <c r="M3535" i="18"/>
  <c r="N3535" i="18"/>
  <c r="A3536" i="18"/>
  <c r="B3536" i="18"/>
  <c r="C3536" i="18"/>
  <c r="D3536" i="18"/>
  <c r="E3536" i="18"/>
  <c r="F3536" i="18"/>
  <c r="G3536" i="18"/>
  <c r="H3536" i="18"/>
  <c r="I3536" i="18"/>
  <c r="J3536" i="18"/>
  <c r="K3536" i="18"/>
  <c r="L3536" i="18"/>
  <c r="M3536" i="18"/>
  <c r="N3536" i="18"/>
  <c r="A3537" i="18"/>
  <c r="B3537" i="18"/>
  <c r="C3537" i="18"/>
  <c r="D3537" i="18"/>
  <c r="E3537" i="18"/>
  <c r="F3537" i="18"/>
  <c r="G3537" i="18"/>
  <c r="H3537" i="18"/>
  <c r="I3537" i="18"/>
  <c r="J3537" i="18"/>
  <c r="K3537" i="18"/>
  <c r="L3537" i="18"/>
  <c r="M3537" i="18"/>
  <c r="N3537" i="18"/>
  <c r="A3538" i="18"/>
  <c r="B3538" i="18"/>
  <c r="C3538" i="18"/>
  <c r="D3538" i="18"/>
  <c r="E3538" i="18"/>
  <c r="F3538" i="18"/>
  <c r="G3538" i="18"/>
  <c r="H3538" i="18"/>
  <c r="I3538" i="18"/>
  <c r="J3538" i="18"/>
  <c r="K3538" i="18"/>
  <c r="L3538" i="18"/>
  <c r="M3538" i="18"/>
  <c r="N3538" i="18"/>
  <c r="A3539" i="18"/>
  <c r="B3539" i="18"/>
  <c r="C3539" i="18"/>
  <c r="D3539" i="18"/>
  <c r="E3539" i="18"/>
  <c r="F3539" i="18"/>
  <c r="G3539" i="18"/>
  <c r="H3539" i="18"/>
  <c r="I3539" i="18"/>
  <c r="J3539" i="18"/>
  <c r="K3539" i="18"/>
  <c r="L3539" i="18"/>
  <c r="M3539" i="18"/>
  <c r="N3539" i="18"/>
  <c r="A3540" i="18"/>
  <c r="B3540" i="18"/>
  <c r="C3540" i="18"/>
  <c r="D3540" i="18"/>
  <c r="E3540" i="18"/>
  <c r="F3540" i="18"/>
  <c r="G3540" i="18"/>
  <c r="H3540" i="18"/>
  <c r="I3540" i="18"/>
  <c r="J3540" i="18"/>
  <c r="K3540" i="18"/>
  <c r="L3540" i="18"/>
  <c r="M3540" i="18"/>
  <c r="N3540" i="18"/>
  <c r="A3541" i="18"/>
  <c r="B3541" i="18"/>
  <c r="C3541" i="18"/>
  <c r="D3541" i="18"/>
  <c r="E3541" i="18"/>
  <c r="F3541" i="18"/>
  <c r="G3541" i="18"/>
  <c r="H3541" i="18"/>
  <c r="I3541" i="18"/>
  <c r="J3541" i="18"/>
  <c r="K3541" i="18"/>
  <c r="L3541" i="18"/>
  <c r="M3541" i="18"/>
  <c r="N3541" i="18"/>
  <c r="A3542" i="18"/>
  <c r="B3542" i="18"/>
  <c r="C3542" i="18"/>
  <c r="D3542" i="18"/>
  <c r="E3542" i="18"/>
  <c r="F3542" i="18"/>
  <c r="G3542" i="18"/>
  <c r="H3542" i="18"/>
  <c r="I3542" i="18"/>
  <c r="J3542" i="18"/>
  <c r="K3542" i="18"/>
  <c r="L3542" i="18"/>
  <c r="M3542" i="18"/>
  <c r="N3542" i="18"/>
  <c r="A3543" i="18"/>
  <c r="B3543" i="18"/>
  <c r="C3543" i="18"/>
  <c r="D3543" i="18"/>
  <c r="E3543" i="18"/>
  <c r="F3543" i="18"/>
  <c r="G3543" i="18"/>
  <c r="H3543" i="18"/>
  <c r="I3543" i="18"/>
  <c r="J3543" i="18"/>
  <c r="K3543" i="18"/>
  <c r="L3543" i="18"/>
  <c r="M3543" i="18"/>
  <c r="N3543" i="18"/>
  <c r="A3544" i="18"/>
  <c r="B3544" i="18"/>
  <c r="C3544" i="18"/>
  <c r="D3544" i="18"/>
  <c r="E3544" i="18"/>
  <c r="F3544" i="18"/>
  <c r="G3544" i="18"/>
  <c r="H3544" i="18"/>
  <c r="I3544" i="18"/>
  <c r="J3544" i="18"/>
  <c r="K3544" i="18"/>
  <c r="L3544" i="18"/>
  <c r="M3544" i="18"/>
  <c r="N3544" i="18"/>
  <c r="A3545" i="18"/>
  <c r="B3545" i="18"/>
  <c r="C3545" i="18"/>
  <c r="D3545" i="18"/>
  <c r="E3545" i="18"/>
  <c r="F3545" i="18"/>
  <c r="G3545" i="18"/>
  <c r="H3545" i="18"/>
  <c r="I3545" i="18"/>
  <c r="J3545" i="18"/>
  <c r="K3545" i="18"/>
  <c r="L3545" i="18"/>
  <c r="M3545" i="18"/>
  <c r="N3545" i="18"/>
  <c r="A3546" i="18"/>
  <c r="B3546" i="18"/>
  <c r="C3546" i="18"/>
  <c r="D3546" i="18"/>
  <c r="E3546" i="18"/>
  <c r="F3546" i="18"/>
  <c r="G3546" i="18"/>
  <c r="H3546" i="18"/>
  <c r="I3546" i="18"/>
  <c r="J3546" i="18"/>
  <c r="K3546" i="18"/>
  <c r="L3546" i="18"/>
  <c r="M3546" i="18"/>
  <c r="N3546" i="18"/>
  <c r="A3547" i="18"/>
  <c r="B3547" i="18"/>
  <c r="C3547" i="18"/>
  <c r="D3547" i="18"/>
  <c r="E3547" i="18"/>
  <c r="F3547" i="18"/>
  <c r="G3547" i="18"/>
  <c r="H3547" i="18"/>
  <c r="I3547" i="18"/>
  <c r="J3547" i="18"/>
  <c r="K3547" i="18"/>
  <c r="L3547" i="18"/>
  <c r="M3547" i="18"/>
  <c r="N3547" i="18"/>
  <c r="A3548" i="18"/>
  <c r="B3548" i="18"/>
  <c r="C3548" i="18"/>
  <c r="D3548" i="18"/>
  <c r="E3548" i="18"/>
  <c r="F3548" i="18"/>
  <c r="G3548" i="18"/>
  <c r="H3548" i="18"/>
  <c r="I3548" i="18"/>
  <c r="J3548" i="18"/>
  <c r="K3548" i="18"/>
  <c r="L3548" i="18"/>
  <c r="M3548" i="18"/>
  <c r="N3548" i="18"/>
  <c r="A3549" i="18"/>
  <c r="B3549" i="18"/>
  <c r="C3549" i="18"/>
  <c r="D3549" i="18"/>
  <c r="E3549" i="18"/>
  <c r="F3549" i="18"/>
  <c r="G3549" i="18"/>
  <c r="H3549" i="18"/>
  <c r="I3549" i="18"/>
  <c r="J3549" i="18"/>
  <c r="K3549" i="18"/>
  <c r="L3549" i="18"/>
  <c r="M3549" i="18"/>
  <c r="N3549" i="18"/>
  <c r="A3550" i="18"/>
  <c r="B3550" i="18"/>
  <c r="C3550" i="18"/>
  <c r="D3550" i="18"/>
  <c r="E3550" i="18"/>
  <c r="F3550" i="18"/>
  <c r="G3550" i="18"/>
  <c r="H3550" i="18"/>
  <c r="I3550" i="18"/>
  <c r="J3550" i="18"/>
  <c r="K3550" i="18"/>
  <c r="L3550" i="18"/>
  <c r="M3550" i="18"/>
  <c r="N3550" i="18"/>
  <c r="A3551" i="18"/>
  <c r="B3551" i="18"/>
  <c r="C3551" i="18"/>
  <c r="D3551" i="18"/>
  <c r="E3551" i="18"/>
  <c r="F3551" i="18"/>
  <c r="G3551" i="18"/>
  <c r="H3551" i="18"/>
  <c r="I3551" i="18"/>
  <c r="J3551" i="18"/>
  <c r="K3551" i="18"/>
  <c r="L3551" i="18"/>
  <c r="M3551" i="18"/>
  <c r="N3551" i="18"/>
  <c r="A3552" i="18"/>
  <c r="B3552" i="18"/>
  <c r="C3552" i="18"/>
  <c r="D3552" i="18"/>
  <c r="E3552" i="18"/>
  <c r="F3552" i="18"/>
  <c r="G3552" i="18"/>
  <c r="H3552" i="18"/>
  <c r="I3552" i="18"/>
  <c r="J3552" i="18"/>
  <c r="K3552" i="18"/>
  <c r="L3552" i="18"/>
  <c r="M3552" i="18"/>
  <c r="N3552" i="18"/>
  <c r="A3553" i="18"/>
  <c r="B3553" i="18"/>
  <c r="C3553" i="18"/>
  <c r="D3553" i="18"/>
  <c r="E3553" i="18"/>
  <c r="F3553" i="18"/>
  <c r="G3553" i="18"/>
  <c r="H3553" i="18"/>
  <c r="I3553" i="18"/>
  <c r="J3553" i="18"/>
  <c r="K3553" i="18"/>
  <c r="L3553" i="18"/>
  <c r="M3553" i="18"/>
  <c r="N3553" i="18"/>
  <c r="A3554" i="18"/>
  <c r="B3554" i="18"/>
  <c r="C3554" i="18"/>
  <c r="D3554" i="18"/>
  <c r="E3554" i="18"/>
  <c r="F3554" i="18"/>
  <c r="G3554" i="18"/>
  <c r="H3554" i="18"/>
  <c r="I3554" i="18"/>
  <c r="J3554" i="18"/>
  <c r="K3554" i="18"/>
  <c r="L3554" i="18"/>
  <c r="M3554" i="18"/>
  <c r="N3554" i="18"/>
  <c r="A3555" i="18"/>
  <c r="B3555" i="18"/>
  <c r="C3555" i="18"/>
  <c r="D3555" i="18"/>
  <c r="E3555" i="18"/>
  <c r="F3555" i="18"/>
  <c r="G3555" i="18"/>
  <c r="H3555" i="18"/>
  <c r="I3555" i="18"/>
  <c r="J3555" i="18"/>
  <c r="K3555" i="18"/>
  <c r="L3555" i="18"/>
  <c r="M3555" i="18"/>
  <c r="N3555" i="18"/>
  <c r="A3556" i="18"/>
  <c r="B3556" i="18"/>
  <c r="C3556" i="18"/>
  <c r="D3556" i="18"/>
  <c r="E3556" i="18"/>
  <c r="F3556" i="18"/>
  <c r="G3556" i="18"/>
  <c r="H3556" i="18"/>
  <c r="I3556" i="18"/>
  <c r="J3556" i="18"/>
  <c r="K3556" i="18"/>
  <c r="L3556" i="18"/>
  <c r="M3556" i="18"/>
  <c r="N3556" i="18"/>
  <c r="A3557" i="18"/>
  <c r="B3557" i="18"/>
  <c r="C3557" i="18"/>
  <c r="D3557" i="18"/>
  <c r="E3557" i="18"/>
  <c r="F3557" i="18"/>
  <c r="G3557" i="18"/>
  <c r="H3557" i="18"/>
  <c r="I3557" i="18"/>
  <c r="J3557" i="18"/>
  <c r="K3557" i="18"/>
  <c r="L3557" i="18"/>
  <c r="M3557" i="18"/>
  <c r="N3557" i="18"/>
  <c r="A3558" i="18"/>
  <c r="B3558" i="18"/>
  <c r="C3558" i="18"/>
  <c r="D3558" i="18"/>
  <c r="E3558" i="18"/>
  <c r="F3558" i="18"/>
  <c r="G3558" i="18"/>
  <c r="H3558" i="18"/>
  <c r="I3558" i="18"/>
  <c r="J3558" i="18"/>
  <c r="K3558" i="18"/>
  <c r="L3558" i="18"/>
  <c r="M3558" i="18"/>
  <c r="N3558" i="18"/>
  <c r="A3559" i="18"/>
  <c r="B3559" i="18"/>
  <c r="C3559" i="18"/>
  <c r="D3559" i="18"/>
  <c r="E3559" i="18"/>
  <c r="F3559" i="18"/>
  <c r="G3559" i="18"/>
  <c r="H3559" i="18"/>
  <c r="I3559" i="18"/>
  <c r="J3559" i="18"/>
  <c r="K3559" i="18"/>
  <c r="L3559" i="18"/>
  <c r="M3559" i="18"/>
  <c r="N3559" i="18"/>
  <c r="A3560" i="18"/>
  <c r="B3560" i="18"/>
  <c r="C3560" i="18"/>
  <c r="D3560" i="18"/>
  <c r="E3560" i="18"/>
  <c r="F3560" i="18"/>
  <c r="G3560" i="18"/>
  <c r="H3560" i="18"/>
  <c r="I3560" i="18"/>
  <c r="J3560" i="18"/>
  <c r="K3560" i="18"/>
  <c r="L3560" i="18"/>
  <c r="M3560" i="18"/>
  <c r="N3560" i="18"/>
  <c r="A3561" i="18"/>
  <c r="B3561" i="18"/>
  <c r="C3561" i="18"/>
  <c r="D3561" i="18"/>
  <c r="E3561" i="18"/>
  <c r="F3561" i="18"/>
  <c r="G3561" i="18"/>
  <c r="H3561" i="18"/>
  <c r="I3561" i="18"/>
  <c r="J3561" i="18"/>
  <c r="K3561" i="18"/>
  <c r="L3561" i="18"/>
  <c r="M3561" i="18"/>
  <c r="N3561" i="18"/>
  <c r="A3562" i="18"/>
  <c r="B3562" i="18"/>
  <c r="C3562" i="18"/>
  <c r="D3562" i="18"/>
  <c r="E3562" i="18"/>
  <c r="F3562" i="18"/>
  <c r="G3562" i="18"/>
  <c r="H3562" i="18"/>
  <c r="I3562" i="18"/>
  <c r="J3562" i="18"/>
  <c r="K3562" i="18"/>
  <c r="L3562" i="18"/>
  <c r="M3562" i="18"/>
  <c r="N3562" i="18"/>
  <c r="A3563" i="18"/>
  <c r="B3563" i="18"/>
  <c r="C3563" i="18"/>
  <c r="D3563" i="18"/>
  <c r="E3563" i="18"/>
  <c r="F3563" i="18"/>
  <c r="G3563" i="18"/>
  <c r="H3563" i="18"/>
  <c r="I3563" i="18"/>
  <c r="J3563" i="18"/>
  <c r="K3563" i="18"/>
  <c r="L3563" i="18"/>
  <c r="M3563" i="18"/>
  <c r="N3563" i="18"/>
  <c r="A3564" i="18"/>
  <c r="B3564" i="18"/>
  <c r="C3564" i="18"/>
  <c r="D3564" i="18"/>
  <c r="E3564" i="18"/>
  <c r="F3564" i="18"/>
  <c r="G3564" i="18"/>
  <c r="H3564" i="18"/>
  <c r="I3564" i="18"/>
  <c r="J3564" i="18"/>
  <c r="K3564" i="18"/>
  <c r="L3564" i="18"/>
  <c r="M3564" i="18"/>
  <c r="N3564" i="18"/>
  <c r="A3565" i="18"/>
  <c r="B3565" i="18"/>
  <c r="C3565" i="18"/>
  <c r="D3565" i="18"/>
  <c r="E3565" i="18"/>
  <c r="F3565" i="18"/>
  <c r="G3565" i="18"/>
  <c r="H3565" i="18"/>
  <c r="I3565" i="18"/>
  <c r="J3565" i="18"/>
  <c r="K3565" i="18"/>
  <c r="L3565" i="18"/>
  <c r="M3565" i="18"/>
  <c r="N3565" i="18"/>
  <c r="A3566" i="18"/>
  <c r="B3566" i="18"/>
  <c r="C3566" i="18"/>
  <c r="D3566" i="18"/>
  <c r="E3566" i="18"/>
  <c r="F3566" i="18"/>
  <c r="G3566" i="18"/>
  <c r="H3566" i="18"/>
  <c r="I3566" i="18"/>
  <c r="J3566" i="18"/>
  <c r="K3566" i="18"/>
  <c r="L3566" i="18"/>
  <c r="M3566" i="18"/>
  <c r="N3566" i="18"/>
  <c r="A3567" i="18"/>
  <c r="B3567" i="18"/>
  <c r="C3567" i="18"/>
  <c r="D3567" i="18"/>
  <c r="E3567" i="18"/>
  <c r="F3567" i="18"/>
  <c r="G3567" i="18"/>
  <c r="H3567" i="18"/>
  <c r="I3567" i="18"/>
  <c r="J3567" i="18"/>
  <c r="K3567" i="18"/>
  <c r="L3567" i="18"/>
  <c r="M3567" i="18"/>
  <c r="N3567" i="18"/>
  <c r="A3568" i="18"/>
  <c r="B3568" i="18"/>
  <c r="C3568" i="18"/>
  <c r="D3568" i="18"/>
  <c r="E3568" i="18"/>
  <c r="F3568" i="18"/>
  <c r="G3568" i="18"/>
  <c r="H3568" i="18"/>
  <c r="I3568" i="18"/>
  <c r="J3568" i="18"/>
  <c r="K3568" i="18"/>
  <c r="L3568" i="18"/>
  <c r="M3568" i="18"/>
  <c r="N3568" i="18"/>
  <c r="A3569" i="18"/>
  <c r="B3569" i="18"/>
  <c r="C3569" i="18"/>
  <c r="D3569" i="18"/>
  <c r="E3569" i="18"/>
  <c r="F3569" i="18"/>
  <c r="G3569" i="18"/>
  <c r="H3569" i="18"/>
  <c r="I3569" i="18"/>
  <c r="J3569" i="18"/>
  <c r="K3569" i="18"/>
  <c r="L3569" i="18"/>
  <c r="M3569" i="18"/>
  <c r="N3569" i="18"/>
  <c r="A3570" i="18"/>
  <c r="B3570" i="18"/>
  <c r="C3570" i="18"/>
  <c r="D3570" i="18"/>
  <c r="E3570" i="18"/>
  <c r="F3570" i="18"/>
  <c r="G3570" i="18"/>
  <c r="H3570" i="18"/>
  <c r="I3570" i="18"/>
  <c r="J3570" i="18"/>
  <c r="K3570" i="18"/>
  <c r="L3570" i="18"/>
  <c r="M3570" i="18"/>
  <c r="N3570" i="18"/>
  <c r="A3571" i="18"/>
  <c r="B3571" i="18"/>
  <c r="C3571" i="18"/>
  <c r="D3571" i="18"/>
  <c r="E3571" i="18"/>
  <c r="F3571" i="18"/>
  <c r="G3571" i="18"/>
  <c r="H3571" i="18"/>
  <c r="I3571" i="18"/>
  <c r="J3571" i="18"/>
  <c r="K3571" i="18"/>
  <c r="L3571" i="18"/>
  <c r="M3571" i="18"/>
  <c r="N3571" i="18"/>
  <c r="A3572" i="18"/>
  <c r="B3572" i="18"/>
  <c r="C3572" i="18"/>
  <c r="D3572" i="18"/>
  <c r="E3572" i="18"/>
  <c r="F3572" i="18"/>
  <c r="G3572" i="18"/>
  <c r="H3572" i="18"/>
  <c r="I3572" i="18"/>
  <c r="J3572" i="18"/>
  <c r="K3572" i="18"/>
  <c r="L3572" i="18"/>
  <c r="M3572" i="18"/>
  <c r="N3572" i="18"/>
  <c r="A3573" i="18"/>
  <c r="B3573" i="18"/>
  <c r="C3573" i="18"/>
  <c r="D3573" i="18"/>
  <c r="E3573" i="18"/>
  <c r="F3573" i="18"/>
  <c r="G3573" i="18"/>
  <c r="H3573" i="18"/>
  <c r="I3573" i="18"/>
  <c r="J3573" i="18"/>
  <c r="K3573" i="18"/>
  <c r="L3573" i="18"/>
  <c r="M3573" i="18"/>
  <c r="N3573" i="18"/>
  <c r="A3574" i="18"/>
  <c r="B3574" i="18"/>
  <c r="C3574" i="18"/>
  <c r="D3574" i="18"/>
  <c r="E3574" i="18"/>
  <c r="F3574" i="18"/>
  <c r="G3574" i="18"/>
  <c r="H3574" i="18"/>
  <c r="I3574" i="18"/>
  <c r="J3574" i="18"/>
  <c r="K3574" i="18"/>
  <c r="L3574" i="18"/>
  <c r="M3574" i="18"/>
  <c r="N3574" i="18"/>
  <c r="A3575" i="18"/>
  <c r="B3575" i="18"/>
  <c r="C3575" i="18"/>
  <c r="D3575" i="18"/>
  <c r="E3575" i="18"/>
  <c r="F3575" i="18"/>
  <c r="G3575" i="18"/>
  <c r="H3575" i="18"/>
  <c r="I3575" i="18"/>
  <c r="J3575" i="18"/>
  <c r="K3575" i="18"/>
  <c r="L3575" i="18"/>
  <c r="M3575" i="18"/>
  <c r="N3575" i="18"/>
  <c r="A3576" i="18"/>
  <c r="B3576" i="18"/>
  <c r="C3576" i="18"/>
  <c r="D3576" i="18"/>
  <c r="E3576" i="18"/>
  <c r="F3576" i="18"/>
  <c r="G3576" i="18"/>
  <c r="H3576" i="18"/>
  <c r="I3576" i="18"/>
  <c r="J3576" i="18"/>
  <c r="K3576" i="18"/>
  <c r="L3576" i="18"/>
  <c r="M3576" i="18"/>
  <c r="N3576" i="18"/>
  <c r="A3577" i="18"/>
  <c r="B3577" i="18"/>
  <c r="C3577" i="18"/>
  <c r="D3577" i="18"/>
  <c r="E3577" i="18"/>
  <c r="F3577" i="18"/>
  <c r="G3577" i="18"/>
  <c r="H3577" i="18"/>
  <c r="I3577" i="18"/>
  <c r="J3577" i="18"/>
  <c r="K3577" i="18"/>
  <c r="L3577" i="18"/>
  <c r="M3577" i="18"/>
  <c r="N3577" i="18"/>
  <c r="A3578" i="18"/>
  <c r="B3578" i="18"/>
  <c r="C3578" i="18"/>
  <c r="D3578" i="18"/>
  <c r="E3578" i="18"/>
  <c r="F3578" i="18"/>
  <c r="G3578" i="18"/>
  <c r="H3578" i="18"/>
  <c r="I3578" i="18"/>
  <c r="J3578" i="18"/>
  <c r="K3578" i="18"/>
  <c r="L3578" i="18"/>
  <c r="M3578" i="18"/>
  <c r="N3578" i="18"/>
  <c r="A3579" i="18"/>
  <c r="B3579" i="18"/>
  <c r="C3579" i="18"/>
  <c r="D3579" i="18"/>
  <c r="E3579" i="18"/>
  <c r="F3579" i="18"/>
  <c r="G3579" i="18"/>
  <c r="H3579" i="18"/>
  <c r="I3579" i="18"/>
  <c r="J3579" i="18"/>
  <c r="K3579" i="18"/>
  <c r="L3579" i="18"/>
  <c r="M3579" i="18"/>
  <c r="N3579" i="18"/>
  <c r="A3580" i="18"/>
  <c r="B3580" i="18"/>
  <c r="C3580" i="18"/>
  <c r="D3580" i="18"/>
  <c r="E3580" i="18"/>
  <c r="F3580" i="18"/>
  <c r="G3580" i="18"/>
  <c r="H3580" i="18"/>
  <c r="I3580" i="18"/>
  <c r="J3580" i="18"/>
  <c r="K3580" i="18"/>
  <c r="L3580" i="18"/>
  <c r="M3580" i="18"/>
  <c r="N3580" i="18"/>
  <c r="A3581" i="18"/>
  <c r="B3581" i="18"/>
  <c r="C3581" i="18"/>
  <c r="D3581" i="18"/>
  <c r="E3581" i="18"/>
  <c r="F3581" i="18"/>
  <c r="G3581" i="18"/>
  <c r="H3581" i="18"/>
  <c r="I3581" i="18"/>
  <c r="J3581" i="18"/>
  <c r="K3581" i="18"/>
  <c r="L3581" i="18"/>
  <c r="M3581" i="18"/>
  <c r="N3581" i="18"/>
  <c r="A3582" i="18"/>
  <c r="B3582" i="18"/>
  <c r="C3582" i="18"/>
  <c r="D3582" i="18"/>
  <c r="E3582" i="18"/>
  <c r="F3582" i="18"/>
  <c r="G3582" i="18"/>
  <c r="H3582" i="18"/>
  <c r="I3582" i="18"/>
  <c r="J3582" i="18"/>
  <c r="K3582" i="18"/>
  <c r="L3582" i="18"/>
  <c r="M3582" i="18"/>
  <c r="N3582" i="18"/>
  <c r="A3583" i="18"/>
  <c r="B3583" i="18"/>
  <c r="C3583" i="18"/>
  <c r="D3583" i="18"/>
  <c r="E3583" i="18"/>
  <c r="F3583" i="18"/>
  <c r="G3583" i="18"/>
  <c r="H3583" i="18"/>
  <c r="I3583" i="18"/>
  <c r="J3583" i="18"/>
  <c r="K3583" i="18"/>
  <c r="L3583" i="18"/>
  <c r="M3583" i="18"/>
  <c r="N3583" i="18"/>
  <c r="A3584" i="18"/>
  <c r="B3584" i="18"/>
  <c r="C3584" i="18"/>
  <c r="D3584" i="18"/>
  <c r="E3584" i="18"/>
  <c r="F3584" i="18"/>
  <c r="G3584" i="18"/>
  <c r="H3584" i="18"/>
  <c r="I3584" i="18"/>
  <c r="J3584" i="18"/>
  <c r="K3584" i="18"/>
  <c r="L3584" i="18"/>
  <c r="M3584" i="18"/>
  <c r="N3584" i="18"/>
  <c r="A3585" i="18"/>
  <c r="B3585" i="18"/>
  <c r="C3585" i="18"/>
  <c r="D3585" i="18"/>
  <c r="E3585" i="18"/>
  <c r="F3585" i="18"/>
  <c r="G3585" i="18"/>
  <c r="H3585" i="18"/>
  <c r="I3585" i="18"/>
  <c r="J3585" i="18"/>
  <c r="K3585" i="18"/>
  <c r="L3585" i="18"/>
  <c r="M3585" i="18"/>
  <c r="N3585" i="18"/>
  <c r="A3586" i="18"/>
  <c r="B3586" i="18"/>
  <c r="C3586" i="18"/>
  <c r="D3586" i="18"/>
  <c r="E3586" i="18"/>
  <c r="F3586" i="18"/>
  <c r="G3586" i="18"/>
  <c r="H3586" i="18"/>
  <c r="I3586" i="18"/>
  <c r="J3586" i="18"/>
  <c r="K3586" i="18"/>
  <c r="L3586" i="18"/>
  <c r="M3586" i="18"/>
  <c r="N3586" i="18"/>
  <c r="A3587" i="18"/>
  <c r="B3587" i="18"/>
  <c r="C3587" i="18"/>
  <c r="D3587" i="18"/>
  <c r="E3587" i="18"/>
  <c r="F3587" i="18"/>
  <c r="G3587" i="18"/>
  <c r="H3587" i="18"/>
  <c r="I3587" i="18"/>
  <c r="J3587" i="18"/>
  <c r="K3587" i="18"/>
  <c r="L3587" i="18"/>
  <c r="M3587" i="18"/>
  <c r="N3587" i="18"/>
  <c r="A3588" i="18"/>
  <c r="B3588" i="18"/>
  <c r="C3588" i="18"/>
  <c r="D3588" i="18"/>
  <c r="E3588" i="18"/>
  <c r="F3588" i="18"/>
  <c r="G3588" i="18"/>
  <c r="H3588" i="18"/>
  <c r="I3588" i="18"/>
  <c r="J3588" i="18"/>
  <c r="K3588" i="18"/>
  <c r="L3588" i="18"/>
  <c r="M3588" i="18"/>
  <c r="N3588" i="18"/>
  <c r="A3589" i="18"/>
  <c r="B3589" i="18"/>
  <c r="C3589" i="18"/>
  <c r="D3589" i="18"/>
  <c r="E3589" i="18"/>
  <c r="F3589" i="18"/>
  <c r="G3589" i="18"/>
  <c r="H3589" i="18"/>
  <c r="I3589" i="18"/>
  <c r="J3589" i="18"/>
  <c r="K3589" i="18"/>
  <c r="L3589" i="18"/>
  <c r="M3589" i="18"/>
  <c r="N3589" i="18"/>
  <c r="A3590" i="18"/>
  <c r="B3590" i="18"/>
  <c r="C3590" i="18"/>
  <c r="D3590" i="18"/>
  <c r="E3590" i="18"/>
  <c r="F3590" i="18"/>
  <c r="G3590" i="18"/>
  <c r="H3590" i="18"/>
  <c r="I3590" i="18"/>
  <c r="J3590" i="18"/>
  <c r="K3590" i="18"/>
  <c r="L3590" i="18"/>
  <c r="M3590" i="18"/>
  <c r="N3590" i="18"/>
  <c r="A3591" i="18"/>
  <c r="B3591" i="18"/>
  <c r="C3591" i="18"/>
  <c r="D3591" i="18"/>
  <c r="E3591" i="18"/>
  <c r="F3591" i="18"/>
  <c r="G3591" i="18"/>
  <c r="H3591" i="18"/>
  <c r="I3591" i="18"/>
  <c r="J3591" i="18"/>
  <c r="K3591" i="18"/>
  <c r="L3591" i="18"/>
  <c r="M3591" i="18"/>
  <c r="N3591" i="18"/>
  <c r="A3592" i="18"/>
  <c r="B3592" i="18"/>
  <c r="C3592" i="18"/>
  <c r="D3592" i="18"/>
  <c r="E3592" i="18"/>
  <c r="F3592" i="18"/>
  <c r="G3592" i="18"/>
  <c r="H3592" i="18"/>
  <c r="I3592" i="18"/>
  <c r="J3592" i="18"/>
  <c r="K3592" i="18"/>
  <c r="L3592" i="18"/>
  <c r="M3592" i="18"/>
  <c r="N3592" i="18"/>
  <c r="A3593" i="18"/>
  <c r="B3593" i="18"/>
  <c r="C3593" i="18"/>
  <c r="D3593" i="18"/>
  <c r="E3593" i="18"/>
  <c r="F3593" i="18"/>
  <c r="G3593" i="18"/>
  <c r="H3593" i="18"/>
  <c r="I3593" i="18"/>
  <c r="J3593" i="18"/>
  <c r="K3593" i="18"/>
  <c r="L3593" i="18"/>
  <c r="M3593" i="18"/>
  <c r="N3593" i="18"/>
  <c r="A3594" i="18"/>
  <c r="B3594" i="18"/>
  <c r="C3594" i="18"/>
  <c r="D3594" i="18"/>
  <c r="E3594" i="18"/>
  <c r="F3594" i="18"/>
  <c r="G3594" i="18"/>
  <c r="H3594" i="18"/>
  <c r="I3594" i="18"/>
  <c r="J3594" i="18"/>
  <c r="K3594" i="18"/>
  <c r="L3594" i="18"/>
  <c r="M3594" i="18"/>
  <c r="N3594" i="18"/>
  <c r="A3595" i="18"/>
  <c r="B3595" i="18"/>
  <c r="C3595" i="18"/>
  <c r="D3595" i="18"/>
  <c r="E3595" i="18"/>
  <c r="F3595" i="18"/>
  <c r="G3595" i="18"/>
  <c r="H3595" i="18"/>
  <c r="I3595" i="18"/>
  <c r="J3595" i="18"/>
  <c r="K3595" i="18"/>
  <c r="L3595" i="18"/>
  <c r="M3595" i="18"/>
  <c r="N3595" i="18"/>
  <c r="A3596" i="18"/>
  <c r="B3596" i="18"/>
  <c r="C3596" i="18"/>
  <c r="D3596" i="18"/>
  <c r="E3596" i="18"/>
  <c r="F3596" i="18"/>
  <c r="G3596" i="18"/>
  <c r="H3596" i="18"/>
  <c r="I3596" i="18"/>
  <c r="J3596" i="18"/>
  <c r="K3596" i="18"/>
  <c r="L3596" i="18"/>
  <c r="M3596" i="18"/>
  <c r="N3596" i="18"/>
  <c r="A3597" i="18"/>
  <c r="B3597" i="18"/>
  <c r="C3597" i="18"/>
  <c r="D3597" i="18"/>
  <c r="E3597" i="18"/>
  <c r="F3597" i="18"/>
  <c r="G3597" i="18"/>
  <c r="H3597" i="18"/>
  <c r="I3597" i="18"/>
  <c r="J3597" i="18"/>
  <c r="K3597" i="18"/>
  <c r="L3597" i="18"/>
  <c r="M3597" i="18"/>
  <c r="N3597" i="18"/>
  <c r="A3598" i="18"/>
  <c r="B3598" i="18"/>
  <c r="C3598" i="18"/>
  <c r="D3598" i="18"/>
  <c r="E3598" i="18"/>
  <c r="F3598" i="18"/>
  <c r="G3598" i="18"/>
  <c r="H3598" i="18"/>
  <c r="I3598" i="18"/>
  <c r="J3598" i="18"/>
  <c r="K3598" i="18"/>
  <c r="L3598" i="18"/>
  <c r="M3598" i="18"/>
  <c r="N3598" i="18"/>
  <c r="A3599" i="18"/>
  <c r="B3599" i="18"/>
  <c r="C3599" i="18"/>
  <c r="D3599" i="18"/>
  <c r="E3599" i="18"/>
  <c r="F3599" i="18"/>
  <c r="G3599" i="18"/>
  <c r="H3599" i="18"/>
  <c r="I3599" i="18"/>
  <c r="J3599" i="18"/>
  <c r="K3599" i="18"/>
  <c r="L3599" i="18"/>
  <c r="M3599" i="18"/>
  <c r="N3599" i="18"/>
  <c r="A3600" i="18"/>
  <c r="B3600" i="18"/>
  <c r="C3600" i="18"/>
  <c r="D3600" i="18"/>
  <c r="E3600" i="18"/>
  <c r="F3600" i="18"/>
  <c r="G3600" i="18"/>
  <c r="H3600" i="18"/>
  <c r="I3600" i="18"/>
  <c r="J3600" i="18"/>
  <c r="K3600" i="18"/>
  <c r="L3600" i="18"/>
  <c r="M3600" i="18"/>
  <c r="N3600" i="18"/>
  <c r="A3601" i="18"/>
  <c r="B3601" i="18"/>
  <c r="C3601" i="18"/>
  <c r="D3601" i="18"/>
  <c r="E3601" i="18"/>
  <c r="F3601" i="18"/>
  <c r="G3601" i="18"/>
  <c r="H3601" i="18"/>
  <c r="I3601" i="18"/>
  <c r="J3601" i="18"/>
  <c r="K3601" i="18"/>
  <c r="L3601" i="18"/>
  <c r="M3601" i="18"/>
  <c r="N3601" i="18"/>
  <c r="A3602" i="18"/>
  <c r="B3602" i="18"/>
  <c r="C3602" i="18"/>
  <c r="D3602" i="18"/>
  <c r="E3602" i="18"/>
  <c r="F3602" i="18"/>
  <c r="G3602" i="18"/>
  <c r="H3602" i="18"/>
  <c r="I3602" i="18"/>
  <c r="J3602" i="18"/>
  <c r="K3602" i="18"/>
  <c r="L3602" i="18"/>
  <c r="M3602" i="18"/>
  <c r="N3602" i="18"/>
  <c r="A3603" i="18"/>
  <c r="B3603" i="18"/>
  <c r="C3603" i="18"/>
  <c r="D3603" i="18"/>
  <c r="E3603" i="18"/>
  <c r="F3603" i="18"/>
  <c r="G3603" i="18"/>
  <c r="H3603" i="18"/>
  <c r="I3603" i="18"/>
  <c r="J3603" i="18"/>
  <c r="K3603" i="18"/>
  <c r="L3603" i="18"/>
  <c r="M3603" i="18"/>
  <c r="N3603" i="18"/>
  <c r="A3604" i="18"/>
  <c r="B3604" i="18"/>
  <c r="C3604" i="18"/>
  <c r="D3604" i="18"/>
  <c r="E3604" i="18"/>
  <c r="F3604" i="18"/>
  <c r="G3604" i="18"/>
  <c r="H3604" i="18"/>
  <c r="I3604" i="18"/>
  <c r="J3604" i="18"/>
  <c r="K3604" i="18"/>
  <c r="L3604" i="18"/>
  <c r="M3604" i="18"/>
  <c r="N3604" i="18"/>
  <c r="A3605" i="18"/>
  <c r="B3605" i="18"/>
  <c r="C3605" i="18"/>
  <c r="D3605" i="18"/>
  <c r="E3605" i="18"/>
  <c r="F3605" i="18"/>
  <c r="G3605" i="18"/>
  <c r="H3605" i="18"/>
  <c r="I3605" i="18"/>
  <c r="J3605" i="18"/>
  <c r="K3605" i="18"/>
  <c r="L3605" i="18"/>
  <c r="M3605" i="18"/>
  <c r="N3605" i="18"/>
  <c r="A3606" i="18"/>
  <c r="B3606" i="18"/>
  <c r="C3606" i="18"/>
  <c r="D3606" i="18"/>
  <c r="E3606" i="18"/>
  <c r="F3606" i="18"/>
  <c r="G3606" i="18"/>
  <c r="H3606" i="18"/>
  <c r="I3606" i="18"/>
  <c r="J3606" i="18"/>
  <c r="K3606" i="18"/>
  <c r="L3606" i="18"/>
  <c r="M3606" i="18"/>
  <c r="N3606" i="18"/>
  <c r="A3607" i="18"/>
  <c r="B3607" i="18"/>
  <c r="C3607" i="18"/>
  <c r="D3607" i="18"/>
  <c r="E3607" i="18"/>
  <c r="F3607" i="18"/>
  <c r="G3607" i="18"/>
  <c r="H3607" i="18"/>
  <c r="I3607" i="18"/>
  <c r="J3607" i="18"/>
  <c r="K3607" i="18"/>
  <c r="L3607" i="18"/>
  <c r="M3607" i="18"/>
  <c r="N3607" i="18"/>
  <c r="A3608" i="18"/>
  <c r="B3608" i="18"/>
  <c r="C3608" i="18"/>
  <c r="D3608" i="18"/>
  <c r="E3608" i="18"/>
  <c r="F3608" i="18"/>
  <c r="G3608" i="18"/>
  <c r="H3608" i="18"/>
  <c r="I3608" i="18"/>
  <c r="J3608" i="18"/>
  <c r="K3608" i="18"/>
  <c r="L3608" i="18"/>
  <c r="M3608" i="18"/>
  <c r="N3608" i="18"/>
  <c r="A3609" i="18"/>
  <c r="B3609" i="18"/>
  <c r="C3609" i="18"/>
  <c r="D3609" i="18"/>
  <c r="E3609" i="18"/>
  <c r="F3609" i="18"/>
  <c r="G3609" i="18"/>
  <c r="H3609" i="18"/>
  <c r="I3609" i="18"/>
  <c r="J3609" i="18"/>
  <c r="K3609" i="18"/>
  <c r="L3609" i="18"/>
  <c r="M3609" i="18"/>
  <c r="N3609" i="18"/>
  <c r="A3610" i="18"/>
  <c r="B3610" i="18"/>
  <c r="C3610" i="18"/>
  <c r="D3610" i="18"/>
  <c r="E3610" i="18"/>
  <c r="F3610" i="18"/>
  <c r="G3610" i="18"/>
  <c r="H3610" i="18"/>
  <c r="I3610" i="18"/>
  <c r="J3610" i="18"/>
  <c r="K3610" i="18"/>
  <c r="L3610" i="18"/>
  <c r="M3610" i="18"/>
  <c r="N3610" i="18"/>
  <c r="A3611" i="18"/>
  <c r="B3611" i="18"/>
  <c r="C3611" i="18"/>
  <c r="D3611" i="18"/>
  <c r="E3611" i="18"/>
  <c r="F3611" i="18"/>
  <c r="G3611" i="18"/>
  <c r="H3611" i="18"/>
  <c r="I3611" i="18"/>
  <c r="J3611" i="18"/>
  <c r="K3611" i="18"/>
  <c r="L3611" i="18"/>
  <c r="M3611" i="18"/>
  <c r="N3611" i="18"/>
  <c r="A3612" i="18"/>
  <c r="B3612" i="18"/>
  <c r="C3612" i="18"/>
  <c r="D3612" i="18"/>
  <c r="E3612" i="18"/>
  <c r="F3612" i="18"/>
  <c r="G3612" i="18"/>
  <c r="H3612" i="18"/>
  <c r="I3612" i="18"/>
  <c r="J3612" i="18"/>
  <c r="K3612" i="18"/>
  <c r="L3612" i="18"/>
  <c r="M3612" i="18"/>
  <c r="N3612" i="18"/>
  <c r="A3613" i="18"/>
  <c r="B3613" i="18"/>
  <c r="C3613" i="18"/>
  <c r="D3613" i="18"/>
  <c r="E3613" i="18"/>
  <c r="F3613" i="18"/>
  <c r="G3613" i="18"/>
  <c r="H3613" i="18"/>
  <c r="I3613" i="18"/>
  <c r="J3613" i="18"/>
  <c r="K3613" i="18"/>
  <c r="L3613" i="18"/>
  <c r="M3613" i="18"/>
  <c r="N3613" i="18"/>
  <c r="A3614" i="18"/>
  <c r="B3614" i="18"/>
  <c r="C3614" i="18"/>
  <c r="D3614" i="18"/>
  <c r="E3614" i="18"/>
  <c r="F3614" i="18"/>
  <c r="G3614" i="18"/>
  <c r="H3614" i="18"/>
  <c r="I3614" i="18"/>
  <c r="J3614" i="18"/>
  <c r="K3614" i="18"/>
  <c r="L3614" i="18"/>
  <c r="M3614" i="18"/>
  <c r="N3614" i="18"/>
  <c r="A3615" i="18"/>
  <c r="B3615" i="18"/>
  <c r="C3615" i="18"/>
  <c r="D3615" i="18"/>
  <c r="E3615" i="18"/>
  <c r="F3615" i="18"/>
  <c r="G3615" i="18"/>
  <c r="H3615" i="18"/>
  <c r="I3615" i="18"/>
  <c r="J3615" i="18"/>
  <c r="K3615" i="18"/>
  <c r="L3615" i="18"/>
  <c r="M3615" i="18"/>
  <c r="N3615" i="18"/>
  <c r="A3616" i="18"/>
  <c r="B3616" i="18"/>
  <c r="C3616" i="18"/>
  <c r="D3616" i="18"/>
  <c r="E3616" i="18"/>
  <c r="F3616" i="18"/>
  <c r="G3616" i="18"/>
  <c r="H3616" i="18"/>
  <c r="I3616" i="18"/>
  <c r="J3616" i="18"/>
  <c r="K3616" i="18"/>
  <c r="L3616" i="18"/>
  <c r="M3616" i="18"/>
  <c r="N3616" i="18"/>
  <c r="A3617" i="18"/>
  <c r="B3617" i="18"/>
  <c r="C3617" i="18"/>
  <c r="D3617" i="18"/>
  <c r="E3617" i="18"/>
  <c r="F3617" i="18"/>
  <c r="G3617" i="18"/>
  <c r="H3617" i="18"/>
  <c r="I3617" i="18"/>
  <c r="J3617" i="18"/>
  <c r="K3617" i="18"/>
  <c r="L3617" i="18"/>
  <c r="M3617" i="18"/>
  <c r="N3617" i="18"/>
  <c r="A3618" i="18"/>
  <c r="B3618" i="18"/>
  <c r="C3618" i="18"/>
  <c r="D3618" i="18"/>
  <c r="E3618" i="18"/>
  <c r="F3618" i="18"/>
  <c r="G3618" i="18"/>
  <c r="H3618" i="18"/>
  <c r="I3618" i="18"/>
  <c r="J3618" i="18"/>
  <c r="K3618" i="18"/>
  <c r="L3618" i="18"/>
  <c r="M3618" i="18"/>
  <c r="N3618" i="18"/>
  <c r="A3619" i="18"/>
  <c r="B3619" i="18"/>
  <c r="C3619" i="18"/>
  <c r="D3619" i="18"/>
  <c r="E3619" i="18"/>
  <c r="F3619" i="18"/>
  <c r="G3619" i="18"/>
  <c r="H3619" i="18"/>
  <c r="I3619" i="18"/>
  <c r="J3619" i="18"/>
  <c r="K3619" i="18"/>
  <c r="L3619" i="18"/>
  <c r="M3619" i="18"/>
  <c r="N3619" i="18"/>
  <c r="A3620" i="18"/>
  <c r="B3620" i="18"/>
  <c r="C3620" i="18"/>
  <c r="D3620" i="18"/>
  <c r="E3620" i="18"/>
  <c r="F3620" i="18"/>
  <c r="G3620" i="18"/>
  <c r="H3620" i="18"/>
  <c r="I3620" i="18"/>
  <c r="J3620" i="18"/>
  <c r="K3620" i="18"/>
  <c r="L3620" i="18"/>
  <c r="M3620" i="18"/>
  <c r="N3620" i="18"/>
  <c r="A3621" i="18"/>
  <c r="B3621" i="18"/>
  <c r="C3621" i="18"/>
  <c r="D3621" i="18"/>
  <c r="E3621" i="18"/>
  <c r="F3621" i="18"/>
  <c r="G3621" i="18"/>
  <c r="H3621" i="18"/>
  <c r="I3621" i="18"/>
  <c r="J3621" i="18"/>
  <c r="K3621" i="18"/>
  <c r="L3621" i="18"/>
  <c r="M3621" i="18"/>
  <c r="N3621" i="18"/>
  <c r="A3622" i="18"/>
  <c r="B3622" i="18"/>
  <c r="C3622" i="18"/>
  <c r="D3622" i="18"/>
  <c r="E3622" i="18"/>
  <c r="F3622" i="18"/>
  <c r="G3622" i="18"/>
  <c r="H3622" i="18"/>
  <c r="I3622" i="18"/>
  <c r="J3622" i="18"/>
  <c r="K3622" i="18"/>
  <c r="L3622" i="18"/>
  <c r="M3622" i="18"/>
  <c r="N3622" i="18"/>
  <c r="A3623" i="18"/>
  <c r="B3623" i="18"/>
  <c r="C3623" i="18"/>
  <c r="D3623" i="18"/>
  <c r="E3623" i="18"/>
  <c r="F3623" i="18"/>
  <c r="G3623" i="18"/>
  <c r="H3623" i="18"/>
  <c r="I3623" i="18"/>
  <c r="J3623" i="18"/>
  <c r="K3623" i="18"/>
  <c r="L3623" i="18"/>
  <c r="M3623" i="18"/>
  <c r="N3623" i="18"/>
  <c r="A3624" i="18"/>
  <c r="B3624" i="18"/>
  <c r="C3624" i="18"/>
  <c r="D3624" i="18"/>
  <c r="E3624" i="18"/>
  <c r="F3624" i="18"/>
  <c r="G3624" i="18"/>
  <c r="H3624" i="18"/>
  <c r="I3624" i="18"/>
  <c r="J3624" i="18"/>
  <c r="K3624" i="18"/>
  <c r="L3624" i="18"/>
  <c r="M3624" i="18"/>
  <c r="N3624" i="18"/>
  <c r="A3625" i="18"/>
  <c r="B3625" i="18"/>
  <c r="C3625" i="18"/>
  <c r="D3625" i="18"/>
  <c r="E3625" i="18"/>
  <c r="F3625" i="18"/>
  <c r="G3625" i="18"/>
  <c r="H3625" i="18"/>
  <c r="I3625" i="18"/>
  <c r="J3625" i="18"/>
  <c r="K3625" i="18"/>
  <c r="L3625" i="18"/>
  <c r="M3625" i="18"/>
  <c r="N3625" i="18"/>
  <c r="A3626" i="18"/>
  <c r="B3626" i="18"/>
  <c r="C3626" i="18"/>
  <c r="D3626" i="18"/>
  <c r="E3626" i="18"/>
  <c r="F3626" i="18"/>
  <c r="G3626" i="18"/>
  <c r="H3626" i="18"/>
  <c r="I3626" i="18"/>
  <c r="J3626" i="18"/>
  <c r="K3626" i="18"/>
  <c r="L3626" i="18"/>
  <c r="M3626" i="18"/>
  <c r="N3626" i="18"/>
  <c r="A3627" i="18"/>
  <c r="B3627" i="18"/>
  <c r="C3627" i="18"/>
  <c r="D3627" i="18"/>
  <c r="E3627" i="18"/>
  <c r="F3627" i="18"/>
  <c r="G3627" i="18"/>
  <c r="H3627" i="18"/>
  <c r="I3627" i="18"/>
  <c r="J3627" i="18"/>
  <c r="K3627" i="18"/>
  <c r="L3627" i="18"/>
  <c r="M3627" i="18"/>
  <c r="N3627" i="18"/>
  <c r="A3628" i="18"/>
  <c r="B3628" i="18"/>
  <c r="C3628" i="18"/>
  <c r="D3628" i="18"/>
  <c r="E3628" i="18"/>
  <c r="F3628" i="18"/>
  <c r="G3628" i="18"/>
  <c r="H3628" i="18"/>
  <c r="I3628" i="18"/>
  <c r="J3628" i="18"/>
  <c r="K3628" i="18"/>
  <c r="L3628" i="18"/>
  <c r="M3628" i="18"/>
  <c r="N3628" i="18"/>
  <c r="A3629" i="18"/>
  <c r="B3629" i="18"/>
  <c r="C3629" i="18"/>
  <c r="D3629" i="18"/>
  <c r="E3629" i="18"/>
  <c r="F3629" i="18"/>
  <c r="G3629" i="18"/>
  <c r="H3629" i="18"/>
  <c r="I3629" i="18"/>
  <c r="J3629" i="18"/>
  <c r="K3629" i="18"/>
  <c r="L3629" i="18"/>
  <c r="M3629" i="18"/>
  <c r="N3629" i="18"/>
  <c r="A3630" i="18"/>
  <c r="B3630" i="18"/>
  <c r="C3630" i="18"/>
  <c r="D3630" i="18"/>
  <c r="E3630" i="18"/>
  <c r="F3630" i="18"/>
  <c r="G3630" i="18"/>
  <c r="H3630" i="18"/>
  <c r="I3630" i="18"/>
  <c r="J3630" i="18"/>
  <c r="K3630" i="18"/>
  <c r="L3630" i="18"/>
  <c r="M3630" i="18"/>
  <c r="N3630" i="18"/>
  <c r="A3631" i="18"/>
  <c r="B3631" i="18"/>
  <c r="C3631" i="18"/>
  <c r="D3631" i="18"/>
  <c r="E3631" i="18"/>
  <c r="F3631" i="18"/>
  <c r="G3631" i="18"/>
  <c r="H3631" i="18"/>
  <c r="I3631" i="18"/>
  <c r="J3631" i="18"/>
  <c r="K3631" i="18"/>
  <c r="L3631" i="18"/>
  <c r="M3631" i="18"/>
  <c r="N3631" i="18"/>
  <c r="A3632" i="18"/>
  <c r="B3632" i="18"/>
  <c r="C3632" i="18"/>
  <c r="D3632" i="18"/>
  <c r="E3632" i="18"/>
  <c r="F3632" i="18"/>
  <c r="G3632" i="18"/>
  <c r="H3632" i="18"/>
  <c r="I3632" i="18"/>
  <c r="J3632" i="18"/>
  <c r="K3632" i="18"/>
  <c r="L3632" i="18"/>
  <c r="M3632" i="18"/>
  <c r="N3632" i="18"/>
  <c r="A3633" i="18"/>
  <c r="B3633" i="18"/>
  <c r="C3633" i="18"/>
  <c r="D3633" i="18"/>
  <c r="E3633" i="18"/>
  <c r="F3633" i="18"/>
  <c r="G3633" i="18"/>
  <c r="H3633" i="18"/>
  <c r="I3633" i="18"/>
  <c r="J3633" i="18"/>
  <c r="K3633" i="18"/>
  <c r="L3633" i="18"/>
  <c r="M3633" i="18"/>
  <c r="N3633" i="18"/>
  <c r="A3634" i="18"/>
  <c r="B3634" i="18"/>
  <c r="C3634" i="18"/>
  <c r="D3634" i="18"/>
  <c r="E3634" i="18"/>
  <c r="F3634" i="18"/>
  <c r="G3634" i="18"/>
  <c r="H3634" i="18"/>
  <c r="I3634" i="18"/>
  <c r="J3634" i="18"/>
  <c r="K3634" i="18"/>
  <c r="L3634" i="18"/>
  <c r="M3634" i="18"/>
  <c r="N3634" i="18"/>
  <c r="A3635" i="18"/>
  <c r="B3635" i="18"/>
  <c r="C3635" i="18"/>
  <c r="D3635" i="18"/>
  <c r="E3635" i="18"/>
  <c r="F3635" i="18"/>
  <c r="G3635" i="18"/>
  <c r="H3635" i="18"/>
  <c r="I3635" i="18"/>
  <c r="J3635" i="18"/>
  <c r="K3635" i="18"/>
  <c r="L3635" i="18"/>
  <c r="M3635" i="18"/>
  <c r="N3635" i="18"/>
  <c r="A3636" i="18"/>
  <c r="B3636" i="18"/>
  <c r="C3636" i="18"/>
  <c r="D3636" i="18"/>
  <c r="E3636" i="18"/>
  <c r="F3636" i="18"/>
  <c r="G3636" i="18"/>
  <c r="H3636" i="18"/>
  <c r="I3636" i="18"/>
  <c r="J3636" i="18"/>
  <c r="K3636" i="18"/>
  <c r="L3636" i="18"/>
  <c r="M3636" i="18"/>
  <c r="N3636" i="18"/>
  <c r="A3637" i="18"/>
  <c r="B3637" i="18"/>
  <c r="C3637" i="18"/>
  <c r="D3637" i="18"/>
  <c r="E3637" i="18"/>
  <c r="F3637" i="18"/>
  <c r="G3637" i="18"/>
  <c r="H3637" i="18"/>
  <c r="I3637" i="18"/>
  <c r="J3637" i="18"/>
  <c r="K3637" i="18"/>
  <c r="L3637" i="18"/>
  <c r="M3637" i="18"/>
  <c r="N3637" i="18"/>
  <c r="A3638" i="18"/>
  <c r="B3638" i="18"/>
  <c r="C3638" i="18"/>
  <c r="D3638" i="18"/>
  <c r="E3638" i="18"/>
  <c r="F3638" i="18"/>
  <c r="G3638" i="18"/>
  <c r="H3638" i="18"/>
  <c r="I3638" i="18"/>
  <c r="J3638" i="18"/>
  <c r="K3638" i="18"/>
  <c r="L3638" i="18"/>
  <c r="M3638" i="18"/>
  <c r="N3638" i="18"/>
  <c r="A3639" i="18"/>
  <c r="B3639" i="18"/>
  <c r="C3639" i="18"/>
  <c r="D3639" i="18"/>
  <c r="E3639" i="18"/>
  <c r="F3639" i="18"/>
  <c r="G3639" i="18"/>
  <c r="H3639" i="18"/>
  <c r="I3639" i="18"/>
  <c r="J3639" i="18"/>
  <c r="K3639" i="18"/>
  <c r="L3639" i="18"/>
  <c r="M3639" i="18"/>
  <c r="N3639" i="18"/>
  <c r="A3640" i="18"/>
  <c r="B3640" i="18"/>
  <c r="C3640" i="18"/>
  <c r="D3640" i="18"/>
  <c r="E3640" i="18"/>
  <c r="F3640" i="18"/>
  <c r="G3640" i="18"/>
  <c r="H3640" i="18"/>
  <c r="I3640" i="18"/>
  <c r="J3640" i="18"/>
  <c r="K3640" i="18"/>
  <c r="L3640" i="18"/>
  <c r="M3640" i="18"/>
  <c r="N3640" i="18"/>
  <c r="A3641" i="18"/>
  <c r="B3641" i="18"/>
  <c r="C3641" i="18"/>
  <c r="D3641" i="18"/>
  <c r="E3641" i="18"/>
  <c r="F3641" i="18"/>
  <c r="G3641" i="18"/>
  <c r="H3641" i="18"/>
  <c r="I3641" i="18"/>
  <c r="J3641" i="18"/>
  <c r="K3641" i="18"/>
  <c r="L3641" i="18"/>
  <c r="M3641" i="18"/>
  <c r="N3641" i="18"/>
  <c r="A3642" i="18"/>
  <c r="B3642" i="18"/>
  <c r="C3642" i="18"/>
  <c r="D3642" i="18"/>
  <c r="E3642" i="18"/>
  <c r="F3642" i="18"/>
  <c r="G3642" i="18"/>
  <c r="H3642" i="18"/>
  <c r="I3642" i="18"/>
  <c r="J3642" i="18"/>
  <c r="K3642" i="18"/>
  <c r="L3642" i="18"/>
  <c r="M3642" i="18"/>
  <c r="N3642" i="18"/>
  <c r="A3643" i="18"/>
  <c r="B3643" i="18"/>
  <c r="C3643" i="18"/>
  <c r="D3643" i="18"/>
  <c r="E3643" i="18"/>
  <c r="F3643" i="18"/>
  <c r="G3643" i="18"/>
  <c r="H3643" i="18"/>
  <c r="I3643" i="18"/>
  <c r="J3643" i="18"/>
  <c r="K3643" i="18"/>
  <c r="L3643" i="18"/>
  <c r="M3643" i="18"/>
  <c r="N3643" i="18"/>
  <c r="A3644" i="18"/>
  <c r="B3644" i="18"/>
  <c r="C3644" i="18"/>
  <c r="D3644" i="18"/>
  <c r="E3644" i="18"/>
  <c r="F3644" i="18"/>
  <c r="G3644" i="18"/>
  <c r="H3644" i="18"/>
  <c r="I3644" i="18"/>
  <c r="J3644" i="18"/>
  <c r="K3644" i="18"/>
  <c r="L3644" i="18"/>
  <c r="M3644" i="18"/>
  <c r="N3644" i="18"/>
  <c r="A3645" i="18"/>
  <c r="B3645" i="18"/>
  <c r="C3645" i="18"/>
  <c r="D3645" i="18"/>
  <c r="E3645" i="18"/>
  <c r="F3645" i="18"/>
  <c r="G3645" i="18"/>
  <c r="H3645" i="18"/>
  <c r="I3645" i="18"/>
  <c r="J3645" i="18"/>
  <c r="K3645" i="18"/>
  <c r="L3645" i="18"/>
  <c r="M3645" i="18"/>
  <c r="N3645" i="18"/>
  <c r="A3646" i="18"/>
  <c r="B3646" i="18"/>
  <c r="C3646" i="18"/>
  <c r="D3646" i="18"/>
  <c r="E3646" i="18"/>
  <c r="F3646" i="18"/>
  <c r="G3646" i="18"/>
  <c r="H3646" i="18"/>
  <c r="I3646" i="18"/>
  <c r="J3646" i="18"/>
  <c r="K3646" i="18"/>
  <c r="L3646" i="18"/>
  <c r="M3646" i="18"/>
  <c r="N3646" i="18"/>
  <c r="A3647" i="18"/>
  <c r="B3647" i="18"/>
  <c r="C3647" i="18"/>
  <c r="D3647" i="18"/>
  <c r="E3647" i="18"/>
  <c r="F3647" i="18"/>
  <c r="G3647" i="18"/>
  <c r="H3647" i="18"/>
  <c r="I3647" i="18"/>
  <c r="J3647" i="18"/>
  <c r="K3647" i="18"/>
  <c r="L3647" i="18"/>
  <c r="M3647" i="18"/>
  <c r="N3647" i="18"/>
  <c r="A3648" i="18"/>
  <c r="B3648" i="18"/>
  <c r="C3648" i="18"/>
  <c r="D3648" i="18"/>
  <c r="E3648" i="18"/>
  <c r="F3648" i="18"/>
  <c r="G3648" i="18"/>
  <c r="H3648" i="18"/>
  <c r="I3648" i="18"/>
  <c r="J3648" i="18"/>
  <c r="K3648" i="18"/>
  <c r="L3648" i="18"/>
  <c r="M3648" i="18"/>
  <c r="N3648" i="18"/>
  <c r="A3649" i="18"/>
  <c r="B3649" i="18"/>
  <c r="C3649" i="18"/>
  <c r="D3649" i="18"/>
  <c r="E3649" i="18"/>
  <c r="F3649" i="18"/>
  <c r="G3649" i="18"/>
  <c r="H3649" i="18"/>
  <c r="I3649" i="18"/>
  <c r="J3649" i="18"/>
  <c r="K3649" i="18"/>
  <c r="L3649" i="18"/>
  <c r="M3649" i="18"/>
  <c r="N3649" i="18"/>
  <c r="A3650" i="18"/>
  <c r="B3650" i="18"/>
  <c r="C3650" i="18"/>
  <c r="D3650" i="18"/>
  <c r="E3650" i="18"/>
  <c r="F3650" i="18"/>
  <c r="G3650" i="18"/>
  <c r="H3650" i="18"/>
  <c r="I3650" i="18"/>
  <c r="J3650" i="18"/>
  <c r="K3650" i="18"/>
  <c r="L3650" i="18"/>
  <c r="M3650" i="18"/>
  <c r="N3650" i="18"/>
  <c r="A3651" i="18"/>
  <c r="B3651" i="18"/>
  <c r="C3651" i="18"/>
  <c r="D3651" i="18"/>
  <c r="E3651" i="18"/>
  <c r="F3651" i="18"/>
  <c r="G3651" i="18"/>
  <c r="H3651" i="18"/>
  <c r="I3651" i="18"/>
  <c r="J3651" i="18"/>
  <c r="K3651" i="18"/>
  <c r="L3651" i="18"/>
  <c r="M3651" i="18"/>
  <c r="N3651" i="18"/>
  <c r="A3652" i="18"/>
  <c r="B3652" i="18"/>
  <c r="C3652" i="18"/>
  <c r="D3652" i="18"/>
  <c r="E3652" i="18"/>
  <c r="F3652" i="18"/>
  <c r="G3652" i="18"/>
  <c r="H3652" i="18"/>
  <c r="I3652" i="18"/>
  <c r="J3652" i="18"/>
  <c r="K3652" i="18"/>
  <c r="L3652" i="18"/>
  <c r="M3652" i="18"/>
  <c r="N3652" i="18"/>
  <c r="A3653" i="18"/>
  <c r="B3653" i="18"/>
  <c r="C3653" i="18"/>
  <c r="D3653" i="18"/>
  <c r="E3653" i="18"/>
  <c r="F3653" i="18"/>
  <c r="G3653" i="18"/>
  <c r="H3653" i="18"/>
  <c r="I3653" i="18"/>
  <c r="J3653" i="18"/>
  <c r="K3653" i="18"/>
  <c r="L3653" i="18"/>
  <c r="M3653" i="18"/>
  <c r="N3653" i="18"/>
  <c r="A3654" i="18"/>
  <c r="B3654" i="18"/>
  <c r="C3654" i="18"/>
  <c r="D3654" i="18"/>
  <c r="E3654" i="18"/>
  <c r="F3654" i="18"/>
  <c r="G3654" i="18"/>
  <c r="H3654" i="18"/>
  <c r="I3654" i="18"/>
  <c r="J3654" i="18"/>
  <c r="K3654" i="18"/>
  <c r="L3654" i="18"/>
  <c r="M3654" i="18"/>
  <c r="N3654" i="18"/>
  <c r="A3655" i="18"/>
  <c r="B3655" i="18"/>
  <c r="C3655" i="18"/>
  <c r="D3655" i="18"/>
  <c r="E3655" i="18"/>
  <c r="F3655" i="18"/>
  <c r="G3655" i="18"/>
  <c r="H3655" i="18"/>
  <c r="I3655" i="18"/>
  <c r="J3655" i="18"/>
  <c r="K3655" i="18"/>
  <c r="L3655" i="18"/>
  <c r="M3655" i="18"/>
  <c r="N3655" i="18"/>
  <c r="A3656" i="18"/>
  <c r="B3656" i="18"/>
  <c r="C3656" i="18"/>
  <c r="D3656" i="18"/>
  <c r="E3656" i="18"/>
  <c r="F3656" i="18"/>
  <c r="G3656" i="18"/>
  <c r="H3656" i="18"/>
  <c r="I3656" i="18"/>
  <c r="J3656" i="18"/>
  <c r="K3656" i="18"/>
  <c r="L3656" i="18"/>
  <c r="M3656" i="18"/>
  <c r="N3656" i="18"/>
  <c r="A3657" i="18"/>
  <c r="B3657" i="18"/>
  <c r="C3657" i="18"/>
  <c r="D3657" i="18"/>
  <c r="E3657" i="18"/>
  <c r="F3657" i="18"/>
  <c r="G3657" i="18"/>
  <c r="H3657" i="18"/>
  <c r="I3657" i="18"/>
  <c r="J3657" i="18"/>
  <c r="K3657" i="18"/>
  <c r="L3657" i="18"/>
  <c r="M3657" i="18"/>
  <c r="N3657" i="18"/>
  <c r="A3658" i="18"/>
  <c r="B3658" i="18"/>
  <c r="C3658" i="18"/>
  <c r="D3658" i="18"/>
  <c r="E3658" i="18"/>
  <c r="F3658" i="18"/>
  <c r="G3658" i="18"/>
  <c r="H3658" i="18"/>
  <c r="I3658" i="18"/>
  <c r="J3658" i="18"/>
  <c r="K3658" i="18"/>
  <c r="L3658" i="18"/>
  <c r="M3658" i="18"/>
  <c r="N3658" i="18"/>
  <c r="A3659" i="18"/>
  <c r="B3659" i="18"/>
  <c r="C3659" i="18"/>
  <c r="D3659" i="18"/>
  <c r="E3659" i="18"/>
  <c r="F3659" i="18"/>
  <c r="G3659" i="18"/>
  <c r="H3659" i="18"/>
  <c r="I3659" i="18"/>
  <c r="J3659" i="18"/>
  <c r="K3659" i="18"/>
  <c r="L3659" i="18"/>
  <c r="M3659" i="18"/>
  <c r="N3659" i="18"/>
  <c r="A3660" i="18"/>
  <c r="B3660" i="18"/>
  <c r="C3660" i="18"/>
  <c r="D3660" i="18"/>
  <c r="E3660" i="18"/>
  <c r="F3660" i="18"/>
  <c r="G3660" i="18"/>
  <c r="H3660" i="18"/>
  <c r="I3660" i="18"/>
  <c r="J3660" i="18"/>
  <c r="K3660" i="18"/>
  <c r="L3660" i="18"/>
  <c r="M3660" i="18"/>
  <c r="N3660" i="18"/>
  <c r="A3661" i="18"/>
  <c r="B3661" i="18"/>
  <c r="C3661" i="18"/>
  <c r="D3661" i="18"/>
  <c r="E3661" i="18"/>
  <c r="F3661" i="18"/>
  <c r="G3661" i="18"/>
  <c r="H3661" i="18"/>
  <c r="I3661" i="18"/>
  <c r="J3661" i="18"/>
  <c r="K3661" i="18"/>
  <c r="L3661" i="18"/>
  <c r="M3661" i="18"/>
  <c r="N3661" i="18"/>
  <c r="A3662" i="18"/>
  <c r="B3662" i="18"/>
  <c r="C3662" i="18"/>
  <c r="D3662" i="18"/>
  <c r="E3662" i="18"/>
  <c r="F3662" i="18"/>
  <c r="G3662" i="18"/>
  <c r="H3662" i="18"/>
  <c r="I3662" i="18"/>
  <c r="J3662" i="18"/>
  <c r="K3662" i="18"/>
  <c r="L3662" i="18"/>
  <c r="M3662" i="18"/>
  <c r="N3662" i="18"/>
  <c r="A3663" i="18"/>
  <c r="B3663" i="18"/>
  <c r="C3663" i="18"/>
  <c r="D3663" i="18"/>
  <c r="E3663" i="18"/>
  <c r="F3663" i="18"/>
  <c r="G3663" i="18"/>
  <c r="H3663" i="18"/>
  <c r="I3663" i="18"/>
  <c r="J3663" i="18"/>
  <c r="K3663" i="18"/>
  <c r="L3663" i="18"/>
  <c r="M3663" i="18"/>
  <c r="N3663" i="18"/>
  <c r="A3664" i="18"/>
  <c r="B3664" i="18"/>
  <c r="C3664" i="18"/>
  <c r="D3664" i="18"/>
  <c r="E3664" i="18"/>
  <c r="F3664" i="18"/>
  <c r="G3664" i="18"/>
  <c r="H3664" i="18"/>
  <c r="I3664" i="18"/>
  <c r="J3664" i="18"/>
  <c r="K3664" i="18"/>
  <c r="L3664" i="18"/>
  <c r="M3664" i="18"/>
  <c r="N3664" i="18"/>
  <c r="A3665" i="18"/>
  <c r="B3665" i="18"/>
  <c r="C3665" i="18"/>
  <c r="D3665" i="18"/>
  <c r="E3665" i="18"/>
  <c r="F3665" i="18"/>
  <c r="G3665" i="18"/>
  <c r="H3665" i="18"/>
  <c r="I3665" i="18"/>
  <c r="J3665" i="18"/>
  <c r="K3665" i="18"/>
  <c r="L3665" i="18"/>
  <c r="M3665" i="18"/>
  <c r="N3665" i="18"/>
  <c r="A3666" i="18"/>
  <c r="B3666" i="18"/>
  <c r="C3666" i="18"/>
  <c r="D3666" i="18"/>
  <c r="E3666" i="18"/>
  <c r="F3666" i="18"/>
  <c r="G3666" i="18"/>
  <c r="H3666" i="18"/>
  <c r="I3666" i="18"/>
  <c r="J3666" i="18"/>
  <c r="K3666" i="18"/>
  <c r="L3666" i="18"/>
  <c r="M3666" i="18"/>
  <c r="N3666" i="18"/>
  <c r="A3667" i="18"/>
  <c r="B3667" i="18"/>
  <c r="C3667" i="18"/>
  <c r="D3667" i="18"/>
  <c r="E3667" i="18"/>
  <c r="F3667" i="18"/>
  <c r="G3667" i="18"/>
  <c r="H3667" i="18"/>
  <c r="I3667" i="18"/>
  <c r="J3667" i="18"/>
  <c r="K3667" i="18"/>
  <c r="L3667" i="18"/>
  <c r="M3667" i="18"/>
  <c r="N3667" i="18"/>
  <c r="A3668" i="18"/>
  <c r="B3668" i="18"/>
  <c r="C3668" i="18"/>
  <c r="D3668" i="18"/>
  <c r="E3668" i="18"/>
  <c r="F3668" i="18"/>
  <c r="G3668" i="18"/>
  <c r="H3668" i="18"/>
  <c r="I3668" i="18"/>
  <c r="J3668" i="18"/>
  <c r="K3668" i="18"/>
  <c r="L3668" i="18"/>
  <c r="M3668" i="18"/>
  <c r="N3668" i="18"/>
  <c r="A3669" i="18"/>
  <c r="B3669" i="18"/>
  <c r="C3669" i="18"/>
  <c r="D3669" i="18"/>
  <c r="E3669" i="18"/>
  <c r="F3669" i="18"/>
  <c r="G3669" i="18"/>
  <c r="H3669" i="18"/>
  <c r="I3669" i="18"/>
  <c r="J3669" i="18"/>
  <c r="K3669" i="18"/>
  <c r="L3669" i="18"/>
  <c r="M3669" i="18"/>
  <c r="N3669" i="18"/>
  <c r="A3670" i="18"/>
  <c r="B3670" i="18"/>
  <c r="C3670" i="18"/>
  <c r="D3670" i="18"/>
  <c r="E3670" i="18"/>
  <c r="F3670" i="18"/>
  <c r="G3670" i="18"/>
  <c r="H3670" i="18"/>
  <c r="I3670" i="18"/>
  <c r="J3670" i="18"/>
  <c r="K3670" i="18"/>
  <c r="L3670" i="18"/>
  <c r="M3670" i="18"/>
  <c r="N3670" i="18"/>
  <c r="A3671" i="18"/>
  <c r="B3671" i="18"/>
  <c r="C3671" i="18"/>
  <c r="D3671" i="18"/>
  <c r="E3671" i="18"/>
  <c r="F3671" i="18"/>
  <c r="G3671" i="18"/>
  <c r="H3671" i="18"/>
  <c r="I3671" i="18"/>
  <c r="J3671" i="18"/>
  <c r="K3671" i="18"/>
  <c r="L3671" i="18"/>
  <c r="M3671" i="18"/>
  <c r="N3671" i="18"/>
  <c r="A3672" i="18"/>
  <c r="B3672" i="18"/>
  <c r="C3672" i="18"/>
  <c r="D3672" i="18"/>
  <c r="E3672" i="18"/>
  <c r="F3672" i="18"/>
  <c r="G3672" i="18"/>
  <c r="H3672" i="18"/>
  <c r="I3672" i="18"/>
  <c r="J3672" i="18"/>
  <c r="K3672" i="18"/>
  <c r="L3672" i="18"/>
  <c r="M3672" i="18"/>
  <c r="N3672" i="18"/>
  <c r="A3673" i="18"/>
  <c r="B3673" i="18"/>
  <c r="C3673" i="18"/>
  <c r="D3673" i="18"/>
  <c r="E3673" i="18"/>
  <c r="F3673" i="18"/>
  <c r="G3673" i="18"/>
  <c r="H3673" i="18"/>
  <c r="I3673" i="18"/>
  <c r="J3673" i="18"/>
  <c r="K3673" i="18"/>
  <c r="L3673" i="18"/>
  <c r="M3673" i="18"/>
  <c r="N3673" i="18"/>
  <c r="A3674" i="18"/>
  <c r="B3674" i="18"/>
  <c r="C3674" i="18"/>
  <c r="D3674" i="18"/>
  <c r="E3674" i="18"/>
  <c r="F3674" i="18"/>
  <c r="G3674" i="18"/>
  <c r="H3674" i="18"/>
  <c r="I3674" i="18"/>
  <c r="J3674" i="18"/>
  <c r="K3674" i="18"/>
  <c r="L3674" i="18"/>
  <c r="M3674" i="18"/>
  <c r="N3674" i="18"/>
  <c r="A3675" i="18"/>
  <c r="B3675" i="18"/>
  <c r="C3675" i="18"/>
  <c r="D3675" i="18"/>
  <c r="E3675" i="18"/>
  <c r="F3675" i="18"/>
  <c r="G3675" i="18"/>
  <c r="H3675" i="18"/>
  <c r="I3675" i="18"/>
  <c r="J3675" i="18"/>
  <c r="K3675" i="18"/>
  <c r="L3675" i="18"/>
  <c r="M3675" i="18"/>
  <c r="N3675" i="18"/>
  <c r="A3676" i="18"/>
  <c r="B3676" i="18"/>
  <c r="C3676" i="18"/>
  <c r="D3676" i="18"/>
  <c r="E3676" i="18"/>
  <c r="F3676" i="18"/>
  <c r="G3676" i="18"/>
  <c r="H3676" i="18"/>
  <c r="I3676" i="18"/>
  <c r="J3676" i="18"/>
  <c r="K3676" i="18"/>
  <c r="L3676" i="18"/>
  <c r="M3676" i="18"/>
  <c r="N3676" i="18"/>
  <c r="A3677" i="18"/>
  <c r="B3677" i="18"/>
  <c r="C3677" i="18"/>
  <c r="D3677" i="18"/>
  <c r="E3677" i="18"/>
  <c r="F3677" i="18"/>
  <c r="G3677" i="18"/>
  <c r="H3677" i="18"/>
  <c r="I3677" i="18"/>
  <c r="J3677" i="18"/>
  <c r="K3677" i="18"/>
  <c r="L3677" i="18"/>
  <c r="M3677" i="18"/>
  <c r="N3677" i="18"/>
  <c r="A3678" i="18"/>
  <c r="B3678" i="18"/>
  <c r="C3678" i="18"/>
  <c r="D3678" i="18"/>
  <c r="E3678" i="18"/>
  <c r="F3678" i="18"/>
  <c r="G3678" i="18"/>
  <c r="H3678" i="18"/>
  <c r="I3678" i="18"/>
  <c r="J3678" i="18"/>
  <c r="K3678" i="18"/>
  <c r="L3678" i="18"/>
  <c r="M3678" i="18"/>
  <c r="N3678" i="18"/>
  <c r="A3679" i="18"/>
  <c r="B3679" i="18"/>
  <c r="C3679" i="18"/>
  <c r="D3679" i="18"/>
  <c r="E3679" i="18"/>
  <c r="F3679" i="18"/>
  <c r="G3679" i="18"/>
  <c r="H3679" i="18"/>
  <c r="I3679" i="18"/>
  <c r="J3679" i="18"/>
  <c r="K3679" i="18"/>
  <c r="L3679" i="18"/>
  <c r="M3679" i="18"/>
  <c r="N3679" i="18"/>
  <c r="A3680" i="18"/>
  <c r="B3680" i="18"/>
  <c r="C3680" i="18"/>
  <c r="D3680" i="18"/>
  <c r="E3680" i="18"/>
  <c r="F3680" i="18"/>
  <c r="G3680" i="18"/>
  <c r="H3680" i="18"/>
  <c r="I3680" i="18"/>
  <c r="J3680" i="18"/>
  <c r="K3680" i="18"/>
  <c r="L3680" i="18"/>
  <c r="M3680" i="18"/>
  <c r="N3680" i="18"/>
  <c r="A3681" i="18"/>
  <c r="B3681" i="18"/>
  <c r="C3681" i="18"/>
  <c r="D3681" i="18"/>
  <c r="E3681" i="18"/>
  <c r="F3681" i="18"/>
  <c r="G3681" i="18"/>
  <c r="H3681" i="18"/>
  <c r="I3681" i="18"/>
  <c r="J3681" i="18"/>
  <c r="K3681" i="18"/>
  <c r="L3681" i="18"/>
  <c r="M3681" i="18"/>
  <c r="N3681" i="18"/>
  <c r="A3682" i="18"/>
  <c r="B3682" i="18"/>
  <c r="C3682" i="18"/>
  <c r="D3682" i="18"/>
  <c r="E3682" i="18"/>
  <c r="F3682" i="18"/>
  <c r="G3682" i="18"/>
  <c r="H3682" i="18"/>
  <c r="I3682" i="18"/>
  <c r="J3682" i="18"/>
  <c r="K3682" i="18"/>
  <c r="L3682" i="18"/>
  <c r="M3682" i="18"/>
  <c r="N3682" i="18"/>
  <c r="A3683" i="18"/>
  <c r="B3683" i="18"/>
  <c r="C3683" i="18"/>
  <c r="D3683" i="18"/>
  <c r="E3683" i="18"/>
  <c r="F3683" i="18"/>
  <c r="G3683" i="18"/>
  <c r="H3683" i="18"/>
  <c r="I3683" i="18"/>
  <c r="J3683" i="18"/>
  <c r="K3683" i="18"/>
  <c r="L3683" i="18"/>
  <c r="M3683" i="18"/>
  <c r="N3683" i="18"/>
  <c r="A3684" i="18"/>
  <c r="B3684" i="18"/>
  <c r="C3684" i="18"/>
  <c r="D3684" i="18"/>
  <c r="E3684" i="18"/>
  <c r="F3684" i="18"/>
  <c r="G3684" i="18"/>
  <c r="H3684" i="18"/>
  <c r="I3684" i="18"/>
  <c r="J3684" i="18"/>
  <c r="K3684" i="18"/>
  <c r="L3684" i="18"/>
  <c r="M3684" i="18"/>
  <c r="N3684" i="18"/>
  <c r="A3685" i="18"/>
  <c r="B3685" i="18"/>
  <c r="C3685" i="18"/>
  <c r="D3685" i="18"/>
  <c r="E3685" i="18"/>
  <c r="F3685" i="18"/>
  <c r="G3685" i="18"/>
  <c r="H3685" i="18"/>
  <c r="I3685" i="18"/>
  <c r="J3685" i="18"/>
  <c r="K3685" i="18"/>
  <c r="L3685" i="18"/>
  <c r="M3685" i="18"/>
  <c r="N3685" i="18"/>
  <c r="A3686" i="18"/>
  <c r="B3686" i="18"/>
  <c r="C3686" i="18"/>
  <c r="D3686" i="18"/>
  <c r="E3686" i="18"/>
  <c r="F3686" i="18"/>
  <c r="G3686" i="18"/>
  <c r="H3686" i="18"/>
  <c r="I3686" i="18"/>
  <c r="J3686" i="18"/>
  <c r="K3686" i="18"/>
  <c r="L3686" i="18"/>
  <c r="M3686" i="18"/>
  <c r="N3686" i="18"/>
  <c r="A3687" i="18"/>
  <c r="B3687" i="18"/>
  <c r="C3687" i="18"/>
  <c r="D3687" i="18"/>
  <c r="E3687" i="18"/>
  <c r="F3687" i="18"/>
  <c r="G3687" i="18"/>
  <c r="H3687" i="18"/>
  <c r="I3687" i="18"/>
  <c r="J3687" i="18"/>
  <c r="K3687" i="18"/>
  <c r="L3687" i="18"/>
  <c r="M3687" i="18"/>
  <c r="N3687" i="18"/>
  <c r="A3688" i="18"/>
  <c r="B3688" i="18"/>
  <c r="C3688" i="18"/>
  <c r="D3688" i="18"/>
  <c r="E3688" i="18"/>
  <c r="F3688" i="18"/>
  <c r="G3688" i="18"/>
  <c r="H3688" i="18"/>
  <c r="I3688" i="18"/>
  <c r="J3688" i="18"/>
  <c r="K3688" i="18"/>
  <c r="L3688" i="18"/>
  <c r="M3688" i="18"/>
  <c r="N3688" i="18"/>
  <c r="A3689" i="18"/>
  <c r="B3689" i="18"/>
  <c r="C3689" i="18"/>
  <c r="D3689" i="18"/>
  <c r="E3689" i="18"/>
  <c r="F3689" i="18"/>
  <c r="G3689" i="18"/>
  <c r="H3689" i="18"/>
  <c r="I3689" i="18"/>
  <c r="J3689" i="18"/>
  <c r="K3689" i="18"/>
  <c r="L3689" i="18"/>
  <c r="M3689" i="18"/>
  <c r="N3689" i="18"/>
  <c r="A3690" i="18"/>
  <c r="B3690" i="18"/>
  <c r="C3690" i="18"/>
  <c r="D3690" i="18"/>
  <c r="E3690" i="18"/>
  <c r="F3690" i="18"/>
  <c r="G3690" i="18"/>
  <c r="H3690" i="18"/>
  <c r="I3690" i="18"/>
  <c r="J3690" i="18"/>
  <c r="K3690" i="18"/>
  <c r="L3690" i="18"/>
  <c r="M3690" i="18"/>
  <c r="N3690" i="18"/>
  <c r="A3691" i="18"/>
  <c r="B3691" i="18"/>
  <c r="C3691" i="18"/>
  <c r="D3691" i="18"/>
  <c r="E3691" i="18"/>
  <c r="F3691" i="18"/>
  <c r="G3691" i="18"/>
  <c r="H3691" i="18"/>
  <c r="I3691" i="18"/>
  <c r="J3691" i="18"/>
  <c r="K3691" i="18"/>
  <c r="L3691" i="18"/>
  <c r="M3691" i="18"/>
  <c r="N3691" i="18"/>
  <c r="A3692" i="18"/>
  <c r="B3692" i="18"/>
  <c r="C3692" i="18"/>
  <c r="D3692" i="18"/>
  <c r="E3692" i="18"/>
  <c r="F3692" i="18"/>
  <c r="G3692" i="18"/>
  <c r="H3692" i="18"/>
  <c r="I3692" i="18"/>
  <c r="J3692" i="18"/>
  <c r="K3692" i="18"/>
  <c r="L3692" i="18"/>
  <c r="M3692" i="18"/>
  <c r="N3692" i="18"/>
  <c r="A3693" i="18"/>
  <c r="B3693" i="18"/>
  <c r="C3693" i="18"/>
  <c r="D3693" i="18"/>
  <c r="E3693" i="18"/>
  <c r="F3693" i="18"/>
  <c r="G3693" i="18"/>
  <c r="H3693" i="18"/>
  <c r="I3693" i="18"/>
  <c r="J3693" i="18"/>
  <c r="K3693" i="18"/>
  <c r="L3693" i="18"/>
  <c r="M3693" i="18"/>
  <c r="N3693" i="18"/>
  <c r="A3694" i="18"/>
  <c r="B3694" i="18"/>
  <c r="C3694" i="18"/>
  <c r="D3694" i="18"/>
  <c r="E3694" i="18"/>
  <c r="F3694" i="18"/>
  <c r="G3694" i="18"/>
  <c r="H3694" i="18"/>
  <c r="I3694" i="18"/>
  <c r="J3694" i="18"/>
  <c r="K3694" i="18"/>
  <c r="L3694" i="18"/>
  <c r="M3694" i="18"/>
  <c r="N3694" i="18"/>
  <c r="A3695" i="18"/>
  <c r="B3695" i="18"/>
  <c r="C3695" i="18"/>
  <c r="D3695" i="18"/>
  <c r="E3695" i="18"/>
  <c r="F3695" i="18"/>
  <c r="G3695" i="18"/>
  <c r="H3695" i="18"/>
  <c r="I3695" i="18"/>
  <c r="J3695" i="18"/>
  <c r="K3695" i="18"/>
  <c r="L3695" i="18"/>
  <c r="M3695" i="18"/>
  <c r="N3695" i="18"/>
  <c r="A3696" i="18"/>
  <c r="B3696" i="18"/>
  <c r="C3696" i="18"/>
  <c r="D3696" i="18"/>
  <c r="E3696" i="18"/>
  <c r="F3696" i="18"/>
  <c r="G3696" i="18"/>
  <c r="H3696" i="18"/>
  <c r="I3696" i="18"/>
  <c r="J3696" i="18"/>
  <c r="K3696" i="18"/>
  <c r="L3696" i="18"/>
  <c r="M3696" i="18"/>
  <c r="N3696" i="18"/>
  <c r="A3697" i="18"/>
  <c r="B3697" i="18"/>
  <c r="C3697" i="18"/>
  <c r="D3697" i="18"/>
  <c r="E3697" i="18"/>
  <c r="F3697" i="18"/>
  <c r="G3697" i="18"/>
  <c r="H3697" i="18"/>
  <c r="I3697" i="18"/>
  <c r="J3697" i="18"/>
  <c r="K3697" i="18"/>
  <c r="L3697" i="18"/>
  <c r="M3697" i="18"/>
  <c r="N3697" i="18"/>
  <c r="A3698" i="18"/>
  <c r="B3698" i="18"/>
  <c r="C3698" i="18"/>
  <c r="D3698" i="18"/>
  <c r="E3698" i="18"/>
  <c r="F3698" i="18"/>
  <c r="G3698" i="18"/>
  <c r="H3698" i="18"/>
  <c r="I3698" i="18"/>
  <c r="J3698" i="18"/>
  <c r="K3698" i="18"/>
  <c r="L3698" i="18"/>
  <c r="M3698" i="18"/>
  <c r="N3698" i="18"/>
  <c r="A3699" i="18"/>
  <c r="B3699" i="18"/>
  <c r="C3699" i="18"/>
  <c r="D3699" i="18"/>
  <c r="E3699" i="18"/>
  <c r="F3699" i="18"/>
  <c r="G3699" i="18"/>
  <c r="H3699" i="18"/>
  <c r="I3699" i="18"/>
  <c r="J3699" i="18"/>
  <c r="K3699" i="18"/>
  <c r="L3699" i="18"/>
  <c r="M3699" i="18"/>
  <c r="N3699" i="18"/>
  <c r="A3700" i="18"/>
  <c r="B3700" i="18"/>
  <c r="C3700" i="18"/>
  <c r="D3700" i="18"/>
  <c r="E3700" i="18"/>
  <c r="F3700" i="18"/>
  <c r="G3700" i="18"/>
  <c r="H3700" i="18"/>
  <c r="I3700" i="18"/>
  <c r="J3700" i="18"/>
  <c r="K3700" i="18"/>
  <c r="L3700" i="18"/>
  <c r="M3700" i="18"/>
  <c r="N3700" i="18"/>
  <c r="A3701" i="18"/>
  <c r="B3701" i="18"/>
  <c r="C3701" i="18"/>
  <c r="D3701" i="18"/>
  <c r="E3701" i="18"/>
  <c r="F3701" i="18"/>
  <c r="G3701" i="18"/>
  <c r="H3701" i="18"/>
  <c r="I3701" i="18"/>
  <c r="J3701" i="18"/>
  <c r="K3701" i="18"/>
  <c r="L3701" i="18"/>
  <c r="M3701" i="18"/>
  <c r="N3701" i="18"/>
  <c r="A3702" i="18"/>
  <c r="B3702" i="18"/>
  <c r="C3702" i="18"/>
  <c r="D3702" i="18"/>
  <c r="E3702" i="18"/>
  <c r="F3702" i="18"/>
  <c r="G3702" i="18"/>
  <c r="H3702" i="18"/>
  <c r="I3702" i="18"/>
  <c r="J3702" i="18"/>
  <c r="K3702" i="18"/>
  <c r="L3702" i="18"/>
  <c r="M3702" i="18"/>
  <c r="N3702" i="18"/>
  <c r="A3703" i="18"/>
  <c r="B3703" i="18"/>
  <c r="C3703" i="18"/>
  <c r="D3703" i="18"/>
  <c r="E3703" i="18"/>
  <c r="F3703" i="18"/>
  <c r="G3703" i="18"/>
  <c r="H3703" i="18"/>
  <c r="I3703" i="18"/>
  <c r="J3703" i="18"/>
  <c r="K3703" i="18"/>
  <c r="L3703" i="18"/>
  <c r="M3703" i="18"/>
  <c r="N3703" i="18"/>
  <c r="A3704" i="18"/>
  <c r="B3704" i="18"/>
  <c r="C3704" i="18"/>
  <c r="D3704" i="18"/>
  <c r="E3704" i="18"/>
  <c r="F3704" i="18"/>
  <c r="G3704" i="18"/>
  <c r="H3704" i="18"/>
  <c r="I3704" i="18"/>
  <c r="J3704" i="18"/>
  <c r="K3704" i="18"/>
  <c r="L3704" i="18"/>
  <c r="M3704" i="18"/>
  <c r="N3704" i="18"/>
  <c r="A3705" i="18"/>
  <c r="B3705" i="18"/>
  <c r="C3705" i="18"/>
  <c r="D3705" i="18"/>
  <c r="E3705" i="18"/>
  <c r="F3705" i="18"/>
  <c r="G3705" i="18"/>
  <c r="H3705" i="18"/>
  <c r="I3705" i="18"/>
  <c r="J3705" i="18"/>
  <c r="K3705" i="18"/>
  <c r="L3705" i="18"/>
  <c r="M3705" i="18"/>
  <c r="N3705" i="18"/>
  <c r="A3706" i="18"/>
  <c r="B3706" i="18"/>
  <c r="C3706" i="18"/>
  <c r="D3706" i="18"/>
  <c r="E3706" i="18"/>
  <c r="F3706" i="18"/>
  <c r="G3706" i="18"/>
  <c r="H3706" i="18"/>
  <c r="I3706" i="18"/>
  <c r="J3706" i="18"/>
  <c r="K3706" i="18"/>
  <c r="L3706" i="18"/>
  <c r="M3706" i="18"/>
  <c r="N3706" i="18"/>
  <c r="A3707" i="18"/>
  <c r="B3707" i="18"/>
  <c r="C3707" i="18"/>
  <c r="D3707" i="18"/>
  <c r="E3707" i="18"/>
  <c r="F3707" i="18"/>
  <c r="G3707" i="18"/>
  <c r="H3707" i="18"/>
  <c r="I3707" i="18"/>
  <c r="J3707" i="18"/>
  <c r="K3707" i="18"/>
  <c r="L3707" i="18"/>
  <c r="M3707" i="18"/>
  <c r="N3707" i="18"/>
  <c r="A3708" i="18"/>
  <c r="B3708" i="18"/>
  <c r="C3708" i="18"/>
  <c r="D3708" i="18"/>
  <c r="E3708" i="18"/>
  <c r="F3708" i="18"/>
  <c r="G3708" i="18"/>
  <c r="H3708" i="18"/>
  <c r="I3708" i="18"/>
  <c r="J3708" i="18"/>
  <c r="K3708" i="18"/>
  <c r="L3708" i="18"/>
  <c r="M3708" i="18"/>
  <c r="N3708" i="18"/>
  <c r="A3709" i="18"/>
  <c r="B3709" i="18"/>
  <c r="C3709" i="18"/>
  <c r="D3709" i="18"/>
  <c r="E3709" i="18"/>
  <c r="F3709" i="18"/>
  <c r="G3709" i="18"/>
  <c r="H3709" i="18"/>
  <c r="I3709" i="18"/>
  <c r="J3709" i="18"/>
  <c r="K3709" i="18"/>
  <c r="L3709" i="18"/>
  <c r="M3709" i="18"/>
  <c r="N3709" i="18"/>
  <c r="A3710" i="18"/>
  <c r="B3710" i="18"/>
  <c r="C3710" i="18"/>
  <c r="D3710" i="18"/>
  <c r="E3710" i="18"/>
  <c r="F3710" i="18"/>
  <c r="G3710" i="18"/>
  <c r="H3710" i="18"/>
  <c r="I3710" i="18"/>
  <c r="J3710" i="18"/>
  <c r="K3710" i="18"/>
  <c r="L3710" i="18"/>
  <c r="M3710" i="18"/>
  <c r="N3710" i="18"/>
  <c r="A3711" i="18"/>
  <c r="B3711" i="18"/>
  <c r="C3711" i="18"/>
  <c r="D3711" i="18"/>
  <c r="E3711" i="18"/>
  <c r="F3711" i="18"/>
  <c r="G3711" i="18"/>
  <c r="H3711" i="18"/>
  <c r="I3711" i="18"/>
  <c r="J3711" i="18"/>
  <c r="K3711" i="18"/>
  <c r="L3711" i="18"/>
  <c r="M3711" i="18"/>
  <c r="N3711" i="18"/>
  <c r="A3712" i="18"/>
  <c r="B3712" i="18"/>
  <c r="C3712" i="18"/>
  <c r="D3712" i="18"/>
  <c r="E3712" i="18"/>
  <c r="F3712" i="18"/>
  <c r="G3712" i="18"/>
  <c r="H3712" i="18"/>
  <c r="I3712" i="18"/>
  <c r="J3712" i="18"/>
  <c r="K3712" i="18"/>
  <c r="L3712" i="18"/>
  <c r="M3712" i="18"/>
  <c r="N3712" i="18"/>
  <c r="A3713" i="18"/>
  <c r="B3713" i="18"/>
  <c r="C3713" i="18"/>
  <c r="D3713" i="18"/>
  <c r="E3713" i="18"/>
  <c r="F3713" i="18"/>
  <c r="G3713" i="18"/>
  <c r="H3713" i="18"/>
  <c r="I3713" i="18"/>
  <c r="J3713" i="18"/>
  <c r="K3713" i="18"/>
  <c r="L3713" i="18"/>
  <c r="M3713" i="18"/>
  <c r="N3713" i="18"/>
  <c r="A3714" i="18"/>
  <c r="B3714" i="18"/>
  <c r="C3714" i="18"/>
  <c r="D3714" i="18"/>
  <c r="E3714" i="18"/>
  <c r="F3714" i="18"/>
  <c r="G3714" i="18"/>
  <c r="H3714" i="18"/>
  <c r="I3714" i="18"/>
  <c r="J3714" i="18"/>
  <c r="K3714" i="18"/>
  <c r="L3714" i="18"/>
  <c r="M3714" i="18"/>
  <c r="N3714" i="18"/>
  <c r="A3715" i="18"/>
  <c r="B3715" i="18"/>
  <c r="C3715" i="18"/>
  <c r="D3715" i="18"/>
  <c r="E3715" i="18"/>
  <c r="F3715" i="18"/>
  <c r="G3715" i="18"/>
  <c r="H3715" i="18"/>
  <c r="I3715" i="18"/>
  <c r="J3715" i="18"/>
  <c r="K3715" i="18"/>
  <c r="L3715" i="18"/>
  <c r="M3715" i="18"/>
  <c r="N3715" i="18"/>
  <c r="A3716" i="18"/>
  <c r="B3716" i="18"/>
  <c r="C3716" i="18"/>
  <c r="D3716" i="18"/>
  <c r="E3716" i="18"/>
  <c r="F3716" i="18"/>
  <c r="G3716" i="18"/>
  <c r="H3716" i="18"/>
  <c r="I3716" i="18"/>
  <c r="J3716" i="18"/>
  <c r="K3716" i="18"/>
  <c r="L3716" i="18"/>
  <c r="M3716" i="18"/>
  <c r="N3716" i="18"/>
  <c r="A3717" i="18"/>
  <c r="B3717" i="18"/>
  <c r="C3717" i="18"/>
  <c r="D3717" i="18"/>
  <c r="E3717" i="18"/>
  <c r="F3717" i="18"/>
  <c r="G3717" i="18"/>
  <c r="H3717" i="18"/>
  <c r="I3717" i="18"/>
  <c r="J3717" i="18"/>
  <c r="K3717" i="18"/>
  <c r="L3717" i="18"/>
  <c r="M3717" i="18"/>
  <c r="N3717" i="18"/>
  <c r="A3718" i="18"/>
  <c r="B3718" i="18"/>
  <c r="C3718" i="18"/>
  <c r="D3718" i="18"/>
  <c r="E3718" i="18"/>
  <c r="F3718" i="18"/>
  <c r="G3718" i="18"/>
  <c r="H3718" i="18"/>
  <c r="I3718" i="18"/>
  <c r="J3718" i="18"/>
  <c r="K3718" i="18"/>
  <c r="L3718" i="18"/>
  <c r="M3718" i="18"/>
  <c r="N3718" i="18"/>
  <c r="A3719" i="18"/>
  <c r="B3719" i="18"/>
  <c r="C3719" i="18"/>
  <c r="D3719" i="18"/>
  <c r="E3719" i="18"/>
  <c r="F3719" i="18"/>
  <c r="G3719" i="18"/>
  <c r="H3719" i="18"/>
  <c r="I3719" i="18"/>
  <c r="J3719" i="18"/>
  <c r="K3719" i="18"/>
  <c r="L3719" i="18"/>
  <c r="M3719" i="18"/>
  <c r="N3719" i="18"/>
  <c r="A3720" i="18"/>
  <c r="B3720" i="18"/>
  <c r="C3720" i="18"/>
  <c r="D3720" i="18"/>
  <c r="E3720" i="18"/>
  <c r="F3720" i="18"/>
  <c r="G3720" i="18"/>
  <c r="H3720" i="18"/>
  <c r="I3720" i="18"/>
  <c r="J3720" i="18"/>
  <c r="K3720" i="18"/>
  <c r="L3720" i="18"/>
  <c r="M3720" i="18"/>
  <c r="N3720" i="18"/>
  <c r="A3721" i="18"/>
  <c r="B3721" i="18"/>
  <c r="C3721" i="18"/>
  <c r="D3721" i="18"/>
  <c r="E3721" i="18"/>
  <c r="F3721" i="18"/>
  <c r="G3721" i="18"/>
  <c r="H3721" i="18"/>
  <c r="I3721" i="18"/>
  <c r="J3721" i="18"/>
  <c r="K3721" i="18"/>
  <c r="L3721" i="18"/>
  <c r="M3721" i="18"/>
  <c r="N3721" i="18"/>
  <c r="A3722" i="18"/>
  <c r="B3722" i="18"/>
  <c r="C3722" i="18"/>
  <c r="D3722" i="18"/>
  <c r="E3722" i="18"/>
  <c r="F3722" i="18"/>
  <c r="G3722" i="18"/>
  <c r="H3722" i="18"/>
  <c r="I3722" i="18"/>
  <c r="J3722" i="18"/>
  <c r="K3722" i="18"/>
  <c r="L3722" i="18"/>
  <c r="M3722" i="18"/>
  <c r="N3722" i="18"/>
  <c r="A3723" i="18"/>
  <c r="B3723" i="18"/>
  <c r="C3723" i="18"/>
  <c r="D3723" i="18"/>
  <c r="E3723" i="18"/>
  <c r="F3723" i="18"/>
  <c r="G3723" i="18"/>
  <c r="H3723" i="18"/>
  <c r="I3723" i="18"/>
  <c r="J3723" i="18"/>
  <c r="K3723" i="18"/>
  <c r="L3723" i="18"/>
  <c r="M3723" i="18"/>
  <c r="N3723" i="18"/>
  <c r="A3724" i="18"/>
  <c r="B3724" i="18"/>
  <c r="C3724" i="18"/>
  <c r="D3724" i="18"/>
  <c r="E3724" i="18"/>
  <c r="F3724" i="18"/>
  <c r="G3724" i="18"/>
  <c r="H3724" i="18"/>
  <c r="I3724" i="18"/>
  <c r="J3724" i="18"/>
  <c r="K3724" i="18"/>
  <c r="L3724" i="18"/>
  <c r="M3724" i="18"/>
  <c r="N3724" i="18"/>
  <c r="A3725" i="18"/>
  <c r="B3725" i="18"/>
  <c r="C3725" i="18"/>
  <c r="D3725" i="18"/>
  <c r="E3725" i="18"/>
  <c r="F3725" i="18"/>
  <c r="G3725" i="18"/>
  <c r="H3725" i="18"/>
  <c r="I3725" i="18"/>
  <c r="J3725" i="18"/>
  <c r="K3725" i="18"/>
  <c r="L3725" i="18"/>
  <c r="M3725" i="18"/>
  <c r="N3725" i="18"/>
  <c r="A3726" i="18"/>
  <c r="B3726" i="18"/>
  <c r="C3726" i="18"/>
  <c r="D3726" i="18"/>
  <c r="E3726" i="18"/>
  <c r="F3726" i="18"/>
  <c r="G3726" i="18"/>
  <c r="H3726" i="18"/>
  <c r="I3726" i="18"/>
  <c r="J3726" i="18"/>
  <c r="K3726" i="18"/>
  <c r="L3726" i="18"/>
  <c r="M3726" i="18"/>
  <c r="N3726" i="18"/>
  <c r="A3727" i="18"/>
  <c r="B3727" i="18"/>
  <c r="C3727" i="18"/>
  <c r="D3727" i="18"/>
  <c r="E3727" i="18"/>
  <c r="F3727" i="18"/>
  <c r="G3727" i="18"/>
  <c r="H3727" i="18"/>
  <c r="I3727" i="18"/>
  <c r="J3727" i="18"/>
  <c r="K3727" i="18"/>
  <c r="L3727" i="18"/>
  <c r="M3727" i="18"/>
  <c r="N3727" i="18"/>
  <c r="A3728" i="18"/>
  <c r="B3728" i="18"/>
  <c r="C3728" i="18"/>
  <c r="D3728" i="18"/>
  <c r="E3728" i="18"/>
  <c r="F3728" i="18"/>
  <c r="G3728" i="18"/>
  <c r="H3728" i="18"/>
  <c r="I3728" i="18"/>
  <c r="J3728" i="18"/>
  <c r="K3728" i="18"/>
  <c r="L3728" i="18"/>
  <c r="M3728" i="18"/>
  <c r="N3728" i="18"/>
  <c r="A3729" i="18"/>
  <c r="B3729" i="18"/>
  <c r="C3729" i="18"/>
  <c r="D3729" i="18"/>
  <c r="E3729" i="18"/>
  <c r="F3729" i="18"/>
  <c r="G3729" i="18"/>
  <c r="H3729" i="18"/>
  <c r="I3729" i="18"/>
  <c r="J3729" i="18"/>
  <c r="K3729" i="18"/>
  <c r="L3729" i="18"/>
  <c r="M3729" i="18"/>
  <c r="N3729" i="18"/>
  <c r="A3730" i="18"/>
  <c r="B3730" i="18"/>
  <c r="C3730" i="18"/>
  <c r="D3730" i="18"/>
  <c r="E3730" i="18"/>
  <c r="F3730" i="18"/>
  <c r="G3730" i="18"/>
  <c r="H3730" i="18"/>
  <c r="I3730" i="18"/>
  <c r="J3730" i="18"/>
  <c r="K3730" i="18"/>
  <c r="L3730" i="18"/>
  <c r="M3730" i="18"/>
  <c r="N3730" i="18"/>
  <c r="A3731" i="18"/>
  <c r="B3731" i="18"/>
  <c r="C3731" i="18"/>
  <c r="D3731" i="18"/>
  <c r="E3731" i="18"/>
  <c r="F3731" i="18"/>
  <c r="G3731" i="18"/>
  <c r="H3731" i="18"/>
  <c r="I3731" i="18"/>
  <c r="J3731" i="18"/>
  <c r="K3731" i="18"/>
  <c r="L3731" i="18"/>
  <c r="M3731" i="18"/>
  <c r="N3731" i="18"/>
  <c r="A3732" i="18"/>
  <c r="B3732" i="18"/>
  <c r="C3732" i="18"/>
  <c r="D3732" i="18"/>
  <c r="E3732" i="18"/>
  <c r="F3732" i="18"/>
  <c r="G3732" i="18"/>
  <c r="H3732" i="18"/>
  <c r="I3732" i="18"/>
  <c r="J3732" i="18"/>
  <c r="K3732" i="18"/>
  <c r="L3732" i="18"/>
  <c r="M3732" i="18"/>
  <c r="N3732" i="18"/>
  <c r="A3733" i="18"/>
  <c r="B3733" i="18"/>
  <c r="C3733" i="18"/>
  <c r="D3733" i="18"/>
  <c r="E3733" i="18"/>
  <c r="F3733" i="18"/>
  <c r="G3733" i="18"/>
  <c r="H3733" i="18"/>
  <c r="I3733" i="18"/>
  <c r="J3733" i="18"/>
  <c r="K3733" i="18"/>
  <c r="L3733" i="18"/>
  <c r="M3733" i="18"/>
  <c r="N3733" i="18"/>
  <c r="A3734" i="18"/>
  <c r="B3734" i="18"/>
  <c r="C3734" i="18"/>
  <c r="D3734" i="18"/>
  <c r="E3734" i="18"/>
  <c r="F3734" i="18"/>
  <c r="G3734" i="18"/>
  <c r="H3734" i="18"/>
  <c r="I3734" i="18"/>
  <c r="J3734" i="18"/>
  <c r="K3734" i="18"/>
  <c r="L3734" i="18"/>
  <c r="M3734" i="18"/>
  <c r="N3734" i="18"/>
  <c r="A3735" i="18"/>
  <c r="B3735" i="18"/>
  <c r="C3735" i="18"/>
  <c r="D3735" i="18"/>
  <c r="E3735" i="18"/>
  <c r="F3735" i="18"/>
  <c r="G3735" i="18"/>
  <c r="H3735" i="18"/>
  <c r="I3735" i="18"/>
  <c r="J3735" i="18"/>
  <c r="K3735" i="18"/>
  <c r="L3735" i="18"/>
  <c r="M3735" i="18"/>
  <c r="N3735" i="18"/>
  <c r="A3736" i="18"/>
  <c r="B3736" i="18"/>
  <c r="C3736" i="18"/>
  <c r="D3736" i="18"/>
  <c r="E3736" i="18"/>
  <c r="F3736" i="18"/>
  <c r="G3736" i="18"/>
  <c r="H3736" i="18"/>
  <c r="I3736" i="18"/>
  <c r="J3736" i="18"/>
  <c r="K3736" i="18"/>
  <c r="L3736" i="18"/>
  <c r="M3736" i="18"/>
  <c r="N3736" i="18"/>
  <c r="A3737" i="18"/>
  <c r="B3737" i="18"/>
  <c r="C3737" i="18"/>
  <c r="D3737" i="18"/>
  <c r="E3737" i="18"/>
  <c r="F3737" i="18"/>
  <c r="G3737" i="18"/>
  <c r="H3737" i="18"/>
  <c r="I3737" i="18"/>
  <c r="J3737" i="18"/>
  <c r="K3737" i="18"/>
  <c r="L3737" i="18"/>
  <c r="M3737" i="18"/>
  <c r="N3737" i="18"/>
  <c r="A3738" i="18"/>
  <c r="B3738" i="18"/>
  <c r="C3738" i="18"/>
  <c r="D3738" i="18"/>
  <c r="E3738" i="18"/>
  <c r="F3738" i="18"/>
  <c r="G3738" i="18"/>
  <c r="H3738" i="18"/>
  <c r="I3738" i="18"/>
  <c r="J3738" i="18"/>
  <c r="K3738" i="18"/>
  <c r="L3738" i="18"/>
  <c r="M3738" i="18"/>
  <c r="N3738" i="18"/>
  <c r="A3739" i="18"/>
  <c r="B3739" i="18"/>
  <c r="C3739" i="18"/>
  <c r="D3739" i="18"/>
  <c r="E3739" i="18"/>
  <c r="F3739" i="18"/>
  <c r="G3739" i="18"/>
  <c r="H3739" i="18"/>
  <c r="I3739" i="18"/>
  <c r="J3739" i="18"/>
  <c r="K3739" i="18"/>
  <c r="L3739" i="18"/>
  <c r="M3739" i="18"/>
  <c r="N3739" i="18"/>
  <c r="A3740" i="18"/>
  <c r="B3740" i="18"/>
  <c r="C3740" i="18"/>
  <c r="D3740" i="18"/>
  <c r="E3740" i="18"/>
  <c r="F3740" i="18"/>
  <c r="G3740" i="18"/>
  <c r="H3740" i="18"/>
  <c r="I3740" i="18"/>
  <c r="J3740" i="18"/>
  <c r="K3740" i="18"/>
  <c r="L3740" i="18"/>
  <c r="M3740" i="18"/>
  <c r="N3740" i="18"/>
  <c r="A3741" i="18"/>
  <c r="B3741" i="18"/>
  <c r="C3741" i="18"/>
  <c r="D3741" i="18"/>
  <c r="E3741" i="18"/>
  <c r="F3741" i="18"/>
  <c r="G3741" i="18"/>
  <c r="H3741" i="18"/>
  <c r="I3741" i="18"/>
  <c r="J3741" i="18"/>
  <c r="K3741" i="18"/>
  <c r="L3741" i="18"/>
  <c r="M3741" i="18"/>
  <c r="N3741" i="18"/>
  <c r="A3742" i="18"/>
  <c r="B3742" i="18"/>
  <c r="C3742" i="18"/>
  <c r="D3742" i="18"/>
  <c r="E3742" i="18"/>
  <c r="F3742" i="18"/>
  <c r="G3742" i="18"/>
  <c r="H3742" i="18"/>
  <c r="I3742" i="18"/>
  <c r="J3742" i="18"/>
  <c r="K3742" i="18"/>
  <c r="L3742" i="18"/>
  <c r="M3742" i="18"/>
  <c r="N3742" i="18"/>
  <c r="A3743" i="18"/>
  <c r="B3743" i="18"/>
  <c r="C3743" i="18"/>
  <c r="D3743" i="18"/>
  <c r="E3743" i="18"/>
  <c r="F3743" i="18"/>
  <c r="G3743" i="18"/>
  <c r="H3743" i="18"/>
  <c r="I3743" i="18"/>
  <c r="J3743" i="18"/>
  <c r="K3743" i="18"/>
  <c r="L3743" i="18"/>
  <c r="M3743" i="18"/>
  <c r="N3743" i="18"/>
  <c r="A3744" i="18"/>
  <c r="B3744" i="18"/>
  <c r="C3744" i="18"/>
  <c r="D3744" i="18"/>
  <c r="E3744" i="18"/>
  <c r="F3744" i="18"/>
  <c r="G3744" i="18"/>
  <c r="H3744" i="18"/>
  <c r="I3744" i="18"/>
  <c r="J3744" i="18"/>
  <c r="K3744" i="18"/>
  <c r="L3744" i="18"/>
  <c r="M3744" i="18"/>
  <c r="N3744" i="18"/>
  <c r="A3745" i="18"/>
  <c r="B3745" i="18"/>
  <c r="C3745" i="18"/>
  <c r="D3745" i="18"/>
  <c r="E3745" i="18"/>
  <c r="F3745" i="18"/>
  <c r="G3745" i="18"/>
  <c r="H3745" i="18"/>
  <c r="I3745" i="18"/>
  <c r="J3745" i="18"/>
  <c r="K3745" i="18"/>
  <c r="L3745" i="18"/>
  <c r="M3745" i="18"/>
  <c r="N3745" i="18"/>
  <c r="A3746" i="18"/>
  <c r="B3746" i="18"/>
  <c r="C3746" i="18"/>
  <c r="D3746" i="18"/>
  <c r="E3746" i="18"/>
  <c r="F3746" i="18"/>
  <c r="G3746" i="18"/>
  <c r="H3746" i="18"/>
  <c r="I3746" i="18"/>
  <c r="J3746" i="18"/>
  <c r="K3746" i="18"/>
  <c r="L3746" i="18"/>
  <c r="M3746" i="18"/>
  <c r="N3746" i="18"/>
  <c r="A3747" i="18"/>
  <c r="B3747" i="18"/>
  <c r="C3747" i="18"/>
  <c r="D3747" i="18"/>
  <c r="E3747" i="18"/>
  <c r="F3747" i="18"/>
  <c r="G3747" i="18"/>
  <c r="H3747" i="18"/>
  <c r="I3747" i="18"/>
  <c r="J3747" i="18"/>
  <c r="K3747" i="18"/>
  <c r="L3747" i="18"/>
  <c r="M3747" i="18"/>
  <c r="N3747" i="18"/>
  <c r="A3748" i="18"/>
  <c r="B3748" i="18"/>
  <c r="C3748" i="18"/>
  <c r="D3748" i="18"/>
  <c r="E3748" i="18"/>
  <c r="F3748" i="18"/>
  <c r="G3748" i="18"/>
  <c r="H3748" i="18"/>
  <c r="I3748" i="18"/>
  <c r="J3748" i="18"/>
  <c r="K3748" i="18"/>
  <c r="L3748" i="18"/>
  <c r="M3748" i="18"/>
  <c r="N3748" i="18"/>
  <c r="A3749" i="18"/>
  <c r="B3749" i="18"/>
  <c r="C3749" i="18"/>
  <c r="D3749" i="18"/>
  <c r="E3749" i="18"/>
  <c r="F3749" i="18"/>
  <c r="G3749" i="18"/>
  <c r="H3749" i="18"/>
  <c r="I3749" i="18"/>
  <c r="J3749" i="18"/>
  <c r="K3749" i="18"/>
  <c r="L3749" i="18"/>
  <c r="M3749" i="18"/>
  <c r="N3749" i="18"/>
  <c r="A3750" i="18"/>
  <c r="B3750" i="18"/>
  <c r="C3750" i="18"/>
  <c r="D3750" i="18"/>
  <c r="E3750" i="18"/>
  <c r="F3750" i="18"/>
  <c r="G3750" i="18"/>
  <c r="H3750" i="18"/>
  <c r="I3750" i="18"/>
  <c r="J3750" i="18"/>
  <c r="K3750" i="18"/>
  <c r="L3750" i="18"/>
  <c r="M3750" i="18"/>
  <c r="N3750" i="18"/>
  <c r="A3751" i="18"/>
  <c r="B3751" i="18"/>
  <c r="C3751" i="18"/>
  <c r="D3751" i="18"/>
  <c r="E3751" i="18"/>
  <c r="F3751" i="18"/>
  <c r="G3751" i="18"/>
  <c r="H3751" i="18"/>
  <c r="I3751" i="18"/>
  <c r="J3751" i="18"/>
  <c r="K3751" i="18"/>
  <c r="L3751" i="18"/>
  <c r="M3751" i="18"/>
  <c r="N3751" i="18"/>
  <c r="A3752" i="18"/>
  <c r="B3752" i="18"/>
  <c r="C3752" i="18"/>
  <c r="D3752" i="18"/>
  <c r="E3752" i="18"/>
  <c r="F3752" i="18"/>
  <c r="G3752" i="18"/>
  <c r="H3752" i="18"/>
  <c r="I3752" i="18"/>
  <c r="J3752" i="18"/>
  <c r="K3752" i="18"/>
  <c r="L3752" i="18"/>
  <c r="M3752" i="18"/>
  <c r="N3752" i="18"/>
  <c r="A3753" i="18"/>
  <c r="B3753" i="18"/>
  <c r="C3753" i="18"/>
  <c r="D3753" i="18"/>
  <c r="E3753" i="18"/>
  <c r="F3753" i="18"/>
  <c r="G3753" i="18"/>
  <c r="H3753" i="18"/>
  <c r="I3753" i="18"/>
  <c r="J3753" i="18"/>
  <c r="K3753" i="18"/>
  <c r="L3753" i="18"/>
  <c r="M3753" i="18"/>
  <c r="N3753" i="18"/>
  <c r="A3754" i="18"/>
  <c r="B3754" i="18"/>
  <c r="C3754" i="18"/>
  <c r="D3754" i="18"/>
  <c r="E3754" i="18"/>
  <c r="F3754" i="18"/>
  <c r="G3754" i="18"/>
  <c r="H3754" i="18"/>
  <c r="I3754" i="18"/>
  <c r="J3754" i="18"/>
  <c r="K3754" i="18"/>
  <c r="L3754" i="18"/>
  <c r="M3754" i="18"/>
  <c r="N3754" i="18"/>
  <c r="A3755" i="18"/>
  <c r="B3755" i="18"/>
  <c r="C3755" i="18"/>
  <c r="D3755" i="18"/>
  <c r="E3755" i="18"/>
  <c r="F3755" i="18"/>
  <c r="G3755" i="18"/>
  <c r="H3755" i="18"/>
  <c r="I3755" i="18"/>
  <c r="J3755" i="18"/>
  <c r="K3755" i="18"/>
  <c r="L3755" i="18"/>
  <c r="M3755" i="18"/>
  <c r="N3755" i="18"/>
  <c r="A3756" i="18"/>
  <c r="B3756" i="18"/>
  <c r="C3756" i="18"/>
  <c r="D3756" i="18"/>
  <c r="E3756" i="18"/>
  <c r="F3756" i="18"/>
  <c r="G3756" i="18"/>
  <c r="H3756" i="18"/>
  <c r="I3756" i="18"/>
  <c r="J3756" i="18"/>
  <c r="K3756" i="18"/>
  <c r="L3756" i="18"/>
  <c r="M3756" i="18"/>
  <c r="N3756" i="18"/>
  <c r="A3757" i="18"/>
  <c r="B3757" i="18"/>
  <c r="C3757" i="18"/>
  <c r="D3757" i="18"/>
  <c r="E3757" i="18"/>
  <c r="F3757" i="18"/>
  <c r="G3757" i="18"/>
  <c r="H3757" i="18"/>
  <c r="I3757" i="18"/>
  <c r="J3757" i="18"/>
  <c r="K3757" i="18"/>
  <c r="L3757" i="18"/>
  <c r="M3757" i="18"/>
  <c r="N3757" i="18"/>
  <c r="A3758" i="18"/>
  <c r="B3758" i="18"/>
  <c r="C3758" i="18"/>
  <c r="D3758" i="18"/>
  <c r="E3758" i="18"/>
  <c r="F3758" i="18"/>
  <c r="G3758" i="18"/>
  <c r="H3758" i="18"/>
  <c r="I3758" i="18"/>
  <c r="J3758" i="18"/>
  <c r="K3758" i="18"/>
  <c r="L3758" i="18"/>
  <c r="M3758" i="18"/>
  <c r="N3758" i="18"/>
  <c r="A3759" i="18"/>
  <c r="B3759" i="18"/>
  <c r="C3759" i="18"/>
  <c r="D3759" i="18"/>
  <c r="E3759" i="18"/>
  <c r="F3759" i="18"/>
  <c r="G3759" i="18"/>
  <c r="H3759" i="18"/>
  <c r="I3759" i="18"/>
  <c r="J3759" i="18"/>
  <c r="K3759" i="18"/>
  <c r="L3759" i="18"/>
  <c r="M3759" i="18"/>
  <c r="N3759" i="18"/>
  <c r="A3760" i="18"/>
  <c r="B3760" i="18"/>
  <c r="C3760" i="18"/>
  <c r="D3760" i="18"/>
  <c r="E3760" i="18"/>
  <c r="F3760" i="18"/>
  <c r="G3760" i="18"/>
  <c r="H3760" i="18"/>
  <c r="I3760" i="18"/>
  <c r="J3760" i="18"/>
  <c r="K3760" i="18"/>
  <c r="L3760" i="18"/>
  <c r="M3760" i="18"/>
  <c r="N3760" i="18"/>
  <c r="A3761" i="18"/>
  <c r="B3761" i="18"/>
  <c r="C3761" i="18"/>
  <c r="D3761" i="18"/>
  <c r="E3761" i="18"/>
  <c r="F3761" i="18"/>
  <c r="G3761" i="18"/>
  <c r="H3761" i="18"/>
  <c r="I3761" i="18"/>
  <c r="J3761" i="18"/>
  <c r="K3761" i="18"/>
  <c r="L3761" i="18"/>
  <c r="M3761" i="18"/>
  <c r="N3761" i="18"/>
  <c r="A3762" i="18"/>
  <c r="B3762" i="18"/>
  <c r="C3762" i="18"/>
  <c r="D3762" i="18"/>
  <c r="E3762" i="18"/>
  <c r="F3762" i="18"/>
  <c r="G3762" i="18"/>
  <c r="H3762" i="18"/>
  <c r="I3762" i="18"/>
  <c r="J3762" i="18"/>
  <c r="K3762" i="18"/>
  <c r="L3762" i="18"/>
  <c r="M3762" i="18"/>
  <c r="N3762" i="18"/>
  <c r="A3763" i="18"/>
  <c r="B3763" i="18"/>
  <c r="C3763" i="18"/>
  <c r="D3763" i="18"/>
  <c r="E3763" i="18"/>
  <c r="F3763" i="18"/>
  <c r="G3763" i="18"/>
  <c r="H3763" i="18"/>
  <c r="I3763" i="18"/>
  <c r="J3763" i="18"/>
  <c r="K3763" i="18"/>
  <c r="L3763" i="18"/>
  <c r="M3763" i="18"/>
  <c r="N3763" i="18"/>
  <c r="A3764" i="18"/>
  <c r="B3764" i="18"/>
  <c r="C3764" i="18"/>
  <c r="D3764" i="18"/>
  <c r="E3764" i="18"/>
  <c r="F3764" i="18"/>
  <c r="G3764" i="18"/>
  <c r="H3764" i="18"/>
  <c r="I3764" i="18"/>
  <c r="J3764" i="18"/>
  <c r="K3764" i="18"/>
  <c r="L3764" i="18"/>
  <c r="M3764" i="18"/>
  <c r="N3764" i="18"/>
  <c r="A3765" i="18"/>
  <c r="B3765" i="18"/>
  <c r="C3765" i="18"/>
  <c r="D3765" i="18"/>
  <c r="E3765" i="18"/>
  <c r="F3765" i="18"/>
  <c r="G3765" i="18"/>
  <c r="H3765" i="18"/>
  <c r="I3765" i="18"/>
  <c r="J3765" i="18"/>
  <c r="K3765" i="18"/>
  <c r="L3765" i="18"/>
  <c r="M3765" i="18"/>
  <c r="N3765" i="18"/>
  <c r="A3766" i="18"/>
  <c r="B3766" i="18"/>
  <c r="C3766" i="18"/>
  <c r="D3766" i="18"/>
  <c r="E3766" i="18"/>
  <c r="F3766" i="18"/>
  <c r="G3766" i="18"/>
  <c r="H3766" i="18"/>
  <c r="I3766" i="18"/>
  <c r="J3766" i="18"/>
  <c r="K3766" i="18"/>
  <c r="L3766" i="18"/>
  <c r="M3766" i="18"/>
  <c r="N3766" i="18"/>
  <c r="A3767" i="18"/>
  <c r="B3767" i="18"/>
  <c r="C3767" i="18"/>
  <c r="D3767" i="18"/>
  <c r="E3767" i="18"/>
  <c r="F3767" i="18"/>
  <c r="G3767" i="18"/>
  <c r="H3767" i="18"/>
  <c r="I3767" i="18"/>
  <c r="J3767" i="18"/>
  <c r="K3767" i="18"/>
  <c r="L3767" i="18"/>
  <c r="M3767" i="18"/>
  <c r="N3767" i="18"/>
  <c r="A3768" i="18"/>
  <c r="B3768" i="18"/>
  <c r="C3768" i="18"/>
  <c r="D3768" i="18"/>
  <c r="E3768" i="18"/>
  <c r="F3768" i="18"/>
  <c r="G3768" i="18"/>
  <c r="H3768" i="18"/>
  <c r="I3768" i="18"/>
  <c r="J3768" i="18"/>
  <c r="K3768" i="18"/>
  <c r="L3768" i="18"/>
  <c r="M3768" i="18"/>
  <c r="N3768" i="18"/>
  <c r="A3769" i="18"/>
  <c r="B3769" i="18"/>
  <c r="C3769" i="18"/>
  <c r="D3769" i="18"/>
  <c r="E3769" i="18"/>
  <c r="F3769" i="18"/>
  <c r="G3769" i="18"/>
  <c r="H3769" i="18"/>
  <c r="I3769" i="18"/>
  <c r="J3769" i="18"/>
  <c r="K3769" i="18"/>
  <c r="L3769" i="18"/>
  <c r="M3769" i="18"/>
  <c r="N3769" i="18"/>
  <c r="A3770" i="18"/>
  <c r="B3770" i="18"/>
  <c r="C3770" i="18"/>
  <c r="D3770" i="18"/>
  <c r="E3770" i="18"/>
  <c r="F3770" i="18"/>
  <c r="G3770" i="18"/>
  <c r="H3770" i="18"/>
  <c r="I3770" i="18"/>
  <c r="J3770" i="18"/>
  <c r="K3770" i="18"/>
  <c r="L3770" i="18"/>
  <c r="M3770" i="18"/>
  <c r="N3770" i="18"/>
  <c r="A3771" i="18"/>
  <c r="B3771" i="18"/>
  <c r="C3771" i="18"/>
  <c r="D3771" i="18"/>
  <c r="E3771" i="18"/>
  <c r="F3771" i="18"/>
  <c r="G3771" i="18"/>
  <c r="H3771" i="18"/>
  <c r="I3771" i="18"/>
  <c r="J3771" i="18"/>
  <c r="K3771" i="18"/>
  <c r="L3771" i="18"/>
  <c r="M3771" i="18"/>
  <c r="N3771" i="18"/>
  <c r="A3772" i="18"/>
  <c r="B3772" i="18"/>
  <c r="C3772" i="18"/>
  <c r="D3772" i="18"/>
  <c r="E3772" i="18"/>
  <c r="F3772" i="18"/>
  <c r="G3772" i="18"/>
  <c r="H3772" i="18"/>
  <c r="I3772" i="18"/>
  <c r="J3772" i="18"/>
  <c r="K3772" i="18"/>
  <c r="L3772" i="18"/>
  <c r="M3772" i="18"/>
  <c r="N3772" i="18"/>
  <c r="A3773" i="18"/>
  <c r="B3773" i="18"/>
  <c r="C3773" i="18"/>
  <c r="D3773" i="18"/>
  <c r="E3773" i="18"/>
  <c r="F3773" i="18"/>
  <c r="G3773" i="18"/>
  <c r="H3773" i="18"/>
  <c r="I3773" i="18"/>
  <c r="J3773" i="18"/>
  <c r="K3773" i="18"/>
  <c r="L3773" i="18"/>
  <c r="M3773" i="18"/>
  <c r="N3773" i="18"/>
  <c r="A3774" i="18"/>
  <c r="B3774" i="18"/>
  <c r="C3774" i="18"/>
  <c r="D3774" i="18"/>
  <c r="E3774" i="18"/>
  <c r="F3774" i="18"/>
  <c r="G3774" i="18"/>
  <c r="H3774" i="18"/>
  <c r="I3774" i="18"/>
  <c r="J3774" i="18"/>
  <c r="K3774" i="18"/>
  <c r="L3774" i="18"/>
  <c r="M3774" i="18"/>
  <c r="N3774" i="18"/>
  <c r="A3775" i="18"/>
  <c r="B3775" i="18"/>
  <c r="C3775" i="18"/>
  <c r="D3775" i="18"/>
  <c r="E3775" i="18"/>
  <c r="F3775" i="18"/>
  <c r="G3775" i="18"/>
  <c r="H3775" i="18"/>
  <c r="I3775" i="18"/>
  <c r="J3775" i="18"/>
  <c r="K3775" i="18"/>
  <c r="L3775" i="18"/>
  <c r="M3775" i="18"/>
  <c r="N3775" i="18"/>
  <c r="A3776" i="18"/>
  <c r="B3776" i="18"/>
  <c r="C3776" i="18"/>
  <c r="D3776" i="18"/>
  <c r="E3776" i="18"/>
  <c r="F3776" i="18"/>
  <c r="G3776" i="18"/>
  <c r="H3776" i="18"/>
  <c r="I3776" i="18"/>
  <c r="J3776" i="18"/>
  <c r="K3776" i="18"/>
  <c r="L3776" i="18"/>
  <c r="M3776" i="18"/>
  <c r="N3776" i="18"/>
  <c r="A3777" i="18"/>
  <c r="B3777" i="18"/>
  <c r="C3777" i="18"/>
  <c r="D3777" i="18"/>
  <c r="E3777" i="18"/>
  <c r="F3777" i="18"/>
  <c r="G3777" i="18"/>
  <c r="H3777" i="18"/>
  <c r="I3777" i="18"/>
  <c r="J3777" i="18"/>
  <c r="K3777" i="18"/>
  <c r="L3777" i="18"/>
  <c r="M3777" i="18"/>
  <c r="N3777" i="18"/>
  <c r="A3778" i="18"/>
  <c r="B3778" i="18"/>
  <c r="C3778" i="18"/>
  <c r="D3778" i="18"/>
  <c r="E3778" i="18"/>
  <c r="F3778" i="18"/>
  <c r="G3778" i="18"/>
  <c r="H3778" i="18"/>
  <c r="I3778" i="18"/>
  <c r="J3778" i="18"/>
  <c r="K3778" i="18"/>
  <c r="L3778" i="18"/>
  <c r="M3778" i="18"/>
  <c r="N3778" i="18"/>
  <c r="A3779" i="18"/>
  <c r="B3779" i="18"/>
  <c r="C3779" i="18"/>
  <c r="D3779" i="18"/>
  <c r="E3779" i="18"/>
  <c r="F3779" i="18"/>
  <c r="G3779" i="18"/>
  <c r="H3779" i="18"/>
  <c r="I3779" i="18"/>
  <c r="J3779" i="18"/>
  <c r="K3779" i="18"/>
  <c r="L3779" i="18"/>
  <c r="M3779" i="18"/>
  <c r="N3779" i="18"/>
  <c r="A3780" i="18"/>
  <c r="B3780" i="18"/>
  <c r="C3780" i="18"/>
  <c r="D3780" i="18"/>
  <c r="E3780" i="18"/>
  <c r="F3780" i="18"/>
  <c r="G3780" i="18"/>
  <c r="H3780" i="18"/>
  <c r="I3780" i="18"/>
  <c r="J3780" i="18"/>
  <c r="K3780" i="18"/>
  <c r="L3780" i="18"/>
  <c r="M3780" i="18"/>
  <c r="N3780" i="18"/>
  <c r="A3781" i="18"/>
  <c r="B3781" i="18"/>
  <c r="C3781" i="18"/>
  <c r="D3781" i="18"/>
  <c r="E3781" i="18"/>
  <c r="F3781" i="18"/>
  <c r="G3781" i="18"/>
  <c r="H3781" i="18"/>
  <c r="I3781" i="18"/>
  <c r="J3781" i="18"/>
  <c r="K3781" i="18"/>
  <c r="L3781" i="18"/>
  <c r="M3781" i="18"/>
  <c r="N3781" i="18"/>
  <c r="A3782" i="18"/>
  <c r="B3782" i="18"/>
  <c r="C3782" i="18"/>
  <c r="D3782" i="18"/>
  <c r="E3782" i="18"/>
  <c r="F3782" i="18"/>
  <c r="G3782" i="18"/>
  <c r="H3782" i="18"/>
  <c r="I3782" i="18"/>
  <c r="J3782" i="18"/>
  <c r="K3782" i="18"/>
  <c r="L3782" i="18"/>
  <c r="M3782" i="18"/>
  <c r="N3782" i="18"/>
  <c r="A3783" i="18"/>
  <c r="B3783" i="18"/>
  <c r="C3783" i="18"/>
  <c r="D3783" i="18"/>
  <c r="E3783" i="18"/>
  <c r="F3783" i="18"/>
  <c r="G3783" i="18"/>
  <c r="H3783" i="18"/>
  <c r="I3783" i="18"/>
  <c r="J3783" i="18"/>
  <c r="K3783" i="18"/>
  <c r="L3783" i="18"/>
  <c r="M3783" i="18"/>
  <c r="N3783" i="18"/>
  <c r="A3784" i="18"/>
  <c r="B3784" i="18"/>
  <c r="C3784" i="18"/>
  <c r="D3784" i="18"/>
  <c r="E3784" i="18"/>
  <c r="F3784" i="18"/>
  <c r="G3784" i="18"/>
  <c r="H3784" i="18"/>
  <c r="I3784" i="18"/>
  <c r="J3784" i="18"/>
  <c r="K3784" i="18"/>
  <c r="L3784" i="18"/>
  <c r="M3784" i="18"/>
  <c r="N3784" i="18"/>
  <c r="A3785" i="18"/>
  <c r="B3785" i="18"/>
  <c r="C3785" i="18"/>
  <c r="D3785" i="18"/>
  <c r="E3785" i="18"/>
  <c r="F3785" i="18"/>
  <c r="G3785" i="18"/>
  <c r="H3785" i="18"/>
  <c r="I3785" i="18"/>
  <c r="J3785" i="18"/>
  <c r="K3785" i="18"/>
  <c r="L3785" i="18"/>
  <c r="M3785" i="18"/>
  <c r="N3785" i="18"/>
  <c r="A3786" i="18"/>
  <c r="B3786" i="18"/>
  <c r="C3786" i="18"/>
  <c r="D3786" i="18"/>
  <c r="E3786" i="18"/>
  <c r="F3786" i="18"/>
  <c r="G3786" i="18"/>
  <c r="H3786" i="18"/>
  <c r="I3786" i="18"/>
  <c r="J3786" i="18"/>
  <c r="K3786" i="18"/>
  <c r="L3786" i="18"/>
  <c r="M3786" i="18"/>
  <c r="N3786" i="18"/>
  <c r="A3787" i="18"/>
  <c r="B3787" i="18"/>
  <c r="C3787" i="18"/>
  <c r="D3787" i="18"/>
  <c r="E3787" i="18"/>
  <c r="F3787" i="18"/>
  <c r="G3787" i="18"/>
  <c r="H3787" i="18"/>
  <c r="I3787" i="18"/>
  <c r="J3787" i="18"/>
  <c r="K3787" i="18"/>
  <c r="L3787" i="18"/>
  <c r="M3787" i="18"/>
  <c r="N3787" i="18"/>
  <c r="A3788" i="18"/>
  <c r="B3788" i="18"/>
  <c r="C3788" i="18"/>
  <c r="D3788" i="18"/>
  <c r="E3788" i="18"/>
  <c r="F3788" i="18"/>
  <c r="G3788" i="18"/>
  <c r="H3788" i="18"/>
  <c r="I3788" i="18"/>
  <c r="J3788" i="18"/>
  <c r="K3788" i="18"/>
  <c r="L3788" i="18"/>
  <c r="M3788" i="18"/>
  <c r="N3788" i="18"/>
  <c r="A3789" i="18"/>
  <c r="B3789" i="18"/>
  <c r="C3789" i="18"/>
  <c r="D3789" i="18"/>
  <c r="E3789" i="18"/>
  <c r="F3789" i="18"/>
  <c r="G3789" i="18"/>
  <c r="H3789" i="18"/>
  <c r="I3789" i="18"/>
  <c r="J3789" i="18"/>
  <c r="K3789" i="18"/>
  <c r="L3789" i="18"/>
  <c r="M3789" i="18"/>
  <c r="N3789" i="18"/>
  <c r="A3790" i="18"/>
  <c r="B3790" i="18"/>
  <c r="C3790" i="18"/>
  <c r="D3790" i="18"/>
  <c r="E3790" i="18"/>
  <c r="F3790" i="18"/>
  <c r="G3790" i="18"/>
  <c r="H3790" i="18"/>
  <c r="I3790" i="18"/>
  <c r="J3790" i="18"/>
  <c r="K3790" i="18"/>
  <c r="L3790" i="18"/>
  <c r="M3790" i="18"/>
  <c r="N3790" i="18"/>
  <c r="A3791" i="18"/>
  <c r="B3791" i="18"/>
  <c r="C3791" i="18"/>
  <c r="D3791" i="18"/>
  <c r="E3791" i="18"/>
  <c r="F3791" i="18"/>
  <c r="G3791" i="18"/>
  <c r="H3791" i="18"/>
  <c r="I3791" i="18"/>
  <c r="J3791" i="18"/>
  <c r="K3791" i="18"/>
  <c r="L3791" i="18"/>
  <c r="M3791" i="18"/>
  <c r="N3791" i="18"/>
  <c r="A3792" i="18"/>
  <c r="B3792" i="18"/>
  <c r="C3792" i="18"/>
  <c r="D3792" i="18"/>
  <c r="E3792" i="18"/>
  <c r="F3792" i="18"/>
  <c r="G3792" i="18"/>
  <c r="H3792" i="18"/>
  <c r="I3792" i="18"/>
  <c r="J3792" i="18"/>
  <c r="K3792" i="18"/>
  <c r="L3792" i="18"/>
  <c r="M3792" i="18"/>
  <c r="N3792" i="18"/>
  <c r="A3793" i="18"/>
  <c r="B3793" i="18"/>
  <c r="C3793" i="18"/>
  <c r="D3793" i="18"/>
  <c r="E3793" i="18"/>
  <c r="F3793" i="18"/>
  <c r="G3793" i="18"/>
  <c r="H3793" i="18"/>
  <c r="I3793" i="18"/>
  <c r="J3793" i="18"/>
  <c r="K3793" i="18"/>
  <c r="L3793" i="18"/>
  <c r="M3793" i="18"/>
  <c r="N3793" i="18"/>
  <c r="A3794" i="18"/>
  <c r="B3794" i="18"/>
  <c r="C3794" i="18"/>
  <c r="D3794" i="18"/>
  <c r="E3794" i="18"/>
  <c r="F3794" i="18"/>
  <c r="G3794" i="18"/>
  <c r="H3794" i="18"/>
  <c r="I3794" i="18"/>
  <c r="J3794" i="18"/>
  <c r="K3794" i="18"/>
  <c r="L3794" i="18"/>
  <c r="M3794" i="18"/>
  <c r="N3794" i="18"/>
  <c r="A3795" i="18"/>
  <c r="B3795" i="18"/>
  <c r="C3795" i="18"/>
  <c r="D3795" i="18"/>
  <c r="E3795" i="18"/>
  <c r="F3795" i="18"/>
  <c r="G3795" i="18"/>
  <c r="H3795" i="18"/>
  <c r="I3795" i="18"/>
  <c r="J3795" i="18"/>
  <c r="K3795" i="18"/>
  <c r="L3795" i="18"/>
  <c r="M3795" i="18"/>
  <c r="N3795" i="18"/>
  <c r="A3796" i="18"/>
  <c r="B3796" i="18"/>
  <c r="C3796" i="18"/>
  <c r="D3796" i="18"/>
  <c r="E3796" i="18"/>
  <c r="F3796" i="18"/>
  <c r="G3796" i="18"/>
  <c r="H3796" i="18"/>
  <c r="I3796" i="18"/>
  <c r="J3796" i="18"/>
  <c r="K3796" i="18"/>
  <c r="L3796" i="18"/>
  <c r="M3796" i="18"/>
  <c r="N3796" i="18"/>
  <c r="A3797" i="18"/>
  <c r="B3797" i="18"/>
  <c r="C3797" i="18"/>
  <c r="D3797" i="18"/>
  <c r="E3797" i="18"/>
  <c r="F3797" i="18"/>
  <c r="G3797" i="18"/>
  <c r="H3797" i="18"/>
  <c r="I3797" i="18"/>
  <c r="J3797" i="18"/>
  <c r="K3797" i="18"/>
  <c r="L3797" i="18"/>
  <c r="M3797" i="18"/>
  <c r="N3797" i="18"/>
  <c r="A3798" i="18"/>
  <c r="B3798" i="18"/>
  <c r="C3798" i="18"/>
  <c r="D3798" i="18"/>
  <c r="E3798" i="18"/>
  <c r="F3798" i="18"/>
  <c r="G3798" i="18"/>
  <c r="H3798" i="18"/>
  <c r="I3798" i="18"/>
  <c r="J3798" i="18"/>
  <c r="K3798" i="18"/>
  <c r="L3798" i="18"/>
  <c r="M3798" i="18"/>
  <c r="N3798" i="18"/>
  <c r="A3799" i="18"/>
  <c r="B3799" i="18"/>
  <c r="C3799" i="18"/>
  <c r="D3799" i="18"/>
  <c r="E3799" i="18"/>
  <c r="F3799" i="18"/>
  <c r="G3799" i="18"/>
  <c r="H3799" i="18"/>
  <c r="I3799" i="18"/>
  <c r="J3799" i="18"/>
  <c r="K3799" i="18"/>
  <c r="L3799" i="18"/>
  <c r="M3799" i="18"/>
  <c r="N3799" i="18"/>
  <c r="A3800" i="18"/>
  <c r="B3800" i="18"/>
  <c r="C3800" i="18"/>
  <c r="D3800" i="18"/>
  <c r="E3800" i="18"/>
  <c r="F3800" i="18"/>
  <c r="G3800" i="18"/>
  <c r="H3800" i="18"/>
  <c r="I3800" i="18"/>
  <c r="J3800" i="18"/>
  <c r="K3800" i="18"/>
  <c r="L3800" i="18"/>
  <c r="M3800" i="18"/>
  <c r="N3800" i="18"/>
  <c r="A3801" i="18"/>
  <c r="B3801" i="18"/>
  <c r="C3801" i="18"/>
  <c r="D3801" i="18"/>
  <c r="E3801" i="18"/>
  <c r="F3801" i="18"/>
  <c r="G3801" i="18"/>
  <c r="H3801" i="18"/>
  <c r="I3801" i="18"/>
  <c r="J3801" i="18"/>
  <c r="K3801" i="18"/>
  <c r="L3801" i="18"/>
  <c r="M3801" i="18"/>
  <c r="N3801" i="18"/>
  <c r="A3802" i="18"/>
  <c r="B3802" i="18"/>
  <c r="C3802" i="18"/>
  <c r="D3802" i="18"/>
  <c r="E3802" i="18"/>
  <c r="F3802" i="18"/>
  <c r="G3802" i="18"/>
  <c r="H3802" i="18"/>
  <c r="I3802" i="18"/>
  <c r="J3802" i="18"/>
  <c r="K3802" i="18"/>
  <c r="L3802" i="18"/>
  <c r="M3802" i="18"/>
  <c r="N3802" i="18"/>
  <c r="A3803" i="18"/>
  <c r="B3803" i="18"/>
  <c r="C3803" i="18"/>
  <c r="D3803" i="18"/>
  <c r="E3803" i="18"/>
  <c r="F3803" i="18"/>
  <c r="G3803" i="18"/>
  <c r="H3803" i="18"/>
  <c r="I3803" i="18"/>
  <c r="J3803" i="18"/>
  <c r="K3803" i="18"/>
  <c r="L3803" i="18"/>
  <c r="M3803" i="18"/>
  <c r="N3803" i="18"/>
  <c r="A3804" i="18"/>
  <c r="B3804" i="18"/>
  <c r="C3804" i="18"/>
  <c r="D3804" i="18"/>
  <c r="E3804" i="18"/>
  <c r="F3804" i="18"/>
  <c r="G3804" i="18"/>
  <c r="H3804" i="18"/>
  <c r="I3804" i="18"/>
  <c r="J3804" i="18"/>
  <c r="K3804" i="18"/>
  <c r="L3804" i="18"/>
  <c r="M3804" i="18"/>
  <c r="N3804" i="18"/>
  <c r="A3805" i="18"/>
  <c r="B3805" i="18"/>
  <c r="C3805" i="18"/>
  <c r="D3805" i="18"/>
  <c r="E3805" i="18"/>
  <c r="F3805" i="18"/>
  <c r="G3805" i="18"/>
  <c r="H3805" i="18"/>
  <c r="I3805" i="18"/>
  <c r="J3805" i="18"/>
  <c r="K3805" i="18"/>
  <c r="L3805" i="18"/>
  <c r="M3805" i="18"/>
  <c r="N3805" i="18"/>
  <c r="A3806" i="18"/>
  <c r="B3806" i="18"/>
  <c r="C3806" i="18"/>
  <c r="D3806" i="18"/>
  <c r="E3806" i="18"/>
  <c r="F3806" i="18"/>
  <c r="G3806" i="18"/>
  <c r="H3806" i="18"/>
  <c r="I3806" i="18"/>
  <c r="J3806" i="18"/>
  <c r="K3806" i="18"/>
  <c r="L3806" i="18"/>
  <c r="M3806" i="18"/>
  <c r="N3806" i="18"/>
  <c r="A3807" i="18"/>
  <c r="B3807" i="18"/>
  <c r="C3807" i="18"/>
  <c r="D3807" i="18"/>
  <c r="E3807" i="18"/>
  <c r="F3807" i="18"/>
  <c r="G3807" i="18"/>
  <c r="H3807" i="18"/>
  <c r="I3807" i="18"/>
  <c r="J3807" i="18"/>
  <c r="K3807" i="18"/>
  <c r="L3807" i="18"/>
  <c r="M3807" i="18"/>
  <c r="N3807" i="18"/>
  <c r="A3808" i="18"/>
  <c r="B3808" i="18"/>
  <c r="C3808" i="18"/>
  <c r="D3808" i="18"/>
  <c r="E3808" i="18"/>
  <c r="F3808" i="18"/>
  <c r="G3808" i="18"/>
  <c r="H3808" i="18"/>
  <c r="I3808" i="18"/>
  <c r="J3808" i="18"/>
  <c r="K3808" i="18"/>
  <c r="L3808" i="18"/>
  <c r="M3808" i="18"/>
  <c r="N3808" i="18"/>
  <c r="A3809" i="18"/>
  <c r="B3809" i="18"/>
  <c r="C3809" i="18"/>
  <c r="D3809" i="18"/>
  <c r="E3809" i="18"/>
  <c r="F3809" i="18"/>
  <c r="G3809" i="18"/>
  <c r="H3809" i="18"/>
  <c r="I3809" i="18"/>
  <c r="J3809" i="18"/>
  <c r="K3809" i="18"/>
  <c r="L3809" i="18"/>
  <c r="M3809" i="18"/>
  <c r="N3809" i="18"/>
  <c r="A3810" i="18"/>
  <c r="B3810" i="18"/>
  <c r="C3810" i="18"/>
  <c r="D3810" i="18"/>
  <c r="E3810" i="18"/>
  <c r="F3810" i="18"/>
  <c r="G3810" i="18"/>
  <c r="H3810" i="18"/>
  <c r="I3810" i="18"/>
  <c r="J3810" i="18"/>
  <c r="K3810" i="18"/>
  <c r="L3810" i="18"/>
  <c r="M3810" i="18"/>
  <c r="N3810" i="18"/>
  <c r="A3811" i="18"/>
  <c r="B3811" i="18"/>
  <c r="C3811" i="18"/>
  <c r="D3811" i="18"/>
  <c r="E3811" i="18"/>
  <c r="F3811" i="18"/>
  <c r="G3811" i="18"/>
  <c r="H3811" i="18"/>
  <c r="I3811" i="18"/>
  <c r="J3811" i="18"/>
  <c r="K3811" i="18"/>
  <c r="L3811" i="18"/>
  <c r="M3811" i="18"/>
  <c r="N3811" i="18"/>
  <c r="A3812" i="18"/>
  <c r="B3812" i="18"/>
  <c r="C3812" i="18"/>
  <c r="D3812" i="18"/>
  <c r="E3812" i="18"/>
  <c r="F3812" i="18"/>
  <c r="G3812" i="18"/>
  <c r="H3812" i="18"/>
  <c r="I3812" i="18"/>
  <c r="J3812" i="18"/>
  <c r="K3812" i="18"/>
  <c r="L3812" i="18"/>
  <c r="M3812" i="18"/>
  <c r="N3812" i="18"/>
  <c r="A3813" i="18"/>
  <c r="B3813" i="18"/>
  <c r="C3813" i="18"/>
  <c r="D3813" i="18"/>
  <c r="E3813" i="18"/>
  <c r="F3813" i="18"/>
  <c r="G3813" i="18"/>
  <c r="H3813" i="18"/>
  <c r="I3813" i="18"/>
  <c r="J3813" i="18"/>
  <c r="K3813" i="18"/>
  <c r="L3813" i="18"/>
  <c r="M3813" i="18"/>
  <c r="N3813" i="18"/>
  <c r="A3814" i="18"/>
  <c r="B3814" i="18"/>
  <c r="C3814" i="18"/>
  <c r="D3814" i="18"/>
  <c r="E3814" i="18"/>
  <c r="F3814" i="18"/>
  <c r="G3814" i="18"/>
  <c r="H3814" i="18"/>
  <c r="I3814" i="18"/>
  <c r="J3814" i="18"/>
  <c r="K3814" i="18"/>
  <c r="L3814" i="18"/>
  <c r="M3814" i="18"/>
  <c r="N3814" i="18"/>
  <c r="A3815" i="18"/>
  <c r="B3815" i="18"/>
  <c r="C3815" i="18"/>
  <c r="D3815" i="18"/>
  <c r="E3815" i="18"/>
  <c r="F3815" i="18"/>
  <c r="G3815" i="18"/>
  <c r="H3815" i="18"/>
  <c r="I3815" i="18"/>
  <c r="J3815" i="18"/>
  <c r="K3815" i="18"/>
  <c r="L3815" i="18"/>
  <c r="M3815" i="18"/>
  <c r="N3815" i="18"/>
  <c r="A3816" i="18"/>
  <c r="B3816" i="18"/>
  <c r="C3816" i="18"/>
  <c r="D3816" i="18"/>
  <c r="E3816" i="18"/>
  <c r="F3816" i="18"/>
  <c r="G3816" i="18"/>
  <c r="H3816" i="18"/>
  <c r="I3816" i="18"/>
  <c r="J3816" i="18"/>
  <c r="K3816" i="18"/>
  <c r="L3816" i="18"/>
  <c r="M3816" i="18"/>
  <c r="N3816" i="18"/>
  <c r="A3817" i="18"/>
  <c r="B3817" i="18"/>
  <c r="C3817" i="18"/>
  <c r="D3817" i="18"/>
  <c r="E3817" i="18"/>
  <c r="F3817" i="18"/>
  <c r="G3817" i="18"/>
  <c r="H3817" i="18"/>
  <c r="I3817" i="18"/>
  <c r="J3817" i="18"/>
  <c r="K3817" i="18"/>
  <c r="L3817" i="18"/>
  <c r="M3817" i="18"/>
  <c r="N3817" i="18"/>
  <c r="A3818" i="18"/>
  <c r="B3818" i="18"/>
  <c r="C3818" i="18"/>
  <c r="D3818" i="18"/>
  <c r="E3818" i="18"/>
  <c r="F3818" i="18"/>
  <c r="G3818" i="18"/>
  <c r="H3818" i="18"/>
  <c r="I3818" i="18"/>
  <c r="J3818" i="18"/>
  <c r="K3818" i="18"/>
  <c r="L3818" i="18"/>
  <c r="M3818" i="18"/>
  <c r="N3818" i="18"/>
  <c r="A3819" i="18"/>
  <c r="B3819" i="18"/>
  <c r="C3819" i="18"/>
  <c r="D3819" i="18"/>
  <c r="E3819" i="18"/>
  <c r="F3819" i="18"/>
  <c r="G3819" i="18"/>
  <c r="H3819" i="18"/>
  <c r="I3819" i="18"/>
  <c r="J3819" i="18"/>
  <c r="K3819" i="18"/>
  <c r="L3819" i="18"/>
  <c r="M3819" i="18"/>
  <c r="N3819" i="18"/>
  <c r="A3820" i="18"/>
  <c r="B3820" i="18"/>
  <c r="C3820" i="18"/>
  <c r="D3820" i="18"/>
  <c r="E3820" i="18"/>
  <c r="F3820" i="18"/>
  <c r="G3820" i="18"/>
  <c r="H3820" i="18"/>
  <c r="I3820" i="18"/>
  <c r="J3820" i="18"/>
  <c r="K3820" i="18"/>
  <c r="L3820" i="18"/>
  <c r="M3820" i="18"/>
  <c r="N3820" i="18"/>
  <c r="A3821" i="18"/>
  <c r="B3821" i="18"/>
  <c r="C3821" i="18"/>
  <c r="D3821" i="18"/>
  <c r="E3821" i="18"/>
  <c r="F3821" i="18"/>
  <c r="G3821" i="18"/>
  <c r="H3821" i="18"/>
  <c r="I3821" i="18"/>
  <c r="J3821" i="18"/>
  <c r="K3821" i="18"/>
  <c r="L3821" i="18"/>
  <c r="M3821" i="18"/>
  <c r="N3821" i="18"/>
  <c r="A3822" i="18"/>
  <c r="B3822" i="18"/>
  <c r="C3822" i="18"/>
  <c r="D3822" i="18"/>
  <c r="E3822" i="18"/>
  <c r="F3822" i="18"/>
  <c r="G3822" i="18"/>
  <c r="H3822" i="18"/>
  <c r="I3822" i="18"/>
  <c r="J3822" i="18"/>
  <c r="K3822" i="18"/>
  <c r="L3822" i="18"/>
  <c r="M3822" i="18"/>
  <c r="N3822" i="18"/>
  <c r="A3823" i="18"/>
  <c r="B3823" i="18"/>
  <c r="C3823" i="18"/>
  <c r="D3823" i="18"/>
  <c r="E3823" i="18"/>
  <c r="F3823" i="18"/>
  <c r="G3823" i="18"/>
  <c r="H3823" i="18"/>
  <c r="I3823" i="18"/>
  <c r="J3823" i="18"/>
  <c r="K3823" i="18"/>
  <c r="L3823" i="18"/>
  <c r="M3823" i="18"/>
  <c r="N3823" i="18"/>
  <c r="A3824" i="18"/>
  <c r="B3824" i="18"/>
  <c r="C3824" i="18"/>
  <c r="D3824" i="18"/>
  <c r="E3824" i="18"/>
  <c r="F3824" i="18"/>
  <c r="G3824" i="18"/>
  <c r="H3824" i="18"/>
  <c r="I3824" i="18"/>
  <c r="J3824" i="18"/>
  <c r="K3824" i="18"/>
  <c r="L3824" i="18"/>
  <c r="M3824" i="18"/>
  <c r="N3824" i="18"/>
  <c r="A3825" i="18"/>
  <c r="B3825" i="18"/>
  <c r="C3825" i="18"/>
  <c r="D3825" i="18"/>
  <c r="E3825" i="18"/>
  <c r="F3825" i="18"/>
  <c r="G3825" i="18"/>
  <c r="H3825" i="18"/>
  <c r="I3825" i="18"/>
  <c r="J3825" i="18"/>
  <c r="K3825" i="18"/>
  <c r="L3825" i="18"/>
  <c r="M3825" i="18"/>
  <c r="N3825" i="18"/>
  <c r="A3826" i="18"/>
  <c r="B3826" i="18"/>
  <c r="C3826" i="18"/>
  <c r="D3826" i="18"/>
  <c r="E3826" i="18"/>
  <c r="F3826" i="18"/>
  <c r="G3826" i="18"/>
  <c r="H3826" i="18"/>
  <c r="I3826" i="18"/>
  <c r="J3826" i="18"/>
  <c r="K3826" i="18"/>
  <c r="L3826" i="18"/>
  <c r="M3826" i="18"/>
  <c r="N3826" i="18"/>
  <c r="A3827" i="18"/>
  <c r="B3827" i="18"/>
  <c r="C3827" i="18"/>
  <c r="D3827" i="18"/>
  <c r="E3827" i="18"/>
  <c r="F3827" i="18"/>
  <c r="G3827" i="18"/>
  <c r="H3827" i="18"/>
  <c r="I3827" i="18"/>
  <c r="J3827" i="18"/>
  <c r="K3827" i="18"/>
  <c r="L3827" i="18"/>
  <c r="M3827" i="18"/>
  <c r="N3827" i="18"/>
  <c r="A3828" i="18"/>
  <c r="B3828" i="18"/>
  <c r="C3828" i="18"/>
  <c r="D3828" i="18"/>
  <c r="E3828" i="18"/>
  <c r="F3828" i="18"/>
  <c r="G3828" i="18"/>
  <c r="H3828" i="18"/>
  <c r="I3828" i="18"/>
  <c r="J3828" i="18"/>
  <c r="K3828" i="18"/>
  <c r="L3828" i="18"/>
  <c r="M3828" i="18"/>
  <c r="N3828" i="18"/>
  <c r="A3829" i="18"/>
  <c r="B3829" i="18"/>
  <c r="C3829" i="18"/>
  <c r="D3829" i="18"/>
  <c r="E3829" i="18"/>
  <c r="F3829" i="18"/>
  <c r="G3829" i="18"/>
  <c r="H3829" i="18"/>
  <c r="I3829" i="18"/>
  <c r="J3829" i="18"/>
  <c r="K3829" i="18"/>
  <c r="L3829" i="18"/>
  <c r="M3829" i="18"/>
  <c r="N3829" i="18"/>
  <c r="A3830" i="18"/>
  <c r="B3830" i="18"/>
  <c r="C3830" i="18"/>
  <c r="D3830" i="18"/>
  <c r="E3830" i="18"/>
  <c r="F3830" i="18"/>
  <c r="G3830" i="18"/>
  <c r="H3830" i="18"/>
  <c r="I3830" i="18"/>
  <c r="J3830" i="18"/>
  <c r="K3830" i="18"/>
  <c r="L3830" i="18"/>
  <c r="M3830" i="18"/>
  <c r="N3830" i="18"/>
  <c r="A3831" i="18"/>
  <c r="B3831" i="18"/>
  <c r="C3831" i="18"/>
  <c r="D3831" i="18"/>
  <c r="E3831" i="18"/>
  <c r="F3831" i="18"/>
  <c r="G3831" i="18"/>
  <c r="H3831" i="18"/>
  <c r="I3831" i="18"/>
  <c r="J3831" i="18"/>
  <c r="K3831" i="18"/>
  <c r="L3831" i="18"/>
  <c r="M3831" i="18"/>
  <c r="N3831" i="18"/>
  <c r="A3832" i="18"/>
  <c r="B3832" i="18"/>
  <c r="C3832" i="18"/>
  <c r="D3832" i="18"/>
  <c r="E3832" i="18"/>
  <c r="F3832" i="18"/>
  <c r="G3832" i="18"/>
  <c r="H3832" i="18"/>
  <c r="I3832" i="18"/>
  <c r="J3832" i="18"/>
  <c r="K3832" i="18"/>
  <c r="L3832" i="18"/>
  <c r="M3832" i="18"/>
  <c r="N3832" i="18"/>
  <c r="A3833" i="18"/>
  <c r="B3833" i="18"/>
  <c r="C3833" i="18"/>
  <c r="D3833" i="18"/>
  <c r="E3833" i="18"/>
  <c r="F3833" i="18"/>
  <c r="G3833" i="18"/>
  <c r="H3833" i="18"/>
  <c r="I3833" i="18"/>
  <c r="J3833" i="18"/>
  <c r="K3833" i="18"/>
  <c r="L3833" i="18"/>
  <c r="M3833" i="18"/>
  <c r="N3833" i="18"/>
  <c r="A3834" i="18"/>
  <c r="B3834" i="18"/>
  <c r="C3834" i="18"/>
  <c r="D3834" i="18"/>
  <c r="E3834" i="18"/>
  <c r="F3834" i="18"/>
  <c r="G3834" i="18"/>
  <c r="H3834" i="18"/>
  <c r="I3834" i="18"/>
  <c r="J3834" i="18"/>
  <c r="K3834" i="18"/>
  <c r="L3834" i="18"/>
  <c r="M3834" i="18"/>
  <c r="N3834" i="18"/>
  <c r="A3835" i="18"/>
  <c r="B3835" i="18"/>
  <c r="C3835" i="18"/>
  <c r="D3835" i="18"/>
  <c r="E3835" i="18"/>
  <c r="F3835" i="18"/>
  <c r="G3835" i="18"/>
  <c r="H3835" i="18"/>
  <c r="I3835" i="18"/>
  <c r="J3835" i="18"/>
  <c r="K3835" i="18"/>
  <c r="L3835" i="18"/>
  <c r="M3835" i="18"/>
  <c r="N3835" i="18"/>
  <c r="A3836" i="18"/>
  <c r="B3836" i="18"/>
  <c r="C3836" i="18"/>
  <c r="D3836" i="18"/>
  <c r="E3836" i="18"/>
  <c r="F3836" i="18"/>
  <c r="G3836" i="18"/>
  <c r="H3836" i="18"/>
  <c r="I3836" i="18"/>
  <c r="J3836" i="18"/>
  <c r="K3836" i="18"/>
  <c r="L3836" i="18"/>
  <c r="M3836" i="18"/>
  <c r="N3836" i="18"/>
  <c r="A3837" i="18"/>
  <c r="B3837" i="18"/>
  <c r="C3837" i="18"/>
  <c r="D3837" i="18"/>
  <c r="E3837" i="18"/>
  <c r="F3837" i="18"/>
  <c r="G3837" i="18"/>
  <c r="H3837" i="18"/>
  <c r="I3837" i="18"/>
  <c r="J3837" i="18"/>
  <c r="K3837" i="18"/>
  <c r="L3837" i="18"/>
  <c r="M3837" i="18"/>
  <c r="N3837" i="18"/>
  <c r="A3838" i="18"/>
  <c r="B3838" i="18"/>
  <c r="C3838" i="18"/>
  <c r="D3838" i="18"/>
  <c r="E3838" i="18"/>
  <c r="F3838" i="18"/>
  <c r="G3838" i="18"/>
  <c r="H3838" i="18"/>
  <c r="I3838" i="18"/>
  <c r="J3838" i="18"/>
  <c r="K3838" i="18"/>
  <c r="L3838" i="18"/>
  <c r="M3838" i="18"/>
  <c r="N3838" i="18"/>
  <c r="A3839" i="18"/>
  <c r="B3839" i="18"/>
  <c r="C3839" i="18"/>
  <c r="D3839" i="18"/>
  <c r="E3839" i="18"/>
  <c r="F3839" i="18"/>
  <c r="G3839" i="18"/>
  <c r="H3839" i="18"/>
  <c r="I3839" i="18"/>
  <c r="J3839" i="18"/>
  <c r="K3839" i="18"/>
  <c r="L3839" i="18"/>
  <c r="M3839" i="18"/>
  <c r="N3839" i="18"/>
  <c r="A3840" i="18"/>
  <c r="B3840" i="18"/>
  <c r="C3840" i="18"/>
  <c r="D3840" i="18"/>
  <c r="E3840" i="18"/>
  <c r="F3840" i="18"/>
  <c r="G3840" i="18"/>
  <c r="H3840" i="18"/>
  <c r="I3840" i="18"/>
  <c r="J3840" i="18"/>
  <c r="K3840" i="18"/>
  <c r="L3840" i="18"/>
  <c r="M3840" i="18"/>
  <c r="N3840" i="18"/>
  <c r="A3841" i="18"/>
  <c r="B3841" i="18"/>
  <c r="C3841" i="18"/>
  <c r="D3841" i="18"/>
  <c r="E3841" i="18"/>
  <c r="F3841" i="18"/>
  <c r="G3841" i="18"/>
  <c r="H3841" i="18"/>
  <c r="I3841" i="18"/>
  <c r="J3841" i="18"/>
  <c r="K3841" i="18"/>
  <c r="L3841" i="18"/>
  <c r="M3841" i="18"/>
  <c r="N3841" i="18"/>
  <c r="A3842" i="18"/>
  <c r="B3842" i="18"/>
  <c r="C3842" i="18"/>
  <c r="D3842" i="18"/>
  <c r="E3842" i="18"/>
  <c r="F3842" i="18"/>
  <c r="G3842" i="18"/>
  <c r="H3842" i="18"/>
  <c r="I3842" i="18"/>
  <c r="J3842" i="18"/>
  <c r="K3842" i="18"/>
  <c r="L3842" i="18"/>
  <c r="M3842" i="18"/>
  <c r="N3842" i="18"/>
  <c r="A3843" i="18"/>
  <c r="B3843" i="18"/>
  <c r="C3843" i="18"/>
  <c r="D3843" i="18"/>
  <c r="E3843" i="18"/>
  <c r="F3843" i="18"/>
  <c r="G3843" i="18"/>
  <c r="H3843" i="18"/>
  <c r="I3843" i="18"/>
  <c r="J3843" i="18"/>
  <c r="K3843" i="18"/>
  <c r="L3843" i="18"/>
  <c r="M3843" i="18"/>
  <c r="N3843" i="18"/>
  <c r="A3844" i="18"/>
  <c r="B3844" i="18"/>
  <c r="C3844" i="18"/>
  <c r="D3844" i="18"/>
  <c r="E3844" i="18"/>
  <c r="F3844" i="18"/>
  <c r="G3844" i="18"/>
  <c r="H3844" i="18"/>
  <c r="I3844" i="18"/>
  <c r="J3844" i="18"/>
  <c r="K3844" i="18"/>
  <c r="L3844" i="18"/>
  <c r="M3844" i="18"/>
  <c r="N3844" i="18"/>
  <c r="A3845" i="18"/>
  <c r="B3845" i="18"/>
  <c r="C3845" i="18"/>
  <c r="D3845" i="18"/>
  <c r="E3845" i="18"/>
  <c r="F3845" i="18"/>
  <c r="G3845" i="18"/>
  <c r="H3845" i="18"/>
  <c r="I3845" i="18"/>
  <c r="J3845" i="18"/>
  <c r="K3845" i="18"/>
  <c r="L3845" i="18"/>
  <c r="M3845" i="18"/>
  <c r="N3845" i="18"/>
  <c r="A3846" i="18"/>
  <c r="B3846" i="18"/>
  <c r="C3846" i="18"/>
  <c r="D3846" i="18"/>
  <c r="E3846" i="18"/>
  <c r="F3846" i="18"/>
  <c r="G3846" i="18"/>
  <c r="H3846" i="18"/>
  <c r="I3846" i="18"/>
  <c r="J3846" i="18"/>
  <c r="K3846" i="18"/>
  <c r="L3846" i="18"/>
  <c r="M3846" i="18"/>
  <c r="N3846" i="18"/>
  <c r="A3847" i="18"/>
  <c r="B3847" i="18"/>
  <c r="C3847" i="18"/>
  <c r="D3847" i="18"/>
  <c r="E3847" i="18"/>
  <c r="F3847" i="18"/>
  <c r="G3847" i="18"/>
  <c r="H3847" i="18"/>
  <c r="I3847" i="18"/>
  <c r="J3847" i="18"/>
  <c r="K3847" i="18"/>
  <c r="L3847" i="18"/>
  <c r="M3847" i="18"/>
  <c r="N3847" i="18"/>
  <c r="A3848" i="18"/>
  <c r="B3848" i="18"/>
  <c r="C3848" i="18"/>
  <c r="D3848" i="18"/>
  <c r="E3848" i="18"/>
  <c r="F3848" i="18"/>
  <c r="G3848" i="18"/>
  <c r="H3848" i="18"/>
  <c r="I3848" i="18"/>
  <c r="J3848" i="18"/>
  <c r="K3848" i="18"/>
  <c r="L3848" i="18"/>
  <c r="M3848" i="18"/>
  <c r="N3848" i="18"/>
  <c r="A3849" i="18"/>
  <c r="B3849" i="18"/>
  <c r="C3849" i="18"/>
  <c r="D3849" i="18"/>
  <c r="E3849" i="18"/>
  <c r="F3849" i="18"/>
  <c r="G3849" i="18"/>
  <c r="H3849" i="18"/>
  <c r="I3849" i="18"/>
  <c r="J3849" i="18"/>
  <c r="K3849" i="18"/>
  <c r="L3849" i="18"/>
  <c r="M3849" i="18"/>
  <c r="N3849" i="18"/>
  <c r="A3850" i="18"/>
  <c r="B3850" i="18"/>
  <c r="C3850" i="18"/>
  <c r="D3850" i="18"/>
  <c r="E3850" i="18"/>
  <c r="F3850" i="18"/>
  <c r="G3850" i="18"/>
  <c r="H3850" i="18"/>
  <c r="I3850" i="18"/>
  <c r="J3850" i="18"/>
  <c r="K3850" i="18"/>
  <c r="L3850" i="18"/>
  <c r="M3850" i="18"/>
  <c r="N3850" i="18"/>
  <c r="A3851" i="18"/>
  <c r="B3851" i="18"/>
  <c r="C3851" i="18"/>
  <c r="D3851" i="18"/>
  <c r="E3851" i="18"/>
  <c r="F3851" i="18"/>
  <c r="G3851" i="18"/>
  <c r="H3851" i="18"/>
  <c r="I3851" i="18"/>
  <c r="J3851" i="18"/>
  <c r="K3851" i="18"/>
  <c r="L3851" i="18"/>
  <c r="M3851" i="18"/>
  <c r="N3851" i="18"/>
  <c r="A3852" i="18"/>
  <c r="B3852" i="18"/>
  <c r="C3852" i="18"/>
  <c r="D3852" i="18"/>
  <c r="E3852" i="18"/>
  <c r="F3852" i="18"/>
  <c r="G3852" i="18"/>
  <c r="H3852" i="18"/>
  <c r="I3852" i="18"/>
  <c r="J3852" i="18"/>
  <c r="K3852" i="18"/>
  <c r="L3852" i="18"/>
  <c r="M3852" i="18"/>
  <c r="N3852" i="18"/>
  <c r="A3853" i="18"/>
  <c r="B3853" i="18"/>
  <c r="C3853" i="18"/>
  <c r="D3853" i="18"/>
  <c r="E3853" i="18"/>
  <c r="F3853" i="18"/>
  <c r="G3853" i="18"/>
  <c r="H3853" i="18"/>
  <c r="I3853" i="18"/>
  <c r="J3853" i="18"/>
  <c r="K3853" i="18"/>
  <c r="L3853" i="18"/>
  <c r="M3853" i="18"/>
  <c r="N3853" i="18"/>
  <c r="A3854" i="18"/>
  <c r="B3854" i="18"/>
  <c r="C3854" i="18"/>
  <c r="D3854" i="18"/>
  <c r="E3854" i="18"/>
  <c r="F3854" i="18"/>
  <c r="G3854" i="18"/>
  <c r="H3854" i="18"/>
  <c r="I3854" i="18"/>
  <c r="J3854" i="18"/>
  <c r="K3854" i="18"/>
  <c r="L3854" i="18"/>
  <c r="M3854" i="18"/>
  <c r="N3854" i="18"/>
  <c r="A3855" i="18"/>
  <c r="B3855" i="18"/>
  <c r="C3855" i="18"/>
  <c r="D3855" i="18"/>
  <c r="E3855" i="18"/>
  <c r="F3855" i="18"/>
  <c r="G3855" i="18"/>
  <c r="H3855" i="18"/>
  <c r="I3855" i="18"/>
  <c r="J3855" i="18"/>
  <c r="K3855" i="18"/>
  <c r="L3855" i="18"/>
  <c r="M3855" i="18"/>
  <c r="N3855" i="18"/>
  <c r="A3856" i="18"/>
  <c r="B3856" i="18"/>
  <c r="C3856" i="18"/>
  <c r="D3856" i="18"/>
  <c r="E3856" i="18"/>
  <c r="F3856" i="18"/>
  <c r="G3856" i="18"/>
  <c r="H3856" i="18"/>
  <c r="I3856" i="18"/>
  <c r="J3856" i="18"/>
  <c r="K3856" i="18"/>
  <c r="L3856" i="18"/>
  <c r="M3856" i="18"/>
  <c r="N3856" i="18"/>
  <c r="A3857" i="18"/>
  <c r="B3857" i="18"/>
  <c r="C3857" i="18"/>
  <c r="D3857" i="18"/>
  <c r="E3857" i="18"/>
  <c r="F3857" i="18"/>
  <c r="G3857" i="18"/>
  <c r="H3857" i="18"/>
  <c r="I3857" i="18"/>
  <c r="J3857" i="18"/>
  <c r="K3857" i="18"/>
  <c r="L3857" i="18"/>
  <c r="M3857" i="18"/>
  <c r="N3857" i="18"/>
  <c r="A3858" i="18"/>
  <c r="B3858" i="18"/>
  <c r="C3858" i="18"/>
  <c r="D3858" i="18"/>
  <c r="E3858" i="18"/>
  <c r="F3858" i="18"/>
  <c r="G3858" i="18"/>
  <c r="H3858" i="18"/>
  <c r="I3858" i="18"/>
  <c r="J3858" i="18"/>
  <c r="K3858" i="18"/>
  <c r="L3858" i="18"/>
  <c r="M3858" i="18"/>
  <c r="N3858" i="18"/>
  <c r="A3859" i="18"/>
  <c r="B3859" i="18"/>
  <c r="C3859" i="18"/>
  <c r="D3859" i="18"/>
  <c r="E3859" i="18"/>
  <c r="F3859" i="18"/>
  <c r="G3859" i="18"/>
  <c r="H3859" i="18"/>
  <c r="I3859" i="18"/>
  <c r="J3859" i="18"/>
  <c r="K3859" i="18"/>
  <c r="L3859" i="18"/>
  <c r="M3859" i="18"/>
  <c r="N3859" i="18"/>
  <c r="A3860" i="18"/>
  <c r="B3860" i="18"/>
  <c r="C3860" i="18"/>
  <c r="D3860" i="18"/>
  <c r="E3860" i="18"/>
  <c r="F3860" i="18"/>
  <c r="G3860" i="18"/>
  <c r="H3860" i="18"/>
  <c r="I3860" i="18"/>
  <c r="J3860" i="18"/>
  <c r="K3860" i="18"/>
  <c r="L3860" i="18"/>
  <c r="M3860" i="18"/>
  <c r="N3860" i="18"/>
  <c r="A3861" i="18"/>
  <c r="B3861" i="18"/>
  <c r="C3861" i="18"/>
  <c r="D3861" i="18"/>
  <c r="E3861" i="18"/>
  <c r="F3861" i="18"/>
  <c r="G3861" i="18"/>
  <c r="H3861" i="18"/>
  <c r="I3861" i="18"/>
  <c r="J3861" i="18"/>
  <c r="K3861" i="18"/>
  <c r="L3861" i="18"/>
  <c r="M3861" i="18"/>
  <c r="N3861" i="18"/>
  <c r="A3862" i="18"/>
  <c r="B3862" i="18"/>
  <c r="C3862" i="18"/>
  <c r="D3862" i="18"/>
  <c r="E3862" i="18"/>
  <c r="F3862" i="18"/>
  <c r="G3862" i="18"/>
  <c r="H3862" i="18"/>
  <c r="I3862" i="18"/>
  <c r="J3862" i="18"/>
  <c r="K3862" i="18"/>
  <c r="L3862" i="18"/>
  <c r="M3862" i="18"/>
  <c r="N3862" i="18"/>
  <c r="A3863" i="18"/>
  <c r="B3863" i="18"/>
  <c r="C3863" i="18"/>
  <c r="D3863" i="18"/>
  <c r="E3863" i="18"/>
  <c r="F3863" i="18"/>
  <c r="G3863" i="18"/>
  <c r="H3863" i="18"/>
  <c r="I3863" i="18"/>
  <c r="J3863" i="18"/>
  <c r="K3863" i="18"/>
  <c r="L3863" i="18"/>
  <c r="M3863" i="18"/>
  <c r="N3863" i="18"/>
  <c r="A3864" i="18"/>
  <c r="B3864" i="18"/>
  <c r="C3864" i="18"/>
  <c r="D3864" i="18"/>
  <c r="E3864" i="18"/>
  <c r="F3864" i="18"/>
  <c r="G3864" i="18"/>
  <c r="H3864" i="18"/>
  <c r="I3864" i="18"/>
  <c r="J3864" i="18"/>
  <c r="K3864" i="18"/>
  <c r="L3864" i="18"/>
  <c r="M3864" i="18"/>
  <c r="N3864" i="18"/>
  <c r="A3865" i="18"/>
  <c r="B3865" i="18"/>
  <c r="C3865" i="18"/>
  <c r="D3865" i="18"/>
  <c r="E3865" i="18"/>
  <c r="F3865" i="18"/>
  <c r="G3865" i="18"/>
  <c r="H3865" i="18"/>
  <c r="I3865" i="18"/>
  <c r="J3865" i="18"/>
  <c r="K3865" i="18"/>
  <c r="L3865" i="18"/>
  <c r="M3865" i="18"/>
  <c r="N3865" i="18"/>
  <c r="A3866" i="18"/>
  <c r="B3866" i="18"/>
  <c r="C3866" i="18"/>
  <c r="D3866" i="18"/>
  <c r="E3866" i="18"/>
  <c r="F3866" i="18"/>
  <c r="G3866" i="18"/>
  <c r="H3866" i="18"/>
  <c r="I3866" i="18"/>
  <c r="J3866" i="18"/>
  <c r="K3866" i="18"/>
  <c r="L3866" i="18"/>
  <c r="M3866" i="18"/>
  <c r="N3866" i="18"/>
  <c r="A3867" i="18"/>
  <c r="B3867" i="18"/>
  <c r="C3867" i="18"/>
  <c r="D3867" i="18"/>
  <c r="E3867" i="18"/>
  <c r="F3867" i="18"/>
  <c r="G3867" i="18"/>
  <c r="H3867" i="18"/>
  <c r="I3867" i="18"/>
  <c r="J3867" i="18"/>
  <c r="K3867" i="18"/>
  <c r="L3867" i="18"/>
  <c r="M3867" i="18"/>
  <c r="N3867" i="18"/>
  <c r="A3868" i="18"/>
  <c r="B3868" i="18"/>
  <c r="C3868" i="18"/>
  <c r="D3868" i="18"/>
  <c r="E3868" i="18"/>
  <c r="F3868" i="18"/>
  <c r="G3868" i="18"/>
  <c r="H3868" i="18"/>
  <c r="I3868" i="18"/>
  <c r="J3868" i="18"/>
  <c r="K3868" i="18"/>
  <c r="L3868" i="18"/>
  <c r="M3868" i="18"/>
  <c r="N3868" i="18"/>
  <c r="A3869" i="18"/>
  <c r="B3869" i="18"/>
  <c r="C3869" i="18"/>
  <c r="D3869" i="18"/>
  <c r="E3869" i="18"/>
  <c r="F3869" i="18"/>
  <c r="G3869" i="18"/>
  <c r="H3869" i="18"/>
  <c r="I3869" i="18"/>
  <c r="J3869" i="18"/>
  <c r="K3869" i="18"/>
  <c r="L3869" i="18"/>
  <c r="M3869" i="18"/>
  <c r="N3869" i="18"/>
  <c r="A3870" i="18"/>
  <c r="B3870" i="18"/>
  <c r="C3870" i="18"/>
  <c r="D3870" i="18"/>
  <c r="E3870" i="18"/>
  <c r="F3870" i="18"/>
  <c r="G3870" i="18"/>
  <c r="H3870" i="18"/>
  <c r="I3870" i="18"/>
  <c r="J3870" i="18"/>
  <c r="K3870" i="18"/>
  <c r="L3870" i="18"/>
  <c r="M3870" i="18"/>
  <c r="N3870" i="18"/>
  <c r="A3871" i="18"/>
  <c r="B3871" i="18"/>
  <c r="C3871" i="18"/>
  <c r="D3871" i="18"/>
  <c r="E3871" i="18"/>
  <c r="F3871" i="18"/>
  <c r="G3871" i="18"/>
  <c r="H3871" i="18"/>
  <c r="I3871" i="18"/>
  <c r="J3871" i="18"/>
  <c r="K3871" i="18"/>
  <c r="L3871" i="18"/>
  <c r="M3871" i="18"/>
  <c r="N3871" i="18"/>
  <c r="A3872" i="18"/>
  <c r="B3872" i="18"/>
  <c r="C3872" i="18"/>
  <c r="D3872" i="18"/>
  <c r="E3872" i="18"/>
  <c r="F3872" i="18"/>
  <c r="G3872" i="18"/>
  <c r="H3872" i="18"/>
  <c r="I3872" i="18"/>
  <c r="J3872" i="18"/>
  <c r="K3872" i="18"/>
  <c r="L3872" i="18"/>
  <c r="M3872" i="18"/>
  <c r="N3872" i="18"/>
  <c r="A3873" i="18"/>
  <c r="B3873" i="18"/>
  <c r="C3873" i="18"/>
  <c r="D3873" i="18"/>
  <c r="E3873" i="18"/>
  <c r="F3873" i="18"/>
  <c r="G3873" i="18"/>
  <c r="H3873" i="18"/>
  <c r="I3873" i="18"/>
  <c r="J3873" i="18"/>
  <c r="K3873" i="18"/>
  <c r="L3873" i="18"/>
  <c r="M3873" i="18"/>
  <c r="N3873" i="18"/>
  <c r="A3874" i="18"/>
  <c r="B3874" i="18"/>
  <c r="C3874" i="18"/>
  <c r="D3874" i="18"/>
  <c r="E3874" i="18"/>
  <c r="F3874" i="18"/>
  <c r="G3874" i="18"/>
  <c r="H3874" i="18"/>
  <c r="I3874" i="18"/>
  <c r="J3874" i="18"/>
  <c r="K3874" i="18"/>
  <c r="L3874" i="18"/>
  <c r="M3874" i="18"/>
  <c r="N3874" i="18"/>
  <c r="A3875" i="18"/>
  <c r="B3875" i="18"/>
  <c r="C3875" i="18"/>
  <c r="D3875" i="18"/>
  <c r="E3875" i="18"/>
  <c r="F3875" i="18"/>
  <c r="G3875" i="18"/>
  <c r="H3875" i="18"/>
  <c r="I3875" i="18"/>
  <c r="J3875" i="18"/>
  <c r="K3875" i="18"/>
  <c r="L3875" i="18"/>
  <c r="M3875" i="18"/>
  <c r="N3875" i="18"/>
  <c r="A3876" i="18"/>
  <c r="B3876" i="18"/>
  <c r="C3876" i="18"/>
  <c r="D3876" i="18"/>
  <c r="E3876" i="18"/>
  <c r="F3876" i="18"/>
  <c r="G3876" i="18"/>
  <c r="H3876" i="18"/>
  <c r="I3876" i="18"/>
  <c r="J3876" i="18"/>
  <c r="K3876" i="18"/>
  <c r="L3876" i="18"/>
  <c r="M3876" i="18"/>
  <c r="N3876" i="18"/>
  <c r="A3877" i="18"/>
  <c r="B3877" i="18"/>
  <c r="C3877" i="18"/>
  <c r="D3877" i="18"/>
  <c r="E3877" i="18"/>
  <c r="F3877" i="18"/>
  <c r="G3877" i="18"/>
  <c r="H3877" i="18"/>
  <c r="I3877" i="18"/>
  <c r="J3877" i="18"/>
  <c r="K3877" i="18"/>
  <c r="L3877" i="18"/>
  <c r="M3877" i="18"/>
  <c r="N3877" i="18"/>
  <c r="A3878" i="18"/>
  <c r="B3878" i="18"/>
  <c r="C3878" i="18"/>
  <c r="D3878" i="18"/>
  <c r="E3878" i="18"/>
  <c r="F3878" i="18"/>
  <c r="G3878" i="18"/>
  <c r="H3878" i="18"/>
  <c r="I3878" i="18"/>
  <c r="J3878" i="18"/>
  <c r="K3878" i="18"/>
  <c r="L3878" i="18"/>
  <c r="M3878" i="18"/>
  <c r="N3878" i="18"/>
  <c r="A3879" i="18"/>
  <c r="B3879" i="18"/>
  <c r="C3879" i="18"/>
  <c r="D3879" i="18"/>
  <c r="E3879" i="18"/>
  <c r="F3879" i="18"/>
  <c r="G3879" i="18"/>
  <c r="H3879" i="18"/>
  <c r="I3879" i="18"/>
  <c r="J3879" i="18"/>
  <c r="K3879" i="18"/>
  <c r="L3879" i="18"/>
  <c r="M3879" i="18"/>
  <c r="N3879" i="18"/>
  <c r="A3880" i="18"/>
  <c r="B3880" i="18"/>
  <c r="C3880" i="18"/>
  <c r="D3880" i="18"/>
  <c r="E3880" i="18"/>
  <c r="F3880" i="18"/>
  <c r="G3880" i="18"/>
  <c r="H3880" i="18"/>
  <c r="I3880" i="18"/>
  <c r="J3880" i="18"/>
  <c r="K3880" i="18"/>
  <c r="L3880" i="18"/>
  <c r="M3880" i="18"/>
  <c r="N3880" i="18"/>
  <c r="A3881" i="18"/>
  <c r="B3881" i="18"/>
  <c r="C3881" i="18"/>
  <c r="D3881" i="18"/>
  <c r="E3881" i="18"/>
  <c r="F3881" i="18"/>
  <c r="G3881" i="18"/>
  <c r="H3881" i="18"/>
  <c r="I3881" i="18"/>
  <c r="J3881" i="18"/>
  <c r="K3881" i="18"/>
  <c r="L3881" i="18"/>
  <c r="M3881" i="18"/>
  <c r="N3881" i="18"/>
  <c r="A3882" i="18"/>
  <c r="B3882" i="18"/>
  <c r="C3882" i="18"/>
  <c r="D3882" i="18"/>
  <c r="E3882" i="18"/>
  <c r="F3882" i="18"/>
  <c r="G3882" i="18"/>
  <c r="H3882" i="18"/>
  <c r="I3882" i="18"/>
  <c r="J3882" i="18"/>
  <c r="K3882" i="18"/>
  <c r="L3882" i="18"/>
  <c r="M3882" i="18"/>
  <c r="N3882" i="18"/>
  <c r="A3883" i="18"/>
  <c r="B3883" i="18"/>
  <c r="C3883" i="18"/>
  <c r="D3883" i="18"/>
  <c r="E3883" i="18"/>
  <c r="F3883" i="18"/>
  <c r="G3883" i="18"/>
  <c r="H3883" i="18"/>
  <c r="I3883" i="18"/>
  <c r="J3883" i="18"/>
  <c r="K3883" i="18"/>
  <c r="L3883" i="18"/>
  <c r="M3883" i="18"/>
  <c r="N3883" i="18"/>
  <c r="A3884" i="18"/>
  <c r="B3884" i="18"/>
  <c r="C3884" i="18"/>
  <c r="D3884" i="18"/>
  <c r="E3884" i="18"/>
  <c r="F3884" i="18"/>
  <c r="G3884" i="18"/>
  <c r="H3884" i="18"/>
  <c r="I3884" i="18"/>
  <c r="J3884" i="18"/>
  <c r="K3884" i="18"/>
  <c r="L3884" i="18"/>
  <c r="M3884" i="18"/>
  <c r="N3884" i="18"/>
  <c r="A3885" i="18"/>
  <c r="B3885" i="18"/>
  <c r="C3885" i="18"/>
  <c r="D3885" i="18"/>
  <c r="E3885" i="18"/>
  <c r="F3885" i="18"/>
  <c r="G3885" i="18"/>
  <c r="H3885" i="18"/>
  <c r="I3885" i="18"/>
  <c r="J3885" i="18"/>
  <c r="K3885" i="18"/>
  <c r="L3885" i="18"/>
  <c r="M3885" i="18"/>
  <c r="N3885" i="18"/>
  <c r="A3886" i="18"/>
  <c r="B3886" i="18"/>
  <c r="C3886" i="18"/>
  <c r="D3886" i="18"/>
  <c r="E3886" i="18"/>
  <c r="F3886" i="18"/>
  <c r="G3886" i="18"/>
  <c r="H3886" i="18"/>
  <c r="I3886" i="18"/>
  <c r="J3886" i="18"/>
  <c r="K3886" i="18"/>
  <c r="L3886" i="18"/>
  <c r="M3886" i="18"/>
  <c r="N3886" i="18"/>
  <c r="A3887" i="18"/>
  <c r="B3887" i="18"/>
  <c r="C3887" i="18"/>
  <c r="D3887" i="18"/>
  <c r="E3887" i="18"/>
  <c r="F3887" i="18"/>
  <c r="G3887" i="18"/>
  <c r="H3887" i="18"/>
  <c r="I3887" i="18"/>
  <c r="J3887" i="18"/>
  <c r="K3887" i="18"/>
  <c r="L3887" i="18"/>
  <c r="M3887" i="18"/>
  <c r="N3887" i="18"/>
  <c r="A3888" i="18"/>
  <c r="B3888" i="18"/>
  <c r="C3888" i="18"/>
  <c r="D3888" i="18"/>
  <c r="E3888" i="18"/>
  <c r="F3888" i="18"/>
  <c r="G3888" i="18"/>
  <c r="H3888" i="18"/>
  <c r="I3888" i="18"/>
  <c r="J3888" i="18"/>
  <c r="K3888" i="18"/>
  <c r="L3888" i="18"/>
  <c r="M3888" i="18"/>
  <c r="N3888" i="18"/>
  <c r="A3889" i="18"/>
  <c r="B3889" i="18"/>
  <c r="C3889" i="18"/>
  <c r="D3889" i="18"/>
  <c r="E3889" i="18"/>
  <c r="F3889" i="18"/>
  <c r="G3889" i="18"/>
  <c r="H3889" i="18"/>
  <c r="I3889" i="18"/>
  <c r="J3889" i="18"/>
  <c r="K3889" i="18"/>
  <c r="L3889" i="18"/>
  <c r="M3889" i="18"/>
  <c r="N3889" i="18"/>
  <c r="A3890" i="18"/>
  <c r="B3890" i="18"/>
  <c r="C3890" i="18"/>
  <c r="D3890" i="18"/>
  <c r="E3890" i="18"/>
  <c r="F3890" i="18"/>
  <c r="G3890" i="18"/>
  <c r="H3890" i="18"/>
  <c r="I3890" i="18"/>
  <c r="J3890" i="18"/>
  <c r="K3890" i="18"/>
  <c r="L3890" i="18"/>
  <c r="M3890" i="18"/>
  <c r="N3890" i="18"/>
  <c r="A3891" i="18"/>
  <c r="B3891" i="18"/>
  <c r="C3891" i="18"/>
  <c r="D3891" i="18"/>
  <c r="E3891" i="18"/>
  <c r="F3891" i="18"/>
  <c r="G3891" i="18"/>
  <c r="H3891" i="18"/>
  <c r="I3891" i="18"/>
  <c r="J3891" i="18"/>
  <c r="K3891" i="18"/>
  <c r="L3891" i="18"/>
  <c r="M3891" i="18"/>
  <c r="N3891" i="18"/>
  <c r="A3892" i="18"/>
  <c r="B3892" i="18"/>
  <c r="C3892" i="18"/>
  <c r="D3892" i="18"/>
  <c r="E3892" i="18"/>
  <c r="F3892" i="18"/>
  <c r="G3892" i="18"/>
  <c r="H3892" i="18"/>
  <c r="I3892" i="18"/>
  <c r="J3892" i="18"/>
  <c r="K3892" i="18"/>
  <c r="L3892" i="18"/>
  <c r="M3892" i="18"/>
  <c r="N3892" i="18"/>
  <c r="A3893" i="18"/>
  <c r="B3893" i="18"/>
  <c r="C3893" i="18"/>
  <c r="D3893" i="18"/>
  <c r="E3893" i="18"/>
  <c r="F3893" i="18"/>
  <c r="G3893" i="18"/>
  <c r="H3893" i="18"/>
  <c r="I3893" i="18"/>
  <c r="J3893" i="18"/>
  <c r="K3893" i="18"/>
  <c r="L3893" i="18"/>
  <c r="M3893" i="18"/>
  <c r="N3893" i="18"/>
  <c r="A3894" i="18"/>
  <c r="B3894" i="18"/>
  <c r="C3894" i="18"/>
  <c r="D3894" i="18"/>
  <c r="E3894" i="18"/>
  <c r="F3894" i="18"/>
  <c r="G3894" i="18"/>
  <c r="H3894" i="18"/>
  <c r="I3894" i="18"/>
  <c r="J3894" i="18"/>
  <c r="K3894" i="18"/>
  <c r="L3894" i="18"/>
  <c r="M3894" i="18"/>
  <c r="N3894" i="18"/>
  <c r="A3895" i="18"/>
  <c r="B3895" i="18"/>
  <c r="C3895" i="18"/>
  <c r="D3895" i="18"/>
  <c r="E3895" i="18"/>
  <c r="F3895" i="18"/>
  <c r="G3895" i="18"/>
  <c r="H3895" i="18"/>
  <c r="I3895" i="18"/>
  <c r="J3895" i="18"/>
  <c r="K3895" i="18"/>
  <c r="L3895" i="18"/>
  <c r="M3895" i="18"/>
  <c r="N3895" i="18"/>
  <c r="A3896" i="18"/>
  <c r="B3896" i="18"/>
  <c r="C3896" i="18"/>
  <c r="D3896" i="18"/>
  <c r="E3896" i="18"/>
  <c r="F3896" i="18"/>
  <c r="G3896" i="18"/>
  <c r="H3896" i="18"/>
  <c r="I3896" i="18"/>
  <c r="J3896" i="18"/>
  <c r="K3896" i="18"/>
  <c r="L3896" i="18"/>
  <c r="M3896" i="18"/>
  <c r="N3896" i="18"/>
  <c r="A3897" i="18"/>
  <c r="B3897" i="18"/>
  <c r="C3897" i="18"/>
  <c r="D3897" i="18"/>
  <c r="E3897" i="18"/>
  <c r="F3897" i="18"/>
  <c r="G3897" i="18"/>
  <c r="H3897" i="18"/>
  <c r="I3897" i="18"/>
  <c r="J3897" i="18"/>
  <c r="K3897" i="18"/>
  <c r="L3897" i="18"/>
  <c r="M3897" i="18"/>
  <c r="N3897" i="18"/>
  <c r="A3898" i="18"/>
  <c r="B3898" i="18"/>
  <c r="C3898" i="18"/>
  <c r="D3898" i="18"/>
  <c r="E3898" i="18"/>
  <c r="F3898" i="18"/>
  <c r="G3898" i="18"/>
  <c r="H3898" i="18"/>
  <c r="I3898" i="18"/>
  <c r="J3898" i="18"/>
  <c r="K3898" i="18"/>
  <c r="L3898" i="18"/>
  <c r="M3898" i="18"/>
  <c r="N3898" i="18"/>
  <c r="A3899" i="18"/>
  <c r="B3899" i="18"/>
  <c r="C3899" i="18"/>
  <c r="D3899" i="18"/>
  <c r="E3899" i="18"/>
  <c r="F3899" i="18"/>
  <c r="G3899" i="18"/>
  <c r="H3899" i="18"/>
  <c r="I3899" i="18"/>
  <c r="J3899" i="18"/>
  <c r="K3899" i="18"/>
  <c r="L3899" i="18"/>
  <c r="M3899" i="18"/>
  <c r="N3899" i="18"/>
  <c r="A3900" i="18"/>
  <c r="B3900" i="18"/>
  <c r="C3900" i="18"/>
  <c r="D3900" i="18"/>
  <c r="E3900" i="18"/>
  <c r="F3900" i="18"/>
  <c r="G3900" i="18"/>
  <c r="H3900" i="18"/>
  <c r="I3900" i="18"/>
  <c r="J3900" i="18"/>
  <c r="K3900" i="18"/>
  <c r="L3900" i="18"/>
  <c r="M3900" i="18"/>
  <c r="N3900" i="18"/>
  <c r="A3901" i="18"/>
  <c r="B3901" i="18"/>
  <c r="C3901" i="18"/>
  <c r="D3901" i="18"/>
  <c r="E3901" i="18"/>
  <c r="F3901" i="18"/>
  <c r="G3901" i="18"/>
  <c r="H3901" i="18"/>
  <c r="I3901" i="18"/>
  <c r="J3901" i="18"/>
  <c r="K3901" i="18"/>
  <c r="L3901" i="18"/>
  <c r="M3901" i="18"/>
  <c r="N3901" i="18"/>
  <c r="A3902" i="18"/>
  <c r="B3902" i="18"/>
  <c r="C3902" i="18"/>
  <c r="D3902" i="18"/>
  <c r="E3902" i="18"/>
  <c r="F3902" i="18"/>
  <c r="G3902" i="18"/>
  <c r="H3902" i="18"/>
  <c r="I3902" i="18"/>
  <c r="J3902" i="18"/>
  <c r="K3902" i="18"/>
  <c r="L3902" i="18"/>
  <c r="M3902" i="18"/>
  <c r="N3902" i="18"/>
  <c r="A3903" i="18"/>
  <c r="B3903" i="18"/>
  <c r="C3903" i="18"/>
  <c r="D3903" i="18"/>
  <c r="E3903" i="18"/>
  <c r="F3903" i="18"/>
  <c r="G3903" i="18"/>
  <c r="H3903" i="18"/>
  <c r="I3903" i="18"/>
  <c r="J3903" i="18"/>
  <c r="K3903" i="18"/>
  <c r="L3903" i="18"/>
  <c r="M3903" i="18"/>
  <c r="N3903" i="18"/>
  <c r="A3904" i="18"/>
  <c r="B3904" i="18"/>
  <c r="C3904" i="18"/>
  <c r="D3904" i="18"/>
  <c r="E3904" i="18"/>
  <c r="F3904" i="18"/>
  <c r="G3904" i="18"/>
  <c r="H3904" i="18"/>
  <c r="I3904" i="18"/>
  <c r="J3904" i="18"/>
  <c r="K3904" i="18"/>
  <c r="L3904" i="18"/>
  <c r="M3904" i="18"/>
  <c r="N3904" i="18"/>
  <c r="A3905" i="18"/>
  <c r="B3905" i="18"/>
  <c r="C3905" i="18"/>
  <c r="D3905" i="18"/>
  <c r="E3905" i="18"/>
  <c r="F3905" i="18"/>
  <c r="G3905" i="18"/>
  <c r="H3905" i="18"/>
  <c r="I3905" i="18"/>
  <c r="J3905" i="18"/>
  <c r="K3905" i="18"/>
  <c r="L3905" i="18"/>
  <c r="M3905" i="18"/>
  <c r="N3905" i="18"/>
  <c r="A3906" i="18"/>
  <c r="B3906" i="18"/>
  <c r="C3906" i="18"/>
  <c r="D3906" i="18"/>
  <c r="E3906" i="18"/>
  <c r="F3906" i="18"/>
  <c r="G3906" i="18"/>
  <c r="H3906" i="18"/>
  <c r="I3906" i="18"/>
  <c r="J3906" i="18"/>
  <c r="K3906" i="18"/>
  <c r="L3906" i="18"/>
  <c r="M3906" i="18"/>
  <c r="N3906" i="18"/>
  <c r="A3907" i="18"/>
  <c r="B3907" i="18"/>
  <c r="C3907" i="18"/>
  <c r="D3907" i="18"/>
  <c r="E3907" i="18"/>
  <c r="F3907" i="18"/>
  <c r="G3907" i="18"/>
  <c r="H3907" i="18"/>
  <c r="I3907" i="18"/>
  <c r="J3907" i="18"/>
  <c r="K3907" i="18"/>
  <c r="L3907" i="18"/>
  <c r="M3907" i="18"/>
  <c r="N3907" i="18"/>
  <c r="A3908" i="18"/>
  <c r="B3908" i="18"/>
  <c r="C3908" i="18"/>
  <c r="D3908" i="18"/>
  <c r="E3908" i="18"/>
  <c r="F3908" i="18"/>
  <c r="G3908" i="18"/>
  <c r="H3908" i="18"/>
  <c r="I3908" i="18"/>
  <c r="J3908" i="18"/>
  <c r="K3908" i="18"/>
  <c r="L3908" i="18"/>
  <c r="M3908" i="18"/>
  <c r="N3908" i="18"/>
  <c r="A3909" i="18"/>
  <c r="B3909" i="18"/>
  <c r="C3909" i="18"/>
  <c r="D3909" i="18"/>
  <c r="E3909" i="18"/>
  <c r="F3909" i="18"/>
  <c r="G3909" i="18"/>
  <c r="H3909" i="18"/>
  <c r="I3909" i="18"/>
  <c r="J3909" i="18"/>
  <c r="K3909" i="18"/>
  <c r="L3909" i="18"/>
  <c r="M3909" i="18"/>
  <c r="N3909" i="18"/>
  <c r="A3910" i="18"/>
  <c r="B3910" i="18"/>
  <c r="C3910" i="18"/>
  <c r="D3910" i="18"/>
  <c r="E3910" i="18"/>
  <c r="F3910" i="18"/>
  <c r="G3910" i="18"/>
  <c r="H3910" i="18"/>
  <c r="I3910" i="18"/>
  <c r="J3910" i="18"/>
  <c r="K3910" i="18"/>
  <c r="L3910" i="18"/>
  <c r="M3910" i="18"/>
  <c r="N3910" i="18"/>
  <c r="A3911" i="18"/>
  <c r="B3911" i="18"/>
  <c r="C3911" i="18"/>
  <c r="D3911" i="18"/>
  <c r="E3911" i="18"/>
  <c r="F3911" i="18"/>
  <c r="G3911" i="18"/>
  <c r="H3911" i="18"/>
  <c r="I3911" i="18"/>
  <c r="J3911" i="18"/>
  <c r="K3911" i="18"/>
  <c r="L3911" i="18"/>
  <c r="M3911" i="18"/>
  <c r="N3911" i="18"/>
  <c r="A3912" i="18"/>
  <c r="B3912" i="18"/>
  <c r="C3912" i="18"/>
  <c r="D3912" i="18"/>
  <c r="E3912" i="18"/>
  <c r="F3912" i="18"/>
  <c r="G3912" i="18"/>
  <c r="H3912" i="18"/>
  <c r="I3912" i="18"/>
  <c r="J3912" i="18"/>
  <c r="K3912" i="18"/>
  <c r="L3912" i="18"/>
  <c r="M3912" i="18"/>
  <c r="N3912" i="18"/>
  <c r="A3913" i="18"/>
  <c r="B3913" i="18"/>
  <c r="C3913" i="18"/>
  <c r="D3913" i="18"/>
  <c r="E3913" i="18"/>
  <c r="F3913" i="18"/>
  <c r="G3913" i="18"/>
  <c r="H3913" i="18"/>
  <c r="I3913" i="18"/>
  <c r="J3913" i="18"/>
  <c r="K3913" i="18"/>
  <c r="L3913" i="18"/>
  <c r="M3913" i="18"/>
  <c r="N3913" i="18"/>
  <c r="A3914" i="18"/>
  <c r="B3914" i="18"/>
  <c r="C3914" i="18"/>
  <c r="D3914" i="18"/>
  <c r="E3914" i="18"/>
  <c r="F3914" i="18"/>
  <c r="G3914" i="18"/>
  <c r="H3914" i="18"/>
  <c r="I3914" i="18"/>
  <c r="J3914" i="18"/>
  <c r="K3914" i="18"/>
  <c r="L3914" i="18"/>
  <c r="M3914" i="18"/>
  <c r="N3914" i="18"/>
  <c r="A3915" i="18"/>
  <c r="B3915" i="18"/>
  <c r="C3915" i="18"/>
  <c r="D3915" i="18"/>
  <c r="E3915" i="18"/>
  <c r="F3915" i="18"/>
  <c r="G3915" i="18"/>
  <c r="H3915" i="18"/>
  <c r="I3915" i="18"/>
  <c r="J3915" i="18"/>
  <c r="K3915" i="18"/>
  <c r="L3915" i="18"/>
  <c r="M3915" i="18"/>
  <c r="N3915" i="18"/>
  <c r="A3916" i="18"/>
  <c r="B3916" i="18"/>
  <c r="C3916" i="18"/>
  <c r="D3916" i="18"/>
  <c r="E3916" i="18"/>
  <c r="F3916" i="18"/>
  <c r="G3916" i="18"/>
  <c r="H3916" i="18"/>
  <c r="I3916" i="18"/>
  <c r="J3916" i="18"/>
  <c r="K3916" i="18"/>
  <c r="L3916" i="18"/>
  <c r="M3916" i="18"/>
  <c r="N3916" i="18"/>
  <c r="A3917" i="18"/>
  <c r="B3917" i="18"/>
  <c r="C3917" i="18"/>
  <c r="D3917" i="18"/>
  <c r="E3917" i="18"/>
  <c r="F3917" i="18"/>
  <c r="G3917" i="18"/>
  <c r="H3917" i="18"/>
  <c r="I3917" i="18"/>
  <c r="J3917" i="18"/>
  <c r="K3917" i="18"/>
  <c r="L3917" i="18"/>
  <c r="M3917" i="18"/>
  <c r="N3917" i="18"/>
  <c r="A3918" i="18"/>
  <c r="B3918" i="18"/>
  <c r="C3918" i="18"/>
  <c r="D3918" i="18"/>
  <c r="E3918" i="18"/>
  <c r="F3918" i="18"/>
  <c r="G3918" i="18"/>
  <c r="H3918" i="18"/>
  <c r="I3918" i="18"/>
  <c r="J3918" i="18"/>
  <c r="K3918" i="18"/>
  <c r="L3918" i="18"/>
  <c r="M3918" i="18"/>
  <c r="N3918" i="18"/>
  <c r="A3919" i="18"/>
  <c r="B3919" i="18"/>
  <c r="C3919" i="18"/>
  <c r="D3919" i="18"/>
  <c r="E3919" i="18"/>
  <c r="F3919" i="18"/>
  <c r="G3919" i="18"/>
  <c r="H3919" i="18"/>
  <c r="I3919" i="18"/>
  <c r="J3919" i="18"/>
  <c r="K3919" i="18"/>
  <c r="L3919" i="18"/>
  <c r="M3919" i="18"/>
  <c r="N3919" i="18"/>
  <c r="A3920" i="18"/>
  <c r="B3920" i="18"/>
  <c r="C3920" i="18"/>
  <c r="D3920" i="18"/>
  <c r="E3920" i="18"/>
  <c r="F3920" i="18"/>
  <c r="G3920" i="18"/>
  <c r="H3920" i="18"/>
  <c r="I3920" i="18"/>
  <c r="J3920" i="18"/>
  <c r="K3920" i="18"/>
  <c r="L3920" i="18"/>
  <c r="M3920" i="18"/>
  <c r="N3920" i="18"/>
  <c r="A3921" i="18"/>
  <c r="B3921" i="18"/>
  <c r="C3921" i="18"/>
  <c r="D3921" i="18"/>
  <c r="E3921" i="18"/>
  <c r="F3921" i="18"/>
  <c r="G3921" i="18"/>
  <c r="H3921" i="18"/>
  <c r="I3921" i="18"/>
  <c r="J3921" i="18"/>
  <c r="K3921" i="18"/>
  <c r="L3921" i="18"/>
  <c r="M3921" i="18"/>
  <c r="N3921" i="18"/>
  <c r="A3922" i="18"/>
  <c r="B3922" i="18"/>
  <c r="C3922" i="18"/>
  <c r="D3922" i="18"/>
  <c r="E3922" i="18"/>
  <c r="F3922" i="18"/>
  <c r="G3922" i="18"/>
  <c r="H3922" i="18"/>
  <c r="I3922" i="18"/>
  <c r="J3922" i="18"/>
  <c r="K3922" i="18"/>
  <c r="L3922" i="18"/>
  <c r="M3922" i="18"/>
  <c r="N3922" i="18"/>
  <c r="A3923" i="18"/>
  <c r="B3923" i="18"/>
  <c r="C3923" i="18"/>
  <c r="D3923" i="18"/>
  <c r="E3923" i="18"/>
  <c r="F3923" i="18"/>
  <c r="G3923" i="18"/>
  <c r="H3923" i="18"/>
  <c r="I3923" i="18"/>
  <c r="J3923" i="18"/>
  <c r="K3923" i="18"/>
  <c r="L3923" i="18"/>
  <c r="M3923" i="18"/>
  <c r="N3923" i="18"/>
  <c r="A3924" i="18"/>
  <c r="B3924" i="18"/>
  <c r="C3924" i="18"/>
  <c r="D3924" i="18"/>
  <c r="E3924" i="18"/>
  <c r="F3924" i="18"/>
  <c r="G3924" i="18"/>
  <c r="H3924" i="18"/>
  <c r="I3924" i="18"/>
  <c r="J3924" i="18"/>
  <c r="K3924" i="18"/>
  <c r="L3924" i="18"/>
  <c r="M3924" i="18"/>
  <c r="N3924" i="18"/>
  <c r="A3925" i="18"/>
  <c r="B3925" i="18"/>
  <c r="C3925" i="18"/>
  <c r="D3925" i="18"/>
  <c r="E3925" i="18"/>
  <c r="F3925" i="18"/>
  <c r="G3925" i="18"/>
  <c r="H3925" i="18"/>
  <c r="I3925" i="18"/>
  <c r="J3925" i="18"/>
  <c r="K3925" i="18"/>
  <c r="L3925" i="18"/>
  <c r="M3925" i="18"/>
  <c r="N3925" i="18"/>
  <c r="A3926" i="18"/>
  <c r="B3926" i="18"/>
  <c r="C3926" i="18"/>
  <c r="D3926" i="18"/>
  <c r="E3926" i="18"/>
  <c r="F3926" i="18"/>
  <c r="G3926" i="18"/>
  <c r="H3926" i="18"/>
  <c r="I3926" i="18"/>
  <c r="J3926" i="18"/>
  <c r="K3926" i="18"/>
  <c r="L3926" i="18"/>
  <c r="M3926" i="18"/>
  <c r="N3926" i="18"/>
  <c r="A3927" i="18"/>
  <c r="B3927" i="18"/>
  <c r="C3927" i="18"/>
  <c r="D3927" i="18"/>
  <c r="E3927" i="18"/>
  <c r="F3927" i="18"/>
  <c r="G3927" i="18"/>
  <c r="H3927" i="18"/>
  <c r="I3927" i="18"/>
  <c r="J3927" i="18"/>
  <c r="K3927" i="18"/>
  <c r="L3927" i="18"/>
  <c r="M3927" i="18"/>
  <c r="N3927" i="18"/>
  <c r="A3928" i="18"/>
  <c r="B3928" i="18"/>
  <c r="C3928" i="18"/>
  <c r="D3928" i="18"/>
  <c r="E3928" i="18"/>
  <c r="F3928" i="18"/>
  <c r="G3928" i="18"/>
  <c r="H3928" i="18"/>
  <c r="I3928" i="18"/>
  <c r="J3928" i="18"/>
  <c r="K3928" i="18"/>
  <c r="L3928" i="18"/>
  <c r="M3928" i="18"/>
  <c r="N3928" i="18"/>
  <c r="A3929" i="18"/>
  <c r="B3929" i="18"/>
  <c r="C3929" i="18"/>
  <c r="D3929" i="18"/>
  <c r="E3929" i="18"/>
  <c r="F3929" i="18"/>
  <c r="G3929" i="18"/>
  <c r="H3929" i="18"/>
  <c r="I3929" i="18"/>
  <c r="J3929" i="18"/>
  <c r="K3929" i="18"/>
  <c r="L3929" i="18"/>
  <c r="M3929" i="18"/>
  <c r="N3929" i="18"/>
  <c r="A3930" i="18"/>
  <c r="B3930" i="18"/>
  <c r="C3930" i="18"/>
  <c r="D3930" i="18"/>
  <c r="E3930" i="18"/>
  <c r="F3930" i="18"/>
  <c r="G3930" i="18"/>
  <c r="H3930" i="18"/>
  <c r="I3930" i="18"/>
  <c r="J3930" i="18"/>
  <c r="K3930" i="18"/>
  <c r="L3930" i="18"/>
  <c r="M3930" i="18"/>
  <c r="N3930" i="18"/>
  <c r="A3931" i="18"/>
  <c r="B3931" i="18"/>
  <c r="C3931" i="18"/>
  <c r="D3931" i="18"/>
  <c r="E3931" i="18"/>
  <c r="F3931" i="18"/>
  <c r="G3931" i="18"/>
  <c r="H3931" i="18"/>
  <c r="I3931" i="18"/>
  <c r="J3931" i="18"/>
  <c r="K3931" i="18"/>
  <c r="L3931" i="18"/>
  <c r="M3931" i="18"/>
  <c r="N3931" i="18"/>
  <c r="A3932" i="18"/>
  <c r="B3932" i="18"/>
  <c r="C3932" i="18"/>
  <c r="D3932" i="18"/>
  <c r="E3932" i="18"/>
  <c r="F3932" i="18"/>
  <c r="G3932" i="18"/>
  <c r="H3932" i="18"/>
  <c r="I3932" i="18"/>
  <c r="J3932" i="18"/>
  <c r="K3932" i="18"/>
  <c r="L3932" i="18"/>
  <c r="M3932" i="18"/>
  <c r="N3932" i="18"/>
  <c r="A3933" i="18"/>
  <c r="B3933" i="18"/>
  <c r="C3933" i="18"/>
  <c r="D3933" i="18"/>
  <c r="E3933" i="18"/>
  <c r="F3933" i="18"/>
  <c r="G3933" i="18"/>
  <c r="H3933" i="18"/>
  <c r="I3933" i="18"/>
  <c r="J3933" i="18"/>
  <c r="K3933" i="18"/>
  <c r="L3933" i="18"/>
  <c r="M3933" i="18"/>
  <c r="N3933" i="18"/>
  <c r="A3934" i="18"/>
  <c r="B3934" i="18"/>
  <c r="C3934" i="18"/>
  <c r="D3934" i="18"/>
  <c r="E3934" i="18"/>
  <c r="F3934" i="18"/>
  <c r="G3934" i="18"/>
  <c r="H3934" i="18"/>
  <c r="I3934" i="18"/>
  <c r="J3934" i="18"/>
  <c r="K3934" i="18"/>
  <c r="L3934" i="18"/>
  <c r="M3934" i="18"/>
  <c r="N3934" i="18"/>
  <c r="A3935" i="18"/>
  <c r="B3935" i="18"/>
  <c r="C3935" i="18"/>
  <c r="D3935" i="18"/>
  <c r="E3935" i="18"/>
  <c r="F3935" i="18"/>
  <c r="G3935" i="18"/>
  <c r="H3935" i="18"/>
  <c r="I3935" i="18"/>
  <c r="J3935" i="18"/>
  <c r="K3935" i="18"/>
  <c r="L3935" i="18"/>
  <c r="M3935" i="18"/>
  <c r="N3935" i="18"/>
  <c r="A3936" i="18"/>
  <c r="B3936" i="18"/>
  <c r="C3936" i="18"/>
  <c r="D3936" i="18"/>
  <c r="E3936" i="18"/>
  <c r="F3936" i="18"/>
  <c r="G3936" i="18"/>
  <c r="H3936" i="18"/>
  <c r="I3936" i="18"/>
  <c r="J3936" i="18"/>
  <c r="K3936" i="18"/>
  <c r="L3936" i="18"/>
  <c r="M3936" i="18"/>
  <c r="N3936" i="18"/>
  <c r="A3937" i="18"/>
  <c r="B3937" i="18"/>
  <c r="C3937" i="18"/>
  <c r="D3937" i="18"/>
  <c r="E3937" i="18"/>
  <c r="F3937" i="18"/>
  <c r="G3937" i="18"/>
  <c r="H3937" i="18"/>
  <c r="I3937" i="18"/>
  <c r="J3937" i="18"/>
  <c r="K3937" i="18"/>
  <c r="L3937" i="18"/>
  <c r="M3937" i="18"/>
  <c r="N3937" i="18"/>
  <c r="A3938" i="18"/>
  <c r="B3938" i="18"/>
  <c r="C3938" i="18"/>
  <c r="D3938" i="18"/>
  <c r="E3938" i="18"/>
  <c r="F3938" i="18"/>
  <c r="G3938" i="18"/>
  <c r="H3938" i="18"/>
  <c r="I3938" i="18"/>
  <c r="J3938" i="18"/>
  <c r="K3938" i="18"/>
  <c r="L3938" i="18"/>
  <c r="M3938" i="18"/>
  <c r="N3938" i="18"/>
  <c r="A3939" i="18"/>
  <c r="B3939" i="18"/>
  <c r="C3939" i="18"/>
  <c r="D3939" i="18"/>
  <c r="E3939" i="18"/>
  <c r="F3939" i="18"/>
  <c r="G3939" i="18"/>
  <c r="H3939" i="18"/>
  <c r="I3939" i="18"/>
  <c r="J3939" i="18"/>
  <c r="K3939" i="18"/>
  <c r="L3939" i="18"/>
  <c r="M3939" i="18"/>
  <c r="N3939" i="18"/>
  <c r="A3940" i="18"/>
  <c r="B3940" i="18"/>
  <c r="C3940" i="18"/>
  <c r="D3940" i="18"/>
  <c r="E3940" i="18"/>
  <c r="F3940" i="18"/>
  <c r="G3940" i="18"/>
  <c r="H3940" i="18"/>
  <c r="I3940" i="18"/>
  <c r="J3940" i="18"/>
  <c r="K3940" i="18"/>
  <c r="L3940" i="18"/>
  <c r="M3940" i="18"/>
  <c r="N3940" i="18"/>
  <c r="A3941" i="18"/>
  <c r="B3941" i="18"/>
  <c r="C3941" i="18"/>
  <c r="D3941" i="18"/>
  <c r="E3941" i="18"/>
  <c r="F3941" i="18"/>
  <c r="G3941" i="18"/>
  <c r="H3941" i="18"/>
  <c r="I3941" i="18"/>
  <c r="J3941" i="18"/>
  <c r="K3941" i="18"/>
  <c r="L3941" i="18"/>
  <c r="M3941" i="18"/>
  <c r="N3941" i="18"/>
  <c r="A3942" i="18"/>
  <c r="B3942" i="18"/>
  <c r="C3942" i="18"/>
  <c r="D3942" i="18"/>
  <c r="E3942" i="18"/>
  <c r="F3942" i="18"/>
  <c r="G3942" i="18"/>
  <c r="H3942" i="18"/>
  <c r="I3942" i="18"/>
  <c r="J3942" i="18"/>
  <c r="K3942" i="18"/>
  <c r="L3942" i="18"/>
  <c r="M3942" i="18"/>
  <c r="N3942" i="18"/>
  <c r="A3943" i="18"/>
  <c r="B3943" i="18"/>
  <c r="C3943" i="18"/>
  <c r="D3943" i="18"/>
  <c r="E3943" i="18"/>
  <c r="F3943" i="18"/>
  <c r="G3943" i="18"/>
  <c r="H3943" i="18"/>
  <c r="I3943" i="18"/>
  <c r="J3943" i="18"/>
  <c r="K3943" i="18"/>
  <c r="L3943" i="18"/>
  <c r="M3943" i="18"/>
  <c r="N3943" i="18"/>
  <c r="A3944" i="18"/>
  <c r="B3944" i="18"/>
  <c r="C3944" i="18"/>
  <c r="D3944" i="18"/>
  <c r="E3944" i="18"/>
  <c r="F3944" i="18"/>
  <c r="G3944" i="18"/>
  <c r="H3944" i="18"/>
  <c r="I3944" i="18"/>
  <c r="J3944" i="18"/>
  <c r="K3944" i="18"/>
  <c r="L3944" i="18"/>
  <c r="M3944" i="18"/>
  <c r="N3944" i="18"/>
  <c r="A3945" i="18"/>
  <c r="B3945" i="18"/>
  <c r="C3945" i="18"/>
  <c r="D3945" i="18"/>
  <c r="E3945" i="18"/>
  <c r="F3945" i="18"/>
  <c r="G3945" i="18"/>
  <c r="H3945" i="18"/>
  <c r="I3945" i="18"/>
  <c r="J3945" i="18"/>
  <c r="K3945" i="18"/>
  <c r="L3945" i="18"/>
  <c r="M3945" i="18"/>
  <c r="N3945" i="18"/>
  <c r="A3946" i="18"/>
  <c r="B3946" i="18"/>
  <c r="C3946" i="18"/>
  <c r="D3946" i="18"/>
  <c r="E3946" i="18"/>
  <c r="F3946" i="18"/>
  <c r="G3946" i="18"/>
  <c r="H3946" i="18"/>
  <c r="I3946" i="18"/>
  <c r="J3946" i="18"/>
  <c r="K3946" i="18"/>
  <c r="L3946" i="18"/>
  <c r="M3946" i="18"/>
  <c r="N3946" i="18"/>
  <c r="A3947" i="18"/>
  <c r="B3947" i="18"/>
  <c r="C3947" i="18"/>
  <c r="D3947" i="18"/>
  <c r="E3947" i="18"/>
  <c r="F3947" i="18"/>
  <c r="G3947" i="18"/>
  <c r="H3947" i="18"/>
  <c r="I3947" i="18"/>
  <c r="J3947" i="18"/>
  <c r="K3947" i="18"/>
  <c r="L3947" i="18"/>
  <c r="M3947" i="18"/>
  <c r="N3947" i="18"/>
  <c r="A3948" i="18"/>
  <c r="B3948" i="18"/>
  <c r="C3948" i="18"/>
  <c r="D3948" i="18"/>
  <c r="E3948" i="18"/>
  <c r="F3948" i="18"/>
  <c r="G3948" i="18"/>
  <c r="H3948" i="18"/>
  <c r="I3948" i="18"/>
  <c r="J3948" i="18"/>
  <c r="K3948" i="18"/>
  <c r="L3948" i="18"/>
  <c r="M3948" i="18"/>
  <c r="N3948" i="18"/>
  <c r="A3949" i="18"/>
  <c r="B3949" i="18"/>
  <c r="C3949" i="18"/>
  <c r="D3949" i="18"/>
  <c r="E3949" i="18"/>
  <c r="F3949" i="18"/>
  <c r="G3949" i="18"/>
  <c r="H3949" i="18"/>
  <c r="I3949" i="18"/>
  <c r="J3949" i="18"/>
  <c r="K3949" i="18"/>
  <c r="L3949" i="18"/>
  <c r="M3949" i="18"/>
  <c r="N3949" i="18"/>
  <c r="A3950" i="18"/>
  <c r="B3950" i="18"/>
  <c r="C3950" i="18"/>
  <c r="D3950" i="18"/>
  <c r="E3950" i="18"/>
  <c r="F3950" i="18"/>
  <c r="G3950" i="18"/>
  <c r="H3950" i="18"/>
  <c r="I3950" i="18"/>
  <c r="J3950" i="18"/>
  <c r="K3950" i="18"/>
  <c r="L3950" i="18"/>
  <c r="M3950" i="18"/>
  <c r="N3950" i="18"/>
  <c r="A3951" i="18"/>
  <c r="B3951" i="18"/>
  <c r="C3951" i="18"/>
  <c r="D3951" i="18"/>
  <c r="E3951" i="18"/>
  <c r="F3951" i="18"/>
  <c r="G3951" i="18"/>
  <c r="H3951" i="18"/>
  <c r="I3951" i="18"/>
  <c r="J3951" i="18"/>
  <c r="K3951" i="18"/>
  <c r="L3951" i="18"/>
  <c r="M3951" i="18"/>
  <c r="N3951" i="18"/>
  <c r="A3952" i="18"/>
  <c r="B3952" i="18"/>
  <c r="C3952" i="18"/>
  <c r="D3952" i="18"/>
  <c r="E3952" i="18"/>
  <c r="F3952" i="18"/>
  <c r="G3952" i="18"/>
  <c r="H3952" i="18"/>
  <c r="I3952" i="18"/>
  <c r="J3952" i="18"/>
  <c r="K3952" i="18"/>
  <c r="L3952" i="18"/>
  <c r="M3952" i="18"/>
  <c r="N3952" i="18"/>
  <c r="A3953" i="18"/>
  <c r="B3953" i="18"/>
  <c r="C3953" i="18"/>
  <c r="D3953" i="18"/>
  <c r="E3953" i="18"/>
  <c r="F3953" i="18"/>
  <c r="G3953" i="18"/>
  <c r="H3953" i="18"/>
  <c r="I3953" i="18"/>
  <c r="J3953" i="18"/>
  <c r="K3953" i="18"/>
  <c r="L3953" i="18"/>
  <c r="M3953" i="18"/>
  <c r="N3953" i="18"/>
  <c r="A3954" i="18"/>
  <c r="B3954" i="18"/>
  <c r="C3954" i="18"/>
  <c r="D3954" i="18"/>
  <c r="E3954" i="18"/>
  <c r="F3954" i="18"/>
  <c r="G3954" i="18"/>
  <c r="H3954" i="18"/>
  <c r="I3954" i="18"/>
  <c r="J3954" i="18"/>
  <c r="K3954" i="18"/>
  <c r="L3954" i="18"/>
  <c r="M3954" i="18"/>
  <c r="N3954" i="18"/>
  <c r="A3955" i="18"/>
  <c r="B3955" i="18"/>
  <c r="C3955" i="18"/>
  <c r="D3955" i="18"/>
  <c r="E3955" i="18"/>
  <c r="F3955" i="18"/>
  <c r="G3955" i="18"/>
  <c r="H3955" i="18"/>
  <c r="I3955" i="18"/>
  <c r="J3955" i="18"/>
  <c r="K3955" i="18"/>
  <c r="L3955" i="18"/>
  <c r="M3955" i="18"/>
  <c r="N3955" i="18"/>
  <c r="A3956" i="18"/>
  <c r="B3956" i="18"/>
  <c r="C3956" i="18"/>
  <c r="D3956" i="18"/>
  <c r="E3956" i="18"/>
  <c r="F3956" i="18"/>
  <c r="G3956" i="18"/>
  <c r="H3956" i="18"/>
  <c r="I3956" i="18"/>
  <c r="J3956" i="18"/>
  <c r="K3956" i="18"/>
  <c r="L3956" i="18"/>
  <c r="M3956" i="18"/>
  <c r="N3956" i="18"/>
  <c r="A3957" i="18"/>
  <c r="B3957" i="18"/>
  <c r="C3957" i="18"/>
  <c r="D3957" i="18"/>
  <c r="E3957" i="18"/>
  <c r="F3957" i="18"/>
  <c r="G3957" i="18"/>
  <c r="H3957" i="18"/>
  <c r="I3957" i="18"/>
  <c r="J3957" i="18"/>
  <c r="K3957" i="18"/>
  <c r="L3957" i="18"/>
  <c r="M3957" i="18"/>
  <c r="N3957" i="18"/>
  <c r="A3958" i="18"/>
  <c r="B3958" i="18"/>
  <c r="C3958" i="18"/>
  <c r="D3958" i="18"/>
  <c r="E3958" i="18"/>
  <c r="F3958" i="18"/>
  <c r="G3958" i="18"/>
  <c r="H3958" i="18"/>
  <c r="I3958" i="18"/>
  <c r="J3958" i="18"/>
  <c r="K3958" i="18"/>
  <c r="L3958" i="18"/>
  <c r="M3958" i="18"/>
  <c r="N3958" i="18"/>
  <c r="A3959" i="18"/>
  <c r="B3959" i="18"/>
  <c r="C3959" i="18"/>
  <c r="D3959" i="18"/>
  <c r="E3959" i="18"/>
  <c r="F3959" i="18"/>
  <c r="G3959" i="18"/>
  <c r="H3959" i="18"/>
  <c r="I3959" i="18"/>
  <c r="J3959" i="18"/>
  <c r="K3959" i="18"/>
  <c r="L3959" i="18"/>
  <c r="M3959" i="18"/>
  <c r="N3959" i="18"/>
  <c r="A3960" i="18"/>
  <c r="B3960" i="18"/>
  <c r="C3960" i="18"/>
  <c r="D3960" i="18"/>
  <c r="E3960" i="18"/>
  <c r="F3960" i="18"/>
  <c r="G3960" i="18"/>
  <c r="H3960" i="18"/>
  <c r="I3960" i="18"/>
  <c r="J3960" i="18"/>
  <c r="K3960" i="18"/>
  <c r="L3960" i="18"/>
  <c r="M3960" i="18"/>
  <c r="N3960" i="18"/>
  <c r="A3961" i="18"/>
  <c r="B3961" i="18"/>
  <c r="C3961" i="18"/>
  <c r="D3961" i="18"/>
  <c r="E3961" i="18"/>
  <c r="F3961" i="18"/>
  <c r="G3961" i="18"/>
  <c r="H3961" i="18"/>
  <c r="I3961" i="18"/>
  <c r="J3961" i="18"/>
  <c r="K3961" i="18"/>
  <c r="L3961" i="18"/>
  <c r="M3961" i="18"/>
  <c r="N3961" i="18"/>
  <c r="A3962" i="18"/>
  <c r="B3962" i="18"/>
  <c r="C3962" i="18"/>
  <c r="D3962" i="18"/>
  <c r="E3962" i="18"/>
  <c r="F3962" i="18"/>
  <c r="G3962" i="18"/>
  <c r="H3962" i="18"/>
  <c r="I3962" i="18"/>
  <c r="J3962" i="18"/>
  <c r="K3962" i="18"/>
  <c r="L3962" i="18"/>
  <c r="M3962" i="18"/>
  <c r="N3962" i="18"/>
  <c r="A3963" i="18"/>
  <c r="B3963" i="18"/>
  <c r="C3963" i="18"/>
  <c r="D3963" i="18"/>
  <c r="E3963" i="18"/>
  <c r="F3963" i="18"/>
  <c r="G3963" i="18"/>
  <c r="H3963" i="18"/>
  <c r="I3963" i="18"/>
  <c r="J3963" i="18"/>
  <c r="K3963" i="18"/>
  <c r="L3963" i="18"/>
  <c r="M3963" i="18"/>
  <c r="N3963" i="18"/>
  <c r="A3964" i="18"/>
  <c r="B3964" i="18"/>
  <c r="C3964" i="18"/>
  <c r="D3964" i="18"/>
  <c r="E3964" i="18"/>
  <c r="F3964" i="18"/>
  <c r="G3964" i="18"/>
  <c r="H3964" i="18"/>
  <c r="I3964" i="18"/>
  <c r="J3964" i="18"/>
  <c r="K3964" i="18"/>
  <c r="L3964" i="18"/>
  <c r="M3964" i="18"/>
  <c r="N3964" i="18"/>
  <c r="A3965" i="18"/>
  <c r="B3965" i="18"/>
  <c r="C3965" i="18"/>
  <c r="D3965" i="18"/>
  <c r="E3965" i="18"/>
  <c r="F3965" i="18"/>
  <c r="G3965" i="18"/>
  <c r="H3965" i="18"/>
  <c r="I3965" i="18"/>
  <c r="J3965" i="18"/>
  <c r="K3965" i="18"/>
  <c r="L3965" i="18"/>
  <c r="M3965" i="18"/>
  <c r="N3965" i="18"/>
  <c r="A3966" i="18"/>
  <c r="B3966" i="18"/>
  <c r="C3966" i="18"/>
  <c r="D3966" i="18"/>
  <c r="E3966" i="18"/>
  <c r="F3966" i="18"/>
  <c r="G3966" i="18"/>
  <c r="H3966" i="18"/>
  <c r="I3966" i="18"/>
  <c r="J3966" i="18"/>
  <c r="K3966" i="18"/>
  <c r="L3966" i="18"/>
  <c r="M3966" i="18"/>
  <c r="N3966" i="18"/>
  <c r="A3967" i="18"/>
  <c r="B3967" i="18"/>
  <c r="C3967" i="18"/>
  <c r="D3967" i="18"/>
  <c r="E3967" i="18"/>
  <c r="F3967" i="18"/>
  <c r="G3967" i="18"/>
  <c r="H3967" i="18"/>
  <c r="I3967" i="18"/>
  <c r="J3967" i="18"/>
  <c r="K3967" i="18"/>
  <c r="L3967" i="18"/>
  <c r="M3967" i="18"/>
  <c r="N3967" i="18"/>
  <c r="A3968" i="18"/>
  <c r="B3968" i="18"/>
  <c r="C3968" i="18"/>
  <c r="D3968" i="18"/>
  <c r="E3968" i="18"/>
  <c r="F3968" i="18"/>
  <c r="G3968" i="18"/>
  <c r="H3968" i="18"/>
  <c r="I3968" i="18"/>
  <c r="J3968" i="18"/>
  <c r="K3968" i="18"/>
  <c r="L3968" i="18"/>
  <c r="M3968" i="18"/>
  <c r="N3968" i="18"/>
  <c r="A3969" i="18"/>
  <c r="B3969" i="18"/>
  <c r="C3969" i="18"/>
  <c r="D3969" i="18"/>
  <c r="E3969" i="18"/>
  <c r="F3969" i="18"/>
  <c r="G3969" i="18"/>
  <c r="H3969" i="18"/>
  <c r="I3969" i="18"/>
  <c r="J3969" i="18"/>
  <c r="K3969" i="18"/>
  <c r="L3969" i="18"/>
  <c r="M3969" i="18"/>
  <c r="N3969" i="18"/>
  <c r="A3970" i="18"/>
  <c r="B3970" i="18"/>
  <c r="C3970" i="18"/>
  <c r="D3970" i="18"/>
  <c r="E3970" i="18"/>
  <c r="F3970" i="18"/>
  <c r="G3970" i="18"/>
  <c r="H3970" i="18"/>
  <c r="I3970" i="18"/>
  <c r="J3970" i="18"/>
  <c r="K3970" i="18"/>
  <c r="L3970" i="18"/>
  <c r="M3970" i="18"/>
  <c r="N3970" i="18"/>
  <c r="A3971" i="18"/>
  <c r="B3971" i="18"/>
  <c r="C3971" i="18"/>
  <c r="D3971" i="18"/>
  <c r="E3971" i="18"/>
  <c r="F3971" i="18"/>
  <c r="G3971" i="18"/>
  <c r="H3971" i="18"/>
  <c r="I3971" i="18"/>
  <c r="J3971" i="18"/>
  <c r="K3971" i="18"/>
  <c r="L3971" i="18"/>
  <c r="M3971" i="18"/>
  <c r="N3971" i="18"/>
  <c r="A3972" i="18"/>
  <c r="B3972" i="18"/>
  <c r="C3972" i="18"/>
  <c r="D3972" i="18"/>
  <c r="E3972" i="18"/>
  <c r="F3972" i="18"/>
  <c r="G3972" i="18"/>
  <c r="H3972" i="18"/>
  <c r="I3972" i="18"/>
  <c r="J3972" i="18"/>
  <c r="K3972" i="18"/>
  <c r="L3972" i="18"/>
  <c r="M3972" i="18"/>
  <c r="N3972" i="18"/>
  <c r="A3973" i="18"/>
  <c r="B3973" i="18"/>
  <c r="C3973" i="18"/>
  <c r="D3973" i="18"/>
  <c r="E3973" i="18"/>
  <c r="F3973" i="18"/>
  <c r="G3973" i="18"/>
  <c r="H3973" i="18"/>
  <c r="I3973" i="18"/>
  <c r="J3973" i="18"/>
  <c r="K3973" i="18"/>
  <c r="L3973" i="18"/>
  <c r="M3973" i="18"/>
  <c r="N3973" i="18"/>
  <c r="A3974" i="18"/>
  <c r="B3974" i="18"/>
  <c r="C3974" i="18"/>
  <c r="D3974" i="18"/>
  <c r="E3974" i="18"/>
  <c r="F3974" i="18"/>
  <c r="G3974" i="18"/>
  <c r="H3974" i="18"/>
  <c r="I3974" i="18"/>
  <c r="J3974" i="18"/>
  <c r="K3974" i="18"/>
  <c r="L3974" i="18"/>
  <c r="M3974" i="18"/>
  <c r="N3974" i="18"/>
  <c r="A3975" i="18"/>
  <c r="B3975" i="18"/>
  <c r="C3975" i="18"/>
  <c r="D3975" i="18"/>
  <c r="E3975" i="18"/>
  <c r="F3975" i="18"/>
  <c r="G3975" i="18"/>
  <c r="H3975" i="18"/>
  <c r="I3975" i="18"/>
  <c r="J3975" i="18"/>
  <c r="K3975" i="18"/>
  <c r="L3975" i="18"/>
  <c r="M3975" i="18"/>
  <c r="N3975" i="18"/>
  <c r="A3976" i="18"/>
  <c r="B3976" i="18"/>
  <c r="C3976" i="18"/>
  <c r="D3976" i="18"/>
  <c r="E3976" i="18"/>
  <c r="F3976" i="18"/>
  <c r="G3976" i="18"/>
  <c r="H3976" i="18"/>
  <c r="I3976" i="18"/>
  <c r="J3976" i="18"/>
  <c r="K3976" i="18"/>
  <c r="L3976" i="18"/>
  <c r="M3976" i="18"/>
  <c r="N3976" i="18"/>
  <c r="A3977" i="18"/>
  <c r="B3977" i="18"/>
  <c r="C3977" i="18"/>
  <c r="D3977" i="18"/>
  <c r="E3977" i="18"/>
  <c r="F3977" i="18"/>
  <c r="G3977" i="18"/>
  <c r="H3977" i="18"/>
  <c r="I3977" i="18"/>
  <c r="J3977" i="18"/>
  <c r="K3977" i="18"/>
  <c r="L3977" i="18"/>
  <c r="M3977" i="18"/>
  <c r="N3977" i="18"/>
  <c r="A3978" i="18"/>
  <c r="B3978" i="18"/>
  <c r="C3978" i="18"/>
  <c r="D3978" i="18"/>
  <c r="E3978" i="18"/>
  <c r="F3978" i="18"/>
  <c r="G3978" i="18"/>
  <c r="H3978" i="18"/>
  <c r="I3978" i="18"/>
  <c r="J3978" i="18"/>
  <c r="K3978" i="18"/>
  <c r="L3978" i="18"/>
  <c r="M3978" i="18"/>
  <c r="N3978" i="18"/>
  <c r="A3979" i="18"/>
  <c r="B3979" i="18"/>
  <c r="C3979" i="18"/>
  <c r="D3979" i="18"/>
  <c r="E3979" i="18"/>
  <c r="F3979" i="18"/>
  <c r="G3979" i="18"/>
  <c r="H3979" i="18"/>
  <c r="I3979" i="18"/>
  <c r="J3979" i="18"/>
  <c r="K3979" i="18"/>
  <c r="L3979" i="18"/>
  <c r="M3979" i="18"/>
  <c r="N3979" i="18"/>
  <c r="A3980" i="18"/>
  <c r="B3980" i="18"/>
  <c r="C3980" i="18"/>
  <c r="D3980" i="18"/>
  <c r="E3980" i="18"/>
  <c r="F3980" i="18"/>
  <c r="G3980" i="18"/>
  <c r="H3980" i="18"/>
  <c r="I3980" i="18"/>
  <c r="J3980" i="18"/>
  <c r="K3980" i="18"/>
  <c r="L3980" i="18"/>
  <c r="M3980" i="18"/>
  <c r="N3980" i="18"/>
  <c r="A3981" i="18"/>
  <c r="B3981" i="18"/>
  <c r="C3981" i="18"/>
  <c r="D3981" i="18"/>
  <c r="E3981" i="18"/>
  <c r="F3981" i="18"/>
  <c r="G3981" i="18"/>
  <c r="H3981" i="18"/>
  <c r="I3981" i="18"/>
  <c r="J3981" i="18"/>
  <c r="K3981" i="18"/>
  <c r="L3981" i="18"/>
  <c r="M3981" i="18"/>
  <c r="N3981" i="18"/>
  <c r="A3982" i="18"/>
  <c r="B3982" i="18"/>
  <c r="C3982" i="18"/>
  <c r="D3982" i="18"/>
  <c r="E3982" i="18"/>
  <c r="F3982" i="18"/>
  <c r="G3982" i="18"/>
  <c r="H3982" i="18"/>
  <c r="I3982" i="18"/>
  <c r="J3982" i="18"/>
  <c r="K3982" i="18"/>
  <c r="L3982" i="18"/>
  <c r="M3982" i="18"/>
  <c r="N3982" i="18"/>
  <c r="A3983" i="18"/>
  <c r="B3983" i="18"/>
  <c r="C3983" i="18"/>
  <c r="D3983" i="18"/>
  <c r="E3983" i="18"/>
  <c r="F3983" i="18"/>
  <c r="G3983" i="18"/>
  <c r="H3983" i="18"/>
  <c r="I3983" i="18"/>
  <c r="J3983" i="18"/>
  <c r="K3983" i="18"/>
  <c r="L3983" i="18"/>
  <c r="M3983" i="18"/>
  <c r="N3983" i="18"/>
  <c r="A3984" i="18"/>
  <c r="B3984" i="18"/>
  <c r="C3984" i="18"/>
  <c r="D3984" i="18"/>
  <c r="E3984" i="18"/>
  <c r="F3984" i="18"/>
  <c r="G3984" i="18"/>
  <c r="H3984" i="18"/>
  <c r="I3984" i="18"/>
  <c r="J3984" i="18"/>
  <c r="K3984" i="18"/>
  <c r="L3984" i="18"/>
  <c r="M3984" i="18"/>
  <c r="N3984" i="18"/>
  <c r="A3985" i="18"/>
  <c r="B3985" i="18"/>
  <c r="C3985" i="18"/>
  <c r="D3985" i="18"/>
  <c r="E3985" i="18"/>
  <c r="F3985" i="18"/>
  <c r="G3985" i="18"/>
  <c r="H3985" i="18"/>
  <c r="I3985" i="18"/>
  <c r="J3985" i="18"/>
  <c r="K3985" i="18"/>
  <c r="L3985" i="18"/>
  <c r="M3985" i="18"/>
  <c r="N3985" i="18"/>
  <c r="A3986" i="18"/>
  <c r="B3986" i="18"/>
  <c r="C3986" i="18"/>
  <c r="D3986" i="18"/>
  <c r="E3986" i="18"/>
  <c r="F3986" i="18"/>
  <c r="G3986" i="18"/>
  <c r="H3986" i="18"/>
  <c r="I3986" i="18"/>
  <c r="J3986" i="18"/>
  <c r="K3986" i="18"/>
  <c r="L3986" i="18"/>
  <c r="M3986" i="18"/>
  <c r="N3986" i="18"/>
  <c r="A3987" i="18"/>
  <c r="B3987" i="18"/>
  <c r="C3987" i="18"/>
  <c r="D3987" i="18"/>
  <c r="E3987" i="18"/>
  <c r="F3987" i="18"/>
  <c r="G3987" i="18"/>
  <c r="H3987" i="18"/>
  <c r="I3987" i="18"/>
  <c r="J3987" i="18"/>
  <c r="K3987" i="18"/>
  <c r="L3987" i="18"/>
  <c r="M3987" i="18"/>
  <c r="N3987" i="18"/>
  <c r="A3988" i="18"/>
  <c r="B3988" i="18"/>
  <c r="C3988" i="18"/>
  <c r="D3988" i="18"/>
  <c r="E3988" i="18"/>
  <c r="F3988" i="18"/>
  <c r="G3988" i="18"/>
  <c r="H3988" i="18"/>
  <c r="I3988" i="18"/>
  <c r="J3988" i="18"/>
  <c r="K3988" i="18"/>
  <c r="L3988" i="18"/>
  <c r="M3988" i="18"/>
  <c r="N3988" i="18"/>
  <c r="A3989" i="18"/>
  <c r="B3989" i="18"/>
  <c r="C3989" i="18"/>
  <c r="D3989" i="18"/>
  <c r="E3989" i="18"/>
  <c r="F3989" i="18"/>
  <c r="G3989" i="18"/>
  <c r="H3989" i="18"/>
  <c r="I3989" i="18"/>
  <c r="J3989" i="18"/>
  <c r="K3989" i="18"/>
  <c r="L3989" i="18"/>
  <c r="M3989" i="18"/>
  <c r="N3989" i="18"/>
  <c r="A3990" i="18"/>
  <c r="B3990" i="18"/>
  <c r="C3990" i="18"/>
  <c r="D3990" i="18"/>
  <c r="E3990" i="18"/>
  <c r="F3990" i="18"/>
  <c r="G3990" i="18"/>
  <c r="H3990" i="18"/>
  <c r="I3990" i="18"/>
  <c r="J3990" i="18"/>
  <c r="K3990" i="18"/>
  <c r="L3990" i="18"/>
  <c r="M3990" i="18"/>
  <c r="N3990" i="18"/>
  <c r="A3991" i="18"/>
  <c r="B3991" i="18"/>
  <c r="C3991" i="18"/>
  <c r="D3991" i="18"/>
  <c r="E3991" i="18"/>
  <c r="F3991" i="18"/>
  <c r="G3991" i="18"/>
  <c r="H3991" i="18"/>
  <c r="I3991" i="18"/>
  <c r="J3991" i="18"/>
  <c r="K3991" i="18"/>
  <c r="L3991" i="18"/>
  <c r="M3991" i="18"/>
  <c r="N3991" i="18"/>
  <c r="A3992" i="18"/>
  <c r="B3992" i="18"/>
  <c r="C3992" i="18"/>
  <c r="D3992" i="18"/>
  <c r="E3992" i="18"/>
  <c r="F3992" i="18"/>
  <c r="G3992" i="18"/>
  <c r="H3992" i="18"/>
  <c r="I3992" i="18"/>
  <c r="J3992" i="18"/>
  <c r="K3992" i="18"/>
  <c r="L3992" i="18"/>
  <c r="M3992" i="18"/>
  <c r="N3992" i="18"/>
  <c r="A3993" i="18"/>
  <c r="B3993" i="18"/>
  <c r="C3993" i="18"/>
  <c r="D3993" i="18"/>
  <c r="E3993" i="18"/>
  <c r="F3993" i="18"/>
  <c r="G3993" i="18"/>
  <c r="H3993" i="18"/>
  <c r="I3993" i="18"/>
  <c r="J3993" i="18"/>
  <c r="K3993" i="18"/>
  <c r="L3993" i="18"/>
  <c r="M3993" i="18"/>
  <c r="N3993" i="18"/>
  <c r="A3994" i="18"/>
  <c r="B3994" i="18"/>
  <c r="C3994" i="18"/>
  <c r="D3994" i="18"/>
  <c r="E3994" i="18"/>
  <c r="F3994" i="18"/>
  <c r="G3994" i="18"/>
  <c r="H3994" i="18"/>
  <c r="I3994" i="18"/>
  <c r="J3994" i="18"/>
  <c r="K3994" i="18"/>
  <c r="L3994" i="18"/>
  <c r="M3994" i="18"/>
  <c r="N3994" i="18"/>
  <c r="A3995" i="18"/>
  <c r="B3995" i="18"/>
  <c r="C3995" i="18"/>
  <c r="D3995" i="18"/>
  <c r="E3995" i="18"/>
  <c r="F3995" i="18"/>
  <c r="G3995" i="18"/>
  <c r="H3995" i="18"/>
  <c r="I3995" i="18"/>
  <c r="J3995" i="18"/>
  <c r="K3995" i="18"/>
  <c r="L3995" i="18"/>
  <c r="M3995" i="18"/>
  <c r="N3995" i="18"/>
  <c r="A3996" i="18"/>
  <c r="B3996" i="18"/>
  <c r="C3996" i="18"/>
  <c r="D3996" i="18"/>
  <c r="E3996" i="18"/>
  <c r="F3996" i="18"/>
  <c r="G3996" i="18"/>
  <c r="H3996" i="18"/>
  <c r="I3996" i="18"/>
  <c r="J3996" i="18"/>
  <c r="K3996" i="18"/>
  <c r="L3996" i="18"/>
  <c r="M3996" i="18"/>
  <c r="N3996" i="18"/>
  <c r="A3997" i="18"/>
  <c r="B3997" i="18"/>
  <c r="C3997" i="18"/>
  <c r="D3997" i="18"/>
  <c r="E3997" i="18"/>
  <c r="F3997" i="18"/>
  <c r="G3997" i="18"/>
  <c r="H3997" i="18"/>
  <c r="I3997" i="18"/>
  <c r="J3997" i="18"/>
  <c r="K3997" i="18"/>
  <c r="L3997" i="18"/>
  <c r="M3997" i="18"/>
  <c r="N3997" i="18"/>
  <c r="A3998" i="18"/>
  <c r="B3998" i="18"/>
  <c r="C3998" i="18"/>
  <c r="D3998" i="18"/>
  <c r="E3998" i="18"/>
  <c r="F3998" i="18"/>
  <c r="G3998" i="18"/>
  <c r="H3998" i="18"/>
  <c r="I3998" i="18"/>
  <c r="J3998" i="18"/>
  <c r="K3998" i="18"/>
  <c r="L3998" i="18"/>
  <c r="M3998" i="18"/>
  <c r="N3998" i="18"/>
  <c r="A3999" i="18"/>
  <c r="B3999" i="18"/>
  <c r="C3999" i="18"/>
  <c r="D3999" i="18"/>
  <c r="E3999" i="18"/>
  <c r="F3999" i="18"/>
  <c r="G3999" i="18"/>
  <c r="H3999" i="18"/>
  <c r="I3999" i="18"/>
  <c r="J3999" i="18"/>
  <c r="K3999" i="18"/>
  <c r="L3999" i="18"/>
  <c r="M3999" i="18"/>
  <c r="N3999" i="18"/>
  <c r="A4000" i="18"/>
  <c r="B4000" i="18"/>
  <c r="C4000" i="18"/>
  <c r="D4000" i="18"/>
  <c r="E4000" i="18"/>
  <c r="F4000" i="18"/>
  <c r="G4000" i="18"/>
  <c r="H4000" i="18"/>
  <c r="I4000" i="18"/>
  <c r="J4000" i="18"/>
  <c r="K4000" i="18"/>
  <c r="L4000" i="18"/>
  <c r="M4000" i="18"/>
  <c r="N4000" i="18"/>
  <c r="A4001" i="18"/>
  <c r="B4001" i="18"/>
  <c r="C4001" i="18"/>
  <c r="D4001" i="18"/>
  <c r="E4001" i="18"/>
  <c r="F4001" i="18"/>
  <c r="G4001" i="18"/>
  <c r="H4001" i="18"/>
  <c r="I4001" i="18"/>
  <c r="J4001" i="18"/>
  <c r="K4001" i="18"/>
  <c r="L4001" i="18"/>
  <c r="M4001" i="18"/>
  <c r="N4001" i="18"/>
  <c r="A4002" i="18"/>
  <c r="B4002" i="18"/>
  <c r="C4002" i="18"/>
  <c r="D4002" i="18"/>
  <c r="E4002" i="18"/>
  <c r="F4002" i="18"/>
  <c r="G4002" i="18"/>
  <c r="H4002" i="18"/>
  <c r="I4002" i="18"/>
  <c r="J4002" i="18"/>
  <c r="K4002" i="18"/>
  <c r="L4002" i="18"/>
  <c r="M4002" i="18"/>
  <c r="N4002" i="18"/>
  <c r="A4003" i="18"/>
  <c r="B4003" i="18"/>
  <c r="C4003" i="18"/>
  <c r="D4003" i="18"/>
  <c r="E4003" i="18"/>
  <c r="F4003" i="18"/>
  <c r="G4003" i="18"/>
  <c r="H4003" i="18"/>
  <c r="I4003" i="18"/>
  <c r="J4003" i="18"/>
  <c r="K4003" i="18"/>
  <c r="L4003" i="18"/>
  <c r="M4003" i="18"/>
  <c r="N4003" i="18"/>
  <c r="A4004" i="18"/>
  <c r="B4004" i="18"/>
  <c r="C4004" i="18"/>
  <c r="D4004" i="18"/>
  <c r="E4004" i="18"/>
  <c r="F4004" i="18"/>
  <c r="G4004" i="18"/>
  <c r="H4004" i="18"/>
  <c r="I4004" i="18"/>
  <c r="J4004" i="18"/>
  <c r="K4004" i="18"/>
  <c r="L4004" i="18"/>
  <c r="M4004" i="18"/>
  <c r="N4004" i="18"/>
  <c r="A4005" i="18"/>
  <c r="B4005" i="18"/>
  <c r="C4005" i="18"/>
  <c r="D4005" i="18"/>
  <c r="E4005" i="18"/>
  <c r="F4005" i="18"/>
  <c r="G4005" i="18"/>
  <c r="H4005" i="18"/>
  <c r="I4005" i="18"/>
  <c r="J4005" i="18"/>
  <c r="K4005" i="18"/>
  <c r="L4005" i="18"/>
  <c r="M4005" i="18"/>
  <c r="N4005" i="18"/>
  <c r="A4006" i="18"/>
  <c r="B4006" i="18"/>
  <c r="C4006" i="18"/>
  <c r="D4006" i="18"/>
  <c r="E4006" i="18"/>
  <c r="F4006" i="18"/>
  <c r="G4006" i="18"/>
  <c r="H4006" i="18"/>
  <c r="I4006" i="18"/>
  <c r="J4006" i="18"/>
  <c r="K4006" i="18"/>
  <c r="L4006" i="18"/>
  <c r="M4006" i="18"/>
  <c r="N4006" i="18"/>
  <c r="A4007" i="18"/>
  <c r="B4007" i="18"/>
  <c r="C4007" i="18"/>
  <c r="D4007" i="18"/>
  <c r="E4007" i="18"/>
  <c r="F4007" i="18"/>
  <c r="G4007" i="18"/>
  <c r="H4007" i="18"/>
  <c r="I4007" i="18"/>
  <c r="J4007" i="18"/>
  <c r="K4007" i="18"/>
  <c r="L4007" i="18"/>
  <c r="M4007" i="18"/>
  <c r="N4007" i="18"/>
  <c r="A4008" i="18"/>
  <c r="B4008" i="18"/>
  <c r="C4008" i="18"/>
  <c r="D4008" i="18"/>
  <c r="E4008" i="18"/>
  <c r="F4008" i="18"/>
  <c r="G4008" i="18"/>
  <c r="H4008" i="18"/>
  <c r="I4008" i="18"/>
  <c r="J4008" i="18"/>
  <c r="K4008" i="18"/>
  <c r="L4008" i="18"/>
  <c r="M4008" i="18"/>
  <c r="N4008" i="18"/>
  <c r="A4009" i="18"/>
  <c r="B4009" i="18"/>
  <c r="C4009" i="18"/>
  <c r="D4009" i="18"/>
  <c r="E4009" i="18"/>
  <c r="F4009" i="18"/>
  <c r="G4009" i="18"/>
  <c r="H4009" i="18"/>
  <c r="I4009" i="18"/>
  <c r="J4009" i="18"/>
  <c r="K4009" i="18"/>
  <c r="L4009" i="18"/>
  <c r="M4009" i="18"/>
  <c r="N4009" i="18"/>
  <c r="A4010" i="18"/>
  <c r="B4010" i="18"/>
  <c r="C4010" i="18"/>
  <c r="D4010" i="18"/>
  <c r="E4010" i="18"/>
  <c r="F4010" i="18"/>
  <c r="G4010" i="18"/>
  <c r="H4010" i="18"/>
  <c r="I4010" i="18"/>
  <c r="J4010" i="18"/>
  <c r="K4010" i="18"/>
  <c r="L4010" i="18"/>
  <c r="M4010" i="18"/>
  <c r="N4010" i="18"/>
  <c r="A4011" i="18"/>
  <c r="B4011" i="18"/>
  <c r="C4011" i="18"/>
  <c r="D4011" i="18"/>
  <c r="E4011" i="18"/>
  <c r="F4011" i="18"/>
  <c r="G4011" i="18"/>
  <c r="H4011" i="18"/>
  <c r="I4011" i="18"/>
  <c r="J4011" i="18"/>
  <c r="K4011" i="18"/>
  <c r="L4011" i="18"/>
  <c r="M4011" i="18"/>
  <c r="N4011" i="18"/>
  <c r="A4012" i="18"/>
  <c r="B4012" i="18"/>
  <c r="C4012" i="18"/>
  <c r="D4012" i="18"/>
  <c r="E4012" i="18"/>
  <c r="F4012" i="18"/>
  <c r="G4012" i="18"/>
  <c r="H4012" i="18"/>
  <c r="I4012" i="18"/>
  <c r="J4012" i="18"/>
  <c r="K4012" i="18"/>
  <c r="L4012" i="18"/>
  <c r="M4012" i="18"/>
  <c r="N4012" i="18"/>
  <c r="A4013" i="18"/>
  <c r="B4013" i="18"/>
  <c r="C4013" i="18"/>
  <c r="D4013" i="18"/>
  <c r="E4013" i="18"/>
  <c r="F4013" i="18"/>
  <c r="G4013" i="18"/>
  <c r="H4013" i="18"/>
  <c r="I4013" i="18"/>
  <c r="J4013" i="18"/>
  <c r="K4013" i="18"/>
  <c r="L4013" i="18"/>
  <c r="M4013" i="18"/>
  <c r="N4013" i="18"/>
  <c r="A4014" i="18"/>
  <c r="B4014" i="18"/>
  <c r="C4014" i="18"/>
  <c r="D4014" i="18"/>
  <c r="E4014" i="18"/>
  <c r="F4014" i="18"/>
  <c r="G4014" i="18"/>
  <c r="H4014" i="18"/>
  <c r="I4014" i="18"/>
  <c r="J4014" i="18"/>
  <c r="K4014" i="18"/>
  <c r="L4014" i="18"/>
  <c r="M4014" i="18"/>
  <c r="N4014" i="18"/>
  <c r="A4015" i="18"/>
  <c r="B4015" i="18"/>
  <c r="C4015" i="18"/>
  <c r="D4015" i="18"/>
  <c r="E4015" i="18"/>
  <c r="F4015" i="18"/>
  <c r="G4015" i="18"/>
  <c r="H4015" i="18"/>
  <c r="I4015" i="18"/>
  <c r="J4015" i="18"/>
  <c r="K4015" i="18"/>
  <c r="L4015" i="18"/>
  <c r="M4015" i="18"/>
  <c r="N4015" i="18"/>
  <c r="A4016" i="18"/>
  <c r="B4016" i="18"/>
  <c r="C4016" i="18"/>
  <c r="D4016" i="18"/>
  <c r="E4016" i="18"/>
  <c r="F4016" i="18"/>
  <c r="G4016" i="18"/>
  <c r="H4016" i="18"/>
  <c r="I4016" i="18"/>
  <c r="J4016" i="18"/>
  <c r="K4016" i="18"/>
  <c r="L4016" i="18"/>
  <c r="M4016" i="18"/>
  <c r="N4016" i="18"/>
  <c r="A4017" i="18"/>
  <c r="B4017" i="18"/>
  <c r="C4017" i="18"/>
  <c r="D4017" i="18"/>
  <c r="E4017" i="18"/>
  <c r="F4017" i="18"/>
  <c r="G4017" i="18"/>
  <c r="H4017" i="18"/>
  <c r="I4017" i="18"/>
  <c r="J4017" i="18"/>
  <c r="K4017" i="18"/>
  <c r="L4017" i="18"/>
  <c r="M4017" i="18"/>
  <c r="N4017" i="18"/>
  <c r="A4018" i="18"/>
  <c r="B4018" i="18"/>
  <c r="C4018" i="18"/>
  <c r="D4018" i="18"/>
  <c r="E4018" i="18"/>
  <c r="F4018" i="18"/>
  <c r="G4018" i="18"/>
  <c r="H4018" i="18"/>
  <c r="I4018" i="18"/>
  <c r="J4018" i="18"/>
  <c r="K4018" i="18"/>
  <c r="L4018" i="18"/>
  <c r="M4018" i="18"/>
  <c r="N4018" i="18"/>
  <c r="A4019" i="18"/>
  <c r="B4019" i="18"/>
  <c r="C4019" i="18"/>
  <c r="D4019" i="18"/>
  <c r="E4019" i="18"/>
  <c r="F4019" i="18"/>
  <c r="G4019" i="18"/>
  <c r="H4019" i="18"/>
  <c r="I4019" i="18"/>
  <c r="J4019" i="18"/>
  <c r="K4019" i="18"/>
  <c r="L4019" i="18"/>
  <c r="M4019" i="18"/>
  <c r="N4019" i="18"/>
  <c r="A4020" i="18"/>
  <c r="B4020" i="18"/>
  <c r="C4020" i="18"/>
  <c r="D4020" i="18"/>
  <c r="E4020" i="18"/>
  <c r="F4020" i="18"/>
  <c r="G4020" i="18"/>
  <c r="H4020" i="18"/>
  <c r="I4020" i="18"/>
  <c r="J4020" i="18"/>
  <c r="K4020" i="18"/>
  <c r="L4020" i="18"/>
  <c r="M4020" i="18"/>
  <c r="N4020" i="18"/>
  <c r="A4021" i="18"/>
  <c r="B4021" i="18"/>
  <c r="C4021" i="18"/>
  <c r="D4021" i="18"/>
  <c r="E4021" i="18"/>
  <c r="F4021" i="18"/>
  <c r="G4021" i="18"/>
  <c r="H4021" i="18"/>
  <c r="I4021" i="18"/>
  <c r="J4021" i="18"/>
  <c r="K4021" i="18"/>
  <c r="L4021" i="18"/>
  <c r="M4021" i="18"/>
  <c r="N4021" i="18"/>
  <c r="A4022" i="18"/>
  <c r="B4022" i="18"/>
  <c r="C4022" i="18"/>
  <c r="D4022" i="18"/>
  <c r="E4022" i="18"/>
  <c r="F4022" i="18"/>
  <c r="G4022" i="18"/>
  <c r="H4022" i="18"/>
  <c r="I4022" i="18"/>
  <c r="J4022" i="18"/>
  <c r="K4022" i="18"/>
  <c r="L4022" i="18"/>
  <c r="M4022" i="18"/>
  <c r="N4022" i="18"/>
  <c r="A4023" i="18"/>
  <c r="B4023" i="18"/>
  <c r="C4023" i="18"/>
  <c r="D4023" i="18"/>
  <c r="E4023" i="18"/>
  <c r="F4023" i="18"/>
  <c r="G4023" i="18"/>
  <c r="H4023" i="18"/>
  <c r="I4023" i="18"/>
  <c r="J4023" i="18"/>
  <c r="K4023" i="18"/>
  <c r="L4023" i="18"/>
  <c r="M4023" i="18"/>
  <c r="N4023" i="18"/>
  <c r="A4024" i="18"/>
  <c r="B4024" i="18"/>
  <c r="C4024" i="18"/>
  <c r="D4024" i="18"/>
  <c r="E4024" i="18"/>
  <c r="F4024" i="18"/>
  <c r="G4024" i="18"/>
  <c r="H4024" i="18"/>
  <c r="I4024" i="18"/>
  <c r="J4024" i="18"/>
  <c r="K4024" i="18"/>
  <c r="L4024" i="18"/>
  <c r="M4024" i="18"/>
  <c r="N4024" i="18"/>
  <c r="A4025" i="18"/>
  <c r="B4025" i="18"/>
  <c r="C4025" i="18"/>
  <c r="D4025" i="18"/>
  <c r="E4025" i="18"/>
  <c r="F4025" i="18"/>
  <c r="G4025" i="18"/>
  <c r="H4025" i="18"/>
  <c r="I4025" i="18"/>
  <c r="J4025" i="18"/>
  <c r="K4025" i="18"/>
  <c r="L4025" i="18"/>
  <c r="M4025" i="18"/>
  <c r="N4025" i="18"/>
  <c r="A4026" i="18"/>
  <c r="B4026" i="18"/>
  <c r="C4026" i="18"/>
  <c r="D4026" i="18"/>
  <c r="E4026" i="18"/>
  <c r="F4026" i="18"/>
  <c r="G4026" i="18"/>
  <c r="H4026" i="18"/>
  <c r="I4026" i="18"/>
  <c r="J4026" i="18"/>
  <c r="K4026" i="18"/>
  <c r="L4026" i="18"/>
  <c r="M4026" i="18"/>
  <c r="N4026" i="18"/>
  <c r="A4027" i="18"/>
  <c r="B4027" i="18"/>
  <c r="C4027" i="18"/>
  <c r="D4027" i="18"/>
  <c r="E4027" i="18"/>
  <c r="F4027" i="18"/>
  <c r="G4027" i="18"/>
  <c r="H4027" i="18"/>
  <c r="I4027" i="18"/>
  <c r="J4027" i="18"/>
  <c r="K4027" i="18"/>
  <c r="L4027" i="18"/>
  <c r="M4027" i="18"/>
  <c r="N4027" i="18"/>
  <c r="A4028" i="18"/>
  <c r="B4028" i="18"/>
  <c r="C4028" i="18"/>
  <c r="D4028" i="18"/>
  <c r="E4028" i="18"/>
  <c r="F4028" i="18"/>
  <c r="G4028" i="18"/>
  <c r="H4028" i="18"/>
  <c r="I4028" i="18"/>
  <c r="J4028" i="18"/>
  <c r="K4028" i="18"/>
  <c r="L4028" i="18"/>
  <c r="M4028" i="18"/>
  <c r="N4028" i="18"/>
  <c r="A4029" i="18"/>
  <c r="B4029" i="18"/>
  <c r="C4029" i="18"/>
  <c r="D4029" i="18"/>
  <c r="E4029" i="18"/>
  <c r="F4029" i="18"/>
  <c r="G4029" i="18"/>
  <c r="H4029" i="18"/>
  <c r="I4029" i="18"/>
  <c r="J4029" i="18"/>
  <c r="K4029" i="18"/>
  <c r="L4029" i="18"/>
  <c r="M4029" i="18"/>
  <c r="N4029" i="18"/>
  <c r="A4030" i="18"/>
  <c r="B4030" i="18"/>
  <c r="C4030" i="18"/>
  <c r="D4030" i="18"/>
  <c r="E4030" i="18"/>
  <c r="F4030" i="18"/>
  <c r="G4030" i="18"/>
  <c r="H4030" i="18"/>
  <c r="I4030" i="18"/>
  <c r="J4030" i="18"/>
  <c r="K4030" i="18"/>
  <c r="L4030" i="18"/>
  <c r="M4030" i="18"/>
  <c r="N4030" i="18"/>
  <c r="A4031" i="18"/>
  <c r="B4031" i="18"/>
  <c r="C4031" i="18"/>
  <c r="D4031" i="18"/>
  <c r="E4031" i="18"/>
  <c r="F4031" i="18"/>
  <c r="G4031" i="18"/>
  <c r="H4031" i="18"/>
  <c r="I4031" i="18"/>
  <c r="J4031" i="18"/>
  <c r="K4031" i="18"/>
  <c r="L4031" i="18"/>
  <c r="M4031" i="18"/>
  <c r="N4031" i="18"/>
  <c r="A4032" i="18"/>
  <c r="B4032" i="18"/>
  <c r="C4032" i="18"/>
  <c r="D4032" i="18"/>
  <c r="E4032" i="18"/>
  <c r="F4032" i="18"/>
  <c r="G4032" i="18"/>
  <c r="H4032" i="18"/>
  <c r="I4032" i="18"/>
  <c r="J4032" i="18"/>
  <c r="K4032" i="18"/>
  <c r="L4032" i="18"/>
  <c r="M4032" i="18"/>
  <c r="N4032" i="18"/>
  <c r="A4033" i="18"/>
  <c r="B4033" i="18"/>
  <c r="C4033" i="18"/>
  <c r="D4033" i="18"/>
  <c r="E4033" i="18"/>
  <c r="F4033" i="18"/>
  <c r="G4033" i="18"/>
  <c r="H4033" i="18"/>
  <c r="I4033" i="18"/>
  <c r="J4033" i="18"/>
  <c r="K4033" i="18"/>
  <c r="L4033" i="18"/>
  <c r="M4033" i="18"/>
  <c r="N4033" i="18"/>
  <c r="A4034" i="18"/>
  <c r="B4034" i="18"/>
  <c r="C4034" i="18"/>
  <c r="D4034" i="18"/>
  <c r="E4034" i="18"/>
  <c r="F4034" i="18"/>
  <c r="G4034" i="18"/>
  <c r="H4034" i="18"/>
  <c r="I4034" i="18"/>
  <c r="J4034" i="18"/>
  <c r="K4034" i="18"/>
  <c r="L4034" i="18"/>
  <c r="M4034" i="18"/>
  <c r="N4034" i="18"/>
  <c r="A4035" i="18"/>
  <c r="B4035" i="18"/>
  <c r="C4035" i="18"/>
  <c r="D4035" i="18"/>
  <c r="E4035" i="18"/>
  <c r="F4035" i="18"/>
  <c r="G4035" i="18"/>
  <c r="H4035" i="18"/>
  <c r="I4035" i="18"/>
  <c r="J4035" i="18"/>
  <c r="K4035" i="18"/>
  <c r="L4035" i="18"/>
  <c r="M4035" i="18"/>
  <c r="N4035" i="18"/>
  <c r="A4036" i="18"/>
  <c r="B4036" i="18"/>
  <c r="C4036" i="18"/>
  <c r="D4036" i="18"/>
  <c r="E4036" i="18"/>
  <c r="F4036" i="18"/>
  <c r="G4036" i="18"/>
  <c r="H4036" i="18"/>
  <c r="I4036" i="18"/>
  <c r="J4036" i="18"/>
  <c r="K4036" i="18"/>
  <c r="L4036" i="18"/>
  <c r="M4036" i="18"/>
  <c r="N4036" i="18"/>
  <c r="A4037" i="18"/>
  <c r="B4037" i="18"/>
  <c r="C4037" i="18"/>
  <c r="D4037" i="18"/>
  <c r="E4037" i="18"/>
  <c r="F4037" i="18"/>
  <c r="G4037" i="18"/>
  <c r="H4037" i="18"/>
  <c r="I4037" i="18"/>
  <c r="J4037" i="18"/>
  <c r="K4037" i="18"/>
  <c r="L4037" i="18"/>
  <c r="M4037" i="18"/>
  <c r="N4037" i="18"/>
  <c r="A4038" i="18"/>
  <c r="B4038" i="18"/>
  <c r="C4038" i="18"/>
  <c r="D4038" i="18"/>
  <c r="E4038" i="18"/>
  <c r="F4038" i="18"/>
  <c r="G4038" i="18"/>
  <c r="H4038" i="18"/>
  <c r="I4038" i="18"/>
  <c r="J4038" i="18"/>
  <c r="K4038" i="18"/>
  <c r="L4038" i="18"/>
  <c r="M4038" i="18"/>
  <c r="N4038" i="18"/>
  <c r="A4039" i="18"/>
  <c r="B4039" i="18"/>
  <c r="C4039" i="18"/>
  <c r="D4039" i="18"/>
  <c r="E4039" i="18"/>
  <c r="F4039" i="18"/>
  <c r="G4039" i="18"/>
  <c r="H4039" i="18"/>
  <c r="I4039" i="18"/>
  <c r="J4039" i="18"/>
  <c r="K4039" i="18"/>
  <c r="L4039" i="18"/>
  <c r="M4039" i="18"/>
  <c r="N4039" i="18"/>
  <c r="A4040" i="18"/>
  <c r="B4040" i="18"/>
  <c r="C4040" i="18"/>
  <c r="D4040" i="18"/>
  <c r="E4040" i="18"/>
  <c r="F4040" i="18"/>
  <c r="G4040" i="18"/>
  <c r="H4040" i="18"/>
  <c r="I4040" i="18"/>
  <c r="J4040" i="18"/>
  <c r="K4040" i="18"/>
  <c r="L4040" i="18"/>
  <c r="M4040" i="18"/>
  <c r="N4040" i="18"/>
  <c r="A4041" i="18"/>
  <c r="B4041" i="18"/>
  <c r="C4041" i="18"/>
  <c r="D4041" i="18"/>
  <c r="E4041" i="18"/>
  <c r="F4041" i="18"/>
  <c r="G4041" i="18"/>
  <c r="H4041" i="18"/>
  <c r="I4041" i="18"/>
  <c r="J4041" i="18"/>
  <c r="K4041" i="18"/>
  <c r="L4041" i="18"/>
  <c r="M4041" i="18"/>
  <c r="N4041" i="18"/>
  <c r="A4042" i="18"/>
  <c r="B4042" i="18"/>
  <c r="C4042" i="18"/>
  <c r="D4042" i="18"/>
  <c r="E4042" i="18"/>
  <c r="F4042" i="18"/>
  <c r="G4042" i="18"/>
  <c r="H4042" i="18"/>
  <c r="I4042" i="18"/>
  <c r="J4042" i="18"/>
  <c r="K4042" i="18"/>
  <c r="L4042" i="18"/>
  <c r="M4042" i="18"/>
  <c r="N4042" i="18"/>
  <c r="A4043" i="18"/>
  <c r="B4043" i="18"/>
  <c r="C4043" i="18"/>
  <c r="D4043" i="18"/>
  <c r="E4043" i="18"/>
  <c r="F4043" i="18"/>
  <c r="G4043" i="18"/>
  <c r="H4043" i="18"/>
  <c r="I4043" i="18"/>
  <c r="J4043" i="18"/>
  <c r="K4043" i="18"/>
  <c r="L4043" i="18"/>
  <c r="M4043" i="18"/>
  <c r="N4043" i="18"/>
  <c r="A4044" i="18"/>
  <c r="B4044" i="18"/>
  <c r="C4044" i="18"/>
  <c r="D4044" i="18"/>
  <c r="E4044" i="18"/>
  <c r="F4044" i="18"/>
  <c r="G4044" i="18"/>
  <c r="H4044" i="18"/>
  <c r="I4044" i="18"/>
  <c r="J4044" i="18"/>
  <c r="K4044" i="18"/>
  <c r="L4044" i="18"/>
  <c r="M4044" i="18"/>
  <c r="N4044" i="18"/>
  <c r="A4045" i="18"/>
  <c r="B4045" i="18"/>
  <c r="C4045" i="18"/>
  <c r="D4045" i="18"/>
  <c r="E4045" i="18"/>
  <c r="F4045" i="18"/>
  <c r="G4045" i="18"/>
  <c r="H4045" i="18"/>
  <c r="I4045" i="18"/>
  <c r="J4045" i="18"/>
  <c r="K4045" i="18"/>
  <c r="L4045" i="18"/>
  <c r="M4045" i="18"/>
  <c r="N4045" i="18"/>
  <c r="A4046" i="18"/>
  <c r="B4046" i="18"/>
  <c r="C4046" i="18"/>
  <c r="D4046" i="18"/>
  <c r="E4046" i="18"/>
  <c r="F4046" i="18"/>
  <c r="G4046" i="18"/>
  <c r="H4046" i="18"/>
  <c r="I4046" i="18"/>
  <c r="J4046" i="18"/>
  <c r="K4046" i="18"/>
  <c r="L4046" i="18"/>
  <c r="M4046" i="18"/>
  <c r="N4046" i="18"/>
  <c r="A4047" i="18"/>
  <c r="B4047" i="18"/>
  <c r="C4047" i="18"/>
  <c r="D4047" i="18"/>
  <c r="E4047" i="18"/>
  <c r="F4047" i="18"/>
  <c r="G4047" i="18"/>
  <c r="H4047" i="18"/>
  <c r="I4047" i="18"/>
  <c r="J4047" i="18"/>
  <c r="K4047" i="18"/>
  <c r="L4047" i="18"/>
  <c r="M4047" i="18"/>
  <c r="N4047" i="18"/>
  <c r="A4048" i="18"/>
  <c r="B4048" i="18"/>
  <c r="C4048" i="18"/>
  <c r="D4048" i="18"/>
  <c r="E4048" i="18"/>
  <c r="F4048" i="18"/>
  <c r="G4048" i="18"/>
  <c r="H4048" i="18"/>
  <c r="I4048" i="18"/>
  <c r="J4048" i="18"/>
  <c r="K4048" i="18"/>
  <c r="L4048" i="18"/>
  <c r="M4048" i="18"/>
  <c r="N4048" i="18"/>
  <c r="A4049" i="18"/>
  <c r="B4049" i="18"/>
  <c r="C4049" i="18"/>
  <c r="D4049" i="18"/>
  <c r="E4049" i="18"/>
  <c r="F4049" i="18"/>
  <c r="G4049" i="18"/>
  <c r="H4049" i="18"/>
  <c r="I4049" i="18"/>
  <c r="J4049" i="18"/>
  <c r="K4049" i="18"/>
  <c r="L4049" i="18"/>
  <c r="M4049" i="18"/>
  <c r="N4049" i="18"/>
  <c r="A4050" i="18"/>
  <c r="B4050" i="18"/>
  <c r="C4050" i="18"/>
  <c r="D4050" i="18"/>
  <c r="E4050" i="18"/>
  <c r="F4050" i="18"/>
  <c r="G4050" i="18"/>
  <c r="H4050" i="18"/>
  <c r="I4050" i="18"/>
  <c r="J4050" i="18"/>
  <c r="K4050" i="18"/>
  <c r="L4050" i="18"/>
  <c r="M4050" i="18"/>
  <c r="N4050" i="18"/>
  <c r="A4051" i="18"/>
  <c r="B4051" i="18"/>
  <c r="C4051" i="18"/>
  <c r="D4051" i="18"/>
  <c r="E4051" i="18"/>
  <c r="F4051" i="18"/>
  <c r="G4051" i="18"/>
  <c r="H4051" i="18"/>
  <c r="I4051" i="18"/>
  <c r="J4051" i="18"/>
  <c r="K4051" i="18"/>
  <c r="L4051" i="18"/>
  <c r="M4051" i="18"/>
  <c r="N4051" i="18"/>
  <c r="A4052" i="18"/>
  <c r="B4052" i="18"/>
  <c r="C4052" i="18"/>
  <c r="D4052" i="18"/>
  <c r="E4052" i="18"/>
  <c r="F4052" i="18"/>
  <c r="G4052" i="18"/>
  <c r="H4052" i="18"/>
  <c r="I4052" i="18"/>
  <c r="J4052" i="18"/>
  <c r="K4052" i="18"/>
  <c r="L4052" i="18"/>
  <c r="M4052" i="18"/>
  <c r="N4052" i="18"/>
  <c r="A4053" i="18"/>
  <c r="B4053" i="18"/>
  <c r="C4053" i="18"/>
  <c r="D4053" i="18"/>
  <c r="E4053" i="18"/>
  <c r="F4053" i="18"/>
  <c r="G4053" i="18"/>
  <c r="H4053" i="18"/>
  <c r="I4053" i="18"/>
  <c r="J4053" i="18"/>
  <c r="K4053" i="18"/>
  <c r="L4053" i="18"/>
  <c r="M4053" i="18"/>
  <c r="N4053" i="18"/>
  <c r="A4054" i="18"/>
  <c r="B4054" i="18"/>
  <c r="C4054" i="18"/>
  <c r="D4054" i="18"/>
  <c r="E4054" i="18"/>
  <c r="F4054" i="18"/>
  <c r="G4054" i="18"/>
  <c r="H4054" i="18"/>
  <c r="I4054" i="18"/>
  <c r="J4054" i="18"/>
  <c r="K4054" i="18"/>
  <c r="L4054" i="18"/>
  <c r="M4054" i="18"/>
  <c r="N4054" i="18"/>
  <c r="A4055" i="18"/>
  <c r="B4055" i="18"/>
  <c r="C4055" i="18"/>
  <c r="D4055" i="18"/>
  <c r="E4055" i="18"/>
  <c r="F4055" i="18"/>
  <c r="G4055" i="18"/>
  <c r="H4055" i="18"/>
  <c r="I4055" i="18"/>
  <c r="J4055" i="18"/>
  <c r="K4055" i="18"/>
  <c r="L4055" i="18"/>
  <c r="M4055" i="18"/>
  <c r="N4055" i="18"/>
  <c r="A4056" i="18"/>
  <c r="B4056" i="18"/>
  <c r="C4056" i="18"/>
  <c r="D4056" i="18"/>
  <c r="E4056" i="18"/>
  <c r="F4056" i="18"/>
  <c r="G4056" i="18"/>
  <c r="H4056" i="18"/>
  <c r="I4056" i="18"/>
  <c r="J4056" i="18"/>
  <c r="K4056" i="18"/>
  <c r="L4056" i="18"/>
  <c r="M4056" i="18"/>
  <c r="N4056" i="18"/>
  <c r="A4057" i="18"/>
  <c r="B4057" i="18"/>
  <c r="C4057" i="18"/>
  <c r="D4057" i="18"/>
  <c r="E4057" i="18"/>
  <c r="F4057" i="18"/>
  <c r="G4057" i="18"/>
  <c r="H4057" i="18"/>
  <c r="I4057" i="18"/>
  <c r="J4057" i="18"/>
  <c r="K4057" i="18"/>
  <c r="L4057" i="18"/>
  <c r="M4057" i="18"/>
  <c r="N4057" i="18"/>
  <c r="A4058" i="18"/>
  <c r="B4058" i="18"/>
  <c r="C4058" i="18"/>
  <c r="D4058" i="18"/>
  <c r="E4058" i="18"/>
  <c r="F4058" i="18"/>
  <c r="G4058" i="18"/>
  <c r="H4058" i="18"/>
  <c r="I4058" i="18"/>
  <c r="J4058" i="18"/>
  <c r="K4058" i="18"/>
  <c r="L4058" i="18"/>
  <c r="M4058" i="18"/>
  <c r="N4058" i="18"/>
  <c r="A4059" i="18"/>
  <c r="B4059" i="18"/>
  <c r="C4059" i="18"/>
  <c r="D4059" i="18"/>
  <c r="E4059" i="18"/>
  <c r="F4059" i="18"/>
  <c r="G4059" i="18"/>
  <c r="H4059" i="18"/>
  <c r="I4059" i="18"/>
  <c r="J4059" i="18"/>
  <c r="K4059" i="18"/>
  <c r="L4059" i="18"/>
  <c r="M4059" i="18"/>
  <c r="N4059" i="18"/>
  <c r="A4060" i="18"/>
  <c r="B4060" i="18"/>
  <c r="C4060" i="18"/>
  <c r="D4060" i="18"/>
  <c r="E4060" i="18"/>
  <c r="F4060" i="18"/>
  <c r="G4060" i="18"/>
  <c r="H4060" i="18"/>
  <c r="I4060" i="18"/>
  <c r="J4060" i="18"/>
  <c r="K4060" i="18"/>
  <c r="L4060" i="18"/>
  <c r="M4060" i="18"/>
  <c r="N4060" i="18"/>
  <c r="A4061" i="18"/>
  <c r="B4061" i="18"/>
  <c r="C4061" i="18"/>
  <c r="D4061" i="18"/>
  <c r="E4061" i="18"/>
  <c r="F4061" i="18"/>
  <c r="G4061" i="18"/>
  <c r="H4061" i="18"/>
  <c r="I4061" i="18"/>
  <c r="J4061" i="18"/>
  <c r="K4061" i="18"/>
  <c r="L4061" i="18"/>
  <c r="M4061" i="18"/>
  <c r="N4061" i="18"/>
  <c r="A4062" i="18"/>
  <c r="B4062" i="18"/>
  <c r="C4062" i="18"/>
  <c r="D4062" i="18"/>
  <c r="E4062" i="18"/>
  <c r="F4062" i="18"/>
  <c r="G4062" i="18"/>
  <c r="H4062" i="18"/>
  <c r="I4062" i="18"/>
  <c r="J4062" i="18"/>
  <c r="K4062" i="18"/>
  <c r="L4062" i="18"/>
  <c r="M4062" i="18"/>
  <c r="N4062" i="18"/>
  <c r="A4063" i="18"/>
  <c r="B4063" i="18"/>
  <c r="C4063" i="18"/>
  <c r="D4063" i="18"/>
  <c r="E4063" i="18"/>
  <c r="F4063" i="18"/>
  <c r="G4063" i="18"/>
  <c r="H4063" i="18"/>
  <c r="I4063" i="18"/>
  <c r="J4063" i="18"/>
  <c r="K4063" i="18"/>
  <c r="L4063" i="18"/>
  <c r="M4063" i="18"/>
  <c r="N4063" i="18"/>
  <c r="A4064" i="18"/>
  <c r="B4064" i="18"/>
  <c r="C4064" i="18"/>
  <c r="D4064" i="18"/>
  <c r="E4064" i="18"/>
  <c r="F4064" i="18"/>
  <c r="G4064" i="18"/>
  <c r="H4064" i="18"/>
  <c r="I4064" i="18"/>
  <c r="J4064" i="18"/>
  <c r="K4064" i="18"/>
  <c r="L4064" i="18"/>
  <c r="M4064" i="18"/>
  <c r="N4064" i="18"/>
  <c r="A4065" i="18"/>
  <c r="B4065" i="18"/>
  <c r="C4065" i="18"/>
  <c r="D4065" i="18"/>
  <c r="E4065" i="18"/>
  <c r="F4065" i="18"/>
  <c r="G4065" i="18"/>
  <c r="H4065" i="18"/>
  <c r="I4065" i="18"/>
  <c r="J4065" i="18"/>
  <c r="K4065" i="18"/>
  <c r="L4065" i="18"/>
  <c r="M4065" i="18"/>
  <c r="N4065" i="18"/>
  <c r="A4066" i="18"/>
  <c r="B4066" i="18"/>
  <c r="C4066" i="18"/>
  <c r="D4066" i="18"/>
  <c r="E4066" i="18"/>
  <c r="F4066" i="18"/>
  <c r="G4066" i="18"/>
  <c r="H4066" i="18"/>
  <c r="I4066" i="18"/>
  <c r="J4066" i="18"/>
  <c r="K4066" i="18"/>
  <c r="L4066" i="18"/>
  <c r="M4066" i="18"/>
  <c r="N4066" i="18"/>
  <c r="A4067" i="18"/>
  <c r="B4067" i="18"/>
  <c r="C4067" i="18"/>
  <c r="D4067" i="18"/>
  <c r="E4067" i="18"/>
  <c r="F4067" i="18"/>
  <c r="G4067" i="18"/>
  <c r="H4067" i="18"/>
  <c r="I4067" i="18"/>
  <c r="J4067" i="18"/>
  <c r="K4067" i="18"/>
  <c r="L4067" i="18"/>
  <c r="M4067" i="18"/>
  <c r="N4067" i="18"/>
  <c r="A4068" i="18"/>
  <c r="B4068" i="18"/>
  <c r="C4068" i="18"/>
  <c r="D4068" i="18"/>
  <c r="E4068" i="18"/>
  <c r="F4068" i="18"/>
  <c r="G4068" i="18"/>
  <c r="H4068" i="18"/>
  <c r="I4068" i="18"/>
  <c r="J4068" i="18"/>
  <c r="K4068" i="18"/>
  <c r="L4068" i="18"/>
  <c r="M4068" i="18"/>
  <c r="N4068" i="18"/>
  <c r="A4069" i="18"/>
  <c r="B4069" i="18"/>
  <c r="C4069" i="18"/>
  <c r="D4069" i="18"/>
  <c r="E4069" i="18"/>
  <c r="F4069" i="18"/>
  <c r="G4069" i="18"/>
  <c r="H4069" i="18"/>
  <c r="I4069" i="18"/>
  <c r="J4069" i="18"/>
  <c r="K4069" i="18"/>
  <c r="L4069" i="18"/>
  <c r="M4069" i="18"/>
  <c r="N4069" i="18"/>
  <c r="A4070" i="18"/>
  <c r="B4070" i="18"/>
  <c r="C4070" i="18"/>
  <c r="D4070" i="18"/>
  <c r="E4070" i="18"/>
  <c r="F4070" i="18"/>
  <c r="G4070" i="18"/>
  <c r="H4070" i="18"/>
  <c r="I4070" i="18"/>
  <c r="J4070" i="18"/>
  <c r="K4070" i="18"/>
  <c r="L4070" i="18"/>
  <c r="M4070" i="18"/>
  <c r="N4070" i="18"/>
  <c r="A4071" i="18"/>
  <c r="B4071" i="18"/>
  <c r="C4071" i="18"/>
  <c r="D4071" i="18"/>
  <c r="E4071" i="18"/>
  <c r="F4071" i="18"/>
  <c r="G4071" i="18"/>
  <c r="H4071" i="18"/>
  <c r="I4071" i="18"/>
  <c r="J4071" i="18"/>
  <c r="K4071" i="18"/>
  <c r="L4071" i="18"/>
  <c r="M4071" i="18"/>
  <c r="N4071" i="18"/>
  <c r="A4072" i="18"/>
  <c r="B4072" i="18"/>
  <c r="C4072" i="18"/>
  <c r="D4072" i="18"/>
  <c r="E4072" i="18"/>
  <c r="F4072" i="18"/>
  <c r="G4072" i="18"/>
  <c r="H4072" i="18"/>
  <c r="I4072" i="18"/>
  <c r="J4072" i="18"/>
  <c r="K4072" i="18"/>
  <c r="L4072" i="18"/>
  <c r="M4072" i="18"/>
  <c r="N4072" i="18"/>
  <c r="A4073" i="18"/>
  <c r="B4073" i="18"/>
  <c r="C4073" i="18"/>
  <c r="D4073" i="18"/>
  <c r="E4073" i="18"/>
  <c r="F4073" i="18"/>
  <c r="G4073" i="18"/>
  <c r="H4073" i="18"/>
  <c r="I4073" i="18"/>
  <c r="J4073" i="18"/>
  <c r="K4073" i="18"/>
  <c r="L4073" i="18"/>
  <c r="M4073" i="18"/>
  <c r="N4073" i="18"/>
  <c r="A4074" i="18"/>
  <c r="B4074" i="18"/>
  <c r="C4074" i="18"/>
  <c r="D4074" i="18"/>
  <c r="E4074" i="18"/>
  <c r="F4074" i="18"/>
  <c r="G4074" i="18"/>
  <c r="H4074" i="18"/>
  <c r="I4074" i="18"/>
  <c r="J4074" i="18"/>
  <c r="K4074" i="18"/>
  <c r="L4074" i="18"/>
  <c r="M4074" i="18"/>
  <c r="N4074" i="18"/>
  <c r="A4075" i="18"/>
  <c r="B4075" i="18"/>
  <c r="C4075" i="18"/>
  <c r="D4075" i="18"/>
  <c r="E4075" i="18"/>
  <c r="F4075" i="18"/>
  <c r="G4075" i="18"/>
  <c r="H4075" i="18"/>
  <c r="I4075" i="18"/>
  <c r="J4075" i="18"/>
  <c r="K4075" i="18"/>
  <c r="L4075" i="18"/>
  <c r="M4075" i="18"/>
  <c r="N4075" i="18"/>
  <c r="A4076" i="18"/>
  <c r="B4076" i="18"/>
  <c r="C4076" i="18"/>
  <c r="D4076" i="18"/>
  <c r="E4076" i="18"/>
  <c r="F4076" i="18"/>
  <c r="G4076" i="18"/>
  <c r="H4076" i="18"/>
  <c r="I4076" i="18"/>
  <c r="J4076" i="18"/>
  <c r="K4076" i="18"/>
  <c r="L4076" i="18"/>
  <c r="M4076" i="18"/>
  <c r="N4076" i="18"/>
  <c r="A4077" i="18"/>
  <c r="B4077" i="18"/>
  <c r="C4077" i="18"/>
  <c r="D4077" i="18"/>
  <c r="E4077" i="18"/>
  <c r="F4077" i="18"/>
  <c r="G4077" i="18"/>
  <c r="H4077" i="18"/>
  <c r="I4077" i="18"/>
  <c r="J4077" i="18"/>
  <c r="K4077" i="18"/>
  <c r="L4077" i="18"/>
  <c r="M4077" i="18"/>
  <c r="N4077" i="18"/>
  <c r="A4078" i="18"/>
  <c r="B4078" i="18"/>
  <c r="C4078" i="18"/>
  <c r="D4078" i="18"/>
  <c r="E4078" i="18"/>
  <c r="F4078" i="18"/>
  <c r="G4078" i="18"/>
  <c r="H4078" i="18"/>
  <c r="I4078" i="18"/>
  <c r="J4078" i="18"/>
  <c r="K4078" i="18"/>
  <c r="L4078" i="18"/>
  <c r="M4078" i="18"/>
  <c r="N4078" i="18"/>
  <c r="A4079" i="18"/>
  <c r="B4079" i="18"/>
  <c r="C4079" i="18"/>
  <c r="D4079" i="18"/>
  <c r="E4079" i="18"/>
  <c r="F4079" i="18"/>
  <c r="G4079" i="18"/>
  <c r="H4079" i="18"/>
  <c r="I4079" i="18"/>
  <c r="J4079" i="18"/>
  <c r="K4079" i="18"/>
  <c r="L4079" i="18"/>
  <c r="M4079" i="18"/>
  <c r="N4079" i="18"/>
  <c r="A4080" i="18"/>
  <c r="B4080" i="18"/>
  <c r="C4080" i="18"/>
  <c r="D4080" i="18"/>
  <c r="E4080" i="18"/>
  <c r="F4080" i="18"/>
  <c r="G4080" i="18"/>
  <c r="H4080" i="18"/>
  <c r="I4080" i="18"/>
  <c r="J4080" i="18"/>
  <c r="K4080" i="18"/>
  <c r="L4080" i="18"/>
  <c r="M4080" i="18"/>
  <c r="N4080" i="18"/>
  <c r="A4081" i="18"/>
  <c r="B4081" i="18"/>
  <c r="C4081" i="18"/>
  <c r="D4081" i="18"/>
  <c r="E4081" i="18"/>
  <c r="F4081" i="18"/>
  <c r="G4081" i="18"/>
  <c r="H4081" i="18"/>
  <c r="I4081" i="18"/>
  <c r="J4081" i="18"/>
  <c r="K4081" i="18"/>
  <c r="L4081" i="18"/>
  <c r="M4081" i="18"/>
  <c r="N4081" i="18"/>
  <c r="A4082" i="18"/>
  <c r="B4082" i="18"/>
  <c r="C4082" i="18"/>
  <c r="D4082" i="18"/>
  <c r="E4082" i="18"/>
  <c r="F4082" i="18"/>
  <c r="G4082" i="18"/>
  <c r="H4082" i="18"/>
  <c r="I4082" i="18"/>
  <c r="J4082" i="18"/>
  <c r="K4082" i="18"/>
  <c r="L4082" i="18"/>
  <c r="M4082" i="18"/>
  <c r="N4082" i="18"/>
  <c r="A4083" i="18"/>
  <c r="B4083" i="18"/>
  <c r="C4083" i="18"/>
  <c r="D4083" i="18"/>
  <c r="E4083" i="18"/>
  <c r="F4083" i="18"/>
  <c r="G4083" i="18"/>
  <c r="H4083" i="18"/>
  <c r="I4083" i="18"/>
  <c r="J4083" i="18"/>
  <c r="K4083" i="18"/>
  <c r="L4083" i="18"/>
  <c r="M4083" i="18"/>
  <c r="N4083" i="18"/>
  <c r="A4084" i="18"/>
  <c r="B4084" i="18"/>
  <c r="C4084" i="18"/>
  <c r="D4084" i="18"/>
  <c r="E4084" i="18"/>
  <c r="F4084" i="18"/>
  <c r="G4084" i="18"/>
  <c r="H4084" i="18"/>
  <c r="I4084" i="18"/>
  <c r="J4084" i="18"/>
  <c r="K4084" i="18"/>
  <c r="L4084" i="18"/>
  <c r="M4084" i="18"/>
  <c r="N4084" i="18"/>
  <c r="A4085" i="18"/>
  <c r="B4085" i="18"/>
  <c r="C4085" i="18"/>
  <c r="D4085" i="18"/>
  <c r="E4085" i="18"/>
  <c r="F4085" i="18"/>
  <c r="G4085" i="18"/>
  <c r="H4085" i="18"/>
  <c r="I4085" i="18"/>
  <c r="J4085" i="18"/>
  <c r="K4085" i="18"/>
  <c r="L4085" i="18"/>
  <c r="M4085" i="18"/>
  <c r="N4085" i="18"/>
  <c r="A4086" i="18"/>
  <c r="B4086" i="18"/>
  <c r="C4086" i="18"/>
  <c r="D4086" i="18"/>
  <c r="E4086" i="18"/>
  <c r="F4086" i="18"/>
  <c r="G4086" i="18"/>
  <c r="H4086" i="18"/>
  <c r="I4086" i="18"/>
  <c r="J4086" i="18"/>
  <c r="K4086" i="18"/>
  <c r="L4086" i="18"/>
  <c r="M4086" i="18"/>
  <c r="N4086" i="18"/>
  <c r="A4087" i="18"/>
  <c r="B4087" i="18"/>
  <c r="C4087" i="18"/>
  <c r="D4087" i="18"/>
  <c r="E4087" i="18"/>
  <c r="F4087" i="18"/>
  <c r="G4087" i="18"/>
  <c r="H4087" i="18"/>
  <c r="I4087" i="18"/>
  <c r="J4087" i="18"/>
  <c r="K4087" i="18"/>
  <c r="L4087" i="18"/>
  <c r="M4087" i="18"/>
  <c r="N4087" i="18"/>
  <c r="A4088" i="18"/>
  <c r="B4088" i="18"/>
  <c r="C4088" i="18"/>
  <c r="D4088" i="18"/>
  <c r="E4088" i="18"/>
  <c r="F4088" i="18"/>
  <c r="G4088" i="18"/>
  <c r="H4088" i="18"/>
  <c r="I4088" i="18"/>
  <c r="J4088" i="18"/>
  <c r="K4088" i="18"/>
  <c r="L4088" i="18"/>
  <c r="M4088" i="18"/>
  <c r="N4088" i="18"/>
  <c r="A4089" i="18"/>
  <c r="B4089" i="18"/>
  <c r="C4089" i="18"/>
  <c r="D4089" i="18"/>
  <c r="E4089" i="18"/>
  <c r="F4089" i="18"/>
  <c r="G4089" i="18"/>
  <c r="H4089" i="18"/>
  <c r="I4089" i="18"/>
  <c r="J4089" i="18"/>
  <c r="K4089" i="18"/>
  <c r="L4089" i="18"/>
  <c r="M4089" i="18"/>
  <c r="N4089" i="18"/>
  <c r="A4090" i="18"/>
  <c r="B4090" i="18"/>
  <c r="C4090" i="18"/>
  <c r="D4090" i="18"/>
  <c r="E4090" i="18"/>
  <c r="F4090" i="18"/>
  <c r="G4090" i="18"/>
  <c r="H4090" i="18"/>
  <c r="I4090" i="18"/>
  <c r="J4090" i="18"/>
  <c r="K4090" i="18"/>
  <c r="L4090" i="18"/>
  <c r="M4090" i="18"/>
  <c r="N4090" i="18"/>
  <c r="A4091" i="18"/>
  <c r="B4091" i="18"/>
  <c r="C4091" i="18"/>
  <c r="D4091" i="18"/>
  <c r="E4091" i="18"/>
  <c r="F4091" i="18"/>
  <c r="G4091" i="18"/>
  <c r="H4091" i="18"/>
  <c r="I4091" i="18"/>
  <c r="J4091" i="18"/>
  <c r="K4091" i="18"/>
  <c r="L4091" i="18"/>
  <c r="M4091" i="18"/>
  <c r="N4091" i="18"/>
  <c r="A4092" i="18"/>
  <c r="B4092" i="18"/>
  <c r="C4092" i="18"/>
  <c r="D4092" i="18"/>
  <c r="E4092" i="18"/>
  <c r="F4092" i="18"/>
  <c r="G4092" i="18"/>
  <c r="H4092" i="18"/>
  <c r="I4092" i="18"/>
  <c r="J4092" i="18"/>
  <c r="K4092" i="18"/>
  <c r="L4092" i="18"/>
  <c r="M4092" i="18"/>
  <c r="N4092" i="18"/>
  <c r="A4093" i="18"/>
  <c r="B4093" i="18"/>
  <c r="C4093" i="18"/>
  <c r="D4093" i="18"/>
  <c r="E4093" i="18"/>
  <c r="F4093" i="18"/>
  <c r="G4093" i="18"/>
  <c r="H4093" i="18"/>
  <c r="I4093" i="18"/>
  <c r="J4093" i="18"/>
  <c r="K4093" i="18"/>
  <c r="L4093" i="18"/>
  <c r="M4093" i="18"/>
  <c r="N4093" i="18"/>
  <c r="A4094" i="18"/>
  <c r="B4094" i="18"/>
  <c r="C4094" i="18"/>
  <c r="D4094" i="18"/>
  <c r="E4094" i="18"/>
  <c r="F4094" i="18"/>
  <c r="G4094" i="18"/>
  <c r="H4094" i="18"/>
  <c r="I4094" i="18"/>
  <c r="J4094" i="18"/>
  <c r="K4094" i="18"/>
  <c r="L4094" i="18"/>
  <c r="M4094" i="18"/>
  <c r="N4094" i="18"/>
  <c r="A4095" i="18"/>
  <c r="B4095" i="18"/>
  <c r="C4095" i="18"/>
  <c r="D4095" i="18"/>
  <c r="E4095" i="18"/>
  <c r="F4095" i="18"/>
  <c r="G4095" i="18"/>
  <c r="H4095" i="18"/>
  <c r="I4095" i="18"/>
  <c r="J4095" i="18"/>
  <c r="K4095" i="18"/>
  <c r="L4095" i="18"/>
  <c r="M4095" i="18"/>
  <c r="N4095" i="18"/>
  <c r="A4096" i="18"/>
  <c r="B4096" i="18"/>
  <c r="C4096" i="18"/>
  <c r="D4096" i="18"/>
  <c r="E4096" i="18"/>
  <c r="F4096" i="18"/>
  <c r="G4096" i="18"/>
  <c r="H4096" i="18"/>
  <c r="I4096" i="18"/>
  <c r="J4096" i="18"/>
  <c r="K4096" i="18"/>
  <c r="L4096" i="18"/>
  <c r="M4096" i="18"/>
  <c r="N4096" i="18"/>
  <c r="A4097" i="18"/>
  <c r="B4097" i="18"/>
  <c r="C4097" i="18"/>
  <c r="D4097" i="18"/>
  <c r="E4097" i="18"/>
  <c r="F4097" i="18"/>
  <c r="G4097" i="18"/>
  <c r="H4097" i="18"/>
  <c r="I4097" i="18"/>
  <c r="J4097" i="18"/>
  <c r="K4097" i="18"/>
  <c r="L4097" i="18"/>
  <c r="M4097" i="18"/>
  <c r="N4097" i="18"/>
  <c r="A4098" i="18"/>
  <c r="B4098" i="18"/>
  <c r="C4098" i="18"/>
  <c r="D4098" i="18"/>
  <c r="E4098" i="18"/>
  <c r="F4098" i="18"/>
  <c r="G4098" i="18"/>
  <c r="H4098" i="18"/>
  <c r="I4098" i="18"/>
  <c r="J4098" i="18"/>
  <c r="K4098" i="18"/>
  <c r="L4098" i="18"/>
  <c r="M4098" i="18"/>
  <c r="N4098" i="18"/>
  <c r="A4099" i="18"/>
  <c r="B4099" i="18"/>
  <c r="C4099" i="18"/>
  <c r="D4099" i="18"/>
  <c r="E4099" i="18"/>
  <c r="F4099" i="18"/>
  <c r="G4099" i="18"/>
  <c r="H4099" i="18"/>
  <c r="I4099" i="18"/>
  <c r="J4099" i="18"/>
  <c r="K4099" i="18"/>
  <c r="L4099" i="18"/>
  <c r="M4099" i="18"/>
  <c r="N4099" i="18"/>
  <c r="A4100" i="18"/>
  <c r="B4100" i="18"/>
  <c r="C4100" i="18"/>
  <c r="D4100" i="18"/>
  <c r="E4100" i="18"/>
  <c r="F4100" i="18"/>
  <c r="G4100" i="18"/>
  <c r="H4100" i="18"/>
  <c r="I4100" i="18"/>
  <c r="J4100" i="18"/>
  <c r="K4100" i="18"/>
  <c r="L4100" i="18"/>
  <c r="M4100" i="18"/>
  <c r="N4100" i="18"/>
  <c r="A4101" i="18"/>
  <c r="B4101" i="18"/>
  <c r="C4101" i="18"/>
  <c r="D4101" i="18"/>
  <c r="E4101" i="18"/>
  <c r="F4101" i="18"/>
  <c r="G4101" i="18"/>
  <c r="H4101" i="18"/>
  <c r="I4101" i="18"/>
  <c r="J4101" i="18"/>
  <c r="K4101" i="18"/>
  <c r="L4101" i="18"/>
  <c r="M4101" i="18"/>
  <c r="N4101" i="18"/>
  <c r="A4102" i="18"/>
  <c r="B4102" i="18"/>
  <c r="C4102" i="18"/>
  <c r="D4102" i="18"/>
  <c r="E4102" i="18"/>
  <c r="F4102" i="18"/>
  <c r="G4102" i="18"/>
  <c r="H4102" i="18"/>
  <c r="I4102" i="18"/>
  <c r="J4102" i="18"/>
  <c r="K4102" i="18"/>
  <c r="L4102" i="18"/>
  <c r="M4102" i="18"/>
  <c r="N4102" i="18"/>
  <c r="A4103" i="18"/>
  <c r="B4103" i="18"/>
  <c r="C4103" i="18"/>
  <c r="D4103" i="18"/>
  <c r="E4103" i="18"/>
  <c r="F4103" i="18"/>
  <c r="G4103" i="18"/>
  <c r="H4103" i="18"/>
  <c r="I4103" i="18"/>
  <c r="J4103" i="18"/>
  <c r="K4103" i="18"/>
  <c r="L4103" i="18"/>
  <c r="M4103" i="18"/>
  <c r="N4103" i="18"/>
  <c r="A4104" i="18"/>
  <c r="B4104" i="18"/>
  <c r="C4104" i="18"/>
  <c r="D4104" i="18"/>
  <c r="E4104" i="18"/>
  <c r="F4104" i="18"/>
  <c r="G4104" i="18"/>
  <c r="H4104" i="18"/>
  <c r="I4104" i="18"/>
  <c r="J4104" i="18"/>
  <c r="K4104" i="18"/>
  <c r="L4104" i="18"/>
  <c r="M4104" i="18"/>
  <c r="N4104" i="18"/>
  <c r="A4105" i="18"/>
  <c r="B4105" i="18"/>
  <c r="C4105" i="18"/>
  <c r="D4105" i="18"/>
  <c r="E4105" i="18"/>
  <c r="F4105" i="18"/>
  <c r="G4105" i="18"/>
  <c r="H4105" i="18"/>
  <c r="I4105" i="18"/>
  <c r="J4105" i="18"/>
  <c r="K4105" i="18"/>
  <c r="L4105" i="18"/>
  <c r="M4105" i="18"/>
  <c r="N4105" i="18"/>
  <c r="A4106" i="18"/>
  <c r="B4106" i="18"/>
  <c r="C4106" i="18"/>
  <c r="D4106" i="18"/>
  <c r="E4106" i="18"/>
  <c r="F4106" i="18"/>
  <c r="G4106" i="18"/>
  <c r="H4106" i="18"/>
  <c r="I4106" i="18"/>
  <c r="J4106" i="18"/>
  <c r="K4106" i="18"/>
  <c r="L4106" i="18"/>
  <c r="M4106" i="18"/>
  <c r="N4106" i="18"/>
  <c r="A4107" i="18"/>
  <c r="B4107" i="18"/>
  <c r="C4107" i="18"/>
  <c r="D4107" i="18"/>
  <c r="E4107" i="18"/>
  <c r="F4107" i="18"/>
  <c r="G4107" i="18"/>
  <c r="H4107" i="18"/>
  <c r="I4107" i="18"/>
  <c r="J4107" i="18"/>
  <c r="K4107" i="18"/>
  <c r="L4107" i="18"/>
  <c r="M4107" i="18"/>
  <c r="N4107" i="18"/>
  <c r="A4108" i="18"/>
  <c r="B4108" i="18"/>
  <c r="C4108" i="18"/>
  <c r="D4108" i="18"/>
  <c r="E4108" i="18"/>
  <c r="F4108" i="18"/>
  <c r="G4108" i="18"/>
  <c r="H4108" i="18"/>
  <c r="I4108" i="18"/>
  <c r="J4108" i="18"/>
  <c r="K4108" i="18"/>
  <c r="L4108" i="18"/>
  <c r="M4108" i="18"/>
  <c r="N4108" i="18"/>
  <c r="A4109" i="18"/>
  <c r="B4109" i="18"/>
  <c r="C4109" i="18"/>
  <c r="D4109" i="18"/>
  <c r="E4109" i="18"/>
  <c r="F4109" i="18"/>
  <c r="G4109" i="18"/>
  <c r="H4109" i="18"/>
  <c r="I4109" i="18"/>
  <c r="J4109" i="18"/>
  <c r="K4109" i="18"/>
  <c r="L4109" i="18"/>
  <c r="M4109" i="18"/>
  <c r="N4109" i="18"/>
  <c r="A4110" i="18"/>
  <c r="B4110" i="18"/>
  <c r="C4110" i="18"/>
  <c r="D4110" i="18"/>
  <c r="E4110" i="18"/>
  <c r="F4110" i="18"/>
  <c r="G4110" i="18"/>
  <c r="H4110" i="18"/>
  <c r="I4110" i="18"/>
  <c r="J4110" i="18"/>
  <c r="K4110" i="18"/>
  <c r="L4110" i="18"/>
  <c r="M4110" i="18"/>
  <c r="N4110" i="18"/>
  <c r="A4111" i="18"/>
  <c r="B4111" i="18"/>
  <c r="C4111" i="18"/>
  <c r="D4111" i="18"/>
  <c r="E4111" i="18"/>
  <c r="F4111" i="18"/>
  <c r="G4111" i="18"/>
  <c r="H4111" i="18"/>
  <c r="I4111" i="18"/>
  <c r="J4111" i="18"/>
  <c r="K4111" i="18"/>
  <c r="L4111" i="18"/>
  <c r="M4111" i="18"/>
  <c r="N4111" i="18"/>
  <c r="A4112" i="18"/>
  <c r="B4112" i="18"/>
  <c r="C4112" i="18"/>
  <c r="D4112" i="18"/>
  <c r="E4112" i="18"/>
  <c r="F4112" i="18"/>
  <c r="G4112" i="18"/>
  <c r="H4112" i="18"/>
  <c r="I4112" i="18"/>
  <c r="J4112" i="18"/>
  <c r="K4112" i="18"/>
  <c r="L4112" i="18"/>
  <c r="M4112" i="18"/>
  <c r="N4112" i="18"/>
  <c r="A4113" i="18"/>
  <c r="B4113" i="18"/>
  <c r="C4113" i="18"/>
  <c r="D4113" i="18"/>
  <c r="E4113" i="18"/>
  <c r="F4113" i="18"/>
  <c r="G4113" i="18"/>
  <c r="H4113" i="18"/>
  <c r="I4113" i="18"/>
  <c r="J4113" i="18"/>
  <c r="K4113" i="18"/>
  <c r="L4113" i="18"/>
  <c r="M4113" i="18"/>
  <c r="N4113" i="18"/>
  <c r="A4114" i="18"/>
  <c r="B4114" i="18"/>
  <c r="C4114" i="18"/>
  <c r="D4114" i="18"/>
  <c r="E4114" i="18"/>
  <c r="F4114" i="18"/>
  <c r="G4114" i="18"/>
  <c r="H4114" i="18"/>
  <c r="I4114" i="18"/>
  <c r="J4114" i="18"/>
  <c r="K4114" i="18"/>
  <c r="L4114" i="18"/>
  <c r="M4114" i="18"/>
  <c r="N4114" i="18"/>
  <c r="A4115" i="18"/>
  <c r="B4115" i="18"/>
  <c r="C4115" i="18"/>
  <c r="D4115" i="18"/>
  <c r="E4115" i="18"/>
  <c r="F4115" i="18"/>
  <c r="G4115" i="18"/>
  <c r="H4115" i="18"/>
  <c r="I4115" i="18"/>
  <c r="J4115" i="18"/>
  <c r="K4115" i="18"/>
  <c r="L4115" i="18"/>
  <c r="M4115" i="18"/>
  <c r="N4115" i="18"/>
  <c r="A4116" i="18"/>
  <c r="B4116" i="18"/>
  <c r="C4116" i="18"/>
  <c r="D4116" i="18"/>
  <c r="E4116" i="18"/>
  <c r="F4116" i="18"/>
  <c r="G4116" i="18"/>
  <c r="H4116" i="18"/>
  <c r="I4116" i="18"/>
  <c r="J4116" i="18"/>
  <c r="K4116" i="18"/>
  <c r="L4116" i="18"/>
  <c r="M4116" i="18"/>
  <c r="N4116" i="18"/>
  <c r="A4117" i="18"/>
  <c r="B4117" i="18"/>
  <c r="C4117" i="18"/>
  <c r="D4117" i="18"/>
  <c r="E4117" i="18"/>
  <c r="F4117" i="18"/>
  <c r="G4117" i="18"/>
  <c r="H4117" i="18"/>
  <c r="I4117" i="18"/>
  <c r="J4117" i="18"/>
  <c r="K4117" i="18"/>
  <c r="L4117" i="18"/>
  <c r="M4117" i="18"/>
  <c r="N4117" i="18"/>
  <c r="A4118" i="18"/>
  <c r="B4118" i="18"/>
  <c r="C4118" i="18"/>
  <c r="D4118" i="18"/>
  <c r="E4118" i="18"/>
  <c r="F4118" i="18"/>
  <c r="G4118" i="18"/>
  <c r="H4118" i="18"/>
  <c r="I4118" i="18"/>
  <c r="J4118" i="18"/>
  <c r="K4118" i="18"/>
  <c r="L4118" i="18"/>
  <c r="M4118" i="18"/>
  <c r="N4118" i="18"/>
  <c r="A4119" i="18"/>
  <c r="B4119" i="18"/>
  <c r="C4119" i="18"/>
  <c r="D4119" i="18"/>
  <c r="E4119" i="18"/>
  <c r="F4119" i="18"/>
  <c r="G4119" i="18"/>
  <c r="H4119" i="18"/>
  <c r="I4119" i="18"/>
  <c r="J4119" i="18"/>
  <c r="K4119" i="18"/>
  <c r="L4119" i="18"/>
  <c r="M4119" i="18"/>
  <c r="N4119" i="18"/>
  <c r="A4120" i="18"/>
  <c r="B4120" i="18"/>
  <c r="C4120" i="18"/>
  <c r="D4120" i="18"/>
  <c r="E4120" i="18"/>
  <c r="F4120" i="18"/>
  <c r="G4120" i="18"/>
  <c r="H4120" i="18"/>
  <c r="I4120" i="18"/>
  <c r="J4120" i="18"/>
  <c r="K4120" i="18"/>
  <c r="L4120" i="18"/>
  <c r="M4120" i="18"/>
  <c r="N4120" i="18"/>
  <c r="A4121" i="18"/>
  <c r="B4121" i="18"/>
  <c r="C4121" i="18"/>
  <c r="D4121" i="18"/>
  <c r="E4121" i="18"/>
  <c r="F4121" i="18"/>
  <c r="G4121" i="18"/>
  <c r="H4121" i="18"/>
  <c r="I4121" i="18"/>
  <c r="J4121" i="18"/>
  <c r="K4121" i="18"/>
  <c r="L4121" i="18"/>
  <c r="M4121" i="18"/>
  <c r="N4121" i="18"/>
  <c r="A4122" i="18"/>
  <c r="B4122" i="18"/>
  <c r="C4122" i="18"/>
  <c r="D4122" i="18"/>
  <c r="E4122" i="18"/>
  <c r="F4122" i="18"/>
  <c r="G4122" i="18"/>
  <c r="H4122" i="18"/>
  <c r="I4122" i="18"/>
  <c r="J4122" i="18"/>
  <c r="K4122" i="18"/>
  <c r="L4122" i="18"/>
  <c r="M4122" i="18"/>
  <c r="N4122" i="18"/>
  <c r="A4123" i="18"/>
  <c r="B4123" i="18"/>
  <c r="C4123" i="18"/>
  <c r="D4123" i="18"/>
  <c r="E4123" i="18"/>
  <c r="F4123" i="18"/>
  <c r="G4123" i="18"/>
  <c r="H4123" i="18"/>
  <c r="I4123" i="18"/>
  <c r="J4123" i="18"/>
  <c r="K4123" i="18"/>
  <c r="L4123" i="18"/>
  <c r="M4123" i="18"/>
  <c r="N4123" i="18"/>
  <c r="A4124" i="18"/>
  <c r="B4124" i="18"/>
  <c r="C4124" i="18"/>
  <c r="D4124" i="18"/>
  <c r="E4124" i="18"/>
  <c r="F4124" i="18"/>
  <c r="G4124" i="18"/>
  <c r="H4124" i="18"/>
  <c r="I4124" i="18"/>
  <c r="J4124" i="18"/>
  <c r="K4124" i="18"/>
  <c r="L4124" i="18"/>
  <c r="M4124" i="18"/>
  <c r="N4124" i="18"/>
  <c r="A4125" i="18"/>
  <c r="B4125" i="18"/>
  <c r="C4125" i="18"/>
  <c r="D4125" i="18"/>
  <c r="E4125" i="18"/>
  <c r="F4125" i="18"/>
  <c r="G4125" i="18"/>
  <c r="H4125" i="18"/>
  <c r="I4125" i="18"/>
  <c r="J4125" i="18"/>
  <c r="K4125" i="18"/>
  <c r="L4125" i="18"/>
  <c r="M4125" i="18"/>
  <c r="N4125" i="18"/>
  <c r="A4126" i="18"/>
  <c r="B4126" i="18"/>
  <c r="C4126" i="18"/>
  <c r="D4126" i="18"/>
  <c r="E4126" i="18"/>
  <c r="F4126" i="18"/>
  <c r="G4126" i="18"/>
  <c r="H4126" i="18"/>
  <c r="I4126" i="18"/>
  <c r="J4126" i="18"/>
  <c r="K4126" i="18"/>
  <c r="L4126" i="18"/>
  <c r="M4126" i="18"/>
  <c r="N4126" i="18"/>
  <c r="A4127" i="18"/>
  <c r="B4127" i="18"/>
  <c r="C4127" i="18"/>
  <c r="D4127" i="18"/>
  <c r="E4127" i="18"/>
  <c r="F4127" i="18"/>
  <c r="G4127" i="18"/>
  <c r="H4127" i="18"/>
  <c r="I4127" i="18"/>
  <c r="J4127" i="18"/>
  <c r="K4127" i="18"/>
  <c r="L4127" i="18"/>
  <c r="M4127" i="18"/>
  <c r="N4127" i="18"/>
  <c r="A4128" i="18"/>
  <c r="B4128" i="18"/>
  <c r="C4128" i="18"/>
  <c r="D4128" i="18"/>
  <c r="E4128" i="18"/>
  <c r="F4128" i="18"/>
  <c r="G4128" i="18"/>
  <c r="H4128" i="18"/>
  <c r="I4128" i="18"/>
  <c r="J4128" i="18"/>
  <c r="K4128" i="18"/>
  <c r="L4128" i="18"/>
  <c r="M4128" i="18"/>
  <c r="N4128" i="18"/>
  <c r="A4129" i="18"/>
  <c r="B4129" i="18"/>
  <c r="C4129" i="18"/>
  <c r="D4129" i="18"/>
  <c r="E4129" i="18"/>
  <c r="F4129" i="18"/>
  <c r="G4129" i="18"/>
  <c r="H4129" i="18"/>
  <c r="I4129" i="18"/>
  <c r="J4129" i="18"/>
  <c r="K4129" i="18"/>
  <c r="L4129" i="18"/>
  <c r="M4129" i="18"/>
  <c r="N4129" i="18"/>
  <c r="A4130" i="18"/>
  <c r="B4130" i="18"/>
  <c r="C4130" i="18"/>
  <c r="D4130" i="18"/>
  <c r="E4130" i="18"/>
  <c r="F4130" i="18"/>
  <c r="G4130" i="18"/>
  <c r="H4130" i="18"/>
  <c r="I4130" i="18"/>
  <c r="J4130" i="18"/>
  <c r="K4130" i="18"/>
  <c r="L4130" i="18"/>
  <c r="M4130" i="18"/>
  <c r="N4130" i="18"/>
  <c r="A4131" i="18"/>
  <c r="B4131" i="18"/>
  <c r="C4131" i="18"/>
  <c r="D4131" i="18"/>
  <c r="E4131" i="18"/>
  <c r="F4131" i="18"/>
  <c r="G4131" i="18"/>
  <c r="H4131" i="18"/>
  <c r="I4131" i="18"/>
  <c r="J4131" i="18"/>
  <c r="K4131" i="18"/>
  <c r="L4131" i="18"/>
  <c r="M4131" i="18"/>
  <c r="N4131" i="18"/>
  <c r="A4132" i="18"/>
  <c r="B4132" i="18"/>
  <c r="C4132" i="18"/>
  <c r="D4132" i="18"/>
  <c r="E4132" i="18"/>
  <c r="F4132" i="18"/>
  <c r="G4132" i="18"/>
  <c r="H4132" i="18"/>
  <c r="I4132" i="18"/>
  <c r="J4132" i="18"/>
  <c r="K4132" i="18"/>
  <c r="L4132" i="18"/>
  <c r="M4132" i="18"/>
  <c r="N4132" i="18"/>
  <c r="A4133" i="18"/>
  <c r="B4133" i="18"/>
  <c r="C4133" i="18"/>
  <c r="D4133" i="18"/>
  <c r="E4133" i="18"/>
  <c r="F4133" i="18"/>
  <c r="G4133" i="18"/>
  <c r="H4133" i="18"/>
  <c r="I4133" i="18"/>
  <c r="J4133" i="18"/>
  <c r="K4133" i="18"/>
  <c r="L4133" i="18"/>
  <c r="M4133" i="18"/>
  <c r="N4133" i="18"/>
  <c r="A4134" i="18"/>
  <c r="B4134" i="18"/>
  <c r="C4134" i="18"/>
  <c r="D4134" i="18"/>
  <c r="E4134" i="18"/>
  <c r="F4134" i="18"/>
  <c r="G4134" i="18"/>
  <c r="H4134" i="18"/>
  <c r="I4134" i="18"/>
  <c r="J4134" i="18"/>
  <c r="K4134" i="18"/>
  <c r="L4134" i="18"/>
  <c r="M4134" i="18"/>
  <c r="N4134" i="18"/>
  <c r="A4135" i="18"/>
  <c r="B4135" i="18"/>
  <c r="C4135" i="18"/>
  <c r="D4135" i="18"/>
  <c r="E4135" i="18"/>
  <c r="F4135" i="18"/>
  <c r="G4135" i="18"/>
  <c r="H4135" i="18"/>
  <c r="I4135" i="18"/>
  <c r="J4135" i="18"/>
  <c r="K4135" i="18"/>
  <c r="L4135" i="18"/>
  <c r="M4135" i="18"/>
  <c r="N4135" i="18"/>
  <c r="A4136" i="18"/>
  <c r="B4136" i="18"/>
  <c r="C4136" i="18"/>
  <c r="D4136" i="18"/>
  <c r="E4136" i="18"/>
  <c r="F4136" i="18"/>
  <c r="G4136" i="18"/>
  <c r="H4136" i="18"/>
  <c r="I4136" i="18"/>
  <c r="J4136" i="18"/>
  <c r="K4136" i="18"/>
  <c r="L4136" i="18"/>
  <c r="M4136" i="18"/>
  <c r="N4136" i="18"/>
  <c r="A4137" i="18"/>
  <c r="B4137" i="18"/>
  <c r="C4137" i="18"/>
  <c r="D4137" i="18"/>
  <c r="E4137" i="18"/>
  <c r="F4137" i="18"/>
  <c r="G4137" i="18"/>
  <c r="H4137" i="18"/>
  <c r="I4137" i="18"/>
  <c r="J4137" i="18"/>
  <c r="K4137" i="18"/>
  <c r="L4137" i="18"/>
  <c r="M4137" i="18"/>
  <c r="N4137" i="18"/>
  <c r="A4138" i="18"/>
  <c r="B4138" i="18"/>
  <c r="C4138" i="18"/>
  <c r="D4138" i="18"/>
  <c r="E4138" i="18"/>
  <c r="F4138" i="18"/>
  <c r="G4138" i="18"/>
  <c r="H4138" i="18"/>
  <c r="I4138" i="18"/>
  <c r="J4138" i="18"/>
  <c r="K4138" i="18"/>
  <c r="L4138" i="18"/>
  <c r="M4138" i="18"/>
  <c r="N4138" i="18"/>
  <c r="A4139" i="18"/>
  <c r="B4139" i="18"/>
  <c r="C4139" i="18"/>
  <c r="D4139" i="18"/>
  <c r="E4139" i="18"/>
  <c r="F4139" i="18"/>
  <c r="G4139" i="18"/>
  <c r="H4139" i="18"/>
  <c r="I4139" i="18"/>
  <c r="J4139" i="18"/>
  <c r="K4139" i="18"/>
  <c r="L4139" i="18"/>
  <c r="M4139" i="18"/>
  <c r="N4139" i="18"/>
  <c r="A4140" i="18"/>
  <c r="B4140" i="18"/>
  <c r="C4140" i="18"/>
  <c r="D4140" i="18"/>
  <c r="E4140" i="18"/>
  <c r="F4140" i="18"/>
  <c r="G4140" i="18"/>
  <c r="H4140" i="18"/>
  <c r="I4140" i="18"/>
  <c r="J4140" i="18"/>
  <c r="K4140" i="18"/>
  <c r="L4140" i="18"/>
  <c r="M4140" i="18"/>
  <c r="N4140" i="18"/>
  <c r="A4141" i="18"/>
  <c r="B4141" i="18"/>
  <c r="C4141" i="18"/>
  <c r="D4141" i="18"/>
  <c r="E4141" i="18"/>
  <c r="F4141" i="18"/>
  <c r="G4141" i="18"/>
  <c r="H4141" i="18"/>
  <c r="I4141" i="18"/>
  <c r="J4141" i="18"/>
  <c r="K4141" i="18"/>
  <c r="L4141" i="18"/>
  <c r="M4141" i="18"/>
  <c r="N4141" i="18"/>
  <c r="A4142" i="18"/>
  <c r="B4142" i="18"/>
  <c r="C4142" i="18"/>
  <c r="D4142" i="18"/>
  <c r="E4142" i="18"/>
  <c r="F4142" i="18"/>
  <c r="G4142" i="18"/>
  <c r="H4142" i="18"/>
  <c r="I4142" i="18"/>
  <c r="J4142" i="18"/>
  <c r="K4142" i="18"/>
  <c r="L4142" i="18"/>
  <c r="M4142" i="18"/>
  <c r="N4142" i="18"/>
  <c r="A4143" i="18"/>
  <c r="B4143" i="18"/>
  <c r="C4143" i="18"/>
  <c r="D4143" i="18"/>
  <c r="E4143" i="18"/>
  <c r="F4143" i="18"/>
  <c r="G4143" i="18"/>
  <c r="H4143" i="18"/>
  <c r="I4143" i="18"/>
  <c r="J4143" i="18"/>
  <c r="K4143" i="18"/>
  <c r="L4143" i="18"/>
  <c r="M4143" i="18"/>
  <c r="N4143" i="18"/>
  <c r="A4144" i="18"/>
  <c r="B4144" i="18"/>
  <c r="C4144" i="18"/>
  <c r="D4144" i="18"/>
  <c r="E4144" i="18"/>
  <c r="F4144" i="18"/>
  <c r="G4144" i="18"/>
  <c r="H4144" i="18"/>
  <c r="I4144" i="18"/>
  <c r="J4144" i="18"/>
  <c r="K4144" i="18"/>
  <c r="L4144" i="18"/>
  <c r="M4144" i="18"/>
  <c r="N4144" i="18"/>
  <c r="A4145" i="18"/>
  <c r="B4145" i="18"/>
  <c r="C4145" i="18"/>
  <c r="D4145" i="18"/>
  <c r="E4145" i="18"/>
  <c r="F4145" i="18"/>
  <c r="G4145" i="18"/>
  <c r="H4145" i="18"/>
  <c r="I4145" i="18"/>
  <c r="J4145" i="18"/>
  <c r="K4145" i="18"/>
  <c r="L4145" i="18"/>
  <c r="M4145" i="18"/>
  <c r="N4145" i="18"/>
  <c r="A4146" i="18"/>
  <c r="B4146" i="18"/>
  <c r="C4146" i="18"/>
  <c r="D4146" i="18"/>
  <c r="E4146" i="18"/>
  <c r="F4146" i="18"/>
  <c r="G4146" i="18"/>
  <c r="H4146" i="18"/>
  <c r="I4146" i="18"/>
  <c r="J4146" i="18"/>
  <c r="K4146" i="18"/>
  <c r="L4146" i="18"/>
  <c r="M4146" i="18"/>
  <c r="N4146" i="18"/>
  <c r="A4147" i="18"/>
  <c r="B4147" i="18"/>
  <c r="C4147" i="18"/>
  <c r="D4147" i="18"/>
  <c r="E4147" i="18"/>
  <c r="F4147" i="18"/>
  <c r="G4147" i="18"/>
  <c r="H4147" i="18"/>
  <c r="I4147" i="18"/>
  <c r="J4147" i="18"/>
  <c r="K4147" i="18"/>
  <c r="L4147" i="18"/>
  <c r="M4147" i="18"/>
  <c r="N4147" i="18"/>
  <c r="A4148" i="18"/>
  <c r="B4148" i="18"/>
  <c r="C4148" i="18"/>
  <c r="D4148" i="18"/>
  <c r="E4148" i="18"/>
  <c r="F4148" i="18"/>
  <c r="G4148" i="18"/>
  <c r="H4148" i="18"/>
  <c r="I4148" i="18"/>
  <c r="J4148" i="18"/>
  <c r="K4148" i="18"/>
  <c r="L4148" i="18"/>
  <c r="M4148" i="18"/>
  <c r="N4148" i="18"/>
  <c r="A4149" i="18"/>
  <c r="B4149" i="18"/>
  <c r="C4149" i="18"/>
  <c r="D4149" i="18"/>
  <c r="E4149" i="18"/>
  <c r="F4149" i="18"/>
  <c r="G4149" i="18"/>
  <c r="H4149" i="18"/>
  <c r="I4149" i="18"/>
  <c r="J4149" i="18"/>
  <c r="K4149" i="18"/>
  <c r="L4149" i="18"/>
  <c r="M4149" i="18"/>
  <c r="N4149" i="18"/>
  <c r="A4150" i="18"/>
  <c r="B4150" i="18"/>
  <c r="C4150" i="18"/>
  <c r="D4150" i="18"/>
  <c r="E4150" i="18"/>
  <c r="F4150" i="18"/>
  <c r="G4150" i="18"/>
  <c r="H4150" i="18"/>
  <c r="I4150" i="18"/>
  <c r="J4150" i="18"/>
  <c r="K4150" i="18"/>
  <c r="L4150" i="18"/>
  <c r="M4150" i="18"/>
  <c r="N4150" i="18"/>
  <c r="A4151" i="18"/>
  <c r="B4151" i="18"/>
  <c r="C4151" i="18"/>
  <c r="D4151" i="18"/>
  <c r="E4151" i="18"/>
  <c r="F4151" i="18"/>
  <c r="G4151" i="18"/>
  <c r="H4151" i="18"/>
  <c r="I4151" i="18"/>
  <c r="J4151" i="18"/>
  <c r="K4151" i="18"/>
  <c r="L4151" i="18"/>
  <c r="M4151" i="18"/>
  <c r="N4151" i="18"/>
  <c r="A4152" i="18"/>
  <c r="B4152" i="18"/>
  <c r="C4152" i="18"/>
  <c r="D4152" i="18"/>
  <c r="E4152" i="18"/>
  <c r="F4152" i="18"/>
  <c r="G4152" i="18"/>
  <c r="H4152" i="18"/>
  <c r="I4152" i="18"/>
  <c r="J4152" i="18"/>
  <c r="K4152" i="18"/>
  <c r="L4152" i="18"/>
  <c r="M4152" i="18"/>
  <c r="N4152" i="18"/>
  <c r="A4153" i="18"/>
  <c r="B4153" i="18"/>
  <c r="C4153" i="18"/>
  <c r="D4153" i="18"/>
  <c r="E4153" i="18"/>
  <c r="F4153" i="18"/>
  <c r="G4153" i="18"/>
  <c r="H4153" i="18"/>
  <c r="I4153" i="18"/>
  <c r="J4153" i="18"/>
  <c r="K4153" i="18"/>
  <c r="L4153" i="18"/>
  <c r="M4153" i="18"/>
  <c r="N4153" i="18"/>
  <c r="A4154" i="18"/>
  <c r="B4154" i="18"/>
  <c r="C4154" i="18"/>
  <c r="D4154" i="18"/>
  <c r="E4154" i="18"/>
  <c r="F4154" i="18"/>
  <c r="G4154" i="18"/>
  <c r="H4154" i="18"/>
  <c r="I4154" i="18"/>
  <c r="J4154" i="18"/>
  <c r="K4154" i="18"/>
  <c r="L4154" i="18"/>
  <c r="M4154" i="18"/>
  <c r="N4154" i="18"/>
  <c r="A4155" i="18"/>
  <c r="B4155" i="18"/>
  <c r="C4155" i="18"/>
  <c r="D4155" i="18"/>
  <c r="E4155" i="18"/>
  <c r="F4155" i="18"/>
  <c r="G4155" i="18"/>
  <c r="H4155" i="18"/>
  <c r="I4155" i="18"/>
  <c r="J4155" i="18"/>
  <c r="K4155" i="18"/>
  <c r="L4155" i="18"/>
  <c r="M4155" i="18"/>
  <c r="N4155" i="18"/>
  <c r="A4156" i="18"/>
  <c r="B4156" i="18"/>
  <c r="C4156" i="18"/>
  <c r="D4156" i="18"/>
  <c r="E4156" i="18"/>
  <c r="F4156" i="18"/>
  <c r="G4156" i="18"/>
  <c r="H4156" i="18"/>
  <c r="I4156" i="18"/>
  <c r="J4156" i="18"/>
  <c r="K4156" i="18"/>
  <c r="L4156" i="18"/>
  <c r="M4156" i="18"/>
  <c r="N4156" i="18"/>
  <c r="A4157" i="18"/>
  <c r="B4157" i="18"/>
  <c r="C4157" i="18"/>
  <c r="D4157" i="18"/>
  <c r="E4157" i="18"/>
  <c r="F4157" i="18"/>
  <c r="G4157" i="18"/>
  <c r="H4157" i="18"/>
  <c r="I4157" i="18"/>
  <c r="J4157" i="18"/>
  <c r="K4157" i="18"/>
  <c r="L4157" i="18"/>
  <c r="M4157" i="18"/>
  <c r="N4157" i="18"/>
  <c r="A4158" i="18"/>
  <c r="B4158" i="18"/>
  <c r="C4158" i="18"/>
  <c r="D4158" i="18"/>
  <c r="E4158" i="18"/>
  <c r="F4158" i="18"/>
  <c r="G4158" i="18"/>
  <c r="H4158" i="18"/>
  <c r="I4158" i="18"/>
  <c r="J4158" i="18"/>
  <c r="K4158" i="18"/>
  <c r="L4158" i="18"/>
  <c r="M4158" i="18"/>
  <c r="N4158" i="18"/>
  <c r="A4159" i="18"/>
  <c r="B4159" i="18"/>
  <c r="C4159" i="18"/>
  <c r="D4159" i="18"/>
  <c r="E4159" i="18"/>
  <c r="F4159" i="18"/>
  <c r="G4159" i="18"/>
  <c r="H4159" i="18"/>
  <c r="I4159" i="18"/>
  <c r="J4159" i="18"/>
  <c r="K4159" i="18"/>
  <c r="L4159" i="18"/>
  <c r="M4159" i="18"/>
  <c r="N4159" i="18"/>
  <c r="A4160" i="18"/>
  <c r="B4160" i="18"/>
  <c r="C4160" i="18"/>
  <c r="D4160" i="18"/>
  <c r="E4160" i="18"/>
  <c r="F4160" i="18"/>
  <c r="G4160" i="18"/>
  <c r="H4160" i="18"/>
  <c r="I4160" i="18"/>
  <c r="J4160" i="18"/>
  <c r="K4160" i="18"/>
  <c r="L4160" i="18"/>
  <c r="M4160" i="18"/>
  <c r="N4160" i="18"/>
  <c r="A4161" i="18"/>
  <c r="B4161" i="18"/>
  <c r="C4161" i="18"/>
  <c r="D4161" i="18"/>
  <c r="E4161" i="18"/>
  <c r="F4161" i="18"/>
  <c r="G4161" i="18"/>
  <c r="H4161" i="18"/>
  <c r="I4161" i="18"/>
  <c r="J4161" i="18"/>
  <c r="K4161" i="18"/>
  <c r="L4161" i="18"/>
  <c r="M4161" i="18"/>
  <c r="N4161" i="18"/>
  <c r="A4162" i="18"/>
  <c r="B4162" i="18"/>
  <c r="C4162" i="18"/>
  <c r="D4162" i="18"/>
  <c r="E4162" i="18"/>
  <c r="F4162" i="18"/>
  <c r="G4162" i="18"/>
  <c r="H4162" i="18"/>
  <c r="I4162" i="18"/>
  <c r="J4162" i="18"/>
  <c r="K4162" i="18"/>
  <c r="L4162" i="18"/>
  <c r="M4162" i="18"/>
  <c r="N4162" i="18"/>
  <c r="A4163" i="18"/>
  <c r="B4163" i="18"/>
  <c r="C4163" i="18"/>
  <c r="D4163" i="18"/>
  <c r="E4163" i="18"/>
  <c r="F4163" i="18"/>
  <c r="G4163" i="18"/>
  <c r="H4163" i="18"/>
  <c r="I4163" i="18"/>
  <c r="J4163" i="18"/>
  <c r="K4163" i="18"/>
  <c r="L4163" i="18"/>
  <c r="M4163" i="18"/>
  <c r="N4163" i="18"/>
  <c r="A4164" i="18"/>
  <c r="B4164" i="18"/>
  <c r="C4164" i="18"/>
  <c r="D4164" i="18"/>
  <c r="E4164" i="18"/>
  <c r="F4164" i="18"/>
  <c r="G4164" i="18"/>
  <c r="H4164" i="18"/>
  <c r="I4164" i="18"/>
  <c r="J4164" i="18"/>
  <c r="K4164" i="18"/>
  <c r="L4164" i="18"/>
  <c r="M4164" i="18"/>
  <c r="N4164" i="18"/>
  <c r="A4165" i="18"/>
  <c r="B4165" i="18"/>
  <c r="C4165" i="18"/>
  <c r="D4165" i="18"/>
  <c r="E4165" i="18"/>
  <c r="F4165" i="18"/>
  <c r="G4165" i="18"/>
  <c r="H4165" i="18"/>
  <c r="I4165" i="18"/>
  <c r="J4165" i="18"/>
  <c r="K4165" i="18"/>
  <c r="L4165" i="18"/>
  <c r="M4165" i="18"/>
  <c r="N4165" i="18"/>
  <c r="A4166" i="18"/>
  <c r="B4166" i="18"/>
  <c r="C4166" i="18"/>
  <c r="D4166" i="18"/>
  <c r="E4166" i="18"/>
  <c r="F4166" i="18"/>
  <c r="G4166" i="18"/>
  <c r="H4166" i="18"/>
  <c r="I4166" i="18"/>
  <c r="J4166" i="18"/>
  <c r="K4166" i="18"/>
  <c r="L4166" i="18"/>
  <c r="M4166" i="18"/>
  <c r="N4166" i="18"/>
  <c r="A4167" i="18"/>
  <c r="B4167" i="18"/>
  <c r="C4167" i="18"/>
  <c r="D4167" i="18"/>
  <c r="E4167" i="18"/>
  <c r="F4167" i="18"/>
  <c r="G4167" i="18"/>
  <c r="H4167" i="18"/>
  <c r="I4167" i="18"/>
  <c r="J4167" i="18"/>
  <c r="K4167" i="18"/>
  <c r="L4167" i="18"/>
  <c r="M4167" i="18"/>
  <c r="N4167" i="18"/>
  <c r="A4168" i="18"/>
  <c r="B4168" i="18"/>
  <c r="C4168" i="18"/>
  <c r="D4168" i="18"/>
  <c r="E4168" i="18"/>
  <c r="F4168" i="18"/>
  <c r="G4168" i="18"/>
  <c r="H4168" i="18"/>
  <c r="I4168" i="18"/>
  <c r="J4168" i="18"/>
  <c r="K4168" i="18"/>
  <c r="L4168" i="18"/>
  <c r="M4168" i="18"/>
  <c r="N4168" i="18"/>
  <c r="A4169" i="18"/>
  <c r="B4169" i="18"/>
  <c r="C4169" i="18"/>
  <c r="D4169" i="18"/>
  <c r="E4169" i="18"/>
  <c r="F4169" i="18"/>
  <c r="G4169" i="18"/>
  <c r="H4169" i="18"/>
  <c r="I4169" i="18"/>
  <c r="J4169" i="18"/>
  <c r="K4169" i="18"/>
  <c r="L4169" i="18"/>
  <c r="M4169" i="18"/>
  <c r="N4169" i="18"/>
  <c r="A4170" i="18"/>
  <c r="B4170" i="18"/>
  <c r="C4170" i="18"/>
  <c r="D4170" i="18"/>
  <c r="E4170" i="18"/>
  <c r="F4170" i="18"/>
  <c r="G4170" i="18"/>
  <c r="H4170" i="18"/>
  <c r="I4170" i="18"/>
  <c r="J4170" i="18"/>
  <c r="K4170" i="18"/>
  <c r="L4170" i="18"/>
  <c r="M4170" i="18"/>
  <c r="N4170" i="18"/>
  <c r="A4171" i="18"/>
  <c r="B4171" i="18"/>
  <c r="C4171" i="18"/>
  <c r="D4171" i="18"/>
  <c r="E4171" i="18"/>
  <c r="F4171" i="18"/>
  <c r="G4171" i="18"/>
  <c r="H4171" i="18"/>
  <c r="I4171" i="18"/>
  <c r="J4171" i="18"/>
  <c r="K4171" i="18"/>
  <c r="L4171" i="18"/>
  <c r="M4171" i="18"/>
  <c r="N4171" i="18"/>
  <c r="A4172" i="18"/>
  <c r="B4172" i="18"/>
  <c r="C4172" i="18"/>
  <c r="D4172" i="18"/>
  <c r="E4172" i="18"/>
  <c r="F4172" i="18"/>
  <c r="G4172" i="18"/>
  <c r="H4172" i="18"/>
  <c r="I4172" i="18"/>
  <c r="J4172" i="18"/>
  <c r="K4172" i="18"/>
  <c r="L4172" i="18"/>
  <c r="M4172" i="18"/>
  <c r="N4172" i="18"/>
  <c r="A4173" i="18"/>
  <c r="B4173" i="18"/>
  <c r="C4173" i="18"/>
  <c r="D4173" i="18"/>
  <c r="E4173" i="18"/>
  <c r="F4173" i="18"/>
  <c r="G4173" i="18"/>
  <c r="H4173" i="18"/>
  <c r="I4173" i="18"/>
  <c r="J4173" i="18"/>
  <c r="K4173" i="18"/>
  <c r="L4173" i="18"/>
  <c r="M4173" i="18"/>
  <c r="N4173" i="18"/>
  <c r="A4174" i="18"/>
  <c r="B4174" i="18"/>
  <c r="C4174" i="18"/>
  <c r="D4174" i="18"/>
  <c r="E4174" i="18"/>
  <c r="F4174" i="18"/>
  <c r="G4174" i="18"/>
  <c r="H4174" i="18"/>
  <c r="I4174" i="18"/>
  <c r="J4174" i="18"/>
  <c r="K4174" i="18"/>
  <c r="L4174" i="18"/>
  <c r="M4174" i="18"/>
  <c r="N4174" i="18"/>
  <c r="A4175" i="18"/>
  <c r="B4175" i="18"/>
  <c r="C4175" i="18"/>
  <c r="D4175" i="18"/>
  <c r="E4175" i="18"/>
  <c r="F4175" i="18"/>
  <c r="G4175" i="18"/>
  <c r="H4175" i="18"/>
  <c r="I4175" i="18"/>
  <c r="J4175" i="18"/>
  <c r="K4175" i="18"/>
  <c r="L4175" i="18"/>
  <c r="M4175" i="18"/>
  <c r="N4175" i="18"/>
  <c r="A4176" i="18"/>
  <c r="B4176" i="18"/>
  <c r="C4176" i="18"/>
  <c r="D4176" i="18"/>
  <c r="E4176" i="18"/>
  <c r="F4176" i="18"/>
  <c r="G4176" i="18"/>
  <c r="H4176" i="18"/>
  <c r="I4176" i="18"/>
  <c r="J4176" i="18"/>
  <c r="K4176" i="18"/>
  <c r="L4176" i="18"/>
  <c r="M4176" i="18"/>
  <c r="N4176" i="18"/>
  <c r="A4177" i="18"/>
  <c r="B4177" i="18"/>
  <c r="C4177" i="18"/>
  <c r="D4177" i="18"/>
  <c r="E4177" i="18"/>
  <c r="F4177" i="18"/>
  <c r="G4177" i="18"/>
  <c r="H4177" i="18"/>
  <c r="I4177" i="18"/>
  <c r="J4177" i="18"/>
  <c r="K4177" i="18"/>
  <c r="L4177" i="18"/>
  <c r="M4177" i="18"/>
  <c r="N4177" i="18"/>
  <c r="A4178" i="18"/>
  <c r="B4178" i="18"/>
  <c r="C4178" i="18"/>
  <c r="D4178" i="18"/>
  <c r="E4178" i="18"/>
  <c r="F4178" i="18"/>
  <c r="G4178" i="18"/>
  <c r="H4178" i="18"/>
  <c r="I4178" i="18"/>
  <c r="J4178" i="18"/>
  <c r="K4178" i="18"/>
  <c r="L4178" i="18"/>
  <c r="M4178" i="18"/>
  <c r="N4178" i="18"/>
  <c r="A4179" i="18"/>
  <c r="B4179" i="18"/>
  <c r="C4179" i="18"/>
  <c r="D4179" i="18"/>
  <c r="E4179" i="18"/>
  <c r="F4179" i="18"/>
  <c r="G4179" i="18"/>
  <c r="H4179" i="18"/>
  <c r="I4179" i="18"/>
  <c r="J4179" i="18"/>
  <c r="K4179" i="18"/>
  <c r="L4179" i="18"/>
  <c r="M4179" i="18"/>
  <c r="N4179" i="18"/>
  <c r="A4180" i="18"/>
  <c r="B4180" i="18"/>
  <c r="C4180" i="18"/>
  <c r="D4180" i="18"/>
  <c r="E4180" i="18"/>
  <c r="F4180" i="18"/>
  <c r="G4180" i="18"/>
  <c r="H4180" i="18"/>
  <c r="I4180" i="18"/>
  <c r="J4180" i="18"/>
  <c r="K4180" i="18"/>
  <c r="L4180" i="18"/>
  <c r="M4180" i="18"/>
  <c r="N4180" i="18"/>
  <c r="A4181" i="18"/>
  <c r="B4181" i="18"/>
  <c r="C4181" i="18"/>
  <c r="D4181" i="18"/>
  <c r="E4181" i="18"/>
  <c r="F4181" i="18"/>
  <c r="G4181" i="18"/>
  <c r="H4181" i="18"/>
  <c r="I4181" i="18"/>
  <c r="J4181" i="18"/>
  <c r="K4181" i="18"/>
  <c r="L4181" i="18"/>
  <c r="M4181" i="18"/>
  <c r="N4181" i="18"/>
  <c r="A4182" i="18"/>
  <c r="B4182" i="18"/>
  <c r="C4182" i="18"/>
  <c r="D4182" i="18"/>
  <c r="E4182" i="18"/>
  <c r="F4182" i="18"/>
  <c r="G4182" i="18"/>
  <c r="H4182" i="18"/>
  <c r="I4182" i="18"/>
  <c r="J4182" i="18"/>
  <c r="K4182" i="18"/>
  <c r="L4182" i="18"/>
  <c r="M4182" i="18"/>
  <c r="N4182" i="18"/>
  <c r="A4183" i="18"/>
  <c r="B4183" i="18"/>
  <c r="C4183" i="18"/>
  <c r="D4183" i="18"/>
  <c r="E4183" i="18"/>
  <c r="F4183" i="18"/>
  <c r="G4183" i="18"/>
  <c r="H4183" i="18"/>
  <c r="I4183" i="18"/>
  <c r="J4183" i="18"/>
  <c r="K4183" i="18"/>
  <c r="L4183" i="18"/>
  <c r="M4183" i="18"/>
  <c r="N4183" i="18"/>
  <c r="A4184" i="18"/>
  <c r="B4184" i="18"/>
  <c r="C4184" i="18"/>
  <c r="D4184" i="18"/>
  <c r="E4184" i="18"/>
  <c r="F4184" i="18"/>
  <c r="G4184" i="18"/>
  <c r="H4184" i="18"/>
  <c r="I4184" i="18"/>
  <c r="J4184" i="18"/>
  <c r="K4184" i="18"/>
  <c r="L4184" i="18"/>
  <c r="M4184" i="18"/>
  <c r="N4184" i="18"/>
  <c r="A4185" i="18"/>
  <c r="B4185" i="18"/>
  <c r="C4185" i="18"/>
  <c r="D4185" i="18"/>
  <c r="E4185" i="18"/>
  <c r="F4185" i="18"/>
  <c r="G4185" i="18"/>
  <c r="H4185" i="18"/>
  <c r="I4185" i="18"/>
  <c r="J4185" i="18"/>
  <c r="K4185" i="18"/>
  <c r="L4185" i="18"/>
  <c r="M4185" i="18"/>
  <c r="N4185" i="18"/>
  <c r="A4186" i="18"/>
  <c r="B4186" i="18"/>
  <c r="C4186" i="18"/>
  <c r="D4186" i="18"/>
  <c r="E4186" i="18"/>
  <c r="F4186" i="18"/>
  <c r="G4186" i="18"/>
  <c r="H4186" i="18"/>
  <c r="I4186" i="18"/>
  <c r="J4186" i="18"/>
  <c r="K4186" i="18"/>
  <c r="L4186" i="18"/>
  <c r="M4186" i="18"/>
  <c r="N4186" i="18"/>
  <c r="A4187" i="18"/>
  <c r="B4187" i="18"/>
  <c r="C4187" i="18"/>
  <c r="D4187" i="18"/>
  <c r="E4187" i="18"/>
  <c r="F4187" i="18"/>
  <c r="G4187" i="18"/>
  <c r="H4187" i="18"/>
  <c r="I4187" i="18"/>
  <c r="J4187" i="18"/>
  <c r="K4187" i="18"/>
  <c r="L4187" i="18"/>
  <c r="M4187" i="18"/>
  <c r="N4187" i="18"/>
  <c r="A4188" i="18"/>
  <c r="B4188" i="18"/>
  <c r="C4188" i="18"/>
  <c r="D4188" i="18"/>
  <c r="E4188" i="18"/>
  <c r="F4188" i="18"/>
  <c r="G4188" i="18"/>
  <c r="H4188" i="18"/>
  <c r="I4188" i="18"/>
  <c r="J4188" i="18"/>
  <c r="K4188" i="18"/>
  <c r="L4188" i="18"/>
  <c r="M4188" i="18"/>
  <c r="N4188" i="18"/>
  <c r="A4189" i="18"/>
  <c r="B4189" i="18"/>
  <c r="C4189" i="18"/>
  <c r="D4189" i="18"/>
  <c r="E4189" i="18"/>
  <c r="F4189" i="18"/>
  <c r="G4189" i="18"/>
  <c r="H4189" i="18"/>
  <c r="I4189" i="18"/>
  <c r="J4189" i="18"/>
  <c r="K4189" i="18"/>
  <c r="L4189" i="18"/>
  <c r="M4189" i="18"/>
  <c r="N4189" i="18"/>
  <c r="A4190" i="18"/>
  <c r="B4190" i="18"/>
  <c r="C4190" i="18"/>
  <c r="D4190" i="18"/>
  <c r="E4190" i="18"/>
  <c r="F4190" i="18"/>
  <c r="G4190" i="18"/>
  <c r="H4190" i="18"/>
  <c r="I4190" i="18"/>
  <c r="J4190" i="18"/>
  <c r="K4190" i="18"/>
  <c r="L4190" i="18"/>
  <c r="M4190" i="18"/>
  <c r="N4190" i="18"/>
  <c r="A4191" i="18"/>
  <c r="B4191" i="18"/>
  <c r="C4191" i="18"/>
  <c r="D4191" i="18"/>
  <c r="E4191" i="18"/>
  <c r="F4191" i="18"/>
  <c r="G4191" i="18"/>
  <c r="H4191" i="18"/>
  <c r="I4191" i="18"/>
  <c r="J4191" i="18"/>
  <c r="K4191" i="18"/>
  <c r="L4191" i="18"/>
  <c r="M4191" i="18"/>
  <c r="N4191" i="18"/>
  <c r="A4192" i="18"/>
  <c r="B4192" i="18"/>
  <c r="C4192" i="18"/>
  <c r="D4192" i="18"/>
  <c r="E4192" i="18"/>
  <c r="F4192" i="18"/>
  <c r="G4192" i="18"/>
  <c r="H4192" i="18"/>
  <c r="I4192" i="18"/>
  <c r="J4192" i="18"/>
  <c r="K4192" i="18"/>
  <c r="L4192" i="18"/>
  <c r="M4192" i="18"/>
  <c r="N4192" i="18"/>
  <c r="A4193" i="18"/>
  <c r="B4193" i="18"/>
  <c r="C4193" i="18"/>
  <c r="D4193" i="18"/>
  <c r="E4193" i="18"/>
  <c r="F4193" i="18"/>
  <c r="G4193" i="18"/>
  <c r="H4193" i="18"/>
  <c r="I4193" i="18"/>
  <c r="J4193" i="18"/>
  <c r="K4193" i="18"/>
  <c r="L4193" i="18"/>
  <c r="M4193" i="18"/>
  <c r="N4193" i="18"/>
  <c r="A4194" i="18"/>
  <c r="B4194" i="18"/>
  <c r="C4194" i="18"/>
  <c r="D4194" i="18"/>
  <c r="E4194" i="18"/>
  <c r="F4194" i="18"/>
  <c r="G4194" i="18"/>
  <c r="H4194" i="18"/>
  <c r="I4194" i="18"/>
  <c r="J4194" i="18"/>
  <c r="K4194" i="18"/>
  <c r="L4194" i="18"/>
  <c r="M4194" i="18"/>
  <c r="N4194" i="18"/>
  <c r="A4195" i="18"/>
  <c r="B4195" i="18"/>
  <c r="C4195" i="18"/>
  <c r="D4195" i="18"/>
  <c r="E4195" i="18"/>
  <c r="F4195" i="18"/>
  <c r="G4195" i="18"/>
  <c r="H4195" i="18"/>
  <c r="I4195" i="18"/>
  <c r="J4195" i="18"/>
  <c r="K4195" i="18"/>
  <c r="L4195" i="18"/>
  <c r="M4195" i="18"/>
  <c r="N4195" i="18"/>
  <c r="A4196" i="18"/>
  <c r="B4196" i="18"/>
  <c r="C4196" i="18"/>
  <c r="D4196" i="18"/>
  <c r="E4196" i="18"/>
  <c r="F4196" i="18"/>
  <c r="G4196" i="18"/>
  <c r="H4196" i="18"/>
  <c r="I4196" i="18"/>
  <c r="J4196" i="18"/>
  <c r="K4196" i="18"/>
  <c r="L4196" i="18"/>
  <c r="M4196" i="18"/>
  <c r="N4196" i="18"/>
  <c r="A4197" i="18"/>
  <c r="B4197" i="18"/>
  <c r="C4197" i="18"/>
  <c r="D4197" i="18"/>
  <c r="E4197" i="18"/>
  <c r="F4197" i="18"/>
  <c r="G4197" i="18"/>
  <c r="H4197" i="18"/>
  <c r="I4197" i="18"/>
  <c r="J4197" i="18"/>
  <c r="K4197" i="18"/>
  <c r="L4197" i="18"/>
  <c r="M4197" i="18"/>
  <c r="N4197" i="18"/>
  <c r="A4198" i="18"/>
  <c r="B4198" i="18"/>
  <c r="C4198" i="18"/>
  <c r="D4198" i="18"/>
  <c r="E4198" i="18"/>
  <c r="F4198" i="18"/>
  <c r="G4198" i="18"/>
  <c r="H4198" i="18"/>
  <c r="I4198" i="18"/>
  <c r="J4198" i="18"/>
  <c r="K4198" i="18"/>
  <c r="L4198" i="18"/>
  <c r="M4198" i="18"/>
  <c r="N4198" i="18"/>
  <c r="A4199" i="18"/>
  <c r="B4199" i="18"/>
  <c r="C4199" i="18"/>
  <c r="D4199" i="18"/>
  <c r="E4199" i="18"/>
  <c r="F4199" i="18"/>
  <c r="G4199" i="18"/>
  <c r="H4199" i="18"/>
  <c r="I4199" i="18"/>
  <c r="J4199" i="18"/>
  <c r="K4199" i="18"/>
  <c r="L4199" i="18"/>
  <c r="M4199" i="18"/>
  <c r="N4199" i="18"/>
  <c r="A4200" i="18"/>
  <c r="B4200" i="18"/>
  <c r="C4200" i="18"/>
  <c r="D4200" i="18"/>
  <c r="E4200" i="18"/>
  <c r="F4200" i="18"/>
  <c r="G4200" i="18"/>
  <c r="H4200" i="18"/>
  <c r="I4200" i="18"/>
  <c r="J4200" i="18"/>
  <c r="K4200" i="18"/>
  <c r="L4200" i="18"/>
  <c r="M4200" i="18"/>
  <c r="N4200" i="18"/>
  <c r="A4201" i="18"/>
  <c r="B4201" i="18"/>
  <c r="C4201" i="18"/>
  <c r="D4201" i="18"/>
  <c r="E4201" i="18"/>
  <c r="F4201" i="18"/>
  <c r="G4201" i="18"/>
  <c r="H4201" i="18"/>
  <c r="I4201" i="18"/>
  <c r="J4201" i="18"/>
  <c r="K4201" i="18"/>
  <c r="L4201" i="18"/>
  <c r="M4201" i="18"/>
  <c r="N4201" i="18"/>
  <c r="A4202" i="18"/>
  <c r="B4202" i="18"/>
  <c r="C4202" i="18"/>
  <c r="D4202" i="18"/>
  <c r="E4202" i="18"/>
  <c r="F4202" i="18"/>
  <c r="G4202" i="18"/>
  <c r="H4202" i="18"/>
  <c r="I4202" i="18"/>
  <c r="J4202" i="18"/>
  <c r="K4202" i="18"/>
  <c r="L4202" i="18"/>
  <c r="M4202" i="18"/>
  <c r="N4202" i="18"/>
  <c r="A4203" i="18"/>
  <c r="B4203" i="18"/>
  <c r="C4203" i="18"/>
  <c r="D4203" i="18"/>
  <c r="E4203" i="18"/>
  <c r="F4203" i="18"/>
  <c r="G4203" i="18"/>
  <c r="H4203" i="18"/>
  <c r="I4203" i="18"/>
  <c r="J4203" i="18"/>
  <c r="K4203" i="18"/>
  <c r="L4203" i="18"/>
  <c r="M4203" i="18"/>
  <c r="N4203" i="18"/>
  <c r="A4204" i="18"/>
  <c r="B4204" i="18"/>
  <c r="C4204" i="18"/>
  <c r="D4204" i="18"/>
  <c r="E4204" i="18"/>
  <c r="F4204" i="18"/>
  <c r="G4204" i="18"/>
  <c r="H4204" i="18"/>
  <c r="I4204" i="18"/>
  <c r="J4204" i="18"/>
  <c r="K4204" i="18"/>
  <c r="L4204" i="18"/>
  <c r="M4204" i="18"/>
  <c r="N4204" i="18"/>
  <c r="A4205" i="18"/>
  <c r="B4205" i="18"/>
  <c r="C4205" i="18"/>
  <c r="D4205" i="18"/>
  <c r="E4205" i="18"/>
  <c r="F4205" i="18"/>
  <c r="G4205" i="18"/>
  <c r="H4205" i="18"/>
  <c r="I4205" i="18"/>
  <c r="J4205" i="18"/>
  <c r="K4205" i="18"/>
  <c r="L4205" i="18"/>
  <c r="M4205" i="18"/>
  <c r="N4205" i="18"/>
  <c r="A4206" i="18"/>
  <c r="B4206" i="18"/>
  <c r="C4206" i="18"/>
  <c r="D4206" i="18"/>
  <c r="E4206" i="18"/>
  <c r="F4206" i="18"/>
  <c r="G4206" i="18"/>
  <c r="H4206" i="18"/>
  <c r="I4206" i="18"/>
  <c r="J4206" i="18"/>
  <c r="K4206" i="18"/>
  <c r="L4206" i="18"/>
  <c r="M4206" i="18"/>
  <c r="N4206" i="18"/>
  <c r="A4207" i="18"/>
  <c r="B4207" i="18"/>
  <c r="C4207" i="18"/>
  <c r="D4207" i="18"/>
  <c r="E4207" i="18"/>
  <c r="F4207" i="18"/>
  <c r="G4207" i="18"/>
  <c r="H4207" i="18"/>
  <c r="I4207" i="18"/>
  <c r="J4207" i="18"/>
  <c r="K4207" i="18"/>
  <c r="L4207" i="18"/>
  <c r="M4207" i="18"/>
  <c r="N4207" i="18"/>
  <c r="A4208" i="18"/>
  <c r="B4208" i="18"/>
  <c r="C4208" i="18"/>
  <c r="D4208" i="18"/>
  <c r="E4208" i="18"/>
  <c r="F4208" i="18"/>
  <c r="G4208" i="18"/>
  <c r="H4208" i="18"/>
  <c r="I4208" i="18"/>
  <c r="J4208" i="18"/>
  <c r="K4208" i="18"/>
  <c r="L4208" i="18"/>
  <c r="M4208" i="18"/>
  <c r="N4208" i="18"/>
  <c r="A4209" i="18"/>
  <c r="B4209" i="18"/>
  <c r="C4209" i="18"/>
  <c r="D4209" i="18"/>
  <c r="E4209" i="18"/>
  <c r="F4209" i="18"/>
  <c r="G4209" i="18"/>
  <c r="H4209" i="18"/>
  <c r="I4209" i="18"/>
  <c r="J4209" i="18"/>
  <c r="K4209" i="18"/>
  <c r="L4209" i="18"/>
  <c r="M4209" i="18"/>
  <c r="N4209" i="18"/>
  <c r="A4210" i="18"/>
  <c r="B4210" i="18"/>
  <c r="C4210" i="18"/>
  <c r="D4210" i="18"/>
  <c r="E4210" i="18"/>
  <c r="F4210" i="18"/>
  <c r="G4210" i="18"/>
  <c r="H4210" i="18"/>
  <c r="I4210" i="18"/>
  <c r="J4210" i="18"/>
  <c r="K4210" i="18"/>
  <c r="L4210" i="18"/>
  <c r="M4210" i="18"/>
  <c r="N4210" i="18"/>
  <c r="A4211" i="18"/>
  <c r="B4211" i="18"/>
  <c r="C4211" i="18"/>
  <c r="D4211" i="18"/>
  <c r="E4211" i="18"/>
  <c r="F4211" i="18"/>
  <c r="G4211" i="18"/>
  <c r="H4211" i="18"/>
  <c r="I4211" i="18"/>
  <c r="J4211" i="18"/>
  <c r="K4211" i="18"/>
  <c r="L4211" i="18"/>
  <c r="M4211" i="18"/>
  <c r="N4211" i="18"/>
  <c r="A4212" i="18"/>
  <c r="B4212" i="18"/>
  <c r="C4212" i="18"/>
  <c r="D4212" i="18"/>
  <c r="E4212" i="18"/>
  <c r="F4212" i="18"/>
  <c r="G4212" i="18"/>
  <c r="H4212" i="18"/>
  <c r="I4212" i="18"/>
  <c r="J4212" i="18"/>
  <c r="K4212" i="18"/>
  <c r="L4212" i="18"/>
  <c r="M4212" i="18"/>
  <c r="N4212" i="18"/>
  <c r="A4213" i="18"/>
  <c r="B4213" i="18"/>
  <c r="C4213" i="18"/>
  <c r="D4213" i="18"/>
  <c r="E4213" i="18"/>
  <c r="F4213" i="18"/>
  <c r="G4213" i="18"/>
  <c r="H4213" i="18"/>
  <c r="I4213" i="18"/>
  <c r="J4213" i="18"/>
  <c r="K4213" i="18"/>
  <c r="L4213" i="18"/>
  <c r="M4213" i="18"/>
  <c r="N4213" i="18"/>
  <c r="A4214" i="18"/>
  <c r="B4214" i="18"/>
  <c r="C4214" i="18"/>
  <c r="D4214" i="18"/>
  <c r="E4214" i="18"/>
  <c r="F4214" i="18"/>
  <c r="G4214" i="18"/>
  <c r="H4214" i="18"/>
  <c r="I4214" i="18"/>
  <c r="J4214" i="18"/>
  <c r="K4214" i="18"/>
  <c r="L4214" i="18"/>
  <c r="M4214" i="18"/>
  <c r="N4214" i="18"/>
  <c r="A4215" i="18"/>
  <c r="B4215" i="18"/>
  <c r="C4215" i="18"/>
  <c r="D4215" i="18"/>
  <c r="E4215" i="18"/>
  <c r="F4215" i="18"/>
  <c r="G4215" i="18"/>
  <c r="H4215" i="18"/>
  <c r="I4215" i="18"/>
  <c r="J4215" i="18"/>
  <c r="K4215" i="18"/>
  <c r="L4215" i="18"/>
  <c r="M4215" i="18"/>
  <c r="N4215" i="18"/>
  <c r="A4216" i="18"/>
  <c r="B4216" i="18"/>
  <c r="C4216" i="18"/>
  <c r="D4216" i="18"/>
  <c r="E4216" i="18"/>
  <c r="F4216" i="18"/>
  <c r="G4216" i="18"/>
  <c r="H4216" i="18"/>
  <c r="I4216" i="18"/>
  <c r="J4216" i="18"/>
  <c r="K4216" i="18"/>
  <c r="L4216" i="18"/>
  <c r="M4216" i="18"/>
  <c r="N4216" i="18"/>
  <c r="A4217" i="18"/>
  <c r="B4217" i="18"/>
  <c r="C4217" i="18"/>
  <c r="D4217" i="18"/>
  <c r="E4217" i="18"/>
  <c r="F4217" i="18"/>
  <c r="G4217" i="18"/>
  <c r="H4217" i="18"/>
  <c r="I4217" i="18"/>
  <c r="J4217" i="18"/>
  <c r="K4217" i="18"/>
  <c r="L4217" i="18"/>
  <c r="M4217" i="18"/>
  <c r="N4217" i="18"/>
  <c r="A4218" i="18"/>
  <c r="B4218" i="18"/>
  <c r="C4218" i="18"/>
  <c r="D4218" i="18"/>
  <c r="E4218" i="18"/>
  <c r="F4218" i="18"/>
  <c r="G4218" i="18"/>
  <c r="H4218" i="18"/>
  <c r="I4218" i="18"/>
  <c r="J4218" i="18"/>
  <c r="K4218" i="18"/>
  <c r="L4218" i="18"/>
  <c r="M4218" i="18"/>
  <c r="N4218" i="18"/>
  <c r="A4219" i="18"/>
  <c r="B4219" i="18"/>
  <c r="C4219" i="18"/>
  <c r="D4219" i="18"/>
  <c r="E4219" i="18"/>
  <c r="F4219" i="18"/>
  <c r="G4219" i="18"/>
  <c r="H4219" i="18"/>
  <c r="I4219" i="18"/>
  <c r="J4219" i="18"/>
  <c r="K4219" i="18"/>
  <c r="L4219" i="18"/>
  <c r="M4219" i="18"/>
  <c r="N4219" i="18"/>
  <c r="A4220" i="18"/>
  <c r="B4220" i="18"/>
  <c r="C4220" i="18"/>
  <c r="D4220" i="18"/>
  <c r="E4220" i="18"/>
  <c r="F4220" i="18"/>
  <c r="G4220" i="18"/>
  <c r="H4220" i="18"/>
  <c r="I4220" i="18"/>
  <c r="J4220" i="18"/>
  <c r="K4220" i="18"/>
  <c r="L4220" i="18"/>
  <c r="M4220" i="18"/>
  <c r="N4220" i="18"/>
  <c r="A4221" i="18"/>
  <c r="B4221" i="18"/>
  <c r="C4221" i="18"/>
  <c r="D4221" i="18"/>
  <c r="E4221" i="18"/>
  <c r="F4221" i="18"/>
  <c r="G4221" i="18"/>
  <c r="H4221" i="18"/>
  <c r="I4221" i="18"/>
  <c r="J4221" i="18"/>
  <c r="K4221" i="18"/>
  <c r="L4221" i="18"/>
  <c r="M4221" i="18"/>
  <c r="N4221" i="18"/>
  <c r="A4222" i="18"/>
  <c r="B4222" i="18"/>
  <c r="C4222" i="18"/>
  <c r="D4222" i="18"/>
  <c r="E4222" i="18"/>
  <c r="F4222" i="18"/>
  <c r="G4222" i="18"/>
  <c r="H4222" i="18"/>
  <c r="I4222" i="18"/>
  <c r="J4222" i="18"/>
  <c r="K4222" i="18"/>
  <c r="L4222" i="18"/>
  <c r="M4222" i="18"/>
  <c r="N4222" i="18"/>
  <c r="A4223" i="18"/>
  <c r="B4223" i="18"/>
  <c r="C4223" i="18"/>
  <c r="D4223" i="18"/>
  <c r="E4223" i="18"/>
  <c r="F4223" i="18"/>
  <c r="G4223" i="18"/>
  <c r="H4223" i="18"/>
  <c r="I4223" i="18"/>
  <c r="J4223" i="18"/>
  <c r="K4223" i="18"/>
  <c r="L4223" i="18"/>
  <c r="M4223" i="18"/>
  <c r="N4223" i="18"/>
  <c r="A4224" i="18"/>
  <c r="B4224" i="18"/>
  <c r="C4224" i="18"/>
  <c r="D4224" i="18"/>
  <c r="E4224" i="18"/>
  <c r="F4224" i="18"/>
  <c r="G4224" i="18"/>
  <c r="H4224" i="18"/>
  <c r="I4224" i="18"/>
  <c r="J4224" i="18"/>
  <c r="K4224" i="18"/>
  <c r="L4224" i="18"/>
  <c r="M4224" i="18"/>
  <c r="N4224" i="18"/>
  <c r="A4225" i="18"/>
  <c r="B4225" i="18"/>
  <c r="C4225" i="18"/>
  <c r="D4225" i="18"/>
  <c r="E4225" i="18"/>
  <c r="F4225" i="18"/>
  <c r="G4225" i="18"/>
  <c r="H4225" i="18"/>
  <c r="I4225" i="18"/>
  <c r="J4225" i="18"/>
  <c r="K4225" i="18"/>
  <c r="L4225" i="18"/>
  <c r="M4225" i="18"/>
  <c r="N4225" i="18"/>
  <c r="A4226" i="18"/>
  <c r="B4226" i="18"/>
  <c r="C4226" i="18"/>
  <c r="D4226" i="18"/>
  <c r="E4226" i="18"/>
  <c r="F4226" i="18"/>
  <c r="G4226" i="18"/>
  <c r="H4226" i="18"/>
  <c r="I4226" i="18"/>
  <c r="J4226" i="18"/>
  <c r="K4226" i="18"/>
  <c r="L4226" i="18"/>
  <c r="M4226" i="18"/>
  <c r="N4226" i="18"/>
  <c r="A4227" i="18"/>
  <c r="B4227" i="18"/>
  <c r="C4227" i="18"/>
  <c r="D4227" i="18"/>
  <c r="E4227" i="18"/>
  <c r="F4227" i="18"/>
  <c r="G4227" i="18"/>
  <c r="H4227" i="18"/>
  <c r="I4227" i="18"/>
  <c r="J4227" i="18"/>
  <c r="K4227" i="18"/>
  <c r="L4227" i="18"/>
  <c r="M4227" i="18"/>
  <c r="N4227" i="18"/>
  <c r="A4228" i="18"/>
  <c r="B4228" i="18"/>
  <c r="C4228" i="18"/>
  <c r="D4228" i="18"/>
  <c r="E4228" i="18"/>
  <c r="F4228" i="18"/>
  <c r="G4228" i="18"/>
  <c r="H4228" i="18"/>
  <c r="I4228" i="18"/>
  <c r="J4228" i="18"/>
  <c r="K4228" i="18"/>
  <c r="L4228" i="18"/>
  <c r="M4228" i="18"/>
  <c r="N4228" i="18"/>
  <c r="A4229" i="18"/>
  <c r="B4229" i="18"/>
  <c r="C4229" i="18"/>
  <c r="D4229" i="18"/>
  <c r="E4229" i="18"/>
  <c r="F4229" i="18"/>
  <c r="G4229" i="18"/>
  <c r="H4229" i="18"/>
  <c r="I4229" i="18"/>
  <c r="J4229" i="18"/>
  <c r="K4229" i="18"/>
  <c r="L4229" i="18"/>
  <c r="M4229" i="18"/>
  <c r="N4229" i="18"/>
  <c r="A4230" i="18"/>
  <c r="B4230" i="18"/>
  <c r="C4230" i="18"/>
  <c r="D4230" i="18"/>
  <c r="E4230" i="18"/>
  <c r="F4230" i="18"/>
  <c r="G4230" i="18"/>
  <c r="H4230" i="18"/>
  <c r="I4230" i="18"/>
  <c r="J4230" i="18"/>
  <c r="K4230" i="18"/>
  <c r="L4230" i="18"/>
  <c r="M4230" i="18"/>
  <c r="N4230" i="18"/>
  <c r="A4231" i="18"/>
  <c r="B4231" i="18"/>
  <c r="C4231" i="18"/>
  <c r="D4231" i="18"/>
  <c r="E4231" i="18"/>
  <c r="F4231" i="18"/>
  <c r="G4231" i="18"/>
  <c r="H4231" i="18"/>
  <c r="I4231" i="18"/>
  <c r="J4231" i="18"/>
  <c r="K4231" i="18"/>
  <c r="L4231" i="18"/>
  <c r="M4231" i="18"/>
  <c r="N4231" i="18"/>
  <c r="A4232" i="18"/>
  <c r="B4232" i="18"/>
  <c r="C4232" i="18"/>
  <c r="D4232" i="18"/>
  <c r="E4232" i="18"/>
  <c r="F4232" i="18"/>
  <c r="G4232" i="18"/>
  <c r="H4232" i="18"/>
  <c r="I4232" i="18"/>
  <c r="J4232" i="18"/>
  <c r="K4232" i="18"/>
  <c r="L4232" i="18"/>
  <c r="M4232" i="18"/>
  <c r="N4232" i="18"/>
  <c r="A4233" i="18"/>
  <c r="B4233" i="18"/>
  <c r="C4233" i="18"/>
  <c r="D4233" i="18"/>
  <c r="E4233" i="18"/>
  <c r="F4233" i="18"/>
  <c r="G4233" i="18"/>
  <c r="H4233" i="18"/>
  <c r="I4233" i="18"/>
  <c r="J4233" i="18"/>
  <c r="K4233" i="18"/>
  <c r="L4233" i="18"/>
  <c r="M4233" i="18"/>
  <c r="N4233" i="18"/>
  <c r="A4234" i="18"/>
  <c r="B4234" i="18"/>
  <c r="C4234" i="18"/>
  <c r="D4234" i="18"/>
  <c r="E4234" i="18"/>
  <c r="F4234" i="18"/>
  <c r="G4234" i="18"/>
  <c r="H4234" i="18"/>
  <c r="I4234" i="18"/>
  <c r="J4234" i="18"/>
  <c r="K4234" i="18"/>
  <c r="L4234" i="18"/>
  <c r="M4234" i="18"/>
  <c r="N4234" i="18"/>
  <c r="A4235" i="18"/>
  <c r="B4235" i="18"/>
  <c r="C4235" i="18"/>
  <c r="D4235" i="18"/>
  <c r="E4235" i="18"/>
  <c r="F4235" i="18"/>
  <c r="G4235" i="18"/>
  <c r="H4235" i="18"/>
  <c r="I4235" i="18"/>
  <c r="J4235" i="18"/>
  <c r="K4235" i="18"/>
  <c r="L4235" i="18"/>
  <c r="M4235" i="18"/>
  <c r="N4235" i="18"/>
  <c r="A4236" i="18"/>
  <c r="B4236" i="18"/>
  <c r="C4236" i="18"/>
  <c r="D4236" i="18"/>
  <c r="E4236" i="18"/>
  <c r="F4236" i="18"/>
  <c r="G4236" i="18"/>
  <c r="H4236" i="18"/>
  <c r="I4236" i="18"/>
  <c r="J4236" i="18"/>
  <c r="K4236" i="18"/>
  <c r="L4236" i="18"/>
  <c r="M4236" i="18"/>
  <c r="N4236" i="18"/>
  <c r="A4237" i="18"/>
  <c r="B4237" i="18"/>
  <c r="C4237" i="18"/>
  <c r="D4237" i="18"/>
  <c r="E4237" i="18"/>
  <c r="F4237" i="18"/>
  <c r="G4237" i="18"/>
  <c r="H4237" i="18"/>
  <c r="I4237" i="18"/>
  <c r="J4237" i="18"/>
  <c r="K4237" i="18"/>
  <c r="L4237" i="18"/>
  <c r="M4237" i="18"/>
  <c r="N4237" i="18"/>
  <c r="A4238" i="18"/>
  <c r="B4238" i="18"/>
  <c r="C4238" i="18"/>
  <c r="D4238" i="18"/>
  <c r="E4238" i="18"/>
  <c r="F4238" i="18"/>
  <c r="G4238" i="18"/>
  <c r="H4238" i="18"/>
  <c r="I4238" i="18"/>
  <c r="J4238" i="18"/>
  <c r="K4238" i="18"/>
  <c r="L4238" i="18"/>
  <c r="M4238" i="18"/>
  <c r="N4238" i="18"/>
  <c r="A4239" i="18"/>
  <c r="B4239" i="18"/>
  <c r="C4239" i="18"/>
  <c r="D4239" i="18"/>
  <c r="E4239" i="18"/>
  <c r="F4239" i="18"/>
  <c r="G4239" i="18"/>
  <c r="H4239" i="18"/>
  <c r="I4239" i="18"/>
  <c r="J4239" i="18"/>
  <c r="K4239" i="18"/>
  <c r="L4239" i="18"/>
  <c r="M4239" i="18"/>
  <c r="N4239" i="18"/>
  <c r="A4240" i="18"/>
  <c r="B4240" i="18"/>
  <c r="C4240" i="18"/>
  <c r="D4240" i="18"/>
  <c r="E4240" i="18"/>
  <c r="F4240" i="18"/>
  <c r="G4240" i="18"/>
  <c r="H4240" i="18"/>
  <c r="I4240" i="18"/>
  <c r="J4240" i="18"/>
  <c r="K4240" i="18"/>
  <c r="L4240" i="18"/>
  <c r="M4240" i="18"/>
  <c r="N4240" i="18"/>
  <c r="A4241" i="18"/>
  <c r="B4241" i="18"/>
  <c r="C4241" i="18"/>
  <c r="D4241" i="18"/>
  <c r="E4241" i="18"/>
  <c r="F4241" i="18"/>
  <c r="G4241" i="18"/>
  <c r="H4241" i="18"/>
  <c r="I4241" i="18"/>
  <c r="J4241" i="18"/>
  <c r="K4241" i="18"/>
  <c r="L4241" i="18"/>
  <c r="M4241" i="18"/>
  <c r="N4241" i="18"/>
  <c r="A4242" i="18"/>
  <c r="B4242" i="18"/>
  <c r="C4242" i="18"/>
  <c r="D4242" i="18"/>
  <c r="E4242" i="18"/>
  <c r="F4242" i="18"/>
  <c r="G4242" i="18"/>
  <c r="H4242" i="18"/>
  <c r="I4242" i="18"/>
  <c r="J4242" i="18"/>
  <c r="K4242" i="18"/>
  <c r="L4242" i="18"/>
  <c r="M4242" i="18"/>
  <c r="N4242" i="18"/>
  <c r="A4243" i="18"/>
  <c r="B4243" i="18"/>
  <c r="C4243" i="18"/>
  <c r="D4243" i="18"/>
  <c r="E4243" i="18"/>
  <c r="F4243" i="18"/>
  <c r="G4243" i="18"/>
  <c r="H4243" i="18"/>
  <c r="I4243" i="18"/>
  <c r="J4243" i="18"/>
  <c r="K4243" i="18"/>
  <c r="L4243" i="18"/>
  <c r="M4243" i="18"/>
  <c r="N4243" i="18"/>
  <c r="A4244" i="18"/>
  <c r="B4244" i="18"/>
  <c r="C4244" i="18"/>
  <c r="D4244" i="18"/>
  <c r="E4244" i="18"/>
  <c r="F4244" i="18"/>
  <c r="G4244" i="18"/>
  <c r="H4244" i="18"/>
  <c r="I4244" i="18"/>
  <c r="J4244" i="18"/>
  <c r="K4244" i="18"/>
  <c r="L4244" i="18"/>
  <c r="M4244" i="18"/>
  <c r="N4244" i="18"/>
  <c r="A4245" i="18"/>
  <c r="B4245" i="18"/>
  <c r="C4245" i="18"/>
  <c r="D4245" i="18"/>
  <c r="E4245" i="18"/>
  <c r="F4245" i="18"/>
  <c r="G4245" i="18"/>
  <c r="H4245" i="18"/>
  <c r="I4245" i="18"/>
  <c r="J4245" i="18"/>
  <c r="K4245" i="18"/>
  <c r="L4245" i="18"/>
  <c r="M4245" i="18"/>
  <c r="N4245" i="18"/>
  <c r="A4246" i="18"/>
  <c r="B4246" i="18"/>
  <c r="C4246" i="18"/>
  <c r="D4246" i="18"/>
  <c r="E4246" i="18"/>
  <c r="F4246" i="18"/>
  <c r="G4246" i="18"/>
  <c r="H4246" i="18"/>
  <c r="I4246" i="18"/>
  <c r="J4246" i="18"/>
  <c r="K4246" i="18"/>
  <c r="L4246" i="18"/>
  <c r="M4246" i="18"/>
  <c r="N4246" i="18"/>
  <c r="A4247" i="18"/>
  <c r="B4247" i="18"/>
  <c r="C4247" i="18"/>
  <c r="D4247" i="18"/>
  <c r="E4247" i="18"/>
  <c r="F4247" i="18"/>
  <c r="G4247" i="18"/>
  <c r="H4247" i="18"/>
  <c r="I4247" i="18"/>
  <c r="J4247" i="18"/>
  <c r="K4247" i="18"/>
  <c r="L4247" i="18"/>
  <c r="M4247" i="18"/>
  <c r="N4247" i="18"/>
  <c r="A4248" i="18"/>
  <c r="B4248" i="18"/>
  <c r="C4248" i="18"/>
  <c r="D4248" i="18"/>
  <c r="E4248" i="18"/>
  <c r="F4248" i="18"/>
  <c r="G4248" i="18"/>
  <c r="H4248" i="18"/>
  <c r="I4248" i="18"/>
  <c r="J4248" i="18"/>
  <c r="K4248" i="18"/>
  <c r="L4248" i="18"/>
  <c r="M4248" i="18"/>
  <c r="N4248" i="18"/>
  <c r="A4249" i="18"/>
  <c r="B4249" i="18"/>
  <c r="C4249" i="18"/>
  <c r="D4249" i="18"/>
  <c r="E4249" i="18"/>
  <c r="F4249" i="18"/>
  <c r="G4249" i="18"/>
  <c r="H4249" i="18"/>
  <c r="I4249" i="18"/>
  <c r="J4249" i="18"/>
  <c r="K4249" i="18"/>
  <c r="L4249" i="18"/>
  <c r="M4249" i="18"/>
  <c r="N4249" i="18"/>
  <c r="A4250" i="18"/>
  <c r="B4250" i="18"/>
  <c r="C4250" i="18"/>
  <c r="D4250" i="18"/>
  <c r="E4250" i="18"/>
  <c r="F4250" i="18"/>
  <c r="G4250" i="18"/>
  <c r="H4250" i="18"/>
  <c r="I4250" i="18"/>
  <c r="J4250" i="18"/>
  <c r="K4250" i="18"/>
  <c r="L4250" i="18"/>
  <c r="M4250" i="18"/>
  <c r="N4250" i="18"/>
  <c r="A4251" i="18"/>
  <c r="B4251" i="18"/>
  <c r="C4251" i="18"/>
  <c r="D4251" i="18"/>
  <c r="E4251" i="18"/>
  <c r="F4251" i="18"/>
  <c r="G4251" i="18"/>
  <c r="H4251" i="18"/>
  <c r="I4251" i="18"/>
  <c r="J4251" i="18"/>
  <c r="K4251" i="18"/>
  <c r="L4251" i="18"/>
  <c r="M4251" i="18"/>
  <c r="N4251" i="18"/>
  <c r="A4252" i="18"/>
  <c r="B4252" i="18"/>
  <c r="C4252" i="18"/>
  <c r="D4252" i="18"/>
  <c r="E4252" i="18"/>
  <c r="F4252" i="18"/>
  <c r="G4252" i="18"/>
  <c r="H4252" i="18"/>
  <c r="I4252" i="18"/>
  <c r="J4252" i="18"/>
  <c r="K4252" i="18"/>
  <c r="L4252" i="18"/>
  <c r="M4252" i="18"/>
  <c r="N4252" i="18"/>
  <c r="A4253" i="18"/>
  <c r="B4253" i="18"/>
  <c r="C4253" i="18"/>
  <c r="D4253" i="18"/>
  <c r="E4253" i="18"/>
  <c r="F4253" i="18"/>
  <c r="G4253" i="18"/>
  <c r="H4253" i="18"/>
  <c r="I4253" i="18"/>
  <c r="J4253" i="18"/>
  <c r="K4253" i="18"/>
  <c r="L4253" i="18"/>
  <c r="M4253" i="18"/>
  <c r="N4253" i="18"/>
  <c r="A4254" i="18"/>
  <c r="B4254" i="18"/>
  <c r="C4254" i="18"/>
  <c r="D4254" i="18"/>
  <c r="E4254" i="18"/>
  <c r="F4254" i="18"/>
  <c r="G4254" i="18"/>
  <c r="H4254" i="18"/>
  <c r="I4254" i="18"/>
  <c r="J4254" i="18"/>
  <c r="K4254" i="18"/>
  <c r="L4254" i="18"/>
  <c r="M4254" i="18"/>
  <c r="N4254" i="18"/>
  <c r="A4255" i="18"/>
  <c r="B4255" i="18"/>
  <c r="C4255" i="18"/>
  <c r="D4255" i="18"/>
  <c r="E4255" i="18"/>
  <c r="F4255" i="18"/>
  <c r="G4255" i="18"/>
  <c r="H4255" i="18"/>
  <c r="I4255" i="18"/>
  <c r="J4255" i="18"/>
  <c r="K4255" i="18"/>
  <c r="L4255" i="18"/>
  <c r="M4255" i="18"/>
  <c r="N4255" i="18"/>
  <c r="A4256" i="18"/>
  <c r="B4256" i="18"/>
  <c r="C4256" i="18"/>
  <c r="D4256" i="18"/>
  <c r="E4256" i="18"/>
  <c r="F4256" i="18"/>
  <c r="G4256" i="18"/>
  <c r="H4256" i="18"/>
  <c r="I4256" i="18"/>
  <c r="J4256" i="18"/>
  <c r="K4256" i="18"/>
  <c r="L4256" i="18"/>
  <c r="M4256" i="18"/>
  <c r="N4256" i="18"/>
  <c r="A4257" i="18"/>
  <c r="B4257" i="18"/>
  <c r="C4257" i="18"/>
  <c r="D4257" i="18"/>
  <c r="E4257" i="18"/>
  <c r="F4257" i="18"/>
  <c r="G4257" i="18"/>
  <c r="H4257" i="18"/>
  <c r="I4257" i="18"/>
  <c r="J4257" i="18"/>
  <c r="K4257" i="18"/>
  <c r="L4257" i="18"/>
  <c r="M4257" i="18"/>
  <c r="N4257" i="18"/>
  <c r="A4258" i="18"/>
  <c r="B4258" i="18"/>
  <c r="C4258" i="18"/>
  <c r="D4258" i="18"/>
  <c r="E4258" i="18"/>
  <c r="F4258" i="18"/>
  <c r="G4258" i="18"/>
  <c r="H4258" i="18"/>
  <c r="I4258" i="18"/>
  <c r="J4258" i="18"/>
  <c r="K4258" i="18"/>
  <c r="L4258" i="18"/>
  <c r="M4258" i="18"/>
  <c r="N4258" i="18"/>
  <c r="A4259" i="18"/>
  <c r="B4259" i="18"/>
  <c r="C4259" i="18"/>
  <c r="D4259" i="18"/>
  <c r="E4259" i="18"/>
  <c r="F4259" i="18"/>
  <c r="G4259" i="18"/>
  <c r="H4259" i="18"/>
  <c r="I4259" i="18"/>
  <c r="J4259" i="18"/>
  <c r="K4259" i="18"/>
  <c r="L4259" i="18"/>
  <c r="M4259" i="18"/>
  <c r="N4259" i="18"/>
  <c r="A4260" i="18"/>
  <c r="B4260" i="18"/>
  <c r="C4260" i="18"/>
  <c r="D4260" i="18"/>
  <c r="E4260" i="18"/>
  <c r="F4260" i="18"/>
  <c r="G4260" i="18"/>
  <c r="H4260" i="18"/>
  <c r="I4260" i="18"/>
  <c r="J4260" i="18"/>
  <c r="K4260" i="18"/>
  <c r="L4260" i="18"/>
  <c r="M4260" i="18"/>
  <c r="N4260" i="18"/>
  <c r="A4261" i="18"/>
  <c r="B4261" i="18"/>
  <c r="C4261" i="18"/>
  <c r="D4261" i="18"/>
  <c r="E4261" i="18"/>
  <c r="F4261" i="18"/>
  <c r="G4261" i="18"/>
  <c r="H4261" i="18"/>
  <c r="I4261" i="18"/>
  <c r="J4261" i="18"/>
  <c r="K4261" i="18"/>
  <c r="L4261" i="18"/>
  <c r="M4261" i="18"/>
  <c r="N4261" i="18"/>
  <c r="A4262" i="18"/>
  <c r="B4262" i="18"/>
  <c r="C4262" i="18"/>
  <c r="D4262" i="18"/>
  <c r="E4262" i="18"/>
  <c r="F4262" i="18"/>
  <c r="G4262" i="18"/>
  <c r="H4262" i="18"/>
  <c r="I4262" i="18"/>
  <c r="J4262" i="18"/>
  <c r="K4262" i="18"/>
  <c r="L4262" i="18"/>
  <c r="M4262" i="18"/>
  <c r="N4262" i="18"/>
  <c r="A4263" i="18"/>
  <c r="B4263" i="18"/>
  <c r="C4263" i="18"/>
  <c r="D4263" i="18"/>
  <c r="E4263" i="18"/>
  <c r="F4263" i="18"/>
  <c r="G4263" i="18"/>
  <c r="H4263" i="18"/>
  <c r="I4263" i="18"/>
  <c r="J4263" i="18"/>
  <c r="K4263" i="18"/>
  <c r="L4263" i="18"/>
  <c r="M4263" i="18"/>
  <c r="N4263" i="18"/>
  <c r="A4264" i="18"/>
  <c r="B4264" i="18"/>
  <c r="C4264" i="18"/>
  <c r="D4264" i="18"/>
  <c r="E4264" i="18"/>
  <c r="F4264" i="18"/>
  <c r="G4264" i="18"/>
  <c r="H4264" i="18"/>
  <c r="I4264" i="18"/>
  <c r="J4264" i="18"/>
  <c r="K4264" i="18"/>
  <c r="L4264" i="18"/>
  <c r="M4264" i="18"/>
  <c r="N4264" i="18"/>
  <c r="A4265" i="18"/>
  <c r="B4265" i="18"/>
  <c r="C4265" i="18"/>
  <c r="D4265" i="18"/>
  <c r="E4265" i="18"/>
  <c r="F4265" i="18"/>
  <c r="G4265" i="18"/>
  <c r="H4265" i="18"/>
  <c r="I4265" i="18"/>
  <c r="J4265" i="18"/>
  <c r="K4265" i="18"/>
  <c r="L4265" i="18"/>
  <c r="M4265" i="18"/>
  <c r="N4265" i="18"/>
  <c r="A4266" i="18"/>
  <c r="B4266" i="18"/>
  <c r="C4266" i="18"/>
  <c r="D4266" i="18"/>
  <c r="E4266" i="18"/>
  <c r="F4266" i="18"/>
  <c r="G4266" i="18"/>
  <c r="H4266" i="18"/>
  <c r="I4266" i="18"/>
  <c r="J4266" i="18"/>
  <c r="K4266" i="18"/>
  <c r="L4266" i="18"/>
  <c r="M4266" i="18"/>
  <c r="N4266" i="18"/>
  <c r="A4267" i="18"/>
  <c r="B4267" i="18"/>
  <c r="C4267" i="18"/>
  <c r="D4267" i="18"/>
  <c r="E4267" i="18"/>
  <c r="F4267" i="18"/>
  <c r="G4267" i="18"/>
  <c r="H4267" i="18"/>
  <c r="I4267" i="18"/>
  <c r="J4267" i="18"/>
  <c r="K4267" i="18"/>
  <c r="L4267" i="18"/>
  <c r="M4267" i="18"/>
  <c r="N4267" i="18"/>
  <c r="A4268" i="18"/>
  <c r="B4268" i="18"/>
  <c r="C4268" i="18"/>
  <c r="D4268" i="18"/>
  <c r="E4268" i="18"/>
  <c r="F4268" i="18"/>
  <c r="G4268" i="18"/>
  <c r="H4268" i="18"/>
  <c r="I4268" i="18"/>
  <c r="J4268" i="18"/>
  <c r="K4268" i="18"/>
  <c r="L4268" i="18"/>
  <c r="M4268" i="18"/>
  <c r="N4268" i="18"/>
  <c r="A4269" i="18"/>
  <c r="B4269" i="18"/>
  <c r="C4269" i="18"/>
  <c r="D4269" i="18"/>
  <c r="E4269" i="18"/>
  <c r="F4269" i="18"/>
  <c r="G4269" i="18"/>
  <c r="H4269" i="18"/>
  <c r="I4269" i="18"/>
  <c r="J4269" i="18"/>
  <c r="K4269" i="18"/>
  <c r="L4269" i="18"/>
  <c r="M4269" i="18"/>
  <c r="N4269" i="18"/>
  <c r="A4270" i="18"/>
  <c r="B4270" i="18"/>
  <c r="C4270" i="18"/>
  <c r="D4270" i="18"/>
  <c r="E4270" i="18"/>
  <c r="F4270" i="18"/>
  <c r="G4270" i="18"/>
  <c r="H4270" i="18"/>
  <c r="I4270" i="18"/>
  <c r="J4270" i="18"/>
  <c r="K4270" i="18"/>
  <c r="L4270" i="18"/>
  <c r="M4270" i="18"/>
  <c r="N4270" i="18"/>
  <c r="A4271" i="18"/>
  <c r="B4271" i="18"/>
  <c r="C4271" i="18"/>
  <c r="D4271" i="18"/>
  <c r="E4271" i="18"/>
  <c r="F4271" i="18"/>
  <c r="G4271" i="18"/>
  <c r="H4271" i="18"/>
  <c r="I4271" i="18"/>
  <c r="J4271" i="18"/>
  <c r="K4271" i="18"/>
  <c r="L4271" i="18"/>
  <c r="M4271" i="18"/>
  <c r="N4271" i="18"/>
  <c r="A4272" i="18"/>
  <c r="B4272" i="18"/>
  <c r="C4272" i="18"/>
  <c r="D4272" i="18"/>
  <c r="E4272" i="18"/>
  <c r="F4272" i="18"/>
  <c r="G4272" i="18"/>
  <c r="H4272" i="18"/>
  <c r="I4272" i="18"/>
  <c r="J4272" i="18"/>
  <c r="K4272" i="18"/>
  <c r="L4272" i="18"/>
  <c r="M4272" i="18"/>
  <c r="N4272" i="18"/>
  <c r="A4273" i="18"/>
  <c r="B4273" i="18"/>
  <c r="C4273" i="18"/>
  <c r="D4273" i="18"/>
  <c r="E4273" i="18"/>
  <c r="F4273" i="18"/>
  <c r="G4273" i="18"/>
  <c r="H4273" i="18"/>
  <c r="I4273" i="18"/>
  <c r="J4273" i="18"/>
  <c r="K4273" i="18"/>
  <c r="L4273" i="18"/>
  <c r="M4273" i="18"/>
  <c r="N4273" i="18"/>
  <c r="A4274" i="18"/>
  <c r="B4274" i="18"/>
  <c r="C4274" i="18"/>
  <c r="D4274" i="18"/>
  <c r="E4274" i="18"/>
  <c r="F4274" i="18"/>
  <c r="G4274" i="18"/>
  <c r="H4274" i="18"/>
  <c r="I4274" i="18"/>
  <c r="J4274" i="18"/>
  <c r="K4274" i="18"/>
  <c r="L4274" i="18"/>
  <c r="M4274" i="18"/>
  <c r="N4274" i="18"/>
  <c r="A4275" i="18"/>
  <c r="B4275" i="18"/>
  <c r="C4275" i="18"/>
  <c r="D4275" i="18"/>
  <c r="E4275" i="18"/>
  <c r="F4275" i="18"/>
  <c r="G4275" i="18"/>
  <c r="H4275" i="18"/>
  <c r="I4275" i="18"/>
  <c r="J4275" i="18"/>
  <c r="K4275" i="18"/>
  <c r="L4275" i="18"/>
  <c r="M4275" i="18"/>
  <c r="N4275" i="18"/>
  <c r="A4276" i="18"/>
  <c r="B4276" i="18"/>
  <c r="C4276" i="18"/>
  <c r="D4276" i="18"/>
  <c r="E4276" i="18"/>
  <c r="F4276" i="18"/>
  <c r="G4276" i="18"/>
  <c r="H4276" i="18"/>
  <c r="I4276" i="18"/>
  <c r="J4276" i="18"/>
  <c r="K4276" i="18"/>
  <c r="L4276" i="18"/>
  <c r="M4276" i="18"/>
  <c r="N4276" i="18"/>
  <c r="A4277" i="18"/>
  <c r="B4277" i="18"/>
  <c r="C4277" i="18"/>
  <c r="D4277" i="18"/>
  <c r="E4277" i="18"/>
  <c r="F4277" i="18"/>
  <c r="G4277" i="18"/>
  <c r="H4277" i="18"/>
  <c r="I4277" i="18"/>
  <c r="J4277" i="18"/>
  <c r="K4277" i="18"/>
  <c r="L4277" i="18"/>
  <c r="M4277" i="18"/>
  <c r="N4277" i="18"/>
  <c r="A4278" i="18"/>
  <c r="B4278" i="18"/>
  <c r="C4278" i="18"/>
  <c r="D4278" i="18"/>
  <c r="E4278" i="18"/>
  <c r="F4278" i="18"/>
  <c r="G4278" i="18"/>
  <c r="H4278" i="18"/>
  <c r="I4278" i="18"/>
  <c r="J4278" i="18"/>
  <c r="K4278" i="18"/>
  <c r="L4278" i="18"/>
  <c r="M4278" i="18"/>
  <c r="N4278" i="18"/>
  <c r="A4279" i="18"/>
  <c r="B4279" i="18"/>
  <c r="C4279" i="18"/>
  <c r="D4279" i="18"/>
  <c r="E4279" i="18"/>
  <c r="F4279" i="18"/>
  <c r="G4279" i="18"/>
  <c r="H4279" i="18"/>
  <c r="I4279" i="18"/>
  <c r="J4279" i="18"/>
  <c r="K4279" i="18"/>
  <c r="L4279" i="18"/>
  <c r="M4279" i="18"/>
  <c r="N4279" i="18"/>
  <c r="A4280" i="18"/>
  <c r="B4280" i="18"/>
  <c r="C4280" i="18"/>
  <c r="D4280" i="18"/>
  <c r="E4280" i="18"/>
  <c r="F4280" i="18"/>
  <c r="G4280" i="18"/>
  <c r="H4280" i="18"/>
  <c r="I4280" i="18"/>
  <c r="J4280" i="18"/>
  <c r="K4280" i="18"/>
  <c r="L4280" i="18"/>
  <c r="M4280" i="18"/>
  <c r="N4280" i="18"/>
  <c r="A4281" i="18"/>
  <c r="B4281" i="18"/>
  <c r="C4281" i="18"/>
  <c r="D4281" i="18"/>
  <c r="E4281" i="18"/>
  <c r="F4281" i="18"/>
  <c r="G4281" i="18"/>
  <c r="H4281" i="18"/>
  <c r="I4281" i="18"/>
  <c r="J4281" i="18"/>
  <c r="K4281" i="18"/>
  <c r="L4281" i="18"/>
  <c r="M4281" i="18"/>
  <c r="N4281" i="18"/>
  <c r="A4282" i="18"/>
  <c r="B4282" i="18"/>
  <c r="C4282" i="18"/>
  <c r="D4282" i="18"/>
  <c r="E4282" i="18"/>
  <c r="F4282" i="18"/>
  <c r="G4282" i="18"/>
  <c r="H4282" i="18"/>
  <c r="I4282" i="18"/>
  <c r="J4282" i="18"/>
  <c r="K4282" i="18"/>
  <c r="L4282" i="18"/>
  <c r="M4282" i="18"/>
  <c r="N4282" i="18"/>
  <c r="A4283" i="18"/>
  <c r="B4283" i="18"/>
  <c r="C4283" i="18"/>
  <c r="D4283" i="18"/>
  <c r="E4283" i="18"/>
  <c r="F4283" i="18"/>
  <c r="G4283" i="18"/>
  <c r="H4283" i="18"/>
  <c r="I4283" i="18"/>
  <c r="J4283" i="18"/>
  <c r="K4283" i="18"/>
  <c r="L4283" i="18"/>
  <c r="M4283" i="18"/>
  <c r="N4283" i="18"/>
  <c r="A4284" i="18"/>
  <c r="B4284" i="18"/>
  <c r="C4284" i="18"/>
  <c r="D4284" i="18"/>
  <c r="E4284" i="18"/>
  <c r="F4284" i="18"/>
  <c r="G4284" i="18"/>
  <c r="H4284" i="18"/>
  <c r="I4284" i="18"/>
  <c r="J4284" i="18"/>
  <c r="K4284" i="18"/>
  <c r="L4284" i="18"/>
  <c r="M4284" i="18"/>
  <c r="N4284" i="18"/>
  <c r="A4285" i="18"/>
  <c r="B4285" i="18"/>
  <c r="C4285" i="18"/>
  <c r="D4285" i="18"/>
  <c r="E4285" i="18"/>
  <c r="F4285" i="18"/>
  <c r="G4285" i="18"/>
  <c r="H4285" i="18"/>
  <c r="I4285" i="18"/>
  <c r="J4285" i="18"/>
  <c r="K4285" i="18"/>
  <c r="L4285" i="18"/>
  <c r="M4285" i="18"/>
  <c r="N4285" i="18"/>
  <c r="A4286" i="18"/>
  <c r="B4286" i="18"/>
  <c r="C4286" i="18"/>
  <c r="D4286" i="18"/>
  <c r="E4286" i="18"/>
  <c r="F4286" i="18"/>
  <c r="G4286" i="18"/>
  <c r="H4286" i="18"/>
  <c r="I4286" i="18"/>
  <c r="J4286" i="18"/>
  <c r="K4286" i="18"/>
  <c r="L4286" i="18"/>
  <c r="M4286" i="18"/>
  <c r="N4286" i="18"/>
  <c r="A4287" i="18"/>
  <c r="B4287" i="18"/>
  <c r="C4287" i="18"/>
  <c r="D4287" i="18"/>
  <c r="E4287" i="18"/>
  <c r="F4287" i="18"/>
  <c r="G4287" i="18"/>
  <c r="H4287" i="18"/>
  <c r="I4287" i="18"/>
  <c r="J4287" i="18"/>
  <c r="K4287" i="18"/>
  <c r="L4287" i="18"/>
  <c r="M4287" i="18"/>
  <c r="N4287" i="18"/>
  <c r="A4288" i="18"/>
  <c r="B4288" i="18"/>
  <c r="C4288" i="18"/>
  <c r="D4288" i="18"/>
  <c r="E4288" i="18"/>
  <c r="F4288" i="18"/>
  <c r="G4288" i="18"/>
  <c r="H4288" i="18"/>
  <c r="I4288" i="18"/>
  <c r="J4288" i="18"/>
  <c r="K4288" i="18"/>
  <c r="L4288" i="18"/>
  <c r="M4288" i="18"/>
  <c r="N4288" i="18"/>
  <c r="A4289" i="18"/>
  <c r="B4289" i="18"/>
  <c r="C4289" i="18"/>
  <c r="D4289" i="18"/>
  <c r="E4289" i="18"/>
  <c r="F4289" i="18"/>
  <c r="G4289" i="18"/>
  <c r="H4289" i="18"/>
  <c r="I4289" i="18"/>
  <c r="J4289" i="18"/>
  <c r="K4289" i="18"/>
  <c r="L4289" i="18"/>
  <c r="M4289" i="18"/>
  <c r="N4289" i="18"/>
  <c r="A4290" i="18"/>
  <c r="B4290" i="18"/>
  <c r="C4290" i="18"/>
  <c r="D4290" i="18"/>
  <c r="E4290" i="18"/>
  <c r="F4290" i="18"/>
  <c r="G4290" i="18"/>
  <c r="H4290" i="18"/>
  <c r="I4290" i="18"/>
  <c r="J4290" i="18"/>
  <c r="K4290" i="18"/>
  <c r="L4290" i="18"/>
  <c r="M4290" i="18"/>
  <c r="N4290" i="18"/>
  <c r="A4291" i="18"/>
  <c r="B4291" i="18"/>
  <c r="C4291" i="18"/>
  <c r="D4291" i="18"/>
  <c r="E4291" i="18"/>
  <c r="F4291" i="18"/>
  <c r="G4291" i="18"/>
  <c r="H4291" i="18"/>
  <c r="I4291" i="18"/>
  <c r="J4291" i="18"/>
  <c r="K4291" i="18"/>
  <c r="L4291" i="18"/>
  <c r="M4291" i="18"/>
  <c r="N4291" i="18"/>
  <c r="A4292" i="18"/>
  <c r="B4292" i="18"/>
  <c r="C4292" i="18"/>
  <c r="D4292" i="18"/>
  <c r="E4292" i="18"/>
  <c r="F4292" i="18"/>
  <c r="G4292" i="18"/>
  <c r="H4292" i="18"/>
  <c r="I4292" i="18"/>
  <c r="J4292" i="18"/>
  <c r="K4292" i="18"/>
  <c r="L4292" i="18"/>
  <c r="M4292" i="18"/>
  <c r="N4292" i="18"/>
  <c r="A4293" i="18"/>
  <c r="B4293" i="18"/>
  <c r="C4293" i="18"/>
  <c r="D4293" i="18"/>
  <c r="E4293" i="18"/>
  <c r="F4293" i="18"/>
  <c r="G4293" i="18"/>
  <c r="H4293" i="18"/>
  <c r="I4293" i="18"/>
  <c r="J4293" i="18"/>
  <c r="K4293" i="18"/>
  <c r="L4293" i="18"/>
  <c r="M4293" i="18"/>
  <c r="N4293" i="18"/>
  <c r="A4294" i="18"/>
  <c r="B4294" i="18"/>
  <c r="C4294" i="18"/>
  <c r="D4294" i="18"/>
  <c r="E4294" i="18"/>
  <c r="F4294" i="18"/>
  <c r="G4294" i="18"/>
  <c r="H4294" i="18"/>
  <c r="I4294" i="18"/>
  <c r="J4294" i="18"/>
  <c r="K4294" i="18"/>
  <c r="L4294" i="18"/>
  <c r="M4294" i="18"/>
  <c r="N4294" i="18"/>
  <c r="A4295" i="18"/>
  <c r="B4295" i="18"/>
  <c r="C4295" i="18"/>
  <c r="D4295" i="18"/>
  <c r="E4295" i="18"/>
  <c r="F4295" i="18"/>
  <c r="G4295" i="18"/>
  <c r="H4295" i="18"/>
  <c r="I4295" i="18"/>
  <c r="J4295" i="18"/>
  <c r="K4295" i="18"/>
  <c r="L4295" i="18"/>
  <c r="M4295" i="18"/>
  <c r="N4295" i="18"/>
  <c r="A4296" i="18"/>
  <c r="B4296" i="18"/>
  <c r="C4296" i="18"/>
  <c r="D4296" i="18"/>
  <c r="E4296" i="18"/>
  <c r="F4296" i="18"/>
  <c r="G4296" i="18"/>
  <c r="H4296" i="18"/>
  <c r="I4296" i="18"/>
  <c r="J4296" i="18"/>
  <c r="K4296" i="18"/>
  <c r="L4296" i="18"/>
  <c r="M4296" i="18"/>
  <c r="N4296" i="18"/>
  <c r="A4297" i="18"/>
  <c r="B4297" i="18"/>
  <c r="C4297" i="18"/>
  <c r="D4297" i="18"/>
  <c r="E4297" i="18"/>
  <c r="F4297" i="18"/>
  <c r="G4297" i="18"/>
  <c r="H4297" i="18"/>
  <c r="I4297" i="18"/>
  <c r="J4297" i="18"/>
  <c r="K4297" i="18"/>
  <c r="L4297" i="18"/>
  <c r="M4297" i="18"/>
  <c r="N4297" i="18"/>
  <c r="A4298" i="18"/>
  <c r="B4298" i="18"/>
  <c r="C4298" i="18"/>
  <c r="D4298" i="18"/>
  <c r="E4298" i="18"/>
  <c r="F4298" i="18"/>
  <c r="G4298" i="18"/>
  <c r="H4298" i="18"/>
  <c r="I4298" i="18"/>
  <c r="J4298" i="18"/>
  <c r="K4298" i="18"/>
  <c r="L4298" i="18"/>
  <c r="M4298" i="18"/>
  <c r="N4298" i="18"/>
  <c r="A4299" i="18"/>
  <c r="B4299" i="18"/>
  <c r="C4299" i="18"/>
  <c r="D4299" i="18"/>
  <c r="E4299" i="18"/>
  <c r="F4299" i="18"/>
  <c r="G4299" i="18"/>
  <c r="H4299" i="18"/>
  <c r="I4299" i="18"/>
  <c r="J4299" i="18"/>
  <c r="K4299" i="18"/>
  <c r="L4299" i="18"/>
  <c r="M4299" i="18"/>
  <c r="N4299" i="18"/>
  <c r="A4300" i="18"/>
  <c r="B4300" i="18"/>
  <c r="C4300" i="18"/>
  <c r="D4300" i="18"/>
  <c r="E4300" i="18"/>
  <c r="F4300" i="18"/>
  <c r="G4300" i="18"/>
  <c r="H4300" i="18"/>
  <c r="I4300" i="18"/>
  <c r="J4300" i="18"/>
  <c r="K4300" i="18"/>
  <c r="L4300" i="18"/>
  <c r="M4300" i="18"/>
  <c r="N4300" i="18"/>
  <c r="A4301" i="18"/>
  <c r="B4301" i="18"/>
  <c r="C4301" i="18"/>
  <c r="D4301" i="18"/>
  <c r="E4301" i="18"/>
  <c r="F4301" i="18"/>
  <c r="G4301" i="18"/>
  <c r="H4301" i="18"/>
  <c r="I4301" i="18"/>
  <c r="J4301" i="18"/>
  <c r="K4301" i="18"/>
  <c r="L4301" i="18"/>
  <c r="M4301" i="18"/>
  <c r="N4301" i="18"/>
  <c r="A3" i="18"/>
  <c r="B3" i="18"/>
  <c r="C3" i="18"/>
  <c r="D3" i="18"/>
  <c r="E3" i="18"/>
  <c r="F3" i="18"/>
  <c r="G3" i="18"/>
  <c r="H3" i="18"/>
  <c r="I3" i="18"/>
  <c r="J3" i="18"/>
  <c r="K3" i="18"/>
  <c r="L3" i="18"/>
  <c r="M3" i="18"/>
  <c r="N3" i="18"/>
  <c r="A4" i="18"/>
  <c r="B4" i="18"/>
  <c r="C4" i="18"/>
  <c r="D4" i="18"/>
  <c r="E4" i="18"/>
  <c r="F4" i="18"/>
  <c r="G4" i="18"/>
  <c r="H4" i="18"/>
  <c r="I4" i="18"/>
  <c r="J4" i="18"/>
  <c r="K4" i="18"/>
  <c r="L4" i="18"/>
  <c r="M4" i="18"/>
  <c r="N4" i="18"/>
  <c r="A5" i="18"/>
  <c r="B5" i="18"/>
  <c r="C5" i="18"/>
  <c r="D5" i="18"/>
  <c r="E5" i="18"/>
  <c r="F5" i="18"/>
  <c r="G5" i="18"/>
  <c r="H5" i="18"/>
  <c r="I5" i="18"/>
  <c r="J5" i="18"/>
  <c r="K5" i="18"/>
  <c r="L5" i="18"/>
  <c r="M5" i="18"/>
  <c r="N5" i="18"/>
  <c r="A6" i="18"/>
  <c r="B6" i="18"/>
  <c r="C6" i="18"/>
  <c r="D6" i="18"/>
  <c r="E6" i="18"/>
  <c r="F6" i="18"/>
  <c r="G6" i="18"/>
  <c r="H6" i="18"/>
  <c r="I6" i="18"/>
  <c r="J6" i="18"/>
  <c r="K6" i="18"/>
  <c r="L6" i="18"/>
  <c r="M6" i="18"/>
  <c r="N6" i="18"/>
  <c r="A7" i="18"/>
  <c r="B7" i="18"/>
  <c r="C7" i="18"/>
  <c r="D7" i="18"/>
  <c r="E7" i="18"/>
  <c r="F7" i="18"/>
  <c r="G7" i="18"/>
  <c r="H7" i="18"/>
  <c r="I7" i="18"/>
  <c r="J7" i="18"/>
  <c r="K7" i="18"/>
  <c r="L7" i="18"/>
  <c r="M7" i="18"/>
  <c r="N7" i="18"/>
  <c r="A8" i="18"/>
  <c r="B8" i="18"/>
  <c r="C8" i="18"/>
  <c r="D8" i="18"/>
  <c r="E8" i="18"/>
  <c r="F8" i="18"/>
  <c r="G8" i="18"/>
  <c r="H8" i="18"/>
  <c r="I8" i="18"/>
  <c r="J8" i="18"/>
  <c r="K8" i="18"/>
  <c r="L8" i="18"/>
  <c r="M8" i="18"/>
  <c r="N8" i="18"/>
  <c r="A9" i="18"/>
  <c r="B9" i="18"/>
  <c r="C9" i="18"/>
  <c r="D9" i="18"/>
  <c r="E9" i="18"/>
  <c r="F9" i="18"/>
  <c r="G9" i="18"/>
  <c r="H9" i="18"/>
  <c r="I9" i="18"/>
  <c r="J9" i="18"/>
  <c r="K9" i="18"/>
  <c r="L9" i="18"/>
  <c r="M9" i="18"/>
  <c r="N9" i="18"/>
  <c r="A10" i="18"/>
  <c r="B10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A11" i="18"/>
  <c r="B11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A12" i="18"/>
  <c r="B12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Q29" i="18" l="1"/>
  <c r="Q21" i="18"/>
  <c r="S21" i="18" s="1"/>
  <c r="Q13" i="18"/>
  <c r="T180" i="18"/>
  <c r="Q23" i="18"/>
  <c r="Q15" i="18"/>
  <c r="Q1389" i="18"/>
  <c r="Q1381" i="18"/>
  <c r="Q1373" i="18"/>
  <c r="Q1365" i="18"/>
  <c r="Q1357" i="18"/>
  <c r="Q1349" i="18"/>
  <c r="Q1341" i="18"/>
  <c r="S1341" i="18" s="1"/>
  <c r="Q1333" i="18"/>
  <c r="Q1325" i="18"/>
  <c r="S1325" i="18" s="1"/>
  <c r="Q357" i="18"/>
  <c r="Q333" i="18"/>
  <c r="Q309" i="18"/>
  <c r="Q293" i="18"/>
  <c r="Q285" i="18"/>
  <c r="Q400" i="18"/>
  <c r="Q368" i="18"/>
  <c r="Q4301" i="18"/>
  <c r="S4301" i="18" s="1"/>
  <c r="Q4293" i="18"/>
  <c r="S4293" i="18" s="1"/>
  <c r="Q488" i="18"/>
  <c r="Q480" i="18"/>
  <c r="Q325" i="18"/>
  <c r="Q301" i="18"/>
  <c r="Q37" i="18"/>
  <c r="Q4285" i="18"/>
  <c r="S4285" i="18" s="1"/>
  <c r="Q4277" i="18"/>
  <c r="S4277" i="18" s="1"/>
  <c r="Q4269" i="18"/>
  <c r="S4269" i="18" s="1"/>
  <c r="Q4261" i="18"/>
  <c r="S4261" i="18" s="1"/>
  <c r="Q4253" i="18"/>
  <c r="S4253" i="18" s="1"/>
  <c r="Q4245" i="18"/>
  <c r="S4245" i="18" s="1"/>
  <c r="Q4237" i="18"/>
  <c r="S4237" i="18" s="1"/>
  <c r="Q4229" i="18"/>
  <c r="S4229" i="18" s="1"/>
  <c r="Q4221" i="18"/>
  <c r="S4221" i="18" s="1"/>
  <c r="Q4213" i="18"/>
  <c r="S4213" i="18" s="1"/>
  <c r="Q4205" i="18"/>
  <c r="S4205" i="18" s="1"/>
  <c r="Q4197" i="18"/>
  <c r="S4197" i="18" s="1"/>
  <c r="Q4189" i="18"/>
  <c r="S4189" i="18" s="1"/>
  <c r="Q4181" i="18"/>
  <c r="S4181" i="18" s="1"/>
  <c r="Q4173" i="18"/>
  <c r="S4173" i="18" s="1"/>
  <c r="Q4165" i="18"/>
  <c r="S4165" i="18" s="1"/>
  <c r="Q4157" i="18"/>
  <c r="S4157" i="18" s="1"/>
  <c r="Q4149" i="18"/>
  <c r="S4149" i="18" s="1"/>
  <c r="Q4141" i="18"/>
  <c r="S4141" i="18" s="1"/>
  <c r="Q4133" i="18"/>
  <c r="S4133" i="18" s="1"/>
  <c r="Q4125" i="18"/>
  <c r="S4125" i="18" s="1"/>
  <c r="Q4117" i="18"/>
  <c r="Q4109" i="18"/>
  <c r="S4109" i="18" s="1"/>
  <c r="Q4101" i="18"/>
  <c r="S4101" i="18" s="1"/>
  <c r="Q4093" i="18"/>
  <c r="S4093" i="18" s="1"/>
  <c r="Q4085" i="18"/>
  <c r="S4085" i="18" s="1"/>
  <c r="Q4077" i="18"/>
  <c r="S4077" i="18" s="1"/>
  <c r="Q4069" i="18"/>
  <c r="S4069" i="18" s="1"/>
  <c r="Q4061" i="18"/>
  <c r="S4061" i="18" s="1"/>
  <c r="Q4053" i="18"/>
  <c r="S4053" i="18" s="1"/>
  <c r="Q4045" i="18"/>
  <c r="S4045" i="18" s="1"/>
  <c r="Q4037" i="18"/>
  <c r="S4037" i="18" s="1"/>
  <c r="Q4029" i="18"/>
  <c r="S4029" i="18" s="1"/>
  <c r="Q4021" i="18"/>
  <c r="S4021" i="18" s="1"/>
  <c r="Q4013" i="18"/>
  <c r="S4013" i="18" s="1"/>
  <c r="Q4005" i="18"/>
  <c r="S4005" i="18" s="1"/>
  <c r="Q3997" i="18"/>
  <c r="S3997" i="18" s="1"/>
  <c r="Q3989" i="18"/>
  <c r="Q3981" i="18"/>
  <c r="Q3973" i="18"/>
  <c r="Q3965" i="18"/>
  <c r="S3965" i="18" s="1"/>
  <c r="Q3957" i="18"/>
  <c r="Q1317" i="18"/>
  <c r="S1317" i="18" s="1"/>
  <c r="Q1309" i="18"/>
  <c r="Q1301" i="18"/>
  <c r="Q1293" i="18"/>
  <c r="Q1285" i="18"/>
  <c r="S1285" i="18" s="1"/>
  <c r="Q1277" i="18"/>
  <c r="S1277" i="18" s="1"/>
  <c r="Q1269" i="18"/>
  <c r="Q1261" i="18"/>
  <c r="Q1253" i="18"/>
  <c r="Q1245" i="18"/>
  <c r="Q1237" i="18"/>
  <c r="S1237" i="18" s="1"/>
  <c r="Q1229" i="18"/>
  <c r="Q1221" i="18"/>
  <c r="S1221" i="18" s="1"/>
  <c r="Q1213" i="18"/>
  <c r="S1213" i="18" s="1"/>
  <c r="Q1205" i="18"/>
  <c r="Q1197" i="18"/>
  <c r="Q1189" i="18"/>
  <c r="Q1181" i="18"/>
  <c r="Q1173" i="18"/>
  <c r="S1173" i="18" s="1"/>
  <c r="Q1165" i="18"/>
  <c r="Q1157" i="18"/>
  <c r="Q1149" i="18"/>
  <c r="Q1141" i="18"/>
  <c r="Q1133" i="18"/>
  <c r="Q1125" i="18"/>
  <c r="Q1117" i="18"/>
  <c r="Q1109" i="18"/>
  <c r="Q1101" i="18"/>
  <c r="Q1093" i="18"/>
  <c r="Q1085" i="18"/>
  <c r="Q1077" i="18"/>
  <c r="Q1069" i="18"/>
  <c r="Q1061" i="18"/>
  <c r="Q1053" i="18"/>
  <c r="Q1045" i="18"/>
  <c r="Q1037" i="18"/>
  <c r="Q1029" i="18"/>
  <c r="Q1021" i="18"/>
  <c r="Q2134" i="18"/>
  <c r="Q2126" i="18"/>
  <c r="Q2118" i="18"/>
  <c r="Q2110" i="18"/>
  <c r="Q2102" i="18"/>
  <c r="Q2094" i="18"/>
  <c r="Q2086" i="18"/>
  <c r="Q2078" i="18"/>
  <c r="Q2070" i="18"/>
  <c r="Q2062" i="18"/>
  <c r="Q2054" i="18"/>
  <c r="Q2046" i="18"/>
  <c r="Q2038" i="18"/>
  <c r="Q2030" i="18"/>
  <c r="Q2022" i="18"/>
  <c r="Q2014" i="18"/>
  <c r="Q2006" i="18"/>
  <c r="Q1998" i="18"/>
  <c r="Q1990" i="18"/>
  <c r="Q1982" i="18"/>
  <c r="Q1974" i="18"/>
  <c r="Q1966" i="18"/>
  <c r="Q1958" i="18"/>
  <c r="Q1950" i="18"/>
  <c r="Q2542" i="18"/>
  <c r="Q2534" i="18"/>
  <c r="Q2526" i="18"/>
  <c r="Q2518" i="18"/>
  <c r="Q2510" i="18"/>
  <c r="Q2502" i="18"/>
  <c r="Q2494" i="18"/>
  <c r="Q1013" i="18"/>
  <c r="Q1005" i="18"/>
  <c r="Q997" i="18"/>
  <c r="Q989" i="18"/>
  <c r="Q981" i="18"/>
  <c r="Q973" i="18"/>
  <c r="Q965" i="18"/>
  <c r="Q957" i="18"/>
  <c r="Q949" i="18"/>
  <c r="Q941" i="18"/>
  <c r="Q933" i="18"/>
  <c r="Q925" i="18"/>
  <c r="Q917" i="18"/>
  <c r="Q909" i="18"/>
  <c r="Q901" i="18"/>
  <c r="Q893" i="18"/>
  <c r="Q885" i="18"/>
  <c r="Q877" i="18"/>
  <c r="Q869" i="18"/>
  <c r="Q861" i="18"/>
  <c r="Q853" i="18"/>
  <c r="Q845" i="18"/>
  <c r="Q837" i="18"/>
  <c r="Q829" i="18"/>
  <c r="Q821" i="18"/>
  <c r="Q813" i="18"/>
  <c r="Q805" i="18"/>
  <c r="Q797" i="18"/>
  <c r="Q789" i="18"/>
  <c r="Q781" i="18"/>
  <c r="Q773" i="18"/>
  <c r="Q765" i="18"/>
  <c r="S765" i="18" s="1"/>
  <c r="Q757" i="18"/>
  <c r="Q749" i="18"/>
  <c r="Q741" i="18"/>
  <c r="Q733" i="18"/>
  <c r="Q725" i="18"/>
  <c r="Q717" i="18"/>
  <c r="S717" i="18" s="1"/>
  <c r="Q709" i="18"/>
  <c r="Q701" i="18"/>
  <c r="Q693" i="18"/>
  <c r="S693" i="18" s="1"/>
  <c r="Q685" i="18"/>
  <c r="Q677" i="18"/>
  <c r="Q669" i="18"/>
  <c r="Q661" i="18"/>
  <c r="Q653" i="18"/>
  <c r="Q645" i="18"/>
  <c r="Q637" i="18"/>
  <c r="Q629" i="18"/>
  <c r="Q621" i="18"/>
  <c r="Q613" i="18"/>
  <c r="S613" i="18" s="1"/>
  <c r="Q605" i="18"/>
  <c r="S605" i="18" s="1"/>
  <c r="Q597" i="18"/>
  <c r="Q589" i="18"/>
  <c r="Q581" i="18"/>
  <c r="Q573" i="18"/>
  <c r="Q565" i="18"/>
  <c r="Q557" i="18"/>
  <c r="Q549" i="18"/>
  <c r="Q541" i="18"/>
  <c r="S541" i="18" s="1"/>
  <c r="Q533" i="18"/>
  <c r="Q525" i="18"/>
  <c r="Q517" i="18"/>
  <c r="Q509" i="18"/>
  <c r="Q493" i="18"/>
  <c r="Q477" i="18"/>
  <c r="Q469" i="18"/>
  <c r="Q461" i="18"/>
  <c r="S461" i="18" s="1"/>
  <c r="Q453" i="18"/>
  <c r="Q445" i="18"/>
  <c r="Q437" i="18"/>
  <c r="Q429" i="18"/>
  <c r="Q421" i="18"/>
  <c r="S421" i="18" s="1"/>
  <c r="Q413" i="18"/>
  <c r="Q405" i="18"/>
  <c r="Q397" i="18"/>
  <c r="Q365" i="18"/>
  <c r="Q349" i="18"/>
  <c r="Q341" i="18"/>
  <c r="Q317" i="18"/>
  <c r="Q360" i="18"/>
  <c r="Q4295" i="18"/>
  <c r="S4295" i="18" s="1"/>
  <c r="Q4287" i="18"/>
  <c r="S4287" i="18" s="1"/>
  <c r="Q4279" i="18"/>
  <c r="S4279" i="18" s="1"/>
  <c r="Q4271" i="18"/>
  <c r="S4271" i="18" s="1"/>
  <c r="Q4263" i="18"/>
  <c r="S4263" i="18" s="1"/>
  <c r="Q4255" i="18"/>
  <c r="Q4247" i="18"/>
  <c r="S4247" i="18" s="1"/>
  <c r="Q4239" i="18"/>
  <c r="S4239" i="18" s="1"/>
  <c r="Q4231" i="18"/>
  <c r="S4231" i="18" s="1"/>
  <c r="Q4223" i="18"/>
  <c r="S4223" i="18" s="1"/>
  <c r="Q4215" i="18"/>
  <c r="S4215" i="18" s="1"/>
  <c r="Q4207" i="18"/>
  <c r="S4207" i="18" s="1"/>
  <c r="Q4199" i="18"/>
  <c r="S4199" i="18" s="1"/>
  <c r="Q4191" i="18"/>
  <c r="S4191" i="18" s="1"/>
  <c r="Q4183" i="18"/>
  <c r="S4183" i="18" s="1"/>
  <c r="Q4175" i="18"/>
  <c r="S4175" i="18" s="1"/>
  <c r="Q4167" i="18"/>
  <c r="S4167" i="18" s="1"/>
  <c r="Q4159" i="18"/>
  <c r="S4159" i="18" s="1"/>
  <c r="Q4151" i="18"/>
  <c r="S4151" i="18" s="1"/>
  <c r="Q4143" i="18"/>
  <c r="S4143" i="18" s="1"/>
  <c r="Q4135" i="18"/>
  <c r="S4135" i="18" s="1"/>
  <c r="Q4127" i="18"/>
  <c r="Q4119" i="18"/>
  <c r="S4119" i="18" s="1"/>
  <c r="Q4111" i="18"/>
  <c r="S4111" i="18" s="1"/>
  <c r="Q4103" i="18"/>
  <c r="S4103" i="18" s="1"/>
  <c r="Q4095" i="18"/>
  <c r="S4095" i="18" s="1"/>
  <c r="Q4087" i="18"/>
  <c r="S4087" i="18" s="1"/>
  <c r="Q4079" i="18"/>
  <c r="S4079" i="18" s="1"/>
  <c r="Q4071" i="18"/>
  <c r="S4071" i="18" s="1"/>
  <c r="Q4063" i="18"/>
  <c r="Q4055" i="18"/>
  <c r="S4055" i="18" s="1"/>
  <c r="Q4047" i="18"/>
  <c r="S4047" i="18" s="1"/>
  <c r="Q4039" i="18"/>
  <c r="Q4031" i="18"/>
  <c r="Q4023" i="18"/>
  <c r="S4023" i="18" s="1"/>
  <c r="Q4015" i="18"/>
  <c r="S4015" i="18" s="1"/>
  <c r="Q4007" i="18"/>
  <c r="S4007" i="18" s="1"/>
  <c r="Q3999" i="18"/>
  <c r="Q3991" i="18"/>
  <c r="S3991" i="18" s="1"/>
  <c r="Q3983" i="18"/>
  <c r="S3983" i="18" s="1"/>
  <c r="Q3975" i="18"/>
  <c r="S3975" i="18" s="1"/>
  <c r="Q3967" i="18"/>
  <c r="S3967" i="18" s="1"/>
  <c r="Q3959" i="18"/>
  <c r="S3959" i="18" s="1"/>
  <c r="Q3951" i="18"/>
  <c r="Q3943" i="18"/>
  <c r="S3943" i="18" s="1"/>
  <c r="Q3935" i="18"/>
  <c r="Q3927" i="18"/>
  <c r="Q3919" i="18"/>
  <c r="Q3911" i="18"/>
  <c r="S3911" i="18" s="1"/>
  <c r="Q3903" i="18"/>
  <c r="S3903" i="18" s="1"/>
  <c r="Q3895" i="18"/>
  <c r="S3895" i="18" s="1"/>
  <c r="Q3887" i="18"/>
  <c r="S3887" i="18" s="1"/>
  <c r="Q3879" i="18"/>
  <c r="S3879" i="18" s="1"/>
  <c r="Q3871" i="18"/>
  <c r="Q3863" i="18"/>
  <c r="S3863" i="18" s="1"/>
  <c r="Q3855" i="18"/>
  <c r="S3855" i="18" s="1"/>
  <c r="Q3847" i="18"/>
  <c r="Q3839" i="18"/>
  <c r="Q3831" i="18"/>
  <c r="S3831" i="18" s="1"/>
  <c r="Q3823" i="18"/>
  <c r="S3823" i="18" s="1"/>
  <c r="Q3815" i="18"/>
  <c r="Q3807" i="18"/>
  <c r="S3807" i="18" s="1"/>
  <c r="Q3799" i="18"/>
  <c r="S3799" i="18" s="1"/>
  <c r="Q3791" i="18"/>
  <c r="S3791" i="18" s="1"/>
  <c r="Q3783" i="18"/>
  <c r="S3783" i="18" s="1"/>
  <c r="Q3775" i="18"/>
  <c r="S3775" i="18" s="1"/>
  <c r="Q3767" i="18"/>
  <c r="S3767" i="18" s="1"/>
  <c r="Q3759" i="18"/>
  <c r="S3759" i="18" s="1"/>
  <c r="Q3751" i="18"/>
  <c r="S3751" i="18" s="1"/>
  <c r="Q3743" i="18"/>
  <c r="Q3735" i="18"/>
  <c r="S3735" i="18" s="1"/>
  <c r="Q3727" i="18"/>
  <c r="S3727" i="18" s="1"/>
  <c r="Q3719" i="18"/>
  <c r="S3719" i="18" s="1"/>
  <c r="Q3711" i="18"/>
  <c r="S3711" i="18" s="1"/>
  <c r="Q3703" i="18"/>
  <c r="S3703" i="18" s="1"/>
  <c r="Q3695" i="18"/>
  <c r="S3695" i="18" s="1"/>
  <c r="Q3687" i="18"/>
  <c r="S3687" i="18" s="1"/>
  <c r="Q3679" i="18"/>
  <c r="Q3671" i="18"/>
  <c r="S3671" i="18" s="1"/>
  <c r="Q3663" i="18"/>
  <c r="S3663" i="18" s="1"/>
  <c r="Q3655" i="18"/>
  <c r="Q3647" i="18"/>
  <c r="Q3639" i="18"/>
  <c r="Q3631" i="18"/>
  <c r="Q3623" i="18"/>
  <c r="Q3615" i="18"/>
  <c r="Q3607" i="18"/>
  <c r="Q3599" i="18"/>
  <c r="Q3591" i="18"/>
  <c r="Q3583" i="18"/>
  <c r="Q3575" i="18"/>
  <c r="Q3567" i="18"/>
  <c r="Q3559" i="18"/>
  <c r="Q3551" i="18"/>
  <c r="Q3543" i="18"/>
  <c r="Q3535" i="18"/>
  <c r="Q3527" i="18"/>
  <c r="Q3519" i="18"/>
  <c r="Q3511" i="18"/>
  <c r="Q3503" i="18"/>
  <c r="Q3495" i="18"/>
  <c r="Q3487" i="18"/>
  <c r="Q3479" i="18"/>
  <c r="Q3471" i="18"/>
  <c r="Q3463" i="18"/>
  <c r="Q3455" i="18"/>
  <c r="Q3447" i="18"/>
  <c r="Q3439" i="18"/>
  <c r="Q3431" i="18"/>
  <c r="Q3423" i="18"/>
  <c r="Q3415" i="18"/>
  <c r="Q3407" i="18"/>
  <c r="Q3399" i="18"/>
  <c r="Q3391" i="18"/>
  <c r="Q3383" i="18"/>
  <c r="Q3367" i="18"/>
  <c r="Q3359" i="18"/>
  <c r="Q3351" i="18"/>
  <c r="Q3343" i="18"/>
  <c r="Q3335" i="18"/>
  <c r="Q3327" i="18"/>
  <c r="Q3319" i="18"/>
  <c r="Q3311" i="18"/>
  <c r="Q3303" i="18"/>
  <c r="Q3295" i="18"/>
  <c r="Q3287" i="18"/>
  <c r="Q3279" i="18"/>
  <c r="Q3271" i="18"/>
  <c r="Q3263" i="18"/>
  <c r="Q3255" i="18"/>
  <c r="Q3247" i="18"/>
  <c r="Q3239" i="18"/>
  <c r="Q3231" i="18"/>
  <c r="Q3223" i="18"/>
  <c r="Q3215" i="18"/>
  <c r="Q3207" i="18"/>
  <c r="Q3199" i="18"/>
  <c r="Q3191" i="18"/>
  <c r="Q3183" i="18"/>
  <c r="Q3175" i="18"/>
  <c r="Q3167" i="18"/>
  <c r="Q3159" i="18"/>
  <c r="Q3151" i="18"/>
  <c r="Q3143" i="18"/>
  <c r="Q3135" i="18"/>
  <c r="Q3127" i="18"/>
  <c r="Q3119" i="18"/>
  <c r="Q3111" i="18"/>
  <c r="Q3103" i="18"/>
  <c r="Q3095" i="18"/>
  <c r="Q3087" i="18"/>
  <c r="Q3079" i="18"/>
  <c r="Q3071" i="18"/>
  <c r="Q3063" i="18"/>
  <c r="Q3055" i="18"/>
  <c r="Q3047" i="18"/>
  <c r="Q3039" i="18"/>
  <c r="Q3031" i="18"/>
  <c r="Q1944" i="18"/>
  <c r="Q1936" i="18"/>
  <c r="Q1928" i="18"/>
  <c r="Q1896" i="18"/>
  <c r="Q1888" i="18"/>
  <c r="Q1880" i="18"/>
  <c r="Q1872" i="18"/>
  <c r="Q1864" i="18"/>
  <c r="Q1856" i="18"/>
  <c r="Q1848" i="18"/>
  <c r="Q1840" i="18"/>
  <c r="Q1832" i="18"/>
  <c r="Q1824" i="18"/>
  <c r="Q1816" i="18"/>
  <c r="Q1808" i="18"/>
  <c r="Q1800" i="18"/>
  <c r="Q1792" i="18"/>
  <c r="Q1776" i="18"/>
  <c r="Q1752" i="18"/>
  <c r="Q1736" i="18"/>
  <c r="Q1728" i="18"/>
  <c r="Q1720" i="18"/>
  <c r="Q1712" i="18"/>
  <c r="Q1704" i="18"/>
  <c r="Q1696" i="18"/>
  <c r="Q1688" i="18"/>
  <c r="Q1680" i="18"/>
  <c r="Q1672" i="18"/>
  <c r="Q1664" i="18"/>
  <c r="Q1648" i="18"/>
  <c r="Q1640" i="18"/>
  <c r="Q1632" i="18"/>
  <c r="Q1624" i="18"/>
  <c r="Q1608" i="18"/>
  <c r="Q1600" i="18"/>
  <c r="Q1592" i="18"/>
  <c r="Q1584" i="18"/>
  <c r="Q1576" i="18"/>
  <c r="S1576" i="18" s="1"/>
  <c r="Q1568" i="18"/>
  <c r="Q1560" i="18"/>
  <c r="Q1456" i="18"/>
  <c r="Q1448" i="18"/>
  <c r="Q48" i="18"/>
  <c r="Q32" i="18"/>
  <c r="Q24" i="18"/>
  <c r="S24" i="18" s="1"/>
  <c r="Q4300" i="18"/>
  <c r="S4300" i="18" s="1"/>
  <c r="Q4292" i="18"/>
  <c r="S4292" i="18" s="1"/>
  <c r="Q4284" i="18"/>
  <c r="Q4276" i="18"/>
  <c r="S4276" i="18" s="1"/>
  <c r="Q4268" i="18"/>
  <c r="S4268" i="18" s="1"/>
  <c r="Q4260" i="18"/>
  <c r="S4260" i="18" s="1"/>
  <c r="Q4252" i="18"/>
  <c r="S4252" i="18" s="1"/>
  <c r="Q4244" i="18"/>
  <c r="S4244" i="18" s="1"/>
  <c r="Q4236" i="18"/>
  <c r="S4236" i="18" s="1"/>
  <c r="Q4228" i="18"/>
  <c r="S4228" i="18" s="1"/>
  <c r="Q4220" i="18"/>
  <c r="Q4212" i="18"/>
  <c r="S4212" i="18" s="1"/>
  <c r="Q4204" i="18"/>
  <c r="S4204" i="18" s="1"/>
  <c r="Q4196" i="18"/>
  <c r="S4196" i="18" s="1"/>
  <c r="Q4188" i="18"/>
  <c r="S4188" i="18" s="1"/>
  <c r="Q4180" i="18"/>
  <c r="S4180" i="18" s="1"/>
  <c r="Q4172" i="18"/>
  <c r="S4172" i="18" s="1"/>
  <c r="Q4164" i="18"/>
  <c r="S4164" i="18" s="1"/>
  <c r="Q4156" i="18"/>
  <c r="Q4148" i="18"/>
  <c r="S4148" i="18" s="1"/>
  <c r="Q4140" i="18"/>
  <c r="S4140" i="18" s="1"/>
  <c r="Q4132" i="18"/>
  <c r="S4132" i="18" s="1"/>
  <c r="Q4124" i="18"/>
  <c r="S4124" i="18" s="1"/>
  <c r="Q4116" i="18"/>
  <c r="S4116" i="18" s="1"/>
  <c r="Q4108" i="18"/>
  <c r="S4108" i="18" s="1"/>
  <c r="Q4100" i="18"/>
  <c r="S4100" i="18" s="1"/>
  <c r="Q4092" i="18"/>
  <c r="Q4084" i="18"/>
  <c r="S4084" i="18" s="1"/>
  <c r="Q4076" i="18"/>
  <c r="S4076" i="18" s="1"/>
  <c r="Q4068" i="18"/>
  <c r="S4068" i="18" s="1"/>
  <c r="Q4060" i="18"/>
  <c r="S4060" i="18" s="1"/>
  <c r="Q4052" i="18"/>
  <c r="S4052" i="18" s="1"/>
  <c r="Q4044" i="18"/>
  <c r="S4044" i="18" s="1"/>
  <c r="Q4036" i="18"/>
  <c r="Q4028" i="18"/>
  <c r="Q4020" i="18"/>
  <c r="S4020" i="18" s="1"/>
  <c r="Q4012" i="18"/>
  <c r="S4012" i="18" s="1"/>
  <c r="Q4004" i="18"/>
  <c r="Q3996" i="18"/>
  <c r="Q3988" i="18"/>
  <c r="Q3980" i="18"/>
  <c r="Q3972" i="18"/>
  <c r="Q3964" i="18"/>
  <c r="Q3956" i="18"/>
  <c r="Q3948" i="18"/>
  <c r="Q3940" i="18"/>
  <c r="S3940" i="18" s="1"/>
  <c r="Q3932" i="18"/>
  <c r="S3932" i="18" s="1"/>
  <c r="Q3924" i="18"/>
  <c r="S3924" i="18" s="1"/>
  <c r="Q3916" i="18"/>
  <c r="Q3908" i="18"/>
  <c r="S3908" i="18" s="1"/>
  <c r="Q3900" i="18"/>
  <c r="Q3892" i="18"/>
  <c r="Q3884" i="18"/>
  <c r="S3884" i="18" s="1"/>
  <c r="Q3876" i="18"/>
  <c r="Q3868" i="18"/>
  <c r="S3868" i="18" s="1"/>
  <c r="Q3860" i="18"/>
  <c r="S3860" i="18" s="1"/>
  <c r="Q3852" i="18"/>
  <c r="Q3844" i="18"/>
  <c r="S3844" i="18" s="1"/>
  <c r="Q3836" i="18"/>
  <c r="S3836" i="18" s="1"/>
  <c r="Q3828" i="18"/>
  <c r="S3828" i="18" s="1"/>
  <c r="Q3820" i="18"/>
  <c r="S3820" i="18" s="1"/>
  <c r="Q3812" i="18"/>
  <c r="S3812" i="18" s="1"/>
  <c r="Q3804" i="18"/>
  <c r="S3804" i="18" s="1"/>
  <c r="Q3796" i="18"/>
  <c r="S3796" i="18" s="1"/>
  <c r="Q3788" i="18"/>
  <c r="S3788" i="18" s="1"/>
  <c r="Q3780" i="18"/>
  <c r="S3780" i="18" s="1"/>
  <c r="Q3772" i="18"/>
  <c r="S3772" i="18" s="1"/>
  <c r="Q3764" i="18"/>
  <c r="S3764" i="18" s="1"/>
  <c r="Q3756" i="18"/>
  <c r="S3756" i="18" s="1"/>
  <c r="Q3748" i="18"/>
  <c r="S3748" i="18" s="1"/>
  <c r="Q3740" i="18"/>
  <c r="S3740" i="18" s="1"/>
  <c r="Q3732" i="18"/>
  <c r="S3732" i="18" s="1"/>
  <c r="Q3724" i="18"/>
  <c r="S3724" i="18" s="1"/>
  <c r="Q3716" i="18"/>
  <c r="S3716" i="18" s="1"/>
  <c r="Q3708" i="18"/>
  <c r="S3708" i="18" s="1"/>
  <c r="Q3700" i="18"/>
  <c r="S3700" i="18" s="1"/>
  <c r="Q3692" i="18"/>
  <c r="S3692" i="18" s="1"/>
  <c r="Q3684" i="18"/>
  <c r="S3684" i="18" s="1"/>
  <c r="Q3676" i="18"/>
  <c r="S3676" i="18" s="1"/>
  <c r="Q3668" i="18"/>
  <c r="S3668" i="18" s="1"/>
  <c r="Q3660" i="18"/>
  <c r="S3660" i="18" s="1"/>
  <c r="Q3652" i="18"/>
  <c r="Q3644" i="18"/>
  <c r="Q3636" i="18"/>
  <c r="Q3628" i="18"/>
  <c r="Q3620" i="18"/>
  <c r="Q3612" i="18"/>
  <c r="Q3604" i="18"/>
  <c r="Q3596" i="18"/>
  <c r="Q3588" i="18"/>
  <c r="Q3580" i="18"/>
  <c r="Q3572" i="18"/>
  <c r="Q3564" i="18"/>
  <c r="Q3556" i="18"/>
  <c r="Q3548" i="18"/>
  <c r="Q3540" i="18"/>
  <c r="Q3532" i="18"/>
  <c r="Q3524" i="18"/>
  <c r="Q3516" i="18"/>
  <c r="Q3508" i="18"/>
  <c r="Q3500" i="18"/>
  <c r="Q3492" i="18"/>
  <c r="Q3484" i="18"/>
  <c r="Q3476" i="18"/>
  <c r="Q3468" i="18"/>
  <c r="Q3460" i="18"/>
  <c r="Q3452" i="18"/>
  <c r="Q3444" i="18"/>
  <c r="Q3436" i="18"/>
  <c r="Q3428" i="18"/>
  <c r="Q3420" i="18"/>
  <c r="Q3412" i="18"/>
  <c r="Q3404" i="18"/>
  <c r="Q3396" i="18"/>
  <c r="Q3388" i="18"/>
  <c r="Q3380" i="18"/>
  <c r="Q3372" i="18"/>
  <c r="Q3364" i="18"/>
  <c r="Q3356" i="18"/>
  <c r="Q3348" i="18"/>
  <c r="Q3340" i="18"/>
  <c r="Q3332" i="18"/>
  <c r="Q3324" i="18"/>
  <c r="Q3316" i="18"/>
  <c r="Q3308" i="18"/>
  <c r="Q3300" i="18"/>
  <c r="Q3292" i="18"/>
  <c r="Q3284" i="18"/>
  <c r="Q3276" i="18"/>
  <c r="Q3268" i="18"/>
  <c r="Q3260" i="18"/>
  <c r="Q3252" i="18"/>
  <c r="Q3244" i="18"/>
  <c r="Q3236" i="18"/>
  <c r="Q3228" i="18"/>
  <c r="Q3220" i="18"/>
  <c r="Q3212" i="18"/>
  <c r="Q3204" i="18"/>
  <c r="Q3196" i="18"/>
  <c r="Q3188" i="18"/>
  <c r="Q3180" i="18"/>
  <c r="Q3172" i="18"/>
  <c r="Q3164" i="18"/>
  <c r="Q3156" i="18"/>
  <c r="Q3148" i="18"/>
  <c r="Q3140" i="18"/>
  <c r="Q3132" i="18"/>
  <c r="Q3124" i="18"/>
  <c r="Q3116" i="18"/>
  <c r="Q3108" i="18"/>
  <c r="Q3100" i="18"/>
  <c r="Q3092" i="18"/>
  <c r="Q3084" i="18"/>
  <c r="Q3076" i="18"/>
  <c r="Q3068" i="18"/>
  <c r="Q3060" i="18"/>
  <c r="Q3052" i="18"/>
  <c r="Q3044" i="18"/>
  <c r="Q3036" i="18"/>
  <c r="Q3028" i="18"/>
  <c r="Q3020" i="18"/>
  <c r="Q3012" i="18"/>
  <c r="Q3004" i="18"/>
  <c r="Q2996" i="18"/>
  <c r="Q2988" i="18"/>
  <c r="Q2980" i="18"/>
  <c r="Q2972" i="18"/>
  <c r="Q2964" i="18"/>
  <c r="Q2956" i="18"/>
  <c r="Q2948" i="18"/>
  <c r="Q2940" i="18"/>
  <c r="Q2932" i="18"/>
  <c r="Q2924" i="18"/>
  <c r="Q2916" i="18"/>
  <c r="Q2908" i="18"/>
  <c r="Q2900" i="18"/>
  <c r="Q2892" i="18"/>
  <c r="Q2884" i="18"/>
  <c r="Q2876" i="18"/>
  <c r="Q2868" i="18"/>
  <c r="Q2860" i="18"/>
  <c r="Q2852" i="18"/>
  <c r="Q2844" i="18"/>
  <c r="Q2836" i="18"/>
  <c r="Q2828" i="18"/>
  <c r="Q2820" i="18"/>
  <c r="Q2812" i="18"/>
  <c r="Q2804" i="18"/>
  <c r="Q2796" i="18"/>
  <c r="Q2788" i="18"/>
  <c r="Q2780" i="18"/>
  <c r="Q2772" i="18"/>
  <c r="Q2764" i="18"/>
  <c r="Q2756" i="18"/>
  <c r="Q2748" i="18"/>
  <c r="Q2740" i="18"/>
  <c r="Q2732" i="18"/>
  <c r="Q2724" i="18"/>
  <c r="Q2716" i="18"/>
  <c r="Q2708" i="18"/>
  <c r="Q2700" i="18"/>
  <c r="Q2692" i="18"/>
  <c r="Q2684" i="18"/>
  <c r="Q2676" i="18"/>
  <c r="Q2668" i="18"/>
  <c r="Q2660" i="18"/>
  <c r="Q2652" i="18"/>
  <c r="Q2644" i="18"/>
  <c r="Q2636" i="18"/>
  <c r="Q2628" i="18"/>
  <c r="Q2620" i="18"/>
  <c r="Q2612" i="18"/>
  <c r="Q2604" i="18"/>
  <c r="Q2596" i="18"/>
  <c r="Q2588" i="18"/>
  <c r="Q2580" i="18"/>
  <c r="Q1332" i="18"/>
  <c r="Q996" i="18"/>
  <c r="Q948" i="18"/>
  <c r="Q940" i="18"/>
  <c r="Q932" i="18"/>
  <c r="Q804" i="18"/>
  <c r="S804" i="18" s="1"/>
  <c r="Q796" i="18"/>
  <c r="Q3375" i="18"/>
  <c r="Q2360" i="18"/>
  <c r="Q2352" i="18"/>
  <c r="Q2344" i="18"/>
  <c r="Q2336" i="18"/>
  <c r="Q2328" i="18"/>
  <c r="Q2320" i="18"/>
  <c r="Q2312" i="18"/>
  <c r="Q2304" i="18"/>
  <c r="Q2296" i="18"/>
  <c r="Q2288" i="18"/>
  <c r="Q2280" i="18"/>
  <c r="Q2272" i="18"/>
  <c r="Q2264" i="18"/>
  <c r="Q2232" i="18"/>
  <c r="Q2224" i="18"/>
  <c r="Q2216" i="18"/>
  <c r="Q2208" i="18"/>
  <c r="Q2184" i="18"/>
  <c r="Q2176" i="18"/>
  <c r="Q2168" i="18"/>
  <c r="Q2160" i="18"/>
  <c r="Q2152" i="18"/>
  <c r="Q2144" i="18"/>
  <c r="Q2088" i="18"/>
  <c r="Q2080" i="18"/>
  <c r="Q2064" i="18"/>
  <c r="Q2056" i="18"/>
  <c r="Q2048" i="18"/>
  <c r="Q2040" i="18"/>
  <c r="Q2032" i="18"/>
  <c r="Q2016" i="18"/>
  <c r="Q1992" i="18"/>
  <c r="Q1984" i="18"/>
  <c r="Q1968" i="18"/>
  <c r="Q1942" i="18"/>
  <c r="Q1934" i="18"/>
  <c r="Q1926" i="18"/>
  <c r="Q1918" i="18"/>
  <c r="Q1910" i="18"/>
  <c r="Q1902" i="18"/>
  <c r="Q1894" i="18"/>
  <c r="Q1886" i="18"/>
  <c r="Q1878" i="18"/>
  <c r="Q1870" i="18"/>
  <c r="Q1862" i="18"/>
  <c r="Q1854" i="18"/>
  <c r="Q1846" i="18"/>
  <c r="Q1838" i="18"/>
  <c r="Q1830" i="18"/>
  <c r="Q1822" i="18"/>
  <c r="Q1814" i="18"/>
  <c r="Q1806" i="18"/>
  <c r="Q1798" i="18"/>
  <c r="Q1790" i="18"/>
  <c r="Q1782" i="18"/>
  <c r="Q1774" i="18"/>
  <c r="Q1766" i="18"/>
  <c r="Q1758" i="18"/>
  <c r="Q1750" i="18"/>
  <c r="Q1742" i="18"/>
  <c r="Q1734" i="18"/>
  <c r="Q1726" i="18"/>
  <c r="Q1718" i="18"/>
  <c r="Q1710" i="18"/>
  <c r="Q1702" i="18"/>
  <c r="Q1694" i="18"/>
  <c r="Q1686" i="18"/>
  <c r="Q1678" i="18"/>
  <c r="Q1670" i="18"/>
  <c r="Q1662" i="18"/>
  <c r="Q1654" i="18"/>
  <c r="Q1646" i="18"/>
  <c r="Q1638" i="18"/>
  <c r="Q1630" i="18"/>
  <c r="Q1622" i="18"/>
  <c r="Q1614" i="18"/>
  <c r="Q1606" i="18"/>
  <c r="Q1598" i="18"/>
  <c r="Q1590" i="18"/>
  <c r="Q1582" i="18"/>
  <c r="Q1574" i="18"/>
  <c r="Q1566" i="18"/>
  <c r="S1566" i="18" s="1"/>
  <c r="Q1558" i="18"/>
  <c r="Q1550" i="18"/>
  <c r="Q1542" i="18"/>
  <c r="S1542" i="18" s="1"/>
  <c r="Q1534" i="18"/>
  <c r="Q1526" i="18"/>
  <c r="Q1518" i="18"/>
  <c r="S1518" i="18" s="1"/>
  <c r="Q1510" i="18"/>
  <c r="Q1502" i="18"/>
  <c r="Q1494" i="18"/>
  <c r="S1494" i="18" s="1"/>
  <c r="Q1486" i="18"/>
  <c r="Q1478" i="18"/>
  <c r="Q1470" i="18"/>
  <c r="Q1462" i="18"/>
  <c r="Q1454" i="18"/>
  <c r="S1454" i="18" s="1"/>
  <c r="Q1446" i="18"/>
  <c r="Q1438" i="18"/>
  <c r="S1438" i="18" s="1"/>
  <c r="Q1430" i="18"/>
  <c r="S1430" i="18" s="1"/>
  <c r="Q1414" i="18"/>
  <c r="Q279" i="18"/>
  <c r="Q263" i="18"/>
  <c r="S4284" i="18"/>
  <c r="S4220" i="18"/>
  <c r="S3989" i="18"/>
  <c r="Q3949" i="18"/>
  <c r="S3949" i="18" s="1"/>
  <c r="Q3941" i="18"/>
  <c r="S3941" i="18" s="1"/>
  <c r="Q3933" i="18"/>
  <c r="S3933" i="18" s="1"/>
  <c r="Q3925" i="18"/>
  <c r="S3925" i="18" s="1"/>
  <c r="Q3917" i="18"/>
  <c r="Q3909" i="18"/>
  <c r="Q3901" i="18"/>
  <c r="Q3893" i="18"/>
  <c r="Q3885" i="18"/>
  <c r="S3885" i="18" s="1"/>
  <c r="Q3877" i="18"/>
  <c r="S3877" i="18" s="1"/>
  <c r="Q3869" i="18"/>
  <c r="Q3861" i="18"/>
  <c r="S3861" i="18" s="1"/>
  <c r="Q3853" i="18"/>
  <c r="Q3845" i="18"/>
  <c r="S3845" i="18" s="1"/>
  <c r="Q3837" i="18"/>
  <c r="S3837" i="18" s="1"/>
  <c r="Q3829" i="18"/>
  <c r="S3829" i="18" s="1"/>
  <c r="Q3821" i="18"/>
  <c r="S3821" i="18" s="1"/>
  <c r="Q3813" i="18"/>
  <c r="Q3805" i="18"/>
  <c r="S3805" i="18" s="1"/>
  <c r="Q3797" i="18"/>
  <c r="S3797" i="18" s="1"/>
  <c r="Q3789" i="18"/>
  <c r="S3789" i="18" s="1"/>
  <c r="Q3781" i="18"/>
  <c r="S3781" i="18" s="1"/>
  <c r="Q3773" i="18"/>
  <c r="S3773" i="18" s="1"/>
  <c r="Q3765" i="18"/>
  <c r="S3765" i="18" s="1"/>
  <c r="Q3757" i="18"/>
  <c r="S3757" i="18" s="1"/>
  <c r="Q3749" i="18"/>
  <c r="S3749" i="18" s="1"/>
  <c r="Q3741" i="18"/>
  <c r="S3741" i="18" s="1"/>
  <c r="Q3733" i="18"/>
  <c r="S3733" i="18" s="1"/>
  <c r="Q3725" i="18"/>
  <c r="S3725" i="18" s="1"/>
  <c r="Q3717" i="18"/>
  <c r="S3717" i="18" s="1"/>
  <c r="Q3709" i="18"/>
  <c r="S3709" i="18" s="1"/>
  <c r="Q3701" i="18"/>
  <c r="S3701" i="18" s="1"/>
  <c r="Q3693" i="18"/>
  <c r="S3693" i="18" s="1"/>
  <c r="Q3685" i="18"/>
  <c r="S3685" i="18" s="1"/>
  <c r="Q3677" i="18"/>
  <c r="S3677" i="18" s="1"/>
  <c r="Q3669" i="18"/>
  <c r="S3669" i="18" s="1"/>
  <c r="Q3661" i="18"/>
  <c r="S3661" i="18" s="1"/>
  <c r="Q3653" i="18"/>
  <c r="Q3645" i="18"/>
  <c r="Q3637" i="18"/>
  <c r="Q3629" i="18"/>
  <c r="Q3621" i="18"/>
  <c r="Q3613" i="18"/>
  <c r="Q3605" i="18"/>
  <c r="Q3597" i="18"/>
  <c r="Q3589" i="18"/>
  <c r="Q3581" i="18"/>
  <c r="Q3573" i="18"/>
  <c r="Q3565" i="18"/>
  <c r="Q3557" i="18"/>
  <c r="Q4294" i="18"/>
  <c r="S4294" i="18" s="1"/>
  <c r="Q4286" i="18"/>
  <c r="S4286" i="18" s="1"/>
  <c r="Q4278" i="18"/>
  <c r="S4278" i="18" s="1"/>
  <c r="Q4270" i="18"/>
  <c r="S4270" i="18" s="1"/>
  <c r="Q4262" i="18"/>
  <c r="S4262" i="18" s="1"/>
  <c r="Q4254" i="18"/>
  <c r="S4254" i="18" s="1"/>
  <c r="Q4246" i="18"/>
  <c r="S4246" i="18" s="1"/>
  <c r="Q4238" i="18"/>
  <c r="S4238" i="18" s="1"/>
  <c r="Q4230" i="18"/>
  <c r="S4230" i="18" s="1"/>
  <c r="Q4222" i="18"/>
  <c r="S4222" i="18" s="1"/>
  <c r="Q4214" i="18"/>
  <c r="S4214" i="18" s="1"/>
  <c r="Q4206" i="18"/>
  <c r="S4206" i="18" s="1"/>
  <c r="Q4198" i="18"/>
  <c r="S4198" i="18" s="1"/>
  <c r="Q4190" i="18"/>
  <c r="S4190" i="18" s="1"/>
  <c r="Q4182" i="18"/>
  <c r="S4182" i="18" s="1"/>
  <c r="Q4174" i="18"/>
  <c r="S4174" i="18" s="1"/>
  <c r="Q4166" i="18"/>
  <c r="S4166" i="18" s="1"/>
  <c r="Q4158" i="18"/>
  <c r="S4158" i="18" s="1"/>
  <c r="Q4150" i="18"/>
  <c r="S4150" i="18" s="1"/>
  <c r="Q4142" i="18"/>
  <c r="S4142" i="18" s="1"/>
  <c r="Q4134" i="18"/>
  <c r="S4134" i="18" s="1"/>
  <c r="Q4126" i="18"/>
  <c r="S4126" i="18" s="1"/>
  <c r="Q4118" i="18"/>
  <c r="S4118" i="18" s="1"/>
  <c r="Q4110" i="18"/>
  <c r="S4110" i="18" s="1"/>
  <c r="Q4102" i="18"/>
  <c r="S4102" i="18" s="1"/>
  <c r="Q4094" i="18"/>
  <c r="S4094" i="18" s="1"/>
  <c r="Q4086" i="18"/>
  <c r="S4086" i="18" s="1"/>
  <c r="Q4078" i="18"/>
  <c r="S4078" i="18" s="1"/>
  <c r="Q4070" i="18"/>
  <c r="S4070" i="18" s="1"/>
  <c r="Q4062" i="18"/>
  <c r="S4062" i="18" s="1"/>
  <c r="Q4054" i="18"/>
  <c r="S4054" i="18" s="1"/>
  <c r="Q4046" i="18"/>
  <c r="S4046" i="18" s="1"/>
  <c r="Q4038" i="18"/>
  <c r="S4038" i="18" s="1"/>
  <c r="Q4030" i="18"/>
  <c r="S4030" i="18" s="1"/>
  <c r="Q4022" i="18"/>
  <c r="S4022" i="18" s="1"/>
  <c r="Q4014" i="18"/>
  <c r="S4014" i="18" s="1"/>
  <c r="Q4006" i="18"/>
  <c r="S4006" i="18" s="1"/>
  <c r="Q3998" i="18"/>
  <c r="S3998" i="18" s="1"/>
  <c r="S4092" i="18"/>
  <c r="S4255" i="18"/>
  <c r="S3951" i="18"/>
  <c r="S3935" i="18"/>
  <c r="S3871" i="18"/>
  <c r="Q5" i="18"/>
  <c r="Q4288" i="18"/>
  <c r="S4288" i="18" s="1"/>
  <c r="Q4280" i="18"/>
  <c r="S4280" i="18" s="1"/>
  <c r="Q4264" i="18"/>
  <c r="S4264" i="18" s="1"/>
  <c r="Q4208" i="18"/>
  <c r="S4208" i="18" s="1"/>
  <c r="Q4200" i="18"/>
  <c r="S4200" i="18" s="1"/>
  <c r="Q4168" i="18"/>
  <c r="S4168" i="18" s="1"/>
  <c r="Q4144" i="18"/>
  <c r="S4144" i="18" s="1"/>
  <c r="Q4136" i="18"/>
  <c r="S4136" i="18" s="1"/>
  <c r="Q4128" i="18"/>
  <c r="S4128" i="18" s="1"/>
  <c r="Q4112" i="18"/>
  <c r="S4112" i="18" s="1"/>
  <c r="Q4096" i="18"/>
  <c r="S4096" i="18" s="1"/>
  <c r="Q4056" i="18"/>
  <c r="S4056" i="18" s="1"/>
  <c r="Q4016" i="18"/>
  <c r="S4016" i="18" s="1"/>
  <c r="Q3984" i="18"/>
  <c r="Q3960" i="18"/>
  <c r="S3960" i="18" s="1"/>
  <c r="Q3936" i="18"/>
  <c r="S3936" i="18" s="1"/>
  <c r="Q3928" i="18"/>
  <c r="S3928" i="18" s="1"/>
  <c r="Q3920" i="18"/>
  <c r="Q3912" i="18"/>
  <c r="S3912" i="18" s="1"/>
  <c r="Q3904" i="18"/>
  <c r="S3904" i="18" s="1"/>
  <c r="Q3896" i="18"/>
  <c r="S3896" i="18" s="1"/>
  <c r="Q3888" i="18"/>
  <c r="S3888" i="18" s="1"/>
  <c r="Q3880" i="18"/>
  <c r="S3880" i="18" s="1"/>
  <c r="Q3872" i="18"/>
  <c r="S3872" i="18" s="1"/>
  <c r="Q3864" i="18"/>
  <c r="S3864" i="18" s="1"/>
  <c r="Q3856" i="18"/>
  <c r="S3856" i="18" s="1"/>
  <c r="Q3848" i="18"/>
  <c r="Q3840" i="18"/>
  <c r="Q3832" i="18"/>
  <c r="S3832" i="18" s="1"/>
  <c r="Q3824" i="18"/>
  <c r="S3824" i="18" s="1"/>
  <c r="Q3816" i="18"/>
  <c r="S3816" i="18" s="1"/>
  <c r="Q3808" i="18"/>
  <c r="S3808" i="18" s="1"/>
  <c r="Q3800" i="18"/>
  <c r="S3800" i="18" s="1"/>
  <c r="Q3792" i="18"/>
  <c r="S3792" i="18" s="1"/>
  <c r="Q3784" i="18"/>
  <c r="S3784" i="18" s="1"/>
  <c r="Q3776" i="18"/>
  <c r="S3776" i="18" s="1"/>
  <c r="Q3768" i="18"/>
  <c r="S3768" i="18" s="1"/>
  <c r="Q3760" i="18"/>
  <c r="S3760" i="18" s="1"/>
  <c r="Q3752" i="18"/>
  <c r="S3752" i="18" s="1"/>
  <c r="Q3744" i="18"/>
  <c r="S3744" i="18" s="1"/>
  <c r="Q3736" i="18"/>
  <c r="S3736" i="18" s="1"/>
  <c r="Q3728" i="18"/>
  <c r="S3728" i="18" s="1"/>
  <c r="Q3720" i="18"/>
  <c r="S3720" i="18" s="1"/>
  <c r="Q3712" i="18"/>
  <c r="S3712" i="18" s="1"/>
  <c r="Q3704" i="18"/>
  <c r="S3704" i="18" s="1"/>
  <c r="Q3696" i="18"/>
  <c r="S3696" i="18" s="1"/>
  <c r="Q3688" i="18"/>
  <c r="S3688" i="18" s="1"/>
  <c r="Q3680" i="18"/>
  <c r="S3680" i="18" s="1"/>
  <c r="Q3672" i="18"/>
  <c r="S3672" i="18" s="1"/>
  <c r="Q3664" i="18"/>
  <c r="S3664" i="18" s="1"/>
  <c r="Q3656" i="18"/>
  <c r="Q3648" i="18"/>
  <c r="Q3640" i="18"/>
  <c r="Q3632" i="18"/>
  <c r="Q3624" i="18"/>
  <c r="Q3616" i="18"/>
  <c r="S4156" i="18"/>
  <c r="S3964" i="18"/>
  <c r="S3900" i="18"/>
  <c r="S4117" i="18"/>
  <c r="S4063" i="18"/>
  <c r="S3743" i="18"/>
  <c r="S3679" i="18"/>
  <c r="Q4296" i="18"/>
  <c r="S4296" i="18" s="1"/>
  <c r="Q4272" i="18"/>
  <c r="S4272" i="18" s="1"/>
  <c r="Q4256" i="18"/>
  <c r="S4256" i="18" s="1"/>
  <c r="Q4248" i="18"/>
  <c r="S4248" i="18" s="1"/>
  <c r="Q4240" i="18"/>
  <c r="S4240" i="18" s="1"/>
  <c r="Q4232" i="18"/>
  <c r="S4232" i="18" s="1"/>
  <c r="Q4224" i="18"/>
  <c r="S4224" i="18" s="1"/>
  <c r="Q4216" i="18"/>
  <c r="S4216" i="18" s="1"/>
  <c r="Q4192" i="18"/>
  <c r="S4192" i="18" s="1"/>
  <c r="Q4184" i="18"/>
  <c r="S4184" i="18" s="1"/>
  <c r="Q4176" i="18"/>
  <c r="S4176" i="18" s="1"/>
  <c r="Q4160" i="18"/>
  <c r="S4160" i="18" s="1"/>
  <c r="Q4152" i="18"/>
  <c r="S4152" i="18" s="1"/>
  <c r="Q4120" i="18"/>
  <c r="S4120" i="18" s="1"/>
  <c r="Q4104" i="18"/>
  <c r="S4104" i="18" s="1"/>
  <c r="Q4088" i="18"/>
  <c r="S4088" i="18" s="1"/>
  <c r="Q4080" i="18"/>
  <c r="S4080" i="18" s="1"/>
  <c r="Q4072" i="18"/>
  <c r="S4072" i="18" s="1"/>
  <c r="Q4064" i="18"/>
  <c r="S4064" i="18" s="1"/>
  <c r="Q4048" i="18"/>
  <c r="S4048" i="18" s="1"/>
  <c r="Q4040" i="18"/>
  <c r="S4040" i="18" s="1"/>
  <c r="Q4032" i="18"/>
  <c r="S4032" i="18" s="1"/>
  <c r="Q4024" i="18"/>
  <c r="Q4008" i="18"/>
  <c r="S4008" i="18" s="1"/>
  <c r="Q4000" i="18"/>
  <c r="Q3992" i="18"/>
  <c r="S3992" i="18" s="1"/>
  <c r="Q3976" i="18"/>
  <c r="Q3968" i="18"/>
  <c r="S3968" i="18" s="1"/>
  <c r="Q3952" i="18"/>
  <c r="S3952" i="18" s="1"/>
  <c r="Q3944" i="18"/>
  <c r="S3944" i="18" s="1"/>
  <c r="Q4297" i="18"/>
  <c r="S4297" i="18" s="1"/>
  <c r="Q4289" i="18"/>
  <c r="S4289" i="18" s="1"/>
  <c r="Q4281" i="18"/>
  <c r="S4281" i="18" s="1"/>
  <c r="Q4273" i="18"/>
  <c r="S4273" i="18" s="1"/>
  <c r="Q4265" i="18"/>
  <c r="S4265" i="18" s="1"/>
  <c r="Q4257" i="18"/>
  <c r="S4257" i="18" s="1"/>
  <c r="Q4249" i="18"/>
  <c r="S4249" i="18" s="1"/>
  <c r="Q4241" i="18"/>
  <c r="S4241" i="18" s="1"/>
  <c r="Q4233" i="18"/>
  <c r="S4233" i="18" s="1"/>
  <c r="Q4225" i="18"/>
  <c r="S4225" i="18" s="1"/>
  <c r="Q4217" i="18"/>
  <c r="S4217" i="18" s="1"/>
  <c r="Q4209" i="18"/>
  <c r="S4209" i="18" s="1"/>
  <c r="Q4201" i="18"/>
  <c r="S4201" i="18" s="1"/>
  <c r="Q4193" i="18"/>
  <c r="S4193" i="18" s="1"/>
  <c r="Q4185" i="18"/>
  <c r="S4185" i="18" s="1"/>
  <c r="Q4177" i="18"/>
  <c r="S4177" i="18" s="1"/>
  <c r="Q4169" i="18"/>
  <c r="S4169" i="18" s="1"/>
  <c r="Q4161" i="18"/>
  <c r="S4161" i="18" s="1"/>
  <c r="Q4153" i="18"/>
  <c r="S4153" i="18" s="1"/>
  <c r="Q4145" i="18"/>
  <c r="S4145" i="18" s="1"/>
  <c r="Q4137" i="18"/>
  <c r="S4137" i="18" s="1"/>
  <c r="Q4129" i="18"/>
  <c r="S4129" i="18" s="1"/>
  <c r="Q4121" i="18"/>
  <c r="S4121" i="18" s="1"/>
  <c r="Q4113" i="18"/>
  <c r="S4113" i="18" s="1"/>
  <c r="Q4105" i="18"/>
  <c r="S4105" i="18" s="1"/>
  <c r="Q4097" i="18"/>
  <c r="S4097" i="18" s="1"/>
  <c r="Q4089" i="18"/>
  <c r="S4089" i="18" s="1"/>
  <c r="Q4081" i="18"/>
  <c r="S4081" i="18" s="1"/>
  <c r="Q4073" i="18"/>
  <c r="S4073" i="18" s="1"/>
  <c r="Q4065" i="18"/>
  <c r="S4065" i="18" s="1"/>
  <c r="Q4057" i="18"/>
  <c r="S4057" i="18" s="1"/>
  <c r="Q4049" i="18"/>
  <c r="S4049" i="18" s="1"/>
  <c r="Q4041" i="18"/>
  <c r="Q4033" i="18"/>
  <c r="Q4025" i="18"/>
  <c r="S4025" i="18" s="1"/>
  <c r="Q4017" i="18"/>
  <c r="S4017" i="18" s="1"/>
  <c r="Q4009" i="18"/>
  <c r="S4009" i="18" s="1"/>
  <c r="Q4001" i="18"/>
  <c r="S4028" i="18"/>
  <c r="S3956" i="18"/>
  <c r="Q4282" i="18"/>
  <c r="S4282" i="18" s="1"/>
  <c r="Q4274" i="18"/>
  <c r="S4274" i="18" s="1"/>
  <c r="Q4250" i="18"/>
  <c r="S4250" i="18" s="1"/>
  <c r="Q4242" i="18"/>
  <c r="S4242" i="18" s="1"/>
  <c r="Q4234" i="18"/>
  <c r="S4234" i="18" s="1"/>
  <c r="Q4202" i="18"/>
  <c r="S4202" i="18" s="1"/>
  <c r="Q4194" i="18"/>
  <c r="S4194" i="18" s="1"/>
  <c r="Q4162" i="18"/>
  <c r="S4162" i="18" s="1"/>
  <c r="Q4146" i="18"/>
  <c r="S4146" i="18" s="1"/>
  <c r="Q4114" i="18"/>
  <c r="S4114" i="18" s="1"/>
  <c r="Q4106" i="18"/>
  <c r="S4106" i="18" s="1"/>
  <c r="Q4098" i="18"/>
  <c r="S4098" i="18" s="1"/>
  <c r="Q4058" i="18"/>
  <c r="S4058" i="18" s="1"/>
  <c r="Q4050" i="18"/>
  <c r="S4050" i="18" s="1"/>
  <c r="Q4034" i="18"/>
  <c r="S4034" i="18" s="1"/>
  <c r="Q4002" i="18"/>
  <c r="Q3946" i="18"/>
  <c r="S3946" i="18" s="1"/>
  <c r="Q3938" i="18"/>
  <c r="S3938" i="18" s="1"/>
  <c r="Q3922" i="18"/>
  <c r="S3922" i="18" s="1"/>
  <c r="Q3914" i="18"/>
  <c r="Q3898" i="18"/>
  <c r="S3898" i="18" s="1"/>
  <c r="Q3882" i="18"/>
  <c r="S3882" i="18" s="1"/>
  <c r="Q3874" i="18"/>
  <c r="S3874" i="18" s="1"/>
  <c r="Q3850" i="18"/>
  <c r="S3850" i="18" s="1"/>
  <c r="Q3802" i="18"/>
  <c r="S3802" i="18" s="1"/>
  <c r="Q3794" i="18"/>
  <c r="S3794" i="18" s="1"/>
  <c r="Q3786" i="18"/>
  <c r="S3786" i="18" s="1"/>
  <c r="Q3778" i="18"/>
  <c r="S3778" i="18" s="1"/>
  <c r="Q3770" i="18"/>
  <c r="S3770" i="18" s="1"/>
  <c r="Q3762" i="18"/>
  <c r="S3762" i="18" s="1"/>
  <c r="Q3754" i="18"/>
  <c r="S3754" i="18" s="1"/>
  <c r="Q3746" i="18"/>
  <c r="S3746" i="18" s="1"/>
  <c r="Q3738" i="18"/>
  <c r="S3738" i="18" s="1"/>
  <c r="Q3730" i="18"/>
  <c r="S3730" i="18" s="1"/>
  <c r="Q3722" i="18"/>
  <c r="S3722" i="18" s="1"/>
  <c r="Q3714" i="18"/>
  <c r="S3714" i="18" s="1"/>
  <c r="Q3706" i="18"/>
  <c r="S3706" i="18" s="1"/>
  <c r="Q3698" i="18"/>
  <c r="S3698" i="18" s="1"/>
  <c r="Q3690" i="18"/>
  <c r="S3690" i="18" s="1"/>
  <c r="Q3682" i="18"/>
  <c r="S3682" i="18" s="1"/>
  <c r="Q3674" i="18"/>
  <c r="S3674" i="18" s="1"/>
  <c r="Q3666" i="18"/>
  <c r="S3666" i="18" s="1"/>
  <c r="Q3658" i="18"/>
  <c r="Q3650" i="18"/>
  <c r="Q3642" i="18"/>
  <c r="Q3634" i="18"/>
  <c r="Q3626" i="18"/>
  <c r="Q3618" i="18"/>
  <c r="Q3610" i="18"/>
  <c r="Q3602" i="18"/>
  <c r="Q3594" i="18"/>
  <c r="Q3586" i="18"/>
  <c r="Q3578" i="18"/>
  <c r="Q3570" i="18"/>
  <c r="Q3562" i="18"/>
  <c r="Q3554" i="18"/>
  <c r="Q3546" i="18"/>
  <c r="Q3538" i="18"/>
  <c r="Q3530" i="18"/>
  <c r="Q3522" i="18"/>
  <c r="Q3514" i="18"/>
  <c r="Q3506" i="18"/>
  <c r="Q3498" i="18"/>
  <c r="Q3490" i="18"/>
  <c r="Q3482" i="18"/>
  <c r="Q3474" i="18"/>
  <c r="Q3466" i="18"/>
  <c r="Q3458" i="18"/>
  <c r="Q3450" i="18"/>
  <c r="Q3442" i="18"/>
  <c r="Q3434" i="18"/>
  <c r="Q3426" i="18"/>
  <c r="Q3418" i="18"/>
  <c r="Q3410" i="18"/>
  <c r="Q3402" i="18"/>
  <c r="Q3394" i="18"/>
  <c r="Q3386" i="18"/>
  <c r="Q3378" i="18"/>
  <c r="Q3370" i="18"/>
  <c r="Q3362" i="18"/>
  <c r="Q3354" i="18"/>
  <c r="Q3346" i="18"/>
  <c r="Q3338" i="18"/>
  <c r="Q3330" i="18"/>
  <c r="Q3322" i="18"/>
  <c r="Q3314" i="18"/>
  <c r="Q3306" i="18"/>
  <c r="Q3298" i="18"/>
  <c r="Q3290" i="18"/>
  <c r="Q3282" i="18"/>
  <c r="Q3274" i="18"/>
  <c r="Q3266" i="18"/>
  <c r="Q3258" i="18"/>
  <c r="Q3250" i="18"/>
  <c r="Q3242" i="18"/>
  <c r="Q3234" i="18"/>
  <c r="Q3226" i="18"/>
  <c r="Q3218" i="18"/>
  <c r="Q3210" i="18"/>
  <c r="Q3202" i="18"/>
  <c r="Q3194" i="18"/>
  <c r="Q3186" i="18"/>
  <c r="Q3178" i="18"/>
  <c r="Q3170" i="18"/>
  <c r="Q3162" i="18"/>
  <c r="Q3154" i="18"/>
  <c r="Q3146" i="18"/>
  <c r="Q3138" i="18"/>
  <c r="Q3130" i="18"/>
  <c r="Q3122" i="18"/>
  <c r="Q3114" i="18"/>
  <c r="Q3106" i="18"/>
  <c r="Q3098" i="18"/>
  <c r="Q3090" i="18"/>
  <c r="Q3082" i="18"/>
  <c r="S3916" i="18"/>
  <c r="S4127" i="18"/>
  <c r="Q4298" i="18"/>
  <c r="S4298" i="18" s="1"/>
  <c r="Q4290" i="18"/>
  <c r="S4290" i="18" s="1"/>
  <c r="Q4266" i="18"/>
  <c r="S4266" i="18" s="1"/>
  <c r="Q4258" i="18"/>
  <c r="S4258" i="18" s="1"/>
  <c r="Q4226" i="18"/>
  <c r="S4226" i="18" s="1"/>
  <c r="Q4218" i="18"/>
  <c r="S4218" i="18" s="1"/>
  <c r="Q4210" i="18"/>
  <c r="S4210" i="18" s="1"/>
  <c r="Q4186" i="18"/>
  <c r="S4186" i="18" s="1"/>
  <c r="Q4178" i="18"/>
  <c r="S4178" i="18" s="1"/>
  <c r="Q4170" i="18"/>
  <c r="S4170" i="18" s="1"/>
  <c r="Q4154" i="18"/>
  <c r="S4154" i="18" s="1"/>
  <c r="Q4138" i="18"/>
  <c r="S4138" i="18" s="1"/>
  <c r="Q4130" i="18"/>
  <c r="S4130" i="18" s="1"/>
  <c r="Q4122" i="18"/>
  <c r="S4122" i="18" s="1"/>
  <c r="Q4090" i="18"/>
  <c r="S4090" i="18" s="1"/>
  <c r="Q4082" i="18"/>
  <c r="S4082" i="18" s="1"/>
  <c r="Q4074" i="18"/>
  <c r="S4074" i="18" s="1"/>
  <c r="Q4066" i="18"/>
  <c r="S4066" i="18" s="1"/>
  <c r="Q4042" i="18"/>
  <c r="S4042" i="18" s="1"/>
  <c r="Q4026" i="18"/>
  <c r="S4026" i="18" s="1"/>
  <c r="Q4018" i="18"/>
  <c r="S4018" i="18" s="1"/>
  <c r="Q4010" i="18"/>
  <c r="S4010" i="18" s="1"/>
  <c r="Q3994" i="18"/>
  <c r="S3994" i="18" s="1"/>
  <c r="Q3986" i="18"/>
  <c r="S3986" i="18" s="1"/>
  <c r="Q3978" i="18"/>
  <c r="Q3970" i="18"/>
  <c r="Q3962" i="18"/>
  <c r="Q3954" i="18"/>
  <c r="S3954" i="18" s="1"/>
  <c r="Q3930" i="18"/>
  <c r="S3930" i="18" s="1"/>
  <c r="Q3906" i="18"/>
  <c r="S3906" i="18" s="1"/>
  <c r="Q3890" i="18"/>
  <c r="S3890" i="18" s="1"/>
  <c r="Q3866" i="18"/>
  <c r="S3866" i="18" s="1"/>
  <c r="Q3858" i="18"/>
  <c r="S3858" i="18" s="1"/>
  <c r="Q3842" i="18"/>
  <c r="S3842" i="18" s="1"/>
  <c r="Q3834" i="18"/>
  <c r="S3834" i="18" s="1"/>
  <c r="Q3826" i="18"/>
  <c r="S3826" i="18" s="1"/>
  <c r="Q3818" i="18"/>
  <c r="Q3810" i="18"/>
  <c r="S3810" i="18" s="1"/>
  <c r="Q4299" i="18"/>
  <c r="S4299" i="18" s="1"/>
  <c r="Q4291" i="18"/>
  <c r="S4291" i="18" s="1"/>
  <c r="Q4283" i="18"/>
  <c r="S4283" i="18" s="1"/>
  <c r="Q4275" i="18"/>
  <c r="S4275" i="18" s="1"/>
  <c r="Q4267" i="18"/>
  <c r="S4267" i="18" s="1"/>
  <c r="Q4259" i="18"/>
  <c r="S4259" i="18" s="1"/>
  <c r="Q4251" i="18"/>
  <c r="S4251" i="18" s="1"/>
  <c r="Q4243" i="18"/>
  <c r="S4243" i="18" s="1"/>
  <c r="Q4235" i="18"/>
  <c r="S4235" i="18" s="1"/>
  <c r="Q4227" i="18"/>
  <c r="S4227" i="18" s="1"/>
  <c r="Q4219" i="18"/>
  <c r="S4219" i="18" s="1"/>
  <c r="Q4211" i="18"/>
  <c r="S4211" i="18" s="1"/>
  <c r="Q4203" i="18"/>
  <c r="S4203" i="18" s="1"/>
  <c r="Q4195" i="18"/>
  <c r="S4195" i="18" s="1"/>
  <c r="Q4187" i="18"/>
  <c r="S4187" i="18" s="1"/>
  <c r="Q4179" i="18"/>
  <c r="S4179" i="18" s="1"/>
  <c r="Q4171" i="18"/>
  <c r="S4171" i="18" s="1"/>
  <c r="Q4163" i="18"/>
  <c r="S4163" i="18" s="1"/>
  <c r="Q4155" i="18"/>
  <c r="S4155" i="18" s="1"/>
  <c r="Q4147" i="18"/>
  <c r="S4147" i="18" s="1"/>
  <c r="Q4139" i="18"/>
  <c r="S4139" i="18" s="1"/>
  <c r="Q4131" i="18"/>
  <c r="S4131" i="18" s="1"/>
  <c r="Q4123" i="18"/>
  <c r="S4123" i="18" s="1"/>
  <c r="Q4115" i="18"/>
  <c r="S4115" i="18" s="1"/>
  <c r="Q4107" i="18"/>
  <c r="S4107" i="18" s="1"/>
  <c r="Q4099" i="18"/>
  <c r="S4099" i="18" s="1"/>
  <c r="Q4091" i="18"/>
  <c r="S4091" i="18" s="1"/>
  <c r="Q4083" i="18"/>
  <c r="S4083" i="18" s="1"/>
  <c r="Q4075" i="18"/>
  <c r="S4075" i="18" s="1"/>
  <c r="Q4067" i="18"/>
  <c r="S4067" i="18" s="1"/>
  <c r="Q4059" i="18"/>
  <c r="S4059" i="18" s="1"/>
  <c r="Q4051" i="18"/>
  <c r="S4051" i="18" s="1"/>
  <c r="Q4043" i="18"/>
  <c r="S4043" i="18" s="1"/>
  <c r="Q4035" i="18"/>
  <c r="S4035" i="18" s="1"/>
  <c r="Q4027" i="18"/>
  <c r="S4027" i="18" s="1"/>
  <c r="Q4019" i="18"/>
  <c r="S4019" i="18" s="1"/>
  <c r="Q4011" i="18"/>
  <c r="S4011" i="18" s="1"/>
  <c r="Q4003" i="18"/>
  <c r="S4003" i="18" s="1"/>
  <c r="Q3995" i="18"/>
  <c r="Q3987" i="18"/>
  <c r="S3987" i="18" s="1"/>
  <c r="Q3979" i="18"/>
  <c r="Q3971" i="18"/>
  <c r="Q3963" i="18"/>
  <c r="S3963" i="18" s="1"/>
  <c r="Q3955" i="18"/>
  <c r="Q3947" i="18"/>
  <c r="S3947" i="18" s="1"/>
  <c r="Q3939" i="18"/>
  <c r="S3939" i="18" s="1"/>
  <c r="Q3931" i="18"/>
  <c r="S3931" i="18" s="1"/>
  <c r="Q3923" i="18"/>
  <c r="S3923" i="18" s="1"/>
  <c r="Q3915" i="18"/>
  <c r="S3915" i="18" s="1"/>
  <c r="Q3907" i="18"/>
  <c r="S3907" i="18" s="1"/>
  <c r="Q3899" i="18"/>
  <c r="S3899" i="18" s="1"/>
  <c r="Q3891" i="18"/>
  <c r="Q3883" i="18"/>
  <c r="Q3875" i="18"/>
  <c r="S3875" i="18" s="1"/>
  <c r="Q3867" i="18"/>
  <c r="S3867" i="18" s="1"/>
  <c r="Q3859" i="18"/>
  <c r="S3859" i="18" s="1"/>
  <c r="Q3851" i="18"/>
  <c r="S3851" i="18" s="1"/>
  <c r="Q3843" i="18"/>
  <c r="S3843" i="18" s="1"/>
  <c r="Q3549" i="18"/>
  <c r="Q3541" i="18"/>
  <c r="Q3533" i="18"/>
  <c r="Q3525" i="18"/>
  <c r="Q3517" i="18"/>
  <c r="Q3509" i="18"/>
  <c r="Q3501" i="18"/>
  <c r="Q3493" i="18"/>
  <c r="Q3485" i="18"/>
  <c r="Q3477" i="18"/>
  <c r="Q3469" i="18"/>
  <c r="Q3461" i="18"/>
  <c r="Q3453" i="18"/>
  <c r="Q3445" i="18"/>
  <c r="Q3437" i="18"/>
  <c r="Q3429" i="18"/>
  <c r="Q3421" i="18"/>
  <c r="Q3413" i="18"/>
  <c r="Q3405" i="18"/>
  <c r="Q3397" i="18"/>
  <c r="Q3389" i="18"/>
  <c r="Q3381" i="18"/>
  <c r="Q3373" i="18"/>
  <c r="Q3365" i="18"/>
  <c r="Q3357" i="18"/>
  <c r="Q3349" i="18"/>
  <c r="Q3341" i="18"/>
  <c r="Q3333" i="18"/>
  <c r="Q3325" i="18"/>
  <c r="Q3317" i="18"/>
  <c r="Q3309" i="18"/>
  <c r="Q3301" i="18"/>
  <c r="Q3293" i="18"/>
  <c r="Q3285" i="18"/>
  <c r="Q3277" i="18"/>
  <c r="Q3269" i="18"/>
  <c r="Q3261" i="18"/>
  <c r="Q3253" i="18"/>
  <c r="Q3245" i="18"/>
  <c r="Q3237" i="18"/>
  <c r="Q3229" i="18"/>
  <c r="Q3221" i="18"/>
  <c r="Q3213" i="18"/>
  <c r="Q3205" i="18"/>
  <c r="Q3197" i="18"/>
  <c r="Q3189" i="18"/>
  <c r="Q3181" i="18"/>
  <c r="Q3173" i="18"/>
  <c r="Q3165" i="18"/>
  <c r="Q3157" i="18"/>
  <c r="Q3149" i="18"/>
  <c r="Q3141" i="18"/>
  <c r="Q3133" i="18"/>
  <c r="Q3125" i="18"/>
  <c r="Q3117" i="18"/>
  <c r="Q3109" i="18"/>
  <c r="Q3101" i="18"/>
  <c r="Q3093" i="18"/>
  <c r="Q3085" i="18"/>
  <c r="Q3077" i="18"/>
  <c r="Q3069" i="18"/>
  <c r="Q3061" i="18"/>
  <c r="Q3053" i="18"/>
  <c r="Q3045" i="18"/>
  <c r="Q3037" i="18"/>
  <c r="Q3029" i="18"/>
  <c r="Q3021" i="18"/>
  <c r="Q3013" i="18"/>
  <c r="Q3005" i="18"/>
  <c r="Q2997" i="18"/>
  <c r="Q2989" i="18"/>
  <c r="Q2981" i="18"/>
  <c r="Q2973" i="18"/>
  <c r="Q2965" i="18"/>
  <c r="Q2957" i="18"/>
  <c r="Q2949" i="18"/>
  <c r="Q2941" i="18"/>
  <c r="Q2933" i="18"/>
  <c r="Q2925" i="18"/>
  <c r="Q2917" i="18"/>
  <c r="Q2909" i="18"/>
  <c r="Q2901" i="18"/>
  <c r="Q2893" i="18"/>
  <c r="Q2885" i="18"/>
  <c r="Q2877" i="18"/>
  <c r="Q2869" i="18"/>
  <c r="Q2861" i="18"/>
  <c r="Q2853" i="18"/>
  <c r="Q2845" i="18"/>
  <c r="Q2837" i="18"/>
  <c r="Q2829" i="18"/>
  <c r="Q2821" i="18"/>
  <c r="Q2813" i="18"/>
  <c r="Q2805" i="18"/>
  <c r="Q2797" i="18"/>
  <c r="Q2789" i="18"/>
  <c r="Q2781" i="18"/>
  <c r="Q2773" i="18"/>
  <c r="Q2765" i="18"/>
  <c r="Q2757" i="18"/>
  <c r="Q2749" i="18"/>
  <c r="Q2741" i="18"/>
  <c r="Q2733" i="18"/>
  <c r="Q2725" i="18"/>
  <c r="Q2717" i="18"/>
  <c r="Q2709" i="18"/>
  <c r="Q2701" i="18"/>
  <c r="Q2693" i="18"/>
  <c r="Q2685" i="18"/>
  <c r="Q2677" i="18"/>
  <c r="Q2669" i="18"/>
  <c r="Q2661" i="18"/>
  <c r="Q2653" i="18"/>
  <c r="Q2645" i="18"/>
  <c r="Q2637" i="18"/>
  <c r="Q2629" i="18"/>
  <c r="Q2621" i="18"/>
  <c r="Q2613" i="18"/>
  <c r="Q2605" i="18"/>
  <c r="Q2597" i="18"/>
  <c r="Q2589" i="18"/>
  <c r="Q2581" i="18"/>
  <c r="Q2573" i="18"/>
  <c r="Q2565" i="18"/>
  <c r="Q2557" i="18"/>
  <c r="Q2549" i="18"/>
  <c r="Q2541" i="18"/>
  <c r="Q2533" i="18"/>
  <c r="Q2525" i="18"/>
  <c r="Q2517" i="18"/>
  <c r="Q3990" i="18"/>
  <c r="S3990" i="18" s="1"/>
  <c r="Q3982" i="18"/>
  <c r="S3982" i="18" s="1"/>
  <c r="Q3974" i="18"/>
  <c r="Q3966" i="18"/>
  <c r="S3966" i="18" s="1"/>
  <c r="Q3958" i="18"/>
  <c r="S3958" i="18" s="1"/>
  <c r="Q3950" i="18"/>
  <c r="S3950" i="18" s="1"/>
  <c r="Q3942" i="18"/>
  <c r="S3942" i="18" s="1"/>
  <c r="Q3934" i="18"/>
  <c r="S3934" i="18" s="1"/>
  <c r="Q3926" i="18"/>
  <c r="Q3918" i="18"/>
  <c r="Q3910" i="18"/>
  <c r="S3910" i="18" s="1"/>
  <c r="Q3902" i="18"/>
  <c r="S3902" i="18" s="1"/>
  <c r="Q3894" i="18"/>
  <c r="Q3886" i="18"/>
  <c r="S3886" i="18" s="1"/>
  <c r="Q3878" i="18"/>
  <c r="Q3870" i="18"/>
  <c r="S3870" i="18" s="1"/>
  <c r="Q3862" i="18"/>
  <c r="S3862" i="18" s="1"/>
  <c r="Q3854" i="18"/>
  <c r="S3854" i="18" s="1"/>
  <c r="Q3846" i="18"/>
  <c r="S3846" i="18" s="1"/>
  <c r="Q3838" i="18"/>
  <c r="Q3830" i="18"/>
  <c r="Q3822" i="18"/>
  <c r="Q3814" i="18"/>
  <c r="Q3806" i="18"/>
  <c r="S3806" i="18" s="1"/>
  <c r="Q3798" i="18"/>
  <c r="S3798" i="18" s="1"/>
  <c r="Q3790" i="18"/>
  <c r="S3790" i="18" s="1"/>
  <c r="Q3782" i="18"/>
  <c r="S3782" i="18" s="1"/>
  <c r="Q3774" i="18"/>
  <c r="S3774" i="18" s="1"/>
  <c r="Q3766" i="18"/>
  <c r="S3766" i="18" s="1"/>
  <c r="Q3758" i="18"/>
  <c r="S3758" i="18" s="1"/>
  <c r="Q3750" i="18"/>
  <c r="S3750" i="18" s="1"/>
  <c r="Q3742" i="18"/>
  <c r="S3742" i="18" s="1"/>
  <c r="Q3734" i="18"/>
  <c r="S3734" i="18" s="1"/>
  <c r="Q3726" i="18"/>
  <c r="S3726" i="18" s="1"/>
  <c r="Q3718" i="18"/>
  <c r="S3718" i="18" s="1"/>
  <c r="Q3710" i="18"/>
  <c r="S3710" i="18" s="1"/>
  <c r="Q3702" i="18"/>
  <c r="S3702" i="18" s="1"/>
  <c r="Q3694" i="18"/>
  <c r="S3694" i="18" s="1"/>
  <c r="Q3686" i="18"/>
  <c r="S3686" i="18" s="1"/>
  <c r="Q3678" i="18"/>
  <c r="S3678" i="18" s="1"/>
  <c r="Q3670" i="18"/>
  <c r="S3670" i="18" s="1"/>
  <c r="Q3662" i="18"/>
  <c r="S3662" i="18" s="1"/>
  <c r="Q3654" i="18"/>
  <c r="Q3646" i="18"/>
  <c r="Q3638" i="18"/>
  <c r="Q3630" i="18"/>
  <c r="Q3622" i="18"/>
  <c r="Q3614" i="18"/>
  <c r="Q3606" i="18"/>
  <c r="Q3598" i="18"/>
  <c r="Q3590" i="18"/>
  <c r="Q3582" i="18"/>
  <c r="Q3574" i="18"/>
  <c r="Q3566" i="18"/>
  <c r="Q3558" i="18"/>
  <c r="Q3550" i="18"/>
  <c r="Q3542" i="18"/>
  <c r="Q3534" i="18"/>
  <c r="Q3526" i="18"/>
  <c r="Q3518" i="18"/>
  <c r="Q3510" i="18"/>
  <c r="Q3502" i="18"/>
  <c r="Q3494" i="18"/>
  <c r="Q3486" i="18"/>
  <c r="Q3478" i="18"/>
  <c r="Q3470" i="18"/>
  <c r="Q3462" i="18"/>
  <c r="Q3454" i="18"/>
  <c r="Q3446" i="18"/>
  <c r="Q3438" i="18"/>
  <c r="Q3430" i="18"/>
  <c r="Q3422" i="18"/>
  <c r="Q3414" i="18"/>
  <c r="Q3406" i="18"/>
  <c r="Q3398" i="18"/>
  <c r="Q3390" i="18"/>
  <c r="Q3382" i="18"/>
  <c r="Q3374" i="18"/>
  <c r="Q3366" i="18"/>
  <c r="Q3358" i="18"/>
  <c r="Q3350" i="18"/>
  <c r="Q3342" i="18"/>
  <c r="Q3334" i="18"/>
  <c r="Q3326" i="18"/>
  <c r="Q3318" i="18"/>
  <c r="Q3310" i="18"/>
  <c r="Q3302" i="18"/>
  <c r="Q3294" i="18"/>
  <c r="Q3286" i="18"/>
  <c r="Q3278" i="18"/>
  <c r="Q3270" i="18"/>
  <c r="Q3262" i="18"/>
  <c r="Q3254" i="18"/>
  <c r="Q3246" i="18"/>
  <c r="Q3238" i="18"/>
  <c r="Q3230" i="18"/>
  <c r="Q3222" i="18"/>
  <c r="Q3214" i="18"/>
  <c r="Q3206" i="18"/>
  <c r="Q3198" i="18"/>
  <c r="Q3190" i="18"/>
  <c r="Q3182" i="18"/>
  <c r="Q3174" i="18"/>
  <c r="Q3166" i="18"/>
  <c r="Q3158" i="18"/>
  <c r="Q3150" i="18"/>
  <c r="Q3142" i="18"/>
  <c r="Q3134" i="18"/>
  <c r="Q3126" i="18"/>
  <c r="Q3118" i="18"/>
  <c r="Q3110" i="18"/>
  <c r="Q3102" i="18"/>
  <c r="Q3094" i="18"/>
  <c r="Q3086" i="18"/>
  <c r="Q3078" i="18"/>
  <c r="Q3070" i="18"/>
  <c r="Q3062" i="18"/>
  <c r="Q3054" i="18"/>
  <c r="Q3046" i="18"/>
  <c r="Q3038" i="18"/>
  <c r="Q3030" i="18"/>
  <c r="Q3608" i="18"/>
  <c r="Q3600" i="18"/>
  <c r="Q3592" i="18"/>
  <c r="Q3584" i="18"/>
  <c r="Q3576" i="18"/>
  <c r="Q3568" i="18"/>
  <c r="Q3560" i="18"/>
  <c r="Q3552" i="18"/>
  <c r="Q3544" i="18"/>
  <c r="Q3536" i="18"/>
  <c r="Q3528" i="18"/>
  <c r="Q3520" i="18"/>
  <c r="Q3512" i="18"/>
  <c r="Q3504" i="18"/>
  <c r="Q3496" i="18"/>
  <c r="Q3488" i="18"/>
  <c r="Q3480" i="18"/>
  <c r="Q3472" i="18"/>
  <c r="Q3464" i="18"/>
  <c r="Q3456" i="18"/>
  <c r="Q3448" i="18"/>
  <c r="Q3440" i="18"/>
  <c r="Q3432" i="18"/>
  <c r="Q3424" i="18"/>
  <c r="Q3416" i="18"/>
  <c r="Q3408" i="18"/>
  <c r="Q3400" i="18"/>
  <c r="Q3392" i="18"/>
  <c r="Q3384" i="18"/>
  <c r="Q3376" i="18"/>
  <c r="Q3368" i="18"/>
  <c r="Q3360" i="18"/>
  <c r="Q3352" i="18"/>
  <c r="Q3344" i="18"/>
  <c r="Q3336" i="18"/>
  <c r="Q3328" i="18"/>
  <c r="Q3320" i="18"/>
  <c r="Q3312" i="18"/>
  <c r="Q3304" i="18"/>
  <c r="Q3296" i="18"/>
  <c r="Q3288" i="18"/>
  <c r="Q3280" i="18"/>
  <c r="Q3272" i="18"/>
  <c r="Q3264" i="18"/>
  <c r="Q3256" i="18"/>
  <c r="Q3248" i="18"/>
  <c r="Q3240" i="18"/>
  <c r="Q3232" i="18"/>
  <c r="Q3224" i="18"/>
  <c r="Q3216" i="18"/>
  <c r="Q3208" i="18"/>
  <c r="Q3200" i="18"/>
  <c r="Q3192" i="18"/>
  <c r="Q3184" i="18"/>
  <c r="Q3176" i="18"/>
  <c r="Q3168" i="18"/>
  <c r="Q3160" i="18"/>
  <c r="Q3152" i="18"/>
  <c r="Q3144" i="18"/>
  <c r="Q3136" i="18"/>
  <c r="Q3128" i="18"/>
  <c r="Q3120" i="18"/>
  <c r="Q3112" i="18"/>
  <c r="Q3104" i="18"/>
  <c r="Q3096" i="18"/>
  <c r="Q3088" i="18"/>
  <c r="Q3080" i="18"/>
  <c r="Q3072" i="18"/>
  <c r="Q3064" i="18"/>
  <c r="Q3056" i="18"/>
  <c r="Q3048" i="18"/>
  <c r="Q3040" i="18"/>
  <c r="Q3032" i="18"/>
  <c r="Q3024" i="18"/>
  <c r="Q3016" i="18"/>
  <c r="Q3000" i="18"/>
  <c r="Q2840" i="18"/>
  <c r="Q2824" i="18"/>
  <c r="Q2816" i="18"/>
  <c r="Q2808" i="18"/>
  <c r="Q2800" i="18"/>
  <c r="Q2792" i="18"/>
  <c r="Q2784" i="18"/>
  <c r="Q2776" i="18"/>
  <c r="Q2768" i="18"/>
  <c r="Q2760" i="18"/>
  <c r="Q2752" i="18"/>
  <c r="Q2736" i="18"/>
  <c r="Q2728" i="18"/>
  <c r="Q2712" i="18"/>
  <c r="Q2680" i="18"/>
  <c r="Q2672" i="18"/>
  <c r="Q2664" i="18"/>
  <c r="Q2656" i="18"/>
  <c r="Q2648" i="18"/>
  <c r="Q2640" i="18"/>
  <c r="Q2632" i="18"/>
  <c r="Q3993" i="18"/>
  <c r="S3993" i="18" s="1"/>
  <c r="Q3985" i="18"/>
  <c r="S3985" i="18" s="1"/>
  <c r="Q3977" i="18"/>
  <c r="S3977" i="18" s="1"/>
  <c r="Q3969" i="18"/>
  <c r="S3969" i="18" s="1"/>
  <c r="Q3961" i="18"/>
  <c r="S3961" i="18" s="1"/>
  <c r="Q3953" i="18"/>
  <c r="S3953" i="18" s="1"/>
  <c r="Q3945" i="18"/>
  <c r="S3945" i="18" s="1"/>
  <c r="Q3937" i="18"/>
  <c r="S3937" i="18" s="1"/>
  <c r="Q3929" i="18"/>
  <c r="S3929" i="18" s="1"/>
  <c r="Q3921" i="18"/>
  <c r="S3921" i="18" s="1"/>
  <c r="Q3913" i="18"/>
  <c r="S3913" i="18" s="1"/>
  <c r="Q3905" i="18"/>
  <c r="S3905" i="18" s="1"/>
  <c r="Q3897" i="18"/>
  <c r="Q3889" i="18"/>
  <c r="S3889" i="18" s="1"/>
  <c r="Q3881" i="18"/>
  <c r="S3881" i="18" s="1"/>
  <c r="Q3873" i="18"/>
  <c r="S3873" i="18" s="1"/>
  <c r="Q3865" i="18"/>
  <c r="S3865" i="18" s="1"/>
  <c r="Q3857" i="18"/>
  <c r="S3857" i="18" s="1"/>
  <c r="Q3849" i="18"/>
  <c r="S3849" i="18" s="1"/>
  <c r="Q3841" i="18"/>
  <c r="Q3833" i="18"/>
  <c r="S3833" i="18" s="1"/>
  <c r="Q3825" i="18"/>
  <c r="S3825" i="18" s="1"/>
  <c r="Q3817" i="18"/>
  <c r="S3817" i="18" s="1"/>
  <c r="Q3809" i="18"/>
  <c r="S3809" i="18" s="1"/>
  <c r="Q3801" i="18"/>
  <c r="S3801" i="18" s="1"/>
  <c r="Q3793" i="18"/>
  <c r="S3793" i="18" s="1"/>
  <c r="Q3785" i="18"/>
  <c r="S3785" i="18" s="1"/>
  <c r="Q3777" i="18"/>
  <c r="S3777" i="18" s="1"/>
  <c r="Q3769" i="18"/>
  <c r="S3769" i="18" s="1"/>
  <c r="Q3761" i="18"/>
  <c r="S3761" i="18" s="1"/>
  <c r="Q3753" i="18"/>
  <c r="S3753" i="18" s="1"/>
  <c r="Q3745" i="18"/>
  <c r="S3745" i="18" s="1"/>
  <c r="Q3737" i="18"/>
  <c r="S3737" i="18" s="1"/>
  <c r="Q3729" i="18"/>
  <c r="S3729" i="18" s="1"/>
  <c r="Q3721" i="18"/>
  <c r="S3721" i="18" s="1"/>
  <c r="Q3713" i="18"/>
  <c r="S3713" i="18" s="1"/>
  <c r="Q3705" i="18"/>
  <c r="S3705" i="18" s="1"/>
  <c r="Q3697" i="18"/>
  <c r="S3697" i="18" s="1"/>
  <c r="Q3689" i="18"/>
  <c r="S3689" i="18" s="1"/>
  <c r="Q3681" i="18"/>
  <c r="S3681" i="18" s="1"/>
  <c r="Q3673" i="18"/>
  <c r="S3673" i="18" s="1"/>
  <c r="Q3665" i="18"/>
  <c r="S3665" i="18" s="1"/>
  <c r="Q3657" i="18"/>
  <c r="Q3649" i="18"/>
  <c r="Q3641" i="18"/>
  <c r="Q3633" i="18"/>
  <c r="Q3625" i="18"/>
  <c r="Q3617" i="18"/>
  <c r="Q3609" i="18"/>
  <c r="Q3601" i="18"/>
  <c r="Q3593" i="18"/>
  <c r="Q3585" i="18"/>
  <c r="Q3577" i="18"/>
  <c r="Q3569" i="18"/>
  <c r="Q3561" i="18"/>
  <c r="Q3553" i="18"/>
  <c r="Q3545" i="18"/>
  <c r="Q3537" i="18"/>
  <c r="Q3529" i="18"/>
  <c r="Q3521" i="18"/>
  <c r="Q3513" i="18"/>
  <c r="Q3505" i="18"/>
  <c r="Q3497" i="18"/>
  <c r="Q3489" i="18"/>
  <c r="Q3481" i="18"/>
  <c r="Q3473" i="18"/>
  <c r="Q3465" i="18"/>
  <c r="Q3457" i="18"/>
  <c r="Q3449" i="18"/>
  <c r="Q3441" i="18"/>
  <c r="Q3433" i="18"/>
  <c r="Q3425" i="18"/>
  <c r="Q3417" i="18"/>
  <c r="Q3409" i="18"/>
  <c r="Q3401" i="18"/>
  <c r="Q3393" i="18"/>
  <c r="Q3385" i="18"/>
  <c r="Q3377" i="18"/>
  <c r="Q3369" i="18"/>
  <c r="Q3361" i="18"/>
  <c r="Q3353" i="18"/>
  <c r="Q3345" i="18"/>
  <c r="Q3337" i="18"/>
  <c r="Q3329" i="18"/>
  <c r="Q3321" i="18"/>
  <c r="Q3313" i="18"/>
  <c r="Q3305" i="18"/>
  <c r="Q3297" i="18"/>
  <c r="Q3289" i="18"/>
  <c r="Q3281" i="18"/>
  <c r="Q3273" i="18"/>
  <c r="Q3265" i="18"/>
  <c r="Q3257" i="18"/>
  <c r="Q3249" i="18"/>
  <c r="Q3241" i="18"/>
  <c r="Q3233" i="18"/>
  <c r="Q3225" i="18"/>
  <c r="Q3217" i="18"/>
  <c r="Q3209" i="18"/>
  <c r="Q3201" i="18"/>
  <c r="Q3193" i="18"/>
  <c r="Q3185" i="18"/>
  <c r="Q3177" i="18"/>
  <c r="Q3169" i="18"/>
  <c r="Q3161" i="18"/>
  <c r="Q3153" i="18"/>
  <c r="Q3145" i="18"/>
  <c r="Q3137" i="18"/>
  <c r="Q3129" i="18"/>
  <c r="Q3121" i="18"/>
  <c r="Q3113" i="18"/>
  <c r="Q3105" i="18"/>
  <c r="Q3097" i="18"/>
  <c r="Q3089" i="18"/>
  <c r="Q3081" i="18"/>
  <c r="Q3073" i="18"/>
  <c r="Q3065" i="18"/>
  <c r="Q3057" i="18"/>
  <c r="Q3049" i="18"/>
  <c r="Q3041" i="18"/>
  <c r="Q3033" i="18"/>
  <c r="Q2577" i="18"/>
  <c r="Q2569" i="18"/>
  <c r="Q2561" i="18"/>
  <c r="Q2553" i="18"/>
  <c r="Q2545" i="18"/>
  <c r="Q2537" i="18"/>
  <c r="Q2529" i="18"/>
  <c r="Q2521" i="18"/>
  <c r="Q2513" i="18"/>
  <c r="Q2505" i="18"/>
  <c r="Q3074" i="18"/>
  <c r="Q3066" i="18"/>
  <c r="Q3058" i="18"/>
  <c r="Q3050" i="18"/>
  <c r="Q3042" i="18"/>
  <c r="Q3034" i="18"/>
  <c r="Q3835" i="18"/>
  <c r="Q3827" i="18"/>
  <c r="S3827" i="18" s="1"/>
  <c r="Q3819" i="18"/>
  <c r="S3819" i="18" s="1"/>
  <c r="Q3811" i="18"/>
  <c r="S3811" i="18" s="1"/>
  <c r="Q3803" i="18"/>
  <c r="S3803" i="18" s="1"/>
  <c r="Q3795" i="18"/>
  <c r="S3795" i="18" s="1"/>
  <c r="Q3787" i="18"/>
  <c r="S3787" i="18" s="1"/>
  <c r="Q3779" i="18"/>
  <c r="S3779" i="18" s="1"/>
  <c r="Q3771" i="18"/>
  <c r="S3771" i="18" s="1"/>
  <c r="Q3763" i="18"/>
  <c r="S3763" i="18" s="1"/>
  <c r="Q3755" i="18"/>
  <c r="S3755" i="18" s="1"/>
  <c r="Q3747" i="18"/>
  <c r="S3747" i="18" s="1"/>
  <c r="Q3739" i="18"/>
  <c r="S3739" i="18" s="1"/>
  <c r="Q3731" i="18"/>
  <c r="S3731" i="18" s="1"/>
  <c r="Q3723" i="18"/>
  <c r="S3723" i="18" s="1"/>
  <c r="Q3715" i="18"/>
  <c r="S3715" i="18" s="1"/>
  <c r="Q3707" i="18"/>
  <c r="S3707" i="18" s="1"/>
  <c r="Q3699" i="18"/>
  <c r="S3699" i="18" s="1"/>
  <c r="Q3691" i="18"/>
  <c r="S3691" i="18" s="1"/>
  <c r="Q3683" i="18"/>
  <c r="S3683" i="18" s="1"/>
  <c r="Q3675" i="18"/>
  <c r="S3675" i="18" s="1"/>
  <c r="Q3667" i="18"/>
  <c r="S3667" i="18" s="1"/>
  <c r="Q3659" i="18"/>
  <c r="Q3651" i="18"/>
  <c r="Q3643" i="18"/>
  <c r="Q3635" i="18"/>
  <c r="Q3627" i="18"/>
  <c r="Q3619" i="18"/>
  <c r="Q3611" i="18"/>
  <c r="Q3603" i="18"/>
  <c r="Q3595" i="18"/>
  <c r="Q3587" i="18"/>
  <c r="Q3579" i="18"/>
  <c r="Q3571" i="18"/>
  <c r="Q3563" i="18"/>
  <c r="Q3555" i="18"/>
  <c r="Q3547" i="18"/>
  <c r="Q3539" i="18"/>
  <c r="Q3531" i="18"/>
  <c r="Q3523" i="18"/>
  <c r="Q3515" i="18"/>
  <c r="Q3507" i="18"/>
  <c r="Q3499" i="18"/>
  <c r="Q3491" i="18"/>
  <c r="Q3483" i="18"/>
  <c r="Q3475" i="18"/>
  <c r="Q3467" i="18"/>
  <c r="Q3459" i="18"/>
  <c r="Q3451" i="18"/>
  <c r="Q3443" i="18"/>
  <c r="Q3435" i="18"/>
  <c r="Q3427" i="18"/>
  <c r="Q3419" i="18"/>
  <c r="Q3411" i="18"/>
  <c r="Q3403" i="18"/>
  <c r="Q3395" i="18"/>
  <c r="Q3387" i="18"/>
  <c r="Q3379" i="18"/>
  <c r="Q3371" i="18"/>
  <c r="Q3363" i="18"/>
  <c r="Q3355" i="18"/>
  <c r="Q3347" i="18"/>
  <c r="Q3339" i="18"/>
  <c r="Q3331" i="18"/>
  <c r="Q3323" i="18"/>
  <c r="Q3315" i="18"/>
  <c r="Q3307" i="18"/>
  <c r="Q3299" i="18"/>
  <c r="Q3291" i="18"/>
  <c r="Q3283" i="18"/>
  <c r="Q3275" i="18"/>
  <c r="Q3267" i="18"/>
  <c r="Q3259" i="18"/>
  <c r="Q3251" i="18"/>
  <c r="Q3243" i="18"/>
  <c r="Q3235" i="18"/>
  <c r="Q3227" i="18"/>
  <c r="Q3219" i="18"/>
  <c r="Q3211" i="18"/>
  <c r="Q3203" i="18"/>
  <c r="Q3195" i="18"/>
  <c r="Q3187" i="18"/>
  <c r="Q3179" i="18"/>
  <c r="Q3171" i="18"/>
  <c r="Q3163" i="18"/>
  <c r="Q3155" i="18"/>
  <c r="Q3147" i="18"/>
  <c r="Q3139" i="18"/>
  <c r="Q3131" i="18"/>
  <c r="Q3123" i="18"/>
  <c r="Q3115" i="18"/>
  <c r="Q3107" i="18"/>
  <c r="Q3099" i="18"/>
  <c r="Q3091" i="18"/>
  <c r="Q3083" i="18"/>
  <c r="Q3075" i="18"/>
  <c r="Q3067" i="18"/>
  <c r="Q3059" i="18"/>
  <c r="Q3051" i="18"/>
  <c r="Q3043" i="18"/>
  <c r="Q3035" i="18"/>
  <c r="Q3027" i="18"/>
  <c r="Q2509" i="18"/>
  <c r="Q2501" i="18"/>
  <c r="Q2493" i="18"/>
  <c r="Q2485" i="18"/>
  <c r="Q2477" i="18"/>
  <c r="Q2469" i="18"/>
  <c r="Q2461" i="18"/>
  <c r="Q2453" i="18"/>
  <c r="Q2445" i="18"/>
  <c r="Q2437" i="18"/>
  <c r="Q2429" i="18"/>
  <c r="Q2421" i="18"/>
  <c r="Q2413" i="18"/>
  <c r="Q2405" i="18"/>
  <c r="Q2397" i="18"/>
  <c r="Q2389" i="18"/>
  <c r="Q2381" i="18"/>
  <c r="Q2373" i="18"/>
  <c r="Q2365" i="18"/>
  <c r="Q2357" i="18"/>
  <c r="Q2349" i="18"/>
  <c r="Q2341" i="18"/>
  <c r="Q2333" i="18"/>
  <c r="Q2325" i="18"/>
  <c r="Q2317" i="18"/>
  <c r="Q2309" i="18"/>
  <c r="Q2301" i="18"/>
  <c r="Q2293" i="18"/>
  <c r="Q2285" i="18"/>
  <c r="Q2277" i="18"/>
  <c r="Q2269" i="18"/>
  <c r="Q2261" i="18"/>
  <c r="Q2253" i="18"/>
  <c r="Q2245" i="18"/>
  <c r="Q2237" i="18"/>
  <c r="Q2229" i="18"/>
  <c r="Q2221" i="18"/>
  <c r="Q2213" i="18"/>
  <c r="Q2205" i="18"/>
  <c r="Q2197" i="18"/>
  <c r="Q2189" i="18"/>
  <c r="Q2181" i="18"/>
  <c r="Q2173" i="18"/>
  <c r="Q2165" i="18"/>
  <c r="Q2157" i="18"/>
  <c r="Q2149" i="18"/>
  <c r="Q2141" i="18"/>
  <c r="Q2133" i="18"/>
  <c r="Q2125" i="18"/>
  <c r="Q2117" i="18"/>
  <c r="Q2109" i="18"/>
  <c r="Q2101" i="18"/>
  <c r="Q2093" i="18"/>
  <c r="Q2085" i="18"/>
  <c r="Q2077" i="18"/>
  <c r="Q2069" i="18"/>
  <c r="Q2061" i="18"/>
  <c r="Q2053" i="18"/>
  <c r="Q2045" i="18"/>
  <c r="Q2037" i="18"/>
  <c r="Q2029" i="18"/>
  <c r="Q2021" i="18"/>
  <c r="Q2013" i="18"/>
  <c r="Q2005" i="18"/>
  <c r="Q1997" i="18"/>
  <c r="Q1989" i="18"/>
  <c r="Q1981" i="18"/>
  <c r="Q1973" i="18"/>
  <c r="Q1965" i="18"/>
  <c r="Q1957" i="18"/>
  <c r="Q1949" i="18"/>
  <c r="Q1941" i="18"/>
  <c r="Q1933" i="18"/>
  <c r="Q1925" i="18"/>
  <c r="Q1917" i="18"/>
  <c r="Q1909" i="18"/>
  <c r="Q1901" i="18"/>
  <c r="Q1893" i="18"/>
  <c r="Q1885" i="18"/>
  <c r="Q1877" i="18"/>
  <c r="Q1869" i="18"/>
  <c r="Q1861" i="18"/>
  <c r="Q1853" i="18"/>
  <c r="Q1845" i="18"/>
  <c r="Q1837" i="18"/>
  <c r="Q1829" i="18"/>
  <c r="Q1821" i="18"/>
  <c r="Q1813" i="18"/>
  <c r="Q1805" i="18"/>
  <c r="Q1797" i="18"/>
  <c r="Q1789" i="18"/>
  <c r="Q1781" i="18"/>
  <c r="Q1773" i="18"/>
  <c r="Q1765" i="18"/>
  <c r="Q1757" i="18"/>
  <c r="Q1749" i="18"/>
  <c r="Q1741" i="18"/>
  <c r="Q1733" i="18"/>
  <c r="Q1725" i="18"/>
  <c r="Q1717" i="18"/>
  <c r="Q1709" i="18"/>
  <c r="Q1701" i="18"/>
  <c r="Q1693" i="18"/>
  <c r="Q1685" i="18"/>
  <c r="Q1677" i="18"/>
  <c r="Q1669" i="18"/>
  <c r="Q1661" i="18"/>
  <c r="Q1653" i="18"/>
  <c r="Q1645" i="18"/>
  <c r="Q1637" i="18"/>
  <c r="Q1629" i="18"/>
  <c r="Q1621" i="18"/>
  <c r="Q1613" i="18"/>
  <c r="Q1605" i="18"/>
  <c r="Q1597" i="18"/>
  <c r="Q1589" i="18"/>
  <c r="Q1581" i="18"/>
  <c r="Q1573" i="18"/>
  <c r="S1573" i="18" s="1"/>
  <c r="Q1565" i="18"/>
  <c r="Q1557" i="18"/>
  <c r="S1557" i="18" s="1"/>
  <c r="Q1549" i="18"/>
  <c r="Q1541" i="18"/>
  <c r="Q1533" i="18"/>
  <c r="Q1525" i="18"/>
  <c r="S1525" i="18" s="1"/>
  <c r="Q1517" i="18"/>
  <c r="Q1509" i="18"/>
  <c r="Q1501" i="18"/>
  <c r="S1501" i="18" s="1"/>
  <c r="Q1493" i="18"/>
  <c r="Q1485" i="18"/>
  <c r="Q1477" i="18"/>
  <c r="S1477" i="18" s="1"/>
  <c r="Q1469" i="18"/>
  <c r="Q1461" i="18"/>
  <c r="S1461" i="18" s="1"/>
  <c r="Q1453" i="18"/>
  <c r="Q1445" i="18"/>
  <c r="Q1437" i="18"/>
  <c r="Q1429" i="18"/>
  <c r="S1429" i="18" s="1"/>
  <c r="Q1421" i="18"/>
  <c r="Q1413" i="18"/>
  <c r="Q1405" i="18"/>
  <c r="Q1397" i="18"/>
  <c r="Q1422" i="18"/>
  <c r="Q1406" i="18"/>
  <c r="Q1398" i="18"/>
  <c r="Q2256" i="18"/>
  <c r="Q2248" i="18"/>
  <c r="Q2240" i="18"/>
  <c r="Q2200" i="18"/>
  <c r="Q2192" i="18"/>
  <c r="Q2024" i="18"/>
  <c r="Q2000" i="18"/>
  <c r="Q1784" i="18"/>
  <c r="Q1768" i="18"/>
  <c r="Q1760" i="18"/>
  <c r="Q1744" i="18"/>
  <c r="Q1656" i="18"/>
  <c r="Q1552" i="18"/>
  <c r="Q1544" i="18"/>
  <c r="Q1472" i="18"/>
  <c r="S1472" i="18" s="1"/>
  <c r="Q1464" i="18"/>
  <c r="Q1440" i="18"/>
  <c r="Q1432" i="18"/>
  <c r="Q1424" i="18"/>
  <c r="Q1416" i="18"/>
  <c r="Q2497" i="18"/>
  <c r="Q2489" i="18"/>
  <c r="Q2481" i="18"/>
  <c r="Q2473" i="18"/>
  <c r="Q2465" i="18"/>
  <c r="Q2457" i="18"/>
  <c r="Q2449" i="18"/>
  <c r="Q2441" i="18"/>
  <c r="Q2433" i="18"/>
  <c r="Q2425" i="18"/>
  <c r="Q2417" i="18"/>
  <c r="Q2409" i="18"/>
  <c r="Q2401" i="18"/>
  <c r="Q2393" i="18"/>
  <c r="Q2385" i="18"/>
  <c r="Q2377" i="18"/>
  <c r="Q2369" i="18"/>
  <c r="Q2361" i="18"/>
  <c r="Q2353" i="18"/>
  <c r="Q2345" i="18"/>
  <c r="Q2337" i="18"/>
  <c r="Q2329" i="18"/>
  <c r="Q2321" i="18"/>
  <c r="Q2313" i="18"/>
  <c r="Q2305" i="18"/>
  <c r="Q2297" i="18"/>
  <c r="Q2289" i="18"/>
  <c r="Q2281" i="18"/>
  <c r="Q2273" i="18"/>
  <c r="Q2265" i="18"/>
  <c r="Q2257" i="18"/>
  <c r="Q2249" i="18"/>
  <c r="Q2241" i="18"/>
  <c r="Q2233" i="18"/>
  <c r="Q2225" i="18"/>
  <c r="Q2217" i="18"/>
  <c r="Q2209" i="18"/>
  <c r="Q2201" i="18"/>
  <c r="Q2193" i="18"/>
  <c r="Q2185" i="18"/>
  <c r="Q2177" i="18"/>
  <c r="Q2169" i="18"/>
  <c r="Q2161" i="18"/>
  <c r="Q2153" i="18"/>
  <c r="Q2145" i="18"/>
  <c r="Q2137" i="18"/>
  <c r="Q2129" i="18"/>
  <c r="Q2121" i="18"/>
  <c r="Q2113" i="18"/>
  <c r="Q2105" i="18"/>
  <c r="Q2097" i="18"/>
  <c r="Q2089" i="18"/>
  <c r="Q2081" i="18"/>
  <c r="Q2073" i="18"/>
  <c r="Q2065" i="18"/>
  <c r="Q2057" i="18"/>
  <c r="Q2049" i="18"/>
  <c r="Q2041" i="18"/>
  <c r="Q2033" i="18"/>
  <c r="Q2025" i="18"/>
  <c r="Q2017" i="18"/>
  <c r="Q2009" i="18"/>
  <c r="Q2001" i="18"/>
  <c r="Q1993" i="18"/>
  <c r="Q1985" i="18"/>
  <c r="Q1977" i="18"/>
  <c r="Q1969" i="18"/>
  <c r="Q1961" i="18"/>
  <c r="Q1953" i="18"/>
  <c r="Q1945" i="18"/>
  <c r="Q1937" i="18"/>
  <c r="Q1929" i="18"/>
  <c r="Q1921" i="18"/>
  <c r="Q1913" i="18"/>
  <c r="Q1905" i="18"/>
  <c r="Q1897" i="18"/>
  <c r="Q1889" i="18"/>
  <c r="Q1881" i="18"/>
  <c r="Q1873" i="18"/>
  <c r="Q1865" i="18"/>
  <c r="Q1857" i="18"/>
  <c r="Q1849" i="18"/>
  <c r="Q1841" i="18"/>
  <c r="Q1833" i="18"/>
  <c r="Q1825" i="18"/>
  <c r="Q1817" i="18"/>
  <c r="Q1809" i="18"/>
  <c r="Q1801" i="18"/>
  <c r="Q1793" i="18"/>
  <c r="Q1785" i="18"/>
  <c r="Q1777" i="18"/>
  <c r="Q1769" i="18"/>
  <c r="Q1761" i="18"/>
  <c r="Q1753" i="18"/>
  <c r="Q1745" i="18"/>
  <c r="Q1737" i="18"/>
  <c r="Q1729" i="18"/>
  <c r="Q1721" i="18"/>
  <c r="Q1713" i="18"/>
  <c r="Q1705" i="18"/>
  <c r="Q1697" i="18"/>
  <c r="Q1689" i="18"/>
  <c r="Q1681" i="18"/>
  <c r="Q1673" i="18"/>
  <c r="Q1665" i="18"/>
  <c r="Q1657" i="18"/>
  <c r="Q1649" i="18"/>
  <c r="Q1641" i="18"/>
  <c r="Q1633" i="18"/>
  <c r="Q1625" i="18"/>
  <c r="Q1617" i="18"/>
  <c r="Q1609" i="18"/>
  <c r="Q1601" i="18"/>
  <c r="Q1593" i="18"/>
  <c r="Q1585" i="18"/>
  <c r="Q1577" i="18"/>
  <c r="Q1569" i="18"/>
  <c r="Q1561" i="18"/>
  <c r="Q1553" i="18"/>
  <c r="S1553" i="18" s="1"/>
  <c r="Q1545" i="18"/>
  <c r="Q1537" i="18"/>
  <c r="Q1529" i="18"/>
  <c r="Q1521" i="18"/>
  <c r="S1521" i="18" s="1"/>
  <c r="Q1513" i="18"/>
  <c r="Q1505" i="18"/>
  <c r="Q1497" i="18"/>
  <c r="Q1489" i="18"/>
  <c r="S1489" i="18" s="1"/>
  <c r="Q1481" i="18"/>
  <c r="Q1473" i="18"/>
  <c r="Q1465" i="18"/>
  <c r="Q1457" i="18"/>
  <c r="Q1449" i="18"/>
  <c r="S1449" i="18" s="1"/>
  <c r="Q1441" i="18"/>
  <c r="Q1433" i="18"/>
  <c r="Q1425" i="18"/>
  <c r="Q1417" i="18"/>
  <c r="Q1409" i="18"/>
  <c r="Q1401" i="18"/>
  <c r="Q1148" i="18"/>
  <c r="Q1140" i="18"/>
  <c r="Q1132" i="18"/>
  <c r="Q1124" i="18"/>
  <c r="Q1116" i="18"/>
  <c r="Q1108" i="18"/>
  <c r="Q1100" i="18"/>
  <c r="Q1092" i="18"/>
  <c r="Q1084" i="18"/>
  <c r="Q1076" i="18"/>
  <c r="Q1068" i="18"/>
  <c r="Q1060" i="18"/>
  <c r="Q1052" i="18"/>
  <c r="Q1044" i="18"/>
  <c r="Q1036" i="18"/>
  <c r="Q1028" i="18"/>
  <c r="Q1020" i="18"/>
  <c r="S1020" i="18" s="1"/>
  <c r="Q1012" i="18"/>
  <c r="Q1004" i="18"/>
  <c r="Q988" i="18"/>
  <c r="Q980" i="18"/>
  <c r="Q972" i="18"/>
  <c r="Q964" i="18"/>
  <c r="Q956" i="18"/>
  <c r="Q924" i="18"/>
  <c r="Q916" i="18"/>
  <c r="Q908" i="18"/>
  <c r="Q900" i="18"/>
  <c r="Q892" i="18"/>
  <c r="Q884" i="18"/>
  <c r="Q876" i="18"/>
  <c r="Q868" i="18"/>
  <c r="Q860" i="18"/>
  <c r="Q852" i="18"/>
  <c r="Q844" i="18"/>
  <c r="Q836" i="18"/>
  <c r="Q828" i="18"/>
  <c r="Q820" i="18"/>
  <c r="Q812" i="18"/>
  <c r="Q788" i="18"/>
  <c r="Q780" i="18"/>
  <c r="Q772" i="18"/>
  <c r="Q764" i="18"/>
  <c r="Q756" i="18"/>
  <c r="S756" i="18" s="1"/>
  <c r="Q748" i="18"/>
  <c r="S748" i="18" s="1"/>
  <c r="Q740" i="18"/>
  <c r="S740" i="18" s="1"/>
  <c r="Q732" i="18"/>
  <c r="Q724" i="18"/>
  <c r="Q716" i="18"/>
  <c r="S716" i="18" s="1"/>
  <c r="Q708" i="18"/>
  <c r="Q700" i="18"/>
  <c r="Q692" i="18"/>
  <c r="Q684" i="18"/>
  <c r="Q676" i="18"/>
  <c r="Q1390" i="18"/>
  <c r="Q1382" i="18"/>
  <c r="Q1374" i="18"/>
  <c r="S1374" i="18" s="1"/>
  <c r="Q1366" i="18"/>
  <c r="Q1358" i="18"/>
  <c r="S1358" i="18" s="1"/>
  <c r="Q1350" i="18"/>
  <c r="Q1342" i="18"/>
  <c r="Q1334" i="18"/>
  <c r="Q1326" i="18"/>
  <c r="Q1318" i="18"/>
  <c r="Q1310" i="18"/>
  <c r="Q1302" i="18"/>
  <c r="Q1294" i="18"/>
  <c r="S1294" i="18" s="1"/>
  <c r="Q1286" i="18"/>
  <c r="Q1278" i="18"/>
  <c r="Q1270" i="18"/>
  <c r="S1270" i="18" s="1"/>
  <c r="Q1262" i="18"/>
  <c r="Q1254" i="18"/>
  <c r="S1254" i="18" s="1"/>
  <c r="Q1246" i="18"/>
  <c r="Q1238" i="18"/>
  <c r="Q1230" i="18"/>
  <c r="Q1222" i="18"/>
  <c r="Q1214" i="18"/>
  <c r="Q1206" i="18"/>
  <c r="Q1198" i="18"/>
  <c r="Q1190" i="18"/>
  <c r="Q1182" i="18"/>
  <c r="Q1174" i="18"/>
  <c r="Q1166" i="18"/>
  <c r="Q1158" i="18"/>
  <c r="Q1142" i="18"/>
  <c r="Q1134" i="18"/>
  <c r="Q1126" i="18"/>
  <c r="Q1118" i="18"/>
  <c r="Q1110" i="18"/>
  <c r="Q1102" i="18"/>
  <c r="Q1094" i="18"/>
  <c r="Q1086" i="18"/>
  <c r="Q1078" i="18"/>
  <c r="Q1070" i="18"/>
  <c r="Q1062" i="18"/>
  <c r="Q1054" i="18"/>
  <c r="Q1046" i="18"/>
  <c r="Q1038" i="18"/>
  <c r="Q1030" i="18"/>
  <c r="Q1022" i="18"/>
  <c r="Q1014" i="18"/>
  <c r="Q1006" i="18"/>
  <c r="Q998" i="18"/>
  <c r="Q990" i="18"/>
  <c r="Q982" i="18"/>
  <c r="Q974" i="18"/>
  <c r="Q966" i="18"/>
  <c r="Q958" i="18"/>
  <c r="Q950" i="18"/>
  <c r="Q942" i="18"/>
  <c r="Q934" i="18"/>
  <c r="Q926" i="18"/>
  <c r="Q918" i="18"/>
  <c r="Q910" i="18"/>
  <c r="Q902" i="18"/>
  <c r="Q894" i="18"/>
  <c r="Q886" i="18"/>
  <c r="Q878" i="18"/>
  <c r="Q870" i="18"/>
  <c r="Q862" i="18"/>
  <c r="Q854" i="18"/>
  <c r="Q846" i="18"/>
  <c r="Q838" i="18"/>
  <c r="Q830" i="18"/>
  <c r="Q822" i="18"/>
  <c r="Q814" i="18"/>
  <c r="Q806" i="18"/>
  <c r="S806" i="18" s="1"/>
  <c r="Q798" i="18"/>
  <c r="Q790" i="18"/>
  <c r="Q782" i="18"/>
  <c r="Q774" i="18"/>
  <c r="Q766" i="18"/>
  <c r="Q758" i="18"/>
  <c r="Q750" i="18"/>
  <c r="S750" i="18" s="1"/>
  <c r="Q742" i="18"/>
  <c r="S742" i="18" s="1"/>
  <c r="Q734" i="18"/>
  <c r="S734" i="18" s="1"/>
  <c r="Q726" i="18"/>
  <c r="Q718" i="18"/>
  <c r="Q710" i="18"/>
  <c r="Q702" i="18"/>
  <c r="Q694" i="18"/>
  <c r="S694" i="18" s="1"/>
  <c r="Q686" i="18"/>
  <c r="Q678" i="18"/>
  <c r="Q670" i="18"/>
  <c r="Q662" i="18"/>
  <c r="Q654" i="18"/>
  <c r="Q646" i="18"/>
  <c r="Q638" i="18"/>
  <c r="Q630" i="18"/>
  <c r="Q622" i="18"/>
  <c r="Q614" i="18"/>
  <c r="S614" i="18" s="1"/>
  <c r="Q606" i="18"/>
  <c r="S606" i="18" s="1"/>
  <c r="Q598" i="18"/>
  <c r="Q590" i="18"/>
  <c r="Q582" i="18"/>
  <c r="Q574" i="18"/>
  <c r="Q566" i="18"/>
  <c r="Q542" i="18"/>
  <c r="Q534" i="18"/>
  <c r="Q486" i="18"/>
  <c r="Q446" i="18"/>
  <c r="Q438" i="18"/>
  <c r="Q390" i="18"/>
  <c r="Q382" i="18"/>
  <c r="S382" i="18" s="1"/>
  <c r="Q358" i="18"/>
  <c r="Q350" i="18"/>
  <c r="Q342" i="18"/>
  <c r="S342" i="18" s="1"/>
  <c r="Q334" i="18"/>
  <c r="Q326" i="18"/>
  <c r="Q318" i="18"/>
  <c r="Q310" i="18"/>
  <c r="Q302" i="18"/>
  <c r="Q294" i="18"/>
  <c r="Q286" i="18"/>
  <c r="Q278" i="18"/>
  <c r="Q238" i="18"/>
  <c r="Q230" i="18"/>
  <c r="Q182" i="18"/>
  <c r="Q158" i="18"/>
  <c r="Q150" i="18"/>
  <c r="S150" i="18" s="1"/>
  <c r="Q142" i="18"/>
  <c r="S142" i="18" s="1"/>
  <c r="Q134" i="18"/>
  <c r="Q126" i="18"/>
  <c r="S126" i="18" s="1"/>
  <c r="Q118" i="18"/>
  <c r="Q110" i="18"/>
  <c r="Q62" i="18"/>
  <c r="Q54" i="18"/>
  <c r="S54" i="18" s="1"/>
  <c r="Q38" i="18"/>
  <c r="Q30" i="18"/>
  <c r="S30" i="18" s="1"/>
  <c r="Q22" i="18"/>
  <c r="S22" i="18" s="1"/>
  <c r="Q14" i="18"/>
  <c r="Q1393" i="18"/>
  <c r="Q1385" i="18"/>
  <c r="Q1377" i="18"/>
  <c r="Q1369" i="18"/>
  <c r="Q1361" i="18"/>
  <c r="Q1353" i="18"/>
  <c r="Q1345" i="18"/>
  <c r="Q1337" i="18"/>
  <c r="S1337" i="18" s="1"/>
  <c r="Q1329" i="18"/>
  <c r="S1329" i="18" s="1"/>
  <c r="Q1321" i="18"/>
  <c r="S1321" i="18" s="1"/>
  <c r="Q1313" i="18"/>
  <c r="Q1305" i="18"/>
  <c r="Q1297" i="18"/>
  <c r="Q1289" i="18"/>
  <c r="S1289" i="18" s="1"/>
  <c r="Q1281" i="18"/>
  <c r="Q1273" i="18"/>
  <c r="S1273" i="18" s="1"/>
  <c r="Q1265" i="18"/>
  <c r="Q1257" i="18"/>
  <c r="Q1249" i="18"/>
  <c r="Q1241" i="18"/>
  <c r="S1241" i="18" s="1"/>
  <c r="Q1233" i="18"/>
  <c r="S1233" i="18" s="1"/>
  <c r="Q1225" i="18"/>
  <c r="Q1217" i="18"/>
  <c r="Q1209" i="18"/>
  <c r="Q1201" i="18"/>
  <c r="Q1193" i="18"/>
  <c r="Q1185" i="18"/>
  <c r="Q1177" i="18"/>
  <c r="Q1169" i="18"/>
  <c r="Q1161" i="18"/>
  <c r="Q1153" i="18"/>
  <c r="Q1145" i="18"/>
  <c r="Q1137" i="18"/>
  <c r="Q1129" i="18"/>
  <c r="Q1121" i="18"/>
  <c r="Q1113" i="18"/>
  <c r="Q857" i="18"/>
  <c r="Q841" i="18"/>
  <c r="Q833" i="18"/>
  <c r="Q825" i="18"/>
  <c r="Q817" i="18"/>
  <c r="Q809" i="18"/>
  <c r="Q801" i="18"/>
  <c r="Q793" i="18"/>
  <c r="Q785" i="18"/>
  <c r="Q777" i="18"/>
  <c r="Q769" i="18"/>
  <c r="S769" i="18" s="1"/>
  <c r="Q761" i="18"/>
  <c r="S761" i="18" s="1"/>
  <c r="Q753" i="18"/>
  <c r="Q745" i="18"/>
  <c r="Q737" i="18"/>
  <c r="S737" i="18" s="1"/>
  <c r="Q729" i="18"/>
  <c r="S729" i="18" s="1"/>
  <c r="Q721" i="18"/>
  <c r="Q713" i="18"/>
  <c r="Q705" i="18"/>
  <c r="Q697" i="18"/>
  <c r="Q689" i="18"/>
  <c r="Q681" i="18"/>
  <c r="Q673" i="18"/>
  <c r="Q665" i="18"/>
  <c r="Q657" i="18"/>
  <c r="Q649" i="18"/>
  <c r="Q641" i="18"/>
  <c r="Q633" i="18"/>
  <c r="Q625" i="18"/>
  <c r="Q617" i="18"/>
  <c r="Q609" i="18"/>
  <c r="S609" i="18" s="1"/>
  <c r="Q601" i="18"/>
  <c r="S601" i="18" s="1"/>
  <c r="Q593" i="18"/>
  <c r="Q553" i="18"/>
  <c r="S553" i="18" s="1"/>
  <c r="Q513" i="18"/>
  <c r="Q505" i="18"/>
  <c r="Q409" i="18"/>
  <c r="Q401" i="18"/>
  <c r="Q393" i="18"/>
  <c r="Q385" i="18"/>
  <c r="S385" i="18" s="1"/>
  <c r="Q377" i="18"/>
  <c r="Q369" i="18"/>
  <c r="Q361" i="18"/>
  <c r="Q353" i="18"/>
  <c r="Q345" i="18"/>
  <c r="Q41" i="18"/>
  <c r="Q33" i="18"/>
  <c r="Q25" i="18"/>
  <c r="S25" i="18" s="1"/>
  <c r="Q17" i="18"/>
  <c r="Q10" i="18"/>
  <c r="Q269" i="18"/>
  <c r="Q149" i="18"/>
  <c r="Q141" i="18"/>
  <c r="S141" i="18" s="1"/>
  <c r="Q133" i="18"/>
  <c r="S133" i="18" s="1"/>
  <c r="Q125" i="18"/>
  <c r="S125" i="18" s="1"/>
  <c r="Q117" i="18"/>
  <c r="Q101" i="18"/>
  <c r="Q93" i="18"/>
  <c r="Q85" i="18"/>
  <c r="S85" i="18" s="1"/>
  <c r="Q69" i="18"/>
  <c r="S69" i="18" s="1"/>
  <c r="Q61" i="18"/>
  <c r="S61" i="18" s="1"/>
  <c r="Q46" i="18"/>
  <c r="Q9" i="18"/>
  <c r="Q256" i="18"/>
  <c r="Q248" i="18"/>
  <c r="Q240" i="18"/>
  <c r="Q232" i="18"/>
  <c r="Q224" i="18"/>
  <c r="Q216" i="18"/>
  <c r="Q208" i="18"/>
  <c r="Q200" i="18"/>
  <c r="Q192" i="18"/>
  <c r="Q184" i="18"/>
  <c r="Q176" i="18"/>
  <c r="Q168" i="18"/>
  <c r="Q160" i="18"/>
  <c r="S160" i="18" s="1"/>
  <c r="Q152" i="18"/>
  <c r="S152" i="18" s="1"/>
  <c r="Q144" i="18"/>
  <c r="Q136" i="18"/>
  <c r="Q96" i="18"/>
  <c r="Q80" i="18"/>
  <c r="S80" i="18" s="1"/>
  <c r="Q72" i="18"/>
  <c r="Q64" i="18"/>
  <c r="Q56" i="18"/>
  <c r="Q40" i="18"/>
  <c r="Q16" i="18"/>
  <c r="Q2572" i="18"/>
  <c r="Q2564" i="18"/>
  <c r="Q2556" i="18"/>
  <c r="Q2548" i="18"/>
  <c r="Q2540" i="18"/>
  <c r="Q2532" i="18"/>
  <c r="Q2524" i="18"/>
  <c r="Q2516" i="18"/>
  <c r="Q2508" i="18"/>
  <c r="Q2500" i="18"/>
  <c r="Q2492" i="18"/>
  <c r="Q2484" i="18"/>
  <c r="Q2476" i="18"/>
  <c r="Q2468" i="18"/>
  <c r="Q2460" i="18"/>
  <c r="Q2452" i="18"/>
  <c r="Q2444" i="18"/>
  <c r="Q2436" i="18"/>
  <c r="Q2428" i="18"/>
  <c r="Q2420" i="18"/>
  <c r="Q2412" i="18"/>
  <c r="Q2404" i="18"/>
  <c r="Q2396" i="18"/>
  <c r="Q2388" i="18"/>
  <c r="Q2380" i="18"/>
  <c r="Q2372" i="18"/>
  <c r="Q2364" i="18"/>
  <c r="Q2356" i="18"/>
  <c r="Q2348" i="18"/>
  <c r="Q2340" i="18"/>
  <c r="Q2332" i="18"/>
  <c r="Q2324" i="18"/>
  <c r="Q2316" i="18"/>
  <c r="Q2308" i="18"/>
  <c r="Q2300" i="18"/>
  <c r="Q2292" i="18"/>
  <c r="Q2284" i="18"/>
  <c r="Q2276" i="18"/>
  <c r="Q2268" i="18"/>
  <c r="Q2260" i="18"/>
  <c r="Q2252" i="18"/>
  <c r="Q2244" i="18"/>
  <c r="Q2236" i="18"/>
  <c r="Q2228" i="18"/>
  <c r="Q2220" i="18"/>
  <c r="Q2212" i="18"/>
  <c r="Q2204" i="18"/>
  <c r="Q2196" i="18"/>
  <c r="Q2188" i="18"/>
  <c r="Q2180" i="18"/>
  <c r="Q2172" i="18"/>
  <c r="Q2164" i="18"/>
  <c r="Q2156" i="18"/>
  <c r="Q2148" i="18"/>
  <c r="Q2140" i="18"/>
  <c r="Q2132" i="18"/>
  <c r="Q2124" i="18"/>
  <c r="Q2116" i="18"/>
  <c r="Q2108" i="18"/>
  <c r="Q2100" i="18"/>
  <c r="Q2092" i="18"/>
  <c r="Q2084" i="18"/>
  <c r="Q2076" i="18"/>
  <c r="Q2068" i="18"/>
  <c r="Q2060" i="18"/>
  <c r="Q2052" i="18"/>
  <c r="Q2044" i="18"/>
  <c r="Q2036" i="18"/>
  <c r="Q2028" i="18"/>
  <c r="Q2020" i="18"/>
  <c r="Q2012" i="18"/>
  <c r="Q2004" i="18"/>
  <c r="Q1996" i="18"/>
  <c r="Q1988" i="18"/>
  <c r="Q1980" i="18"/>
  <c r="Q1972" i="18"/>
  <c r="Q1964" i="18"/>
  <c r="Q1956" i="18"/>
  <c r="Q1948" i="18"/>
  <c r="Q1940" i="18"/>
  <c r="Q1932" i="18"/>
  <c r="Q1924" i="18"/>
  <c r="Q1916" i="18"/>
  <c r="Q1908" i="18"/>
  <c r="Q1900" i="18"/>
  <c r="Q1892" i="18"/>
  <c r="Q1884" i="18"/>
  <c r="Q1876" i="18"/>
  <c r="Q1868" i="18"/>
  <c r="Q1860" i="18"/>
  <c r="Q1852" i="18"/>
  <c r="Q1844" i="18"/>
  <c r="Q11" i="18"/>
  <c r="Q3" i="18"/>
  <c r="Q3022" i="18"/>
  <c r="Q3014" i="18"/>
  <c r="Q3006" i="18"/>
  <c r="Q2998" i="18"/>
  <c r="Q2990" i="18"/>
  <c r="Q2982" i="18"/>
  <c r="Q2974" i="18"/>
  <c r="Q2966" i="18"/>
  <c r="Q2958" i="18"/>
  <c r="Q2950" i="18"/>
  <c r="Q2942" i="18"/>
  <c r="Q2934" i="18"/>
  <c r="Q2926" i="18"/>
  <c r="Q2918" i="18"/>
  <c r="Q2910" i="18"/>
  <c r="Q2902" i="18"/>
  <c r="Q2894" i="18"/>
  <c r="Q2886" i="18"/>
  <c r="Q2878" i="18"/>
  <c r="Q2870" i="18"/>
  <c r="Q2862" i="18"/>
  <c r="Q2854" i="18"/>
  <c r="Q2846" i="18"/>
  <c r="Q2838" i="18"/>
  <c r="Q2830" i="18"/>
  <c r="Q2822" i="18"/>
  <c r="Q2814" i="18"/>
  <c r="Q2806" i="18"/>
  <c r="Q2798" i="18"/>
  <c r="Q2790" i="18"/>
  <c r="Q2782" i="18"/>
  <c r="Q2774" i="18"/>
  <c r="Q2766" i="18"/>
  <c r="Q2758" i="18"/>
  <c r="Q2750" i="18"/>
  <c r="Q2742" i="18"/>
  <c r="Q2734" i="18"/>
  <c r="Q2726" i="18"/>
  <c r="Q2718" i="18"/>
  <c r="Q2710" i="18"/>
  <c r="Q2702" i="18"/>
  <c r="Q2694" i="18"/>
  <c r="Q2686" i="18"/>
  <c r="Q2678" i="18"/>
  <c r="Q2670" i="18"/>
  <c r="Q2662" i="18"/>
  <c r="Q2654" i="18"/>
  <c r="Q2646" i="18"/>
  <c r="Q2638" i="18"/>
  <c r="Q2630" i="18"/>
  <c r="Q2622" i="18"/>
  <c r="Q2614" i="18"/>
  <c r="Q2606" i="18"/>
  <c r="Q2598" i="18"/>
  <c r="Q2590" i="18"/>
  <c r="Q2582" i="18"/>
  <c r="Q2574" i="18"/>
  <c r="Q2566" i="18"/>
  <c r="Q2558" i="18"/>
  <c r="Q2550" i="18"/>
  <c r="Q2254" i="18"/>
  <c r="Q2246" i="18"/>
  <c r="Q2238" i="18"/>
  <c r="Q2230" i="18"/>
  <c r="Q2222" i="18"/>
  <c r="Q2214" i="18"/>
  <c r="Q2206" i="18"/>
  <c r="Q2198" i="18"/>
  <c r="Q2190" i="18"/>
  <c r="Q2182" i="18"/>
  <c r="Q2174" i="18"/>
  <c r="Q2166" i="18"/>
  <c r="Q2158" i="18"/>
  <c r="Q2150" i="18"/>
  <c r="Q2142" i="18"/>
  <c r="Q2488" i="18"/>
  <c r="Q2480" i="18"/>
  <c r="Q2472" i="18"/>
  <c r="Q2464" i="18"/>
  <c r="Q2456" i="18"/>
  <c r="Q2448" i="18"/>
  <c r="Q2440" i="18"/>
  <c r="Q2432" i="18"/>
  <c r="Q2424" i="18"/>
  <c r="Q2416" i="18"/>
  <c r="Q2408" i="18"/>
  <c r="Q2400" i="18"/>
  <c r="Q2392" i="18"/>
  <c r="Q2384" i="18"/>
  <c r="Q2376" i="18"/>
  <c r="Q2368" i="18"/>
  <c r="Q2136" i="18"/>
  <c r="Q2128" i="18"/>
  <c r="Q2120" i="18"/>
  <c r="Q2112" i="18"/>
  <c r="Q2104" i="18"/>
  <c r="Q2096" i="18"/>
  <c r="Q6" i="18"/>
  <c r="Q3025" i="18"/>
  <c r="Q3017" i="18"/>
  <c r="Q3009" i="18"/>
  <c r="Q3001" i="18"/>
  <c r="Q2993" i="18"/>
  <c r="Q2985" i="18"/>
  <c r="Q2977" i="18"/>
  <c r="Q2969" i="18"/>
  <c r="Q2961" i="18"/>
  <c r="Q2953" i="18"/>
  <c r="Q2945" i="18"/>
  <c r="Q2937" i="18"/>
  <c r="Q2929" i="18"/>
  <c r="Q2921" i="18"/>
  <c r="Q2913" i="18"/>
  <c r="Q2905" i="18"/>
  <c r="Q2897" i="18"/>
  <c r="Q2889" i="18"/>
  <c r="Q2881" i="18"/>
  <c r="Q2873" i="18"/>
  <c r="Q2865" i="18"/>
  <c r="Q2857" i="18"/>
  <c r="Q2849" i="18"/>
  <c r="Q2841" i="18"/>
  <c r="Q2833" i="18"/>
  <c r="Q2825" i="18"/>
  <c r="Q2817" i="18"/>
  <c r="Q2809" i="18"/>
  <c r="Q2801" i="18"/>
  <c r="Q2793" i="18"/>
  <c r="Q2785" i="18"/>
  <c r="Q2777" i="18"/>
  <c r="Q2769" i="18"/>
  <c r="Q2761" i="18"/>
  <c r="Q2753" i="18"/>
  <c r="Q2745" i="18"/>
  <c r="Q2737" i="18"/>
  <c r="Q2729" i="18"/>
  <c r="Q2721" i="18"/>
  <c r="Q2713" i="18"/>
  <c r="Q2705" i="18"/>
  <c r="Q2697" i="18"/>
  <c r="Q2689" i="18"/>
  <c r="Q2681" i="18"/>
  <c r="Q2673" i="18"/>
  <c r="Q2665" i="18"/>
  <c r="Q2657" i="18"/>
  <c r="Q2649" i="18"/>
  <c r="Q2641" i="18"/>
  <c r="Q2633" i="18"/>
  <c r="Q2625" i="18"/>
  <c r="Q2617" i="18"/>
  <c r="Q2609" i="18"/>
  <c r="Q2601" i="18"/>
  <c r="Q2593" i="18"/>
  <c r="Q2585" i="18"/>
  <c r="Q1836" i="18"/>
  <c r="Q1828" i="18"/>
  <c r="Q1820" i="18"/>
  <c r="Q1812" i="18"/>
  <c r="Q1804" i="18"/>
  <c r="Q1796" i="18"/>
  <c r="Q1788" i="18"/>
  <c r="Q1780" i="18"/>
  <c r="Q1772" i="18"/>
  <c r="Q1764" i="18"/>
  <c r="Q1756" i="18"/>
  <c r="Q1748" i="18"/>
  <c r="Q1740" i="18"/>
  <c r="Q1732" i="18"/>
  <c r="Q1724" i="18"/>
  <c r="Q1716" i="18"/>
  <c r="Q1708" i="18"/>
  <c r="Q1700" i="18"/>
  <c r="Q1692" i="18"/>
  <c r="Q1684" i="18"/>
  <c r="Q1676" i="18"/>
  <c r="Q1668" i="18"/>
  <c r="Q1660" i="18"/>
  <c r="Q1652" i="18"/>
  <c r="Q1644" i="18"/>
  <c r="Q1636" i="18"/>
  <c r="Q1628" i="18"/>
  <c r="Q1620" i="18"/>
  <c r="Q1612" i="18"/>
  <c r="Q1604" i="18"/>
  <c r="Q1596" i="18"/>
  <c r="Q1588" i="18"/>
  <c r="Q1580" i="18"/>
  <c r="Q1572" i="18"/>
  <c r="Q1564" i="18"/>
  <c r="Q1556" i="18"/>
  <c r="S1556" i="18" s="1"/>
  <c r="Q1548" i="18"/>
  <c r="S1548" i="18" s="1"/>
  <c r="Q1540" i="18"/>
  <c r="Q1532" i="18"/>
  <c r="S1532" i="18" s="1"/>
  <c r="Q1524" i="18"/>
  <c r="Q1516" i="18"/>
  <c r="Q1508" i="18"/>
  <c r="S1508" i="18" s="1"/>
  <c r="Q1500" i="18"/>
  <c r="Q1492" i="18"/>
  <c r="Q1484" i="18"/>
  <c r="S1484" i="18" s="1"/>
  <c r="Q1476" i="18"/>
  <c r="Q1468" i="18"/>
  <c r="S1468" i="18" s="1"/>
  <c r="Q1460" i="18"/>
  <c r="Q1452" i="18"/>
  <c r="Q1444" i="18"/>
  <c r="S1444" i="18" s="1"/>
  <c r="Q1436" i="18"/>
  <c r="Q1428" i="18"/>
  <c r="Q1420" i="18"/>
  <c r="S1420" i="18" s="1"/>
  <c r="Q1412" i="18"/>
  <c r="Q1404" i="18"/>
  <c r="Q1396" i="18"/>
  <c r="Q1388" i="18"/>
  <c r="Q1380" i="18"/>
  <c r="Q1372" i="18"/>
  <c r="S1372" i="18" s="1"/>
  <c r="Q1364" i="18"/>
  <c r="Q1356" i="18"/>
  <c r="Q1348" i="18"/>
  <c r="S1348" i="18" s="1"/>
  <c r="Q1340" i="18"/>
  <c r="Q1324" i="18"/>
  <c r="S1324" i="18" s="1"/>
  <c r="Q1316" i="18"/>
  <c r="Q1308" i="18"/>
  <c r="Q1300" i="18"/>
  <c r="S1300" i="18" s="1"/>
  <c r="Q1292" i="18"/>
  <c r="Q1284" i="18"/>
  <c r="Q1276" i="18"/>
  <c r="S1276" i="18" s="1"/>
  <c r="Q1268" i="18"/>
  <c r="Q1260" i="18"/>
  <c r="Q1252" i="18"/>
  <c r="Q1244" i="18"/>
  <c r="Q1236" i="18"/>
  <c r="S1236" i="18" s="1"/>
  <c r="Q1228" i="18"/>
  <c r="Q1220" i="18"/>
  <c r="S1220" i="18" s="1"/>
  <c r="Q1212" i="18"/>
  <c r="S1212" i="18" s="1"/>
  <c r="Q1204" i="18"/>
  <c r="Q1196" i="18"/>
  <c r="Q1188" i="18"/>
  <c r="Q1180" i="18"/>
  <c r="Q1172" i="18"/>
  <c r="Q1164" i="18"/>
  <c r="Q1156" i="18"/>
  <c r="Q1150" i="18"/>
  <c r="Q558" i="18"/>
  <c r="Q550" i="18"/>
  <c r="Q526" i="18"/>
  <c r="Q518" i="18"/>
  <c r="Q510" i="18"/>
  <c r="Q502" i="18"/>
  <c r="Q494" i="18"/>
  <c r="Q478" i="18"/>
  <c r="Q470" i="18"/>
  <c r="Q462" i="18"/>
  <c r="Q454" i="18"/>
  <c r="Q430" i="18"/>
  <c r="Q422" i="18"/>
  <c r="Q414" i="18"/>
  <c r="S414" i="18" s="1"/>
  <c r="Q406" i="18"/>
  <c r="Q398" i="18"/>
  <c r="Q374" i="18"/>
  <c r="Q366" i="18"/>
  <c r="Q270" i="18"/>
  <c r="Q668" i="18"/>
  <c r="Q660" i="18"/>
  <c r="Q652" i="18"/>
  <c r="Q644" i="18"/>
  <c r="Q636" i="18"/>
  <c r="Q628" i="18"/>
  <c r="Q620" i="18"/>
  <c r="Q612" i="18"/>
  <c r="S612" i="18" s="1"/>
  <c r="Q604" i="18"/>
  <c r="S604" i="18" s="1"/>
  <c r="Q596" i="18"/>
  <c r="Q588" i="18"/>
  <c r="Q580" i="18"/>
  <c r="Q572" i="18"/>
  <c r="Q564" i="18"/>
  <c r="Q556" i="18"/>
  <c r="Q548" i="18"/>
  <c r="Q540" i="18"/>
  <c r="Q532" i="18"/>
  <c r="Q524" i="18"/>
  <c r="Q516" i="18"/>
  <c r="Q508" i="18"/>
  <c r="Q500" i="18"/>
  <c r="Q492" i="18"/>
  <c r="Q484" i="18"/>
  <c r="Q476" i="18"/>
  <c r="Q468" i="18"/>
  <c r="S468" i="18" s="1"/>
  <c r="Q460" i="18"/>
  <c r="Q452" i="18"/>
  <c r="Q444" i="18"/>
  <c r="S444" i="18" s="1"/>
  <c r="Q436" i="18"/>
  <c r="Q428" i="18"/>
  <c r="Q420" i="18"/>
  <c r="Q412" i="18"/>
  <c r="S412" i="18" s="1"/>
  <c r="Q404" i="18"/>
  <c r="S404" i="18" s="1"/>
  <c r="Q396" i="18"/>
  <c r="Q388" i="18"/>
  <c r="S388" i="18" s="1"/>
  <c r="Q380" i="18"/>
  <c r="Q372" i="18"/>
  <c r="Q364" i="18"/>
  <c r="Q356" i="18"/>
  <c r="Q348" i="18"/>
  <c r="Q340" i="18"/>
  <c r="S340" i="18" s="1"/>
  <c r="Q332" i="18"/>
  <c r="Q324" i="18"/>
  <c r="Q316" i="18"/>
  <c r="Q308" i="18"/>
  <c r="Q300" i="18"/>
  <c r="Q292" i="18"/>
  <c r="Q284" i="18"/>
  <c r="Q276" i="18"/>
  <c r="Q268" i="18"/>
  <c r="Q260" i="18"/>
  <c r="Q252" i="18"/>
  <c r="Q244" i="18"/>
  <c r="Q236" i="18"/>
  <c r="Q228" i="18"/>
  <c r="Q220" i="18"/>
  <c r="Q212" i="18"/>
  <c r="Q204" i="18"/>
  <c r="Q196" i="18"/>
  <c r="Q188" i="18"/>
  <c r="Q180" i="18"/>
  <c r="Q172" i="18"/>
  <c r="Q164" i="18"/>
  <c r="Q156" i="18"/>
  <c r="Q148" i="18"/>
  <c r="Q140" i="18"/>
  <c r="Q132" i="18"/>
  <c r="Q124" i="18"/>
  <c r="Q116" i="18"/>
  <c r="Q108" i="18"/>
  <c r="S108" i="18" s="1"/>
  <c r="Q100" i="18"/>
  <c r="Q92" i="18"/>
  <c r="Q84" i="18"/>
  <c r="S84" i="18" s="1"/>
  <c r="Q76" i="18"/>
  <c r="Q68" i="18"/>
  <c r="S68" i="18" s="1"/>
  <c r="Q60" i="18"/>
  <c r="Q52" i="18"/>
  <c r="S52" i="18" s="1"/>
  <c r="Q44" i="18"/>
  <c r="S44" i="18" s="1"/>
  <c r="Q36" i="18"/>
  <c r="S36" i="18" s="1"/>
  <c r="Q28" i="18"/>
  <c r="Q20" i="18"/>
  <c r="S20" i="18" s="1"/>
  <c r="Q1275" i="18"/>
  <c r="Q1267" i="18"/>
  <c r="Q1259" i="18"/>
  <c r="S1259" i="18" s="1"/>
  <c r="Q1251" i="18"/>
  <c r="Q1243" i="18"/>
  <c r="S1243" i="18" s="1"/>
  <c r="Q1235" i="18"/>
  <c r="S1235" i="18" s="1"/>
  <c r="Q1227" i="18"/>
  <c r="Q1219" i="18"/>
  <c r="Q1211" i="18"/>
  <c r="S1211" i="18" s="1"/>
  <c r="Q1203" i="18"/>
  <c r="Q1195" i="18"/>
  <c r="Q1187" i="18"/>
  <c r="Q1179" i="18"/>
  <c r="Q1171" i="18"/>
  <c r="Q1163" i="18"/>
  <c r="Q1155" i="18"/>
  <c r="Q1147" i="18"/>
  <c r="Q1139" i="18"/>
  <c r="Q1131" i="18"/>
  <c r="Q1123" i="18"/>
  <c r="Q1115" i="18"/>
  <c r="Q1107" i="18"/>
  <c r="Q1105" i="18"/>
  <c r="Q1097" i="18"/>
  <c r="Q1089" i="18"/>
  <c r="Q1081" i="18"/>
  <c r="Q1073" i="18"/>
  <c r="Q1065" i="18"/>
  <c r="Q1057" i="18"/>
  <c r="Q1049" i="18"/>
  <c r="Q1041" i="18"/>
  <c r="Q1033" i="18"/>
  <c r="Q1025" i="18"/>
  <c r="Q1017" i="18"/>
  <c r="Q1009" i="18"/>
  <c r="Q1001" i="18"/>
  <c r="Q993" i="18"/>
  <c r="Q985" i="18"/>
  <c r="Q977" i="18"/>
  <c r="Q969" i="18"/>
  <c r="Q961" i="18"/>
  <c r="Q953" i="18"/>
  <c r="Q945" i="18"/>
  <c r="Q937" i="18"/>
  <c r="Q929" i="18"/>
  <c r="Q921" i="18"/>
  <c r="Q913" i="18"/>
  <c r="Q905" i="18"/>
  <c r="Q897" i="18"/>
  <c r="Q889" i="18"/>
  <c r="Q881" i="18"/>
  <c r="Q873" i="18"/>
  <c r="Q865" i="18"/>
  <c r="Q849" i="18"/>
  <c r="Q585" i="18"/>
  <c r="S585" i="18" s="1"/>
  <c r="Q577" i="18"/>
  <c r="S577" i="18" s="1"/>
  <c r="Q569" i="18"/>
  <c r="Q561" i="18"/>
  <c r="S561" i="18" s="1"/>
  <c r="Q545" i="18"/>
  <c r="Q537" i="18"/>
  <c r="Q529" i="18"/>
  <c r="Q521" i="18"/>
  <c r="Q497" i="18"/>
  <c r="Q489" i="18"/>
  <c r="Q481" i="18"/>
  <c r="Q473" i="18"/>
  <c r="Q465" i="18"/>
  <c r="Q457" i="18"/>
  <c r="Q337" i="18"/>
  <c r="Q329" i="18"/>
  <c r="Q321" i="18"/>
  <c r="Q313" i="18"/>
  <c r="Q281" i="18"/>
  <c r="Q273" i="18"/>
  <c r="Q265" i="18"/>
  <c r="Q257" i="18"/>
  <c r="Q249" i="18"/>
  <c r="Q241" i="18"/>
  <c r="Q233" i="18"/>
  <c r="Q225" i="18"/>
  <c r="Q217" i="18"/>
  <c r="Q209" i="18"/>
  <c r="Q201" i="18"/>
  <c r="Q193" i="18"/>
  <c r="S193" i="18" s="1"/>
  <c r="Q185" i="18"/>
  <c r="Q177" i="18"/>
  <c r="Q169" i="18"/>
  <c r="Q161" i="18"/>
  <c r="Q153" i="18"/>
  <c r="Q145" i="18"/>
  <c r="Q137" i="18"/>
  <c r="Q129" i="18"/>
  <c r="Q121" i="18"/>
  <c r="Q113" i="18"/>
  <c r="Q105" i="18"/>
  <c r="S105" i="18" s="1"/>
  <c r="Q97" i="18"/>
  <c r="S97" i="18" s="1"/>
  <c r="Q89" i="18"/>
  <c r="Q81" i="18"/>
  <c r="Q73" i="18"/>
  <c r="S73" i="18" s="1"/>
  <c r="Q65" i="18"/>
  <c r="Q57" i="18"/>
  <c r="Q49" i="18"/>
  <c r="Q1099" i="18"/>
  <c r="Q1091" i="18"/>
  <c r="Q1083" i="18"/>
  <c r="Q1075" i="18"/>
  <c r="Q1067" i="18"/>
  <c r="Q915" i="18"/>
  <c r="Q899" i="18"/>
  <c r="Q891" i="18"/>
  <c r="Q883" i="18"/>
  <c r="Q875" i="18"/>
  <c r="Q867" i="18"/>
  <c r="Q747" i="18"/>
  <c r="Q739" i="18"/>
  <c r="S739" i="18" s="1"/>
  <c r="Q731" i="18"/>
  <c r="S731" i="18" s="1"/>
  <c r="Q723" i="18"/>
  <c r="Q627" i="18"/>
  <c r="Q619" i="18"/>
  <c r="Q563" i="18"/>
  <c r="Q555" i="18"/>
  <c r="S555" i="18" s="1"/>
  <c r="Q547" i="18"/>
  <c r="Q539" i="18"/>
  <c r="Q531" i="18"/>
  <c r="Q523" i="18"/>
  <c r="Q515" i="18"/>
  <c r="S515" i="18" s="1"/>
  <c r="Q507" i="18"/>
  <c r="Q499" i="18"/>
  <c r="Q491" i="18"/>
  <c r="Q483" i="18"/>
  <c r="Q475" i="18"/>
  <c r="Q467" i="18"/>
  <c r="Q459" i="18"/>
  <c r="Q451" i="18"/>
  <c r="Q443" i="18"/>
  <c r="S443" i="18" s="1"/>
  <c r="Q435" i="18"/>
  <c r="Q427" i="18"/>
  <c r="S427" i="18" s="1"/>
  <c r="Q419" i="18"/>
  <c r="Q411" i="18"/>
  <c r="Q403" i="18"/>
  <c r="S403" i="18" s="1"/>
  <c r="Q395" i="18"/>
  <c r="Q387" i="18"/>
  <c r="Q379" i="18"/>
  <c r="Q371" i="18"/>
  <c r="Q363" i="18"/>
  <c r="Q355" i="18"/>
  <c r="Q347" i="18"/>
  <c r="Q339" i="18"/>
  <c r="Q331" i="18"/>
  <c r="Q323" i="18"/>
  <c r="Q315" i="18"/>
  <c r="Q307" i="18"/>
  <c r="Q299" i="18"/>
  <c r="Q283" i="18"/>
  <c r="Q275" i="18"/>
  <c r="Q267" i="18"/>
  <c r="Q251" i="18"/>
  <c r="Q243" i="18"/>
  <c r="Q235" i="18"/>
  <c r="Q227" i="18"/>
  <c r="Q219" i="18"/>
  <c r="Q211" i="18"/>
  <c r="Q203" i="18"/>
  <c r="Q195" i="18"/>
  <c r="S195" i="18" s="1"/>
  <c r="Q187" i="18"/>
  <c r="Q179" i="18"/>
  <c r="Q115" i="18"/>
  <c r="Q107" i="18"/>
  <c r="S107" i="18" s="1"/>
  <c r="Q59" i="18"/>
  <c r="S59" i="18" s="1"/>
  <c r="Q51" i="18"/>
  <c r="S51" i="18" s="1"/>
  <c r="S1373" i="18"/>
  <c r="Q3015" i="18"/>
  <c r="Q3007" i="18"/>
  <c r="Q2999" i="18"/>
  <c r="Q2991" i="18"/>
  <c r="Q2983" i="18"/>
  <c r="Q2975" i="18"/>
  <c r="Q2967" i="18"/>
  <c r="Q2959" i="18"/>
  <c r="Q2951" i="18"/>
  <c r="Q2943" i="18"/>
  <c r="Q2935" i="18"/>
  <c r="Q2927" i="18"/>
  <c r="Q2919" i="18"/>
  <c r="Q2911" i="18"/>
  <c r="Q2903" i="18"/>
  <c r="Q2895" i="18"/>
  <c r="Q2887" i="18"/>
  <c r="Q2879" i="18"/>
  <c r="Q2871" i="18"/>
  <c r="Q2863" i="18"/>
  <c r="Q2855" i="18"/>
  <c r="Q2847" i="18"/>
  <c r="Q2839" i="18"/>
  <c r="Q2831" i="18"/>
  <c r="Q2823" i="18"/>
  <c r="Q2815" i="18"/>
  <c r="Q2807" i="18"/>
  <c r="Q2799" i="18"/>
  <c r="Q2791" i="18"/>
  <c r="Q2783" i="18"/>
  <c r="Q2775" i="18"/>
  <c r="Q2767" i="18"/>
  <c r="Q2759" i="18"/>
  <c r="Q2751" i="18"/>
  <c r="Q2743" i="18"/>
  <c r="Q2735" i="18"/>
  <c r="Q2727" i="18"/>
  <c r="Q2719" i="18"/>
  <c r="Q2711" i="18"/>
  <c r="Q2703" i="18"/>
  <c r="Q12" i="18"/>
  <c r="Q4" i="18"/>
  <c r="Q3023" i="18"/>
  <c r="Q3008" i="18"/>
  <c r="Q2992" i="18"/>
  <c r="Q2984" i="18"/>
  <c r="Q2976" i="18"/>
  <c r="Q2968" i="18"/>
  <c r="Q2960" i="18"/>
  <c r="Q2952" i="18"/>
  <c r="Q2944" i="18"/>
  <c r="Q2936" i="18"/>
  <c r="Q2928" i="18"/>
  <c r="Q2920" i="18"/>
  <c r="Q2912" i="18"/>
  <c r="Q2904" i="18"/>
  <c r="Q2896" i="18"/>
  <c r="Q2888" i="18"/>
  <c r="Q2880" i="18"/>
  <c r="Q2872" i="18"/>
  <c r="Q2864" i="18"/>
  <c r="Q2856" i="18"/>
  <c r="Q2848" i="18"/>
  <c r="Q2832" i="18"/>
  <c r="Q2744" i="18"/>
  <c r="Q2720" i="18"/>
  <c r="Q2704" i="18"/>
  <c r="Q2696" i="18"/>
  <c r="Q2688" i="18"/>
  <c r="Q2624" i="18"/>
  <c r="Q2616" i="18"/>
  <c r="Q2608" i="18"/>
  <c r="Q2600" i="18"/>
  <c r="Q2592" i="18"/>
  <c r="Q2584" i="18"/>
  <c r="Q2576" i="18"/>
  <c r="Q2568" i="18"/>
  <c r="Q2560" i="18"/>
  <c r="Q2552" i="18"/>
  <c r="Q2544" i="18"/>
  <c r="Q2536" i="18"/>
  <c r="Q2528" i="18"/>
  <c r="Q2520" i="18"/>
  <c r="Q2512" i="18"/>
  <c r="Q2504" i="18"/>
  <c r="Q2496" i="18"/>
  <c r="Q7" i="18"/>
  <c r="Q3026" i="18"/>
  <c r="Q3018" i="18"/>
  <c r="Q3010" i="18"/>
  <c r="Q3002" i="18"/>
  <c r="Q2994" i="18"/>
  <c r="Q2986" i="18"/>
  <c r="Q2978" i="18"/>
  <c r="Q2970" i="18"/>
  <c r="Q2962" i="18"/>
  <c r="Q2954" i="18"/>
  <c r="Q2946" i="18"/>
  <c r="Q2938" i="18"/>
  <c r="Q2930" i="18"/>
  <c r="Q2922" i="18"/>
  <c r="Q2914" i="18"/>
  <c r="Q2906" i="18"/>
  <c r="Q2898" i="18"/>
  <c r="Q2890" i="18"/>
  <c r="Q2882" i="18"/>
  <c r="Q2874" i="18"/>
  <c r="Q2866" i="18"/>
  <c r="Q2858" i="18"/>
  <c r="Q2850" i="18"/>
  <c r="Q2842" i="18"/>
  <c r="Q2834" i="18"/>
  <c r="Q2826" i="18"/>
  <c r="Q2818" i="18"/>
  <c r="Q2810" i="18"/>
  <c r="Q2802" i="18"/>
  <c r="Q2794" i="18"/>
  <c r="Q2786" i="18"/>
  <c r="Q2778" i="18"/>
  <c r="Q2770" i="18"/>
  <c r="Q2762" i="18"/>
  <c r="Q2754" i="18"/>
  <c r="Q2746" i="18"/>
  <c r="Q2738" i="18"/>
  <c r="Q2730" i="18"/>
  <c r="Q2722" i="18"/>
  <c r="Q2714" i="18"/>
  <c r="Q2706" i="18"/>
  <c r="Q2698" i="18"/>
  <c r="Q2690" i="18"/>
  <c r="Q2682" i="18"/>
  <c r="Q2674" i="18"/>
  <c r="Q2666" i="18"/>
  <c r="Q2658" i="18"/>
  <c r="Q2650" i="18"/>
  <c r="Q2642" i="18"/>
  <c r="Q2634" i="18"/>
  <c r="Q2626" i="18"/>
  <c r="Q2618" i="18"/>
  <c r="Q2610" i="18"/>
  <c r="Q2602" i="18"/>
  <c r="Q2594" i="18"/>
  <c r="Q2586" i="18"/>
  <c r="Q2578" i="18"/>
  <c r="Q2570" i="18"/>
  <c r="Q2562" i="18"/>
  <c r="Q2554" i="18"/>
  <c r="Q2546" i="18"/>
  <c r="Q2538" i="18"/>
  <c r="Q2530" i="18"/>
  <c r="Q2522" i="18"/>
  <c r="Q2514" i="18"/>
  <c r="Q2506" i="18"/>
  <c r="Q2498" i="18"/>
  <c r="Q8" i="18"/>
  <c r="Q3019" i="18"/>
  <c r="Q3011" i="18"/>
  <c r="Q3003" i="18"/>
  <c r="Q2995" i="18"/>
  <c r="Q2987" i="18"/>
  <c r="Q2979" i="18"/>
  <c r="Q2971" i="18"/>
  <c r="Q2963" i="18"/>
  <c r="Q2955" i="18"/>
  <c r="Q2947" i="18"/>
  <c r="Q2939" i="18"/>
  <c r="Q2931" i="18"/>
  <c r="Q2923" i="18"/>
  <c r="Q2915" i="18"/>
  <c r="Q2907" i="18"/>
  <c r="Q2899" i="18"/>
  <c r="Q2891" i="18"/>
  <c r="Q2883" i="18"/>
  <c r="Q2875" i="18"/>
  <c r="Q2867" i="18"/>
  <c r="Q2859" i="18"/>
  <c r="Q2851" i="18"/>
  <c r="Q2843" i="18"/>
  <c r="Q2835" i="18"/>
  <c r="Q2827" i="18"/>
  <c r="Q2819" i="18"/>
  <c r="Q2811" i="18"/>
  <c r="Q2803" i="18"/>
  <c r="Q2795" i="18"/>
  <c r="Q2787" i="18"/>
  <c r="Q2779" i="18"/>
  <c r="Q2771" i="18"/>
  <c r="Q2763" i="18"/>
  <c r="Q2755" i="18"/>
  <c r="Q2747" i="18"/>
  <c r="Q2739" i="18"/>
  <c r="Q2731" i="18"/>
  <c r="Q2723" i="18"/>
  <c r="Q2715" i="18"/>
  <c r="Q2707" i="18"/>
  <c r="Q2699" i="18"/>
  <c r="Q2691" i="18"/>
  <c r="Q2683" i="18"/>
  <c r="Q2675" i="18"/>
  <c r="Q2667" i="18"/>
  <c r="Q2659" i="18"/>
  <c r="Q2651" i="18"/>
  <c r="Q2643" i="18"/>
  <c r="Q2635" i="18"/>
  <c r="Q2627" i="18"/>
  <c r="Q2619" i="18"/>
  <c r="Q2611" i="18"/>
  <c r="Q2603" i="18"/>
  <c r="Q2595" i="18"/>
  <c r="Q2587" i="18"/>
  <c r="Q2579" i="18"/>
  <c r="Q2571" i="18"/>
  <c r="Q2563" i="18"/>
  <c r="Q2555" i="18"/>
  <c r="Q2547" i="18"/>
  <c r="Q2539" i="18"/>
  <c r="Q2531" i="18"/>
  <c r="Q2523" i="18"/>
  <c r="Q2515" i="18"/>
  <c r="Q2507" i="18"/>
  <c r="Q2499" i="18"/>
  <c r="Q2491" i="18"/>
  <c r="Q2483" i="18"/>
  <c r="Q2475" i="18"/>
  <c r="Q2467" i="18"/>
  <c r="Q2459" i="18"/>
  <c r="Q2451" i="18"/>
  <c r="Q2443" i="18"/>
  <c r="Q2435" i="18"/>
  <c r="Q2427" i="18"/>
  <c r="Q2419" i="18"/>
  <c r="Q2411" i="18"/>
  <c r="Q2403" i="18"/>
  <c r="Q2395" i="18"/>
  <c r="Q2387" i="18"/>
  <c r="Q2379" i="18"/>
  <c r="Q2371" i="18"/>
  <c r="Q2363" i="18"/>
  <c r="Q2355" i="18"/>
  <c r="Q2347" i="18"/>
  <c r="Q2339" i="18"/>
  <c r="Q2331" i="18"/>
  <c r="Q2323" i="18"/>
  <c r="Q2315" i="18"/>
  <c r="Q2486" i="18"/>
  <c r="Q2478" i="18"/>
  <c r="Q2470" i="18"/>
  <c r="Q2462" i="18"/>
  <c r="Q2454" i="18"/>
  <c r="Q2446" i="18"/>
  <c r="Q2438" i="18"/>
  <c r="Q2430" i="18"/>
  <c r="Q2422" i="18"/>
  <c r="Q2414" i="18"/>
  <c r="Q2406" i="18"/>
  <c r="Q2398" i="18"/>
  <c r="Q2390" i="18"/>
  <c r="Q2382" i="18"/>
  <c r="Q2374" i="18"/>
  <c r="Q2366" i="18"/>
  <c r="Q2358" i="18"/>
  <c r="Q2350" i="18"/>
  <c r="Q2342" i="18"/>
  <c r="Q2334" i="18"/>
  <c r="Q2326" i="18"/>
  <c r="Q2318" i="18"/>
  <c r="Q2310" i="18"/>
  <c r="Q2302" i="18"/>
  <c r="Q2294" i="18"/>
  <c r="Q2286" i="18"/>
  <c r="Q2278" i="18"/>
  <c r="Q2270" i="18"/>
  <c r="Q2262" i="18"/>
  <c r="Q2695" i="18"/>
  <c r="Q2687" i="18"/>
  <c r="Q2679" i="18"/>
  <c r="Q2671" i="18"/>
  <c r="Q2663" i="18"/>
  <c r="Q2655" i="18"/>
  <c r="Q2647" i="18"/>
  <c r="Q2639" i="18"/>
  <c r="Q2631" i="18"/>
  <c r="Q2623" i="18"/>
  <c r="Q2615" i="18"/>
  <c r="Q2607" i="18"/>
  <c r="Q2599" i="18"/>
  <c r="Q2591" i="18"/>
  <c r="Q2583" i="18"/>
  <c r="Q2575" i="18"/>
  <c r="Q2567" i="18"/>
  <c r="Q2559" i="18"/>
  <c r="Q2551" i="18"/>
  <c r="Q2543" i="18"/>
  <c r="Q2535" i="18"/>
  <c r="Q2527" i="18"/>
  <c r="Q2519" i="18"/>
  <c r="Q2511" i="18"/>
  <c r="Q2503" i="18"/>
  <c r="Q2495" i="18"/>
  <c r="Q2487" i="18"/>
  <c r="Q2479" i="18"/>
  <c r="Q2471" i="18"/>
  <c r="Q2463" i="18"/>
  <c r="Q2455" i="18"/>
  <c r="Q2447" i="18"/>
  <c r="Q2439" i="18"/>
  <c r="Q2431" i="18"/>
  <c r="Q2423" i="18"/>
  <c r="Q2415" i="18"/>
  <c r="Q2407" i="18"/>
  <c r="Q2399" i="18"/>
  <c r="Q2391" i="18"/>
  <c r="Q2383" i="18"/>
  <c r="Q2375" i="18"/>
  <c r="Q2367" i="18"/>
  <c r="Q2359" i="18"/>
  <c r="Q2351" i="18"/>
  <c r="Q2343" i="18"/>
  <c r="Q2335" i="18"/>
  <c r="Q2327" i="18"/>
  <c r="Q2319" i="18"/>
  <c r="Q2311" i="18"/>
  <c r="Q2303" i="18"/>
  <c r="Q2295" i="18"/>
  <c r="Q2287" i="18"/>
  <c r="Q2279" i="18"/>
  <c r="Q2271" i="18"/>
  <c r="Q2263" i="18"/>
  <c r="Q2255" i="18"/>
  <c r="Q2247" i="18"/>
  <c r="Q2239" i="18"/>
  <c r="Q2231" i="18"/>
  <c r="Q2223" i="18"/>
  <c r="Q2215" i="18"/>
  <c r="Q2207" i="18"/>
  <c r="Q2199" i="18"/>
  <c r="Q2191" i="18"/>
  <c r="Q2183" i="18"/>
  <c r="Q2175" i="18"/>
  <c r="Q2167" i="18"/>
  <c r="Q2159" i="18"/>
  <c r="Q2151" i="18"/>
  <c r="Q2143" i="18"/>
  <c r="Q2135" i="18"/>
  <c r="Q2127" i="18"/>
  <c r="Q2119" i="18"/>
  <c r="Q2111" i="18"/>
  <c r="Q2103" i="18"/>
  <c r="Q2095" i="18"/>
  <c r="Q2087" i="18"/>
  <c r="Q2079" i="18"/>
  <c r="Q2071" i="18"/>
  <c r="Q2063" i="18"/>
  <c r="Q2055" i="18"/>
  <c r="Q2047" i="18"/>
  <c r="Q2039" i="18"/>
  <c r="Q2031" i="18"/>
  <c r="Q2023" i="18"/>
  <c r="Q2015" i="18"/>
  <c r="Q2007" i="18"/>
  <c r="Q1999" i="18"/>
  <c r="Q1991" i="18"/>
  <c r="Q1983" i="18"/>
  <c r="Q1975" i="18"/>
  <c r="Q1967" i="18"/>
  <c r="Q1959" i="18"/>
  <c r="Q1951" i="18"/>
  <c r="Q1943" i="18"/>
  <c r="Q1935" i="18"/>
  <c r="Q1927" i="18"/>
  <c r="Q1919" i="18"/>
  <c r="Q1911" i="18"/>
  <c r="Q1903" i="18"/>
  <c r="Q1895" i="18"/>
  <c r="Q1887" i="18"/>
  <c r="Q1879" i="18"/>
  <c r="Q1871" i="18"/>
  <c r="Q1863" i="18"/>
  <c r="Q1855" i="18"/>
  <c r="Q1847" i="18"/>
  <c r="Q1839" i="18"/>
  <c r="Q1831" i="18"/>
  <c r="Q1823" i="18"/>
  <c r="Q1815" i="18"/>
  <c r="Q1807" i="18"/>
  <c r="Q1799" i="18"/>
  <c r="Q1791" i="18"/>
  <c r="Q1783" i="18"/>
  <c r="Q1775" i="18"/>
  <c r="Q1767" i="18"/>
  <c r="Q1759" i="18"/>
  <c r="Q1751" i="18"/>
  <c r="Q1743" i="18"/>
  <c r="Q1735" i="18"/>
  <c r="Q1727" i="18"/>
  <c r="Q1719" i="18"/>
  <c r="Q1711" i="18"/>
  <c r="Q1703" i="18"/>
  <c r="Q1695" i="18"/>
  <c r="Q1687" i="18"/>
  <c r="Q1679" i="18"/>
  <c r="Q1671" i="18"/>
  <c r="Q1663" i="18"/>
  <c r="Q1655" i="18"/>
  <c r="Q1647" i="18"/>
  <c r="Q1639" i="18"/>
  <c r="Q1631" i="18"/>
  <c r="Q1623" i="18"/>
  <c r="Q1615" i="18"/>
  <c r="Q1607" i="18"/>
  <c r="Q1599" i="18"/>
  <c r="Q1591" i="18"/>
  <c r="Q1583" i="18"/>
  <c r="Q1575" i="18"/>
  <c r="Q1567" i="18"/>
  <c r="Q1559" i="18"/>
  <c r="S1559" i="18" s="1"/>
  <c r="Q1551" i="18"/>
  <c r="Q1543" i="18"/>
  <c r="S1543" i="18" s="1"/>
  <c r="Q1535" i="18"/>
  <c r="S1535" i="18" s="1"/>
  <c r="Q1527" i="18"/>
  <c r="Q1519" i="18"/>
  <c r="Q1511" i="18"/>
  <c r="S1511" i="18" s="1"/>
  <c r="Q1503" i="18"/>
  <c r="S1503" i="18" s="1"/>
  <c r="Q1495" i="18"/>
  <c r="S1495" i="18" s="1"/>
  <c r="Q1487" i="18"/>
  <c r="Q1479" i="18"/>
  <c r="Q1471" i="18"/>
  <c r="Q1463" i="18"/>
  <c r="Q1455" i="18"/>
  <c r="S1455" i="18" s="1"/>
  <c r="Q1447" i="18"/>
  <c r="Q1439" i="18"/>
  <c r="S1439" i="18" s="1"/>
  <c r="Q1431" i="18"/>
  <c r="Q1423" i="18"/>
  <c r="Q1415" i="18"/>
  <c r="Q1407" i="18"/>
  <c r="Q1399" i="18"/>
  <c r="Q1391" i="18"/>
  <c r="Q1383" i="18"/>
  <c r="Q1375" i="18"/>
  <c r="S1375" i="18" s="1"/>
  <c r="Q1367" i="18"/>
  <c r="Q1359" i="18"/>
  <c r="Q1351" i="18"/>
  <c r="Q1343" i="18"/>
  <c r="Q1335" i="18"/>
  <c r="Q1327" i="18"/>
  <c r="Q1319" i="18"/>
  <c r="Q2072" i="18"/>
  <c r="Q2008" i="18"/>
  <c r="Q1976" i="18"/>
  <c r="Q1960" i="18"/>
  <c r="Q1952" i="18"/>
  <c r="Q1920" i="18"/>
  <c r="Q1912" i="18"/>
  <c r="Q1904" i="18"/>
  <c r="Q1616" i="18"/>
  <c r="S1544" i="18"/>
  <c r="Q1536" i="18"/>
  <c r="Q1528" i="18"/>
  <c r="Q1520" i="18"/>
  <c r="S1520" i="18" s="1"/>
  <c r="Q1512" i="18"/>
  <c r="S1512" i="18" s="1"/>
  <c r="Q1504" i="18"/>
  <c r="Q1496" i="18"/>
  <c r="Q1488" i="18"/>
  <c r="S1488" i="18" s="1"/>
  <c r="Q1480" i="18"/>
  <c r="Q1408" i="18"/>
  <c r="Q1400" i="18"/>
  <c r="Q1392" i="18"/>
  <c r="Q1384" i="18"/>
  <c r="Q1376" i="18"/>
  <c r="S1376" i="18" s="1"/>
  <c r="Q1368" i="18"/>
  <c r="Q1360" i="18"/>
  <c r="Q1352" i="18"/>
  <c r="Q1344" i="18"/>
  <c r="S1344" i="18" s="1"/>
  <c r="Q1336" i="18"/>
  <c r="Q1328" i="18"/>
  <c r="Q1320" i="18"/>
  <c r="Q2490" i="18"/>
  <c r="Q2482" i="18"/>
  <c r="Q2474" i="18"/>
  <c r="Q2466" i="18"/>
  <c r="Q2458" i="18"/>
  <c r="Q2450" i="18"/>
  <c r="Q2442" i="18"/>
  <c r="Q2434" i="18"/>
  <c r="Q2426" i="18"/>
  <c r="Q2418" i="18"/>
  <c r="Q2410" i="18"/>
  <c r="Q2402" i="18"/>
  <c r="Q2394" i="18"/>
  <c r="Q2386" i="18"/>
  <c r="Q2378" i="18"/>
  <c r="Q2370" i="18"/>
  <c r="Q2362" i="18"/>
  <c r="Q2354" i="18"/>
  <c r="Q2346" i="18"/>
  <c r="Q2338" i="18"/>
  <c r="Q2330" i="18"/>
  <c r="Q2322" i="18"/>
  <c r="Q2314" i="18"/>
  <c r="Q2306" i="18"/>
  <c r="Q2298" i="18"/>
  <c r="Q2290" i="18"/>
  <c r="Q2282" i="18"/>
  <c r="Q2274" i="18"/>
  <c r="Q2266" i="18"/>
  <c r="Q2258" i="18"/>
  <c r="Q2250" i="18"/>
  <c r="Q2242" i="18"/>
  <c r="Q2234" i="18"/>
  <c r="Q2226" i="18"/>
  <c r="Q2218" i="18"/>
  <c r="Q2210" i="18"/>
  <c r="Q2202" i="18"/>
  <c r="Q2194" i="18"/>
  <c r="Q2186" i="18"/>
  <c r="Q2178" i="18"/>
  <c r="Q2170" i="18"/>
  <c r="Q2162" i="18"/>
  <c r="Q2154" i="18"/>
  <c r="Q2146" i="18"/>
  <c r="Q2138" i="18"/>
  <c r="Q2130" i="18"/>
  <c r="Q2122" i="18"/>
  <c r="Q2114" i="18"/>
  <c r="Q2106" i="18"/>
  <c r="Q2098" i="18"/>
  <c r="Q2090" i="18"/>
  <c r="Q2082" i="18"/>
  <c r="Q2074" i="18"/>
  <c r="Q2066" i="18"/>
  <c r="Q2058" i="18"/>
  <c r="Q2050" i="18"/>
  <c r="Q2042" i="18"/>
  <c r="Q2034" i="18"/>
  <c r="Q2026" i="18"/>
  <c r="Q2018" i="18"/>
  <c r="Q2010" i="18"/>
  <c r="Q2002" i="18"/>
  <c r="Q1994" i="18"/>
  <c r="Q1986" i="18"/>
  <c r="Q1978" i="18"/>
  <c r="Q1970" i="18"/>
  <c r="Q1962" i="18"/>
  <c r="Q1954" i="18"/>
  <c r="Q1946" i="18"/>
  <c r="Q1938" i="18"/>
  <c r="Q1930" i="18"/>
  <c r="Q1922" i="18"/>
  <c r="Q1914" i="18"/>
  <c r="Q1906" i="18"/>
  <c r="Q1898" i="18"/>
  <c r="Q1890" i="18"/>
  <c r="Q1882" i="18"/>
  <c r="Q1874" i="18"/>
  <c r="Q1866" i="18"/>
  <c r="Q1858" i="18"/>
  <c r="Q1850" i="18"/>
  <c r="Q1842" i="18"/>
  <c r="Q1834" i="18"/>
  <c r="Q1826" i="18"/>
  <c r="Q1818" i="18"/>
  <c r="Q1810" i="18"/>
  <c r="Q1802" i="18"/>
  <c r="Q1794" i="18"/>
  <c r="Q1786" i="18"/>
  <c r="Q1778" i="18"/>
  <c r="Q1770" i="18"/>
  <c r="Q1762" i="18"/>
  <c r="Q1754" i="18"/>
  <c r="Q1746" i="18"/>
  <c r="Q1738" i="18"/>
  <c r="Q1730" i="18"/>
  <c r="Q1722" i="18"/>
  <c r="Q1714" i="18"/>
  <c r="Q1706" i="18"/>
  <c r="Q1698" i="18"/>
  <c r="Q1690" i="18"/>
  <c r="Q1682" i="18"/>
  <c r="Q1674" i="18"/>
  <c r="Q1666" i="18"/>
  <c r="Q1658" i="18"/>
  <c r="Q1650" i="18"/>
  <c r="Q1642" i="18"/>
  <c r="Q1634" i="18"/>
  <c r="Q1626" i="18"/>
  <c r="Q1618" i="18"/>
  <c r="Q1610" i="18"/>
  <c r="Q1602" i="18"/>
  <c r="Q1594" i="18"/>
  <c r="Q1586" i="18"/>
  <c r="Q1578" i="18"/>
  <c r="Q1570" i="18"/>
  <c r="Q1562" i="18"/>
  <c r="S1562" i="18" s="1"/>
  <c r="Q1554" i="18"/>
  <c r="Q1546" i="18"/>
  <c r="Q1538" i="18"/>
  <c r="Q1530" i="18"/>
  <c r="Q1522" i="18"/>
  <c r="Q1514" i="18"/>
  <c r="Q1506" i="18"/>
  <c r="S1506" i="18" s="1"/>
  <c r="Q1498" i="18"/>
  <c r="Q1490" i="18"/>
  <c r="S1490" i="18" s="1"/>
  <c r="Q1482" i="18"/>
  <c r="S1482" i="18" s="1"/>
  <c r="Q1474" i="18"/>
  <c r="Q1466" i="18"/>
  <c r="Q1458" i="18"/>
  <c r="Q1450" i="18"/>
  <c r="S1450" i="18" s="1"/>
  <c r="Q1442" i="18"/>
  <c r="Q1434" i="18"/>
  <c r="Q1426" i="18"/>
  <c r="Q1418" i="18"/>
  <c r="Q1410" i="18"/>
  <c r="Q1402" i="18"/>
  <c r="S1402" i="18" s="1"/>
  <c r="Q1394" i="18"/>
  <c r="Q1386" i="18"/>
  <c r="Q1378" i="18"/>
  <c r="Q1370" i="18"/>
  <c r="Q1362" i="18"/>
  <c r="Q1354" i="18"/>
  <c r="Q1346" i="18"/>
  <c r="Q1338" i="18"/>
  <c r="S1338" i="18" s="1"/>
  <c r="Q1330" i="18"/>
  <c r="Q1322" i="18"/>
  <c r="Q1314" i="18"/>
  <c r="S1314" i="18" s="1"/>
  <c r="Q1306" i="18"/>
  <c r="Q1298" i="18"/>
  <c r="Q1290" i="18"/>
  <c r="S1290" i="18" s="1"/>
  <c r="Q1282" i="18"/>
  <c r="Q2307" i="18"/>
  <c r="Q2299" i="18"/>
  <c r="Q2291" i="18"/>
  <c r="Q2283" i="18"/>
  <c r="Q2275" i="18"/>
  <c r="Q2267" i="18"/>
  <c r="Q2259" i="18"/>
  <c r="Q2251" i="18"/>
  <c r="Q2243" i="18"/>
  <c r="Q2235" i="18"/>
  <c r="Q2227" i="18"/>
  <c r="Q2219" i="18"/>
  <c r="Q2211" i="18"/>
  <c r="Q2203" i="18"/>
  <c r="Q2195" i="18"/>
  <c r="Q2187" i="18"/>
  <c r="Q2179" i="18"/>
  <c r="Q2171" i="18"/>
  <c r="Q2163" i="18"/>
  <c r="Q2155" i="18"/>
  <c r="Q2147" i="18"/>
  <c r="Q2139" i="18"/>
  <c r="Q2131" i="18"/>
  <c r="Q2123" i="18"/>
  <c r="Q2115" i="18"/>
  <c r="Q2107" i="18"/>
  <c r="Q2099" i="18"/>
  <c r="Q2091" i="18"/>
  <c r="Q2083" i="18"/>
  <c r="Q2075" i="18"/>
  <c r="Q2067" i="18"/>
  <c r="Q2059" i="18"/>
  <c r="Q2051" i="18"/>
  <c r="Q2043" i="18"/>
  <c r="Q2035" i="18"/>
  <c r="Q2027" i="18"/>
  <c r="Q2019" i="18"/>
  <c r="Q2011" i="18"/>
  <c r="Q2003" i="18"/>
  <c r="Q1995" i="18"/>
  <c r="Q1987" i="18"/>
  <c r="Q1979" i="18"/>
  <c r="Q1971" i="18"/>
  <c r="Q1963" i="18"/>
  <c r="Q1955" i="18"/>
  <c r="Q1947" i="18"/>
  <c r="Q1939" i="18"/>
  <c r="Q1931" i="18"/>
  <c r="Q1923" i="18"/>
  <c r="Q1915" i="18"/>
  <c r="Q1907" i="18"/>
  <c r="Q1899" i="18"/>
  <c r="Q1891" i="18"/>
  <c r="Q1883" i="18"/>
  <c r="Q1875" i="18"/>
  <c r="Q1867" i="18"/>
  <c r="Q1859" i="18"/>
  <c r="Q1851" i="18"/>
  <c r="Q1843" i="18"/>
  <c r="Q1835" i="18"/>
  <c r="Q1827" i="18"/>
  <c r="Q1819" i="18"/>
  <c r="Q1811" i="18"/>
  <c r="Q1803" i="18"/>
  <c r="Q1795" i="18"/>
  <c r="Q1787" i="18"/>
  <c r="Q1779" i="18"/>
  <c r="Q1771" i="18"/>
  <c r="Q1763" i="18"/>
  <c r="Q1755" i="18"/>
  <c r="Q1747" i="18"/>
  <c r="Q1739" i="18"/>
  <c r="Q1731" i="18"/>
  <c r="Q1723" i="18"/>
  <c r="Q1715" i="18"/>
  <c r="Q1707" i="18"/>
  <c r="Q1699" i="18"/>
  <c r="Q1691" i="18"/>
  <c r="Q1683" i="18"/>
  <c r="Q1675" i="18"/>
  <c r="Q1667" i="18"/>
  <c r="Q1659" i="18"/>
  <c r="Q1651" i="18"/>
  <c r="Q1643" i="18"/>
  <c r="Q1635" i="18"/>
  <c r="Q1627" i="18"/>
  <c r="Q1619" i="18"/>
  <c r="Q1611" i="18"/>
  <c r="Q1603" i="18"/>
  <c r="Q1595" i="18"/>
  <c r="Q1587" i="18"/>
  <c r="Q1579" i="18"/>
  <c r="Q1571" i="18"/>
  <c r="Q1563" i="18"/>
  <c r="Q1555" i="18"/>
  <c r="S1555" i="18" s="1"/>
  <c r="Q1547" i="18"/>
  <c r="S1547" i="18" s="1"/>
  <c r="Q1539" i="18"/>
  <c r="S1539" i="18" s="1"/>
  <c r="Q1531" i="18"/>
  <c r="Q1523" i="18"/>
  <c r="Q1515" i="18"/>
  <c r="S1515" i="18" s="1"/>
  <c r="Q1507" i="18"/>
  <c r="S1507" i="18" s="1"/>
  <c r="Q1499" i="18"/>
  <c r="Q1491" i="18"/>
  <c r="S1491" i="18" s="1"/>
  <c r="Q1483" i="18"/>
  <c r="Q1475" i="18"/>
  <c r="S1475" i="18" s="1"/>
  <c r="Q1467" i="18"/>
  <c r="Q1459" i="18"/>
  <c r="S1459" i="18" s="1"/>
  <c r="Q1451" i="18"/>
  <c r="S1451" i="18" s="1"/>
  <c r="Q1443" i="18"/>
  <c r="S1443" i="18" s="1"/>
  <c r="Q1435" i="18"/>
  <c r="S1435" i="18" s="1"/>
  <c r="Q1427" i="18"/>
  <c r="Q1419" i="18"/>
  <c r="Q1411" i="18"/>
  <c r="Q1403" i="18"/>
  <c r="Q1395" i="18"/>
  <c r="Q1387" i="18"/>
  <c r="Q1379" i="18"/>
  <c r="S1379" i="18" s="1"/>
  <c r="Q1371" i="18"/>
  <c r="Q1363" i="18"/>
  <c r="Q1355" i="18"/>
  <c r="Q1347" i="18"/>
  <c r="Q1339" i="18"/>
  <c r="S1339" i="18" s="1"/>
  <c r="Q1331" i="18"/>
  <c r="Q1323" i="18"/>
  <c r="Q1315" i="18"/>
  <c r="Q1307" i="18"/>
  <c r="Q1299" i="18"/>
  <c r="Q1291" i="18"/>
  <c r="Q1283" i="18"/>
  <c r="S1283" i="18" s="1"/>
  <c r="Q501" i="18"/>
  <c r="Q485" i="18"/>
  <c r="S485" i="18" s="1"/>
  <c r="S437" i="18"/>
  <c r="Q389" i="18"/>
  <c r="S389" i="18" s="1"/>
  <c r="Q381" i="18"/>
  <c r="Q373" i="18"/>
  <c r="S341" i="18"/>
  <c r="Q277" i="18"/>
  <c r="Q261" i="18"/>
  <c r="Q253" i="18"/>
  <c r="Q245" i="18"/>
  <c r="Q237" i="18"/>
  <c r="Q229" i="18"/>
  <c r="Q221" i="18"/>
  <c r="Q213" i="18"/>
  <c r="Q205" i="18"/>
  <c r="Q197" i="18"/>
  <c r="S197" i="18" s="1"/>
  <c r="Q189" i="18"/>
  <c r="Q181" i="18"/>
  <c r="Q173" i="18"/>
  <c r="Q165" i="18"/>
  <c r="Q157" i="18"/>
  <c r="Q109" i="18"/>
  <c r="Q77" i="18"/>
  <c r="S77" i="18" s="1"/>
  <c r="Q53" i="18"/>
  <c r="Q45" i="18"/>
  <c r="S45" i="18" s="1"/>
  <c r="Q262" i="18"/>
  <c r="Q254" i="18"/>
  <c r="Q246" i="18"/>
  <c r="Q222" i="18"/>
  <c r="Q214" i="18"/>
  <c r="Q206" i="18"/>
  <c r="Q198" i="18"/>
  <c r="S198" i="18" s="1"/>
  <c r="Q190" i="18"/>
  <c r="Q174" i="18"/>
  <c r="Q166" i="18"/>
  <c r="S166" i="18" s="1"/>
  <c r="Q102" i="18"/>
  <c r="S102" i="18" s="1"/>
  <c r="Q94" i="18"/>
  <c r="Q86" i="18"/>
  <c r="Q78" i="18"/>
  <c r="Q70" i="18"/>
  <c r="Q1311" i="18"/>
  <c r="Q1303" i="18"/>
  <c r="Q1295" i="18"/>
  <c r="Q1287" i="18"/>
  <c r="Q1279" i="18"/>
  <c r="Q1271" i="18"/>
  <c r="S1271" i="18" s="1"/>
  <c r="Q1263" i="18"/>
  <c r="Q1255" i="18"/>
  <c r="Q1247" i="18"/>
  <c r="Q1239" i="18"/>
  <c r="S1239" i="18" s="1"/>
  <c r="Q1231" i="18"/>
  <c r="S1231" i="18" s="1"/>
  <c r="Q1223" i="18"/>
  <c r="Q1215" i="18"/>
  <c r="Q1207" i="18"/>
  <c r="Q1199" i="18"/>
  <c r="Q1191" i="18"/>
  <c r="Q1183" i="18"/>
  <c r="Q1175" i="18"/>
  <c r="Q1167" i="18"/>
  <c r="Q1159" i="18"/>
  <c r="Q1151" i="18"/>
  <c r="Q1143" i="18"/>
  <c r="Q1135" i="18"/>
  <c r="Q1127" i="18"/>
  <c r="Q1119" i="18"/>
  <c r="Q1111" i="18"/>
  <c r="Q1103" i="18"/>
  <c r="Q1095" i="18"/>
  <c r="Q1087" i="18"/>
  <c r="Q1079" i="18"/>
  <c r="Q1071" i="18"/>
  <c r="Q1063" i="18"/>
  <c r="Q1055" i="18"/>
  <c r="Q1047" i="18"/>
  <c r="Q1039" i="18"/>
  <c r="Q1031" i="18"/>
  <c r="Q1023" i="18"/>
  <c r="Q1015" i="18"/>
  <c r="Q1007" i="18"/>
  <c r="Q999" i="18"/>
  <c r="Q991" i="18"/>
  <c r="Q983" i="18"/>
  <c r="Q975" i="18"/>
  <c r="Q967" i="18"/>
  <c r="Q959" i="18"/>
  <c r="Q951" i="18"/>
  <c r="S951" i="18" s="1"/>
  <c r="Q943" i="18"/>
  <c r="Q935" i="18"/>
  <c r="Q927" i="18"/>
  <c r="Q919" i="18"/>
  <c r="Q911" i="18"/>
  <c r="Q903" i="18"/>
  <c r="Q895" i="18"/>
  <c r="Q887" i="18"/>
  <c r="Q879" i="18"/>
  <c r="Q871" i="18"/>
  <c r="Q863" i="18"/>
  <c r="Q855" i="18"/>
  <c r="Q847" i="18"/>
  <c r="Q839" i="18"/>
  <c r="Q831" i="18"/>
  <c r="Q823" i="18"/>
  <c r="Q815" i="18"/>
  <c r="Q807" i="18"/>
  <c r="S807" i="18" s="1"/>
  <c r="Q799" i="18"/>
  <c r="Q791" i="18"/>
  <c r="Q783" i="18"/>
  <c r="Q775" i="18"/>
  <c r="Q767" i="18"/>
  <c r="Q759" i="18"/>
  <c r="S759" i="18" s="1"/>
  <c r="Q751" i="18"/>
  <c r="S751" i="18" s="1"/>
  <c r="Q743" i="18"/>
  <c r="Q735" i="18"/>
  <c r="S735" i="18" s="1"/>
  <c r="Q727" i="18"/>
  <c r="Q719" i="18"/>
  <c r="Q711" i="18"/>
  <c r="Q703" i="18"/>
  <c r="Q695" i="18"/>
  <c r="Q687" i="18"/>
  <c r="Q679" i="18"/>
  <c r="Q671" i="18"/>
  <c r="Q663" i="18"/>
  <c r="Q655" i="18"/>
  <c r="Q647" i="18"/>
  <c r="Q639" i="18"/>
  <c r="Q631" i="18"/>
  <c r="Q623" i="18"/>
  <c r="Q615" i="18"/>
  <c r="S615" i="18" s="1"/>
  <c r="Q607" i="18"/>
  <c r="S607" i="18" s="1"/>
  <c r="Q599" i="18"/>
  <c r="Q591" i="18"/>
  <c r="Q583" i="18"/>
  <c r="Q575" i="18"/>
  <c r="Q567" i="18"/>
  <c r="Q559" i="18"/>
  <c r="S559" i="18" s="1"/>
  <c r="Q551" i="18"/>
  <c r="S551" i="18" s="1"/>
  <c r="Q543" i="18"/>
  <c r="S543" i="18" s="1"/>
  <c r="Q535" i="18"/>
  <c r="S535" i="18" s="1"/>
  <c r="Q527" i="18"/>
  <c r="Q519" i="18"/>
  <c r="S519" i="18" s="1"/>
  <c r="Q511" i="18"/>
  <c r="Q503" i="18"/>
  <c r="Q495" i="18"/>
  <c r="Q487" i="18"/>
  <c r="Q479" i="18"/>
  <c r="Q471" i="18"/>
  <c r="Q463" i="18"/>
  <c r="Q455" i="18"/>
  <c r="Q447" i="18"/>
  <c r="Q439" i="18"/>
  <c r="Q431" i="18"/>
  <c r="Q423" i="18"/>
  <c r="Q415" i="18"/>
  <c r="Q407" i="18"/>
  <c r="S407" i="18" s="1"/>
  <c r="Q399" i="18"/>
  <c r="Q391" i="18"/>
  <c r="S391" i="18" s="1"/>
  <c r="Q383" i="18"/>
  <c r="S383" i="18" s="1"/>
  <c r="Q375" i="18"/>
  <c r="Q367" i="18"/>
  <c r="Q359" i="18"/>
  <c r="Q351" i="18"/>
  <c r="Q343" i="18"/>
  <c r="S343" i="18" s="1"/>
  <c r="Q335" i="18"/>
  <c r="Q327" i="18"/>
  <c r="Q319" i="18"/>
  <c r="Q311" i="18"/>
  <c r="Q303" i="18"/>
  <c r="Q295" i="18"/>
  <c r="Q287" i="18"/>
  <c r="Q271" i="18"/>
  <c r="Q255" i="18"/>
  <c r="Q247" i="18"/>
  <c r="Q239" i="18"/>
  <c r="Q231" i="18"/>
  <c r="Q223" i="18"/>
  <c r="Q215" i="18"/>
  <c r="Q207" i="18"/>
  <c r="Q199" i="18"/>
  <c r="S199" i="18" s="1"/>
  <c r="Q191" i="18"/>
  <c r="Q183" i="18"/>
  <c r="Q175" i="18"/>
  <c r="Q167" i="18"/>
  <c r="Q159" i="18"/>
  <c r="Q151" i="18"/>
  <c r="S151" i="18" s="1"/>
  <c r="Q143" i="18"/>
  <c r="S143" i="18" s="1"/>
  <c r="Q135" i="18"/>
  <c r="S135" i="18" s="1"/>
  <c r="Q127" i="18"/>
  <c r="Q119" i="18"/>
  <c r="S119" i="18" s="1"/>
  <c r="Q111" i="18"/>
  <c r="S111" i="18" s="1"/>
  <c r="Q103" i="18"/>
  <c r="Q95" i="18"/>
  <c r="S95" i="18" s="1"/>
  <c r="Q87" i="18"/>
  <c r="Q79" i="18"/>
  <c r="Q71" i="18"/>
  <c r="S71" i="18" s="1"/>
  <c r="Q63" i="18"/>
  <c r="Q55" i="18"/>
  <c r="Q47" i="18"/>
  <c r="Q39" i="18"/>
  <c r="Q31" i="18"/>
  <c r="S31" i="18" s="1"/>
  <c r="S23" i="18"/>
  <c r="Q1312" i="18"/>
  <c r="Q1304" i="18"/>
  <c r="Q1296" i="18"/>
  <c r="Q1288" i="18"/>
  <c r="Q1280" i="18"/>
  <c r="Q1272" i="18"/>
  <c r="S1272" i="18" s="1"/>
  <c r="Q1264" i="18"/>
  <c r="S1264" i="18" s="1"/>
  <c r="Q1256" i="18"/>
  <c r="S1256" i="18" s="1"/>
  <c r="Q1248" i="18"/>
  <c r="Q1240" i="18"/>
  <c r="Q1232" i="18"/>
  <c r="Q1224" i="18"/>
  <c r="Q1216" i="18"/>
  <c r="Q1208" i="18"/>
  <c r="Q1200" i="18"/>
  <c r="Q1192" i="18"/>
  <c r="Q1184" i="18"/>
  <c r="Q1176" i="18"/>
  <c r="Q1168" i="18"/>
  <c r="Q1160" i="18"/>
  <c r="Q1152" i="18"/>
  <c r="Q1144" i="18"/>
  <c r="Q1136" i="18"/>
  <c r="Q1128" i="18"/>
  <c r="Q1120" i="18"/>
  <c r="Q1112" i="18"/>
  <c r="Q1104" i="18"/>
  <c r="Q1096" i="18"/>
  <c r="Q1088" i="18"/>
  <c r="Q1080" i="18"/>
  <c r="Q1072" i="18"/>
  <c r="Q1064" i="18"/>
  <c r="Q1056" i="18"/>
  <c r="Q1048" i="18"/>
  <c r="Q1040" i="18"/>
  <c r="Q1032" i="18"/>
  <c r="Q1024" i="18"/>
  <c r="S1024" i="18" s="1"/>
  <c r="Q1016" i="18"/>
  <c r="Q1008" i="18"/>
  <c r="Q1000" i="18"/>
  <c r="Q992" i="18"/>
  <c r="S992" i="18" s="1"/>
  <c r="Q984" i="18"/>
  <c r="Q976" i="18"/>
  <c r="Q968" i="18"/>
  <c r="Q960" i="18"/>
  <c r="Q952" i="18"/>
  <c r="S952" i="18" s="1"/>
  <c r="Q944" i="18"/>
  <c r="Q936" i="18"/>
  <c r="Q928" i="18"/>
  <c r="Q920" i="18"/>
  <c r="Q912" i="18"/>
  <c r="Q904" i="18"/>
  <c r="Q896" i="18"/>
  <c r="Q888" i="18"/>
  <c r="Q880" i="18"/>
  <c r="Q872" i="18"/>
  <c r="Q864" i="18"/>
  <c r="Q856" i="18"/>
  <c r="Q848" i="18"/>
  <c r="Q840" i="18"/>
  <c r="Q832" i="18"/>
  <c r="Q824" i="18"/>
  <c r="Q816" i="18"/>
  <c r="Q808" i="18"/>
  <c r="S808" i="18" s="1"/>
  <c r="Q800" i="18"/>
  <c r="Q792" i="18"/>
  <c r="Q784" i="18"/>
  <c r="Q776" i="18"/>
  <c r="Q768" i="18"/>
  <c r="Q760" i="18"/>
  <c r="S760" i="18" s="1"/>
  <c r="Q752" i="18"/>
  <c r="S752" i="18" s="1"/>
  <c r="Q744" i="18"/>
  <c r="S744" i="18" s="1"/>
  <c r="Q736" i="18"/>
  <c r="Q728" i="18"/>
  <c r="S728" i="18" s="1"/>
  <c r="Q720" i="18"/>
  <c r="S720" i="18" s="1"/>
  <c r="Q712" i="18"/>
  <c r="Q704" i="18"/>
  <c r="S704" i="18" s="1"/>
  <c r="Q696" i="18"/>
  <c r="Q688" i="18"/>
  <c r="Q680" i="18"/>
  <c r="Q672" i="18"/>
  <c r="Q664" i="18"/>
  <c r="Q656" i="18"/>
  <c r="Q648" i="18"/>
  <c r="Q640" i="18"/>
  <c r="Q632" i="18"/>
  <c r="Q624" i="18"/>
  <c r="Q616" i="18"/>
  <c r="Q608" i="18"/>
  <c r="Q600" i="18"/>
  <c r="Q592" i="18"/>
  <c r="Q584" i="18"/>
  <c r="Q576" i="18"/>
  <c r="Q568" i="18"/>
  <c r="Q560" i="18"/>
  <c r="Q552" i="18"/>
  <c r="Q544" i="18"/>
  <c r="S544" i="18" s="1"/>
  <c r="Q536" i="18"/>
  <c r="Q528" i="18"/>
  <c r="Q520" i="18"/>
  <c r="Q512" i="18"/>
  <c r="Q504" i="18"/>
  <c r="Q496" i="18"/>
  <c r="S488" i="18"/>
  <c r="Q472" i="18"/>
  <c r="Q464" i="18"/>
  <c r="Q456" i="18"/>
  <c r="Q448" i="18"/>
  <c r="S448" i="18" s="1"/>
  <c r="Q440" i="18"/>
  <c r="Q432" i="18"/>
  <c r="Q424" i="18"/>
  <c r="Q416" i="18"/>
  <c r="S416" i="18" s="1"/>
  <c r="Q408" i="18"/>
  <c r="Q392" i="18"/>
  <c r="S392" i="18" s="1"/>
  <c r="Q384" i="18"/>
  <c r="S384" i="18" s="1"/>
  <c r="Q376" i="18"/>
  <c r="Q352" i="18"/>
  <c r="Q344" i="18"/>
  <c r="S344" i="18" s="1"/>
  <c r="Q336" i="18"/>
  <c r="Q328" i="18"/>
  <c r="Q320" i="18"/>
  <c r="Q312" i="18"/>
  <c r="Q304" i="18"/>
  <c r="Q296" i="18"/>
  <c r="Q288" i="18"/>
  <c r="Q280" i="18"/>
  <c r="Q272" i="18"/>
  <c r="Q264" i="18"/>
  <c r="Q128" i="18"/>
  <c r="S128" i="18" s="1"/>
  <c r="Q120" i="18"/>
  <c r="Q112" i="18"/>
  <c r="Q104" i="18"/>
  <c r="Q88" i="18"/>
  <c r="S88" i="18" s="1"/>
  <c r="Q449" i="18"/>
  <c r="Q441" i="18"/>
  <c r="S441" i="18" s="1"/>
  <c r="Q433" i="18"/>
  <c r="Q425" i="18"/>
  <c r="S425" i="18" s="1"/>
  <c r="Q417" i="18"/>
  <c r="Q305" i="18"/>
  <c r="Q297" i="18"/>
  <c r="Q289" i="18"/>
  <c r="Q1274" i="18"/>
  <c r="Q1266" i="18"/>
  <c r="S1266" i="18" s="1"/>
  <c r="Q1258" i="18"/>
  <c r="Q1250" i="18"/>
  <c r="Q1242" i="18"/>
  <c r="Q1234" i="18"/>
  <c r="Q1226" i="18"/>
  <c r="S1226" i="18" s="1"/>
  <c r="Q1218" i="18"/>
  <c r="S1218" i="18" s="1"/>
  <c r="Q1210" i="18"/>
  <c r="Q1202" i="18"/>
  <c r="S1202" i="18" s="1"/>
  <c r="Q1194" i="18"/>
  <c r="Q1186" i="18"/>
  <c r="Q1178" i="18"/>
  <c r="Q1170" i="18"/>
  <c r="Q1162" i="18"/>
  <c r="Q1154" i="18"/>
  <c r="Q1146" i="18"/>
  <c r="Q1138" i="18"/>
  <c r="Q1130" i="18"/>
  <c r="Q1122" i="18"/>
  <c r="Q1114" i="18"/>
  <c r="Q1106" i="18"/>
  <c r="Q1098" i="18"/>
  <c r="Q1090" i="18"/>
  <c r="Q1082" i="18"/>
  <c r="Q1074" i="18"/>
  <c r="Q1066" i="18"/>
  <c r="Q1058" i="18"/>
  <c r="Q1050" i="18"/>
  <c r="Q1042" i="18"/>
  <c r="Q1034" i="18"/>
  <c r="Q1026" i="18"/>
  <c r="Q1018" i="18"/>
  <c r="Q1010" i="18"/>
  <c r="Q1002" i="18"/>
  <c r="Q994" i="18"/>
  <c r="Q986" i="18"/>
  <c r="Q978" i="18"/>
  <c r="Q970" i="18"/>
  <c r="Q962" i="18"/>
  <c r="Q954" i="18"/>
  <c r="S954" i="18" s="1"/>
  <c r="Q946" i="18"/>
  <c r="Q938" i="18"/>
  <c r="Q930" i="18"/>
  <c r="Q922" i="18"/>
  <c r="Q914" i="18"/>
  <c r="Q906" i="18"/>
  <c r="Q898" i="18"/>
  <c r="Q890" i="18"/>
  <c r="Q882" i="18"/>
  <c r="Q874" i="18"/>
  <c r="Q866" i="18"/>
  <c r="Q858" i="18"/>
  <c r="Q850" i="18"/>
  <c r="Q842" i="18"/>
  <c r="Q834" i="18"/>
  <c r="Q826" i="18"/>
  <c r="Q818" i="18"/>
  <c r="Q810" i="18"/>
  <c r="Q802" i="18"/>
  <c r="Q794" i="18"/>
  <c r="Q786" i="18"/>
  <c r="Q778" i="18"/>
  <c r="Q770" i="18"/>
  <c r="Q762" i="18"/>
  <c r="Q754" i="18"/>
  <c r="Q746" i="18"/>
  <c r="Q738" i="18"/>
  <c r="Q730" i="18"/>
  <c r="Q722" i="18"/>
  <c r="Q714" i="18"/>
  <c r="S714" i="18" s="1"/>
  <c r="Q706" i="18"/>
  <c r="S706" i="18" s="1"/>
  <c r="Q698" i="18"/>
  <c r="Q690" i="18"/>
  <c r="Q682" i="18"/>
  <c r="Q674" i="18"/>
  <c r="Q666" i="18"/>
  <c r="Q658" i="18"/>
  <c r="Q650" i="18"/>
  <c r="Q642" i="18"/>
  <c r="Q634" i="18"/>
  <c r="Q626" i="18"/>
  <c r="Q618" i="18"/>
  <c r="Q610" i="18"/>
  <c r="S610" i="18" s="1"/>
  <c r="Q602" i="18"/>
  <c r="S602" i="18" s="1"/>
  <c r="Q594" i="18"/>
  <c r="Q586" i="18"/>
  <c r="Q578" i="18"/>
  <c r="Q570" i="18"/>
  <c r="Q562" i="18"/>
  <c r="Q554" i="18"/>
  <c r="S554" i="18" s="1"/>
  <c r="Q546" i="18"/>
  <c r="S546" i="18" s="1"/>
  <c r="Q538" i="18"/>
  <c r="Q530" i="18"/>
  <c r="Q522" i="18"/>
  <c r="Q514" i="18"/>
  <c r="Q506" i="18"/>
  <c r="Q498" i="18"/>
  <c r="Q490" i="18"/>
  <c r="Q482" i="18"/>
  <c r="Q474" i="18"/>
  <c r="Q466" i="18"/>
  <c r="Q458" i="18"/>
  <c r="Q450" i="18"/>
  <c r="Q442" i="18"/>
  <c r="Q434" i="18"/>
  <c r="Q426" i="18"/>
  <c r="Q418" i="18"/>
  <c r="Q410" i="18"/>
  <c r="S410" i="18" s="1"/>
  <c r="Q402" i="18"/>
  <c r="S402" i="18" s="1"/>
  <c r="Q394" i="18"/>
  <c r="Q386" i="18"/>
  <c r="Q378" i="18"/>
  <c r="S378" i="18" s="1"/>
  <c r="Q370" i="18"/>
  <c r="Q362" i="18"/>
  <c r="Q354" i="18"/>
  <c r="Q346" i="18"/>
  <c r="Q338" i="18"/>
  <c r="Q330" i="18"/>
  <c r="Q322" i="18"/>
  <c r="Q314" i="18"/>
  <c r="Q306" i="18"/>
  <c r="Q298" i="18"/>
  <c r="Q290" i="18"/>
  <c r="Q282" i="18"/>
  <c r="Q274" i="18"/>
  <c r="Q266" i="18"/>
  <c r="Q258" i="18"/>
  <c r="Q250" i="18"/>
  <c r="Q242" i="18"/>
  <c r="Q234" i="18"/>
  <c r="Q226" i="18"/>
  <c r="Q218" i="18"/>
  <c r="Q210" i="18"/>
  <c r="Q202" i="18"/>
  <c r="Q194" i="18"/>
  <c r="S194" i="18" s="1"/>
  <c r="Q186" i="18"/>
  <c r="Q178" i="18"/>
  <c r="Q170" i="18"/>
  <c r="Q162" i="18"/>
  <c r="Q154" i="18"/>
  <c r="S154" i="18" s="1"/>
  <c r="Q146" i="18"/>
  <c r="Q138" i="18"/>
  <c r="Q130" i="18"/>
  <c r="S130" i="18" s="1"/>
  <c r="Q122" i="18"/>
  <c r="S122" i="18" s="1"/>
  <c r="Q114" i="18"/>
  <c r="S114" i="18" s="1"/>
  <c r="Q106" i="18"/>
  <c r="Q98" i="18"/>
  <c r="Q90" i="18"/>
  <c r="Q82" i="18"/>
  <c r="Q74" i="18"/>
  <c r="Q66" i="18"/>
  <c r="Q58" i="18"/>
  <c r="Q50" i="18"/>
  <c r="Q42" i="18"/>
  <c r="Q34" i="18"/>
  <c r="S34" i="18" s="1"/>
  <c r="Q26" i="18"/>
  <c r="S26" i="18" s="1"/>
  <c r="Q18" i="18"/>
  <c r="Q1059" i="18"/>
  <c r="Q1051" i="18"/>
  <c r="Q1043" i="18"/>
  <c r="Q1035" i="18"/>
  <c r="Q1027" i="18"/>
  <c r="Q1019" i="18"/>
  <c r="Q1011" i="18"/>
  <c r="Q1003" i="18"/>
  <c r="Q995" i="18"/>
  <c r="Q987" i="18"/>
  <c r="Q979" i="18"/>
  <c r="Q971" i="18"/>
  <c r="Q963" i="18"/>
  <c r="Q955" i="18"/>
  <c r="Q947" i="18"/>
  <c r="Q939" i="18"/>
  <c r="Q931" i="18"/>
  <c r="Q923" i="18"/>
  <c r="Q907" i="18"/>
  <c r="Q859" i="18"/>
  <c r="Q851" i="18"/>
  <c r="Q843" i="18"/>
  <c r="Q835" i="18"/>
  <c r="Q827" i="18"/>
  <c r="Q819" i="18"/>
  <c r="Q811" i="18"/>
  <c r="Q803" i="18"/>
  <c r="Q795" i="18"/>
  <c r="Q787" i="18"/>
  <c r="Q779" i="18"/>
  <c r="Q771" i="18"/>
  <c r="Q763" i="18"/>
  <c r="S763" i="18" s="1"/>
  <c r="Q755" i="18"/>
  <c r="Q715" i="18"/>
  <c r="Q707" i="18"/>
  <c r="Q699" i="18"/>
  <c r="Q691" i="18"/>
  <c r="Q683" i="18"/>
  <c r="Q675" i="18"/>
  <c r="Q667" i="18"/>
  <c r="Q659" i="18"/>
  <c r="Q651" i="18"/>
  <c r="Q643" i="18"/>
  <c r="Q635" i="18"/>
  <c r="Q611" i="18"/>
  <c r="S611" i="18" s="1"/>
  <c r="Q603" i="18"/>
  <c r="Q595" i="18"/>
  <c r="Q587" i="18"/>
  <c r="Q579" i="18"/>
  <c r="Q571" i="18"/>
  <c r="Q291" i="18"/>
  <c r="Q259" i="18"/>
  <c r="Q171" i="18"/>
  <c r="Q163" i="18"/>
  <c r="Q155" i="18"/>
  <c r="Q147" i="18"/>
  <c r="S147" i="18" s="1"/>
  <c r="Q139" i="18"/>
  <c r="S139" i="18" s="1"/>
  <c r="Q131" i="18"/>
  <c r="S131" i="18" s="1"/>
  <c r="Q123" i="18"/>
  <c r="Q99" i="18"/>
  <c r="Q91" i="18"/>
  <c r="S91" i="18" s="1"/>
  <c r="Q83" i="18"/>
  <c r="Q75" i="18"/>
  <c r="Q67" i="18"/>
  <c r="Q43" i="18"/>
  <c r="S43" i="18" s="1"/>
  <c r="Q35" i="18"/>
  <c r="Q27" i="18"/>
  <c r="S27" i="18" s="1"/>
  <c r="Q19" i="18"/>
  <c r="S19" i="18" s="1"/>
  <c r="D3" i="15" l="1"/>
  <c r="D33" i="15" s="1"/>
  <c r="B35" i="12" s="1"/>
  <c r="E20" i="4" l="1"/>
  <c r="F20" i="4" s="1"/>
  <c r="G20" i="4" s="1"/>
  <c r="H20" i="4" s="1"/>
  <c r="I20" i="4" s="1"/>
  <c r="J20" i="4" s="1"/>
  <c r="K20" i="4" s="1"/>
  <c r="L20" i="4" s="1"/>
  <c r="D24" i="25" l="1"/>
  <c r="C24" i="25"/>
  <c r="E24" i="25"/>
  <c r="F24" i="25"/>
  <c r="G24" i="25"/>
  <c r="I24" i="25"/>
  <c r="H24" i="25"/>
  <c r="J24" i="25"/>
  <c r="K24" i="25"/>
  <c r="L24" i="25"/>
  <c r="D14" i="16"/>
  <c r="C19" i="25"/>
  <c r="A24" i="25"/>
  <c r="A20" i="25"/>
  <c r="A19" i="25"/>
  <c r="A20" i="26"/>
  <c r="A23" i="25"/>
  <c r="A22" i="26"/>
  <c r="A22" i="25"/>
  <c r="A18" i="26"/>
  <c r="A21" i="25"/>
  <c r="A18" i="25"/>
  <c r="A19" i="26"/>
  <c r="A19" i="16"/>
  <c r="A17" i="16"/>
  <c r="A18" i="16"/>
  <c r="A16" i="16"/>
  <c r="A15" i="16"/>
  <c r="A14" i="16"/>
  <c r="A27" i="4"/>
  <c r="A28" i="4"/>
  <c r="A25" i="4"/>
  <c r="A26" i="4"/>
  <c r="A24" i="4"/>
  <c r="A23" i="4"/>
  <c r="A21" i="4"/>
  <c r="A22" i="4"/>
  <c r="D23" i="25"/>
  <c r="C22" i="25"/>
  <c r="C22" i="26"/>
  <c r="C20" i="26"/>
  <c r="E19" i="25"/>
  <c r="E23" i="25"/>
  <c r="C19" i="26"/>
  <c r="C21" i="25"/>
  <c r="C20" i="25"/>
  <c r="C18" i="26"/>
  <c r="C18" i="25"/>
  <c r="E22" i="25"/>
  <c r="C23" i="25"/>
  <c r="E20" i="25"/>
  <c r="E21" i="25"/>
  <c r="E19" i="26"/>
  <c r="E18" i="25"/>
  <c r="F20" i="25"/>
  <c r="F21" i="25"/>
  <c r="F22" i="25"/>
  <c r="F19" i="25"/>
  <c r="E18" i="26"/>
  <c r="E22" i="26"/>
  <c r="F23" i="25"/>
  <c r="E20" i="26"/>
  <c r="F18" i="25"/>
  <c r="F18" i="26"/>
  <c r="F20" i="26"/>
  <c r="F19" i="26"/>
  <c r="G18" i="25"/>
  <c r="G21" i="25"/>
  <c r="F22" i="26"/>
  <c r="G23" i="25"/>
  <c r="G20" i="25"/>
  <c r="G22" i="25"/>
  <c r="G19" i="25"/>
  <c r="G19" i="26"/>
  <c r="G18" i="26"/>
  <c r="H23" i="25"/>
  <c r="H18" i="25"/>
  <c r="G20" i="26"/>
  <c r="H22" i="25"/>
  <c r="G22" i="26"/>
  <c r="H20" i="25"/>
  <c r="H21" i="25"/>
  <c r="H19" i="25"/>
  <c r="H20" i="26"/>
  <c r="H18" i="26"/>
  <c r="I20" i="25"/>
  <c r="I18" i="25"/>
  <c r="H22" i="26"/>
  <c r="I22" i="25"/>
  <c r="H19" i="26"/>
  <c r="I19" i="25"/>
  <c r="I23" i="25"/>
  <c r="I21" i="25"/>
  <c r="I19" i="26"/>
  <c r="I20" i="26"/>
  <c r="J20" i="25"/>
  <c r="J19" i="25"/>
  <c r="I18" i="26"/>
  <c r="J18" i="25"/>
  <c r="I22" i="26"/>
  <c r="J22" i="25"/>
  <c r="J23" i="25"/>
  <c r="J21" i="25"/>
  <c r="J18" i="26"/>
  <c r="J19" i="26"/>
  <c r="J22" i="26"/>
  <c r="K20" i="25"/>
  <c r="K23" i="25"/>
  <c r="J20" i="26"/>
  <c r="K22" i="25"/>
  <c r="K19" i="25"/>
  <c r="K21" i="25"/>
  <c r="K18" i="25"/>
  <c r="K19" i="26"/>
  <c r="K20" i="26"/>
  <c r="K18" i="26"/>
  <c r="L22" i="25"/>
  <c r="L21" i="25"/>
  <c r="L19" i="25"/>
  <c r="K22" i="26"/>
  <c r="L18" i="25"/>
  <c r="L20" i="25"/>
  <c r="L23" i="25"/>
  <c r="L18" i="26"/>
  <c r="L19" i="26"/>
  <c r="L22" i="26"/>
  <c r="L20" i="26"/>
  <c r="L24" i="4"/>
  <c r="L28" i="4"/>
  <c r="K28" i="4"/>
  <c r="J28" i="4"/>
  <c r="I28" i="4"/>
  <c r="H28" i="4"/>
  <c r="G28" i="4"/>
  <c r="F28" i="4"/>
  <c r="E28" i="4"/>
  <c r="L27" i="4"/>
  <c r="D28" i="4"/>
  <c r="K27" i="4"/>
  <c r="J27" i="4"/>
  <c r="I27" i="4"/>
  <c r="H27" i="4"/>
  <c r="G27" i="4"/>
  <c r="F27" i="4"/>
  <c r="E27" i="4"/>
  <c r="L26" i="4"/>
  <c r="J26" i="4"/>
  <c r="K26" i="4"/>
  <c r="I26" i="4"/>
  <c r="H26" i="4"/>
  <c r="G26" i="4"/>
  <c r="F26" i="4"/>
  <c r="E26" i="4"/>
  <c r="L25" i="4"/>
  <c r="D26" i="4"/>
  <c r="K25" i="4"/>
  <c r="J25" i="4"/>
  <c r="I25" i="4"/>
  <c r="H25" i="4"/>
  <c r="G25" i="4"/>
  <c r="F25" i="4"/>
  <c r="K24" i="4"/>
  <c r="J24" i="4"/>
  <c r="I24" i="4"/>
  <c r="H24" i="4"/>
  <c r="G24" i="4"/>
  <c r="F24" i="4"/>
  <c r="L21" i="4"/>
  <c r="L23" i="4"/>
  <c r="K23" i="4"/>
  <c r="J23" i="4"/>
  <c r="I23" i="4"/>
  <c r="H23" i="4"/>
  <c r="G23" i="4"/>
  <c r="F23" i="4"/>
  <c r="L22" i="4"/>
  <c r="K22" i="4"/>
  <c r="J22" i="4"/>
  <c r="I22" i="4"/>
  <c r="H22" i="4"/>
  <c r="G22" i="4"/>
  <c r="F22" i="4"/>
  <c r="J21" i="4"/>
  <c r="K21" i="4"/>
  <c r="I21" i="4"/>
  <c r="H21" i="4"/>
  <c r="G21" i="4"/>
  <c r="F21" i="4"/>
  <c r="D27" i="4"/>
  <c r="D19" i="16"/>
  <c r="M19" i="26" l="1"/>
  <c r="M23" i="25"/>
  <c r="M18" i="25"/>
  <c r="M20" i="26"/>
  <c r="M18" i="26"/>
  <c r="E26" i="26" s="1"/>
  <c r="M22" i="26"/>
  <c r="M20" i="25"/>
  <c r="M22" i="25"/>
  <c r="M21" i="25"/>
  <c r="M19" i="25"/>
  <c r="E22" i="4"/>
  <c r="E21" i="4"/>
  <c r="E25" i="4"/>
  <c r="E24" i="4"/>
  <c r="E23" i="4"/>
  <c r="D24" i="4"/>
  <c r="D25" i="4"/>
  <c r="D21" i="4"/>
  <c r="D23" i="4"/>
  <c r="D22" i="4"/>
  <c r="D17" i="16"/>
  <c r="D15" i="16"/>
  <c r="D16" i="16"/>
  <c r="M28" i="4"/>
  <c r="E13" i="16"/>
  <c r="L4" i="26" l="1"/>
  <c r="P4" i="26" s="1"/>
  <c r="Q4" i="26" s="1"/>
  <c r="E28" i="26"/>
  <c r="L3" i="26"/>
  <c r="P3" i="26" s="1"/>
  <c r="Q3" i="26" s="1"/>
  <c r="E27" i="26"/>
  <c r="L5" i="26"/>
  <c r="S5" i="26" s="1"/>
  <c r="E30" i="26"/>
  <c r="L2" i="26"/>
  <c r="S2" i="26" s="1"/>
  <c r="M24" i="25"/>
  <c r="M21" i="4"/>
  <c r="M23" i="4"/>
  <c r="M22" i="4"/>
  <c r="E17" i="16"/>
  <c r="F13" i="16"/>
  <c r="E15" i="16"/>
  <c r="E16" i="16"/>
  <c r="E14" i="16"/>
  <c r="M24" i="4"/>
  <c r="M26" i="4"/>
  <c r="M27" i="4"/>
  <c r="M25" i="4"/>
  <c r="S4" i="26" l="1"/>
  <c r="T4" i="26" s="1"/>
  <c r="S3" i="26"/>
  <c r="T3" i="26" s="1"/>
  <c r="P2" i="26"/>
  <c r="Q2" i="26" s="1"/>
  <c r="P5" i="26"/>
  <c r="Q5" i="26" s="1"/>
  <c r="F14" i="16"/>
  <c r="F19" i="16"/>
  <c r="G13" i="16"/>
  <c r="F16" i="16"/>
  <c r="F18" i="16"/>
  <c r="F15" i="16"/>
  <c r="F17" i="16"/>
  <c r="T2" i="26" l="1"/>
  <c r="T5" i="26"/>
  <c r="G18" i="16"/>
  <c r="G19" i="16"/>
  <c r="G14" i="16"/>
  <c r="H13" i="16"/>
  <c r="G16" i="16"/>
  <c r="G15" i="16"/>
  <c r="G17" i="16"/>
  <c r="H18" i="16" l="1"/>
  <c r="H19" i="16"/>
  <c r="I13" i="16"/>
  <c r="H14" i="16"/>
  <c r="H15" i="16"/>
  <c r="H17" i="16"/>
  <c r="H16" i="16"/>
  <c r="I18" i="16" l="1"/>
  <c r="I19" i="16"/>
  <c r="I14" i="16"/>
  <c r="I16" i="16"/>
  <c r="I15" i="16"/>
  <c r="I17" i="16"/>
  <c r="J13" i="16"/>
  <c r="S6879" i="18" l="1"/>
  <c r="S6882" i="18"/>
  <c r="S6884" i="18"/>
  <c r="S6881" i="18"/>
  <c r="S6878" i="18"/>
  <c r="S6883" i="18"/>
  <c r="S6880" i="18"/>
  <c r="S1151" i="18"/>
  <c r="S1081" i="18"/>
  <c r="S876" i="18"/>
  <c r="S934" i="18"/>
  <c r="S869" i="18"/>
  <c r="S315" i="18"/>
  <c r="S263" i="18"/>
  <c r="S255" i="18"/>
  <c r="S267" i="18"/>
  <c r="S325" i="18"/>
  <c r="S323" i="18"/>
  <c r="S260" i="18"/>
  <c r="J14" i="16"/>
  <c r="J19" i="16"/>
  <c r="J16" i="16"/>
  <c r="J15" i="16"/>
  <c r="K13" i="16"/>
  <c r="J18" i="16"/>
  <c r="J17" i="16"/>
  <c r="K18" i="16" l="1"/>
  <c r="K19" i="16"/>
  <c r="K16" i="16"/>
  <c r="L16" i="16" s="1"/>
  <c r="K14" i="16"/>
  <c r="L14" i="16" s="1"/>
  <c r="K15" i="16"/>
  <c r="L15" i="16" s="1"/>
  <c r="K17" i="16"/>
  <c r="L17" i="16" s="1"/>
  <c r="I3" i="15"/>
  <c r="G3" i="15"/>
  <c r="S11" i="4"/>
  <c r="S12" i="4"/>
  <c r="S13" i="4"/>
  <c r="S14" i="4"/>
  <c r="S15" i="4"/>
  <c r="S16" i="4"/>
  <c r="S17" i="4"/>
  <c r="S10" i="4"/>
  <c r="G32" i="15" l="1"/>
  <c r="H3" i="15"/>
  <c r="H32" i="15" s="1"/>
  <c r="I32" i="15"/>
  <c r="J3" i="15"/>
  <c r="J32" i="15" s="1"/>
  <c r="S7047" i="18"/>
  <c r="S7048" i="18"/>
  <c r="S7050" i="18"/>
  <c r="S7049" i="18"/>
  <c r="S7051" i="18"/>
  <c r="S7093" i="18"/>
  <c r="S7095" i="18"/>
  <c r="S7098" i="18"/>
  <c r="S7100" i="18"/>
  <c r="S7094" i="18"/>
  <c r="S7097" i="18"/>
  <c r="S7096" i="18"/>
  <c r="S7099" i="18"/>
  <c r="S3613" i="18"/>
  <c r="S3590" i="18"/>
  <c r="S3607" i="18"/>
  <c r="S3624" i="18"/>
  <c r="S3593" i="18"/>
  <c r="S3594" i="18"/>
  <c r="S3597" i="18"/>
  <c r="S3603" i="18"/>
  <c r="S3621" i="18"/>
  <c r="S3620" i="18"/>
  <c r="S3582" i="18"/>
  <c r="S3599" i="18"/>
  <c r="S3629" i="18"/>
  <c r="S3616" i="18"/>
  <c r="S3585" i="18"/>
  <c r="S3586" i="18"/>
  <c r="S3595" i="18"/>
  <c r="S3612" i="18"/>
  <c r="S3574" i="18"/>
  <c r="S3591" i="18"/>
  <c r="S3581" i="18"/>
  <c r="S3608" i="18"/>
  <c r="S3577" i="18"/>
  <c r="S3578" i="18"/>
  <c r="S3587" i="18"/>
  <c r="S3604" i="18"/>
  <c r="S3630" i="18"/>
  <c r="S3583" i="18"/>
  <c r="S3573" i="18"/>
  <c r="S3600" i="18"/>
  <c r="S3633" i="18"/>
  <c r="S3634" i="18"/>
  <c r="S3570" i="18"/>
  <c r="S3579" i="18"/>
  <c r="S3596" i="18"/>
  <c r="S3622" i="18"/>
  <c r="S3575" i="18"/>
  <c r="S3592" i="18"/>
  <c r="S3625" i="18"/>
  <c r="S3626" i="18"/>
  <c r="S3571" i="18"/>
  <c r="S3588" i="18"/>
  <c r="S3614" i="18"/>
  <c r="S3584" i="18"/>
  <c r="S3605" i="18"/>
  <c r="S3617" i="18"/>
  <c r="S3618" i="18"/>
  <c r="S3627" i="18"/>
  <c r="S3580" i="18"/>
  <c r="S3606" i="18"/>
  <c r="S3623" i="18"/>
  <c r="S3576" i="18"/>
  <c r="S3609" i="18"/>
  <c r="S3589" i="18"/>
  <c r="S3610" i="18"/>
  <c r="S3619" i="18"/>
  <c r="S3572" i="18"/>
  <c r="S18" i="18"/>
  <c r="S3598" i="18"/>
  <c r="S3615" i="18"/>
  <c r="S3632" i="18"/>
  <c r="S3601" i="18"/>
  <c r="S3602" i="18"/>
  <c r="S3611" i="18"/>
  <c r="S3628" i="18"/>
  <c r="S6868" i="18"/>
  <c r="S6877" i="18"/>
  <c r="S6872" i="18"/>
  <c r="S6869" i="18"/>
  <c r="S6871" i="18"/>
  <c r="S6874" i="18"/>
  <c r="S6876" i="18"/>
  <c r="S6873" i="18"/>
  <c r="S6870" i="18"/>
  <c r="S6875" i="18"/>
  <c r="S10" i="18"/>
  <c r="S7074" i="18"/>
  <c r="S3046" i="18"/>
  <c r="S3049" i="18"/>
  <c r="S3047" i="18"/>
  <c r="S3050" i="18"/>
  <c r="S7068" i="18"/>
  <c r="S7066" i="18"/>
  <c r="S7065" i="18"/>
  <c r="S7067" i="18"/>
  <c r="S7064" i="18"/>
  <c r="S2919" i="18"/>
  <c r="S2857" i="18"/>
  <c r="S2930" i="18"/>
  <c r="S2963" i="18"/>
  <c r="S2956" i="18"/>
  <c r="S2922" i="18"/>
  <c r="S2955" i="18"/>
  <c r="S2940" i="18"/>
  <c r="S2990" i="18"/>
  <c r="S2944" i="18"/>
  <c r="S2993" i="18"/>
  <c r="S2914" i="18"/>
  <c r="S2939" i="18"/>
  <c r="S2932" i="18"/>
  <c r="S2966" i="18"/>
  <c r="S2920" i="18"/>
  <c r="S2969" i="18"/>
  <c r="S2994" i="18"/>
  <c r="S2906" i="18"/>
  <c r="S2931" i="18"/>
  <c r="S2924" i="18"/>
  <c r="S2950" i="18"/>
  <c r="S11" i="18"/>
  <c r="S9" i="18"/>
  <c r="S2967" i="18"/>
  <c r="S2904" i="18"/>
  <c r="S2945" i="18"/>
  <c r="S2970" i="18"/>
  <c r="S2858" i="18"/>
  <c r="S2907" i="18"/>
  <c r="S2996" i="18"/>
  <c r="S2934" i="18"/>
  <c r="S2959" i="18"/>
  <c r="S2929" i="18"/>
  <c r="S2962" i="18"/>
  <c r="S2859" i="18"/>
  <c r="S2988" i="18"/>
  <c r="S2926" i="18"/>
  <c r="S2943" i="18"/>
  <c r="S2905" i="18"/>
  <c r="S2946" i="18"/>
  <c r="S2987" i="18"/>
  <c r="S2972" i="18"/>
  <c r="S2918" i="18"/>
  <c r="S2935" i="18"/>
  <c r="S2881" i="18"/>
  <c r="S2938" i="18"/>
  <c r="S2971" i="18"/>
  <c r="S2964" i="18"/>
  <c r="S2925" i="18"/>
  <c r="S2917" i="18"/>
  <c r="S2989" i="18"/>
  <c r="S2965" i="18"/>
  <c r="S2957" i="18"/>
  <c r="S2949" i="18"/>
  <c r="S2933" i="18"/>
  <c r="S949" i="18"/>
  <c r="S7039" i="18"/>
  <c r="S7038" i="18"/>
  <c r="S6885" i="18"/>
  <c r="S3552" i="18"/>
  <c r="S3549" i="18"/>
  <c r="S3548" i="18"/>
  <c r="S3544" i="18"/>
  <c r="S3543" i="18"/>
  <c r="S3550" i="18"/>
  <c r="S3545" i="18"/>
  <c r="S3546" i="18"/>
  <c r="S3551" i="18"/>
  <c r="S3547" i="18"/>
  <c r="S408" i="18"/>
  <c r="S7040" i="18"/>
  <c r="S7088" i="18"/>
  <c r="S7089" i="18"/>
  <c r="S3526" i="18"/>
  <c r="S3529" i="18"/>
  <c r="S3531" i="18"/>
  <c r="S3524" i="18"/>
  <c r="S3518" i="18"/>
  <c r="S3521" i="18"/>
  <c r="S3533" i="18"/>
  <c r="S3523" i="18"/>
  <c r="S3516" i="18"/>
  <c r="S3540" i="18"/>
  <c r="S3515" i="18"/>
  <c r="S3536" i="18"/>
  <c r="S3530" i="18"/>
  <c r="S3528" i="18"/>
  <c r="S3535" i="18"/>
  <c r="S3520" i="18"/>
  <c r="S3522" i="18"/>
  <c r="S3525" i="18"/>
  <c r="S3527" i="18"/>
  <c r="S3514" i="18"/>
  <c r="S3517" i="18"/>
  <c r="S3542" i="18"/>
  <c r="S3541" i="18"/>
  <c r="S3519" i="18"/>
  <c r="S3534" i="18"/>
  <c r="S3537" i="18"/>
  <c r="S3538" i="18"/>
  <c r="S3539" i="18"/>
  <c r="S3532" i="18"/>
  <c r="S7024" i="18"/>
  <c r="S7026" i="18"/>
  <c r="S7021" i="18"/>
  <c r="S7016" i="18"/>
  <c r="S7018" i="18"/>
  <c r="S7028" i="18"/>
  <c r="S7020" i="18"/>
  <c r="S7023" i="18"/>
  <c r="S7015" i="18"/>
  <c r="S7027" i="18"/>
  <c r="S7025" i="18"/>
  <c r="S7019" i="18"/>
  <c r="S7022" i="18"/>
  <c r="S7017" i="18"/>
  <c r="S2478" i="18"/>
  <c r="S5" i="18"/>
  <c r="S2530" i="18"/>
  <c r="S4" i="18"/>
  <c r="S578" i="18"/>
  <c r="S7082" i="18"/>
  <c r="S7084" i="18"/>
  <c r="S7081" i="18"/>
  <c r="S7085" i="18"/>
  <c r="S7083" i="18"/>
  <c r="S7608" i="18"/>
  <c r="S7610" i="18"/>
  <c r="S7605" i="18"/>
  <c r="S7607" i="18"/>
  <c r="S7609" i="18"/>
  <c r="S7604" i="18"/>
  <c r="S7611" i="18"/>
  <c r="S7606" i="18"/>
  <c r="S584" i="18"/>
  <c r="S7073" i="18"/>
  <c r="S6815" i="18"/>
  <c r="S6818" i="18"/>
  <c r="S6833" i="18"/>
  <c r="S6828" i="18"/>
  <c r="S6830" i="18"/>
  <c r="S6825" i="18"/>
  <c r="S6820" i="18"/>
  <c r="S6822" i="18"/>
  <c r="S6817" i="18"/>
  <c r="S6832" i="18"/>
  <c r="S6827" i="18"/>
  <c r="S6829" i="18"/>
  <c r="S6824" i="18"/>
  <c r="S6819" i="18"/>
  <c r="S6821" i="18"/>
  <c r="S6831" i="18"/>
  <c r="S6816" i="18"/>
  <c r="S6823" i="18"/>
  <c r="S6826" i="18"/>
  <c r="S6887" i="18"/>
  <c r="S6886" i="18"/>
  <c r="S6889" i="18"/>
  <c r="S6891" i="18"/>
  <c r="S6898" i="18"/>
  <c r="S6893" i="18"/>
  <c r="S6895" i="18"/>
  <c r="S6890" i="18"/>
  <c r="S6900" i="18"/>
  <c r="S6897" i="18"/>
  <c r="S6892" i="18"/>
  <c r="S6894" i="18"/>
  <c r="S6888" i="18"/>
  <c r="S6896" i="18"/>
  <c r="S6899" i="18"/>
  <c r="S3853" i="18"/>
  <c r="S3657" i="18"/>
  <c r="S3658" i="18"/>
  <c r="S3654" i="18"/>
  <c r="S3649" i="18"/>
  <c r="S3650" i="18"/>
  <c r="S3659" i="18"/>
  <c r="S3651" i="18"/>
  <c r="S3653" i="18"/>
  <c r="S3635" i="18"/>
  <c r="S3655" i="18"/>
  <c r="S3656" i="18"/>
  <c r="S3652" i="18"/>
  <c r="S6901" i="18"/>
  <c r="S6903" i="18"/>
  <c r="S6905" i="18"/>
  <c r="S6902" i="18"/>
  <c r="S6904" i="18"/>
  <c r="S6782" i="18"/>
  <c r="S6777" i="18"/>
  <c r="S6784" i="18"/>
  <c r="S6779" i="18"/>
  <c r="S6781" i="18"/>
  <c r="S6776" i="18"/>
  <c r="S6783" i="18"/>
  <c r="S6775" i="18"/>
  <c r="S6778" i="18"/>
  <c r="S6785" i="18"/>
  <c r="S6780" i="18"/>
  <c r="S3" i="18"/>
  <c r="S2455" i="18"/>
  <c r="S6805" i="18"/>
  <c r="S6800" i="18"/>
  <c r="S6795" i="18"/>
  <c r="S6797" i="18"/>
  <c r="S6807" i="18"/>
  <c r="S6792" i="18"/>
  <c r="S6810" i="18"/>
  <c r="S6787" i="18"/>
  <c r="S6789" i="18"/>
  <c r="S6799" i="18"/>
  <c r="S6802" i="18"/>
  <c r="S6791" i="18"/>
  <c r="S6794" i="18"/>
  <c r="S6812" i="18"/>
  <c r="S6814" i="18"/>
  <c r="S6809" i="18"/>
  <c r="S6786" i="18"/>
  <c r="S6804" i="18"/>
  <c r="S6806" i="18"/>
  <c r="S6801" i="18"/>
  <c r="S6796" i="18"/>
  <c r="S6798" i="18"/>
  <c r="S6793" i="18"/>
  <c r="S6811" i="18"/>
  <c r="S6788" i="18"/>
  <c r="S6813" i="18"/>
  <c r="S6790" i="18"/>
  <c r="S6808" i="18"/>
  <c r="S6803" i="18"/>
  <c r="S3006" i="18"/>
  <c r="S3039" i="18"/>
  <c r="S3016" i="18"/>
  <c r="S3009" i="18"/>
  <c r="S2998" i="18"/>
  <c r="S3015" i="18"/>
  <c r="S3000" i="18"/>
  <c r="S3001" i="18"/>
  <c r="S3018" i="18"/>
  <c r="S3007" i="18"/>
  <c r="S3002" i="18"/>
  <c r="S2999" i="18"/>
  <c r="S3038" i="18"/>
  <c r="S3011" i="18"/>
  <c r="S3022" i="18"/>
  <c r="S3014" i="18"/>
  <c r="S3040" i="18"/>
  <c r="S3017" i="18"/>
  <c r="S3021" i="18"/>
  <c r="S3013" i="18"/>
  <c r="S2997" i="18"/>
  <c r="S7087" i="18"/>
  <c r="S7003" i="18"/>
  <c r="S7044" i="18"/>
  <c r="S7072" i="18"/>
  <c r="S7006" i="18"/>
  <c r="S7060" i="18"/>
  <c r="S7079" i="18"/>
  <c r="S7063" i="18"/>
  <c r="S7058" i="18"/>
  <c r="S7052" i="18"/>
  <c r="S7071" i="18"/>
  <c r="S7055" i="18"/>
  <c r="S7008" i="18"/>
  <c r="S7076" i="18"/>
  <c r="S7043" i="18"/>
  <c r="S7086" i="18"/>
  <c r="S7070" i="18"/>
  <c r="S7005" i="18"/>
  <c r="S7046" i="18"/>
  <c r="S7041" i="18"/>
  <c r="S7078" i="18"/>
  <c r="S7062" i="18"/>
  <c r="S7057" i="18"/>
  <c r="S7059" i="18"/>
  <c r="S7069" i="18"/>
  <c r="S7004" i="18"/>
  <c r="S7054" i="18"/>
  <c r="S7007" i="18"/>
  <c r="S7061" i="18"/>
  <c r="S7045" i="18"/>
  <c r="S7042" i="18"/>
  <c r="S7077" i="18"/>
  <c r="S7053" i="18"/>
  <c r="S7080" i="18"/>
  <c r="S7056" i="18"/>
  <c r="S7075" i="18"/>
  <c r="S3078" i="18"/>
  <c r="S2838" i="18"/>
  <c r="S6" i="18"/>
  <c r="S7" i="18"/>
  <c r="S3503" i="18"/>
  <c r="S3488" i="18"/>
  <c r="S3490" i="18"/>
  <c r="S3042" i="18"/>
  <c r="S3075" i="18"/>
  <c r="S3076" i="18"/>
  <c r="S3493" i="18"/>
  <c r="S3565" i="18"/>
  <c r="S3070" i="18"/>
  <c r="S3495" i="18"/>
  <c r="S2639" i="18"/>
  <c r="S3089" i="18"/>
  <c r="S2825" i="18"/>
  <c r="S3067" i="18"/>
  <c r="S3068" i="18"/>
  <c r="S3485" i="18"/>
  <c r="S3510" i="18"/>
  <c r="S3062" i="18"/>
  <c r="S3513" i="18"/>
  <c r="S3487" i="18"/>
  <c r="S3088" i="18"/>
  <c r="S3081" i="18"/>
  <c r="S17" i="18"/>
  <c r="S3090" i="18"/>
  <c r="S3059" i="18"/>
  <c r="S3508" i="18"/>
  <c r="S3052" i="18"/>
  <c r="S3566" i="18"/>
  <c r="S3502" i="18"/>
  <c r="S3054" i="18"/>
  <c r="S3569" i="18"/>
  <c r="S3505" i="18"/>
  <c r="S12" i="18"/>
  <c r="S3080" i="18"/>
  <c r="S3073" i="18"/>
  <c r="S3082" i="18"/>
  <c r="S3507" i="18"/>
  <c r="S3051" i="18"/>
  <c r="S3500" i="18"/>
  <c r="S3044" i="18"/>
  <c r="S3494" i="18"/>
  <c r="S3497" i="18"/>
  <c r="S3087" i="18"/>
  <c r="S3072" i="18"/>
  <c r="S3065" i="18"/>
  <c r="S3074" i="18"/>
  <c r="S3499" i="18"/>
  <c r="S3043" i="18"/>
  <c r="S3492" i="18"/>
  <c r="S3486" i="18"/>
  <c r="S3567" i="18"/>
  <c r="S3489" i="18"/>
  <c r="S3852" i="18"/>
  <c r="S3079" i="18"/>
  <c r="S3512" i="18"/>
  <c r="S3064" i="18"/>
  <c r="S2824" i="18"/>
  <c r="S3066" i="18"/>
  <c r="S3491" i="18"/>
  <c r="S3484" i="18"/>
  <c r="S3071" i="18"/>
  <c r="S3504" i="18"/>
  <c r="S3056" i="18"/>
  <c r="S2808" i="18"/>
  <c r="S3041" i="18"/>
  <c r="S3506" i="18"/>
  <c r="S3058" i="18"/>
  <c r="S3483" i="18"/>
  <c r="S3091" i="18"/>
  <c r="S2835" i="18"/>
  <c r="S3092" i="18"/>
  <c r="S3509" i="18"/>
  <c r="S3086" i="18"/>
  <c r="S3568" i="18"/>
  <c r="S3564" i="18"/>
  <c r="S3511" i="18"/>
  <c r="S3496" i="18"/>
  <c r="S3498" i="18"/>
  <c r="S3083" i="18"/>
  <c r="S3084" i="18"/>
  <c r="S3501" i="18"/>
  <c r="S3093" i="18"/>
  <c r="S3085" i="18"/>
  <c r="S2829" i="18"/>
  <c r="S3077" i="18"/>
  <c r="S2461" i="18"/>
  <c r="S3069" i="18"/>
  <c r="S13" i="18"/>
  <c r="S3061" i="18"/>
  <c r="S3053" i="18"/>
  <c r="S3045" i="18"/>
  <c r="S7034" i="18"/>
  <c r="S7029" i="18"/>
  <c r="S7036" i="18"/>
  <c r="S7031" i="18"/>
  <c r="S7035" i="18"/>
  <c r="S7033" i="18"/>
  <c r="S7030" i="18"/>
  <c r="S7037" i="18"/>
  <c r="S7032" i="18"/>
  <c r="S2558" i="18"/>
  <c r="S6912" i="18"/>
  <c r="S6913" i="18"/>
  <c r="S6909" i="18"/>
  <c r="S6911" i="18"/>
  <c r="S6906" i="18"/>
  <c r="S6908" i="18"/>
  <c r="S6910" i="18"/>
  <c r="S6907" i="18"/>
  <c r="S6867" i="18"/>
  <c r="S6851" i="18"/>
  <c r="S6852" i="18"/>
  <c r="S6848" i="18"/>
  <c r="S6859" i="18"/>
  <c r="S6860" i="18"/>
  <c r="S6861" i="18"/>
  <c r="S6846" i="18"/>
  <c r="S6841" i="18"/>
  <c r="S6865" i="18"/>
  <c r="S6836" i="18"/>
  <c r="S6838" i="18"/>
  <c r="S6862" i="18"/>
  <c r="S6854" i="18"/>
  <c r="S6856" i="18"/>
  <c r="S6849" i="18"/>
  <c r="S6843" i="18"/>
  <c r="S6845" i="18"/>
  <c r="S6858" i="18"/>
  <c r="S6840" i="18"/>
  <c r="S6864" i="18"/>
  <c r="S6835" i="18"/>
  <c r="S6837" i="18"/>
  <c r="S6847" i="18"/>
  <c r="S6853" i="18"/>
  <c r="S6839" i="18"/>
  <c r="S6842" i="18"/>
  <c r="S6866" i="18"/>
  <c r="S6863" i="18"/>
  <c r="S6834" i="18"/>
  <c r="S6855" i="18"/>
  <c r="S6857" i="18"/>
  <c r="S6850" i="18"/>
  <c r="S6844" i="18"/>
  <c r="S3462" i="18"/>
  <c r="S3398" i="18"/>
  <c r="S3334" i="18"/>
  <c r="S3270" i="18"/>
  <c r="S3206" i="18"/>
  <c r="S3142" i="18"/>
  <c r="S3465" i="18"/>
  <c r="S3401" i="18"/>
  <c r="S3337" i="18"/>
  <c r="S3439" i="18"/>
  <c r="S3375" i="18"/>
  <c r="S3311" i="18"/>
  <c r="S3247" i="18"/>
  <c r="S3183" i="18"/>
  <c r="S3119" i="18"/>
  <c r="S3424" i="18"/>
  <c r="S3360" i="18"/>
  <c r="S3296" i="18"/>
  <c r="S3232" i="18"/>
  <c r="S3168" i="18"/>
  <c r="S3104" i="18"/>
  <c r="S3289" i="18"/>
  <c r="S3225" i="18"/>
  <c r="S3161" i="18"/>
  <c r="S3097" i="18"/>
  <c r="S3426" i="18"/>
  <c r="S3362" i="18"/>
  <c r="S3298" i="18"/>
  <c r="S3234" i="18"/>
  <c r="S3170" i="18"/>
  <c r="S3106" i="18"/>
  <c r="S3467" i="18"/>
  <c r="S3403" i="18"/>
  <c r="S3331" i="18"/>
  <c r="S3267" i="18"/>
  <c r="S3203" i="18"/>
  <c r="S3139" i="18"/>
  <c r="S3460" i="18"/>
  <c r="S3396" i="18"/>
  <c r="S3332" i="18"/>
  <c r="S3268" i="18"/>
  <c r="S3204" i="18"/>
  <c r="S3140" i="18"/>
  <c r="S3429" i="18"/>
  <c r="S3365" i="18"/>
  <c r="S3301" i="18"/>
  <c r="S3237" i="18"/>
  <c r="S3173" i="18"/>
  <c r="S3454" i="18"/>
  <c r="S3390" i="18"/>
  <c r="S3326" i="18"/>
  <c r="S3262" i="18"/>
  <c r="S3198" i="18"/>
  <c r="S3134" i="18"/>
  <c r="S3457" i="18"/>
  <c r="S3393" i="18"/>
  <c r="S3329" i="18"/>
  <c r="S3431" i="18"/>
  <c r="S3367" i="18"/>
  <c r="S3303" i="18"/>
  <c r="S3239" i="18"/>
  <c r="S3175" i="18"/>
  <c r="S3111" i="18"/>
  <c r="S3480" i="18"/>
  <c r="S3416" i="18"/>
  <c r="S3352" i="18"/>
  <c r="S3288" i="18"/>
  <c r="S3224" i="18"/>
  <c r="S3160" i="18"/>
  <c r="S3096" i="18"/>
  <c r="S3281" i="18"/>
  <c r="S3217" i="18"/>
  <c r="S3153" i="18"/>
  <c r="S3482" i="18"/>
  <c r="S3418" i="18"/>
  <c r="S3354" i="18"/>
  <c r="S3290" i="18"/>
  <c r="S3226" i="18"/>
  <c r="S3162" i="18"/>
  <c r="S3098" i="18"/>
  <c r="S3459" i="18"/>
  <c r="S3395" i="18"/>
  <c r="S3323" i="18"/>
  <c r="S3259" i="18"/>
  <c r="S3195" i="18"/>
  <c r="S3131" i="18"/>
  <c r="S3452" i="18"/>
  <c r="S3388" i="18"/>
  <c r="S3324" i="18"/>
  <c r="S3260" i="18"/>
  <c r="S3196" i="18"/>
  <c r="S3132" i="18"/>
  <c r="S3421" i="18"/>
  <c r="S3357" i="18"/>
  <c r="S3446" i="18"/>
  <c r="S3382" i="18"/>
  <c r="S3318" i="18"/>
  <c r="S3254" i="18"/>
  <c r="S3190" i="18"/>
  <c r="S3126" i="18"/>
  <c r="S3449" i="18"/>
  <c r="S3385" i="18"/>
  <c r="S3321" i="18"/>
  <c r="S3423" i="18"/>
  <c r="S3359" i="18"/>
  <c r="S3295" i="18"/>
  <c r="S3231" i="18"/>
  <c r="S3167" i="18"/>
  <c r="S3103" i="18"/>
  <c r="S3472" i="18"/>
  <c r="S3408" i="18"/>
  <c r="S3344" i="18"/>
  <c r="S3280" i="18"/>
  <c r="S3216" i="18"/>
  <c r="S3152" i="18"/>
  <c r="S3273" i="18"/>
  <c r="S3209" i="18"/>
  <c r="S3145" i="18"/>
  <c r="S3474" i="18"/>
  <c r="S3410" i="18"/>
  <c r="S3346" i="18"/>
  <c r="S3282" i="18"/>
  <c r="S3218" i="18"/>
  <c r="S3154" i="18"/>
  <c r="S3451" i="18"/>
  <c r="S3387" i="18"/>
  <c r="S3315" i="18"/>
  <c r="S3251" i="18"/>
  <c r="S3187" i="18"/>
  <c r="S3123" i="18"/>
  <c r="S3444" i="18"/>
  <c r="S3380" i="18"/>
  <c r="S3316" i="18"/>
  <c r="S3252" i="18"/>
  <c r="S3188" i="18"/>
  <c r="S3124" i="18"/>
  <c r="S3438" i="18"/>
  <c r="S3374" i="18"/>
  <c r="S3310" i="18"/>
  <c r="S3246" i="18"/>
  <c r="S3182" i="18"/>
  <c r="S3118" i="18"/>
  <c r="S14" i="18"/>
  <c r="S3441" i="18"/>
  <c r="S3377" i="18"/>
  <c r="S3313" i="18"/>
  <c r="S3479" i="18"/>
  <c r="S3415" i="18"/>
  <c r="S3351" i="18"/>
  <c r="S3287" i="18"/>
  <c r="S3223" i="18"/>
  <c r="S3159" i="18"/>
  <c r="S3095" i="18"/>
  <c r="S15" i="18"/>
  <c r="S3464" i="18"/>
  <c r="S3400" i="18"/>
  <c r="S3336" i="18"/>
  <c r="S3272" i="18"/>
  <c r="S3208" i="18"/>
  <c r="S3144" i="18"/>
  <c r="S3265" i="18"/>
  <c r="S3201" i="18"/>
  <c r="S3137" i="18"/>
  <c r="S3466" i="18"/>
  <c r="S3402" i="18"/>
  <c r="S3338" i="18"/>
  <c r="S3274" i="18"/>
  <c r="S3210" i="18"/>
  <c r="S3146" i="18"/>
  <c r="S3443" i="18"/>
  <c r="S3379" i="18"/>
  <c r="S3307" i="18"/>
  <c r="S3243" i="18"/>
  <c r="S3179" i="18"/>
  <c r="S3115" i="18"/>
  <c r="S3436" i="18"/>
  <c r="S3372" i="18"/>
  <c r="S3308" i="18"/>
  <c r="S3244" i="18"/>
  <c r="S3180" i="18"/>
  <c r="S3116" i="18"/>
  <c r="S3430" i="18"/>
  <c r="S3366" i="18"/>
  <c r="S3302" i="18"/>
  <c r="S3238" i="18"/>
  <c r="S3174" i="18"/>
  <c r="S3110" i="18"/>
  <c r="S3433" i="18"/>
  <c r="S3369" i="18"/>
  <c r="S3305" i="18"/>
  <c r="S3471" i="18"/>
  <c r="S3407" i="18"/>
  <c r="S3343" i="18"/>
  <c r="S3279" i="18"/>
  <c r="S3215" i="18"/>
  <c r="S3151" i="18"/>
  <c r="S3456" i="18"/>
  <c r="S3392" i="18"/>
  <c r="S3328" i="18"/>
  <c r="S3264" i="18"/>
  <c r="S3200" i="18"/>
  <c r="S3136" i="18"/>
  <c r="S3257" i="18"/>
  <c r="S3193" i="18"/>
  <c r="S3129" i="18"/>
  <c r="S3458" i="18"/>
  <c r="S3394" i="18"/>
  <c r="S3330" i="18"/>
  <c r="S3266" i="18"/>
  <c r="S3202" i="18"/>
  <c r="S3138" i="18"/>
  <c r="S3435" i="18"/>
  <c r="S3363" i="18"/>
  <c r="S3299" i="18"/>
  <c r="S3235" i="18"/>
  <c r="S3171" i="18"/>
  <c r="S3107" i="18"/>
  <c r="S3428" i="18"/>
  <c r="S3364" i="18"/>
  <c r="S3300" i="18"/>
  <c r="S3236" i="18"/>
  <c r="S3172" i="18"/>
  <c r="S3108" i="18"/>
  <c r="S3461" i="18"/>
  <c r="S3397" i="18"/>
  <c r="S3333" i="18"/>
  <c r="S3269" i="18"/>
  <c r="S3205" i="18"/>
  <c r="S3141" i="18"/>
  <c r="S3422" i="18"/>
  <c r="S3358" i="18"/>
  <c r="S3294" i="18"/>
  <c r="S3230" i="18"/>
  <c r="S3166" i="18"/>
  <c r="S3102" i="18"/>
  <c r="S3425" i="18"/>
  <c r="S3361" i="18"/>
  <c r="S3297" i="18"/>
  <c r="S3463" i="18"/>
  <c r="S3399" i="18"/>
  <c r="S3335" i="18"/>
  <c r="S3271" i="18"/>
  <c r="S3207" i="18"/>
  <c r="S3143" i="18"/>
  <c r="S3448" i="18"/>
  <c r="S3384" i="18"/>
  <c r="S3320" i="18"/>
  <c r="S3256" i="18"/>
  <c r="S3192" i="18"/>
  <c r="S3128" i="18"/>
  <c r="S3249" i="18"/>
  <c r="S3185" i="18"/>
  <c r="S3121" i="18"/>
  <c r="S3450" i="18"/>
  <c r="S3386" i="18"/>
  <c r="S3322" i="18"/>
  <c r="S3258" i="18"/>
  <c r="S3194" i="18"/>
  <c r="S3130" i="18"/>
  <c r="S3427" i="18"/>
  <c r="S3355" i="18"/>
  <c r="S3291" i="18"/>
  <c r="S3227" i="18"/>
  <c r="S3163" i="18"/>
  <c r="S3099" i="18"/>
  <c r="S3420" i="18"/>
  <c r="S3356" i="18"/>
  <c r="S3292" i="18"/>
  <c r="S3228" i="18"/>
  <c r="S3164" i="18"/>
  <c r="S3100" i="18"/>
  <c r="S3453" i="18"/>
  <c r="S3389" i="18"/>
  <c r="S3478" i="18"/>
  <c r="S3414" i="18"/>
  <c r="S3350" i="18"/>
  <c r="S3286" i="18"/>
  <c r="S3222" i="18"/>
  <c r="S3158" i="18"/>
  <c r="S3094" i="18"/>
  <c r="S3481" i="18"/>
  <c r="S3417" i="18"/>
  <c r="S3353" i="18"/>
  <c r="S3455" i="18"/>
  <c r="S3391" i="18"/>
  <c r="S3327" i="18"/>
  <c r="S3263" i="18"/>
  <c r="S3199" i="18"/>
  <c r="S3135" i="18"/>
  <c r="S3440" i="18"/>
  <c r="S3376" i="18"/>
  <c r="S3312" i="18"/>
  <c r="S3248" i="18"/>
  <c r="S3184" i="18"/>
  <c r="S3120" i="18"/>
  <c r="S3241" i="18"/>
  <c r="S3177" i="18"/>
  <c r="S3113" i="18"/>
  <c r="S3442" i="18"/>
  <c r="S3378" i="18"/>
  <c r="S3314" i="18"/>
  <c r="S3250" i="18"/>
  <c r="S3186" i="18"/>
  <c r="S3122" i="18"/>
  <c r="S3419" i="18"/>
  <c r="S3347" i="18"/>
  <c r="S3283" i="18"/>
  <c r="S3219" i="18"/>
  <c r="S3155" i="18"/>
  <c r="S3476" i="18"/>
  <c r="S3412" i="18"/>
  <c r="S3348" i="18"/>
  <c r="S3284" i="18"/>
  <c r="S3220" i="18"/>
  <c r="S3156" i="18"/>
  <c r="S3470" i="18"/>
  <c r="S3406" i="18"/>
  <c r="S3342" i="18"/>
  <c r="S3278" i="18"/>
  <c r="S3214" i="18"/>
  <c r="S3150" i="18"/>
  <c r="S3473" i="18"/>
  <c r="S3409" i="18"/>
  <c r="S3345" i="18"/>
  <c r="S3447" i="18"/>
  <c r="S3383" i="18"/>
  <c r="S3319" i="18"/>
  <c r="S3255" i="18"/>
  <c r="S3191" i="18"/>
  <c r="S3127" i="18"/>
  <c r="S3432" i="18"/>
  <c r="S3368" i="18"/>
  <c r="S3304" i="18"/>
  <c r="S3240" i="18"/>
  <c r="S3176" i="18"/>
  <c r="S3112" i="18"/>
  <c r="S16" i="18"/>
  <c r="S3233" i="18"/>
  <c r="S3169" i="18"/>
  <c r="S3105" i="18"/>
  <c r="S3434" i="18"/>
  <c r="S3370" i="18"/>
  <c r="S3306" i="18"/>
  <c r="S3242" i="18"/>
  <c r="S3178" i="18"/>
  <c r="S3114" i="18"/>
  <c r="S3475" i="18"/>
  <c r="S3411" i="18"/>
  <c r="S3339" i="18"/>
  <c r="S3275" i="18"/>
  <c r="S3211" i="18"/>
  <c r="S3147" i="18"/>
  <c r="S3468" i="18"/>
  <c r="S3404" i="18"/>
  <c r="S3340" i="18"/>
  <c r="S3276" i="18"/>
  <c r="S3212" i="18"/>
  <c r="S3148" i="18"/>
  <c r="S3477" i="18"/>
  <c r="S3349" i="18"/>
  <c r="S3261" i="18"/>
  <c r="S3181" i="18"/>
  <c r="S3101" i="18"/>
  <c r="S3469" i="18"/>
  <c r="S3341" i="18"/>
  <c r="S3253" i="18"/>
  <c r="S3165" i="18"/>
  <c r="S3445" i="18"/>
  <c r="S3325" i="18"/>
  <c r="S3245" i="18"/>
  <c r="S3157" i="18"/>
  <c r="S3437" i="18"/>
  <c r="S3317" i="18"/>
  <c r="S3229" i="18"/>
  <c r="S3149" i="18"/>
  <c r="S3413" i="18"/>
  <c r="S3309" i="18"/>
  <c r="S3221" i="18"/>
  <c r="S3133" i="18"/>
  <c r="S3405" i="18"/>
  <c r="S3293" i="18"/>
  <c r="S3213" i="18"/>
  <c r="S3125" i="18"/>
  <c r="S3381" i="18"/>
  <c r="S3285" i="18"/>
  <c r="S3197" i="18"/>
  <c r="S3117" i="18"/>
  <c r="S3373" i="18"/>
  <c r="S3277" i="18"/>
  <c r="S3189" i="18"/>
  <c r="S3109" i="18"/>
  <c r="S7013" i="18"/>
  <c r="S7010" i="18"/>
  <c r="S7012" i="18"/>
  <c r="S7011" i="18"/>
  <c r="S7014" i="18"/>
  <c r="S7009" i="18"/>
  <c r="S7091" i="18"/>
  <c r="S7090" i="18"/>
  <c r="S7092" i="18"/>
  <c r="S3560" i="18"/>
  <c r="S3556" i="18"/>
  <c r="S3558" i="18"/>
  <c r="S3561" i="18"/>
  <c r="S3562" i="18"/>
  <c r="S3553" i="18"/>
  <c r="S3554" i="18"/>
  <c r="S3563" i="18"/>
  <c r="S3559" i="18"/>
  <c r="S3555" i="18"/>
  <c r="S3557" i="18"/>
  <c r="S6115" i="18"/>
  <c r="S5604" i="18"/>
  <c r="S2978" i="18"/>
  <c r="S2984" i="18"/>
  <c r="S2981" i="18"/>
  <c r="S5589" i="18"/>
  <c r="S5469" i="18"/>
  <c r="S5588" i="18"/>
  <c r="S2977" i="18"/>
  <c r="S580" i="18"/>
  <c r="S5981" i="18"/>
  <c r="S6110" i="18"/>
  <c r="S5912" i="18"/>
  <c r="S5921" i="18"/>
  <c r="S5922" i="18"/>
  <c r="S5783" i="18"/>
  <c r="S5913" i="18"/>
  <c r="S5914" i="18"/>
  <c r="S5784" i="18"/>
  <c r="S5905" i="18"/>
  <c r="S5667" i="18"/>
  <c r="S5984" i="18"/>
  <c r="S5980" i="18"/>
  <c r="S5579" i="18"/>
  <c r="S5916" i="18"/>
  <c r="S5574" i="18"/>
  <c r="S6065" i="18"/>
  <c r="S5575" i="18"/>
  <c r="S5578" i="18"/>
  <c r="S5491" i="18"/>
  <c r="S6104" i="18"/>
  <c r="S3060" i="18"/>
  <c r="S2865" i="18"/>
  <c r="S3055" i="18"/>
  <c r="S5488" i="18"/>
  <c r="S2979" i="18"/>
  <c r="S5804" i="18"/>
  <c r="S5573" i="18"/>
  <c r="S5982" i="18"/>
  <c r="S5513" i="18"/>
  <c r="S6109" i="18"/>
  <c r="S5565" i="18"/>
  <c r="S5504" i="18"/>
  <c r="S2903" i="18"/>
  <c r="S1457" i="18"/>
  <c r="S586" i="18"/>
  <c r="S492" i="18"/>
  <c r="S603" i="18"/>
  <c r="S3063" i="18"/>
  <c r="S2815" i="18"/>
  <c r="S591" i="18"/>
  <c r="S2850" i="18"/>
  <c r="S2822" i="18"/>
  <c r="S1504" i="18"/>
  <c r="S474" i="18"/>
  <c r="S456" i="18"/>
  <c r="S473" i="18"/>
  <c r="S547" i="18"/>
  <c r="S2844" i="18"/>
  <c r="S1608" i="18"/>
  <c r="S1604" i="18"/>
  <c r="S1600" i="18"/>
  <c r="S1615" i="18"/>
  <c r="S1610" i="18"/>
  <c r="S1614" i="18"/>
  <c r="S1609" i="18"/>
  <c r="S1613" i="18"/>
  <c r="S5482" i="18"/>
  <c r="S5464" i="18"/>
  <c r="S6024" i="18"/>
  <c r="S5708" i="18"/>
  <c r="S5976" i="18"/>
  <c r="S5628" i="18"/>
  <c r="S5782" i="18"/>
  <c r="S5975" i="18"/>
  <c r="S5766" i="18"/>
  <c r="S5928" i="18"/>
  <c r="S5535" i="18"/>
  <c r="S2974" i="18"/>
  <c r="S3048" i="18"/>
  <c r="S545" i="18"/>
  <c r="S2980" i="18"/>
  <c r="S588" i="18"/>
  <c r="S2976" i="18"/>
  <c r="S457" i="18"/>
  <c r="S5645" i="18"/>
  <c r="S5702" i="18"/>
  <c r="S5478" i="18"/>
  <c r="S5823" i="18"/>
  <c r="S5511" i="18"/>
  <c r="S6088" i="18"/>
  <c r="S5609" i="18"/>
  <c r="S5819" i="18"/>
  <c r="S5435" i="18"/>
  <c r="S6108" i="18"/>
  <c r="S5572" i="18"/>
  <c r="S5965" i="18"/>
  <c r="S6062" i="18"/>
  <c r="S5670" i="18"/>
  <c r="S5454" i="18"/>
  <c r="S6760" i="18"/>
  <c r="S6064" i="18"/>
  <c r="S5840" i="18"/>
  <c r="S5787" i="18"/>
  <c r="S6076" i="18"/>
  <c r="S5716" i="18"/>
  <c r="S5516" i="18"/>
  <c r="S5909" i="18"/>
  <c r="S5581" i="18"/>
  <c r="S5990" i="18"/>
  <c r="S5606" i="18"/>
  <c r="S6103" i="18"/>
  <c r="S5767" i="18"/>
  <c r="S5545" i="18"/>
  <c r="S6762" i="18"/>
  <c r="S5906" i="18"/>
  <c r="S5988" i="18"/>
  <c r="S5468" i="18"/>
  <c r="S5837" i="18"/>
  <c r="S5590" i="18"/>
  <c r="S6063" i="18"/>
  <c r="S5695" i="18"/>
  <c r="S5768" i="18"/>
  <c r="S5785" i="18"/>
  <c r="S5643" i="18"/>
  <c r="S5700" i="18"/>
  <c r="S5821" i="18"/>
  <c r="S5623" i="18"/>
  <c r="S5696" i="18"/>
  <c r="S5425" i="18"/>
  <c r="S6107" i="18"/>
  <c r="S6013" i="18"/>
  <c r="S5773" i="18"/>
  <c r="S5509" i="18"/>
  <c r="S5591" i="18"/>
  <c r="S5592" i="18"/>
  <c r="S5737" i="18"/>
  <c r="S5698" i="18"/>
  <c r="S5923" i="18"/>
  <c r="S5547" i="18"/>
  <c r="S5908" i="18"/>
  <c r="S5765" i="18"/>
  <c r="S5534" i="18"/>
  <c r="S6209" i="18"/>
  <c r="S6025" i="18"/>
  <c r="S5697" i="18"/>
  <c r="S5915" i="18"/>
  <c r="S5884" i="18"/>
  <c r="S5989" i="18"/>
  <c r="S5701" i="18"/>
  <c r="S5718" i="18"/>
  <c r="S5510" i="18"/>
  <c r="S5903" i="18"/>
  <c r="S5953" i="18"/>
  <c r="S5689" i="18"/>
  <c r="S6106" i="18"/>
  <c r="S5570" i="18"/>
  <c r="S6763" i="18"/>
  <c r="S5907" i="18"/>
  <c r="S5467" i="18"/>
  <c r="S5876" i="18"/>
  <c r="S5580" i="18"/>
  <c r="S2911" i="18"/>
  <c r="S2985" i="18"/>
  <c r="S594" i="18"/>
  <c r="S508" i="18"/>
  <c r="S2982" i="18"/>
  <c r="S478" i="18"/>
  <c r="S560" i="18"/>
  <c r="S2986" i="18"/>
  <c r="S2893" i="18"/>
  <c r="S1453" i="18"/>
  <c r="S3631" i="18"/>
  <c r="S599" i="18"/>
  <c r="S3012" i="18"/>
  <c r="S460" i="18"/>
  <c r="S597" i="18"/>
  <c r="S598" i="18"/>
  <c r="S3008" i="18"/>
  <c r="S2849" i="18"/>
  <c r="S506" i="18"/>
  <c r="S1436" i="18"/>
  <c r="S589" i="18"/>
  <c r="S590" i="18"/>
  <c r="S2992" i="18"/>
  <c r="S464" i="18"/>
  <c r="E18" i="16" s="1"/>
  <c r="S2841" i="18"/>
  <c r="S529" i="18"/>
  <c r="S581" i="18"/>
  <c r="S495" i="18"/>
  <c r="S2884" i="18"/>
  <c r="S3637" i="18"/>
  <c r="S558" i="18"/>
  <c r="S2983" i="18"/>
  <c r="S471" i="18"/>
  <c r="S592" i="18"/>
  <c r="S465" i="18"/>
  <c r="E19" i="16" s="1"/>
  <c r="L19" i="16" s="1"/>
  <c r="E29" i="16" s="1"/>
  <c r="S526" i="18"/>
  <c r="S447" i="18"/>
  <c r="S2864" i="18"/>
  <c r="S2819" i="18"/>
  <c r="S556" i="18"/>
  <c r="S6205" i="18"/>
  <c r="S6183" i="18"/>
  <c r="S6193" i="18"/>
  <c r="S6203" i="18"/>
  <c r="S6189" i="18"/>
  <c r="S6127" i="18"/>
  <c r="S6185" i="18"/>
  <c r="S6187" i="18"/>
  <c r="S6181" i="18"/>
  <c r="S6208" i="18"/>
  <c r="S6177" i="18"/>
  <c r="S6179" i="18"/>
  <c r="S6165" i="18"/>
  <c r="S6200" i="18"/>
  <c r="S6161" i="18"/>
  <c r="S6202" i="18"/>
  <c r="S6184" i="18"/>
  <c r="S6129" i="18"/>
  <c r="S6186" i="18"/>
  <c r="S6176" i="18"/>
  <c r="S6178" i="18"/>
  <c r="S6204" i="18"/>
  <c r="S6206" i="18"/>
  <c r="S6128" i="18"/>
  <c r="S6130" i="18"/>
  <c r="S6188" i="18"/>
  <c r="S6182" i="18"/>
  <c r="S6207" i="18"/>
  <c r="S6201" i="18"/>
  <c r="S6180" i="18"/>
  <c r="S1463" i="18"/>
  <c r="S1611" i="18"/>
  <c r="S2855" i="18"/>
  <c r="S2869" i="18"/>
  <c r="S2846" i="18"/>
  <c r="S2861" i="18"/>
  <c r="S1618" i="18"/>
  <c r="S2845" i="18"/>
  <c r="S2814" i="18"/>
  <c r="S1606" i="18"/>
  <c r="S3057" i="18"/>
  <c r="S5103" i="18"/>
  <c r="S5328" i="18"/>
  <c r="S5226" i="18"/>
  <c r="S3647" i="18"/>
  <c r="S3648" i="18"/>
  <c r="S3642" i="18"/>
  <c r="S3639" i="18"/>
  <c r="S3640" i="18"/>
  <c r="S3645" i="18"/>
  <c r="S3643" i="18"/>
  <c r="S3641" i="18"/>
  <c r="S3646" i="18"/>
  <c r="S3644" i="18"/>
  <c r="S3638" i="18"/>
  <c r="S5561" i="18"/>
  <c r="S1616" i="18"/>
  <c r="S3636" i="18"/>
  <c r="S1612" i="18"/>
  <c r="S2901" i="18"/>
  <c r="S2991" i="18"/>
  <c r="S1607" i="18"/>
  <c r="S1617" i="18"/>
  <c r="S1599" i="18"/>
  <c r="S1602" i="18"/>
  <c r="S1601" i="18"/>
  <c r="S1605" i="18"/>
  <c r="S5463" i="18"/>
  <c r="S5786" i="18"/>
  <c r="S5950" i="18"/>
  <c r="S5582" i="18"/>
  <c r="S5983" i="18"/>
  <c r="S5769" i="18"/>
  <c r="S5770" i="18"/>
  <c r="S5952" i="18"/>
  <c r="S5997" i="18"/>
  <c r="S5951" i="18"/>
  <c r="S5920" i="18"/>
  <c r="S512" i="18"/>
  <c r="S595" i="18"/>
  <c r="S587" i="18"/>
  <c r="S596" i="18"/>
  <c r="S2975" i="18"/>
  <c r="S510" i="18"/>
  <c r="S5397" i="18"/>
  <c r="S5169" i="18"/>
  <c r="S5357" i="18"/>
  <c r="S5145" i="18"/>
  <c r="S5378" i="18"/>
  <c r="S5419" i="18"/>
  <c r="S5341" i="18"/>
  <c r="S5374" i="18"/>
  <c r="S5415" i="18"/>
  <c r="S5400" i="18"/>
  <c r="S5322" i="18"/>
  <c r="S5339" i="18"/>
  <c r="S5325" i="18"/>
  <c r="S5334" i="18"/>
  <c r="S5359" i="18"/>
  <c r="S5274" i="18"/>
  <c r="S5275" i="18"/>
  <c r="S5380" i="18"/>
  <c r="S5237" i="18"/>
  <c r="S5326" i="18"/>
  <c r="S5343" i="18"/>
  <c r="S5272" i="18"/>
  <c r="S5266" i="18"/>
  <c r="S5179" i="18"/>
  <c r="S5276" i="18"/>
  <c r="S5181" i="18"/>
  <c r="S5278" i="18"/>
  <c r="S5327" i="18"/>
  <c r="S5104" i="18"/>
  <c r="S5273" i="18"/>
  <c r="S5180" i="18"/>
  <c r="S5238" i="18"/>
  <c r="S5319" i="18"/>
  <c r="S5265" i="18"/>
  <c r="S5178" i="18"/>
  <c r="S5413" i="18"/>
  <c r="S5311" i="18"/>
  <c r="S5257" i="18"/>
  <c r="S1593" i="18"/>
  <c r="S1619" i="18"/>
  <c r="S1597" i="18"/>
  <c r="S1590" i="18"/>
  <c r="S1431" i="18"/>
  <c r="S1582" i="18"/>
  <c r="S1588" i="18"/>
  <c r="S1592" i="18"/>
  <c r="S3004" i="18"/>
  <c r="S1432" i="18"/>
  <c r="S1621" i="18"/>
  <c r="S3005" i="18"/>
  <c r="S1591" i="18"/>
  <c r="S1594" i="18"/>
  <c r="S1620" i="18"/>
  <c r="S1598" i="18"/>
  <c r="S998" i="18"/>
  <c r="S552" i="18"/>
  <c r="S593" i="18"/>
  <c r="S583" i="18"/>
  <c r="S509" i="18"/>
  <c r="S5576" i="18"/>
  <c r="S576" i="18"/>
  <c r="S582" i="18"/>
  <c r="S579" i="18"/>
  <c r="S2637" i="18"/>
  <c r="S2791" i="18"/>
  <c r="S2536" i="18"/>
  <c r="S2600" i="18"/>
  <c r="S2462" i="18"/>
  <c r="S2769" i="18"/>
  <c r="S2119" i="18"/>
  <c r="S2641" i="18"/>
  <c r="S2650" i="18"/>
  <c r="S2014" i="18"/>
  <c r="S2479" i="18"/>
  <c r="S2484" i="18"/>
  <c r="S2659" i="18"/>
  <c r="S2397" i="18"/>
  <c r="S2494" i="18"/>
  <c r="S2468" i="18"/>
  <c r="S2004" i="18"/>
  <c r="S950" i="18"/>
  <c r="S1448" i="18"/>
  <c r="S953" i="18"/>
  <c r="S1230" i="18"/>
  <c r="S1869" i="18"/>
  <c r="S1898" i="18"/>
  <c r="S1890" i="18"/>
  <c r="S2538" i="18"/>
  <c r="S1958" i="18"/>
  <c r="S995" i="18"/>
  <c r="S1026" i="18"/>
  <c r="S1110" i="18"/>
  <c r="S1102" i="18"/>
  <c r="S2599" i="18"/>
  <c r="S2660" i="18"/>
  <c r="S2632" i="18"/>
  <c r="S2093" i="18"/>
  <c r="S1950" i="18"/>
  <c r="S2608" i="18"/>
  <c r="S2728" i="18"/>
  <c r="S2527" i="18"/>
  <c r="S2607" i="18"/>
  <c r="S2414" i="18"/>
  <c r="S1473" i="18"/>
  <c r="S2466" i="18"/>
  <c r="S2523" i="18"/>
  <c r="S1255" i="18"/>
  <c r="S3920" i="18"/>
  <c r="S2088" i="18"/>
  <c r="S3841" i="18"/>
  <c r="S2125" i="18"/>
  <c r="S2081" i="18"/>
  <c r="S1953" i="18"/>
  <c r="S3891" i="18"/>
  <c r="S2094" i="18"/>
  <c r="S2086" i="18"/>
  <c r="S2128" i="18"/>
  <c r="S1937" i="18"/>
  <c r="S4002" i="18"/>
  <c r="S1992" i="18"/>
  <c r="S2098" i="18"/>
  <c r="S2020" i="18"/>
  <c r="S2029" i="18"/>
  <c r="S2006" i="18"/>
  <c r="S2048" i="18"/>
  <c r="S1985" i="18"/>
  <c r="S3970" i="18"/>
  <c r="S2085" i="18"/>
  <c r="S4039" i="18"/>
  <c r="S2027" i="18"/>
  <c r="S1876" i="18"/>
  <c r="S1564" i="18"/>
  <c r="S1452" i="18"/>
  <c r="S1316" i="18"/>
  <c r="S1509" i="18"/>
  <c r="S1456" i="18"/>
  <c r="S1571" i="18"/>
  <c r="S1323" i="18"/>
  <c r="S2122" i="18"/>
  <c r="S2019" i="18"/>
  <c r="S1589" i="18"/>
  <c r="S1229" i="18"/>
  <c r="S1366" i="18"/>
  <c r="S1238" i="18"/>
  <c r="S1545" i="18"/>
  <c r="S1465" i="18"/>
  <c r="S1538" i="18"/>
  <c r="S1426" i="18"/>
  <c r="S2018" i="18"/>
  <c r="S1875" i="18"/>
  <c r="S1860" i="18"/>
  <c r="S1470" i="18"/>
  <c r="S1479" i="18"/>
  <c r="S1906" i="18"/>
  <c r="S1852" i="18"/>
  <c r="S1516" i="18"/>
  <c r="S1933" i="18"/>
  <c r="S1206" i="18"/>
  <c r="S983" i="18"/>
  <c r="S1320" i="18"/>
  <c r="S1889" i="18"/>
  <c r="S1353" i="18"/>
  <c r="S1908" i="18"/>
  <c r="S1357" i="18"/>
  <c r="S1974" i="18"/>
  <c r="S1534" i="18"/>
  <c r="S1022" i="18"/>
  <c r="S1887" i="18"/>
  <c r="S1575" i="18"/>
  <c r="S1295" i="18"/>
  <c r="S1296" i="18"/>
  <c r="S1881" i="18"/>
  <c r="S1513" i="18"/>
  <c r="S1345" i="18"/>
  <c r="S1586" i="18"/>
  <c r="S1514" i="18"/>
  <c r="S1242" i="18"/>
  <c r="S1499" i="18"/>
  <c r="S1986" i="18"/>
  <c r="S1596" i="18"/>
  <c r="S1541" i="18"/>
  <c r="S1349" i="18"/>
  <c r="S1838" i="18"/>
  <c r="S1567" i="18"/>
  <c r="S1287" i="18"/>
  <c r="S1280" i="18"/>
  <c r="S1873" i="18"/>
  <c r="S1505" i="18"/>
  <c r="S1313" i="18"/>
  <c r="S1818" i="18"/>
  <c r="S1498" i="18"/>
  <c r="S1234" i="18"/>
  <c r="S2066" i="18"/>
  <c r="S2043" i="18"/>
  <c r="S1476" i="18"/>
  <c r="S1252" i="18"/>
  <c r="S1845" i="18"/>
  <c r="S1368" i="18"/>
  <c r="S1281" i="18"/>
  <c r="S1378" i="18"/>
  <c r="S2099" i="18"/>
  <c r="S1572" i="18"/>
  <c r="S1460" i="18"/>
  <c r="S1261" i="18"/>
  <c r="S1855" i="18"/>
  <c r="S1527" i="18"/>
  <c r="S1584" i="18"/>
  <c r="S1001" i="18"/>
  <c r="S1442" i="18"/>
  <c r="S1346" i="18"/>
  <c r="S1427" i="18"/>
  <c r="S1291" i="18"/>
  <c r="S1563" i="18"/>
  <c r="S1531" i="18"/>
  <c r="S1371" i="18"/>
  <c r="S1208" i="18"/>
  <c r="S864" i="18"/>
  <c r="S1354" i="18"/>
  <c r="S1071" i="18"/>
  <c r="S76" i="18"/>
  <c r="S993" i="18"/>
  <c r="S1017" i="18"/>
  <c r="S924" i="18"/>
  <c r="S442" i="18"/>
  <c r="S999" i="18"/>
  <c r="S1160" i="18"/>
  <c r="S1074" i="18"/>
  <c r="S1088" i="18"/>
  <c r="S1157" i="18"/>
  <c r="S1095" i="18"/>
  <c r="S6716" i="18"/>
  <c r="S6717" i="18"/>
  <c r="S2540" i="18"/>
  <c r="S3901" i="18"/>
  <c r="S2741" i="18"/>
  <c r="S3822" i="18"/>
  <c r="S2622" i="18"/>
  <c r="S2672" i="18"/>
  <c r="S3897" i="18"/>
  <c r="S2601" i="18"/>
  <c r="S3914" i="18"/>
  <c r="S2396" i="18"/>
  <c r="S2060" i="18"/>
  <c r="S1996" i="18"/>
  <c r="S2517" i="18"/>
  <c r="S2133" i="18"/>
  <c r="S2069" i="18"/>
  <c r="S2005" i="18"/>
  <c r="S2110" i="18"/>
  <c r="S2046" i="18"/>
  <c r="S1982" i="18"/>
  <c r="S2439" i="18"/>
  <c r="S2375" i="18"/>
  <c r="S2135" i="18"/>
  <c r="S2071" i="18"/>
  <c r="S2089" i="18"/>
  <c r="S2025" i="18"/>
  <c r="S2546" i="18"/>
  <c r="S2402" i="18"/>
  <c r="S2804" i="18"/>
  <c r="S2629" i="18"/>
  <c r="S3999" i="18"/>
  <c r="S2775" i="18"/>
  <c r="S2663" i="18"/>
  <c r="S2664" i="18"/>
  <c r="S3818" i="18"/>
  <c r="S2635" i="18"/>
  <c r="S2452" i="18"/>
  <c r="S2116" i="18"/>
  <c r="S1988" i="18"/>
  <c r="S2509" i="18"/>
  <c r="S2437" i="18"/>
  <c r="S2061" i="18"/>
  <c r="S2038" i="18"/>
  <c r="S2567" i="18"/>
  <c r="S2503" i="18"/>
  <c r="S2127" i="18"/>
  <c r="S2528" i="18"/>
  <c r="S2400" i="18"/>
  <c r="S2080" i="18"/>
  <c r="S2016" i="18"/>
  <c r="S2545" i="18"/>
  <c r="S2481" i="18"/>
  <c r="S3996" i="18"/>
  <c r="S2788" i="18"/>
  <c r="S2588" i="18"/>
  <c r="S2524" i="18"/>
  <c r="S2621" i="18"/>
  <c r="S2798" i="18"/>
  <c r="S2670" i="18"/>
  <c r="S2759" i="18"/>
  <c r="S2656" i="18"/>
  <c r="S2649" i="18"/>
  <c r="S2666" i="18"/>
  <c r="S2602" i="18"/>
  <c r="S2508" i="18"/>
  <c r="S2108" i="18"/>
  <c r="S2044" i="18"/>
  <c r="S1980" i="18"/>
  <c r="S2501" i="18"/>
  <c r="S2053" i="18"/>
  <c r="S2526" i="18"/>
  <c r="S2158" i="18"/>
  <c r="S2495" i="18"/>
  <c r="S2055" i="18"/>
  <c r="S1991" i="18"/>
  <c r="S2008" i="18"/>
  <c r="S2409" i="18"/>
  <c r="S1945" i="18"/>
  <c r="S2522" i="18"/>
  <c r="S3988" i="18"/>
  <c r="S2580" i="18"/>
  <c r="S2782" i="18"/>
  <c r="S2647" i="18"/>
  <c r="S2575" i="18"/>
  <c r="S2768" i="18"/>
  <c r="S2577" i="18"/>
  <c r="S2786" i="18"/>
  <c r="S2500" i="18"/>
  <c r="S2557" i="18"/>
  <c r="S2493" i="18"/>
  <c r="S2109" i="18"/>
  <c r="S2045" i="18"/>
  <c r="S1981" i="18"/>
  <c r="S2022" i="18"/>
  <c r="S2487" i="18"/>
  <c r="S2111" i="18"/>
  <c r="S1983" i="18"/>
  <c r="S2512" i="18"/>
  <c r="S2384" i="18"/>
  <c r="S2465" i="18"/>
  <c r="S2137" i="18"/>
  <c r="S2001" i="18"/>
  <c r="S2772" i="18"/>
  <c r="S2669" i="18"/>
  <c r="S2605" i="18"/>
  <c r="S2766" i="18"/>
  <c r="S2654" i="18"/>
  <c r="S2590" i="18"/>
  <c r="S2727" i="18"/>
  <c r="S2752" i="18"/>
  <c r="S2633" i="18"/>
  <c r="S2586" i="18"/>
  <c r="S3835" i="18"/>
  <c r="S2675" i="18"/>
  <c r="S2492" i="18"/>
  <c r="S2428" i="18"/>
  <c r="S2092" i="18"/>
  <c r="S2028" i="18"/>
  <c r="S2549" i="18"/>
  <c r="S2485" i="18"/>
  <c r="S2101" i="18"/>
  <c r="S1973" i="18"/>
  <c r="S2510" i="18"/>
  <c r="S2438" i="18"/>
  <c r="S2543" i="18"/>
  <c r="S2103" i="18"/>
  <c r="S2568" i="18"/>
  <c r="S2504" i="18"/>
  <c r="S2440" i="18"/>
  <c r="S2376" i="18"/>
  <c r="S2056" i="18"/>
  <c r="S2057" i="18"/>
  <c r="S1993" i="18"/>
  <c r="S1929" i="18"/>
  <c r="S2370" i="18"/>
  <c r="S2026" i="18"/>
  <c r="S2628" i="18"/>
  <c r="S2789" i="18"/>
  <c r="S2661" i="18"/>
  <c r="S2597" i="18"/>
  <c r="S2646" i="18"/>
  <c r="S2582" i="18"/>
  <c r="S2625" i="18"/>
  <c r="S2642" i="18"/>
  <c r="S2578" i="18"/>
  <c r="S2811" i="18"/>
  <c r="S2603" i="18"/>
  <c r="S2084" i="18"/>
  <c r="S2541" i="18"/>
  <c r="S1965" i="18"/>
  <c r="S2430" i="18"/>
  <c r="S2070" i="18"/>
  <c r="S2535" i="18"/>
  <c r="S2399" i="18"/>
  <c r="S2095" i="18"/>
  <c r="S2031" i="18"/>
  <c r="S2496" i="18"/>
  <c r="S1984" i="18"/>
  <c r="S2449" i="18"/>
  <c r="S2377" i="18"/>
  <c r="S2113" i="18"/>
  <c r="S2049" i="18"/>
  <c r="S2498" i="18"/>
  <c r="S2740" i="18"/>
  <c r="S2620" i="18"/>
  <c r="S3917" i="18"/>
  <c r="S2773" i="18"/>
  <c r="S2589" i="18"/>
  <c r="S3838" i="18"/>
  <c r="S2711" i="18"/>
  <c r="S2615" i="18"/>
  <c r="S3984" i="18"/>
  <c r="S3995" i="18"/>
  <c r="S2012" i="18"/>
  <c r="S2469" i="18"/>
  <c r="S2566" i="18"/>
  <c r="S1998" i="18"/>
  <c r="S2391" i="18"/>
  <c r="S2087" i="18"/>
  <c r="S2023" i="18"/>
  <c r="S2552" i="18"/>
  <c r="S2488" i="18"/>
  <c r="S2104" i="18"/>
  <c r="S2505" i="18"/>
  <c r="S2441" i="18"/>
  <c r="S2612" i="18"/>
  <c r="S3909" i="18"/>
  <c r="S2645" i="18"/>
  <c r="S2581" i="18"/>
  <c r="S3830" i="18"/>
  <c r="S2726" i="18"/>
  <c r="S2680" i="18"/>
  <c r="S2616" i="18"/>
  <c r="S2673" i="18"/>
  <c r="S2453" i="18"/>
  <c r="S2389" i="18"/>
  <c r="S2077" i="18"/>
  <c r="S2013" i="18"/>
  <c r="S2486" i="18"/>
  <c r="S2118" i="18"/>
  <c r="S2383" i="18"/>
  <c r="S2079" i="18"/>
  <c r="S2015" i="18"/>
  <c r="S2544" i="18"/>
  <c r="S2480" i="18"/>
  <c r="S2096" i="18"/>
  <c r="S2561" i="18"/>
  <c r="S2433" i="18"/>
  <c r="S2033" i="18"/>
  <c r="S1969" i="18"/>
  <c r="S2138" i="18"/>
  <c r="S2042" i="18"/>
  <c r="S2499" i="18"/>
  <c r="S1955" i="18"/>
  <c r="S1891" i="18"/>
  <c r="S1827" i="18"/>
  <c r="S1940" i="18"/>
  <c r="S1957" i="18"/>
  <c r="S1893" i="18"/>
  <c r="S1829" i="18"/>
  <c r="S1629" i="18"/>
  <c r="S1942" i="18"/>
  <c r="S1814" i="18"/>
  <c r="S1622" i="18"/>
  <c r="S1847" i="18"/>
  <c r="S1519" i="18"/>
  <c r="S1944" i="18"/>
  <c r="S1880" i="18"/>
  <c r="S1849" i="18"/>
  <c r="S1922" i="18"/>
  <c r="S1858" i="18"/>
  <c r="S1434" i="18"/>
  <c r="S2041" i="18"/>
  <c r="S2378" i="18"/>
  <c r="S2034" i="18"/>
  <c r="S2083" i="18"/>
  <c r="S1947" i="18"/>
  <c r="S1819" i="18"/>
  <c r="S1932" i="18"/>
  <c r="S1868" i="18"/>
  <c r="S1308" i="18"/>
  <c r="S1949" i="18"/>
  <c r="S1821" i="18"/>
  <c r="S1934" i="18"/>
  <c r="S1574" i="18"/>
  <c r="S1975" i="18"/>
  <c r="S1911" i="18"/>
  <c r="S1839" i="18"/>
  <c r="S1631" i="18"/>
  <c r="S1359" i="18"/>
  <c r="S1007" i="18"/>
  <c r="S1914" i="18"/>
  <c r="S1850" i="18"/>
  <c r="S1306" i="18"/>
  <c r="S1977" i="18"/>
  <c r="S2114" i="18"/>
  <c r="S2011" i="18"/>
  <c r="S1939" i="18"/>
  <c r="S1924" i="18"/>
  <c r="S1524" i="18"/>
  <c r="S1292" i="18"/>
  <c r="S1941" i="18"/>
  <c r="S1877" i="18"/>
  <c r="S1581" i="18"/>
  <c r="S1926" i="18"/>
  <c r="S1862" i="18"/>
  <c r="S1967" i="18"/>
  <c r="S1903" i="18"/>
  <c r="S1623" i="18"/>
  <c r="S1351" i="18"/>
  <c r="S1928" i="18"/>
  <c r="S1897" i="18"/>
  <c r="S1833" i="18"/>
  <c r="S1537" i="18"/>
  <c r="S1970" i="18"/>
  <c r="S1634" i="18"/>
  <c r="S2450" i="18"/>
  <c r="S2106" i="18"/>
  <c r="S2010" i="18"/>
  <c r="S2475" i="18"/>
  <c r="S1931" i="18"/>
  <c r="S1867" i="18"/>
  <c r="S1284" i="18"/>
  <c r="S1565" i="18"/>
  <c r="S1365" i="18"/>
  <c r="S1462" i="18"/>
  <c r="S1823" i="18"/>
  <c r="S1583" i="18"/>
  <c r="S1920" i="18"/>
  <c r="S1856" i="18"/>
  <c r="S1825" i="18"/>
  <c r="S1633" i="18"/>
  <c r="S1626" i="18"/>
  <c r="S1522" i="18"/>
  <c r="S2554" i="18"/>
  <c r="S2002" i="18"/>
  <c r="S2531" i="18"/>
  <c r="S2403" i="18"/>
  <c r="S1995" i="18"/>
  <c r="S1859" i="18"/>
  <c r="S1972" i="18"/>
  <c r="S1628" i="18"/>
  <c r="S1549" i="18"/>
  <c r="S1910" i="18"/>
  <c r="S1951" i="18"/>
  <c r="S1912" i="18"/>
  <c r="S1817" i="18"/>
  <c r="S1625" i="18"/>
  <c r="S1826" i="18"/>
  <c r="S1627" i="18"/>
  <c r="S2082" i="18"/>
  <c r="S2395" i="18"/>
  <c r="S1915" i="18"/>
  <c r="S1851" i="18"/>
  <c r="S1900" i="18"/>
  <c r="S1917" i="18"/>
  <c r="S1853" i="18"/>
  <c r="S1966" i="18"/>
  <c r="S1902" i="18"/>
  <c r="S1646" i="18"/>
  <c r="S1526" i="18"/>
  <c r="S1879" i="18"/>
  <c r="S1904" i="18"/>
  <c r="S1840" i="18"/>
  <c r="S1632" i="18"/>
  <c r="S1578" i="18"/>
  <c r="S2410" i="18"/>
  <c r="S2515" i="18"/>
  <c r="S2451" i="18"/>
  <c r="S2387" i="18"/>
  <c r="S2107" i="18"/>
  <c r="S1979" i="18"/>
  <c r="S1907" i="18"/>
  <c r="S1828" i="18"/>
  <c r="S1580" i="18"/>
  <c r="S1356" i="18"/>
  <c r="S1012" i="18"/>
  <c r="S1909" i="18"/>
  <c r="S1533" i="18"/>
  <c r="S1510" i="18"/>
  <c r="S1006" i="18"/>
  <c r="S1960" i="18"/>
  <c r="S1896" i="18"/>
  <c r="S1832" i="18"/>
  <c r="S1624" i="18"/>
  <c r="S1216" i="18"/>
  <c r="S1016" i="18"/>
  <c r="S1577" i="18"/>
  <c r="S1018" i="18"/>
  <c r="S2571" i="18"/>
  <c r="S2507" i="18"/>
  <c r="S1899" i="18"/>
  <c r="S1835" i="18"/>
  <c r="S1884" i="18"/>
  <c r="S1244" i="18"/>
  <c r="S988" i="18"/>
  <c r="S1901" i="18"/>
  <c r="S1630" i="18"/>
  <c r="S1502" i="18"/>
  <c r="S1824" i="18"/>
  <c r="S1360" i="18"/>
  <c r="S1857" i="18"/>
  <c r="S1569" i="18"/>
  <c r="S1930" i="18"/>
  <c r="S1866" i="18"/>
  <c r="S1347" i="18"/>
  <c r="S1635" i="18"/>
  <c r="S1467" i="18"/>
  <c r="S1363" i="18"/>
  <c r="S932" i="18"/>
  <c r="S872" i="18"/>
  <c r="S2643" i="18"/>
  <c r="S2579" i="18"/>
  <c r="S1961" i="18"/>
  <c r="S3848" i="18"/>
  <c r="S2464" i="18"/>
  <c r="S2606" i="18"/>
  <c r="S3927" i="18"/>
  <c r="S2810" i="18"/>
  <c r="S2009" i="18"/>
  <c r="S2644" i="18"/>
  <c r="S2572" i="18"/>
  <c r="S2746" i="18"/>
  <c r="S2407" i="18"/>
  <c r="S2457" i="18"/>
  <c r="S4041" i="18"/>
  <c r="S3978" i="18"/>
  <c r="S2463" i="18"/>
  <c r="S3976" i="18"/>
  <c r="S2482" i="18"/>
  <c r="S1155" i="18"/>
  <c r="S1369" i="18"/>
  <c r="S1098" i="18"/>
  <c r="S2075" i="18"/>
  <c r="S1156" i="18"/>
  <c r="S1536" i="18"/>
  <c r="S1084" i="18"/>
  <c r="S2459" i="18"/>
  <c r="S1318" i="18"/>
  <c r="S1265" i="18"/>
  <c r="S1483" i="18"/>
  <c r="S1075" i="18"/>
  <c r="S1587" i="18"/>
  <c r="S2682" i="18"/>
  <c r="S2596" i="18"/>
  <c r="S2532" i="18"/>
  <c r="S2052" i="18"/>
  <c r="S1997" i="18"/>
  <c r="S2652" i="18"/>
  <c r="S2627" i="18"/>
  <c r="S2392" i="18"/>
  <c r="S2072" i="18"/>
  <c r="S2401" i="18"/>
  <c r="S2636" i="18"/>
  <c r="S2039" i="18"/>
  <c r="S2742" i="18"/>
  <c r="S2719" i="18"/>
  <c r="S2134" i="18"/>
  <c r="S2713" i="18"/>
  <c r="S2533" i="18"/>
  <c r="S2062" i="18"/>
  <c r="S2587" i="18"/>
  <c r="S1215" i="18"/>
  <c r="S1885" i="18"/>
  <c r="S1872" i="18"/>
  <c r="S1013" i="18"/>
  <c r="S2067" i="18"/>
  <c r="S2003" i="18"/>
  <c r="S1636" i="18"/>
  <c r="S1433" i="18"/>
  <c r="S1815" i="18"/>
  <c r="S2051" i="18"/>
  <c r="S1014" i="18"/>
  <c r="S1946" i="18"/>
  <c r="S1830" i="18"/>
  <c r="S1971" i="18"/>
  <c r="S1822" i="18"/>
  <c r="S1002" i="18"/>
  <c r="S1078" i="18"/>
  <c r="S1136" i="18"/>
  <c r="S2668" i="18"/>
  <c r="S2710" i="18"/>
  <c r="S2671" i="18"/>
  <c r="S2618" i="18"/>
  <c r="S2460" i="18"/>
  <c r="S2124" i="18"/>
  <c r="S2406" i="18"/>
  <c r="S2472" i="18"/>
  <c r="S2130" i="18"/>
  <c r="S1994" i="18"/>
  <c r="S4004" i="18"/>
  <c r="S2610" i="18"/>
  <c r="S2398" i="18"/>
  <c r="S3926" i="18"/>
  <c r="S2423" i="18"/>
  <c r="S2537" i="18"/>
  <c r="S2677" i="18"/>
  <c r="S2594" i="18"/>
  <c r="S2619" i="18"/>
  <c r="S2518" i="18"/>
  <c r="S2446" i="18"/>
  <c r="S2448" i="18"/>
  <c r="S3847" i="18"/>
  <c r="S2753" i="18"/>
  <c r="S2611" i="18"/>
  <c r="S2120" i="18"/>
  <c r="S2393" i="18"/>
  <c r="S2129" i="18"/>
  <c r="S2748" i="18"/>
  <c r="S3957" i="18"/>
  <c r="S3878" i="18"/>
  <c r="S2623" i="18"/>
  <c r="S2420" i="18"/>
  <c r="S2405" i="18"/>
  <c r="S2560" i="18"/>
  <c r="S2432" i="18"/>
  <c r="S2112" i="18"/>
  <c r="S2556" i="18"/>
  <c r="S2624" i="18"/>
  <c r="S4033" i="18"/>
  <c r="S2476" i="18"/>
  <c r="S2676" i="18"/>
  <c r="S2609" i="18"/>
  <c r="S2032" i="18"/>
  <c r="S2497" i="18"/>
  <c r="S2097" i="18"/>
  <c r="S2435" i="18"/>
  <c r="S1253" i="18"/>
  <c r="S1878" i="18"/>
  <c r="S1486" i="18"/>
  <c r="S1201" i="18"/>
  <c r="S1546" i="18"/>
  <c r="S1322" i="18"/>
  <c r="S1419" i="18"/>
  <c r="S1540" i="18"/>
  <c r="S1870" i="18"/>
  <c r="S1478" i="18"/>
  <c r="S1560" i="18"/>
  <c r="S1336" i="18"/>
  <c r="S1831" i="18"/>
  <c r="S1864" i="18"/>
  <c r="S1552" i="18"/>
  <c r="S1328" i="18"/>
  <c r="S1530" i="18"/>
  <c r="S1282" i="18"/>
  <c r="S2539" i="18"/>
  <c r="S1854" i="18"/>
  <c r="S1342" i="18"/>
  <c r="S1895" i="18"/>
  <c r="S1471" i="18"/>
  <c r="S1529" i="18"/>
  <c r="S1834" i="18"/>
  <c r="S2467" i="18"/>
  <c r="S2123" i="18"/>
  <c r="S2059" i="18"/>
  <c r="S1500" i="18"/>
  <c r="S1268" i="18"/>
  <c r="S1334" i="18"/>
  <c r="S1260" i="18"/>
  <c r="S1437" i="18"/>
  <c r="S1496" i="18"/>
  <c r="S1585" i="18"/>
  <c r="S1278" i="18"/>
  <c r="S1551" i="18"/>
  <c r="S1497" i="18"/>
  <c r="S1517" i="18"/>
  <c r="S1886" i="18"/>
  <c r="S1927" i="18"/>
  <c r="S1554" i="18"/>
  <c r="S1299" i="18"/>
  <c r="S1219" i="18"/>
  <c r="S1523" i="18"/>
  <c r="S1083" i="18"/>
  <c r="S1154" i="18"/>
  <c r="S2174" i="18"/>
  <c r="S2144" i="18"/>
  <c r="S2153" i="18"/>
  <c r="S2145" i="18"/>
  <c r="S2332" i="18"/>
  <c r="S2317" i="18"/>
  <c r="S2142" i="18"/>
  <c r="S2156" i="18"/>
  <c r="S2157" i="18"/>
  <c r="S2231" i="18"/>
  <c r="S2265" i="18"/>
  <c r="S2316" i="18"/>
  <c r="S2140" i="18"/>
  <c r="S2141" i="18"/>
  <c r="S2143" i="18"/>
  <c r="S1045" i="18"/>
  <c r="S1382" i="18"/>
  <c r="S1383" i="18"/>
  <c r="S1031" i="18"/>
  <c r="S1657" i="18"/>
  <c r="S1106" i="18"/>
  <c r="S2147" i="18"/>
  <c r="S1389" i="18"/>
  <c r="S1037" i="18"/>
  <c r="S1070" i="18"/>
  <c r="S1175" i="18"/>
  <c r="S1177" i="18"/>
  <c r="S2139" i="18"/>
  <c r="S1381" i="18"/>
  <c r="S1038" i="18"/>
  <c r="S1119" i="18"/>
  <c r="S1105" i="18"/>
  <c r="S1388" i="18"/>
  <c r="S1661" i="18"/>
  <c r="S1174" i="18"/>
  <c r="S1394" i="18"/>
  <c r="S1058" i="18"/>
  <c r="S1387" i="18"/>
  <c r="S1380" i="18"/>
  <c r="S1725" i="18"/>
  <c r="S1118" i="18"/>
  <c r="S1384" i="18"/>
  <c r="S1386" i="18"/>
  <c r="S1756" i="18"/>
  <c r="S1069" i="18"/>
  <c r="S1638" i="18"/>
  <c r="S1401" i="18"/>
  <c r="S1637" i="18"/>
  <c r="S1390" i="18"/>
  <c r="S1647" i="18"/>
  <c r="S1391" i="18"/>
  <c r="S1176" i="18"/>
  <c r="S1665" i="18"/>
  <c r="S1385" i="18"/>
  <c r="S1067" i="18"/>
  <c r="S1035" i="18"/>
  <c r="S1395" i="18"/>
  <c r="S1107" i="18"/>
  <c r="S1397" i="18"/>
  <c r="S2755" i="18"/>
  <c r="S2511" i="18"/>
  <c r="S2425" i="18"/>
  <c r="S2534" i="18"/>
  <c r="S2598" i="18"/>
  <c r="S2648" i="18"/>
  <c r="S2731" i="18"/>
  <c r="S2415" i="18"/>
  <c r="S2000" i="18"/>
  <c r="S2576" i="18"/>
  <c r="S2738" i="18"/>
  <c r="S2513" i="18"/>
  <c r="S2617" i="18"/>
  <c r="S2634" i="18"/>
  <c r="S2630" i="18"/>
  <c r="S2807" i="18"/>
  <c r="S2626" i="18"/>
  <c r="S1377" i="18"/>
  <c r="S1916" i="18"/>
  <c r="S1469" i="18"/>
  <c r="S2090" i="18"/>
  <c r="S1528" i="18"/>
  <c r="S2490" i="18"/>
  <c r="S1595" i="18"/>
  <c r="S2553" i="18"/>
  <c r="S2733" i="18"/>
  <c r="S2593" i="18"/>
  <c r="S2516" i="18"/>
  <c r="S2431" i="18"/>
  <c r="S2063" i="18"/>
  <c r="S3869" i="18"/>
  <c r="S2725" i="18"/>
  <c r="S2585" i="18"/>
  <c r="S2117" i="18"/>
  <c r="S2454" i="18"/>
  <c r="S2136" i="18"/>
  <c r="S2073" i="18"/>
  <c r="S2751" i="18"/>
  <c r="S2761" i="18"/>
  <c r="S2421" i="18"/>
  <c r="S2551" i="18"/>
  <c r="S2047" i="18"/>
  <c r="S2064" i="18"/>
  <c r="S2631" i="18"/>
  <c r="S4024" i="18"/>
  <c r="S2413" i="18"/>
  <c r="S2521" i="18"/>
  <c r="S2506" i="18"/>
  <c r="S2564" i="18"/>
  <c r="S2502" i="18"/>
  <c r="S3948" i="18"/>
  <c r="S2734" i="18"/>
  <c r="S2412" i="18"/>
  <c r="S2422" i="18"/>
  <c r="S2757" i="18"/>
  <c r="S2714" i="18"/>
  <c r="S2054" i="18"/>
  <c r="S2091" i="18"/>
  <c r="S1919" i="18"/>
  <c r="S2555" i="18"/>
  <c r="S1493" i="18"/>
  <c r="S1905" i="18"/>
  <c r="S2547" i="18"/>
  <c r="S1440" i="18"/>
  <c r="S2411" i="18"/>
  <c r="S1918" i="18"/>
  <c r="S1836" i="18"/>
  <c r="S1943" i="18"/>
  <c r="S2514" i="18"/>
  <c r="S1956" i="18"/>
  <c r="S1421" i="18"/>
  <c r="S2394" i="18"/>
  <c r="S2443" i="18"/>
  <c r="S2371" i="18"/>
  <c r="S1837" i="18"/>
  <c r="S1275" i="18"/>
  <c r="S1203" i="18"/>
  <c r="S4036" i="18"/>
  <c r="S3876" i="18"/>
  <c r="S2573" i="18"/>
  <c r="S4031" i="18"/>
  <c r="S2665" i="18"/>
  <c r="S3971" i="18"/>
  <c r="S2445" i="18"/>
  <c r="S2381" i="18"/>
  <c r="S2542" i="18"/>
  <c r="S2470" i="18"/>
  <c r="S2007" i="18"/>
  <c r="S2408" i="18"/>
  <c r="S2024" i="18"/>
  <c r="S2489" i="18"/>
  <c r="S2474" i="18"/>
  <c r="S2058" i="18"/>
  <c r="S2565" i="18"/>
  <c r="S2678" i="18"/>
  <c r="S2614" i="18"/>
  <c r="S2591" i="18"/>
  <c r="S2674" i="18"/>
  <c r="S3955" i="18"/>
  <c r="S2747" i="18"/>
  <c r="S2372" i="18"/>
  <c r="S2102" i="18"/>
  <c r="S1999" i="18"/>
  <c r="S2417" i="18"/>
  <c r="S2017" i="18"/>
  <c r="S2655" i="18"/>
  <c r="S2583" i="18"/>
  <c r="S3840" i="18"/>
  <c r="S2592" i="18"/>
  <c r="S2739" i="18"/>
  <c r="S2444" i="18"/>
  <c r="S2429" i="18"/>
  <c r="S1989" i="18"/>
  <c r="S2374" i="18"/>
  <c r="S2030" i="18"/>
  <c r="S2559" i="18"/>
  <c r="S2520" i="18"/>
  <c r="S2456" i="18"/>
  <c r="S2473" i="18"/>
  <c r="S2780" i="18"/>
  <c r="S2613" i="18"/>
  <c r="S3918" i="18"/>
  <c r="S2662" i="18"/>
  <c r="S3919" i="18"/>
  <c r="S3883" i="18"/>
  <c r="S2436" i="18"/>
  <c r="S2100" i="18"/>
  <c r="S2036" i="18"/>
  <c r="S2529" i="18"/>
  <c r="S2065" i="18"/>
  <c r="S3973" i="18"/>
  <c r="S2805" i="18"/>
  <c r="S2640" i="18"/>
  <c r="S2037" i="18"/>
  <c r="S2078" i="18"/>
  <c r="S2442" i="18"/>
  <c r="S3972" i="18"/>
  <c r="S3839" i="18"/>
  <c r="S4000" i="18"/>
  <c r="S2737" i="18"/>
  <c r="S2477" i="18"/>
  <c r="S2570" i="18"/>
  <c r="S2638" i="18"/>
  <c r="S2574" i="18"/>
  <c r="S2712" i="18"/>
  <c r="S2730" i="18"/>
  <c r="S2787" i="18"/>
  <c r="S2595" i="18"/>
  <c r="S2076" i="18"/>
  <c r="S2021" i="18"/>
  <c r="S2126" i="18"/>
  <c r="S2424" i="18"/>
  <c r="S2040" i="18"/>
  <c r="S2569" i="18"/>
  <c r="S2548" i="18"/>
  <c r="S2679" i="18"/>
  <c r="S4001" i="18"/>
  <c r="S3962" i="18"/>
  <c r="S2771" i="18"/>
  <c r="S2404" i="18"/>
  <c r="S2068" i="18"/>
  <c r="S2525" i="18"/>
  <c r="S2550" i="18"/>
  <c r="S1990" i="18"/>
  <c r="S2519" i="18"/>
  <c r="S2447" i="18"/>
  <c r="S2416" i="18"/>
  <c r="S2105" i="18"/>
  <c r="S2386" i="18"/>
  <c r="S2563" i="18"/>
  <c r="S1204" i="18"/>
  <c r="S1246" i="18"/>
  <c r="S1816" i="18"/>
  <c r="S1568" i="18"/>
  <c r="S1352" i="18"/>
  <c r="S1913" i="18"/>
  <c r="S1561" i="18"/>
  <c r="S2427" i="18"/>
  <c r="S1883" i="18"/>
  <c r="S1428" i="18"/>
  <c r="S1487" i="18"/>
  <c r="S1936" i="18"/>
  <c r="S1841" i="18"/>
  <c r="S2483" i="18"/>
  <c r="S2419" i="18"/>
  <c r="S1485" i="18"/>
  <c r="S1205" i="18"/>
  <c r="S1558" i="18"/>
  <c r="S1350" i="18"/>
  <c r="S1441" i="18"/>
  <c r="S1361" i="18"/>
  <c r="S1842" i="18"/>
  <c r="S2562" i="18"/>
  <c r="S2131" i="18"/>
  <c r="S1550" i="18"/>
  <c r="S1959" i="18"/>
  <c r="S1343" i="18"/>
  <c r="S1962" i="18"/>
  <c r="S1274" i="18"/>
  <c r="S2434" i="18"/>
  <c r="S1923" i="18"/>
  <c r="S1844" i="18"/>
  <c r="S1925" i="18"/>
  <c r="S1861" i="18"/>
  <c r="S1445" i="18"/>
  <c r="S1846" i="18"/>
  <c r="S1422" i="18"/>
  <c r="S1423" i="18"/>
  <c r="S1976" i="18"/>
  <c r="S1848" i="18"/>
  <c r="S1954" i="18"/>
  <c r="S1267" i="18"/>
  <c r="S2418" i="18"/>
  <c r="S2115" i="18"/>
  <c r="S1987" i="18"/>
  <c r="S1964" i="18"/>
  <c r="S1492" i="18"/>
  <c r="S1968" i="18"/>
  <c r="S1882" i="18"/>
  <c r="S1978" i="18"/>
  <c r="S1843" i="18"/>
  <c r="S1892" i="18"/>
  <c r="S1269" i="18"/>
  <c r="S1894" i="18"/>
  <c r="S1935" i="18"/>
  <c r="S1863" i="18"/>
  <c r="S1263" i="18"/>
  <c r="S1480" i="18"/>
  <c r="S1865" i="18"/>
  <c r="S1938" i="18"/>
  <c r="S1874" i="18"/>
  <c r="S1570" i="18"/>
  <c r="S1458" i="18"/>
  <c r="S1210" i="18"/>
  <c r="S2050" i="18"/>
  <c r="S2035" i="18"/>
  <c r="S1948" i="18"/>
  <c r="S1340" i="18"/>
  <c r="S1262" i="18"/>
  <c r="S1952" i="18"/>
  <c r="S1888" i="18"/>
  <c r="S1464" i="18"/>
  <c r="S1921" i="18"/>
  <c r="S1481" i="18"/>
  <c r="S1579" i="18"/>
  <c r="S1227" i="18"/>
  <c r="S1054" i="18"/>
  <c r="S1111" i="18"/>
  <c r="S1040" i="18"/>
  <c r="S1053" i="18"/>
  <c r="S2300" i="18"/>
  <c r="S2220" i="18"/>
  <c r="S2285" i="18"/>
  <c r="S2213" i="18"/>
  <c r="S2318" i="18"/>
  <c r="S2254" i="18"/>
  <c r="S2279" i="18"/>
  <c r="S2207" i="18"/>
  <c r="S2312" i="18"/>
  <c r="S2224" i="18"/>
  <c r="S2152" i="18"/>
  <c r="S2313" i="18"/>
  <c r="S2233" i="18"/>
  <c r="S2161" i="18"/>
  <c r="S2314" i="18"/>
  <c r="S2202" i="18"/>
  <c r="S3893" i="18"/>
  <c r="S3814" i="18"/>
  <c r="S2292" i="18"/>
  <c r="S2212" i="18"/>
  <c r="S2365" i="18"/>
  <c r="S2277" i="18"/>
  <c r="S2205" i="18"/>
  <c r="S2310" i="18"/>
  <c r="S2238" i="18"/>
  <c r="S2166" i="18"/>
  <c r="S2367" i="18"/>
  <c r="S2271" i="18"/>
  <c r="S2199" i="18"/>
  <c r="S2296" i="18"/>
  <c r="S2216" i="18"/>
  <c r="S2305" i="18"/>
  <c r="S2217" i="18"/>
  <c r="S2364" i="18"/>
  <c r="S2284" i="18"/>
  <c r="S2204" i="18"/>
  <c r="S2357" i="18"/>
  <c r="S2261" i="18"/>
  <c r="S2181" i="18"/>
  <c r="S2302" i="18"/>
  <c r="S2230" i="18"/>
  <c r="S2359" i="18"/>
  <c r="S2255" i="18"/>
  <c r="S2191" i="18"/>
  <c r="S2288" i="18"/>
  <c r="S2208" i="18"/>
  <c r="S2289" i="18"/>
  <c r="S2209" i="18"/>
  <c r="S3981" i="18"/>
  <c r="S3813" i="18"/>
  <c r="S2340" i="18"/>
  <c r="S2260" i="18"/>
  <c r="S2180" i="18"/>
  <c r="S2341" i="18"/>
  <c r="S2253" i="18"/>
  <c r="S2173" i="18"/>
  <c r="S2366" i="18"/>
  <c r="S2294" i="18"/>
  <c r="S2222" i="18"/>
  <c r="S2150" i="18"/>
  <c r="S2343" i="18"/>
  <c r="S2247" i="18"/>
  <c r="S2183" i="18"/>
  <c r="S2280" i="18"/>
  <c r="S2200" i="18"/>
  <c r="S2281" i="18"/>
  <c r="S2201" i="18"/>
  <c r="S3980" i="18"/>
  <c r="S3894" i="18"/>
  <c r="S2252" i="18"/>
  <c r="S2172" i="18"/>
  <c r="S2245" i="18"/>
  <c r="S2165" i="18"/>
  <c r="S2358" i="18"/>
  <c r="S2286" i="18"/>
  <c r="S2214" i="18"/>
  <c r="S2335" i="18"/>
  <c r="S2239" i="18"/>
  <c r="S2175" i="18"/>
  <c r="S2272" i="18"/>
  <c r="S2192" i="18"/>
  <c r="S2273" i="18"/>
  <c r="S2193" i="18"/>
  <c r="S2274" i="18"/>
  <c r="S2170" i="18"/>
  <c r="S2324" i="18"/>
  <c r="S2244" i="18"/>
  <c r="S2309" i="18"/>
  <c r="S2237" i="18"/>
  <c r="S2342" i="18"/>
  <c r="S2278" i="18"/>
  <c r="S2206" i="18"/>
  <c r="S2303" i="18"/>
  <c r="S2159" i="18"/>
  <c r="S2368" i="18"/>
  <c r="S2264" i="18"/>
  <c r="S2176" i="18"/>
  <c r="S2185" i="18"/>
  <c r="S3815" i="18"/>
  <c r="S2236" i="18"/>
  <c r="S2148" i="18"/>
  <c r="S2301" i="18"/>
  <c r="S2229" i="18"/>
  <c r="S2149" i="18"/>
  <c r="S2334" i="18"/>
  <c r="S2270" i="18"/>
  <c r="S2198" i="18"/>
  <c r="S2295" i="18"/>
  <c r="S2223" i="18"/>
  <c r="S2151" i="18"/>
  <c r="S2360" i="18"/>
  <c r="S2256" i="18"/>
  <c r="S2168" i="18"/>
  <c r="S2369" i="18"/>
  <c r="S2257" i="18"/>
  <c r="S2177" i="18"/>
  <c r="S3892" i="18"/>
  <c r="S3979" i="18"/>
  <c r="S2308" i="18"/>
  <c r="S2228" i="18"/>
  <c r="S2293" i="18"/>
  <c r="S2221" i="18"/>
  <c r="S2326" i="18"/>
  <c r="S2262" i="18"/>
  <c r="S2182" i="18"/>
  <c r="S2287" i="18"/>
  <c r="S2215" i="18"/>
  <c r="S2336" i="18"/>
  <c r="S2248" i="18"/>
  <c r="S2160" i="18"/>
  <c r="S2361" i="18"/>
  <c r="S2249" i="18"/>
  <c r="S2169" i="18"/>
  <c r="S2234" i="18"/>
  <c r="S2363" i="18"/>
  <c r="S2283" i="18"/>
  <c r="S2155" i="18"/>
  <c r="S1804" i="18"/>
  <c r="S1740" i="18"/>
  <c r="S1660" i="18"/>
  <c r="S1765" i="18"/>
  <c r="S1701" i="18"/>
  <c r="S1405" i="18"/>
  <c r="S1750" i="18"/>
  <c r="S1686" i="18"/>
  <c r="S1783" i="18"/>
  <c r="S1703" i="18"/>
  <c r="S1639" i="18"/>
  <c r="S1752" i="18"/>
  <c r="S1680" i="18"/>
  <c r="S1785" i="18"/>
  <c r="S1721" i="18"/>
  <c r="S1794" i="18"/>
  <c r="S1714" i="18"/>
  <c r="S1650" i="18"/>
  <c r="S1731" i="18"/>
  <c r="S1659" i="18"/>
  <c r="S2226" i="18"/>
  <c r="S2347" i="18"/>
  <c r="S2259" i="18"/>
  <c r="S1796" i="18"/>
  <c r="S1732" i="18"/>
  <c r="S1652" i="18"/>
  <c r="S1180" i="18"/>
  <c r="S1757" i="18"/>
  <c r="S1693" i="18"/>
  <c r="S1806" i="18"/>
  <c r="S1742" i="18"/>
  <c r="S1678" i="18"/>
  <c r="S1775" i="18"/>
  <c r="S1695" i="18"/>
  <c r="S1808" i="18"/>
  <c r="S1744" i="18"/>
  <c r="S1664" i="18"/>
  <c r="S1777" i="18"/>
  <c r="S1713" i="18"/>
  <c r="S1649" i="18"/>
  <c r="S1778" i="18"/>
  <c r="S1706" i="18"/>
  <c r="S1642" i="18"/>
  <c r="S1795" i="18"/>
  <c r="S2362" i="18"/>
  <c r="S2210" i="18"/>
  <c r="S2339" i="18"/>
  <c r="S2251" i="18"/>
  <c r="S1811" i="18"/>
  <c r="S1788" i="18"/>
  <c r="S1716" i="18"/>
  <c r="S1644" i="18"/>
  <c r="S1412" i="18"/>
  <c r="S1813" i="18"/>
  <c r="S1749" i="18"/>
  <c r="S1685" i="18"/>
  <c r="S1798" i="18"/>
  <c r="S1734" i="18"/>
  <c r="S1670" i="18"/>
  <c r="S1767" i="18"/>
  <c r="S1687" i="18"/>
  <c r="S1800" i="18"/>
  <c r="S1736" i="18"/>
  <c r="S1656" i="18"/>
  <c r="S1120" i="18"/>
  <c r="S1769" i="18"/>
  <c r="S1705" i="18"/>
  <c r="S1641" i="18"/>
  <c r="S1129" i="18"/>
  <c r="S1770" i="18"/>
  <c r="S1698" i="18"/>
  <c r="S1418" i="18"/>
  <c r="S1787" i="18"/>
  <c r="S2346" i="18"/>
  <c r="S2194" i="18"/>
  <c r="S2331" i="18"/>
  <c r="S2235" i="18"/>
  <c r="S1803" i="18"/>
  <c r="S1780" i="18"/>
  <c r="S1708" i="18"/>
  <c r="S1404" i="18"/>
  <c r="S1116" i="18"/>
  <c r="S1805" i="18"/>
  <c r="S1741" i="18"/>
  <c r="S1677" i="18"/>
  <c r="S1181" i="18"/>
  <c r="S1790" i="18"/>
  <c r="S1726" i="18"/>
  <c r="S1662" i="18"/>
  <c r="S1759" i="18"/>
  <c r="S1679" i="18"/>
  <c r="S1792" i="18"/>
  <c r="S1728" i="18"/>
  <c r="S1648" i="18"/>
  <c r="S1416" i="18"/>
  <c r="S1761" i="18"/>
  <c r="S1697" i="18"/>
  <c r="S1762" i="18"/>
  <c r="S1690" i="18"/>
  <c r="S1410" i="18"/>
  <c r="S1066" i="18"/>
  <c r="S1779" i="18"/>
  <c r="S2338" i="18"/>
  <c r="S2186" i="18"/>
  <c r="S2315" i="18"/>
  <c r="S2219" i="18"/>
  <c r="S1772" i="18"/>
  <c r="S1700" i="18"/>
  <c r="S1797" i="18"/>
  <c r="S1733" i="18"/>
  <c r="S1782" i="18"/>
  <c r="S1718" i="18"/>
  <c r="S1654" i="18"/>
  <c r="S1751" i="18"/>
  <c r="S1671" i="18"/>
  <c r="S1784" i="18"/>
  <c r="S1712" i="18"/>
  <c r="S1640" i="18"/>
  <c r="S1408" i="18"/>
  <c r="S1064" i="18"/>
  <c r="S1753" i="18"/>
  <c r="S1689" i="18"/>
  <c r="S1417" i="18"/>
  <c r="S1754" i="18"/>
  <c r="S1682" i="18"/>
  <c r="S1771" i="18"/>
  <c r="S1691" i="18"/>
  <c r="S1051" i="18"/>
  <c r="S2298" i="18"/>
  <c r="S2178" i="18"/>
  <c r="S2307" i="18"/>
  <c r="S2211" i="18"/>
  <c r="S1764" i="18"/>
  <c r="S1692" i="18"/>
  <c r="S1052" i="18"/>
  <c r="S1789" i="18"/>
  <c r="S1653" i="18"/>
  <c r="S1125" i="18"/>
  <c r="S1774" i="18"/>
  <c r="S1710" i="18"/>
  <c r="S1414" i="18"/>
  <c r="S1807" i="18"/>
  <c r="S1743" i="18"/>
  <c r="S1663" i="18"/>
  <c r="S1415" i="18"/>
  <c r="S1776" i="18"/>
  <c r="S1704" i="18"/>
  <c r="S1809" i="18"/>
  <c r="S1745" i="18"/>
  <c r="S1681" i="18"/>
  <c r="S1409" i="18"/>
  <c r="S1057" i="18"/>
  <c r="S1746" i="18"/>
  <c r="S1674" i="18"/>
  <c r="S1763" i="18"/>
  <c r="S2290" i="18"/>
  <c r="S2154" i="18"/>
  <c r="S2299" i="18"/>
  <c r="S2203" i="18"/>
  <c r="S1684" i="18"/>
  <c r="S1781" i="18"/>
  <c r="S1717" i="18"/>
  <c r="S1645" i="18"/>
  <c r="S1766" i="18"/>
  <c r="S1702" i="18"/>
  <c r="S1406" i="18"/>
  <c r="S1799" i="18"/>
  <c r="S1719" i="18"/>
  <c r="S1655" i="18"/>
  <c r="S1407" i="18"/>
  <c r="S1768" i="18"/>
  <c r="S1696" i="18"/>
  <c r="S1801" i="18"/>
  <c r="S1737" i="18"/>
  <c r="S1673" i="18"/>
  <c r="S1810" i="18"/>
  <c r="S1738" i="18"/>
  <c r="S1666" i="18"/>
  <c r="S2282" i="18"/>
  <c r="S2146" i="18"/>
  <c r="S2291" i="18"/>
  <c r="S2195" i="18"/>
  <c r="S1812" i="18"/>
  <c r="S1748" i="18"/>
  <c r="S1676" i="18"/>
  <c r="S1773" i="18"/>
  <c r="S1709" i="18"/>
  <c r="S1413" i="18"/>
  <c r="S1758" i="18"/>
  <c r="S1694" i="18"/>
  <c r="S1791" i="18"/>
  <c r="S1711" i="18"/>
  <c r="S1047" i="18"/>
  <c r="S1760" i="18"/>
  <c r="S1688" i="18"/>
  <c r="S1793" i="18"/>
  <c r="S1729" i="18"/>
  <c r="S1802" i="18"/>
  <c r="S1730" i="18"/>
  <c r="S1658" i="18"/>
  <c r="S1122" i="18"/>
  <c r="S1747" i="18"/>
  <c r="S1755" i="18"/>
  <c r="S1643" i="18"/>
  <c r="S1715" i="18"/>
  <c r="S1707" i="18"/>
  <c r="S1699" i="18"/>
  <c r="S1411" i="18"/>
  <c r="S1683" i="18"/>
  <c r="S1403" i="18"/>
  <c r="S1675" i="18"/>
  <c r="S1667" i="18"/>
  <c r="S1651" i="18"/>
  <c r="S2604" i="18"/>
  <c r="S2657" i="18"/>
  <c r="S2584" i="18"/>
  <c r="S2658" i="18"/>
  <c r="S2667" i="18"/>
  <c r="S2471" i="18"/>
  <c r="S2653" i="18"/>
  <c r="S2651" i="18"/>
  <c r="S994" i="18"/>
  <c r="S2491" i="18"/>
  <c r="S2458" i="18"/>
  <c r="S5455" i="18"/>
  <c r="S6044" i="18"/>
  <c r="S6045" i="18"/>
  <c r="S5630" i="18"/>
  <c r="S5736" i="18"/>
  <c r="S5518" i="18"/>
  <c r="S5754" i="18"/>
  <c r="S6006" i="18"/>
  <c r="S5746" i="18"/>
  <c r="S5673" i="18"/>
  <c r="S5398" i="18"/>
  <c r="S5991" i="18"/>
  <c r="S5910" i="18"/>
  <c r="S5246" i="18"/>
  <c r="S5450" i="18"/>
  <c r="S5717" i="18"/>
  <c r="S5230" i="18"/>
  <c r="S5457" i="18"/>
  <c r="S5798" i="18"/>
  <c r="S6068" i="18"/>
  <c r="S6190" i="18"/>
  <c r="S5911" i="18"/>
  <c r="S5456" i="18"/>
  <c r="S5748" i="18"/>
  <c r="S5167" i="18"/>
  <c r="S5902" i="18"/>
  <c r="S6191" i="18"/>
  <c r="S5191" i="18"/>
  <c r="S5747" i="18"/>
  <c r="S2968" i="18"/>
  <c r="S3023" i="18"/>
  <c r="S373" i="18"/>
  <c r="S608" i="18"/>
  <c r="S2942" i="18"/>
  <c r="S5605" i="18"/>
  <c r="S5897" i="18"/>
  <c r="S5644" i="18"/>
  <c r="S5960" i="18"/>
  <c r="S6032" i="18"/>
  <c r="S6048" i="18"/>
  <c r="S5971" i="18"/>
  <c r="S5891" i="18"/>
  <c r="S5929" i="18"/>
  <c r="S5551" i="18"/>
  <c r="S5962" i="18"/>
  <c r="S5295" i="18"/>
  <c r="S5477" i="18"/>
  <c r="S5892" i="18"/>
  <c r="S5930" i="18"/>
  <c r="S5465" i="18"/>
  <c r="S5262" i="18"/>
  <c r="S5198" i="18"/>
  <c r="S5961" i="18"/>
  <c r="S5433" i="18"/>
  <c r="S5943" i="18"/>
  <c r="S5426" i="18"/>
  <c r="S6047" i="18"/>
  <c r="S5458" i="18"/>
  <c r="S5996" i="18"/>
  <c r="S5557" i="18"/>
  <c r="S5994" i="18"/>
  <c r="S5599" i="18"/>
  <c r="S5942" i="18"/>
  <c r="S6055" i="18"/>
  <c r="S5663" i="18"/>
  <c r="S5959" i="18"/>
  <c r="S6054" i="18"/>
  <c r="S6142" i="18"/>
  <c r="S6046" i="18"/>
  <c r="S5958" i="18"/>
  <c r="S6031" i="18"/>
  <c r="S5901" i="18"/>
  <c r="S5462" i="18"/>
  <c r="S5558" i="18"/>
  <c r="S5885" i="18"/>
  <c r="S5564" i="18"/>
  <c r="S6121" i="18"/>
  <c r="S5222" i="18"/>
  <c r="S5898" i="18"/>
  <c r="S6136" i="18"/>
  <c r="S5931" i="18"/>
  <c r="S5294" i="18"/>
  <c r="S5546" i="18"/>
  <c r="S5147" i="18"/>
  <c r="S5148" i="18"/>
  <c r="S5220" i="18"/>
  <c r="S5221" i="18"/>
  <c r="S5995" i="18"/>
  <c r="S5247" i="18"/>
  <c r="S5749" i="18"/>
  <c r="S5239" i="18"/>
  <c r="S5240" i="18"/>
  <c r="S5166" i="18"/>
  <c r="S5223" i="18"/>
  <c r="S5552" i="18"/>
  <c r="S5434" i="18"/>
  <c r="S5224" i="18"/>
  <c r="S5466" i="18"/>
  <c r="S5316" i="18"/>
  <c r="S50" i="18"/>
  <c r="S2913" i="18"/>
  <c r="S2952" i="18"/>
  <c r="S2352" i="18"/>
  <c r="S2379" i="18"/>
  <c r="S2928" i="18"/>
  <c r="S2995" i="18"/>
  <c r="S83" i="18"/>
  <c r="S1396" i="18"/>
  <c r="S174" i="18"/>
  <c r="S621" i="18"/>
  <c r="S622" i="18"/>
  <c r="S641" i="18"/>
  <c r="S619" i="18"/>
  <c r="S618" i="18"/>
  <c r="S624" i="18"/>
  <c r="S623" i="18"/>
  <c r="S616" i="18"/>
  <c r="S617" i="18"/>
  <c r="S620" i="18"/>
  <c r="S5675" i="18"/>
  <c r="S6052" i="18"/>
  <c r="S5751" i="18"/>
  <c r="S5569" i="18"/>
  <c r="S5820" i="18"/>
  <c r="S5211" i="18"/>
  <c r="S5170" i="18"/>
  <c r="S5387" i="18"/>
  <c r="S5388" i="18"/>
  <c r="S5154" i="18"/>
  <c r="S5155" i="18"/>
  <c r="S5771" i="18"/>
  <c r="S5899" i="18"/>
  <c r="S5536" i="18"/>
  <c r="S5851" i="18"/>
  <c r="S5877" i="18"/>
  <c r="S5531" i="18"/>
  <c r="S5532" i="18"/>
  <c r="S5571" i="18"/>
  <c r="S5624" i="18"/>
  <c r="S5869" i="18"/>
  <c r="S5150" i="18"/>
  <c r="S6131" i="18"/>
  <c r="S6132" i="18"/>
  <c r="S6075" i="18"/>
  <c r="S5485" i="18"/>
  <c r="S6174" i="18"/>
  <c r="S5640" i="18"/>
  <c r="S5548" i="18"/>
  <c r="S5243" i="18"/>
  <c r="S5812" i="18"/>
  <c r="S5598" i="18"/>
  <c r="S5813" i="18"/>
  <c r="S5521" i="18"/>
  <c r="S5969" i="18"/>
  <c r="S5861" i="18"/>
  <c r="S5231" i="18"/>
  <c r="S5152" i="18"/>
  <c r="S5772" i="18"/>
  <c r="S5963" i="18"/>
  <c r="S6160" i="18"/>
  <c r="S6090" i="18"/>
  <c r="S6005" i="18"/>
  <c r="S6010" i="18"/>
  <c r="S5927" i="18"/>
  <c r="S5712" i="18"/>
  <c r="S5235" i="18"/>
  <c r="S6004" i="18"/>
  <c r="S5613" i="18"/>
  <c r="S5658" i="18"/>
  <c r="S5852" i="18"/>
  <c r="S5661" i="18"/>
  <c r="S5587" i="18"/>
  <c r="S6170" i="18"/>
  <c r="S6157" i="18"/>
  <c r="S6080" i="18"/>
  <c r="S5620" i="18"/>
  <c r="S5299" i="18"/>
  <c r="S5864" i="18"/>
  <c r="S5665" i="18"/>
  <c r="S5866" i="18"/>
  <c r="S5530" i="18"/>
  <c r="S5424" i="18"/>
  <c r="S5562" i="18"/>
  <c r="S5279" i="18"/>
  <c r="S6152" i="18"/>
  <c r="S5944" i="18"/>
  <c r="S5862" i="18"/>
  <c r="S5364" i="18"/>
  <c r="S5291" i="18"/>
  <c r="S5865" i="18"/>
  <c r="S5744" i="18"/>
  <c r="S5522" i="18"/>
  <c r="S5318" i="18"/>
  <c r="S5615" i="18"/>
  <c r="S5834" i="18"/>
  <c r="S5835" i="18"/>
  <c r="S5900" i="18"/>
  <c r="S6026" i="18"/>
  <c r="S6037" i="18"/>
  <c r="S6112" i="18"/>
  <c r="S5774" i="18"/>
  <c r="S5502" i="18"/>
  <c r="S5946" i="18"/>
  <c r="S5666" i="18"/>
  <c r="S5625" i="18"/>
  <c r="S5505" i="18"/>
  <c r="S6027" i="18"/>
  <c r="S5964" i="18"/>
  <c r="S5449" i="18"/>
  <c r="S5550" i="18"/>
  <c r="S5874" i="18"/>
  <c r="S5614" i="18"/>
  <c r="S5302" i="18"/>
  <c r="S5987" i="18"/>
  <c r="S5475" i="18"/>
  <c r="S5998" i="18"/>
  <c r="S6009" i="18"/>
  <c r="S6171" i="18"/>
  <c r="S6089" i="18"/>
  <c r="S5711" i="18"/>
  <c r="S6113" i="18"/>
  <c r="S5486" i="18"/>
  <c r="S5373" i="18"/>
  <c r="S5259" i="18"/>
  <c r="S5828" i="18"/>
  <c r="S5705" i="18"/>
  <c r="S5621" i="18"/>
  <c r="S5600" i="18"/>
  <c r="S5489" i="18"/>
  <c r="S5660" i="18"/>
  <c r="S5474" i="18"/>
  <c r="S5986" i="18"/>
  <c r="S5709" i="18"/>
  <c r="S5594" i="18"/>
  <c r="S5365" i="18"/>
  <c r="S5999" i="18"/>
  <c r="S5271" i="18"/>
  <c r="S5396" i="18"/>
  <c r="S5392" i="18"/>
  <c r="S5245" i="18"/>
  <c r="S5970" i="18"/>
  <c r="S5233" i="18"/>
  <c r="S5298" i="18"/>
  <c r="S5379" i="18"/>
  <c r="S5945" i="18"/>
  <c r="S5933" i="18"/>
  <c r="S5710" i="18"/>
  <c r="S5329" i="18"/>
  <c r="S5184" i="18"/>
  <c r="S5292" i="18"/>
  <c r="S5863" i="18"/>
  <c r="S5939" i="18"/>
  <c r="S5586" i="18"/>
  <c r="S5149" i="18"/>
  <c r="S5320" i="18"/>
  <c r="S5375" i="18"/>
  <c r="S5210" i="18"/>
  <c r="S5639" i="18"/>
  <c r="S5829" i="18"/>
  <c r="S5476" i="18"/>
  <c r="S5297" i="18"/>
  <c r="S5361" i="18"/>
  <c r="S5232" i="18"/>
  <c r="S5153" i="18"/>
  <c r="S5250" i="18"/>
  <c r="S5344" i="18"/>
  <c r="S6081" i="18"/>
  <c r="S5556" i="18"/>
  <c r="S5303" i="18"/>
  <c r="S5296" i="18"/>
  <c r="S5242" i="18"/>
  <c r="S5252" i="18"/>
  <c r="S5216" i="18"/>
  <c r="S5249" i="18"/>
  <c r="S5234" i="18"/>
  <c r="S5244" i="18"/>
  <c r="S5503" i="18"/>
  <c r="S5360" i="18"/>
  <c r="S5366" i="18"/>
  <c r="S2762" i="18"/>
  <c r="S2783" i="18"/>
  <c r="S2792" i="18"/>
  <c r="S3020" i="18"/>
  <c r="S2860" i="18"/>
  <c r="S2756" i="18"/>
  <c r="S2885" i="18"/>
  <c r="S2871" i="18"/>
  <c r="S2793" i="18"/>
  <c r="S2954" i="18"/>
  <c r="S2795" i="18"/>
  <c r="S2852" i="18"/>
  <c r="S2894" i="18"/>
  <c r="S2790" i="18"/>
  <c r="S2863" i="18"/>
  <c r="S2743" i="18"/>
  <c r="S2785" i="18"/>
  <c r="S2779" i="18"/>
  <c r="S2724" i="18"/>
  <c r="S2717" i="18"/>
  <c r="S2886" i="18"/>
  <c r="S2794" i="18"/>
  <c r="S2735" i="18"/>
  <c r="S2890" i="18"/>
  <c r="S3003" i="18"/>
  <c r="S2716" i="18"/>
  <c r="S2895" i="18"/>
  <c r="S2873" i="18"/>
  <c r="S2887" i="18"/>
  <c r="S2778" i="18"/>
  <c r="S2896" i="18"/>
  <c r="S2953" i="18"/>
  <c r="S58" i="18"/>
  <c r="S2796" i="18"/>
  <c r="S500" i="18"/>
  <c r="S2797" i="18"/>
  <c r="S5187" i="18"/>
  <c r="S5881" i="18"/>
  <c r="S5690" i="18"/>
  <c r="S5480" i="18"/>
  <c r="S5688" i="18"/>
  <c r="S5497" i="18"/>
  <c r="S5228" i="18"/>
  <c r="S5978" i="18"/>
  <c r="S5349" i="18"/>
  <c r="S5481" i="18"/>
  <c r="S2948" i="18"/>
  <c r="S5158" i="18"/>
  <c r="S5159" i="18"/>
  <c r="S5332" i="18"/>
  <c r="S5515" i="18"/>
  <c r="S6000" i="18"/>
  <c r="S5723" i="18"/>
  <c r="S5763" i="18"/>
  <c r="S6155" i="18"/>
  <c r="S5459" i="18"/>
  <c r="S6072" i="18"/>
  <c r="S6147" i="18"/>
  <c r="S6169" i="18"/>
  <c r="S6156" i="18"/>
  <c r="S6069" i="18"/>
  <c r="S5358" i="18"/>
  <c r="S5806" i="18"/>
  <c r="S5650" i="18"/>
  <c r="S5781" i="18"/>
  <c r="S5595" i="18"/>
  <c r="S6082" i="18"/>
  <c r="S6039" i="18"/>
  <c r="S6166" i="18"/>
  <c r="S5694" i="18"/>
  <c r="S5533" i="18"/>
  <c r="S6073" i="18"/>
  <c r="S5436" i="18"/>
  <c r="S5691" i="18"/>
  <c r="S5372" i="18"/>
  <c r="S5402" i="18"/>
  <c r="S5342" i="18"/>
  <c r="S6018" i="18"/>
  <c r="S5843" i="18"/>
  <c r="S6036" i="18"/>
  <c r="S6019" i="18"/>
  <c r="S6071" i="18"/>
  <c r="S6041" i="18"/>
  <c r="S5893" i="18"/>
  <c r="S5822" i="18"/>
  <c r="S5793" i="18"/>
  <c r="S6192" i="18"/>
  <c r="S5674" i="18"/>
  <c r="S6053" i="18"/>
  <c r="S5847" i="18"/>
  <c r="S5966" i="18"/>
  <c r="S5498" i="18"/>
  <c r="S5596" i="18"/>
  <c r="S5676" i="18"/>
  <c r="S5597" i="18"/>
  <c r="S5657" i="18"/>
  <c r="S5440" i="18"/>
  <c r="S5490" i="18"/>
  <c r="S5174" i="18"/>
  <c r="S5346" i="18"/>
  <c r="S5880" i="18"/>
  <c r="S5764" i="18"/>
  <c r="S5439" i="18"/>
  <c r="S6001" i="18"/>
  <c r="S5429" i="18"/>
  <c r="S5377" i="18"/>
  <c r="S5330" i="18"/>
  <c r="S6173" i="18"/>
  <c r="S5347" i="18"/>
  <c r="S5225" i="18"/>
  <c r="S5290" i="18"/>
  <c r="S5815" i="18"/>
  <c r="S5248" i="18"/>
  <c r="S5376" i="18"/>
  <c r="S5745" i="18"/>
  <c r="S5825" i="18"/>
  <c r="S5258" i="18"/>
  <c r="S6146" i="18"/>
  <c r="S5693" i="18"/>
  <c r="S5629" i="18"/>
  <c r="S5304" i="18"/>
  <c r="S5824" i="18"/>
  <c r="S5182" i="18"/>
  <c r="S5348" i="18"/>
  <c r="S5281" i="18"/>
  <c r="S3024" i="18"/>
  <c r="S600" i="18"/>
  <c r="S2809" i="18"/>
  <c r="S2074" i="18"/>
  <c r="S2764" i="18"/>
  <c r="S2879" i="18"/>
  <c r="S2880" i="18"/>
  <c r="S2801" i="18"/>
  <c r="S2834" i="18"/>
  <c r="S2754" i="18"/>
  <c r="S2899" i="18"/>
  <c r="S2902" i="18"/>
  <c r="S2767" i="18"/>
  <c r="S1722" i="18"/>
  <c r="S2897" i="18"/>
  <c r="S2681" i="18"/>
  <c r="S2883" i="18"/>
  <c r="S2774" i="18"/>
  <c r="S2867" i="18"/>
  <c r="S2723" i="18"/>
  <c r="S2750" i="18"/>
  <c r="S2847" i="18"/>
  <c r="S2777" i="18"/>
  <c r="S2802" i="18"/>
  <c r="S2763" i="18"/>
  <c r="S2908" i="18"/>
  <c r="S2837" i="18"/>
  <c r="S2758" i="18"/>
  <c r="S454" i="18"/>
  <c r="S2840" i="18"/>
  <c r="S2744" i="18"/>
  <c r="S2745" i="18"/>
  <c r="S2820" i="18"/>
  <c r="S2870" i="18"/>
  <c r="S2831" i="18"/>
  <c r="S2736" i="18"/>
  <c r="S2812" i="18"/>
  <c r="S2958" i="18"/>
  <c r="S2718" i="18"/>
  <c r="S2816" i="18"/>
  <c r="S2720" i="18"/>
  <c r="S2817" i="18"/>
  <c r="S2866" i="18"/>
  <c r="S2843" i="18"/>
  <c r="S8" i="18"/>
  <c r="S497" i="18"/>
  <c r="S5162" i="18"/>
  <c r="S5188" i="18"/>
  <c r="S5563" i="18"/>
  <c r="S5607" i="18"/>
  <c r="S5608" i="18"/>
  <c r="S5603" i="18"/>
  <c r="S5755" i="18"/>
  <c r="S5423" i="18"/>
  <c r="S5507" i="18"/>
  <c r="S5583" i="18"/>
  <c r="S5584" i="18"/>
  <c r="S5627" i="18"/>
  <c r="S5651" i="18"/>
  <c r="S5795" i="18"/>
  <c r="S5833" i="18"/>
  <c r="S5895" i="18"/>
  <c r="S5431" i="18"/>
  <c r="S5508" i="18"/>
  <c r="S5647" i="18"/>
  <c r="S5791" i="18"/>
  <c r="S5803" i="18"/>
  <c r="S5831" i="18"/>
  <c r="S5715" i="18"/>
  <c r="S5743" i="18"/>
  <c r="S5568" i="18"/>
  <c r="S6012" i="18"/>
  <c r="S5383" i="18"/>
  <c r="S6145" i="18"/>
  <c r="S5631" i="18"/>
  <c r="S5845" i="18"/>
  <c r="S6099" i="18"/>
  <c r="S6100" i="18"/>
  <c r="S6123" i="18"/>
  <c r="S6148" i="18"/>
  <c r="S6040" i="18"/>
  <c r="S6020" i="18"/>
  <c r="S6163" i="18"/>
  <c r="S5460" i="18"/>
  <c r="S5735" i="18"/>
  <c r="S6084" i="18"/>
  <c r="S5926" i="18"/>
  <c r="S6092" i="18"/>
  <c r="S5538" i="18"/>
  <c r="S5734" i="18"/>
  <c r="S6050" i="18"/>
  <c r="S6135" i="18"/>
  <c r="S6051" i="18"/>
  <c r="S5985" i="18"/>
  <c r="S6098" i="18"/>
  <c r="S6021" i="18"/>
  <c r="S5937" i="18"/>
  <c r="S5855" i="18"/>
  <c r="S5461" i="18"/>
  <c r="S5685" i="18"/>
  <c r="S5410" i="18"/>
  <c r="S5706" i="18"/>
  <c r="S5622" i="18"/>
  <c r="S5420" i="18"/>
  <c r="S5858" i="18"/>
  <c r="S5668" i="18"/>
  <c r="S5270" i="18"/>
  <c r="S5894" i="18"/>
  <c r="S5722" i="18"/>
  <c r="S5543" i="18"/>
  <c r="S5452" i="18"/>
  <c r="S5672" i="18"/>
  <c r="S5553" i="18"/>
  <c r="S5445" i="18"/>
  <c r="S5416" i="18"/>
  <c r="S6056" i="18"/>
  <c r="S5447" i="18"/>
  <c r="S6066" i="18"/>
  <c r="S5733" i="18"/>
  <c r="S6139" i="18"/>
  <c r="S5810" i="18"/>
  <c r="S6091" i="18"/>
  <c r="S5977" i="18"/>
  <c r="S6158" i="18"/>
  <c r="S5846" i="18"/>
  <c r="S5632" i="18"/>
  <c r="S5539" i="18"/>
  <c r="S5448" i="18"/>
  <c r="S5307" i="18"/>
  <c r="S5973" i="18"/>
  <c r="S5883" i="18"/>
  <c r="S5800" i="18"/>
  <c r="S5677" i="18"/>
  <c r="S5567" i="18"/>
  <c r="S5487" i="18"/>
  <c r="S5496" i="18"/>
  <c r="S5411" i="18"/>
  <c r="S5849" i="18"/>
  <c r="S5542" i="18"/>
  <c r="S5350" i="18"/>
  <c r="S5886" i="18"/>
  <c r="S5721" i="18"/>
  <c r="S5636" i="18"/>
  <c r="S5444" i="18"/>
  <c r="S5544" i="18"/>
  <c r="S5853" i="18"/>
  <c r="S5682" i="18"/>
  <c r="S5500" i="18"/>
  <c r="S6057" i="18"/>
  <c r="S6118" i="18"/>
  <c r="S6119" i="18"/>
  <c r="S6029" i="18"/>
  <c r="S6102" i="18"/>
  <c r="S6133" i="18"/>
  <c r="S6114" i="18"/>
  <c r="S5437" i="18"/>
  <c r="S5227" i="18"/>
  <c r="S5955" i="18"/>
  <c r="S5777" i="18"/>
  <c r="S5479" i="18"/>
  <c r="S5393" i="18"/>
  <c r="S5686" i="18"/>
  <c r="S5830" i="18"/>
  <c r="S5752" i="18"/>
  <c r="S5646" i="18"/>
  <c r="S5451" i="18"/>
  <c r="S5254" i="18"/>
  <c r="S5794" i="18"/>
  <c r="S5626" i="18"/>
  <c r="S5443" i="18"/>
  <c r="S5190" i="18"/>
  <c r="S5652" i="18"/>
  <c r="S5935" i="18"/>
  <c r="S5756" i="18"/>
  <c r="S5492" i="18"/>
  <c r="S6137" i="18"/>
  <c r="S6049" i="18"/>
  <c r="S6095" i="18"/>
  <c r="S5683" i="18"/>
  <c r="S6111" i="18"/>
  <c r="S6120" i="18"/>
  <c r="S6070" i="18"/>
  <c r="S5811" i="18"/>
  <c r="S5519" i="18"/>
  <c r="S5427" i="18"/>
  <c r="S5219" i="18"/>
  <c r="S5656" i="18"/>
  <c r="S5549" i="18"/>
  <c r="S5471" i="18"/>
  <c r="S5974" i="18"/>
  <c r="S5394" i="18"/>
  <c r="S5635" i="18"/>
  <c r="S5441" i="18"/>
  <c r="S5859" i="18"/>
  <c r="S5506" i="18"/>
  <c r="S5442" i="18"/>
  <c r="S5164" i="18"/>
  <c r="S5934" i="18"/>
  <c r="S5726" i="18"/>
  <c r="S5637" i="18"/>
  <c r="S5499" i="18"/>
  <c r="S6008" i="18"/>
  <c r="S6126" i="18"/>
  <c r="S6138" i="18"/>
  <c r="S5654" i="18"/>
  <c r="S6034" i="18"/>
  <c r="S6087" i="18"/>
  <c r="S5949" i="18"/>
  <c r="S6014" i="18"/>
  <c r="S5844" i="18"/>
  <c r="S6134" i="18"/>
  <c r="S5854" i="18"/>
  <c r="S5354" i="18"/>
  <c r="S5972" i="18"/>
  <c r="S5799" i="18"/>
  <c r="S5611" i="18"/>
  <c r="S5418" i="18"/>
  <c r="S5283" i="18"/>
  <c r="S5540" i="18"/>
  <c r="S5742" i="18"/>
  <c r="S5814" i="18"/>
  <c r="S5430" i="18"/>
  <c r="S5310" i="18"/>
  <c r="S5850" i="18"/>
  <c r="S5792" i="18"/>
  <c r="S5680" i="18"/>
  <c r="S5432" i="18"/>
  <c r="S6035" i="18"/>
  <c r="S5417" i="18"/>
  <c r="S6196" i="18"/>
  <c r="S6077" i="18"/>
  <c r="S6197" i="18"/>
  <c r="S6078" i="18"/>
  <c r="S5889" i="18"/>
  <c r="S6030" i="18"/>
  <c r="S5836" i="18"/>
  <c r="S6043" i="18"/>
  <c r="S5762" i="18"/>
  <c r="S5201" i="18"/>
  <c r="S5890" i="18"/>
  <c r="S5776" i="18"/>
  <c r="S5938" i="18"/>
  <c r="S5838" i="18"/>
  <c r="S5713" i="18"/>
  <c r="S5528" i="18"/>
  <c r="S5741" i="18"/>
  <c r="S5707" i="18"/>
  <c r="S5421" i="18"/>
  <c r="S5780" i="18"/>
  <c r="S5671" i="18"/>
  <c r="S5422" i="18"/>
  <c r="S5724" i="18"/>
  <c r="S5602" i="18"/>
  <c r="S5729" i="18"/>
  <c r="S5638" i="18"/>
  <c r="S5537" i="18"/>
  <c r="S5345" i="18"/>
  <c r="S6015" i="18"/>
  <c r="S6093" i="18"/>
  <c r="S6122" i="18"/>
  <c r="S6094" i="18"/>
  <c r="S5501" i="18"/>
  <c r="S6067" i="18"/>
  <c r="S5610" i="18"/>
  <c r="S6172" i="18"/>
  <c r="S6042" i="18"/>
  <c r="S5193" i="18"/>
  <c r="S5954" i="18"/>
  <c r="S6011" i="18"/>
  <c r="S5520" i="18"/>
  <c r="S5438" i="18"/>
  <c r="S5839" i="18"/>
  <c r="S5740" i="18"/>
  <c r="S5642" i="18"/>
  <c r="S5541" i="18"/>
  <c r="S5870" i="18"/>
  <c r="S5790" i="18"/>
  <c r="S5412" i="18"/>
  <c r="S5941" i="18"/>
  <c r="S5832" i="18"/>
  <c r="S5753" i="18"/>
  <c r="S5560" i="18"/>
  <c r="S5405" i="18"/>
  <c r="S5887" i="18"/>
  <c r="S5888" i="18"/>
  <c r="S5428" i="18"/>
  <c r="S5286" i="18"/>
  <c r="S5725" i="18"/>
  <c r="S5183" i="18"/>
  <c r="S5355" i="18"/>
  <c r="S5280" i="18"/>
  <c r="S5205" i="18"/>
  <c r="S5218" i="18"/>
  <c r="S5160" i="18"/>
  <c r="S5308" i="18"/>
  <c r="S5309" i="18"/>
  <c r="S6007" i="18"/>
  <c r="S5493" i="18"/>
  <c r="S5251" i="18"/>
  <c r="S5681" i="18"/>
  <c r="S5728" i="18"/>
  <c r="S5175" i="18"/>
  <c r="S5264" i="18"/>
  <c r="S5156" i="18"/>
  <c r="S5406" i="18"/>
  <c r="S4739" i="18"/>
  <c r="S5144" i="18"/>
  <c r="S5229" i="18"/>
  <c r="S6162" i="18"/>
  <c r="S6079" i="18"/>
  <c r="S5868" i="18"/>
  <c r="S5616" i="18"/>
  <c r="S5208" i="18"/>
  <c r="S5255" i="18"/>
  <c r="S5165" i="18"/>
  <c r="S5404" i="18"/>
  <c r="S5256" i="18"/>
  <c r="S5385" i="18"/>
  <c r="S5313" i="18"/>
  <c r="S5391" i="18"/>
  <c r="S5293" i="18"/>
  <c r="S6058" i="18"/>
  <c r="S5879" i="18"/>
  <c r="S5662" i="18"/>
  <c r="S5484" i="18"/>
  <c r="S5403" i="18"/>
  <c r="S5176" i="18"/>
  <c r="S5305" i="18"/>
  <c r="S5217" i="18"/>
  <c r="S5282" i="18"/>
  <c r="S5186" i="18"/>
  <c r="S5284" i="18"/>
  <c r="S5209" i="18"/>
  <c r="S5285" i="18"/>
  <c r="S6085" i="18"/>
  <c r="S5826" i="18"/>
  <c r="S5679" i="18"/>
  <c r="S5483" i="18"/>
  <c r="S5653" i="18"/>
  <c r="S5395" i="18"/>
  <c r="S5312" i="18"/>
  <c r="S5367" i="18"/>
  <c r="S5206" i="18"/>
  <c r="S5368" i="18"/>
  <c r="S5199" i="18"/>
  <c r="S5200" i="18"/>
  <c r="S5555" i="18"/>
  <c r="S5655" i="18"/>
  <c r="S5714" i="18"/>
  <c r="S5659" i="18"/>
  <c r="S5878" i="18"/>
  <c r="S5453" i="18"/>
  <c r="S5446" i="18"/>
  <c r="S5384" i="18"/>
  <c r="S5356" i="18"/>
  <c r="S5289" i="18"/>
  <c r="S4738" i="18"/>
  <c r="S5157" i="18"/>
  <c r="S4355" i="18"/>
  <c r="S5260" i="18"/>
  <c r="S5192" i="18"/>
  <c r="S6164" i="18"/>
  <c r="S6101" i="18"/>
  <c r="S5634" i="18"/>
  <c r="S5797" i="18"/>
  <c r="S5617" i="18"/>
  <c r="S5202" i="18"/>
  <c r="S5185" i="18"/>
  <c r="S5143" i="18"/>
  <c r="S5189" i="18"/>
  <c r="S5172" i="18"/>
  <c r="S5340" i="18"/>
  <c r="S5253" i="18"/>
  <c r="S6086" i="18"/>
  <c r="S5796" i="18"/>
  <c r="S5314" i="18"/>
  <c r="S5173" i="18"/>
  <c r="S6059" i="18"/>
  <c r="S5177" i="18"/>
  <c r="S5171" i="18"/>
  <c r="S5163" i="18"/>
  <c r="S6033" i="18"/>
  <c r="S5161" i="18"/>
  <c r="S5470" i="18"/>
  <c r="S5554" i="18"/>
  <c r="S5409" i="18"/>
  <c r="S5390" i="18"/>
  <c r="S5529" i="18"/>
  <c r="S5261" i="18"/>
  <c r="S5287" i="18"/>
  <c r="S5288" i="18"/>
  <c r="S3371" i="18"/>
  <c r="S1871" i="18"/>
  <c r="S775" i="18"/>
  <c r="S2888" i="18"/>
  <c r="S2937" i="18"/>
  <c r="S2915" i="18"/>
  <c r="S2868" i="18"/>
  <c r="S428" i="18"/>
  <c r="S2830" i="18"/>
  <c r="S70" i="18"/>
  <c r="S1735" i="18"/>
  <c r="S496" i="18"/>
  <c r="S2921" i="18"/>
  <c r="S1786" i="18"/>
  <c r="S2356" i="18"/>
  <c r="S396" i="18"/>
  <c r="S2765" i="18"/>
  <c r="S557" i="18"/>
  <c r="S2806" i="18"/>
  <c r="S2872" i="18"/>
  <c r="S2826" i="18"/>
  <c r="S2722" i="18"/>
  <c r="S2891" i="18"/>
  <c r="S156" i="18"/>
  <c r="S2877" i="18"/>
  <c r="S2749" i="18"/>
  <c r="S2951" i="18"/>
  <c r="S120" i="18"/>
  <c r="S3019" i="18"/>
  <c r="S2916" i="18"/>
  <c r="S2836" i="18"/>
  <c r="S1820" i="18"/>
  <c r="S397" i="18"/>
  <c r="S430" i="18"/>
  <c r="S2927" i="18"/>
  <c r="S2760" i="18"/>
  <c r="S32" i="18"/>
  <c r="S2889" i="18"/>
  <c r="S2875" i="18"/>
  <c r="S2355" i="18"/>
  <c r="S2828" i="18"/>
  <c r="S2878" i="18"/>
  <c r="S2882" i="18"/>
  <c r="S1963" i="18"/>
  <c r="S2729" i="18"/>
  <c r="S2874" i="18"/>
  <c r="S2947" i="18"/>
  <c r="S2851" i="18"/>
  <c r="S1739" i="18"/>
  <c r="S2892" i="18"/>
  <c r="S2973" i="18"/>
  <c r="S2813" i="18"/>
  <c r="S2823" i="18"/>
  <c r="S2721" i="18"/>
  <c r="S2354" i="18"/>
  <c r="S2876" i="18"/>
  <c r="S2941" i="18"/>
  <c r="S6023" i="18"/>
  <c r="S5788" i="18"/>
  <c r="S5514" i="18"/>
  <c r="S6195" i="18"/>
  <c r="S5779" i="18"/>
  <c r="S6002" i="18"/>
  <c r="S5778" i="18"/>
  <c r="S5215" i="18"/>
  <c r="S5619" i="18"/>
  <c r="S5324" i="18"/>
  <c r="S6159" i="18"/>
  <c r="S6096" i="18"/>
  <c r="S5618" i="18"/>
  <c r="S6097" i="18"/>
  <c r="S5633" i="18"/>
  <c r="S5896" i="18"/>
  <c r="S5687" i="18"/>
  <c r="S6125" i="18"/>
  <c r="S5337" i="18"/>
  <c r="S5386" i="18"/>
  <c r="S5321" i="18"/>
  <c r="S6003" i="18"/>
  <c r="S6194" i="18"/>
  <c r="S5789" i="18"/>
  <c r="S5338" i="18"/>
  <c r="S3974" i="18"/>
  <c r="S1392" i="18"/>
  <c r="S1603" i="18"/>
  <c r="S2781" i="18"/>
  <c r="S1669" i="18"/>
  <c r="S2132" i="18"/>
  <c r="S1446" i="18"/>
  <c r="S2818" i="18"/>
  <c r="S2839" i="18"/>
  <c r="S2900" i="18"/>
  <c r="S723" i="18"/>
  <c r="S1183" i="18"/>
  <c r="S2961" i="18"/>
  <c r="S783" i="18"/>
  <c r="S1297" i="18"/>
  <c r="S5331" i="18"/>
  <c r="S5512" i="18"/>
  <c r="S5648" i="18"/>
  <c r="S5649" i="18"/>
  <c r="S5669" i="18"/>
  <c r="S5871" i="18"/>
  <c r="S5873" i="18"/>
  <c r="S5739" i="18"/>
  <c r="S5956" i="18"/>
  <c r="S5992" i="18"/>
  <c r="S5151" i="18"/>
  <c r="S6016" i="18"/>
  <c r="S6083" i="18"/>
  <c r="S5993" i="18"/>
  <c r="S5369" i="18"/>
  <c r="S5758" i="18"/>
  <c r="S5757" i="18"/>
  <c r="S5919" i="18"/>
  <c r="S5872" i="18"/>
  <c r="S5967" i="18"/>
  <c r="S5925" i="18"/>
  <c r="S5918" i="18"/>
  <c r="S5738" i="18"/>
  <c r="S5940" i="18"/>
  <c r="S6198" i="18"/>
  <c r="S5957" i="18"/>
  <c r="S6199" i="18"/>
  <c r="S5808" i="18"/>
  <c r="S5263" i="18"/>
  <c r="S5195" i="18"/>
  <c r="S5207" i="18"/>
  <c r="S5917" i="18"/>
  <c r="S5517" i="18"/>
  <c r="S5924" i="18"/>
  <c r="S5168" i="18"/>
  <c r="S5559" i="18"/>
  <c r="S5194" i="18"/>
  <c r="S501" i="18"/>
  <c r="S550" i="18"/>
  <c r="S459" i="18"/>
  <c r="S2923" i="18"/>
  <c r="S5203" i="18"/>
  <c r="S5759" i="18"/>
  <c r="S5775" i="18"/>
  <c r="S6074" i="18"/>
  <c r="S5818" i="18"/>
  <c r="S5315" i="18"/>
  <c r="S6140" i="18"/>
  <c r="S6141" i="18"/>
  <c r="S5801" i="18"/>
  <c r="S5407" i="18"/>
  <c r="S5523" i="18"/>
  <c r="S5678" i="18"/>
  <c r="S5381" i="18"/>
  <c r="S5802" i="18"/>
  <c r="S5760" i="18"/>
  <c r="S5353" i="18"/>
  <c r="S5408" i="18"/>
  <c r="S5525" i="18"/>
  <c r="S5389" i="18"/>
  <c r="S5612" i="18"/>
  <c r="S5382" i="18"/>
  <c r="S5335" i="18"/>
  <c r="S5336" i="18"/>
  <c r="S2936" i="18"/>
  <c r="S1217" i="18"/>
  <c r="S1447" i="18"/>
  <c r="S1398" i="18"/>
  <c r="S1425" i="18"/>
  <c r="S1399" i="18"/>
  <c r="S1466" i="18"/>
  <c r="S1672" i="18"/>
  <c r="S1424" i="18"/>
  <c r="S1393" i="18"/>
  <c r="S1400" i="18"/>
  <c r="S4809" i="18"/>
  <c r="S4714" i="18"/>
  <c r="S4715" i="18"/>
  <c r="S4756" i="18"/>
  <c r="S4909" i="18"/>
  <c r="S4942" i="18"/>
  <c r="S4793" i="18"/>
  <c r="S4783" i="18"/>
  <c r="S4707" i="18"/>
  <c r="S4808" i="18"/>
  <c r="S4948" i="18"/>
  <c r="S4710" i="18"/>
  <c r="S5060" i="18"/>
  <c r="S4816" i="18"/>
  <c r="S5009" i="18"/>
  <c r="S4708" i="18"/>
  <c r="S4768" i="18"/>
  <c r="S4716" i="18"/>
  <c r="S4814" i="18"/>
  <c r="S5044" i="18"/>
  <c r="S4731" i="18"/>
  <c r="S4781" i="18"/>
  <c r="S4706" i="18"/>
  <c r="S5067" i="18"/>
  <c r="S4945" i="18"/>
  <c r="S4737" i="18"/>
  <c r="S4711" i="18"/>
  <c r="S4740" i="18"/>
  <c r="S4966" i="18"/>
  <c r="S4729" i="18"/>
  <c r="S4949" i="18"/>
  <c r="S5045" i="18"/>
  <c r="S4804" i="18"/>
  <c r="S4888" i="18"/>
  <c r="S4736" i="18"/>
  <c r="S4719" i="18"/>
  <c r="S4815" i="18"/>
  <c r="S4767" i="18"/>
  <c r="S4720" i="18"/>
  <c r="S4712" i="18"/>
  <c r="S4807" i="18"/>
  <c r="S4713" i="18"/>
  <c r="S4709" i="18"/>
  <c r="S4785" i="18"/>
  <c r="S2705" i="18"/>
  <c r="S3034" i="18"/>
  <c r="S3028" i="18"/>
  <c r="S2684" i="18"/>
  <c r="S3031" i="18"/>
  <c r="S697" i="18"/>
  <c r="S3035" i="18"/>
  <c r="S635" i="18"/>
  <c r="S2686" i="18"/>
  <c r="S630" i="18"/>
  <c r="S679" i="18"/>
  <c r="S634" i="18"/>
  <c r="S3027" i="18"/>
  <c r="S2683" i="18"/>
  <c r="S627" i="18"/>
  <c r="S685" i="18"/>
  <c r="S2703" i="18"/>
  <c r="S663" i="18"/>
  <c r="S640" i="18"/>
  <c r="S626" i="18"/>
  <c r="S652" i="18"/>
  <c r="S3033" i="18"/>
  <c r="S3029" i="18"/>
  <c r="S2701" i="18"/>
  <c r="S3030" i="18"/>
  <c r="S639" i="18"/>
  <c r="S632" i="18"/>
  <c r="S636" i="18"/>
  <c r="S3037" i="18"/>
  <c r="S2709" i="18"/>
  <c r="S631" i="18"/>
  <c r="S625" i="18"/>
  <c r="S628" i="18"/>
  <c r="S2700" i="18"/>
  <c r="S2693" i="18"/>
  <c r="S3032" i="18"/>
  <c r="S3036" i="18"/>
  <c r="S700" i="18"/>
  <c r="S2685" i="18"/>
  <c r="S629" i="18"/>
  <c r="S2702" i="18"/>
  <c r="S711" i="18"/>
  <c r="S803" i="18"/>
  <c r="S5212" i="18"/>
  <c r="S5363" i="18"/>
  <c r="S5146" i="18"/>
  <c r="S5204" i="18"/>
  <c r="S5699" i="18"/>
  <c r="S5731" i="18"/>
  <c r="S5727" i="18"/>
  <c r="S5585" i="18"/>
  <c r="S5719" i="18"/>
  <c r="S5875" i="18"/>
  <c r="S5867" i="18"/>
  <c r="S5704" i="18"/>
  <c r="S6143" i="18"/>
  <c r="S6144" i="18"/>
  <c r="S6060" i="18"/>
  <c r="S5932" i="18"/>
  <c r="S6149" i="18"/>
  <c r="S6153" i="18"/>
  <c r="S6154" i="18"/>
  <c r="S5577" i="18"/>
  <c r="S5526" i="18"/>
  <c r="S5495" i="18"/>
  <c r="S5473" i="18"/>
  <c r="S5860" i="18"/>
  <c r="S6038" i="18"/>
  <c r="S6061" i="18"/>
  <c r="S5401" i="18"/>
  <c r="S5805" i="18"/>
  <c r="S6151" i="18"/>
  <c r="S5732" i="18"/>
  <c r="S6028" i="18"/>
  <c r="S5968" i="18"/>
  <c r="S5827" i="18"/>
  <c r="S5703" i="18"/>
  <c r="S5527" i="18"/>
  <c r="S5904" i="18"/>
  <c r="S5720" i="18"/>
  <c r="S5842" i="18"/>
  <c r="S5524" i="18"/>
  <c r="S6168" i="18"/>
  <c r="S5936" i="18"/>
  <c r="S6175" i="18"/>
  <c r="S5692" i="18"/>
  <c r="S5947" i="18"/>
  <c r="S5856" i="18"/>
  <c r="S5750" i="18"/>
  <c r="S5472" i="18"/>
  <c r="S5414" i="18"/>
  <c r="S5857" i="18"/>
  <c r="S5601" i="18"/>
  <c r="S6150" i="18"/>
  <c r="S6116" i="18"/>
  <c r="S6017" i="18"/>
  <c r="S6167" i="18"/>
  <c r="S6117" i="18"/>
  <c r="S5494" i="18"/>
  <c r="S5267" i="18"/>
  <c r="S5848" i="18"/>
  <c r="S5593" i="18"/>
  <c r="S6022" i="18"/>
  <c r="S5761" i="18"/>
  <c r="S5882" i="18"/>
  <c r="S5664" i="18"/>
  <c r="S5566" i="18"/>
  <c r="S5948" i="18"/>
  <c r="S5214" i="18"/>
  <c r="S5730" i="18"/>
  <c r="S5241" i="18"/>
  <c r="S5306" i="18"/>
  <c r="S5236" i="18"/>
  <c r="S5213" i="18"/>
  <c r="S5300" i="18"/>
  <c r="S5301" i="18"/>
  <c r="S5197" i="18"/>
  <c r="S5371" i="18"/>
  <c r="S5370" i="18"/>
  <c r="S5268" i="18"/>
  <c r="S5352" i="18"/>
  <c r="S5277" i="18"/>
  <c r="S5196" i="18"/>
  <c r="S5351" i="18"/>
  <c r="S5269" i="18"/>
  <c r="S5333" i="18"/>
  <c r="S5317" i="18"/>
  <c r="S2799" i="18"/>
  <c r="S2800" i="18"/>
  <c r="S2842" i="18"/>
  <c r="S802" i="18"/>
  <c r="S2827" i="18"/>
  <c r="S3010" i="18"/>
  <c r="S2803" i="18"/>
  <c r="S1139" i="18"/>
  <c r="S2960" i="18"/>
  <c r="S2784" i="18"/>
  <c r="S2732" i="18"/>
  <c r="S2856" i="18"/>
  <c r="S2776" i="18"/>
  <c r="S2898" i="18"/>
  <c r="S1474" i="18"/>
  <c r="S2853" i="18"/>
  <c r="S1668" i="18"/>
  <c r="S2848" i="18"/>
  <c r="S1720" i="18"/>
  <c r="S2121" i="18"/>
  <c r="S1182" i="18"/>
  <c r="S1247" i="18"/>
  <c r="S2821" i="18"/>
  <c r="S2832" i="18"/>
  <c r="S2833" i="18"/>
  <c r="S2426" i="18"/>
  <c r="S1298" i="18"/>
  <c r="S2715" i="18"/>
  <c r="S2862" i="18"/>
  <c r="S2770" i="18"/>
  <c r="S2854" i="18"/>
  <c r="S643" i="18"/>
  <c r="S645" i="18"/>
  <c r="S4897" i="18"/>
  <c r="S4898" i="18"/>
  <c r="S4742" i="18"/>
  <c r="S4830" i="18"/>
  <c r="S4952" i="18"/>
  <c r="S5012" i="18"/>
  <c r="S5014" i="18"/>
  <c r="S5028" i="18"/>
  <c r="S5030" i="18"/>
  <c r="S5118" i="18"/>
  <c r="S4805" i="18"/>
  <c r="S4838" i="18"/>
  <c r="S4893" i="18"/>
  <c r="S4894" i="18"/>
  <c r="S4976" i="18"/>
  <c r="S5114" i="18"/>
  <c r="S4801" i="18"/>
  <c r="S4817" i="18"/>
  <c r="S4853" i="18"/>
  <c r="S4873" i="18"/>
  <c r="S4960" i="18"/>
  <c r="S4996" i="18"/>
  <c r="S4998" i="18"/>
  <c r="S5126" i="18"/>
  <c r="S4984" i="18"/>
  <c r="S5006" i="18"/>
  <c r="S5110" i="18"/>
  <c r="S4754" i="18"/>
  <c r="S4797" i="18"/>
  <c r="S4813" i="18"/>
  <c r="S4901" i="18"/>
  <c r="S4944" i="18"/>
  <c r="S5020" i="18"/>
  <c r="S5022" i="18"/>
  <c r="S5122" i="18"/>
  <c r="S4968" i="18"/>
  <c r="S4861" i="18"/>
  <c r="S5018" i="18"/>
  <c r="S4726" i="18"/>
  <c r="S4727" i="18"/>
  <c r="S5106" i="18"/>
  <c r="S5072" i="18"/>
  <c r="S4717" i="18"/>
  <c r="S4744" i="18"/>
  <c r="S4869" i="18"/>
  <c r="S5139" i="18"/>
  <c r="S5089" i="18"/>
  <c r="S4981" i="18"/>
  <c r="S5064" i="18"/>
  <c r="S4934" i="18"/>
  <c r="S4860" i="18"/>
  <c r="S5131" i="18"/>
  <c r="S5056" i="18"/>
  <c r="S4925" i="18"/>
  <c r="S4772" i="18"/>
  <c r="S4967" i="18"/>
  <c r="S5140" i="18"/>
  <c r="S5073" i="18"/>
  <c r="S5048" i="18"/>
  <c r="S4917" i="18"/>
  <c r="S4763" i="18"/>
  <c r="S4992" i="18"/>
  <c r="S5040" i="18"/>
  <c r="S5003" i="18"/>
  <c r="S4908" i="18"/>
  <c r="S5120" i="18"/>
  <c r="S4810" i="18"/>
  <c r="S5096" i="18"/>
  <c r="S5032" i="18"/>
  <c r="S4899" i="18"/>
  <c r="S4832" i="18"/>
  <c r="S4849" i="18"/>
  <c r="S5088" i="18"/>
  <c r="S4735" i="18"/>
  <c r="S4823" i="18"/>
  <c r="S4841" i="18"/>
  <c r="S5016" i="18"/>
  <c r="S5097" i="18"/>
  <c r="S5017" i="18"/>
  <c r="S4943" i="18"/>
  <c r="S4870" i="18"/>
  <c r="S4784" i="18"/>
  <c r="S4718" i="18"/>
  <c r="S5123" i="18"/>
  <c r="S5050" i="18"/>
  <c r="S4972" i="18"/>
  <c r="S4911" i="18"/>
  <c r="S4834" i="18"/>
  <c r="S4775" i="18"/>
  <c r="S5091" i="18"/>
  <c r="S5024" i="18"/>
  <c r="S4872" i="18"/>
  <c r="S4787" i="18"/>
  <c r="S5127" i="18"/>
  <c r="S4988" i="18"/>
  <c r="S4929" i="18"/>
  <c r="S4865" i="18"/>
  <c r="S4748" i="18"/>
  <c r="S5085" i="18"/>
  <c r="S4922" i="18"/>
  <c r="S4846" i="18"/>
  <c r="S4769" i="18"/>
  <c r="S5137" i="18"/>
  <c r="S5062" i="18"/>
  <c r="S4990" i="18"/>
  <c r="S4923" i="18"/>
  <c r="S4847" i="18"/>
  <c r="S4770" i="18"/>
  <c r="S5071" i="18"/>
  <c r="S5013" i="18"/>
  <c r="S4941" i="18"/>
  <c r="S4868" i="18"/>
  <c r="S4792" i="18"/>
  <c r="S4724" i="18"/>
  <c r="S5080" i="18"/>
  <c r="S4752" i="18"/>
  <c r="S4794" i="18"/>
  <c r="S5081" i="18"/>
  <c r="S5004" i="18"/>
  <c r="S4935" i="18"/>
  <c r="S4862" i="18"/>
  <c r="S4774" i="18"/>
  <c r="S5108" i="18"/>
  <c r="S5042" i="18"/>
  <c r="S4958" i="18"/>
  <c r="S4902" i="18"/>
  <c r="S4825" i="18"/>
  <c r="S4765" i="18"/>
  <c r="S5083" i="18"/>
  <c r="S5007" i="18"/>
  <c r="S4937" i="18"/>
  <c r="S4864" i="18"/>
  <c r="S4776" i="18"/>
  <c r="S5125" i="18"/>
  <c r="S5052" i="18"/>
  <c r="S4974" i="18"/>
  <c r="S4921" i="18"/>
  <c r="S4856" i="18"/>
  <c r="S4802" i="18"/>
  <c r="S5077" i="18"/>
  <c r="S5000" i="18"/>
  <c r="S4914" i="18"/>
  <c r="S4837" i="18"/>
  <c r="S5129" i="18"/>
  <c r="S5054" i="18"/>
  <c r="S4979" i="18"/>
  <c r="S4915" i="18"/>
  <c r="S4839" i="18"/>
  <c r="S4760" i="18"/>
  <c r="S5138" i="18"/>
  <c r="S5063" i="18"/>
  <c r="S5002" i="18"/>
  <c r="S4933" i="18"/>
  <c r="S4859" i="18"/>
  <c r="S4782" i="18"/>
  <c r="S4725" i="18"/>
  <c r="S4762" i="18"/>
  <c r="S5065" i="18"/>
  <c r="S4993" i="18"/>
  <c r="S4926" i="18"/>
  <c r="S4850" i="18"/>
  <c r="S4773" i="18"/>
  <c r="S5098" i="18"/>
  <c r="S5034" i="18"/>
  <c r="S4947" i="18"/>
  <c r="S4889" i="18"/>
  <c r="S4755" i="18"/>
  <c r="S5142" i="18"/>
  <c r="S5075" i="18"/>
  <c r="S4995" i="18"/>
  <c r="S4928" i="18"/>
  <c r="S4852" i="18"/>
  <c r="S4766" i="18"/>
  <c r="S5112" i="18"/>
  <c r="S4963" i="18"/>
  <c r="S4913" i="18"/>
  <c r="S4855" i="18"/>
  <c r="S4800" i="18"/>
  <c r="S5136" i="18"/>
  <c r="S5069" i="18"/>
  <c r="S4989" i="18"/>
  <c r="S4905" i="18"/>
  <c r="S4828" i="18"/>
  <c r="S4759" i="18"/>
  <c r="S5116" i="18"/>
  <c r="S5046" i="18"/>
  <c r="S4978" i="18"/>
  <c r="S4906" i="18"/>
  <c r="S4829" i="18"/>
  <c r="S4750" i="18"/>
  <c r="S5130" i="18"/>
  <c r="S5055" i="18"/>
  <c r="S4991" i="18"/>
  <c r="S4924" i="18"/>
  <c r="S4848" i="18"/>
  <c r="S4887" i="18"/>
  <c r="S5057" i="18"/>
  <c r="S4982" i="18"/>
  <c r="S4918" i="18"/>
  <c r="S4842" i="18"/>
  <c r="S4764" i="18"/>
  <c r="S5090" i="18"/>
  <c r="S5023" i="18"/>
  <c r="S4946" i="18"/>
  <c r="S4881" i="18"/>
  <c r="S4812" i="18"/>
  <c r="S4746" i="18"/>
  <c r="S5134" i="18"/>
  <c r="S4987" i="18"/>
  <c r="S4920" i="18"/>
  <c r="S4844" i="18"/>
  <c r="S4757" i="18"/>
  <c r="S5100" i="18"/>
  <c r="S5036" i="18"/>
  <c r="S4962" i="18"/>
  <c r="S4904" i="18"/>
  <c r="S4854" i="18"/>
  <c r="S4788" i="18"/>
  <c r="S4721" i="18"/>
  <c r="S5128" i="18"/>
  <c r="S5061" i="18"/>
  <c r="S4975" i="18"/>
  <c r="S4892" i="18"/>
  <c r="S4819" i="18"/>
  <c r="S4749" i="18"/>
  <c r="S5102" i="18"/>
  <c r="S5038" i="18"/>
  <c r="S4977" i="18"/>
  <c r="S4895" i="18"/>
  <c r="S4820" i="18"/>
  <c r="S4741" i="18"/>
  <c r="S5119" i="18"/>
  <c r="S5047" i="18"/>
  <c r="S4980" i="18"/>
  <c r="S4916" i="18"/>
  <c r="S4840" i="18"/>
  <c r="S4771" i="18"/>
  <c r="S4879" i="18"/>
  <c r="S5132" i="18"/>
  <c r="S5049" i="18"/>
  <c r="S4971" i="18"/>
  <c r="S4910" i="18"/>
  <c r="S4833" i="18"/>
  <c r="S4753" i="18"/>
  <c r="S5082" i="18"/>
  <c r="S5021" i="18"/>
  <c r="S4871" i="18"/>
  <c r="S4798" i="18"/>
  <c r="S5124" i="18"/>
  <c r="S5059" i="18"/>
  <c r="S4986" i="18"/>
  <c r="S4912" i="18"/>
  <c r="S4835" i="18"/>
  <c r="S4747" i="18"/>
  <c r="S5092" i="18"/>
  <c r="S5025" i="18"/>
  <c r="S4961" i="18"/>
  <c r="S4891" i="18"/>
  <c r="S4845" i="18"/>
  <c r="S4778" i="18"/>
  <c r="S5115" i="18"/>
  <c r="S5053" i="18"/>
  <c r="S4964" i="18"/>
  <c r="S4884" i="18"/>
  <c r="S4803" i="18"/>
  <c r="S5094" i="18"/>
  <c r="S5027" i="18"/>
  <c r="S4965" i="18"/>
  <c r="S4885" i="18"/>
  <c r="S4806" i="18"/>
  <c r="S4733" i="18"/>
  <c r="S5117" i="18"/>
  <c r="S5039" i="18"/>
  <c r="S4907" i="18"/>
  <c r="S4831" i="18"/>
  <c r="S4761" i="18"/>
  <c r="S5121" i="18"/>
  <c r="S5041" i="18"/>
  <c r="S4970" i="18"/>
  <c r="S4900" i="18"/>
  <c r="S4824" i="18"/>
  <c r="S4745" i="18"/>
  <c r="S5074" i="18"/>
  <c r="S5005" i="18"/>
  <c r="S4936" i="18"/>
  <c r="S4863" i="18"/>
  <c r="S4796" i="18"/>
  <c r="S5111" i="18"/>
  <c r="S5051" i="18"/>
  <c r="S4985" i="18"/>
  <c r="S4903" i="18"/>
  <c r="S4826" i="18"/>
  <c r="S5084" i="18"/>
  <c r="S5008" i="18"/>
  <c r="S4883" i="18"/>
  <c r="S4836" i="18"/>
  <c r="S4777" i="18"/>
  <c r="S5113" i="18"/>
  <c r="S4950" i="18"/>
  <c r="S4876" i="18"/>
  <c r="S4790" i="18"/>
  <c r="S4732" i="18"/>
  <c r="S5086" i="18"/>
  <c r="S5011" i="18"/>
  <c r="S4951" i="18"/>
  <c r="S4877" i="18"/>
  <c r="S4723" i="18"/>
  <c r="S5095" i="18"/>
  <c r="S5107" i="18"/>
  <c r="S5033" i="18"/>
  <c r="S4969" i="18"/>
  <c r="S4811" i="18"/>
  <c r="S5141" i="18"/>
  <c r="S5066" i="18"/>
  <c r="S4994" i="18"/>
  <c r="S4927" i="18"/>
  <c r="S4851" i="18"/>
  <c r="S4786" i="18"/>
  <c r="S5109" i="18"/>
  <c r="S5043" i="18"/>
  <c r="S4973" i="18"/>
  <c r="S4890" i="18"/>
  <c r="S4730" i="18"/>
  <c r="S5076" i="18"/>
  <c r="S4999" i="18"/>
  <c r="S4938" i="18"/>
  <c r="S4875" i="18"/>
  <c r="S4827" i="18"/>
  <c r="S5101" i="18"/>
  <c r="S5037" i="18"/>
  <c r="S4939" i="18"/>
  <c r="S4866" i="18"/>
  <c r="S4789" i="18"/>
  <c r="S4722" i="18"/>
  <c r="S5078" i="18"/>
  <c r="S5010" i="18"/>
  <c r="S4940" i="18"/>
  <c r="S5105" i="18"/>
  <c r="S4818" i="18"/>
  <c r="S4858" i="18"/>
  <c r="S4955" i="18"/>
  <c r="S5019" i="18"/>
  <c r="S5133" i="18"/>
  <c r="S4758" i="18"/>
  <c r="S4791" i="18"/>
  <c r="S4954" i="18"/>
  <c r="S4751" i="18"/>
  <c r="S4956" i="18"/>
  <c r="S4957" i="18"/>
  <c r="S5058" i="18"/>
  <c r="S4780" i="18"/>
  <c r="S4953" i="18"/>
  <c r="S4743" i="18"/>
  <c r="S4880" i="18"/>
  <c r="S4983" i="18"/>
  <c r="S5099" i="18"/>
  <c r="S5135" i="18"/>
  <c r="S5093" i="18"/>
  <c r="S5087" i="18"/>
  <c r="S4896" i="18"/>
  <c r="S4734" i="18"/>
  <c r="S4795" i="18"/>
  <c r="S4919" i="18"/>
  <c r="S5035" i="18"/>
  <c r="S5068" i="18"/>
  <c r="S5026" i="18"/>
  <c r="S5070" i="18"/>
  <c r="S5079" i="18"/>
  <c r="S4886" i="18"/>
  <c r="S4728" i="18"/>
  <c r="S4843" i="18"/>
  <c r="S4959" i="18"/>
  <c r="S4997" i="18"/>
  <c r="S4931" i="18"/>
  <c r="S5001" i="18"/>
  <c r="S5031" i="18"/>
  <c r="S4878" i="18"/>
  <c r="S4867" i="18"/>
  <c r="S4882" i="18"/>
  <c r="S4799" i="18"/>
  <c r="S4930" i="18"/>
  <c r="S5029" i="18"/>
  <c r="S4874" i="18"/>
  <c r="S5015" i="18"/>
  <c r="S4857" i="18"/>
  <c r="S4822" i="18"/>
  <c r="S4779" i="18"/>
  <c r="S4821" i="18"/>
  <c r="S4932" i="18"/>
  <c r="S2704" i="18"/>
  <c r="S2699" i="18"/>
  <c r="S692" i="18"/>
  <c r="S2909" i="18"/>
  <c r="S2910" i="18"/>
  <c r="S2694" i="18"/>
  <c r="S654" i="18"/>
  <c r="S2696" i="18"/>
  <c r="S2697" i="18"/>
  <c r="S682" i="18"/>
  <c r="S2691" i="18"/>
  <c r="S668" i="18"/>
  <c r="S1727" i="18"/>
  <c r="S2688" i="18"/>
  <c r="S680" i="18"/>
  <c r="S2689" i="18"/>
  <c r="S689" i="18"/>
  <c r="S660" i="18"/>
  <c r="S2706" i="18"/>
  <c r="S677" i="18"/>
  <c r="S675" i="18"/>
  <c r="S633" i="18"/>
  <c r="S2698" i="18"/>
  <c r="S1724" i="18"/>
  <c r="S661" i="18"/>
  <c r="S2690" i="18"/>
  <c r="S2708" i="18"/>
  <c r="S653" i="18"/>
  <c r="S686" i="18"/>
  <c r="S2695" i="18"/>
  <c r="S2912" i="18"/>
  <c r="S667" i="18"/>
  <c r="S678" i="18"/>
  <c r="S2687" i="18"/>
  <c r="S2707" i="18"/>
  <c r="S1723" i="18"/>
  <c r="S659" i="18"/>
  <c r="S2692" i="18"/>
  <c r="S670" i="18"/>
  <c r="S435" i="18"/>
  <c r="S66" i="18"/>
  <c r="S5323" i="18"/>
  <c r="S5807" i="18"/>
  <c r="S5684" i="18"/>
  <c r="S5641" i="18"/>
  <c r="S5841" i="18"/>
  <c r="S5816" i="18"/>
  <c r="S5817" i="18"/>
  <c r="S5979" i="18"/>
  <c r="S5399" i="18"/>
  <c r="S5362" i="18"/>
  <c r="S5809" i="18"/>
  <c r="S406" i="18"/>
  <c r="S709" i="18"/>
  <c r="S732" i="18"/>
  <c r="S928" i="18"/>
  <c r="S1036" i="18"/>
  <c r="S87" i="18"/>
  <c r="S696" i="18"/>
  <c r="S1127" i="18"/>
  <c r="S1108" i="18"/>
  <c r="S1028" i="18"/>
  <c r="S1126" i="18"/>
  <c r="S766" i="18"/>
  <c r="S768" i="18"/>
  <c r="S1138" i="18"/>
  <c r="S1010" i="18"/>
  <c r="S987" i="18"/>
  <c r="S1077" i="18"/>
  <c r="S695" i="18"/>
  <c r="S2388" i="18"/>
  <c r="S684" i="18"/>
  <c r="S2190" i="18"/>
  <c r="S1094" i="18"/>
  <c r="S1072" i="18"/>
  <c r="S665" i="18"/>
  <c r="S1130" i="18"/>
  <c r="S1061" i="18"/>
  <c r="S1135" i="18"/>
  <c r="S1159" i="18"/>
  <c r="S647" i="18"/>
  <c r="S2269" i="18"/>
  <c r="S1039" i="18"/>
  <c r="S1068" i="18"/>
  <c r="S666" i="18"/>
  <c r="S1147" i="18"/>
  <c r="S1005" i="18"/>
  <c r="S743" i="18"/>
  <c r="S2351" i="18"/>
  <c r="S2240" i="18"/>
  <c r="S792" i="18"/>
  <c r="S1033" i="18"/>
  <c r="S1019" i="18"/>
  <c r="S989" i="18"/>
  <c r="S1152" i="18"/>
  <c r="S664" i="18"/>
  <c r="S1104" i="18"/>
  <c r="S724" i="18"/>
  <c r="S1023" i="18"/>
  <c r="S1009" i="18"/>
  <c r="S1101" i="18"/>
  <c r="S805" i="18"/>
  <c r="S1042" i="18"/>
  <c r="S2319" i="18"/>
  <c r="S1079" i="18"/>
  <c r="S1076" i="18"/>
  <c r="S1134" i="18"/>
  <c r="S784" i="18"/>
  <c r="S1090" i="18"/>
  <c r="S1029" i="18"/>
  <c r="S1062" i="18"/>
  <c r="S649" i="18"/>
  <c r="S1015" i="18"/>
  <c r="S990" i="18"/>
  <c r="S1097" i="18"/>
  <c r="S874" i="18"/>
  <c r="S854" i="18"/>
  <c r="S676" i="18"/>
  <c r="S747" i="18"/>
  <c r="S730" i="18"/>
  <c r="S776" i="18"/>
  <c r="S650" i="18"/>
  <c r="S812" i="18"/>
  <c r="S886" i="18"/>
  <c r="S893" i="18"/>
  <c r="S885" i="18"/>
  <c r="S809" i="18"/>
  <c r="S883" i="18"/>
  <c r="S813" i="18"/>
  <c r="S884" i="18"/>
  <c r="S810" i="18"/>
  <c r="S811" i="18"/>
  <c r="S79" i="18"/>
  <c r="S688" i="18"/>
  <c r="S725" i="18"/>
  <c r="S985" i="18"/>
  <c r="S786" i="18"/>
  <c r="S2323" i="18"/>
  <c r="S2349" i="18"/>
  <c r="S1004" i="18"/>
  <c r="S758" i="18"/>
  <c r="S2385" i="18"/>
  <c r="S2225" i="18"/>
  <c r="S986" i="18"/>
  <c r="S2311" i="18"/>
  <c r="S2380" i="18"/>
  <c r="S726" i="18"/>
  <c r="S712" i="18"/>
  <c r="S2267" i="18"/>
  <c r="S1021" i="18"/>
  <c r="S1055" i="18"/>
  <c r="S2304" i="18"/>
  <c r="S1027" i="18"/>
  <c r="S2268" i="18"/>
  <c r="S1008" i="18"/>
  <c r="S1121" i="18"/>
  <c r="S2322" i="18"/>
  <c r="S1050" i="18"/>
  <c r="S1131" i="18"/>
  <c r="S2189" i="18"/>
  <c r="S2188" i="18"/>
  <c r="S1133" i="18"/>
  <c r="S2350" i="18"/>
  <c r="S991" i="18"/>
  <c r="S1048" i="18"/>
  <c r="S2321" i="18"/>
  <c r="S1124" i="18"/>
  <c r="S1142" i="18"/>
  <c r="S2232" i="18"/>
  <c r="S2320" i="18"/>
  <c r="S1043" i="18"/>
  <c r="S1044" i="18"/>
  <c r="S1113" i="18"/>
  <c r="S788" i="18"/>
  <c r="S637" i="18"/>
  <c r="S710" i="18"/>
  <c r="S800" i="18"/>
  <c r="S791" i="18"/>
  <c r="S746" i="18"/>
  <c r="S707" i="18"/>
  <c r="S674" i="18"/>
  <c r="S173" i="18"/>
  <c r="S782" i="18"/>
  <c r="S940" i="18"/>
  <c r="S922" i="18"/>
  <c r="S943" i="18"/>
  <c r="S868" i="18"/>
  <c r="S870" i="18"/>
  <c r="S936" i="18"/>
  <c r="S871" i="18"/>
  <c r="S862" i="18"/>
  <c r="S947" i="18"/>
  <c r="S877" i="18"/>
  <c r="S857" i="18"/>
  <c r="S935" i="18"/>
  <c r="S942" i="18"/>
  <c r="S863" i="18"/>
  <c r="S879" i="18"/>
  <c r="S878" i="18"/>
  <c r="S941" i="18"/>
  <c r="S933" i="18"/>
  <c r="S944" i="18"/>
  <c r="S4672" i="18"/>
  <c r="S4673" i="18"/>
  <c r="S1189" i="18"/>
  <c r="S1085" i="18"/>
  <c r="S2167" i="18"/>
  <c r="S671" i="18"/>
  <c r="S708" i="18"/>
  <c r="S2246" i="18"/>
  <c r="S638" i="18"/>
  <c r="S1192" i="18"/>
  <c r="S1089" i="18"/>
  <c r="S673" i="18"/>
  <c r="S2258" i="18"/>
  <c r="S722" i="18"/>
  <c r="S1191" i="18"/>
  <c r="S1199" i="18"/>
  <c r="S1196" i="18"/>
  <c r="S1100" i="18"/>
  <c r="S789" i="18"/>
  <c r="S2344" i="18"/>
  <c r="S1184" i="18"/>
  <c r="S1073" i="18"/>
  <c r="S2250" i="18"/>
  <c r="S698" i="18"/>
  <c r="S1195" i="18"/>
  <c r="S779" i="18"/>
  <c r="S2333" i="18"/>
  <c r="S1141" i="18"/>
  <c r="S1188" i="18"/>
  <c r="S701" i="18"/>
  <c r="S1198" i="18"/>
  <c r="S1193" i="18"/>
  <c r="S1065" i="18"/>
  <c r="S753" i="18"/>
  <c r="S657" i="18"/>
  <c r="S770" i="18"/>
  <c r="S1187" i="18"/>
  <c r="S771" i="18"/>
  <c r="S651" i="18"/>
  <c r="S1087" i="18"/>
  <c r="S655" i="18"/>
  <c r="S772" i="18"/>
  <c r="S757" i="18"/>
  <c r="S798" i="18"/>
  <c r="S1128" i="18"/>
  <c r="S2337" i="18"/>
  <c r="S1137" i="18"/>
  <c r="S1082" i="18"/>
  <c r="S1140" i="18"/>
  <c r="S1030" i="18"/>
  <c r="S790" i="18"/>
  <c r="S1112" i="18"/>
  <c r="S672" i="18"/>
  <c r="S1194" i="18"/>
  <c r="S2187" i="18"/>
  <c r="S715" i="18"/>
  <c r="S799" i="18"/>
  <c r="S687" i="18"/>
  <c r="S669" i="18"/>
  <c r="S2179" i="18"/>
  <c r="S795" i="18"/>
  <c r="S1143" i="18"/>
  <c r="S719" i="18"/>
  <c r="S656" i="18"/>
  <c r="S1025" i="18"/>
  <c r="S2266" i="18"/>
  <c r="S2171" i="18"/>
  <c r="S755" i="18"/>
  <c r="S1132" i="18"/>
  <c r="S662" i="18"/>
  <c r="S1186" i="18"/>
  <c r="S699" i="18"/>
  <c r="S948" i="18"/>
  <c r="S1096" i="18"/>
  <c r="S2345" i="18"/>
  <c r="S801" i="18"/>
  <c r="S738" i="18"/>
  <c r="S1190" i="18"/>
  <c r="S793" i="18"/>
  <c r="S767" i="18"/>
  <c r="S2263" i="18"/>
  <c r="S727" i="18"/>
  <c r="S773" i="18"/>
  <c r="S1185" i="18"/>
  <c r="S997" i="18"/>
  <c r="S2184" i="18"/>
  <c r="S2348" i="18"/>
  <c r="S858" i="18"/>
  <c r="S1099" i="18"/>
  <c r="S859" i="18"/>
  <c r="S2276" i="18"/>
  <c r="S1046" i="18"/>
  <c r="S945" i="18"/>
  <c r="S881" i="18"/>
  <c r="S2197" i="18"/>
  <c r="S2390" i="18"/>
  <c r="S1150" i="18"/>
  <c r="S2325" i="18"/>
  <c r="S2327" i="18"/>
  <c r="S880" i="18"/>
  <c r="S938" i="18"/>
  <c r="S939" i="18"/>
  <c r="S931" i="18"/>
  <c r="S855" i="18"/>
  <c r="S929" i="18"/>
  <c r="S875" i="18"/>
  <c r="S867" i="18"/>
  <c r="S865" i="18"/>
  <c r="S797" i="18"/>
  <c r="S785" i="18"/>
  <c r="S796" i="18"/>
  <c r="S703" i="18"/>
  <c r="S996" i="18"/>
  <c r="S713" i="18"/>
  <c r="S718" i="18"/>
  <c r="S644" i="18"/>
  <c r="S705" i="18"/>
  <c r="S681" i="18"/>
  <c r="S861" i="18"/>
  <c r="S919" i="18"/>
  <c r="S860" i="18"/>
  <c r="S856" i="18"/>
  <c r="S920" i="18"/>
  <c r="S925" i="18"/>
  <c r="S1080" i="18"/>
  <c r="S923" i="18"/>
  <c r="S2275" i="18"/>
  <c r="S1092" i="18"/>
  <c r="S1086" i="18"/>
  <c r="S2353" i="18"/>
  <c r="S1114" i="18"/>
  <c r="S1059" i="18"/>
  <c r="S1117" i="18"/>
  <c r="S1148" i="18"/>
  <c r="S1041" i="18"/>
  <c r="S2227" i="18"/>
  <c r="S1109" i="18"/>
  <c r="S1063" i="18"/>
  <c r="S1060" i="18"/>
  <c r="S926" i="18"/>
  <c r="S937" i="18"/>
  <c r="S873" i="18"/>
  <c r="S946" i="18"/>
  <c r="S882" i="18"/>
  <c r="S2196" i="18"/>
  <c r="S982" i="18"/>
  <c r="S1049" i="18"/>
  <c r="S2306" i="18"/>
  <c r="S2382" i="18"/>
  <c r="S1103" i="18"/>
  <c r="S930" i="18"/>
  <c r="S1123" i="18"/>
  <c r="S1000" i="18"/>
  <c r="S1115" i="18"/>
  <c r="S927" i="18"/>
  <c r="S1093" i="18"/>
  <c r="S921" i="18"/>
  <c r="S866" i="18"/>
  <c r="S1034" i="18"/>
  <c r="S981" i="18"/>
  <c r="S974" i="18"/>
  <c r="S902" i="18"/>
  <c r="S838" i="18"/>
  <c r="S1165" i="18"/>
  <c r="S973" i="18"/>
  <c r="S917" i="18"/>
  <c r="S853" i="18"/>
  <c r="S977" i="18"/>
  <c r="S841" i="18"/>
  <c r="S850" i="18"/>
  <c r="S915" i="18"/>
  <c r="S887" i="18"/>
  <c r="S958" i="18"/>
  <c r="S822" i="18"/>
  <c r="S1168" i="18"/>
  <c r="S888" i="18"/>
  <c r="S897" i="18"/>
  <c r="S815" i="18"/>
  <c r="S972" i="18"/>
  <c r="S844" i="18"/>
  <c r="S965" i="18"/>
  <c r="S817" i="18"/>
  <c r="S890" i="18"/>
  <c r="S826" i="18"/>
  <c r="S955" i="18"/>
  <c r="S891" i="18"/>
  <c r="S827" i="18"/>
  <c r="S975" i="18"/>
  <c r="S957" i="18"/>
  <c r="S821" i="18"/>
  <c r="S818" i="18"/>
  <c r="S820" i="18"/>
  <c r="S956" i="18"/>
  <c r="S1167" i="18"/>
  <c r="S1164" i="18"/>
  <c r="S1163" i="18"/>
  <c r="S892" i="18"/>
  <c r="S816" i="18"/>
  <c r="S1162" i="18"/>
  <c r="S852" i="18"/>
  <c r="S889" i="18"/>
  <c r="S846" i="18"/>
  <c r="S814" i="18"/>
  <c r="S828" i="18"/>
  <c r="S901" i="18"/>
  <c r="S823" i="18"/>
  <c r="S894" i="18"/>
  <c r="S896" i="18"/>
  <c r="S824" i="18"/>
  <c r="S895" i="18"/>
  <c r="S836" i="18"/>
  <c r="S825" i="18"/>
  <c r="S837" i="18"/>
  <c r="S967" i="18"/>
  <c r="S839" i="18"/>
  <c r="S847" i="18"/>
  <c r="S2164" i="18"/>
  <c r="S976" i="18"/>
  <c r="S904" i="18"/>
  <c r="S840" i="18"/>
  <c r="S2241" i="18"/>
  <c r="S913" i="18"/>
  <c r="S849" i="18"/>
  <c r="S2163" i="18"/>
  <c r="S966" i="18"/>
  <c r="S830" i="18"/>
  <c r="S968" i="18"/>
  <c r="S832" i="18"/>
  <c r="S905" i="18"/>
  <c r="S914" i="18"/>
  <c r="S979" i="18"/>
  <c r="S851" i="18"/>
  <c r="S911" i="18"/>
  <c r="S909" i="18"/>
  <c r="S845" i="18"/>
  <c r="S2328" i="18"/>
  <c r="S960" i="18"/>
  <c r="S969" i="18"/>
  <c r="S833" i="18"/>
  <c r="S2242" i="18"/>
  <c r="S978" i="18"/>
  <c r="S906" i="18"/>
  <c r="S842" i="18"/>
  <c r="S971" i="18"/>
  <c r="S907" i="18"/>
  <c r="S843" i="18"/>
  <c r="S831" i="18"/>
  <c r="S908" i="18"/>
  <c r="S829" i="18"/>
  <c r="S2330" i="18"/>
  <c r="S2162" i="18"/>
  <c r="S962" i="18"/>
  <c r="S959" i="18"/>
  <c r="S964" i="18"/>
  <c r="S900" i="18"/>
  <c r="S2329" i="18"/>
  <c r="S819" i="18"/>
  <c r="S980" i="18"/>
  <c r="S912" i="18"/>
  <c r="S970" i="18"/>
  <c r="S963" i="18"/>
  <c r="S916" i="18"/>
  <c r="S848" i="18"/>
  <c r="S961" i="18"/>
  <c r="S918" i="18"/>
  <c r="S910" i="18"/>
  <c r="S898" i="18"/>
  <c r="S899" i="18"/>
  <c r="S835" i="18"/>
  <c r="S834" i="18"/>
  <c r="S903" i="18"/>
  <c r="S2243" i="18"/>
  <c r="S781" i="18"/>
  <c r="S749" i="18"/>
  <c r="S702" i="18"/>
  <c r="S794" i="18"/>
  <c r="S762" i="18"/>
  <c r="S646" i="18"/>
  <c r="S777" i="18"/>
  <c r="S780" i="18"/>
  <c r="S774" i="18"/>
  <c r="S1091" i="18"/>
  <c r="S690" i="18"/>
  <c r="S1158" i="18"/>
  <c r="S1032" i="18"/>
  <c r="S721" i="18"/>
  <c r="S736" i="18"/>
  <c r="S778" i="18"/>
  <c r="S683" i="18"/>
  <c r="S764" i="18"/>
  <c r="S1011" i="18"/>
  <c r="S733" i="18"/>
  <c r="S2373" i="18"/>
  <c r="S648" i="18"/>
  <c r="S787" i="18"/>
  <c r="S691" i="18"/>
  <c r="S1056" i="18"/>
  <c r="S754" i="18"/>
  <c r="S658" i="18"/>
  <c r="S1197" i="18"/>
  <c r="S2218" i="18"/>
  <c r="S2297" i="18"/>
  <c r="S745" i="18"/>
  <c r="S741" i="18"/>
  <c r="S642" i="18"/>
  <c r="S984" i="18"/>
  <c r="S1003" i="18"/>
  <c r="S251" i="18"/>
  <c r="S310" i="18"/>
  <c r="S252" i="18"/>
  <c r="S311" i="18"/>
  <c r="S247" i="18"/>
  <c r="S293" i="18"/>
  <c r="S367" i="18"/>
  <c r="S362" i="18"/>
  <c r="S229" i="18"/>
  <c r="S308" i="18"/>
  <c r="S217" i="18"/>
  <c r="S282" i="18"/>
  <c r="S218" i="18"/>
  <c r="S371" i="18"/>
  <c r="S243" i="18"/>
  <c r="S205" i="18"/>
  <c r="S213" i="18"/>
  <c r="S279" i="18"/>
  <c r="S232" i="18"/>
  <c r="S209" i="18"/>
  <c r="S365" i="18"/>
  <c r="S346" i="18"/>
  <c r="S212" i="18"/>
  <c r="S363" i="18"/>
  <c r="S235" i="18"/>
  <c r="S364" i="18"/>
  <c r="S348" i="18"/>
  <c r="S288" i="18"/>
  <c r="S292" i="18"/>
  <c r="S278" i="18"/>
  <c r="S208" i="18"/>
  <c r="S237" i="18"/>
  <c r="S283" i="18"/>
  <c r="S241" i="18"/>
  <c r="S347" i="18"/>
  <c r="S345" i="18"/>
  <c r="S355" i="18"/>
  <c r="S280" i="18"/>
  <c r="S306" i="18"/>
  <c r="S219" i="18"/>
  <c r="S206" i="18"/>
  <c r="S281" i="18"/>
  <c r="S211" i="18"/>
  <c r="S244" i="18"/>
  <c r="S207" i="18"/>
  <c r="S287" i="18"/>
  <c r="S215" i="18"/>
  <c r="S286" i="18"/>
  <c r="S216" i="18"/>
  <c r="S214" i="18"/>
  <c r="S228" i="18"/>
  <c r="S227" i="18"/>
  <c r="S285" i="18"/>
  <c r="S295" i="18"/>
  <c r="S231" i="18"/>
  <c r="S305" i="18"/>
  <c r="S225" i="18"/>
  <c r="S290" i="18"/>
  <c r="S226" i="18"/>
  <c r="S1223" i="18"/>
  <c r="S359" i="18"/>
  <c r="S223" i="18"/>
  <c r="S1224" i="18"/>
  <c r="S240" i="18"/>
  <c r="S297" i="18"/>
  <c r="S356" i="18"/>
  <c r="S1146" i="18"/>
  <c r="S354" i="18"/>
  <c r="S236" i="18"/>
  <c r="S307" i="18"/>
  <c r="S1310" i="18"/>
  <c r="S302" i="18"/>
  <c r="S238" i="18"/>
  <c r="S351" i="18"/>
  <c r="S1144" i="18"/>
  <c r="S304" i="18"/>
  <c r="S369" i="18"/>
  <c r="S289" i="18"/>
  <c r="S210" i="18"/>
  <c r="S299" i="18"/>
  <c r="S366" i="18"/>
  <c r="S222" i="18"/>
  <c r="S1312" i="18"/>
  <c r="S353" i="18"/>
  <c r="S368" i="18"/>
  <c r="S230" i="18"/>
  <c r="S296" i="18"/>
  <c r="S1225" i="18"/>
  <c r="S234" i="18"/>
  <c r="S360" i="18"/>
  <c r="S221" i="18"/>
  <c r="S370" i="18"/>
  <c r="S361" i="18"/>
  <c r="S357" i="18"/>
  <c r="S303" i="18"/>
  <c r="S352" i="18"/>
  <c r="S233" i="18"/>
  <c r="S242" i="18"/>
  <c r="S309" i="18"/>
  <c r="S349" i="18"/>
  <c r="S358" i="18"/>
  <c r="S300" i="18"/>
  <c r="S294" i="18"/>
  <c r="S1311" i="18"/>
  <c r="S224" i="18"/>
  <c r="S301" i="18"/>
  <c r="S291" i="18"/>
  <c r="S298" i="18"/>
  <c r="S1145" i="18"/>
  <c r="S350" i="18"/>
  <c r="S239" i="18"/>
  <c r="S220" i="18"/>
  <c r="S153" i="18"/>
  <c r="S185" i="18"/>
  <c r="S93" i="18"/>
  <c r="S172" i="18"/>
  <c r="S140" i="18"/>
  <c r="S37" i="18"/>
  <c r="S165" i="18"/>
  <c r="S168" i="18"/>
  <c r="S171" i="18"/>
  <c r="S319" i="18"/>
  <c r="S426" i="18"/>
  <c r="S164" i="18"/>
  <c r="S29" i="18"/>
  <c r="S574" i="18"/>
  <c r="S158" i="18"/>
  <c r="S420" i="18"/>
  <c r="S1232" i="18"/>
  <c r="S472" i="18"/>
  <c r="S184" i="18"/>
  <c r="S1228" i="18"/>
  <c r="S3025" i="18"/>
  <c r="S569" i="18"/>
  <c r="S533" i="18"/>
  <c r="S490" i="18"/>
  <c r="S60" i="18"/>
  <c r="S163" i="18"/>
  <c r="S572" i="18"/>
  <c r="S1326" i="18"/>
  <c r="S566" i="18"/>
  <c r="S148" i="18"/>
  <c r="S479" i="18"/>
  <c r="S564" i="18"/>
  <c r="S129" i="18"/>
  <c r="S106" i="18"/>
  <c r="S565" i="18"/>
  <c r="S475" i="18"/>
  <c r="S118" i="18"/>
  <c r="S463" i="18"/>
  <c r="S144" i="18"/>
  <c r="S3026" i="18"/>
  <c r="S570" i="18"/>
  <c r="S90" i="18"/>
  <c r="S518" i="18"/>
  <c r="S567" i="18"/>
  <c r="S536" i="18"/>
  <c r="S64" i="18"/>
  <c r="S1169" i="18"/>
  <c r="S89" i="18"/>
  <c r="S502" i="18"/>
  <c r="S78" i="18"/>
  <c r="S527" i="18"/>
  <c r="S562" i="18"/>
  <c r="S146" i="18"/>
  <c r="S571" i="18"/>
  <c r="S455" i="18"/>
  <c r="S63" i="18"/>
  <c r="S531" i="18"/>
  <c r="S53" i="18"/>
  <c r="S62" i="18"/>
  <c r="S1248" i="18"/>
  <c r="S530" i="18"/>
  <c r="S563" i="18"/>
  <c r="S387" i="18"/>
  <c r="S99" i="18"/>
  <c r="S1327" i="18"/>
  <c r="S486" i="18"/>
  <c r="S46" i="18"/>
  <c r="S1240" i="18"/>
  <c r="S192" i="18"/>
  <c r="S181" i="18"/>
  <c r="S189" i="18"/>
  <c r="S522" i="18"/>
  <c r="S42" i="18"/>
  <c r="S92" i="18"/>
  <c r="S568" i="18"/>
  <c r="S415" i="18"/>
  <c r="S47" i="18"/>
  <c r="S1161" i="18"/>
  <c r="S1245" i="18"/>
  <c r="S170" i="18"/>
  <c r="S1315" i="18"/>
  <c r="S190" i="18"/>
  <c r="S477" i="18"/>
  <c r="S1330" i="18"/>
  <c r="S575" i="18"/>
  <c r="S48" i="18"/>
  <c r="S162" i="18"/>
  <c r="S110" i="18"/>
  <c r="S1166" i="18"/>
  <c r="S1153" i="18"/>
  <c r="S161" i="18"/>
  <c r="S534" i="18"/>
  <c r="S113" i="18"/>
  <c r="S180" i="18"/>
  <c r="S1149" i="18"/>
  <c r="S339" i="18"/>
  <c r="S1319" i="18"/>
  <c r="S186" i="18"/>
  <c r="S336" i="18"/>
  <c r="S1309" i="18"/>
  <c r="S246" i="18"/>
  <c r="S320" i="18"/>
  <c r="S1179" i="18"/>
  <c r="S436" i="18"/>
  <c r="S249" i="18"/>
  <c r="S258" i="18"/>
  <c r="S250" i="18"/>
  <c r="S271" i="18"/>
  <c r="S330" i="18"/>
  <c r="S540" i="18"/>
  <c r="S322" i="18"/>
  <c r="S1307" i="18"/>
  <c r="S1258" i="18"/>
  <c r="S266" i="18"/>
  <c r="S272" i="18"/>
  <c r="S489" i="18"/>
  <c r="S256" i="18"/>
  <c r="S329" i="18"/>
  <c r="S422" i="18"/>
  <c r="S481" i="18"/>
  <c r="S81" i="18"/>
  <c r="S112" i="18"/>
  <c r="S548" i="18"/>
  <c r="S127" i="18"/>
  <c r="S401" i="18"/>
  <c r="S155" i="18"/>
  <c r="S74" i="18"/>
  <c r="S169" i="18"/>
  <c r="S124" i="18"/>
  <c r="S1172" i="18"/>
  <c r="S462" i="18"/>
  <c r="S38" i="18"/>
  <c r="S487" i="18"/>
  <c r="S524" i="18"/>
  <c r="S1251" i="18"/>
  <c r="S491" i="18"/>
  <c r="S379" i="18"/>
  <c r="S134" i="18"/>
  <c r="S537" i="18"/>
  <c r="S377" i="18"/>
  <c r="S405" i="18"/>
  <c r="S466" i="18"/>
  <c r="S452" i="18"/>
  <c r="S542" i="18"/>
  <c r="S1301" i="18"/>
  <c r="S1333" i="18"/>
  <c r="S432" i="18"/>
  <c r="S517" i="18"/>
  <c r="S458" i="18"/>
  <c r="S469" i="18"/>
  <c r="S467" i="18"/>
  <c r="S115" i="18"/>
  <c r="S157" i="18"/>
  <c r="S86" i="18"/>
  <c r="S549" i="18"/>
  <c r="S423" i="18"/>
  <c r="S183" i="18"/>
  <c r="S55" i="18"/>
  <c r="S525" i="18"/>
  <c r="S175" i="18"/>
  <c r="S395" i="18"/>
  <c r="S1370" i="18"/>
  <c r="S494" i="18"/>
  <c r="S413" i="18"/>
  <c r="S57" i="18"/>
  <c r="S1222" i="18"/>
  <c r="S528" i="18"/>
  <c r="S56" i="18"/>
  <c r="S159" i="18"/>
  <c r="S409" i="18"/>
  <c r="S539" i="18"/>
  <c r="S75" i="18"/>
  <c r="S380" i="18"/>
  <c r="S399" i="18"/>
  <c r="S40" i="18"/>
  <c r="S520" i="18"/>
  <c r="S429" i="18"/>
  <c r="S451" i="18"/>
  <c r="S516" i="18"/>
  <c r="S418" i="18"/>
  <c r="S484" i="18"/>
  <c r="S480" i="18"/>
  <c r="S196" i="18"/>
  <c r="S419" i="18"/>
  <c r="S400" i="18"/>
  <c r="S498" i="18"/>
  <c r="S245" i="18"/>
  <c r="S265" i="18"/>
  <c r="S138" i="18"/>
  <c r="S121" i="18"/>
  <c r="S167" i="18"/>
  <c r="S41" i="18"/>
  <c r="S67" i="18"/>
  <c r="S326" i="18"/>
  <c r="S254" i="18"/>
  <c r="S248" i="18"/>
  <c r="S261" i="18"/>
  <c r="S324" i="18"/>
  <c r="S332" i="18"/>
  <c r="S327" i="18"/>
  <c r="S269" i="18"/>
  <c r="S333" i="18"/>
  <c r="S259" i="18"/>
  <c r="S268" i="18"/>
  <c r="S270" i="18"/>
  <c r="S253" i="18"/>
  <c r="S262" i="18"/>
  <c r="S338" i="18"/>
  <c r="S313" i="18"/>
  <c r="S335" i="18"/>
  <c r="S334" i="18"/>
  <c r="S331" i="18"/>
  <c r="S204" i="18"/>
  <c r="S276" i="18"/>
  <c r="S274" i="18"/>
  <c r="S201" i="18"/>
  <c r="S200" i="18"/>
  <c r="S275" i="18"/>
  <c r="S284" i="18"/>
  <c r="S277" i="18"/>
  <c r="S203" i="18"/>
  <c r="S202" i="18"/>
  <c r="S1303" i="18"/>
  <c r="S1170" i="18"/>
  <c r="S438" i="18"/>
  <c r="S532" i="18"/>
  <c r="S103" i="18"/>
  <c r="S440" i="18"/>
  <c r="S1305" i="18"/>
  <c r="S117" i="18"/>
  <c r="S1293" i="18"/>
  <c r="S1207" i="18"/>
  <c r="S1249" i="18"/>
  <c r="S521" i="18"/>
  <c r="S1171" i="18"/>
  <c r="S445" i="18"/>
  <c r="S1286" i="18"/>
  <c r="S1367" i="18"/>
  <c r="S376" i="18"/>
  <c r="S381" i="18"/>
  <c r="S1304" i="18"/>
  <c r="S433" i="18"/>
  <c r="S394" i="18"/>
  <c r="S511" i="18"/>
  <c r="S417" i="18"/>
  <c r="S398" i="18"/>
  <c r="S514" i="18"/>
  <c r="S1332" i="18"/>
  <c r="S503" i="18"/>
  <c r="S149" i="18"/>
  <c r="S1302" i="18"/>
  <c r="S116" i="18"/>
  <c r="S177" i="18"/>
  <c r="S1362" i="18"/>
  <c r="S523" i="18"/>
  <c r="S1214" i="18"/>
  <c r="S375" i="18"/>
  <c r="S1250" i="18"/>
  <c r="S411" i="18"/>
  <c r="S434" i="18"/>
  <c r="S1331" i="18"/>
  <c r="S98" i="18"/>
  <c r="S191" i="18"/>
  <c r="S182" i="18"/>
  <c r="S137" i="18"/>
  <c r="S65" i="18"/>
  <c r="S28" i="18"/>
  <c r="S101" i="18"/>
  <c r="S179" i="18"/>
  <c r="S1279" i="18"/>
  <c r="S33" i="18"/>
  <c r="S446" i="18"/>
  <c r="S82" i="18"/>
  <c r="S573" i="18"/>
  <c r="S1355" i="18"/>
  <c r="S374" i="18"/>
  <c r="S145" i="18"/>
  <c r="S132" i="18"/>
  <c r="S39" i="18"/>
  <c r="S136" i="18"/>
  <c r="S1200" i="18"/>
  <c r="S393" i="18"/>
  <c r="S49" i="18"/>
  <c r="S178" i="18"/>
  <c r="S123" i="18"/>
  <c r="S100" i="18"/>
  <c r="S96" i="18"/>
  <c r="S72" i="18"/>
  <c r="S35" i="18"/>
  <c r="D18" i="16" s="1"/>
  <c r="S188" i="18"/>
  <c r="S176" i="18"/>
  <c r="S386" i="18"/>
  <c r="S109" i="18"/>
  <c r="S94" i="18"/>
  <c r="S187" i="18"/>
  <c r="S104" i="18"/>
  <c r="S470" i="18"/>
  <c r="S504" i="18"/>
  <c r="S337" i="18"/>
  <c r="S476" i="18"/>
  <c r="S439" i="18"/>
  <c r="S424" i="18"/>
  <c r="S321" i="18"/>
  <c r="S1178" i="18"/>
  <c r="S372" i="18"/>
  <c r="S390" i="18"/>
  <c r="S431" i="18"/>
  <c r="S328" i="18"/>
  <c r="S1257" i="18"/>
  <c r="S273" i="18"/>
  <c r="S538" i="18"/>
  <c r="S316" i="18"/>
  <c r="S493" i="18"/>
  <c r="S312" i="18"/>
  <c r="S1209" i="18"/>
  <c r="S257" i="18"/>
  <c r="S482" i="18"/>
  <c r="S507" i="18"/>
  <c r="S453" i="18"/>
  <c r="S318" i="18"/>
  <c r="S264" i="18"/>
  <c r="S513" i="18"/>
  <c r="S450" i="18"/>
  <c r="S499" i="18"/>
  <c r="S1364" i="18"/>
  <c r="S317" i="18"/>
  <c r="S505" i="18"/>
  <c r="S483" i="18"/>
  <c r="S1288" i="18"/>
  <c r="S449" i="18"/>
  <c r="S314" i="18"/>
  <c r="S1335" i="18"/>
  <c r="L7" i="16"/>
  <c r="C3" i="15"/>
  <c r="C33" i="15" s="1"/>
  <c r="L4" i="4"/>
  <c r="L5" i="4"/>
  <c r="L3" i="4"/>
  <c r="L6" i="4"/>
  <c r="L7" i="4"/>
  <c r="L8" i="4"/>
  <c r="L9" i="4"/>
  <c r="L16" i="4"/>
  <c r="L17" i="4"/>
  <c r="L11" i="4"/>
  <c r="L12" i="4"/>
  <c r="L10" i="4"/>
  <c r="L13" i="4"/>
  <c r="L14" i="4"/>
  <c r="L15" i="4"/>
  <c r="N2" i="25"/>
  <c r="N3" i="25"/>
  <c r="N4" i="25"/>
  <c r="N5" i="25"/>
  <c r="N6" i="25"/>
  <c r="N7" i="25"/>
  <c r="N8" i="25"/>
  <c r="N4" i="16"/>
  <c r="N5" i="16"/>
  <c r="H37" i="12"/>
  <c r="N6" i="16" s="1"/>
  <c r="L2" i="4"/>
  <c r="K4" i="4"/>
  <c r="K5" i="4"/>
  <c r="K3" i="4"/>
  <c r="K6" i="4"/>
  <c r="K7" i="4"/>
  <c r="K8" i="4"/>
  <c r="K9" i="4"/>
  <c r="K16" i="4"/>
  <c r="K17" i="4"/>
  <c r="K11" i="4"/>
  <c r="K12" i="4"/>
  <c r="K10" i="4"/>
  <c r="K13" i="4"/>
  <c r="K14" i="4"/>
  <c r="K15" i="4"/>
  <c r="M2" i="25"/>
  <c r="M3" i="25"/>
  <c r="M4" i="25"/>
  <c r="M5" i="25"/>
  <c r="M6" i="25"/>
  <c r="M7" i="25"/>
  <c r="M8" i="25"/>
  <c r="K2" i="4"/>
  <c r="J33" i="15" l="1"/>
  <c r="F35" i="16" s="1"/>
  <c r="C35" i="12"/>
  <c r="L18" i="16"/>
  <c r="S7" i="16"/>
  <c r="P7" i="16"/>
  <c r="Q7" i="16" s="1"/>
  <c r="F9" i="16"/>
  <c r="F34" i="16" s="1"/>
  <c r="M14" i="4"/>
  <c r="M6" i="4"/>
  <c r="M5" i="4"/>
  <c r="M13" i="4"/>
  <c r="M8" i="4"/>
  <c r="M7" i="4"/>
  <c r="M16" i="4"/>
  <c r="M3" i="4"/>
  <c r="M12" i="4"/>
  <c r="M15" i="4"/>
  <c r="M4" i="4"/>
  <c r="M11" i="4"/>
  <c r="M17" i="4"/>
  <c r="M10" i="4"/>
  <c r="M9" i="4"/>
  <c r="M2" i="4"/>
  <c r="T7" i="16" l="1"/>
  <c r="AK7" i="16"/>
  <c r="AL7" i="16"/>
  <c r="AJ7" i="16"/>
  <c r="AO7" i="16" s="1"/>
  <c r="AC7" i="16"/>
  <c r="BG7" i="16" s="1"/>
  <c r="AB7" i="16"/>
  <c r="BH7" i="16" l="1"/>
  <c r="BI7" i="16"/>
  <c r="BJ7" i="16" s="1"/>
  <c r="CF7" i="16" s="1"/>
  <c r="AR7" i="16"/>
  <c r="AQ39" i="16" s="1"/>
  <c r="AP7" i="16"/>
  <c r="AO39" i="16" s="1"/>
  <c r="J6" i="16"/>
  <c r="C34" i="4"/>
  <c r="H34" i="4" s="1"/>
  <c r="C34" i="25"/>
  <c r="C24" i="16"/>
  <c r="C33" i="25"/>
  <c r="C31" i="4"/>
  <c r="H31" i="4" s="1"/>
  <c r="E7" i="4"/>
  <c r="C35" i="25"/>
  <c r="C35" i="4"/>
  <c r="H35" i="4" s="1"/>
  <c r="E8" i="4"/>
  <c r="C31" i="25"/>
  <c r="C32" i="4"/>
  <c r="H32" i="4" s="1"/>
  <c r="E3" i="4"/>
  <c r="E2" i="4"/>
  <c r="C32" i="25"/>
  <c r="C33" i="4"/>
  <c r="H33" i="4" s="1"/>
  <c r="E6" i="4"/>
  <c r="C30" i="25"/>
  <c r="C38" i="4"/>
  <c r="H38" i="4" s="1"/>
  <c r="E5" i="4"/>
  <c r="C26" i="16"/>
  <c r="C29" i="25"/>
  <c r="C37" i="4"/>
  <c r="H37" i="4" s="1"/>
  <c r="C23" i="16"/>
  <c r="C25" i="16"/>
  <c r="E9" i="4"/>
  <c r="E4" i="4"/>
  <c r="H14" i="4"/>
  <c r="AJ54" i="4" s="1"/>
  <c r="H2" i="4"/>
  <c r="J5" i="25"/>
  <c r="J8" i="25"/>
  <c r="H8" i="4"/>
  <c r="H15" i="4"/>
  <c r="AR54" i="4" s="1"/>
  <c r="H9" i="4"/>
  <c r="H4" i="4"/>
  <c r="J6" i="25"/>
  <c r="H10" i="4"/>
  <c r="D54" i="4" s="1"/>
  <c r="H7" i="4"/>
  <c r="H12" i="4"/>
  <c r="T54" i="4" s="1"/>
  <c r="H6" i="4"/>
  <c r="J4" i="25"/>
  <c r="H11" i="4"/>
  <c r="L54" i="4" s="1"/>
  <c r="H3" i="4"/>
  <c r="J2" i="25"/>
  <c r="H16" i="4"/>
  <c r="AZ54" i="4" s="1"/>
  <c r="J2" i="16"/>
  <c r="J7" i="25"/>
  <c r="H13" i="4"/>
  <c r="AB54" i="4" s="1"/>
  <c r="J3" i="16"/>
  <c r="J3" i="25"/>
  <c r="H17" i="4"/>
  <c r="BH54" i="4" s="1"/>
  <c r="H5" i="4"/>
  <c r="J5" i="16"/>
  <c r="J4" i="16"/>
  <c r="H11" i="34" l="1"/>
  <c r="D54" i="16"/>
  <c r="H11" i="31"/>
  <c r="O54" i="16"/>
  <c r="BQ7" i="16"/>
  <c r="AN39" i="16"/>
  <c r="BY7" i="16"/>
  <c r="BW7" i="16"/>
  <c r="H35" i="25"/>
  <c r="G8" i="25" s="1"/>
  <c r="F35" i="25"/>
  <c r="E31" i="4"/>
  <c r="E10" i="4"/>
  <c r="E38" i="4"/>
  <c r="E17" i="4"/>
  <c r="E32" i="4"/>
  <c r="E11" i="4"/>
  <c r="H33" i="25"/>
  <c r="G6" i="25" s="1"/>
  <c r="F33" i="25"/>
  <c r="H32" i="25"/>
  <c r="G5" i="25" s="1"/>
  <c r="F32" i="25"/>
  <c r="H30" i="25"/>
  <c r="G3" i="25" s="1"/>
  <c r="F30" i="25"/>
  <c r="H31" i="25"/>
  <c r="G4" i="25" s="1"/>
  <c r="F31" i="25"/>
  <c r="H34" i="25"/>
  <c r="G7" i="25" s="1"/>
  <c r="F34" i="25"/>
  <c r="E34" i="4"/>
  <c r="E13" i="4"/>
  <c r="H29" i="25"/>
  <c r="G2" i="25" s="1"/>
  <c r="F29" i="25"/>
  <c r="E37" i="4"/>
  <c r="E16" i="4"/>
  <c r="E33" i="4"/>
  <c r="E12" i="4"/>
  <c r="E35" i="4"/>
  <c r="E14" i="4"/>
  <c r="E26" i="16"/>
  <c r="G26" i="16"/>
  <c r="G5" i="16" s="1"/>
  <c r="E24" i="16"/>
  <c r="G24" i="16"/>
  <c r="G3" i="16" s="1"/>
  <c r="E25" i="16"/>
  <c r="G25" i="16"/>
  <c r="G4" i="16" s="1"/>
  <c r="E23" i="16"/>
  <c r="G23" i="16"/>
  <c r="G2" i="16" s="1"/>
  <c r="C36" i="4"/>
  <c r="H36" i="4" s="1"/>
  <c r="C37" i="12"/>
  <c r="C27" i="16" s="1"/>
  <c r="E27" i="16" s="1"/>
  <c r="BR7" i="16" l="1"/>
  <c r="BS7" i="16" s="1"/>
  <c r="BV7" i="16"/>
  <c r="BA54" i="4"/>
  <c r="U16" i="4"/>
  <c r="E54" i="4"/>
  <c r="U10" i="4"/>
  <c r="AK54" i="4"/>
  <c r="U14" i="4"/>
  <c r="M54" i="4"/>
  <c r="U11" i="4"/>
  <c r="BI54" i="4"/>
  <c r="U17" i="4"/>
  <c r="AC54" i="4"/>
  <c r="U13" i="4"/>
  <c r="U54" i="4"/>
  <c r="U12" i="4"/>
  <c r="G27" i="16"/>
  <c r="G6" i="16" s="1"/>
  <c r="R2" i="25"/>
  <c r="H14" i="31"/>
  <c r="P54" i="16"/>
  <c r="H14" i="34"/>
  <c r="E54" i="16"/>
  <c r="R3" i="16"/>
  <c r="H12" i="31" s="1"/>
  <c r="P13" i="4"/>
  <c r="AF54" i="4" s="1"/>
  <c r="P7" i="4"/>
  <c r="P6" i="4"/>
  <c r="P12" i="4"/>
  <c r="X54" i="4" s="1"/>
  <c r="P11" i="4"/>
  <c r="P54" i="4" s="1"/>
  <c r="P3" i="4"/>
  <c r="P17" i="4"/>
  <c r="BL54" i="4" s="1"/>
  <c r="P5" i="4"/>
  <c r="P8" i="4"/>
  <c r="P16" i="4"/>
  <c r="BD54" i="4" s="1"/>
  <c r="R2" i="16"/>
  <c r="H12" i="34" s="1"/>
  <c r="P9" i="4"/>
  <c r="P4" i="4"/>
  <c r="CP7" i="16"/>
  <c r="CG7" i="16"/>
  <c r="CH7" i="16"/>
  <c r="CI7" i="16" s="1"/>
  <c r="P10" i="4"/>
  <c r="H54" i="4" s="1"/>
  <c r="E36" i="4"/>
  <c r="E15" i="4"/>
  <c r="P2" i="4"/>
  <c r="P14" i="4"/>
  <c r="AN54" i="4" s="1"/>
  <c r="P15" i="4"/>
  <c r="AV54" i="4" s="1"/>
  <c r="R7" i="25"/>
  <c r="R4" i="25"/>
  <c r="R5" i="25"/>
  <c r="R4" i="16"/>
  <c r="R6" i="25"/>
  <c r="R6" i="16"/>
  <c r="R8" i="25"/>
  <c r="R3" i="25"/>
  <c r="R5" i="16"/>
  <c r="E3" i="15"/>
  <c r="I4" i="25"/>
  <c r="E8" i="25"/>
  <c r="I4" i="16"/>
  <c r="G4" i="4"/>
  <c r="E6" i="25"/>
  <c r="E2" i="25"/>
  <c r="G16" i="4"/>
  <c r="BC54" i="4" s="1"/>
  <c r="I5" i="25"/>
  <c r="G8" i="4"/>
  <c r="G9" i="4"/>
  <c r="I8" i="25"/>
  <c r="G14" i="4"/>
  <c r="AM54" i="4" s="1"/>
  <c r="I6" i="25"/>
  <c r="G3" i="4"/>
  <c r="G11" i="4"/>
  <c r="O54" i="4" s="1"/>
  <c r="E5" i="25"/>
  <c r="E4" i="25"/>
  <c r="G5" i="4"/>
  <c r="G17" i="4"/>
  <c r="BK54" i="4" s="1"/>
  <c r="E3" i="25"/>
  <c r="I3" i="25"/>
  <c r="G7" i="4"/>
  <c r="G10" i="4"/>
  <c r="G54" i="4" s="1"/>
  <c r="I2" i="25"/>
  <c r="G6" i="4"/>
  <c r="G12" i="4"/>
  <c r="W54" i="4" s="1"/>
  <c r="E7" i="25"/>
  <c r="I7" i="25"/>
  <c r="G2" i="4"/>
  <c r="I3" i="16"/>
  <c r="G13" i="4"/>
  <c r="AE54" i="4" s="1"/>
  <c r="G15" i="4"/>
  <c r="AU54" i="4" s="1"/>
  <c r="CQ7" i="16" l="1"/>
  <c r="CR7" i="16" s="1"/>
  <c r="CU7" i="16"/>
  <c r="AS54" i="4"/>
  <c r="U15" i="4"/>
  <c r="H10" i="31"/>
  <c r="R54" i="16"/>
  <c r="CX7" i="16"/>
  <c r="CV7" i="16"/>
  <c r="E5" i="16"/>
  <c r="E3" i="16"/>
  <c r="N54" i="16" s="1"/>
  <c r="E4" i="16"/>
  <c r="L4" i="16" s="1"/>
  <c r="S4" i="16" s="1"/>
  <c r="E2" i="16"/>
  <c r="L6" i="25"/>
  <c r="P6" i="25" s="1"/>
  <c r="Q6" i="25" s="1"/>
  <c r="L4" i="25"/>
  <c r="S4" i="25" s="1"/>
  <c r="L7" i="25"/>
  <c r="L5" i="25"/>
  <c r="L3" i="25"/>
  <c r="L8" i="25"/>
  <c r="L2" i="25"/>
  <c r="E6" i="16"/>
  <c r="E33" i="15"/>
  <c r="D37" i="12"/>
  <c r="I6" i="16" s="1"/>
  <c r="I5" i="16"/>
  <c r="I2" i="16"/>
  <c r="D9" i="4"/>
  <c r="J9" i="4" s="1"/>
  <c r="N9" i="4" s="1"/>
  <c r="D17" i="4"/>
  <c r="BG54" i="4" s="1"/>
  <c r="BJ54" i="4" s="1"/>
  <c r="BN54" i="4" s="1"/>
  <c r="D15" i="4"/>
  <c r="AQ54" i="4" s="1"/>
  <c r="AT54" i="4" s="1"/>
  <c r="AX54" i="4" s="1"/>
  <c r="D4" i="4"/>
  <c r="J4" i="4" s="1"/>
  <c r="N4" i="4" s="1"/>
  <c r="D13" i="4"/>
  <c r="AA54" i="4" s="1"/>
  <c r="AD54" i="4" s="1"/>
  <c r="AH54" i="4" s="1"/>
  <c r="D6" i="4"/>
  <c r="J6" i="4" s="1"/>
  <c r="N6" i="4" s="1"/>
  <c r="D11" i="4"/>
  <c r="K54" i="4" s="1"/>
  <c r="N54" i="4" s="1"/>
  <c r="R54" i="4" s="1"/>
  <c r="D16" i="4"/>
  <c r="AY54" i="4" s="1"/>
  <c r="BB54" i="4" s="1"/>
  <c r="BF54" i="4" s="1"/>
  <c r="D10" i="4"/>
  <c r="C54" i="4" s="1"/>
  <c r="F54" i="4" s="1"/>
  <c r="J54" i="4" s="1"/>
  <c r="D5" i="4"/>
  <c r="J5" i="4" s="1"/>
  <c r="N5" i="4" s="1"/>
  <c r="D7" i="4"/>
  <c r="J7" i="4" s="1"/>
  <c r="N7" i="4" s="1"/>
  <c r="D8" i="4"/>
  <c r="J8" i="4" s="1"/>
  <c r="N8" i="4" s="1"/>
  <c r="D14" i="4"/>
  <c r="AI54" i="4" s="1"/>
  <c r="AL54" i="4" s="1"/>
  <c r="AP54" i="4" s="1"/>
  <c r="D12" i="4"/>
  <c r="S54" i="4" s="1"/>
  <c r="V54" i="4" s="1"/>
  <c r="Z54" i="4" s="1"/>
  <c r="D3" i="4"/>
  <c r="J3" i="4" s="1"/>
  <c r="N3" i="4" s="1"/>
  <c r="D2" i="4"/>
  <c r="J2" i="4" s="1"/>
  <c r="H9" i="31" l="1"/>
  <c r="H15" i="31" s="1"/>
  <c r="H21" i="31" s="1"/>
  <c r="Q54" i="16"/>
  <c r="H10" i="34"/>
  <c r="G54" i="16"/>
  <c r="H9" i="34"/>
  <c r="C54" i="16"/>
  <c r="F54" i="16" s="1"/>
  <c r="J13" i="4"/>
  <c r="N13" i="4" s="1"/>
  <c r="V13" i="4"/>
  <c r="J14" i="4"/>
  <c r="N14" i="4" s="1"/>
  <c r="V14" i="4"/>
  <c r="J10" i="4"/>
  <c r="N10" i="4" s="1"/>
  <c r="O10" i="4" s="1"/>
  <c r="V10" i="4"/>
  <c r="J16" i="4"/>
  <c r="N16" i="4" s="1"/>
  <c r="O16" i="4" s="1"/>
  <c r="V16" i="4"/>
  <c r="J15" i="4"/>
  <c r="N15" i="4" s="1"/>
  <c r="O15" i="4" s="1"/>
  <c r="V15" i="4"/>
  <c r="J11" i="4"/>
  <c r="N11" i="4" s="1"/>
  <c r="V11" i="4"/>
  <c r="J17" i="4"/>
  <c r="N17" i="4" s="1"/>
  <c r="V17" i="4"/>
  <c r="J12" i="4"/>
  <c r="N12" i="4" s="1"/>
  <c r="V12" i="4"/>
  <c r="AK4" i="16"/>
  <c r="AL4" i="16"/>
  <c r="AJ4" i="16"/>
  <c r="AO4" i="16" s="1"/>
  <c r="AC4" i="16"/>
  <c r="L3" i="16"/>
  <c r="S3" i="16" s="1"/>
  <c r="AS3" i="16" s="1"/>
  <c r="L5" i="16"/>
  <c r="S5" i="16" s="1"/>
  <c r="S6" i="25"/>
  <c r="T6" i="25" s="1"/>
  <c r="P4" i="25"/>
  <c r="Q4" i="25" s="1"/>
  <c r="S3" i="25"/>
  <c r="P3" i="25"/>
  <c r="Q3" i="25" s="1"/>
  <c r="P5" i="25"/>
  <c r="Q5" i="25" s="1"/>
  <c r="S5" i="25"/>
  <c r="P7" i="25"/>
  <c r="Q7" i="25" s="1"/>
  <c r="S7" i="25"/>
  <c r="P8" i="25"/>
  <c r="Q8" i="25" s="1"/>
  <c r="S8" i="25"/>
  <c r="P2" i="25"/>
  <c r="Q2" i="25" s="1"/>
  <c r="S2" i="25"/>
  <c r="P4" i="16"/>
  <c r="Q4" i="16" s="1"/>
  <c r="L2" i="16"/>
  <c r="L6" i="16"/>
  <c r="N2" i="4"/>
  <c r="O2" i="4" s="1"/>
  <c r="Q2" i="4"/>
  <c r="Q3" i="4"/>
  <c r="R3" i="4" s="1"/>
  <c r="O3" i="4"/>
  <c r="Q9" i="4"/>
  <c r="R9" i="4" s="1"/>
  <c r="O9" i="4"/>
  <c r="Q8" i="4"/>
  <c r="R8" i="4" s="1"/>
  <c r="O8" i="4"/>
  <c r="Q7" i="4"/>
  <c r="R7" i="4" s="1"/>
  <c r="O7" i="4"/>
  <c r="Q5" i="4"/>
  <c r="R5" i="4" s="1"/>
  <c r="O5" i="4"/>
  <c r="Q6" i="4"/>
  <c r="R6" i="4" s="1"/>
  <c r="O6" i="4"/>
  <c r="Q4" i="4"/>
  <c r="R4" i="4" s="1"/>
  <c r="O4" i="4"/>
  <c r="H15" i="34" l="1"/>
  <c r="H21" i="34" s="1"/>
  <c r="H22" i="34" s="1"/>
  <c r="Q14" i="4"/>
  <c r="R14" i="4" s="1"/>
  <c r="O11" i="4"/>
  <c r="Q10" i="4"/>
  <c r="R10" i="4" s="1"/>
  <c r="O13" i="4"/>
  <c r="Q17" i="4"/>
  <c r="R17" i="4" s="1"/>
  <c r="Q15" i="4"/>
  <c r="R15" i="4" s="1"/>
  <c r="Q13" i="4"/>
  <c r="R13" i="4" s="1"/>
  <c r="Q16" i="4"/>
  <c r="R16" i="4" s="1"/>
  <c r="Q12" i="4"/>
  <c r="R12" i="4" s="1"/>
  <c r="Q11" i="4"/>
  <c r="R11" i="4" s="1"/>
  <c r="O17" i="4"/>
  <c r="O12" i="4"/>
  <c r="O14" i="4"/>
  <c r="AB4" i="16"/>
  <c r="AR4" i="16"/>
  <c r="AQ36" i="16" s="1"/>
  <c r="AP4" i="16"/>
  <c r="AO36" i="16" s="1"/>
  <c r="Z3" i="16"/>
  <c r="AT3" i="16"/>
  <c r="AW3" i="16" s="1"/>
  <c r="AY3" i="16" s="1"/>
  <c r="BG4" i="16"/>
  <c r="AK5" i="16"/>
  <c r="AC5" i="16"/>
  <c r="BG5" i="16" s="1"/>
  <c r="AJ5" i="16"/>
  <c r="AO5" i="16" s="1"/>
  <c r="AL5" i="16"/>
  <c r="F21" i="31"/>
  <c r="L17" i="31"/>
  <c r="H22" i="31"/>
  <c r="P3" i="16"/>
  <c r="P5" i="16"/>
  <c r="Q5" i="16" s="1"/>
  <c r="T7" i="25"/>
  <c r="T4" i="25"/>
  <c r="T5" i="25"/>
  <c r="T8" i="25"/>
  <c r="T2" i="25"/>
  <c r="T3" i="25"/>
  <c r="P6" i="16"/>
  <c r="Q6" i="16" s="1"/>
  <c r="S6" i="16"/>
  <c r="F32" i="16" s="1"/>
  <c r="F38" i="16" s="1"/>
  <c r="S2" i="16"/>
  <c r="AS2" i="16" s="1"/>
  <c r="P2" i="16"/>
  <c r="Q2" i="16" s="1"/>
  <c r="T4" i="16"/>
  <c r="R2" i="4"/>
  <c r="BQ4" i="16" l="1"/>
  <c r="AN36" i="16"/>
  <c r="BI5" i="16"/>
  <c r="BJ5" i="16" s="1"/>
  <c r="CF5" i="16" s="1"/>
  <c r="BH5" i="16"/>
  <c r="BI4" i="16"/>
  <c r="BJ4" i="16" s="1"/>
  <c r="CF4" i="16" s="1"/>
  <c r="BH4" i="16"/>
  <c r="AC6" i="16"/>
  <c r="BG6" i="16" s="1"/>
  <c r="AL6" i="16"/>
  <c r="AB6" i="16"/>
  <c r="AK6" i="16"/>
  <c r="AJ6" i="16"/>
  <c r="AO6" i="16" s="1"/>
  <c r="AB5" i="16"/>
  <c r="BE3" i="16"/>
  <c r="CD3" i="16" s="1"/>
  <c r="AB3" i="16"/>
  <c r="AC3" i="16" s="1"/>
  <c r="Z2" i="16"/>
  <c r="AT2" i="16"/>
  <c r="AW2" i="16" s="1"/>
  <c r="AY2" i="16" s="1"/>
  <c r="AR5" i="16"/>
  <c r="AQ37" i="16" s="1"/>
  <c r="AP5" i="16"/>
  <c r="AO37" i="16" s="1"/>
  <c r="G22" i="31"/>
  <c r="L22" i="31" s="1"/>
  <c r="F22" i="31"/>
  <c r="H29" i="31"/>
  <c r="C25" i="31"/>
  <c r="G25" i="31" s="1"/>
  <c r="H23" i="31"/>
  <c r="G22" i="34"/>
  <c r="L22" i="34" s="1"/>
  <c r="F22" i="34"/>
  <c r="H23" i="34"/>
  <c r="F21" i="34"/>
  <c r="L17" i="34"/>
  <c r="T5" i="16"/>
  <c r="T6" i="16"/>
  <c r="Q3" i="16"/>
  <c r="T3" i="16"/>
  <c r="T2" i="16"/>
  <c r="BR4" i="16" l="1"/>
  <c r="BS4" i="16" s="1"/>
  <c r="BV4" i="16"/>
  <c r="AV14" i="16"/>
  <c r="AQ14" i="16" s="1"/>
  <c r="AS14" i="16" s="1"/>
  <c r="AW14" i="16"/>
  <c r="BQ5" i="16"/>
  <c r="AN37" i="16"/>
  <c r="CP4" i="16"/>
  <c r="BI6" i="16"/>
  <c r="BJ6" i="16" s="1"/>
  <c r="CF6" i="16" s="1"/>
  <c r="BH6" i="16"/>
  <c r="BE2" i="16"/>
  <c r="AB2" i="16"/>
  <c r="AC2" i="16" s="1"/>
  <c r="BW4" i="16"/>
  <c r="BY4" i="16"/>
  <c r="BY5" i="16"/>
  <c r="BW5" i="16"/>
  <c r="BC3" i="16"/>
  <c r="AG3" i="16"/>
  <c r="AP6" i="16"/>
  <c r="AO38" i="16" s="1"/>
  <c r="AR6" i="16"/>
  <c r="AQ38" i="16" s="1"/>
  <c r="F25" i="31"/>
  <c r="H25" i="31"/>
  <c r="L6" i="31" s="1"/>
  <c r="G29" i="31" s="1"/>
  <c r="G30" i="31" s="1"/>
  <c r="H30" i="31"/>
  <c r="E29" i="31"/>
  <c r="E30" i="31" s="1"/>
  <c r="F23" i="31"/>
  <c r="H29" i="34"/>
  <c r="C25" i="34"/>
  <c r="G25" i="34" s="1"/>
  <c r="E29" i="34"/>
  <c r="E30" i="34" s="1"/>
  <c r="F23" i="34"/>
  <c r="CQ4" i="16" l="1"/>
  <c r="CR4" i="16" s="1"/>
  <c r="CU4" i="16"/>
  <c r="BR5" i="16"/>
  <c r="BS5" i="16" s="1"/>
  <c r="BV5" i="16"/>
  <c r="CP5" i="16" s="1"/>
  <c r="U54" i="16"/>
  <c r="V54" i="16" s="1"/>
  <c r="AV13" i="16"/>
  <c r="AQ13" i="16" s="1"/>
  <c r="AS13" i="16" s="1"/>
  <c r="AW13" i="16"/>
  <c r="AH14" i="16"/>
  <c r="AI3" i="16"/>
  <c r="AI14" i="16" s="1"/>
  <c r="BQ6" i="16"/>
  <c r="AN38" i="16"/>
  <c r="CH5" i="16"/>
  <c r="CI5" i="16" s="1"/>
  <c r="CG5" i="16"/>
  <c r="BC2" i="16"/>
  <c r="AG2" i="16"/>
  <c r="BF3" i="16"/>
  <c r="BI3" i="16" s="1"/>
  <c r="BJ3" i="16" s="1"/>
  <c r="CB3" i="16" s="1"/>
  <c r="CE3" i="16" s="1"/>
  <c r="CH3" i="16" s="1"/>
  <c r="CI3" i="16" s="1"/>
  <c r="CD2" i="16"/>
  <c r="CH4" i="16"/>
  <c r="CI4" i="16" s="1"/>
  <c r="CG4" i="16"/>
  <c r="BY6" i="16"/>
  <c r="BW6" i="16"/>
  <c r="F29" i="31"/>
  <c r="H30" i="34"/>
  <c r="F25" i="34"/>
  <c r="H25" i="34"/>
  <c r="L6" i="34" s="1"/>
  <c r="G29" i="34" s="1"/>
  <c r="G30" i="34" s="1"/>
  <c r="CQ5" i="16" l="1"/>
  <c r="CR5" i="16" s="1"/>
  <c r="CU5" i="16"/>
  <c r="BR6" i="16"/>
  <c r="BS6" i="16" s="1"/>
  <c r="BV6" i="16"/>
  <c r="CP6" i="16" s="1"/>
  <c r="CU6" i="16" s="1"/>
  <c r="AV19" i="16"/>
  <c r="J54" i="16"/>
  <c r="K54" i="16" s="1"/>
  <c r="AW19" i="16"/>
  <c r="AH13" i="16"/>
  <c r="AI2" i="16"/>
  <c r="AI13" i="16" s="1"/>
  <c r="CO3" i="16"/>
  <c r="CM3" i="16"/>
  <c r="CH6" i="16"/>
  <c r="CI6" i="16" s="1"/>
  <c r="CG6" i="16"/>
  <c r="CX5" i="16"/>
  <c r="CV5" i="16"/>
  <c r="BP3" i="16"/>
  <c r="BN3" i="16"/>
  <c r="CV4" i="16"/>
  <c r="CX4" i="16"/>
  <c r="BF2" i="16"/>
  <c r="BI2" i="16" s="1"/>
  <c r="BJ2" i="16" s="1"/>
  <c r="CB2" i="16" s="1"/>
  <c r="CE2" i="16" s="1"/>
  <c r="CH2" i="16" s="1"/>
  <c r="CI2" i="16" s="1"/>
  <c r="F29" i="34"/>
  <c r="CO2" i="16" l="1"/>
  <c r="CM2" i="16"/>
  <c r="BP2" i="16"/>
  <c r="BN2" i="16"/>
  <c r="CV6" i="16"/>
  <c r="CX6" i="16"/>
  <c r="CQ6" i="16"/>
  <c r="CR6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 Barrato</author>
  </authors>
  <commentList>
    <comment ref="L6" authorId="0" shapeId="0" xr:uid="{9CD76FEF-2763-4EC7-956C-7E50C64D26EE}">
      <text>
        <r>
          <rPr>
            <b/>
            <sz val="9"/>
            <color indexed="81"/>
            <rFont val="Tahoma"/>
            <family val="2"/>
          </rPr>
          <t>Greg Barrato:</t>
        </r>
        <r>
          <rPr>
            <sz val="9"/>
            <color indexed="81"/>
            <rFont val="Tahoma"/>
            <family val="2"/>
          </rPr>
          <t xml:space="preserve">
USD CASH ONLY (see Cell F38 during rebals)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<sst xmlns="http://schemas.openxmlformats.org/spreadsheetml/2006/main" count="1743" uniqueCount="914">
  <si>
    <t>SWEEP</t>
  </si>
  <si>
    <t>Collateral &amp; MD</t>
  </si>
  <si>
    <t>Net Cash</t>
  </si>
  <si>
    <t>Percent Cash</t>
  </si>
  <si>
    <t>Equity MV</t>
  </si>
  <si>
    <t>Pending Trades</t>
  </si>
  <si>
    <t>N+O+R+AA+AB+AE (today's date only)</t>
  </si>
  <si>
    <t>L+M+Y+Z</t>
  </si>
  <si>
    <t>Cashprojection (ALL 5 DAYS PROKECTED)</t>
  </si>
  <si>
    <t>Total Cash</t>
  </si>
  <si>
    <t>Sweep</t>
  </si>
  <si>
    <t>Income</t>
  </si>
  <si>
    <t>Cash Flow</t>
  </si>
  <si>
    <t>Percent Net Cash</t>
  </si>
  <si>
    <t>TR Swaps (MTM)</t>
  </si>
  <si>
    <t>Name of Fund</t>
  </si>
  <si>
    <t>MAINSTAY CONSERVATIVE  ALLOCATION FUND</t>
  </si>
  <si>
    <t>MAINSTAY GROWTH FUND</t>
  </si>
  <si>
    <t>MAINSTAY EQUITY FUND</t>
  </si>
  <si>
    <t>MAINSTAY MODERATE ALLOCATION FUND</t>
  </si>
  <si>
    <t>MAINSTAY VP CONSERVATIVE ALLOCATION</t>
  </si>
  <si>
    <t>MAINSTAY VP EQUITY ALLOCATION FUND</t>
  </si>
  <si>
    <t>MAINSTAY VP MODERATE ALLOCATION FUND</t>
  </si>
  <si>
    <t>MAINSTAY VP GROWTH ALLOCATION FUND</t>
  </si>
  <si>
    <t>MODETF</t>
  </si>
  <si>
    <t>MAINSTAY MODERATE ETF ALLOCATION FUND</t>
  </si>
  <si>
    <t>DEFETF</t>
  </si>
  <si>
    <t>MAINSTAY DEFENSIVE ETF ALLOCATION FUND</t>
  </si>
  <si>
    <t>CONETF</t>
  </si>
  <si>
    <t>MAINSTAY CONSERVATIVE ETF ALLOCATION</t>
  </si>
  <si>
    <t>MGRETF</t>
  </si>
  <si>
    <t>MAINSTAY GROWTH ETF</t>
  </si>
  <si>
    <t>GRWETF</t>
  </si>
  <si>
    <t>MAINSTAY EQUITY ETF ALLOCATION FUND</t>
  </si>
  <si>
    <t>ESGETF</t>
  </si>
  <si>
    <t>MAINSTAY ESG MULTI-ASSET ALLOCATION</t>
  </si>
  <si>
    <t>BALETF</t>
  </si>
  <si>
    <t>MAINSTAY ETF ACCOUNT</t>
  </si>
  <si>
    <t>VPBALETF</t>
  </si>
  <si>
    <t>MAINSTAY VP ETF ACCOUNT</t>
  </si>
  <si>
    <t>IQSMAETF</t>
  </si>
  <si>
    <t>NYLIC INDEX IQ ETF (SMA) 1872</t>
  </si>
  <si>
    <t>NYLIC 1940</t>
  </si>
  <si>
    <t>NYLIC GENL ETF STRATEGY (PAPC) 1940</t>
  </si>
  <si>
    <t>NYLIC1976</t>
  </si>
  <si>
    <t>NYLIC GENERAL EQUITY ETF STRATEGY (SP), 1976</t>
  </si>
  <si>
    <t>NYLINT</t>
  </si>
  <si>
    <t>G23630 / GTI 85756</t>
  </si>
  <si>
    <t>NYLIC GENERAL INTERNATIONAL EQUITY (POST) 1682</t>
  </si>
  <si>
    <t>NYLIQETF</t>
  </si>
  <si>
    <t>NYLIC INDEXIQ ETF (LTC), 1855</t>
  </si>
  <si>
    <t>SSC1901</t>
  </si>
  <si>
    <t>NYLIC GENERAL (SSC), 1901</t>
  </si>
  <si>
    <t>LINAETF</t>
  </si>
  <si>
    <t>LIFE INSURANCE COMPANY OF NORTH AMERICA LINA MacKay Service Accounts (SMA) 2255</t>
  </si>
  <si>
    <t>NYLPIE</t>
  </si>
  <si>
    <t>G09047/32296</t>
  </si>
  <si>
    <t>FOUNDLCE</t>
  </si>
  <si>
    <t>GIAACWIP</t>
  </si>
  <si>
    <t>G01305/AIA40</t>
  </si>
  <si>
    <t>MAINSP</t>
  </si>
  <si>
    <t>MainStay S&amp;P 500 Index Fund</t>
  </si>
  <si>
    <t>VPIE</t>
  </si>
  <si>
    <t>MainStay VP S&amp;P 500 Index Portfolio</t>
  </si>
  <si>
    <t>MCON</t>
  </si>
  <si>
    <t>MODGRO</t>
  </si>
  <si>
    <t>MGRO</t>
  </si>
  <si>
    <t>MMOD</t>
  </si>
  <si>
    <t>VMCON</t>
  </si>
  <si>
    <t>VMGRO</t>
  </si>
  <si>
    <t>VMMOD</t>
  </si>
  <si>
    <t>VMMDGR</t>
  </si>
  <si>
    <t>Portfolio</t>
  </si>
  <si>
    <t>SOD Cash</t>
  </si>
  <si>
    <t>Custody #</t>
  </si>
  <si>
    <t>NYLIAC GENERAL (GIA), 190</t>
  </si>
  <si>
    <t>NYLIAC INDEX IQ ETF SMA 1839</t>
  </si>
  <si>
    <t>NYLIAC LARGE CAP ENHANCED (GIA), 1827</t>
  </si>
  <si>
    <t>NYLIM LLC INDEXIQ ETF 2252/Life Pre-82 NYL Ventures Equity</t>
  </si>
  <si>
    <t>GIA1902</t>
  </si>
  <si>
    <t>IQ50ETF</t>
  </si>
  <si>
    <t>GIALCEP</t>
  </si>
  <si>
    <t>NYLIM225</t>
  </si>
  <si>
    <t>Cash Account CCY Code</t>
  </si>
  <si>
    <t>Projected Date</t>
  </si>
  <si>
    <t>Settled Securities Lending</t>
  </si>
  <si>
    <t>Settled Dividend Payments</t>
  </si>
  <si>
    <t>Projected Dividend Payments</t>
  </si>
  <si>
    <t>Projected Combined P and I</t>
  </si>
  <si>
    <t>Branch Code</t>
  </si>
  <si>
    <t>Branch Name</t>
  </si>
  <si>
    <t>AUD</t>
  </si>
  <si>
    <t>AIA40</t>
  </si>
  <si>
    <t>BRL</t>
  </si>
  <si>
    <t>CAD</t>
  </si>
  <si>
    <t>CHF</t>
  </si>
  <si>
    <t>CLP</t>
  </si>
  <si>
    <t>COP</t>
  </si>
  <si>
    <t>DKK</t>
  </si>
  <si>
    <t>EUR</t>
  </si>
  <si>
    <t>GBP</t>
  </si>
  <si>
    <t>HKD</t>
  </si>
  <si>
    <t>HUF</t>
  </si>
  <si>
    <t>ILS</t>
  </si>
  <si>
    <t>INR</t>
  </si>
  <si>
    <t>JPY</t>
  </si>
  <si>
    <t>KRW</t>
  </si>
  <si>
    <t>MXN</t>
  </si>
  <si>
    <t>MYR</t>
  </si>
  <si>
    <t>NOK</t>
  </si>
  <si>
    <t>NZD</t>
  </si>
  <si>
    <t>PHP</t>
  </si>
  <si>
    <t>PLN</t>
  </si>
  <si>
    <t>SEK</t>
  </si>
  <si>
    <t>SGD</t>
  </si>
  <si>
    <t>THB</t>
  </si>
  <si>
    <t>TWD</t>
  </si>
  <si>
    <t>USD</t>
  </si>
  <si>
    <t>G 01305</t>
  </si>
  <si>
    <t>G 01324</t>
  </si>
  <si>
    <t>G 01894</t>
  </si>
  <si>
    <t>G 04143</t>
  </si>
  <si>
    <t>G 09047</t>
  </si>
  <si>
    <t>G 21866</t>
  </si>
  <si>
    <t>G 22738</t>
  </si>
  <si>
    <t>G 23630</t>
  </si>
  <si>
    <t>G 26059</t>
  </si>
  <si>
    <t>G 26748</t>
  </si>
  <si>
    <t>G 26756</t>
  </si>
  <si>
    <t>G 26763</t>
  </si>
  <si>
    <t>G 26769</t>
  </si>
  <si>
    <t>G 26770</t>
  </si>
  <si>
    <t>G 26775</t>
  </si>
  <si>
    <t>G 26782</t>
  </si>
  <si>
    <t>G 26794</t>
  </si>
  <si>
    <t>G 26798</t>
  </si>
  <si>
    <t>G 26799</t>
  </si>
  <si>
    <t>G 26821</t>
  </si>
  <si>
    <t>G 26824</t>
  </si>
  <si>
    <t>G 27129</t>
  </si>
  <si>
    <t>G 27130</t>
  </si>
  <si>
    <t>G 27131</t>
  </si>
  <si>
    <t>G 27133</t>
  </si>
  <si>
    <t>G 27134</t>
  </si>
  <si>
    <t>G 39869</t>
  </si>
  <si>
    <t>S 17736</t>
  </si>
  <si>
    <t>ZAR</t>
  </si>
  <si>
    <t>Cash Account Number</t>
  </si>
  <si>
    <t>Transaction Group Description</t>
  </si>
  <si>
    <t>Transaction Status Description</t>
  </si>
  <si>
    <t>Security Name</t>
  </si>
  <si>
    <t>Transaction Number</t>
  </si>
  <si>
    <t>Transaction Category Description</t>
  </si>
  <si>
    <t>Account Number</t>
  </si>
  <si>
    <t>Account Name</t>
  </si>
  <si>
    <t>Cash Account Name</t>
  </si>
  <si>
    <t>Linked Custody Account</t>
  </si>
  <si>
    <t>Location/Nominee Code</t>
  </si>
  <si>
    <t>Location/Nominee Name</t>
  </si>
  <si>
    <t>Reg./Sub Acct Code</t>
  </si>
  <si>
    <t>Reg./Sub Acct Name</t>
  </si>
  <si>
    <t>ASDA/CSDA</t>
  </si>
  <si>
    <t>Matched</t>
  </si>
  <si>
    <t>Collection Status Description</t>
  </si>
  <si>
    <t>Customer Reference 1</t>
  </si>
  <si>
    <t>Customer Reference 2</t>
  </si>
  <si>
    <t>Income Reference</t>
  </si>
  <si>
    <t>Transaction Type Description</t>
  </si>
  <si>
    <t>Asset Type Description</t>
  </si>
  <si>
    <t>Asset Category Description</t>
  </si>
  <si>
    <t>Security ID</t>
  </si>
  <si>
    <t>Coupon Rate</t>
  </si>
  <si>
    <t>Maturity Date</t>
  </si>
  <si>
    <t>Pool Number</t>
  </si>
  <si>
    <t>ISIN</t>
  </si>
  <si>
    <t>Ticker</t>
  </si>
  <si>
    <t>Units</t>
  </si>
  <si>
    <t>Current Face</t>
  </si>
  <si>
    <t>Price</t>
  </si>
  <si>
    <t>Gross Amount</t>
  </si>
  <si>
    <t>Gross Amount CCY Code</t>
  </si>
  <si>
    <t>Principal Amount</t>
  </si>
  <si>
    <t>Income Amount</t>
  </si>
  <si>
    <t>Commission</t>
  </si>
  <si>
    <t>Commission CCY Code</t>
  </si>
  <si>
    <t>Other Charges</t>
  </si>
  <si>
    <t>UK Withholding Tax</t>
  </si>
  <si>
    <t>UK Withholding Tax CCY Code</t>
  </si>
  <si>
    <t>Non UK Withholding Tax</t>
  </si>
  <si>
    <t>Non UK Withholding Tax CCY Code</t>
  </si>
  <si>
    <t>Source Tax/NRA</t>
  </si>
  <si>
    <t>Source Tax/NRA CCY Code</t>
  </si>
  <si>
    <t>Net Amount</t>
  </si>
  <si>
    <t>Exchange Rate</t>
  </si>
  <si>
    <t>Trade Date</t>
  </si>
  <si>
    <t>Contractual S/D</t>
  </si>
  <si>
    <t>Posted Date</t>
  </si>
  <si>
    <t>Autosettle Date</t>
  </si>
  <si>
    <t>Ex Date</t>
  </si>
  <si>
    <t>Record Date</t>
  </si>
  <si>
    <t>Payable Date</t>
  </si>
  <si>
    <t>Value Date</t>
  </si>
  <si>
    <t>Last Update Date</t>
  </si>
  <si>
    <t>Last Update Time</t>
  </si>
  <si>
    <t>Creation Date</t>
  </si>
  <si>
    <t>Dividend/Interest Rate</t>
  </si>
  <si>
    <t>UK Withholding Rate</t>
  </si>
  <si>
    <t>Non UK Withholding Rate</t>
  </si>
  <si>
    <t>Source Tax/NRA Rate</t>
  </si>
  <si>
    <t>Factor</t>
  </si>
  <si>
    <t>Previous Factor</t>
  </si>
  <si>
    <t>Principal MOF</t>
  </si>
  <si>
    <t>Interest MOF</t>
  </si>
  <si>
    <t>Trading Broker Number</t>
  </si>
  <si>
    <t>Trading Broker Name</t>
  </si>
  <si>
    <t>Clearing Broker Number</t>
  </si>
  <si>
    <t>Clearing Broker Name</t>
  </si>
  <si>
    <t>Additional Information</t>
  </si>
  <si>
    <t>Bank Reference Number</t>
  </si>
  <si>
    <t>Sending/Receiving Bank</t>
  </si>
  <si>
    <t>By Order Of</t>
  </si>
  <si>
    <t>OCC ID</t>
  </si>
  <si>
    <t>S and P CUSIP</t>
  </si>
  <si>
    <t>NIL Payment/Unknown Rate</t>
  </si>
  <si>
    <t>PURCHASES</t>
  </si>
  <si>
    <t>SPY</t>
  </si>
  <si>
    <t>SODCASH</t>
  </si>
  <si>
    <t>JPMORGAN SHORT TERM INVESTMENT FUNDS</t>
  </si>
  <si>
    <t>REDEMPTION TO FUND</t>
  </si>
  <si>
    <t>MUSXX</t>
  </si>
  <si>
    <t>Subscription to fund</t>
  </si>
  <si>
    <t>Income USD</t>
  </si>
  <si>
    <t>F</t>
  </si>
  <si>
    <t xml:space="preserve">CASH PROJECTION </t>
  </si>
  <si>
    <t xml:space="preserve">FLOW </t>
  </si>
  <si>
    <t>FLOW</t>
  </si>
  <si>
    <t xml:space="preserve">Priced Positions </t>
  </si>
  <si>
    <t>Price Date</t>
  </si>
  <si>
    <t>CASH</t>
  </si>
  <si>
    <t>NET</t>
  </si>
  <si>
    <t>Final sweep</t>
  </si>
  <si>
    <t>Sweep Priced Positions</t>
  </si>
  <si>
    <t>Redemption</t>
  </si>
  <si>
    <t>Sub</t>
  </si>
  <si>
    <t>Sales</t>
  </si>
  <si>
    <t>Sweep Pending trades</t>
  </si>
  <si>
    <t>Total Sweep Pending</t>
  </si>
  <si>
    <t>Removed Sweep purhcase/sales</t>
  </si>
  <si>
    <t>T-BILL</t>
  </si>
  <si>
    <t>TBILL</t>
  </si>
  <si>
    <t>Total Equity MV</t>
  </si>
  <si>
    <t>Total Assets</t>
  </si>
  <si>
    <t>Futures Vari</t>
  </si>
  <si>
    <t>Equity</t>
  </si>
  <si>
    <t>LOCAL</t>
  </si>
  <si>
    <t>Local Balance</t>
  </si>
  <si>
    <t>USD Bal</t>
  </si>
  <si>
    <t>CASH DEBIT OTHER DISBURSEMENTS</t>
  </si>
  <si>
    <t>Income Local</t>
  </si>
  <si>
    <t>COLUMN</t>
  </si>
  <si>
    <t>Cash Projection (SOD):Same Day</t>
  </si>
  <si>
    <t>Cash Projection( same Day)</t>
  </si>
  <si>
    <t>W: REDEMPTION TO FUND :(column AK)</t>
  </si>
  <si>
    <t>Priced Positions</t>
  </si>
  <si>
    <t>Priced Positions (DTC for Domestic, diff coding for intl)</t>
  </si>
  <si>
    <t>W: Subcription TO FUND :(column AK)</t>
  </si>
  <si>
    <t>Cash Projection Detail</t>
  </si>
  <si>
    <t>O (ticker= MUSXX)</t>
  </si>
  <si>
    <t>SOD Cash FX (base)</t>
  </si>
  <si>
    <t>BASE</t>
  </si>
  <si>
    <t>SI on for all Div's</t>
  </si>
  <si>
    <t>Pending  Equity Trades</t>
  </si>
  <si>
    <t>Purchases (LOCAL)</t>
  </si>
  <si>
    <t>Sale (LOCAL)</t>
  </si>
  <si>
    <t xml:space="preserve">Currency </t>
  </si>
  <si>
    <t>BB London 4:00pm Fixing</t>
  </si>
  <si>
    <t>Purchases (BASE)</t>
  </si>
  <si>
    <t>Sale (BASE)</t>
  </si>
  <si>
    <t>Base</t>
  </si>
  <si>
    <t>Priced positions</t>
  </si>
  <si>
    <t>Asset category type(L)</t>
  </si>
  <si>
    <t>Common Stock</t>
  </si>
  <si>
    <t>Preferred Stock</t>
  </si>
  <si>
    <t>Mutual Funds &amp; UITS (inlcudes MUSXX)</t>
  </si>
  <si>
    <t>SecType</t>
  </si>
  <si>
    <t>TradeDate</t>
  </si>
  <si>
    <t>Trdr</t>
  </si>
  <si>
    <t>SettleDate</t>
  </si>
  <si>
    <t>Dest</t>
  </si>
  <si>
    <t>Side</t>
  </si>
  <si>
    <t>SecurityDesc</t>
  </si>
  <si>
    <t>Symbol</t>
  </si>
  <si>
    <t>AvgPrc</t>
  </si>
  <si>
    <t>Amount</t>
  </si>
  <si>
    <t>Done</t>
  </si>
  <si>
    <t>NetMoney</t>
  </si>
  <si>
    <t>Note</t>
  </si>
  <si>
    <t>S/D</t>
  </si>
  <si>
    <t>Currency</t>
  </si>
  <si>
    <t>FX RATE</t>
  </si>
  <si>
    <t>Rates for Eze File</t>
  </si>
  <si>
    <t>FUT</t>
  </si>
  <si>
    <t>TBUS</t>
  </si>
  <si>
    <t>S&amp;P 500 IND FD</t>
  </si>
  <si>
    <t>VP S&amp;P 500 FD</t>
  </si>
  <si>
    <t>Sweep (priced positions)</t>
  </si>
  <si>
    <t>Income (projections)</t>
  </si>
  <si>
    <t>Futures Vari (as of previous day: detailed net asset val)</t>
  </si>
  <si>
    <t>SOD Cash(USD: cash projections)</t>
  </si>
  <si>
    <t>Cash projection</t>
  </si>
  <si>
    <t>T-BILL (priced positions)</t>
  </si>
  <si>
    <t>Equity MV (priced positions)</t>
  </si>
  <si>
    <t>Cash Flow (cash projection)</t>
  </si>
  <si>
    <t>TOTAL NET FLOW</t>
  </si>
  <si>
    <t>AIA40 (USD)</t>
  </si>
  <si>
    <t>Account Group</t>
  </si>
  <si>
    <t>Reporting Currency Code</t>
  </si>
  <si>
    <t>Reporting Currency Name</t>
  </si>
  <si>
    <t>Security Short Description</t>
  </si>
  <si>
    <t>Security Description 1</t>
  </si>
  <si>
    <t>Security Description 2</t>
  </si>
  <si>
    <t>Security Description 3</t>
  </si>
  <si>
    <t>Security Description 4</t>
  </si>
  <si>
    <t>Security Description 5</t>
  </si>
  <si>
    <t>Location Code</t>
  </si>
  <si>
    <t>Location Name</t>
  </si>
  <si>
    <t>Country of Incorporation Code</t>
  </si>
  <si>
    <t>Country of Incorporation Name</t>
  </si>
  <si>
    <t>Local Currency Code</t>
  </si>
  <si>
    <t>Local Currency Name</t>
  </si>
  <si>
    <t>Asset Category Code</t>
  </si>
  <si>
    <t>Asset Category Name</t>
  </si>
  <si>
    <t>Asset Type Code</t>
  </si>
  <si>
    <t>Asset Type Name</t>
  </si>
  <si>
    <t>Amortized Face</t>
  </si>
  <si>
    <t>Market Value Reporting Currency</t>
  </si>
  <si>
    <t>Accrued Interest Reporting Currency</t>
  </si>
  <si>
    <t>Accrued Market Value Reporting Currency</t>
  </si>
  <si>
    <t>Local Price</t>
  </si>
  <si>
    <t>Market Value Local</t>
  </si>
  <si>
    <t>Accrued Interest Local</t>
  </si>
  <si>
    <t>Accrued Market Value Local</t>
  </si>
  <si>
    <t>Cash Investment Vehicle</t>
  </si>
  <si>
    <t>CUSIP CINS</t>
  </si>
  <si>
    <t>TICKER</t>
  </si>
  <si>
    <t>QUICK</t>
  </si>
  <si>
    <t>SEDOL</t>
  </si>
  <si>
    <t>VALOREN</t>
  </si>
  <si>
    <t>SICOVAM</t>
  </si>
  <si>
    <t>WPK</t>
  </si>
  <si>
    <t>Basis</t>
  </si>
  <si>
    <t>As Of Date</t>
  </si>
  <si>
    <t>Moodys Rating</t>
  </si>
  <si>
    <t>S&amp;P Rating</t>
  </si>
  <si>
    <t>Report Run Date</t>
  </si>
  <si>
    <t>Report Run Time</t>
  </si>
  <si>
    <t>Previous Factor Record Date</t>
  </si>
  <si>
    <t>Previous Factor Payable Date</t>
  </si>
  <si>
    <t>Current Factor Record Date</t>
  </si>
  <si>
    <t>Current Factor Payable Date</t>
  </si>
  <si>
    <t>Current Factor</t>
  </si>
  <si>
    <t>Account Base Currency Code</t>
  </si>
  <si>
    <t>Account Base Currency Name</t>
  </si>
  <si>
    <t>Accrued Income</t>
  </si>
  <si>
    <t>Accrued Interest Currency Code</t>
  </si>
  <si>
    <t>Accrued Interest Currency Name</t>
  </si>
  <si>
    <t>Issue Currency Code</t>
  </si>
  <si>
    <t>Issue Currency Name</t>
  </si>
  <si>
    <t>Issue Date</t>
  </si>
  <si>
    <t>Pending Deliver Shares / Par</t>
  </si>
  <si>
    <t>Pending Receive Shares / Par</t>
  </si>
  <si>
    <t>Price Currency Code</t>
  </si>
  <si>
    <t>Price Currency Name</t>
  </si>
  <si>
    <t>Principal Currency Code</t>
  </si>
  <si>
    <t>Principal Currency Name</t>
  </si>
  <si>
    <t>Registration Code</t>
  </si>
  <si>
    <t>Registration Name</t>
  </si>
  <si>
    <t>Security Status Code</t>
  </si>
  <si>
    <t>Security Status Name</t>
  </si>
  <si>
    <t>Strike Price</t>
  </si>
  <si>
    <t>Traded Shares/Par</t>
  </si>
  <si>
    <t>Account - GSP</t>
  </si>
  <si>
    <t>Extended Account</t>
  </si>
  <si>
    <t>IAS Account Number</t>
  </si>
  <si>
    <t>CID</t>
  </si>
  <si>
    <t>IAS Account Name</t>
  </si>
  <si>
    <t>IAS Consolidated Account Number</t>
  </si>
  <si>
    <t>IAS Consolidated Account Name</t>
  </si>
  <si>
    <t>Common and mutual funds</t>
  </si>
  <si>
    <t>BNY_ Custody Val</t>
  </si>
  <si>
    <t>Posted Basis: All pending trades( prior day cut-off 7:00)</t>
  </si>
  <si>
    <t>Updated Cash</t>
  </si>
  <si>
    <t>Total Pending</t>
  </si>
  <si>
    <t>Pending Trades (not using in sheets/uze eze: spot check here)</t>
  </si>
  <si>
    <t>BNY REPORTS</t>
  </si>
  <si>
    <t>Settled Combined P and I (interest payments and principal Payments)</t>
  </si>
  <si>
    <t>Detail will show each div (ex and pay)</t>
  </si>
  <si>
    <t>Use eze for sheet</t>
  </si>
  <si>
    <t xml:space="preserve">T+1 accounting </t>
  </si>
  <si>
    <t>Could be off T+1 accounting</t>
  </si>
  <si>
    <t xml:space="preserve">Could be off T+1 accounting </t>
  </si>
  <si>
    <t>PLUG INTO EZE</t>
  </si>
  <si>
    <t>Check for late flows</t>
  </si>
  <si>
    <t>DTC/Act</t>
  </si>
  <si>
    <t>Local</t>
  </si>
  <si>
    <t>LOCAL (div's only appear to hit in USD. Income converted)</t>
  </si>
  <si>
    <t>Pulling in Fixing rates to get USD estimate</t>
  </si>
  <si>
    <t>Will be off due to T+1</t>
  </si>
  <si>
    <t>Use Eze?</t>
  </si>
  <si>
    <t>Cash projection doesn't reflect Base</t>
  </si>
  <si>
    <t>Had to custom calc</t>
  </si>
  <si>
    <t>COMBINED (base)</t>
  </si>
  <si>
    <t xml:space="preserve">www.jpmm.com </t>
  </si>
  <si>
    <t>https://nexen.bnymellon.com/app/nxn/login</t>
  </si>
  <si>
    <t xml:space="preserve"> ixq.gbarrato</t>
  </si>
  <si>
    <t>Ellahudson1212?</t>
  </si>
  <si>
    <t>Sweep Vehicle Number</t>
  </si>
  <si>
    <t>Sweep Vehicle Name</t>
  </si>
  <si>
    <t>Cash Reporting Date</t>
  </si>
  <si>
    <t>Begin Date</t>
  </si>
  <si>
    <t>End Date</t>
  </si>
  <si>
    <t>Prior Day</t>
  </si>
  <si>
    <t>SOD Cash(USD: settled cash balances)</t>
  </si>
  <si>
    <t>Equity MV (BNY custody_ Posted positions)</t>
  </si>
  <si>
    <t>EZE</t>
  </si>
  <si>
    <t>T-0</t>
  </si>
  <si>
    <t>JP Reports Pending Trades</t>
  </si>
  <si>
    <t xml:space="preserve">NYL SEP ACCT 10A </t>
  </si>
  <si>
    <t>NEW YORK LIFE FOUN</t>
  </si>
  <si>
    <t xml:space="preserve">NYLIAC - GIA ACWI </t>
  </si>
  <si>
    <t xml:space="preserve">                           </t>
  </si>
  <si>
    <t>BNY Reports Pending Trades</t>
  </si>
  <si>
    <t>Posted Custidy report</t>
  </si>
  <si>
    <t>POSTED (Prior Day)</t>
  </si>
  <si>
    <t>Prior Day Price</t>
  </si>
  <si>
    <t>Contracts</t>
  </si>
  <si>
    <t>Mkt Val</t>
  </si>
  <si>
    <t>Prior day close</t>
  </si>
  <si>
    <t>Mkt Val After trades (T+0)</t>
  </si>
  <si>
    <t>Futures</t>
  </si>
  <si>
    <t>Equity Basket Live</t>
  </si>
  <si>
    <t>MOC Trade (T+1)</t>
  </si>
  <si>
    <t>SOD</t>
  </si>
  <si>
    <t xml:space="preserve">Income </t>
  </si>
  <si>
    <t xml:space="preserve">Sweep </t>
  </si>
  <si>
    <t>Sub/Red</t>
  </si>
  <si>
    <t xml:space="preserve">Futures Variation </t>
  </si>
  <si>
    <t>Pending Trades (TO)</t>
  </si>
  <si>
    <t>T BIL</t>
  </si>
  <si>
    <t>ETF</t>
  </si>
  <si>
    <t>Trades</t>
  </si>
  <si>
    <t>Last Price</t>
  </si>
  <si>
    <t xml:space="preserve">Security </t>
  </si>
  <si>
    <t>Direction</t>
  </si>
  <si>
    <t>Shares</t>
  </si>
  <si>
    <t>T Bill (T+0)</t>
  </si>
  <si>
    <t>SPY (T+1)</t>
  </si>
  <si>
    <t>Investible</t>
  </si>
  <si>
    <t xml:space="preserve">Fund Market Val </t>
  </si>
  <si>
    <t xml:space="preserve">T+1 Cash Projection </t>
  </si>
  <si>
    <t>T+1 Investable</t>
  </si>
  <si>
    <t>Futures Mrkt Val</t>
  </si>
  <si>
    <t>T BIL Mrkt Val</t>
  </si>
  <si>
    <t>Pending Trades (exclude futures?)</t>
  </si>
  <si>
    <t>SellChangeAmount</t>
  </si>
  <si>
    <t>BuyChangeAmount</t>
  </si>
  <si>
    <t>FinalMktValue*</t>
  </si>
  <si>
    <t>CurrentMktVal%</t>
  </si>
  <si>
    <t>CurrentMktVal*</t>
  </si>
  <si>
    <t>IQCLOSE</t>
  </si>
  <si>
    <t>Sedol</t>
  </si>
  <si>
    <t>Portfolio:VPIE_x000D_
Currency:USD</t>
  </si>
  <si>
    <t>Contracts (EZE)</t>
  </si>
  <si>
    <t>Portfolio:MAINSP_x000D_
Currency:USD</t>
  </si>
  <si>
    <t>Diff</t>
  </si>
  <si>
    <t>ACCOUNT</t>
  </si>
  <si>
    <t>EQUITY MV</t>
  </si>
  <si>
    <t>ETF MV</t>
  </si>
  <si>
    <t>FUT_MV</t>
  </si>
  <si>
    <t>MKT VAL</t>
  </si>
  <si>
    <t>-</t>
  </si>
  <si>
    <t>Dakota12</t>
  </si>
  <si>
    <t>Net Amount CCY Code</t>
  </si>
  <si>
    <t>Fail Description</t>
  </si>
  <si>
    <t>Age (Days)</t>
  </si>
  <si>
    <t>Elective Event Impact</t>
  </si>
  <si>
    <t>SALE</t>
  </si>
  <si>
    <t>OUTSTANDING</t>
  </si>
  <si>
    <t>PURCHASE</t>
  </si>
  <si>
    <t>FAILING TRADES</t>
  </si>
  <si>
    <t>Net Failing trades</t>
  </si>
  <si>
    <t>Autosettled: already factored in cash</t>
  </si>
  <si>
    <t>Failing Trades</t>
  </si>
  <si>
    <t>Total</t>
  </si>
  <si>
    <t>Pending Trades +Failing (JP)</t>
  </si>
  <si>
    <t>INTRADAY (RUN  at 9:00am)</t>
  </si>
  <si>
    <t>Cash Account Number (Balance)</t>
  </si>
  <si>
    <t>Account Number (Balance)</t>
  </si>
  <si>
    <t>Account Name (Balance)</t>
  </si>
  <si>
    <t>Net Opening Cash Balance</t>
  </si>
  <si>
    <t>Sweep Balance</t>
  </si>
  <si>
    <t>Total Settled Amount</t>
  </si>
  <si>
    <t>Total Projected Amount</t>
  </si>
  <si>
    <t>Projected Ending Balance</t>
  </si>
  <si>
    <t>Cash Account Name (Balance)</t>
  </si>
  <si>
    <t>Settled Purchases</t>
  </si>
  <si>
    <t>Settled Sales</t>
  </si>
  <si>
    <t>Settled Interest Payments</t>
  </si>
  <si>
    <t>Settled Principal Payments</t>
  </si>
  <si>
    <t>Settled Combined P and I</t>
  </si>
  <si>
    <t>Settled Maturities/RDM</t>
  </si>
  <si>
    <t>Settled Corporate Actions</t>
  </si>
  <si>
    <t>Settled Options/Futures</t>
  </si>
  <si>
    <t>Settled Miscellaneous</t>
  </si>
  <si>
    <t>Settled Receipts</t>
  </si>
  <si>
    <t>Settled Disbursements</t>
  </si>
  <si>
    <t>Projected Purchases</t>
  </si>
  <si>
    <t>Projected Sales</t>
  </si>
  <si>
    <t>Projected Securities Lending</t>
  </si>
  <si>
    <t>Projected Interest Payments</t>
  </si>
  <si>
    <t>Projected Principal Payments</t>
  </si>
  <si>
    <t>Projected Maturities/RDM</t>
  </si>
  <si>
    <t>Projected Corporate Actions</t>
  </si>
  <si>
    <t>Projected Options/Futures</t>
  </si>
  <si>
    <t>Projected Miscellaneous</t>
  </si>
  <si>
    <t>Projected Receipts</t>
  </si>
  <si>
    <t>Projected Disbursements</t>
  </si>
  <si>
    <t>Location Nominee Code</t>
  </si>
  <si>
    <t>Dated Date</t>
  </si>
  <si>
    <t>Awaiting Receipt</t>
  </si>
  <si>
    <t>Awaiting Delivery</t>
  </si>
  <si>
    <t>In Transit (US)</t>
  </si>
  <si>
    <t>At Registrar (Glbl)</t>
  </si>
  <si>
    <t>On Loan</t>
  </si>
  <si>
    <t>Pledged (US)</t>
  </si>
  <si>
    <t>Available</t>
  </si>
  <si>
    <t>Settled Units</t>
  </si>
  <si>
    <t>Current Face (Settled)</t>
  </si>
  <si>
    <t>Total Units</t>
  </si>
  <si>
    <t>Current Face (Total)</t>
  </si>
  <si>
    <t>Nominal Value</t>
  </si>
  <si>
    <t>Blocked Quantity</t>
  </si>
  <si>
    <t>Local Currency</t>
  </si>
  <si>
    <t>Market Price</t>
  </si>
  <si>
    <t>Settled Market Value (Local)</t>
  </si>
  <si>
    <t>Total Market Value (Local)</t>
  </si>
  <si>
    <t>Base Currency</t>
  </si>
  <si>
    <t>Settled Market Value (Base)</t>
  </si>
  <si>
    <t>Total Market Value (Base)</t>
  </si>
  <si>
    <t>Factor Date</t>
  </si>
  <si>
    <t>Country Code</t>
  </si>
  <si>
    <t>Country Description</t>
  </si>
  <si>
    <t>Location Nominee Name</t>
  </si>
  <si>
    <t>Sub Account Type Description</t>
  </si>
  <si>
    <t>Location/Nominee Country Code</t>
  </si>
  <si>
    <t>Location/Nominee Country Name</t>
  </si>
  <si>
    <t>Public CUSIP</t>
  </si>
  <si>
    <t>DGSD Eligible</t>
  </si>
  <si>
    <t>Reference Number</t>
  </si>
  <si>
    <t>Client Reference Number</t>
  </si>
  <si>
    <t>Related Reference</t>
  </si>
  <si>
    <t>Tax Code</t>
  </si>
  <si>
    <t>Tax Code Description</t>
  </si>
  <si>
    <t>Transaction Type Code</t>
  </si>
  <si>
    <t>Transaction Type</t>
  </si>
  <si>
    <t>Main Transaction Code</t>
  </si>
  <si>
    <t>Sub Transaction Code</t>
  </si>
  <si>
    <t>Detailed Transaction Type Name</t>
  </si>
  <si>
    <t>Transaction Description 1</t>
  </si>
  <si>
    <t>Transaction Description 2</t>
  </si>
  <si>
    <t>Transaction Description 3</t>
  </si>
  <si>
    <t>Transaction Description 4</t>
  </si>
  <si>
    <t>Transaction Description 5</t>
  </si>
  <si>
    <t>Transaction Description 6</t>
  </si>
  <si>
    <t>Trade / Ex Date</t>
  </si>
  <si>
    <t>Settle / Pay Date</t>
  </si>
  <si>
    <t>Actual Settle Date</t>
  </si>
  <si>
    <t>Cash Post Date</t>
  </si>
  <si>
    <t>Cash Value Date</t>
  </si>
  <si>
    <t>Shares/Par</t>
  </si>
  <si>
    <t>Local Price/Rate</t>
  </si>
  <si>
    <t>Local Principal Amount</t>
  </si>
  <si>
    <t>Local Income Amount</t>
  </si>
  <si>
    <t>Source Tax Withheld Amount</t>
  </si>
  <si>
    <t>Bank Tax Withheld Amount</t>
  </si>
  <si>
    <t>Opening Balance Local</t>
  </si>
  <si>
    <t>Transaction Amount Local</t>
  </si>
  <si>
    <t>Closing Balance Local</t>
  </si>
  <si>
    <t>Opening Balance Reporting Equivalent</t>
  </si>
  <si>
    <t>Transaction Amount Reporting Equivalent</t>
  </si>
  <si>
    <t>Closing Balance Reporting Equivalent</t>
  </si>
  <si>
    <t>Trading Broker Code</t>
  </si>
  <si>
    <t>Trading BIC Broker Code</t>
  </si>
  <si>
    <t>Clearing Broker Code</t>
  </si>
  <si>
    <t>Clearing BIC Broker Code</t>
  </si>
  <si>
    <t>Security  Description 3</t>
  </si>
  <si>
    <t>CUSIP/CINS</t>
  </si>
  <si>
    <t>Wire Reference Number</t>
  </si>
  <si>
    <t>Amortized Units</t>
  </si>
  <si>
    <t>Event ID</t>
  </si>
  <si>
    <t>Flat Tax %</t>
  </si>
  <si>
    <t>Flat Tax Amount</t>
  </si>
  <si>
    <t>Solidarity %</t>
  </si>
  <si>
    <t>Solidarity Amount</t>
  </si>
  <si>
    <t>Flat Tax Currency</t>
  </si>
  <si>
    <t>Opening STIF Balance</t>
  </si>
  <si>
    <t>STIF Transaction Amount</t>
  </si>
  <si>
    <t>Closing STIF Balance</t>
  </si>
  <si>
    <t>Create Date</t>
  </si>
  <si>
    <t>Last Updated</t>
  </si>
  <si>
    <t>Contractual Indicator Code</t>
  </si>
  <si>
    <t>Settlement Policy</t>
  </si>
  <si>
    <t>GFC Indicator</t>
  </si>
  <si>
    <t>Accrual Currency Code</t>
  </si>
  <si>
    <t>Asset Category</t>
  </si>
  <si>
    <t xml:space="preserve">Projected Cash </t>
  </si>
  <si>
    <t xml:space="preserve">Consolidate Sweep and Cash </t>
  </si>
  <si>
    <t>Sum opening balance if E in NOT blank</t>
  </si>
  <si>
    <t>Sells W/ settled date before today</t>
  </si>
  <si>
    <t>Pending Trades +Failing (JP/BNY)</t>
  </si>
  <si>
    <t>Pending Trades +Failing (BNY)</t>
  </si>
  <si>
    <t>(Includes Sweep+cash)</t>
  </si>
  <si>
    <t>Included in SOD</t>
  </si>
  <si>
    <t>Buy+Sells W/ settled date today and beyond (today date built into code)</t>
  </si>
  <si>
    <t>Buy W/ settled date before today (todasy date built into code)</t>
  </si>
  <si>
    <t>Reporting</t>
  </si>
  <si>
    <t>Cash Projections - Statement</t>
  </si>
  <si>
    <t>INTRADAY (RUN  at 9:00)</t>
  </si>
  <si>
    <t>As Of Date: 14-Jun-2022</t>
  </si>
  <si>
    <t>Run ID: D-628-797-558</t>
  </si>
  <si>
    <t>Cash Projections - Detail</t>
  </si>
  <si>
    <t>Run ID: D-628-813-198</t>
  </si>
  <si>
    <t>Outstanding Trades</t>
  </si>
  <si>
    <t>From Date: 17-Jun-2022 To Date: 17-Jun-2022</t>
  </si>
  <si>
    <t>INTRA_DAY</t>
  </si>
  <si>
    <t>Exlcude todays trades</t>
  </si>
  <si>
    <t>Run ID: D-629-027-467</t>
  </si>
  <si>
    <r>
      <t xml:space="preserve">Dividends: Income </t>
    </r>
    <r>
      <rPr>
        <b/>
        <sz val="10"/>
        <color theme="1"/>
        <rFont val="Calibri"/>
        <family val="2"/>
        <scheme val="minor"/>
      </rPr>
      <t>paying</t>
    </r>
    <r>
      <rPr>
        <sz val="10"/>
        <color theme="1"/>
        <rFont val="Calibri"/>
        <family val="2"/>
        <scheme val="minor"/>
      </rPr>
      <t xml:space="preserve"> today: based off today's date)</t>
    </r>
  </si>
  <si>
    <t>FUTURE Yest Close</t>
  </si>
  <si>
    <t>FUTURE Yest Close -2</t>
  </si>
  <si>
    <t>VARIATION MARGIN</t>
  </si>
  <si>
    <t>FUTURES</t>
  </si>
  <si>
    <t>FUTURE/ETF PRICE</t>
  </si>
  <si>
    <t>NET CASH + TBILLS + VARIATION MARGIN</t>
  </si>
  <si>
    <t>FUTURE MV</t>
  </si>
  <si>
    <t>INVESTABLE</t>
  </si>
  <si>
    <t>FUTURE/ETF CONTRACTS</t>
  </si>
  <si>
    <t>PORTFOLIO</t>
  </si>
  <si>
    <t>SETTLE T0</t>
  </si>
  <si>
    <t>SETTLE T1</t>
  </si>
  <si>
    <t>SETTLE T2</t>
  </si>
  <si>
    <t>TBILLS</t>
  </si>
  <si>
    <t>INTRADAY PENDING TRADES T0</t>
  </si>
  <si>
    <t>INTRADAY PENDING TRADES T1</t>
  </si>
  <si>
    <t>INTRADAY PENDING TRADES T2</t>
  </si>
  <si>
    <t>FUTURES + INTRADAY FUTURES</t>
  </si>
  <si>
    <t>NET CASH + TBILLS + VARIATION MARGIN + PENDING TRADES</t>
  </si>
  <si>
    <t>MOC PENDING TRADES + SUB/RED MOC T1</t>
  </si>
  <si>
    <t>MOC PENDING TRADES + SUB/RED MOC T2</t>
  </si>
  <si>
    <t>MOC</t>
  </si>
  <si>
    <t>ACWI</t>
  </si>
  <si>
    <t>FROM LOADED TRADES - TRITON OR EZE</t>
  </si>
  <si>
    <t>COPY TO PE TRADE FILE FOR EZE UPLOAD</t>
  </si>
  <si>
    <t>REFRESH BLOOMBERG</t>
  </si>
  <si>
    <t>REFRESH FUTURES HOLDING</t>
  </si>
  <si>
    <t>MORNING CASH</t>
  </si>
  <si>
    <t>COPY TO DAILY EZE UPLOAD</t>
  </si>
  <si>
    <t>ETFS</t>
  </si>
  <si>
    <t>Account</t>
  </si>
  <si>
    <t>BBSYMBOL</t>
  </si>
  <si>
    <t>Country</t>
  </si>
  <si>
    <t>Target Size</t>
  </si>
  <si>
    <t>TS</t>
  </si>
  <si>
    <t>Qty(M)</t>
  </si>
  <si>
    <t>Settle Date</t>
  </si>
  <si>
    <t>00102703</t>
  </si>
  <si>
    <t>USA</t>
  </si>
  <si>
    <t>INSTRUCT SETTLE DATE</t>
  </si>
  <si>
    <t>INSTUCT SETTLE DATE</t>
  </si>
  <si>
    <t>00102702</t>
  </si>
  <si>
    <t>Pending Trade (Base_Eze)</t>
  </si>
  <si>
    <t>if same way combine then allocate</t>
  </si>
  <si>
    <t>AB2 &amp; AB3 SHOULD APPROX = CASHFLOW + INCOME</t>
  </si>
  <si>
    <t>AB3 - AB6 SHOULD APPROX = CASHFLOW + INCOME</t>
  </si>
  <si>
    <t>TBILL TRADES SHOULD APPROX = CASHFLOW + INCOME</t>
  </si>
  <si>
    <t>pending trades  total</t>
  </si>
  <si>
    <t>variation margin</t>
  </si>
  <si>
    <t>included in morning cash or no</t>
  </si>
  <si>
    <t>MIDDAY SUB/RED</t>
  </si>
  <si>
    <t>SCHEDULED MOC</t>
  </si>
  <si>
    <t>ask pending on dates that are beyond settle</t>
  </si>
  <si>
    <t>*FINAL TRADES</t>
  </si>
  <si>
    <t xml:space="preserve">*Drag and drop into TSOX </t>
  </si>
  <si>
    <t>Copy &amp; Paste Special Value Below</t>
  </si>
  <si>
    <t>*GS_FUTALGO_GD</t>
  </si>
  <si>
    <t>*POV: 5%</t>
  </si>
  <si>
    <t>*Trade diff direction separately (complete one first)</t>
  </si>
  <si>
    <t>*Type: MKT</t>
  </si>
  <si>
    <t>*Copy and paste into triton (include headers)</t>
  </si>
  <si>
    <t>Trader</t>
  </si>
  <si>
    <t>Cust</t>
  </si>
  <si>
    <t>Prt</t>
  </si>
  <si>
    <t>Security</t>
  </si>
  <si>
    <t>COMM</t>
  </si>
  <si>
    <t>Broker</t>
  </si>
  <si>
    <t>FO</t>
  </si>
  <si>
    <t>BONY</t>
  </si>
  <si>
    <t>Cash1</t>
  </si>
  <si>
    <t>*Copy Paste Special Value</t>
  </si>
  <si>
    <t>*Create Import for Eze</t>
  </si>
  <si>
    <t>FINAL TRADES</t>
  </si>
  <si>
    <t>EZE ALGO</t>
  </si>
  <si>
    <t>IF ALGOS - COMM CODE - RO IF OPEN - RI IF MIDDLE OF DAY - RM IF FOR CLOSE</t>
  </si>
  <si>
    <t>EZE TWEB</t>
  </si>
  <si>
    <t>IF TRADEWEB - COMM CODE - PO IF OPEN - PI IF MIDDLE OF DAY - PM IF FOR CLOSE</t>
  </si>
  <si>
    <t>INTRADAY (RUN  at 10:00)</t>
  </si>
  <si>
    <t>TRITON</t>
  </si>
  <si>
    <t>CHECK FOR LIQUIDITY - IF OVER 3% - TRADE ON TRADEWEB</t>
  </si>
  <si>
    <t>HIGHLIGHT THE TRADES - CLICK DEST - CITI OR VIRTU ALGO US</t>
  </si>
  <si>
    <t>CHOOSE SPECIAL STRATEGY OR TWAP; ENTER START TIME 930AM; END TIME 940AM</t>
  </si>
  <si>
    <t>BCHAT</t>
  </si>
  <si>
    <t>IF TRADING USING POV/PARTICIPATION - PLEASE LET CITI/VIRTU KNOW T1 SETTLE</t>
  </si>
  <si>
    <t>IF 2SIDED TRADE</t>
  </si>
  <si>
    <t>CROSSMERGE - LOOK FOR SAS LIST - CLICK CROSSMERGE - IF ALL ONE SIDED - IGNORE THIS STEP</t>
  </si>
  <si>
    <t>COLUMN CROSS/MERGE IF CROSS IS FLAGGED IN CELL - THAT MEANS THERE ARE SAME TICKER WITH BUY &amp; SELL</t>
  </si>
  <si>
    <t>CHOOSE ALL NON CROSS TRADES PLUS LARGER OF CROSS TRADES</t>
  </si>
  <si>
    <t>SEND LARGE CROSS PLUS NON-CROSS TRADES TO HIGHLIGHT THE TRADES</t>
  </si>
  <si>
    <t>CLICK DEST - CITI OR VIRTU TWAP ALGO</t>
  </si>
  <si>
    <t>ONCE DEST ALGO IS IN THE DEST AND FULL SHARES ARE IN SIZE - CLICK EXECUTE</t>
  </si>
  <si>
    <t>FOR CROSS TRADES - CLICK DEST - CITI/VIRTU ALGO US - CHOOSE POV STRATEGY; % PARTICIPATION 5%; TIME START 9:40:01 OR WHEN TWAP TRADE ENDS PLUS 1 SECOND</t>
  </si>
  <si>
    <t>VERIFY SHARES ARE COMPLETE IN 10 OR 15MINUTES</t>
  </si>
  <si>
    <t>IF 1SIDED TRADED</t>
  </si>
  <si>
    <t>THIS DATE DRIVES THE ENTIRE SHEET</t>
  </si>
  <si>
    <t>*Comm: $2.15</t>
  </si>
  <si>
    <t>*Jeff Algo</t>
  </si>
  <si>
    <t>*Comm: None</t>
  </si>
  <si>
    <t>*Aloc Trades in BLOT</t>
  </si>
  <si>
    <t>*Trade diff direction separately, diff brokers (complete one first)</t>
  </si>
  <si>
    <t>Local CCY bal coverted to USD</t>
  </si>
  <si>
    <t>Not factored in Daily Trade Calc</t>
  </si>
  <si>
    <t>NOT EZE PLUG</t>
  </si>
  <si>
    <t>REVERSAL INTERFUND TRANSFER</t>
  </si>
  <si>
    <t>Includes interfund transfers (excluded accounts in Francis tab)</t>
  </si>
  <si>
    <t>Column W= "Reversal interfund transfer"</t>
  </si>
  <si>
    <t>Cash Flow/Interfund Transfer</t>
  </si>
  <si>
    <t>Custody SOD CASH</t>
  </si>
  <si>
    <t xml:space="preserve">Input to Rec Sheet </t>
  </si>
  <si>
    <t>CASH CREDIT FOR OTHER RECEIPTS</t>
  </si>
  <si>
    <t>Column W= "CASH CREDIT FOR OTHER RECEIPTS"</t>
  </si>
  <si>
    <t>*NOTE"</t>
  </si>
  <si>
    <t xml:space="preserve">The mutual fund pays a monthy dividend that does not appear to be reflected in projeted cash since it's posted later in the evening. </t>
  </si>
  <si>
    <t>Run Posted cash later in the evening and filter by "Transaction Category Description", ticker ("MUSXX")</t>
  </si>
  <si>
    <t>If you see breaks in MAS accounting sheet</t>
  </si>
  <si>
    <t>Failing trades (as a result of stock loan)</t>
  </si>
  <si>
    <t>DISCRETIONARY LENDING SALE FAIL</t>
  </si>
  <si>
    <t xml:space="preserve">Net </t>
  </si>
  <si>
    <t>JP Outstanding Trades</t>
  </si>
  <si>
    <t>Trades flagged as outstand and DISCRETIONARY LENDING SALE FAIL</t>
  </si>
  <si>
    <r>
      <rPr>
        <b/>
        <sz val="9"/>
        <color theme="1"/>
        <rFont val="Calibri"/>
        <family val="2"/>
        <scheme val="minor"/>
      </rPr>
      <t>Failing trades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rgb="FFFF0000"/>
        <rFont val="Calibri"/>
        <family val="2"/>
        <scheme val="minor"/>
      </rPr>
      <t>(from stock loan)</t>
    </r>
  </si>
  <si>
    <t xml:space="preserve">*JP Loans cash from failing trades. </t>
  </si>
  <si>
    <t>*Deducted from failing trades to avoid cash duplication</t>
  </si>
  <si>
    <t>MAS Trades</t>
  </si>
  <si>
    <t>Confirm Settlment date (T+1)</t>
  </si>
  <si>
    <t>Strategy Type</t>
  </si>
  <si>
    <t>CITI Algo</t>
  </si>
  <si>
    <t>TWAP</t>
  </si>
  <si>
    <t>Broker Deaults to T+1</t>
  </si>
  <si>
    <t>VIRTU Algo</t>
  </si>
  <si>
    <t xml:space="preserve">Special </t>
  </si>
  <si>
    <t>POV (cross trades- smaller)</t>
  </si>
  <si>
    <t>Confirm w/ broker</t>
  </si>
  <si>
    <t>*Failing Trades due to stock loan are only front cash past T+2 settlement (even on T+1 trades) (Coded in sheet)</t>
  </si>
  <si>
    <t>*Only picks up trades aged over 2 days</t>
  </si>
  <si>
    <t>CZK</t>
  </si>
  <si>
    <t>IDR</t>
  </si>
  <si>
    <t>NET (LOCAL)</t>
  </si>
  <si>
    <t>Net (BASE)</t>
  </si>
  <si>
    <t>Failing  Equity Trades</t>
  </si>
  <si>
    <t xml:space="preserve">Failed Trades </t>
  </si>
  <si>
    <t>GIAACWIP (AIA40)</t>
  </si>
  <si>
    <t>Foreign Cash (USD)</t>
  </si>
  <si>
    <t>Failed Foreign Trades NET (USD)</t>
  </si>
  <si>
    <t>Pending Foreign Trades NET (USD)</t>
  </si>
  <si>
    <t>GIAACWIP (NET CASH)</t>
  </si>
  <si>
    <t>Net Estimated Cash</t>
  </si>
  <si>
    <t>Drives Entire sheet</t>
  </si>
  <si>
    <t xml:space="preserve">From Date: 24-Jan-2023 To Date: 24-Jan-2023    </t>
  </si>
  <si>
    <t>Run ID: S-641-061-435</t>
  </si>
  <si>
    <t>REALIZED G/L FUTURFUTURES CONTRACTS</t>
  </si>
  <si>
    <t xml:space="preserve">Yesterday Variation </t>
  </si>
  <si>
    <t xml:space="preserve">Prior Day Variation </t>
  </si>
  <si>
    <t>JP Movement</t>
  </si>
  <si>
    <t>Variation Diff</t>
  </si>
  <si>
    <t>-2 Day Price</t>
  </si>
  <si>
    <t xml:space="preserve">-3 Day Price </t>
  </si>
  <si>
    <t xml:space="preserve">Trade Check </t>
  </si>
  <si>
    <t>*Refresh Bloomberg Codes</t>
  </si>
  <si>
    <t xml:space="preserve">Accounting </t>
  </si>
  <si>
    <t xml:space="preserve">Pending fails </t>
  </si>
  <si>
    <t>SOD Cash (sheet)</t>
  </si>
  <si>
    <t>Sub/Red (ONLY)</t>
  </si>
  <si>
    <t>Variation (today)</t>
  </si>
  <si>
    <t>Trades (Tbills)</t>
  </si>
  <si>
    <t>CASH EOD (SOD Next day)</t>
  </si>
  <si>
    <t>Yest Positions</t>
  </si>
  <si>
    <t>(Sent to passive:RANCIS VARIATION MARGIN CHECK:~7:30am)</t>
  </si>
  <si>
    <t>Use Second TAB</t>
  </si>
  <si>
    <r>
      <t>Report Name: Posted Cash -</t>
    </r>
    <r>
      <rPr>
        <b/>
        <sz val="11"/>
        <color theme="1"/>
        <rFont val="Calibri"/>
        <family val="2"/>
        <scheme val="minor"/>
      </rPr>
      <t xml:space="preserve"> Detail</t>
    </r>
  </si>
  <si>
    <t>@CASHUSD</t>
  </si>
  <si>
    <t>Manually update using yest postions (prior to trades)</t>
  </si>
  <si>
    <t>TRY</t>
  </si>
  <si>
    <t>SUBSCRIPTION TO FUND</t>
  </si>
  <si>
    <t>Trade Cusip</t>
  </si>
  <si>
    <t xml:space="preserve">Current Eze TBill Position </t>
  </si>
  <si>
    <t>Tbill Position after Trade</t>
  </si>
  <si>
    <t xml:space="preserve">Trade Month </t>
  </si>
  <si>
    <t>Trade Check</t>
  </si>
  <si>
    <t>UYU</t>
  </si>
  <si>
    <t>RUB</t>
  </si>
  <si>
    <t>RON</t>
  </si>
  <si>
    <t>PEN</t>
  </si>
  <si>
    <t>NGN</t>
  </si>
  <si>
    <t>EGP</t>
  </si>
  <si>
    <t>BHD</t>
  </si>
  <si>
    <t>ARS</t>
  </si>
  <si>
    <t>CSML</t>
  </si>
  <si>
    <t>IQIN</t>
  </si>
  <si>
    <t>OCEN</t>
  </si>
  <si>
    <t>CLNR</t>
  </si>
  <si>
    <t>EQUL</t>
  </si>
  <si>
    <t>HFXI</t>
  </si>
  <si>
    <t>QAI</t>
  </si>
  <si>
    <t>ROOF</t>
  </si>
  <si>
    <t>IQSM</t>
  </si>
  <si>
    <t>WRND</t>
  </si>
  <si>
    <t>MRND</t>
  </si>
  <si>
    <t>LRND</t>
  </si>
  <si>
    <t>GRES</t>
  </si>
  <si>
    <t>MNA</t>
  </si>
  <si>
    <t>CPI</t>
  </si>
  <si>
    <t>CLRG</t>
  </si>
  <si>
    <t>HART</t>
  </si>
  <si>
    <t>IQSU</t>
  </si>
  <si>
    <t>IQSI</t>
  </si>
  <si>
    <t>Based off of today date: in formula</t>
  </si>
  <si>
    <t>Formula will now determine number of dupes for today and divide by the number of dupes to get correct SOD cash</t>
  </si>
  <si>
    <t>Bony sometimes reflects two Swwp accounts, causing formula to dupe #</t>
  </si>
  <si>
    <t>BNY Projected Cash Statement</t>
  </si>
  <si>
    <t>Income (projections today)</t>
  </si>
  <si>
    <t xml:space="preserve">Breaks </t>
  </si>
  <si>
    <t>BNY Pending Trades</t>
  </si>
  <si>
    <t>EZE Trades</t>
  </si>
  <si>
    <t>Use FA or p5</t>
  </si>
  <si>
    <t>Use FA</t>
  </si>
  <si>
    <t>1 day off cu/ru</t>
  </si>
  <si>
    <t>Missing Accrued Income</t>
  </si>
  <si>
    <t>Missing Stock Loan</t>
  </si>
  <si>
    <t>IJR</t>
  </si>
  <si>
    <t>IQ US SMALL CAP</t>
  </si>
  <si>
    <t>IQ 500 INTERNATIONAL ETF</t>
  </si>
  <si>
    <t>IQ CLEAN OCEANS ETF</t>
  </si>
  <si>
    <t>IQ CLEANER TRANSPORT ETF</t>
  </si>
  <si>
    <t>IQ ENGENDER EQUALITY ETF</t>
  </si>
  <si>
    <t>IQ FTSE INTERNATIONAL EQU</t>
  </si>
  <si>
    <t>IQ HEDGE MULTI-STRAT TRAC</t>
  </si>
  <si>
    <t>IQ CBRE NEXTGEN REAL ESTA</t>
  </si>
  <si>
    <t>IQ CANDRIAM U.S. MID</t>
  </si>
  <si>
    <t>IQ GLOBAL EQUITY R&amp;D LEAD</t>
  </si>
  <si>
    <t>IQ US LRG CAP R&amp;D LDR ETF</t>
  </si>
  <si>
    <t>MNANV</t>
  </si>
  <si>
    <t>IQ MERGER ARBITRAGE ETF</t>
  </si>
  <si>
    <t>IQ HEALTHY HEARTS ETF</t>
  </si>
  <si>
    <t>IQ CANDRIAM U.S. LARG</t>
  </si>
  <si>
    <t>IQ CANDRIAM INTERNATI</t>
  </si>
  <si>
    <t>P5</t>
  </si>
  <si>
    <t>EQY_SH_OUT_REAL</t>
  </si>
  <si>
    <t>NAV</t>
  </si>
  <si>
    <t>Projected Cash %</t>
  </si>
  <si>
    <t>Today Income Impact</t>
  </si>
  <si>
    <t>% of AUM</t>
  </si>
  <si>
    <t>Total Projected Income (paydate)</t>
  </si>
  <si>
    <t>Equitize Options</t>
  </si>
  <si>
    <t>Holdings In Portfolio</t>
  </si>
  <si>
    <t>Fund</t>
  </si>
  <si>
    <t>Target Trade $</t>
  </si>
  <si>
    <t xml:space="preserve">Trade </t>
  </si>
  <si>
    <t>% of Custody Cash</t>
  </si>
  <si>
    <t>P5 AUM</t>
  </si>
  <si>
    <t>EOW</t>
  </si>
  <si>
    <t>TOTAL_NUMBER_OF_HOLDINGS_IN_PORT</t>
  </si>
  <si>
    <t>Target</t>
  </si>
  <si>
    <t>(Global &amp; Domestic)</t>
  </si>
  <si>
    <t>Drives Sheet</t>
  </si>
  <si>
    <t>VOO</t>
  </si>
  <si>
    <t>*comm: EI (code) for VOO</t>
  </si>
  <si>
    <t>*comm: RI (code) for ACWI</t>
  </si>
  <si>
    <t>*TSOX RFQ (BAC, CG, Citadel)</t>
  </si>
  <si>
    <t>S 19661</t>
  </si>
  <si>
    <t>LTCIIP2299</t>
  </si>
  <si>
    <t>NYLIC General Equity ETF Strategy (LTC IIP), 2299</t>
  </si>
  <si>
    <t>FDAClear2300</t>
  </si>
  <si>
    <t>NYLIAC General Equity ETF Strategy (FDA Clear), 2300</t>
  </si>
  <si>
    <t>Net Cash (NO Income)</t>
  </si>
  <si>
    <t>Overdraft $ (not including HFXI)</t>
  </si>
  <si>
    <t xml:space="preserve">OD Fee Annaul </t>
  </si>
  <si>
    <t>OD Fee Daily</t>
  </si>
  <si>
    <t>Candriam: IEFA/Swap</t>
  </si>
  <si>
    <t>Candriam: SPLG</t>
  </si>
  <si>
    <t>OD</t>
  </si>
  <si>
    <t>US Only: BKLC, MGC</t>
  </si>
  <si>
    <t>US Only: SCHM, SPMD, IJH</t>
  </si>
  <si>
    <t>Swap</t>
  </si>
  <si>
    <t xml:space="preserve">US Only </t>
  </si>
  <si>
    <t>IEFA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</si>
</sst>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dd\-mmm\-yyyy"/>
    <numFmt numFmtId="168" formatCode="#,##0.0000000_);[Red]\(#,##0.0000000\)"/>
    <numFmt numFmtId="169" formatCode="hh:mm:ss"/>
    <numFmt numFmtId="170" formatCode="#,##0.00000000000_);[Red]\(#,##0.00000000000\)"/>
    <numFmt numFmtId="171" formatCode="_(* #,##0.0000_);_(* \(#,##0.0000\);_(* &quot;-&quot;??_);_(@_)"/>
    <numFmt numFmtId="172" formatCode="yyyy\-mm\-dd;@"/>
  </numFmts>
  <fonts count="3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</font>
    <font>
      <b/>
      <sz val="9"/>
      <color rgb="FF00000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10"/>
      <color rgb="FF172B4D"/>
      <name val="Arial"/>
      <family val="2"/>
    </font>
    <font>
      <sz val="10"/>
      <color rgb="FF1F497D"/>
      <name val="Arial"/>
      <family val="2"/>
    </font>
    <font>
      <b/>
      <sz val="9"/>
      <color rgb="FF172B4D"/>
      <name val="Arial"/>
      <family val="2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83">
    <xf numFmtId="0" fontId="0" fillId="0" borderId="0" xfId="0"/>
    <xf numFmtId="0" fontId="5" fillId="0" borderId="0" xfId="0" applyFont="1"/>
    <xf numFmtId="0" fontId="4" fillId="0" borderId="4" xfId="0" applyFont="1" applyBorder="1"/>
    <xf numFmtId="0" fontId="4" fillId="4" borderId="4" xfId="0" applyFont="1" applyFill="1" applyBorder="1"/>
    <xf numFmtId="0" fontId="0" fillId="4" borderId="0" xfId="0" applyFill="1"/>
    <xf numFmtId="0" fontId="7" fillId="0" borderId="0" xfId="0" applyFont="1"/>
    <xf numFmtId="0" fontId="7" fillId="0" borderId="5" xfId="0" applyFont="1" applyBorder="1"/>
    <xf numFmtId="0" fontId="8" fillId="0" borderId="0" xfId="0" applyFont="1"/>
    <xf numFmtId="0" fontId="8" fillId="0" borderId="4" xfId="0" applyFont="1" applyBorder="1"/>
    <xf numFmtId="0" fontId="8" fillId="0" borderId="6" xfId="0" applyFont="1" applyBorder="1"/>
    <xf numFmtId="0" fontId="10" fillId="0" borderId="0" xfId="0" applyFont="1"/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2" fillId="0" borderId="0" xfId="0" applyFont="1"/>
    <xf numFmtId="0" fontId="9" fillId="0" borderId="0" xfId="0" applyFont="1" applyAlignment="1">
      <alignment vertical="center"/>
    </xf>
    <xf numFmtId="44" fontId="7" fillId="0" borderId="0" xfId="3" applyFont="1" applyFill="1" applyBorder="1"/>
    <xf numFmtId="165" fontId="7" fillId="0" borderId="5" xfId="3" applyNumberFormat="1" applyFont="1" applyFill="1" applyBorder="1"/>
    <xf numFmtId="44" fontId="7" fillId="0" borderId="0" xfId="0" applyNumberFormat="1" applyFont="1"/>
    <xf numFmtId="165" fontId="7" fillId="0" borderId="0" xfId="3" applyNumberFormat="1" applyFont="1" applyFill="1" applyBorder="1"/>
    <xf numFmtId="0" fontId="7" fillId="5" borderId="0" xfId="0" applyFont="1" applyFill="1" applyAlignment="1">
      <alignment horizontal="left"/>
    </xf>
    <xf numFmtId="0" fontId="9" fillId="5" borderId="0" xfId="0" applyFont="1" applyFill="1" applyAlignment="1">
      <alignment horizontal="left" vertical="center"/>
    </xf>
    <xf numFmtId="0" fontId="11" fillId="0" borderId="0" xfId="0" applyFont="1" applyAlignment="1">
      <alignment vertical="center"/>
    </xf>
    <xf numFmtId="14" fontId="0" fillId="0" borderId="0" xfId="0" applyNumberFormat="1"/>
    <xf numFmtId="11" fontId="0" fillId="0" borderId="0" xfId="0" applyNumberFormat="1"/>
    <xf numFmtId="0" fontId="0" fillId="6" borderId="0" xfId="0" applyFill="1"/>
    <xf numFmtId="43" fontId="0" fillId="0" borderId="0" xfId="1" applyFont="1"/>
    <xf numFmtId="44" fontId="0" fillId="0" borderId="0" xfId="3" applyFont="1"/>
    <xf numFmtId="44" fontId="0" fillId="6" borderId="0" xfId="3" applyFont="1" applyFill="1"/>
    <xf numFmtId="44" fontId="0" fillId="0" borderId="0" xfId="0" applyNumberFormat="1"/>
    <xf numFmtId="0" fontId="4" fillId="0" borderId="0" xfId="0" applyFont="1"/>
    <xf numFmtId="164" fontId="7" fillId="0" borderId="0" xfId="1" applyNumberFormat="1" applyFont="1" applyFill="1" applyBorder="1"/>
    <xf numFmtId="0" fontId="7" fillId="0" borderId="4" xfId="0" applyFont="1" applyBorder="1"/>
    <xf numFmtId="165" fontId="7" fillId="0" borderId="0" xfId="0" applyNumberFormat="1" applyFont="1"/>
    <xf numFmtId="10" fontId="8" fillId="0" borderId="4" xfId="5" applyNumberFormat="1" applyFont="1" applyFill="1" applyBorder="1"/>
    <xf numFmtId="10" fontId="7" fillId="0" borderId="0" xfId="5" applyNumberFormat="1" applyFont="1" applyFill="1" applyBorder="1"/>
    <xf numFmtId="0" fontId="8" fillId="8" borderId="4" xfId="0" applyFont="1" applyFill="1" applyBorder="1"/>
    <xf numFmtId="165" fontId="7" fillId="8" borderId="0" xfId="3" applyNumberFormat="1" applyFont="1" applyFill="1" applyBorder="1"/>
    <xf numFmtId="0" fontId="8" fillId="0" borderId="8" xfId="0" applyFont="1" applyBorder="1"/>
    <xf numFmtId="165" fontId="8" fillId="0" borderId="9" xfId="3" applyNumberFormat="1" applyFont="1" applyFill="1" applyBorder="1"/>
    <xf numFmtId="165" fontId="8" fillId="0" borderId="5" xfId="3" applyNumberFormat="1" applyFont="1" applyFill="1" applyBorder="1"/>
    <xf numFmtId="165" fontId="8" fillId="0" borderId="9" xfId="0" applyNumberFormat="1" applyFont="1" applyBorder="1"/>
    <xf numFmtId="165" fontId="0" fillId="0" borderId="0" xfId="3" applyNumberFormat="1" applyFont="1"/>
    <xf numFmtId="10" fontId="0" fillId="0" borderId="0" xfId="5" applyNumberFormat="1" applyFont="1"/>
    <xf numFmtId="165" fontId="0" fillId="0" borderId="0" xfId="0" applyNumberFormat="1"/>
    <xf numFmtId="44" fontId="0" fillId="0" borderId="4" xfId="3" applyFont="1" applyBorder="1"/>
    <xf numFmtId="0" fontId="5" fillId="0" borderId="0" xfId="0" quotePrefix="1" applyFont="1"/>
    <xf numFmtId="44" fontId="5" fillId="0" borderId="0" xfId="3" applyFont="1" applyFill="1"/>
    <xf numFmtId="165" fontId="0" fillId="0" borderId="4" xfId="3" applyNumberFormat="1" applyFont="1" applyBorder="1"/>
    <xf numFmtId="43" fontId="7" fillId="0" borderId="0" xfId="1" applyFont="1" applyFill="1" applyBorder="1"/>
    <xf numFmtId="4" fontId="0" fillId="0" borderId="0" xfId="0" applyNumberFormat="1"/>
    <xf numFmtId="43" fontId="0" fillId="0" borderId="0" xfId="0" applyNumberFormat="1"/>
    <xf numFmtId="0" fontId="0" fillId="10" borderId="0" xfId="0" applyFill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4" borderId="12" xfId="0" applyFont="1" applyFill="1" applyBorder="1"/>
    <xf numFmtId="0" fontId="4" fillId="4" borderId="0" xfId="0" applyFont="1" applyFill="1"/>
    <xf numFmtId="0" fontId="4" fillId="4" borderId="13" xfId="0" applyFont="1" applyFill="1" applyBorder="1"/>
    <xf numFmtId="43" fontId="0" fillId="4" borderId="12" xfId="1" applyFont="1" applyFill="1" applyBorder="1"/>
    <xf numFmtId="43" fontId="0" fillId="4" borderId="0" xfId="1" applyFont="1" applyFill="1" applyBorder="1"/>
    <xf numFmtId="43" fontId="0" fillId="4" borderId="13" xfId="1" applyFont="1" applyFill="1" applyBorder="1"/>
    <xf numFmtId="0" fontId="8" fillId="5" borderId="4" xfId="0" applyFont="1" applyFill="1" applyBorder="1"/>
    <xf numFmtId="164" fontId="7" fillId="5" borderId="0" xfId="1" applyNumberFormat="1" applyFont="1" applyFill="1" applyBorder="1"/>
    <xf numFmtId="0" fontId="7" fillId="5" borderId="0" xfId="0" applyFont="1" applyFill="1"/>
    <xf numFmtId="0" fontId="8" fillId="2" borderId="4" xfId="0" applyFont="1" applyFill="1" applyBorder="1"/>
    <xf numFmtId="165" fontId="0" fillId="0" borderId="0" xfId="3" applyNumberFormat="1" applyFont="1" applyFill="1"/>
    <xf numFmtId="165" fontId="8" fillId="0" borderId="5" xfId="0" applyNumberFormat="1" applyFont="1" applyBorder="1"/>
    <xf numFmtId="165" fontId="7" fillId="2" borderId="0" xfId="0" applyNumberFormat="1" applyFont="1" applyFill="1"/>
    <xf numFmtId="0" fontId="4" fillId="6" borderId="4" xfId="0" applyFont="1" applyFill="1" applyBorder="1"/>
    <xf numFmtId="165" fontId="0" fillId="6" borderId="0" xfId="0" applyNumberFormat="1" applyFill="1"/>
    <xf numFmtId="0" fontId="13" fillId="0" borderId="0" xfId="6"/>
    <xf numFmtId="0" fontId="7" fillId="6" borderId="0" xfId="0" applyFont="1" applyFill="1"/>
    <xf numFmtId="0" fontId="6" fillId="0" borderId="4" xfId="0" applyFont="1" applyBorder="1"/>
    <xf numFmtId="0" fontId="15" fillId="0" borderId="0" xfId="0" applyFont="1"/>
    <xf numFmtId="0" fontId="16" fillId="0" borderId="0" xfId="0" applyFont="1"/>
    <xf numFmtId="44" fontId="15" fillId="0" borderId="0" xfId="3" applyFont="1"/>
    <xf numFmtId="44" fontId="15" fillId="2" borderId="1" xfId="3" applyFont="1" applyFill="1" applyBorder="1"/>
    <xf numFmtId="44" fontId="15" fillId="2" borderId="2" xfId="3" applyFont="1" applyFill="1" applyBorder="1"/>
    <xf numFmtId="0" fontId="15" fillId="2" borderId="2" xfId="0" applyFont="1" applyFill="1" applyBorder="1"/>
    <xf numFmtId="0" fontId="16" fillId="2" borderId="3" xfId="0" applyFont="1" applyFill="1" applyBorder="1"/>
    <xf numFmtId="44" fontId="15" fillId="6" borderId="0" xfId="3" applyFont="1" applyFill="1"/>
    <xf numFmtId="0" fontId="15" fillId="7" borderId="0" xfId="0" applyFont="1" applyFill="1"/>
    <xf numFmtId="44" fontId="15" fillId="7" borderId="0" xfId="3" applyFont="1" applyFill="1"/>
    <xf numFmtId="0" fontId="15" fillId="2" borderId="0" xfId="0" applyFont="1" applyFill="1"/>
    <xf numFmtId="0" fontId="15" fillId="4" borderId="0" xfId="0" applyFont="1" applyFill="1"/>
    <xf numFmtId="44" fontId="15" fillId="4" borderId="0" xfId="3" applyFont="1" applyFill="1"/>
    <xf numFmtId="44" fontId="15" fillId="2" borderId="12" xfId="3" applyFont="1" applyFill="1" applyBorder="1"/>
    <xf numFmtId="44" fontId="15" fillId="2" borderId="0" xfId="3" applyFont="1" applyFill="1" applyBorder="1"/>
    <xf numFmtId="44" fontId="15" fillId="2" borderId="13" xfId="3" applyFont="1" applyFill="1" applyBorder="1"/>
    <xf numFmtId="0" fontId="15" fillId="6" borderId="0" xfId="0" applyFont="1" applyFill="1"/>
    <xf numFmtId="44" fontId="15" fillId="0" borderId="0" xfId="0" applyNumberFormat="1" applyFont="1"/>
    <xf numFmtId="164" fontId="15" fillId="6" borderId="0" xfId="1" applyNumberFormat="1" applyFont="1" applyFill="1"/>
    <xf numFmtId="44" fontId="15" fillId="0" borderId="0" xfId="3" applyFont="1" applyFill="1"/>
    <xf numFmtId="44" fontId="15" fillId="2" borderId="10" xfId="3" applyFont="1" applyFill="1" applyBorder="1"/>
    <xf numFmtId="44" fontId="15" fillId="2" borderId="4" xfId="3" applyFont="1" applyFill="1" applyBorder="1"/>
    <xf numFmtId="44" fontId="15" fillId="2" borderId="11" xfId="3" applyFont="1" applyFill="1" applyBorder="1"/>
    <xf numFmtId="44" fontId="15" fillId="2" borderId="0" xfId="3" applyFont="1" applyFill="1"/>
    <xf numFmtId="44" fontId="15" fillId="0" borderId="0" xfId="3" applyFont="1" applyFill="1" applyBorder="1"/>
    <xf numFmtId="0" fontId="15" fillId="3" borderId="0" xfId="0" applyFont="1" applyFill="1"/>
    <xf numFmtId="0" fontId="15" fillId="11" borderId="0" xfId="0" applyFont="1" applyFill="1"/>
    <xf numFmtId="44" fontId="15" fillId="11" borderId="0" xfId="3" applyFont="1" applyFill="1"/>
    <xf numFmtId="0" fontId="15" fillId="4" borderId="4" xfId="0" applyFont="1" applyFill="1" applyBorder="1"/>
    <xf numFmtId="44" fontId="15" fillId="4" borderId="4" xfId="3" applyFont="1" applyFill="1" applyBorder="1"/>
    <xf numFmtId="0" fontId="15" fillId="6" borderId="4" xfId="0" applyFont="1" applyFill="1" applyBorder="1"/>
    <xf numFmtId="44" fontId="15" fillId="6" borderId="4" xfId="3" applyFont="1" applyFill="1" applyBorder="1"/>
    <xf numFmtId="44" fontId="15" fillId="7" borderId="4" xfId="3" applyFont="1" applyFill="1" applyBorder="1"/>
    <xf numFmtId="44" fontId="15" fillId="0" borderId="4" xfId="3" applyFont="1" applyBorder="1"/>
    <xf numFmtId="0" fontId="15" fillId="0" borderId="4" xfId="0" applyFont="1" applyBorder="1"/>
    <xf numFmtId="0" fontId="15" fillId="4" borderId="0" xfId="0" applyFont="1" applyFill="1" applyAlignment="1">
      <alignment horizontal="left"/>
    </xf>
    <xf numFmtId="165" fontId="15" fillId="0" borderId="0" xfId="3" applyNumberFormat="1" applyFont="1" applyFill="1"/>
    <xf numFmtId="0" fontId="1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5" xfId="0" applyBorder="1"/>
    <xf numFmtId="165" fontId="0" fillId="0" borderId="5" xfId="3" applyNumberFormat="1" applyFont="1" applyFill="1" applyBorder="1"/>
    <xf numFmtId="0" fontId="0" fillId="0" borderId="9" xfId="0" applyBorder="1"/>
    <xf numFmtId="43" fontId="0" fillId="0" borderId="0" xfId="1" applyFont="1" applyFill="1"/>
    <xf numFmtId="44" fontId="16" fillId="10" borderId="0" xfId="3" applyFont="1" applyFill="1" applyBorder="1"/>
    <xf numFmtId="44" fontId="16" fillId="10" borderId="0" xfId="0" applyNumberFormat="1" applyFont="1" applyFill="1"/>
    <xf numFmtId="0" fontId="16" fillId="10" borderId="0" xfId="0" applyFont="1" applyFill="1"/>
    <xf numFmtId="0" fontId="0" fillId="5" borderId="0" xfId="0" applyFill="1"/>
    <xf numFmtId="44" fontId="15" fillId="0" borderId="4" xfId="3" applyFont="1" applyFill="1" applyBorder="1"/>
    <xf numFmtId="44" fontId="15" fillId="0" borderId="4" xfId="0" applyNumberFormat="1" applyFont="1" applyBorder="1"/>
    <xf numFmtId="164" fontId="15" fillId="6" borderId="4" xfId="1" applyNumberFormat="1" applyFont="1" applyFill="1" applyBorder="1"/>
    <xf numFmtId="0" fontId="15" fillId="12" borderId="4" xfId="0" applyFont="1" applyFill="1" applyBorder="1"/>
    <xf numFmtId="44" fontId="15" fillId="12" borderId="4" xfId="3" applyFont="1" applyFill="1" applyBorder="1"/>
    <xf numFmtId="0" fontId="15" fillId="12" borderId="1" xfId="0" applyFont="1" applyFill="1" applyBorder="1"/>
    <xf numFmtId="0" fontId="16" fillId="12" borderId="2" xfId="0" applyFont="1" applyFill="1" applyBorder="1"/>
    <xf numFmtId="0" fontId="15" fillId="12" borderId="2" xfId="0" applyFont="1" applyFill="1" applyBorder="1"/>
    <xf numFmtId="0" fontId="6" fillId="12" borderId="3" xfId="0" applyFont="1" applyFill="1" applyBorder="1"/>
    <xf numFmtId="0" fontId="15" fillId="10" borderId="12" xfId="0" applyFont="1" applyFill="1" applyBorder="1"/>
    <xf numFmtId="0" fontId="16" fillId="10" borderId="13" xfId="0" applyFont="1" applyFill="1" applyBorder="1"/>
    <xf numFmtId="0" fontId="15" fillId="13" borderId="12" xfId="0" applyFont="1" applyFill="1" applyBorder="1" applyAlignment="1">
      <alignment horizontal="left"/>
    </xf>
    <xf numFmtId="44" fontId="15" fillId="13" borderId="0" xfId="0" applyNumberFormat="1" applyFont="1" applyFill="1"/>
    <xf numFmtId="44" fontId="15" fillId="13" borderId="13" xfId="0" applyNumberFormat="1" applyFont="1" applyFill="1" applyBorder="1"/>
    <xf numFmtId="0" fontId="15" fillId="13" borderId="10" xfId="0" applyFont="1" applyFill="1" applyBorder="1"/>
    <xf numFmtId="0" fontId="15" fillId="13" borderId="4" xfId="0" applyFont="1" applyFill="1" applyBorder="1"/>
    <xf numFmtId="0" fontId="15" fillId="13" borderId="11" xfId="0" applyFont="1" applyFill="1" applyBorder="1"/>
    <xf numFmtId="0" fontId="6" fillId="0" borderId="0" xfId="0" applyFont="1"/>
    <xf numFmtId="0" fontId="14" fillId="0" borderId="0" xfId="0" applyFont="1"/>
    <xf numFmtId="44" fontId="15" fillId="5" borderId="4" xfId="3" applyFont="1" applyFill="1" applyBorder="1"/>
    <xf numFmtId="0" fontId="6" fillId="0" borderId="6" xfId="0" applyFont="1" applyBorder="1"/>
    <xf numFmtId="0" fontId="5" fillId="0" borderId="4" xfId="0" applyFont="1" applyBorder="1"/>
    <xf numFmtId="165" fontId="8" fillId="0" borderId="0" xfId="0" applyNumberFormat="1" applyFont="1"/>
    <xf numFmtId="165" fontId="8" fillId="0" borderId="0" xfId="3" applyNumberFormat="1" applyFont="1" applyFill="1" applyBorder="1"/>
    <xf numFmtId="0" fontId="5" fillId="0" borderId="12" xfId="0" applyFont="1" applyBorder="1"/>
    <xf numFmtId="164" fontId="7" fillId="0" borderId="13" xfId="1" applyNumberFormat="1" applyFont="1" applyFill="1" applyBorder="1"/>
    <xf numFmtId="0" fontId="5" fillId="0" borderId="10" xfId="0" applyFont="1" applyBorder="1"/>
    <xf numFmtId="164" fontId="7" fillId="0" borderId="11" xfId="1" applyNumberFormat="1" applyFont="1" applyFill="1" applyBorder="1"/>
    <xf numFmtId="164" fontId="7" fillId="0" borderId="3" xfId="1" applyNumberFormat="1" applyFont="1" applyFill="1" applyBorder="1"/>
    <xf numFmtId="0" fontId="7" fillId="0" borderId="2" xfId="0" applyFont="1" applyBorder="1"/>
    <xf numFmtId="165" fontId="8" fillId="14" borderId="0" xfId="3" applyNumberFormat="1" applyFont="1" applyFill="1" applyBorder="1"/>
    <xf numFmtId="0" fontId="0" fillId="0" borderId="4" xfId="0" applyBorder="1"/>
    <xf numFmtId="0" fontId="7" fillId="4" borderId="0" xfId="0" applyFont="1" applyFill="1"/>
    <xf numFmtId="0" fontId="0" fillId="9" borderId="0" xfId="0" applyFill="1"/>
    <xf numFmtId="0" fontId="7" fillId="9" borderId="0" xfId="0" applyFont="1" applyFill="1"/>
    <xf numFmtId="0" fontId="9" fillId="9" borderId="0" xfId="0" applyFont="1" applyFill="1" applyAlignment="1">
      <alignment vertical="center"/>
    </xf>
    <xf numFmtId="165" fontId="7" fillId="9" borderId="0" xfId="3" applyNumberFormat="1" applyFont="1" applyFill="1" applyBorder="1"/>
    <xf numFmtId="44" fontId="7" fillId="9" borderId="0" xfId="3" applyFont="1" applyFill="1" applyBorder="1"/>
    <xf numFmtId="164" fontId="7" fillId="9" borderId="0" xfId="1" applyNumberFormat="1" applyFont="1" applyFill="1" applyBorder="1"/>
    <xf numFmtId="10" fontId="7" fillId="9" borderId="0" xfId="5" applyNumberFormat="1" applyFont="1" applyFill="1" applyBorder="1"/>
    <xf numFmtId="0" fontId="8" fillId="9" borderId="0" xfId="0" applyFont="1" applyFill="1"/>
    <xf numFmtId="0" fontId="7" fillId="9" borderId="4" xfId="0" applyFont="1" applyFill="1" applyBorder="1"/>
    <xf numFmtId="3" fontId="0" fillId="0" borderId="0" xfId="0" applyNumberFormat="1"/>
    <xf numFmtId="165" fontId="7" fillId="0" borderId="4" xfId="3" applyNumberFormat="1" applyFont="1" applyFill="1" applyBorder="1"/>
    <xf numFmtId="165" fontId="8" fillId="0" borderId="8" xfId="3" applyNumberFormat="1" applyFont="1" applyFill="1" applyBorder="1"/>
    <xf numFmtId="0" fontId="9" fillId="0" borderId="4" xfId="0" applyFont="1" applyBorder="1" applyAlignment="1">
      <alignment vertical="center"/>
    </xf>
    <xf numFmtId="44" fontId="7" fillId="0" borderId="4" xfId="3" applyFont="1" applyFill="1" applyBorder="1"/>
    <xf numFmtId="164" fontId="7" fillId="0" borderId="4" xfId="1" applyNumberFormat="1" applyFont="1" applyFill="1" applyBorder="1"/>
    <xf numFmtId="0" fontId="7" fillId="0" borderId="6" xfId="0" applyFont="1" applyBorder="1"/>
    <xf numFmtId="165" fontId="7" fillId="0" borderId="6" xfId="3" applyNumberFormat="1" applyFont="1" applyFill="1" applyBorder="1"/>
    <xf numFmtId="165" fontId="8" fillId="0" borderId="6" xfId="3" applyNumberFormat="1" applyFont="1" applyFill="1" applyBorder="1"/>
    <xf numFmtId="165" fontId="8" fillId="0" borderId="8" xfId="0" applyNumberFormat="1" applyFont="1" applyBorder="1"/>
    <xf numFmtId="10" fontId="7" fillId="0" borderId="4" xfId="5" applyNumberFormat="1" applyFont="1" applyFill="1" applyBorder="1"/>
    <xf numFmtId="165" fontId="7" fillId="8" borderId="4" xfId="3" applyNumberFormat="1" applyFont="1" applyFill="1" applyBorder="1"/>
    <xf numFmtId="44" fontId="7" fillId="0" borderId="4" xfId="0" applyNumberFormat="1" applyFont="1" applyBorder="1"/>
    <xf numFmtId="0" fontId="15" fillId="0" borderId="0" xfId="0" applyFont="1" applyAlignment="1">
      <alignment horizontal="left"/>
    </xf>
    <xf numFmtId="14" fontId="18" fillId="0" borderId="4" xfId="0" applyNumberFormat="1" applyFont="1" applyBorder="1" applyAlignment="1">
      <alignment vertical="center"/>
    </xf>
    <xf numFmtId="14" fontId="8" fillId="0" borderId="4" xfId="3" applyNumberFormat="1" applyFont="1" applyFill="1" applyBorder="1"/>
    <xf numFmtId="44" fontId="7" fillId="9" borderId="4" xfId="3" applyFont="1" applyFill="1" applyBorder="1"/>
    <xf numFmtId="165" fontId="7" fillId="14" borderId="0" xfId="3" applyNumberFormat="1" applyFont="1" applyFill="1" applyBorder="1"/>
    <xf numFmtId="165" fontId="7" fillId="14" borderId="4" xfId="3" applyNumberFormat="1" applyFont="1" applyFill="1" applyBorder="1"/>
    <xf numFmtId="14" fontId="8" fillId="0" borderId="6" xfId="3" applyNumberFormat="1" applyFont="1" applyFill="1" applyBorder="1"/>
    <xf numFmtId="165" fontId="8" fillId="14" borderId="5" xfId="3" applyNumberFormat="1" applyFont="1" applyFill="1" applyBorder="1"/>
    <xf numFmtId="0" fontId="7" fillId="0" borderId="4" xfId="0" applyFont="1" applyBorder="1" applyAlignment="1">
      <alignment horizontal="left"/>
    </xf>
    <xf numFmtId="165" fontId="7" fillId="6" borderId="0" xfId="3" applyNumberFormat="1" applyFont="1" applyFill="1" applyBorder="1"/>
    <xf numFmtId="165" fontId="7" fillId="6" borderId="5" xfId="3" applyNumberFormat="1" applyFont="1" applyFill="1" applyBorder="1"/>
    <xf numFmtId="0" fontId="7" fillId="0" borderId="10" xfId="0" applyFont="1" applyBorder="1"/>
    <xf numFmtId="0" fontId="7" fillId="0" borderId="11" xfId="0" applyFont="1" applyBorder="1"/>
    <xf numFmtId="0" fontId="18" fillId="8" borderId="1" xfId="0" applyFont="1" applyFill="1" applyBorder="1" applyAlignment="1">
      <alignment vertical="center"/>
    </xf>
    <xf numFmtId="14" fontId="8" fillId="8" borderId="10" xfId="0" applyNumberFormat="1" applyFont="1" applyFill="1" applyBorder="1"/>
    <xf numFmtId="165" fontId="8" fillId="0" borderId="11" xfId="3" applyNumberFormat="1" applyFont="1" applyFill="1" applyBorder="1"/>
    <xf numFmtId="165" fontId="7" fillId="8" borderId="12" xfId="3" applyNumberFormat="1" applyFont="1" applyFill="1" applyBorder="1"/>
    <xf numFmtId="165" fontId="8" fillId="14" borderId="13" xfId="0" applyNumberFormat="1" applyFont="1" applyFill="1" applyBorder="1"/>
    <xf numFmtId="165" fontId="8" fillId="14" borderId="11" xfId="0" applyNumberFormat="1" applyFont="1" applyFill="1" applyBorder="1"/>
    <xf numFmtId="0" fontId="7" fillId="2" borderId="2" xfId="0" applyFont="1" applyFill="1" applyBorder="1"/>
    <xf numFmtId="165" fontId="7" fillId="2" borderId="2" xfId="3" applyNumberFormat="1" applyFont="1" applyFill="1" applyBorder="1"/>
    <xf numFmtId="44" fontId="7" fillId="2" borderId="2" xfId="3" applyFont="1" applyFill="1" applyBorder="1"/>
    <xf numFmtId="164" fontId="7" fillId="2" borderId="2" xfId="1" applyNumberFormat="1" applyFont="1" applyFill="1" applyBorder="1"/>
    <xf numFmtId="165" fontId="8" fillId="2" borderId="2" xfId="3" applyNumberFormat="1" applyFont="1" applyFill="1" applyBorder="1"/>
    <xf numFmtId="165" fontId="8" fillId="2" borderId="3" xfId="3" applyNumberFormat="1" applyFont="1" applyFill="1" applyBorder="1"/>
    <xf numFmtId="0" fontId="5" fillId="4" borderId="10" xfId="0" applyFont="1" applyFill="1" applyBorder="1"/>
    <xf numFmtId="0" fontId="5" fillId="4" borderId="4" xfId="0" applyFont="1" applyFill="1" applyBorder="1"/>
    <xf numFmtId="0" fontId="8" fillId="4" borderId="11" xfId="0" applyFont="1" applyFill="1" applyBorder="1"/>
    <xf numFmtId="165" fontId="7" fillId="14" borderId="7" xfId="3" applyNumberFormat="1" applyFont="1" applyFill="1" applyBorder="1"/>
    <xf numFmtId="165" fontId="7" fillId="14" borderId="5" xfId="3" applyNumberFormat="1" applyFont="1" applyFill="1" applyBorder="1"/>
    <xf numFmtId="165" fontId="7" fillId="14" borderId="6" xfId="3" applyNumberFormat="1" applyFont="1" applyFill="1" applyBorder="1"/>
    <xf numFmtId="14" fontId="8" fillId="8" borderId="10" xfId="0" applyNumberFormat="1" applyFont="1" applyFill="1" applyBorder="1" applyAlignment="1">
      <alignment horizontal="left"/>
    </xf>
    <xf numFmtId="0" fontId="8" fillId="0" borderId="11" xfId="0" applyFont="1" applyBorder="1"/>
    <xf numFmtId="165" fontId="7" fillId="10" borderId="12" xfId="3" applyNumberFormat="1" applyFont="1" applyFill="1" applyBorder="1"/>
    <xf numFmtId="165" fontId="8" fillId="6" borderId="13" xfId="0" applyNumberFormat="1" applyFont="1" applyFill="1" applyBorder="1"/>
    <xf numFmtId="0" fontId="0" fillId="0" borderId="10" xfId="0" applyBorder="1"/>
    <xf numFmtId="0" fontId="18" fillId="8" borderId="1" xfId="0" applyFont="1" applyFill="1" applyBorder="1" applyAlignment="1">
      <alignment horizontal="left" vertical="center"/>
    </xf>
    <xf numFmtId="0" fontId="8" fillId="0" borderId="2" xfId="0" applyFont="1" applyBorder="1"/>
    <xf numFmtId="165" fontId="7" fillId="10" borderId="10" xfId="3" applyNumberFormat="1" applyFont="1" applyFill="1" applyBorder="1"/>
    <xf numFmtId="165" fontId="8" fillId="14" borderId="4" xfId="3" applyNumberFormat="1" applyFont="1" applyFill="1" applyBorder="1"/>
    <xf numFmtId="165" fontId="8" fillId="14" borderId="6" xfId="3" applyNumberFormat="1" applyFont="1" applyFill="1" applyBorder="1"/>
    <xf numFmtId="165" fontId="8" fillId="6" borderId="11" xfId="0" applyNumberFormat="1" applyFont="1" applyFill="1" applyBorder="1"/>
    <xf numFmtId="0" fontId="8" fillId="2" borderId="2" xfId="0" applyFont="1" applyFill="1" applyBorder="1"/>
    <xf numFmtId="0" fontId="4" fillId="2" borderId="2" xfId="0" applyFont="1" applyFill="1" applyBorder="1"/>
    <xf numFmtId="0" fontId="7" fillId="2" borderId="3" xfId="0" applyFont="1" applyFill="1" applyBorder="1"/>
    <xf numFmtId="0" fontId="5" fillId="4" borderId="14" xfId="0" applyFont="1" applyFill="1" applyBorder="1"/>
    <xf numFmtId="0" fontId="5" fillId="4" borderId="15" xfId="0" applyFont="1" applyFill="1" applyBorder="1"/>
    <xf numFmtId="0" fontId="8" fillId="4" borderId="16" xfId="0" applyFont="1" applyFill="1" applyBorder="1"/>
    <xf numFmtId="164" fontId="8" fillId="4" borderId="13" xfId="1" applyNumberFormat="1" applyFont="1" applyFill="1" applyBorder="1"/>
    <xf numFmtId="0" fontId="7" fillId="15" borderId="0" xfId="0" applyFont="1" applyFill="1"/>
    <xf numFmtId="165" fontId="0" fillId="15" borderId="0" xfId="3" applyNumberFormat="1" applyFont="1" applyFill="1"/>
    <xf numFmtId="0" fontId="0" fillId="15" borderId="0" xfId="0" applyFill="1"/>
    <xf numFmtId="44" fontId="7" fillId="15" borderId="0" xfId="3" applyFont="1" applyFill="1" applyBorder="1"/>
    <xf numFmtId="0" fontId="0" fillId="15" borderId="5" xfId="0" applyFill="1" applyBorder="1"/>
    <xf numFmtId="165" fontId="8" fillId="15" borderId="5" xfId="3" applyNumberFormat="1" applyFont="1" applyFill="1" applyBorder="1"/>
    <xf numFmtId="165" fontId="0" fillId="15" borderId="5" xfId="3" applyNumberFormat="1" applyFont="1" applyFill="1" applyBorder="1"/>
    <xf numFmtId="0" fontId="0" fillId="15" borderId="9" xfId="0" applyFill="1" applyBorder="1"/>
    <xf numFmtId="165" fontId="8" fillId="15" borderId="5" xfId="0" applyNumberFormat="1" applyFont="1" applyFill="1" applyBorder="1"/>
    <xf numFmtId="10" fontId="7" fillId="15" borderId="0" xfId="5" applyNumberFormat="1" applyFont="1" applyFill="1" applyBorder="1"/>
    <xf numFmtId="165" fontId="7" fillId="15" borderId="0" xfId="0" applyNumberFormat="1" applyFont="1" applyFill="1"/>
    <xf numFmtId="0" fontId="7" fillId="15" borderId="0" xfId="0" applyFont="1" applyFill="1" applyAlignment="1">
      <alignment horizontal="left"/>
    </xf>
    <xf numFmtId="0" fontId="7" fillId="15" borderId="4" xfId="0" applyFont="1" applyFill="1" applyBorder="1" applyAlignment="1">
      <alignment horizontal="left"/>
    </xf>
    <xf numFmtId="0" fontId="7" fillId="15" borderId="4" xfId="0" applyFont="1" applyFill="1" applyBorder="1"/>
    <xf numFmtId="164" fontId="7" fillId="15" borderId="11" xfId="1" applyNumberFormat="1" applyFont="1" applyFill="1" applyBorder="1"/>
    <xf numFmtId="165" fontId="7" fillId="6" borderId="7" xfId="3" applyNumberFormat="1" applyFont="1" applyFill="1" applyBorder="1"/>
    <xf numFmtId="0" fontId="9" fillId="0" borderId="1" xfId="0" applyFont="1" applyBorder="1" applyAlignment="1">
      <alignment horizontal="left" vertical="center"/>
    </xf>
    <xf numFmtId="43" fontId="0" fillId="0" borderId="3" xfId="1" applyFont="1" applyBorder="1"/>
    <xf numFmtId="0" fontId="9" fillId="0" borderId="12" xfId="0" applyFont="1" applyBorder="1" applyAlignment="1">
      <alignment horizontal="left" vertical="center"/>
    </xf>
    <xf numFmtId="43" fontId="0" fillId="0" borderId="13" xfId="1" applyFont="1" applyBorder="1"/>
    <xf numFmtId="0" fontId="11" fillId="0" borderId="12" xfId="0" applyFont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165" fontId="0" fillId="6" borderId="13" xfId="0" applyNumberFormat="1" applyFill="1" applyBorder="1"/>
    <xf numFmtId="165" fontId="7" fillId="6" borderId="4" xfId="3" applyNumberFormat="1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2" xfId="0" applyBorder="1"/>
    <xf numFmtId="165" fontId="0" fillId="0" borderId="13" xfId="0" applyNumberFormat="1" applyBorder="1"/>
    <xf numFmtId="0" fontId="12" fillId="0" borderId="4" xfId="0" applyFont="1" applyBorder="1"/>
    <xf numFmtId="165" fontId="0" fillId="0" borderId="11" xfId="0" applyNumberFormat="1" applyBorder="1"/>
    <xf numFmtId="0" fontId="4" fillId="0" borderId="17" xfId="0" applyFont="1" applyBorder="1"/>
    <xf numFmtId="14" fontId="4" fillId="0" borderId="10" xfId="0" applyNumberFormat="1" applyFont="1" applyBorder="1"/>
    <xf numFmtId="165" fontId="8" fillId="9" borderId="0" xfId="3" applyNumberFormat="1" applyFont="1" applyFill="1" applyBorder="1"/>
    <xf numFmtId="165" fontId="8" fillId="9" borderId="0" xfId="0" applyNumberFormat="1" applyFont="1" applyFill="1"/>
    <xf numFmtId="0" fontId="0" fillId="9" borderId="4" xfId="0" applyFill="1" applyBorder="1"/>
    <xf numFmtId="0" fontId="9" fillId="9" borderId="4" xfId="0" applyFont="1" applyFill="1" applyBorder="1" applyAlignment="1">
      <alignment vertical="center"/>
    </xf>
    <xf numFmtId="165" fontId="7" fillId="9" borderId="4" xfId="3" applyNumberFormat="1" applyFont="1" applyFill="1" applyBorder="1"/>
    <xf numFmtId="164" fontId="7" fillId="9" borderId="4" xfId="1" applyNumberFormat="1" applyFont="1" applyFill="1" applyBorder="1"/>
    <xf numFmtId="165" fontId="8" fillId="9" borderId="4" xfId="3" applyNumberFormat="1" applyFont="1" applyFill="1" applyBorder="1"/>
    <xf numFmtId="165" fontId="8" fillId="9" borderId="4" xfId="0" applyNumberFormat="1" applyFont="1" applyFill="1" applyBorder="1"/>
    <xf numFmtId="10" fontId="7" fillId="9" borderId="4" xfId="5" applyNumberFormat="1" applyFont="1" applyFill="1" applyBorder="1"/>
    <xf numFmtId="0" fontId="8" fillId="9" borderId="4" xfId="0" applyFont="1" applyFill="1" applyBorder="1"/>
    <xf numFmtId="14" fontId="4" fillId="6" borderId="0" xfId="0" applyNumberFormat="1" applyFont="1" applyFill="1"/>
    <xf numFmtId="0" fontId="4" fillId="6" borderId="0" xfId="0" applyFont="1" applyFill="1"/>
    <xf numFmtId="43" fontId="0" fillId="4" borderId="10" xfId="1" applyFont="1" applyFill="1" applyBorder="1"/>
    <xf numFmtId="43" fontId="0" fillId="4" borderId="4" xfId="1" applyFont="1" applyFill="1" applyBorder="1"/>
    <xf numFmtId="0" fontId="16" fillId="8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14" fontId="16" fillId="8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0" fillId="8" borderId="0" xfId="0" applyFill="1" applyAlignment="1">
      <alignment horizontal="left"/>
    </xf>
    <xf numFmtId="14" fontId="5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5" fillId="8" borderId="0" xfId="0" applyFont="1" applyFill="1" applyAlignment="1">
      <alignment horizontal="left"/>
    </xf>
    <xf numFmtId="2" fontId="5" fillId="0" borderId="0" xfId="0" applyNumberFormat="1" applyFont="1" applyAlignment="1">
      <alignment horizontal="left"/>
    </xf>
    <xf numFmtId="165" fontId="15" fillId="0" borderId="0" xfId="3" applyNumberFormat="1" applyFont="1" applyAlignment="1">
      <alignment horizontal="left"/>
    </xf>
    <xf numFmtId="165" fontId="0" fillId="0" borderId="0" xfId="3" applyNumberFormat="1" applyFont="1" applyAlignment="1">
      <alignment horizontal="left"/>
    </xf>
    <xf numFmtId="165" fontId="0" fillId="8" borderId="0" xfId="0" applyNumberFormat="1" applyFill="1" applyAlignment="1">
      <alignment horizontal="left"/>
    </xf>
    <xf numFmtId="0" fontId="16" fillId="14" borderId="0" xfId="0" applyFont="1" applyFill="1" applyAlignment="1">
      <alignment horizontal="left"/>
    </xf>
    <xf numFmtId="0" fontId="15" fillId="14" borderId="0" xfId="0" applyFont="1" applyFill="1" applyAlignment="1">
      <alignment horizontal="left"/>
    </xf>
    <xf numFmtId="0" fontId="15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165" fontId="16" fillId="14" borderId="0" xfId="3" applyNumberFormat="1" applyFont="1" applyFill="1" applyAlignment="1">
      <alignment horizontal="left"/>
    </xf>
    <xf numFmtId="14" fontId="0" fillId="0" borderId="0" xfId="0" applyNumberFormat="1" applyAlignment="1">
      <alignment horizontal="left"/>
    </xf>
    <xf numFmtId="165" fontId="4" fillId="6" borderId="0" xfId="0" applyNumberFormat="1" applyFont="1" applyFill="1" applyAlignment="1">
      <alignment horizontal="left"/>
    </xf>
    <xf numFmtId="0" fontId="16" fillId="4" borderId="0" xfId="0" applyFont="1" applyFill="1" applyAlignment="1">
      <alignment horizontal="left"/>
    </xf>
    <xf numFmtId="3" fontId="15" fillId="4" borderId="0" xfId="0" applyNumberFormat="1" applyFont="1" applyFill="1" applyAlignment="1">
      <alignment horizontal="left"/>
    </xf>
    <xf numFmtId="10" fontId="0" fillId="4" borderId="0" xfId="5" applyNumberFormat="1" applyFont="1" applyFill="1" applyAlignment="1">
      <alignment horizontal="left"/>
    </xf>
    <xf numFmtId="44" fontId="0" fillId="4" borderId="0" xfId="3" applyFont="1" applyFill="1"/>
    <xf numFmtId="44" fontId="0" fillId="4" borderId="0" xfId="0" applyNumberFormat="1" applyFill="1"/>
    <xf numFmtId="3" fontId="15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16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16" fillId="16" borderId="0" xfId="0" applyFont="1" applyFill="1" applyAlignment="1">
      <alignment horizontal="left"/>
    </xf>
    <xf numFmtId="0" fontId="15" fillId="16" borderId="0" xfId="0" applyFont="1" applyFill="1" applyAlignment="1">
      <alignment horizontal="left"/>
    </xf>
    <xf numFmtId="0" fontId="16" fillId="17" borderId="0" xfId="0" applyFont="1" applyFill="1" applyAlignment="1">
      <alignment horizontal="left"/>
    </xf>
    <xf numFmtId="0" fontId="15" fillId="17" borderId="0" xfId="0" applyFont="1" applyFill="1" applyAlignment="1">
      <alignment horizontal="left"/>
    </xf>
    <xf numFmtId="165" fontId="15" fillId="17" borderId="0" xfId="3" applyNumberFormat="1" applyFont="1" applyFill="1" applyAlignment="1">
      <alignment horizontal="left"/>
    </xf>
    <xf numFmtId="165" fontId="4" fillId="17" borderId="0" xfId="0" applyNumberFormat="1" applyFont="1" applyFill="1" applyAlignment="1">
      <alignment horizontal="left"/>
    </xf>
    <xf numFmtId="0" fontId="16" fillId="9" borderId="0" xfId="0" applyFont="1" applyFill="1" applyAlignment="1">
      <alignment horizontal="left"/>
    </xf>
    <xf numFmtId="0" fontId="15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2" fontId="5" fillId="9" borderId="0" xfId="0" applyNumberFormat="1" applyFont="1" applyFill="1" applyAlignment="1">
      <alignment horizontal="left"/>
    </xf>
    <xf numFmtId="165" fontId="15" fillId="9" borderId="0" xfId="3" applyNumberFormat="1" applyFont="1" applyFill="1" applyAlignment="1">
      <alignment horizontal="left"/>
    </xf>
    <xf numFmtId="165" fontId="4" fillId="9" borderId="0" xfId="0" applyNumberFormat="1" applyFont="1" applyFill="1" applyAlignment="1">
      <alignment horizontal="left"/>
    </xf>
    <xf numFmtId="165" fontId="15" fillId="0" borderId="0" xfId="3" applyNumberFormat="1" applyFont="1" applyFill="1" applyAlignment="1">
      <alignment horizontal="left"/>
    </xf>
    <xf numFmtId="165" fontId="4" fillId="0" borderId="0" xfId="0" applyNumberFormat="1" applyFont="1" applyAlignment="1">
      <alignment horizontal="left"/>
    </xf>
    <xf numFmtId="0" fontId="16" fillId="15" borderId="0" xfId="0" applyFont="1" applyFill="1" applyAlignment="1">
      <alignment horizontal="left"/>
    </xf>
    <xf numFmtId="0" fontId="4" fillId="15" borderId="0" xfId="0" applyFont="1" applyFill="1" applyAlignment="1">
      <alignment horizontal="left"/>
    </xf>
    <xf numFmtId="165" fontId="15" fillId="15" borderId="0" xfId="3" applyNumberFormat="1" applyFont="1" applyFill="1" applyAlignment="1">
      <alignment horizontal="left"/>
    </xf>
    <xf numFmtId="0" fontId="0" fillId="0" borderId="2" xfId="0" applyBorder="1" applyAlignment="1">
      <alignment horizontal="left"/>
    </xf>
    <xf numFmtId="165" fontId="0" fillId="0" borderId="3" xfId="3" applyNumberFormat="1" applyFont="1" applyBorder="1" applyAlignment="1">
      <alignment horizontal="left"/>
    </xf>
    <xf numFmtId="0" fontId="7" fillId="0" borderId="0" xfId="0" applyFont="1" applyAlignment="1">
      <alignment horizontal="center"/>
    </xf>
    <xf numFmtId="164" fontId="0" fillId="0" borderId="4" xfId="1" applyNumberFormat="1" applyFont="1" applyBorder="1" applyAlignment="1"/>
    <xf numFmtId="165" fontId="0" fillId="0" borderId="11" xfId="3" applyNumberFormat="1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165" fontId="4" fillId="0" borderId="13" xfId="3" applyNumberFormat="1" applyFont="1" applyBorder="1" applyAlignment="1">
      <alignment horizontal="left"/>
    </xf>
    <xf numFmtId="165" fontId="0" fillId="0" borderId="13" xfId="3" applyNumberFormat="1" applyFont="1" applyBorder="1" applyAlignment="1">
      <alignment horizontal="left"/>
    </xf>
    <xf numFmtId="0" fontId="4" fillId="4" borderId="0" xfId="0" applyFont="1" applyFill="1" applyAlignment="1">
      <alignment horizontal="left"/>
    </xf>
    <xf numFmtId="165" fontId="0" fillId="4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5" applyNumberFormat="1" applyFont="1" applyAlignment="1">
      <alignment horizontal="left"/>
    </xf>
    <xf numFmtId="10" fontId="3" fillId="0" borderId="0" xfId="5" applyNumberFormat="1" applyFont="1" applyAlignment="1">
      <alignment horizontal="left"/>
    </xf>
    <xf numFmtId="10" fontId="0" fillId="0" borderId="0" xfId="0" applyNumberFormat="1"/>
    <xf numFmtId="0" fontId="16" fillId="8" borderId="4" xfId="0" applyFont="1" applyFill="1" applyBorder="1" applyAlignment="1">
      <alignment horizontal="left"/>
    </xf>
    <xf numFmtId="0" fontId="0" fillId="8" borderId="4" xfId="0" applyFill="1" applyBorder="1" applyAlignment="1">
      <alignment horizontal="left"/>
    </xf>
    <xf numFmtId="0" fontId="4" fillId="0" borderId="4" xfId="0" applyFont="1" applyBorder="1" applyAlignment="1">
      <alignment horizontal="left"/>
    </xf>
    <xf numFmtId="2" fontId="7" fillId="2" borderId="0" xfId="0" applyNumberFormat="1" applyFont="1" applyFill="1" applyAlignment="1">
      <alignment horizontal="left"/>
    </xf>
    <xf numFmtId="0" fontId="15" fillId="2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left"/>
    </xf>
    <xf numFmtId="165" fontId="15" fillId="2" borderId="0" xfId="3" applyNumberFormat="1" applyFont="1" applyFill="1" applyBorder="1" applyAlignment="1">
      <alignment horizontal="left"/>
    </xf>
    <xf numFmtId="0" fontId="0" fillId="2" borderId="0" xfId="0" applyFill="1" applyAlignment="1">
      <alignment horizontal="left"/>
    </xf>
    <xf numFmtId="165" fontId="0" fillId="2" borderId="0" xfId="3" applyNumberFormat="1" applyFont="1" applyFill="1" applyBorder="1" applyAlignment="1">
      <alignment horizontal="left"/>
    </xf>
    <xf numFmtId="165" fontId="0" fillId="2" borderId="0" xfId="0" applyNumberFormat="1" applyFill="1" applyAlignment="1">
      <alignment horizontal="left"/>
    </xf>
    <xf numFmtId="0" fontId="4" fillId="2" borderId="0" xfId="0" applyFont="1" applyFill="1" applyAlignment="1">
      <alignment horizontal="left"/>
    </xf>
    <xf numFmtId="165" fontId="16" fillId="16" borderId="0" xfId="3" applyNumberFormat="1" applyFont="1" applyFill="1" applyAlignment="1">
      <alignment horizontal="left"/>
    </xf>
    <xf numFmtId="0" fontId="0" fillId="18" borderId="0" xfId="0" applyFill="1"/>
    <xf numFmtId="0" fontId="0" fillId="4" borderId="0" xfId="0" applyFill="1" applyAlignment="1">
      <alignment horizontal="left"/>
    </xf>
    <xf numFmtId="0" fontId="4" fillId="6" borderId="10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164" fontId="0" fillId="6" borderId="4" xfId="1" applyNumberFormat="1" applyFont="1" applyFill="1" applyBorder="1" applyAlignment="1"/>
    <xf numFmtId="0" fontId="0" fillId="16" borderId="0" xfId="0" applyFill="1" applyAlignment="1">
      <alignment horizontal="left"/>
    </xf>
    <xf numFmtId="3" fontId="16" fillId="16" borderId="0" xfId="0" applyNumberFormat="1" applyFont="1" applyFill="1"/>
    <xf numFmtId="165" fontId="0" fillId="0" borderId="0" xfId="3" applyNumberFormat="1" applyFont="1" applyAlignment="1"/>
    <xf numFmtId="165" fontId="15" fillId="0" borderId="0" xfId="3" applyNumberFormat="1" applyFont="1" applyAlignment="1"/>
    <xf numFmtId="0" fontId="0" fillId="19" borderId="0" xfId="0" applyFill="1" applyAlignment="1">
      <alignment horizontal="left"/>
    </xf>
    <xf numFmtId="14" fontId="0" fillId="19" borderId="0" xfId="0" applyNumberFormat="1" applyFill="1" applyAlignment="1">
      <alignment horizontal="left"/>
    </xf>
    <xf numFmtId="0" fontId="16" fillId="19" borderId="4" xfId="0" applyFont="1" applyFill="1" applyBorder="1" applyAlignment="1">
      <alignment horizontal="left"/>
    </xf>
    <xf numFmtId="165" fontId="0" fillId="19" borderId="4" xfId="3" applyNumberFormat="1" applyFont="1" applyFill="1" applyBorder="1" applyAlignment="1">
      <alignment horizontal="left"/>
    </xf>
    <xf numFmtId="165" fontId="0" fillId="19" borderId="4" xfId="3" applyNumberFormat="1" applyFont="1" applyFill="1" applyBorder="1" applyAlignment="1"/>
    <xf numFmtId="14" fontId="0" fillId="19" borderId="4" xfId="0" applyNumberFormat="1" applyFill="1" applyBorder="1" applyAlignment="1">
      <alignment horizontal="left"/>
    </xf>
    <xf numFmtId="0" fontId="0" fillId="19" borderId="4" xfId="0" applyFill="1" applyBorder="1" applyAlignment="1">
      <alignment horizontal="left"/>
    </xf>
    <xf numFmtId="164" fontId="0" fillId="0" borderId="0" xfId="0" applyNumberFormat="1"/>
    <xf numFmtId="0" fontId="8" fillId="4" borderId="15" xfId="0" applyFont="1" applyFill="1" applyBorder="1"/>
    <xf numFmtId="0" fontId="4" fillId="4" borderId="10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20" fillId="0" borderId="0" xfId="0" applyFont="1"/>
    <xf numFmtId="166" fontId="20" fillId="0" borderId="0" xfId="5" applyNumberFormat="1" applyFont="1"/>
    <xf numFmtId="43" fontId="20" fillId="0" borderId="0" xfId="2" applyFont="1"/>
    <xf numFmtId="0" fontId="19" fillId="0" borderId="4" xfId="0" applyFont="1" applyBorder="1"/>
    <xf numFmtId="43" fontId="19" fillId="0" borderId="4" xfId="2" applyFont="1" applyBorder="1"/>
    <xf numFmtId="0" fontId="16" fillId="6" borderId="0" xfId="0" applyFont="1" applyFill="1"/>
    <xf numFmtId="0" fontId="8" fillId="5" borderId="15" xfId="0" applyFont="1" applyFill="1" applyBorder="1"/>
    <xf numFmtId="0" fontId="7" fillId="4" borderId="14" xfId="0" applyFont="1" applyFill="1" applyBorder="1"/>
    <xf numFmtId="0" fontId="8" fillId="10" borderId="15" xfId="0" applyFont="1" applyFill="1" applyBorder="1"/>
    <xf numFmtId="164" fontId="7" fillId="10" borderId="0" xfId="0" applyNumberFormat="1" applyFont="1" applyFill="1"/>
    <xf numFmtId="43" fontId="0" fillId="10" borderId="0" xfId="0" applyNumberFormat="1" applyFill="1"/>
    <xf numFmtId="0" fontId="4" fillId="10" borderId="4" xfId="0" applyFont="1" applyFill="1" applyBorder="1"/>
    <xf numFmtId="14" fontId="0" fillId="6" borderId="0" xfId="0" applyNumberFormat="1" applyFill="1"/>
    <xf numFmtId="0" fontId="16" fillId="20" borderId="4" xfId="0" applyFont="1" applyFill="1" applyBorder="1"/>
    <xf numFmtId="44" fontId="0" fillId="0" borderId="0" xfId="3" applyFont="1" applyFill="1" applyBorder="1"/>
    <xf numFmtId="164" fontId="8" fillId="0" borderId="0" xfId="1" applyNumberFormat="1" applyFont="1" applyFill="1" applyBorder="1"/>
    <xf numFmtId="0" fontId="7" fillId="0" borderId="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8" fillId="4" borderId="3" xfId="0" applyFont="1" applyFill="1" applyBorder="1"/>
    <xf numFmtId="0" fontId="5" fillId="4" borderId="1" xfId="0" applyFont="1" applyFill="1" applyBorder="1"/>
    <xf numFmtId="0" fontId="5" fillId="4" borderId="2" xfId="0" applyFont="1" applyFill="1" applyBorder="1"/>
    <xf numFmtId="44" fontId="0" fillId="15" borderId="0" xfId="3" applyFont="1" applyFill="1"/>
    <xf numFmtId="44" fontId="16" fillId="0" borderId="0" xfId="3" applyFont="1" applyFill="1" applyBorder="1"/>
    <xf numFmtId="165" fontId="15" fillId="0" borderId="0" xfId="3" applyNumberFormat="1" applyFont="1" applyFill="1" applyBorder="1"/>
    <xf numFmtId="0" fontId="16" fillId="21" borderId="4" xfId="0" applyFont="1" applyFill="1" applyBorder="1"/>
    <xf numFmtId="167" fontId="0" fillId="0" borderId="0" xfId="0" applyNumberFormat="1"/>
    <xf numFmtId="40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0" xfId="0" applyAlignment="1">
      <alignment wrapText="1"/>
    </xf>
    <xf numFmtId="0" fontId="21" fillId="0" borderId="4" xfId="0" applyFont="1" applyBorder="1"/>
    <xf numFmtId="43" fontId="22" fillId="4" borderId="0" xfId="1" applyFont="1" applyFill="1" applyAlignment="1">
      <alignment wrapText="1"/>
    </xf>
    <xf numFmtId="43" fontId="8" fillId="0" borderId="4" xfId="1" applyFont="1" applyFill="1" applyBorder="1" applyAlignment="1">
      <alignment wrapText="1"/>
    </xf>
    <xf numFmtId="164" fontId="8" fillId="4" borderId="4" xfId="1" applyNumberFormat="1" applyFont="1" applyFill="1" applyBorder="1" applyAlignment="1">
      <alignment wrapText="1"/>
    </xf>
    <xf numFmtId="43" fontId="8" fillId="22" borderId="4" xfId="1" applyFont="1" applyFill="1" applyBorder="1" applyAlignment="1">
      <alignment wrapText="1"/>
    </xf>
    <xf numFmtId="164" fontId="8" fillId="22" borderId="4" xfId="1" applyNumberFormat="1" applyFont="1" applyFill="1" applyBorder="1" applyAlignment="1">
      <alignment wrapText="1"/>
    </xf>
    <xf numFmtId="43" fontId="8" fillId="12" borderId="4" xfId="1" applyFont="1" applyFill="1" applyBorder="1" applyAlignment="1">
      <alignment wrapText="1"/>
    </xf>
    <xf numFmtId="164" fontId="8" fillId="12" borderId="4" xfId="1" applyNumberFormat="1" applyFont="1" applyFill="1" applyBorder="1" applyAlignment="1">
      <alignment wrapText="1"/>
    </xf>
    <xf numFmtId="164" fontId="8" fillId="0" borderId="4" xfId="1" applyNumberFormat="1" applyFont="1" applyFill="1" applyBorder="1" applyAlignment="1">
      <alignment wrapText="1"/>
    </xf>
    <xf numFmtId="43" fontId="8" fillId="7" borderId="4" xfId="1" applyFont="1" applyFill="1" applyBorder="1" applyAlignment="1">
      <alignment wrapText="1"/>
    </xf>
    <xf numFmtId="164" fontId="8" fillId="7" borderId="4" xfId="1" applyNumberFormat="1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43" fontId="22" fillId="23" borderId="0" xfId="1" applyFont="1" applyFill="1"/>
    <xf numFmtId="43" fontId="8" fillId="23" borderId="0" xfId="1" applyFont="1" applyFill="1" applyBorder="1" applyAlignment="1">
      <alignment horizontal="left"/>
    </xf>
    <xf numFmtId="43" fontId="7" fillId="0" borderId="0" xfId="1" applyFont="1"/>
    <xf numFmtId="164" fontId="8" fillId="23" borderId="0" xfId="1" applyNumberFormat="1" applyFont="1" applyFill="1"/>
    <xf numFmtId="43" fontId="7" fillId="0" borderId="0" xfId="1" applyFont="1" applyFill="1" applyBorder="1" applyAlignment="1">
      <alignment horizontal="left"/>
    </xf>
    <xf numFmtId="43" fontId="7" fillId="22" borderId="0" xfId="1" applyFont="1" applyFill="1"/>
    <xf numFmtId="164" fontId="7" fillId="22" borderId="0" xfId="1" applyNumberFormat="1" applyFont="1" applyFill="1"/>
    <xf numFmtId="43" fontId="7" fillId="23" borderId="0" xfId="1" applyFont="1" applyFill="1"/>
    <xf numFmtId="14" fontId="7" fillId="23" borderId="0" xfId="1" applyNumberFormat="1" applyFont="1" applyFill="1"/>
    <xf numFmtId="164" fontId="7" fillId="23" borderId="0" xfId="1" applyNumberFormat="1" applyFont="1" applyFill="1"/>
    <xf numFmtId="164" fontId="7" fillId="0" borderId="0" xfId="1" applyNumberFormat="1" applyFont="1" applyFill="1"/>
    <xf numFmtId="43" fontId="7" fillId="7" borderId="0" xfId="1" applyFont="1" applyFill="1"/>
    <xf numFmtId="14" fontId="7" fillId="7" borderId="0" xfId="1" applyNumberFormat="1" applyFont="1" applyFill="1"/>
    <xf numFmtId="164" fontId="7" fillId="7" borderId="0" xfId="1" applyNumberFormat="1" applyFont="1" applyFill="1"/>
    <xf numFmtId="14" fontId="7" fillId="12" borderId="0" xfId="1" applyNumberFormat="1" applyFont="1" applyFill="1"/>
    <xf numFmtId="164" fontId="7" fillId="12" borderId="0" xfId="1" applyNumberFormat="1" applyFont="1" applyFill="1"/>
    <xf numFmtId="164" fontId="8" fillId="0" borderId="0" xfId="1" applyNumberFormat="1" applyFont="1"/>
    <xf numFmtId="43" fontId="7" fillId="12" borderId="0" xfId="1" applyFont="1" applyFill="1"/>
    <xf numFmtId="164" fontId="7" fillId="0" borderId="0" xfId="1" applyNumberFormat="1" applyFont="1"/>
    <xf numFmtId="43" fontId="8" fillId="4" borderId="0" xfId="1" applyFont="1" applyFill="1"/>
    <xf numFmtId="164" fontId="8" fillId="0" borderId="0" xfId="1" applyNumberFormat="1" applyFont="1" applyFill="1"/>
    <xf numFmtId="171" fontId="8" fillId="0" borderId="0" xfId="1" applyNumberFormat="1" applyFont="1"/>
    <xf numFmtId="43" fontId="7" fillId="0" borderId="0" xfId="1" applyFont="1" applyFill="1"/>
    <xf numFmtId="43" fontId="8" fillId="0" borderId="0" xfId="1" applyFont="1" applyFill="1"/>
    <xf numFmtId="43" fontId="8" fillId="23" borderId="0" xfId="1" applyFont="1" applyFill="1"/>
    <xf numFmtId="43" fontId="7" fillId="4" borderId="0" xfId="1" applyFont="1" applyFill="1"/>
    <xf numFmtId="164" fontId="8" fillId="4" borderId="0" xfId="1" applyNumberFormat="1" applyFont="1" applyFill="1"/>
    <xf numFmtId="0" fontId="0" fillId="23" borderId="0" xfId="0" applyFill="1"/>
    <xf numFmtId="14" fontId="0" fillId="23" borderId="0" xfId="0" applyNumberFormat="1" applyFill="1"/>
    <xf numFmtId="43" fontId="7" fillId="0" borderId="0" xfId="0" applyNumberFormat="1" applyFont="1"/>
    <xf numFmtId="43" fontId="8" fillId="0" borderId="4" xfId="1" applyFont="1" applyFill="1" applyBorder="1"/>
    <xf numFmtId="49" fontId="24" fillId="24" borderId="12" xfId="0" applyNumberFormat="1" applyFont="1" applyFill="1" applyBorder="1" applyAlignment="1">
      <alignment horizontal="left" vertical="center"/>
    </xf>
    <xf numFmtId="0" fontId="0" fillId="24" borderId="0" xfId="0" applyFill="1" applyAlignment="1">
      <alignment horizontal="left" vertical="center"/>
    </xf>
    <xf numFmtId="0" fontId="23" fillId="24" borderId="0" xfId="0" applyFont="1" applyFill="1" applyAlignment="1">
      <alignment horizontal="left" vertical="center" wrapText="1"/>
    </xf>
    <xf numFmtId="0" fontId="23" fillId="24" borderId="13" xfId="0" applyFont="1" applyFill="1" applyBorder="1" applyAlignment="1">
      <alignment horizontal="left" vertical="center" wrapText="1"/>
    </xf>
    <xf numFmtId="43" fontId="8" fillId="0" borderId="12" xfId="1" applyFont="1" applyFill="1" applyBorder="1"/>
    <xf numFmtId="43" fontId="8" fillId="0" borderId="0" xfId="1" applyFont="1" applyFill="1" applyBorder="1"/>
    <xf numFmtId="164" fontId="8" fillId="0" borderId="13" xfId="1" applyNumberFormat="1" applyFont="1" applyFill="1" applyBorder="1"/>
    <xf numFmtId="43" fontId="8" fillId="24" borderId="0" xfId="1" applyFont="1" applyFill="1" applyBorder="1"/>
    <xf numFmtId="43" fontId="8" fillId="0" borderId="10" xfId="1" applyFont="1" applyFill="1" applyBorder="1"/>
    <xf numFmtId="164" fontId="8" fillId="24" borderId="13" xfId="1" applyNumberFormat="1" applyFont="1" applyFill="1" applyBorder="1"/>
    <xf numFmtId="43" fontId="8" fillId="23" borderId="4" xfId="1" applyFont="1" applyFill="1" applyBorder="1"/>
    <xf numFmtId="43" fontId="8" fillId="23" borderId="14" xfId="1" applyFont="1" applyFill="1" applyBorder="1"/>
    <xf numFmtId="43" fontId="8" fillId="23" borderId="15" xfId="1" applyFont="1" applyFill="1" applyBorder="1"/>
    <xf numFmtId="43" fontId="8" fillId="23" borderId="16" xfId="1" applyFont="1" applyFill="1" applyBorder="1"/>
    <xf numFmtId="43" fontId="8" fillId="23" borderId="12" xfId="1" applyFont="1" applyFill="1" applyBorder="1"/>
    <xf numFmtId="43" fontId="8" fillId="23" borderId="0" xfId="1" applyFont="1" applyFill="1" applyBorder="1"/>
    <xf numFmtId="164" fontId="8" fillId="23" borderId="13" xfId="1" applyNumberFormat="1" applyFont="1" applyFill="1" applyBorder="1"/>
    <xf numFmtId="43" fontId="8" fillId="23" borderId="10" xfId="1" applyFont="1" applyFill="1" applyBorder="1"/>
    <xf numFmtId="164" fontId="8" fillId="23" borderId="11" xfId="1" applyNumberFormat="1" applyFont="1" applyFill="1" applyBorder="1"/>
    <xf numFmtId="0" fontId="4" fillId="23" borderId="14" xfId="0" applyFont="1" applyFill="1" applyBorder="1"/>
    <xf numFmtId="0" fontId="4" fillId="23" borderId="15" xfId="0" applyFont="1" applyFill="1" applyBorder="1"/>
    <xf numFmtId="0" fontId="0" fillId="23" borderId="12" xfId="0" applyFill="1" applyBorder="1"/>
    <xf numFmtId="164" fontId="0" fillId="23" borderId="0" xfId="0" applyNumberFormat="1" applyFill="1"/>
    <xf numFmtId="0" fontId="0" fillId="23" borderId="13" xfId="0" applyFill="1" applyBorder="1"/>
    <xf numFmtId="43" fontId="8" fillId="24" borderId="12" xfId="1" applyFont="1" applyFill="1" applyBorder="1"/>
    <xf numFmtId="43" fontId="8" fillId="24" borderId="4" xfId="1" applyFont="1" applyFill="1" applyBorder="1"/>
    <xf numFmtId="164" fontId="8" fillId="24" borderId="11" xfId="1" applyNumberFormat="1" applyFont="1" applyFill="1" applyBorder="1"/>
    <xf numFmtId="43" fontId="8" fillId="6" borderId="1" xfId="1" applyFont="1" applyFill="1" applyBorder="1"/>
    <xf numFmtId="43" fontId="8" fillId="6" borderId="2" xfId="1" applyFont="1" applyFill="1" applyBorder="1"/>
    <xf numFmtId="164" fontId="8" fillId="6" borderId="2" xfId="1" applyNumberFormat="1" applyFont="1" applyFill="1" applyBorder="1"/>
    <xf numFmtId="164" fontId="8" fillId="6" borderId="3" xfId="1" applyNumberFormat="1" applyFont="1" applyFill="1" applyBorder="1"/>
    <xf numFmtId="43" fontId="8" fillId="24" borderId="1" xfId="1" applyFont="1" applyFill="1" applyBorder="1"/>
    <xf numFmtId="43" fontId="8" fillId="24" borderId="2" xfId="1" applyFont="1" applyFill="1" applyBorder="1"/>
    <xf numFmtId="164" fontId="8" fillId="24" borderId="3" xfId="1" applyNumberFormat="1" applyFont="1" applyFill="1" applyBorder="1"/>
    <xf numFmtId="0" fontId="4" fillId="23" borderId="16" xfId="0" applyFont="1" applyFill="1" applyBorder="1"/>
    <xf numFmtId="14" fontId="8" fillId="24" borderId="2" xfId="1" applyNumberFormat="1" applyFont="1" applyFill="1" applyBorder="1"/>
    <xf numFmtId="14" fontId="8" fillId="24" borderId="0" xfId="1" applyNumberFormat="1" applyFont="1" applyFill="1" applyBorder="1"/>
    <xf numFmtId="43" fontId="6" fillId="24" borderId="0" xfId="1" applyFont="1" applyFill="1" applyBorder="1"/>
    <xf numFmtId="49" fontId="8" fillId="25" borderId="14" xfId="0" applyNumberFormat="1" applyFont="1" applyFill="1" applyBorder="1" applyAlignment="1">
      <alignment horizontal="left" vertical="center"/>
    </xf>
    <xf numFmtId="0" fontId="25" fillId="25" borderId="15" xfId="0" applyFont="1" applyFill="1" applyBorder="1" applyAlignment="1">
      <alignment horizontal="left" vertical="center" wrapText="1"/>
    </xf>
    <xf numFmtId="0" fontId="25" fillId="25" borderId="16" xfId="0" applyFont="1" applyFill="1" applyBorder="1" applyAlignment="1">
      <alignment horizontal="left" vertical="center" wrapText="1"/>
    </xf>
    <xf numFmtId="164" fontId="8" fillId="0" borderId="12" xfId="1" applyNumberFormat="1" applyFont="1" applyFill="1" applyBorder="1"/>
    <xf numFmtId="14" fontId="8" fillId="0" borderId="0" xfId="1" applyNumberFormat="1" applyFont="1" applyFill="1" applyBorder="1"/>
    <xf numFmtId="43" fontId="8" fillId="0" borderId="13" xfId="1" applyFont="1" applyFill="1" applyBorder="1"/>
    <xf numFmtId="164" fontId="8" fillId="0" borderId="10" xfId="1" applyNumberFormat="1" applyFont="1" applyFill="1" applyBorder="1"/>
    <xf numFmtId="164" fontId="8" fillId="0" borderId="4" xfId="1" applyNumberFormat="1" applyFont="1" applyFill="1" applyBorder="1"/>
    <xf numFmtId="14" fontId="8" fillId="0" borderId="4" xfId="1" applyNumberFormat="1" applyFont="1" applyFill="1" applyBorder="1"/>
    <xf numFmtId="43" fontId="8" fillId="0" borderId="11" xfId="1" applyFont="1" applyFill="1" applyBorder="1"/>
    <xf numFmtId="0" fontId="4" fillId="6" borderId="14" xfId="0" applyFont="1" applyFill="1" applyBorder="1"/>
    <xf numFmtId="0" fontId="4" fillId="6" borderId="15" xfId="0" applyFont="1" applyFill="1" applyBorder="1"/>
    <xf numFmtId="0" fontId="4" fillId="6" borderId="16" xfId="0" applyFont="1" applyFill="1" applyBorder="1"/>
    <xf numFmtId="43" fontId="8" fillId="8" borderId="1" xfId="1" applyFont="1" applyFill="1" applyBorder="1"/>
    <xf numFmtId="43" fontId="8" fillId="8" borderId="12" xfId="1" applyFont="1" applyFill="1" applyBorder="1"/>
    <xf numFmtId="43" fontId="8" fillId="8" borderId="10" xfId="1" applyFont="1" applyFill="1" applyBorder="1"/>
    <xf numFmtId="43" fontId="8" fillId="8" borderId="2" xfId="1" applyFont="1" applyFill="1" applyBorder="1"/>
    <xf numFmtId="164" fontId="8" fillId="8" borderId="2" xfId="1" applyNumberFormat="1" applyFont="1" applyFill="1" applyBorder="1"/>
    <xf numFmtId="164" fontId="8" fillId="8" borderId="3" xfId="1" applyNumberFormat="1" applyFont="1" applyFill="1" applyBorder="1"/>
    <xf numFmtId="164" fontId="8" fillId="8" borderId="13" xfId="1" applyNumberFormat="1" applyFont="1" applyFill="1" applyBorder="1"/>
    <xf numFmtId="43" fontId="8" fillId="8" borderId="4" xfId="1" applyFont="1" applyFill="1" applyBorder="1"/>
    <xf numFmtId="164" fontId="8" fillId="8" borderId="4" xfId="1" applyNumberFormat="1" applyFont="1" applyFill="1" applyBorder="1"/>
    <xf numFmtId="164" fontId="8" fillId="8" borderId="11" xfId="1" applyNumberFormat="1" applyFont="1" applyFill="1" applyBorder="1"/>
    <xf numFmtId="14" fontId="15" fillId="6" borderId="14" xfId="0" applyNumberFormat="1" applyFont="1" applyFill="1" applyBorder="1"/>
    <xf numFmtId="0" fontId="16" fillId="0" borderId="16" xfId="0" applyFont="1" applyBorder="1"/>
    <xf numFmtId="44" fontId="0" fillId="4" borderId="18" xfId="0" applyNumberFormat="1" applyFill="1" applyBorder="1"/>
    <xf numFmtId="0" fontId="6" fillId="0" borderId="19" xfId="0" applyFont="1" applyBorder="1" applyAlignment="1">
      <alignment horizontal="center"/>
    </xf>
    <xf numFmtId="44" fontId="8" fillId="3" borderId="0" xfId="0" applyNumberFormat="1" applyFont="1" applyFill="1"/>
    <xf numFmtId="165" fontId="8" fillId="5" borderId="0" xfId="0" applyNumberFormat="1" applyFont="1" applyFill="1"/>
    <xf numFmtId="0" fontId="15" fillId="26" borderId="0" xfId="0" applyFont="1" applyFill="1"/>
    <xf numFmtId="44" fontId="15" fillId="26" borderId="0" xfId="3" applyFont="1" applyFill="1" applyBorder="1"/>
    <xf numFmtId="44" fontId="7" fillId="9" borderId="0" xfId="0" applyNumberFormat="1" applyFont="1" applyFill="1"/>
    <xf numFmtId="44" fontId="7" fillId="9" borderId="4" xfId="0" applyNumberFormat="1" applyFont="1" applyFill="1" applyBorder="1"/>
    <xf numFmtId="0" fontId="16" fillId="2" borderId="0" xfId="0" applyFont="1" applyFill="1"/>
    <xf numFmtId="0" fontId="5" fillId="2" borderId="0" xfId="0" applyFont="1" applyFill="1"/>
    <xf numFmtId="44" fontId="5" fillId="2" borderId="0" xfId="3" applyFont="1" applyFill="1"/>
    <xf numFmtId="0" fontId="4" fillId="2" borderId="0" xfId="0" applyFont="1" applyFill="1"/>
    <xf numFmtId="44" fontId="16" fillId="0" borderId="0" xfId="0" applyNumberFormat="1" applyFont="1"/>
    <xf numFmtId="44" fontId="8" fillId="0" borderId="0" xfId="3" applyFont="1" applyFill="1" applyBorder="1"/>
    <xf numFmtId="49" fontId="8" fillId="0" borderId="0" xfId="3" applyNumberFormat="1" applyFont="1" applyFill="1" applyBorder="1" applyAlignment="1">
      <alignment wrapText="1"/>
    </xf>
    <xf numFmtId="44" fontId="8" fillId="5" borderId="0" xfId="3" applyFont="1" applyFill="1" applyBorder="1"/>
    <xf numFmtId="0" fontId="5" fillId="6" borderId="0" xfId="0" applyFont="1" applyFill="1"/>
    <xf numFmtId="0" fontId="6" fillId="6" borderId="0" xfId="0" applyFont="1" applyFill="1"/>
    <xf numFmtId="164" fontId="15" fillId="6" borderId="0" xfId="0" applyNumberFormat="1" applyFont="1" applyFill="1"/>
    <xf numFmtId="0" fontId="7" fillId="4" borderId="15" xfId="0" applyFont="1" applyFill="1" applyBorder="1"/>
    <xf numFmtId="164" fontId="8" fillId="4" borderId="4" xfId="1" applyNumberFormat="1" applyFont="1" applyFill="1" applyBorder="1"/>
    <xf numFmtId="43" fontId="8" fillId="4" borderId="4" xfId="1" applyFont="1" applyFill="1" applyBorder="1"/>
    <xf numFmtId="164" fontId="8" fillId="0" borderId="15" xfId="1" applyNumberFormat="1" applyFont="1" applyFill="1" applyBorder="1"/>
    <xf numFmtId="43" fontId="8" fillId="0" borderId="15" xfId="1" applyFont="1" applyFill="1" applyBorder="1"/>
    <xf numFmtId="164" fontId="15" fillId="6" borderId="0" xfId="1" applyNumberFormat="1" applyFont="1" applyFill="1" applyBorder="1"/>
    <xf numFmtId="0" fontId="15" fillId="2" borderId="4" xfId="0" applyFont="1" applyFill="1" applyBorder="1"/>
    <xf numFmtId="164" fontId="15" fillId="6" borderId="4" xfId="0" applyNumberFormat="1" applyFont="1" applyFill="1" applyBorder="1"/>
    <xf numFmtId="43" fontId="0" fillId="4" borderId="11" xfId="1" applyFont="1" applyFill="1" applyBorder="1"/>
    <xf numFmtId="43" fontId="0" fillId="4" borderId="14" xfId="1" applyFont="1" applyFill="1" applyBorder="1"/>
    <xf numFmtId="43" fontId="0" fillId="4" borderId="21" xfId="1" applyFont="1" applyFill="1" applyBorder="1"/>
    <xf numFmtId="165" fontId="0" fillId="22" borderId="14" xfId="0" applyNumberFormat="1" applyFill="1" applyBorder="1"/>
    <xf numFmtId="0" fontId="4" fillId="22" borderId="16" xfId="0" applyFont="1" applyFill="1" applyBorder="1"/>
    <xf numFmtId="165" fontId="0" fillId="0" borderId="3" xfId="0" applyNumberFormat="1" applyBorder="1"/>
    <xf numFmtId="0" fontId="4" fillId="4" borderId="22" xfId="0" applyFont="1" applyFill="1" applyBorder="1"/>
    <xf numFmtId="0" fontId="0" fillId="0" borderId="23" xfId="0" applyBorder="1"/>
    <xf numFmtId="44" fontId="0" fillId="0" borderId="13" xfId="0" applyNumberFormat="1" applyBorder="1"/>
    <xf numFmtId="0" fontId="0" fillId="0" borderId="13" xfId="0" applyBorder="1"/>
    <xf numFmtId="43" fontId="0" fillId="0" borderId="13" xfId="0" applyNumberFormat="1" applyBorder="1"/>
    <xf numFmtId="0" fontId="8" fillId="0" borderId="20" xfId="0" applyFont="1" applyBorder="1"/>
    <xf numFmtId="43" fontId="7" fillId="23" borderId="19" xfId="1" applyFont="1" applyFill="1" applyBorder="1"/>
    <xf numFmtId="43" fontId="7" fillId="23" borderId="20" xfId="1" applyFont="1" applyFill="1" applyBorder="1"/>
    <xf numFmtId="43" fontId="8" fillId="27" borderId="21" xfId="1" applyFont="1" applyFill="1" applyBorder="1" applyAlignment="1">
      <alignment wrapText="1"/>
    </xf>
    <xf numFmtId="0" fontId="21" fillId="0" borderId="0" xfId="0" applyFont="1"/>
    <xf numFmtId="0" fontId="4" fillId="0" borderId="4" xfId="0" quotePrefix="1" applyFont="1" applyBorder="1"/>
    <xf numFmtId="0" fontId="7" fillId="8" borderId="0" xfId="0" applyFont="1" applyFill="1"/>
    <xf numFmtId="44" fontId="0" fillId="8" borderId="11" xfId="0" applyNumberFormat="1" applyFill="1" applyBorder="1"/>
    <xf numFmtId="0" fontId="4" fillId="28" borderId="14" xfId="0" applyFont="1" applyFill="1" applyBorder="1"/>
    <xf numFmtId="0" fontId="4" fillId="28" borderId="15" xfId="0" applyFont="1" applyFill="1" applyBorder="1"/>
    <xf numFmtId="0" fontId="4" fillId="28" borderId="16" xfId="0" applyFont="1" applyFill="1" applyBorder="1"/>
    <xf numFmtId="0" fontId="7" fillId="0" borderId="1" xfId="0" applyFont="1" applyBorder="1"/>
    <xf numFmtId="165" fontId="0" fillId="0" borderId="2" xfId="3" applyNumberFormat="1" applyFont="1" applyBorder="1"/>
    <xf numFmtId="44" fontId="0" fillId="0" borderId="2" xfId="3" applyFont="1" applyBorder="1"/>
    <xf numFmtId="44" fontId="0" fillId="8" borderId="3" xfId="0" applyNumberFormat="1" applyFill="1" applyBorder="1"/>
    <xf numFmtId="0" fontId="0" fillId="2" borderId="0" xfId="0" applyFill="1"/>
    <xf numFmtId="0" fontId="4" fillId="0" borderId="6" xfId="0" applyFont="1" applyBorder="1"/>
    <xf numFmtId="0" fontId="4" fillId="29" borderId="8" xfId="0" applyFont="1" applyFill="1" applyBorder="1"/>
    <xf numFmtId="0" fontId="4" fillId="29" borderId="6" xfId="0" applyFont="1" applyFill="1" applyBorder="1"/>
    <xf numFmtId="165" fontId="0" fillId="0" borderId="5" xfId="0" applyNumberFormat="1" applyBorder="1"/>
    <xf numFmtId="165" fontId="0" fillId="29" borderId="9" xfId="0" applyNumberFormat="1" applyFill="1" applyBorder="1"/>
    <xf numFmtId="165" fontId="0" fillId="0" borderId="5" xfId="3" applyNumberFormat="1" applyFont="1" applyBorder="1"/>
    <xf numFmtId="44" fontId="0" fillId="29" borderId="9" xfId="0" applyNumberFormat="1" applyFill="1" applyBorder="1"/>
    <xf numFmtId="165" fontId="0" fillId="29" borderId="5" xfId="0" applyNumberFormat="1" applyFill="1" applyBorder="1"/>
    <xf numFmtId="165" fontId="7" fillId="6" borderId="0" xfId="3" quotePrefix="1" applyNumberFormat="1" applyFont="1" applyFill="1" applyBorder="1"/>
    <xf numFmtId="0" fontId="4" fillId="6" borderId="4" xfId="0" quotePrefix="1" applyFont="1" applyFill="1" applyBorder="1"/>
    <xf numFmtId="164" fontId="0" fillId="6" borderId="0" xfId="0" applyNumberFormat="1" applyFill="1"/>
    <xf numFmtId="0" fontId="4" fillId="14" borderId="4" xfId="0" applyFont="1" applyFill="1" applyBorder="1"/>
    <xf numFmtId="0" fontId="4" fillId="14" borderId="6" xfId="0" applyFont="1" applyFill="1" applyBorder="1"/>
    <xf numFmtId="0" fontId="4" fillId="14" borderId="8" xfId="0" applyFont="1" applyFill="1" applyBorder="1"/>
    <xf numFmtId="0" fontId="4" fillId="4" borderId="6" xfId="0" applyFont="1" applyFill="1" applyBorder="1"/>
    <xf numFmtId="0" fontId="4" fillId="4" borderId="8" xfId="0" applyFont="1" applyFill="1" applyBorder="1"/>
    <xf numFmtId="0" fontId="4" fillId="6" borderId="6" xfId="0" applyFont="1" applyFill="1" applyBorder="1"/>
    <xf numFmtId="0" fontId="4" fillId="6" borderId="8" xfId="0" applyFont="1" applyFill="1" applyBorder="1"/>
    <xf numFmtId="165" fontId="7" fillId="29" borderId="0" xfId="0" applyNumberFormat="1" applyFont="1" applyFill="1"/>
    <xf numFmtId="165" fontId="7" fillId="0" borderId="0" xfId="3" applyNumberFormat="1" applyFont="1"/>
    <xf numFmtId="165" fontId="8" fillId="4" borderId="5" xfId="3" applyNumberFormat="1" applyFont="1" applyFill="1" applyBorder="1"/>
    <xf numFmtId="10" fontId="8" fillId="4" borderId="14" xfId="5" applyNumberFormat="1" applyFont="1" applyFill="1" applyBorder="1"/>
    <xf numFmtId="0" fontId="0" fillId="4" borderId="16" xfId="0" applyFill="1" applyBorder="1"/>
    <xf numFmtId="0" fontId="4" fillId="4" borderId="10" xfId="0" applyFont="1" applyFill="1" applyBorder="1"/>
    <xf numFmtId="0" fontId="4" fillId="0" borderId="12" xfId="0" applyFont="1" applyBorder="1"/>
    <xf numFmtId="0" fontId="4" fillId="0" borderId="22" xfId="0" applyFont="1" applyBorder="1"/>
    <xf numFmtId="165" fontId="0" fillId="0" borderId="13" xfId="3" applyNumberFormat="1" applyFont="1" applyBorder="1"/>
    <xf numFmtId="165" fontId="0" fillId="0" borderId="23" xfId="3" applyNumberFormat="1" applyFont="1" applyBorder="1"/>
    <xf numFmtId="165" fontId="4" fillId="0" borderId="13" xfId="3" applyNumberFormat="1" applyFont="1" applyBorder="1"/>
    <xf numFmtId="165" fontId="0" fillId="4" borderId="11" xfId="3" applyNumberFormat="1" applyFont="1" applyFill="1" applyBorder="1"/>
    <xf numFmtId="165" fontId="4" fillId="0" borderId="11" xfId="3" applyNumberFormat="1" applyFont="1" applyBorder="1"/>
    <xf numFmtId="0" fontId="7" fillId="12" borderId="18" xfId="0" applyFont="1" applyFill="1" applyBorder="1"/>
    <xf numFmtId="0" fontId="7" fillId="12" borderId="20" xfId="0" applyFont="1" applyFill="1" applyBorder="1"/>
    <xf numFmtId="43" fontId="8" fillId="27" borderId="18" xfId="1" applyFont="1" applyFill="1" applyBorder="1" applyAlignment="1">
      <alignment wrapText="1"/>
    </xf>
    <xf numFmtId="14" fontId="4" fillId="0" borderId="4" xfId="0" applyNumberFormat="1" applyFont="1" applyBorder="1"/>
    <xf numFmtId="44" fontId="4" fillId="0" borderId="4" xfId="3" applyFont="1" applyBorder="1"/>
    <xf numFmtId="43" fontId="4" fillId="0" borderId="0" xfId="1" applyFont="1"/>
    <xf numFmtId="172" fontId="0" fillId="0" borderId="0" xfId="0" applyNumberFormat="1"/>
    <xf numFmtId="43" fontId="15" fillId="0" borderId="0" xfId="0" applyNumberFormat="1" applyFont="1" applyAlignment="1">
      <alignment horizontal="left"/>
    </xf>
    <xf numFmtId="43" fontId="15" fillId="2" borderId="0" xfId="0" applyNumberFormat="1" applyFont="1" applyFill="1" applyAlignment="1">
      <alignment horizontal="left"/>
    </xf>
    <xf numFmtId="43" fontId="8" fillId="29" borderId="14" xfId="1" applyFont="1" applyFill="1" applyBorder="1"/>
    <xf numFmtId="164" fontId="8" fillId="29" borderId="15" xfId="1" applyNumberFormat="1" applyFont="1" applyFill="1" applyBorder="1"/>
    <xf numFmtId="164" fontId="8" fillId="29" borderId="16" xfId="1" applyNumberFormat="1" applyFont="1" applyFill="1" applyBorder="1"/>
    <xf numFmtId="164" fontId="8" fillId="0" borderId="11" xfId="1" applyNumberFormat="1" applyFont="1" applyFill="1" applyBorder="1"/>
    <xf numFmtId="0" fontId="0" fillId="30" borderId="0" xfId="0" applyFill="1"/>
    <xf numFmtId="0" fontId="7" fillId="10" borderId="0" xfId="0" applyFont="1" applyFill="1"/>
    <xf numFmtId="49" fontId="31" fillId="0" borderId="0" xfId="3" applyNumberFormat="1" applyFont="1" applyFill="1" applyAlignment="1">
      <alignment wrapText="1"/>
    </xf>
    <xf numFmtId="49" fontId="31" fillId="0" borderId="0" xfId="0" applyNumberFormat="1" applyFont="1" applyAlignment="1">
      <alignment wrapText="1"/>
    </xf>
    <xf numFmtId="0" fontId="8" fillId="4" borderId="4" xfId="0" applyFont="1" applyFill="1" applyBorder="1"/>
    <xf numFmtId="165" fontId="8" fillId="14" borderId="20" xfId="3" applyNumberFormat="1" applyFont="1" applyFill="1" applyBorder="1"/>
    <xf numFmtId="165" fontId="8" fillId="8" borderId="0" xfId="3" applyNumberFormat="1" applyFont="1" applyFill="1" applyBorder="1"/>
    <xf numFmtId="165" fontId="8" fillId="14" borderId="19" xfId="3" applyNumberFormat="1" applyFont="1" applyFill="1" applyBorder="1"/>
    <xf numFmtId="165" fontId="8" fillId="14" borderId="18" xfId="3" applyNumberFormat="1" applyFont="1" applyFill="1" applyBorder="1"/>
    <xf numFmtId="9" fontId="0" fillId="0" borderId="0" xfId="0" applyNumberFormat="1"/>
    <xf numFmtId="44" fontId="0" fillId="30" borderId="0" xfId="3" applyFont="1" applyFill="1"/>
    <xf numFmtId="10" fontId="0" fillId="0" borderId="11" xfId="0" applyNumberFormat="1" applyBorder="1"/>
    <xf numFmtId="10" fontId="4" fillId="0" borderId="10" xfId="5" applyNumberFormat="1" applyFont="1" applyBorder="1"/>
    <xf numFmtId="10" fontId="0" fillId="30" borderId="0" xfId="5" applyNumberFormat="1" applyFont="1" applyFill="1"/>
    <xf numFmtId="10" fontId="4" fillId="0" borderId="0" xfId="5" applyNumberFormat="1" applyFont="1"/>
    <xf numFmtId="44" fontId="0" fillId="10" borderId="0" xfId="0" applyNumberFormat="1" applyFill="1"/>
    <xf numFmtId="44" fontId="0" fillId="0" borderId="5" xfId="3" applyFont="1" applyBorder="1"/>
    <xf numFmtId="164" fontId="0" fillId="0" borderId="0" xfId="1" applyNumberFormat="1" applyFont="1"/>
    <xf numFmtId="165" fontId="0" fillId="8" borderId="0" xfId="3" applyNumberFormat="1" applyFont="1" applyFill="1" applyBorder="1"/>
    <xf numFmtId="0" fontId="0" fillId="8" borderId="0" xfId="0" applyFill="1"/>
    <xf numFmtId="10" fontId="4" fillId="8" borderId="0" xfId="5" applyNumberFormat="1" applyFont="1" applyFill="1" applyBorder="1" applyAlignment="1">
      <alignment horizontal="left"/>
    </xf>
    <xf numFmtId="10" fontId="14" fillId="0" borderId="0" xfId="5" applyNumberFormat="1" applyFont="1"/>
    <xf numFmtId="10" fontId="0" fillId="0" borderId="0" xfId="5" applyNumberFormat="1" applyFont="1" applyBorder="1"/>
    <xf numFmtId="165" fontId="4" fillId="9" borderId="0" xfId="0" applyNumberFormat="1" applyFont="1" applyFill="1"/>
    <xf numFmtId="10" fontId="0" fillId="0" borderId="13" xfId="0" applyNumberFormat="1" applyBorder="1"/>
    <xf numFmtId="10" fontId="4" fillId="0" borderId="12" xfId="5" applyNumberFormat="1" applyFont="1" applyBorder="1"/>
    <xf numFmtId="14" fontId="4" fillId="0" borderId="11" xfId="0" applyNumberFormat="1" applyFont="1" applyBorder="1"/>
    <xf numFmtId="14" fontId="4" fillId="8" borderId="10" xfId="0" applyNumberFormat="1" applyFont="1" applyFill="1" applyBorder="1"/>
    <xf numFmtId="14" fontId="4" fillId="30" borderId="4" xfId="0" applyNumberFormat="1" applyFont="1" applyFill="1" applyBorder="1"/>
    <xf numFmtId="14" fontId="0" fillId="30" borderId="4" xfId="0" applyNumberFormat="1" applyFill="1" applyBorder="1"/>
    <xf numFmtId="14" fontId="0" fillId="10" borderId="4" xfId="0" applyNumberFormat="1" applyFill="1" applyBorder="1"/>
    <xf numFmtId="14" fontId="4" fillId="10" borderId="4" xfId="0" applyNumberFormat="1" applyFont="1" applyFill="1" applyBorder="1"/>
    <xf numFmtId="14" fontId="4" fillId="31" borderId="4" xfId="0" applyNumberFormat="1" applyFont="1" applyFill="1" applyBorder="1"/>
    <xf numFmtId="0" fontId="4" fillId="31" borderId="4" xfId="0" applyFont="1" applyFill="1" applyBorder="1"/>
    <xf numFmtId="10" fontId="0" fillId="31" borderId="4" xfId="0" applyNumberFormat="1" applyFill="1" applyBorder="1"/>
    <xf numFmtId="0" fontId="8" fillId="31" borderId="4" xfId="0" applyFont="1" applyFill="1" applyBorder="1"/>
    <xf numFmtId="0" fontId="0" fillId="30" borderId="4" xfId="0" applyFill="1" applyBorder="1"/>
    <xf numFmtId="10" fontId="8" fillId="4" borderId="4" xfId="5" applyNumberFormat="1" applyFont="1" applyFill="1" applyBorder="1"/>
    <xf numFmtId="0" fontId="8" fillId="4" borderId="8" xfId="0" applyFont="1" applyFill="1" applyBorder="1"/>
    <xf numFmtId="0" fontId="8" fillId="4" borderId="6" xfId="0" applyFont="1" applyFill="1" applyBorder="1"/>
    <xf numFmtId="0" fontId="0" fillId="0" borderId="3" xfId="0" applyBorder="1"/>
    <xf numFmtId="0" fontId="4" fillId="0" borderId="1" xfId="0" applyFont="1" applyBorder="1"/>
    <xf numFmtId="14" fontId="30" fillId="0" borderId="0" xfId="0" applyNumberFormat="1" applyFont="1"/>
    <xf numFmtId="0" fontId="4" fillId="8" borderId="0" xfId="0" applyFont="1" applyFill="1"/>
    <xf numFmtId="14" fontId="4" fillId="8" borderId="0" xfId="0" applyNumberFormat="1" applyFont="1" applyFill="1"/>
    <xf numFmtId="165" fontId="8" fillId="0" borderId="0" xfId="0" applyNumberFormat="1" applyFont="1" applyBorder="1"/>
    <xf numFmtId="165" fontId="7" fillId="10" borderId="4" xfId="3" applyNumberFormat="1" applyFont="1" applyFill="1" applyBorder="1"/>
    <xf numFmtId="165" fontId="7" fillId="6" borderId="8" xfId="3" applyNumberFormat="1" applyFont="1" applyFill="1" applyBorder="1"/>
    <xf numFmtId="0" fontId="7" fillId="0" borderId="0" xfId="0" applyFont="1" applyBorder="1"/>
    <xf numFmtId="165" fontId="0" fillId="0" borderId="0" xfId="0" applyNumberFormat="1" applyBorder="1"/>
    <xf numFmtId="0" fontId="0" fillId="0" borderId="0" xfId="0" applyBorder="1"/>
    <xf numFmtId="165" fontId="0" fillId="6" borderId="9" xfId="0" applyNumberFormat="1" applyFill="1" applyBorder="1"/>
    <xf numFmtId="0" fontId="2" fillId="0" borderId="4" xfId="0" applyFont="1" applyBorder="1" applyAlignment="1">
      <alignment horizontal="left" vertical="center"/>
    </xf>
    <xf numFmtId="164" fontId="7" fillId="0" borderId="6" xfId="1" applyNumberFormat="1" applyFont="1" applyFill="1" applyBorder="1"/>
    <xf numFmtId="44" fontId="0" fillId="0" borderId="0" xfId="3" applyFont="1" applyFill="1"/>
    <xf numFmtId="0" fontId="15" fillId="0" borderId="0" xfId="0" applyFont="1" applyFill="1" applyAlignment="1">
      <alignment horizontal="left"/>
    </xf>
    <xf numFmtId="165" fontId="7" fillId="3" borderId="0" xfId="0" applyNumberFormat="1" applyFont="1" applyFill="1"/>
    <xf numFmtId="165" fontId="7" fillId="3" borderId="4" xfId="0" applyNumberFormat="1" applyFont="1" applyFill="1" applyBorder="1"/>
    <xf numFmtId="0" fontId="16" fillId="29" borderId="2" xfId="7" applyFont="1" applyFill="1" applyBorder="1" applyAlignment="1">
      <alignment horizontal="right"/>
    </xf>
    <xf numFmtId="165" fontId="32" fillId="29" borderId="3" xfId="9" applyNumberFormat="1" applyFont="1" applyFill="1" applyBorder="1"/>
    <xf numFmtId="165" fontId="16" fillId="32" borderId="12" xfId="9" applyNumberFormat="1" applyFont="1" applyFill="1" applyBorder="1" applyAlignment="1">
      <alignment horizontal="right"/>
    </xf>
    <xf numFmtId="9" fontId="32" fillId="0" borderId="0" xfId="7" applyNumberFormat="1"/>
    <xf numFmtId="165" fontId="32" fillId="0" borderId="13" xfId="9" applyNumberFormat="1" applyFont="1" applyBorder="1"/>
    <xf numFmtId="0" fontId="4" fillId="0" borderId="10" xfId="7" applyFont="1" applyBorder="1" applyAlignment="1">
      <alignment horizontal="right"/>
    </xf>
    <xf numFmtId="0" fontId="32" fillId="0" borderId="4" xfId="7" applyBorder="1"/>
    <xf numFmtId="44" fontId="32" fillId="0" borderId="11" xfId="7" applyNumberFormat="1" applyBorder="1"/>
    <xf numFmtId="165" fontId="15" fillId="29" borderId="1" xfId="9" applyNumberFormat="1" applyFont="1" applyFill="1" applyBorder="1"/>
    <xf numFmtId="0" fontId="0" fillId="32" borderId="0" xfId="0" applyFill="1"/>
    <xf numFmtId="0" fontId="7" fillId="32" borderId="0" xfId="0" applyFont="1" applyFill="1"/>
    <xf numFmtId="0" fontId="9" fillId="32" borderId="0" xfId="0" applyFont="1" applyFill="1" applyAlignment="1">
      <alignment vertical="center"/>
    </xf>
    <xf numFmtId="165" fontId="7" fillId="32" borderId="0" xfId="3" applyNumberFormat="1" applyFont="1" applyFill="1" applyBorder="1"/>
    <xf numFmtId="165" fontId="8" fillId="32" borderId="9" xfId="3" applyNumberFormat="1" applyFont="1" applyFill="1" applyBorder="1"/>
    <xf numFmtId="0" fontId="0" fillId="0" borderId="0" xfId="0" applyFill="1"/>
    <xf numFmtId="0" fontId="7" fillId="0" borderId="0" xfId="0" applyFont="1" applyFill="1"/>
    <xf numFmtId="0" fontId="9" fillId="0" borderId="0" xfId="0" applyFont="1" applyFill="1" applyAlignment="1">
      <alignment vertical="center"/>
    </xf>
    <xf numFmtId="165" fontId="8" fillId="0" borderId="9" xfId="0" applyNumberFormat="1" applyFont="1" applyFill="1" applyBorder="1"/>
    <xf numFmtId="44" fontId="4" fillId="0" borderId="0" xfId="9" applyNumberFormat="1" applyFont="1"/>
    <xf numFmtId="0" fontId="4" fillId="0" borderId="0" xfId="9" applyFont="1"/>
  </cellXfs>
  <cellStyles count="13">
    <cellStyle name="Comma" xfId="1" builtinId="3"/>
    <cellStyle name="Comma 2" xfId="8" xr:uid="{00000000-0005-0000-0000-000001000000}"/>
    <cellStyle name="Comma 3" xfId="2" xr:uid="{00000000-0005-0000-0000-000001000000}"/>
    <cellStyle name="Comma 3 2" xfId="11" xr:uid="{00000000-0005-0000-0000-000004000000}"/>
    <cellStyle name="Currency" xfId="3" builtinId="4"/>
    <cellStyle name="Currency 2" xfId="9" xr:uid="{00000000-0005-0000-0000-000002000000}"/>
    <cellStyle name="Hyperlink" xfId="6" builtinId="8"/>
    <cellStyle name="Hyperlink 2" xfId="12" xr:uid="{00000000-0005-0000-0000-000005000000}"/>
    <cellStyle name="Normal" xfId="0" builtinId="0"/>
    <cellStyle name="Normal 2" xfId="4" xr:uid="{00000000-0005-0000-0000-000004000000}"/>
    <cellStyle name="Normal 3" xfId="7" xr:uid="{00000000-0005-0000-0000-000037000000}"/>
    <cellStyle name="Percent" xfId="5" builtinId="5"/>
    <cellStyle name="Percent 2" xfId="10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://www.jpmm.com/" TargetMode="External"/><Relationship Id="rId1" Type="http://schemas.openxmlformats.org/officeDocument/2006/relationships/hyperlink" Target="https://nexen.bnymellon.com/app/nxn/login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2CDF-64A8-4F0A-A210-B1B98720D48B}">
  <sheetPr>
    <tabColor rgb="FF00B0F0"/>
  </sheetPr>
  <dimension ref="A1:CA1005"/>
  <sheetViews>
    <sheetView topLeftCell="AI1" workbookViewId="0">
      <selection activeCell="AZ9" sqref="AZ9"/>
    </sheetView>
  </sheetViews>
  <sheetFormatPr defaultRowHeight="14.4"/>
  <cols>
    <col min="1" max="1" width="24.5546875" bestFit="1" customWidth="1"/>
    <col min="2" max="2" width="14.6640625" customWidth="1"/>
    <col min="3" max="3" width="52.5546875" bestFit="1" customWidth="1"/>
    <col min="4" max="4" width="16.5546875" customWidth="1"/>
    <col min="5" max="5" width="13.6640625" customWidth="1"/>
    <col min="6" max="6" width="21" bestFit="1" customWidth="1"/>
    <col min="7" max="7" width="20.44140625" bestFit="1" customWidth="1"/>
    <col min="8" max="8" width="25.33203125" bestFit="1" customWidth="1"/>
    <col min="9" max="9" width="22.5546875" bestFit="1" customWidth="1"/>
    <col min="10" max="10" width="12.44140625" bestFit="1" customWidth="1"/>
    <col min="11" max="11" width="12.5546875" bestFit="1" customWidth="1"/>
    <col min="12" max="12" width="13.44140625" bestFit="1" customWidth="1"/>
    <col min="22" max="22" width="31.5546875" bestFit="1" customWidth="1"/>
  </cols>
  <sheetData>
    <row r="1" spans="1:79">
      <c r="A1" t="s">
        <v>807</v>
      </c>
      <c r="C1" s="24" t="s">
        <v>805</v>
      </c>
      <c r="D1" s="24" t="s">
        <v>806</v>
      </c>
    </row>
    <row r="2" spans="1:79">
      <c r="A2" t="s">
        <v>786</v>
      </c>
    </row>
    <row r="3" spans="1:79">
      <c r="A3" t="s">
        <v>787</v>
      </c>
    </row>
    <row r="5" spans="1:79">
      <c r="A5" s="549" t="s">
        <v>147</v>
      </c>
      <c r="B5" s="549" t="s">
        <v>196</v>
      </c>
      <c r="C5" s="549" t="s">
        <v>148</v>
      </c>
      <c r="D5" s="549" t="s">
        <v>153</v>
      </c>
      <c r="E5" s="549" t="s">
        <v>150</v>
      </c>
      <c r="F5" s="549" t="s">
        <v>151</v>
      </c>
      <c r="G5" s="549" t="s">
        <v>152</v>
      </c>
      <c r="H5" s="549" t="s">
        <v>149</v>
      </c>
      <c r="I5" s="549" t="s">
        <v>154</v>
      </c>
      <c r="J5" s="549" t="s">
        <v>155</v>
      </c>
      <c r="K5" s="549" t="s">
        <v>83</v>
      </c>
      <c r="L5" s="549" t="s">
        <v>156</v>
      </c>
      <c r="M5" s="549" t="s">
        <v>157</v>
      </c>
      <c r="N5" s="549" t="s">
        <v>158</v>
      </c>
      <c r="O5" s="549" t="s">
        <v>159</v>
      </c>
      <c r="P5" s="549" t="s">
        <v>160</v>
      </c>
      <c r="Q5" s="549" t="s">
        <v>161</v>
      </c>
      <c r="R5" s="549" t="s">
        <v>163</v>
      </c>
      <c r="S5" s="549" t="s">
        <v>164</v>
      </c>
      <c r="T5" s="549" t="s">
        <v>165</v>
      </c>
      <c r="U5" s="549" t="s">
        <v>166</v>
      </c>
      <c r="V5" s="549" t="s">
        <v>167</v>
      </c>
      <c r="W5" s="549" t="s">
        <v>168</v>
      </c>
      <c r="X5" s="549" t="s">
        <v>169</v>
      </c>
      <c r="Y5" s="549" t="s">
        <v>170</v>
      </c>
      <c r="Z5" s="549" t="s">
        <v>171</v>
      </c>
      <c r="AA5" s="549" t="s">
        <v>172</v>
      </c>
      <c r="AB5" s="549" t="s">
        <v>173</v>
      </c>
      <c r="AC5" s="549" t="s">
        <v>174</v>
      </c>
      <c r="AD5" s="549" t="s">
        <v>175</v>
      </c>
      <c r="AE5" s="549" t="s">
        <v>176</v>
      </c>
      <c r="AF5" s="549" t="s">
        <v>177</v>
      </c>
      <c r="AG5" s="549" t="s">
        <v>178</v>
      </c>
      <c r="AH5" s="549" t="s">
        <v>179</v>
      </c>
      <c r="AI5" s="549" t="s">
        <v>180</v>
      </c>
      <c r="AJ5" s="549" t="s">
        <v>181</v>
      </c>
      <c r="AK5" s="549" t="s">
        <v>182</v>
      </c>
      <c r="AL5" s="549" t="s">
        <v>183</v>
      </c>
      <c r="AM5" s="549" t="s">
        <v>184</v>
      </c>
      <c r="AN5" s="549" t="s">
        <v>185</v>
      </c>
      <c r="AO5" s="549" t="s">
        <v>186</v>
      </c>
      <c r="AP5" s="549" t="s">
        <v>187</v>
      </c>
      <c r="AQ5" s="549" t="s">
        <v>188</v>
      </c>
      <c r="AR5" s="549" t="s">
        <v>189</v>
      </c>
      <c r="AS5" s="549" t="s">
        <v>190</v>
      </c>
      <c r="AT5" s="549" t="s">
        <v>191</v>
      </c>
      <c r="AU5" s="549" t="s">
        <v>192</v>
      </c>
      <c r="AV5" s="549" t="s">
        <v>193</v>
      </c>
      <c r="AW5" s="549" t="s">
        <v>194</v>
      </c>
      <c r="AX5" s="549" t="s">
        <v>195</v>
      </c>
      <c r="AY5" s="549" t="s">
        <v>197</v>
      </c>
      <c r="AZ5" s="549" t="s">
        <v>198</v>
      </c>
      <c r="BA5" s="549" t="s">
        <v>199</v>
      </c>
      <c r="BB5" s="549" t="s">
        <v>200</v>
      </c>
      <c r="BC5" s="549" t="s">
        <v>201</v>
      </c>
      <c r="BD5" s="549" t="s">
        <v>202</v>
      </c>
      <c r="BE5" s="549" t="s">
        <v>203</v>
      </c>
      <c r="BF5" s="549" t="s">
        <v>205</v>
      </c>
      <c r="BG5" s="549" t="s">
        <v>206</v>
      </c>
      <c r="BH5" s="549" t="s">
        <v>207</v>
      </c>
      <c r="BI5" s="549" t="s">
        <v>208</v>
      </c>
      <c r="BJ5" s="549" t="s">
        <v>209</v>
      </c>
      <c r="BK5" s="549" t="s">
        <v>210</v>
      </c>
      <c r="BL5" s="549" t="s">
        <v>211</v>
      </c>
      <c r="BM5" s="549" t="s">
        <v>212</v>
      </c>
      <c r="BN5" s="549" t="s">
        <v>213</v>
      </c>
      <c r="BO5" s="549" t="s">
        <v>214</v>
      </c>
      <c r="BP5" s="549" t="s">
        <v>215</v>
      </c>
      <c r="BQ5" s="549" t="s">
        <v>216</v>
      </c>
      <c r="BR5" s="549" t="s">
        <v>217</v>
      </c>
      <c r="BS5" s="549" t="s">
        <v>218</v>
      </c>
      <c r="BT5" s="549" t="s">
        <v>220</v>
      </c>
      <c r="BU5" s="549" t="s">
        <v>219</v>
      </c>
      <c r="BV5" s="549" t="s">
        <v>221</v>
      </c>
      <c r="BW5" s="549" t="s">
        <v>222</v>
      </c>
      <c r="BX5" s="549" t="s">
        <v>223</v>
      </c>
      <c r="BY5" s="549" t="s">
        <v>89</v>
      </c>
      <c r="BZ5" s="549" t="s">
        <v>90</v>
      </c>
      <c r="CA5" s="549" t="s">
        <v>557</v>
      </c>
    </row>
    <row r="6" spans="1:79">
      <c r="B6" s="395"/>
      <c r="AA6" s="22"/>
      <c r="AE6" s="397"/>
      <c r="AF6" s="397"/>
      <c r="AG6" s="397"/>
      <c r="AH6" s="396"/>
      <c r="AJ6" s="396"/>
      <c r="AK6" s="396"/>
      <c r="AL6" s="396"/>
      <c r="AN6" s="396"/>
      <c r="AO6" s="396"/>
      <c r="AQ6" s="396"/>
      <c r="AS6" s="396"/>
      <c r="AU6" s="396"/>
      <c r="AV6" s="395"/>
      <c r="AW6" s="395"/>
      <c r="AX6" s="395"/>
      <c r="AY6" s="395"/>
      <c r="AZ6" s="395"/>
      <c r="BA6" s="395"/>
      <c r="BB6" s="395"/>
      <c r="BC6" s="395"/>
      <c r="BD6" s="395"/>
      <c r="BE6" s="398"/>
      <c r="BF6" s="399"/>
      <c r="BG6" s="399"/>
      <c r="BH6" s="399"/>
      <c r="BI6" s="399"/>
    </row>
    <row r="7" spans="1:79">
      <c r="B7" s="395"/>
      <c r="AA7" s="22"/>
      <c r="AE7" s="397"/>
      <c r="AF7" s="397"/>
      <c r="AG7" s="397"/>
      <c r="AH7" s="396"/>
      <c r="AJ7" s="396"/>
      <c r="AK7" s="396"/>
      <c r="AL7" s="396"/>
      <c r="AN7" s="396"/>
      <c r="AO7" s="396"/>
      <c r="AQ7" s="396"/>
      <c r="AS7" s="396"/>
      <c r="AU7" s="396"/>
      <c r="AV7" s="395"/>
      <c r="AW7" s="395"/>
      <c r="AX7" s="395"/>
      <c r="AY7" s="395"/>
      <c r="AZ7" s="395"/>
      <c r="BA7" s="395"/>
      <c r="BB7" s="395"/>
      <c r="BC7" s="395"/>
      <c r="BD7" s="395"/>
      <c r="BE7" s="398"/>
      <c r="BF7" s="399"/>
      <c r="BG7" s="399"/>
      <c r="BH7" s="399"/>
      <c r="BI7" s="399"/>
    </row>
    <row r="8" spans="1:79">
      <c r="B8" s="395"/>
      <c r="AA8" s="22"/>
      <c r="AE8" s="397"/>
      <c r="AF8" s="397"/>
      <c r="AG8" s="397"/>
      <c r="AH8" s="396"/>
      <c r="AJ8" s="396"/>
      <c r="AK8" s="396"/>
      <c r="AL8" s="396"/>
      <c r="AN8" s="396"/>
      <c r="AO8" s="396"/>
      <c r="AQ8" s="396"/>
      <c r="AS8" s="396"/>
      <c r="AU8" s="396"/>
      <c r="AV8" s="395"/>
      <c r="AW8" s="395"/>
      <c r="AX8" s="395"/>
      <c r="AY8" s="395"/>
      <c r="AZ8" s="395"/>
      <c r="BA8" s="395"/>
      <c r="BB8" s="395"/>
      <c r="BC8" s="395"/>
      <c r="BD8" s="395"/>
      <c r="BE8" s="398"/>
      <c r="BF8" s="399"/>
      <c r="BG8" s="399"/>
      <c r="BH8" s="399"/>
      <c r="BI8" s="399"/>
    </row>
    <row r="9" spans="1:79">
      <c r="B9" s="395"/>
      <c r="AA9" s="22"/>
      <c r="AE9" s="397"/>
      <c r="AF9" s="397"/>
      <c r="AG9" s="397"/>
      <c r="AH9" s="396"/>
      <c r="AJ9" s="396"/>
      <c r="AK9" s="396"/>
      <c r="AL9" s="396"/>
      <c r="AN9" s="396"/>
      <c r="AO9" s="396"/>
      <c r="AQ9" s="396"/>
      <c r="AS9" s="396"/>
      <c r="AU9" s="396"/>
      <c r="AV9" s="395"/>
      <c r="AW9" s="395"/>
      <c r="AX9" s="395"/>
      <c r="AY9" s="395"/>
      <c r="AZ9" s="395"/>
      <c r="BA9" s="395"/>
      <c r="BB9" s="395"/>
      <c r="BC9" s="395"/>
      <c r="BD9" s="395"/>
      <c r="BE9" s="398"/>
      <c r="BF9" s="399"/>
      <c r="BG9" s="399"/>
      <c r="BH9" s="399"/>
      <c r="BI9" s="399"/>
    </row>
    <row r="10" spans="1:79">
      <c r="B10" s="395"/>
      <c r="AA10" s="22"/>
      <c r="AE10" s="397"/>
      <c r="AF10" s="397"/>
      <c r="AG10" s="397"/>
      <c r="AH10" s="396"/>
      <c r="AJ10" s="396"/>
      <c r="AK10" s="396"/>
      <c r="AL10" s="396"/>
      <c r="AN10" s="396"/>
      <c r="AO10" s="396"/>
      <c r="AQ10" s="396"/>
      <c r="AS10" s="396"/>
      <c r="AU10" s="396"/>
      <c r="AV10" s="395"/>
      <c r="AW10" s="395"/>
      <c r="AX10" s="395"/>
      <c r="AY10" s="395"/>
      <c r="AZ10" s="395"/>
      <c r="BA10" s="395"/>
      <c r="BB10" s="395"/>
      <c r="BC10" s="395"/>
      <c r="BD10" s="395"/>
      <c r="BE10" s="398"/>
      <c r="BF10" s="399"/>
      <c r="BG10" s="399"/>
      <c r="BH10" s="399"/>
      <c r="BI10" s="399"/>
    </row>
    <row r="11" spans="1:79">
      <c r="B11" s="395"/>
      <c r="AA11" s="22"/>
      <c r="AE11" s="397"/>
      <c r="AF11" s="397"/>
      <c r="AG11" s="397"/>
      <c r="AH11" s="396"/>
      <c r="AJ11" s="396"/>
      <c r="AK11" s="396"/>
      <c r="AL11" s="396"/>
      <c r="AN11" s="396"/>
      <c r="AO11" s="396"/>
      <c r="AQ11" s="396"/>
      <c r="AS11" s="396"/>
      <c r="AU11" s="396"/>
      <c r="AV11" s="395"/>
      <c r="AW11" s="395"/>
      <c r="AX11" s="395"/>
      <c r="AY11" s="395"/>
      <c r="AZ11" s="395"/>
      <c r="BA11" s="395"/>
      <c r="BB11" s="395"/>
      <c r="BC11" s="395"/>
      <c r="BD11" s="395"/>
      <c r="BE11" s="398"/>
      <c r="BF11" s="399"/>
      <c r="BG11" s="399"/>
      <c r="BH11" s="399"/>
      <c r="BI11" s="399"/>
    </row>
    <row r="12" spans="1:79">
      <c r="B12" s="395"/>
      <c r="AA12" s="22"/>
      <c r="AE12" s="397"/>
      <c r="AF12" s="397"/>
      <c r="AG12" s="397"/>
      <c r="AH12" s="396"/>
      <c r="AJ12" s="396"/>
      <c r="AK12" s="396"/>
      <c r="AL12" s="396"/>
      <c r="AN12" s="396"/>
      <c r="AO12" s="396"/>
      <c r="AQ12" s="396"/>
      <c r="AS12" s="396"/>
      <c r="AU12" s="396"/>
      <c r="AV12" s="395"/>
      <c r="AW12" s="395"/>
      <c r="AX12" s="395"/>
      <c r="AY12" s="395"/>
      <c r="AZ12" s="395"/>
      <c r="BA12" s="395"/>
      <c r="BB12" s="395"/>
      <c r="BC12" s="395"/>
      <c r="BD12" s="395"/>
      <c r="BE12" s="398"/>
      <c r="BF12" s="399"/>
      <c r="BG12" s="399"/>
      <c r="BH12" s="399"/>
      <c r="BI12" s="399"/>
    </row>
    <row r="13" spans="1:79">
      <c r="B13" s="395"/>
      <c r="AA13" s="22"/>
      <c r="AE13" s="397"/>
      <c r="AF13" s="397"/>
      <c r="AG13" s="397"/>
      <c r="AH13" s="396"/>
      <c r="AJ13" s="396"/>
      <c r="AK13" s="396"/>
      <c r="AL13" s="396"/>
      <c r="AN13" s="396"/>
      <c r="AO13" s="396"/>
      <c r="AQ13" s="396"/>
      <c r="AS13" s="396"/>
      <c r="AU13" s="396"/>
      <c r="AV13" s="395"/>
      <c r="AW13" s="395"/>
      <c r="AX13" s="395"/>
      <c r="AY13" s="395"/>
      <c r="AZ13" s="395"/>
      <c r="BA13" s="395"/>
      <c r="BB13" s="395"/>
      <c r="BC13" s="395"/>
      <c r="BD13" s="395"/>
      <c r="BE13" s="398"/>
      <c r="BF13" s="399"/>
      <c r="BG13" s="399"/>
      <c r="BH13" s="399"/>
      <c r="BI13" s="399"/>
    </row>
    <row r="14" spans="1:79">
      <c r="B14" s="395"/>
      <c r="AA14" s="22"/>
      <c r="AE14" s="397"/>
      <c r="AF14" s="397"/>
      <c r="AG14" s="397"/>
      <c r="AH14" s="396"/>
      <c r="AJ14" s="396"/>
      <c r="AK14" s="396"/>
      <c r="AL14" s="396"/>
      <c r="AN14" s="396"/>
      <c r="AO14" s="396"/>
      <c r="AQ14" s="396"/>
      <c r="AS14" s="396"/>
      <c r="AU14" s="396"/>
      <c r="AV14" s="395"/>
      <c r="AW14" s="395"/>
      <c r="AX14" s="395"/>
      <c r="AY14" s="395"/>
      <c r="AZ14" s="395"/>
      <c r="BA14" s="395"/>
      <c r="BB14" s="395"/>
      <c r="BC14" s="395"/>
      <c r="BD14" s="395"/>
      <c r="BE14" s="398"/>
      <c r="BF14" s="399"/>
      <c r="BG14" s="399"/>
      <c r="BH14" s="399"/>
      <c r="BI14" s="399"/>
    </row>
    <row r="15" spans="1:79">
      <c r="B15" s="395"/>
      <c r="AA15" s="22"/>
      <c r="AE15" s="397"/>
      <c r="AF15" s="397"/>
      <c r="AG15" s="397"/>
      <c r="AH15" s="396"/>
      <c r="AJ15" s="396"/>
      <c r="AK15" s="396"/>
      <c r="AL15" s="396"/>
      <c r="AN15" s="396"/>
      <c r="AO15" s="396"/>
      <c r="AQ15" s="396"/>
      <c r="AS15" s="396"/>
      <c r="AU15" s="396"/>
      <c r="AV15" s="395"/>
      <c r="AW15" s="395"/>
      <c r="AX15" s="395"/>
      <c r="AY15" s="395"/>
      <c r="AZ15" s="395"/>
      <c r="BA15" s="395"/>
      <c r="BB15" s="395"/>
      <c r="BC15" s="395"/>
      <c r="BD15" s="395"/>
      <c r="BE15" s="398"/>
      <c r="BF15" s="399"/>
      <c r="BG15" s="399"/>
      <c r="BH15" s="399"/>
      <c r="BI15" s="399"/>
    </row>
    <row r="16" spans="1:79">
      <c r="B16" s="395"/>
      <c r="AA16" s="22"/>
      <c r="AE16" s="397"/>
      <c r="AF16" s="397"/>
      <c r="AG16" s="397"/>
      <c r="AH16" s="396"/>
      <c r="AJ16" s="396"/>
      <c r="AK16" s="396"/>
      <c r="AL16" s="396"/>
      <c r="AN16" s="396"/>
      <c r="AO16" s="396"/>
      <c r="AQ16" s="396"/>
      <c r="AS16" s="396"/>
      <c r="AU16" s="396"/>
      <c r="AV16" s="395"/>
      <c r="AW16" s="395"/>
      <c r="AX16" s="395"/>
      <c r="AY16" s="395"/>
      <c r="AZ16" s="395"/>
      <c r="BA16" s="395"/>
      <c r="BB16" s="395"/>
      <c r="BC16" s="395"/>
      <c r="BD16" s="395"/>
      <c r="BE16" s="398"/>
      <c r="BF16" s="399"/>
      <c r="BG16" s="399"/>
      <c r="BH16" s="399"/>
      <c r="BI16" s="399"/>
    </row>
    <row r="17" spans="2:61">
      <c r="B17" s="395"/>
      <c r="AA17" s="22"/>
      <c r="AE17" s="397"/>
      <c r="AF17" s="397"/>
      <c r="AG17" s="397"/>
      <c r="AH17" s="396"/>
      <c r="AJ17" s="396"/>
      <c r="AK17" s="396"/>
      <c r="AL17" s="396"/>
      <c r="AN17" s="396"/>
      <c r="AO17" s="396"/>
      <c r="AQ17" s="396"/>
      <c r="AS17" s="396"/>
      <c r="AU17" s="396"/>
      <c r="AV17" s="395"/>
      <c r="AW17" s="395"/>
      <c r="AX17" s="395"/>
      <c r="AY17" s="395"/>
      <c r="AZ17" s="395"/>
      <c r="BA17" s="395"/>
      <c r="BB17" s="395"/>
      <c r="BC17" s="395"/>
      <c r="BD17" s="395"/>
      <c r="BE17" s="398"/>
      <c r="BF17" s="399"/>
      <c r="BG17" s="399"/>
      <c r="BH17" s="399"/>
      <c r="BI17" s="399"/>
    </row>
    <row r="18" spans="2:61">
      <c r="B18" s="395"/>
      <c r="AA18" s="22"/>
      <c r="AE18" s="397"/>
      <c r="AF18" s="397"/>
      <c r="AG18" s="397"/>
      <c r="AH18" s="396"/>
      <c r="AJ18" s="396"/>
      <c r="AK18" s="396"/>
      <c r="AL18" s="396"/>
      <c r="AN18" s="396"/>
      <c r="AO18" s="396"/>
      <c r="AQ18" s="396"/>
      <c r="AS18" s="396"/>
      <c r="AU18" s="396"/>
      <c r="AV18" s="395"/>
      <c r="AW18" s="395"/>
      <c r="AX18" s="395"/>
      <c r="AY18" s="395"/>
      <c r="AZ18" s="395"/>
      <c r="BA18" s="395"/>
      <c r="BB18" s="395"/>
      <c r="BC18" s="395"/>
      <c r="BD18" s="395"/>
      <c r="BE18" s="398"/>
      <c r="BF18" s="399"/>
      <c r="BG18" s="399"/>
      <c r="BH18" s="399"/>
      <c r="BI18" s="399"/>
    </row>
    <row r="19" spans="2:61">
      <c r="B19" s="395"/>
      <c r="AA19" s="22"/>
      <c r="AE19" s="397"/>
      <c r="AF19" s="397"/>
      <c r="AG19" s="397"/>
      <c r="AH19" s="396"/>
      <c r="AJ19" s="396"/>
      <c r="AK19" s="396"/>
      <c r="AL19" s="396"/>
      <c r="AN19" s="396"/>
      <c r="AO19" s="396"/>
      <c r="AQ19" s="396"/>
      <c r="AS19" s="396"/>
      <c r="AU19" s="396"/>
      <c r="AV19" s="395"/>
      <c r="AW19" s="395"/>
      <c r="AX19" s="395"/>
      <c r="AY19" s="395"/>
      <c r="AZ19" s="395"/>
      <c r="BA19" s="395"/>
      <c r="BB19" s="395"/>
      <c r="BC19" s="395"/>
      <c r="BD19" s="395"/>
      <c r="BE19" s="398"/>
      <c r="BF19" s="399"/>
      <c r="BG19" s="399"/>
      <c r="BH19" s="399"/>
      <c r="BI19" s="399"/>
    </row>
    <row r="20" spans="2:61">
      <c r="B20" s="395"/>
      <c r="AA20" s="22"/>
      <c r="AE20" s="397"/>
      <c r="AF20" s="397"/>
      <c r="AG20" s="397"/>
      <c r="AH20" s="396"/>
      <c r="AJ20" s="396"/>
      <c r="AK20" s="396"/>
      <c r="AL20" s="396"/>
      <c r="AN20" s="396"/>
      <c r="AO20" s="396"/>
      <c r="AQ20" s="396"/>
      <c r="AS20" s="396"/>
      <c r="AU20" s="396"/>
      <c r="AV20" s="395"/>
      <c r="AW20" s="395"/>
      <c r="AX20" s="395"/>
      <c r="AY20" s="395"/>
      <c r="AZ20" s="395"/>
      <c r="BA20" s="395"/>
      <c r="BB20" s="395"/>
      <c r="BC20" s="395"/>
      <c r="BD20" s="395"/>
      <c r="BE20" s="398"/>
      <c r="BF20" s="399"/>
      <c r="BG20" s="399"/>
      <c r="BH20" s="399"/>
      <c r="BI20" s="399"/>
    </row>
    <row r="21" spans="2:61">
      <c r="B21" s="395"/>
      <c r="AA21" s="22"/>
      <c r="AE21" s="397"/>
      <c r="AF21" s="397"/>
      <c r="AG21" s="397"/>
      <c r="AH21" s="396"/>
      <c r="AJ21" s="396"/>
      <c r="AK21" s="396"/>
      <c r="AL21" s="396"/>
      <c r="AN21" s="396"/>
      <c r="AO21" s="396"/>
      <c r="AQ21" s="396"/>
      <c r="AS21" s="396"/>
      <c r="AU21" s="396"/>
      <c r="AV21" s="395"/>
      <c r="AW21" s="395"/>
      <c r="AX21" s="395"/>
      <c r="AY21" s="395"/>
      <c r="AZ21" s="395"/>
      <c r="BA21" s="395"/>
      <c r="BB21" s="395"/>
      <c r="BC21" s="395"/>
      <c r="BD21" s="395"/>
      <c r="BE21" s="398"/>
      <c r="BF21" s="399"/>
      <c r="BG21" s="399"/>
      <c r="BH21" s="399"/>
      <c r="BI21" s="399"/>
    </row>
    <row r="22" spans="2:61">
      <c r="B22" s="395"/>
      <c r="AA22" s="22"/>
      <c r="AE22" s="397"/>
      <c r="AF22" s="397"/>
      <c r="AG22" s="397"/>
      <c r="AH22" s="396"/>
      <c r="AJ22" s="396"/>
      <c r="AK22" s="396"/>
      <c r="AL22" s="396"/>
      <c r="AN22" s="396"/>
      <c r="AO22" s="396"/>
      <c r="AQ22" s="396"/>
      <c r="AS22" s="396"/>
      <c r="AU22" s="396"/>
      <c r="AV22" s="395"/>
      <c r="AW22" s="395"/>
      <c r="AX22" s="395"/>
      <c r="AY22" s="395"/>
      <c r="AZ22" s="395"/>
      <c r="BA22" s="395"/>
      <c r="BB22" s="395"/>
      <c r="BC22" s="395"/>
      <c r="BD22" s="395"/>
      <c r="BE22" s="398"/>
      <c r="BF22" s="399"/>
      <c r="BG22" s="399"/>
      <c r="BH22" s="399"/>
      <c r="BI22" s="399"/>
    </row>
    <row r="23" spans="2:61">
      <c r="B23" s="395"/>
      <c r="AA23" s="22"/>
      <c r="AE23" s="397"/>
      <c r="AF23" s="397"/>
      <c r="AG23" s="397"/>
      <c r="AH23" s="396"/>
      <c r="AJ23" s="396"/>
      <c r="AK23" s="396"/>
      <c r="AL23" s="396"/>
      <c r="AN23" s="396"/>
      <c r="AO23" s="396"/>
      <c r="AQ23" s="396"/>
      <c r="AS23" s="396"/>
      <c r="AU23" s="396"/>
      <c r="AV23" s="395"/>
      <c r="AW23" s="395"/>
      <c r="AX23" s="395"/>
      <c r="AY23" s="395"/>
      <c r="AZ23" s="395"/>
      <c r="BA23" s="395"/>
      <c r="BB23" s="395"/>
      <c r="BC23" s="395"/>
      <c r="BD23" s="395"/>
      <c r="BE23" s="398"/>
      <c r="BF23" s="399"/>
      <c r="BG23" s="399"/>
      <c r="BH23" s="399"/>
      <c r="BI23" s="399"/>
    </row>
    <row r="24" spans="2:61">
      <c r="B24" s="395"/>
      <c r="AA24" s="22"/>
      <c r="AE24" s="397"/>
      <c r="AF24" s="397"/>
      <c r="AG24" s="397"/>
      <c r="AH24" s="396"/>
      <c r="AJ24" s="396"/>
      <c r="AK24" s="396"/>
      <c r="AL24" s="396"/>
      <c r="AN24" s="396"/>
      <c r="AO24" s="396"/>
      <c r="AQ24" s="396"/>
      <c r="AS24" s="396"/>
      <c r="AU24" s="396"/>
      <c r="AV24" s="395"/>
      <c r="AW24" s="395"/>
      <c r="AX24" s="395"/>
      <c r="AY24" s="395"/>
      <c r="AZ24" s="395"/>
      <c r="BA24" s="395"/>
      <c r="BB24" s="395"/>
      <c r="BC24" s="395"/>
      <c r="BD24" s="395"/>
      <c r="BE24" s="398"/>
      <c r="BF24" s="399"/>
      <c r="BG24" s="399"/>
      <c r="BH24" s="399"/>
      <c r="BI24" s="399"/>
    </row>
    <row r="25" spans="2:61">
      <c r="B25" s="395"/>
      <c r="AA25" s="22"/>
      <c r="AE25" s="397"/>
      <c r="AF25" s="397"/>
      <c r="AG25" s="397"/>
      <c r="AH25" s="396"/>
      <c r="AJ25" s="396"/>
      <c r="AK25" s="396"/>
      <c r="AL25" s="396"/>
      <c r="AN25" s="396"/>
      <c r="AO25" s="396"/>
      <c r="AQ25" s="396"/>
      <c r="AS25" s="396"/>
      <c r="AU25" s="396"/>
      <c r="AV25" s="395"/>
      <c r="AW25" s="395"/>
      <c r="AX25" s="395"/>
      <c r="AY25" s="395"/>
      <c r="AZ25" s="395"/>
      <c r="BA25" s="395"/>
      <c r="BB25" s="395"/>
      <c r="BC25" s="395"/>
      <c r="BD25" s="395"/>
      <c r="BE25" s="398"/>
      <c r="BF25" s="399"/>
      <c r="BG25" s="399"/>
      <c r="BH25" s="399"/>
      <c r="BI25" s="399"/>
    </row>
    <row r="26" spans="2:61">
      <c r="B26" s="395"/>
      <c r="AA26" s="22"/>
      <c r="AE26" s="397"/>
      <c r="AF26" s="397"/>
      <c r="AG26" s="397"/>
      <c r="AH26" s="396"/>
      <c r="AJ26" s="396"/>
      <c r="AK26" s="396"/>
      <c r="AL26" s="396"/>
      <c r="AN26" s="396"/>
      <c r="AO26" s="396"/>
      <c r="AQ26" s="396"/>
      <c r="AS26" s="396"/>
      <c r="AU26" s="396"/>
      <c r="AV26" s="395"/>
      <c r="AW26" s="395"/>
      <c r="AX26" s="395"/>
      <c r="AY26" s="395"/>
      <c r="AZ26" s="395"/>
      <c r="BA26" s="395"/>
      <c r="BB26" s="395"/>
      <c r="BC26" s="395"/>
      <c r="BD26" s="395"/>
      <c r="BE26" s="398"/>
      <c r="BF26" s="399"/>
      <c r="BG26" s="399"/>
      <c r="BH26" s="399"/>
      <c r="BI26" s="399"/>
    </row>
    <row r="27" spans="2:61">
      <c r="B27" s="395"/>
      <c r="AA27" s="22"/>
      <c r="AE27" s="397"/>
      <c r="AF27" s="397"/>
      <c r="AG27" s="397"/>
      <c r="AH27" s="396"/>
      <c r="AJ27" s="396"/>
      <c r="AK27" s="396"/>
      <c r="AL27" s="396"/>
      <c r="AN27" s="396"/>
      <c r="AO27" s="396"/>
      <c r="AQ27" s="396"/>
      <c r="AS27" s="396"/>
      <c r="AU27" s="396"/>
      <c r="AV27" s="395"/>
      <c r="AW27" s="395"/>
      <c r="AX27" s="395"/>
      <c r="AY27" s="395"/>
      <c r="AZ27" s="395"/>
      <c r="BA27" s="395"/>
      <c r="BB27" s="395"/>
      <c r="BC27" s="395"/>
      <c r="BD27" s="395"/>
      <c r="BE27" s="398"/>
      <c r="BF27" s="399"/>
      <c r="BG27" s="399"/>
      <c r="BH27" s="399"/>
      <c r="BI27" s="399"/>
    </row>
    <row r="28" spans="2:61">
      <c r="B28" s="395"/>
      <c r="AA28" s="22"/>
      <c r="AE28" s="397"/>
      <c r="AF28" s="397"/>
      <c r="AG28" s="397"/>
      <c r="AH28" s="396"/>
      <c r="AJ28" s="396"/>
      <c r="AK28" s="396"/>
      <c r="AL28" s="396"/>
      <c r="AN28" s="396"/>
      <c r="AO28" s="396"/>
      <c r="AQ28" s="396"/>
      <c r="AS28" s="396"/>
      <c r="AU28" s="396"/>
      <c r="AV28" s="395"/>
      <c r="AW28" s="395"/>
      <c r="AX28" s="395"/>
      <c r="AY28" s="395"/>
      <c r="AZ28" s="395"/>
      <c r="BA28" s="395"/>
      <c r="BB28" s="395"/>
      <c r="BC28" s="395"/>
      <c r="BD28" s="395"/>
      <c r="BE28" s="398"/>
      <c r="BF28" s="399"/>
      <c r="BG28" s="399"/>
      <c r="BH28" s="399"/>
      <c r="BI28" s="399"/>
    </row>
    <row r="29" spans="2:61">
      <c r="B29" s="395"/>
      <c r="AA29" s="22"/>
      <c r="AE29" s="397"/>
      <c r="AF29" s="397"/>
      <c r="AG29" s="397"/>
      <c r="AH29" s="396"/>
      <c r="AJ29" s="396"/>
      <c r="AK29" s="396"/>
      <c r="AL29" s="396"/>
      <c r="AN29" s="396"/>
      <c r="AO29" s="396"/>
      <c r="AQ29" s="396"/>
      <c r="AS29" s="396"/>
      <c r="AU29" s="396"/>
      <c r="AV29" s="395"/>
      <c r="AW29" s="395"/>
      <c r="AX29" s="395"/>
      <c r="AY29" s="395"/>
      <c r="AZ29" s="395"/>
      <c r="BA29" s="395"/>
      <c r="BB29" s="395"/>
      <c r="BC29" s="395"/>
      <c r="BD29" s="395"/>
      <c r="BE29" s="398"/>
      <c r="BF29" s="399"/>
      <c r="BG29" s="399"/>
      <c r="BH29" s="399"/>
      <c r="BI29" s="399"/>
    </row>
    <row r="30" spans="2:61">
      <c r="B30" s="395"/>
      <c r="AA30" s="22"/>
      <c r="AE30" s="397"/>
      <c r="AF30" s="397"/>
      <c r="AG30" s="397"/>
      <c r="AH30" s="396"/>
      <c r="AJ30" s="396"/>
      <c r="AK30" s="396"/>
      <c r="AL30" s="396"/>
      <c r="AN30" s="396"/>
      <c r="AO30" s="396"/>
      <c r="AQ30" s="396"/>
      <c r="AS30" s="396"/>
      <c r="AU30" s="396"/>
      <c r="AV30" s="395"/>
      <c r="AW30" s="395"/>
      <c r="AX30" s="395"/>
      <c r="AY30" s="395"/>
      <c r="AZ30" s="395"/>
      <c r="BA30" s="395"/>
      <c r="BB30" s="395"/>
      <c r="BC30" s="395"/>
      <c r="BD30" s="395"/>
      <c r="BE30" s="398"/>
      <c r="BF30" s="399"/>
      <c r="BG30" s="399"/>
      <c r="BH30" s="399"/>
      <c r="BI30" s="399"/>
    </row>
    <row r="31" spans="2:61">
      <c r="B31" s="395"/>
      <c r="AA31" s="22"/>
      <c r="AE31" s="397"/>
      <c r="AF31" s="397"/>
      <c r="AG31" s="397"/>
      <c r="AH31" s="396"/>
      <c r="AJ31" s="396"/>
      <c r="AK31" s="396"/>
      <c r="AL31" s="396"/>
      <c r="AN31" s="396"/>
      <c r="AO31" s="396"/>
      <c r="AQ31" s="396"/>
      <c r="AS31" s="396"/>
      <c r="AU31" s="396"/>
      <c r="AV31" s="395"/>
      <c r="AW31" s="395"/>
      <c r="AX31" s="395"/>
      <c r="AY31" s="395"/>
      <c r="AZ31" s="395"/>
      <c r="BA31" s="395"/>
      <c r="BB31" s="395"/>
      <c r="BC31" s="395"/>
      <c r="BD31" s="395"/>
      <c r="BE31" s="398"/>
      <c r="BF31" s="399"/>
      <c r="BG31" s="399"/>
      <c r="BH31" s="399"/>
      <c r="BI31" s="399"/>
    </row>
    <row r="32" spans="2:61">
      <c r="B32" s="395"/>
      <c r="AA32" s="22"/>
      <c r="AE32" s="397"/>
      <c r="AF32" s="397"/>
      <c r="AG32" s="397"/>
      <c r="AH32" s="396"/>
      <c r="AJ32" s="396"/>
      <c r="AK32" s="396"/>
      <c r="AL32" s="396"/>
      <c r="AN32" s="396"/>
      <c r="AO32" s="396"/>
      <c r="AQ32" s="396"/>
      <c r="AS32" s="396"/>
      <c r="AU32" s="396"/>
      <c r="AV32" s="395"/>
      <c r="AW32" s="395"/>
      <c r="AX32" s="395"/>
      <c r="AY32" s="395"/>
      <c r="AZ32" s="395"/>
      <c r="BA32" s="395"/>
      <c r="BB32" s="395"/>
      <c r="BC32" s="395"/>
      <c r="BD32" s="395"/>
      <c r="BE32" s="398"/>
      <c r="BF32" s="399"/>
      <c r="BG32" s="399"/>
      <c r="BH32" s="399"/>
      <c r="BI32" s="399"/>
    </row>
    <row r="33" spans="2:61">
      <c r="B33" s="395"/>
      <c r="AA33" s="22"/>
      <c r="AE33" s="397"/>
      <c r="AF33" s="397"/>
      <c r="AG33" s="397"/>
      <c r="AH33" s="396"/>
      <c r="AJ33" s="396"/>
      <c r="AK33" s="396"/>
      <c r="AL33" s="396"/>
      <c r="AN33" s="396"/>
      <c r="AO33" s="396"/>
      <c r="AQ33" s="396"/>
      <c r="AS33" s="396"/>
      <c r="AU33" s="396"/>
      <c r="AV33" s="395"/>
      <c r="AW33" s="395"/>
      <c r="AX33" s="395"/>
      <c r="AY33" s="395"/>
      <c r="AZ33" s="395"/>
      <c r="BA33" s="395"/>
      <c r="BB33" s="395"/>
      <c r="BC33" s="395"/>
      <c r="BD33" s="395"/>
      <c r="BE33" s="398"/>
      <c r="BF33" s="399"/>
      <c r="BG33" s="399"/>
      <c r="BH33" s="399"/>
      <c r="BI33" s="399"/>
    </row>
    <row r="34" spans="2:61">
      <c r="B34" s="395"/>
      <c r="AA34" s="22"/>
      <c r="AE34" s="397"/>
      <c r="AF34" s="397"/>
      <c r="AG34" s="397"/>
      <c r="AH34" s="396"/>
      <c r="AJ34" s="396"/>
      <c r="AK34" s="396"/>
      <c r="AL34" s="396"/>
      <c r="AN34" s="396"/>
      <c r="AO34" s="396"/>
      <c r="AQ34" s="396"/>
      <c r="AS34" s="396"/>
      <c r="AU34" s="396"/>
      <c r="AV34" s="395"/>
      <c r="AW34" s="395"/>
      <c r="AX34" s="395"/>
      <c r="AY34" s="395"/>
      <c r="AZ34" s="395"/>
      <c r="BA34" s="395"/>
      <c r="BB34" s="395"/>
      <c r="BC34" s="395"/>
      <c r="BD34" s="395"/>
      <c r="BE34" s="398"/>
      <c r="BF34" s="399"/>
      <c r="BG34" s="399"/>
      <c r="BH34" s="399"/>
      <c r="BI34" s="399"/>
    </row>
    <row r="35" spans="2:61">
      <c r="B35" s="395"/>
      <c r="AA35" s="22"/>
      <c r="AE35" s="397"/>
      <c r="AF35" s="397"/>
      <c r="AG35" s="397"/>
      <c r="AH35" s="396"/>
      <c r="AJ35" s="396"/>
      <c r="AK35" s="396"/>
      <c r="AL35" s="396"/>
      <c r="AN35" s="396"/>
      <c r="AO35" s="396"/>
      <c r="AQ35" s="396"/>
      <c r="AS35" s="396"/>
      <c r="AU35" s="396"/>
      <c r="AV35" s="395"/>
      <c r="AW35" s="395"/>
      <c r="AX35" s="395"/>
      <c r="AY35" s="395"/>
      <c r="AZ35" s="395"/>
      <c r="BA35" s="395"/>
      <c r="BB35" s="395"/>
      <c r="BC35" s="395"/>
      <c r="BD35" s="395"/>
      <c r="BE35" s="398"/>
      <c r="BF35" s="399"/>
      <c r="BG35" s="399"/>
      <c r="BH35" s="399"/>
      <c r="BI35" s="399"/>
    </row>
    <row r="36" spans="2:61">
      <c r="B36" s="395"/>
      <c r="AA36" s="22"/>
      <c r="AE36" s="397"/>
      <c r="AF36" s="397"/>
      <c r="AG36" s="397"/>
      <c r="AH36" s="396"/>
      <c r="AJ36" s="396"/>
      <c r="AK36" s="396"/>
      <c r="AL36" s="396"/>
      <c r="AN36" s="396"/>
      <c r="AO36" s="396"/>
      <c r="AQ36" s="396"/>
      <c r="AS36" s="396"/>
      <c r="AU36" s="396"/>
      <c r="AV36" s="395"/>
      <c r="AW36" s="395"/>
      <c r="AX36" s="395"/>
      <c r="AY36" s="395"/>
      <c r="AZ36" s="395"/>
      <c r="BA36" s="395"/>
      <c r="BB36" s="395"/>
      <c r="BC36" s="395"/>
      <c r="BD36" s="395"/>
      <c r="BE36" s="398"/>
      <c r="BF36" s="399"/>
      <c r="BG36" s="399"/>
      <c r="BH36" s="399"/>
      <c r="BI36" s="399"/>
    </row>
    <row r="37" spans="2:61">
      <c r="B37" s="395"/>
      <c r="AA37" s="22"/>
      <c r="AE37" s="397"/>
      <c r="AF37" s="397"/>
      <c r="AG37" s="397"/>
      <c r="AH37" s="396"/>
      <c r="AJ37" s="396"/>
      <c r="AK37" s="396"/>
      <c r="AL37" s="396"/>
      <c r="AN37" s="396"/>
      <c r="AO37" s="396"/>
      <c r="AQ37" s="396"/>
      <c r="AS37" s="396"/>
      <c r="AU37" s="396"/>
      <c r="AV37" s="395"/>
      <c r="AW37" s="395"/>
      <c r="AX37" s="395"/>
      <c r="AY37" s="395"/>
      <c r="AZ37" s="395"/>
      <c r="BA37" s="395"/>
      <c r="BB37" s="395"/>
      <c r="BC37" s="395"/>
      <c r="BD37" s="395"/>
      <c r="BE37" s="398"/>
      <c r="BF37" s="399"/>
      <c r="BG37" s="399"/>
      <c r="BH37" s="399"/>
      <c r="BI37" s="399"/>
    </row>
    <row r="38" spans="2:61">
      <c r="B38" s="395"/>
      <c r="AA38" s="22"/>
      <c r="AE38" s="397"/>
      <c r="AF38" s="397"/>
      <c r="AG38" s="397"/>
      <c r="AH38" s="396"/>
      <c r="AJ38" s="396"/>
      <c r="AK38" s="396"/>
      <c r="AL38" s="396"/>
      <c r="AN38" s="396"/>
      <c r="AO38" s="396"/>
      <c r="AQ38" s="396"/>
      <c r="AS38" s="396"/>
      <c r="AU38" s="396"/>
      <c r="AV38" s="395"/>
      <c r="AW38" s="395"/>
      <c r="AX38" s="395"/>
      <c r="AY38" s="395"/>
      <c r="AZ38" s="395"/>
      <c r="BA38" s="395"/>
      <c r="BB38" s="395"/>
      <c r="BC38" s="395"/>
      <c r="BD38" s="395"/>
      <c r="BE38" s="398"/>
      <c r="BF38" s="399"/>
      <c r="BG38" s="399"/>
      <c r="BH38" s="399"/>
      <c r="BI38" s="399"/>
    </row>
    <row r="39" spans="2:61">
      <c r="B39" s="395"/>
      <c r="AA39" s="22"/>
      <c r="AE39" s="397"/>
      <c r="AF39" s="397"/>
      <c r="AG39" s="397"/>
      <c r="AH39" s="396"/>
      <c r="AJ39" s="396"/>
      <c r="AK39" s="396"/>
      <c r="AL39" s="396"/>
      <c r="AN39" s="396"/>
      <c r="AO39" s="396"/>
      <c r="AQ39" s="396"/>
      <c r="AS39" s="396"/>
      <c r="AU39" s="396"/>
      <c r="AV39" s="395"/>
      <c r="AW39" s="395"/>
      <c r="AX39" s="395"/>
      <c r="AY39" s="395"/>
      <c r="AZ39" s="395"/>
      <c r="BA39" s="395"/>
      <c r="BB39" s="395"/>
      <c r="BC39" s="395"/>
      <c r="BD39" s="395"/>
      <c r="BE39" s="398"/>
      <c r="BF39" s="399"/>
      <c r="BG39" s="399"/>
      <c r="BH39" s="399"/>
      <c r="BI39" s="399"/>
    </row>
    <row r="40" spans="2:61">
      <c r="B40" s="395"/>
      <c r="AA40" s="22"/>
      <c r="AE40" s="397"/>
      <c r="AF40" s="397"/>
      <c r="AG40" s="397"/>
      <c r="AH40" s="396"/>
      <c r="AJ40" s="396"/>
      <c r="AK40" s="396"/>
      <c r="AL40" s="396"/>
      <c r="AN40" s="396"/>
      <c r="AO40" s="396"/>
      <c r="AQ40" s="396"/>
      <c r="AS40" s="396"/>
      <c r="AU40" s="396"/>
      <c r="AV40" s="395"/>
      <c r="AW40" s="395"/>
      <c r="AX40" s="395"/>
      <c r="AY40" s="395"/>
      <c r="AZ40" s="395"/>
      <c r="BA40" s="395"/>
      <c r="BB40" s="395"/>
      <c r="BC40" s="395"/>
      <c r="BD40" s="395"/>
      <c r="BE40" s="398"/>
      <c r="BF40" s="399"/>
      <c r="BG40" s="399"/>
      <c r="BH40" s="399"/>
      <c r="BI40" s="399"/>
    </row>
    <row r="41" spans="2:61">
      <c r="B41" s="395"/>
      <c r="AA41" s="22"/>
      <c r="AE41" s="397"/>
      <c r="AF41" s="397"/>
      <c r="AG41" s="397"/>
      <c r="AH41" s="396"/>
      <c r="AJ41" s="396"/>
      <c r="AK41" s="396"/>
      <c r="AL41" s="396"/>
      <c r="AN41" s="396"/>
      <c r="AO41" s="396"/>
      <c r="AQ41" s="396"/>
      <c r="AS41" s="396"/>
      <c r="AU41" s="396"/>
      <c r="AV41" s="395"/>
      <c r="AW41" s="395"/>
      <c r="AX41" s="395"/>
      <c r="AY41" s="395"/>
      <c r="AZ41" s="395"/>
      <c r="BA41" s="395"/>
      <c r="BB41" s="395"/>
      <c r="BC41" s="395"/>
      <c r="BD41" s="395"/>
      <c r="BE41" s="398"/>
      <c r="BF41" s="399"/>
      <c r="BG41" s="399"/>
      <c r="BH41" s="399"/>
      <c r="BI41" s="399"/>
    </row>
    <row r="42" spans="2:61">
      <c r="B42" s="395"/>
      <c r="AA42" s="22"/>
      <c r="AE42" s="397"/>
      <c r="AF42" s="397"/>
      <c r="AG42" s="397"/>
      <c r="AH42" s="396"/>
      <c r="AJ42" s="396"/>
      <c r="AK42" s="396"/>
      <c r="AL42" s="396"/>
      <c r="AN42" s="396"/>
      <c r="AO42" s="396"/>
      <c r="AQ42" s="396"/>
      <c r="AS42" s="396"/>
      <c r="AU42" s="396"/>
      <c r="AV42" s="395"/>
      <c r="AW42" s="395"/>
      <c r="AX42" s="395"/>
      <c r="AY42" s="395"/>
      <c r="AZ42" s="395"/>
      <c r="BA42" s="395"/>
      <c r="BB42" s="395"/>
      <c r="BC42" s="395"/>
      <c r="BD42" s="395"/>
      <c r="BE42" s="398"/>
      <c r="BF42" s="399"/>
      <c r="BG42" s="399"/>
      <c r="BH42" s="399"/>
      <c r="BI42" s="399"/>
    </row>
    <row r="43" spans="2:61">
      <c r="B43" s="395"/>
      <c r="AA43" s="22"/>
      <c r="AE43" s="397"/>
      <c r="AF43" s="397"/>
      <c r="AG43" s="397"/>
      <c r="AH43" s="396"/>
      <c r="AJ43" s="396"/>
      <c r="AK43" s="396"/>
      <c r="AL43" s="396"/>
      <c r="AN43" s="396"/>
      <c r="AO43" s="396"/>
      <c r="AQ43" s="396"/>
      <c r="AS43" s="396"/>
      <c r="AU43" s="396"/>
      <c r="AV43" s="395"/>
      <c r="AW43" s="395"/>
      <c r="AX43" s="395"/>
      <c r="AY43" s="395"/>
      <c r="AZ43" s="395"/>
      <c r="BA43" s="395"/>
      <c r="BB43" s="395"/>
      <c r="BC43" s="395"/>
      <c r="BD43" s="395"/>
      <c r="BE43" s="398"/>
      <c r="BF43" s="399"/>
      <c r="BG43" s="399"/>
      <c r="BH43" s="399"/>
      <c r="BI43" s="399"/>
    </row>
    <row r="44" spans="2:61">
      <c r="B44" s="395"/>
      <c r="AA44" s="22"/>
      <c r="AE44" s="397"/>
      <c r="AF44" s="397"/>
      <c r="AG44" s="397"/>
      <c r="AH44" s="396"/>
      <c r="AJ44" s="396"/>
      <c r="AK44" s="396"/>
      <c r="AL44" s="396"/>
      <c r="AN44" s="396"/>
      <c r="AO44" s="396"/>
      <c r="AQ44" s="396"/>
      <c r="AS44" s="396"/>
      <c r="AU44" s="396"/>
      <c r="AV44" s="395"/>
      <c r="AW44" s="395"/>
      <c r="AX44" s="395"/>
      <c r="AY44" s="395"/>
      <c r="AZ44" s="395"/>
      <c r="BA44" s="395"/>
      <c r="BB44" s="395"/>
      <c r="BC44" s="395"/>
      <c r="BD44" s="395"/>
      <c r="BE44" s="398"/>
      <c r="BF44" s="399"/>
      <c r="BG44" s="399"/>
      <c r="BH44" s="399"/>
      <c r="BI44" s="399"/>
    </row>
    <row r="45" spans="2:61">
      <c r="B45" s="395"/>
      <c r="AA45" s="22"/>
      <c r="AE45" s="397"/>
      <c r="AF45" s="397"/>
      <c r="AG45" s="397"/>
      <c r="AH45" s="396"/>
      <c r="AJ45" s="396"/>
      <c r="AK45" s="396"/>
      <c r="AL45" s="396"/>
      <c r="AN45" s="396"/>
      <c r="AO45" s="396"/>
      <c r="AQ45" s="396"/>
      <c r="AS45" s="396"/>
      <c r="AU45" s="396"/>
      <c r="AV45" s="395"/>
      <c r="AW45" s="395"/>
      <c r="AX45" s="395"/>
      <c r="AY45" s="395"/>
      <c r="AZ45" s="395"/>
      <c r="BA45" s="395"/>
      <c r="BB45" s="395"/>
      <c r="BC45" s="395"/>
      <c r="BD45" s="395"/>
      <c r="BE45" s="398"/>
      <c r="BF45" s="399"/>
      <c r="BG45" s="399"/>
      <c r="BH45" s="399"/>
      <c r="BI45" s="399"/>
    </row>
    <row r="46" spans="2:61">
      <c r="B46" s="395"/>
      <c r="AA46" s="22"/>
      <c r="AE46" s="397"/>
      <c r="AF46" s="397"/>
      <c r="AG46" s="397"/>
      <c r="AH46" s="396"/>
      <c r="AJ46" s="396"/>
      <c r="AK46" s="396"/>
      <c r="AL46" s="396"/>
      <c r="AN46" s="396"/>
      <c r="AO46" s="396"/>
      <c r="AQ46" s="396"/>
      <c r="AS46" s="396"/>
      <c r="AU46" s="396"/>
      <c r="AV46" s="395"/>
      <c r="AW46" s="395"/>
      <c r="AX46" s="395"/>
      <c r="AY46" s="395"/>
      <c r="AZ46" s="395"/>
      <c r="BA46" s="395"/>
      <c r="BB46" s="395"/>
      <c r="BC46" s="395"/>
      <c r="BD46" s="395"/>
      <c r="BE46" s="398"/>
      <c r="BF46" s="399"/>
      <c r="BG46" s="399"/>
      <c r="BH46" s="399"/>
      <c r="BI46" s="399"/>
    </row>
    <row r="47" spans="2:61">
      <c r="B47" s="395"/>
      <c r="AA47" s="22"/>
      <c r="AE47" s="397"/>
      <c r="AF47" s="397"/>
      <c r="AG47" s="397"/>
      <c r="AH47" s="396"/>
      <c r="AJ47" s="396"/>
      <c r="AK47" s="396"/>
      <c r="AL47" s="396"/>
      <c r="AN47" s="396"/>
      <c r="AO47" s="396"/>
      <c r="AQ47" s="396"/>
      <c r="AS47" s="396"/>
      <c r="AU47" s="396"/>
      <c r="AV47" s="395"/>
      <c r="AW47" s="395"/>
      <c r="AX47" s="395"/>
      <c r="AY47" s="395"/>
      <c r="AZ47" s="395"/>
      <c r="BA47" s="395"/>
      <c r="BB47" s="395"/>
      <c r="BC47" s="395"/>
      <c r="BD47" s="395"/>
      <c r="BE47" s="398"/>
      <c r="BF47" s="399"/>
      <c r="BG47" s="399"/>
      <c r="BH47" s="399"/>
      <c r="BI47" s="399"/>
    </row>
    <row r="48" spans="2:61">
      <c r="B48" s="395"/>
      <c r="AA48" s="22"/>
      <c r="AE48" s="397"/>
      <c r="AF48" s="397"/>
      <c r="AG48" s="397"/>
      <c r="AH48" s="396"/>
      <c r="AJ48" s="396"/>
      <c r="AK48" s="396"/>
      <c r="AL48" s="396"/>
      <c r="AN48" s="396"/>
      <c r="AO48" s="396"/>
      <c r="AQ48" s="396"/>
      <c r="AS48" s="396"/>
      <c r="AU48" s="396"/>
      <c r="AV48" s="395"/>
      <c r="AW48" s="395"/>
      <c r="AX48" s="395"/>
      <c r="AY48" s="395"/>
      <c r="AZ48" s="395"/>
      <c r="BA48" s="395"/>
      <c r="BB48" s="395"/>
      <c r="BC48" s="395"/>
      <c r="BD48" s="395"/>
      <c r="BE48" s="398"/>
      <c r="BF48" s="399"/>
      <c r="BG48" s="399"/>
      <c r="BH48" s="399"/>
      <c r="BI48" s="399"/>
    </row>
    <row r="49" spans="2:61">
      <c r="B49" s="395"/>
      <c r="AA49" s="22"/>
      <c r="AE49" s="397"/>
      <c r="AF49" s="397"/>
      <c r="AG49" s="397"/>
      <c r="AH49" s="396"/>
      <c r="AJ49" s="396"/>
      <c r="AK49" s="396"/>
      <c r="AL49" s="396"/>
      <c r="AN49" s="396"/>
      <c r="AO49" s="396"/>
      <c r="AQ49" s="396"/>
      <c r="AS49" s="396"/>
      <c r="AU49" s="396"/>
      <c r="AV49" s="395"/>
      <c r="AW49" s="395"/>
      <c r="AX49" s="395"/>
      <c r="AY49" s="395"/>
      <c r="AZ49" s="395"/>
      <c r="BA49" s="395"/>
      <c r="BB49" s="395"/>
      <c r="BC49" s="395"/>
      <c r="BD49" s="395"/>
      <c r="BE49" s="398"/>
      <c r="BF49" s="399"/>
      <c r="BG49" s="399"/>
      <c r="BH49" s="399"/>
      <c r="BI49" s="399"/>
    </row>
    <row r="50" spans="2:61">
      <c r="B50" s="395"/>
      <c r="AA50" s="22"/>
      <c r="AE50" s="397"/>
      <c r="AF50" s="397"/>
      <c r="AG50" s="397"/>
      <c r="AH50" s="396"/>
      <c r="AJ50" s="396"/>
      <c r="AK50" s="396"/>
      <c r="AL50" s="396"/>
      <c r="AN50" s="396"/>
      <c r="AO50" s="396"/>
      <c r="AQ50" s="396"/>
      <c r="AS50" s="396"/>
      <c r="AU50" s="396"/>
      <c r="AV50" s="395"/>
      <c r="AW50" s="395"/>
      <c r="AX50" s="395"/>
      <c r="AY50" s="395"/>
      <c r="AZ50" s="395"/>
      <c r="BA50" s="395"/>
      <c r="BB50" s="395"/>
      <c r="BC50" s="395"/>
      <c r="BD50" s="395"/>
      <c r="BE50" s="398"/>
      <c r="BF50" s="399"/>
      <c r="BG50" s="399"/>
      <c r="BH50" s="399"/>
      <c r="BI50" s="399"/>
    </row>
    <row r="51" spans="2:61">
      <c r="B51" s="395"/>
      <c r="AA51" s="22"/>
      <c r="AE51" s="397"/>
      <c r="AF51" s="397"/>
      <c r="AG51" s="397"/>
      <c r="AH51" s="396"/>
      <c r="AJ51" s="396"/>
      <c r="AK51" s="396"/>
      <c r="AL51" s="396"/>
      <c r="AN51" s="396"/>
      <c r="AO51" s="396"/>
      <c r="AQ51" s="396"/>
      <c r="AS51" s="396"/>
      <c r="AU51" s="396"/>
      <c r="AV51" s="395"/>
      <c r="AW51" s="395"/>
      <c r="AX51" s="395"/>
      <c r="AY51" s="395"/>
      <c r="AZ51" s="395"/>
      <c r="BA51" s="395"/>
      <c r="BB51" s="395"/>
      <c r="BC51" s="395"/>
      <c r="BD51" s="395"/>
      <c r="BE51" s="398"/>
      <c r="BF51" s="399"/>
      <c r="BG51" s="399"/>
      <c r="BH51" s="399"/>
      <c r="BI51" s="399"/>
    </row>
    <row r="52" spans="2:61">
      <c r="B52" s="395"/>
      <c r="AA52" s="22"/>
      <c r="AE52" s="397"/>
      <c r="AF52" s="397"/>
      <c r="AG52" s="397"/>
      <c r="AH52" s="396"/>
      <c r="AJ52" s="396"/>
      <c r="AK52" s="396"/>
      <c r="AL52" s="396"/>
      <c r="AN52" s="396"/>
      <c r="AO52" s="396"/>
      <c r="AQ52" s="396"/>
      <c r="AS52" s="396"/>
      <c r="AU52" s="396"/>
      <c r="AV52" s="395"/>
      <c r="AW52" s="395"/>
      <c r="AX52" s="395"/>
      <c r="AY52" s="395"/>
      <c r="AZ52" s="395"/>
      <c r="BA52" s="395"/>
      <c r="BB52" s="395"/>
      <c r="BC52" s="395"/>
      <c r="BD52" s="395"/>
      <c r="BE52" s="398"/>
      <c r="BF52" s="399"/>
      <c r="BG52" s="399"/>
      <c r="BH52" s="399"/>
      <c r="BI52" s="399"/>
    </row>
    <row r="53" spans="2:61">
      <c r="B53" s="395"/>
      <c r="AA53" s="22"/>
      <c r="AE53" s="397"/>
      <c r="AF53" s="397"/>
      <c r="AG53" s="397"/>
      <c r="AH53" s="396"/>
      <c r="AJ53" s="396"/>
      <c r="AK53" s="396"/>
      <c r="AL53" s="396"/>
      <c r="AN53" s="396"/>
      <c r="AO53" s="396"/>
      <c r="AQ53" s="396"/>
      <c r="AS53" s="396"/>
      <c r="AU53" s="396"/>
      <c r="AV53" s="395"/>
      <c r="AW53" s="395"/>
      <c r="AX53" s="395"/>
      <c r="AY53" s="395"/>
      <c r="AZ53" s="395"/>
      <c r="BA53" s="395"/>
      <c r="BB53" s="395"/>
      <c r="BC53" s="395"/>
      <c r="BD53" s="395"/>
      <c r="BE53" s="398"/>
      <c r="BF53" s="399"/>
      <c r="BG53" s="399"/>
      <c r="BH53" s="399"/>
      <c r="BI53" s="399"/>
    </row>
    <row r="54" spans="2:61">
      <c r="B54" s="395"/>
      <c r="AA54" s="22"/>
      <c r="AE54" s="397"/>
      <c r="AF54" s="397"/>
      <c r="AG54" s="397"/>
      <c r="AH54" s="396"/>
      <c r="AJ54" s="396"/>
      <c r="AK54" s="396"/>
      <c r="AL54" s="396"/>
      <c r="AN54" s="396"/>
      <c r="AO54" s="396"/>
      <c r="AQ54" s="396"/>
      <c r="AS54" s="396"/>
      <c r="AU54" s="396"/>
      <c r="AV54" s="395"/>
      <c r="AW54" s="395"/>
      <c r="AX54" s="395"/>
      <c r="AY54" s="395"/>
      <c r="AZ54" s="395"/>
      <c r="BA54" s="395"/>
      <c r="BB54" s="395"/>
      <c r="BC54" s="395"/>
      <c r="BD54" s="395"/>
      <c r="BE54" s="398"/>
      <c r="BF54" s="399"/>
      <c r="BG54" s="399"/>
      <c r="BH54" s="399"/>
      <c r="BI54" s="399"/>
    </row>
    <row r="55" spans="2:61">
      <c r="B55" s="395"/>
      <c r="AA55" s="22"/>
      <c r="AE55" s="397"/>
      <c r="AF55" s="397"/>
      <c r="AG55" s="397"/>
      <c r="AH55" s="396"/>
      <c r="AJ55" s="396"/>
      <c r="AK55" s="396"/>
      <c r="AL55" s="396"/>
      <c r="AN55" s="396"/>
      <c r="AO55" s="396"/>
      <c r="AQ55" s="396"/>
      <c r="AS55" s="396"/>
      <c r="AU55" s="396"/>
      <c r="AV55" s="395"/>
      <c r="AW55" s="395"/>
      <c r="AX55" s="395"/>
      <c r="AY55" s="395"/>
      <c r="AZ55" s="395"/>
      <c r="BA55" s="395"/>
      <c r="BB55" s="395"/>
      <c r="BC55" s="395"/>
      <c r="BD55" s="395"/>
      <c r="BE55" s="398"/>
      <c r="BF55" s="399"/>
      <c r="BG55" s="399"/>
      <c r="BH55" s="399"/>
      <c r="BI55" s="399"/>
    </row>
    <row r="56" spans="2:61">
      <c r="B56" s="395"/>
      <c r="AA56" s="22"/>
      <c r="AE56" s="397"/>
      <c r="AF56" s="397"/>
      <c r="AG56" s="397"/>
      <c r="AH56" s="396"/>
      <c r="AJ56" s="396"/>
      <c r="AK56" s="396"/>
      <c r="AL56" s="396"/>
      <c r="AN56" s="396"/>
      <c r="AO56" s="396"/>
      <c r="AQ56" s="396"/>
      <c r="AS56" s="396"/>
      <c r="AU56" s="396"/>
      <c r="AV56" s="395"/>
      <c r="AW56" s="395"/>
      <c r="AX56" s="395"/>
      <c r="AY56" s="395"/>
      <c r="AZ56" s="395"/>
      <c r="BA56" s="395"/>
      <c r="BB56" s="395"/>
      <c r="BC56" s="395"/>
      <c r="BD56" s="395"/>
      <c r="BE56" s="398"/>
      <c r="BF56" s="399"/>
      <c r="BG56" s="399"/>
      <c r="BH56" s="399"/>
      <c r="BI56" s="399"/>
    </row>
    <row r="57" spans="2:61">
      <c r="B57" s="395"/>
      <c r="AA57" s="22"/>
      <c r="AE57" s="397"/>
      <c r="AF57" s="397"/>
      <c r="AG57" s="397"/>
      <c r="AH57" s="396"/>
      <c r="AJ57" s="396"/>
      <c r="AK57" s="396"/>
      <c r="AL57" s="396"/>
      <c r="AN57" s="396"/>
      <c r="AO57" s="396"/>
      <c r="AQ57" s="396"/>
      <c r="AS57" s="396"/>
      <c r="AU57" s="396"/>
      <c r="AV57" s="395"/>
      <c r="AW57" s="395"/>
      <c r="AX57" s="395"/>
      <c r="AY57" s="395"/>
      <c r="AZ57" s="395"/>
      <c r="BA57" s="395"/>
      <c r="BB57" s="395"/>
      <c r="BC57" s="395"/>
      <c r="BD57" s="395"/>
      <c r="BE57" s="398"/>
      <c r="BF57" s="399"/>
      <c r="BG57" s="399"/>
      <c r="BH57" s="399"/>
      <c r="BI57" s="399"/>
    </row>
    <row r="58" spans="2:61">
      <c r="B58" s="395"/>
      <c r="AA58" s="22"/>
      <c r="AE58" s="397"/>
      <c r="AF58" s="397"/>
      <c r="AG58" s="397"/>
      <c r="AH58" s="396"/>
      <c r="AJ58" s="396"/>
      <c r="AK58" s="396"/>
      <c r="AL58" s="396"/>
      <c r="AN58" s="396"/>
      <c r="AO58" s="396"/>
      <c r="AQ58" s="396"/>
      <c r="AS58" s="396"/>
      <c r="AU58" s="396"/>
      <c r="AV58" s="395"/>
      <c r="AW58" s="395"/>
      <c r="AX58" s="395"/>
      <c r="AY58" s="395"/>
      <c r="AZ58" s="395"/>
      <c r="BA58" s="395"/>
      <c r="BB58" s="395"/>
      <c r="BC58" s="395"/>
      <c r="BD58" s="395"/>
      <c r="BE58" s="398"/>
      <c r="BF58" s="399"/>
      <c r="BG58" s="399"/>
      <c r="BH58" s="399"/>
      <c r="BI58" s="399"/>
    </row>
    <row r="59" spans="2:61">
      <c r="B59" s="395"/>
      <c r="AA59" s="22"/>
      <c r="AE59" s="397"/>
      <c r="AF59" s="397"/>
      <c r="AG59" s="397"/>
      <c r="AH59" s="396"/>
      <c r="AJ59" s="396"/>
      <c r="AK59" s="396"/>
      <c r="AL59" s="396"/>
      <c r="AN59" s="396"/>
      <c r="AO59" s="396"/>
      <c r="AQ59" s="396"/>
      <c r="AS59" s="396"/>
      <c r="AU59" s="396"/>
      <c r="AV59" s="395"/>
      <c r="AW59" s="395"/>
      <c r="AX59" s="395"/>
      <c r="AY59" s="395"/>
      <c r="AZ59" s="395"/>
      <c r="BA59" s="395"/>
      <c r="BB59" s="395"/>
      <c r="BC59" s="395"/>
      <c r="BD59" s="395"/>
      <c r="BE59" s="398"/>
      <c r="BF59" s="399"/>
      <c r="BG59" s="399"/>
      <c r="BH59" s="399"/>
      <c r="BI59" s="399"/>
    </row>
    <row r="60" spans="2:61">
      <c r="B60" s="395"/>
      <c r="AA60" s="22"/>
      <c r="AE60" s="397"/>
      <c r="AF60" s="397"/>
      <c r="AG60" s="397"/>
      <c r="AH60" s="396"/>
      <c r="AJ60" s="396"/>
      <c r="AK60" s="396"/>
      <c r="AL60" s="396"/>
      <c r="AN60" s="396"/>
      <c r="AO60" s="396"/>
      <c r="AQ60" s="396"/>
      <c r="AS60" s="396"/>
      <c r="AU60" s="396"/>
      <c r="AV60" s="395"/>
      <c r="AW60" s="395"/>
      <c r="AX60" s="395"/>
      <c r="AY60" s="395"/>
      <c r="AZ60" s="395"/>
      <c r="BA60" s="395"/>
      <c r="BB60" s="395"/>
      <c r="BC60" s="395"/>
      <c r="BD60" s="395"/>
      <c r="BE60" s="398"/>
      <c r="BF60" s="399"/>
      <c r="BG60" s="399"/>
      <c r="BH60" s="399"/>
      <c r="BI60" s="399"/>
    </row>
    <row r="61" spans="2:61">
      <c r="B61" s="395"/>
      <c r="AA61" s="22"/>
      <c r="AE61" s="397"/>
      <c r="AF61" s="397"/>
      <c r="AG61" s="397"/>
      <c r="AH61" s="396"/>
      <c r="AJ61" s="396"/>
      <c r="AK61" s="396"/>
      <c r="AL61" s="396"/>
      <c r="AN61" s="396"/>
      <c r="AO61" s="396"/>
      <c r="AQ61" s="396"/>
      <c r="AS61" s="396"/>
      <c r="AU61" s="396"/>
      <c r="AV61" s="395"/>
      <c r="AW61" s="395"/>
      <c r="AX61" s="395"/>
      <c r="AY61" s="395"/>
      <c r="AZ61" s="395"/>
      <c r="BA61" s="395"/>
      <c r="BB61" s="395"/>
      <c r="BC61" s="395"/>
      <c r="BD61" s="395"/>
      <c r="BE61" s="398"/>
      <c r="BF61" s="399"/>
      <c r="BG61" s="399"/>
      <c r="BH61" s="399"/>
      <c r="BI61" s="399"/>
    </row>
    <row r="62" spans="2:61">
      <c r="B62" s="395"/>
      <c r="AA62" s="22"/>
      <c r="AE62" s="397"/>
      <c r="AF62" s="397"/>
      <c r="AG62" s="397"/>
      <c r="AH62" s="396"/>
      <c r="AJ62" s="396"/>
      <c r="AK62" s="396"/>
      <c r="AL62" s="396"/>
      <c r="AN62" s="396"/>
      <c r="AO62" s="396"/>
      <c r="AQ62" s="396"/>
      <c r="AS62" s="396"/>
      <c r="AU62" s="396"/>
      <c r="AV62" s="395"/>
      <c r="AW62" s="395"/>
      <c r="AX62" s="395"/>
      <c r="AY62" s="395"/>
      <c r="AZ62" s="395"/>
      <c r="BA62" s="395"/>
      <c r="BB62" s="395"/>
      <c r="BC62" s="395"/>
      <c r="BD62" s="395"/>
      <c r="BE62" s="398"/>
      <c r="BF62" s="399"/>
      <c r="BG62" s="399"/>
      <c r="BH62" s="399"/>
      <c r="BI62" s="399"/>
    </row>
    <row r="63" spans="2:61">
      <c r="B63" s="395"/>
      <c r="AA63" s="22"/>
      <c r="AE63" s="397"/>
      <c r="AF63" s="397"/>
      <c r="AG63" s="397"/>
      <c r="AH63" s="396"/>
      <c r="AJ63" s="396"/>
      <c r="AK63" s="396"/>
      <c r="AL63" s="396"/>
      <c r="AN63" s="396"/>
      <c r="AO63" s="396"/>
      <c r="AQ63" s="396"/>
      <c r="AS63" s="396"/>
      <c r="AU63" s="396"/>
      <c r="AV63" s="395"/>
      <c r="AW63" s="395"/>
      <c r="AX63" s="395"/>
      <c r="AY63" s="395"/>
      <c r="AZ63" s="395"/>
      <c r="BA63" s="395"/>
      <c r="BB63" s="395"/>
      <c r="BC63" s="395"/>
      <c r="BD63" s="395"/>
      <c r="BE63" s="398"/>
      <c r="BF63" s="399"/>
      <c r="BG63" s="399"/>
      <c r="BH63" s="399"/>
      <c r="BI63" s="399"/>
    </row>
    <row r="64" spans="2:61">
      <c r="B64" s="395"/>
      <c r="AA64" s="22"/>
      <c r="AE64" s="397"/>
      <c r="AF64" s="397"/>
      <c r="AG64" s="397"/>
      <c r="AH64" s="396"/>
      <c r="AJ64" s="396"/>
      <c r="AK64" s="396"/>
      <c r="AL64" s="396"/>
      <c r="AN64" s="396"/>
      <c r="AO64" s="396"/>
      <c r="AQ64" s="396"/>
      <c r="AS64" s="396"/>
      <c r="AU64" s="396"/>
      <c r="AV64" s="395"/>
      <c r="AW64" s="395"/>
      <c r="AX64" s="395"/>
      <c r="AY64" s="395"/>
      <c r="AZ64" s="395"/>
      <c r="BA64" s="395"/>
      <c r="BB64" s="395"/>
      <c r="BC64" s="395"/>
      <c r="BD64" s="395"/>
      <c r="BE64" s="398"/>
      <c r="BF64" s="399"/>
      <c r="BG64" s="399"/>
      <c r="BH64" s="399"/>
      <c r="BI64" s="399"/>
    </row>
    <row r="65" spans="2:61">
      <c r="B65" s="395"/>
      <c r="AA65" s="22"/>
      <c r="AE65" s="397"/>
      <c r="AF65" s="397"/>
      <c r="AG65" s="397"/>
      <c r="AH65" s="396"/>
      <c r="AJ65" s="396"/>
      <c r="AK65" s="396"/>
      <c r="AL65" s="396"/>
      <c r="AN65" s="396"/>
      <c r="AO65" s="396"/>
      <c r="AQ65" s="396"/>
      <c r="AS65" s="396"/>
      <c r="AU65" s="396"/>
      <c r="AV65" s="395"/>
      <c r="AW65" s="395"/>
      <c r="AX65" s="395"/>
      <c r="AY65" s="395"/>
      <c r="AZ65" s="395"/>
      <c r="BA65" s="395"/>
      <c r="BB65" s="395"/>
      <c r="BC65" s="395"/>
      <c r="BD65" s="395"/>
      <c r="BE65" s="398"/>
      <c r="BF65" s="399"/>
      <c r="BG65" s="399"/>
      <c r="BH65" s="399"/>
      <c r="BI65" s="399"/>
    </row>
    <row r="66" spans="2:61">
      <c r="B66" s="395"/>
      <c r="AA66" s="22"/>
      <c r="AE66" s="397"/>
      <c r="AF66" s="397"/>
      <c r="AG66" s="397"/>
      <c r="AH66" s="396"/>
      <c r="AJ66" s="396"/>
      <c r="AK66" s="396"/>
      <c r="AL66" s="396"/>
      <c r="AN66" s="396"/>
      <c r="AO66" s="396"/>
      <c r="AQ66" s="396"/>
      <c r="AS66" s="396"/>
      <c r="AU66" s="396"/>
      <c r="AV66" s="395"/>
      <c r="AW66" s="395"/>
      <c r="AX66" s="395"/>
      <c r="AY66" s="395"/>
      <c r="AZ66" s="395"/>
      <c r="BA66" s="395"/>
      <c r="BB66" s="395"/>
      <c r="BC66" s="395"/>
      <c r="BD66" s="395"/>
      <c r="BE66" s="398"/>
      <c r="BF66" s="399"/>
      <c r="BG66" s="399"/>
      <c r="BH66" s="399"/>
      <c r="BI66" s="399"/>
    </row>
    <row r="67" spans="2:61">
      <c r="B67" s="395"/>
      <c r="AA67" s="22"/>
      <c r="AE67" s="397"/>
      <c r="AF67" s="397"/>
      <c r="AG67" s="397"/>
      <c r="AH67" s="396"/>
      <c r="AJ67" s="396"/>
      <c r="AK67" s="396"/>
      <c r="AL67" s="396"/>
      <c r="AN67" s="396"/>
      <c r="AO67" s="396"/>
      <c r="AQ67" s="396"/>
      <c r="AS67" s="396"/>
      <c r="AU67" s="396"/>
      <c r="AV67" s="395"/>
      <c r="AW67" s="395"/>
      <c r="AX67" s="395"/>
      <c r="AY67" s="395"/>
      <c r="AZ67" s="395"/>
      <c r="BA67" s="395"/>
      <c r="BB67" s="395"/>
      <c r="BC67" s="395"/>
      <c r="BD67" s="395"/>
      <c r="BE67" s="398"/>
      <c r="BF67" s="399"/>
      <c r="BG67" s="399"/>
      <c r="BH67" s="399"/>
      <c r="BI67" s="399"/>
    </row>
    <row r="68" spans="2:61">
      <c r="B68" s="395"/>
      <c r="AA68" s="22"/>
      <c r="AE68" s="397"/>
      <c r="AF68" s="397"/>
      <c r="AG68" s="397"/>
      <c r="AH68" s="396"/>
      <c r="AJ68" s="396"/>
      <c r="AK68" s="396"/>
      <c r="AL68" s="396"/>
      <c r="AN68" s="396"/>
      <c r="AO68" s="396"/>
      <c r="AQ68" s="396"/>
      <c r="AS68" s="396"/>
      <c r="AU68" s="396"/>
      <c r="AV68" s="395"/>
      <c r="AW68" s="395"/>
      <c r="AX68" s="395"/>
      <c r="AY68" s="395"/>
      <c r="AZ68" s="395"/>
      <c r="BA68" s="395"/>
      <c r="BB68" s="395"/>
      <c r="BC68" s="395"/>
      <c r="BD68" s="395"/>
      <c r="BE68" s="398"/>
      <c r="BF68" s="399"/>
      <c r="BG68" s="399"/>
      <c r="BH68" s="399"/>
      <c r="BI68" s="399"/>
    </row>
    <row r="69" spans="2:61">
      <c r="B69" s="395"/>
      <c r="AA69" s="22"/>
      <c r="AE69" s="397"/>
      <c r="AF69" s="397"/>
      <c r="AG69" s="397"/>
      <c r="AH69" s="396"/>
      <c r="AJ69" s="396"/>
      <c r="AK69" s="396"/>
      <c r="AL69" s="396"/>
      <c r="AN69" s="396"/>
      <c r="AO69" s="396"/>
      <c r="AQ69" s="396"/>
      <c r="AS69" s="396"/>
      <c r="AU69" s="396"/>
      <c r="AV69" s="395"/>
      <c r="AW69" s="395"/>
      <c r="AX69" s="395"/>
      <c r="AY69" s="395"/>
      <c r="AZ69" s="395"/>
      <c r="BA69" s="395"/>
      <c r="BB69" s="395"/>
      <c r="BC69" s="395"/>
      <c r="BD69" s="395"/>
      <c r="BE69" s="398"/>
      <c r="BF69" s="399"/>
      <c r="BG69" s="399"/>
      <c r="BH69" s="399"/>
      <c r="BI69" s="399"/>
    </row>
    <row r="70" spans="2:61">
      <c r="B70" s="395"/>
      <c r="AA70" s="22"/>
      <c r="AE70" s="397"/>
      <c r="AF70" s="397"/>
      <c r="AG70" s="397"/>
      <c r="AH70" s="396"/>
      <c r="AJ70" s="396"/>
      <c r="AK70" s="396"/>
      <c r="AL70" s="396"/>
      <c r="AN70" s="396"/>
      <c r="AO70" s="396"/>
      <c r="AQ70" s="396"/>
      <c r="AS70" s="396"/>
      <c r="AU70" s="396"/>
      <c r="AV70" s="395"/>
      <c r="AW70" s="395"/>
      <c r="AX70" s="395"/>
      <c r="AY70" s="395"/>
      <c r="AZ70" s="395"/>
      <c r="BA70" s="395"/>
      <c r="BB70" s="395"/>
      <c r="BC70" s="395"/>
      <c r="BD70" s="395"/>
      <c r="BE70" s="398"/>
      <c r="BF70" s="399"/>
      <c r="BG70" s="399"/>
      <c r="BH70" s="399"/>
      <c r="BI70" s="399"/>
    </row>
    <row r="71" spans="2:61">
      <c r="B71" s="395"/>
      <c r="AA71" s="22"/>
      <c r="AE71" s="397"/>
      <c r="AF71" s="397"/>
      <c r="AG71" s="397"/>
      <c r="AH71" s="396"/>
      <c r="AJ71" s="396"/>
      <c r="AK71" s="396"/>
      <c r="AL71" s="396"/>
      <c r="AN71" s="396"/>
      <c r="AO71" s="396"/>
      <c r="AQ71" s="396"/>
      <c r="AS71" s="396"/>
      <c r="AU71" s="396"/>
      <c r="AV71" s="395"/>
      <c r="AW71" s="395"/>
      <c r="AX71" s="395"/>
      <c r="AY71" s="395"/>
      <c r="AZ71" s="395"/>
      <c r="BA71" s="395"/>
      <c r="BB71" s="395"/>
      <c r="BC71" s="395"/>
      <c r="BD71" s="395"/>
      <c r="BE71" s="398"/>
      <c r="BF71" s="399"/>
      <c r="BG71" s="399"/>
      <c r="BH71" s="399"/>
      <c r="BI71" s="399"/>
    </row>
    <row r="72" spans="2:61">
      <c r="B72" s="395"/>
      <c r="AA72" s="22"/>
      <c r="AE72" s="397"/>
      <c r="AF72" s="397"/>
      <c r="AG72" s="397"/>
      <c r="AH72" s="396"/>
      <c r="AJ72" s="396"/>
      <c r="AK72" s="396"/>
      <c r="AL72" s="396"/>
      <c r="AN72" s="396"/>
      <c r="AO72" s="396"/>
      <c r="AQ72" s="396"/>
      <c r="AS72" s="396"/>
      <c r="AU72" s="396"/>
      <c r="AV72" s="395"/>
      <c r="AW72" s="395"/>
      <c r="AX72" s="395"/>
      <c r="AY72" s="395"/>
      <c r="AZ72" s="395"/>
      <c r="BA72" s="395"/>
      <c r="BB72" s="395"/>
      <c r="BC72" s="395"/>
      <c r="BD72" s="395"/>
      <c r="BE72" s="398"/>
      <c r="BF72" s="399"/>
      <c r="BG72" s="399"/>
      <c r="BH72" s="399"/>
      <c r="BI72" s="399"/>
    </row>
    <row r="73" spans="2:61">
      <c r="B73" s="395"/>
      <c r="AA73" s="22"/>
      <c r="AE73" s="397"/>
      <c r="AF73" s="397"/>
      <c r="AG73" s="397"/>
      <c r="AH73" s="396"/>
      <c r="AJ73" s="396"/>
      <c r="AK73" s="396"/>
      <c r="AL73" s="396"/>
      <c r="AN73" s="396"/>
      <c r="AO73" s="396"/>
      <c r="AQ73" s="396"/>
      <c r="AS73" s="396"/>
      <c r="AU73" s="396"/>
      <c r="AV73" s="395"/>
      <c r="AW73" s="395"/>
      <c r="AX73" s="395"/>
      <c r="AY73" s="395"/>
      <c r="AZ73" s="395"/>
      <c r="BA73" s="395"/>
      <c r="BB73" s="395"/>
      <c r="BC73" s="395"/>
      <c r="BD73" s="395"/>
      <c r="BE73" s="398"/>
      <c r="BF73" s="399"/>
      <c r="BG73" s="399"/>
      <c r="BH73" s="399"/>
      <c r="BI73" s="399"/>
    </row>
    <row r="74" spans="2:61">
      <c r="B74" s="395"/>
      <c r="AA74" s="22"/>
      <c r="AE74" s="397"/>
      <c r="AF74" s="397"/>
      <c r="AG74" s="397"/>
      <c r="AH74" s="396"/>
      <c r="AJ74" s="396"/>
      <c r="AK74" s="396"/>
      <c r="AL74" s="396"/>
      <c r="AN74" s="396"/>
      <c r="AO74" s="396"/>
      <c r="AQ74" s="396"/>
      <c r="AS74" s="396"/>
      <c r="AU74" s="396"/>
      <c r="AV74" s="395"/>
      <c r="AW74" s="395"/>
      <c r="AX74" s="395"/>
      <c r="AY74" s="395"/>
      <c r="AZ74" s="395"/>
      <c r="BA74" s="395"/>
      <c r="BB74" s="395"/>
      <c r="BC74" s="395"/>
      <c r="BD74" s="395"/>
      <c r="BE74" s="398"/>
      <c r="BF74" s="399"/>
      <c r="BG74" s="399"/>
      <c r="BH74" s="399"/>
      <c r="BI74" s="399"/>
    </row>
    <row r="75" spans="2:61">
      <c r="B75" s="395"/>
      <c r="AA75" s="22"/>
      <c r="AE75" s="397"/>
      <c r="AF75" s="397"/>
      <c r="AG75" s="397"/>
      <c r="AH75" s="396"/>
      <c r="AJ75" s="396"/>
      <c r="AK75" s="396"/>
      <c r="AL75" s="396"/>
      <c r="AN75" s="396"/>
      <c r="AO75" s="396"/>
      <c r="AQ75" s="396"/>
      <c r="AS75" s="396"/>
      <c r="AU75" s="396"/>
      <c r="AV75" s="395"/>
      <c r="AW75" s="395"/>
      <c r="AX75" s="395"/>
      <c r="AY75" s="395"/>
      <c r="AZ75" s="395"/>
      <c r="BA75" s="395"/>
      <c r="BB75" s="395"/>
      <c r="BC75" s="395"/>
      <c r="BD75" s="395"/>
      <c r="BE75" s="398"/>
      <c r="BF75" s="399"/>
      <c r="BG75" s="399"/>
      <c r="BH75" s="399"/>
      <c r="BI75" s="399"/>
    </row>
    <row r="76" spans="2:61">
      <c r="B76" s="395"/>
      <c r="AA76" s="22"/>
      <c r="AE76" s="397"/>
      <c r="AF76" s="397"/>
      <c r="AG76" s="397"/>
      <c r="AH76" s="396"/>
      <c r="AJ76" s="396"/>
      <c r="AK76" s="396"/>
      <c r="AL76" s="396"/>
      <c r="AN76" s="396"/>
      <c r="AO76" s="396"/>
      <c r="AQ76" s="396"/>
      <c r="AS76" s="396"/>
      <c r="AU76" s="396"/>
      <c r="AV76" s="395"/>
      <c r="AW76" s="395"/>
      <c r="AX76" s="395"/>
      <c r="AY76" s="395"/>
      <c r="AZ76" s="395"/>
      <c r="BA76" s="395"/>
      <c r="BB76" s="395"/>
      <c r="BC76" s="395"/>
      <c r="BD76" s="395"/>
      <c r="BE76" s="398"/>
      <c r="BF76" s="399"/>
      <c r="BG76" s="399"/>
      <c r="BH76" s="399"/>
      <c r="BI76" s="399"/>
    </row>
    <row r="77" spans="2:61">
      <c r="B77" s="395"/>
      <c r="AA77" s="22"/>
      <c r="AE77" s="397"/>
      <c r="AF77" s="397"/>
      <c r="AG77" s="397"/>
      <c r="AH77" s="396"/>
      <c r="AJ77" s="396"/>
      <c r="AK77" s="396"/>
      <c r="AL77" s="396"/>
      <c r="AN77" s="396"/>
      <c r="AO77" s="396"/>
      <c r="AQ77" s="396"/>
      <c r="AS77" s="396"/>
      <c r="AU77" s="396"/>
      <c r="AV77" s="395"/>
      <c r="AW77" s="395"/>
      <c r="AX77" s="395"/>
      <c r="AY77" s="395"/>
      <c r="AZ77" s="395"/>
      <c r="BA77" s="395"/>
      <c r="BB77" s="395"/>
      <c r="BC77" s="395"/>
      <c r="BD77" s="395"/>
      <c r="BE77" s="398"/>
      <c r="BF77" s="399"/>
      <c r="BG77" s="399"/>
      <c r="BH77" s="399"/>
      <c r="BI77" s="399"/>
    </row>
    <row r="78" spans="2:61">
      <c r="B78" s="395"/>
      <c r="AA78" s="22"/>
      <c r="AE78" s="397"/>
      <c r="AF78" s="397"/>
      <c r="AG78" s="397"/>
      <c r="AH78" s="396"/>
      <c r="AJ78" s="396"/>
      <c r="AK78" s="396"/>
      <c r="AL78" s="396"/>
      <c r="AN78" s="396"/>
      <c r="AO78" s="396"/>
      <c r="AQ78" s="396"/>
      <c r="AS78" s="396"/>
      <c r="AU78" s="396"/>
      <c r="AV78" s="395"/>
      <c r="AW78" s="395"/>
      <c r="AX78" s="395"/>
      <c r="AY78" s="395"/>
      <c r="AZ78" s="395"/>
      <c r="BA78" s="395"/>
      <c r="BB78" s="395"/>
      <c r="BC78" s="395"/>
      <c r="BD78" s="395"/>
      <c r="BE78" s="398"/>
      <c r="BF78" s="399"/>
      <c r="BG78" s="399"/>
      <c r="BH78" s="399"/>
      <c r="BI78" s="399"/>
    </row>
    <row r="79" spans="2:61">
      <c r="B79" s="395"/>
      <c r="AA79" s="22"/>
      <c r="AE79" s="397"/>
      <c r="AF79" s="397"/>
      <c r="AG79" s="397"/>
      <c r="AH79" s="396"/>
      <c r="AJ79" s="396"/>
      <c r="AK79" s="396"/>
      <c r="AL79" s="396"/>
      <c r="AN79" s="396"/>
      <c r="AO79" s="396"/>
      <c r="AQ79" s="396"/>
      <c r="AS79" s="396"/>
      <c r="AU79" s="396"/>
      <c r="AV79" s="395"/>
      <c r="AW79" s="395"/>
      <c r="AX79" s="395"/>
      <c r="AY79" s="395"/>
      <c r="AZ79" s="395"/>
      <c r="BA79" s="395"/>
      <c r="BB79" s="395"/>
      <c r="BC79" s="395"/>
      <c r="BD79" s="395"/>
      <c r="BE79" s="398"/>
      <c r="BF79" s="399"/>
      <c r="BG79" s="399"/>
      <c r="BH79" s="399"/>
      <c r="BI79" s="399"/>
    </row>
    <row r="80" spans="2:61">
      <c r="B80" s="395"/>
      <c r="AA80" s="22"/>
      <c r="AE80" s="397"/>
      <c r="AF80" s="397"/>
      <c r="AG80" s="397"/>
      <c r="AH80" s="396"/>
      <c r="AJ80" s="396"/>
      <c r="AK80" s="396"/>
      <c r="AL80" s="396"/>
      <c r="AN80" s="396"/>
      <c r="AO80" s="396"/>
      <c r="AQ80" s="396"/>
      <c r="AS80" s="396"/>
      <c r="AU80" s="396"/>
      <c r="AV80" s="395"/>
      <c r="AW80" s="395"/>
      <c r="AX80" s="395"/>
      <c r="AY80" s="395"/>
      <c r="AZ80" s="395"/>
      <c r="BA80" s="395"/>
      <c r="BB80" s="395"/>
      <c r="BC80" s="395"/>
      <c r="BD80" s="395"/>
      <c r="BE80" s="398"/>
      <c r="BF80" s="399"/>
      <c r="BG80" s="399"/>
      <c r="BH80" s="399"/>
      <c r="BI80" s="399"/>
    </row>
    <row r="81" spans="2:61">
      <c r="B81" s="395"/>
      <c r="AA81" s="22"/>
      <c r="AE81" s="397"/>
      <c r="AF81" s="397"/>
      <c r="AG81" s="397"/>
      <c r="AH81" s="396"/>
      <c r="AJ81" s="396"/>
      <c r="AK81" s="396"/>
      <c r="AL81" s="396"/>
      <c r="AN81" s="396"/>
      <c r="AO81" s="396"/>
      <c r="AQ81" s="396"/>
      <c r="AS81" s="396"/>
      <c r="AU81" s="396"/>
      <c r="AV81" s="395"/>
      <c r="AW81" s="395"/>
      <c r="AX81" s="395"/>
      <c r="AY81" s="395"/>
      <c r="AZ81" s="395"/>
      <c r="BA81" s="395"/>
      <c r="BB81" s="395"/>
      <c r="BC81" s="395"/>
      <c r="BD81" s="395"/>
      <c r="BE81" s="398"/>
      <c r="BF81" s="399"/>
      <c r="BG81" s="399"/>
      <c r="BH81" s="399"/>
      <c r="BI81" s="399"/>
    </row>
    <row r="82" spans="2:61">
      <c r="B82" s="395"/>
      <c r="AA82" s="22"/>
      <c r="AE82" s="397"/>
      <c r="AF82" s="397"/>
      <c r="AG82" s="397"/>
      <c r="AH82" s="396"/>
      <c r="AJ82" s="396"/>
      <c r="AK82" s="396"/>
      <c r="AL82" s="396"/>
      <c r="AN82" s="396"/>
      <c r="AO82" s="396"/>
      <c r="AQ82" s="396"/>
      <c r="AS82" s="396"/>
      <c r="AU82" s="396"/>
      <c r="AV82" s="395"/>
      <c r="AW82" s="395"/>
      <c r="AX82" s="395"/>
      <c r="AY82" s="395"/>
      <c r="AZ82" s="395"/>
      <c r="BA82" s="395"/>
      <c r="BB82" s="395"/>
      <c r="BC82" s="395"/>
      <c r="BD82" s="395"/>
      <c r="BE82" s="398"/>
      <c r="BF82" s="399"/>
      <c r="BG82" s="399"/>
      <c r="BH82" s="399"/>
      <c r="BI82" s="399"/>
    </row>
    <row r="83" spans="2:61">
      <c r="B83" s="395"/>
      <c r="AA83" s="22"/>
      <c r="AE83" s="397"/>
      <c r="AF83" s="397"/>
      <c r="AG83" s="397"/>
      <c r="AH83" s="396"/>
      <c r="AJ83" s="396"/>
      <c r="AK83" s="396"/>
      <c r="AL83" s="396"/>
      <c r="AN83" s="396"/>
      <c r="AO83" s="396"/>
      <c r="AQ83" s="396"/>
      <c r="AS83" s="396"/>
      <c r="AU83" s="396"/>
      <c r="AV83" s="395"/>
      <c r="AW83" s="395"/>
      <c r="AX83" s="395"/>
      <c r="AY83" s="395"/>
      <c r="AZ83" s="395"/>
      <c r="BA83" s="395"/>
      <c r="BB83" s="395"/>
      <c r="BC83" s="395"/>
      <c r="BD83" s="395"/>
      <c r="BE83" s="398"/>
      <c r="BF83" s="399"/>
      <c r="BG83" s="399"/>
      <c r="BH83" s="399"/>
      <c r="BI83" s="399"/>
    </row>
    <row r="84" spans="2:61">
      <c r="B84" s="395"/>
      <c r="AA84" s="22"/>
      <c r="AE84" s="397"/>
      <c r="AF84" s="397"/>
      <c r="AG84" s="397"/>
      <c r="AH84" s="396"/>
      <c r="AJ84" s="396"/>
      <c r="AK84" s="396"/>
      <c r="AL84" s="396"/>
      <c r="AN84" s="396"/>
      <c r="AO84" s="396"/>
      <c r="AQ84" s="396"/>
      <c r="AS84" s="396"/>
      <c r="AU84" s="396"/>
      <c r="AV84" s="395"/>
      <c r="AW84" s="395"/>
      <c r="AX84" s="395"/>
      <c r="AY84" s="395"/>
      <c r="AZ84" s="395"/>
      <c r="BA84" s="395"/>
      <c r="BB84" s="395"/>
      <c r="BC84" s="395"/>
      <c r="BD84" s="395"/>
      <c r="BE84" s="398"/>
      <c r="BF84" s="399"/>
      <c r="BG84" s="399"/>
      <c r="BH84" s="399"/>
      <c r="BI84" s="399"/>
    </row>
    <row r="85" spans="2:61">
      <c r="B85" s="395"/>
      <c r="AA85" s="22"/>
      <c r="AE85" s="397"/>
      <c r="AF85" s="397"/>
      <c r="AG85" s="397"/>
      <c r="AH85" s="396"/>
      <c r="AJ85" s="396"/>
      <c r="AK85" s="396"/>
      <c r="AL85" s="396"/>
      <c r="AN85" s="396"/>
      <c r="AO85" s="396"/>
      <c r="AQ85" s="396"/>
      <c r="AS85" s="396"/>
      <c r="AU85" s="396"/>
      <c r="AV85" s="395"/>
      <c r="AW85" s="395"/>
      <c r="AX85" s="395"/>
      <c r="AY85" s="395"/>
      <c r="AZ85" s="395"/>
      <c r="BA85" s="395"/>
      <c r="BB85" s="395"/>
      <c r="BC85" s="395"/>
      <c r="BD85" s="395"/>
      <c r="BE85" s="398"/>
      <c r="BF85" s="399"/>
      <c r="BG85" s="399"/>
      <c r="BH85" s="399"/>
      <c r="BI85" s="399"/>
    </row>
    <row r="86" spans="2:61">
      <c r="B86" s="395"/>
      <c r="AA86" s="22"/>
      <c r="AE86" s="397"/>
      <c r="AF86" s="397"/>
      <c r="AG86" s="397"/>
      <c r="AH86" s="396"/>
      <c r="AJ86" s="396"/>
      <c r="AK86" s="396"/>
      <c r="AL86" s="396"/>
      <c r="AN86" s="396"/>
      <c r="AO86" s="396"/>
      <c r="AQ86" s="396"/>
      <c r="AS86" s="396"/>
      <c r="AU86" s="396"/>
      <c r="AV86" s="395"/>
      <c r="AW86" s="395"/>
      <c r="AX86" s="395"/>
      <c r="AY86" s="395"/>
      <c r="AZ86" s="395"/>
      <c r="BA86" s="395"/>
      <c r="BB86" s="395"/>
      <c r="BC86" s="395"/>
      <c r="BD86" s="395"/>
      <c r="BE86" s="398"/>
      <c r="BF86" s="399"/>
      <c r="BG86" s="399"/>
      <c r="BH86" s="399"/>
      <c r="BI86" s="399"/>
    </row>
    <row r="87" spans="2:61">
      <c r="B87" s="395"/>
      <c r="AA87" s="22"/>
      <c r="AE87" s="397"/>
      <c r="AF87" s="397"/>
      <c r="AG87" s="397"/>
      <c r="AH87" s="396"/>
      <c r="AJ87" s="396"/>
      <c r="AK87" s="396"/>
      <c r="AL87" s="396"/>
      <c r="AN87" s="396"/>
      <c r="AO87" s="396"/>
      <c r="AQ87" s="396"/>
      <c r="AS87" s="396"/>
      <c r="AU87" s="396"/>
      <c r="AV87" s="395"/>
      <c r="AW87" s="395"/>
      <c r="AX87" s="395"/>
      <c r="AY87" s="395"/>
      <c r="AZ87" s="395"/>
      <c r="BA87" s="395"/>
      <c r="BB87" s="395"/>
      <c r="BC87" s="395"/>
      <c r="BD87" s="395"/>
      <c r="BE87" s="398"/>
      <c r="BF87" s="399"/>
      <c r="BG87" s="399"/>
      <c r="BH87" s="399"/>
      <c r="BI87" s="399"/>
    </row>
    <row r="88" spans="2:61">
      <c r="B88" s="395"/>
      <c r="AA88" s="22"/>
      <c r="AE88" s="397"/>
      <c r="AF88" s="397"/>
      <c r="AG88" s="397"/>
      <c r="AH88" s="396"/>
      <c r="AJ88" s="396"/>
      <c r="AK88" s="396"/>
      <c r="AL88" s="396"/>
      <c r="AN88" s="396"/>
      <c r="AO88" s="396"/>
      <c r="AQ88" s="396"/>
      <c r="AS88" s="396"/>
      <c r="AU88" s="396"/>
      <c r="AV88" s="395"/>
      <c r="AW88" s="395"/>
      <c r="AX88" s="395"/>
      <c r="AY88" s="395"/>
      <c r="AZ88" s="395"/>
      <c r="BA88" s="395"/>
      <c r="BB88" s="395"/>
      <c r="BC88" s="395"/>
      <c r="BD88" s="395"/>
      <c r="BE88" s="398"/>
      <c r="BF88" s="399"/>
      <c r="BG88" s="399"/>
      <c r="BH88" s="399"/>
      <c r="BI88" s="399"/>
    </row>
    <row r="89" spans="2:61">
      <c r="B89" s="395"/>
      <c r="AA89" s="22"/>
      <c r="AE89" s="397"/>
      <c r="AF89" s="397"/>
      <c r="AG89" s="397"/>
      <c r="AH89" s="396"/>
      <c r="AJ89" s="396"/>
      <c r="AK89" s="396"/>
      <c r="AL89" s="396"/>
      <c r="AN89" s="396"/>
      <c r="AO89" s="396"/>
      <c r="AQ89" s="396"/>
      <c r="AS89" s="396"/>
      <c r="AU89" s="396"/>
      <c r="AV89" s="395"/>
      <c r="AW89" s="395"/>
      <c r="AX89" s="395"/>
      <c r="AY89" s="395"/>
      <c r="AZ89" s="395"/>
      <c r="BA89" s="395"/>
      <c r="BB89" s="395"/>
      <c r="BC89" s="395"/>
      <c r="BD89" s="395"/>
      <c r="BE89" s="398"/>
      <c r="BF89" s="399"/>
      <c r="BG89" s="399"/>
      <c r="BH89" s="399"/>
      <c r="BI89" s="399"/>
    </row>
    <row r="90" spans="2:61">
      <c r="B90" s="395"/>
      <c r="AA90" s="22"/>
      <c r="AE90" s="397"/>
      <c r="AF90" s="397"/>
      <c r="AG90" s="397"/>
      <c r="AH90" s="396"/>
      <c r="AJ90" s="396"/>
      <c r="AK90" s="396"/>
      <c r="AL90" s="396"/>
      <c r="AN90" s="396"/>
      <c r="AO90" s="396"/>
      <c r="AQ90" s="396"/>
      <c r="AS90" s="396"/>
      <c r="AU90" s="396"/>
      <c r="AV90" s="395"/>
      <c r="AW90" s="395"/>
      <c r="AX90" s="395"/>
      <c r="AY90" s="395"/>
      <c r="AZ90" s="395"/>
      <c r="BA90" s="395"/>
      <c r="BB90" s="395"/>
      <c r="BC90" s="395"/>
      <c r="BD90" s="395"/>
      <c r="BE90" s="398"/>
      <c r="BF90" s="399"/>
      <c r="BG90" s="399"/>
      <c r="BH90" s="399"/>
      <c r="BI90" s="399"/>
    </row>
    <row r="91" spans="2:61">
      <c r="B91" s="395"/>
      <c r="AA91" s="22"/>
      <c r="AE91" s="397"/>
      <c r="AF91" s="397"/>
      <c r="AG91" s="397"/>
      <c r="AH91" s="396"/>
      <c r="AJ91" s="396"/>
      <c r="AK91" s="396"/>
      <c r="AL91" s="396"/>
      <c r="AN91" s="396"/>
      <c r="AO91" s="396"/>
      <c r="AQ91" s="396"/>
      <c r="AS91" s="396"/>
      <c r="AU91" s="396"/>
      <c r="AV91" s="395"/>
      <c r="AW91" s="395"/>
      <c r="AX91" s="395"/>
      <c r="AY91" s="395"/>
      <c r="AZ91" s="395"/>
      <c r="BA91" s="395"/>
      <c r="BB91" s="395"/>
      <c r="BC91" s="395"/>
      <c r="BD91" s="395"/>
      <c r="BE91" s="398"/>
      <c r="BF91" s="399"/>
      <c r="BG91" s="399"/>
      <c r="BH91" s="399"/>
      <c r="BI91" s="399"/>
    </row>
    <row r="92" spans="2:61">
      <c r="B92" s="395"/>
      <c r="AA92" s="22"/>
      <c r="AE92" s="397"/>
      <c r="AF92" s="397"/>
      <c r="AG92" s="397"/>
      <c r="AH92" s="396"/>
      <c r="AJ92" s="396"/>
      <c r="AK92" s="396"/>
      <c r="AL92" s="396"/>
      <c r="AN92" s="396"/>
      <c r="AO92" s="396"/>
      <c r="AQ92" s="396"/>
      <c r="AS92" s="396"/>
      <c r="AU92" s="396"/>
      <c r="AV92" s="395"/>
      <c r="AW92" s="395"/>
      <c r="AX92" s="395"/>
      <c r="AY92" s="395"/>
      <c r="AZ92" s="395"/>
      <c r="BA92" s="395"/>
      <c r="BB92" s="395"/>
      <c r="BC92" s="395"/>
      <c r="BD92" s="395"/>
      <c r="BE92" s="398"/>
      <c r="BF92" s="399"/>
      <c r="BG92" s="399"/>
      <c r="BH92" s="399"/>
      <c r="BI92" s="399"/>
    </row>
    <row r="93" spans="2:61">
      <c r="B93" s="395"/>
      <c r="AA93" s="22"/>
      <c r="AE93" s="397"/>
      <c r="AF93" s="397"/>
      <c r="AG93" s="397"/>
      <c r="AH93" s="396"/>
      <c r="AJ93" s="396"/>
      <c r="AK93" s="396"/>
      <c r="AL93" s="396"/>
      <c r="AN93" s="396"/>
      <c r="AO93" s="396"/>
      <c r="AQ93" s="396"/>
      <c r="AS93" s="396"/>
      <c r="AU93" s="396"/>
      <c r="AV93" s="395"/>
      <c r="AW93" s="395"/>
      <c r="AX93" s="395"/>
      <c r="AY93" s="395"/>
      <c r="AZ93" s="395"/>
      <c r="BA93" s="395"/>
      <c r="BB93" s="395"/>
      <c r="BC93" s="395"/>
      <c r="BD93" s="395"/>
      <c r="BE93" s="398"/>
      <c r="BF93" s="399"/>
      <c r="BG93" s="399"/>
      <c r="BH93" s="399"/>
      <c r="BI93" s="399"/>
    </row>
    <row r="94" spans="2:61">
      <c r="B94" s="395"/>
      <c r="AA94" s="22"/>
      <c r="AE94" s="397"/>
      <c r="AF94" s="397"/>
      <c r="AG94" s="397"/>
      <c r="AH94" s="396"/>
      <c r="AJ94" s="396"/>
      <c r="AK94" s="396"/>
      <c r="AL94" s="396"/>
      <c r="AN94" s="396"/>
      <c r="AO94" s="396"/>
      <c r="AQ94" s="396"/>
      <c r="AS94" s="396"/>
      <c r="AU94" s="396"/>
      <c r="AV94" s="395"/>
      <c r="AW94" s="395"/>
      <c r="AX94" s="395"/>
      <c r="AY94" s="395"/>
      <c r="AZ94" s="395"/>
      <c r="BA94" s="395"/>
      <c r="BB94" s="395"/>
      <c r="BC94" s="395"/>
      <c r="BD94" s="395"/>
      <c r="BE94" s="398"/>
      <c r="BF94" s="399"/>
      <c r="BG94" s="399"/>
      <c r="BH94" s="399"/>
      <c r="BI94" s="399"/>
    </row>
    <row r="95" spans="2:61">
      <c r="B95" s="395"/>
      <c r="AA95" s="22"/>
      <c r="AE95" s="397"/>
      <c r="AF95" s="397"/>
      <c r="AG95" s="397"/>
      <c r="AH95" s="396"/>
      <c r="AJ95" s="396"/>
      <c r="AK95" s="396"/>
      <c r="AL95" s="396"/>
      <c r="AN95" s="396"/>
      <c r="AO95" s="396"/>
      <c r="AQ95" s="396"/>
      <c r="AS95" s="396"/>
      <c r="AU95" s="396"/>
      <c r="AV95" s="395"/>
      <c r="AW95" s="395"/>
      <c r="AX95" s="395"/>
      <c r="AY95" s="395"/>
      <c r="AZ95" s="395"/>
      <c r="BA95" s="395"/>
      <c r="BB95" s="395"/>
      <c r="BC95" s="395"/>
      <c r="BD95" s="395"/>
      <c r="BE95" s="398"/>
      <c r="BF95" s="399"/>
      <c r="BG95" s="399"/>
      <c r="BH95" s="399"/>
      <c r="BI95" s="399"/>
    </row>
    <row r="96" spans="2:61">
      <c r="B96" s="395"/>
      <c r="AA96" s="22"/>
      <c r="AE96" s="397"/>
      <c r="AF96" s="397"/>
      <c r="AG96" s="397"/>
      <c r="AH96" s="396"/>
      <c r="AJ96" s="396"/>
      <c r="AK96" s="396"/>
      <c r="AL96" s="396"/>
      <c r="AN96" s="396"/>
      <c r="AO96" s="396"/>
      <c r="AQ96" s="396"/>
      <c r="AS96" s="396"/>
      <c r="AU96" s="396"/>
      <c r="AV96" s="395"/>
      <c r="AW96" s="395"/>
      <c r="AX96" s="395"/>
      <c r="AY96" s="395"/>
      <c r="AZ96" s="395"/>
      <c r="BA96" s="395"/>
      <c r="BB96" s="395"/>
      <c r="BC96" s="395"/>
      <c r="BD96" s="395"/>
      <c r="BE96" s="398"/>
      <c r="BF96" s="399"/>
      <c r="BG96" s="399"/>
      <c r="BH96" s="399"/>
      <c r="BI96" s="399"/>
    </row>
    <row r="97" spans="2:61">
      <c r="B97" s="395"/>
      <c r="AA97" s="22"/>
      <c r="AE97" s="397"/>
      <c r="AF97" s="397"/>
      <c r="AG97" s="397"/>
      <c r="AH97" s="396"/>
      <c r="AJ97" s="396"/>
      <c r="AK97" s="396"/>
      <c r="AL97" s="396"/>
      <c r="AN97" s="396"/>
      <c r="AO97" s="396"/>
      <c r="AQ97" s="396"/>
      <c r="AS97" s="396"/>
      <c r="AU97" s="396"/>
      <c r="AV97" s="395"/>
      <c r="AW97" s="395"/>
      <c r="AX97" s="395"/>
      <c r="AY97" s="395"/>
      <c r="AZ97" s="395"/>
      <c r="BA97" s="395"/>
      <c r="BB97" s="395"/>
      <c r="BC97" s="395"/>
      <c r="BD97" s="395"/>
      <c r="BE97" s="398"/>
      <c r="BF97" s="399"/>
      <c r="BG97" s="399"/>
      <c r="BH97" s="399"/>
      <c r="BI97" s="399"/>
    </row>
    <row r="98" spans="2:61">
      <c r="B98" s="395"/>
      <c r="AA98" s="22"/>
      <c r="AE98" s="397"/>
      <c r="AF98" s="397"/>
      <c r="AG98" s="397"/>
      <c r="AH98" s="396"/>
      <c r="AJ98" s="396"/>
      <c r="AK98" s="396"/>
      <c r="AL98" s="396"/>
      <c r="AN98" s="396"/>
      <c r="AO98" s="396"/>
      <c r="AQ98" s="396"/>
      <c r="AS98" s="396"/>
      <c r="AU98" s="396"/>
      <c r="AV98" s="395"/>
      <c r="AW98" s="395"/>
      <c r="AX98" s="395"/>
      <c r="AY98" s="395"/>
      <c r="AZ98" s="395"/>
      <c r="BA98" s="395"/>
      <c r="BB98" s="395"/>
      <c r="BC98" s="395"/>
      <c r="BD98" s="395"/>
      <c r="BE98" s="398"/>
      <c r="BF98" s="399"/>
      <c r="BG98" s="399"/>
      <c r="BH98" s="399"/>
      <c r="BI98" s="399"/>
    </row>
    <row r="99" spans="2:61">
      <c r="B99" s="395"/>
      <c r="AA99" s="22"/>
      <c r="AE99" s="397"/>
      <c r="AF99" s="397"/>
      <c r="AG99" s="397"/>
      <c r="AH99" s="396"/>
      <c r="AJ99" s="396"/>
      <c r="AK99" s="396"/>
      <c r="AL99" s="396"/>
      <c r="AN99" s="396"/>
      <c r="AO99" s="396"/>
      <c r="AQ99" s="396"/>
      <c r="AS99" s="396"/>
      <c r="AU99" s="396"/>
      <c r="AV99" s="395"/>
      <c r="AW99" s="395"/>
      <c r="AX99" s="395"/>
      <c r="AY99" s="395"/>
      <c r="AZ99" s="395"/>
      <c r="BA99" s="395"/>
      <c r="BB99" s="395"/>
      <c r="BC99" s="395"/>
      <c r="BD99" s="395"/>
      <c r="BE99" s="398"/>
      <c r="BF99" s="399"/>
      <c r="BG99" s="399"/>
      <c r="BH99" s="399"/>
      <c r="BI99" s="399"/>
    </row>
    <row r="100" spans="2:61">
      <c r="B100" s="395"/>
      <c r="AA100" s="22"/>
      <c r="AE100" s="397"/>
      <c r="AF100" s="397"/>
      <c r="AG100" s="397"/>
      <c r="AH100" s="396"/>
      <c r="AJ100" s="396"/>
      <c r="AK100" s="396"/>
      <c r="AL100" s="396"/>
      <c r="AN100" s="396"/>
      <c r="AO100" s="396"/>
      <c r="AQ100" s="396"/>
      <c r="AS100" s="396"/>
      <c r="AU100" s="396"/>
      <c r="AV100" s="395"/>
      <c r="AW100" s="395"/>
      <c r="AX100" s="395"/>
      <c r="AY100" s="395"/>
      <c r="AZ100" s="395"/>
      <c r="BA100" s="395"/>
      <c r="BB100" s="395"/>
      <c r="BC100" s="395"/>
      <c r="BD100" s="395"/>
      <c r="BE100" s="398"/>
      <c r="BF100" s="399"/>
      <c r="BG100" s="399"/>
      <c r="BH100" s="399"/>
      <c r="BI100" s="399"/>
    </row>
    <row r="101" spans="2:61">
      <c r="B101" s="395"/>
      <c r="AA101" s="22"/>
      <c r="AE101" s="397"/>
      <c r="AF101" s="397"/>
      <c r="AG101" s="397"/>
      <c r="AH101" s="396"/>
      <c r="AJ101" s="396"/>
      <c r="AK101" s="396"/>
      <c r="AL101" s="396"/>
      <c r="AN101" s="396"/>
      <c r="AO101" s="396"/>
      <c r="AQ101" s="396"/>
      <c r="AS101" s="396"/>
      <c r="AU101" s="396"/>
      <c r="AV101" s="395"/>
      <c r="AW101" s="395"/>
      <c r="AX101" s="395"/>
      <c r="AY101" s="395"/>
      <c r="AZ101" s="395"/>
      <c r="BA101" s="395"/>
      <c r="BB101" s="395"/>
      <c r="BC101" s="395"/>
      <c r="BD101" s="395"/>
      <c r="BE101" s="398"/>
      <c r="BF101" s="399"/>
      <c r="BG101" s="399"/>
      <c r="BH101" s="399"/>
      <c r="BI101" s="399"/>
    </row>
    <row r="102" spans="2:61">
      <c r="B102" s="395"/>
      <c r="AA102" s="22"/>
      <c r="AE102" s="397"/>
      <c r="AF102" s="397"/>
      <c r="AG102" s="397"/>
      <c r="AH102" s="396"/>
      <c r="AJ102" s="396"/>
      <c r="AK102" s="396"/>
      <c r="AL102" s="396"/>
      <c r="AN102" s="396"/>
      <c r="AO102" s="396"/>
      <c r="AQ102" s="396"/>
      <c r="AS102" s="396"/>
      <c r="AU102" s="396"/>
      <c r="AV102" s="395"/>
      <c r="AW102" s="395"/>
      <c r="AX102" s="395"/>
      <c r="AY102" s="395"/>
      <c r="AZ102" s="395"/>
      <c r="BA102" s="395"/>
      <c r="BB102" s="395"/>
      <c r="BC102" s="395"/>
      <c r="BD102" s="395"/>
      <c r="BE102" s="398"/>
      <c r="BF102" s="399"/>
      <c r="BG102" s="399"/>
      <c r="BH102" s="399"/>
      <c r="BI102" s="399"/>
    </row>
    <row r="103" spans="2:61">
      <c r="B103" s="395"/>
      <c r="AA103" s="22"/>
      <c r="AE103" s="397"/>
      <c r="AF103" s="397"/>
      <c r="AG103" s="397"/>
      <c r="AH103" s="396"/>
      <c r="AJ103" s="396"/>
      <c r="AK103" s="396"/>
      <c r="AL103" s="396"/>
      <c r="AN103" s="396"/>
      <c r="AO103" s="396"/>
      <c r="AQ103" s="396"/>
      <c r="AS103" s="396"/>
      <c r="AU103" s="396"/>
      <c r="AV103" s="395"/>
      <c r="AW103" s="395"/>
      <c r="AX103" s="395"/>
      <c r="AY103" s="395"/>
      <c r="AZ103" s="395"/>
      <c r="BA103" s="395"/>
      <c r="BB103" s="395"/>
      <c r="BC103" s="395"/>
      <c r="BD103" s="395"/>
      <c r="BE103" s="398"/>
      <c r="BF103" s="399"/>
      <c r="BG103" s="399"/>
      <c r="BH103" s="399"/>
      <c r="BI103" s="399"/>
    </row>
    <row r="104" spans="2:61">
      <c r="B104" s="395"/>
      <c r="AA104" s="22"/>
      <c r="AE104" s="397"/>
      <c r="AF104" s="397"/>
      <c r="AG104" s="397"/>
      <c r="AH104" s="396"/>
      <c r="AJ104" s="396"/>
      <c r="AK104" s="396"/>
      <c r="AL104" s="396"/>
      <c r="AN104" s="396"/>
      <c r="AO104" s="396"/>
      <c r="AQ104" s="396"/>
      <c r="AS104" s="396"/>
      <c r="AU104" s="396"/>
      <c r="AV104" s="395"/>
      <c r="AW104" s="395"/>
      <c r="AX104" s="395"/>
      <c r="AY104" s="395"/>
      <c r="AZ104" s="395"/>
      <c r="BA104" s="395"/>
      <c r="BB104" s="395"/>
      <c r="BC104" s="395"/>
      <c r="BD104" s="395"/>
      <c r="BE104" s="398"/>
      <c r="BF104" s="399"/>
      <c r="BG104" s="399"/>
      <c r="BH104" s="399"/>
      <c r="BI104" s="399"/>
    </row>
    <row r="105" spans="2:61">
      <c r="B105" s="395"/>
      <c r="AA105" s="22"/>
      <c r="AE105" s="397"/>
      <c r="AF105" s="397"/>
      <c r="AG105" s="397"/>
      <c r="AH105" s="396"/>
      <c r="AJ105" s="396"/>
      <c r="AK105" s="396"/>
      <c r="AL105" s="396"/>
      <c r="AN105" s="396"/>
      <c r="AO105" s="396"/>
      <c r="AQ105" s="396"/>
      <c r="AS105" s="396"/>
      <c r="AU105" s="396"/>
      <c r="AV105" s="395"/>
      <c r="AW105" s="395"/>
      <c r="AX105" s="395"/>
      <c r="AY105" s="395"/>
      <c r="AZ105" s="395"/>
      <c r="BA105" s="395"/>
      <c r="BB105" s="395"/>
      <c r="BC105" s="395"/>
      <c r="BD105" s="395"/>
      <c r="BE105" s="398"/>
      <c r="BF105" s="399"/>
      <c r="BG105" s="399"/>
      <c r="BH105" s="399"/>
      <c r="BI105" s="399"/>
    </row>
    <row r="106" spans="2:61">
      <c r="B106" s="395"/>
      <c r="AA106" s="22"/>
      <c r="AE106" s="397"/>
      <c r="AF106" s="397"/>
      <c r="AG106" s="397"/>
      <c r="AH106" s="396"/>
      <c r="AJ106" s="396"/>
      <c r="AK106" s="396"/>
      <c r="AL106" s="396"/>
      <c r="AN106" s="396"/>
      <c r="AO106" s="396"/>
      <c r="AQ106" s="396"/>
      <c r="AS106" s="396"/>
      <c r="AU106" s="396"/>
      <c r="AV106" s="395"/>
      <c r="AW106" s="395"/>
      <c r="AX106" s="395"/>
      <c r="AY106" s="395"/>
      <c r="AZ106" s="395"/>
      <c r="BA106" s="395"/>
      <c r="BB106" s="395"/>
      <c r="BC106" s="395"/>
      <c r="BD106" s="395"/>
      <c r="BE106" s="398"/>
      <c r="BF106" s="399"/>
      <c r="BG106" s="399"/>
      <c r="BH106" s="399"/>
      <c r="BI106" s="399"/>
    </row>
    <row r="107" spans="2:61">
      <c r="B107" s="395"/>
      <c r="AA107" s="22"/>
      <c r="AE107" s="397"/>
      <c r="AF107" s="397"/>
      <c r="AG107" s="397"/>
      <c r="AH107" s="396"/>
      <c r="AJ107" s="396"/>
      <c r="AK107" s="396"/>
      <c r="AL107" s="396"/>
      <c r="AN107" s="396"/>
      <c r="AO107" s="396"/>
      <c r="AQ107" s="396"/>
      <c r="AS107" s="396"/>
      <c r="AU107" s="396"/>
      <c r="AV107" s="395"/>
      <c r="AW107" s="395"/>
      <c r="AX107" s="395"/>
      <c r="AY107" s="395"/>
      <c r="AZ107" s="395"/>
      <c r="BA107" s="395"/>
      <c r="BB107" s="395"/>
      <c r="BC107" s="395"/>
      <c r="BD107" s="395"/>
      <c r="BE107" s="398"/>
      <c r="BF107" s="399"/>
      <c r="BG107" s="399"/>
      <c r="BH107" s="399"/>
      <c r="BI107" s="399"/>
    </row>
    <row r="108" spans="2:61">
      <c r="B108" s="395"/>
      <c r="AA108" s="22"/>
      <c r="AE108" s="397"/>
      <c r="AF108" s="397"/>
      <c r="AG108" s="397"/>
      <c r="AH108" s="396"/>
      <c r="AJ108" s="396"/>
      <c r="AK108" s="396"/>
      <c r="AL108" s="396"/>
      <c r="AN108" s="396"/>
      <c r="AO108" s="396"/>
      <c r="AQ108" s="396"/>
      <c r="AS108" s="396"/>
      <c r="AU108" s="396"/>
      <c r="AV108" s="395"/>
      <c r="AW108" s="395"/>
      <c r="AX108" s="395"/>
      <c r="AY108" s="395"/>
      <c r="AZ108" s="395"/>
      <c r="BA108" s="395"/>
      <c r="BB108" s="395"/>
      <c r="BC108" s="395"/>
      <c r="BD108" s="395"/>
      <c r="BE108" s="398"/>
      <c r="BF108" s="399"/>
      <c r="BG108" s="399"/>
      <c r="BH108" s="399"/>
      <c r="BI108" s="399"/>
    </row>
    <row r="109" spans="2:61">
      <c r="B109" s="395"/>
      <c r="AA109" s="22"/>
      <c r="AE109" s="397"/>
      <c r="AF109" s="397"/>
      <c r="AG109" s="397"/>
      <c r="AH109" s="396"/>
      <c r="AJ109" s="396"/>
      <c r="AK109" s="396"/>
      <c r="AL109" s="396"/>
      <c r="AN109" s="396"/>
      <c r="AO109" s="396"/>
      <c r="AQ109" s="396"/>
      <c r="AS109" s="396"/>
      <c r="AU109" s="396"/>
      <c r="AV109" s="395"/>
      <c r="AW109" s="395"/>
      <c r="AX109" s="395"/>
      <c r="AY109" s="395"/>
      <c r="AZ109" s="395"/>
      <c r="BA109" s="395"/>
      <c r="BB109" s="395"/>
      <c r="BC109" s="395"/>
      <c r="BD109" s="395"/>
      <c r="BE109" s="398"/>
      <c r="BF109" s="399"/>
      <c r="BG109" s="399"/>
      <c r="BH109" s="399"/>
      <c r="BI109" s="399"/>
    </row>
    <row r="110" spans="2:61">
      <c r="B110" s="395"/>
      <c r="AA110" s="22"/>
      <c r="AE110" s="397"/>
      <c r="AF110" s="397"/>
      <c r="AG110" s="397"/>
      <c r="AH110" s="396"/>
      <c r="AJ110" s="396"/>
      <c r="AK110" s="396"/>
      <c r="AL110" s="396"/>
      <c r="AN110" s="396"/>
      <c r="AO110" s="396"/>
      <c r="AQ110" s="396"/>
      <c r="AS110" s="396"/>
      <c r="AU110" s="396"/>
      <c r="AV110" s="395"/>
      <c r="AW110" s="395"/>
      <c r="AX110" s="395"/>
      <c r="AY110" s="395"/>
      <c r="AZ110" s="395"/>
      <c r="BA110" s="395"/>
      <c r="BB110" s="395"/>
      <c r="BC110" s="395"/>
      <c r="BD110" s="395"/>
      <c r="BE110" s="398"/>
      <c r="BF110" s="399"/>
      <c r="BG110" s="399"/>
      <c r="BH110" s="399"/>
      <c r="BI110" s="399"/>
    </row>
    <row r="111" spans="2:61">
      <c r="B111" s="395"/>
      <c r="AA111" s="22"/>
      <c r="AE111" s="397"/>
      <c r="AF111" s="397"/>
      <c r="AG111" s="397"/>
      <c r="AH111" s="396"/>
      <c r="AJ111" s="396"/>
      <c r="AK111" s="396"/>
      <c r="AL111" s="396"/>
      <c r="AN111" s="396"/>
      <c r="AO111" s="396"/>
      <c r="AQ111" s="396"/>
      <c r="AS111" s="396"/>
      <c r="AU111" s="396"/>
      <c r="AV111" s="395"/>
      <c r="AW111" s="395"/>
      <c r="AX111" s="395"/>
      <c r="AY111" s="395"/>
      <c r="AZ111" s="395"/>
      <c r="BA111" s="395"/>
      <c r="BB111" s="395"/>
      <c r="BC111" s="395"/>
      <c r="BD111" s="395"/>
      <c r="BE111" s="398"/>
      <c r="BF111" s="399"/>
      <c r="BG111" s="399"/>
      <c r="BH111" s="399"/>
      <c r="BI111" s="399"/>
    </row>
    <row r="112" spans="2:61">
      <c r="B112" s="395"/>
      <c r="AA112" s="22"/>
      <c r="AE112" s="397"/>
      <c r="AF112" s="397"/>
      <c r="AG112" s="397"/>
      <c r="AH112" s="396"/>
      <c r="AJ112" s="396"/>
      <c r="AK112" s="396"/>
      <c r="AL112" s="396"/>
      <c r="AN112" s="396"/>
      <c r="AO112" s="396"/>
      <c r="AQ112" s="396"/>
      <c r="AS112" s="396"/>
      <c r="AU112" s="396"/>
      <c r="AV112" s="395"/>
      <c r="AW112" s="395"/>
      <c r="AX112" s="395"/>
      <c r="AY112" s="395"/>
      <c r="AZ112" s="395"/>
      <c r="BA112" s="395"/>
      <c r="BB112" s="395"/>
      <c r="BC112" s="395"/>
      <c r="BD112" s="395"/>
      <c r="BE112" s="398"/>
      <c r="BF112" s="399"/>
      <c r="BG112" s="399"/>
      <c r="BH112" s="399"/>
      <c r="BI112" s="399"/>
    </row>
    <row r="113" spans="2:61">
      <c r="B113" s="395"/>
      <c r="AA113" s="22"/>
      <c r="AE113" s="397"/>
      <c r="AF113" s="397"/>
      <c r="AG113" s="397"/>
      <c r="AH113" s="396"/>
      <c r="AJ113" s="396"/>
      <c r="AK113" s="396"/>
      <c r="AL113" s="396"/>
      <c r="AN113" s="396"/>
      <c r="AO113" s="396"/>
      <c r="AQ113" s="396"/>
      <c r="AS113" s="396"/>
      <c r="AU113" s="396"/>
      <c r="AV113" s="395"/>
      <c r="AW113" s="395"/>
      <c r="AX113" s="395"/>
      <c r="AY113" s="395"/>
      <c r="AZ113" s="395"/>
      <c r="BA113" s="395"/>
      <c r="BB113" s="395"/>
      <c r="BC113" s="395"/>
      <c r="BD113" s="395"/>
      <c r="BE113" s="398"/>
      <c r="BF113" s="399"/>
      <c r="BG113" s="399"/>
      <c r="BH113" s="399"/>
      <c r="BI113" s="399"/>
    </row>
    <row r="114" spans="2:61">
      <c r="B114" s="395"/>
      <c r="AA114" s="22"/>
      <c r="AE114" s="397"/>
      <c r="AF114" s="397"/>
      <c r="AG114" s="397"/>
      <c r="AH114" s="396"/>
      <c r="AJ114" s="396"/>
      <c r="AK114" s="396"/>
      <c r="AL114" s="396"/>
      <c r="AN114" s="396"/>
      <c r="AO114" s="396"/>
      <c r="AQ114" s="396"/>
      <c r="AS114" s="396"/>
      <c r="AU114" s="396"/>
      <c r="AV114" s="395"/>
      <c r="AW114" s="395"/>
      <c r="AX114" s="395"/>
      <c r="AY114" s="395"/>
      <c r="AZ114" s="395"/>
      <c r="BA114" s="395"/>
      <c r="BB114" s="395"/>
      <c r="BC114" s="395"/>
      <c r="BD114" s="395"/>
      <c r="BE114" s="398"/>
      <c r="BF114" s="399"/>
      <c r="BG114" s="399"/>
      <c r="BH114" s="399"/>
      <c r="BI114" s="399"/>
    </row>
    <row r="115" spans="2:61">
      <c r="B115" s="395"/>
      <c r="AA115" s="22"/>
      <c r="AE115" s="397"/>
      <c r="AF115" s="397"/>
      <c r="AG115" s="397"/>
      <c r="AH115" s="396"/>
      <c r="AJ115" s="396"/>
      <c r="AK115" s="396"/>
      <c r="AL115" s="396"/>
      <c r="AN115" s="396"/>
      <c r="AO115" s="396"/>
      <c r="AQ115" s="396"/>
      <c r="AS115" s="396"/>
      <c r="AU115" s="396"/>
      <c r="AV115" s="395"/>
      <c r="AW115" s="395"/>
      <c r="AX115" s="395"/>
      <c r="AY115" s="395"/>
      <c r="AZ115" s="395"/>
      <c r="BA115" s="395"/>
      <c r="BB115" s="395"/>
      <c r="BC115" s="395"/>
      <c r="BD115" s="395"/>
      <c r="BE115" s="398"/>
      <c r="BF115" s="399"/>
      <c r="BG115" s="399"/>
      <c r="BH115" s="399"/>
      <c r="BI115" s="399"/>
    </row>
    <row r="116" spans="2:61">
      <c r="B116" s="395"/>
      <c r="AA116" s="22"/>
      <c r="AE116" s="397"/>
      <c r="AF116" s="397"/>
      <c r="AG116" s="397"/>
      <c r="AH116" s="396"/>
      <c r="AJ116" s="396"/>
      <c r="AK116" s="396"/>
      <c r="AL116" s="396"/>
      <c r="AN116" s="396"/>
      <c r="AO116" s="396"/>
      <c r="AQ116" s="396"/>
      <c r="AS116" s="396"/>
      <c r="AU116" s="396"/>
      <c r="AV116" s="395"/>
      <c r="AW116" s="395"/>
      <c r="AX116" s="395"/>
      <c r="AY116" s="395"/>
      <c r="AZ116" s="395"/>
      <c r="BA116" s="395"/>
      <c r="BB116" s="395"/>
      <c r="BC116" s="395"/>
      <c r="BD116" s="395"/>
      <c r="BE116" s="398"/>
      <c r="BF116" s="399"/>
      <c r="BG116" s="399"/>
      <c r="BH116" s="399"/>
      <c r="BI116" s="399"/>
    </row>
    <row r="117" spans="2:61">
      <c r="B117" s="395"/>
      <c r="AA117" s="22"/>
      <c r="AE117" s="397"/>
      <c r="AF117" s="397"/>
      <c r="AG117" s="397"/>
      <c r="AH117" s="396"/>
      <c r="AJ117" s="396"/>
      <c r="AK117" s="396"/>
      <c r="AL117" s="396"/>
      <c r="AN117" s="396"/>
      <c r="AO117" s="396"/>
      <c r="AQ117" s="396"/>
      <c r="AS117" s="396"/>
      <c r="AU117" s="396"/>
      <c r="AV117" s="395"/>
      <c r="AW117" s="395"/>
      <c r="AX117" s="395"/>
      <c r="AY117" s="395"/>
      <c r="AZ117" s="395"/>
      <c r="BA117" s="395"/>
      <c r="BB117" s="395"/>
      <c r="BC117" s="395"/>
      <c r="BD117" s="395"/>
      <c r="BE117" s="398"/>
      <c r="BF117" s="399"/>
      <c r="BG117" s="399"/>
      <c r="BH117" s="399"/>
      <c r="BI117" s="399"/>
    </row>
    <row r="118" spans="2:61">
      <c r="B118" s="395"/>
      <c r="AA118" s="22"/>
      <c r="AE118" s="397"/>
      <c r="AF118" s="397"/>
      <c r="AG118" s="397"/>
      <c r="AH118" s="396"/>
      <c r="AJ118" s="396"/>
      <c r="AK118" s="396"/>
      <c r="AL118" s="396"/>
      <c r="AN118" s="396"/>
      <c r="AO118" s="396"/>
      <c r="AQ118" s="396"/>
      <c r="AS118" s="396"/>
      <c r="AU118" s="396"/>
      <c r="AV118" s="395"/>
      <c r="AW118" s="395"/>
      <c r="AX118" s="395"/>
      <c r="AY118" s="395"/>
      <c r="AZ118" s="395"/>
      <c r="BA118" s="395"/>
      <c r="BB118" s="395"/>
      <c r="BC118" s="395"/>
      <c r="BD118" s="395"/>
      <c r="BE118" s="398"/>
      <c r="BF118" s="399"/>
      <c r="BG118" s="399"/>
      <c r="BH118" s="399"/>
      <c r="BI118" s="399"/>
    </row>
    <row r="119" spans="2:61">
      <c r="B119" s="395"/>
      <c r="AA119" s="22"/>
      <c r="AE119" s="397"/>
      <c r="AF119" s="397"/>
      <c r="AG119" s="397"/>
      <c r="AH119" s="396"/>
      <c r="AJ119" s="396"/>
      <c r="AK119" s="396"/>
      <c r="AL119" s="396"/>
      <c r="AN119" s="396"/>
      <c r="AO119" s="396"/>
      <c r="AQ119" s="396"/>
      <c r="AS119" s="396"/>
      <c r="AU119" s="396"/>
      <c r="AV119" s="395"/>
      <c r="AW119" s="395"/>
      <c r="AX119" s="395"/>
      <c r="AY119" s="395"/>
      <c r="AZ119" s="395"/>
      <c r="BA119" s="395"/>
      <c r="BB119" s="395"/>
      <c r="BC119" s="395"/>
      <c r="BD119" s="395"/>
      <c r="BE119" s="398"/>
      <c r="BF119" s="399"/>
      <c r="BG119" s="399"/>
      <c r="BH119" s="399"/>
      <c r="BI119" s="399"/>
    </row>
    <row r="120" spans="2:61">
      <c r="B120" s="395"/>
      <c r="AA120" s="22"/>
      <c r="AE120" s="397"/>
      <c r="AF120" s="397"/>
      <c r="AG120" s="397"/>
      <c r="AH120" s="396"/>
      <c r="AJ120" s="396"/>
      <c r="AK120" s="396"/>
      <c r="AL120" s="396"/>
      <c r="AN120" s="396"/>
      <c r="AO120" s="396"/>
      <c r="AQ120" s="396"/>
      <c r="AS120" s="396"/>
      <c r="AU120" s="396"/>
      <c r="AV120" s="395"/>
      <c r="AW120" s="395"/>
      <c r="AX120" s="395"/>
      <c r="AY120" s="395"/>
      <c r="AZ120" s="395"/>
      <c r="BA120" s="395"/>
      <c r="BB120" s="395"/>
      <c r="BC120" s="395"/>
      <c r="BD120" s="395"/>
      <c r="BE120" s="398"/>
      <c r="BF120" s="399"/>
      <c r="BG120" s="399"/>
      <c r="BH120" s="399"/>
      <c r="BI120" s="399"/>
    </row>
    <row r="121" spans="2:61">
      <c r="B121" s="395"/>
      <c r="AA121" s="22"/>
      <c r="AE121" s="397"/>
      <c r="AF121" s="397"/>
      <c r="AG121" s="397"/>
      <c r="AH121" s="396"/>
      <c r="AJ121" s="396"/>
      <c r="AK121" s="396"/>
      <c r="AL121" s="396"/>
      <c r="AN121" s="396"/>
      <c r="AO121" s="396"/>
      <c r="AQ121" s="396"/>
      <c r="AS121" s="396"/>
      <c r="AU121" s="396"/>
      <c r="AV121" s="395"/>
      <c r="AW121" s="395"/>
      <c r="AX121" s="395"/>
      <c r="AY121" s="395"/>
      <c r="AZ121" s="395"/>
      <c r="BA121" s="395"/>
      <c r="BB121" s="395"/>
      <c r="BC121" s="395"/>
      <c r="BD121" s="395"/>
      <c r="BE121" s="398"/>
      <c r="BF121" s="399"/>
      <c r="BG121" s="399"/>
      <c r="BH121" s="399"/>
      <c r="BI121" s="399"/>
    </row>
    <row r="122" spans="2:61">
      <c r="B122" s="395"/>
      <c r="AA122" s="22"/>
      <c r="AE122" s="397"/>
      <c r="AF122" s="397"/>
      <c r="AG122" s="397"/>
      <c r="AH122" s="396"/>
      <c r="AJ122" s="396"/>
      <c r="AK122" s="396"/>
      <c r="AL122" s="396"/>
      <c r="AN122" s="396"/>
      <c r="AO122" s="396"/>
      <c r="AQ122" s="396"/>
      <c r="AS122" s="396"/>
      <c r="AU122" s="396"/>
      <c r="AV122" s="395"/>
      <c r="AW122" s="395"/>
      <c r="AX122" s="395"/>
      <c r="AY122" s="395"/>
      <c r="AZ122" s="395"/>
      <c r="BA122" s="395"/>
      <c r="BB122" s="395"/>
      <c r="BC122" s="395"/>
      <c r="BD122" s="395"/>
      <c r="BE122" s="398"/>
      <c r="BF122" s="399"/>
      <c r="BG122" s="399"/>
      <c r="BH122" s="399"/>
      <c r="BI122" s="399"/>
    </row>
    <row r="123" spans="2:61">
      <c r="B123" s="395"/>
      <c r="AA123" s="22"/>
      <c r="AE123" s="397"/>
      <c r="AF123" s="397"/>
      <c r="AG123" s="397"/>
      <c r="AH123" s="396"/>
      <c r="AJ123" s="396"/>
      <c r="AK123" s="396"/>
      <c r="AL123" s="396"/>
      <c r="AN123" s="396"/>
      <c r="AO123" s="396"/>
      <c r="AQ123" s="396"/>
      <c r="AS123" s="396"/>
      <c r="AU123" s="396"/>
      <c r="AV123" s="395"/>
      <c r="AW123" s="395"/>
      <c r="AX123" s="395"/>
      <c r="AY123" s="395"/>
      <c r="AZ123" s="395"/>
      <c r="BA123" s="395"/>
      <c r="BB123" s="395"/>
      <c r="BC123" s="395"/>
      <c r="BD123" s="395"/>
      <c r="BE123" s="398"/>
      <c r="BF123" s="399"/>
      <c r="BG123" s="399"/>
      <c r="BH123" s="399"/>
      <c r="BI123" s="399"/>
    </row>
    <row r="124" spans="2:61">
      <c r="B124" s="395"/>
      <c r="AA124" s="22"/>
      <c r="AE124" s="397"/>
      <c r="AF124" s="397"/>
      <c r="AG124" s="397"/>
      <c r="AH124" s="396"/>
      <c r="AJ124" s="396"/>
      <c r="AK124" s="396"/>
      <c r="AL124" s="396"/>
      <c r="AN124" s="396"/>
      <c r="AO124" s="396"/>
      <c r="AQ124" s="396"/>
      <c r="AS124" s="396"/>
      <c r="AU124" s="396"/>
      <c r="AV124" s="395"/>
      <c r="AW124" s="395"/>
      <c r="AX124" s="395"/>
      <c r="AY124" s="395"/>
      <c r="AZ124" s="395"/>
      <c r="BA124" s="395"/>
      <c r="BB124" s="395"/>
      <c r="BC124" s="395"/>
      <c r="BD124" s="395"/>
      <c r="BE124" s="398"/>
      <c r="BF124" s="399"/>
      <c r="BG124" s="399"/>
      <c r="BH124" s="399"/>
      <c r="BI124" s="399"/>
    </row>
    <row r="125" spans="2:61">
      <c r="B125" s="395"/>
      <c r="AA125" s="22"/>
      <c r="AE125" s="397"/>
      <c r="AF125" s="397"/>
      <c r="AG125" s="397"/>
      <c r="AH125" s="396"/>
      <c r="AJ125" s="396"/>
      <c r="AK125" s="396"/>
      <c r="AL125" s="396"/>
      <c r="AN125" s="396"/>
      <c r="AO125" s="396"/>
      <c r="AQ125" s="396"/>
      <c r="AS125" s="396"/>
      <c r="AU125" s="396"/>
      <c r="AV125" s="395"/>
      <c r="AW125" s="395"/>
      <c r="AX125" s="395"/>
      <c r="AY125" s="395"/>
      <c r="AZ125" s="395"/>
      <c r="BA125" s="395"/>
      <c r="BB125" s="395"/>
      <c r="BC125" s="395"/>
      <c r="BD125" s="395"/>
      <c r="BE125" s="398"/>
      <c r="BF125" s="399"/>
      <c r="BG125" s="399"/>
      <c r="BH125" s="399"/>
      <c r="BI125" s="399"/>
    </row>
    <row r="126" spans="2:61">
      <c r="B126" s="395"/>
      <c r="AA126" s="22"/>
      <c r="AE126" s="397"/>
      <c r="AF126" s="397"/>
      <c r="AG126" s="397"/>
      <c r="AH126" s="396"/>
      <c r="AJ126" s="396"/>
      <c r="AK126" s="396"/>
      <c r="AL126" s="396"/>
      <c r="AN126" s="396"/>
      <c r="AO126" s="396"/>
      <c r="AQ126" s="396"/>
      <c r="AS126" s="396"/>
      <c r="AU126" s="396"/>
      <c r="AV126" s="395"/>
      <c r="AW126" s="395"/>
      <c r="AX126" s="395"/>
      <c r="AY126" s="395"/>
      <c r="AZ126" s="395"/>
      <c r="BA126" s="395"/>
      <c r="BB126" s="395"/>
      <c r="BC126" s="395"/>
      <c r="BD126" s="395"/>
      <c r="BE126" s="398"/>
      <c r="BF126" s="399"/>
      <c r="BG126" s="399"/>
      <c r="BH126" s="399"/>
      <c r="BI126" s="399"/>
    </row>
    <row r="127" spans="2:61">
      <c r="B127" s="395"/>
      <c r="AA127" s="22"/>
      <c r="AE127" s="397"/>
      <c r="AF127" s="397"/>
      <c r="AG127" s="397"/>
      <c r="AH127" s="396"/>
      <c r="AJ127" s="396"/>
      <c r="AK127" s="396"/>
      <c r="AL127" s="396"/>
      <c r="AN127" s="396"/>
      <c r="AO127" s="396"/>
      <c r="AQ127" s="396"/>
      <c r="AS127" s="396"/>
      <c r="AU127" s="396"/>
      <c r="AV127" s="395"/>
      <c r="AW127" s="395"/>
      <c r="AX127" s="395"/>
      <c r="AY127" s="395"/>
      <c r="AZ127" s="395"/>
      <c r="BA127" s="395"/>
      <c r="BB127" s="395"/>
      <c r="BC127" s="395"/>
      <c r="BD127" s="395"/>
      <c r="BE127" s="398"/>
      <c r="BF127" s="399"/>
      <c r="BG127" s="399"/>
      <c r="BH127" s="399"/>
      <c r="BI127" s="399"/>
    </row>
    <row r="128" spans="2:61">
      <c r="B128" s="395"/>
      <c r="AA128" s="22"/>
      <c r="AE128" s="397"/>
      <c r="AF128" s="397"/>
      <c r="AG128" s="397"/>
      <c r="AH128" s="396"/>
      <c r="AJ128" s="396"/>
      <c r="AK128" s="396"/>
      <c r="AL128" s="396"/>
      <c r="AN128" s="396"/>
      <c r="AO128" s="396"/>
      <c r="AQ128" s="396"/>
      <c r="AS128" s="396"/>
      <c r="AU128" s="396"/>
      <c r="AV128" s="395"/>
      <c r="AW128" s="395"/>
      <c r="AX128" s="395"/>
      <c r="AY128" s="395"/>
      <c r="AZ128" s="395"/>
      <c r="BA128" s="395"/>
      <c r="BB128" s="395"/>
      <c r="BC128" s="395"/>
      <c r="BD128" s="395"/>
      <c r="BE128" s="398"/>
      <c r="BF128" s="399"/>
      <c r="BG128" s="399"/>
      <c r="BH128" s="399"/>
      <c r="BI128" s="399"/>
    </row>
    <row r="129" spans="2:61">
      <c r="B129" s="395"/>
      <c r="AA129" s="22"/>
      <c r="AE129" s="397"/>
      <c r="AF129" s="397"/>
      <c r="AG129" s="397"/>
      <c r="AH129" s="396"/>
      <c r="AJ129" s="396"/>
      <c r="AK129" s="396"/>
      <c r="AL129" s="396"/>
      <c r="AN129" s="396"/>
      <c r="AO129" s="396"/>
      <c r="AQ129" s="396"/>
      <c r="AS129" s="396"/>
      <c r="AU129" s="396"/>
      <c r="AV129" s="395"/>
      <c r="AW129" s="395"/>
      <c r="AX129" s="395"/>
      <c r="AY129" s="395"/>
      <c r="AZ129" s="395"/>
      <c r="BA129" s="395"/>
      <c r="BB129" s="395"/>
      <c r="BC129" s="395"/>
      <c r="BD129" s="395"/>
      <c r="BE129" s="398"/>
      <c r="BF129" s="399"/>
      <c r="BG129" s="399"/>
      <c r="BH129" s="399"/>
      <c r="BI129" s="399"/>
    </row>
    <row r="130" spans="2:61">
      <c r="B130" s="395"/>
      <c r="AA130" s="22"/>
      <c r="AE130" s="397"/>
      <c r="AF130" s="397"/>
      <c r="AG130" s="397"/>
      <c r="AH130" s="396"/>
      <c r="AJ130" s="396"/>
      <c r="AK130" s="396"/>
      <c r="AL130" s="396"/>
      <c r="AN130" s="396"/>
      <c r="AO130" s="396"/>
      <c r="AQ130" s="396"/>
      <c r="AS130" s="396"/>
      <c r="AU130" s="396"/>
      <c r="AV130" s="395"/>
      <c r="AW130" s="395"/>
      <c r="AX130" s="395"/>
      <c r="AY130" s="395"/>
      <c r="AZ130" s="395"/>
      <c r="BA130" s="395"/>
      <c r="BB130" s="395"/>
      <c r="BC130" s="395"/>
      <c r="BD130" s="395"/>
      <c r="BE130" s="398"/>
      <c r="BF130" s="399"/>
      <c r="BG130" s="399"/>
      <c r="BH130" s="399"/>
      <c r="BI130" s="399"/>
    </row>
    <row r="131" spans="2:61">
      <c r="B131" s="395"/>
      <c r="AA131" s="22"/>
      <c r="AE131" s="397"/>
      <c r="AF131" s="397"/>
      <c r="AG131" s="397"/>
      <c r="AH131" s="396"/>
      <c r="AJ131" s="396"/>
      <c r="AK131" s="396"/>
      <c r="AL131" s="396"/>
      <c r="AN131" s="396"/>
      <c r="AO131" s="396"/>
      <c r="AQ131" s="396"/>
      <c r="AS131" s="396"/>
      <c r="AU131" s="396"/>
      <c r="AV131" s="395"/>
      <c r="AW131" s="395"/>
      <c r="AX131" s="395"/>
      <c r="AY131" s="395"/>
      <c r="AZ131" s="395"/>
      <c r="BA131" s="395"/>
      <c r="BB131" s="395"/>
      <c r="BC131" s="395"/>
      <c r="BD131" s="395"/>
      <c r="BE131" s="398"/>
      <c r="BF131" s="399"/>
      <c r="BG131" s="399"/>
      <c r="BH131" s="399"/>
      <c r="BI131" s="399"/>
    </row>
    <row r="132" spans="2:61">
      <c r="B132" s="395"/>
      <c r="AA132" s="22"/>
      <c r="AE132" s="397"/>
      <c r="AF132" s="397"/>
      <c r="AG132" s="397"/>
      <c r="AH132" s="396"/>
      <c r="AJ132" s="396"/>
      <c r="AK132" s="396"/>
      <c r="AL132" s="396"/>
      <c r="AN132" s="396"/>
      <c r="AO132" s="396"/>
      <c r="AQ132" s="396"/>
      <c r="AS132" s="396"/>
      <c r="AU132" s="396"/>
      <c r="AV132" s="395"/>
      <c r="AW132" s="395"/>
      <c r="AX132" s="395"/>
      <c r="AY132" s="395"/>
      <c r="AZ132" s="395"/>
      <c r="BA132" s="395"/>
      <c r="BB132" s="395"/>
      <c r="BC132" s="395"/>
      <c r="BD132" s="395"/>
      <c r="BE132" s="398"/>
      <c r="BF132" s="399"/>
      <c r="BG132" s="399"/>
      <c r="BH132" s="399"/>
      <c r="BI132" s="399"/>
    </row>
    <row r="133" spans="2:61">
      <c r="B133" s="395"/>
      <c r="AA133" s="22"/>
      <c r="AE133" s="397"/>
      <c r="AF133" s="397"/>
      <c r="AG133" s="397"/>
      <c r="AH133" s="396"/>
      <c r="AJ133" s="396"/>
      <c r="AK133" s="396"/>
      <c r="AL133" s="396"/>
      <c r="AN133" s="396"/>
      <c r="AO133" s="396"/>
      <c r="AQ133" s="396"/>
      <c r="AS133" s="396"/>
      <c r="AU133" s="396"/>
      <c r="AV133" s="395"/>
      <c r="AW133" s="395"/>
      <c r="AX133" s="395"/>
      <c r="AY133" s="395"/>
      <c r="AZ133" s="395"/>
      <c r="BA133" s="395"/>
      <c r="BB133" s="395"/>
      <c r="BC133" s="395"/>
      <c r="BD133" s="395"/>
      <c r="BE133" s="398"/>
      <c r="BF133" s="399"/>
      <c r="BG133" s="399"/>
      <c r="BH133" s="399"/>
      <c r="BI133" s="399"/>
    </row>
    <row r="134" spans="2:61">
      <c r="B134" s="395"/>
      <c r="AA134" s="22"/>
      <c r="AE134" s="397"/>
      <c r="AF134" s="397"/>
      <c r="AG134" s="397"/>
      <c r="AH134" s="396"/>
      <c r="AJ134" s="396"/>
      <c r="AK134" s="396"/>
      <c r="AL134" s="396"/>
      <c r="AN134" s="396"/>
      <c r="AO134" s="396"/>
      <c r="AQ134" s="396"/>
      <c r="AS134" s="396"/>
      <c r="AU134" s="396"/>
      <c r="AV134" s="395"/>
      <c r="AW134" s="395"/>
      <c r="AX134" s="395"/>
      <c r="AY134" s="395"/>
      <c r="AZ134" s="395"/>
      <c r="BA134" s="395"/>
      <c r="BB134" s="395"/>
      <c r="BC134" s="395"/>
      <c r="BD134" s="395"/>
      <c r="BE134" s="398"/>
      <c r="BF134" s="399"/>
      <c r="BG134" s="399"/>
      <c r="BH134" s="399"/>
      <c r="BI134" s="399"/>
    </row>
    <row r="135" spans="2:61">
      <c r="B135" s="395"/>
      <c r="AA135" s="22"/>
      <c r="AE135" s="397"/>
      <c r="AF135" s="397"/>
      <c r="AG135" s="397"/>
      <c r="AH135" s="396"/>
      <c r="AJ135" s="396"/>
      <c r="AK135" s="396"/>
      <c r="AL135" s="396"/>
      <c r="AN135" s="396"/>
      <c r="AO135" s="396"/>
      <c r="AQ135" s="396"/>
      <c r="AS135" s="396"/>
      <c r="AU135" s="396"/>
      <c r="AV135" s="395"/>
      <c r="AW135" s="395"/>
      <c r="AX135" s="395"/>
      <c r="AY135" s="395"/>
      <c r="AZ135" s="395"/>
      <c r="BA135" s="395"/>
      <c r="BB135" s="395"/>
      <c r="BC135" s="395"/>
      <c r="BD135" s="395"/>
      <c r="BE135" s="398"/>
      <c r="BF135" s="399"/>
      <c r="BG135" s="399"/>
      <c r="BH135" s="399"/>
      <c r="BI135" s="399"/>
    </row>
    <row r="136" spans="2:61">
      <c r="B136" s="395"/>
      <c r="AA136" s="22"/>
      <c r="AE136" s="397"/>
      <c r="AF136" s="397"/>
      <c r="AG136" s="397"/>
      <c r="AH136" s="396"/>
      <c r="AJ136" s="396"/>
      <c r="AK136" s="396"/>
      <c r="AL136" s="396"/>
      <c r="AN136" s="396"/>
      <c r="AO136" s="396"/>
      <c r="AQ136" s="396"/>
      <c r="AS136" s="396"/>
      <c r="AU136" s="396"/>
      <c r="AV136" s="395"/>
      <c r="AW136" s="395"/>
      <c r="AX136" s="395"/>
      <c r="AY136" s="395"/>
      <c r="AZ136" s="395"/>
      <c r="BA136" s="395"/>
      <c r="BB136" s="395"/>
      <c r="BC136" s="395"/>
      <c r="BD136" s="395"/>
      <c r="BE136" s="398"/>
      <c r="BF136" s="399"/>
      <c r="BG136" s="399"/>
      <c r="BH136" s="399"/>
      <c r="BI136" s="399"/>
    </row>
    <row r="137" spans="2:61">
      <c r="B137" s="395"/>
      <c r="AA137" s="22"/>
      <c r="AE137" s="397"/>
      <c r="AF137" s="397"/>
      <c r="AG137" s="397"/>
      <c r="AH137" s="396"/>
      <c r="AJ137" s="396"/>
      <c r="AK137" s="396"/>
      <c r="AL137" s="396"/>
      <c r="AN137" s="396"/>
      <c r="AO137" s="396"/>
      <c r="AQ137" s="396"/>
      <c r="AS137" s="396"/>
      <c r="AU137" s="396"/>
      <c r="AV137" s="395"/>
      <c r="AW137" s="395"/>
      <c r="AX137" s="395"/>
      <c r="AY137" s="395"/>
      <c r="AZ137" s="395"/>
      <c r="BA137" s="395"/>
      <c r="BB137" s="395"/>
      <c r="BC137" s="395"/>
      <c r="BD137" s="395"/>
      <c r="BE137" s="398"/>
      <c r="BF137" s="399"/>
      <c r="BG137" s="399"/>
      <c r="BH137" s="399"/>
      <c r="BI137" s="399"/>
    </row>
    <row r="138" spans="2:61">
      <c r="B138" s="395"/>
      <c r="AA138" s="22"/>
      <c r="AE138" s="397"/>
      <c r="AF138" s="397"/>
      <c r="AG138" s="397"/>
      <c r="AH138" s="396"/>
      <c r="AJ138" s="396"/>
      <c r="AK138" s="396"/>
      <c r="AL138" s="396"/>
      <c r="AN138" s="396"/>
      <c r="AO138" s="396"/>
      <c r="AQ138" s="396"/>
      <c r="AS138" s="396"/>
      <c r="AU138" s="396"/>
      <c r="AV138" s="395"/>
      <c r="AW138" s="395"/>
      <c r="AX138" s="395"/>
      <c r="AY138" s="395"/>
      <c r="AZ138" s="395"/>
      <c r="BA138" s="395"/>
      <c r="BB138" s="395"/>
      <c r="BC138" s="395"/>
      <c r="BD138" s="395"/>
      <c r="BE138" s="398"/>
      <c r="BF138" s="399"/>
      <c r="BG138" s="399"/>
      <c r="BH138" s="399"/>
      <c r="BI138" s="399"/>
    </row>
    <row r="139" spans="2:61">
      <c r="B139" s="395"/>
      <c r="AA139" s="22"/>
      <c r="AE139" s="397"/>
      <c r="AF139" s="397"/>
      <c r="AG139" s="397"/>
      <c r="AH139" s="396"/>
      <c r="AJ139" s="396"/>
      <c r="AK139" s="396"/>
      <c r="AL139" s="396"/>
      <c r="AN139" s="396"/>
      <c r="AO139" s="396"/>
      <c r="AQ139" s="396"/>
      <c r="AS139" s="396"/>
      <c r="AU139" s="396"/>
      <c r="AV139" s="395"/>
      <c r="AW139" s="395"/>
      <c r="AX139" s="395"/>
      <c r="AY139" s="395"/>
      <c r="AZ139" s="395"/>
      <c r="BA139" s="395"/>
      <c r="BB139" s="395"/>
      <c r="BC139" s="395"/>
      <c r="BD139" s="395"/>
      <c r="BE139" s="398"/>
      <c r="BF139" s="399"/>
      <c r="BG139" s="399"/>
      <c r="BH139" s="399"/>
      <c r="BI139" s="399"/>
    </row>
    <row r="140" spans="2:61">
      <c r="B140" s="395"/>
      <c r="AA140" s="22"/>
      <c r="AE140" s="397"/>
      <c r="AF140" s="397"/>
      <c r="AG140" s="397"/>
      <c r="AH140" s="396"/>
      <c r="AJ140" s="396"/>
      <c r="AK140" s="396"/>
      <c r="AL140" s="396"/>
      <c r="AN140" s="396"/>
      <c r="AO140" s="396"/>
      <c r="AQ140" s="396"/>
      <c r="AS140" s="396"/>
      <c r="AU140" s="396"/>
      <c r="AV140" s="395"/>
      <c r="AW140" s="395"/>
      <c r="AX140" s="395"/>
      <c r="AY140" s="395"/>
      <c r="AZ140" s="395"/>
      <c r="BA140" s="395"/>
      <c r="BB140" s="395"/>
      <c r="BC140" s="395"/>
      <c r="BD140" s="395"/>
      <c r="BE140" s="398"/>
      <c r="BF140" s="399"/>
      <c r="BG140" s="399"/>
      <c r="BH140" s="399"/>
      <c r="BI140" s="399"/>
    </row>
    <row r="141" spans="2:61">
      <c r="B141" s="395"/>
      <c r="AA141" s="22"/>
      <c r="AE141" s="397"/>
      <c r="AF141" s="397"/>
      <c r="AG141" s="397"/>
      <c r="AH141" s="396"/>
      <c r="AJ141" s="396"/>
      <c r="AK141" s="396"/>
      <c r="AL141" s="396"/>
      <c r="AN141" s="396"/>
      <c r="AO141" s="396"/>
      <c r="AQ141" s="396"/>
      <c r="AS141" s="396"/>
      <c r="AU141" s="396"/>
      <c r="AV141" s="395"/>
      <c r="AW141" s="395"/>
      <c r="AX141" s="395"/>
      <c r="AY141" s="395"/>
      <c r="AZ141" s="395"/>
      <c r="BA141" s="395"/>
      <c r="BB141" s="395"/>
      <c r="BC141" s="395"/>
      <c r="BD141" s="395"/>
      <c r="BE141" s="398"/>
      <c r="BF141" s="399"/>
      <c r="BG141" s="399"/>
      <c r="BH141" s="399"/>
      <c r="BI141" s="399"/>
    </row>
    <row r="142" spans="2:61">
      <c r="B142" s="395"/>
      <c r="AA142" s="22"/>
      <c r="AE142" s="397"/>
      <c r="AF142" s="397"/>
      <c r="AG142" s="397"/>
      <c r="AH142" s="396"/>
      <c r="AJ142" s="396"/>
      <c r="AK142" s="396"/>
      <c r="AL142" s="396"/>
      <c r="AN142" s="396"/>
      <c r="AO142" s="396"/>
      <c r="AQ142" s="396"/>
      <c r="AS142" s="396"/>
      <c r="AU142" s="396"/>
      <c r="AV142" s="395"/>
      <c r="AW142" s="395"/>
      <c r="AX142" s="395"/>
      <c r="AY142" s="395"/>
      <c r="AZ142" s="395"/>
      <c r="BA142" s="395"/>
      <c r="BB142" s="395"/>
      <c r="BC142" s="395"/>
      <c r="BD142" s="395"/>
      <c r="BE142" s="398"/>
      <c r="BF142" s="399"/>
      <c r="BG142" s="399"/>
      <c r="BH142" s="399"/>
      <c r="BI142" s="399"/>
    </row>
    <row r="143" spans="2:61">
      <c r="B143" s="395"/>
      <c r="AA143" s="22"/>
      <c r="AE143" s="397"/>
      <c r="AF143" s="397"/>
      <c r="AG143" s="397"/>
      <c r="AH143" s="396"/>
      <c r="AJ143" s="396"/>
      <c r="AK143" s="396"/>
      <c r="AL143" s="396"/>
      <c r="AN143" s="396"/>
      <c r="AO143" s="396"/>
      <c r="AQ143" s="396"/>
      <c r="AS143" s="396"/>
      <c r="AU143" s="396"/>
      <c r="AV143" s="395"/>
      <c r="AW143" s="395"/>
      <c r="AX143" s="395"/>
      <c r="AY143" s="395"/>
      <c r="AZ143" s="395"/>
      <c r="BA143" s="395"/>
      <c r="BB143" s="395"/>
      <c r="BC143" s="395"/>
      <c r="BD143" s="395"/>
      <c r="BE143" s="398"/>
      <c r="BF143" s="399"/>
      <c r="BG143" s="399"/>
      <c r="BH143" s="399"/>
      <c r="BI143" s="399"/>
    </row>
    <row r="144" spans="2:61">
      <c r="B144" s="395"/>
      <c r="AA144" s="22"/>
      <c r="AE144" s="397"/>
      <c r="AF144" s="397"/>
      <c r="AG144" s="397"/>
      <c r="AH144" s="396"/>
      <c r="AJ144" s="396"/>
      <c r="AK144" s="396"/>
      <c r="AL144" s="396"/>
      <c r="AN144" s="396"/>
      <c r="AO144" s="396"/>
      <c r="AQ144" s="396"/>
      <c r="AS144" s="396"/>
      <c r="AU144" s="396"/>
      <c r="AV144" s="395"/>
      <c r="AW144" s="395"/>
      <c r="AX144" s="395"/>
      <c r="AY144" s="395"/>
      <c r="AZ144" s="395"/>
      <c r="BA144" s="395"/>
      <c r="BB144" s="395"/>
      <c r="BC144" s="395"/>
      <c r="BD144" s="395"/>
      <c r="BE144" s="398"/>
      <c r="BF144" s="399"/>
      <c r="BG144" s="399"/>
      <c r="BH144" s="399"/>
      <c r="BI144" s="399"/>
    </row>
    <row r="145" spans="2:61">
      <c r="B145" s="395"/>
      <c r="AA145" s="22"/>
      <c r="AE145" s="397"/>
      <c r="AF145" s="397"/>
      <c r="AG145" s="397"/>
      <c r="AH145" s="396"/>
      <c r="AJ145" s="396"/>
      <c r="AK145" s="396"/>
      <c r="AL145" s="396"/>
      <c r="AN145" s="396"/>
      <c r="AO145" s="396"/>
      <c r="AQ145" s="396"/>
      <c r="AS145" s="396"/>
      <c r="AU145" s="396"/>
      <c r="AV145" s="395"/>
      <c r="AW145" s="395"/>
      <c r="AX145" s="395"/>
      <c r="AY145" s="395"/>
      <c r="AZ145" s="395"/>
      <c r="BA145" s="395"/>
      <c r="BB145" s="395"/>
      <c r="BC145" s="395"/>
      <c r="BD145" s="395"/>
      <c r="BE145" s="398"/>
      <c r="BF145" s="399"/>
      <c r="BG145" s="399"/>
      <c r="BH145" s="399"/>
      <c r="BI145" s="399"/>
    </row>
    <row r="146" spans="2:61">
      <c r="B146" s="395"/>
      <c r="AA146" s="22"/>
      <c r="AE146" s="397"/>
      <c r="AF146" s="397"/>
      <c r="AG146" s="397"/>
      <c r="AH146" s="396"/>
      <c r="AJ146" s="396"/>
      <c r="AK146" s="396"/>
      <c r="AL146" s="396"/>
      <c r="AN146" s="396"/>
      <c r="AO146" s="396"/>
      <c r="AQ146" s="396"/>
      <c r="AS146" s="396"/>
      <c r="AU146" s="396"/>
      <c r="AV146" s="395"/>
      <c r="AW146" s="395"/>
      <c r="AX146" s="395"/>
      <c r="AY146" s="395"/>
      <c r="AZ146" s="395"/>
      <c r="BA146" s="395"/>
      <c r="BB146" s="395"/>
      <c r="BC146" s="395"/>
      <c r="BD146" s="395"/>
      <c r="BE146" s="398"/>
      <c r="BF146" s="399"/>
      <c r="BG146" s="399"/>
      <c r="BH146" s="399"/>
      <c r="BI146" s="399"/>
    </row>
    <row r="147" spans="2:61">
      <c r="B147" s="395"/>
      <c r="AA147" s="22"/>
      <c r="AE147" s="397"/>
      <c r="AF147" s="397"/>
      <c r="AG147" s="397"/>
      <c r="AH147" s="396"/>
      <c r="AJ147" s="396"/>
      <c r="AK147" s="396"/>
      <c r="AL147" s="396"/>
      <c r="AN147" s="396"/>
      <c r="AO147" s="396"/>
      <c r="AQ147" s="396"/>
      <c r="AS147" s="396"/>
      <c r="AU147" s="396"/>
      <c r="AV147" s="395"/>
      <c r="AW147" s="395"/>
      <c r="AX147" s="395"/>
      <c r="AY147" s="395"/>
      <c r="AZ147" s="395"/>
      <c r="BA147" s="395"/>
      <c r="BB147" s="395"/>
      <c r="BC147" s="395"/>
      <c r="BD147" s="395"/>
      <c r="BE147" s="398"/>
      <c r="BF147" s="399"/>
      <c r="BG147" s="399"/>
      <c r="BH147" s="399"/>
      <c r="BI147" s="399"/>
    </row>
    <row r="148" spans="2:61">
      <c r="B148" s="395"/>
      <c r="AA148" s="22"/>
      <c r="AE148" s="397"/>
      <c r="AF148" s="397"/>
      <c r="AG148" s="397"/>
      <c r="AH148" s="396"/>
      <c r="AJ148" s="396"/>
      <c r="AK148" s="396"/>
      <c r="AL148" s="396"/>
      <c r="AN148" s="396"/>
      <c r="AO148" s="396"/>
      <c r="AQ148" s="396"/>
      <c r="AS148" s="396"/>
      <c r="AU148" s="396"/>
      <c r="AV148" s="395"/>
      <c r="AW148" s="395"/>
      <c r="AX148" s="395"/>
      <c r="AY148" s="395"/>
      <c r="AZ148" s="395"/>
      <c r="BA148" s="395"/>
      <c r="BB148" s="395"/>
      <c r="BC148" s="395"/>
      <c r="BD148" s="395"/>
      <c r="BE148" s="398"/>
      <c r="BF148" s="399"/>
      <c r="BG148" s="399"/>
      <c r="BH148" s="399"/>
      <c r="BI148" s="399"/>
    </row>
    <row r="149" spans="2:61">
      <c r="B149" s="395"/>
      <c r="AA149" s="22"/>
      <c r="AE149" s="397"/>
      <c r="AF149" s="397"/>
      <c r="AG149" s="397"/>
      <c r="AH149" s="396"/>
      <c r="AJ149" s="396"/>
      <c r="AK149" s="396"/>
      <c r="AL149" s="396"/>
      <c r="AN149" s="396"/>
      <c r="AO149" s="396"/>
      <c r="AQ149" s="396"/>
      <c r="AS149" s="396"/>
      <c r="AU149" s="396"/>
      <c r="AV149" s="395"/>
      <c r="AW149" s="395"/>
      <c r="AX149" s="395"/>
      <c r="AY149" s="395"/>
      <c r="AZ149" s="395"/>
      <c r="BA149" s="395"/>
      <c r="BB149" s="395"/>
      <c r="BC149" s="395"/>
      <c r="BD149" s="395"/>
      <c r="BE149" s="398"/>
      <c r="BF149" s="399"/>
      <c r="BG149" s="399"/>
      <c r="BH149" s="399"/>
      <c r="BI149" s="399"/>
    </row>
    <row r="150" spans="2:61">
      <c r="B150" s="395"/>
      <c r="AA150" s="22"/>
      <c r="AE150" s="397"/>
      <c r="AF150" s="397"/>
      <c r="AG150" s="397"/>
      <c r="AH150" s="396"/>
      <c r="AJ150" s="396"/>
      <c r="AK150" s="396"/>
      <c r="AL150" s="396"/>
      <c r="AN150" s="396"/>
      <c r="AO150" s="396"/>
      <c r="AQ150" s="396"/>
      <c r="AS150" s="396"/>
      <c r="AU150" s="396"/>
      <c r="AV150" s="395"/>
      <c r="AW150" s="395"/>
      <c r="AX150" s="395"/>
      <c r="AY150" s="395"/>
      <c r="AZ150" s="395"/>
      <c r="BA150" s="395"/>
      <c r="BB150" s="395"/>
      <c r="BC150" s="395"/>
      <c r="BD150" s="395"/>
      <c r="BE150" s="398"/>
      <c r="BF150" s="399"/>
      <c r="BG150" s="399"/>
      <c r="BH150" s="399"/>
      <c r="BI150" s="399"/>
    </row>
    <row r="151" spans="2:61">
      <c r="B151" s="395"/>
      <c r="AA151" s="22"/>
      <c r="AE151" s="397"/>
      <c r="AF151" s="397"/>
      <c r="AG151" s="397"/>
      <c r="AH151" s="396"/>
      <c r="AJ151" s="396"/>
      <c r="AK151" s="396"/>
      <c r="AL151" s="396"/>
      <c r="AN151" s="396"/>
      <c r="AO151" s="396"/>
      <c r="AQ151" s="396"/>
      <c r="AS151" s="396"/>
      <c r="AU151" s="396"/>
      <c r="AV151" s="395"/>
      <c r="AW151" s="395"/>
      <c r="AX151" s="395"/>
      <c r="AY151" s="395"/>
      <c r="AZ151" s="395"/>
      <c r="BA151" s="395"/>
      <c r="BB151" s="395"/>
      <c r="BC151" s="395"/>
      <c r="BD151" s="395"/>
      <c r="BE151" s="398"/>
      <c r="BF151" s="399"/>
      <c r="BG151" s="399"/>
      <c r="BH151" s="399"/>
      <c r="BI151" s="399"/>
    </row>
    <row r="152" spans="2:61">
      <c r="B152" s="395"/>
      <c r="AA152" s="22"/>
      <c r="AE152" s="397"/>
      <c r="AF152" s="397"/>
      <c r="AG152" s="397"/>
      <c r="AH152" s="396"/>
      <c r="AJ152" s="396"/>
      <c r="AK152" s="396"/>
      <c r="AL152" s="396"/>
      <c r="AN152" s="396"/>
      <c r="AO152" s="396"/>
      <c r="AQ152" s="396"/>
      <c r="AS152" s="396"/>
      <c r="AU152" s="396"/>
      <c r="AV152" s="395"/>
      <c r="AW152" s="395"/>
      <c r="AX152" s="395"/>
      <c r="AY152" s="395"/>
      <c r="AZ152" s="395"/>
      <c r="BA152" s="395"/>
      <c r="BB152" s="395"/>
      <c r="BC152" s="395"/>
      <c r="BD152" s="395"/>
      <c r="BE152" s="398"/>
      <c r="BF152" s="399"/>
      <c r="BG152" s="399"/>
      <c r="BH152" s="399"/>
      <c r="BI152" s="399"/>
    </row>
    <row r="153" spans="2:61">
      <c r="B153" s="395"/>
      <c r="AA153" s="22"/>
      <c r="AE153" s="397"/>
      <c r="AF153" s="397"/>
      <c r="AG153" s="397"/>
      <c r="AH153" s="396"/>
      <c r="AJ153" s="396"/>
      <c r="AK153" s="396"/>
      <c r="AL153" s="396"/>
      <c r="AN153" s="396"/>
      <c r="AO153" s="396"/>
      <c r="AQ153" s="396"/>
      <c r="AS153" s="396"/>
      <c r="AU153" s="396"/>
      <c r="AV153" s="395"/>
      <c r="AW153" s="395"/>
      <c r="AX153" s="395"/>
      <c r="AY153" s="395"/>
      <c r="AZ153" s="395"/>
      <c r="BA153" s="395"/>
      <c r="BB153" s="395"/>
      <c r="BC153" s="395"/>
      <c r="BD153" s="395"/>
      <c r="BE153" s="398"/>
      <c r="BF153" s="399"/>
      <c r="BG153" s="399"/>
      <c r="BH153" s="399"/>
      <c r="BI153" s="399"/>
    </row>
    <row r="154" spans="2:61">
      <c r="B154" s="395"/>
      <c r="AA154" s="22"/>
      <c r="AE154" s="397"/>
      <c r="AF154" s="397"/>
      <c r="AG154" s="397"/>
      <c r="AH154" s="396"/>
      <c r="AJ154" s="396"/>
      <c r="AK154" s="396"/>
      <c r="AL154" s="396"/>
      <c r="AN154" s="396"/>
      <c r="AO154" s="396"/>
      <c r="AQ154" s="396"/>
      <c r="AS154" s="396"/>
      <c r="AU154" s="396"/>
      <c r="AV154" s="395"/>
      <c r="AW154" s="395"/>
      <c r="AX154" s="395"/>
      <c r="AY154" s="395"/>
      <c r="AZ154" s="395"/>
      <c r="BA154" s="395"/>
      <c r="BB154" s="395"/>
      <c r="BC154" s="395"/>
      <c r="BD154" s="395"/>
      <c r="BE154" s="398"/>
      <c r="BF154" s="399"/>
      <c r="BG154" s="399"/>
      <c r="BH154" s="399"/>
      <c r="BI154" s="399"/>
    </row>
    <row r="155" spans="2:61">
      <c r="B155" s="395"/>
      <c r="AA155" s="22"/>
      <c r="AE155" s="397"/>
      <c r="AF155" s="397"/>
      <c r="AG155" s="397"/>
      <c r="AH155" s="396"/>
      <c r="AJ155" s="396"/>
      <c r="AK155" s="396"/>
      <c r="AL155" s="396"/>
      <c r="AN155" s="396"/>
      <c r="AO155" s="396"/>
      <c r="AQ155" s="396"/>
      <c r="AS155" s="396"/>
      <c r="AU155" s="396"/>
      <c r="AV155" s="395"/>
      <c r="AW155" s="395"/>
      <c r="AX155" s="395"/>
      <c r="AY155" s="395"/>
      <c r="AZ155" s="395"/>
      <c r="BA155" s="395"/>
      <c r="BB155" s="395"/>
      <c r="BC155" s="395"/>
      <c r="BD155" s="395"/>
      <c r="BE155" s="398"/>
      <c r="BF155" s="399"/>
      <c r="BG155" s="399"/>
      <c r="BH155" s="399"/>
      <c r="BI155" s="399"/>
    </row>
    <row r="156" spans="2:61">
      <c r="B156" s="395"/>
      <c r="AA156" s="22"/>
      <c r="AE156" s="397"/>
      <c r="AF156" s="397"/>
      <c r="AG156" s="397"/>
      <c r="AH156" s="396"/>
      <c r="AJ156" s="396"/>
      <c r="AK156" s="396"/>
      <c r="AL156" s="396"/>
      <c r="AN156" s="396"/>
      <c r="AO156" s="396"/>
      <c r="AQ156" s="396"/>
      <c r="AS156" s="396"/>
      <c r="AU156" s="396"/>
      <c r="AV156" s="395"/>
      <c r="AW156" s="395"/>
      <c r="AX156" s="395"/>
      <c r="AY156" s="395"/>
      <c r="AZ156" s="395"/>
      <c r="BA156" s="395"/>
      <c r="BB156" s="395"/>
      <c r="BC156" s="395"/>
      <c r="BD156" s="395"/>
      <c r="BE156" s="398"/>
      <c r="BF156" s="399"/>
      <c r="BG156" s="399"/>
      <c r="BH156" s="399"/>
      <c r="BI156" s="399"/>
    </row>
    <row r="157" spans="2:61">
      <c r="B157" s="395"/>
      <c r="AA157" s="22"/>
      <c r="AE157" s="397"/>
      <c r="AF157" s="397"/>
      <c r="AG157" s="397"/>
      <c r="AH157" s="396"/>
      <c r="AJ157" s="396"/>
      <c r="AK157" s="396"/>
      <c r="AL157" s="396"/>
      <c r="AN157" s="396"/>
      <c r="AO157" s="396"/>
      <c r="AQ157" s="396"/>
      <c r="AS157" s="396"/>
      <c r="AU157" s="396"/>
      <c r="AV157" s="395"/>
      <c r="AW157" s="395"/>
      <c r="AX157" s="395"/>
      <c r="AY157" s="395"/>
      <c r="AZ157" s="395"/>
      <c r="BA157" s="395"/>
      <c r="BB157" s="395"/>
      <c r="BC157" s="395"/>
      <c r="BD157" s="395"/>
      <c r="BE157" s="398"/>
      <c r="BF157" s="399"/>
      <c r="BG157" s="399"/>
      <c r="BH157" s="399"/>
      <c r="BI157" s="399"/>
    </row>
    <row r="158" spans="2:61">
      <c r="B158" s="395"/>
      <c r="AA158" s="22"/>
      <c r="AE158" s="397"/>
      <c r="AF158" s="397"/>
      <c r="AG158" s="397"/>
      <c r="AH158" s="396"/>
      <c r="AJ158" s="396"/>
      <c r="AK158" s="396"/>
      <c r="AL158" s="396"/>
      <c r="AN158" s="396"/>
      <c r="AO158" s="396"/>
      <c r="AQ158" s="396"/>
      <c r="AS158" s="396"/>
      <c r="AU158" s="396"/>
      <c r="AV158" s="395"/>
      <c r="AW158" s="395"/>
      <c r="AX158" s="395"/>
      <c r="AY158" s="395"/>
      <c r="AZ158" s="395"/>
      <c r="BA158" s="395"/>
      <c r="BB158" s="395"/>
      <c r="BC158" s="395"/>
      <c r="BD158" s="395"/>
      <c r="BE158" s="398"/>
      <c r="BF158" s="399"/>
      <c r="BG158" s="399"/>
      <c r="BH158" s="399"/>
      <c r="BI158" s="399"/>
    </row>
    <row r="159" spans="2:61">
      <c r="B159" s="395"/>
      <c r="AA159" s="22"/>
      <c r="AE159" s="397"/>
      <c r="AF159" s="397"/>
      <c r="AG159" s="397"/>
      <c r="AH159" s="396"/>
      <c r="AJ159" s="396"/>
      <c r="AK159" s="396"/>
      <c r="AL159" s="396"/>
      <c r="AN159" s="396"/>
      <c r="AO159" s="396"/>
      <c r="AQ159" s="396"/>
      <c r="AS159" s="396"/>
      <c r="AU159" s="396"/>
      <c r="AV159" s="395"/>
      <c r="AW159" s="395"/>
      <c r="AX159" s="395"/>
      <c r="AY159" s="395"/>
      <c r="AZ159" s="395"/>
      <c r="BA159" s="395"/>
      <c r="BB159" s="395"/>
      <c r="BC159" s="395"/>
      <c r="BD159" s="395"/>
      <c r="BE159" s="398"/>
      <c r="BF159" s="399"/>
      <c r="BG159" s="399"/>
      <c r="BH159" s="399"/>
      <c r="BI159" s="399"/>
    </row>
    <row r="160" spans="2:61">
      <c r="B160" s="395"/>
      <c r="AA160" s="22"/>
      <c r="AE160" s="397"/>
      <c r="AF160" s="397"/>
      <c r="AG160" s="397"/>
      <c r="AH160" s="396"/>
      <c r="AJ160" s="396"/>
      <c r="AK160" s="396"/>
      <c r="AL160" s="396"/>
      <c r="AN160" s="396"/>
      <c r="AO160" s="396"/>
      <c r="AQ160" s="396"/>
      <c r="AS160" s="396"/>
      <c r="AU160" s="396"/>
      <c r="AV160" s="395"/>
      <c r="AW160" s="395"/>
      <c r="AX160" s="395"/>
      <c r="AY160" s="395"/>
      <c r="AZ160" s="395"/>
      <c r="BA160" s="395"/>
      <c r="BB160" s="395"/>
      <c r="BC160" s="395"/>
      <c r="BD160" s="395"/>
      <c r="BE160" s="398"/>
      <c r="BF160" s="399"/>
      <c r="BG160" s="399"/>
      <c r="BH160" s="399"/>
      <c r="BI160" s="399"/>
    </row>
    <row r="161" spans="2:61">
      <c r="B161" s="395"/>
      <c r="AA161" s="22"/>
      <c r="AE161" s="397"/>
      <c r="AF161" s="397"/>
      <c r="AG161" s="397"/>
      <c r="AH161" s="396"/>
      <c r="AJ161" s="396"/>
      <c r="AK161" s="396"/>
      <c r="AL161" s="396"/>
      <c r="AN161" s="396"/>
      <c r="AO161" s="396"/>
      <c r="AQ161" s="396"/>
      <c r="AS161" s="396"/>
      <c r="AU161" s="396"/>
      <c r="AV161" s="395"/>
      <c r="AW161" s="395"/>
      <c r="AX161" s="395"/>
      <c r="AY161" s="395"/>
      <c r="AZ161" s="395"/>
      <c r="BA161" s="395"/>
      <c r="BB161" s="395"/>
      <c r="BC161" s="395"/>
      <c r="BD161" s="395"/>
      <c r="BE161" s="398"/>
      <c r="BF161" s="399"/>
      <c r="BG161" s="399"/>
      <c r="BH161" s="399"/>
      <c r="BI161" s="399"/>
    </row>
    <row r="162" spans="2:61">
      <c r="B162" s="395"/>
      <c r="AA162" s="22"/>
      <c r="AE162" s="397"/>
      <c r="AF162" s="397"/>
      <c r="AG162" s="397"/>
      <c r="AH162" s="396"/>
      <c r="AJ162" s="396"/>
      <c r="AK162" s="396"/>
      <c r="AL162" s="396"/>
      <c r="AN162" s="396"/>
      <c r="AO162" s="396"/>
      <c r="AQ162" s="396"/>
      <c r="AS162" s="396"/>
      <c r="AU162" s="396"/>
      <c r="AV162" s="395"/>
      <c r="AW162" s="395"/>
      <c r="AX162" s="395"/>
      <c r="AY162" s="395"/>
      <c r="AZ162" s="395"/>
      <c r="BA162" s="395"/>
      <c r="BB162" s="395"/>
      <c r="BC162" s="395"/>
      <c r="BD162" s="395"/>
      <c r="BE162" s="398"/>
      <c r="BF162" s="399"/>
      <c r="BG162" s="399"/>
      <c r="BH162" s="399"/>
      <c r="BI162" s="399"/>
    </row>
    <row r="163" spans="2:61">
      <c r="B163" s="395"/>
      <c r="AA163" s="22"/>
      <c r="AE163" s="397"/>
      <c r="AF163" s="397"/>
      <c r="AG163" s="397"/>
      <c r="AH163" s="396"/>
      <c r="AJ163" s="396"/>
      <c r="AK163" s="396"/>
      <c r="AL163" s="396"/>
      <c r="AN163" s="396"/>
      <c r="AO163" s="396"/>
      <c r="AQ163" s="396"/>
      <c r="AS163" s="396"/>
      <c r="AU163" s="396"/>
      <c r="AV163" s="395"/>
      <c r="AW163" s="395"/>
      <c r="AX163" s="395"/>
      <c r="AY163" s="395"/>
      <c r="AZ163" s="395"/>
      <c r="BA163" s="395"/>
      <c r="BB163" s="395"/>
      <c r="BC163" s="395"/>
      <c r="BD163" s="395"/>
      <c r="BE163" s="398"/>
      <c r="BF163" s="399"/>
      <c r="BG163" s="399"/>
      <c r="BH163" s="399"/>
      <c r="BI163" s="399"/>
    </row>
    <row r="164" spans="2:61">
      <c r="B164" s="395"/>
      <c r="AA164" s="22"/>
      <c r="AE164" s="397"/>
      <c r="AF164" s="397"/>
      <c r="AG164" s="397"/>
      <c r="AH164" s="396"/>
      <c r="AJ164" s="396"/>
      <c r="AK164" s="396"/>
      <c r="AL164" s="396"/>
      <c r="AN164" s="396"/>
      <c r="AO164" s="396"/>
      <c r="AQ164" s="396"/>
      <c r="AS164" s="396"/>
      <c r="AU164" s="396"/>
      <c r="AV164" s="395"/>
      <c r="AW164" s="395"/>
      <c r="AX164" s="395"/>
      <c r="AY164" s="395"/>
      <c r="AZ164" s="395"/>
      <c r="BA164" s="395"/>
      <c r="BB164" s="395"/>
      <c r="BC164" s="395"/>
      <c r="BD164" s="395"/>
      <c r="BE164" s="398"/>
      <c r="BF164" s="399"/>
      <c r="BG164" s="399"/>
      <c r="BH164" s="399"/>
      <c r="BI164" s="399"/>
    </row>
    <row r="165" spans="2:61">
      <c r="B165" s="395"/>
      <c r="AA165" s="22"/>
      <c r="AE165" s="397"/>
      <c r="AF165" s="397"/>
      <c r="AG165" s="397"/>
      <c r="AH165" s="396"/>
      <c r="AJ165" s="396"/>
      <c r="AK165" s="396"/>
      <c r="AL165" s="396"/>
      <c r="AN165" s="396"/>
      <c r="AO165" s="396"/>
      <c r="AQ165" s="396"/>
      <c r="AS165" s="396"/>
      <c r="AU165" s="396"/>
      <c r="AV165" s="395"/>
      <c r="AW165" s="395"/>
      <c r="AX165" s="395"/>
      <c r="AY165" s="395"/>
      <c r="AZ165" s="395"/>
      <c r="BA165" s="395"/>
      <c r="BB165" s="395"/>
      <c r="BC165" s="395"/>
      <c r="BD165" s="395"/>
      <c r="BE165" s="398"/>
      <c r="BF165" s="399"/>
      <c r="BG165" s="399"/>
      <c r="BH165" s="399"/>
      <c r="BI165" s="399"/>
    </row>
    <row r="166" spans="2:61">
      <c r="B166" s="395"/>
      <c r="AA166" s="22"/>
      <c r="AE166" s="397"/>
      <c r="AF166" s="397"/>
      <c r="AG166" s="397"/>
      <c r="AH166" s="396"/>
      <c r="AJ166" s="396"/>
      <c r="AK166" s="396"/>
      <c r="AL166" s="396"/>
      <c r="AN166" s="396"/>
      <c r="AO166" s="396"/>
      <c r="AQ166" s="396"/>
      <c r="AS166" s="396"/>
      <c r="AU166" s="396"/>
      <c r="AV166" s="395"/>
      <c r="AW166" s="395"/>
      <c r="AX166" s="395"/>
      <c r="AY166" s="395"/>
      <c r="AZ166" s="395"/>
      <c r="BA166" s="395"/>
      <c r="BB166" s="395"/>
      <c r="BC166" s="395"/>
      <c r="BD166" s="395"/>
      <c r="BE166" s="398"/>
      <c r="BF166" s="399"/>
      <c r="BG166" s="399"/>
      <c r="BH166" s="399"/>
      <c r="BI166" s="399"/>
    </row>
    <row r="167" spans="2:61">
      <c r="B167" s="395"/>
      <c r="AA167" s="22"/>
      <c r="AE167" s="397"/>
      <c r="AF167" s="397"/>
      <c r="AG167" s="397"/>
      <c r="AH167" s="396"/>
      <c r="AJ167" s="396"/>
      <c r="AK167" s="396"/>
      <c r="AL167" s="396"/>
      <c r="AN167" s="396"/>
      <c r="AO167" s="396"/>
      <c r="AQ167" s="396"/>
      <c r="AS167" s="396"/>
      <c r="AU167" s="396"/>
      <c r="AV167" s="395"/>
      <c r="AW167" s="395"/>
      <c r="AX167" s="395"/>
      <c r="AY167" s="395"/>
      <c r="AZ167" s="395"/>
      <c r="BA167" s="395"/>
      <c r="BB167" s="395"/>
      <c r="BC167" s="395"/>
      <c r="BD167" s="395"/>
      <c r="BE167" s="398"/>
      <c r="BF167" s="399"/>
      <c r="BG167" s="399"/>
      <c r="BH167" s="399"/>
      <c r="BI167" s="399"/>
    </row>
    <row r="168" spans="2:61">
      <c r="B168" s="395"/>
      <c r="AA168" s="22"/>
      <c r="AE168" s="397"/>
      <c r="AF168" s="397"/>
      <c r="AG168" s="397"/>
      <c r="AH168" s="396"/>
      <c r="AJ168" s="396"/>
      <c r="AK168" s="396"/>
      <c r="AL168" s="396"/>
      <c r="AN168" s="396"/>
      <c r="AO168" s="396"/>
      <c r="AQ168" s="396"/>
      <c r="AS168" s="396"/>
      <c r="AU168" s="396"/>
      <c r="AV168" s="395"/>
      <c r="AW168" s="395"/>
      <c r="AX168" s="395"/>
      <c r="AY168" s="395"/>
      <c r="AZ168" s="395"/>
      <c r="BA168" s="395"/>
      <c r="BB168" s="395"/>
      <c r="BC168" s="395"/>
      <c r="BD168" s="395"/>
      <c r="BE168" s="398"/>
      <c r="BF168" s="399"/>
      <c r="BG168" s="399"/>
      <c r="BH168" s="399"/>
      <c r="BI168" s="399"/>
    </row>
    <row r="169" spans="2:61">
      <c r="B169" s="395"/>
      <c r="AA169" s="22"/>
      <c r="AE169" s="397"/>
      <c r="AF169" s="397"/>
      <c r="AG169" s="397"/>
      <c r="AH169" s="396"/>
      <c r="AJ169" s="396"/>
      <c r="AK169" s="396"/>
      <c r="AL169" s="396"/>
      <c r="AN169" s="396"/>
      <c r="AO169" s="396"/>
      <c r="AQ169" s="396"/>
      <c r="AS169" s="396"/>
      <c r="AU169" s="396"/>
      <c r="AV169" s="395"/>
      <c r="AW169" s="395"/>
      <c r="AX169" s="395"/>
      <c r="AY169" s="395"/>
      <c r="AZ169" s="395"/>
      <c r="BA169" s="395"/>
      <c r="BB169" s="395"/>
      <c r="BC169" s="395"/>
      <c r="BD169" s="395"/>
      <c r="BE169" s="398"/>
      <c r="BF169" s="399"/>
      <c r="BG169" s="399"/>
      <c r="BH169" s="399"/>
      <c r="BI169" s="399"/>
    </row>
    <row r="170" spans="2:61">
      <c r="B170" s="395"/>
      <c r="AA170" s="22"/>
      <c r="AE170" s="397"/>
      <c r="AF170" s="397"/>
      <c r="AG170" s="397"/>
      <c r="AH170" s="396"/>
      <c r="AJ170" s="396"/>
      <c r="AK170" s="396"/>
      <c r="AL170" s="396"/>
      <c r="AN170" s="396"/>
      <c r="AO170" s="396"/>
      <c r="AQ170" s="396"/>
      <c r="AS170" s="396"/>
      <c r="AU170" s="396"/>
      <c r="AV170" s="395"/>
      <c r="AW170" s="395"/>
      <c r="AX170" s="395"/>
      <c r="AY170" s="395"/>
      <c r="AZ170" s="395"/>
      <c r="BA170" s="395"/>
      <c r="BB170" s="395"/>
      <c r="BC170" s="395"/>
      <c r="BD170" s="395"/>
      <c r="BE170" s="398"/>
      <c r="BF170" s="399"/>
      <c r="BG170" s="399"/>
      <c r="BH170" s="399"/>
      <c r="BI170" s="399"/>
    </row>
    <row r="171" spans="2:61">
      <c r="B171" s="395"/>
      <c r="AA171" s="22"/>
      <c r="AE171" s="397"/>
      <c r="AF171" s="397"/>
      <c r="AG171" s="397"/>
      <c r="AH171" s="396"/>
      <c r="AJ171" s="396"/>
      <c r="AK171" s="396"/>
      <c r="AL171" s="396"/>
      <c r="AN171" s="396"/>
      <c r="AO171" s="396"/>
      <c r="AQ171" s="396"/>
      <c r="AS171" s="396"/>
      <c r="AU171" s="396"/>
      <c r="AV171" s="395"/>
      <c r="AW171" s="395"/>
      <c r="AX171" s="395"/>
      <c r="AY171" s="395"/>
      <c r="AZ171" s="395"/>
      <c r="BA171" s="395"/>
      <c r="BB171" s="395"/>
      <c r="BC171" s="395"/>
      <c r="BD171" s="395"/>
      <c r="BE171" s="398"/>
      <c r="BF171" s="399"/>
      <c r="BG171" s="399"/>
      <c r="BH171" s="399"/>
      <c r="BI171" s="399"/>
    </row>
    <row r="172" spans="2:61">
      <c r="B172" s="395"/>
      <c r="AA172" s="22"/>
      <c r="AE172" s="397"/>
      <c r="AF172" s="397"/>
      <c r="AG172" s="397"/>
      <c r="AH172" s="396"/>
      <c r="AJ172" s="396"/>
      <c r="AK172" s="396"/>
      <c r="AL172" s="396"/>
      <c r="AN172" s="396"/>
      <c r="AO172" s="396"/>
      <c r="AQ172" s="396"/>
      <c r="AS172" s="396"/>
      <c r="AU172" s="396"/>
      <c r="AV172" s="395"/>
      <c r="AW172" s="395"/>
      <c r="AX172" s="395"/>
      <c r="AY172" s="395"/>
      <c r="AZ172" s="395"/>
      <c r="BA172" s="395"/>
      <c r="BB172" s="395"/>
      <c r="BC172" s="395"/>
      <c r="BD172" s="395"/>
      <c r="BE172" s="398"/>
      <c r="BF172" s="399"/>
      <c r="BG172" s="399"/>
      <c r="BH172" s="399"/>
      <c r="BI172" s="399"/>
    </row>
    <row r="173" spans="2:61">
      <c r="B173" s="395"/>
      <c r="AA173" s="22"/>
      <c r="AE173" s="397"/>
      <c r="AF173" s="397"/>
      <c r="AG173" s="397"/>
      <c r="AH173" s="396"/>
      <c r="AJ173" s="396"/>
      <c r="AK173" s="396"/>
      <c r="AL173" s="396"/>
      <c r="AN173" s="396"/>
      <c r="AO173" s="396"/>
      <c r="AQ173" s="396"/>
      <c r="AS173" s="396"/>
      <c r="AU173" s="396"/>
      <c r="AV173" s="395"/>
      <c r="AW173" s="395"/>
      <c r="AX173" s="395"/>
      <c r="AY173" s="395"/>
      <c r="AZ173" s="395"/>
      <c r="BA173" s="395"/>
      <c r="BB173" s="395"/>
      <c r="BC173" s="395"/>
      <c r="BD173" s="395"/>
      <c r="BE173" s="398"/>
      <c r="BF173" s="399"/>
      <c r="BG173" s="399"/>
      <c r="BH173" s="399"/>
      <c r="BI173" s="399"/>
    </row>
    <row r="174" spans="2:61">
      <c r="B174" s="395"/>
      <c r="AA174" s="22"/>
      <c r="AE174" s="397"/>
      <c r="AF174" s="397"/>
      <c r="AG174" s="397"/>
      <c r="AH174" s="396"/>
      <c r="AJ174" s="396"/>
      <c r="AK174" s="396"/>
      <c r="AL174" s="396"/>
      <c r="AN174" s="396"/>
      <c r="AO174" s="396"/>
      <c r="AQ174" s="396"/>
      <c r="AS174" s="396"/>
      <c r="AU174" s="396"/>
      <c r="AV174" s="395"/>
      <c r="AW174" s="395"/>
      <c r="AX174" s="395"/>
      <c r="AY174" s="395"/>
      <c r="AZ174" s="395"/>
      <c r="BA174" s="395"/>
      <c r="BB174" s="395"/>
      <c r="BC174" s="395"/>
      <c r="BD174" s="395"/>
      <c r="BE174" s="398"/>
      <c r="BF174" s="399"/>
      <c r="BG174" s="399"/>
      <c r="BH174" s="399"/>
      <c r="BI174" s="399"/>
    </row>
    <row r="175" spans="2:61">
      <c r="B175" s="395"/>
      <c r="AA175" s="22"/>
      <c r="AE175" s="397"/>
      <c r="AF175" s="397"/>
      <c r="AG175" s="397"/>
      <c r="AH175" s="396"/>
      <c r="AJ175" s="396"/>
      <c r="AK175" s="396"/>
      <c r="AL175" s="396"/>
      <c r="AN175" s="396"/>
      <c r="AO175" s="396"/>
      <c r="AQ175" s="396"/>
      <c r="AS175" s="396"/>
      <c r="AU175" s="396"/>
      <c r="AV175" s="395"/>
      <c r="AW175" s="395"/>
      <c r="AX175" s="395"/>
      <c r="AY175" s="395"/>
      <c r="AZ175" s="395"/>
      <c r="BA175" s="395"/>
      <c r="BB175" s="395"/>
      <c r="BC175" s="395"/>
      <c r="BD175" s="395"/>
      <c r="BE175" s="398"/>
      <c r="BF175" s="399"/>
      <c r="BG175" s="399"/>
      <c r="BH175" s="399"/>
      <c r="BI175" s="399"/>
    </row>
    <row r="176" spans="2:61">
      <c r="B176" s="395"/>
      <c r="AA176" s="22"/>
      <c r="AE176" s="397"/>
      <c r="AF176" s="397"/>
      <c r="AG176" s="397"/>
      <c r="AH176" s="396"/>
      <c r="AJ176" s="396"/>
      <c r="AK176" s="396"/>
      <c r="AL176" s="396"/>
      <c r="AN176" s="396"/>
      <c r="AO176" s="396"/>
      <c r="AQ176" s="396"/>
      <c r="AS176" s="396"/>
      <c r="AU176" s="396"/>
      <c r="AV176" s="395"/>
      <c r="AW176" s="395"/>
      <c r="AX176" s="395"/>
      <c r="AY176" s="395"/>
      <c r="AZ176" s="395"/>
      <c r="BA176" s="395"/>
      <c r="BB176" s="395"/>
      <c r="BC176" s="395"/>
      <c r="BD176" s="395"/>
      <c r="BE176" s="398"/>
      <c r="BF176" s="399"/>
      <c r="BG176" s="399"/>
      <c r="BH176" s="399"/>
      <c r="BI176" s="399"/>
    </row>
    <row r="177" spans="2:61">
      <c r="B177" s="395"/>
      <c r="AA177" s="22"/>
      <c r="AE177" s="397"/>
      <c r="AF177" s="397"/>
      <c r="AG177" s="397"/>
      <c r="AH177" s="396"/>
      <c r="AJ177" s="396"/>
      <c r="AK177" s="396"/>
      <c r="AL177" s="396"/>
      <c r="AN177" s="396"/>
      <c r="AO177" s="396"/>
      <c r="AQ177" s="396"/>
      <c r="AS177" s="396"/>
      <c r="AU177" s="396"/>
      <c r="AV177" s="395"/>
      <c r="AW177" s="395"/>
      <c r="AX177" s="395"/>
      <c r="AY177" s="395"/>
      <c r="AZ177" s="395"/>
      <c r="BA177" s="395"/>
      <c r="BB177" s="395"/>
      <c r="BC177" s="395"/>
      <c r="BD177" s="395"/>
      <c r="BE177" s="398"/>
      <c r="BF177" s="399"/>
      <c r="BG177" s="399"/>
      <c r="BH177" s="399"/>
      <c r="BI177" s="399"/>
    </row>
    <row r="178" spans="2:61">
      <c r="B178" s="395"/>
      <c r="AA178" s="22"/>
      <c r="AE178" s="397"/>
      <c r="AF178" s="397"/>
      <c r="AG178" s="397"/>
      <c r="AH178" s="396"/>
      <c r="AJ178" s="396"/>
      <c r="AK178" s="396"/>
      <c r="AL178" s="396"/>
      <c r="AN178" s="396"/>
      <c r="AO178" s="396"/>
      <c r="AQ178" s="396"/>
      <c r="AS178" s="396"/>
      <c r="AU178" s="396"/>
      <c r="AV178" s="395"/>
      <c r="AW178" s="395"/>
      <c r="AX178" s="395"/>
      <c r="AY178" s="395"/>
      <c r="AZ178" s="395"/>
      <c r="BA178" s="395"/>
      <c r="BB178" s="395"/>
      <c r="BC178" s="395"/>
      <c r="BD178" s="395"/>
      <c r="BE178" s="398"/>
      <c r="BF178" s="399"/>
      <c r="BG178" s="399"/>
      <c r="BH178" s="399"/>
      <c r="BI178" s="399"/>
    </row>
    <row r="179" spans="2:61">
      <c r="B179" s="395"/>
      <c r="AA179" s="22"/>
      <c r="AE179" s="397"/>
      <c r="AF179" s="397"/>
      <c r="AG179" s="397"/>
      <c r="AH179" s="396"/>
      <c r="AJ179" s="396"/>
      <c r="AK179" s="396"/>
      <c r="AL179" s="396"/>
      <c r="AN179" s="396"/>
      <c r="AO179" s="396"/>
      <c r="AQ179" s="396"/>
      <c r="AS179" s="396"/>
      <c r="AU179" s="396"/>
      <c r="AV179" s="395"/>
      <c r="AW179" s="395"/>
      <c r="AX179" s="395"/>
      <c r="AY179" s="395"/>
      <c r="AZ179" s="395"/>
      <c r="BA179" s="395"/>
      <c r="BB179" s="395"/>
      <c r="BC179" s="395"/>
      <c r="BD179" s="395"/>
      <c r="BE179" s="398"/>
      <c r="BF179" s="399"/>
      <c r="BG179" s="399"/>
      <c r="BH179" s="399"/>
      <c r="BI179" s="399"/>
    </row>
    <row r="180" spans="2:61">
      <c r="B180" s="395"/>
      <c r="AA180" s="22"/>
      <c r="AE180" s="397"/>
      <c r="AF180" s="397"/>
      <c r="AG180" s="397"/>
      <c r="AH180" s="396"/>
      <c r="AJ180" s="396"/>
      <c r="AK180" s="396"/>
      <c r="AL180" s="396"/>
      <c r="AN180" s="396"/>
      <c r="AO180" s="396"/>
      <c r="AQ180" s="396"/>
      <c r="AS180" s="396"/>
      <c r="AU180" s="396"/>
      <c r="AV180" s="395"/>
      <c r="AW180" s="395"/>
      <c r="AX180" s="395"/>
      <c r="AY180" s="395"/>
      <c r="AZ180" s="395"/>
      <c r="BA180" s="395"/>
      <c r="BB180" s="395"/>
      <c r="BC180" s="395"/>
      <c r="BD180" s="395"/>
      <c r="BE180" s="398"/>
      <c r="BF180" s="399"/>
      <c r="BG180" s="399"/>
      <c r="BH180" s="399"/>
      <c r="BI180" s="399"/>
    </row>
    <row r="181" spans="2:61">
      <c r="B181" s="395"/>
      <c r="AA181" s="22"/>
      <c r="AE181" s="397"/>
      <c r="AF181" s="397"/>
      <c r="AG181" s="397"/>
      <c r="AH181" s="396"/>
      <c r="AJ181" s="396"/>
      <c r="AK181" s="396"/>
      <c r="AL181" s="396"/>
      <c r="AN181" s="396"/>
      <c r="AO181" s="396"/>
      <c r="AQ181" s="396"/>
      <c r="AS181" s="396"/>
      <c r="AU181" s="396"/>
      <c r="AV181" s="395"/>
      <c r="AW181" s="395"/>
      <c r="AX181" s="395"/>
      <c r="AY181" s="395"/>
      <c r="AZ181" s="395"/>
      <c r="BA181" s="395"/>
      <c r="BB181" s="395"/>
      <c r="BC181" s="395"/>
      <c r="BD181" s="395"/>
      <c r="BE181" s="398"/>
      <c r="BF181" s="399"/>
      <c r="BG181" s="399"/>
      <c r="BH181" s="399"/>
      <c r="BI181" s="399"/>
    </row>
    <row r="182" spans="2:61">
      <c r="B182" s="395"/>
      <c r="AA182" s="22"/>
      <c r="AE182" s="397"/>
      <c r="AF182" s="397"/>
      <c r="AG182" s="397"/>
      <c r="AH182" s="396"/>
      <c r="AJ182" s="396"/>
      <c r="AK182" s="396"/>
      <c r="AL182" s="396"/>
      <c r="AN182" s="396"/>
      <c r="AO182" s="396"/>
      <c r="AQ182" s="396"/>
      <c r="AS182" s="396"/>
      <c r="AU182" s="396"/>
      <c r="AV182" s="395"/>
      <c r="AW182" s="395"/>
      <c r="AX182" s="395"/>
      <c r="AY182" s="395"/>
      <c r="AZ182" s="395"/>
      <c r="BA182" s="395"/>
      <c r="BB182" s="395"/>
      <c r="BC182" s="395"/>
      <c r="BD182" s="395"/>
      <c r="BE182" s="398"/>
      <c r="BF182" s="399"/>
      <c r="BG182" s="399"/>
      <c r="BH182" s="399"/>
      <c r="BI182" s="399"/>
    </row>
    <row r="183" spans="2:61">
      <c r="B183" s="395"/>
      <c r="AA183" s="22"/>
      <c r="AE183" s="397"/>
      <c r="AF183" s="397"/>
      <c r="AG183" s="397"/>
      <c r="AH183" s="396"/>
      <c r="AJ183" s="396"/>
      <c r="AK183" s="396"/>
      <c r="AL183" s="396"/>
      <c r="AN183" s="396"/>
      <c r="AO183" s="396"/>
      <c r="AQ183" s="396"/>
      <c r="AS183" s="396"/>
      <c r="AU183" s="396"/>
      <c r="AV183" s="395"/>
      <c r="AW183" s="395"/>
      <c r="AX183" s="395"/>
      <c r="AY183" s="395"/>
      <c r="AZ183" s="395"/>
      <c r="BA183" s="395"/>
      <c r="BB183" s="395"/>
      <c r="BC183" s="395"/>
      <c r="BD183" s="395"/>
      <c r="BE183" s="398"/>
      <c r="BF183" s="399"/>
      <c r="BG183" s="399"/>
      <c r="BH183" s="399"/>
      <c r="BI183" s="399"/>
    </row>
    <row r="184" spans="2:61">
      <c r="B184" s="395"/>
      <c r="AA184" s="22"/>
      <c r="AE184" s="397"/>
      <c r="AF184" s="397"/>
      <c r="AG184" s="397"/>
      <c r="AH184" s="396"/>
      <c r="AJ184" s="396"/>
      <c r="AK184" s="396"/>
      <c r="AL184" s="396"/>
      <c r="AN184" s="396"/>
      <c r="AO184" s="396"/>
      <c r="AQ184" s="396"/>
      <c r="AS184" s="396"/>
      <c r="AU184" s="396"/>
      <c r="AV184" s="395"/>
      <c r="AW184" s="395"/>
      <c r="AX184" s="395"/>
      <c r="AY184" s="395"/>
      <c r="AZ184" s="395"/>
      <c r="BA184" s="395"/>
      <c r="BB184" s="395"/>
      <c r="BC184" s="395"/>
      <c r="BD184" s="395"/>
      <c r="BE184" s="398"/>
      <c r="BF184" s="399"/>
      <c r="BG184" s="399"/>
      <c r="BH184" s="399"/>
      <c r="BI184" s="399"/>
    </row>
    <row r="185" spans="2:61">
      <c r="B185" s="395"/>
      <c r="AA185" s="22"/>
      <c r="AE185" s="397"/>
      <c r="AF185" s="397"/>
      <c r="AG185" s="397"/>
      <c r="AH185" s="396"/>
      <c r="AJ185" s="396"/>
      <c r="AK185" s="396"/>
      <c r="AL185" s="396"/>
      <c r="AN185" s="396"/>
      <c r="AO185" s="396"/>
      <c r="AQ185" s="396"/>
      <c r="AS185" s="396"/>
      <c r="AU185" s="396"/>
      <c r="AV185" s="395"/>
      <c r="AW185" s="395"/>
      <c r="AX185" s="395"/>
      <c r="AY185" s="395"/>
      <c r="AZ185" s="395"/>
      <c r="BA185" s="395"/>
      <c r="BB185" s="395"/>
      <c r="BC185" s="395"/>
      <c r="BD185" s="395"/>
      <c r="BE185" s="398"/>
      <c r="BF185" s="399"/>
      <c r="BG185" s="399"/>
      <c r="BH185" s="399"/>
      <c r="BI185" s="399"/>
    </row>
    <row r="186" spans="2:61">
      <c r="B186" s="395"/>
      <c r="AA186" s="22"/>
      <c r="AE186" s="397"/>
      <c r="AF186" s="397"/>
      <c r="AG186" s="397"/>
      <c r="AH186" s="396"/>
      <c r="AJ186" s="396"/>
      <c r="AK186" s="396"/>
      <c r="AL186" s="396"/>
      <c r="AN186" s="396"/>
      <c r="AO186" s="396"/>
      <c r="AQ186" s="396"/>
      <c r="AS186" s="396"/>
      <c r="AU186" s="396"/>
      <c r="AV186" s="395"/>
      <c r="AW186" s="395"/>
      <c r="AX186" s="395"/>
      <c r="AY186" s="395"/>
      <c r="AZ186" s="395"/>
      <c r="BA186" s="395"/>
      <c r="BB186" s="395"/>
      <c r="BC186" s="395"/>
      <c r="BD186" s="395"/>
      <c r="BE186" s="398"/>
      <c r="BF186" s="399"/>
      <c r="BG186" s="399"/>
      <c r="BH186" s="399"/>
      <c r="BI186" s="399"/>
    </row>
    <row r="187" spans="2:61">
      <c r="B187" s="395"/>
      <c r="AA187" s="22"/>
      <c r="AE187" s="397"/>
      <c r="AF187" s="397"/>
      <c r="AG187" s="397"/>
      <c r="AH187" s="396"/>
      <c r="AJ187" s="396"/>
      <c r="AK187" s="396"/>
      <c r="AL187" s="396"/>
      <c r="AN187" s="396"/>
      <c r="AO187" s="396"/>
      <c r="AQ187" s="396"/>
      <c r="AS187" s="396"/>
      <c r="AU187" s="396"/>
      <c r="AV187" s="395"/>
      <c r="AW187" s="395"/>
      <c r="AX187" s="395"/>
      <c r="AY187" s="395"/>
      <c r="AZ187" s="395"/>
      <c r="BA187" s="395"/>
      <c r="BB187" s="395"/>
      <c r="BC187" s="395"/>
      <c r="BD187" s="395"/>
      <c r="BE187" s="398"/>
      <c r="BF187" s="399"/>
      <c r="BG187" s="399"/>
      <c r="BH187" s="399"/>
      <c r="BI187" s="399"/>
    </row>
    <row r="188" spans="2:61">
      <c r="B188" s="395"/>
      <c r="AA188" s="22"/>
      <c r="AE188" s="397"/>
      <c r="AF188" s="397"/>
      <c r="AG188" s="397"/>
      <c r="AH188" s="396"/>
      <c r="AJ188" s="396"/>
      <c r="AK188" s="396"/>
      <c r="AL188" s="396"/>
      <c r="AN188" s="396"/>
      <c r="AO188" s="396"/>
      <c r="AQ188" s="396"/>
      <c r="AS188" s="396"/>
      <c r="AU188" s="396"/>
      <c r="AV188" s="395"/>
      <c r="AW188" s="395"/>
      <c r="AX188" s="395"/>
      <c r="AY188" s="395"/>
      <c r="AZ188" s="395"/>
      <c r="BA188" s="395"/>
      <c r="BB188" s="395"/>
      <c r="BC188" s="395"/>
      <c r="BD188" s="395"/>
      <c r="BE188" s="398"/>
      <c r="BF188" s="399"/>
      <c r="BG188" s="399"/>
      <c r="BH188" s="399"/>
      <c r="BI188" s="399"/>
    </row>
    <row r="189" spans="2:61">
      <c r="B189" s="395"/>
      <c r="AA189" s="22"/>
      <c r="AE189" s="397"/>
      <c r="AF189" s="397"/>
      <c r="AG189" s="397"/>
      <c r="AH189" s="396"/>
      <c r="AJ189" s="396"/>
      <c r="AK189" s="396"/>
      <c r="AL189" s="396"/>
      <c r="AN189" s="396"/>
      <c r="AO189" s="396"/>
      <c r="AQ189" s="396"/>
      <c r="AS189" s="396"/>
      <c r="AU189" s="396"/>
      <c r="AV189" s="395"/>
      <c r="AW189" s="395"/>
      <c r="AX189" s="395"/>
      <c r="AY189" s="395"/>
      <c r="AZ189" s="395"/>
      <c r="BA189" s="395"/>
      <c r="BB189" s="395"/>
      <c r="BC189" s="395"/>
      <c r="BD189" s="395"/>
      <c r="BE189" s="398"/>
      <c r="BF189" s="399"/>
      <c r="BG189" s="399"/>
      <c r="BH189" s="399"/>
      <c r="BI189" s="399"/>
    </row>
    <row r="190" spans="2:61">
      <c r="B190" s="395"/>
      <c r="AA190" s="22"/>
      <c r="AE190" s="397"/>
      <c r="AF190" s="397"/>
      <c r="AG190" s="397"/>
      <c r="AH190" s="396"/>
      <c r="AJ190" s="396"/>
      <c r="AK190" s="396"/>
      <c r="AL190" s="396"/>
      <c r="AN190" s="396"/>
      <c r="AO190" s="396"/>
      <c r="AQ190" s="396"/>
      <c r="AS190" s="396"/>
      <c r="AU190" s="396"/>
      <c r="AV190" s="395"/>
      <c r="AW190" s="395"/>
      <c r="AX190" s="395"/>
      <c r="AY190" s="395"/>
      <c r="AZ190" s="395"/>
      <c r="BA190" s="395"/>
      <c r="BB190" s="395"/>
      <c r="BC190" s="395"/>
      <c r="BD190" s="395"/>
      <c r="BE190" s="398"/>
      <c r="BF190" s="399"/>
      <c r="BG190" s="399"/>
      <c r="BH190" s="399"/>
      <c r="BI190" s="399"/>
    </row>
    <row r="191" spans="2:61">
      <c r="B191" s="395"/>
      <c r="AA191" s="22"/>
      <c r="AE191" s="397"/>
      <c r="AF191" s="397"/>
      <c r="AG191" s="397"/>
      <c r="AH191" s="396"/>
      <c r="AJ191" s="396"/>
      <c r="AK191" s="396"/>
      <c r="AL191" s="396"/>
      <c r="AN191" s="396"/>
      <c r="AO191" s="396"/>
      <c r="AQ191" s="396"/>
      <c r="AS191" s="396"/>
      <c r="AU191" s="396"/>
      <c r="AV191" s="395"/>
      <c r="AW191" s="395"/>
      <c r="AX191" s="395"/>
      <c r="AY191" s="395"/>
      <c r="AZ191" s="395"/>
      <c r="BA191" s="395"/>
      <c r="BB191" s="395"/>
      <c r="BC191" s="395"/>
      <c r="BD191" s="395"/>
      <c r="BE191" s="398"/>
      <c r="BF191" s="399"/>
      <c r="BG191" s="399"/>
      <c r="BH191" s="399"/>
      <c r="BI191" s="399"/>
    </row>
    <row r="192" spans="2:61">
      <c r="B192" s="395"/>
      <c r="AA192" s="22"/>
      <c r="AE192" s="397"/>
      <c r="AF192" s="397"/>
      <c r="AG192" s="397"/>
      <c r="AH192" s="396"/>
      <c r="AJ192" s="396"/>
      <c r="AK192" s="396"/>
      <c r="AL192" s="396"/>
      <c r="AN192" s="396"/>
      <c r="AO192" s="396"/>
      <c r="AQ192" s="396"/>
      <c r="AS192" s="396"/>
      <c r="AU192" s="396"/>
      <c r="AV192" s="395"/>
      <c r="AW192" s="395"/>
      <c r="AX192" s="395"/>
      <c r="AY192" s="395"/>
      <c r="AZ192" s="395"/>
      <c r="BA192" s="395"/>
      <c r="BB192" s="395"/>
      <c r="BC192" s="395"/>
      <c r="BD192" s="395"/>
      <c r="BE192" s="398"/>
      <c r="BF192" s="399"/>
      <c r="BG192" s="399"/>
      <c r="BH192" s="399"/>
      <c r="BI192" s="399"/>
    </row>
    <row r="193" spans="2:61">
      <c r="B193" s="395"/>
      <c r="AA193" s="22"/>
      <c r="AE193" s="397"/>
      <c r="AF193" s="397"/>
      <c r="AG193" s="397"/>
      <c r="AH193" s="396"/>
      <c r="AJ193" s="396"/>
      <c r="AK193" s="396"/>
      <c r="AL193" s="396"/>
      <c r="AN193" s="396"/>
      <c r="AO193" s="396"/>
      <c r="AQ193" s="396"/>
      <c r="AS193" s="396"/>
      <c r="AU193" s="396"/>
      <c r="AV193" s="395"/>
      <c r="AW193" s="395"/>
      <c r="AX193" s="395"/>
      <c r="AY193" s="395"/>
      <c r="AZ193" s="395"/>
      <c r="BA193" s="395"/>
      <c r="BB193" s="395"/>
      <c r="BC193" s="395"/>
      <c r="BD193" s="395"/>
      <c r="BE193" s="398"/>
      <c r="BF193" s="399"/>
      <c r="BG193" s="399"/>
      <c r="BH193" s="399"/>
      <c r="BI193" s="399"/>
    </row>
    <row r="194" spans="2:61">
      <c r="B194" s="395"/>
      <c r="AA194" s="22"/>
      <c r="AE194" s="397"/>
      <c r="AF194" s="397"/>
      <c r="AG194" s="397"/>
      <c r="AH194" s="396"/>
      <c r="AJ194" s="396"/>
      <c r="AK194" s="396"/>
      <c r="AL194" s="396"/>
      <c r="AN194" s="396"/>
      <c r="AO194" s="396"/>
      <c r="AQ194" s="396"/>
      <c r="AS194" s="396"/>
      <c r="AU194" s="396"/>
      <c r="AV194" s="395"/>
      <c r="AW194" s="395"/>
      <c r="AX194" s="395"/>
      <c r="AY194" s="395"/>
      <c r="AZ194" s="395"/>
      <c r="BA194" s="395"/>
      <c r="BB194" s="395"/>
      <c r="BC194" s="395"/>
      <c r="BD194" s="395"/>
      <c r="BE194" s="398"/>
      <c r="BF194" s="399"/>
      <c r="BG194" s="399"/>
      <c r="BH194" s="399"/>
      <c r="BI194" s="399"/>
    </row>
    <row r="195" spans="2:61">
      <c r="B195" s="395"/>
      <c r="AA195" s="22"/>
      <c r="AE195" s="397"/>
      <c r="AF195" s="397"/>
      <c r="AG195" s="397"/>
      <c r="AH195" s="396"/>
      <c r="AJ195" s="396"/>
      <c r="AK195" s="396"/>
      <c r="AL195" s="396"/>
      <c r="AN195" s="396"/>
      <c r="AO195" s="396"/>
      <c r="AQ195" s="396"/>
      <c r="AS195" s="396"/>
      <c r="AU195" s="396"/>
      <c r="AV195" s="395"/>
      <c r="AW195" s="395"/>
      <c r="AX195" s="395"/>
      <c r="AY195" s="395"/>
      <c r="AZ195" s="395"/>
      <c r="BA195" s="395"/>
      <c r="BB195" s="395"/>
      <c r="BC195" s="395"/>
      <c r="BD195" s="395"/>
      <c r="BE195" s="398"/>
      <c r="BF195" s="399"/>
      <c r="BG195" s="399"/>
      <c r="BH195" s="399"/>
      <c r="BI195" s="399"/>
    </row>
    <row r="196" spans="2:61">
      <c r="B196" s="395"/>
      <c r="AA196" s="22"/>
      <c r="AE196" s="397"/>
      <c r="AF196" s="397"/>
      <c r="AG196" s="397"/>
      <c r="AH196" s="396"/>
      <c r="AJ196" s="396"/>
      <c r="AK196" s="396"/>
      <c r="AL196" s="396"/>
      <c r="AN196" s="396"/>
      <c r="AO196" s="396"/>
      <c r="AQ196" s="396"/>
      <c r="AS196" s="396"/>
      <c r="AU196" s="396"/>
      <c r="AV196" s="395"/>
      <c r="AW196" s="395"/>
      <c r="AX196" s="395"/>
      <c r="AY196" s="395"/>
      <c r="AZ196" s="395"/>
      <c r="BA196" s="395"/>
      <c r="BB196" s="395"/>
      <c r="BC196" s="395"/>
      <c r="BD196" s="395"/>
      <c r="BE196" s="398"/>
      <c r="BF196" s="399"/>
      <c r="BG196" s="399"/>
      <c r="BH196" s="399"/>
      <c r="BI196" s="399"/>
    </row>
    <row r="197" spans="2:61">
      <c r="B197" s="395"/>
      <c r="AA197" s="22"/>
      <c r="AE197" s="397"/>
      <c r="AF197" s="397"/>
      <c r="AG197" s="397"/>
      <c r="AH197" s="396"/>
      <c r="AJ197" s="396"/>
      <c r="AK197" s="396"/>
      <c r="AL197" s="396"/>
      <c r="AN197" s="396"/>
      <c r="AO197" s="396"/>
      <c r="AQ197" s="396"/>
      <c r="AS197" s="396"/>
      <c r="AU197" s="396"/>
      <c r="AV197" s="395"/>
      <c r="AW197" s="395"/>
      <c r="AX197" s="395"/>
      <c r="AY197" s="395"/>
      <c r="AZ197" s="395"/>
      <c r="BA197" s="395"/>
      <c r="BB197" s="395"/>
      <c r="BC197" s="395"/>
      <c r="BD197" s="395"/>
      <c r="BE197" s="398"/>
      <c r="BF197" s="399"/>
      <c r="BG197" s="399"/>
      <c r="BH197" s="399"/>
      <c r="BI197" s="399"/>
    </row>
    <row r="198" spans="2:61">
      <c r="B198" s="395"/>
      <c r="AA198" s="22"/>
      <c r="AE198" s="397"/>
      <c r="AF198" s="397"/>
      <c r="AG198" s="397"/>
      <c r="AH198" s="396"/>
      <c r="AJ198" s="396"/>
      <c r="AK198" s="396"/>
      <c r="AL198" s="396"/>
      <c r="AN198" s="396"/>
      <c r="AO198" s="396"/>
      <c r="AQ198" s="396"/>
      <c r="AS198" s="396"/>
      <c r="AU198" s="396"/>
      <c r="AV198" s="395"/>
      <c r="AW198" s="395"/>
      <c r="AX198" s="395"/>
      <c r="AY198" s="395"/>
      <c r="AZ198" s="395"/>
      <c r="BA198" s="395"/>
      <c r="BB198" s="395"/>
      <c r="BC198" s="395"/>
      <c r="BD198" s="395"/>
      <c r="BE198" s="398"/>
      <c r="BF198" s="399"/>
      <c r="BG198" s="399"/>
      <c r="BH198" s="399"/>
      <c r="BI198" s="399"/>
    </row>
    <row r="199" spans="2:61">
      <c r="B199" s="395"/>
      <c r="AA199" s="22"/>
      <c r="AE199" s="397"/>
      <c r="AF199" s="397"/>
      <c r="AG199" s="397"/>
      <c r="AH199" s="396"/>
      <c r="AJ199" s="396"/>
      <c r="AK199" s="396"/>
      <c r="AL199" s="396"/>
      <c r="AN199" s="396"/>
      <c r="AO199" s="396"/>
      <c r="AQ199" s="396"/>
      <c r="AS199" s="396"/>
      <c r="AU199" s="396"/>
      <c r="AV199" s="395"/>
      <c r="AW199" s="395"/>
      <c r="AX199" s="395"/>
      <c r="AY199" s="395"/>
      <c r="AZ199" s="395"/>
      <c r="BA199" s="395"/>
      <c r="BB199" s="395"/>
      <c r="BC199" s="395"/>
      <c r="BD199" s="395"/>
      <c r="BE199" s="398"/>
      <c r="BF199" s="399"/>
      <c r="BG199" s="399"/>
      <c r="BH199" s="399"/>
      <c r="BI199" s="399"/>
    </row>
    <row r="200" spans="2:61">
      <c r="B200" s="395"/>
      <c r="AA200" s="22"/>
      <c r="AE200" s="397"/>
      <c r="AF200" s="397"/>
      <c r="AG200" s="397"/>
      <c r="AH200" s="396"/>
      <c r="AJ200" s="396"/>
      <c r="AK200" s="396"/>
      <c r="AL200" s="396"/>
      <c r="AN200" s="396"/>
      <c r="AO200" s="396"/>
      <c r="AQ200" s="396"/>
      <c r="AS200" s="396"/>
      <c r="AU200" s="396"/>
      <c r="AV200" s="395"/>
      <c r="AW200" s="395"/>
      <c r="AX200" s="395"/>
      <c r="AY200" s="395"/>
      <c r="AZ200" s="395"/>
      <c r="BA200" s="395"/>
      <c r="BB200" s="395"/>
      <c r="BC200" s="395"/>
      <c r="BD200" s="395"/>
      <c r="BE200" s="398"/>
      <c r="BF200" s="399"/>
      <c r="BG200" s="399"/>
      <c r="BH200" s="399"/>
      <c r="BI200" s="399"/>
    </row>
    <row r="201" spans="2:61">
      <c r="B201" s="395"/>
      <c r="AA201" s="22"/>
      <c r="AE201" s="397"/>
      <c r="AF201" s="397"/>
      <c r="AG201" s="397"/>
      <c r="AH201" s="396"/>
      <c r="AJ201" s="396"/>
      <c r="AK201" s="396"/>
      <c r="AL201" s="396"/>
      <c r="AN201" s="396"/>
      <c r="AO201" s="396"/>
      <c r="AQ201" s="396"/>
      <c r="AS201" s="396"/>
      <c r="AU201" s="396"/>
      <c r="AV201" s="395"/>
      <c r="AW201" s="395"/>
      <c r="AX201" s="395"/>
      <c r="AY201" s="395"/>
      <c r="AZ201" s="395"/>
      <c r="BA201" s="395"/>
      <c r="BB201" s="395"/>
      <c r="BC201" s="395"/>
      <c r="BD201" s="395"/>
      <c r="BE201" s="398"/>
      <c r="BF201" s="399"/>
      <c r="BG201" s="399"/>
      <c r="BH201" s="399"/>
      <c r="BI201" s="399"/>
    </row>
    <row r="202" spans="2:61">
      <c r="B202" s="395"/>
      <c r="AA202" s="22"/>
      <c r="AE202" s="397"/>
      <c r="AF202" s="397"/>
      <c r="AG202" s="397"/>
      <c r="AH202" s="396"/>
      <c r="AJ202" s="396"/>
      <c r="AK202" s="396"/>
      <c r="AL202" s="396"/>
      <c r="AN202" s="396"/>
      <c r="AO202" s="396"/>
      <c r="AQ202" s="396"/>
      <c r="AS202" s="396"/>
      <c r="AU202" s="396"/>
      <c r="AV202" s="395"/>
      <c r="AW202" s="395"/>
      <c r="AX202" s="395"/>
      <c r="AY202" s="395"/>
      <c r="AZ202" s="395"/>
      <c r="BA202" s="395"/>
      <c r="BB202" s="395"/>
      <c r="BC202" s="395"/>
      <c r="BD202" s="395"/>
      <c r="BE202" s="398"/>
      <c r="BF202" s="399"/>
      <c r="BG202" s="399"/>
      <c r="BH202" s="399"/>
      <c r="BI202" s="399"/>
    </row>
    <row r="203" spans="2:61">
      <c r="B203" s="395"/>
      <c r="AA203" s="22"/>
      <c r="AE203" s="397"/>
      <c r="AF203" s="397"/>
      <c r="AG203" s="397"/>
      <c r="AH203" s="396"/>
      <c r="AJ203" s="396"/>
      <c r="AK203" s="396"/>
      <c r="AL203" s="396"/>
      <c r="AN203" s="396"/>
      <c r="AO203" s="396"/>
      <c r="AQ203" s="396"/>
      <c r="AS203" s="396"/>
      <c r="AU203" s="396"/>
      <c r="AV203" s="395"/>
      <c r="AW203" s="395"/>
      <c r="AX203" s="395"/>
      <c r="AY203" s="395"/>
      <c r="AZ203" s="395"/>
      <c r="BA203" s="395"/>
      <c r="BB203" s="395"/>
      <c r="BC203" s="395"/>
      <c r="BD203" s="395"/>
      <c r="BE203" s="398"/>
      <c r="BF203" s="399"/>
      <c r="BG203" s="399"/>
      <c r="BH203" s="399"/>
      <c r="BI203" s="399"/>
    </row>
    <row r="204" spans="2:61">
      <c r="B204" s="395"/>
      <c r="AA204" s="22"/>
      <c r="AE204" s="397"/>
      <c r="AF204" s="397"/>
      <c r="AG204" s="397"/>
      <c r="AH204" s="396"/>
      <c r="AJ204" s="396"/>
      <c r="AK204" s="396"/>
      <c r="AL204" s="396"/>
      <c r="AN204" s="396"/>
      <c r="AO204" s="396"/>
      <c r="AQ204" s="396"/>
      <c r="AS204" s="396"/>
      <c r="AU204" s="396"/>
      <c r="AV204" s="395"/>
      <c r="AW204" s="395"/>
      <c r="AX204" s="395"/>
      <c r="AY204" s="395"/>
      <c r="AZ204" s="395"/>
      <c r="BA204" s="395"/>
      <c r="BB204" s="395"/>
      <c r="BC204" s="395"/>
      <c r="BD204" s="395"/>
      <c r="BE204" s="398"/>
      <c r="BF204" s="399"/>
      <c r="BG204" s="399"/>
      <c r="BH204" s="399"/>
      <c r="BI204" s="399"/>
    </row>
    <row r="205" spans="2:61">
      <c r="B205" s="395"/>
      <c r="AA205" s="22"/>
      <c r="AE205" s="397"/>
      <c r="AF205" s="397"/>
      <c r="AG205" s="397"/>
      <c r="AH205" s="396"/>
      <c r="AJ205" s="396"/>
      <c r="AK205" s="396"/>
      <c r="AL205" s="396"/>
      <c r="AN205" s="396"/>
      <c r="AO205" s="396"/>
      <c r="AQ205" s="396"/>
      <c r="AS205" s="396"/>
      <c r="AU205" s="396"/>
      <c r="AV205" s="395"/>
      <c r="AW205" s="395"/>
      <c r="AX205" s="395"/>
      <c r="AY205" s="395"/>
      <c r="AZ205" s="395"/>
      <c r="BA205" s="395"/>
      <c r="BB205" s="395"/>
      <c r="BC205" s="395"/>
      <c r="BD205" s="395"/>
      <c r="BE205" s="398"/>
      <c r="BF205" s="399"/>
      <c r="BG205" s="399"/>
      <c r="BH205" s="399"/>
      <c r="BI205" s="399"/>
    </row>
    <row r="206" spans="2:61">
      <c r="B206" s="395"/>
      <c r="AA206" s="22"/>
      <c r="AE206" s="397"/>
      <c r="AF206" s="397"/>
      <c r="AG206" s="397"/>
      <c r="AH206" s="396"/>
      <c r="AJ206" s="396"/>
      <c r="AK206" s="396"/>
      <c r="AL206" s="396"/>
      <c r="AN206" s="396"/>
      <c r="AO206" s="396"/>
      <c r="AQ206" s="396"/>
      <c r="AS206" s="396"/>
      <c r="AU206" s="396"/>
      <c r="AV206" s="395"/>
      <c r="AW206" s="395"/>
      <c r="AX206" s="395"/>
      <c r="AY206" s="395"/>
      <c r="AZ206" s="395"/>
      <c r="BA206" s="395"/>
      <c r="BB206" s="395"/>
      <c r="BC206" s="395"/>
      <c r="BD206" s="395"/>
      <c r="BE206" s="398"/>
      <c r="BF206" s="399"/>
      <c r="BG206" s="399"/>
      <c r="BH206" s="399"/>
      <c r="BI206" s="399"/>
    </row>
    <row r="207" spans="2:61">
      <c r="B207" s="395"/>
      <c r="AA207" s="22"/>
      <c r="AE207" s="397"/>
      <c r="AF207" s="397"/>
      <c r="AG207" s="397"/>
      <c r="AH207" s="396"/>
      <c r="AJ207" s="396"/>
      <c r="AK207" s="396"/>
      <c r="AL207" s="396"/>
      <c r="AN207" s="396"/>
      <c r="AO207" s="396"/>
      <c r="AQ207" s="396"/>
      <c r="AS207" s="396"/>
      <c r="AU207" s="396"/>
      <c r="AV207" s="395"/>
      <c r="AW207" s="395"/>
      <c r="AX207" s="395"/>
      <c r="AY207" s="395"/>
      <c r="AZ207" s="395"/>
      <c r="BA207" s="395"/>
      <c r="BB207" s="395"/>
      <c r="BC207" s="395"/>
      <c r="BD207" s="395"/>
      <c r="BE207" s="398"/>
      <c r="BF207" s="399"/>
      <c r="BG207" s="399"/>
      <c r="BH207" s="399"/>
      <c r="BI207" s="399"/>
    </row>
    <row r="208" spans="2:61">
      <c r="B208" s="395"/>
      <c r="AA208" s="22"/>
      <c r="AE208" s="397"/>
      <c r="AF208" s="397"/>
      <c r="AG208" s="397"/>
      <c r="AH208" s="396"/>
      <c r="AJ208" s="396"/>
      <c r="AK208" s="396"/>
      <c r="AL208" s="396"/>
      <c r="AN208" s="396"/>
      <c r="AO208" s="396"/>
      <c r="AQ208" s="396"/>
      <c r="AS208" s="396"/>
      <c r="AU208" s="396"/>
      <c r="AV208" s="395"/>
      <c r="AW208" s="395"/>
      <c r="AX208" s="395"/>
      <c r="AY208" s="395"/>
      <c r="AZ208" s="395"/>
      <c r="BA208" s="395"/>
      <c r="BB208" s="395"/>
      <c r="BC208" s="395"/>
      <c r="BD208" s="395"/>
      <c r="BE208" s="398"/>
      <c r="BF208" s="399"/>
      <c r="BG208" s="399"/>
      <c r="BH208" s="399"/>
      <c r="BI208" s="399"/>
    </row>
    <row r="209" spans="2:61">
      <c r="B209" s="395"/>
      <c r="AA209" s="22"/>
      <c r="AE209" s="397"/>
      <c r="AF209" s="397"/>
      <c r="AG209" s="397"/>
      <c r="AH209" s="396"/>
      <c r="AJ209" s="396"/>
      <c r="AK209" s="396"/>
      <c r="AL209" s="396"/>
      <c r="AN209" s="396"/>
      <c r="AO209" s="396"/>
      <c r="AQ209" s="396"/>
      <c r="AS209" s="396"/>
      <c r="AU209" s="396"/>
      <c r="AV209" s="395"/>
      <c r="AW209" s="395"/>
      <c r="AX209" s="395"/>
      <c r="AY209" s="395"/>
      <c r="AZ209" s="395"/>
      <c r="BA209" s="395"/>
      <c r="BB209" s="395"/>
      <c r="BC209" s="395"/>
      <c r="BD209" s="395"/>
      <c r="BE209" s="398"/>
      <c r="BF209" s="399"/>
      <c r="BG209" s="399"/>
      <c r="BH209" s="399"/>
      <c r="BI209" s="399"/>
    </row>
    <row r="210" spans="2:61">
      <c r="B210" s="395"/>
      <c r="AA210" s="22"/>
      <c r="AE210" s="397"/>
      <c r="AF210" s="397"/>
      <c r="AG210" s="397"/>
      <c r="AH210" s="396"/>
      <c r="AJ210" s="396"/>
      <c r="AK210" s="396"/>
      <c r="AL210" s="396"/>
      <c r="AN210" s="396"/>
      <c r="AO210" s="396"/>
      <c r="AQ210" s="396"/>
      <c r="AS210" s="396"/>
      <c r="AU210" s="396"/>
      <c r="AV210" s="395"/>
      <c r="AW210" s="395"/>
      <c r="AX210" s="395"/>
      <c r="AY210" s="395"/>
      <c r="AZ210" s="395"/>
      <c r="BA210" s="395"/>
      <c r="BB210" s="395"/>
      <c r="BC210" s="395"/>
      <c r="BD210" s="395"/>
      <c r="BE210" s="398"/>
      <c r="BF210" s="399"/>
      <c r="BG210" s="399"/>
      <c r="BH210" s="399"/>
      <c r="BI210" s="399"/>
    </row>
    <row r="211" spans="2:61">
      <c r="B211" s="395"/>
      <c r="AA211" s="22"/>
      <c r="AE211" s="397"/>
      <c r="AF211" s="397"/>
      <c r="AG211" s="397"/>
      <c r="AH211" s="396"/>
      <c r="AJ211" s="396"/>
      <c r="AK211" s="396"/>
      <c r="AL211" s="396"/>
      <c r="AN211" s="396"/>
      <c r="AO211" s="396"/>
      <c r="AQ211" s="396"/>
      <c r="AS211" s="396"/>
      <c r="AU211" s="396"/>
      <c r="AV211" s="395"/>
      <c r="AW211" s="395"/>
      <c r="AX211" s="395"/>
      <c r="AY211" s="395"/>
      <c r="AZ211" s="395"/>
      <c r="BA211" s="395"/>
      <c r="BB211" s="395"/>
      <c r="BC211" s="395"/>
      <c r="BD211" s="395"/>
      <c r="BE211" s="398"/>
      <c r="BF211" s="399"/>
      <c r="BG211" s="399"/>
      <c r="BH211" s="399"/>
      <c r="BI211" s="399"/>
    </row>
    <row r="212" spans="2:61">
      <c r="B212" s="395"/>
      <c r="AA212" s="22"/>
      <c r="AE212" s="397"/>
      <c r="AF212" s="397"/>
      <c r="AG212" s="397"/>
      <c r="AH212" s="396"/>
      <c r="AJ212" s="396"/>
      <c r="AK212" s="396"/>
      <c r="AL212" s="396"/>
      <c r="AN212" s="396"/>
      <c r="AO212" s="396"/>
      <c r="AQ212" s="396"/>
      <c r="AS212" s="396"/>
      <c r="AU212" s="396"/>
      <c r="AV212" s="395"/>
      <c r="AW212" s="395"/>
      <c r="AX212" s="395"/>
      <c r="AY212" s="395"/>
      <c r="AZ212" s="395"/>
      <c r="BA212" s="395"/>
      <c r="BB212" s="395"/>
      <c r="BC212" s="395"/>
      <c r="BD212" s="395"/>
      <c r="BE212" s="398"/>
      <c r="BF212" s="399"/>
      <c r="BG212" s="399"/>
      <c r="BH212" s="399"/>
      <c r="BI212" s="399"/>
    </row>
    <row r="213" spans="2:61">
      <c r="B213" s="395"/>
      <c r="AA213" s="22"/>
      <c r="AE213" s="397"/>
      <c r="AF213" s="397"/>
      <c r="AG213" s="397"/>
      <c r="AH213" s="396"/>
      <c r="AJ213" s="396"/>
      <c r="AK213" s="396"/>
      <c r="AL213" s="396"/>
      <c r="AN213" s="396"/>
      <c r="AO213" s="396"/>
      <c r="AQ213" s="396"/>
      <c r="AS213" s="396"/>
      <c r="AU213" s="396"/>
      <c r="AV213" s="395"/>
      <c r="AW213" s="395"/>
      <c r="AX213" s="395"/>
      <c r="AY213" s="395"/>
      <c r="AZ213" s="395"/>
      <c r="BA213" s="395"/>
      <c r="BB213" s="395"/>
      <c r="BC213" s="395"/>
      <c r="BD213" s="395"/>
      <c r="BE213" s="398"/>
      <c r="BF213" s="399"/>
      <c r="BG213" s="399"/>
      <c r="BH213" s="399"/>
      <c r="BI213" s="399"/>
    </row>
    <row r="214" spans="2:61">
      <c r="B214" s="395"/>
      <c r="AA214" s="22"/>
      <c r="AE214" s="397"/>
      <c r="AF214" s="397"/>
      <c r="AG214" s="397"/>
      <c r="AH214" s="396"/>
      <c r="AJ214" s="396"/>
      <c r="AK214" s="396"/>
      <c r="AL214" s="396"/>
      <c r="AN214" s="396"/>
      <c r="AO214" s="396"/>
      <c r="AQ214" s="396"/>
      <c r="AS214" s="396"/>
      <c r="AU214" s="396"/>
      <c r="AV214" s="395"/>
      <c r="AW214" s="395"/>
      <c r="AX214" s="395"/>
      <c r="AY214" s="395"/>
      <c r="AZ214" s="395"/>
      <c r="BA214" s="395"/>
      <c r="BB214" s="395"/>
      <c r="BC214" s="395"/>
      <c r="BD214" s="395"/>
      <c r="BE214" s="398"/>
      <c r="BF214" s="399"/>
      <c r="BG214" s="399"/>
      <c r="BH214" s="399"/>
      <c r="BI214" s="399"/>
    </row>
    <row r="215" spans="2:61">
      <c r="B215" s="395"/>
      <c r="AA215" s="22"/>
      <c r="AE215" s="397"/>
      <c r="AF215" s="397"/>
      <c r="AG215" s="397"/>
      <c r="AH215" s="396"/>
      <c r="AJ215" s="396"/>
      <c r="AK215" s="396"/>
      <c r="AL215" s="396"/>
      <c r="AN215" s="396"/>
      <c r="AO215" s="396"/>
      <c r="AQ215" s="396"/>
      <c r="AS215" s="396"/>
      <c r="AU215" s="396"/>
      <c r="AV215" s="395"/>
      <c r="AW215" s="395"/>
      <c r="AX215" s="395"/>
      <c r="AY215" s="395"/>
      <c r="AZ215" s="395"/>
      <c r="BA215" s="395"/>
      <c r="BB215" s="395"/>
      <c r="BC215" s="395"/>
      <c r="BD215" s="395"/>
      <c r="BE215" s="398"/>
      <c r="BF215" s="399"/>
      <c r="BG215" s="399"/>
      <c r="BH215" s="399"/>
      <c r="BI215" s="399"/>
    </row>
    <row r="216" spans="2:61">
      <c r="B216" s="395"/>
      <c r="AA216" s="22"/>
      <c r="AE216" s="397"/>
      <c r="AF216" s="397"/>
      <c r="AG216" s="397"/>
      <c r="AH216" s="396"/>
      <c r="AJ216" s="396"/>
      <c r="AK216" s="396"/>
      <c r="AL216" s="396"/>
      <c r="AN216" s="396"/>
      <c r="AO216" s="396"/>
      <c r="AQ216" s="396"/>
      <c r="AS216" s="396"/>
      <c r="AU216" s="396"/>
      <c r="AV216" s="395"/>
      <c r="AW216" s="395"/>
      <c r="AX216" s="395"/>
      <c r="AY216" s="395"/>
      <c r="AZ216" s="395"/>
      <c r="BA216" s="395"/>
      <c r="BB216" s="395"/>
      <c r="BC216" s="395"/>
      <c r="BD216" s="395"/>
      <c r="BE216" s="398"/>
      <c r="BF216" s="399"/>
      <c r="BG216" s="399"/>
      <c r="BH216" s="399"/>
      <c r="BI216" s="399"/>
    </row>
    <row r="217" spans="2:61">
      <c r="B217" s="395"/>
      <c r="AA217" s="22"/>
      <c r="AE217" s="397"/>
      <c r="AF217" s="397"/>
      <c r="AG217" s="397"/>
      <c r="AH217" s="396"/>
      <c r="AJ217" s="396"/>
      <c r="AK217" s="396"/>
      <c r="AL217" s="396"/>
      <c r="AN217" s="396"/>
      <c r="AO217" s="396"/>
      <c r="AQ217" s="396"/>
      <c r="AS217" s="396"/>
      <c r="AU217" s="396"/>
      <c r="AV217" s="395"/>
      <c r="AW217" s="395"/>
      <c r="AX217" s="395"/>
      <c r="AY217" s="395"/>
      <c r="AZ217" s="395"/>
      <c r="BA217" s="395"/>
      <c r="BB217" s="395"/>
      <c r="BC217" s="395"/>
      <c r="BD217" s="395"/>
      <c r="BE217" s="398"/>
      <c r="BF217" s="399"/>
      <c r="BG217" s="399"/>
      <c r="BH217" s="399"/>
      <c r="BI217" s="399"/>
    </row>
    <row r="218" spans="2:61">
      <c r="B218" s="395"/>
      <c r="AA218" s="22"/>
      <c r="AE218" s="397"/>
      <c r="AF218" s="397"/>
      <c r="AG218" s="397"/>
      <c r="AH218" s="396"/>
      <c r="AJ218" s="396"/>
      <c r="AK218" s="396"/>
      <c r="AL218" s="396"/>
      <c r="AN218" s="396"/>
      <c r="AO218" s="396"/>
      <c r="AQ218" s="396"/>
      <c r="AS218" s="396"/>
      <c r="AU218" s="396"/>
      <c r="AV218" s="395"/>
      <c r="AW218" s="395"/>
      <c r="AX218" s="395"/>
      <c r="AY218" s="395"/>
      <c r="AZ218" s="395"/>
      <c r="BA218" s="395"/>
      <c r="BB218" s="395"/>
      <c r="BC218" s="395"/>
      <c r="BD218" s="395"/>
      <c r="BE218" s="398"/>
      <c r="BF218" s="399"/>
      <c r="BG218" s="399"/>
      <c r="BH218" s="399"/>
      <c r="BI218" s="399"/>
    </row>
    <row r="219" spans="2:61">
      <c r="B219" s="395"/>
      <c r="AA219" s="22"/>
      <c r="AE219" s="397"/>
      <c r="AF219" s="397"/>
      <c r="AG219" s="397"/>
      <c r="AH219" s="396"/>
      <c r="AJ219" s="396"/>
      <c r="AK219" s="396"/>
      <c r="AL219" s="396"/>
      <c r="AN219" s="396"/>
      <c r="AO219" s="396"/>
      <c r="AQ219" s="396"/>
      <c r="AS219" s="396"/>
      <c r="AU219" s="396"/>
      <c r="AV219" s="395"/>
      <c r="AW219" s="395"/>
      <c r="AX219" s="395"/>
      <c r="AY219" s="395"/>
      <c r="AZ219" s="395"/>
      <c r="BA219" s="395"/>
      <c r="BB219" s="395"/>
      <c r="BC219" s="395"/>
      <c r="BD219" s="395"/>
      <c r="BE219" s="398"/>
      <c r="BF219" s="399"/>
      <c r="BG219" s="399"/>
      <c r="BH219" s="399"/>
      <c r="BI219" s="399"/>
    </row>
    <row r="220" spans="2:61">
      <c r="B220" s="395"/>
      <c r="AA220" s="22"/>
      <c r="AE220" s="397"/>
      <c r="AF220" s="397"/>
      <c r="AG220" s="397"/>
      <c r="AH220" s="396"/>
      <c r="AJ220" s="396"/>
      <c r="AK220" s="396"/>
      <c r="AL220" s="396"/>
      <c r="AN220" s="396"/>
      <c r="AO220" s="396"/>
      <c r="AQ220" s="396"/>
      <c r="AS220" s="396"/>
      <c r="AU220" s="396"/>
      <c r="AV220" s="395"/>
      <c r="AW220" s="395"/>
      <c r="AX220" s="395"/>
      <c r="AY220" s="395"/>
      <c r="AZ220" s="395"/>
      <c r="BA220" s="395"/>
      <c r="BB220" s="395"/>
      <c r="BC220" s="395"/>
      <c r="BD220" s="395"/>
      <c r="BE220" s="398"/>
      <c r="BF220" s="399"/>
      <c r="BG220" s="399"/>
      <c r="BH220" s="399"/>
      <c r="BI220" s="399"/>
    </row>
    <row r="221" spans="2:61">
      <c r="B221" s="395"/>
      <c r="AA221" s="22"/>
      <c r="AE221" s="397"/>
      <c r="AF221" s="397"/>
      <c r="AG221" s="397"/>
      <c r="AH221" s="396"/>
      <c r="AJ221" s="396"/>
      <c r="AK221" s="396"/>
      <c r="AL221" s="396"/>
      <c r="AN221" s="396"/>
      <c r="AO221" s="396"/>
      <c r="AQ221" s="396"/>
      <c r="AS221" s="396"/>
      <c r="AU221" s="396"/>
      <c r="AV221" s="395"/>
      <c r="AW221" s="395"/>
      <c r="AX221" s="395"/>
      <c r="AY221" s="395"/>
      <c r="AZ221" s="395"/>
      <c r="BA221" s="395"/>
      <c r="BB221" s="395"/>
      <c r="BC221" s="395"/>
      <c r="BD221" s="395"/>
      <c r="BE221" s="398"/>
      <c r="BF221" s="399"/>
      <c r="BG221" s="399"/>
      <c r="BH221" s="399"/>
      <c r="BI221" s="399"/>
    </row>
    <row r="222" spans="2:61">
      <c r="B222" s="395"/>
      <c r="AA222" s="22"/>
      <c r="AE222" s="397"/>
      <c r="AF222" s="397"/>
      <c r="AG222" s="397"/>
      <c r="AH222" s="396"/>
      <c r="AJ222" s="396"/>
      <c r="AK222" s="396"/>
      <c r="AL222" s="396"/>
      <c r="AN222" s="396"/>
      <c r="AO222" s="396"/>
      <c r="AQ222" s="396"/>
      <c r="AS222" s="396"/>
      <c r="AU222" s="396"/>
      <c r="AV222" s="395"/>
      <c r="AW222" s="395"/>
      <c r="AX222" s="395"/>
      <c r="AY222" s="395"/>
      <c r="AZ222" s="395"/>
      <c r="BA222" s="395"/>
      <c r="BB222" s="395"/>
      <c r="BC222" s="395"/>
      <c r="BD222" s="395"/>
      <c r="BE222" s="398"/>
      <c r="BF222" s="399"/>
      <c r="BG222" s="399"/>
      <c r="BH222" s="399"/>
      <c r="BI222" s="399"/>
    </row>
    <row r="223" spans="2:61">
      <c r="B223" s="395"/>
      <c r="AA223" s="22"/>
      <c r="AE223" s="397"/>
      <c r="AF223" s="397"/>
      <c r="AG223" s="397"/>
      <c r="AH223" s="396"/>
      <c r="AJ223" s="396"/>
      <c r="AK223" s="396"/>
      <c r="AL223" s="396"/>
      <c r="AN223" s="396"/>
      <c r="AO223" s="396"/>
      <c r="AQ223" s="396"/>
      <c r="AS223" s="396"/>
      <c r="AU223" s="396"/>
      <c r="AV223" s="395"/>
      <c r="AW223" s="395"/>
      <c r="AX223" s="395"/>
      <c r="AY223" s="395"/>
      <c r="AZ223" s="395"/>
      <c r="BA223" s="395"/>
      <c r="BB223" s="395"/>
      <c r="BC223" s="395"/>
      <c r="BD223" s="395"/>
      <c r="BE223" s="398"/>
      <c r="BF223" s="399"/>
      <c r="BG223" s="399"/>
      <c r="BH223" s="399"/>
      <c r="BI223" s="399"/>
    </row>
    <row r="224" spans="2:61">
      <c r="B224" s="395"/>
      <c r="AA224" s="22"/>
      <c r="AE224" s="397"/>
      <c r="AF224" s="397"/>
      <c r="AG224" s="397"/>
      <c r="AH224" s="396"/>
      <c r="AJ224" s="396"/>
      <c r="AK224" s="396"/>
      <c r="AL224" s="396"/>
      <c r="AN224" s="396"/>
      <c r="AO224" s="396"/>
      <c r="AQ224" s="396"/>
      <c r="AS224" s="396"/>
      <c r="AU224" s="396"/>
      <c r="AV224" s="395"/>
      <c r="AW224" s="395"/>
      <c r="AX224" s="395"/>
      <c r="AY224" s="395"/>
      <c r="AZ224" s="395"/>
      <c r="BA224" s="395"/>
      <c r="BB224" s="395"/>
      <c r="BC224" s="395"/>
      <c r="BD224" s="395"/>
      <c r="BE224" s="398"/>
      <c r="BF224" s="399"/>
      <c r="BG224" s="399"/>
      <c r="BH224" s="399"/>
      <c r="BI224" s="399"/>
    </row>
    <row r="225" spans="2:61">
      <c r="B225" s="395"/>
      <c r="AA225" s="22"/>
      <c r="AE225" s="397"/>
      <c r="AF225" s="397"/>
      <c r="AG225" s="397"/>
      <c r="AH225" s="396"/>
      <c r="AJ225" s="396"/>
      <c r="AK225" s="396"/>
      <c r="AL225" s="396"/>
      <c r="AN225" s="396"/>
      <c r="AO225" s="396"/>
      <c r="AQ225" s="396"/>
      <c r="AS225" s="396"/>
      <c r="AU225" s="396"/>
      <c r="AV225" s="395"/>
      <c r="AW225" s="395"/>
      <c r="AX225" s="395"/>
      <c r="AY225" s="395"/>
      <c r="AZ225" s="395"/>
      <c r="BA225" s="395"/>
      <c r="BB225" s="395"/>
      <c r="BC225" s="395"/>
      <c r="BD225" s="395"/>
      <c r="BE225" s="398"/>
      <c r="BF225" s="399"/>
      <c r="BG225" s="399"/>
      <c r="BH225" s="399"/>
      <c r="BI225" s="399"/>
    </row>
    <row r="226" spans="2:61">
      <c r="B226" s="395"/>
      <c r="AA226" s="22"/>
      <c r="AE226" s="397"/>
      <c r="AF226" s="397"/>
      <c r="AG226" s="397"/>
      <c r="AH226" s="396"/>
      <c r="AJ226" s="396"/>
      <c r="AK226" s="396"/>
      <c r="AL226" s="396"/>
      <c r="AN226" s="396"/>
      <c r="AO226" s="396"/>
      <c r="AQ226" s="396"/>
      <c r="AS226" s="396"/>
      <c r="AU226" s="396"/>
      <c r="AV226" s="395"/>
      <c r="AW226" s="395"/>
      <c r="AX226" s="395"/>
      <c r="AY226" s="395"/>
      <c r="AZ226" s="395"/>
      <c r="BA226" s="395"/>
      <c r="BB226" s="395"/>
      <c r="BC226" s="395"/>
      <c r="BD226" s="395"/>
      <c r="BE226" s="398"/>
      <c r="BF226" s="399"/>
      <c r="BG226" s="399"/>
      <c r="BH226" s="399"/>
      <c r="BI226" s="399"/>
    </row>
    <row r="227" spans="2:61">
      <c r="B227" s="395"/>
      <c r="AA227" s="22"/>
      <c r="AE227" s="397"/>
      <c r="AF227" s="397"/>
      <c r="AG227" s="397"/>
      <c r="AH227" s="396"/>
      <c r="AJ227" s="396"/>
      <c r="AK227" s="396"/>
      <c r="AL227" s="396"/>
      <c r="AN227" s="396"/>
      <c r="AO227" s="396"/>
      <c r="AQ227" s="396"/>
      <c r="AS227" s="396"/>
      <c r="AU227" s="396"/>
      <c r="AV227" s="395"/>
      <c r="AW227" s="395"/>
      <c r="AX227" s="395"/>
      <c r="AY227" s="395"/>
      <c r="AZ227" s="395"/>
      <c r="BA227" s="395"/>
      <c r="BB227" s="395"/>
      <c r="BC227" s="395"/>
      <c r="BD227" s="395"/>
      <c r="BE227" s="398"/>
      <c r="BF227" s="399"/>
      <c r="BG227" s="399"/>
      <c r="BH227" s="399"/>
      <c r="BI227" s="399"/>
    </row>
    <row r="228" spans="2:61">
      <c r="B228" s="395"/>
      <c r="AA228" s="22"/>
      <c r="AE228" s="397"/>
      <c r="AF228" s="397"/>
      <c r="AG228" s="397"/>
      <c r="AH228" s="396"/>
      <c r="AJ228" s="396"/>
      <c r="AK228" s="396"/>
      <c r="AL228" s="396"/>
      <c r="AN228" s="396"/>
      <c r="AO228" s="396"/>
      <c r="AQ228" s="396"/>
      <c r="AS228" s="396"/>
      <c r="AU228" s="396"/>
      <c r="AV228" s="395"/>
      <c r="AW228" s="395"/>
      <c r="AX228" s="395"/>
      <c r="AY228" s="395"/>
      <c r="AZ228" s="395"/>
      <c r="BA228" s="395"/>
      <c r="BB228" s="395"/>
      <c r="BC228" s="395"/>
      <c r="BD228" s="395"/>
      <c r="BE228" s="398"/>
      <c r="BF228" s="399"/>
      <c r="BG228" s="399"/>
      <c r="BH228" s="399"/>
      <c r="BI228" s="399"/>
    </row>
    <row r="229" spans="2:61">
      <c r="B229" s="395"/>
      <c r="AA229" s="22"/>
      <c r="AE229" s="397"/>
      <c r="AF229" s="397"/>
      <c r="AG229" s="397"/>
      <c r="AH229" s="396"/>
      <c r="AJ229" s="396"/>
      <c r="AK229" s="396"/>
      <c r="AL229" s="396"/>
      <c r="AN229" s="396"/>
      <c r="AO229" s="396"/>
      <c r="AQ229" s="396"/>
      <c r="AS229" s="396"/>
      <c r="AU229" s="396"/>
      <c r="AV229" s="395"/>
      <c r="AW229" s="395"/>
      <c r="AX229" s="395"/>
      <c r="AY229" s="395"/>
      <c r="AZ229" s="395"/>
      <c r="BA229" s="395"/>
      <c r="BB229" s="395"/>
      <c r="BC229" s="395"/>
      <c r="BD229" s="395"/>
      <c r="BE229" s="398"/>
      <c r="BF229" s="399"/>
      <c r="BG229" s="399"/>
      <c r="BH229" s="399"/>
      <c r="BI229" s="399"/>
    </row>
    <row r="230" spans="2:61">
      <c r="B230" s="395"/>
      <c r="AA230" s="22"/>
      <c r="AE230" s="397"/>
      <c r="AF230" s="397"/>
      <c r="AG230" s="397"/>
      <c r="AH230" s="396"/>
      <c r="AJ230" s="396"/>
      <c r="AK230" s="396"/>
      <c r="AL230" s="396"/>
      <c r="AN230" s="396"/>
      <c r="AO230" s="396"/>
      <c r="AQ230" s="396"/>
      <c r="AS230" s="396"/>
      <c r="AU230" s="396"/>
      <c r="AV230" s="395"/>
      <c r="AW230" s="395"/>
      <c r="AX230" s="395"/>
      <c r="AY230" s="395"/>
      <c r="AZ230" s="395"/>
      <c r="BA230" s="395"/>
      <c r="BB230" s="395"/>
      <c r="BC230" s="395"/>
      <c r="BD230" s="395"/>
      <c r="BE230" s="398"/>
      <c r="BF230" s="399"/>
      <c r="BG230" s="399"/>
      <c r="BH230" s="399"/>
      <c r="BI230" s="399"/>
    </row>
    <row r="231" spans="2:61">
      <c r="B231" s="395"/>
      <c r="AA231" s="22"/>
      <c r="AE231" s="397"/>
      <c r="AF231" s="397"/>
      <c r="AG231" s="397"/>
      <c r="AH231" s="396"/>
      <c r="AJ231" s="396"/>
      <c r="AK231" s="396"/>
      <c r="AL231" s="396"/>
      <c r="AN231" s="396"/>
      <c r="AO231" s="396"/>
      <c r="AQ231" s="396"/>
      <c r="AS231" s="396"/>
      <c r="AU231" s="396"/>
      <c r="AV231" s="395"/>
      <c r="AW231" s="395"/>
      <c r="AX231" s="395"/>
      <c r="AY231" s="395"/>
      <c r="AZ231" s="395"/>
      <c r="BA231" s="395"/>
      <c r="BB231" s="395"/>
      <c r="BC231" s="395"/>
      <c r="BD231" s="395"/>
      <c r="BE231" s="398"/>
      <c r="BF231" s="399"/>
      <c r="BG231" s="399"/>
      <c r="BH231" s="399"/>
      <c r="BI231" s="399"/>
    </row>
    <row r="232" spans="2:61">
      <c r="B232" s="395"/>
      <c r="AA232" s="22"/>
      <c r="AE232" s="397"/>
      <c r="AF232" s="397"/>
      <c r="AG232" s="397"/>
      <c r="AH232" s="396"/>
      <c r="AJ232" s="396"/>
      <c r="AK232" s="396"/>
      <c r="AL232" s="396"/>
      <c r="AN232" s="396"/>
      <c r="AO232" s="396"/>
      <c r="AQ232" s="396"/>
      <c r="AS232" s="396"/>
      <c r="AU232" s="396"/>
      <c r="AV232" s="395"/>
      <c r="AW232" s="395"/>
      <c r="AX232" s="395"/>
      <c r="AY232" s="395"/>
      <c r="AZ232" s="395"/>
      <c r="BA232" s="395"/>
      <c r="BB232" s="395"/>
      <c r="BC232" s="395"/>
      <c r="BD232" s="395"/>
      <c r="BE232" s="398"/>
      <c r="BF232" s="399"/>
      <c r="BG232" s="399"/>
      <c r="BH232" s="399"/>
      <c r="BI232" s="399"/>
    </row>
    <row r="233" spans="2:61">
      <c r="B233" s="395"/>
      <c r="AA233" s="22"/>
      <c r="AE233" s="397"/>
      <c r="AF233" s="397"/>
      <c r="AG233" s="397"/>
      <c r="AH233" s="396"/>
      <c r="AJ233" s="396"/>
      <c r="AK233" s="396"/>
      <c r="AL233" s="396"/>
      <c r="AN233" s="396"/>
      <c r="AO233" s="396"/>
      <c r="AQ233" s="396"/>
      <c r="AS233" s="396"/>
      <c r="AU233" s="396"/>
      <c r="AV233" s="395"/>
      <c r="AW233" s="395"/>
      <c r="AX233" s="395"/>
      <c r="AY233" s="395"/>
      <c r="AZ233" s="395"/>
      <c r="BA233" s="395"/>
      <c r="BB233" s="395"/>
      <c r="BC233" s="395"/>
      <c r="BD233" s="395"/>
      <c r="BE233" s="398"/>
      <c r="BF233" s="399"/>
      <c r="BG233" s="399"/>
      <c r="BH233" s="399"/>
      <c r="BI233" s="399"/>
    </row>
    <row r="234" spans="2:61">
      <c r="B234" s="395"/>
      <c r="AA234" s="22"/>
      <c r="AE234" s="397"/>
      <c r="AF234" s="397"/>
      <c r="AG234" s="397"/>
      <c r="AH234" s="396"/>
      <c r="AJ234" s="396"/>
      <c r="AK234" s="396"/>
      <c r="AL234" s="396"/>
      <c r="AN234" s="396"/>
      <c r="AO234" s="396"/>
      <c r="AQ234" s="396"/>
      <c r="AS234" s="396"/>
      <c r="AU234" s="396"/>
      <c r="AV234" s="395"/>
      <c r="AW234" s="395"/>
      <c r="AX234" s="395"/>
      <c r="AY234" s="395"/>
      <c r="AZ234" s="395"/>
      <c r="BA234" s="395"/>
      <c r="BB234" s="395"/>
      <c r="BC234" s="395"/>
      <c r="BD234" s="395"/>
      <c r="BE234" s="398"/>
      <c r="BF234" s="399"/>
      <c r="BG234" s="399"/>
      <c r="BH234" s="399"/>
      <c r="BI234" s="399"/>
    </row>
    <row r="235" spans="2:61">
      <c r="B235" s="395"/>
      <c r="AA235" s="22"/>
      <c r="AE235" s="397"/>
      <c r="AF235" s="397"/>
      <c r="AG235" s="397"/>
      <c r="AH235" s="396"/>
      <c r="AJ235" s="396"/>
      <c r="AK235" s="396"/>
      <c r="AL235" s="396"/>
      <c r="AN235" s="396"/>
      <c r="AO235" s="396"/>
      <c r="AQ235" s="396"/>
      <c r="AS235" s="396"/>
      <c r="AU235" s="396"/>
      <c r="AV235" s="395"/>
      <c r="AW235" s="395"/>
      <c r="AX235" s="395"/>
      <c r="AY235" s="395"/>
      <c r="AZ235" s="395"/>
      <c r="BA235" s="395"/>
      <c r="BB235" s="395"/>
      <c r="BC235" s="395"/>
      <c r="BD235" s="395"/>
      <c r="BE235" s="398"/>
      <c r="BF235" s="399"/>
      <c r="BG235" s="399"/>
      <c r="BH235" s="399"/>
      <c r="BI235" s="399"/>
    </row>
    <row r="236" spans="2:61">
      <c r="B236" s="395"/>
      <c r="AA236" s="22"/>
      <c r="AE236" s="397"/>
      <c r="AF236" s="397"/>
      <c r="AG236" s="397"/>
      <c r="AH236" s="396"/>
      <c r="AJ236" s="396"/>
      <c r="AK236" s="396"/>
      <c r="AL236" s="396"/>
      <c r="AN236" s="396"/>
      <c r="AO236" s="396"/>
      <c r="AQ236" s="396"/>
      <c r="AS236" s="396"/>
      <c r="AU236" s="396"/>
      <c r="AV236" s="395"/>
      <c r="AW236" s="395"/>
      <c r="AX236" s="395"/>
      <c r="AY236" s="395"/>
      <c r="AZ236" s="395"/>
      <c r="BA236" s="395"/>
      <c r="BB236" s="395"/>
      <c r="BC236" s="395"/>
      <c r="BD236" s="395"/>
      <c r="BE236" s="398"/>
      <c r="BF236" s="399"/>
      <c r="BG236" s="399"/>
      <c r="BH236" s="399"/>
      <c r="BI236" s="399"/>
    </row>
    <row r="237" spans="2:61">
      <c r="B237" s="395"/>
      <c r="AA237" s="22"/>
      <c r="AE237" s="397"/>
      <c r="AF237" s="397"/>
      <c r="AG237" s="397"/>
      <c r="AH237" s="396"/>
      <c r="AJ237" s="396"/>
      <c r="AK237" s="396"/>
      <c r="AL237" s="396"/>
      <c r="AN237" s="396"/>
      <c r="AO237" s="396"/>
      <c r="AQ237" s="396"/>
      <c r="AS237" s="396"/>
      <c r="AU237" s="396"/>
      <c r="AV237" s="395"/>
      <c r="AW237" s="395"/>
      <c r="AX237" s="395"/>
      <c r="AY237" s="395"/>
      <c r="AZ237" s="395"/>
      <c r="BA237" s="395"/>
      <c r="BB237" s="395"/>
      <c r="BC237" s="395"/>
      <c r="BD237" s="395"/>
      <c r="BE237" s="398"/>
      <c r="BF237" s="399"/>
      <c r="BG237" s="399"/>
      <c r="BH237" s="399"/>
      <c r="BI237" s="399"/>
    </row>
    <row r="238" spans="2:61">
      <c r="B238" s="395"/>
      <c r="AA238" s="22"/>
      <c r="AE238" s="397"/>
      <c r="AF238" s="397"/>
      <c r="AG238" s="397"/>
      <c r="AH238" s="396"/>
      <c r="AJ238" s="396"/>
      <c r="AK238" s="396"/>
      <c r="AL238" s="396"/>
      <c r="AN238" s="396"/>
      <c r="AO238" s="396"/>
      <c r="AQ238" s="396"/>
      <c r="AS238" s="396"/>
      <c r="AU238" s="396"/>
      <c r="AV238" s="395"/>
      <c r="AW238" s="395"/>
      <c r="AX238" s="395"/>
      <c r="AY238" s="395"/>
      <c r="AZ238" s="395"/>
      <c r="BA238" s="395"/>
      <c r="BB238" s="395"/>
      <c r="BC238" s="395"/>
      <c r="BD238" s="395"/>
      <c r="BE238" s="398"/>
      <c r="BF238" s="399"/>
      <c r="BG238" s="399"/>
      <c r="BH238" s="399"/>
      <c r="BI238" s="399"/>
    </row>
    <row r="239" spans="2:61">
      <c r="B239" s="395"/>
      <c r="AA239" s="22"/>
      <c r="AE239" s="397"/>
      <c r="AF239" s="397"/>
      <c r="AG239" s="397"/>
      <c r="AH239" s="396"/>
      <c r="AJ239" s="396"/>
      <c r="AK239" s="396"/>
      <c r="AL239" s="396"/>
      <c r="AN239" s="396"/>
      <c r="AO239" s="396"/>
      <c r="AQ239" s="396"/>
      <c r="AS239" s="396"/>
      <c r="AU239" s="396"/>
      <c r="AV239" s="395"/>
      <c r="AW239" s="395"/>
      <c r="AX239" s="395"/>
      <c r="AY239" s="395"/>
      <c r="AZ239" s="395"/>
      <c r="BA239" s="395"/>
      <c r="BB239" s="395"/>
      <c r="BC239" s="395"/>
      <c r="BD239" s="395"/>
      <c r="BE239" s="398"/>
      <c r="BF239" s="399"/>
      <c r="BG239" s="399"/>
      <c r="BH239" s="399"/>
      <c r="BI239" s="399"/>
    </row>
    <row r="240" spans="2:61">
      <c r="B240" s="395"/>
      <c r="AA240" s="22"/>
      <c r="AE240" s="397"/>
      <c r="AF240" s="397"/>
      <c r="AG240" s="397"/>
      <c r="AH240" s="396"/>
      <c r="AJ240" s="396"/>
      <c r="AK240" s="396"/>
      <c r="AL240" s="396"/>
      <c r="AN240" s="396"/>
      <c r="AO240" s="396"/>
      <c r="AQ240" s="396"/>
      <c r="AS240" s="396"/>
      <c r="AU240" s="396"/>
      <c r="AV240" s="395"/>
      <c r="AW240" s="395"/>
      <c r="AX240" s="395"/>
      <c r="AY240" s="395"/>
      <c r="AZ240" s="395"/>
      <c r="BA240" s="395"/>
      <c r="BB240" s="395"/>
      <c r="BC240" s="395"/>
      <c r="BD240" s="395"/>
      <c r="BE240" s="398"/>
      <c r="BF240" s="399"/>
      <c r="BG240" s="399"/>
      <c r="BH240" s="399"/>
      <c r="BI240" s="399"/>
    </row>
    <row r="241" spans="2:61">
      <c r="B241" s="395"/>
      <c r="AA241" s="22"/>
      <c r="AE241" s="397"/>
      <c r="AF241" s="397"/>
      <c r="AG241" s="397"/>
      <c r="AH241" s="396"/>
      <c r="AJ241" s="396"/>
      <c r="AK241" s="396"/>
      <c r="AL241" s="396"/>
      <c r="AN241" s="396"/>
      <c r="AO241" s="396"/>
      <c r="AQ241" s="396"/>
      <c r="AS241" s="396"/>
      <c r="AU241" s="396"/>
      <c r="AV241" s="395"/>
      <c r="AW241" s="395"/>
      <c r="AX241" s="395"/>
      <c r="AY241" s="395"/>
      <c r="AZ241" s="395"/>
      <c r="BA241" s="395"/>
      <c r="BB241" s="395"/>
      <c r="BC241" s="395"/>
      <c r="BD241" s="395"/>
      <c r="BE241" s="398"/>
      <c r="BF241" s="399"/>
      <c r="BG241" s="399"/>
      <c r="BH241" s="399"/>
      <c r="BI241" s="399"/>
    </row>
    <row r="242" spans="2:61">
      <c r="B242" s="395"/>
      <c r="AA242" s="22"/>
      <c r="AE242" s="397"/>
      <c r="AF242" s="397"/>
      <c r="AG242" s="397"/>
      <c r="AH242" s="396"/>
      <c r="AJ242" s="396"/>
      <c r="AK242" s="396"/>
      <c r="AL242" s="396"/>
      <c r="AN242" s="396"/>
      <c r="AO242" s="396"/>
      <c r="AQ242" s="396"/>
      <c r="AS242" s="396"/>
      <c r="AU242" s="396"/>
      <c r="AV242" s="395"/>
      <c r="AW242" s="395"/>
      <c r="AX242" s="395"/>
      <c r="AY242" s="395"/>
      <c r="AZ242" s="395"/>
      <c r="BA242" s="395"/>
      <c r="BB242" s="395"/>
      <c r="BC242" s="395"/>
      <c r="BD242" s="395"/>
      <c r="BE242" s="398"/>
      <c r="BF242" s="399"/>
      <c r="BG242" s="399"/>
      <c r="BH242" s="399"/>
      <c r="BI242" s="399"/>
    </row>
    <row r="243" spans="2:61">
      <c r="B243" s="395"/>
      <c r="AA243" s="22"/>
      <c r="AE243" s="397"/>
      <c r="AF243" s="397"/>
      <c r="AG243" s="397"/>
      <c r="AH243" s="396"/>
      <c r="AJ243" s="396"/>
      <c r="AK243" s="396"/>
      <c r="AL243" s="396"/>
      <c r="AN243" s="396"/>
      <c r="AO243" s="396"/>
      <c r="AQ243" s="396"/>
      <c r="AS243" s="396"/>
      <c r="AU243" s="396"/>
      <c r="AV243" s="395"/>
      <c r="AW243" s="395"/>
      <c r="AX243" s="395"/>
      <c r="AY243" s="395"/>
      <c r="AZ243" s="395"/>
      <c r="BA243" s="395"/>
      <c r="BB243" s="395"/>
      <c r="BC243" s="395"/>
      <c r="BD243" s="395"/>
      <c r="BE243" s="398"/>
      <c r="BF243" s="399"/>
      <c r="BG243" s="399"/>
      <c r="BH243" s="399"/>
      <c r="BI243" s="399"/>
    </row>
    <row r="244" spans="2:61">
      <c r="B244" s="395"/>
      <c r="AA244" s="22"/>
      <c r="AE244" s="397"/>
      <c r="AF244" s="397"/>
      <c r="AG244" s="397"/>
      <c r="AH244" s="396"/>
      <c r="AJ244" s="396"/>
      <c r="AK244" s="396"/>
      <c r="AL244" s="396"/>
      <c r="AN244" s="396"/>
      <c r="AO244" s="396"/>
      <c r="AQ244" s="396"/>
      <c r="AS244" s="396"/>
      <c r="AU244" s="396"/>
      <c r="AV244" s="395"/>
      <c r="AW244" s="395"/>
      <c r="AX244" s="395"/>
      <c r="AY244" s="395"/>
      <c r="AZ244" s="395"/>
      <c r="BA244" s="395"/>
      <c r="BB244" s="395"/>
      <c r="BC244" s="395"/>
      <c r="BD244" s="395"/>
      <c r="BE244" s="398"/>
      <c r="BF244" s="399"/>
      <c r="BG244" s="399"/>
      <c r="BH244" s="399"/>
      <c r="BI244" s="399"/>
    </row>
    <row r="245" spans="2:61">
      <c r="B245" s="395"/>
      <c r="AA245" s="22"/>
      <c r="AE245" s="397"/>
      <c r="AF245" s="397"/>
      <c r="AG245" s="397"/>
      <c r="AH245" s="396"/>
      <c r="AJ245" s="396"/>
      <c r="AK245" s="396"/>
      <c r="AL245" s="396"/>
      <c r="AN245" s="396"/>
      <c r="AO245" s="396"/>
      <c r="AQ245" s="396"/>
      <c r="AS245" s="396"/>
      <c r="AU245" s="396"/>
      <c r="AV245" s="395"/>
      <c r="AW245" s="395"/>
      <c r="AX245" s="395"/>
      <c r="AY245" s="395"/>
      <c r="AZ245" s="395"/>
      <c r="BA245" s="395"/>
      <c r="BB245" s="395"/>
      <c r="BC245" s="395"/>
      <c r="BD245" s="395"/>
      <c r="BE245" s="398"/>
      <c r="BF245" s="399"/>
      <c r="BG245" s="399"/>
      <c r="BH245" s="399"/>
      <c r="BI245" s="399"/>
    </row>
    <row r="246" spans="2:61">
      <c r="B246" s="395"/>
      <c r="AA246" s="22"/>
      <c r="AE246" s="397"/>
      <c r="AF246" s="397"/>
      <c r="AG246" s="397"/>
      <c r="AH246" s="396"/>
      <c r="AJ246" s="396"/>
      <c r="AK246" s="396"/>
      <c r="AL246" s="396"/>
      <c r="AN246" s="396"/>
      <c r="AO246" s="396"/>
      <c r="AQ246" s="396"/>
      <c r="AS246" s="396"/>
      <c r="AU246" s="396"/>
      <c r="AV246" s="395"/>
      <c r="AW246" s="395"/>
      <c r="AX246" s="395"/>
      <c r="AY246" s="395"/>
      <c r="AZ246" s="395"/>
      <c r="BA246" s="395"/>
      <c r="BB246" s="395"/>
      <c r="BC246" s="395"/>
      <c r="BD246" s="395"/>
      <c r="BE246" s="398"/>
      <c r="BF246" s="399"/>
      <c r="BG246" s="399"/>
      <c r="BH246" s="399"/>
      <c r="BI246" s="399"/>
    </row>
    <row r="247" spans="2:61">
      <c r="B247" s="395"/>
      <c r="AA247" s="22"/>
      <c r="AE247" s="397"/>
      <c r="AF247" s="397"/>
      <c r="AG247" s="397"/>
      <c r="AH247" s="396"/>
      <c r="AJ247" s="396"/>
      <c r="AK247" s="396"/>
      <c r="AL247" s="396"/>
      <c r="AN247" s="396"/>
      <c r="AO247" s="396"/>
      <c r="AQ247" s="396"/>
      <c r="AS247" s="396"/>
      <c r="AU247" s="396"/>
      <c r="AV247" s="395"/>
      <c r="AW247" s="395"/>
      <c r="AX247" s="395"/>
      <c r="AY247" s="395"/>
      <c r="AZ247" s="395"/>
      <c r="BA247" s="395"/>
      <c r="BB247" s="395"/>
      <c r="BC247" s="395"/>
      <c r="BD247" s="395"/>
      <c r="BE247" s="398"/>
      <c r="BF247" s="399"/>
      <c r="BG247" s="399"/>
      <c r="BH247" s="399"/>
      <c r="BI247" s="399"/>
    </row>
    <row r="248" spans="2:61">
      <c r="B248" s="395"/>
      <c r="AA248" s="22"/>
      <c r="AE248" s="397"/>
      <c r="AF248" s="397"/>
      <c r="AG248" s="397"/>
      <c r="AH248" s="396"/>
      <c r="AJ248" s="396"/>
      <c r="AK248" s="396"/>
      <c r="AL248" s="396"/>
      <c r="AN248" s="396"/>
      <c r="AO248" s="396"/>
      <c r="AQ248" s="396"/>
      <c r="AS248" s="396"/>
      <c r="AU248" s="396"/>
      <c r="AV248" s="395"/>
      <c r="AW248" s="395"/>
      <c r="AX248" s="395"/>
      <c r="AY248" s="395"/>
      <c r="AZ248" s="395"/>
      <c r="BA248" s="395"/>
      <c r="BB248" s="395"/>
      <c r="BC248" s="395"/>
      <c r="BD248" s="395"/>
      <c r="BE248" s="398"/>
      <c r="BF248" s="399"/>
      <c r="BG248" s="399"/>
      <c r="BH248" s="399"/>
      <c r="BI248" s="399"/>
    </row>
    <row r="249" spans="2:61">
      <c r="B249" s="395"/>
      <c r="AA249" s="22"/>
      <c r="AE249" s="397"/>
      <c r="AF249" s="397"/>
      <c r="AG249" s="397"/>
      <c r="AH249" s="396"/>
      <c r="AJ249" s="396"/>
      <c r="AK249" s="396"/>
      <c r="AL249" s="396"/>
      <c r="AN249" s="396"/>
      <c r="AO249" s="396"/>
      <c r="AQ249" s="396"/>
      <c r="AS249" s="396"/>
      <c r="AU249" s="396"/>
      <c r="AV249" s="395"/>
      <c r="AW249" s="395"/>
      <c r="AX249" s="395"/>
      <c r="AY249" s="395"/>
      <c r="AZ249" s="395"/>
      <c r="BA249" s="395"/>
      <c r="BB249" s="395"/>
      <c r="BC249" s="395"/>
      <c r="BD249" s="395"/>
      <c r="BE249" s="398"/>
      <c r="BF249" s="399"/>
      <c r="BG249" s="399"/>
      <c r="BH249" s="399"/>
      <c r="BI249" s="399"/>
    </row>
    <row r="250" spans="2:61">
      <c r="B250" s="395"/>
      <c r="AA250" s="22"/>
      <c r="AE250" s="397"/>
      <c r="AF250" s="397"/>
      <c r="AG250" s="397"/>
      <c r="AH250" s="396"/>
      <c r="AJ250" s="396"/>
      <c r="AK250" s="396"/>
      <c r="AL250" s="396"/>
      <c r="AN250" s="396"/>
      <c r="AO250" s="396"/>
      <c r="AQ250" s="396"/>
      <c r="AS250" s="396"/>
      <c r="AU250" s="396"/>
      <c r="AV250" s="395"/>
      <c r="AW250" s="395"/>
      <c r="AX250" s="395"/>
      <c r="AY250" s="395"/>
      <c r="AZ250" s="395"/>
      <c r="BA250" s="395"/>
      <c r="BB250" s="395"/>
      <c r="BC250" s="395"/>
      <c r="BD250" s="395"/>
      <c r="BE250" s="398"/>
      <c r="BF250" s="399"/>
      <c r="BG250" s="399"/>
      <c r="BH250" s="399"/>
      <c r="BI250" s="399"/>
    </row>
    <row r="251" spans="2:61">
      <c r="B251" s="395"/>
      <c r="AA251" s="22"/>
      <c r="AE251" s="397"/>
      <c r="AF251" s="397"/>
      <c r="AG251" s="397"/>
      <c r="AH251" s="396"/>
      <c r="AJ251" s="396"/>
      <c r="AK251" s="396"/>
      <c r="AL251" s="396"/>
      <c r="AN251" s="396"/>
      <c r="AO251" s="396"/>
      <c r="AQ251" s="396"/>
      <c r="AS251" s="396"/>
      <c r="AU251" s="396"/>
      <c r="AV251" s="395"/>
      <c r="AW251" s="395"/>
      <c r="AX251" s="395"/>
      <c r="AY251" s="395"/>
      <c r="AZ251" s="395"/>
      <c r="BA251" s="395"/>
      <c r="BB251" s="395"/>
      <c r="BC251" s="395"/>
      <c r="BD251" s="395"/>
      <c r="BE251" s="398"/>
      <c r="BF251" s="399"/>
      <c r="BG251" s="399"/>
      <c r="BH251" s="399"/>
      <c r="BI251" s="399"/>
    </row>
    <row r="252" spans="2:61">
      <c r="B252" s="395"/>
      <c r="AA252" s="22"/>
      <c r="AE252" s="397"/>
      <c r="AF252" s="397"/>
      <c r="AG252" s="397"/>
      <c r="AH252" s="396"/>
      <c r="AJ252" s="396"/>
      <c r="AK252" s="396"/>
      <c r="AL252" s="396"/>
      <c r="AN252" s="396"/>
      <c r="AO252" s="396"/>
      <c r="AQ252" s="396"/>
      <c r="AS252" s="396"/>
      <c r="AU252" s="396"/>
      <c r="AV252" s="395"/>
      <c r="AW252" s="395"/>
      <c r="AX252" s="395"/>
      <c r="AY252" s="395"/>
      <c r="AZ252" s="395"/>
      <c r="BA252" s="395"/>
      <c r="BB252" s="395"/>
      <c r="BC252" s="395"/>
      <c r="BD252" s="395"/>
      <c r="BE252" s="398"/>
      <c r="BF252" s="399"/>
      <c r="BG252" s="399"/>
      <c r="BH252" s="399"/>
      <c r="BI252" s="399"/>
    </row>
    <row r="253" spans="2:61">
      <c r="B253" s="395"/>
      <c r="AA253" s="22"/>
      <c r="AE253" s="397"/>
      <c r="AF253" s="397"/>
      <c r="AG253" s="397"/>
      <c r="AH253" s="396"/>
      <c r="AJ253" s="396"/>
      <c r="AK253" s="396"/>
      <c r="AL253" s="396"/>
      <c r="AN253" s="396"/>
      <c r="AO253" s="396"/>
      <c r="AQ253" s="396"/>
      <c r="AS253" s="396"/>
      <c r="AU253" s="396"/>
      <c r="AV253" s="395"/>
      <c r="AW253" s="395"/>
      <c r="AX253" s="395"/>
      <c r="AY253" s="395"/>
      <c r="AZ253" s="395"/>
      <c r="BA253" s="395"/>
      <c r="BB253" s="395"/>
      <c r="BC253" s="395"/>
      <c r="BD253" s="395"/>
      <c r="BE253" s="398"/>
      <c r="BF253" s="399"/>
      <c r="BG253" s="399"/>
      <c r="BH253" s="399"/>
      <c r="BI253" s="399"/>
    </row>
    <row r="254" spans="2:61">
      <c r="B254" s="395"/>
      <c r="AA254" s="22"/>
      <c r="AE254" s="397"/>
      <c r="AF254" s="397"/>
      <c r="AG254" s="397"/>
      <c r="AH254" s="396"/>
      <c r="AJ254" s="396"/>
      <c r="AK254" s="396"/>
      <c r="AL254" s="396"/>
      <c r="AN254" s="396"/>
      <c r="AO254" s="396"/>
      <c r="AQ254" s="396"/>
      <c r="AS254" s="396"/>
      <c r="AU254" s="396"/>
      <c r="AV254" s="395"/>
      <c r="AW254" s="395"/>
      <c r="AX254" s="395"/>
      <c r="AY254" s="395"/>
      <c r="AZ254" s="395"/>
      <c r="BA254" s="395"/>
      <c r="BB254" s="395"/>
      <c r="BC254" s="395"/>
      <c r="BD254" s="395"/>
      <c r="BE254" s="398"/>
      <c r="BF254" s="399"/>
      <c r="BG254" s="399"/>
      <c r="BH254" s="399"/>
      <c r="BI254" s="399"/>
    </row>
    <row r="255" spans="2:61">
      <c r="B255" s="395"/>
      <c r="AA255" s="22"/>
      <c r="AE255" s="397"/>
      <c r="AF255" s="397"/>
      <c r="AG255" s="397"/>
      <c r="AH255" s="396"/>
      <c r="AJ255" s="396"/>
      <c r="AK255" s="396"/>
      <c r="AL255" s="396"/>
      <c r="AN255" s="396"/>
      <c r="AO255" s="396"/>
      <c r="AQ255" s="396"/>
      <c r="AS255" s="396"/>
      <c r="AU255" s="396"/>
      <c r="AV255" s="395"/>
      <c r="AW255" s="395"/>
      <c r="AX255" s="395"/>
      <c r="AY255" s="395"/>
      <c r="AZ255" s="395"/>
      <c r="BA255" s="395"/>
      <c r="BB255" s="395"/>
      <c r="BC255" s="395"/>
      <c r="BD255" s="395"/>
      <c r="BE255" s="398"/>
      <c r="BF255" s="399"/>
      <c r="BG255" s="399"/>
      <c r="BH255" s="399"/>
      <c r="BI255" s="399"/>
    </row>
    <row r="256" spans="2:61">
      <c r="B256" s="395"/>
      <c r="AA256" s="22"/>
      <c r="AE256" s="397"/>
      <c r="AF256" s="397"/>
      <c r="AG256" s="397"/>
      <c r="AH256" s="396"/>
      <c r="AJ256" s="396"/>
      <c r="AK256" s="396"/>
      <c r="AL256" s="396"/>
      <c r="AN256" s="396"/>
      <c r="AO256" s="396"/>
      <c r="AQ256" s="396"/>
      <c r="AS256" s="396"/>
      <c r="AU256" s="396"/>
      <c r="AV256" s="395"/>
      <c r="AW256" s="395"/>
      <c r="AX256" s="395"/>
      <c r="AY256" s="395"/>
      <c r="AZ256" s="395"/>
      <c r="BA256" s="395"/>
      <c r="BB256" s="395"/>
      <c r="BC256" s="395"/>
      <c r="BD256" s="395"/>
      <c r="BE256" s="398"/>
      <c r="BF256" s="399"/>
      <c r="BG256" s="399"/>
      <c r="BH256" s="399"/>
      <c r="BI256" s="399"/>
    </row>
    <row r="257" spans="2:61">
      <c r="B257" s="395"/>
      <c r="AA257" s="22"/>
      <c r="AE257" s="397"/>
      <c r="AF257" s="397"/>
      <c r="AG257" s="397"/>
      <c r="AH257" s="396"/>
      <c r="AJ257" s="396"/>
      <c r="AK257" s="396"/>
      <c r="AL257" s="396"/>
      <c r="AN257" s="396"/>
      <c r="AO257" s="396"/>
      <c r="AQ257" s="396"/>
      <c r="AS257" s="396"/>
      <c r="AU257" s="396"/>
      <c r="AV257" s="395"/>
      <c r="AW257" s="395"/>
      <c r="AX257" s="395"/>
      <c r="AY257" s="395"/>
      <c r="AZ257" s="395"/>
      <c r="BA257" s="395"/>
      <c r="BB257" s="395"/>
      <c r="BC257" s="395"/>
      <c r="BD257" s="395"/>
      <c r="BE257" s="398"/>
      <c r="BF257" s="399"/>
      <c r="BG257" s="399"/>
      <c r="BH257" s="399"/>
      <c r="BI257" s="399"/>
    </row>
    <row r="258" spans="2:61">
      <c r="B258" s="395"/>
      <c r="AA258" s="22"/>
      <c r="AE258" s="397"/>
      <c r="AF258" s="397"/>
      <c r="AG258" s="397"/>
      <c r="AH258" s="396"/>
      <c r="AJ258" s="396"/>
      <c r="AK258" s="396"/>
      <c r="AL258" s="396"/>
      <c r="AN258" s="396"/>
      <c r="AO258" s="396"/>
      <c r="AQ258" s="396"/>
      <c r="AS258" s="396"/>
      <c r="AU258" s="396"/>
      <c r="AV258" s="395"/>
      <c r="AW258" s="395"/>
      <c r="AX258" s="395"/>
      <c r="AY258" s="395"/>
      <c r="AZ258" s="395"/>
      <c r="BA258" s="395"/>
      <c r="BB258" s="395"/>
      <c r="BC258" s="395"/>
      <c r="BD258" s="395"/>
      <c r="BE258" s="398"/>
      <c r="BF258" s="399"/>
      <c r="BG258" s="399"/>
      <c r="BH258" s="399"/>
      <c r="BI258" s="399"/>
    </row>
    <row r="259" spans="2:61">
      <c r="B259" s="395"/>
      <c r="AA259" s="22"/>
      <c r="AE259" s="397"/>
      <c r="AF259" s="397"/>
      <c r="AG259" s="397"/>
      <c r="AH259" s="396"/>
      <c r="AJ259" s="396"/>
      <c r="AK259" s="396"/>
      <c r="AL259" s="396"/>
      <c r="AN259" s="396"/>
      <c r="AO259" s="396"/>
      <c r="AQ259" s="396"/>
      <c r="AS259" s="396"/>
      <c r="AU259" s="396"/>
      <c r="AV259" s="395"/>
      <c r="AW259" s="395"/>
      <c r="AX259" s="395"/>
      <c r="AY259" s="395"/>
      <c r="AZ259" s="395"/>
      <c r="BA259" s="395"/>
      <c r="BB259" s="395"/>
      <c r="BC259" s="395"/>
      <c r="BD259" s="395"/>
      <c r="BE259" s="398"/>
      <c r="BF259" s="399"/>
      <c r="BG259" s="399"/>
      <c r="BH259" s="399"/>
      <c r="BI259" s="399"/>
    </row>
    <row r="260" spans="2:61">
      <c r="B260" s="395"/>
      <c r="AA260" s="22"/>
      <c r="AE260" s="397"/>
      <c r="AF260" s="397"/>
      <c r="AG260" s="397"/>
      <c r="AH260" s="396"/>
      <c r="AJ260" s="396"/>
      <c r="AK260" s="396"/>
      <c r="AL260" s="396"/>
      <c r="AN260" s="396"/>
      <c r="AO260" s="396"/>
      <c r="AQ260" s="396"/>
      <c r="AS260" s="396"/>
      <c r="AU260" s="396"/>
      <c r="AV260" s="395"/>
      <c r="AW260" s="395"/>
      <c r="AX260" s="395"/>
      <c r="AY260" s="395"/>
      <c r="AZ260" s="395"/>
      <c r="BA260" s="395"/>
      <c r="BB260" s="395"/>
      <c r="BC260" s="395"/>
      <c r="BD260" s="395"/>
      <c r="BE260" s="398"/>
      <c r="BF260" s="399"/>
      <c r="BG260" s="399"/>
      <c r="BH260" s="399"/>
      <c r="BI260" s="399"/>
    </row>
    <row r="261" spans="2:61">
      <c r="B261" s="395"/>
      <c r="AA261" s="22"/>
      <c r="AE261" s="397"/>
      <c r="AF261" s="397"/>
      <c r="AG261" s="397"/>
      <c r="AH261" s="396"/>
      <c r="AJ261" s="396"/>
      <c r="AK261" s="396"/>
      <c r="AL261" s="396"/>
      <c r="AN261" s="396"/>
      <c r="AO261" s="396"/>
      <c r="AQ261" s="396"/>
      <c r="AS261" s="396"/>
      <c r="AU261" s="396"/>
      <c r="AV261" s="395"/>
      <c r="AW261" s="395"/>
      <c r="AX261" s="395"/>
      <c r="AY261" s="395"/>
      <c r="AZ261" s="395"/>
      <c r="BA261" s="395"/>
      <c r="BB261" s="395"/>
      <c r="BC261" s="395"/>
      <c r="BD261" s="395"/>
      <c r="BE261" s="398"/>
      <c r="BF261" s="399"/>
      <c r="BG261" s="399"/>
      <c r="BH261" s="399"/>
      <c r="BI261" s="399"/>
    </row>
    <row r="262" spans="2:61">
      <c r="B262" s="395"/>
      <c r="AA262" s="22"/>
      <c r="AE262" s="397"/>
      <c r="AF262" s="397"/>
      <c r="AG262" s="397"/>
      <c r="AH262" s="396"/>
      <c r="AJ262" s="396"/>
      <c r="AK262" s="396"/>
      <c r="AL262" s="396"/>
      <c r="AN262" s="396"/>
      <c r="AO262" s="396"/>
      <c r="AQ262" s="396"/>
      <c r="AS262" s="396"/>
      <c r="AU262" s="396"/>
      <c r="AV262" s="395"/>
      <c r="AW262" s="395"/>
      <c r="AX262" s="395"/>
      <c r="AY262" s="395"/>
      <c r="AZ262" s="395"/>
      <c r="BA262" s="395"/>
      <c r="BB262" s="395"/>
      <c r="BC262" s="395"/>
      <c r="BD262" s="395"/>
      <c r="BE262" s="398"/>
      <c r="BF262" s="399"/>
      <c r="BG262" s="399"/>
      <c r="BH262" s="399"/>
      <c r="BI262" s="399"/>
    </row>
    <row r="263" spans="2:61">
      <c r="B263" s="395"/>
      <c r="AA263" s="22"/>
      <c r="AE263" s="397"/>
      <c r="AF263" s="397"/>
      <c r="AG263" s="397"/>
      <c r="AH263" s="396"/>
      <c r="AJ263" s="396"/>
      <c r="AK263" s="396"/>
      <c r="AL263" s="396"/>
      <c r="AN263" s="396"/>
      <c r="AO263" s="396"/>
      <c r="AQ263" s="396"/>
      <c r="AS263" s="396"/>
      <c r="AU263" s="396"/>
      <c r="AV263" s="395"/>
      <c r="AW263" s="395"/>
      <c r="AX263" s="395"/>
      <c r="AY263" s="395"/>
      <c r="AZ263" s="395"/>
      <c r="BA263" s="395"/>
      <c r="BB263" s="395"/>
      <c r="BC263" s="395"/>
      <c r="BD263" s="395"/>
      <c r="BE263" s="398"/>
      <c r="BF263" s="399"/>
      <c r="BG263" s="399"/>
      <c r="BH263" s="399"/>
      <c r="BI263" s="399"/>
    </row>
    <row r="264" spans="2:61">
      <c r="B264" s="395"/>
      <c r="AA264" s="22"/>
      <c r="AE264" s="397"/>
      <c r="AF264" s="397"/>
      <c r="AG264" s="397"/>
      <c r="AH264" s="396"/>
      <c r="AJ264" s="396"/>
      <c r="AK264" s="396"/>
      <c r="AL264" s="396"/>
      <c r="AN264" s="396"/>
      <c r="AO264" s="396"/>
      <c r="AQ264" s="396"/>
      <c r="AS264" s="396"/>
      <c r="AU264" s="396"/>
      <c r="AV264" s="395"/>
      <c r="AW264" s="395"/>
      <c r="AX264" s="395"/>
      <c r="AY264" s="395"/>
      <c r="AZ264" s="395"/>
      <c r="BA264" s="395"/>
      <c r="BB264" s="395"/>
      <c r="BC264" s="395"/>
      <c r="BD264" s="395"/>
      <c r="BE264" s="398"/>
      <c r="BF264" s="399"/>
      <c r="BG264" s="399"/>
      <c r="BH264" s="399"/>
      <c r="BI264" s="399"/>
    </row>
    <row r="265" spans="2:61">
      <c r="B265" s="395"/>
      <c r="AA265" s="22"/>
      <c r="AE265" s="397"/>
      <c r="AF265" s="397"/>
      <c r="AG265" s="397"/>
      <c r="AH265" s="396"/>
      <c r="AJ265" s="396"/>
      <c r="AK265" s="396"/>
      <c r="AL265" s="396"/>
      <c r="AN265" s="396"/>
      <c r="AO265" s="396"/>
      <c r="AQ265" s="396"/>
      <c r="AS265" s="396"/>
      <c r="AU265" s="396"/>
      <c r="AV265" s="395"/>
      <c r="AW265" s="395"/>
      <c r="AX265" s="395"/>
      <c r="AY265" s="395"/>
      <c r="AZ265" s="395"/>
      <c r="BA265" s="395"/>
      <c r="BB265" s="395"/>
      <c r="BC265" s="395"/>
      <c r="BD265" s="395"/>
      <c r="BE265" s="398"/>
      <c r="BF265" s="399"/>
      <c r="BG265" s="399"/>
      <c r="BH265" s="399"/>
      <c r="BI265" s="399"/>
    </row>
    <row r="266" spans="2:61">
      <c r="B266" s="395"/>
      <c r="AA266" s="22"/>
      <c r="AE266" s="397"/>
      <c r="AF266" s="397"/>
      <c r="AG266" s="397"/>
      <c r="AH266" s="396"/>
      <c r="AJ266" s="396"/>
      <c r="AK266" s="396"/>
      <c r="AL266" s="396"/>
      <c r="AN266" s="396"/>
      <c r="AO266" s="396"/>
      <c r="AQ266" s="396"/>
      <c r="AS266" s="396"/>
      <c r="AU266" s="396"/>
      <c r="AV266" s="395"/>
      <c r="AW266" s="395"/>
      <c r="AX266" s="395"/>
      <c r="AY266" s="395"/>
      <c r="AZ266" s="395"/>
      <c r="BA266" s="395"/>
      <c r="BB266" s="395"/>
      <c r="BC266" s="395"/>
      <c r="BD266" s="395"/>
      <c r="BE266" s="398"/>
      <c r="BF266" s="399"/>
      <c r="BG266" s="399"/>
      <c r="BH266" s="399"/>
      <c r="BI266" s="399"/>
    </row>
    <row r="267" spans="2:61">
      <c r="B267" s="395"/>
      <c r="AA267" s="22"/>
      <c r="AE267" s="397"/>
      <c r="AF267" s="397"/>
      <c r="AG267" s="397"/>
      <c r="AH267" s="396"/>
      <c r="AJ267" s="396"/>
      <c r="AK267" s="396"/>
      <c r="AL267" s="396"/>
      <c r="AN267" s="396"/>
      <c r="AO267" s="396"/>
      <c r="AQ267" s="396"/>
      <c r="AS267" s="396"/>
      <c r="AU267" s="396"/>
      <c r="AV267" s="395"/>
      <c r="AW267" s="395"/>
      <c r="AX267" s="395"/>
      <c r="AY267" s="395"/>
      <c r="AZ267" s="395"/>
      <c r="BA267" s="395"/>
      <c r="BB267" s="395"/>
      <c r="BC267" s="395"/>
      <c r="BD267" s="395"/>
      <c r="BE267" s="398"/>
      <c r="BF267" s="399"/>
      <c r="BG267" s="399"/>
      <c r="BH267" s="399"/>
      <c r="BI267" s="399"/>
    </row>
    <row r="268" spans="2:61">
      <c r="B268" s="395"/>
      <c r="AA268" s="22"/>
      <c r="AE268" s="397"/>
      <c r="AF268" s="397"/>
      <c r="AG268" s="397"/>
      <c r="AH268" s="396"/>
      <c r="AJ268" s="396"/>
      <c r="AK268" s="396"/>
      <c r="AL268" s="396"/>
      <c r="AN268" s="396"/>
      <c r="AO268" s="396"/>
      <c r="AQ268" s="396"/>
      <c r="AS268" s="396"/>
      <c r="AU268" s="396"/>
      <c r="AV268" s="395"/>
      <c r="AW268" s="395"/>
      <c r="AX268" s="395"/>
      <c r="AY268" s="395"/>
      <c r="AZ268" s="395"/>
      <c r="BA268" s="395"/>
      <c r="BB268" s="395"/>
      <c r="BC268" s="395"/>
      <c r="BD268" s="395"/>
      <c r="BE268" s="398"/>
      <c r="BF268" s="399"/>
      <c r="BG268" s="399"/>
      <c r="BH268" s="399"/>
      <c r="BI268" s="399"/>
    </row>
    <row r="269" spans="2:61">
      <c r="B269" s="395"/>
      <c r="AA269" s="22"/>
      <c r="AE269" s="397"/>
      <c r="AF269" s="397"/>
      <c r="AG269" s="397"/>
      <c r="AH269" s="396"/>
      <c r="AJ269" s="396"/>
      <c r="AK269" s="396"/>
      <c r="AL269" s="396"/>
      <c r="AN269" s="396"/>
      <c r="AO269" s="396"/>
      <c r="AQ269" s="396"/>
      <c r="AS269" s="396"/>
      <c r="AU269" s="396"/>
      <c r="AV269" s="395"/>
      <c r="AW269" s="395"/>
      <c r="AX269" s="395"/>
      <c r="AY269" s="395"/>
      <c r="AZ269" s="395"/>
      <c r="BA269" s="395"/>
      <c r="BB269" s="395"/>
      <c r="BC269" s="395"/>
      <c r="BD269" s="395"/>
      <c r="BE269" s="398"/>
      <c r="BF269" s="399"/>
      <c r="BG269" s="399"/>
      <c r="BH269" s="399"/>
      <c r="BI269" s="399"/>
    </row>
    <row r="270" spans="2:61">
      <c r="B270" s="395"/>
      <c r="AA270" s="22"/>
      <c r="AE270" s="397"/>
      <c r="AF270" s="397"/>
      <c r="AG270" s="397"/>
      <c r="AH270" s="396"/>
      <c r="AJ270" s="396"/>
      <c r="AK270" s="396"/>
      <c r="AL270" s="396"/>
      <c r="AN270" s="396"/>
      <c r="AO270" s="396"/>
      <c r="AQ270" s="396"/>
      <c r="AS270" s="396"/>
      <c r="AU270" s="396"/>
      <c r="AV270" s="395"/>
      <c r="AW270" s="395"/>
      <c r="AX270" s="395"/>
      <c r="AY270" s="395"/>
      <c r="AZ270" s="395"/>
      <c r="BA270" s="395"/>
      <c r="BB270" s="395"/>
      <c r="BC270" s="395"/>
      <c r="BD270" s="395"/>
      <c r="BE270" s="398"/>
      <c r="BF270" s="399"/>
      <c r="BG270" s="399"/>
      <c r="BH270" s="399"/>
      <c r="BI270" s="399"/>
    </row>
    <row r="271" spans="2:61">
      <c r="B271" s="395"/>
      <c r="AA271" s="22"/>
      <c r="AE271" s="397"/>
      <c r="AF271" s="397"/>
      <c r="AG271" s="397"/>
      <c r="AH271" s="396"/>
      <c r="AJ271" s="396"/>
      <c r="AK271" s="396"/>
      <c r="AL271" s="396"/>
      <c r="AN271" s="396"/>
      <c r="AO271" s="396"/>
      <c r="AQ271" s="396"/>
      <c r="AS271" s="396"/>
      <c r="AU271" s="396"/>
      <c r="AV271" s="395"/>
      <c r="AW271" s="395"/>
      <c r="AX271" s="395"/>
      <c r="AY271" s="395"/>
      <c r="AZ271" s="395"/>
      <c r="BA271" s="395"/>
      <c r="BB271" s="395"/>
      <c r="BC271" s="395"/>
      <c r="BD271" s="395"/>
      <c r="BE271" s="398"/>
      <c r="BF271" s="399"/>
      <c r="BG271" s="399"/>
      <c r="BH271" s="399"/>
      <c r="BI271" s="399"/>
    </row>
    <row r="272" spans="2:61">
      <c r="B272" s="395"/>
      <c r="AA272" s="22"/>
      <c r="AE272" s="397"/>
      <c r="AF272" s="397"/>
      <c r="AG272" s="397"/>
      <c r="AH272" s="396"/>
      <c r="AJ272" s="396"/>
      <c r="AK272" s="396"/>
      <c r="AL272" s="396"/>
      <c r="AN272" s="396"/>
      <c r="AO272" s="396"/>
      <c r="AQ272" s="396"/>
      <c r="AS272" s="396"/>
      <c r="AU272" s="396"/>
      <c r="AV272" s="395"/>
      <c r="AW272" s="395"/>
      <c r="AX272" s="395"/>
      <c r="AY272" s="395"/>
      <c r="AZ272" s="395"/>
      <c r="BA272" s="395"/>
      <c r="BB272" s="395"/>
      <c r="BC272" s="395"/>
      <c r="BD272" s="395"/>
      <c r="BE272" s="398"/>
      <c r="BF272" s="399"/>
      <c r="BG272" s="399"/>
      <c r="BH272" s="399"/>
      <c r="BI272" s="399"/>
    </row>
    <row r="273" spans="2:61">
      <c r="B273" s="395"/>
      <c r="AA273" s="22"/>
      <c r="AE273" s="397"/>
      <c r="AF273" s="397"/>
      <c r="AG273" s="397"/>
      <c r="AH273" s="396"/>
      <c r="AJ273" s="396"/>
      <c r="AK273" s="396"/>
      <c r="AL273" s="396"/>
      <c r="AN273" s="396"/>
      <c r="AO273" s="396"/>
      <c r="AQ273" s="396"/>
      <c r="AS273" s="396"/>
      <c r="AU273" s="396"/>
      <c r="AV273" s="395"/>
      <c r="AW273" s="395"/>
      <c r="AX273" s="395"/>
      <c r="AY273" s="395"/>
      <c r="AZ273" s="395"/>
      <c r="BA273" s="395"/>
      <c r="BB273" s="395"/>
      <c r="BC273" s="395"/>
      <c r="BD273" s="395"/>
      <c r="BE273" s="398"/>
      <c r="BF273" s="399"/>
      <c r="BG273" s="399"/>
      <c r="BH273" s="399"/>
      <c r="BI273" s="399"/>
    </row>
    <row r="274" spans="2:61">
      <c r="B274" s="395"/>
      <c r="AA274" s="22"/>
      <c r="AE274" s="397"/>
      <c r="AF274" s="397"/>
      <c r="AG274" s="397"/>
      <c r="AH274" s="396"/>
      <c r="AJ274" s="396"/>
      <c r="AK274" s="396"/>
      <c r="AL274" s="396"/>
      <c r="AN274" s="396"/>
      <c r="AO274" s="396"/>
      <c r="AQ274" s="396"/>
      <c r="AS274" s="396"/>
      <c r="AU274" s="396"/>
      <c r="AV274" s="395"/>
      <c r="AW274" s="395"/>
      <c r="AX274" s="395"/>
      <c r="AY274" s="395"/>
      <c r="AZ274" s="395"/>
      <c r="BA274" s="395"/>
      <c r="BB274" s="395"/>
      <c r="BC274" s="395"/>
      <c r="BD274" s="395"/>
      <c r="BE274" s="398"/>
      <c r="BF274" s="399"/>
      <c r="BG274" s="399"/>
      <c r="BH274" s="399"/>
      <c r="BI274" s="399"/>
    </row>
    <row r="275" spans="2:61">
      <c r="B275" s="395"/>
      <c r="AA275" s="22"/>
      <c r="AE275" s="397"/>
      <c r="AF275" s="397"/>
      <c r="AG275" s="397"/>
      <c r="AH275" s="396"/>
      <c r="AJ275" s="396"/>
      <c r="AK275" s="396"/>
      <c r="AL275" s="396"/>
      <c r="AN275" s="396"/>
      <c r="AO275" s="396"/>
      <c r="AQ275" s="396"/>
      <c r="AS275" s="396"/>
      <c r="AU275" s="396"/>
      <c r="AV275" s="395"/>
      <c r="AW275" s="395"/>
      <c r="AX275" s="395"/>
      <c r="AY275" s="395"/>
      <c r="AZ275" s="395"/>
      <c r="BA275" s="395"/>
      <c r="BB275" s="395"/>
      <c r="BC275" s="395"/>
      <c r="BD275" s="395"/>
      <c r="BE275" s="398"/>
      <c r="BF275" s="399"/>
      <c r="BG275" s="399"/>
      <c r="BH275" s="399"/>
      <c r="BI275" s="399"/>
    </row>
    <row r="276" spans="2:61">
      <c r="B276" s="395"/>
      <c r="AA276" s="22"/>
      <c r="AE276" s="397"/>
      <c r="AF276" s="397"/>
      <c r="AG276" s="397"/>
      <c r="AH276" s="396"/>
      <c r="AJ276" s="396"/>
      <c r="AK276" s="396"/>
      <c r="AL276" s="396"/>
      <c r="AN276" s="396"/>
      <c r="AO276" s="396"/>
      <c r="AQ276" s="396"/>
      <c r="AS276" s="396"/>
      <c r="AU276" s="396"/>
      <c r="AV276" s="395"/>
      <c r="AW276" s="395"/>
      <c r="AX276" s="395"/>
      <c r="AY276" s="395"/>
      <c r="AZ276" s="395"/>
      <c r="BA276" s="395"/>
      <c r="BB276" s="395"/>
      <c r="BC276" s="395"/>
      <c r="BD276" s="395"/>
      <c r="BE276" s="398"/>
      <c r="BF276" s="399"/>
      <c r="BG276" s="399"/>
      <c r="BH276" s="399"/>
      <c r="BI276" s="399"/>
    </row>
    <row r="277" spans="2:61">
      <c r="B277" s="395"/>
      <c r="AA277" s="22"/>
      <c r="AE277" s="397"/>
      <c r="AF277" s="397"/>
      <c r="AG277" s="397"/>
      <c r="AH277" s="396"/>
      <c r="AJ277" s="396"/>
      <c r="AK277" s="396"/>
      <c r="AL277" s="396"/>
      <c r="AN277" s="396"/>
      <c r="AO277" s="396"/>
      <c r="AQ277" s="396"/>
      <c r="AS277" s="396"/>
      <c r="AU277" s="396"/>
      <c r="AV277" s="395"/>
      <c r="AW277" s="395"/>
      <c r="AX277" s="395"/>
      <c r="AY277" s="395"/>
      <c r="AZ277" s="395"/>
      <c r="BA277" s="395"/>
      <c r="BB277" s="395"/>
      <c r="BC277" s="395"/>
      <c r="BD277" s="395"/>
      <c r="BE277" s="398"/>
      <c r="BF277" s="399"/>
      <c r="BG277" s="399"/>
      <c r="BH277" s="399"/>
      <c r="BI277" s="399"/>
    </row>
    <row r="278" spans="2:61">
      <c r="B278" s="395"/>
      <c r="AA278" s="22"/>
      <c r="AE278" s="397"/>
      <c r="AF278" s="397"/>
      <c r="AG278" s="397"/>
      <c r="AH278" s="396"/>
      <c r="AJ278" s="396"/>
      <c r="AK278" s="396"/>
      <c r="AL278" s="396"/>
      <c r="AN278" s="396"/>
      <c r="AO278" s="396"/>
      <c r="AQ278" s="396"/>
      <c r="AS278" s="396"/>
      <c r="AU278" s="396"/>
      <c r="AV278" s="395"/>
      <c r="AW278" s="395"/>
      <c r="AX278" s="395"/>
      <c r="AY278" s="395"/>
      <c r="AZ278" s="395"/>
      <c r="BA278" s="395"/>
      <c r="BB278" s="395"/>
      <c r="BC278" s="395"/>
      <c r="BD278" s="395"/>
      <c r="BE278" s="398"/>
      <c r="BF278" s="399"/>
      <c r="BG278" s="399"/>
      <c r="BH278" s="399"/>
      <c r="BI278" s="399"/>
    </row>
    <row r="279" spans="2:61">
      <c r="B279" s="395"/>
      <c r="AA279" s="22"/>
      <c r="AE279" s="397"/>
      <c r="AF279" s="397"/>
      <c r="AG279" s="397"/>
      <c r="AH279" s="396"/>
      <c r="AJ279" s="396"/>
      <c r="AK279" s="396"/>
      <c r="AL279" s="396"/>
      <c r="AN279" s="396"/>
      <c r="AO279" s="396"/>
      <c r="AQ279" s="396"/>
      <c r="AS279" s="396"/>
      <c r="AU279" s="396"/>
      <c r="AV279" s="395"/>
      <c r="AW279" s="395"/>
      <c r="AX279" s="395"/>
      <c r="AY279" s="395"/>
      <c r="AZ279" s="395"/>
      <c r="BA279" s="395"/>
      <c r="BB279" s="395"/>
      <c r="BC279" s="395"/>
      <c r="BD279" s="395"/>
      <c r="BE279" s="398"/>
      <c r="BF279" s="399"/>
      <c r="BG279" s="399"/>
      <c r="BH279" s="399"/>
      <c r="BI279" s="399"/>
    </row>
    <row r="280" spans="2:61">
      <c r="B280" s="395"/>
      <c r="AA280" s="22"/>
      <c r="AE280" s="397"/>
      <c r="AF280" s="397"/>
      <c r="AG280" s="397"/>
      <c r="AH280" s="396"/>
      <c r="AJ280" s="396"/>
      <c r="AK280" s="396"/>
      <c r="AL280" s="396"/>
      <c r="AN280" s="396"/>
      <c r="AO280" s="396"/>
      <c r="AQ280" s="396"/>
      <c r="AS280" s="396"/>
      <c r="AU280" s="396"/>
      <c r="AV280" s="395"/>
      <c r="AW280" s="395"/>
      <c r="AX280" s="395"/>
      <c r="AY280" s="395"/>
      <c r="AZ280" s="395"/>
      <c r="BA280" s="395"/>
      <c r="BB280" s="395"/>
      <c r="BC280" s="395"/>
      <c r="BD280" s="395"/>
      <c r="BE280" s="398"/>
      <c r="BF280" s="399"/>
      <c r="BG280" s="399"/>
      <c r="BH280" s="399"/>
      <c r="BI280" s="399"/>
    </row>
    <row r="281" spans="2:61">
      <c r="B281" s="395"/>
      <c r="AA281" s="22"/>
      <c r="AE281" s="397"/>
      <c r="AF281" s="397"/>
      <c r="AG281" s="397"/>
      <c r="AH281" s="396"/>
      <c r="AJ281" s="396"/>
      <c r="AK281" s="396"/>
      <c r="AL281" s="396"/>
      <c r="AN281" s="396"/>
      <c r="AO281" s="396"/>
      <c r="AQ281" s="396"/>
      <c r="AS281" s="396"/>
      <c r="AU281" s="396"/>
      <c r="AV281" s="395"/>
      <c r="AW281" s="395"/>
      <c r="AX281" s="395"/>
      <c r="AY281" s="395"/>
      <c r="AZ281" s="395"/>
      <c r="BA281" s="395"/>
      <c r="BB281" s="395"/>
      <c r="BC281" s="395"/>
      <c r="BD281" s="395"/>
      <c r="BE281" s="398"/>
      <c r="BF281" s="399"/>
      <c r="BG281" s="399"/>
      <c r="BH281" s="399"/>
      <c r="BI281" s="399"/>
    </row>
    <row r="282" spans="2:61">
      <c r="B282" s="395"/>
      <c r="AA282" s="22"/>
      <c r="AE282" s="397"/>
      <c r="AF282" s="397"/>
      <c r="AG282" s="397"/>
      <c r="AH282" s="396"/>
      <c r="AJ282" s="396"/>
      <c r="AK282" s="396"/>
      <c r="AL282" s="396"/>
      <c r="AN282" s="396"/>
      <c r="AO282" s="396"/>
      <c r="AQ282" s="396"/>
      <c r="AS282" s="396"/>
      <c r="AU282" s="396"/>
      <c r="AV282" s="395"/>
      <c r="AW282" s="395"/>
      <c r="AX282" s="395"/>
      <c r="AY282" s="395"/>
      <c r="AZ282" s="395"/>
      <c r="BA282" s="395"/>
      <c r="BB282" s="395"/>
      <c r="BC282" s="395"/>
      <c r="BD282" s="395"/>
      <c r="BE282" s="398"/>
      <c r="BF282" s="399"/>
      <c r="BG282" s="399"/>
      <c r="BH282" s="399"/>
      <c r="BI282" s="399"/>
    </row>
    <row r="283" spans="2:61">
      <c r="B283" s="395"/>
      <c r="AA283" s="22"/>
      <c r="AE283" s="397"/>
      <c r="AF283" s="397"/>
      <c r="AG283" s="397"/>
      <c r="AH283" s="396"/>
      <c r="AJ283" s="396"/>
      <c r="AK283" s="396"/>
      <c r="AL283" s="396"/>
      <c r="AN283" s="396"/>
      <c r="AO283" s="396"/>
      <c r="AQ283" s="396"/>
      <c r="AS283" s="396"/>
      <c r="AU283" s="396"/>
      <c r="AV283" s="395"/>
      <c r="AW283" s="395"/>
      <c r="AX283" s="395"/>
      <c r="AY283" s="395"/>
      <c r="AZ283" s="395"/>
      <c r="BA283" s="395"/>
      <c r="BB283" s="395"/>
      <c r="BC283" s="395"/>
      <c r="BD283" s="395"/>
      <c r="BE283" s="398"/>
      <c r="BF283" s="399"/>
      <c r="BG283" s="399"/>
      <c r="BH283" s="399"/>
      <c r="BI283" s="399"/>
    </row>
    <row r="284" spans="2:61">
      <c r="B284" s="395"/>
      <c r="AA284" s="22"/>
      <c r="AE284" s="397"/>
      <c r="AF284" s="397"/>
      <c r="AG284" s="397"/>
      <c r="AH284" s="396"/>
      <c r="AJ284" s="396"/>
      <c r="AK284" s="396"/>
      <c r="AL284" s="396"/>
      <c r="AN284" s="396"/>
      <c r="AO284" s="396"/>
      <c r="AQ284" s="396"/>
      <c r="AS284" s="396"/>
      <c r="AU284" s="396"/>
      <c r="AV284" s="395"/>
      <c r="AW284" s="395"/>
      <c r="AX284" s="395"/>
      <c r="AY284" s="395"/>
      <c r="AZ284" s="395"/>
      <c r="BA284" s="395"/>
      <c r="BB284" s="395"/>
      <c r="BC284" s="395"/>
      <c r="BD284" s="395"/>
      <c r="BE284" s="398"/>
      <c r="BF284" s="399"/>
      <c r="BG284" s="399"/>
      <c r="BH284" s="399"/>
      <c r="BI284" s="399"/>
    </row>
    <row r="285" spans="2:61">
      <c r="B285" s="395"/>
      <c r="AA285" s="22"/>
      <c r="AE285" s="397"/>
      <c r="AF285" s="397"/>
      <c r="AG285" s="397"/>
      <c r="AH285" s="396"/>
      <c r="AJ285" s="396"/>
      <c r="AK285" s="396"/>
      <c r="AL285" s="396"/>
      <c r="AN285" s="396"/>
      <c r="AO285" s="396"/>
      <c r="AQ285" s="396"/>
      <c r="AS285" s="396"/>
      <c r="AU285" s="396"/>
      <c r="AV285" s="395"/>
      <c r="AW285" s="395"/>
      <c r="AX285" s="395"/>
      <c r="AY285" s="395"/>
      <c r="AZ285" s="395"/>
      <c r="BA285" s="395"/>
      <c r="BB285" s="395"/>
      <c r="BC285" s="395"/>
      <c r="BD285" s="395"/>
      <c r="BE285" s="398"/>
      <c r="BF285" s="399"/>
      <c r="BG285" s="399"/>
      <c r="BH285" s="399"/>
      <c r="BI285" s="399"/>
    </row>
    <row r="286" spans="2:61">
      <c r="B286" s="395"/>
      <c r="AA286" s="22"/>
      <c r="AE286" s="397"/>
      <c r="AF286" s="397"/>
      <c r="AG286" s="397"/>
      <c r="AH286" s="396"/>
      <c r="AJ286" s="396"/>
      <c r="AK286" s="396"/>
      <c r="AL286" s="396"/>
      <c r="AN286" s="396"/>
      <c r="AO286" s="396"/>
      <c r="AQ286" s="396"/>
      <c r="AS286" s="396"/>
      <c r="AU286" s="396"/>
      <c r="AV286" s="395"/>
      <c r="AW286" s="395"/>
      <c r="AX286" s="395"/>
      <c r="AY286" s="395"/>
      <c r="AZ286" s="395"/>
      <c r="BA286" s="395"/>
      <c r="BB286" s="395"/>
      <c r="BC286" s="395"/>
      <c r="BD286" s="395"/>
      <c r="BE286" s="398"/>
      <c r="BF286" s="399"/>
      <c r="BG286" s="399"/>
      <c r="BH286" s="399"/>
      <c r="BI286" s="399"/>
    </row>
    <row r="287" spans="2:61">
      <c r="B287" s="395"/>
      <c r="AA287" s="22"/>
      <c r="AE287" s="397"/>
      <c r="AF287" s="397"/>
      <c r="AG287" s="397"/>
      <c r="AH287" s="396"/>
      <c r="AJ287" s="396"/>
      <c r="AK287" s="396"/>
      <c r="AL287" s="396"/>
      <c r="AN287" s="396"/>
      <c r="AO287" s="396"/>
      <c r="AQ287" s="396"/>
      <c r="AS287" s="396"/>
      <c r="AU287" s="396"/>
      <c r="AV287" s="395"/>
      <c r="AW287" s="395"/>
      <c r="AX287" s="395"/>
      <c r="AY287" s="395"/>
      <c r="AZ287" s="395"/>
      <c r="BA287" s="395"/>
      <c r="BB287" s="395"/>
      <c r="BC287" s="395"/>
      <c r="BD287" s="395"/>
      <c r="BE287" s="398"/>
      <c r="BF287" s="399"/>
      <c r="BG287" s="399"/>
      <c r="BH287" s="399"/>
      <c r="BI287" s="399"/>
    </row>
    <row r="288" spans="2:61">
      <c r="B288" s="395"/>
      <c r="AA288" s="22"/>
      <c r="AE288" s="397"/>
      <c r="AF288" s="397"/>
      <c r="AG288" s="397"/>
      <c r="AH288" s="396"/>
      <c r="AJ288" s="396"/>
      <c r="AK288" s="396"/>
      <c r="AL288" s="396"/>
      <c r="AN288" s="396"/>
      <c r="AO288" s="396"/>
      <c r="AQ288" s="396"/>
      <c r="AS288" s="396"/>
      <c r="AU288" s="396"/>
      <c r="AV288" s="395"/>
      <c r="AW288" s="395"/>
      <c r="AX288" s="395"/>
      <c r="AY288" s="395"/>
      <c r="AZ288" s="395"/>
      <c r="BA288" s="395"/>
      <c r="BB288" s="395"/>
      <c r="BC288" s="395"/>
      <c r="BD288" s="395"/>
      <c r="BE288" s="398"/>
      <c r="BF288" s="399"/>
      <c r="BG288" s="399"/>
      <c r="BH288" s="399"/>
      <c r="BI288" s="399"/>
    </row>
    <row r="289" spans="2:61">
      <c r="B289" s="395"/>
      <c r="AA289" s="22"/>
      <c r="AE289" s="397"/>
      <c r="AF289" s="397"/>
      <c r="AG289" s="397"/>
      <c r="AH289" s="396"/>
      <c r="AJ289" s="396"/>
      <c r="AK289" s="396"/>
      <c r="AL289" s="396"/>
      <c r="AN289" s="396"/>
      <c r="AO289" s="396"/>
      <c r="AQ289" s="396"/>
      <c r="AS289" s="396"/>
      <c r="AU289" s="396"/>
      <c r="AV289" s="395"/>
      <c r="AW289" s="395"/>
      <c r="AX289" s="395"/>
      <c r="AY289" s="395"/>
      <c r="AZ289" s="395"/>
      <c r="BA289" s="395"/>
      <c r="BB289" s="395"/>
      <c r="BC289" s="395"/>
      <c r="BD289" s="395"/>
      <c r="BE289" s="398"/>
      <c r="BF289" s="399"/>
      <c r="BG289" s="399"/>
      <c r="BH289" s="399"/>
      <c r="BI289" s="399"/>
    </row>
    <row r="290" spans="2:61">
      <c r="B290" s="395"/>
      <c r="AA290" s="22"/>
      <c r="AE290" s="397"/>
      <c r="AF290" s="397"/>
      <c r="AG290" s="397"/>
      <c r="AH290" s="396"/>
      <c r="AJ290" s="396"/>
      <c r="AK290" s="396"/>
      <c r="AL290" s="396"/>
      <c r="AN290" s="396"/>
      <c r="AO290" s="396"/>
      <c r="AQ290" s="396"/>
      <c r="AS290" s="396"/>
      <c r="AU290" s="396"/>
      <c r="AV290" s="395"/>
      <c r="AW290" s="395"/>
      <c r="AX290" s="395"/>
      <c r="AY290" s="395"/>
      <c r="AZ290" s="395"/>
      <c r="BA290" s="395"/>
      <c r="BB290" s="395"/>
      <c r="BC290" s="395"/>
      <c r="BD290" s="395"/>
      <c r="BE290" s="398"/>
      <c r="BF290" s="399"/>
      <c r="BG290" s="399"/>
      <c r="BH290" s="399"/>
      <c r="BI290" s="399"/>
    </row>
    <row r="291" spans="2:61">
      <c r="B291" s="395"/>
      <c r="AA291" s="22"/>
      <c r="AE291" s="397"/>
      <c r="AF291" s="397"/>
      <c r="AG291" s="397"/>
      <c r="AH291" s="396"/>
      <c r="AJ291" s="396"/>
      <c r="AK291" s="396"/>
      <c r="AL291" s="396"/>
      <c r="AN291" s="396"/>
      <c r="AO291" s="396"/>
      <c r="AQ291" s="396"/>
      <c r="AS291" s="396"/>
      <c r="AU291" s="396"/>
      <c r="AV291" s="395"/>
      <c r="AW291" s="395"/>
      <c r="AX291" s="395"/>
      <c r="AY291" s="395"/>
      <c r="AZ291" s="395"/>
      <c r="BA291" s="395"/>
      <c r="BB291" s="395"/>
      <c r="BC291" s="395"/>
      <c r="BD291" s="395"/>
      <c r="BE291" s="398"/>
      <c r="BF291" s="399"/>
      <c r="BG291" s="399"/>
      <c r="BH291" s="399"/>
      <c r="BI291" s="399"/>
    </row>
    <row r="292" spans="2:61">
      <c r="B292" s="395"/>
      <c r="AA292" s="22"/>
      <c r="AE292" s="397"/>
      <c r="AF292" s="397"/>
      <c r="AG292" s="397"/>
      <c r="AH292" s="396"/>
      <c r="AJ292" s="396"/>
      <c r="AK292" s="396"/>
      <c r="AL292" s="396"/>
      <c r="AN292" s="396"/>
      <c r="AO292" s="396"/>
      <c r="AQ292" s="396"/>
      <c r="AS292" s="396"/>
      <c r="AU292" s="396"/>
      <c r="AV292" s="395"/>
      <c r="AW292" s="395"/>
      <c r="AX292" s="395"/>
      <c r="AY292" s="395"/>
      <c r="AZ292" s="395"/>
      <c r="BA292" s="395"/>
      <c r="BB292" s="395"/>
      <c r="BC292" s="395"/>
      <c r="BD292" s="395"/>
      <c r="BE292" s="398"/>
      <c r="BF292" s="399"/>
      <c r="BG292" s="399"/>
      <c r="BH292" s="399"/>
      <c r="BI292" s="399"/>
    </row>
    <row r="293" spans="2:61">
      <c r="B293" s="395"/>
      <c r="AA293" s="22"/>
      <c r="AE293" s="397"/>
      <c r="AF293" s="397"/>
      <c r="AG293" s="397"/>
      <c r="AH293" s="396"/>
      <c r="AJ293" s="396"/>
      <c r="AK293" s="396"/>
      <c r="AL293" s="396"/>
      <c r="AN293" s="396"/>
      <c r="AO293" s="396"/>
      <c r="AQ293" s="396"/>
      <c r="AS293" s="396"/>
      <c r="AU293" s="396"/>
      <c r="AV293" s="395"/>
      <c r="AW293" s="395"/>
      <c r="AX293" s="395"/>
      <c r="AY293" s="395"/>
      <c r="AZ293" s="395"/>
      <c r="BA293" s="395"/>
      <c r="BB293" s="395"/>
      <c r="BC293" s="395"/>
      <c r="BD293" s="395"/>
      <c r="BE293" s="398"/>
      <c r="BF293" s="399"/>
      <c r="BG293" s="399"/>
      <c r="BH293" s="399"/>
      <c r="BI293" s="399"/>
    </row>
    <row r="294" spans="2:61">
      <c r="B294" s="395"/>
      <c r="AA294" s="22"/>
      <c r="AE294" s="397"/>
      <c r="AF294" s="397"/>
      <c r="AG294" s="397"/>
      <c r="AH294" s="396"/>
      <c r="AJ294" s="396"/>
      <c r="AK294" s="396"/>
      <c r="AL294" s="396"/>
      <c r="AN294" s="396"/>
      <c r="AO294" s="396"/>
      <c r="AQ294" s="396"/>
      <c r="AS294" s="396"/>
      <c r="AU294" s="396"/>
      <c r="AV294" s="395"/>
      <c r="AW294" s="395"/>
      <c r="AX294" s="395"/>
      <c r="AY294" s="395"/>
      <c r="AZ294" s="395"/>
      <c r="BA294" s="395"/>
      <c r="BB294" s="395"/>
      <c r="BC294" s="395"/>
      <c r="BD294" s="395"/>
      <c r="BE294" s="398"/>
      <c r="BF294" s="399"/>
      <c r="BG294" s="399"/>
      <c r="BH294" s="399"/>
      <c r="BI294" s="399"/>
    </row>
    <row r="295" spans="2:61">
      <c r="B295" s="395"/>
      <c r="AA295" s="22"/>
      <c r="AE295" s="397"/>
      <c r="AF295" s="397"/>
      <c r="AG295" s="397"/>
      <c r="AH295" s="396"/>
      <c r="AJ295" s="396"/>
      <c r="AK295" s="396"/>
      <c r="AL295" s="396"/>
      <c r="AN295" s="396"/>
      <c r="AO295" s="396"/>
      <c r="AQ295" s="396"/>
      <c r="AS295" s="396"/>
      <c r="AU295" s="396"/>
      <c r="AV295" s="395"/>
      <c r="AW295" s="395"/>
      <c r="AX295" s="395"/>
      <c r="AY295" s="395"/>
      <c r="AZ295" s="395"/>
      <c r="BA295" s="395"/>
      <c r="BB295" s="395"/>
      <c r="BC295" s="395"/>
      <c r="BD295" s="395"/>
      <c r="BE295" s="398"/>
      <c r="BF295" s="399"/>
      <c r="BG295" s="399"/>
      <c r="BH295" s="399"/>
      <c r="BI295" s="399"/>
    </row>
    <row r="296" spans="2:61">
      <c r="B296" s="395"/>
      <c r="AA296" s="22"/>
      <c r="AE296" s="397"/>
      <c r="AF296" s="397"/>
      <c r="AG296" s="397"/>
      <c r="AH296" s="396"/>
      <c r="AJ296" s="396"/>
      <c r="AK296" s="396"/>
      <c r="AL296" s="396"/>
      <c r="AN296" s="396"/>
      <c r="AO296" s="396"/>
      <c r="AQ296" s="396"/>
      <c r="AS296" s="396"/>
      <c r="AU296" s="396"/>
      <c r="AV296" s="395"/>
      <c r="AW296" s="395"/>
      <c r="AX296" s="395"/>
      <c r="AY296" s="395"/>
      <c r="AZ296" s="395"/>
      <c r="BA296" s="395"/>
      <c r="BB296" s="395"/>
      <c r="BC296" s="395"/>
      <c r="BD296" s="395"/>
      <c r="BE296" s="398"/>
      <c r="BF296" s="399"/>
      <c r="BG296" s="399"/>
      <c r="BH296" s="399"/>
      <c r="BI296" s="399"/>
    </row>
    <row r="297" spans="2:61">
      <c r="B297" s="395"/>
      <c r="AA297" s="22"/>
      <c r="AE297" s="397"/>
      <c r="AF297" s="397"/>
      <c r="AG297" s="397"/>
      <c r="AH297" s="396"/>
      <c r="AJ297" s="396"/>
      <c r="AK297" s="396"/>
      <c r="AL297" s="396"/>
      <c r="AN297" s="396"/>
      <c r="AO297" s="396"/>
      <c r="AQ297" s="396"/>
      <c r="AS297" s="396"/>
      <c r="AU297" s="396"/>
      <c r="AV297" s="395"/>
      <c r="AW297" s="395"/>
      <c r="AX297" s="395"/>
      <c r="AY297" s="395"/>
      <c r="AZ297" s="395"/>
      <c r="BA297" s="395"/>
      <c r="BB297" s="395"/>
      <c r="BC297" s="395"/>
      <c r="BD297" s="395"/>
      <c r="BE297" s="398"/>
      <c r="BF297" s="399"/>
      <c r="BG297" s="399"/>
      <c r="BH297" s="399"/>
      <c r="BI297" s="399"/>
    </row>
    <row r="298" spans="2:61">
      <c r="B298" s="395"/>
      <c r="AA298" s="22"/>
      <c r="AE298" s="397"/>
      <c r="AF298" s="397"/>
      <c r="AG298" s="397"/>
      <c r="AH298" s="396"/>
      <c r="AJ298" s="396"/>
      <c r="AK298" s="396"/>
      <c r="AL298" s="396"/>
      <c r="AN298" s="396"/>
      <c r="AO298" s="396"/>
      <c r="AQ298" s="396"/>
      <c r="AS298" s="396"/>
      <c r="AU298" s="396"/>
      <c r="AV298" s="395"/>
      <c r="AW298" s="395"/>
      <c r="AX298" s="395"/>
      <c r="AY298" s="395"/>
      <c r="AZ298" s="395"/>
      <c r="BA298" s="395"/>
      <c r="BB298" s="395"/>
      <c r="BC298" s="395"/>
      <c r="BD298" s="395"/>
      <c r="BE298" s="398"/>
      <c r="BF298" s="399"/>
      <c r="BG298" s="399"/>
      <c r="BH298" s="399"/>
      <c r="BI298" s="399"/>
    </row>
    <row r="299" spans="2:61">
      <c r="B299" s="395"/>
      <c r="AA299" s="22"/>
      <c r="AE299" s="397"/>
      <c r="AF299" s="397"/>
      <c r="AG299" s="397"/>
      <c r="AH299" s="396"/>
      <c r="AJ299" s="396"/>
      <c r="AK299" s="396"/>
      <c r="AL299" s="396"/>
      <c r="AN299" s="396"/>
      <c r="AO299" s="396"/>
      <c r="AQ299" s="396"/>
      <c r="AS299" s="396"/>
      <c r="AU299" s="396"/>
      <c r="AV299" s="395"/>
      <c r="AW299" s="395"/>
      <c r="AX299" s="395"/>
      <c r="AY299" s="395"/>
      <c r="AZ299" s="395"/>
      <c r="BA299" s="395"/>
      <c r="BB299" s="395"/>
      <c r="BC299" s="395"/>
      <c r="BD299" s="395"/>
      <c r="BE299" s="398"/>
      <c r="BF299" s="399"/>
      <c r="BG299" s="399"/>
      <c r="BH299" s="399"/>
      <c r="BI299" s="399"/>
    </row>
    <row r="300" spans="2:61">
      <c r="B300" s="395"/>
      <c r="AA300" s="22"/>
      <c r="AE300" s="397"/>
      <c r="AF300" s="397"/>
      <c r="AG300" s="397"/>
      <c r="AH300" s="396"/>
      <c r="AJ300" s="396"/>
      <c r="AK300" s="396"/>
      <c r="AL300" s="396"/>
      <c r="AN300" s="396"/>
      <c r="AO300" s="396"/>
      <c r="AQ300" s="396"/>
      <c r="AS300" s="396"/>
      <c r="AU300" s="396"/>
      <c r="AV300" s="395"/>
      <c r="AW300" s="395"/>
      <c r="AX300" s="395"/>
      <c r="AY300" s="395"/>
      <c r="AZ300" s="395"/>
      <c r="BA300" s="395"/>
      <c r="BB300" s="395"/>
      <c r="BC300" s="395"/>
      <c r="BD300" s="395"/>
      <c r="BE300" s="398"/>
      <c r="BF300" s="399"/>
      <c r="BG300" s="399"/>
      <c r="BH300" s="399"/>
      <c r="BI300" s="399"/>
    </row>
    <row r="301" spans="2:61">
      <c r="B301" s="395"/>
      <c r="AA301" s="22"/>
      <c r="AE301" s="397"/>
      <c r="AF301" s="397"/>
      <c r="AG301" s="397"/>
      <c r="AH301" s="396"/>
      <c r="AJ301" s="396"/>
      <c r="AK301" s="396"/>
      <c r="AL301" s="396"/>
      <c r="AN301" s="396"/>
      <c r="AO301" s="396"/>
      <c r="AQ301" s="396"/>
      <c r="AS301" s="396"/>
      <c r="AU301" s="396"/>
      <c r="AV301" s="395"/>
      <c r="AW301" s="395"/>
      <c r="AX301" s="395"/>
      <c r="AY301" s="395"/>
      <c r="AZ301" s="395"/>
      <c r="BA301" s="395"/>
      <c r="BB301" s="395"/>
      <c r="BC301" s="395"/>
      <c r="BD301" s="395"/>
      <c r="BE301" s="398"/>
      <c r="BF301" s="399"/>
      <c r="BG301" s="399"/>
      <c r="BH301" s="399"/>
      <c r="BI301" s="399"/>
    </row>
    <row r="302" spans="2:61">
      <c r="B302" s="395"/>
      <c r="AA302" s="22"/>
      <c r="AE302" s="397"/>
      <c r="AF302" s="397"/>
      <c r="AG302" s="397"/>
      <c r="AH302" s="396"/>
      <c r="AJ302" s="396"/>
      <c r="AK302" s="396"/>
      <c r="AL302" s="396"/>
      <c r="AN302" s="396"/>
      <c r="AO302" s="396"/>
      <c r="AQ302" s="396"/>
      <c r="AS302" s="396"/>
      <c r="AU302" s="396"/>
      <c r="AV302" s="395"/>
      <c r="AW302" s="395"/>
      <c r="AX302" s="395"/>
      <c r="AY302" s="395"/>
      <c r="AZ302" s="395"/>
      <c r="BA302" s="395"/>
      <c r="BB302" s="395"/>
      <c r="BC302" s="395"/>
      <c r="BD302" s="395"/>
      <c r="BE302" s="398"/>
      <c r="BF302" s="399"/>
      <c r="BG302" s="399"/>
      <c r="BH302" s="399"/>
      <c r="BI302" s="399"/>
    </row>
    <row r="303" spans="2:61">
      <c r="B303" s="395"/>
      <c r="AA303" s="22"/>
      <c r="AE303" s="397"/>
      <c r="AF303" s="397"/>
      <c r="AG303" s="397"/>
      <c r="AH303" s="396"/>
      <c r="AJ303" s="396"/>
      <c r="AK303" s="396"/>
      <c r="AL303" s="396"/>
      <c r="AN303" s="396"/>
      <c r="AO303" s="396"/>
      <c r="AQ303" s="396"/>
      <c r="AS303" s="396"/>
      <c r="AU303" s="396"/>
      <c r="AV303" s="395"/>
      <c r="AW303" s="395"/>
      <c r="AX303" s="395"/>
      <c r="AY303" s="395"/>
      <c r="AZ303" s="395"/>
      <c r="BA303" s="395"/>
      <c r="BB303" s="395"/>
      <c r="BC303" s="395"/>
      <c r="BD303" s="395"/>
      <c r="BE303" s="398"/>
      <c r="BF303" s="399"/>
      <c r="BG303" s="399"/>
      <c r="BH303" s="399"/>
      <c r="BI303" s="399"/>
    </row>
    <row r="304" spans="2:61">
      <c r="B304" s="395"/>
      <c r="AA304" s="22"/>
      <c r="AE304" s="397"/>
      <c r="AF304" s="397"/>
      <c r="AG304" s="397"/>
      <c r="AH304" s="396"/>
      <c r="AJ304" s="396"/>
      <c r="AK304" s="396"/>
      <c r="AL304" s="396"/>
      <c r="AN304" s="396"/>
      <c r="AO304" s="396"/>
      <c r="AQ304" s="396"/>
      <c r="AS304" s="396"/>
      <c r="AU304" s="396"/>
      <c r="AV304" s="395"/>
      <c r="AW304" s="395"/>
      <c r="AX304" s="395"/>
      <c r="AY304" s="395"/>
      <c r="AZ304" s="395"/>
      <c r="BA304" s="395"/>
      <c r="BB304" s="395"/>
      <c r="BC304" s="395"/>
      <c r="BD304" s="395"/>
      <c r="BE304" s="398"/>
      <c r="BF304" s="399"/>
      <c r="BG304" s="399"/>
      <c r="BH304" s="399"/>
      <c r="BI304" s="399"/>
    </row>
    <row r="305" spans="2:61">
      <c r="B305" s="395"/>
      <c r="AA305" s="22"/>
      <c r="AE305" s="397"/>
      <c r="AF305" s="397"/>
      <c r="AG305" s="397"/>
      <c r="AH305" s="396"/>
      <c r="AJ305" s="396"/>
      <c r="AK305" s="396"/>
      <c r="AL305" s="396"/>
      <c r="AN305" s="396"/>
      <c r="AO305" s="396"/>
      <c r="AQ305" s="396"/>
      <c r="AS305" s="396"/>
      <c r="AU305" s="396"/>
      <c r="AV305" s="395"/>
      <c r="AW305" s="395"/>
      <c r="AX305" s="395"/>
      <c r="AY305" s="395"/>
      <c r="AZ305" s="395"/>
      <c r="BA305" s="395"/>
      <c r="BB305" s="395"/>
      <c r="BC305" s="395"/>
      <c r="BD305" s="395"/>
      <c r="BE305" s="398"/>
      <c r="BF305" s="399"/>
      <c r="BG305" s="399"/>
      <c r="BH305" s="399"/>
      <c r="BI305" s="399"/>
    </row>
    <row r="306" spans="2:61">
      <c r="B306" s="395"/>
      <c r="AA306" s="22"/>
      <c r="AE306" s="397"/>
      <c r="AF306" s="397"/>
      <c r="AG306" s="397"/>
      <c r="AH306" s="396"/>
      <c r="AJ306" s="396"/>
      <c r="AK306" s="396"/>
      <c r="AL306" s="396"/>
      <c r="AN306" s="396"/>
      <c r="AO306" s="396"/>
      <c r="AQ306" s="396"/>
      <c r="AS306" s="396"/>
      <c r="AU306" s="396"/>
      <c r="AV306" s="395"/>
      <c r="AW306" s="395"/>
      <c r="AX306" s="395"/>
      <c r="AY306" s="395"/>
      <c r="AZ306" s="395"/>
      <c r="BA306" s="395"/>
      <c r="BB306" s="395"/>
      <c r="BC306" s="395"/>
      <c r="BD306" s="395"/>
      <c r="BE306" s="398"/>
      <c r="BF306" s="399"/>
      <c r="BG306" s="399"/>
      <c r="BH306" s="399"/>
      <c r="BI306" s="399"/>
    </row>
    <row r="307" spans="2:61">
      <c r="B307" s="395"/>
      <c r="AA307" s="22"/>
      <c r="AE307" s="397"/>
      <c r="AF307" s="397"/>
      <c r="AG307" s="397"/>
      <c r="AH307" s="396"/>
      <c r="AJ307" s="396"/>
      <c r="AK307" s="396"/>
      <c r="AL307" s="396"/>
      <c r="AN307" s="396"/>
      <c r="AO307" s="396"/>
      <c r="AQ307" s="396"/>
      <c r="AS307" s="396"/>
      <c r="AU307" s="396"/>
      <c r="AV307" s="395"/>
      <c r="AW307" s="395"/>
      <c r="AX307" s="395"/>
      <c r="AY307" s="395"/>
      <c r="AZ307" s="395"/>
      <c r="BA307" s="395"/>
      <c r="BB307" s="395"/>
      <c r="BC307" s="395"/>
      <c r="BD307" s="395"/>
      <c r="BE307" s="398"/>
      <c r="BF307" s="399"/>
      <c r="BG307" s="399"/>
      <c r="BH307" s="399"/>
      <c r="BI307" s="399"/>
    </row>
    <row r="308" spans="2:61">
      <c r="B308" s="395"/>
      <c r="AA308" s="22"/>
      <c r="AE308" s="397"/>
      <c r="AF308" s="397"/>
      <c r="AG308" s="397"/>
      <c r="AH308" s="396"/>
      <c r="AJ308" s="396"/>
      <c r="AK308" s="396"/>
      <c r="AL308" s="396"/>
      <c r="AN308" s="396"/>
      <c r="AO308" s="396"/>
      <c r="AQ308" s="396"/>
      <c r="AS308" s="396"/>
      <c r="AU308" s="396"/>
      <c r="AV308" s="395"/>
      <c r="AW308" s="395"/>
      <c r="AX308" s="395"/>
      <c r="AY308" s="395"/>
      <c r="AZ308" s="395"/>
      <c r="BA308" s="395"/>
      <c r="BB308" s="395"/>
      <c r="BC308" s="395"/>
      <c r="BD308" s="395"/>
      <c r="BE308" s="398"/>
      <c r="BF308" s="399"/>
      <c r="BG308" s="399"/>
      <c r="BH308" s="399"/>
      <c r="BI308" s="399"/>
    </row>
    <row r="309" spans="2:61">
      <c r="B309" s="395"/>
      <c r="AA309" s="22"/>
      <c r="AE309" s="397"/>
      <c r="AF309" s="397"/>
      <c r="AG309" s="397"/>
      <c r="AH309" s="396"/>
      <c r="AJ309" s="396"/>
      <c r="AK309" s="396"/>
      <c r="AL309" s="396"/>
      <c r="AN309" s="396"/>
      <c r="AO309" s="396"/>
      <c r="AQ309" s="396"/>
      <c r="AS309" s="396"/>
      <c r="AU309" s="396"/>
      <c r="AV309" s="395"/>
      <c r="AW309" s="395"/>
      <c r="AX309" s="395"/>
      <c r="AY309" s="395"/>
      <c r="AZ309" s="395"/>
      <c r="BA309" s="395"/>
      <c r="BB309" s="395"/>
      <c r="BC309" s="395"/>
      <c r="BD309" s="395"/>
      <c r="BE309" s="398"/>
      <c r="BF309" s="399"/>
      <c r="BG309" s="399"/>
      <c r="BH309" s="399"/>
      <c r="BI309" s="399"/>
    </row>
    <row r="310" spans="2:61">
      <c r="B310" s="395"/>
      <c r="AA310" s="22"/>
      <c r="AE310" s="397"/>
      <c r="AF310" s="397"/>
      <c r="AG310" s="397"/>
      <c r="AH310" s="396"/>
      <c r="AJ310" s="396"/>
      <c r="AK310" s="396"/>
      <c r="AL310" s="396"/>
      <c r="AN310" s="396"/>
      <c r="AO310" s="396"/>
      <c r="AQ310" s="396"/>
      <c r="AS310" s="396"/>
      <c r="AU310" s="396"/>
      <c r="AV310" s="395"/>
      <c r="AW310" s="395"/>
      <c r="AX310" s="395"/>
      <c r="AY310" s="395"/>
      <c r="AZ310" s="395"/>
      <c r="BA310" s="395"/>
      <c r="BB310" s="395"/>
      <c r="BC310" s="395"/>
      <c r="BD310" s="395"/>
      <c r="BE310" s="398"/>
      <c r="BF310" s="399"/>
      <c r="BG310" s="399"/>
      <c r="BH310" s="399"/>
      <c r="BI310" s="399"/>
    </row>
    <row r="311" spans="2:61">
      <c r="B311" s="395"/>
      <c r="AA311" s="22"/>
      <c r="AE311" s="397"/>
      <c r="AF311" s="397"/>
      <c r="AG311" s="397"/>
      <c r="AH311" s="396"/>
      <c r="AJ311" s="396"/>
      <c r="AK311" s="396"/>
      <c r="AL311" s="396"/>
      <c r="AN311" s="396"/>
      <c r="AO311" s="396"/>
      <c r="AQ311" s="396"/>
      <c r="AS311" s="396"/>
      <c r="AU311" s="396"/>
      <c r="AV311" s="395"/>
      <c r="AW311" s="395"/>
      <c r="AX311" s="395"/>
      <c r="AY311" s="395"/>
      <c r="AZ311" s="395"/>
      <c r="BA311" s="395"/>
      <c r="BB311" s="395"/>
      <c r="BC311" s="395"/>
      <c r="BD311" s="395"/>
      <c r="BE311" s="398"/>
      <c r="BF311" s="399"/>
      <c r="BG311" s="399"/>
      <c r="BH311" s="399"/>
      <c r="BI311" s="399"/>
    </row>
    <row r="312" spans="2:61">
      <c r="B312" s="395"/>
      <c r="AA312" s="22"/>
      <c r="AE312" s="397"/>
      <c r="AF312" s="397"/>
      <c r="AG312" s="397"/>
      <c r="AH312" s="396"/>
      <c r="AJ312" s="396"/>
      <c r="AK312" s="396"/>
      <c r="AL312" s="396"/>
      <c r="AN312" s="396"/>
      <c r="AO312" s="396"/>
      <c r="AQ312" s="396"/>
      <c r="AS312" s="396"/>
      <c r="AU312" s="396"/>
      <c r="AV312" s="395"/>
      <c r="AW312" s="395"/>
      <c r="AX312" s="395"/>
      <c r="AY312" s="395"/>
      <c r="AZ312" s="395"/>
      <c r="BA312" s="395"/>
      <c r="BB312" s="395"/>
      <c r="BC312" s="395"/>
      <c r="BD312" s="395"/>
      <c r="BE312" s="398"/>
      <c r="BF312" s="399"/>
      <c r="BG312" s="399"/>
      <c r="BH312" s="399"/>
      <c r="BI312" s="399"/>
    </row>
    <row r="313" spans="2:61">
      <c r="B313" s="395"/>
      <c r="AA313" s="22"/>
      <c r="AE313" s="397"/>
      <c r="AF313" s="397"/>
      <c r="AG313" s="397"/>
      <c r="AH313" s="396"/>
      <c r="AJ313" s="396"/>
      <c r="AK313" s="396"/>
      <c r="AL313" s="396"/>
      <c r="AN313" s="396"/>
      <c r="AO313" s="396"/>
      <c r="AQ313" s="396"/>
      <c r="AS313" s="396"/>
      <c r="AU313" s="396"/>
      <c r="AV313" s="395"/>
      <c r="AW313" s="395"/>
      <c r="AX313" s="395"/>
      <c r="AY313" s="395"/>
      <c r="AZ313" s="395"/>
      <c r="BA313" s="395"/>
      <c r="BB313" s="395"/>
      <c r="BC313" s="395"/>
      <c r="BD313" s="395"/>
      <c r="BE313" s="398"/>
      <c r="BF313" s="399"/>
      <c r="BG313" s="399"/>
      <c r="BH313" s="399"/>
      <c r="BI313" s="399"/>
    </row>
    <row r="314" spans="2:61">
      <c r="B314" s="395"/>
      <c r="AA314" s="22"/>
      <c r="AE314" s="397"/>
      <c r="AF314" s="397"/>
      <c r="AG314" s="397"/>
      <c r="AH314" s="396"/>
      <c r="AJ314" s="396"/>
      <c r="AK314" s="396"/>
      <c r="AL314" s="396"/>
      <c r="AN314" s="396"/>
      <c r="AO314" s="396"/>
      <c r="AQ314" s="396"/>
      <c r="AS314" s="396"/>
      <c r="AU314" s="396"/>
      <c r="AV314" s="395"/>
      <c r="AW314" s="395"/>
      <c r="AX314" s="395"/>
      <c r="AY314" s="395"/>
      <c r="AZ314" s="395"/>
      <c r="BA314" s="395"/>
      <c r="BB314" s="395"/>
      <c r="BC314" s="395"/>
      <c r="BD314" s="395"/>
      <c r="BE314" s="398"/>
      <c r="BF314" s="399"/>
      <c r="BG314" s="399"/>
      <c r="BH314" s="399"/>
      <c r="BI314" s="399"/>
    </row>
    <row r="315" spans="2:61">
      <c r="B315" s="395"/>
      <c r="AA315" s="22"/>
      <c r="AE315" s="397"/>
      <c r="AF315" s="397"/>
      <c r="AG315" s="397"/>
      <c r="AH315" s="396"/>
      <c r="AJ315" s="396"/>
      <c r="AK315" s="396"/>
      <c r="AL315" s="396"/>
      <c r="AN315" s="396"/>
      <c r="AO315" s="396"/>
      <c r="AQ315" s="396"/>
      <c r="AS315" s="396"/>
      <c r="AU315" s="396"/>
      <c r="AV315" s="395"/>
      <c r="AW315" s="395"/>
      <c r="AX315" s="395"/>
      <c r="AY315" s="395"/>
      <c r="AZ315" s="395"/>
      <c r="BA315" s="395"/>
      <c r="BB315" s="395"/>
      <c r="BC315" s="395"/>
      <c r="BD315" s="395"/>
      <c r="BE315" s="398"/>
      <c r="BF315" s="399"/>
      <c r="BG315" s="399"/>
      <c r="BH315" s="399"/>
      <c r="BI315" s="399"/>
    </row>
    <row r="316" spans="2:61">
      <c r="B316" s="395"/>
      <c r="AA316" s="22"/>
      <c r="AE316" s="397"/>
      <c r="AF316" s="397"/>
      <c r="AG316" s="397"/>
      <c r="AH316" s="396"/>
      <c r="AJ316" s="396"/>
      <c r="AK316" s="396"/>
      <c r="AL316" s="396"/>
      <c r="AN316" s="396"/>
      <c r="AO316" s="396"/>
      <c r="AQ316" s="396"/>
      <c r="AS316" s="396"/>
      <c r="AU316" s="396"/>
      <c r="AV316" s="395"/>
      <c r="AW316" s="395"/>
      <c r="AX316" s="395"/>
      <c r="AY316" s="395"/>
      <c r="AZ316" s="395"/>
      <c r="BA316" s="395"/>
      <c r="BB316" s="395"/>
      <c r="BC316" s="395"/>
      <c r="BD316" s="395"/>
      <c r="BE316" s="398"/>
      <c r="BF316" s="399"/>
      <c r="BG316" s="399"/>
      <c r="BH316" s="399"/>
      <c r="BI316" s="399"/>
    </row>
    <row r="317" spans="2:61">
      <c r="B317" s="395"/>
      <c r="AA317" s="22"/>
      <c r="AE317" s="397"/>
      <c r="AF317" s="397"/>
      <c r="AG317" s="397"/>
      <c r="AH317" s="396"/>
      <c r="AJ317" s="396"/>
      <c r="AK317" s="396"/>
      <c r="AL317" s="396"/>
      <c r="AN317" s="396"/>
      <c r="AO317" s="396"/>
      <c r="AQ317" s="396"/>
      <c r="AS317" s="396"/>
      <c r="AU317" s="396"/>
      <c r="AV317" s="395"/>
      <c r="AW317" s="395"/>
      <c r="AX317" s="395"/>
      <c r="AY317" s="395"/>
      <c r="AZ317" s="395"/>
      <c r="BA317" s="395"/>
      <c r="BB317" s="395"/>
      <c r="BC317" s="395"/>
      <c r="BD317" s="395"/>
      <c r="BE317" s="398"/>
      <c r="BF317" s="399"/>
      <c r="BG317" s="399"/>
      <c r="BH317" s="399"/>
      <c r="BI317" s="399"/>
    </row>
    <row r="318" spans="2:61">
      <c r="B318" s="395"/>
      <c r="AA318" s="22"/>
      <c r="AE318" s="397"/>
      <c r="AF318" s="397"/>
      <c r="AG318" s="397"/>
      <c r="AH318" s="396"/>
      <c r="AJ318" s="396"/>
      <c r="AK318" s="396"/>
      <c r="AL318" s="396"/>
      <c r="AN318" s="396"/>
      <c r="AO318" s="396"/>
      <c r="AQ318" s="396"/>
      <c r="AS318" s="396"/>
      <c r="AU318" s="396"/>
      <c r="AV318" s="395"/>
      <c r="AW318" s="395"/>
      <c r="AX318" s="395"/>
      <c r="AY318" s="395"/>
      <c r="AZ318" s="395"/>
      <c r="BA318" s="395"/>
      <c r="BB318" s="395"/>
      <c r="BC318" s="395"/>
      <c r="BD318" s="395"/>
      <c r="BE318" s="398"/>
      <c r="BF318" s="399"/>
      <c r="BG318" s="399"/>
      <c r="BH318" s="399"/>
      <c r="BI318" s="399"/>
    </row>
    <row r="319" spans="2:61">
      <c r="B319" s="395"/>
      <c r="AA319" s="22"/>
      <c r="AE319" s="397"/>
      <c r="AF319" s="397"/>
      <c r="AG319" s="397"/>
      <c r="AH319" s="396"/>
      <c r="AJ319" s="396"/>
      <c r="AK319" s="396"/>
      <c r="AL319" s="396"/>
      <c r="AN319" s="396"/>
      <c r="AO319" s="396"/>
      <c r="AQ319" s="396"/>
      <c r="AS319" s="396"/>
      <c r="AU319" s="396"/>
      <c r="AV319" s="395"/>
      <c r="AW319" s="395"/>
      <c r="AX319" s="395"/>
      <c r="AY319" s="395"/>
      <c r="AZ319" s="395"/>
      <c r="BA319" s="395"/>
      <c r="BB319" s="395"/>
      <c r="BC319" s="395"/>
      <c r="BD319" s="395"/>
      <c r="BE319" s="398"/>
      <c r="BF319" s="399"/>
      <c r="BG319" s="399"/>
      <c r="BH319" s="399"/>
      <c r="BI319" s="399"/>
    </row>
    <row r="320" spans="2:61">
      <c r="B320" s="395"/>
      <c r="AA320" s="22"/>
      <c r="AE320" s="397"/>
      <c r="AF320" s="397"/>
      <c r="AG320" s="397"/>
      <c r="AH320" s="396"/>
      <c r="AJ320" s="396"/>
      <c r="AK320" s="396"/>
      <c r="AL320" s="396"/>
      <c r="AN320" s="396"/>
      <c r="AO320" s="396"/>
      <c r="AQ320" s="396"/>
      <c r="AS320" s="396"/>
      <c r="AU320" s="396"/>
      <c r="AV320" s="395"/>
      <c r="AW320" s="395"/>
      <c r="AX320" s="395"/>
      <c r="AY320" s="395"/>
      <c r="AZ320" s="395"/>
      <c r="BA320" s="395"/>
      <c r="BB320" s="395"/>
      <c r="BC320" s="395"/>
      <c r="BD320" s="395"/>
      <c r="BE320" s="398"/>
      <c r="BF320" s="399"/>
      <c r="BG320" s="399"/>
      <c r="BH320" s="399"/>
      <c r="BI320" s="399"/>
    </row>
    <row r="321" spans="2:61">
      <c r="B321" s="395"/>
      <c r="AA321" s="22"/>
      <c r="AE321" s="397"/>
      <c r="AF321" s="397"/>
      <c r="AG321" s="397"/>
      <c r="AH321" s="396"/>
      <c r="AJ321" s="396"/>
      <c r="AK321" s="396"/>
      <c r="AL321" s="396"/>
      <c r="AN321" s="396"/>
      <c r="AO321" s="396"/>
      <c r="AQ321" s="396"/>
      <c r="AS321" s="396"/>
      <c r="AU321" s="396"/>
      <c r="AV321" s="395"/>
      <c r="AW321" s="395"/>
      <c r="AX321" s="395"/>
      <c r="AY321" s="395"/>
      <c r="AZ321" s="395"/>
      <c r="BA321" s="395"/>
      <c r="BB321" s="395"/>
      <c r="BC321" s="395"/>
      <c r="BD321" s="395"/>
      <c r="BE321" s="398"/>
      <c r="BF321" s="399"/>
      <c r="BG321" s="399"/>
      <c r="BH321" s="399"/>
      <c r="BI321" s="399"/>
    </row>
    <row r="322" spans="2:61">
      <c r="B322" s="395"/>
      <c r="AA322" s="22"/>
      <c r="AE322" s="397"/>
      <c r="AF322" s="397"/>
      <c r="AG322" s="397"/>
      <c r="AH322" s="396"/>
      <c r="AJ322" s="396"/>
      <c r="AK322" s="396"/>
      <c r="AL322" s="396"/>
      <c r="AN322" s="396"/>
      <c r="AO322" s="396"/>
      <c r="AQ322" s="396"/>
      <c r="AS322" s="396"/>
      <c r="AU322" s="396"/>
      <c r="AV322" s="395"/>
      <c r="AW322" s="395"/>
      <c r="AX322" s="395"/>
      <c r="AY322" s="395"/>
      <c r="AZ322" s="395"/>
      <c r="BA322" s="395"/>
      <c r="BB322" s="395"/>
      <c r="BC322" s="395"/>
      <c r="BD322" s="395"/>
      <c r="BE322" s="398"/>
      <c r="BF322" s="399"/>
      <c r="BG322" s="399"/>
      <c r="BH322" s="399"/>
      <c r="BI322" s="399"/>
    </row>
    <row r="323" spans="2:61">
      <c r="B323" s="395"/>
      <c r="AA323" s="22"/>
      <c r="AE323" s="397"/>
      <c r="AF323" s="397"/>
      <c r="AG323" s="397"/>
      <c r="AH323" s="396"/>
      <c r="AJ323" s="396"/>
      <c r="AK323" s="396"/>
      <c r="AL323" s="396"/>
      <c r="AN323" s="396"/>
      <c r="AO323" s="396"/>
      <c r="AQ323" s="396"/>
      <c r="AS323" s="396"/>
      <c r="AU323" s="396"/>
      <c r="AV323" s="395"/>
      <c r="AW323" s="395"/>
      <c r="AX323" s="395"/>
      <c r="AY323" s="395"/>
      <c r="AZ323" s="395"/>
      <c r="BA323" s="395"/>
      <c r="BB323" s="395"/>
      <c r="BC323" s="395"/>
      <c r="BD323" s="395"/>
      <c r="BE323" s="398"/>
      <c r="BF323" s="399"/>
      <c r="BG323" s="399"/>
      <c r="BH323" s="399"/>
      <c r="BI323" s="399"/>
    </row>
    <row r="324" spans="2:61">
      <c r="B324" s="395"/>
      <c r="AA324" s="22"/>
      <c r="AE324" s="397"/>
      <c r="AF324" s="397"/>
      <c r="AG324" s="397"/>
      <c r="AH324" s="396"/>
      <c r="AJ324" s="396"/>
      <c r="AK324" s="396"/>
      <c r="AL324" s="396"/>
      <c r="AN324" s="396"/>
      <c r="AO324" s="396"/>
      <c r="AQ324" s="396"/>
      <c r="AS324" s="396"/>
      <c r="AU324" s="396"/>
      <c r="AV324" s="395"/>
      <c r="AW324" s="395"/>
      <c r="AX324" s="395"/>
      <c r="AY324" s="395"/>
      <c r="AZ324" s="395"/>
      <c r="BA324" s="395"/>
      <c r="BB324" s="395"/>
      <c r="BC324" s="395"/>
      <c r="BD324" s="395"/>
      <c r="BE324" s="398"/>
      <c r="BF324" s="399"/>
      <c r="BG324" s="399"/>
      <c r="BH324" s="399"/>
      <c r="BI324" s="399"/>
    </row>
    <row r="325" spans="2:61">
      <c r="B325" s="395"/>
      <c r="AA325" s="22"/>
      <c r="AE325" s="397"/>
      <c r="AF325" s="397"/>
      <c r="AG325" s="397"/>
      <c r="AH325" s="396"/>
      <c r="AJ325" s="396"/>
      <c r="AK325" s="396"/>
      <c r="AL325" s="396"/>
      <c r="AN325" s="396"/>
      <c r="AO325" s="396"/>
      <c r="AQ325" s="396"/>
      <c r="AS325" s="396"/>
      <c r="AU325" s="396"/>
      <c r="AV325" s="395"/>
      <c r="AW325" s="395"/>
      <c r="AX325" s="395"/>
      <c r="AY325" s="395"/>
      <c r="AZ325" s="395"/>
      <c r="BA325" s="395"/>
      <c r="BB325" s="395"/>
      <c r="BC325" s="395"/>
      <c r="BD325" s="395"/>
      <c r="BE325" s="398"/>
      <c r="BF325" s="399"/>
      <c r="BG325" s="399"/>
      <c r="BH325" s="399"/>
      <c r="BI325" s="399"/>
    </row>
    <row r="326" spans="2:61">
      <c r="B326" s="395"/>
      <c r="AA326" s="22"/>
      <c r="AE326" s="397"/>
      <c r="AF326" s="397"/>
      <c r="AG326" s="397"/>
      <c r="AH326" s="396"/>
      <c r="AJ326" s="396"/>
      <c r="AK326" s="396"/>
      <c r="AL326" s="396"/>
      <c r="AN326" s="396"/>
      <c r="AO326" s="396"/>
      <c r="AQ326" s="396"/>
      <c r="AS326" s="396"/>
      <c r="AU326" s="396"/>
      <c r="AV326" s="395"/>
      <c r="AW326" s="395"/>
      <c r="AX326" s="395"/>
      <c r="AY326" s="395"/>
      <c r="AZ326" s="395"/>
      <c r="BA326" s="395"/>
      <c r="BB326" s="395"/>
      <c r="BC326" s="395"/>
      <c r="BD326" s="395"/>
      <c r="BE326" s="398"/>
      <c r="BF326" s="399"/>
      <c r="BG326" s="399"/>
      <c r="BH326" s="399"/>
      <c r="BI326" s="399"/>
    </row>
    <row r="327" spans="2:61">
      <c r="B327" s="395"/>
      <c r="AA327" s="22"/>
      <c r="AE327" s="397"/>
      <c r="AF327" s="397"/>
      <c r="AG327" s="397"/>
      <c r="AH327" s="396"/>
      <c r="AJ327" s="396"/>
      <c r="AK327" s="396"/>
      <c r="AL327" s="396"/>
      <c r="AN327" s="396"/>
      <c r="AO327" s="396"/>
      <c r="AQ327" s="396"/>
      <c r="AS327" s="396"/>
      <c r="AU327" s="396"/>
      <c r="AV327" s="395"/>
      <c r="AW327" s="395"/>
      <c r="AX327" s="395"/>
      <c r="AY327" s="395"/>
      <c r="AZ327" s="395"/>
      <c r="BA327" s="395"/>
      <c r="BB327" s="395"/>
      <c r="BC327" s="395"/>
      <c r="BD327" s="395"/>
      <c r="BE327" s="398"/>
      <c r="BF327" s="399"/>
      <c r="BG327" s="399"/>
      <c r="BH327" s="399"/>
      <c r="BI327" s="399"/>
    </row>
    <row r="328" spans="2:61">
      <c r="B328" s="395"/>
      <c r="AA328" s="22"/>
      <c r="AE328" s="397"/>
      <c r="AF328" s="397"/>
      <c r="AG328" s="397"/>
      <c r="AH328" s="396"/>
      <c r="AJ328" s="396"/>
      <c r="AK328" s="396"/>
      <c r="AL328" s="396"/>
      <c r="AN328" s="396"/>
      <c r="AO328" s="396"/>
      <c r="AQ328" s="396"/>
      <c r="AS328" s="396"/>
      <c r="AU328" s="396"/>
      <c r="AV328" s="395"/>
      <c r="AW328" s="395"/>
      <c r="AX328" s="395"/>
      <c r="AY328" s="395"/>
      <c r="AZ328" s="395"/>
      <c r="BA328" s="395"/>
      <c r="BB328" s="395"/>
      <c r="BC328" s="395"/>
      <c r="BD328" s="395"/>
      <c r="BE328" s="398"/>
      <c r="BF328" s="399"/>
      <c r="BG328" s="399"/>
      <c r="BH328" s="399"/>
      <c r="BI328" s="399"/>
    </row>
    <row r="329" spans="2:61">
      <c r="B329" s="395"/>
      <c r="AA329" s="22"/>
      <c r="AE329" s="397"/>
      <c r="AF329" s="397"/>
      <c r="AG329" s="397"/>
      <c r="AH329" s="396"/>
      <c r="AJ329" s="396"/>
      <c r="AK329" s="396"/>
      <c r="AL329" s="396"/>
      <c r="AN329" s="396"/>
      <c r="AO329" s="396"/>
      <c r="AQ329" s="396"/>
      <c r="AS329" s="396"/>
      <c r="AU329" s="396"/>
      <c r="AV329" s="395"/>
      <c r="AW329" s="395"/>
      <c r="AX329" s="395"/>
      <c r="AY329" s="395"/>
      <c r="AZ329" s="395"/>
      <c r="BA329" s="395"/>
      <c r="BB329" s="395"/>
      <c r="BC329" s="395"/>
      <c r="BD329" s="395"/>
      <c r="BE329" s="398"/>
      <c r="BF329" s="399"/>
      <c r="BG329" s="399"/>
      <c r="BH329" s="399"/>
      <c r="BI329" s="399"/>
    </row>
    <row r="330" spans="2:61">
      <c r="B330" s="395"/>
      <c r="AA330" s="22"/>
      <c r="AE330" s="397"/>
      <c r="AF330" s="397"/>
      <c r="AG330" s="397"/>
      <c r="AH330" s="396"/>
      <c r="AJ330" s="396"/>
      <c r="AK330" s="396"/>
      <c r="AL330" s="396"/>
      <c r="AN330" s="396"/>
      <c r="AO330" s="396"/>
      <c r="AQ330" s="396"/>
      <c r="AS330" s="396"/>
      <c r="AU330" s="396"/>
      <c r="AV330" s="395"/>
      <c r="AW330" s="395"/>
      <c r="AX330" s="395"/>
      <c r="AY330" s="395"/>
      <c r="AZ330" s="395"/>
      <c r="BA330" s="395"/>
      <c r="BB330" s="395"/>
      <c r="BC330" s="395"/>
      <c r="BD330" s="395"/>
      <c r="BE330" s="398"/>
      <c r="BF330" s="399"/>
      <c r="BG330" s="399"/>
      <c r="BH330" s="399"/>
      <c r="BI330" s="399"/>
    </row>
    <row r="331" spans="2:61">
      <c r="B331" s="395"/>
      <c r="AA331" s="22"/>
      <c r="AE331" s="397"/>
      <c r="AF331" s="397"/>
      <c r="AG331" s="397"/>
      <c r="AH331" s="396"/>
      <c r="AJ331" s="396"/>
      <c r="AK331" s="396"/>
      <c r="AL331" s="396"/>
      <c r="AN331" s="396"/>
      <c r="AO331" s="396"/>
      <c r="AQ331" s="396"/>
      <c r="AS331" s="396"/>
      <c r="AU331" s="396"/>
      <c r="AV331" s="395"/>
      <c r="AW331" s="395"/>
      <c r="AX331" s="395"/>
      <c r="AY331" s="395"/>
      <c r="AZ331" s="395"/>
      <c r="BA331" s="395"/>
      <c r="BB331" s="395"/>
      <c r="BC331" s="395"/>
      <c r="BD331" s="395"/>
      <c r="BE331" s="398"/>
      <c r="BF331" s="399"/>
      <c r="BG331" s="399"/>
      <c r="BH331" s="399"/>
      <c r="BI331" s="399"/>
    </row>
    <row r="332" spans="2:61">
      <c r="B332" s="395"/>
      <c r="AA332" s="22"/>
      <c r="AE332" s="397"/>
      <c r="AF332" s="397"/>
      <c r="AG332" s="397"/>
      <c r="AH332" s="396"/>
      <c r="AJ332" s="396"/>
      <c r="AK332" s="396"/>
      <c r="AL332" s="396"/>
      <c r="AN332" s="396"/>
      <c r="AO332" s="396"/>
      <c r="AQ332" s="396"/>
      <c r="AS332" s="396"/>
      <c r="AU332" s="396"/>
      <c r="AV332" s="395"/>
      <c r="AW332" s="395"/>
      <c r="AX332" s="395"/>
      <c r="AY332" s="395"/>
      <c r="AZ332" s="395"/>
      <c r="BA332" s="395"/>
      <c r="BB332" s="395"/>
      <c r="BC332" s="395"/>
      <c r="BD332" s="395"/>
      <c r="BE332" s="398"/>
      <c r="BF332" s="399"/>
      <c r="BG332" s="399"/>
      <c r="BH332" s="399"/>
      <c r="BI332" s="399"/>
    </row>
    <row r="333" spans="2:61">
      <c r="B333" s="395"/>
      <c r="AA333" s="22"/>
      <c r="AE333" s="397"/>
      <c r="AF333" s="397"/>
      <c r="AG333" s="397"/>
      <c r="AH333" s="396"/>
      <c r="AJ333" s="396"/>
      <c r="AK333" s="396"/>
      <c r="AL333" s="396"/>
      <c r="AN333" s="396"/>
      <c r="AO333" s="396"/>
      <c r="AQ333" s="396"/>
      <c r="AS333" s="396"/>
      <c r="AU333" s="396"/>
      <c r="AV333" s="395"/>
      <c r="AW333" s="395"/>
      <c r="AX333" s="395"/>
      <c r="AY333" s="395"/>
      <c r="AZ333" s="395"/>
      <c r="BA333" s="395"/>
      <c r="BB333" s="395"/>
      <c r="BC333" s="395"/>
      <c r="BD333" s="395"/>
      <c r="BE333" s="398"/>
      <c r="BF333" s="399"/>
      <c r="BG333" s="399"/>
      <c r="BH333" s="399"/>
      <c r="BI333" s="399"/>
    </row>
    <row r="334" spans="2:61">
      <c r="B334" s="395"/>
      <c r="AA334" s="22"/>
      <c r="AE334" s="397"/>
      <c r="AF334" s="397"/>
      <c r="AG334" s="397"/>
      <c r="AH334" s="396"/>
      <c r="AJ334" s="396"/>
      <c r="AK334" s="396"/>
      <c r="AL334" s="396"/>
      <c r="AN334" s="396"/>
      <c r="AO334" s="396"/>
      <c r="AQ334" s="396"/>
      <c r="AS334" s="396"/>
      <c r="AU334" s="396"/>
      <c r="AV334" s="395"/>
      <c r="AW334" s="395"/>
      <c r="AX334" s="395"/>
      <c r="AY334" s="395"/>
      <c r="AZ334" s="395"/>
      <c r="BA334" s="395"/>
      <c r="BB334" s="395"/>
      <c r="BC334" s="395"/>
      <c r="BD334" s="395"/>
      <c r="BE334" s="398"/>
      <c r="BF334" s="399"/>
      <c r="BG334" s="399"/>
      <c r="BH334" s="399"/>
      <c r="BI334" s="399"/>
    </row>
    <row r="335" spans="2:61">
      <c r="B335" s="395"/>
      <c r="AA335" s="22"/>
      <c r="AE335" s="397"/>
      <c r="AF335" s="397"/>
      <c r="AG335" s="397"/>
      <c r="AH335" s="396"/>
      <c r="AJ335" s="396"/>
      <c r="AK335" s="396"/>
      <c r="AL335" s="396"/>
      <c r="AN335" s="396"/>
      <c r="AO335" s="396"/>
      <c r="AQ335" s="396"/>
      <c r="AS335" s="396"/>
      <c r="AU335" s="396"/>
      <c r="AV335" s="395"/>
      <c r="AW335" s="395"/>
      <c r="AX335" s="395"/>
      <c r="AY335" s="395"/>
      <c r="AZ335" s="395"/>
      <c r="BA335" s="395"/>
      <c r="BB335" s="395"/>
      <c r="BC335" s="395"/>
      <c r="BD335" s="395"/>
      <c r="BE335" s="398"/>
      <c r="BF335" s="399"/>
      <c r="BG335" s="399"/>
      <c r="BH335" s="399"/>
      <c r="BI335" s="399"/>
    </row>
    <row r="336" spans="2:61">
      <c r="B336" s="395"/>
      <c r="AA336" s="22"/>
      <c r="AE336" s="397"/>
      <c r="AF336" s="397"/>
      <c r="AG336" s="397"/>
      <c r="AH336" s="396"/>
      <c r="AJ336" s="396"/>
      <c r="AK336" s="396"/>
      <c r="AL336" s="396"/>
      <c r="AN336" s="396"/>
      <c r="AO336" s="396"/>
      <c r="AQ336" s="396"/>
      <c r="AS336" s="396"/>
      <c r="AU336" s="396"/>
      <c r="AV336" s="395"/>
      <c r="AW336" s="395"/>
      <c r="AX336" s="395"/>
      <c r="AY336" s="395"/>
      <c r="AZ336" s="395"/>
      <c r="BA336" s="395"/>
      <c r="BB336" s="395"/>
      <c r="BC336" s="395"/>
      <c r="BD336" s="395"/>
      <c r="BE336" s="398"/>
      <c r="BF336" s="399"/>
      <c r="BG336" s="399"/>
      <c r="BH336" s="399"/>
      <c r="BI336" s="399"/>
    </row>
    <row r="337" spans="2:61">
      <c r="B337" s="395"/>
      <c r="AA337" s="22"/>
      <c r="AE337" s="397"/>
      <c r="AF337" s="397"/>
      <c r="AG337" s="397"/>
      <c r="AH337" s="396"/>
      <c r="AJ337" s="396"/>
      <c r="AK337" s="396"/>
      <c r="AL337" s="396"/>
      <c r="AN337" s="396"/>
      <c r="AO337" s="396"/>
      <c r="AQ337" s="396"/>
      <c r="AS337" s="396"/>
      <c r="AU337" s="396"/>
      <c r="AV337" s="395"/>
      <c r="AW337" s="395"/>
      <c r="AX337" s="395"/>
      <c r="AY337" s="395"/>
      <c r="AZ337" s="395"/>
      <c r="BA337" s="395"/>
      <c r="BB337" s="395"/>
      <c r="BC337" s="395"/>
      <c r="BD337" s="395"/>
      <c r="BE337" s="398"/>
      <c r="BF337" s="399"/>
      <c r="BG337" s="399"/>
      <c r="BH337" s="399"/>
      <c r="BI337" s="399"/>
    </row>
    <row r="338" spans="2:61">
      <c r="B338" s="395"/>
      <c r="AA338" s="22"/>
      <c r="AE338" s="397"/>
      <c r="AF338" s="397"/>
      <c r="AG338" s="397"/>
      <c r="AH338" s="396"/>
      <c r="AJ338" s="396"/>
      <c r="AK338" s="396"/>
      <c r="AL338" s="396"/>
      <c r="AN338" s="396"/>
      <c r="AO338" s="396"/>
      <c r="AQ338" s="396"/>
      <c r="AS338" s="396"/>
      <c r="AU338" s="396"/>
      <c r="AV338" s="395"/>
      <c r="AW338" s="395"/>
      <c r="AX338" s="395"/>
      <c r="AY338" s="395"/>
      <c r="AZ338" s="395"/>
      <c r="BA338" s="395"/>
      <c r="BB338" s="395"/>
      <c r="BC338" s="395"/>
      <c r="BD338" s="395"/>
      <c r="BE338" s="398"/>
      <c r="BF338" s="399"/>
      <c r="BG338" s="399"/>
      <c r="BH338" s="399"/>
      <c r="BI338" s="399"/>
    </row>
    <row r="339" spans="2:61">
      <c r="B339" s="395"/>
      <c r="AA339" s="22"/>
      <c r="AE339" s="397"/>
      <c r="AF339" s="397"/>
      <c r="AG339" s="397"/>
      <c r="AH339" s="396"/>
      <c r="AJ339" s="396"/>
      <c r="AK339" s="396"/>
      <c r="AL339" s="396"/>
      <c r="AN339" s="396"/>
      <c r="AO339" s="396"/>
      <c r="AQ339" s="396"/>
      <c r="AS339" s="396"/>
      <c r="AU339" s="396"/>
      <c r="AV339" s="395"/>
      <c r="AW339" s="395"/>
      <c r="AX339" s="395"/>
      <c r="AY339" s="395"/>
      <c r="AZ339" s="395"/>
      <c r="BA339" s="395"/>
      <c r="BB339" s="395"/>
      <c r="BC339" s="395"/>
      <c r="BD339" s="395"/>
      <c r="BE339" s="398"/>
      <c r="BF339" s="399"/>
      <c r="BG339" s="399"/>
      <c r="BH339" s="399"/>
      <c r="BI339" s="399"/>
    </row>
    <row r="340" spans="2:61">
      <c r="B340" s="395"/>
      <c r="AA340" s="22"/>
      <c r="AE340" s="397"/>
      <c r="AF340" s="397"/>
      <c r="AG340" s="397"/>
      <c r="AH340" s="396"/>
      <c r="AJ340" s="396"/>
      <c r="AK340" s="396"/>
      <c r="AL340" s="396"/>
      <c r="AN340" s="396"/>
      <c r="AO340" s="396"/>
      <c r="AQ340" s="396"/>
      <c r="AS340" s="396"/>
      <c r="AU340" s="396"/>
      <c r="AV340" s="395"/>
      <c r="AW340" s="395"/>
      <c r="AX340" s="395"/>
      <c r="AY340" s="395"/>
      <c r="AZ340" s="395"/>
      <c r="BA340" s="395"/>
      <c r="BB340" s="395"/>
      <c r="BC340" s="395"/>
      <c r="BD340" s="395"/>
      <c r="BE340" s="398"/>
      <c r="BF340" s="399"/>
      <c r="BG340" s="399"/>
      <c r="BH340" s="399"/>
      <c r="BI340" s="399"/>
    </row>
    <row r="341" spans="2:61">
      <c r="B341" s="395"/>
      <c r="AA341" s="22"/>
      <c r="AE341" s="397"/>
      <c r="AF341" s="397"/>
      <c r="AG341" s="397"/>
      <c r="AH341" s="396"/>
      <c r="AJ341" s="396"/>
      <c r="AK341" s="396"/>
      <c r="AL341" s="396"/>
      <c r="AN341" s="396"/>
      <c r="AO341" s="396"/>
      <c r="AQ341" s="396"/>
      <c r="AS341" s="396"/>
      <c r="AU341" s="396"/>
      <c r="AV341" s="395"/>
      <c r="AW341" s="395"/>
      <c r="AX341" s="395"/>
      <c r="AY341" s="395"/>
      <c r="AZ341" s="395"/>
      <c r="BA341" s="395"/>
      <c r="BB341" s="395"/>
      <c r="BC341" s="395"/>
      <c r="BD341" s="395"/>
      <c r="BE341" s="398"/>
      <c r="BF341" s="399"/>
      <c r="BG341" s="399"/>
      <c r="BH341" s="399"/>
      <c r="BI341" s="399"/>
    </row>
    <row r="342" spans="2:61">
      <c r="B342" s="395"/>
      <c r="AA342" s="22"/>
      <c r="AE342" s="397"/>
      <c r="AF342" s="397"/>
      <c r="AG342" s="397"/>
      <c r="AH342" s="396"/>
      <c r="AJ342" s="396"/>
      <c r="AK342" s="396"/>
      <c r="AL342" s="396"/>
      <c r="AN342" s="396"/>
      <c r="AO342" s="396"/>
      <c r="AQ342" s="396"/>
      <c r="AS342" s="396"/>
      <c r="AU342" s="396"/>
      <c r="AV342" s="395"/>
      <c r="AW342" s="395"/>
      <c r="AX342" s="395"/>
      <c r="AY342" s="395"/>
      <c r="AZ342" s="395"/>
      <c r="BA342" s="395"/>
      <c r="BB342" s="395"/>
      <c r="BC342" s="395"/>
      <c r="BD342" s="395"/>
      <c r="BE342" s="398"/>
      <c r="BF342" s="399"/>
      <c r="BG342" s="399"/>
      <c r="BH342" s="399"/>
      <c r="BI342" s="399"/>
    </row>
    <row r="343" spans="2:61">
      <c r="B343" s="395"/>
      <c r="AA343" s="22"/>
      <c r="AE343" s="397"/>
      <c r="AF343" s="397"/>
      <c r="AG343" s="397"/>
      <c r="AH343" s="396"/>
      <c r="AJ343" s="396"/>
      <c r="AK343" s="396"/>
      <c r="AL343" s="396"/>
      <c r="AN343" s="396"/>
      <c r="AO343" s="396"/>
      <c r="AQ343" s="396"/>
      <c r="AS343" s="396"/>
      <c r="AU343" s="396"/>
      <c r="AV343" s="395"/>
      <c r="AW343" s="395"/>
      <c r="AX343" s="395"/>
      <c r="AY343" s="395"/>
      <c r="AZ343" s="395"/>
      <c r="BA343" s="395"/>
      <c r="BB343" s="395"/>
      <c r="BC343" s="395"/>
      <c r="BD343" s="395"/>
      <c r="BE343" s="398"/>
      <c r="BF343" s="399"/>
      <c r="BG343" s="399"/>
      <c r="BH343" s="399"/>
      <c r="BI343" s="399"/>
    </row>
    <row r="344" spans="2:61">
      <c r="B344" s="395"/>
      <c r="AA344" s="22"/>
      <c r="AE344" s="397"/>
      <c r="AF344" s="397"/>
      <c r="AG344" s="397"/>
      <c r="AH344" s="396"/>
      <c r="AJ344" s="396"/>
      <c r="AK344" s="396"/>
      <c r="AL344" s="396"/>
      <c r="AN344" s="396"/>
      <c r="AO344" s="396"/>
      <c r="AQ344" s="396"/>
      <c r="AS344" s="396"/>
      <c r="AU344" s="396"/>
      <c r="AV344" s="395"/>
      <c r="AW344" s="395"/>
      <c r="AX344" s="395"/>
      <c r="AY344" s="395"/>
      <c r="AZ344" s="395"/>
      <c r="BA344" s="395"/>
      <c r="BB344" s="395"/>
      <c r="BC344" s="395"/>
      <c r="BD344" s="395"/>
      <c r="BE344" s="398"/>
      <c r="BF344" s="399"/>
      <c r="BG344" s="399"/>
      <c r="BH344" s="399"/>
      <c r="BI344" s="399"/>
    </row>
    <row r="345" spans="2:61">
      <c r="B345" s="395"/>
      <c r="AA345" s="22"/>
      <c r="AE345" s="397"/>
      <c r="AF345" s="397"/>
      <c r="AG345" s="397"/>
      <c r="AH345" s="396"/>
      <c r="AJ345" s="396"/>
      <c r="AK345" s="396"/>
      <c r="AL345" s="396"/>
      <c r="AN345" s="396"/>
      <c r="AO345" s="396"/>
      <c r="AQ345" s="396"/>
      <c r="AS345" s="396"/>
      <c r="AU345" s="396"/>
      <c r="AV345" s="395"/>
      <c r="AW345" s="395"/>
      <c r="AX345" s="395"/>
      <c r="AY345" s="395"/>
      <c r="AZ345" s="395"/>
      <c r="BA345" s="395"/>
      <c r="BB345" s="395"/>
      <c r="BC345" s="395"/>
      <c r="BD345" s="395"/>
      <c r="BE345" s="398"/>
      <c r="BF345" s="399"/>
      <c r="BG345" s="399"/>
      <c r="BH345" s="399"/>
      <c r="BI345" s="399"/>
    </row>
    <row r="346" spans="2:61">
      <c r="B346" s="395"/>
      <c r="AA346" s="22"/>
      <c r="AE346" s="397"/>
      <c r="AF346" s="397"/>
      <c r="AG346" s="397"/>
      <c r="AH346" s="396"/>
      <c r="AJ346" s="396"/>
      <c r="AK346" s="396"/>
      <c r="AL346" s="396"/>
      <c r="AN346" s="396"/>
      <c r="AO346" s="396"/>
      <c r="AQ346" s="396"/>
      <c r="AS346" s="396"/>
      <c r="AU346" s="396"/>
      <c r="AV346" s="395"/>
      <c r="AW346" s="395"/>
      <c r="AX346" s="395"/>
      <c r="AY346" s="395"/>
      <c r="AZ346" s="395"/>
      <c r="BA346" s="395"/>
      <c r="BB346" s="395"/>
      <c r="BC346" s="395"/>
      <c r="BD346" s="395"/>
      <c r="BE346" s="398"/>
      <c r="BF346" s="399"/>
      <c r="BG346" s="399"/>
      <c r="BH346" s="399"/>
      <c r="BI346" s="399"/>
    </row>
    <row r="347" spans="2:61">
      <c r="B347" s="395"/>
      <c r="AA347" s="22"/>
      <c r="AE347" s="397"/>
      <c r="AF347" s="397"/>
      <c r="AG347" s="397"/>
      <c r="AH347" s="396"/>
      <c r="AJ347" s="396"/>
      <c r="AK347" s="396"/>
      <c r="AL347" s="396"/>
      <c r="AN347" s="396"/>
      <c r="AO347" s="396"/>
      <c r="AQ347" s="396"/>
      <c r="AS347" s="396"/>
      <c r="AU347" s="396"/>
      <c r="AV347" s="395"/>
      <c r="AW347" s="395"/>
      <c r="AX347" s="395"/>
      <c r="AY347" s="395"/>
      <c r="AZ347" s="395"/>
      <c r="BA347" s="395"/>
      <c r="BB347" s="395"/>
      <c r="BC347" s="395"/>
      <c r="BD347" s="395"/>
      <c r="BE347" s="398"/>
      <c r="BF347" s="399"/>
      <c r="BG347" s="399"/>
      <c r="BH347" s="399"/>
      <c r="BI347" s="399"/>
    </row>
    <row r="348" spans="2:61">
      <c r="B348" s="395"/>
      <c r="AA348" s="22"/>
      <c r="AE348" s="397"/>
      <c r="AF348" s="397"/>
      <c r="AG348" s="397"/>
      <c r="AH348" s="396"/>
      <c r="AJ348" s="396"/>
      <c r="AK348" s="396"/>
      <c r="AL348" s="396"/>
      <c r="AN348" s="396"/>
      <c r="AO348" s="396"/>
      <c r="AQ348" s="396"/>
      <c r="AS348" s="396"/>
      <c r="AU348" s="396"/>
      <c r="AV348" s="395"/>
      <c r="AW348" s="395"/>
      <c r="AX348" s="395"/>
      <c r="AY348" s="395"/>
      <c r="AZ348" s="395"/>
      <c r="BA348" s="395"/>
      <c r="BB348" s="395"/>
      <c r="BC348" s="395"/>
      <c r="BD348" s="395"/>
      <c r="BE348" s="398"/>
      <c r="BF348" s="399"/>
      <c r="BG348" s="399"/>
      <c r="BH348" s="399"/>
      <c r="BI348" s="399"/>
    </row>
    <row r="349" spans="2:61">
      <c r="B349" s="395"/>
      <c r="AA349" s="22"/>
      <c r="AE349" s="397"/>
      <c r="AF349" s="397"/>
      <c r="AG349" s="397"/>
      <c r="AH349" s="396"/>
      <c r="AJ349" s="396"/>
      <c r="AK349" s="396"/>
      <c r="AL349" s="396"/>
      <c r="AN349" s="396"/>
      <c r="AO349" s="396"/>
      <c r="AQ349" s="396"/>
      <c r="AS349" s="396"/>
      <c r="AU349" s="396"/>
      <c r="AV349" s="395"/>
      <c r="AW349" s="395"/>
      <c r="AX349" s="395"/>
      <c r="AY349" s="395"/>
      <c r="AZ349" s="395"/>
      <c r="BA349" s="395"/>
      <c r="BB349" s="395"/>
      <c r="BC349" s="395"/>
      <c r="BD349" s="395"/>
      <c r="BE349" s="398"/>
      <c r="BF349" s="399"/>
      <c r="BG349" s="399"/>
      <c r="BH349" s="399"/>
      <c r="BI349" s="399"/>
    </row>
    <row r="350" spans="2:61">
      <c r="B350" s="395"/>
      <c r="AA350" s="22"/>
      <c r="AE350" s="397"/>
      <c r="AF350" s="397"/>
      <c r="AG350" s="397"/>
      <c r="AH350" s="396"/>
      <c r="AJ350" s="396"/>
      <c r="AK350" s="396"/>
      <c r="AL350" s="396"/>
      <c r="AN350" s="396"/>
      <c r="AO350" s="396"/>
      <c r="AQ350" s="396"/>
      <c r="AS350" s="396"/>
      <c r="AU350" s="396"/>
      <c r="AV350" s="395"/>
      <c r="AW350" s="395"/>
      <c r="AX350" s="395"/>
      <c r="AY350" s="395"/>
      <c r="AZ350" s="395"/>
      <c r="BA350" s="395"/>
      <c r="BB350" s="395"/>
      <c r="BC350" s="395"/>
      <c r="BD350" s="395"/>
      <c r="BE350" s="398"/>
      <c r="BF350" s="399"/>
      <c r="BG350" s="399"/>
      <c r="BH350" s="399"/>
      <c r="BI350" s="399"/>
    </row>
    <row r="351" spans="2:61">
      <c r="B351" s="395"/>
      <c r="AA351" s="22"/>
      <c r="AE351" s="397"/>
      <c r="AF351" s="397"/>
      <c r="AG351" s="397"/>
      <c r="AH351" s="396"/>
      <c r="AJ351" s="396"/>
      <c r="AK351" s="396"/>
      <c r="AL351" s="396"/>
      <c r="AN351" s="396"/>
      <c r="AO351" s="396"/>
      <c r="AQ351" s="396"/>
      <c r="AS351" s="396"/>
      <c r="AU351" s="396"/>
      <c r="AV351" s="395"/>
      <c r="AW351" s="395"/>
      <c r="AX351" s="395"/>
      <c r="AY351" s="395"/>
      <c r="AZ351" s="395"/>
      <c r="BA351" s="395"/>
      <c r="BB351" s="395"/>
      <c r="BC351" s="395"/>
      <c r="BD351" s="395"/>
      <c r="BE351" s="398"/>
      <c r="BF351" s="399"/>
      <c r="BG351" s="399"/>
      <c r="BH351" s="399"/>
      <c r="BI351" s="399"/>
    </row>
    <row r="352" spans="2:61">
      <c r="B352" s="395"/>
      <c r="AA352" s="22"/>
      <c r="AE352" s="397"/>
      <c r="AF352" s="397"/>
      <c r="AG352" s="397"/>
      <c r="AH352" s="396"/>
      <c r="AJ352" s="396"/>
      <c r="AK352" s="396"/>
      <c r="AL352" s="396"/>
      <c r="AN352" s="396"/>
      <c r="AO352" s="396"/>
      <c r="AQ352" s="396"/>
      <c r="AS352" s="396"/>
      <c r="AU352" s="396"/>
      <c r="AV352" s="395"/>
      <c r="AW352" s="395"/>
      <c r="AX352" s="395"/>
      <c r="AY352" s="395"/>
      <c r="AZ352" s="395"/>
      <c r="BA352" s="395"/>
      <c r="BB352" s="395"/>
      <c r="BC352" s="395"/>
      <c r="BD352" s="395"/>
      <c r="BE352" s="398"/>
      <c r="BF352" s="399"/>
      <c r="BG352" s="399"/>
      <c r="BH352" s="399"/>
      <c r="BI352" s="399"/>
    </row>
    <row r="353" spans="2:61">
      <c r="B353" s="395"/>
      <c r="AA353" s="22"/>
      <c r="AE353" s="397"/>
      <c r="AF353" s="397"/>
      <c r="AG353" s="397"/>
      <c r="AH353" s="396"/>
      <c r="AJ353" s="396"/>
      <c r="AK353" s="396"/>
      <c r="AL353" s="396"/>
      <c r="AN353" s="396"/>
      <c r="AO353" s="396"/>
      <c r="AQ353" s="396"/>
      <c r="AS353" s="396"/>
      <c r="AU353" s="396"/>
      <c r="AV353" s="395"/>
      <c r="AW353" s="395"/>
      <c r="AX353" s="395"/>
      <c r="AY353" s="395"/>
      <c r="AZ353" s="395"/>
      <c r="BA353" s="395"/>
      <c r="BB353" s="395"/>
      <c r="BC353" s="395"/>
      <c r="BD353" s="395"/>
      <c r="BE353" s="398"/>
      <c r="BF353" s="399"/>
      <c r="BG353" s="399"/>
      <c r="BH353" s="399"/>
      <c r="BI353" s="399"/>
    </row>
    <row r="354" spans="2:61">
      <c r="B354" s="395"/>
      <c r="AA354" s="22"/>
      <c r="AE354" s="397"/>
      <c r="AF354" s="397"/>
      <c r="AG354" s="397"/>
      <c r="AH354" s="396"/>
      <c r="AJ354" s="396"/>
      <c r="AK354" s="396"/>
      <c r="AL354" s="396"/>
      <c r="AN354" s="396"/>
      <c r="AO354" s="396"/>
      <c r="AQ354" s="396"/>
      <c r="AS354" s="396"/>
      <c r="AU354" s="396"/>
      <c r="AV354" s="395"/>
      <c r="AW354" s="395"/>
      <c r="AX354" s="395"/>
      <c r="AY354" s="395"/>
      <c r="AZ354" s="395"/>
      <c r="BA354" s="395"/>
      <c r="BB354" s="395"/>
      <c r="BC354" s="395"/>
      <c r="BD354" s="395"/>
      <c r="BE354" s="398"/>
      <c r="BF354" s="399"/>
      <c r="BG354" s="399"/>
      <c r="BH354" s="399"/>
      <c r="BI354" s="399"/>
    </row>
    <row r="355" spans="2:61">
      <c r="B355" s="395"/>
      <c r="AA355" s="22"/>
      <c r="AE355" s="397"/>
      <c r="AF355" s="397"/>
      <c r="AG355" s="397"/>
      <c r="AH355" s="396"/>
      <c r="AJ355" s="396"/>
      <c r="AK355" s="396"/>
      <c r="AL355" s="396"/>
      <c r="AN355" s="396"/>
      <c r="AO355" s="396"/>
      <c r="AQ355" s="396"/>
      <c r="AS355" s="396"/>
      <c r="AU355" s="396"/>
      <c r="AV355" s="395"/>
      <c r="AW355" s="395"/>
      <c r="AX355" s="395"/>
      <c r="AY355" s="395"/>
      <c r="AZ355" s="395"/>
      <c r="BA355" s="395"/>
      <c r="BB355" s="395"/>
      <c r="BC355" s="395"/>
      <c r="BD355" s="395"/>
      <c r="BE355" s="398"/>
      <c r="BF355" s="399"/>
      <c r="BG355" s="399"/>
      <c r="BH355" s="399"/>
      <c r="BI355" s="399"/>
    </row>
    <row r="356" spans="2:61">
      <c r="B356" s="395"/>
      <c r="AA356" s="22"/>
      <c r="AE356" s="397"/>
      <c r="AF356" s="397"/>
      <c r="AG356" s="397"/>
      <c r="AH356" s="396"/>
      <c r="AJ356" s="396"/>
      <c r="AK356" s="396"/>
      <c r="AL356" s="396"/>
      <c r="AN356" s="396"/>
      <c r="AO356" s="396"/>
      <c r="AQ356" s="396"/>
      <c r="AS356" s="396"/>
      <c r="AU356" s="396"/>
      <c r="AV356" s="395"/>
      <c r="AW356" s="395"/>
      <c r="AX356" s="395"/>
      <c r="AY356" s="395"/>
      <c r="AZ356" s="395"/>
      <c r="BA356" s="395"/>
      <c r="BB356" s="395"/>
      <c r="BC356" s="395"/>
      <c r="BD356" s="395"/>
      <c r="BE356" s="398"/>
      <c r="BF356" s="399"/>
      <c r="BG356" s="399"/>
      <c r="BH356" s="399"/>
      <c r="BI356" s="399"/>
    </row>
    <row r="357" spans="2:61">
      <c r="B357" s="395"/>
      <c r="AA357" s="22"/>
      <c r="AE357" s="397"/>
      <c r="AF357" s="397"/>
      <c r="AG357" s="397"/>
      <c r="AH357" s="396"/>
      <c r="AJ357" s="396"/>
      <c r="AK357" s="396"/>
      <c r="AL357" s="396"/>
      <c r="AN357" s="396"/>
      <c r="AO357" s="396"/>
      <c r="AQ357" s="396"/>
      <c r="AS357" s="396"/>
      <c r="AU357" s="396"/>
      <c r="AV357" s="395"/>
      <c r="AW357" s="395"/>
      <c r="AX357" s="395"/>
      <c r="AY357" s="395"/>
      <c r="AZ357" s="395"/>
      <c r="BA357" s="395"/>
      <c r="BB357" s="395"/>
      <c r="BC357" s="395"/>
      <c r="BD357" s="395"/>
      <c r="BE357" s="398"/>
      <c r="BF357" s="399"/>
      <c r="BG357" s="399"/>
      <c r="BH357" s="399"/>
      <c r="BI357" s="399"/>
    </row>
    <row r="358" spans="2:61">
      <c r="B358" s="395"/>
      <c r="AA358" s="22"/>
      <c r="AE358" s="397"/>
      <c r="AF358" s="397"/>
      <c r="AG358" s="397"/>
      <c r="AH358" s="396"/>
      <c r="AJ358" s="396"/>
      <c r="AK358" s="396"/>
      <c r="AL358" s="396"/>
      <c r="AN358" s="396"/>
      <c r="AO358" s="396"/>
      <c r="AQ358" s="396"/>
      <c r="AS358" s="396"/>
      <c r="AU358" s="396"/>
      <c r="AV358" s="395"/>
      <c r="AW358" s="395"/>
      <c r="AX358" s="395"/>
      <c r="AY358" s="395"/>
      <c r="AZ358" s="395"/>
      <c r="BA358" s="395"/>
      <c r="BB358" s="395"/>
      <c r="BC358" s="395"/>
      <c r="BD358" s="395"/>
      <c r="BE358" s="398"/>
      <c r="BF358" s="399"/>
      <c r="BG358" s="399"/>
      <c r="BH358" s="399"/>
      <c r="BI358" s="399"/>
    </row>
    <row r="359" spans="2:61">
      <c r="B359" s="395"/>
      <c r="AA359" s="22"/>
      <c r="AE359" s="397"/>
      <c r="AF359" s="397"/>
      <c r="AG359" s="397"/>
      <c r="AH359" s="396"/>
      <c r="AJ359" s="396"/>
      <c r="AK359" s="396"/>
      <c r="AL359" s="396"/>
      <c r="AN359" s="396"/>
      <c r="AO359" s="396"/>
      <c r="AQ359" s="396"/>
      <c r="AS359" s="396"/>
      <c r="AU359" s="396"/>
      <c r="AV359" s="395"/>
      <c r="AW359" s="395"/>
      <c r="AX359" s="395"/>
      <c r="AY359" s="395"/>
      <c r="AZ359" s="395"/>
      <c r="BA359" s="395"/>
      <c r="BB359" s="395"/>
      <c r="BC359" s="395"/>
      <c r="BD359" s="395"/>
      <c r="BE359" s="398"/>
      <c r="BF359" s="399"/>
      <c r="BG359" s="399"/>
      <c r="BH359" s="399"/>
      <c r="BI359" s="399"/>
    </row>
    <row r="360" spans="2:61">
      <c r="B360" s="395"/>
      <c r="AA360" s="22"/>
      <c r="AE360" s="397"/>
      <c r="AF360" s="397"/>
      <c r="AG360" s="397"/>
      <c r="AH360" s="396"/>
      <c r="AJ360" s="396"/>
      <c r="AK360" s="396"/>
      <c r="AL360" s="396"/>
      <c r="AN360" s="396"/>
      <c r="AO360" s="396"/>
      <c r="AQ360" s="396"/>
      <c r="AS360" s="396"/>
      <c r="AU360" s="396"/>
      <c r="AV360" s="395"/>
      <c r="AW360" s="395"/>
      <c r="AX360" s="395"/>
      <c r="AY360" s="395"/>
      <c r="AZ360" s="395"/>
      <c r="BA360" s="395"/>
      <c r="BB360" s="395"/>
      <c r="BC360" s="395"/>
      <c r="BD360" s="395"/>
      <c r="BE360" s="398"/>
      <c r="BF360" s="399"/>
      <c r="BG360" s="399"/>
      <c r="BH360" s="399"/>
      <c r="BI360" s="399"/>
    </row>
    <row r="361" spans="2:61">
      <c r="B361" s="395"/>
      <c r="AA361" s="22"/>
      <c r="AE361" s="397"/>
      <c r="AF361" s="397"/>
      <c r="AG361" s="397"/>
      <c r="AH361" s="396"/>
      <c r="AJ361" s="396"/>
      <c r="AK361" s="396"/>
      <c r="AL361" s="396"/>
      <c r="AN361" s="396"/>
      <c r="AO361" s="396"/>
      <c r="AQ361" s="396"/>
      <c r="AS361" s="396"/>
      <c r="AU361" s="396"/>
      <c r="AV361" s="395"/>
      <c r="AW361" s="395"/>
      <c r="AX361" s="395"/>
      <c r="AY361" s="395"/>
      <c r="AZ361" s="395"/>
      <c r="BA361" s="395"/>
      <c r="BB361" s="395"/>
      <c r="BC361" s="395"/>
      <c r="BD361" s="395"/>
      <c r="BE361" s="398"/>
      <c r="BF361" s="399"/>
      <c r="BG361" s="399"/>
      <c r="BH361" s="399"/>
      <c r="BI361" s="399"/>
    </row>
    <row r="362" spans="2:61">
      <c r="B362" s="395"/>
      <c r="AA362" s="22"/>
      <c r="AE362" s="397"/>
      <c r="AF362" s="397"/>
      <c r="AG362" s="397"/>
      <c r="AH362" s="396"/>
      <c r="AJ362" s="396"/>
      <c r="AK362" s="396"/>
      <c r="AL362" s="396"/>
      <c r="AN362" s="396"/>
      <c r="AO362" s="396"/>
      <c r="AQ362" s="396"/>
      <c r="AS362" s="396"/>
      <c r="AU362" s="396"/>
      <c r="AV362" s="395"/>
      <c r="AW362" s="395"/>
      <c r="AX362" s="395"/>
      <c r="AY362" s="395"/>
      <c r="AZ362" s="395"/>
      <c r="BA362" s="395"/>
      <c r="BB362" s="395"/>
      <c r="BC362" s="395"/>
      <c r="BD362" s="395"/>
      <c r="BE362" s="398"/>
      <c r="BF362" s="399"/>
      <c r="BG362" s="399"/>
      <c r="BH362" s="399"/>
      <c r="BI362" s="399"/>
    </row>
    <row r="363" spans="2:61">
      <c r="B363" s="395"/>
      <c r="AA363" s="22"/>
      <c r="AE363" s="397"/>
      <c r="AF363" s="397"/>
      <c r="AG363" s="397"/>
      <c r="AH363" s="396"/>
      <c r="AJ363" s="396"/>
      <c r="AK363" s="396"/>
      <c r="AL363" s="396"/>
      <c r="AN363" s="396"/>
      <c r="AO363" s="396"/>
      <c r="AQ363" s="396"/>
      <c r="AS363" s="396"/>
      <c r="AU363" s="396"/>
      <c r="AV363" s="395"/>
      <c r="AW363" s="395"/>
      <c r="AX363" s="395"/>
      <c r="AY363" s="395"/>
      <c r="AZ363" s="395"/>
      <c r="BA363" s="395"/>
      <c r="BB363" s="395"/>
      <c r="BC363" s="395"/>
      <c r="BD363" s="395"/>
      <c r="BE363" s="398"/>
      <c r="BF363" s="399"/>
      <c r="BG363" s="399"/>
      <c r="BH363" s="399"/>
      <c r="BI363" s="399"/>
    </row>
    <row r="364" spans="2:61">
      <c r="B364" s="395"/>
      <c r="AA364" s="22"/>
      <c r="AE364" s="397"/>
      <c r="AF364" s="397"/>
      <c r="AG364" s="397"/>
      <c r="AH364" s="396"/>
      <c r="AJ364" s="396"/>
      <c r="AK364" s="396"/>
      <c r="AL364" s="396"/>
      <c r="AN364" s="396"/>
      <c r="AO364" s="396"/>
      <c r="AQ364" s="396"/>
      <c r="AS364" s="396"/>
      <c r="AU364" s="396"/>
      <c r="AV364" s="395"/>
      <c r="AW364" s="395"/>
      <c r="AX364" s="395"/>
      <c r="AY364" s="395"/>
      <c r="AZ364" s="395"/>
      <c r="BA364" s="395"/>
      <c r="BB364" s="395"/>
      <c r="BC364" s="395"/>
      <c r="BD364" s="395"/>
      <c r="BE364" s="398"/>
      <c r="BF364" s="399"/>
      <c r="BG364" s="399"/>
      <c r="BH364" s="399"/>
      <c r="BI364" s="399"/>
    </row>
    <row r="365" spans="2:61">
      <c r="B365" s="395"/>
      <c r="AA365" s="22"/>
      <c r="AE365" s="397"/>
      <c r="AF365" s="397"/>
      <c r="AG365" s="397"/>
      <c r="AH365" s="396"/>
      <c r="AJ365" s="396"/>
      <c r="AK365" s="396"/>
      <c r="AL365" s="396"/>
      <c r="AN365" s="396"/>
      <c r="AO365" s="396"/>
      <c r="AQ365" s="396"/>
      <c r="AS365" s="396"/>
      <c r="AU365" s="396"/>
      <c r="AV365" s="395"/>
      <c r="AW365" s="395"/>
      <c r="AX365" s="395"/>
      <c r="AY365" s="395"/>
      <c r="AZ365" s="395"/>
      <c r="BA365" s="395"/>
      <c r="BB365" s="395"/>
      <c r="BC365" s="395"/>
      <c r="BD365" s="395"/>
      <c r="BE365" s="398"/>
      <c r="BF365" s="399"/>
      <c r="BG365" s="399"/>
      <c r="BH365" s="399"/>
      <c r="BI365" s="399"/>
    </row>
    <row r="366" spans="2:61">
      <c r="B366" s="395"/>
      <c r="AA366" s="22"/>
      <c r="AE366" s="397"/>
      <c r="AF366" s="397"/>
      <c r="AG366" s="397"/>
      <c r="AH366" s="396"/>
      <c r="AJ366" s="396"/>
      <c r="AK366" s="396"/>
      <c r="AL366" s="396"/>
      <c r="AN366" s="396"/>
      <c r="AO366" s="396"/>
      <c r="AQ366" s="396"/>
      <c r="AS366" s="396"/>
      <c r="AU366" s="396"/>
      <c r="AV366" s="395"/>
      <c r="AW366" s="395"/>
      <c r="AX366" s="395"/>
      <c r="AY366" s="395"/>
      <c r="AZ366" s="395"/>
      <c r="BA366" s="395"/>
      <c r="BB366" s="395"/>
      <c r="BC366" s="395"/>
      <c r="BD366" s="395"/>
      <c r="BE366" s="398"/>
      <c r="BF366" s="399"/>
      <c r="BG366" s="399"/>
      <c r="BH366" s="399"/>
      <c r="BI366" s="399"/>
    </row>
    <row r="367" spans="2:61">
      <c r="B367" s="395"/>
      <c r="AA367" s="22"/>
      <c r="AE367" s="397"/>
      <c r="AF367" s="397"/>
      <c r="AG367" s="397"/>
      <c r="AH367" s="396"/>
      <c r="AJ367" s="396"/>
      <c r="AK367" s="396"/>
      <c r="AL367" s="396"/>
      <c r="AN367" s="396"/>
      <c r="AO367" s="396"/>
      <c r="AQ367" s="396"/>
      <c r="AS367" s="396"/>
      <c r="AU367" s="396"/>
      <c r="AV367" s="395"/>
      <c r="AW367" s="395"/>
      <c r="AX367" s="395"/>
      <c r="AY367" s="395"/>
      <c r="AZ367" s="395"/>
      <c r="BA367" s="395"/>
      <c r="BB367" s="395"/>
      <c r="BC367" s="395"/>
      <c r="BD367" s="395"/>
      <c r="BE367" s="398"/>
      <c r="BF367" s="399"/>
      <c r="BG367" s="399"/>
      <c r="BH367" s="399"/>
      <c r="BI367" s="399"/>
    </row>
    <row r="368" spans="2:61">
      <c r="B368" s="395"/>
      <c r="AA368" s="22"/>
      <c r="AE368" s="397"/>
      <c r="AF368" s="397"/>
      <c r="AG368" s="397"/>
      <c r="AH368" s="396"/>
      <c r="AJ368" s="396"/>
      <c r="AK368" s="396"/>
      <c r="AL368" s="396"/>
      <c r="AN368" s="396"/>
      <c r="AO368" s="396"/>
      <c r="AQ368" s="396"/>
      <c r="AS368" s="396"/>
      <c r="AU368" s="396"/>
      <c r="AV368" s="395"/>
      <c r="AW368" s="395"/>
      <c r="AX368" s="395"/>
      <c r="AY368" s="395"/>
      <c r="AZ368" s="395"/>
      <c r="BA368" s="395"/>
      <c r="BB368" s="395"/>
      <c r="BC368" s="395"/>
      <c r="BD368" s="395"/>
      <c r="BE368" s="398"/>
      <c r="BF368" s="399"/>
      <c r="BG368" s="399"/>
      <c r="BH368" s="399"/>
      <c r="BI368" s="399"/>
    </row>
    <row r="369" spans="2:61">
      <c r="B369" s="395"/>
      <c r="AA369" s="22"/>
      <c r="AE369" s="397"/>
      <c r="AF369" s="397"/>
      <c r="AG369" s="397"/>
      <c r="AH369" s="396"/>
      <c r="AJ369" s="396"/>
      <c r="AK369" s="396"/>
      <c r="AL369" s="396"/>
      <c r="AN369" s="396"/>
      <c r="AO369" s="396"/>
      <c r="AQ369" s="396"/>
      <c r="AS369" s="396"/>
      <c r="AU369" s="396"/>
      <c r="AV369" s="395"/>
      <c r="AW369" s="395"/>
      <c r="AX369" s="395"/>
      <c r="AY369" s="395"/>
      <c r="AZ369" s="395"/>
      <c r="BA369" s="395"/>
      <c r="BB369" s="395"/>
      <c r="BC369" s="395"/>
      <c r="BD369" s="395"/>
      <c r="BE369" s="398"/>
      <c r="BF369" s="399"/>
      <c r="BG369" s="399"/>
      <c r="BH369" s="399"/>
      <c r="BI369" s="399"/>
    </row>
    <row r="370" spans="2:61">
      <c r="B370" s="395"/>
      <c r="AA370" s="22"/>
      <c r="AE370" s="397"/>
      <c r="AF370" s="397"/>
      <c r="AG370" s="397"/>
      <c r="AH370" s="396"/>
      <c r="AJ370" s="396"/>
      <c r="AK370" s="396"/>
      <c r="AL370" s="396"/>
      <c r="AN370" s="396"/>
      <c r="AO370" s="396"/>
      <c r="AQ370" s="396"/>
      <c r="AS370" s="396"/>
      <c r="AU370" s="396"/>
      <c r="AV370" s="395"/>
      <c r="AW370" s="395"/>
      <c r="AX370" s="395"/>
      <c r="AY370" s="395"/>
      <c r="AZ370" s="395"/>
      <c r="BA370" s="395"/>
      <c r="BB370" s="395"/>
      <c r="BC370" s="395"/>
      <c r="BD370" s="395"/>
      <c r="BE370" s="398"/>
      <c r="BF370" s="399"/>
      <c r="BG370" s="399"/>
      <c r="BH370" s="399"/>
      <c r="BI370" s="399"/>
    </row>
    <row r="371" spans="2:61">
      <c r="B371" s="395"/>
      <c r="AA371" s="22"/>
      <c r="AE371" s="397"/>
      <c r="AF371" s="397"/>
      <c r="AG371" s="397"/>
      <c r="AH371" s="396"/>
      <c r="AJ371" s="396"/>
      <c r="AK371" s="396"/>
      <c r="AL371" s="396"/>
      <c r="AN371" s="396"/>
      <c r="AO371" s="396"/>
      <c r="AQ371" s="396"/>
      <c r="AS371" s="396"/>
      <c r="AU371" s="396"/>
      <c r="AV371" s="395"/>
      <c r="AW371" s="395"/>
      <c r="AX371" s="395"/>
      <c r="AY371" s="395"/>
      <c r="AZ371" s="395"/>
      <c r="BA371" s="395"/>
      <c r="BB371" s="395"/>
      <c r="BC371" s="395"/>
      <c r="BD371" s="395"/>
      <c r="BE371" s="398"/>
      <c r="BF371" s="399"/>
      <c r="BG371" s="399"/>
      <c r="BH371" s="399"/>
      <c r="BI371" s="399"/>
    </row>
    <row r="372" spans="2:61">
      <c r="B372" s="395"/>
      <c r="AA372" s="22"/>
      <c r="AE372" s="397"/>
      <c r="AF372" s="397"/>
      <c r="AG372" s="397"/>
      <c r="AH372" s="396"/>
      <c r="AJ372" s="396"/>
      <c r="AK372" s="396"/>
      <c r="AL372" s="396"/>
      <c r="AN372" s="396"/>
      <c r="AO372" s="396"/>
      <c r="AQ372" s="396"/>
      <c r="AS372" s="396"/>
      <c r="AU372" s="396"/>
      <c r="AV372" s="395"/>
      <c r="AW372" s="395"/>
      <c r="AX372" s="395"/>
      <c r="AY372" s="395"/>
      <c r="AZ372" s="395"/>
      <c r="BA372" s="395"/>
      <c r="BB372" s="395"/>
      <c r="BC372" s="395"/>
      <c r="BD372" s="395"/>
      <c r="BE372" s="398"/>
      <c r="BF372" s="399"/>
      <c r="BG372" s="399"/>
      <c r="BH372" s="399"/>
      <c r="BI372" s="399"/>
    </row>
    <row r="373" spans="2:61">
      <c r="B373" s="395"/>
      <c r="AA373" s="22"/>
      <c r="AE373" s="397"/>
      <c r="AF373" s="397"/>
      <c r="AG373" s="397"/>
      <c r="AH373" s="396"/>
      <c r="AJ373" s="396"/>
      <c r="AK373" s="396"/>
      <c r="AL373" s="396"/>
      <c r="AN373" s="396"/>
      <c r="AO373" s="396"/>
      <c r="AQ373" s="396"/>
      <c r="AS373" s="396"/>
      <c r="AU373" s="396"/>
      <c r="AV373" s="395"/>
      <c r="AW373" s="395"/>
      <c r="AX373" s="395"/>
      <c r="AY373" s="395"/>
      <c r="AZ373" s="395"/>
      <c r="BA373" s="395"/>
      <c r="BB373" s="395"/>
      <c r="BC373" s="395"/>
      <c r="BD373" s="395"/>
      <c r="BE373" s="398"/>
      <c r="BF373" s="399"/>
      <c r="BG373" s="399"/>
      <c r="BH373" s="399"/>
      <c r="BI373" s="399"/>
    </row>
    <row r="374" spans="2:61">
      <c r="B374" s="395"/>
      <c r="AA374" s="22"/>
      <c r="AE374" s="397"/>
      <c r="AF374" s="397"/>
      <c r="AG374" s="397"/>
      <c r="AH374" s="396"/>
      <c r="AJ374" s="396"/>
      <c r="AK374" s="396"/>
      <c r="AL374" s="396"/>
      <c r="AN374" s="396"/>
      <c r="AO374" s="396"/>
      <c r="AQ374" s="396"/>
      <c r="AS374" s="396"/>
      <c r="AU374" s="396"/>
      <c r="AV374" s="395"/>
      <c r="AW374" s="395"/>
      <c r="AX374" s="395"/>
      <c r="AY374" s="395"/>
      <c r="AZ374" s="395"/>
      <c r="BA374" s="395"/>
      <c r="BB374" s="395"/>
      <c r="BC374" s="395"/>
      <c r="BD374" s="395"/>
      <c r="BE374" s="398"/>
      <c r="BF374" s="399"/>
      <c r="BG374" s="399"/>
      <c r="BH374" s="399"/>
      <c r="BI374" s="399"/>
    </row>
    <row r="375" spans="2:61">
      <c r="B375" s="395"/>
      <c r="AA375" s="22"/>
      <c r="AE375" s="397"/>
      <c r="AF375" s="397"/>
      <c r="AG375" s="397"/>
      <c r="AH375" s="396"/>
      <c r="AJ375" s="396"/>
      <c r="AK375" s="396"/>
      <c r="AL375" s="396"/>
      <c r="AN375" s="396"/>
      <c r="AO375" s="396"/>
      <c r="AQ375" s="396"/>
      <c r="AS375" s="396"/>
      <c r="AU375" s="396"/>
      <c r="AV375" s="395"/>
      <c r="AW375" s="395"/>
      <c r="AX375" s="395"/>
      <c r="AY375" s="395"/>
      <c r="AZ375" s="395"/>
      <c r="BA375" s="395"/>
      <c r="BB375" s="395"/>
      <c r="BC375" s="395"/>
      <c r="BD375" s="395"/>
      <c r="BE375" s="398"/>
      <c r="BF375" s="399"/>
      <c r="BG375" s="399"/>
      <c r="BH375" s="399"/>
      <c r="BI375" s="399"/>
    </row>
    <row r="376" spans="2:61">
      <c r="B376" s="395"/>
      <c r="AA376" s="22"/>
      <c r="AE376" s="397"/>
      <c r="AF376" s="397"/>
      <c r="AG376" s="397"/>
      <c r="AH376" s="396"/>
      <c r="AJ376" s="396"/>
      <c r="AK376" s="396"/>
      <c r="AL376" s="396"/>
      <c r="AN376" s="396"/>
      <c r="AO376" s="396"/>
      <c r="AQ376" s="396"/>
      <c r="AS376" s="396"/>
      <c r="AU376" s="396"/>
      <c r="AV376" s="395"/>
      <c r="AW376" s="395"/>
      <c r="AX376" s="395"/>
      <c r="AY376" s="395"/>
      <c r="AZ376" s="395"/>
      <c r="BA376" s="395"/>
      <c r="BB376" s="395"/>
      <c r="BC376" s="395"/>
      <c r="BD376" s="395"/>
      <c r="BE376" s="398"/>
      <c r="BF376" s="399"/>
      <c r="BG376" s="399"/>
      <c r="BH376" s="399"/>
      <c r="BI376" s="399"/>
    </row>
    <row r="377" spans="2:61">
      <c r="B377" s="395"/>
      <c r="AA377" s="22"/>
      <c r="AE377" s="397"/>
      <c r="AF377" s="397"/>
      <c r="AG377" s="397"/>
      <c r="AH377" s="396"/>
      <c r="AJ377" s="396"/>
      <c r="AK377" s="396"/>
      <c r="AL377" s="396"/>
      <c r="AN377" s="396"/>
      <c r="AO377" s="396"/>
      <c r="AQ377" s="396"/>
      <c r="AS377" s="396"/>
      <c r="AU377" s="396"/>
      <c r="AV377" s="395"/>
      <c r="AW377" s="395"/>
      <c r="AX377" s="395"/>
      <c r="AY377" s="395"/>
      <c r="AZ377" s="395"/>
      <c r="BA377" s="395"/>
      <c r="BB377" s="395"/>
      <c r="BC377" s="395"/>
      <c r="BD377" s="395"/>
      <c r="BE377" s="398"/>
      <c r="BF377" s="399"/>
      <c r="BG377" s="399"/>
      <c r="BH377" s="399"/>
      <c r="BI377" s="399"/>
    </row>
    <row r="378" spans="2:61">
      <c r="B378" s="395"/>
      <c r="AA378" s="22"/>
      <c r="AE378" s="397"/>
      <c r="AF378" s="397"/>
      <c r="AG378" s="397"/>
      <c r="AH378" s="396"/>
      <c r="AJ378" s="396"/>
      <c r="AK378" s="396"/>
      <c r="AL378" s="396"/>
      <c r="AN378" s="396"/>
      <c r="AO378" s="396"/>
      <c r="AQ378" s="396"/>
      <c r="AS378" s="396"/>
      <c r="AU378" s="396"/>
      <c r="AV378" s="395"/>
      <c r="AW378" s="395"/>
      <c r="AX378" s="395"/>
      <c r="AY378" s="395"/>
      <c r="AZ378" s="395"/>
      <c r="BA378" s="395"/>
      <c r="BB378" s="395"/>
      <c r="BC378" s="395"/>
      <c r="BD378" s="395"/>
      <c r="BE378" s="398"/>
      <c r="BF378" s="399"/>
      <c r="BG378" s="399"/>
      <c r="BH378" s="399"/>
      <c r="BI378" s="399"/>
    </row>
    <row r="379" spans="2:61">
      <c r="B379" s="395"/>
      <c r="AA379" s="22"/>
      <c r="AE379" s="397"/>
      <c r="AF379" s="397"/>
      <c r="AG379" s="397"/>
      <c r="AH379" s="396"/>
      <c r="AJ379" s="396"/>
      <c r="AK379" s="396"/>
      <c r="AL379" s="396"/>
      <c r="AN379" s="396"/>
      <c r="AO379" s="396"/>
      <c r="AQ379" s="396"/>
      <c r="AS379" s="396"/>
      <c r="AU379" s="396"/>
      <c r="AV379" s="395"/>
      <c r="AW379" s="395"/>
      <c r="AX379" s="395"/>
      <c r="AY379" s="395"/>
      <c r="AZ379" s="395"/>
      <c r="BA379" s="395"/>
      <c r="BB379" s="395"/>
      <c r="BC379" s="395"/>
      <c r="BD379" s="395"/>
      <c r="BE379" s="398"/>
      <c r="BF379" s="399"/>
      <c r="BG379" s="399"/>
      <c r="BH379" s="399"/>
      <c r="BI379" s="399"/>
    </row>
    <row r="380" spans="2:61">
      <c r="B380" s="395"/>
      <c r="AA380" s="22"/>
      <c r="AE380" s="397"/>
      <c r="AF380" s="397"/>
      <c r="AG380" s="397"/>
      <c r="AH380" s="396"/>
      <c r="AJ380" s="396"/>
      <c r="AK380" s="396"/>
      <c r="AL380" s="396"/>
      <c r="AN380" s="396"/>
      <c r="AO380" s="396"/>
      <c r="AQ380" s="396"/>
      <c r="AS380" s="396"/>
      <c r="AU380" s="396"/>
      <c r="AV380" s="395"/>
      <c r="AW380" s="395"/>
      <c r="AX380" s="395"/>
      <c r="AY380" s="395"/>
      <c r="AZ380" s="395"/>
      <c r="BA380" s="395"/>
      <c r="BB380" s="395"/>
      <c r="BC380" s="395"/>
      <c r="BD380" s="395"/>
      <c r="BE380" s="398"/>
      <c r="BF380" s="399"/>
      <c r="BG380" s="399"/>
      <c r="BH380" s="399"/>
      <c r="BI380" s="399"/>
    </row>
    <row r="381" spans="2:61">
      <c r="B381" s="395"/>
      <c r="AA381" s="22"/>
      <c r="AE381" s="397"/>
      <c r="AF381" s="397"/>
      <c r="AG381" s="397"/>
      <c r="AH381" s="396"/>
      <c r="AJ381" s="396"/>
      <c r="AK381" s="396"/>
      <c r="AL381" s="396"/>
      <c r="AN381" s="396"/>
      <c r="AO381" s="396"/>
      <c r="AQ381" s="396"/>
      <c r="AS381" s="396"/>
      <c r="AU381" s="396"/>
      <c r="AV381" s="395"/>
      <c r="AW381" s="395"/>
      <c r="AX381" s="395"/>
      <c r="AY381" s="395"/>
      <c r="AZ381" s="395"/>
      <c r="BA381" s="395"/>
      <c r="BB381" s="395"/>
      <c r="BC381" s="395"/>
      <c r="BD381" s="395"/>
      <c r="BE381" s="398"/>
      <c r="BF381" s="399"/>
      <c r="BG381" s="399"/>
      <c r="BH381" s="399"/>
      <c r="BI381" s="399"/>
    </row>
    <row r="382" spans="2:61">
      <c r="B382" s="395"/>
      <c r="AA382" s="22"/>
      <c r="AE382" s="397"/>
      <c r="AF382" s="397"/>
      <c r="AG382" s="397"/>
      <c r="AH382" s="396"/>
      <c r="AJ382" s="396"/>
      <c r="AK382" s="396"/>
      <c r="AL382" s="396"/>
      <c r="AN382" s="396"/>
      <c r="AO382" s="396"/>
      <c r="AQ382" s="396"/>
      <c r="AS382" s="396"/>
      <c r="AU382" s="396"/>
      <c r="AV382" s="395"/>
      <c r="AW382" s="395"/>
      <c r="AX382" s="395"/>
      <c r="AY382" s="395"/>
      <c r="AZ382" s="395"/>
      <c r="BA382" s="395"/>
      <c r="BB382" s="395"/>
      <c r="BC382" s="395"/>
      <c r="BD382" s="395"/>
      <c r="BE382" s="398"/>
      <c r="BF382" s="399"/>
      <c r="BG382" s="399"/>
      <c r="BH382" s="399"/>
      <c r="BI382" s="399"/>
    </row>
    <row r="383" spans="2:61">
      <c r="B383" s="395"/>
      <c r="AA383" s="22"/>
      <c r="AE383" s="397"/>
      <c r="AF383" s="397"/>
      <c r="AG383" s="397"/>
      <c r="AH383" s="396"/>
      <c r="AJ383" s="396"/>
      <c r="AK383" s="396"/>
      <c r="AL383" s="396"/>
      <c r="AN383" s="396"/>
      <c r="AO383" s="396"/>
      <c r="AQ383" s="396"/>
      <c r="AS383" s="396"/>
      <c r="AU383" s="396"/>
      <c r="AV383" s="395"/>
      <c r="AW383" s="395"/>
      <c r="AX383" s="395"/>
      <c r="AY383" s="395"/>
      <c r="AZ383" s="395"/>
      <c r="BA383" s="395"/>
      <c r="BB383" s="395"/>
      <c r="BC383" s="395"/>
      <c r="BD383" s="395"/>
      <c r="BE383" s="398"/>
      <c r="BF383" s="399"/>
      <c r="BG383" s="399"/>
      <c r="BH383" s="399"/>
      <c r="BI383" s="399"/>
    </row>
    <row r="384" spans="2:61">
      <c r="B384" s="395"/>
      <c r="AA384" s="22"/>
      <c r="AE384" s="397"/>
      <c r="AF384" s="397"/>
      <c r="AG384" s="397"/>
      <c r="AH384" s="396"/>
      <c r="AJ384" s="396"/>
      <c r="AK384" s="396"/>
      <c r="AL384" s="396"/>
      <c r="AN384" s="396"/>
      <c r="AO384" s="396"/>
      <c r="AQ384" s="396"/>
      <c r="AS384" s="396"/>
      <c r="AU384" s="396"/>
      <c r="AV384" s="395"/>
      <c r="AW384" s="395"/>
      <c r="AX384" s="395"/>
      <c r="AY384" s="395"/>
      <c r="AZ384" s="395"/>
      <c r="BA384" s="395"/>
      <c r="BB384" s="395"/>
      <c r="BC384" s="395"/>
      <c r="BD384" s="395"/>
      <c r="BE384" s="398"/>
      <c r="BF384" s="399"/>
      <c r="BG384" s="399"/>
      <c r="BH384" s="399"/>
      <c r="BI384" s="399"/>
    </row>
    <row r="385" spans="2:61">
      <c r="B385" s="395"/>
      <c r="AA385" s="22"/>
      <c r="AE385" s="397"/>
      <c r="AF385" s="397"/>
      <c r="AG385" s="397"/>
      <c r="AH385" s="396"/>
      <c r="AJ385" s="396"/>
      <c r="AK385" s="396"/>
      <c r="AL385" s="396"/>
      <c r="AN385" s="396"/>
      <c r="AO385" s="396"/>
      <c r="AQ385" s="396"/>
      <c r="AS385" s="396"/>
      <c r="AU385" s="396"/>
      <c r="AV385" s="395"/>
      <c r="AW385" s="395"/>
      <c r="AX385" s="395"/>
      <c r="AY385" s="395"/>
      <c r="AZ385" s="395"/>
      <c r="BA385" s="395"/>
      <c r="BB385" s="395"/>
      <c r="BC385" s="395"/>
      <c r="BD385" s="395"/>
      <c r="BE385" s="398"/>
      <c r="BF385" s="399"/>
      <c r="BG385" s="399"/>
      <c r="BH385" s="399"/>
      <c r="BI385" s="399"/>
    </row>
    <row r="386" spans="2:61">
      <c r="B386" s="395"/>
      <c r="AA386" s="22"/>
      <c r="AE386" s="397"/>
      <c r="AF386" s="397"/>
      <c r="AG386" s="397"/>
      <c r="AH386" s="396"/>
      <c r="AJ386" s="396"/>
      <c r="AK386" s="396"/>
      <c r="AL386" s="396"/>
      <c r="AN386" s="396"/>
      <c r="AO386" s="396"/>
      <c r="AQ386" s="396"/>
      <c r="AS386" s="396"/>
      <c r="AU386" s="396"/>
      <c r="AV386" s="395"/>
      <c r="AW386" s="395"/>
      <c r="AX386" s="395"/>
      <c r="AY386" s="395"/>
      <c r="AZ386" s="395"/>
      <c r="BA386" s="395"/>
      <c r="BB386" s="395"/>
      <c r="BC386" s="395"/>
      <c r="BD386" s="395"/>
      <c r="BE386" s="398"/>
      <c r="BF386" s="399"/>
      <c r="BG386" s="399"/>
      <c r="BH386" s="399"/>
      <c r="BI386" s="399"/>
    </row>
    <row r="387" spans="2:61">
      <c r="B387" s="395"/>
      <c r="AA387" s="22"/>
      <c r="AE387" s="397"/>
      <c r="AF387" s="397"/>
      <c r="AG387" s="397"/>
      <c r="AH387" s="396"/>
      <c r="AJ387" s="396"/>
      <c r="AK387" s="396"/>
      <c r="AL387" s="396"/>
      <c r="AN387" s="396"/>
      <c r="AO387" s="396"/>
      <c r="AQ387" s="396"/>
      <c r="AS387" s="396"/>
      <c r="AU387" s="396"/>
      <c r="AV387" s="395"/>
      <c r="AW387" s="395"/>
      <c r="AX387" s="395"/>
      <c r="AY387" s="395"/>
      <c r="AZ387" s="395"/>
      <c r="BA387" s="395"/>
      <c r="BB387" s="395"/>
      <c r="BC387" s="395"/>
      <c r="BD387" s="395"/>
      <c r="BE387" s="398"/>
      <c r="BF387" s="399"/>
      <c r="BG387" s="399"/>
      <c r="BH387" s="399"/>
      <c r="BI387" s="399"/>
    </row>
    <row r="388" spans="2:61">
      <c r="B388" s="395"/>
      <c r="AA388" s="22"/>
      <c r="AE388" s="397"/>
      <c r="AF388" s="397"/>
      <c r="AG388" s="397"/>
      <c r="AH388" s="396"/>
      <c r="AJ388" s="396"/>
      <c r="AK388" s="396"/>
      <c r="AL388" s="396"/>
      <c r="AN388" s="396"/>
      <c r="AO388" s="396"/>
      <c r="AQ388" s="396"/>
      <c r="AS388" s="396"/>
      <c r="AU388" s="396"/>
      <c r="AV388" s="395"/>
      <c r="AW388" s="395"/>
      <c r="AX388" s="395"/>
      <c r="AY388" s="395"/>
      <c r="AZ388" s="395"/>
      <c r="BA388" s="395"/>
      <c r="BB388" s="395"/>
      <c r="BC388" s="395"/>
      <c r="BD388" s="395"/>
      <c r="BE388" s="398"/>
      <c r="BF388" s="399"/>
      <c r="BG388" s="399"/>
      <c r="BH388" s="399"/>
      <c r="BI388" s="399"/>
    </row>
    <row r="389" spans="2:61">
      <c r="B389" s="395"/>
      <c r="AA389" s="22"/>
      <c r="AE389" s="397"/>
      <c r="AF389" s="397"/>
      <c r="AG389" s="397"/>
      <c r="AH389" s="396"/>
      <c r="AJ389" s="396"/>
      <c r="AK389" s="396"/>
      <c r="AL389" s="396"/>
      <c r="AN389" s="396"/>
      <c r="AO389" s="396"/>
      <c r="AQ389" s="396"/>
      <c r="AS389" s="396"/>
      <c r="AU389" s="396"/>
      <c r="AV389" s="395"/>
      <c r="AW389" s="395"/>
      <c r="AX389" s="395"/>
      <c r="AY389" s="395"/>
      <c r="AZ389" s="395"/>
      <c r="BA389" s="395"/>
      <c r="BB389" s="395"/>
      <c r="BC389" s="395"/>
      <c r="BD389" s="395"/>
      <c r="BE389" s="398"/>
      <c r="BF389" s="399"/>
      <c r="BG389" s="399"/>
      <c r="BH389" s="399"/>
      <c r="BI389" s="399"/>
    </row>
    <row r="390" spans="2:61">
      <c r="B390" s="395"/>
      <c r="AA390" s="22"/>
      <c r="AE390" s="397"/>
      <c r="AF390" s="397"/>
      <c r="AG390" s="397"/>
      <c r="AH390" s="396"/>
      <c r="AJ390" s="396"/>
      <c r="AK390" s="396"/>
      <c r="AL390" s="396"/>
      <c r="AN390" s="396"/>
      <c r="AO390" s="396"/>
      <c r="AQ390" s="396"/>
      <c r="AS390" s="396"/>
      <c r="AU390" s="396"/>
      <c r="AV390" s="395"/>
      <c r="AW390" s="395"/>
      <c r="AX390" s="395"/>
      <c r="AY390" s="395"/>
      <c r="AZ390" s="395"/>
      <c r="BA390" s="395"/>
      <c r="BB390" s="395"/>
      <c r="BC390" s="395"/>
      <c r="BD390" s="395"/>
      <c r="BE390" s="398"/>
      <c r="BF390" s="399"/>
      <c r="BG390" s="399"/>
      <c r="BH390" s="399"/>
      <c r="BI390" s="399"/>
    </row>
    <row r="391" spans="2:61">
      <c r="B391" s="395"/>
      <c r="AA391" s="22"/>
      <c r="AE391" s="397"/>
      <c r="AF391" s="397"/>
      <c r="AG391" s="397"/>
      <c r="AH391" s="396"/>
      <c r="AJ391" s="396"/>
      <c r="AK391" s="396"/>
      <c r="AL391" s="396"/>
      <c r="AN391" s="396"/>
      <c r="AO391" s="396"/>
      <c r="AQ391" s="396"/>
      <c r="AS391" s="396"/>
      <c r="AU391" s="396"/>
      <c r="AV391" s="395"/>
      <c r="AW391" s="395"/>
      <c r="AX391" s="395"/>
      <c r="AY391" s="395"/>
      <c r="AZ391" s="395"/>
      <c r="BA391" s="395"/>
      <c r="BB391" s="395"/>
      <c r="BC391" s="395"/>
      <c r="BD391" s="395"/>
      <c r="BE391" s="398"/>
      <c r="BF391" s="399"/>
      <c r="BG391" s="399"/>
      <c r="BH391" s="399"/>
      <c r="BI391" s="399"/>
    </row>
    <row r="392" spans="2:61">
      <c r="B392" s="395"/>
      <c r="AA392" s="22"/>
      <c r="AE392" s="397"/>
      <c r="AF392" s="397"/>
      <c r="AG392" s="397"/>
      <c r="AH392" s="396"/>
      <c r="AJ392" s="396"/>
      <c r="AK392" s="396"/>
      <c r="AL392" s="396"/>
      <c r="AN392" s="396"/>
      <c r="AO392" s="396"/>
      <c r="AQ392" s="396"/>
      <c r="AS392" s="396"/>
      <c r="AU392" s="396"/>
      <c r="AV392" s="395"/>
      <c r="AW392" s="395"/>
      <c r="AX392" s="395"/>
      <c r="AY392" s="395"/>
      <c r="AZ392" s="395"/>
      <c r="BA392" s="395"/>
      <c r="BB392" s="395"/>
      <c r="BC392" s="395"/>
      <c r="BD392" s="395"/>
      <c r="BE392" s="398"/>
      <c r="BF392" s="399"/>
      <c r="BG392" s="399"/>
      <c r="BH392" s="399"/>
      <c r="BI392" s="399"/>
    </row>
    <row r="393" spans="2:61">
      <c r="B393" s="395"/>
      <c r="AA393" s="22"/>
      <c r="AE393" s="397"/>
      <c r="AF393" s="397"/>
      <c r="AG393" s="397"/>
      <c r="AH393" s="396"/>
      <c r="AJ393" s="396"/>
      <c r="AK393" s="396"/>
      <c r="AL393" s="396"/>
      <c r="AN393" s="396"/>
      <c r="AO393" s="396"/>
      <c r="AQ393" s="396"/>
      <c r="AS393" s="396"/>
      <c r="AU393" s="396"/>
      <c r="AV393" s="395"/>
      <c r="AW393" s="395"/>
      <c r="AX393" s="395"/>
      <c r="AY393" s="395"/>
      <c r="AZ393" s="395"/>
      <c r="BA393" s="395"/>
      <c r="BB393" s="395"/>
      <c r="BC393" s="395"/>
      <c r="BD393" s="395"/>
      <c r="BE393" s="398"/>
      <c r="BF393" s="399"/>
      <c r="BG393" s="399"/>
      <c r="BH393" s="399"/>
      <c r="BI393" s="399"/>
    </row>
    <row r="394" spans="2:61">
      <c r="B394" s="395"/>
      <c r="AA394" s="22"/>
      <c r="AE394" s="397"/>
      <c r="AF394" s="397"/>
      <c r="AG394" s="397"/>
      <c r="AH394" s="396"/>
      <c r="AJ394" s="396"/>
      <c r="AK394" s="396"/>
      <c r="AL394" s="396"/>
      <c r="AN394" s="396"/>
      <c r="AO394" s="396"/>
      <c r="AQ394" s="396"/>
      <c r="AS394" s="396"/>
      <c r="AU394" s="396"/>
      <c r="AV394" s="395"/>
      <c r="AW394" s="395"/>
      <c r="AX394" s="395"/>
      <c r="AY394" s="395"/>
      <c r="AZ394" s="395"/>
      <c r="BA394" s="395"/>
      <c r="BB394" s="395"/>
      <c r="BC394" s="395"/>
      <c r="BD394" s="395"/>
      <c r="BE394" s="398"/>
      <c r="BF394" s="399"/>
      <c r="BG394" s="399"/>
      <c r="BH394" s="399"/>
      <c r="BI394" s="399"/>
    </row>
    <row r="395" spans="2:61">
      <c r="B395" s="395"/>
      <c r="AA395" s="22"/>
      <c r="AE395" s="397"/>
      <c r="AF395" s="397"/>
      <c r="AG395" s="397"/>
      <c r="AH395" s="396"/>
      <c r="AJ395" s="396"/>
      <c r="AK395" s="396"/>
      <c r="AL395" s="396"/>
      <c r="AN395" s="396"/>
      <c r="AO395" s="396"/>
      <c r="AQ395" s="396"/>
      <c r="AS395" s="396"/>
      <c r="AU395" s="396"/>
      <c r="AV395" s="395"/>
      <c r="AW395" s="395"/>
      <c r="AX395" s="395"/>
      <c r="AY395" s="395"/>
      <c r="AZ395" s="395"/>
      <c r="BA395" s="395"/>
      <c r="BB395" s="395"/>
      <c r="BC395" s="395"/>
      <c r="BD395" s="395"/>
      <c r="BE395" s="398"/>
      <c r="BF395" s="399"/>
      <c r="BG395" s="399"/>
      <c r="BH395" s="399"/>
      <c r="BI395" s="399"/>
    </row>
    <row r="396" spans="2:61">
      <c r="B396" s="395"/>
      <c r="AA396" s="22"/>
      <c r="AE396" s="397"/>
      <c r="AF396" s="397"/>
      <c r="AG396" s="397"/>
      <c r="AH396" s="396"/>
      <c r="AJ396" s="396"/>
      <c r="AK396" s="396"/>
      <c r="AL396" s="396"/>
      <c r="AN396" s="396"/>
      <c r="AO396" s="396"/>
      <c r="AQ396" s="396"/>
      <c r="AS396" s="396"/>
      <c r="AU396" s="396"/>
      <c r="AV396" s="395"/>
      <c r="AW396" s="395"/>
      <c r="AX396" s="395"/>
      <c r="AY396" s="395"/>
      <c r="AZ396" s="395"/>
      <c r="BA396" s="395"/>
      <c r="BB396" s="395"/>
      <c r="BC396" s="395"/>
      <c r="BD396" s="395"/>
      <c r="BE396" s="398"/>
      <c r="BF396" s="399"/>
      <c r="BG396" s="399"/>
      <c r="BH396" s="399"/>
      <c r="BI396" s="399"/>
    </row>
    <row r="397" spans="2:61">
      <c r="B397" s="395"/>
      <c r="AA397" s="22"/>
      <c r="AE397" s="397"/>
      <c r="AF397" s="397"/>
      <c r="AG397" s="397"/>
      <c r="AH397" s="396"/>
      <c r="AJ397" s="396"/>
      <c r="AK397" s="396"/>
      <c r="AL397" s="396"/>
      <c r="AN397" s="396"/>
      <c r="AO397" s="396"/>
      <c r="AQ397" s="396"/>
      <c r="AS397" s="396"/>
      <c r="AU397" s="396"/>
      <c r="AV397" s="395"/>
      <c r="AW397" s="395"/>
      <c r="AX397" s="395"/>
      <c r="AY397" s="395"/>
      <c r="AZ397" s="395"/>
      <c r="BA397" s="395"/>
      <c r="BB397" s="395"/>
      <c r="BC397" s="395"/>
      <c r="BD397" s="395"/>
      <c r="BE397" s="398"/>
      <c r="BF397" s="399"/>
      <c r="BG397" s="399"/>
      <c r="BH397" s="399"/>
      <c r="BI397" s="399"/>
    </row>
    <row r="398" spans="2:61">
      <c r="B398" s="395"/>
      <c r="AA398" s="22"/>
      <c r="AE398" s="397"/>
      <c r="AF398" s="397"/>
      <c r="AG398" s="397"/>
      <c r="AH398" s="396"/>
      <c r="AJ398" s="396"/>
      <c r="AK398" s="396"/>
      <c r="AL398" s="396"/>
      <c r="AN398" s="396"/>
      <c r="AO398" s="396"/>
      <c r="AQ398" s="396"/>
      <c r="AS398" s="396"/>
      <c r="AU398" s="396"/>
      <c r="AV398" s="395"/>
      <c r="AW398" s="395"/>
      <c r="AX398" s="395"/>
      <c r="AY398" s="395"/>
      <c r="AZ398" s="395"/>
      <c r="BA398" s="395"/>
      <c r="BB398" s="395"/>
      <c r="BC398" s="395"/>
      <c r="BD398" s="395"/>
      <c r="BE398" s="398"/>
      <c r="BF398" s="399"/>
      <c r="BG398" s="399"/>
      <c r="BH398" s="399"/>
      <c r="BI398" s="399"/>
    </row>
    <row r="399" spans="2:61">
      <c r="B399" s="395"/>
      <c r="AA399" s="22"/>
      <c r="AE399" s="397"/>
      <c r="AF399" s="397"/>
      <c r="AG399" s="397"/>
      <c r="AH399" s="396"/>
      <c r="AJ399" s="396"/>
      <c r="AK399" s="396"/>
      <c r="AL399" s="396"/>
      <c r="AN399" s="396"/>
      <c r="AO399" s="396"/>
      <c r="AQ399" s="396"/>
      <c r="AS399" s="396"/>
      <c r="AU399" s="396"/>
      <c r="AV399" s="395"/>
      <c r="AW399" s="395"/>
      <c r="AX399" s="395"/>
      <c r="AY399" s="395"/>
      <c r="AZ399" s="395"/>
      <c r="BA399" s="395"/>
      <c r="BB399" s="395"/>
      <c r="BC399" s="395"/>
      <c r="BD399" s="395"/>
      <c r="BE399" s="398"/>
      <c r="BF399" s="399"/>
      <c r="BG399" s="399"/>
      <c r="BH399" s="399"/>
      <c r="BI399" s="399"/>
    </row>
    <row r="400" spans="2:61">
      <c r="B400" s="395"/>
      <c r="AA400" s="22"/>
      <c r="AE400" s="397"/>
      <c r="AF400" s="397"/>
      <c r="AG400" s="397"/>
      <c r="AH400" s="396"/>
      <c r="AJ400" s="396"/>
      <c r="AK400" s="396"/>
      <c r="AL400" s="396"/>
      <c r="AN400" s="396"/>
      <c r="AO400" s="396"/>
      <c r="AQ400" s="396"/>
      <c r="AS400" s="396"/>
      <c r="AU400" s="396"/>
      <c r="AV400" s="395"/>
      <c r="AW400" s="395"/>
      <c r="AX400" s="395"/>
      <c r="AY400" s="395"/>
      <c r="AZ400" s="395"/>
      <c r="BA400" s="395"/>
      <c r="BB400" s="395"/>
      <c r="BC400" s="395"/>
      <c r="BD400" s="395"/>
      <c r="BE400" s="398"/>
      <c r="BF400" s="399"/>
      <c r="BG400" s="399"/>
      <c r="BH400" s="399"/>
      <c r="BI400" s="399"/>
    </row>
    <row r="401" spans="2:61">
      <c r="B401" s="395"/>
      <c r="AA401" s="22"/>
      <c r="AE401" s="397"/>
      <c r="AF401" s="397"/>
      <c r="AG401" s="397"/>
      <c r="AH401" s="396"/>
      <c r="AJ401" s="396"/>
      <c r="AK401" s="396"/>
      <c r="AL401" s="396"/>
      <c r="AN401" s="396"/>
      <c r="AO401" s="396"/>
      <c r="AQ401" s="396"/>
      <c r="AS401" s="396"/>
      <c r="AU401" s="396"/>
      <c r="AV401" s="395"/>
      <c r="AW401" s="395"/>
      <c r="AX401" s="395"/>
      <c r="AY401" s="395"/>
      <c r="AZ401" s="395"/>
      <c r="BA401" s="395"/>
      <c r="BB401" s="395"/>
      <c r="BC401" s="395"/>
      <c r="BD401" s="395"/>
      <c r="BE401" s="398"/>
      <c r="BF401" s="399"/>
      <c r="BG401" s="399"/>
      <c r="BH401" s="399"/>
      <c r="BI401" s="399"/>
    </row>
    <row r="402" spans="2:61">
      <c r="B402" s="395"/>
      <c r="AA402" s="22"/>
      <c r="AE402" s="397"/>
      <c r="AF402" s="397"/>
      <c r="AG402" s="397"/>
      <c r="AH402" s="396"/>
      <c r="AJ402" s="396"/>
      <c r="AK402" s="396"/>
      <c r="AL402" s="396"/>
      <c r="AN402" s="396"/>
      <c r="AO402" s="396"/>
      <c r="AQ402" s="396"/>
      <c r="AS402" s="396"/>
      <c r="AU402" s="396"/>
      <c r="AV402" s="395"/>
      <c r="AW402" s="395"/>
      <c r="AX402" s="395"/>
      <c r="AY402" s="395"/>
      <c r="AZ402" s="395"/>
      <c r="BA402" s="395"/>
      <c r="BB402" s="395"/>
      <c r="BC402" s="395"/>
      <c r="BD402" s="395"/>
      <c r="BE402" s="398"/>
      <c r="BF402" s="399"/>
      <c r="BG402" s="399"/>
      <c r="BH402" s="399"/>
      <c r="BI402" s="399"/>
    </row>
    <row r="403" spans="2:61">
      <c r="B403" s="395"/>
      <c r="AA403" s="22"/>
      <c r="AE403" s="397"/>
      <c r="AF403" s="397"/>
      <c r="AG403" s="397"/>
      <c r="AH403" s="396"/>
      <c r="AJ403" s="396"/>
      <c r="AK403" s="396"/>
      <c r="AL403" s="396"/>
      <c r="AN403" s="396"/>
      <c r="AO403" s="396"/>
      <c r="AQ403" s="396"/>
      <c r="AS403" s="396"/>
      <c r="AU403" s="396"/>
      <c r="AV403" s="395"/>
      <c r="AW403" s="395"/>
      <c r="AX403" s="395"/>
      <c r="AY403" s="395"/>
      <c r="AZ403" s="395"/>
      <c r="BA403" s="395"/>
      <c r="BB403" s="395"/>
      <c r="BC403" s="395"/>
      <c r="BD403" s="395"/>
      <c r="BE403" s="398"/>
      <c r="BF403" s="399"/>
      <c r="BG403" s="399"/>
      <c r="BH403" s="399"/>
      <c r="BI403" s="399"/>
    </row>
    <row r="404" spans="2:61">
      <c r="B404" s="395"/>
      <c r="AA404" s="22"/>
      <c r="AE404" s="397"/>
      <c r="AF404" s="397"/>
      <c r="AG404" s="397"/>
      <c r="AH404" s="396"/>
      <c r="AJ404" s="396"/>
      <c r="AK404" s="396"/>
      <c r="AL404" s="396"/>
      <c r="AN404" s="396"/>
      <c r="AO404" s="396"/>
      <c r="AQ404" s="396"/>
      <c r="AS404" s="396"/>
      <c r="AU404" s="396"/>
      <c r="AV404" s="395"/>
      <c r="AW404" s="395"/>
      <c r="AX404" s="395"/>
      <c r="AY404" s="395"/>
      <c r="AZ404" s="395"/>
      <c r="BA404" s="395"/>
      <c r="BB404" s="395"/>
      <c r="BC404" s="395"/>
      <c r="BD404" s="395"/>
      <c r="BE404" s="398"/>
      <c r="BF404" s="399"/>
      <c r="BG404" s="399"/>
      <c r="BH404" s="399"/>
      <c r="BI404" s="399"/>
    </row>
    <row r="405" spans="2:61">
      <c r="B405" s="395"/>
      <c r="AA405" s="22"/>
      <c r="AE405" s="397"/>
      <c r="AF405" s="397"/>
      <c r="AG405" s="397"/>
      <c r="AH405" s="396"/>
      <c r="AJ405" s="396"/>
      <c r="AK405" s="396"/>
      <c r="AL405" s="396"/>
      <c r="AN405" s="396"/>
      <c r="AO405" s="396"/>
      <c r="AQ405" s="396"/>
      <c r="AS405" s="396"/>
      <c r="AU405" s="396"/>
      <c r="AV405" s="395"/>
      <c r="AW405" s="395"/>
      <c r="AX405" s="395"/>
      <c r="AY405" s="395"/>
      <c r="AZ405" s="395"/>
      <c r="BA405" s="395"/>
      <c r="BB405" s="395"/>
      <c r="BC405" s="395"/>
      <c r="BD405" s="395"/>
      <c r="BE405" s="398"/>
      <c r="BF405" s="399"/>
      <c r="BG405" s="399"/>
      <c r="BH405" s="399"/>
      <c r="BI405" s="399"/>
    </row>
    <row r="406" spans="2:61">
      <c r="B406" s="395"/>
      <c r="AA406" s="22"/>
      <c r="AE406" s="397"/>
      <c r="AF406" s="397"/>
      <c r="AG406" s="397"/>
      <c r="AH406" s="396"/>
      <c r="AJ406" s="396"/>
      <c r="AK406" s="396"/>
      <c r="AL406" s="396"/>
      <c r="AN406" s="396"/>
      <c r="AO406" s="396"/>
      <c r="AQ406" s="396"/>
      <c r="AS406" s="396"/>
      <c r="AU406" s="396"/>
      <c r="AV406" s="395"/>
      <c r="AW406" s="395"/>
      <c r="AX406" s="395"/>
      <c r="AY406" s="395"/>
      <c r="AZ406" s="395"/>
      <c r="BA406" s="395"/>
      <c r="BB406" s="395"/>
      <c r="BC406" s="395"/>
      <c r="BD406" s="395"/>
      <c r="BE406" s="398"/>
      <c r="BF406" s="399"/>
      <c r="BG406" s="399"/>
      <c r="BH406" s="399"/>
      <c r="BI406" s="399"/>
    </row>
    <row r="407" spans="2:61">
      <c r="B407" s="395"/>
      <c r="AA407" s="22"/>
      <c r="AE407" s="397"/>
      <c r="AF407" s="397"/>
      <c r="AG407" s="397"/>
      <c r="AH407" s="396"/>
      <c r="AJ407" s="396"/>
      <c r="AK407" s="396"/>
      <c r="AL407" s="396"/>
      <c r="AN407" s="396"/>
      <c r="AO407" s="396"/>
      <c r="AQ407" s="396"/>
      <c r="AS407" s="396"/>
      <c r="AU407" s="396"/>
      <c r="AV407" s="395"/>
      <c r="AW407" s="395"/>
      <c r="AX407" s="395"/>
      <c r="AY407" s="395"/>
      <c r="AZ407" s="395"/>
      <c r="BA407" s="395"/>
      <c r="BB407" s="395"/>
      <c r="BC407" s="395"/>
      <c r="BD407" s="395"/>
      <c r="BE407" s="398"/>
      <c r="BF407" s="399"/>
      <c r="BG407" s="399"/>
      <c r="BH407" s="399"/>
      <c r="BI407" s="399"/>
    </row>
    <row r="408" spans="2:61">
      <c r="B408" s="395"/>
      <c r="AA408" s="22"/>
      <c r="AE408" s="397"/>
      <c r="AF408" s="397"/>
      <c r="AG408" s="397"/>
      <c r="AH408" s="396"/>
      <c r="AJ408" s="396"/>
      <c r="AK408" s="396"/>
      <c r="AL408" s="396"/>
      <c r="AN408" s="396"/>
      <c r="AO408" s="396"/>
      <c r="AQ408" s="396"/>
      <c r="AS408" s="396"/>
      <c r="AU408" s="396"/>
      <c r="AV408" s="395"/>
      <c r="AW408" s="395"/>
      <c r="AX408" s="395"/>
      <c r="AY408" s="395"/>
      <c r="AZ408" s="395"/>
      <c r="BA408" s="395"/>
      <c r="BB408" s="395"/>
      <c r="BC408" s="395"/>
      <c r="BD408" s="395"/>
      <c r="BE408" s="398"/>
      <c r="BF408" s="399"/>
      <c r="BG408" s="399"/>
      <c r="BH408" s="399"/>
      <c r="BI408" s="399"/>
    </row>
    <row r="409" spans="2:61">
      <c r="B409" s="395"/>
      <c r="AA409" s="22"/>
      <c r="AE409" s="397"/>
      <c r="AF409" s="397"/>
      <c r="AG409" s="397"/>
      <c r="AH409" s="396"/>
      <c r="AJ409" s="396"/>
      <c r="AK409" s="396"/>
      <c r="AL409" s="396"/>
      <c r="AN409" s="396"/>
      <c r="AO409" s="396"/>
      <c r="AQ409" s="396"/>
      <c r="AS409" s="396"/>
      <c r="AU409" s="396"/>
      <c r="AV409" s="395"/>
      <c r="AW409" s="395"/>
      <c r="AX409" s="395"/>
      <c r="AY409" s="395"/>
      <c r="AZ409" s="395"/>
      <c r="BA409" s="395"/>
      <c r="BB409" s="395"/>
      <c r="BC409" s="395"/>
      <c r="BD409" s="395"/>
      <c r="BE409" s="398"/>
      <c r="BF409" s="399"/>
      <c r="BG409" s="399"/>
      <c r="BH409" s="399"/>
      <c r="BI409" s="399"/>
    </row>
    <row r="410" spans="2:61">
      <c r="B410" s="395"/>
      <c r="AA410" s="22"/>
      <c r="AE410" s="397"/>
      <c r="AF410" s="397"/>
      <c r="AG410" s="397"/>
      <c r="AH410" s="396"/>
      <c r="AJ410" s="396"/>
      <c r="AK410" s="396"/>
      <c r="AL410" s="396"/>
      <c r="AN410" s="396"/>
      <c r="AO410" s="396"/>
      <c r="AQ410" s="396"/>
      <c r="AS410" s="396"/>
      <c r="AU410" s="396"/>
      <c r="AV410" s="395"/>
      <c r="AW410" s="395"/>
      <c r="AX410" s="395"/>
      <c r="AY410" s="395"/>
      <c r="AZ410" s="395"/>
      <c r="BA410" s="395"/>
      <c r="BB410" s="395"/>
      <c r="BC410" s="395"/>
      <c r="BD410" s="395"/>
      <c r="BE410" s="398"/>
      <c r="BF410" s="399"/>
      <c r="BG410" s="399"/>
      <c r="BH410" s="399"/>
      <c r="BI410" s="399"/>
    </row>
    <row r="411" spans="2:61">
      <c r="B411" s="395"/>
      <c r="AA411" s="22"/>
      <c r="AE411" s="397"/>
      <c r="AF411" s="397"/>
      <c r="AG411" s="397"/>
      <c r="AH411" s="396"/>
      <c r="AJ411" s="396"/>
      <c r="AK411" s="396"/>
      <c r="AL411" s="396"/>
      <c r="AN411" s="396"/>
      <c r="AO411" s="396"/>
      <c r="AQ411" s="396"/>
      <c r="AS411" s="396"/>
      <c r="AU411" s="396"/>
      <c r="AV411" s="395"/>
      <c r="AW411" s="395"/>
      <c r="AX411" s="395"/>
      <c r="AY411" s="395"/>
      <c r="AZ411" s="395"/>
      <c r="BA411" s="395"/>
      <c r="BB411" s="395"/>
      <c r="BC411" s="395"/>
      <c r="BD411" s="395"/>
      <c r="BE411" s="398"/>
      <c r="BF411" s="399"/>
      <c r="BG411" s="399"/>
      <c r="BH411" s="399"/>
      <c r="BI411" s="399"/>
    </row>
    <row r="412" spans="2:61">
      <c r="B412" s="395"/>
      <c r="AA412" s="22"/>
      <c r="AE412" s="397"/>
      <c r="AF412" s="397"/>
      <c r="AG412" s="397"/>
      <c r="AH412" s="396"/>
      <c r="AJ412" s="396"/>
      <c r="AK412" s="396"/>
      <c r="AL412" s="396"/>
      <c r="AN412" s="396"/>
      <c r="AO412" s="396"/>
      <c r="AQ412" s="396"/>
      <c r="AS412" s="396"/>
      <c r="AU412" s="396"/>
      <c r="AV412" s="395"/>
      <c r="AW412" s="395"/>
      <c r="AX412" s="395"/>
      <c r="AY412" s="395"/>
      <c r="AZ412" s="395"/>
      <c r="BA412" s="395"/>
      <c r="BB412" s="395"/>
      <c r="BC412" s="395"/>
      <c r="BD412" s="395"/>
      <c r="BE412" s="398"/>
      <c r="BF412" s="399"/>
      <c r="BG412" s="399"/>
      <c r="BH412" s="399"/>
      <c r="BI412" s="399"/>
    </row>
    <row r="413" spans="2:61">
      <c r="B413" s="395"/>
      <c r="AA413" s="22"/>
      <c r="AE413" s="397"/>
      <c r="AF413" s="397"/>
      <c r="AG413" s="397"/>
      <c r="AH413" s="396"/>
      <c r="AJ413" s="396"/>
      <c r="AK413" s="396"/>
      <c r="AL413" s="396"/>
      <c r="AN413" s="396"/>
      <c r="AO413" s="396"/>
      <c r="AQ413" s="396"/>
      <c r="AS413" s="396"/>
      <c r="AU413" s="396"/>
      <c r="AV413" s="395"/>
      <c r="AW413" s="395"/>
      <c r="AX413" s="395"/>
      <c r="AY413" s="395"/>
      <c r="AZ413" s="395"/>
      <c r="BA413" s="395"/>
      <c r="BB413" s="395"/>
      <c r="BC413" s="395"/>
      <c r="BD413" s="395"/>
      <c r="BE413" s="398"/>
      <c r="BF413" s="399"/>
      <c r="BG413" s="399"/>
      <c r="BH413" s="399"/>
      <c r="BI413" s="399"/>
    </row>
    <row r="414" spans="2:61">
      <c r="B414" s="395"/>
      <c r="AA414" s="22"/>
      <c r="AE414" s="397"/>
      <c r="AF414" s="397"/>
      <c r="AG414" s="397"/>
      <c r="AH414" s="396"/>
      <c r="AJ414" s="396"/>
      <c r="AK414" s="396"/>
      <c r="AL414" s="396"/>
      <c r="AN414" s="396"/>
      <c r="AO414" s="396"/>
      <c r="AQ414" s="396"/>
      <c r="AS414" s="396"/>
      <c r="AU414" s="396"/>
      <c r="AV414" s="395"/>
      <c r="AW414" s="395"/>
      <c r="AX414" s="395"/>
      <c r="AY414" s="395"/>
      <c r="AZ414" s="395"/>
      <c r="BA414" s="395"/>
      <c r="BB414" s="395"/>
      <c r="BC414" s="395"/>
      <c r="BD414" s="395"/>
      <c r="BE414" s="398"/>
      <c r="BF414" s="399"/>
      <c r="BG414" s="399"/>
      <c r="BH414" s="399"/>
      <c r="BI414" s="399"/>
    </row>
    <row r="415" spans="2:61">
      <c r="B415" s="395"/>
      <c r="AA415" s="22"/>
      <c r="AE415" s="397"/>
      <c r="AF415" s="397"/>
      <c r="AG415" s="397"/>
      <c r="AH415" s="396"/>
      <c r="AJ415" s="396"/>
      <c r="AK415" s="396"/>
      <c r="AL415" s="396"/>
      <c r="AN415" s="396"/>
      <c r="AO415" s="396"/>
      <c r="AQ415" s="396"/>
      <c r="AS415" s="396"/>
      <c r="AU415" s="396"/>
      <c r="AV415" s="395"/>
      <c r="AW415" s="395"/>
      <c r="AX415" s="395"/>
      <c r="AY415" s="395"/>
      <c r="AZ415" s="395"/>
      <c r="BA415" s="395"/>
      <c r="BB415" s="395"/>
      <c r="BC415" s="395"/>
      <c r="BD415" s="395"/>
      <c r="BE415" s="398"/>
      <c r="BF415" s="399"/>
      <c r="BG415" s="399"/>
      <c r="BH415" s="399"/>
      <c r="BI415" s="399"/>
    </row>
    <row r="416" spans="2:61">
      <c r="B416" s="395"/>
      <c r="AA416" s="22"/>
      <c r="AE416" s="397"/>
      <c r="AF416" s="397"/>
      <c r="AG416" s="397"/>
      <c r="AH416" s="396"/>
      <c r="AJ416" s="396"/>
      <c r="AK416" s="396"/>
      <c r="AL416" s="396"/>
      <c r="AN416" s="396"/>
      <c r="AO416" s="396"/>
      <c r="AQ416" s="396"/>
      <c r="AS416" s="396"/>
      <c r="AU416" s="396"/>
      <c r="AV416" s="395"/>
      <c r="AW416" s="395"/>
      <c r="AX416" s="395"/>
      <c r="AY416" s="395"/>
      <c r="AZ416" s="395"/>
      <c r="BA416" s="395"/>
      <c r="BB416" s="395"/>
      <c r="BC416" s="395"/>
      <c r="BD416" s="395"/>
      <c r="BE416" s="398"/>
      <c r="BF416" s="399"/>
      <c r="BG416" s="399"/>
      <c r="BH416" s="399"/>
      <c r="BI416" s="399"/>
    </row>
    <row r="417" spans="2:61">
      <c r="B417" s="395"/>
      <c r="AA417" s="22"/>
      <c r="AE417" s="397"/>
      <c r="AF417" s="397"/>
      <c r="AG417" s="397"/>
      <c r="AH417" s="396"/>
      <c r="AJ417" s="396"/>
      <c r="AK417" s="396"/>
      <c r="AL417" s="396"/>
      <c r="AN417" s="396"/>
      <c r="AO417" s="396"/>
      <c r="AQ417" s="396"/>
      <c r="AS417" s="396"/>
      <c r="AU417" s="396"/>
      <c r="AV417" s="395"/>
      <c r="AW417" s="395"/>
      <c r="AX417" s="395"/>
      <c r="AY417" s="395"/>
      <c r="AZ417" s="395"/>
      <c r="BA417" s="395"/>
      <c r="BB417" s="395"/>
      <c r="BC417" s="395"/>
      <c r="BD417" s="395"/>
      <c r="BE417" s="398"/>
      <c r="BF417" s="399"/>
      <c r="BG417" s="399"/>
      <c r="BH417" s="399"/>
      <c r="BI417" s="399"/>
    </row>
    <row r="418" spans="2:61">
      <c r="B418" s="395"/>
      <c r="AA418" s="22"/>
      <c r="AE418" s="397"/>
      <c r="AF418" s="397"/>
      <c r="AG418" s="397"/>
      <c r="AH418" s="396"/>
      <c r="AJ418" s="396"/>
      <c r="AK418" s="396"/>
      <c r="AL418" s="396"/>
      <c r="AN418" s="396"/>
      <c r="AO418" s="396"/>
      <c r="AQ418" s="396"/>
      <c r="AS418" s="396"/>
      <c r="AU418" s="396"/>
      <c r="AV418" s="395"/>
      <c r="AW418" s="395"/>
      <c r="AX418" s="395"/>
      <c r="AY418" s="395"/>
      <c r="AZ418" s="395"/>
      <c r="BA418" s="395"/>
      <c r="BB418" s="395"/>
      <c r="BC418" s="395"/>
      <c r="BD418" s="395"/>
      <c r="BE418" s="398"/>
      <c r="BF418" s="399"/>
      <c r="BG418" s="399"/>
      <c r="BH418" s="399"/>
      <c r="BI418" s="399"/>
    </row>
    <row r="419" spans="2:61">
      <c r="B419" s="395"/>
      <c r="AA419" s="22"/>
      <c r="AE419" s="397"/>
      <c r="AF419" s="397"/>
      <c r="AG419" s="397"/>
      <c r="AH419" s="396"/>
      <c r="AJ419" s="396"/>
      <c r="AK419" s="396"/>
      <c r="AL419" s="396"/>
      <c r="AN419" s="396"/>
      <c r="AO419" s="396"/>
      <c r="AQ419" s="396"/>
      <c r="AS419" s="396"/>
      <c r="AU419" s="396"/>
      <c r="AV419" s="395"/>
      <c r="AW419" s="395"/>
      <c r="AX419" s="395"/>
      <c r="AY419" s="395"/>
      <c r="AZ419" s="395"/>
      <c r="BA419" s="395"/>
      <c r="BB419" s="395"/>
      <c r="BC419" s="395"/>
      <c r="BD419" s="395"/>
      <c r="BE419" s="398"/>
      <c r="BF419" s="399"/>
      <c r="BG419" s="399"/>
      <c r="BH419" s="399"/>
      <c r="BI419" s="399"/>
    </row>
    <row r="420" spans="2:61">
      <c r="B420" s="395"/>
      <c r="AA420" s="22"/>
      <c r="AE420" s="397"/>
      <c r="AF420" s="397"/>
      <c r="AG420" s="397"/>
      <c r="AH420" s="396"/>
      <c r="AJ420" s="396"/>
      <c r="AK420" s="396"/>
      <c r="AL420" s="396"/>
      <c r="AN420" s="396"/>
      <c r="AO420" s="396"/>
      <c r="AQ420" s="396"/>
      <c r="AS420" s="396"/>
      <c r="AU420" s="396"/>
      <c r="AV420" s="395"/>
      <c r="AW420" s="395"/>
      <c r="AX420" s="395"/>
      <c r="AY420" s="395"/>
      <c r="AZ420" s="395"/>
      <c r="BA420" s="395"/>
      <c r="BB420" s="395"/>
      <c r="BC420" s="395"/>
      <c r="BD420" s="395"/>
      <c r="BE420" s="398"/>
      <c r="BF420" s="399"/>
      <c r="BG420" s="399"/>
      <c r="BH420" s="399"/>
      <c r="BI420" s="399"/>
    </row>
    <row r="421" spans="2:61">
      <c r="B421" s="395"/>
      <c r="AA421" s="22"/>
      <c r="AE421" s="397"/>
      <c r="AF421" s="397"/>
      <c r="AG421" s="397"/>
      <c r="AH421" s="396"/>
      <c r="AJ421" s="396"/>
      <c r="AK421" s="396"/>
      <c r="AL421" s="396"/>
      <c r="AN421" s="396"/>
      <c r="AO421" s="396"/>
      <c r="AQ421" s="396"/>
      <c r="AS421" s="396"/>
      <c r="AU421" s="396"/>
      <c r="AV421" s="395"/>
      <c r="AW421" s="395"/>
      <c r="AX421" s="395"/>
      <c r="AY421" s="395"/>
      <c r="AZ421" s="395"/>
      <c r="BA421" s="395"/>
      <c r="BB421" s="395"/>
      <c r="BC421" s="395"/>
      <c r="BD421" s="395"/>
      <c r="BE421" s="398"/>
      <c r="BF421" s="399"/>
      <c r="BG421" s="399"/>
      <c r="BH421" s="399"/>
      <c r="BI421" s="399"/>
    </row>
    <row r="422" spans="2:61">
      <c r="B422" s="395"/>
      <c r="AA422" s="22"/>
      <c r="AE422" s="397"/>
      <c r="AF422" s="397"/>
      <c r="AG422" s="397"/>
      <c r="AH422" s="396"/>
      <c r="AJ422" s="396"/>
      <c r="AK422" s="396"/>
      <c r="AL422" s="396"/>
      <c r="AN422" s="396"/>
      <c r="AO422" s="396"/>
      <c r="AQ422" s="396"/>
      <c r="AS422" s="396"/>
      <c r="AU422" s="396"/>
      <c r="AV422" s="395"/>
      <c r="AW422" s="395"/>
      <c r="AX422" s="395"/>
      <c r="AY422" s="395"/>
      <c r="AZ422" s="395"/>
      <c r="BA422" s="395"/>
      <c r="BB422" s="395"/>
      <c r="BC422" s="395"/>
      <c r="BD422" s="395"/>
      <c r="BE422" s="398"/>
      <c r="BF422" s="399"/>
      <c r="BG422" s="399"/>
      <c r="BH422" s="399"/>
      <c r="BI422" s="399"/>
    </row>
    <row r="423" spans="2:61">
      <c r="B423" s="395"/>
      <c r="AA423" s="22"/>
      <c r="AE423" s="397"/>
      <c r="AF423" s="397"/>
      <c r="AG423" s="397"/>
      <c r="AH423" s="396"/>
      <c r="AJ423" s="396"/>
      <c r="AK423" s="396"/>
      <c r="AL423" s="396"/>
      <c r="AN423" s="396"/>
      <c r="AO423" s="396"/>
      <c r="AQ423" s="396"/>
      <c r="AS423" s="396"/>
      <c r="AU423" s="396"/>
      <c r="AV423" s="395"/>
      <c r="AW423" s="395"/>
      <c r="AX423" s="395"/>
      <c r="AY423" s="395"/>
      <c r="AZ423" s="395"/>
      <c r="BA423" s="395"/>
      <c r="BB423" s="395"/>
      <c r="BC423" s="395"/>
      <c r="BD423" s="395"/>
      <c r="BE423" s="398"/>
      <c r="BF423" s="399"/>
      <c r="BG423" s="399"/>
      <c r="BH423" s="399"/>
      <c r="BI423" s="399"/>
    </row>
    <row r="424" spans="2:61">
      <c r="B424" s="395"/>
      <c r="AA424" s="22"/>
      <c r="AE424" s="397"/>
      <c r="AF424" s="397"/>
      <c r="AG424" s="397"/>
      <c r="AH424" s="396"/>
      <c r="AJ424" s="396"/>
      <c r="AK424" s="396"/>
      <c r="AL424" s="396"/>
      <c r="AN424" s="396"/>
      <c r="AO424" s="396"/>
      <c r="AQ424" s="396"/>
      <c r="AS424" s="396"/>
      <c r="AU424" s="396"/>
      <c r="AV424" s="395"/>
      <c r="AW424" s="395"/>
      <c r="AX424" s="395"/>
      <c r="AY424" s="395"/>
      <c r="AZ424" s="395"/>
      <c r="BA424" s="395"/>
      <c r="BB424" s="395"/>
      <c r="BC424" s="395"/>
      <c r="BD424" s="395"/>
      <c r="BE424" s="398"/>
      <c r="BF424" s="399"/>
      <c r="BG424" s="399"/>
      <c r="BH424" s="399"/>
      <c r="BI424" s="399"/>
    </row>
    <row r="425" spans="2:61">
      <c r="B425" s="395"/>
      <c r="AA425" s="22"/>
      <c r="AE425" s="397"/>
      <c r="AF425" s="397"/>
      <c r="AG425" s="397"/>
      <c r="AH425" s="396"/>
      <c r="AJ425" s="396"/>
      <c r="AK425" s="396"/>
      <c r="AL425" s="396"/>
      <c r="AN425" s="396"/>
      <c r="AO425" s="396"/>
      <c r="AQ425" s="396"/>
      <c r="AS425" s="396"/>
      <c r="AU425" s="396"/>
      <c r="AV425" s="395"/>
      <c r="AW425" s="395"/>
      <c r="AX425" s="395"/>
      <c r="AY425" s="395"/>
      <c r="AZ425" s="395"/>
      <c r="BA425" s="395"/>
      <c r="BB425" s="395"/>
      <c r="BC425" s="395"/>
      <c r="BD425" s="395"/>
      <c r="BE425" s="398"/>
      <c r="BF425" s="399"/>
      <c r="BG425" s="399"/>
      <c r="BH425" s="399"/>
      <c r="BI425" s="399"/>
    </row>
    <row r="426" spans="2:61">
      <c r="B426" s="395"/>
      <c r="AA426" s="22"/>
      <c r="AE426" s="397"/>
      <c r="AF426" s="397"/>
      <c r="AG426" s="397"/>
      <c r="AH426" s="396"/>
      <c r="AJ426" s="396"/>
      <c r="AK426" s="396"/>
      <c r="AL426" s="396"/>
      <c r="AN426" s="396"/>
      <c r="AO426" s="396"/>
      <c r="AQ426" s="396"/>
      <c r="AS426" s="396"/>
      <c r="AU426" s="396"/>
      <c r="AV426" s="395"/>
      <c r="AW426" s="395"/>
      <c r="AX426" s="395"/>
      <c r="AY426" s="395"/>
      <c r="AZ426" s="395"/>
      <c r="BA426" s="395"/>
      <c r="BB426" s="395"/>
      <c r="BC426" s="395"/>
      <c r="BD426" s="395"/>
      <c r="BE426" s="398"/>
      <c r="BF426" s="399"/>
      <c r="BG426" s="399"/>
      <c r="BH426" s="399"/>
      <c r="BI426" s="399"/>
    </row>
    <row r="427" spans="2:61">
      <c r="B427" s="395"/>
      <c r="AA427" s="22"/>
      <c r="AE427" s="397"/>
      <c r="AF427" s="397"/>
      <c r="AG427" s="397"/>
      <c r="AH427" s="396"/>
      <c r="AJ427" s="396"/>
      <c r="AK427" s="396"/>
      <c r="AL427" s="396"/>
      <c r="AN427" s="396"/>
      <c r="AO427" s="396"/>
      <c r="AQ427" s="396"/>
      <c r="AS427" s="396"/>
      <c r="AU427" s="396"/>
      <c r="AV427" s="395"/>
      <c r="AW427" s="395"/>
      <c r="AX427" s="395"/>
      <c r="AY427" s="395"/>
      <c r="AZ427" s="395"/>
      <c r="BA427" s="395"/>
      <c r="BB427" s="395"/>
      <c r="BC427" s="395"/>
      <c r="BD427" s="395"/>
      <c r="BE427" s="398"/>
      <c r="BF427" s="399"/>
      <c r="BG427" s="399"/>
      <c r="BH427" s="399"/>
      <c r="BI427" s="399"/>
    </row>
    <row r="428" spans="2:61">
      <c r="B428" s="395"/>
      <c r="AA428" s="22"/>
      <c r="AE428" s="397"/>
      <c r="AF428" s="397"/>
      <c r="AG428" s="397"/>
      <c r="AH428" s="396"/>
      <c r="AJ428" s="396"/>
      <c r="AK428" s="396"/>
      <c r="AL428" s="396"/>
      <c r="AN428" s="396"/>
      <c r="AO428" s="396"/>
      <c r="AQ428" s="396"/>
      <c r="AS428" s="396"/>
      <c r="AU428" s="396"/>
      <c r="AV428" s="395"/>
      <c r="AW428" s="395"/>
      <c r="AX428" s="395"/>
      <c r="AY428" s="395"/>
      <c r="AZ428" s="395"/>
      <c r="BA428" s="395"/>
      <c r="BB428" s="395"/>
      <c r="BC428" s="395"/>
      <c r="BD428" s="395"/>
      <c r="BE428" s="398"/>
      <c r="BF428" s="399"/>
      <c r="BG428" s="399"/>
      <c r="BH428" s="399"/>
      <c r="BI428" s="399"/>
    </row>
    <row r="429" spans="2:61">
      <c r="B429" s="395"/>
      <c r="AA429" s="22"/>
      <c r="AE429" s="397"/>
      <c r="AF429" s="397"/>
      <c r="AG429" s="397"/>
      <c r="AH429" s="396"/>
      <c r="AJ429" s="396"/>
      <c r="AK429" s="396"/>
      <c r="AL429" s="396"/>
      <c r="AN429" s="396"/>
      <c r="AO429" s="396"/>
      <c r="AQ429" s="396"/>
      <c r="AS429" s="396"/>
      <c r="AU429" s="396"/>
      <c r="AV429" s="395"/>
      <c r="AW429" s="395"/>
      <c r="AX429" s="395"/>
      <c r="AY429" s="395"/>
      <c r="AZ429" s="395"/>
      <c r="BA429" s="395"/>
      <c r="BB429" s="395"/>
      <c r="BC429" s="395"/>
      <c r="BD429" s="395"/>
      <c r="BE429" s="398"/>
      <c r="BF429" s="399"/>
      <c r="BG429" s="399"/>
      <c r="BH429" s="399"/>
      <c r="BI429" s="399"/>
    </row>
    <row r="430" spans="2:61">
      <c r="B430" s="395"/>
      <c r="AA430" s="22"/>
      <c r="AE430" s="397"/>
      <c r="AF430" s="397"/>
      <c r="AG430" s="397"/>
      <c r="AH430" s="396"/>
      <c r="AJ430" s="396"/>
      <c r="AK430" s="396"/>
      <c r="AL430" s="396"/>
      <c r="AN430" s="396"/>
      <c r="AO430" s="396"/>
      <c r="AQ430" s="396"/>
      <c r="AS430" s="396"/>
      <c r="AU430" s="396"/>
      <c r="AV430" s="395"/>
      <c r="AW430" s="395"/>
      <c r="AX430" s="395"/>
      <c r="AY430" s="395"/>
      <c r="AZ430" s="395"/>
      <c r="BA430" s="395"/>
      <c r="BB430" s="395"/>
      <c r="BC430" s="395"/>
      <c r="BD430" s="395"/>
      <c r="BE430" s="398"/>
      <c r="BF430" s="399"/>
      <c r="BG430" s="399"/>
      <c r="BH430" s="399"/>
      <c r="BI430" s="399"/>
    </row>
    <row r="431" spans="2:61">
      <c r="B431" s="395"/>
      <c r="AA431" s="22"/>
      <c r="AE431" s="397"/>
      <c r="AF431" s="397"/>
      <c r="AG431" s="397"/>
      <c r="AH431" s="396"/>
      <c r="AJ431" s="396"/>
      <c r="AK431" s="396"/>
      <c r="AL431" s="396"/>
      <c r="AN431" s="396"/>
      <c r="AO431" s="396"/>
      <c r="AQ431" s="396"/>
      <c r="AS431" s="396"/>
      <c r="AU431" s="396"/>
      <c r="AV431" s="395"/>
      <c r="AW431" s="395"/>
      <c r="AX431" s="395"/>
      <c r="AY431" s="395"/>
      <c r="AZ431" s="395"/>
      <c r="BA431" s="395"/>
      <c r="BB431" s="395"/>
      <c r="BC431" s="395"/>
      <c r="BD431" s="395"/>
      <c r="BE431" s="398"/>
      <c r="BF431" s="399"/>
      <c r="BG431" s="399"/>
      <c r="BH431" s="399"/>
      <c r="BI431" s="399"/>
    </row>
    <row r="432" spans="2:61">
      <c r="B432" s="395"/>
      <c r="AA432" s="22"/>
      <c r="AE432" s="397"/>
      <c r="AF432" s="397"/>
      <c r="AG432" s="397"/>
      <c r="AH432" s="396"/>
      <c r="AJ432" s="396"/>
      <c r="AK432" s="396"/>
      <c r="AL432" s="396"/>
      <c r="AN432" s="396"/>
      <c r="AO432" s="396"/>
      <c r="AQ432" s="396"/>
      <c r="AS432" s="396"/>
      <c r="AU432" s="396"/>
      <c r="AV432" s="395"/>
      <c r="AW432" s="395"/>
      <c r="AX432" s="395"/>
      <c r="AY432" s="395"/>
      <c r="AZ432" s="395"/>
      <c r="BA432" s="395"/>
      <c r="BB432" s="395"/>
      <c r="BC432" s="395"/>
      <c r="BD432" s="395"/>
      <c r="BE432" s="398"/>
      <c r="BF432" s="399"/>
      <c r="BG432" s="399"/>
      <c r="BH432" s="399"/>
      <c r="BI432" s="399"/>
    </row>
    <row r="433" spans="2:61">
      <c r="B433" s="395"/>
      <c r="AA433" s="22"/>
      <c r="AE433" s="397"/>
      <c r="AF433" s="397"/>
      <c r="AG433" s="397"/>
      <c r="AH433" s="396"/>
      <c r="AJ433" s="396"/>
      <c r="AK433" s="396"/>
      <c r="AL433" s="396"/>
      <c r="AN433" s="396"/>
      <c r="AO433" s="396"/>
      <c r="AQ433" s="396"/>
      <c r="AS433" s="396"/>
      <c r="AU433" s="396"/>
      <c r="AV433" s="395"/>
      <c r="AW433" s="395"/>
      <c r="AX433" s="395"/>
      <c r="AY433" s="395"/>
      <c r="AZ433" s="395"/>
      <c r="BA433" s="395"/>
      <c r="BB433" s="395"/>
      <c r="BC433" s="395"/>
      <c r="BD433" s="395"/>
      <c r="BE433" s="398"/>
      <c r="BF433" s="399"/>
      <c r="BG433" s="399"/>
      <c r="BH433" s="399"/>
      <c r="BI433" s="399"/>
    </row>
    <row r="434" spans="2:61">
      <c r="B434" s="395"/>
      <c r="AA434" s="22"/>
      <c r="AE434" s="397"/>
      <c r="AF434" s="397"/>
      <c r="AG434" s="397"/>
      <c r="AH434" s="396"/>
      <c r="AJ434" s="396"/>
      <c r="AK434" s="396"/>
      <c r="AL434" s="396"/>
      <c r="AN434" s="396"/>
      <c r="AO434" s="396"/>
      <c r="AQ434" s="396"/>
      <c r="AS434" s="396"/>
      <c r="AU434" s="396"/>
      <c r="AV434" s="395"/>
      <c r="AW434" s="395"/>
      <c r="AX434" s="395"/>
      <c r="AY434" s="395"/>
      <c r="AZ434" s="395"/>
      <c r="BA434" s="395"/>
      <c r="BB434" s="395"/>
      <c r="BC434" s="395"/>
      <c r="BD434" s="395"/>
      <c r="BE434" s="398"/>
      <c r="BF434" s="399"/>
      <c r="BG434" s="399"/>
      <c r="BH434" s="399"/>
      <c r="BI434" s="399"/>
    </row>
    <row r="435" spans="2:61">
      <c r="B435" s="395"/>
      <c r="AA435" s="22"/>
      <c r="AE435" s="397"/>
      <c r="AF435" s="397"/>
      <c r="AG435" s="397"/>
      <c r="AH435" s="396"/>
      <c r="AJ435" s="396"/>
      <c r="AK435" s="396"/>
      <c r="AL435" s="396"/>
      <c r="AN435" s="396"/>
      <c r="AO435" s="396"/>
      <c r="AQ435" s="396"/>
      <c r="AS435" s="396"/>
      <c r="AU435" s="396"/>
      <c r="AV435" s="395"/>
      <c r="AW435" s="395"/>
      <c r="AX435" s="395"/>
      <c r="AY435" s="395"/>
      <c r="AZ435" s="395"/>
      <c r="BA435" s="395"/>
      <c r="BB435" s="395"/>
      <c r="BC435" s="395"/>
      <c r="BD435" s="395"/>
      <c r="BE435" s="398"/>
      <c r="BF435" s="399"/>
      <c r="BG435" s="399"/>
      <c r="BH435" s="399"/>
      <c r="BI435" s="399"/>
    </row>
    <row r="436" spans="2:61">
      <c r="B436" s="395"/>
      <c r="AA436" s="22"/>
      <c r="AE436" s="397"/>
      <c r="AF436" s="397"/>
      <c r="AG436" s="397"/>
      <c r="AH436" s="396"/>
      <c r="AJ436" s="396"/>
      <c r="AK436" s="396"/>
      <c r="AL436" s="396"/>
      <c r="AN436" s="396"/>
      <c r="AO436" s="396"/>
      <c r="AQ436" s="396"/>
      <c r="AS436" s="396"/>
      <c r="AU436" s="396"/>
      <c r="AV436" s="395"/>
      <c r="AW436" s="395"/>
      <c r="AX436" s="395"/>
      <c r="AY436" s="395"/>
      <c r="AZ436" s="395"/>
      <c r="BA436" s="395"/>
      <c r="BB436" s="395"/>
      <c r="BC436" s="395"/>
      <c r="BD436" s="395"/>
      <c r="BE436" s="398"/>
      <c r="BF436" s="399"/>
      <c r="BG436" s="399"/>
      <c r="BH436" s="399"/>
      <c r="BI436" s="399"/>
    </row>
    <row r="437" spans="2:61">
      <c r="B437" s="395"/>
      <c r="AA437" s="22"/>
      <c r="AE437" s="397"/>
      <c r="AF437" s="397"/>
      <c r="AG437" s="397"/>
      <c r="AH437" s="396"/>
      <c r="AJ437" s="396"/>
      <c r="AK437" s="396"/>
      <c r="AL437" s="396"/>
      <c r="AN437" s="396"/>
      <c r="AO437" s="396"/>
      <c r="AQ437" s="396"/>
      <c r="AS437" s="396"/>
      <c r="AU437" s="396"/>
      <c r="AV437" s="395"/>
      <c r="AW437" s="395"/>
      <c r="AX437" s="395"/>
      <c r="AY437" s="395"/>
      <c r="AZ437" s="395"/>
      <c r="BA437" s="395"/>
      <c r="BB437" s="395"/>
      <c r="BC437" s="395"/>
      <c r="BD437" s="395"/>
      <c r="BE437" s="398"/>
      <c r="BF437" s="399"/>
      <c r="BG437" s="399"/>
      <c r="BH437" s="399"/>
      <c r="BI437" s="399"/>
    </row>
    <row r="438" spans="2:61">
      <c r="B438" s="395"/>
      <c r="AA438" s="22"/>
      <c r="AE438" s="397"/>
      <c r="AF438" s="397"/>
      <c r="AG438" s="397"/>
      <c r="AH438" s="396"/>
      <c r="AJ438" s="396"/>
      <c r="AK438" s="396"/>
      <c r="AL438" s="396"/>
      <c r="AN438" s="396"/>
      <c r="AO438" s="396"/>
      <c r="AQ438" s="396"/>
      <c r="AS438" s="396"/>
      <c r="AU438" s="396"/>
      <c r="AV438" s="395"/>
      <c r="AW438" s="395"/>
      <c r="AX438" s="395"/>
      <c r="AY438" s="395"/>
      <c r="AZ438" s="395"/>
      <c r="BA438" s="395"/>
      <c r="BB438" s="395"/>
      <c r="BC438" s="395"/>
      <c r="BD438" s="395"/>
      <c r="BE438" s="398"/>
      <c r="BF438" s="399"/>
      <c r="BG438" s="399"/>
      <c r="BH438" s="399"/>
      <c r="BI438" s="399"/>
    </row>
    <row r="439" spans="2:61">
      <c r="B439" s="395"/>
      <c r="AA439" s="22"/>
      <c r="AE439" s="397"/>
      <c r="AF439" s="397"/>
      <c r="AG439" s="397"/>
      <c r="AH439" s="396"/>
      <c r="AJ439" s="396"/>
      <c r="AK439" s="396"/>
      <c r="AL439" s="396"/>
      <c r="AN439" s="396"/>
      <c r="AO439" s="396"/>
      <c r="AQ439" s="396"/>
      <c r="AS439" s="396"/>
      <c r="AU439" s="396"/>
      <c r="AV439" s="395"/>
      <c r="AW439" s="395"/>
      <c r="AX439" s="395"/>
      <c r="AY439" s="395"/>
      <c r="AZ439" s="395"/>
      <c r="BA439" s="395"/>
      <c r="BB439" s="395"/>
      <c r="BC439" s="395"/>
      <c r="BD439" s="395"/>
      <c r="BE439" s="398"/>
      <c r="BF439" s="399"/>
      <c r="BG439" s="399"/>
      <c r="BH439" s="399"/>
      <c r="BI439" s="399"/>
    </row>
    <row r="440" spans="2:61">
      <c r="B440" s="395"/>
      <c r="AA440" s="22"/>
      <c r="AE440" s="397"/>
      <c r="AF440" s="397"/>
      <c r="AG440" s="397"/>
      <c r="AH440" s="396"/>
      <c r="AJ440" s="396"/>
      <c r="AK440" s="396"/>
      <c r="AL440" s="396"/>
      <c r="AN440" s="396"/>
      <c r="AO440" s="396"/>
      <c r="AQ440" s="396"/>
      <c r="AS440" s="396"/>
      <c r="AU440" s="396"/>
      <c r="AV440" s="395"/>
      <c r="AW440" s="395"/>
      <c r="AX440" s="395"/>
      <c r="AY440" s="395"/>
      <c r="AZ440" s="395"/>
      <c r="BA440" s="395"/>
      <c r="BB440" s="395"/>
      <c r="BC440" s="395"/>
      <c r="BD440" s="395"/>
      <c r="BE440" s="398"/>
      <c r="BF440" s="399"/>
      <c r="BG440" s="399"/>
      <c r="BH440" s="399"/>
      <c r="BI440" s="399"/>
    </row>
    <row r="441" spans="2:61">
      <c r="B441" s="395"/>
      <c r="AA441" s="22"/>
      <c r="AE441" s="397"/>
      <c r="AF441" s="397"/>
      <c r="AG441" s="397"/>
      <c r="AH441" s="396"/>
      <c r="AJ441" s="396"/>
      <c r="AK441" s="396"/>
      <c r="AL441" s="396"/>
      <c r="AN441" s="396"/>
      <c r="AO441" s="396"/>
      <c r="AQ441" s="396"/>
      <c r="AS441" s="396"/>
      <c r="AU441" s="396"/>
      <c r="AV441" s="395"/>
      <c r="AW441" s="395"/>
      <c r="AX441" s="395"/>
      <c r="AY441" s="395"/>
      <c r="AZ441" s="395"/>
      <c r="BA441" s="395"/>
      <c r="BB441" s="395"/>
      <c r="BC441" s="395"/>
      <c r="BD441" s="395"/>
      <c r="BE441" s="398"/>
      <c r="BF441" s="399"/>
      <c r="BG441" s="399"/>
      <c r="BH441" s="399"/>
      <c r="BI441" s="399"/>
    </row>
    <row r="442" spans="2:61">
      <c r="B442" s="395"/>
      <c r="AA442" s="22"/>
      <c r="AE442" s="397"/>
      <c r="AF442" s="397"/>
      <c r="AG442" s="397"/>
      <c r="AH442" s="396"/>
      <c r="AJ442" s="396"/>
      <c r="AK442" s="396"/>
      <c r="AL442" s="396"/>
      <c r="AN442" s="396"/>
      <c r="AO442" s="396"/>
      <c r="AQ442" s="396"/>
      <c r="AS442" s="396"/>
      <c r="AU442" s="396"/>
      <c r="AV442" s="395"/>
      <c r="AW442" s="395"/>
      <c r="AX442" s="395"/>
      <c r="AY442" s="395"/>
      <c r="AZ442" s="395"/>
      <c r="BA442" s="395"/>
      <c r="BB442" s="395"/>
      <c r="BC442" s="395"/>
      <c r="BD442" s="395"/>
      <c r="BE442" s="398"/>
      <c r="BF442" s="399"/>
      <c r="BG442" s="399"/>
      <c r="BH442" s="399"/>
      <c r="BI442" s="399"/>
    </row>
    <row r="443" spans="2:61">
      <c r="B443" s="395"/>
      <c r="AA443" s="22"/>
      <c r="AE443" s="397"/>
      <c r="AF443" s="397"/>
      <c r="AG443" s="397"/>
      <c r="AH443" s="396"/>
      <c r="AJ443" s="396"/>
      <c r="AK443" s="396"/>
      <c r="AL443" s="396"/>
      <c r="AN443" s="396"/>
      <c r="AO443" s="396"/>
      <c r="AQ443" s="396"/>
      <c r="AS443" s="396"/>
      <c r="AU443" s="396"/>
      <c r="AV443" s="395"/>
      <c r="AW443" s="395"/>
      <c r="AX443" s="395"/>
      <c r="AY443" s="395"/>
      <c r="AZ443" s="395"/>
      <c r="BA443" s="395"/>
      <c r="BB443" s="395"/>
      <c r="BC443" s="395"/>
      <c r="BD443" s="395"/>
      <c r="BE443" s="398"/>
      <c r="BF443" s="399"/>
      <c r="BG443" s="399"/>
      <c r="BH443" s="399"/>
      <c r="BI443" s="399"/>
    </row>
    <row r="444" spans="2:61">
      <c r="B444" s="395"/>
      <c r="AA444" s="22"/>
      <c r="AE444" s="397"/>
      <c r="AF444" s="397"/>
      <c r="AG444" s="397"/>
      <c r="AH444" s="396"/>
      <c r="AJ444" s="396"/>
      <c r="AK444" s="396"/>
      <c r="AL444" s="396"/>
      <c r="AN444" s="396"/>
      <c r="AO444" s="396"/>
      <c r="AQ444" s="396"/>
      <c r="AS444" s="396"/>
      <c r="AU444" s="396"/>
      <c r="AV444" s="395"/>
      <c r="AW444" s="395"/>
      <c r="AX444" s="395"/>
      <c r="AY444" s="395"/>
      <c r="AZ444" s="395"/>
      <c r="BA444" s="395"/>
      <c r="BB444" s="395"/>
      <c r="BC444" s="395"/>
      <c r="BD444" s="395"/>
      <c r="BE444" s="398"/>
      <c r="BF444" s="399"/>
      <c r="BG444" s="399"/>
      <c r="BH444" s="399"/>
      <c r="BI444" s="399"/>
    </row>
    <row r="445" spans="2:61">
      <c r="B445" s="395"/>
      <c r="AA445" s="22"/>
      <c r="AE445" s="397"/>
      <c r="AF445" s="397"/>
      <c r="AG445" s="397"/>
      <c r="AH445" s="396"/>
      <c r="AJ445" s="396"/>
      <c r="AK445" s="396"/>
      <c r="AL445" s="396"/>
      <c r="AN445" s="396"/>
      <c r="AO445" s="396"/>
      <c r="AQ445" s="396"/>
      <c r="AS445" s="396"/>
      <c r="AU445" s="396"/>
      <c r="AV445" s="395"/>
      <c r="AW445" s="395"/>
      <c r="AX445" s="395"/>
      <c r="AY445" s="395"/>
      <c r="AZ445" s="395"/>
      <c r="BA445" s="395"/>
      <c r="BB445" s="395"/>
      <c r="BC445" s="395"/>
      <c r="BD445" s="395"/>
      <c r="BE445" s="398"/>
      <c r="BF445" s="399"/>
      <c r="BG445" s="399"/>
      <c r="BH445" s="399"/>
      <c r="BI445" s="399"/>
    </row>
    <row r="446" spans="2:61">
      <c r="B446" s="395"/>
      <c r="AA446" s="22"/>
      <c r="AE446" s="397"/>
      <c r="AF446" s="397"/>
      <c r="AG446" s="397"/>
      <c r="AH446" s="396"/>
      <c r="AJ446" s="396"/>
      <c r="AK446" s="396"/>
      <c r="AL446" s="396"/>
      <c r="AN446" s="396"/>
      <c r="AO446" s="396"/>
      <c r="AQ446" s="396"/>
      <c r="AS446" s="396"/>
      <c r="AU446" s="396"/>
      <c r="AV446" s="395"/>
      <c r="AW446" s="395"/>
      <c r="AX446" s="395"/>
      <c r="AY446" s="395"/>
      <c r="AZ446" s="395"/>
      <c r="BA446" s="395"/>
      <c r="BB446" s="395"/>
      <c r="BC446" s="395"/>
      <c r="BD446" s="395"/>
      <c r="BE446" s="398"/>
      <c r="BF446" s="399"/>
      <c r="BG446" s="399"/>
      <c r="BH446" s="399"/>
      <c r="BI446" s="399"/>
    </row>
    <row r="447" spans="2:61">
      <c r="B447" s="395"/>
      <c r="AA447" s="22"/>
      <c r="AE447" s="397"/>
      <c r="AF447" s="397"/>
      <c r="AG447" s="397"/>
      <c r="AH447" s="396"/>
      <c r="AJ447" s="396"/>
      <c r="AK447" s="396"/>
      <c r="AL447" s="396"/>
      <c r="AN447" s="396"/>
      <c r="AO447" s="396"/>
      <c r="AQ447" s="396"/>
      <c r="AS447" s="396"/>
      <c r="AU447" s="396"/>
      <c r="AV447" s="395"/>
      <c r="AW447" s="395"/>
      <c r="AX447" s="395"/>
      <c r="AY447" s="395"/>
      <c r="AZ447" s="395"/>
      <c r="BA447" s="395"/>
      <c r="BB447" s="395"/>
      <c r="BC447" s="395"/>
      <c r="BD447" s="395"/>
      <c r="BE447" s="398"/>
      <c r="BF447" s="399"/>
      <c r="BG447" s="399"/>
      <c r="BH447" s="399"/>
      <c r="BI447" s="399"/>
    </row>
    <row r="448" spans="2:61">
      <c r="B448" s="395"/>
      <c r="AA448" s="22"/>
      <c r="AE448" s="397"/>
      <c r="AF448" s="397"/>
      <c r="AG448" s="397"/>
      <c r="AH448" s="396"/>
      <c r="AJ448" s="396"/>
      <c r="AK448" s="396"/>
      <c r="AL448" s="396"/>
      <c r="AN448" s="396"/>
      <c r="AO448" s="396"/>
      <c r="AQ448" s="396"/>
      <c r="AS448" s="396"/>
      <c r="AU448" s="396"/>
      <c r="AV448" s="395"/>
      <c r="AW448" s="395"/>
      <c r="AX448" s="395"/>
      <c r="AY448" s="395"/>
      <c r="AZ448" s="395"/>
      <c r="BA448" s="395"/>
      <c r="BB448" s="395"/>
      <c r="BC448" s="395"/>
      <c r="BD448" s="395"/>
      <c r="BE448" s="398"/>
      <c r="BF448" s="399"/>
      <c r="BG448" s="399"/>
      <c r="BH448" s="399"/>
      <c r="BI448" s="399"/>
    </row>
    <row r="449" spans="2:61">
      <c r="B449" s="395"/>
      <c r="AA449" s="22"/>
      <c r="AE449" s="397"/>
      <c r="AF449" s="397"/>
      <c r="AG449" s="397"/>
      <c r="AH449" s="396"/>
      <c r="AJ449" s="396"/>
      <c r="AK449" s="396"/>
      <c r="AL449" s="396"/>
      <c r="AN449" s="396"/>
      <c r="AO449" s="396"/>
      <c r="AQ449" s="396"/>
      <c r="AS449" s="396"/>
      <c r="AU449" s="396"/>
      <c r="AV449" s="395"/>
      <c r="AW449" s="395"/>
      <c r="AX449" s="395"/>
      <c r="AY449" s="395"/>
      <c r="AZ449" s="395"/>
      <c r="BA449" s="395"/>
      <c r="BB449" s="395"/>
      <c r="BC449" s="395"/>
      <c r="BD449" s="395"/>
      <c r="BE449" s="398"/>
      <c r="BF449" s="399"/>
      <c r="BG449" s="399"/>
      <c r="BH449" s="399"/>
      <c r="BI449" s="399"/>
    </row>
    <row r="450" spans="2:61">
      <c r="B450" s="395"/>
      <c r="AA450" s="22"/>
      <c r="AE450" s="397"/>
      <c r="AF450" s="397"/>
      <c r="AG450" s="397"/>
      <c r="AH450" s="396"/>
      <c r="AJ450" s="396"/>
      <c r="AK450" s="396"/>
      <c r="AL450" s="396"/>
      <c r="AN450" s="396"/>
      <c r="AO450" s="396"/>
      <c r="AQ450" s="396"/>
      <c r="AS450" s="396"/>
      <c r="AU450" s="396"/>
      <c r="AV450" s="395"/>
      <c r="AW450" s="395"/>
      <c r="AX450" s="395"/>
      <c r="AY450" s="395"/>
      <c r="AZ450" s="395"/>
      <c r="BA450" s="395"/>
      <c r="BB450" s="395"/>
      <c r="BC450" s="395"/>
      <c r="BD450" s="395"/>
      <c r="BE450" s="398"/>
      <c r="BF450" s="399"/>
      <c r="BG450" s="399"/>
      <c r="BH450" s="399"/>
      <c r="BI450" s="399"/>
    </row>
    <row r="451" spans="2:61">
      <c r="B451" s="395"/>
      <c r="AA451" s="22"/>
      <c r="AE451" s="397"/>
      <c r="AF451" s="397"/>
      <c r="AG451" s="397"/>
      <c r="AH451" s="396"/>
      <c r="AJ451" s="396"/>
      <c r="AK451" s="396"/>
      <c r="AL451" s="396"/>
      <c r="AN451" s="396"/>
      <c r="AO451" s="396"/>
      <c r="AQ451" s="396"/>
      <c r="AS451" s="396"/>
      <c r="AU451" s="396"/>
      <c r="AV451" s="395"/>
      <c r="AW451" s="395"/>
      <c r="AX451" s="395"/>
      <c r="AY451" s="395"/>
      <c r="AZ451" s="395"/>
      <c r="BA451" s="395"/>
      <c r="BB451" s="395"/>
      <c r="BC451" s="395"/>
      <c r="BD451" s="395"/>
      <c r="BE451" s="398"/>
      <c r="BF451" s="399"/>
      <c r="BG451" s="399"/>
      <c r="BH451" s="399"/>
      <c r="BI451" s="399"/>
    </row>
    <row r="452" spans="2:61">
      <c r="B452" s="395"/>
      <c r="AA452" s="22"/>
      <c r="AE452" s="397"/>
      <c r="AF452" s="397"/>
      <c r="AG452" s="397"/>
      <c r="AH452" s="396"/>
      <c r="AJ452" s="396"/>
      <c r="AK452" s="396"/>
      <c r="AL452" s="396"/>
      <c r="AN452" s="396"/>
      <c r="AO452" s="396"/>
      <c r="AQ452" s="396"/>
      <c r="AS452" s="396"/>
      <c r="AU452" s="396"/>
      <c r="AV452" s="395"/>
      <c r="AW452" s="395"/>
      <c r="AX452" s="395"/>
      <c r="AY452" s="395"/>
      <c r="AZ452" s="395"/>
      <c r="BA452" s="395"/>
      <c r="BB452" s="395"/>
      <c r="BC452" s="395"/>
      <c r="BD452" s="395"/>
      <c r="BE452" s="398"/>
      <c r="BF452" s="399"/>
      <c r="BG452" s="399"/>
      <c r="BH452" s="399"/>
      <c r="BI452" s="399"/>
    </row>
    <row r="453" spans="2:61">
      <c r="B453" s="395"/>
      <c r="AA453" s="22"/>
      <c r="AE453" s="397"/>
      <c r="AF453" s="397"/>
      <c r="AG453" s="397"/>
      <c r="AH453" s="396"/>
      <c r="AJ453" s="396"/>
      <c r="AK453" s="396"/>
      <c r="AL453" s="396"/>
      <c r="AN453" s="396"/>
      <c r="AO453" s="396"/>
      <c r="AQ453" s="396"/>
      <c r="AS453" s="396"/>
      <c r="AU453" s="396"/>
      <c r="AV453" s="395"/>
      <c r="AW453" s="395"/>
      <c r="AX453" s="395"/>
      <c r="AY453" s="395"/>
      <c r="AZ453" s="395"/>
      <c r="BA453" s="395"/>
      <c r="BB453" s="395"/>
      <c r="BC453" s="395"/>
      <c r="BD453" s="395"/>
      <c r="BE453" s="398"/>
      <c r="BF453" s="399"/>
      <c r="BG453" s="399"/>
      <c r="BH453" s="399"/>
      <c r="BI453" s="399"/>
    </row>
    <row r="454" spans="2:61">
      <c r="B454" s="395"/>
      <c r="AA454" s="22"/>
      <c r="AE454" s="397"/>
      <c r="AF454" s="397"/>
      <c r="AG454" s="397"/>
      <c r="AH454" s="396"/>
      <c r="AJ454" s="396"/>
      <c r="AK454" s="396"/>
      <c r="AL454" s="396"/>
      <c r="AN454" s="396"/>
      <c r="AO454" s="396"/>
      <c r="AQ454" s="396"/>
      <c r="AS454" s="396"/>
      <c r="AU454" s="396"/>
      <c r="AV454" s="395"/>
      <c r="AW454" s="395"/>
      <c r="AX454" s="395"/>
      <c r="AY454" s="395"/>
      <c r="AZ454" s="395"/>
      <c r="BA454" s="395"/>
      <c r="BB454" s="395"/>
      <c r="BC454" s="395"/>
      <c r="BD454" s="395"/>
      <c r="BE454" s="398"/>
      <c r="BF454" s="399"/>
      <c r="BG454" s="399"/>
      <c r="BH454" s="399"/>
      <c r="BI454" s="399"/>
    </row>
    <row r="455" spans="2:61">
      <c r="B455" s="395"/>
      <c r="AA455" s="22"/>
      <c r="AE455" s="397"/>
      <c r="AF455" s="397"/>
      <c r="AG455" s="397"/>
      <c r="AH455" s="396"/>
      <c r="AJ455" s="396"/>
      <c r="AK455" s="396"/>
      <c r="AL455" s="396"/>
      <c r="AN455" s="396"/>
      <c r="AO455" s="396"/>
      <c r="AQ455" s="396"/>
      <c r="AS455" s="396"/>
      <c r="AU455" s="396"/>
      <c r="AV455" s="395"/>
      <c r="AW455" s="395"/>
      <c r="AX455" s="395"/>
      <c r="AY455" s="395"/>
      <c r="AZ455" s="395"/>
      <c r="BA455" s="395"/>
      <c r="BB455" s="395"/>
      <c r="BC455" s="395"/>
      <c r="BD455" s="395"/>
      <c r="BE455" s="398"/>
      <c r="BF455" s="399"/>
      <c r="BG455" s="399"/>
      <c r="BH455" s="399"/>
      <c r="BI455" s="399"/>
    </row>
    <row r="456" spans="2:61">
      <c r="B456" s="395"/>
      <c r="AA456" s="22"/>
      <c r="AE456" s="397"/>
      <c r="AF456" s="397"/>
      <c r="AG456" s="397"/>
      <c r="AH456" s="396"/>
      <c r="AJ456" s="396"/>
      <c r="AK456" s="396"/>
      <c r="AL456" s="396"/>
      <c r="AN456" s="396"/>
      <c r="AO456" s="396"/>
      <c r="AQ456" s="396"/>
      <c r="AS456" s="396"/>
      <c r="AU456" s="396"/>
      <c r="AV456" s="395"/>
      <c r="AW456" s="395"/>
      <c r="AX456" s="395"/>
      <c r="AY456" s="395"/>
      <c r="AZ456" s="395"/>
      <c r="BA456" s="395"/>
      <c r="BB456" s="395"/>
      <c r="BC456" s="395"/>
      <c r="BD456" s="395"/>
      <c r="BE456" s="398"/>
      <c r="BF456" s="399"/>
      <c r="BG456" s="399"/>
      <c r="BH456" s="399"/>
      <c r="BI456" s="399"/>
    </row>
    <row r="457" spans="2:61">
      <c r="B457" s="395"/>
      <c r="AA457" s="22"/>
      <c r="AE457" s="397"/>
      <c r="AF457" s="397"/>
      <c r="AG457" s="397"/>
      <c r="AH457" s="396"/>
      <c r="AJ457" s="396"/>
      <c r="AK457" s="396"/>
      <c r="AL457" s="396"/>
      <c r="AN457" s="396"/>
      <c r="AO457" s="396"/>
      <c r="AQ457" s="396"/>
      <c r="AS457" s="396"/>
      <c r="AU457" s="396"/>
      <c r="AV457" s="395"/>
      <c r="AW457" s="395"/>
      <c r="AX457" s="395"/>
      <c r="AY457" s="395"/>
      <c r="AZ457" s="395"/>
      <c r="BA457" s="395"/>
      <c r="BB457" s="395"/>
      <c r="BC457" s="395"/>
      <c r="BD457" s="395"/>
      <c r="BE457" s="398"/>
      <c r="BF457" s="399"/>
      <c r="BG457" s="399"/>
      <c r="BH457" s="399"/>
      <c r="BI457" s="399"/>
    </row>
    <row r="458" spans="2:61">
      <c r="B458" s="395"/>
      <c r="AA458" s="22"/>
      <c r="AE458" s="397"/>
      <c r="AF458" s="397"/>
      <c r="AG458" s="397"/>
      <c r="AH458" s="396"/>
      <c r="AJ458" s="396"/>
      <c r="AK458" s="396"/>
      <c r="AL458" s="396"/>
      <c r="AN458" s="396"/>
      <c r="AO458" s="396"/>
      <c r="AQ458" s="396"/>
      <c r="AS458" s="396"/>
      <c r="AU458" s="396"/>
      <c r="AV458" s="395"/>
      <c r="AW458" s="395"/>
      <c r="AX458" s="395"/>
      <c r="AY458" s="395"/>
      <c r="AZ458" s="395"/>
      <c r="BA458" s="395"/>
      <c r="BB458" s="395"/>
      <c r="BC458" s="395"/>
      <c r="BD458" s="395"/>
      <c r="BE458" s="398"/>
      <c r="BF458" s="399"/>
      <c r="BG458" s="399"/>
      <c r="BH458" s="399"/>
      <c r="BI458" s="399"/>
    </row>
    <row r="459" spans="2:61">
      <c r="B459" s="395"/>
      <c r="AA459" s="22"/>
      <c r="AE459" s="397"/>
      <c r="AF459" s="397"/>
      <c r="AG459" s="397"/>
      <c r="AH459" s="396"/>
      <c r="AJ459" s="396"/>
      <c r="AK459" s="396"/>
      <c r="AL459" s="396"/>
      <c r="AN459" s="396"/>
      <c r="AO459" s="396"/>
      <c r="AQ459" s="396"/>
      <c r="AS459" s="396"/>
      <c r="AU459" s="396"/>
      <c r="AV459" s="395"/>
      <c r="AW459" s="395"/>
      <c r="AX459" s="395"/>
      <c r="AY459" s="395"/>
      <c r="AZ459" s="395"/>
      <c r="BA459" s="395"/>
      <c r="BB459" s="395"/>
      <c r="BC459" s="395"/>
      <c r="BD459" s="395"/>
      <c r="BE459" s="398"/>
      <c r="BF459" s="399"/>
      <c r="BG459" s="399"/>
      <c r="BH459" s="399"/>
      <c r="BI459" s="399"/>
    </row>
    <row r="460" spans="2:61">
      <c r="B460" s="395"/>
      <c r="AA460" s="22"/>
      <c r="AE460" s="397"/>
      <c r="AF460" s="397"/>
      <c r="AG460" s="397"/>
      <c r="AH460" s="396"/>
      <c r="AJ460" s="396"/>
      <c r="AK460" s="396"/>
      <c r="AL460" s="396"/>
      <c r="AN460" s="396"/>
      <c r="AO460" s="396"/>
      <c r="AQ460" s="396"/>
      <c r="AS460" s="396"/>
      <c r="AU460" s="396"/>
      <c r="AV460" s="395"/>
      <c r="AW460" s="395"/>
      <c r="AX460" s="395"/>
      <c r="AY460" s="395"/>
      <c r="AZ460" s="395"/>
      <c r="BA460" s="395"/>
      <c r="BB460" s="395"/>
      <c r="BC460" s="395"/>
      <c r="BD460" s="395"/>
      <c r="BE460" s="398"/>
      <c r="BF460" s="399"/>
      <c r="BG460" s="399"/>
      <c r="BH460" s="399"/>
      <c r="BI460" s="399"/>
    </row>
    <row r="461" spans="2:61">
      <c r="B461" s="395"/>
      <c r="AA461" s="22"/>
      <c r="AE461" s="397"/>
      <c r="AF461" s="397"/>
      <c r="AG461" s="397"/>
      <c r="AH461" s="396"/>
      <c r="AJ461" s="396"/>
      <c r="AK461" s="396"/>
      <c r="AL461" s="396"/>
      <c r="AN461" s="396"/>
      <c r="AO461" s="396"/>
      <c r="AQ461" s="396"/>
      <c r="AS461" s="396"/>
      <c r="AU461" s="396"/>
      <c r="AV461" s="395"/>
      <c r="AW461" s="395"/>
      <c r="AX461" s="395"/>
      <c r="AY461" s="395"/>
      <c r="AZ461" s="395"/>
      <c r="BA461" s="395"/>
      <c r="BB461" s="395"/>
      <c r="BC461" s="395"/>
      <c r="BD461" s="395"/>
      <c r="BE461" s="398"/>
      <c r="BF461" s="399"/>
      <c r="BG461" s="399"/>
      <c r="BH461" s="399"/>
      <c r="BI461" s="399"/>
    </row>
    <row r="462" spans="2:61">
      <c r="B462" s="395"/>
      <c r="AA462" s="22"/>
      <c r="AE462" s="397"/>
      <c r="AF462" s="397"/>
      <c r="AG462" s="397"/>
      <c r="AH462" s="396"/>
      <c r="AJ462" s="396"/>
      <c r="AK462" s="396"/>
      <c r="AL462" s="396"/>
      <c r="AN462" s="396"/>
      <c r="AO462" s="396"/>
      <c r="AQ462" s="396"/>
      <c r="AS462" s="396"/>
      <c r="AU462" s="396"/>
      <c r="AV462" s="395"/>
      <c r="AW462" s="395"/>
      <c r="AX462" s="395"/>
      <c r="AY462" s="395"/>
      <c r="AZ462" s="395"/>
      <c r="BA462" s="395"/>
      <c r="BB462" s="395"/>
      <c r="BC462" s="395"/>
      <c r="BD462" s="395"/>
      <c r="BE462" s="398"/>
      <c r="BF462" s="399"/>
      <c r="BG462" s="399"/>
      <c r="BH462" s="399"/>
      <c r="BI462" s="399"/>
    </row>
    <row r="463" spans="2:61">
      <c r="B463" s="395"/>
      <c r="AA463" s="22"/>
      <c r="AE463" s="397"/>
      <c r="AF463" s="397"/>
      <c r="AG463" s="397"/>
      <c r="AH463" s="396"/>
      <c r="AJ463" s="396"/>
      <c r="AK463" s="396"/>
      <c r="AL463" s="396"/>
      <c r="AN463" s="396"/>
      <c r="AO463" s="396"/>
      <c r="AQ463" s="396"/>
      <c r="AS463" s="396"/>
      <c r="AU463" s="396"/>
      <c r="AV463" s="395"/>
      <c r="AW463" s="395"/>
      <c r="AX463" s="395"/>
      <c r="AY463" s="395"/>
      <c r="AZ463" s="395"/>
      <c r="BA463" s="395"/>
      <c r="BB463" s="395"/>
      <c r="BC463" s="395"/>
      <c r="BD463" s="395"/>
      <c r="BE463" s="398"/>
      <c r="BF463" s="399"/>
      <c r="BG463" s="399"/>
      <c r="BH463" s="399"/>
      <c r="BI463" s="399"/>
    </row>
    <row r="464" spans="2:61">
      <c r="B464" s="395"/>
      <c r="AA464" s="22"/>
      <c r="AE464" s="397"/>
      <c r="AF464" s="397"/>
      <c r="AG464" s="397"/>
      <c r="AH464" s="396"/>
      <c r="AJ464" s="396"/>
      <c r="AK464" s="396"/>
      <c r="AL464" s="396"/>
      <c r="AN464" s="396"/>
      <c r="AO464" s="396"/>
      <c r="AQ464" s="396"/>
      <c r="AS464" s="396"/>
      <c r="AU464" s="396"/>
      <c r="AV464" s="395"/>
      <c r="AW464" s="395"/>
      <c r="AX464" s="395"/>
      <c r="AY464" s="395"/>
      <c r="AZ464" s="395"/>
      <c r="BA464" s="395"/>
      <c r="BB464" s="395"/>
      <c r="BC464" s="395"/>
      <c r="BD464" s="395"/>
      <c r="BE464" s="398"/>
      <c r="BF464" s="399"/>
      <c r="BG464" s="399"/>
      <c r="BH464" s="399"/>
      <c r="BI464" s="399"/>
    </row>
    <row r="465" spans="2:61">
      <c r="B465" s="395"/>
      <c r="AA465" s="22"/>
      <c r="AE465" s="397"/>
      <c r="AF465" s="397"/>
      <c r="AG465" s="397"/>
      <c r="AH465" s="396"/>
      <c r="AJ465" s="396"/>
      <c r="AK465" s="396"/>
      <c r="AL465" s="396"/>
      <c r="AN465" s="396"/>
      <c r="AO465" s="396"/>
      <c r="AQ465" s="396"/>
      <c r="AS465" s="396"/>
      <c r="AU465" s="396"/>
      <c r="AV465" s="395"/>
      <c r="AW465" s="395"/>
      <c r="AX465" s="395"/>
      <c r="AY465" s="395"/>
      <c r="AZ465" s="395"/>
      <c r="BA465" s="395"/>
      <c r="BB465" s="395"/>
      <c r="BC465" s="395"/>
      <c r="BD465" s="395"/>
      <c r="BE465" s="398"/>
      <c r="BF465" s="399"/>
      <c r="BG465" s="399"/>
      <c r="BH465" s="399"/>
      <c r="BI465" s="399"/>
    </row>
    <row r="466" spans="2:61">
      <c r="B466" s="395"/>
      <c r="AA466" s="22"/>
      <c r="AE466" s="397"/>
      <c r="AF466" s="397"/>
      <c r="AG466" s="397"/>
      <c r="AH466" s="396"/>
      <c r="AJ466" s="396"/>
      <c r="AK466" s="396"/>
      <c r="AL466" s="396"/>
      <c r="AN466" s="396"/>
      <c r="AO466" s="396"/>
      <c r="AQ466" s="396"/>
      <c r="AS466" s="396"/>
      <c r="AU466" s="396"/>
      <c r="AV466" s="395"/>
      <c r="AW466" s="395"/>
      <c r="AX466" s="395"/>
      <c r="AY466" s="395"/>
      <c r="AZ466" s="395"/>
      <c r="BA466" s="395"/>
      <c r="BB466" s="395"/>
      <c r="BC466" s="395"/>
      <c r="BD466" s="395"/>
      <c r="BE466" s="398"/>
      <c r="BF466" s="399"/>
      <c r="BG466" s="399"/>
      <c r="BH466" s="399"/>
      <c r="BI466" s="399"/>
    </row>
    <row r="467" spans="2:61">
      <c r="B467" s="395"/>
      <c r="AA467" s="22"/>
      <c r="AE467" s="397"/>
      <c r="AF467" s="397"/>
      <c r="AG467" s="397"/>
      <c r="AH467" s="396"/>
      <c r="AJ467" s="396"/>
      <c r="AK467" s="396"/>
      <c r="AL467" s="396"/>
      <c r="AN467" s="396"/>
      <c r="AO467" s="396"/>
      <c r="AQ467" s="396"/>
      <c r="AS467" s="396"/>
      <c r="AU467" s="396"/>
      <c r="AV467" s="395"/>
      <c r="AW467" s="395"/>
      <c r="AX467" s="395"/>
      <c r="AY467" s="395"/>
      <c r="AZ467" s="395"/>
      <c r="BA467" s="395"/>
      <c r="BB467" s="395"/>
      <c r="BC467" s="395"/>
      <c r="BD467" s="395"/>
      <c r="BE467" s="398"/>
      <c r="BF467" s="399"/>
      <c r="BG467" s="399"/>
      <c r="BH467" s="399"/>
      <c r="BI467" s="399"/>
    </row>
    <row r="468" spans="2:61">
      <c r="B468" s="395"/>
      <c r="AA468" s="22"/>
      <c r="AE468" s="397"/>
      <c r="AF468" s="397"/>
      <c r="AG468" s="397"/>
      <c r="AH468" s="396"/>
      <c r="AJ468" s="396"/>
      <c r="AK468" s="396"/>
      <c r="AL468" s="396"/>
      <c r="AN468" s="396"/>
      <c r="AO468" s="396"/>
      <c r="AQ468" s="396"/>
      <c r="AS468" s="396"/>
      <c r="AU468" s="396"/>
      <c r="AV468" s="395"/>
      <c r="AW468" s="395"/>
      <c r="AX468" s="395"/>
      <c r="AY468" s="395"/>
      <c r="AZ468" s="395"/>
      <c r="BA468" s="395"/>
      <c r="BB468" s="395"/>
      <c r="BC468" s="395"/>
      <c r="BD468" s="395"/>
      <c r="BE468" s="398"/>
      <c r="BF468" s="399"/>
      <c r="BG468" s="399"/>
      <c r="BH468" s="399"/>
      <c r="BI468" s="399"/>
    </row>
    <row r="469" spans="2:61">
      <c r="B469" s="395"/>
      <c r="AA469" s="22"/>
      <c r="AE469" s="397"/>
      <c r="AF469" s="397"/>
      <c r="AG469" s="397"/>
      <c r="AH469" s="396"/>
      <c r="AJ469" s="396"/>
      <c r="AK469" s="396"/>
      <c r="AL469" s="396"/>
      <c r="AN469" s="396"/>
      <c r="AO469" s="396"/>
      <c r="AQ469" s="396"/>
      <c r="AS469" s="396"/>
      <c r="AU469" s="396"/>
      <c r="AV469" s="395"/>
      <c r="AW469" s="395"/>
      <c r="AX469" s="395"/>
      <c r="AY469" s="395"/>
      <c r="AZ469" s="395"/>
      <c r="BA469" s="395"/>
      <c r="BB469" s="395"/>
      <c r="BC469" s="395"/>
      <c r="BD469" s="395"/>
      <c r="BE469" s="398"/>
      <c r="BF469" s="399"/>
      <c r="BG469" s="399"/>
      <c r="BH469" s="399"/>
      <c r="BI469" s="399"/>
    </row>
    <row r="470" spans="2:61">
      <c r="B470" s="395"/>
      <c r="AA470" s="22"/>
      <c r="AE470" s="397"/>
      <c r="AF470" s="397"/>
      <c r="AG470" s="397"/>
      <c r="AH470" s="396"/>
      <c r="AJ470" s="396"/>
      <c r="AK470" s="396"/>
      <c r="AL470" s="396"/>
      <c r="AN470" s="396"/>
      <c r="AO470" s="396"/>
      <c r="AQ470" s="396"/>
      <c r="AS470" s="396"/>
      <c r="AU470" s="396"/>
      <c r="AV470" s="395"/>
      <c r="AW470" s="395"/>
      <c r="AX470" s="395"/>
      <c r="AY470" s="395"/>
      <c r="AZ470" s="395"/>
      <c r="BA470" s="395"/>
      <c r="BB470" s="395"/>
      <c r="BC470" s="395"/>
      <c r="BD470" s="395"/>
      <c r="BE470" s="398"/>
      <c r="BF470" s="399"/>
      <c r="BG470" s="399"/>
      <c r="BH470" s="399"/>
      <c r="BI470" s="399"/>
    </row>
    <row r="471" spans="2:61">
      <c r="B471" s="395"/>
      <c r="AA471" s="22"/>
      <c r="AE471" s="397"/>
      <c r="AF471" s="397"/>
      <c r="AG471" s="397"/>
      <c r="AH471" s="396"/>
      <c r="AJ471" s="396"/>
      <c r="AK471" s="396"/>
      <c r="AL471" s="396"/>
      <c r="AN471" s="396"/>
      <c r="AO471" s="396"/>
      <c r="AQ471" s="396"/>
      <c r="AS471" s="396"/>
      <c r="AU471" s="396"/>
      <c r="AV471" s="395"/>
      <c r="AW471" s="395"/>
      <c r="AX471" s="395"/>
      <c r="AY471" s="395"/>
      <c r="AZ471" s="395"/>
      <c r="BA471" s="395"/>
      <c r="BB471" s="395"/>
      <c r="BC471" s="395"/>
      <c r="BD471" s="395"/>
      <c r="BE471" s="398"/>
      <c r="BF471" s="399"/>
      <c r="BG471" s="399"/>
      <c r="BH471" s="399"/>
      <c r="BI471" s="399"/>
    </row>
    <row r="472" spans="2:61">
      <c r="B472" s="395"/>
      <c r="AA472" s="22"/>
      <c r="AE472" s="397"/>
      <c r="AF472" s="397"/>
      <c r="AG472" s="397"/>
      <c r="AH472" s="396"/>
      <c r="AJ472" s="396"/>
      <c r="AK472" s="396"/>
      <c r="AL472" s="396"/>
      <c r="AN472" s="396"/>
      <c r="AO472" s="396"/>
      <c r="AQ472" s="396"/>
      <c r="AS472" s="396"/>
      <c r="AU472" s="396"/>
      <c r="AV472" s="395"/>
      <c r="AW472" s="395"/>
      <c r="AX472" s="395"/>
      <c r="AY472" s="395"/>
      <c r="AZ472" s="395"/>
      <c r="BA472" s="395"/>
      <c r="BB472" s="395"/>
      <c r="BC472" s="395"/>
      <c r="BD472" s="395"/>
      <c r="BE472" s="398"/>
      <c r="BF472" s="399"/>
      <c r="BG472" s="399"/>
      <c r="BH472" s="399"/>
      <c r="BI472" s="399"/>
    </row>
    <row r="473" spans="2:61">
      <c r="B473" s="395"/>
      <c r="AA473" s="22"/>
      <c r="AE473" s="397"/>
      <c r="AF473" s="397"/>
      <c r="AG473" s="397"/>
      <c r="AH473" s="396"/>
      <c r="AJ473" s="396"/>
      <c r="AK473" s="396"/>
      <c r="AL473" s="396"/>
      <c r="AN473" s="396"/>
      <c r="AO473" s="396"/>
      <c r="AQ473" s="396"/>
      <c r="AS473" s="396"/>
      <c r="AU473" s="396"/>
      <c r="AV473" s="395"/>
      <c r="AW473" s="395"/>
      <c r="AX473" s="395"/>
      <c r="AY473" s="395"/>
      <c r="AZ473" s="395"/>
      <c r="BA473" s="395"/>
      <c r="BB473" s="395"/>
      <c r="BC473" s="395"/>
      <c r="BD473" s="395"/>
      <c r="BE473" s="398"/>
      <c r="BF473" s="399"/>
      <c r="BG473" s="399"/>
      <c r="BH473" s="399"/>
      <c r="BI473" s="399"/>
    </row>
    <row r="474" spans="2:61">
      <c r="B474" s="395"/>
      <c r="AA474" s="22"/>
      <c r="AE474" s="397"/>
      <c r="AF474" s="397"/>
      <c r="AG474" s="397"/>
      <c r="AH474" s="396"/>
      <c r="AJ474" s="396"/>
      <c r="AK474" s="396"/>
      <c r="AL474" s="396"/>
      <c r="AN474" s="396"/>
      <c r="AO474" s="396"/>
      <c r="AQ474" s="396"/>
      <c r="AS474" s="396"/>
      <c r="AU474" s="396"/>
      <c r="AV474" s="395"/>
      <c r="AW474" s="395"/>
      <c r="AX474" s="395"/>
      <c r="AY474" s="395"/>
      <c r="AZ474" s="395"/>
      <c r="BA474" s="395"/>
      <c r="BB474" s="395"/>
      <c r="BC474" s="395"/>
      <c r="BD474" s="395"/>
      <c r="BE474" s="398"/>
      <c r="BF474" s="399"/>
      <c r="BG474" s="399"/>
      <c r="BH474" s="399"/>
      <c r="BI474" s="399"/>
    </row>
    <row r="475" spans="2:61">
      <c r="B475" s="395"/>
      <c r="AA475" s="22"/>
      <c r="AE475" s="397"/>
      <c r="AF475" s="397"/>
      <c r="AG475" s="397"/>
      <c r="AH475" s="396"/>
      <c r="AJ475" s="396"/>
      <c r="AK475" s="396"/>
      <c r="AL475" s="396"/>
      <c r="AN475" s="396"/>
      <c r="AO475" s="396"/>
      <c r="AQ475" s="396"/>
      <c r="AS475" s="396"/>
      <c r="AU475" s="396"/>
      <c r="AV475" s="395"/>
      <c r="AW475" s="395"/>
      <c r="AX475" s="395"/>
      <c r="AY475" s="395"/>
      <c r="AZ475" s="395"/>
      <c r="BA475" s="395"/>
      <c r="BB475" s="395"/>
      <c r="BC475" s="395"/>
      <c r="BD475" s="395"/>
      <c r="BE475" s="398"/>
      <c r="BF475" s="399"/>
      <c r="BG475" s="399"/>
      <c r="BH475" s="399"/>
      <c r="BI475" s="399"/>
    </row>
    <row r="476" spans="2:61">
      <c r="B476" s="395"/>
      <c r="AA476" s="22"/>
      <c r="AE476" s="397"/>
      <c r="AF476" s="397"/>
      <c r="AG476" s="397"/>
      <c r="AH476" s="396"/>
      <c r="AJ476" s="396"/>
      <c r="AK476" s="396"/>
      <c r="AL476" s="396"/>
      <c r="AN476" s="396"/>
      <c r="AO476" s="396"/>
      <c r="AQ476" s="396"/>
      <c r="AS476" s="396"/>
      <c r="AU476" s="396"/>
      <c r="AV476" s="395"/>
      <c r="AW476" s="395"/>
      <c r="AX476" s="395"/>
      <c r="AY476" s="395"/>
      <c r="AZ476" s="395"/>
      <c r="BA476" s="395"/>
      <c r="BB476" s="395"/>
      <c r="BC476" s="395"/>
      <c r="BD476" s="395"/>
      <c r="BE476" s="398"/>
      <c r="BF476" s="399"/>
      <c r="BG476" s="399"/>
      <c r="BH476" s="399"/>
      <c r="BI476" s="399"/>
    </row>
    <row r="477" spans="2:61">
      <c r="B477" s="395"/>
      <c r="AA477" s="22"/>
      <c r="AE477" s="397"/>
      <c r="AF477" s="397"/>
      <c r="AG477" s="397"/>
      <c r="AH477" s="396"/>
      <c r="AJ477" s="396"/>
      <c r="AK477" s="396"/>
      <c r="AL477" s="396"/>
      <c r="AN477" s="396"/>
      <c r="AO477" s="396"/>
      <c r="AQ477" s="396"/>
      <c r="AS477" s="396"/>
      <c r="AU477" s="396"/>
      <c r="AV477" s="395"/>
      <c r="AW477" s="395"/>
      <c r="AX477" s="395"/>
      <c r="AY477" s="395"/>
      <c r="AZ477" s="395"/>
      <c r="BA477" s="395"/>
      <c r="BB477" s="395"/>
      <c r="BC477" s="395"/>
      <c r="BD477" s="395"/>
      <c r="BE477" s="398"/>
      <c r="BF477" s="399"/>
      <c r="BG477" s="399"/>
      <c r="BH477" s="399"/>
      <c r="BI477" s="399"/>
    </row>
    <row r="478" spans="2:61">
      <c r="B478" s="395"/>
      <c r="AA478" s="22"/>
      <c r="AE478" s="397"/>
      <c r="AF478" s="397"/>
      <c r="AG478" s="397"/>
      <c r="AH478" s="396"/>
      <c r="AJ478" s="396"/>
      <c r="AK478" s="396"/>
      <c r="AL478" s="396"/>
      <c r="AN478" s="396"/>
      <c r="AO478" s="396"/>
      <c r="AQ478" s="396"/>
      <c r="AS478" s="396"/>
      <c r="AU478" s="396"/>
      <c r="AV478" s="395"/>
      <c r="AW478" s="395"/>
      <c r="AX478" s="395"/>
      <c r="AY478" s="395"/>
      <c r="AZ478" s="395"/>
      <c r="BA478" s="395"/>
      <c r="BB478" s="395"/>
      <c r="BC478" s="395"/>
      <c r="BD478" s="395"/>
      <c r="BE478" s="398"/>
      <c r="BF478" s="399"/>
      <c r="BG478" s="399"/>
      <c r="BH478" s="399"/>
      <c r="BI478" s="399"/>
    </row>
    <row r="479" spans="2:61">
      <c r="B479" s="395"/>
      <c r="AA479" s="22"/>
      <c r="AE479" s="397"/>
      <c r="AF479" s="397"/>
      <c r="AG479" s="397"/>
      <c r="AH479" s="396"/>
      <c r="AJ479" s="396"/>
      <c r="AK479" s="396"/>
      <c r="AL479" s="396"/>
      <c r="AN479" s="396"/>
      <c r="AO479" s="396"/>
      <c r="AQ479" s="396"/>
      <c r="AS479" s="396"/>
      <c r="AU479" s="396"/>
      <c r="AV479" s="395"/>
      <c r="AW479" s="395"/>
      <c r="AX479" s="395"/>
      <c r="AY479" s="395"/>
      <c r="AZ479" s="395"/>
      <c r="BA479" s="395"/>
      <c r="BB479" s="395"/>
      <c r="BC479" s="395"/>
      <c r="BD479" s="395"/>
      <c r="BE479" s="398"/>
      <c r="BF479" s="399"/>
      <c r="BG479" s="399"/>
      <c r="BH479" s="399"/>
      <c r="BI479" s="399"/>
    </row>
    <row r="480" spans="2:61">
      <c r="B480" s="395"/>
      <c r="AA480" s="22"/>
      <c r="AE480" s="397"/>
      <c r="AF480" s="397"/>
      <c r="AG480" s="397"/>
      <c r="AH480" s="396"/>
      <c r="AJ480" s="396"/>
      <c r="AK480" s="396"/>
      <c r="AL480" s="396"/>
      <c r="AN480" s="396"/>
      <c r="AO480" s="396"/>
      <c r="AQ480" s="396"/>
      <c r="AS480" s="396"/>
      <c r="AU480" s="396"/>
      <c r="AV480" s="395"/>
      <c r="AW480" s="395"/>
      <c r="AX480" s="395"/>
      <c r="AY480" s="395"/>
      <c r="AZ480" s="395"/>
      <c r="BA480" s="395"/>
      <c r="BB480" s="395"/>
      <c r="BC480" s="395"/>
      <c r="BD480" s="395"/>
      <c r="BE480" s="398"/>
      <c r="BF480" s="399"/>
      <c r="BG480" s="399"/>
      <c r="BH480" s="399"/>
      <c r="BI480" s="399"/>
    </row>
    <row r="481" spans="2:61">
      <c r="B481" s="395"/>
      <c r="AA481" s="22"/>
      <c r="AE481" s="397"/>
      <c r="AF481" s="397"/>
      <c r="AG481" s="397"/>
      <c r="AH481" s="396"/>
      <c r="AJ481" s="396"/>
      <c r="AK481" s="396"/>
      <c r="AL481" s="396"/>
      <c r="AN481" s="396"/>
      <c r="AO481" s="396"/>
      <c r="AQ481" s="396"/>
      <c r="AS481" s="396"/>
      <c r="AU481" s="396"/>
      <c r="AV481" s="395"/>
      <c r="AW481" s="395"/>
      <c r="AX481" s="395"/>
      <c r="AY481" s="395"/>
      <c r="AZ481" s="395"/>
      <c r="BA481" s="395"/>
      <c r="BB481" s="395"/>
      <c r="BC481" s="395"/>
      <c r="BD481" s="395"/>
      <c r="BE481" s="398"/>
      <c r="BF481" s="399"/>
      <c r="BG481" s="399"/>
      <c r="BH481" s="399"/>
      <c r="BI481" s="399"/>
    </row>
    <row r="482" spans="2:61">
      <c r="B482" s="395"/>
      <c r="AA482" s="22"/>
      <c r="AE482" s="397"/>
      <c r="AF482" s="397"/>
      <c r="AG482" s="397"/>
      <c r="AH482" s="396"/>
      <c r="AJ482" s="396"/>
      <c r="AK482" s="396"/>
      <c r="AL482" s="396"/>
      <c r="AN482" s="396"/>
      <c r="AO482" s="396"/>
      <c r="AQ482" s="396"/>
      <c r="AS482" s="396"/>
      <c r="AU482" s="396"/>
      <c r="AV482" s="395"/>
      <c r="AW482" s="395"/>
      <c r="AX482" s="395"/>
      <c r="AY482" s="395"/>
      <c r="AZ482" s="395"/>
      <c r="BA482" s="395"/>
      <c r="BB482" s="395"/>
      <c r="BC482" s="395"/>
      <c r="BD482" s="395"/>
      <c r="BE482" s="398"/>
      <c r="BF482" s="399"/>
      <c r="BG482" s="399"/>
      <c r="BH482" s="399"/>
      <c r="BI482" s="399"/>
    </row>
    <row r="483" spans="2:61">
      <c r="B483" s="395"/>
      <c r="AA483" s="22"/>
      <c r="AE483" s="397"/>
      <c r="AF483" s="397"/>
      <c r="AG483" s="397"/>
      <c r="AH483" s="396"/>
      <c r="AJ483" s="396"/>
      <c r="AK483" s="396"/>
      <c r="AL483" s="396"/>
      <c r="AN483" s="396"/>
      <c r="AO483" s="396"/>
      <c r="AQ483" s="396"/>
      <c r="AS483" s="396"/>
      <c r="AU483" s="396"/>
      <c r="AV483" s="395"/>
      <c r="AW483" s="395"/>
      <c r="AX483" s="395"/>
      <c r="AY483" s="395"/>
      <c r="AZ483" s="395"/>
      <c r="BA483" s="395"/>
      <c r="BB483" s="395"/>
      <c r="BC483" s="395"/>
      <c r="BD483" s="395"/>
      <c r="BE483" s="398"/>
      <c r="BF483" s="399"/>
      <c r="BG483" s="399"/>
      <c r="BH483" s="399"/>
      <c r="BI483" s="399"/>
    </row>
    <row r="484" spans="2:61">
      <c r="B484" s="395"/>
      <c r="AA484" s="22"/>
      <c r="AE484" s="397"/>
      <c r="AF484" s="397"/>
      <c r="AG484" s="397"/>
      <c r="AH484" s="396"/>
      <c r="AJ484" s="396"/>
      <c r="AK484" s="396"/>
      <c r="AL484" s="396"/>
      <c r="AN484" s="396"/>
      <c r="AO484" s="396"/>
      <c r="AQ484" s="396"/>
      <c r="AS484" s="396"/>
      <c r="AU484" s="396"/>
      <c r="AV484" s="395"/>
      <c r="AW484" s="395"/>
      <c r="AX484" s="395"/>
      <c r="AY484" s="395"/>
      <c r="AZ484" s="395"/>
      <c r="BA484" s="395"/>
      <c r="BB484" s="395"/>
      <c r="BC484" s="395"/>
      <c r="BD484" s="395"/>
      <c r="BE484" s="398"/>
      <c r="BF484" s="399"/>
      <c r="BG484" s="399"/>
      <c r="BH484" s="399"/>
      <c r="BI484" s="399"/>
    </row>
    <row r="485" spans="2:61">
      <c r="B485" s="395"/>
      <c r="AA485" s="22"/>
      <c r="AE485" s="397"/>
      <c r="AF485" s="397"/>
      <c r="AG485" s="397"/>
      <c r="AH485" s="396"/>
      <c r="AJ485" s="396"/>
      <c r="AK485" s="396"/>
      <c r="AL485" s="396"/>
      <c r="AN485" s="396"/>
      <c r="AO485" s="396"/>
      <c r="AQ485" s="396"/>
      <c r="AS485" s="396"/>
      <c r="AU485" s="396"/>
      <c r="AV485" s="395"/>
      <c r="AW485" s="395"/>
      <c r="AX485" s="395"/>
      <c r="AY485" s="395"/>
      <c r="AZ485" s="395"/>
      <c r="BA485" s="395"/>
      <c r="BB485" s="395"/>
      <c r="BC485" s="395"/>
      <c r="BD485" s="395"/>
      <c r="BE485" s="398"/>
      <c r="BF485" s="399"/>
      <c r="BG485" s="399"/>
      <c r="BH485" s="399"/>
      <c r="BI485" s="399"/>
    </row>
    <row r="486" spans="2:61">
      <c r="B486" s="395"/>
      <c r="AA486" s="22"/>
      <c r="AE486" s="397"/>
      <c r="AF486" s="397"/>
      <c r="AG486" s="397"/>
      <c r="AH486" s="396"/>
      <c r="AJ486" s="396"/>
      <c r="AK486" s="396"/>
      <c r="AL486" s="396"/>
      <c r="AN486" s="396"/>
      <c r="AO486" s="396"/>
      <c r="AQ486" s="396"/>
      <c r="AS486" s="396"/>
      <c r="AU486" s="396"/>
      <c r="AV486" s="395"/>
      <c r="AW486" s="395"/>
      <c r="AX486" s="395"/>
      <c r="AY486" s="395"/>
      <c r="AZ486" s="395"/>
      <c r="BA486" s="395"/>
      <c r="BB486" s="395"/>
      <c r="BC486" s="395"/>
      <c r="BD486" s="395"/>
      <c r="BE486" s="398"/>
      <c r="BF486" s="399"/>
      <c r="BG486" s="399"/>
      <c r="BH486" s="399"/>
      <c r="BI486" s="399"/>
    </row>
    <row r="487" spans="2:61">
      <c r="B487" s="395"/>
      <c r="AA487" s="22"/>
      <c r="AE487" s="397"/>
      <c r="AF487" s="397"/>
      <c r="AG487" s="397"/>
      <c r="AH487" s="396"/>
      <c r="AJ487" s="396"/>
      <c r="AK487" s="396"/>
      <c r="AL487" s="396"/>
      <c r="AN487" s="396"/>
      <c r="AO487" s="396"/>
      <c r="AQ487" s="396"/>
      <c r="AS487" s="396"/>
      <c r="AU487" s="396"/>
      <c r="AV487" s="395"/>
      <c r="AW487" s="395"/>
      <c r="AX487" s="395"/>
      <c r="AY487" s="395"/>
      <c r="AZ487" s="395"/>
      <c r="BA487" s="395"/>
      <c r="BB487" s="395"/>
      <c r="BC487" s="395"/>
      <c r="BD487" s="395"/>
      <c r="BE487" s="398"/>
      <c r="BF487" s="399"/>
      <c r="BG487" s="399"/>
      <c r="BH487" s="399"/>
      <c r="BI487" s="399"/>
    </row>
    <row r="488" spans="2:61">
      <c r="B488" s="395"/>
      <c r="AA488" s="22"/>
      <c r="AE488" s="397"/>
      <c r="AF488" s="397"/>
      <c r="AG488" s="397"/>
      <c r="AH488" s="396"/>
      <c r="AJ488" s="396"/>
      <c r="AK488" s="396"/>
      <c r="AL488" s="396"/>
      <c r="AN488" s="396"/>
      <c r="AO488" s="396"/>
      <c r="AQ488" s="396"/>
      <c r="AS488" s="396"/>
      <c r="AU488" s="396"/>
      <c r="AV488" s="395"/>
      <c r="AW488" s="395"/>
      <c r="AX488" s="395"/>
      <c r="AY488" s="395"/>
      <c r="AZ488" s="395"/>
      <c r="BA488" s="395"/>
      <c r="BB488" s="395"/>
      <c r="BC488" s="395"/>
      <c r="BD488" s="395"/>
      <c r="BE488" s="398"/>
      <c r="BF488" s="399"/>
      <c r="BG488" s="399"/>
      <c r="BH488" s="399"/>
      <c r="BI488" s="399"/>
    </row>
    <row r="489" spans="2:61">
      <c r="B489" s="395"/>
      <c r="AA489" s="22"/>
      <c r="AE489" s="397"/>
      <c r="AF489" s="397"/>
      <c r="AG489" s="397"/>
      <c r="AH489" s="396"/>
      <c r="AJ489" s="396"/>
      <c r="AK489" s="396"/>
      <c r="AL489" s="396"/>
      <c r="AN489" s="396"/>
      <c r="AO489" s="396"/>
      <c r="AQ489" s="396"/>
      <c r="AS489" s="396"/>
      <c r="AU489" s="396"/>
      <c r="AV489" s="395"/>
      <c r="AW489" s="395"/>
      <c r="AX489" s="395"/>
      <c r="AY489" s="395"/>
      <c r="AZ489" s="395"/>
      <c r="BA489" s="395"/>
      <c r="BB489" s="395"/>
      <c r="BC489" s="395"/>
      <c r="BD489" s="395"/>
      <c r="BE489" s="398"/>
      <c r="BF489" s="399"/>
      <c r="BG489" s="399"/>
      <c r="BH489" s="399"/>
      <c r="BI489" s="399"/>
    </row>
    <row r="490" spans="2:61">
      <c r="B490" s="395"/>
      <c r="AA490" s="22"/>
      <c r="AE490" s="397"/>
      <c r="AF490" s="397"/>
      <c r="AG490" s="397"/>
      <c r="AH490" s="396"/>
      <c r="AJ490" s="396"/>
      <c r="AK490" s="396"/>
      <c r="AL490" s="396"/>
      <c r="AN490" s="396"/>
      <c r="AO490" s="396"/>
      <c r="AQ490" s="396"/>
      <c r="AS490" s="396"/>
      <c r="AU490" s="396"/>
      <c r="AV490" s="395"/>
      <c r="AW490" s="395"/>
      <c r="AX490" s="395"/>
      <c r="AY490" s="395"/>
      <c r="AZ490" s="395"/>
      <c r="BA490" s="395"/>
      <c r="BB490" s="395"/>
      <c r="BC490" s="395"/>
      <c r="BD490" s="395"/>
      <c r="BE490" s="398"/>
      <c r="BF490" s="399"/>
      <c r="BG490" s="399"/>
      <c r="BH490" s="399"/>
      <c r="BI490" s="399"/>
    </row>
    <row r="491" spans="2:61">
      <c r="B491" s="395"/>
      <c r="AA491" s="22"/>
      <c r="AE491" s="397"/>
      <c r="AF491" s="397"/>
      <c r="AG491" s="397"/>
      <c r="AH491" s="396"/>
      <c r="AJ491" s="396"/>
      <c r="AK491" s="396"/>
      <c r="AL491" s="396"/>
      <c r="AN491" s="396"/>
      <c r="AO491" s="396"/>
      <c r="AQ491" s="396"/>
      <c r="AS491" s="396"/>
      <c r="AU491" s="396"/>
      <c r="AV491" s="395"/>
      <c r="AW491" s="395"/>
      <c r="AX491" s="395"/>
      <c r="AY491" s="395"/>
      <c r="AZ491" s="395"/>
      <c r="BA491" s="395"/>
      <c r="BB491" s="395"/>
      <c r="BC491" s="395"/>
      <c r="BD491" s="395"/>
      <c r="BE491" s="398"/>
      <c r="BF491" s="399"/>
      <c r="BG491" s="399"/>
      <c r="BH491" s="399"/>
      <c r="BI491" s="399"/>
    </row>
    <row r="492" spans="2:61">
      <c r="B492" s="395"/>
      <c r="AA492" s="22"/>
      <c r="AE492" s="397"/>
      <c r="AF492" s="397"/>
      <c r="AG492" s="397"/>
      <c r="AH492" s="396"/>
      <c r="AJ492" s="396"/>
      <c r="AK492" s="396"/>
      <c r="AL492" s="396"/>
      <c r="AN492" s="396"/>
      <c r="AO492" s="396"/>
      <c r="AQ492" s="396"/>
      <c r="AS492" s="396"/>
      <c r="AU492" s="396"/>
      <c r="AV492" s="395"/>
      <c r="AW492" s="395"/>
      <c r="AX492" s="395"/>
      <c r="AY492" s="395"/>
      <c r="AZ492" s="395"/>
      <c r="BA492" s="395"/>
      <c r="BB492" s="395"/>
      <c r="BC492" s="395"/>
      <c r="BD492" s="395"/>
      <c r="BE492" s="398"/>
      <c r="BF492" s="399"/>
      <c r="BG492" s="399"/>
      <c r="BH492" s="399"/>
      <c r="BI492" s="399"/>
    </row>
    <row r="493" spans="2:61">
      <c r="B493" s="395"/>
      <c r="AA493" s="22"/>
      <c r="AE493" s="397"/>
      <c r="AF493" s="397"/>
      <c r="AG493" s="397"/>
      <c r="AH493" s="396"/>
      <c r="AJ493" s="396"/>
      <c r="AK493" s="396"/>
      <c r="AL493" s="396"/>
      <c r="AN493" s="396"/>
      <c r="AO493" s="396"/>
      <c r="AQ493" s="396"/>
      <c r="AS493" s="396"/>
      <c r="AU493" s="396"/>
      <c r="AV493" s="395"/>
      <c r="AW493" s="395"/>
      <c r="AX493" s="395"/>
      <c r="AY493" s="395"/>
      <c r="AZ493" s="395"/>
      <c r="BA493" s="395"/>
      <c r="BB493" s="395"/>
      <c r="BC493" s="395"/>
      <c r="BD493" s="395"/>
      <c r="BE493" s="398"/>
      <c r="BF493" s="399"/>
      <c r="BG493" s="399"/>
      <c r="BH493" s="399"/>
      <c r="BI493" s="399"/>
    </row>
    <row r="494" spans="2:61">
      <c r="B494" s="395"/>
      <c r="AA494" s="22"/>
      <c r="AE494" s="397"/>
      <c r="AF494" s="397"/>
      <c r="AG494" s="397"/>
      <c r="AH494" s="396"/>
      <c r="AJ494" s="396"/>
      <c r="AK494" s="396"/>
      <c r="AL494" s="396"/>
      <c r="AN494" s="396"/>
      <c r="AO494" s="396"/>
      <c r="AQ494" s="396"/>
      <c r="AS494" s="396"/>
      <c r="AU494" s="396"/>
      <c r="AV494" s="395"/>
      <c r="AW494" s="395"/>
      <c r="AX494" s="395"/>
      <c r="AY494" s="395"/>
      <c r="AZ494" s="395"/>
      <c r="BA494" s="395"/>
      <c r="BB494" s="395"/>
      <c r="BC494" s="395"/>
      <c r="BD494" s="395"/>
      <c r="BE494" s="398"/>
      <c r="BF494" s="399"/>
      <c r="BG494" s="399"/>
      <c r="BH494" s="399"/>
      <c r="BI494" s="399"/>
    </row>
    <row r="495" spans="2:61">
      <c r="B495" s="395"/>
      <c r="AA495" s="22"/>
      <c r="AE495" s="397"/>
      <c r="AF495" s="397"/>
      <c r="AG495" s="397"/>
      <c r="AH495" s="396"/>
      <c r="AJ495" s="396"/>
      <c r="AK495" s="396"/>
      <c r="AL495" s="396"/>
      <c r="AN495" s="396"/>
      <c r="AO495" s="396"/>
      <c r="AQ495" s="396"/>
      <c r="AS495" s="396"/>
      <c r="AU495" s="396"/>
      <c r="AV495" s="395"/>
      <c r="AW495" s="395"/>
      <c r="AX495" s="395"/>
      <c r="AY495" s="395"/>
      <c r="AZ495" s="395"/>
      <c r="BA495" s="395"/>
      <c r="BB495" s="395"/>
      <c r="BC495" s="395"/>
      <c r="BD495" s="395"/>
      <c r="BE495" s="398"/>
      <c r="BF495" s="399"/>
      <c r="BG495" s="399"/>
      <c r="BH495" s="399"/>
      <c r="BI495" s="399"/>
    </row>
    <row r="496" spans="2:61">
      <c r="B496" s="395"/>
      <c r="AA496" s="22"/>
      <c r="AE496" s="397"/>
      <c r="AF496" s="397"/>
      <c r="AG496" s="397"/>
      <c r="AH496" s="396"/>
      <c r="AJ496" s="396"/>
      <c r="AK496" s="396"/>
      <c r="AL496" s="396"/>
      <c r="AN496" s="396"/>
      <c r="AO496" s="396"/>
      <c r="AQ496" s="396"/>
      <c r="AS496" s="396"/>
      <c r="AU496" s="396"/>
      <c r="AV496" s="395"/>
      <c r="AW496" s="395"/>
      <c r="AX496" s="395"/>
      <c r="AY496" s="395"/>
      <c r="AZ496" s="395"/>
      <c r="BA496" s="395"/>
      <c r="BB496" s="395"/>
      <c r="BC496" s="395"/>
      <c r="BD496" s="395"/>
      <c r="BE496" s="398"/>
      <c r="BF496" s="399"/>
      <c r="BG496" s="399"/>
      <c r="BH496" s="399"/>
      <c r="BI496" s="399"/>
    </row>
    <row r="497" spans="2:61">
      <c r="B497" s="395"/>
      <c r="AA497" s="22"/>
      <c r="AE497" s="397"/>
      <c r="AF497" s="397"/>
      <c r="AG497" s="397"/>
      <c r="AH497" s="396"/>
      <c r="AJ497" s="396"/>
      <c r="AK497" s="396"/>
      <c r="AL497" s="396"/>
      <c r="AN497" s="396"/>
      <c r="AO497" s="396"/>
      <c r="AQ497" s="396"/>
      <c r="AS497" s="396"/>
      <c r="AU497" s="396"/>
      <c r="AV497" s="395"/>
      <c r="AW497" s="395"/>
      <c r="AX497" s="395"/>
      <c r="AY497" s="395"/>
      <c r="AZ497" s="395"/>
      <c r="BA497" s="395"/>
      <c r="BB497" s="395"/>
      <c r="BC497" s="395"/>
      <c r="BD497" s="395"/>
      <c r="BE497" s="398"/>
      <c r="BF497" s="399"/>
      <c r="BG497" s="399"/>
      <c r="BH497" s="399"/>
      <c r="BI497" s="399"/>
    </row>
    <row r="498" spans="2:61">
      <c r="B498" s="395"/>
      <c r="AA498" s="22"/>
      <c r="AE498" s="397"/>
      <c r="AF498" s="397"/>
      <c r="AG498" s="397"/>
      <c r="AH498" s="396"/>
      <c r="AJ498" s="396"/>
      <c r="AK498" s="396"/>
      <c r="AL498" s="396"/>
      <c r="AN498" s="396"/>
      <c r="AO498" s="396"/>
      <c r="AQ498" s="396"/>
      <c r="AS498" s="396"/>
      <c r="AU498" s="396"/>
      <c r="AV498" s="395"/>
      <c r="AW498" s="395"/>
      <c r="AX498" s="395"/>
      <c r="AY498" s="395"/>
      <c r="AZ498" s="395"/>
      <c r="BA498" s="395"/>
      <c r="BB498" s="395"/>
      <c r="BC498" s="395"/>
      <c r="BD498" s="395"/>
      <c r="BE498" s="398"/>
      <c r="BF498" s="399"/>
      <c r="BG498" s="399"/>
      <c r="BH498" s="399"/>
      <c r="BI498" s="399"/>
    </row>
    <row r="499" spans="2:61">
      <c r="B499" s="395"/>
      <c r="AA499" s="22"/>
      <c r="AE499" s="397"/>
      <c r="AF499" s="397"/>
      <c r="AG499" s="397"/>
      <c r="AH499" s="396"/>
      <c r="AJ499" s="396"/>
      <c r="AK499" s="396"/>
      <c r="AL499" s="396"/>
      <c r="AN499" s="396"/>
      <c r="AO499" s="396"/>
      <c r="AQ499" s="396"/>
      <c r="AS499" s="396"/>
      <c r="AU499" s="396"/>
      <c r="AV499" s="395"/>
      <c r="AW499" s="395"/>
      <c r="AX499" s="395"/>
      <c r="AY499" s="395"/>
      <c r="AZ499" s="395"/>
      <c r="BA499" s="395"/>
      <c r="BB499" s="395"/>
      <c r="BC499" s="395"/>
      <c r="BD499" s="395"/>
      <c r="BE499" s="398"/>
      <c r="BF499" s="399"/>
      <c r="BG499" s="399"/>
      <c r="BH499" s="399"/>
      <c r="BI499" s="399"/>
    </row>
    <row r="500" spans="2:61">
      <c r="B500" s="395"/>
      <c r="AA500" s="22"/>
      <c r="AE500" s="397"/>
      <c r="AF500" s="397"/>
      <c r="AG500" s="397"/>
      <c r="AH500" s="396"/>
      <c r="AJ500" s="396"/>
      <c r="AK500" s="396"/>
      <c r="AL500" s="396"/>
      <c r="AN500" s="396"/>
      <c r="AO500" s="396"/>
      <c r="AQ500" s="396"/>
      <c r="AS500" s="396"/>
      <c r="AU500" s="396"/>
      <c r="AV500" s="395"/>
      <c r="AW500" s="395"/>
      <c r="AX500" s="395"/>
      <c r="AY500" s="395"/>
      <c r="AZ500" s="395"/>
      <c r="BA500" s="395"/>
      <c r="BB500" s="395"/>
      <c r="BC500" s="395"/>
      <c r="BD500" s="395"/>
      <c r="BE500" s="398"/>
      <c r="BF500" s="399"/>
      <c r="BG500" s="399"/>
      <c r="BH500" s="399"/>
      <c r="BI500" s="399"/>
    </row>
    <row r="501" spans="2:61">
      <c r="B501" s="395"/>
      <c r="AA501" s="22"/>
      <c r="AE501" s="397"/>
      <c r="AF501" s="397"/>
      <c r="AG501" s="397"/>
      <c r="AH501" s="396"/>
      <c r="AJ501" s="396"/>
      <c r="AK501" s="396"/>
      <c r="AL501" s="396"/>
      <c r="AN501" s="396"/>
      <c r="AO501" s="396"/>
      <c r="AQ501" s="396"/>
      <c r="AS501" s="396"/>
      <c r="AU501" s="396"/>
      <c r="AV501" s="395"/>
      <c r="AW501" s="395"/>
      <c r="AX501" s="395"/>
      <c r="AY501" s="395"/>
      <c r="AZ501" s="395"/>
      <c r="BA501" s="395"/>
      <c r="BB501" s="395"/>
      <c r="BC501" s="395"/>
      <c r="BD501" s="395"/>
      <c r="BE501" s="398"/>
      <c r="BF501" s="399"/>
      <c r="BG501" s="399"/>
      <c r="BH501" s="399"/>
      <c r="BI501" s="399"/>
    </row>
    <row r="502" spans="2:61">
      <c r="B502" s="395"/>
      <c r="AA502" s="22"/>
      <c r="AE502" s="397"/>
      <c r="AF502" s="397"/>
      <c r="AG502" s="397"/>
      <c r="AH502" s="396"/>
      <c r="AJ502" s="396"/>
      <c r="AK502" s="396"/>
      <c r="AL502" s="396"/>
      <c r="AN502" s="396"/>
      <c r="AO502" s="396"/>
      <c r="AQ502" s="396"/>
      <c r="AS502" s="396"/>
      <c r="AU502" s="396"/>
      <c r="AV502" s="395"/>
      <c r="AW502" s="395"/>
      <c r="AX502" s="395"/>
      <c r="AY502" s="395"/>
      <c r="AZ502" s="395"/>
      <c r="BA502" s="395"/>
      <c r="BB502" s="395"/>
      <c r="BC502" s="395"/>
      <c r="BD502" s="395"/>
      <c r="BE502" s="398"/>
      <c r="BF502" s="399"/>
      <c r="BG502" s="399"/>
      <c r="BH502" s="399"/>
      <c r="BI502" s="399"/>
    </row>
    <row r="503" spans="2:61">
      <c r="B503" s="395"/>
      <c r="AA503" s="22"/>
      <c r="AE503" s="397"/>
      <c r="AF503" s="397"/>
      <c r="AG503" s="397"/>
      <c r="AH503" s="396"/>
      <c r="AJ503" s="396"/>
      <c r="AK503" s="396"/>
      <c r="AL503" s="396"/>
      <c r="AN503" s="396"/>
      <c r="AO503" s="396"/>
      <c r="AQ503" s="396"/>
      <c r="AS503" s="396"/>
      <c r="AU503" s="396"/>
      <c r="AV503" s="395"/>
      <c r="AW503" s="395"/>
      <c r="AX503" s="395"/>
      <c r="AY503" s="395"/>
      <c r="AZ503" s="395"/>
      <c r="BA503" s="395"/>
      <c r="BB503" s="395"/>
      <c r="BC503" s="395"/>
      <c r="BD503" s="395"/>
      <c r="BE503" s="398"/>
      <c r="BF503" s="399"/>
      <c r="BG503" s="399"/>
      <c r="BH503" s="399"/>
      <c r="BI503" s="399"/>
    </row>
    <row r="504" spans="2:61">
      <c r="B504" s="395"/>
      <c r="AA504" s="22"/>
      <c r="AE504" s="397"/>
      <c r="AF504" s="397"/>
      <c r="AG504" s="397"/>
      <c r="AH504" s="396"/>
      <c r="AJ504" s="396"/>
      <c r="AK504" s="396"/>
      <c r="AL504" s="396"/>
      <c r="AN504" s="396"/>
      <c r="AO504" s="396"/>
      <c r="AQ504" s="396"/>
      <c r="AS504" s="396"/>
      <c r="AU504" s="396"/>
      <c r="AV504" s="395"/>
      <c r="AW504" s="395"/>
      <c r="AX504" s="395"/>
      <c r="AY504" s="395"/>
      <c r="AZ504" s="395"/>
      <c r="BA504" s="395"/>
      <c r="BB504" s="395"/>
      <c r="BC504" s="395"/>
      <c r="BD504" s="395"/>
      <c r="BE504" s="398"/>
      <c r="BF504" s="399"/>
      <c r="BG504" s="399"/>
      <c r="BH504" s="399"/>
      <c r="BI504" s="399"/>
    </row>
    <row r="505" spans="2:61">
      <c r="B505" s="395"/>
      <c r="AA505" s="22"/>
      <c r="AE505" s="397"/>
      <c r="AF505" s="397"/>
      <c r="AG505" s="397"/>
      <c r="AH505" s="396"/>
      <c r="AJ505" s="396"/>
      <c r="AK505" s="396"/>
      <c r="AL505" s="396"/>
      <c r="AN505" s="396"/>
      <c r="AO505" s="396"/>
      <c r="AQ505" s="396"/>
      <c r="AS505" s="396"/>
      <c r="AU505" s="396"/>
      <c r="AV505" s="395"/>
      <c r="AW505" s="395"/>
      <c r="AX505" s="395"/>
      <c r="AY505" s="395"/>
      <c r="AZ505" s="395"/>
      <c r="BA505" s="395"/>
      <c r="BB505" s="395"/>
      <c r="BC505" s="395"/>
      <c r="BD505" s="395"/>
      <c r="BE505" s="398"/>
      <c r="BF505" s="399"/>
      <c r="BG505" s="399"/>
      <c r="BH505" s="399"/>
      <c r="BI505" s="399"/>
    </row>
    <row r="506" spans="2:61">
      <c r="B506" s="395"/>
      <c r="AA506" s="22"/>
      <c r="AE506" s="397"/>
      <c r="AF506" s="397"/>
      <c r="AG506" s="397"/>
      <c r="AH506" s="396"/>
      <c r="AJ506" s="396"/>
      <c r="AK506" s="396"/>
      <c r="AL506" s="396"/>
      <c r="AN506" s="396"/>
      <c r="AO506" s="396"/>
      <c r="AQ506" s="396"/>
      <c r="AS506" s="396"/>
      <c r="AU506" s="396"/>
      <c r="AV506" s="395"/>
      <c r="AW506" s="395"/>
      <c r="AX506" s="395"/>
      <c r="AY506" s="395"/>
      <c r="AZ506" s="395"/>
      <c r="BA506" s="395"/>
      <c r="BB506" s="395"/>
      <c r="BC506" s="395"/>
      <c r="BD506" s="395"/>
      <c r="BE506" s="398"/>
      <c r="BF506" s="399"/>
      <c r="BG506" s="399"/>
      <c r="BH506" s="399"/>
      <c r="BI506" s="399"/>
    </row>
    <row r="507" spans="2:61">
      <c r="B507" s="395"/>
      <c r="AA507" s="22"/>
      <c r="AE507" s="397"/>
      <c r="AF507" s="397"/>
      <c r="AG507" s="397"/>
      <c r="AH507" s="396"/>
      <c r="AJ507" s="396"/>
      <c r="AK507" s="396"/>
      <c r="AL507" s="396"/>
      <c r="AN507" s="396"/>
      <c r="AO507" s="396"/>
      <c r="AQ507" s="396"/>
      <c r="AS507" s="396"/>
      <c r="AU507" s="396"/>
      <c r="AV507" s="395"/>
      <c r="AW507" s="395"/>
      <c r="AX507" s="395"/>
      <c r="AY507" s="395"/>
      <c r="AZ507" s="395"/>
      <c r="BA507" s="395"/>
      <c r="BB507" s="395"/>
      <c r="BC507" s="395"/>
      <c r="BD507" s="395"/>
      <c r="BE507" s="398"/>
      <c r="BF507" s="399"/>
      <c r="BG507" s="399"/>
      <c r="BH507" s="399"/>
      <c r="BI507" s="399"/>
    </row>
    <row r="508" spans="2:61">
      <c r="B508" s="395"/>
      <c r="AA508" s="22"/>
      <c r="AE508" s="397"/>
      <c r="AF508" s="397"/>
      <c r="AG508" s="397"/>
      <c r="AH508" s="396"/>
      <c r="AJ508" s="396"/>
      <c r="AK508" s="396"/>
      <c r="AL508" s="396"/>
      <c r="AN508" s="396"/>
      <c r="AO508" s="396"/>
      <c r="AQ508" s="396"/>
      <c r="AS508" s="396"/>
      <c r="AU508" s="396"/>
      <c r="AV508" s="395"/>
      <c r="AW508" s="395"/>
      <c r="AX508" s="395"/>
      <c r="AY508" s="395"/>
      <c r="AZ508" s="395"/>
      <c r="BA508" s="395"/>
      <c r="BB508" s="395"/>
      <c r="BC508" s="395"/>
      <c r="BD508" s="395"/>
      <c r="BE508" s="398"/>
      <c r="BF508" s="399"/>
      <c r="BG508" s="399"/>
      <c r="BH508" s="399"/>
      <c r="BI508" s="399"/>
    </row>
    <row r="509" spans="2:61">
      <c r="B509" s="395"/>
      <c r="AA509" s="22"/>
      <c r="AE509" s="397"/>
      <c r="AF509" s="397"/>
      <c r="AG509" s="397"/>
      <c r="AH509" s="396"/>
      <c r="AJ509" s="396"/>
      <c r="AK509" s="396"/>
      <c r="AL509" s="396"/>
      <c r="AN509" s="396"/>
      <c r="AO509" s="396"/>
      <c r="AQ509" s="396"/>
      <c r="AS509" s="396"/>
      <c r="AU509" s="396"/>
      <c r="AV509" s="395"/>
      <c r="AW509" s="395"/>
      <c r="AX509" s="395"/>
      <c r="AY509" s="395"/>
      <c r="AZ509" s="395"/>
      <c r="BA509" s="395"/>
      <c r="BB509" s="395"/>
      <c r="BC509" s="395"/>
      <c r="BD509" s="395"/>
      <c r="BE509" s="398"/>
      <c r="BF509" s="399"/>
      <c r="BG509" s="399"/>
      <c r="BH509" s="399"/>
      <c r="BI509" s="399"/>
    </row>
    <row r="510" spans="2:61">
      <c r="B510" s="395"/>
      <c r="AA510" s="22"/>
      <c r="AE510" s="397"/>
      <c r="AF510" s="397"/>
      <c r="AG510" s="397"/>
      <c r="AH510" s="396"/>
      <c r="AJ510" s="396"/>
      <c r="AK510" s="396"/>
      <c r="AL510" s="396"/>
      <c r="AN510" s="396"/>
      <c r="AO510" s="396"/>
      <c r="AQ510" s="396"/>
      <c r="AS510" s="396"/>
      <c r="AU510" s="396"/>
      <c r="AV510" s="395"/>
      <c r="AW510" s="395"/>
      <c r="AX510" s="395"/>
      <c r="AY510" s="395"/>
      <c r="AZ510" s="395"/>
      <c r="BA510" s="395"/>
      <c r="BB510" s="395"/>
      <c r="BC510" s="395"/>
      <c r="BD510" s="395"/>
      <c r="BE510" s="398"/>
      <c r="BF510" s="399"/>
      <c r="BG510" s="399"/>
      <c r="BH510" s="399"/>
      <c r="BI510" s="399"/>
    </row>
    <row r="511" spans="2:61">
      <c r="B511" s="395"/>
      <c r="AA511" s="22"/>
      <c r="AE511" s="397"/>
      <c r="AF511" s="397"/>
      <c r="AG511" s="397"/>
      <c r="AH511" s="396"/>
      <c r="AJ511" s="396"/>
      <c r="AK511" s="396"/>
      <c r="AL511" s="396"/>
      <c r="AN511" s="396"/>
      <c r="AO511" s="396"/>
      <c r="AQ511" s="396"/>
      <c r="AS511" s="396"/>
      <c r="AU511" s="396"/>
      <c r="AV511" s="395"/>
      <c r="AW511" s="395"/>
      <c r="AX511" s="395"/>
      <c r="AY511" s="395"/>
      <c r="AZ511" s="395"/>
      <c r="BA511" s="395"/>
      <c r="BB511" s="395"/>
      <c r="BC511" s="395"/>
      <c r="BD511" s="395"/>
      <c r="BE511" s="398"/>
      <c r="BF511" s="399"/>
      <c r="BG511" s="399"/>
      <c r="BH511" s="399"/>
      <c r="BI511" s="399"/>
    </row>
    <row r="512" spans="2:61">
      <c r="B512" s="395"/>
      <c r="AA512" s="22"/>
      <c r="AE512" s="397"/>
      <c r="AF512" s="397"/>
      <c r="AG512" s="397"/>
      <c r="AH512" s="396"/>
      <c r="AJ512" s="396"/>
      <c r="AK512" s="396"/>
      <c r="AL512" s="396"/>
      <c r="AN512" s="396"/>
      <c r="AO512" s="396"/>
      <c r="AQ512" s="396"/>
      <c r="AS512" s="396"/>
      <c r="AU512" s="396"/>
      <c r="AV512" s="395"/>
      <c r="AW512" s="395"/>
      <c r="AX512" s="395"/>
      <c r="AY512" s="395"/>
      <c r="AZ512" s="395"/>
      <c r="BA512" s="395"/>
      <c r="BB512" s="395"/>
      <c r="BC512" s="395"/>
      <c r="BD512" s="395"/>
      <c r="BE512" s="398"/>
      <c r="BF512" s="399"/>
      <c r="BG512" s="399"/>
      <c r="BH512" s="399"/>
      <c r="BI512" s="399"/>
    </row>
    <row r="513" spans="2:61">
      <c r="B513" s="395"/>
      <c r="AA513" s="22"/>
      <c r="AE513" s="397"/>
      <c r="AF513" s="397"/>
      <c r="AG513" s="397"/>
      <c r="AH513" s="396"/>
      <c r="AJ513" s="396"/>
      <c r="AK513" s="396"/>
      <c r="AL513" s="396"/>
      <c r="AN513" s="396"/>
      <c r="AO513" s="396"/>
      <c r="AQ513" s="396"/>
      <c r="AS513" s="396"/>
      <c r="AU513" s="396"/>
      <c r="AV513" s="395"/>
      <c r="AW513" s="395"/>
      <c r="AX513" s="395"/>
      <c r="AY513" s="395"/>
      <c r="AZ513" s="395"/>
      <c r="BA513" s="395"/>
      <c r="BB513" s="395"/>
      <c r="BC513" s="395"/>
      <c r="BD513" s="395"/>
      <c r="BE513" s="398"/>
      <c r="BF513" s="399"/>
      <c r="BG513" s="399"/>
      <c r="BH513" s="399"/>
      <c r="BI513" s="399"/>
    </row>
    <row r="514" spans="2:61">
      <c r="B514" s="395"/>
      <c r="AA514" s="22"/>
      <c r="AE514" s="397"/>
      <c r="AF514" s="397"/>
      <c r="AG514" s="397"/>
      <c r="AH514" s="396"/>
      <c r="AJ514" s="396"/>
      <c r="AK514" s="396"/>
      <c r="AL514" s="396"/>
      <c r="AN514" s="396"/>
      <c r="AO514" s="396"/>
      <c r="AQ514" s="396"/>
      <c r="AS514" s="396"/>
      <c r="AU514" s="396"/>
      <c r="AV514" s="395"/>
      <c r="AW514" s="395"/>
      <c r="AX514" s="395"/>
      <c r="AY514" s="395"/>
      <c r="AZ514" s="395"/>
      <c r="BA514" s="395"/>
      <c r="BB514" s="395"/>
      <c r="BC514" s="395"/>
      <c r="BD514" s="395"/>
      <c r="BE514" s="398"/>
      <c r="BF514" s="399"/>
      <c r="BG514" s="399"/>
      <c r="BH514" s="399"/>
      <c r="BI514" s="399"/>
    </row>
    <row r="515" spans="2:61">
      <c r="B515" s="395"/>
      <c r="AA515" s="22"/>
      <c r="AE515" s="397"/>
      <c r="AF515" s="397"/>
      <c r="AG515" s="397"/>
      <c r="AH515" s="396"/>
      <c r="AJ515" s="396"/>
      <c r="AK515" s="396"/>
      <c r="AL515" s="396"/>
      <c r="AN515" s="396"/>
      <c r="AO515" s="396"/>
      <c r="AQ515" s="396"/>
      <c r="AS515" s="396"/>
      <c r="AU515" s="396"/>
      <c r="AV515" s="395"/>
      <c r="AW515" s="395"/>
      <c r="AX515" s="395"/>
      <c r="AY515" s="395"/>
      <c r="AZ515" s="395"/>
      <c r="BA515" s="395"/>
      <c r="BB515" s="395"/>
      <c r="BC515" s="395"/>
      <c r="BD515" s="395"/>
      <c r="BE515" s="398"/>
      <c r="BF515" s="399"/>
      <c r="BG515" s="399"/>
      <c r="BH515" s="399"/>
      <c r="BI515" s="399"/>
    </row>
    <row r="516" spans="2:61">
      <c r="B516" s="395"/>
      <c r="AA516" s="22"/>
      <c r="AE516" s="397"/>
      <c r="AF516" s="397"/>
      <c r="AG516" s="397"/>
      <c r="AH516" s="396"/>
      <c r="AJ516" s="396"/>
      <c r="AK516" s="396"/>
      <c r="AL516" s="396"/>
      <c r="AN516" s="396"/>
      <c r="AO516" s="396"/>
      <c r="AQ516" s="396"/>
      <c r="AS516" s="396"/>
      <c r="AU516" s="396"/>
      <c r="AV516" s="395"/>
      <c r="AW516" s="395"/>
      <c r="AX516" s="395"/>
      <c r="AY516" s="395"/>
      <c r="AZ516" s="395"/>
      <c r="BA516" s="395"/>
      <c r="BB516" s="395"/>
      <c r="BC516" s="395"/>
      <c r="BD516" s="395"/>
      <c r="BE516" s="398"/>
      <c r="BF516" s="399"/>
      <c r="BG516" s="399"/>
      <c r="BH516" s="399"/>
      <c r="BI516" s="399"/>
    </row>
    <row r="517" spans="2:61">
      <c r="B517" s="395"/>
      <c r="AA517" s="22"/>
      <c r="AE517" s="397"/>
      <c r="AF517" s="397"/>
      <c r="AG517" s="397"/>
      <c r="AH517" s="396"/>
      <c r="AJ517" s="396"/>
      <c r="AK517" s="396"/>
      <c r="AL517" s="396"/>
      <c r="AN517" s="396"/>
      <c r="AO517" s="396"/>
      <c r="AQ517" s="396"/>
      <c r="AS517" s="396"/>
      <c r="AU517" s="396"/>
      <c r="AV517" s="395"/>
      <c r="AW517" s="395"/>
      <c r="AX517" s="395"/>
      <c r="AY517" s="395"/>
      <c r="AZ517" s="395"/>
      <c r="BA517" s="395"/>
      <c r="BB517" s="395"/>
      <c r="BC517" s="395"/>
      <c r="BD517" s="395"/>
      <c r="BE517" s="398"/>
      <c r="BF517" s="399"/>
      <c r="BG517" s="399"/>
      <c r="BH517" s="399"/>
      <c r="BI517" s="399"/>
    </row>
    <row r="518" spans="2:61">
      <c r="B518" s="395"/>
      <c r="AA518" s="22"/>
      <c r="AE518" s="397"/>
      <c r="AF518" s="397"/>
      <c r="AG518" s="397"/>
      <c r="AH518" s="396"/>
      <c r="AJ518" s="396"/>
      <c r="AK518" s="396"/>
      <c r="AL518" s="396"/>
      <c r="AN518" s="396"/>
      <c r="AO518" s="396"/>
      <c r="AQ518" s="396"/>
      <c r="AS518" s="396"/>
      <c r="AU518" s="396"/>
      <c r="AV518" s="395"/>
      <c r="AW518" s="395"/>
      <c r="AX518" s="395"/>
      <c r="AY518" s="395"/>
      <c r="AZ518" s="395"/>
      <c r="BA518" s="395"/>
      <c r="BB518" s="395"/>
      <c r="BC518" s="395"/>
      <c r="BD518" s="395"/>
      <c r="BE518" s="398"/>
      <c r="BF518" s="399"/>
      <c r="BG518" s="399"/>
      <c r="BH518" s="399"/>
      <c r="BI518" s="399"/>
    </row>
    <row r="519" spans="2:61">
      <c r="B519" s="395"/>
      <c r="AA519" s="22"/>
      <c r="AE519" s="397"/>
      <c r="AF519" s="397"/>
      <c r="AG519" s="397"/>
      <c r="AH519" s="396"/>
      <c r="AJ519" s="396"/>
      <c r="AK519" s="396"/>
      <c r="AL519" s="396"/>
      <c r="AN519" s="396"/>
      <c r="AO519" s="396"/>
      <c r="AQ519" s="396"/>
      <c r="AS519" s="396"/>
      <c r="AU519" s="396"/>
      <c r="AV519" s="395"/>
      <c r="AW519" s="395"/>
      <c r="AX519" s="395"/>
      <c r="AY519" s="395"/>
      <c r="AZ519" s="395"/>
      <c r="BA519" s="395"/>
      <c r="BB519" s="395"/>
      <c r="BC519" s="395"/>
      <c r="BD519" s="395"/>
      <c r="BE519" s="398"/>
      <c r="BF519" s="399"/>
      <c r="BG519" s="399"/>
      <c r="BH519" s="399"/>
      <c r="BI519" s="399"/>
    </row>
    <row r="520" spans="2:61">
      <c r="B520" s="395"/>
      <c r="AA520" s="22"/>
      <c r="AE520" s="397"/>
      <c r="AF520" s="397"/>
      <c r="AG520" s="397"/>
      <c r="AH520" s="396"/>
      <c r="AJ520" s="396"/>
      <c r="AK520" s="396"/>
      <c r="AL520" s="396"/>
      <c r="AN520" s="396"/>
      <c r="AO520" s="396"/>
      <c r="AQ520" s="396"/>
      <c r="AS520" s="396"/>
      <c r="AU520" s="396"/>
      <c r="AV520" s="395"/>
      <c r="AW520" s="395"/>
      <c r="AX520" s="395"/>
      <c r="AY520" s="395"/>
      <c r="AZ520" s="395"/>
      <c r="BA520" s="395"/>
      <c r="BB520" s="395"/>
      <c r="BC520" s="395"/>
      <c r="BD520" s="395"/>
      <c r="BE520" s="398"/>
      <c r="BF520" s="399"/>
      <c r="BG520" s="399"/>
      <c r="BH520" s="399"/>
      <c r="BI520" s="399"/>
    </row>
    <row r="521" spans="2:61">
      <c r="B521" s="395"/>
      <c r="AA521" s="22"/>
      <c r="AE521" s="397"/>
      <c r="AF521" s="397"/>
      <c r="AG521" s="397"/>
      <c r="AH521" s="396"/>
      <c r="AJ521" s="396"/>
      <c r="AK521" s="396"/>
      <c r="AL521" s="396"/>
      <c r="AN521" s="396"/>
      <c r="AO521" s="396"/>
      <c r="AQ521" s="396"/>
      <c r="AS521" s="396"/>
      <c r="AU521" s="396"/>
      <c r="AV521" s="395"/>
      <c r="AW521" s="395"/>
      <c r="AX521" s="395"/>
      <c r="AY521" s="395"/>
      <c r="AZ521" s="395"/>
      <c r="BA521" s="395"/>
      <c r="BB521" s="395"/>
      <c r="BC521" s="395"/>
      <c r="BD521" s="395"/>
      <c r="BE521" s="398"/>
      <c r="BF521" s="399"/>
      <c r="BG521" s="399"/>
      <c r="BH521" s="399"/>
      <c r="BI521" s="399"/>
    </row>
    <row r="522" spans="2:61">
      <c r="B522" s="395"/>
      <c r="AA522" s="22"/>
      <c r="AE522" s="397"/>
      <c r="AF522" s="397"/>
      <c r="AG522" s="397"/>
      <c r="AH522" s="396"/>
      <c r="AJ522" s="396"/>
      <c r="AK522" s="396"/>
      <c r="AL522" s="396"/>
      <c r="AN522" s="396"/>
      <c r="AO522" s="396"/>
      <c r="AQ522" s="396"/>
      <c r="AS522" s="396"/>
      <c r="AU522" s="396"/>
      <c r="AV522" s="395"/>
      <c r="AW522" s="395"/>
      <c r="AX522" s="395"/>
      <c r="AY522" s="395"/>
      <c r="AZ522" s="395"/>
      <c r="BA522" s="395"/>
      <c r="BB522" s="395"/>
      <c r="BC522" s="395"/>
      <c r="BD522" s="395"/>
      <c r="BE522" s="398"/>
      <c r="BF522" s="399"/>
      <c r="BG522" s="399"/>
      <c r="BH522" s="399"/>
      <c r="BI522" s="399"/>
    </row>
    <row r="523" spans="2:61">
      <c r="B523" s="395"/>
      <c r="AA523" s="22"/>
      <c r="AE523" s="397"/>
      <c r="AF523" s="397"/>
      <c r="AG523" s="397"/>
      <c r="AH523" s="396"/>
      <c r="AJ523" s="396"/>
      <c r="AK523" s="396"/>
      <c r="AL523" s="396"/>
      <c r="AN523" s="396"/>
      <c r="AO523" s="396"/>
      <c r="AQ523" s="396"/>
      <c r="AS523" s="396"/>
      <c r="AU523" s="396"/>
      <c r="AV523" s="395"/>
      <c r="AW523" s="395"/>
      <c r="AX523" s="395"/>
      <c r="AY523" s="395"/>
      <c r="AZ523" s="395"/>
      <c r="BA523" s="395"/>
      <c r="BB523" s="395"/>
      <c r="BC523" s="395"/>
      <c r="BD523" s="395"/>
      <c r="BE523" s="398"/>
      <c r="BF523" s="399"/>
      <c r="BG523" s="399"/>
      <c r="BH523" s="399"/>
      <c r="BI523" s="399"/>
    </row>
    <row r="524" spans="2:61">
      <c r="B524" s="395"/>
      <c r="AA524" s="22"/>
      <c r="AE524" s="397"/>
      <c r="AF524" s="397"/>
      <c r="AG524" s="397"/>
      <c r="AH524" s="396"/>
      <c r="AJ524" s="396"/>
      <c r="AK524" s="396"/>
      <c r="AL524" s="396"/>
      <c r="AN524" s="396"/>
      <c r="AO524" s="396"/>
      <c r="AQ524" s="396"/>
      <c r="AS524" s="396"/>
      <c r="AU524" s="396"/>
      <c r="AV524" s="395"/>
      <c r="AW524" s="395"/>
      <c r="AX524" s="395"/>
      <c r="AY524" s="395"/>
      <c r="AZ524" s="395"/>
      <c r="BA524" s="395"/>
      <c r="BB524" s="395"/>
      <c r="BC524" s="395"/>
      <c r="BD524" s="395"/>
      <c r="BE524" s="398"/>
      <c r="BF524" s="399"/>
      <c r="BG524" s="399"/>
      <c r="BH524" s="399"/>
      <c r="BI524" s="399"/>
    </row>
    <row r="525" spans="2:61">
      <c r="B525" s="395"/>
      <c r="AA525" s="22"/>
      <c r="AE525" s="397"/>
      <c r="AF525" s="397"/>
      <c r="AG525" s="397"/>
      <c r="AH525" s="396"/>
      <c r="AJ525" s="396"/>
      <c r="AK525" s="396"/>
      <c r="AL525" s="396"/>
      <c r="AN525" s="396"/>
      <c r="AO525" s="396"/>
      <c r="AQ525" s="396"/>
      <c r="AS525" s="396"/>
      <c r="AU525" s="396"/>
      <c r="AV525" s="395"/>
      <c r="AW525" s="395"/>
      <c r="AX525" s="395"/>
      <c r="AY525" s="395"/>
      <c r="AZ525" s="395"/>
      <c r="BA525" s="395"/>
      <c r="BB525" s="395"/>
      <c r="BC525" s="395"/>
      <c r="BD525" s="395"/>
      <c r="BE525" s="398"/>
      <c r="BF525" s="399"/>
      <c r="BG525" s="399"/>
      <c r="BH525" s="399"/>
      <c r="BI525" s="399"/>
    </row>
    <row r="526" spans="2:61">
      <c r="B526" s="395"/>
      <c r="AA526" s="22"/>
      <c r="AE526" s="397"/>
      <c r="AF526" s="397"/>
      <c r="AG526" s="397"/>
      <c r="AH526" s="396"/>
      <c r="AJ526" s="396"/>
      <c r="AK526" s="396"/>
      <c r="AL526" s="396"/>
      <c r="AN526" s="396"/>
      <c r="AO526" s="396"/>
      <c r="AQ526" s="396"/>
      <c r="AS526" s="396"/>
      <c r="AU526" s="396"/>
      <c r="AV526" s="395"/>
      <c r="AW526" s="395"/>
      <c r="AX526" s="395"/>
      <c r="AY526" s="395"/>
      <c r="AZ526" s="395"/>
      <c r="BA526" s="395"/>
      <c r="BB526" s="395"/>
      <c r="BC526" s="395"/>
      <c r="BD526" s="395"/>
      <c r="BE526" s="398"/>
      <c r="BF526" s="399"/>
      <c r="BG526" s="399"/>
      <c r="BH526" s="399"/>
      <c r="BI526" s="399"/>
    </row>
    <row r="527" spans="2:61">
      <c r="B527" s="395"/>
      <c r="AA527" s="22"/>
      <c r="AE527" s="397"/>
      <c r="AF527" s="397"/>
      <c r="AG527" s="397"/>
      <c r="AH527" s="396"/>
      <c r="AJ527" s="396"/>
      <c r="AK527" s="396"/>
      <c r="AL527" s="396"/>
      <c r="AN527" s="396"/>
      <c r="AO527" s="396"/>
      <c r="AQ527" s="396"/>
      <c r="AS527" s="396"/>
      <c r="AU527" s="396"/>
      <c r="AV527" s="395"/>
      <c r="AW527" s="395"/>
      <c r="AX527" s="395"/>
      <c r="AY527" s="395"/>
      <c r="AZ527" s="395"/>
      <c r="BA527" s="395"/>
      <c r="BB527" s="395"/>
      <c r="BC527" s="395"/>
      <c r="BD527" s="395"/>
      <c r="BE527" s="398"/>
      <c r="BF527" s="399"/>
      <c r="BG527" s="399"/>
      <c r="BH527" s="399"/>
      <c r="BI527" s="399"/>
    </row>
    <row r="528" spans="2:61">
      <c r="B528" s="395"/>
      <c r="AA528" s="22"/>
      <c r="AE528" s="397"/>
      <c r="AF528" s="397"/>
      <c r="AG528" s="397"/>
      <c r="AH528" s="396"/>
      <c r="AJ528" s="396"/>
      <c r="AK528" s="396"/>
      <c r="AL528" s="396"/>
      <c r="AN528" s="396"/>
      <c r="AO528" s="396"/>
      <c r="AQ528" s="396"/>
      <c r="AS528" s="396"/>
      <c r="AU528" s="396"/>
      <c r="AV528" s="395"/>
      <c r="AW528" s="395"/>
      <c r="AX528" s="395"/>
      <c r="AY528" s="395"/>
      <c r="AZ528" s="395"/>
      <c r="BA528" s="395"/>
      <c r="BB528" s="395"/>
      <c r="BC528" s="395"/>
      <c r="BD528" s="395"/>
      <c r="BE528" s="398"/>
      <c r="BF528" s="399"/>
      <c r="BG528" s="399"/>
      <c r="BH528" s="399"/>
      <c r="BI528" s="399"/>
    </row>
    <row r="529" spans="2:61">
      <c r="B529" s="395"/>
      <c r="AA529" s="22"/>
      <c r="AE529" s="397"/>
      <c r="AF529" s="397"/>
      <c r="AG529" s="397"/>
      <c r="AH529" s="396"/>
      <c r="AJ529" s="396"/>
      <c r="AK529" s="396"/>
      <c r="AL529" s="396"/>
      <c r="AN529" s="396"/>
      <c r="AO529" s="396"/>
      <c r="AQ529" s="396"/>
      <c r="AS529" s="396"/>
      <c r="AU529" s="396"/>
      <c r="AV529" s="395"/>
      <c r="AW529" s="395"/>
      <c r="AX529" s="395"/>
      <c r="AY529" s="395"/>
      <c r="AZ529" s="395"/>
      <c r="BA529" s="395"/>
      <c r="BB529" s="395"/>
      <c r="BC529" s="395"/>
      <c r="BD529" s="395"/>
      <c r="BE529" s="398"/>
      <c r="BF529" s="399"/>
      <c r="BG529" s="399"/>
      <c r="BH529" s="399"/>
      <c r="BI529" s="399"/>
    </row>
    <row r="530" spans="2:61">
      <c r="B530" s="395"/>
      <c r="AA530" s="22"/>
      <c r="AE530" s="397"/>
      <c r="AF530" s="397"/>
      <c r="AG530" s="397"/>
      <c r="AH530" s="396"/>
      <c r="AJ530" s="396"/>
      <c r="AK530" s="396"/>
      <c r="AL530" s="396"/>
      <c r="AN530" s="396"/>
      <c r="AO530" s="396"/>
      <c r="AQ530" s="396"/>
      <c r="AS530" s="396"/>
      <c r="AU530" s="396"/>
      <c r="AV530" s="395"/>
      <c r="AW530" s="395"/>
      <c r="AX530" s="395"/>
      <c r="AY530" s="395"/>
      <c r="AZ530" s="395"/>
      <c r="BA530" s="395"/>
      <c r="BB530" s="395"/>
      <c r="BC530" s="395"/>
      <c r="BD530" s="395"/>
      <c r="BE530" s="398"/>
      <c r="BF530" s="399"/>
      <c r="BG530" s="399"/>
      <c r="BH530" s="399"/>
      <c r="BI530" s="399"/>
    </row>
    <row r="531" spans="2:61">
      <c r="B531" s="395"/>
      <c r="AA531" s="22"/>
      <c r="AE531" s="397"/>
      <c r="AF531" s="397"/>
      <c r="AG531" s="397"/>
      <c r="AH531" s="396"/>
      <c r="AJ531" s="396"/>
      <c r="AK531" s="396"/>
      <c r="AL531" s="396"/>
      <c r="AN531" s="396"/>
      <c r="AO531" s="396"/>
      <c r="AQ531" s="396"/>
      <c r="AS531" s="396"/>
      <c r="AU531" s="396"/>
      <c r="AV531" s="395"/>
      <c r="AW531" s="395"/>
      <c r="AX531" s="395"/>
      <c r="AY531" s="395"/>
      <c r="AZ531" s="395"/>
      <c r="BA531" s="395"/>
      <c r="BB531" s="395"/>
      <c r="BC531" s="395"/>
      <c r="BD531" s="395"/>
      <c r="BE531" s="398"/>
      <c r="BF531" s="399"/>
      <c r="BG531" s="399"/>
      <c r="BH531" s="399"/>
      <c r="BI531" s="399"/>
    </row>
    <row r="532" spans="2:61">
      <c r="B532" s="395"/>
      <c r="AA532" s="22"/>
      <c r="AE532" s="397"/>
      <c r="AF532" s="397"/>
      <c r="AG532" s="397"/>
      <c r="AH532" s="396"/>
      <c r="AJ532" s="396"/>
      <c r="AK532" s="396"/>
      <c r="AL532" s="396"/>
      <c r="AN532" s="396"/>
      <c r="AO532" s="396"/>
      <c r="AQ532" s="396"/>
      <c r="AS532" s="396"/>
      <c r="AU532" s="396"/>
      <c r="AV532" s="395"/>
      <c r="AW532" s="395"/>
      <c r="AX532" s="395"/>
      <c r="AY532" s="395"/>
      <c r="AZ532" s="395"/>
      <c r="BA532" s="395"/>
      <c r="BB532" s="395"/>
      <c r="BC532" s="395"/>
      <c r="BD532" s="395"/>
      <c r="BE532" s="398"/>
      <c r="BF532" s="399"/>
      <c r="BG532" s="399"/>
      <c r="BH532" s="399"/>
      <c r="BI532" s="399"/>
    </row>
    <row r="533" spans="2:61">
      <c r="B533" s="395"/>
      <c r="AA533" s="22"/>
      <c r="AE533" s="397"/>
      <c r="AF533" s="397"/>
      <c r="AG533" s="397"/>
      <c r="AH533" s="396"/>
      <c r="AJ533" s="396"/>
      <c r="AK533" s="396"/>
      <c r="AL533" s="396"/>
      <c r="AN533" s="396"/>
      <c r="AO533" s="396"/>
      <c r="AQ533" s="396"/>
      <c r="AS533" s="396"/>
      <c r="AU533" s="396"/>
      <c r="AV533" s="395"/>
      <c r="AW533" s="395"/>
      <c r="AX533" s="395"/>
      <c r="AY533" s="395"/>
      <c r="AZ533" s="395"/>
      <c r="BA533" s="395"/>
      <c r="BB533" s="395"/>
      <c r="BC533" s="395"/>
      <c r="BD533" s="395"/>
      <c r="BE533" s="398"/>
      <c r="BF533" s="399"/>
      <c r="BG533" s="399"/>
      <c r="BH533" s="399"/>
      <c r="BI533" s="399"/>
    </row>
    <row r="534" spans="2:61">
      <c r="B534" s="395"/>
      <c r="AA534" s="22"/>
      <c r="AE534" s="397"/>
      <c r="AF534" s="397"/>
      <c r="AG534" s="397"/>
      <c r="AH534" s="396"/>
      <c r="AJ534" s="396"/>
      <c r="AK534" s="396"/>
      <c r="AL534" s="396"/>
      <c r="AN534" s="396"/>
      <c r="AO534" s="396"/>
      <c r="AQ534" s="396"/>
      <c r="AS534" s="396"/>
      <c r="AU534" s="396"/>
      <c r="AV534" s="395"/>
      <c r="AW534" s="395"/>
      <c r="AX534" s="395"/>
      <c r="AY534" s="395"/>
      <c r="AZ534" s="395"/>
      <c r="BA534" s="395"/>
      <c r="BB534" s="395"/>
      <c r="BC534" s="395"/>
      <c r="BD534" s="395"/>
      <c r="BE534" s="398"/>
      <c r="BF534" s="399"/>
      <c r="BG534" s="399"/>
      <c r="BH534" s="399"/>
      <c r="BI534" s="399"/>
    </row>
    <row r="535" spans="2:61">
      <c r="B535" s="395"/>
      <c r="AA535" s="22"/>
      <c r="AE535" s="397"/>
      <c r="AF535" s="397"/>
      <c r="AG535" s="397"/>
      <c r="AH535" s="396"/>
      <c r="AJ535" s="396"/>
      <c r="AK535" s="396"/>
      <c r="AL535" s="396"/>
      <c r="AN535" s="396"/>
      <c r="AO535" s="396"/>
      <c r="AQ535" s="396"/>
      <c r="AS535" s="396"/>
      <c r="AU535" s="396"/>
      <c r="AV535" s="395"/>
      <c r="AW535" s="395"/>
      <c r="AX535" s="395"/>
      <c r="AY535" s="395"/>
      <c r="AZ535" s="395"/>
      <c r="BA535" s="395"/>
      <c r="BB535" s="395"/>
      <c r="BC535" s="395"/>
      <c r="BD535" s="395"/>
      <c r="BE535" s="398"/>
      <c r="BF535" s="399"/>
      <c r="BG535" s="399"/>
      <c r="BH535" s="399"/>
      <c r="BI535" s="399"/>
    </row>
    <row r="536" spans="2:61">
      <c r="B536" s="395"/>
      <c r="AA536" s="22"/>
      <c r="AE536" s="397"/>
      <c r="AF536" s="397"/>
      <c r="AG536" s="397"/>
      <c r="AH536" s="396"/>
      <c r="AJ536" s="396"/>
      <c r="AK536" s="396"/>
      <c r="AL536" s="396"/>
      <c r="AN536" s="396"/>
      <c r="AO536" s="396"/>
      <c r="AQ536" s="396"/>
      <c r="AS536" s="396"/>
      <c r="AU536" s="396"/>
      <c r="AV536" s="395"/>
      <c r="AW536" s="395"/>
      <c r="AX536" s="395"/>
      <c r="AY536" s="395"/>
      <c r="AZ536" s="395"/>
      <c r="BA536" s="395"/>
      <c r="BB536" s="395"/>
      <c r="BC536" s="395"/>
      <c r="BD536" s="395"/>
      <c r="BE536" s="398"/>
      <c r="BF536" s="399"/>
      <c r="BG536" s="399"/>
      <c r="BH536" s="399"/>
      <c r="BI536" s="399"/>
    </row>
    <row r="537" spans="2:61">
      <c r="B537" s="395"/>
      <c r="AA537" s="22"/>
      <c r="AE537" s="397"/>
      <c r="AF537" s="397"/>
      <c r="AG537" s="397"/>
      <c r="AH537" s="396"/>
      <c r="AJ537" s="396"/>
      <c r="AK537" s="396"/>
      <c r="AL537" s="396"/>
      <c r="AN537" s="396"/>
      <c r="AO537" s="396"/>
      <c r="AQ537" s="396"/>
      <c r="AS537" s="396"/>
      <c r="AU537" s="396"/>
      <c r="AV537" s="395"/>
      <c r="AW537" s="395"/>
      <c r="AX537" s="395"/>
      <c r="AY537" s="395"/>
      <c r="AZ537" s="395"/>
      <c r="BA537" s="395"/>
      <c r="BB537" s="395"/>
      <c r="BC537" s="395"/>
      <c r="BD537" s="395"/>
      <c r="BE537" s="398"/>
      <c r="BF537" s="399"/>
      <c r="BG537" s="399"/>
      <c r="BH537" s="399"/>
      <c r="BI537" s="399"/>
    </row>
    <row r="538" spans="2:61">
      <c r="B538" s="395"/>
      <c r="AA538" s="22"/>
      <c r="AE538" s="397"/>
      <c r="AF538" s="397"/>
      <c r="AG538" s="397"/>
      <c r="AH538" s="396"/>
      <c r="AJ538" s="396"/>
      <c r="AK538" s="396"/>
      <c r="AL538" s="396"/>
      <c r="AN538" s="396"/>
      <c r="AO538" s="396"/>
      <c r="AQ538" s="396"/>
      <c r="AS538" s="396"/>
      <c r="AU538" s="396"/>
      <c r="AV538" s="395"/>
      <c r="AW538" s="395"/>
      <c r="AX538" s="395"/>
      <c r="AY538" s="395"/>
      <c r="AZ538" s="395"/>
      <c r="BA538" s="395"/>
      <c r="BB538" s="395"/>
      <c r="BC538" s="395"/>
      <c r="BD538" s="395"/>
      <c r="BE538" s="398"/>
      <c r="BF538" s="399"/>
      <c r="BG538" s="399"/>
      <c r="BH538" s="399"/>
      <c r="BI538" s="399"/>
    </row>
    <row r="539" spans="2:61">
      <c r="B539" s="395"/>
      <c r="AA539" s="22"/>
      <c r="AE539" s="397"/>
      <c r="AF539" s="397"/>
      <c r="AG539" s="397"/>
      <c r="AH539" s="396"/>
      <c r="AJ539" s="396"/>
      <c r="AK539" s="396"/>
      <c r="AL539" s="396"/>
      <c r="AN539" s="396"/>
      <c r="AO539" s="396"/>
      <c r="AQ539" s="396"/>
      <c r="AS539" s="396"/>
      <c r="AU539" s="396"/>
      <c r="AV539" s="395"/>
      <c r="AW539" s="395"/>
      <c r="AX539" s="395"/>
      <c r="AY539" s="395"/>
      <c r="AZ539" s="395"/>
      <c r="BA539" s="395"/>
      <c r="BB539" s="395"/>
      <c r="BC539" s="395"/>
      <c r="BD539" s="395"/>
      <c r="BE539" s="398"/>
      <c r="BF539" s="399"/>
      <c r="BG539" s="399"/>
      <c r="BH539" s="399"/>
      <c r="BI539" s="399"/>
    </row>
    <row r="540" spans="2:61">
      <c r="B540" s="395"/>
      <c r="AA540" s="22"/>
      <c r="AE540" s="397"/>
      <c r="AF540" s="397"/>
      <c r="AG540" s="397"/>
      <c r="AH540" s="396"/>
      <c r="AJ540" s="396"/>
      <c r="AK540" s="396"/>
      <c r="AL540" s="396"/>
      <c r="AN540" s="396"/>
      <c r="AO540" s="396"/>
      <c r="AQ540" s="396"/>
      <c r="AS540" s="396"/>
      <c r="AU540" s="396"/>
      <c r="AV540" s="395"/>
      <c r="AW540" s="395"/>
      <c r="AX540" s="395"/>
      <c r="AY540" s="395"/>
      <c r="AZ540" s="395"/>
      <c r="BA540" s="395"/>
      <c r="BB540" s="395"/>
      <c r="BC540" s="395"/>
      <c r="BD540" s="395"/>
      <c r="BE540" s="398"/>
      <c r="BF540" s="399"/>
      <c r="BG540" s="399"/>
      <c r="BH540" s="399"/>
      <c r="BI540" s="399"/>
    </row>
    <row r="541" spans="2:61">
      <c r="B541" s="395"/>
      <c r="AA541" s="22"/>
      <c r="AE541" s="397"/>
      <c r="AF541" s="397"/>
      <c r="AG541" s="397"/>
      <c r="AH541" s="396"/>
      <c r="AJ541" s="396"/>
      <c r="AK541" s="396"/>
      <c r="AL541" s="396"/>
      <c r="AN541" s="396"/>
      <c r="AO541" s="396"/>
      <c r="AQ541" s="396"/>
      <c r="AS541" s="396"/>
      <c r="AU541" s="396"/>
      <c r="AV541" s="395"/>
      <c r="AW541" s="395"/>
      <c r="AX541" s="395"/>
      <c r="AY541" s="395"/>
      <c r="AZ541" s="395"/>
      <c r="BA541" s="395"/>
      <c r="BB541" s="395"/>
      <c r="BC541" s="395"/>
      <c r="BD541" s="395"/>
      <c r="BE541" s="398"/>
      <c r="BF541" s="399"/>
      <c r="BG541" s="399"/>
      <c r="BH541" s="399"/>
      <c r="BI541" s="399"/>
    </row>
    <row r="542" spans="2:61">
      <c r="B542" s="395"/>
      <c r="AA542" s="22"/>
      <c r="AE542" s="397"/>
      <c r="AF542" s="397"/>
      <c r="AG542" s="397"/>
      <c r="AH542" s="396"/>
      <c r="AJ542" s="396"/>
      <c r="AK542" s="396"/>
      <c r="AL542" s="396"/>
      <c r="AN542" s="396"/>
      <c r="AO542" s="396"/>
      <c r="AQ542" s="396"/>
      <c r="AS542" s="396"/>
      <c r="AU542" s="396"/>
      <c r="AV542" s="395"/>
      <c r="AW542" s="395"/>
      <c r="AX542" s="395"/>
      <c r="AY542" s="395"/>
      <c r="AZ542" s="395"/>
      <c r="BA542" s="395"/>
      <c r="BB542" s="395"/>
      <c r="BC542" s="395"/>
      <c r="BD542" s="395"/>
      <c r="BE542" s="398"/>
      <c r="BF542" s="399"/>
      <c r="BG542" s="399"/>
      <c r="BH542" s="399"/>
      <c r="BI542" s="399"/>
    </row>
    <row r="543" spans="2:61">
      <c r="B543" s="395"/>
      <c r="AA543" s="22"/>
      <c r="AE543" s="397"/>
      <c r="AF543" s="397"/>
      <c r="AG543" s="397"/>
      <c r="AH543" s="396"/>
      <c r="AJ543" s="396"/>
      <c r="AK543" s="396"/>
      <c r="AL543" s="396"/>
      <c r="AN543" s="396"/>
      <c r="AO543" s="396"/>
      <c r="AQ543" s="396"/>
      <c r="AS543" s="396"/>
      <c r="AU543" s="396"/>
      <c r="AV543" s="395"/>
      <c r="AW543" s="395"/>
      <c r="AX543" s="395"/>
      <c r="AY543" s="395"/>
      <c r="AZ543" s="395"/>
      <c r="BA543" s="395"/>
      <c r="BB543" s="395"/>
      <c r="BC543" s="395"/>
      <c r="BD543" s="395"/>
      <c r="BE543" s="398"/>
      <c r="BF543" s="399"/>
      <c r="BG543" s="399"/>
      <c r="BH543" s="399"/>
      <c r="BI543" s="399"/>
    </row>
    <row r="544" spans="2:61">
      <c r="B544" s="395"/>
      <c r="AA544" s="22"/>
      <c r="AE544" s="397"/>
      <c r="AF544" s="397"/>
      <c r="AG544" s="397"/>
      <c r="AH544" s="396"/>
      <c r="AJ544" s="396"/>
      <c r="AK544" s="396"/>
      <c r="AL544" s="396"/>
      <c r="AN544" s="396"/>
      <c r="AO544" s="396"/>
      <c r="AQ544" s="396"/>
      <c r="AS544" s="396"/>
      <c r="AU544" s="396"/>
      <c r="AV544" s="395"/>
      <c r="AW544" s="395"/>
      <c r="AX544" s="395"/>
      <c r="AY544" s="395"/>
      <c r="AZ544" s="395"/>
      <c r="BA544" s="395"/>
      <c r="BB544" s="395"/>
      <c r="BC544" s="395"/>
      <c r="BD544" s="395"/>
      <c r="BE544" s="398"/>
      <c r="BF544" s="399"/>
      <c r="BG544" s="399"/>
      <c r="BH544" s="399"/>
      <c r="BI544" s="399"/>
    </row>
    <row r="545" spans="2:61">
      <c r="B545" s="395"/>
      <c r="AA545" s="22"/>
      <c r="AE545" s="397"/>
      <c r="AF545" s="397"/>
      <c r="AG545" s="397"/>
      <c r="AH545" s="396"/>
      <c r="AJ545" s="396"/>
      <c r="AK545" s="396"/>
      <c r="AL545" s="396"/>
      <c r="AN545" s="396"/>
      <c r="AO545" s="396"/>
      <c r="AQ545" s="396"/>
      <c r="AS545" s="396"/>
      <c r="AU545" s="396"/>
      <c r="AV545" s="395"/>
      <c r="AW545" s="395"/>
      <c r="AX545" s="395"/>
      <c r="AY545" s="395"/>
      <c r="AZ545" s="395"/>
      <c r="BA545" s="395"/>
      <c r="BB545" s="395"/>
      <c r="BC545" s="395"/>
      <c r="BD545" s="395"/>
      <c r="BE545" s="398"/>
      <c r="BF545" s="399"/>
      <c r="BG545" s="399"/>
      <c r="BH545" s="399"/>
      <c r="BI545" s="399"/>
    </row>
    <row r="546" spans="2:61">
      <c r="B546" s="395"/>
      <c r="AA546" s="22"/>
      <c r="AE546" s="397"/>
      <c r="AF546" s="397"/>
      <c r="AG546" s="397"/>
      <c r="AH546" s="396"/>
      <c r="AJ546" s="396"/>
      <c r="AK546" s="396"/>
      <c r="AL546" s="396"/>
      <c r="AN546" s="396"/>
      <c r="AO546" s="396"/>
      <c r="AQ546" s="396"/>
      <c r="AS546" s="396"/>
      <c r="AU546" s="396"/>
      <c r="AV546" s="395"/>
      <c r="AW546" s="395"/>
      <c r="AX546" s="395"/>
      <c r="AY546" s="395"/>
      <c r="AZ546" s="395"/>
      <c r="BA546" s="395"/>
      <c r="BB546" s="395"/>
      <c r="BC546" s="395"/>
      <c r="BD546" s="395"/>
      <c r="BE546" s="398"/>
      <c r="BF546" s="399"/>
      <c r="BG546" s="399"/>
      <c r="BH546" s="399"/>
      <c r="BI546" s="399"/>
    </row>
    <row r="547" spans="2:61">
      <c r="B547" s="395"/>
      <c r="AA547" s="22"/>
      <c r="AE547" s="397"/>
      <c r="AF547" s="397"/>
      <c r="AG547" s="397"/>
      <c r="AH547" s="396"/>
      <c r="AJ547" s="396"/>
      <c r="AK547" s="396"/>
      <c r="AL547" s="396"/>
      <c r="AN547" s="396"/>
      <c r="AO547" s="396"/>
      <c r="AQ547" s="396"/>
      <c r="AS547" s="396"/>
      <c r="AU547" s="396"/>
      <c r="AV547" s="395"/>
      <c r="AW547" s="395"/>
      <c r="AX547" s="395"/>
      <c r="AY547" s="395"/>
      <c r="AZ547" s="395"/>
      <c r="BA547" s="395"/>
      <c r="BB547" s="395"/>
      <c r="BC547" s="395"/>
      <c r="BD547" s="395"/>
      <c r="BE547" s="398"/>
      <c r="BF547" s="399"/>
      <c r="BG547" s="399"/>
      <c r="BH547" s="399"/>
      <c r="BI547" s="399"/>
    </row>
    <row r="548" spans="2:61">
      <c r="B548" s="395"/>
      <c r="AA548" s="22"/>
      <c r="AE548" s="397"/>
      <c r="AF548" s="397"/>
      <c r="AG548" s="397"/>
      <c r="AH548" s="396"/>
      <c r="AJ548" s="396"/>
      <c r="AK548" s="396"/>
      <c r="AL548" s="396"/>
      <c r="AN548" s="396"/>
      <c r="AO548" s="396"/>
      <c r="AQ548" s="396"/>
      <c r="AS548" s="396"/>
      <c r="AU548" s="396"/>
      <c r="AV548" s="395"/>
      <c r="AW548" s="395"/>
      <c r="AX548" s="395"/>
      <c r="AY548" s="395"/>
      <c r="AZ548" s="395"/>
      <c r="BA548" s="395"/>
      <c r="BB548" s="395"/>
      <c r="BC548" s="395"/>
      <c r="BD548" s="395"/>
      <c r="BE548" s="398"/>
      <c r="BF548" s="399"/>
      <c r="BG548" s="399"/>
      <c r="BH548" s="399"/>
      <c r="BI548" s="399"/>
    </row>
    <row r="549" spans="2:61">
      <c r="B549" s="395"/>
      <c r="AA549" s="22"/>
      <c r="AE549" s="397"/>
      <c r="AF549" s="397"/>
      <c r="AG549" s="397"/>
      <c r="AH549" s="396"/>
      <c r="AJ549" s="396"/>
      <c r="AK549" s="396"/>
      <c r="AL549" s="396"/>
      <c r="AN549" s="396"/>
      <c r="AO549" s="396"/>
      <c r="AQ549" s="396"/>
      <c r="AS549" s="396"/>
      <c r="AU549" s="396"/>
      <c r="AV549" s="395"/>
      <c r="AW549" s="395"/>
      <c r="AX549" s="395"/>
      <c r="AY549" s="395"/>
      <c r="AZ549" s="395"/>
      <c r="BA549" s="395"/>
      <c r="BB549" s="395"/>
      <c r="BC549" s="395"/>
      <c r="BD549" s="395"/>
      <c r="BE549" s="398"/>
      <c r="BF549" s="399"/>
      <c r="BG549" s="399"/>
      <c r="BH549" s="399"/>
      <c r="BI549" s="399"/>
    </row>
    <row r="550" spans="2:61">
      <c r="B550" s="395"/>
      <c r="AA550" s="22"/>
      <c r="AE550" s="397"/>
      <c r="AF550" s="397"/>
      <c r="AG550" s="397"/>
      <c r="AH550" s="396"/>
      <c r="AJ550" s="396"/>
      <c r="AK550" s="396"/>
      <c r="AL550" s="396"/>
      <c r="AN550" s="396"/>
      <c r="AO550" s="396"/>
      <c r="AQ550" s="396"/>
      <c r="AS550" s="396"/>
      <c r="AU550" s="396"/>
      <c r="AV550" s="395"/>
      <c r="AW550" s="395"/>
      <c r="AX550" s="395"/>
      <c r="AY550" s="395"/>
      <c r="AZ550" s="395"/>
      <c r="BA550" s="395"/>
      <c r="BB550" s="395"/>
      <c r="BC550" s="395"/>
      <c r="BD550" s="395"/>
      <c r="BE550" s="398"/>
      <c r="BF550" s="399"/>
      <c r="BG550" s="399"/>
      <c r="BH550" s="399"/>
      <c r="BI550" s="399"/>
    </row>
    <row r="551" spans="2:61">
      <c r="B551" s="395"/>
      <c r="AA551" s="22"/>
      <c r="AE551" s="397"/>
      <c r="AF551" s="397"/>
      <c r="AG551" s="397"/>
      <c r="AH551" s="396"/>
      <c r="AJ551" s="396"/>
      <c r="AK551" s="396"/>
      <c r="AL551" s="396"/>
      <c r="AN551" s="396"/>
      <c r="AO551" s="396"/>
      <c r="AQ551" s="396"/>
      <c r="AS551" s="396"/>
      <c r="AU551" s="396"/>
      <c r="AV551" s="395"/>
      <c r="AW551" s="395"/>
      <c r="AX551" s="395"/>
      <c r="AY551" s="395"/>
      <c r="AZ551" s="395"/>
      <c r="BA551" s="395"/>
      <c r="BB551" s="395"/>
      <c r="BC551" s="395"/>
      <c r="BD551" s="395"/>
      <c r="BE551" s="398"/>
      <c r="BF551" s="399"/>
      <c r="BG551" s="399"/>
      <c r="BH551" s="399"/>
      <c r="BI551" s="399"/>
    </row>
    <row r="552" spans="2:61">
      <c r="B552" s="395"/>
      <c r="AA552" s="22"/>
      <c r="AE552" s="397"/>
      <c r="AF552" s="397"/>
      <c r="AG552" s="397"/>
      <c r="AH552" s="396"/>
      <c r="AJ552" s="396"/>
      <c r="AK552" s="396"/>
      <c r="AL552" s="396"/>
      <c r="AN552" s="396"/>
      <c r="AO552" s="396"/>
      <c r="AQ552" s="396"/>
      <c r="AS552" s="396"/>
      <c r="AU552" s="396"/>
      <c r="AV552" s="395"/>
      <c r="AW552" s="395"/>
      <c r="AX552" s="395"/>
      <c r="AY552" s="395"/>
      <c r="AZ552" s="395"/>
      <c r="BA552" s="395"/>
      <c r="BB552" s="395"/>
      <c r="BC552" s="395"/>
      <c r="BD552" s="395"/>
      <c r="BE552" s="398"/>
      <c r="BF552" s="399"/>
      <c r="BG552" s="399"/>
      <c r="BH552" s="399"/>
      <c r="BI552" s="399"/>
    </row>
    <row r="553" spans="2:61">
      <c r="B553" s="395"/>
      <c r="AA553" s="22"/>
      <c r="AE553" s="397"/>
      <c r="AF553" s="397"/>
      <c r="AG553" s="397"/>
      <c r="AH553" s="396"/>
      <c r="AJ553" s="396"/>
      <c r="AK553" s="396"/>
      <c r="AL553" s="396"/>
      <c r="AN553" s="396"/>
      <c r="AO553" s="396"/>
      <c r="AQ553" s="396"/>
      <c r="AS553" s="396"/>
      <c r="AU553" s="396"/>
      <c r="AV553" s="395"/>
      <c r="AW553" s="395"/>
      <c r="AX553" s="395"/>
      <c r="AY553" s="395"/>
      <c r="AZ553" s="395"/>
      <c r="BA553" s="395"/>
      <c r="BB553" s="395"/>
      <c r="BC553" s="395"/>
      <c r="BD553" s="395"/>
      <c r="BE553" s="398"/>
      <c r="BF553" s="399"/>
      <c r="BG553" s="399"/>
      <c r="BH553" s="399"/>
      <c r="BI553" s="399"/>
    </row>
    <row r="554" spans="2:61">
      <c r="B554" s="395"/>
      <c r="AA554" s="22"/>
      <c r="AE554" s="397"/>
      <c r="AF554" s="397"/>
      <c r="AG554" s="397"/>
      <c r="AH554" s="396"/>
      <c r="AJ554" s="396"/>
      <c r="AK554" s="396"/>
      <c r="AL554" s="396"/>
      <c r="AN554" s="396"/>
      <c r="AO554" s="396"/>
      <c r="AQ554" s="396"/>
      <c r="AS554" s="396"/>
      <c r="AU554" s="396"/>
      <c r="AV554" s="395"/>
      <c r="AW554" s="395"/>
      <c r="AX554" s="395"/>
      <c r="AY554" s="395"/>
      <c r="AZ554" s="395"/>
      <c r="BA554" s="395"/>
      <c r="BB554" s="395"/>
      <c r="BC554" s="395"/>
      <c r="BD554" s="395"/>
      <c r="BE554" s="398"/>
      <c r="BF554" s="399"/>
      <c r="BG554" s="399"/>
      <c r="BH554" s="399"/>
      <c r="BI554" s="399"/>
    </row>
    <row r="555" spans="2:61">
      <c r="B555" s="395"/>
      <c r="AA555" s="22"/>
      <c r="AE555" s="397"/>
      <c r="AF555" s="397"/>
      <c r="AG555" s="397"/>
      <c r="AH555" s="396"/>
      <c r="AJ555" s="396"/>
      <c r="AK555" s="396"/>
      <c r="AL555" s="396"/>
      <c r="AN555" s="396"/>
      <c r="AO555" s="396"/>
      <c r="AQ555" s="396"/>
      <c r="AS555" s="396"/>
      <c r="AU555" s="396"/>
      <c r="AV555" s="395"/>
      <c r="AW555" s="395"/>
      <c r="AX555" s="395"/>
      <c r="AY555" s="395"/>
      <c r="AZ555" s="395"/>
      <c r="BA555" s="395"/>
      <c r="BB555" s="395"/>
      <c r="BC555" s="395"/>
      <c r="BD555" s="395"/>
      <c r="BE555" s="398"/>
      <c r="BF555" s="399"/>
      <c r="BG555" s="399"/>
      <c r="BH555" s="399"/>
      <c r="BI555" s="399"/>
    </row>
    <row r="556" spans="2:61">
      <c r="B556" s="395"/>
      <c r="AA556" s="22"/>
      <c r="AE556" s="397"/>
      <c r="AF556" s="397"/>
      <c r="AG556" s="397"/>
      <c r="AH556" s="396"/>
      <c r="AJ556" s="396"/>
      <c r="AK556" s="396"/>
      <c r="AL556" s="396"/>
      <c r="AN556" s="396"/>
      <c r="AO556" s="396"/>
      <c r="AQ556" s="396"/>
      <c r="AS556" s="396"/>
      <c r="AU556" s="396"/>
      <c r="AV556" s="395"/>
      <c r="AW556" s="395"/>
      <c r="AX556" s="395"/>
      <c r="AY556" s="395"/>
      <c r="AZ556" s="395"/>
      <c r="BA556" s="395"/>
      <c r="BB556" s="395"/>
      <c r="BC556" s="395"/>
      <c r="BD556" s="395"/>
      <c r="BE556" s="398"/>
      <c r="BF556" s="399"/>
      <c r="BG556" s="399"/>
      <c r="BH556" s="399"/>
      <c r="BI556" s="399"/>
    </row>
    <row r="557" spans="2:61">
      <c r="B557" s="395"/>
      <c r="AA557" s="22"/>
      <c r="AE557" s="397"/>
      <c r="AF557" s="397"/>
      <c r="AG557" s="397"/>
      <c r="AH557" s="396"/>
      <c r="AJ557" s="396"/>
      <c r="AK557" s="396"/>
      <c r="AL557" s="396"/>
      <c r="AN557" s="396"/>
      <c r="AO557" s="396"/>
      <c r="AQ557" s="396"/>
      <c r="AS557" s="396"/>
      <c r="AU557" s="396"/>
      <c r="AV557" s="395"/>
      <c r="AW557" s="395"/>
      <c r="AX557" s="395"/>
      <c r="AY557" s="395"/>
      <c r="AZ557" s="395"/>
      <c r="BA557" s="395"/>
      <c r="BB557" s="395"/>
      <c r="BC557" s="395"/>
      <c r="BD557" s="395"/>
      <c r="BE557" s="398"/>
      <c r="BF557" s="399"/>
      <c r="BG557" s="399"/>
      <c r="BH557" s="399"/>
      <c r="BI557" s="399"/>
    </row>
    <row r="558" spans="2:61">
      <c r="B558" s="395"/>
      <c r="AA558" s="22"/>
      <c r="AE558" s="397"/>
      <c r="AF558" s="397"/>
      <c r="AG558" s="397"/>
      <c r="AH558" s="396"/>
      <c r="AJ558" s="396"/>
      <c r="AK558" s="396"/>
      <c r="AL558" s="396"/>
      <c r="AN558" s="396"/>
      <c r="AO558" s="396"/>
      <c r="AQ558" s="396"/>
      <c r="AS558" s="396"/>
      <c r="AU558" s="396"/>
      <c r="AV558" s="395"/>
      <c r="AW558" s="395"/>
      <c r="AX558" s="395"/>
      <c r="AY558" s="395"/>
      <c r="AZ558" s="395"/>
      <c r="BA558" s="395"/>
      <c r="BB558" s="395"/>
      <c r="BC558" s="395"/>
      <c r="BD558" s="395"/>
      <c r="BE558" s="398"/>
      <c r="BF558" s="399"/>
      <c r="BG558" s="399"/>
      <c r="BH558" s="399"/>
      <c r="BI558" s="399"/>
    </row>
    <row r="559" spans="2:61">
      <c r="B559" s="395"/>
      <c r="AA559" s="22"/>
      <c r="AE559" s="397"/>
      <c r="AF559" s="397"/>
      <c r="AG559" s="397"/>
      <c r="AH559" s="396"/>
      <c r="AJ559" s="396"/>
      <c r="AK559" s="396"/>
      <c r="AL559" s="396"/>
      <c r="AN559" s="396"/>
      <c r="AO559" s="396"/>
      <c r="AQ559" s="396"/>
      <c r="AS559" s="396"/>
      <c r="AU559" s="396"/>
      <c r="AV559" s="395"/>
      <c r="AW559" s="395"/>
      <c r="AX559" s="395"/>
      <c r="AY559" s="395"/>
      <c r="AZ559" s="395"/>
      <c r="BA559" s="395"/>
      <c r="BB559" s="395"/>
      <c r="BC559" s="395"/>
      <c r="BD559" s="395"/>
      <c r="BE559" s="398"/>
      <c r="BF559" s="399"/>
      <c r="BG559" s="399"/>
      <c r="BH559" s="399"/>
      <c r="BI559" s="399"/>
    </row>
    <row r="560" spans="2:61">
      <c r="B560" s="395"/>
      <c r="AA560" s="22"/>
      <c r="AE560" s="397"/>
      <c r="AF560" s="397"/>
      <c r="AG560" s="397"/>
      <c r="AH560" s="396"/>
      <c r="AJ560" s="396"/>
      <c r="AK560" s="396"/>
      <c r="AL560" s="396"/>
      <c r="AN560" s="396"/>
      <c r="AO560" s="396"/>
      <c r="AQ560" s="396"/>
      <c r="AS560" s="396"/>
      <c r="AU560" s="396"/>
      <c r="AV560" s="395"/>
      <c r="AW560" s="395"/>
      <c r="AX560" s="395"/>
      <c r="AY560" s="395"/>
      <c r="AZ560" s="395"/>
      <c r="BA560" s="395"/>
      <c r="BB560" s="395"/>
      <c r="BC560" s="395"/>
      <c r="BD560" s="395"/>
      <c r="BE560" s="398"/>
      <c r="BF560" s="399"/>
      <c r="BG560" s="399"/>
      <c r="BH560" s="399"/>
      <c r="BI560" s="399"/>
    </row>
    <row r="561" spans="2:61">
      <c r="B561" s="395"/>
      <c r="AA561" s="22"/>
      <c r="AE561" s="397"/>
      <c r="AF561" s="397"/>
      <c r="AG561" s="397"/>
      <c r="AH561" s="396"/>
      <c r="AJ561" s="396"/>
      <c r="AK561" s="396"/>
      <c r="AL561" s="396"/>
      <c r="AN561" s="396"/>
      <c r="AO561" s="396"/>
      <c r="AQ561" s="396"/>
      <c r="AS561" s="396"/>
      <c r="AU561" s="396"/>
      <c r="AV561" s="395"/>
      <c r="AW561" s="395"/>
      <c r="AX561" s="395"/>
      <c r="AY561" s="395"/>
      <c r="AZ561" s="395"/>
      <c r="BA561" s="395"/>
      <c r="BB561" s="395"/>
      <c r="BC561" s="395"/>
      <c r="BD561" s="395"/>
      <c r="BE561" s="398"/>
      <c r="BF561" s="399"/>
      <c r="BG561" s="399"/>
      <c r="BH561" s="399"/>
      <c r="BI561" s="399"/>
    </row>
    <row r="562" spans="2:61">
      <c r="B562" s="395"/>
      <c r="AA562" s="22"/>
      <c r="AE562" s="397"/>
      <c r="AF562" s="397"/>
      <c r="AG562" s="397"/>
      <c r="AH562" s="396"/>
      <c r="AJ562" s="396"/>
      <c r="AK562" s="396"/>
      <c r="AL562" s="396"/>
      <c r="AN562" s="396"/>
      <c r="AO562" s="396"/>
      <c r="AQ562" s="396"/>
      <c r="AS562" s="396"/>
      <c r="AU562" s="396"/>
      <c r="AV562" s="395"/>
      <c r="AW562" s="395"/>
      <c r="AX562" s="395"/>
      <c r="AY562" s="395"/>
      <c r="AZ562" s="395"/>
      <c r="BA562" s="395"/>
      <c r="BB562" s="395"/>
      <c r="BC562" s="395"/>
      <c r="BD562" s="395"/>
      <c r="BE562" s="398"/>
      <c r="BF562" s="399"/>
      <c r="BG562" s="399"/>
      <c r="BH562" s="399"/>
      <c r="BI562" s="399"/>
    </row>
    <row r="563" spans="2:61">
      <c r="B563" s="395"/>
      <c r="AA563" s="22"/>
      <c r="AE563" s="397"/>
      <c r="AF563" s="397"/>
      <c r="AG563" s="397"/>
      <c r="AH563" s="396"/>
      <c r="AJ563" s="396"/>
      <c r="AK563" s="396"/>
      <c r="AL563" s="396"/>
      <c r="AN563" s="396"/>
      <c r="AO563" s="396"/>
      <c r="AQ563" s="396"/>
      <c r="AS563" s="396"/>
      <c r="AU563" s="396"/>
      <c r="AV563" s="395"/>
      <c r="AW563" s="395"/>
      <c r="AX563" s="395"/>
      <c r="AY563" s="395"/>
      <c r="AZ563" s="395"/>
      <c r="BA563" s="395"/>
      <c r="BB563" s="395"/>
      <c r="BC563" s="395"/>
      <c r="BD563" s="395"/>
      <c r="BE563" s="398"/>
      <c r="BF563" s="399"/>
      <c r="BG563" s="399"/>
      <c r="BH563" s="399"/>
      <c r="BI563" s="399"/>
    </row>
    <row r="564" spans="2:61">
      <c r="B564" s="395"/>
      <c r="AA564" s="22"/>
      <c r="AE564" s="397"/>
      <c r="AF564" s="397"/>
      <c r="AG564" s="397"/>
      <c r="AH564" s="396"/>
      <c r="AJ564" s="396"/>
      <c r="AK564" s="396"/>
      <c r="AL564" s="396"/>
      <c r="AN564" s="396"/>
      <c r="AO564" s="396"/>
      <c r="AQ564" s="396"/>
      <c r="AS564" s="396"/>
      <c r="AU564" s="396"/>
      <c r="AV564" s="395"/>
      <c r="AW564" s="395"/>
      <c r="AX564" s="395"/>
      <c r="AY564" s="395"/>
      <c r="AZ564" s="395"/>
      <c r="BA564" s="395"/>
      <c r="BB564" s="395"/>
      <c r="BC564" s="395"/>
      <c r="BD564" s="395"/>
      <c r="BE564" s="398"/>
      <c r="BF564" s="399"/>
      <c r="BG564" s="399"/>
      <c r="BH564" s="399"/>
      <c r="BI564" s="399"/>
    </row>
    <row r="565" spans="2:61">
      <c r="B565" s="395"/>
      <c r="AA565" s="22"/>
      <c r="AE565" s="397"/>
      <c r="AF565" s="397"/>
      <c r="AG565" s="397"/>
      <c r="AH565" s="396"/>
      <c r="AJ565" s="396"/>
      <c r="AK565" s="396"/>
      <c r="AL565" s="396"/>
      <c r="AN565" s="396"/>
      <c r="AO565" s="396"/>
      <c r="AQ565" s="396"/>
      <c r="AS565" s="396"/>
      <c r="AU565" s="396"/>
      <c r="AV565" s="395"/>
      <c r="AW565" s="395"/>
      <c r="AX565" s="395"/>
      <c r="AY565" s="395"/>
      <c r="AZ565" s="395"/>
      <c r="BA565" s="395"/>
      <c r="BB565" s="395"/>
      <c r="BC565" s="395"/>
      <c r="BD565" s="395"/>
      <c r="BE565" s="398"/>
      <c r="BF565" s="399"/>
      <c r="BG565" s="399"/>
      <c r="BH565" s="399"/>
      <c r="BI565" s="399"/>
    </row>
    <row r="566" spans="2:61">
      <c r="B566" s="395"/>
      <c r="AA566" s="22"/>
      <c r="AE566" s="397"/>
      <c r="AF566" s="397"/>
      <c r="AG566" s="397"/>
      <c r="AH566" s="396"/>
      <c r="AJ566" s="396"/>
      <c r="AK566" s="396"/>
      <c r="AL566" s="396"/>
      <c r="AN566" s="396"/>
      <c r="AO566" s="396"/>
      <c r="AQ566" s="396"/>
      <c r="AS566" s="396"/>
      <c r="AU566" s="396"/>
      <c r="AV566" s="395"/>
      <c r="AW566" s="395"/>
      <c r="AX566" s="395"/>
      <c r="AY566" s="395"/>
      <c r="AZ566" s="395"/>
      <c r="BA566" s="395"/>
      <c r="BB566" s="395"/>
      <c r="BC566" s="395"/>
      <c r="BD566" s="395"/>
      <c r="BE566" s="398"/>
      <c r="BF566" s="399"/>
      <c r="BG566" s="399"/>
      <c r="BH566" s="399"/>
      <c r="BI566" s="399"/>
    </row>
    <row r="567" spans="2:61">
      <c r="B567" s="395"/>
      <c r="AA567" s="22"/>
      <c r="AE567" s="397"/>
      <c r="AF567" s="397"/>
      <c r="AG567" s="397"/>
      <c r="AH567" s="396"/>
      <c r="AJ567" s="396"/>
      <c r="AK567" s="396"/>
      <c r="AL567" s="396"/>
      <c r="AN567" s="396"/>
      <c r="AO567" s="396"/>
      <c r="AQ567" s="396"/>
      <c r="AS567" s="396"/>
      <c r="AU567" s="396"/>
      <c r="AV567" s="395"/>
      <c r="AW567" s="395"/>
      <c r="AX567" s="395"/>
      <c r="AY567" s="395"/>
      <c r="AZ567" s="395"/>
      <c r="BA567" s="395"/>
      <c r="BB567" s="395"/>
      <c r="BC567" s="395"/>
      <c r="BD567" s="395"/>
      <c r="BE567" s="398"/>
      <c r="BF567" s="399"/>
      <c r="BG567" s="399"/>
      <c r="BH567" s="399"/>
      <c r="BI567" s="399"/>
    </row>
    <row r="568" spans="2:61">
      <c r="B568" s="395"/>
      <c r="AA568" s="22"/>
      <c r="AE568" s="397"/>
      <c r="AF568" s="397"/>
      <c r="AG568" s="397"/>
      <c r="AH568" s="396"/>
      <c r="AJ568" s="396"/>
      <c r="AK568" s="396"/>
      <c r="AL568" s="396"/>
      <c r="AN568" s="396"/>
      <c r="AO568" s="396"/>
      <c r="AQ568" s="396"/>
      <c r="AS568" s="396"/>
      <c r="AU568" s="396"/>
      <c r="AV568" s="395"/>
      <c r="AW568" s="395"/>
      <c r="AX568" s="395"/>
      <c r="AY568" s="395"/>
      <c r="AZ568" s="395"/>
      <c r="BA568" s="395"/>
      <c r="BB568" s="395"/>
      <c r="BC568" s="395"/>
      <c r="BD568" s="395"/>
      <c r="BE568" s="398"/>
      <c r="BF568" s="399"/>
      <c r="BG568" s="399"/>
      <c r="BH568" s="399"/>
      <c r="BI568" s="399"/>
    </row>
    <row r="569" spans="2:61">
      <c r="B569" s="395"/>
      <c r="AA569" s="22"/>
      <c r="AE569" s="397"/>
      <c r="AF569" s="397"/>
      <c r="AG569" s="397"/>
      <c r="AH569" s="396"/>
      <c r="AJ569" s="396"/>
      <c r="AK569" s="396"/>
      <c r="AL569" s="396"/>
      <c r="AN569" s="396"/>
      <c r="AO569" s="396"/>
      <c r="AQ569" s="396"/>
      <c r="AS569" s="396"/>
      <c r="AU569" s="396"/>
      <c r="AV569" s="395"/>
      <c r="AW569" s="395"/>
      <c r="AX569" s="395"/>
      <c r="AY569" s="395"/>
      <c r="AZ569" s="395"/>
      <c r="BA569" s="395"/>
      <c r="BB569" s="395"/>
      <c r="BC569" s="395"/>
      <c r="BD569" s="395"/>
      <c r="BE569" s="398"/>
      <c r="BF569" s="399"/>
      <c r="BG569" s="399"/>
      <c r="BH569" s="399"/>
      <c r="BI569" s="399"/>
    </row>
    <row r="570" spans="2:61">
      <c r="B570" s="395"/>
      <c r="AA570" s="22"/>
      <c r="AE570" s="397"/>
      <c r="AF570" s="397"/>
      <c r="AG570" s="397"/>
      <c r="AH570" s="396"/>
      <c r="AJ570" s="396"/>
      <c r="AK570" s="396"/>
      <c r="AL570" s="396"/>
      <c r="AN570" s="396"/>
      <c r="AO570" s="396"/>
      <c r="AQ570" s="396"/>
      <c r="AS570" s="396"/>
      <c r="AU570" s="396"/>
      <c r="AV570" s="395"/>
      <c r="AW570" s="395"/>
      <c r="AX570" s="395"/>
      <c r="AY570" s="395"/>
      <c r="AZ570" s="395"/>
      <c r="BA570" s="395"/>
      <c r="BB570" s="395"/>
      <c r="BC570" s="395"/>
      <c r="BD570" s="395"/>
      <c r="BE570" s="398"/>
      <c r="BF570" s="399"/>
      <c r="BG570" s="399"/>
      <c r="BH570" s="399"/>
      <c r="BI570" s="399"/>
    </row>
    <row r="571" spans="2:61">
      <c r="B571" s="395"/>
      <c r="AA571" s="22"/>
      <c r="AE571" s="397"/>
      <c r="AF571" s="397"/>
      <c r="AG571" s="397"/>
      <c r="AH571" s="396"/>
      <c r="AJ571" s="396"/>
      <c r="AK571" s="396"/>
      <c r="AL571" s="396"/>
      <c r="AN571" s="396"/>
      <c r="AO571" s="396"/>
      <c r="AQ571" s="396"/>
      <c r="AS571" s="396"/>
      <c r="AU571" s="396"/>
      <c r="AV571" s="395"/>
      <c r="AW571" s="395"/>
      <c r="AX571" s="395"/>
      <c r="AY571" s="395"/>
      <c r="AZ571" s="395"/>
      <c r="BA571" s="395"/>
      <c r="BB571" s="395"/>
      <c r="BC571" s="395"/>
      <c r="BD571" s="395"/>
      <c r="BE571" s="398"/>
      <c r="BF571" s="399"/>
      <c r="BG571" s="399"/>
      <c r="BH571" s="399"/>
      <c r="BI571" s="399"/>
    </row>
    <row r="572" spans="2:61">
      <c r="B572" s="395"/>
      <c r="AA572" s="22"/>
      <c r="AE572" s="397"/>
      <c r="AF572" s="397"/>
      <c r="AG572" s="397"/>
      <c r="AH572" s="396"/>
      <c r="AJ572" s="396"/>
      <c r="AK572" s="396"/>
      <c r="AL572" s="396"/>
      <c r="AN572" s="396"/>
      <c r="AO572" s="396"/>
      <c r="AQ572" s="396"/>
      <c r="AS572" s="396"/>
      <c r="AU572" s="396"/>
      <c r="AV572" s="395"/>
      <c r="AW572" s="395"/>
      <c r="AX572" s="395"/>
      <c r="AY572" s="395"/>
      <c r="AZ572" s="395"/>
      <c r="BA572" s="395"/>
      <c r="BB572" s="395"/>
      <c r="BC572" s="395"/>
      <c r="BD572" s="395"/>
      <c r="BE572" s="398"/>
      <c r="BF572" s="399"/>
      <c r="BG572" s="399"/>
      <c r="BH572" s="399"/>
      <c r="BI572" s="399"/>
    </row>
    <row r="573" spans="2:61">
      <c r="B573" s="395"/>
      <c r="AA573" s="22"/>
      <c r="AE573" s="397"/>
      <c r="AF573" s="397"/>
      <c r="AG573" s="397"/>
      <c r="AH573" s="396"/>
      <c r="AJ573" s="396"/>
      <c r="AK573" s="396"/>
      <c r="AL573" s="396"/>
      <c r="AN573" s="396"/>
      <c r="AO573" s="396"/>
      <c r="AQ573" s="396"/>
      <c r="AS573" s="396"/>
      <c r="AU573" s="396"/>
      <c r="AV573" s="395"/>
      <c r="AW573" s="395"/>
      <c r="AX573" s="395"/>
      <c r="AY573" s="395"/>
      <c r="AZ573" s="395"/>
      <c r="BA573" s="395"/>
      <c r="BB573" s="395"/>
      <c r="BC573" s="395"/>
      <c r="BD573" s="395"/>
      <c r="BE573" s="398"/>
      <c r="BF573" s="399"/>
      <c r="BG573" s="399"/>
      <c r="BH573" s="399"/>
      <c r="BI573" s="399"/>
    </row>
    <row r="574" spans="2:61">
      <c r="B574" s="395"/>
      <c r="AA574" s="22"/>
      <c r="AE574" s="397"/>
      <c r="AF574" s="397"/>
      <c r="AG574" s="397"/>
      <c r="AH574" s="396"/>
      <c r="AJ574" s="396"/>
      <c r="AK574" s="396"/>
      <c r="AL574" s="396"/>
      <c r="AN574" s="396"/>
      <c r="AO574" s="396"/>
      <c r="AQ574" s="396"/>
      <c r="AS574" s="396"/>
      <c r="AU574" s="396"/>
      <c r="AV574" s="395"/>
      <c r="AW574" s="395"/>
      <c r="AX574" s="395"/>
      <c r="AY574" s="395"/>
      <c r="AZ574" s="395"/>
      <c r="BA574" s="395"/>
      <c r="BB574" s="395"/>
      <c r="BC574" s="395"/>
      <c r="BD574" s="395"/>
      <c r="BE574" s="398"/>
      <c r="BF574" s="399"/>
      <c r="BG574" s="399"/>
      <c r="BH574" s="399"/>
      <c r="BI574" s="399"/>
    </row>
    <row r="575" spans="2:61">
      <c r="B575" s="395"/>
      <c r="AA575" s="22"/>
      <c r="AE575" s="397"/>
      <c r="AF575" s="397"/>
      <c r="AG575" s="397"/>
      <c r="AH575" s="396"/>
      <c r="AJ575" s="396"/>
      <c r="AK575" s="396"/>
      <c r="AL575" s="396"/>
      <c r="AN575" s="396"/>
      <c r="AO575" s="396"/>
      <c r="AQ575" s="396"/>
      <c r="AS575" s="396"/>
      <c r="AU575" s="396"/>
      <c r="AV575" s="395"/>
      <c r="AW575" s="395"/>
      <c r="AX575" s="395"/>
      <c r="AY575" s="395"/>
      <c r="AZ575" s="395"/>
      <c r="BA575" s="395"/>
      <c r="BB575" s="395"/>
      <c r="BC575" s="395"/>
      <c r="BD575" s="395"/>
      <c r="BE575" s="398"/>
      <c r="BF575" s="399"/>
      <c r="BG575" s="399"/>
      <c r="BH575" s="399"/>
      <c r="BI575" s="399"/>
    </row>
    <row r="576" spans="2:61">
      <c r="B576" s="395"/>
      <c r="AA576" s="22"/>
      <c r="AE576" s="397"/>
      <c r="AF576" s="397"/>
      <c r="AG576" s="397"/>
      <c r="AH576" s="396"/>
      <c r="AJ576" s="396"/>
      <c r="AK576" s="396"/>
      <c r="AL576" s="396"/>
      <c r="AN576" s="396"/>
      <c r="AO576" s="396"/>
      <c r="AQ576" s="396"/>
      <c r="AS576" s="396"/>
      <c r="AU576" s="396"/>
      <c r="AV576" s="395"/>
      <c r="AW576" s="395"/>
      <c r="AX576" s="395"/>
      <c r="AY576" s="395"/>
      <c r="AZ576" s="395"/>
      <c r="BA576" s="395"/>
      <c r="BB576" s="395"/>
      <c r="BC576" s="395"/>
      <c r="BD576" s="395"/>
      <c r="BE576" s="398"/>
      <c r="BF576" s="399"/>
      <c r="BG576" s="399"/>
      <c r="BH576" s="399"/>
      <c r="BI576" s="399"/>
    </row>
    <row r="577" spans="2:61">
      <c r="B577" s="395"/>
      <c r="AA577" s="22"/>
      <c r="AE577" s="397"/>
      <c r="AF577" s="397"/>
      <c r="AG577" s="397"/>
      <c r="AH577" s="396"/>
      <c r="AJ577" s="396"/>
      <c r="AK577" s="396"/>
      <c r="AL577" s="396"/>
      <c r="AN577" s="396"/>
      <c r="AO577" s="396"/>
      <c r="AQ577" s="396"/>
      <c r="AS577" s="396"/>
      <c r="AU577" s="396"/>
      <c r="AV577" s="395"/>
      <c r="AW577" s="395"/>
      <c r="AX577" s="395"/>
      <c r="AY577" s="395"/>
      <c r="AZ577" s="395"/>
      <c r="BA577" s="395"/>
      <c r="BB577" s="395"/>
      <c r="BC577" s="395"/>
      <c r="BD577" s="395"/>
      <c r="BE577" s="398"/>
      <c r="BF577" s="399"/>
      <c r="BG577" s="399"/>
      <c r="BH577" s="399"/>
      <c r="BI577" s="399"/>
    </row>
    <row r="578" spans="2:61">
      <c r="B578" s="395"/>
      <c r="AA578" s="22"/>
      <c r="AE578" s="397"/>
      <c r="AF578" s="397"/>
      <c r="AG578" s="397"/>
      <c r="AH578" s="396"/>
      <c r="AJ578" s="396"/>
      <c r="AK578" s="396"/>
      <c r="AL578" s="396"/>
      <c r="AN578" s="396"/>
      <c r="AO578" s="396"/>
      <c r="AQ578" s="396"/>
      <c r="AS578" s="396"/>
      <c r="AU578" s="396"/>
      <c r="AV578" s="395"/>
      <c r="AW578" s="395"/>
      <c r="AX578" s="395"/>
      <c r="AY578" s="395"/>
      <c r="AZ578" s="395"/>
      <c r="BA578" s="395"/>
      <c r="BB578" s="395"/>
      <c r="BC578" s="395"/>
      <c r="BD578" s="395"/>
      <c r="BE578" s="398"/>
      <c r="BF578" s="399"/>
      <c r="BG578" s="399"/>
      <c r="BH578" s="399"/>
      <c r="BI578" s="399"/>
    </row>
    <row r="579" spans="2:61">
      <c r="B579" s="395"/>
      <c r="AA579" s="22"/>
      <c r="AE579" s="397"/>
      <c r="AF579" s="397"/>
      <c r="AG579" s="397"/>
      <c r="AH579" s="396"/>
      <c r="AJ579" s="396"/>
      <c r="AK579" s="396"/>
      <c r="AL579" s="396"/>
      <c r="AN579" s="396"/>
      <c r="AO579" s="396"/>
      <c r="AQ579" s="396"/>
      <c r="AS579" s="396"/>
      <c r="AU579" s="396"/>
      <c r="AV579" s="395"/>
      <c r="AW579" s="395"/>
      <c r="AX579" s="395"/>
      <c r="AY579" s="395"/>
      <c r="AZ579" s="395"/>
      <c r="BA579" s="395"/>
      <c r="BB579" s="395"/>
      <c r="BC579" s="395"/>
      <c r="BD579" s="395"/>
      <c r="BE579" s="398"/>
      <c r="BF579" s="399"/>
      <c r="BG579" s="399"/>
      <c r="BH579" s="399"/>
      <c r="BI579" s="399"/>
    </row>
    <row r="580" spans="2:61">
      <c r="B580" s="395"/>
      <c r="AA580" s="22"/>
      <c r="AE580" s="397"/>
      <c r="AF580" s="397"/>
      <c r="AG580" s="397"/>
      <c r="AH580" s="396"/>
      <c r="AJ580" s="396"/>
      <c r="AK580" s="396"/>
      <c r="AL580" s="396"/>
      <c r="AN580" s="396"/>
      <c r="AO580" s="396"/>
      <c r="AQ580" s="396"/>
      <c r="AS580" s="396"/>
      <c r="AU580" s="396"/>
      <c r="AV580" s="395"/>
      <c r="AW580" s="395"/>
      <c r="AX580" s="395"/>
      <c r="AY580" s="395"/>
      <c r="AZ580" s="395"/>
      <c r="BA580" s="395"/>
      <c r="BB580" s="395"/>
      <c r="BC580" s="395"/>
      <c r="BD580" s="395"/>
      <c r="BE580" s="398"/>
      <c r="BF580" s="399"/>
      <c r="BG580" s="399"/>
      <c r="BH580" s="399"/>
      <c r="BI580" s="399"/>
    </row>
    <row r="581" spans="2:61">
      <c r="B581" s="395"/>
      <c r="AA581" s="22"/>
      <c r="AE581" s="397"/>
      <c r="AF581" s="397"/>
      <c r="AG581" s="397"/>
      <c r="AH581" s="396"/>
      <c r="AJ581" s="396"/>
      <c r="AK581" s="396"/>
      <c r="AL581" s="396"/>
      <c r="AN581" s="396"/>
      <c r="AO581" s="396"/>
      <c r="AQ581" s="396"/>
      <c r="AS581" s="396"/>
      <c r="AU581" s="396"/>
      <c r="AV581" s="395"/>
      <c r="AW581" s="395"/>
      <c r="AX581" s="395"/>
      <c r="AY581" s="395"/>
      <c r="AZ581" s="395"/>
      <c r="BA581" s="395"/>
      <c r="BB581" s="395"/>
      <c r="BC581" s="395"/>
      <c r="BD581" s="395"/>
      <c r="BE581" s="398"/>
      <c r="BF581" s="399"/>
      <c r="BG581" s="399"/>
      <c r="BH581" s="399"/>
      <c r="BI581" s="399"/>
    </row>
    <row r="582" spans="2:61">
      <c r="B582" s="395"/>
      <c r="AA582" s="22"/>
      <c r="AE582" s="397"/>
      <c r="AF582" s="397"/>
      <c r="AG582" s="397"/>
      <c r="AH582" s="396"/>
      <c r="AJ582" s="396"/>
      <c r="AK582" s="396"/>
      <c r="AL582" s="396"/>
      <c r="AN582" s="396"/>
      <c r="AO582" s="396"/>
      <c r="AQ582" s="396"/>
      <c r="AS582" s="396"/>
      <c r="AU582" s="396"/>
      <c r="AV582" s="395"/>
      <c r="AW582" s="395"/>
      <c r="AX582" s="395"/>
      <c r="AY582" s="395"/>
      <c r="AZ582" s="395"/>
      <c r="BA582" s="395"/>
      <c r="BB582" s="395"/>
      <c r="BC582" s="395"/>
      <c r="BD582" s="395"/>
      <c r="BE582" s="398"/>
      <c r="BF582" s="399"/>
      <c r="BG582" s="399"/>
      <c r="BH582" s="399"/>
      <c r="BI582" s="399"/>
    </row>
    <row r="583" spans="2:61">
      <c r="B583" s="395"/>
      <c r="AA583" s="22"/>
      <c r="AE583" s="397"/>
      <c r="AF583" s="397"/>
      <c r="AG583" s="397"/>
      <c r="AH583" s="396"/>
      <c r="AJ583" s="396"/>
      <c r="AK583" s="396"/>
      <c r="AL583" s="396"/>
      <c r="AN583" s="396"/>
      <c r="AO583" s="396"/>
      <c r="AQ583" s="396"/>
      <c r="AS583" s="396"/>
      <c r="AU583" s="396"/>
      <c r="AV583" s="395"/>
      <c r="AW583" s="395"/>
      <c r="AX583" s="395"/>
      <c r="AY583" s="395"/>
      <c r="AZ583" s="395"/>
      <c r="BA583" s="395"/>
      <c r="BB583" s="395"/>
      <c r="BC583" s="395"/>
      <c r="BD583" s="395"/>
      <c r="BE583" s="398"/>
      <c r="BF583" s="399"/>
      <c r="BG583" s="399"/>
      <c r="BH583" s="399"/>
      <c r="BI583" s="399"/>
    </row>
    <row r="584" spans="2:61">
      <c r="B584" s="395"/>
      <c r="AA584" s="22"/>
      <c r="AE584" s="397"/>
      <c r="AF584" s="397"/>
      <c r="AG584" s="397"/>
      <c r="AH584" s="396"/>
      <c r="AJ584" s="396"/>
      <c r="AK584" s="396"/>
      <c r="AL584" s="396"/>
      <c r="AN584" s="396"/>
      <c r="AO584" s="396"/>
      <c r="AQ584" s="396"/>
      <c r="AS584" s="396"/>
      <c r="AU584" s="396"/>
      <c r="AV584" s="395"/>
      <c r="AW584" s="395"/>
      <c r="AX584" s="395"/>
      <c r="AY584" s="395"/>
      <c r="AZ584" s="395"/>
      <c r="BA584" s="395"/>
      <c r="BB584" s="395"/>
      <c r="BC584" s="395"/>
      <c r="BD584" s="395"/>
      <c r="BE584" s="398"/>
      <c r="BF584" s="399"/>
      <c r="BG584" s="399"/>
      <c r="BH584" s="399"/>
      <c r="BI584" s="399"/>
    </row>
    <row r="585" spans="2:61">
      <c r="B585" s="395"/>
      <c r="AA585" s="22"/>
      <c r="AE585" s="397"/>
      <c r="AF585" s="397"/>
      <c r="AG585" s="397"/>
      <c r="AH585" s="396"/>
      <c r="AJ585" s="396"/>
      <c r="AK585" s="396"/>
      <c r="AL585" s="396"/>
      <c r="AN585" s="396"/>
      <c r="AO585" s="396"/>
      <c r="AQ585" s="396"/>
      <c r="AS585" s="396"/>
      <c r="AU585" s="396"/>
      <c r="AV585" s="395"/>
      <c r="AW585" s="395"/>
      <c r="AX585" s="395"/>
      <c r="AY585" s="395"/>
      <c r="AZ585" s="395"/>
      <c r="BA585" s="395"/>
      <c r="BB585" s="395"/>
      <c r="BC585" s="395"/>
      <c r="BD585" s="395"/>
      <c r="BE585" s="398"/>
      <c r="BF585" s="399"/>
      <c r="BG585" s="399"/>
      <c r="BH585" s="399"/>
      <c r="BI585" s="399"/>
    </row>
    <row r="586" spans="2:61">
      <c r="B586" s="395"/>
      <c r="AA586" s="22"/>
      <c r="AE586" s="397"/>
      <c r="AF586" s="397"/>
      <c r="AG586" s="397"/>
      <c r="AH586" s="396"/>
      <c r="AJ586" s="396"/>
      <c r="AK586" s="396"/>
      <c r="AL586" s="396"/>
      <c r="AN586" s="396"/>
      <c r="AO586" s="396"/>
      <c r="AQ586" s="396"/>
      <c r="AS586" s="396"/>
      <c r="AU586" s="396"/>
      <c r="AV586" s="395"/>
      <c r="AW586" s="395"/>
      <c r="AX586" s="395"/>
      <c r="AY586" s="395"/>
      <c r="AZ586" s="395"/>
      <c r="BA586" s="395"/>
      <c r="BB586" s="395"/>
      <c r="BC586" s="395"/>
      <c r="BD586" s="395"/>
      <c r="BE586" s="398"/>
      <c r="BF586" s="399"/>
      <c r="BG586" s="399"/>
      <c r="BH586" s="399"/>
      <c r="BI586" s="399"/>
    </row>
    <row r="587" spans="2:61">
      <c r="B587" s="395"/>
      <c r="AA587" s="22"/>
      <c r="AE587" s="397"/>
      <c r="AF587" s="397"/>
      <c r="AG587" s="397"/>
      <c r="AH587" s="396"/>
      <c r="AJ587" s="396"/>
      <c r="AK587" s="396"/>
      <c r="AL587" s="396"/>
      <c r="AN587" s="396"/>
      <c r="AO587" s="396"/>
      <c r="AQ587" s="396"/>
      <c r="AS587" s="396"/>
      <c r="AU587" s="396"/>
      <c r="AV587" s="395"/>
      <c r="AW587" s="395"/>
      <c r="AX587" s="395"/>
      <c r="AY587" s="395"/>
      <c r="AZ587" s="395"/>
      <c r="BA587" s="395"/>
      <c r="BB587" s="395"/>
      <c r="BC587" s="395"/>
      <c r="BD587" s="395"/>
      <c r="BE587" s="398"/>
      <c r="BF587" s="399"/>
      <c r="BG587" s="399"/>
      <c r="BH587" s="399"/>
      <c r="BI587" s="399"/>
    </row>
    <row r="588" spans="2:61">
      <c r="B588" s="395"/>
      <c r="AA588" s="22"/>
      <c r="AE588" s="397"/>
      <c r="AF588" s="397"/>
      <c r="AG588" s="397"/>
      <c r="AH588" s="396"/>
      <c r="AJ588" s="396"/>
      <c r="AK588" s="396"/>
      <c r="AL588" s="396"/>
      <c r="AN588" s="396"/>
      <c r="AO588" s="396"/>
      <c r="AQ588" s="396"/>
      <c r="AS588" s="396"/>
      <c r="AU588" s="396"/>
      <c r="AV588" s="395"/>
      <c r="AW588" s="395"/>
      <c r="AX588" s="395"/>
      <c r="AY588" s="395"/>
      <c r="AZ588" s="395"/>
      <c r="BA588" s="395"/>
      <c r="BB588" s="395"/>
      <c r="BC588" s="395"/>
      <c r="BD588" s="395"/>
      <c r="BE588" s="398"/>
      <c r="BF588" s="399"/>
      <c r="BG588" s="399"/>
      <c r="BH588" s="399"/>
      <c r="BI588" s="399"/>
    </row>
    <row r="589" spans="2:61">
      <c r="B589" s="395"/>
      <c r="AA589" s="22"/>
      <c r="AE589" s="397"/>
      <c r="AF589" s="397"/>
      <c r="AG589" s="397"/>
      <c r="AH589" s="396"/>
      <c r="AJ589" s="396"/>
      <c r="AK589" s="396"/>
      <c r="AL589" s="396"/>
      <c r="AN589" s="396"/>
      <c r="AO589" s="396"/>
      <c r="AQ589" s="396"/>
      <c r="AS589" s="396"/>
      <c r="AU589" s="396"/>
      <c r="AV589" s="395"/>
      <c r="AW589" s="395"/>
      <c r="AX589" s="395"/>
      <c r="AY589" s="395"/>
      <c r="AZ589" s="395"/>
      <c r="BA589" s="395"/>
      <c r="BB589" s="395"/>
      <c r="BC589" s="395"/>
      <c r="BD589" s="395"/>
      <c r="BE589" s="398"/>
      <c r="BF589" s="399"/>
      <c r="BG589" s="399"/>
      <c r="BH589" s="399"/>
      <c r="BI589" s="399"/>
    </row>
    <row r="590" spans="2:61">
      <c r="B590" s="395"/>
      <c r="AA590" s="22"/>
      <c r="AE590" s="397"/>
      <c r="AF590" s="397"/>
      <c r="AG590" s="397"/>
      <c r="AH590" s="396"/>
      <c r="AJ590" s="396"/>
      <c r="AK590" s="396"/>
      <c r="AL590" s="396"/>
      <c r="AN590" s="396"/>
      <c r="AO590" s="396"/>
      <c r="AQ590" s="396"/>
      <c r="AS590" s="396"/>
      <c r="AU590" s="396"/>
      <c r="AV590" s="395"/>
      <c r="AW590" s="395"/>
      <c r="AX590" s="395"/>
      <c r="AY590" s="395"/>
      <c r="AZ590" s="395"/>
      <c r="BA590" s="395"/>
      <c r="BB590" s="395"/>
      <c r="BC590" s="395"/>
      <c r="BD590" s="395"/>
      <c r="BE590" s="398"/>
      <c r="BF590" s="399"/>
      <c r="BG590" s="399"/>
      <c r="BH590" s="399"/>
      <c r="BI590" s="399"/>
    </row>
    <row r="591" spans="2:61">
      <c r="B591" s="395"/>
      <c r="AA591" s="22"/>
      <c r="AE591" s="397"/>
      <c r="AF591" s="397"/>
      <c r="AG591" s="397"/>
      <c r="AH591" s="396"/>
      <c r="AJ591" s="396"/>
      <c r="AK591" s="396"/>
      <c r="AL591" s="396"/>
      <c r="AN591" s="396"/>
      <c r="AO591" s="396"/>
      <c r="AQ591" s="396"/>
      <c r="AS591" s="396"/>
      <c r="AU591" s="396"/>
      <c r="AV591" s="395"/>
      <c r="AW591" s="395"/>
      <c r="AX591" s="395"/>
      <c r="AY591" s="395"/>
      <c r="AZ591" s="395"/>
      <c r="BA591" s="395"/>
      <c r="BB591" s="395"/>
      <c r="BC591" s="395"/>
      <c r="BD591" s="395"/>
      <c r="BE591" s="398"/>
      <c r="BF591" s="399"/>
      <c r="BG591" s="399"/>
      <c r="BH591" s="399"/>
      <c r="BI591" s="399"/>
    </row>
    <row r="592" spans="2:61">
      <c r="B592" s="395"/>
      <c r="AA592" s="22"/>
      <c r="AE592" s="397"/>
      <c r="AF592" s="397"/>
      <c r="AG592" s="397"/>
      <c r="AH592" s="396"/>
      <c r="AJ592" s="396"/>
      <c r="AK592" s="396"/>
      <c r="AL592" s="396"/>
      <c r="AN592" s="396"/>
      <c r="AO592" s="396"/>
      <c r="AQ592" s="396"/>
      <c r="AS592" s="396"/>
      <c r="AU592" s="396"/>
      <c r="AV592" s="395"/>
      <c r="AW592" s="395"/>
      <c r="AX592" s="395"/>
      <c r="AY592" s="395"/>
      <c r="AZ592" s="395"/>
      <c r="BA592" s="395"/>
      <c r="BB592" s="395"/>
      <c r="BC592" s="395"/>
      <c r="BD592" s="395"/>
      <c r="BE592" s="398"/>
      <c r="BF592" s="399"/>
      <c r="BG592" s="399"/>
      <c r="BH592" s="399"/>
      <c r="BI592" s="399"/>
    </row>
    <row r="593" spans="2:61">
      <c r="B593" s="395"/>
      <c r="AA593" s="22"/>
      <c r="AE593" s="397"/>
      <c r="AF593" s="397"/>
      <c r="AG593" s="397"/>
      <c r="AH593" s="396"/>
      <c r="AJ593" s="396"/>
      <c r="AK593" s="396"/>
      <c r="AL593" s="396"/>
      <c r="AN593" s="396"/>
      <c r="AO593" s="396"/>
      <c r="AQ593" s="396"/>
      <c r="AS593" s="396"/>
      <c r="AU593" s="396"/>
      <c r="AV593" s="395"/>
      <c r="AW593" s="395"/>
      <c r="AX593" s="395"/>
      <c r="AY593" s="395"/>
      <c r="AZ593" s="395"/>
      <c r="BA593" s="395"/>
      <c r="BB593" s="395"/>
      <c r="BC593" s="395"/>
      <c r="BD593" s="395"/>
      <c r="BE593" s="398"/>
      <c r="BF593" s="399"/>
      <c r="BG593" s="399"/>
      <c r="BH593" s="399"/>
      <c r="BI593" s="399"/>
    </row>
    <row r="594" spans="2:61">
      <c r="B594" s="395"/>
      <c r="AA594" s="22"/>
      <c r="AE594" s="397"/>
      <c r="AF594" s="397"/>
      <c r="AG594" s="397"/>
      <c r="AH594" s="396"/>
      <c r="AJ594" s="396"/>
      <c r="AK594" s="396"/>
      <c r="AL594" s="396"/>
      <c r="AN594" s="396"/>
      <c r="AO594" s="396"/>
      <c r="AQ594" s="396"/>
      <c r="AS594" s="396"/>
      <c r="AU594" s="396"/>
      <c r="AV594" s="395"/>
      <c r="AW594" s="395"/>
      <c r="AX594" s="395"/>
      <c r="AY594" s="395"/>
      <c r="AZ594" s="395"/>
      <c r="BA594" s="395"/>
      <c r="BB594" s="395"/>
      <c r="BC594" s="395"/>
      <c r="BD594" s="395"/>
      <c r="BE594" s="398"/>
      <c r="BF594" s="399"/>
      <c r="BG594" s="399"/>
      <c r="BH594" s="399"/>
      <c r="BI594" s="399"/>
    </row>
    <row r="595" spans="2:61">
      <c r="B595" s="395"/>
      <c r="AA595" s="22"/>
      <c r="AE595" s="397"/>
      <c r="AF595" s="397"/>
      <c r="AG595" s="397"/>
      <c r="AH595" s="396"/>
      <c r="AJ595" s="396"/>
      <c r="AK595" s="396"/>
      <c r="AL595" s="396"/>
      <c r="AN595" s="396"/>
      <c r="AO595" s="396"/>
      <c r="AQ595" s="396"/>
      <c r="AS595" s="396"/>
      <c r="AU595" s="396"/>
      <c r="AV595" s="395"/>
      <c r="AW595" s="395"/>
      <c r="AX595" s="395"/>
      <c r="AY595" s="395"/>
      <c r="AZ595" s="395"/>
      <c r="BA595" s="395"/>
      <c r="BB595" s="395"/>
      <c r="BC595" s="395"/>
      <c r="BD595" s="395"/>
      <c r="BE595" s="398"/>
      <c r="BF595" s="399"/>
      <c r="BG595" s="399"/>
      <c r="BH595" s="399"/>
      <c r="BI595" s="399"/>
    </row>
    <row r="596" spans="2:61">
      <c r="B596" s="395"/>
      <c r="AA596" s="22"/>
      <c r="AE596" s="397"/>
      <c r="AF596" s="397"/>
      <c r="AG596" s="397"/>
      <c r="AH596" s="396"/>
      <c r="AJ596" s="396"/>
      <c r="AK596" s="396"/>
      <c r="AL596" s="396"/>
      <c r="AN596" s="396"/>
      <c r="AO596" s="396"/>
      <c r="AQ596" s="396"/>
      <c r="AS596" s="396"/>
      <c r="AU596" s="396"/>
      <c r="AV596" s="395"/>
      <c r="AW596" s="395"/>
      <c r="AX596" s="395"/>
      <c r="AY596" s="395"/>
      <c r="AZ596" s="395"/>
      <c r="BA596" s="395"/>
      <c r="BB596" s="395"/>
      <c r="BC596" s="395"/>
      <c r="BD596" s="395"/>
      <c r="BE596" s="398"/>
      <c r="BF596" s="399"/>
      <c r="BG596" s="399"/>
      <c r="BH596" s="399"/>
      <c r="BI596" s="399"/>
    </row>
    <row r="597" spans="2:61">
      <c r="B597" s="395"/>
      <c r="AA597" s="22"/>
      <c r="AE597" s="397"/>
      <c r="AF597" s="397"/>
      <c r="AG597" s="397"/>
      <c r="AH597" s="396"/>
      <c r="AJ597" s="396"/>
      <c r="AK597" s="396"/>
      <c r="AL597" s="396"/>
      <c r="AN597" s="396"/>
      <c r="AO597" s="396"/>
      <c r="AQ597" s="396"/>
      <c r="AS597" s="396"/>
      <c r="AU597" s="396"/>
      <c r="AV597" s="395"/>
      <c r="AW597" s="395"/>
      <c r="AX597" s="395"/>
      <c r="AY597" s="395"/>
      <c r="AZ597" s="395"/>
      <c r="BA597" s="395"/>
      <c r="BB597" s="395"/>
      <c r="BC597" s="395"/>
      <c r="BD597" s="395"/>
      <c r="BE597" s="398"/>
      <c r="BF597" s="399"/>
      <c r="BG597" s="399"/>
      <c r="BH597" s="399"/>
      <c r="BI597" s="399"/>
    </row>
    <row r="598" spans="2:61">
      <c r="B598" s="395"/>
      <c r="AA598" s="22"/>
      <c r="AE598" s="397"/>
      <c r="AF598" s="397"/>
      <c r="AG598" s="397"/>
      <c r="AH598" s="396"/>
      <c r="AJ598" s="396"/>
      <c r="AK598" s="396"/>
      <c r="AL598" s="396"/>
      <c r="AN598" s="396"/>
      <c r="AO598" s="396"/>
      <c r="AQ598" s="396"/>
      <c r="AS598" s="396"/>
      <c r="AU598" s="396"/>
      <c r="AV598" s="395"/>
      <c r="AW598" s="395"/>
      <c r="AX598" s="395"/>
      <c r="AY598" s="395"/>
      <c r="AZ598" s="395"/>
      <c r="BA598" s="395"/>
      <c r="BB598" s="395"/>
      <c r="BC598" s="395"/>
      <c r="BD598" s="395"/>
      <c r="BE598" s="398"/>
      <c r="BF598" s="399"/>
      <c r="BG598" s="399"/>
      <c r="BH598" s="399"/>
      <c r="BI598" s="399"/>
    </row>
    <row r="599" spans="2:61">
      <c r="B599" s="395"/>
      <c r="AA599" s="22"/>
      <c r="AE599" s="397"/>
      <c r="AF599" s="397"/>
      <c r="AG599" s="397"/>
      <c r="AH599" s="396"/>
      <c r="AJ599" s="396"/>
      <c r="AK599" s="396"/>
      <c r="AL599" s="396"/>
      <c r="AN599" s="396"/>
      <c r="AO599" s="396"/>
      <c r="AQ599" s="396"/>
      <c r="AS599" s="396"/>
      <c r="AU599" s="396"/>
      <c r="AV599" s="395"/>
      <c r="AW599" s="395"/>
      <c r="AX599" s="395"/>
      <c r="AY599" s="395"/>
      <c r="AZ599" s="395"/>
      <c r="BA599" s="395"/>
      <c r="BB599" s="395"/>
      <c r="BC599" s="395"/>
      <c r="BD599" s="395"/>
      <c r="BE599" s="398"/>
      <c r="BF599" s="399"/>
      <c r="BG599" s="399"/>
      <c r="BH599" s="399"/>
      <c r="BI599" s="399"/>
    </row>
    <row r="600" spans="2:61">
      <c r="B600" s="395"/>
      <c r="AA600" s="22"/>
      <c r="AE600" s="397"/>
      <c r="AF600" s="397"/>
      <c r="AG600" s="397"/>
      <c r="AH600" s="396"/>
      <c r="AJ600" s="396"/>
      <c r="AK600" s="396"/>
      <c r="AL600" s="396"/>
      <c r="AN600" s="396"/>
      <c r="AO600" s="396"/>
      <c r="AQ600" s="396"/>
      <c r="AS600" s="396"/>
      <c r="AU600" s="396"/>
      <c r="AV600" s="395"/>
      <c r="AW600" s="395"/>
      <c r="AX600" s="395"/>
      <c r="AY600" s="395"/>
      <c r="AZ600" s="395"/>
      <c r="BA600" s="395"/>
      <c r="BB600" s="395"/>
      <c r="BC600" s="395"/>
      <c r="BD600" s="395"/>
      <c r="BE600" s="398"/>
      <c r="BF600" s="399"/>
      <c r="BG600" s="399"/>
      <c r="BH600" s="399"/>
      <c r="BI600" s="399"/>
    </row>
    <row r="601" spans="2:61">
      <c r="B601" s="395"/>
      <c r="AA601" s="22"/>
      <c r="AE601" s="397"/>
      <c r="AF601" s="397"/>
      <c r="AG601" s="397"/>
      <c r="AH601" s="396"/>
      <c r="AJ601" s="396"/>
      <c r="AK601" s="396"/>
      <c r="AL601" s="396"/>
      <c r="AN601" s="396"/>
      <c r="AO601" s="396"/>
      <c r="AQ601" s="396"/>
      <c r="AS601" s="396"/>
      <c r="AU601" s="396"/>
      <c r="AV601" s="395"/>
      <c r="AW601" s="395"/>
      <c r="AX601" s="395"/>
      <c r="AY601" s="395"/>
      <c r="AZ601" s="395"/>
      <c r="BA601" s="395"/>
      <c r="BB601" s="395"/>
      <c r="BC601" s="395"/>
      <c r="BD601" s="395"/>
      <c r="BE601" s="398"/>
      <c r="BF601" s="399"/>
      <c r="BG601" s="399"/>
      <c r="BH601" s="399"/>
      <c r="BI601" s="399"/>
    </row>
    <row r="602" spans="2:61">
      <c r="B602" s="395"/>
      <c r="AA602" s="22"/>
      <c r="AE602" s="397"/>
      <c r="AF602" s="397"/>
      <c r="AG602" s="397"/>
      <c r="AH602" s="396"/>
      <c r="AJ602" s="396"/>
      <c r="AK602" s="396"/>
      <c r="AL602" s="396"/>
      <c r="AN602" s="396"/>
      <c r="AO602" s="396"/>
      <c r="AQ602" s="396"/>
      <c r="AS602" s="396"/>
      <c r="AU602" s="396"/>
      <c r="AV602" s="395"/>
      <c r="AW602" s="395"/>
      <c r="AX602" s="395"/>
      <c r="AY602" s="395"/>
      <c r="AZ602" s="395"/>
      <c r="BA602" s="395"/>
      <c r="BB602" s="395"/>
      <c r="BC602" s="395"/>
      <c r="BD602" s="395"/>
      <c r="BE602" s="398"/>
      <c r="BF602" s="399"/>
      <c r="BG602" s="399"/>
      <c r="BH602" s="399"/>
      <c r="BI602" s="399"/>
    </row>
    <row r="603" spans="2:61">
      <c r="B603" s="395"/>
      <c r="AA603" s="22"/>
      <c r="AE603" s="397"/>
      <c r="AF603" s="397"/>
      <c r="AG603" s="397"/>
      <c r="AH603" s="396"/>
      <c r="AJ603" s="396"/>
      <c r="AK603" s="396"/>
      <c r="AL603" s="396"/>
      <c r="AN603" s="396"/>
      <c r="AO603" s="396"/>
      <c r="AQ603" s="396"/>
      <c r="AS603" s="396"/>
      <c r="AU603" s="396"/>
      <c r="AV603" s="395"/>
      <c r="AW603" s="395"/>
      <c r="AX603" s="395"/>
      <c r="AY603" s="395"/>
      <c r="AZ603" s="395"/>
      <c r="BA603" s="395"/>
      <c r="BB603" s="395"/>
      <c r="BC603" s="395"/>
      <c r="BD603" s="395"/>
      <c r="BE603" s="398"/>
      <c r="BF603" s="399"/>
      <c r="BG603" s="399"/>
      <c r="BH603" s="399"/>
      <c r="BI603" s="399"/>
    </row>
    <row r="604" spans="2:61">
      <c r="B604" s="395"/>
      <c r="AA604" s="22"/>
      <c r="AE604" s="397"/>
      <c r="AF604" s="397"/>
      <c r="AG604" s="397"/>
      <c r="AH604" s="396"/>
      <c r="AJ604" s="396"/>
      <c r="AK604" s="396"/>
      <c r="AL604" s="396"/>
      <c r="AN604" s="396"/>
      <c r="AO604" s="396"/>
      <c r="AQ604" s="396"/>
      <c r="AS604" s="396"/>
      <c r="AU604" s="396"/>
      <c r="AV604" s="395"/>
      <c r="AW604" s="395"/>
      <c r="AX604" s="395"/>
      <c r="AY604" s="395"/>
      <c r="AZ604" s="395"/>
      <c r="BA604" s="395"/>
      <c r="BB604" s="395"/>
      <c r="BC604" s="395"/>
      <c r="BD604" s="395"/>
      <c r="BE604" s="398"/>
      <c r="BF604" s="399"/>
      <c r="BG604" s="399"/>
      <c r="BH604" s="399"/>
      <c r="BI604" s="399"/>
    </row>
    <row r="605" spans="2:61">
      <c r="B605" s="395"/>
      <c r="AA605" s="22"/>
      <c r="AE605" s="397"/>
      <c r="AF605" s="397"/>
      <c r="AG605" s="397"/>
      <c r="AH605" s="396"/>
      <c r="AJ605" s="396"/>
      <c r="AK605" s="396"/>
      <c r="AL605" s="396"/>
      <c r="AN605" s="396"/>
      <c r="AO605" s="396"/>
      <c r="AQ605" s="396"/>
      <c r="AS605" s="396"/>
      <c r="AU605" s="396"/>
      <c r="AV605" s="395"/>
      <c r="AW605" s="395"/>
      <c r="AX605" s="395"/>
      <c r="AY605" s="395"/>
      <c r="AZ605" s="395"/>
      <c r="BA605" s="395"/>
      <c r="BB605" s="395"/>
      <c r="BC605" s="395"/>
      <c r="BD605" s="395"/>
      <c r="BE605" s="398"/>
      <c r="BF605" s="399"/>
      <c r="BG605" s="399"/>
      <c r="BH605" s="399"/>
      <c r="BI605" s="399"/>
    </row>
    <row r="606" spans="2:61">
      <c r="B606" s="395"/>
      <c r="AA606" s="22"/>
      <c r="AE606" s="397"/>
      <c r="AF606" s="397"/>
      <c r="AG606" s="397"/>
      <c r="AH606" s="396"/>
      <c r="AJ606" s="396"/>
      <c r="AK606" s="396"/>
      <c r="AL606" s="396"/>
      <c r="AN606" s="396"/>
      <c r="AO606" s="396"/>
      <c r="AQ606" s="396"/>
      <c r="AS606" s="396"/>
      <c r="AU606" s="396"/>
      <c r="AV606" s="395"/>
      <c r="AW606" s="395"/>
      <c r="AX606" s="395"/>
      <c r="AY606" s="395"/>
      <c r="AZ606" s="395"/>
      <c r="BA606" s="395"/>
      <c r="BB606" s="395"/>
      <c r="BC606" s="395"/>
      <c r="BD606" s="395"/>
      <c r="BE606" s="398"/>
      <c r="BF606" s="399"/>
      <c r="BG606" s="399"/>
      <c r="BH606" s="399"/>
      <c r="BI606" s="399"/>
    </row>
    <row r="607" spans="2:61">
      <c r="B607" s="395"/>
      <c r="AA607" s="22"/>
      <c r="AE607" s="397"/>
      <c r="AF607" s="397"/>
      <c r="AG607" s="397"/>
      <c r="AH607" s="396"/>
      <c r="AJ607" s="396"/>
      <c r="AK607" s="396"/>
      <c r="AL607" s="396"/>
      <c r="AN607" s="396"/>
      <c r="AO607" s="396"/>
      <c r="AQ607" s="396"/>
      <c r="AS607" s="396"/>
      <c r="AU607" s="396"/>
      <c r="AV607" s="395"/>
      <c r="AW607" s="395"/>
      <c r="AX607" s="395"/>
      <c r="AY607" s="395"/>
      <c r="AZ607" s="395"/>
      <c r="BA607" s="395"/>
      <c r="BB607" s="395"/>
      <c r="BC607" s="395"/>
      <c r="BD607" s="395"/>
      <c r="BE607" s="398"/>
      <c r="BF607" s="399"/>
      <c r="BG607" s="399"/>
      <c r="BH607" s="399"/>
      <c r="BI607" s="399"/>
    </row>
    <row r="608" spans="2:61">
      <c r="B608" s="395"/>
      <c r="AA608" s="22"/>
      <c r="AE608" s="397"/>
      <c r="AF608" s="397"/>
      <c r="AG608" s="397"/>
      <c r="AH608" s="396"/>
      <c r="AJ608" s="396"/>
      <c r="AK608" s="396"/>
      <c r="AL608" s="396"/>
      <c r="AN608" s="396"/>
      <c r="AO608" s="396"/>
      <c r="AQ608" s="396"/>
      <c r="AS608" s="396"/>
      <c r="AU608" s="396"/>
      <c r="AV608" s="395"/>
      <c r="AW608" s="395"/>
      <c r="AX608" s="395"/>
      <c r="AY608" s="395"/>
      <c r="AZ608" s="395"/>
      <c r="BA608" s="395"/>
      <c r="BB608" s="395"/>
      <c r="BC608" s="395"/>
      <c r="BD608" s="395"/>
      <c r="BE608" s="398"/>
      <c r="BF608" s="399"/>
      <c r="BG608" s="399"/>
      <c r="BH608" s="399"/>
      <c r="BI608" s="399"/>
    </row>
    <row r="609" spans="2:61">
      <c r="B609" s="395"/>
      <c r="AA609" s="22"/>
      <c r="AE609" s="397"/>
      <c r="AF609" s="397"/>
      <c r="AG609" s="397"/>
      <c r="AH609" s="396"/>
      <c r="AJ609" s="396"/>
      <c r="AK609" s="396"/>
      <c r="AL609" s="396"/>
      <c r="AN609" s="396"/>
      <c r="AO609" s="396"/>
      <c r="AQ609" s="396"/>
      <c r="AS609" s="396"/>
      <c r="AU609" s="396"/>
      <c r="AV609" s="395"/>
      <c r="AW609" s="395"/>
      <c r="AX609" s="395"/>
      <c r="AY609" s="395"/>
      <c r="AZ609" s="395"/>
      <c r="BA609" s="395"/>
      <c r="BB609" s="395"/>
      <c r="BC609" s="395"/>
      <c r="BD609" s="395"/>
      <c r="BE609" s="398"/>
      <c r="BF609" s="399"/>
      <c r="BG609" s="399"/>
      <c r="BH609" s="399"/>
      <c r="BI609" s="399"/>
    </row>
    <row r="610" spans="2:61">
      <c r="B610" s="395"/>
      <c r="AA610" s="22"/>
      <c r="AE610" s="397"/>
      <c r="AF610" s="397"/>
      <c r="AG610" s="397"/>
      <c r="AH610" s="396"/>
      <c r="AJ610" s="396"/>
      <c r="AK610" s="396"/>
      <c r="AL610" s="396"/>
      <c r="AN610" s="396"/>
      <c r="AO610" s="396"/>
      <c r="AQ610" s="396"/>
      <c r="AS610" s="396"/>
      <c r="AU610" s="396"/>
      <c r="AV610" s="395"/>
      <c r="AW610" s="395"/>
      <c r="AX610" s="395"/>
      <c r="AY610" s="395"/>
      <c r="AZ610" s="395"/>
      <c r="BA610" s="395"/>
      <c r="BB610" s="395"/>
      <c r="BC610" s="395"/>
      <c r="BD610" s="395"/>
      <c r="BE610" s="398"/>
      <c r="BF610" s="399"/>
      <c r="BG610" s="399"/>
      <c r="BH610" s="399"/>
      <c r="BI610" s="399"/>
    </row>
    <row r="611" spans="2:61">
      <c r="B611" s="395"/>
      <c r="AA611" s="22"/>
      <c r="AE611" s="397"/>
      <c r="AF611" s="397"/>
      <c r="AG611" s="397"/>
      <c r="AH611" s="396"/>
      <c r="AJ611" s="396"/>
      <c r="AK611" s="396"/>
      <c r="AL611" s="396"/>
      <c r="AN611" s="396"/>
      <c r="AO611" s="396"/>
      <c r="AQ611" s="396"/>
      <c r="AS611" s="396"/>
      <c r="AU611" s="396"/>
      <c r="AV611" s="395"/>
      <c r="AW611" s="395"/>
      <c r="AX611" s="395"/>
      <c r="AY611" s="395"/>
      <c r="AZ611" s="395"/>
      <c r="BA611" s="395"/>
      <c r="BB611" s="395"/>
      <c r="BC611" s="395"/>
      <c r="BD611" s="395"/>
      <c r="BE611" s="398"/>
      <c r="BF611" s="399"/>
      <c r="BG611" s="399"/>
      <c r="BH611" s="399"/>
      <c r="BI611" s="399"/>
    </row>
    <row r="612" spans="2:61">
      <c r="B612" s="395"/>
      <c r="AA612" s="22"/>
      <c r="AE612" s="397"/>
      <c r="AF612" s="397"/>
      <c r="AG612" s="397"/>
      <c r="AH612" s="396"/>
      <c r="AJ612" s="396"/>
      <c r="AK612" s="396"/>
      <c r="AL612" s="396"/>
      <c r="AN612" s="396"/>
      <c r="AO612" s="396"/>
      <c r="AQ612" s="396"/>
      <c r="AS612" s="396"/>
      <c r="AU612" s="396"/>
      <c r="AV612" s="395"/>
      <c r="AW612" s="395"/>
      <c r="AX612" s="395"/>
      <c r="AY612" s="395"/>
      <c r="AZ612" s="395"/>
      <c r="BA612" s="395"/>
      <c r="BB612" s="395"/>
      <c r="BC612" s="395"/>
      <c r="BD612" s="395"/>
      <c r="BE612" s="398"/>
      <c r="BF612" s="399"/>
      <c r="BG612" s="399"/>
      <c r="BH612" s="399"/>
      <c r="BI612" s="399"/>
    </row>
    <row r="613" spans="2:61">
      <c r="B613" s="395"/>
      <c r="AA613" s="22"/>
      <c r="AE613" s="397"/>
      <c r="AF613" s="397"/>
      <c r="AG613" s="397"/>
      <c r="AH613" s="396"/>
      <c r="AJ613" s="396"/>
      <c r="AK613" s="396"/>
      <c r="AL613" s="396"/>
      <c r="AN613" s="396"/>
      <c r="AO613" s="396"/>
      <c r="AQ613" s="396"/>
      <c r="AS613" s="396"/>
      <c r="AU613" s="396"/>
      <c r="AV613" s="395"/>
      <c r="AW613" s="395"/>
      <c r="AX613" s="395"/>
      <c r="AY613" s="395"/>
      <c r="AZ613" s="395"/>
      <c r="BA613" s="395"/>
      <c r="BB613" s="395"/>
      <c r="BC613" s="395"/>
      <c r="BD613" s="395"/>
      <c r="BE613" s="398"/>
      <c r="BF613" s="399"/>
      <c r="BG613" s="399"/>
      <c r="BH613" s="399"/>
      <c r="BI613" s="399"/>
    </row>
    <row r="614" spans="2:61">
      <c r="B614" s="395"/>
      <c r="AA614" s="22"/>
      <c r="AE614" s="397"/>
      <c r="AF614" s="397"/>
      <c r="AG614" s="397"/>
      <c r="AH614" s="396"/>
      <c r="AJ614" s="396"/>
      <c r="AK614" s="396"/>
      <c r="AL614" s="396"/>
      <c r="AN614" s="396"/>
      <c r="AO614" s="396"/>
      <c r="AQ614" s="396"/>
      <c r="AS614" s="396"/>
      <c r="AU614" s="396"/>
      <c r="AV614" s="395"/>
      <c r="AW614" s="395"/>
      <c r="AX614" s="395"/>
      <c r="AY614" s="395"/>
      <c r="AZ614" s="395"/>
      <c r="BA614" s="395"/>
      <c r="BB614" s="395"/>
      <c r="BC614" s="395"/>
      <c r="BD614" s="395"/>
      <c r="BE614" s="398"/>
      <c r="BF614" s="399"/>
      <c r="BG614" s="399"/>
      <c r="BH614" s="399"/>
      <c r="BI614" s="399"/>
    </row>
    <row r="615" spans="2:61">
      <c r="B615" s="395"/>
      <c r="AA615" s="22"/>
      <c r="AE615" s="397"/>
      <c r="AF615" s="397"/>
      <c r="AG615" s="397"/>
      <c r="AH615" s="396"/>
      <c r="AJ615" s="396"/>
      <c r="AK615" s="396"/>
      <c r="AL615" s="396"/>
      <c r="AN615" s="396"/>
      <c r="AO615" s="396"/>
      <c r="AQ615" s="396"/>
      <c r="AS615" s="396"/>
      <c r="AU615" s="396"/>
      <c r="AV615" s="395"/>
      <c r="AW615" s="395"/>
      <c r="AX615" s="395"/>
      <c r="AY615" s="395"/>
      <c r="AZ615" s="395"/>
      <c r="BA615" s="395"/>
      <c r="BB615" s="395"/>
      <c r="BC615" s="395"/>
      <c r="BD615" s="395"/>
      <c r="BE615" s="398"/>
      <c r="BF615" s="399"/>
      <c r="BG615" s="399"/>
      <c r="BH615" s="399"/>
      <c r="BI615" s="399"/>
    </row>
    <row r="616" spans="2:61">
      <c r="B616" s="395"/>
      <c r="AA616" s="22"/>
      <c r="AE616" s="397"/>
      <c r="AF616" s="397"/>
      <c r="AG616" s="397"/>
      <c r="AH616" s="396"/>
      <c r="AJ616" s="396"/>
      <c r="AK616" s="396"/>
      <c r="AL616" s="396"/>
      <c r="AN616" s="396"/>
      <c r="AO616" s="396"/>
      <c r="AQ616" s="396"/>
      <c r="AS616" s="396"/>
      <c r="AU616" s="396"/>
      <c r="AV616" s="395"/>
      <c r="AW616" s="395"/>
      <c r="AX616" s="395"/>
      <c r="AY616" s="395"/>
      <c r="AZ616" s="395"/>
      <c r="BA616" s="395"/>
      <c r="BB616" s="395"/>
      <c r="BC616" s="395"/>
      <c r="BD616" s="395"/>
      <c r="BE616" s="398"/>
      <c r="BF616" s="399"/>
      <c r="BG616" s="399"/>
      <c r="BH616" s="399"/>
      <c r="BI616" s="399"/>
    </row>
    <row r="617" spans="2:61">
      <c r="B617" s="395"/>
      <c r="AA617" s="22"/>
      <c r="AE617" s="397"/>
      <c r="AF617" s="397"/>
      <c r="AG617" s="397"/>
      <c r="AH617" s="396"/>
      <c r="AJ617" s="396"/>
      <c r="AK617" s="396"/>
      <c r="AL617" s="396"/>
      <c r="AN617" s="396"/>
      <c r="AO617" s="396"/>
      <c r="AQ617" s="396"/>
      <c r="AS617" s="396"/>
      <c r="AU617" s="396"/>
      <c r="AV617" s="395"/>
      <c r="AW617" s="395"/>
      <c r="AX617" s="395"/>
      <c r="AY617" s="395"/>
      <c r="AZ617" s="395"/>
      <c r="BA617" s="395"/>
      <c r="BB617" s="395"/>
      <c r="BC617" s="395"/>
      <c r="BD617" s="395"/>
      <c r="BE617" s="398"/>
      <c r="BF617" s="399"/>
      <c r="BG617" s="399"/>
      <c r="BH617" s="399"/>
      <c r="BI617" s="399"/>
    </row>
    <row r="618" spans="2:61">
      <c r="B618" s="395"/>
      <c r="AA618" s="22"/>
      <c r="AE618" s="397"/>
      <c r="AF618" s="397"/>
      <c r="AG618" s="397"/>
      <c r="AH618" s="396"/>
      <c r="AJ618" s="396"/>
      <c r="AK618" s="396"/>
      <c r="AL618" s="396"/>
      <c r="AN618" s="396"/>
      <c r="AO618" s="396"/>
      <c r="AQ618" s="396"/>
      <c r="AS618" s="396"/>
      <c r="AU618" s="396"/>
      <c r="AV618" s="395"/>
      <c r="AW618" s="395"/>
      <c r="AX618" s="395"/>
      <c r="AY618" s="395"/>
      <c r="AZ618" s="395"/>
      <c r="BA618" s="395"/>
      <c r="BB618" s="395"/>
      <c r="BC618" s="395"/>
      <c r="BD618" s="395"/>
      <c r="BE618" s="398"/>
      <c r="BF618" s="399"/>
      <c r="BG618" s="399"/>
      <c r="BH618" s="399"/>
      <c r="BI618" s="399"/>
    </row>
    <row r="619" spans="2:61">
      <c r="B619" s="395"/>
      <c r="AA619" s="22"/>
      <c r="AE619" s="397"/>
      <c r="AF619" s="397"/>
      <c r="AG619" s="397"/>
      <c r="AH619" s="396"/>
      <c r="AJ619" s="396"/>
      <c r="AK619" s="396"/>
      <c r="AL619" s="396"/>
      <c r="AN619" s="396"/>
      <c r="AO619" s="396"/>
      <c r="AQ619" s="396"/>
      <c r="AS619" s="396"/>
      <c r="AU619" s="396"/>
      <c r="AV619" s="395"/>
      <c r="AW619" s="395"/>
      <c r="AX619" s="395"/>
      <c r="AY619" s="395"/>
      <c r="AZ619" s="395"/>
      <c r="BA619" s="395"/>
      <c r="BB619" s="395"/>
      <c r="BC619" s="395"/>
      <c r="BD619" s="395"/>
      <c r="BE619" s="398"/>
      <c r="BF619" s="399"/>
      <c r="BG619" s="399"/>
      <c r="BH619" s="399"/>
      <c r="BI619" s="399"/>
    </row>
    <row r="620" spans="2:61">
      <c r="B620" s="395"/>
      <c r="AA620" s="22"/>
      <c r="AE620" s="397"/>
      <c r="AF620" s="397"/>
      <c r="AG620" s="397"/>
      <c r="AH620" s="396"/>
      <c r="AJ620" s="396"/>
      <c r="AK620" s="396"/>
      <c r="AL620" s="396"/>
      <c r="AN620" s="396"/>
      <c r="AO620" s="396"/>
      <c r="AQ620" s="396"/>
      <c r="AS620" s="396"/>
      <c r="AU620" s="396"/>
      <c r="AV620" s="395"/>
      <c r="AW620" s="395"/>
      <c r="AX620" s="395"/>
      <c r="AY620" s="395"/>
      <c r="AZ620" s="395"/>
      <c r="BA620" s="395"/>
      <c r="BB620" s="395"/>
      <c r="BC620" s="395"/>
      <c r="BD620" s="395"/>
      <c r="BE620" s="398"/>
      <c r="BF620" s="399"/>
      <c r="BG620" s="399"/>
      <c r="BH620" s="399"/>
      <c r="BI620" s="399"/>
    </row>
    <row r="621" spans="2:61">
      <c r="B621" s="395"/>
      <c r="AA621" s="22"/>
      <c r="AE621" s="397"/>
      <c r="AF621" s="397"/>
      <c r="AG621" s="397"/>
      <c r="AH621" s="396"/>
      <c r="AJ621" s="396"/>
      <c r="AK621" s="396"/>
      <c r="AL621" s="396"/>
      <c r="AN621" s="396"/>
      <c r="AO621" s="396"/>
      <c r="AQ621" s="396"/>
      <c r="AS621" s="396"/>
      <c r="AU621" s="396"/>
      <c r="AV621" s="395"/>
      <c r="AW621" s="395"/>
      <c r="AX621" s="395"/>
      <c r="AY621" s="395"/>
      <c r="AZ621" s="395"/>
      <c r="BA621" s="395"/>
      <c r="BB621" s="395"/>
      <c r="BC621" s="395"/>
      <c r="BD621" s="395"/>
      <c r="BE621" s="398"/>
      <c r="BF621" s="399"/>
      <c r="BG621" s="399"/>
      <c r="BH621" s="399"/>
      <c r="BI621" s="399"/>
    </row>
    <row r="622" spans="2:61">
      <c r="B622" s="395"/>
      <c r="AA622" s="22"/>
      <c r="AE622" s="397"/>
      <c r="AF622" s="397"/>
      <c r="AG622" s="397"/>
      <c r="AH622" s="396"/>
      <c r="AJ622" s="396"/>
      <c r="AK622" s="396"/>
      <c r="AL622" s="396"/>
      <c r="AN622" s="396"/>
      <c r="AO622" s="396"/>
      <c r="AQ622" s="396"/>
      <c r="AS622" s="396"/>
      <c r="AU622" s="396"/>
      <c r="AV622" s="395"/>
      <c r="AW622" s="395"/>
      <c r="AX622" s="395"/>
      <c r="AY622" s="395"/>
      <c r="AZ622" s="395"/>
      <c r="BA622" s="395"/>
      <c r="BB622" s="395"/>
      <c r="BC622" s="395"/>
      <c r="BD622" s="395"/>
      <c r="BE622" s="398"/>
      <c r="BF622" s="399"/>
      <c r="BG622" s="399"/>
      <c r="BH622" s="399"/>
      <c r="BI622" s="399"/>
    </row>
    <row r="623" spans="2:61">
      <c r="B623" s="395"/>
      <c r="AA623" s="22"/>
      <c r="AE623" s="397"/>
      <c r="AF623" s="397"/>
      <c r="AG623" s="397"/>
      <c r="AH623" s="396"/>
      <c r="AJ623" s="396"/>
      <c r="AK623" s="396"/>
      <c r="AL623" s="396"/>
      <c r="AN623" s="396"/>
      <c r="AO623" s="396"/>
      <c r="AQ623" s="396"/>
      <c r="AS623" s="396"/>
      <c r="AU623" s="396"/>
      <c r="AV623" s="395"/>
      <c r="AW623" s="395"/>
      <c r="AX623" s="395"/>
      <c r="AY623" s="395"/>
      <c r="AZ623" s="395"/>
      <c r="BA623" s="395"/>
      <c r="BB623" s="395"/>
      <c r="BC623" s="395"/>
      <c r="BD623" s="395"/>
      <c r="BE623" s="398"/>
      <c r="BF623" s="399"/>
      <c r="BG623" s="399"/>
      <c r="BH623" s="399"/>
      <c r="BI623" s="399"/>
    </row>
    <row r="624" spans="2:61">
      <c r="B624" s="395"/>
      <c r="AA624" s="22"/>
      <c r="AE624" s="397"/>
      <c r="AF624" s="397"/>
      <c r="AG624" s="397"/>
      <c r="AH624" s="396"/>
      <c r="AJ624" s="396"/>
      <c r="AK624" s="396"/>
      <c r="AL624" s="396"/>
      <c r="AN624" s="396"/>
      <c r="AO624" s="396"/>
      <c r="AQ624" s="396"/>
      <c r="AS624" s="396"/>
      <c r="AU624" s="396"/>
      <c r="AV624" s="395"/>
      <c r="AW624" s="395"/>
      <c r="AX624" s="395"/>
      <c r="AY624" s="395"/>
      <c r="AZ624" s="395"/>
      <c r="BA624" s="395"/>
      <c r="BB624" s="395"/>
      <c r="BC624" s="395"/>
      <c r="BD624" s="395"/>
      <c r="BE624" s="398"/>
      <c r="BF624" s="399"/>
      <c r="BG624" s="399"/>
      <c r="BH624" s="399"/>
      <c r="BI624" s="399"/>
    </row>
    <row r="625" spans="2:61">
      <c r="B625" s="395"/>
      <c r="AA625" s="22"/>
      <c r="AE625" s="397"/>
      <c r="AF625" s="397"/>
      <c r="AG625" s="397"/>
      <c r="AH625" s="396"/>
      <c r="AJ625" s="396"/>
      <c r="AK625" s="396"/>
      <c r="AL625" s="396"/>
      <c r="AN625" s="396"/>
      <c r="AO625" s="396"/>
      <c r="AQ625" s="396"/>
      <c r="AS625" s="396"/>
      <c r="AU625" s="396"/>
      <c r="AV625" s="395"/>
      <c r="AW625" s="395"/>
      <c r="AX625" s="395"/>
      <c r="AY625" s="395"/>
      <c r="AZ625" s="395"/>
      <c r="BA625" s="395"/>
      <c r="BB625" s="395"/>
      <c r="BC625" s="395"/>
      <c r="BD625" s="395"/>
      <c r="BE625" s="398"/>
      <c r="BF625" s="399"/>
      <c r="BG625" s="399"/>
      <c r="BH625" s="399"/>
      <c r="BI625" s="399"/>
    </row>
    <row r="626" spans="2:61">
      <c r="B626" s="395"/>
      <c r="AA626" s="22"/>
      <c r="AE626" s="397"/>
      <c r="AF626" s="397"/>
      <c r="AG626" s="397"/>
      <c r="AH626" s="396"/>
      <c r="AJ626" s="396"/>
      <c r="AK626" s="396"/>
      <c r="AL626" s="396"/>
      <c r="AN626" s="396"/>
      <c r="AO626" s="396"/>
      <c r="AQ626" s="396"/>
      <c r="AS626" s="396"/>
      <c r="AU626" s="396"/>
      <c r="AV626" s="395"/>
      <c r="AW626" s="395"/>
      <c r="AX626" s="395"/>
      <c r="AY626" s="395"/>
      <c r="AZ626" s="395"/>
      <c r="BA626" s="395"/>
      <c r="BB626" s="395"/>
      <c r="BC626" s="395"/>
      <c r="BD626" s="395"/>
      <c r="BE626" s="398"/>
      <c r="BF626" s="399"/>
      <c r="BG626" s="399"/>
      <c r="BH626" s="399"/>
      <c r="BI626" s="399"/>
    </row>
    <row r="627" spans="2:61">
      <c r="B627" s="395"/>
      <c r="AA627" s="22"/>
      <c r="AE627" s="397"/>
      <c r="AF627" s="397"/>
      <c r="AG627" s="397"/>
      <c r="AH627" s="396"/>
      <c r="AJ627" s="396"/>
      <c r="AK627" s="396"/>
      <c r="AL627" s="396"/>
      <c r="AN627" s="396"/>
      <c r="AO627" s="396"/>
      <c r="AQ627" s="396"/>
      <c r="AS627" s="396"/>
      <c r="AU627" s="396"/>
      <c r="AV627" s="395"/>
      <c r="AW627" s="395"/>
      <c r="AX627" s="395"/>
      <c r="AY627" s="395"/>
      <c r="AZ627" s="395"/>
      <c r="BA627" s="395"/>
      <c r="BB627" s="395"/>
      <c r="BC627" s="395"/>
      <c r="BD627" s="395"/>
      <c r="BE627" s="398"/>
      <c r="BF627" s="399"/>
      <c r="BG627" s="399"/>
      <c r="BH627" s="399"/>
      <c r="BI627" s="399"/>
    </row>
    <row r="628" spans="2:61">
      <c r="B628" s="395"/>
      <c r="AA628" s="22"/>
      <c r="AE628" s="397"/>
      <c r="AF628" s="397"/>
      <c r="AG628" s="397"/>
      <c r="AH628" s="396"/>
      <c r="AJ628" s="396"/>
      <c r="AK628" s="396"/>
      <c r="AL628" s="396"/>
      <c r="AN628" s="396"/>
      <c r="AO628" s="396"/>
      <c r="AQ628" s="396"/>
      <c r="AS628" s="396"/>
      <c r="AU628" s="396"/>
      <c r="AV628" s="395"/>
      <c r="AW628" s="395"/>
      <c r="AX628" s="395"/>
      <c r="AY628" s="395"/>
      <c r="AZ628" s="395"/>
      <c r="BA628" s="395"/>
      <c r="BB628" s="395"/>
      <c r="BC628" s="395"/>
      <c r="BD628" s="395"/>
      <c r="BE628" s="398"/>
      <c r="BF628" s="399"/>
      <c r="BG628" s="399"/>
      <c r="BH628" s="399"/>
      <c r="BI628" s="399"/>
    </row>
    <row r="629" spans="2:61">
      <c r="B629" s="395"/>
      <c r="AA629" s="22"/>
      <c r="AE629" s="397"/>
      <c r="AF629" s="397"/>
      <c r="AG629" s="397"/>
      <c r="AH629" s="396"/>
      <c r="AJ629" s="396"/>
      <c r="AK629" s="396"/>
      <c r="AL629" s="396"/>
      <c r="AN629" s="396"/>
      <c r="AO629" s="396"/>
      <c r="AQ629" s="396"/>
      <c r="AS629" s="396"/>
      <c r="AU629" s="396"/>
      <c r="AV629" s="395"/>
      <c r="AW629" s="395"/>
      <c r="AX629" s="395"/>
      <c r="AY629" s="395"/>
      <c r="AZ629" s="395"/>
      <c r="BA629" s="395"/>
      <c r="BB629" s="395"/>
      <c r="BC629" s="395"/>
      <c r="BD629" s="395"/>
      <c r="BE629" s="398"/>
      <c r="BF629" s="399"/>
      <c r="BG629" s="399"/>
      <c r="BH629" s="399"/>
      <c r="BI629" s="399"/>
    </row>
    <row r="630" spans="2:61">
      <c r="B630" s="395"/>
      <c r="AA630" s="22"/>
      <c r="AE630" s="397"/>
      <c r="AF630" s="397"/>
      <c r="AG630" s="397"/>
      <c r="AH630" s="396"/>
      <c r="AJ630" s="396"/>
      <c r="AK630" s="396"/>
      <c r="AL630" s="396"/>
      <c r="AN630" s="396"/>
      <c r="AO630" s="396"/>
      <c r="AQ630" s="396"/>
      <c r="AS630" s="396"/>
      <c r="AU630" s="396"/>
      <c r="AV630" s="395"/>
      <c r="AW630" s="395"/>
      <c r="AX630" s="395"/>
      <c r="AY630" s="395"/>
      <c r="AZ630" s="395"/>
      <c r="BA630" s="395"/>
      <c r="BB630" s="395"/>
      <c r="BC630" s="395"/>
      <c r="BD630" s="395"/>
      <c r="BE630" s="398"/>
      <c r="BF630" s="399"/>
      <c r="BG630" s="399"/>
      <c r="BH630" s="399"/>
      <c r="BI630" s="399"/>
    </row>
    <row r="631" spans="2:61">
      <c r="B631" s="395"/>
      <c r="AA631" s="22"/>
      <c r="AE631" s="397"/>
      <c r="AF631" s="397"/>
      <c r="AG631" s="397"/>
      <c r="AH631" s="396"/>
      <c r="AJ631" s="396"/>
      <c r="AK631" s="396"/>
      <c r="AL631" s="396"/>
      <c r="AN631" s="396"/>
      <c r="AO631" s="396"/>
      <c r="AQ631" s="396"/>
      <c r="AS631" s="396"/>
      <c r="AU631" s="396"/>
      <c r="AV631" s="395"/>
      <c r="AW631" s="395"/>
      <c r="AX631" s="395"/>
      <c r="AY631" s="395"/>
      <c r="AZ631" s="395"/>
      <c r="BA631" s="395"/>
      <c r="BB631" s="395"/>
      <c r="BC631" s="395"/>
      <c r="BD631" s="395"/>
      <c r="BE631" s="398"/>
      <c r="BF631" s="399"/>
      <c r="BG631" s="399"/>
      <c r="BH631" s="399"/>
      <c r="BI631" s="399"/>
    </row>
    <row r="632" spans="2:61">
      <c r="B632" s="395"/>
      <c r="AA632" s="22"/>
      <c r="AE632" s="397"/>
      <c r="AF632" s="397"/>
      <c r="AG632" s="397"/>
      <c r="AH632" s="396"/>
      <c r="AJ632" s="396"/>
      <c r="AK632" s="396"/>
      <c r="AL632" s="396"/>
      <c r="AN632" s="396"/>
      <c r="AO632" s="396"/>
      <c r="AQ632" s="396"/>
      <c r="AS632" s="396"/>
      <c r="AU632" s="396"/>
      <c r="AV632" s="395"/>
      <c r="AW632" s="395"/>
      <c r="AX632" s="395"/>
      <c r="AY632" s="395"/>
      <c r="AZ632" s="395"/>
      <c r="BA632" s="395"/>
      <c r="BB632" s="395"/>
      <c r="BC632" s="395"/>
      <c r="BD632" s="395"/>
      <c r="BE632" s="398"/>
      <c r="BF632" s="399"/>
      <c r="BG632" s="399"/>
      <c r="BH632" s="399"/>
      <c r="BI632" s="399"/>
    </row>
    <row r="633" spans="2:61">
      <c r="B633" s="395"/>
      <c r="AA633" s="22"/>
      <c r="AE633" s="397"/>
      <c r="AF633" s="397"/>
      <c r="AG633" s="397"/>
      <c r="AH633" s="396"/>
      <c r="AJ633" s="396"/>
      <c r="AK633" s="396"/>
      <c r="AL633" s="396"/>
      <c r="AN633" s="396"/>
      <c r="AO633" s="396"/>
      <c r="AQ633" s="396"/>
      <c r="AS633" s="396"/>
      <c r="AU633" s="396"/>
      <c r="AV633" s="395"/>
      <c r="AW633" s="395"/>
      <c r="AX633" s="395"/>
      <c r="AY633" s="395"/>
      <c r="AZ633" s="395"/>
      <c r="BA633" s="395"/>
      <c r="BB633" s="395"/>
      <c r="BC633" s="395"/>
      <c r="BD633" s="395"/>
      <c r="BE633" s="398"/>
      <c r="BF633" s="399"/>
      <c r="BG633" s="399"/>
      <c r="BH633" s="399"/>
      <c r="BI633" s="399"/>
    </row>
    <row r="634" spans="2:61">
      <c r="B634" s="395"/>
      <c r="AA634" s="22"/>
      <c r="AE634" s="397"/>
      <c r="AF634" s="397"/>
      <c r="AG634" s="397"/>
      <c r="AH634" s="396"/>
      <c r="AJ634" s="396"/>
      <c r="AK634" s="396"/>
      <c r="AL634" s="396"/>
      <c r="AN634" s="396"/>
      <c r="AO634" s="396"/>
      <c r="AQ634" s="396"/>
      <c r="AS634" s="396"/>
      <c r="AU634" s="396"/>
      <c r="AV634" s="395"/>
      <c r="AW634" s="395"/>
      <c r="AX634" s="395"/>
      <c r="AY634" s="395"/>
      <c r="AZ634" s="395"/>
      <c r="BA634" s="395"/>
      <c r="BB634" s="395"/>
      <c r="BC634" s="395"/>
      <c r="BD634" s="395"/>
      <c r="BE634" s="398"/>
      <c r="BF634" s="399"/>
      <c r="BG634" s="399"/>
      <c r="BH634" s="399"/>
      <c r="BI634" s="399"/>
    </row>
    <row r="635" spans="2:61">
      <c r="B635" s="395"/>
      <c r="AA635" s="22"/>
      <c r="AE635" s="397"/>
      <c r="AF635" s="397"/>
      <c r="AG635" s="397"/>
      <c r="AH635" s="396"/>
      <c r="AJ635" s="396"/>
      <c r="AK635" s="396"/>
      <c r="AL635" s="396"/>
      <c r="AN635" s="396"/>
      <c r="AO635" s="396"/>
      <c r="AQ635" s="396"/>
      <c r="AS635" s="396"/>
      <c r="AU635" s="396"/>
      <c r="AV635" s="395"/>
      <c r="AW635" s="395"/>
      <c r="AX635" s="395"/>
      <c r="AY635" s="395"/>
      <c r="AZ635" s="395"/>
      <c r="BA635" s="395"/>
      <c r="BB635" s="395"/>
      <c r="BC635" s="395"/>
      <c r="BD635" s="395"/>
      <c r="BE635" s="398"/>
      <c r="BF635" s="399"/>
      <c r="BG635" s="399"/>
      <c r="BH635" s="399"/>
      <c r="BI635" s="399"/>
    </row>
    <row r="636" spans="2:61">
      <c r="B636" s="395"/>
      <c r="AA636" s="22"/>
      <c r="AE636" s="397"/>
      <c r="AF636" s="397"/>
      <c r="AG636" s="397"/>
      <c r="AH636" s="396"/>
      <c r="AJ636" s="396"/>
      <c r="AK636" s="396"/>
      <c r="AL636" s="396"/>
      <c r="AN636" s="396"/>
      <c r="AO636" s="396"/>
      <c r="AQ636" s="396"/>
      <c r="AS636" s="396"/>
      <c r="AU636" s="396"/>
      <c r="AV636" s="395"/>
      <c r="AW636" s="395"/>
      <c r="AX636" s="395"/>
      <c r="AY636" s="395"/>
      <c r="AZ636" s="395"/>
      <c r="BA636" s="395"/>
      <c r="BB636" s="395"/>
      <c r="BC636" s="395"/>
      <c r="BD636" s="395"/>
      <c r="BE636" s="398"/>
      <c r="BF636" s="399"/>
      <c r="BG636" s="399"/>
      <c r="BH636" s="399"/>
      <c r="BI636" s="399"/>
    </row>
    <row r="637" spans="2:61">
      <c r="B637" s="395"/>
      <c r="AA637" s="22"/>
      <c r="AE637" s="397"/>
      <c r="AF637" s="397"/>
      <c r="AG637" s="397"/>
      <c r="AH637" s="396"/>
      <c r="AJ637" s="396"/>
      <c r="AK637" s="396"/>
      <c r="AL637" s="396"/>
      <c r="AN637" s="396"/>
      <c r="AO637" s="396"/>
      <c r="AQ637" s="396"/>
      <c r="AS637" s="396"/>
      <c r="AU637" s="396"/>
      <c r="AV637" s="395"/>
      <c r="AW637" s="395"/>
      <c r="AX637" s="395"/>
      <c r="AY637" s="395"/>
      <c r="AZ637" s="395"/>
      <c r="BA637" s="395"/>
      <c r="BB637" s="395"/>
      <c r="BC637" s="395"/>
      <c r="BD637" s="395"/>
      <c r="BE637" s="398"/>
      <c r="BF637" s="399"/>
      <c r="BG637" s="399"/>
      <c r="BH637" s="399"/>
      <c r="BI637" s="399"/>
    </row>
    <row r="638" spans="2:61">
      <c r="B638" s="395"/>
      <c r="AA638" s="22"/>
      <c r="AE638" s="397"/>
      <c r="AF638" s="397"/>
      <c r="AG638" s="397"/>
      <c r="AH638" s="396"/>
      <c r="AJ638" s="396"/>
      <c r="AK638" s="396"/>
      <c r="AL638" s="396"/>
      <c r="AN638" s="396"/>
      <c r="AO638" s="396"/>
      <c r="AQ638" s="396"/>
      <c r="AS638" s="396"/>
      <c r="AU638" s="396"/>
      <c r="AV638" s="395"/>
      <c r="AW638" s="395"/>
      <c r="AX638" s="395"/>
      <c r="AY638" s="395"/>
      <c r="AZ638" s="395"/>
      <c r="BA638" s="395"/>
      <c r="BB638" s="395"/>
      <c r="BC638" s="395"/>
      <c r="BD638" s="395"/>
      <c r="BE638" s="398"/>
      <c r="BF638" s="399"/>
      <c r="BG638" s="399"/>
      <c r="BH638" s="399"/>
      <c r="BI638" s="399"/>
    </row>
    <row r="639" spans="2:61">
      <c r="B639" s="395"/>
      <c r="AA639" s="22"/>
      <c r="AE639" s="397"/>
      <c r="AF639" s="397"/>
      <c r="AG639" s="397"/>
      <c r="AH639" s="396"/>
      <c r="AJ639" s="396"/>
      <c r="AK639" s="396"/>
      <c r="AL639" s="396"/>
      <c r="AN639" s="396"/>
      <c r="AO639" s="396"/>
      <c r="AQ639" s="396"/>
      <c r="AS639" s="396"/>
      <c r="AU639" s="396"/>
      <c r="AV639" s="395"/>
      <c r="AW639" s="395"/>
      <c r="AX639" s="395"/>
      <c r="AY639" s="395"/>
      <c r="AZ639" s="395"/>
      <c r="BA639" s="395"/>
      <c r="BB639" s="395"/>
      <c r="BC639" s="395"/>
      <c r="BD639" s="395"/>
      <c r="BE639" s="398"/>
      <c r="BF639" s="399"/>
      <c r="BG639" s="399"/>
      <c r="BH639" s="399"/>
      <c r="BI639" s="399"/>
    </row>
    <row r="640" spans="2:61">
      <c r="B640" s="395"/>
      <c r="AA640" s="22"/>
      <c r="AE640" s="397"/>
      <c r="AF640" s="397"/>
      <c r="AG640" s="397"/>
      <c r="AH640" s="396"/>
      <c r="AJ640" s="396"/>
      <c r="AK640" s="396"/>
      <c r="AL640" s="396"/>
      <c r="AN640" s="396"/>
      <c r="AO640" s="396"/>
      <c r="AQ640" s="396"/>
      <c r="AS640" s="396"/>
      <c r="AU640" s="396"/>
      <c r="AV640" s="395"/>
      <c r="AW640" s="395"/>
      <c r="AX640" s="395"/>
      <c r="AY640" s="395"/>
      <c r="AZ640" s="395"/>
      <c r="BA640" s="395"/>
      <c r="BB640" s="395"/>
      <c r="BC640" s="395"/>
      <c r="BD640" s="395"/>
      <c r="BE640" s="398"/>
      <c r="BF640" s="399"/>
      <c r="BG640" s="399"/>
      <c r="BH640" s="399"/>
      <c r="BI640" s="399"/>
    </row>
    <row r="641" spans="2:61">
      <c r="B641" s="395"/>
      <c r="AA641" s="22"/>
      <c r="AE641" s="397"/>
      <c r="AF641" s="397"/>
      <c r="AG641" s="397"/>
      <c r="AH641" s="396"/>
      <c r="AJ641" s="396"/>
      <c r="AK641" s="396"/>
      <c r="AL641" s="396"/>
      <c r="AN641" s="396"/>
      <c r="AO641" s="396"/>
      <c r="AQ641" s="396"/>
      <c r="AS641" s="396"/>
      <c r="AU641" s="396"/>
      <c r="AV641" s="395"/>
      <c r="AW641" s="395"/>
      <c r="AX641" s="395"/>
      <c r="AY641" s="395"/>
      <c r="AZ641" s="395"/>
      <c r="BA641" s="395"/>
      <c r="BB641" s="395"/>
      <c r="BC641" s="395"/>
      <c r="BD641" s="395"/>
      <c r="BE641" s="398"/>
      <c r="BF641" s="399"/>
      <c r="BG641" s="399"/>
      <c r="BH641" s="399"/>
      <c r="BI641" s="399"/>
    </row>
    <row r="642" spans="2:61">
      <c r="B642" s="395"/>
      <c r="AA642" s="22"/>
      <c r="AE642" s="397"/>
      <c r="AF642" s="397"/>
      <c r="AG642" s="397"/>
      <c r="AH642" s="396"/>
      <c r="AJ642" s="396"/>
      <c r="AK642" s="396"/>
      <c r="AL642" s="396"/>
      <c r="AN642" s="396"/>
      <c r="AO642" s="396"/>
      <c r="AQ642" s="396"/>
      <c r="AS642" s="396"/>
      <c r="AU642" s="396"/>
      <c r="AV642" s="395"/>
      <c r="AW642" s="395"/>
      <c r="AX642" s="395"/>
      <c r="AY642" s="395"/>
      <c r="AZ642" s="395"/>
      <c r="BA642" s="395"/>
      <c r="BB642" s="395"/>
      <c r="BC642" s="395"/>
      <c r="BD642" s="395"/>
      <c r="BE642" s="398"/>
      <c r="BF642" s="399"/>
      <c r="BG642" s="399"/>
      <c r="BH642" s="399"/>
      <c r="BI642" s="399"/>
    </row>
    <row r="643" spans="2:61">
      <c r="B643" s="395"/>
      <c r="AA643" s="22"/>
      <c r="AE643" s="397"/>
      <c r="AF643" s="397"/>
      <c r="AG643" s="397"/>
      <c r="AH643" s="396"/>
      <c r="AJ643" s="396"/>
      <c r="AK643" s="396"/>
      <c r="AL643" s="396"/>
      <c r="AN643" s="396"/>
      <c r="AO643" s="396"/>
      <c r="AQ643" s="396"/>
      <c r="AS643" s="396"/>
      <c r="AU643" s="396"/>
      <c r="AV643" s="395"/>
      <c r="AW643" s="395"/>
      <c r="AX643" s="395"/>
      <c r="AY643" s="395"/>
      <c r="AZ643" s="395"/>
      <c r="BA643" s="395"/>
      <c r="BB643" s="395"/>
      <c r="BC643" s="395"/>
      <c r="BD643" s="395"/>
      <c r="BE643" s="398"/>
      <c r="BF643" s="399"/>
      <c r="BG643" s="399"/>
      <c r="BH643" s="399"/>
      <c r="BI643" s="399"/>
    </row>
    <row r="644" spans="2:61">
      <c r="B644" s="395"/>
      <c r="AA644" s="22"/>
      <c r="AE644" s="397"/>
      <c r="AF644" s="397"/>
      <c r="AG644" s="397"/>
      <c r="AH644" s="396"/>
      <c r="AJ644" s="396"/>
      <c r="AK644" s="396"/>
      <c r="AL644" s="396"/>
      <c r="AN644" s="396"/>
      <c r="AO644" s="396"/>
      <c r="AQ644" s="396"/>
      <c r="AS644" s="396"/>
      <c r="AU644" s="396"/>
      <c r="AV644" s="395"/>
      <c r="AW644" s="395"/>
      <c r="AX644" s="395"/>
      <c r="AY644" s="395"/>
      <c r="AZ644" s="395"/>
      <c r="BA644" s="395"/>
      <c r="BB644" s="395"/>
      <c r="BC644" s="395"/>
      <c r="BD644" s="395"/>
      <c r="BE644" s="398"/>
      <c r="BF644" s="399"/>
      <c r="BG644" s="399"/>
      <c r="BH644" s="399"/>
      <c r="BI644" s="399"/>
    </row>
    <row r="645" spans="2:61">
      <c r="B645" s="395"/>
      <c r="AA645" s="22"/>
      <c r="AE645" s="397"/>
      <c r="AF645" s="397"/>
      <c r="AG645" s="397"/>
      <c r="AH645" s="396"/>
      <c r="AJ645" s="396"/>
      <c r="AK645" s="396"/>
      <c r="AL645" s="396"/>
      <c r="AN645" s="396"/>
      <c r="AO645" s="396"/>
      <c r="AQ645" s="396"/>
      <c r="AS645" s="396"/>
      <c r="AU645" s="396"/>
      <c r="AV645" s="395"/>
      <c r="AW645" s="395"/>
      <c r="AX645" s="395"/>
      <c r="AY645" s="395"/>
      <c r="AZ645" s="395"/>
      <c r="BA645" s="395"/>
      <c r="BB645" s="395"/>
      <c r="BC645" s="395"/>
      <c r="BD645" s="395"/>
      <c r="BE645" s="398"/>
      <c r="BF645" s="399"/>
      <c r="BG645" s="399"/>
      <c r="BH645" s="399"/>
      <c r="BI645" s="399"/>
    </row>
    <row r="646" spans="2:61">
      <c r="B646" s="395"/>
      <c r="AA646" s="22"/>
      <c r="AE646" s="397"/>
      <c r="AF646" s="397"/>
      <c r="AG646" s="397"/>
      <c r="AH646" s="396"/>
      <c r="AJ646" s="396"/>
      <c r="AK646" s="396"/>
      <c r="AL646" s="396"/>
      <c r="AN646" s="396"/>
      <c r="AO646" s="396"/>
      <c r="AQ646" s="396"/>
      <c r="AS646" s="396"/>
      <c r="AU646" s="396"/>
      <c r="AV646" s="395"/>
      <c r="AW646" s="395"/>
      <c r="AX646" s="395"/>
      <c r="AY646" s="395"/>
      <c r="AZ646" s="395"/>
      <c r="BA646" s="395"/>
      <c r="BB646" s="395"/>
      <c r="BC646" s="395"/>
      <c r="BD646" s="395"/>
      <c r="BE646" s="398"/>
      <c r="BF646" s="399"/>
      <c r="BG646" s="399"/>
      <c r="BH646" s="399"/>
      <c r="BI646" s="399"/>
    </row>
    <row r="647" spans="2:61">
      <c r="B647" s="395"/>
      <c r="AA647" s="22"/>
      <c r="AE647" s="397"/>
      <c r="AF647" s="397"/>
      <c r="AG647" s="397"/>
      <c r="AH647" s="396"/>
      <c r="AJ647" s="396"/>
      <c r="AK647" s="396"/>
      <c r="AL647" s="396"/>
      <c r="AN647" s="396"/>
      <c r="AO647" s="396"/>
      <c r="AQ647" s="396"/>
      <c r="AS647" s="396"/>
      <c r="AU647" s="396"/>
      <c r="AV647" s="395"/>
      <c r="AW647" s="395"/>
      <c r="AX647" s="395"/>
      <c r="AY647" s="395"/>
      <c r="AZ647" s="395"/>
      <c r="BA647" s="395"/>
      <c r="BB647" s="395"/>
      <c r="BC647" s="395"/>
      <c r="BD647" s="395"/>
      <c r="BE647" s="398"/>
      <c r="BF647" s="399"/>
      <c r="BG647" s="399"/>
      <c r="BH647" s="399"/>
      <c r="BI647" s="399"/>
    </row>
    <row r="648" spans="2:61">
      <c r="B648" s="395"/>
      <c r="AA648" s="22"/>
      <c r="AE648" s="397"/>
      <c r="AF648" s="397"/>
      <c r="AG648" s="397"/>
      <c r="AH648" s="396"/>
      <c r="AJ648" s="396"/>
      <c r="AK648" s="396"/>
      <c r="AL648" s="396"/>
      <c r="AN648" s="396"/>
      <c r="AO648" s="396"/>
      <c r="AQ648" s="396"/>
      <c r="AS648" s="396"/>
      <c r="AU648" s="396"/>
      <c r="AV648" s="395"/>
      <c r="AW648" s="395"/>
      <c r="AX648" s="395"/>
      <c r="AY648" s="395"/>
      <c r="AZ648" s="395"/>
      <c r="BA648" s="395"/>
      <c r="BB648" s="395"/>
      <c r="BC648" s="395"/>
      <c r="BD648" s="395"/>
      <c r="BE648" s="398"/>
      <c r="BF648" s="399"/>
      <c r="BG648" s="399"/>
      <c r="BH648" s="399"/>
      <c r="BI648" s="399"/>
    </row>
    <row r="649" spans="2:61">
      <c r="B649" s="395"/>
      <c r="AA649" s="22"/>
      <c r="AE649" s="397"/>
      <c r="AF649" s="397"/>
      <c r="AG649" s="397"/>
      <c r="AH649" s="396"/>
      <c r="AJ649" s="396"/>
      <c r="AK649" s="396"/>
      <c r="AL649" s="396"/>
      <c r="AN649" s="396"/>
      <c r="AO649" s="396"/>
      <c r="AQ649" s="396"/>
      <c r="AS649" s="396"/>
      <c r="AU649" s="396"/>
      <c r="AV649" s="395"/>
      <c r="AW649" s="395"/>
      <c r="AX649" s="395"/>
      <c r="AY649" s="395"/>
      <c r="AZ649" s="395"/>
      <c r="BA649" s="395"/>
      <c r="BB649" s="395"/>
      <c r="BC649" s="395"/>
      <c r="BD649" s="395"/>
      <c r="BE649" s="398"/>
      <c r="BF649" s="399"/>
      <c r="BG649" s="399"/>
      <c r="BH649" s="399"/>
      <c r="BI649" s="399"/>
    </row>
    <row r="650" spans="2:61">
      <c r="B650" s="395"/>
      <c r="AA650" s="22"/>
      <c r="AE650" s="397"/>
      <c r="AF650" s="397"/>
      <c r="AG650" s="397"/>
      <c r="AH650" s="396"/>
      <c r="AJ650" s="396"/>
      <c r="AK650" s="396"/>
      <c r="AL650" s="396"/>
      <c r="AN650" s="396"/>
      <c r="AO650" s="396"/>
      <c r="AQ650" s="396"/>
      <c r="AS650" s="396"/>
      <c r="AU650" s="396"/>
      <c r="AV650" s="395"/>
      <c r="AW650" s="395"/>
      <c r="AX650" s="395"/>
      <c r="AY650" s="395"/>
      <c r="AZ650" s="395"/>
      <c r="BA650" s="395"/>
      <c r="BB650" s="395"/>
      <c r="BC650" s="395"/>
      <c r="BD650" s="395"/>
      <c r="BE650" s="398"/>
      <c r="BF650" s="399"/>
      <c r="BG650" s="399"/>
      <c r="BH650" s="399"/>
      <c r="BI650" s="399"/>
    </row>
    <row r="651" spans="2:61">
      <c r="B651" s="395"/>
      <c r="AA651" s="22"/>
      <c r="AE651" s="397"/>
      <c r="AF651" s="397"/>
      <c r="AG651" s="397"/>
      <c r="AH651" s="396"/>
      <c r="AJ651" s="396"/>
      <c r="AK651" s="396"/>
      <c r="AL651" s="396"/>
      <c r="AN651" s="396"/>
      <c r="AO651" s="396"/>
      <c r="AQ651" s="396"/>
      <c r="AS651" s="396"/>
      <c r="AU651" s="396"/>
      <c r="AV651" s="395"/>
      <c r="AW651" s="395"/>
      <c r="AX651" s="395"/>
      <c r="AY651" s="395"/>
      <c r="AZ651" s="395"/>
      <c r="BA651" s="395"/>
      <c r="BB651" s="395"/>
      <c r="BC651" s="395"/>
      <c r="BD651" s="395"/>
      <c r="BE651" s="398"/>
      <c r="BF651" s="399"/>
      <c r="BG651" s="399"/>
      <c r="BH651" s="399"/>
      <c r="BI651" s="399"/>
    </row>
    <row r="652" spans="2:61">
      <c r="B652" s="395"/>
      <c r="AA652" s="22"/>
      <c r="AE652" s="397"/>
      <c r="AF652" s="397"/>
      <c r="AG652" s="397"/>
      <c r="AH652" s="396"/>
      <c r="AJ652" s="396"/>
      <c r="AK652" s="396"/>
      <c r="AL652" s="396"/>
      <c r="AN652" s="396"/>
      <c r="AO652" s="396"/>
      <c r="AQ652" s="396"/>
      <c r="AS652" s="396"/>
      <c r="AU652" s="396"/>
      <c r="AV652" s="395"/>
      <c r="AW652" s="395"/>
      <c r="AX652" s="395"/>
      <c r="AY652" s="395"/>
      <c r="AZ652" s="395"/>
      <c r="BA652" s="395"/>
      <c r="BB652" s="395"/>
      <c r="BC652" s="395"/>
      <c r="BD652" s="395"/>
      <c r="BE652" s="398"/>
      <c r="BF652" s="399"/>
      <c r="BG652" s="399"/>
      <c r="BH652" s="399"/>
      <c r="BI652" s="399"/>
    </row>
    <row r="653" spans="2:61">
      <c r="B653" s="395"/>
      <c r="AA653" s="22"/>
      <c r="AE653" s="397"/>
      <c r="AF653" s="397"/>
      <c r="AG653" s="397"/>
      <c r="AH653" s="396"/>
      <c r="AJ653" s="396"/>
      <c r="AK653" s="396"/>
      <c r="AL653" s="396"/>
      <c r="AN653" s="396"/>
      <c r="AO653" s="396"/>
      <c r="AQ653" s="396"/>
      <c r="AS653" s="396"/>
      <c r="AU653" s="396"/>
      <c r="AV653" s="395"/>
      <c r="AW653" s="395"/>
      <c r="AX653" s="395"/>
      <c r="AY653" s="395"/>
      <c r="AZ653" s="395"/>
      <c r="BA653" s="395"/>
      <c r="BB653" s="395"/>
      <c r="BC653" s="395"/>
      <c r="BD653" s="395"/>
      <c r="BE653" s="398"/>
      <c r="BF653" s="399"/>
      <c r="BG653" s="399"/>
      <c r="BH653" s="399"/>
      <c r="BI653" s="399"/>
    </row>
    <row r="654" spans="2:61">
      <c r="B654" s="395"/>
      <c r="AA654" s="22"/>
      <c r="AE654" s="397"/>
      <c r="AF654" s="397"/>
      <c r="AG654" s="397"/>
      <c r="AH654" s="396"/>
      <c r="AJ654" s="396"/>
      <c r="AK654" s="396"/>
      <c r="AL654" s="396"/>
      <c r="AN654" s="396"/>
      <c r="AO654" s="396"/>
      <c r="AQ654" s="396"/>
      <c r="AS654" s="396"/>
      <c r="AU654" s="396"/>
      <c r="AV654" s="395"/>
      <c r="AW654" s="395"/>
      <c r="AX654" s="395"/>
      <c r="AY654" s="395"/>
      <c r="AZ654" s="395"/>
      <c r="BA654" s="395"/>
      <c r="BB654" s="395"/>
      <c r="BC654" s="395"/>
      <c r="BD654" s="395"/>
      <c r="BE654" s="398"/>
      <c r="BF654" s="399"/>
      <c r="BG654" s="399"/>
      <c r="BH654" s="399"/>
      <c r="BI654" s="399"/>
    </row>
    <row r="655" spans="2:61">
      <c r="B655" s="395"/>
      <c r="AA655" s="22"/>
      <c r="AE655" s="397"/>
      <c r="AF655" s="397"/>
      <c r="AG655" s="397"/>
      <c r="AH655" s="396"/>
      <c r="AJ655" s="396"/>
      <c r="AK655" s="396"/>
      <c r="AL655" s="396"/>
      <c r="AN655" s="396"/>
      <c r="AO655" s="396"/>
      <c r="AQ655" s="396"/>
      <c r="AS655" s="396"/>
      <c r="AU655" s="396"/>
      <c r="AV655" s="395"/>
      <c r="AW655" s="395"/>
      <c r="AX655" s="395"/>
      <c r="AY655" s="395"/>
      <c r="AZ655" s="395"/>
      <c r="BA655" s="395"/>
      <c r="BB655" s="395"/>
      <c r="BC655" s="395"/>
      <c r="BD655" s="395"/>
      <c r="BE655" s="398"/>
      <c r="BF655" s="399"/>
      <c r="BG655" s="399"/>
      <c r="BH655" s="399"/>
      <c r="BI655" s="399"/>
    </row>
    <row r="656" spans="2:61">
      <c r="B656" s="395"/>
      <c r="AA656" s="22"/>
      <c r="AE656" s="397"/>
      <c r="AF656" s="397"/>
      <c r="AG656" s="397"/>
      <c r="AH656" s="396"/>
      <c r="AJ656" s="396"/>
      <c r="AK656" s="396"/>
      <c r="AL656" s="396"/>
      <c r="AN656" s="396"/>
      <c r="AO656" s="396"/>
      <c r="AQ656" s="396"/>
      <c r="AS656" s="396"/>
      <c r="AU656" s="396"/>
      <c r="AV656" s="395"/>
      <c r="AW656" s="395"/>
      <c r="AX656" s="395"/>
      <c r="AY656" s="395"/>
      <c r="AZ656" s="395"/>
      <c r="BA656" s="395"/>
      <c r="BB656" s="395"/>
      <c r="BC656" s="395"/>
      <c r="BD656" s="395"/>
      <c r="BE656" s="398"/>
      <c r="BF656" s="399"/>
      <c r="BG656" s="399"/>
      <c r="BH656" s="399"/>
      <c r="BI656" s="399"/>
    </row>
    <row r="657" spans="2:61">
      <c r="B657" s="395"/>
      <c r="AA657" s="22"/>
      <c r="AE657" s="397"/>
      <c r="AF657" s="397"/>
      <c r="AG657" s="397"/>
      <c r="AH657" s="396"/>
      <c r="AJ657" s="396"/>
      <c r="AK657" s="396"/>
      <c r="AL657" s="396"/>
      <c r="AN657" s="396"/>
      <c r="AO657" s="396"/>
      <c r="AQ657" s="396"/>
      <c r="AS657" s="396"/>
      <c r="AU657" s="396"/>
      <c r="AV657" s="395"/>
      <c r="AW657" s="395"/>
      <c r="AX657" s="395"/>
      <c r="AY657" s="395"/>
      <c r="AZ657" s="395"/>
      <c r="BA657" s="395"/>
      <c r="BB657" s="395"/>
      <c r="BC657" s="395"/>
      <c r="BD657" s="395"/>
      <c r="BE657" s="398"/>
      <c r="BF657" s="399"/>
      <c r="BG657" s="399"/>
      <c r="BH657" s="399"/>
      <c r="BI657" s="399"/>
    </row>
    <row r="658" spans="2:61">
      <c r="B658" s="395"/>
      <c r="AA658" s="22"/>
      <c r="AE658" s="397"/>
      <c r="AF658" s="397"/>
      <c r="AG658" s="397"/>
      <c r="AH658" s="396"/>
      <c r="AJ658" s="396"/>
      <c r="AK658" s="396"/>
      <c r="AL658" s="396"/>
      <c r="AN658" s="396"/>
      <c r="AO658" s="396"/>
      <c r="AQ658" s="396"/>
      <c r="AS658" s="396"/>
      <c r="AU658" s="396"/>
      <c r="AV658" s="395"/>
      <c r="AW658" s="395"/>
      <c r="AX658" s="395"/>
      <c r="AY658" s="395"/>
      <c r="AZ658" s="395"/>
      <c r="BA658" s="395"/>
      <c r="BB658" s="395"/>
      <c r="BC658" s="395"/>
      <c r="BD658" s="395"/>
      <c r="BE658" s="398"/>
      <c r="BF658" s="399"/>
      <c r="BG658" s="399"/>
      <c r="BH658" s="399"/>
      <c r="BI658" s="399"/>
    </row>
    <row r="659" spans="2:61">
      <c r="B659" s="395"/>
      <c r="AA659" s="22"/>
      <c r="AE659" s="397"/>
      <c r="AF659" s="397"/>
      <c r="AG659" s="397"/>
      <c r="AH659" s="396"/>
      <c r="AJ659" s="396"/>
      <c r="AK659" s="396"/>
      <c r="AL659" s="396"/>
      <c r="AN659" s="396"/>
      <c r="AO659" s="396"/>
      <c r="AQ659" s="396"/>
      <c r="AS659" s="396"/>
      <c r="AU659" s="396"/>
      <c r="AV659" s="395"/>
      <c r="AW659" s="395"/>
      <c r="AX659" s="395"/>
      <c r="AY659" s="395"/>
      <c r="AZ659" s="395"/>
      <c r="BA659" s="395"/>
      <c r="BB659" s="395"/>
      <c r="BC659" s="395"/>
      <c r="BD659" s="395"/>
      <c r="BE659" s="398"/>
      <c r="BF659" s="399"/>
      <c r="BG659" s="399"/>
      <c r="BH659" s="399"/>
      <c r="BI659" s="399"/>
    </row>
    <row r="660" spans="2:61">
      <c r="B660" s="395"/>
      <c r="AA660" s="22"/>
      <c r="AE660" s="397"/>
      <c r="AF660" s="397"/>
      <c r="AG660" s="397"/>
      <c r="AH660" s="396"/>
      <c r="AJ660" s="396"/>
      <c r="AK660" s="396"/>
      <c r="AL660" s="396"/>
      <c r="AN660" s="396"/>
      <c r="AO660" s="396"/>
      <c r="AQ660" s="396"/>
      <c r="AS660" s="396"/>
      <c r="AU660" s="396"/>
      <c r="AV660" s="395"/>
      <c r="AW660" s="395"/>
      <c r="AX660" s="395"/>
      <c r="AY660" s="395"/>
      <c r="AZ660" s="395"/>
      <c r="BA660" s="395"/>
      <c r="BB660" s="395"/>
      <c r="BC660" s="395"/>
      <c r="BD660" s="395"/>
      <c r="BE660" s="398"/>
      <c r="BF660" s="399"/>
      <c r="BG660" s="399"/>
      <c r="BH660" s="399"/>
      <c r="BI660" s="399"/>
    </row>
    <row r="661" spans="2:61">
      <c r="B661" s="395"/>
      <c r="AA661" s="22"/>
      <c r="AE661" s="397"/>
      <c r="AF661" s="397"/>
      <c r="AG661" s="397"/>
      <c r="AH661" s="396"/>
      <c r="AJ661" s="396"/>
      <c r="AK661" s="396"/>
      <c r="AL661" s="396"/>
      <c r="AN661" s="396"/>
      <c r="AO661" s="396"/>
      <c r="AQ661" s="396"/>
      <c r="AS661" s="396"/>
      <c r="AU661" s="396"/>
      <c r="AV661" s="395"/>
      <c r="AW661" s="395"/>
      <c r="AX661" s="395"/>
      <c r="AY661" s="395"/>
      <c r="AZ661" s="395"/>
      <c r="BA661" s="395"/>
      <c r="BB661" s="395"/>
      <c r="BC661" s="395"/>
      <c r="BD661" s="395"/>
      <c r="BE661" s="398"/>
      <c r="BF661" s="399"/>
      <c r="BG661" s="399"/>
      <c r="BH661" s="399"/>
      <c r="BI661" s="399"/>
    </row>
    <row r="662" spans="2:61">
      <c r="B662" s="395"/>
      <c r="AA662" s="22"/>
      <c r="AE662" s="397"/>
      <c r="AF662" s="397"/>
      <c r="AG662" s="397"/>
      <c r="AH662" s="396"/>
      <c r="AJ662" s="396"/>
      <c r="AK662" s="396"/>
      <c r="AL662" s="396"/>
      <c r="AN662" s="396"/>
      <c r="AO662" s="396"/>
      <c r="AQ662" s="396"/>
      <c r="AS662" s="396"/>
      <c r="AU662" s="396"/>
      <c r="AV662" s="395"/>
      <c r="AW662" s="395"/>
      <c r="AX662" s="395"/>
      <c r="AY662" s="395"/>
      <c r="AZ662" s="395"/>
      <c r="BA662" s="395"/>
      <c r="BB662" s="395"/>
      <c r="BC662" s="395"/>
      <c r="BD662" s="395"/>
      <c r="BE662" s="398"/>
      <c r="BF662" s="399"/>
      <c r="BG662" s="399"/>
      <c r="BH662" s="399"/>
      <c r="BI662" s="399"/>
    </row>
    <row r="663" spans="2:61">
      <c r="B663" s="395"/>
      <c r="AA663" s="22"/>
      <c r="AE663" s="397"/>
      <c r="AF663" s="397"/>
      <c r="AG663" s="397"/>
      <c r="AH663" s="396"/>
      <c r="AJ663" s="396"/>
      <c r="AK663" s="396"/>
      <c r="AL663" s="396"/>
      <c r="AN663" s="396"/>
      <c r="AO663" s="396"/>
      <c r="AQ663" s="396"/>
      <c r="AS663" s="396"/>
      <c r="AU663" s="396"/>
      <c r="AV663" s="395"/>
      <c r="AW663" s="395"/>
      <c r="AX663" s="395"/>
      <c r="AY663" s="395"/>
      <c r="AZ663" s="395"/>
      <c r="BA663" s="395"/>
      <c r="BB663" s="395"/>
      <c r="BC663" s="395"/>
      <c r="BD663" s="395"/>
      <c r="BE663" s="398"/>
      <c r="BF663" s="399"/>
      <c r="BG663" s="399"/>
      <c r="BH663" s="399"/>
      <c r="BI663" s="399"/>
    </row>
    <row r="664" spans="2:61">
      <c r="B664" s="395"/>
      <c r="AA664" s="22"/>
      <c r="AE664" s="397"/>
      <c r="AF664" s="397"/>
      <c r="AG664" s="397"/>
      <c r="AH664" s="396"/>
      <c r="AJ664" s="396"/>
      <c r="AK664" s="396"/>
      <c r="AL664" s="396"/>
      <c r="AN664" s="396"/>
      <c r="AO664" s="396"/>
      <c r="AQ664" s="396"/>
      <c r="AS664" s="396"/>
      <c r="AU664" s="396"/>
      <c r="AV664" s="395"/>
      <c r="AW664" s="395"/>
      <c r="AX664" s="395"/>
      <c r="AY664" s="395"/>
      <c r="AZ664" s="395"/>
      <c r="BA664" s="395"/>
      <c r="BB664" s="395"/>
      <c r="BC664" s="395"/>
      <c r="BD664" s="395"/>
      <c r="BE664" s="398"/>
      <c r="BF664" s="399"/>
      <c r="BG664" s="399"/>
      <c r="BH664" s="399"/>
      <c r="BI664" s="399"/>
    </row>
    <row r="665" spans="2:61">
      <c r="B665" s="395"/>
      <c r="AA665" s="22"/>
      <c r="AE665" s="397"/>
      <c r="AF665" s="397"/>
      <c r="AG665" s="397"/>
      <c r="AH665" s="396"/>
      <c r="AJ665" s="396"/>
      <c r="AK665" s="396"/>
      <c r="AL665" s="396"/>
      <c r="AN665" s="396"/>
      <c r="AO665" s="396"/>
      <c r="AQ665" s="396"/>
      <c r="AS665" s="396"/>
      <c r="AU665" s="396"/>
      <c r="AV665" s="395"/>
      <c r="AW665" s="395"/>
      <c r="AX665" s="395"/>
      <c r="AY665" s="395"/>
      <c r="AZ665" s="395"/>
      <c r="BA665" s="395"/>
      <c r="BB665" s="395"/>
      <c r="BC665" s="395"/>
      <c r="BD665" s="395"/>
      <c r="BE665" s="398"/>
      <c r="BF665" s="399"/>
      <c r="BG665" s="399"/>
      <c r="BH665" s="399"/>
      <c r="BI665" s="399"/>
    </row>
    <row r="666" spans="2:61">
      <c r="B666" s="395"/>
      <c r="AA666" s="22"/>
      <c r="AE666" s="397"/>
      <c r="AF666" s="397"/>
      <c r="AG666" s="397"/>
      <c r="AH666" s="396"/>
      <c r="AJ666" s="396"/>
      <c r="AK666" s="396"/>
      <c r="AL666" s="396"/>
      <c r="AN666" s="396"/>
      <c r="AO666" s="396"/>
      <c r="AQ666" s="396"/>
      <c r="AS666" s="396"/>
      <c r="AU666" s="396"/>
      <c r="AV666" s="395"/>
      <c r="AW666" s="395"/>
      <c r="AX666" s="395"/>
      <c r="AY666" s="395"/>
      <c r="AZ666" s="395"/>
      <c r="BA666" s="395"/>
      <c r="BB666" s="395"/>
      <c r="BC666" s="395"/>
      <c r="BD666" s="395"/>
      <c r="BE666" s="398"/>
      <c r="BF666" s="399"/>
      <c r="BG666" s="399"/>
      <c r="BH666" s="399"/>
      <c r="BI666" s="399"/>
    </row>
    <row r="667" spans="2:61">
      <c r="B667" s="395"/>
      <c r="AA667" s="22"/>
      <c r="AE667" s="397"/>
      <c r="AF667" s="397"/>
      <c r="AG667" s="397"/>
      <c r="AH667" s="396"/>
      <c r="AJ667" s="396"/>
      <c r="AK667" s="396"/>
      <c r="AL667" s="396"/>
      <c r="AN667" s="396"/>
      <c r="AO667" s="396"/>
      <c r="AQ667" s="396"/>
      <c r="AS667" s="396"/>
      <c r="AU667" s="396"/>
      <c r="AV667" s="395"/>
      <c r="AW667" s="395"/>
      <c r="AX667" s="395"/>
      <c r="AY667" s="395"/>
      <c r="AZ667" s="395"/>
      <c r="BA667" s="395"/>
      <c r="BB667" s="395"/>
      <c r="BC667" s="395"/>
      <c r="BD667" s="395"/>
      <c r="BE667" s="398"/>
      <c r="BF667" s="399"/>
      <c r="BG667" s="399"/>
      <c r="BH667" s="399"/>
      <c r="BI667" s="399"/>
    </row>
    <row r="668" spans="2:61">
      <c r="B668" s="395"/>
      <c r="AA668" s="22"/>
      <c r="AE668" s="397"/>
      <c r="AF668" s="397"/>
      <c r="AG668" s="397"/>
      <c r="AH668" s="396"/>
      <c r="AJ668" s="396"/>
      <c r="AK668" s="396"/>
      <c r="AL668" s="396"/>
      <c r="AN668" s="396"/>
      <c r="AO668" s="396"/>
      <c r="AQ668" s="396"/>
      <c r="AS668" s="396"/>
      <c r="AU668" s="396"/>
      <c r="AV668" s="395"/>
      <c r="AW668" s="395"/>
      <c r="AX668" s="395"/>
      <c r="AY668" s="395"/>
      <c r="AZ668" s="395"/>
      <c r="BA668" s="395"/>
      <c r="BB668" s="395"/>
      <c r="BC668" s="395"/>
      <c r="BD668" s="395"/>
      <c r="BE668" s="398"/>
      <c r="BF668" s="399"/>
      <c r="BG668" s="399"/>
      <c r="BH668" s="399"/>
      <c r="BI668" s="399"/>
    </row>
    <row r="669" spans="2:61">
      <c r="B669" s="395"/>
      <c r="AA669" s="22"/>
      <c r="AE669" s="397"/>
      <c r="AF669" s="397"/>
      <c r="AG669" s="397"/>
      <c r="AH669" s="396"/>
      <c r="AJ669" s="396"/>
      <c r="AK669" s="396"/>
      <c r="AL669" s="396"/>
      <c r="AN669" s="396"/>
      <c r="AO669" s="396"/>
      <c r="AQ669" s="396"/>
      <c r="AS669" s="396"/>
      <c r="AU669" s="396"/>
      <c r="AV669" s="395"/>
      <c r="AW669" s="395"/>
      <c r="AX669" s="395"/>
      <c r="AY669" s="395"/>
      <c r="AZ669" s="395"/>
      <c r="BA669" s="395"/>
      <c r="BB669" s="395"/>
      <c r="BC669" s="395"/>
      <c r="BD669" s="395"/>
      <c r="BE669" s="398"/>
      <c r="BF669" s="399"/>
      <c r="BG669" s="399"/>
      <c r="BH669" s="399"/>
      <c r="BI669" s="399"/>
    </row>
    <row r="670" spans="2:61">
      <c r="B670" s="395"/>
      <c r="AA670" s="22"/>
      <c r="AE670" s="397"/>
      <c r="AF670" s="397"/>
      <c r="AG670" s="397"/>
      <c r="AH670" s="396"/>
      <c r="AJ670" s="396"/>
      <c r="AK670" s="396"/>
      <c r="AL670" s="396"/>
      <c r="AN670" s="396"/>
      <c r="AO670" s="396"/>
      <c r="AQ670" s="396"/>
      <c r="AS670" s="396"/>
      <c r="AU670" s="396"/>
      <c r="AV670" s="395"/>
      <c r="AW670" s="395"/>
      <c r="AX670" s="395"/>
      <c r="AY670" s="395"/>
      <c r="AZ670" s="395"/>
      <c r="BA670" s="395"/>
      <c r="BB670" s="395"/>
      <c r="BC670" s="395"/>
      <c r="BD670" s="395"/>
      <c r="BE670" s="398"/>
      <c r="BF670" s="399"/>
      <c r="BG670" s="399"/>
      <c r="BH670" s="399"/>
      <c r="BI670" s="399"/>
    </row>
    <row r="671" spans="2:61">
      <c r="B671" s="395"/>
      <c r="AA671" s="22"/>
      <c r="AE671" s="397"/>
      <c r="AF671" s="397"/>
      <c r="AG671" s="397"/>
      <c r="AH671" s="396"/>
      <c r="AJ671" s="396"/>
      <c r="AK671" s="396"/>
      <c r="AL671" s="396"/>
      <c r="AN671" s="396"/>
      <c r="AO671" s="396"/>
      <c r="AQ671" s="396"/>
      <c r="AS671" s="396"/>
      <c r="AU671" s="396"/>
      <c r="AV671" s="395"/>
      <c r="AW671" s="395"/>
      <c r="AX671" s="395"/>
      <c r="AY671" s="395"/>
      <c r="AZ671" s="395"/>
      <c r="BA671" s="395"/>
      <c r="BB671" s="395"/>
      <c r="BC671" s="395"/>
      <c r="BD671" s="395"/>
      <c r="BE671" s="398"/>
      <c r="BF671" s="399"/>
      <c r="BG671" s="399"/>
      <c r="BH671" s="399"/>
      <c r="BI671" s="399"/>
    </row>
    <row r="672" spans="2:61">
      <c r="B672" s="395"/>
      <c r="AA672" s="22"/>
      <c r="AE672" s="397"/>
      <c r="AF672" s="397"/>
      <c r="AG672" s="397"/>
      <c r="AH672" s="396"/>
      <c r="AJ672" s="396"/>
      <c r="AK672" s="396"/>
      <c r="AL672" s="396"/>
      <c r="AN672" s="396"/>
      <c r="AO672" s="396"/>
      <c r="AQ672" s="396"/>
      <c r="AS672" s="396"/>
      <c r="AU672" s="396"/>
      <c r="AV672" s="395"/>
      <c r="AW672" s="395"/>
      <c r="AX672" s="395"/>
      <c r="AY672" s="395"/>
      <c r="AZ672" s="395"/>
      <c r="BA672" s="395"/>
      <c r="BB672" s="395"/>
      <c r="BC672" s="395"/>
      <c r="BD672" s="395"/>
      <c r="BE672" s="398"/>
      <c r="BF672" s="399"/>
      <c r="BG672" s="399"/>
      <c r="BH672" s="399"/>
      <c r="BI672" s="399"/>
    </row>
    <row r="673" spans="2:61">
      <c r="B673" s="395"/>
      <c r="AA673" s="22"/>
      <c r="AE673" s="397"/>
      <c r="AF673" s="397"/>
      <c r="AG673" s="397"/>
      <c r="AH673" s="396"/>
      <c r="AJ673" s="396"/>
      <c r="AK673" s="396"/>
      <c r="AL673" s="396"/>
      <c r="AN673" s="396"/>
      <c r="AO673" s="396"/>
      <c r="AQ673" s="396"/>
      <c r="AS673" s="396"/>
      <c r="AU673" s="396"/>
      <c r="AV673" s="395"/>
      <c r="AW673" s="395"/>
      <c r="AX673" s="395"/>
      <c r="AY673" s="395"/>
      <c r="AZ673" s="395"/>
      <c r="BA673" s="395"/>
      <c r="BB673" s="395"/>
      <c r="BC673" s="395"/>
      <c r="BD673" s="395"/>
      <c r="BE673" s="398"/>
      <c r="BF673" s="399"/>
      <c r="BG673" s="399"/>
      <c r="BH673" s="399"/>
      <c r="BI673" s="399"/>
    </row>
    <row r="674" spans="2:61">
      <c r="B674" s="395"/>
      <c r="AA674" s="22"/>
      <c r="AE674" s="397"/>
      <c r="AF674" s="397"/>
      <c r="AG674" s="397"/>
      <c r="AH674" s="396"/>
      <c r="AJ674" s="396"/>
      <c r="AK674" s="396"/>
      <c r="AL674" s="396"/>
      <c r="AN674" s="396"/>
      <c r="AO674" s="396"/>
      <c r="AQ674" s="396"/>
      <c r="AS674" s="396"/>
      <c r="AU674" s="396"/>
      <c r="AV674" s="395"/>
      <c r="AW674" s="395"/>
      <c r="AX674" s="395"/>
      <c r="AY674" s="395"/>
      <c r="AZ674" s="395"/>
      <c r="BA674" s="395"/>
      <c r="BB674" s="395"/>
      <c r="BC674" s="395"/>
      <c r="BD674" s="395"/>
      <c r="BE674" s="398"/>
      <c r="BF674" s="399"/>
      <c r="BG674" s="399"/>
      <c r="BH674" s="399"/>
      <c r="BI674" s="399"/>
    </row>
    <row r="675" spans="2:61">
      <c r="B675" s="395"/>
      <c r="AA675" s="22"/>
      <c r="AE675" s="397"/>
      <c r="AF675" s="397"/>
      <c r="AG675" s="397"/>
      <c r="AH675" s="396"/>
      <c r="AJ675" s="396"/>
      <c r="AK675" s="396"/>
      <c r="AL675" s="396"/>
      <c r="AN675" s="396"/>
      <c r="AO675" s="396"/>
      <c r="AQ675" s="396"/>
      <c r="AS675" s="396"/>
      <c r="AU675" s="396"/>
      <c r="AV675" s="395"/>
      <c r="AW675" s="395"/>
      <c r="AX675" s="395"/>
      <c r="AY675" s="395"/>
      <c r="AZ675" s="395"/>
      <c r="BA675" s="395"/>
      <c r="BB675" s="395"/>
      <c r="BC675" s="395"/>
      <c r="BD675" s="395"/>
      <c r="BE675" s="398"/>
      <c r="BF675" s="399"/>
      <c r="BG675" s="399"/>
      <c r="BH675" s="399"/>
      <c r="BI675" s="399"/>
    </row>
    <row r="676" spans="2:61">
      <c r="B676" s="395"/>
      <c r="AA676" s="22"/>
      <c r="AE676" s="397"/>
      <c r="AF676" s="397"/>
      <c r="AG676" s="397"/>
      <c r="AH676" s="396"/>
      <c r="AJ676" s="396"/>
      <c r="AK676" s="396"/>
      <c r="AL676" s="396"/>
      <c r="AN676" s="396"/>
      <c r="AO676" s="396"/>
      <c r="AQ676" s="396"/>
      <c r="AS676" s="396"/>
      <c r="AU676" s="396"/>
      <c r="AV676" s="395"/>
      <c r="AW676" s="395"/>
      <c r="AX676" s="395"/>
      <c r="AY676" s="395"/>
      <c r="AZ676" s="395"/>
      <c r="BA676" s="395"/>
      <c r="BB676" s="395"/>
      <c r="BC676" s="395"/>
      <c r="BD676" s="395"/>
      <c r="BE676" s="398"/>
      <c r="BF676" s="399"/>
      <c r="BG676" s="399"/>
      <c r="BH676" s="399"/>
      <c r="BI676" s="399"/>
    </row>
    <row r="677" spans="2:61">
      <c r="B677" s="395"/>
      <c r="AA677" s="22"/>
      <c r="AE677" s="397"/>
      <c r="AF677" s="397"/>
      <c r="AG677" s="397"/>
      <c r="AH677" s="396"/>
      <c r="AJ677" s="396"/>
      <c r="AK677" s="396"/>
      <c r="AL677" s="396"/>
      <c r="AN677" s="396"/>
      <c r="AO677" s="396"/>
      <c r="AQ677" s="396"/>
      <c r="AS677" s="396"/>
      <c r="AU677" s="396"/>
      <c r="AV677" s="395"/>
      <c r="AW677" s="395"/>
      <c r="AX677" s="395"/>
      <c r="AY677" s="395"/>
      <c r="AZ677" s="395"/>
      <c r="BA677" s="395"/>
      <c r="BB677" s="395"/>
      <c r="BC677" s="395"/>
      <c r="BD677" s="395"/>
      <c r="BE677" s="398"/>
      <c r="BF677" s="399"/>
      <c r="BG677" s="399"/>
      <c r="BH677" s="399"/>
      <c r="BI677" s="399"/>
    </row>
    <row r="678" spans="2:61">
      <c r="B678" s="395"/>
      <c r="AA678" s="22"/>
      <c r="AE678" s="397"/>
      <c r="AF678" s="397"/>
      <c r="AG678" s="397"/>
      <c r="AH678" s="396"/>
      <c r="AJ678" s="396"/>
      <c r="AK678" s="396"/>
      <c r="AL678" s="396"/>
      <c r="AN678" s="396"/>
      <c r="AO678" s="396"/>
      <c r="AQ678" s="396"/>
      <c r="AS678" s="396"/>
      <c r="AU678" s="396"/>
      <c r="AV678" s="395"/>
      <c r="AW678" s="395"/>
      <c r="AX678" s="395"/>
      <c r="AY678" s="395"/>
      <c r="AZ678" s="395"/>
      <c r="BA678" s="395"/>
      <c r="BB678" s="395"/>
      <c r="BC678" s="395"/>
      <c r="BD678" s="395"/>
      <c r="BE678" s="398"/>
      <c r="BF678" s="399"/>
      <c r="BG678" s="399"/>
      <c r="BH678" s="399"/>
      <c r="BI678" s="399"/>
    </row>
    <row r="679" spans="2:61">
      <c r="B679" s="395"/>
      <c r="AA679" s="22"/>
      <c r="AE679" s="397"/>
      <c r="AF679" s="397"/>
      <c r="AG679" s="397"/>
      <c r="AH679" s="396"/>
      <c r="AJ679" s="396"/>
      <c r="AK679" s="396"/>
      <c r="AL679" s="396"/>
      <c r="AN679" s="396"/>
      <c r="AO679" s="396"/>
      <c r="AQ679" s="396"/>
      <c r="AS679" s="396"/>
      <c r="AU679" s="396"/>
      <c r="AV679" s="395"/>
      <c r="AW679" s="395"/>
      <c r="AX679" s="395"/>
      <c r="AY679" s="395"/>
      <c r="AZ679" s="395"/>
      <c r="BA679" s="395"/>
      <c r="BB679" s="395"/>
      <c r="BC679" s="395"/>
      <c r="BD679" s="395"/>
      <c r="BE679" s="398"/>
      <c r="BF679" s="399"/>
      <c r="BG679" s="399"/>
      <c r="BH679" s="399"/>
      <c r="BI679" s="399"/>
    </row>
    <row r="680" spans="2:61">
      <c r="B680" s="395"/>
      <c r="AA680" s="22"/>
      <c r="AE680" s="397"/>
      <c r="AF680" s="397"/>
      <c r="AG680" s="397"/>
      <c r="AH680" s="396"/>
      <c r="AJ680" s="396"/>
      <c r="AK680" s="396"/>
      <c r="AL680" s="396"/>
      <c r="AN680" s="396"/>
      <c r="AO680" s="396"/>
      <c r="AQ680" s="396"/>
      <c r="AS680" s="396"/>
      <c r="AU680" s="396"/>
      <c r="AV680" s="395"/>
      <c r="AW680" s="395"/>
      <c r="AX680" s="395"/>
      <c r="AY680" s="395"/>
      <c r="AZ680" s="395"/>
      <c r="BA680" s="395"/>
      <c r="BB680" s="395"/>
      <c r="BC680" s="395"/>
      <c r="BD680" s="395"/>
      <c r="BE680" s="398"/>
      <c r="BF680" s="399"/>
      <c r="BG680" s="399"/>
      <c r="BH680" s="399"/>
      <c r="BI680" s="399"/>
    </row>
    <row r="681" spans="2:61">
      <c r="B681" s="395"/>
      <c r="AA681" s="22"/>
      <c r="AE681" s="397"/>
      <c r="AF681" s="397"/>
      <c r="AG681" s="397"/>
      <c r="AH681" s="396"/>
      <c r="AJ681" s="396"/>
      <c r="AK681" s="396"/>
      <c r="AL681" s="396"/>
      <c r="AN681" s="396"/>
      <c r="AO681" s="396"/>
      <c r="AQ681" s="396"/>
      <c r="AS681" s="396"/>
      <c r="AU681" s="396"/>
      <c r="AV681" s="395"/>
      <c r="AW681" s="395"/>
      <c r="AX681" s="395"/>
      <c r="AY681" s="395"/>
      <c r="AZ681" s="395"/>
      <c r="BA681" s="395"/>
      <c r="BB681" s="395"/>
      <c r="BC681" s="395"/>
      <c r="BD681" s="395"/>
      <c r="BE681" s="398"/>
      <c r="BF681" s="399"/>
      <c r="BG681" s="399"/>
      <c r="BH681" s="399"/>
      <c r="BI681" s="399"/>
    </row>
    <row r="682" spans="2:61">
      <c r="B682" s="395"/>
      <c r="AA682" s="22"/>
      <c r="AE682" s="397"/>
      <c r="AF682" s="397"/>
      <c r="AG682" s="397"/>
      <c r="AH682" s="396"/>
      <c r="AJ682" s="396"/>
      <c r="AK682" s="396"/>
      <c r="AL682" s="396"/>
      <c r="AN682" s="396"/>
      <c r="AO682" s="396"/>
      <c r="AQ682" s="396"/>
      <c r="AS682" s="396"/>
      <c r="AU682" s="396"/>
      <c r="AV682" s="395"/>
      <c r="AW682" s="395"/>
      <c r="AX682" s="395"/>
      <c r="AY682" s="395"/>
      <c r="AZ682" s="395"/>
      <c r="BA682" s="395"/>
      <c r="BB682" s="395"/>
      <c r="BC682" s="395"/>
      <c r="BD682" s="395"/>
      <c r="BE682" s="398"/>
      <c r="BF682" s="399"/>
      <c r="BG682" s="399"/>
      <c r="BH682" s="399"/>
      <c r="BI682" s="399"/>
    </row>
    <row r="683" spans="2:61">
      <c r="B683" s="395"/>
      <c r="AA683" s="22"/>
      <c r="AE683" s="397"/>
      <c r="AF683" s="397"/>
      <c r="AG683" s="397"/>
      <c r="AH683" s="396"/>
      <c r="AJ683" s="396"/>
      <c r="AK683" s="396"/>
      <c r="AL683" s="396"/>
      <c r="AN683" s="396"/>
      <c r="AO683" s="396"/>
      <c r="AQ683" s="396"/>
      <c r="AS683" s="396"/>
      <c r="AU683" s="396"/>
      <c r="AV683" s="395"/>
      <c r="AW683" s="395"/>
      <c r="AX683" s="395"/>
      <c r="AY683" s="395"/>
      <c r="AZ683" s="395"/>
      <c r="BA683" s="395"/>
      <c r="BB683" s="395"/>
      <c r="BC683" s="395"/>
      <c r="BD683" s="395"/>
      <c r="BE683" s="398"/>
      <c r="BF683" s="399"/>
      <c r="BG683" s="399"/>
      <c r="BH683" s="399"/>
      <c r="BI683" s="399"/>
    </row>
    <row r="684" spans="2:61">
      <c r="B684" s="395"/>
      <c r="AA684" s="22"/>
      <c r="AE684" s="397"/>
      <c r="AF684" s="397"/>
      <c r="AG684" s="397"/>
      <c r="AH684" s="396"/>
      <c r="AJ684" s="396"/>
      <c r="AK684" s="396"/>
      <c r="AL684" s="396"/>
      <c r="AN684" s="396"/>
      <c r="AO684" s="396"/>
      <c r="AQ684" s="396"/>
      <c r="AS684" s="396"/>
      <c r="AU684" s="396"/>
      <c r="AV684" s="395"/>
      <c r="AW684" s="395"/>
      <c r="AX684" s="395"/>
      <c r="AY684" s="395"/>
      <c r="AZ684" s="395"/>
      <c r="BA684" s="395"/>
      <c r="BB684" s="395"/>
      <c r="BC684" s="395"/>
      <c r="BD684" s="395"/>
      <c r="BE684" s="398"/>
      <c r="BF684" s="399"/>
      <c r="BG684" s="399"/>
      <c r="BH684" s="399"/>
      <c r="BI684" s="399"/>
    </row>
    <row r="685" spans="2:61">
      <c r="B685" s="395"/>
      <c r="AA685" s="22"/>
      <c r="AE685" s="397"/>
      <c r="AF685" s="397"/>
      <c r="AG685" s="397"/>
      <c r="AH685" s="396"/>
      <c r="AJ685" s="396"/>
      <c r="AK685" s="396"/>
      <c r="AL685" s="396"/>
      <c r="AN685" s="396"/>
      <c r="AO685" s="396"/>
      <c r="AQ685" s="396"/>
      <c r="AS685" s="396"/>
      <c r="AU685" s="396"/>
      <c r="AV685" s="395"/>
      <c r="AW685" s="395"/>
      <c r="AX685" s="395"/>
      <c r="AY685" s="395"/>
      <c r="AZ685" s="395"/>
      <c r="BA685" s="395"/>
      <c r="BB685" s="395"/>
      <c r="BC685" s="395"/>
      <c r="BD685" s="395"/>
      <c r="BE685" s="398"/>
      <c r="BF685" s="399"/>
      <c r="BG685" s="399"/>
      <c r="BH685" s="399"/>
      <c r="BI685" s="399"/>
    </row>
    <row r="686" spans="2:61">
      <c r="B686" s="395"/>
      <c r="AA686" s="22"/>
      <c r="AE686" s="397"/>
      <c r="AF686" s="397"/>
      <c r="AG686" s="397"/>
      <c r="AH686" s="396"/>
      <c r="AJ686" s="396"/>
      <c r="AK686" s="396"/>
      <c r="AL686" s="396"/>
      <c r="AN686" s="396"/>
      <c r="AO686" s="396"/>
      <c r="AQ686" s="396"/>
      <c r="AS686" s="396"/>
      <c r="AU686" s="396"/>
      <c r="AV686" s="395"/>
      <c r="AW686" s="395"/>
      <c r="AX686" s="395"/>
      <c r="AY686" s="395"/>
      <c r="AZ686" s="395"/>
      <c r="BA686" s="395"/>
      <c r="BB686" s="395"/>
      <c r="BC686" s="395"/>
      <c r="BD686" s="395"/>
      <c r="BE686" s="398"/>
      <c r="BF686" s="399"/>
      <c r="BG686" s="399"/>
      <c r="BH686" s="399"/>
      <c r="BI686" s="399"/>
    </row>
    <row r="687" spans="2:61">
      <c r="B687" s="395"/>
      <c r="AA687" s="22"/>
      <c r="AE687" s="397"/>
      <c r="AF687" s="397"/>
      <c r="AG687" s="397"/>
      <c r="AH687" s="396"/>
      <c r="AJ687" s="396"/>
      <c r="AK687" s="396"/>
      <c r="AL687" s="396"/>
      <c r="AN687" s="396"/>
      <c r="AO687" s="396"/>
      <c r="AQ687" s="396"/>
      <c r="AS687" s="396"/>
      <c r="AU687" s="396"/>
      <c r="AV687" s="395"/>
      <c r="AW687" s="395"/>
      <c r="AX687" s="395"/>
      <c r="AY687" s="395"/>
      <c r="AZ687" s="395"/>
      <c r="BA687" s="395"/>
      <c r="BB687" s="395"/>
      <c r="BC687" s="395"/>
      <c r="BD687" s="395"/>
      <c r="BE687" s="398"/>
      <c r="BF687" s="399"/>
      <c r="BG687" s="399"/>
      <c r="BH687" s="399"/>
      <c r="BI687" s="399"/>
    </row>
    <row r="688" spans="2:61">
      <c r="B688" s="395"/>
      <c r="AA688" s="22"/>
      <c r="AE688" s="397"/>
      <c r="AF688" s="397"/>
      <c r="AG688" s="397"/>
      <c r="AH688" s="396"/>
      <c r="AJ688" s="396"/>
      <c r="AK688" s="396"/>
      <c r="AL688" s="396"/>
      <c r="AN688" s="396"/>
      <c r="AO688" s="396"/>
      <c r="AQ688" s="396"/>
      <c r="AS688" s="396"/>
      <c r="AU688" s="396"/>
      <c r="AV688" s="395"/>
      <c r="AW688" s="395"/>
      <c r="AX688" s="395"/>
      <c r="AY688" s="395"/>
      <c r="AZ688" s="395"/>
      <c r="BA688" s="395"/>
      <c r="BB688" s="395"/>
      <c r="BC688" s="395"/>
      <c r="BD688" s="395"/>
      <c r="BE688" s="398"/>
      <c r="BF688" s="399"/>
      <c r="BG688" s="399"/>
      <c r="BH688" s="399"/>
      <c r="BI688" s="399"/>
    </row>
    <row r="689" spans="2:61">
      <c r="B689" s="395"/>
      <c r="AA689" s="22"/>
      <c r="AE689" s="397"/>
      <c r="AF689" s="397"/>
      <c r="AG689" s="397"/>
      <c r="AH689" s="396"/>
      <c r="AJ689" s="396"/>
      <c r="AK689" s="396"/>
      <c r="AL689" s="396"/>
      <c r="AN689" s="396"/>
      <c r="AO689" s="396"/>
      <c r="AQ689" s="396"/>
      <c r="AS689" s="396"/>
      <c r="AU689" s="396"/>
      <c r="AV689" s="395"/>
      <c r="AW689" s="395"/>
      <c r="AX689" s="395"/>
      <c r="AY689" s="395"/>
      <c r="AZ689" s="395"/>
      <c r="BA689" s="395"/>
      <c r="BB689" s="395"/>
      <c r="BC689" s="395"/>
      <c r="BD689" s="395"/>
      <c r="BE689" s="398"/>
      <c r="BF689" s="399"/>
      <c r="BG689" s="399"/>
      <c r="BH689" s="399"/>
      <c r="BI689" s="399"/>
    </row>
    <row r="690" spans="2:61">
      <c r="B690" s="395"/>
      <c r="AA690" s="22"/>
      <c r="AE690" s="397"/>
      <c r="AF690" s="397"/>
      <c r="AG690" s="397"/>
      <c r="AH690" s="396"/>
      <c r="AJ690" s="396"/>
      <c r="AK690" s="396"/>
      <c r="AL690" s="396"/>
      <c r="AN690" s="396"/>
      <c r="AO690" s="396"/>
      <c r="AQ690" s="396"/>
      <c r="AS690" s="396"/>
      <c r="AU690" s="396"/>
      <c r="AV690" s="395"/>
      <c r="AW690" s="395"/>
      <c r="AX690" s="395"/>
      <c r="AY690" s="395"/>
      <c r="AZ690" s="395"/>
      <c r="BA690" s="395"/>
      <c r="BB690" s="395"/>
      <c r="BC690" s="395"/>
      <c r="BD690" s="395"/>
      <c r="BE690" s="398"/>
      <c r="BF690" s="399"/>
      <c r="BG690" s="399"/>
      <c r="BH690" s="399"/>
      <c r="BI690" s="399"/>
    </row>
    <row r="691" spans="2:61">
      <c r="B691" s="395"/>
      <c r="AA691" s="22"/>
      <c r="AE691" s="397"/>
      <c r="AF691" s="397"/>
      <c r="AG691" s="397"/>
      <c r="AH691" s="396"/>
      <c r="AJ691" s="396"/>
      <c r="AK691" s="396"/>
      <c r="AL691" s="396"/>
      <c r="AN691" s="396"/>
      <c r="AO691" s="396"/>
      <c r="AQ691" s="396"/>
      <c r="AS691" s="396"/>
      <c r="AU691" s="396"/>
      <c r="AV691" s="395"/>
      <c r="AW691" s="395"/>
      <c r="AX691" s="395"/>
      <c r="AY691" s="395"/>
      <c r="AZ691" s="395"/>
      <c r="BA691" s="395"/>
      <c r="BB691" s="395"/>
      <c r="BC691" s="395"/>
      <c r="BD691" s="395"/>
      <c r="BE691" s="398"/>
      <c r="BF691" s="399"/>
      <c r="BG691" s="399"/>
      <c r="BH691" s="399"/>
      <c r="BI691" s="399"/>
    </row>
    <row r="692" spans="2:61">
      <c r="B692" s="395"/>
      <c r="AA692" s="22"/>
      <c r="AE692" s="397"/>
      <c r="AF692" s="397"/>
      <c r="AG692" s="397"/>
      <c r="AH692" s="396"/>
      <c r="AJ692" s="396"/>
      <c r="AK692" s="396"/>
      <c r="AL692" s="396"/>
      <c r="AN692" s="396"/>
      <c r="AO692" s="396"/>
      <c r="AQ692" s="396"/>
      <c r="AS692" s="396"/>
      <c r="AU692" s="396"/>
      <c r="AV692" s="395"/>
      <c r="AW692" s="395"/>
      <c r="AX692" s="395"/>
      <c r="AY692" s="395"/>
      <c r="AZ692" s="395"/>
      <c r="BA692" s="395"/>
      <c r="BB692" s="395"/>
      <c r="BC692" s="395"/>
      <c r="BD692" s="395"/>
      <c r="BE692" s="398"/>
      <c r="BF692" s="399"/>
      <c r="BG692" s="399"/>
      <c r="BH692" s="399"/>
      <c r="BI692" s="399"/>
    </row>
    <row r="693" spans="2:61">
      <c r="B693" s="395"/>
      <c r="AA693" s="22"/>
      <c r="AE693" s="397"/>
      <c r="AF693" s="397"/>
      <c r="AG693" s="397"/>
      <c r="AH693" s="396"/>
      <c r="AJ693" s="396"/>
      <c r="AK693" s="396"/>
      <c r="AL693" s="396"/>
      <c r="AN693" s="396"/>
      <c r="AO693" s="396"/>
      <c r="AQ693" s="396"/>
      <c r="AS693" s="396"/>
      <c r="AU693" s="396"/>
      <c r="AV693" s="395"/>
      <c r="AW693" s="395"/>
      <c r="AX693" s="395"/>
      <c r="AY693" s="395"/>
      <c r="AZ693" s="395"/>
      <c r="BA693" s="395"/>
      <c r="BB693" s="395"/>
      <c r="BC693" s="395"/>
      <c r="BD693" s="395"/>
      <c r="BE693" s="398"/>
      <c r="BF693" s="399"/>
      <c r="BG693" s="399"/>
      <c r="BH693" s="399"/>
      <c r="BI693" s="399"/>
    </row>
    <row r="694" spans="2:61">
      <c r="B694" s="395"/>
      <c r="AA694" s="22"/>
      <c r="AE694" s="397"/>
      <c r="AF694" s="397"/>
      <c r="AG694" s="397"/>
      <c r="AH694" s="396"/>
      <c r="AJ694" s="396"/>
      <c r="AK694" s="396"/>
      <c r="AL694" s="396"/>
      <c r="AN694" s="396"/>
      <c r="AO694" s="396"/>
      <c r="AQ694" s="396"/>
      <c r="AS694" s="396"/>
      <c r="AU694" s="396"/>
      <c r="AV694" s="395"/>
      <c r="AW694" s="395"/>
      <c r="AX694" s="395"/>
      <c r="AY694" s="395"/>
      <c r="AZ694" s="395"/>
      <c r="BA694" s="395"/>
      <c r="BB694" s="395"/>
      <c r="BC694" s="395"/>
      <c r="BD694" s="395"/>
      <c r="BE694" s="398"/>
      <c r="BF694" s="399"/>
      <c r="BG694" s="399"/>
      <c r="BH694" s="399"/>
      <c r="BI694" s="399"/>
    </row>
    <row r="695" spans="2:61">
      <c r="B695" s="395"/>
      <c r="AA695" s="22"/>
      <c r="AE695" s="397"/>
      <c r="AF695" s="397"/>
      <c r="AG695" s="397"/>
      <c r="AH695" s="396"/>
      <c r="AJ695" s="396"/>
      <c r="AK695" s="396"/>
      <c r="AL695" s="396"/>
      <c r="AN695" s="396"/>
      <c r="AO695" s="396"/>
      <c r="AQ695" s="396"/>
      <c r="AS695" s="396"/>
      <c r="AU695" s="396"/>
      <c r="AV695" s="395"/>
      <c r="AW695" s="395"/>
      <c r="AX695" s="395"/>
      <c r="AY695" s="395"/>
      <c r="AZ695" s="395"/>
      <c r="BA695" s="395"/>
      <c r="BB695" s="395"/>
      <c r="BC695" s="395"/>
      <c r="BD695" s="395"/>
      <c r="BE695" s="398"/>
      <c r="BF695" s="399"/>
      <c r="BG695" s="399"/>
      <c r="BH695" s="399"/>
      <c r="BI695" s="399"/>
    </row>
    <row r="696" spans="2:61">
      <c r="B696" s="395"/>
      <c r="AA696" s="22"/>
      <c r="AE696" s="397"/>
      <c r="AF696" s="397"/>
      <c r="AG696" s="397"/>
      <c r="AH696" s="396"/>
      <c r="AJ696" s="396"/>
      <c r="AK696" s="396"/>
      <c r="AL696" s="396"/>
      <c r="AN696" s="396"/>
      <c r="AO696" s="396"/>
      <c r="AQ696" s="396"/>
      <c r="AS696" s="396"/>
      <c r="AU696" s="396"/>
      <c r="AV696" s="395"/>
      <c r="AW696" s="395"/>
      <c r="AX696" s="395"/>
      <c r="AY696" s="395"/>
      <c r="AZ696" s="395"/>
      <c r="BA696" s="395"/>
      <c r="BB696" s="395"/>
      <c r="BC696" s="395"/>
      <c r="BD696" s="395"/>
      <c r="BE696" s="398"/>
      <c r="BF696" s="399"/>
      <c r="BG696" s="399"/>
      <c r="BH696" s="399"/>
      <c r="BI696" s="399"/>
    </row>
    <row r="697" spans="2:61">
      <c r="B697" s="395"/>
      <c r="AA697" s="22"/>
      <c r="AE697" s="397"/>
      <c r="AF697" s="397"/>
      <c r="AG697" s="397"/>
      <c r="AH697" s="396"/>
      <c r="AJ697" s="396"/>
      <c r="AK697" s="396"/>
      <c r="AL697" s="396"/>
      <c r="AN697" s="396"/>
      <c r="AO697" s="396"/>
      <c r="AQ697" s="396"/>
      <c r="AS697" s="396"/>
      <c r="AU697" s="396"/>
      <c r="AV697" s="395"/>
      <c r="AW697" s="395"/>
      <c r="AX697" s="395"/>
      <c r="AY697" s="395"/>
      <c r="AZ697" s="395"/>
      <c r="BA697" s="395"/>
      <c r="BB697" s="395"/>
      <c r="BC697" s="395"/>
      <c r="BD697" s="395"/>
      <c r="BE697" s="398"/>
      <c r="BF697" s="399"/>
      <c r="BG697" s="399"/>
      <c r="BH697" s="399"/>
      <c r="BI697" s="399"/>
    </row>
    <row r="698" spans="2:61">
      <c r="B698" s="395"/>
      <c r="AA698" s="22"/>
      <c r="AE698" s="397"/>
      <c r="AF698" s="397"/>
      <c r="AG698" s="397"/>
      <c r="AH698" s="396"/>
      <c r="AJ698" s="396"/>
      <c r="AK698" s="396"/>
      <c r="AL698" s="396"/>
      <c r="AN698" s="396"/>
      <c r="AO698" s="396"/>
      <c r="AQ698" s="396"/>
      <c r="AS698" s="396"/>
      <c r="AU698" s="396"/>
      <c r="AV698" s="395"/>
      <c r="AW698" s="395"/>
      <c r="AX698" s="395"/>
      <c r="AY698" s="395"/>
      <c r="AZ698" s="395"/>
      <c r="BA698" s="395"/>
      <c r="BB698" s="395"/>
      <c r="BC698" s="395"/>
      <c r="BD698" s="395"/>
      <c r="BE698" s="398"/>
      <c r="BF698" s="399"/>
      <c r="BG698" s="399"/>
      <c r="BH698" s="399"/>
      <c r="BI698" s="399"/>
    </row>
    <row r="699" spans="2:61">
      <c r="B699" s="395"/>
      <c r="AA699" s="22"/>
      <c r="AE699" s="397"/>
      <c r="AF699" s="397"/>
      <c r="AG699" s="397"/>
      <c r="AH699" s="396"/>
      <c r="AJ699" s="396"/>
      <c r="AK699" s="396"/>
      <c r="AL699" s="396"/>
      <c r="AN699" s="396"/>
      <c r="AO699" s="396"/>
      <c r="AQ699" s="396"/>
      <c r="AS699" s="396"/>
      <c r="AU699" s="396"/>
      <c r="AV699" s="395"/>
      <c r="AW699" s="395"/>
      <c r="AX699" s="395"/>
      <c r="AY699" s="395"/>
      <c r="AZ699" s="395"/>
      <c r="BA699" s="395"/>
      <c r="BB699" s="395"/>
      <c r="BC699" s="395"/>
      <c r="BD699" s="395"/>
      <c r="BE699" s="398"/>
      <c r="BF699" s="399"/>
      <c r="BG699" s="399"/>
      <c r="BH699" s="399"/>
      <c r="BI699" s="399"/>
    </row>
    <row r="700" spans="2:61">
      <c r="B700" s="395"/>
      <c r="AA700" s="22"/>
      <c r="AE700" s="397"/>
      <c r="AF700" s="397"/>
      <c r="AG700" s="397"/>
      <c r="AH700" s="396"/>
      <c r="AJ700" s="396"/>
      <c r="AK700" s="396"/>
      <c r="AL700" s="396"/>
      <c r="AN700" s="396"/>
      <c r="AO700" s="396"/>
      <c r="AQ700" s="396"/>
      <c r="AS700" s="396"/>
      <c r="AU700" s="396"/>
      <c r="AV700" s="395"/>
      <c r="AW700" s="395"/>
      <c r="AX700" s="395"/>
      <c r="AY700" s="395"/>
      <c r="AZ700" s="395"/>
      <c r="BA700" s="395"/>
      <c r="BB700" s="395"/>
      <c r="BC700" s="395"/>
      <c r="BD700" s="395"/>
      <c r="BE700" s="398"/>
      <c r="BF700" s="399"/>
      <c r="BG700" s="399"/>
      <c r="BH700" s="399"/>
      <c r="BI700" s="399"/>
    </row>
    <row r="701" spans="2:61">
      <c r="B701" s="395"/>
      <c r="AA701" s="22"/>
      <c r="AE701" s="397"/>
      <c r="AF701" s="397"/>
      <c r="AG701" s="397"/>
      <c r="AH701" s="396"/>
      <c r="AJ701" s="396"/>
      <c r="AK701" s="396"/>
      <c r="AL701" s="396"/>
      <c r="AN701" s="396"/>
      <c r="AO701" s="396"/>
      <c r="AQ701" s="396"/>
      <c r="AS701" s="396"/>
      <c r="AU701" s="396"/>
      <c r="AV701" s="395"/>
      <c r="AW701" s="395"/>
      <c r="AX701" s="395"/>
      <c r="AY701" s="395"/>
      <c r="AZ701" s="395"/>
      <c r="BA701" s="395"/>
      <c r="BB701" s="395"/>
      <c r="BC701" s="395"/>
      <c r="BD701" s="395"/>
      <c r="BE701" s="398"/>
      <c r="BF701" s="399"/>
      <c r="BG701" s="399"/>
      <c r="BH701" s="399"/>
      <c r="BI701" s="399"/>
    </row>
    <row r="702" spans="2:61">
      <c r="B702" s="395"/>
      <c r="AA702" s="22"/>
      <c r="AE702" s="397"/>
      <c r="AF702" s="397"/>
      <c r="AG702" s="397"/>
      <c r="AH702" s="396"/>
      <c r="AJ702" s="396"/>
      <c r="AK702" s="396"/>
      <c r="AL702" s="396"/>
      <c r="AN702" s="396"/>
      <c r="AO702" s="396"/>
      <c r="AQ702" s="396"/>
      <c r="AS702" s="396"/>
      <c r="AU702" s="396"/>
      <c r="AV702" s="395"/>
      <c r="AW702" s="395"/>
      <c r="AX702" s="395"/>
      <c r="AY702" s="395"/>
      <c r="AZ702" s="395"/>
      <c r="BA702" s="395"/>
      <c r="BB702" s="395"/>
      <c r="BC702" s="395"/>
      <c r="BD702" s="395"/>
      <c r="BE702" s="398"/>
      <c r="BF702" s="399"/>
      <c r="BG702" s="399"/>
      <c r="BH702" s="399"/>
      <c r="BI702" s="399"/>
    </row>
    <row r="703" spans="2:61">
      <c r="B703" s="395"/>
      <c r="AA703" s="22"/>
      <c r="AE703" s="397"/>
      <c r="AF703" s="397"/>
      <c r="AG703" s="397"/>
      <c r="AH703" s="396"/>
      <c r="AJ703" s="396"/>
      <c r="AK703" s="396"/>
      <c r="AL703" s="396"/>
      <c r="AN703" s="396"/>
      <c r="AO703" s="396"/>
      <c r="AQ703" s="396"/>
      <c r="AS703" s="396"/>
      <c r="AU703" s="396"/>
      <c r="AV703" s="395"/>
      <c r="AW703" s="395"/>
      <c r="AX703" s="395"/>
      <c r="AY703" s="395"/>
      <c r="AZ703" s="395"/>
      <c r="BA703" s="395"/>
      <c r="BB703" s="395"/>
      <c r="BC703" s="395"/>
      <c r="BD703" s="395"/>
      <c r="BE703" s="398"/>
      <c r="BF703" s="399"/>
      <c r="BG703" s="399"/>
      <c r="BH703" s="399"/>
      <c r="BI703" s="399"/>
    </row>
    <row r="704" spans="2:61">
      <c r="B704" s="395"/>
      <c r="AA704" s="22"/>
      <c r="AE704" s="397"/>
      <c r="AF704" s="397"/>
      <c r="AG704" s="397"/>
      <c r="AH704" s="396"/>
      <c r="AJ704" s="396"/>
      <c r="AK704" s="396"/>
      <c r="AL704" s="396"/>
      <c r="AN704" s="396"/>
      <c r="AO704" s="396"/>
      <c r="AQ704" s="396"/>
      <c r="AS704" s="396"/>
      <c r="AU704" s="396"/>
      <c r="AV704" s="395"/>
      <c r="AW704" s="395"/>
      <c r="AX704" s="395"/>
      <c r="AY704" s="395"/>
      <c r="AZ704" s="395"/>
      <c r="BA704" s="395"/>
      <c r="BB704" s="395"/>
      <c r="BC704" s="395"/>
      <c r="BD704" s="395"/>
      <c r="BE704" s="398"/>
      <c r="BF704" s="399"/>
      <c r="BG704" s="399"/>
      <c r="BH704" s="399"/>
      <c r="BI704" s="399"/>
    </row>
    <row r="705" spans="2:61">
      <c r="B705" s="395"/>
      <c r="AA705" s="22"/>
      <c r="AE705" s="397"/>
      <c r="AF705" s="397"/>
      <c r="AG705" s="397"/>
      <c r="AH705" s="396"/>
      <c r="AJ705" s="396"/>
      <c r="AK705" s="396"/>
      <c r="AL705" s="396"/>
      <c r="AN705" s="396"/>
      <c r="AO705" s="396"/>
      <c r="AQ705" s="396"/>
      <c r="AS705" s="396"/>
      <c r="AU705" s="396"/>
      <c r="AV705" s="395"/>
      <c r="AW705" s="395"/>
      <c r="AX705" s="395"/>
      <c r="AY705" s="395"/>
      <c r="AZ705" s="395"/>
      <c r="BA705" s="395"/>
      <c r="BB705" s="395"/>
      <c r="BC705" s="395"/>
      <c r="BD705" s="395"/>
      <c r="BE705" s="398"/>
      <c r="BF705" s="399"/>
      <c r="BG705" s="399"/>
      <c r="BH705" s="399"/>
      <c r="BI705" s="399"/>
    </row>
    <row r="706" spans="2:61">
      <c r="B706" s="395"/>
      <c r="AA706" s="22"/>
      <c r="AE706" s="397"/>
      <c r="AF706" s="397"/>
      <c r="AG706" s="397"/>
      <c r="AH706" s="396"/>
      <c r="AJ706" s="396"/>
      <c r="AK706" s="396"/>
      <c r="AL706" s="396"/>
      <c r="AN706" s="396"/>
      <c r="AO706" s="396"/>
      <c r="AQ706" s="396"/>
      <c r="AS706" s="396"/>
      <c r="AU706" s="396"/>
      <c r="AV706" s="395"/>
      <c r="AW706" s="395"/>
      <c r="AX706" s="395"/>
      <c r="AY706" s="395"/>
      <c r="AZ706" s="395"/>
      <c r="BA706" s="395"/>
      <c r="BB706" s="395"/>
      <c r="BC706" s="395"/>
      <c r="BD706" s="395"/>
      <c r="BE706" s="398"/>
      <c r="BF706" s="399"/>
      <c r="BG706" s="399"/>
      <c r="BH706" s="399"/>
      <c r="BI706" s="399"/>
    </row>
    <row r="707" spans="2:61">
      <c r="B707" s="395"/>
      <c r="AA707" s="22"/>
      <c r="AE707" s="397"/>
      <c r="AF707" s="397"/>
      <c r="AG707" s="397"/>
      <c r="AH707" s="396"/>
      <c r="AJ707" s="396"/>
      <c r="AK707" s="396"/>
      <c r="AL707" s="396"/>
      <c r="AN707" s="396"/>
      <c r="AO707" s="396"/>
      <c r="AQ707" s="396"/>
      <c r="AS707" s="396"/>
      <c r="AU707" s="396"/>
      <c r="AV707" s="395"/>
      <c r="AW707" s="395"/>
      <c r="AX707" s="395"/>
      <c r="AY707" s="395"/>
      <c r="AZ707" s="395"/>
      <c r="BA707" s="395"/>
      <c r="BB707" s="395"/>
      <c r="BC707" s="395"/>
      <c r="BD707" s="395"/>
      <c r="BE707" s="398"/>
      <c r="BF707" s="399"/>
      <c r="BG707" s="399"/>
      <c r="BH707" s="399"/>
      <c r="BI707" s="399"/>
    </row>
    <row r="708" spans="2:61">
      <c r="B708" s="395"/>
      <c r="AA708" s="22"/>
      <c r="AE708" s="397"/>
      <c r="AF708" s="397"/>
      <c r="AG708" s="397"/>
      <c r="AH708" s="396"/>
      <c r="AJ708" s="396"/>
      <c r="AK708" s="396"/>
      <c r="AL708" s="396"/>
      <c r="AN708" s="396"/>
      <c r="AO708" s="396"/>
      <c r="AQ708" s="396"/>
      <c r="AS708" s="396"/>
      <c r="AU708" s="396"/>
      <c r="AV708" s="395"/>
      <c r="AW708" s="395"/>
      <c r="AX708" s="395"/>
      <c r="AY708" s="395"/>
      <c r="AZ708" s="395"/>
      <c r="BA708" s="395"/>
      <c r="BB708" s="395"/>
      <c r="BC708" s="395"/>
      <c r="BD708" s="395"/>
      <c r="BE708" s="398"/>
      <c r="BF708" s="399"/>
      <c r="BG708" s="399"/>
      <c r="BH708" s="399"/>
      <c r="BI708" s="399"/>
    </row>
    <row r="709" spans="2:61">
      <c r="B709" s="395"/>
      <c r="AA709" s="22"/>
      <c r="AE709" s="397"/>
      <c r="AF709" s="397"/>
      <c r="AG709" s="397"/>
      <c r="AH709" s="396"/>
      <c r="AJ709" s="396"/>
      <c r="AK709" s="396"/>
      <c r="AL709" s="396"/>
      <c r="AN709" s="396"/>
      <c r="AO709" s="396"/>
      <c r="AQ709" s="396"/>
      <c r="AS709" s="396"/>
      <c r="AU709" s="396"/>
      <c r="AV709" s="395"/>
      <c r="AW709" s="395"/>
      <c r="AX709" s="395"/>
      <c r="AY709" s="395"/>
      <c r="AZ709" s="395"/>
      <c r="BA709" s="395"/>
      <c r="BB709" s="395"/>
      <c r="BC709" s="395"/>
      <c r="BD709" s="395"/>
      <c r="BE709" s="398"/>
      <c r="BF709" s="399"/>
      <c r="BG709" s="399"/>
      <c r="BH709" s="399"/>
      <c r="BI709" s="399"/>
    </row>
    <row r="710" spans="2:61">
      <c r="B710" s="395"/>
      <c r="AA710" s="22"/>
      <c r="AE710" s="397"/>
      <c r="AF710" s="397"/>
      <c r="AG710" s="397"/>
      <c r="AH710" s="396"/>
      <c r="AJ710" s="396"/>
      <c r="AK710" s="396"/>
      <c r="AL710" s="396"/>
      <c r="AN710" s="396"/>
      <c r="AO710" s="396"/>
      <c r="AQ710" s="396"/>
      <c r="AS710" s="396"/>
      <c r="AU710" s="396"/>
      <c r="AV710" s="395"/>
      <c r="AW710" s="395"/>
      <c r="AX710" s="395"/>
      <c r="AY710" s="395"/>
      <c r="AZ710" s="395"/>
      <c r="BA710" s="395"/>
      <c r="BB710" s="395"/>
      <c r="BC710" s="395"/>
      <c r="BD710" s="395"/>
      <c r="BE710" s="398"/>
      <c r="BF710" s="399"/>
      <c r="BG710" s="399"/>
      <c r="BH710" s="399"/>
      <c r="BI710" s="399"/>
    </row>
    <row r="711" spans="2:61">
      <c r="B711" s="395"/>
      <c r="AA711" s="22"/>
      <c r="AE711" s="397"/>
      <c r="AF711" s="397"/>
      <c r="AG711" s="397"/>
      <c r="AH711" s="396"/>
      <c r="AJ711" s="396"/>
      <c r="AK711" s="396"/>
      <c r="AL711" s="396"/>
      <c r="AN711" s="396"/>
      <c r="AO711" s="396"/>
      <c r="AQ711" s="396"/>
      <c r="AS711" s="396"/>
      <c r="AU711" s="396"/>
      <c r="AV711" s="395"/>
      <c r="AW711" s="395"/>
      <c r="AX711" s="395"/>
      <c r="AY711" s="395"/>
      <c r="AZ711" s="395"/>
      <c r="BA711" s="395"/>
      <c r="BB711" s="395"/>
      <c r="BC711" s="395"/>
      <c r="BD711" s="395"/>
      <c r="BE711" s="398"/>
      <c r="BF711" s="399"/>
      <c r="BG711" s="399"/>
      <c r="BH711" s="399"/>
      <c r="BI711" s="399"/>
    </row>
    <row r="712" spans="2:61">
      <c r="B712" s="395"/>
      <c r="AA712" s="22"/>
      <c r="AE712" s="397"/>
      <c r="AF712" s="397"/>
      <c r="AG712" s="397"/>
      <c r="AH712" s="396"/>
      <c r="AJ712" s="396"/>
      <c r="AK712" s="396"/>
      <c r="AL712" s="396"/>
      <c r="AN712" s="396"/>
      <c r="AO712" s="396"/>
      <c r="AQ712" s="396"/>
      <c r="AS712" s="396"/>
      <c r="AU712" s="396"/>
      <c r="AV712" s="395"/>
      <c r="AW712" s="395"/>
      <c r="AX712" s="395"/>
      <c r="AY712" s="395"/>
      <c r="AZ712" s="395"/>
      <c r="BA712" s="395"/>
      <c r="BB712" s="395"/>
      <c r="BC712" s="395"/>
      <c r="BD712" s="395"/>
      <c r="BE712" s="398"/>
      <c r="BF712" s="399"/>
      <c r="BG712" s="399"/>
      <c r="BH712" s="399"/>
      <c r="BI712" s="399"/>
    </row>
    <row r="713" spans="2:61">
      <c r="B713" s="395"/>
      <c r="AA713" s="22"/>
      <c r="AE713" s="397"/>
      <c r="AF713" s="397"/>
      <c r="AG713" s="397"/>
      <c r="AH713" s="396"/>
      <c r="AJ713" s="396"/>
      <c r="AK713" s="396"/>
      <c r="AL713" s="396"/>
      <c r="AN713" s="396"/>
      <c r="AO713" s="396"/>
      <c r="AQ713" s="396"/>
      <c r="AS713" s="396"/>
      <c r="AU713" s="396"/>
      <c r="AV713" s="395"/>
      <c r="AW713" s="395"/>
      <c r="AX713" s="395"/>
      <c r="AY713" s="395"/>
      <c r="AZ713" s="395"/>
      <c r="BA713" s="395"/>
      <c r="BB713" s="395"/>
      <c r="BC713" s="395"/>
      <c r="BD713" s="395"/>
      <c r="BE713" s="398"/>
      <c r="BF713" s="399"/>
      <c r="BG713" s="399"/>
      <c r="BH713" s="399"/>
      <c r="BI713" s="399"/>
    </row>
    <row r="714" spans="2:61">
      <c r="B714" s="395"/>
      <c r="AA714" s="22"/>
      <c r="AE714" s="397"/>
      <c r="AF714" s="397"/>
      <c r="AG714" s="397"/>
      <c r="AH714" s="396"/>
      <c r="AJ714" s="396"/>
      <c r="AK714" s="396"/>
      <c r="AL714" s="396"/>
      <c r="AN714" s="396"/>
      <c r="AO714" s="396"/>
      <c r="AQ714" s="396"/>
      <c r="AS714" s="396"/>
      <c r="AU714" s="396"/>
      <c r="AV714" s="395"/>
      <c r="AW714" s="395"/>
      <c r="AX714" s="395"/>
      <c r="AY714" s="395"/>
      <c r="AZ714" s="395"/>
      <c r="BA714" s="395"/>
      <c r="BB714" s="395"/>
      <c r="BC714" s="395"/>
      <c r="BD714" s="395"/>
      <c r="BE714" s="398"/>
      <c r="BF714" s="399"/>
      <c r="BG714" s="399"/>
      <c r="BH714" s="399"/>
      <c r="BI714" s="399"/>
    </row>
    <row r="715" spans="2:61">
      <c r="B715" s="395"/>
      <c r="AA715" s="22"/>
      <c r="AE715" s="397"/>
      <c r="AF715" s="397"/>
      <c r="AG715" s="397"/>
      <c r="AH715" s="396"/>
      <c r="AJ715" s="396"/>
      <c r="AK715" s="396"/>
      <c r="AL715" s="396"/>
      <c r="AN715" s="396"/>
      <c r="AO715" s="396"/>
      <c r="AQ715" s="396"/>
      <c r="AS715" s="396"/>
      <c r="AU715" s="396"/>
      <c r="AV715" s="395"/>
      <c r="AW715" s="395"/>
      <c r="AX715" s="395"/>
      <c r="AY715" s="395"/>
      <c r="AZ715" s="395"/>
      <c r="BA715" s="395"/>
      <c r="BB715" s="395"/>
      <c r="BC715" s="395"/>
      <c r="BD715" s="395"/>
      <c r="BE715" s="398"/>
      <c r="BF715" s="399"/>
      <c r="BG715" s="399"/>
      <c r="BH715" s="399"/>
      <c r="BI715" s="399"/>
    </row>
    <row r="716" spans="2:61">
      <c r="B716" s="395"/>
      <c r="AA716" s="22"/>
      <c r="AE716" s="397"/>
      <c r="AF716" s="397"/>
      <c r="AG716" s="397"/>
      <c r="AH716" s="396"/>
      <c r="AJ716" s="396"/>
      <c r="AK716" s="396"/>
      <c r="AL716" s="396"/>
      <c r="AN716" s="396"/>
      <c r="AO716" s="396"/>
      <c r="AQ716" s="396"/>
      <c r="AS716" s="396"/>
      <c r="AU716" s="396"/>
      <c r="AV716" s="395"/>
      <c r="AW716" s="395"/>
      <c r="AX716" s="395"/>
      <c r="AY716" s="395"/>
      <c r="AZ716" s="395"/>
      <c r="BA716" s="395"/>
      <c r="BB716" s="395"/>
      <c r="BC716" s="395"/>
      <c r="BD716" s="395"/>
      <c r="BE716" s="398"/>
      <c r="BF716" s="399"/>
      <c r="BG716" s="399"/>
      <c r="BH716" s="399"/>
      <c r="BI716" s="399"/>
    </row>
    <row r="717" spans="2:61">
      <c r="B717" s="395"/>
      <c r="AA717" s="22"/>
      <c r="AE717" s="397"/>
      <c r="AF717" s="397"/>
      <c r="AG717" s="397"/>
      <c r="AH717" s="396"/>
      <c r="AJ717" s="396"/>
      <c r="AK717" s="396"/>
      <c r="AL717" s="396"/>
      <c r="AN717" s="396"/>
      <c r="AO717" s="396"/>
      <c r="AQ717" s="396"/>
      <c r="AS717" s="396"/>
      <c r="AU717" s="396"/>
      <c r="AV717" s="395"/>
      <c r="AW717" s="395"/>
      <c r="AX717" s="395"/>
      <c r="AY717" s="395"/>
      <c r="AZ717" s="395"/>
      <c r="BA717" s="395"/>
      <c r="BB717" s="395"/>
      <c r="BC717" s="395"/>
      <c r="BD717" s="395"/>
      <c r="BE717" s="398"/>
      <c r="BF717" s="399"/>
      <c r="BG717" s="399"/>
      <c r="BH717" s="399"/>
      <c r="BI717" s="399"/>
    </row>
    <row r="718" spans="2:61">
      <c r="B718" s="395"/>
      <c r="AA718" s="22"/>
      <c r="AE718" s="397"/>
      <c r="AF718" s="397"/>
      <c r="AG718" s="397"/>
      <c r="AH718" s="396"/>
      <c r="AJ718" s="396"/>
      <c r="AK718" s="396"/>
      <c r="AL718" s="396"/>
      <c r="AN718" s="396"/>
      <c r="AO718" s="396"/>
      <c r="AQ718" s="396"/>
      <c r="AS718" s="396"/>
      <c r="AU718" s="396"/>
      <c r="AV718" s="395"/>
      <c r="AW718" s="395"/>
      <c r="AX718" s="395"/>
      <c r="AY718" s="395"/>
      <c r="AZ718" s="395"/>
      <c r="BA718" s="395"/>
      <c r="BB718" s="395"/>
      <c r="BC718" s="395"/>
      <c r="BD718" s="395"/>
      <c r="BE718" s="398"/>
      <c r="BF718" s="399"/>
      <c r="BG718" s="399"/>
      <c r="BH718" s="399"/>
      <c r="BI718" s="399"/>
    </row>
    <row r="719" spans="2:61">
      <c r="B719" s="395"/>
      <c r="AA719" s="22"/>
      <c r="AE719" s="397"/>
      <c r="AF719" s="397"/>
      <c r="AG719" s="397"/>
      <c r="AH719" s="396"/>
      <c r="AJ719" s="396"/>
      <c r="AK719" s="396"/>
      <c r="AL719" s="396"/>
      <c r="AN719" s="396"/>
      <c r="AO719" s="396"/>
      <c r="AQ719" s="396"/>
      <c r="AS719" s="396"/>
      <c r="AU719" s="396"/>
      <c r="AV719" s="395"/>
      <c r="AW719" s="395"/>
      <c r="AX719" s="395"/>
      <c r="AY719" s="395"/>
      <c r="AZ719" s="395"/>
      <c r="BA719" s="395"/>
      <c r="BB719" s="395"/>
      <c r="BC719" s="395"/>
      <c r="BD719" s="395"/>
      <c r="BE719" s="398"/>
      <c r="BF719" s="399"/>
      <c r="BG719" s="399"/>
      <c r="BH719" s="399"/>
      <c r="BI719" s="399"/>
    </row>
    <row r="720" spans="2:61">
      <c r="B720" s="395"/>
      <c r="AA720" s="22"/>
      <c r="AE720" s="397"/>
      <c r="AF720" s="397"/>
      <c r="AG720" s="397"/>
      <c r="AH720" s="396"/>
      <c r="AJ720" s="396"/>
      <c r="AK720" s="396"/>
      <c r="AL720" s="396"/>
      <c r="AN720" s="396"/>
      <c r="AO720" s="396"/>
      <c r="AQ720" s="396"/>
      <c r="AS720" s="396"/>
      <c r="AU720" s="396"/>
      <c r="AV720" s="395"/>
      <c r="AW720" s="395"/>
      <c r="AX720" s="395"/>
      <c r="AY720" s="395"/>
      <c r="AZ720" s="395"/>
      <c r="BA720" s="395"/>
      <c r="BB720" s="395"/>
      <c r="BC720" s="395"/>
      <c r="BD720" s="395"/>
      <c r="BE720" s="398"/>
      <c r="BF720" s="399"/>
      <c r="BG720" s="399"/>
      <c r="BH720" s="399"/>
      <c r="BI720" s="399"/>
    </row>
    <row r="721" spans="2:61">
      <c r="B721" s="395"/>
      <c r="AA721" s="22"/>
      <c r="AE721" s="397"/>
      <c r="AF721" s="397"/>
      <c r="AG721" s="397"/>
      <c r="AH721" s="396"/>
      <c r="AJ721" s="396"/>
      <c r="AK721" s="396"/>
      <c r="AL721" s="396"/>
      <c r="AN721" s="396"/>
      <c r="AO721" s="396"/>
      <c r="AQ721" s="396"/>
      <c r="AS721" s="396"/>
      <c r="AU721" s="396"/>
      <c r="AV721" s="395"/>
      <c r="AW721" s="395"/>
      <c r="AX721" s="395"/>
      <c r="AY721" s="395"/>
      <c r="AZ721" s="395"/>
      <c r="BA721" s="395"/>
      <c r="BB721" s="395"/>
      <c r="BC721" s="395"/>
      <c r="BD721" s="395"/>
      <c r="BE721" s="398"/>
      <c r="BF721" s="399"/>
      <c r="BG721" s="399"/>
      <c r="BH721" s="399"/>
      <c r="BI721" s="399"/>
    </row>
    <row r="722" spans="2:61">
      <c r="B722" s="395"/>
      <c r="AA722" s="22"/>
      <c r="AE722" s="397"/>
      <c r="AF722" s="397"/>
      <c r="AG722" s="397"/>
      <c r="AH722" s="396"/>
      <c r="AJ722" s="396"/>
      <c r="AK722" s="396"/>
      <c r="AL722" s="396"/>
      <c r="AN722" s="396"/>
      <c r="AO722" s="396"/>
      <c r="AQ722" s="396"/>
      <c r="AS722" s="396"/>
      <c r="AU722" s="396"/>
      <c r="AV722" s="395"/>
      <c r="AW722" s="395"/>
      <c r="AX722" s="395"/>
      <c r="AY722" s="395"/>
      <c r="AZ722" s="395"/>
      <c r="BA722" s="395"/>
      <c r="BB722" s="395"/>
      <c r="BC722" s="395"/>
      <c r="BD722" s="395"/>
      <c r="BE722" s="398"/>
      <c r="BF722" s="399"/>
      <c r="BG722" s="399"/>
      <c r="BH722" s="399"/>
      <c r="BI722" s="399"/>
    </row>
    <row r="723" spans="2:61">
      <c r="B723" s="395"/>
      <c r="AA723" s="22"/>
      <c r="AE723" s="397"/>
      <c r="AF723" s="397"/>
      <c r="AG723" s="397"/>
      <c r="AH723" s="396"/>
      <c r="AJ723" s="396"/>
      <c r="AK723" s="396"/>
      <c r="AL723" s="396"/>
      <c r="AN723" s="396"/>
      <c r="AO723" s="396"/>
      <c r="AQ723" s="396"/>
      <c r="AS723" s="396"/>
      <c r="AU723" s="396"/>
      <c r="AV723" s="395"/>
      <c r="AW723" s="395"/>
      <c r="AX723" s="395"/>
      <c r="AY723" s="395"/>
      <c r="AZ723" s="395"/>
      <c r="BA723" s="395"/>
      <c r="BB723" s="395"/>
      <c r="BC723" s="395"/>
      <c r="BD723" s="395"/>
      <c r="BE723" s="398"/>
      <c r="BF723" s="399"/>
      <c r="BG723" s="399"/>
      <c r="BH723" s="399"/>
      <c r="BI723" s="399"/>
    </row>
    <row r="724" spans="2:61">
      <c r="B724" s="395"/>
      <c r="AA724" s="22"/>
      <c r="AE724" s="397"/>
      <c r="AF724" s="397"/>
      <c r="AG724" s="397"/>
      <c r="AH724" s="396"/>
      <c r="AJ724" s="396"/>
      <c r="AK724" s="396"/>
      <c r="AL724" s="396"/>
      <c r="AN724" s="396"/>
      <c r="AO724" s="396"/>
      <c r="AQ724" s="396"/>
      <c r="AS724" s="396"/>
      <c r="AU724" s="396"/>
      <c r="AV724" s="395"/>
      <c r="AW724" s="395"/>
      <c r="AX724" s="395"/>
      <c r="AY724" s="395"/>
      <c r="AZ724" s="395"/>
      <c r="BA724" s="395"/>
      <c r="BB724" s="395"/>
      <c r="BC724" s="395"/>
      <c r="BD724" s="395"/>
      <c r="BE724" s="398"/>
      <c r="BF724" s="399"/>
      <c r="BG724" s="399"/>
      <c r="BH724" s="399"/>
      <c r="BI724" s="399"/>
    </row>
    <row r="725" spans="2:61">
      <c r="B725" s="395"/>
      <c r="AA725" s="22"/>
      <c r="AE725" s="397"/>
      <c r="AF725" s="397"/>
      <c r="AG725" s="397"/>
      <c r="AH725" s="396"/>
      <c r="AJ725" s="396"/>
      <c r="AK725" s="396"/>
      <c r="AL725" s="396"/>
      <c r="AN725" s="396"/>
      <c r="AO725" s="396"/>
      <c r="AQ725" s="396"/>
      <c r="AS725" s="396"/>
      <c r="AU725" s="396"/>
      <c r="AV725" s="395"/>
      <c r="AW725" s="395"/>
      <c r="AX725" s="395"/>
      <c r="AY725" s="395"/>
      <c r="AZ725" s="395"/>
      <c r="BA725" s="395"/>
      <c r="BB725" s="395"/>
      <c r="BC725" s="395"/>
      <c r="BD725" s="395"/>
      <c r="BE725" s="398"/>
      <c r="BF725" s="399"/>
      <c r="BG725" s="399"/>
      <c r="BH725" s="399"/>
      <c r="BI725" s="399"/>
    </row>
    <row r="726" spans="2:61">
      <c r="B726" s="395"/>
      <c r="AA726" s="22"/>
      <c r="AE726" s="397"/>
      <c r="AF726" s="397"/>
      <c r="AG726" s="397"/>
      <c r="AH726" s="396"/>
      <c r="AJ726" s="396"/>
      <c r="AK726" s="396"/>
      <c r="AL726" s="396"/>
      <c r="AN726" s="396"/>
      <c r="AO726" s="396"/>
      <c r="AQ726" s="396"/>
      <c r="AS726" s="396"/>
      <c r="AU726" s="396"/>
      <c r="AV726" s="395"/>
      <c r="AW726" s="395"/>
      <c r="AX726" s="395"/>
      <c r="AY726" s="395"/>
      <c r="AZ726" s="395"/>
      <c r="BA726" s="395"/>
      <c r="BB726" s="395"/>
      <c r="BC726" s="395"/>
      <c r="BD726" s="395"/>
      <c r="BE726" s="398"/>
      <c r="BF726" s="399"/>
      <c r="BG726" s="399"/>
      <c r="BH726" s="399"/>
      <c r="BI726" s="399"/>
    </row>
    <row r="727" spans="2:61">
      <c r="B727" s="395"/>
      <c r="AA727" s="22"/>
      <c r="AE727" s="397"/>
      <c r="AF727" s="397"/>
      <c r="AG727" s="397"/>
      <c r="AH727" s="396"/>
      <c r="AJ727" s="396"/>
      <c r="AK727" s="396"/>
      <c r="AL727" s="396"/>
      <c r="AN727" s="396"/>
      <c r="AO727" s="396"/>
      <c r="AQ727" s="396"/>
      <c r="AS727" s="396"/>
      <c r="AU727" s="396"/>
      <c r="AV727" s="395"/>
      <c r="AW727" s="395"/>
      <c r="AX727" s="395"/>
      <c r="AY727" s="395"/>
      <c r="AZ727" s="395"/>
      <c r="BA727" s="395"/>
      <c r="BB727" s="395"/>
      <c r="BC727" s="395"/>
      <c r="BD727" s="395"/>
      <c r="BE727" s="398"/>
      <c r="BF727" s="399"/>
      <c r="BG727" s="399"/>
      <c r="BH727" s="399"/>
      <c r="BI727" s="399"/>
    </row>
    <row r="728" spans="2:61">
      <c r="B728" s="395"/>
      <c r="AA728" s="22"/>
      <c r="AE728" s="397"/>
      <c r="AF728" s="397"/>
      <c r="AG728" s="397"/>
      <c r="AH728" s="396"/>
      <c r="AJ728" s="396"/>
      <c r="AK728" s="396"/>
      <c r="AL728" s="396"/>
      <c r="AN728" s="396"/>
      <c r="AO728" s="396"/>
      <c r="AQ728" s="396"/>
      <c r="AS728" s="396"/>
      <c r="AU728" s="396"/>
      <c r="AV728" s="395"/>
      <c r="AW728" s="395"/>
      <c r="AX728" s="395"/>
      <c r="AY728" s="395"/>
      <c r="AZ728" s="395"/>
      <c r="BA728" s="395"/>
      <c r="BB728" s="395"/>
      <c r="BC728" s="395"/>
      <c r="BD728" s="395"/>
      <c r="BE728" s="398"/>
      <c r="BF728" s="399"/>
      <c r="BG728" s="399"/>
      <c r="BH728" s="399"/>
      <c r="BI728" s="399"/>
    </row>
    <row r="729" spans="2:61">
      <c r="B729" s="395"/>
      <c r="AA729" s="22"/>
      <c r="AE729" s="397"/>
      <c r="AF729" s="397"/>
      <c r="AG729" s="397"/>
      <c r="AH729" s="396"/>
      <c r="AJ729" s="396"/>
      <c r="AK729" s="396"/>
      <c r="AL729" s="396"/>
      <c r="AN729" s="396"/>
      <c r="AO729" s="396"/>
      <c r="AQ729" s="396"/>
      <c r="AS729" s="396"/>
      <c r="AU729" s="396"/>
      <c r="AV729" s="395"/>
      <c r="AW729" s="395"/>
      <c r="AX729" s="395"/>
      <c r="AY729" s="395"/>
      <c r="AZ729" s="395"/>
      <c r="BA729" s="395"/>
      <c r="BB729" s="395"/>
      <c r="BC729" s="395"/>
      <c r="BD729" s="395"/>
      <c r="BE729" s="398"/>
      <c r="BF729" s="399"/>
      <c r="BG729" s="399"/>
      <c r="BH729" s="399"/>
      <c r="BI729" s="399"/>
    </row>
    <row r="730" spans="2:61">
      <c r="B730" s="395"/>
      <c r="AA730" s="22"/>
      <c r="AE730" s="397"/>
      <c r="AF730" s="397"/>
      <c r="AG730" s="397"/>
      <c r="AH730" s="396"/>
      <c r="AJ730" s="396"/>
      <c r="AK730" s="396"/>
      <c r="AL730" s="396"/>
      <c r="AN730" s="396"/>
      <c r="AO730" s="396"/>
      <c r="AQ730" s="396"/>
      <c r="AS730" s="396"/>
      <c r="AU730" s="396"/>
      <c r="AV730" s="395"/>
      <c r="AW730" s="395"/>
      <c r="AX730" s="395"/>
      <c r="AY730" s="395"/>
      <c r="AZ730" s="395"/>
      <c r="BA730" s="395"/>
      <c r="BB730" s="395"/>
      <c r="BC730" s="395"/>
      <c r="BD730" s="395"/>
      <c r="BE730" s="398"/>
      <c r="BF730" s="399"/>
      <c r="BG730" s="399"/>
      <c r="BH730" s="399"/>
      <c r="BI730" s="399"/>
    </row>
    <row r="731" spans="2:61">
      <c r="B731" s="395"/>
      <c r="AA731" s="22"/>
      <c r="AE731" s="397"/>
      <c r="AF731" s="397"/>
      <c r="AG731" s="397"/>
      <c r="AH731" s="396"/>
      <c r="AJ731" s="396"/>
      <c r="AK731" s="396"/>
      <c r="AL731" s="396"/>
      <c r="AN731" s="396"/>
      <c r="AO731" s="396"/>
      <c r="AQ731" s="396"/>
      <c r="AS731" s="396"/>
      <c r="AU731" s="396"/>
      <c r="AV731" s="395"/>
      <c r="AW731" s="395"/>
      <c r="AX731" s="395"/>
      <c r="AY731" s="395"/>
      <c r="AZ731" s="395"/>
      <c r="BA731" s="395"/>
      <c r="BB731" s="395"/>
      <c r="BC731" s="395"/>
      <c r="BD731" s="395"/>
      <c r="BE731" s="398"/>
      <c r="BF731" s="399"/>
      <c r="BG731" s="399"/>
      <c r="BH731" s="399"/>
      <c r="BI731" s="399"/>
    </row>
    <row r="732" spans="2:61">
      <c r="B732" s="395"/>
      <c r="AA732" s="22"/>
      <c r="AE732" s="397"/>
      <c r="AF732" s="397"/>
      <c r="AG732" s="397"/>
      <c r="AH732" s="396"/>
      <c r="AJ732" s="396"/>
      <c r="AK732" s="396"/>
      <c r="AL732" s="396"/>
      <c r="AN732" s="396"/>
      <c r="AO732" s="396"/>
      <c r="AQ732" s="396"/>
      <c r="AS732" s="396"/>
      <c r="AU732" s="396"/>
      <c r="AV732" s="395"/>
      <c r="AW732" s="395"/>
      <c r="AX732" s="395"/>
      <c r="AY732" s="395"/>
      <c r="AZ732" s="395"/>
      <c r="BA732" s="395"/>
      <c r="BB732" s="395"/>
      <c r="BC732" s="395"/>
      <c r="BD732" s="395"/>
      <c r="BE732" s="398"/>
      <c r="BF732" s="399"/>
      <c r="BG732" s="399"/>
      <c r="BH732" s="399"/>
      <c r="BI732" s="399"/>
    </row>
    <row r="733" spans="2:61">
      <c r="B733" s="395"/>
      <c r="AA733" s="22"/>
      <c r="AE733" s="397"/>
      <c r="AF733" s="397"/>
      <c r="AG733" s="397"/>
      <c r="AH733" s="396"/>
      <c r="AJ733" s="396"/>
      <c r="AK733" s="396"/>
      <c r="AL733" s="396"/>
      <c r="AN733" s="396"/>
      <c r="AO733" s="396"/>
      <c r="AQ733" s="396"/>
      <c r="AS733" s="396"/>
      <c r="AU733" s="396"/>
      <c r="AV733" s="395"/>
      <c r="AW733" s="395"/>
      <c r="AX733" s="395"/>
      <c r="AY733" s="395"/>
      <c r="AZ733" s="395"/>
      <c r="BA733" s="395"/>
      <c r="BB733" s="395"/>
      <c r="BC733" s="395"/>
      <c r="BD733" s="395"/>
      <c r="BE733" s="398"/>
      <c r="BF733" s="399"/>
      <c r="BG733" s="399"/>
      <c r="BH733" s="399"/>
      <c r="BI733" s="399"/>
    </row>
    <row r="734" spans="2:61">
      <c r="B734" s="395"/>
      <c r="AA734" s="22"/>
      <c r="AE734" s="397"/>
      <c r="AF734" s="397"/>
      <c r="AG734" s="397"/>
      <c r="AH734" s="396"/>
      <c r="AJ734" s="396"/>
      <c r="AK734" s="396"/>
      <c r="AL734" s="396"/>
      <c r="AN734" s="396"/>
      <c r="AO734" s="396"/>
      <c r="AQ734" s="396"/>
      <c r="AS734" s="396"/>
      <c r="AU734" s="396"/>
      <c r="AV734" s="395"/>
      <c r="AW734" s="395"/>
      <c r="AX734" s="395"/>
      <c r="AY734" s="395"/>
      <c r="AZ734" s="395"/>
      <c r="BA734" s="395"/>
      <c r="BB734" s="395"/>
      <c r="BC734" s="395"/>
      <c r="BD734" s="395"/>
      <c r="BE734" s="398"/>
      <c r="BF734" s="399"/>
      <c r="BG734" s="399"/>
      <c r="BH734" s="399"/>
      <c r="BI734" s="399"/>
    </row>
    <row r="735" spans="2:61">
      <c r="B735" s="395"/>
      <c r="AA735" s="22"/>
      <c r="AE735" s="397"/>
      <c r="AF735" s="397"/>
      <c r="AG735" s="397"/>
      <c r="AH735" s="396"/>
      <c r="AJ735" s="396"/>
      <c r="AK735" s="396"/>
      <c r="AL735" s="396"/>
      <c r="AN735" s="396"/>
      <c r="AO735" s="396"/>
      <c r="AQ735" s="396"/>
      <c r="AS735" s="396"/>
      <c r="AU735" s="396"/>
      <c r="AV735" s="395"/>
      <c r="AW735" s="395"/>
      <c r="AX735" s="395"/>
      <c r="AY735" s="395"/>
      <c r="AZ735" s="395"/>
      <c r="BA735" s="395"/>
      <c r="BB735" s="395"/>
      <c r="BC735" s="395"/>
      <c r="BD735" s="395"/>
      <c r="BE735" s="398"/>
      <c r="BF735" s="399"/>
      <c r="BG735" s="399"/>
      <c r="BH735" s="399"/>
      <c r="BI735" s="399"/>
    </row>
    <row r="736" spans="2:61">
      <c r="B736" s="395"/>
      <c r="AA736" s="22"/>
      <c r="AE736" s="397"/>
      <c r="AF736" s="397"/>
      <c r="AG736" s="397"/>
      <c r="AH736" s="396"/>
      <c r="AJ736" s="396"/>
      <c r="AK736" s="396"/>
      <c r="AL736" s="396"/>
      <c r="AN736" s="396"/>
      <c r="AO736" s="396"/>
      <c r="AQ736" s="396"/>
      <c r="AS736" s="396"/>
      <c r="AU736" s="396"/>
      <c r="AV736" s="395"/>
      <c r="AW736" s="395"/>
      <c r="AX736" s="395"/>
      <c r="AY736" s="395"/>
      <c r="AZ736" s="395"/>
      <c r="BA736" s="395"/>
      <c r="BB736" s="395"/>
      <c r="BC736" s="395"/>
      <c r="BD736" s="395"/>
      <c r="BE736" s="398"/>
      <c r="BF736" s="399"/>
      <c r="BG736" s="399"/>
      <c r="BH736" s="399"/>
      <c r="BI736" s="399"/>
    </row>
    <row r="737" spans="2:61">
      <c r="B737" s="395"/>
      <c r="AA737" s="22"/>
      <c r="AE737" s="397"/>
      <c r="AF737" s="397"/>
      <c r="AG737" s="397"/>
      <c r="AH737" s="396"/>
      <c r="AJ737" s="396"/>
      <c r="AK737" s="396"/>
      <c r="AL737" s="396"/>
      <c r="AN737" s="396"/>
      <c r="AO737" s="396"/>
      <c r="AQ737" s="396"/>
      <c r="AS737" s="396"/>
      <c r="AU737" s="396"/>
      <c r="AV737" s="395"/>
      <c r="AW737" s="395"/>
      <c r="AX737" s="395"/>
      <c r="AY737" s="395"/>
      <c r="AZ737" s="395"/>
      <c r="BA737" s="395"/>
      <c r="BB737" s="395"/>
      <c r="BC737" s="395"/>
      <c r="BD737" s="395"/>
      <c r="BE737" s="398"/>
      <c r="BF737" s="399"/>
      <c r="BG737" s="399"/>
      <c r="BH737" s="399"/>
      <c r="BI737" s="399"/>
    </row>
    <row r="738" spans="2:61">
      <c r="B738" s="395"/>
      <c r="AA738" s="22"/>
      <c r="AE738" s="397"/>
      <c r="AF738" s="397"/>
      <c r="AG738" s="397"/>
      <c r="AH738" s="396"/>
      <c r="AJ738" s="396"/>
      <c r="AK738" s="396"/>
      <c r="AL738" s="396"/>
      <c r="AN738" s="396"/>
      <c r="AO738" s="396"/>
      <c r="AQ738" s="396"/>
      <c r="AS738" s="396"/>
      <c r="AU738" s="396"/>
      <c r="AV738" s="395"/>
      <c r="AW738" s="395"/>
      <c r="AX738" s="395"/>
      <c r="AY738" s="395"/>
      <c r="AZ738" s="395"/>
      <c r="BA738" s="395"/>
      <c r="BB738" s="395"/>
      <c r="BC738" s="395"/>
      <c r="BD738" s="395"/>
      <c r="BE738" s="398"/>
      <c r="BF738" s="399"/>
      <c r="BG738" s="399"/>
      <c r="BH738" s="399"/>
      <c r="BI738" s="399"/>
    </row>
    <row r="739" spans="2:61">
      <c r="B739" s="395"/>
      <c r="AA739" s="22"/>
      <c r="AE739" s="397"/>
      <c r="AF739" s="397"/>
      <c r="AG739" s="397"/>
      <c r="AH739" s="396"/>
      <c r="AJ739" s="396"/>
      <c r="AK739" s="396"/>
      <c r="AL739" s="396"/>
      <c r="AN739" s="396"/>
      <c r="AO739" s="396"/>
      <c r="AQ739" s="396"/>
      <c r="AS739" s="396"/>
      <c r="AU739" s="396"/>
      <c r="AV739" s="395"/>
      <c r="AW739" s="395"/>
      <c r="AX739" s="395"/>
      <c r="AY739" s="395"/>
      <c r="AZ739" s="395"/>
      <c r="BA739" s="395"/>
      <c r="BB739" s="395"/>
      <c r="BC739" s="395"/>
      <c r="BD739" s="395"/>
      <c r="BE739" s="398"/>
      <c r="BF739" s="399"/>
      <c r="BG739" s="399"/>
      <c r="BH739" s="399"/>
      <c r="BI739" s="399"/>
    </row>
    <row r="740" spans="2:61">
      <c r="B740" s="395"/>
      <c r="AA740" s="22"/>
      <c r="AE740" s="397"/>
      <c r="AF740" s="397"/>
      <c r="AG740" s="397"/>
      <c r="AH740" s="396"/>
      <c r="AJ740" s="396"/>
      <c r="AK740" s="396"/>
      <c r="AL740" s="396"/>
      <c r="AN740" s="396"/>
      <c r="AO740" s="396"/>
      <c r="AQ740" s="396"/>
      <c r="AS740" s="396"/>
      <c r="AU740" s="396"/>
      <c r="AV740" s="395"/>
      <c r="AW740" s="395"/>
      <c r="AX740" s="395"/>
      <c r="AY740" s="395"/>
      <c r="AZ740" s="395"/>
      <c r="BA740" s="395"/>
      <c r="BB740" s="395"/>
      <c r="BC740" s="395"/>
      <c r="BD740" s="395"/>
      <c r="BE740" s="398"/>
      <c r="BF740" s="399"/>
      <c r="BG740" s="399"/>
      <c r="BH740" s="399"/>
      <c r="BI740" s="399"/>
    </row>
    <row r="741" spans="2:61">
      <c r="B741" s="395"/>
      <c r="AA741" s="22"/>
      <c r="AE741" s="397"/>
      <c r="AF741" s="397"/>
      <c r="AG741" s="397"/>
      <c r="AH741" s="396"/>
      <c r="AJ741" s="396"/>
      <c r="AK741" s="396"/>
      <c r="AL741" s="396"/>
      <c r="AN741" s="396"/>
      <c r="AO741" s="396"/>
      <c r="AQ741" s="396"/>
      <c r="AS741" s="396"/>
      <c r="AU741" s="396"/>
      <c r="AV741" s="395"/>
      <c r="AW741" s="395"/>
      <c r="AX741" s="395"/>
      <c r="AY741" s="395"/>
      <c r="AZ741" s="395"/>
      <c r="BA741" s="395"/>
      <c r="BB741" s="395"/>
      <c r="BC741" s="395"/>
      <c r="BD741" s="395"/>
      <c r="BE741" s="398"/>
      <c r="BF741" s="399"/>
      <c r="BG741" s="399"/>
      <c r="BH741" s="399"/>
      <c r="BI741" s="399"/>
    </row>
    <row r="742" spans="2:61">
      <c r="B742" s="395"/>
      <c r="AA742" s="22"/>
      <c r="AE742" s="397"/>
      <c r="AF742" s="397"/>
      <c r="AG742" s="397"/>
      <c r="AH742" s="396"/>
      <c r="AJ742" s="396"/>
      <c r="AK742" s="396"/>
      <c r="AL742" s="396"/>
      <c r="AN742" s="396"/>
      <c r="AO742" s="396"/>
      <c r="AQ742" s="396"/>
      <c r="AS742" s="396"/>
      <c r="AU742" s="396"/>
      <c r="AV742" s="395"/>
      <c r="AW742" s="395"/>
      <c r="AX742" s="395"/>
      <c r="AY742" s="395"/>
      <c r="AZ742" s="395"/>
      <c r="BA742" s="395"/>
      <c r="BB742" s="395"/>
      <c r="BC742" s="395"/>
      <c r="BD742" s="395"/>
      <c r="BE742" s="398"/>
      <c r="BF742" s="399"/>
      <c r="BG742" s="399"/>
      <c r="BH742" s="399"/>
      <c r="BI742" s="399"/>
    </row>
    <row r="743" spans="2:61">
      <c r="B743" s="395"/>
      <c r="AA743" s="22"/>
      <c r="AE743" s="397"/>
      <c r="AF743" s="397"/>
      <c r="AG743" s="397"/>
      <c r="AH743" s="396"/>
      <c r="AJ743" s="396"/>
      <c r="AK743" s="396"/>
      <c r="AL743" s="396"/>
      <c r="AN743" s="396"/>
      <c r="AO743" s="396"/>
      <c r="AQ743" s="396"/>
      <c r="AS743" s="396"/>
      <c r="AU743" s="396"/>
      <c r="AV743" s="395"/>
      <c r="AW743" s="395"/>
      <c r="AX743" s="395"/>
      <c r="AY743" s="395"/>
      <c r="AZ743" s="395"/>
      <c r="BA743" s="395"/>
      <c r="BB743" s="395"/>
      <c r="BC743" s="395"/>
      <c r="BD743" s="395"/>
      <c r="BE743" s="398"/>
      <c r="BF743" s="399"/>
      <c r="BG743" s="399"/>
      <c r="BH743" s="399"/>
      <c r="BI743" s="399"/>
    </row>
    <row r="744" spans="2:61">
      <c r="B744" s="395"/>
      <c r="AA744" s="22"/>
      <c r="AE744" s="397"/>
      <c r="AF744" s="397"/>
      <c r="AG744" s="397"/>
      <c r="AH744" s="396"/>
      <c r="AJ744" s="396"/>
      <c r="AK744" s="396"/>
      <c r="AL744" s="396"/>
      <c r="AN744" s="396"/>
      <c r="AO744" s="396"/>
      <c r="AQ744" s="396"/>
      <c r="AS744" s="396"/>
      <c r="AU744" s="396"/>
      <c r="AV744" s="395"/>
      <c r="AW744" s="395"/>
      <c r="AX744" s="395"/>
      <c r="AY744" s="395"/>
      <c r="AZ744" s="395"/>
      <c r="BA744" s="395"/>
      <c r="BB744" s="395"/>
      <c r="BC744" s="395"/>
      <c r="BD744" s="395"/>
      <c r="BE744" s="398"/>
      <c r="BF744" s="399"/>
      <c r="BG744" s="399"/>
      <c r="BH744" s="399"/>
      <c r="BI744" s="399"/>
    </row>
    <row r="745" spans="2:61">
      <c r="B745" s="395"/>
      <c r="AA745" s="22"/>
      <c r="AE745" s="397"/>
      <c r="AF745" s="397"/>
      <c r="AG745" s="397"/>
      <c r="AH745" s="396"/>
      <c r="AJ745" s="396"/>
      <c r="AK745" s="396"/>
      <c r="AL745" s="396"/>
      <c r="AN745" s="396"/>
      <c r="AO745" s="396"/>
      <c r="AQ745" s="396"/>
      <c r="AS745" s="396"/>
      <c r="AU745" s="396"/>
      <c r="AV745" s="395"/>
      <c r="AW745" s="395"/>
      <c r="AX745" s="395"/>
      <c r="AY745" s="395"/>
      <c r="AZ745" s="395"/>
      <c r="BA745" s="395"/>
      <c r="BB745" s="395"/>
      <c r="BC745" s="395"/>
      <c r="BD745" s="395"/>
      <c r="BE745" s="398"/>
      <c r="BF745" s="399"/>
      <c r="BG745" s="399"/>
      <c r="BH745" s="399"/>
      <c r="BI745" s="399"/>
    </row>
    <row r="746" spans="2:61">
      <c r="B746" s="395"/>
      <c r="AA746" s="22"/>
      <c r="AE746" s="397"/>
      <c r="AF746" s="397"/>
      <c r="AG746" s="397"/>
      <c r="AH746" s="396"/>
      <c r="AJ746" s="396"/>
      <c r="AK746" s="396"/>
      <c r="AL746" s="396"/>
      <c r="AN746" s="396"/>
      <c r="AO746" s="396"/>
      <c r="AQ746" s="396"/>
      <c r="AS746" s="396"/>
      <c r="AU746" s="396"/>
      <c r="AV746" s="395"/>
      <c r="AW746" s="395"/>
      <c r="AX746" s="395"/>
      <c r="AY746" s="395"/>
      <c r="AZ746" s="395"/>
      <c r="BA746" s="395"/>
      <c r="BB746" s="395"/>
      <c r="BC746" s="395"/>
      <c r="BD746" s="395"/>
      <c r="BE746" s="398"/>
      <c r="BF746" s="399"/>
      <c r="BG746" s="399"/>
      <c r="BH746" s="399"/>
      <c r="BI746" s="399"/>
    </row>
    <row r="747" spans="2:61">
      <c r="B747" s="395"/>
      <c r="AA747" s="22"/>
      <c r="AE747" s="397"/>
      <c r="AF747" s="397"/>
      <c r="AG747" s="397"/>
      <c r="AH747" s="396"/>
      <c r="AJ747" s="396"/>
      <c r="AK747" s="396"/>
      <c r="AL747" s="396"/>
      <c r="AN747" s="396"/>
      <c r="AO747" s="396"/>
      <c r="AQ747" s="396"/>
      <c r="AS747" s="396"/>
      <c r="AU747" s="396"/>
      <c r="AV747" s="395"/>
      <c r="AW747" s="395"/>
      <c r="AX747" s="395"/>
      <c r="AY747" s="395"/>
      <c r="AZ747" s="395"/>
      <c r="BA747" s="395"/>
      <c r="BB747" s="395"/>
      <c r="BC747" s="395"/>
      <c r="BD747" s="395"/>
      <c r="BE747" s="398"/>
      <c r="BF747" s="399"/>
      <c r="BG747" s="399"/>
      <c r="BH747" s="399"/>
      <c r="BI747" s="399"/>
    </row>
    <row r="748" spans="2:61">
      <c r="B748" s="395"/>
      <c r="AA748" s="22"/>
      <c r="AE748" s="397"/>
      <c r="AF748" s="397"/>
      <c r="AG748" s="397"/>
      <c r="AH748" s="396"/>
      <c r="AJ748" s="396"/>
      <c r="AK748" s="396"/>
      <c r="AL748" s="396"/>
      <c r="AN748" s="396"/>
      <c r="AO748" s="396"/>
      <c r="AQ748" s="396"/>
      <c r="AS748" s="396"/>
      <c r="AU748" s="396"/>
      <c r="AV748" s="395"/>
      <c r="AW748" s="395"/>
      <c r="AX748" s="395"/>
      <c r="AY748" s="395"/>
      <c r="AZ748" s="395"/>
      <c r="BA748" s="395"/>
      <c r="BB748" s="395"/>
      <c r="BC748" s="395"/>
      <c r="BD748" s="395"/>
      <c r="BE748" s="398"/>
      <c r="BF748" s="399"/>
      <c r="BG748" s="399"/>
      <c r="BH748" s="399"/>
      <c r="BI748" s="399"/>
    </row>
    <row r="749" spans="2:61">
      <c r="B749" s="395"/>
      <c r="AA749" s="22"/>
      <c r="AE749" s="397"/>
      <c r="AF749" s="397"/>
      <c r="AG749" s="397"/>
      <c r="AH749" s="396"/>
      <c r="AJ749" s="396"/>
      <c r="AK749" s="396"/>
      <c r="AL749" s="396"/>
      <c r="AN749" s="396"/>
      <c r="AO749" s="396"/>
      <c r="AQ749" s="396"/>
      <c r="AS749" s="396"/>
      <c r="AU749" s="396"/>
      <c r="AV749" s="395"/>
      <c r="AW749" s="395"/>
      <c r="AX749" s="395"/>
      <c r="AY749" s="395"/>
      <c r="AZ749" s="395"/>
      <c r="BA749" s="395"/>
      <c r="BB749" s="395"/>
      <c r="BC749" s="395"/>
      <c r="BD749" s="395"/>
      <c r="BE749" s="398"/>
      <c r="BF749" s="399"/>
      <c r="BG749" s="399"/>
      <c r="BH749" s="399"/>
      <c r="BI749" s="399"/>
    </row>
    <row r="750" spans="2:61">
      <c r="B750" s="395"/>
      <c r="AA750" s="22"/>
      <c r="AE750" s="397"/>
      <c r="AF750" s="397"/>
      <c r="AG750" s="397"/>
      <c r="AH750" s="396"/>
      <c r="AJ750" s="396"/>
      <c r="AK750" s="396"/>
      <c r="AL750" s="396"/>
      <c r="AN750" s="396"/>
      <c r="AO750" s="396"/>
      <c r="AQ750" s="396"/>
      <c r="AS750" s="396"/>
      <c r="AU750" s="396"/>
      <c r="AV750" s="395"/>
      <c r="AW750" s="395"/>
      <c r="AX750" s="395"/>
      <c r="AY750" s="395"/>
      <c r="AZ750" s="395"/>
      <c r="BA750" s="395"/>
      <c r="BB750" s="395"/>
      <c r="BC750" s="395"/>
      <c r="BD750" s="395"/>
      <c r="BE750" s="398"/>
      <c r="BF750" s="399"/>
      <c r="BG750" s="399"/>
      <c r="BH750" s="399"/>
      <c r="BI750" s="399"/>
    </row>
    <row r="751" spans="2:61">
      <c r="B751" s="395"/>
      <c r="AA751" s="22"/>
      <c r="AE751" s="397"/>
      <c r="AF751" s="397"/>
      <c r="AG751" s="397"/>
      <c r="AH751" s="396"/>
      <c r="AJ751" s="396"/>
      <c r="AK751" s="396"/>
      <c r="AL751" s="396"/>
      <c r="AN751" s="396"/>
      <c r="AO751" s="396"/>
      <c r="AQ751" s="396"/>
      <c r="AS751" s="396"/>
      <c r="AU751" s="396"/>
      <c r="AV751" s="395"/>
      <c r="AW751" s="395"/>
      <c r="AX751" s="395"/>
      <c r="AY751" s="395"/>
      <c r="AZ751" s="395"/>
      <c r="BA751" s="395"/>
      <c r="BB751" s="395"/>
      <c r="BC751" s="395"/>
      <c r="BD751" s="395"/>
      <c r="BE751" s="398"/>
      <c r="BF751" s="399"/>
      <c r="BG751" s="399"/>
      <c r="BH751" s="399"/>
      <c r="BI751" s="399"/>
    </row>
    <row r="752" spans="2:61">
      <c r="B752" s="395"/>
      <c r="AA752" s="22"/>
      <c r="AE752" s="397"/>
      <c r="AF752" s="397"/>
      <c r="AG752" s="397"/>
      <c r="AH752" s="396"/>
      <c r="AJ752" s="396"/>
      <c r="AK752" s="396"/>
      <c r="AL752" s="396"/>
      <c r="AN752" s="396"/>
      <c r="AO752" s="396"/>
      <c r="AQ752" s="396"/>
      <c r="AS752" s="396"/>
      <c r="AU752" s="396"/>
      <c r="AV752" s="395"/>
      <c r="AW752" s="395"/>
      <c r="AX752" s="395"/>
      <c r="AY752" s="395"/>
      <c r="AZ752" s="395"/>
      <c r="BA752" s="395"/>
      <c r="BB752" s="395"/>
      <c r="BC752" s="395"/>
      <c r="BD752" s="395"/>
      <c r="BE752" s="398"/>
      <c r="BF752" s="399"/>
      <c r="BG752" s="399"/>
      <c r="BH752" s="399"/>
      <c r="BI752" s="399"/>
    </row>
    <row r="753" spans="2:61">
      <c r="B753" s="395"/>
      <c r="AA753" s="22"/>
      <c r="AE753" s="397"/>
      <c r="AF753" s="397"/>
      <c r="AG753" s="397"/>
      <c r="AH753" s="396"/>
      <c r="AJ753" s="396"/>
      <c r="AK753" s="396"/>
      <c r="AL753" s="396"/>
      <c r="AN753" s="396"/>
      <c r="AO753" s="396"/>
      <c r="AQ753" s="396"/>
      <c r="AS753" s="396"/>
      <c r="AU753" s="396"/>
      <c r="AV753" s="395"/>
      <c r="AW753" s="395"/>
      <c r="AX753" s="395"/>
      <c r="AY753" s="395"/>
      <c r="AZ753" s="395"/>
      <c r="BA753" s="395"/>
      <c r="BB753" s="395"/>
      <c r="BC753" s="395"/>
      <c r="BD753" s="395"/>
      <c r="BE753" s="398"/>
      <c r="BF753" s="399"/>
      <c r="BG753" s="399"/>
      <c r="BH753" s="399"/>
      <c r="BI753" s="399"/>
    </row>
    <row r="754" spans="2:61">
      <c r="B754" s="395"/>
      <c r="AA754" s="22"/>
      <c r="AE754" s="397"/>
      <c r="AF754" s="397"/>
      <c r="AG754" s="397"/>
      <c r="AH754" s="396"/>
      <c r="AJ754" s="396"/>
      <c r="AK754" s="396"/>
      <c r="AL754" s="396"/>
      <c r="AN754" s="396"/>
      <c r="AO754" s="396"/>
      <c r="AQ754" s="396"/>
      <c r="AS754" s="396"/>
      <c r="AU754" s="396"/>
      <c r="AV754" s="395"/>
      <c r="AW754" s="395"/>
      <c r="AX754" s="395"/>
      <c r="AY754" s="395"/>
      <c r="AZ754" s="395"/>
      <c r="BA754" s="395"/>
      <c r="BB754" s="395"/>
      <c r="BC754" s="395"/>
      <c r="BD754" s="395"/>
      <c r="BE754" s="398"/>
      <c r="BF754" s="399"/>
      <c r="BG754" s="399"/>
      <c r="BH754" s="399"/>
      <c r="BI754" s="399"/>
    </row>
    <row r="755" spans="2:61">
      <c r="B755" s="395"/>
      <c r="AA755" s="22"/>
      <c r="AE755" s="397"/>
      <c r="AF755" s="397"/>
      <c r="AG755" s="397"/>
      <c r="AH755" s="396"/>
      <c r="AJ755" s="396"/>
      <c r="AK755" s="396"/>
      <c r="AL755" s="396"/>
      <c r="AN755" s="396"/>
      <c r="AO755" s="396"/>
      <c r="AQ755" s="396"/>
      <c r="AS755" s="396"/>
      <c r="AU755" s="396"/>
      <c r="AV755" s="395"/>
      <c r="AW755" s="395"/>
      <c r="AX755" s="395"/>
      <c r="AY755" s="395"/>
      <c r="AZ755" s="395"/>
      <c r="BA755" s="395"/>
      <c r="BB755" s="395"/>
      <c r="BC755" s="395"/>
      <c r="BD755" s="395"/>
      <c r="BE755" s="398"/>
      <c r="BF755" s="399"/>
      <c r="BG755" s="399"/>
      <c r="BH755" s="399"/>
      <c r="BI755" s="399"/>
    </row>
    <row r="756" spans="2:61">
      <c r="B756" s="395"/>
      <c r="AA756" s="22"/>
      <c r="AE756" s="397"/>
      <c r="AF756" s="397"/>
      <c r="AG756" s="397"/>
      <c r="AH756" s="396"/>
      <c r="AJ756" s="396"/>
      <c r="AK756" s="396"/>
      <c r="AL756" s="396"/>
      <c r="AN756" s="396"/>
      <c r="AO756" s="396"/>
      <c r="AQ756" s="396"/>
      <c r="AS756" s="396"/>
      <c r="AU756" s="396"/>
      <c r="AV756" s="395"/>
      <c r="AW756" s="395"/>
      <c r="AX756" s="395"/>
      <c r="AY756" s="395"/>
      <c r="AZ756" s="395"/>
      <c r="BA756" s="395"/>
      <c r="BB756" s="395"/>
      <c r="BC756" s="395"/>
      <c r="BD756" s="395"/>
      <c r="BE756" s="398"/>
      <c r="BF756" s="399"/>
      <c r="BG756" s="399"/>
      <c r="BH756" s="399"/>
      <c r="BI756" s="399"/>
    </row>
    <row r="757" spans="2:61">
      <c r="B757" s="395"/>
      <c r="AA757" s="22"/>
      <c r="AE757" s="397"/>
      <c r="AF757" s="397"/>
      <c r="AG757" s="397"/>
      <c r="AH757" s="396"/>
      <c r="AJ757" s="396"/>
      <c r="AK757" s="396"/>
      <c r="AL757" s="396"/>
      <c r="AN757" s="396"/>
      <c r="AO757" s="396"/>
      <c r="AQ757" s="396"/>
      <c r="AS757" s="396"/>
      <c r="AU757" s="396"/>
      <c r="AV757" s="395"/>
      <c r="AW757" s="395"/>
      <c r="AX757" s="395"/>
      <c r="AY757" s="395"/>
      <c r="AZ757" s="395"/>
      <c r="BA757" s="395"/>
      <c r="BB757" s="395"/>
      <c r="BC757" s="395"/>
      <c r="BD757" s="395"/>
      <c r="BE757" s="398"/>
      <c r="BF757" s="399"/>
      <c r="BG757" s="399"/>
      <c r="BH757" s="399"/>
      <c r="BI757" s="399"/>
    </row>
    <row r="758" spans="2:61">
      <c r="B758" s="395"/>
      <c r="AA758" s="22"/>
      <c r="AE758" s="397"/>
      <c r="AF758" s="397"/>
      <c r="AG758" s="397"/>
      <c r="AH758" s="396"/>
      <c r="AJ758" s="396"/>
      <c r="AK758" s="396"/>
      <c r="AL758" s="396"/>
      <c r="AN758" s="396"/>
      <c r="AO758" s="396"/>
      <c r="AQ758" s="396"/>
      <c r="AS758" s="396"/>
      <c r="AU758" s="396"/>
      <c r="AV758" s="395"/>
      <c r="AW758" s="395"/>
      <c r="AX758" s="395"/>
      <c r="AY758" s="395"/>
      <c r="AZ758" s="395"/>
      <c r="BA758" s="395"/>
      <c r="BB758" s="395"/>
      <c r="BC758" s="395"/>
      <c r="BD758" s="395"/>
      <c r="BE758" s="398"/>
      <c r="BF758" s="399"/>
      <c r="BG758" s="399"/>
      <c r="BH758" s="399"/>
      <c r="BI758" s="399"/>
    </row>
    <row r="759" spans="2:61">
      <c r="B759" s="395"/>
      <c r="AA759" s="22"/>
      <c r="AE759" s="397"/>
      <c r="AF759" s="397"/>
      <c r="AG759" s="397"/>
      <c r="AH759" s="396"/>
      <c r="AJ759" s="396"/>
      <c r="AK759" s="396"/>
      <c r="AL759" s="396"/>
      <c r="AN759" s="396"/>
      <c r="AO759" s="396"/>
      <c r="AQ759" s="396"/>
      <c r="AS759" s="396"/>
      <c r="AU759" s="396"/>
      <c r="AV759" s="395"/>
      <c r="AW759" s="395"/>
      <c r="AX759" s="395"/>
      <c r="AY759" s="395"/>
      <c r="AZ759" s="395"/>
      <c r="BA759" s="395"/>
      <c r="BB759" s="395"/>
      <c r="BC759" s="395"/>
      <c r="BD759" s="395"/>
      <c r="BE759" s="398"/>
      <c r="BF759" s="399"/>
      <c r="BG759" s="399"/>
      <c r="BH759" s="399"/>
      <c r="BI759" s="399"/>
    </row>
    <row r="760" spans="2:61">
      <c r="B760" s="395"/>
      <c r="AA760" s="22"/>
      <c r="AE760" s="397"/>
      <c r="AF760" s="397"/>
      <c r="AG760" s="397"/>
      <c r="AH760" s="396"/>
      <c r="AJ760" s="396"/>
      <c r="AK760" s="396"/>
      <c r="AL760" s="396"/>
      <c r="AN760" s="396"/>
      <c r="AO760" s="396"/>
      <c r="AQ760" s="396"/>
      <c r="AS760" s="396"/>
      <c r="AU760" s="396"/>
      <c r="AV760" s="395"/>
      <c r="AW760" s="395"/>
      <c r="AX760" s="395"/>
      <c r="AY760" s="395"/>
      <c r="AZ760" s="395"/>
      <c r="BA760" s="395"/>
      <c r="BB760" s="395"/>
      <c r="BC760" s="395"/>
      <c r="BD760" s="395"/>
      <c r="BE760" s="398"/>
      <c r="BF760" s="399"/>
      <c r="BG760" s="399"/>
      <c r="BH760" s="399"/>
      <c r="BI760" s="399"/>
    </row>
    <row r="761" spans="2:61">
      <c r="B761" s="395"/>
      <c r="AA761" s="22"/>
      <c r="AE761" s="397"/>
      <c r="AF761" s="397"/>
      <c r="AG761" s="397"/>
      <c r="AH761" s="396"/>
      <c r="AJ761" s="396"/>
      <c r="AK761" s="396"/>
      <c r="AL761" s="396"/>
      <c r="AN761" s="396"/>
      <c r="AO761" s="396"/>
      <c r="AQ761" s="396"/>
      <c r="AS761" s="396"/>
      <c r="AU761" s="396"/>
      <c r="AV761" s="395"/>
      <c r="AW761" s="395"/>
      <c r="AX761" s="395"/>
      <c r="AY761" s="395"/>
      <c r="AZ761" s="395"/>
      <c r="BA761" s="395"/>
      <c r="BB761" s="395"/>
      <c r="BC761" s="395"/>
      <c r="BD761" s="395"/>
      <c r="BE761" s="398"/>
      <c r="BF761" s="399"/>
      <c r="BG761" s="399"/>
      <c r="BH761" s="399"/>
      <c r="BI761" s="399"/>
    </row>
    <row r="762" spans="2:61">
      <c r="B762" s="395"/>
      <c r="AA762" s="22"/>
      <c r="AE762" s="397"/>
      <c r="AF762" s="397"/>
      <c r="AG762" s="397"/>
      <c r="AH762" s="396"/>
      <c r="AJ762" s="396"/>
      <c r="AK762" s="396"/>
      <c r="AL762" s="396"/>
      <c r="AN762" s="396"/>
      <c r="AO762" s="396"/>
      <c r="AQ762" s="396"/>
      <c r="AS762" s="396"/>
      <c r="AU762" s="396"/>
      <c r="AV762" s="395"/>
      <c r="AW762" s="395"/>
      <c r="AX762" s="395"/>
      <c r="AY762" s="395"/>
      <c r="AZ762" s="395"/>
      <c r="BA762" s="395"/>
      <c r="BB762" s="395"/>
      <c r="BC762" s="395"/>
      <c r="BD762" s="395"/>
      <c r="BE762" s="398"/>
      <c r="BF762" s="399"/>
      <c r="BG762" s="399"/>
      <c r="BH762" s="399"/>
      <c r="BI762" s="399"/>
    </row>
    <row r="763" spans="2:61">
      <c r="B763" s="395"/>
      <c r="AA763" s="22"/>
      <c r="AE763" s="397"/>
      <c r="AF763" s="397"/>
      <c r="AG763" s="397"/>
      <c r="AH763" s="396"/>
      <c r="AJ763" s="396"/>
      <c r="AK763" s="396"/>
      <c r="AL763" s="396"/>
      <c r="AN763" s="396"/>
      <c r="AO763" s="396"/>
      <c r="AQ763" s="396"/>
      <c r="AS763" s="396"/>
      <c r="AU763" s="396"/>
      <c r="AV763" s="395"/>
      <c r="AW763" s="395"/>
      <c r="AX763" s="395"/>
      <c r="AY763" s="395"/>
      <c r="AZ763" s="395"/>
      <c r="BA763" s="395"/>
      <c r="BB763" s="395"/>
      <c r="BC763" s="395"/>
      <c r="BD763" s="395"/>
      <c r="BE763" s="398"/>
      <c r="BF763" s="399"/>
      <c r="BG763" s="399"/>
      <c r="BH763" s="399"/>
      <c r="BI763" s="399"/>
    </row>
    <row r="764" spans="2:61">
      <c r="B764" s="395"/>
      <c r="AA764" s="22"/>
      <c r="AE764" s="397"/>
      <c r="AF764" s="397"/>
      <c r="AG764" s="397"/>
      <c r="AH764" s="396"/>
      <c r="AJ764" s="396"/>
      <c r="AK764" s="396"/>
      <c r="AL764" s="396"/>
      <c r="AN764" s="396"/>
      <c r="AO764" s="396"/>
      <c r="AQ764" s="396"/>
      <c r="AS764" s="396"/>
      <c r="AU764" s="396"/>
      <c r="AV764" s="395"/>
      <c r="AW764" s="395"/>
      <c r="AX764" s="395"/>
      <c r="AY764" s="395"/>
      <c r="AZ764" s="395"/>
      <c r="BA764" s="395"/>
      <c r="BB764" s="395"/>
      <c r="BC764" s="395"/>
      <c r="BD764" s="395"/>
      <c r="BE764" s="398"/>
      <c r="BF764" s="399"/>
      <c r="BG764" s="399"/>
      <c r="BH764" s="399"/>
      <c r="BI764" s="399"/>
    </row>
    <row r="765" spans="2:61">
      <c r="B765" s="395"/>
      <c r="AA765" s="22"/>
      <c r="AE765" s="397"/>
      <c r="AF765" s="397"/>
      <c r="AG765" s="397"/>
      <c r="AH765" s="396"/>
      <c r="AJ765" s="396"/>
      <c r="AK765" s="396"/>
      <c r="AL765" s="396"/>
      <c r="AN765" s="396"/>
      <c r="AO765" s="396"/>
      <c r="AQ765" s="396"/>
      <c r="AS765" s="396"/>
      <c r="AU765" s="396"/>
      <c r="AV765" s="395"/>
      <c r="AW765" s="395"/>
      <c r="AX765" s="395"/>
      <c r="AY765" s="395"/>
      <c r="AZ765" s="395"/>
      <c r="BA765" s="395"/>
      <c r="BB765" s="395"/>
      <c r="BC765" s="395"/>
      <c r="BD765" s="395"/>
      <c r="BE765" s="398"/>
      <c r="BF765" s="399"/>
      <c r="BG765" s="399"/>
      <c r="BH765" s="399"/>
      <c r="BI765" s="399"/>
    </row>
    <row r="766" spans="2:61">
      <c r="B766" s="395"/>
      <c r="AA766" s="22"/>
      <c r="AE766" s="397"/>
      <c r="AF766" s="397"/>
      <c r="AG766" s="397"/>
      <c r="AH766" s="396"/>
      <c r="AJ766" s="396"/>
      <c r="AK766" s="396"/>
      <c r="AL766" s="396"/>
      <c r="AN766" s="396"/>
      <c r="AO766" s="396"/>
      <c r="AQ766" s="396"/>
      <c r="AS766" s="396"/>
      <c r="AU766" s="396"/>
      <c r="AV766" s="395"/>
      <c r="AW766" s="395"/>
      <c r="AX766" s="395"/>
      <c r="AY766" s="395"/>
      <c r="AZ766" s="395"/>
      <c r="BA766" s="395"/>
      <c r="BB766" s="395"/>
      <c r="BC766" s="395"/>
      <c r="BD766" s="395"/>
      <c r="BE766" s="398"/>
      <c r="BF766" s="399"/>
      <c r="BG766" s="399"/>
      <c r="BH766" s="399"/>
      <c r="BI766" s="399"/>
    </row>
    <row r="767" spans="2:61">
      <c r="B767" s="395"/>
      <c r="AA767" s="22"/>
      <c r="AE767" s="397"/>
      <c r="AF767" s="397"/>
      <c r="AG767" s="397"/>
      <c r="AH767" s="396"/>
      <c r="AJ767" s="396"/>
      <c r="AK767" s="396"/>
      <c r="AL767" s="396"/>
      <c r="AN767" s="396"/>
      <c r="AO767" s="396"/>
      <c r="AQ767" s="396"/>
      <c r="AS767" s="396"/>
      <c r="AU767" s="396"/>
      <c r="AV767" s="395"/>
      <c r="AW767" s="395"/>
      <c r="AX767" s="395"/>
      <c r="AY767" s="395"/>
      <c r="AZ767" s="395"/>
      <c r="BA767" s="395"/>
      <c r="BB767" s="395"/>
      <c r="BC767" s="395"/>
      <c r="BD767" s="395"/>
      <c r="BE767" s="398"/>
      <c r="BF767" s="399"/>
      <c r="BG767" s="399"/>
      <c r="BH767" s="399"/>
      <c r="BI767" s="399"/>
    </row>
    <row r="768" spans="2:61">
      <c r="B768" s="395"/>
      <c r="AA768" s="22"/>
      <c r="AE768" s="397"/>
      <c r="AF768" s="397"/>
      <c r="AG768" s="397"/>
      <c r="AH768" s="396"/>
      <c r="AJ768" s="396"/>
      <c r="AK768" s="396"/>
      <c r="AL768" s="396"/>
      <c r="AN768" s="396"/>
      <c r="AO768" s="396"/>
      <c r="AQ768" s="396"/>
      <c r="AS768" s="396"/>
      <c r="AU768" s="396"/>
      <c r="AV768" s="395"/>
      <c r="AW768" s="395"/>
      <c r="AX768" s="395"/>
      <c r="AY768" s="395"/>
      <c r="AZ768" s="395"/>
      <c r="BA768" s="395"/>
      <c r="BB768" s="395"/>
      <c r="BC768" s="395"/>
      <c r="BD768" s="395"/>
      <c r="BE768" s="398"/>
      <c r="BF768" s="399"/>
      <c r="BG768" s="399"/>
      <c r="BH768" s="399"/>
      <c r="BI768" s="399"/>
    </row>
    <row r="769" spans="2:61">
      <c r="B769" s="395"/>
      <c r="AA769" s="22"/>
      <c r="AE769" s="397"/>
      <c r="AF769" s="397"/>
      <c r="AG769" s="397"/>
      <c r="AH769" s="396"/>
      <c r="AJ769" s="396"/>
      <c r="AK769" s="396"/>
      <c r="AL769" s="396"/>
      <c r="AN769" s="396"/>
      <c r="AO769" s="396"/>
      <c r="AQ769" s="396"/>
      <c r="AS769" s="396"/>
      <c r="AU769" s="396"/>
      <c r="AV769" s="395"/>
      <c r="AW769" s="395"/>
      <c r="AX769" s="395"/>
      <c r="AY769" s="395"/>
      <c r="AZ769" s="395"/>
      <c r="BA769" s="395"/>
      <c r="BB769" s="395"/>
      <c r="BC769" s="395"/>
      <c r="BD769" s="395"/>
      <c r="BE769" s="398"/>
      <c r="BF769" s="399"/>
      <c r="BG769" s="399"/>
      <c r="BH769" s="399"/>
      <c r="BI769" s="399"/>
    </row>
    <row r="770" spans="2:61">
      <c r="B770" s="395"/>
      <c r="AA770" s="22"/>
      <c r="AE770" s="397"/>
      <c r="AF770" s="397"/>
      <c r="AG770" s="397"/>
      <c r="AH770" s="396"/>
      <c r="AJ770" s="396"/>
      <c r="AK770" s="396"/>
      <c r="AL770" s="396"/>
      <c r="AN770" s="396"/>
      <c r="AO770" s="396"/>
      <c r="AQ770" s="396"/>
      <c r="AS770" s="396"/>
      <c r="AU770" s="396"/>
      <c r="AV770" s="395"/>
      <c r="AW770" s="395"/>
      <c r="AX770" s="395"/>
      <c r="AY770" s="395"/>
      <c r="AZ770" s="395"/>
      <c r="BA770" s="395"/>
      <c r="BB770" s="395"/>
      <c r="BC770" s="395"/>
      <c r="BD770" s="395"/>
      <c r="BE770" s="398"/>
      <c r="BF770" s="399"/>
      <c r="BG770" s="399"/>
      <c r="BH770" s="399"/>
      <c r="BI770" s="399"/>
    </row>
    <row r="771" spans="2:61">
      <c r="B771" s="395"/>
      <c r="AA771" s="22"/>
      <c r="AE771" s="397"/>
      <c r="AF771" s="397"/>
      <c r="AG771" s="397"/>
      <c r="AH771" s="396"/>
      <c r="AJ771" s="396"/>
      <c r="AK771" s="396"/>
      <c r="AL771" s="396"/>
      <c r="AN771" s="396"/>
      <c r="AO771" s="396"/>
      <c r="AQ771" s="396"/>
      <c r="AS771" s="396"/>
      <c r="AU771" s="396"/>
      <c r="AV771" s="395"/>
      <c r="AW771" s="395"/>
      <c r="AX771" s="395"/>
      <c r="AY771" s="395"/>
      <c r="AZ771" s="395"/>
      <c r="BA771" s="395"/>
      <c r="BB771" s="395"/>
      <c r="BC771" s="395"/>
      <c r="BD771" s="395"/>
      <c r="BE771" s="398"/>
      <c r="BF771" s="399"/>
      <c r="BG771" s="399"/>
      <c r="BH771" s="399"/>
      <c r="BI771" s="399"/>
    </row>
    <row r="772" spans="2:61">
      <c r="B772" s="395"/>
      <c r="AA772" s="22"/>
      <c r="AE772" s="397"/>
      <c r="AF772" s="397"/>
      <c r="AG772" s="397"/>
      <c r="AH772" s="396"/>
      <c r="AJ772" s="396"/>
      <c r="AK772" s="396"/>
      <c r="AL772" s="396"/>
      <c r="AN772" s="396"/>
      <c r="AO772" s="396"/>
      <c r="AQ772" s="396"/>
      <c r="AS772" s="396"/>
      <c r="AU772" s="396"/>
      <c r="AV772" s="395"/>
      <c r="AW772" s="395"/>
      <c r="AX772" s="395"/>
      <c r="AY772" s="395"/>
      <c r="AZ772" s="395"/>
      <c r="BA772" s="395"/>
      <c r="BB772" s="395"/>
      <c r="BC772" s="395"/>
      <c r="BD772" s="395"/>
      <c r="BE772" s="398"/>
      <c r="BF772" s="399"/>
      <c r="BG772" s="399"/>
      <c r="BH772" s="399"/>
      <c r="BI772" s="399"/>
    </row>
    <row r="773" spans="2:61">
      <c r="B773" s="395"/>
      <c r="AA773" s="22"/>
      <c r="AE773" s="397"/>
      <c r="AF773" s="397"/>
      <c r="AG773" s="397"/>
      <c r="AH773" s="396"/>
      <c r="AJ773" s="396"/>
      <c r="AK773" s="396"/>
      <c r="AL773" s="396"/>
      <c r="AN773" s="396"/>
      <c r="AO773" s="396"/>
      <c r="AQ773" s="396"/>
      <c r="AS773" s="396"/>
      <c r="AU773" s="396"/>
      <c r="AV773" s="395"/>
      <c r="AW773" s="395"/>
      <c r="AX773" s="395"/>
      <c r="AY773" s="395"/>
      <c r="AZ773" s="395"/>
      <c r="BA773" s="395"/>
      <c r="BB773" s="395"/>
      <c r="BC773" s="395"/>
      <c r="BD773" s="395"/>
      <c r="BE773" s="398"/>
      <c r="BF773" s="399"/>
      <c r="BG773" s="399"/>
      <c r="BH773" s="399"/>
      <c r="BI773" s="399"/>
    </row>
    <row r="774" spans="2:61">
      <c r="B774" s="395"/>
      <c r="AA774" s="22"/>
      <c r="AE774" s="397"/>
      <c r="AF774" s="397"/>
      <c r="AG774" s="397"/>
      <c r="AH774" s="396"/>
      <c r="AJ774" s="396"/>
      <c r="AK774" s="396"/>
      <c r="AL774" s="396"/>
      <c r="AN774" s="396"/>
      <c r="AO774" s="396"/>
      <c r="AQ774" s="396"/>
      <c r="AS774" s="396"/>
      <c r="AU774" s="396"/>
      <c r="AV774" s="395"/>
      <c r="AW774" s="395"/>
      <c r="AX774" s="395"/>
      <c r="AY774" s="395"/>
      <c r="AZ774" s="395"/>
      <c r="BA774" s="395"/>
      <c r="BB774" s="395"/>
      <c r="BC774" s="395"/>
      <c r="BD774" s="395"/>
      <c r="BE774" s="398"/>
      <c r="BF774" s="399"/>
      <c r="BG774" s="399"/>
      <c r="BH774" s="399"/>
      <c r="BI774" s="399"/>
    </row>
    <row r="775" spans="2:61">
      <c r="B775" s="395"/>
      <c r="AA775" s="22"/>
      <c r="AE775" s="397"/>
      <c r="AF775" s="397"/>
      <c r="AG775" s="397"/>
      <c r="AH775" s="396"/>
      <c r="AJ775" s="396"/>
      <c r="AK775" s="396"/>
      <c r="AL775" s="396"/>
      <c r="AN775" s="396"/>
      <c r="AO775" s="396"/>
      <c r="AQ775" s="396"/>
      <c r="AS775" s="396"/>
      <c r="AU775" s="396"/>
      <c r="AV775" s="395"/>
      <c r="AW775" s="395"/>
      <c r="AX775" s="395"/>
      <c r="AY775" s="395"/>
      <c r="AZ775" s="395"/>
      <c r="BA775" s="395"/>
      <c r="BB775" s="395"/>
      <c r="BC775" s="395"/>
      <c r="BD775" s="395"/>
      <c r="BE775" s="398"/>
      <c r="BF775" s="399"/>
      <c r="BG775" s="399"/>
      <c r="BH775" s="399"/>
      <c r="BI775" s="399"/>
    </row>
    <row r="776" spans="2:61">
      <c r="B776" s="395"/>
      <c r="AA776" s="22"/>
      <c r="AE776" s="397"/>
      <c r="AF776" s="397"/>
      <c r="AG776" s="397"/>
      <c r="AH776" s="396"/>
      <c r="AJ776" s="396"/>
      <c r="AK776" s="396"/>
      <c r="AL776" s="396"/>
      <c r="AN776" s="396"/>
      <c r="AO776" s="396"/>
      <c r="AQ776" s="396"/>
      <c r="AS776" s="396"/>
      <c r="AU776" s="396"/>
      <c r="AV776" s="395"/>
      <c r="AW776" s="395"/>
      <c r="AX776" s="395"/>
      <c r="AY776" s="395"/>
      <c r="AZ776" s="395"/>
      <c r="BA776" s="395"/>
      <c r="BB776" s="395"/>
      <c r="BC776" s="395"/>
      <c r="BD776" s="395"/>
      <c r="BE776" s="398"/>
      <c r="BF776" s="399"/>
      <c r="BG776" s="399"/>
      <c r="BH776" s="399"/>
      <c r="BI776" s="399"/>
    </row>
    <row r="777" spans="2:61">
      <c r="B777" s="395"/>
      <c r="AA777" s="22"/>
      <c r="AE777" s="397"/>
      <c r="AF777" s="397"/>
      <c r="AG777" s="397"/>
      <c r="AH777" s="396"/>
      <c r="AJ777" s="396"/>
      <c r="AK777" s="396"/>
      <c r="AL777" s="396"/>
      <c r="AN777" s="396"/>
      <c r="AO777" s="396"/>
      <c r="AQ777" s="396"/>
      <c r="AS777" s="396"/>
      <c r="AU777" s="396"/>
      <c r="AV777" s="395"/>
      <c r="AW777" s="395"/>
      <c r="AX777" s="395"/>
      <c r="AY777" s="395"/>
      <c r="AZ777" s="395"/>
      <c r="BA777" s="395"/>
      <c r="BB777" s="395"/>
      <c r="BC777" s="395"/>
      <c r="BD777" s="395"/>
      <c r="BE777" s="398"/>
      <c r="BF777" s="399"/>
      <c r="BG777" s="399"/>
      <c r="BH777" s="399"/>
      <c r="BI777" s="399"/>
    </row>
    <row r="778" spans="2:61">
      <c r="B778" s="395"/>
      <c r="AA778" s="22"/>
      <c r="AE778" s="397"/>
      <c r="AF778" s="397"/>
      <c r="AG778" s="397"/>
      <c r="AH778" s="396"/>
      <c r="AJ778" s="396"/>
      <c r="AK778" s="396"/>
      <c r="AL778" s="396"/>
      <c r="AN778" s="396"/>
      <c r="AO778" s="396"/>
      <c r="AQ778" s="396"/>
      <c r="AS778" s="396"/>
      <c r="AU778" s="396"/>
      <c r="AV778" s="395"/>
      <c r="AW778" s="395"/>
      <c r="AX778" s="395"/>
      <c r="AY778" s="395"/>
      <c r="AZ778" s="395"/>
      <c r="BA778" s="395"/>
      <c r="BB778" s="395"/>
      <c r="BC778" s="395"/>
      <c r="BD778" s="395"/>
      <c r="BE778" s="398"/>
      <c r="BF778" s="399"/>
      <c r="BG778" s="399"/>
      <c r="BH778" s="399"/>
      <c r="BI778" s="399"/>
    </row>
    <row r="779" spans="2:61">
      <c r="B779" s="395"/>
      <c r="AA779" s="22"/>
      <c r="AE779" s="397"/>
      <c r="AF779" s="397"/>
      <c r="AG779" s="397"/>
      <c r="AH779" s="396"/>
      <c r="AJ779" s="396"/>
      <c r="AK779" s="396"/>
      <c r="AL779" s="396"/>
      <c r="AN779" s="396"/>
      <c r="AO779" s="396"/>
      <c r="AQ779" s="396"/>
      <c r="AS779" s="396"/>
      <c r="AU779" s="396"/>
      <c r="AV779" s="395"/>
      <c r="AW779" s="395"/>
      <c r="AX779" s="395"/>
      <c r="AY779" s="395"/>
      <c r="AZ779" s="395"/>
      <c r="BA779" s="395"/>
      <c r="BB779" s="395"/>
      <c r="BC779" s="395"/>
      <c r="BD779" s="395"/>
      <c r="BE779" s="398"/>
      <c r="BF779" s="399"/>
      <c r="BG779" s="399"/>
      <c r="BH779" s="399"/>
      <c r="BI779" s="399"/>
    </row>
    <row r="780" spans="2:61">
      <c r="B780" s="395"/>
      <c r="AA780" s="22"/>
      <c r="AE780" s="397"/>
      <c r="AF780" s="397"/>
      <c r="AG780" s="397"/>
      <c r="AH780" s="396"/>
      <c r="AJ780" s="396"/>
      <c r="AK780" s="396"/>
      <c r="AL780" s="396"/>
      <c r="AN780" s="396"/>
      <c r="AO780" s="396"/>
      <c r="AQ780" s="396"/>
      <c r="AS780" s="396"/>
      <c r="AU780" s="396"/>
      <c r="AV780" s="395"/>
      <c r="AW780" s="395"/>
      <c r="AX780" s="395"/>
      <c r="AY780" s="395"/>
      <c r="AZ780" s="395"/>
      <c r="BA780" s="395"/>
      <c r="BB780" s="395"/>
      <c r="BC780" s="395"/>
      <c r="BD780" s="395"/>
      <c r="BE780" s="398"/>
      <c r="BF780" s="399"/>
      <c r="BG780" s="399"/>
      <c r="BH780" s="399"/>
      <c r="BI780" s="399"/>
    </row>
    <row r="781" spans="2:61">
      <c r="B781" s="395"/>
      <c r="AA781" s="22"/>
      <c r="AE781" s="397"/>
      <c r="AF781" s="397"/>
      <c r="AG781" s="397"/>
      <c r="AH781" s="396"/>
      <c r="AJ781" s="396"/>
      <c r="AK781" s="396"/>
      <c r="AL781" s="396"/>
      <c r="AN781" s="396"/>
      <c r="AO781" s="396"/>
      <c r="AQ781" s="396"/>
      <c r="AS781" s="396"/>
      <c r="AU781" s="396"/>
      <c r="AV781" s="395"/>
      <c r="AW781" s="395"/>
      <c r="AX781" s="395"/>
      <c r="AY781" s="395"/>
      <c r="AZ781" s="395"/>
      <c r="BA781" s="395"/>
      <c r="BB781" s="395"/>
      <c r="BC781" s="395"/>
      <c r="BD781" s="395"/>
      <c r="BE781" s="398"/>
      <c r="BF781" s="399"/>
      <c r="BG781" s="399"/>
      <c r="BH781" s="399"/>
      <c r="BI781" s="399"/>
    </row>
    <row r="782" spans="2:61">
      <c r="B782" s="395"/>
      <c r="AA782" s="22"/>
      <c r="AE782" s="397"/>
      <c r="AF782" s="397"/>
      <c r="AG782" s="397"/>
      <c r="AH782" s="396"/>
      <c r="AJ782" s="396"/>
      <c r="AK782" s="396"/>
      <c r="AL782" s="396"/>
      <c r="AN782" s="396"/>
      <c r="AO782" s="396"/>
      <c r="AQ782" s="396"/>
      <c r="AS782" s="396"/>
      <c r="AU782" s="396"/>
      <c r="AV782" s="395"/>
      <c r="AW782" s="395"/>
      <c r="AX782" s="395"/>
      <c r="AY782" s="395"/>
      <c r="AZ782" s="395"/>
      <c r="BA782" s="395"/>
      <c r="BB782" s="395"/>
      <c r="BC782" s="395"/>
      <c r="BD782" s="395"/>
      <c r="BE782" s="398"/>
      <c r="BF782" s="399"/>
      <c r="BG782" s="399"/>
      <c r="BH782" s="399"/>
      <c r="BI782" s="399"/>
    </row>
    <row r="783" spans="2:61">
      <c r="B783" s="395"/>
      <c r="AA783" s="22"/>
      <c r="AE783" s="397"/>
      <c r="AF783" s="397"/>
      <c r="AG783" s="397"/>
      <c r="AH783" s="396"/>
      <c r="AJ783" s="396"/>
      <c r="AK783" s="396"/>
      <c r="AL783" s="396"/>
      <c r="AN783" s="396"/>
      <c r="AO783" s="396"/>
      <c r="AQ783" s="396"/>
      <c r="AS783" s="396"/>
      <c r="AU783" s="396"/>
      <c r="AV783" s="395"/>
      <c r="AW783" s="395"/>
      <c r="AX783" s="395"/>
      <c r="AY783" s="395"/>
      <c r="AZ783" s="395"/>
      <c r="BA783" s="395"/>
      <c r="BB783" s="395"/>
      <c r="BC783" s="395"/>
      <c r="BD783" s="395"/>
      <c r="BE783" s="398"/>
      <c r="BF783" s="399"/>
      <c r="BG783" s="399"/>
      <c r="BH783" s="399"/>
      <c r="BI783" s="399"/>
    </row>
    <row r="784" spans="2:61">
      <c r="B784" s="395"/>
      <c r="AA784" s="22"/>
      <c r="AE784" s="397"/>
      <c r="AF784" s="397"/>
      <c r="AG784" s="397"/>
      <c r="AH784" s="396"/>
      <c r="AJ784" s="396"/>
      <c r="AK784" s="396"/>
      <c r="AL784" s="396"/>
      <c r="AN784" s="396"/>
      <c r="AO784" s="396"/>
      <c r="AQ784" s="396"/>
      <c r="AS784" s="396"/>
      <c r="AU784" s="396"/>
      <c r="AV784" s="395"/>
      <c r="AW784" s="395"/>
      <c r="AX784" s="395"/>
      <c r="AY784" s="395"/>
      <c r="AZ784" s="395"/>
      <c r="BA784" s="395"/>
      <c r="BB784" s="395"/>
      <c r="BC784" s="395"/>
      <c r="BD784" s="395"/>
      <c r="BE784" s="398"/>
      <c r="BF784" s="399"/>
      <c r="BG784" s="399"/>
      <c r="BH784" s="399"/>
      <c r="BI784" s="399"/>
    </row>
    <row r="785" spans="2:61">
      <c r="B785" s="395"/>
      <c r="AA785" s="22"/>
      <c r="AE785" s="397"/>
      <c r="AF785" s="397"/>
      <c r="AG785" s="397"/>
      <c r="AH785" s="396"/>
      <c r="AJ785" s="396"/>
      <c r="AK785" s="396"/>
      <c r="AL785" s="396"/>
      <c r="AN785" s="396"/>
      <c r="AO785" s="396"/>
      <c r="AQ785" s="396"/>
      <c r="AS785" s="396"/>
      <c r="AU785" s="396"/>
      <c r="AV785" s="395"/>
      <c r="AW785" s="395"/>
      <c r="AX785" s="395"/>
      <c r="AY785" s="395"/>
      <c r="AZ785" s="395"/>
      <c r="BA785" s="395"/>
      <c r="BB785" s="395"/>
      <c r="BC785" s="395"/>
      <c r="BD785" s="395"/>
      <c r="BE785" s="398"/>
      <c r="BF785" s="399"/>
      <c r="BG785" s="399"/>
      <c r="BH785" s="399"/>
      <c r="BI785" s="399"/>
    </row>
    <row r="786" spans="2:61">
      <c r="B786" s="395"/>
      <c r="AA786" s="22"/>
      <c r="AE786" s="397"/>
      <c r="AF786" s="397"/>
      <c r="AG786" s="397"/>
      <c r="AH786" s="396"/>
      <c r="AJ786" s="396"/>
      <c r="AK786" s="396"/>
      <c r="AL786" s="396"/>
      <c r="AN786" s="396"/>
      <c r="AO786" s="396"/>
      <c r="AQ786" s="396"/>
      <c r="AS786" s="396"/>
      <c r="AU786" s="396"/>
      <c r="AV786" s="395"/>
      <c r="AW786" s="395"/>
      <c r="AX786" s="395"/>
      <c r="AY786" s="395"/>
      <c r="AZ786" s="395"/>
      <c r="BA786" s="395"/>
      <c r="BB786" s="395"/>
      <c r="BC786" s="395"/>
      <c r="BD786" s="395"/>
      <c r="BE786" s="398"/>
      <c r="BF786" s="399"/>
      <c r="BG786" s="399"/>
      <c r="BH786" s="399"/>
      <c r="BI786" s="399"/>
    </row>
    <row r="787" spans="2:61">
      <c r="B787" s="395"/>
      <c r="AA787" s="22"/>
      <c r="AE787" s="397"/>
      <c r="AF787" s="397"/>
      <c r="AG787" s="397"/>
      <c r="AH787" s="396"/>
      <c r="AJ787" s="396"/>
      <c r="AK787" s="396"/>
      <c r="AL787" s="396"/>
      <c r="AN787" s="396"/>
      <c r="AO787" s="396"/>
      <c r="AQ787" s="396"/>
      <c r="AS787" s="396"/>
      <c r="AU787" s="396"/>
      <c r="AV787" s="395"/>
      <c r="AW787" s="395"/>
      <c r="AX787" s="395"/>
      <c r="AY787" s="395"/>
      <c r="AZ787" s="395"/>
      <c r="BA787" s="395"/>
      <c r="BB787" s="395"/>
      <c r="BC787" s="395"/>
      <c r="BD787" s="395"/>
      <c r="BE787" s="398"/>
      <c r="BF787" s="399"/>
      <c r="BG787" s="399"/>
      <c r="BH787" s="399"/>
      <c r="BI787" s="399"/>
    </row>
    <row r="788" spans="2:61">
      <c r="B788" s="395"/>
      <c r="AA788" s="22"/>
      <c r="AE788" s="397"/>
      <c r="AF788" s="397"/>
      <c r="AG788" s="397"/>
      <c r="AH788" s="396"/>
      <c r="AJ788" s="396"/>
      <c r="AK788" s="396"/>
      <c r="AL788" s="396"/>
      <c r="AN788" s="396"/>
      <c r="AO788" s="396"/>
      <c r="AQ788" s="396"/>
      <c r="AS788" s="396"/>
      <c r="AU788" s="396"/>
      <c r="AV788" s="395"/>
      <c r="AW788" s="395"/>
      <c r="AX788" s="395"/>
      <c r="AY788" s="395"/>
      <c r="AZ788" s="395"/>
      <c r="BA788" s="395"/>
      <c r="BB788" s="395"/>
      <c r="BC788" s="395"/>
      <c r="BD788" s="395"/>
      <c r="BE788" s="398"/>
      <c r="BF788" s="399"/>
      <c r="BG788" s="399"/>
      <c r="BH788" s="399"/>
      <c r="BI788" s="399"/>
    </row>
    <row r="789" spans="2:61">
      <c r="B789" s="395"/>
      <c r="AA789" s="22"/>
      <c r="AE789" s="397"/>
      <c r="AF789" s="397"/>
      <c r="AG789" s="397"/>
      <c r="AH789" s="396"/>
      <c r="AJ789" s="396"/>
      <c r="AK789" s="396"/>
      <c r="AL789" s="396"/>
      <c r="AN789" s="396"/>
      <c r="AO789" s="396"/>
      <c r="AQ789" s="396"/>
      <c r="AS789" s="396"/>
      <c r="AU789" s="396"/>
      <c r="AV789" s="395"/>
      <c r="AW789" s="395"/>
      <c r="AX789" s="395"/>
      <c r="AY789" s="395"/>
      <c r="AZ789" s="395"/>
      <c r="BA789" s="395"/>
      <c r="BB789" s="395"/>
      <c r="BC789" s="395"/>
      <c r="BD789" s="395"/>
      <c r="BE789" s="398"/>
      <c r="BF789" s="399"/>
      <c r="BG789" s="399"/>
      <c r="BH789" s="399"/>
      <c r="BI789" s="399"/>
    </row>
    <row r="790" spans="2:61">
      <c r="B790" s="395"/>
      <c r="AA790" s="22"/>
      <c r="AE790" s="397"/>
      <c r="AF790" s="397"/>
      <c r="AG790" s="397"/>
      <c r="AH790" s="396"/>
      <c r="AJ790" s="396"/>
      <c r="AK790" s="396"/>
      <c r="AL790" s="396"/>
      <c r="AN790" s="396"/>
      <c r="AO790" s="396"/>
      <c r="AQ790" s="396"/>
      <c r="AS790" s="396"/>
      <c r="AU790" s="396"/>
      <c r="AV790" s="395"/>
      <c r="AW790" s="395"/>
      <c r="AX790" s="395"/>
      <c r="AY790" s="395"/>
      <c r="AZ790" s="395"/>
      <c r="BA790" s="395"/>
      <c r="BB790" s="395"/>
      <c r="BC790" s="395"/>
      <c r="BD790" s="395"/>
      <c r="BE790" s="398"/>
      <c r="BF790" s="399"/>
      <c r="BG790" s="399"/>
      <c r="BH790" s="399"/>
      <c r="BI790" s="399"/>
    </row>
    <row r="791" spans="2:61">
      <c r="B791" s="395"/>
      <c r="AA791" s="22"/>
      <c r="AE791" s="397"/>
      <c r="AF791" s="397"/>
      <c r="AG791" s="397"/>
      <c r="AH791" s="396"/>
      <c r="AJ791" s="396"/>
      <c r="AK791" s="396"/>
      <c r="AL791" s="396"/>
      <c r="AN791" s="396"/>
      <c r="AO791" s="396"/>
      <c r="AQ791" s="396"/>
      <c r="AS791" s="396"/>
      <c r="AU791" s="396"/>
      <c r="AV791" s="395"/>
      <c r="AW791" s="395"/>
      <c r="AX791" s="395"/>
      <c r="AY791" s="395"/>
      <c r="AZ791" s="395"/>
      <c r="BA791" s="395"/>
      <c r="BB791" s="395"/>
      <c r="BC791" s="395"/>
      <c r="BD791" s="395"/>
      <c r="BE791" s="398"/>
      <c r="BF791" s="399"/>
      <c r="BG791" s="399"/>
      <c r="BH791" s="399"/>
      <c r="BI791" s="399"/>
    </row>
    <row r="792" spans="2:61">
      <c r="B792" s="395"/>
      <c r="AA792" s="22"/>
      <c r="AE792" s="397"/>
      <c r="AF792" s="397"/>
      <c r="AG792" s="397"/>
      <c r="AH792" s="396"/>
      <c r="AJ792" s="396"/>
      <c r="AK792" s="396"/>
      <c r="AL792" s="396"/>
      <c r="AN792" s="396"/>
      <c r="AO792" s="396"/>
      <c r="AQ792" s="396"/>
      <c r="AS792" s="396"/>
      <c r="AU792" s="396"/>
      <c r="AV792" s="395"/>
      <c r="AW792" s="395"/>
      <c r="AX792" s="395"/>
      <c r="AY792" s="395"/>
      <c r="AZ792" s="395"/>
      <c r="BA792" s="395"/>
      <c r="BB792" s="395"/>
      <c r="BC792" s="395"/>
      <c r="BD792" s="395"/>
      <c r="BE792" s="398"/>
      <c r="BF792" s="399"/>
      <c r="BG792" s="399"/>
      <c r="BH792" s="399"/>
      <c r="BI792" s="399"/>
    </row>
    <row r="793" spans="2:61">
      <c r="B793" s="395"/>
      <c r="AA793" s="22"/>
      <c r="AE793" s="397"/>
      <c r="AF793" s="397"/>
      <c r="AG793" s="397"/>
      <c r="AH793" s="396"/>
      <c r="AJ793" s="396"/>
      <c r="AK793" s="396"/>
      <c r="AL793" s="396"/>
      <c r="AN793" s="396"/>
      <c r="AO793" s="396"/>
      <c r="AQ793" s="396"/>
      <c r="AS793" s="396"/>
      <c r="AU793" s="396"/>
      <c r="AV793" s="395"/>
      <c r="AW793" s="395"/>
      <c r="AX793" s="395"/>
      <c r="AY793" s="395"/>
      <c r="AZ793" s="395"/>
      <c r="BA793" s="395"/>
      <c r="BB793" s="395"/>
      <c r="BC793" s="395"/>
      <c r="BD793" s="395"/>
      <c r="BE793" s="398"/>
      <c r="BF793" s="399"/>
      <c r="BG793" s="399"/>
      <c r="BH793" s="399"/>
      <c r="BI793" s="399"/>
    </row>
    <row r="794" spans="2:61">
      <c r="B794" s="395"/>
      <c r="AA794" s="22"/>
      <c r="AE794" s="397"/>
      <c r="AF794" s="397"/>
      <c r="AG794" s="397"/>
      <c r="AH794" s="396"/>
      <c r="AJ794" s="396"/>
      <c r="AK794" s="396"/>
      <c r="AL794" s="396"/>
      <c r="AN794" s="396"/>
      <c r="AO794" s="396"/>
      <c r="AQ794" s="396"/>
      <c r="AS794" s="396"/>
      <c r="AU794" s="396"/>
      <c r="AV794" s="395"/>
      <c r="AW794" s="395"/>
      <c r="AX794" s="395"/>
      <c r="AY794" s="395"/>
      <c r="AZ794" s="395"/>
      <c r="BA794" s="395"/>
      <c r="BB794" s="395"/>
      <c r="BC794" s="395"/>
      <c r="BD794" s="395"/>
      <c r="BE794" s="398"/>
      <c r="BF794" s="399"/>
      <c r="BG794" s="399"/>
      <c r="BH794" s="399"/>
      <c r="BI794" s="399"/>
    </row>
    <row r="795" spans="2:61">
      <c r="B795" s="395"/>
      <c r="AA795" s="22"/>
      <c r="AE795" s="397"/>
      <c r="AF795" s="397"/>
      <c r="AG795" s="397"/>
      <c r="AH795" s="396"/>
      <c r="AJ795" s="396"/>
      <c r="AK795" s="396"/>
      <c r="AL795" s="396"/>
      <c r="AN795" s="396"/>
      <c r="AO795" s="396"/>
      <c r="AQ795" s="396"/>
      <c r="AS795" s="396"/>
      <c r="AU795" s="396"/>
      <c r="AV795" s="395"/>
      <c r="AW795" s="395"/>
      <c r="AX795" s="395"/>
      <c r="AY795" s="395"/>
      <c r="AZ795" s="395"/>
      <c r="BA795" s="395"/>
      <c r="BB795" s="395"/>
      <c r="BC795" s="395"/>
      <c r="BD795" s="395"/>
      <c r="BE795" s="398"/>
      <c r="BF795" s="399"/>
      <c r="BG795" s="399"/>
      <c r="BH795" s="399"/>
      <c r="BI795" s="399"/>
    </row>
    <row r="796" spans="2:61">
      <c r="B796" s="395"/>
      <c r="AA796" s="22"/>
      <c r="AE796" s="397"/>
      <c r="AF796" s="397"/>
      <c r="AG796" s="397"/>
      <c r="AH796" s="396"/>
      <c r="AJ796" s="396"/>
      <c r="AK796" s="396"/>
      <c r="AL796" s="396"/>
      <c r="AN796" s="396"/>
      <c r="AO796" s="396"/>
      <c r="AQ796" s="396"/>
      <c r="AS796" s="396"/>
      <c r="AU796" s="396"/>
      <c r="AV796" s="395"/>
      <c r="AW796" s="395"/>
      <c r="AX796" s="395"/>
      <c r="AY796" s="395"/>
      <c r="AZ796" s="395"/>
      <c r="BA796" s="395"/>
      <c r="BB796" s="395"/>
      <c r="BC796" s="395"/>
      <c r="BD796" s="395"/>
      <c r="BE796" s="398"/>
      <c r="BF796" s="399"/>
      <c r="BG796" s="399"/>
      <c r="BH796" s="399"/>
      <c r="BI796" s="399"/>
    </row>
    <row r="797" spans="2:61">
      <c r="B797" s="395"/>
      <c r="AA797" s="22"/>
      <c r="AE797" s="397"/>
      <c r="AF797" s="397"/>
      <c r="AG797" s="397"/>
      <c r="AH797" s="396"/>
      <c r="AJ797" s="396"/>
      <c r="AK797" s="396"/>
      <c r="AL797" s="396"/>
      <c r="AN797" s="396"/>
      <c r="AO797" s="396"/>
      <c r="AQ797" s="396"/>
      <c r="AS797" s="396"/>
      <c r="AU797" s="396"/>
      <c r="AV797" s="395"/>
      <c r="AW797" s="395"/>
      <c r="AX797" s="395"/>
      <c r="AY797" s="395"/>
      <c r="AZ797" s="395"/>
      <c r="BA797" s="395"/>
      <c r="BB797" s="395"/>
      <c r="BC797" s="395"/>
      <c r="BD797" s="395"/>
      <c r="BE797" s="398"/>
      <c r="BF797" s="399"/>
      <c r="BG797" s="399"/>
      <c r="BH797" s="399"/>
      <c r="BI797" s="399"/>
    </row>
    <row r="798" spans="2:61">
      <c r="B798" s="395"/>
      <c r="AA798" s="22"/>
      <c r="AE798" s="397"/>
      <c r="AF798" s="397"/>
      <c r="AG798" s="397"/>
      <c r="AH798" s="396"/>
      <c r="AJ798" s="396"/>
      <c r="AK798" s="396"/>
      <c r="AL798" s="396"/>
      <c r="AN798" s="396"/>
      <c r="AO798" s="396"/>
      <c r="AQ798" s="396"/>
      <c r="AS798" s="396"/>
      <c r="AU798" s="396"/>
      <c r="AV798" s="395"/>
      <c r="AW798" s="395"/>
      <c r="AX798" s="395"/>
      <c r="AY798" s="395"/>
      <c r="AZ798" s="395"/>
      <c r="BA798" s="395"/>
      <c r="BB798" s="395"/>
      <c r="BC798" s="395"/>
      <c r="BD798" s="395"/>
      <c r="BE798" s="398"/>
      <c r="BF798" s="399"/>
      <c r="BG798" s="399"/>
      <c r="BH798" s="399"/>
      <c r="BI798" s="399"/>
    </row>
    <row r="799" spans="2:61">
      <c r="B799" s="395"/>
      <c r="AA799" s="22"/>
      <c r="AE799" s="397"/>
      <c r="AF799" s="397"/>
      <c r="AG799" s="397"/>
      <c r="AH799" s="396"/>
      <c r="AJ799" s="396"/>
      <c r="AK799" s="396"/>
      <c r="AL799" s="396"/>
      <c r="AN799" s="396"/>
      <c r="AO799" s="396"/>
      <c r="AQ799" s="396"/>
      <c r="AS799" s="396"/>
      <c r="AU799" s="396"/>
      <c r="AV799" s="395"/>
      <c r="AW799" s="395"/>
      <c r="AX799" s="395"/>
      <c r="AY799" s="395"/>
      <c r="AZ799" s="395"/>
      <c r="BA799" s="395"/>
      <c r="BB799" s="395"/>
      <c r="BC799" s="395"/>
      <c r="BD799" s="395"/>
      <c r="BE799" s="398"/>
      <c r="BF799" s="399"/>
      <c r="BG799" s="399"/>
      <c r="BH799" s="399"/>
      <c r="BI799" s="399"/>
    </row>
    <row r="800" spans="2:61">
      <c r="B800" s="395"/>
      <c r="AA800" s="22"/>
      <c r="AE800" s="397"/>
      <c r="AF800" s="397"/>
      <c r="AG800" s="397"/>
      <c r="AH800" s="396"/>
      <c r="AJ800" s="396"/>
      <c r="AK800" s="396"/>
      <c r="AL800" s="396"/>
      <c r="AN800" s="396"/>
      <c r="AO800" s="396"/>
      <c r="AQ800" s="396"/>
      <c r="AS800" s="396"/>
      <c r="AU800" s="396"/>
      <c r="AV800" s="395"/>
      <c r="AW800" s="395"/>
      <c r="AX800" s="395"/>
      <c r="AY800" s="395"/>
      <c r="AZ800" s="395"/>
      <c r="BA800" s="395"/>
      <c r="BB800" s="395"/>
      <c r="BC800" s="395"/>
      <c r="BD800" s="395"/>
      <c r="BE800" s="398"/>
      <c r="BF800" s="399"/>
      <c r="BG800" s="399"/>
      <c r="BH800" s="399"/>
      <c r="BI800" s="399"/>
    </row>
    <row r="801" spans="2:61">
      <c r="B801" s="395"/>
      <c r="AA801" s="22"/>
      <c r="AE801" s="397"/>
      <c r="AF801" s="397"/>
      <c r="AG801" s="397"/>
      <c r="AH801" s="396"/>
      <c r="AJ801" s="396"/>
      <c r="AK801" s="396"/>
      <c r="AL801" s="396"/>
      <c r="AN801" s="396"/>
      <c r="AO801" s="396"/>
      <c r="AQ801" s="396"/>
      <c r="AS801" s="396"/>
      <c r="AU801" s="396"/>
      <c r="AV801" s="395"/>
      <c r="AW801" s="395"/>
      <c r="AX801" s="395"/>
      <c r="AY801" s="395"/>
      <c r="AZ801" s="395"/>
      <c r="BA801" s="395"/>
      <c r="BB801" s="395"/>
      <c r="BC801" s="395"/>
      <c r="BD801" s="395"/>
      <c r="BE801" s="398"/>
      <c r="BF801" s="399"/>
      <c r="BG801" s="399"/>
      <c r="BH801" s="399"/>
      <c r="BI801" s="399"/>
    </row>
    <row r="802" spans="2:61">
      <c r="B802" s="395"/>
      <c r="AA802" s="22"/>
      <c r="AE802" s="397"/>
      <c r="AF802" s="397"/>
      <c r="AG802" s="397"/>
      <c r="AH802" s="396"/>
      <c r="AJ802" s="396"/>
      <c r="AK802" s="396"/>
      <c r="AL802" s="396"/>
      <c r="AN802" s="396"/>
      <c r="AO802" s="396"/>
      <c r="AQ802" s="396"/>
      <c r="AS802" s="396"/>
      <c r="AU802" s="396"/>
      <c r="AV802" s="395"/>
      <c r="AW802" s="395"/>
      <c r="AX802" s="395"/>
      <c r="AY802" s="395"/>
      <c r="AZ802" s="395"/>
      <c r="BA802" s="395"/>
      <c r="BB802" s="395"/>
      <c r="BC802" s="395"/>
      <c r="BD802" s="395"/>
      <c r="BE802" s="398"/>
      <c r="BF802" s="399"/>
      <c r="BG802" s="399"/>
      <c r="BH802" s="399"/>
      <c r="BI802" s="399"/>
    </row>
    <row r="803" spans="2:61">
      <c r="B803" s="395"/>
      <c r="AA803" s="22"/>
      <c r="AE803" s="397"/>
      <c r="AF803" s="397"/>
      <c r="AG803" s="397"/>
      <c r="AH803" s="396"/>
      <c r="AJ803" s="396"/>
      <c r="AK803" s="396"/>
      <c r="AL803" s="396"/>
      <c r="AN803" s="396"/>
      <c r="AO803" s="396"/>
      <c r="AQ803" s="396"/>
      <c r="AS803" s="396"/>
      <c r="AU803" s="396"/>
      <c r="AV803" s="395"/>
      <c r="AW803" s="395"/>
      <c r="AX803" s="395"/>
      <c r="AY803" s="395"/>
      <c r="AZ803" s="395"/>
      <c r="BA803" s="395"/>
      <c r="BB803" s="395"/>
      <c r="BC803" s="395"/>
      <c r="BD803" s="395"/>
      <c r="BE803" s="398"/>
      <c r="BF803" s="399"/>
      <c r="BG803" s="399"/>
      <c r="BH803" s="399"/>
      <c r="BI803" s="399"/>
    </row>
    <row r="804" spans="2:61">
      <c r="B804" s="395"/>
      <c r="AA804" s="22"/>
      <c r="AE804" s="397"/>
      <c r="AF804" s="397"/>
      <c r="AG804" s="397"/>
      <c r="AH804" s="396"/>
      <c r="AJ804" s="396"/>
      <c r="AK804" s="396"/>
      <c r="AL804" s="396"/>
      <c r="AN804" s="396"/>
      <c r="AO804" s="396"/>
      <c r="AQ804" s="396"/>
      <c r="AS804" s="396"/>
      <c r="AU804" s="396"/>
      <c r="AV804" s="395"/>
      <c r="AW804" s="395"/>
      <c r="AX804" s="395"/>
      <c r="AY804" s="395"/>
      <c r="AZ804" s="395"/>
      <c r="BA804" s="395"/>
      <c r="BB804" s="395"/>
      <c r="BC804" s="395"/>
      <c r="BD804" s="395"/>
      <c r="BE804" s="398"/>
      <c r="BF804" s="399"/>
      <c r="BG804" s="399"/>
      <c r="BH804" s="399"/>
      <c r="BI804" s="399"/>
    </row>
    <row r="805" spans="2:61">
      <c r="B805" s="395"/>
      <c r="AA805" s="22"/>
      <c r="AE805" s="397"/>
      <c r="AF805" s="397"/>
      <c r="AG805" s="397"/>
      <c r="AH805" s="396"/>
      <c r="AJ805" s="396"/>
      <c r="AK805" s="396"/>
      <c r="AL805" s="396"/>
      <c r="AN805" s="396"/>
      <c r="AO805" s="396"/>
      <c r="AQ805" s="396"/>
      <c r="AS805" s="396"/>
      <c r="AU805" s="396"/>
      <c r="AV805" s="395"/>
      <c r="AW805" s="395"/>
      <c r="AX805" s="395"/>
      <c r="AY805" s="395"/>
      <c r="AZ805" s="395"/>
      <c r="BA805" s="395"/>
      <c r="BB805" s="395"/>
      <c r="BC805" s="395"/>
      <c r="BD805" s="395"/>
      <c r="BE805" s="398"/>
      <c r="BF805" s="399"/>
      <c r="BG805" s="399"/>
      <c r="BH805" s="399"/>
      <c r="BI805" s="399"/>
    </row>
    <row r="806" spans="2:61">
      <c r="B806" s="395"/>
      <c r="AA806" s="22"/>
      <c r="AE806" s="397"/>
      <c r="AF806" s="397"/>
      <c r="AG806" s="397"/>
      <c r="AH806" s="396"/>
      <c r="AJ806" s="396"/>
      <c r="AK806" s="396"/>
      <c r="AL806" s="396"/>
      <c r="AN806" s="396"/>
      <c r="AO806" s="396"/>
      <c r="AQ806" s="396"/>
      <c r="AS806" s="396"/>
      <c r="AU806" s="396"/>
      <c r="AV806" s="395"/>
      <c r="AW806" s="395"/>
      <c r="AX806" s="395"/>
      <c r="AY806" s="395"/>
      <c r="AZ806" s="395"/>
      <c r="BA806" s="395"/>
      <c r="BB806" s="395"/>
      <c r="BC806" s="395"/>
      <c r="BD806" s="395"/>
      <c r="BE806" s="398"/>
      <c r="BF806" s="399"/>
      <c r="BG806" s="399"/>
      <c r="BH806" s="399"/>
      <c r="BI806" s="399"/>
    </row>
    <row r="807" spans="2:61">
      <c r="B807" s="395"/>
      <c r="AA807" s="22"/>
      <c r="AE807" s="397"/>
      <c r="AF807" s="397"/>
      <c r="AG807" s="397"/>
      <c r="AH807" s="396"/>
      <c r="AJ807" s="396"/>
      <c r="AK807" s="396"/>
      <c r="AL807" s="396"/>
      <c r="AN807" s="396"/>
      <c r="AO807" s="396"/>
      <c r="AQ807" s="396"/>
      <c r="AS807" s="396"/>
      <c r="AU807" s="396"/>
      <c r="AV807" s="395"/>
      <c r="AW807" s="395"/>
      <c r="AX807" s="395"/>
      <c r="AY807" s="395"/>
      <c r="AZ807" s="395"/>
      <c r="BA807" s="395"/>
      <c r="BB807" s="395"/>
      <c r="BC807" s="395"/>
      <c r="BD807" s="395"/>
      <c r="BE807" s="398"/>
      <c r="BF807" s="399"/>
      <c r="BG807" s="399"/>
      <c r="BH807" s="399"/>
      <c r="BI807" s="399"/>
    </row>
    <row r="808" spans="2:61">
      <c r="B808" s="395"/>
      <c r="AA808" s="22"/>
      <c r="AE808" s="397"/>
      <c r="AF808" s="397"/>
      <c r="AG808" s="397"/>
      <c r="AH808" s="396"/>
      <c r="AJ808" s="396"/>
      <c r="AK808" s="396"/>
      <c r="AL808" s="396"/>
      <c r="AN808" s="396"/>
      <c r="AO808" s="396"/>
      <c r="AQ808" s="396"/>
      <c r="AS808" s="396"/>
      <c r="AU808" s="396"/>
      <c r="AV808" s="395"/>
      <c r="AW808" s="395"/>
      <c r="AX808" s="395"/>
      <c r="AY808" s="395"/>
      <c r="AZ808" s="395"/>
      <c r="BA808" s="395"/>
      <c r="BB808" s="395"/>
      <c r="BC808" s="395"/>
      <c r="BD808" s="395"/>
      <c r="BE808" s="398"/>
      <c r="BF808" s="399"/>
      <c r="BG808" s="399"/>
      <c r="BH808" s="399"/>
      <c r="BI808" s="399"/>
    </row>
    <row r="809" spans="2:61">
      <c r="B809" s="395"/>
      <c r="AA809" s="22"/>
      <c r="AE809" s="397"/>
      <c r="AF809" s="397"/>
      <c r="AG809" s="397"/>
      <c r="AH809" s="396"/>
      <c r="AJ809" s="396"/>
      <c r="AK809" s="396"/>
      <c r="AL809" s="396"/>
      <c r="AN809" s="396"/>
      <c r="AO809" s="396"/>
      <c r="AQ809" s="396"/>
      <c r="AS809" s="396"/>
      <c r="AU809" s="396"/>
      <c r="AV809" s="395"/>
      <c r="AW809" s="395"/>
      <c r="AX809" s="395"/>
      <c r="AY809" s="395"/>
      <c r="AZ809" s="395"/>
      <c r="BA809" s="395"/>
      <c r="BB809" s="395"/>
      <c r="BC809" s="395"/>
      <c r="BD809" s="395"/>
      <c r="BE809" s="398"/>
      <c r="BF809" s="399"/>
      <c r="BG809" s="399"/>
      <c r="BH809" s="399"/>
      <c r="BI809" s="399"/>
    </row>
    <row r="810" spans="2:61">
      <c r="B810" s="395"/>
      <c r="AA810" s="22"/>
      <c r="AE810" s="397"/>
      <c r="AF810" s="397"/>
      <c r="AG810" s="397"/>
      <c r="AH810" s="396"/>
      <c r="AJ810" s="396"/>
      <c r="AK810" s="396"/>
      <c r="AL810" s="396"/>
      <c r="AN810" s="396"/>
      <c r="AO810" s="396"/>
      <c r="AQ810" s="396"/>
      <c r="AS810" s="396"/>
      <c r="AU810" s="396"/>
      <c r="AV810" s="395"/>
      <c r="AW810" s="395"/>
      <c r="AX810" s="395"/>
      <c r="AY810" s="395"/>
      <c r="AZ810" s="395"/>
      <c r="BA810" s="395"/>
      <c r="BB810" s="395"/>
      <c r="BC810" s="395"/>
      <c r="BD810" s="395"/>
      <c r="BE810" s="398"/>
      <c r="BF810" s="399"/>
      <c r="BG810" s="399"/>
      <c r="BH810" s="399"/>
      <c r="BI810" s="399"/>
    </row>
    <row r="811" spans="2:61">
      <c r="B811" s="395"/>
      <c r="AA811" s="22"/>
      <c r="AE811" s="397"/>
      <c r="AF811" s="397"/>
      <c r="AG811" s="397"/>
      <c r="AH811" s="396"/>
      <c r="AJ811" s="396"/>
      <c r="AK811" s="396"/>
      <c r="AL811" s="396"/>
      <c r="AN811" s="396"/>
      <c r="AO811" s="396"/>
      <c r="AQ811" s="396"/>
      <c r="AS811" s="396"/>
      <c r="AU811" s="396"/>
      <c r="AV811" s="395"/>
      <c r="AW811" s="395"/>
      <c r="AX811" s="395"/>
      <c r="AY811" s="395"/>
      <c r="AZ811" s="395"/>
      <c r="BA811" s="395"/>
      <c r="BB811" s="395"/>
      <c r="BC811" s="395"/>
      <c r="BD811" s="395"/>
      <c r="BE811" s="398"/>
      <c r="BF811" s="399"/>
      <c r="BG811" s="399"/>
      <c r="BH811" s="399"/>
      <c r="BI811" s="399"/>
    </row>
    <row r="812" spans="2:61">
      <c r="B812" s="395"/>
      <c r="AA812" s="22"/>
      <c r="AE812" s="397"/>
      <c r="AF812" s="397"/>
      <c r="AG812" s="397"/>
      <c r="AH812" s="396"/>
      <c r="AJ812" s="396"/>
      <c r="AK812" s="396"/>
      <c r="AL812" s="396"/>
      <c r="AN812" s="396"/>
      <c r="AO812" s="396"/>
      <c r="AQ812" s="396"/>
      <c r="AS812" s="396"/>
      <c r="AU812" s="396"/>
      <c r="AV812" s="395"/>
      <c r="AW812" s="395"/>
      <c r="AX812" s="395"/>
      <c r="AY812" s="395"/>
      <c r="AZ812" s="395"/>
      <c r="BA812" s="395"/>
      <c r="BB812" s="395"/>
      <c r="BC812" s="395"/>
      <c r="BD812" s="395"/>
      <c r="BE812" s="398"/>
      <c r="BF812" s="399"/>
      <c r="BG812" s="399"/>
      <c r="BH812" s="399"/>
      <c r="BI812" s="399"/>
    </row>
    <row r="813" spans="2:61">
      <c r="B813" s="395"/>
      <c r="AA813" s="22"/>
      <c r="AE813" s="397"/>
      <c r="AF813" s="397"/>
      <c r="AG813" s="397"/>
      <c r="AH813" s="396"/>
      <c r="AJ813" s="396"/>
      <c r="AK813" s="396"/>
      <c r="AL813" s="396"/>
      <c r="AN813" s="396"/>
      <c r="AO813" s="396"/>
      <c r="AQ813" s="396"/>
      <c r="AS813" s="396"/>
      <c r="AU813" s="396"/>
      <c r="AV813" s="395"/>
      <c r="AW813" s="395"/>
      <c r="AX813" s="395"/>
      <c r="AY813" s="395"/>
      <c r="AZ813" s="395"/>
      <c r="BA813" s="395"/>
      <c r="BB813" s="395"/>
      <c r="BC813" s="395"/>
      <c r="BD813" s="395"/>
      <c r="BE813" s="398"/>
      <c r="BF813" s="399"/>
      <c r="BG813" s="399"/>
      <c r="BH813" s="399"/>
      <c r="BI813" s="399"/>
    </row>
    <row r="814" spans="2:61">
      <c r="B814" s="395"/>
      <c r="AA814" s="22"/>
      <c r="AE814" s="397"/>
      <c r="AF814" s="397"/>
      <c r="AG814" s="397"/>
      <c r="AH814" s="396"/>
      <c r="AJ814" s="396"/>
      <c r="AK814" s="396"/>
      <c r="AL814" s="396"/>
      <c r="AN814" s="396"/>
      <c r="AO814" s="396"/>
      <c r="AQ814" s="396"/>
      <c r="AS814" s="396"/>
      <c r="AU814" s="396"/>
      <c r="AV814" s="395"/>
      <c r="AW814" s="395"/>
      <c r="AX814" s="395"/>
      <c r="AY814" s="395"/>
      <c r="AZ814" s="395"/>
      <c r="BA814" s="395"/>
      <c r="BB814" s="395"/>
      <c r="BC814" s="395"/>
      <c r="BD814" s="395"/>
      <c r="BE814" s="398"/>
      <c r="BF814" s="399"/>
      <c r="BG814" s="399"/>
      <c r="BH814" s="399"/>
      <c r="BI814" s="399"/>
    </row>
    <row r="815" spans="2:61">
      <c r="B815" s="395"/>
      <c r="AA815" s="22"/>
      <c r="AE815" s="397"/>
      <c r="AF815" s="397"/>
      <c r="AG815" s="397"/>
      <c r="AH815" s="396"/>
      <c r="AJ815" s="396"/>
      <c r="AK815" s="396"/>
      <c r="AL815" s="396"/>
      <c r="AN815" s="396"/>
      <c r="AO815" s="396"/>
      <c r="AQ815" s="396"/>
      <c r="AS815" s="396"/>
      <c r="AU815" s="396"/>
      <c r="AV815" s="395"/>
      <c r="AW815" s="395"/>
      <c r="AX815" s="395"/>
      <c r="AY815" s="395"/>
      <c r="AZ815" s="395"/>
      <c r="BA815" s="395"/>
      <c r="BB815" s="395"/>
      <c r="BC815" s="395"/>
      <c r="BD815" s="395"/>
      <c r="BE815" s="398"/>
      <c r="BF815" s="399"/>
      <c r="BG815" s="399"/>
      <c r="BH815" s="399"/>
      <c r="BI815" s="399"/>
    </row>
    <row r="816" spans="2:61">
      <c r="B816" s="395"/>
      <c r="AA816" s="22"/>
      <c r="AE816" s="397"/>
      <c r="AF816" s="397"/>
      <c r="AG816" s="397"/>
      <c r="AH816" s="396"/>
      <c r="AJ816" s="396"/>
      <c r="AK816" s="396"/>
      <c r="AL816" s="396"/>
      <c r="AN816" s="396"/>
      <c r="AO816" s="396"/>
      <c r="AQ816" s="396"/>
      <c r="AS816" s="396"/>
      <c r="AU816" s="396"/>
      <c r="AV816" s="395"/>
      <c r="AW816" s="395"/>
      <c r="AX816" s="395"/>
      <c r="AY816" s="395"/>
      <c r="AZ816" s="395"/>
      <c r="BA816" s="395"/>
      <c r="BB816" s="395"/>
      <c r="BC816" s="395"/>
      <c r="BD816" s="395"/>
      <c r="BE816" s="398"/>
      <c r="BF816" s="399"/>
      <c r="BG816" s="399"/>
      <c r="BH816" s="399"/>
      <c r="BI816" s="399"/>
    </row>
    <row r="817" spans="2:61">
      <c r="B817" s="395"/>
      <c r="AA817" s="22"/>
      <c r="AE817" s="397"/>
      <c r="AF817" s="397"/>
      <c r="AG817" s="397"/>
      <c r="AH817" s="396"/>
      <c r="AJ817" s="396"/>
      <c r="AK817" s="396"/>
      <c r="AL817" s="396"/>
      <c r="AN817" s="396"/>
      <c r="AO817" s="396"/>
      <c r="AQ817" s="396"/>
      <c r="AS817" s="396"/>
      <c r="AU817" s="396"/>
      <c r="AV817" s="395"/>
      <c r="AW817" s="395"/>
      <c r="AX817" s="395"/>
      <c r="AY817" s="395"/>
      <c r="AZ817" s="395"/>
      <c r="BA817" s="395"/>
      <c r="BB817" s="395"/>
      <c r="BC817" s="395"/>
      <c r="BD817" s="395"/>
      <c r="BE817" s="398"/>
      <c r="BF817" s="399"/>
      <c r="BG817" s="399"/>
      <c r="BH817" s="399"/>
      <c r="BI817" s="399"/>
    </row>
    <row r="818" spans="2:61">
      <c r="B818" s="395"/>
      <c r="AA818" s="22"/>
      <c r="AE818" s="397"/>
      <c r="AF818" s="397"/>
      <c r="AG818" s="397"/>
      <c r="AH818" s="396"/>
      <c r="AJ818" s="396"/>
      <c r="AK818" s="396"/>
      <c r="AL818" s="396"/>
      <c r="AN818" s="396"/>
      <c r="AO818" s="396"/>
      <c r="AQ818" s="396"/>
      <c r="AS818" s="396"/>
      <c r="AU818" s="396"/>
      <c r="AV818" s="395"/>
      <c r="AW818" s="395"/>
      <c r="AX818" s="395"/>
      <c r="AY818" s="395"/>
      <c r="AZ818" s="395"/>
      <c r="BA818" s="395"/>
      <c r="BB818" s="395"/>
      <c r="BC818" s="395"/>
      <c r="BD818" s="395"/>
      <c r="BE818" s="398"/>
      <c r="BF818" s="399"/>
      <c r="BG818" s="399"/>
      <c r="BH818" s="399"/>
      <c r="BI818" s="399"/>
    </row>
    <row r="819" spans="2:61">
      <c r="B819" s="395"/>
      <c r="AA819" s="22"/>
      <c r="AE819" s="397"/>
      <c r="AF819" s="397"/>
      <c r="AG819" s="397"/>
      <c r="AH819" s="396"/>
      <c r="AJ819" s="396"/>
      <c r="AK819" s="396"/>
      <c r="AL819" s="396"/>
      <c r="AN819" s="396"/>
      <c r="AO819" s="396"/>
      <c r="AQ819" s="396"/>
      <c r="AS819" s="396"/>
      <c r="AU819" s="396"/>
      <c r="AV819" s="395"/>
      <c r="AW819" s="395"/>
      <c r="AX819" s="395"/>
      <c r="AY819" s="395"/>
      <c r="AZ819" s="395"/>
      <c r="BA819" s="395"/>
      <c r="BB819" s="395"/>
      <c r="BC819" s="395"/>
      <c r="BD819" s="395"/>
      <c r="BE819" s="398"/>
      <c r="BF819" s="399"/>
      <c r="BG819" s="399"/>
      <c r="BH819" s="399"/>
      <c r="BI819" s="399"/>
    </row>
    <row r="820" spans="2:61">
      <c r="B820" s="395"/>
      <c r="AA820" s="22"/>
      <c r="AE820" s="397"/>
      <c r="AF820" s="397"/>
      <c r="AG820" s="397"/>
      <c r="AH820" s="396"/>
      <c r="AJ820" s="396"/>
      <c r="AK820" s="396"/>
      <c r="AL820" s="396"/>
      <c r="AN820" s="396"/>
      <c r="AO820" s="396"/>
      <c r="AQ820" s="396"/>
      <c r="AS820" s="396"/>
      <c r="AU820" s="396"/>
      <c r="AV820" s="395"/>
      <c r="AW820" s="395"/>
      <c r="AX820" s="395"/>
      <c r="AY820" s="395"/>
      <c r="AZ820" s="395"/>
      <c r="BA820" s="395"/>
      <c r="BB820" s="395"/>
      <c r="BC820" s="395"/>
      <c r="BD820" s="395"/>
      <c r="BE820" s="398"/>
      <c r="BF820" s="399"/>
      <c r="BG820" s="399"/>
      <c r="BH820" s="399"/>
      <c r="BI820" s="399"/>
    </row>
    <row r="821" spans="2:61">
      <c r="B821" s="395"/>
      <c r="AA821" s="22"/>
      <c r="AE821" s="397"/>
      <c r="AF821" s="397"/>
      <c r="AG821" s="397"/>
      <c r="AH821" s="396"/>
      <c r="AJ821" s="396"/>
      <c r="AK821" s="396"/>
      <c r="AL821" s="396"/>
      <c r="AN821" s="396"/>
      <c r="AO821" s="396"/>
      <c r="AQ821" s="396"/>
      <c r="AS821" s="396"/>
      <c r="AU821" s="396"/>
      <c r="AV821" s="395"/>
      <c r="AW821" s="395"/>
      <c r="AX821" s="395"/>
      <c r="AY821" s="395"/>
      <c r="AZ821" s="395"/>
      <c r="BA821" s="395"/>
      <c r="BB821" s="395"/>
      <c r="BC821" s="395"/>
      <c r="BD821" s="395"/>
      <c r="BE821" s="398"/>
      <c r="BF821" s="399"/>
      <c r="BG821" s="399"/>
      <c r="BH821" s="399"/>
      <c r="BI821" s="399"/>
    </row>
    <row r="822" spans="2:61">
      <c r="B822" s="395"/>
      <c r="AA822" s="22"/>
      <c r="AE822" s="397"/>
      <c r="AF822" s="397"/>
      <c r="AG822" s="397"/>
      <c r="AH822" s="396"/>
      <c r="AJ822" s="396"/>
      <c r="AK822" s="396"/>
      <c r="AL822" s="396"/>
      <c r="AN822" s="396"/>
      <c r="AO822" s="396"/>
      <c r="AQ822" s="396"/>
      <c r="AS822" s="396"/>
      <c r="AU822" s="396"/>
      <c r="AV822" s="395"/>
      <c r="AW822" s="395"/>
      <c r="AX822" s="395"/>
      <c r="AY822" s="395"/>
      <c r="AZ822" s="395"/>
      <c r="BA822" s="395"/>
      <c r="BB822" s="395"/>
      <c r="BC822" s="395"/>
      <c r="BD822" s="395"/>
      <c r="BE822" s="398"/>
      <c r="BF822" s="399"/>
      <c r="BG822" s="399"/>
      <c r="BH822" s="399"/>
      <c r="BI822" s="399"/>
    </row>
    <row r="823" spans="2:61">
      <c r="B823" s="395"/>
      <c r="AA823" s="22"/>
      <c r="AE823" s="397"/>
      <c r="AF823" s="397"/>
      <c r="AG823" s="397"/>
      <c r="AH823" s="396"/>
      <c r="AJ823" s="396"/>
      <c r="AK823" s="396"/>
      <c r="AL823" s="396"/>
      <c r="AN823" s="396"/>
      <c r="AO823" s="396"/>
      <c r="AQ823" s="396"/>
      <c r="AS823" s="396"/>
      <c r="AU823" s="396"/>
      <c r="AV823" s="395"/>
      <c r="AW823" s="395"/>
      <c r="AX823" s="395"/>
      <c r="AY823" s="395"/>
      <c r="AZ823" s="395"/>
      <c r="BA823" s="395"/>
      <c r="BB823" s="395"/>
      <c r="BC823" s="395"/>
      <c r="BD823" s="395"/>
      <c r="BE823" s="398"/>
      <c r="BF823" s="399"/>
      <c r="BG823" s="399"/>
      <c r="BH823" s="399"/>
      <c r="BI823" s="399"/>
    </row>
    <row r="824" spans="2:61">
      <c r="B824" s="395"/>
      <c r="AA824" s="22"/>
      <c r="AE824" s="397"/>
      <c r="AF824" s="397"/>
      <c r="AG824" s="397"/>
      <c r="AH824" s="396"/>
      <c r="AJ824" s="396"/>
      <c r="AK824" s="396"/>
      <c r="AL824" s="396"/>
      <c r="AN824" s="396"/>
      <c r="AO824" s="396"/>
      <c r="AQ824" s="396"/>
      <c r="AS824" s="396"/>
      <c r="AU824" s="396"/>
      <c r="AV824" s="395"/>
      <c r="AW824" s="395"/>
      <c r="AX824" s="395"/>
      <c r="AY824" s="395"/>
      <c r="AZ824" s="395"/>
      <c r="BA824" s="395"/>
      <c r="BB824" s="395"/>
      <c r="BC824" s="395"/>
      <c r="BD824" s="395"/>
      <c r="BE824" s="398"/>
      <c r="BF824" s="399"/>
      <c r="BG824" s="399"/>
      <c r="BH824" s="399"/>
      <c r="BI824" s="399"/>
    </row>
    <row r="825" spans="2:61">
      <c r="B825" s="395"/>
      <c r="AA825" s="22"/>
      <c r="AE825" s="397"/>
      <c r="AF825" s="397"/>
      <c r="AG825" s="397"/>
      <c r="AH825" s="396"/>
      <c r="AJ825" s="396"/>
      <c r="AK825" s="396"/>
      <c r="AL825" s="396"/>
      <c r="AN825" s="396"/>
      <c r="AO825" s="396"/>
      <c r="AQ825" s="396"/>
      <c r="AS825" s="396"/>
      <c r="AU825" s="396"/>
      <c r="AV825" s="395"/>
      <c r="AW825" s="395"/>
      <c r="AX825" s="395"/>
      <c r="AY825" s="395"/>
      <c r="AZ825" s="395"/>
      <c r="BA825" s="395"/>
      <c r="BB825" s="395"/>
      <c r="BC825" s="395"/>
      <c r="BD825" s="395"/>
      <c r="BE825" s="398"/>
      <c r="BF825" s="399"/>
      <c r="BG825" s="399"/>
      <c r="BH825" s="399"/>
      <c r="BI825" s="399"/>
    </row>
    <row r="826" spans="2:61">
      <c r="B826" s="395"/>
      <c r="AA826" s="22"/>
      <c r="AE826" s="397"/>
      <c r="AF826" s="397"/>
      <c r="AG826" s="397"/>
      <c r="AH826" s="396"/>
      <c r="AJ826" s="396"/>
      <c r="AK826" s="396"/>
      <c r="AL826" s="396"/>
      <c r="AN826" s="396"/>
      <c r="AO826" s="396"/>
      <c r="AQ826" s="396"/>
      <c r="AS826" s="396"/>
      <c r="AU826" s="396"/>
      <c r="AV826" s="395"/>
      <c r="AW826" s="395"/>
      <c r="AX826" s="395"/>
      <c r="AY826" s="395"/>
      <c r="AZ826" s="395"/>
      <c r="BA826" s="395"/>
      <c r="BB826" s="395"/>
      <c r="BC826" s="395"/>
      <c r="BD826" s="395"/>
      <c r="BE826" s="398"/>
      <c r="BF826" s="399"/>
      <c r="BG826" s="399"/>
      <c r="BH826" s="399"/>
      <c r="BI826" s="399"/>
    </row>
    <row r="827" spans="2:61">
      <c r="B827" s="395"/>
      <c r="AA827" s="22"/>
      <c r="AE827" s="397"/>
      <c r="AF827" s="397"/>
      <c r="AG827" s="397"/>
      <c r="AH827" s="396"/>
      <c r="AJ827" s="396"/>
      <c r="AK827" s="396"/>
      <c r="AL827" s="396"/>
      <c r="AN827" s="396"/>
      <c r="AO827" s="396"/>
      <c r="AQ827" s="396"/>
      <c r="AS827" s="396"/>
      <c r="AU827" s="396"/>
      <c r="AV827" s="395"/>
      <c r="AW827" s="395"/>
      <c r="AX827" s="395"/>
      <c r="AY827" s="395"/>
      <c r="AZ827" s="395"/>
      <c r="BA827" s="395"/>
      <c r="BB827" s="395"/>
      <c r="BC827" s="395"/>
      <c r="BD827" s="395"/>
      <c r="BE827" s="398"/>
      <c r="BF827" s="399"/>
      <c r="BG827" s="399"/>
      <c r="BH827" s="399"/>
      <c r="BI827" s="399"/>
    </row>
    <row r="828" spans="2:61">
      <c r="B828" s="395"/>
      <c r="AA828" s="22"/>
      <c r="AE828" s="397"/>
      <c r="AF828" s="397"/>
      <c r="AG828" s="397"/>
      <c r="AH828" s="396"/>
      <c r="AJ828" s="396"/>
      <c r="AK828" s="396"/>
      <c r="AL828" s="396"/>
      <c r="AN828" s="396"/>
      <c r="AO828" s="396"/>
      <c r="AQ828" s="396"/>
      <c r="AS828" s="396"/>
      <c r="AU828" s="396"/>
      <c r="AV828" s="395"/>
      <c r="AW828" s="395"/>
      <c r="AX828" s="395"/>
      <c r="AY828" s="395"/>
      <c r="AZ828" s="395"/>
      <c r="BA828" s="395"/>
      <c r="BB828" s="395"/>
      <c r="BC828" s="395"/>
      <c r="BD828" s="395"/>
      <c r="BE828" s="398"/>
      <c r="BF828" s="399"/>
      <c r="BG828" s="399"/>
      <c r="BH828" s="399"/>
      <c r="BI828" s="399"/>
    </row>
    <row r="829" spans="2:61">
      <c r="B829" s="395"/>
      <c r="AA829" s="22"/>
      <c r="AE829" s="397"/>
      <c r="AF829" s="397"/>
      <c r="AG829" s="397"/>
      <c r="AH829" s="396"/>
      <c r="AJ829" s="396"/>
      <c r="AK829" s="396"/>
      <c r="AL829" s="396"/>
      <c r="AN829" s="396"/>
      <c r="AO829" s="396"/>
      <c r="AQ829" s="396"/>
      <c r="AS829" s="396"/>
      <c r="AU829" s="396"/>
      <c r="AV829" s="395"/>
      <c r="AW829" s="395"/>
      <c r="AX829" s="395"/>
      <c r="AY829" s="395"/>
      <c r="AZ829" s="395"/>
      <c r="BA829" s="395"/>
      <c r="BB829" s="395"/>
      <c r="BC829" s="395"/>
      <c r="BD829" s="395"/>
      <c r="BE829" s="398"/>
      <c r="BF829" s="399"/>
      <c r="BG829" s="399"/>
      <c r="BH829" s="399"/>
      <c r="BI829" s="399"/>
    </row>
    <row r="830" spans="2:61">
      <c r="B830" s="395"/>
      <c r="AA830" s="22"/>
      <c r="AE830" s="397"/>
      <c r="AF830" s="397"/>
      <c r="AG830" s="397"/>
      <c r="AH830" s="396"/>
      <c r="AJ830" s="396"/>
      <c r="AK830" s="396"/>
      <c r="AL830" s="396"/>
      <c r="AN830" s="396"/>
      <c r="AO830" s="396"/>
      <c r="AQ830" s="396"/>
      <c r="AS830" s="396"/>
      <c r="AU830" s="396"/>
      <c r="AV830" s="395"/>
      <c r="AW830" s="395"/>
      <c r="AX830" s="395"/>
      <c r="AY830" s="395"/>
      <c r="AZ830" s="395"/>
      <c r="BA830" s="395"/>
      <c r="BB830" s="395"/>
      <c r="BC830" s="395"/>
      <c r="BD830" s="395"/>
      <c r="BE830" s="398"/>
      <c r="BF830" s="399"/>
      <c r="BG830" s="399"/>
      <c r="BH830" s="399"/>
      <c r="BI830" s="399"/>
    </row>
    <row r="831" spans="2:61">
      <c r="B831" s="395"/>
      <c r="AA831" s="22"/>
      <c r="AE831" s="397"/>
      <c r="AF831" s="397"/>
      <c r="AG831" s="397"/>
      <c r="AH831" s="396"/>
      <c r="AJ831" s="396"/>
      <c r="AK831" s="396"/>
      <c r="AL831" s="396"/>
      <c r="AN831" s="396"/>
      <c r="AO831" s="396"/>
      <c r="AQ831" s="396"/>
      <c r="AS831" s="396"/>
      <c r="AU831" s="396"/>
      <c r="AV831" s="395"/>
      <c r="AW831" s="395"/>
      <c r="AX831" s="395"/>
      <c r="AY831" s="395"/>
      <c r="AZ831" s="395"/>
      <c r="BA831" s="395"/>
      <c r="BB831" s="395"/>
      <c r="BC831" s="395"/>
      <c r="BD831" s="395"/>
      <c r="BE831" s="398"/>
      <c r="BF831" s="399"/>
      <c r="BG831" s="399"/>
      <c r="BH831" s="399"/>
      <c r="BI831" s="399"/>
    </row>
    <row r="832" spans="2:61">
      <c r="B832" s="395"/>
      <c r="AA832" s="22"/>
      <c r="AE832" s="397"/>
      <c r="AF832" s="397"/>
      <c r="AG832" s="397"/>
      <c r="AH832" s="396"/>
      <c r="AJ832" s="396"/>
      <c r="AK832" s="396"/>
      <c r="AL832" s="396"/>
      <c r="AN832" s="396"/>
      <c r="AO832" s="396"/>
      <c r="AQ832" s="396"/>
      <c r="AS832" s="396"/>
      <c r="AU832" s="396"/>
      <c r="AV832" s="395"/>
      <c r="AW832" s="395"/>
      <c r="AX832" s="395"/>
      <c r="AY832" s="395"/>
      <c r="AZ832" s="395"/>
      <c r="BA832" s="395"/>
      <c r="BB832" s="395"/>
      <c r="BC832" s="395"/>
      <c r="BD832" s="395"/>
      <c r="BE832" s="398"/>
      <c r="BF832" s="399"/>
      <c r="BG832" s="399"/>
      <c r="BH832" s="399"/>
      <c r="BI832" s="399"/>
    </row>
    <row r="833" spans="2:61">
      <c r="B833" s="395"/>
      <c r="AA833" s="22"/>
      <c r="AE833" s="397"/>
      <c r="AF833" s="397"/>
      <c r="AG833" s="397"/>
      <c r="AH833" s="396"/>
      <c r="AJ833" s="396"/>
      <c r="AK833" s="396"/>
      <c r="AL833" s="396"/>
      <c r="AN833" s="396"/>
      <c r="AO833" s="396"/>
      <c r="AQ833" s="396"/>
      <c r="AS833" s="396"/>
      <c r="AU833" s="396"/>
      <c r="AV833" s="395"/>
      <c r="AW833" s="395"/>
      <c r="AX833" s="395"/>
      <c r="AY833" s="395"/>
      <c r="AZ833" s="395"/>
      <c r="BA833" s="395"/>
      <c r="BB833" s="395"/>
      <c r="BC833" s="395"/>
      <c r="BD833" s="395"/>
      <c r="BE833" s="398"/>
      <c r="BF833" s="399"/>
      <c r="BG833" s="399"/>
      <c r="BH833" s="399"/>
      <c r="BI833" s="399"/>
    </row>
    <row r="834" spans="2:61">
      <c r="B834" s="395"/>
      <c r="AA834" s="22"/>
      <c r="AE834" s="397"/>
      <c r="AF834" s="397"/>
      <c r="AG834" s="397"/>
      <c r="AH834" s="396"/>
      <c r="AJ834" s="396"/>
      <c r="AK834" s="396"/>
      <c r="AL834" s="396"/>
      <c r="AN834" s="396"/>
      <c r="AO834" s="396"/>
      <c r="AQ834" s="396"/>
      <c r="AS834" s="396"/>
      <c r="AU834" s="396"/>
      <c r="AV834" s="395"/>
      <c r="AW834" s="395"/>
      <c r="AX834" s="395"/>
      <c r="AY834" s="395"/>
      <c r="AZ834" s="395"/>
      <c r="BA834" s="395"/>
      <c r="BB834" s="395"/>
      <c r="BC834" s="395"/>
      <c r="BD834" s="395"/>
      <c r="BE834" s="398"/>
      <c r="BF834" s="399"/>
      <c r="BG834" s="399"/>
      <c r="BH834" s="399"/>
      <c r="BI834" s="399"/>
    </row>
    <row r="835" spans="2:61">
      <c r="B835" s="395"/>
      <c r="AA835" s="22"/>
      <c r="AE835" s="397"/>
      <c r="AF835" s="397"/>
      <c r="AG835" s="397"/>
      <c r="AH835" s="396"/>
      <c r="AJ835" s="396"/>
      <c r="AK835" s="396"/>
      <c r="AL835" s="396"/>
      <c r="AN835" s="396"/>
      <c r="AO835" s="396"/>
      <c r="AQ835" s="396"/>
      <c r="AS835" s="396"/>
      <c r="AU835" s="396"/>
      <c r="AV835" s="395"/>
      <c r="AW835" s="395"/>
      <c r="AX835" s="395"/>
      <c r="AY835" s="395"/>
      <c r="AZ835" s="395"/>
      <c r="BA835" s="395"/>
      <c r="BB835" s="395"/>
      <c r="BC835" s="395"/>
      <c r="BD835" s="395"/>
      <c r="BE835" s="398"/>
      <c r="BF835" s="399"/>
      <c r="BG835" s="399"/>
      <c r="BH835" s="399"/>
      <c r="BI835" s="399"/>
    </row>
    <row r="836" spans="2:61">
      <c r="B836" s="395"/>
      <c r="AA836" s="22"/>
      <c r="AE836" s="397"/>
      <c r="AF836" s="397"/>
      <c r="AG836" s="397"/>
      <c r="AH836" s="396"/>
      <c r="AJ836" s="396"/>
      <c r="AK836" s="396"/>
      <c r="AL836" s="396"/>
      <c r="AN836" s="396"/>
      <c r="AO836" s="396"/>
      <c r="AQ836" s="396"/>
      <c r="AS836" s="396"/>
      <c r="AU836" s="396"/>
      <c r="AV836" s="395"/>
      <c r="AW836" s="395"/>
      <c r="AX836" s="395"/>
      <c r="AY836" s="395"/>
      <c r="AZ836" s="395"/>
      <c r="BA836" s="395"/>
      <c r="BB836" s="395"/>
      <c r="BC836" s="395"/>
      <c r="BD836" s="395"/>
      <c r="BE836" s="398"/>
      <c r="BF836" s="399"/>
      <c r="BG836" s="399"/>
      <c r="BH836" s="399"/>
      <c r="BI836" s="399"/>
    </row>
    <row r="837" spans="2:61">
      <c r="B837" s="395"/>
      <c r="AA837" s="22"/>
      <c r="AE837" s="397"/>
      <c r="AF837" s="397"/>
      <c r="AG837" s="397"/>
      <c r="AH837" s="396"/>
      <c r="AJ837" s="396"/>
      <c r="AK837" s="396"/>
      <c r="AL837" s="396"/>
      <c r="AN837" s="396"/>
      <c r="AO837" s="396"/>
      <c r="AQ837" s="396"/>
      <c r="AS837" s="396"/>
      <c r="AU837" s="396"/>
      <c r="AV837" s="395"/>
      <c r="AW837" s="395"/>
      <c r="AX837" s="395"/>
      <c r="AY837" s="395"/>
      <c r="AZ837" s="395"/>
      <c r="BA837" s="395"/>
      <c r="BB837" s="395"/>
      <c r="BC837" s="395"/>
      <c r="BD837" s="395"/>
      <c r="BE837" s="398"/>
      <c r="BF837" s="399"/>
      <c r="BG837" s="399"/>
      <c r="BH837" s="399"/>
      <c r="BI837" s="399"/>
    </row>
    <row r="838" spans="2:61">
      <c r="B838" s="395"/>
      <c r="AA838" s="22"/>
      <c r="AE838" s="397"/>
      <c r="AF838" s="397"/>
      <c r="AG838" s="397"/>
      <c r="AH838" s="396"/>
      <c r="AJ838" s="396"/>
      <c r="AK838" s="396"/>
      <c r="AL838" s="396"/>
      <c r="AN838" s="396"/>
      <c r="AO838" s="396"/>
      <c r="AQ838" s="396"/>
      <c r="AS838" s="396"/>
      <c r="AU838" s="396"/>
      <c r="AV838" s="395"/>
      <c r="AW838" s="395"/>
      <c r="AX838" s="395"/>
      <c r="AY838" s="395"/>
      <c r="AZ838" s="395"/>
      <c r="BA838" s="395"/>
      <c r="BB838" s="395"/>
      <c r="BC838" s="395"/>
      <c r="BD838" s="395"/>
      <c r="BE838" s="398"/>
      <c r="BF838" s="399"/>
      <c r="BG838" s="399"/>
      <c r="BH838" s="399"/>
      <c r="BI838" s="399"/>
    </row>
    <row r="839" spans="2:61">
      <c r="B839" s="395"/>
      <c r="AA839" s="22"/>
      <c r="AE839" s="397"/>
      <c r="AF839" s="397"/>
      <c r="AG839" s="397"/>
      <c r="AH839" s="396"/>
      <c r="AJ839" s="396"/>
      <c r="AK839" s="396"/>
      <c r="AL839" s="396"/>
      <c r="AN839" s="396"/>
      <c r="AO839" s="396"/>
      <c r="AQ839" s="396"/>
      <c r="AS839" s="396"/>
      <c r="AU839" s="396"/>
      <c r="AV839" s="395"/>
      <c r="AW839" s="395"/>
      <c r="AX839" s="395"/>
      <c r="AY839" s="395"/>
      <c r="AZ839" s="395"/>
      <c r="BA839" s="395"/>
      <c r="BB839" s="395"/>
      <c r="BC839" s="395"/>
      <c r="BD839" s="395"/>
      <c r="BE839" s="398"/>
      <c r="BF839" s="399"/>
      <c r="BG839" s="399"/>
      <c r="BH839" s="399"/>
      <c r="BI839" s="399"/>
    </row>
    <row r="840" spans="2:61">
      <c r="B840" s="395"/>
      <c r="AA840" s="22"/>
      <c r="AE840" s="397"/>
      <c r="AF840" s="397"/>
      <c r="AG840" s="397"/>
      <c r="AH840" s="396"/>
      <c r="AJ840" s="396"/>
      <c r="AK840" s="396"/>
      <c r="AL840" s="396"/>
      <c r="AN840" s="396"/>
      <c r="AO840" s="396"/>
      <c r="AQ840" s="396"/>
      <c r="AS840" s="396"/>
      <c r="AU840" s="396"/>
      <c r="AV840" s="395"/>
      <c r="AW840" s="395"/>
      <c r="AX840" s="395"/>
      <c r="AY840" s="395"/>
      <c r="AZ840" s="395"/>
      <c r="BA840" s="395"/>
      <c r="BB840" s="395"/>
      <c r="BC840" s="395"/>
      <c r="BD840" s="395"/>
      <c r="BE840" s="398"/>
      <c r="BF840" s="399"/>
      <c r="BG840" s="399"/>
      <c r="BH840" s="399"/>
      <c r="BI840" s="399"/>
    </row>
    <row r="841" spans="2:61">
      <c r="B841" s="395"/>
      <c r="AA841" s="22"/>
      <c r="AE841" s="397"/>
      <c r="AF841" s="397"/>
      <c r="AG841" s="397"/>
      <c r="AH841" s="396"/>
      <c r="AJ841" s="396"/>
      <c r="AK841" s="396"/>
      <c r="AL841" s="396"/>
      <c r="AN841" s="396"/>
      <c r="AO841" s="396"/>
      <c r="AQ841" s="396"/>
      <c r="AS841" s="396"/>
      <c r="AU841" s="396"/>
      <c r="AV841" s="395"/>
      <c r="AW841" s="395"/>
      <c r="AX841" s="395"/>
      <c r="AY841" s="395"/>
      <c r="AZ841" s="395"/>
      <c r="BA841" s="395"/>
      <c r="BB841" s="395"/>
      <c r="BC841" s="395"/>
      <c r="BD841" s="395"/>
      <c r="BE841" s="398"/>
      <c r="BF841" s="399"/>
      <c r="BG841" s="399"/>
      <c r="BH841" s="399"/>
      <c r="BI841" s="399"/>
    </row>
    <row r="842" spans="2:61">
      <c r="B842" s="395"/>
      <c r="AA842" s="22"/>
      <c r="AE842" s="397"/>
      <c r="AF842" s="397"/>
      <c r="AG842" s="397"/>
      <c r="AH842" s="396"/>
      <c r="AJ842" s="396"/>
      <c r="AK842" s="396"/>
      <c r="AL842" s="396"/>
      <c r="AN842" s="396"/>
      <c r="AO842" s="396"/>
      <c r="AQ842" s="396"/>
      <c r="AS842" s="396"/>
      <c r="AU842" s="396"/>
      <c r="AV842" s="395"/>
      <c r="AW842" s="395"/>
      <c r="AX842" s="395"/>
      <c r="AY842" s="395"/>
      <c r="AZ842" s="395"/>
      <c r="BA842" s="395"/>
      <c r="BB842" s="395"/>
      <c r="BC842" s="395"/>
      <c r="BD842" s="395"/>
      <c r="BE842" s="398"/>
      <c r="BF842" s="399"/>
      <c r="BG842" s="399"/>
      <c r="BH842" s="399"/>
      <c r="BI842" s="399"/>
    </row>
    <row r="843" spans="2:61">
      <c r="B843" s="395"/>
      <c r="AA843" s="22"/>
      <c r="AE843" s="397"/>
      <c r="AF843" s="397"/>
      <c r="AG843" s="397"/>
      <c r="AH843" s="396"/>
      <c r="AJ843" s="396"/>
      <c r="AK843" s="396"/>
      <c r="AL843" s="396"/>
      <c r="AN843" s="396"/>
      <c r="AO843" s="396"/>
      <c r="AQ843" s="396"/>
      <c r="AS843" s="396"/>
      <c r="AU843" s="396"/>
      <c r="AV843" s="395"/>
      <c r="AW843" s="395"/>
      <c r="AX843" s="395"/>
      <c r="AY843" s="395"/>
      <c r="AZ843" s="395"/>
      <c r="BA843" s="395"/>
      <c r="BB843" s="395"/>
      <c r="BC843" s="395"/>
      <c r="BD843" s="395"/>
      <c r="BE843" s="398"/>
      <c r="BF843" s="399"/>
      <c r="BG843" s="399"/>
      <c r="BH843" s="399"/>
      <c r="BI843" s="399"/>
    </row>
    <row r="844" spans="2:61">
      <c r="B844" s="395"/>
      <c r="AA844" s="22"/>
      <c r="AE844" s="397"/>
      <c r="AF844" s="397"/>
      <c r="AG844" s="397"/>
      <c r="AH844" s="396"/>
      <c r="AJ844" s="396"/>
      <c r="AK844" s="396"/>
      <c r="AL844" s="396"/>
      <c r="AN844" s="396"/>
      <c r="AO844" s="396"/>
      <c r="AQ844" s="396"/>
      <c r="AS844" s="396"/>
      <c r="AU844" s="396"/>
      <c r="AV844" s="395"/>
      <c r="AW844" s="395"/>
      <c r="AX844" s="395"/>
      <c r="AY844" s="395"/>
      <c r="AZ844" s="395"/>
      <c r="BA844" s="395"/>
      <c r="BB844" s="395"/>
      <c r="BC844" s="395"/>
      <c r="BD844" s="395"/>
      <c r="BE844" s="398"/>
      <c r="BF844" s="399"/>
      <c r="BG844" s="399"/>
      <c r="BH844" s="399"/>
      <c r="BI844" s="399"/>
    </row>
    <row r="845" spans="2:61">
      <c r="B845" s="395"/>
      <c r="AA845" s="22"/>
      <c r="AE845" s="397"/>
      <c r="AF845" s="397"/>
      <c r="AG845" s="397"/>
      <c r="AH845" s="396"/>
      <c r="AJ845" s="396"/>
      <c r="AK845" s="396"/>
      <c r="AL845" s="396"/>
      <c r="AN845" s="396"/>
      <c r="AO845" s="396"/>
      <c r="AQ845" s="396"/>
      <c r="AS845" s="396"/>
      <c r="AU845" s="396"/>
      <c r="AV845" s="395"/>
      <c r="AW845" s="395"/>
      <c r="AX845" s="395"/>
      <c r="AY845" s="395"/>
      <c r="AZ845" s="395"/>
      <c r="BA845" s="395"/>
      <c r="BB845" s="395"/>
      <c r="BC845" s="395"/>
      <c r="BD845" s="395"/>
      <c r="BE845" s="398"/>
      <c r="BF845" s="399"/>
      <c r="BG845" s="399"/>
      <c r="BH845" s="399"/>
      <c r="BI845" s="399"/>
    </row>
    <row r="846" spans="2:61">
      <c r="B846" s="395"/>
      <c r="AA846" s="22"/>
      <c r="AE846" s="397"/>
      <c r="AF846" s="397"/>
      <c r="AG846" s="397"/>
      <c r="AH846" s="396"/>
      <c r="AJ846" s="396"/>
      <c r="AK846" s="396"/>
      <c r="AL846" s="396"/>
      <c r="AN846" s="396"/>
      <c r="AO846" s="396"/>
      <c r="AQ846" s="396"/>
      <c r="AS846" s="396"/>
      <c r="AU846" s="396"/>
      <c r="AV846" s="395"/>
      <c r="AW846" s="395"/>
      <c r="AX846" s="395"/>
      <c r="AY846" s="395"/>
      <c r="AZ846" s="395"/>
      <c r="BA846" s="395"/>
      <c r="BB846" s="395"/>
      <c r="BC846" s="395"/>
      <c r="BD846" s="395"/>
      <c r="BE846" s="398"/>
      <c r="BF846" s="399"/>
      <c r="BG846" s="399"/>
      <c r="BH846" s="399"/>
      <c r="BI846" s="399"/>
    </row>
    <row r="847" spans="2:61">
      <c r="B847" s="395"/>
      <c r="AA847" s="22"/>
      <c r="AE847" s="397"/>
      <c r="AF847" s="397"/>
      <c r="AG847" s="397"/>
      <c r="AH847" s="396"/>
      <c r="AJ847" s="396"/>
      <c r="AK847" s="396"/>
      <c r="AL847" s="396"/>
      <c r="AN847" s="396"/>
      <c r="AO847" s="396"/>
      <c r="AQ847" s="396"/>
      <c r="AS847" s="396"/>
      <c r="AU847" s="396"/>
      <c r="AV847" s="395"/>
      <c r="AW847" s="395"/>
      <c r="AX847" s="395"/>
      <c r="AY847" s="395"/>
      <c r="AZ847" s="395"/>
      <c r="BA847" s="395"/>
      <c r="BB847" s="395"/>
      <c r="BC847" s="395"/>
      <c r="BD847" s="395"/>
      <c r="BE847" s="398"/>
      <c r="BF847" s="399"/>
      <c r="BG847" s="399"/>
      <c r="BH847" s="399"/>
      <c r="BI847" s="399"/>
    </row>
    <row r="848" spans="2:61">
      <c r="B848" s="395"/>
      <c r="AA848" s="22"/>
      <c r="AE848" s="397"/>
      <c r="AF848" s="397"/>
      <c r="AG848" s="397"/>
      <c r="AH848" s="396"/>
      <c r="AJ848" s="396"/>
      <c r="AK848" s="396"/>
      <c r="AL848" s="396"/>
      <c r="AN848" s="396"/>
      <c r="AO848" s="396"/>
      <c r="AQ848" s="396"/>
      <c r="AS848" s="396"/>
      <c r="AU848" s="396"/>
      <c r="AV848" s="395"/>
      <c r="AW848" s="395"/>
      <c r="AX848" s="395"/>
      <c r="AY848" s="395"/>
      <c r="AZ848" s="395"/>
      <c r="BA848" s="395"/>
      <c r="BB848" s="395"/>
      <c r="BC848" s="395"/>
      <c r="BD848" s="395"/>
      <c r="BE848" s="398"/>
      <c r="BF848" s="399"/>
      <c r="BG848" s="399"/>
      <c r="BH848" s="399"/>
      <c r="BI848" s="399"/>
    </row>
    <row r="849" spans="2:61">
      <c r="B849" s="395"/>
      <c r="AA849" s="22"/>
      <c r="AE849" s="397"/>
      <c r="AF849" s="397"/>
      <c r="AG849" s="397"/>
      <c r="AH849" s="396"/>
      <c r="AJ849" s="396"/>
      <c r="AK849" s="396"/>
      <c r="AL849" s="396"/>
      <c r="AN849" s="396"/>
      <c r="AO849" s="396"/>
      <c r="AQ849" s="396"/>
      <c r="AS849" s="396"/>
      <c r="AU849" s="396"/>
      <c r="AV849" s="395"/>
      <c r="AW849" s="395"/>
      <c r="AX849" s="395"/>
      <c r="AY849" s="395"/>
      <c r="AZ849" s="395"/>
      <c r="BA849" s="395"/>
      <c r="BB849" s="395"/>
      <c r="BC849" s="395"/>
      <c r="BD849" s="395"/>
      <c r="BE849" s="398"/>
      <c r="BF849" s="399"/>
      <c r="BG849" s="399"/>
      <c r="BH849" s="399"/>
      <c r="BI849" s="399"/>
    </row>
    <row r="850" spans="2:61">
      <c r="B850" s="395"/>
      <c r="AA850" s="22"/>
      <c r="AE850" s="397"/>
      <c r="AF850" s="397"/>
      <c r="AG850" s="397"/>
      <c r="AH850" s="396"/>
      <c r="AJ850" s="396"/>
      <c r="AK850" s="396"/>
      <c r="AL850" s="396"/>
      <c r="AN850" s="396"/>
      <c r="AO850" s="396"/>
      <c r="AQ850" s="396"/>
      <c r="AS850" s="396"/>
      <c r="AU850" s="396"/>
      <c r="AV850" s="395"/>
      <c r="AW850" s="395"/>
      <c r="AX850" s="395"/>
      <c r="AY850" s="395"/>
      <c r="AZ850" s="395"/>
      <c r="BA850" s="395"/>
      <c r="BB850" s="395"/>
      <c r="BC850" s="395"/>
      <c r="BD850" s="395"/>
      <c r="BE850" s="398"/>
      <c r="BF850" s="399"/>
      <c r="BG850" s="399"/>
      <c r="BH850" s="399"/>
      <c r="BI850" s="399"/>
    </row>
    <row r="851" spans="2:61">
      <c r="B851" s="395"/>
      <c r="AA851" s="22"/>
      <c r="AE851" s="397"/>
      <c r="AF851" s="397"/>
      <c r="AG851" s="397"/>
      <c r="AH851" s="396"/>
      <c r="AJ851" s="396"/>
      <c r="AK851" s="396"/>
      <c r="AL851" s="396"/>
      <c r="AN851" s="396"/>
      <c r="AO851" s="396"/>
      <c r="AQ851" s="396"/>
      <c r="AS851" s="396"/>
      <c r="AU851" s="396"/>
      <c r="AV851" s="395"/>
      <c r="AW851" s="395"/>
      <c r="AX851" s="395"/>
      <c r="AY851" s="395"/>
      <c r="AZ851" s="395"/>
      <c r="BA851" s="395"/>
      <c r="BB851" s="395"/>
      <c r="BC851" s="395"/>
      <c r="BD851" s="395"/>
      <c r="BE851" s="398"/>
      <c r="BF851" s="399"/>
      <c r="BG851" s="399"/>
      <c r="BH851" s="399"/>
      <c r="BI851" s="399"/>
    </row>
    <row r="852" spans="2:61">
      <c r="B852" s="395"/>
      <c r="AA852" s="22"/>
      <c r="AE852" s="397"/>
      <c r="AF852" s="397"/>
      <c r="AG852" s="397"/>
      <c r="AH852" s="396"/>
      <c r="AJ852" s="396"/>
      <c r="AK852" s="396"/>
      <c r="AL852" s="396"/>
      <c r="AN852" s="396"/>
      <c r="AO852" s="396"/>
      <c r="AQ852" s="396"/>
      <c r="AS852" s="396"/>
      <c r="AU852" s="396"/>
      <c r="AV852" s="395"/>
      <c r="AW852" s="395"/>
      <c r="AX852" s="395"/>
      <c r="AY852" s="395"/>
      <c r="AZ852" s="395"/>
      <c r="BA852" s="395"/>
      <c r="BB852" s="395"/>
      <c r="BC852" s="395"/>
      <c r="BD852" s="395"/>
      <c r="BE852" s="398"/>
      <c r="BF852" s="399"/>
      <c r="BG852" s="399"/>
      <c r="BH852" s="399"/>
      <c r="BI852" s="399"/>
    </row>
    <row r="853" spans="2:61">
      <c r="B853" s="395"/>
      <c r="AA853" s="22"/>
      <c r="AE853" s="397"/>
      <c r="AF853" s="397"/>
      <c r="AG853" s="397"/>
      <c r="AH853" s="396"/>
      <c r="AJ853" s="396"/>
      <c r="AK853" s="396"/>
      <c r="AL853" s="396"/>
      <c r="AN853" s="396"/>
      <c r="AO853" s="396"/>
      <c r="AQ853" s="396"/>
      <c r="AS853" s="396"/>
      <c r="AU853" s="396"/>
      <c r="AV853" s="395"/>
      <c r="AW853" s="395"/>
      <c r="AX853" s="395"/>
      <c r="AY853" s="395"/>
      <c r="AZ853" s="395"/>
      <c r="BA853" s="395"/>
      <c r="BB853" s="395"/>
      <c r="BC853" s="395"/>
      <c r="BD853" s="395"/>
      <c r="BE853" s="398"/>
      <c r="BF853" s="399"/>
      <c r="BG853" s="399"/>
      <c r="BH853" s="399"/>
      <c r="BI853" s="399"/>
    </row>
    <row r="854" spans="2:61">
      <c r="B854" s="395"/>
      <c r="AA854" s="22"/>
      <c r="AE854" s="397"/>
      <c r="AF854" s="397"/>
      <c r="AG854" s="397"/>
      <c r="AH854" s="396"/>
      <c r="AJ854" s="396"/>
      <c r="AK854" s="396"/>
      <c r="AL854" s="396"/>
      <c r="AN854" s="396"/>
      <c r="AO854" s="396"/>
      <c r="AQ854" s="396"/>
      <c r="AS854" s="396"/>
      <c r="AU854" s="396"/>
      <c r="AV854" s="395"/>
      <c r="AW854" s="395"/>
      <c r="AX854" s="395"/>
      <c r="AY854" s="395"/>
      <c r="AZ854" s="395"/>
      <c r="BA854" s="395"/>
      <c r="BB854" s="395"/>
      <c r="BC854" s="395"/>
      <c r="BD854" s="395"/>
      <c r="BE854" s="398"/>
      <c r="BF854" s="399"/>
      <c r="BG854" s="399"/>
      <c r="BH854" s="399"/>
      <c r="BI854" s="399"/>
    </row>
    <row r="855" spans="2:61">
      <c r="B855" s="395"/>
      <c r="AA855" s="22"/>
      <c r="AE855" s="397"/>
      <c r="AF855" s="397"/>
      <c r="AG855" s="397"/>
      <c r="AH855" s="396"/>
      <c r="AJ855" s="396"/>
      <c r="AK855" s="396"/>
      <c r="AL855" s="396"/>
      <c r="AN855" s="396"/>
      <c r="AO855" s="396"/>
      <c r="AQ855" s="396"/>
      <c r="AS855" s="396"/>
      <c r="AU855" s="396"/>
      <c r="AV855" s="395"/>
      <c r="AW855" s="395"/>
      <c r="AX855" s="395"/>
      <c r="AY855" s="395"/>
      <c r="AZ855" s="395"/>
      <c r="BA855" s="395"/>
      <c r="BB855" s="395"/>
      <c r="BC855" s="395"/>
      <c r="BD855" s="395"/>
      <c r="BE855" s="398"/>
      <c r="BF855" s="399"/>
      <c r="BG855" s="399"/>
      <c r="BH855" s="399"/>
      <c r="BI855" s="399"/>
    </row>
    <row r="856" spans="2:61">
      <c r="B856" s="395"/>
      <c r="AA856" s="22"/>
      <c r="AE856" s="397"/>
      <c r="AF856" s="397"/>
      <c r="AG856" s="397"/>
      <c r="AH856" s="396"/>
      <c r="AJ856" s="396"/>
      <c r="AK856" s="396"/>
      <c r="AL856" s="396"/>
      <c r="AN856" s="396"/>
      <c r="AO856" s="396"/>
      <c r="AQ856" s="396"/>
      <c r="AS856" s="396"/>
      <c r="AU856" s="396"/>
      <c r="AV856" s="395"/>
      <c r="AW856" s="395"/>
      <c r="AX856" s="395"/>
      <c r="AY856" s="395"/>
      <c r="AZ856" s="395"/>
      <c r="BA856" s="395"/>
      <c r="BB856" s="395"/>
      <c r="BC856" s="395"/>
      <c r="BD856" s="395"/>
      <c r="BE856" s="398"/>
      <c r="BF856" s="399"/>
      <c r="BG856" s="399"/>
      <c r="BH856" s="399"/>
      <c r="BI856" s="399"/>
    </row>
    <row r="857" spans="2:61">
      <c r="B857" s="395"/>
      <c r="AA857" s="22"/>
      <c r="AE857" s="397"/>
      <c r="AF857" s="397"/>
      <c r="AG857" s="397"/>
      <c r="AH857" s="396"/>
      <c r="AJ857" s="396"/>
      <c r="AK857" s="396"/>
      <c r="AL857" s="396"/>
      <c r="AN857" s="396"/>
      <c r="AO857" s="396"/>
      <c r="AQ857" s="396"/>
      <c r="AS857" s="396"/>
      <c r="AU857" s="396"/>
      <c r="AV857" s="395"/>
      <c r="AW857" s="395"/>
      <c r="AX857" s="395"/>
      <c r="AY857" s="395"/>
      <c r="AZ857" s="395"/>
      <c r="BA857" s="395"/>
      <c r="BB857" s="395"/>
      <c r="BC857" s="395"/>
      <c r="BD857" s="395"/>
      <c r="BE857" s="398"/>
      <c r="BF857" s="399"/>
      <c r="BG857" s="399"/>
      <c r="BH857" s="399"/>
      <c r="BI857" s="399"/>
    </row>
    <row r="858" spans="2:61">
      <c r="B858" s="395"/>
      <c r="AA858" s="22"/>
      <c r="AE858" s="397"/>
      <c r="AF858" s="397"/>
      <c r="AG858" s="397"/>
      <c r="AH858" s="396"/>
      <c r="AJ858" s="396"/>
      <c r="AK858" s="396"/>
      <c r="AL858" s="396"/>
      <c r="AN858" s="396"/>
      <c r="AO858" s="396"/>
      <c r="AQ858" s="396"/>
      <c r="AS858" s="396"/>
      <c r="AU858" s="396"/>
      <c r="AV858" s="395"/>
      <c r="AW858" s="395"/>
      <c r="AX858" s="395"/>
      <c r="AY858" s="395"/>
      <c r="AZ858" s="395"/>
      <c r="BA858" s="395"/>
      <c r="BB858" s="395"/>
      <c r="BC858" s="395"/>
      <c r="BD858" s="395"/>
      <c r="BE858" s="398"/>
      <c r="BF858" s="399"/>
      <c r="BG858" s="399"/>
      <c r="BH858" s="399"/>
      <c r="BI858" s="399"/>
    </row>
    <row r="859" spans="2:61">
      <c r="B859" s="395"/>
      <c r="AA859" s="22"/>
      <c r="AE859" s="397"/>
      <c r="AF859" s="397"/>
      <c r="AG859" s="397"/>
      <c r="AH859" s="396"/>
      <c r="AJ859" s="396"/>
      <c r="AK859" s="396"/>
      <c r="AL859" s="396"/>
      <c r="AN859" s="396"/>
      <c r="AO859" s="396"/>
      <c r="AQ859" s="396"/>
      <c r="AS859" s="396"/>
      <c r="AU859" s="396"/>
      <c r="AV859" s="395"/>
      <c r="AW859" s="395"/>
      <c r="AX859" s="395"/>
      <c r="AY859" s="395"/>
      <c r="AZ859" s="395"/>
      <c r="BA859" s="395"/>
      <c r="BB859" s="395"/>
      <c r="BC859" s="395"/>
      <c r="BD859" s="395"/>
      <c r="BE859" s="398"/>
      <c r="BF859" s="399"/>
      <c r="BG859" s="399"/>
      <c r="BH859" s="399"/>
      <c r="BI859" s="399"/>
    </row>
    <row r="860" spans="2:61">
      <c r="B860" s="395"/>
      <c r="AA860" s="22"/>
      <c r="AE860" s="397"/>
      <c r="AF860" s="397"/>
      <c r="AG860" s="397"/>
      <c r="AH860" s="396"/>
      <c r="AJ860" s="396"/>
      <c r="AK860" s="396"/>
      <c r="AL860" s="396"/>
      <c r="AN860" s="396"/>
      <c r="AO860" s="396"/>
      <c r="AQ860" s="396"/>
      <c r="AS860" s="396"/>
      <c r="AU860" s="396"/>
      <c r="AV860" s="395"/>
      <c r="AW860" s="395"/>
      <c r="AX860" s="395"/>
      <c r="AY860" s="395"/>
      <c r="AZ860" s="395"/>
      <c r="BA860" s="395"/>
      <c r="BB860" s="395"/>
      <c r="BC860" s="395"/>
      <c r="BD860" s="395"/>
      <c r="BE860" s="398"/>
      <c r="BF860" s="399"/>
      <c r="BG860" s="399"/>
      <c r="BH860" s="399"/>
      <c r="BI860" s="399"/>
    </row>
    <row r="861" spans="2:61">
      <c r="B861" s="395"/>
      <c r="AA861" s="22"/>
      <c r="AE861" s="397"/>
      <c r="AF861" s="397"/>
      <c r="AG861" s="397"/>
      <c r="AH861" s="396"/>
      <c r="AJ861" s="396"/>
      <c r="AK861" s="396"/>
      <c r="AL861" s="396"/>
      <c r="AN861" s="396"/>
      <c r="AO861" s="396"/>
      <c r="AQ861" s="396"/>
      <c r="AS861" s="396"/>
      <c r="AU861" s="396"/>
      <c r="AV861" s="395"/>
      <c r="AW861" s="395"/>
      <c r="AX861" s="395"/>
      <c r="AY861" s="395"/>
      <c r="AZ861" s="395"/>
      <c r="BA861" s="395"/>
      <c r="BB861" s="395"/>
      <c r="BC861" s="395"/>
      <c r="BD861" s="395"/>
      <c r="BE861" s="398"/>
      <c r="BF861" s="399"/>
      <c r="BG861" s="399"/>
      <c r="BH861" s="399"/>
      <c r="BI861" s="399"/>
    </row>
    <row r="862" spans="2:61">
      <c r="B862" s="395"/>
      <c r="AA862" s="22"/>
      <c r="AE862" s="397"/>
      <c r="AF862" s="397"/>
      <c r="AG862" s="397"/>
      <c r="AH862" s="396"/>
      <c r="AJ862" s="396"/>
      <c r="AK862" s="396"/>
      <c r="AL862" s="396"/>
      <c r="AN862" s="396"/>
      <c r="AO862" s="396"/>
      <c r="AQ862" s="396"/>
      <c r="AS862" s="396"/>
      <c r="AU862" s="396"/>
      <c r="AV862" s="395"/>
      <c r="AW862" s="395"/>
      <c r="AX862" s="395"/>
      <c r="AY862" s="395"/>
      <c r="AZ862" s="395"/>
      <c r="BA862" s="395"/>
      <c r="BB862" s="395"/>
      <c r="BC862" s="395"/>
      <c r="BD862" s="395"/>
      <c r="BE862" s="398"/>
      <c r="BF862" s="399"/>
      <c r="BG862" s="399"/>
      <c r="BH862" s="399"/>
      <c r="BI862" s="399"/>
    </row>
    <row r="863" spans="2:61">
      <c r="B863" s="395"/>
      <c r="AA863" s="22"/>
      <c r="AE863" s="397"/>
      <c r="AF863" s="397"/>
      <c r="AG863" s="397"/>
      <c r="AH863" s="396"/>
      <c r="AJ863" s="396"/>
      <c r="AK863" s="396"/>
      <c r="AL863" s="396"/>
      <c r="AN863" s="396"/>
      <c r="AO863" s="396"/>
      <c r="AQ863" s="396"/>
      <c r="AS863" s="396"/>
      <c r="AU863" s="396"/>
      <c r="AV863" s="395"/>
      <c r="AW863" s="395"/>
      <c r="AX863" s="395"/>
      <c r="AY863" s="395"/>
      <c r="AZ863" s="395"/>
      <c r="BA863" s="395"/>
      <c r="BB863" s="395"/>
      <c r="BC863" s="395"/>
      <c r="BD863" s="395"/>
      <c r="BE863" s="398"/>
      <c r="BF863" s="399"/>
      <c r="BG863" s="399"/>
      <c r="BH863" s="399"/>
      <c r="BI863" s="399"/>
    </row>
    <row r="864" spans="2:61">
      <c r="B864" s="395"/>
      <c r="AA864" s="22"/>
      <c r="AE864" s="397"/>
      <c r="AF864" s="397"/>
      <c r="AG864" s="397"/>
      <c r="AH864" s="396"/>
      <c r="AJ864" s="396"/>
      <c r="AK864" s="396"/>
      <c r="AL864" s="396"/>
      <c r="AN864" s="396"/>
      <c r="AO864" s="396"/>
      <c r="AQ864" s="396"/>
      <c r="AS864" s="396"/>
      <c r="AU864" s="396"/>
      <c r="AV864" s="395"/>
      <c r="AW864" s="395"/>
      <c r="AX864" s="395"/>
      <c r="AY864" s="395"/>
      <c r="AZ864" s="395"/>
      <c r="BA864" s="395"/>
      <c r="BB864" s="395"/>
      <c r="BC864" s="395"/>
      <c r="BD864" s="395"/>
      <c r="BE864" s="398"/>
      <c r="BF864" s="399"/>
      <c r="BG864" s="399"/>
      <c r="BH864" s="399"/>
      <c r="BI864" s="399"/>
    </row>
    <row r="865" spans="2:61">
      <c r="B865" s="395"/>
      <c r="AA865" s="22"/>
      <c r="AE865" s="397"/>
      <c r="AF865" s="397"/>
      <c r="AG865" s="397"/>
      <c r="AH865" s="396"/>
      <c r="AJ865" s="396"/>
      <c r="AK865" s="396"/>
      <c r="AL865" s="396"/>
      <c r="AN865" s="396"/>
      <c r="AO865" s="396"/>
      <c r="AQ865" s="396"/>
      <c r="AS865" s="396"/>
      <c r="AU865" s="396"/>
      <c r="AV865" s="395"/>
      <c r="AW865" s="395"/>
      <c r="AX865" s="395"/>
      <c r="AY865" s="395"/>
      <c r="AZ865" s="395"/>
      <c r="BA865" s="395"/>
      <c r="BB865" s="395"/>
      <c r="BC865" s="395"/>
      <c r="BD865" s="395"/>
      <c r="BE865" s="398"/>
      <c r="BF865" s="399"/>
      <c r="BG865" s="399"/>
      <c r="BH865" s="399"/>
      <c r="BI865" s="399"/>
    </row>
    <row r="866" spans="2:61">
      <c r="B866" s="395"/>
      <c r="AA866" s="22"/>
      <c r="AE866" s="397"/>
      <c r="AF866" s="397"/>
      <c r="AG866" s="397"/>
      <c r="AH866" s="396"/>
      <c r="AJ866" s="396"/>
      <c r="AK866" s="396"/>
      <c r="AL866" s="396"/>
      <c r="AN866" s="396"/>
      <c r="AO866" s="396"/>
      <c r="AQ866" s="396"/>
      <c r="AS866" s="396"/>
      <c r="AU866" s="396"/>
      <c r="AV866" s="395"/>
      <c r="AW866" s="395"/>
      <c r="AX866" s="395"/>
      <c r="AY866" s="395"/>
      <c r="AZ866" s="395"/>
      <c r="BA866" s="395"/>
      <c r="BB866" s="395"/>
      <c r="BC866" s="395"/>
      <c r="BD866" s="395"/>
      <c r="BE866" s="398"/>
      <c r="BF866" s="399"/>
      <c r="BG866" s="399"/>
      <c r="BH866" s="399"/>
      <c r="BI866" s="399"/>
    </row>
    <row r="867" spans="2:61">
      <c r="B867" s="395"/>
      <c r="AA867" s="22"/>
      <c r="AE867" s="397"/>
      <c r="AF867" s="397"/>
      <c r="AG867" s="397"/>
      <c r="AH867" s="396"/>
      <c r="AJ867" s="396"/>
      <c r="AK867" s="396"/>
      <c r="AL867" s="396"/>
      <c r="AN867" s="396"/>
      <c r="AO867" s="396"/>
      <c r="AQ867" s="396"/>
      <c r="AS867" s="396"/>
      <c r="AU867" s="396"/>
      <c r="AV867" s="395"/>
      <c r="AW867" s="395"/>
      <c r="AX867" s="395"/>
      <c r="AY867" s="395"/>
      <c r="AZ867" s="395"/>
      <c r="BA867" s="395"/>
      <c r="BB867" s="395"/>
      <c r="BC867" s="395"/>
      <c r="BD867" s="395"/>
      <c r="BE867" s="398"/>
      <c r="BF867" s="399"/>
      <c r="BG867" s="399"/>
      <c r="BH867" s="399"/>
      <c r="BI867" s="399"/>
    </row>
    <row r="868" spans="2:61">
      <c r="B868" s="395"/>
      <c r="AA868" s="22"/>
      <c r="AE868" s="397"/>
      <c r="AF868" s="397"/>
      <c r="AG868" s="397"/>
      <c r="AH868" s="396"/>
      <c r="AJ868" s="396"/>
      <c r="AK868" s="396"/>
      <c r="AL868" s="396"/>
      <c r="AN868" s="396"/>
      <c r="AO868" s="396"/>
      <c r="AQ868" s="396"/>
      <c r="AS868" s="396"/>
      <c r="AU868" s="396"/>
      <c r="AV868" s="395"/>
      <c r="AW868" s="395"/>
      <c r="AX868" s="395"/>
      <c r="AY868" s="395"/>
      <c r="AZ868" s="395"/>
      <c r="BA868" s="395"/>
      <c r="BB868" s="395"/>
      <c r="BC868" s="395"/>
      <c r="BD868" s="395"/>
      <c r="BE868" s="398"/>
      <c r="BF868" s="399"/>
      <c r="BG868" s="399"/>
      <c r="BH868" s="399"/>
      <c r="BI868" s="399"/>
    </row>
    <row r="869" spans="2:61">
      <c r="B869" s="395"/>
      <c r="AA869" s="22"/>
      <c r="AE869" s="397"/>
      <c r="AF869" s="397"/>
      <c r="AG869" s="397"/>
      <c r="AH869" s="396"/>
      <c r="AJ869" s="396"/>
      <c r="AK869" s="396"/>
      <c r="AL869" s="396"/>
      <c r="AN869" s="396"/>
      <c r="AO869" s="396"/>
      <c r="AQ869" s="396"/>
      <c r="AS869" s="396"/>
      <c r="AU869" s="396"/>
      <c r="AV869" s="395"/>
      <c r="AW869" s="395"/>
      <c r="AX869" s="395"/>
      <c r="AY869" s="395"/>
      <c r="AZ869" s="395"/>
      <c r="BA869" s="395"/>
      <c r="BB869" s="395"/>
      <c r="BC869" s="395"/>
      <c r="BD869" s="395"/>
      <c r="BE869" s="398"/>
      <c r="BF869" s="399"/>
      <c r="BG869" s="399"/>
      <c r="BH869" s="399"/>
      <c r="BI869" s="399"/>
    </row>
    <row r="870" spans="2:61">
      <c r="B870" s="395"/>
      <c r="AA870" s="22"/>
      <c r="AE870" s="397"/>
      <c r="AF870" s="397"/>
      <c r="AG870" s="397"/>
      <c r="AH870" s="396"/>
      <c r="AJ870" s="396"/>
      <c r="AK870" s="396"/>
      <c r="AL870" s="396"/>
      <c r="AN870" s="396"/>
      <c r="AO870" s="396"/>
      <c r="AQ870" s="396"/>
      <c r="AS870" s="396"/>
      <c r="AU870" s="396"/>
      <c r="AV870" s="395"/>
      <c r="AW870" s="395"/>
      <c r="AX870" s="395"/>
      <c r="AY870" s="395"/>
      <c r="AZ870" s="395"/>
      <c r="BA870" s="395"/>
      <c r="BB870" s="395"/>
      <c r="BC870" s="395"/>
      <c r="BD870" s="395"/>
      <c r="BE870" s="398"/>
      <c r="BF870" s="399"/>
      <c r="BG870" s="399"/>
      <c r="BH870" s="399"/>
      <c r="BI870" s="399"/>
    </row>
    <row r="871" spans="2:61">
      <c r="B871" s="395"/>
      <c r="AA871" s="22"/>
      <c r="AE871" s="397"/>
      <c r="AF871" s="397"/>
      <c r="AG871" s="397"/>
      <c r="AH871" s="396"/>
      <c r="AJ871" s="396"/>
      <c r="AK871" s="396"/>
      <c r="AL871" s="396"/>
      <c r="AN871" s="396"/>
      <c r="AO871" s="396"/>
      <c r="AQ871" s="396"/>
      <c r="AS871" s="396"/>
      <c r="AU871" s="396"/>
      <c r="AV871" s="395"/>
      <c r="AW871" s="395"/>
      <c r="AX871" s="395"/>
      <c r="AY871" s="395"/>
      <c r="AZ871" s="395"/>
      <c r="BA871" s="395"/>
      <c r="BB871" s="395"/>
      <c r="BC871" s="395"/>
      <c r="BD871" s="395"/>
      <c r="BE871" s="398"/>
      <c r="BF871" s="399"/>
      <c r="BG871" s="399"/>
      <c r="BH871" s="399"/>
      <c r="BI871" s="399"/>
    </row>
    <row r="872" spans="2:61">
      <c r="B872" s="395"/>
      <c r="AA872" s="22"/>
      <c r="AE872" s="397"/>
      <c r="AF872" s="397"/>
      <c r="AG872" s="397"/>
      <c r="AH872" s="396"/>
      <c r="AJ872" s="396"/>
      <c r="AK872" s="396"/>
      <c r="AL872" s="396"/>
      <c r="AN872" s="396"/>
      <c r="AO872" s="396"/>
      <c r="AQ872" s="396"/>
      <c r="AS872" s="396"/>
      <c r="AU872" s="396"/>
      <c r="AV872" s="395"/>
      <c r="AW872" s="395"/>
      <c r="AX872" s="395"/>
      <c r="AY872" s="395"/>
      <c r="AZ872" s="395"/>
      <c r="BA872" s="395"/>
      <c r="BB872" s="395"/>
      <c r="BC872" s="395"/>
      <c r="BD872" s="395"/>
      <c r="BE872" s="398"/>
      <c r="BF872" s="399"/>
      <c r="BG872" s="399"/>
      <c r="BH872" s="399"/>
      <c r="BI872" s="399"/>
    </row>
    <row r="873" spans="2:61">
      <c r="B873" s="395"/>
      <c r="AA873" s="22"/>
      <c r="AE873" s="397"/>
      <c r="AF873" s="397"/>
      <c r="AG873" s="397"/>
      <c r="AH873" s="396"/>
      <c r="AJ873" s="396"/>
      <c r="AK873" s="396"/>
      <c r="AL873" s="396"/>
      <c r="AN873" s="396"/>
      <c r="AO873" s="396"/>
      <c r="AQ873" s="396"/>
      <c r="AS873" s="396"/>
      <c r="AU873" s="396"/>
      <c r="AV873" s="395"/>
      <c r="AW873" s="395"/>
      <c r="AX873" s="395"/>
      <c r="AY873" s="395"/>
      <c r="AZ873" s="395"/>
      <c r="BA873" s="395"/>
      <c r="BB873" s="395"/>
      <c r="BC873" s="395"/>
      <c r="BD873" s="395"/>
      <c r="BE873" s="398"/>
      <c r="BF873" s="399"/>
      <c r="BG873" s="399"/>
      <c r="BH873" s="399"/>
      <c r="BI873" s="399"/>
    </row>
    <row r="874" spans="2:61">
      <c r="B874" s="395"/>
      <c r="AA874" s="22"/>
      <c r="AE874" s="397"/>
      <c r="AF874" s="397"/>
      <c r="AG874" s="397"/>
      <c r="AH874" s="396"/>
      <c r="AJ874" s="396"/>
      <c r="AK874" s="396"/>
      <c r="AL874" s="396"/>
      <c r="AN874" s="396"/>
      <c r="AO874" s="396"/>
      <c r="AQ874" s="396"/>
      <c r="AS874" s="396"/>
      <c r="AU874" s="396"/>
      <c r="AV874" s="395"/>
      <c r="AW874" s="395"/>
      <c r="AX874" s="395"/>
      <c r="AY874" s="395"/>
      <c r="AZ874" s="395"/>
      <c r="BA874" s="395"/>
      <c r="BB874" s="395"/>
      <c r="BC874" s="395"/>
      <c r="BD874" s="395"/>
      <c r="BE874" s="398"/>
      <c r="BF874" s="399"/>
      <c r="BG874" s="399"/>
      <c r="BH874" s="399"/>
      <c r="BI874" s="399"/>
    </row>
    <row r="875" spans="2:61">
      <c r="B875" s="395"/>
      <c r="AA875" s="22"/>
      <c r="AE875" s="397"/>
      <c r="AF875" s="397"/>
      <c r="AG875" s="397"/>
      <c r="AH875" s="396"/>
      <c r="AJ875" s="396"/>
      <c r="AK875" s="396"/>
      <c r="AL875" s="396"/>
      <c r="AN875" s="396"/>
      <c r="AO875" s="396"/>
      <c r="AQ875" s="396"/>
      <c r="AS875" s="396"/>
      <c r="AU875" s="396"/>
      <c r="AV875" s="395"/>
      <c r="AW875" s="395"/>
      <c r="AX875" s="395"/>
      <c r="AY875" s="395"/>
      <c r="AZ875" s="395"/>
      <c r="BA875" s="395"/>
      <c r="BB875" s="395"/>
      <c r="BC875" s="395"/>
      <c r="BD875" s="395"/>
      <c r="BE875" s="398"/>
      <c r="BF875" s="399"/>
      <c r="BG875" s="399"/>
      <c r="BH875" s="399"/>
      <c r="BI875" s="399"/>
    </row>
    <row r="876" spans="2:61">
      <c r="B876" s="395"/>
      <c r="AA876" s="22"/>
      <c r="AE876" s="397"/>
      <c r="AF876" s="397"/>
      <c r="AG876" s="397"/>
      <c r="AH876" s="396"/>
      <c r="AJ876" s="396"/>
      <c r="AK876" s="396"/>
      <c r="AL876" s="396"/>
      <c r="AN876" s="396"/>
      <c r="AO876" s="396"/>
      <c r="AQ876" s="396"/>
      <c r="AS876" s="396"/>
      <c r="AU876" s="396"/>
      <c r="AV876" s="395"/>
      <c r="AW876" s="395"/>
      <c r="AX876" s="395"/>
      <c r="AY876" s="395"/>
      <c r="AZ876" s="395"/>
      <c r="BA876" s="395"/>
      <c r="BB876" s="395"/>
      <c r="BC876" s="395"/>
      <c r="BD876" s="395"/>
      <c r="BE876" s="398"/>
      <c r="BF876" s="399"/>
      <c r="BG876" s="399"/>
      <c r="BH876" s="399"/>
      <c r="BI876" s="399"/>
    </row>
    <row r="877" spans="2:61">
      <c r="B877" s="395"/>
      <c r="AA877" s="22"/>
      <c r="AE877" s="397"/>
      <c r="AF877" s="397"/>
      <c r="AG877" s="397"/>
      <c r="AH877" s="396"/>
      <c r="AJ877" s="396"/>
      <c r="AK877" s="396"/>
      <c r="AL877" s="396"/>
      <c r="AN877" s="396"/>
      <c r="AO877" s="396"/>
      <c r="AQ877" s="396"/>
      <c r="AS877" s="396"/>
      <c r="AU877" s="396"/>
      <c r="AV877" s="395"/>
      <c r="AW877" s="395"/>
      <c r="AX877" s="395"/>
      <c r="AY877" s="395"/>
      <c r="AZ877" s="395"/>
      <c r="BA877" s="395"/>
      <c r="BB877" s="395"/>
      <c r="BC877" s="395"/>
      <c r="BD877" s="395"/>
      <c r="BE877" s="398"/>
      <c r="BF877" s="399"/>
      <c r="BG877" s="399"/>
      <c r="BH877" s="399"/>
      <c r="BI877" s="399"/>
    </row>
    <row r="878" spans="2:61">
      <c r="B878" s="395"/>
      <c r="AA878" s="22"/>
      <c r="AE878" s="397"/>
      <c r="AF878" s="397"/>
      <c r="AG878" s="397"/>
      <c r="AH878" s="396"/>
      <c r="AJ878" s="396"/>
      <c r="AK878" s="396"/>
      <c r="AL878" s="396"/>
      <c r="AN878" s="396"/>
      <c r="AO878" s="396"/>
      <c r="AQ878" s="396"/>
      <c r="AS878" s="396"/>
      <c r="AU878" s="396"/>
      <c r="AV878" s="395"/>
      <c r="AW878" s="395"/>
      <c r="AX878" s="395"/>
      <c r="AY878" s="395"/>
      <c r="AZ878" s="395"/>
      <c r="BA878" s="395"/>
      <c r="BB878" s="395"/>
      <c r="BC878" s="395"/>
      <c r="BD878" s="395"/>
      <c r="BE878" s="398"/>
      <c r="BF878" s="399"/>
      <c r="BG878" s="399"/>
      <c r="BH878" s="399"/>
      <c r="BI878" s="399"/>
    </row>
    <row r="879" spans="2:61">
      <c r="B879" s="395"/>
      <c r="AA879" s="22"/>
      <c r="AE879" s="397"/>
      <c r="AF879" s="397"/>
      <c r="AG879" s="397"/>
      <c r="AH879" s="396"/>
      <c r="AJ879" s="396"/>
      <c r="AK879" s="396"/>
      <c r="AL879" s="396"/>
      <c r="AN879" s="396"/>
      <c r="AO879" s="396"/>
      <c r="AQ879" s="396"/>
      <c r="AS879" s="396"/>
      <c r="AU879" s="396"/>
      <c r="AV879" s="395"/>
      <c r="AW879" s="395"/>
      <c r="AX879" s="395"/>
      <c r="AY879" s="395"/>
      <c r="AZ879" s="395"/>
      <c r="BA879" s="395"/>
      <c r="BB879" s="395"/>
      <c r="BC879" s="395"/>
      <c r="BD879" s="395"/>
      <c r="BE879" s="398"/>
      <c r="BF879" s="399"/>
      <c r="BG879" s="399"/>
      <c r="BH879" s="399"/>
      <c r="BI879" s="399"/>
    </row>
    <row r="880" spans="2:61">
      <c r="B880" s="395"/>
      <c r="AA880" s="22"/>
      <c r="AE880" s="397"/>
      <c r="AF880" s="397"/>
      <c r="AG880" s="397"/>
      <c r="AH880" s="396"/>
      <c r="AJ880" s="396"/>
      <c r="AK880" s="396"/>
      <c r="AL880" s="396"/>
      <c r="AN880" s="396"/>
      <c r="AO880" s="396"/>
      <c r="AQ880" s="396"/>
      <c r="AS880" s="396"/>
      <c r="AU880" s="396"/>
      <c r="AV880" s="395"/>
      <c r="AW880" s="395"/>
      <c r="AX880" s="395"/>
      <c r="AY880" s="395"/>
      <c r="AZ880" s="395"/>
      <c r="BA880" s="395"/>
      <c r="BB880" s="395"/>
      <c r="BC880" s="395"/>
      <c r="BD880" s="395"/>
      <c r="BE880" s="398"/>
      <c r="BF880" s="399"/>
      <c r="BG880" s="399"/>
      <c r="BH880" s="399"/>
      <c r="BI880" s="399"/>
    </row>
    <row r="881" spans="2:61">
      <c r="B881" s="395"/>
      <c r="AA881" s="22"/>
      <c r="AE881" s="397"/>
      <c r="AF881" s="397"/>
      <c r="AG881" s="397"/>
      <c r="AH881" s="396"/>
      <c r="AJ881" s="396"/>
      <c r="AK881" s="396"/>
      <c r="AL881" s="396"/>
      <c r="AN881" s="396"/>
      <c r="AO881" s="396"/>
      <c r="AQ881" s="396"/>
      <c r="AS881" s="396"/>
      <c r="AU881" s="396"/>
      <c r="AV881" s="395"/>
      <c r="AW881" s="395"/>
      <c r="AX881" s="395"/>
      <c r="AY881" s="395"/>
      <c r="AZ881" s="395"/>
      <c r="BA881" s="395"/>
      <c r="BB881" s="395"/>
      <c r="BC881" s="395"/>
      <c r="BD881" s="395"/>
      <c r="BE881" s="398"/>
      <c r="BF881" s="399"/>
      <c r="BG881" s="399"/>
      <c r="BH881" s="399"/>
      <c r="BI881" s="399"/>
    </row>
    <row r="882" spans="2:61">
      <c r="B882" s="395"/>
      <c r="AA882" s="22"/>
      <c r="AE882" s="397"/>
      <c r="AF882" s="397"/>
      <c r="AG882" s="397"/>
      <c r="AH882" s="396"/>
      <c r="AJ882" s="396"/>
      <c r="AK882" s="396"/>
      <c r="AL882" s="396"/>
      <c r="AN882" s="396"/>
      <c r="AO882" s="396"/>
      <c r="AQ882" s="396"/>
      <c r="AS882" s="396"/>
      <c r="AU882" s="396"/>
      <c r="AV882" s="395"/>
      <c r="AW882" s="395"/>
      <c r="AX882" s="395"/>
      <c r="AY882" s="395"/>
      <c r="AZ882" s="395"/>
      <c r="BA882" s="395"/>
      <c r="BB882" s="395"/>
      <c r="BC882" s="395"/>
      <c r="BD882" s="395"/>
      <c r="BE882" s="398"/>
      <c r="BF882" s="399"/>
      <c r="BG882" s="399"/>
      <c r="BH882" s="399"/>
      <c r="BI882" s="399"/>
    </row>
    <row r="883" spans="2:61">
      <c r="B883" s="395"/>
      <c r="AA883" s="22"/>
      <c r="AE883" s="397"/>
      <c r="AF883" s="397"/>
      <c r="AG883" s="397"/>
      <c r="AH883" s="396"/>
      <c r="AJ883" s="396"/>
      <c r="AK883" s="396"/>
      <c r="AL883" s="396"/>
      <c r="AN883" s="396"/>
      <c r="AO883" s="396"/>
      <c r="AQ883" s="396"/>
      <c r="AS883" s="396"/>
      <c r="AU883" s="396"/>
      <c r="AV883" s="395"/>
      <c r="AW883" s="395"/>
      <c r="AX883" s="395"/>
      <c r="AY883" s="395"/>
      <c r="AZ883" s="395"/>
      <c r="BA883" s="395"/>
      <c r="BB883" s="395"/>
      <c r="BC883" s="395"/>
      <c r="BD883" s="395"/>
      <c r="BE883" s="398"/>
      <c r="BF883" s="399"/>
      <c r="BG883" s="399"/>
      <c r="BH883" s="399"/>
      <c r="BI883" s="399"/>
    </row>
    <row r="884" spans="2:61">
      <c r="B884" s="395"/>
      <c r="AA884" s="22"/>
      <c r="AE884" s="397"/>
      <c r="AF884" s="397"/>
      <c r="AG884" s="397"/>
      <c r="AH884" s="396"/>
      <c r="AJ884" s="396"/>
      <c r="AK884" s="396"/>
      <c r="AL884" s="396"/>
      <c r="AN884" s="396"/>
      <c r="AO884" s="396"/>
      <c r="AQ884" s="396"/>
      <c r="AS884" s="396"/>
      <c r="AU884" s="396"/>
      <c r="AV884" s="395"/>
      <c r="AW884" s="395"/>
      <c r="AX884" s="395"/>
      <c r="AY884" s="395"/>
      <c r="AZ884" s="395"/>
      <c r="BA884" s="395"/>
      <c r="BB884" s="395"/>
      <c r="BC884" s="395"/>
      <c r="BD884" s="395"/>
      <c r="BE884" s="398"/>
      <c r="BF884" s="399"/>
      <c r="BG884" s="399"/>
      <c r="BH884" s="399"/>
      <c r="BI884" s="399"/>
    </row>
    <row r="885" spans="2:61">
      <c r="B885" s="395"/>
      <c r="AA885" s="22"/>
      <c r="AE885" s="397"/>
      <c r="AF885" s="397"/>
      <c r="AG885" s="397"/>
      <c r="AH885" s="396"/>
      <c r="AJ885" s="396"/>
      <c r="AK885" s="396"/>
      <c r="AL885" s="396"/>
      <c r="AN885" s="396"/>
      <c r="AO885" s="396"/>
      <c r="AQ885" s="396"/>
      <c r="AS885" s="396"/>
      <c r="AU885" s="396"/>
      <c r="AV885" s="395"/>
      <c r="AW885" s="395"/>
      <c r="AX885" s="395"/>
      <c r="AY885" s="395"/>
      <c r="AZ885" s="395"/>
      <c r="BA885" s="395"/>
      <c r="BB885" s="395"/>
      <c r="BC885" s="395"/>
      <c r="BD885" s="395"/>
      <c r="BE885" s="398"/>
      <c r="BF885" s="399"/>
      <c r="BG885" s="399"/>
      <c r="BH885" s="399"/>
      <c r="BI885" s="399"/>
    </row>
    <row r="886" spans="2:61">
      <c r="B886" s="395"/>
      <c r="AA886" s="22"/>
      <c r="AE886" s="397"/>
      <c r="AF886" s="397"/>
      <c r="AG886" s="397"/>
      <c r="AH886" s="396"/>
      <c r="AJ886" s="396"/>
      <c r="AK886" s="396"/>
      <c r="AL886" s="396"/>
      <c r="AN886" s="396"/>
      <c r="AO886" s="396"/>
      <c r="AQ886" s="396"/>
      <c r="AS886" s="396"/>
      <c r="AU886" s="396"/>
      <c r="AV886" s="395"/>
      <c r="AW886" s="395"/>
      <c r="AX886" s="395"/>
      <c r="AY886" s="395"/>
      <c r="AZ886" s="395"/>
      <c r="BA886" s="395"/>
      <c r="BB886" s="395"/>
      <c r="BC886" s="395"/>
      <c r="BD886" s="395"/>
      <c r="BE886" s="398"/>
      <c r="BF886" s="399"/>
      <c r="BG886" s="399"/>
      <c r="BH886" s="399"/>
      <c r="BI886" s="399"/>
    </row>
    <row r="887" spans="2:61">
      <c r="B887" s="395"/>
      <c r="AA887" s="22"/>
      <c r="AE887" s="397"/>
      <c r="AF887" s="397"/>
      <c r="AG887" s="397"/>
      <c r="AH887" s="396"/>
      <c r="AJ887" s="396"/>
      <c r="AK887" s="396"/>
      <c r="AL887" s="396"/>
      <c r="AN887" s="396"/>
      <c r="AO887" s="396"/>
      <c r="AQ887" s="396"/>
      <c r="AS887" s="396"/>
      <c r="AU887" s="396"/>
      <c r="AV887" s="395"/>
      <c r="AW887" s="395"/>
      <c r="AX887" s="395"/>
      <c r="AY887" s="395"/>
      <c r="AZ887" s="395"/>
      <c r="BA887" s="395"/>
      <c r="BB887" s="395"/>
      <c r="BC887" s="395"/>
      <c r="BD887" s="395"/>
      <c r="BE887" s="398"/>
      <c r="BF887" s="399"/>
      <c r="BG887" s="399"/>
      <c r="BH887" s="399"/>
      <c r="BI887" s="399"/>
    </row>
    <row r="888" spans="2:61">
      <c r="B888" s="395"/>
      <c r="AA888" s="22"/>
      <c r="AE888" s="397"/>
      <c r="AF888" s="397"/>
      <c r="AG888" s="397"/>
      <c r="AH888" s="396"/>
      <c r="AJ888" s="396"/>
      <c r="AK888" s="396"/>
      <c r="AL888" s="396"/>
      <c r="AN888" s="396"/>
      <c r="AO888" s="396"/>
      <c r="AQ888" s="396"/>
      <c r="AS888" s="396"/>
      <c r="AU888" s="396"/>
      <c r="AV888" s="395"/>
      <c r="AW888" s="395"/>
      <c r="AX888" s="395"/>
      <c r="AY888" s="395"/>
      <c r="AZ888" s="395"/>
      <c r="BA888" s="395"/>
      <c r="BB888" s="395"/>
      <c r="BC888" s="395"/>
      <c r="BD888" s="395"/>
      <c r="BE888" s="398"/>
      <c r="BF888" s="399"/>
      <c r="BG888" s="399"/>
      <c r="BH888" s="399"/>
      <c r="BI888" s="399"/>
    </row>
    <row r="889" spans="2:61">
      <c r="B889" s="395"/>
      <c r="AA889" s="22"/>
      <c r="AE889" s="397"/>
      <c r="AF889" s="397"/>
      <c r="AG889" s="397"/>
      <c r="AH889" s="396"/>
      <c r="AJ889" s="396"/>
      <c r="AK889" s="396"/>
      <c r="AL889" s="396"/>
      <c r="AN889" s="396"/>
      <c r="AO889" s="396"/>
      <c r="AQ889" s="396"/>
      <c r="AS889" s="396"/>
      <c r="AU889" s="396"/>
      <c r="AV889" s="395"/>
      <c r="AW889" s="395"/>
      <c r="AX889" s="395"/>
      <c r="AY889" s="395"/>
      <c r="AZ889" s="395"/>
      <c r="BA889" s="395"/>
      <c r="BB889" s="395"/>
      <c r="BC889" s="395"/>
      <c r="BD889" s="395"/>
      <c r="BE889" s="398"/>
      <c r="BF889" s="399"/>
      <c r="BG889" s="399"/>
      <c r="BH889" s="399"/>
      <c r="BI889" s="399"/>
    </row>
    <row r="890" spans="2:61">
      <c r="B890" s="395"/>
      <c r="AA890" s="22"/>
      <c r="AE890" s="397"/>
      <c r="AF890" s="397"/>
      <c r="AG890" s="397"/>
      <c r="AH890" s="396"/>
      <c r="AJ890" s="396"/>
      <c r="AK890" s="396"/>
      <c r="AL890" s="396"/>
      <c r="AN890" s="396"/>
      <c r="AO890" s="396"/>
      <c r="AQ890" s="396"/>
      <c r="AS890" s="396"/>
      <c r="AU890" s="396"/>
      <c r="AV890" s="395"/>
      <c r="AW890" s="395"/>
      <c r="AX890" s="395"/>
      <c r="AY890" s="395"/>
      <c r="AZ890" s="395"/>
      <c r="BA890" s="395"/>
      <c r="BB890" s="395"/>
      <c r="BC890" s="395"/>
      <c r="BD890" s="395"/>
      <c r="BE890" s="398"/>
      <c r="BF890" s="399"/>
      <c r="BG890" s="399"/>
      <c r="BH890" s="399"/>
      <c r="BI890" s="399"/>
    </row>
    <row r="891" spans="2:61">
      <c r="B891" s="395"/>
      <c r="AA891" s="22"/>
      <c r="AE891" s="397"/>
      <c r="AF891" s="397"/>
      <c r="AG891" s="397"/>
      <c r="AH891" s="396"/>
      <c r="AJ891" s="396"/>
      <c r="AK891" s="396"/>
      <c r="AL891" s="396"/>
      <c r="AN891" s="396"/>
      <c r="AO891" s="396"/>
      <c r="AQ891" s="396"/>
      <c r="AS891" s="396"/>
      <c r="AU891" s="396"/>
      <c r="AV891" s="395"/>
      <c r="AW891" s="395"/>
      <c r="AX891" s="395"/>
      <c r="AY891" s="395"/>
      <c r="AZ891" s="395"/>
      <c r="BA891" s="395"/>
      <c r="BB891" s="395"/>
      <c r="BC891" s="395"/>
      <c r="BD891" s="395"/>
      <c r="BE891" s="398"/>
      <c r="BF891" s="399"/>
      <c r="BG891" s="399"/>
      <c r="BH891" s="399"/>
      <c r="BI891" s="399"/>
    </row>
    <row r="892" spans="2:61">
      <c r="B892" s="395"/>
      <c r="AA892" s="22"/>
      <c r="AE892" s="397"/>
      <c r="AF892" s="397"/>
      <c r="AG892" s="397"/>
      <c r="AH892" s="396"/>
      <c r="AJ892" s="396"/>
      <c r="AK892" s="396"/>
      <c r="AL892" s="396"/>
      <c r="AN892" s="396"/>
      <c r="AO892" s="396"/>
      <c r="AQ892" s="396"/>
      <c r="AS892" s="396"/>
      <c r="AU892" s="396"/>
      <c r="AV892" s="395"/>
      <c r="AW892" s="395"/>
      <c r="AX892" s="395"/>
      <c r="AY892" s="395"/>
      <c r="AZ892" s="395"/>
      <c r="BA892" s="395"/>
      <c r="BB892" s="395"/>
      <c r="BC892" s="395"/>
      <c r="BD892" s="395"/>
      <c r="BE892" s="398"/>
      <c r="BF892" s="399"/>
      <c r="BG892" s="399"/>
      <c r="BH892" s="399"/>
      <c r="BI892" s="399"/>
    </row>
    <row r="893" spans="2:61">
      <c r="B893" s="395"/>
      <c r="AA893" s="22"/>
      <c r="AE893" s="397"/>
      <c r="AF893" s="397"/>
      <c r="AG893" s="397"/>
      <c r="AH893" s="396"/>
      <c r="AJ893" s="396"/>
      <c r="AK893" s="396"/>
      <c r="AL893" s="396"/>
      <c r="AN893" s="396"/>
      <c r="AO893" s="396"/>
      <c r="AQ893" s="396"/>
      <c r="AS893" s="396"/>
      <c r="AU893" s="396"/>
      <c r="AV893" s="395"/>
      <c r="AW893" s="395"/>
      <c r="AX893" s="395"/>
      <c r="AY893" s="395"/>
      <c r="AZ893" s="395"/>
      <c r="BA893" s="395"/>
      <c r="BB893" s="395"/>
      <c r="BC893" s="395"/>
      <c r="BD893" s="395"/>
      <c r="BE893" s="398"/>
      <c r="BF893" s="399"/>
      <c r="BG893" s="399"/>
      <c r="BH893" s="399"/>
      <c r="BI893" s="399"/>
    </row>
    <row r="894" spans="2:61">
      <c r="B894" s="395"/>
      <c r="AA894" s="22"/>
      <c r="AE894" s="397"/>
      <c r="AF894" s="397"/>
      <c r="AG894" s="397"/>
      <c r="AH894" s="396"/>
      <c r="AJ894" s="396"/>
      <c r="AK894" s="396"/>
      <c r="AL894" s="396"/>
      <c r="AN894" s="396"/>
      <c r="AO894" s="396"/>
      <c r="AQ894" s="396"/>
      <c r="AS894" s="396"/>
      <c r="AU894" s="396"/>
      <c r="AV894" s="395"/>
      <c r="AW894" s="395"/>
      <c r="AX894" s="395"/>
      <c r="AY894" s="395"/>
      <c r="AZ894" s="395"/>
      <c r="BA894" s="395"/>
      <c r="BB894" s="395"/>
      <c r="BC894" s="395"/>
      <c r="BD894" s="395"/>
      <c r="BE894" s="398"/>
      <c r="BF894" s="399"/>
      <c r="BG894" s="399"/>
      <c r="BH894" s="399"/>
      <c r="BI894" s="399"/>
    </row>
    <row r="895" spans="2:61">
      <c r="B895" s="395"/>
      <c r="AA895" s="22"/>
      <c r="AE895" s="397"/>
      <c r="AF895" s="397"/>
      <c r="AG895" s="397"/>
      <c r="AH895" s="396"/>
      <c r="AJ895" s="396"/>
      <c r="AK895" s="396"/>
      <c r="AL895" s="396"/>
      <c r="AN895" s="396"/>
      <c r="AO895" s="396"/>
      <c r="AQ895" s="396"/>
      <c r="AS895" s="396"/>
      <c r="AU895" s="396"/>
      <c r="AV895" s="395"/>
      <c r="AW895" s="395"/>
      <c r="AX895" s="395"/>
      <c r="AY895" s="395"/>
      <c r="AZ895" s="395"/>
      <c r="BA895" s="395"/>
      <c r="BB895" s="395"/>
      <c r="BC895" s="395"/>
      <c r="BD895" s="395"/>
      <c r="BE895" s="398"/>
      <c r="BF895" s="399"/>
      <c r="BG895" s="399"/>
      <c r="BH895" s="399"/>
      <c r="BI895" s="399"/>
    </row>
    <row r="896" spans="2:61">
      <c r="B896" s="395"/>
      <c r="AA896" s="22"/>
      <c r="AE896" s="397"/>
      <c r="AF896" s="397"/>
      <c r="AG896" s="397"/>
      <c r="AH896" s="396"/>
      <c r="AJ896" s="396"/>
      <c r="AK896" s="396"/>
      <c r="AL896" s="396"/>
      <c r="AN896" s="396"/>
      <c r="AO896" s="396"/>
      <c r="AQ896" s="396"/>
      <c r="AS896" s="396"/>
      <c r="AU896" s="396"/>
      <c r="AV896" s="395"/>
      <c r="AW896" s="395"/>
      <c r="AX896" s="395"/>
      <c r="AY896" s="395"/>
      <c r="AZ896" s="395"/>
      <c r="BA896" s="395"/>
      <c r="BB896" s="395"/>
      <c r="BC896" s="395"/>
      <c r="BD896" s="395"/>
      <c r="BE896" s="398"/>
      <c r="BF896" s="399"/>
      <c r="BG896" s="399"/>
      <c r="BH896" s="399"/>
      <c r="BI896" s="399"/>
    </row>
    <row r="897" spans="2:61">
      <c r="B897" s="395"/>
      <c r="AA897" s="22"/>
      <c r="AE897" s="397"/>
      <c r="AF897" s="397"/>
      <c r="AG897" s="397"/>
      <c r="AH897" s="396"/>
      <c r="AJ897" s="396"/>
      <c r="AK897" s="396"/>
      <c r="AL897" s="396"/>
      <c r="AN897" s="396"/>
      <c r="AO897" s="396"/>
      <c r="AQ897" s="396"/>
      <c r="AS897" s="396"/>
      <c r="AU897" s="396"/>
      <c r="AV897" s="395"/>
      <c r="AW897" s="395"/>
      <c r="AX897" s="395"/>
      <c r="AY897" s="395"/>
      <c r="AZ897" s="395"/>
      <c r="BA897" s="395"/>
      <c r="BB897" s="395"/>
      <c r="BC897" s="395"/>
      <c r="BD897" s="395"/>
      <c r="BE897" s="398"/>
      <c r="BF897" s="399"/>
      <c r="BG897" s="399"/>
      <c r="BH897" s="399"/>
      <c r="BI897" s="399"/>
    </row>
    <row r="898" spans="2:61">
      <c r="B898" s="395"/>
      <c r="AA898" s="22"/>
      <c r="AE898" s="397"/>
      <c r="AF898" s="397"/>
      <c r="AG898" s="397"/>
      <c r="AH898" s="396"/>
      <c r="AJ898" s="396"/>
      <c r="AK898" s="396"/>
      <c r="AL898" s="396"/>
      <c r="AN898" s="396"/>
      <c r="AO898" s="396"/>
      <c r="AQ898" s="396"/>
      <c r="AS898" s="396"/>
      <c r="AU898" s="396"/>
      <c r="AV898" s="395"/>
      <c r="AW898" s="395"/>
      <c r="AX898" s="395"/>
      <c r="AY898" s="395"/>
      <c r="AZ898" s="395"/>
      <c r="BA898" s="395"/>
      <c r="BB898" s="395"/>
      <c r="BC898" s="395"/>
      <c r="BD898" s="395"/>
      <c r="BE898" s="398"/>
      <c r="BF898" s="399"/>
      <c r="BG898" s="399"/>
      <c r="BH898" s="399"/>
      <c r="BI898" s="399"/>
    </row>
    <row r="899" spans="2:61">
      <c r="B899" s="395"/>
      <c r="AA899" s="22"/>
      <c r="AE899" s="397"/>
      <c r="AF899" s="397"/>
      <c r="AG899" s="397"/>
      <c r="AH899" s="396"/>
      <c r="AJ899" s="396"/>
      <c r="AK899" s="396"/>
      <c r="AL899" s="396"/>
      <c r="AN899" s="396"/>
      <c r="AO899" s="396"/>
      <c r="AQ899" s="396"/>
      <c r="AS899" s="396"/>
      <c r="AU899" s="396"/>
      <c r="AV899" s="395"/>
      <c r="AW899" s="395"/>
      <c r="AX899" s="395"/>
      <c r="AY899" s="395"/>
      <c r="AZ899" s="395"/>
      <c r="BA899" s="395"/>
      <c r="BB899" s="395"/>
      <c r="BC899" s="395"/>
      <c r="BD899" s="395"/>
      <c r="BE899" s="398"/>
      <c r="BF899" s="399"/>
      <c r="BG899" s="399"/>
      <c r="BH899" s="399"/>
      <c r="BI899" s="399"/>
    </row>
    <row r="900" spans="2:61">
      <c r="B900" s="395"/>
      <c r="AA900" s="22"/>
      <c r="AE900" s="397"/>
      <c r="AF900" s="397"/>
      <c r="AG900" s="397"/>
      <c r="AH900" s="396"/>
      <c r="AJ900" s="396"/>
      <c r="AK900" s="396"/>
      <c r="AL900" s="396"/>
      <c r="AN900" s="396"/>
      <c r="AO900" s="396"/>
      <c r="AQ900" s="396"/>
      <c r="AS900" s="396"/>
      <c r="AU900" s="396"/>
      <c r="AV900" s="395"/>
      <c r="AW900" s="395"/>
      <c r="AX900" s="395"/>
      <c r="AY900" s="395"/>
      <c r="AZ900" s="395"/>
      <c r="BA900" s="395"/>
      <c r="BB900" s="395"/>
      <c r="BC900" s="395"/>
      <c r="BD900" s="395"/>
      <c r="BE900" s="398"/>
      <c r="BF900" s="399"/>
      <c r="BG900" s="399"/>
      <c r="BH900" s="399"/>
      <c r="BI900" s="399"/>
    </row>
    <row r="901" spans="2:61">
      <c r="B901" s="395"/>
      <c r="AA901" s="22"/>
      <c r="AE901" s="397"/>
      <c r="AF901" s="397"/>
      <c r="AG901" s="397"/>
      <c r="AH901" s="396"/>
      <c r="AJ901" s="396"/>
      <c r="AK901" s="396"/>
      <c r="AL901" s="396"/>
      <c r="AN901" s="396"/>
      <c r="AO901" s="396"/>
      <c r="AQ901" s="396"/>
      <c r="AS901" s="396"/>
      <c r="AU901" s="396"/>
      <c r="AV901" s="395"/>
      <c r="AW901" s="395"/>
      <c r="AX901" s="395"/>
      <c r="AY901" s="395"/>
      <c r="AZ901" s="395"/>
      <c r="BA901" s="395"/>
      <c r="BB901" s="395"/>
      <c r="BC901" s="395"/>
      <c r="BD901" s="395"/>
      <c r="BE901" s="398"/>
      <c r="BF901" s="399"/>
      <c r="BG901" s="399"/>
      <c r="BH901" s="399"/>
      <c r="BI901" s="399"/>
    </row>
    <row r="902" spans="2:61">
      <c r="B902" s="395"/>
      <c r="AA902" s="22"/>
      <c r="AE902" s="397"/>
      <c r="AF902" s="397"/>
      <c r="AG902" s="397"/>
      <c r="AH902" s="396"/>
      <c r="AJ902" s="396"/>
      <c r="AK902" s="396"/>
      <c r="AL902" s="396"/>
      <c r="AN902" s="396"/>
      <c r="AO902" s="396"/>
      <c r="AQ902" s="396"/>
      <c r="AS902" s="396"/>
      <c r="AU902" s="396"/>
      <c r="AV902" s="395"/>
      <c r="AW902" s="395"/>
      <c r="AX902" s="395"/>
      <c r="AY902" s="395"/>
      <c r="AZ902" s="395"/>
      <c r="BA902" s="395"/>
      <c r="BB902" s="395"/>
      <c r="BC902" s="395"/>
      <c r="BD902" s="395"/>
      <c r="BE902" s="398"/>
      <c r="BF902" s="399"/>
      <c r="BG902" s="399"/>
      <c r="BH902" s="399"/>
      <c r="BI902" s="399"/>
    </row>
    <row r="903" spans="2:61">
      <c r="B903" s="395"/>
      <c r="AA903" s="22"/>
      <c r="AE903" s="397"/>
      <c r="AF903" s="397"/>
      <c r="AG903" s="397"/>
      <c r="AH903" s="396"/>
      <c r="AJ903" s="396"/>
      <c r="AK903" s="396"/>
      <c r="AL903" s="396"/>
      <c r="AN903" s="396"/>
      <c r="AO903" s="396"/>
      <c r="AQ903" s="396"/>
      <c r="AS903" s="396"/>
      <c r="AU903" s="396"/>
      <c r="AV903" s="395"/>
      <c r="AW903" s="395"/>
      <c r="AX903" s="395"/>
      <c r="AY903" s="395"/>
      <c r="AZ903" s="395"/>
      <c r="BA903" s="395"/>
      <c r="BB903" s="395"/>
      <c r="BC903" s="395"/>
      <c r="BD903" s="395"/>
      <c r="BE903" s="398"/>
      <c r="BF903" s="399"/>
      <c r="BG903" s="399"/>
      <c r="BH903" s="399"/>
      <c r="BI903" s="399"/>
    </row>
    <row r="904" spans="2:61">
      <c r="B904" s="395"/>
      <c r="AA904" s="22"/>
      <c r="AE904" s="397"/>
      <c r="AF904" s="397"/>
      <c r="AG904" s="397"/>
      <c r="AH904" s="396"/>
      <c r="AJ904" s="396"/>
      <c r="AK904" s="396"/>
      <c r="AL904" s="396"/>
      <c r="AN904" s="396"/>
      <c r="AO904" s="396"/>
      <c r="AQ904" s="396"/>
      <c r="AS904" s="396"/>
      <c r="AU904" s="396"/>
      <c r="AV904" s="395"/>
      <c r="AW904" s="395"/>
      <c r="AX904" s="395"/>
      <c r="AY904" s="395"/>
      <c r="AZ904" s="395"/>
      <c r="BA904" s="395"/>
      <c r="BB904" s="395"/>
      <c r="BC904" s="395"/>
      <c r="BD904" s="395"/>
      <c r="BE904" s="398"/>
      <c r="BF904" s="399"/>
      <c r="BG904" s="399"/>
      <c r="BH904" s="399"/>
      <c r="BI904" s="399"/>
    </row>
    <row r="905" spans="2:61">
      <c r="B905" s="395"/>
      <c r="AA905" s="22"/>
      <c r="AE905" s="397"/>
      <c r="AF905" s="397"/>
      <c r="AG905" s="397"/>
      <c r="AH905" s="396"/>
      <c r="AJ905" s="396"/>
      <c r="AK905" s="396"/>
      <c r="AL905" s="396"/>
      <c r="AN905" s="396"/>
      <c r="AO905" s="396"/>
      <c r="AQ905" s="396"/>
      <c r="AS905" s="396"/>
      <c r="AU905" s="396"/>
      <c r="AV905" s="395"/>
      <c r="AW905" s="395"/>
      <c r="AX905" s="395"/>
      <c r="AY905" s="395"/>
      <c r="AZ905" s="395"/>
      <c r="BA905" s="395"/>
      <c r="BB905" s="395"/>
      <c r="BC905" s="395"/>
      <c r="BD905" s="395"/>
      <c r="BE905" s="398"/>
      <c r="BF905" s="399"/>
      <c r="BG905" s="399"/>
      <c r="BH905" s="399"/>
      <c r="BI905" s="399"/>
    </row>
    <row r="906" spans="2:61">
      <c r="B906" s="395"/>
      <c r="AA906" s="22"/>
      <c r="AE906" s="397"/>
      <c r="AF906" s="397"/>
      <c r="AG906" s="397"/>
      <c r="AH906" s="396"/>
      <c r="AJ906" s="396"/>
      <c r="AK906" s="396"/>
      <c r="AL906" s="396"/>
      <c r="AN906" s="396"/>
      <c r="AO906" s="396"/>
      <c r="AQ906" s="396"/>
      <c r="AS906" s="396"/>
      <c r="AU906" s="396"/>
      <c r="AV906" s="395"/>
      <c r="AW906" s="395"/>
      <c r="AX906" s="395"/>
      <c r="AY906" s="395"/>
      <c r="AZ906" s="395"/>
      <c r="BA906" s="395"/>
      <c r="BB906" s="395"/>
      <c r="BC906" s="395"/>
      <c r="BD906" s="395"/>
      <c r="BE906" s="398"/>
      <c r="BF906" s="399"/>
      <c r="BG906" s="399"/>
      <c r="BH906" s="399"/>
      <c r="BI906" s="399"/>
    </row>
    <row r="907" spans="2:61">
      <c r="B907" s="395"/>
      <c r="AA907" s="22"/>
      <c r="AE907" s="397"/>
      <c r="AF907" s="397"/>
      <c r="AG907" s="397"/>
      <c r="AH907" s="396"/>
      <c r="AJ907" s="396"/>
      <c r="AK907" s="396"/>
      <c r="AL907" s="396"/>
      <c r="AN907" s="396"/>
      <c r="AO907" s="396"/>
      <c r="AQ907" s="396"/>
      <c r="AS907" s="396"/>
      <c r="AU907" s="396"/>
      <c r="AV907" s="395"/>
      <c r="AW907" s="395"/>
      <c r="AX907" s="395"/>
      <c r="AY907" s="395"/>
      <c r="AZ907" s="395"/>
      <c r="BA907" s="395"/>
      <c r="BB907" s="395"/>
      <c r="BC907" s="395"/>
      <c r="BD907" s="395"/>
      <c r="BE907" s="398"/>
      <c r="BF907" s="399"/>
      <c r="BG907" s="399"/>
      <c r="BH907" s="399"/>
      <c r="BI907" s="399"/>
    </row>
    <row r="908" spans="2:61">
      <c r="B908" s="395"/>
      <c r="AA908" s="22"/>
      <c r="AE908" s="397"/>
      <c r="AF908" s="397"/>
      <c r="AG908" s="397"/>
      <c r="AH908" s="396"/>
      <c r="AJ908" s="396"/>
      <c r="AK908" s="396"/>
      <c r="AL908" s="396"/>
      <c r="AN908" s="396"/>
      <c r="AO908" s="396"/>
      <c r="AQ908" s="396"/>
      <c r="AS908" s="396"/>
      <c r="AU908" s="396"/>
      <c r="AV908" s="395"/>
      <c r="AW908" s="395"/>
      <c r="AX908" s="395"/>
      <c r="AY908" s="395"/>
      <c r="AZ908" s="395"/>
      <c r="BA908" s="395"/>
      <c r="BB908" s="395"/>
      <c r="BC908" s="395"/>
      <c r="BD908" s="395"/>
      <c r="BE908" s="398"/>
      <c r="BF908" s="399"/>
      <c r="BG908" s="399"/>
      <c r="BH908" s="399"/>
      <c r="BI908" s="399"/>
    </row>
    <row r="909" spans="2:61">
      <c r="B909" s="395"/>
      <c r="AA909" s="22"/>
      <c r="AE909" s="397"/>
      <c r="AF909" s="397"/>
      <c r="AG909" s="397"/>
      <c r="AH909" s="396"/>
      <c r="AJ909" s="396"/>
      <c r="AK909" s="396"/>
      <c r="AL909" s="396"/>
      <c r="AN909" s="396"/>
      <c r="AO909" s="396"/>
      <c r="AQ909" s="396"/>
      <c r="AS909" s="396"/>
      <c r="AU909" s="396"/>
      <c r="AV909" s="395"/>
      <c r="AW909" s="395"/>
      <c r="AX909" s="395"/>
      <c r="AY909" s="395"/>
      <c r="AZ909" s="395"/>
      <c r="BA909" s="395"/>
      <c r="BB909" s="395"/>
      <c r="BC909" s="395"/>
      <c r="BD909" s="395"/>
      <c r="BE909" s="398"/>
      <c r="BF909" s="399"/>
      <c r="BG909" s="399"/>
      <c r="BH909" s="399"/>
      <c r="BI909" s="399"/>
    </row>
    <row r="910" spans="2:61">
      <c r="B910" s="395"/>
      <c r="AA910" s="22"/>
      <c r="AE910" s="397"/>
      <c r="AF910" s="397"/>
      <c r="AG910" s="397"/>
      <c r="AH910" s="396"/>
      <c r="AJ910" s="396"/>
      <c r="AK910" s="396"/>
      <c r="AL910" s="396"/>
      <c r="AN910" s="396"/>
      <c r="AO910" s="396"/>
      <c r="AQ910" s="396"/>
      <c r="AS910" s="396"/>
      <c r="AU910" s="396"/>
      <c r="AV910" s="395"/>
      <c r="AW910" s="395"/>
      <c r="AX910" s="395"/>
      <c r="AY910" s="395"/>
      <c r="AZ910" s="395"/>
      <c r="BA910" s="395"/>
      <c r="BB910" s="395"/>
      <c r="BC910" s="395"/>
      <c r="BD910" s="395"/>
      <c r="BE910" s="398"/>
      <c r="BF910" s="399"/>
      <c r="BG910" s="399"/>
      <c r="BH910" s="399"/>
      <c r="BI910" s="399"/>
    </row>
    <row r="911" spans="2:61">
      <c r="B911" s="395"/>
      <c r="AA911" s="22"/>
      <c r="AE911" s="397"/>
      <c r="AF911" s="397"/>
      <c r="AG911" s="397"/>
      <c r="AH911" s="396"/>
      <c r="AJ911" s="396"/>
      <c r="AK911" s="396"/>
      <c r="AL911" s="396"/>
      <c r="AN911" s="396"/>
      <c r="AO911" s="396"/>
      <c r="AQ911" s="396"/>
      <c r="AS911" s="396"/>
      <c r="AU911" s="396"/>
      <c r="AV911" s="395"/>
      <c r="AW911" s="395"/>
      <c r="AX911" s="395"/>
      <c r="AY911" s="395"/>
      <c r="AZ911" s="395"/>
      <c r="BA911" s="395"/>
      <c r="BB911" s="395"/>
      <c r="BC911" s="395"/>
      <c r="BD911" s="395"/>
      <c r="BE911" s="398"/>
      <c r="BF911" s="399"/>
      <c r="BG911" s="399"/>
      <c r="BH911" s="399"/>
      <c r="BI911" s="399"/>
    </row>
    <row r="912" spans="2:61">
      <c r="B912" s="395"/>
      <c r="AA912" s="22"/>
      <c r="AE912" s="397"/>
      <c r="AF912" s="397"/>
      <c r="AG912" s="397"/>
      <c r="AH912" s="396"/>
      <c r="AJ912" s="396"/>
      <c r="AK912" s="396"/>
      <c r="AL912" s="396"/>
      <c r="AN912" s="396"/>
      <c r="AO912" s="396"/>
      <c r="AQ912" s="396"/>
      <c r="AS912" s="396"/>
      <c r="AU912" s="396"/>
      <c r="AV912" s="395"/>
      <c r="AW912" s="395"/>
      <c r="AX912" s="395"/>
      <c r="AY912" s="395"/>
      <c r="AZ912" s="395"/>
      <c r="BA912" s="395"/>
      <c r="BB912" s="395"/>
      <c r="BC912" s="395"/>
      <c r="BD912" s="395"/>
      <c r="BE912" s="398"/>
      <c r="BF912" s="399"/>
      <c r="BG912" s="399"/>
      <c r="BH912" s="399"/>
      <c r="BI912" s="399"/>
    </row>
    <row r="913" spans="2:61">
      <c r="B913" s="395"/>
      <c r="AA913" s="22"/>
      <c r="AE913" s="397"/>
      <c r="AF913" s="397"/>
      <c r="AG913" s="397"/>
      <c r="AH913" s="396"/>
      <c r="AJ913" s="396"/>
      <c r="AK913" s="396"/>
      <c r="AL913" s="396"/>
      <c r="AN913" s="396"/>
      <c r="AO913" s="396"/>
      <c r="AQ913" s="396"/>
      <c r="AS913" s="396"/>
      <c r="AU913" s="396"/>
      <c r="AV913" s="395"/>
      <c r="AW913" s="395"/>
      <c r="AX913" s="395"/>
      <c r="AY913" s="395"/>
      <c r="AZ913" s="395"/>
      <c r="BA913" s="395"/>
      <c r="BB913" s="395"/>
      <c r="BC913" s="395"/>
      <c r="BD913" s="395"/>
      <c r="BE913" s="398"/>
      <c r="BF913" s="399"/>
      <c r="BG913" s="399"/>
      <c r="BH913" s="399"/>
      <c r="BI913" s="399"/>
    </row>
    <row r="914" spans="2:61">
      <c r="B914" s="395"/>
      <c r="AA914" s="22"/>
      <c r="AE914" s="397"/>
      <c r="AF914" s="397"/>
      <c r="AG914" s="397"/>
      <c r="AH914" s="396"/>
      <c r="AJ914" s="396"/>
      <c r="AK914" s="396"/>
      <c r="AL914" s="396"/>
      <c r="AN914" s="396"/>
      <c r="AO914" s="396"/>
      <c r="AQ914" s="396"/>
      <c r="AS914" s="396"/>
      <c r="AU914" s="396"/>
      <c r="AV914" s="395"/>
      <c r="AW914" s="395"/>
      <c r="AX914" s="395"/>
      <c r="AY914" s="395"/>
      <c r="AZ914" s="395"/>
      <c r="BA914" s="395"/>
      <c r="BB914" s="395"/>
      <c r="BC914" s="395"/>
      <c r="BD914" s="395"/>
      <c r="BE914" s="398"/>
      <c r="BF914" s="399"/>
      <c r="BG914" s="399"/>
      <c r="BH914" s="399"/>
      <c r="BI914" s="399"/>
    </row>
    <row r="915" spans="2:61">
      <c r="B915" s="395"/>
      <c r="AA915" s="22"/>
      <c r="AE915" s="397"/>
      <c r="AF915" s="397"/>
      <c r="AG915" s="397"/>
      <c r="AH915" s="396"/>
      <c r="AJ915" s="396"/>
      <c r="AK915" s="396"/>
      <c r="AL915" s="396"/>
      <c r="AN915" s="396"/>
      <c r="AO915" s="396"/>
      <c r="AQ915" s="396"/>
      <c r="AS915" s="396"/>
      <c r="AU915" s="396"/>
      <c r="AV915" s="395"/>
      <c r="AW915" s="395"/>
      <c r="AX915" s="395"/>
      <c r="AY915" s="395"/>
      <c r="AZ915" s="395"/>
      <c r="BA915" s="395"/>
      <c r="BB915" s="395"/>
      <c r="BC915" s="395"/>
      <c r="BD915" s="395"/>
      <c r="BE915" s="398"/>
      <c r="BF915" s="399"/>
      <c r="BG915" s="399"/>
      <c r="BH915" s="399"/>
      <c r="BI915" s="399"/>
    </row>
    <row r="916" spans="2:61">
      <c r="B916" s="395"/>
      <c r="AA916" s="22"/>
      <c r="AE916" s="397"/>
      <c r="AF916" s="397"/>
      <c r="AG916" s="397"/>
      <c r="AH916" s="396"/>
      <c r="AJ916" s="396"/>
      <c r="AK916" s="396"/>
      <c r="AL916" s="396"/>
      <c r="AN916" s="396"/>
      <c r="AO916" s="396"/>
      <c r="AQ916" s="396"/>
      <c r="AS916" s="396"/>
      <c r="AU916" s="396"/>
      <c r="AV916" s="395"/>
      <c r="AW916" s="395"/>
      <c r="AX916" s="395"/>
      <c r="AY916" s="395"/>
      <c r="AZ916" s="395"/>
      <c r="BA916" s="395"/>
      <c r="BB916" s="395"/>
      <c r="BC916" s="395"/>
      <c r="BD916" s="395"/>
      <c r="BE916" s="398"/>
      <c r="BF916" s="399"/>
      <c r="BG916" s="399"/>
      <c r="BH916" s="399"/>
      <c r="BI916" s="399"/>
    </row>
    <row r="917" spans="2:61">
      <c r="B917" s="395"/>
      <c r="AA917" s="22"/>
      <c r="AE917" s="397"/>
      <c r="AF917" s="397"/>
      <c r="AG917" s="397"/>
      <c r="AH917" s="396"/>
      <c r="AJ917" s="396"/>
      <c r="AK917" s="396"/>
      <c r="AL917" s="396"/>
      <c r="AN917" s="396"/>
      <c r="AO917" s="396"/>
      <c r="AQ917" s="396"/>
      <c r="AS917" s="396"/>
      <c r="AU917" s="396"/>
      <c r="AV917" s="395"/>
      <c r="AW917" s="395"/>
      <c r="AX917" s="395"/>
      <c r="AY917" s="395"/>
      <c r="AZ917" s="395"/>
      <c r="BA917" s="395"/>
      <c r="BB917" s="395"/>
      <c r="BC917" s="395"/>
      <c r="BD917" s="395"/>
      <c r="BE917" s="398"/>
      <c r="BF917" s="399"/>
      <c r="BG917" s="399"/>
      <c r="BH917" s="399"/>
      <c r="BI917" s="399"/>
    </row>
    <row r="918" spans="2:61">
      <c r="B918" s="395"/>
      <c r="AA918" s="22"/>
      <c r="AE918" s="397"/>
      <c r="AF918" s="397"/>
      <c r="AG918" s="397"/>
      <c r="AH918" s="396"/>
      <c r="AJ918" s="396"/>
      <c r="AK918" s="396"/>
      <c r="AL918" s="396"/>
      <c r="AN918" s="396"/>
      <c r="AO918" s="396"/>
      <c r="AQ918" s="396"/>
      <c r="AS918" s="396"/>
      <c r="AU918" s="396"/>
      <c r="AV918" s="395"/>
      <c r="AW918" s="395"/>
      <c r="AX918" s="395"/>
      <c r="AY918" s="395"/>
      <c r="AZ918" s="395"/>
      <c r="BA918" s="395"/>
      <c r="BB918" s="395"/>
      <c r="BC918" s="395"/>
      <c r="BD918" s="395"/>
      <c r="BE918" s="398"/>
      <c r="BF918" s="399"/>
      <c r="BG918" s="399"/>
      <c r="BH918" s="399"/>
      <c r="BI918" s="399"/>
    </row>
    <row r="919" spans="2:61">
      <c r="B919" s="395"/>
      <c r="AA919" s="22"/>
      <c r="AE919" s="397"/>
      <c r="AF919" s="397"/>
      <c r="AG919" s="397"/>
      <c r="AH919" s="396"/>
      <c r="AJ919" s="396"/>
      <c r="AK919" s="396"/>
      <c r="AL919" s="396"/>
      <c r="AN919" s="396"/>
      <c r="AO919" s="396"/>
      <c r="AQ919" s="396"/>
      <c r="AS919" s="396"/>
      <c r="AU919" s="396"/>
      <c r="AV919" s="395"/>
      <c r="AW919" s="395"/>
      <c r="AX919" s="395"/>
      <c r="AY919" s="395"/>
      <c r="AZ919" s="395"/>
      <c r="BA919" s="395"/>
      <c r="BB919" s="395"/>
      <c r="BC919" s="395"/>
      <c r="BD919" s="395"/>
      <c r="BE919" s="398"/>
      <c r="BF919" s="399"/>
      <c r="BG919" s="399"/>
      <c r="BH919" s="399"/>
      <c r="BI919" s="399"/>
    </row>
    <row r="920" spans="2:61">
      <c r="B920" s="395"/>
      <c r="AA920" s="22"/>
      <c r="AE920" s="397"/>
      <c r="AF920" s="397"/>
      <c r="AG920" s="397"/>
      <c r="AH920" s="396"/>
      <c r="AJ920" s="396"/>
      <c r="AK920" s="396"/>
      <c r="AL920" s="396"/>
      <c r="AN920" s="396"/>
      <c r="AO920" s="396"/>
      <c r="AQ920" s="396"/>
      <c r="AS920" s="396"/>
      <c r="AU920" s="396"/>
      <c r="AV920" s="395"/>
      <c r="AW920" s="395"/>
      <c r="AX920" s="395"/>
      <c r="AY920" s="395"/>
      <c r="AZ920" s="395"/>
      <c r="BA920" s="395"/>
      <c r="BB920" s="395"/>
      <c r="BC920" s="395"/>
      <c r="BD920" s="395"/>
      <c r="BE920" s="398"/>
      <c r="BF920" s="399"/>
      <c r="BG920" s="399"/>
      <c r="BH920" s="399"/>
      <c r="BI920" s="399"/>
    </row>
    <row r="921" spans="2:61">
      <c r="B921" s="395"/>
      <c r="AA921" s="22"/>
      <c r="AE921" s="397"/>
      <c r="AF921" s="397"/>
      <c r="AG921" s="397"/>
      <c r="AH921" s="396"/>
      <c r="AJ921" s="396"/>
      <c r="AK921" s="396"/>
      <c r="AL921" s="396"/>
      <c r="AN921" s="396"/>
      <c r="AO921" s="396"/>
      <c r="AQ921" s="396"/>
      <c r="AS921" s="396"/>
      <c r="AU921" s="396"/>
      <c r="AV921" s="395"/>
      <c r="AW921" s="395"/>
      <c r="AX921" s="395"/>
      <c r="AY921" s="395"/>
      <c r="AZ921" s="395"/>
      <c r="BA921" s="395"/>
      <c r="BB921" s="395"/>
      <c r="BC921" s="395"/>
      <c r="BD921" s="395"/>
      <c r="BE921" s="398"/>
      <c r="BF921" s="399"/>
      <c r="BG921" s="399"/>
      <c r="BH921" s="399"/>
      <c r="BI921" s="399"/>
    </row>
    <row r="922" spans="2:61">
      <c r="B922" s="395"/>
      <c r="AA922" s="22"/>
      <c r="AE922" s="397"/>
      <c r="AF922" s="397"/>
      <c r="AG922" s="397"/>
      <c r="AH922" s="396"/>
      <c r="AJ922" s="396"/>
      <c r="AK922" s="396"/>
      <c r="AL922" s="396"/>
      <c r="AN922" s="396"/>
      <c r="AO922" s="396"/>
      <c r="AQ922" s="396"/>
      <c r="AS922" s="396"/>
      <c r="AU922" s="396"/>
      <c r="AV922" s="395"/>
      <c r="AW922" s="395"/>
      <c r="AX922" s="395"/>
      <c r="AY922" s="395"/>
      <c r="AZ922" s="395"/>
      <c r="BA922" s="395"/>
      <c r="BB922" s="395"/>
      <c r="BC922" s="395"/>
      <c r="BD922" s="395"/>
      <c r="BE922" s="398"/>
      <c r="BF922" s="399"/>
      <c r="BG922" s="399"/>
      <c r="BH922" s="399"/>
      <c r="BI922" s="399"/>
    </row>
    <row r="923" spans="2:61">
      <c r="B923" s="395"/>
      <c r="AA923" s="22"/>
      <c r="AE923" s="397"/>
      <c r="AF923" s="397"/>
      <c r="AG923" s="397"/>
      <c r="AH923" s="396"/>
      <c r="AJ923" s="396"/>
      <c r="AK923" s="396"/>
      <c r="AL923" s="396"/>
      <c r="AN923" s="396"/>
      <c r="AO923" s="396"/>
      <c r="AQ923" s="396"/>
      <c r="AS923" s="396"/>
      <c r="AU923" s="396"/>
      <c r="AV923" s="395"/>
      <c r="AW923" s="395"/>
      <c r="AX923" s="395"/>
      <c r="AY923" s="395"/>
      <c r="AZ923" s="395"/>
      <c r="BA923" s="395"/>
      <c r="BB923" s="395"/>
      <c r="BC923" s="395"/>
      <c r="BD923" s="395"/>
      <c r="BE923" s="398"/>
      <c r="BF923" s="399"/>
      <c r="BG923" s="399"/>
      <c r="BH923" s="399"/>
      <c r="BI923" s="399"/>
    </row>
    <row r="924" spans="2:61">
      <c r="B924" s="395"/>
      <c r="AA924" s="22"/>
      <c r="AE924" s="397"/>
      <c r="AF924" s="397"/>
      <c r="AG924" s="397"/>
      <c r="AH924" s="396"/>
      <c r="AJ924" s="396"/>
      <c r="AK924" s="396"/>
      <c r="AL924" s="396"/>
      <c r="AN924" s="396"/>
      <c r="AO924" s="396"/>
      <c r="AQ924" s="396"/>
      <c r="AS924" s="396"/>
      <c r="AU924" s="396"/>
      <c r="AV924" s="395"/>
      <c r="AW924" s="395"/>
      <c r="AX924" s="395"/>
      <c r="AY924" s="395"/>
      <c r="AZ924" s="395"/>
      <c r="BA924" s="395"/>
      <c r="BB924" s="395"/>
      <c r="BC924" s="395"/>
      <c r="BD924" s="395"/>
      <c r="BE924" s="398"/>
      <c r="BF924" s="399"/>
      <c r="BG924" s="399"/>
      <c r="BH924" s="399"/>
      <c r="BI924" s="399"/>
    </row>
    <row r="925" spans="2:61">
      <c r="B925" s="395"/>
      <c r="AA925" s="22"/>
      <c r="AE925" s="397"/>
      <c r="AF925" s="397"/>
      <c r="AG925" s="397"/>
      <c r="AH925" s="396"/>
      <c r="AJ925" s="396"/>
      <c r="AK925" s="396"/>
      <c r="AL925" s="396"/>
      <c r="AN925" s="396"/>
      <c r="AO925" s="396"/>
      <c r="AQ925" s="396"/>
      <c r="AS925" s="396"/>
      <c r="AU925" s="396"/>
      <c r="AV925" s="395"/>
      <c r="AW925" s="395"/>
      <c r="AX925" s="395"/>
      <c r="AY925" s="395"/>
      <c r="AZ925" s="395"/>
      <c r="BA925" s="395"/>
      <c r="BB925" s="395"/>
      <c r="BC925" s="395"/>
      <c r="BD925" s="395"/>
      <c r="BE925" s="398"/>
      <c r="BF925" s="399"/>
      <c r="BG925" s="399"/>
      <c r="BH925" s="399"/>
      <c r="BI925" s="399"/>
    </row>
    <row r="926" spans="2:61">
      <c r="B926" s="395"/>
      <c r="AA926" s="22"/>
      <c r="AE926" s="397"/>
      <c r="AF926" s="397"/>
      <c r="AG926" s="397"/>
      <c r="AH926" s="396"/>
      <c r="AJ926" s="396"/>
      <c r="AK926" s="396"/>
      <c r="AL926" s="396"/>
      <c r="AN926" s="396"/>
      <c r="AO926" s="396"/>
      <c r="AQ926" s="396"/>
      <c r="AS926" s="396"/>
      <c r="AU926" s="396"/>
      <c r="AV926" s="395"/>
      <c r="AW926" s="395"/>
      <c r="AX926" s="395"/>
      <c r="AY926" s="395"/>
      <c r="AZ926" s="395"/>
      <c r="BA926" s="395"/>
      <c r="BB926" s="395"/>
      <c r="BC926" s="395"/>
      <c r="BD926" s="395"/>
      <c r="BE926" s="398"/>
      <c r="BF926" s="399"/>
      <c r="BG926" s="399"/>
      <c r="BH926" s="399"/>
      <c r="BI926" s="399"/>
    </row>
    <row r="927" spans="2:61">
      <c r="B927" s="395"/>
      <c r="AA927" s="22"/>
      <c r="AE927" s="397"/>
      <c r="AF927" s="397"/>
      <c r="AG927" s="397"/>
      <c r="AH927" s="396"/>
      <c r="AJ927" s="396"/>
      <c r="AK927" s="396"/>
      <c r="AL927" s="396"/>
      <c r="AN927" s="396"/>
      <c r="AO927" s="396"/>
      <c r="AQ927" s="396"/>
      <c r="AS927" s="396"/>
      <c r="AU927" s="396"/>
      <c r="AV927" s="395"/>
      <c r="AW927" s="395"/>
      <c r="AX927" s="395"/>
      <c r="AY927" s="395"/>
      <c r="AZ927" s="395"/>
      <c r="BA927" s="395"/>
      <c r="BB927" s="395"/>
      <c r="BC927" s="395"/>
      <c r="BD927" s="395"/>
      <c r="BE927" s="398"/>
      <c r="BF927" s="399"/>
      <c r="BG927" s="399"/>
      <c r="BH927" s="399"/>
      <c r="BI927" s="399"/>
    </row>
    <row r="928" spans="2:61">
      <c r="B928" s="395"/>
      <c r="AA928" s="22"/>
      <c r="AE928" s="397"/>
      <c r="AF928" s="397"/>
      <c r="AG928" s="397"/>
      <c r="AH928" s="396"/>
      <c r="AJ928" s="396"/>
      <c r="AK928" s="396"/>
      <c r="AL928" s="396"/>
      <c r="AN928" s="396"/>
      <c r="AO928" s="396"/>
      <c r="AQ928" s="396"/>
      <c r="AS928" s="396"/>
      <c r="AU928" s="396"/>
      <c r="AV928" s="395"/>
      <c r="AW928" s="395"/>
      <c r="AX928" s="395"/>
      <c r="AY928" s="395"/>
      <c r="AZ928" s="395"/>
      <c r="BA928" s="395"/>
      <c r="BB928" s="395"/>
      <c r="BC928" s="395"/>
      <c r="BD928" s="395"/>
      <c r="BE928" s="398"/>
      <c r="BF928" s="399"/>
      <c r="BG928" s="399"/>
      <c r="BH928" s="399"/>
      <c r="BI928" s="399"/>
    </row>
    <row r="929" spans="2:61">
      <c r="B929" s="395"/>
      <c r="AA929" s="22"/>
      <c r="AE929" s="397"/>
      <c r="AF929" s="397"/>
      <c r="AG929" s="397"/>
      <c r="AH929" s="396"/>
      <c r="AJ929" s="396"/>
      <c r="AK929" s="396"/>
      <c r="AL929" s="396"/>
      <c r="AN929" s="396"/>
      <c r="AO929" s="396"/>
      <c r="AQ929" s="396"/>
      <c r="AS929" s="396"/>
      <c r="AU929" s="396"/>
      <c r="AV929" s="395"/>
      <c r="AW929" s="395"/>
      <c r="AX929" s="395"/>
      <c r="AY929" s="395"/>
      <c r="AZ929" s="395"/>
      <c r="BA929" s="395"/>
      <c r="BB929" s="395"/>
      <c r="BC929" s="395"/>
      <c r="BD929" s="395"/>
      <c r="BE929" s="398"/>
      <c r="BF929" s="399"/>
      <c r="BG929" s="399"/>
      <c r="BH929" s="399"/>
      <c r="BI929" s="399"/>
    </row>
    <row r="930" spans="2:61">
      <c r="B930" s="395"/>
      <c r="AA930" s="22"/>
      <c r="AE930" s="397"/>
      <c r="AF930" s="397"/>
      <c r="AG930" s="397"/>
      <c r="AH930" s="396"/>
      <c r="AJ930" s="396"/>
      <c r="AK930" s="396"/>
      <c r="AL930" s="396"/>
      <c r="AN930" s="396"/>
      <c r="AO930" s="396"/>
      <c r="AQ930" s="396"/>
      <c r="AS930" s="396"/>
      <c r="AU930" s="396"/>
      <c r="AV930" s="395"/>
      <c r="AW930" s="395"/>
      <c r="AX930" s="395"/>
      <c r="AY930" s="395"/>
      <c r="AZ930" s="395"/>
      <c r="BA930" s="395"/>
      <c r="BB930" s="395"/>
      <c r="BC930" s="395"/>
      <c r="BD930" s="395"/>
      <c r="BE930" s="398"/>
      <c r="BF930" s="399"/>
      <c r="BG930" s="399"/>
      <c r="BH930" s="399"/>
      <c r="BI930" s="399"/>
    </row>
    <row r="931" spans="2:61">
      <c r="B931" s="395"/>
      <c r="AA931" s="22"/>
      <c r="AE931" s="397"/>
      <c r="AF931" s="397"/>
      <c r="AG931" s="397"/>
      <c r="AH931" s="396"/>
      <c r="AJ931" s="396"/>
      <c r="AK931" s="396"/>
      <c r="AL931" s="396"/>
      <c r="AN931" s="396"/>
      <c r="AO931" s="396"/>
      <c r="AQ931" s="396"/>
      <c r="AS931" s="396"/>
      <c r="AU931" s="396"/>
      <c r="AV931" s="395"/>
      <c r="AW931" s="395"/>
      <c r="AX931" s="395"/>
      <c r="AY931" s="395"/>
      <c r="AZ931" s="395"/>
      <c r="BA931" s="395"/>
      <c r="BB931" s="395"/>
      <c r="BC931" s="395"/>
      <c r="BD931" s="395"/>
      <c r="BE931" s="398"/>
      <c r="BF931" s="399"/>
      <c r="BG931" s="399"/>
      <c r="BH931" s="399"/>
      <c r="BI931" s="399"/>
    </row>
    <row r="932" spans="2:61">
      <c r="B932" s="395"/>
      <c r="AA932" s="22"/>
      <c r="AE932" s="397"/>
      <c r="AF932" s="397"/>
      <c r="AG932" s="397"/>
      <c r="AH932" s="396"/>
      <c r="AJ932" s="396"/>
      <c r="AK932" s="396"/>
      <c r="AL932" s="396"/>
      <c r="AN932" s="396"/>
      <c r="AO932" s="396"/>
      <c r="AQ932" s="396"/>
      <c r="AS932" s="396"/>
      <c r="AU932" s="396"/>
      <c r="AV932" s="395"/>
      <c r="AW932" s="395"/>
      <c r="AX932" s="395"/>
      <c r="AY932" s="395"/>
      <c r="AZ932" s="395"/>
      <c r="BA932" s="395"/>
      <c r="BB932" s="395"/>
      <c r="BC932" s="395"/>
      <c r="BD932" s="395"/>
      <c r="BE932" s="398"/>
      <c r="BF932" s="399"/>
      <c r="BG932" s="399"/>
      <c r="BH932" s="399"/>
      <c r="BI932" s="399"/>
    </row>
    <row r="933" spans="2:61">
      <c r="B933" s="395"/>
      <c r="AA933" s="22"/>
      <c r="AE933" s="397"/>
      <c r="AF933" s="397"/>
      <c r="AG933" s="397"/>
      <c r="AH933" s="396"/>
      <c r="AJ933" s="396"/>
      <c r="AK933" s="396"/>
      <c r="AL933" s="396"/>
      <c r="AN933" s="396"/>
      <c r="AO933" s="396"/>
      <c r="AQ933" s="396"/>
      <c r="AS933" s="396"/>
      <c r="AU933" s="396"/>
      <c r="AV933" s="395"/>
      <c r="AW933" s="395"/>
      <c r="AX933" s="395"/>
      <c r="AY933" s="395"/>
      <c r="AZ933" s="395"/>
      <c r="BA933" s="395"/>
      <c r="BB933" s="395"/>
      <c r="BC933" s="395"/>
      <c r="BD933" s="395"/>
      <c r="BE933" s="398"/>
      <c r="BF933" s="399"/>
      <c r="BG933" s="399"/>
      <c r="BH933" s="399"/>
      <c r="BI933" s="399"/>
    </row>
    <row r="934" spans="2:61">
      <c r="B934" s="395"/>
      <c r="AA934" s="22"/>
      <c r="AE934" s="397"/>
      <c r="AF934" s="397"/>
      <c r="AG934" s="397"/>
      <c r="AH934" s="396"/>
      <c r="AJ934" s="396"/>
      <c r="AK934" s="396"/>
      <c r="AL934" s="396"/>
      <c r="AN934" s="396"/>
      <c r="AO934" s="396"/>
      <c r="AQ934" s="396"/>
      <c r="AS934" s="396"/>
      <c r="AU934" s="396"/>
      <c r="AV934" s="395"/>
      <c r="AW934" s="395"/>
      <c r="AX934" s="395"/>
      <c r="AY934" s="395"/>
      <c r="AZ934" s="395"/>
      <c r="BA934" s="395"/>
      <c r="BB934" s="395"/>
      <c r="BC934" s="395"/>
      <c r="BD934" s="395"/>
      <c r="BE934" s="398"/>
      <c r="BF934" s="399"/>
      <c r="BG934" s="399"/>
      <c r="BH934" s="399"/>
      <c r="BI934" s="399"/>
    </row>
    <row r="935" spans="2:61">
      <c r="B935" s="395"/>
      <c r="AA935" s="22"/>
      <c r="AE935" s="397"/>
      <c r="AF935" s="397"/>
      <c r="AG935" s="397"/>
      <c r="AH935" s="396"/>
      <c r="AJ935" s="396"/>
      <c r="AK935" s="396"/>
      <c r="AL935" s="396"/>
      <c r="AN935" s="396"/>
      <c r="AO935" s="396"/>
      <c r="AQ935" s="396"/>
      <c r="AS935" s="396"/>
      <c r="AU935" s="396"/>
      <c r="AV935" s="395"/>
      <c r="AW935" s="395"/>
      <c r="AX935" s="395"/>
      <c r="AY935" s="395"/>
      <c r="AZ935" s="395"/>
      <c r="BA935" s="395"/>
      <c r="BB935" s="395"/>
      <c r="BC935" s="395"/>
      <c r="BD935" s="395"/>
      <c r="BE935" s="398"/>
      <c r="BF935" s="399"/>
      <c r="BG935" s="399"/>
      <c r="BH935" s="399"/>
      <c r="BI935" s="399"/>
    </row>
    <row r="936" spans="2:61">
      <c r="B936" s="395"/>
      <c r="AA936" s="22"/>
      <c r="AE936" s="397"/>
      <c r="AF936" s="397"/>
      <c r="AG936" s="397"/>
      <c r="AH936" s="396"/>
      <c r="AJ936" s="396"/>
      <c r="AK936" s="396"/>
      <c r="AL936" s="396"/>
      <c r="AN936" s="396"/>
      <c r="AO936" s="396"/>
      <c r="AQ936" s="396"/>
      <c r="AS936" s="396"/>
      <c r="AU936" s="396"/>
      <c r="AV936" s="395"/>
      <c r="AW936" s="395"/>
      <c r="AX936" s="395"/>
      <c r="AY936" s="395"/>
      <c r="AZ936" s="395"/>
      <c r="BA936" s="395"/>
      <c r="BB936" s="395"/>
      <c r="BC936" s="395"/>
      <c r="BD936" s="395"/>
      <c r="BE936" s="398"/>
      <c r="BF936" s="399"/>
      <c r="BG936" s="399"/>
      <c r="BH936" s="399"/>
      <c r="BI936" s="399"/>
    </row>
    <row r="937" spans="2:61">
      <c r="B937" s="395"/>
      <c r="AA937" s="22"/>
      <c r="AE937" s="397"/>
      <c r="AF937" s="397"/>
      <c r="AG937" s="397"/>
      <c r="AH937" s="396"/>
      <c r="AJ937" s="396"/>
      <c r="AK937" s="396"/>
      <c r="AL937" s="396"/>
      <c r="AN937" s="396"/>
      <c r="AO937" s="396"/>
      <c r="AQ937" s="396"/>
      <c r="AS937" s="396"/>
      <c r="AU937" s="396"/>
      <c r="AV937" s="395"/>
      <c r="AW937" s="395"/>
      <c r="AX937" s="395"/>
      <c r="AY937" s="395"/>
      <c r="AZ937" s="395"/>
      <c r="BA937" s="395"/>
      <c r="BB937" s="395"/>
      <c r="BC937" s="395"/>
      <c r="BD937" s="395"/>
      <c r="BE937" s="398"/>
      <c r="BF937" s="399"/>
      <c r="BG937" s="399"/>
      <c r="BH937" s="399"/>
      <c r="BI937" s="399"/>
    </row>
    <row r="938" spans="2:61">
      <c r="B938" s="395"/>
      <c r="AA938" s="22"/>
      <c r="AE938" s="397"/>
      <c r="AF938" s="397"/>
      <c r="AG938" s="397"/>
      <c r="AH938" s="396"/>
      <c r="AJ938" s="396"/>
      <c r="AK938" s="396"/>
      <c r="AL938" s="396"/>
      <c r="AN938" s="396"/>
      <c r="AO938" s="396"/>
      <c r="AQ938" s="396"/>
      <c r="AS938" s="396"/>
      <c r="AU938" s="396"/>
      <c r="AV938" s="395"/>
      <c r="AW938" s="395"/>
      <c r="AX938" s="395"/>
      <c r="AY938" s="395"/>
      <c r="AZ938" s="395"/>
      <c r="BA938" s="395"/>
      <c r="BB938" s="395"/>
      <c r="BC938" s="395"/>
      <c r="BD938" s="395"/>
      <c r="BE938" s="398"/>
      <c r="BF938" s="399"/>
      <c r="BG938" s="399"/>
      <c r="BH938" s="399"/>
      <c r="BI938" s="399"/>
    </row>
    <row r="939" spans="2:61">
      <c r="B939" s="395"/>
      <c r="AA939" s="22"/>
      <c r="AE939" s="397"/>
      <c r="AF939" s="397"/>
      <c r="AG939" s="397"/>
      <c r="AH939" s="396"/>
      <c r="AJ939" s="396"/>
      <c r="AK939" s="396"/>
      <c r="AL939" s="396"/>
      <c r="AN939" s="396"/>
      <c r="AO939" s="396"/>
      <c r="AQ939" s="396"/>
      <c r="AS939" s="396"/>
      <c r="AU939" s="396"/>
      <c r="AV939" s="395"/>
      <c r="AW939" s="395"/>
      <c r="AX939" s="395"/>
      <c r="AY939" s="395"/>
      <c r="AZ939" s="395"/>
      <c r="BA939" s="395"/>
      <c r="BB939" s="395"/>
      <c r="BC939" s="395"/>
      <c r="BD939" s="395"/>
      <c r="BE939" s="398"/>
      <c r="BF939" s="399"/>
      <c r="BG939" s="399"/>
      <c r="BH939" s="399"/>
      <c r="BI939" s="399"/>
    </row>
    <row r="940" spans="2:61">
      <c r="B940" s="395"/>
      <c r="AA940" s="22"/>
      <c r="AE940" s="397"/>
      <c r="AF940" s="397"/>
      <c r="AG940" s="397"/>
      <c r="AH940" s="396"/>
      <c r="AJ940" s="396"/>
      <c r="AK940" s="396"/>
      <c r="AL940" s="396"/>
      <c r="AN940" s="396"/>
      <c r="AO940" s="396"/>
      <c r="AQ940" s="396"/>
      <c r="AS940" s="396"/>
      <c r="AU940" s="396"/>
      <c r="AV940" s="395"/>
      <c r="AW940" s="395"/>
      <c r="AX940" s="395"/>
      <c r="AY940" s="395"/>
      <c r="AZ940" s="395"/>
      <c r="BA940" s="395"/>
      <c r="BB940" s="395"/>
      <c r="BC940" s="395"/>
      <c r="BD940" s="395"/>
      <c r="BE940" s="398"/>
      <c r="BF940" s="399"/>
      <c r="BG940" s="399"/>
      <c r="BH940" s="399"/>
      <c r="BI940" s="399"/>
    </row>
    <row r="941" spans="2:61">
      <c r="B941" s="395"/>
      <c r="AA941" s="22"/>
      <c r="AE941" s="397"/>
      <c r="AF941" s="397"/>
      <c r="AG941" s="397"/>
      <c r="AH941" s="396"/>
      <c r="AJ941" s="396"/>
      <c r="AK941" s="396"/>
      <c r="AL941" s="396"/>
      <c r="AN941" s="396"/>
      <c r="AO941" s="396"/>
      <c r="AQ941" s="396"/>
      <c r="AS941" s="396"/>
      <c r="AU941" s="396"/>
      <c r="AV941" s="395"/>
      <c r="AW941" s="395"/>
      <c r="AX941" s="395"/>
      <c r="AY941" s="395"/>
      <c r="AZ941" s="395"/>
      <c r="BA941" s="395"/>
      <c r="BB941" s="395"/>
      <c r="BC941" s="395"/>
      <c r="BD941" s="395"/>
      <c r="BE941" s="398"/>
      <c r="BF941" s="399"/>
      <c r="BG941" s="399"/>
      <c r="BH941" s="399"/>
      <c r="BI941" s="399"/>
    </row>
    <row r="942" spans="2:61">
      <c r="B942" s="395"/>
      <c r="AA942" s="22"/>
      <c r="AE942" s="397"/>
      <c r="AF942" s="397"/>
      <c r="AG942" s="397"/>
      <c r="AH942" s="396"/>
      <c r="AJ942" s="396"/>
      <c r="AK942" s="396"/>
      <c r="AL942" s="396"/>
      <c r="AN942" s="396"/>
      <c r="AO942" s="396"/>
      <c r="AQ942" s="396"/>
      <c r="AS942" s="396"/>
      <c r="AU942" s="396"/>
      <c r="AV942" s="395"/>
      <c r="AW942" s="395"/>
      <c r="AX942" s="395"/>
      <c r="AY942" s="395"/>
      <c r="AZ942" s="395"/>
      <c r="BA942" s="395"/>
      <c r="BB942" s="395"/>
      <c r="BC942" s="395"/>
      <c r="BD942" s="395"/>
      <c r="BE942" s="398"/>
      <c r="BF942" s="399"/>
      <c r="BG942" s="399"/>
      <c r="BH942" s="399"/>
      <c r="BI942" s="399"/>
    </row>
    <row r="943" spans="2:61">
      <c r="B943" s="395"/>
      <c r="AA943" s="22"/>
      <c r="AE943" s="397"/>
      <c r="AF943" s="397"/>
      <c r="AG943" s="397"/>
      <c r="AH943" s="396"/>
      <c r="AJ943" s="396"/>
      <c r="AK943" s="396"/>
      <c r="AL943" s="396"/>
      <c r="AN943" s="396"/>
      <c r="AO943" s="396"/>
      <c r="AQ943" s="396"/>
      <c r="AS943" s="396"/>
      <c r="AU943" s="396"/>
      <c r="AV943" s="395"/>
      <c r="AW943" s="395"/>
      <c r="AX943" s="395"/>
      <c r="AY943" s="395"/>
      <c r="AZ943" s="395"/>
      <c r="BA943" s="395"/>
      <c r="BB943" s="395"/>
      <c r="BC943" s="395"/>
      <c r="BD943" s="395"/>
      <c r="BE943" s="398"/>
      <c r="BF943" s="399"/>
      <c r="BG943" s="399"/>
      <c r="BH943" s="399"/>
      <c r="BI943" s="399"/>
    </row>
    <row r="944" spans="2:61">
      <c r="B944" s="395"/>
      <c r="AA944" s="22"/>
      <c r="AE944" s="397"/>
      <c r="AF944" s="397"/>
      <c r="AG944" s="397"/>
      <c r="AH944" s="396"/>
      <c r="AJ944" s="396"/>
      <c r="AK944" s="396"/>
      <c r="AL944" s="396"/>
      <c r="AN944" s="396"/>
      <c r="AO944" s="396"/>
      <c r="AQ944" s="396"/>
      <c r="AS944" s="396"/>
      <c r="AU944" s="396"/>
      <c r="AV944" s="395"/>
      <c r="AW944" s="395"/>
      <c r="AX944" s="395"/>
      <c r="AY944" s="395"/>
      <c r="AZ944" s="395"/>
      <c r="BA944" s="395"/>
      <c r="BB944" s="395"/>
      <c r="BC944" s="395"/>
      <c r="BD944" s="395"/>
      <c r="BE944" s="398"/>
      <c r="BF944" s="399"/>
      <c r="BG944" s="399"/>
      <c r="BH944" s="399"/>
      <c r="BI944" s="399"/>
    </row>
    <row r="945" spans="2:61">
      <c r="B945" s="395"/>
      <c r="AA945" s="22"/>
      <c r="AE945" s="397"/>
      <c r="AF945" s="397"/>
      <c r="AG945" s="397"/>
      <c r="AH945" s="396"/>
      <c r="AJ945" s="396"/>
      <c r="AK945" s="396"/>
      <c r="AL945" s="396"/>
      <c r="AN945" s="396"/>
      <c r="AO945" s="396"/>
      <c r="AQ945" s="396"/>
      <c r="AS945" s="396"/>
      <c r="AU945" s="396"/>
      <c r="AV945" s="395"/>
      <c r="AW945" s="395"/>
      <c r="AX945" s="395"/>
      <c r="AY945" s="395"/>
      <c r="AZ945" s="395"/>
      <c r="BA945" s="395"/>
      <c r="BB945" s="395"/>
      <c r="BC945" s="395"/>
      <c r="BD945" s="395"/>
      <c r="BE945" s="398"/>
      <c r="BF945" s="399"/>
      <c r="BG945" s="399"/>
      <c r="BH945" s="399"/>
      <c r="BI945" s="399"/>
    </row>
    <row r="946" spans="2:61">
      <c r="B946" s="395"/>
      <c r="AA946" s="22"/>
      <c r="AE946" s="397"/>
      <c r="AF946" s="397"/>
      <c r="AG946" s="397"/>
      <c r="AH946" s="396"/>
      <c r="AJ946" s="396"/>
      <c r="AK946" s="396"/>
      <c r="AL946" s="396"/>
      <c r="AN946" s="396"/>
      <c r="AO946" s="396"/>
      <c r="AQ946" s="396"/>
      <c r="AS946" s="396"/>
      <c r="AU946" s="396"/>
      <c r="AV946" s="395"/>
      <c r="AW946" s="395"/>
      <c r="AX946" s="395"/>
      <c r="AY946" s="395"/>
      <c r="AZ946" s="395"/>
      <c r="BA946" s="395"/>
      <c r="BB946" s="395"/>
      <c r="BC946" s="395"/>
      <c r="BD946" s="395"/>
      <c r="BE946" s="398"/>
      <c r="BF946" s="399"/>
      <c r="BG946" s="399"/>
      <c r="BH946" s="399"/>
      <c r="BI946" s="399"/>
    </row>
    <row r="947" spans="2:61">
      <c r="B947" s="395"/>
      <c r="AA947" s="22"/>
      <c r="AE947" s="397"/>
      <c r="AF947" s="397"/>
      <c r="AG947" s="397"/>
      <c r="AH947" s="396"/>
      <c r="AJ947" s="396"/>
      <c r="AK947" s="396"/>
      <c r="AL947" s="396"/>
      <c r="AN947" s="396"/>
      <c r="AO947" s="396"/>
      <c r="AQ947" s="396"/>
      <c r="AS947" s="396"/>
      <c r="AU947" s="396"/>
      <c r="AV947" s="395"/>
      <c r="AW947" s="395"/>
      <c r="AX947" s="395"/>
      <c r="AY947" s="395"/>
      <c r="AZ947" s="395"/>
      <c r="BA947" s="395"/>
      <c r="BB947" s="395"/>
      <c r="BC947" s="395"/>
      <c r="BD947" s="395"/>
      <c r="BE947" s="398"/>
      <c r="BF947" s="399"/>
      <c r="BG947" s="399"/>
      <c r="BH947" s="399"/>
      <c r="BI947" s="399"/>
    </row>
    <row r="948" spans="2:61">
      <c r="B948" s="395"/>
      <c r="AA948" s="22"/>
      <c r="AE948" s="397"/>
      <c r="AF948" s="397"/>
      <c r="AG948" s="397"/>
      <c r="AH948" s="396"/>
      <c r="AJ948" s="396"/>
      <c r="AK948" s="396"/>
      <c r="AL948" s="396"/>
      <c r="AN948" s="396"/>
      <c r="AO948" s="396"/>
      <c r="AQ948" s="396"/>
      <c r="AS948" s="396"/>
      <c r="AU948" s="396"/>
      <c r="AV948" s="395"/>
      <c r="AW948" s="395"/>
      <c r="AX948" s="395"/>
      <c r="AY948" s="395"/>
      <c r="AZ948" s="395"/>
      <c r="BA948" s="395"/>
      <c r="BB948" s="395"/>
      <c r="BC948" s="395"/>
      <c r="BD948" s="395"/>
      <c r="BE948" s="398"/>
      <c r="BF948" s="399"/>
      <c r="BG948" s="399"/>
      <c r="BH948" s="399"/>
      <c r="BI948" s="399"/>
    </row>
    <row r="949" spans="2:61">
      <c r="B949" s="395"/>
      <c r="AA949" s="22"/>
      <c r="AE949" s="397"/>
      <c r="AF949" s="397"/>
      <c r="AG949" s="397"/>
      <c r="AH949" s="396"/>
      <c r="AJ949" s="396"/>
      <c r="AK949" s="396"/>
      <c r="AL949" s="396"/>
      <c r="AN949" s="396"/>
      <c r="AO949" s="396"/>
      <c r="AQ949" s="396"/>
      <c r="AS949" s="396"/>
      <c r="AU949" s="396"/>
      <c r="AV949" s="395"/>
      <c r="AW949" s="395"/>
      <c r="AX949" s="395"/>
      <c r="AY949" s="395"/>
      <c r="AZ949" s="395"/>
      <c r="BA949" s="395"/>
      <c r="BB949" s="395"/>
      <c r="BC949" s="395"/>
      <c r="BD949" s="395"/>
      <c r="BE949" s="398"/>
      <c r="BF949" s="399"/>
      <c r="BG949" s="399"/>
      <c r="BH949" s="399"/>
      <c r="BI949" s="399"/>
    </row>
    <row r="950" spans="2:61">
      <c r="B950" s="395"/>
      <c r="AA950" s="22"/>
      <c r="AE950" s="397"/>
      <c r="AF950" s="397"/>
      <c r="AG950" s="397"/>
      <c r="AH950" s="396"/>
      <c r="AJ950" s="396"/>
      <c r="AK950" s="396"/>
      <c r="AL950" s="396"/>
      <c r="AN950" s="396"/>
      <c r="AO950" s="396"/>
      <c r="AQ950" s="396"/>
      <c r="AS950" s="396"/>
      <c r="AU950" s="396"/>
      <c r="AV950" s="395"/>
      <c r="AW950" s="395"/>
      <c r="AX950" s="395"/>
      <c r="AY950" s="395"/>
      <c r="AZ950" s="395"/>
      <c r="BA950" s="395"/>
      <c r="BB950" s="395"/>
      <c r="BC950" s="395"/>
      <c r="BD950" s="395"/>
      <c r="BE950" s="398"/>
      <c r="BF950" s="399"/>
      <c r="BG950" s="399"/>
      <c r="BH950" s="399"/>
      <c r="BI950" s="399"/>
    </row>
    <row r="951" spans="2:61">
      <c r="B951" s="395"/>
      <c r="AA951" s="22"/>
      <c r="AE951" s="397"/>
      <c r="AF951" s="397"/>
      <c r="AG951" s="397"/>
      <c r="AH951" s="396"/>
      <c r="AJ951" s="396"/>
      <c r="AK951" s="396"/>
      <c r="AL951" s="396"/>
      <c r="AN951" s="396"/>
      <c r="AO951" s="396"/>
      <c r="AQ951" s="396"/>
      <c r="AS951" s="396"/>
      <c r="AU951" s="396"/>
      <c r="AV951" s="395"/>
      <c r="AW951" s="395"/>
      <c r="AX951" s="395"/>
      <c r="AY951" s="395"/>
      <c r="AZ951" s="395"/>
      <c r="BA951" s="395"/>
      <c r="BB951" s="395"/>
      <c r="BC951" s="395"/>
      <c r="BD951" s="395"/>
      <c r="BE951" s="398"/>
      <c r="BF951" s="399"/>
      <c r="BG951" s="399"/>
      <c r="BH951" s="399"/>
      <c r="BI951" s="399"/>
    </row>
    <row r="952" spans="2:61">
      <c r="B952" s="395"/>
      <c r="AA952" s="22"/>
      <c r="AE952" s="397"/>
      <c r="AF952" s="397"/>
      <c r="AG952" s="397"/>
      <c r="AH952" s="396"/>
      <c r="AJ952" s="396"/>
      <c r="AK952" s="396"/>
      <c r="AL952" s="396"/>
      <c r="AN952" s="396"/>
      <c r="AO952" s="396"/>
      <c r="AQ952" s="396"/>
      <c r="AS952" s="396"/>
      <c r="AU952" s="396"/>
      <c r="AV952" s="395"/>
      <c r="AW952" s="395"/>
      <c r="AX952" s="395"/>
      <c r="AY952" s="395"/>
      <c r="AZ952" s="395"/>
      <c r="BA952" s="395"/>
      <c r="BB952" s="395"/>
      <c r="BC952" s="395"/>
      <c r="BD952" s="395"/>
      <c r="BE952" s="398"/>
      <c r="BF952" s="399"/>
      <c r="BG952" s="399"/>
      <c r="BH952" s="399"/>
      <c r="BI952" s="399"/>
    </row>
    <row r="953" spans="2:61">
      <c r="B953" s="395"/>
      <c r="AA953" s="22"/>
      <c r="AE953" s="397"/>
      <c r="AF953" s="397"/>
      <c r="AG953" s="397"/>
      <c r="AH953" s="396"/>
      <c r="AJ953" s="396"/>
      <c r="AK953" s="396"/>
      <c r="AL953" s="396"/>
      <c r="AN953" s="396"/>
      <c r="AO953" s="396"/>
      <c r="AQ953" s="396"/>
      <c r="AS953" s="396"/>
      <c r="AU953" s="396"/>
      <c r="AV953" s="395"/>
      <c r="AW953" s="395"/>
      <c r="AX953" s="395"/>
      <c r="AY953" s="395"/>
      <c r="AZ953" s="395"/>
      <c r="BA953" s="395"/>
      <c r="BB953" s="395"/>
      <c r="BC953" s="395"/>
      <c r="BD953" s="395"/>
      <c r="BE953" s="398"/>
      <c r="BF953" s="399"/>
      <c r="BG953" s="399"/>
      <c r="BH953" s="399"/>
      <c r="BI953" s="399"/>
    </row>
    <row r="954" spans="2:61">
      <c r="B954" s="395"/>
      <c r="AA954" s="22"/>
      <c r="AE954" s="397"/>
      <c r="AF954" s="397"/>
      <c r="AG954" s="397"/>
      <c r="AH954" s="396"/>
      <c r="AJ954" s="396"/>
      <c r="AK954" s="396"/>
      <c r="AL954" s="396"/>
      <c r="AN954" s="396"/>
      <c r="AO954" s="396"/>
      <c r="AQ954" s="396"/>
      <c r="AS954" s="396"/>
      <c r="AU954" s="396"/>
      <c r="AV954" s="395"/>
      <c r="AW954" s="395"/>
      <c r="AX954" s="395"/>
      <c r="AY954" s="395"/>
      <c r="AZ954" s="395"/>
      <c r="BA954" s="395"/>
      <c r="BB954" s="395"/>
      <c r="BC954" s="395"/>
      <c r="BD954" s="395"/>
      <c r="BE954" s="398"/>
      <c r="BF954" s="399"/>
      <c r="BG954" s="399"/>
      <c r="BH954" s="399"/>
      <c r="BI954" s="399"/>
    </row>
    <row r="955" spans="2:61">
      <c r="B955" s="395"/>
      <c r="AA955" s="22"/>
      <c r="AE955" s="397"/>
      <c r="AF955" s="397"/>
      <c r="AG955" s="397"/>
      <c r="AH955" s="396"/>
      <c r="AJ955" s="396"/>
      <c r="AK955" s="396"/>
      <c r="AL955" s="396"/>
      <c r="AN955" s="396"/>
      <c r="AO955" s="396"/>
      <c r="AQ955" s="396"/>
      <c r="AS955" s="396"/>
      <c r="AU955" s="396"/>
      <c r="AV955" s="395"/>
      <c r="AW955" s="395"/>
      <c r="AX955" s="395"/>
      <c r="AY955" s="395"/>
      <c r="AZ955" s="395"/>
      <c r="BA955" s="395"/>
      <c r="BB955" s="395"/>
      <c r="BC955" s="395"/>
      <c r="BD955" s="395"/>
      <c r="BE955" s="398"/>
      <c r="BF955" s="399"/>
      <c r="BG955" s="399"/>
      <c r="BH955" s="399"/>
      <c r="BI955" s="399"/>
    </row>
    <row r="956" spans="2:61">
      <c r="B956" s="395"/>
      <c r="AA956" s="22"/>
      <c r="AE956" s="397"/>
      <c r="AF956" s="397"/>
      <c r="AG956" s="397"/>
      <c r="AH956" s="396"/>
      <c r="AJ956" s="396"/>
      <c r="AK956" s="396"/>
      <c r="AL956" s="396"/>
      <c r="AN956" s="396"/>
      <c r="AO956" s="396"/>
      <c r="AQ956" s="396"/>
      <c r="AS956" s="396"/>
      <c r="AU956" s="396"/>
      <c r="AV956" s="395"/>
      <c r="AW956" s="395"/>
      <c r="AX956" s="395"/>
      <c r="AY956" s="395"/>
      <c r="AZ956" s="395"/>
      <c r="BA956" s="395"/>
      <c r="BB956" s="395"/>
      <c r="BC956" s="395"/>
      <c r="BD956" s="395"/>
      <c r="BE956" s="398"/>
      <c r="BF956" s="399"/>
      <c r="BG956" s="399"/>
      <c r="BH956" s="399"/>
      <c r="BI956" s="399"/>
    </row>
    <row r="957" spans="2:61">
      <c r="B957" s="395"/>
      <c r="AA957" s="22"/>
      <c r="AE957" s="397"/>
      <c r="AF957" s="397"/>
      <c r="AG957" s="397"/>
      <c r="AH957" s="396"/>
      <c r="AJ957" s="396"/>
      <c r="AK957" s="396"/>
      <c r="AL957" s="396"/>
      <c r="AN957" s="396"/>
      <c r="AO957" s="396"/>
      <c r="AQ957" s="396"/>
      <c r="AS957" s="396"/>
      <c r="AU957" s="396"/>
      <c r="AV957" s="395"/>
      <c r="AW957" s="395"/>
      <c r="AX957" s="395"/>
      <c r="AY957" s="395"/>
      <c r="AZ957" s="395"/>
      <c r="BA957" s="395"/>
      <c r="BB957" s="395"/>
      <c r="BC957" s="395"/>
      <c r="BD957" s="395"/>
      <c r="BE957" s="398"/>
      <c r="BF957" s="399"/>
      <c r="BG957" s="399"/>
      <c r="BH957" s="399"/>
      <c r="BI957" s="399"/>
    </row>
    <row r="958" spans="2:61">
      <c r="B958" s="395"/>
      <c r="AA958" s="22"/>
      <c r="AE958" s="397"/>
      <c r="AF958" s="397"/>
      <c r="AG958" s="397"/>
      <c r="AH958" s="396"/>
      <c r="AJ958" s="396"/>
      <c r="AK958" s="396"/>
      <c r="AL958" s="396"/>
      <c r="AN958" s="396"/>
      <c r="AO958" s="396"/>
      <c r="AQ958" s="396"/>
      <c r="AS958" s="396"/>
      <c r="AU958" s="396"/>
      <c r="AV958" s="395"/>
      <c r="AW958" s="395"/>
      <c r="AX958" s="395"/>
      <c r="AY958" s="395"/>
      <c r="AZ958" s="395"/>
      <c r="BA958" s="395"/>
      <c r="BB958" s="395"/>
      <c r="BC958" s="395"/>
      <c r="BD958" s="395"/>
      <c r="BE958" s="398"/>
      <c r="BF958" s="399"/>
      <c r="BG958" s="399"/>
      <c r="BH958" s="399"/>
      <c r="BI958" s="399"/>
    </row>
    <row r="959" spans="2:61">
      <c r="B959" s="395"/>
      <c r="AA959" s="22"/>
      <c r="AE959" s="397"/>
      <c r="AF959" s="397"/>
      <c r="AG959" s="397"/>
      <c r="AH959" s="396"/>
      <c r="AJ959" s="396"/>
      <c r="AK959" s="396"/>
      <c r="AL959" s="396"/>
      <c r="AN959" s="396"/>
      <c r="AO959" s="396"/>
      <c r="AQ959" s="396"/>
      <c r="AS959" s="396"/>
      <c r="AU959" s="396"/>
      <c r="AV959" s="395"/>
      <c r="AW959" s="395"/>
      <c r="AX959" s="395"/>
      <c r="AY959" s="395"/>
      <c r="AZ959" s="395"/>
      <c r="BA959" s="395"/>
      <c r="BB959" s="395"/>
      <c r="BC959" s="395"/>
      <c r="BD959" s="395"/>
      <c r="BE959" s="398"/>
      <c r="BF959" s="399"/>
      <c r="BG959" s="399"/>
      <c r="BH959" s="399"/>
      <c r="BI959" s="399"/>
    </row>
    <row r="960" spans="2:61">
      <c r="B960" s="395"/>
      <c r="AA960" s="22"/>
      <c r="AE960" s="397"/>
      <c r="AF960" s="397"/>
      <c r="AG960" s="397"/>
      <c r="AH960" s="396"/>
      <c r="AJ960" s="396"/>
      <c r="AK960" s="396"/>
      <c r="AL960" s="396"/>
      <c r="AN960" s="396"/>
      <c r="AO960" s="396"/>
      <c r="AQ960" s="396"/>
      <c r="AS960" s="396"/>
      <c r="AU960" s="396"/>
      <c r="AV960" s="395"/>
      <c r="AW960" s="395"/>
      <c r="AX960" s="395"/>
      <c r="AY960" s="395"/>
      <c r="AZ960" s="395"/>
      <c r="BA960" s="395"/>
      <c r="BB960" s="395"/>
      <c r="BC960" s="395"/>
      <c r="BD960" s="395"/>
      <c r="BE960" s="398"/>
      <c r="BF960" s="399"/>
      <c r="BG960" s="399"/>
      <c r="BH960" s="399"/>
      <c r="BI960" s="399"/>
    </row>
    <row r="961" spans="2:61">
      <c r="B961" s="395"/>
      <c r="AA961" s="22"/>
      <c r="AE961" s="397"/>
      <c r="AF961" s="397"/>
      <c r="AG961" s="397"/>
      <c r="AH961" s="396"/>
      <c r="AJ961" s="396"/>
      <c r="AK961" s="396"/>
      <c r="AL961" s="396"/>
      <c r="AN961" s="396"/>
      <c r="AO961" s="396"/>
      <c r="AQ961" s="396"/>
      <c r="AS961" s="396"/>
      <c r="AU961" s="396"/>
      <c r="AV961" s="395"/>
      <c r="AW961" s="395"/>
      <c r="AX961" s="395"/>
      <c r="AY961" s="395"/>
      <c r="AZ961" s="395"/>
      <c r="BA961" s="395"/>
      <c r="BB961" s="395"/>
      <c r="BC961" s="395"/>
      <c r="BD961" s="395"/>
      <c r="BE961" s="398"/>
      <c r="BF961" s="399"/>
      <c r="BG961" s="399"/>
      <c r="BH961" s="399"/>
      <c r="BI961" s="399"/>
    </row>
    <row r="962" spans="2:61">
      <c r="B962" s="395"/>
      <c r="AA962" s="22"/>
      <c r="AE962" s="397"/>
      <c r="AF962" s="397"/>
      <c r="AG962" s="397"/>
      <c r="AH962" s="396"/>
      <c r="AJ962" s="396"/>
      <c r="AK962" s="396"/>
      <c r="AL962" s="396"/>
      <c r="AN962" s="396"/>
      <c r="AO962" s="396"/>
      <c r="AQ962" s="396"/>
      <c r="AS962" s="396"/>
      <c r="AU962" s="396"/>
      <c r="AV962" s="395"/>
      <c r="AW962" s="395"/>
      <c r="AX962" s="395"/>
      <c r="AY962" s="395"/>
      <c r="AZ962" s="395"/>
      <c r="BA962" s="395"/>
      <c r="BB962" s="395"/>
      <c r="BC962" s="395"/>
      <c r="BD962" s="395"/>
      <c r="BE962" s="398"/>
      <c r="BF962" s="399"/>
      <c r="BG962" s="399"/>
      <c r="BH962" s="399"/>
      <c r="BI962" s="399"/>
    </row>
    <row r="963" spans="2:61">
      <c r="B963" s="395"/>
      <c r="AA963" s="22"/>
      <c r="AE963" s="397"/>
      <c r="AF963" s="397"/>
      <c r="AG963" s="397"/>
      <c r="AH963" s="396"/>
      <c r="AJ963" s="396"/>
      <c r="AK963" s="396"/>
      <c r="AL963" s="396"/>
      <c r="AN963" s="396"/>
      <c r="AO963" s="396"/>
      <c r="AQ963" s="396"/>
      <c r="AS963" s="396"/>
      <c r="AU963" s="396"/>
      <c r="AV963" s="395"/>
      <c r="AW963" s="395"/>
      <c r="AX963" s="395"/>
      <c r="AY963" s="395"/>
      <c r="AZ963" s="395"/>
      <c r="BA963" s="395"/>
      <c r="BB963" s="395"/>
      <c r="BC963" s="395"/>
      <c r="BD963" s="395"/>
      <c r="BE963" s="398"/>
      <c r="BF963" s="399"/>
      <c r="BG963" s="399"/>
      <c r="BH963" s="399"/>
      <c r="BI963" s="399"/>
    </row>
    <row r="964" spans="2:61">
      <c r="B964" s="395"/>
      <c r="AA964" s="22"/>
      <c r="AE964" s="397"/>
      <c r="AF964" s="397"/>
      <c r="AG964" s="397"/>
      <c r="AH964" s="396"/>
      <c r="AJ964" s="396"/>
      <c r="AK964" s="396"/>
      <c r="AL964" s="396"/>
      <c r="AN964" s="396"/>
      <c r="AO964" s="396"/>
      <c r="AQ964" s="396"/>
      <c r="AS964" s="396"/>
      <c r="AU964" s="396"/>
      <c r="AV964" s="395"/>
      <c r="AW964" s="395"/>
      <c r="AX964" s="395"/>
      <c r="AY964" s="395"/>
      <c r="AZ964" s="395"/>
      <c r="BA964" s="395"/>
      <c r="BB964" s="395"/>
      <c r="BC964" s="395"/>
      <c r="BD964" s="395"/>
      <c r="BE964" s="398"/>
      <c r="BF964" s="399"/>
      <c r="BG964" s="399"/>
      <c r="BH964" s="399"/>
      <c r="BI964" s="399"/>
    </row>
    <row r="965" spans="2:61">
      <c r="B965" s="395"/>
      <c r="AA965" s="22"/>
      <c r="AE965" s="397"/>
      <c r="AF965" s="397"/>
      <c r="AG965" s="397"/>
      <c r="AH965" s="396"/>
      <c r="AJ965" s="396"/>
      <c r="AK965" s="396"/>
      <c r="AL965" s="396"/>
      <c r="AN965" s="396"/>
      <c r="AO965" s="396"/>
      <c r="AQ965" s="396"/>
      <c r="AS965" s="396"/>
      <c r="AU965" s="396"/>
      <c r="AV965" s="395"/>
      <c r="AW965" s="395"/>
      <c r="AX965" s="395"/>
      <c r="AY965" s="395"/>
      <c r="AZ965" s="395"/>
      <c r="BA965" s="395"/>
      <c r="BB965" s="395"/>
      <c r="BC965" s="395"/>
      <c r="BD965" s="395"/>
      <c r="BE965" s="398"/>
      <c r="BF965" s="399"/>
      <c r="BG965" s="399"/>
      <c r="BH965" s="399"/>
      <c r="BI965" s="399"/>
    </row>
    <row r="966" spans="2:61">
      <c r="B966" s="395"/>
      <c r="AA966" s="22"/>
      <c r="AE966" s="397"/>
      <c r="AF966" s="397"/>
      <c r="AG966" s="397"/>
      <c r="AH966" s="396"/>
      <c r="AJ966" s="396"/>
      <c r="AK966" s="396"/>
      <c r="AL966" s="396"/>
      <c r="AN966" s="396"/>
      <c r="AO966" s="396"/>
      <c r="AQ966" s="396"/>
      <c r="AS966" s="396"/>
      <c r="AU966" s="396"/>
      <c r="AV966" s="395"/>
      <c r="AW966" s="395"/>
      <c r="AX966" s="395"/>
      <c r="AY966" s="395"/>
      <c r="AZ966" s="395"/>
      <c r="BA966" s="395"/>
      <c r="BB966" s="395"/>
      <c r="BC966" s="395"/>
      <c r="BD966" s="395"/>
      <c r="BE966" s="398"/>
      <c r="BF966" s="399"/>
      <c r="BG966" s="399"/>
      <c r="BH966" s="399"/>
      <c r="BI966" s="399"/>
    </row>
    <row r="967" spans="2:61">
      <c r="B967" s="395"/>
      <c r="AA967" s="22"/>
      <c r="AE967" s="397"/>
      <c r="AF967" s="397"/>
      <c r="AG967" s="397"/>
      <c r="AH967" s="396"/>
      <c r="AJ967" s="396"/>
      <c r="AK967" s="396"/>
      <c r="AL967" s="396"/>
      <c r="AN967" s="396"/>
      <c r="AO967" s="396"/>
      <c r="AQ967" s="396"/>
      <c r="AS967" s="396"/>
      <c r="AU967" s="396"/>
      <c r="AV967" s="395"/>
      <c r="AW967" s="395"/>
      <c r="AX967" s="395"/>
      <c r="AY967" s="395"/>
      <c r="AZ967" s="395"/>
      <c r="BA967" s="395"/>
      <c r="BB967" s="395"/>
      <c r="BC967" s="395"/>
      <c r="BD967" s="395"/>
      <c r="BE967" s="398"/>
      <c r="BF967" s="399"/>
      <c r="BG967" s="399"/>
      <c r="BH967" s="399"/>
      <c r="BI967" s="399"/>
    </row>
    <row r="968" spans="2:61">
      <c r="B968" s="395"/>
      <c r="AA968" s="22"/>
      <c r="AE968" s="397"/>
      <c r="AF968" s="397"/>
      <c r="AG968" s="397"/>
      <c r="AH968" s="396"/>
      <c r="AJ968" s="396"/>
      <c r="AK968" s="396"/>
      <c r="AL968" s="396"/>
      <c r="AN968" s="396"/>
      <c r="AO968" s="396"/>
      <c r="AQ968" s="396"/>
      <c r="AS968" s="396"/>
      <c r="AU968" s="396"/>
      <c r="AV968" s="395"/>
      <c r="AW968" s="395"/>
      <c r="AX968" s="395"/>
      <c r="AY968" s="395"/>
      <c r="AZ968" s="395"/>
      <c r="BA968" s="395"/>
      <c r="BB968" s="395"/>
      <c r="BC968" s="395"/>
      <c r="BD968" s="395"/>
      <c r="BE968" s="398"/>
      <c r="BF968" s="399"/>
      <c r="BG968" s="399"/>
      <c r="BH968" s="399"/>
      <c r="BI968" s="399"/>
    </row>
    <row r="969" spans="2:61">
      <c r="B969" s="395"/>
      <c r="AA969" s="22"/>
      <c r="AE969" s="397"/>
      <c r="AF969" s="397"/>
      <c r="AG969" s="397"/>
      <c r="AH969" s="396"/>
      <c r="AJ969" s="396"/>
      <c r="AK969" s="396"/>
      <c r="AL969" s="396"/>
      <c r="AN969" s="396"/>
      <c r="AO969" s="396"/>
      <c r="AQ969" s="396"/>
      <c r="AS969" s="396"/>
      <c r="AU969" s="396"/>
      <c r="AV969" s="395"/>
      <c r="AW969" s="395"/>
      <c r="AX969" s="395"/>
      <c r="AY969" s="395"/>
      <c r="AZ969" s="395"/>
      <c r="BA969" s="395"/>
      <c r="BB969" s="395"/>
      <c r="BC969" s="395"/>
      <c r="BD969" s="395"/>
      <c r="BE969" s="398"/>
      <c r="BF969" s="399"/>
      <c r="BG969" s="399"/>
      <c r="BH969" s="399"/>
      <c r="BI969" s="399"/>
    </row>
    <row r="970" spans="2:61">
      <c r="B970" s="395"/>
      <c r="AA970" s="22"/>
      <c r="AE970" s="397"/>
      <c r="AF970" s="397"/>
      <c r="AG970" s="397"/>
      <c r="AH970" s="396"/>
      <c r="AJ970" s="396"/>
      <c r="AK970" s="396"/>
      <c r="AL970" s="396"/>
      <c r="AN970" s="396"/>
      <c r="AO970" s="396"/>
      <c r="AQ970" s="396"/>
      <c r="AS970" s="396"/>
      <c r="AU970" s="396"/>
      <c r="AV970" s="395"/>
      <c r="AW970" s="395"/>
      <c r="AX970" s="395"/>
      <c r="AY970" s="395"/>
      <c r="AZ970" s="395"/>
      <c r="BA970" s="395"/>
      <c r="BB970" s="395"/>
      <c r="BC970" s="395"/>
      <c r="BD970" s="395"/>
      <c r="BE970" s="398"/>
      <c r="BF970" s="399"/>
      <c r="BG970" s="399"/>
      <c r="BH970" s="399"/>
      <c r="BI970" s="399"/>
    </row>
    <row r="971" spans="2:61">
      <c r="B971" s="395"/>
      <c r="AA971" s="22"/>
      <c r="AE971" s="397"/>
      <c r="AF971" s="397"/>
      <c r="AG971" s="397"/>
      <c r="AH971" s="396"/>
      <c r="AJ971" s="396"/>
      <c r="AK971" s="396"/>
      <c r="AL971" s="396"/>
      <c r="AN971" s="396"/>
      <c r="AO971" s="396"/>
      <c r="AQ971" s="396"/>
      <c r="AS971" s="396"/>
      <c r="AU971" s="396"/>
      <c r="AV971" s="395"/>
      <c r="AW971" s="395"/>
      <c r="AX971" s="395"/>
      <c r="AY971" s="395"/>
      <c r="AZ971" s="395"/>
      <c r="BA971" s="395"/>
      <c r="BB971" s="395"/>
      <c r="BC971" s="395"/>
      <c r="BD971" s="395"/>
      <c r="BE971" s="398"/>
      <c r="BF971" s="399"/>
      <c r="BG971" s="399"/>
      <c r="BH971" s="399"/>
      <c r="BI971" s="399"/>
    </row>
    <row r="972" spans="2:61">
      <c r="B972" s="395"/>
      <c r="AA972" s="22"/>
      <c r="AE972" s="397"/>
      <c r="AF972" s="397"/>
      <c r="AG972" s="397"/>
      <c r="AH972" s="396"/>
      <c r="AJ972" s="396"/>
      <c r="AK972" s="396"/>
      <c r="AL972" s="396"/>
      <c r="AN972" s="396"/>
      <c r="AO972" s="396"/>
      <c r="AQ972" s="396"/>
      <c r="AS972" s="396"/>
      <c r="AU972" s="396"/>
      <c r="AV972" s="395"/>
      <c r="AW972" s="395"/>
      <c r="AX972" s="395"/>
      <c r="AY972" s="395"/>
      <c r="AZ972" s="395"/>
      <c r="BA972" s="395"/>
      <c r="BB972" s="395"/>
      <c r="BC972" s="395"/>
      <c r="BD972" s="395"/>
      <c r="BE972" s="398"/>
      <c r="BF972" s="399"/>
      <c r="BG972" s="399"/>
      <c r="BH972" s="399"/>
      <c r="BI972" s="399"/>
    </row>
    <row r="973" spans="2:61">
      <c r="B973" s="395"/>
      <c r="AA973" s="22"/>
      <c r="AE973" s="397"/>
      <c r="AF973" s="397"/>
      <c r="AG973" s="397"/>
      <c r="AH973" s="396"/>
      <c r="AJ973" s="396"/>
      <c r="AK973" s="396"/>
      <c r="AL973" s="396"/>
      <c r="AN973" s="396"/>
      <c r="AO973" s="396"/>
      <c r="AQ973" s="396"/>
      <c r="AS973" s="396"/>
      <c r="AU973" s="396"/>
      <c r="AV973" s="395"/>
      <c r="AW973" s="395"/>
      <c r="AX973" s="395"/>
      <c r="AY973" s="395"/>
      <c r="AZ973" s="395"/>
      <c r="BA973" s="395"/>
      <c r="BB973" s="395"/>
      <c r="BC973" s="395"/>
      <c r="BD973" s="395"/>
      <c r="BE973" s="398"/>
      <c r="BF973" s="399"/>
      <c r="BG973" s="399"/>
      <c r="BH973" s="399"/>
      <c r="BI973" s="399"/>
    </row>
    <row r="974" spans="2:61">
      <c r="B974" s="395"/>
      <c r="AA974" s="22"/>
      <c r="AE974" s="397"/>
      <c r="AF974" s="397"/>
      <c r="AG974" s="397"/>
      <c r="AH974" s="396"/>
      <c r="AJ974" s="396"/>
      <c r="AK974" s="396"/>
      <c r="AL974" s="396"/>
      <c r="AN974" s="396"/>
      <c r="AO974" s="396"/>
      <c r="AQ974" s="396"/>
      <c r="AS974" s="396"/>
      <c r="AU974" s="396"/>
      <c r="AV974" s="395"/>
      <c r="AW974" s="395"/>
      <c r="AX974" s="395"/>
      <c r="AY974" s="395"/>
      <c r="AZ974" s="395"/>
      <c r="BA974" s="395"/>
      <c r="BB974" s="395"/>
      <c r="BC974" s="395"/>
      <c r="BD974" s="395"/>
      <c r="BE974" s="398"/>
      <c r="BF974" s="399"/>
      <c r="BG974" s="399"/>
      <c r="BH974" s="399"/>
      <c r="BI974" s="399"/>
    </row>
    <row r="975" spans="2:61">
      <c r="B975" s="395"/>
      <c r="AA975" s="22"/>
      <c r="AE975" s="397"/>
      <c r="AF975" s="397"/>
      <c r="AG975" s="397"/>
      <c r="AH975" s="396"/>
      <c r="AJ975" s="396"/>
      <c r="AK975" s="396"/>
      <c r="AL975" s="396"/>
      <c r="AN975" s="396"/>
      <c r="AO975" s="396"/>
      <c r="AQ975" s="396"/>
      <c r="AS975" s="396"/>
      <c r="AU975" s="396"/>
      <c r="AV975" s="395"/>
      <c r="AW975" s="395"/>
      <c r="AX975" s="395"/>
      <c r="AY975" s="395"/>
      <c r="AZ975" s="395"/>
      <c r="BA975" s="395"/>
      <c r="BB975" s="395"/>
      <c r="BC975" s="395"/>
      <c r="BD975" s="395"/>
      <c r="BE975" s="398"/>
      <c r="BF975" s="399"/>
      <c r="BG975" s="399"/>
      <c r="BH975" s="399"/>
      <c r="BI975" s="399"/>
    </row>
    <row r="976" spans="2:61">
      <c r="B976" s="395"/>
      <c r="AA976" s="22"/>
      <c r="AE976" s="397"/>
      <c r="AF976" s="397"/>
      <c r="AG976" s="397"/>
      <c r="AH976" s="396"/>
      <c r="AJ976" s="396"/>
      <c r="AK976" s="396"/>
      <c r="AL976" s="396"/>
      <c r="AN976" s="396"/>
      <c r="AO976" s="396"/>
      <c r="AQ976" s="396"/>
      <c r="AS976" s="396"/>
      <c r="AU976" s="396"/>
      <c r="AV976" s="395"/>
      <c r="AW976" s="395"/>
      <c r="AX976" s="395"/>
      <c r="AY976" s="395"/>
      <c r="AZ976" s="395"/>
      <c r="BA976" s="395"/>
      <c r="BB976" s="395"/>
      <c r="BC976" s="395"/>
      <c r="BD976" s="395"/>
      <c r="BE976" s="398"/>
      <c r="BF976" s="399"/>
      <c r="BG976" s="399"/>
      <c r="BH976" s="399"/>
      <c r="BI976" s="399"/>
    </row>
    <row r="977" spans="2:61">
      <c r="B977" s="395"/>
      <c r="AA977" s="22"/>
      <c r="AE977" s="397"/>
      <c r="AF977" s="397"/>
      <c r="AG977" s="397"/>
      <c r="AH977" s="396"/>
      <c r="AJ977" s="396"/>
      <c r="AK977" s="396"/>
      <c r="AL977" s="396"/>
      <c r="AN977" s="396"/>
      <c r="AO977" s="396"/>
      <c r="AQ977" s="396"/>
      <c r="AS977" s="396"/>
      <c r="AU977" s="396"/>
      <c r="AV977" s="395"/>
      <c r="AW977" s="395"/>
      <c r="AX977" s="395"/>
      <c r="AY977" s="395"/>
      <c r="AZ977" s="395"/>
      <c r="BA977" s="395"/>
      <c r="BB977" s="395"/>
      <c r="BC977" s="395"/>
      <c r="BD977" s="395"/>
      <c r="BE977" s="398"/>
      <c r="BF977" s="399"/>
      <c r="BG977" s="399"/>
      <c r="BH977" s="399"/>
      <c r="BI977" s="399"/>
    </row>
    <row r="978" spans="2:61">
      <c r="B978" s="395"/>
      <c r="AA978" s="22"/>
      <c r="AE978" s="397"/>
      <c r="AF978" s="397"/>
      <c r="AG978" s="397"/>
      <c r="AH978" s="396"/>
      <c r="AJ978" s="396"/>
      <c r="AK978" s="396"/>
      <c r="AL978" s="396"/>
      <c r="AN978" s="396"/>
      <c r="AO978" s="396"/>
      <c r="AQ978" s="396"/>
      <c r="AS978" s="396"/>
      <c r="AU978" s="396"/>
      <c r="AV978" s="395"/>
      <c r="AW978" s="395"/>
      <c r="AX978" s="395"/>
      <c r="AY978" s="395"/>
      <c r="AZ978" s="395"/>
      <c r="BA978" s="395"/>
      <c r="BB978" s="395"/>
      <c r="BC978" s="395"/>
      <c r="BD978" s="395"/>
      <c r="BE978" s="398"/>
      <c r="BF978" s="399"/>
      <c r="BG978" s="399"/>
      <c r="BH978" s="399"/>
      <c r="BI978" s="399"/>
    </row>
    <row r="979" spans="2:61">
      <c r="B979" s="395"/>
      <c r="AA979" s="22"/>
      <c r="AE979" s="397"/>
      <c r="AF979" s="397"/>
      <c r="AG979" s="397"/>
      <c r="AH979" s="396"/>
      <c r="AJ979" s="396"/>
      <c r="AK979" s="396"/>
      <c r="AL979" s="396"/>
      <c r="AN979" s="396"/>
      <c r="AO979" s="396"/>
      <c r="AQ979" s="396"/>
      <c r="AS979" s="396"/>
      <c r="AU979" s="396"/>
      <c r="AV979" s="395"/>
      <c r="AW979" s="395"/>
      <c r="AX979" s="395"/>
      <c r="AY979" s="395"/>
      <c r="AZ979" s="395"/>
      <c r="BA979" s="395"/>
      <c r="BB979" s="395"/>
      <c r="BC979" s="395"/>
      <c r="BD979" s="395"/>
      <c r="BE979" s="398"/>
      <c r="BF979" s="399"/>
      <c r="BG979" s="399"/>
      <c r="BH979" s="399"/>
      <c r="BI979" s="399"/>
    </row>
    <row r="980" spans="2:61">
      <c r="B980" s="395"/>
      <c r="AA980" s="22"/>
      <c r="AE980" s="397"/>
      <c r="AF980" s="397"/>
      <c r="AG980" s="397"/>
      <c r="AH980" s="396"/>
      <c r="AJ980" s="396"/>
      <c r="AK980" s="396"/>
      <c r="AL980" s="396"/>
      <c r="AN980" s="396"/>
      <c r="AO980" s="396"/>
      <c r="AQ980" s="396"/>
      <c r="AS980" s="396"/>
      <c r="AU980" s="396"/>
      <c r="AV980" s="395"/>
      <c r="AW980" s="395"/>
      <c r="AX980" s="395"/>
      <c r="AY980" s="395"/>
      <c r="AZ980" s="395"/>
      <c r="BA980" s="395"/>
      <c r="BB980" s="395"/>
      <c r="BC980" s="395"/>
      <c r="BD980" s="395"/>
      <c r="BE980" s="398"/>
      <c r="BF980" s="399"/>
      <c r="BG980" s="399"/>
      <c r="BH980" s="399"/>
      <c r="BI980" s="399"/>
    </row>
    <row r="981" spans="2:61">
      <c r="B981" s="395"/>
      <c r="AA981" s="22"/>
      <c r="AE981" s="397"/>
      <c r="AF981" s="397"/>
      <c r="AG981" s="397"/>
      <c r="AH981" s="396"/>
      <c r="AJ981" s="396"/>
      <c r="AK981" s="396"/>
      <c r="AL981" s="396"/>
      <c r="AN981" s="396"/>
      <c r="AO981" s="396"/>
      <c r="AQ981" s="396"/>
      <c r="AS981" s="396"/>
      <c r="AU981" s="396"/>
      <c r="AV981" s="395"/>
      <c r="AW981" s="395"/>
      <c r="AX981" s="395"/>
      <c r="AY981" s="395"/>
      <c r="AZ981" s="395"/>
      <c r="BA981" s="395"/>
      <c r="BB981" s="395"/>
      <c r="BC981" s="395"/>
      <c r="BD981" s="395"/>
      <c r="BE981" s="398"/>
      <c r="BF981" s="399"/>
      <c r="BG981" s="399"/>
      <c r="BH981" s="399"/>
      <c r="BI981" s="399"/>
    </row>
    <row r="982" spans="2:61">
      <c r="B982" s="395"/>
      <c r="AA982" s="22"/>
      <c r="AE982" s="397"/>
      <c r="AF982" s="397"/>
      <c r="AG982" s="397"/>
      <c r="AH982" s="396"/>
      <c r="AJ982" s="396"/>
      <c r="AK982" s="396"/>
      <c r="AL982" s="396"/>
      <c r="AN982" s="396"/>
      <c r="AO982" s="396"/>
      <c r="AQ982" s="396"/>
      <c r="AS982" s="396"/>
      <c r="AU982" s="396"/>
      <c r="AV982" s="395"/>
      <c r="AW982" s="395"/>
      <c r="AX982" s="395"/>
      <c r="AY982" s="395"/>
      <c r="AZ982" s="395"/>
      <c r="BA982" s="395"/>
      <c r="BB982" s="395"/>
      <c r="BC982" s="395"/>
      <c r="BD982" s="395"/>
      <c r="BE982" s="398"/>
      <c r="BF982" s="399"/>
      <c r="BG982" s="399"/>
      <c r="BH982" s="399"/>
      <c r="BI982" s="399"/>
    </row>
    <row r="983" spans="2:61">
      <c r="B983" s="395"/>
      <c r="AA983" s="22"/>
      <c r="AE983" s="397"/>
      <c r="AF983" s="397"/>
      <c r="AG983" s="397"/>
      <c r="AH983" s="396"/>
      <c r="AJ983" s="396"/>
      <c r="AK983" s="396"/>
      <c r="AL983" s="396"/>
      <c r="AN983" s="396"/>
      <c r="AO983" s="396"/>
      <c r="AQ983" s="396"/>
      <c r="AS983" s="396"/>
      <c r="AU983" s="396"/>
      <c r="AV983" s="395"/>
      <c r="AW983" s="395"/>
      <c r="AX983" s="395"/>
      <c r="AY983" s="395"/>
      <c r="AZ983" s="395"/>
      <c r="BA983" s="395"/>
      <c r="BB983" s="395"/>
      <c r="BC983" s="395"/>
      <c r="BD983" s="395"/>
      <c r="BE983" s="398"/>
      <c r="BF983" s="399"/>
      <c r="BG983" s="399"/>
      <c r="BH983" s="399"/>
      <c r="BI983" s="399"/>
    </row>
    <row r="984" spans="2:61">
      <c r="B984" s="395"/>
      <c r="AA984" s="22"/>
      <c r="AE984" s="397"/>
      <c r="AF984" s="397"/>
      <c r="AG984" s="397"/>
      <c r="AH984" s="396"/>
      <c r="AJ984" s="396"/>
      <c r="AK984" s="396"/>
      <c r="AL984" s="396"/>
      <c r="AN984" s="396"/>
      <c r="AO984" s="396"/>
      <c r="AQ984" s="396"/>
      <c r="AS984" s="396"/>
      <c r="AU984" s="396"/>
      <c r="AV984" s="395"/>
      <c r="AW984" s="395"/>
      <c r="AX984" s="395"/>
      <c r="AY984" s="395"/>
      <c r="AZ984" s="395"/>
      <c r="BA984" s="395"/>
      <c r="BB984" s="395"/>
      <c r="BC984" s="395"/>
      <c r="BD984" s="395"/>
      <c r="BE984" s="398"/>
      <c r="BF984" s="399"/>
      <c r="BG984" s="399"/>
      <c r="BH984" s="399"/>
      <c r="BI984" s="399"/>
    </row>
    <row r="985" spans="2:61">
      <c r="B985" s="395"/>
      <c r="AA985" s="22"/>
      <c r="AE985" s="397"/>
      <c r="AF985" s="397"/>
      <c r="AG985" s="397"/>
      <c r="AH985" s="396"/>
      <c r="AJ985" s="396"/>
      <c r="AK985" s="396"/>
      <c r="AL985" s="396"/>
      <c r="AN985" s="396"/>
      <c r="AO985" s="396"/>
      <c r="AQ985" s="396"/>
      <c r="AS985" s="396"/>
      <c r="AU985" s="396"/>
      <c r="AV985" s="395"/>
      <c r="AW985" s="395"/>
      <c r="AX985" s="395"/>
      <c r="AY985" s="395"/>
      <c r="AZ985" s="395"/>
      <c r="BA985" s="395"/>
      <c r="BB985" s="395"/>
      <c r="BC985" s="395"/>
      <c r="BD985" s="395"/>
      <c r="BE985" s="398"/>
      <c r="BF985" s="399"/>
      <c r="BG985" s="399"/>
      <c r="BH985" s="399"/>
      <c r="BI985" s="399"/>
    </row>
    <row r="986" spans="2:61">
      <c r="B986" s="395"/>
      <c r="AA986" s="22"/>
      <c r="AE986" s="397"/>
      <c r="AF986" s="397"/>
      <c r="AG986" s="397"/>
      <c r="AH986" s="396"/>
      <c r="AJ986" s="396"/>
      <c r="AK986" s="396"/>
      <c r="AL986" s="396"/>
      <c r="AN986" s="396"/>
      <c r="AO986" s="396"/>
      <c r="AQ986" s="396"/>
      <c r="AS986" s="396"/>
      <c r="AU986" s="396"/>
      <c r="AV986" s="395"/>
      <c r="AW986" s="395"/>
      <c r="AX986" s="395"/>
      <c r="AY986" s="395"/>
      <c r="AZ986" s="395"/>
      <c r="BA986" s="395"/>
      <c r="BB986" s="395"/>
      <c r="BC986" s="395"/>
      <c r="BD986" s="395"/>
      <c r="BE986" s="398"/>
      <c r="BF986" s="399"/>
      <c r="BG986" s="399"/>
      <c r="BH986" s="399"/>
      <c r="BI986" s="399"/>
    </row>
    <row r="987" spans="2:61">
      <c r="B987" s="395"/>
      <c r="AA987" s="22"/>
      <c r="AE987" s="397"/>
      <c r="AF987" s="397"/>
      <c r="AG987" s="397"/>
      <c r="AH987" s="396"/>
      <c r="AJ987" s="396"/>
      <c r="AK987" s="396"/>
      <c r="AL987" s="396"/>
      <c r="AN987" s="396"/>
      <c r="AO987" s="396"/>
      <c r="AQ987" s="396"/>
      <c r="AS987" s="396"/>
      <c r="AU987" s="396"/>
      <c r="AV987" s="395"/>
      <c r="AW987" s="395"/>
      <c r="AX987" s="395"/>
      <c r="AY987" s="395"/>
      <c r="AZ987" s="395"/>
      <c r="BA987" s="395"/>
      <c r="BB987" s="395"/>
      <c r="BC987" s="395"/>
      <c r="BD987" s="395"/>
      <c r="BE987" s="398"/>
      <c r="BF987" s="399"/>
      <c r="BG987" s="399"/>
      <c r="BH987" s="399"/>
      <c r="BI987" s="399"/>
    </row>
    <row r="988" spans="2:61">
      <c r="B988" s="395"/>
      <c r="AA988" s="22"/>
      <c r="AE988" s="397"/>
      <c r="AF988" s="397"/>
      <c r="AG988" s="397"/>
      <c r="AH988" s="396"/>
      <c r="AJ988" s="396"/>
      <c r="AK988" s="396"/>
      <c r="AL988" s="396"/>
      <c r="AN988" s="396"/>
      <c r="AO988" s="396"/>
      <c r="AQ988" s="396"/>
      <c r="AS988" s="396"/>
      <c r="AU988" s="396"/>
      <c r="AV988" s="395"/>
      <c r="AW988" s="395"/>
      <c r="AX988" s="395"/>
      <c r="AY988" s="395"/>
      <c r="AZ988" s="395"/>
      <c r="BA988" s="395"/>
      <c r="BB988" s="395"/>
      <c r="BC988" s="395"/>
      <c r="BD988" s="395"/>
      <c r="BE988" s="398"/>
      <c r="BF988" s="399"/>
      <c r="BG988" s="399"/>
      <c r="BH988" s="399"/>
      <c r="BI988" s="399"/>
    </row>
    <row r="989" spans="2:61">
      <c r="B989" s="395"/>
      <c r="AA989" s="22"/>
      <c r="AE989" s="397"/>
      <c r="AF989" s="397"/>
      <c r="AG989" s="397"/>
      <c r="AH989" s="396"/>
      <c r="AJ989" s="396"/>
      <c r="AK989" s="396"/>
      <c r="AL989" s="396"/>
      <c r="AN989" s="396"/>
      <c r="AO989" s="396"/>
      <c r="AQ989" s="396"/>
      <c r="AS989" s="396"/>
      <c r="AU989" s="396"/>
      <c r="AV989" s="395"/>
      <c r="AW989" s="395"/>
      <c r="AX989" s="395"/>
      <c r="AY989" s="395"/>
      <c r="AZ989" s="395"/>
      <c r="BA989" s="395"/>
      <c r="BB989" s="395"/>
      <c r="BC989" s="395"/>
      <c r="BD989" s="395"/>
      <c r="BE989" s="398"/>
      <c r="BF989" s="399"/>
      <c r="BG989" s="399"/>
      <c r="BH989" s="399"/>
      <c r="BI989" s="399"/>
    </row>
    <row r="990" spans="2:61">
      <c r="B990" s="395"/>
      <c r="AA990" s="22"/>
      <c r="AE990" s="397"/>
      <c r="AF990" s="397"/>
      <c r="AG990" s="397"/>
      <c r="AH990" s="396"/>
      <c r="AJ990" s="396"/>
      <c r="AK990" s="396"/>
      <c r="AL990" s="396"/>
      <c r="AN990" s="396"/>
      <c r="AO990" s="396"/>
      <c r="AQ990" s="396"/>
      <c r="AS990" s="396"/>
      <c r="AU990" s="396"/>
      <c r="AV990" s="395"/>
      <c r="AW990" s="395"/>
      <c r="AX990" s="395"/>
      <c r="AY990" s="395"/>
      <c r="AZ990" s="395"/>
      <c r="BA990" s="395"/>
      <c r="BB990" s="395"/>
      <c r="BC990" s="395"/>
      <c r="BD990" s="395"/>
      <c r="BE990" s="398"/>
      <c r="BF990" s="399"/>
      <c r="BG990" s="399"/>
      <c r="BH990" s="399"/>
      <c r="BI990" s="399"/>
    </row>
    <row r="991" spans="2:61">
      <c r="B991" s="395"/>
      <c r="AA991" s="22"/>
      <c r="AE991" s="397"/>
      <c r="AF991" s="397"/>
      <c r="AG991" s="397"/>
      <c r="AH991" s="396"/>
      <c r="AJ991" s="396"/>
      <c r="AK991" s="396"/>
      <c r="AL991" s="396"/>
      <c r="AN991" s="396"/>
      <c r="AO991" s="396"/>
      <c r="AQ991" s="396"/>
      <c r="AS991" s="396"/>
      <c r="AU991" s="396"/>
      <c r="AV991" s="395"/>
      <c r="AW991" s="395"/>
      <c r="AX991" s="395"/>
      <c r="AY991" s="395"/>
      <c r="AZ991" s="395"/>
      <c r="BA991" s="395"/>
      <c r="BB991" s="395"/>
      <c r="BC991" s="395"/>
      <c r="BD991" s="395"/>
      <c r="BE991" s="398"/>
      <c r="BF991" s="399"/>
      <c r="BG991" s="399"/>
      <c r="BH991" s="399"/>
      <c r="BI991" s="399"/>
    </row>
    <row r="992" spans="2:61">
      <c r="B992" s="395"/>
      <c r="AA992" s="22"/>
      <c r="AE992" s="397"/>
      <c r="AF992" s="397"/>
      <c r="AG992" s="397"/>
      <c r="AH992" s="396"/>
      <c r="AJ992" s="396"/>
      <c r="AK992" s="396"/>
      <c r="AL992" s="396"/>
      <c r="AN992" s="396"/>
      <c r="AO992" s="396"/>
      <c r="AQ992" s="396"/>
      <c r="AS992" s="396"/>
      <c r="AU992" s="396"/>
      <c r="AV992" s="395"/>
      <c r="AW992" s="395"/>
      <c r="AX992" s="395"/>
      <c r="AY992" s="395"/>
      <c r="AZ992" s="395"/>
      <c r="BA992" s="395"/>
      <c r="BB992" s="395"/>
      <c r="BC992" s="395"/>
      <c r="BD992" s="395"/>
      <c r="BE992" s="398"/>
      <c r="BF992" s="399"/>
      <c r="BG992" s="399"/>
      <c r="BH992" s="399"/>
      <c r="BI992" s="399"/>
    </row>
    <row r="993" spans="2:61">
      <c r="B993" s="395"/>
      <c r="AA993" s="22"/>
      <c r="AE993" s="397"/>
      <c r="AF993" s="397"/>
      <c r="AG993" s="397"/>
      <c r="AH993" s="396"/>
      <c r="AJ993" s="396"/>
      <c r="AK993" s="396"/>
      <c r="AL993" s="396"/>
      <c r="AN993" s="396"/>
      <c r="AO993" s="396"/>
      <c r="AQ993" s="396"/>
      <c r="AS993" s="396"/>
      <c r="AU993" s="396"/>
      <c r="AV993" s="395"/>
      <c r="AW993" s="395"/>
      <c r="AX993" s="395"/>
      <c r="AY993" s="395"/>
      <c r="AZ993" s="395"/>
      <c r="BA993" s="395"/>
      <c r="BB993" s="395"/>
      <c r="BC993" s="395"/>
      <c r="BD993" s="395"/>
      <c r="BE993" s="398"/>
      <c r="BF993" s="399"/>
      <c r="BG993" s="399"/>
      <c r="BH993" s="399"/>
      <c r="BI993" s="399"/>
    </row>
    <row r="994" spans="2:61">
      <c r="B994" s="395"/>
      <c r="AA994" s="22"/>
      <c r="AE994" s="397"/>
      <c r="AF994" s="397"/>
      <c r="AG994" s="397"/>
      <c r="AH994" s="396"/>
      <c r="AJ994" s="396"/>
      <c r="AK994" s="396"/>
      <c r="AL994" s="396"/>
      <c r="AN994" s="396"/>
      <c r="AO994" s="396"/>
      <c r="AQ994" s="396"/>
      <c r="AS994" s="396"/>
      <c r="AU994" s="396"/>
      <c r="AV994" s="395"/>
      <c r="AW994" s="395"/>
      <c r="AX994" s="395"/>
      <c r="AY994" s="395"/>
      <c r="AZ994" s="395"/>
      <c r="BA994" s="395"/>
      <c r="BB994" s="395"/>
      <c r="BC994" s="395"/>
      <c r="BD994" s="395"/>
      <c r="BE994" s="398"/>
      <c r="BF994" s="399"/>
      <c r="BG994" s="399"/>
      <c r="BH994" s="399"/>
      <c r="BI994" s="399"/>
    </row>
    <row r="995" spans="2:61">
      <c r="B995" s="395"/>
      <c r="AA995" s="22"/>
      <c r="AE995" s="397"/>
      <c r="AF995" s="397"/>
      <c r="AG995" s="397"/>
      <c r="AH995" s="396"/>
      <c r="AJ995" s="396"/>
      <c r="AK995" s="396"/>
      <c r="AL995" s="396"/>
      <c r="AN995" s="396"/>
      <c r="AO995" s="396"/>
      <c r="AQ995" s="396"/>
      <c r="AS995" s="396"/>
      <c r="AU995" s="396"/>
      <c r="AV995" s="395"/>
      <c r="AW995" s="395"/>
      <c r="AX995" s="395"/>
      <c r="AY995" s="395"/>
      <c r="AZ995" s="395"/>
      <c r="BA995" s="395"/>
      <c r="BB995" s="395"/>
      <c r="BC995" s="395"/>
      <c r="BD995" s="395"/>
      <c r="BE995" s="398"/>
      <c r="BF995" s="399"/>
      <c r="BG995" s="399"/>
      <c r="BH995" s="399"/>
      <c r="BI995" s="399"/>
    </row>
    <row r="996" spans="2:61">
      <c r="B996" s="395"/>
      <c r="AA996" s="22"/>
      <c r="AE996" s="397"/>
      <c r="AF996" s="397"/>
      <c r="AG996" s="397"/>
      <c r="AH996" s="396"/>
      <c r="AJ996" s="396"/>
      <c r="AK996" s="396"/>
      <c r="AL996" s="396"/>
      <c r="AN996" s="396"/>
      <c r="AO996" s="396"/>
      <c r="AQ996" s="396"/>
      <c r="AS996" s="396"/>
      <c r="AU996" s="396"/>
      <c r="AV996" s="395"/>
      <c r="AW996" s="395"/>
      <c r="AX996" s="395"/>
      <c r="AY996" s="395"/>
      <c r="AZ996" s="395"/>
      <c r="BA996" s="395"/>
      <c r="BB996" s="395"/>
      <c r="BC996" s="395"/>
      <c r="BD996" s="395"/>
      <c r="BE996" s="398"/>
      <c r="BF996" s="399"/>
      <c r="BG996" s="399"/>
      <c r="BH996" s="399"/>
      <c r="BI996" s="399"/>
    </row>
    <row r="997" spans="2:61">
      <c r="B997" s="395"/>
      <c r="AA997" s="22"/>
      <c r="AE997" s="397"/>
      <c r="AF997" s="397"/>
      <c r="AG997" s="397"/>
      <c r="AH997" s="396"/>
      <c r="AJ997" s="396"/>
      <c r="AK997" s="396"/>
      <c r="AL997" s="396"/>
      <c r="AN997" s="396"/>
      <c r="AO997" s="396"/>
      <c r="AQ997" s="396"/>
      <c r="AS997" s="396"/>
      <c r="AU997" s="396"/>
      <c r="AV997" s="395"/>
      <c r="AW997" s="395"/>
      <c r="AX997" s="395"/>
      <c r="AY997" s="395"/>
      <c r="AZ997" s="395"/>
      <c r="BA997" s="395"/>
      <c r="BB997" s="395"/>
      <c r="BC997" s="395"/>
      <c r="BD997" s="395"/>
      <c r="BE997" s="398"/>
      <c r="BF997" s="399"/>
      <c r="BG997" s="399"/>
      <c r="BH997" s="399"/>
      <c r="BI997" s="399"/>
    </row>
    <row r="998" spans="2:61">
      <c r="B998" s="395"/>
      <c r="AA998" s="22"/>
      <c r="AE998" s="397"/>
      <c r="AF998" s="397"/>
      <c r="AG998" s="397"/>
      <c r="AH998" s="396"/>
      <c r="AJ998" s="396"/>
      <c r="AK998" s="396"/>
      <c r="AL998" s="396"/>
      <c r="AN998" s="396"/>
      <c r="AO998" s="396"/>
      <c r="AQ998" s="396"/>
      <c r="AS998" s="396"/>
      <c r="AU998" s="396"/>
      <c r="AV998" s="395"/>
      <c r="AW998" s="395"/>
      <c r="AX998" s="395"/>
      <c r="AY998" s="395"/>
      <c r="AZ998" s="395"/>
      <c r="BA998" s="395"/>
      <c r="BB998" s="395"/>
      <c r="BC998" s="395"/>
      <c r="BD998" s="395"/>
      <c r="BE998" s="398"/>
      <c r="BF998" s="399"/>
      <c r="BG998" s="399"/>
      <c r="BH998" s="399"/>
      <c r="BI998" s="399"/>
    </row>
    <row r="999" spans="2:61">
      <c r="B999" s="395"/>
      <c r="AA999" s="22"/>
      <c r="AE999" s="397"/>
      <c r="AF999" s="397"/>
      <c r="AG999" s="397"/>
      <c r="AH999" s="396"/>
      <c r="AJ999" s="396"/>
      <c r="AK999" s="396"/>
      <c r="AL999" s="396"/>
      <c r="AN999" s="396"/>
      <c r="AO999" s="396"/>
      <c r="AQ999" s="396"/>
      <c r="AS999" s="396"/>
      <c r="AU999" s="396"/>
      <c r="AV999" s="395"/>
      <c r="AW999" s="395"/>
      <c r="AX999" s="395"/>
      <c r="AY999" s="395"/>
      <c r="AZ999" s="395"/>
      <c r="BA999" s="395"/>
      <c r="BB999" s="395"/>
      <c r="BC999" s="395"/>
      <c r="BD999" s="395"/>
      <c r="BE999" s="398"/>
      <c r="BF999" s="399"/>
      <c r="BG999" s="399"/>
      <c r="BH999" s="399"/>
      <c r="BI999" s="399"/>
    </row>
    <row r="1000" spans="2:61">
      <c r="B1000" s="395"/>
      <c r="AA1000" s="22"/>
      <c r="AE1000" s="397"/>
      <c r="AF1000" s="397"/>
      <c r="AG1000" s="397"/>
      <c r="AH1000" s="396"/>
      <c r="AJ1000" s="396"/>
      <c r="AK1000" s="396"/>
      <c r="AL1000" s="396"/>
      <c r="AN1000" s="396"/>
      <c r="AO1000" s="396"/>
      <c r="AQ1000" s="396"/>
      <c r="AS1000" s="396"/>
      <c r="AU1000" s="396"/>
      <c r="AV1000" s="395"/>
      <c r="AW1000" s="395"/>
      <c r="AX1000" s="395"/>
      <c r="AY1000" s="395"/>
      <c r="AZ1000" s="395"/>
      <c r="BA1000" s="395"/>
      <c r="BB1000" s="395"/>
      <c r="BC1000" s="395"/>
      <c r="BD1000" s="395"/>
      <c r="BE1000" s="398"/>
      <c r="BF1000" s="399"/>
      <c r="BG1000" s="399"/>
      <c r="BH1000" s="399"/>
      <c r="BI1000" s="399"/>
    </row>
    <row r="1001" spans="2:61">
      <c r="B1001" s="395"/>
      <c r="AA1001" s="22"/>
      <c r="AE1001" s="397"/>
      <c r="AF1001" s="397"/>
      <c r="AG1001" s="397"/>
      <c r="AH1001" s="396"/>
      <c r="AJ1001" s="396"/>
      <c r="AK1001" s="396"/>
      <c r="AL1001" s="396"/>
      <c r="AN1001" s="396"/>
      <c r="AO1001" s="396"/>
      <c r="AQ1001" s="396"/>
      <c r="AS1001" s="396"/>
      <c r="AU1001" s="396"/>
      <c r="AV1001" s="395"/>
      <c r="AW1001" s="395"/>
      <c r="AX1001" s="395"/>
      <c r="AY1001" s="395"/>
      <c r="AZ1001" s="395"/>
      <c r="BA1001" s="395"/>
      <c r="BB1001" s="395"/>
      <c r="BC1001" s="395"/>
      <c r="BD1001" s="395"/>
      <c r="BE1001" s="398"/>
      <c r="BF1001" s="399"/>
      <c r="BG1001" s="399"/>
      <c r="BH1001" s="399"/>
      <c r="BI1001" s="399"/>
    </row>
    <row r="1002" spans="2:61">
      <c r="B1002" s="395"/>
      <c r="AA1002" s="22"/>
      <c r="AE1002" s="397"/>
      <c r="AF1002" s="397"/>
      <c r="AG1002" s="397"/>
      <c r="AH1002" s="396"/>
      <c r="AJ1002" s="396"/>
      <c r="AK1002" s="396"/>
      <c r="AL1002" s="396"/>
      <c r="AN1002" s="396"/>
      <c r="AO1002" s="396"/>
      <c r="AQ1002" s="396"/>
      <c r="AS1002" s="396"/>
      <c r="AU1002" s="396"/>
      <c r="AV1002" s="395"/>
      <c r="AW1002" s="395"/>
      <c r="AX1002" s="395"/>
      <c r="AY1002" s="395"/>
      <c r="AZ1002" s="395"/>
      <c r="BA1002" s="395"/>
      <c r="BB1002" s="395"/>
      <c r="BC1002" s="395"/>
      <c r="BD1002" s="395"/>
      <c r="BE1002" s="398"/>
      <c r="BF1002" s="399"/>
      <c r="BG1002" s="399"/>
      <c r="BH1002" s="399"/>
      <c r="BI1002" s="399"/>
    </row>
    <row r="1003" spans="2:61">
      <c r="B1003" s="395"/>
      <c r="AA1003" s="22"/>
      <c r="AE1003" s="397"/>
      <c r="AF1003" s="397"/>
      <c r="AG1003" s="397"/>
      <c r="AH1003" s="396"/>
      <c r="AJ1003" s="396"/>
      <c r="AK1003" s="396"/>
      <c r="AL1003" s="396"/>
      <c r="AN1003" s="396"/>
      <c r="AO1003" s="396"/>
      <c r="AQ1003" s="396"/>
      <c r="AS1003" s="396"/>
      <c r="AU1003" s="396"/>
      <c r="AV1003" s="395"/>
      <c r="AW1003" s="395"/>
      <c r="AX1003" s="395"/>
      <c r="AY1003" s="395"/>
      <c r="AZ1003" s="395"/>
      <c r="BA1003" s="395"/>
      <c r="BB1003" s="395"/>
      <c r="BC1003" s="395"/>
      <c r="BD1003" s="395"/>
      <c r="BE1003" s="398"/>
      <c r="BF1003" s="399"/>
      <c r="BG1003" s="399"/>
      <c r="BH1003" s="399"/>
      <c r="BI1003" s="399"/>
    </row>
    <row r="1004" spans="2:61">
      <c r="B1004" s="395"/>
      <c r="AA1004" s="22"/>
      <c r="AE1004" s="397"/>
      <c r="AF1004" s="397"/>
      <c r="AG1004" s="397"/>
      <c r="AH1004" s="396"/>
      <c r="AJ1004" s="396"/>
      <c r="AK1004" s="396"/>
      <c r="AL1004" s="396"/>
      <c r="AN1004" s="396"/>
      <c r="AO1004" s="396"/>
      <c r="AQ1004" s="396"/>
      <c r="AS1004" s="396"/>
      <c r="AU1004" s="396"/>
      <c r="AV1004" s="395"/>
      <c r="AW1004" s="395"/>
      <c r="AX1004" s="395"/>
      <c r="AY1004" s="395"/>
      <c r="AZ1004" s="395"/>
      <c r="BA1004" s="395"/>
      <c r="BB1004" s="395"/>
      <c r="BC1004" s="395"/>
      <c r="BD1004" s="395"/>
      <c r="BE1004" s="398"/>
      <c r="BF1004" s="399"/>
      <c r="BG1004" s="399"/>
      <c r="BH1004" s="399"/>
      <c r="BI1004" s="399"/>
    </row>
    <row r="1005" spans="2:61">
      <c r="B1005" s="395"/>
      <c r="AA1005" s="22"/>
      <c r="AE1005" s="397"/>
      <c r="AF1005" s="397"/>
      <c r="AG1005" s="397"/>
      <c r="AH1005" s="396"/>
      <c r="AJ1005" s="396"/>
      <c r="AK1005" s="396"/>
      <c r="AL1005" s="396"/>
      <c r="AN1005" s="396"/>
      <c r="AO1005" s="396"/>
      <c r="AQ1005" s="396"/>
      <c r="AS1005" s="396"/>
      <c r="AU1005" s="396"/>
      <c r="AV1005" s="395"/>
      <c r="AW1005" s="395"/>
      <c r="AX1005" s="395"/>
      <c r="AY1005" s="395"/>
      <c r="AZ1005" s="395"/>
      <c r="BA1005" s="395"/>
      <c r="BB1005" s="395"/>
      <c r="BC1005" s="395"/>
      <c r="BD1005" s="395"/>
      <c r="BE1005" s="398"/>
      <c r="BF1005" s="399"/>
      <c r="BG1005" s="399"/>
      <c r="BH1005" s="399"/>
      <c r="BI1005" s="399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M1005"/>
  <sheetViews>
    <sheetView workbookViewId="0">
      <selection activeCell="A6" sqref="A6:AM1005"/>
    </sheetView>
  </sheetViews>
  <sheetFormatPr defaultColWidth="8.5546875" defaultRowHeight="14.4"/>
  <cols>
    <col min="1" max="1" width="27" bestFit="1" customWidth="1"/>
    <col min="2" max="2" width="36.6640625" bestFit="1" customWidth="1"/>
    <col min="3" max="3" width="30.5546875" bestFit="1" customWidth="1"/>
    <col min="4" max="4" width="63.5546875" bestFit="1" customWidth="1"/>
    <col min="5" max="5" width="18.33203125" bestFit="1" customWidth="1"/>
    <col min="6" max="6" width="30.5546875" bestFit="1" customWidth="1"/>
    <col min="7" max="7" width="18.33203125" bestFit="1" customWidth="1"/>
    <col min="8" max="8" width="25.44140625" bestFit="1" customWidth="1"/>
    <col min="9" max="9" width="28" bestFit="1" customWidth="1"/>
    <col min="10" max="10" width="30.5546875" bestFit="1" customWidth="1"/>
    <col min="11" max="11" width="34.44140625" bestFit="1" customWidth="1"/>
    <col min="12" max="12" width="21.5546875" bestFit="1" customWidth="1"/>
    <col min="13" max="13" width="18.33203125" bestFit="1" customWidth="1"/>
    <col min="14" max="14" width="33.33203125" bestFit="1" customWidth="1"/>
    <col min="15" max="16" width="31.6640625" bestFit="1" customWidth="1"/>
    <col min="17" max="17" width="33.33203125" bestFit="1" customWidth="1"/>
    <col min="18" max="18" width="30.5546875" bestFit="1" customWidth="1"/>
    <col min="19" max="19" width="28" bestFit="1" customWidth="1"/>
    <col min="20" max="20" width="31.6640625" bestFit="1" customWidth="1"/>
    <col min="21" max="21" width="29.44140625" bestFit="1" customWidth="1"/>
    <col min="22" max="22" width="26.5546875" bestFit="1" customWidth="1"/>
    <col min="23" max="23" width="20.44140625" bestFit="1" customWidth="1"/>
    <col min="24" max="24" width="26.5546875" bestFit="1" customWidth="1"/>
    <col min="25" max="25" width="24.33203125" bestFit="1" customWidth="1"/>
    <col min="26" max="26" width="19.33203125" bestFit="1" customWidth="1"/>
    <col min="27" max="27" width="35.5546875" bestFit="1" customWidth="1"/>
    <col min="28" max="29" width="34.44140625" bestFit="1" customWidth="1"/>
    <col min="30" max="30" width="35.5546875" bestFit="1" customWidth="1"/>
    <col min="31" max="31" width="33.33203125" bestFit="1" customWidth="1"/>
    <col min="32" max="32" width="30.5546875" bestFit="1" customWidth="1"/>
    <col min="33" max="33" width="34.44140625" bestFit="1" customWidth="1"/>
    <col min="34" max="34" width="31.6640625" bestFit="1" customWidth="1"/>
    <col min="35" max="35" width="29.44140625" bestFit="1" customWidth="1"/>
    <col min="36" max="36" width="22.6640625" bestFit="1" customWidth="1"/>
    <col min="37" max="37" width="29.44140625" bestFit="1" customWidth="1"/>
    <col min="38" max="39" width="18.33203125" bestFit="1" customWidth="1"/>
  </cols>
  <sheetData>
    <row r="1" spans="1:39">
      <c r="A1" s="29" t="s">
        <v>626</v>
      </c>
      <c r="B1" s="56" t="s">
        <v>627</v>
      </c>
    </row>
    <row r="2" spans="1:39">
      <c r="A2" t="s">
        <v>628</v>
      </c>
    </row>
    <row r="3" spans="1:39">
      <c r="A3" t="s">
        <v>629</v>
      </c>
    </row>
    <row r="5" spans="1:39" s="152" customFormat="1" ht="15" thickBot="1">
      <c r="A5" s="401" t="s">
        <v>83</v>
      </c>
      <c r="B5" s="401" t="s">
        <v>496</v>
      </c>
      <c r="C5" s="401" t="s">
        <v>497</v>
      </c>
      <c r="D5" s="401" t="s">
        <v>498</v>
      </c>
      <c r="E5" s="401" t="s">
        <v>84</v>
      </c>
      <c r="F5" s="401" t="s">
        <v>499</v>
      </c>
      <c r="G5" s="401" t="s">
        <v>500</v>
      </c>
      <c r="H5" s="401" t="s">
        <v>501</v>
      </c>
      <c r="I5" s="401" t="s">
        <v>502</v>
      </c>
      <c r="J5" s="401" t="s">
        <v>503</v>
      </c>
      <c r="K5" s="401" t="s">
        <v>504</v>
      </c>
      <c r="L5" s="401" t="s">
        <v>505</v>
      </c>
      <c r="M5" s="401" t="s">
        <v>506</v>
      </c>
      <c r="N5" s="401" t="s">
        <v>85</v>
      </c>
      <c r="O5" s="401" t="s">
        <v>86</v>
      </c>
      <c r="P5" s="401" t="s">
        <v>507</v>
      </c>
      <c r="Q5" s="401" t="s">
        <v>508</v>
      </c>
      <c r="R5" s="401" t="s">
        <v>509</v>
      </c>
      <c r="S5" s="401" t="s">
        <v>510</v>
      </c>
      <c r="T5" s="401" t="s">
        <v>511</v>
      </c>
      <c r="U5" s="401" t="s">
        <v>512</v>
      </c>
      <c r="V5" s="401" t="s">
        <v>513</v>
      </c>
      <c r="W5" s="401" t="s">
        <v>514</v>
      </c>
      <c r="X5" s="401" t="s">
        <v>515</v>
      </c>
      <c r="Y5" s="401" t="s">
        <v>516</v>
      </c>
      <c r="Z5" s="401" t="s">
        <v>517</v>
      </c>
      <c r="AA5" s="401" t="s">
        <v>518</v>
      </c>
      <c r="AB5" s="401" t="s">
        <v>87</v>
      </c>
      <c r="AC5" s="401" t="s">
        <v>519</v>
      </c>
      <c r="AD5" s="401" t="s">
        <v>520</v>
      </c>
      <c r="AE5" s="401" t="s">
        <v>88</v>
      </c>
      <c r="AF5" s="401" t="s">
        <v>521</v>
      </c>
      <c r="AG5" s="401" t="s">
        <v>522</v>
      </c>
      <c r="AH5" s="401" t="s">
        <v>523</v>
      </c>
      <c r="AI5" s="401" t="s">
        <v>524</v>
      </c>
      <c r="AJ5" s="401" t="s">
        <v>525</v>
      </c>
      <c r="AK5" s="401" t="s">
        <v>526</v>
      </c>
      <c r="AL5" s="401" t="s">
        <v>89</v>
      </c>
      <c r="AM5" s="401" t="s">
        <v>90</v>
      </c>
    </row>
    <row r="6" spans="1:39">
      <c r="E6" s="395"/>
      <c r="F6" s="396"/>
      <c r="G6" s="396"/>
      <c r="H6" s="396"/>
      <c r="I6" s="396"/>
      <c r="J6" s="396"/>
      <c r="L6" s="396"/>
      <c r="M6" s="396"/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  <c r="Z6" s="396"/>
      <c r="AA6" s="396"/>
      <c r="AB6" s="396"/>
      <c r="AC6" s="396"/>
      <c r="AD6" s="396"/>
      <c r="AE6" s="396"/>
      <c r="AF6" s="396"/>
      <c r="AG6" s="396"/>
      <c r="AH6" s="396"/>
      <c r="AI6" s="396"/>
      <c r="AJ6" s="396"/>
      <c r="AK6" s="396"/>
    </row>
    <row r="7" spans="1:39">
      <c r="E7" s="395"/>
      <c r="F7" s="396"/>
      <c r="G7" s="396"/>
      <c r="H7" s="396"/>
      <c r="I7" s="396"/>
      <c r="J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6"/>
      <c r="X7" s="396"/>
      <c r="Y7" s="396"/>
      <c r="Z7" s="396"/>
      <c r="AA7" s="396"/>
      <c r="AB7" s="396"/>
      <c r="AC7" s="396"/>
      <c r="AD7" s="396"/>
      <c r="AE7" s="396"/>
      <c r="AF7" s="396"/>
      <c r="AG7" s="396"/>
      <c r="AH7" s="396"/>
      <c r="AI7" s="396"/>
      <c r="AJ7" s="396"/>
      <c r="AK7" s="396"/>
    </row>
    <row r="8" spans="1:39">
      <c r="E8" s="395"/>
      <c r="F8" s="396"/>
      <c r="G8" s="396"/>
      <c r="H8" s="396"/>
      <c r="I8" s="396"/>
      <c r="J8" s="396"/>
      <c r="L8" s="396"/>
      <c r="M8" s="396"/>
      <c r="N8" s="396"/>
      <c r="O8" s="396"/>
      <c r="P8" s="396"/>
      <c r="Q8" s="396"/>
      <c r="R8" s="396"/>
      <c r="S8" s="396"/>
      <c r="T8" s="396"/>
      <c r="U8" s="396"/>
      <c r="V8" s="396"/>
      <c r="W8" s="396"/>
      <c r="X8" s="396"/>
      <c r="Y8" s="396"/>
      <c r="Z8" s="396"/>
      <c r="AA8" s="396"/>
      <c r="AB8" s="396"/>
      <c r="AC8" s="396"/>
      <c r="AD8" s="396"/>
      <c r="AE8" s="396"/>
      <c r="AF8" s="396"/>
      <c r="AG8" s="396"/>
      <c r="AH8" s="396"/>
      <c r="AI8" s="396"/>
      <c r="AJ8" s="396"/>
      <c r="AK8" s="396"/>
    </row>
    <row r="9" spans="1:39">
      <c r="E9" s="395"/>
      <c r="F9" s="396"/>
      <c r="G9" s="396"/>
      <c r="H9" s="396"/>
      <c r="I9" s="396"/>
      <c r="J9" s="396"/>
      <c r="L9" s="396"/>
      <c r="M9" s="396"/>
      <c r="N9" s="396"/>
      <c r="O9" s="396"/>
      <c r="P9" s="396"/>
      <c r="Q9" s="396"/>
      <c r="R9" s="396"/>
      <c r="S9" s="396"/>
      <c r="T9" s="396"/>
      <c r="U9" s="396"/>
      <c r="V9" s="396"/>
      <c r="W9" s="396"/>
      <c r="X9" s="396"/>
      <c r="Y9" s="396"/>
      <c r="Z9" s="396"/>
      <c r="AA9" s="396"/>
      <c r="AB9" s="396"/>
      <c r="AC9" s="396"/>
      <c r="AD9" s="396"/>
      <c r="AE9" s="396"/>
      <c r="AF9" s="396"/>
      <c r="AG9" s="396"/>
      <c r="AH9" s="396"/>
      <c r="AI9" s="396"/>
      <c r="AJ9" s="396"/>
      <c r="AK9" s="396"/>
    </row>
    <row r="10" spans="1:39">
      <c r="E10" s="395"/>
      <c r="F10" s="396"/>
      <c r="G10" s="396"/>
      <c r="H10" s="396"/>
      <c r="I10" s="396"/>
      <c r="J10" s="396"/>
      <c r="L10" s="396"/>
      <c r="M10" s="396"/>
      <c r="N10" s="396"/>
      <c r="O10" s="396"/>
      <c r="P10" s="396"/>
      <c r="Q10" s="396"/>
      <c r="R10" s="396"/>
      <c r="S10" s="396"/>
      <c r="T10" s="396"/>
      <c r="U10" s="396"/>
      <c r="V10" s="396"/>
      <c r="W10" s="396"/>
      <c r="X10" s="396"/>
      <c r="Y10" s="396"/>
      <c r="Z10" s="396"/>
      <c r="AA10" s="396"/>
      <c r="AB10" s="396"/>
      <c r="AC10" s="396"/>
      <c r="AD10" s="396"/>
      <c r="AE10" s="396"/>
      <c r="AF10" s="396"/>
      <c r="AG10" s="396"/>
      <c r="AH10" s="396"/>
      <c r="AI10" s="396"/>
      <c r="AJ10" s="396"/>
      <c r="AK10" s="396"/>
    </row>
    <row r="11" spans="1:39">
      <c r="E11" s="395"/>
      <c r="F11" s="396"/>
      <c r="G11" s="396"/>
      <c r="H11" s="396"/>
      <c r="I11" s="396"/>
      <c r="J11" s="396"/>
      <c r="L11" s="396"/>
      <c r="M11" s="396"/>
      <c r="N11" s="396"/>
      <c r="O11" s="396"/>
      <c r="P11" s="396"/>
      <c r="Q11" s="396"/>
      <c r="R11" s="396"/>
      <c r="S11" s="396"/>
      <c r="T11" s="396"/>
      <c r="U11" s="396"/>
      <c r="V11" s="396"/>
      <c r="W11" s="396"/>
      <c r="X11" s="396"/>
      <c r="Y11" s="396"/>
      <c r="Z11" s="396"/>
      <c r="AA11" s="396"/>
      <c r="AB11" s="396"/>
      <c r="AC11" s="396"/>
      <c r="AD11" s="396"/>
      <c r="AE11" s="396"/>
      <c r="AF11" s="396"/>
      <c r="AG11" s="396"/>
      <c r="AH11" s="396"/>
      <c r="AI11" s="396"/>
      <c r="AJ11" s="396"/>
      <c r="AK11" s="396"/>
    </row>
    <row r="12" spans="1:39">
      <c r="E12" s="395"/>
      <c r="F12" s="396"/>
      <c r="G12" s="396"/>
      <c r="H12" s="396"/>
      <c r="I12" s="396"/>
      <c r="J12" s="396"/>
      <c r="L12" s="396"/>
      <c r="M12" s="396"/>
      <c r="N12" s="396"/>
      <c r="O12" s="396"/>
      <c r="P12" s="396"/>
      <c r="Q12" s="396"/>
      <c r="R12" s="396"/>
      <c r="S12" s="396"/>
      <c r="T12" s="396"/>
      <c r="U12" s="396"/>
      <c r="V12" s="396"/>
      <c r="W12" s="396"/>
      <c r="X12" s="396"/>
      <c r="Y12" s="396"/>
      <c r="Z12" s="396"/>
      <c r="AA12" s="396"/>
      <c r="AB12" s="396"/>
      <c r="AC12" s="396"/>
      <c r="AD12" s="396"/>
      <c r="AE12" s="396"/>
      <c r="AF12" s="396"/>
      <c r="AG12" s="396"/>
      <c r="AH12" s="396"/>
      <c r="AI12" s="396"/>
      <c r="AJ12" s="396"/>
      <c r="AK12" s="396"/>
    </row>
    <row r="13" spans="1:39">
      <c r="E13" s="395"/>
      <c r="F13" s="396"/>
      <c r="G13" s="396"/>
      <c r="H13" s="396"/>
      <c r="I13" s="396"/>
      <c r="J13" s="396"/>
      <c r="L13" s="396"/>
      <c r="M13" s="396"/>
      <c r="N13" s="396"/>
      <c r="O13" s="396"/>
      <c r="P13" s="396"/>
      <c r="Q13" s="396"/>
      <c r="R13" s="396"/>
      <c r="S13" s="396"/>
      <c r="T13" s="396"/>
      <c r="U13" s="396"/>
      <c r="V13" s="396"/>
      <c r="W13" s="396"/>
      <c r="X13" s="396"/>
      <c r="Y13" s="396"/>
      <c r="Z13" s="396"/>
      <c r="AA13" s="396"/>
      <c r="AB13" s="396"/>
      <c r="AC13" s="396"/>
      <c r="AD13" s="396"/>
      <c r="AE13" s="396"/>
      <c r="AF13" s="396"/>
      <c r="AG13" s="396"/>
      <c r="AH13" s="396"/>
      <c r="AI13" s="396"/>
      <c r="AJ13" s="396"/>
      <c r="AK13" s="396"/>
    </row>
    <row r="14" spans="1:39">
      <c r="E14" s="395"/>
      <c r="F14" s="396"/>
      <c r="G14" s="396"/>
      <c r="H14" s="396"/>
      <c r="I14" s="396"/>
      <c r="J14" s="396"/>
      <c r="L14" s="396"/>
      <c r="M14" s="396"/>
      <c r="N14" s="396"/>
      <c r="O14" s="396"/>
      <c r="P14" s="396"/>
      <c r="Q14" s="396"/>
      <c r="R14" s="396"/>
      <c r="S14" s="396"/>
      <c r="T14" s="396"/>
      <c r="U14" s="396"/>
      <c r="V14" s="396"/>
      <c r="W14" s="396"/>
      <c r="X14" s="396"/>
      <c r="Y14" s="396"/>
      <c r="Z14" s="396"/>
      <c r="AA14" s="396"/>
      <c r="AB14" s="396"/>
      <c r="AC14" s="396"/>
      <c r="AD14" s="396"/>
      <c r="AE14" s="396"/>
      <c r="AF14" s="396"/>
      <c r="AG14" s="396"/>
      <c r="AH14" s="396"/>
      <c r="AI14" s="396"/>
      <c r="AJ14" s="396"/>
      <c r="AK14" s="396"/>
    </row>
    <row r="15" spans="1:39">
      <c r="E15" s="395"/>
      <c r="F15" s="396"/>
      <c r="G15" s="396"/>
      <c r="H15" s="396"/>
      <c r="I15" s="396"/>
      <c r="J15" s="396"/>
      <c r="L15" s="396"/>
      <c r="M15" s="396"/>
      <c r="N15" s="396"/>
      <c r="O15" s="396"/>
      <c r="P15" s="396"/>
      <c r="Q15" s="396"/>
      <c r="R15" s="396"/>
      <c r="S15" s="396"/>
      <c r="T15" s="396"/>
      <c r="U15" s="396"/>
      <c r="V15" s="396"/>
      <c r="W15" s="396"/>
      <c r="X15" s="396"/>
      <c r="Y15" s="396"/>
      <c r="Z15" s="396"/>
      <c r="AA15" s="396"/>
      <c r="AB15" s="396"/>
      <c r="AC15" s="396"/>
      <c r="AD15" s="396"/>
      <c r="AE15" s="396"/>
      <c r="AF15" s="396"/>
      <c r="AG15" s="396"/>
      <c r="AH15" s="396"/>
      <c r="AI15" s="396"/>
      <c r="AJ15" s="396"/>
      <c r="AK15" s="396"/>
    </row>
    <row r="16" spans="1:39">
      <c r="E16" s="395"/>
      <c r="F16" s="396"/>
      <c r="G16" s="396"/>
      <c r="H16" s="396"/>
      <c r="I16" s="396"/>
      <c r="J16" s="396"/>
      <c r="L16" s="396"/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6"/>
      <c r="AA16" s="396"/>
      <c r="AB16" s="396"/>
      <c r="AC16" s="396"/>
      <c r="AD16" s="396"/>
      <c r="AE16" s="396"/>
      <c r="AF16" s="396"/>
      <c r="AG16" s="396"/>
      <c r="AH16" s="396"/>
      <c r="AI16" s="396"/>
      <c r="AJ16" s="396"/>
      <c r="AK16" s="396"/>
    </row>
    <row r="17" spans="5:37">
      <c r="E17" s="395"/>
      <c r="F17" s="396"/>
      <c r="G17" s="396"/>
      <c r="H17" s="396"/>
      <c r="I17" s="396"/>
      <c r="J17" s="396"/>
      <c r="L17" s="396"/>
      <c r="M17" s="396"/>
      <c r="N17" s="396"/>
      <c r="O17" s="396"/>
      <c r="P17" s="396"/>
      <c r="Q17" s="396"/>
      <c r="R17" s="396"/>
      <c r="S17" s="396"/>
      <c r="T17" s="396"/>
      <c r="U17" s="396"/>
      <c r="V17" s="396"/>
      <c r="W17" s="396"/>
      <c r="X17" s="396"/>
      <c r="Y17" s="396"/>
      <c r="Z17" s="396"/>
      <c r="AA17" s="396"/>
      <c r="AB17" s="396"/>
      <c r="AC17" s="396"/>
      <c r="AD17" s="396"/>
      <c r="AE17" s="396"/>
      <c r="AF17" s="396"/>
      <c r="AG17" s="396"/>
      <c r="AH17" s="396"/>
      <c r="AI17" s="396"/>
      <c r="AJ17" s="396"/>
      <c r="AK17" s="396"/>
    </row>
    <row r="18" spans="5:37">
      <c r="E18" s="395"/>
      <c r="F18" s="396"/>
      <c r="G18" s="396"/>
      <c r="H18" s="396"/>
      <c r="I18" s="396"/>
      <c r="J18" s="396"/>
      <c r="L18" s="396"/>
      <c r="M18" s="396"/>
      <c r="N18" s="396"/>
      <c r="O18" s="396"/>
      <c r="P18" s="396"/>
      <c r="Q18" s="396"/>
      <c r="R18" s="396"/>
      <c r="S18" s="396"/>
      <c r="T18" s="396"/>
      <c r="U18" s="396"/>
      <c r="V18" s="396"/>
      <c r="W18" s="396"/>
      <c r="X18" s="396"/>
      <c r="Y18" s="396"/>
      <c r="Z18" s="396"/>
      <c r="AA18" s="396"/>
      <c r="AB18" s="396"/>
      <c r="AC18" s="396"/>
      <c r="AD18" s="396"/>
      <c r="AE18" s="396"/>
      <c r="AF18" s="396"/>
      <c r="AG18" s="396"/>
      <c r="AH18" s="396"/>
      <c r="AI18" s="396"/>
      <c r="AJ18" s="396"/>
      <c r="AK18" s="396"/>
    </row>
    <row r="19" spans="5:37">
      <c r="E19" s="395"/>
      <c r="F19" s="396"/>
      <c r="G19" s="396"/>
      <c r="H19" s="396"/>
      <c r="I19" s="396"/>
      <c r="J19" s="396"/>
      <c r="L19" s="396"/>
      <c r="M19" s="396"/>
      <c r="N19" s="396"/>
      <c r="O19" s="396"/>
      <c r="P19" s="396"/>
      <c r="Q19" s="396"/>
      <c r="R19" s="396"/>
      <c r="S19" s="396"/>
      <c r="T19" s="396"/>
      <c r="U19" s="396"/>
      <c r="V19" s="396"/>
      <c r="W19" s="396"/>
      <c r="X19" s="396"/>
      <c r="Y19" s="396"/>
      <c r="Z19" s="396"/>
      <c r="AA19" s="396"/>
      <c r="AB19" s="396"/>
      <c r="AC19" s="396"/>
      <c r="AD19" s="396"/>
      <c r="AE19" s="396"/>
      <c r="AF19" s="396"/>
      <c r="AG19" s="396"/>
      <c r="AH19" s="396"/>
      <c r="AI19" s="396"/>
      <c r="AJ19" s="396"/>
      <c r="AK19" s="396"/>
    </row>
    <row r="20" spans="5:37">
      <c r="E20" s="395"/>
      <c r="F20" s="396"/>
      <c r="G20" s="396"/>
      <c r="H20" s="396"/>
      <c r="I20" s="396"/>
      <c r="J20" s="396"/>
      <c r="L20" s="396"/>
      <c r="M20" s="396"/>
      <c r="N20" s="396"/>
      <c r="O20" s="396"/>
      <c r="P20" s="396"/>
      <c r="Q20" s="396"/>
      <c r="R20" s="396"/>
      <c r="S20" s="396"/>
      <c r="T20" s="396"/>
      <c r="U20" s="396"/>
      <c r="V20" s="396"/>
      <c r="W20" s="396"/>
      <c r="X20" s="396"/>
      <c r="Y20" s="396"/>
      <c r="Z20" s="396"/>
      <c r="AA20" s="396"/>
      <c r="AB20" s="396"/>
      <c r="AC20" s="396"/>
      <c r="AD20" s="396"/>
      <c r="AE20" s="396"/>
      <c r="AF20" s="396"/>
      <c r="AG20" s="396"/>
      <c r="AH20" s="396"/>
      <c r="AI20" s="396"/>
      <c r="AJ20" s="396"/>
      <c r="AK20" s="396"/>
    </row>
    <row r="21" spans="5:37">
      <c r="E21" s="395"/>
      <c r="F21" s="396"/>
      <c r="G21" s="396"/>
      <c r="H21" s="396"/>
      <c r="I21" s="396"/>
      <c r="J21" s="396"/>
      <c r="L21" s="396"/>
      <c r="M21" s="396"/>
      <c r="N21" s="396"/>
      <c r="O21" s="396"/>
      <c r="P21" s="396"/>
      <c r="Q21" s="396"/>
      <c r="R21" s="396"/>
      <c r="S21" s="396"/>
      <c r="T21" s="396"/>
      <c r="U21" s="396"/>
      <c r="V21" s="396"/>
      <c r="W21" s="396"/>
      <c r="X21" s="396"/>
      <c r="Y21" s="396"/>
      <c r="Z21" s="396"/>
      <c r="AA21" s="396"/>
      <c r="AB21" s="396"/>
      <c r="AC21" s="396"/>
      <c r="AD21" s="396"/>
      <c r="AE21" s="396"/>
      <c r="AF21" s="396"/>
      <c r="AG21" s="396"/>
      <c r="AH21" s="396"/>
      <c r="AI21" s="396"/>
      <c r="AJ21" s="396"/>
      <c r="AK21" s="396"/>
    </row>
    <row r="22" spans="5:37">
      <c r="E22" s="395"/>
      <c r="F22" s="396"/>
      <c r="G22" s="396"/>
      <c r="H22" s="396"/>
      <c r="I22" s="396"/>
      <c r="J22" s="396"/>
      <c r="L22" s="396"/>
      <c r="M22" s="396"/>
      <c r="N22" s="396"/>
      <c r="O22" s="396"/>
      <c r="P22" s="396"/>
      <c r="Q22" s="396"/>
      <c r="R22" s="396"/>
      <c r="S22" s="396"/>
      <c r="T22" s="396"/>
      <c r="U22" s="396"/>
      <c r="V22" s="396"/>
      <c r="W22" s="396"/>
      <c r="X22" s="396"/>
      <c r="Y22" s="396"/>
      <c r="Z22" s="396"/>
      <c r="AA22" s="396"/>
      <c r="AB22" s="396"/>
      <c r="AC22" s="396"/>
      <c r="AD22" s="396"/>
      <c r="AE22" s="396"/>
      <c r="AF22" s="396"/>
      <c r="AG22" s="396"/>
      <c r="AH22" s="396"/>
      <c r="AI22" s="396"/>
      <c r="AJ22" s="396"/>
      <c r="AK22" s="396"/>
    </row>
    <row r="23" spans="5:37">
      <c r="E23" s="395"/>
      <c r="F23" s="396"/>
      <c r="G23" s="396"/>
      <c r="H23" s="396"/>
      <c r="I23" s="396"/>
      <c r="J23" s="396"/>
      <c r="L23" s="396"/>
      <c r="M23" s="396"/>
      <c r="N23" s="396"/>
      <c r="O23" s="396"/>
      <c r="P23" s="396"/>
      <c r="Q23" s="396"/>
      <c r="R23" s="396"/>
      <c r="S23" s="396"/>
      <c r="T23" s="396"/>
      <c r="U23" s="396"/>
      <c r="V23" s="396"/>
      <c r="W23" s="396"/>
      <c r="X23" s="396"/>
      <c r="Y23" s="396"/>
      <c r="Z23" s="396"/>
      <c r="AA23" s="396"/>
      <c r="AB23" s="396"/>
      <c r="AC23" s="396"/>
      <c r="AD23" s="396"/>
      <c r="AE23" s="396"/>
      <c r="AF23" s="396"/>
      <c r="AG23" s="396"/>
      <c r="AH23" s="396"/>
      <c r="AI23" s="396"/>
      <c r="AJ23" s="396"/>
      <c r="AK23" s="396"/>
    </row>
    <row r="24" spans="5:37">
      <c r="E24" s="395"/>
      <c r="F24" s="396"/>
      <c r="G24" s="396"/>
      <c r="H24" s="396"/>
      <c r="I24" s="396"/>
      <c r="J24" s="396"/>
      <c r="L24" s="396"/>
      <c r="M24" s="396"/>
      <c r="N24" s="396"/>
      <c r="O24" s="396"/>
      <c r="P24" s="396"/>
      <c r="Q24" s="396"/>
      <c r="R24" s="396"/>
      <c r="S24" s="396"/>
      <c r="T24" s="396"/>
      <c r="U24" s="396"/>
      <c r="V24" s="396"/>
      <c r="W24" s="396"/>
      <c r="X24" s="396"/>
      <c r="Y24" s="396"/>
      <c r="Z24" s="396"/>
      <c r="AA24" s="396"/>
      <c r="AB24" s="396"/>
      <c r="AC24" s="396"/>
      <c r="AD24" s="396"/>
      <c r="AE24" s="396"/>
      <c r="AF24" s="396"/>
      <c r="AG24" s="396"/>
      <c r="AH24" s="396"/>
      <c r="AI24" s="396"/>
      <c r="AJ24" s="396"/>
      <c r="AK24" s="396"/>
    </row>
    <row r="25" spans="5:37">
      <c r="E25" s="395"/>
      <c r="F25" s="396"/>
      <c r="G25" s="396"/>
      <c r="H25" s="396"/>
      <c r="I25" s="396"/>
      <c r="J25" s="396"/>
      <c r="L25" s="396"/>
      <c r="M25" s="396"/>
      <c r="N25" s="396"/>
      <c r="O25" s="396"/>
      <c r="P25" s="396"/>
      <c r="Q25" s="396"/>
      <c r="R25" s="396"/>
      <c r="S25" s="396"/>
      <c r="T25" s="396"/>
      <c r="U25" s="396"/>
      <c r="V25" s="396"/>
      <c r="W25" s="396"/>
      <c r="X25" s="396"/>
      <c r="Y25" s="396"/>
      <c r="Z25" s="396"/>
      <c r="AA25" s="396"/>
      <c r="AB25" s="396"/>
      <c r="AC25" s="396"/>
      <c r="AD25" s="396"/>
      <c r="AE25" s="396"/>
      <c r="AF25" s="396"/>
      <c r="AG25" s="396"/>
      <c r="AH25" s="396"/>
      <c r="AI25" s="396"/>
      <c r="AJ25" s="396"/>
      <c r="AK25" s="396"/>
    </row>
    <row r="26" spans="5:37">
      <c r="E26" s="395"/>
      <c r="F26" s="396"/>
      <c r="G26" s="396"/>
      <c r="H26" s="396"/>
      <c r="I26" s="396"/>
      <c r="J26" s="396"/>
      <c r="L26" s="396"/>
      <c r="M26" s="396"/>
      <c r="N26" s="396"/>
      <c r="O26" s="396"/>
      <c r="P26" s="396"/>
      <c r="Q26" s="396"/>
      <c r="R26" s="396"/>
      <c r="S26" s="396"/>
      <c r="T26" s="396"/>
      <c r="U26" s="396"/>
      <c r="V26" s="396"/>
      <c r="W26" s="396"/>
      <c r="X26" s="396"/>
      <c r="Y26" s="396"/>
      <c r="Z26" s="396"/>
      <c r="AA26" s="396"/>
      <c r="AB26" s="396"/>
      <c r="AC26" s="396"/>
      <c r="AD26" s="396"/>
      <c r="AE26" s="396"/>
      <c r="AF26" s="396"/>
      <c r="AG26" s="396"/>
      <c r="AH26" s="396"/>
      <c r="AI26" s="396"/>
      <c r="AJ26" s="396"/>
      <c r="AK26" s="396"/>
    </row>
    <row r="27" spans="5:37">
      <c r="E27" s="395"/>
      <c r="F27" s="396"/>
      <c r="G27" s="396"/>
      <c r="H27" s="396"/>
      <c r="I27" s="396"/>
      <c r="J27" s="396"/>
      <c r="L27" s="396"/>
      <c r="M27" s="396"/>
      <c r="N27" s="396"/>
      <c r="O27" s="396"/>
      <c r="P27" s="396"/>
      <c r="Q27" s="396"/>
      <c r="R27" s="396"/>
      <c r="S27" s="396"/>
      <c r="T27" s="396"/>
      <c r="U27" s="396"/>
      <c r="V27" s="396"/>
      <c r="W27" s="396"/>
      <c r="X27" s="396"/>
      <c r="Y27" s="396"/>
      <c r="Z27" s="396"/>
      <c r="AA27" s="396"/>
      <c r="AB27" s="396"/>
      <c r="AC27" s="396"/>
      <c r="AD27" s="396"/>
      <c r="AE27" s="396"/>
      <c r="AF27" s="396"/>
      <c r="AG27" s="396"/>
      <c r="AH27" s="396"/>
      <c r="AI27" s="396"/>
      <c r="AJ27" s="396"/>
      <c r="AK27" s="396"/>
    </row>
    <row r="28" spans="5:37">
      <c r="E28" s="395"/>
      <c r="F28" s="396"/>
      <c r="G28" s="396"/>
      <c r="H28" s="396"/>
      <c r="I28" s="396"/>
      <c r="J28" s="396"/>
      <c r="L28" s="396"/>
      <c r="M28" s="396"/>
      <c r="N28" s="396"/>
      <c r="O28" s="396"/>
      <c r="P28" s="396"/>
      <c r="Q28" s="396"/>
      <c r="R28" s="396"/>
      <c r="S28" s="396"/>
      <c r="T28" s="396"/>
      <c r="U28" s="396"/>
      <c r="V28" s="396"/>
      <c r="W28" s="396"/>
      <c r="X28" s="396"/>
      <c r="Y28" s="396"/>
      <c r="Z28" s="396"/>
      <c r="AA28" s="396"/>
      <c r="AB28" s="396"/>
      <c r="AC28" s="396"/>
      <c r="AD28" s="396"/>
      <c r="AE28" s="396"/>
      <c r="AF28" s="396"/>
      <c r="AG28" s="396"/>
      <c r="AH28" s="396"/>
      <c r="AI28" s="396"/>
      <c r="AJ28" s="396"/>
      <c r="AK28" s="396"/>
    </row>
    <row r="29" spans="5:37">
      <c r="E29" s="395"/>
      <c r="F29" s="396"/>
      <c r="G29" s="396"/>
      <c r="H29" s="396"/>
      <c r="I29" s="396"/>
      <c r="J29" s="396"/>
      <c r="L29" s="396"/>
      <c r="M29" s="396"/>
      <c r="N29" s="396"/>
      <c r="O29" s="396"/>
      <c r="P29" s="396"/>
      <c r="Q29" s="396"/>
      <c r="R29" s="396"/>
      <c r="S29" s="396"/>
      <c r="T29" s="396"/>
      <c r="U29" s="396"/>
      <c r="V29" s="396"/>
      <c r="W29" s="396"/>
      <c r="X29" s="396"/>
      <c r="Y29" s="396"/>
      <c r="Z29" s="396"/>
      <c r="AA29" s="396"/>
      <c r="AB29" s="396"/>
      <c r="AC29" s="396"/>
      <c r="AD29" s="396"/>
      <c r="AE29" s="396"/>
      <c r="AF29" s="396"/>
      <c r="AG29" s="396"/>
      <c r="AH29" s="396"/>
      <c r="AI29" s="396"/>
      <c r="AJ29" s="396"/>
      <c r="AK29" s="396"/>
    </row>
    <row r="30" spans="5:37">
      <c r="E30" s="395"/>
      <c r="F30" s="396"/>
      <c r="G30" s="396"/>
      <c r="H30" s="396"/>
      <c r="I30" s="396"/>
      <c r="J30" s="396"/>
      <c r="L30" s="396"/>
      <c r="M30" s="396"/>
      <c r="N30" s="396"/>
      <c r="O30" s="396"/>
      <c r="P30" s="396"/>
      <c r="Q30" s="396"/>
      <c r="R30" s="396"/>
      <c r="S30" s="396"/>
      <c r="T30" s="396"/>
      <c r="U30" s="396"/>
      <c r="V30" s="396"/>
      <c r="W30" s="396"/>
      <c r="X30" s="396"/>
      <c r="Y30" s="396"/>
      <c r="Z30" s="396"/>
      <c r="AA30" s="396"/>
      <c r="AB30" s="396"/>
      <c r="AC30" s="396"/>
      <c r="AD30" s="396"/>
      <c r="AE30" s="396"/>
      <c r="AF30" s="396"/>
      <c r="AG30" s="396"/>
      <c r="AH30" s="396"/>
      <c r="AI30" s="396"/>
      <c r="AJ30" s="396"/>
      <c r="AK30" s="396"/>
    </row>
    <row r="31" spans="5:37">
      <c r="E31" s="395"/>
      <c r="F31" s="396"/>
      <c r="G31" s="396"/>
      <c r="H31" s="396"/>
      <c r="I31" s="396"/>
      <c r="J31" s="396"/>
      <c r="L31" s="396"/>
      <c r="M31" s="396"/>
      <c r="N31" s="396"/>
      <c r="O31" s="396"/>
      <c r="P31" s="396"/>
      <c r="Q31" s="396"/>
      <c r="R31" s="396"/>
      <c r="S31" s="396"/>
      <c r="T31" s="396"/>
      <c r="U31" s="396"/>
      <c r="V31" s="396"/>
      <c r="W31" s="396"/>
      <c r="X31" s="396"/>
      <c r="Y31" s="396"/>
      <c r="Z31" s="396"/>
      <c r="AA31" s="396"/>
      <c r="AB31" s="396"/>
      <c r="AC31" s="396"/>
      <c r="AD31" s="396"/>
      <c r="AE31" s="396"/>
      <c r="AF31" s="396"/>
      <c r="AG31" s="396"/>
      <c r="AH31" s="396"/>
      <c r="AI31" s="396"/>
      <c r="AJ31" s="396"/>
      <c r="AK31" s="396"/>
    </row>
    <row r="32" spans="5:37">
      <c r="E32" s="395"/>
      <c r="F32" s="396"/>
      <c r="G32" s="396"/>
      <c r="H32" s="396"/>
      <c r="I32" s="396"/>
      <c r="J32" s="396"/>
      <c r="L32" s="396"/>
      <c r="M32" s="396"/>
      <c r="N32" s="396"/>
      <c r="O32" s="396"/>
      <c r="P32" s="396"/>
      <c r="Q32" s="396"/>
      <c r="R32" s="396"/>
      <c r="S32" s="396"/>
      <c r="T32" s="396"/>
      <c r="U32" s="396"/>
      <c r="V32" s="396"/>
      <c r="W32" s="396"/>
      <c r="X32" s="396"/>
      <c r="Y32" s="396"/>
      <c r="Z32" s="396"/>
      <c r="AA32" s="396"/>
      <c r="AB32" s="396"/>
      <c r="AC32" s="396"/>
      <c r="AD32" s="396"/>
      <c r="AE32" s="396"/>
      <c r="AF32" s="396"/>
      <c r="AG32" s="396"/>
      <c r="AH32" s="396"/>
      <c r="AI32" s="396"/>
      <c r="AJ32" s="396"/>
      <c r="AK32" s="396"/>
    </row>
    <row r="33" spans="5:37">
      <c r="E33" s="395"/>
      <c r="F33" s="396"/>
      <c r="G33" s="396"/>
      <c r="H33" s="396"/>
      <c r="I33" s="396"/>
      <c r="J33" s="396"/>
      <c r="L33" s="396"/>
      <c r="M33" s="396"/>
      <c r="N33" s="396"/>
      <c r="O33" s="396"/>
      <c r="P33" s="396"/>
      <c r="Q33" s="396"/>
      <c r="R33" s="396"/>
      <c r="S33" s="396"/>
      <c r="T33" s="396"/>
      <c r="U33" s="396"/>
      <c r="V33" s="396"/>
      <c r="W33" s="396"/>
      <c r="X33" s="396"/>
      <c r="Y33" s="396"/>
      <c r="Z33" s="396"/>
      <c r="AA33" s="396"/>
      <c r="AB33" s="396"/>
      <c r="AC33" s="396"/>
      <c r="AD33" s="396"/>
      <c r="AE33" s="396"/>
      <c r="AF33" s="396"/>
      <c r="AG33" s="396"/>
      <c r="AH33" s="396"/>
      <c r="AI33" s="396"/>
      <c r="AJ33" s="396"/>
      <c r="AK33" s="396"/>
    </row>
    <row r="34" spans="5:37">
      <c r="E34" s="395"/>
      <c r="F34" s="396"/>
      <c r="G34" s="396"/>
      <c r="H34" s="396"/>
      <c r="I34" s="396"/>
      <c r="J34" s="396"/>
      <c r="L34" s="396"/>
      <c r="M34" s="396"/>
      <c r="N34" s="396"/>
      <c r="O34" s="396"/>
      <c r="P34" s="396"/>
      <c r="Q34" s="396"/>
      <c r="R34" s="396"/>
      <c r="S34" s="396"/>
      <c r="T34" s="396"/>
      <c r="U34" s="396"/>
      <c r="V34" s="396"/>
      <c r="W34" s="396"/>
      <c r="X34" s="396"/>
      <c r="Y34" s="396"/>
      <c r="Z34" s="396"/>
      <c r="AA34" s="396"/>
      <c r="AB34" s="396"/>
      <c r="AC34" s="396"/>
      <c r="AD34" s="396"/>
      <c r="AE34" s="396"/>
      <c r="AF34" s="396"/>
      <c r="AG34" s="396"/>
      <c r="AH34" s="396"/>
      <c r="AI34" s="396"/>
      <c r="AJ34" s="396"/>
      <c r="AK34" s="396"/>
    </row>
    <row r="35" spans="5:37">
      <c r="E35" s="395"/>
      <c r="F35" s="396"/>
      <c r="G35" s="396"/>
      <c r="H35" s="396"/>
      <c r="I35" s="396"/>
      <c r="J35" s="396"/>
      <c r="L35" s="396"/>
      <c r="M35" s="396"/>
      <c r="N35" s="396"/>
      <c r="O35" s="396"/>
      <c r="P35" s="396"/>
      <c r="Q35" s="396"/>
      <c r="R35" s="396"/>
      <c r="S35" s="396"/>
      <c r="T35" s="396"/>
      <c r="U35" s="396"/>
      <c r="V35" s="396"/>
      <c r="W35" s="396"/>
      <c r="X35" s="396"/>
      <c r="Y35" s="396"/>
      <c r="Z35" s="396"/>
      <c r="AA35" s="396"/>
      <c r="AB35" s="396"/>
      <c r="AC35" s="396"/>
      <c r="AD35" s="396"/>
      <c r="AE35" s="396"/>
      <c r="AF35" s="396"/>
      <c r="AG35" s="396"/>
      <c r="AH35" s="396"/>
      <c r="AI35" s="396"/>
      <c r="AJ35" s="396"/>
      <c r="AK35" s="396"/>
    </row>
    <row r="36" spans="5:37">
      <c r="E36" s="395"/>
      <c r="F36" s="396"/>
      <c r="G36" s="396"/>
      <c r="H36" s="396"/>
      <c r="I36" s="396"/>
      <c r="J36" s="396"/>
      <c r="L36" s="396"/>
      <c r="M36" s="396"/>
      <c r="N36" s="396"/>
      <c r="O36" s="396"/>
      <c r="P36" s="396"/>
      <c r="Q36" s="396"/>
      <c r="R36" s="396"/>
      <c r="S36" s="396"/>
      <c r="T36" s="396"/>
      <c r="U36" s="396"/>
      <c r="V36" s="396"/>
      <c r="W36" s="396"/>
      <c r="X36" s="396"/>
      <c r="Y36" s="396"/>
      <c r="Z36" s="396"/>
      <c r="AA36" s="396"/>
      <c r="AB36" s="396"/>
      <c r="AC36" s="396"/>
      <c r="AD36" s="396"/>
      <c r="AE36" s="396"/>
      <c r="AF36" s="396"/>
      <c r="AG36" s="396"/>
      <c r="AH36" s="396"/>
      <c r="AI36" s="396"/>
      <c r="AJ36" s="396"/>
      <c r="AK36" s="396"/>
    </row>
    <row r="37" spans="5:37">
      <c r="E37" s="395"/>
      <c r="F37" s="396"/>
      <c r="G37" s="396"/>
      <c r="H37" s="396"/>
      <c r="I37" s="396"/>
      <c r="J37" s="396"/>
      <c r="L37" s="396"/>
      <c r="M37" s="396"/>
      <c r="N37" s="396"/>
      <c r="O37" s="396"/>
      <c r="P37" s="396"/>
      <c r="Q37" s="396"/>
      <c r="R37" s="396"/>
      <c r="S37" s="396"/>
      <c r="T37" s="396"/>
      <c r="U37" s="396"/>
      <c r="V37" s="396"/>
      <c r="W37" s="396"/>
      <c r="X37" s="396"/>
      <c r="Y37" s="396"/>
      <c r="Z37" s="396"/>
      <c r="AA37" s="396"/>
      <c r="AB37" s="396"/>
      <c r="AC37" s="396"/>
      <c r="AD37" s="396"/>
      <c r="AE37" s="396"/>
      <c r="AF37" s="396"/>
      <c r="AG37" s="396"/>
      <c r="AH37" s="396"/>
      <c r="AI37" s="396"/>
      <c r="AJ37" s="396"/>
      <c r="AK37" s="396"/>
    </row>
    <row r="38" spans="5:37">
      <c r="E38" s="395"/>
      <c r="F38" s="396"/>
      <c r="G38" s="396"/>
      <c r="H38" s="396"/>
      <c r="I38" s="396"/>
      <c r="J38" s="396"/>
      <c r="L38" s="396"/>
      <c r="M38" s="396"/>
      <c r="N38" s="396"/>
      <c r="O38" s="396"/>
      <c r="P38" s="396"/>
      <c r="Q38" s="396"/>
      <c r="R38" s="396"/>
      <c r="S38" s="396"/>
      <c r="T38" s="396"/>
      <c r="U38" s="396"/>
      <c r="V38" s="396"/>
      <c r="W38" s="396"/>
      <c r="X38" s="396"/>
      <c r="Y38" s="396"/>
      <c r="Z38" s="396"/>
      <c r="AA38" s="396"/>
      <c r="AB38" s="396"/>
      <c r="AC38" s="396"/>
      <c r="AD38" s="396"/>
      <c r="AE38" s="396"/>
      <c r="AF38" s="396"/>
      <c r="AG38" s="396"/>
      <c r="AH38" s="396"/>
      <c r="AI38" s="396"/>
      <c r="AJ38" s="396"/>
      <c r="AK38" s="396"/>
    </row>
    <row r="39" spans="5:37">
      <c r="E39" s="395"/>
      <c r="F39" s="396"/>
      <c r="G39" s="396"/>
      <c r="H39" s="396"/>
      <c r="I39" s="396"/>
      <c r="J39" s="396"/>
      <c r="L39" s="396"/>
      <c r="M39" s="396"/>
      <c r="N39" s="396"/>
      <c r="O39" s="396"/>
      <c r="P39" s="396"/>
      <c r="Q39" s="396"/>
      <c r="R39" s="396"/>
      <c r="S39" s="396"/>
      <c r="T39" s="396"/>
      <c r="U39" s="396"/>
      <c r="V39" s="396"/>
      <c r="W39" s="396"/>
      <c r="X39" s="396"/>
      <c r="Y39" s="396"/>
      <c r="Z39" s="396"/>
      <c r="AA39" s="396"/>
      <c r="AB39" s="396"/>
      <c r="AC39" s="396"/>
      <c r="AD39" s="396"/>
      <c r="AE39" s="396"/>
      <c r="AF39" s="396"/>
      <c r="AG39" s="396"/>
      <c r="AH39" s="396"/>
      <c r="AI39" s="396"/>
      <c r="AJ39" s="396"/>
      <c r="AK39" s="396"/>
    </row>
    <row r="40" spans="5:37">
      <c r="E40" s="395"/>
      <c r="F40" s="396"/>
      <c r="G40" s="396"/>
      <c r="H40" s="396"/>
      <c r="I40" s="396"/>
      <c r="J40" s="396"/>
      <c r="L40" s="396"/>
      <c r="M40" s="396"/>
      <c r="N40" s="396"/>
      <c r="O40" s="396"/>
      <c r="P40" s="396"/>
      <c r="Q40" s="396"/>
      <c r="R40" s="396"/>
      <c r="S40" s="396"/>
      <c r="T40" s="396"/>
      <c r="U40" s="396"/>
      <c r="V40" s="396"/>
      <c r="W40" s="396"/>
      <c r="X40" s="396"/>
      <c r="Y40" s="396"/>
      <c r="Z40" s="396"/>
      <c r="AA40" s="396"/>
      <c r="AB40" s="396"/>
      <c r="AC40" s="396"/>
      <c r="AD40" s="396"/>
      <c r="AE40" s="396"/>
      <c r="AF40" s="396"/>
      <c r="AG40" s="396"/>
      <c r="AH40" s="396"/>
      <c r="AI40" s="396"/>
      <c r="AJ40" s="396"/>
      <c r="AK40" s="396"/>
    </row>
    <row r="41" spans="5:37">
      <c r="E41" s="395"/>
      <c r="F41" s="396"/>
      <c r="G41" s="396"/>
      <c r="H41" s="396"/>
      <c r="I41" s="396"/>
      <c r="J41" s="396"/>
      <c r="L41" s="396"/>
      <c r="M41" s="396"/>
      <c r="N41" s="396"/>
      <c r="O41" s="396"/>
      <c r="P41" s="396"/>
      <c r="Q41" s="396"/>
      <c r="R41" s="396"/>
      <c r="S41" s="396"/>
      <c r="T41" s="396"/>
      <c r="U41" s="396"/>
      <c r="V41" s="396"/>
      <c r="W41" s="396"/>
      <c r="X41" s="396"/>
      <c r="Y41" s="396"/>
      <c r="Z41" s="396"/>
      <c r="AA41" s="396"/>
      <c r="AB41" s="396"/>
      <c r="AC41" s="396"/>
      <c r="AD41" s="396"/>
      <c r="AE41" s="396"/>
      <c r="AF41" s="396"/>
      <c r="AG41" s="396"/>
      <c r="AH41" s="396"/>
      <c r="AI41" s="396"/>
      <c r="AJ41" s="396"/>
      <c r="AK41" s="396"/>
    </row>
    <row r="42" spans="5:37">
      <c r="E42" s="395"/>
      <c r="F42" s="396"/>
      <c r="G42" s="396"/>
      <c r="H42" s="396"/>
      <c r="I42" s="396"/>
      <c r="J42" s="396"/>
      <c r="L42" s="396"/>
      <c r="M42" s="396"/>
      <c r="N42" s="396"/>
      <c r="O42" s="396"/>
      <c r="P42" s="396"/>
      <c r="Q42" s="396"/>
      <c r="R42" s="396"/>
      <c r="S42" s="396"/>
      <c r="T42" s="396"/>
      <c r="U42" s="396"/>
      <c r="V42" s="396"/>
      <c r="W42" s="396"/>
      <c r="X42" s="396"/>
      <c r="Y42" s="396"/>
      <c r="Z42" s="396"/>
      <c r="AA42" s="396"/>
      <c r="AB42" s="396"/>
      <c r="AC42" s="396"/>
      <c r="AD42" s="396"/>
      <c r="AE42" s="396"/>
      <c r="AF42" s="396"/>
      <c r="AG42" s="396"/>
      <c r="AH42" s="396"/>
      <c r="AI42" s="396"/>
      <c r="AJ42" s="396"/>
      <c r="AK42" s="396"/>
    </row>
    <row r="43" spans="5:37">
      <c r="E43" s="395"/>
      <c r="F43" s="396"/>
      <c r="G43" s="396"/>
      <c r="H43" s="396"/>
      <c r="I43" s="396"/>
      <c r="J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X43" s="396"/>
      <c r="Y43" s="396"/>
      <c r="Z43" s="396"/>
      <c r="AA43" s="396"/>
      <c r="AB43" s="396"/>
      <c r="AC43" s="396"/>
      <c r="AD43" s="396"/>
      <c r="AE43" s="396"/>
      <c r="AF43" s="396"/>
      <c r="AG43" s="396"/>
      <c r="AH43" s="396"/>
      <c r="AI43" s="396"/>
      <c r="AJ43" s="396"/>
      <c r="AK43" s="396"/>
    </row>
    <row r="44" spans="5:37">
      <c r="E44" s="395"/>
      <c r="F44" s="396"/>
      <c r="G44" s="396"/>
      <c r="H44" s="396"/>
      <c r="I44" s="396"/>
      <c r="J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X44" s="396"/>
      <c r="Y44" s="396"/>
      <c r="Z44" s="396"/>
      <c r="AA44" s="396"/>
      <c r="AB44" s="396"/>
      <c r="AC44" s="396"/>
      <c r="AD44" s="396"/>
      <c r="AE44" s="396"/>
      <c r="AF44" s="396"/>
      <c r="AG44" s="396"/>
      <c r="AH44" s="396"/>
      <c r="AI44" s="396"/>
      <c r="AJ44" s="396"/>
      <c r="AK44" s="396"/>
    </row>
    <row r="45" spans="5:37">
      <c r="E45" s="395"/>
      <c r="F45" s="396"/>
      <c r="G45" s="396"/>
      <c r="H45" s="396"/>
      <c r="I45" s="396"/>
      <c r="J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X45" s="396"/>
      <c r="Y45" s="396"/>
      <c r="Z45" s="396"/>
      <c r="AA45" s="396"/>
      <c r="AB45" s="396"/>
      <c r="AC45" s="396"/>
      <c r="AD45" s="396"/>
      <c r="AE45" s="396"/>
      <c r="AF45" s="396"/>
      <c r="AG45" s="396"/>
      <c r="AH45" s="396"/>
      <c r="AI45" s="396"/>
      <c r="AJ45" s="396"/>
      <c r="AK45" s="396"/>
    </row>
    <row r="46" spans="5:37">
      <c r="E46" s="395"/>
      <c r="F46" s="396"/>
      <c r="G46" s="396"/>
      <c r="H46" s="396"/>
      <c r="I46" s="396"/>
      <c r="J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  <c r="X46" s="396"/>
      <c r="Y46" s="396"/>
      <c r="Z46" s="396"/>
      <c r="AA46" s="396"/>
      <c r="AB46" s="396"/>
      <c r="AC46" s="396"/>
      <c r="AD46" s="396"/>
      <c r="AE46" s="396"/>
      <c r="AF46" s="396"/>
      <c r="AG46" s="396"/>
      <c r="AH46" s="396"/>
      <c r="AI46" s="396"/>
      <c r="AJ46" s="396"/>
      <c r="AK46" s="396"/>
    </row>
    <row r="47" spans="5:37">
      <c r="E47" s="395"/>
      <c r="F47" s="396"/>
      <c r="G47" s="396"/>
      <c r="H47" s="396"/>
      <c r="I47" s="396"/>
      <c r="J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6"/>
      <c r="X47" s="396"/>
      <c r="Y47" s="396"/>
      <c r="Z47" s="396"/>
      <c r="AA47" s="396"/>
      <c r="AB47" s="396"/>
      <c r="AC47" s="396"/>
      <c r="AD47" s="396"/>
      <c r="AE47" s="396"/>
      <c r="AF47" s="396"/>
      <c r="AG47" s="396"/>
      <c r="AH47" s="396"/>
      <c r="AI47" s="396"/>
      <c r="AJ47" s="396"/>
      <c r="AK47" s="396"/>
    </row>
    <row r="48" spans="5:37">
      <c r="E48" s="395"/>
      <c r="F48" s="396"/>
      <c r="G48" s="396"/>
      <c r="H48" s="396"/>
      <c r="I48" s="396"/>
      <c r="J48" s="396"/>
      <c r="L48" s="396"/>
      <c r="M48" s="396"/>
      <c r="N48" s="396"/>
      <c r="O48" s="396"/>
      <c r="P48" s="396"/>
      <c r="Q48" s="396"/>
      <c r="R48" s="396"/>
      <c r="S48" s="396"/>
      <c r="T48" s="396"/>
      <c r="U48" s="396"/>
      <c r="V48" s="396"/>
      <c r="W48" s="396"/>
      <c r="X48" s="396"/>
      <c r="Y48" s="396"/>
      <c r="Z48" s="396"/>
      <c r="AA48" s="396"/>
      <c r="AB48" s="396"/>
      <c r="AC48" s="396"/>
      <c r="AD48" s="396"/>
      <c r="AE48" s="396"/>
      <c r="AF48" s="396"/>
      <c r="AG48" s="396"/>
      <c r="AH48" s="396"/>
      <c r="AI48" s="396"/>
      <c r="AJ48" s="396"/>
      <c r="AK48" s="396"/>
    </row>
    <row r="49" spans="5:37">
      <c r="E49" s="395"/>
      <c r="F49" s="396"/>
      <c r="G49" s="396"/>
      <c r="H49" s="396"/>
      <c r="I49" s="396"/>
      <c r="J49" s="396"/>
      <c r="L49" s="396"/>
      <c r="M49" s="396"/>
      <c r="N49" s="396"/>
      <c r="O49" s="396"/>
      <c r="P49" s="396"/>
      <c r="Q49" s="396"/>
      <c r="R49" s="396"/>
      <c r="S49" s="396"/>
      <c r="T49" s="396"/>
      <c r="U49" s="396"/>
      <c r="V49" s="396"/>
      <c r="W49" s="396"/>
      <c r="X49" s="396"/>
      <c r="Y49" s="396"/>
      <c r="Z49" s="396"/>
      <c r="AA49" s="396"/>
      <c r="AB49" s="396"/>
      <c r="AC49" s="396"/>
      <c r="AD49" s="396"/>
      <c r="AE49" s="396"/>
      <c r="AF49" s="396"/>
      <c r="AG49" s="396"/>
      <c r="AH49" s="396"/>
      <c r="AI49" s="396"/>
      <c r="AJ49" s="396"/>
      <c r="AK49" s="396"/>
    </row>
    <row r="50" spans="5:37">
      <c r="E50" s="395"/>
      <c r="F50" s="396"/>
      <c r="G50" s="396"/>
      <c r="H50" s="396"/>
      <c r="I50" s="396"/>
      <c r="J50" s="396"/>
      <c r="L50" s="396"/>
      <c r="M50" s="396"/>
      <c r="N50" s="396"/>
      <c r="O50" s="396"/>
      <c r="P50" s="396"/>
      <c r="Q50" s="396"/>
      <c r="R50" s="396"/>
      <c r="S50" s="396"/>
      <c r="T50" s="396"/>
      <c r="U50" s="396"/>
      <c r="V50" s="396"/>
      <c r="W50" s="396"/>
      <c r="X50" s="396"/>
      <c r="Y50" s="396"/>
      <c r="Z50" s="396"/>
      <c r="AA50" s="396"/>
      <c r="AB50" s="396"/>
      <c r="AC50" s="396"/>
      <c r="AD50" s="396"/>
      <c r="AE50" s="396"/>
      <c r="AF50" s="396"/>
      <c r="AG50" s="396"/>
      <c r="AH50" s="396"/>
      <c r="AI50" s="396"/>
      <c r="AJ50" s="396"/>
      <c r="AK50" s="396"/>
    </row>
    <row r="51" spans="5:37">
      <c r="E51" s="395"/>
      <c r="F51" s="396"/>
      <c r="G51" s="396"/>
      <c r="H51" s="396"/>
      <c r="I51" s="396"/>
      <c r="J51" s="396"/>
      <c r="L51" s="396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6"/>
      <c r="X51" s="396"/>
      <c r="Y51" s="396"/>
      <c r="Z51" s="396"/>
      <c r="AA51" s="396"/>
      <c r="AB51" s="396"/>
      <c r="AC51" s="396"/>
      <c r="AD51" s="396"/>
      <c r="AE51" s="396"/>
      <c r="AF51" s="396"/>
      <c r="AG51" s="396"/>
      <c r="AH51" s="396"/>
      <c r="AI51" s="396"/>
      <c r="AJ51" s="396"/>
      <c r="AK51" s="396"/>
    </row>
    <row r="52" spans="5:37">
      <c r="E52" s="395"/>
      <c r="F52" s="396"/>
      <c r="G52" s="396"/>
      <c r="H52" s="396"/>
      <c r="I52" s="396"/>
      <c r="J52" s="396"/>
      <c r="L52" s="396"/>
      <c r="M52" s="396"/>
      <c r="N52" s="396"/>
      <c r="O52" s="396"/>
      <c r="P52" s="396"/>
      <c r="Q52" s="396"/>
      <c r="R52" s="396"/>
      <c r="S52" s="396"/>
      <c r="T52" s="396"/>
      <c r="U52" s="396"/>
      <c r="V52" s="396"/>
      <c r="W52" s="396"/>
      <c r="X52" s="396"/>
      <c r="Y52" s="396"/>
      <c r="Z52" s="396"/>
      <c r="AA52" s="396"/>
      <c r="AB52" s="396"/>
      <c r="AC52" s="396"/>
      <c r="AD52" s="396"/>
      <c r="AE52" s="396"/>
      <c r="AF52" s="396"/>
      <c r="AG52" s="396"/>
      <c r="AH52" s="396"/>
      <c r="AI52" s="396"/>
      <c r="AJ52" s="396"/>
      <c r="AK52" s="396"/>
    </row>
    <row r="53" spans="5:37">
      <c r="E53" s="395"/>
      <c r="F53" s="396"/>
      <c r="G53" s="396"/>
      <c r="H53" s="396"/>
      <c r="I53" s="396"/>
      <c r="J53" s="396"/>
      <c r="L53" s="396"/>
      <c r="M53" s="396"/>
      <c r="N53" s="396"/>
      <c r="O53" s="396"/>
      <c r="P53" s="396"/>
      <c r="Q53" s="396"/>
      <c r="R53" s="396"/>
      <c r="S53" s="396"/>
      <c r="T53" s="396"/>
      <c r="U53" s="396"/>
      <c r="V53" s="396"/>
      <c r="W53" s="396"/>
      <c r="X53" s="396"/>
      <c r="Y53" s="396"/>
      <c r="Z53" s="396"/>
      <c r="AA53" s="396"/>
      <c r="AB53" s="396"/>
      <c r="AC53" s="396"/>
      <c r="AD53" s="396"/>
      <c r="AE53" s="396"/>
      <c r="AF53" s="396"/>
      <c r="AG53" s="396"/>
      <c r="AH53" s="396"/>
      <c r="AI53" s="396"/>
      <c r="AJ53" s="396"/>
      <c r="AK53" s="396"/>
    </row>
    <row r="54" spans="5:37">
      <c r="E54" s="395"/>
      <c r="F54" s="396"/>
      <c r="G54" s="396"/>
      <c r="H54" s="396"/>
      <c r="I54" s="396"/>
      <c r="J54" s="396"/>
      <c r="L54" s="396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6"/>
      <c r="X54" s="396"/>
      <c r="Y54" s="396"/>
      <c r="Z54" s="396"/>
      <c r="AA54" s="396"/>
      <c r="AB54" s="396"/>
      <c r="AC54" s="396"/>
      <c r="AD54" s="396"/>
      <c r="AE54" s="396"/>
      <c r="AF54" s="396"/>
      <c r="AG54" s="396"/>
      <c r="AH54" s="396"/>
      <c r="AI54" s="396"/>
      <c r="AJ54" s="396"/>
      <c r="AK54" s="396"/>
    </row>
    <row r="55" spans="5:37">
      <c r="E55" s="395"/>
      <c r="F55" s="396"/>
      <c r="G55" s="396"/>
      <c r="H55" s="396"/>
      <c r="I55" s="396"/>
      <c r="J55" s="396"/>
      <c r="L55" s="396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6"/>
      <c r="X55" s="396"/>
      <c r="Y55" s="396"/>
      <c r="Z55" s="396"/>
      <c r="AA55" s="396"/>
      <c r="AB55" s="396"/>
      <c r="AC55" s="396"/>
      <c r="AD55" s="396"/>
      <c r="AE55" s="396"/>
      <c r="AF55" s="396"/>
      <c r="AG55" s="396"/>
      <c r="AH55" s="396"/>
      <c r="AI55" s="396"/>
      <c r="AJ55" s="396"/>
      <c r="AK55" s="396"/>
    </row>
    <row r="56" spans="5:37">
      <c r="E56" s="395"/>
      <c r="F56" s="396"/>
      <c r="G56" s="396"/>
      <c r="H56" s="396"/>
      <c r="I56" s="396"/>
      <c r="J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6"/>
      <c r="X56" s="396"/>
      <c r="Y56" s="396"/>
      <c r="Z56" s="396"/>
      <c r="AA56" s="396"/>
      <c r="AB56" s="396"/>
      <c r="AC56" s="396"/>
      <c r="AD56" s="396"/>
      <c r="AE56" s="396"/>
      <c r="AF56" s="396"/>
      <c r="AG56" s="396"/>
      <c r="AH56" s="396"/>
      <c r="AI56" s="396"/>
      <c r="AJ56" s="396"/>
      <c r="AK56" s="396"/>
    </row>
    <row r="57" spans="5:37">
      <c r="E57" s="395"/>
      <c r="F57" s="396"/>
      <c r="G57" s="396"/>
      <c r="H57" s="396"/>
      <c r="I57" s="396"/>
      <c r="J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6"/>
      <c r="X57" s="396"/>
      <c r="Y57" s="396"/>
      <c r="Z57" s="396"/>
      <c r="AA57" s="396"/>
      <c r="AB57" s="396"/>
      <c r="AC57" s="396"/>
      <c r="AD57" s="396"/>
      <c r="AE57" s="396"/>
      <c r="AF57" s="396"/>
      <c r="AG57" s="396"/>
      <c r="AH57" s="396"/>
      <c r="AI57" s="396"/>
      <c r="AJ57" s="396"/>
      <c r="AK57" s="396"/>
    </row>
    <row r="58" spans="5:37">
      <c r="E58" s="395"/>
      <c r="F58" s="396"/>
      <c r="G58" s="396"/>
      <c r="H58" s="396"/>
      <c r="I58" s="396"/>
      <c r="J58" s="396"/>
      <c r="L58" s="396"/>
      <c r="M58" s="396"/>
      <c r="N58" s="396"/>
      <c r="O58" s="396"/>
      <c r="P58" s="396"/>
      <c r="Q58" s="396"/>
      <c r="R58" s="396"/>
      <c r="S58" s="396"/>
      <c r="T58" s="396"/>
      <c r="U58" s="396"/>
      <c r="V58" s="396"/>
      <c r="W58" s="396"/>
      <c r="X58" s="396"/>
      <c r="Y58" s="396"/>
      <c r="Z58" s="396"/>
      <c r="AA58" s="396"/>
      <c r="AB58" s="396"/>
      <c r="AC58" s="396"/>
      <c r="AD58" s="396"/>
      <c r="AE58" s="396"/>
      <c r="AF58" s="396"/>
      <c r="AG58" s="396"/>
      <c r="AH58" s="396"/>
      <c r="AI58" s="396"/>
      <c r="AJ58" s="396"/>
      <c r="AK58" s="396"/>
    </row>
    <row r="59" spans="5:37">
      <c r="E59" s="395"/>
      <c r="F59" s="396"/>
      <c r="G59" s="396"/>
      <c r="H59" s="396"/>
      <c r="I59" s="396"/>
      <c r="J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6"/>
      <c r="X59" s="396"/>
      <c r="Y59" s="396"/>
      <c r="Z59" s="396"/>
      <c r="AA59" s="396"/>
      <c r="AB59" s="396"/>
      <c r="AC59" s="396"/>
      <c r="AD59" s="396"/>
      <c r="AE59" s="396"/>
      <c r="AF59" s="396"/>
      <c r="AG59" s="396"/>
      <c r="AH59" s="396"/>
      <c r="AI59" s="396"/>
      <c r="AJ59" s="396"/>
      <c r="AK59" s="396"/>
    </row>
    <row r="60" spans="5:37">
      <c r="E60" s="395"/>
      <c r="F60" s="396"/>
      <c r="G60" s="396"/>
      <c r="H60" s="396"/>
      <c r="I60" s="396"/>
      <c r="J60" s="396"/>
      <c r="L60" s="396"/>
      <c r="M60" s="396"/>
      <c r="N60" s="396"/>
      <c r="O60" s="396"/>
      <c r="P60" s="396"/>
      <c r="Q60" s="396"/>
      <c r="R60" s="396"/>
      <c r="S60" s="396"/>
      <c r="T60" s="396"/>
      <c r="U60" s="396"/>
      <c r="V60" s="396"/>
      <c r="W60" s="396"/>
      <c r="X60" s="396"/>
      <c r="Y60" s="396"/>
      <c r="Z60" s="396"/>
      <c r="AA60" s="396"/>
      <c r="AB60" s="396"/>
      <c r="AC60" s="396"/>
      <c r="AD60" s="396"/>
      <c r="AE60" s="396"/>
      <c r="AF60" s="396"/>
      <c r="AG60" s="396"/>
      <c r="AH60" s="396"/>
      <c r="AI60" s="396"/>
      <c r="AJ60" s="396"/>
      <c r="AK60" s="396"/>
    </row>
    <row r="61" spans="5:37">
      <c r="E61" s="395"/>
      <c r="F61" s="396"/>
      <c r="G61" s="396"/>
      <c r="H61" s="396"/>
      <c r="I61" s="396"/>
      <c r="J61" s="396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6"/>
      <c r="X61" s="396"/>
      <c r="Y61" s="396"/>
      <c r="Z61" s="396"/>
      <c r="AA61" s="396"/>
      <c r="AB61" s="396"/>
      <c r="AC61" s="396"/>
      <c r="AD61" s="396"/>
      <c r="AE61" s="396"/>
      <c r="AF61" s="396"/>
      <c r="AG61" s="396"/>
      <c r="AH61" s="396"/>
      <c r="AI61" s="396"/>
      <c r="AJ61" s="396"/>
      <c r="AK61" s="396"/>
    </row>
    <row r="62" spans="5:37">
      <c r="E62" s="395"/>
      <c r="F62" s="396"/>
      <c r="G62" s="396"/>
      <c r="H62" s="396"/>
      <c r="I62" s="396"/>
      <c r="J62" s="396"/>
      <c r="L62" s="396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6"/>
      <c r="X62" s="396"/>
      <c r="Y62" s="396"/>
      <c r="Z62" s="396"/>
      <c r="AA62" s="396"/>
      <c r="AB62" s="396"/>
      <c r="AC62" s="396"/>
      <c r="AD62" s="396"/>
      <c r="AE62" s="396"/>
      <c r="AF62" s="396"/>
      <c r="AG62" s="396"/>
      <c r="AH62" s="396"/>
      <c r="AI62" s="396"/>
      <c r="AJ62" s="396"/>
      <c r="AK62" s="396"/>
    </row>
    <row r="63" spans="5:37">
      <c r="E63" s="395"/>
      <c r="F63" s="396"/>
      <c r="G63" s="396"/>
      <c r="H63" s="396"/>
      <c r="I63" s="396"/>
      <c r="J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6"/>
      <c r="X63" s="396"/>
      <c r="Y63" s="396"/>
      <c r="Z63" s="396"/>
      <c r="AA63" s="396"/>
      <c r="AB63" s="396"/>
      <c r="AC63" s="396"/>
      <c r="AD63" s="396"/>
      <c r="AE63" s="396"/>
      <c r="AF63" s="396"/>
      <c r="AG63" s="396"/>
      <c r="AH63" s="396"/>
      <c r="AI63" s="396"/>
      <c r="AJ63" s="396"/>
      <c r="AK63" s="396"/>
    </row>
    <row r="64" spans="5:37">
      <c r="E64" s="395"/>
      <c r="F64" s="396"/>
      <c r="G64" s="396"/>
      <c r="H64" s="396"/>
      <c r="I64" s="396"/>
      <c r="J64" s="396"/>
      <c r="L64" s="396"/>
      <c r="M64" s="396"/>
      <c r="N64" s="396"/>
      <c r="O64" s="396"/>
      <c r="P64" s="396"/>
      <c r="Q64" s="396"/>
      <c r="R64" s="396"/>
      <c r="S64" s="396"/>
      <c r="T64" s="396"/>
      <c r="U64" s="396"/>
      <c r="V64" s="396"/>
      <c r="W64" s="396"/>
      <c r="X64" s="396"/>
      <c r="Y64" s="396"/>
      <c r="Z64" s="396"/>
      <c r="AA64" s="396"/>
      <c r="AB64" s="396"/>
      <c r="AC64" s="396"/>
      <c r="AD64" s="396"/>
      <c r="AE64" s="396"/>
      <c r="AF64" s="396"/>
      <c r="AG64" s="396"/>
      <c r="AH64" s="396"/>
      <c r="AI64" s="396"/>
      <c r="AJ64" s="396"/>
      <c r="AK64" s="396"/>
    </row>
    <row r="65" spans="5:37">
      <c r="E65" s="395"/>
      <c r="F65" s="396"/>
      <c r="G65" s="396"/>
      <c r="H65" s="396"/>
      <c r="I65" s="396"/>
      <c r="J65" s="396"/>
      <c r="L65" s="396"/>
      <c r="M65" s="396"/>
      <c r="N65" s="396"/>
      <c r="O65" s="396"/>
      <c r="P65" s="396"/>
      <c r="Q65" s="396"/>
      <c r="R65" s="396"/>
      <c r="S65" s="396"/>
      <c r="T65" s="396"/>
      <c r="U65" s="396"/>
      <c r="V65" s="396"/>
      <c r="W65" s="396"/>
      <c r="X65" s="396"/>
      <c r="Y65" s="396"/>
      <c r="Z65" s="396"/>
      <c r="AA65" s="396"/>
      <c r="AB65" s="396"/>
      <c r="AC65" s="396"/>
      <c r="AD65" s="396"/>
      <c r="AE65" s="396"/>
      <c r="AF65" s="396"/>
      <c r="AG65" s="396"/>
      <c r="AH65" s="396"/>
      <c r="AI65" s="396"/>
      <c r="AJ65" s="396"/>
      <c r="AK65" s="396"/>
    </row>
    <row r="66" spans="5:37">
      <c r="E66" s="395"/>
      <c r="F66" s="396"/>
      <c r="G66" s="396"/>
      <c r="H66" s="396"/>
      <c r="I66" s="396"/>
      <c r="J66" s="396"/>
      <c r="L66" s="396"/>
      <c r="M66" s="396"/>
      <c r="N66" s="396"/>
      <c r="O66" s="396"/>
      <c r="P66" s="396"/>
      <c r="Q66" s="396"/>
      <c r="R66" s="396"/>
      <c r="S66" s="396"/>
      <c r="T66" s="396"/>
      <c r="U66" s="396"/>
      <c r="V66" s="396"/>
      <c r="W66" s="396"/>
      <c r="X66" s="396"/>
      <c r="Y66" s="396"/>
      <c r="Z66" s="396"/>
      <c r="AA66" s="396"/>
      <c r="AB66" s="396"/>
      <c r="AC66" s="396"/>
      <c r="AD66" s="396"/>
      <c r="AE66" s="396"/>
      <c r="AF66" s="396"/>
      <c r="AG66" s="396"/>
      <c r="AH66" s="396"/>
      <c r="AI66" s="396"/>
      <c r="AJ66" s="396"/>
      <c r="AK66" s="396"/>
    </row>
    <row r="67" spans="5:37">
      <c r="E67" s="395"/>
      <c r="F67" s="396"/>
      <c r="G67" s="396"/>
      <c r="H67" s="396"/>
      <c r="I67" s="396"/>
      <c r="J67" s="396"/>
      <c r="L67" s="396"/>
      <c r="M67" s="396"/>
      <c r="N67" s="396"/>
      <c r="O67" s="396"/>
      <c r="P67" s="396"/>
      <c r="Q67" s="396"/>
      <c r="R67" s="396"/>
      <c r="S67" s="396"/>
      <c r="T67" s="396"/>
      <c r="U67" s="396"/>
      <c r="V67" s="396"/>
      <c r="W67" s="396"/>
      <c r="X67" s="396"/>
      <c r="Y67" s="396"/>
      <c r="Z67" s="396"/>
      <c r="AA67" s="396"/>
      <c r="AB67" s="396"/>
      <c r="AC67" s="396"/>
      <c r="AD67" s="396"/>
      <c r="AE67" s="396"/>
      <c r="AF67" s="396"/>
      <c r="AG67" s="396"/>
      <c r="AH67" s="396"/>
      <c r="AI67" s="396"/>
      <c r="AJ67" s="396"/>
      <c r="AK67" s="396"/>
    </row>
    <row r="68" spans="5:37">
      <c r="E68" s="395"/>
      <c r="F68" s="396"/>
      <c r="G68" s="396"/>
      <c r="H68" s="396"/>
      <c r="I68" s="396"/>
      <c r="J68" s="396"/>
      <c r="L68" s="396"/>
      <c r="M68" s="396"/>
      <c r="N68" s="396"/>
      <c r="O68" s="396"/>
      <c r="P68" s="396"/>
      <c r="Q68" s="396"/>
      <c r="R68" s="396"/>
      <c r="S68" s="396"/>
      <c r="T68" s="396"/>
      <c r="U68" s="396"/>
      <c r="V68" s="396"/>
      <c r="W68" s="396"/>
      <c r="X68" s="396"/>
      <c r="Y68" s="396"/>
      <c r="Z68" s="396"/>
      <c r="AA68" s="396"/>
      <c r="AB68" s="396"/>
      <c r="AC68" s="396"/>
      <c r="AD68" s="396"/>
      <c r="AE68" s="396"/>
      <c r="AF68" s="396"/>
      <c r="AG68" s="396"/>
      <c r="AH68" s="396"/>
      <c r="AI68" s="396"/>
      <c r="AJ68" s="396"/>
      <c r="AK68" s="396"/>
    </row>
    <row r="69" spans="5:37">
      <c r="E69" s="395"/>
      <c r="F69" s="396"/>
      <c r="G69" s="396"/>
      <c r="H69" s="396"/>
      <c r="I69" s="396"/>
      <c r="J69" s="396"/>
      <c r="L69" s="396"/>
      <c r="M69" s="396"/>
      <c r="N69" s="396"/>
      <c r="O69" s="396"/>
      <c r="P69" s="396"/>
      <c r="Q69" s="396"/>
      <c r="R69" s="396"/>
      <c r="S69" s="396"/>
      <c r="T69" s="396"/>
      <c r="U69" s="396"/>
      <c r="V69" s="396"/>
      <c r="W69" s="396"/>
      <c r="X69" s="396"/>
      <c r="Y69" s="396"/>
      <c r="Z69" s="396"/>
      <c r="AA69" s="396"/>
      <c r="AB69" s="396"/>
      <c r="AC69" s="396"/>
      <c r="AD69" s="396"/>
      <c r="AE69" s="396"/>
      <c r="AF69" s="396"/>
      <c r="AG69" s="396"/>
      <c r="AH69" s="396"/>
      <c r="AI69" s="396"/>
      <c r="AJ69" s="396"/>
      <c r="AK69" s="396"/>
    </row>
    <row r="70" spans="5:37">
      <c r="E70" s="395"/>
      <c r="F70" s="396"/>
      <c r="G70" s="396"/>
      <c r="H70" s="396"/>
      <c r="I70" s="396"/>
      <c r="J70" s="396"/>
      <c r="L70" s="396"/>
      <c r="M70" s="396"/>
      <c r="N70" s="396"/>
      <c r="O70" s="396"/>
      <c r="P70" s="396"/>
      <c r="Q70" s="396"/>
      <c r="R70" s="396"/>
      <c r="S70" s="396"/>
      <c r="T70" s="396"/>
      <c r="U70" s="396"/>
      <c r="V70" s="396"/>
      <c r="W70" s="396"/>
      <c r="X70" s="396"/>
      <c r="Y70" s="396"/>
      <c r="Z70" s="396"/>
      <c r="AA70" s="396"/>
      <c r="AB70" s="396"/>
      <c r="AC70" s="396"/>
      <c r="AD70" s="396"/>
      <c r="AE70" s="396"/>
      <c r="AF70" s="396"/>
      <c r="AG70" s="396"/>
      <c r="AH70" s="396"/>
      <c r="AI70" s="396"/>
      <c r="AJ70" s="396"/>
      <c r="AK70" s="396"/>
    </row>
    <row r="71" spans="5:37">
      <c r="E71" s="395"/>
      <c r="F71" s="396"/>
      <c r="G71" s="396"/>
      <c r="H71" s="396"/>
      <c r="I71" s="396"/>
      <c r="J71" s="396"/>
      <c r="L71" s="396"/>
      <c r="M71" s="396"/>
      <c r="N71" s="396"/>
      <c r="O71" s="396"/>
      <c r="P71" s="396"/>
      <c r="Q71" s="396"/>
      <c r="R71" s="396"/>
      <c r="S71" s="396"/>
      <c r="T71" s="396"/>
      <c r="U71" s="396"/>
      <c r="V71" s="396"/>
      <c r="W71" s="396"/>
      <c r="X71" s="396"/>
      <c r="Y71" s="396"/>
      <c r="Z71" s="396"/>
      <c r="AA71" s="396"/>
      <c r="AB71" s="396"/>
      <c r="AC71" s="396"/>
      <c r="AD71" s="396"/>
      <c r="AE71" s="396"/>
      <c r="AF71" s="396"/>
      <c r="AG71" s="396"/>
      <c r="AH71" s="396"/>
      <c r="AI71" s="396"/>
      <c r="AJ71" s="396"/>
      <c r="AK71" s="396"/>
    </row>
    <row r="72" spans="5:37">
      <c r="E72" s="395"/>
      <c r="F72" s="396"/>
      <c r="G72" s="396"/>
      <c r="H72" s="396"/>
      <c r="I72" s="396"/>
      <c r="J72" s="396"/>
      <c r="L72" s="396"/>
      <c r="M72" s="396"/>
      <c r="N72" s="396"/>
      <c r="O72" s="396"/>
      <c r="P72" s="396"/>
      <c r="Q72" s="396"/>
      <c r="R72" s="396"/>
      <c r="S72" s="396"/>
      <c r="T72" s="396"/>
      <c r="U72" s="396"/>
      <c r="V72" s="396"/>
      <c r="W72" s="396"/>
      <c r="X72" s="396"/>
      <c r="Y72" s="396"/>
      <c r="Z72" s="396"/>
      <c r="AA72" s="396"/>
      <c r="AB72" s="396"/>
      <c r="AC72" s="396"/>
      <c r="AD72" s="396"/>
      <c r="AE72" s="396"/>
      <c r="AF72" s="396"/>
      <c r="AG72" s="396"/>
      <c r="AH72" s="396"/>
      <c r="AI72" s="396"/>
      <c r="AJ72" s="396"/>
      <c r="AK72" s="396"/>
    </row>
    <row r="73" spans="5:37">
      <c r="E73" s="395"/>
      <c r="F73" s="396"/>
      <c r="G73" s="396"/>
      <c r="H73" s="396"/>
      <c r="I73" s="396"/>
      <c r="J73" s="396"/>
      <c r="L73" s="396"/>
      <c r="M73" s="396"/>
      <c r="N73" s="396"/>
      <c r="O73" s="396"/>
      <c r="P73" s="396"/>
      <c r="Q73" s="396"/>
      <c r="R73" s="396"/>
      <c r="S73" s="396"/>
      <c r="T73" s="396"/>
      <c r="U73" s="396"/>
      <c r="V73" s="396"/>
      <c r="W73" s="396"/>
      <c r="X73" s="396"/>
      <c r="Y73" s="396"/>
      <c r="Z73" s="396"/>
      <c r="AA73" s="396"/>
      <c r="AB73" s="396"/>
      <c r="AC73" s="396"/>
      <c r="AD73" s="396"/>
      <c r="AE73" s="396"/>
      <c r="AF73" s="396"/>
      <c r="AG73" s="396"/>
      <c r="AH73" s="396"/>
      <c r="AI73" s="396"/>
      <c r="AJ73" s="396"/>
      <c r="AK73" s="396"/>
    </row>
    <row r="74" spans="5:37">
      <c r="E74" s="395"/>
      <c r="F74" s="396"/>
      <c r="G74" s="396"/>
      <c r="H74" s="396"/>
      <c r="I74" s="396"/>
      <c r="J74" s="396"/>
      <c r="L74" s="396"/>
      <c r="M74" s="396"/>
      <c r="N74" s="396"/>
      <c r="O74" s="396"/>
      <c r="P74" s="396"/>
      <c r="Q74" s="396"/>
      <c r="R74" s="396"/>
      <c r="S74" s="396"/>
      <c r="T74" s="396"/>
      <c r="U74" s="396"/>
      <c r="V74" s="396"/>
      <c r="W74" s="396"/>
      <c r="X74" s="396"/>
      <c r="Y74" s="396"/>
      <c r="Z74" s="396"/>
      <c r="AA74" s="396"/>
      <c r="AB74" s="396"/>
      <c r="AC74" s="396"/>
      <c r="AD74" s="396"/>
      <c r="AE74" s="396"/>
      <c r="AF74" s="396"/>
      <c r="AG74" s="396"/>
      <c r="AH74" s="396"/>
      <c r="AI74" s="396"/>
      <c r="AJ74" s="396"/>
      <c r="AK74" s="396"/>
    </row>
    <row r="75" spans="5:37">
      <c r="E75" s="395"/>
      <c r="F75" s="396"/>
      <c r="G75" s="396"/>
      <c r="H75" s="396"/>
      <c r="I75" s="396"/>
      <c r="J75" s="396"/>
      <c r="L75" s="396"/>
      <c r="M75" s="396"/>
      <c r="N75" s="396"/>
      <c r="O75" s="396"/>
      <c r="P75" s="396"/>
      <c r="Q75" s="396"/>
      <c r="R75" s="396"/>
      <c r="S75" s="396"/>
      <c r="T75" s="396"/>
      <c r="U75" s="396"/>
      <c r="V75" s="396"/>
      <c r="W75" s="396"/>
      <c r="X75" s="396"/>
      <c r="Y75" s="396"/>
      <c r="Z75" s="396"/>
      <c r="AA75" s="396"/>
      <c r="AB75" s="396"/>
      <c r="AC75" s="396"/>
      <c r="AD75" s="396"/>
      <c r="AE75" s="396"/>
      <c r="AF75" s="396"/>
      <c r="AG75" s="396"/>
      <c r="AH75" s="396"/>
      <c r="AI75" s="396"/>
      <c r="AJ75" s="396"/>
      <c r="AK75" s="396"/>
    </row>
    <row r="76" spans="5:37">
      <c r="E76" s="395"/>
      <c r="F76" s="396"/>
      <c r="G76" s="396"/>
      <c r="H76" s="396"/>
      <c r="I76" s="396"/>
      <c r="J76" s="396"/>
      <c r="L76" s="396"/>
      <c r="M76" s="396"/>
      <c r="N76" s="396"/>
      <c r="O76" s="396"/>
      <c r="P76" s="396"/>
      <c r="Q76" s="396"/>
      <c r="R76" s="396"/>
      <c r="S76" s="396"/>
      <c r="T76" s="396"/>
      <c r="U76" s="396"/>
      <c r="V76" s="396"/>
      <c r="W76" s="396"/>
      <c r="X76" s="396"/>
      <c r="Y76" s="396"/>
      <c r="Z76" s="396"/>
      <c r="AA76" s="396"/>
      <c r="AB76" s="396"/>
      <c r="AC76" s="396"/>
      <c r="AD76" s="396"/>
      <c r="AE76" s="396"/>
      <c r="AF76" s="396"/>
      <c r="AG76" s="396"/>
      <c r="AH76" s="396"/>
      <c r="AI76" s="396"/>
      <c r="AJ76" s="396"/>
      <c r="AK76" s="396"/>
    </row>
    <row r="77" spans="5:37">
      <c r="E77" s="395"/>
      <c r="F77" s="396"/>
      <c r="G77" s="396"/>
      <c r="H77" s="396"/>
      <c r="I77" s="396"/>
      <c r="J77" s="396"/>
      <c r="L77" s="396"/>
      <c r="M77" s="396"/>
      <c r="N77" s="396"/>
      <c r="O77" s="396"/>
      <c r="P77" s="396"/>
      <c r="Q77" s="396"/>
      <c r="R77" s="396"/>
      <c r="S77" s="396"/>
      <c r="T77" s="396"/>
      <c r="U77" s="396"/>
      <c r="V77" s="396"/>
      <c r="W77" s="396"/>
      <c r="X77" s="396"/>
      <c r="Y77" s="396"/>
      <c r="Z77" s="396"/>
      <c r="AA77" s="396"/>
      <c r="AB77" s="396"/>
      <c r="AC77" s="396"/>
      <c r="AD77" s="396"/>
      <c r="AE77" s="396"/>
      <c r="AF77" s="396"/>
      <c r="AG77" s="396"/>
      <c r="AH77" s="396"/>
      <c r="AI77" s="396"/>
      <c r="AJ77" s="396"/>
      <c r="AK77" s="396"/>
    </row>
    <row r="78" spans="5:37">
      <c r="E78" s="395"/>
      <c r="F78" s="396"/>
      <c r="G78" s="396"/>
      <c r="H78" s="396"/>
      <c r="I78" s="396"/>
      <c r="J78" s="396"/>
      <c r="L78" s="396"/>
      <c r="M78" s="396"/>
      <c r="N78" s="396"/>
      <c r="O78" s="396"/>
      <c r="P78" s="396"/>
      <c r="Q78" s="396"/>
      <c r="R78" s="396"/>
      <c r="S78" s="396"/>
      <c r="T78" s="396"/>
      <c r="U78" s="396"/>
      <c r="V78" s="396"/>
      <c r="W78" s="396"/>
      <c r="X78" s="396"/>
      <c r="Y78" s="396"/>
      <c r="Z78" s="396"/>
      <c r="AA78" s="396"/>
      <c r="AB78" s="396"/>
      <c r="AC78" s="396"/>
      <c r="AD78" s="396"/>
      <c r="AE78" s="396"/>
      <c r="AF78" s="396"/>
      <c r="AG78" s="396"/>
      <c r="AH78" s="396"/>
      <c r="AI78" s="396"/>
      <c r="AJ78" s="396"/>
      <c r="AK78" s="396"/>
    </row>
    <row r="79" spans="5:37">
      <c r="E79" s="395"/>
      <c r="F79" s="396"/>
      <c r="G79" s="396"/>
      <c r="H79" s="396"/>
      <c r="I79" s="396"/>
      <c r="J79" s="396"/>
      <c r="L79" s="396"/>
      <c r="M79" s="396"/>
      <c r="N79" s="396"/>
      <c r="O79" s="396"/>
      <c r="P79" s="396"/>
      <c r="Q79" s="396"/>
      <c r="R79" s="396"/>
      <c r="S79" s="396"/>
      <c r="T79" s="396"/>
      <c r="U79" s="396"/>
      <c r="V79" s="396"/>
      <c r="W79" s="396"/>
      <c r="X79" s="396"/>
      <c r="Y79" s="396"/>
      <c r="Z79" s="396"/>
      <c r="AA79" s="396"/>
      <c r="AB79" s="396"/>
      <c r="AC79" s="396"/>
      <c r="AD79" s="396"/>
      <c r="AE79" s="396"/>
      <c r="AF79" s="396"/>
      <c r="AG79" s="396"/>
      <c r="AH79" s="396"/>
      <c r="AI79" s="396"/>
      <c r="AJ79" s="396"/>
      <c r="AK79" s="396"/>
    </row>
    <row r="80" spans="5:37">
      <c r="E80" s="395"/>
      <c r="F80" s="396"/>
      <c r="G80" s="396"/>
      <c r="H80" s="396"/>
      <c r="I80" s="396"/>
      <c r="J80" s="396"/>
      <c r="L80" s="396"/>
      <c r="M80" s="396"/>
      <c r="N80" s="396"/>
      <c r="O80" s="396"/>
      <c r="P80" s="396"/>
      <c r="Q80" s="396"/>
      <c r="R80" s="396"/>
      <c r="S80" s="396"/>
      <c r="T80" s="396"/>
      <c r="U80" s="396"/>
      <c r="V80" s="396"/>
      <c r="W80" s="396"/>
      <c r="X80" s="396"/>
      <c r="Y80" s="396"/>
      <c r="Z80" s="396"/>
      <c r="AA80" s="396"/>
      <c r="AB80" s="396"/>
      <c r="AC80" s="396"/>
      <c r="AD80" s="396"/>
      <c r="AE80" s="396"/>
      <c r="AF80" s="396"/>
      <c r="AG80" s="396"/>
      <c r="AH80" s="396"/>
      <c r="AI80" s="396"/>
      <c r="AJ80" s="396"/>
      <c r="AK80" s="396"/>
    </row>
    <row r="81" spans="5:37">
      <c r="E81" s="395"/>
      <c r="F81" s="396"/>
      <c r="G81" s="396"/>
      <c r="H81" s="396"/>
      <c r="I81" s="396"/>
      <c r="J81" s="396"/>
      <c r="L81" s="396"/>
      <c r="M81" s="396"/>
      <c r="N81" s="396"/>
      <c r="O81" s="396"/>
      <c r="P81" s="396"/>
      <c r="Q81" s="396"/>
      <c r="R81" s="396"/>
      <c r="S81" s="396"/>
      <c r="T81" s="396"/>
      <c r="U81" s="396"/>
      <c r="V81" s="396"/>
      <c r="W81" s="396"/>
      <c r="X81" s="396"/>
      <c r="Y81" s="396"/>
      <c r="Z81" s="396"/>
      <c r="AA81" s="396"/>
      <c r="AB81" s="396"/>
      <c r="AC81" s="396"/>
      <c r="AD81" s="396"/>
      <c r="AE81" s="396"/>
      <c r="AF81" s="396"/>
      <c r="AG81" s="396"/>
      <c r="AH81" s="396"/>
      <c r="AI81" s="396"/>
      <c r="AJ81" s="396"/>
      <c r="AK81" s="396"/>
    </row>
    <row r="82" spans="5:37">
      <c r="E82" s="395"/>
      <c r="F82" s="396"/>
      <c r="G82" s="396"/>
      <c r="H82" s="396"/>
      <c r="I82" s="396"/>
      <c r="J82" s="396"/>
      <c r="L82" s="396"/>
      <c r="M82" s="396"/>
      <c r="N82" s="396"/>
      <c r="O82" s="396"/>
      <c r="P82" s="396"/>
      <c r="Q82" s="396"/>
      <c r="R82" s="396"/>
      <c r="S82" s="396"/>
      <c r="T82" s="396"/>
      <c r="U82" s="396"/>
      <c r="V82" s="396"/>
      <c r="W82" s="396"/>
      <c r="X82" s="396"/>
      <c r="Y82" s="396"/>
      <c r="Z82" s="396"/>
      <c r="AA82" s="396"/>
      <c r="AB82" s="396"/>
      <c r="AC82" s="396"/>
      <c r="AD82" s="396"/>
      <c r="AE82" s="396"/>
      <c r="AF82" s="396"/>
      <c r="AG82" s="396"/>
      <c r="AH82" s="396"/>
      <c r="AI82" s="396"/>
      <c r="AJ82" s="396"/>
      <c r="AK82" s="396"/>
    </row>
    <row r="83" spans="5:37">
      <c r="E83" s="395"/>
      <c r="F83" s="396"/>
      <c r="G83" s="396"/>
      <c r="H83" s="396"/>
      <c r="I83" s="396"/>
      <c r="J83" s="396"/>
      <c r="L83" s="396"/>
      <c r="M83" s="396"/>
      <c r="N83" s="396"/>
      <c r="O83" s="396"/>
      <c r="P83" s="396"/>
      <c r="Q83" s="396"/>
      <c r="R83" s="396"/>
      <c r="S83" s="396"/>
      <c r="T83" s="396"/>
      <c r="U83" s="396"/>
      <c r="V83" s="396"/>
      <c r="W83" s="396"/>
      <c r="X83" s="396"/>
      <c r="Y83" s="396"/>
      <c r="Z83" s="396"/>
      <c r="AA83" s="396"/>
      <c r="AB83" s="396"/>
      <c r="AC83" s="396"/>
      <c r="AD83" s="396"/>
      <c r="AE83" s="396"/>
      <c r="AF83" s="396"/>
      <c r="AG83" s="396"/>
      <c r="AH83" s="396"/>
      <c r="AI83" s="396"/>
      <c r="AJ83" s="396"/>
      <c r="AK83" s="396"/>
    </row>
    <row r="84" spans="5:37">
      <c r="E84" s="395"/>
      <c r="F84" s="396"/>
      <c r="G84" s="396"/>
      <c r="H84" s="396"/>
      <c r="I84" s="396"/>
      <c r="J84" s="396"/>
      <c r="L84" s="396"/>
      <c r="M84" s="396"/>
      <c r="N84" s="396"/>
      <c r="O84" s="396"/>
      <c r="P84" s="396"/>
      <c r="Q84" s="396"/>
      <c r="R84" s="396"/>
      <c r="S84" s="396"/>
      <c r="T84" s="396"/>
      <c r="U84" s="396"/>
      <c r="V84" s="396"/>
      <c r="W84" s="396"/>
      <c r="X84" s="396"/>
      <c r="Y84" s="396"/>
      <c r="Z84" s="396"/>
      <c r="AA84" s="396"/>
      <c r="AB84" s="396"/>
      <c r="AC84" s="396"/>
      <c r="AD84" s="396"/>
      <c r="AE84" s="396"/>
      <c r="AF84" s="396"/>
      <c r="AG84" s="396"/>
      <c r="AH84" s="396"/>
      <c r="AI84" s="396"/>
      <c r="AJ84" s="396"/>
      <c r="AK84" s="396"/>
    </row>
    <row r="85" spans="5:37">
      <c r="E85" s="395"/>
      <c r="F85" s="396"/>
      <c r="G85" s="396"/>
      <c r="H85" s="396"/>
      <c r="I85" s="396"/>
      <c r="J85" s="396"/>
      <c r="L85" s="396"/>
      <c r="M85" s="396"/>
      <c r="N85" s="396"/>
      <c r="O85" s="396"/>
      <c r="P85" s="396"/>
      <c r="Q85" s="396"/>
      <c r="R85" s="396"/>
      <c r="S85" s="396"/>
      <c r="T85" s="396"/>
      <c r="U85" s="396"/>
      <c r="V85" s="396"/>
      <c r="W85" s="396"/>
      <c r="X85" s="396"/>
      <c r="Y85" s="396"/>
      <c r="Z85" s="396"/>
      <c r="AA85" s="396"/>
      <c r="AB85" s="396"/>
      <c r="AC85" s="396"/>
      <c r="AD85" s="396"/>
      <c r="AE85" s="396"/>
      <c r="AF85" s="396"/>
      <c r="AG85" s="396"/>
      <c r="AH85" s="396"/>
      <c r="AI85" s="396"/>
      <c r="AJ85" s="396"/>
      <c r="AK85" s="396"/>
    </row>
    <row r="86" spans="5:37">
      <c r="E86" s="395"/>
      <c r="F86" s="396"/>
      <c r="G86" s="396"/>
      <c r="H86" s="396"/>
      <c r="I86" s="396"/>
      <c r="J86" s="396"/>
      <c r="L86" s="396"/>
      <c r="M86" s="396"/>
      <c r="N86" s="396"/>
      <c r="O86" s="396"/>
      <c r="P86" s="396"/>
      <c r="Q86" s="396"/>
      <c r="R86" s="396"/>
      <c r="S86" s="396"/>
      <c r="T86" s="396"/>
      <c r="U86" s="396"/>
      <c r="V86" s="396"/>
      <c r="W86" s="396"/>
      <c r="X86" s="396"/>
      <c r="Y86" s="396"/>
      <c r="Z86" s="396"/>
      <c r="AA86" s="396"/>
      <c r="AB86" s="396"/>
      <c r="AC86" s="396"/>
      <c r="AD86" s="396"/>
      <c r="AE86" s="396"/>
      <c r="AF86" s="396"/>
      <c r="AG86" s="396"/>
      <c r="AH86" s="396"/>
      <c r="AI86" s="396"/>
      <c r="AJ86" s="396"/>
      <c r="AK86" s="396"/>
    </row>
    <row r="87" spans="5:37">
      <c r="E87" s="395"/>
      <c r="F87" s="396"/>
      <c r="G87" s="396"/>
      <c r="H87" s="396"/>
      <c r="I87" s="396"/>
      <c r="J87" s="396"/>
      <c r="L87" s="396"/>
      <c r="M87" s="396"/>
      <c r="N87" s="396"/>
      <c r="O87" s="396"/>
      <c r="P87" s="396"/>
      <c r="Q87" s="396"/>
      <c r="R87" s="396"/>
      <c r="S87" s="396"/>
      <c r="T87" s="396"/>
      <c r="U87" s="396"/>
      <c r="V87" s="396"/>
      <c r="W87" s="396"/>
      <c r="X87" s="396"/>
      <c r="Y87" s="396"/>
      <c r="Z87" s="396"/>
      <c r="AA87" s="396"/>
      <c r="AB87" s="396"/>
      <c r="AC87" s="396"/>
      <c r="AD87" s="396"/>
      <c r="AE87" s="396"/>
      <c r="AF87" s="396"/>
      <c r="AG87" s="396"/>
      <c r="AH87" s="396"/>
      <c r="AI87" s="396"/>
      <c r="AJ87" s="396"/>
      <c r="AK87" s="396"/>
    </row>
    <row r="88" spans="5:37">
      <c r="E88" s="395"/>
      <c r="F88" s="396"/>
      <c r="G88" s="396"/>
      <c r="H88" s="396"/>
      <c r="I88" s="396"/>
      <c r="J88" s="396"/>
      <c r="L88" s="396"/>
      <c r="M88" s="396"/>
      <c r="N88" s="396"/>
      <c r="O88" s="396"/>
      <c r="P88" s="396"/>
      <c r="Q88" s="396"/>
      <c r="R88" s="396"/>
      <c r="S88" s="396"/>
      <c r="T88" s="396"/>
      <c r="U88" s="396"/>
      <c r="V88" s="396"/>
      <c r="W88" s="396"/>
      <c r="X88" s="396"/>
      <c r="Y88" s="396"/>
      <c r="Z88" s="396"/>
      <c r="AA88" s="396"/>
      <c r="AB88" s="396"/>
      <c r="AC88" s="396"/>
      <c r="AD88" s="396"/>
      <c r="AE88" s="396"/>
      <c r="AF88" s="396"/>
      <c r="AG88" s="396"/>
      <c r="AH88" s="396"/>
      <c r="AI88" s="396"/>
      <c r="AJ88" s="396"/>
      <c r="AK88" s="396"/>
    </row>
    <row r="89" spans="5:37">
      <c r="E89" s="395"/>
      <c r="F89" s="396"/>
      <c r="G89" s="396"/>
      <c r="H89" s="396"/>
      <c r="I89" s="396"/>
      <c r="J89" s="396"/>
      <c r="L89" s="396"/>
      <c r="M89" s="396"/>
      <c r="N89" s="396"/>
      <c r="O89" s="396"/>
      <c r="P89" s="396"/>
      <c r="Q89" s="396"/>
      <c r="R89" s="396"/>
      <c r="S89" s="396"/>
      <c r="T89" s="396"/>
      <c r="U89" s="396"/>
      <c r="V89" s="396"/>
      <c r="W89" s="396"/>
      <c r="X89" s="396"/>
      <c r="Y89" s="396"/>
      <c r="Z89" s="396"/>
      <c r="AA89" s="396"/>
      <c r="AB89" s="396"/>
      <c r="AC89" s="396"/>
      <c r="AD89" s="396"/>
      <c r="AE89" s="396"/>
      <c r="AF89" s="396"/>
      <c r="AG89" s="396"/>
      <c r="AH89" s="396"/>
      <c r="AI89" s="396"/>
      <c r="AJ89" s="396"/>
      <c r="AK89" s="396"/>
    </row>
    <row r="90" spans="5:37">
      <c r="E90" s="395"/>
      <c r="F90" s="396"/>
      <c r="G90" s="396"/>
      <c r="H90" s="396"/>
      <c r="I90" s="396"/>
      <c r="J90" s="396"/>
      <c r="L90" s="396"/>
      <c r="M90" s="396"/>
      <c r="N90" s="396"/>
      <c r="O90" s="396"/>
      <c r="P90" s="396"/>
      <c r="Q90" s="396"/>
      <c r="R90" s="396"/>
      <c r="S90" s="396"/>
      <c r="T90" s="396"/>
      <c r="U90" s="396"/>
      <c r="V90" s="396"/>
      <c r="W90" s="396"/>
      <c r="X90" s="396"/>
      <c r="Y90" s="396"/>
      <c r="Z90" s="396"/>
      <c r="AA90" s="396"/>
      <c r="AB90" s="396"/>
      <c r="AC90" s="396"/>
      <c r="AD90" s="396"/>
      <c r="AE90" s="396"/>
      <c r="AF90" s="396"/>
      <c r="AG90" s="396"/>
      <c r="AH90" s="396"/>
      <c r="AI90" s="396"/>
      <c r="AJ90" s="396"/>
      <c r="AK90" s="396"/>
    </row>
    <row r="91" spans="5:37">
      <c r="E91" s="395"/>
      <c r="F91" s="396"/>
      <c r="G91" s="396"/>
      <c r="H91" s="396"/>
      <c r="I91" s="396"/>
      <c r="J91" s="396"/>
      <c r="L91" s="396"/>
      <c r="M91" s="396"/>
      <c r="N91" s="396"/>
      <c r="O91" s="396"/>
      <c r="P91" s="396"/>
      <c r="Q91" s="396"/>
      <c r="R91" s="396"/>
      <c r="S91" s="396"/>
      <c r="T91" s="396"/>
      <c r="U91" s="396"/>
      <c r="V91" s="396"/>
      <c r="W91" s="396"/>
      <c r="X91" s="396"/>
      <c r="Y91" s="396"/>
      <c r="Z91" s="396"/>
      <c r="AA91" s="396"/>
      <c r="AB91" s="396"/>
      <c r="AC91" s="396"/>
      <c r="AD91" s="396"/>
      <c r="AE91" s="396"/>
      <c r="AF91" s="396"/>
      <c r="AG91" s="396"/>
      <c r="AH91" s="396"/>
      <c r="AI91" s="396"/>
      <c r="AJ91" s="396"/>
      <c r="AK91" s="396"/>
    </row>
    <row r="92" spans="5:37">
      <c r="E92" s="395"/>
      <c r="F92" s="396"/>
      <c r="G92" s="396"/>
      <c r="H92" s="396"/>
      <c r="I92" s="396"/>
      <c r="J92" s="396"/>
      <c r="L92" s="396"/>
      <c r="M92" s="396"/>
      <c r="N92" s="396"/>
      <c r="O92" s="396"/>
      <c r="P92" s="396"/>
      <c r="Q92" s="396"/>
      <c r="R92" s="396"/>
      <c r="S92" s="396"/>
      <c r="T92" s="396"/>
      <c r="U92" s="396"/>
      <c r="V92" s="396"/>
      <c r="W92" s="396"/>
      <c r="X92" s="396"/>
      <c r="Y92" s="396"/>
      <c r="Z92" s="396"/>
      <c r="AA92" s="396"/>
      <c r="AB92" s="396"/>
      <c r="AC92" s="396"/>
      <c r="AD92" s="396"/>
      <c r="AE92" s="396"/>
      <c r="AF92" s="396"/>
      <c r="AG92" s="396"/>
      <c r="AH92" s="396"/>
      <c r="AI92" s="396"/>
      <c r="AJ92" s="396"/>
      <c r="AK92" s="396"/>
    </row>
    <row r="93" spans="5:37">
      <c r="E93" s="395"/>
      <c r="F93" s="396"/>
      <c r="G93" s="396"/>
      <c r="H93" s="396"/>
      <c r="I93" s="396"/>
      <c r="J93" s="396"/>
      <c r="L93" s="396"/>
      <c r="M93" s="396"/>
      <c r="N93" s="396"/>
      <c r="O93" s="396"/>
      <c r="P93" s="396"/>
      <c r="Q93" s="396"/>
      <c r="R93" s="396"/>
      <c r="S93" s="396"/>
      <c r="T93" s="396"/>
      <c r="U93" s="396"/>
      <c r="V93" s="396"/>
      <c r="W93" s="396"/>
      <c r="X93" s="396"/>
      <c r="Y93" s="396"/>
      <c r="Z93" s="396"/>
      <c r="AA93" s="396"/>
      <c r="AB93" s="396"/>
      <c r="AC93" s="396"/>
      <c r="AD93" s="396"/>
      <c r="AE93" s="396"/>
      <c r="AF93" s="396"/>
      <c r="AG93" s="396"/>
      <c r="AH93" s="396"/>
      <c r="AI93" s="396"/>
      <c r="AJ93" s="396"/>
      <c r="AK93" s="396"/>
    </row>
    <row r="94" spans="5:37">
      <c r="E94" s="395"/>
      <c r="F94" s="396"/>
      <c r="G94" s="396"/>
      <c r="H94" s="396"/>
      <c r="I94" s="396"/>
      <c r="J94" s="396"/>
      <c r="L94" s="396"/>
      <c r="M94" s="396"/>
      <c r="N94" s="396"/>
      <c r="O94" s="396"/>
      <c r="P94" s="396"/>
      <c r="Q94" s="396"/>
      <c r="R94" s="396"/>
      <c r="S94" s="396"/>
      <c r="T94" s="396"/>
      <c r="U94" s="396"/>
      <c r="V94" s="396"/>
      <c r="W94" s="396"/>
      <c r="X94" s="396"/>
      <c r="Y94" s="396"/>
      <c r="Z94" s="396"/>
      <c r="AA94" s="396"/>
      <c r="AB94" s="396"/>
      <c r="AC94" s="396"/>
      <c r="AD94" s="396"/>
      <c r="AE94" s="396"/>
      <c r="AF94" s="396"/>
      <c r="AG94" s="396"/>
      <c r="AH94" s="396"/>
      <c r="AI94" s="396"/>
      <c r="AJ94" s="396"/>
      <c r="AK94" s="396"/>
    </row>
    <row r="95" spans="5:37">
      <c r="E95" s="395"/>
      <c r="F95" s="396"/>
      <c r="G95" s="396"/>
      <c r="H95" s="396"/>
      <c r="I95" s="396"/>
      <c r="J95" s="396"/>
      <c r="L95" s="396"/>
      <c r="M95" s="396"/>
      <c r="N95" s="396"/>
      <c r="O95" s="396"/>
      <c r="P95" s="396"/>
      <c r="Q95" s="396"/>
      <c r="R95" s="396"/>
      <c r="S95" s="396"/>
      <c r="T95" s="396"/>
      <c r="U95" s="396"/>
      <c r="V95" s="396"/>
      <c r="W95" s="396"/>
      <c r="X95" s="396"/>
      <c r="Y95" s="396"/>
      <c r="Z95" s="396"/>
      <c r="AA95" s="396"/>
      <c r="AB95" s="396"/>
      <c r="AC95" s="396"/>
      <c r="AD95" s="396"/>
      <c r="AE95" s="396"/>
      <c r="AF95" s="396"/>
      <c r="AG95" s="396"/>
      <c r="AH95" s="396"/>
      <c r="AI95" s="396"/>
      <c r="AJ95" s="396"/>
      <c r="AK95" s="396"/>
    </row>
    <row r="96" spans="5:37">
      <c r="E96" s="395"/>
      <c r="F96" s="396"/>
      <c r="G96" s="396"/>
      <c r="H96" s="396"/>
      <c r="I96" s="396"/>
      <c r="J96" s="396"/>
      <c r="L96" s="396"/>
      <c r="M96" s="396"/>
      <c r="N96" s="396"/>
      <c r="O96" s="396"/>
      <c r="P96" s="396"/>
      <c r="Q96" s="396"/>
      <c r="R96" s="396"/>
      <c r="S96" s="396"/>
      <c r="T96" s="396"/>
      <c r="U96" s="396"/>
      <c r="V96" s="396"/>
      <c r="W96" s="396"/>
      <c r="X96" s="396"/>
      <c r="Y96" s="396"/>
      <c r="Z96" s="396"/>
      <c r="AA96" s="396"/>
      <c r="AB96" s="396"/>
      <c r="AC96" s="396"/>
      <c r="AD96" s="396"/>
      <c r="AE96" s="396"/>
      <c r="AF96" s="396"/>
      <c r="AG96" s="396"/>
      <c r="AH96" s="396"/>
      <c r="AI96" s="396"/>
      <c r="AJ96" s="396"/>
      <c r="AK96" s="396"/>
    </row>
    <row r="97" spans="5:37">
      <c r="E97" s="395"/>
      <c r="F97" s="396"/>
      <c r="G97" s="396"/>
      <c r="H97" s="396"/>
      <c r="I97" s="396"/>
      <c r="J97" s="396"/>
      <c r="L97" s="396"/>
      <c r="M97" s="396"/>
      <c r="N97" s="396"/>
      <c r="O97" s="396"/>
      <c r="P97" s="396"/>
      <c r="Q97" s="396"/>
      <c r="R97" s="396"/>
      <c r="S97" s="396"/>
      <c r="T97" s="396"/>
      <c r="U97" s="396"/>
      <c r="V97" s="396"/>
      <c r="W97" s="396"/>
      <c r="X97" s="396"/>
      <c r="Y97" s="396"/>
      <c r="Z97" s="396"/>
      <c r="AA97" s="396"/>
      <c r="AB97" s="396"/>
      <c r="AC97" s="396"/>
      <c r="AD97" s="396"/>
      <c r="AE97" s="396"/>
      <c r="AF97" s="396"/>
      <c r="AG97" s="396"/>
      <c r="AH97" s="396"/>
      <c r="AI97" s="396"/>
      <c r="AJ97" s="396"/>
      <c r="AK97" s="396"/>
    </row>
    <row r="98" spans="5:37">
      <c r="E98" s="395"/>
      <c r="F98" s="396"/>
      <c r="G98" s="396"/>
      <c r="H98" s="396"/>
      <c r="I98" s="396"/>
      <c r="J98" s="396"/>
      <c r="L98" s="396"/>
      <c r="M98" s="396"/>
      <c r="N98" s="396"/>
      <c r="O98" s="396"/>
      <c r="P98" s="396"/>
      <c r="Q98" s="396"/>
      <c r="R98" s="396"/>
      <c r="S98" s="396"/>
      <c r="T98" s="396"/>
      <c r="U98" s="396"/>
      <c r="V98" s="396"/>
      <c r="W98" s="396"/>
      <c r="X98" s="396"/>
      <c r="Y98" s="396"/>
      <c r="Z98" s="396"/>
      <c r="AA98" s="396"/>
      <c r="AB98" s="396"/>
      <c r="AC98" s="396"/>
      <c r="AD98" s="396"/>
      <c r="AE98" s="396"/>
      <c r="AF98" s="396"/>
      <c r="AG98" s="396"/>
      <c r="AH98" s="396"/>
      <c r="AI98" s="396"/>
      <c r="AJ98" s="396"/>
      <c r="AK98" s="396"/>
    </row>
    <row r="99" spans="5:37">
      <c r="E99" s="395"/>
      <c r="F99" s="396"/>
      <c r="G99" s="396"/>
      <c r="H99" s="396"/>
      <c r="I99" s="396"/>
      <c r="J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A99" s="396"/>
      <c r="AB99" s="396"/>
      <c r="AC99" s="396"/>
      <c r="AD99" s="396"/>
      <c r="AE99" s="396"/>
      <c r="AF99" s="396"/>
      <c r="AG99" s="396"/>
      <c r="AH99" s="396"/>
      <c r="AI99" s="396"/>
      <c r="AJ99" s="396"/>
      <c r="AK99" s="396"/>
    </row>
    <row r="100" spans="5:37">
      <c r="E100" s="395"/>
      <c r="F100" s="396"/>
      <c r="G100" s="396"/>
      <c r="H100" s="396"/>
      <c r="I100" s="396"/>
      <c r="J100" s="396"/>
      <c r="L100" s="396"/>
      <c r="M100" s="396"/>
      <c r="N100" s="396"/>
      <c r="O100" s="396"/>
      <c r="P100" s="396"/>
      <c r="Q100" s="396"/>
      <c r="R100" s="396"/>
      <c r="S100" s="396"/>
      <c r="T100" s="396"/>
      <c r="U100" s="396"/>
      <c r="V100" s="396"/>
      <c r="W100" s="396"/>
      <c r="X100" s="396"/>
      <c r="Y100" s="396"/>
      <c r="Z100" s="396"/>
      <c r="AA100" s="396"/>
      <c r="AB100" s="396"/>
      <c r="AC100" s="396"/>
      <c r="AD100" s="396"/>
      <c r="AE100" s="396"/>
      <c r="AF100" s="396"/>
      <c r="AG100" s="396"/>
      <c r="AH100" s="396"/>
      <c r="AI100" s="396"/>
      <c r="AJ100" s="396"/>
      <c r="AK100" s="396"/>
    </row>
    <row r="101" spans="5:37">
      <c r="E101" s="395"/>
      <c r="F101" s="396"/>
      <c r="G101" s="396"/>
      <c r="H101" s="396"/>
      <c r="I101" s="396"/>
      <c r="J101" s="396"/>
      <c r="L101" s="396"/>
      <c r="M101" s="396"/>
      <c r="N101" s="396"/>
      <c r="O101" s="396"/>
      <c r="P101" s="396"/>
      <c r="Q101" s="396"/>
      <c r="R101" s="396"/>
      <c r="S101" s="396"/>
      <c r="T101" s="396"/>
      <c r="U101" s="396"/>
      <c r="V101" s="396"/>
      <c r="W101" s="396"/>
      <c r="X101" s="396"/>
      <c r="Y101" s="396"/>
      <c r="Z101" s="396"/>
      <c r="AA101" s="396"/>
      <c r="AB101" s="396"/>
      <c r="AC101" s="396"/>
      <c r="AD101" s="396"/>
      <c r="AE101" s="396"/>
      <c r="AF101" s="396"/>
      <c r="AG101" s="396"/>
      <c r="AH101" s="396"/>
      <c r="AI101" s="396"/>
      <c r="AJ101" s="396"/>
      <c r="AK101" s="396"/>
    </row>
    <row r="102" spans="5:37">
      <c r="E102" s="395"/>
      <c r="F102" s="396"/>
      <c r="G102" s="396"/>
      <c r="H102" s="396"/>
      <c r="I102" s="396"/>
      <c r="J102" s="396"/>
      <c r="L102" s="396"/>
      <c r="M102" s="396"/>
      <c r="N102" s="396"/>
      <c r="O102" s="396"/>
      <c r="P102" s="396"/>
      <c r="Q102" s="396"/>
      <c r="R102" s="396"/>
      <c r="S102" s="396"/>
      <c r="T102" s="396"/>
      <c r="U102" s="396"/>
      <c r="V102" s="396"/>
      <c r="W102" s="396"/>
      <c r="X102" s="396"/>
      <c r="Y102" s="396"/>
      <c r="Z102" s="396"/>
      <c r="AA102" s="396"/>
      <c r="AB102" s="396"/>
      <c r="AC102" s="396"/>
      <c r="AD102" s="396"/>
      <c r="AE102" s="396"/>
      <c r="AF102" s="396"/>
      <c r="AG102" s="396"/>
      <c r="AH102" s="396"/>
      <c r="AI102" s="396"/>
      <c r="AJ102" s="396"/>
      <c r="AK102" s="396"/>
    </row>
    <row r="103" spans="5:37">
      <c r="E103" s="395"/>
      <c r="F103" s="396"/>
      <c r="G103" s="396"/>
      <c r="H103" s="396"/>
      <c r="I103" s="396"/>
      <c r="J103" s="396"/>
      <c r="L103" s="396"/>
      <c r="M103" s="396"/>
      <c r="N103" s="396"/>
      <c r="O103" s="396"/>
      <c r="P103" s="396"/>
      <c r="Q103" s="396"/>
      <c r="R103" s="396"/>
      <c r="S103" s="396"/>
      <c r="T103" s="396"/>
      <c r="U103" s="396"/>
      <c r="V103" s="396"/>
      <c r="W103" s="396"/>
      <c r="X103" s="396"/>
      <c r="Y103" s="396"/>
      <c r="Z103" s="396"/>
      <c r="AA103" s="396"/>
      <c r="AB103" s="396"/>
      <c r="AC103" s="396"/>
      <c r="AD103" s="396"/>
      <c r="AE103" s="396"/>
      <c r="AF103" s="396"/>
      <c r="AG103" s="396"/>
      <c r="AH103" s="396"/>
      <c r="AI103" s="396"/>
      <c r="AJ103" s="396"/>
      <c r="AK103" s="396"/>
    </row>
    <row r="104" spans="5:37">
      <c r="E104" s="395"/>
      <c r="F104" s="396"/>
      <c r="G104" s="396"/>
      <c r="H104" s="396"/>
      <c r="I104" s="396"/>
      <c r="J104" s="396"/>
      <c r="L104" s="396"/>
      <c r="M104" s="396"/>
      <c r="N104" s="396"/>
      <c r="O104" s="396"/>
      <c r="P104" s="396"/>
      <c r="Q104" s="396"/>
      <c r="R104" s="396"/>
      <c r="S104" s="396"/>
      <c r="T104" s="396"/>
      <c r="U104" s="396"/>
      <c r="V104" s="396"/>
      <c r="W104" s="396"/>
      <c r="X104" s="396"/>
      <c r="Y104" s="396"/>
      <c r="Z104" s="396"/>
      <c r="AA104" s="396"/>
      <c r="AB104" s="396"/>
      <c r="AC104" s="396"/>
      <c r="AD104" s="396"/>
      <c r="AE104" s="396"/>
      <c r="AF104" s="396"/>
      <c r="AG104" s="396"/>
      <c r="AH104" s="396"/>
      <c r="AI104" s="396"/>
      <c r="AJ104" s="396"/>
      <c r="AK104" s="396"/>
    </row>
    <row r="105" spans="5:37">
      <c r="E105" s="395"/>
      <c r="F105" s="396"/>
      <c r="G105" s="396"/>
      <c r="H105" s="396"/>
      <c r="I105" s="396"/>
      <c r="J105" s="396"/>
      <c r="L105" s="396"/>
      <c r="M105" s="396"/>
      <c r="N105" s="396"/>
      <c r="O105" s="396"/>
      <c r="P105" s="396"/>
      <c r="Q105" s="396"/>
      <c r="R105" s="396"/>
      <c r="S105" s="396"/>
      <c r="T105" s="396"/>
      <c r="U105" s="396"/>
      <c r="V105" s="396"/>
      <c r="W105" s="396"/>
      <c r="X105" s="396"/>
      <c r="Y105" s="396"/>
      <c r="Z105" s="396"/>
      <c r="AA105" s="396"/>
      <c r="AB105" s="396"/>
      <c r="AC105" s="396"/>
      <c r="AD105" s="396"/>
      <c r="AE105" s="396"/>
      <c r="AF105" s="396"/>
      <c r="AG105" s="396"/>
      <c r="AH105" s="396"/>
      <c r="AI105" s="396"/>
      <c r="AJ105" s="396"/>
      <c r="AK105" s="396"/>
    </row>
    <row r="106" spans="5:37">
      <c r="E106" s="395"/>
      <c r="F106" s="396"/>
      <c r="G106" s="396"/>
      <c r="H106" s="396"/>
      <c r="I106" s="396"/>
      <c r="J106" s="396"/>
      <c r="L106" s="396"/>
      <c r="M106" s="396"/>
      <c r="N106" s="396"/>
      <c r="O106" s="396"/>
      <c r="P106" s="396"/>
      <c r="Q106" s="396"/>
      <c r="R106" s="396"/>
      <c r="S106" s="396"/>
      <c r="T106" s="396"/>
      <c r="U106" s="396"/>
      <c r="V106" s="396"/>
      <c r="W106" s="396"/>
      <c r="X106" s="396"/>
      <c r="Y106" s="396"/>
      <c r="Z106" s="396"/>
      <c r="AA106" s="396"/>
      <c r="AB106" s="396"/>
      <c r="AC106" s="396"/>
      <c r="AD106" s="396"/>
      <c r="AE106" s="396"/>
      <c r="AF106" s="396"/>
      <c r="AG106" s="396"/>
      <c r="AH106" s="396"/>
      <c r="AI106" s="396"/>
      <c r="AJ106" s="396"/>
      <c r="AK106" s="396"/>
    </row>
    <row r="107" spans="5:37">
      <c r="E107" s="395"/>
      <c r="F107" s="396"/>
      <c r="G107" s="396"/>
      <c r="H107" s="396"/>
      <c r="I107" s="396"/>
      <c r="J107" s="396"/>
      <c r="L107" s="396"/>
      <c r="M107" s="396"/>
      <c r="N107" s="396"/>
      <c r="O107" s="396"/>
      <c r="P107" s="396"/>
      <c r="Q107" s="396"/>
      <c r="R107" s="396"/>
      <c r="S107" s="396"/>
      <c r="T107" s="396"/>
      <c r="U107" s="396"/>
      <c r="V107" s="396"/>
      <c r="W107" s="396"/>
      <c r="X107" s="396"/>
      <c r="Y107" s="396"/>
      <c r="Z107" s="396"/>
      <c r="AA107" s="396"/>
      <c r="AB107" s="396"/>
      <c r="AC107" s="396"/>
      <c r="AD107" s="396"/>
      <c r="AE107" s="396"/>
      <c r="AF107" s="396"/>
      <c r="AG107" s="396"/>
      <c r="AH107" s="396"/>
      <c r="AI107" s="396"/>
      <c r="AJ107" s="396"/>
      <c r="AK107" s="396"/>
    </row>
    <row r="108" spans="5:37">
      <c r="E108" s="395"/>
      <c r="F108" s="396"/>
      <c r="G108" s="396"/>
      <c r="H108" s="396"/>
      <c r="I108" s="396"/>
      <c r="J108" s="396"/>
      <c r="L108" s="396"/>
      <c r="M108" s="396"/>
      <c r="N108" s="396"/>
      <c r="O108" s="396"/>
      <c r="P108" s="396"/>
      <c r="Q108" s="396"/>
      <c r="R108" s="396"/>
      <c r="S108" s="396"/>
      <c r="T108" s="396"/>
      <c r="U108" s="396"/>
      <c r="V108" s="396"/>
      <c r="W108" s="396"/>
      <c r="X108" s="396"/>
      <c r="Y108" s="396"/>
      <c r="Z108" s="396"/>
      <c r="AA108" s="396"/>
      <c r="AB108" s="396"/>
      <c r="AC108" s="396"/>
      <c r="AD108" s="396"/>
      <c r="AE108" s="396"/>
      <c r="AF108" s="396"/>
      <c r="AG108" s="396"/>
      <c r="AH108" s="396"/>
      <c r="AI108" s="396"/>
      <c r="AJ108" s="396"/>
      <c r="AK108" s="396"/>
    </row>
    <row r="109" spans="5:37">
      <c r="E109" s="395"/>
      <c r="F109" s="396"/>
      <c r="G109" s="396"/>
      <c r="H109" s="396"/>
      <c r="I109" s="396"/>
      <c r="J109" s="396"/>
      <c r="L109" s="396"/>
      <c r="M109" s="396"/>
      <c r="N109" s="396"/>
      <c r="O109" s="396"/>
      <c r="P109" s="396"/>
      <c r="Q109" s="396"/>
      <c r="R109" s="396"/>
      <c r="S109" s="396"/>
      <c r="T109" s="396"/>
      <c r="U109" s="396"/>
      <c r="V109" s="396"/>
      <c r="W109" s="396"/>
      <c r="X109" s="396"/>
      <c r="Y109" s="396"/>
      <c r="Z109" s="396"/>
      <c r="AA109" s="396"/>
      <c r="AB109" s="396"/>
      <c r="AC109" s="396"/>
      <c r="AD109" s="396"/>
      <c r="AE109" s="396"/>
      <c r="AF109" s="396"/>
      <c r="AG109" s="396"/>
      <c r="AH109" s="396"/>
      <c r="AI109" s="396"/>
      <c r="AJ109" s="396"/>
      <c r="AK109" s="396"/>
    </row>
    <row r="110" spans="5:37">
      <c r="E110" s="395"/>
      <c r="F110" s="396"/>
      <c r="G110" s="396"/>
      <c r="H110" s="396"/>
      <c r="I110" s="396"/>
      <c r="J110" s="396"/>
      <c r="L110" s="396"/>
      <c r="M110" s="396"/>
      <c r="N110" s="396"/>
      <c r="O110" s="396"/>
      <c r="P110" s="396"/>
      <c r="Q110" s="396"/>
      <c r="R110" s="396"/>
      <c r="S110" s="396"/>
      <c r="T110" s="396"/>
      <c r="U110" s="396"/>
      <c r="V110" s="396"/>
      <c r="W110" s="396"/>
      <c r="X110" s="396"/>
      <c r="Y110" s="396"/>
      <c r="Z110" s="396"/>
      <c r="AA110" s="396"/>
      <c r="AB110" s="396"/>
      <c r="AC110" s="396"/>
      <c r="AD110" s="396"/>
      <c r="AE110" s="396"/>
      <c r="AF110" s="396"/>
      <c r="AG110" s="396"/>
      <c r="AH110" s="396"/>
      <c r="AI110" s="396"/>
      <c r="AJ110" s="396"/>
      <c r="AK110" s="396"/>
    </row>
    <row r="111" spans="5:37">
      <c r="E111" s="395"/>
      <c r="F111" s="396"/>
      <c r="G111" s="396"/>
      <c r="H111" s="396"/>
      <c r="I111" s="396"/>
      <c r="J111" s="396"/>
      <c r="L111" s="396"/>
      <c r="M111" s="396"/>
      <c r="N111" s="396"/>
      <c r="O111" s="396"/>
      <c r="P111" s="396"/>
      <c r="Q111" s="396"/>
      <c r="R111" s="396"/>
      <c r="S111" s="396"/>
      <c r="T111" s="396"/>
      <c r="U111" s="396"/>
      <c r="V111" s="396"/>
      <c r="W111" s="396"/>
      <c r="X111" s="396"/>
      <c r="Y111" s="396"/>
      <c r="Z111" s="396"/>
      <c r="AA111" s="396"/>
      <c r="AB111" s="396"/>
      <c r="AC111" s="396"/>
      <c r="AD111" s="396"/>
      <c r="AE111" s="396"/>
      <c r="AF111" s="396"/>
      <c r="AG111" s="396"/>
      <c r="AH111" s="396"/>
      <c r="AI111" s="396"/>
      <c r="AJ111" s="396"/>
      <c r="AK111" s="396"/>
    </row>
    <row r="112" spans="5:37">
      <c r="E112" s="395"/>
      <c r="F112" s="396"/>
      <c r="G112" s="396"/>
      <c r="H112" s="396"/>
      <c r="I112" s="396"/>
      <c r="J112" s="396"/>
      <c r="L112" s="396"/>
      <c r="M112" s="396"/>
      <c r="N112" s="396"/>
      <c r="O112" s="396"/>
      <c r="P112" s="396"/>
      <c r="Q112" s="396"/>
      <c r="R112" s="396"/>
      <c r="S112" s="396"/>
      <c r="T112" s="396"/>
      <c r="U112" s="396"/>
      <c r="V112" s="396"/>
      <c r="W112" s="396"/>
      <c r="X112" s="396"/>
      <c r="Y112" s="396"/>
      <c r="Z112" s="396"/>
      <c r="AA112" s="396"/>
      <c r="AB112" s="396"/>
      <c r="AC112" s="396"/>
      <c r="AD112" s="396"/>
      <c r="AE112" s="396"/>
      <c r="AF112" s="396"/>
      <c r="AG112" s="396"/>
      <c r="AH112" s="396"/>
      <c r="AI112" s="396"/>
      <c r="AJ112" s="396"/>
      <c r="AK112" s="396"/>
    </row>
    <row r="113" spans="5:37">
      <c r="E113" s="395"/>
      <c r="F113" s="396"/>
      <c r="G113" s="396"/>
      <c r="H113" s="396"/>
      <c r="I113" s="396"/>
      <c r="J113" s="396"/>
      <c r="L113" s="396"/>
      <c r="M113" s="396"/>
      <c r="N113" s="396"/>
      <c r="O113" s="396"/>
      <c r="P113" s="396"/>
      <c r="Q113" s="396"/>
      <c r="R113" s="396"/>
      <c r="S113" s="396"/>
      <c r="T113" s="396"/>
      <c r="U113" s="396"/>
      <c r="V113" s="396"/>
      <c r="W113" s="396"/>
      <c r="X113" s="396"/>
      <c r="Y113" s="396"/>
      <c r="Z113" s="396"/>
      <c r="AA113" s="396"/>
      <c r="AB113" s="396"/>
      <c r="AC113" s="396"/>
      <c r="AD113" s="396"/>
      <c r="AE113" s="396"/>
      <c r="AF113" s="396"/>
      <c r="AG113" s="396"/>
      <c r="AH113" s="396"/>
      <c r="AI113" s="396"/>
      <c r="AJ113" s="396"/>
      <c r="AK113" s="396"/>
    </row>
    <row r="114" spans="5:37">
      <c r="E114" s="395"/>
      <c r="F114" s="396"/>
      <c r="G114" s="396"/>
      <c r="H114" s="396"/>
      <c r="I114" s="396"/>
      <c r="J114" s="396"/>
      <c r="L114" s="396"/>
      <c r="M114" s="396"/>
      <c r="N114" s="396"/>
      <c r="O114" s="396"/>
      <c r="P114" s="396"/>
      <c r="Q114" s="396"/>
      <c r="R114" s="396"/>
      <c r="S114" s="396"/>
      <c r="T114" s="396"/>
      <c r="U114" s="396"/>
      <c r="V114" s="396"/>
      <c r="W114" s="396"/>
      <c r="X114" s="396"/>
      <c r="Y114" s="396"/>
      <c r="Z114" s="396"/>
      <c r="AA114" s="396"/>
      <c r="AB114" s="396"/>
      <c r="AC114" s="396"/>
      <c r="AD114" s="396"/>
      <c r="AE114" s="396"/>
      <c r="AF114" s="396"/>
      <c r="AG114" s="396"/>
      <c r="AH114" s="396"/>
      <c r="AI114" s="396"/>
      <c r="AJ114" s="396"/>
      <c r="AK114" s="396"/>
    </row>
    <row r="115" spans="5:37">
      <c r="E115" s="395"/>
      <c r="F115" s="396"/>
      <c r="G115" s="396"/>
      <c r="H115" s="396"/>
      <c r="I115" s="396"/>
      <c r="J115" s="396"/>
      <c r="L115" s="396"/>
      <c r="M115" s="396"/>
      <c r="N115" s="396"/>
      <c r="O115" s="396"/>
      <c r="P115" s="396"/>
      <c r="Q115" s="396"/>
      <c r="R115" s="396"/>
      <c r="S115" s="396"/>
      <c r="T115" s="396"/>
      <c r="U115" s="396"/>
      <c r="V115" s="396"/>
      <c r="W115" s="396"/>
      <c r="X115" s="396"/>
      <c r="Y115" s="396"/>
      <c r="Z115" s="396"/>
      <c r="AA115" s="396"/>
      <c r="AB115" s="396"/>
      <c r="AC115" s="396"/>
      <c r="AD115" s="396"/>
      <c r="AE115" s="396"/>
      <c r="AF115" s="396"/>
      <c r="AG115" s="396"/>
      <c r="AH115" s="396"/>
      <c r="AI115" s="396"/>
      <c r="AJ115" s="396"/>
      <c r="AK115" s="396"/>
    </row>
    <row r="116" spans="5:37">
      <c r="E116" s="395"/>
      <c r="F116" s="396"/>
      <c r="G116" s="396"/>
      <c r="H116" s="396"/>
      <c r="I116" s="396"/>
      <c r="J116" s="396"/>
      <c r="L116" s="396"/>
      <c r="M116" s="396"/>
      <c r="N116" s="396"/>
      <c r="O116" s="396"/>
      <c r="P116" s="396"/>
      <c r="Q116" s="396"/>
      <c r="R116" s="396"/>
      <c r="S116" s="396"/>
      <c r="T116" s="396"/>
      <c r="U116" s="396"/>
      <c r="V116" s="396"/>
      <c r="W116" s="396"/>
      <c r="X116" s="396"/>
      <c r="Y116" s="396"/>
      <c r="Z116" s="396"/>
      <c r="AA116" s="396"/>
      <c r="AB116" s="396"/>
      <c r="AC116" s="396"/>
      <c r="AD116" s="396"/>
      <c r="AE116" s="396"/>
      <c r="AF116" s="396"/>
      <c r="AG116" s="396"/>
      <c r="AH116" s="396"/>
      <c r="AI116" s="396"/>
      <c r="AJ116" s="396"/>
      <c r="AK116" s="396"/>
    </row>
    <row r="117" spans="5:37">
      <c r="E117" s="395"/>
      <c r="F117" s="396"/>
      <c r="G117" s="396"/>
      <c r="H117" s="396"/>
      <c r="I117" s="396"/>
      <c r="J117" s="396"/>
      <c r="L117" s="396"/>
      <c r="M117" s="396"/>
      <c r="N117" s="396"/>
      <c r="O117" s="396"/>
      <c r="P117" s="396"/>
      <c r="Q117" s="396"/>
      <c r="R117" s="396"/>
      <c r="S117" s="396"/>
      <c r="T117" s="396"/>
      <c r="U117" s="396"/>
      <c r="V117" s="396"/>
      <c r="W117" s="396"/>
      <c r="X117" s="396"/>
      <c r="Y117" s="396"/>
      <c r="Z117" s="396"/>
      <c r="AA117" s="396"/>
      <c r="AB117" s="396"/>
      <c r="AC117" s="396"/>
      <c r="AD117" s="396"/>
      <c r="AE117" s="396"/>
      <c r="AF117" s="396"/>
      <c r="AG117" s="396"/>
      <c r="AH117" s="396"/>
      <c r="AI117" s="396"/>
      <c r="AJ117" s="396"/>
      <c r="AK117" s="396"/>
    </row>
    <row r="118" spans="5:37">
      <c r="E118" s="395"/>
      <c r="F118" s="396"/>
      <c r="G118" s="396"/>
      <c r="H118" s="396"/>
      <c r="I118" s="396"/>
      <c r="J118" s="396"/>
      <c r="L118" s="396"/>
      <c r="M118" s="396"/>
      <c r="N118" s="396"/>
      <c r="O118" s="396"/>
      <c r="P118" s="396"/>
      <c r="Q118" s="396"/>
      <c r="R118" s="396"/>
      <c r="S118" s="396"/>
      <c r="T118" s="396"/>
      <c r="U118" s="396"/>
      <c r="V118" s="396"/>
      <c r="W118" s="396"/>
      <c r="X118" s="396"/>
      <c r="Y118" s="396"/>
      <c r="Z118" s="396"/>
      <c r="AA118" s="396"/>
      <c r="AB118" s="396"/>
      <c r="AC118" s="396"/>
      <c r="AD118" s="396"/>
      <c r="AE118" s="396"/>
      <c r="AF118" s="396"/>
      <c r="AG118" s="396"/>
      <c r="AH118" s="396"/>
      <c r="AI118" s="396"/>
      <c r="AJ118" s="396"/>
      <c r="AK118" s="396"/>
    </row>
    <row r="119" spans="5:37">
      <c r="E119" s="395"/>
      <c r="F119" s="396"/>
      <c r="G119" s="396"/>
      <c r="H119" s="396"/>
      <c r="I119" s="396"/>
      <c r="J119" s="396"/>
      <c r="L119" s="396"/>
      <c r="M119" s="396"/>
      <c r="N119" s="396"/>
      <c r="O119" s="396"/>
      <c r="P119" s="396"/>
      <c r="Q119" s="396"/>
      <c r="R119" s="396"/>
      <c r="S119" s="396"/>
      <c r="T119" s="396"/>
      <c r="U119" s="396"/>
      <c r="V119" s="396"/>
      <c r="W119" s="396"/>
      <c r="X119" s="396"/>
      <c r="Y119" s="396"/>
      <c r="Z119" s="396"/>
      <c r="AA119" s="396"/>
      <c r="AB119" s="396"/>
      <c r="AC119" s="396"/>
      <c r="AD119" s="396"/>
      <c r="AE119" s="396"/>
      <c r="AF119" s="396"/>
      <c r="AG119" s="396"/>
      <c r="AH119" s="396"/>
      <c r="AI119" s="396"/>
      <c r="AJ119" s="396"/>
      <c r="AK119" s="396"/>
    </row>
    <row r="120" spans="5:37">
      <c r="E120" s="395"/>
      <c r="F120" s="396"/>
      <c r="G120" s="396"/>
      <c r="H120" s="396"/>
      <c r="I120" s="396"/>
      <c r="J120" s="396"/>
      <c r="L120" s="396"/>
      <c r="M120" s="396"/>
      <c r="N120" s="396"/>
      <c r="O120" s="396"/>
      <c r="P120" s="396"/>
      <c r="Q120" s="396"/>
      <c r="R120" s="396"/>
      <c r="S120" s="396"/>
      <c r="T120" s="396"/>
      <c r="U120" s="396"/>
      <c r="V120" s="396"/>
      <c r="W120" s="396"/>
      <c r="X120" s="396"/>
      <c r="Y120" s="396"/>
      <c r="Z120" s="396"/>
      <c r="AA120" s="396"/>
      <c r="AB120" s="396"/>
      <c r="AC120" s="396"/>
      <c r="AD120" s="396"/>
      <c r="AE120" s="396"/>
      <c r="AF120" s="396"/>
      <c r="AG120" s="396"/>
      <c r="AH120" s="396"/>
      <c r="AI120" s="396"/>
      <c r="AJ120" s="396"/>
      <c r="AK120" s="396"/>
    </row>
    <row r="121" spans="5:37">
      <c r="E121" s="395"/>
      <c r="F121" s="396"/>
      <c r="G121" s="396"/>
      <c r="H121" s="396"/>
      <c r="I121" s="396"/>
      <c r="J121" s="396"/>
      <c r="L121" s="396"/>
      <c r="M121" s="396"/>
      <c r="N121" s="396"/>
      <c r="O121" s="396"/>
      <c r="P121" s="396"/>
      <c r="Q121" s="396"/>
      <c r="R121" s="396"/>
      <c r="S121" s="396"/>
      <c r="T121" s="396"/>
      <c r="U121" s="396"/>
      <c r="V121" s="396"/>
      <c r="W121" s="396"/>
      <c r="X121" s="396"/>
      <c r="Y121" s="396"/>
      <c r="Z121" s="396"/>
      <c r="AA121" s="396"/>
      <c r="AB121" s="396"/>
      <c r="AC121" s="396"/>
      <c r="AD121" s="396"/>
      <c r="AE121" s="396"/>
      <c r="AF121" s="396"/>
      <c r="AG121" s="396"/>
      <c r="AH121" s="396"/>
      <c r="AI121" s="396"/>
      <c r="AJ121" s="396"/>
      <c r="AK121" s="396"/>
    </row>
    <row r="122" spans="5:37">
      <c r="E122" s="395"/>
      <c r="F122" s="396"/>
      <c r="G122" s="396"/>
      <c r="H122" s="396"/>
      <c r="I122" s="396"/>
      <c r="J122" s="396"/>
      <c r="L122" s="396"/>
      <c r="M122" s="396"/>
      <c r="N122" s="396"/>
      <c r="O122" s="396"/>
      <c r="P122" s="396"/>
      <c r="Q122" s="396"/>
      <c r="R122" s="396"/>
      <c r="S122" s="396"/>
      <c r="T122" s="396"/>
      <c r="U122" s="396"/>
      <c r="V122" s="396"/>
      <c r="W122" s="396"/>
      <c r="X122" s="396"/>
      <c r="Y122" s="396"/>
      <c r="Z122" s="396"/>
      <c r="AA122" s="396"/>
      <c r="AB122" s="396"/>
      <c r="AC122" s="396"/>
      <c r="AD122" s="396"/>
      <c r="AE122" s="396"/>
      <c r="AF122" s="396"/>
      <c r="AG122" s="396"/>
      <c r="AH122" s="396"/>
      <c r="AI122" s="396"/>
      <c r="AJ122" s="396"/>
      <c r="AK122" s="396"/>
    </row>
    <row r="123" spans="5:37">
      <c r="E123" s="395"/>
      <c r="F123" s="396"/>
      <c r="G123" s="396"/>
      <c r="H123" s="396"/>
      <c r="I123" s="396"/>
      <c r="J123" s="396"/>
      <c r="L123" s="396"/>
      <c r="M123" s="396"/>
      <c r="N123" s="396"/>
      <c r="O123" s="396"/>
      <c r="P123" s="396"/>
      <c r="Q123" s="396"/>
      <c r="R123" s="396"/>
      <c r="S123" s="396"/>
      <c r="T123" s="396"/>
      <c r="U123" s="396"/>
      <c r="V123" s="396"/>
      <c r="W123" s="396"/>
      <c r="X123" s="396"/>
      <c r="Y123" s="396"/>
      <c r="Z123" s="396"/>
      <c r="AA123" s="396"/>
      <c r="AB123" s="396"/>
      <c r="AC123" s="396"/>
      <c r="AD123" s="396"/>
      <c r="AE123" s="396"/>
      <c r="AF123" s="396"/>
      <c r="AG123" s="396"/>
      <c r="AH123" s="396"/>
      <c r="AI123" s="396"/>
      <c r="AJ123" s="396"/>
      <c r="AK123" s="396"/>
    </row>
    <row r="124" spans="5:37">
      <c r="E124" s="395"/>
      <c r="F124" s="396"/>
      <c r="G124" s="396"/>
      <c r="H124" s="396"/>
      <c r="I124" s="396"/>
      <c r="J124" s="396"/>
      <c r="L124" s="396"/>
      <c r="M124" s="396"/>
      <c r="N124" s="396"/>
      <c r="O124" s="396"/>
      <c r="P124" s="396"/>
      <c r="Q124" s="396"/>
      <c r="R124" s="396"/>
      <c r="S124" s="396"/>
      <c r="T124" s="396"/>
      <c r="U124" s="396"/>
      <c r="V124" s="396"/>
      <c r="W124" s="396"/>
      <c r="X124" s="396"/>
      <c r="Y124" s="396"/>
      <c r="Z124" s="396"/>
      <c r="AA124" s="396"/>
      <c r="AB124" s="396"/>
      <c r="AC124" s="396"/>
      <c r="AD124" s="396"/>
      <c r="AE124" s="396"/>
      <c r="AF124" s="396"/>
      <c r="AG124" s="396"/>
      <c r="AH124" s="396"/>
      <c r="AI124" s="396"/>
      <c r="AJ124" s="396"/>
      <c r="AK124" s="396"/>
    </row>
    <row r="125" spans="5:37">
      <c r="E125" s="395"/>
      <c r="F125" s="396"/>
      <c r="G125" s="396"/>
      <c r="H125" s="396"/>
      <c r="I125" s="396"/>
      <c r="J125" s="396"/>
      <c r="L125" s="396"/>
      <c r="M125" s="396"/>
      <c r="N125" s="396"/>
      <c r="O125" s="396"/>
      <c r="P125" s="396"/>
      <c r="Q125" s="396"/>
      <c r="R125" s="396"/>
      <c r="S125" s="396"/>
      <c r="T125" s="396"/>
      <c r="U125" s="396"/>
      <c r="V125" s="396"/>
      <c r="W125" s="396"/>
      <c r="X125" s="396"/>
      <c r="Y125" s="396"/>
      <c r="Z125" s="396"/>
      <c r="AA125" s="396"/>
      <c r="AB125" s="396"/>
      <c r="AC125" s="396"/>
      <c r="AD125" s="396"/>
      <c r="AE125" s="396"/>
      <c r="AF125" s="396"/>
      <c r="AG125" s="396"/>
      <c r="AH125" s="396"/>
      <c r="AI125" s="396"/>
      <c r="AJ125" s="396"/>
      <c r="AK125" s="396"/>
    </row>
    <row r="126" spans="5:37">
      <c r="E126" s="395"/>
      <c r="F126" s="396"/>
      <c r="G126" s="396"/>
      <c r="H126" s="396"/>
      <c r="I126" s="396"/>
      <c r="J126" s="396"/>
      <c r="L126" s="396"/>
      <c r="M126" s="396"/>
      <c r="N126" s="396"/>
      <c r="O126" s="396"/>
      <c r="P126" s="396"/>
      <c r="Q126" s="396"/>
      <c r="R126" s="396"/>
      <c r="S126" s="396"/>
      <c r="T126" s="396"/>
      <c r="U126" s="396"/>
      <c r="V126" s="396"/>
      <c r="W126" s="396"/>
      <c r="X126" s="396"/>
      <c r="Y126" s="396"/>
      <c r="Z126" s="396"/>
      <c r="AA126" s="396"/>
      <c r="AB126" s="396"/>
      <c r="AC126" s="396"/>
      <c r="AD126" s="396"/>
      <c r="AE126" s="396"/>
      <c r="AF126" s="396"/>
      <c r="AG126" s="396"/>
      <c r="AH126" s="396"/>
      <c r="AI126" s="396"/>
      <c r="AJ126" s="396"/>
      <c r="AK126" s="396"/>
    </row>
    <row r="127" spans="5:37">
      <c r="E127" s="395"/>
      <c r="F127" s="396"/>
      <c r="G127" s="396"/>
      <c r="H127" s="396"/>
      <c r="I127" s="396"/>
      <c r="J127" s="396"/>
      <c r="L127" s="396"/>
      <c r="M127" s="396"/>
      <c r="N127" s="396"/>
      <c r="O127" s="396"/>
      <c r="P127" s="396"/>
      <c r="Q127" s="396"/>
      <c r="R127" s="396"/>
      <c r="S127" s="396"/>
      <c r="T127" s="396"/>
      <c r="U127" s="396"/>
      <c r="V127" s="396"/>
      <c r="W127" s="396"/>
      <c r="X127" s="396"/>
      <c r="Y127" s="396"/>
      <c r="Z127" s="396"/>
      <c r="AA127" s="396"/>
      <c r="AB127" s="396"/>
      <c r="AC127" s="396"/>
      <c r="AD127" s="396"/>
      <c r="AE127" s="396"/>
      <c r="AF127" s="396"/>
      <c r="AG127" s="396"/>
      <c r="AH127" s="396"/>
      <c r="AI127" s="396"/>
      <c r="AJ127" s="396"/>
      <c r="AK127" s="396"/>
    </row>
    <row r="128" spans="5:37">
      <c r="E128" s="395"/>
      <c r="F128" s="396"/>
      <c r="G128" s="396"/>
      <c r="H128" s="396"/>
      <c r="I128" s="396"/>
      <c r="J128" s="396"/>
      <c r="L128" s="396"/>
      <c r="M128" s="396"/>
      <c r="N128" s="396"/>
      <c r="O128" s="396"/>
      <c r="P128" s="396"/>
      <c r="Q128" s="396"/>
      <c r="R128" s="396"/>
      <c r="S128" s="396"/>
      <c r="T128" s="396"/>
      <c r="U128" s="396"/>
      <c r="V128" s="396"/>
      <c r="W128" s="396"/>
      <c r="X128" s="396"/>
      <c r="Y128" s="396"/>
      <c r="Z128" s="396"/>
      <c r="AA128" s="396"/>
      <c r="AB128" s="396"/>
      <c r="AC128" s="396"/>
      <c r="AD128" s="396"/>
      <c r="AE128" s="396"/>
      <c r="AF128" s="396"/>
      <c r="AG128" s="396"/>
      <c r="AH128" s="396"/>
      <c r="AI128" s="396"/>
      <c r="AJ128" s="396"/>
      <c r="AK128" s="396"/>
    </row>
    <row r="129" spans="5:37">
      <c r="E129" s="395"/>
      <c r="F129" s="396"/>
      <c r="G129" s="396"/>
      <c r="H129" s="396"/>
      <c r="I129" s="396"/>
      <c r="J129" s="396"/>
      <c r="L129" s="396"/>
      <c r="M129" s="396"/>
      <c r="N129" s="396"/>
      <c r="O129" s="396"/>
      <c r="P129" s="396"/>
      <c r="Q129" s="396"/>
      <c r="R129" s="396"/>
      <c r="S129" s="396"/>
      <c r="T129" s="396"/>
      <c r="U129" s="396"/>
      <c r="V129" s="396"/>
      <c r="W129" s="396"/>
      <c r="X129" s="396"/>
      <c r="Y129" s="396"/>
      <c r="Z129" s="396"/>
      <c r="AA129" s="396"/>
      <c r="AB129" s="396"/>
      <c r="AC129" s="396"/>
      <c r="AD129" s="396"/>
      <c r="AE129" s="396"/>
      <c r="AF129" s="396"/>
      <c r="AG129" s="396"/>
      <c r="AH129" s="396"/>
      <c r="AI129" s="396"/>
      <c r="AJ129" s="396"/>
      <c r="AK129" s="396"/>
    </row>
    <row r="130" spans="5:37">
      <c r="E130" s="395"/>
      <c r="F130" s="396"/>
      <c r="G130" s="396"/>
      <c r="H130" s="396"/>
      <c r="I130" s="396"/>
      <c r="J130" s="396"/>
      <c r="L130" s="396"/>
      <c r="M130" s="396"/>
      <c r="N130" s="396"/>
      <c r="O130" s="396"/>
      <c r="P130" s="396"/>
      <c r="Q130" s="396"/>
      <c r="R130" s="396"/>
      <c r="S130" s="396"/>
      <c r="T130" s="396"/>
      <c r="U130" s="396"/>
      <c r="V130" s="396"/>
      <c r="W130" s="396"/>
      <c r="X130" s="396"/>
      <c r="Y130" s="396"/>
      <c r="Z130" s="396"/>
      <c r="AA130" s="396"/>
      <c r="AB130" s="396"/>
      <c r="AC130" s="396"/>
      <c r="AD130" s="396"/>
      <c r="AE130" s="396"/>
      <c r="AF130" s="396"/>
      <c r="AG130" s="396"/>
      <c r="AH130" s="396"/>
      <c r="AI130" s="396"/>
      <c r="AJ130" s="396"/>
      <c r="AK130" s="396"/>
    </row>
    <row r="131" spans="5:37">
      <c r="E131" s="395"/>
      <c r="F131" s="396"/>
      <c r="G131" s="396"/>
      <c r="H131" s="396"/>
      <c r="I131" s="396"/>
      <c r="J131" s="396"/>
      <c r="L131" s="396"/>
      <c r="M131" s="396"/>
      <c r="N131" s="396"/>
      <c r="O131" s="396"/>
      <c r="P131" s="396"/>
      <c r="Q131" s="396"/>
      <c r="R131" s="396"/>
      <c r="S131" s="396"/>
      <c r="T131" s="396"/>
      <c r="U131" s="396"/>
      <c r="V131" s="396"/>
      <c r="W131" s="396"/>
      <c r="X131" s="396"/>
      <c r="Y131" s="396"/>
      <c r="Z131" s="396"/>
      <c r="AA131" s="396"/>
      <c r="AB131" s="396"/>
      <c r="AC131" s="396"/>
      <c r="AD131" s="396"/>
      <c r="AE131" s="396"/>
      <c r="AF131" s="396"/>
      <c r="AG131" s="396"/>
      <c r="AH131" s="396"/>
      <c r="AI131" s="396"/>
      <c r="AJ131" s="396"/>
      <c r="AK131" s="396"/>
    </row>
    <row r="132" spans="5:37">
      <c r="E132" s="395"/>
      <c r="F132" s="396"/>
      <c r="G132" s="396"/>
      <c r="H132" s="396"/>
      <c r="I132" s="396"/>
      <c r="J132" s="396"/>
      <c r="L132" s="396"/>
      <c r="M132" s="396"/>
      <c r="N132" s="396"/>
      <c r="O132" s="396"/>
      <c r="P132" s="396"/>
      <c r="Q132" s="396"/>
      <c r="R132" s="396"/>
      <c r="S132" s="396"/>
      <c r="T132" s="396"/>
      <c r="U132" s="396"/>
      <c r="V132" s="396"/>
      <c r="W132" s="396"/>
      <c r="X132" s="396"/>
      <c r="Y132" s="396"/>
      <c r="Z132" s="396"/>
      <c r="AA132" s="396"/>
      <c r="AB132" s="396"/>
      <c r="AC132" s="396"/>
      <c r="AD132" s="396"/>
      <c r="AE132" s="396"/>
      <c r="AF132" s="396"/>
      <c r="AG132" s="396"/>
      <c r="AH132" s="396"/>
      <c r="AI132" s="396"/>
      <c r="AJ132" s="396"/>
      <c r="AK132" s="396"/>
    </row>
    <row r="133" spans="5:37">
      <c r="E133" s="395"/>
      <c r="F133" s="396"/>
      <c r="G133" s="396"/>
      <c r="H133" s="396"/>
      <c r="I133" s="396"/>
      <c r="J133" s="396"/>
      <c r="L133" s="396"/>
      <c r="M133" s="396"/>
      <c r="N133" s="396"/>
      <c r="O133" s="396"/>
      <c r="P133" s="396"/>
      <c r="Q133" s="396"/>
      <c r="R133" s="396"/>
      <c r="S133" s="396"/>
      <c r="T133" s="396"/>
      <c r="U133" s="396"/>
      <c r="V133" s="396"/>
      <c r="W133" s="396"/>
      <c r="X133" s="396"/>
      <c r="Y133" s="396"/>
      <c r="Z133" s="396"/>
      <c r="AA133" s="396"/>
      <c r="AB133" s="396"/>
      <c r="AC133" s="396"/>
      <c r="AD133" s="396"/>
      <c r="AE133" s="396"/>
      <c r="AF133" s="396"/>
      <c r="AG133" s="396"/>
      <c r="AH133" s="396"/>
      <c r="AI133" s="396"/>
      <c r="AJ133" s="396"/>
      <c r="AK133" s="396"/>
    </row>
    <row r="134" spans="5:37">
      <c r="E134" s="395"/>
      <c r="F134" s="396"/>
      <c r="G134" s="396"/>
      <c r="H134" s="396"/>
      <c r="I134" s="396"/>
      <c r="J134" s="396"/>
      <c r="L134" s="396"/>
      <c r="M134" s="396"/>
      <c r="N134" s="396"/>
      <c r="O134" s="396"/>
      <c r="P134" s="396"/>
      <c r="Q134" s="396"/>
      <c r="R134" s="396"/>
      <c r="S134" s="396"/>
      <c r="T134" s="396"/>
      <c r="U134" s="396"/>
      <c r="V134" s="396"/>
      <c r="W134" s="396"/>
      <c r="X134" s="396"/>
      <c r="Y134" s="396"/>
      <c r="Z134" s="396"/>
      <c r="AA134" s="396"/>
      <c r="AB134" s="396"/>
      <c r="AC134" s="396"/>
      <c r="AD134" s="396"/>
      <c r="AE134" s="396"/>
      <c r="AF134" s="396"/>
      <c r="AG134" s="396"/>
      <c r="AH134" s="396"/>
      <c r="AI134" s="396"/>
      <c r="AJ134" s="396"/>
      <c r="AK134" s="396"/>
    </row>
    <row r="135" spans="5:37">
      <c r="E135" s="395"/>
      <c r="F135" s="396"/>
      <c r="G135" s="396"/>
      <c r="H135" s="396"/>
      <c r="I135" s="396"/>
      <c r="J135" s="396"/>
      <c r="L135" s="396"/>
      <c r="M135" s="396"/>
      <c r="N135" s="396"/>
      <c r="O135" s="396"/>
      <c r="P135" s="396"/>
      <c r="Q135" s="396"/>
      <c r="R135" s="396"/>
      <c r="S135" s="396"/>
      <c r="T135" s="396"/>
      <c r="U135" s="396"/>
      <c r="V135" s="396"/>
      <c r="W135" s="396"/>
      <c r="X135" s="396"/>
      <c r="Y135" s="396"/>
      <c r="Z135" s="396"/>
      <c r="AA135" s="396"/>
      <c r="AB135" s="396"/>
      <c r="AC135" s="396"/>
      <c r="AD135" s="396"/>
      <c r="AE135" s="396"/>
      <c r="AF135" s="396"/>
      <c r="AG135" s="396"/>
      <c r="AH135" s="396"/>
      <c r="AI135" s="396"/>
      <c r="AJ135" s="396"/>
      <c r="AK135" s="396"/>
    </row>
    <row r="136" spans="5:37">
      <c r="E136" s="395"/>
      <c r="F136" s="396"/>
      <c r="G136" s="396"/>
      <c r="H136" s="396"/>
      <c r="I136" s="396"/>
      <c r="J136" s="396"/>
      <c r="L136" s="396"/>
      <c r="M136" s="396"/>
      <c r="N136" s="396"/>
      <c r="O136" s="396"/>
      <c r="P136" s="396"/>
      <c r="Q136" s="396"/>
      <c r="R136" s="396"/>
      <c r="S136" s="396"/>
      <c r="T136" s="396"/>
      <c r="U136" s="396"/>
      <c r="V136" s="396"/>
      <c r="W136" s="396"/>
      <c r="X136" s="396"/>
      <c r="Y136" s="396"/>
      <c r="Z136" s="396"/>
      <c r="AA136" s="396"/>
      <c r="AB136" s="396"/>
      <c r="AC136" s="396"/>
      <c r="AD136" s="396"/>
      <c r="AE136" s="396"/>
      <c r="AF136" s="396"/>
      <c r="AG136" s="396"/>
      <c r="AH136" s="396"/>
      <c r="AI136" s="396"/>
      <c r="AJ136" s="396"/>
      <c r="AK136" s="396"/>
    </row>
    <row r="137" spans="5:37">
      <c r="E137" s="395"/>
      <c r="F137" s="396"/>
      <c r="G137" s="396"/>
      <c r="H137" s="396"/>
      <c r="I137" s="396"/>
      <c r="J137" s="396"/>
      <c r="L137" s="396"/>
      <c r="M137" s="396"/>
      <c r="N137" s="396"/>
      <c r="O137" s="396"/>
      <c r="P137" s="396"/>
      <c r="Q137" s="396"/>
      <c r="R137" s="396"/>
      <c r="S137" s="396"/>
      <c r="T137" s="396"/>
      <c r="U137" s="396"/>
      <c r="V137" s="396"/>
      <c r="W137" s="396"/>
      <c r="X137" s="396"/>
      <c r="Y137" s="396"/>
      <c r="Z137" s="396"/>
      <c r="AA137" s="396"/>
      <c r="AB137" s="396"/>
      <c r="AC137" s="396"/>
      <c r="AD137" s="396"/>
      <c r="AE137" s="396"/>
      <c r="AF137" s="396"/>
      <c r="AG137" s="396"/>
      <c r="AH137" s="396"/>
      <c r="AI137" s="396"/>
      <c r="AJ137" s="396"/>
      <c r="AK137" s="396"/>
    </row>
    <row r="138" spans="5:37">
      <c r="E138" s="395"/>
      <c r="F138" s="396"/>
      <c r="G138" s="396"/>
      <c r="H138" s="396"/>
      <c r="I138" s="396"/>
      <c r="J138" s="396"/>
      <c r="L138" s="396"/>
      <c r="M138" s="396"/>
      <c r="N138" s="396"/>
      <c r="O138" s="396"/>
      <c r="P138" s="396"/>
      <c r="Q138" s="396"/>
      <c r="R138" s="396"/>
      <c r="S138" s="396"/>
      <c r="T138" s="396"/>
      <c r="U138" s="396"/>
      <c r="V138" s="396"/>
      <c r="W138" s="396"/>
      <c r="X138" s="396"/>
      <c r="Y138" s="396"/>
      <c r="Z138" s="396"/>
      <c r="AA138" s="396"/>
      <c r="AB138" s="396"/>
      <c r="AC138" s="396"/>
      <c r="AD138" s="396"/>
      <c r="AE138" s="396"/>
      <c r="AF138" s="396"/>
      <c r="AG138" s="396"/>
      <c r="AH138" s="396"/>
      <c r="AI138" s="396"/>
      <c r="AJ138" s="396"/>
      <c r="AK138" s="396"/>
    </row>
    <row r="139" spans="5:37">
      <c r="E139" s="395"/>
      <c r="F139" s="396"/>
      <c r="G139" s="396"/>
      <c r="H139" s="396"/>
      <c r="I139" s="396"/>
      <c r="J139" s="396"/>
      <c r="L139" s="396"/>
      <c r="M139" s="396"/>
      <c r="N139" s="396"/>
      <c r="O139" s="396"/>
      <c r="P139" s="396"/>
      <c r="Q139" s="396"/>
      <c r="R139" s="396"/>
      <c r="S139" s="396"/>
      <c r="T139" s="396"/>
      <c r="U139" s="396"/>
      <c r="V139" s="396"/>
      <c r="W139" s="396"/>
      <c r="X139" s="396"/>
      <c r="Y139" s="396"/>
      <c r="Z139" s="396"/>
      <c r="AA139" s="396"/>
      <c r="AB139" s="396"/>
      <c r="AC139" s="396"/>
      <c r="AD139" s="396"/>
      <c r="AE139" s="396"/>
      <c r="AF139" s="396"/>
      <c r="AG139" s="396"/>
      <c r="AH139" s="396"/>
      <c r="AI139" s="396"/>
      <c r="AJ139" s="396"/>
      <c r="AK139" s="396"/>
    </row>
    <row r="140" spans="5:37">
      <c r="E140" s="395"/>
      <c r="F140" s="396"/>
      <c r="G140" s="396"/>
      <c r="H140" s="396"/>
      <c r="I140" s="396"/>
      <c r="J140" s="396"/>
      <c r="L140" s="396"/>
      <c r="M140" s="396"/>
      <c r="N140" s="396"/>
      <c r="O140" s="396"/>
      <c r="P140" s="396"/>
      <c r="Q140" s="396"/>
      <c r="R140" s="396"/>
      <c r="S140" s="396"/>
      <c r="T140" s="396"/>
      <c r="U140" s="396"/>
      <c r="V140" s="396"/>
      <c r="W140" s="396"/>
      <c r="X140" s="396"/>
      <c r="Y140" s="396"/>
      <c r="Z140" s="396"/>
      <c r="AA140" s="396"/>
      <c r="AB140" s="396"/>
      <c r="AC140" s="396"/>
      <c r="AD140" s="396"/>
      <c r="AE140" s="396"/>
      <c r="AF140" s="396"/>
      <c r="AG140" s="396"/>
      <c r="AH140" s="396"/>
      <c r="AI140" s="396"/>
      <c r="AJ140" s="396"/>
      <c r="AK140" s="396"/>
    </row>
    <row r="141" spans="5:37">
      <c r="E141" s="395"/>
      <c r="F141" s="396"/>
      <c r="G141" s="396"/>
      <c r="H141" s="396"/>
      <c r="I141" s="396"/>
      <c r="J141" s="396"/>
      <c r="L141" s="396"/>
      <c r="M141" s="396"/>
      <c r="N141" s="396"/>
      <c r="O141" s="396"/>
      <c r="P141" s="396"/>
      <c r="Q141" s="396"/>
      <c r="R141" s="396"/>
      <c r="S141" s="396"/>
      <c r="T141" s="396"/>
      <c r="U141" s="396"/>
      <c r="V141" s="396"/>
      <c r="W141" s="396"/>
      <c r="X141" s="396"/>
      <c r="Y141" s="396"/>
      <c r="Z141" s="396"/>
      <c r="AA141" s="396"/>
      <c r="AB141" s="396"/>
      <c r="AC141" s="396"/>
      <c r="AD141" s="396"/>
      <c r="AE141" s="396"/>
      <c r="AF141" s="396"/>
      <c r="AG141" s="396"/>
      <c r="AH141" s="396"/>
      <c r="AI141" s="396"/>
      <c r="AJ141" s="396"/>
      <c r="AK141" s="396"/>
    </row>
    <row r="142" spans="5:37">
      <c r="E142" s="395"/>
      <c r="F142" s="396"/>
      <c r="G142" s="396"/>
      <c r="H142" s="396"/>
      <c r="I142" s="396"/>
      <c r="J142" s="396"/>
      <c r="L142" s="396"/>
      <c r="M142" s="396"/>
      <c r="N142" s="396"/>
      <c r="O142" s="396"/>
      <c r="P142" s="396"/>
      <c r="Q142" s="396"/>
      <c r="R142" s="396"/>
      <c r="S142" s="396"/>
      <c r="T142" s="396"/>
      <c r="U142" s="396"/>
      <c r="V142" s="396"/>
      <c r="W142" s="396"/>
      <c r="X142" s="396"/>
      <c r="Y142" s="396"/>
      <c r="Z142" s="396"/>
      <c r="AA142" s="396"/>
      <c r="AB142" s="396"/>
      <c r="AC142" s="396"/>
      <c r="AD142" s="396"/>
      <c r="AE142" s="396"/>
      <c r="AF142" s="396"/>
      <c r="AG142" s="396"/>
      <c r="AH142" s="396"/>
      <c r="AI142" s="396"/>
      <c r="AJ142" s="396"/>
      <c r="AK142" s="396"/>
    </row>
    <row r="143" spans="5:37">
      <c r="E143" s="395"/>
      <c r="F143" s="396"/>
      <c r="G143" s="396"/>
      <c r="H143" s="396"/>
      <c r="I143" s="396"/>
      <c r="J143" s="396"/>
      <c r="L143" s="396"/>
      <c r="M143" s="396"/>
      <c r="N143" s="396"/>
      <c r="O143" s="396"/>
      <c r="P143" s="396"/>
      <c r="Q143" s="396"/>
      <c r="R143" s="396"/>
      <c r="S143" s="396"/>
      <c r="T143" s="396"/>
      <c r="U143" s="396"/>
      <c r="V143" s="396"/>
      <c r="W143" s="396"/>
      <c r="X143" s="396"/>
      <c r="Y143" s="396"/>
      <c r="Z143" s="396"/>
      <c r="AA143" s="396"/>
      <c r="AB143" s="396"/>
      <c r="AC143" s="396"/>
      <c r="AD143" s="396"/>
      <c r="AE143" s="396"/>
      <c r="AF143" s="396"/>
      <c r="AG143" s="396"/>
      <c r="AH143" s="396"/>
      <c r="AI143" s="396"/>
      <c r="AJ143" s="396"/>
      <c r="AK143" s="396"/>
    </row>
    <row r="144" spans="5:37">
      <c r="E144" s="395"/>
      <c r="F144" s="396"/>
      <c r="G144" s="396"/>
      <c r="H144" s="396"/>
      <c r="I144" s="396"/>
      <c r="J144" s="396"/>
      <c r="L144" s="396"/>
      <c r="M144" s="396"/>
      <c r="N144" s="396"/>
      <c r="O144" s="396"/>
      <c r="P144" s="396"/>
      <c r="Q144" s="396"/>
      <c r="R144" s="396"/>
      <c r="S144" s="396"/>
      <c r="T144" s="396"/>
      <c r="U144" s="396"/>
      <c r="V144" s="396"/>
      <c r="W144" s="396"/>
      <c r="X144" s="396"/>
      <c r="Y144" s="396"/>
      <c r="Z144" s="396"/>
      <c r="AA144" s="396"/>
      <c r="AB144" s="396"/>
      <c r="AC144" s="396"/>
      <c r="AD144" s="396"/>
      <c r="AE144" s="396"/>
      <c r="AF144" s="396"/>
      <c r="AG144" s="396"/>
      <c r="AH144" s="396"/>
      <c r="AI144" s="396"/>
      <c r="AJ144" s="396"/>
      <c r="AK144" s="396"/>
    </row>
    <row r="145" spans="5:37">
      <c r="E145" s="395"/>
      <c r="F145" s="396"/>
      <c r="G145" s="396"/>
      <c r="H145" s="396"/>
      <c r="I145" s="396"/>
      <c r="J145" s="396"/>
      <c r="L145" s="396"/>
      <c r="M145" s="396"/>
      <c r="N145" s="396"/>
      <c r="O145" s="396"/>
      <c r="P145" s="396"/>
      <c r="Q145" s="396"/>
      <c r="R145" s="396"/>
      <c r="S145" s="396"/>
      <c r="T145" s="396"/>
      <c r="U145" s="396"/>
      <c r="V145" s="396"/>
      <c r="W145" s="396"/>
      <c r="X145" s="396"/>
      <c r="Y145" s="396"/>
      <c r="Z145" s="396"/>
      <c r="AA145" s="396"/>
      <c r="AB145" s="396"/>
      <c r="AC145" s="396"/>
      <c r="AD145" s="396"/>
      <c r="AE145" s="396"/>
      <c r="AF145" s="396"/>
      <c r="AG145" s="396"/>
      <c r="AH145" s="396"/>
      <c r="AI145" s="396"/>
      <c r="AJ145" s="396"/>
      <c r="AK145" s="396"/>
    </row>
    <row r="146" spans="5:37">
      <c r="E146" s="395"/>
      <c r="F146" s="396"/>
      <c r="G146" s="396"/>
      <c r="H146" s="396"/>
      <c r="I146" s="396"/>
      <c r="J146" s="396"/>
      <c r="L146" s="396"/>
      <c r="M146" s="396"/>
      <c r="N146" s="396"/>
      <c r="O146" s="396"/>
      <c r="P146" s="396"/>
      <c r="Q146" s="396"/>
      <c r="R146" s="396"/>
      <c r="S146" s="396"/>
      <c r="T146" s="396"/>
      <c r="U146" s="396"/>
      <c r="V146" s="396"/>
      <c r="W146" s="396"/>
      <c r="X146" s="396"/>
      <c r="Y146" s="396"/>
      <c r="Z146" s="396"/>
      <c r="AA146" s="396"/>
      <c r="AB146" s="396"/>
      <c r="AC146" s="396"/>
      <c r="AD146" s="396"/>
      <c r="AE146" s="396"/>
      <c r="AF146" s="396"/>
      <c r="AG146" s="396"/>
      <c r="AH146" s="396"/>
      <c r="AI146" s="396"/>
      <c r="AJ146" s="396"/>
      <c r="AK146" s="396"/>
    </row>
    <row r="147" spans="5:37">
      <c r="E147" s="395"/>
      <c r="F147" s="396"/>
      <c r="G147" s="396"/>
      <c r="H147" s="396"/>
      <c r="I147" s="396"/>
      <c r="J147" s="396"/>
      <c r="L147" s="396"/>
      <c r="M147" s="396"/>
      <c r="N147" s="396"/>
      <c r="O147" s="396"/>
      <c r="P147" s="396"/>
      <c r="Q147" s="396"/>
      <c r="R147" s="396"/>
      <c r="S147" s="396"/>
      <c r="T147" s="396"/>
      <c r="U147" s="396"/>
      <c r="V147" s="396"/>
      <c r="W147" s="396"/>
      <c r="X147" s="396"/>
      <c r="Y147" s="396"/>
      <c r="Z147" s="396"/>
      <c r="AA147" s="396"/>
      <c r="AB147" s="396"/>
      <c r="AC147" s="396"/>
      <c r="AD147" s="396"/>
      <c r="AE147" s="396"/>
      <c r="AF147" s="396"/>
      <c r="AG147" s="396"/>
      <c r="AH147" s="396"/>
      <c r="AI147" s="396"/>
      <c r="AJ147" s="396"/>
      <c r="AK147" s="396"/>
    </row>
    <row r="148" spans="5:37">
      <c r="E148" s="395"/>
      <c r="F148" s="396"/>
      <c r="G148" s="396"/>
      <c r="H148" s="396"/>
      <c r="I148" s="396"/>
      <c r="J148" s="396"/>
      <c r="L148" s="396"/>
      <c r="M148" s="396"/>
      <c r="N148" s="396"/>
      <c r="O148" s="396"/>
      <c r="P148" s="396"/>
      <c r="Q148" s="396"/>
      <c r="R148" s="396"/>
      <c r="S148" s="396"/>
      <c r="T148" s="396"/>
      <c r="U148" s="396"/>
      <c r="V148" s="396"/>
      <c r="W148" s="396"/>
      <c r="X148" s="396"/>
      <c r="Y148" s="396"/>
      <c r="Z148" s="396"/>
      <c r="AA148" s="396"/>
      <c r="AB148" s="396"/>
      <c r="AC148" s="396"/>
      <c r="AD148" s="396"/>
      <c r="AE148" s="396"/>
      <c r="AF148" s="396"/>
      <c r="AG148" s="396"/>
      <c r="AH148" s="396"/>
      <c r="AI148" s="396"/>
      <c r="AJ148" s="396"/>
      <c r="AK148" s="396"/>
    </row>
    <row r="149" spans="5:37">
      <c r="E149" s="395"/>
      <c r="F149" s="396"/>
      <c r="G149" s="396"/>
      <c r="H149" s="396"/>
      <c r="I149" s="396"/>
      <c r="J149" s="396"/>
      <c r="L149" s="396"/>
      <c r="M149" s="396"/>
      <c r="N149" s="396"/>
      <c r="O149" s="396"/>
      <c r="P149" s="396"/>
      <c r="Q149" s="396"/>
      <c r="R149" s="396"/>
      <c r="S149" s="396"/>
      <c r="T149" s="396"/>
      <c r="U149" s="396"/>
      <c r="V149" s="396"/>
      <c r="W149" s="396"/>
      <c r="X149" s="396"/>
      <c r="Y149" s="396"/>
      <c r="Z149" s="396"/>
      <c r="AA149" s="396"/>
      <c r="AB149" s="396"/>
      <c r="AC149" s="396"/>
      <c r="AD149" s="396"/>
      <c r="AE149" s="396"/>
      <c r="AF149" s="396"/>
      <c r="AG149" s="396"/>
      <c r="AH149" s="396"/>
      <c r="AI149" s="396"/>
      <c r="AJ149" s="396"/>
      <c r="AK149" s="396"/>
    </row>
    <row r="150" spans="5:37">
      <c r="E150" s="395"/>
      <c r="F150" s="396"/>
      <c r="G150" s="396"/>
      <c r="H150" s="396"/>
      <c r="I150" s="396"/>
      <c r="J150" s="396"/>
      <c r="L150" s="396"/>
      <c r="M150" s="396"/>
      <c r="N150" s="396"/>
      <c r="O150" s="396"/>
      <c r="P150" s="396"/>
      <c r="Q150" s="396"/>
      <c r="R150" s="396"/>
      <c r="S150" s="396"/>
      <c r="T150" s="396"/>
      <c r="U150" s="396"/>
      <c r="V150" s="396"/>
      <c r="W150" s="396"/>
      <c r="X150" s="396"/>
      <c r="Y150" s="396"/>
      <c r="Z150" s="396"/>
      <c r="AA150" s="396"/>
      <c r="AB150" s="396"/>
      <c r="AC150" s="396"/>
      <c r="AD150" s="396"/>
      <c r="AE150" s="396"/>
      <c r="AF150" s="396"/>
      <c r="AG150" s="396"/>
      <c r="AH150" s="396"/>
      <c r="AI150" s="396"/>
      <c r="AJ150" s="396"/>
      <c r="AK150" s="396"/>
    </row>
    <row r="151" spans="5:37">
      <c r="E151" s="395"/>
      <c r="F151" s="396"/>
      <c r="G151" s="396"/>
      <c r="H151" s="396"/>
      <c r="I151" s="396"/>
      <c r="J151" s="396"/>
      <c r="L151" s="396"/>
      <c r="M151" s="396"/>
      <c r="N151" s="396"/>
      <c r="O151" s="396"/>
      <c r="P151" s="396"/>
      <c r="Q151" s="396"/>
      <c r="R151" s="396"/>
      <c r="S151" s="396"/>
      <c r="T151" s="396"/>
      <c r="U151" s="396"/>
      <c r="V151" s="396"/>
      <c r="W151" s="396"/>
      <c r="X151" s="396"/>
      <c r="Y151" s="396"/>
      <c r="Z151" s="396"/>
      <c r="AA151" s="396"/>
      <c r="AB151" s="396"/>
      <c r="AC151" s="396"/>
      <c r="AD151" s="396"/>
      <c r="AE151" s="396"/>
      <c r="AF151" s="396"/>
      <c r="AG151" s="396"/>
      <c r="AH151" s="396"/>
      <c r="AI151" s="396"/>
      <c r="AJ151" s="396"/>
      <c r="AK151" s="396"/>
    </row>
    <row r="152" spans="5:37">
      <c r="E152" s="395"/>
      <c r="F152" s="396"/>
      <c r="G152" s="396"/>
      <c r="H152" s="396"/>
      <c r="I152" s="396"/>
      <c r="J152" s="396"/>
      <c r="L152" s="396"/>
      <c r="M152" s="396"/>
      <c r="N152" s="396"/>
      <c r="O152" s="396"/>
      <c r="P152" s="396"/>
      <c r="Q152" s="396"/>
      <c r="R152" s="396"/>
      <c r="S152" s="396"/>
      <c r="T152" s="396"/>
      <c r="U152" s="396"/>
      <c r="V152" s="396"/>
      <c r="W152" s="396"/>
      <c r="X152" s="396"/>
      <c r="Y152" s="396"/>
      <c r="Z152" s="396"/>
      <c r="AA152" s="396"/>
      <c r="AB152" s="396"/>
      <c r="AC152" s="396"/>
      <c r="AD152" s="396"/>
      <c r="AE152" s="396"/>
      <c r="AF152" s="396"/>
      <c r="AG152" s="396"/>
      <c r="AH152" s="396"/>
      <c r="AI152" s="396"/>
      <c r="AJ152" s="396"/>
      <c r="AK152" s="396"/>
    </row>
    <row r="153" spans="5:37">
      <c r="E153" s="395"/>
      <c r="F153" s="396"/>
      <c r="G153" s="396"/>
      <c r="H153" s="396"/>
      <c r="I153" s="396"/>
      <c r="J153" s="396"/>
      <c r="L153" s="396"/>
      <c r="M153" s="396"/>
      <c r="N153" s="396"/>
      <c r="O153" s="396"/>
      <c r="P153" s="396"/>
      <c r="Q153" s="396"/>
      <c r="R153" s="396"/>
      <c r="S153" s="396"/>
      <c r="T153" s="396"/>
      <c r="U153" s="396"/>
      <c r="V153" s="396"/>
      <c r="W153" s="396"/>
      <c r="X153" s="396"/>
      <c r="Y153" s="396"/>
      <c r="Z153" s="396"/>
      <c r="AA153" s="396"/>
      <c r="AB153" s="396"/>
      <c r="AC153" s="396"/>
      <c r="AD153" s="396"/>
      <c r="AE153" s="396"/>
      <c r="AF153" s="396"/>
      <c r="AG153" s="396"/>
      <c r="AH153" s="396"/>
      <c r="AI153" s="396"/>
      <c r="AJ153" s="396"/>
      <c r="AK153" s="396"/>
    </row>
    <row r="154" spans="5:37">
      <c r="E154" s="395"/>
      <c r="F154" s="396"/>
      <c r="G154" s="396"/>
      <c r="H154" s="396"/>
      <c r="I154" s="396"/>
      <c r="J154" s="396"/>
      <c r="L154" s="396"/>
      <c r="M154" s="396"/>
      <c r="N154" s="396"/>
      <c r="O154" s="396"/>
      <c r="P154" s="396"/>
      <c r="Q154" s="396"/>
      <c r="R154" s="396"/>
      <c r="S154" s="396"/>
      <c r="T154" s="396"/>
      <c r="U154" s="396"/>
      <c r="V154" s="396"/>
      <c r="W154" s="396"/>
      <c r="X154" s="396"/>
      <c r="Y154" s="396"/>
      <c r="Z154" s="396"/>
      <c r="AA154" s="396"/>
      <c r="AB154" s="396"/>
      <c r="AC154" s="396"/>
      <c r="AD154" s="396"/>
      <c r="AE154" s="396"/>
      <c r="AF154" s="396"/>
      <c r="AG154" s="396"/>
      <c r="AH154" s="396"/>
      <c r="AI154" s="396"/>
      <c r="AJ154" s="396"/>
      <c r="AK154" s="396"/>
    </row>
    <row r="155" spans="5:37">
      <c r="E155" s="395"/>
      <c r="F155" s="396"/>
      <c r="G155" s="396"/>
      <c r="H155" s="396"/>
      <c r="I155" s="396"/>
      <c r="J155" s="396"/>
      <c r="L155" s="396"/>
      <c r="M155" s="396"/>
      <c r="N155" s="396"/>
      <c r="O155" s="396"/>
      <c r="P155" s="396"/>
      <c r="Q155" s="396"/>
      <c r="R155" s="396"/>
      <c r="S155" s="396"/>
      <c r="T155" s="396"/>
      <c r="U155" s="396"/>
      <c r="V155" s="396"/>
      <c r="W155" s="396"/>
      <c r="X155" s="396"/>
      <c r="Y155" s="396"/>
      <c r="Z155" s="396"/>
      <c r="AA155" s="396"/>
      <c r="AB155" s="396"/>
      <c r="AC155" s="396"/>
      <c r="AD155" s="396"/>
      <c r="AE155" s="396"/>
      <c r="AF155" s="396"/>
      <c r="AG155" s="396"/>
      <c r="AH155" s="396"/>
      <c r="AI155" s="396"/>
      <c r="AJ155" s="396"/>
      <c r="AK155" s="396"/>
    </row>
    <row r="156" spans="5:37">
      <c r="E156" s="395"/>
      <c r="F156" s="396"/>
      <c r="G156" s="396"/>
      <c r="H156" s="396"/>
      <c r="I156" s="396"/>
      <c r="J156" s="396"/>
      <c r="L156" s="396"/>
      <c r="M156" s="396"/>
      <c r="N156" s="396"/>
      <c r="O156" s="396"/>
      <c r="P156" s="396"/>
      <c r="Q156" s="396"/>
      <c r="R156" s="396"/>
      <c r="S156" s="396"/>
      <c r="T156" s="396"/>
      <c r="U156" s="396"/>
      <c r="V156" s="396"/>
      <c r="W156" s="396"/>
      <c r="X156" s="396"/>
      <c r="Y156" s="396"/>
      <c r="Z156" s="396"/>
      <c r="AA156" s="396"/>
      <c r="AB156" s="396"/>
      <c r="AC156" s="396"/>
      <c r="AD156" s="396"/>
      <c r="AE156" s="396"/>
      <c r="AF156" s="396"/>
      <c r="AG156" s="396"/>
      <c r="AH156" s="396"/>
      <c r="AI156" s="396"/>
      <c r="AJ156" s="396"/>
      <c r="AK156" s="396"/>
    </row>
    <row r="157" spans="5:37">
      <c r="E157" s="395"/>
      <c r="F157" s="396"/>
      <c r="G157" s="396"/>
      <c r="H157" s="396"/>
      <c r="I157" s="396"/>
      <c r="J157" s="396"/>
      <c r="L157" s="396"/>
      <c r="M157" s="396"/>
      <c r="N157" s="396"/>
      <c r="O157" s="396"/>
      <c r="P157" s="396"/>
      <c r="Q157" s="396"/>
      <c r="R157" s="396"/>
      <c r="S157" s="396"/>
      <c r="T157" s="396"/>
      <c r="U157" s="396"/>
      <c r="V157" s="396"/>
      <c r="W157" s="396"/>
      <c r="X157" s="396"/>
      <c r="Y157" s="396"/>
      <c r="Z157" s="396"/>
      <c r="AA157" s="396"/>
      <c r="AB157" s="396"/>
      <c r="AC157" s="396"/>
      <c r="AD157" s="396"/>
      <c r="AE157" s="396"/>
      <c r="AF157" s="396"/>
      <c r="AG157" s="396"/>
      <c r="AH157" s="396"/>
      <c r="AI157" s="396"/>
      <c r="AJ157" s="396"/>
      <c r="AK157" s="396"/>
    </row>
    <row r="158" spans="5:37">
      <c r="E158" s="395"/>
      <c r="F158" s="396"/>
      <c r="G158" s="396"/>
      <c r="H158" s="396"/>
      <c r="I158" s="396"/>
      <c r="J158" s="396"/>
      <c r="L158" s="396"/>
      <c r="M158" s="396"/>
      <c r="N158" s="396"/>
      <c r="O158" s="396"/>
      <c r="P158" s="396"/>
      <c r="Q158" s="396"/>
      <c r="R158" s="396"/>
      <c r="S158" s="396"/>
      <c r="T158" s="396"/>
      <c r="U158" s="396"/>
      <c r="V158" s="396"/>
      <c r="W158" s="396"/>
      <c r="X158" s="396"/>
      <c r="Y158" s="396"/>
      <c r="Z158" s="396"/>
      <c r="AA158" s="396"/>
      <c r="AB158" s="396"/>
      <c r="AC158" s="396"/>
      <c r="AD158" s="396"/>
      <c r="AE158" s="396"/>
      <c r="AF158" s="396"/>
      <c r="AG158" s="396"/>
      <c r="AH158" s="396"/>
      <c r="AI158" s="396"/>
      <c r="AJ158" s="396"/>
      <c r="AK158" s="396"/>
    </row>
    <row r="159" spans="5:37">
      <c r="E159" s="395"/>
      <c r="F159" s="396"/>
      <c r="G159" s="396"/>
      <c r="H159" s="396"/>
      <c r="I159" s="396"/>
      <c r="J159" s="396"/>
      <c r="L159" s="396"/>
      <c r="M159" s="396"/>
      <c r="N159" s="396"/>
      <c r="O159" s="396"/>
      <c r="P159" s="396"/>
      <c r="Q159" s="396"/>
      <c r="R159" s="396"/>
      <c r="S159" s="396"/>
      <c r="T159" s="396"/>
      <c r="U159" s="396"/>
      <c r="V159" s="396"/>
      <c r="W159" s="396"/>
      <c r="X159" s="396"/>
      <c r="Y159" s="396"/>
      <c r="Z159" s="396"/>
      <c r="AA159" s="396"/>
      <c r="AB159" s="396"/>
      <c r="AC159" s="396"/>
      <c r="AD159" s="396"/>
      <c r="AE159" s="396"/>
      <c r="AF159" s="396"/>
      <c r="AG159" s="396"/>
      <c r="AH159" s="396"/>
      <c r="AI159" s="396"/>
      <c r="AJ159" s="396"/>
      <c r="AK159" s="396"/>
    </row>
    <row r="160" spans="5:37">
      <c r="E160" s="395"/>
      <c r="F160" s="396"/>
      <c r="G160" s="396"/>
      <c r="H160" s="396"/>
      <c r="I160" s="396"/>
      <c r="J160" s="396"/>
      <c r="L160" s="396"/>
      <c r="M160" s="396"/>
      <c r="N160" s="396"/>
      <c r="O160" s="396"/>
      <c r="P160" s="396"/>
      <c r="Q160" s="396"/>
      <c r="R160" s="396"/>
      <c r="S160" s="396"/>
      <c r="T160" s="396"/>
      <c r="U160" s="396"/>
      <c r="V160" s="396"/>
      <c r="W160" s="396"/>
      <c r="X160" s="396"/>
      <c r="Y160" s="396"/>
      <c r="Z160" s="396"/>
      <c r="AA160" s="396"/>
      <c r="AB160" s="396"/>
      <c r="AC160" s="396"/>
      <c r="AD160" s="396"/>
      <c r="AE160" s="396"/>
      <c r="AF160" s="396"/>
      <c r="AG160" s="396"/>
      <c r="AH160" s="396"/>
      <c r="AI160" s="396"/>
      <c r="AJ160" s="396"/>
      <c r="AK160" s="396"/>
    </row>
    <row r="161" spans="5:37">
      <c r="E161" s="395"/>
      <c r="F161" s="396"/>
      <c r="G161" s="396"/>
      <c r="H161" s="396"/>
      <c r="I161" s="396"/>
      <c r="J161" s="396"/>
      <c r="L161" s="396"/>
      <c r="M161" s="396"/>
      <c r="N161" s="396"/>
      <c r="O161" s="396"/>
      <c r="P161" s="396"/>
      <c r="Q161" s="396"/>
      <c r="R161" s="396"/>
      <c r="S161" s="396"/>
      <c r="T161" s="396"/>
      <c r="U161" s="396"/>
      <c r="V161" s="396"/>
      <c r="W161" s="396"/>
      <c r="X161" s="396"/>
      <c r="Y161" s="396"/>
      <c r="Z161" s="396"/>
      <c r="AA161" s="396"/>
      <c r="AB161" s="396"/>
      <c r="AC161" s="396"/>
      <c r="AD161" s="396"/>
      <c r="AE161" s="396"/>
      <c r="AF161" s="396"/>
      <c r="AG161" s="396"/>
      <c r="AH161" s="396"/>
      <c r="AI161" s="396"/>
      <c r="AJ161" s="396"/>
      <c r="AK161" s="396"/>
    </row>
    <row r="162" spans="5:37">
      <c r="E162" s="395"/>
      <c r="F162" s="396"/>
      <c r="G162" s="396"/>
      <c r="H162" s="396"/>
      <c r="I162" s="396"/>
      <c r="J162" s="396"/>
      <c r="L162" s="396"/>
      <c r="M162" s="396"/>
      <c r="N162" s="396"/>
      <c r="O162" s="396"/>
      <c r="P162" s="396"/>
      <c r="Q162" s="396"/>
      <c r="R162" s="396"/>
      <c r="S162" s="396"/>
      <c r="T162" s="396"/>
      <c r="U162" s="396"/>
      <c r="V162" s="396"/>
      <c r="W162" s="396"/>
      <c r="X162" s="396"/>
      <c r="Y162" s="396"/>
      <c r="Z162" s="396"/>
      <c r="AA162" s="396"/>
      <c r="AB162" s="396"/>
      <c r="AC162" s="396"/>
      <c r="AD162" s="396"/>
      <c r="AE162" s="396"/>
      <c r="AF162" s="396"/>
      <c r="AG162" s="396"/>
      <c r="AH162" s="396"/>
      <c r="AI162" s="396"/>
      <c r="AJ162" s="396"/>
      <c r="AK162" s="396"/>
    </row>
    <row r="163" spans="5:37">
      <c r="E163" s="395"/>
      <c r="F163" s="396"/>
      <c r="G163" s="396"/>
      <c r="H163" s="396"/>
      <c r="I163" s="396"/>
      <c r="J163" s="396"/>
      <c r="L163" s="396"/>
      <c r="M163" s="396"/>
      <c r="N163" s="396"/>
      <c r="O163" s="396"/>
      <c r="P163" s="396"/>
      <c r="Q163" s="396"/>
      <c r="R163" s="396"/>
      <c r="S163" s="396"/>
      <c r="T163" s="396"/>
      <c r="U163" s="396"/>
      <c r="V163" s="396"/>
      <c r="W163" s="396"/>
      <c r="X163" s="396"/>
      <c r="Y163" s="396"/>
      <c r="Z163" s="396"/>
      <c r="AA163" s="396"/>
      <c r="AB163" s="396"/>
      <c r="AC163" s="396"/>
      <c r="AD163" s="396"/>
      <c r="AE163" s="396"/>
      <c r="AF163" s="396"/>
      <c r="AG163" s="396"/>
      <c r="AH163" s="396"/>
      <c r="AI163" s="396"/>
      <c r="AJ163" s="396"/>
      <c r="AK163" s="396"/>
    </row>
    <row r="164" spans="5:37">
      <c r="E164" s="395"/>
      <c r="F164" s="396"/>
      <c r="G164" s="396"/>
      <c r="H164" s="396"/>
      <c r="I164" s="396"/>
      <c r="J164" s="396"/>
      <c r="L164" s="396"/>
      <c r="M164" s="396"/>
      <c r="N164" s="396"/>
      <c r="O164" s="396"/>
      <c r="P164" s="396"/>
      <c r="Q164" s="396"/>
      <c r="R164" s="396"/>
      <c r="S164" s="396"/>
      <c r="T164" s="396"/>
      <c r="U164" s="396"/>
      <c r="V164" s="396"/>
      <c r="W164" s="396"/>
      <c r="X164" s="396"/>
      <c r="Y164" s="396"/>
      <c r="Z164" s="396"/>
      <c r="AA164" s="396"/>
      <c r="AB164" s="396"/>
      <c r="AC164" s="396"/>
      <c r="AD164" s="396"/>
      <c r="AE164" s="396"/>
      <c r="AF164" s="396"/>
      <c r="AG164" s="396"/>
      <c r="AH164" s="396"/>
      <c r="AI164" s="396"/>
      <c r="AJ164" s="396"/>
      <c r="AK164" s="396"/>
    </row>
    <row r="165" spans="5:37">
      <c r="E165" s="395"/>
      <c r="F165" s="396"/>
      <c r="G165" s="396"/>
      <c r="H165" s="396"/>
      <c r="I165" s="396"/>
      <c r="J165" s="396"/>
      <c r="L165" s="396"/>
      <c r="M165" s="396"/>
      <c r="N165" s="396"/>
      <c r="O165" s="396"/>
      <c r="P165" s="396"/>
      <c r="Q165" s="396"/>
      <c r="R165" s="396"/>
      <c r="S165" s="396"/>
      <c r="T165" s="396"/>
      <c r="U165" s="396"/>
      <c r="V165" s="396"/>
      <c r="W165" s="396"/>
      <c r="X165" s="396"/>
      <c r="Y165" s="396"/>
      <c r="Z165" s="396"/>
      <c r="AA165" s="396"/>
      <c r="AB165" s="396"/>
      <c r="AC165" s="396"/>
      <c r="AD165" s="396"/>
      <c r="AE165" s="396"/>
      <c r="AF165" s="396"/>
      <c r="AG165" s="396"/>
      <c r="AH165" s="396"/>
      <c r="AI165" s="396"/>
      <c r="AJ165" s="396"/>
      <c r="AK165" s="396"/>
    </row>
    <row r="166" spans="5:37">
      <c r="E166" s="395"/>
      <c r="F166" s="396"/>
      <c r="G166" s="396"/>
      <c r="H166" s="396"/>
      <c r="I166" s="396"/>
      <c r="J166" s="396"/>
      <c r="L166" s="396"/>
      <c r="M166" s="396"/>
      <c r="N166" s="396"/>
      <c r="O166" s="396"/>
      <c r="P166" s="396"/>
      <c r="Q166" s="396"/>
      <c r="R166" s="396"/>
      <c r="S166" s="396"/>
      <c r="T166" s="396"/>
      <c r="U166" s="396"/>
      <c r="V166" s="396"/>
      <c r="W166" s="396"/>
      <c r="X166" s="396"/>
      <c r="Y166" s="396"/>
      <c r="Z166" s="396"/>
      <c r="AA166" s="396"/>
      <c r="AB166" s="396"/>
      <c r="AC166" s="396"/>
      <c r="AD166" s="396"/>
      <c r="AE166" s="396"/>
      <c r="AF166" s="396"/>
      <c r="AG166" s="396"/>
      <c r="AH166" s="396"/>
      <c r="AI166" s="396"/>
      <c r="AJ166" s="396"/>
      <c r="AK166" s="396"/>
    </row>
    <row r="167" spans="5:37">
      <c r="E167" s="395"/>
      <c r="F167" s="396"/>
      <c r="G167" s="396"/>
      <c r="H167" s="396"/>
      <c r="I167" s="396"/>
      <c r="J167" s="396"/>
      <c r="L167" s="396"/>
      <c r="M167" s="396"/>
      <c r="N167" s="396"/>
      <c r="O167" s="396"/>
      <c r="P167" s="396"/>
      <c r="Q167" s="396"/>
      <c r="R167" s="396"/>
      <c r="S167" s="396"/>
      <c r="T167" s="396"/>
      <c r="U167" s="396"/>
      <c r="V167" s="396"/>
      <c r="W167" s="396"/>
      <c r="X167" s="396"/>
      <c r="Y167" s="396"/>
      <c r="Z167" s="396"/>
      <c r="AA167" s="396"/>
      <c r="AB167" s="396"/>
      <c r="AC167" s="396"/>
      <c r="AD167" s="396"/>
      <c r="AE167" s="396"/>
      <c r="AF167" s="396"/>
      <c r="AG167" s="396"/>
      <c r="AH167" s="396"/>
      <c r="AI167" s="396"/>
      <c r="AJ167" s="396"/>
      <c r="AK167" s="396"/>
    </row>
    <row r="168" spans="5:37">
      <c r="E168" s="395"/>
      <c r="F168" s="396"/>
      <c r="G168" s="396"/>
      <c r="H168" s="396"/>
      <c r="I168" s="396"/>
      <c r="J168" s="396"/>
      <c r="L168" s="396"/>
      <c r="M168" s="396"/>
      <c r="N168" s="396"/>
      <c r="O168" s="396"/>
      <c r="P168" s="396"/>
      <c r="Q168" s="396"/>
      <c r="R168" s="396"/>
      <c r="S168" s="396"/>
      <c r="T168" s="396"/>
      <c r="U168" s="396"/>
      <c r="V168" s="396"/>
      <c r="W168" s="396"/>
      <c r="X168" s="396"/>
      <c r="Y168" s="396"/>
      <c r="Z168" s="396"/>
      <c r="AA168" s="396"/>
      <c r="AB168" s="396"/>
      <c r="AC168" s="396"/>
      <c r="AD168" s="396"/>
      <c r="AE168" s="396"/>
      <c r="AF168" s="396"/>
      <c r="AG168" s="396"/>
      <c r="AH168" s="396"/>
      <c r="AI168" s="396"/>
      <c r="AJ168" s="396"/>
      <c r="AK168" s="396"/>
    </row>
    <row r="169" spans="5:37">
      <c r="E169" s="395"/>
      <c r="F169" s="396"/>
      <c r="G169" s="396"/>
      <c r="H169" s="396"/>
      <c r="I169" s="396"/>
      <c r="J169" s="396"/>
      <c r="L169" s="396"/>
      <c r="M169" s="396"/>
      <c r="N169" s="396"/>
      <c r="O169" s="396"/>
      <c r="P169" s="396"/>
      <c r="Q169" s="396"/>
      <c r="R169" s="396"/>
      <c r="S169" s="396"/>
      <c r="T169" s="396"/>
      <c r="U169" s="396"/>
      <c r="V169" s="396"/>
      <c r="W169" s="396"/>
      <c r="X169" s="396"/>
      <c r="Y169" s="396"/>
      <c r="Z169" s="396"/>
      <c r="AA169" s="396"/>
      <c r="AB169" s="396"/>
      <c r="AC169" s="396"/>
      <c r="AD169" s="396"/>
      <c r="AE169" s="396"/>
      <c r="AF169" s="396"/>
      <c r="AG169" s="396"/>
      <c r="AH169" s="396"/>
      <c r="AI169" s="396"/>
      <c r="AJ169" s="396"/>
      <c r="AK169" s="396"/>
    </row>
    <row r="170" spans="5:37">
      <c r="E170" s="395"/>
      <c r="F170" s="396"/>
      <c r="G170" s="396"/>
      <c r="H170" s="396"/>
      <c r="I170" s="396"/>
      <c r="J170" s="396"/>
      <c r="L170" s="396"/>
      <c r="M170" s="396"/>
      <c r="N170" s="396"/>
      <c r="O170" s="396"/>
      <c r="P170" s="396"/>
      <c r="Q170" s="396"/>
      <c r="R170" s="396"/>
      <c r="S170" s="396"/>
      <c r="T170" s="396"/>
      <c r="U170" s="396"/>
      <c r="V170" s="396"/>
      <c r="W170" s="396"/>
      <c r="X170" s="396"/>
      <c r="Y170" s="396"/>
      <c r="Z170" s="396"/>
      <c r="AA170" s="396"/>
      <c r="AB170" s="396"/>
      <c r="AC170" s="396"/>
      <c r="AD170" s="396"/>
      <c r="AE170" s="396"/>
      <c r="AF170" s="396"/>
      <c r="AG170" s="396"/>
      <c r="AH170" s="396"/>
      <c r="AI170" s="396"/>
      <c r="AJ170" s="396"/>
      <c r="AK170" s="396"/>
    </row>
    <row r="171" spans="5:37">
      <c r="E171" s="395"/>
      <c r="F171" s="396"/>
      <c r="G171" s="396"/>
      <c r="H171" s="396"/>
      <c r="I171" s="396"/>
      <c r="J171" s="396"/>
      <c r="L171" s="396"/>
      <c r="M171" s="396"/>
      <c r="N171" s="396"/>
      <c r="O171" s="396"/>
      <c r="P171" s="396"/>
      <c r="Q171" s="396"/>
      <c r="R171" s="396"/>
      <c r="S171" s="396"/>
      <c r="T171" s="396"/>
      <c r="U171" s="396"/>
      <c r="V171" s="396"/>
      <c r="W171" s="396"/>
      <c r="X171" s="396"/>
      <c r="Y171" s="396"/>
      <c r="Z171" s="396"/>
      <c r="AA171" s="396"/>
      <c r="AB171" s="396"/>
      <c r="AC171" s="396"/>
      <c r="AD171" s="396"/>
      <c r="AE171" s="396"/>
      <c r="AF171" s="396"/>
      <c r="AG171" s="396"/>
      <c r="AH171" s="396"/>
      <c r="AI171" s="396"/>
      <c r="AJ171" s="396"/>
      <c r="AK171" s="396"/>
    </row>
    <row r="172" spans="5:37">
      <c r="E172" s="395"/>
      <c r="F172" s="396"/>
      <c r="G172" s="396"/>
      <c r="H172" s="396"/>
      <c r="I172" s="396"/>
      <c r="J172" s="396"/>
      <c r="L172" s="396"/>
      <c r="M172" s="396"/>
      <c r="N172" s="396"/>
      <c r="O172" s="396"/>
      <c r="P172" s="396"/>
      <c r="Q172" s="396"/>
      <c r="R172" s="396"/>
      <c r="S172" s="396"/>
      <c r="T172" s="396"/>
      <c r="U172" s="396"/>
      <c r="V172" s="396"/>
      <c r="W172" s="396"/>
      <c r="X172" s="396"/>
      <c r="Y172" s="396"/>
      <c r="Z172" s="396"/>
      <c r="AA172" s="396"/>
      <c r="AB172" s="396"/>
      <c r="AC172" s="396"/>
      <c r="AD172" s="396"/>
      <c r="AE172" s="396"/>
      <c r="AF172" s="396"/>
      <c r="AG172" s="396"/>
      <c r="AH172" s="396"/>
      <c r="AI172" s="396"/>
      <c r="AJ172" s="396"/>
      <c r="AK172" s="396"/>
    </row>
    <row r="173" spans="5:37">
      <c r="E173" s="395"/>
      <c r="F173" s="396"/>
      <c r="G173" s="396"/>
      <c r="H173" s="396"/>
      <c r="I173" s="396"/>
      <c r="J173" s="396"/>
      <c r="L173" s="396"/>
      <c r="M173" s="396"/>
      <c r="N173" s="396"/>
      <c r="O173" s="396"/>
      <c r="P173" s="396"/>
      <c r="Q173" s="396"/>
      <c r="R173" s="396"/>
      <c r="S173" s="396"/>
      <c r="T173" s="396"/>
      <c r="U173" s="396"/>
      <c r="V173" s="396"/>
      <c r="W173" s="396"/>
      <c r="X173" s="396"/>
      <c r="Y173" s="396"/>
      <c r="Z173" s="396"/>
      <c r="AA173" s="396"/>
      <c r="AB173" s="396"/>
      <c r="AC173" s="396"/>
      <c r="AD173" s="396"/>
      <c r="AE173" s="396"/>
      <c r="AF173" s="396"/>
      <c r="AG173" s="396"/>
      <c r="AH173" s="396"/>
      <c r="AI173" s="396"/>
      <c r="AJ173" s="396"/>
      <c r="AK173" s="396"/>
    </row>
    <row r="174" spans="5:37">
      <c r="E174" s="395"/>
      <c r="F174" s="396"/>
      <c r="G174" s="396"/>
      <c r="H174" s="396"/>
      <c r="I174" s="396"/>
      <c r="J174" s="396"/>
      <c r="L174" s="396"/>
      <c r="M174" s="396"/>
      <c r="N174" s="396"/>
      <c r="O174" s="396"/>
      <c r="P174" s="396"/>
      <c r="Q174" s="396"/>
      <c r="R174" s="396"/>
      <c r="S174" s="396"/>
      <c r="T174" s="396"/>
      <c r="U174" s="396"/>
      <c r="V174" s="396"/>
      <c r="W174" s="396"/>
      <c r="X174" s="396"/>
      <c r="Y174" s="396"/>
      <c r="Z174" s="396"/>
      <c r="AA174" s="396"/>
      <c r="AB174" s="396"/>
      <c r="AC174" s="396"/>
      <c r="AD174" s="396"/>
      <c r="AE174" s="396"/>
      <c r="AF174" s="396"/>
      <c r="AG174" s="396"/>
      <c r="AH174" s="396"/>
      <c r="AI174" s="396"/>
      <c r="AJ174" s="396"/>
      <c r="AK174" s="396"/>
    </row>
    <row r="175" spans="5:37">
      <c r="E175" s="395"/>
      <c r="F175" s="396"/>
      <c r="G175" s="396"/>
      <c r="H175" s="396"/>
      <c r="I175" s="396"/>
      <c r="J175" s="396"/>
      <c r="L175" s="396"/>
      <c r="M175" s="396"/>
      <c r="N175" s="396"/>
      <c r="O175" s="396"/>
      <c r="P175" s="396"/>
      <c r="Q175" s="396"/>
      <c r="R175" s="396"/>
      <c r="S175" s="396"/>
      <c r="T175" s="396"/>
      <c r="U175" s="396"/>
      <c r="V175" s="396"/>
      <c r="W175" s="396"/>
      <c r="X175" s="396"/>
      <c r="Y175" s="396"/>
      <c r="Z175" s="396"/>
      <c r="AA175" s="396"/>
      <c r="AB175" s="396"/>
      <c r="AC175" s="396"/>
      <c r="AD175" s="396"/>
      <c r="AE175" s="396"/>
      <c r="AF175" s="396"/>
      <c r="AG175" s="396"/>
      <c r="AH175" s="396"/>
      <c r="AI175" s="396"/>
      <c r="AJ175" s="396"/>
      <c r="AK175" s="396"/>
    </row>
    <row r="176" spans="5:37">
      <c r="E176" s="395"/>
      <c r="F176" s="396"/>
      <c r="G176" s="396"/>
      <c r="H176" s="396"/>
      <c r="I176" s="396"/>
      <c r="J176" s="396"/>
      <c r="L176" s="396"/>
      <c r="M176" s="396"/>
      <c r="N176" s="396"/>
      <c r="O176" s="396"/>
      <c r="P176" s="396"/>
      <c r="Q176" s="396"/>
      <c r="R176" s="396"/>
      <c r="S176" s="396"/>
      <c r="T176" s="396"/>
      <c r="U176" s="396"/>
      <c r="V176" s="396"/>
      <c r="W176" s="396"/>
      <c r="X176" s="396"/>
      <c r="Y176" s="396"/>
      <c r="Z176" s="396"/>
      <c r="AA176" s="396"/>
      <c r="AB176" s="396"/>
      <c r="AC176" s="396"/>
      <c r="AD176" s="396"/>
      <c r="AE176" s="396"/>
      <c r="AF176" s="396"/>
      <c r="AG176" s="396"/>
      <c r="AH176" s="396"/>
      <c r="AI176" s="396"/>
      <c r="AJ176" s="396"/>
      <c r="AK176" s="396"/>
    </row>
    <row r="177" spans="5:37">
      <c r="E177" s="395"/>
      <c r="F177" s="396"/>
      <c r="G177" s="396"/>
      <c r="H177" s="396"/>
      <c r="I177" s="396"/>
      <c r="J177" s="396"/>
      <c r="L177" s="396"/>
      <c r="M177" s="396"/>
      <c r="N177" s="396"/>
      <c r="O177" s="396"/>
      <c r="P177" s="396"/>
      <c r="Q177" s="396"/>
      <c r="R177" s="396"/>
      <c r="S177" s="396"/>
      <c r="T177" s="396"/>
      <c r="U177" s="396"/>
      <c r="V177" s="396"/>
      <c r="W177" s="396"/>
      <c r="X177" s="396"/>
      <c r="Y177" s="396"/>
      <c r="Z177" s="396"/>
      <c r="AA177" s="396"/>
      <c r="AB177" s="396"/>
      <c r="AC177" s="396"/>
      <c r="AD177" s="396"/>
      <c r="AE177" s="396"/>
      <c r="AF177" s="396"/>
      <c r="AG177" s="396"/>
      <c r="AH177" s="396"/>
      <c r="AI177" s="396"/>
      <c r="AJ177" s="396"/>
      <c r="AK177" s="396"/>
    </row>
    <row r="178" spans="5:37">
      <c r="E178" s="395"/>
      <c r="F178" s="396"/>
      <c r="G178" s="396"/>
      <c r="H178" s="396"/>
      <c r="I178" s="396"/>
      <c r="J178" s="396"/>
      <c r="L178" s="396"/>
      <c r="M178" s="396"/>
      <c r="N178" s="396"/>
      <c r="O178" s="396"/>
      <c r="P178" s="396"/>
      <c r="Q178" s="396"/>
      <c r="R178" s="396"/>
      <c r="S178" s="396"/>
      <c r="T178" s="396"/>
      <c r="U178" s="396"/>
      <c r="V178" s="396"/>
      <c r="W178" s="396"/>
      <c r="X178" s="396"/>
      <c r="Y178" s="396"/>
      <c r="Z178" s="396"/>
      <c r="AA178" s="396"/>
      <c r="AB178" s="396"/>
      <c r="AC178" s="396"/>
      <c r="AD178" s="396"/>
      <c r="AE178" s="396"/>
      <c r="AF178" s="396"/>
      <c r="AG178" s="396"/>
      <c r="AH178" s="396"/>
      <c r="AI178" s="396"/>
      <c r="AJ178" s="396"/>
      <c r="AK178" s="396"/>
    </row>
    <row r="179" spans="5:37">
      <c r="E179" s="395"/>
      <c r="F179" s="396"/>
      <c r="G179" s="396"/>
      <c r="H179" s="396"/>
      <c r="I179" s="396"/>
      <c r="J179" s="396"/>
      <c r="L179" s="396"/>
      <c r="M179" s="396"/>
      <c r="N179" s="396"/>
      <c r="O179" s="396"/>
      <c r="P179" s="396"/>
      <c r="Q179" s="396"/>
      <c r="R179" s="396"/>
      <c r="S179" s="396"/>
      <c r="T179" s="396"/>
      <c r="U179" s="396"/>
      <c r="V179" s="396"/>
      <c r="W179" s="396"/>
      <c r="X179" s="396"/>
      <c r="Y179" s="396"/>
      <c r="Z179" s="396"/>
      <c r="AA179" s="396"/>
      <c r="AB179" s="396"/>
      <c r="AC179" s="396"/>
      <c r="AD179" s="396"/>
      <c r="AE179" s="396"/>
      <c r="AF179" s="396"/>
      <c r="AG179" s="396"/>
      <c r="AH179" s="396"/>
      <c r="AI179" s="396"/>
      <c r="AJ179" s="396"/>
      <c r="AK179" s="396"/>
    </row>
    <row r="180" spans="5:37">
      <c r="E180" s="395"/>
      <c r="F180" s="396"/>
      <c r="G180" s="396"/>
      <c r="H180" s="396"/>
      <c r="I180" s="396"/>
      <c r="J180" s="396"/>
      <c r="L180" s="396"/>
      <c r="M180" s="396"/>
      <c r="N180" s="396"/>
      <c r="O180" s="396"/>
      <c r="P180" s="396"/>
      <c r="Q180" s="396"/>
      <c r="R180" s="396"/>
      <c r="S180" s="396"/>
      <c r="T180" s="396"/>
      <c r="U180" s="396"/>
      <c r="V180" s="396"/>
      <c r="W180" s="396"/>
      <c r="X180" s="396"/>
      <c r="Y180" s="396"/>
      <c r="Z180" s="396"/>
      <c r="AA180" s="396"/>
      <c r="AB180" s="396"/>
      <c r="AC180" s="396"/>
      <c r="AD180" s="396"/>
      <c r="AE180" s="396"/>
      <c r="AF180" s="396"/>
      <c r="AG180" s="396"/>
      <c r="AH180" s="396"/>
      <c r="AI180" s="396"/>
      <c r="AJ180" s="396"/>
      <c r="AK180" s="396"/>
    </row>
    <row r="181" spans="5:37">
      <c r="E181" s="395"/>
      <c r="F181" s="396"/>
      <c r="G181" s="396"/>
      <c r="H181" s="396"/>
      <c r="I181" s="396"/>
      <c r="J181" s="396"/>
      <c r="L181" s="396"/>
      <c r="M181" s="396"/>
      <c r="N181" s="396"/>
      <c r="O181" s="396"/>
      <c r="P181" s="396"/>
      <c r="Q181" s="396"/>
      <c r="R181" s="396"/>
      <c r="S181" s="396"/>
      <c r="T181" s="396"/>
      <c r="U181" s="396"/>
      <c r="V181" s="396"/>
      <c r="W181" s="396"/>
      <c r="X181" s="396"/>
      <c r="Y181" s="396"/>
      <c r="Z181" s="396"/>
      <c r="AA181" s="396"/>
      <c r="AB181" s="396"/>
      <c r="AC181" s="396"/>
      <c r="AD181" s="396"/>
      <c r="AE181" s="396"/>
      <c r="AF181" s="396"/>
      <c r="AG181" s="396"/>
      <c r="AH181" s="396"/>
      <c r="AI181" s="396"/>
      <c r="AJ181" s="396"/>
      <c r="AK181" s="396"/>
    </row>
    <row r="182" spans="5:37">
      <c r="E182" s="395"/>
      <c r="F182" s="396"/>
      <c r="G182" s="396"/>
      <c r="H182" s="396"/>
      <c r="I182" s="396"/>
      <c r="J182" s="396"/>
      <c r="L182" s="396"/>
      <c r="M182" s="396"/>
      <c r="N182" s="396"/>
      <c r="O182" s="396"/>
      <c r="P182" s="396"/>
      <c r="Q182" s="396"/>
      <c r="R182" s="396"/>
      <c r="S182" s="396"/>
      <c r="T182" s="396"/>
      <c r="U182" s="396"/>
      <c r="V182" s="396"/>
      <c r="W182" s="396"/>
      <c r="X182" s="396"/>
      <c r="Y182" s="396"/>
      <c r="Z182" s="396"/>
      <c r="AA182" s="396"/>
      <c r="AB182" s="396"/>
      <c r="AC182" s="396"/>
      <c r="AD182" s="396"/>
      <c r="AE182" s="396"/>
      <c r="AF182" s="396"/>
      <c r="AG182" s="396"/>
      <c r="AH182" s="396"/>
      <c r="AI182" s="396"/>
      <c r="AJ182" s="396"/>
      <c r="AK182" s="396"/>
    </row>
    <row r="183" spans="5:37">
      <c r="E183" s="395"/>
      <c r="F183" s="396"/>
      <c r="G183" s="396"/>
      <c r="H183" s="396"/>
      <c r="I183" s="396"/>
      <c r="J183" s="396"/>
      <c r="L183" s="396"/>
      <c r="M183" s="396"/>
      <c r="N183" s="396"/>
      <c r="O183" s="396"/>
      <c r="P183" s="396"/>
      <c r="Q183" s="396"/>
      <c r="R183" s="396"/>
      <c r="S183" s="396"/>
      <c r="T183" s="396"/>
      <c r="U183" s="396"/>
      <c r="V183" s="396"/>
      <c r="W183" s="396"/>
      <c r="X183" s="396"/>
      <c r="Y183" s="396"/>
      <c r="Z183" s="396"/>
      <c r="AA183" s="396"/>
      <c r="AB183" s="396"/>
      <c r="AC183" s="396"/>
      <c r="AD183" s="396"/>
      <c r="AE183" s="396"/>
      <c r="AF183" s="396"/>
      <c r="AG183" s="396"/>
      <c r="AH183" s="396"/>
      <c r="AI183" s="396"/>
      <c r="AJ183" s="396"/>
      <c r="AK183" s="396"/>
    </row>
    <row r="184" spans="5:37">
      <c r="E184" s="395"/>
      <c r="F184" s="396"/>
      <c r="G184" s="396"/>
      <c r="H184" s="396"/>
      <c r="I184" s="396"/>
      <c r="J184" s="396"/>
      <c r="L184" s="396"/>
      <c r="M184" s="396"/>
      <c r="N184" s="396"/>
      <c r="O184" s="396"/>
      <c r="P184" s="396"/>
      <c r="Q184" s="396"/>
      <c r="R184" s="396"/>
      <c r="S184" s="396"/>
      <c r="T184" s="396"/>
      <c r="U184" s="396"/>
      <c r="V184" s="396"/>
      <c r="W184" s="396"/>
      <c r="X184" s="396"/>
      <c r="Y184" s="396"/>
      <c r="Z184" s="396"/>
      <c r="AA184" s="396"/>
      <c r="AB184" s="396"/>
      <c r="AC184" s="396"/>
      <c r="AD184" s="396"/>
      <c r="AE184" s="396"/>
      <c r="AF184" s="396"/>
      <c r="AG184" s="396"/>
      <c r="AH184" s="396"/>
      <c r="AI184" s="396"/>
      <c r="AJ184" s="396"/>
      <c r="AK184" s="396"/>
    </row>
    <row r="185" spans="5:37">
      <c r="E185" s="395"/>
      <c r="F185" s="396"/>
      <c r="G185" s="396"/>
      <c r="H185" s="396"/>
      <c r="I185" s="396"/>
      <c r="J185" s="396"/>
      <c r="L185" s="396"/>
      <c r="M185" s="396"/>
      <c r="N185" s="396"/>
      <c r="O185" s="396"/>
      <c r="P185" s="396"/>
      <c r="Q185" s="396"/>
      <c r="R185" s="396"/>
      <c r="S185" s="396"/>
      <c r="T185" s="396"/>
      <c r="U185" s="396"/>
      <c r="V185" s="396"/>
      <c r="W185" s="396"/>
      <c r="X185" s="396"/>
      <c r="Y185" s="396"/>
      <c r="Z185" s="396"/>
      <c r="AA185" s="396"/>
      <c r="AB185" s="396"/>
      <c r="AC185" s="396"/>
      <c r="AD185" s="396"/>
      <c r="AE185" s="396"/>
      <c r="AF185" s="396"/>
      <c r="AG185" s="396"/>
      <c r="AH185" s="396"/>
      <c r="AI185" s="396"/>
      <c r="AJ185" s="396"/>
      <c r="AK185" s="396"/>
    </row>
    <row r="186" spans="5:37">
      <c r="E186" s="395"/>
      <c r="F186" s="396"/>
      <c r="G186" s="396"/>
      <c r="H186" s="396"/>
      <c r="I186" s="396"/>
      <c r="J186" s="396"/>
      <c r="L186" s="396"/>
      <c r="M186" s="396"/>
      <c r="N186" s="396"/>
      <c r="O186" s="396"/>
      <c r="P186" s="396"/>
      <c r="Q186" s="396"/>
      <c r="R186" s="396"/>
      <c r="S186" s="396"/>
      <c r="T186" s="396"/>
      <c r="U186" s="396"/>
      <c r="V186" s="396"/>
      <c r="W186" s="396"/>
      <c r="X186" s="396"/>
      <c r="Y186" s="396"/>
      <c r="Z186" s="396"/>
      <c r="AA186" s="396"/>
      <c r="AB186" s="396"/>
      <c r="AC186" s="396"/>
      <c r="AD186" s="396"/>
      <c r="AE186" s="396"/>
      <c r="AF186" s="396"/>
      <c r="AG186" s="396"/>
      <c r="AH186" s="396"/>
      <c r="AI186" s="396"/>
      <c r="AJ186" s="396"/>
      <c r="AK186" s="396"/>
    </row>
    <row r="187" spans="5:37">
      <c r="E187" s="395"/>
      <c r="F187" s="396"/>
      <c r="G187" s="396"/>
      <c r="H187" s="396"/>
      <c r="I187" s="396"/>
      <c r="J187" s="396"/>
      <c r="L187" s="396"/>
      <c r="M187" s="396"/>
      <c r="N187" s="396"/>
      <c r="O187" s="396"/>
      <c r="P187" s="396"/>
      <c r="Q187" s="396"/>
      <c r="R187" s="396"/>
      <c r="S187" s="396"/>
      <c r="T187" s="396"/>
      <c r="U187" s="396"/>
      <c r="V187" s="396"/>
      <c r="W187" s="396"/>
      <c r="X187" s="396"/>
      <c r="Y187" s="396"/>
      <c r="Z187" s="396"/>
      <c r="AA187" s="396"/>
      <c r="AB187" s="396"/>
      <c r="AC187" s="396"/>
      <c r="AD187" s="396"/>
      <c r="AE187" s="396"/>
      <c r="AF187" s="396"/>
      <c r="AG187" s="396"/>
      <c r="AH187" s="396"/>
      <c r="AI187" s="396"/>
      <c r="AJ187" s="396"/>
      <c r="AK187" s="396"/>
    </row>
    <row r="188" spans="5:37">
      <c r="E188" s="395"/>
      <c r="F188" s="396"/>
      <c r="G188" s="396"/>
      <c r="H188" s="396"/>
      <c r="I188" s="396"/>
      <c r="J188" s="396"/>
      <c r="L188" s="396"/>
      <c r="M188" s="396"/>
      <c r="N188" s="396"/>
      <c r="O188" s="396"/>
      <c r="P188" s="396"/>
      <c r="Q188" s="396"/>
      <c r="R188" s="396"/>
      <c r="S188" s="396"/>
      <c r="T188" s="396"/>
      <c r="U188" s="396"/>
      <c r="V188" s="396"/>
      <c r="W188" s="396"/>
      <c r="X188" s="396"/>
      <c r="Y188" s="396"/>
      <c r="Z188" s="396"/>
      <c r="AA188" s="396"/>
      <c r="AB188" s="396"/>
      <c r="AC188" s="396"/>
      <c r="AD188" s="396"/>
      <c r="AE188" s="396"/>
      <c r="AF188" s="396"/>
      <c r="AG188" s="396"/>
      <c r="AH188" s="396"/>
      <c r="AI188" s="396"/>
      <c r="AJ188" s="396"/>
      <c r="AK188" s="396"/>
    </row>
    <row r="189" spans="5:37">
      <c r="E189" s="395"/>
      <c r="F189" s="396"/>
      <c r="G189" s="396"/>
      <c r="H189" s="396"/>
      <c r="I189" s="396"/>
      <c r="J189" s="396"/>
      <c r="L189" s="396"/>
      <c r="M189" s="396"/>
      <c r="N189" s="396"/>
      <c r="O189" s="396"/>
      <c r="P189" s="396"/>
      <c r="Q189" s="396"/>
      <c r="R189" s="396"/>
      <c r="S189" s="396"/>
      <c r="T189" s="396"/>
      <c r="U189" s="396"/>
      <c r="V189" s="396"/>
      <c r="W189" s="396"/>
      <c r="X189" s="396"/>
      <c r="Y189" s="396"/>
      <c r="Z189" s="396"/>
      <c r="AA189" s="396"/>
      <c r="AB189" s="396"/>
      <c r="AC189" s="396"/>
      <c r="AD189" s="396"/>
      <c r="AE189" s="396"/>
      <c r="AF189" s="396"/>
      <c r="AG189" s="396"/>
      <c r="AH189" s="396"/>
      <c r="AI189" s="396"/>
      <c r="AJ189" s="396"/>
      <c r="AK189" s="396"/>
    </row>
    <row r="190" spans="5:37">
      <c r="E190" s="395"/>
      <c r="F190" s="396"/>
      <c r="G190" s="396"/>
      <c r="H190" s="396"/>
      <c r="I190" s="396"/>
      <c r="J190" s="396"/>
      <c r="L190" s="396"/>
      <c r="M190" s="396"/>
      <c r="N190" s="396"/>
      <c r="O190" s="396"/>
      <c r="P190" s="396"/>
      <c r="Q190" s="396"/>
      <c r="R190" s="396"/>
      <c r="S190" s="396"/>
      <c r="T190" s="396"/>
      <c r="U190" s="396"/>
      <c r="V190" s="396"/>
      <c r="W190" s="396"/>
      <c r="X190" s="396"/>
      <c r="Y190" s="396"/>
      <c r="Z190" s="396"/>
      <c r="AA190" s="396"/>
      <c r="AB190" s="396"/>
      <c r="AC190" s="396"/>
      <c r="AD190" s="396"/>
      <c r="AE190" s="396"/>
      <c r="AF190" s="396"/>
      <c r="AG190" s="396"/>
      <c r="AH190" s="396"/>
      <c r="AI190" s="396"/>
      <c r="AJ190" s="396"/>
      <c r="AK190" s="396"/>
    </row>
    <row r="191" spans="5:37">
      <c r="E191" s="395"/>
      <c r="F191" s="396"/>
      <c r="G191" s="396"/>
      <c r="H191" s="396"/>
      <c r="I191" s="396"/>
      <c r="J191" s="396"/>
      <c r="L191" s="396"/>
      <c r="M191" s="396"/>
      <c r="N191" s="396"/>
      <c r="O191" s="396"/>
      <c r="P191" s="396"/>
      <c r="Q191" s="396"/>
      <c r="R191" s="396"/>
      <c r="S191" s="396"/>
      <c r="T191" s="396"/>
      <c r="U191" s="396"/>
      <c r="V191" s="396"/>
      <c r="W191" s="396"/>
      <c r="X191" s="396"/>
      <c r="Y191" s="396"/>
      <c r="Z191" s="396"/>
      <c r="AA191" s="396"/>
      <c r="AB191" s="396"/>
      <c r="AC191" s="396"/>
      <c r="AD191" s="396"/>
      <c r="AE191" s="396"/>
      <c r="AF191" s="396"/>
      <c r="AG191" s="396"/>
      <c r="AH191" s="396"/>
      <c r="AI191" s="396"/>
      <c r="AJ191" s="396"/>
      <c r="AK191" s="396"/>
    </row>
    <row r="192" spans="5:37">
      <c r="E192" s="395"/>
      <c r="F192" s="396"/>
      <c r="G192" s="396"/>
      <c r="H192" s="396"/>
      <c r="I192" s="396"/>
      <c r="J192" s="396"/>
      <c r="L192" s="396"/>
      <c r="M192" s="396"/>
      <c r="N192" s="396"/>
      <c r="O192" s="396"/>
      <c r="P192" s="396"/>
      <c r="Q192" s="396"/>
      <c r="R192" s="396"/>
      <c r="S192" s="396"/>
      <c r="T192" s="396"/>
      <c r="U192" s="396"/>
      <c r="V192" s="396"/>
      <c r="W192" s="396"/>
      <c r="X192" s="396"/>
      <c r="Y192" s="396"/>
      <c r="Z192" s="396"/>
      <c r="AA192" s="396"/>
      <c r="AB192" s="396"/>
      <c r="AC192" s="396"/>
      <c r="AD192" s="396"/>
      <c r="AE192" s="396"/>
      <c r="AF192" s="396"/>
      <c r="AG192" s="396"/>
      <c r="AH192" s="396"/>
      <c r="AI192" s="396"/>
      <c r="AJ192" s="396"/>
      <c r="AK192" s="396"/>
    </row>
    <row r="193" spans="5:37">
      <c r="E193" s="395"/>
      <c r="F193" s="396"/>
      <c r="G193" s="396"/>
      <c r="H193" s="396"/>
      <c r="I193" s="396"/>
      <c r="J193" s="396"/>
      <c r="L193" s="396"/>
      <c r="M193" s="396"/>
      <c r="N193" s="396"/>
      <c r="O193" s="396"/>
      <c r="P193" s="396"/>
      <c r="Q193" s="396"/>
      <c r="R193" s="396"/>
      <c r="S193" s="396"/>
      <c r="T193" s="396"/>
      <c r="U193" s="396"/>
      <c r="V193" s="396"/>
      <c r="W193" s="396"/>
      <c r="X193" s="396"/>
      <c r="Y193" s="396"/>
      <c r="Z193" s="396"/>
      <c r="AA193" s="396"/>
      <c r="AB193" s="396"/>
      <c r="AC193" s="396"/>
      <c r="AD193" s="396"/>
      <c r="AE193" s="396"/>
      <c r="AF193" s="396"/>
      <c r="AG193" s="396"/>
      <c r="AH193" s="396"/>
      <c r="AI193" s="396"/>
      <c r="AJ193" s="396"/>
      <c r="AK193" s="396"/>
    </row>
    <row r="194" spans="5:37">
      <c r="E194" s="395"/>
      <c r="F194" s="396"/>
      <c r="G194" s="396"/>
      <c r="H194" s="396"/>
      <c r="I194" s="396"/>
      <c r="J194" s="396"/>
      <c r="L194" s="396"/>
      <c r="M194" s="396"/>
      <c r="N194" s="396"/>
      <c r="O194" s="396"/>
      <c r="P194" s="396"/>
      <c r="Q194" s="396"/>
      <c r="R194" s="396"/>
      <c r="S194" s="396"/>
      <c r="T194" s="396"/>
      <c r="U194" s="396"/>
      <c r="V194" s="396"/>
      <c r="W194" s="396"/>
      <c r="X194" s="396"/>
      <c r="Y194" s="396"/>
      <c r="Z194" s="396"/>
      <c r="AA194" s="396"/>
      <c r="AB194" s="396"/>
      <c r="AC194" s="396"/>
      <c r="AD194" s="396"/>
      <c r="AE194" s="396"/>
      <c r="AF194" s="396"/>
      <c r="AG194" s="396"/>
      <c r="AH194" s="396"/>
      <c r="AI194" s="396"/>
      <c r="AJ194" s="396"/>
      <c r="AK194" s="396"/>
    </row>
    <row r="195" spans="5:37">
      <c r="E195" s="395"/>
      <c r="F195" s="396"/>
      <c r="G195" s="396"/>
      <c r="H195" s="396"/>
      <c r="I195" s="396"/>
      <c r="J195" s="396"/>
      <c r="L195" s="396"/>
      <c r="M195" s="396"/>
      <c r="N195" s="396"/>
      <c r="O195" s="396"/>
      <c r="P195" s="396"/>
      <c r="Q195" s="396"/>
      <c r="R195" s="396"/>
      <c r="S195" s="396"/>
      <c r="T195" s="396"/>
      <c r="U195" s="396"/>
      <c r="V195" s="396"/>
      <c r="W195" s="396"/>
      <c r="X195" s="396"/>
      <c r="Y195" s="396"/>
      <c r="Z195" s="396"/>
      <c r="AA195" s="396"/>
      <c r="AB195" s="396"/>
      <c r="AC195" s="396"/>
      <c r="AD195" s="396"/>
      <c r="AE195" s="396"/>
      <c r="AF195" s="396"/>
      <c r="AG195" s="396"/>
      <c r="AH195" s="396"/>
      <c r="AI195" s="396"/>
      <c r="AJ195" s="396"/>
      <c r="AK195" s="396"/>
    </row>
    <row r="196" spans="5:37">
      <c r="E196" s="395"/>
      <c r="F196" s="396"/>
      <c r="G196" s="396"/>
      <c r="H196" s="396"/>
      <c r="I196" s="396"/>
      <c r="J196" s="396"/>
      <c r="L196" s="396"/>
      <c r="M196" s="396"/>
      <c r="N196" s="396"/>
      <c r="O196" s="396"/>
      <c r="P196" s="396"/>
      <c r="Q196" s="396"/>
      <c r="R196" s="396"/>
      <c r="S196" s="396"/>
      <c r="T196" s="396"/>
      <c r="U196" s="396"/>
      <c r="V196" s="396"/>
      <c r="W196" s="396"/>
      <c r="X196" s="396"/>
      <c r="Y196" s="396"/>
      <c r="Z196" s="396"/>
      <c r="AA196" s="396"/>
      <c r="AB196" s="396"/>
      <c r="AC196" s="396"/>
      <c r="AD196" s="396"/>
      <c r="AE196" s="396"/>
      <c r="AF196" s="396"/>
      <c r="AG196" s="396"/>
      <c r="AH196" s="396"/>
      <c r="AI196" s="396"/>
      <c r="AJ196" s="396"/>
      <c r="AK196" s="396"/>
    </row>
    <row r="197" spans="5:37">
      <c r="E197" s="395"/>
      <c r="F197" s="396"/>
      <c r="G197" s="396"/>
      <c r="H197" s="396"/>
      <c r="I197" s="396"/>
      <c r="J197" s="396"/>
      <c r="L197" s="396"/>
      <c r="M197" s="396"/>
      <c r="N197" s="396"/>
      <c r="O197" s="396"/>
      <c r="P197" s="396"/>
      <c r="Q197" s="396"/>
      <c r="R197" s="396"/>
      <c r="S197" s="396"/>
      <c r="T197" s="396"/>
      <c r="U197" s="396"/>
      <c r="V197" s="396"/>
      <c r="W197" s="396"/>
      <c r="X197" s="396"/>
      <c r="Y197" s="396"/>
      <c r="Z197" s="396"/>
      <c r="AA197" s="396"/>
      <c r="AB197" s="396"/>
      <c r="AC197" s="396"/>
      <c r="AD197" s="396"/>
      <c r="AE197" s="396"/>
      <c r="AF197" s="396"/>
      <c r="AG197" s="396"/>
      <c r="AH197" s="396"/>
      <c r="AI197" s="396"/>
      <c r="AJ197" s="396"/>
      <c r="AK197" s="396"/>
    </row>
    <row r="198" spans="5:37">
      <c r="E198" s="395"/>
      <c r="F198" s="396"/>
      <c r="G198" s="396"/>
      <c r="H198" s="396"/>
      <c r="I198" s="396"/>
      <c r="J198" s="396"/>
      <c r="L198" s="396"/>
      <c r="M198" s="396"/>
      <c r="N198" s="396"/>
      <c r="O198" s="396"/>
      <c r="P198" s="396"/>
      <c r="Q198" s="396"/>
      <c r="R198" s="396"/>
      <c r="S198" s="396"/>
      <c r="T198" s="396"/>
      <c r="U198" s="396"/>
      <c r="V198" s="396"/>
      <c r="W198" s="396"/>
      <c r="X198" s="396"/>
      <c r="Y198" s="396"/>
      <c r="Z198" s="396"/>
      <c r="AA198" s="396"/>
      <c r="AB198" s="396"/>
      <c r="AC198" s="396"/>
      <c r="AD198" s="396"/>
      <c r="AE198" s="396"/>
      <c r="AF198" s="396"/>
      <c r="AG198" s="396"/>
      <c r="AH198" s="396"/>
      <c r="AI198" s="396"/>
      <c r="AJ198" s="396"/>
      <c r="AK198" s="396"/>
    </row>
    <row r="199" spans="5:37">
      <c r="E199" s="395"/>
      <c r="F199" s="396"/>
      <c r="G199" s="396"/>
      <c r="H199" s="396"/>
      <c r="I199" s="396"/>
      <c r="J199" s="396"/>
      <c r="L199" s="396"/>
      <c r="M199" s="396"/>
      <c r="N199" s="396"/>
      <c r="O199" s="396"/>
      <c r="P199" s="396"/>
      <c r="Q199" s="396"/>
      <c r="R199" s="396"/>
      <c r="S199" s="396"/>
      <c r="T199" s="396"/>
      <c r="U199" s="396"/>
      <c r="V199" s="396"/>
      <c r="W199" s="396"/>
      <c r="X199" s="396"/>
      <c r="Y199" s="396"/>
      <c r="Z199" s="396"/>
      <c r="AA199" s="396"/>
      <c r="AB199" s="396"/>
      <c r="AC199" s="396"/>
      <c r="AD199" s="396"/>
      <c r="AE199" s="396"/>
      <c r="AF199" s="396"/>
      <c r="AG199" s="396"/>
      <c r="AH199" s="396"/>
      <c r="AI199" s="396"/>
      <c r="AJ199" s="396"/>
      <c r="AK199" s="396"/>
    </row>
    <row r="200" spans="5:37">
      <c r="E200" s="395"/>
      <c r="F200" s="396"/>
      <c r="G200" s="396"/>
      <c r="H200" s="396"/>
      <c r="I200" s="396"/>
      <c r="J200" s="396"/>
      <c r="L200" s="396"/>
      <c r="M200" s="396"/>
      <c r="N200" s="396"/>
      <c r="O200" s="396"/>
      <c r="P200" s="396"/>
      <c r="Q200" s="396"/>
      <c r="R200" s="396"/>
      <c r="S200" s="396"/>
      <c r="T200" s="396"/>
      <c r="U200" s="396"/>
      <c r="V200" s="396"/>
      <c r="W200" s="396"/>
      <c r="X200" s="396"/>
      <c r="Y200" s="396"/>
      <c r="Z200" s="396"/>
      <c r="AA200" s="396"/>
      <c r="AB200" s="396"/>
      <c r="AC200" s="396"/>
      <c r="AD200" s="396"/>
      <c r="AE200" s="396"/>
      <c r="AF200" s="396"/>
      <c r="AG200" s="396"/>
      <c r="AH200" s="396"/>
      <c r="AI200" s="396"/>
      <c r="AJ200" s="396"/>
      <c r="AK200" s="396"/>
    </row>
    <row r="201" spans="5:37">
      <c r="E201" s="395"/>
      <c r="F201" s="396"/>
      <c r="G201" s="396"/>
      <c r="H201" s="396"/>
      <c r="I201" s="396"/>
      <c r="J201" s="396"/>
      <c r="L201" s="396"/>
      <c r="M201" s="396"/>
      <c r="N201" s="396"/>
      <c r="O201" s="396"/>
      <c r="P201" s="396"/>
      <c r="Q201" s="396"/>
      <c r="R201" s="396"/>
      <c r="S201" s="396"/>
      <c r="T201" s="396"/>
      <c r="U201" s="396"/>
      <c r="V201" s="396"/>
      <c r="W201" s="396"/>
      <c r="X201" s="396"/>
      <c r="Y201" s="396"/>
      <c r="Z201" s="396"/>
      <c r="AA201" s="396"/>
      <c r="AB201" s="396"/>
      <c r="AC201" s="396"/>
      <c r="AD201" s="396"/>
      <c r="AE201" s="396"/>
      <c r="AF201" s="396"/>
      <c r="AG201" s="396"/>
      <c r="AH201" s="396"/>
      <c r="AI201" s="396"/>
      <c r="AJ201" s="396"/>
      <c r="AK201" s="396"/>
    </row>
    <row r="202" spans="5:37">
      <c r="E202" s="395"/>
      <c r="F202" s="396"/>
      <c r="G202" s="396"/>
      <c r="H202" s="396"/>
      <c r="I202" s="396"/>
      <c r="J202" s="396"/>
      <c r="L202" s="396"/>
      <c r="M202" s="396"/>
      <c r="N202" s="396"/>
      <c r="O202" s="396"/>
      <c r="P202" s="396"/>
      <c r="Q202" s="396"/>
      <c r="R202" s="396"/>
      <c r="S202" s="396"/>
      <c r="T202" s="396"/>
      <c r="U202" s="396"/>
      <c r="V202" s="396"/>
      <c r="W202" s="396"/>
      <c r="X202" s="396"/>
      <c r="Y202" s="396"/>
      <c r="Z202" s="396"/>
      <c r="AA202" s="396"/>
      <c r="AB202" s="396"/>
      <c r="AC202" s="396"/>
      <c r="AD202" s="396"/>
      <c r="AE202" s="396"/>
      <c r="AF202" s="396"/>
      <c r="AG202" s="396"/>
      <c r="AH202" s="396"/>
      <c r="AI202" s="396"/>
      <c r="AJ202" s="396"/>
      <c r="AK202" s="396"/>
    </row>
    <row r="203" spans="5:37">
      <c r="E203" s="395"/>
      <c r="F203" s="396"/>
      <c r="G203" s="396"/>
      <c r="H203" s="396"/>
      <c r="I203" s="396"/>
      <c r="J203" s="396"/>
      <c r="L203" s="396"/>
      <c r="M203" s="396"/>
      <c r="N203" s="396"/>
      <c r="O203" s="396"/>
      <c r="P203" s="396"/>
      <c r="Q203" s="396"/>
      <c r="R203" s="396"/>
      <c r="S203" s="396"/>
      <c r="T203" s="396"/>
      <c r="U203" s="396"/>
      <c r="V203" s="396"/>
      <c r="W203" s="396"/>
      <c r="X203" s="396"/>
      <c r="Y203" s="396"/>
      <c r="Z203" s="396"/>
      <c r="AA203" s="396"/>
      <c r="AB203" s="396"/>
      <c r="AC203" s="396"/>
      <c r="AD203" s="396"/>
      <c r="AE203" s="396"/>
      <c r="AF203" s="396"/>
      <c r="AG203" s="396"/>
      <c r="AH203" s="396"/>
      <c r="AI203" s="396"/>
      <c r="AJ203" s="396"/>
      <c r="AK203" s="396"/>
    </row>
    <row r="204" spans="5:37">
      <c r="E204" s="395"/>
      <c r="F204" s="396"/>
      <c r="G204" s="396"/>
      <c r="H204" s="396"/>
      <c r="I204" s="396"/>
      <c r="J204" s="396"/>
      <c r="L204" s="396"/>
      <c r="M204" s="396"/>
      <c r="N204" s="396"/>
      <c r="O204" s="396"/>
      <c r="P204" s="396"/>
      <c r="Q204" s="396"/>
      <c r="R204" s="396"/>
      <c r="S204" s="396"/>
      <c r="T204" s="396"/>
      <c r="U204" s="396"/>
      <c r="V204" s="396"/>
      <c r="W204" s="396"/>
      <c r="X204" s="396"/>
      <c r="Y204" s="396"/>
      <c r="Z204" s="396"/>
      <c r="AA204" s="396"/>
      <c r="AB204" s="396"/>
      <c r="AC204" s="396"/>
      <c r="AD204" s="396"/>
      <c r="AE204" s="396"/>
      <c r="AF204" s="396"/>
      <c r="AG204" s="396"/>
      <c r="AH204" s="396"/>
      <c r="AI204" s="396"/>
      <c r="AJ204" s="396"/>
      <c r="AK204" s="396"/>
    </row>
    <row r="205" spans="5:37">
      <c r="E205" s="395"/>
      <c r="F205" s="396"/>
      <c r="G205" s="396"/>
      <c r="H205" s="396"/>
      <c r="I205" s="396"/>
      <c r="J205" s="396"/>
      <c r="L205" s="396"/>
      <c r="M205" s="396"/>
      <c r="N205" s="396"/>
      <c r="O205" s="396"/>
      <c r="P205" s="396"/>
      <c r="Q205" s="396"/>
      <c r="R205" s="396"/>
      <c r="S205" s="396"/>
      <c r="T205" s="396"/>
      <c r="U205" s="396"/>
      <c r="V205" s="396"/>
      <c r="W205" s="396"/>
      <c r="X205" s="396"/>
      <c r="Y205" s="396"/>
      <c r="Z205" s="396"/>
      <c r="AA205" s="396"/>
      <c r="AB205" s="396"/>
      <c r="AC205" s="396"/>
      <c r="AD205" s="396"/>
      <c r="AE205" s="396"/>
      <c r="AF205" s="396"/>
      <c r="AG205" s="396"/>
      <c r="AH205" s="396"/>
      <c r="AI205" s="396"/>
      <c r="AJ205" s="396"/>
      <c r="AK205" s="396"/>
    </row>
    <row r="206" spans="5:37">
      <c r="E206" s="395"/>
      <c r="F206" s="396"/>
      <c r="G206" s="396"/>
      <c r="H206" s="396"/>
      <c r="I206" s="396"/>
      <c r="J206" s="396"/>
      <c r="L206" s="396"/>
      <c r="M206" s="396"/>
      <c r="N206" s="396"/>
      <c r="O206" s="396"/>
      <c r="P206" s="396"/>
      <c r="Q206" s="396"/>
      <c r="R206" s="396"/>
      <c r="S206" s="396"/>
      <c r="T206" s="396"/>
      <c r="U206" s="396"/>
      <c r="V206" s="396"/>
      <c r="W206" s="396"/>
      <c r="X206" s="396"/>
      <c r="Y206" s="396"/>
      <c r="Z206" s="396"/>
      <c r="AA206" s="396"/>
      <c r="AB206" s="396"/>
      <c r="AC206" s="396"/>
      <c r="AD206" s="396"/>
      <c r="AE206" s="396"/>
      <c r="AF206" s="396"/>
      <c r="AG206" s="396"/>
      <c r="AH206" s="396"/>
      <c r="AI206" s="396"/>
      <c r="AJ206" s="396"/>
      <c r="AK206" s="396"/>
    </row>
    <row r="207" spans="5:37">
      <c r="E207" s="395"/>
      <c r="F207" s="396"/>
      <c r="G207" s="396"/>
      <c r="H207" s="396"/>
      <c r="I207" s="396"/>
      <c r="J207" s="396"/>
      <c r="L207" s="396"/>
      <c r="M207" s="396"/>
      <c r="N207" s="396"/>
      <c r="O207" s="396"/>
      <c r="P207" s="396"/>
      <c r="Q207" s="396"/>
      <c r="R207" s="396"/>
      <c r="S207" s="396"/>
      <c r="T207" s="396"/>
      <c r="U207" s="396"/>
      <c r="V207" s="396"/>
      <c r="W207" s="396"/>
      <c r="X207" s="396"/>
      <c r="Y207" s="396"/>
      <c r="Z207" s="396"/>
      <c r="AA207" s="396"/>
      <c r="AB207" s="396"/>
      <c r="AC207" s="396"/>
      <c r="AD207" s="396"/>
      <c r="AE207" s="396"/>
      <c r="AF207" s="396"/>
      <c r="AG207" s="396"/>
      <c r="AH207" s="396"/>
      <c r="AI207" s="396"/>
      <c r="AJ207" s="396"/>
      <c r="AK207" s="396"/>
    </row>
    <row r="208" spans="5:37">
      <c r="E208" s="395"/>
      <c r="F208" s="396"/>
      <c r="G208" s="396"/>
      <c r="H208" s="396"/>
      <c r="I208" s="396"/>
      <c r="J208" s="396"/>
      <c r="L208" s="396"/>
      <c r="M208" s="396"/>
      <c r="N208" s="396"/>
      <c r="O208" s="396"/>
      <c r="P208" s="396"/>
      <c r="Q208" s="396"/>
      <c r="R208" s="396"/>
      <c r="S208" s="396"/>
      <c r="T208" s="396"/>
      <c r="U208" s="396"/>
      <c r="V208" s="396"/>
      <c r="W208" s="396"/>
      <c r="X208" s="396"/>
      <c r="Y208" s="396"/>
      <c r="Z208" s="396"/>
      <c r="AA208" s="396"/>
      <c r="AB208" s="396"/>
      <c r="AC208" s="396"/>
      <c r="AD208" s="396"/>
      <c r="AE208" s="396"/>
      <c r="AF208" s="396"/>
      <c r="AG208" s="396"/>
      <c r="AH208" s="396"/>
      <c r="AI208" s="396"/>
      <c r="AJ208" s="396"/>
      <c r="AK208" s="396"/>
    </row>
    <row r="209" spans="5:37">
      <c r="E209" s="395"/>
      <c r="F209" s="396"/>
      <c r="G209" s="396"/>
      <c r="H209" s="396"/>
      <c r="I209" s="396"/>
      <c r="J209" s="396"/>
      <c r="L209" s="396"/>
      <c r="M209" s="396"/>
      <c r="N209" s="396"/>
      <c r="O209" s="396"/>
      <c r="P209" s="396"/>
      <c r="Q209" s="396"/>
      <c r="R209" s="396"/>
      <c r="S209" s="396"/>
      <c r="T209" s="396"/>
      <c r="U209" s="396"/>
      <c r="V209" s="396"/>
      <c r="W209" s="396"/>
      <c r="X209" s="396"/>
      <c r="Y209" s="396"/>
      <c r="Z209" s="396"/>
      <c r="AA209" s="396"/>
      <c r="AB209" s="396"/>
      <c r="AC209" s="396"/>
      <c r="AD209" s="396"/>
      <c r="AE209" s="396"/>
      <c r="AF209" s="396"/>
      <c r="AG209" s="396"/>
      <c r="AH209" s="396"/>
      <c r="AI209" s="396"/>
      <c r="AJ209" s="396"/>
      <c r="AK209" s="396"/>
    </row>
    <row r="210" spans="5:37">
      <c r="E210" s="395"/>
      <c r="F210" s="396"/>
      <c r="G210" s="396"/>
      <c r="H210" s="396"/>
      <c r="I210" s="396"/>
      <c r="J210" s="396"/>
      <c r="L210" s="396"/>
      <c r="M210" s="396"/>
      <c r="N210" s="396"/>
      <c r="O210" s="396"/>
      <c r="P210" s="396"/>
      <c r="Q210" s="396"/>
      <c r="R210" s="396"/>
      <c r="S210" s="396"/>
      <c r="T210" s="396"/>
      <c r="U210" s="396"/>
      <c r="V210" s="396"/>
      <c r="W210" s="396"/>
      <c r="X210" s="396"/>
      <c r="Y210" s="396"/>
      <c r="Z210" s="396"/>
      <c r="AA210" s="396"/>
      <c r="AB210" s="396"/>
      <c r="AC210" s="396"/>
      <c r="AD210" s="396"/>
      <c r="AE210" s="396"/>
      <c r="AF210" s="396"/>
      <c r="AG210" s="396"/>
      <c r="AH210" s="396"/>
      <c r="AI210" s="396"/>
      <c r="AJ210" s="396"/>
      <c r="AK210" s="396"/>
    </row>
    <row r="211" spans="5:37">
      <c r="E211" s="395"/>
      <c r="F211" s="396"/>
      <c r="G211" s="396"/>
      <c r="H211" s="396"/>
      <c r="I211" s="396"/>
      <c r="J211" s="396"/>
      <c r="L211" s="396"/>
      <c r="M211" s="396"/>
      <c r="N211" s="396"/>
      <c r="O211" s="396"/>
      <c r="P211" s="396"/>
      <c r="Q211" s="396"/>
      <c r="R211" s="396"/>
      <c r="S211" s="396"/>
      <c r="T211" s="396"/>
      <c r="U211" s="396"/>
      <c r="V211" s="396"/>
      <c r="W211" s="396"/>
      <c r="X211" s="396"/>
      <c r="Y211" s="396"/>
      <c r="Z211" s="396"/>
      <c r="AA211" s="396"/>
      <c r="AB211" s="396"/>
      <c r="AC211" s="396"/>
      <c r="AD211" s="396"/>
      <c r="AE211" s="396"/>
      <c r="AF211" s="396"/>
      <c r="AG211" s="396"/>
      <c r="AH211" s="396"/>
      <c r="AI211" s="396"/>
      <c r="AJ211" s="396"/>
      <c r="AK211" s="396"/>
    </row>
    <row r="212" spans="5:37">
      <c r="E212" s="395"/>
      <c r="F212" s="396"/>
      <c r="G212" s="396"/>
      <c r="H212" s="396"/>
      <c r="I212" s="396"/>
      <c r="J212" s="396"/>
      <c r="L212" s="396"/>
      <c r="M212" s="396"/>
      <c r="N212" s="396"/>
      <c r="O212" s="396"/>
      <c r="P212" s="396"/>
      <c r="Q212" s="396"/>
      <c r="R212" s="396"/>
      <c r="S212" s="396"/>
      <c r="T212" s="396"/>
      <c r="U212" s="396"/>
      <c r="V212" s="396"/>
      <c r="W212" s="396"/>
      <c r="X212" s="396"/>
      <c r="Y212" s="396"/>
      <c r="Z212" s="396"/>
      <c r="AA212" s="396"/>
      <c r="AB212" s="396"/>
      <c r="AC212" s="396"/>
      <c r="AD212" s="396"/>
      <c r="AE212" s="396"/>
      <c r="AF212" s="396"/>
      <c r="AG212" s="396"/>
      <c r="AH212" s="396"/>
      <c r="AI212" s="396"/>
      <c r="AJ212" s="396"/>
      <c r="AK212" s="396"/>
    </row>
    <row r="213" spans="5:37">
      <c r="E213" s="395"/>
      <c r="F213" s="396"/>
      <c r="G213" s="396"/>
      <c r="H213" s="396"/>
      <c r="I213" s="396"/>
      <c r="J213" s="396"/>
      <c r="L213" s="396"/>
      <c r="M213" s="396"/>
      <c r="N213" s="396"/>
      <c r="O213" s="396"/>
      <c r="P213" s="396"/>
      <c r="Q213" s="396"/>
      <c r="R213" s="396"/>
      <c r="S213" s="396"/>
      <c r="T213" s="396"/>
      <c r="U213" s="396"/>
      <c r="V213" s="396"/>
      <c r="W213" s="396"/>
      <c r="X213" s="396"/>
      <c r="Y213" s="396"/>
      <c r="Z213" s="396"/>
      <c r="AA213" s="396"/>
      <c r="AB213" s="396"/>
      <c r="AC213" s="396"/>
      <c r="AD213" s="396"/>
      <c r="AE213" s="396"/>
      <c r="AF213" s="396"/>
      <c r="AG213" s="396"/>
      <c r="AH213" s="396"/>
      <c r="AI213" s="396"/>
      <c r="AJ213" s="396"/>
      <c r="AK213" s="396"/>
    </row>
    <row r="214" spans="5:37">
      <c r="E214" s="395"/>
      <c r="F214" s="396"/>
      <c r="G214" s="396"/>
      <c r="H214" s="396"/>
      <c r="I214" s="396"/>
      <c r="J214" s="396"/>
      <c r="L214" s="396"/>
      <c r="M214" s="396"/>
      <c r="N214" s="396"/>
      <c r="O214" s="396"/>
      <c r="P214" s="396"/>
      <c r="Q214" s="396"/>
      <c r="R214" s="396"/>
      <c r="S214" s="396"/>
      <c r="T214" s="396"/>
      <c r="U214" s="396"/>
      <c r="V214" s="396"/>
      <c r="W214" s="396"/>
      <c r="X214" s="396"/>
      <c r="Y214" s="396"/>
      <c r="Z214" s="396"/>
      <c r="AA214" s="396"/>
      <c r="AB214" s="396"/>
      <c r="AC214" s="396"/>
      <c r="AD214" s="396"/>
      <c r="AE214" s="396"/>
      <c r="AF214" s="396"/>
      <c r="AG214" s="396"/>
      <c r="AH214" s="396"/>
      <c r="AI214" s="396"/>
      <c r="AJ214" s="396"/>
      <c r="AK214" s="396"/>
    </row>
    <row r="215" spans="5:37">
      <c r="E215" s="395"/>
      <c r="F215" s="396"/>
      <c r="G215" s="396"/>
      <c r="H215" s="396"/>
      <c r="I215" s="396"/>
      <c r="J215" s="396"/>
      <c r="L215" s="396"/>
      <c r="M215" s="396"/>
      <c r="N215" s="396"/>
      <c r="O215" s="396"/>
      <c r="P215" s="396"/>
      <c r="Q215" s="396"/>
      <c r="R215" s="396"/>
      <c r="S215" s="396"/>
      <c r="T215" s="396"/>
      <c r="U215" s="396"/>
      <c r="V215" s="396"/>
      <c r="W215" s="396"/>
      <c r="X215" s="396"/>
      <c r="Y215" s="396"/>
      <c r="Z215" s="396"/>
      <c r="AA215" s="396"/>
      <c r="AB215" s="396"/>
      <c r="AC215" s="396"/>
      <c r="AD215" s="396"/>
      <c r="AE215" s="396"/>
      <c r="AF215" s="396"/>
      <c r="AG215" s="396"/>
      <c r="AH215" s="396"/>
      <c r="AI215" s="396"/>
      <c r="AJ215" s="396"/>
      <c r="AK215" s="396"/>
    </row>
    <row r="216" spans="5:37">
      <c r="E216" s="395"/>
      <c r="F216" s="396"/>
      <c r="G216" s="396"/>
      <c r="H216" s="396"/>
      <c r="I216" s="396"/>
      <c r="J216" s="396"/>
      <c r="L216" s="396"/>
      <c r="M216" s="396"/>
      <c r="N216" s="396"/>
      <c r="O216" s="396"/>
      <c r="P216" s="396"/>
      <c r="Q216" s="396"/>
      <c r="R216" s="396"/>
      <c r="S216" s="396"/>
      <c r="T216" s="396"/>
      <c r="U216" s="396"/>
      <c r="V216" s="396"/>
      <c r="W216" s="396"/>
      <c r="X216" s="396"/>
      <c r="Y216" s="396"/>
      <c r="Z216" s="396"/>
      <c r="AA216" s="396"/>
      <c r="AB216" s="396"/>
      <c r="AC216" s="396"/>
      <c r="AD216" s="396"/>
      <c r="AE216" s="396"/>
      <c r="AF216" s="396"/>
      <c r="AG216" s="396"/>
      <c r="AH216" s="396"/>
      <c r="AI216" s="396"/>
      <c r="AJ216" s="396"/>
      <c r="AK216" s="396"/>
    </row>
    <row r="217" spans="5:37">
      <c r="E217" s="395"/>
      <c r="F217" s="396"/>
      <c r="G217" s="396"/>
      <c r="H217" s="396"/>
      <c r="I217" s="396"/>
      <c r="J217" s="396"/>
      <c r="L217" s="396"/>
      <c r="M217" s="396"/>
      <c r="N217" s="396"/>
      <c r="O217" s="396"/>
      <c r="P217" s="396"/>
      <c r="Q217" s="396"/>
      <c r="R217" s="396"/>
      <c r="S217" s="396"/>
      <c r="T217" s="396"/>
      <c r="U217" s="396"/>
      <c r="V217" s="396"/>
      <c r="W217" s="396"/>
      <c r="X217" s="396"/>
      <c r="Y217" s="396"/>
      <c r="Z217" s="396"/>
      <c r="AA217" s="396"/>
      <c r="AB217" s="396"/>
      <c r="AC217" s="396"/>
      <c r="AD217" s="396"/>
      <c r="AE217" s="396"/>
      <c r="AF217" s="396"/>
      <c r="AG217" s="396"/>
      <c r="AH217" s="396"/>
      <c r="AI217" s="396"/>
      <c r="AJ217" s="396"/>
      <c r="AK217" s="396"/>
    </row>
    <row r="218" spans="5:37">
      <c r="E218" s="395"/>
      <c r="F218" s="396"/>
      <c r="G218" s="396"/>
      <c r="H218" s="396"/>
      <c r="I218" s="396"/>
      <c r="J218" s="396"/>
      <c r="L218" s="396"/>
      <c r="M218" s="396"/>
      <c r="N218" s="396"/>
      <c r="O218" s="396"/>
      <c r="P218" s="396"/>
      <c r="Q218" s="396"/>
      <c r="R218" s="396"/>
      <c r="S218" s="396"/>
      <c r="T218" s="396"/>
      <c r="U218" s="396"/>
      <c r="V218" s="396"/>
      <c r="W218" s="396"/>
      <c r="X218" s="396"/>
      <c r="Y218" s="396"/>
      <c r="Z218" s="396"/>
      <c r="AA218" s="396"/>
      <c r="AB218" s="396"/>
      <c r="AC218" s="396"/>
      <c r="AD218" s="396"/>
      <c r="AE218" s="396"/>
      <c r="AF218" s="396"/>
      <c r="AG218" s="396"/>
      <c r="AH218" s="396"/>
      <c r="AI218" s="396"/>
      <c r="AJ218" s="396"/>
      <c r="AK218" s="396"/>
    </row>
    <row r="219" spans="5:37">
      <c r="E219" s="395"/>
      <c r="F219" s="396"/>
      <c r="G219" s="396"/>
      <c r="H219" s="396"/>
      <c r="I219" s="396"/>
      <c r="J219" s="396"/>
      <c r="L219" s="396"/>
      <c r="M219" s="396"/>
      <c r="N219" s="396"/>
      <c r="O219" s="396"/>
      <c r="P219" s="396"/>
      <c r="Q219" s="396"/>
      <c r="R219" s="396"/>
      <c r="S219" s="396"/>
      <c r="T219" s="396"/>
      <c r="U219" s="396"/>
      <c r="V219" s="396"/>
      <c r="W219" s="396"/>
      <c r="X219" s="396"/>
      <c r="Y219" s="396"/>
      <c r="Z219" s="396"/>
      <c r="AA219" s="396"/>
      <c r="AB219" s="396"/>
      <c r="AC219" s="396"/>
      <c r="AD219" s="396"/>
      <c r="AE219" s="396"/>
      <c r="AF219" s="396"/>
      <c r="AG219" s="396"/>
      <c r="AH219" s="396"/>
      <c r="AI219" s="396"/>
      <c r="AJ219" s="396"/>
      <c r="AK219" s="396"/>
    </row>
    <row r="220" spans="5:37">
      <c r="E220" s="395"/>
      <c r="F220" s="396"/>
      <c r="G220" s="396"/>
      <c r="H220" s="396"/>
      <c r="I220" s="396"/>
      <c r="J220" s="396"/>
      <c r="L220" s="396"/>
      <c r="M220" s="396"/>
      <c r="N220" s="396"/>
      <c r="O220" s="396"/>
      <c r="P220" s="396"/>
      <c r="Q220" s="396"/>
      <c r="R220" s="396"/>
      <c r="S220" s="396"/>
      <c r="T220" s="396"/>
      <c r="U220" s="396"/>
      <c r="V220" s="396"/>
      <c r="W220" s="396"/>
      <c r="X220" s="396"/>
      <c r="Y220" s="396"/>
      <c r="Z220" s="396"/>
      <c r="AA220" s="396"/>
      <c r="AB220" s="396"/>
      <c r="AC220" s="396"/>
      <c r="AD220" s="396"/>
      <c r="AE220" s="396"/>
      <c r="AF220" s="396"/>
      <c r="AG220" s="396"/>
      <c r="AH220" s="396"/>
      <c r="AI220" s="396"/>
      <c r="AJ220" s="396"/>
      <c r="AK220" s="396"/>
    </row>
    <row r="221" spans="5:37">
      <c r="E221" s="395"/>
      <c r="F221" s="396"/>
      <c r="G221" s="396"/>
      <c r="H221" s="396"/>
      <c r="I221" s="396"/>
      <c r="J221" s="396"/>
      <c r="L221" s="396"/>
      <c r="M221" s="396"/>
      <c r="N221" s="396"/>
      <c r="O221" s="396"/>
      <c r="P221" s="396"/>
      <c r="Q221" s="396"/>
      <c r="R221" s="396"/>
      <c r="S221" s="396"/>
      <c r="T221" s="396"/>
      <c r="U221" s="396"/>
      <c r="V221" s="396"/>
      <c r="W221" s="396"/>
      <c r="X221" s="396"/>
      <c r="Y221" s="396"/>
      <c r="Z221" s="396"/>
      <c r="AA221" s="396"/>
      <c r="AB221" s="396"/>
      <c r="AC221" s="396"/>
      <c r="AD221" s="396"/>
      <c r="AE221" s="396"/>
      <c r="AF221" s="396"/>
      <c r="AG221" s="396"/>
      <c r="AH221" s="396"/>
      <c r="AI221" s="396"/>
      <c r="AJ221" s="396"/>
      <c r="AK221" s="396"/>
    </row>
    <row r="222" spans="5:37">
      <c r="E222" s="395"/>
      <c r="F222" s="396"/>
      <c r="G222" s="396"/>
      <c r="H222" s="396"/>
      <c r="I222" s="396"/>
      <c r="J222" s="396"/>
      <c r="L222" s="396"/>
      <c r="M222" s="396"/>
      <c r="N222" s="396"/>
      <c r="O222" s="396"/>
      <c r="P222" s="396"/>
      <c r="Q222" s="396"/>
      <c r="R222" s="396"/>
      <c r="S222" s="396"/>
      <c r="T222" s="396"/>
      <c r="U222" s="396"/>
      <c r="V222" s="396"/>
      <c r="W222" s="396"/>
      <c r="X222" s="396"/>
      <c r="Y222" s="396"/>
      <c r="Z222" s="396"/>
      <c r="AA222" s="396"/>
      <c r="AB222" s="396"/>
      <c r="AC222" s="396"/>
      <c r="AD222" s="396"/>
      <c r="AE222" s="396"/>
      <c r="AF222" s="396"/>
      <c r="AG222" s="396"/>
      <c r="AH222" s="396"/>
      <c r="AI222" s="396"/>
      <c r="AJ222" s="396"/>
      <c r="AK222" s="396"/>
    </row>
    <row r="223" spans="5:37">
      <c r="E223" s="395"/>
      <c r="F223" s="396"/>
      <c r="G223" s="396"/>
      <c r="H223" s="396"/>
      <c r="I223" s="396"/>
      <c r="J223" s="396"/>
      <c r="L223" s="396"/>
      <c r="M223" s="396"/>
      <c r="N223" s="396"/>
      <c r="O223" s="396"/>
      <c r="P223" s="396"/>
      <c r="Q223" s="396"/>
      <c r="R223" s="396"/>
      <c r="S223" s="396"/>
      <c r="T223" s="396"/>
      <c r="U223" s="396"/>
      <c r="V223" s="396"/>
      <c r="W223" s="396"/>
      <c r="X223" s="396"/>
      <c r="Y223" s="396"/>
      <c r="Z223" s="396"/>
      <c r="AA223" s="396"/>
      <c r="AB223" s="396"/>
      <c r="AC223" s="396"/>
      <c r="AD223" s="396"/>
      <c r="AE223" s="396"/>
      <c r="AF223" s="396"/>
      <c r="AG223" s="396"/>
      <c r="AH223" s="396"/>
      <c r="AI223" s="396"/>
      <c r="AJ223" s="396"/>
      <c r="AK223" s="396"/>
    </row>
    <row r="224" spans="5:37">
      <c r="E224" s="395"/>
      <c r="F224" s="396"/>
      <c r="G224" s="396"/>
      <c r="H224" s="396"/>
      <c r="I224" s="396"/>
      <c r="J224" s="396"/>
      <c r="L224" s="396"/>
      <c r="M224" s="396"/>
      <c r="N224" s="396"/>
      <c r="O224" s="396"/>
      <c r="P224" s="396"/>
      <c r="Q224" s="396"/>
      <c r="R224" s="396"/>
      <c r="S224" s="396"/>
      <c r="T224" s="396"/>
      <c r="U224" s="396"/>
      <c r="V224" s="396"/>
      <c r="W224" s="396"/>
      <c r="X224" s="396"/>
      <c r="Y224" s="396"/>
      <c r="Z224" s="396"/>
      <c r="AA224" s="396"/>
      <c r="AB224" s="396"/>
      <c r="AC224" s="396"/>
      <c r="AD224" s="396"/>
      <c r="AE224" s="396"/>
      <c r="AF224" s="396"/>
      <c r="AG224" s="396"/>
      <c r="AH224" s="396"/>
      <c r="AI224" s="396"/>
      <c r="AJ224" s="396"/>
      <c r="AK224" s="396"/>
    </row>
    <row r="225" spans="5:37">
      <c r="E225" s="395"/>
      <c r="F225" s="396"/>
      <c r="G225" s="396"/>
      <c r="H225" s="396"/>
      <c r="I225" s="396"/>
      <c r="J225" s="396"/>
      <c r="L225" s="396"/>
      <c r="M225" s="396"/>
      <c r="N225" s="396"/>
      <c r="O225" s="396"/>
      <c r="P225" s="396"/>
      <c r="Q225" s="396"/>
      <c r="R225" s="396"/>
      <c r="S225" s="396"/>
      <c r="T225" s="396"/>
      <c r="U225" s="396"/>
      <c r="V225" s="396"/>
      <c r="W225" s="396"/>
      <c r="X225" s="396"/>
      <c r="Y225" s="396"/>
      <c r="Z225" s="396"/>
      <c r="AA225" s="396"/>
      <c r="AB225" s="396"/>
      <c r="AC225" s="396"/>
      <c r="AD225" s="396"/>
      <c r="AE225" s="396"/>
      <c r="AF225" s="396"/>
      <c r="AG225" s="396"/>
      <c r="AH225" s="396"/>
      <c r="AI225" s="396"/>
      <c r="AJ225" s="396"/>
      <c r="AK225" s="396"/>
    </row>
    <row r="226" spans="5:37">
      <c r="E226" s="395"/>
      <c r="F226" s="396"/>
      <c r="G226" s="396"/>
      <c r="H226" s="396"/>
      <c r="I226" s="396"/>
      <c r="J226" s="396"/>
      <c r="L226" s="396"/>
      <c r="M226" s="396"/>
      <c r="N226" s="396"/>
      <c r="O226" s="396"/>
      <c r="P226" s="396"/>
      <c r="Q226" s="396"/>
      <c r="R226" s="396"/>
      <c r="S226" s="396"/>
      <c r="T226" s="396"/>
      <c r="U226" s="396"/>
      <c r="V226" s="396"/>
      <c r="W226" s="396"/>
      <c r="X226" s="396"/>
      <c r="Y226" s="396"/>
      <c r="Z226" s="396"/>
      <c r="AA226" s="396"/>
      <c r="AB226" s="396"/>
      <c r="AC226" s="396"/>
      <c r="AD226" s="396"/>
      <c r="AE226" s="396"/>
      <c r="AF226" s="396"/>
      <c r="AG226" s="396"/>
      <c r="AH226" s="396"/>
      <c r="AI226" s="396"/>
      <c r="AJ226" s="396"/>
      <c r="AK226" s="396"/>
    </row>
    <row r="227" spans="5:37">
      <c r="E227" s="395"/>
      <c r="F227" s="396"/>
      <c r="G227" s="396"/>
      <c r="H227" s="396"/>
      <c r="I227" s="396"/>
      <c r="J227" s="396"/>
      <c r="L227" s="396"/>
      <c r="M227" s="396"/>
      <c r="N227" s="396"/>
      <c r="O227" s="396"/>
      <c r="P227" s="396"/>
      <c r="Q227" s="396"/>
      <c r="R227" s="396"/>
      <c r="S227" s="396"/>
      <c r="T227" s="396"/>
      <c r="U227" s="396"/>
      <c r="V227" s="396"/>
      <c r="W227" s="396"/>
      <c r="X227" s="396"/>
      <c r="Y227" s="396"/>
      <c r="Z227" s="396"/>
      <c r="AA227" s="396"/>
      <c r="AB227" s="396"/>
      <c r="AC227" s="396"/>
      <c r="AD227" s="396"/>
      <c r="AE227" s="396"/>
      <c r="AF227" s="396"/>
      <c r="AG227" s="396"/>
      <c r="AH227" s="396"/>
      <c r="AI227" s="396"/>
      <c r="AJ227" s="396"/>
      <c r="AK227" s="396"/>
    </row>
    <row r="228" spans="5:37">
      <c r="E228" s="395"/>
      <c r="F228" s="396"/>
      <c r="G228" s="396"/>
      <c r="H228" s="396"/>
      <c r="I228" s="396"/>
      <c r="J228" s="396"/>
      <c r="L228" s="396"/>
      <c r="M228" s="396"/>
      <c r="N228" s="396"/>
      <c r="O228" s="396"/>
      <c r="P228" s="396"/>
      <c r="Q228" s="396"/>
      <c r="R228" s="396"/>
      <c r="S228" s="396"/>
      <c r="T228" s="396"/>
      <c r="U228" s="396"/>
      <c r="V228" s="396"/>
      <c r="W228" s="396"/>
      <c r="X228" s="396"/>
      <c r="Y228" s="396"/>
      <c r="Z228" s="396"/>
      <c r="AA228" s="396"/>
      <c r="AB228" s="396"/>
      <c r="AC228" s="396"/>
      <c r="AD228" s="396"/>
      <c r="AE228" s="396"/>
      <c r="AF228" s="396"/>
      <c r="AG228" s="396"/>
      <c r="AH228" s="396"/>
      <c r="AI228" s="396"/>
      <c r="AJ228" s="396"/>
      <c r="AK228" s="396"/>
    </row>
    <row r="229" spans="5:37">
      <c r="E229" s="395"/>
      <c r="F229" s="396"/>
      <c r="G229" s="396"/>
      <c r="H229" s="396"/>
      <c r="I229" s="396"/>
      <c r="J229" s="396"/>
      <c r="L229" s="396"/>
      <c r="M229" s="396"/>
      <c r="N229" s="396"/>
      <c r="O229" s="396"/>
      <c r="P229" s="396"/>
      <c r="Q229" s="396"/>
      <c r="R229" s="396"/>
      <c r="S229" s="396"/>
      <c r="T229" s="396"/>
      <c r="U229" s="396"/>
      <c r="V229" s="396"/>
      <c r="W229" s="396"/>
      <c r="X229" s="396"/>
      <c r="Y229" s="396"/>
      <c r="Z229" s="396"/>
      <c r="AA229" s="396"/>
      <c r="AB229" s="396"/>
      <c r="AC229" s="396"/>
      <c r="AD229" s="396"/>
      <c r="AE229" s="396"/>
      <c r="AF229" s="396"/>
      <c r="AG229" s="396"/>
      <c r="AH229" s="396"/>
      <c r="AI229" s="396"/>
      <c r="AJ229" s="396"/>
      <c r="AK229" s="396"/>
    </row>
    <row r="230" spans="5:37">
      <c r="E230" s="395"/>
      <c r="F230" s="396"/>
      <c r="G230" s="396"/>
      <c r="H230" s="396"/>
      <c r="I230" s="396"/>
      <c r="J230" s="396"/>
      <c r="L230" s="396"/>
      <c r="M230" s="396"/>
      <c r="N230" s="396"/>
      <c r="O230" s="396"/>
      <c r="P230" s="396"/>
      <c r="Q230" s="396"/>
      <c r="R230" s="396"/>
      <c r="S230" s="396"/>
      <c r="T230" s="396"/>
      <c r="U230" s="396"/>
      <c r="V230" s="396"/>
      <c r="W230" s="396"/>
      <c r="X230" s="396"/>
      <c r="Y230" s="396"/>
      <c r="Z230" s="396"/>
      <c r="AA230" s="396"/>
      <c r="AB230" s="396"/>
      <c r="AC230" s="396"/>
      <c r="AD230" s="396"/>
      <c r="AE230" s="396"/>
      <c r="AF230" s="396"/>
      <c r="AG230" s="396"/>
      <c r="AH230" s="396"/>
      <c r="AI230" s="396"/>
      <c r="AJ230" s="396"/>
      <c r="AK230" s="396"/>
    </row>
    <row r="231" spans="5:37">
      <c r="E231" s="395"/>
      <c r="F231" s="396"/>
      <c r="G231" s="396"/>
      <c r="H231" s="396"/>
      <c r="I231" s="396"/>
      <c r="J231" s="396"/>
      <c r="L231" s="396"/>
      <c r="M231" s="396"/>
      <c r="N231" s="396"/>
      <c r="O231" s="396"/>
      <c r="P231" s="396"/>
      <c r="Q231" s="396"/>
      <c r="R231" s="396"/>
      <c r="S231" s="396"/>
      <c r="T231" s="396"/>
      <c r="U231" s="396"/>
      <c r="V231" s="396"/>
      <c r="W231" s="396"/>
      <c r="X231" s="396"/>
      <c r="Y231" s="396"/>
      <c r="Z231" s="396"/>
      <c r="AA231" s="396"/>
      <c r="AB231" s="396"/>
      <c r="AC231" s="396"/>
      <c r="AD231" s="396"/>
      <c r="AE231" s="396"/>
      <c r="AF231" s="396"/>
      <c r="AG231" s="396"/>
      <c r="AH231" s="396"/>
      <c r="AI231" s="396"/>
      <c r="AJ231" s="396"/>
      <c r="AK231" s="396"/>
    </row>
    <row r="232" spans="5:37">
      <c r="E232" s="395"/>
      <c r="F232" s="396"/>
      <c r="G232" s="396"/>
      <c r="H232" s="396"/>
      <c r="I232" s="396"/>
      <c r="J232" s="396"/>
      <c r="L232" s="396"/>
      <c r="M232" s="396"/>
      <c r="N232" s="396"/>
      <c r="O232" s="396"/>
      <c r="P232" s="396"/>
      <c r="Q232" s="396"/>
      <c r="R232" s="396"/>
      <c r="S232" s="396"/>
      <c r="T232" s="396"/>
      <c r="U232" s="396"/>
      <c r="V232" s="396"/>
      <c r="W232" s="396"/>
      <c r="X232" s="396"/>
      <c r="Y232" s="396"/>
      <c r="Z232" s="396"/>
      <c r="AA232" s="396"/>
      <c r="AB232" s="396"/>
      <c r="AC232" s="396"/>
      <c r="AD232" s="396"/>
      <c r="AE232" s="396"/>
      <c r="AF232" s="396"/>
      <c r="AG232" s="396"/>
      <c r="AH232" s="396"/>
      <c r="AI232" s="396"/>
      <c r="AJ232" s="396"/>
      <c r="AK232" s="396"/>
    </row>
    <row r="233" spans="5:37">
      <c r="E233" s="395"/>
      <c r="F233" s="396"/>
      <c r="G233" s="396"/>
      <c r="H233" s="396"/>
      <c r="I233" s="396"/>
      <c r="J233" s="396"/>
      <c r="L233" s="396"/>
      <c r="M233" s="396"/>
      <c r="N233" s="396"/>
      <c r="O233" s="396"/>
      <c r="P233" s="396"/>
      <c r="Q233" s="396"/>
      <c r="R233" s="396"/>
      <c r="S233" s="396"/>
      <c r="T233" s="396"/>
      <c r="U233" s="396"/>
      <c r="V233" s="396"/>
      <c r="W233" s="396"/>
      <c r="X233" s="396"/>
      <c r="Y233" s="396"/>
      <c r="Z233" s="396"/>
      <c r="AA233" s="396"/>
      <c r="AB233" s="396"/>
      <c r="AC233" s="396"/>
      <c r="AD233" s="396"/>
      <c r="AE233" s="396"/>
      <c r="AF233" s="396"/>
      <c r="AG233" s="396"/>
      <c r="AH233" s="396"/>
      <c r="AI233" s="396"/>
      <c r="AJ233" s="396"/>
      <c r="AK233" s="396"/>
    </row>
    <row r="234" spans="5:37">
      <c r="E234" s="395"/>
      <c r="F234" s="396"/>
      <c r="G234" s="396"/>
      <c r="H234" s="396"/>
      <c r="I234" s="396"/>
      <c r="J234" s="396"/>
      <c r="L234" s="396"/>
      <c r="M234" s="396"/>
      <c r="N234" s="396"/>
      <c r="O234" s="396"/>
      <c r="P234" s="396"/>
      <c r="Q234" s="396"/>
      <c r="R234" s="396"/>
      <c r="S234" s="396"/>
      <c r="T234" s="396"/>
      <c r="U234" s="396"/>
      <c r="V234" s="396"/>
      <c r="W234" s="396"/>
      <c r="X234" s="396"/>
      <c r="Y234" s="396"/>
      <c r="Z234" s="396"/>
      <c r="AA234" s="396"/>
      <c r="AB234" s="396"/>
      <c r="AC234" s="396"/>
      <c r="AD234" s="396"/>
      <c r="AE234" s="396"/>
      <c r="AF234" s="396"/>
      <c r="AG234" s="396"/>
      <c r="AH234" s="396"/>
      <c r="AI234" s="396"/>
      <c r="AJ234" s="396"/>
      <c r="AK234" s="396"/>
    </row>
    <row r="235" spans="5:37">
      <c r="E235" s="395"/>
      <c r="F235" s="396"/>
      <c r="G235" s="396"/>
      <c r="H235" s="396"/>
      <c r="I235" s="396"/>
      <c r="J235" s="396"/>
      <c r="L235" s="396"/>
      <c r="M235" s="396"/>
      <c r="N235" s="396"/>
      <c r="O235" s="396"/>
      <c r="P235" s="396"/>
      <c r="Q235" s="396"/>
      <c r="R235" s="396"/>
      <c r="S235" s="396"/>
      <c r="T235" s="396"/>
      <c r="U235" s="396"/>
      <c r="V235" s="396"/>
      <c r="W235" s="396"/>
      <c r="X235" s="396"/>
      <c r="Y235" s="396"/>
      <c r="Z235" s="396"/>
      <c r="AA235" s="396"/>
      <c r="AB235" s="396"/>
      <c r="AC235" s="396"/>
      <c r="AD235" s="396"/>
      <c r="AE235" s="396"/>
      <c r="AF235" s="396"/>
      <c r="AG235" s="396"/>
      <c r="AH235" s="396"/>
      <c r="AI235" s="396"/>
      <c r="AJ235" s="396"/>
      <c r="AK235" s="396"/>
    </row>
    <row r="236" spans="5:37">
      <c r="E236" s="395"/>
      <c r="F236" s="396"/>
      <c r="G236" s="396"/>
      <c r="H236" s="396"/>
      <c r="I236" s="396"/>
      <c r="J236" s="396"/>
      <c r="L236" s="396"/>
      <c r="M236" s="396"/>
      <c r="N236" s="396"/>
      <c r="O236" s="396"/>
      <c r="P236" s="396"/>
      <c r="Q236" s="396"/>
      <c r="R236" s="396"/>
      <c r="S236" s="396"/>
      <c r="T236" s="396"/>
      <c r="U236" s="396"/>
      <c r="V236" s="396"/>
      <c r="W236" s="396"/>
      <c r="X236" s="396"/>
      <c r="Y236" s="396"/>
      <c r="Z236" s="396"/>
      <c r="AA236" s="396"/>
      <c r="AB236" s="396"/>
      <c r="AC236" s="396"/>
      <c r="AD236" s="396"/>
      <c r="AE236" s="396"/>
      <c r="AF236" s="396"/>
      <c r="AG236" s="396"/>
      <c r="AH236" s="396"/>
      <c r="AI236" s="396"/>
      <c r="AJ236" s="396"/>
      <c r="AK236" s="396"/>
    </row>
    <row r="237" spans="5:37">
      <c r="E237" s="395"/>
      <c r="F237" s="396"/>
      <c r="G237" s="396"/>
      <c r="H237" s="396"/>
      <c r="I237" s="396"/>
      <c r="J237" s="396"/>
      <c r="L237" s="396"/>
      <c r="M237" s="396"/>
      <c r="N237" s="396"/>
      <c r="O237" s="396"/>
      <c r="P237" s="396"/>
      <c r="Q237" s="396"/>
      <c r="R237" s="396"/>
      <c r="S237" s="396"/>
      <c r="T237" s="396"/>
      <c r="U237" s="396"/>
      <c r="V237" s="396"/>
      <c r="W237" s="396"/>
      <c r="X237" s="396"/>
      <c r="Y237" s="396"/>
      <c r="Z237" s="396"/>
      <c r="AA237" s="396"/>
      <c r="AB237" s="396"/>
      <c r="AC237" s="396"/>
      <c r="AD237" s="396"/>
      <c r="AE237" s="396"/>
      <c r="AF237" s="396"/>
      <c r="AG237" s="396"/>
      <c r="AH237" s="396"/>
      <c r="AI237" s="396"/>
      <c r="AJ237" s="396"/>
      <c r="AK237" s="396"/>
    </row>
    <row r="238" spans="5:37">
      <c r="E238" s="395"/>
      <c r="F238" s="396"/>
      <c r="G238" s="396"/>
      <c r="H238" s="396"/>
      <c r="I238" s="396"/>
      <c r="J238" s="396"/>
      <c r="L238" s="396"/>
      <c r="M238" s="396"/>
      <c r="N238" s="396"/>
      <c r="O238" s="396"/>
      <c r="P238" s="396"/>
      <c r="Q238" s="396"/>
      <c r="R238" s="396"/>
      <c r="S238" s="396"/>
      <c r="T238" s="396"/>
      <c r="U238" s="396"/>
      <c r="V238" s="396"/>
      <c r="W238" s="396"/>
      <c r="X238" s="396"/>
      <c r="Y238" s="396"/>
      <c r="Z238" s="396"/>
      <c r="AA238" s="396"/>
      <c r="AB238" s="396"/>
      <c r="AC238" s="396"/>
      <c r="AD238" s="396"/>
      <c r="AE238" s="396"/>
      <c r="AF238" s="396"/>
      <c r="AG238" s="396"/>
      <c r="AH238" s="396"/>
      <c r="AI238" s="396"/>
      <c r="AJ238" s="396"/>
      <c r="AK238" s="396"/>
    </row>
    <row r="239" spans="5:37">
      <c r="E239" s="395"/>
      <c r="F239" s="396"/>
      <c r="G239" s="396"/>
      <c r="H239" s="396"/>
      <c r="I239" s="396"/>
      <c r="J239" s="396"/>
      <c r="L239" s="396"/>
      <c r="M239" s="396"/>
      <c r="N239" s="396"/>
      <c r="O239" s="396"/>
      <c r="P239" s="396"/>
      <c r="Q239" s="396"/>
      <c r="R239" s="396"/>
      <c r="S239" s="396"/>
      <c r="T239" s="396"/>
      <c r="U239" s="396"/>
      <c r="V239" s="396"/>
      <c r="W239" s="396"/>
      <c r="X239" s="396"/>
      <c r="Y239" s="396"/>
      <c r="Z239" s="396"/>
      <c r="AA239" s="396"/>
      <c r="AB239" s="396"/>
      <c r="AC239" s="396"/>
      <c r="AD239" s="396"/>
      <c r="AE239" s="396"/>
      <c r="AF239" s="396"/>
      <c r="AG239" s="396"/>
      <c r="AH239" s="396"/>
      <c r="AI239" s="396"/>
      <c r="AJ239" s="396"/>
      <c r="AK239" s="396"/>
    </row>
    <row r="240" spans="5:37">
      <c r="E240" s="395"/>
      <c r="F240" s="396"/>
      <c r="G240" s="396"/>
      <c r="H240" s="396"/>
      <c r="I240" s="396"/>
      <c r="J240" s="396"/>
      <c r="L240" s="396"/>
      <c r="M240" s="396"/>
      <c r="N240" s="396"/>
      <c r="O240" s="396"/>
      <c r="P240" s="396"/>
      <c r="Q240" s="396"/>
      <c r="R240" s="396"/>
      <c r="S240" s="396"/>
      <c r="T240" s="396"/>
      <c r="U240" s="396"/>
      <c r="V240" s="396"/>
      <c r="W240" s="396"/>
      <c r="X240" s="396"/>
      <c r="Y240" s="396"/>
      <c r="Z240" s="396"/>
      <c r="AA240" s="396"/>
      <c r="AB240" s="396"/>
      <c r="AC240" s="396"/>
      <c r="AD240" s="396"/>
      <c r="AE240" s="396"/>
      <c r="AF240" s="396"/>
      <c r="AG240" s="396"/>
      <c r="AH240" s="396"/>
      <c r="AI240" s="396"/>
      <c r="AJ240" s="396"/>
      <c r="AK240" s="396"/>
    </row>
    <row r="241" spans="5:37">
      <c r="E241" s="395"/>
      <c r="F241" s="396"/>
      <c r="G241" s="396"/>
      <c r="H241" s="396"/>
      <c r="I241" s="396"/>
      <c r="J241" s="396"/>
      <c r="L241" s="396"/>
      <c r="M241" s="396"/>
      <c r="N241" s="396"/>
      <c r="O241" s="396"/>
      <c r="P241" s="396"/>
      <c r="Q241" s="396"/>
      <c r="R241" s="396"/>
      <c r="S241" s="396"/>
      <c r="T241" s="396"/>
      <c r="U241" s="396"/>
      <c r="V241" s="396"/>
      <c r="W241" s="396"/>
      <c r="X241" s="396"/>
      <c r="Y241" s="396"/>
      <c r="Z241" s="396"/>
      <c r="AA241" s="396"/>
      <c r="AB241" s="396"/>
      <c r="AC241" s="396"/>
      <c r="AD241" s="396"/>
      <c r="AE241" s="396"/>
      <c r="AF241" s="396"/>
      <c r="AG241" s="396"/>
      <c r="AH241" s="396"/>
      <c r="AI241" s="396"/>
      <c r="AJ241" s="396"/>
      <c r="AK241" s="396"/>
    </row>
    <row r="242" spans="5:37">
      <c r="E242" s="395"/>
      <c r="F242" s="396"/>
      <c r="G242" s="396"/>
      <c r="H242" s="396"/>
      <c r="I242" s="396"/>
      <c r="J242" s="396"/>
      <c r="L242" s="396"/>
      <c r="M242" s="396"/>
      <c r="N242" s="396"/>
      <c r="O242" s="396"/>
      <c r="P242" s="396"/>
      <c r="Q242" s="396"/>
      <c r="R242" s="396"/>
      <c r="S242" s="396"/>
      <c r="T242" s="396"/>
      <c r="U242" s="396"/>
      <c r="V242" s="396"/>
      <c r="W242" s="396"/>
      <c r="X242" s="396"/>
      <c r="Y242" s="396"/>
      <c r="Z242" s="396"/>
      <c r="AA242" s="396"/>
      <c r="AB242" s="396"/>
      <c r="AC242" s="396"/>
      <c r="AD242" s="396"/>
      <c r="AE242" s="396"/>
      <c r="AF242" s="396"/>
      <c r="AG242" s="396"/>
      <c r="AH242" s="396"/>
      <c r="AI242" s="396"/>
      <c r="AJ242" s="396"/>
      <c r="AK242" s="396"/>
    </row>
    <row r="243" spans="5:37">
      <c r="E243" s="395"/>
      <c r="F243" s="396"/>
      <c r="G243" s="396"/>
      <c r="H243" s="396"/>
      <c r="I243" s="396"/>
      <c r="J243" s="396"/>
      <c r="L243" s="396"/>
      <c r="M243" s="396"/>
      <c r="N243" s="396"/>
      <c r="O243" s="396"/>
      <c r="P243" s="396"/>
      <c r="Q243" s="396"/>
      <c r="R243" s="396"/>
      <c r="S243" s="396"/>
      <c r="T243" s="396"/>
      <c r="U243" s="396"/>
      <c r="V243" s="396"/>
      <c r="W243" s="396"/>
      <c r="X243" s="396"/>
      <c r="Y243" s="396"/>
      <c r="Z243" s="396"/>
      <c r="AA243" s="396"/>
      <c r="AB243" s="396"/>
      <c r="AC243" s="396"/>
      <c r="AD243" s="396"/>
      <c r="AE243" s="396"/>
      <c r="AF243" s="396"/>
      <c r="AG243" s="396"/>
      <c r="AH243" s="396"/>
      <c r="AI243" s="396"/>
      <c r="AJ243" s="396"/>
      <c r="AK243" s="396"/>
    </row>
    <row r="244" spans="5:37">
      <c r="E244" s="395"/>
      <c r="F244" s="396"/>
      <c r="G244" s="396"/>
      <c r="H244" s="396"/>
      <c r="I244" s="396"/>
      <c r="J244" s="396"/>
      <c r="L244" s="396"/>
      <c r="M244" s="396"/>
      <c r="N244" s="396"/>
      <c r="O244" s="396"/>
      <c r="P244" s="396"/>
      <c r="Q244" s="396"/>
      <c r="R244" s="396"/>
      <c r="S244" s="396"/>
      <c r="T244" s="396"/>
      <c r="U244" s="396"/>
      <c r="V244" s="396"/>
      <c r="W244" s="396"/>
      <c r="X244" s="396"/>
      <c r="Y244" s="396"/>
      <c r="Z244" s="396"/>
      <c r="AA244" s="396"/>
      <c r="AB244" s="396"/>
      <c r="AC244" s="396"/>
      <c r="AD244" s="396"/>
      <c r="AE244" s="396"/>
      <c r="AF244" s="396"/>
      <c r="AG244" s="396"/>
      <c r="AH244" s="396"/>
      <c r="AI244" s="396"/>
      <c r="AJ244" s="396"/>
      <c r="AK244" s="396"/>
    </row>
    <row r="245" spans="5:37">
      <c r="E245" s="395"/>
      <c r="F245" s="396"/>
      <c r="G245" s="396"/>
      <c r="H245" s="396"/>
      <c r="I245" s="396"/>
      <c r="J245" s="396"/>
      <c r="L245" s="396"/>
      <c r="M245" s="396"/>
      <c r="N245" s="396"/>
      <c r="O245" s="396"/>
      <c r="P245" s="396"/>
      <c r="Q245" s="396"/>
      <c r="R245" s="396"/>
      <c r="S245" s="396"/>
      <c r="T245" s="396"/>
      <c r="U245" s="396"/>
      <c r="V245" s="396"/>
      <c r="W245" s="396"/>
      <c r="X245" s="396"/>
      <c r="Y245" s="396"/>
      <c r="Z245" s="396"/>
      <c r="AA245" s="396"/>
      <c r="AB245" s="396"/>
      <c r="AC245" s="396"/>
      <c r="AD245" s="396"/>
      <c r="AE245" s="396"/>
      <c r="AF245" s="396"/>
      <c r="AG245" s="396"/>
      <c r="AH245" s="396"/>
      <c r="AI245" s="396"/>
      <c r="AJ245" s="396"/>
      <c r="AK245" s="396"/>
    </row>
    <row r="246" spans="5:37">
      <c r="E246" s="395"/>
      <c r="F246" s="396"/>
      <c r="G246" s="396"/>
      <c r="H246" s="396"/>
      <c r="I246" s="396"/>
      <c r="J246" s="396"/>
      <c r="L246" s="396"/>
      <c r="M246" s="396"/>
      <c r="N246" s="396"/>
      <c r="O246" s="396"/>
      <c r="P246" s="396"/>
      <c r="Q246" s="396"/>
      <c r="R246" s="396"/>
      <c r="S246" s="396"/>
      <c r="T246" s="396"/>
      <c r="U246" s="396"/>
      <c r="V246" s="396"/>
      <c r="W246" s="396"/>
      <c r="X246" s="396"/>
      <c r="Y246" s="396"/>
      <c r="Z246" s="396"/>
      <c r="AA246" s="396"/>
      <c r="AB246" s="396"/>
      <c r="AC246" s="396"/>
      <c r="AD246" s="396"/>
      <c r="AE246" s="396"/>
      <c r="AF246" s="396"/>
      <c r="AG246" s="396"/>
      <c r="AH246" s="396"/>
      <c r="AI246" s="396"/>
      <c r="AJ246" s="396"/>
      <c r="AK246" s="396"/>
    </row>
    <row r="247" spans="5:37">
      <c r="E247" s="395"/>
      <c r="F247" s="396"/>
      <c r="G247" s="396"/>
      <c r="H247" s="396"/>
      <c r="I247" s="396"/>
      <c r="J247" s="396"/>
      <c r="L247" s="396"/>
      <c r="M247" s="396"/>
      <c r="N247" s="396"/>
      <c r="O247" s="396"/>
      <c r="P247" s="396"/>
      <c r="Q247" s="396"/>
      <c r="R247" s="396"/>
      <c r="S247" s="396"/>
      <c r="T247" s="396"/>
      <c r="U247" s="396"/>
      <c r="V247" s="396"/>
      <c r="W247" s="396"/>
      <c r="X247" s="396"/>
      <c r="Y247" s="396"/>
      <c r="Z247" s="396"/>
      <c r="AA247" s="396"/>
      <c r="AB247" s="396"/>
      <c r="AC247" s="396"/>
      <c r="AD247" s="396"/>
      <c r="AE247" s="396"/>
      <c r="AF247" s="396"/>
      <c r="AG247" s="396"/>
      <c r="AH247" s="396"/>
      <c r="AI247" s="396"/>
      <c r="AJ247" s="396"/>
      <c r="AK247" s="396"/>
    </row>
    <row r="248" spans="5:37">
      <c r="E248" s="395"/>
      <c r="F248" s="396"/>
      <c r="G248" s="396"/>
      <c r="H248" s="396"/>
      <c r="I248" s="396"/>
      <c r="J248" s="396"/>
      <c r="L248" s="396"/>
      <c r="M248" s="396"/>
      <c r="N248" s="396"/>
      <c r="O248" s="396"/>
      <c r="P248" s="396"/>
      <c r="Q248" s="396"/>
      <c r="R248" s="396"/>
      <c r="S248" s="396"/>
      <c r="T248" s="396"/>
      <c r="U248" s="396"/>
      <c r="V248" s="396"/>
      <c r="W248" s="396"/>
      <c r="X248" s="396"/>
      <c r="Y248" s="396"/>
      <c r="Z248" s="396"/>
      <c r="AA248" s="396"/>
      <c r="AB248" s="396"/>
      <c r="AC248" s="396"/>
      <c r="AD248" s="396"/>
      <c r="AE248" s="396"/>
      <c r="AF248" s="396"/>
      <c r="AG248" s="396"/>
      <c r="AH248" s="396"/>
      <c r="AI248" s="396"/>
      <c r="AJ248" s="396"/>
      <c r="AK248" s="396"/>
    </row>
    <row r="249" spans="5:37">
      <c r="E249" s="395"/>
      <c r="F249" s="396"/>
      <c r="G249" s="396"/>
      <c r="H249" s="396"/>
      <c r="I249" s="396"/>
      <c r="J249" s="396"/>
      <c r="L249" s="396"/>
      <c r="M249" s="396"/>
      <c r="N249" s="396"/>
      <c r="O249" s="396"/>
      <c r="P249" s="396"/>
      <c r="Q249" s="396"/>
      <c r="R249" s="396"/>
      <c r="S249" s="396"/>
      <c r="T249" s="396"/>
      <c r="U249" s="396"/>
      <c r="V249" s="396"/>
      <c r="W249" s="396"/>
      <c r="X249" s="396"/>
      <c r="Y249" s="396"/>
      <c r="Z249" s="396"/>
      <c r="AA249" s="396"/>
      <c r="AB249" s="396"/>
      <c r="AC249" s="396"/>
      <c r="AD249" s="396"/>
      <c r="AE249" s="396"/>
      <c r="AF249" s="396"/>
      <c r="AG249" s="396"/>
      <c r="AH249" s="396"/>
      <c r="AI249" s="396"/>
      <c r="AJ249" s="396"/>
      <c r="AK249" s="396"/>
    </row>
    <row r="250" spans="5:37">
      <c r="E250" s="395"/>
      <c r="F250" s="396"/>
      <c r="G250" s="396"/>
      <c r="H250" s="396"/>
      <c r="I250" s="396"/>
      <c r="J250" s="396"/>
      <c r="L250" s="396"/>
      <c r="M250" s="396"/>
      <c r="N250" s="396"/>
      <c r="O250" s="396"/>
      <c r="P250" s="396"/>
      <c r="Q250" s="396"/>
      <c r="R250" s="396"/>
      <c r="S250" s="396"/>
      <c r="T250" s="396"/>
      <c r="U250" s="396"/>
      <c r="V250" s="396"/>
      <c r="W250" s="396"/>
      <c r="X250" s="396"/>
      <c r="Y250" s="396"/>
      <c r="Z250" s="396"/>
      <c r="AA250" s="396"/>
      <c r="AB250" s="396"/>
      <c r="AC250" s="396"/>
      <c r="AD250" s="396"/>
      <c r="AE250" s="396"/>
      <c r="AF250" s="396"/>
      <c r="AG250" s="396"/>
      <c r="AH250" s="396"/>
      <c r="AI250" s="396"/>
      <c r="AJ250" s="396"/>
      <c r="AK250" s="396"/>
    </row>
    <row r="251" spans="5:37">
      <c r="E251" s="395"/>
      <c r="F251" s="396"/>
      <c r="G251" s="396"/>
      <c r="H251" s="396"/>
      <c r="I251" s="396"/>
      <c r="J251" s="396"/>
      <c r="L251" s="396"/>
      <c r="M251" s="396"/>
      <c r="N251" s="396"/>
      <c r="O251" s="396"/>
      <c r="P251" s="396"/>
      <c r="Q251" s="396"/>
      <c r="R251" s="396"/>
      <c r="S251" s="396"/>
      <c r="T251" s="396"/>
      <c r="U251" s="396"/>
      <c r="V251" s="396"/>
      <c r="W251" s="396"/>
      <c r="X251" s="396"/>
      <c r="Y251" s="396"/>
      <c r="Z251" s="396"/>
      <c r="AA251" s="396"/>
      <c r="AB251" s="396"/>
      <c r="AC251" s="396"/>
      <c r="AD251" s="396"/>
      <c r="AE251" s="396"/>
      <c r="AF251" s="396"/>
      <c r="AG251" s="396"/>
      <c r="AH251" s="396"/>
      <c r="AI251" s="396"/>
      <c r="AJ251" s="396"/>
      <c r="AK251" s="396"/>
    </row>
    <row r="252" spans="5:37">
      <c r="E252" s="395"/>
      <c r="F252" s="396"/>
      <c r="G252" s="396"/>
      <c r="H252" s="396"/>
      <c r="I252" s="396"/>
      <c r="J252" s="396"/>
      <c r="L252" s="396"/>
      <c r="M252" s="396"/>
      <c r="N252" s="396"/>
      <c r="O252" s="396"/>
      <c r="P252" s="396"/>
      <c r="Q252" s="396"/>
      <c r="R252" s="396"/>
      <c r="S252" s="396"/>
      <c r="T252" s="396"/>
      <c r="U252" s="396"/>
      <c r="V252" s="396"/>
      <c r="W252" s="396"/>
      <c r="X252" s="396"/>
      <c r="Y252" s="396"/>
      <c r="Z252" s="396"/>
      <c r="AA252" s="396"/>
      <c r="AB252" s="396"/>
      <c r="AC252" s="396"/>
      <c r="AD252" s="396"/>
      <c r="AE252" s="396"/>
      <c r="AF252" s="396"/>
      <c r="AG252" s="396"/>
      <c r="AH252" s="396"/>
      <c r="AI252" s="396"/>
      <c r="AJ252" s="396"/>
      <c r="AK252" s="396"/>
    </row>
    <row r="253" spans="5:37">
      <c r="E253" s="395"/>
      <c r="F253" s="396"/>
      <c r="G253" s="396"/>
      <c r="H253" s="396"/>
      <c r="I253" s="396"/>
      <c r="J253" s="396"/>
      <c r="L253" s="396"/>
      <c r="M253" s="396"/>
      <c r="N253" s="396"/>
      <c r="O253" s="396"/>
      <c r="P253" s="396"/>
      <c r="Q253" s="396"/>
      <c r="R253" s="396"/>
      <c r="S253" s="396"/>
      <c r="T253" s="396"/>
      <c r="U253" s="396"/>
      <c r="V253" s="396"/>
      <c r="W253" s="396"/>
      <c r="X253" s="396"/>
      <c r="Y253" s="396"/>
      <c r="Z253" s="396"/>
      <c r="AA253" s="396"/>
      <c r="AB253" s="396"/>
      <c r="AC253" s="396"/>
      <c r="AD253" s="396"/>
      <c r="AE253" s="396"/>
      <c r="AF253" s="396"/>
      <c r="AG253" s="396"/>
      <c r="AH253" s="396"/>
      <c r="AI253" s="396"/>
      <c r="AJ253" s="396"/>
      <c r="AK253" s="396"/>
    </row>
    <row r="254" spans="5:37">
      <c r="E254" s="395"/>
      <c r="F254" s="396"/>
      <c r="G254" s="396"/>
      <c r="H254" s="396"/>
      <c r="I254" s="396"/>
      <c r="J254" s="396"/>
      <c r="L254" s="396"/>
      <c r="M254" s="396"/>
      <c r="N254" s="396"/>
      <c r="O254" s="396"/>
      <c r="P254" s="396"/>
      <c r="Q254" s="396"/>
      <c r="R254" s="396"/>
      <c r="S254" s="396"/>
      <c r="T254" s="396"/>
      <c r="U254" s="396"/>
      <c r="V254" s="396"/>
      <c r="W254" s="396"/>
      <c r="X254" s="396"/>
      <c r="Y254" s="396"/>
      <c r="Z254" s="396"/>
      <c r="AA254" s="396"/>
      <c r="AB254" s="396"/>
      <c r="AC254" s="396"/>
      <c r="AD254" s="396"/>
      <c r="AE254" s="396"/>
      <c r="AF254" s="396"/>
      <c r="AG254" s="396"/>
      <c r="AH254" s="396"/>
      <c r="AI254" s="396"/>
      <c r="AJ254" s="396"/>
      <c r="AK254" s="396"/>
    </row>
    <row r="255" spans="5:37">
      <c r="E255" s="395"/>
      <c r="F255" s="396"/>
      <c r="G255" s="396"/>
      <c r="H255" s="396"/>
      <c r="I255" s="396"/>
      <c r="J255" s="396"/>
      <c r="L255" s="396"/>
      <c r="M255" s="396"/>
      <c r="N255" s="396"/>
      <c r="O255" s="396"/>
      <c r="P255" s="396"/>
      <c r="Q255" s="396"/>
      <c r="R255" s="396"/>
      <c r="S255" s="396"/>
      <c r="T255" s="396"/>
      <c r="U255" s="396"/>
      <c r="V255" s="396"/>
      <c r="W255" s="396"/>
      <c r="X255" s="396"/>
      <c r="Y255" s="396"/>
      <c r="Z255" s="396"/>
      <c r="AA255" s="396"/>
      <c r="AB255" s="396"/>
      <c r="AC255" s="396"/>
      <c r="AD255" s="396"/>
      <c r="AE255" s="396"/>
      <c r="AF255" s="396"/>
      <c r="AG255" s="396"/>
      <c r="AH255" s="396"/>
      <c r="AI255" s="396"/>
      <c r="AJ255" s="396"/>
      <c r="AK255" s="396"/>
    </row>
    <row r="256" spans="5:37">
      <c r="E256" s="395"/>
      <c r="F256" s="396"/>
      <c r="G256" s="396"/>
      <c r="H256" s="396"/>
      <c r="I256" s="396"/>
      <c r="J256" s="396"/>
      <c r="L256" s="396"/>
      <c r="M256" s="396"/>
      <c r="N256" s="396"/>
      <c r="O256" s="396"/>
      <c r="P256" s="396"/>
      <c r="Q256" s="396"/>
      <c r="R256" s="396"/>
      <c r="S256" s="396"/>
      <c r="T256" s="396"/>
      <c r="U256" s="396"/>
      <c r="V256" s="396"/>
      <c r="W256" s="396"/>
      <c r="X256" s="396"/>
      <c r="Y256" s="396"/>
      <c r="Z256" s="396"/>
      <c r="AA256" s="396"/>
      <c r="AB256" s="396"/>
      <c r="AC256" s="396"/>
      <c r="AD256" s="396"/>
      <c r="AE256" s="396"/>
      <c r="AF256" s="396"/>
      <c r="AG256" s="396"/>
      <c r="AH256" s="396"/>
      <c r="AI256" s="396"/>
      <c r="AJ256" s="396"/>
      <c r="AK256" s="396"/>
    </row>
    <row r="257" spans="5:37">
      <c r="E257" s="395"/>
      <c r="F257" s="396"/>
      <c r="G257" s="396"/>
      <c r="H257" s="396"/>
      <c r="I257" s="396"/>
      <c r="J257" s="396"/>
      <c r="L257" s="396"/>
      <c r="M257" s="396"/>
      <c r="N257" s="396"/>
      <c r="O257" s="396"/>
      <c r="P257" s="396"/>
      <c r="Q257" s="396"/>
      <c r="R257" s="396"/>
      <c r="S257" s="396"/>
      <c r="T257" s="396"/>
      <c r="U257" s="396"/>
      <c r="V257" s="396"/>
      <c r="W257" s="396"/>
      <c r="X257" s="396"/>
      <c r="Y257" s="396"/>
      <c r="Z257" s="396"/>
      <c r="AA257" s="396"/>
      <c r="AB257" s="396"/>
      <c r="AC257" s="396"/>
      <c r="AD257" s="396"/>
      <c r="AE257" s="396"/>
      <c r="AF257" s="396"/>
      <c r="AG257" s="396"/>
      <c r="AH257" s="396"/>
      <c r="AI257" s="396"/>
      <c r="AJ257" s="396"/>
      <c r="AK257" s="396"/>
    </row>
    <row r="258" spans="5:37">
      <c r="E258" s="395"/>
      <c r="F258" s="396"/>
      <c r="G258" s="396"/>
      <c r="H258" s="396"/>
      <c r="I258" s="396"/>
      <c r="J258" s="396"/>
      <c r="L258" s="396"/>
      <c r="M258" s="396"/>
      <c r="N258" s="396"/>
      <c r="O258" s="396"/>
      <c r="P258" s="396"/>
      <c r="Q258" s="396"/>
      <c r="R258" s="396"/>
      <c r="S258" s="396"/>
      <c r="T258" s="396"/>
      <c r="U258" s="396"/>
      <c r="V258" s="396"/>
      <c r="W258" s="396"/>
      <c r="X258" s="396"/>
      <c r="Y258" s="396"/>
      <c r="Z258" s="396"/>
      <c r="AA258" s="396"/>
      <c r="AB258" s="396"/>
      <c r="AC258" s="396"/>
      <c r="AD258" s="396"/>
      <c r="AE258" s="396"/>
      <c r="AF258" s="396"/>
      <c r="AG258" s="396"/>
      <c r="AH258" s="396"/>
      <c r="AI258" s="396"/>
      <c r="AJ258" s="396"/>
      <c r="AK258" s="396"/>
    </row>
    <row r="259" spans="5:37">
      <c r="E259" s="395"/>
      <c r="F259" s="396"/>
      <c r="G259" s="396"/>
      <c r="H259" s="396"/>
      <c r="I259" s="396"/>
      <c r="J259" s="396"/>
      <c r="L259" s="396"/>
      <c r="M259" s="396"/>
      <c r="N259" s="396"/>
      <c r="O259" s="396"/>
      <c r="P259" s="396"/>
      <c r="Q259" s="396"/>
      <c r="R259" s="396"/>
      <c r="S259" s="396"/>
      <c r="T259" s="396"/>
      <c r="U259" s="396"/>
      <c r="V259" s="396"/>
      <c r="W259" s="396"/>
      <c r="X259" s="396"/>
      <c r="Y259" s="396"/>
      <c r="Z259" s="396"/>
      <c r="AA259" s="396"/>
      <c r="AB259" s="396"/>
      <c r="AC259" s="396"/>
      <c r="AD259" s="396"/>
      <c r="AE259" s="396"/>
      <c r="AF259" s="396"/>
      <c r="AG259" s="396"/>
      <c r="AH259" s="396"/>
      <c r="AI259" s="396"/>
      <c r="AJ259" s="396"/>
      <c r="AK259" s="396"/>
    </row>
    <row r="260" spans="5:37">
      <c r="E260" s="395"/>
      <c r="F260" s="396"/>
      <c r="G260" s="396"/>
      <c r="H260" s="396"/>
      <c r="I260" s="396"/>
      <c r="J260" s="396"/>
      <c r="L260" s="396"/>
      <c r="M260" s="396"/>
      <c r="N260" s="396"/>
      <c r="O260" s="396"/>
      <c r="P260" s="396"/>
      <c r="Q260" s="396"/>
      <c r="R260" s="396"/>
      <c r="S260" s="396"/>
      <c r="T260" s="396"/>
      <c r="U260" s="396"/>
      <c r="V260" s="396"/>
      <c r="W260" s="396"/>
      <c r="X260" s="396"/>
      <c r="Y260" s="396"/>
      <c r="Z260" s="396"/>
      <c r="AA260" s="396"/>
      <c r="AB260" s="396"/>
      <c r="AC260" s="396"/>
      <c r="AD260" s="396"/>
      <c r="AE260" s="396"/>
      <c r="AF260" s="396"/>
      <c r="AG260" s="396"/>
      <c r="AH260" s="396"/>
      <c r="AI260" s="396"/>
      <c r="AJ260" s="396"/>
      <c r="AK260" s="396"/>
    </row>
    <row r="261" spans="5:37">
      <c r="E261" s="395"/>
      <c r="F261" s="396"/>
      <c r="G261" s="396"/>
      <c r="H261" s="396"/>
      <c r="I261" s="396"/>
      <c r="J261" s="396"/>
      <c r="L261" s="396"/>
      <c r="M261" s="396"/>
      <c r="N261" s="396"/>
      <c r="O261" s="396"/>
      <c r="P261" s="396"/>
      <c r="Q261" s="396"/>
      <c r="R261" s="396"/>
      <c r="S261" s="396"/>
      <c r="T261" s="396"/>
      <c r="U261" s="396"/>
      <c r="V261" s="396"/>
      <c r="W261" s="396"/>
      <c r="X261" s="396"/>
      <c r="Y261" s="396"/>
      <c r="Z261" s="396"/>
      <c r="AA261" s="396"/>
      <c r="AB261" s="396"/>
      <c r="AC261" s="396"/>
      <c r="AD261" s="396"/>
      <c r="AE261" s="396"/>
      <c r="AF261" s="396"/>
      <c r="AG261" s="396"/>
      <c r="AH261" s="396"/>
      <c r="AI261" s="396"/>
      <c r="AJ261" s="396"/>
      <c r="AK261" s="396"/>
    </row>
    <row r="262" spans="5:37">
      <c r="E262" s="395"/>
      <c r="F262" s="396"/>
      <c r="G262" s="396"/>
      <c r="H262" s="396"/>
      <c r="I262" s="396"/>
      <c r="J262" s="396"/>
      <c r="L262" s="396"/>
      <c r="M262" s="396"/>
      <c r="N262" s="396"/>
      <c r="O262" s="396"/>
      <c r="P262" s="396"/>
      <c r="Q262" s="396"/>
      <c r="R262" s="396"/>
      <c r="S262" s="396"/>
      <c r="T262" s="396"/>
      <c r="U262" s="396"/>
      <c r="V262" s="396"/>
      <c r="W262" s="396"/>
      <c r="X262" s="396"/>
      <c r="Y262" s="396"/>
      <c r="Z262" s="396"/>
      <c r="AA262" s="396"/>
      <c r="AB262" s="396"/>
      <c r="AC262" s="396"/>
      <c r="AD262" s="396"/>
      <c r="AE262" s="396"/>
      <c r="AF262" s="396"/>
      <c r="AG262" s="396"/>
      <c r="AH262" s="396"/>
      <c r="AI262" s="396"/>
      <c r="AJ262" s="396"/>
      <c r="AK262" s="396"/>
    </row>
    <row r="263" spans="5:37">
      <c r="E263" s="395"/>
      <c r="F263" s="396"/>
      <c r="G263" s="396"/>
      <c r="H263" s="396"/>
      <c r="I263" s="396"/>
      <c r="J263" s="396"/>
      <c r="L263" s="396"/>
      <c r="M263" s="396"/>
      <c r="N263" s="396"/>
      <c r="O263" s="396"/>
      <c r="P263" s="396"/>
      <c r="Q263" s="396"/>
      <c r="R263" s="396"/>
      <c r="S263" s="396"/>
      <c r="T263" s="396"/>
      <c r="U263" s="396"/>
      <c r="V263" s="396"/>
      <c r="W263" s="396"/>
      <c r="X263" s="396"/>
      <c r="Y263" s="396"/>
      <c r="Z263" s="396"/>
      <c r="AA263" s="396"/>
      <c r="AB263" s="396"/>
      <c r="AC263" s="396"/>
      <c r="AD263" s="396"/>
      <c r="AE263" s="396"/>
      <c r="AF263" s="396"/>
      <c r="AG263" s="396"/>
      <c r="AH263" s="396"/>
      <c r="AI263" s="396"/>
      <c r="AJ263" s="396"/>
      <c r="AK263" s="396"/>
    </row>
    <row r="264" spans="5:37">
      <c r="E264" s="395"/>
      <c r="F264" s="396"/>
      <c r="G264" s="396"/>
      <c r="H264" s="396"/>
      <c r="I264" s="396"/>
      <c r="J264" s="396"/>
      <c r="L264" s="396"/>
      <c r="M264" s="396"/>
      <c r="N264" s="396"/>
      <c r="O264" s="396"/>
      <c r="P264" s="396"/>
      <c r="Q264" s="396"/>
      <c r="R264" s="396"/>
      <c r="S264" s="396"/>
      <c r="T264" s="396"/>
      <c r="U264" s="396"/>
      <c r="V264" s="396"/>
      <c r="W264" s="396"/>
      <c r="X264" s="396"/>
      <c r="Y264" s="396"/>
      <c r="Z264" s="396"/>
      <c r="AA264" s="396"/>
      <c r="AB264" s="396"/>
      <c r="AC264" s="396"/>
      <c r="AD264" s="396"/>
      <c r="AE264" s="396"/>
      <c r="AF264" s="396"/>
      <c r="AG264" s="396"/>
      <c r="AH264" s="396"/>
      <c r="AI264" s="396"/>
      <c r="AJ264" s="396"/>
      <c r="AK264" s="396"/>
    </row>
    <row r="265" spans="5:37">
      <c r="E265" s="395"/>
      <c r="F265" s="396"/>
      <c r="G265" s="396"/>
      <c r="H265" s="396"/>
      <c r="I265" s="396"/>
      <c r="J265" s="396"/>
      <c r="L265" s="396"/>
      <c r="M265" s="396"/>
      <c r="N265" s="396"/>
      <c r="O265" s="396"/>
      <c r="P265" s="396"/>
      <c r="Q265" s="396"/>
      <c r="R265" s="396"/>
      <c r="S265" s="396"/>
      <c r="T265" s="396"/>
      <c r="U265" s="396"/>
      <c r="V265" s="396"/>
      <c r="W265" s="396"/>
      <c r="X265" s="396"/>
      <c r="Y265" s="396"/>
      <c r="Z265" s="396"/>
      <c r="AA265" s="396"/>
      <c r="AB265" s="396"/>
      <c r="AC265" s="396"/>
      <c r="AD265" s="396"/>
      <c r="AE265" s="396"/>
      <c r="AF265" s="396"/>
      <c r="AG265" s="396"/>
      <c r="AH265" s="396"/>
      <c r="AI265" s="396"/>
      <c r="AJ265" s="396"/>
      <c r="AK265" s="396"/>
    </row>
    <row r="266" spans="5:37">
      <c r="E266" s="395"/>
      <c r="F266" s="396"/>
      <c r="G266" s="396"/>
      <c r="H266" s="396"/>
      <c r="I266" s="396"/>
      <c r="J266" s="396"/>
      <c r="L266" s="396"/>
      <c r="M266" s="396"/>
      <c r="N266" s="396"/>
      <c r="O266" s="396"/>
      <c r="P266" s="396"/>
      <c r="Q266" s="396"/>
      <c r="R266" s="396"/>
      <c r="S266" s="396"/>
      <c r="T266" s="396"/>
      <c r="U266" s="396"/>
      <c r="V266" s="396"/>
      <c r="W266" s="396"/>
      <c r="X266" s="396"/>
      <c r="Y266" s="396"/>
      <c r="Z266" s="396"/>
      <c r="AA266" s="396"/>
      <c r="AB266" s="396"/>
      <c r="AC266" s="396"/>
      <c r="AD266" s="396"/>
      <c r="AE266" s="396"/>
      <c r="AF266" s="396"/>
      <c r="AG266" s="396"/>
      <c r="AH266" s="396"/>
      <c r="AI266" s="396"/>
      <c r="AJ266" s="396"/>
      <c r="AK266" s="396"/>
    </row>
    <row r="267" spans="5:37">
      <c r="E267" s="395"/>
      <c r="F267" s="396"/>
      <c r="G267" s="396"/>
      <c r="H267" s="396"/>
      <c r="I267" s="396"/>
      <c r="J267" s="396"/>
      <c r="L267" s="396"/>
      <c r="M267" s="396"/>
      <c r="N267" s="396"/>
      <c r="O267" s="396"/>
      <c r="P267" s="396"/>
      <c r="Q267" s="396"/>
      <c r="R267" s="396"/>
      <c r="S267" s="396"/>
      <c r="T267" s="396"/>
      <c r="U267" s="396"/>
      <c r="V267" s="396"/>
      <c r="W267" s="396"/>
      <c r="X267" s="396"/>
      <c r="Y267" s="396"/>
      <c r="Z267" s="396"/>
      <c r="AA267" s="396"/>
      <c r="AB267" s="396"/>
      <c r="AC267" s="396"/>
      <c r="AD267" s="396"/>
      <c r="AE267" s="396"/>
      <c r="AF267" s="396"/>
      <c r="AG267" s="396"/>
      <c r="AH267" s="396"/>
      <c r="AI267" s="396"/>
      <c r="AJ267" s="396"/>
      <c r="AK267" s="396"/>
    </row>
    <row r="268" spans="5:37">
      <c r="E268" s="395"/>
      <c r="F268" s="396"/>
      <c r="G268" s="396"/>
      <c r="H268" s="396"/>
      <c r="I268" s="396"/>
      <c r="J268" s="396"/>
      <c r="L268" s="396"/>
      <c r="M268" s="396"/>
      <c r="N268" s="396"/>
      <c r="O268" s="396"/>
      <c r="P268" s="396"/>
      <c r="Q268" s="396"/>
      <c r="R268" s="396"/>
      <c r="S268" s="396"/>
      <c r="T268" s="396"/>
      <c r="U268" s="396"/>
      <c r="V268" s="396"/>
      <c r="W268" s="396"/>
      <c r="X268" s="396"/>
      <c r="Y268" s="396"/>
      <c r="Z268" s="396"/>
      <c r="AA268" s="396"/>
      <c r="AB268" s="396"/>
      <c r="AC268" s="396"/>
      <c r="AD268" s="396"/>
      <c r="AE268" s="396"/>
      <c r="AF268" s="396"/>
      <c r="AG268" s="396"/>
      <c r="AH268" s="396"/>
      <c r="AI268" s="396"/>
      <c r="AJ268" s="396"/>
      <c r="AK268" s="396"/>
    </row>
    <row r="269" spans="5:37">
      <c r="E269" s="395"/>
      <c r="F269" s="396"/>
      <c r="G269" s="396"/>
      <c r="H269" s="396"/>
      <c r="I269" s="396"/>
      <c r="J269" s="396"/>
      <c r="L269" s="396"/>
      <c r="M269" s="396"/>
      <c r="N269" s="396"/>
      <c r="O269" s="396"/>
      <c r="P269" s="396"/>
      <c r="Q269" s="396"/>
      <c r="R269" s="396"/>
      <c r="S269" s="396"/>
      <c r="T269" s="396"/>
      <c r="U269" s="396"/>
      <c r="V269" s="396"/>
      <c r="W269" s="396"/>
      <c r="X269" s="396"/>
      <c r="Y269" s="396"/>
      <c r="Z269" s="396"/>
      <c r="AA269" s="396"/>
      <c r="AB269" s="396"/>
      <c r="AC269" s="396"/>
      <c r="AD269" s="396"/>
      <c r="AE269" s="396"/>
      <c r="AF269" s="396"/>
      <c r="AG269" s="396"/>
      <c r="AH269" s="396"/>
      <c r="AI269" s="396"/>
      <c r="AJ269" s="396"/>
      <c r="AK269" s="396"/>
    </row>
    <row r="270" spans="5:37">
      <c r="E270" s="395"/>
      <c r="F270" s="396"/>
      <c r="G270" s="396"/>
      <c r="H270" s="396"/>
      <c r="I270" s="396"/>
      <c r="J270" s="396"/>
      <c r="L270" s="396"/>
      <c r="M270" s="396"/>
      <c r="N270" s="396"/>
      <c r="O270" s="396"/>
      <c r="P270" s="396"/>
      <c r="Q270" s="396"/>
      <c r="R270" s="396"/>
      <c r="S270" s="396"/>
      <c r="T270" s="396"/>
      <c r="U270" s="396"/>
      <c r="V270" s="396"/>
      <c r="W270" s="396"/>
      <c r="X270" s="396"/>
      <c r="Y270" s="396"/>
      <c r="Z270" s="396"/>
      <c r="AA270" s="396"/>
      <c r="AB270" s="396"/>
      <c r="AC270" s="396"/>
      <c r="AD270" s="396"/>
      <c r="AE270" s="396"/>
      <c r="AF270" s="396"/>
      <c r="AG270" s="396"/>
      <c r="AH270" s="396"/>
      <c r="AI270" s="396"/>
      <c r="AJ270" s="396"/>
      <c r="AK270" s="396"/>
    </row>
    <row r="271" spans="5:37">
      <c r="E271" s="395"/>
      <c r="F271" s="396"/>
      <c r="G271" s="396"/>
      <c r="H271" s="396"/>
      <c r="I271" s="396"/>
      <c r="J271" s="396"/>
      <c r="L271" s="396"/>
      <c r="M271" s="396"/>
      <c r="N271" s="396"/>
      <c r="O271" s="396"/>
      <c r="P271" s="396"/>
      <c r="Q271" s="396"/>
      <c r="R271" s="396"/>
      <c r="S271" s="396"/>
      <c r="T271" s="396"/>
      <c r="U271" s="396"/>
      <c r="V271" s="396"/>
      <c r="W271" s="396"/>
      <c r="X271" s="396"/>
      <c r="Y271" s="396"/>
      <c r="Z271" s="396"/>
      <c r="AA271" s="396"/>
      <c r="AB271" s="396"/>
      <c r="AC271" s="396"/>
      <c r="AD271" s="396"/>
      <c r="AE271" s="396"/>
      <c r="AF271" s="396"/>
      <c r="AG271" s="396"/>
      <c r="AH271" s="396"/>
      <c r="AI271" s="396"/>
      <c r="AJ271" s="396"/>
      <c r="AK271" s="396"/>
    </row>
    <row r="272" spans="5:37">
      <c r="E272" s="395"/>
      <c r="F272" s="396"/>
      <c r="G272" s="396"/>
      <c r="H272" s="396"/>
      <c r="I272" s="396"/>
      <c r="J272" s="396"/>
      <c r="L272" s="396"/>
      <c r="M272" s="396"/>
      <c r="N272" s="396"/>
      <c r="O272" s="396"/>
      <c r="P272" s="396"/>
      <c r="Q272" s="396"/>
      <c r="R272" s="396"/>
      <c r="S272" s="396"/>
      <c r="T272" s="396"/>
      <c r="U272" s="396"/>
      <c r="V272" s="396"/>
      <c r="W272" s="396"/>
      <c r="X272" s="396"/>
      <c r="Y272" s="396"/>
      <c r="Z272" s="396"/>
      <c r="AA272" s="396"/>
      <c r="AB272" s="396"/>
      <c r="AC272" s="396"/>
      <c r="AD272" s="396"/>
      <c r="AE272" s="396"/>
      <c r="AF272" s="396"/>
      <c r="AG272" s="396"/>
      <c r="AH272" s="396"/>
      <c r="AI272" s="396"/>
      <c r="AJ272" s="396"/>
      <c r="AK272" s="396"/>
    </row>
    <row r="273" spans="5:37">
      <c r="E273" s="395"/>
      <c r="F273" s="396"/>
      <c r="G273" s="396"/>
      <c r="H273" s="396"/>
      <c r="I273" s="396"/>
      <c r="J273" s="396"/>
      <c r="L273" s="396"/>
      <c r="M273" s="396"/>
      <c r="N273" s="396"/>
      <c r="O273" s="396"/>
      <c r="P273" s="396"/>
      <c r="Q273" s="396"/>
      <c r="R273" s="396"/>
      <c r="S273" s="396"/>
      <c r="T273" s="396"/>
      <c r="U273" s="396"/>
      <c r="V273" s="396"/>
      <c r="W273" s="396"/>
      <c r="X273" s="396"/>
      <c r="Y273" s="396"/>
      <c r="Z273" s="396"/>
      <c r="AA273" s="396"/>
      <c r="AB273" s="396"/>
      <c r="AC273" s="396"/>
      <c r="AD273" s="396"/>
      <c r="AE273" s="396"/>
      <c r="AF273" s="396"/>
      <c r="AG273" s="396"/>
      <c r="AH273" s="396"/>
      <c r="AI273" s="396"/>
      <c r="AJ273" s="396"/>
      <c r="AK273" s="396"/>
    </row>
    <row r="274" spans="5:37">
      <c r="E274" s="395"/>
      <c r="F274" s="396"/>
      <c r="G274" s="396"/>
      <c r="H274" s="396"/>
      <c r="I274" s="396"/>
      <c r="J274" s="396"/>
      <c r="L274" s="396"/>
      <c r="M274" s="396"/>
      <c r="N274" s="396"/>
      <c r="O274" s="396"/>
      <c r="P274" s="396"/>
      <c r="Q274" s="396"/>
      <c r="R274" s="396"/>
      <c r="S274" s="396"/>
      <c r="T274" s="396"/>
      <c r="U274" s="396"/>
      <c r="V274" s="396"/>
      <c r="W274" s="396"/>
      <c r="X274" s="396"/>
      <c r="Y274" s="396"/>
      <c r="Z274" s="396"/>
      <c r="AA274" s="396"/>
      <c r="AB274" s="396"/>
      <c r="AC274" s="396"/>
      <c r="AD274" s="396"/>
      <c r="AE274" s="396"/>
      <c r="AF274" s="396"/>
      <c r="AG274" s="396"/>
      <c r="AH274" s="396"/>
      <c r="AI274" s="396"/>
      <c r="AJ274" s="396"/>
      <c r="AK274" s="396"/>
    </row>
    <row r="275" spans="5:37">
      <c r="E275" s="395"/>
      <c r="F275" s="396"/>
      <c r="G275" s="396"/>
      <c r="H275" s="396"/>
      <c r="I275" s="396"/>
      <c r="J275" s="396"/>
      <c r="L275" s="396"/>
      <c r="M275" s="396"/>
      <c r="N275" s="396"/>
      <c r="O275" s="396"/>
      <c r="P275" s="396"/>
      <c r="Q275" s="396"/>
      <c r="R275" s="396"/>
      <c r="S275" s="396"/>
      <c r="T275" s="396"/>
      <c r="U275" s="396"/>
      <c r="V275" s="396"/>
      <c r="W275" s="396"/>
      <c r="X275" s="396"/>
      <c r="Y275" s="396"/>
      <c r="Z275" s="396"/>
      <c r="AA275" s="396"/>
      <c r="AB275" s="396"/>
      <c r="AC275" s="396"/>
      <c r="AD275" s="396"/>
      <c r="AE275" s="396"/>
      <c r="AF275" s="396"/>
      <c r="AG275" s="396"/>
      <c r="AH275" s="396"/>
      <c r="AI275" s="396"/>
      <c r="AJ275" s="396"/>
      <c r="AK275" s="396"/>
    </row>
    <row r="276" spans="5:37">
      <c r="E276" s="395"/>
      <c r="F276" s="396"/>
      <c r="G276" s="396"/>
      <c r="H276" s="396"/>
      <c r="I276" s="396"/>
      <c r="J276" s="396"/>
      <c r="L276" s="396"/>
      <c r="M276" s="396"/>
      <c r="N276" s="396"/>
      <c r="O276" s="396"/>
      <c r="P276" s="396"/>
      <c r="Q276" s="396"/>
      <c r="R276" s="396"/>
      <c r="S276" s="396"/>
      <c r="T276" s="396"/>
      <c r="U276" s="396"/>
      <c r="V276" s="396"/>
      <c r="W276" s="396"/>
      <c r="X276" s="396"/>
      <c r="Y276" s="396"/>
      <c r="Z276" s="396"/>
      <c r="AA276" s="396"/>
      <c r="AB276" s="396"/>
      <c r="AC276" s="396"/>
      <c r="AD276" s="396"/>
      <c r="AE276" s="396"/>
      <c r="AF276" s="396"/>
      <c r="AG276" s="396"/>
      <c r="AH276" s="396"/>
      <c r="AI276" s="396"/>
      <c r="AJ276" s="396"/>
      <c r="AK276" s="396"/>
    </row>
    <row r="277" spans="5:37">
      <c r="E277" s="395"/>
      <c r="F277" s="396"/>
      <c r="G277" s="396"/>
      <c r="H277" s="396"/>
      <c r="I277" s="396"/>
      <c r="J277" s="396"/>
      <c r="L277" s="396"/>
      <c r="M277" s="396"/>
      <c r="N277" s="396"/>
      <c r="O277" s="396"/>
      <c r="P277" s="396"/>
      <c r="Q277" s="396"/>
      <c r="R277" s="396"/>
      <c r="S277" s="396"/>
      <c r="T277" s="396"/>
      <c r="U277" s="396"/>
      <c r="V277" s="396"/>
      <c r="W277" s="396"/>
      <c r="X277" s="396"/>
      <c r="Y277" s="396"/>
      <c r="Z277" s="396"/>
      <c r="AA277" s="396"/>
      <c r="AB277" s="396"/>
      <c r="AC277" s="396"/>
      <c r="AD277" s="396"/>
      <c r="AE277" s="396"/>
      <c r="AF277" s="396"/>
      <c r="AG277" s="396"/>
      <c r="AH277" s="396"/>
      <c r="AI277" s="396"/>
      <c r="AJ277" s="396"/>
      <c r="AK277" s="396"/>
    </row>
    <row r="278" spans="5:37">
      <c r="E278" s="395"/>
      <c r="F278" s="396"/>
      <c r="G278" s="396"/>
      <c r="H278" s="396"/>
      <c r="I278" s="396"/>
      <c r="J278" s="396"/>
      <c r="L278" s="396"/>
      <c r="M278" s="396"/>
      <c r="N278" s="396"/>
      <c r="O278" s="396"/>
      <c r="P278" s="396"/>
      <c r="Q278" s="396"/>
      <c r="R278" s="396"/>
      <c r="S278" s="396"/>
      <c r="T278" s="396"/>
      <c r="U278" s="396"/>
      <c r="V278" s="396"/>
      <c r="W278" s="396"/>
      <c r="X278" s="396"/>
      <c r="Y278" s="396"/>
      <c r="Z278" s="396"/>
      <c r="AA278" s="396"/>
      <c r="AB278" s="396"/>
      <c r="AC278" s="396"/>
      <c r="AD278" s="396"/>
      <c r="AE278" s="396"/>
      <c r="AF278" s="396"/>
      <c r="AG278" s="396"/>
      <c r="AH278" s="396"/>
      <c r="AI278" s="396"/>
      <c r="AJ278" s="396"/>
      <c r="AK278" s="396"/>
    </row>
    <row r="279" spans="5:37">
      <c r="E279" s="395"/>
      <c r="F279" s="396"/>
      <c r="G279" s="396"/>
      <c r="H279" s="396"/>
      <c r="I279" s="396"/>
      <c r="J279" s="396"/>
      <c r="L279" s="396"/>
      <c r="M279" s="396"/>
      <c r="N279" s="396"/>
      <c r="O279" s="396"/>
      <c r="P279" s="396"/>
      <c r="Q279" s="396"/>
      <c r="R279" s="396"/>
      <c r="S279" s="396"/>
      <c r="T279" s="396"/>
      <c r="U279" s="396"/>
      <c r="V279" s="396"/>
      <c r="W279" s="396"/>
      <c r="X279" s="396"/>
      <c r="Y279" s="396"/>
      <c r="Z279" s="396"/>
      <c r="AA279" s="396"/>
      <c r="AB279" s="396"/>
      <c r="AC279" s="396"/>
      <c r="AD279" s="396"/>
      <c r="AE279" s="396"/>
      <c r="AF279" s="396"/>
      <c r="AG279" s="396"/>
      <c r="AH279" s="396"/>
      <c r="AI279" s="396"/>
      <c r="AJ279" s="396"/>
      <c r="AK279" s="396"/>
    </row>
    <row r="280" spans="5:37">
      <c r="E280" s="395"/>
      <c r="F280" s="396"/>
      <c r="G280" s="396"/>
      <c r="H280" s="396"/>
      <c r="I280" s="396"/>
      <c r="J280" s="396"/>
      <c r="L280" s="396"/>
      <c r="M280" s="396"/>
      <c r="N280" s="396"/>
      <c r="O280" s="396"/>
      <c r="P280" s="396"/>
      <c r="Q280" s="396"/>
      <c r="R280" s="396"/>
      <c r="S280" s="396"/>
      <c r="T280" s="396"/>
      <c r="U280" s="396"/>
      <c r="V280" s="396"/>
      <c r="W280" s="396"/>
      <c r="X280" s="396"/>
      <c r="Y280" s="396"/>
      <c r="Z280" s="396"/>
      <c r="AA280" s="396"/>
      <c r="AB280" s="396"/>
      <c r="AC280" s="396"/>
      <c r="AD280" s="396"/>
      <c r="AE280" s="396"/>
      <c r="AF280" s="396"/>
      <c r="AG280" s="396"/>
      <c r="AH280" s="396"/>
      <c r="AI280" s="396"/>
      <c r="AJ280" s="396"/>
      <c r="AK280" s="396"/>
    </row>
    <row r="281" spans="5:37">
      <c r="E281" s="395"/>
      <c r="F281" s="396"/>
      <c r="G281" s="396"/>
      <c r="H281" s="396"/>
      <c r="I281" s="396"/>
      <c r="J281" s="396"/>
      <c r="L281" s="396"/>
      <c r="M281" s="396"/>
      <c r="N281" s="396"/>
      <c r="O281" s="396"/>
      <c r="P281" s="396"/>
      <c r="Q281" s="396"/>
      <c r="R281" s="396"/>
      <c r="S281" s="396"/>
      <c r="T281" s="396"/>
      <c r="U281" s="396"/>
      <c r="V281" s="396"/>
      <c r="W281" s="396"/>
      <c r="X281" s="396"/>
      <c r="Y281" s="396"/>
      <c r="Z281" s="396"/>
      <c r="AA281" s="396"/>
      <c r="AB281" s="396"/>
      <c r="AC281" s="396"/>
      <c r="AD281" s="396"/>
      <c r="AE281" s="396"/>
      <c r="AF281" s="396"/>
      <c r="AG281" s="396"/>
      <c r="AH281" s="396"/>
      <c r="AI281" s="396"/>
      <c r="AJ281" s="396"/>
      <c r="AK281" s="396"/>
    </row>
    <row r="282" spans="5:37">
      <c r="E282" s="395"/>
      <c r="F282" s="396"/>
      <c r="G282" s="396"/>
      <c r="H282" s="396"/>
      <c r="I282" s="396"/>
      <c r="J282" s="396"/>
      <c r="L282" s="396"/>
      <c r="M282" s="396"/>
      <c r="N282" s="396"/>
      <c r="O282" s="396"/>
      <c r="P282" s="396"/>
      <c r="Q282" s="396"/>
      <c r="R282" s="396"/>
      <c r="S282" s="396"/>
      <c r="T282" s="396"/>
      <c r="U282" s="396"/>
      <c r="V282" s="396"/>
      <c r="W282" s="396"/>
      <c r="X282" s="396"/>
      <c r="Y282" s="396"/>
      <c r="Z282" s="396"/>
      <c r="AA282" s="396"/>
      <c r="AB282" s="396"/>
      <c r="AC282" s="396"/>
      <c r="AD282" s="396"/>
      <c r="AE282" s="396"/>
      <c r="AF282" s="396"/>
      <c r="AG282" s="396"/>
      <c r="AH282" s="396"/>
      <c r="AI282" s="396"/>
      <c r="AJ282" s="396"/>
      <c r="AK282" s="396"/>
    </row>
    <row r="283" spans="5:37">
      <c r="E283" s="395"/>
      <c r="F283" s="396"/>
      <c r="G283" s="396"/>
      <c r="H283" s="396"/>
      <c r="I283" s="396"/>
      <c r="J283" s="396"/>
      <c r="L283" s="396"/>
      <c r="M283" s="396"/>
      <c r="N283" s="396"/>
      <c r="O283" s="396"/>
      <c r="P283" s="396"/>
      <c r="Q283" s="396"/>
      <c r="R283" s="396"/>
      <c r="S283" s="396"/>
      <c r="T283" s="396"/>
      <c r="U283" s="396"/>
      <c r="V283" s="396"/>
      <c r="W283" s="396"/>
      <c r="X283" s="396"/>
      <c r="Y283" s="396"/>
      <c r="Z283" s="396"/>
      <c r="AA283" s="396"/>
      <c r="AB283" s="396"/>
      <c r="AC283" s="396"/>
      <c r="AD283" s="396"/>
      <c r="AE283" s="396"/>
      <c r="AF283" s="396"/>
      <c r="AG283" s="396"/>
      <c r="AH283" s="396"/>
      <c r="AI283" s="396"/>
      <c r="AJ283" s="396"/>
      <c r="AK283" s="396"/>
    </row>
    <row r="284" spans="5:37">
      <c r="E284" s="395"/>
      <c r="F284" s="396"/>
      <c r="G284" s="396"/>
      <c r="H284" s="396"/>
      <c r="I284" s="396"/>
      <c r="J284" s="396"/>
      <c r="L284" s="396"/>
      <c r="M284" s="396"/>
      <c r="N284" s="396"/>
      <c r="O284" s="396"/>
      <c r="P284" s="396"/>
      <c r="Q284" s="396"/>
      <c r="R284" s="396"/>
      <c r="S284" s="396"/>
      <c r="T284" s="396"/>
      <c r="U284" s="396"/>
      <c r="V284" s="396"/>
      <c r="W284" s="396"/>
      <c r="X284" s="396"/>
      <c r="Y284" s="396"/>
      <c r="Z284" s="396"/>
      <c r="AA284" s="396"/>
      <c r="AB284" s="396"/>
      <c r="AC284" s="396"/>
      <c r="AD284" s="396"/>
      <c r="AE284" s="396"/>
      <c r="AF284" s="396"/>
      <c r="AG284" s="396"/>
      <c r="AH284" s="396"/>
      <c r="AI284" s="396"/>
      <c r="AJ284" s="396"/>
      <c r="AK284" s="396"/>
    </row>
    <row r="285" spans="5:37">
      <c r="E285" s="395"/>
      <c r="F285" s="396"/>
      <c r="G285" s="396"/>
      <c r="H285" s="396"/>
      <c r="I285" s="396"/>
      <c r="J285" s="396"/>
      <c r="L285" s="396"/>
      <c r="M285" s="396"/>
      <c r="N285" s="396"/>
      <c r="O285" s="396"/>
      <c r="P285" s="396"/>
      <c r="Q285" s="396"/>
      <c r="R285" s="396"/>
      <c r="S285" s="396"/>
      <c r="T285" s="396"/>
      <c r="U285" s="396"/>
      <c r="V285" s="396"/>
      <c r="W285" s="396"/>
      <c r="X285" s="396"/>
      <c r="Y285" s="396"/>
      <c r="Z285" s="396"/>
      <c r="AA285" s="396"/>
      <c r="AB285" s="396"/>
      <c r="AC285" s="396"/>
      <c r="AD285" s="396"/>
      <c r="AE285" s="396"/>
      <c r="AF285" s="396"/>
      <c r="AG285" s="396"/>
      <c r="AH285" s="396"/>
      <c r="AI285" s="396"/>
      <c r="AJ285" s="396"/>
      <c r="AK285" s="396"/>
    </row>
    <row r="286" spans="5:37">
      <c r="E286" s="395"/>
      <c r="F286" s="396"/>
      <c r="G286" s="396"/>
      <c r="H286" s="396"/>
      <c r="I286" s="396"/>
      <c r="J286" s="396"/>
      <c r="L286" s="396"/>
      <c r="M286" s="396"/>
      <c r="N286" s="396"/>
      <c r="O286" s="396"/>
      <c r="P286" s="396"/>
      <c r="Q286" s="396"/>
      <c r="R286" s="396"/>
      <c r="S286" s="396"/>
      <c r="T286" s="396"/>
      <c r="U286" s="396"/>
      <c r="V286" s="396"/>
      <c r="W286" s="396"/>
      <c r="X286" s="396"/>
      <c r="Y286" s="396"/>
      <c r="Z286" s="396"/>
      <c r="AA286" s="396"/>
      <c r="AB286" s="396"/>
      <c r="AC286" s="396"/>
      <c r="AD286" s="396"/>
      <c r="AE286" s="396"/>
      <c r="AF286" s="396"/>
      <c r="AG286" s="396"/>
      <c r="AH286" s="396"/>
      <c r="AI286" s="396"/>
      <c r="AJ286" s="396"/>
      <c r="AK286" s="396"/>
    </row>
    <row r="287" spans="5:37">
      <c r="E287" s="395"/>
      <c r="F287" s="396"/>
      <c r="G287" s="396"/>
      <c r="H287" s="396"/>
      <c r="I287" s="396"/>
      <c r="J287" s="396"/>
      <c r="L287" s="396"/>
      <c r="M287" s="396"/>
      <c r="N287" s="396"/>
      <c r="O287" s="396"/>
      <c r="P287" s="396"/>
      <c r="Q287" s="396"/>
      <c r="R287" s="396"/>
      <c r="S287" s="396"/>
      <c r="T287" s="396"/>
      <c r="U287" s="396"/>
      <c r="V287" s="396"/>
      <c r="W287" s="396"/>
      <c r="X287" s="396"/>
      <c r="Y287" s="396"/>
      <c r="Z287" s="396"/>
      <c r="AA287" s="396"/>
      <c r="AB287" s="396"/>
      <c r="AC287" s="396"/>
      <c r="AD287" s="396"/>
      <c r="AE287" s="396"/>
      <c r="AF287" s="396"/>
      <c r="AG287" s="396"/>
      <c r="AH287" s="396"/>
      <c r="AI287" s="396"/>
      <c r="AJ287" s="396"/>
      <c r="AK287" s="396"/>
    </row>
    <row r="288" spans="5:37">
      <c r="E288" s="395"/>
      <c r="F288" s="396"/>
      <c r="G288" s="396"/>
      <c r="H288" s="396"/>
      <c r="I288" s="396"/>
      <c r="J288" s="396"/>
      <c r="L288" s="396"/>
      <c r="M288" s="396"/>
      <c r="N288" s="396"/>
      <c r="O288" s="396"/>
      <c r="P288" s="396"/>
      <c r="Q288" s="396"/>
      <c r="R288" s="396"/>
      <c r="S288" s="396"/>
      <c r="T288" s="396"/>
      <c r="U288" s="396"/>
      <c r="V288" s="396"/>
      <c r="W288" s="396"/>
      <c r="X288" s="396"/>
      <c r="Y288" s="396"/>
      <c r="Z288" s="396"/>
      <c r="AA288" s="396"/>
      <c r="AB288" s="396"/>
      <c r="AC288" s="396"/>
      <c r="AD288" s="396"/>
      <c r="AE288" s="396"/>
      <c r="AF288" s="396"/>
      <c r="AG288" s="396"/>
      <c r="AH288" s="396"/>
      <c r="AI288" s="396"/>
      <c r="AJ288" s="396"/>
      <c r="AK288" s="396"/>
    </row>
    <row r="289" spans="5:37">
      <c r="E289" s="395"/>
      <c r="F289" s="396"/>
      <c r="G289" s="396"/>
      <c r="H289" s="396"/>
      <c r="I289" s="396"/>
      <c r="J289" s="396"/>
      <c r="L289" s="396"/>
      <c r="M289" s="396"/>
      <c r="N289" s="396"/>
      <c r="O289" s="396"/>
      <c r="P289" s="396"/>
      <c r="Q289" s="396"/>
      <c r="R289" s="396"/>
      <c r="S289" s="396"/>
      <c r="T289" s="396"/>
      <c r="U289" s="396"/>
      <c r="V289" s="396"/>
      <c r="W289" s="396"/>
      <c r="X289" s="396"/>
      <c r="Y289" s="396"/>
      <c r="Z289" s="396"/>
      <c r="AA289" s="396"/>
      <c r="AB289" s="396"/>
      <c r="AC289" s="396"/>
      <c r="AD289" s="396"/>
      <c r="AE289" s="396"/>
      <c r="AF289" s="396"/>
      <c r="AG289" s="396"/>
      <c r="AH289" s="396"/>
      <c r="AI289" s="396"/>
      <c r="AJ289" s="396"/>
      <c r="AK289" s="396"/>
    </row>
    <row r="290" spans="5:37">
      <c r="E290" s="395"/>
      <c r="F290" s="396"/>
      <c r="G290" s="396"/>
      <c r="H290" s="396"/>
      <c r="I290" s="396"/>
      <c r="J290" s="396"/>
      <c r="L290" s="396"/>
      <c r="M290" s="396"/>
      <c r="N290" s="396"/>
      <c r="O290" s="396"/>
      <c r="P290" s="396"/>
      <c r="Q290" s="396"/>
      <c r="R290" s="396"/>
      <c r="S290" s="396"/>
      <c r="T290" s="396"/>
      <c r="U290" s="396"/>
      <c r="V290" s="396"/>
      <c r="W290" s="396"/>
      <c r="X290" s="396"/>
      <c r="Y290" s="396"/>
      <c r="Z290" s="396"/>
      <c r="AA290" s="396"/>
      <c r="AB290" s="396"/>
      <c r="AC290" s="396"/>
      <c r="AD290" s="396"/>
      <c r="AE290" s="396"/>
      <c r="AF290" s="396"/>
      <c r="AG290" s="396"/>
      <c r="AH290" s="396"/>
      <c r="AI290" s="396"/>
      <c r="AJ290" s="396"/>
      <c r="AK290" s="396"/>
    </row>
    <row r="291" spans="5:37">
      <c r="E291" s="395"/>
      <c r="F291" s="396"/>
      <c r="G291" s="396"/>
      <c r="H291" s="396"/>
      <c r="I291" s="396"/>
      <c r="J291" s="396"/>
      <c r="L291" s="396"/>
      <c r="M291" s="396"/>
      <c r="N291" s="396"/>
      <c r="O291" s="396"/>
      <c r="P291" s="396"/>
      <c r="Q291" s="396"/>
      <c r="R291" s="396"/>
      <c r="S291" s="396"/>
      <c r="T291" s="396"/>
      <c r="U291" s="396"/>
      <c r="V291" s="396"/>
      <c r="W291" s="396"/>
      <c r="X291" s="396"/>
      <c r="Y291" s="396"/>
      <c r="Z291" s="396"/>
      <c r="AA291" s="396"/>
      <c r="AB291" s="396"/>
      <c r="AC291" s="396"/>
      <c r="AD291" s="396"/>
      <c r="AE291" s="396"/>
      <c r="AF291" s="396"/>
      <c r="AG291" s="396"/>
      <c r="AH291" s="396"/>
      <c r="AI291" s="396"/>
      <c r="AJ291" s="396"/>
      <c r="AK291" s="396"/>
    </row>
    <row r="292" spans="5:37">
      <c r="E292" s="395"/>
      <c r="F292" s="396"/>
      <c r="G292" s="396"/>
      <c r="H292" s="396"/>
      <c r="I292" s="396"/>
      <c r="J292" s="396"/>
      <c r="L292" s="396"/>
      <c r="M292" s="396"/>
      <c r="N292" s="396"/>
      <c r="O292" s="396"/>
      <c r="P292" s="396"/>
      <c r="Q292" s="396"/>
      <c r="R292" s="396"/>
      <c r="S292" s="396"/>
      <c r="T292" s="396"/>
      <c r="U292" s="396"/>
      <c r="V292" s="396"/>
      <c r="W292" s="396"/>
      <c r="X292" s="396"/>
      <c r="Y292" s="396"/>
      <c r="Z292" s="396"/>
      <c r="AA292" s="396"/>
      <c r="AB292" s="396"/>
      <c r="AC292" s="396"/>
      <c r="AD292" s="396"/>
      <c r="AE292" s="396"/>
      <c r="AF292" s="396"/>
      <c r="AG292" s="396"/>
      <c r="AH292" s="396"/>
      <c r="AI292" s="396"/>
      <c r="AJ292" s="396"/>
      <c r="AK292" s="396"/>
    </row>
    <row r="293" spans="5:37">
      <c r="E293" s="395"/>
      <c r="F293" s="396"/>
      <c r="G293" s="396"/>
      <c r="H293" s="396"/>
      <c r="I293" s="396"/>
      <c r="J293" s="396"/>
      <c r="L293" s="396"/>
      <c r="M293" s="396"/>
      <c r="N293" s="396"/>
      <c r="O293" s="396"/>
      <c r="P293" s="396"/>
      <c r="Q293" s="396"/>
      <c r="R293" s="396"/>
      <c r="S293" s="396"/>
      <c r="T293" s="396"/>
      <c r="U293" s="396"/>
      <c r="V293" s="396"/>
      <c r="W293" s="396"/>
      <c r="X293" s="396"/>
      <c r="Y293" s="396"/>
      <c r="Z293" s="396"/>
      <c r="AA293" s="396"/>
      <c r="AB293" s="396"/>
      <c r="AC293" s="396"/>
      <c r="AD293" s="396"/>
      <c r="AE293" s="396"/>
      <c r="AF293" s="396"/>
      <c r="AG293" s="396"/>
      <c r="AH293" s="396"/>
      <c r="AI293" s="396"/>
      <c r="AJ293" s="396"/>
      <c r="AK293" s="396"/>
    </row>
    <row r="294" spans="5:37">
      <c r="E294" s="395"/>
      <c r="F294" s="396"/>
      <c r="G294" s="396"/>
      <c r="H294" s="396"/>
      <c r="I294" s="396"/>
      <c r="J294" s="396"/>
      <c r="L294" s="396"/>
      <c r="M294" s="396"/>
      <c r="N294" s="396"/>
      <c r="O294" s="396"/>
      <c r="P294" s="396"/>
      <c r="Q294" s="396"/>
      <c r="R294" s="396"/>
      <c r="S294" s="396"/>
      <c r="T294" s="396"/>
      <c r="U294" s="396"/>
      <c r="V294" s="396"/>
      <c r="W294" s="396"/>
      <c r="X294" s="396"/>
      <c r="Y294" s="396"/>
      <c r="Z294" s="396"/>
      <c r="AA294" s="396"/>
      <c r="AB294" s="396"/>
      <c r="AC294" s="396"/>
      <c r="AD294" s="396"/>
      <c r="AE294" s="396"/>
      <c r="AF294" s="396"/>
      <c r="AG294" s="396"/>
      <c r="AH294" s="396"/>
      <c r="AI294" s="396"/>
      <c r="AJ294" s="396"/>
      <c r="AK294" s="396"/>
    </row>
    <row r="295" spans="5:37">
      <c r="E295" s="395"/>
      <c r="F295" s="396"/>
      <c r="G295" s="396"/>
      <c r="H295" s="396"/>
      <c r="I295" s="396"/>
      <c r="J295" s="396"/>
      <c r="L295" s="396"/>
      <c r="M295" s="396"/>
      <c r="N295" s="396"/>
      <c r="O295" s="396"/>
      <c r="P295" s="396"/>
      <c r="Q295" s="396"/>
      <c r="R295" s="396"/>
      <c r="S295" s="396"/>
      <c r="T295" s="396"/>
      <c r="U295" s="396"/>
      <c r="V295" s="396"/>
      <c r="W295" s="396"/>
      <c r="X295" s="396"/>
      <c r="Y295" s="396"/>
      <c r="Z295" s="396"/>
      <c r="AA295" s="396"/>
      <c r="AB295" s="396"/>
      <c r="AC295" s="396"/>
      <c r="AD295" s="396"/>
      <c r="AE295" s="396"/>
      <c r="AF295" s="396"/>
      <c r="AG295" s="396"/>
      <c r="AH295" s="396"/>
      <c r="AI295" s="396"/>
      <c r="AJ295" s="396"/>
      <c r="AK295" s="396"/>
    </row>
    <row r="296" spans="5:37">
      <c r="E296" s="395"/>
      <c r="F296" s="396"/>
      <c r="G296" s="396"/>
      <c r="H296" s="396"/>
      <c r="I296" s="396"/>
      <c r="J296" s="396"/>
      <c r="L296" s="396"/>
      <c r="M296" s="396"/>
      <c r="N296" s="396"/>
      <c r="O296" s="396"/>
      <c r="P296" s="396"/>
      <c r="Q296" s="396"/>
      <c r="R296" s="396"/>
      <c r="S296" s="396"/>
      <c r="T296" s="396"/>
      <c r="U296" s="396"/>
      <c r="V296" s="396"/>
      <c r="W296" s="396"/>
      <c r="X296" s="396"/>
      <c r="Y296" s="396"/>
      <c r="Z296" s="396"/>
      <c r="AA296" s="396"/>
      <c r="AB296" s="396"/>
      <c r="AC296" s="396"/>
      <c r="AD296" s="396"/>
      <c r="AE296" s="396"/>
      <c r="AF296" s="396"/>
      <c r="AG296" s="396"/>
      <c r="AH296" s="396"/>
      <c r="AI296" s="396"/>
      <c r="AJ296" s="396"/>
      <c r="AK296" s="396"/>
    </row>
    <row r="297" spans="5:37">
      <c r="E297" s="395"/>
      <c r="F297" s="396"/>
      <c r="G297" s="396"/>
      <c r="H297" s="396"/>
      <c r="I297" s="396"/>
      <c r="J297" s="396"/>
      <c r="L297" s="396"/>
      <c r="M297" s="396"/>
      <c r="N297" s="396"/>
      <c r="O297" s="396"/>
      <c r="P297" s="396"/>
      <c r="Q297" s="396"/>
      <c r="R297" s="396"/>
      <c r="S297" s="396"/>
      <c r="T297" s="396"/>
      <c r="U297" s="396"/>
      <c r="V297" s="396"/>
      <c r="W297" s="396"/>
      <c r="X297" s="396"/>
      <c r="Y297" s="396"/>
      <c r="Z297" s="396"/>
      <c r="AA297" s="396"/>
      <c r="AB297" s="396"/>
      <c r="AC297" s="396"/>
      <c r="AD297" s="396"/>
      <c r="AE297" s="396"/>
      <c r="AF297" s="396"/>
      <c r="AG297" s="396"/>
      <c r="AH297" s="396"/>
      <c r="AI297" s="396"/>
      <c r="AJ297" s="396"/>
      <c r="AK297" s="396"/>
    </row>
    <row r="298" spans="5:37">
      <c r="E298" s="395"/>
      <c r="F298" s="396"/>
      <c r="G298" s="396"/>
      <c r="H298" s="396"/>
      <c r="I298" s="396"/>
      <c r="J298" s="396"/>
      <c r="L298" s="396"/>
      <c r="M298" s="396"/>
      <c r="N298" s="396"/>
      <c r="O298" s="396"/>
      <c r="P298" s="396"/>
      <c r="Q298" s="396"/>
      <c r="R298" s="396"/>
      <c r="S298" s="396"/>
      <c r="T298" s="396"/>
      <c r="U298" s="396"/>
      <c r="V298" s="396"/>
      <c r="W298" s="396"/>
      <c r="X298" s="396"/>
      <c r="Y298" s="396"/>
      <c r="Z298" s="396"/>
      <c r="AA298" s="396"/>
      <c r="AB298" s="396"/>
      <c r="AC298" s="396"/>
      <c r="AD298" s="396"/>
      <c r="AE298" s="396"/>
      <c r="AF298" s="396"/>
      <c r="AG298" s="396"/>
      <c r="AH298" s="396"/>
      <c r="AI298" s="396"/>
      <c r="AJ298" s="396"/>
      <c r="AK298" s="396"/>
    </row>
    <row r="299" spans="5:37">
      <c r="E299" s="395"/>
      <c r="F299" s="396"/>
      <c r="G299" s="396"/>
      <c r="H299" s="396"/>
      <c r="I299" s="396"/>
      <c r="J299" s="396"/>
      <c r="L299" s="396"/>
      <c r="M299" s="396"/>
      <c r="N299" s="396"/>
      <c r="O299" s="396"/>
      <c r="P299" s="396"/>
      <c r="Q299" s="396"/>
      <c r="R299" s="396"/>
      <c r="S299" s="396"/>
      <c r="T299" s="396"/>
      <c r="U299" s="396"/>
      <c r="V299" s="396"/>
      <c r="W299" s="396"/>
      <c r="X299" s="396"/>
      <c r="Y299" s="396"/>
      <c r="Z299" s="396"/>
      <c r="AA299" s="396"/>
      <c r="AB299" s="396"/>
      <c r="AC299" s="396"/>
      <c r="AD299" s="396"/>
      <c r="AE299" s="396"/>
      <c r="AF299" s="396"/>
      <c r="AG299" s="396"/>
      <c r="AH299" s="396"/>
      <c r="AI299" s="396"/>
      <c r="AJ299" s="396"/>
      <c r="AK299" s="396"/>
    </row>
    <row r="300" spans="5:37">
      <c r="E300" s="395"/>
      <c r="F300" s="396"/>
      <c r="G300" s="396"/>
      <c r="H300" s="396"/>
      <c r="I300" s="396"/>
      <c r="J300" s="396"/>
      <c r="L300" s="396"/>
      <c r="M300" s="396"/>
      <c r="N300" s="396"/>
      <c r="O300" s="396"/>
      <c r="P300" s="396"/>
      <c r="Q300" s="396"/>
      <c r="R300" s="396"/>
      <c r="S300" s="396"/>
      <c r="T300" s="396"/>
      <c r="U300" s="396"/>
      <c r="V300" s="396"/>
      <c r="W300" s="396"/>
      <c r="X300" s="396"/>
      <c r="Y300" s="396"/>
      <c r="Z300" s="396"/>
      <c r="AA300" s="396"/>
      <c r="AB300" s="396"/>
      <c r="AC300" s="396"/>
      <c r="AD300" s="396"/>
      <c r="AE300" s="396"/>
      <c r="AF300" s="396"/>
      <c r="AG300" s="396"/>
      <c r="AH300" s="396"/>
      <c r="AI300" s="396"/>
      <c r="AJ300" s="396"/>
      <c r="AK300" s="396"/>
    </row>
    <row r="301" spans="5:37">
      <c r="E301" s="395"/>
      <c r="F301" s="396"/>
      <c r="G301" s="396"/>
      <c r="H301" s="396"/>
      <c r="I301" s="396"/>
      <c r="J301" s="396"/>
      <c r="L301" s="396"/>
      <c r="M301" s="396"/>
      <c r="N301" s="396"/>
      <c r="O301" s="396"/>
      <c r="P301" s="396"/>
      <c r="Q301" s="396"/>
      <c r="R301" s="396"/>
      <c r="S301" s="396"/>
      <c r="T301" s="396"/>
      <c r="U301" s="396"/>
      <c r="V301" s="396"/>
      <c r="W301" s="396"/>
      <c r="X301" s="396"/>
      <c r="Y301" s="396"/>
      <c r="Z301" s="396"/>
      <c r="AA301" s="396"/>
      <c r="AB301" s="396"/>
      <c r="AC301" s="396"/>
      <c r="AD301" s="396"/>
      <c r="AE301" s="396"/>
      <c r="AF301" s="396"/>
      <c r="AG301" s="396"/>
      <c r="AH301" s="396"/>
      <c r="AI301" s="396"/>
      <c r="AJ301" s="396"/>
      <c r="AK301" s="396"/>
    </row>
    <row r="302" spans="5:37">
      <c r="E302" s="395"/>
      <c r="F302" s="396"/>
      <c r="G302" s="396"/>
      <c r="H302" s="396"/>
      <c r="I302" s="396"/>
      <c r="J302" s="396"/>
      <c r="L302" s="396"/>
      <c r="M302" s="396"/>
      <c r="N302" s="396"/>
      <c r="O302" s="396"/>
      <c r="P302" s="396"/>
      <c r="Q302" s="396"/>
      <c r="R302" s="396"/>
      <c r="S302" s="396"/>
      <c r="T302" s="396"/>
      <c r="U302" s="396"/>
      <c r="V302" s="396"/>
      <c r="W302" s="396"/>
      <c r="X302" s="396"/>
      <c r="Y302" s="396"/>
      <c r="Z302" s="396"/>
      <c r="AA302" s="396"/>
      <c r="AB302" s="396"/>
      <c r="AC302" s="396"/>
      <c r="AD302" s="396"/>
      <c r="AE302" s="396"/>
      <c r="AF302" s="396"/>
      <c r="AG302" s="396"/>
      <c r="AH302" s="396"/>
      <c r="AI302" s="396"/>
      <c r="AJ302" s="396"/>
      <c r="AK302" s="396"/>
    </row>
    <row r="303" spans="5:37">
      <c r="E303" s="395"/>
      <c r="F303" s="396"/>
      <c r="G303" s="396"/>
      <c r="H303" s="396"/>
      <c r="I303" s="396"/>
      <c r="J303" s="396"/>
      <c r="L303" s="396"/>
      <c r="M303" s="396"/>
      <c r="N303" s="396"/>
      <c r="O303" s="396"/>
      <c r="P303" s="396"/>
      <c r="Q303" s="396"/>
      <c r="R303" s="396"/>
      <c r="S303" s="396"/>
      <c r="T303" s="396"/>
      <c r="U303" s="396"/>
      <c r="V303" s="396"/>
      <c r="W303" s="396"/>
      <c r="X303" s="396"/>
      <c r="Y303" s="396"/>
      <c r="Z303" s="396"/>
      <c r="AA303" s="396"/>
      <c r="AB303" s="396"/>
      <c r="AC303" s="396"/>
      <c r="AD303" s="396"/>
      <c r="AE303" s="396"/>
      <c r="AF303" s="396"/>
      <c r="AG303" s="396"/>
      <c r="AH303" s="396"/>
      <c r="AI303" s="396"/>
      <c r="AJ303" s="396"/>
      <c r="AK303" s="396"/>
    </row>
    <row r="304" spans="5:37">
      <c r="E304" s="395"/>
      <c r="F304" s="396"/>
      <c r="G304" s="396"/>
      <c r="H304" s="396"/>
      <c r="I304" s="396"/>
      <c r="J304" s="396"/>
      <c r="L304" s="396"/>
      <c r="M304" s="396"/>
      <c r="N304" s="396"/>
      <c r="O304" s="396"/>
      <c r="P304" s="396"/>
      <c r="Q304" s="396"/>
      <c r="R304" s="396"/>
      <c r="S304" s="396"/>
      <c r="T304" s="396"/>
      <c r="U304" s="396"/>
      <c r="V304" s="396"/>
      <c r="W304" s="396"/>
      <c r="X304" s="396"/>
      <c r="Y304" s="396"/>
      <c r="Z304" s="396"/>
      <c r="AA304" s="396"/>
      <c r="AB304" s="396"/>
      <c r="AC304" s="396"/>
      <c r="AD304" s="396"/>
      <c r="AE304" s="396"/>
      <c r="AF304" s="396"/>
      <c r="AG304" s="396"/>
      <c r="AH304" s="396"/>
      <c r="AI304" s="396"/>
      <c r="AJ304" s="396"/>
      <c r="AK304" s="396"/>
    </row>
    <row r="305" spans="5:37">
      <c r="E305" s="395"/>
      <c r="F305" s="396"/>
      <c r="G305" s="396"/>
      <c r="H305" s="396"/>
      <c r="I305" s="396"/>
      <c r="J305" s="396"/>
      <c r="L305" s="396"/>
      <c r="M305" s="396"/>
      <c r="N305" s="396"/>
      <c r="O305" s="396"/>
      <c r="P305" s="396"/>
      <c r="Q305" s="396"/>
      <c r="R305" s="396"/>
      <c r="S305" s="396"/>
      <c r="T305" s="396"/>
      <c r="U305" s="396"/>
      <c r="V305" s="396"/>
      <c r="W305" s="396"/>
      <c r="X305" s="396"/>
      <c r="Y305" s="396"/>
      <c r="Z305" s="396"/>
      <c r="AA305" s="396"/>
      <c r="AB305" s="396"/>
      <c r="AC305" s="396"/>
      <c r="AD305" s="396"/>
      <c r="AE305" s="396"/>
      <c r="AF305" s="396"/>
      <c r="AG305" s="396"/>
      <c r="AH305" s="396"/>
      <c r="AI305" s="396"/>
      <c r="AJ305" s="396"/>
      <c r="AK305" s="396"/>
    </row>
    <row r="306" spans="5:37">
      <c r="E306" s="395"/>
      <c r="F306" s="396"/>
      <c r="G306" s="396"/>
      <c r="H306" s="396"/>
      <c r="I306" s="396"/>
      <c r="J306" s="396"/>
      <c r="L306" s="396"/>
      <c r="M306" s="396"/>
      <c r="N306" s="396"/>
      <c r="O306" s="396"/>
      <c r="P306" s="396"/>
      <c r="Q306" s="396"/>
      <c r="R306" s="396"/>
      <c r="S306" s="396"/>
      <c r="T306" s="396"/>
      <c r="U306" s="396"/>
      <c r="V306" s="396"/>
      <c r="W306" s="396"/>
      <c r="X306" s="396"/>
      <c r="Y306" s="396"/>
      <c r="Z306" s="396"/>
      <c r="AA306" s="396"/>
      <c r="AB306" s="396"/>
      <c r="AC306" s="396"/>
      <c r="AD306" s="396"/>
      <c r="AE306" s="396"/>
      <c r="AF306" s="396"/>
      <c r="AG306" s="396"/>
      <c r="AH306" s="396"/>
      <c r="AI306" s="396"/>
      <c r="AJ306" s="396"/>
      <c r="AK306" s="396"/>
    </row>
    <row r="307" spans="5:37">
      <c r="E307" s="395"/>
      <c r="F307" s="396"/>
      <c r="G307" s="396"/>
      <c r="H307" s="396"/>
      <c r="I307" s="396"/>
      <c r="J307" s="396"/>
      <c r="L307" s="396"/>
      <c r="M307" s="396"/>
      <c r="N307" s="396"/>
      <c r="O307" s="396"/>
      <c r="P307" s="396"/>
      <c r="Q307" s="396"/>
      <c r="R307" s="396"/>
      <c r="S307" s="396"/>
      <c r="T307" s="396"/>
      <c r="U307" s="396"/>
      <c r="V307" s="396"/>
      <c r="W307" s="396"/>
      <c r="X307" s="396"/>
      <c r="Y307" s="396"/>
      <c r="Z307" s="396"/>
      <c r="AA307" s="396"/>
      <c r="AB307" s="396"/>
      <c r="AC307" s="396"/>
      <c r="AD307" s="396"/>
      <c r="AE307" s="396"/>
      <c r="AF307" s="396"/>
      <c r="AG307" s="396"/>
      <c r="AH307" s="396"/>
      <c r="AI307" s="396"/>
      <c r="AJ307" s="396"/>
      <c r="AK307" s="396"/>
    </row>
    <row r="308" spans="5:37">
      <c r="E308" s="395"/>
      <c r="F308" s="396"/>
      <c r="G308" s="396"/>
      <c r="H308" s="396"/>
      <c r="I308" s="396"/>
      <c r="J308" s="396"/>
      <c r="L308" s="396"/>
      <c r="M308" s="396"/>
      <c r="N308" s="396"/>
      <c r="O308" s="396"/>
      <c r="P308" s="396"/>
      <c r="Q308" s="396"/>
      <c r="R308" s="396"/>
      <c r="S308" s="396"/>
      <c r="T308" s="396"/>
      <c r="U308" s="396"/>
      <c r="V308" s="396"/>
      <c r="W308" s="396"/>
      <c r="X308" s="396"/>
      <c r="Y308" s="396"/>
      <c r="Z308" s="396"/>
      <c r="AA308" s="396"/>
      <c r="AB308" s="396"/>
      <c r="AC308" s="396"/>
      <c r="AD308" s="396"/>
      <c r="AE308" s="396"/>
      <c r="AF308" s="396"/>
      <c r="AG308" s="396"/>
      <c r="AH308" s="396"/>
      <c r="AI308" s="396"/>
      <c r="AJ308" s="396"/>
      <c r="AK308" s="396"/>
    </row>
    <row r="309" spans="5:37">
      <c r="E309" s="395"/>
      <c r="F309" s="396"/>
      <c r="G309" s="396"/>
      <c r="H309" s="396"/>
      <c r="I309" s="396"/>
      <c r="J309" s="396"/>
      <c r="L309" s="396"/>
      <c r="M309" s="396"/>
      <c r="N309" s="396"/>
      <c r="O309" s="396"/>
      <c r="P309" s="396"/>
      <c r="Q309" s="396"/>
      <c r="R309" s="396"/>
      <c r="S309" s="396"/>
      <c r="T309" s="396"/>
      <c r="U309" s="396"/>
      <c r="V309" s="396"/>
      <c r="W309" s="396"/>
      <c r="X309" s="396"/>
      <c r="Y309" s="396"/>
      <c r="Z309" s="396"/>
      <c r="AA309" s="396"/>
      <c r="AB309" s="396"/>
      <c r="AC309" s="396"/>
      <c r="AD309" s="396"/>
      <c r="AE309" s="396"/>
      <c r="AF309" s="396"/>
      <c r="AG309" s="396"/>
      <c r="AH309" s="396"/>
      <c r="AI309" s="396"/>
      <c r="AJ309" s="396"/>
      <c r="AK309" s="396"/>
    </row>
    <row r="310" spans="5:37">
      <c r="E310" s="395"/>
      <c r="F310" s="396"/>
      <c r="G310" s="396"/>
      <c r="H310" s="396"/>
      <c r="I310" s="396"/>
      <c r="J310" s="396"/>
      <c r="L310" s="396"/>
      <c r="M310" s="396"/>
      <c r="N310" s="396"/>
      <c r="O310" s="396"/>
      <c r="P310" s="396"/>
      <c r="Q310" s="396"/>
      <c r="R310" s="396"/>
      <c r="S310" s="396"/>
      <c r="T310" s="396"/>
      <c r="U310" s="396"/>
      <c r="V310" s="396"/>
      <c r="W310" s="396"/>
      <c r="X310" s="396"/>
      <c r="Y310" s="396"/>
      <c r="Z310" s="396"/>
      <c r="AA310" s="396"/>
      <c r="AB310" s="396"/>
      <c r="AC310" s="396"/>
      <c r="AD310" s="396"/>
      <c r="AE310" s="396"/>
      <c r="AF310" s="396"/>
      <c r="AG310" s="396"/>
      <c r="AH310" s="396"/>
      <c r="AI310" s="396"/>
      <c r="AJ310" s="396"/>
      <c r="AK310" s="396"/>
    </row>
    <row r="311" spans="5:37">
      <c r="E311" s="395"/>
      <c r="F311" s="396"/>
      <c r="G311" s="396"/>
      <c r="H311" s="396"/>
      <c r="I311" s="396"/>
      <c r="J311" s="396"/>
      <c r="L311" s="396"/>
      <c r="M311" s="396"/>
      <c r="N311" s="396"/>
      <c r="O311" s="396"/>
      <c r="P311" s="396"/>
      <c r="Q311" s="396"/>
      <c r="R311" s="396"/>
      <c r="S311" s="396"/>
      <c r="T311" s="396"/>
      <c r="U311" s="396"/>
      <c r="V311" s="396"/>
      <c r="W311" s="396"/>
      <c r="X311" s="396"/>
      <c r="Y311" s="396"/>
      <c r="Z311" s="396"/>
      <c r="AA311" s="396"/>
      <c r="AB311" s="396"/>
      <c r="AC311" s="396"/>
      <c r="AD311" s="396"/>
      <c r="AE311" s="396"/>
      <c r="AF311" s="396"/>
      <c r="AG311" s="396"/>
      <c r="AH311" s="396"/>
      <c r="AI311" s="396"/>
      <c r="AJ311" s="396"/>
      <c r="AK311" s="396"/>
    </row>
    <row r="312" spans="5:37">
      <c r="E312" s="395"/>
      <c r="F312" s="396"/>
      <c r="G312" s="396"/>
      <c r="H312" s="396"/>
      <c r="I312" s="396"/>
      <c r="J312" s="396"/>
      <c r="L312" s="396"/>
      <c r="M312" s="396"/>
      <c r="N312" s="396"/>
      <c r="O312" s="396"/>
      <c r="P312" s="396"/>
      <c r="Q312" s="396"/>
      <c r="R312" s="396"/>
      <c r="S312" s="396"/>
      <c r="T312" s="396"/>
      <c r="U312" s="396"/>
      <c r="V312" s="396"/>
      <c r="W312" s="396"/>
      <c r="X312" s="396"/>
      <c r="Y312" s="396"/>
      <c r="Z312" s="396"/>
      <c r="AA312" s="396"/>
      <c r="AB312" s="396"/>
      <c r="AC312" s="396"/>
      <c r="AD312" s="396"/>
      <c r="AE312" s="396"/>
      <c r="AF312" s="396"/>
      <c r="AG312" s="396"/>
      <c r="AH312" s="396"/>
      <c r="AI312" s="396"/>
      <c r="AJ312" s="396"/>
      <c r="AK312" s="396"/>
    </row>
    <row r="313" spans="5:37">
      <c r="E313" s="395"/>
      <c r="F313" s="396"/>
      <c r="G313" s="396"/>
      <c r="H313" s="396"/>
      <c r="I313" s="396"/>
      <c r="J313" s="396"/>
      <c r="L313" s="396"/>
      <c r="M313" s="396"/>
      <c r="N313" s="396"/>
      <c r="O313" s="396"/>
      <c r="P313" s="396"/>
      <c r="Q313" s="396"/>
      <c r="R313" s="396"/>
      <c r="S313" s="396"/>
      <c r="T313" s="396"/>
      <c r="U313" s="396"/>
      <c r="V313" s="396"/>
      <c r="W313" s="396"/>
      <c r="X313" s="396"/>
      <c r="Y313" s="396"/>
      <c r="Z313" s="396"/>
      <c r="AA313" s="396"/>
      <c r="AB313" s="396"/>
      <c r="AC313" s="396"/>
      <c r="AD313" s="396"/>
      <c r="AE313" s="396"/>
      <c r="AF313" s="396"/>
      <c r="AG313" s="396"/>
      <c r="AH313" s="396"/>
      <c r="AI313" s="396"/>
      <c r="AJ313" s="396"/>
      <c r="AK313" s="396"/>
    </row>
    <row r="314" spans="5:37">
      <c r="E314" s="395"/>
      <c r="F314" s="396"/>
      <c r="G314" s="396"/>
      <c r="H314" s="396"/>
      <c r="I314" s="396"/>
      <c r="J314" s="396"/>
      <c r="L314" s="396"/>
      <c r="M314" s="396"/>
      <c r="N314" s="396"/>
      <c r="O314" s="396"/>
      <c r="P314" s="396"/>
      <c r="Q314" s="396"/>
      <c r="R314" s="396"/>
      <c r="S314" s="396"/>
      <c r="T314" s="396"/>
      <c r="U314" s="396"/>
      <c r="V314" s="396"/>
      <c r="W314" s="396"/>
      <c r="X314" s="396"/>
      <c r="Y314" s="396"/>
      <c r="Z314" s="396"/>
      <c r="AA314" s="396"/>
      <c r="AB314" s="396"/>
      <c r="AC314" s="396"/>
      <c r="AD314" s="396"/>
      <c r="AE314" s="396"/>
      <c r="AF314" s="396"/>
      <c r="AG314" s="396"/>
      <c r="AH314" s="396"/>
      <c r="AI314" s="396"/>
      <c r="AJ314" s="396"/>
      <c r="AK314" s="396"/>
    </row>
    <row r="315" spans="5:37">
      <c r="E315" s="395"/>
      <c r="F315" s="396"/>
      <c r="G315" s="396"/>
      <c r="H315" s="396"/>
      <c r="I315" s="396"/>
      <c r="J315" s="396"/>
      <c r="L315" s="396"/>
      <c r="M315" s="396"/>
      <c r="N315" s="396"/>
      <c r="O315" s="396"/>
      <c r="P315" s="396"/>
      <c r="Q315" s="396"/>
      <c r="R315" s="396"/>
      <c r="S315" s="396"/>
      <c r="T315" s="396"/>
      <c r="U315" s="396"/>
      <c r="V315" s="396"/>
      <c r="W315" s="396"/>
      <c r="X315" s="396"/>
      <c r="Y315" s="396"/>
      <c r="Z315" s="396"/>
      <c r="AA315" s="396"/>
      <c r="AB315" s="396"/>
      <c r="AC315" s="396"/>
      <c r="AD315" s="396"/>
      <c r="AE315" s="396"/>
      <c r="AF315" s="396"/>
      <c r="AG315" s="396"/>
      <c r="AH315" s="396"/>
      <c r="AI315" s="396"/>
      <c r="AJ315" s="396"/>
      <c r="AK315" s="396"/>
    </row>
    <row r="316" spans="5:37">
      <c r="E316" s="395"/>
      <c r="F316" s="396"/>
      <c r="G316" s="396"/>
      <c r="H316" s="396"/>
      <c r="I316" s="396"/>
      <c r="J316" s="396"/>
      <c r="L316" s="396"/>
      <c r="M316" s="396"/>
      <c r="N316" s="396"/>
      <c r="O316" s="396"/>
      <c r="P316" s="396"/>
      <c r="Q316" s="396"/>
      <c r="R316" s="396"/>
      <c r="S316" s="396"/>
      <c r="T316" s="396"/>
      <c r="U316" s="396"/>
      <c r="V316" s="396"/>
      <c r="W316" s="396"/>
      <c r="X316" s="396"/>
      <c r="Y316" s="396"/>
      <c r="Z316" s="396"/>
      <c r="AA316" s="396"/>
      <c r="AB316" s="396"/>
      <c r="AC316" s="396"/>
      <c r="AD316" s="396"/>
      <c r="AE316" s="396"/>
      <c r="AF316" s="396"/>
      <c r="AG316" s="396"/>
      <c r="AH316" s="396"/>
      <c r="AI316" s="396"/>
      <c r="AJ316" s="396"/>
      <c r="AK316" s="396"/>
    </row>
    <row r="317" spans="5:37">
      <c r="E317" s="395"/>
      <c r="F317" s="396"/>
      <c r="G317" s="396"/>
      <c r="H317" s="396"/>
      <c r="I317" s="396"/>
      <c r="J317" s="396"/>
      <c r="L317" s="396"/>
      <c r="M317" s="396"/>
      <c r="N317" s="396"/>
      <c r="O317" s="396"/>
      <c r="P317" s="396"/>
      <c r="Q317" s="396"/>
      <c r="R317" s="396"/>
      <c r="S317" s="396"/>
      <c r="T317" s="396"/>
      <c r="U317" s="396"/>
      <c r="V317" s="396"/>
      <c r="W317" s="396"/>
      <c r="X317" s="396"/>
      <c r="Y317" s="396"/>
      <c r="Z317" s="396"/>
      <c r="AA317" s="396"/>
      <c r="AB317" s="396"/>
      <c r="AC317" s="396"/>
      <c r="AD317" s="396"/>
      <c r="AE317" s="396"/>
      <c r="AF317" s="396"/>
      <c r="AG317" s="396"/>
      <c r="AH317" s="396"/>
      <c r="AI317" s="396"/>
      <c r="AJ317" s="396"/>
      <c r="AK317" s="396"/>
    </row>
    <row r="318" spans="5:37">
      <c r="E318" s="395"/>
      <c r="F318" s="396"/>
      <c r="G318" s="396"/>
      <c r="H318" s="396"/>
      <c r="I318" s="396"/>
      <c r="J318" s="396"/>
      <c r="L318" s="396"/>
      <c r="M318" s="396"/>
      <c r="N318" s="396"/>
      <c r="O318" s="396"/>
      <c r="P318" s="396"/>
      <c r="Q318" s="396"/>
      <c r="R318" s="396"/>
      <c r="S318" s="396"/>
      <c r="T318" s="396"/>
      <c r="U318" s="396"/>
      <c r="V318" s="396"/>
      <c r="W318" s="396"/>
      <c r="X318" s="396"/>
      <c r="Y318" s="396"/>
      <c r="Z318" s="396"/>
      <c r="AA318" s="396"/>
      <c r="AB318" s="396"/>
      <c r="AC318" s="396"/>
      <c r="AD318" s="396"/>
      <c r="AE318" s="396"/>
      <c r="AF318" s="396"/>
      <c r="AG318" s="396"/>
      <c r="AH318" s="396"/>
      <c r="AI318" s="396"/>
      <c r="AJ318" s="396"/>
      <c r="AK318" s="396"/>
    </row>
    <row r="319" spans="5:37">
      <c r="E319" s="395"/>
      <c r="F319" s="396"/>
      <c r="G319" s="396"/>
      <c r="H319" s="396"/>
      <c r="I319" s="396"/>
      <c r="J319" s="396"/>
      <c r="L319" s="396"/>
      <c r="M319" s="396"/>
      <c r="N319" s="396"/>
      <c r="O319" s="396"/>
      <c r="P319" s="396"/>
      <c r="Q319" s="396"/>
      <c r="R319" s="396"/>
      <c r="S319" s="396"/>
      <c r="T319" s="396"/>
      <c r="U319" s="396"/>
      <c r="V319" s="396"/>
      <c r="W319" s="396"/>
      <c r="X319" s="396"/>
      <c r="Y319" s="396"/>
      <c r="Z319" s="396"/>
      <c r="AA319" s="396"/>
      <c r="AB319" s="396"/>
      <c r="AC319" s="396"/>
      <c r="AD319" s="396"/>
      <c r="AE319" s="396"/>
      <c r="AF319" s="396"/>
      <c r="AG319" s="396"/>
      <c r="AH319" s="396"/>
      <c r="AI319" s="396"/>
      <c r="AJ319" s="396"/>
      <c r="AK319" s="396"/>
    </row>
    <row r="320" spans="5:37">
      <c r="E320" s="395"/>
      <c r="F320" s="396"/>
      <c r="G320" s="396"/>
      <c r="H320" s="396"/>
      <c r="I320" s="396"/>
      <c r="J320" s="396"/>
      <c r="L320" s="396"/>
      <c r="M320" s="396"/>
      <c r="N320" s="396"/>
      <c r="O320" s="396"/>
      <c r="P320" s="396"/>
      <c r="Q320" s="396"/>
      <c r="R320" s="396"/>
      <c r="S320" s="396"/>
      <c r="T320" s="396"/>
      <c r="U320" s="396"/>
      <c r="V320" s="396"/>
      <c r="W320" s="396"/>
      <c r="X320" s="396"/>
      <c r="Y320" s="396"/>
      <c r="Z320" s="396"/>
      <c r="AA320" s="396"/>
      <c r="AB320" s="396"/>
      <c r="AC320" s="396"/>
      <c r="AD320" s="396"/>
      <c r="AE320" s="396"/>
      <c r="AF320" s="396"/>
      <c r="AG320" s="396"/>
      <c r="AH320" s="396"/>
      <c r="AI320" s="396"/>
      <c r="AJ320" s="396"/>
      <c r="AK320" s="396"/>
    </row>
    <row r="321" spans="5:37">
      <c r="E321" s="395"/>
      <c r="F321" s="396"/>
      <c r="G321" s="396"/>
      <c r="H321" s="396"/>
      <c r="I321" s="396"/>
      <c r="J321" s="396"/>
      <c r="L321" s="396"/>
      <c r="M321" s="396"/>
      <c r="N321" s="396"/>
      <c r="O321" s="396"/>
      <c r="P321" s="396"/>
      <c r="Q321" s="396"/>
      <c r="R321" s="396"/>
      <c r="S321" s="396"/>
      <c r="T321" s="396"/>
      <c r="U321" s="396"/>
      <c r="V321" s="396"/>
      <c r="W321" s="396"/>
      <c r="X321" s="396"/>
      <c r="Y321" s="396"/>
      <c r="Z321" s="396"/>
      <c r="AA321" s="396"/>
      <c r="AB321" s="396"/>
      <c r="AC321" s="396"/>
      <c r="AD321" s="396"/>
      <c r="AE321" s="396"/>
      <c r="AF321" s="396"/>
      <c r="AG321" s="396"/>
      <c r="AH321" s="396"/>
      <c r="AI321" s="396"/>
      <c r="AJ321" s="396"/>
      <c r="AK321" s="396"/>
    </row>
    <row r="322" spans="5:37">
      <c r="E322" s="395"/>
      <c r="F322" s="396"/>
      <c r="G322" s="396"/>
      <c r="H322" s="396"/>
      <c r="I322" s="396"/>
      <c r="J322" s="396"/>
      <c r="L322" s="396"/>
      <c r="M322" s="396"/>
      <c r="N322" s="396"/>
      <c r="O322" s="396"/>
      <c r="P322" s="396"/>
      <c r="Q322" s="396"/>
      <c r="R322" s="396"/>
      <c r="S322" s="396"/>
      <c r="T322" s="396"/>
      <c r="U322" s="396"/>
      <c r="V322" s="396"/>
      <c r="W322" s="396"/>
      <c r="X322" s="396"/>
      <c r="Y322" s="396"/>
      <c r="Z322" s="396"/>
      <c r="AA322" s="396"/>
      <c r="AB322" s="396"/>
      <c r="AC322" s="396"/>
      <c r="AD322" s="396"/>
      <c r="AE322" s="396"/>
      <c r="AF322" s="396"/>
      <c r="AG322" s="396"/>
      <c r="AH322" s="396"/>
      <c r="AI322" s="396"/>
      <c r="AJ322" s="396"/>
      <c r="AK322" s="396"/>
    </row>
    <row r="323" spans="5:37">
      <c r="E323" s="395"/>
      <c r="F323" s="396"/>
      <c r="G323" s="396"/>
      <c r="H323" s="396"/>
      <c r="I323" s="396"/>
      <c r="J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6"/>
      <c r="W323" s="396"/>
      <c r="X323" s="396"/>
      <c r="Y323" s="396"/>
      <c r="Z323" s="396"/>
      <c r="AA323" s="396"/>
      <c r="AB323" s="396"/>
      <c r="AC323" s="396"/>
      <c r="AD323" s="396"/>
      <c r="AE323" s="396"/>
      <c r="AF323" s="396"/>
      <c r="AG323" s="396"/>
      <c r="AH323" s="396"/>
      <c r="AI323" s="396"/>
      <c r="AJ323" s="396"/>
      <c r="AK323" s="396"/>
    </row>
    <row r="324" spans="5:37">
      <c r="E324" s="395"/>
      <c r="F324" s="396"/>
      <c r="G324" s="396"/>
      <c r="H324" s="396"/>
      <c r="I324" s="396"/>
      <c r="J324" s="396"/>
      <c r="L324" s="396"/>
      <c r="M324" s="396"/>
      <c r="N324" s="396"/>
      <c r="O324" s="396"/>
      <c r="P324" s="396"/>
      <c r="Q324" s="396"/>
      <c r="R324" s="396"/>
      <c r="S324" s="396"/>
      <c r="T324" s="396"/>
      <c r="U324" s="396"/>
      <c r="V324" s="396"/>
      <c r="W324" s="396"/>
      <c r="X324" s="396"/>
      <c r="Y324" s="396"/>
      <c r="Z324" s="396"/>
      <c r="AA324" s="396"/>
      <c r="AB324" s="396"/>
      <c r="AC324" s="396"/>
      <c r="AD324" s="396"/>
      <c r="AE324" s="396"/>
      <c r="AF324" s="396"/>
      <c r="AG324" s="396"/>
      <c r="AH324" s="396"/>
      <c r="AI324" s="396"/>
      <c r="AJ324" s="396"/>
      <c r="AK324" s="396"/>
    </row>
    <row r="325" spans="5:37">
      <c r="E325" s="395"/>
      <c r="F325" s="396"/>
      <c r="G325" s="396"/>
      <c r="H325" s="396"/>
      <c r="I325" s="396"/>
      <c r="J325" s="396"/>
      <c r="L325" s="396"/>
      <c r="M325" s="396"/>
      <c r="N325" s="396"/>
      <c r="O325" s="396"/>
      <c r="P325" s="396"/>
      <c r="Q325" s="396"/>
      <c r="R325" s="396"/>
      <c r="S325" s="396"/>
      <c r="T325" s="396"/>
      <c r="U325" s="396"/>
      <c r="V325" s="396"/>
      <c r="W325" s="396"/>
      <c r="X325" s="396"/>
      <c r="Y325" s="396"/>
      <c r="Z325" s="396"/>
      <c r="AA325" s="396"/>
      <c r="AB325" s="396"/>
      <c r="AC325" s="396"/>
      <c r="AD325" s="396"/>
      <c r="AE325" s="396"/>
      <c r="AF325" s="396"/>
      <c r="AG325" s="396"/>
      <c r="AH325" s="396"/>
      <c r="AI325" s="396"/>
      <c r="AJ325" s="396"/>
      <c r="AK325" s="396"/>
    </row>
    <row r="326" spans="5:37">
      <c r="E326" s="395"/>
      <c r="F326" s="396"/>
      <c r="G326" s="396"/>
      <c r="H326" s="396"/>
      <c r="I326" s="396"/>
      <c r="J326" s="396"/>
      <c r="L326" s="396"/>
      <c r="M326" s="396"/>
      <c r="N326" s="396"/>
      <c r="O326" s="396"/>
      <c r="P326" s="396"/>
      <c r="Q326" s="396"/>
      <c r="R326" s="396"/>
      <c r="S326" s="396"/>
      <c r="T326" s="396"/>
      <c r="U326" s="396"/>
      <c r="V326" s="396"/>
      <c r="W326" s="396"/>
      <c r="X326" s="396"/>
      <c r="Y326" s="396"/>
      <c r="Z326" s="396"/>
      <c r="AA326" s="396"/>
      <c r="AB326" s="396"/>
      <c r="AC326" s="396"/>
      <c r="AD326" s="396"/>
      <c r="AE326" s="396"/>
      <c r="AF326" s="396"/>
      <c r="AG326" s="396"/>
      <c r="AH326" s="396"/>
      <c r="AI326" s="396"/>
      <c r="AJ326" s="396"/>
      <c r="AK326" s="396"/>
    </row>
    <row r="327" spans="5:37">
      <c r="E327" s="395"/>
      <c r="F327" s="396"/>
      <c r="G327" s="396"/>
      <c r="H327" s="396"/>
      <c r="I327" s="396"/>
      <c r="J327" s="396"/>
      <c r="L327" s="396"/>
      <c r="M327" s="396"/>
      <c r="N327" s="396"/>
      <c r="O327" s="396"/>
      <c r="P327" s="396"/>
      <c r="Q327" s="396"/>
      <c r="R327" s="396"/>
      <c r="S327" s="396"/>
      <c r="T327" s="396"/>
      <c r="U327" s="396"/>
      <c r="V327" s="396"/>
      <c r="W327" s="396"/>
      <c r="X327" s="396"/>
      <c r="Y327" s="396"/>
      <c r="Z327" s="396"/>
      <c r="AA327" s="396"/>
      <c r="AB327" s="396"/>
      <c r="AC327" s="396"/>
      <c r="AD327" s="396"/>
      <c r="AE327" s="396"/>
      <c r="AF327" s="396"/>
      <c r="AG327" s="396"/>
      <c r="AH327" s="396"/>
      <c r="AI327" s="396"/>
      <c r="AJ327" s="396"/>
      <c r="AK327" s="396"/>
    </row>
    <row r="328" spans="5:37">
      <c r="E328" s="395"/>
      <c r="F328" s="396"/>
      <c r="G328" s="396"/>
      <c r="H328" s="396"/>
      <c r="I328" s="396"/>
      <c r="J328" s="396"/>
      <c r="L328" s="396"/>
      <c r="M328" s="396"/>
      <c r="N328" s="396"/>
      <c r="O328" s="396"/>
      <c r="P328" s="396"/>
      <c r="Q328" s="396"/>
      <c r="R328" s="396"/>
      <c r="S328" s="396"/>
      <c r="T328" s="396"/>
      <c r="U328" s="396"/>
      <c r="V328" s="396"/>
      <c r="W328" s="396"/>
      <c r="X328" s="396"/>
      <c r="Y328" s="396"/>
      <c r="Z328" s="396"/>
      <c r="AA328" s="396"/>
      <c r="AB328" s="396"/>
      <c r="AC328" s="396"/>
      <c r="AD328" s="396"/>
      <c r="AE328" s="396"/>
      <c r="AF328" s="396"/>
      <c r="AG328" s="396"/>
      <c r="AH328" s="396"/>
      <c r="AI328" s="396"/>
      <c r="AJ328" s="396"/>
      <c r="AK328" s="396"/>
    </row>
    <row r="329" spans="5:37">
      <c r="E329" s="395"/>
      <c r="F329" s="396"/>
      <c r="G329" s="396"/>
      <c r="H329" s="396"/>
      <c r="I329" s="396"/>
      <c r="J329" s="396"/>
      <c r="L329" s="396"/>
      <c r="M329" s="396"/>
      <c r="N329" s="396"/>
      <c r="O329" s="396"/>
      <c r="P329" s="396"/>
      <c r="Q329" s="396"/>
      <c r="R329" s="396"/>
      <c r="S329" s="396"/>
      <c r="T329" s="396"/>
      <c r="U329" s="396"/>
      <c r="V329" s="396"/>
      <c r="W329" s="396"/>
      <c r="X329" s="396"/>
      <c r="Y329" s="396"/>
      <c r="Z329" s="396"/>
      <c r="AA329" s="396"/>
      <c r="AB329" s="396"/>
      <c r="AC329" s="396"/>
      <c r="AD329" s="396"/>
      <c r="AE329" s="396"/>
      <c r="AF329" s="396"/>
      <c r="AG329" s="396"/>
      <c r="AH329" s="396"/>
      <c r="AI329" s="396"/>
      <c r="AJ329" s="396"/>
      <c r="AK329" s="396"/>
    </row>
    <row r="330" spans="5:37">
      <c r="E330" s="395"/>
      <c r="F330" s="396"/>
      <c r="G330" s="396"/>
      <c r="H330" s="396"/>
      <c r="I330" s="396"/>
      <c r="J330" s="396"/>
      <c r="L330" s="396"/>
      <c r="M330" s="396"/>
      <c r="N330" s="396"/>
      <c r="O330" s="396"/>
      <c r="P330" s="396"/>
      <c r="Q330" s="396"/>
      <c r="R330" s="396"/>
      <c r="S330" s="396"/>
      <c r="T330" s="396"/>
      <c r="U330" s="396"/>
      <c r="V330" s="396"/>
      <c r="W330" s="396"/>
      <c r="X330" s="396"/>
      <c r="Y330" s="396"/>
      <c r="Z330" s="396"/>
      <c r="AA330" s="396"/>
      <c r="AB330" s="396"/>
      <c r="AC330" s="396"/>
      <c r="AD330" s="396"/>
      <c r="AE330" s="396"/>
      <c r="AF330" s="396"/>
      <c r="AG330" s="396"/>
      <c r="AH330" s="396"/>
      <c r="AI330" s="396"/>
      <c r="AJ330" s="396"/>
      <c r="AK330" s="396"/>
    </row>
    <row r="331" spans="5:37">
      <c r="E331" s="395"/>
      <c r="F331" s="396"/>
      <c r="G331" s="396"/>
      <c r="H331" s="396"/>
      <c r="I331" s="396"/>
      <c r="J331" s="396"/>
      <c r="L331" s="396"/>
      <c r="M331" s="396"/>
      <c r="N331" s="396"/>
      <c r="O331" s="396"/>
      <c r="P331" s="396"/>
      <c r="Q331" s="396"/>
      <c r="R331" s="396"/>
      <c r="S331" s="396"/>
      <c r="T331" s="396"/>
      <c r="U331" s="396"/>
      <c r="V331" s="396"/>
      <c r="W331" s="396"/>
      <c r="X331" s="396"/>
      <c r="Y331" s="396"/>
      <c r="Z331" s="396"/>
      <c r="AA331" s="396"/>
      <c r="AB331" s="396"/>
      <c r="AC331" s="396"/>
      <c r="AD331" s="396"/>
      <c r="AE331" s="396"/>
      <c r="AF331" s="396"/>
      <c r="AG331" s="396"/>
      <c r="AH331" s="396"/>
      <c r="AI331" s="396"/>
      <c r="AJ331" s="396"/>
      <c r="AK331" s="396"/>
    </row>
    <row r="332" spans="5:37">
      <c r="E332" s="395"/>
      <c r="F332" s="396"/>
      <c r="G332" s="396"/>
      <c r="H332" s="396"/>
      <c r="I332" s="396"/>
      <c r="J332" s="396"/>
      <c r="L332" s="396"/>
      <c r="M332" s="396"/>
      <c r="N332" s="396"/>
      <c r="O332" s="396"/>
      <c r="P332" s="396"/>
      <c r="Q332" s="396"/>
      <c r="R332" s="396"/>
      <c r="S332" s="396"/>
      <c r="T332" s="396"/>
      <c r="U332" s="396"/>
      <c r="V332" s="396"/>
      <c r="W332" s="396"/>
      <c r="X332" s="396"/>
      <c r="Y332" s="396"/>
      <c r="Z332" s="396"/>
      <c r="AA332" s="396"/>
      <c r="AB332" s="396"/>
      <c r="AC332" s="396"/>
      <c r="AD332" s="396"/>
      <c r="AE332" s="396"/>
      <c r="AF332" s="396"/>
      <c r="AG332" s="396"/>
      <c r="AH332" s="396"/>
      <c r="AI332" s="396"/>
      <c r="AJ332" s="396"/>
      <c r="AK332" s="396"/>
    </row>
    <row r="333" spans="5:37">
      <c r="E333" s="395"/>
      <c r="F333" s="396"/>
      <c r="G333" s="396"/>
      <c r="H333" s="396"/>
      <c r="I333" s="396"/>
      <c r="J333" s="396"/>
      <c r="L333" s="396"/>
      <c r="M333" s="396"/>
      <c r="N333" s="396"/>
      <c r="O333" s="396"/>
      <c r="P333" s="396"/>
      <c r="Q333" s="396"/>
      <c r="R333" s="396"/>
      <c r="S333" s="396"/>
      <c r="T333" s="396"/>
      <c r="U333" s="396"/>
      <c r="V333" s="396"/>
      <c r="W333" s="396"/>
      <c r="X333" s="396"/>
      <c r="Y333" s="396"/>
      <c r="Z333" s="396"/>
      <c r="AA333" s="396"/>
      <c r="AB333" s="396"/>
      <c r="AC333" s="396"/>
      <c r="AD333" s="396"/>
      <c r="AE333" s="396"/>
      <c r="AF333" s="396"/>
      <c r="AG333" s="396"/>
      <c r="AH333" s="396"/>
      <c r="AI333" s="396"/>
      <c r="AJ333" s="396"/>
      <c r="AK333" s="396"/>
    </row>
    <row r="334" spans="5:37">
      <c r="E334" s="395"/>
      <c r="F334" s="396"/>
      <c r="G334" s="396"/>
      <c r="H334" s="396"/>
      <c r="I334" s="396"/>
      <c r="J334" s="396"/>
      <c r="L334" s="396"/>
      <c r="M334" s="396"/>
      <c r="N334" s="396"/>
      <c r="O334" s="396"/>
      <c r="P334" s="396"/>
      <c r="Q334" s="396"/>
      <c r="R334" s="396"/>
      <c r="S334" s="396"/>
      <c r="T334" s="396"/>
      <c r="U334" s="396"/>
      <c r="V334" s="396"/>
      <c r="W334" s="396"/>
      <c r="X334" s="396"/>
      <c r="Y334" s="396"/>
      <c r="Z334" s="396"/>
      <c r="AA334" s="396"/>
      <c r="AB334" s="396"/>
      <c r="AC334" s="396"/>
      <c r="AD334" s="396"/>
      <c r="AE334" s="396"/>
      <c r="AF334" s="396"/>
      <c r="AG334" s="396"/>
      <c r="AH334" s="396"/>
      <c r="AI334" s="396"/>
      <c r="AJ334" s="396"/>
      <c r="AK334" s="396"/>
    </row>
    <row r="335" spans="5:37">
      <c r="E335" s="395"/>
      <c r="F335" s="396"/>
      <c r="G335" s="396"/>
      <c r="H335" s="396"/>
      <c r="I335" s="396"/>
      <c r="J335" s="396"/>
      <c r="L335" s="396"/>
      <c r="M335" s="396"/>
      <c r="N335" s="396"/>
      <c r="O335" s="396"/>
      <c r="P335" s="396"/>
      <c r="Q335" s="396"/>
      <c r="R335" s="396"/>
      <c r="S335" s="396"/>
      <c r="T335" s="396"/>
      <c r="U335" s="396"/>
      <c r="V335" s="396"/>
      <c r="W335" s="396"/>
      <c r="X335" s="396"/>
      <c r="Y335" s="396"/>
      <c r="Z335" s="396"/>
      <c r="AA335" s="396"/>
      <c r="AB335" s="396"/>
      <c r="AC335" s="396"/>
      <c r="AD335" s="396"/>
      <c r="AE335" s="396"/>
      <c r="AF335" s="396"/>
      <c r="AG335" s="396"/>
      <c r="AH335" s="396"/>
      <c r="AI335" s="396"/>
      <c r="AJ335" s="396"/>
      <c r="AK335" s="396"/>
    </row>
    <row r="336" spans="5:37">
      <c r="E336" s="395"/>
      <c r="F336" s="396"/>
      <c r="G336" s="396"/>
      <c r="H336" s="396"/>
      <c r="I336" s="396"/>
      <c r="J336" s="396"/>
      <c r="L336" s="396"/>
      <c r="M336" s="396"/>
      <c r="N336" s="396"/>
      <c r="O336" s="396"/>
      <c r="P336" s="396"/>
      <c r="Q336" s="396"/>
      <c r="R336" s="396"/>
      <c r="S336" s="396"/>
      <c r="T336" s="396"/>
      <c r="U336" s="396"/>
      <c r="V336" s="396"/>
      <c r="W336" s="396"/>
      <c r="X336" s="396"/>
      <c r="Y336" s="396"/>
      <c r="Z336" s="396"/>
      <c r="AA336" s="396"/>
      <c r="AB336" s="396"/>
      <c r="AC336" s="396"/>
      <c r="AD336" s="396"/>
      <c r="AE336" s="396"/>
      <c r="AF336" s="396"/>
      <c r="AG336" s="396"/>
      <c r="AH336" s="396"/>
      <c r="AI336" s="396"/>
      <c r="AJ336" s="396"/>
      <c r="AK336" s="396"/>
    </row>
    <row r="337" spans="5:37">
      <c r="E337" s="395"/>
      <c r="F337" s="396"/>
      <c r="G337" s="396"/>
      <c r="H337" s="396"/>
      <c r="I337" s="396"/>
      <c r="J337" s="396"/>
      <c r="L337" s="396"/>
      <c r="M337" s="396"/>
      <c r="N337" s="396"/>
      <c r="O337" s="396"/>
      <c r="P337" s="396"/>
      <c r="Q337" s="396"/>
      <c r="R337" s="396"/>
      <c r="S337" s="396"/>
      <c r="T337" s="396"/>
      <c r="U337" s="396"/>
      <c r="V337" s="396"/>
      <c r="W337" s="396"/>
      <c r="X337" s="396"/>
      <c r="Y337" s="396"/>
      <c r="Z337" s="396"/>
      <c r="AA337" s="396"/>
      <c r="AB337" s="396"/>
      <c r="AC337" s="396"/>
      <c r="AD337" s="396"/>
      <c r="AE337" s="396"/>
      <c r="AF337" s="396"/>
      <c r="AG337" s="396"/>
      <c r="AH337" s="396"/>
      <c r="AI337" s="396"/>
      <c r="AJ337" s="396"/>
      <c r="AK337" s="396"/>
    </row>
    <row r="338" spans="5:37">
      <c r="E338" s="395"/>
      <c r="F338" s="396"/>
      <c r="G338" s="396"/>
      <c r="H338" s="396"/>
      <c r="I338" s="396"/>
      <c r="J338" s="396"/>
      <c r="L338" s="396"/>
      <c r="M338" s="396"/>
      <c r="N338" s="396"/>
      <c r="O338" s="396"/>
      <c r="P338" s="396"/>
      <c r="Q338" s="396"/>
      <c r="R338" s="396"/>
      <c r="S338" s="396"/>
      <c r="T338" s="396"/>
      <c r="U338" s="396"/>
      <c r="V338" s="396"/>
      <c r="W338" s="396"/>
      <c r="X338" s="396"/>
      <c r="Y338" s="396"/>
      <c r="Z338" s="396"/>
      <c r="AA338" s="396"/>
      <c r="AB338" s="396"/>
      <c r="AC338" s="396"/>
      <c r="AD338" s="396"/>
      <c r="AE338" s="396"/>
      <c r="AF338" s="396"/>
      <c r="AG338" s="396"/>
      <c r="AH338" s="396"/>
      <c r="AI338" s="396"/>
      <c r="AJ338" s="396"/>
      <c r="AK338" s="396"/>
    </row>
    <row r="339" spans="5:37">
      <c r="E339" s="395"/>
      <c r="F339" s="396"/>
      <c r="G339" s="396"/>
      <c r="H339" s="396"/>
      <c r="I339" s="396"/>
      <c r="J339" s="396"/>
      <c r="L339" s="396"/>
      <c r="M339" s="396"/>
      <c r="N339" s="396"/>
      <c r="O339" s="396"/>
      <c r="P339" s="396"/>
      <c r="Q339" s="396"/>
      <c r="R339" s="396"/>
      <c r="S339" s="396"/>
      <c r="T339" s="396"/>
      <c r="U339" s="396"/>
      <c r="V339" s="396"/>
      <c r="W339" s="396"/>
      <c r="X339" s="396"/>
      <c r="Y339" s="396"/>
      <c r="Z339" s="396"/>
      <c r="AA339" s="396"/>
      <c r="AB339" s="396"/>
      <c r="AC339" s="396"/>
      <c r="AD339" s="396"/>
      <c r="AE339" s="396"/>
      <c r="AF339" s="396"/>
      <c r="AG339" s="396"/>
      <c r="AH339" s="396"/>
      <c r="AI339" s="396"/>
      <c r="AJ339" s="396"/>
      <c r="AK339" s="396"/>
    </row>
    <row r="340" spans="5:37">
      <c r="E340" s="395"/>
      <c r="F340" s="396"/>
      <c r="G340" s="396"/>
      <c r="H340" s="396"/>
      <c r="I340" s="396"/>
      <c r="J340" s="396"/>
      <c r="L340" s="396"/>
      <c r="M340" s="396"/>
      <c r="N340" s="396"/>
      <c r="O340" s="396"/>
      <c r="P340" s="396"/>
      <c r="Q340" s="396"/>
      <c r="R340" s="396"/>
      <c r="S340" s="396"/>
      <c r="T340" s="396"/>
      <c r="U340" s="396"/>
      <c r="V340" s="396"/>
      <c r="W340" s="396"/>
      <c r="X340" s="396"/>
      <c r="Y340" s="396"/>
      <c r="Z340" s="396"/>
      <c r="AA340" s="396"/>
      <c r="AB340" s="396"/>
      <c r="AC340" s="396"/>
      <c r="AD340" s="396"/>
      <c r="AE340" s="396"/>
      <c r="AF340" s="396"/>
      <c r="AG340" s="396"/>
      <c r="AH340" s="396"/>
      <c r="AI340" s="396"/>
      <c r="AJ340" s="396"/>
      <c r="AK340" s="396"/>
    </row>
    <row r="341" spans="5:37">
      <c r="E341" s="395"/>
      <c r="F341" s="396"/>
      <c r="G341" s="396"/>
      <c r="H341" s="396"/>
      <c r="I341" s="396"/>
      <c r="J341" s="396"/>
      <c r="L341" s="396"/>
      <c r="M341" s="396"/>
      <c r="N341" s="396"/>
      <c r="O341" s="396"/>
      <c r="P341" s="396"/>
      <c r="Q341" s="396"/>
      <c r="R341" s="396"/>
      <c r="S341" s="396"/>
      <c r="T341" s="396"/>
      <c r="U341" s="396"/>
      <c r="V341" s="396"/>
      <c r="W341" s="396"/>
      <c r="X341" s="396"/>
      <c r="Y341" s="396"/>
      <c r="Z341" s="396"/>
      <c r="AA341" s="396"/>
      <c r="AB341" s="396"/>
      <c r="AC341" s="396"/>
      <c r="AD341" s="396"/>
      <c r="AE341" s="396"/>
      <c r="AF341" s="396"/>
      <c r="AG341" s="396"/>
      <c r="AH341" s="396"/>
      <c r="AI341" s="396"/>
      <c r="AJ341" s="396"/>
      <c r="AK341" s="396"/>
    </row>
    <row r="342" spans="5:37">
      <c r="E342" s="395"/>
      <c r="F342" s="396"/>
      <c r="G342" s="396"/>
      <c r="H342" s="396"/>
      <c r="I342" s="396"/>
      <c r="J342" s="396"/>
      <c r="L342" s="396"/>
      <c r="M342" s="396"/>
      <c r="N342" s="396"/>
      <c r="O342" s="396"/>
      <c r="P342" s="396"/>
      <c r="Q342" s="396"/>
      <c r="R342" s="396"/>
      <c r="S342" s="396"/>
      <c r="T342" s="396"/>
      <c r="U342" s="396"/>
      <c r="V342" s="396"/>
      <c r="W342" s="396"/>
      <c r="X342" s="396"/>
      <c r="Y342" s="396"/>
      <c r="Z342" s="396"/>
      <c r="AA342" s="396"/>
      <c r="AB342" s="396"/>
      <c r="AC342" s="396"/>
      <c r="AD342" s="396"/>
      <c r="AE342" s="396"/>
      <c r="AF342" s="396"/>
      <c r="AG342" s="396"/>
      <c r="AH342" s="396"/>
      <c r="AI342" s="396"/>
      <c r="AJ342" s="396"/>
      <c r="AK342" s="396"/>
    </row>
    <row r="343" spans="5:37">
      <c r="E343" s="395"/>
      <c r="F343" s="396"/>
      <c r="G343" s="396"/>
      <c r="H343" s="396"/>
      <c r="I343" s="396"/>
      <c r="J343" s="396"/>
      <c r="L343" s="396"/>
      <c r="M343" s="396"/>
      <c r="N343" s="396"/>
      <c r="O343" s="396"/>
      <c r="P343" s="396"/>
      <c r="Q343" s="396"/>
      <c r="R343" s="396"/>
      <c r="S343" s="396"/>
      <c r="T343" s="396"/>
      <c r="U343" s="396"/>
      <c r="V343" s="396"/>
      <c r="W343" s="396"/>
      <c r="X343" s="396"/>
      <c r="Y343" s="396"/>
      <c r="Z343" s="396"/>
      <c r="AA343" s="396"/>
      <c r="AB343" s="396"/>
      <c r="AC343" s="396"/>
      <c r="AD343" s="396"/>
      <c r="AE343" s="396"/>
      <c r="AF343" s="396"/>
      <c r="AG343" s="396"/>
      <c r="AH343" s="396"/>
      <c r="AI343" s="396"/>
      <c r="AJ343" s="396"/>
      <c r="AK343" s="396"/>
    </row>
    <row r="344" spans="5:37">
      <c r="E344" s="395"/>
      <c r="F344" s="396"/>
      <c r="G344" s="396"/>
      <c r="H344" s="396"/>
      <c r="I344" s="396"/>
      <c r="J344" s="396"/>
      <c r="L344" s="396"/>
      <c r="M344" s="396"/>
      <c r="N344" s="396"/>
      <c r="O344" s="396"/>
      <c r="P344" s="396"/>
      <c r="Q344" s="396"/>
      <c r="R344" s="396"/>
      <c r="S344" s="396"/>
      <c r="T344" s="396"/>
      <c r="U344" s="396"/>
      <c r="V344" s="396"/>
      <c r="W344" s="396"/>
      <c r="X344" s="396"/>
      <c r="Y344" s="396"/>
      <c r="Z344" s="396"/>
      <c r="AA344" s="396"/>
      <c r="AB344" s="396"/>
      <c r="AC344" s="396"/>
      <c r="AD344" s="396"/>
      <c r="AE344" s="396"/>
      <c r="AF344" s="396"/>
      <c r="AG344" s="396"/>
      <c r="AH344" s="396"/>
      <c r="AI344" s="396"/>
      <c r="AJ344" s="396"/>
      <c r="AK344" s="396"/>
    </row>
    <row r="345" spans="5:37">
      <c r="E345" s="395"/>
      <c r="F345" s="396"/>
      <c r="G345" s="396"/>
      <c r="H345" s="396"/>
      <c r="I345" s="396"/>
      <c r="J345" s="396"/>
      <c r="L345" s="396"/>
      <c r="M345" s="396"/>
      <c r="N345" s="396"/>
      <c r="O345" s="396"/>
      <c r="P345" s="396"/>
      <c r="Q345" s="396"/>
      <c r="R345" s="396"/>
      <c r="S345" s="396"/>
      <c r="T345" s="396"/>
      <c r="U345" s="396"/>
      <c r="V345" s="396"/>
      <c r="W345" s="396"/>
      <c r="X345" s="396"/>
      <c r="Y345" s="396"/>
      <c r="Z345" s="396"/>
      <c r="AA345" s="396"/>
      <c r="AB345" s="396"/>
      <c r="AC345" s="396"/>
      <c r="AD345" s="396"/>
      <c r="AE345" s="396"/>
      <c r="AF345" s="396"/>
      <c r="AG345" s="396"/>
      <c r="AH345" s="396"/>
      <c r="AI345" s="396"/>
      <c r="AJ345" s="396"/>
      <c r="AK345" s="396"/>
    </row>
    <row r="346" spans="5:37">
      <c r="E346" s="395"/>
      <c r="F346" s="396"/>
      <c r="G346" s="396"/>
      <c r="H346" s="396"/>
      <c r="I346" s="396"/>
      <c r="J346" s="396"/>
      <c r="L346" s="396"/>
      <c r="M346" s="396"/>
      <c r="N346" s="396"/>
      <c r="O346" s="396"/>
      <c r="P346" s="396"/>
      <c r="Q346" s="396"/>
      <c r="R346" s="396"/>
      <c r="S346" s="396"/>
      <c r="T346" s="396"/>
      <c r="U346" s="396"/>
      <c r="V346" s="396"/>
      <c r="W346" s="396"/>
      <c r="X346" s="396"/>
      <c r="Y346" s="396"/>
      <c r="Z346" s="396"/>
      <c r="AA346" s="396"/>
      <c r="AB346" s="396"/>
      <c r="AC346" s="396"/>
      <c r="AD346" s="396"/>
      <c r="AE346" s="396"/>
      <c r="AF346" s="396"/>
      <c r="AG346" s="396"/>
      <c r="AH346" s="396"/>
      <c r="AI346" s="396"/>
      <c r="AJ346" s="396"/>
      <c r="AK346" s="396"/>
    </row>
    <row r="347" spans="5:37">
      <c r="E347" s="395"/>
      <c r="F347" s="396"/>
      <c r="G347" s="396"/>
      <c r="H347" s="396"/>
      <c r="I347" s="396"/>
      <c r="J347" s="396"/>
      <c r="L347" s="396"/>
      <c r="M347" s="396"/>
      <c r="N347" s="396"/>
      <c r="O347" s="396"/>
      <c r="P347" s="396"/>
      <c r="Q347" s="396"/>
      <c r="R347" s="396"/>
      <c r="S347" s="396"/>
      <c r="T347" s="396"/>
      <c r="U347" s="396"/>
      <c r="V347" s="396"/>
      <c r="W347" s="396"/>
      <c r="X347" s="396"/>
      <c r="Y347" s="396"/>
      <c r="Z347" s="396"/>
      <c r="AA347" s="396"/>
      <c r="AB347" s="396"/>
      <c r="AC347" s="396"/>
      <c r="AD347" s="396"/>
      <c r="AE347" s="396"/>
      <c r="AF347" s="396"/>
      <c r="AG347" s="396"/>
      <c r="AH347" s="396"/>
      <c r="AI347" s="396"/>
      <c r="AJ347" s="396"/>
      <c r="AK347" s="396"/>
    </row>
    <row r="348" spans="5:37">
      <c r="E348" s="395"/>
      <c r="F348" s="396"/>
      <c r="G348" s="396"/>
      <c r="H348" s="396"/>
      <c r="I348" s="396"/>
      <c r="J348" s="396"/>
      <c r="L348" s="396"/>
      <c r="M348" s="396"/>
      <c r="N348" s="396"/>
      <c r="O348" s="396"/>
      <c r="P348" s="396"/>
      <c r="Q348" s="396"/>
      <c r="R348" s="396"/>
      <c r="S348" s="396"/>
      <c r="T348" s="396"/>
      <c r="U348" s="396"/>
      <c r="V348" s="396"/>
      <c r="W348" s="396"/>
      <c r="X348" s="396"/>
      <c r="Y348" s="396"/>
      <c r="Z348" s="396"/>
      <c r="AA348" s="396"/>
      <c r="AB348" s="396"/>
      <c r="AC348" s="396"/>
      <c r="AD348" s="396"/>
      <c r="AE348" s="396"/>
      <c r="AF348" s="396"/>
      <c r="AG348" s="396"/>
      <c r="AH348" s="396"/>
      <c r="AI348" s="396"/>
      <c r="AJ348" s="396"/>
      <c r="AK348" s="396"/>
    </row>
    <row r="349" spans="5:37">
      <c r="E349" s="395"/>
      <c r="F349" s="396"/>
      <c r="G349" s="396"/>
      <c r="H349" s="396"/>
      <c r="I349" s="396"/>
      <c r="J349" s="396"/>
      <c r="L349" s="396"/>
      <c r="M349" s="396"/>
      <c r="N349" s="396"/>
      <c r="O349" s="396"/>
      <c r="P349" s="396"/>
      <c r="Q349" s="396"/>
      <c r="R349" s="396"/>
      <c r="S349" s="396"/>
      <c r="T349" s="396"/>
      <c r="U349" s="396"/>
      <c r="V349" s="396"/>
      <c r="W349" s="396"/>
      <c r="X349" s="396"/>
      <c r="Y349" s="396"/>
      <c r="Z349" s="396"/>
      <c r="AA349" s="396"/>
      <c r="AB349" s="396"/>
      <c r="AC349" s="396"/>
      <c r="AD349" s="396"/>
      <c r="AE349" s="396"/>
      <c r="AF349" s="396"/>
      <c r="AG349" s="396"/>
      <c r="AH349" s="396"/>
      <c r="AI349" s="396"/>
      <c r="AJ349" s="396"/>
      <c r="AK349" s="396"/>
    </row>
    <row r="350" spans="5:37">
      <c r="E350" s="395"/>
      <c r="F350" s="396"/>
      <c r="G350" s="396"/>
      <c r="H350" s="396"/>
      <c r="I350" s="396"/>
      <c r="J350" s="396"/>
      <c r="L350" s="396"/>
      <c r="M350" s="396"/>
      <c r="N350" s="396"/>
      <c r="O350" s="396"/>
      <c r="P350" s="396"/>
      <c r="Q350" s="396"/>
      <c r="R350" s="396"/>
      <c r="S350" s="396"/>
      <c r="T350" s="396"/>
      <c r="U350" s="396"/>
      <c r="V350" s="396"/>
      <c r="W350" s="396"/>
      <c r="X350" s="396"/>
      <c r="Y350" s="396"/>
      <c r="Z350" s="396"/>
      <c r="AA350" s="396"/>
      <c r="AB350" s="396"/>
      <c r="AC350" s="396"/>
      <c r="AD350" s="396"/>
      <c r="AE350" s="396"/>
      <c r="AF350" s="396"/>
      <c r="AG350" s="396"/>
      <c r="AH350" s="396"/>
      <c r="AI350" s="396"/>
      <c r="AJ350" s="396"/>
      <c r="AK350" s="396"/>
    </row>
    <row r="351" spans="5:37">
      <c r="E351" s="395"/>
      <c r="F351" s="396"/>
      <c r="G351" s="396"/>
      <c r="H351" s="396"/>
      <c r="I351" s="396"/>
      <c r="J351" s="396"/>
      <c r="L351" s="396"/>
      <c r="M351" s="396"/>
      <c r="N351" s="396"/>
      <c r="O351" s="396"/>
      <c r="P351" s="396"/>
      <c r="Q351" s="396"/>
      <c r="R351" s="396"/>
      <c r="S351" s="396"/>
      <c r="T351" s="396"/>
      <c r="U351" s="396"/>
      <c r="V351" s="396"/>
      <c r="W351" s="396"/>
      <c r="X351" s="396"/>
      <c r="Y351" s="396"/>
      <c r="Z351" s="396"/>
      <c r="AA351" s="396"/>
      <c r="AB351" s="396"/>
      <c r="AC351" s="396"/>
      <c r="AD351" s="396"/>
      <c r="AE351" s="396"/>
      <c r="AF351" s="396"/>
      <c r="AG351" s="396"/>
      <c r="AH351" s="396"/>
      <c r="AI351" s="396"/>
      <c r="AJ351" s="396"/>
      <c r="AK351" s="396"/>
    </row>
    <row r="352" spans="5:37">
      <c r="E352" s="395"/>
      <c r="F352" s="396"/>
      <c r="G352" s="396"/>
      <c r="H352" s="396"/>
      <c r="I352" s="396"/>
      <c r="J352" s="396"/>
      <c r="L352" s="396"/>
      <c r="M352" s="396"/>
      <c r="N352" s="396"/>
      <c r="O352" s="396"/>
      <c r="P352" s="396"/>
      <c r="Q352" s="396"/>
      <c r="R352" s="396"/>
      <c r="S352" s="396"/>
      <c r="T352" s="396"/>
      <c r="U352" s="396"/>
      <c r="V352" s="396"/>
      <c r="W352" s="396"/>
      <c r="X352" s="396"/>
      <c r="Y352" s="396"/>
      <c r="Z352" s="396"/>
      <c r="AA352" s="396"/>
      <c r="AB352" s="396"/>
      <c r="AC352" s="396"/>
      <c r="AD352" s="396"/>
      <c r="AE352" s="396"/>
      <c r="AF352" s="396"/>
      <c r="AG352" s="396"/>
      <c r="AH352" s="396"/>
      <c r="AI352" s="396"/>
      <c r="AJ352" s="396"/>
      <c r="AK352" s="396"/>
    </row>
    <row r="353" spans="5:37">
      <c r="E353" s="395"/>
      <c r="F353" s="396"/>
      <c r="G353" s="396"/>
      <c r="H353" s="396"/>
      <c r="I353" s="396"/>
      <c r="J353" s="396"/>
      <c r="L353" s="396"/>
      <c r="M353" s="396"/>
      <c r="N353" s="396"/>
      <c r="O353" s="396"/>
      <c r="P353" s="396"/>
      <c r="Q353" s="396"/>
      <c r="R353" s="396"/>
      <c r="S353" s="396"/>
      <c r="T353" s="396"/>
      <c r="U353" s="396"/>
      <c r="V353" s="396"/>
      <c r="W353" s="396"/>
      <c r="X353" s="396"/>
      <c r="Y353" s="396"/>
      <c r="Z353" s="396"/>
      <c r="AA353" s="396"/>
      <c r="AB353" s="396"/>
      <c r="AC353" s="396"/>
      <c r="AD353" s="396"/>
      <c r="AE353" s="396"/>
      <c r="AF353" s="396"/>
      <c r="AG353" s="396"/>
      <c r="AH353" s="396"/>
      <c r="AI353" s="396"/>
      <c r="AJ353" s="396"/>
      <c r="AK353" s="396"/>
    </row>
    <row r="354" spans="5:37">
      <c r="E354" s="395"/>
      <c r="F354" s="396"/>
      <c r="G354" s="396"/>
      <c r="H354" s="396"/>
      <c r="I354" s="396"/>
      <c r="J354" s="396"/>
      <c r="L354" s="396"/>
      <c r="M354" s="396"/>
      <c r="N354" s="396"/>
      <c r="O354" s="396"/>
      <c r="P354" s="396"/>
      <c r="Q354" s="396"/>
      <c r="R354" s="396"/>
      <c r="S354" s="396"/>
      <c r="T354" s="396"/>
      <c r="U354" s="396"/>
      <c r="V354" s="396"/>
      <c r="W354" s="396"/>
      <c r="X354" s="396"/>
      <c r="Y354" s="396"/>
      <c r="Z354" s="396"/>
      <c r="AA354" s="396"/>
      <c r="AB354" s="396"/>
      <c r="AC354" s="396"/>
      <c r="AD354" s="396"/>
      <c r="AE354" s="396"/>
      <c r="AF354" s="396"/>
      <c r="AG354" s="396"/>
      <c r="AH354" s="396"/>
      <c r="AI354" s="396"/>
      <c r="AJ354" s="396"/>
      <c r="AK354" s="396"/>
    </row>
    <row r="355" spans="5:37">
      <c r="E355" s="395"/>
      <c r="F355" s="396"/>
      <c r="G355" s="396"/>
      <c r="H355" s="396"/>
      <c r="I355" s="396"/>
      <c r="J355" s="396"/>
      <c r="L355" s="396"/>
      <c r="M355" s="396"/>
      <c r="N355" s="396"/>
      <c r="O355" s="396"/>
      <c r="P355" s="396"/>
      <c r="Q355" s="396"/>
      <c r="R355" s="396"/>
      <c r="S355" s="396"/>
      <c r="T355" s="396"/>
      <c r="U355" s="396"/>
      <c r="V355" s="396"/>
      <c r="W355" s="396"/>
      <c r="X355" s="396"/>
      <c r="Y355" s="396"/>
      <c r="Z355" s="396"/>
      <c r="AA355" s="396"/>
      <c r="AB355" s="396"/>
      <c r="AC355" s="396"/>
      <c r="AD355" s="396"/>
      <c r="AE355" s="396"/>
      <c r="AF355" s="396"/>
      <c r="AG355" s="396"/>
      <c r="AH355" s="396"/>
      <c r="AI355" s="396"/>
      <c r="AJ355" s="396"/>
      <c r="AK355" s="396"/>
    </row>
    <row r="356" spans="5:37">
      <c r="E356" s="395"/>
      <c r="F356" s="396"/>
      <c r="G356" s="396"/>
      <c r="H356" s="396"/>
      <c r="I356" s="396"/>
      <c r="J356" s="396"/>
      <c r="L356" s="396"/>
      <c r="M356" s="396"/>
      <c r="N356" s="396"/>
      <c r="O356" s="396"/>
      <c r="P356" s="396"/>
      <c r="Q356" s="396"/>
      <c r="R356" s="396"/>
      <c r="S356" s="396"/>
      <c r="T356" s="396"/>
      <c r="U356" s="396"/>
      <c r="V356" s="396"/>
      <c r="W356" s="396"/>
      <c r="X356" s="396"/>
      <c r="Y356" s="396"/>
      <c r="Z356" s="396"/>
      <c r="AA356" s="396"/>
      <c r="AB356" s="396"/>
      <c r="AC356" s="396"/>
      <c r="AD356" s="396"/>
      <c r="AE356" s="396"/>
      <c r="AF356" s="396"/>
      <c r="AG356" s="396"/>
      <c r="AH356" s="396"/>
      <c r="AI356" s="396"/>
      <c r="AJ356" s="396"/>
      <c r="AK356" s="396"/>
    </row>
    <row r="357" spans="5:37">
      <c r="E357" s="395"/>
      <c r="F357" s="396"/>
      <c r="G357" s="396"/>
      <c r="H357" s="396"/>
      <c r="I357" s="396"/>
      <c r="J357" s="396"/>
      <c r="L357" s="396"/>
      <c r="M357" s="396"/>
      <c r="N357" s="396"/>
      <c r="O357" s="396"/>
      <c r="P357" s="396"/>
      <c r="Q357" s="396"/>
      <c r="R357" s="396"/>
      <c r="S357" s="396"/>
      <c r="T357" s="396"/>
      <c r="U357" s="396"/>
      <c r="V357" s="396"/>
      <c r="W357" s="396"/>
      <c r="X357" s="396"/>
      <c r="Y357" s="396"/>
      <c r="Z357" s="396"/>
      <c r="AA357" s="396"/>
      <c r="AB357" s="396"/>
      <c r="AC357" s="396"/>
      <c r="AD357" s="396"/>
      <c r="AE357" s="396"/>
      <c r="AF357" s="396"/>
      <c r="AG357" s="396"/>
      <c r="AH357" s="396"/>
      <c r="AI357" s="396"/>
      <c r="AJ357" s="396"/>
      <c r="AK357" s="396"/>
    </row>
    <row r="358" spans="5:37">
      <c r="E358" s="395"/>
      <c r="F358" s="396"/>
      <c r="G358" s="396"/>
      <c r="H358" s="396"/>
      <c r="I358" s="396"/>
      <c r="J358" s="396"/>
      <c r="L358" s="396"/>
      <c r="M358" s="396"/>
      <c r="N358" s="396"/>
      <c r="O358" s="396"/>
      <c r="P358" s="396"/>
      <c r="Q358" s="396"/>
      <c r="R358" s="396"/>
      <c r="S358" s="396"/>
      <c r="T358" s="396"/>
      <c r="U358" s="396"/>
      <c r="V358" s="396"/>
      <c r="W358" s="396"/>
      <c r="X358" s="396"/>
      <c r="Y358" s="396"/>
      <c r="Z358" s="396"/>
      <c r="AA358" s="396"/>
      <c r="AB358" s="396"/>
      <c r="AC358" s="396"/>
      <c r="AD358" s="396"/>
      <c r="AE358" s="396"/>
      <c r="AF358" s="396"/>
      <c r="AG358" s="396"/>
      <c r="AH358" s="396"/>
      <c r="AI358" s="396"/>
      <c r="AJ358" s="396"/>
      <c r="AK358" s="396"/>
    </row>
    <row r="359" spans="5:37">
      <c r="E359" s="395"/>
      <c r="F359" s="396"/>
      <c r="G359" s="396"/>
      <c r="H359" s="396"/>
      <c r="I359" s="396"/>
      <c r="J359" s="396"/>
      <c r="L359" s="396"/>
      <c r="M359" s="396"/>
      <c r="N359" s="396"/>
      <c r="O359" s="396"/>
      <c r="P359" s="396"/>
      <c r="Q359" s="396"/>
      <c r="R359" s="396"/>
      <c r="S359" s="396"/>
      <c r="T359" s="396"/>
      <c r="U359" s="396"/>
      <c r="V359" s="396"/>
      <c r="W359" s="396"/>
      <c r="X359" s="396"/>
      <c r="Y359" s="396"/>
      <c r="Z359" s="396"/>
      <c r="AA359" s="396"/>
      <c r="AB359" s="396"/>
      <c r="AC359" s="396"/>
      <c r="AD359" s="396"/>
      <c r="AE359" s="396"/>
      <c r="AF359" s="396"/>
      <c r="AG359" s="396"/>
      <c r="AH359" s="396"/>
      <c r="AI359" s="396"/>
      <c r="AJ359" s="396"/>
      <c r="AK359" s="396"/>
    </row>
    <row r="360" spans="5:37">
      <c r="E360" s="395"/>
      <c r="F360" s="396"/>
      <c r="G360" s="396"/>
      <c r="H360" s="396"/>
      <c r="I360" s="396"/>
      <c r="J360" s="396"/>
      <c r="L360" s="396"/>
      <c r="M360" s="396"/>
      <c r="N360" s="396"/>
      <c r="O360" s="396"/>
      <c r="P360" s="396"/>
      <c r="Q360" s="396"/>
      <c r="R360" s="396"/>
      <c r="S360" s="396"/>
      <c r="T360" s="396"/>
      <c r="U360" s="396"/>
      <c r="V360" s="396"/>
      <c r="W360" s="396"/>
      <c r="X360" s="396"/>
      <c r="Y360" s="396"/>
      <c r="Z360" s="396"/>
      <c r="AA360" s="396"/>
      <c r="AB360" s="396"/>
      <c r="AC360" s="396"/>
      <c r="AD360" s="396"/>
      <c r="AE360" s="396"/>
      <c r="AF360" s="396"/>
      <c r="AG360" s="396"/>
      <c r="AH360" s="396"/>
      <c r="AI360" s="396"/>
      <c r="AJ360" s="396"/>
      <c r="AK360" s="396"/>
    </row>
    <row r="361" spans="5:37">
      <c r="E361" s="395"/>
      <c r="F361" s="396"/>
      <c r="G361" s="396"/>
      <c r="H361" s="396"/>
      <c r="I361" s="396"/>
      <c r="J361" s="396"/>
      <c r="L361" s="396"/>
      <c r="M361" s="396"/>
      <c r="N361" s="396"/>
      <c r="O361" s="396"/>
      <c r="P361" s="396"/>
      <c r="Q361" s="396"/>
      <c r="R361" s="396"/>
      <c r="S361" s="396"/>
      <c r="T361" s="396"/>
      <c r="U361" s="396"/>
      <c r="V361" s="396"/>
      <c r="W361" s="396"/>
      <c r="X361" s="396"/>
      <c r="Y361" s="396"/>
      <c r="Z361" s="396"/>
      <c r="AA361" s="396"/>
      <c r="AB361" s="396"/>
      <c r="AC361" s="396"/>
      <c r="AD361" s="396"/>
      <c r="AE361" s="396"/>
      <c r="AF361" s="396"/>
      <c r="AG361" s="396"/>
      <c r="AH361" s="396"/>
      <c r="AI361" s="396"/>
      <c r="AJ361" s="396"/>
      <c r="AK361" s="396"/>
    </row>
    <row r="362" spans="5:37">
      <c r="E362" s="395"/>
      <c r="F362" s="396"/>
      <c r="G362" s="396"/>
      <c r="H362" s="396"/>
      <c r="I362" s="396"/>
      <c r="J362" s="396"/>
      <c r="L362" s="396"/>
      <c r="M362" s="396"/>
      <c r="N362" s="396"/>
      <c r="O362" s="396"/>
      <c r="P362" s="396"/>
      <c r="Q362" s="396"/>
      <c r="R362" s="396"/>
      <c r="S362" s="396"/>
      <c r="T362" s="396"/>
      <c r="U362" s="396"/>
      <c r="V362" s="396"/>
      <c r="W362" s="396"/>
      <c r="X362" s="396"/>
      <c r="Y362" s="396"/>
      <c r="Z362" s="396"/>
      <c r="AA362" s="396"/>
      <c r="AB362" s="396"/>
      <c r="AC362" s="396"/>
      <c r="AD362" s="396"/>
      <c r="AE362" s="396"/>
      <c r="AF362" s="396"/>
      <c r="AG362" s="396"/>
      <c r="AH362" s="396"/>
      <c r="AI362" s="396"/>
      <c r="AJ362" s="396"/>
      <c r="AK362" s="396"/>
    </row>
    <row r="363" spans="5:37">
      <c r="E363" s="395"/>
      <c r="F363" s="396"/>
      <c r="G363" s="396"/>
      <c r="H363" s="396"/>
      <c r="I363" s="396"/>
      <c r="J363" s="396"/>
      <c r="L363" s="396"/>
      <c r="M363" s="396"/>
      <c r="N363" s="396"/>
      <c r="O363" s="396"/>
      <c r="P363" s="396"/>
      <c r="Q363" s="396"/>
      <c r="R363" s="396"/>
      <c r="S363" s="396"/>
      <c r="T363" s="396"/>
      <c r="U363" s="396"/>
      <c r="V363" s="396"/>
      <c r="W363" s="396"/>
      <c r="X363" s="396"/>
      <c r="Y363" s="396"/>
      <c r="Z363" s="396"/>
      <c r="AA363" s="396"/>
      <c r="AB363" s="396"/>
      <c r="AC363" s="396"/>
      <c r="AD363" s="396"/>
      <c r="AE363" s="396"/>
      <c r="AF363" s="396"/>
      <c r="AG363" s="396"/>
      <c r="AH363" s="396"/>
      <c r="AI363" s="396"/>
      <c r="AJ363" s="396"/>
      <c r="AK363" s="396"/>
    </row>
    <row r="364" spans="5:37">
      <c r="E364" s="395"/>
      <c r="F364" s="396"/>
      <c r="G364" s="396"/>
      <c r="H364" s="396"/>
      <c r="I364" s="396"/>
      <c r="J364" s="396"/>
      <c r="L364" s="396"/>
      <c r="M364" s="396"/>
      <c r="N364" s="396"/>
      <c r="O364" s="396"/>
      <c r="P364" s="396"/>
      <c r="Q364" s="396"/>
      <c r="R364" s="396"/>
      <c r="S364" s="396"/>
      <c r="T364" s="396"/>
      <c r="U364" s="396"/>
      <c r="V364" s="396"/>
      <c r="W364" s="396"/>
      <c r="X364" s="396"/>
      <c r="Y364" s="396"/>
      <c r="Z364" s="396"/>
      <c r="AA364" s="396"/>
      <c r="AB364" s="396"/>
      <c r="AC364" s="396"/>
      <c r="AD364" s="396"/>
      <c r="AE364" s="396"/>
      <c r="AF364" s="396"/>
      <c r="AG364" s="396"/>
      <c r="AH364" s="396"/>
      <c r="AI364" s="396"/>
      <c r="AJ364" s="396"/>
      <c r="AK364" s="396"/>
    </row>
    <row r="365" spans="5:37">
      <c r="E365" s="395"/>
      <c r="F365" s="396"/>
      <c r="G365" s="396"/>
      <c r="H365" s="396"/>
      <c r="I365" s="396"/>
      <c r="J365" s="396"/>
      <c r="L365" s="396"/>
      <c r="M365" s="396"/>
      <c r="N365" s="396"/>
      <c r="O365" s="396"/>
      <c r="P365" s="396"/>
      <c r="Q365" s="396"/>
      <c r="R365" s="396"/>
      <c r="S365" s="396"/>
      <c r="T365" s="396"/>
      <c r="U365" s="396"/>
      <c r="V365" s="396"/>
      <c r="W365" s="396"/>
      <c r="X365" s="396"/>
      <c r="Y365" s="396"/>
      <c r="Z365" s="396"/>
      <c r="AA365" s="396"/>
      <c r="AB365" s="396"/>
      <c r="AC365" s="396"/>
      <c r="AD365" s="396"/>
      <c r="AE365" s="396"/>
      <c r="AF365" s="396"/>
      <c r="AG365" s="396"/>
      <c r="AH365" s="396"/>
      <c r="AI365" s="396"/>
      <c r="AJ365" s="396"/>
      <c r="AK365" s="396"/>
    </row>
    <row r="366" spans="5:37">
      <c r="E366" s="395"/>
      <c r="F366" s="396"/>
      <c r="G366" s="396"/>
      <c r="H366" s="396"/>
      <c r="I366" s="396"/>
      <c r="J366" s="396"/>
      <c r="L366" s="396"/>
      <c r="M366" s="396"/>
      <c r="N366" s="396"/>
      <c r="O366" s="396"/>
      <c r="P366" s="396"/>
      <c r="Q366" s="396"/>
      <c r="R366" s="396"/>
      <c r="S366" s="396"/>
      <c r="T366" s="396"/>
      <c r="U366" s="396"/>
      <c r="V366" s="396"/>
      <c r="W366" s="396"/>
      <c r="X366" s="396"/>
      <c r="Y366" s="396"/>
      <c r="Z366" s="396"/>
      <c r="AA366" s="396"/>
      <c r="AB366" s="396"/>
      <c r="AC366" s="396"/>
      <c r="AD366" s="396"/>
      <c r="AE366" s="396"/>
      <c r="AF366" s="396"/>
      <c r="AG366" s="396"/>
      <c r="AH366" s="396"/>
      <c r="AI366" s="396"/>
      <c r="AJ366" s="396"/>
      <c r="AK366" s="396"/>
    </row>
    <row r="367" spans="5:37">
      <c r="E367" s="395"/>
      <c r="F367" s="396"/>
      <c r="G367" s="396"/>
      <c r="H367" s="396"/>
      <c r="I367" s="396"/>
      <c r="J367" s="396"/>
      <c r="L367" s="396"/>
      <c r="M367" s="396"/>
      <c r="N367" s="396"/>
      <c r="O367" s="396"/>
      <c r="P367" s="396"/>
      <c r="Q367" s="396"/>
      <c r="R367" s="396"/>
      <c r="S367" s="396"/>
      <c r="T367" s="396"/>
      <c r="U367" s="396"/>
      <c r="V367" s="396"/>
      <c r="W367" s="396"/>
      <c r="X367" s="396"/>
      <c r="Y367" s="396"/>
      <c r="Z367" s="396"/>
      <c r="AA367" s="396"/>
      <c r="AB367" s="396"/>
      <c r="AC367" s="396"/>
      <c r="AD367" s="396"/>
      <c r="AE367" s="396"/>
      <c r="AF367" s="396"/>
      <c r="AG367" s="396"/>
      <c r="AH367" s="396"/>
      <c r="AI367" s="396"/>
      <c r="AJ367" s="396"/>
      <c r="AK367" s="396"/>
    </row>
    <row r="368" spans="5:37">
      <c r="E368" s="395"/>
      <c r="F368" s="396"/>
      <c r="G368" s="396"/>
      <c r="H368" s="396"/>
      <c r="I368" s="396"/>
      <c r="J368" s="396"/>
      <c r="L368" s="396"/>
      <c r="M368" s="396"/>
      <c r="N368" s="396"/>
      <c r="O368" s="396"/>
      <c r="P368" s="396"/>
      <c r="Q368" s="396"/>
      <c r="R368" s="396"/>
      <c r="S368" s="396"/>
      <c r="T368" s="396"/>
      <c r="U368" s="396"/>
      <c r="V368" s="396"/>
      <c r="W368" s="396"/>
      <c r="X368" s="396"/>
      <c r="Y368" s="396"/>
      <c r="Z368" s="396"/>
      <c r="AA368" s="396"/>
      <c r="AB368" s="396"/>
      <c r="AC368" s="396"/>
      <c r="AD368" s="396"/>
      <c r="AE368" s="396"/>
      <c r="AF368" s="396"/>
      <c r="AG368" s="396"/>
      <c r="AH368" s="396"/>
      <c r="AI368" s="396"/>
      <c r="AJ368" s="396"/>
      <c r="AK368" s="396"/>
    </row>
    <row r="369" spans="5:37">
      <c r="E369" s="395"/>
      <c r="F369" s="396"/>
      <c r="G369" s="396"/>
      <c r="H369" s="396"/>
      <c r="I369" s="396"/>
      <c r="J369" s="396"/>
      <c r="L369" s="396"/>
      <c r="M369" s="396"/>
      <c r="N369" s="396"/>
      <c r="O369" s="396"/>
      <c r="P369" s="396"/>
      <c r="Q369" s="396"/>
      <c r="R369" s="396"/>
      <c r="S369" s="396"/>
      <c r="T369" s="396"/>
      <c r="U369" s="396"/>
      <c r="V369" s="396"/>
      <c r="W369" s="396"/>
      <c r="X369" s="396"/>
      <c r="Y369" s="396"/>
      <c r="Z369" s="396"/>
      <c r="AA369" s="396"/>
      <c r="AB369" s="396"/>
      <c r="AC369" s="396"/>
      <c r="AD369" s="396"/>
      <c r="AE369" s="396"/>
      <c r="AF369" s="396"/>
      <c r="AG369" s="396"/>
      <c r="AH369" s="396"/>
      <c r="AI369" s="396"/>
      <c r="AJ369" s="396"/>
      <c r="AK369" s="396"/>
    </row>
    <row r="370" spans="5:37">
      <c r="E370" s="395"/>
      <c r="F370" s="396"/>
      <c r="G370" s="396"/>
      <c r="H370" s="396"/>
      <c r="I370" s="396"/>
      <c r="J370" s="396"/>
      <c r="L370" s="396"/>
      <c r="M370" s="396"/>
      <c r="N370" s="396"/>
      <c r="O370" s="396"/>
      <c r="P370" s="396"/>
      <c r="Q370" s="396"/>
      <c r="R370" s="396"/>
      <c r="S370" s="396"/>
      <c r="T370" s="396"/>
      <c r="U370" s="396"/>
      <c r="V370" s="396"/>
      <c r="W370" s="396"/>
      <c r="X370" s="396"/>
      <c r="Y370" s="396"/>
      <c r="Z370" s="396"/>
      <c r="AA370" s="396"/>
      <c r="AB370" s="396"/>
      <c r="AC370" s="396"/>
      <c r="AD370" s="396"/>
      <c r="AE370" s="396"/>
      <c r="AF370" s="396"/>
      <c r="AG370" s="396"/>
      <c r="AH370" s="396"/>
      <c r="AI370" s="396"/>
      <c r="AJ370" s="396"/>
      <c r="AK370" s="396"/>
    </row>
    <row r="371" spans="5:37">
      <c r="E371" s="395"/>
      <c r="F371" s="396"/>
      <c r="G371" s="396"/>
      <c r="H371" s="396"/>
      <c r="I371" s="396"/>
      <c r="J371" s="396"/>
      <c r="L371" s="396"/>
      <c r="M371" s="396"/>
      <c r="N371" s="396"/>
      <c r="O371" s="396"/>
      <c r="P371" s="396"/>
      <c r="Q371" s="396"/>
      <c r="R371" s="396"/>
      <c r="S371" s="396"/>
      <c r="T371" s="396"/>
      <c r="U371" s="396"/>
      <c r="V371" s="396"/>
      <c r="W371" s="396"/>
      <c r="X371" s="396"/>
      <c r="Y371" s="396"/>
      <c r="Z371" s="396"/>
      <c r="AA371" s="396"/>
      <c r="AB371" s="396"/>
      <c r="AC371" s="396"/>
      <c r="AD371" s="396"/>
      <c r="AE371" s="396"/>
      <c r="AF371" s="396"/>
      <c r="AG371" s="396"/>
      <c r="AH371" s="396"/>
      <c r="AI371" s="396"/>
      <c r="AJ371" s="396"/>
      <c r="AK371" s="396"/>
    </row>
    <row r="372" spans="5:37">
      <c r="E372" s="395"/>
      <c r="F372" s="396"/>
      <c r="G372" s="396"/>
      <c r="H372" s="396"/>
      <c r="I372" s="396"/>
      <c r="J372" s="396"/>
      <c r="L372" s="396"/>
      <c r="M372" s="396"/>
      <c r="N372" s="396"/>
      <c r="O372" s="396"/>
      <c r="P372" s="396"/>
      <c r="Q372" s="396"/>
      <c r="R372" s="396"/>
      <c r="S372" s="396"/>
      <c r="T372" s="396"/>
      <c r="U372" s="396"/>
      <c r="V372" s="396"/>
      <c r="W372" s="396"/>
      <c r="X372" s="396"/>
      <c r="Y372" s="396"/>
      <c r="Z372" s="396"/>
      <c r="AA372" s="396"/>
      <c r="AB372" s="396"/>
      <c r="AC372" s="396"/>
      <c r="AD372" s="396"/>
      <c r="AE372" s="396"/>
      <c r="AF372" s="396"/>
      <c r="AG372" s="396"/>
      <c r="AH372" s="396"/>
      <c r="AI372" s="396"/>
      <c r="AJ372" s="396"/>
      <c r="AK372" s="396"/>
    </row>
    <row r="373" spans="5:37">
      <c r="E373" s="395"/>
      <c r="F373" s="396"/>
      <c r="G373" s="396"/>
      <c r="H373" s="396"/>
      <c r="I373" s="396"/>
      <c r="J373" s="396"/>
      <c r="L373" s="396"/>
      <c r="M373" s="396"/>
      <c r="N373" s="396"/>
      <c r="O373" s="396"/>
      <c r="P373" s="396"/>
      <c r="Q373" s="396"/>
      <c r="R373" s="396"/>
      <c r="S373" s="396"/>
      <c r="T373" s="396"/>
      <c r="U373" s="396"/>
      <c r="V373" s="396"/>
      <c r="W373" s="396"/>
      <c r="X373" s="396"/>
      <c r="Y373" s="396"/>
      <c r="Z373" s="396"/>
      <c r="AA373" s="396"/>
      <c r="AB373" s="396"/>
      <c r="AC373" s="396"/>
      <c r="AD373" s="396"/>
      <c r="AE373" s="396"/>
      <c r="AF373" s="396"/>
      <c r="AG373" s="396"/>
      <c r="AH373" s="396"/>
      <c r="AI373" s="396"/>
      <c r="AJ373" s="396"/>
      <c r="AK373" s="396"/>
    </row>
    <row r="374" spans="5:37">
      <c r="E374" s="395"/>
      <c r="F374" s="396"/>
      <c r="G374" s="396"/>
      <c r="H374" s="396"/>
      <c r="I374" s="396"/>
      <c r="J374" s="396"/>
      <c r="L374" s="396"/>
      <c r="M374" s="396"/>
      <c r="N374" s="396"/>
      <c r="O374" s="396"/>
      <c r="P374" s="396"/>
      <c r="Q374" s="396"/>
      <c r="R374" s="396"/>
      <c r="S374" s="396"/>
      <c r="T374" s="396"/>
      <c r="U374" s="396"/>
      <c r="V374" s="396"/>
      <c r="W374" s="396"/>
      <c r="X374" s="396"/>
      <c r="Y374" s="396"/>
      <c r="Z374" s="396"/>
      <c r="AA374" s="396"/>
      <c r="AB374" s="396"/>
      <c r="AC374" s="396"/>
      <c r="AD374" s="396"/>
      <c r="AE374" s="396"/>
      <c r="AF374" s="396"/>
      <c r="AG374" s="396"/>
      <c r="AH374" s="396"/>
      <c r="AI374" s="396"/>
      <c r="AJ374" s="396"/>
      <c r="AK374" s="396"/>
    </row>
    <row r="375" spans="5:37">
      <c r="E375" s="395"/>
      <c r="F375" s="396"/>
      <c r="G375" s="396"/>
      <c r="H375" s="396"/>
      <c r="I375" s="396"/>
      <c r="J375" s="396"/>
      <c r="L375" s="396"/>
      <c r="M375" s="396"/>
      <c r="N375" s="396"/>
      <c r="O375" s="396"/>
      <c r="P375" s="396"/>
      <c r="Q375" s="396"/>
      <c r="R375" s="396"/>
      <c r="S375" s="396"/>
      <c r="T375" s="396"/>
      <c r="U375" s="396"/>
      <c r="V375" s="396"/>
      <c r="W375" s="396"/>
      <c r="X375" s="396"/>
      <c r="Y375" s="396"/>
      <c r="Z375" s="396"/>
      <c r="AA375" s="396"/>
      <c r="AB375" s="396"/>
      <c r="AC375" s="396"/>
      <c r="AD375" s="396"/>
      <c r="AE375" s="396"/>
      <c r="AF375" s="396"/>
      <c r="AG375" s="396"/>
      <c r="AH375" s="396"/>
      <c r="AI375" s="396"/>
      <c r="AJ375" s="396"/>
      <c r="AK375" s="396"/>
    </row>
    <row r="376" spans="5:37">
      <c r="E376" s="395"/>
      <c r="F376" s="396"/>
      <c r="G376" s="396"/>
      <c r="H376" s="396"/>
      <c r="I376" s="396"/>
      <c r="J376" s="396"/>
      <c r="L376" s="396"/>
      <c r="M376" s="396"/>
      <c r="N376" s="396"/>
      <c r="O376" s="396"/>
      <c r="P376" s="396"/>
      <c r="Q376" s="396"/>
      <c r="R376" s="396"/>
      <c r="S376" s="396"/>
      <c r="T376" s="396"/>
      <c r="U376" s="396"/>
      <c r="V376" s="396"/>
      <c r="W376" s="396"/>
      <c r="X376" s="396"/>
      <c r="Y376" s="396"/>
      <c r="Z376" s="396"/>
      <c r="AA376" s="396"/>
      <c r="AB376" s="396"/>
      <c r="AC376" s="396"/>
      <c r="AD376" s="396"/>
      <c r="AE376" s="396"/>
      <c r="AF376" s="396"/>
      <c r="AG376" s="396"/>
      <c r="AH376" s="396"/>
      <c r="AI376" s="396"/>
      <c r="AJ376" s="396"/>
      <c r="AK376" s="396"/>
    </row>
    <row r="377" spans="5:37">
      <c r="E377" s="395"/>
      <c r="F377" s="396"/>
      <c r="G377" s="396"/>
      <c r="H377" s="396"/>
      <c r="I377" s="396"/>
      <c r="J377" s="396"/>
      <c r="L377" s="396"/>
      <c r="M377" s="396"/>
      <c r="N377" s="396"/>
      <c r="O377" s="396"/>
      <c r="P377" s="396"/>
      <c r="Q377" s="396"/>
      <c r="R377" s="396"/>
      <c r="S377" s="396"/>
      <c r="T377" s="396"/>
      <c r="U377" s="396"/>
      <c r="V377" s="396"/>
      <c r="W377" s="396"/>
      <c r="X377" s="396"/>
      <c r="Y377" s="396"/>
      <c r="Z377" s="396"/>
      <c r="AA377" s="396"/>
      <c r="AB377" s="396"/>
      <c r="AC377" s="396"/>
      <c r="AD377" s="396"/>
      <c r="AE377" s="396"/>
      <c r="AF377" s="396"/>
      <c r="AG377" s="396"/>
      <c r="AH377" s="396"/>
      <c r="AI377" s="396"/>
      <c r="AJ377" s="396"/>
      <c r="AK377" s="396"/>
    </row>
    <row r="378" spans="5:37">
      <c r="E378" s="395"/>
      <c r="F378" s="396"/>
      <c r="G378" s="396"/>
      <c r="H378" s="396"/>
      <c r="I378" s="396"/>
      <c r="J378" s="396"/>
      <c r="L378" s="396"/>
      <c r="M378" s="396"/>
      <c r="N378" s="396"/>
      <c r="O378" s="396"/>
      <c r="P378" s="396"/>
      <c r="Q378" s="396"/>
      <c r="R378" s="396"/>
      <c r="S378" s="396"/>
      <c r="T378" s="396"/>
      <c r="U378" s="396"/>
      <c r="V378" s="396"/>
      <c r="W378" s="396"/>
      <c r="X378" s="396"/>
      <c r="Y378" s="396"/>
      <c r="Z378" s="396"/>
      <c r="AA378" s="396"/>
      <c r="AB378" s="396"/>
      <c r="AC378" s="396"/>
      <c r="AD378" s="396"/>
      <c r="AE378" s="396"/>
      <c r="AF378" s="396"/>
      <c r="AG378" s="396"/>
      <c r="AH378" s="396"/>
      <c r="AI378" s="396"/>
      <c r="AJ378" s="396"/>
      <c r="AK378" s="396"/>
    </row>
    <row r="379" spans="5:37">
      <c r="E379" s="395"/>
      <c r="F379" s="396"/>
      <c r="G379" s="396"/>
      <c r="H379" s="396"/>
      <c r="I379" s="396"/>
      <c r="J379" s="396"/>
      <c r="L379" s="396"/>
      <c r="M379" s="396"/>
      <c r="N379" s="396"/>
      <c r="O379" s="396"/>
      <c r="P379" s="396"/>
      <c r="Q379" s="396"/>
      <c r="R379" s="396"/>
      <c r="S379" s="396"/>
      <c r="T379" s="396"/>
      <c r="U379" s="396"/>
      <c r="V379" s="396"/>
      <c r="W379" s="396"/>
      <c r="X379" s="396"/>
      <c r="Y379" s="396"/>
      <c r="Z379" s="396"/>
      <c r="AA379" s="396"/>
      <c r="AB379" s="396"/>
      <c r="AC379" s="396"/>
      <c r="AD379" s="396"/>
      <c r="AE379" s="396"/>
      <c r="AF379" s="396"/>
      <c r="AG379" s="396"/>
      <c r="AH379" s="396"/>
      <c r="AI379" s="396"/>
      <c r="AJ379" s="396"/>
      <c r="AK379" s="396"/>
    </row>
    <row r="380" spans="5:37">
      <c r="E380" s="395"/>
      <c r="F380" s="396"/>
      <c r="G380" s="396"/>
      <c r="H380" s="396"/>
      <c r="I380" s="396"/>
      <c r="J380" s="396"/>
      <c r="L380" s="396"/>
      <c r="M380" s="396"/>
      <c r="N380" s="396"/>
      <c r="O380" s="396"/>
      <c r="P380" s="396"/>
      <c r="Q380" s="396"/>
      <c r="R380" s="396"/>
      <c r="S380" s="396"/>
      <c r="T380" s="396"/>
      <c r="U380" s="396"/>
      <c r="V380" s="396"/>
      <c r="W380" s="396"/>
      <c r="X380" s="396"/>
      <c r="Y380" s="396"/>
      <c r="Z380" s="396"/>
      <c r="AA380" s="396"/>
      <c r="AB380" s="396"/>
      <c r="AC380" s="396"/>
      <c r="AD380" s="396"/>
      <c r="AE380" s="396"/>
      <c r="AF380" s="396"/>
      <c r="AG380" s="396"/>
      <c r="AH380" s="396"/>
      <c r="AI380" s="396"/>
      <c r="AJ380" s="396"/>
      <c r="AK380" s="396"/>
    </row>
    <row r="381" spans="5:37">
      <c r="E381" s="395"/>
      <c r="F381" s="396"/>
      <c r="G381" s="396"/>
      <c r="H381" s="396"/>
      <c r="I381" s="396"/>
      <c r="J381" s="396"/>
      <c r="L381" s="396"/>
      <c r="M381" s="396"/>
      <c r="N381" s="396"/>
      <c r="O381" s="396"/>
      <c r="P381" s="396"/>
      <c r="Q381" s="396"/>
      <c r="R381" s="396"/>
      <c r="S381" s="396"/>
      <c r="T381" s="396"/>
      <c r="U381" s="396"/>
      <c r="V381" s="396"/>
      <c r="W381" s="396"/>
      <c r="X381" s="396"/>
      <c r="Y381" s="396"/>
      <c r="Z381" s="396"/>
      <c r="AA381" s="396"/>
      <c r="AB381" s="396"/>
      <c r="AC381" s="396"/>
      <c r="AD381" s="396"/>
      <c r="AE381" s="396"/>
      <c r="AF381" s="396"/>
      <c r="AG381" s="396"/>
      <c r="AH381" s="396"/>
      <c r="AI381" s="396"/>
      <c r="AJ381" s="396"/>
      <c r="AK381" s="396"/>
    </row>
    <row r="382" spans="5:37">
      <c r="E382" s="395"/>
      <c r="F382" s="396"/>
      <c r="G382" s="396"/>
      <c r="H382" s="396"/>
      <c r="I382" s="396"/>
      <c r="J382" s="396"/>
      <c r="L382" s="396"/>
      <c r="M382" s="396"/>
      <c r="N382" s="396"/>
      <c r="O382" s="396"/>
      <c r="P382" s="396"/>
      <c r="Q382" s="396"/>
      <c r="R382" s="396"/>
      <c r="S382" s="396"/>
      <c r="T382" s="396"/>
      <c r="U382" s="396"/>
      <c r="V382" s="396"/>
      <c r="W382" s="396"/>
      <c r="X382" s="396"/>
      <c r="Y382" s="396"/>
      <c r="Z382" s="396"/>
      <c r="AA382" s="396"/>
      <c r="AB382" s="396"/>
      <c r="AC382" s="396"/>
      <c r="AD382" s="396"/>
      <c r="AE382" s="396"/>
      <c r="AF382" s="396"/>
      <c r="AG382" s="396"/>
      <c r="AH382" s="396"/>
      <c r="AI382" s="396"/>
      <c r="AJ382" s="396"/>
      <c r="AK382" s="396"/>
    </row>
    <row r="383" spans="5:37">
      <c r="E383" s="395"/>
      <c r="F383" s="396"/>
      <c r="G383" s="396"/>
      <c r="H383" s="396"/>
      <c r="I383" s="396"/>
      <c r="J383" s="396"/>
      <c r="L383" s="396"/>
      <c r="M383" s="396"/>
      <c r="N383" s="396"/>
      <c r="O383" s="396"/>
      <c r="P383" s="396"/>
      <c r="Q383" s="396"/>
      <c r="R383" s="396"/>
      <c r="S383" s="396"/>
      <c r="T383" s="396"/>
      <c r="U383" s="396"/>
      <c r="V383" s="396"/>
      <c r="W383" s="396"/>
      <c r="X383" s="396"/>
      <c r="Y383" s="396"/>
      <c r="Z383" s="396"/>
      <c r="AA383" s="396"/>
      <c r="AB383" s="396"/>
      <c r="AC383" s="396"/>
      <c r="AD383" s="396"/>
      <c r="AE383" s="396"/>
      <c r="AF383" s="396"/>
      <c r="AG383" s="396"/>
      <c r="AH383" s="396"/>
      <c r="AI383" s="396"/>
      <c r="AJ383" s="396"/>
      <c r="AK383" s="396"/>
    </row>
    <row r="384" spans="5:37">
      <c r="E384" s="395"/>
      <c r="F384" s="396"/>
      <c r="G384" s="396"/>
      <c r="H384" s="396"/>
      <c r="I384" s="396"/>
      <c r="J384" s="396"/>
      <c r="L384" s="396"/>
      <c r="M384" s="396"/>
      <c r="N384" s="396"/>
      <c r="O384" s="396"/>
      <c r="P384" s="396"/>
      <c r="Q384" s="396"/>
      <c r="R384" s="396"/>
      <c r="S384" s="396"/>
      <c r="T384" s="396"/>
      <c r="U384" s="396"/>
      <c r="V384" s="396"/>
      <c r="W384" s="396"/>
      <c r="X384" s="396"/>
      <c r="Y384" s="396"/>
      <c r="Z384" s="396"/>
      <c r="AA384" s="396"/>
      <c r="AB384" s="396"/>
      <c r="AC384" s="396"/>
      <c r="AD384" s="396"/>
      <c r="AE384" s="396"/>
      <c r="AF384" s="396"/>
      <c r="AG384" s="396"/>
      <c r="AH384" s="396"/>
      <c r="AI384" s="396"/>
      <c r="AJ384" s="396"/>
      <c r="AK384" s="396"/>
    </row>
    <row r="385" spans="5:37">
      <c r="E385" s="395"/>
      <c r="F385" s="396"/>
      <c r="G385" s="396"/>
      <c r="H385" s="396"/>
      <c r="I385" s="396"/>
      <c r="J385" s="396"/>
      <c r="L385" s="396"/>
      <c r="M385" s="396"/>
      <c r="N385" s="396"/>
      <c r="O385" s="396"/>
      <c r="P385" s="396"/>
      <c r="Q385" s="396"/>
      <c r="R385" s="396"/>
      <c r="S385" s="396"/>
      <c r="T385" s="396"/>
      <c r="U385" s="396"/>
      <c r="V385" s="396"/>
      <c r="W385" s="396"/>
      <c r="X385" s="396"/>
      <c r="Y385" s="396"/>
      <c r="Z385" s="396"/>
      <c r="AA385" s="396"/>
      <c r="AB385" s="396"/>
      <c r="AC385" s="396"/>
      <c r="AD385" s="396"/>
      <c r="AE385" s="396"/>
      <c r="AF385" s="396"/>
      <c r="AG385" s="396"/>
      <c r="AH385" s="396"/>
      <c r="AI385" s="396"/>
      <c r="AJ385" s="396"/>
      <c r="AK385" s="396"/>
    </row>
    <row r="386" spans="5:37">
      <c r="E386" s="395"/>
      <c r="F386" s="396"/>
      <c r="G386" s="396"/>
      <c r="H386" s="396"/>
      <c r="I386" s="396"/>
      <c r="J386" s="396"/>
      <c r="L386" s="396"/>
      <c r="M386" s="396"/>
      <c r="N386" s="396"/>
      <c r="O386" s="396"/>
      <c r="P386" s="396"/>
      <c r="Q386" s="396"/>
      <c r="R386" s="396"/>
      <c r="S386" s="396"/>
      <c r="T386" s="396"/>
      <c r="U386" s="396"/>
      <c r="V386" s="396"/>
      <c r="W386" s="396"/>
      <c r="X386" s="396"/>
      <c r="Y386" s="396"/>
      <c r="Z386" s="396"/>
      <c r="AA386" s="396"/>
      <c r="AB386" s="396"/>
      <c r="AC386" s="396"/>
      <c r="AD386" s="396"/>
      <c r="AE386" s="396"/>
      <c r="AF386" s="396"/>
      <c r="AG386" s="396"/>
      <c r="AH386" s="396"/>
      <c r="AI386" s="396"/>
      <c r="AJ386" s="396"/>
      <c r="AK386" s="396"/>
    </row>
    <row r="387" spans="5:37">
      <c r="E387" s="395"/>
      <c r="F387" s="396"/>
      <c r="G387" s="396"/>
      <c r="H387" s="396"/>
      <c r="I387" s="396"/>
      <c r="J387" s="396"/>
      <c r="L387" s="396"/>
      <c r="M387" s="396"/>
      <c r="N387" s="396"/>
      <c r="O387" s="396"/>
      <c r="P387" s="396"/>
      <c r="Q387" s="396"/>
      <c r="R387" s="396"/>
      <c r="S387" s="396"/>
      <c r="T387" s="396"/>
      <c r="U387" s="396"/>
      <c r="V387" s="396"/>
      <c r="W387" s="396"/>
      <c r="X387" s="396"/>
      <c r="Y387" s="396"/>
      <c r="Z387" s="396"/>
      <c r="AA387" s="396"/>
      <c r="AB387" s="396"/>
      <c r="AC387" s="396"/>
      <c r="AD387" s="396"/>
      <c r="AE387" s="396"/>
      <c r="AF387" s="396"/>
      <c r="AG387" s="396"/>
      <c r="AH387" s="396"/>
      <c r="AI387" s="396"/>
      <c r="AJ387" s="396"/>
      <c r="AK387" s="396"/>
    </row>
    <row r="388" spans="5:37">
      <c r="E388" s="395"/>
      <c r="F388" s="396"/>
      <c r="G388" s="396"/>
      <c r="H388" s="396"/>
      <c r="I388" s="396"/>
      <c r="J388" s="396"/>
      <c r="L388" s="396"/>
      <c r="M388" s="396"/>
      <c r="N388" s="396"/>
      <c r="O388" s="396"/>
      <c r="P388" s="396"/>
      <c r="Q388" s="396"/>
      <c r="R388" s="396"/>
      <c r="S388" s="396"/>
      <c r="T388" s="396"/>
      <c r="U388" s="396"/>
      <c r="V388" s="396"/>
      <c r="W388" s="396"/>
      <c r="X388" s="396"/>
      <c r="Y388" s="396"/>
      <c r="Z388" s="396"/>
      <c r="AA388" s="396"/>
      <c r="AB388" s="396"/>
      <c r="AC388" s="396"/>
      <c r="AD388" s="396"/>
      <c r="AE388" s="396"/>
      <c r="AF388" s="396"/>
      <c r="AG388" s="396"/>
      <c r="AH388" s="396"/>
      <c r="AI388" s="396"/>
      <c r="AJ388" s="396"/>
      <c r="AK388" s="396"/>
    </row>
    <row r="389" spans="5:37">
      <c r="E389" s="395"/>
      <c r="F389" s="396"/>
      <c r="G389" s="396"/>
      <c r="H389" s="396"/>
      <c r="I389" s="396"/>
      <c r="J389" s="396"/>
      <c r="L389" s="396"/>
      <c r="M389" s="396"/>
      <c r="N389" s="396"/>
      <c r="O389" s="396"/>
      <c r="P389" s="396"/>
      <c r="Q389" s="396"/>
      <c r="R389" s="396"/>
      <c r="S389" s="396"/>
      <c r="T389" s="396"/>
      <c r="U389" s="396"/>
      <c r="V389" s="396"/>
      <c r="W389" s="396"/>
      <c r="X389" s="396"/>
      <c r="Y389" s="396"/>
      <c r="Z389" s="396"/>
      <c r="AA389" s="396"/>
      <c r="AB389" s="396"/>
      <c r="AC389" s="396"/>
      <c r="AD389" s="396"/>
      <c r="AE389" s="396"/>
      <c r="AF389" s="396"/>
      <c r="AG389" s="396"/>
      <c r="AH389" s="396"/>
      <c r="AI389" s="396"/>
      <c r="AJ389" s="396"/>
      <c r="AK389" s="396"/>
    </row>
    <row r="390" spans="5:37">
      <c r="E390" s="395"/>
      <c r="F390" s="396"/>
      <c r="G390" s="396"/>
      <c r="H390" s="396"/>
      <c r="I390" s="396"/>
      <c r="J390" s="396"/>
      <c r="L390" s="396"/>
      <c r="M390" s="396"/>
      <c r="N390" s="396"/>
      <c r="O390" s="396"/>
      <c r="P390" s="396"/>
      <c r="Q390" s="396"/>
      <c r="R390" s="396"/>
      <c r="S390" s="396"/>
      <c r="T390" s="396"/>
      <c r="U390" s="396"/>
      <c r="V390" s="396"/>
      <c r="W390" s="396"/>
      <c r="X390" s="396"/>
      <c r="Y390" s="396"/>
      <c r="Z390" s="396"/>
      <c r="AA390" s="396"/>
      <c r="AB390" s="396"/>
      <c r="AC390" s="396"/>
      <c r="AD390" s="396"/>
      <c r="AE390" s="396"/>
      <c r="AF390" s="396"/>
      <c r="AG390" s="396"/>
      <c r="AH390" s="396"/>
      <c r="AI390" s="396"/>
      <c r="AJ390" s="396"/>
      <c r="AK390" s="396"/>
    </row>
    <row r="391" spans="5:37">
      <c r="E391" s="395"/>
      <c r="F391" s="396"/>
      <c r="G391" s="396"/>
      <c r="H391" s="396"/>
      <c r="I391" s="396"/>
      <c r="J391" s="396"/>
      <c r="L391" s="396"/>
      <c r="M391" s="396"/>
      <c r="N391" s="396"/>
      <c r="O391" s="396"/>
      <c r="P391" s="396"/>
      <c r="Q391" s="396"/>
      <c r="R391" s="396"/>
      <c r="S391" s="396"/>
      <c r="T391" s="396"/>
      <c r="U391" s="396"/>
      <c r="V391" s="396"/>
      <c r="W391" s="396"/>
      <c r="X391" s="396"/>
      <c r="Y391" s="396"/>
      <c r="Z391" s="396"/>
      <c r="AA391" s="396"/>
      <c r="AB391" s="396"/>
      <c r="AC391" s="396"/>
      <c r="AD391" s="396"/>
      <c r="AE391" s="396"/>
      <c r="AF391" s="396"/>
      <c r="AG391" s="396"/>
      <c r="AH391" s="396"/>
      <c r="AI391" s="396"/>
      <c r="AJ391" s="396"/>
      <c r="AK391" s="396"/>
    </row>
    <row r="392" spans="5:37">
      <c r="E392" s="395"/>
      <c r="F392" s="396"/>
      <c r="G392" s="396"/>
      <c r="H392" s="396"/>
      <c r="I392" s="396"/>
      <c r="J392" s="396"/>
      <c r="L392" s="396"/>
      <c r="M392" s="396"/>
      <c r="N392" s="396"/>
      <c r="O392" s="396"/>
      <c r="P392" s="396"/>
      <c r="Q392" s="396"/>
      <c r="R392" s="396"/>
      <c r="S392" s="396"/>
      <c r="T392" s="396"/>
      <c r="U392" s="396"/>
      <c r="V392" s="396"/>
      <c r="W392" s="396"/>
      <c r="X392" s="396"/>
      <c r="Y392" s="396"/>
      <c r="Z392" s="396"/>
      <c r="AA392" s="396"/>
      <c r="AB392" s="396"/>
      <c r="AC392" s="396"/>
      <c r="AD392" s="396"/>
      <c r="AE392" s="396"/>
      <c r="AF392" s="396"/>
      <c r="AG392" s="396"/>
      <c r="AH392" s="396"/>
      <c r="AI392" s="396"/>
      <c r="AJ392" s="396"/>
      <c r="AK392" s="396"/>
    </row>
    <row r="393" spans="5:37">
      <c r="E393" s="395"/>
      <c r="F393" s="396"/>
      <c r="G393" s="396"/>
      <c r="H393" s="396"/>
      <c r="I393" s="396"/>
      <c r="J393" s="396"/>
      <c r="L393" s="396"/>
      <c r="M393" s="396"/>
      <c r="N393" s="396"/>
      <c r="O393" s="396"/>
      <c r="P393" s="396"/>
      <c r="Q393" s="396"/>
      <c r="R393" s="396"/>
      <c r="S393" s="396"/>
      <c r="T393" s="396"/>
      <c r="U393" s="396"/>
      <c r="V393" s="396"/>
      <c r="W393" s="396"/>
      <c r="X393" s="396"/>
      <c r="Y393" s="396"/>
      <c r="Z393" s="396"/>
      <c r="AA393" s="396"/>
      <c r="AB393" s="396"/>
      <c r="AC393" s="396"/>
      <c r="AD393" s="396"/>
      <c r="AE393" s="396"/>
      <c r="AF393" s="396"/>
      <c r="AG393" s="396"/>
      <c r="AH393" s="396"/>
      <c r="AI393" s="396"/>
      <c r="AJ393" s="396"/>
      <c r="AK393" s="396"/>
    </row>
    <row r="394" spans="5:37">
      <c r="E394" s="395"/>
      <c r="F394" s="396"/>
      <c r="G394" s="396"/>
      <c r="H394" s="396"/>
      <c r="I394" s="396"/>
      <c r="J394" s="396"/>
      <c r="L394" s="396"/>
      <c r="M394" s="396"/>
      <c r="N394" s="396"/>
      <c r="O394" s="396"/>
      <c r="P394" s="396"/>
      <c r="Q394" s="396"/>
      <c r="R394" s="396"/>
      <c r="S394" s="396"/>
      <c r="T394" s="396"/>
      <c r="U394" s="396"/>
      <c r="V394" s="396"/>
      <c r="W394" s="396"/>
      <c r="X394" s="396"/>
      <c r="Y394" s="396"/>
      <c r="Z394" s="396"/>
      <c r="AA394" s="396"/>
      <c r="AB394" s="396"/>
      <c r="AC394" s="396"/>
      <c r="AD394" s="396"/>
      <c r="AE394" s="396"/>
      <c r="AF394" s="396"/>
      <c r="AG394" s="396"/>
      <c r="AH394" s="396"/>
      <c r="AI394" s="396"/>
      <c r="AJ394" s="396"/>
      <c r="AK394" s="396"/>
    </row>
    <row r="395" spans="5:37">
      <c r="E395" s="395"/>
      <c r="F395" s="396"/>
      <c r="G395" s="396"/>
      <c r="H395" s="396"/>
      <c r="I395" s="396"/>
      <c r="J395" s="396"/>
      <c r="L395" s="396"/>
      <c r="M395" s="396"/>
      <c r="N395" s="396"/>
      <c r="O395" s="396"/>
      <c r="P395" s="396"/>
      <c r="Q395" s="396"/>
      <c r="R395" s="396"/>
      <c r="S395" s="396"/>
      <c r="T395" s="396"/>
      <c r="U395" s="396"/>
      <c r="V395" s="396"/>
      <c r="W395" s="396"/>
      <c r="X395" s="396"/>
      <c r="Y395" s="396"/>
      <c r="Z395" s="396"/>
      <c r="AA395" s="396"/>
      <c r="AB395" s="396"/>
      <c r="AC395" s="396"/>
      <c r="AD395" s="396"/>
      <c r="AE395" s="396"/>
      <c r="AF395" s="396"/>
      <c r="AG395" s="396"/>
      <c r="AH395" s="396"/>
      <c r="AI395" s="396"/>
      <c r="AJ395" s="396"/>
      <c r="AK395" s="396"/>
    </row>
    <row r="396" spans="5:37">
      <c r="E396" s="395"/>
      <c r="F396" s="396"/>
      <c r="G396" s="396"/>
      <c r="H396" s="396"/>
      <c r="I396" s="396"/>
      <c r="J396" s="396"/>
      <c r="L396" s="396"/>
      <c r="M396" s="396"/>
      <c r="N396" s="396"/>
      <c r="O396" s="396"/>
      <c r="P396" s="396"/>
      <c r="Q396" s="396"/>
      <c r="R396" s="396"/>
      <c r="S396" s="396"/>
      <c r="T396" s="396"/>
      <c r="U396" s="396"/>
      <c r="V396" s="396"/>
      <c r="W396" s="396"/>
      <c r="X396" s="396"/>
      <c r="Y396" s="396"/>
      <c r="Z396" s="396"/>
      <c r="AA396" s="396"/>
      <c r="AB396" s="396"/>
      <c r="AC396" s="396"/>
      <c r="AD396" s="396"/>
      <c r="AE396" s="396"/>
      <c r="AF396" s="396"/>
      <c r="AG396" s="396"/>
      <c r="AH396" s="396"/>
      <c r="AI396" s="396"/>
      <c r="AJ396" s="396"/>
      <c r="AK396" s="396"/>
    </row>
    <row r="397" spans="5:37">
      <c r="E397" s="395"/>
      <c r="F397" s="396"/>
      <c r="G397" s="396"/>
      <c r="H397" s="396"/>
      <c r="I397" s="396"/>
      <c r="J397" s="396"/>
      <c r="L397" s="396"/>
      <c r="M397" s="396"/>
      <c r="N397" s="396"/>
      <c r="O397" s="396"/>
      <c r="P397" s="396"/>
      <c r="Q397" s="396"/>
      <c r="R397" s="396"/>
      <c r="S397" s="396"/>
      <c r="T397" s="396"/>
      <c r="U397" s="396"/>
      <c r="V397" s="396"/>
      <c r="W397" s="396"/>
      <c r="X397" s="396"/>
      <c r="Y397" s="396"/>
      <c r="Z397" s="396"/>
      <c r="AA397" s="396"/>
      <c r="AB397" s="396"/>
      <c r="AC397" s="396"/>
      <c r="AD397" s="396"/>
      <c r="AE397" s="396"/>
      <c r="AF397" s="396"/>
      <c r="AG397" s="396"/>
      <c r="AH397" s="396"/>
      <c r="AI397" s="396"/>
      <c r="AJ397" s="396"/>
      <c r="AK397" s="396"/>
    </row>
    <row r="398" spans="5:37">
      <c r="E398" s="395"/>
      <c r="F398" s="396"/>
      <c r="G398" s="396"/>
      <c r="H398" s="396"/>
      <c r="I398" s="396"/>
      <c r="J398" s="396"/>
      <c r="L398" s="396"/>
      <c r="M398" s="396"/>
      <c r="N398" s="396"/>
      <c r="O398" s="396"/>
      <c r="P398" s="396"/>
      <c r="Q398" s="396"/>
      <c r="R398" s="396"/>
      <c r="S398" s="396"/>
      <c r="T398" s="396"/>
      <c r="U398" s="396"/>
      <c r="V398" s="396"/>
      <c r="W398" s="396"/>
      <c r="X398" s="396"/>
      <c r="Y398" s="396"/>
      <c r="Z398" s="396"/>
      <c r="AA398" s="396"/>
      <c r="AB398" s="396"/>
      <c r="AC398" s="396"/>
      <c r="AD398" s="396"/>
      <c r="AE398" s="396"/>
      <c r="AF398" s="396"/>
      <c r="AG398" s="396"/>
      <c r="AH398" s="396"/>
      <c r="AI398" s="396"/>
      <c r="AJ398" s="396"/>
      <c r="AK398" s="396"/>
    </row>
    <row r="399" spans="5:37">
      <c r="E399" s="395"/>
      <c r="F399" s="396"/>
      <c r="G399" s="396"/>
      <c r="H399" s="396"/>
      <c r="I399" s="396"/>
      <c r="J399" s="396"/>
      <c r="L399" s="396"/>
      <c r="M399" s="396"/>
      <c r="N399" s="396"/>
      <c r="O399" s="396"/>
      <c r="P399" s="396"/>
      <c r="Q399" s="396"/>
      <c r="R399" s="396"/>
      <c r="S399" s="396"/>
      <c r="T399" s="396"/>
      <c r="U399" s="396"/>
      <c r="V399" s="396"/>
      <c r="W399" s="396"/>
      <c r="X399" s="396"/>
      <c r="Y399" s="396"/>
      <c r="Z399" s="396"/>
      <c r="AA399" s="396"/>
      <c r="AB399" s="396"/>
      <c r="AC399" s="396"/>
      <c r="AD399" s="396"/>
      <c r="AE399" s="396"/>
      <c r="AF399" s="396"/>
      <c r="AG399" s="396"/>
      <c r="AH399" s="396"/>
      <c r="AI399" s="396"/>
      <c r="AJ399" s="396"/>
      <c r="AK399" s="396"/>
    </row>
    <row r="400" spans="5:37">
      <c r="E400" s="395"/>
      <c r="F400" s="396"/>
      <c r="G400" s="396"/>
      <c r="H400" s="396"/>
      <c r="I400" s="396"/>
      <c r="J400" s="396"/>
      <c r="L400" s="396"/>
      <c r="M400" s="396"/>
      <c r="N400" s="396"/>
      <c r="O400" s="396"/>
      <c r="P400" s="396"/>
      <c r="Q400" s="396"/>
      <c r="R400" s="396"/>
      <c r="S400" s="396"/>
      <c r="T400" s="396"/>
      <c r="U400" s="396"/>
      <c r="V400" s="396"/>
      <c r="W400" s="396"/>
      <c r="X400" s="396"/>
      <c r="Y400" s="396"/>
      <c r="Z400" s="396"/>
      <c r="AA400" s="396"/>
      <c r="AB400" s="396"/>
      <c r="AC400" s="396"/>
      <c r="AD400" s="396"/>
      <c r="AE400" s="396"/>
      <c r="AF400" s="396"/>
      <c r="AG400" s="396"/>
      <c r="AH400" s="396"/>
      <c r="AI400" s="396"/>
      <c r="AJ400" s="396"/>
      <c r="AK400" s="396"/>
    </row>
    <row r="401" spans="5:37">
      <c r="E401" s="395"/>
      <c r="F401" s="396"/>
      <c r="G401" s="396"/>
      <c r="H401" s="396"/>
      <c r="I401" s="396"/>
      <c r="J401" s="396"/>
      <c r="L401" s="396"/>
      <c r="M401" s="396"/>
      <c r="N401" s="396"/>
      <c r="O401" s="396"/>
      <c r="P401" s="396"/>
      <c r="Q401" s="396"/>
      <c r="R401" s="396"/>
      <c r="S401" s="396"/>
      <c r="T401" s="396"/>
      <c r="U401" s="396"/>
      <c r="V401" s="396"/>
      <c r="W401" s="396"/>
      <c r="X401" s="396"/>
      <c r="Y401" s="396"/>
      <c r="Z401" s="396"/>
      <c r="AA401" s="396"/>
      <c r="AB401" s="396"/>
      <c r="AC401" s="396"/>
      <c r="AD401" s="396"/>
      <c r="AE401" s="396"/>
      <c r="AF401" s="396"/>
      <c r="AG401" s="396"/>
      <c r="AH401" s="396"/>
      <c r="AI401" s="396"/>
      <c r="AJ401" s="396"/>
      <c r="AK401" s="396"/>
    </row>
    <row r="402" spans="5:37">
      <c r="E402" s="395"/>
      <c r="F402" s="396"/>
      <c r="G402" s="396"/>
      <c r="H402" s="396"/>
      <c r="I402" s="396"/>
      <c r="J402" s="396"/>
      <c r="L402" s="396"/>
      <c r="M402" s="396"/>
      <c r="N402" s="396"/>
      <c r="O402" s="396"/>
      <c r="P402" s="396"/>
      <c r="Q402" s="396"/>
      <c r="R402" s="396"/>
      <c r="S402" s="396"/>
      <c r="T402" s="396"/>
      <c r="U402" s="396"/>
      <c r="V402" s="396"/>
      <c r="W402" s="396"/>
      <c r="X402" s="396"/>
      <c r="Y402" s="396"/>
      <c r="Z402" s="396"/>
      <c r="AA402" s="396"/>
      <c r="AB402" s="396"/>
      <c r="AC402" s="396"/>
      <c r="AD402" s="396"/>
      <c r="AE402" s="396"/>
      <c r="AF402" s="396"/>
      <c r="AG402" s="396"/>
      <c r="AH402" s="396"/>
      <c r="AI402" s="396"/>
      <c r="AJ402" s="396"/>
      <c r="AK402" s="396"/>
    </row>
    <row r="403" spans="5:37">
      <c r="E403" s="395"/>
      <c r="F403" s="396"/>
      <c r="G403" s="396"/>
      <c r="H403" s="396"/>
      <c r="I403" s="396"/>
      <c r="J403" s="396"/>
      <c r="L403" s="396"/>
      <c r="M403" s="396"/>
      <c r="N403" s="396"/>
      <c r="O403" s="396"/>
      <c r="P403" s="396"/>
      <c r="Q403" s="396"/>
      <c r="R403" s="396"/>
      <c r="S403" s="396"/>
      <c r="T403" s="396"/>
      <c r="U403" s="396"/>
      <c r="V403" s="396"/>
      <c r="W403" s="396"/>
      <c r="X403" s="396"/>
      <c r="Y403" s="396"/>
      <c r="Z403" s="396"/>
      <c r="AA403" s="396"/>
      <c r="AB403" s="396"/>
      <c r="AC403" s="396"/>
      <c r="AD403" s="396"/>
      <c r="AE403" s="396"/>
      <c r="AF403" s="396"/>
      <c r="AG403" s="396"/>
      <c r="AH403" s="396"/>
      <c r="AI403" s="396"/>
      <c r="AJ403" s="396"/>
      <c r="AK403" s="396"/>
    </row>
    <row r="404" spans="5:37">
      <c r="E404" s="395"/>
      <c r="F404" s="396"/>
      <c r="G404" s="396"/>
      <c r="H404" s="396"/>
      <c r="I404" s="396"/>
      <c r="J404" s="396"/>
      <c r="L404" s="396"/>
      <c r="M404" s="396"/>
      <c r="N404" s="396"/>
      <c r="O404" s="396"/>
      <c r="P404" s="396"/>
      <c r="Q404" s="396"/>
      <c r="R404" s="396"/>
      <c r="S404" s="396"/>
      <c r="T404" s="396"/>
      <c r="U404" s="396"/>
      <c r="V404" s="396"/>
      <c r="W404" s="396"/>
      <c r="X404" s="396"/>
      <c r="Y404" s="396"/>
      <c r="Z404" s="396"/>
      <c r="AA404" s="396"/>
      <c r="AB404" s="396"/>
      <c r="AC404" s="396"/>
      <c r="AD404" s="396"/>
      <c r="AE404" s="396"/>
      <c r="AF404" s="396"/>
      <c r="AG404" s="396"/>
      <c r="AH404" s="396"/>
      <c r="AI404" s="396"/>
      <c r="AJ404" s="396"/>
      <c r="AK404" s="396"/>
    </row>
    <row r="405" spans="5:37">
      <c r="E405" s="395"/>
      <c r="F405" s="396"/>
      <c r="G405" s="396"/>
      <c r="H405" s="396"/>
      <c r="I405" s="396"/>
      <c r="J405" s="396"/>
      <c r="L405" s="396"/>
      <c r="M405" s="396"/>
      <c r="N405" s="396"/>
      <c r="O405" s="396"/>
      <c r="P405" s="396"/>
      <c r="Q405" s="396"/>
      <c r="R405" s="396"/>
      <c r="S405" s="396"/>
      <c r="T405" s="396"/>
      <c r="U405" s="396"/>
      <c r="V405" s="396"/>
      <c r="W405" s="396"/>
      <c r="X405" s="396"/>
      <c r="Y405" s="396"/>
      <c r="Z405" s="396"/>
      <c r="AA405" s="396"/>
      <c r="AB405" s="396"/>
      <c r="AC405" s="396"/>
      <c r="AD405" s="396"/>
      <c r="AE405" s="396"/>
      <c r="AF405" s="396"/>
      <c r="AG405" s="396"/>
      <c r="AH405" s="396"/>
      <c r="AI405" s="396"/>
      <c r="AJ405" s="396"/>
      <c r="AK405" s="396"/>
    </row>
    <row r="406" spans="5:37">
      <c r="E406" s="395"/>
      <c r="F406" s="396"/>
      <c r="G406" s="396"/>
      <c r="H406" s="396"/>
      <c r="I406" s="396"/>
      <c r="J406" s="396"/>
      <c r="L406" s="396"/>
      <c r="M406" s="396"/>
      <c r="N406" s="396"/>
      <c r="O406" s="396"/>
      <c r="P406" s="396"/>
      <c r="Q406" s="396"/>
      <c r="R406" s="396"/>
      <c r="S406" s="396"/>
      <c r="T406" s="396"/>
      <c r="U406" s="396"/>
      <c r="V406" s="396"/>
      <c r="W406" s="396"/>
      <c r="X406" s="396"/>
      <c r="Y406" s="396"/>
      <c r="Z406" s="396"/>
      <c r="AA406" s="396"/>
      <c r="AB406" s="396"/>
      <c r="AC406" s="396"/>
      <c r="AD406" s="396"/>
      <c r="AE406" s="396"/>
      <c r="AF406" s="396"/>
      <c r="AG406" s="396"/>
      <c r="AH406" s="396"/>
      <c r="AI406" s="396"/>
      <c r="AJ406" s="396"/>
      <c r="AK406" s="396"/>
    </row>
    <row r="407" spans="5:37">
      <c r="E407" s="395"/>
      <c r="F407" s="396"/>
      <c r="G407" s="396"/>
      <c r="H407" s="396"/>
      <c r="I407" s="396"/>
      <c r="J407" s="396"/>
      <c r="L407" s="396"/>
      <c r="M407" s="396"/>
      <c r="N407" s="396"/>
      <c r="O407" s="396"/>
      <c r="P407" s="396"/>
      <c r="Q407" s="396"/>
      <c r="R407" s="396"/>
      <c r="S407" s="396"/>
      <c r="T407" s="396"/>
      <c r="U407" s="396"/>
      <c r="V407" s="396"/>
      <c r="W407" s="396"/>
      <c r="X407" s="396"/>
      <c r="Y407" s="396"/>
      <c r="Z407" s="396"/>
      <c r="AA407" s="396"/>
      <c r="AB407" s="396"/>
      <c r="AC407" s="396"/>
      <c r="AD407" s="396"/>
      <c r="AE407" s="396"/>
      <c r="AF407" s="396"/>
      <c r="AG407" s="396"/>
      <c r="AH407" s="396"/>
      <c r="AI407" s="396"/>
      <c r="AJ407" s="396"/>
      <c r="AK407" s="396"/>
    </row>
    <row r="408" spans="5:37">
      <c r="E408" s="395"/>
      <c r="F408" s="396"/>
      <c r="G408" s="396"/>
      <c r="H408" s="396"/>
      <c r="I408" s="396"/>
      <c r="J408" s="396"/>
      <c r="L408" s="396"/>
      <c r="M408" s="396"/>
      <c r="N408" s="396"/>
      <c r="O408" s="396"/>
      <c r="P408" s="396"/>
      <c r="Q408" s="396"/>
      <c r="R408" s="396"/>
      <c r="S408" s="396"/>
      <c r="T408" s="396"/>
      <c r="U408" s="396"/>
      <c r="V408" s="396"/>
      <c r="W408" s="396"/>
      <c r="X408" s="396"/>
      <c r="Y408" s="396"/>
      <c r="Z408" s="396"/>
      <c r="AA408" s="396"/>
      <c r="AB408" s="396"/>
      <c r="AC408" s="396"/>
      <c r="AD408" s="396"/>
      <c r="AE408" s="396"/>
      <c r="AF408" s="396"/>
      <c r="AG408" s="396"/>
      <c r="AH408" s="396"/>
      <c r="AI408" s="396"/>
      <c r="AJ408" s="396"/>
      <c r="AK408" s="396"/>
    </row>
    <row r="409" spans="5:37">
      <c r="E409" s="395"/>
      <c r="F409" s="396"/>
      <c r="G409" s="396"/>
      <c r="H409" s="396"/>
      <c r="I409" s="396"/>
      <c r="J409" s="396"/>
      <c r="L409" s="396"/>
      <c r="M409" s="396"/>
      <c r="N409" s="396"/>
      <c r="O409" s="396"/>
      <c r="P409" s="396"/>
      <c r="Q409" s="396"/>
      <c r="R409" s="396"/>
      <c r="S409" s="396"/>
      <c r="T409" s="396"/>
      <c r="U409" s="396"/>
      <c r="V409" s="396"/>
      <c r="W409" s="396"/>
      <c r="X409" s="396"/>
      <c r="Y409" s="396"/>
      <c r="Z409" s="396"/>
      <c r="AA409" s="396"/>
      <c r="AB409" s="396"/>
      <c r="AC409" s="396"/>
      <c r="AD409" s="396"/>
      <c r="AE409" s="396"/>
      <c r="AF409" s="396"/>
      <c r="AG409" s="396"/>
      <c r="AH409" s="396"/>
      <c r="AI409" s="396"/>
      <c r="AJ409" s="396"/>
      <c r="AK409" s="396"/>
    </row>
    <row r="410" spans="5:37">
      <c r="E410" s="395"/>
      <c r="F410" s="396"/>
      <c r="G410" s="396"/>
      <c r="H410" s="396"/>
      <c r="I410" s="396"/>
      <c r="J410" s="396"/>
      <c r="L410" s="396"/>
      <c r="M410" s="396"/>
      <c r="N410" s="396"/>
      <c r="O410" s="396"/>
      <c r="P410" s="396"/>
      <c r="Q410" s="396"/>
      <c r="R410" s="396"/>
      <c r="S410" s="396"/>
      <c r="T410" s="396"/>
      <c r="U410" s="396"/>
      <c r="V410" s="396"/>
      <c r="W410" s="396"/>
      <c r="X410" s="396"/>
      <c r="Y410" s="396"/>
      <c r="Z410" s="396"/>
      <c r="AA410" s="396"/>
      <c r="AB410" s="396"/>
      <c r="AC410" s="396"/>
      <c r="AD410" s="396"/>
      <c r="AE410" s="396"/>
      <c r="AF410" s="396"/>
      <c r="AG410" s="396"/>
      <c r="AH410" s="396"/>
      <c r="AI410" s="396"/>
      <c r="AJ410" s="396"/>
      <c r="AK410" s="396"/>
    </row>
    <row r="411" spans="5:37">
      <c r="E411" s="395"/>
      <c r="F411" s="396"/>
      <c r="G411" s="396"/>
      <c r="H411" s="396"/>
      <c r="I411" s="396"/>
      <c r="J411" s="396"/>
      <c r="L411" s="396"/>
      <c r="M411" s="396"/>
      <c r="N411" s="396"/>
      <c r="O411" s="396"/>
      <c r="P411" s="396"/>
      <c r="Q411" s="396"/>
      <c r="R411" s="396"/>
      <c r="S411" s="396"/>
      <c r="T411" s="396"/>
      <c r="U411" s="396"/>
      <c r="V411" s="396"/>
      <c r="W411" s="396"/>
      <c r="X411" s="396"/>
      <c r="Y411" s="396"/>
      <c r="Z411" s="396"/>
      <c r="AA411" s="396"/>
      <c r="AB411" s="396"/>
      <c r="AC411" s="396"/>
      <c r="AD411" s="396"/>
      <c r="AE411" s="396"/>
      <c r="AF411" s="396"/>
      <c r="AG411" s="396"/>
      <c r="AH411" s="396"/>
      <c r="AI411" s="396"/>
      <c r="AJ411" s="396"/>
      <c r="AK411" s="396"/>
    </row>
    <row r="412" spans="5:37">
      <c r="E412" s="395"/>
      <c r="F412" s="396"/>
      <c r="G412" s="396"/>
      <c r="H412" s="396"/>
      <c r="I412" s="396"/>
      <c r="J412" s="396"/>
      <c r="L412" s="396"/>
      <c r="M412" s="396"/>
      <c r="N412" s="396"/>
      <c r="O412" s="396"/>
      <c r="P412" s="396"/>
      <c r="Q412" s="396"/>
      <c r="R412" s="396"/>
      <c r="S412" s="396"/>
      <c r="T412" s="396"/>
      <c r="U412" s="396"/>
      <c r="V412" s="396"/>
      <c r="W412" s="396"/>
      <c r="X412" s="396"/>
      <c r="Y412" s="396"/>
      <c r="Z412" s="396"/>
      <c r="AA412" s="396"/>
      <c r="AB412" s="396"/>
      <c r="AC412" s="396"/>
      <c r="AD412" s="396"/>
      <c r="AE412" s="396"/>
      <c r="AF412" s="396"/>
      <c r="AG412" s="396"/>
      <c r="AH412" s="396"/>
      <c r="AI412" s="396"/>
      <c r="AJ412" s="396"/>
      <c r="AK412" s="396"/>
    </row>
    <row r="413" spans="5:37">
      <c r="E413" s="395"/>
      <c r="F413" s="396"/>
      <c r="G413" s="396"/>
      <c r="H413" s="396"/>
      <c r="I413" s="396"/>
      <c r="J413" s="396"/>
      <c r="L413" s="396"/>
      <c r="M413" s="396"/>
      <c r="N413" s="396"/>
      <c r="O413" s="396"/>
      <c r="P413" s="396"/>
      <c r="Q413" s="396"/>
      <c r="R413" s="396"/>
      <c r="S413" s="396"/>
      <c r="T413" s="396"/>
      <c r="U413" s="396"/>
      <c r="V413" s="396"/>
      <c r="W413" s="396"/>
      <c r="X413" s="396"/>
      <c r="Y413" s="396"/>
      <c r="Z413" s="396"/>
      <c r="AA413" s="396"/>
      <c r="AB413" s="396"/>
      <c r="AC413" s="396"/>
      <c r="AD413" s="396"/>
      <c r="AE413" s="396"/>
      <c r="AF413" s="396"/>
      <c r="AG413" s="396"/>
      <c r="AH413" s="396"/>
      <c r="AI413" s="396"/>
      <c r="AJ413" s="396"/>
      <c r="AK413" s="396"/>
    </row>
    <row r="414" spans="5:37">
      <c r="E414" s="395"/>
      <c r="F414" s="396"/>
      <c r="G414" s="396"/>
      <c r="H414" s="396"/>
      <c r="I414" s="396"/>
      <c r="J414" s="396"/>
      <c r="L414" s="396"/>
      <c r="M414" s="396"/>
      <c r="N414" s="396"/>
      <c r="O414" s="396"/>
      <c r="P414" s="396"/>
      <c r="Q414" s="396"/>
      <c r="R414" s="396"/>
      <c r="S414" s="396"/>
      <c r="T414" s="396"/>
      <c r="U414" s="396"/>
      <c r="V414" s="396"/>
      <c r="W414" s="396"/>
      <c r="X414" s="396"/>
      <c r="Y414" s="396"/>
      <c r="Z414" s="396"/>
      <c r="AA414" s="396"/>
      <c r="AB414" s="396"/>
      <c r="AC414" s="396"/>
      <c r="AD414" s="396"/>
      <c r="AE414" s="396"/>
      <c r="AF414" s="396"/>
      <c r="AG414" s="396"/>
      <c r="AH414" s="396"/>
      <c r="AI414" s="396"/>
      <c r="AJ414" s="396"/>
      <c r="AK414" s="396"/>
    </row>
    <row r="415" spans="5:37">
      <c r="E415" s="395"/>
      <c r="F415" s="396"/>
      <c r="G415" s="396"/>
      <c r="H415" s="396"/>
      <c r="I415" s="396"/>
      <c r="J415" s="396"/>
      <c r="L415" s="396"/>
      <c r="M415" s="396"/>
      <c r="N415" s="396"/>
      <c r="O415" s="396"/>
      <c r="P415" s="396"/>
      <c r="Q415" s="396"/>
      <c r="R415" s="396"/>
      <c r="S415" s="396"/>
      <c r="T415" s="396"/>
      <c r="U415" s="396"/>
      <c r="V415" s="396"/>
      <c r="W415" s="396"/>
      <c r="X415" s="396"/>
      <c r="Y415" s="396"/>
      <c r="Z415" s="396"/>
      <c r="AA415" s="396"/>
      <c r="AB415" s="396"/>
      <c r="AC415" s="396"/>
      <c r="AD415" s="396"/>
      <c r="AE415" s="396"/>
      <c r="AF415" s="396"/>
      <c r="AG415" s="396"/>
      <c r="AH415" s="396"/>
      <c r="AI415" s="396"/>
      <c r="AJ415" s="396"/>
      <c r="AK415" s="396"/>
    </row>
    <row r="416" spans="5:37">
      <c r="E416" s="395"/>
      <c r="F416" s="396"/>
      <c r="G416" s="396"/>
      <c r="H416" s="396"/>
      <c r="I416" s="396"/>
      <c r="J416" s="396"/>
      <c r="L416" s="396"/>
      <c r="M416" s="396"/>
      <c r="N416" s="396"/>
      <c r="O416" s="396"/>
      <c r="P416" s="396"/>
      <c r="Q416" s="396"/>
      <c r="R416" s="396"/>
      <c r="S416" s="396"/>
      <c r="T416" s="396"/>
      <c r="U416" s="396"/>
      <c r="V416" s="396"/>
      <c r="W416" s="396"/>
      <c r="X416" s="396"/>
      <c r="Y416" s="396"/>
      <c r="Z416" s="396"/>
      <c r="AA416" s="396"/>
      <c r="AB416" s="396"/>
      <c r="AC416" s="396"/>
      <c r="AD416" s="396"/>
      <c r="AE416" s="396"/>
      <c r="AF416" s="396"/>
      <c r="AG416" s="396"/>
      <c r="AH416" s="396"/>
      <c r="AI416" s="396"/>
      <c r="AJ416" s="396"/>
      <c r="AK416" s="396"/>
    </row>
    <row r="417" spans="5:37">
      <c r="E417" s="395"/>
      <c r="F417" s="396"/>
      <c r="G417" s="396"/>
      <c r="H417" s="396"/>
      <c r="I417" s="396"/>
      <c r="J417" s="396"/>
      <c r="L417" s="396"/>
      <c r="M417" s="396"/>
      <c r="N417" s="396"/>
      <c r="O417" s="396"/>
      <c r="P417" s="396"/>
      <c r="Q417" s="396"/>
      <c r="R417" s="396"/>
      <c r="S417" s="396"/>
      <c r="T417" s="396"/>
      <c r="U417" s="396"/>
      <c r="V417" s="396"/>
      <c r="W417" s="396"/>
      <c r="X417" s="396"/>
      <c r="Y417" s="396"/>
      <c r="Z417" s="396"/>
      <c r="AA417" s="396"/>
      <c r="AB417" s="396"/>
      <c r="AC417" s="396"/>
      <c r="AD417" s="396"/>
      <c r="AE417" s="396"/>
      <c r="AF417" s="396"/>
      <c r="AG417" s="396"/>
      <c r="AH417" s="396"/>
      <c r="AI417" s="396"/>
      <c r="AJ417" s="396"/>
      <c r="AK417" s="396"/>
    </row>
    <row r="418" spans="5:37">
      <c r="E418" s="395"/>
      <c r="F418" s="396"/>
      <c r="G418" s="396"/>
      <c r="H418" s="396"/>
      <c r="I418" s="396"/>
      <c r="J418" s="396"/>
      <c r="L418" s="396"/>
      <c r="M418" s="396"/>
      <c r="N418" s="396"/>
      <c r="O418" s="396"/>
      <c r="P418" s="396"/>
      <c r="Q418" s="396"/>
      <c r="R418" s="396"/>
      <c r="S418" s="396"/>
      <c r="T418" s="396"/>
      <c r="U418" s="396"/>
      <c r="V418" s="396"/>
      <c r="W418" s="396"/>
      <c r="X418" s="396"/>
      <c r="Y418" s="396"/>
      <c r="Z418" s="396"/>
      <c r="AA418" s="396"/>
      <c r="AB418" s="396"/>
      <c r="AC418" s="396"/>
      <c r="AD418" s="396"/>
      <c r="AE418" s="396"/>
      <c r="AF418" s="396"/>
      <c r="AG418" s="396"/>
      <c r="AH418" s="396"/>
      <c r="AI418" s="396"/>
      <c r="AJ418" s="396"/>
      <c r="AK418" s="396"/>
    </row>
    <row r="419" spans="5:37">
      <c r="E419" s="395"/>
      <c r="F419" s="396"/>
      <c r="G419" s="396"/>
      <c r="H419" s="396"/>
      <c r="I419" s="396"/>
      <c r="J419" s="396"/>
      <c r="L419" s="396"/>
      <c r="M419" s="396"/>
      <c r="N419" s="396"/>
      <c r="O419" s="396"/>
      <c r="P419" s="396"/>
      <c r="Q419" s="396"/>
      <c r="R419" s="396"/>
      <c r="S419" s="396"/>
      <c r="T419" s="396"/>
      <c r="U419" s="396"/>
      <c r="V419" s="396"/>
      <c r="W419" s="396"/>
      <c r="X419" s="396"/>
      <c r="Y419" s="396"/>
      <c r="Z419" s="396"/>
      <c r="AA419" s="396"/>
      <c r="AB419" s="396"/>
      <c r="AC419" s="396"/>
      <c r="AD419" s="396"/>
      <c r="AE419" s="396"/>
      <c r="AF419" s="396"/>
      <c r="AG419" s="396"/>
      <c r="AH419" s="396"/>
      <c r="AI419" s="396"/>
      <c r="AJ419" s="396"/>
      <c r="AK419" s="396"/>
    </row>
    <row r="420" spans="5:37">
      <c r="E420" s="395"/>
      <c r="F420" s="396"/>
      <c r="G420" s="396"/>
      <c r="H420" s="396"/>
      <c r="I420" s="396"/>
      <c r="J420" s="396"/>
      <c r="L420" s="396"/>
      <c r="M420" s="396"/>
      <c r="N420" s="396"/>
      <c r="O420" s="396"/>
      <c r="P420" s="396"/>
      <c r="Q420" s="396"/>
      <c r="R420" s="396"/>
      <c r="S420" s="396"/>
      <c r="T420" s="396"/>
      <c r="U420" s="396"/>
      <c r="V420" s="396"/>
      <c r="W420" s="396"/>
      <c r="X420" s="396"/>
      <c r="Y420" s="396"/>
      <c r="Z420" s="396"/>
      <c r="AA420" s="396"/>
      <c r="AB420" s="396"/>
      <c r="AC420" s="396"/>
      <c r="AD420" s="396"/>
      <c r="AE420" s="396"/>
      <c r="AF420" s="396"/>
      <c r="AG420" s="396"/>
      <c r="AH420" s="396"/>
      <c r="AI420" s="396"/>
      <c r="AJ420" s="396"/>
      <c r="AK420" s="396"/>
    </row>
    <row r="421" spans="5:37">
      <c r="E421" s="395"/>
      <c r="F421" s="396"/>
      <c r="G421" s="396"/>
      <c r="H421" s="396"/>
      <c r="I421" s="396"/>
      <c r="J421" s="396"/>
      <c r="L421" s="396"/>
      <c r="M421" s="396"/>
      <c r="N421" s="396"/>
      <c r="O421" s="396"/>
      <c r="P421" s="396"/>
      <c r="Q421" s="396"/>
      <c r="R421" s="396"/>
      <c r="S421" s="396"/>
      <c r="T421" s="396"/>
      <c r="U421" s="396"/>
      <c r="V421" s="396"/>
      <c r="W421" s="396"/>
      <c r="X421" s="396"/>
      <c r="Y421" s="396"/>
      <c r="Z421" s="396"/>
      <c r="AA421" s="396"/>
      <c r="AB421" s="396"/>
      <c r="AC421" s="396"/>
      <c r="AD421" s="396"/>
      <c r="AE421" s="396"/>
      <c r="AF421" s="396"/>
      <c r="AG421" s="396"/>
      <c r="AH421" s="396"/>
      <c r="AI421" s="396"/>
      <c r="AJ421" s="396"/>
      <c r="AK421" s="396"/>
    </row>
    <row r="422" spans="5:37">
      <c r="E422" s="395"/>
      <c r="F422" s="396"/>
      <c r="G422" s="396"/>
      <c r="H422" s="396"/>
      <c r="I422" s="396"/>
      <c r="J422" s="396"/>
      <c r="L422" s="396"/>
      <c r="M422" s="396"/>
      <c r="N422" s="396"/>
      <c r="O422" s="396"/>
      <c r="P422" s="396"/>
      <c r="Q422" s="396"/>
      <c r="R422" s="396"/>
      <c r="S422" s="396"/>
      <c r="T422" s="396"/>
      <c r="U422" s="396"/>
      <c r="V422" s="396"/>
      <c r="W422" s="396"/>
      <c r="X422" s="396"/>
      <c r="Y422" s="396"/>
      <c r="Z422" s="396"/>
      <c r="AA422" s="396"/>
      <c r="AB422" s="396"/>
      <c r="AC422" s="396"/>
      <c r="AD422" s="396"/>
      <c r="AE422" s="396"/>
      <c r="AF422" s="396"/>
      <c r="AG422" s="396"/>
      <c r="AH422" s="396"/>
      <c r="AI422" s="396"/>
      <c r="AJ422" s="396"/>
      <c r="AK422" s="396"/>
    </row>
    <row r="423" spans="5:37">
      <c r="E423" s="395"/>
      <c r="F423" s="396"/>
      <c r="G423" s="396"/>
      <c r="H423" s="396"/>
      <c r="I423" s="396"/>
      <c r="J423" s="396"/>
      <c r="L423" s="396"/>
      <c r="M423" s="396"/>
      <c r="N423" s="396"/>
      <c r="O423" s="396"/>
      <c r="P423" s="396"/>
      <c r="Q423" s="396"/>
      <c r="R423" s="396"/>
      <c r="S423" s="396"/>
      <c r="T423" s="396"/>
      <c r="U423" s="396"/>
      <c r="V423" s="396"/>
      <c r="W423" s="396"/>
      <c r="X423" s="396"/>
      <c r="Y423" s="396"/>
      <c r="Z423" s="396"/>
      <c r="AA423" s="396"/>
      <c r="AB423" s="396"/>
      <c r="AC423" s="396"/>
      <c r="AD423" s="396"/>
      <c r="AE423" s="396"/>
      <c r="AF423" s="396"/>
      <c r="AG423" s="396"/>
      <c r="AH423" s="396"/>
      <c r="AI423" s="396"/>
      <c r="AJ423" s="396"/>
      <c r="AK423" s="396"/>
    </row>
    <row r="424" spans="5:37">
      <c r="E424" s="395"/>
      <c r="F424" s="396"/>
      <c r="G424" s="396"/>
      <c r="H424" s="396"/>
      <c r="I424" s="396"/>
      <c r="J424" s="396"/>
      <c r="L424" s="396"/>
      <c r="M424" s="396"/>
      <c r="N424" s="396"/>
      <c r="O424" s="396"/>
      <c r="P424" s="396"/>
      <c r="Q424" s="396"/>
      <c r="R424" s="396"/>
      <c r="S424" s="396"/>
      <c r="T424" s="396"/>
      <c r="U424" s="396"/>
      <c r="V424" s="396"/>
      <c r="W424" s="396"/>
      <c r="X424" s="396"/>
      <c r="Y424" s="396"/>
      <c r="Z424" s="396"/>
      <c r="AA424" s="396"/>
      <c r="AB424" s="396"/>
      <c r="AC424" s="396"/>
      <c r="AD424" s="396"/>
      <c r="AE424" s="396"/>
      <c r="AF424" s="396"/>
      <c r="AG424" s="396"/>
      <c r="AH424" s="396"/>
      <c r="AI424" s="396"/>
      <c r="AJ424" s="396"/>
      <c r="AK424" s="396"/>
    </row>
    <row r="425" spans="5:37">
      <c r="E425" s="395"/>
      <c r="F425" s="396"/>
      <c r="G425" s="396"/>
      <c r="H425" s="396"/>
      <c r="I425" s="396"/>
      <c r="J425" s="396"/>
      <c r="L425" s="396"/>
      <c r="M425" s="396"/>
      <c r="N425" s="396"/>
      <c r="O425" s="396"/>
      <c r="P425" s="396"/>
      <c r="Q425" s="396"/>
      <c r="R425" s="396"/>
      <c r="S425" s="396"/>
      <c r="T425" s="396"/>
      <c r="U425" s="396"/>
      <c r="V425" s="396"/>
      <c r="W425" s="396"/>
      <c r="X425" s="396"/>
      <c r="Y425" s="396"/>
      <c r="Z425" s="396"/>
      <c r="AA425" s="396"/>
      <c r="AB425" s="396"/>
      <c r="AC425" s="396"/>
      <c r="AD425" s="396"/>
      <c r="AE425" s="396"/>
      <c r="AF425" s="396"/>
      <c r="AG425" s="396"/>
      <c r="AH425" s="396"/>
      <c r="AI425" s="396"/>
      <c r="AJ425" s="396"/>
      <c r="AK425" s="396"/>
    </row>
    <row r="426" spans="5:37">
      <c r="E426" s="395"/>
      <c r="F426" s="396"/>
      <c r="G426" s="396"/>
      <c r="H426" s="396"/>
      <c r="I426" s="396"/>
      <c r="J426" s="396"/>
      <c r="L426" s="396"/>
      <c r="M426" s="396"/>
      <c r="N426" s="396"/>
      <c r="O426" s="396"/>
      <c r="P426" s="396"/>
      <c r="Q426" s="396"/>
      <c r="R426" s="396"/>
      <c r="S426" s="396"/>
      <c r="T426" s="396"/>
      <c r="U426" s="396"/>
      <c r="V426" s="396"/>
      <c r="W426" s="396"/>
      <c r="X426" s="396"/>
      <c r="Y426" s="396"/>
      <c r="Z426" s="396"/>
      <c r="AA426" s="396"/>
      <c r="AB426" s="396"/>
      <c r="AC426" s="396"/>
      <c r="AD426" s="396"/>
      <c r="AE426" s="396"/>
      <c r="AF426" s="396"/>
      <c r="AG426" s="396"/>
      <c r="AH426" s="396"/>
      <c r="AI426" s="396"/>
      <c r="AJ426" s="396"/>
      <c r="AK426" s="396"/>
    </row>
    <row r="427" spans="5:37">
      <c r="E427" s="395"/>
      <c r="F427" s="396"/>
      <c r="G427" s="396"/>
      <c r="H427" s="396"/>
      <c r="I427" s="396"/>
      <c r="J427" s="396"/>
      <c r="L427" s="396"/>
      <c r="M427" s="396"/>
      <c r="N427" s="396"/>
      <c r="O427" s="396"/>
      <c r="P427" s="396"/>
      <c r="Q427" s="396"/>
      <c r="R427" s="396"/>
      <c r="S427" s="396"/>
      <c r="T427" s="396"/>
      <c r="U427" s="396"/>
      <c r="V427" s="396"/>
      <c r="W427" s="396"/>
      <c r="X427" s="396"/>
      <c r="Y427" s="396"/>
      <c r="Z427" s="396"/>
      <c r="AA427" s="396"/>
      <c r="AB427" s="396"/>
      <c r="AC427" s="396"/>
      <c r="AD427" s="396"/>
      <c r="AE427" s="396"/>
      <c r="AF427" s="396"/>
      <c r="AG427" s="396"/>
      <c r="AH427" s="396"/>
      <c r="AI427" s="396"/>
      <c r="AJ427" s="396"/>
      <c r="AK427" s="396"/>
    </row>
    <row r="428" spans="5:37">
      <c r="E428" s="395"/>
      <c r="F428" s="396"/>
      <c r="G428" s="396"/>
      <c r="H428" s="396"/>
      <c r="I428" s="396"/>
      <c r="J428" s="396"/>
      <c r="L428" s="396"/>
      <c r="M428" s="396"/>
      <c r="N428" s="396"/>
      <c r="O428" s="396"/>
      <c r="P428" s="396"/>
      <c r="Q428" s="396"/>
      <c r="R428" s="396"/>
      <c r="S428" s="396"/>
      <c r="T428" s="396"/>
      <c r="U428" s="396"/>
      <c r="V428" s="396"/>
      <c r="W428" s="396"/>
      <c r="X428" s="396"/>
      <c r="Y428" s="396"/>
      <c r="Z428" s="396"/>
      <c r="AA428" s="396"/>
      <c r="AB428" s="396"/>
      <c r="AC428" s="396"/>
      <c r="AD428" s="396"/>
      <c r="AE428" s="396"/>
      <c r="AF428" s="396"/>
      <c r="AG428" s="396"/>
      <c r="AH428" s="396"/>
      <c r="AI428" s="396"/>
      <c r="AJ428" s="396"/>
      <c r="AK428" s="396"/>
    </row>
    <row r="429" spans="5:37">
      <c r="E429" s="395"/>
      <c r="F429" s="396"/>
      <c r="G429" s="396"/>
      <c r="H429" s="396"/>
      <c r="I429" s="396"/>
      <c r="J429" s="396"/>
      <c r="L429" s="396"/>
      <c r="M429" s="396"/>
      <c r="N429" s="396"/>
      <c r="O429" s="396"/>
      <c r="P429" s="396"/>
      <c r="Q429" s="396"/>
      <c r="R429" s="396"/>
      <c r="S429" s="396"/>
      <c r="T429" s="396"/>
      <c r="U429" s="396"/>
      <c r="V429" s="396"/>
      <c r="W429" s="396"/>
      <c r="X429" s="396"/>
      <c r="Y429" s="396"/>
      <c r="Z429" s="396"/>
      <c r="AA429" s="396"/>
      <c r="AB429" s="396"/>
      <c r="AC429" s="396"/>
      <c r="AD429" s="396"/>
      <c r="AE429" s="396"/>
      <c r="AF429" s="396"/>
      <c r="AG429" s="396"/>
      <c r="AH429" s="396"/>
      <c r="AI429" s="396"/>
      <c r="AJ429" s="396"/>
      <c r="AK429" s="396"/>
    </row>
    <row r="430" spans="5:37">
      <c r="E430" s="395"/>
      <c r="F430" s="396"/>
      <c r="G430" s="396"/>
      <c r="H430" s="396"/>
      <c r="I430" s="396"/>
      <c r="J430" s="396"/>
      <c r="L430" s="396"/>
      <c r="M430" s="396"/>
      <c r="N430" s="396"/>
      <c r="O430" s="396"/>
      <c r="P430" s="396"/>
      <c r="Q430" s="396"/>
      <c r="R430" s="396"/>
      <c r="S430" s="396"/>
      <c r="T430" s="396"/>
      <c r="U430" s="396"/>
      <c r="V430" s="396"/>
      <c r="W430" s="396"/>
      <c r="X430" s="396"/>
      <c r="Y430" s="396"/>
      <c r="Z430" s="396"/>
      <c r="AA430" s="396"/>
      <c r="AB430" s="396"/>
      <c r="AC430" s="396"/>
      <c r="AD430" s="396"/>
      <c r="AE430" s="396"/>
      <c r="AF430" s="396"/>
      <c r="AG430" s="396"/>
      <c r="AH430" s="396"/>
      <c r="AI430" s="396"/>
      <c r="AJ430" s="396"/>
      <c r="AK430" s="396"/>
    </row>
    <row r="431" spans="5:37">
      <c r="E431" s="395"/>
      <c r="F431" s="396"/>
      <c r="G431" s="396"/>
      <c r="H431" s="396"/>
      <c r="I431" s="396"/>
      <c r="J431" s="396"/>
      <c r="L431" s="396"/>
      <c r="M431" s="396"/>
      <c r="N431" s="396"/>
      <c r="O431" s="396"/>
      <c r="P431" s="396"/>
      <c r="Q431" s="396"/>
      <c r="R431" s="396"/>
      <c r="S431" s="396"/>
      <c r="T431" s="396"/>
      <c r="U431" s="396"/>
      <c r="V431" s="396"/>
      <c r="W431" s="396"/>
      <c r="X431" s="396"/>
      <c r="Y431" s="396"/>
      <c r="Z431" s="396"/>
      <c r="AA431" s="396"/>
      <c r="AB431" s="396"/>
      <c r="AC431" s="396"/>
      <c r="AD431" s="396"/>
      <c r="AE431" s="396"/>
      <c r="AF431" s="396"/>
      <c r="AG431" s="396"/>
      <c r="AH431" s="396"/>
      <c r="AI431" s="396"/>
      <c r="AJ431" s="396"/>
      <c r="AK431" s="396"/>
    </row>
    <row r="432" spans="5:37">
      <c r="E432" s="395"/>
      <c r="F432" s="396"/>
      <c r="G432" s="396"/>
      <c r="H432" s="396"/>
      <c r="I432" s="396"/>
      <c r="J432" s="396"/>
      <c r="L432" s="396"/>
      <c r="M432" s="396"/>
      <c r="N432" s="396"/>
      <c r="O432" s="396"/>
      <c r="P432" s="396"/>
      <c r="Q432" s="396"/>
      <c r="R432" s="396"/>
      <c r="S432" s="396"/>
      <c r="T432" s="396"/>
      <c r="U432" s="396"/>
      <c r="V432" s="396"/>
      <c r="W432" s="396"/>
      <c r="X432" s="396"/>
      <c r="Y432" s="396"/>
      <c r="Z432" s="396"/>
      <c r="AA432" s="396"/>
      <c r="AB432" s="396"/>
      <c r="AC432" s="396"/>
      <c r="AD432" s="396"/>
      <c r="AE432" s="396"/>
      <c r="AF432" s="396"/>
      <c r="AG432" s="396"/>
      <c r="AH432" s="396"/>
      <c r="AI432" s="396"/>
      <c r="AJ432" s="396"/>
      <c r="AK432" s="396"/>
    </row>
    <row r="433" spans="5:37">
      <c r="E433" s="395"/>
      <c r="F433" s="396"/>
      <c r="G433" s="396"/>
      <c r="H433" s="396"/>
      <c r="I433" s="396"/>
      <c r="J433" s="396"/>
      <c r="L433" s="396"/>
      <c r="M433" s="396"/>
      <c r="N433" s="396"/>
      <c r="O433" s="396"/>
      <c r="P433" s="396"/>
      <c r="Q433" s="396"/>
      <c r="R433" s="396"/>
      <c r="S433" s="396"/>
      <c r="T433" s="396"/>
      <c r="U433" s="396"/>
      <c r="V433" s="396"/>
      <c r="W433" s="396"/>
      <c r="X433" s="396"/>
      <c r="Y433" s="396"/>
      <c r="Z433" s="396"/>
      <c r="AA433" s="396"/>
      <c r="AB433" s="396"/>
      <c r="AC433" s="396"/>
      <c r="AD433" s="396"/>
      <c r="AE433" s="396"/>
      <c r="AF433" s="396"/>
      <c r="AG433" s="396"/>
      <c r="AH433" s="396"/>
      <c r="AI433" s="396"/>
      <c r="AJ433" s="396"/>
      <c r="AK433" s="396"/>
    </row>
    <row r="434" spans="5:37">
      <c r="E434" s="395"/>
      <c r="F434" s="396"/>
      <c r="G434" s="396"/>
      <c r="H434" s="396"/>
      <c r="I434" s="396"/>
      <c r="J434" s="396"/>
      <c r="L434" s="396"/>
      <c r="M434" s="396"/>
      <c r="N434" s="396"/>
      <c r="O434" s="396"/>
      <c r="P434" s="396"/>
      <c r="Q434" s="396"/>
      <c r="R434" s="396"/>
      <c r="S434" s="396"/>
      <c r="T434" s="396"/>
      <c r="U434" s="396"/>
      <c r="V434" s="396"/>
      <c r="W434" s="396"/>
      <c r="X434" s="396"/>
      <c r="Y434" s="396"/>
      <c r="Z434" s="396"/>
      <c r="AA434" s="396"/>
      <c r="AB434" s="396"/>
      <c r="AC434" s="396"/>
      <c r="AD434" s="396"/>
      <c r="AE434" s="396"/>
      <c r="AF434" s="396"/>
      <c r="AG434" s="396"/>
      <c r="AH434" s="396"/>
      <c r="AI434" s="396"/>
      <c r="AJ434" s="396"/>
      <c r="AK434" s="396"/>
    </row>
    <row r="435" spans="5:37">
      <c r="E435" s="395"/>
      <c r="F435" s="396"/>
      <c r="G435" s="396"/>
      <c r="H435" s="396"/>
      <c r="I435" s="396"/>
      <c r="J435" s="396"/>
      <c r="L435" s="396"/>
      <c r="M435" s="396"/>
      <c r="N435" s="396"/>
      <c r="O435" s="396"/>
      <c r="P435" s="396"/>
      <c r="Q435" s="396"/>
      <c r="R435" s="396"/>
      <c r="S435" s="396"/>
      <c r="T435" s="396"/>
      <c r="U435" s="396"/>
      <c r="V435" s="396"/>
      <c r="W435" s="396"/>
      <c r="X435" s="396"/>
      <c r="Y435" s="396"/>
      <c r="Z435" s="396"/>
      <c r="AA435" s="396"/>
      <c r="AB435" s="396"/>
      <c r="AC435" s="396"/>
      <c r="AD435" s="396"/>
      <c r="AE435" s="396"/>
      <c r="AF435" s="396"/>
      <c r="AG435" s="396"/>
      <c r="AH435" s="396"/>
      <c r="AI435" s="396"/>
      <c r="AJ435" s="396"/>
      <c r="AK435" s="396"/>
    </row>
    <row r="436" spans="5:37">
      <c r="E436" s="395"/>
      <c r="F436" s="396"/>
      <c r="G436" s="396"/>
      <c r="H436" s="396"/>
      <c r="I436" s="396"/>
      <c r="J436" s="396"/>
      <c r="L436" s="396"/>
      <c r="M436" s="396"/>
      <c r="N436" s="396"/>
      <c r="O436" s="396"/>
      <c r="P436" s="396"/>
      <c r="Q436" s="396"/>
      <c r="R436" s="396"/>
      <c r="S436" s="396"/>
      <c r="T436" s="396"/>
      <c r="U436" s="396"/>
      <c r="V436" s="396"/>
      <c r="W436" s="396"/>
      <c r="X436" s="396"/>
      <c r="Y436" s="396"/>
      <c r="Z436" s="396"/>
      <c r="AA436" s="396"/>
      <c r="AB436" s="396"/>
      <c r="AC436" s="396"/>
      <c r="AD436" s="396"/>
      <c r="AE436" s="396"/>
      <c r="AF436" s="396"/>
      <c r="AG436" s="396"/>
      <c r="AH436" s="396"/>
      <c r="AI436" s="396"/>
      <c r="AJ436" s="396"/>
      <c r="AK436" s="396"/>
    </row>
    <row r="437" spans="5:37">
      <c r="E437" s="395"/>
      <c r="F437" s="396"/>
      <c r="G437" s="396"/>
      <c r="H437" s="396"/>
      <c r="I437" s="396"/>
      <c r="J437" s="396"/>
      <c r="L437" s="396"/>
      <c r="M437" s="396"/>
      <c r="N437" s="396"/>
      <c r="O437" s="396"/>
      <c r="P437" s="396"/>
      <c r="Q437" s="396"/>
      <c r="R437" s="396"/>
      <c r="S437" s="396"/>
      <c r="T437" s="396"/>
      <c r="U437" s="396"/>
      <c r="V437" s="396"/>
      <c r="W437" s="396"/>
      <c r="X437" s="396"/>
      <c r="Y437" s="396"/>
      <c r="Z437" s="396"/>
      <c r="AA437" s="396"/>
      <c r="AB437" s="396"/>
      <c r="AC437" s="396"/>
      <c r="AD437" s="396"/>
      <c r="AE437" s="396"/>
      <c r="AF437" s="396"/>
      <c r="AG437" s="396"/>
      <c r="AH437" s="396"/>
      <c r="AI437" s="396"/>
      <c r="AJ437" s="396"/>
      <c r="AK437" s="396"/>
    </row>
    <row r="438" spans="5:37">
      <c r="E438" s="395"/>
      <c r="F438" s="396"/>
      <c r="G438" s="396"/>
      <c r="H438" s="396"/>
      <c r="I438" s="396"/>
      <c r="J438" s="396"/>
      <c r="L438" s="396"/>
      <c r="M438" s="396"/>
      <c r="N438" s="396"/>
      <c r="O438" s="396"/>
      <c r="P438" s="396"/>
      <c r="Q438" s="396"/>
      <c r="R438" s="396"/>
      <c r="S438" s="396"/>
      <c r="T438" s="396"/>
      <c r="U438" s="396"/>
      <c r="V438" s="396"/>
      <c r="W438" s="396"/>
      <c r="X438" s="396"/>
      <c r="Y438" s="396"/>
      <c r="Z438" s="396"/>
      <c r="AA438" s="396"/>
      <c r="AB438" s="396"/>
      <c r="AC438" s="396"/>
      <c r="AD438" s="396"/>
      <c r="AE438" s="396"/>
      <c r="AF438" s="396"/>
      <c r="AG438" s="396"/>
      <c r="AH438" s="396"/>
      <c r="AI438" s="396"/>
      <c r="AJ438" s="396"/>
      <c r="AK438" s="396"/>
    </row>
    <row r="439" spans="5:37">
      <c r="E439" s="395"/>
      <c r="F439" s="396"/>
      <c r="G439" s="396"/>
      <c r="H439" s="396"/>
      <c r="I439" s="396"/>
      <c r="J439" s="396"/>
      <c r="L439" s="396"/>
      <c r="M439" s="396"/>
      <c r="N439" s="396"/>
      <c r="O439" s="396"/>
      <c r="P439" s="396"/>
      <c r="Q439" s="396"/>
      <c r="R439" s="396"/>
      <c r="S439" s="396"/>
      <c r="T439" s="396"/>
      <c r="U439" s="396"/>
      <c r="V439" s="396"/>
      <c r="W439" s="396"/>
      <c r="X439" s="396"/>
      <c r="Y439" s="396"/>
      <c r="Z439" s="396"/>
      <c r="AA439" s="396"/>
      <c r="AB439" s="396"/>
      <c r="AC439" s="396"/>
      <c r="AD439" s="396"/>
      <c r="AE439" s="396"/>
      <c r="AF439" s="396"/>
      <c r="AG439" s="396"/>
      <c r="AH439" s="396"/>
      <c r="AI439" s="396"/>
      <c r="AJ439" s="396"/>
      <c r="AK439" s="396"/>
    </row>
    <row r="440" spans="5:37">
      <c r="E440" s="395"/>
      <c r="F440" s="396"/>
      <c r="G440" s="396"/>
      <c r="H440" s="396"/>
      <c r="I440" s="396"/>
      <c r="J440" s="396"/>
      <c r="L440" s="396"/>
      <c r="M440" s="396"/>
      <c r="N440" s="396"/>
      <c r="O440" s="396"/>
      <c r="P440" s="396"/>
      <c r="Q440" s="396"/>
      <c r="R440" s="396"/>
      <c r="S440" s="396"/>
      <c r="T440" s="396"/>
      <c r="U440" s="396"/>
      <c r="V440" s="396"/>
      <c r="W440" s="396"/>
      <c r="X440" s="396"/>
      <c r="Y440" s="396"/>
      <c r="Z440" s="396"/>
      <c r="AA440" s="396"/>
      <c r="AB440" s="396"/>
      <c r="AC440" s="396"/>
      <c r="AD440" s="396"/>
      <c r="AE440" s="396"/>
      <c r="AF440" s="396"/>
      <c r="AG440" s="396"/>
      <c r="AH440" s="396"/>
      <c r="AI440" s="396"/>
      <c r="AJ440" s="396"/>
      <c r="AK440" s="396"/>
    </row>
    <row r="441" spans="5:37">
      <c r="E441" s="395"/>
      <c r="F441" s="396"/>
      <c r="G441" s="396"/>
      <c r="H441" s="396"/>
      <c r="I441" s="396"/>
      <c r="J441" s="396"/>
      <c r="L441" s="396"/>
      <c r="M441" s="396"/>
      <c r="N441" s="396"/>
      <c r="O441" s="396"/>
      <c r="P441" s="396"/>
      <c r="Q441" s="396"/>
      <c r="R441" s="396"/>
      <c r="S441" s="396"/>
      <c r="T441" s="396"/>
      <c r="U441" s="396"/>
      <c r="V441" s="396"/>
      <c r="W441" s="396"/>
      <c r="X441" s="396"/>
      <c r="Y441" s="396"/>
      <c r="Z441" s="396"/>
      <c r="AA441" s="396"/>
      <c r="AB441" s="396"/>
      <c r="AC441" s="396"/>
      <c r="AD441" s="396"/>
      <c r="AE441" s="396"/>
      <c r="AF441" s="396"/>
      <c r="AG441" s="396"/>
      <c r="AH441" s="396"/>
      <c r="AI441" s="396"/>
      <c r="AJ441" s="396"/>
      <c r="AK441" s="396"/>
    </row>
    <row r="442" spans="5:37">
      <c r="E442" s="395"/>
      <c r="F442" s="396"/>
      <c r="G442" s="396"/>
      <c r="H442" s="396"/>
      <c r="I442" s="396"/>
      <c r="J442" s="396"/>
      <c r="L442" s="396"/>
      <c r="M442" s="396"/>
      <c r="N442" s="396"/>
      <c r="O442" s="396"/>
      <c r="P442" s="396"/>
      <c r="Q442" s="396"/>
      <c r="R442" s="396"/>
      <c r="S442" s="396"/>
      <c r="T442" s="396"/>
      <c r="U442" s="396"/>
      <c r="V442" s="396"/>
      <c r="W442" s="396"/>
      <c r="X442" s="396"/>
      <c r="Y442" s="396"/>
      <c r="Z442" s="396"/>
      <c r="AA442" s="396"/>
      <c r="AB442" s="396"/>
      <c r="AC442" s="396"/>
      <c r="AD442" s="396"/>
      <c r="AE442" s="396"/>
      <c r="AF442" s="396"/>
      <c r="AG442" s="396"/>
      <c r="AH442" s="396"/>
      <c r="AI442" s="396"/>
      <c r="AJ442" s="396"/>
      <c r="AK442" s="396"/>
    </row>
    <row r="443" spans="5:37">
      <c r="E443" s="395"/>
      <c r="F443" s="396"/>
      <c r="G443" s="396"/>
      <c r="H443" s="396"/>
      <c r="I443" s="396"/>
      <c r="J443" s="396"/>
      <c r="L443" s="396"/>
      <c r="M443" s="396"/>
      <c r="N443" s="396"/>
      <c r="O443" s="396"/>
      <c r="P443" s="396"/>
      <c r="Q443" s="396"/>
      <c r="R443" s="396"/>
      <c r="S443" s="396"/>
      <c r="T443" s="396"/>
      <c r="U443" s="396"/>
      <c r="V443" s="396"/>
      <c r="W443" s="396"/>
      <c r="X443" s="396"/>
      <c r="Y443" s="396"/>
      <c r="Z443" s="396"/>
      <c r="AA443" s="396"/>
      <c r="AB443" s="396"/>
      <c r="AC443" s="396"/>
      <c r="AD443" s="396"/>
      <c r="AE443" s="396"/>
      <c r="AF443" s="396"/>
      <c r="AG443" s="396"/>
      <c r="AH443" s="396"/>
      <c r="AI443" s="396"/>
      <c r="AJ443" s="396"/>
      <c r="AK443" s="396"/>
    </row>
    <row r="444" spans="5:37">
      <c r="E444" s="395"/>
      <c r="F444" s="396"/>
      <c r="G444" s="396"/>
      <c r="H444" s="396"/>
      <c r="I444" s="396"/>
      <c r="J444" s="396"/>
      <c r="L444" s="396"/>
      <c r="M444" s="396"/>
      <c r="N444" s="396"/>
      <c r="O444" s="396"/>
      <c r="P444" s="396"/>
      <c r="Q444" s="396"/>
      <c r="R444" s="396"/>
      <c r="S444" s="396"/>
      <c r="T444" s="396"/>
      <c r="U444" s="396"/>
      <c r="V444" s="396"/>
      <c r="W444" s="396"/>
      <c r="X444" s="396"/>
      <c r="Y444" s="396"/>
      <c r="Z444" s="396"/>
      <c r="AA444" s="396"/>
      <c r="AB444" s="396"/>
      <c r="AC444" s="396"/>
      <c r="AD444" s="396"/>
      <c r="AE444" s="396"/>
      <c r="AF444" s="396"/>
      <c r="AG444" s="396"/>
      <c r="AH444" s="396"/>
      <c r="AI444" s="396"/>
      <c r="AJ444" s="396"/>
      <c r="AK444" s="396"/>
    </row>
    <row r="445" spans="5:37">
      <c r="E445" s="395"/>
      <c r="F445" s="396"/>
      <c r="G445" s="396"/>
      <c r="H445" s="396"/>
      <c r="I445" s="396"/>
      <c r="J445" s="396"/>
      <c r="L445" s="396"/>
      <c r="M445" s="396"/>
      <c r="N445" s="396"/>
      <c r="O445" s="396"/>
      <c r="P445" s="396"/>
      <c r="Q445" s="396"/>
      <c r="R445" s="396"/>
      <c r="S445" s="396"/>
      <c r="T445" s="396"/>
      <c r="U445" s="396"/>
      <c r="V445" s="396"/>
      <c r="W445" s="396"/>
      <c r="X445" s="396"/>
      <c r="Y445" s="396"/>
      <c r="Z445" s="396"/>
      <c r="AA445" s="396"/>
      <c r="AB445" s="396"/>
      <c r="AC445" s="396"/>
      <c r="AD445" s="396"/>
      <c r="AE445" s="396"/>
      <c r="AF445" s="396"/>
      <c r="AG445" s="396"/>
      <c r="AH445" s="396"/>
      <c r="AI445" s="396"/>
      <c r="AJ445" s="396"/>
      <c r="AK445" s="396"/>
    </row>
    <row r="446" spans="5:37">
      <c r="E446" s="395"/>
      <c r="F446" s="396"/>
      <c r="G446" s="396"/>
      <c r="H446" s="396"/>
      <c r="I446" s="396"/>
      <c r="J446" s="396"/>
      <c r="L446" s="396"/>
      <c r="M446" s="396"/>
      <c r="N446" s="396"/>
      <c r="O446" s="396"/>
      <c r="P446" s="396"/>
      <c r="Q446" s="396"/>
      <c r="R446" s="396"/>
      <c r="S446" s="396"/>
      <c r="T446" s="396"/>
      <c r="U446" s="396"/>
      <c r="V446" s="396"/>
      <c r="W446" s="396"/>
      <c r="X446" s="396"/>
      <c r="Y446" s="396"/>
      <c r="Z446" s="396"/>
      <c r="AA446" s="396"/>
      <c r="AB446" s="396"/>
      <c r="AC446" s="396"/>
      <c r="AD446" s="396"/>
      <c r="AE446" s="396"/>
      <c r="AF446" s="396"/>
      <c r="AG446" s="396"/>
      <c r="AH446" s="396"/>
      <c r="AI446" s="396"/>
      <c r="AJ446" s="396"/>
      <c r="AK446" s="396"/>
    </row>
    <row r="447" spans="5:37">
      <c r="E447" s="395"/>
      <c r="F447" s="396"/>
      <c r="G447" s="396"/>
      <c r="H447" s="396"/>
      <c r="I447" s="396"/>
      <c r="J447" s="396"/>
      <c r="L447" s="396"/>
      <c r="M447" s="396"/>
      <c r="N447" s="396"/>
      <c r="O447" s="396"/>
      <c r="P447" s="396"/>
      <c r="Q447" s="396"/>
      <c r="R447" s="396"/>
      <c r="S447" s="396"/>
      <c r="T447" s="396"/>
      <c r="U447" s="396"/>
      <c r="V447" s="396"/>
      <c r="W447" s="396"/>
      <c r="X447" s="396"/>
      <c r="Y447" s="396"/>
      <c r="Z447" s="396"/>
      <c r="AA447" s="396"/>
      <c r="AB447" s="396"/>
      <c r="AC447" s="396"/>
      <c r="AD447" s="396"/>
      <c r="AE447" s="396"/>
      <c r="AF447" s="396"/>
      <c r="AG447" s="396"/>
      <c r="AH447" s="396"/>
      <c r="AI447" s="396"/>
      <c r="AJ447" s="396"/>
      <c r="AK447" s="396"/>
    </row>
    <row r="448" spans="5:37">
      <c r="E448" s="395"/>
      <c r="F448" s="396"/>
      <c r="G448" s="396"/>
      <c r="H448" s="396"/>
      <c r="I448" s="396"/>
      <c r="J448" s="396"/>
      <c r="L448" s="396"/>
      <c r="M448" s="396"/>
      <c r="N448" s="396"/>
      <c r="O448" s="396"/>
      <c r="P448" s="396"/>
      <c r="Q448" s="396"/>
      <c r="R448" s="396"/>
      <c r="S448" s="396"/>
      <c r="T448" s="396"/>
      <c r="U448" s="396"/>
      <c r="V448" s="396"/>
      <c r="W448" s="396"/>
      <c r="X448" s="396"/>
      <c r="Y448" s="396"/>
      <c r="Z448" s="396"/>
      <c r="AA448" s="396"/>
      <c r="AB448" s="396"/>
      <c r="AC448" s="396"/>
      <c r="AD448" s="396"/>
      <c r="AE448" s="396"/>
      <c r="AF448" s="396"/>
      <c r="AG448" s="396"/>
      <c r="AH448" s="396"/>
      <c r="AI448" s="396"/>
      <c r="AJ448" s="396"/>
      <c r="AK448" s="396"/>
    </row>
    <row r="449" spans="5:37">
      <c r="E449" s="395"/>
      <c r="F449" s="396"/>
      <c r="G449" s="396"/>
      <c r="H449" s="396"/>
      <c r="I449" s="396"/>
      <c r="J449" s="396"/>
      <c r="L449" s="396"/>
      <c r="M449" s="396"/>
      <c r="N449" s="396"/>
      <c r="O449" s="396"/>
      <c r="P449" s="396"/>
      <c r="Q449" s="396"/>
      <c r="R449" s="396"/>
      <c r="S449" s="396"/>
      <c r="T449" s="396"/>
      <c r="U449" s="396"/>
      <c r="V449" s="396"/>
      <c r="W449" s="396"/>
      <c r="X449" s="396"/>
      <c r="Y449" s="396"/>
      <c r="Z449" s="396"/>
      <c r="AA449" s="396"/>
      <c r="AB449" s="396"/>
      <c r="AC449" s="396"/>
      <c r="AD449" s="396"/>
      <c r="AE449" s="396"/>
      <c r="AF449" s="396"/>
      <c r="AG449" s="396"/>
      <c r="AH449" s="396"/>
      <c r="AI449" s="396"/>
      <c r="AJ449" s="396"/>
      <c r="AK449" s="396"/>
    </row>
    <row r="450" spans="5:37">
      <c r="E450" s="395"/>
      <c r="F450" s="396"/>
      <c r="G450" s="396"/>
      <c r="H450" s="396"/>
      <c r="I450" s="396"/>
      <c r="J450" s="396"/>
      <c r="L450" s="396"/>
      <c r="M450" s="396"/>
      <c r="N450" s="396"/>
      <c r="O450" s="396"/>
      <c r="P450" s="396"/>
      <c r="Q450" s="396"/>
      <c r="R450" s="396"/>
      <c r="S450" s="396"/>
      <c r="T450" s="396"/>
      <c r="U450" s="396"/>
      <c r="V450" s="396"/>
      <c r="W450" s="396"/>
      <c r="X450" s="396"/>
      <c r="Y450" s="396"/>
      <c r="Z450" s="396"/>
      <c r="AA450" s="396"/>
      <c r="AB450" s="396"/>
      <c r="AC450" s="396"/>
      <c r="AD450" s="396"/>
      <c r="AE450" s="396"/>
      <c r="AF450" s="396"/>
      <c r="AG450" s="396"/>
      <c r="AH450" s="396"/>
      <c r="AI450" s="396"/>
      <c r="AJ450" s="396"/>
      <c r="AK450" s="396"/>
    </row>
    <row r="451" spans="5:37">
      <c r="E451" s="395"/>
      <c r="F451" s="396"/>
      <c r="G451" s="396"/>
      <c r="H451" s="396"/>
      <c r="I451" s="396"/>
      <c r="J451" s="396"/>
      <c r="L451" s="396"/>
      <c r="M451" s="396"/>
      <c r="N451" s="396"/>
      <c r="O451" s="396"/>
      <c r="P451" s="396"/>
      <c r="Q451" s="396"/>
      <c r="R451" s="396"/>
      <c r="S451" s="396"/>
      <c r="T451" s="396"/>
      <c r="U451" s="396"/>
      <c r="V451" s="396"/>
      <c r="W451" s="396"/>
      <c r="X451" s="396"/>
      <c r="Y451" s="396"/>
      <c r="Z451" s="396"/>
      <c r="AA451" s="396"/>
      <c r="AB451" s="396"/>
      <c r="AC451" s="396"/>
      <c r="AD451" s="396"/>
      <c r="AE451" s="396"/>
      <c r="AF451" s="396"/>
      <c r="AG451" s="396"/>
      <c r="AH451" s="396"/>
      <c r="AI451" s="396"/>
      <c r="AJ451" s="396"/>
      <c r="AK451" s="396"/>
    </row>
    <row r="452" spans="5:37">
      <c r="E452" s="395"/>
      <c r="F452" s="396"/>
      <c r="G452" s="396"/>
      <c r="H452" s="396"/>
      <c r="I452" s="396"/>
      <c r="J452" s="396"/>
      <c r="L452" s="396"/>
      <c r="M452" s="396"/>
      <c r="N452" s="396"/>
      <c r="O452" s="396"/>
      <c r="P452" s="396"/>
      <c r="Q452" s="396"/>
      <c r="R452" s="396"/>
      <c r="S452" s="396"/>
      <c r="T452" s="396"/>
      <c r="U452" s="396"/>
      <c r="V452" s="396"/>
      <c r="W452" s="396"/>
      <c r="X452" s="396"/>
      <c r="Y452" s="396"/>
      <c r="Z452" s="396"/>
      <c r="AA452" s="396"/>
      <c r="AB452" s="396"/>
      <c r="AC452" s="396"/>
      <c r="AD452" s="396"/>
      <c r="AE452" s="396"/>
      <c r="AF452" s="396"/>
      <c r="AG452" s="396"/>
      <c r="AH452" s="396"/>
      <c r="AI452" s="396"/>
      <c r="AJ452" s="396"/>
      <c r="AK452" s="396"/>
    </row>
    <row r="453" spans="5:37">
      <c r="E453" s="395"/>
      <c r="F453" s="396"/>
      <c r="G453" s="396"/>
      <c r="H453" s="396"/>
      <c r="I453" s="396"/>
      <c r="J453" s="396"/>
      <c r="L453" s="396"/>
      <c r="M453" s="396"/>
      <c r="N453" s="396"/>
      <c r="O453" s="396"/>
      <c r="P453" s="396"/>
      <c r="Q453" s="396"/>
      <c r="R453" s="396"/>
      <c r="S453" s="396"/>
      <c r="T453" s="396"/>
      <c r="U453" s="396"/>
      <c r="V453" s="396"/>
      <c r="W453" s="396"/>
      <c r="X453" s="396"/>
      <c r="Y453" s="396"/>
      <c r="Z453" s="396"/>
      <c r="AA453" s="396"/>
      <c r="AB453" s="396"/>
      <c r="AC453" s="396"/>
      <c r="AD453" s="396"/>
      <c r="AE453" s="396"/>
      <c r="AF453" s="396"/>
      <c r="AG453" s="396"/>
      <c r="AH453" s="396"/>
      <c r="AI453" s="396"/>
      <c r="AJ453" s="396"/>
      <c r="AK453" s="396"/>
    </row>
    <row r="454" spans="5:37">
      <c r="E454" s="395"/>
      <c r="F454" s="396"/>
      <c r="G454" s="396"/>
      <c r="H454" s="396"/>
      <c r="I454" s="396"/>
      <c r="J454" s="396"/>
      <c r="L454" s="396"/>
      <c r="M454" s="396"/>
      <c r="N454" s="396"/>
      <c r="O454" s="396"/>
      <c r="P454" s="396"/>
      <c r="Q454" s="396"/>
      <c r="R454" s="396"/>
      <c r="S454" s="396"/>
      <c r="T454" s="396"/>
      <c r="U454" s="396"/>
      <c r="V454" s="396"/>
      <c r="W454" s="396"/>
      <c r="X454" s="396"/>
      <c r="Y454" s="396"/>
      <c r="Z454" s="396"/>
      <c r="AA454" s="396"/>
      <c r="AB454" s="396"/>
      <c r="AC454" s="396"/>
      <c r="AD454" s="396"/>
      <c r="AE454" s="396"/>
      <c r="AF454" s="396"/>
      <c r="AG454" s="396"/>
      <c r="AH454" s="396"/>
      <c r="AI454" s="396"/>
      <c r="AJ454" s="396"/>
      <c r="AK454" s="396"/>
    </row>
    <row r="455" spans="5:37">
      <c r="E455" s="395"/>
      <c r="F455" s="396"/>
      <c r="G455" s="396"/>
      <c r="H455" s="396"/>
      <c r="I455" s="396"/>
      <c r="J455" s="396"/>
      <c r="L455" s="396"/>
      <c r="M455" s="396"/>
      <c r="N455" s="396"/>
      <c r="O455" s="396"/>
      <c r="P455" s="396"/>
      <c r="Q455" s="396"/>
      <c r="R455" s="396"/>
      <c r="S455" s="396"/>
      <c r="T455" s="396"/>
      <c r="U455" s="396"/>
      <c r="V455" s="396"/>
      <c r="W455" s="396"/>
      <c r="X455" s="396"/>
      <c r="Y455" s="396"/>
      <c r="Z455" s="396"/>
      <c r="AA455" s="396"/>
      <c r="AB455" s="396"/>
      <c r="AC455" s="396"/>
      <c r="AD455" s="396"/>
      <c r="AE455" s="396"/>
      <c r="AF455" s="396"/>
      <c r="AG455" s="396"/>
      <c r="AH455" s="396"/>
      <c r="AI455" s="396"/>
      <c r="AJ455" s="396"/>
      <c r="AK455" s="396"/>
    </row>
    <row r="456" spans="5:37">
      <c r="E456" s="395"/>
      <c r="F456" s="396"/>
      <c r="G456" s="396"/>
      <c r="H456" s="396"/>
      <c r="I456" s="396"/>
      <c r="J456" s="396"/>
      <c r="L456" s="396"/>
      <c r="M456" s="396"/>
      <c r="N456" s="396"/>
      <c r="O456" s="396"/>
      <c r="P456" s="396"/>
      <c r="Q456" s="396"/>
      <c r="R456" s="396"/>
      <c r="S456" s="396"/>
      <c r="T456" s="396"/>
      <c r="U456" s="396"/>
      <c r="V456" s="396"/>
      <c r="W456" s="396"/>
      <c r="X456" s="396"/>
      <c r="Y456" s="396"/>
      <c r="Z456" s="396"/>
      <c r="AA456" s="396"/>
      <c r="AB456" s="396"/>
      <c r="AC456" s="396"/>
      <c r="AD456" s="396"/>
      <c r="AE456" s="396"/>
      <c r="AF456" s="396"/>
      <c r="AG456" s="396"/>
      <c r="AH456" s="396"/>
      <c r="AI456" s="396"/>
      <c r="AJ456" s="396"/>
      <c r="AK456" s="396"/>
    </row>
    <row r="457" spans="5:37">
      <c r="E457" s="395"/>
      <c r="F457" s="396"/>
      <c r="G457" s="396"/>
      <c r="H457" s="396"/>
      <c r="I457" s="396"/>
      <c r="J457" s="396"/>
      <c r="L457" s="396"/>
      <c r="M457" s="396"/>
      <c r="N457" s="396"/>
      <c r="O457" s="396"/>
      <c r="P457" s="396"/>
      <c r="Q457" s="396"/>
      <c r="R457" s="396"/>
      <c r="S457" s="396"/>
      <c r="T457" s="396"/>
      <c r="U457" s="396"/>
      <c r="V457" s="396"/>
      <c r="W457" s="396"/>
      <c r="X457" s="396"/>
      <c r="Y457" s="396"/>
      <c r="Z457" s="396"/>
      <c r="AA457" s="396"/>
      <c r="AB457" s="396"/>
      <c r="AC457" s="396"/>
      <c r="AD457" s="396"/>
      <c r="AE457" s="396"/>
      <c r="AF457" s="396"/>
      <c r="AG457" s="396"/>
      <c r="AH457" s="396"/>
      <c r="AI457" s="396"/>
      <c r="AJ457" s="396"/>
      <c r="AK457" s="396"/>
    </row>
    <row r="458" spans="5:37">
      <c r="E458" s="395"/>
      <c r="F458" s="396"/>
      <c r="G458" s="396"/>
      <c r="H458" s="396"/>
      <c r="I458" s="396"/>
      <c r="J458" s="396"/>
      <c r="L458" s="396"/>
      <c r="M458" s="396"/>
      <c r="N458" s="396"/>
      <c r="O458" s="396"/>
      <c r="P458" s="396"/>
      <c r="Q458" s="396"/>
      <c r="R458" s="396"/>
      <c r="S458" s="396"/>
      <c r="T458" s="396"/>
      <c r="U458" s="396"/>
      <c r="V458" s="396"/>
      <c r="W458" s="396"/>
      <c r="X458" s="396"/>
      <c r="Y458" s="396"/>
      <c r="Z458" s="396"/>
      <c r="AA458" s="396"/>
      <c r="AB458" s="396"/>
      <c r="AC458" s="396"/>
      <c r="AD458" s="396"/>
      <c r="AE458" s="396"/>
      <c r="AF458" s="396"/>
      <c r="AG458" s="396"/>
      <c r="AH458" s="396"/>
      <c r="AI458" s="396"/>
      <c r="AJ458" s="396"/>
      <c r="AK458" s="396"/>
    </row>
    <row r="459" spans="5:37">
      <c r="E459" s="395"/>
      <c r="F459" s="396"/>
      <c r="G459" s="396"/>
      <c r="H459" s="396"/>
      <c r="I459" s="396"/>
      <c r="J459" s="396"/>
      <c r="L459" s="396"/>
      <c r="M459" s="396"/>
      <c r="N459" s="396"/>
      <c r="O459" s="396"/>
      <c r="P459" s="396"/>
      <c r="Q459" s="396"/>
      <c r="R459" s="396"/>
      <c r="S459" s="396"/>
      <c r="T459" s="396"/>
      <c r="U459" s="396"/>
      <c r="V459" s="396"/>
      <c r="W459" s="396"/>
      <c r="X459" s="396"/>
      <c r="Y459" s="396"/>
      <c r="Z459" s="396"/>
      <c r="AA459" s="396"/>
      <c r="AB459" s="396"/>
      <c r="AC459" s="396"/>
      <c r="AD459" s="396"/>
      <c r="AE459" s="396"/>
      <c r="AF459" s="396"/>
      <c r="AG459" s="396"/>
      <c r="AH459" s="396"/>
      <c r="AI459" s="396"/>
      <c r="AJ459" s="396"/>
      <c r="AK459" s="396"/>
    </row>
    <row r="460" spans="5:37">
      <c r="E460" s="395"/>
      <c r="F460" s="396"/>
      <c r="G460" s="396"/>
      <c r="H460" s="396"/>
      <c r="I460" s="396"/>
      <c r="J460" s="396"/>
      <c r="L460" s="396"/>
      <c r="M460" s="396"/>
      <c r="N460" s="396"/>
      <c r="O460" s="396"/>
      <c r="P460" s="396"/>
      <c r="Q460" s="396"/>
      <c r="R460" s="396"/>
      <c r="S460" s="396"/>
      <c r="T460" s="396"/>
      <c r="U460" s="396"/>
      <c r="V460" s="396"/>
      <c r="W460" s="396"/>
      <c r="X460" s="396"/>
      <c r="Y460" s="396"/>
      <c r="Z460" s="396"/>
      <c r="AA460" s="396"/>
      <c r="AB460" s="396"/>
      <c r="AC460" s="396"/>
      <c r="AD460" s="396"/>
      <c r="AE460" s="396"/>
      <c r="AF460" s="396"/>
      <c r="AG460" s="396"/>
      <c r="AH460" s="396"/>
      <c r="AI460" s="396"/>
      <c r="AJ460" s="396"/>
      <c r="AK460" s="396"/>
    </row>
    <row r="461" spans="5:37">
      <c r="E461" s="395"/>
      <c r="F461" s="396"/>
      <c r="G461" s="396"/>
      <c r="H461" s="396"/>
      <c r="I461" s="396"/>
      <c r="J461" s="396"/>
      <c r="L461" s="396"/>
      <c r="M461" s="396"/>
      <c r="N461" s="396"/>
      <c r="O461" s="396"/>
      <c r="P461" s="396"/>
      <c r="Q461" s="396"/>
      <c r="R461" s="396"/>
      <c r="S461" s="396"/>
      <c r="T461" s="396"/>
      <c r="U461" s="396"/>
      <c r="V461" s="396"/>
      <c r="W461" s="396"/>
      <c r="X461" s="396"/>
      <c r="Y461" s="396"/>
      <c r="Z461" s="396"/>
      <c r="AA461" s="396"/>
      <c r="AB461" s="396"/>
      <c r="AC461" s="396"/>
      <c r="AD461" s="396"/>
      <c r="AE461" s="396"/>
      <c r="AF461" s="396"/>
      <c r="AG461" s="396"/>
      <c r="AH461" s="396"/>
      <c r="AI461" s="396"/>
      <c r="AJ461" s="396"/>
      <c r="AK461" s="396"/>
    </row>
    <row r="462" spans="5:37">
      <c r="E462" s="395"/>
      <c r="F462" s="396"/>
      <c r="G462" s="396"/>
      <c r="H462" s="396"/>
      <c r="I462" s="396"/>
      <c r="J462" s="396"/>
      <c r="L462" s="396"/>
      <c r="M462" s="396"/>
      <c r="N462" s="396"/>
      <c r="O462" s="396"/>
      <c r="P462" s="396"/>
      <c r="Q462" s="396"/>
      <c r="R462" s="396"/>
      <c r="S462" s="396"/>
      <c r="T462" s="396"/>
      <c r="U462" s="396"/>
      <c r="V462" s="396"/>
      <c r="W462" s="396"/>
      <c r="X462" s="396"/>
      <c r="Y462" s="396"/>
      <c r="Z462" s="396"/>
      <c r="AA462" s="396"/>
      <c r="AB462" s="396"/>
      <c r="AC462" s="396"/>
      <c r="AD462" s="396"/>
      <c r="AE462" s="396"/>
      <c r="AF462" s="396"/>
      <c r="AG462" s="396"/>
      <c r="AH462" s="396"/>
      <c r="AI462" s="396"/>
      <c r="AJ462" s="396"/>
      <c r="AK462" s="396"/>
    </row>
    <row r="463" spans="5:37">
      <c r="E463" s="395"/>
      <c r="F463" s="396"/>
      <c r="G463" s="396"/>
      <c r="H463" s="396"/>
      <c r="I463" s="396"/>
      <c r="J463" s="396"/>
      <c r="L463" s="396"/>
      <c r="M463" s="396"/>
      <c r="N463" s="396"/>
      <c r="O463" s="396"/>
      <c r="P463" s="396"/>
      <c r="Q463" s="396"/>
      <c r="R463" s="396"/>
      <c r="S463" s="396"/>
      <c r="T463" s="396"/>
      <c r="U463" s="396"/>
      <c r="V463" s="396"/>
      <c r="W463" s="396"/>
      <c r="X463" s="396"/>
      <c r="Y463" s="396"/>
      <c r="Z463" s="396"/>
      <c r="AA463" s="396"/>
      <c r="AB463" s="396"/>
      <c r="AC463" s="396"/>
      <c r="AD463" s="396"/>
      <c r="AE463" s="396"/>
      <c r="AF463" s="396"/>
      <c r="AG463" s="396"/>
      <c r="AH463" s="396"/>
      <c r="AI463" s="396"/>
      <c r="AJ463" s="396"/>
      <c r="AK463" s="396"/>
    </row>
    <row r="464" spans="5:37">
      <c r="E464" s="395"/>
      <c r="F464" s="396"/>
      <c r="G464" s="396"/>
      <c r="H464" s="396"/>
      <c r="I464" s="396"/>
      <c r="J464" s="396"/>
      <c r="L464" s="396"/>
      <c r="M464" s="396"/>
      <c r="N464" s="396"/>
      <c r="O464" s="396"/>
      <c r="P464" s="396"/>
      <c r="Q464" s="396"/>
      <c r="R464" s="396"/>
      <c r="S464" s="396"/>
      <c r="T464" s="396"/>
      <c r="U464" s="396"/>
      <c r="V464" s="396"/>
      <c r="W464" s="396"/>
      <c r="X464" s="396"/>
      <c r="Y464" s="396"/>
      <c r="Z464" s="396"/>
      <c r="AA464" s="396"/>
      <c r="AB464" s="396"/>
      <c r="AC464" s="396"/>
      <c r="AD464" s="396"/>
      <c r="AE464" s="396"/>
      <c r="AF464" s="396"/>
      <c r="AG464" s="396"/>
      <c r="AH464" s="396"/>
      <c r="AI464" s="396"/>
      <c r="AJ464" s="396"/>
      <c r="AK464" s="396"/>
    </row>
    <row r="465" spans="5:37">
      <c r="E465" s="395"/>
      <c r="F465" s="396"/>
      <c r="G465" s="396"/>
      <c r="H465" s="396"/>
      <c r="I465" s="396"/>
      <c r="J465" s="396"/>
      <c r="L465" s="396"/>
      <c r="M465" s="396"/>
      <c r="N465" s="396"/>
      <c r="O465" s="396"/>
      <c r="P465" s="396"/>
      <c r="Q465" s="396"/>
      <c r="R465" s="396"/>
      <c r="S465" s="396"/>
      <c r="T465" s="396"/>
      <c r="U465" s="396"/>
      <c r="V465" s="396"/>
      <c r="W465" s="396"/>
      <c r="X465" s="396"/>
      <c r="Y465" s="396"/>
      <c r="Z465" s="396"/>
      <c r="AA465" s="396"/>
      <c r="AB465" s="396"/>
      <c r="AC465" s="396"/>
      <c r="AD465" s="396"/>
      <c r="AE465" s="396"/>
      <c r="AF465" s="396"/>
      <c r="AG465" s="396"/>
      <c r="AH465" s="396"/>
      <c r="AI465" s="396"/>
      <c r="AJ465" s="396"/>
      <c r="AK465" s="396"/>
    </row>
    <row r="466" spans="5:37">
      <c r="E466" s="395"/>
      <c r="F466" s="396"/>
      <c r="G466" s="396"/>
      <c r="H466" s="396"/>
      <c r="I466" s="396"/>
      <c r="J466" s="396"/>
      <c r="L466" s="396"/>
      <c r="M466" s="396"/>
      <c r="N466" s="396"/>
      <c r="O466" s="396"/>
      <c r="P466" s="396"/>
      <c r="Q466" s="396"/>
      <c r="R466" s="396"/>
      <c r="S466" s="396"/>
      <c r="T466" s="396"/>
      <c r="U466" s="396"/>
      <c r="V466" s="396"/>
      <c r="W466" s="396"/>
      <c r="X466" s="396"/>
      <c r="Y466" s="396"/>
      <c r="Z466" s="396"/>
      <c r="AA466" s="396"/>
      <c r="AB466" s="396"/>
      <c r="AC466" s="396"/>
      <c r="AD466" s="396"/>
      <c r="AE466" s="396"/>
      <c r="AF466" s="396"/>
      <c r="AG466" s="396"/>
      <c r="AH466" s="396"/>
      <c r="AI466" s="396"/>
      <c r="AJ466" s="396"/>
      <c r="AK466" s="396"/>
    </row>
    <row r="467" spans="5:37">
      <c r="E467" s="395"/>
      <c r="F467" s="396"/>
      <c r="G467" s="396"/>
      <c r="H467" s="396"/>
      <c r="I467" s="396"/>
      <c r="J467" s="396"/>
      <c r="L467" s="396"/>
      <c r="M467" s="396"/>
      <c r="N467" s="396"/>
      <c r="O467" s="396"/>
      <c r="P467" s="396"/>
      <c r="Q467" s="396"/>
      <c r="R467" s="396"/>
      <c r="S467" s="396"/>
      <c r="T467" s="396"/>
      <c r="U467" s="396"/>
      <c r="V467" s="396"/>
      <c r="W467" s="396"/>
      <c r="X467" s="396"/>
      <c r="Y467" s="396"/>
      <c r="Z467" s="396"/>
      <c r="AA467" s="396"/>
      <c r="AB467" s="396"/>
      <c r="AC467" s="396"/>
      <c r="AD467" s="396"/>
      <c r="AE467" s="396"/>
      <c r="AF467" s="396"/>
      <c r="AG467" s="396"/>
      <c r="AH467" s="396"/>
      <c r="AI467" s="396"/>
      <c r="AJ467" s="396"/>
      <c r="AK467" s="396"/>
    </row>
    <row r="468" spans="5:37">
      <c r="E468" s="395"/>
      <c r="F468" s="396"/>
      <c r="G468" s="396"/>
      <c r="H468" s="396"/>
      <c r="I468" s="396"/>
      <c r="J468" s="396"/>
      <c r="L468" s="396"/>
      <c r="M468" s="396"/>
      <c r="N468" s="396"/>
      <c r="O468" s="396"/>
      <c r="P468" s="396"/>
      <c r="Q468" s="396"/>
      <c r="R468" s="396"/>
      <c r="S468" s="396"/>
      <c r="T468" s="396"/>
      <c r="U468" s="396"/>
      <c r="V468" s="396"/>
      <c r="W468" s="396"/>
      <c r="X468" s="396"/>
      <c r="Y468" s="396"/>
      <c r="Z468" s="396"/>
      <c r="AA468" s="396"/>
      <c r="AB468" s="396"/>
      <c r="AC468" s="396"/>
      <c r="AD468" s="396"/>
      <c r="AE468" s="396"/>
      <c r="AF468" s="396"/>
      <c r="AG468" s="396"/>
      <c r="AH468" s="396"/>
      <c r="AI468" s="396"/>
      <c r="AJ468" s="396"/>
      <c r="AK468" s="396"/>
    </row>
    <row r="469" spans="5:37">
      <c r="E469" s="395"/>
      <c r="F469" s="396"/>
      <c r="G469" s="396"/>
      <c r="H469" s="396"/>
      <c r="I469" s="396"/>
      <c r="J469" s="396"/>
      <c r="L469" s="396"/>
      <c r="M469" s="396"/>
      <c r="N469" s="396"/>
      <c r="O469" s="396"/>
      <c r="P469" s="396"/>
      <c r="Q469" s="396"/>
      <c r="R469" s="396"/>
      <c r="S469" s="396"/>
      <c r="T469" s="396"/>
      <c r="U469" s="396"/>
      <c r="V469" s="396"/>
      <c r="W469" s="396"/>
      <c r="X469" s="396"/>
      <c r="Y469" s="396"/>
      <c r="Z469" s="396"/>
      <c r="AA469" s="396"/>
      <c r="AB469" s="396"/>
      <c r="AC469" s="396"/>
      <c r="AD469" s="396"/>
      <c r="AE469" s="396"/>
      <c r="AF469" s="396"/>
      <c r="AG469" s="396"/>
      <c r="AH469" s="396"/>
      <c r="AI469" s="396"/>
      <c r="AJ469" s="396"/>
      <c r="AK469" s="396"/>
    </row>
    <row r="470" spans="5:37">
      <c r="E470" s="395"/>
      <c r="F470" s="396"/>
      <c r="G470" s="396"/>
      <c r="H470" s="396"/>
      <c r="I470" s="396"/>
      <c r="J470" s="396"/>
      <c r="L470" s="396"/>
      <c r="M470" s="396"/>
      <c r="N470" s="396"/>
      <c r="O470" s="396"/>
      <c r="P470" s="396"/>
      <c r="Q470" s="396"/>
      <c r="R470" s="396"/>
      <c r="S470" s="396"/>
      <c r="T470" s="396"/>
      <c r="U470" s="396"/>
      <c r="V470" s="396"/>
      <c r="W470" s="396"/>
      <c r="X470" s="396"/>
      <c r="Y470" s="396"/>
      <c r="Z470" s="396"/>
      <c r="AA470" s="396"/>
      <c r="AB470" s="396"/>
      <c r="AC470" s="396"/>
      <c r="AD470" s="396"/>
      <c r="AE470" s="396"/>
      <c r="AF470" s="396"/>
      <c r="AG470" s="396"/>
      <c r="AH470" s="396"/>
      <c r="AI470" s="396"/>
      <c r="AJ470" s="396"/>
      <c r="AK470" s="396"/>
    </row>
    <row r="471" spans="5:37">
      <c r="E471" s="395"/>
      <c r="F471" s="396"/>
      <c r="G471" s="396"/>
      <c r="H471" s="396"/>
      <c r="I471" s="396"/>
      <c r="J471" s="396"/>
      <c r="L471" s="396"/>
      <c r="M471" s="396"/>
      <c r="N471" s="396"/>
      <c r="O471" s="396"/>
      <c r="P471" s="396"/>
      <c r="Q471" s="396"/>
      <c r="R471" s="396"/>
      <c r="S471" s="396"/>
      <c r="T471" s="396"/>
      <c r="U471" s="396"/>
      <c r="V471" s="396"/>
      <c r="W471" s="396"/>
      <c r="X471" s="396"/>
      <c r="Y471" s="396"/>
      <c r="Z471" s="396"/>
      <c r="AA471" s="396"/>
      <c r="AB471" s="396"/>
      <c r="AC471" s="396"/>
      <c r="AD471" s="396"/>
      <c r="AE471" s="396"/>
      <c r="AF471" s="396"/>
      <c r="AG471" s="396"/>
      <c r="AH471" s="396"/>
      <c r="AI471" s="396"/>
      <c r="AJ471" s="396"/>
      <c r="AK471" s="396"/>
    </row>
    <row r="472" spans="5:37">
      <c r="E472" s="395"/>
      <c r="F472" s="396"/>
      <c r="G472" s="396"/>
      <c r="H472" s="396"/>
      <c r="I472" s="396"/>
      <c r="J472" s="396"/>
      <c r="L472" s="396"/>
      <c r="M472" s="396"/>
      <c r="N472" s="396"/>
      <c r="O472" s="396"/>
      <c r="P472" s="396"/>
      <c r="Q472" s="396"/>
      <c r="R472" s="396"/>
      <c r="S472" s="396"/>
      <c r="T472" s="396"/>
      <c r="U472" s="396"/>
      <c r="V472" s="396"/>
      <c r="W472" s="396"/>
      <c r="X472" s="396"/>
      <c r="Y472" s="396"/>
      <c r="Z472" s="396"/>
      <c r="AA472" s="396"/>
      <c r="AB472" s="396"/>
      <c r="AC472" s="396"/>
      <c r="AD472" s="396"/>
      <c r="AE472" s="396"/>
      <c r="AF472" s="396"/>
      <c r="AG472" s="396"/>
      <c r="AH472" s="396"/>
      <c r="AI472" s="396"/>
      <c r="AJ472" s="396"/>
      <c r="AK472" s="396"/>
    </row>
    <row r="473" spans="5:37">
      <c r="E473" s="395"/>
      <c r="F473" s="396"/>
      <c r="G473" s="396"/>
      <c r="H473" s="396"/>
      <c r="I473" s="396"/>
      <c r="J473" s="396"/>
      <c r="L473" s="396"/>
      <c r="M473" s="396"/>
      <c r="N473" s="396"/>
      <c r="O473" s="396"/>
      <c r="P473" s="396"/>
      <c r="Q473" s="396"/>
      <c r="R473" s="396"/>
      <c r="S473" s="396"/>
      <c r="T473" s="396"/>
      <c r="U473" s="396"/>
      <c r="V473" s="396"/>
      <c r="W473" s="396"/>
      <c r="X473" s="396"/>
      <c r="Y473" s="396"/>
      <c r="Z473" s="396"/>
      <c r="AA473" s="396"/>
      <c r="AB473" s="396"/>
      <c r="AC473" s="396"/>
      <c r="AD473" s="396"/>
      <c r="AE473" s="396"/>
      <c r="AF473" s="396"/>
      <c r="AG473" s="396"/>
      <c r="AH473" s="396"/>
      <c r="AI473" s="396"/>
      <c r="AJ473" s="396"/>
      <c r="AK473" s="396"/>
    </row>
    <row r="474" spans="5:37">
      <c r="E474" s="395"/>
      <c r="F474" s="396"/>
      <c r="G474" s="396"/>
      <c r="H474" s="396"/>
      <c r="I474" s="396"/>
      <c r="J474" s="396"/>
      <c r="L474" s="396"/>
      <c r="M474" s="396"/>
      <c r="N474" s="396"/>
      <c r="O474" s="396"/>
      <c r="P474" s="396"/>
      <c r="Q474" s="396"/>
      <c r="R474" s="396"/>
      <c r="S474" s="396"/>
      <c r="T474" s="396"/>
      <c r="U474" s="396"/>
      <c r="V474" s="396"/>
      <c r="W474" s="396"/>
      <c r="X474" s="396"/>
      <c r="Y474" s="396"/>
      <c r="Z474" s="396"/>
      <c r="AA474" s="396"/>
      <c r="AB474" s="396"/>
      <c r="AC474" s="396"/>
      <c r="AD474" s="396"/>
      <c r="AE474" s="396"/>
      <c r="AF474" s="396"/>
      <c r="AG474" s="396"/>
      <c r="AH474" s="396"/>
      <c r="AI474" s="396"/>
      <c r="AJ474" s="396"/>
      <c r="AK474" s="396"/>
    </row>
    <row r="475" spans="5:37">
      <c r="E475" s="395"/>
      <c r="F475" s="396"/>
      <c r="G475" s="396"/>
      <c r="H475" s="396"/>
      <c r="I475" s="396"/>
      <c r="J475" s="396"/>
      <c r="L475" s="396"/>
      <c r="M475" s="396"/>
      <c r="N475" s="396"/>
      <c r="O475" s="396"/>
      <c r="P475" s="396"/>
      <c r="Q475" s="396"/>
      <c r="R475" s="396"/>
      <c r="S475" s="396"/>
      <c r="T475" s="396"/>
      <c r="U475" s="396"/>
      <c r="V475" s="396"/>
      <c r="W475" s="396"/>
      <c r="X475" s="396"/>
      <c r="Y475" s="396"/>
      <c r="Z475" s="396"/>
      <c r="AA475" s="396"/>
      <c r="AB475" s="396"/>
      <c r="AC475" s="396"/>
      <c r="AD475" s="396"/>
      <c r="AE475" s="396"/>
      <c r="AF475" s="396"/>
      <c r="AG475" s="396"/>
      <c r="AH475" s="396"/>
      <c r="AI475" s="396"/>
      <c r="AJ475" s="396"/>
      <c r="AK475" s="396"/>
    </row>
    <row r="476" spans="5:37">
      <c r="E476" s="395"/>
      <c r="F476" s="396"/>
      <c r="G476" s="396"/>
      <c r="H476" s="396"/>
      <c r="I476" s="396"/>
      <c r="J476" s="396"/>
      <c r="L476" s="396"/>
      <c r="M476" s="396"/>
      <c r="N476" s="396"/>
      <c r="O476" s="396"/>
      <c r="P476" s="396"/>
      <c r="Q476" s="396"/>
      <c r="R476" s="396"/>
      <c r="S476" s="396"/>
      <c r="T476" s="396"/>
      <c r="U476" s="396"/>
      <c r="V476" s="396"/>
      <c r="W476" s="396"/>
      <c r="X476" s="396"/>
      <c r="Y476" s="396"/>
      <c r="Z476" s="396"/>
      <c r="AA476" s="396"/>
      <c r="AB476" s="396"/>
      <c r="AC476" s="396"/>
      <c r="AD476" s="396"/>
      <c r="AE476" s="396"/>
      <c r="AF476" s="396"/>
      <c r="AG476" s="396"/>
      <c r="AH476" s="396"/>
      <c r="AI476" s="396"/>
      <c r="AJ476" s="396"/>
      <c r="AK476" s="396"/>
    </row>
    <row r="477" spans="5:37">
      <c r="E477" s="395"/>
      <c r="F477" s="396"/>
      <c r="G477" s="396"/>
      <c r="H477" s="396"/>
      <c r="I477" s="396"/>
      <c r="J477" s="396"/>
      <c r="L477" s="396"/>
      <c r="M477" s="396"/>
      <c r="N477" s="396"/>
      <c r="O477" s="396"/>
      <c r="P477" s="396"/>
      <c r="Q477" s="396"/>
      <c r="R477" s="396"/>
      <c r="S477" s="396"/>
      <c r="T477" s="396"/>
      <c r="U477" s="396"/>
      <c r="V477" s="396"/>
      <c r="W477" s="396"/>
      <c r="X477" s="396"/>
      <c r="Y477" s="396"/>
      <c r="Z477" s="396"/>
      <c r="AA477" s="396"/>
      <c r="AB477" s="396"/>
      <c r="AC477" s="396"/>
      <c r="AD477" s="396"/>
      <c r="AE477" s="396"/>
      <c r="AF477" s="396"/>
      <c r="AG477" s="396"/>
      <c r="AH477" s="396"/>
      <c r="AI477" s="396"/>
      <c r="AJ477" s="396"/>
      <c r="AK477" s="396"/>
    </row>
    <row r="478" spans="5:37">
      <c r="E478" s="395"/>
      <c r="F478" s="396"/>
      <c r="G478" s="396"/>
      <c r="H478" s="396"/>
      <c r="I478" s="396"/>
      <c r="J478" s="396"/>
      <c r="L478" s="396"/>
      <c r="M478" s="396"/>
      <c r="N478" s="396"/>
      <c r="O478" s="396"/>
      <c r="P478" s="396"/>
      <c r="Q478" s="396"/>
      <c r="R478" s="396"/>
      <c r="S478" s="396"/>
      <c r="T478" s="396"/>
      <c r="U478" s="396"/>
      <c r="V478" s="396"/>
      <c r="W478" s="396"/>
      <c r="X478" s="396"/>
      <c r="Y478" s="396"/>
      <c r="Z478" s="396"/>
      <c r="AA478" s="396"/>
      <c r="AB478" s="396"/>
      <c r="AC478" s="396"/>
      <c r="AD478" s="396"/>
      <c r="AE478" s="396"/>
      <c r="AF478" s="396"/>
      <c r="AG478" s="396"/>
      <c r="AH478" s="396"/>
      <c r="AI478" s="396"/>
      <c r="AJ478" s="396"/>
      <c r="AK478" s="396"/>
    </row>
    <row r="479" spans="5:37">
      <c r="E479" s="395"/>
      <c r="F479" s="396"/>
      <c r="G479" s="396"/>
      <c r="H479" s="396"/>
      <c r="I479" s="396"/>
      <c r="J479" s="396"/>
      <c r="L479" s="396"/>
      <c r="M479" s="396"/>
      <c r="N479" s="396"/>
      <c r="O479" s="396"/>
      <c r="P479" s="396"/>
      <c r="Q479" s="396"/>
      <c r="R479" s="396"/>
      <c r="S479" s="396"/>
      <c r="T479" s="396"/>
      <c r="U479" s="396"/>
      <c r="V479" s="396"/>
      <c r="W479" s="396"/>
      <c r="X479" s="396"/>
      <c r="Y479" s="396"/>
      <c r="Z479" s="396"/>
      <c r="AA479" s="396"/>
      <c r="AB479" s="396"/>
      <c r="AC479" s="396"/>
      <c r="AD479" s="396"/>
      <c r="AE479" s="396"/>
      <c r="AF479" s="396"/>
      <c r="AG479" s="396"/>
      <c r="AH479" s="396"/>
      <c r="AI479" s="396"/>
      <c r="AJ479" s="396"/>
      <c r="AK479" s="396"/>
    </row>
    <row r="480" spans="5:37">
      <c r="E480" s="395"/>
      <c r="F480" s="396"/>
      <c r="G480" s="396"/>
      <c r="H480" s="396"/>
      <c r="I480" s="396"/>
      <c r="J480" s="396"/>
      <c r="L480" s="396"/>
      <c r="M480" s="396"/>
      <c r="N480" s="396"/>
      <c r="O480" s="396"/>
      <c r="P480" s="396"/>
      <c r="Q480" s="396"/>
      <c r="R480" s="396"/>
      <c r="S480" s="396"/>
      <c r="T480" s="396"/>
      <c r="U480" s="396"/>
      <c r="V480" s="396"/>
      <c r="W480" s="396"/>
      <c r="X480" s="396"/>
      <c r="Y480" s="396"/>
      <c r="Z480" s="396"/>
      <c r="AA480" s="396"/>
      <c r="AB480" s="396"/>
      <c r="AC480" s="396"/>
      <c r="AD480" s="396"/>
      <c r="AE480" s="396"/>
      <c r="AF480" s="396"/>
      <c r="AG480" s="396"/>
      <c r="AH480" s="396"/>
      <c r="AI480" s="396"/>
      <c r="AJ480" s="396"/>
      <c r="AK480" s="396"/>
    </row>
    <row r="481" spans="5:37">
      <c r="E481" s="395"/>
      <c r="F481" s="396"/>
      <c r="G481" s="396"/>
      <c r="H481" s="396"/>
      <c r="I481" s="396"/>
      <c r="J481" s="396"/>
      <c r="L481" s="396"/>
      <c r="M481" s="396"/>
      <c r="N481" s="396"/>
      <c r="O481" s="396"/>
      <c r="P481" s="396"/>
      <c r="Q481" s="396"/>
      <c r="R481" s="396"/>
      <c r="S481" s="396"/>
      <c r="T481" s="396"/>
      <c r="U481" s="396"/>
      <c r="V481" s="396"/>
      <c r="W481" s="396"/>
      <c r="X481" s="396"/>
      <c r="Y481" s="396"/>
      <c r="Z481" s="396"/>
      <c r="AA481" s="396"/>
      <c r="AB481" s="396"/>
      <c r="AC481" s="396"/>
      <c r="AD481" s="396"/>
      <c r="AE481" s="396"/>
      <c r="AF481" s="396"/>
      <c r="AG481" s="396"/>
      <c r="AH481" s="396"/>
      <c r="AI481" s="396"/>
      <c r="AJ481" s="396"/>
      <c r="AK481" s="396"/>
    </row>
    <row r="482" spans="5:37">
      <c r="E482" s="395"/>
      <c r="F482" s="396"/>
      <c r="G482" s="396"/>
      <c r="H482" s="396"/>
      <c r="I482" s="396"/>
      <c r="J482" s="396"/>
      <c r="L482" s="396"/>
      <c r="M482" s="396"/>
      <c r="N482" s="396"/>
      <c r="O482" s="396"/>
      <c r="P482" s="396"/>
      <c r="Q482" s="396"/>
      <c r="R482" s="396"/>
      <c r="S482" s="396"/>
      <c r="T482" s="396"/>
      <c r="U482" s="396"/>
      <c r="V482" s="396"/>
      <c r="W482" s="396"/>
      <c r="X482" s="396"/>
      <c r="Y482" s="396"/>
      <c r="Z482" s="396"/>
      <c r="AA482" s="396"/>
      <c r="AB482" s="396"/>
      <c r="AC482" s="396"/>
      <c r="AD482" s="396"/>
      <c r="AE482" s="396"/>
      <c r="AF482" s="396"/>
      <c r="AG482" s="396"/>
      <c r="AH482" s="396"/>
      <c r="AI482" s="396"/>
      <c r="AJ482" s="396"/>
      <c r="AK482" s="396"/>
    </row>
    <row r="483" spans="5:37">
      <c r="E483" s="395"/>
      <c r="F483" s="396"/>
      <c r="G483" s="396"/>
      <c r="H483" s="396"/>
      <c r="I483" s="396"/>
      <c r="J483" s="396"/>
      <c r="L483" s="396"/>
      <c r="M483" s="396"/>
      <c r="N483" s="396"/>
      <c r="O483" s="396"/>
      <c r="P483" s="396"/>
      <c r="Q483" s="396"/>
      <c r="R483" s="396"/>
      <c r="S483" s="396"/>
      <c r="T483" s="396"/>
      <c r="U483" s="396"/>
      <c r="V483" s="396"/>
      <c r="W483" s="396"/>
      <c r="X483" s="396"/>
      <c r="Y483" s="396"/>
      <c r="Z483" s="396"/>
      <c r="AA483" s="396"/>
      <c r="AB483" s="396"/>
      <c r="AC483" s="396"/>
      <c r="AD483" s="396"/>
      <c r="AE483" s="396"/>
      <c r="AF483" s="396"/>
      <c r="AG483" s="396"/>
      <c r="AH483" s="396"/>
      <c r="AI483" s="396"/>
      <c r="AJ483" s="396"/>
      <c r="AK483" s="396"/>
    </row>
    <row r="484" spans="5:37">
      <c r="E484" s="395"/>
      <c r="F484" s="396"/>
      <c r="G484" s="396"/>
      <c r="H484" s="396"/>
      <c r="I484" s="396"/>
      <c r="J484" s="396"/>
      <c r="L484" s="396"/>
      <c r="M484" s="396"/>
      <c r="N484" s="396"/>
      <c r="O484" s="396"/>
      <c r="P484" s="396"/>
      <c r="Q484" s="396"/>
      <c r="R484" s="396"/>
      <c r="S484" s="396"/>
      <c r="T484" s="396"/>
      <c r="U484" s="396"/>
      <c r="V484" s="396"/>
      <c r="W484" s="396"/>
      <c r="X484" s="396"/>
      <c r="Y484" s="396"/>
      <c r="Z484" s="396"/>
      <c r="AA484" s="396"/>
      <c r="AB484" s="396"/>
      <c r="AC484" s="396"/>
      <c r="AD484" s="396"/>
      <c r="AE484" s="396"/>
      <c r="AF484" s="396"/>
      <c r="AG484" s="396"/>
      <c r="AH484" s="396"/>
      <c r="AI484" s="396"/>
      <c r="AJ484" s="396"/>
      <c r="AK484" s="396"/>
    </row>
    <row r="485" spans="5:37">
      <c r="E485" s="395"/>
      <c r="F485" s="396"/>
      <c r="G485" s="396"/>
      <c r="H485" s="396"/>
      <c r="I485" s="396"/>
      <c r="J485" s="396"/>
      <c r="L485" s="396"/>
      <c r="M485" s="396"/>
      <c r="N485" s="396"/>
      <c r="O485" s="396"/>
      <c r="P485" s="396"/>
      <c r="Q485" s="396"/>
      <c r="R485" s="396"/>
      <c r="S485" s="396"/>
      <c r="T485" s="396"/>
      <c r="U485" s="396"/>
      <c r="V485" s="396"/>
      <c r="W485" s="396"/>
      <c r="X485" s="396"/>
      <c r="Y485" s="396"/>
      <c r="Z485" s="396"/>
      <c r="AA485" s="396"/>
      <c r="AB485" s="396"/>
      <c r="AC485" s="396"/>
      <c r="AD485" s="396"/>
      <c r="AE485" s="396"/>
      <c r="AF485" s="396"/>
      <c r="AG485" s="396"/>
      <c r="AH485" s="396"/>
      <c r="AI485" s="396"/>
      <c r="AJ485" s="396"/>
      <c r="AK485" s="396"/>
    </row>
    <row r="486" spans="5:37">
      <c r="E486" s="395"/>
      <c r="F486" s="396"/>
      <c r="G486" s="396"/>
      <c r="H486" s="396"/>
      <c r="I486" s="396"/>
      <c r="J486" s="396"/>
      <c r="L486" s="396"/>
      <c r="M486" s="396"/>
      <c r="N486" s="396"/>
      <c r="O486" s="396"/>
      <c r="P486" s="396"/>
      <c r="Q486" s="396"/>
      <c r="R486" s="396"/>
      <c r="S486" s="396"/>
      <c r="T486" s="396"/>
      <c r="U486" s="396"/>
      <c r="V486" s="396"/>
      <c r="W486" s="396"/>
      <c r="X486" s="396"/>
      <c r="Y486" s="396"/>
      <c r="Z486" s="396"/>
      <c r="AA486" s="396"/>
      <c r="AB486" s="396"/>
      <c r="AC486" s="396"/>
      <c r="AD486" s="396"/>
      <c r="AE486" s="396"/>
      <c r="AF486" s="396"/>
      <c r="AG486" s="396"/>
      <c r="AH486" s="396"/>
      <c r="AI486" s="396"/>
      <c r="AJ486" s="396"/>
      <c r="AK486" s="396"/>
    </row>
    <row r="487" spans="5:37">
      <c r="E487" s="395"/>
      <c r="F487" s="396"/>
      <c r="G487" s="396"/>
      <c r="H487" s="396"/>
      <c r="I487" s="396"/>
      <c r="J487" s="396"/>
      <c r="L487" s="396"/>
      <c r="M487" s="396"/>
      <c r="N487" s="396"/>
      <c r="O487" s="396"/>
      <c r="P487" s="396"/>
      <c r="Q487" s="396"/>
      <c r="R487" s="396"/>
      <c r="S487" s="396"/>
      <c r="T487" s="396"/>
      <c r="U487" s="396"/>
      <c r="V487" s="396"/>
      <c r="W487" s="396"/>
      <c r="X487" s="396"/>
      <c r="Y487" s="396"/>
      <c r="Z487" s="396"/>
      <c r="AA487" s="396"/>
      <c r="AB487" s="396"/>
      <c r="AC487" s="396"/>
      <c r="AD487" s="396"/>
      <c r="AE487" s="396"/>
      <c r="AF487" s="396"/>
      <c r="AG487" s="396"/>
      <c r="AH487" s="396"/>
      <c r="AI487" s="396"/>
      <c r="AJ487" s="396"/>
      <c r="AK487" s="396"/>
    </row>
    <row r="488" spans="5:37">
      <c r="E488" s="395"/>
      <c r="F488" s="396"/>
      <c r="G488" s="396"/>
      <c r="H488" s="396"/>
      <c r="I488" s="396"/>
      <c r="J488" s="396"/>
      <c r="L488" s="396"/>
      <c r="M488" s="396"/>
      <c r="N488" s="396"/>
      <c r="O488" s="396"/>
      <c r="P488" s="396"/>
      <c r="Q488" s="396"/>
      <c r="R488" s="396"/>
      <c r="S488" s="396"/>
      <c r="T488" s="396"/>
      <c r="U488" s="396"/>
      <c r="V488" s="396"/>
      <c r="W488" s="396"/>
      <c r="X488" s="396"/>
      <c r="Y488" s="396"/>
      <c r="Z488" s="396"/>
      <c r="AA488" s="396"/>
      <c r="AB488" s="396"/>
      <c r="AC488" s="396"/>
      <c r="AD488" s="396"/>
      <c r="AE488" s="396"/>
      <c r="AF488" s="396"/>
      <c r="AG488" s="396"/>
      <c r="AH488" s="396"/>
      <c r="AI488" s="396"/>
      <c r="AJ488" s="396"/>
      <c r="AK488" s="396"/>
    </row>
    <row r="489" spans="5:37">
      <c r="E489" s="395"/>
      <c r="F489" s="396"/>
      <c r="G489" s="396"/>
      <c r="H489" s="396"/>
      <c r="I489" s="396"/>
      <c r="J489" s="396"/>
      <c r="L489" s="396"/>
      <c r="M489" s="396"/>
      <c r="N489" s="396"/>
      <c r="O489" s="396"/>
      <c r="P489" s="396"/>
      <c r="Q489" s="396"/>
      <c r="R489" s="396"/>
      <c r="S489" s="396"/>
      <c r="T489" s="396"/>
      <c r="U489" s="396"/>
      <c r="V489" s="396"/>
      <c r="W489" s="396"/>
      <c r="X489" s="396"/>
      <c r="Y489" s="396"/>
      <c r="Z489" s="396"/>
      <c r="AA489" s="396"/>
      <c r="AB489" s="396"/>
      <c r="AC489" s="396"/>
      <c r="AD489" s="396"/>
      <c r="AE489" s="396"/>
      <c r="AF489" s="396"/>
      <c r="AG489" s="396"/>
      <c r="AH489" s="396"/>
      <c r="AI489" s="396"/>
      <c r="AJ489" s="396"/>
      <c r="AK489" s="396"/>
    </row>
    <row r="490" spans="5:37">
      <c r="E490" s="395"/>
      <c r="F490" s="396"/>
      <c r="G490" s="396"/>
      <c r="H490" s="396"/>
      <c r="I490" s="396"/>
      <c r="J490" s="396"/>
      <c r="L490" s="396"/>
      <c r="M490" s="396"/>
      <c r="N490" s="396"/>
      <c r="O490" s="396"/>
      <c r="P490" s="396"/>
      <c r="Q490" s="396"/>
      <c r="R490" s="396"/>
      <c r="S490" s="396"/>
      <c r="T490" s="396"/>
      <c r="U490" s="396"/>
      <c r="V490" s="396"/>
      <c r="W490" s="396"/>
      <c r="X490" s="396"/>
      <c r="Y490" s="396"/>
      <c r="Z490" s="396"/>
      <c r="AA490" s="396"/>
      <c r="AB490" s="396"/>
      <c r="AC490" s="396"/>
      <c r="AD490" s="396"/>
      <c r="AE490" s="396"/>
      <c r="AF490" s="396"/>
      <c r="AG490" s="396"/>
      <c r="AH490" s="396"/>
      <c r="AI490" s="396"/>
      <c r="AJ490" s="396"/>
      <c r="AK490" s="396"/>
    </row>
    <row r="491" spans="5:37">
      <c r="E491" s="395"/>
      <c r="F491" s="396"/>
      <c r="G491" s="396"/>
      <c r="H491" s="396"/>
      <c r="I491" s="396"/>
      <c r="J491" s="396"/>
      <c r="L491" s="396"/>
      <c r="M491" s="396"/>
      <c r="N491" s="396"/>
      <c r="O491" s="396"/>
      <c r="P491" s="396"/>
      <c r="Q491" s="396"/>
      <c r="R491" s="396"/>
      <c r="S491" s="396"/>
      <c r="T491" s="396"/>
      <c r="U491" s="396"/>
      <c r="V491" s="396"/>
      <c r="W491" s="396"/>
      <c r="X491" s="396"/>
      <c r="Y491" s="396"/>
      <c r="Z491" s="396"/>
      <c r="AA491" s="396"/>
      <c r="AB491" s="396"/>
      <c r="AC491" s="396"/>
      <c r="AD491" s="396"/>
      <c r="AE491" s="396"/>
      <c r="AF491" s="396"/>
      <c r="AG491" s="396"/>
      <c r="AH491" s="396"/>
      <c r="AI491" s="396"/>
      <c r="AJ491" s="396"/>
      <c r="AK491" s="396"/>
    </row>
    <row r="492" spans="5:37">
      <c r="E492" s="395"/>
      <c r="F492" s="396"/>
      <c r="G492" s="396"/>
      <c r="H492" s="396"/>
      <c r="I492" s="396"/>
      <c r="J492" s="396"/>
      <c r="L492" s="396"/>
      <c r="M492" s="396"/>
      <c r="N492" s="396"/>
      <c r="O492" s="396"/>
      <c r="P492" s="396"/>
      <c r="Q492" s="396"/>
      <c r="R492" s="396"/>
      <c r="S492" s="396"/>
      <c r="T492" s="396"/>
      <c r="U492" s="396"/>
      <c r="V492" s="396"/>
      <c r="W492" s="396"/>
      <c r="X492" s="396"/>
      <c r="Y492" s="396"/>
      <c r="Z492" s="396"/>
      <c r="AA492" s="396"/>
      <c r="AB492" s="396"/>
      <c r="AC492" s="396"/>
      <c r="AD492" s="396"/>
      <c r="AE492" s="396"/>
      <c r="AF492" s="396"/>
      <c r="AG492" s="396"/>
      <c r="AH492" s="396"/>
      <c r="AI492" s="396"/>
      <c r="AJ492" s="396"/>
      <c r="AK492" s="396"/>
    </row>
    <row r="493" spans="5:37">
      <c r="E493" s="395"/>
      <c r="F493" s="396"/>
      <c r="G493" s="396"/>
      <c r="H493" s="396"/>
      <c r="I493" s="396"/>
      <c r="J493" s="396"/>
      <c r="L493" s="396"/>
      <c r="M493" s="396"/>
      <c r="N493" s="396"/>
      <c r="O493" s="396"/>
      <c r="P493" s="396"/>
      <c r="Q493" s="396"/>
      <c r="R493" s="396"/>
      <c r="S493" s="396"/>
      <c r="T493" s="396"/>
      <c r="U493" s="396"/>
      <c r="V493" s="396"/>
      <c r="W493" s="396"/>
      <c r="X493" s="396"/>
      <c r="Y493" s="396"/>
      <c r="Z493" s="396"/>
      <c r="AA493" s="396"/>
      <c r="AB493" s="396"/>
      <c r="AC493" s="396"/>
      <c r="AD493" s="396"/>
      <c r="AE493" s="396"/>
      <c r="AF493" s="396"/>
      <c r="AG493" s="396"/>
      <c r="AH493" s="396"/>
      <c r="AI493" s="396"/>
      <c r="AJ493" s="396"/>
      <c r="AK493" s="396"/>
    </row>
    <row r="494" spans="5:37">
      <c r="E494" s="395"/>
      <c r="F494" s="396"/>
      <c r="G494" s="396"/>
      <c r="H494" s="396"/>
      <c r="I494" s="396"/>
      <c r="J494" s="396"/>
      <c r="L494" s="396"/>
      <c r="M494" s="396"/>
      <c r="N494" s="396"/>
      <c r="O494" s="396"/>
      <c r="P494" s="396"/>
      <c r="Q494" s="396"/>
      <c r="R494" s="396"/>
      <c r="S494" s="396"/>
      <c r="T494" s="396"/>
      <c r="U494" s="396"/>
      <c r="V494" s="396"/>
      <c r="W494" s="396"/>
      <c r="X494" s="396"/>
      <c r="Y494" s="396"/>
      <c r="Z494" s="396"/>
      <c r="AA494" s="396"/>
      <c r="AB494" s="396"/>
      <c r="AC494" s="396"/>
      <c r="AD494" s="396"/>
      <c r="AE494" s="396"/>
      <c r="AF494" s="396"/>
      <c r="AG494" s="396"/>
      <c r="AH494" s="396"/>
      <c r="AI494" s="396"/>
      <c r="AJ494" s="396"/>
      <c r="AK494" s="396"/>
    </row>
    <row r="495" spans="5:37">
      <c r="E495" s="395"/>
      <c r="F495" s="396"/>
      <c r="G495" s="396"/>
      <c r="H495" s="396"/>
      <c r="I495" s="396"/>
      <c r="J495" s="396"/>
      <c r="L495" s="396"/>
      <c r="M495" s="396"/>
      <c r="N495" s="396"/>
      <c r="O495" s="396"/>
      <c r="P495" s="396"/>
      <c r="Q495" s="396"/>
      <c r="R495" s="396"/>
      <c r="S495" s="396"/>
      <c r="T495" s="396"/>
      <c r="U495" s="396"/>
      <c r="V495" s="396"/>
      <c r="W495" s="396"/>
      <c r="X495" s="396"/>
      <c r="Y495" s="396"/>
      <c r="Z495" s="396"/>
      <c r="AA495" s="396"/>
      <c r="AB495" s="396"/>
      <c r="AC495" s="396"/>
      <c r="AD495" s="396"/>
      <c r="AE495" s="396"/>
      <c r="AF495" s="396"/>
      <c r="AG495" s="396"/>
      <c r="AH495" s="396"/>
      <c r="AI495" s="396"/>
      <c r="AJ495" s="396"/>
      <c r="AK495" s="396"/>
    </row>
    <row r="496" spans="5:37">
      <c r="E496" s="395"/>
      <c r="F496" s="396"/>
      <c r="G496" s="396"/>
      <c r="H496" s="396"/>
      <c r="I496" s="396"/>
      <c r="J496" s="396"/>
      <c r="L496" s="396"/>
      <c r="M496" s="396"/>
      <c r="N496" s="396"/>
      <c r="O496" s="396"/>
      <c r="P496" s="396"/>
      <c r="Q496" s="396"/>
      <c r="R496" s="396"/>
      <c r="S496" s="396"/>
      <c r="T496" s="396"/>
      <c r="U496" s="396"/>
      <c r="V496" s="396"/>
      <c r="W496" s="396"/>
      <c r="X496" s="396"/>
      <c r="Y496" s="396"/>
      <c r="Z496" s="396"/>
      <c r="AA496" s="396"/>
      <c r="AB496" s="396"/>
      <c r="AC496" s="396"/>
      <c r="AD496" s="396"/>
      <c r="AE496" s="396"/>
      <c r="AF496" s="396"/>
      <c r="AG496" s="396"/>
      <c r="AH496" s="396"/>
      <c r="AI496" s="396"/>
      <c r="AJ496" s="396"/>
      <c r="AK496" s="396"/>
    </row>
    <row r="497" spans="5:37">
      <c r="E497" s="395"/>
      <c r="F497" s="396"/>
      <c r="G497" s="396"/>
      <c r="H497" s="396"/>
      <c r="I497" s="396"/>
      <c r="J497" s="396"/>
      <c r="L497" s="396"/>
      <c r="M497" s="396"/>
      <c r="N497" s="396"/>
      <c r="O497" s="396"/>
      <c r="P497" s="396"/>
      <c r="Q497" s="396"/>
      <c r="R497" s="396"/>
      <c r="S497" s="396"/>
      <c r="T497" s="396"/>
      <c r="U497" s="396"/>
      <c r="V497" s="396"/>
      <c r="W497" s="396"/>
      <c r="X497" s="396"/>
      <c r="Y497" s="396"/>
      <c r="Z497" s="396"/>
      <c r="AA497" s="396"/>
      <c r="AB497" s="396"/>
      <c r="AC497" s="396"/>
      <c r="AD497" s="396"/>
      <c r="AE497" s="396"/>
      <c r="AF497" s="396"/>
      <c r="AG497" s="396"/>
      <c r="AH497" s="396"/>
      <c r="AI497" s="396"/>
      <c r="AJ497" s="396"/>
      <c r="AK497" s="396"/>
    </row>
    <row r="498" spans="5:37">
      <c r="E498" s="395"/>
      <c r="F498" s="396"/>
      <c r="G498" s="396"/>
      <c r="H498" s="396"/>
      <c r="I498" s="396"/>
      <c r="J498" s="396"/>
      <c r="L498" s="396"/>
      <c r="M498" s="396"/>
      <c r="N498" s="396"/>
      <c r="O498" s="396"/>
      <c r="P498" s="396"/>
      <c r="Q498" s="396"/>
      <c r="R498" s="396"/>
      <c r="S498" s="396"/>
      <c r="T498" s="396"/>
      <c r="U498" s="396"/>
      <c r="V498" s="396"/>
      <c r="W498" s="396"/>
      <c r="X498" s="396"/>
      <c r="Y498" s="396"/>
      <c r="Z498" s="396"/>
      <c r="AA498" s="396"/>
      <c r="AB498" s="396"/>
      <c r="AC498" s="396"/>
      <c r="AD498" s="396"/>
      <c r="AE498" s="396"/>
      <c r="AF498" s="396"/>
      <c r="AG498" s="396"/>
      <c r="AH498" s="396"/>
      <c r="AI498" s="396"/>
      <c r="AJ498" s="396"/>
      <c r="AK498" s="396"/>
    </row>
    <row r="499" spans="5:37">
      <c r="E499" s="395"/>
      <c r="F499" s="396"/>
      <c r="G499" s="396"/>
      <c r="H499" s="396"/>
      <c r="I499" s="396"/>
      <c r="J499" s="396"/>
      <c r="L499" s="396"/>
      <c r="M499" s="396"/>
      <c r="N499" s="396"/>
      <c r="O499" s="396"/>
      <c r="P499" s="396"/>
      <c r="Q499" s="396"/>
      <c r="R499" s="396"/>
      <c r="S499" s="396"/>
      <c r="T499" s="396"/>
      <c r="U499" s="396"/>
      <c r="V499" s="396"/>
      <c r="W499" s="396"/>
      <c r="X499" s="396"/>
      <c r="Y499" s="396"/>
      <c r="Z499" s="396"/>
      <c r="AA499" s="396"/>
      <c r="AB499" s="396"/>
      <c r="AC499" s="396"/>
      <c r="AD499" s="396"/>
      <c r="AE499" s="396"/>
      <c r="AF499" s="396"/>
      <c r="AG499" s="396"/>
      <c r="AH499" s="396"/>
      <c r="AI499" s="396"/>
      <c r="AJ499" s="396"/>
      <c r="AK499" s="396"/>
    </row>
    <row r="500" spans="5:37">
      <c r="E500" s="395"/>
      <c r="F500" s="396"/>
      <c r="G500" s="396"/>
      <c r="H500" s="396"/>
      <c r="I500" s="396"/>
      <c r="J500" s="396"/>
      <c r="L500" s="396"/>
      <c r="M500" s="396"/>
      <c r="N500" s="396"/>
      <c r="O500" s="396"/>
      <c r="P500" s="396"/>
      <c r="Q500" s="396"/>
      <c r="R500" s="396"/>
      <c r="S500" s="396"/>
      <c r="T500" s="396"/>
      <c r="U500" s="396"/>
      <c r="V500" s="396"/>
      <c r="W500" s="396"/>
      <c r="X500" s="396"/>
      <c r="Y500" s="396"/>
      <c r="Z500" s="396"/>
      <c r="AA500" s="396"/>
      <c r="AB500" s="396"/>
      <c r="AC500" s="396"/>
      <c r="AD500" s="396"/>
      <c r="AE500" s="396"/>
      <c r="AF500" s="396"/>
      <c r="AG500" s="396"/>
      <c r="AH500" s="396"/>
      <c r="AI500" s="396"/>
      <c r="AJ500" s="396"/>
      <c r="AK500" s="396"/>
    </row>
    <row r="501" spans="5:37">
      <c r="E501" s="395"/>
      <c r="F501" s="396"/>
      <c r="G501" s="396"/>
      <c r="H501" s="396"/>
      <c r="I501" s="396"/>
      <c r="J501" s="396"/>
      <c r="L501" s="396"/>
      <c r="M501" s="396"/>
      <c r="N501" s="396"/>
      <c r="O501" s="396"/>
      <c r="P501" s="396"/>
      <c r="Q501" s="396"/>
      <c r="R501" s="396"/>
      <c r="S501" s="396"/>
      <c r="T501" s="396"/>
      <c r="U501" s="396"/>
      <c r="V501" s="396"/>
      <c r="W501" s="396"/>
      <c r="X501" s="396"/>
      <c r="Y501" s="396"/>
      <c r="Z501" s="396"/>
      <c r="AA501" s="396"/>
      <c r="AB501" s="396"/>
      <c r="AC501" s="396"/>
      <c r="AD501" s="396"/>
      <c r="AE501" s="396"/>
      <c r="AF501" s="396"/>
      <c r="AG501" s="396"/>
      <c r="AH501" s="396"/>
      <c r="AI501" s="396"/>
      <c r="AJ501" s="396"/>
      <c r="AK501" s="396"/>
    </row>
    <row r="502" spans="5:37">
      <c r="E502" s="395"/>
      <c r="F502" s="396"/>
      <c r="G502" s="396"/>
      <c r="H502" s="396"/>
      <c r="I502" s="396"/>
      <c r="J502" s="396"/>
      <c r="L502" s="396"/>
      <c r="M502" s="396"/>
      <c r="N502" s="396"/>
      <c r="O502" s="396"/>
      <c r="P502" s="396"/>
      <c r="Q502" s="396"/>
      <c r="R502" s="396"/>
      <c r="S502" s="396"/>
      <c r="T502" s="396"/>
      <c r="U502" s="396"/>
      <c r="V502" s="396"/>
      <c r="W502" s="396"/>
      <c r="X502" s="396"/>
      <c r="Y502" s="396"/>
      <c r="Z502" s="396"/>
      <c r="AA502" s="396"/>
      <c r="AB502" s="396"/>
      <c r="AC502" s="396"/>
      <c r="AD502" s="396"/>
      <c r="AE502" s="396"/>
      <c r="AF502" s="396"/>
      <c r="AG502" s="396"/>
      <c r="AH502" s="396"/>
      <c r="AI502" s="396"/>
      <c r="AJ502" s="396"/>
      <c r="AK502" s="396"/>
    </row>
    <row r="503" spans="5:37">
      <c r="E503" s="395"/>
      <c r="F503" s="396"/>
      <c r="G503" s="396"/>
      <c r="H503" s="396"/>
      <c r="I503" s="396"/>
      <c r="J503" s="396"/>
      <c r="L503" s="396"/>
      <c r="M503" s="396"/>
      <c r="N503" s="396"/>
      <c r="O503" s="396"/>
      <c r="P503" s="396"/>
      <c r="Q503" s="396"/>
      <c r="R503" s="396"/>
      <c r="S503" s="396"/>
      <c r="T503" s="396"/>
      <c r="U503" s="396"/>
      <c r="V503" s="396"/>
      <c r="W503" s="396"/>
      <c r="X503" s="396"/>
      <c r="Y503" s="396"/>
      <c r="Z503" s="396"/>
      <c r="AA503" s="396"/>
      <c r="AB503" s="396"/>
      <c r="AC503" s="396"/>
      <c r="AD503" s="396"/>
      <c r="AE503" s="396"/>
      <c r="AF503" s="396"/>
      <c r="AG503" s="396"/>
      <c r="AH503" s="396"/>
      <c r="AI503" s="396"/>
      <c r="AJ503" s="396"/>
      <c r="AK503" s="396"/>
    </row>
    <row r="504" spans="5:37">
      <c r="E504" s="395"/>
      <c r="F504" s="396"/>
      <c r="G504" s="396"/>
      <c r="H504" s="396"/>
      <c r="I504" s="396"/>
      <c r="J504" s="396"/>
      <c r="L504" s="396"/>
      <c r="M504" s="396"/>
      <c r="N504" s="396"/>
      <c r="O504" s="396"/>
      <c r="P504" s="396"/>
      <c r="Q504" s="396"/>
      <c r="R504" s="396"/>
      <c r="S504" s="396"/>
      <c r="T504" s="396"/>
      <c r="U504" s="396"/>
      <c r="V504" s="396"/>
      <c r="W504" s="396"/>
      <c r="X504" s="396"/>
      <c r="Y504" s="396"/>
      <c r="Z504" s="396"/>
      <c r="AA504" s="396"/>
      <c r="AB504" s="396"/>
      <c r="AC504" s="396"/>
      <c r="AD504" s="396"/>
      <c r="AE504" s="396"/>
      <c r="AF504" s="396"/>
      <c r="AG504" s="396"/>
      <c r="AH504" s="396"/>
      <c r="AI504" s="396"/>
      <c r="AJ504" s="396"/>
      <c r="AK504" s="396"/>
    </row>
    <row r="505" spans="5:37">
      <c r="E505" s="395"/>
      <c r="F505" s="396"/>
      <c r="G505" s="396"/>
      <c r="H505" s="396"/>
      <c r="I505" s="396"/>
      <c r="J505" s="396"/>
      <c r="L505" s="396"/>
      <c r="M505" s="396"/>
      <c r="N505" s="396"/>
      <c r="O505" s="396"/>
      <c r="P505" s="396"/>
      <c r="Q505" s="396"/>
      <c r="R505" s="396"/>
      <c r="S505" s="396"/>
      <c r="T505" s="396"/>
      <c r="U505" s="396"/>
      <c r="V505" s="396"/>
      <c r="W505" s="396"/>
      <c r="X505" s="396"/>
      <c r="Y505" s="396"/>
      <c r="Z505" s="396"/>
      <c r="AA505" s="396"/>
      <c r="AB505" s="396"/>
      <c r="AC505" s="396"/>
      <c r="AD505" s="396"/>
      <c r="AE505" s="396"/>
      <c r="AF505" s="396"/>
      <c r="AG505" s="396"/>
      <c r="AH505" s="396"/>
      <c r="AI505" s="396"/>
      <c r="AJ505" s="396"/>
      <c r="AK505" s="396"/>
    </row>
    <row r="506" spans="5:37">
      <c r="E506" s="395"/>
      <c r="F506" s="396"/>
      <c r="G506" s="396"/>
      <c r="H506" s="396"/>
      <c r="I506" s="396"/>
      <c r="J506" s="396"/>
      <c r="L506" s="396"/>
      <c r="M506" s="396"/>
      <c r="N506" s="396"/>
      <c r="O506" s="396"/>
      <c r="P506" s="396"/>
      <c r="Q506" s="396"/>
      <c r="R506" s="396"/>
      <c r="S506" s="396"/>
      <c r="T506" s="396"/>
      <c r="U506" s="396"/>
      <c r="V506" s="396"/>
      <c r="W506" s="396"/>
      <c r="X506" s="396"/>
      <c r="Y506" s="396"/>
      <c r="Z506" s="396"/>
      <c r="AA506" s="396"/>
      <c r="AB506" s="396"/>
      <c r="AC506" s="396"/>
      <c r="AD506" s="396"/>
      <c r="AE506" s="396"/>
      <c r="AF506" s="396"/>
      <c r="AG506" s="396"/>
      <c r="AH506" s="396"/>
      <c r="AI506" s="396"/>
      <c r="AJ506" s="396"/>
      <c r="AK506" s="396"/>
    </row>
    <row r="507" spans="5:37">
      <c r="E507" s="395"/>
      <c r="F507" s="396"/>
      <c r="G507" s="396"/>
      <c r="H507" s="396"/>
      <c r="I507" s="396"/>
      <c r="J507" s="396"/>
      <c r="L507" s="396"/>
      <c r="M507" s="396"/>
      <c r="N507" s="396"/>
      <c r="O507" s="396"/>
      <c r="P507" s="396"/>
      <c r="Q507" s="396"/>
      <c r="R507" s="396"/>
      <c r="S507" s="396"/>
      <c r="T507" s="396"/>
      <c r="U507" s="396"/>
      <c r="V507" s="396"/>
      <c r="W507" s="396"/>
      <c r="X507" s="396"/>
      <c r="Y507" s="396"/>
      <c r="Z507" s="396"/>
      <c r="AA507" s="396"/>
      <c r="AB507" s="396"/>
      <c r="AC507" s="396"/>
      <c r="AD507" s="396"/>
      <c r="AE507" s="396"/>
      <c r="AF507" s="396"/>
      <c r="AG507" s="396"/>
      <c r="AH507" s="396"/>
      <c r="AI507" s="396"/>
      <c r="AJ507" s="396"/>
      <c r="AK507" s="396"/>
    </row>
    <row r="508" spans="5:37">
      <c r="E508" s="395"/>
      <c r="F508" s="396"/>
      <c r="G508" s="396"/>
      <c r="H508" s="396"/>
      <c r="I508" s="396"/>
      <c r="J508" s="396"/>
      <c r="L508" s="396"/>
      <c r="M508" s="396"/>
      <c r="N508" s="396"/>
      <c r="O508" s="396"/>
      <c r="P508" s="396"/>
      <c r="Q508" s="396"/>
      <c r="R508" s="396"/>
      <c r="S508" s="396"/>
      <c r="T508" s="396"/>
      <c r="U508" s="396"/>
      <c r="V508" s="396"/>
      <c r="W508" s="396"/>
      <c r="X508" s="396"/>
      <c r="Y508" s="396"/>
      <c r="Z508" s="396"/>
      <c r="AA508" s="396"/>
      <c r="AB508" s="396"/>
      <c r="AC508" s="396"/>
      <c r="AD508" s="396"/>
      <c r="AE508" s="396"/>
      <c r="AF508" s="396"/>
      <c r="AG508" s="396"/>
      <c r="AH508" s="396"/>
      <c r="AI508" s="396"/>
      <c r="AJ508" s="396"/>
      <c r="AK508" s="396"/>
    </row>
    <row r="509" spans="5:37">
      <c r="E509" s="395"/>
      <c r="F509" s="396"/>
      <c r="G509" s="396"/>
      <c r="H509" s="396"/>
      <c r="I509" s="396"/>
      <c r="J509" s="396"/>
      <c r="L509" s="396"/>
      <c r="M509" s="396"/>
      <c r="N509" s="396"/>
      <c r="O509" s="396"/>
      <c r="P509" s="396"/>
      <c r="Q509" s="396"/>
      <c r="R509" s="396"/>
      <c r="S509" s="396"/>
      <c r="T509" s="396"/>
      <c r="U509" s="396"/>
      <c r="V509" s="396"/>
      <c r="W509" s="396"/>
      <c r="X509" s="396"/>
      <c r="Y509" s="396"/>
      <c r="Z509" s="396"/>
      <c r="AA509" s="396"/>
      <c r="AB509" s="396"/>
      <c r="AC509" s="396"/>
      <c r="AD509" s="396"/>
      <c r="AE509" s="396"/>
      <c r="AF509" s="396"/>
      <c r="AG509" s="396"/>
      <c r="AH509" s="396"/>
      <c r="AI509" s="396"/>
      <c r="AJ509" s="396"/>
      <c r="AK509" s="396"/>
    </row>
    <row r="510" spans="5:37">
      <c r="E510" s="395"/>
      <c r="F510" s="396"/>
      <c r="G510" s="396"/>
      <c r="H510" s="396"/>
      <c r="I510" s="396"/>
      <c r="J510" s="396"/>
      <c r="L510" s="396"/>
      <c r="M510" s="396"/>
      <c r="N510" s="396"/>
      <c r="O510" s="396"/>
      <c r="P510" s="396"/>
      <c r="Q510" s="396"/>
      <c r="R510" s="396"/>
      <c r="S510" s="396"/>
      <c r="T510" s="396"/>
      <c r="U510" s="396"/>
      <c r="V510" s="396"/>
      <c r="W510" s="396"/>
      <c r="X510" s="396"/>
      <c r="Y510" s="396"/>
      <c r="Z510" s="396"/>
      <c r="AA510" s="396"/>
      <c r="AB510" s="396"/>
      <c r="AC510" s="396"/>
      <c r="AD510" s="396"/>
      <c r="AE510" s="396"/>
      <c r="AF510" s="396"/>
      <c r="AG510" s="396"/>
      <c r="AH510" s="396"/>
      <c r="AI510" s="396"/>
      <c r="AJ510" s="396"/>
      <c r="AK510" s="396"/>
    </row>
    <row r="511" spans="5:37">
      <c r="E511" s="395"/>
      <c r="F511" s="396"/>
      <c r="G511" s="396"/>
      <c r="H511" s="396"/>
      <c r="I511" s="396"/>
      <c r="J511" s="396"/>
      <c r="L511" s="396"/>
      <c r="M511" s="396"/>
      <c r="N511" s="396"/>
      <c r="O511" s="396"/>
      <c r="P511" s="396"/>
      <c r="Q511" s="396"/>
      <c r="R511" s="396"/>
      <c r="S511" s="396"/>
      <c r="T511" s="396"/>
      <c r="U511" s="396"/>
      <c r="V511" s="396"/>
      <c r="W511" s="396"/>
      <c r="X511" s="396"/>
      <c r="Y511" s="396"/>
      <c r="Z511" s="396"/>
      <c r="AA511" s="396"/>
      <c r="AB511" s="396"/>
      <c r="AC511" s="396"/>
      <c r="AD511" s="396"/>
      <c r="AE511" s="396"/>
      <c r="AF511" s="396"/>
      <c r="AG511" s="396"/>
      <c r="AH511" s="396"/>
      <c r="AI511" s="396"/>
      <c r="AJ511" s="396"/>
      <c r="AK511" s="396"/>
    </row>
    <row r="512" spans="5:37">
      <c r="E512" s="395"/>
      <c r="F512" s="396"/>
      <c r="G512" s="396"/>
      <c r="H512" s="396"/>
      <c r="I512" s="396"/>
      <c r="J512" s="396"/>
      <c r="L512" s="396"/>
      <c r="M512" s="396"/>
      <c r="N512" s="396"/>
      <c r="O512" s="396"/>
      <c r="P512" s="396"/>
      <c r="Q512" s="396"/>
      <c r="R512" s="396"/>
      <c r="S512" s="396"/>
      <c r="T512" s="396"/>
      <c r="U512" s="396"/>
      <c r="V512" s="396"/>
      <c r="W512" s="396"/>
      <c r="X512" s="396"/>
      <c r="Y512" s="396"/>
      <c r="Z512" s="396"/>
      <c r="AA512" s="396"/>
      <c r="AB512" s="396"/>
      <c r="AC512" s="396"/>
      <c r="AD512" s="396"/>
      <c r="AE512" s="396"/>
      <c r="AF512" s="396"/>
      <c r="AG512" s="396"/>
      <c r="AH512" s="396"/>
      <c r="AI512" s="396"/>
      <c r="AJ512" s="396"/>
      <c r="AK512" s="396"/>
    </row>
    <row r="513" spans="5:37">
      <c r="E513" s="395"/>
      <c r="F513" s="396"/>
      <c r="G513" s="396"/>
      <c r="H513" s="396"/>
      <c r="I513" s="396"/>
      <c r="J513" s="396"/>
      <c r="L513" s="396"/>
      <c r="M513" s="396"/>
      <c r="N513" s="396"/>
      <c r="O513" s="396"/>
      <c r="P513" s="396"/>
      <c r="Q513" s="396"/>
      <c r="R513" s="396"/>
      <c r="S513" s="396"/>
      <c r="T513" s="396"/>
      <c r="U513" s="396"/>
      <c r="V513" s="396"/>
      <c r="W513" s="396"/>
      <c r="X513" s="396"/>
      <c r="Y513" s="396"/>
      <c r="Z513" s="396"/>
      <c r="AA513" s="396"/>
      <c r="AB513" s="396"/>
      <c r="AC513" s="396"/>
      <c r="AD513" s="396"/>
      <c r="AE513" s="396"/>
      <c r="AF513" s="396"/>
      <c r="AG513" s="396"/>
      <c r="AH513" s="396"/>
      <c r="AI513" s="396"/>
      <c r="AJ513" s="396"/>
      <c r="AK513" s="396"/>
    </row>
    <row r="514" spans="5:37">
      <c r="E514" s="395"/>
      <c r="F514" s="396"/>
      <c r="G514" s="396"/>
      <c r="H514" s="396"/>
      <c r="I514" s="396"/>
      <c r="J514" s="396"/>
      <c r="L514" s="396"/>
      <c r="M514" s="396"/>
      <c r="N514" s="396"/>
      <c r="O514" s="396"/>
      <c r="P514" s="396"/>
      <c r="Q514" s="396"/>
      <c r="R514" s="396"/>
      <c r="S514" s="396"/>
      <c r="T514" s="396"/>
      <c r="U514" s="396"/>
      <c r="V514" s="396"/>
      <c r="W514" s="396"/>
      <c r="X514" s="396"/>
      <c r="Y514" s="396"/>
      <c r="Z514" s="396"/>
      <c r="AA514" s="396"/>
      <c r="AB514" s="396"/>
      <c r="AC514" s="396"/>
      <c r="AD514" s="396"/>
      <c r="AE514" s="396"/>
      <c r="AF514" s="396"/>
      <c r="AG514" s="396"/>
      <c r="AH514" s="396"/>
      <c r="AI514" s="396"/>
      <c r="AJ514" s="396"/>
      <c r="AK514" s="396"/>
    </row>
    <row r="515" spans="5:37">
      <c r="E515" s="395"/>
      <c r="F515" s="396"/>
      <c r="G515" s="396"/>
      <c r="H515" s="396"/>
      <c r="I515" s="396"/>
      <c r="J515" s="396"/>
      <c r="L515" s="396"/>
      <c r="M515" s="396"/>
      <c r="N515" s="396"/>
      <c r="O515" s="396"/>
      <c r="P515" s="396"/>
      <c r="Q515" s="396"/>
      <c r="R515" s="396"/>
      <c r="S515" s="396"/>
      <c r="T515" s="396"/>
      <c r="U515" s="396"/>
      <c r="V515" s="396"/>
      <c r="W515" s="396"/>
      <c r="X515" s="396"/>
      <c r="Y515" s="396"/>
      <c r="Z515" s="396"/>
      <c r="AA515" s="396"/>
      <c r="AB515" s="396"/>
      <c r="AC515" s="396"/>
      <c r="AD515" s="396"/>
      <c r="AE515" s="396"/>
      <c r="AF515" s="396"/>
      <c r="AG515" s="396"/>
      <c r="AH515" s="396"/>
      <c r="AI515" s="396"/>
      <c r="AJ515" s="396"/>
      <c r="AK515" s="396"/>
    </row>
    <row r="516" spans="5:37">
      <c r="E516" s="395"/>
      <c r="F516" s="396"/>
      <c r="G516" s="396"/>
      <c r="H516" s="396"/>
      <c r="I516" s="396"/>
      <c r="J516" s="396"/>
      <c r="L516" s="396"/>
      <c r="M516" s="396"/>
      <c r="N516" s="396"/>
      <c r="O516" s="396"/>
      <c r="P516" s="396"/>
      <c r="Q516" s="396"/>
      <c r="R516" s="396"/>
      <c r="S516" s="396"/>
      <c r="T516" s="396"/>
      <c r="U516" s="396"/>
      <c r="V516" s="396"/>
      <c r="W516" s="396"/>
      <c r="X516" s="396"/>
      <c r="Y516" s="396"/>
      <c r="Z516" s="396"/>
      <c r="AA516" s="396"/>
      <c r="AB516" s="396"/>
      <c r="AC516" s="396"/>
      <c r="AD516" s="396"/>
      <c r="AE516" s="396"/>
      <c r="AF516" s="396"/>
      <c r="AG516" s="396"/>
      <c r="AH516" s="396"/>
      <c r="AI516" s="396"/>
      <c r="AJ516" s="396"/>
      <c r="AK516" s="396"/>
    </row>
    <row r="517" spans="5:37">
      <c r="E517" s="395"/>
      <c r="F517" s="396"/>
      <c r="G517" s="396"/>
      <c r="H517" s="396"/>
      <c r="I517" s="396"/>
      <c r="J517" s="396"/>
      <c r="L517" s="396"/>
      <c r="M517" s="396"/>
      <c r="N517" s="396"/>
      <c r="O517" s="396"/>
      <c r="P517" s="396"/>
      <c r="Q517" s="396"/>
      <c r="R517" s="396"/>
      <c r="S517" s="396"/>
      <c r="T517" s="396"/>
      <c r="U517" s="396"/>
      <c r="V517" s="396"/>
      <c r="W517" s="396"/>
      <c r="X517" s="396"/>
      <c r="Y517" s="396"/>
      <c r="Z517" s="396"/>
      <c r="AA517" s="396"/>
      <c r="AB517" s="396"/>
      <c r="AC517" s="396"/>
      <c r="AD517" s="396"/>
      <c r="AE517" s="396"/>
      <c r="AF517" s="396"/>
      <c r="AG517" s="396"/>
      <c r="AH517" s="396"/>
      <c r="AI517" s="396"/>
      <c r="AJ517" s="396"/>
      <c r="AK517" s="396"/>
    </row>
    <row r="518" spans="5:37">
      <c r="E518" s="395"/>
      <c r="F518" s="396"/>
      <c r="G518" s="396"/>
      <c r="H518" s="396"/>
      <c r="I518" s="396"/>
      <c r="J518" s="396"/>
      <c r="L518" s="396"/>
      <c r="M518" s="396"/>
      <c r="N518" s="396"/>
      <c r="O518" s="396"/>
      <c r="P518" s="396"/>
      <c r="Q518" s="396"/>
      <c r="R518" s="396"/>
      <c r="S518" s="396"/>
      <c r="T518" s="396"/>
      <c r="U518" s="396"/>
      <c r="V518" s="396"/>
      <c r="W518" s="396"/>
      <c r="X518" s="396"/>
      <c r="Y518" s="396"/>
      <c r="Z518" s="396"/>
      <c r="AA518" s="396"/>
      <c r="AB518" s="396"/>
      <c r="AC518" s="396"/>
      <c r="AD518" s="396"/>
      <c r="AE518" s="396"/>
      <c r="AF518" s="396"/>
      <c r="AG518" s="396"/>
      <c r="AH518" s="396"/>
      <c r="AI518" s="396"/>
      <c r="AJ518" s="396"/>
      <c r="AK518" s="396"/>
    </row>
    <row r="519" spans="5:37">
      <c r="E519" s="395"/>
      <c r="F519" s="396"/>
      <c r="G519" s="396"/>
      <c r="H519" s="396"/>
      <c r="I519" s="396"/>
      <c r="J519" s="396"/>
      <c r="L519" s="396"/>
      <c r="M519" s="396"/>
      <c r="N519" s="396"/>
      <c r="O519" s="396"/>
      <c r="P519" s="396"/>
      <c r="Q519" s="396"/>
      <c r="R519" s="396"/>
      <c r="S519" s="396"/>
      <c r="T519" s="396"/>
      <c r="U519" s="396"/>
      <c r="V519" s="396"/>
      <c r="W519" s="396"/>
      <c r="X519" s="396"/>
      <c r="Y519" s="396"/>
      <c r="Z519" s="396"/>
      <c r="AA519" s="396"/>
      <c r="AB519" s="396"/>
      <c r="AC519" s="396"/>
      <c r="AD519" s="396"/>
      <c r="AE519" s="396"/>
      <c r="AF519" s="396"/>
      <c r="AG519" s="396"/>
      <c r="AH519" s="396"/>
      <c r="AI519" s="396"/>
      <c r="AJ519" s="396"/>
      <c r="AK519" s="396"/>
    </row>
    <row r="520" spans="5:37">
      <c r="E520" s="395"/>
      <c r="F520" s="396"/>
      <c r="G520" s="396"/>
      <c r="H520" s="396"/>
      <c r="I520" s="396"/>
      <c r="J520" s="396"/>
      <c r="L520" s="396"/>
      <c r="M520" s="396"/>
      <c r="N520" s="396"/>
      <c r="O520" s="396"/>
      <c r="P520" s="396"/>
      <c r="Q520" s="396"/>
      <c r="R520" s="396"/>
      <c r="S520" s="396"/>
      <c r="T520" s="396"/>
      <c r="U520" s="396"/>
      <c r="V520" s="396"/>
      <c r="W520" s="396"/>
      <c r="X520" s="396"/>
      <c r="Y520" s="396"/>
      <c r="Z520" s="396"/>
      <c r="AA520" s="396"/>
      <c r="AB520" s="396"/>
      <c r="AC520" s="396"/>
      <c r="AD520" s="396"/>
      <c r="AE520" s="396"/>
      <c r="AF520" s="396"/>
      <c r="AG520" s="396"/>
      <c r="AH520" s="396"/>
      <c r="AI520" s="396"/>
      <c r="AJ520" s="396"/>
      <c r="AK520" s="396"/>
    </row>
    <row r="521" spans="5:37">
      <c r="E521" s="395"/>
      <c r="F521" s="396"/>
      <c r="G521" s="396"/>
      <c r="H521" s="396"/>
      <c r="I521" s="396"/>
      <c r="J521" s="396"/>
      <c r="L521" s="396"/>
      <c r="M521" s="396"/>
      <c r="N521" s="396"/>
      <c r="O521" s="396"/>
      <c r="P521" s="396"/>
      <c r="Q521" s="396"/>
      <c r="R521" s="396"/>
      <c r="S521" s="396"/>
      <c r="T521" s="396"/>
      <c r="U521" s="396"/>
      <c r="V521" s="396"/>
      <c r="W521" s="396"/>
      <c r="X521" s="396"/>
      <c r="Y521" s="396"/>
      <c r="Z521" s="396"/>
      <c r="AA521" s="396"/>
      <c r="AB521" s="396"/>
      <c r="AC521" s="396"/>
      <c r="AD521" s="396"/>
      <c r="AE521" s="396"/>
      <c r="AF521" s="396"/>
      <c r="AG521" s="396"/>
      <c r="AH521" s="396"/>
      <c r="AI521" s="396"/>
      <c r="AJ521" s="396"/>
      <c r="AK521" s="396"/>
    </row>
    <row r="522" spans="5:37">
      <c r="E522" s="395"/>
      <c r="F522" s="396"/>
      <c r="G522" s="396"/>
      <c r="H522" s="396"/>
      <c r="I522" s="396"/>
      <c r="J522" s="396"/>
      <c r="L522" s="396"/>
      <c r="M522" s="396"/>
      <c r="N522" s="396"/>
      <c r="O522" s="396"/>
      <c r="P522" s="396"/>
      <c r="Q522" s="396"/>
      <c r="R522" s="396"/>
      <c r="S522" s="396"/>
      <c r="T522" s="396"/>
      <c r="U522" s="396"/>
      <c r="V522" s="396"/>
      <c r="W522" s="396"/>
      <c r="X522" s="396"/>
      <c r="Y522" s="396"/>
      <c r="Z522" s="396"/>
      <c r="AA522" s="396"/>
      <c r="AB522" s="396"/>
      <c r="AC522" s="396"/>
      <c r="AD522" s="396"/>
      <c r="AE522" s="396"/>
      <c r="AF522" s="396"/>
      <c r="AG522" s="396"/>
      <c r="AH522" s="396"/>
      <c r="AI522" s="396"/>
      <c r="AJ522" s="396"/>
      <c r="AK522" s="396"/>
    </row>
    <row r="523" spans="5:37">
      <c r="E523" s="395"/>
      <c r="F523" s="396"/>
      <c r="G523" s="396"/>
      <c r="H523" s="396"/>
      <c r="I523" s="396"/>
      <c r="J523" s="396"/>
      <c r="L523" s="396"/>
      <c r="M523" s="396"/>
      <c r="N523" s="396"/>
      <c r="O523" s="396"/>
      <c r="P523" s="396"/>
      <c r="Q523" s="396"/>
      <c r="R523" s="396"/>
      <c r="S523" s="396"/>
      <c r="T523" s="396"/>
      <c r="U523" s="396"/>
      <c r="V523" s="396"/>
      <c r="W523" s="396"/>
      <c r="X523" s="396"/>
      <c r="Y523" s="396"/>
      <c r="Z523" s="396"/>
      <c r="AA523" s="396"/>
      <c r="AB523" s="396"/>
      <c r="AC523" s="396"/>
      <c r="AD523" s="396"/>
      <c r="AE523" s="396"/>
      <c r="AF523" s="396"/>
      <c r="AG523" s="396"/>
      <c r="AH523" s="396"/>
      <c r="AI523" s="396"/>
      <c r="AJ523" s="396"/>
      <c r="AK523" s="396"/>
    </row>
    <row r="524" spans="5:37">
      <c r="E524" s="395"/>
      <c r="F524" s="396"/>
      <c r="G524" s="396"/>
      <c r="H524" s="396"/>
      <c r="I524" s="396"/>
      <c r="J524" s="396"/>
      <c r="L524" s="396"/>
      <c r="M524" s="396"/>
      <c r="N524" s="396"/>
      <c r="O524" s="396"/>
      <c r="P524" s="396"/>
      <c r="Q524" s="396"/>
      <c r="R524" s="396"/>
      <c r="S524" s="396"/>
      <c r="T524" s="396"/>
      <c r="U524" s="396"/>
      <c r="V524" s="396"/>
      <c r="W524" s="396"/>
      <c r="X524" s="396"/>
      <c r="Y524" s="396"/>
      <c r="Z524" s="396"/>
      <c r="AA524" s="396"/>
      <c r="AB524" s="396"/>
      <c r="AC524" s="396"/>
      <c r="AD524" s="396"/>
      <c r="AE524" s="396"/>
      <c r="AF524" s="396"/>
      <c r="AG524" s="396"/>
      <c r="AH524" s="396"/>
      <c r="AI524" s="396"/>
      <c r="AJ524" s="396"/>
      <c r="AK524" s="396"/>
    </row>
    <row r="525" spans="5:37">
      <c r="E525" s="395"/>
      <c r="F525" s="396"/>
      <c r="G525" s="396"/>
      <c r="H525" s="396"/>
      <c r="I525" s="396"/>
      <c r="J525" s="396"/>
      <c r="L525" s="396"/>
      <c r="M525" s="396"/>
      <c r="N525" s="396"/>
      <c r="O525" s="396"/>
      <c r="P525" s="396"/>
      <c r="Q525" s="396"/>
      <c r="R525" s="396"/>
      <c r="S525" s="396"/>
      <c r="T525" s="396"/>
      <c r="U525" s="396"/>
      <c r="V525" s="396"/>
      <c r="W525" s="396"/>
      <c r="X525" s="396"/>
      <c r="Y525" s="396"/>
      <c r="Z525" s="396"/>
      <c r="AA525" s="396"/>
      <c r="AB525" s="396"/>
      <c r="AC525" s="396"/>
      <c r="AD525" s="396"/>
      <c r="AE525" s="396"/>
      <c r="AF525" s="396"/>
      <c r="AG525" s="396"/>
      <c r="AH525" s="396"/>
      <c r="AI525" s="396"/>
      <c r="AJ525" s="396"/>
      <c r="AK525" s="396"/>
    </row>
    <row r="526" spans="5:37">
      <c r="E526" s="395"/>
      <c r="F526" s="396"/>
      <c r="G526" s="396"/>
      <c r="H526" s="396"/>
      <c r="I526" s="396"/>
      <c r="J526" s="396"/>
      <c r="L526" s="396"/>
      <c r="M526" s="396"/>
      <c r="N526" s="396"/>
      <c r="O526" s="396"/>
      <c r="P526" s="396"/>
      <c r="Q526" s="396"/>
      <c r="R526" s="396"/>
      <c r="S526" s="396"/>
      <c r="T526" s="396"/>
      <c r="U526" s="396"/>
      <c r="V526" s="396"/>
      <c r="W526" s="396"/>
      <c r="X526" s="396"/>
      <c r="Y526" s="396"/>
      <c r="Z526" s="396"/>
      <c r="AA526" s="396"/>
      <c r="AB526" s="396"/>
      <c r="AC526" s="396"/>
      <c r="AD526" s="396"/>
      <c r="AE526" s="396"/>
      <c r="AF526" s="396"/>
      <c r="AG526" s="396"/>
      <c r="AH526" s="396"/>
      <c r="AI526" s="396"/>
      <c r="AJ526" s="396"/>
      <c r="AK526" s="396"/>
    </row>
    <row r="527" spans="5:37">
      <c r="E527" s="395"/>
      <c r="F527" s="396"/>
      <c r="G527" s="396"/>
      <c r="H527" s="396"/>
      <c r="I527" s="396"/>
      <c r="J527" s="396"/>
      <c r="L527" s="396"/>
      <c r="M527" s="396"/>
      <c r="N527" s="396"/>
      <c r="O527" s="396"/>
      <c r="P527" s="396"/>
      <c r="Q527" s="396"/>
      <c r="R527" s="396"/>
      <c r="S527" s="396"/>
      <c r="T527" s="396"/>
      <c r="U527" s="396"/>
      <c r="V527" s="396"/>
      <c r="W527" s="396"/>
      <c r="X527" s="396"/>
      <c r="Y527" s="396"/>
      <c r="Z527" s="396"/>
      <c r="AA527" s="396"/>
      <c r="AB527" s="396"/>
      <c r="AC527" s="396"/>
      <c r="AD527" s="396"/>
      <c r="AE527" s="396"/>
      <c r="AF527" s="396"/>
      <c r="AG527" s="396"/>
      <c r="AH527" s="396"/>
      <c r="AI527" s="396"/>
      <c r="AJ527" s="396"/>
      <c r="AK527" s="396"/>
    </row>
    <row r="528" spans="5:37">
      <c r="E528" s="395"/>
      <c r="F528" s="396"/>
      <c r="G528" s="396"/>
      <c r="H528" s="396"/>
      <c r="I528" s="396"/>
      <c r="J528" s="396"/>
      <c r="L528" s="396"/>
      <c r="M528" s="396"/>
      <c r="N528" s="396"/>
      <c r="O528" s="396"/>
      <c r="P528" s="396"/>
      <c r="Q528" s="396"/>
      <c r="R528" s="396"/>
      <c r="S528" s="396"/>
      <c r="T528" s="396"/>
      <c r="U528" s="396"/>
      <c r="V528" s="396"/>
      <c r="W528" s="396"/>
      <c r="X528" s="396"/>
      <c r="Y528" s="396"/>
      <c r="Z528" s="396"/>
      <c r="AA528" s="396"/>
      <c r="AB528" s="396"/>
      <c r="AC528" s="396"/>
      <c r="AD528" s="396"/>
      <c r="AE528" s="396"/>
      <c r="AF528" s="396"/>
      <c r="AG528" s="396"/>
      <c r="AH528" s="396"/>
      <c r="AI528" s="396"/>
      <c r="AJ528" s="396"/>
      <c r="AK528" s="396"/>
    </row>
    <row r="529" spans="5:37">
      <c r="E529" s="395"/>
      <c r="F529" s="396"/>
      <c r="G529" s="396"/>
      <c r="H529" s="396"/>
      <c r="I529" s="396"/>
      <c r="J529" s="396"/>
      <c r="L529" s="396"/>
      <c r="M529" s="396"/>
      <c r="N529" s="396"/>
      <c r="O529" s="396"/>
      <c r="P529" s="396"/>
      <c r="Q529" s="396"/>
      <c r="R529" s="396"/>
      <c r="S529" s="396"/>
      <c r="T529" s="396"/>
      <c r="U529" s="396"/>
      <c r="V529" s="396"/>
      <c r="W529" s="396"/>
      <c r="X529" s="396"/>
      <c r="Y529" s="396"/>
      <c r="Z529" s="396"/>
      <c r="AA529" s="396"/>
      <c r="AB529" s="396"/>
      <c r="AC529" s="396"/>
      <c r="AD529" s="396"/>
      <c r="AE529" s="396"/>
      <c r="AF529" s="396"/>
      <c r="AG529" s="396"/>
      <c r="AH529" s="396"/>
      <c r="AI529" s="396"/>
      <c r="AJ529" s="396"/>
      <c r="AK529" s="396"/>
    </row>
    <row r="530" spans="5:37">
      <c r="E530" s="395"/>
      <c r="F530" s="396"/>
      <c r="G530" s="396"/>
      <c r="H530" s="396"/>
      <c r="I530" s="396"/>
      <c r="J530" s="396"/>
      <c r="L530" s="396"/>
      <c r="M530" s="396"/>
      <c r="N530" s="396"/>
      <c r="O530" s="396"/>
      <c r="P530" s="396"/>
      <c r="Q530" s="396"/>
      <c r="R530" s="396"/>
      <c r="S530" s="396"/>
      <c r="T530" s="396"/>
      <c r="U530" s="396"/>
      <c r="V530" s="396"/>
      <c r="W530" s="396"/>
      <c r="X530" s="396"/>
      <c r="Y530" s="396"/>
      <c r="Z530" s="396"/>
      <c r="AA530" s="396"/>
      <c r="AB530" s="396"/>
      <c r="AC530" s="396"/>
      <c r="AD530" s="396"/>
      <c r="AE530" s="396"/>
      <c r="AF530" s="396"/>
      <c r="AG530" s="396"/>
      <c r="AH530" s="396"/>
      <c r="AI530" s="396"/>
      <c r="AJ530" s="396"/>
      <c r="AK530" s="396"/>
    </row>
    <row r="531" spans="5:37">
      <c r="E531" s="395"/>
      <c r="F531" s="396"/>
      <c r="G531" s="396"/>
      <c r="H531" s="396"/>
      <c r="I531" s="396"/>
      <c r="J531" s="396"/>
      <c r="L531" s="396"/>
      <c r="M531" s="396"/>
      <c r="N531" s="396"/>
      <c r="O531" s="396"/>
      <c r="P531" s="396"/>
      <c r="Q531" s="396"/>
      <c r="R531" s="396"/>
      <c r="S531" s="396"/>
      <c r="T531" s="396"/>
      <c r="U531" s="396"/>
      <c r="V531" s="396"/>
      <c r="W531" s="396"/>
      <c r="X531" s="396"/>
      <c r="Y531" s="396"/>
      <c r="Z531" s="396"/>
      <c r="AA531" s="396"/>
      <c r="AB531" s="396"/>
      <c r="AC531" s="396"/>
      <c r="AD531" s="396"/>
      <c r="AE531" s="396"/>
      <c r="AF531" s="396"/>
      <c r="AG531" s="396"/>
      <c r="AH531" s="396"/>
      <c r="AI531" s="396"/>
      <c r="AJ531" s="396"/>
      <c r="AK531" s="396"/>
    </row>
    <row r="532" spans="5:37">
      <c r="E532" s="395"/>
      <c r="F532" s="396"/>
      <c r="G532" s="396"/>
      <c r="H532" s="396"/>
      <c r="I532" s="396"/>
      <c r="J532" s="396"/>
      <c r="L532" s="396"/>
      <c r="M532" s="396"/>
      <c r="N532" s="396"/>
      <c r="O532" s="396"/>
      <c r="P532" s="396"/>
      <c r="Q532" s="396"/>
      <c r="R532" s="396"/>
      <c r="S532" s="396"/>
      <c r="T532" s="396"/>
      <c r="U532" s="396"/>
      <c r="V532" s="396"/>
      <c r="W532" s="396"/>
      <c r="X532" s="396"/>
      <c r="Y532" s="396"/>
      <c r="Z532" s="396"/>
      <c r="AA532" s="396"/>
      <c r="AB532" s="396"/>
      <c r="AC532" s="396"/>
      <c r="AD532" s="396"/>
      <c r="AE532" s="396"/>
      <c r="AF532" s="396"/>
      <c r="AG532" s="396"/>
      <c r="AH532" s="396"/>
      <c r="AI532" s="396"/>
      <c r="AJ532" s="396"/>
      <c r="AK532" s="396"/>
    </row>
    <row r="533" spans="5:37">
      <c r="E533" s="395"/>
      <c r="F533" s="396"/>
      <c r="G533" s="396"/>
      <c r="H533" s="396"/>
      <c r="I533" s="396"/>
      <c r="J533" s="396"/>
      <c r="L533" s="396"/>
      <c r="M533" s="396"/>
      <c r="N533" s="396"/>
      <c r="O533" s="396"/>
      <c r="P533" s="396"/>
      <c r="Q533" s="396"/>
      <c r="R533" s="396"/>
      <c r="S533" s="396"/>
      <c r="T533" s="396"/>
      <c r="U533" s="396"/>
      <c r="V533" s="396"/>
      <c r="W533" s="396"/>
      <c r="X533" s="396"/>
      <c r="Y533" s="396"/>
      <c r="Z533" s="396"/>
      <c r="AA533" s="396"/>
      <c r="AB533" s="396"/>
      <c r="AC533" s="396"/>
      <c r="AD533" s="396"/>
      <c r="AE533" s="396"/>
      <c r="AF533" s="396"/>
      <c r="AG533" s="396"/>
      <c r="AH533" s="396"/>
      <c r="AI533" s="396"/>
      <c r="AJ533" s="396"/>
      <c r="AK533" s="396"/>
    </row>
    <row r="534" spans="5:37">
      <c r="E534" s="395"/>
      <c r="F534" s="396"/>
      <c r="G534" s="396"/>
      <c r="H534" s="396"/>
      <c r="I534" s="396"/>
      <c r="J534" s="396"/>
      <c r="L534" s="396"/>
      <c r="M534" s="396"/>
      <c r="N534" s="396"/>
      <c r="O534" s="396"/>
      <c r="P534" s="396"/>
      <c r="Q534" s="396"/>
      <c r="R534" s="396"/>
      <c r="S534" s="396"/>
      <c r="T534" s="396"/>
      <c r="U534" s="396"/>
      <c r="V534" s="396"/>
      <c r="W534" s="396"/>
      <c r="X534" s="396"/>
      <c r="Y534" s="396"/>
      <c r="Z534" s="396"/>
      <c r="AA534" s="396"/>
      <c r="AB534" s="396"/>
      <c r="AC534" s="396"/>
      <c r="AD534" s="396"/>
      <c r="AE534" s="396"/>
      <c r="AF534" s="396"/>
      <c r="AG534" s="396"/>
      <c r="AH534" s="396"/>
      <c r="AI534" s="396"/>
      <c r="AJ534" s="396"/>
      <c r="AK534" s="396"/>
    </row>
    <row r="535" spans="5:37">
      <c r="E535" s="395"/>
      <c r="F535" s="396"/>
      <c r="G535" s="396"/>
      <c r="H535" s="396"/>
      <c r="I535" s="396"/>
      <c r="J535" s="396"/>
      <c r="L535" s="396"/>
      <c r="M535" s="396"/>
      <c r="N535" s="396"/>
      <c r="O535" s="396"/>
      <c r="P535" s="396"/>
      <c r="Q535" s="396"/>
      <c r="R535" s="396"/>
      <c r="S535" s="396"/>
      <c r="T535" s="396"/>
      <c r="U535" s="396"/>
      <c r="V535" s="396"/>
      <c r="W535" s="396"/>
      <c r="X535" s="396"/>
      <c r="Y535" s="396"/>
      <c r="Z535" s="396"/>
      <c r="AA535" s="396"/>
      <c r="AB535" s="396"/>
      <c r="AC535" s="396"/>
      <c r="AD535" s="396"/>
      <c r="AE535" s="396"/>
      <c r="AF535" s="396"/>
      <c r="AG535" s="396"/>
      <c r="AH535" s="396"/>
      <c r="AI535" s="396"/>
      <c r="AJ535" s="396"/>
      <c r="AK535" s="396"/>
    </row>
    <row r="536" spans="5:37">
      <c r="E536" s="395"/>
      <c r="F536" s="396"/>
      <c r="G536" s="396"/>
      <c r="H536" s="396"/>
      <c r="I536" s="396"/>
      <c r="J536" s="396"/>
      <c r="L536" s="396"/>
      <c r="M536" s="396"/>
      <c r="N536" s="396"/>
      <c r="O536" s="396"/>
      <c r="P536" s="396"/>
      <c r="Q536" s="396"/>
      <c r="R536" s="396"/>
      <c r="S536" s="396"/>
      <c r="T536" s="396"/>
      <c r="U536" s="396"/>
      <c r="V536" s="396"/>
      <c r="W536" s="396"/>
      <c r="X536" s="396"/>
      <c r="Y536" s="396"/>
      <c r="Z536" s="396"/>
      <c r="AA536" s="396"/>
      <c r="AB536" s="396"/>
      <c r="AC536" s="396"/>
      <c r="AD536" s="396"/>
      <c r="AE536" s="396"/>
      <c r="AF536" s="396"/>
      <c r="AG536" s="396"/>
      <c r="AH536" s="396"/>
      <c r="AI536" s="396"/>
      <c r="AJ536" s="396"/>
      <c r="AK536" s="396"/>
    </row>
    <row r="537" spans="5:37">
      <c r="E537" s="395"/>
      <c r="F537" s="396"/>
      <c r="G537" s="396"/>
      <c r="H537" s="396"/>
      <c r="I537" s="396"/>
      <c r="J537" s="396"/>
      <c r="L537" s="396"/>
      <c r="M537" s="396"/>
      <c r="N537" s="396"/>
      <c r="O537" s="396"/>
      <c r="P537" s="396"/>
      <c r="Q537" s="396"/>
      <c r="R537" s="396"/>
      <c r="S537" s="396"/>
      <c r="T537" s="396"/>
      <c r="U537" s="396"/>
      <c r="V537" s="396"/>
      <c r="W537" s="396"/>
      <c r="X537" s="396"/>
      <c r="Y537" s="396"/>
      <c r="Z537" s="396"/>
      <c r="AA537" s="396"/>
      <c r="AB537" s="396"/>
      <c r="AC537" s="396"/>
      <c r="AD537" s="396"/>
      <c r="AE537" s="396"/>
      <c r="AF537" s="396"/>
      <c r="AG537" s="396"/>
      <c r="AH537" s="396"/>
      <c r="AI537" s="396"/>
      <c r="AJ537" s="396"/>
      <c r="AK537" s="396"/>
    </row>
    <row r="538" spans="5:37">
      <c r="E538" s="395"/>
      <c r="F538" s="396"/>
      <c r="G538" s="396"/>
      <c r="H538" s="396"/>
      <c r="I538" s="396"/>
      <c r="J538" s="396"/>
      <c r="L538" s="396"/>
      <c r="M538" s="396"/>
      <c r="N538" s="396"/>
      <c r="O538" s="396"/>
      <c r="P538" s="396"/>
      <c r="Q538" s="396"/>
      <c r="R538" s="396"/>
      <c r="S538" s="396"/>
      <c r="T538" s="396"/>
      <c r="U538" s="396"/>
      <c r="V538" s="396"/>
      <c r="W538" s="396"/>
      <c r="X538" s="396"/>
      <c r="Y538" s="396"/>
      <c r="Z538" s="396"/>
      <c r="AA538" s="396"/>
      <c r="AB538" s="396"/>
      <c r="AC538" s="396"/>
      <c r="AD538" s="396"/>
      <c r="AE538" s="396"/>
      <c r="AF538" s="396"/>
      <c r="AG538" s="396"/>
      <c r="AH538" s="396"/>
      <c r="AI538" s="396"/>
      <c r="AJ538" s="396"/>
      <c r="AK538" s="396"/>
    </row>
    <row r="539" spans="5:37">
      <c r="E539" s="395"/>
      <c r="F539" s="396"/>
      <c r="G539" s="396"/>
      <c r="H539" s="396"/>
      <c r="I539" s="396"/>
      <c r="J539" s="396"/>
      <c r="L539" s="396"/>
      <c r="M539" s="396"/>
      <c r="N539" s="396"/>
      <c r="O539" s="396"/>
      <c r="P539" s="396"/>
      <c r="Q539" s="396"/>
      <c r="R539" s="396"/>
      <c r="S539" s="396"/>
      <c r="T539" s="396"/>
      <c r="U539" s="396"/>
      <c r="V539" s="396"/>
      <c r="W539" s="396"/>
      <c r="X539" s="396"/>
      <c r="Y539" s="396"/>
      <c r="Z539" s="396"/>
      <c r="AA539" s="396"/>
      <c r="AB539" s="396"/>
      <c r="AC539" s="396"/>
      <c r="AD539" s="396"/>
      <c r="AE539" s="396"/>
      <c r="AF539" s="396"/>
      <c r="AG539" s="396"/>
      <c r="AH539" s="396"/>
      <c r="AI539" s="396"/>
      <c r="AJ539" s="396"/>
      <c r="AK539" s="396"/>
    </row>
    <row r="540" spans="5:37">
      <c r="E540" s="395"/>
      <c r="F540" s="396"/>
      <c r="G540" s="396"/>
      <c r="H540" s="396"/>
      <c r="I540" s="396"/>
      <c r="J540" s="396"/>
      <c r="L540" s="396"/>
      <c r="M540" s="396"/>
      <c r="N540" s="396"/>
      <c r="O540" s="396"/>
      <c r="P540" s="396"/>
      <c r="Q540" s="396"/>
      <c r="R540" s="396"/>
      <c r="S540" s="396"/>
      <c r="T540" s="396"/>
      <c r="U540" s="396"/>
      <c r="V540" s="396"/>
      <c r="W540" s="396"/>
      <c r="X540" s="396"/>
      <c r="Y540" s="396"/>
      <c r="Z540" s="396"/>
      <c r="AA540" s="396"/>
      <c r="AB540" s="396"/>
      <c r="AC540" s="396"/>
      <c r="AD540" s="396"/>
      <c r="AE540" s="396"/>
      <c r="AF540" s="396"/>
      <c r="AG540" s="396"/>
      <c r="AH540" s="396"/>
      <c r="AI540" s="396"/>
      <c r="AJ540" s="396"/>
      <c r="AK540" s="396"/>
    </row>
    <row r="541" spans="5:37">
      <c r="E541" s="395"/>
      <c r="F541" s="396"/>
      <c r="G541" s="396"/>
      <c r="H541" s="396"/>
      <c r="I541" s="396"/>
      <c r="J541" s="396"/>
      <c r="L541" s="396"/>
      <c r="M541" s="396"/>
      <c r="N541" s="396"/>
      <c r="O541" s="396"/>
      <c r="P541" s="396"/>
      <c r="Q541" s="396"/>
      <c r="R541" s="396"/>
      <c r="S541" s="396"/>
      <c r="T541" s="396"/>
      <c r="U541" s="396"/>
      <c r="V541" s="396"/>
      <c r="W541" s="396"/>
      <c r="X541" s="396"/>
      <c r="Y541" s="396"/>
      <c r="Z541" s="396"/>
      <c r="AA541" s="396"/>
      <c r="AB541" s="396"/>
      <c r="AC541" s="396"/>
      <c r="AD541" s="396"/>
      <c r="AE541" s="396"/>
      <c r="AF541" s="396"/>
      <c r="AG541" s="396"/>
      <c r="AH541" s="396"/>
      <c r="AI541" s="396"/>
      <c r="AJ541" s="396"/>
      <c r="AK541" s="396"/>
    </row>
    <row r="542" spans="5:37">
      <c r="E542" s="395"/>
      <c r="F542" s="396"/>
      <c r="G542" s="396"/>
      <c r="H542" s="396"/>
      <c r="I542" s="396"/>
      <c r="J542" s="396"/>
      <c r="L542" s="396"/>
      <c r="M542" s="396"/>
      <c r="N542" s="396"/>
      <c r="O542" s="396"/>
      <c r="P542" s="396"/>
      <c r="Q542" s="396"/>
      <c r="R542" s="396"/>
      <c r="S542" s="396"/>
      <c r="T542" s="396"/>
      <c r="U542" s="396"/>
      <c r="V542" s="396"/>
      <c r="W542" s="396"/>
      <c r="X542" s="396"/>
      <c r="Y542" s="396"/>
      <c r="Z542" s="396"/>
      <c r="AA542" s="396"/>
      <c r="AB542" s="396"/>
      <c r="AC542" s="396"/>
      <c r="AD542" s="396"/>
      <c r="AE542" s="396"/>
      <c r="AF542" s="396"/>
      <c r="AG542" s="396"/>
      <c r="AH542" s="396"/>
      <c r="AI542" s="396"/>
      <c r="AJ542" s="396"/>
      <c r="AK542" s="396"/>
    </row>
    <row r="543" spans="5:37">
      <c r="E543" s="395"/>
      <c r="F543" s="396"/>
      <c r="G543" s="396"/>
      <c r="H543" s="396"/>
      <c r="I543" s="396"/>
      <c r="J543" s="396"/>
      <c r="L543" s="396"/>
      <c r="M543" s="396"/>
      <c r="N543" s="396"/>
      <c r="O543" s="396"/>
      <c r="P543" s="396"/>
      <c r="Q543" s="396"/>
      <c r="R543" s="396"/>
      <c r="S543" s="396"/>
      <c r="T543" s="396"/>
      <c r="U543" s="396"/>
      <c r="V543" s="396"/>
      <c r="W543" s="396"/>
      <c r="X543" s="396"/>
      <c r="Y543" s="396"/>
      <c r="Z543" s="396"/>
      <c r="AA543" s="396"/>
      <c r="AB543" s="396"/>
      <c r="AC543" s="396"/>
      <c r="AD543" s="396"/>
      <c r="AE543" s="396"/>
      <c r="AF543" s="396"/>
      <c r="AG543" s="396"/>
      <c r="AH543" s="396"/>
      <c r="AI543" s="396"/>
      <c r="AJ543" s="396"/>
      <c r="AK543" s="396"/>
    </row>
    <row r="544" spans="5:37">
      <c r="E544" s="395"/>
      <c r="F544" s="396"/>
      <c r="G544" s="396"/>
      <c r="H544" s="396"/>
      <c r="I544" s="396"/>
      <c r="J544" s="396"/>
      <c r="L544" s="396"/>
      <c r="M544" s="396"/>
      <c r="N544" s="396"/>
      <c r="O544" s="396"/>
      <c r="P544" s="396"/>
      <c r="Q544" s="396"/>
      <c r="R544" s="396"/>
      <c r="S544" s="396"/>
      <c r="T544" s="396"/>
      <c r="U544" s="396"/>
      <c r="V544" s="396"/>
      <c r="W544" s="396"/>
      <c r="X544" s="396"/>
      <c r="Y544" s="396"/>
      <c r="Z544" s="396"/>
      <c r="AA544" s="396"/>
      <c r="AB544" s="396"/>
      <c r="AC544" s="396"/>
      <c r="AD544" s="396"/>
      <c r="AE544" s="396"/>
      <c r="AF544" s="396"/>
      <c r="AG544" s="396"/>
      <c r="AH544" s="396"/>
      <c r="AI544" s="396"/>
      <c r="AJ544" s="396"/>
      <c r="AK544" s="396"/>
    </row>
    <row r="545" spans="5:37">
      <c r="E545" s="395"/>
      <c r="F545" s="396"/>
      <c r="G545" s="396"/>
      <c r="H545" s="396"/>
      <c r="I545" s="396"/>
      <c r="J545" s="396"/>
      <c r="L545" s="396"/>
      <c r="M545" s="396"/>
      <c r="N545" s="396"/>
      <c r="O545" s="396"/>
      <c r="P545" s="396"/>
      <c r="Q545" s="396"/>
      <c r="R545" s="396"/>
      <c r="S545" s="396"/>
      <c r="T545" s="396"/>
      <c r="U545" s="396"/>
      <c r="V545" s="396"/>
      <c r="W545" s="396"/>
      <c r="X545" s="396"/>
      <c r="Y545" s="396"/>
      <c r="Z545" s="396"/>
      <c r="AA545" s="396"/>
      <c r="AB545" s="396"/>
      <c r="AC545" s="396"/>
      <c r="AD545" s="396"/>
      <c r="AE545" s="396"/>
      <c r="AF545" s="396"/>
      <c r="AG545" s="396"/>
      <c r="AH545" s="396"/>
      <c r="AI545" s="396"/>
      <c r="AJ545" s="396"/>
      <c r="AK545" s="396"/>
    </row>
    <row r="546" spans="5:37">
      <c r="E546" s="395"/>
      <c r="F546" s="396"/>
      <c r="G546" s="396"/>
      <c r="H546" s="396"/>
      <c r="I546" s="396"/>
      <c r="J546" s="396"/>
      <c r="L546" s="396"/>
      <c r="M546" s="396"/>
      <c r="N546" s="396"/>
      <c r="O546" s="396"/>
      <c r="P546" s="396"/>
      <c r="Q546" s="396"/>
      <c r="R546" s="396"/>
      <c r="S546" s="396"/>
      <c r="T546" s="396"/>
      <c r="U546" s="396"/>
      <c r="V546" s="396"/>
      <c r="W546" s="396"/>
      <c r="X546" s="396"/>
      <c r="Y546" s="396"/>
      <c r="Z546" s="396"/>
      <c r="AA546" s="396"/>
      <c r="AB546" s="396"/>
      <c r="AC546" s="396"/>
      <c r="AD546" s="396"/>
      <c r="AE546" s="396"/>
      <c r="AF546" s="396"/>
      <c r="AG546" s="396"/>
      <c r="AH546" s="396"/>
      <c r="AI546" s="396"/>
      <c r="AJ546" s="396"/>
      <c r="AK546" s="396"/>
    </row>
    <row r="547" spans="5:37">
      <c r="E547" s="395"/>
      <c r="F547" s="396"/>
      <c r="G547" s="396"/>
      <c r="H547" s="396"/>
      <c r="I547" s="396"/>
      <c r="J547" s="396"/>
      <c r="L547" s="396"/>
      <c r="M547" s="396"/>
      <c r="N547" s="396"/>
      <c r="O547" s="396"/>
      <c r="P547" s="396"/>
      <c r="Q547" s="396"/>
      <c r="R547" s="396"/>
      <c r="S547" s="396"/>
      <c r="T547" s="396"/>
      <c r="U547" s="396"/>
      <c r="V547" s="396"/>
      <c r="W547" s="396"/>
      <c r="X547" s="396"/>
      <c r="Y547" s="396"/>
      <c r="Z547" s="396"/>
      <c r="AA547" s="396"/>
      <c r="AB547" s="396"/>
      <c r="AC547" s="396"/>
      <c r="AD547" s="396"/>
      <c r="AE547" s="396"/>
      <c r="AF547" s="396"/>
      <c r="AG547" s="396"/>
      <c r="AH547" s="396"/>
      <c r="AI547" s="396"/>
      <c r="AJ547" s="396"/>
      <c r="AK547" s="396"/>
    </row>
    <row r="548" spans="5:37">
      <c r="E548" s="395"/>
      <c r="F548" s="396"/>
      <c r="G548" s="396"/>
      <c r="H548" s="396"/>
      <c r="I548" s="396"/>
      <c r="J548" s="396"/>
      <c r="L548" s="396"/>
      <c r="M548" s="396"/>
      <c r="N548" s="396"/>
      <c r="O548" s="396"/>
      <c r="P548" s="396"/>
      <c r="Q548" s="396"/>
      <c r="R548" s="396"/>
      <c r="S548" s="396"/>
      <c r="T548" s="396"/>
      <c r="U548" s="396"/>
      <c r="V548" s="396"/>
      <c r="W548" s="396"/>
      <c r="X548" s="396"/>
      <c r="Y548" s="396"/>
      <c r="Z548" s="396"/>
      <c r="AA548" s="396"/>
      <c r="AB548" s="396"/>
      <c r="AC548" s="396"/>
      <c r="AD548" s="396"/>
      <c r="AE548" s="396"/>
      <c r="AF548" s="396"/>
      <c r="AG548" s="396"/>
      <c r="AH548" s="396"/>
      <c r="AI548" s="396"/>
      <c r="AJ548" s="396"/>
      <c r="AK548" s="396"/>
    </row>
    <row r="549" spans="5:37">
      <c r="E549" s="395"/>
      <c r="F549" s="396"/>
      <c r="G549" s="396"/>
      <c r="H549" s="396"/>
      <c r="I549" s="396"/>
      <c r="J549" s="396"/>
      <c r="L549" s="396"/>
      <c r="M549" s="396"/>
      <c r="N549" s="396"/>
      <c r="O549" s="396"/>
      <c r="P549" s="396"/>
      <c r="Q549" s="396"/>
      <c r="R549" s="396"/>
      <c r="S549" s="396"/>
      <c r="T549" s="396"/>
      <c r="U549" s="396"/>
      <c r="V549" s="396"/>
      <c r="W549" s="396"/>
      <c r="X549" s="396"/>
      <c r="Y549" s="396"/>
      <c r="Z549" s="396"/>
      <c r="AA549" s="396"/>
      <c r="AB549" s="396"/>
      <c r="AC549" s="396"/>
      <c r="AD549" s="396"/>
      <c r="AE549" s="396"/>
      <c r="AF549" s="396"/>
      <c r="AG549" s="396"/>
      <c r="AH549" s="396"/>
      <c r="AI549" s="396"/>
      <c r="AJ549" s="396"/>
      <c r="AK549" s="396"/>
    </row>
    <row r="550" spans="5:37">
      <c r="E550" s="395"/>
      <c r="F550" s="396"/>
      <c r="G550" s="396"/>
      <c r="H550" s="396"/>
      <c r="I550" s="396"/>
      <c r="J550" s="396"/>
      <c r="L550" s="396"/>
      <c r="M550" s="396"/>
      <c r="N550" s="396"/>
      <c r="O550" s="396"/>
      <c r="P550" s="396"/>
      <c r="Q550" s="396"/>
      <c r="R550" s="396"/>
      <c r="S550" s="396"/>
      <c r="T550" s="396"/>
      <c r="U550" s="396"/>
      <c r="V550" s="396"/>
      <c r="W550" s="396"/>
      <c r="X550" s="396"/>
      <c r="Y550" s="396"/>
      <c r="Z550" s="396"/>
      <c r="AA550" s="396"/>
      <c r="AB550" s="396"/>
      <c r="AC550" s="396"/>
      <c r="AD550" s="396"/>
      <c r="AE550" s="396"/>
      <c r="AF550" s="396"/>
      <c r="AG550" s="396"/>
      <c r="AH550" s="396"/>
      <c r="AI550" s="396"/>
      <c r="AJ550" s="396"/>
      <c r="AK550" s="396"/>
    </row>
    <row r="551" spans="5:37">
      <c r="E551" s="395"/>
      <c r="F551" s="396"/>
      <c r="G551" s="396"/>
      <c r="H551" s="396"/>
      <c r="I551" s="396"/>
      <c r="J551" s="396"/>
      <c r="L551" s="396"/>
      <c r="M551" s="396"/>
      <c r="N551" s="396"/>
      <c r="O551" s="396"/>
      <c r="P551" s="396"/>
      <c r="Q551" s="396"/>
      <c r="R551" s="396"/>
      <c r="S551" s="396"/>
      <c r="T551" s="396"/>
      <c r="U551" s="396"/>
      <c r="V551" s="396"/>
      <c r="W551" s="396"/>
      <c r="X551" s="396"/>
      <c r="Y551" s="396"/>
      <c r="Z551" s="396"/>
      <c r="AA551" s="396"/>
      <c r="AB551" s="396"/>
      <c r="AC551" s="396"/>
      <c r="AD551" s="396"/>
      <c r="AE551" s="396"/>
      <c r="AF551" s="396"/>
      <c r="AG551" s="396"/>
      <c r="AH551" s="396"/>
      <c r="AI551" s="396"/>
      <c r="AJ551" s="396"/>
      <c r="AK551" s="396"/>
    </row>
    <row r="552" spans="5:37">
      <c r="E552" s="395"/>
      <c r="F552" s="396"/>
      <c r="G552" s="396"/>
      <c r="H552" s="396"/>
      <c r="I552" s="396"/>
      <c r="J552" s="396"/>
      <c r="L552" s="396"/>
      <c r="M552" s="396"/>
      <c r="N552" s="396"/>
      <c r="O552" s="396"/>
      <c r="P552" s="396"/>
      <c r="Q552" s="396"/>
      <c r="R552" s="396"/>
      <c r="S552" s="396"/>
      <c r="T552" s="396"/>
      <c r="U552" s="396"/>
      <c r="V552" s="396"/>
      <c r="W552" s="396"/>
      <c r="X552" s="396"/>
      <c r="Y552" s="396"/>
      <c r="Z552" s="396"/>
      <c r="AA552" s="396"/>
      <c r="AB552" s="396"/>
      <c r="AC552" s="396"/>
      <c r="AD552" s="396"/>
      <c r="AE552" s="396"/>
      <c r="AF552" s="396"/>
      <c r="AG552" s="396"/>
      <c r="AH552" s="396"/>
      <c r="AI552" s="396"/>
      <c r="AJ552" s="396"/>
      <c r="AK552" s="396"/>
    </row>
    <row r="553" spans="5:37">
      <c r="E553" s="395"/>
      <c r="F553" s="396"/>
      <c r="G553" s="396"/>
      <c r="H553" s="396"/>
      <c r="I553" s="396"/>
      <c r="J553" s="396"/>
      <c r="L553" s="396"/>
      <c r="M553" s="396"/>
      <c r="N553" s="396"/>
      <c r="O553" s="396"/>
      <c r="P553" s="396"/>
      <c r="Q553" s="396"/>
      <c r="R553" s="396"/>
      <c r="S553" s="396"/>
      <c r="T553" s="396"/>
      <c r="U553" s="396"/>
      <c r="V553" s="396"/>
      <c r="W553" s="396"/>
      <c r="X553" s="396"/>
      <c r="Y553" s="396"/>
      <c r="Z553" s="396"/>
      <c r="AA553" s="396"/>
      <c r="AB553" s="396"/>
      <c r="AC553" s="396"/>
      <c r="AD553" s="396"/>
      <c r="AE553" s="396"/>
      <c r="AF553" s="396"/>
      <c r="AG553" s="396"/>
      <c r="AH553" s="396"/>
      <c r="AI553" s="396"/>
      <c r="AJ553" s="396"/>
      <c r="AK553" s="396"/>
    </row>
    <row r="554" spans="5:37">
      <c r="E554" s="395"/>
      <c r="F554" s="396"/>
      <c r="G554" s="396"/>
      <c r="H554" s="396"/>
      <c r="I554" s="396"/>
      <c r="J554" s="396"/>
      <c r="L554" s="396"/>
      <c r="M554" s="396"/>
      <c r="N554" s="396"/>
      <c r="O554" s="396"/>
      <c r="P554" s="396"/>
      <c r="Q554" s="396"/>
      <c r="R554" s="396"/>
      <c r="S554" s="396"/>
      <c r="T554" s="396"/>
      <c r="U554" s="396"/>
      <c r="V554" s="396"/>
      <c r="W554" s="396"/>
      <c r="X554" s="396"/>
      <c r="Y554" s="396"/>
      <c r="Z554" s="396"/>
      <c r="AA554" s="396"/>
      <c r="AB554" s="396"/>
      <c r="AC554" s="396"/>
      <c r="AD554" s="396"/>
      <c r="AE554" s="396"/>
      <c r="AF554" s="396"/>
      <c r="AG554" s="396"/>
      <c r="AH554" s="396"/>
      <c r="AI554" s="396"/>
      <c r="AJ554" s="396"/>
      <c r="AK554" s="396"/>
    </row>
    <row r="555" spans="5:37">
      <c r="E555" s="395"/>
      <c r="F555" s="396"/>
      <c r="G555" s="396"/>
      <c r="H555" s="396"/>
      <c r="I555" s="396"/>
      <c r="J555" s="396"/>
      <c r="L555" s="396"/>
      <c r="M555" s="396"/>
      <c r="N555" s="396"/>
      <c r="O555" s="396"/>
      <c r="P555" s="396"/>
      <c r="Q555" s="396"/>
      <c r="R555" s="396"/>
      <c r="S555" s="396"/>
      <c r="T555" s="396"/>
      <c r="U555" s="396"/>
      <c r="V555" s="396"/>
      <c r="W555" s="396"/>
      <c r="X555" s="396"/>
      <c r="Y555" s="396"/>
      <c r="Z555" s="396"/>
      <c r="AA555" s="396"/>
      <c r="AB555" s="396"/>
      <c r="AC555" s="396"/>
      <c r="AD555" s="396"/>
      <c r="AE555" s="396"/>
      <c r="AF555" s="396"/>
      <c r="AG555" s="396"/>
      <c r="AH555" s="396"/>
      <c r="AI555" s="396"/>
      <c r="AJ555" s="396"/>
      <c r="AK555" s="396"/>
    </row>
    <row r="556" spans="5:37">
      <c r="E556" s="395"/>
      <c r="F556" s="396"/>
      <c r="G556" s="396"/>
      <c r="H556" s="396"/>
      <c r="I556" s="396"/>
      <c r="J556" s="396"/>
      <c r="L556" s="396"/>
      <c r="M556" s="396"/>
      <c r="N556" s="396"/>
      <c r="O556" s="396"/>
      <c r="P556" s="396"/>
      <c r="Q556" s="396"/>
      <c r="R556" s="396"/>
      <c r="S556" s="396"/>
      <c r="T556" s="396"/>
      <c r="U556" s="396"/>
      <c r="V556" s="396"/>
      <c r="W556" s="396"/>
      <c r="X556" s="396"/>
      <c r="Y556" s="396"/>
      <c r="Z556" s="396"/>
      <c r="AA556" s="396"/>
      <c r="AB556" s="396"/>
      <c r="AC556" s="396"/>
      <c r="AD556" s="396"/>
      <c r="AE556" s="396"/>
      <c r="AF556" s="396"/>
      <c r="AG556" s="396"/>
      <c r="AH556" s="396"/>
      <c r="AI556" s="396"/>
      <c r="AJ556" s="396"/>
      <c r="AK556" s="396"/>
    </row>
    <row r="557" spans="5:37">
      <c r="E557" s="395"/>
      <c r="F557" s="396"/>
      <c r="G557" s="396"/>
      <c r="H557" s="396"/>
      <c r="I557" s="396"/>
      <c r="J557" s="396"/>
      <c r="L557" s="396"/>
      <c r="M557" s="396"/>
      <c r="N557" s="396"/>
      <c r="O557" s="396"/>
      <c r="P557" s="396"/>
      <c r="Q557" s="396"/>
      <c r="R557" s="396"/>
      <c r="S557" s="396"/>
      <c r="T557" s="396"/>
      <c r="U557" s="396"/>
      <c r="V557" s="396"/>
      <c r="W557" s="396"/>
      <c r="X557" s="396"/>
      <c r="Y557" s="396"/>
      <c r="Z557" s="396"/>
      <c r="AA557" s="396"/>
      <c r="AB557" s="396"/>
      <c r="AC557" s="396"/>
      <c r="AD557" s="396"/>
      <c r="AE557" s="396"/>
      <c r="AF557" s="396"/>
      <c r="AG557" s="396"/>
      <c r="AH557" s="396"/>
      <c r="AI557" s="396"/>
      <c r="AJ557" s="396"/>
      <c r="AK557" s="396"/>
    </row>
    <row r="558" spans="5:37">
      <c r="E558" s="395"/>
      <c r="F558" s="396"/>
      <c r="G558" s="396"/>
      <c r="H558" s="396"/>
      <c r="I558" s="396"/>
      <c r="J558" s="396"/>
      <c r="L558" s="396"/>
      <c r="M558" s="396"/>
      <c r="N558" s="396"/>
      <c r="O558" s="396"/>
      <c r="P558" s="396"/>
      <c r="Q558" s="396"/>
      <c r="R558" s="396"/>
      <c r="S558" s="396"/>
      <c r="T558" s="396"/>
      <c r="U558" s="396"/>
      <c r="V558" s="396"/>
      <c r="W558" s="396"/>
      <c r="X558" s="396"/>
      <c r="Y558" s="396"/>
      <c r="Z558" s="396"/>
      <c r="AA558" s="396"/>
      <c r="AB558" s="396"/>
      <c r="AC558" s="396"/>
      <c r="AD558" s="396"/>
      <c r="AE558" s="396"/>
      <c r="AF558" s="396"/>
      <c r="AG558" s="396"/>
      <c r="AH558" s="396"/>
      <c r="AI558" s="396"/>
      <c r="AJ558" s="396"/>
      <c r="AK558" s="396"/>
    </row>
    <row r="559" spans="5:37">
      <c r="E559" s="395"/>
      <c r="F559" s="396"/>
      <c r="G559" s="396"/>
      <c r="H559" s="396"/>
      <c r="I559" s="396"/>
      <c r="J559" s="396"/>
      <c r="L559" s="396"/>
      <c r="M559" s="396"/>
      <c r="N559" s="396"/>
      <c r="O559" s="396"/>
      <c r="P559" s="396"/>
      <c r="Q559" s="396"/>
      <c r="R559" s="396"/>
      <c r="S559" s="396"/>
      <c r="T559" s="396"/>
      <c r="U559" s="396"/>
      <c r="V559" s="396"/>
      <c r="W559" s="396"/>
      <c r="X559" s="396"/>
      <c r="Y559" s="396"/>
      <c r="Z559" s="396"/>
      <c r="AA559" s="396"/>
      <c r="AB559" s="396"/>
      <c r="AC559" s="396"/>
      <c r="AD559" s="396"/>
      <c r="AE559" s="396"/>
      <c r="AF559" s="396"/>
      <c r="AG559" s="396"/>
      <c r="AH559" s="396"/>
      <c r="AI559" s="396"/>
      <c r="AJ559" s="396"/>
      <c r="AK559" s="396"/>
    </row>
    <row r="560" spans="5:37">
      <c r="E560" s="395"/>
      <c r="F560" s="396"/>
      <c r="G560" s="396"/>
      <c r="H560" s="396"/>
      <c r="I560" s="396"/>
      <c r="J560" s="396"/>
      <c r="L560" s="396"/>
      <c r="M560" s="396"/>
      <c r="N560" s="396"/>
      <c r="O560" s="396"/>
      <c r="P560" s="396"/>
      <c r="Q560" s="396"/>
      <c r="R560" s="396"/>
      <c r="S560" s="396"/>
      <c r="T560" s="396"/>
      <c r="U560" s="396"/>
      <c r="V560" s="396"/>
      <c r="W560" s="396"/>
      <c r="X560" s="396"/>
      <c r="Y560" s="396"/>
      <c r="Z560" s="396"/>
      <c r="AA560" s="396"/>
      <c r="AB560" s="396"/>
      <c r="AC560" s="396"/>
      <c r="AD560" s="396"/>
      <c r="AE560" s="396"/>
      <c r="AF560" s="396"/>
      <c r="AG560" s="396"/>
      <c r="AH560" s="396"/>
      <c r="AI560" s="396"/>
      <c r="AJ560" s="396"/>
      <c r="AK560" s="396"/>
    </row>
    <row r="561" spans="5:37">
      <c r="E561" s="395"/>
      <c r="F561" s="396"/>
      <c r="G561" s="396"/>
      <c r="H561" s="396"/>
      <c r="I561" s="396"/>
      <c r="J561" s="396"/>
      <c r="L561" s="396"/>
      <c r="M561" s="396"/>
      <c r="N561" s="396"/>
      <c r="O561" s="396"/>
      <c r="P561" s="396"/>
      <c r="Q561" s="396"/>
      <c r="R561" s="396"/>
      <c r="S561" s="396"/>
      <c r="T561" s="396"/>
      <c r="U561" s="396"/>
      <c r="V561" s="396"/>
      <c r="W561" s="396"/>
      <c r="X561" s="396"/>
      <c r="Y561" s="396"/>
      <c r="Z561" s="396"/>
      <c r="AA561" s="396"/>
      <c r="AB561" s="396"/>
      <c r="AC561" s="396"/>
      <c r="AD561" s="396"/>
      <c r="AE561" s="396"/>
      <c r="AF561" s="396"/>
      <c r="AG561" s="396"/>
      <c r="AH561" s="396"/>
      <c r="AI561" s="396"/>
      <c r="AJ561" s="396"/>
      <c r="AK561" s="396"/>
    </row>
    <row r="562" spans="5:37">
      <c r="E562" s="395"/>
      <c r="F562" s="396"/>
      <c r="G562" s="396"/>
      <c r="H562" s="396"/>
      <c r="I562" s="396"/>
      <c r="J562" s="396"/>
      <c r="L562" s="396"/>
      <c r="M562" s="396"/>
      <c r="N562" s="396"/>
      <c r="O562" s="396"/>
      <c r="P562" s="396"/>
      <c r="Q562" s="396"/>
      <c r="R562" s="396"/>
      <c r="S562" s="396"/>
      <c r="T562" s="396"/>
      <c r="U562" s="396"/>
      <c r="V562" s="396"/>
      <c r="W562" s="396"/>
      <c r="X562" s="396"/>
      <c r="Y562" s="396"/>
      <c r="Z562" s="396"/>
      <c r="AA562" s="396"/>
      <c r="AB562" s="396"/>
      <c r="AC562" s="396"/>
      <c r="AD562" s="396"/>
      <c r="AE562" s="396"/>
      <c r="AF562" s="396"/>
      <c r="AG562" s="396"/>
      <c r="AH562" s="396"/>
      <c r="AI562" s="396"/>
      <c r="AJ562" s="396"/>
      <c r="AK562" s="396"/>
    </row>
    <row r="563" spans="5:37">
      <c r="E563" s="395"/>
      <c r="F563" s="396"/>
      <c r="G563" s="396"/>
      <c r="H563" s="396"/>
      <c r="I563" s="396"/>
      <c r="J563" s="396"/>
      <c r="L563" s="396"/>
      <c r="M563" s="396"/>
      <c r="N563" s="396"/>
      <c r="O563" s="396"/>
      <c r="P563" s="396"/>
      <c r="Q563" s="396"/>
      <c r="R563" s="396"/>
      <c r="S563" s="396"/>
      <c r="T563" s="396"/>
      <c r="U563" s="396"/>
      <c r="V563" s="396"/>
      <c r="W563" s="396"/>
      <c r="X563" s="396"/>
      <c r="Y563" s="396"/>
      <c r="Z563" s="396"/>
      <c r="AA563" s="396"/>
      <c r="AB563" s="396"/>
      <c r="AC563" s="396"/>
      <c r="AD563" s="396"/>
      <c r="AE563" s="396"/>
      <c r="AF563" s="396"/>
      <c r="AG563" s="396"/>
      <c r="AH563" s="396"/>
      <c r="AI563" s="396"/>
      <c r="AJ563" s="396"/>
      <c r="AK563" s="396"/>
    </row>
    <row r="564" spans="5:37">
      <c r="E564" s="395"/>
      <c r="F564" s="396"/>
      <c r="G564" s="396"/>
      <c r="H564" s="396"/>
      <c r="I564" s="396"/>
      <c r="J564" s="396"/>
      <c r="L564" s="396"/>
      <c r="M564" s="396"/>
      <c r="N564" s="396"/>
      <c r="O564" s="396"/>
      <c r="P564" s="396"/>
      <c r="Q564" s="396"/>
      <c r="R564" s="396"/>
      <c r="S564" s="396"/>
      <c r="T564" s="396"/>
      <c r="U564" s="396"/>
      <c r="V564" s="396"/>
      <c r="W564" s="396"/>
      <c r="X564" s="396"/>
      <c r="Y564" s="396"/>
      <c r="Z564" s="396"/>
      <c r="AA564" s="396"/>
      <c r="AB564" s="396"/>
      <c r="AC564" s="396"/>
      <c r="AD564" s="396"/>
      <c r="AE564" s="396"/>
      <c r="AF564" s="396"/>
      <c r="AG564" s="396"/>
      <c r="AH564" s="396"/>
      <c r="AI564" s="396"/>
      <c r="AJ564" s="396"/>
      <c r="AK564" s="396"/>
    </row>
    <row r="565" spans="5:37">
      <c r="E565" s="395"/>
      <c r="F565" s="396"/>
      <c r="G565" s="396"/>
      <c r="H565" s="396"/>
      <c r="I565" s="396"/>
      <c r="J565" s="396"/>
      <c r="L565" s="396"/>
      <c r="M565" s="396"/>
      <c r="N565" s="396"/>
      <c r="O565" s="396"/>
      <c r="P565" s="396"/>
      <c r="Q565" s="396"/>
      <c r="R565" s="396"/>
      <c r="S565" s="396"/>
      <c r="T565" s="396"/>
      <c r="U565" s="396"/>
      <c r="V565" s="396"/>
      <c r="W565" s="396"/>
      <c r="X565" s="396"/>
      <c r="Y565" s="396"/>
      <c r="Z565" s="396"/>
      <c r="AA565" s="396"/>
      <c r="AB565" s="396"/>
      <c r="AC565" s="396"/>
      <c r="AD565" s="396"/>
      <c r="AE565" s="396"/>
      <c r="AF565" s="396"/>
      <c r="AG565" s="396"/>
      <c r="AH565" s="396"/>
      <c r="AI565" s="396"/>
      <c r="AJ565" s="396"/>
      <c r="AK565" s="396"/>
    </row>
    <row r="566" spans="5:37">
      <c r="E566" s="395"/>
      <c r="F566" s="396"/>
      <c r="G566" s="396"/>
      <c r="H566" s="396"/>
      <c r="I566" s="396"/>
      <c r="J566" s="396"/>
      <c r="L566" s="396"/>
      <c r="M566" s="396"/>
      <c r="N566" s="396"/>
      <c r="O566" s="396"/>
      <c r="P566" s="396"/>
      <c r="Q566" s="396"/>
      <c r="R566" s="396"/>
      <c r="S566" s="396"/>
      <c r="T566" s="396"/>
      <c r="U566" s="396"/>
      <c r="V566" s="396"/>
      <c r="W566" s="396"/>
      <c r="X566" s="396"/>
      <c r="Y566" s="396"/>
      <c r="Z566" s="396"/>
      <c r="AA566" s="396"/>
      <c r="AB566" s="396"/>
      <c r="AC566" s="396"/>
      <c r="AD566" s="396"/>
      <c r="AE566" s="396"/>
      <c r="AF566" s="396"/>
      <c r="AG566" s="396"/>
      <c r="AH566" s="396"/>
      <c r="AI566" s="396"/>
      <c r="AJ566" s="396"/>
      <c r="AK566" s="396"/>
    </row>
    <row r="567" spans="5:37">
      <c r="E567" s="395"/>
      <c r="F567" s="396"/>
      <c r="G567" s="396"/>
      <c r="H567" s="396"/>
      <c r="I567" s="396"/>
      <c r="J567" s="396"/>
      <c r="L567" s="396"/>
      <c r="M567" s="396"/>
      <c r="N567" s="396"/>
      <c r="O567" s="396"/>
      <c r="P567" s="396"/>
      <c r="Q567" s="396"/>
      <c r="R567" s="396"/>
      <c r="S567" s="396"/>
      <c r="T567" s="396"/>
      <c r="U567" s="396"/>
      <c r="V567" s="396"/>
      <c r="W567" s="396"/>
      <c r="X567" s="396"/>
      <c r="Y567" s="396"/>
      <c r="Z567" s="396"/>
      <c r="AA567" s="396"/>
      <c r="AB567" s="396"/>
      <c r="AC567" s="396"/>
      <c r="AD567" s="396"/>
      <c r="AE567" s="396"/>
      <c r="AF567" s="396"/>
      <c r="AG567" s="396"/>
      <c r="AH567" s="396"/>
      <c r="AI567" s="396"/>
      <c r="AJ567" s="396"/>
      <c r="AK567" s="396"/>
    </row>
    <row r="568" spans="5:37">
      <c r="E568" s="395"/>
      <c r="F568" s="396"/>
      <c r="G568" s="396"/>
      <c r="H568" s="396"/>
      <c r="I568" s="396"/>
      <c r="J568" s="396"/>
      <c r="L568" s="396"/>
      <c r="M568" s="396"/>
      <c r="N568" s="396"/>
      <c r="O568" s="396"/>
      <c r="P568" s="396"/>
      <c r="Q568" s="396"/>
      <c r="R568" s="396"/>
      <c r="S568" s="396"/>
      <c r="T568" s="396"/>
      <c r="U568" s="396"/>
      <c r="V568" s="396"/>
      <c r="W568" s="396"/>
      <c r="X568" s="396"/>
      <c r="Y568" s="396"/>
      <c r="Z568" s="396"/>
      <c r="AA568" s="396"/>
      <c r="AB568" s="396"/>
      <c r="AC568" s="396"/>
      <c r="AD568" s="396"/>
      <c r="AE568" s="396"/>
      <c r="AF568" s="396"/>
      <c r="AG568" s="396"/>
      <c r="AH568" s="396"/>
      <c r="AI568" s="396"/>
      <c r="AJ568" s="396"/>
      <c r="AK568" s="396"/>
    </row>
    <row r="569" spans="5:37">
      <c r="E569" s="395"/>
      <c r="F569" s="396"/>
      <c r="G569" s="396"/>
      <c r="H569" s="396"/>
      <c r="I569" s="396"/>
      <c r="J569" s="396"/>
      <c r="L569" s="396"/>
      <c r="M569" s="396"/>
      <c r="N569" s="396"/>
      <c r="O569" s="396"/>
      <c r="P569" s="396"/>
      <c r="Q569" s="396"/>
      <c r="R569" s="396"/>
      <c r="S569" s="396"/>
      <c r="T569" s="396"/>
      <c r="U569" s="396"/>
      <c r="V569" s="396"/>
      <c r="W569" s="396"/>
      <c r="X569" s="396"/>
      <c r="Y569" s="396"/>
      <c r="Z569" s="396"/>
      <c r="AA569" s="396"/>
      <c r="AB569" s="396"/>
      <c r="AC569" s="396"/>
      <c r="AD569" s="396"/>
      <c r="AE569" s="396"/>
      <c r="AF569" s="396"/>
      <c r="AG569" s="396"/>
      <c r="AH569" s="396"/>
      <c r="AI569" s="396"/>
      <c r="AJ569" s="396"/>
      <c r="AK569" s="396"/>
    </row>
    <row r="570" spans="5:37">
      <c r="E570" s="395"/>
      <c r="F570" s="396"/>
      <c r="G570" s="396"/>
      <c r="H570" s="396"/>
      <c r="I570" s="396"/>
      <c r="J570" s="396"/>
      <c r="L570" s="396"/>
      <c r="M570" s="396"/>
      <c r="N570" s="396"/>
      <c r="O570" s="396"/>
      <c r="P570" s="396"/>
      <c r="Q570" s="396"/>
      <c r="R570" s="396"/>
      <c r="S570" s="396"/>
      <c r="T570" s="396"/>
      <c r="U570" s="396"/>
      <c r="V570" s="396"/>
      <c r="W570" s="396"/>
      <c r="X570" s="396"/>
      <c r="Y570" s="396"/>
      <c r="Z570" s="396"/>
      <c r="AA570" s="396"/>
      <c r="AB570" s="396"/>
      <c r="AC570" s="396"/>
      <c r="AD570" s="396"/>
      <c r="AE570" s="396"/>
      <c r="AF570" s="396"/>
      <c r="AG570" s="396"/>
      <c r="AH570" s="396"/>
      <c r="AI570" s="396"/>
      <c r="AJ570" s="396"/>
      <c r="AK570" s="396"/>
    </row>
    <row r="571" spans="5:37">
      <c r="E571" s="395"/>
      <c r="F571" s="396"/>
      <c r="G571" s="396"/>
      <c r="H571" s="396"/>
      <c r="I571" s="396"/>
      <c r="J571" s="396"/>
      <c r="L571" s="396"/>
      <c r="M571" s="396"/>
      <c r="N571" s="396"/>
      <c r="O571" s="396"/>
      <c r="P571" s="396"/>
      <c r="Q571" s="396"/>
      <c r="R571" s="396"/>
      <c r="S571" s="396"/>
      <c r="T571" s="396"/>
      <c r="U571" s="396"/>
      <c r="V571" s="396"/>
      <c r="W571" s="396"/>
      <c r="X571" s="396"/>
      <c r="Y571" s="396"/>
      <c r="Z571" s="396"/>
      <c r="AA571" s="396"/>
      <c r="AB571" s="396"/>
      <c r="AC571" s="396"/>
      <c r="AD571" s="396"/>
      <c r="AE571" s="396"/>
      <c r="AF571" s="396"/>
      <c r="AG571" s="396"/>
      <c r="AH571" s="396"/>
      <c r="AI571" s="396"/>
      <c r="AJ571" s="396"/>
      <c r="AK571" s="396"/>
    </row>
    <row r="572" spans="5:37">
      <c r="E572" s="395"/>
      <c r="F572" s="396"/>
      <c r="G572" s="396"/>
      <c r="H572" s="396"/>
      <c r="I572" s="396"/>
      <c r="J572" s="396"/>
      <c r="L572" s="396"/>
      <c r="M572" s="396"/>
      <c r="N572" s="396"/>
      <c r="O572" s="396"/>
      <c r="P572" s="396"/>
      <c r="Q572" s="396"/>
      <c r="R572" s="396"/>
      <c r="S572" s="396"/>
      <c r="T572" s="396"/>
      <c r="U572" s="396"/>
      <c r="V572" s="396"/>
      <c r="W572" s="396"/>
      <c r="X572" s="396"/>
      <c r="Y572" s="396"/>
      <c r="Z572" s="396"/>
      <c r="AA572" s="396"/>
      <c r="AB572" s="396"/>
      <c r="AC572" s="396"/>
      <c r="AD572" s="396"/>
      <c r="AE572" s="396"/>
      <c r="AF572" s="396"/>
      <c r="AG572" s="396"/>
      <c r="AH572" s="396"/>
      <c r="AI572" s="396"/>
      <c r="AJ572" s="396"/>
      <c r="AK572" s="396"/>
    </row>
    <row r="573" spans="5:37">
      <c r="E573" s="395"/>
      <c r="F573" s="396"/>
      <c r="G573" s="396"/>
      <c r="H573" s="396"/>
      <c r="I573" s="396"/>
      <c r="J573" s="396"/>
      <c r="L573" s="396"/>
      <c r="M573" s="396"/>
      <c r="N573" s="396"/>
      <c r="O573" s="396"/>
      <c r="P573" s="396"/>
      <c r="Q573" s="396"/>
      <c r="R573" s="396"/>
      <c r="S573" s="396"/>
      <c r="T573" s="396"/>
      <c r="U573" s="396"/>
      <c r="V573" s="396"/>
      <c r="W573" s="396"/>
      <c r="X573" s="396"/>
      <c r="Y573" s="396"/>
      <c r="Z573" s="396"/>
      <c r="AA573" s="396"/>
      <c r="AB573" s="396"/>
      <c r="AC573" s="396"/>
      <c r="AD573" s="396"/>
      <c r="AE573" s="396"/>
      <c r="AF573" s="396"/>
      <c r="AG573" s="396"/>
      <c r="AH573" s="396"/>
      <c r="AI573" s="396"/>
      <c r="AJ573" s="396"/>
      <c r="AK573" s="396"/>
    </row>
    <row r="574" spans="5:37">
      <c r="E574" s="395"/>
      <c r="F574" s="396"/>
      <c r="G574" s="396"/>
      <c r="H574" s="396"/>
      <c r="I574" s="396"/>
      <c r="J574" s="396"/>
      <c r="L574" s="396"/>
      <c r="M574" s="396"/>
      <c r="N574" s="396"/>
      <c r="O574" s="396"/>
      <c r="P574" s="396"/>
      <c r="Q574" s="396"/>
      <c r="R574" s="396"/>
      <c r="S574" s="396"/>
      <c r="T574" s="396"/>
      <c r="U574" s="396"/>
      <c r="V574" s="396"/>
      <c r="W574" s="396"/>
      <c r="X574" s="396"/>
      <c r="Y574" s="396"/>
      <c r="Z574" s="396"/>
      <c r="AA574" s="396"/>
      <c r="AB574" s="396"/>
      <c r="AC574" s="396"/>
      <c r="AD574" s="396"/>
      <c r="AE574" s="396"/>
      <c r="AF574" s="396"/>
      <c r="AG574" s="396"/>
      <c r="AH574" s="396"/>
      <c r="AI574" s="396"/>
      <c r="AJ574" s="396"/>
      <c r="AK574" s="396"/>
    </row>
    <row r="575" spans="5:37">
      <c r="E575" s="395"/>
      <c r="F575" s="396"/>
      <c r="G575" s="396"/>
      <c r="H575" s="396"/>
      <c r="I575" s="396"/>
      <c r="J575" s="396"/>
      <c r="L575" s="396"/>
      <c r="M575" s="396"/>
      <c r="N575" s="396"/>
      <c r="O575" s="396"/>
      <c r="P575" s="396"/>
      <c r="Q575" s="396"/>
      <c r="R575" s="396"/>
      <c r="S575" s="396"/>
      <c r="T575" s="396"/>
      <c r="U575" s="396"/>
      <c r="V575" s="396"/>
      <c r="W575" s="396"/>
      <c r="X575" s="396"/>
      <c r="Y575" s="396"/>
      <c r="Z575" s="396"/>
      <c r="AA575" s="396"/>
      <c r="AB575" s="396"/>
      <c r="AC575" s="396"/>
      <c r="AD575" s="396"/>
      <c r="AE575" s="396"/>
      <c r="AF575" s="396"/>
      <c r="AG575" s="396"/>
      <c r="AH575" s="396"/>
      <c r="AI575" s="396"/>
      <c r="AJ575" s="396"/>
      <c r="AK575" s="396"/>
    </row>
    <row r="576" spans="5:37">
      <c r="E576" s="395"/>
      <c r="F576" s="396"/>
      <c r="G576" s="396"/>
      <c r="H576" s="396"/>
      <c r="I576" s="396"/>
      <c r="J576" s="396"/>
      <c r="L576" s="396"/>
      <c r="M576" s="396"/>
      <c r="N576" s="396"/>
      <c r="O576" s="396"/>
      <c r="P576" s="396"/>
      <c r="Q576" s="396"/>
      <c r="R576" s="396"/>
      <c r="S576" s="396"/>
      <c r="T576" s="396"/>
      <c r="U576" s="396"/>
      <c r="V576" s="396"/>
      <c r="W576" s="396"/>
      <c r="X576" s="396"/>
      <c r="Y576" s="396"/>
      <c r="Z576" s="396"/>
      <c r="AA576" s="396"/>
      <c r="AB576" s="396"/>
      <c r="AC576" s="396"/>
      <c r="AD576" s="396"/>
      <c r="AE576" s="396"/>
      <c r="AF576" s="396"/>
      <c r="AG576" s="396"/>
      <c r="AH576" s="396"/>
      <c r="AI576" s="396"/>
      <c r="AJ576" s="396"/>
      <c r="AK576" s="396"/>
    </row>
    <row r="577" spans="5:37">
      <c r="E577" s="395"/>
      <c r="F577" s="396"/>
      <c r="G577" s="396"/>
      <c r="H577" s="396"/>
      <c r="I577" s="396"/>
      <c r="J577" s="396"/>
      <c r="L577" s="396"/>
      <c r="M577" s="396"/>
      <c r="N577" s="396"/>
      <c r="O577" s="396"/>
      <c r="P577" s="396"/>
      <c r="Q577" s="396"/>
      <c r="R577" s="396"/>
      <c r="S577" s="396"/>
      <c r="T577" s="396"/>
      <c r="U577" s="396"/>
      <c r="V577" s="396"/>
      <c r="W577" s="396"/>
      <c r="X577" s="396"/>
      <c r="Y577" s="396"/>
      <c r="Z577" s="396"/>
      <c r="AA577" s="396"/>
      <c r="AB577" s="396"/>
      <c r="AC577" s="396"/>
      <c r="AD577" s="396"/>
      <c r="AE577" s="396"/>
      <c r="AF577" s="396"/>
      <c r="AG577" s="396"/>
      <c r="AH577" s="396"/>
      <c r="AI577" s="396"/>
      <c r="AJ577" s="396"/>
      <c r="AK577" s="396"/>
    </row>
    <row r="578" spans="5:37">
      <c r="E578" s="395"/>
      <c r="F578" s="396"/>
      <c r="G578" s="396"/>
      <c r="H578" s="396"/>
      <c r="I578" s="396"/>
      <c r="J578" s="396"/>
      <c r="L578" s="396"/>
      <c r="M578" s="396"/>
      <c r="N578" s="396"/>
      <c r="O578" s="396"/>
      <c r="P578" s="396"/>
      <c r="Q578" s="396"/>
      <c r="R578" s="396"/>
      <c r="S578" s="396"/>
      <c r="T578" s="396"/>
      <c r="U578" s="396"/>
      <c r="V578" s="396"/>
      <c r="W578" s="396"/>
      <c r="X578" s="396"/>
      <c r="Y578" s="396"/>
      <c r="Z578" s="396"/>
      <c r="AA578" s="396"/>
      <c r="AB578" s="396"/>
      <c r="AC578" s="396"/>
      <c r="AD578" s="396"/>
      <c r="AE578" s="396"/>
      <c r="AF578" s="396"/>
      <c r="AG578" s="396"/>
      <c r="AH578" s="396"/>
      <c r="AI578" s="396"/>
      <c r="AJ578" s="396"/>
      <c r="AK578" s="396"/>
    </row>
    <row r="579" spans="5:37">
      <c r="E579" s="395"/>
      <c r="F579" s="396"/>
      <c r="G579" s="396"/>
      <c r="H579" s="396"/>
      <c r="I579" s="396"/>
      <c r="J579" s="396"/>
      <c r="L579" s="396"/>
      <c r="M579" s="396"/>
      <c r="N579" s="396"/>
      <c r="O579" s="396"/>
      <c r="P579" s="396"/>
      <c r="Q579" s="396"/>
      <c r="R579" s="396"/>
      <c r="S579" s="396"/>
      <c r="T579" s="396"/>
      <c r="U579" s="396"/>
      <c r="V579" s="396"/>
      <c r="W579" s="396"/>
      <c r="X579" s="396"/>
      <c r="Y579" s="396"/>
      <c r="Z579" s="396"/>
      <c r="AA579" s="396"/>
      <c r="AB579" s="396"/>
      <c r="AC579" s="396"/>
      <c r="AD579" s="396"/>
      <c r="AE579" s="396"/>
      <c r="AF579" s="396"/>
      <c r="AG579" s="396"/>
      <c r="AH579" s="396"/>
      <c r="AI579" s="396"/>
      <c r="AJ579" s="396"/>
      <c r="AK579" s="396"/>
    </row>
    <row r="580" spans="5:37">
      <c r="E580" s="395"/>
      <c r="F580" s="396"/>
      <c r="G580" s="396"/>
      <c r="H580" s="396"/>
      <c r="I580" s="396"/>
      <c r="J580" s="396"/>
      <c r="L580" s="396"/>
      <c r="M580" s="396"/>
      <c r="N580" s="396"/>
      <c r="O580" s="396"/>
      <c r="P580" s="396"/>
      <c r="Q580" s="396"/>
      <c r="R580" s="396"/>
      <c r="S580" s="396"/>
      <c r="T580" s="396"/>
      <c r="U580" s="396"/>
      <c r="V580" s="396"/>
      <c r="W580" s="396"/>
      <c r="X580" s="396"/>
      <c r="Y580" s="396"/>
      <c r="Z580" s="396"/>
      <c r="AA580" s="396"/>
      <c r="AB580" s="396"/>
      <c r="AC580" s="396"/>
      <c r="AD580" s="396"/>
      <c r="AE580" s="396"/>
      <c r="AF580" s="396"/>
      <c r="AG580" s="396"/>
      <c r="AH580" s="396"/>
      <c r="AI580" s="396"/>
      <c r="AJ580" s="396"/>
      <c r="AK580" s="396"/>
    </row>
    <row r="581" spans="5:37">
      <c r="E581" s="395"/>
      <c r="F581" s="396"/>
      <c r="G581" s="396"/>
      <c r="H581" s="396"/>
      <c r="I581" s="396"/>
      <c r="J581" s="396"/>
      <c r="L581" s="396"/>
      <c r="M581" s="396"/>
      <c r="N581" s="396"/>
      <c r="O581" s="396"/>
      <c r="P581" s="396"/>
      <c r="Q581" s="396"/>
      <c r="R581" s="396"/>
      <c r="S581" s="396"/>
      <c r="T581" s="396"/>
      <c r="U581" s="396"/>
      <c r="V581" s="396"/>
      <c r="W581" s="396"/>
      <c r="X581" s="396"/>
      <c r="Y581" s="396"/>
      <c r="Z581" s="396"/>
      <c r="AA581" s="396"/>
      <c r="AB581" s="396"/>
      <c r="AC581" s="396"/>
      <c r="AD581" s="396"/>
      <c r="AE581" s="396"/>
      <c r="AF581" s="396"/>
      <c r="AG581" s="396"/>
      <c r="AH581" s="396"/>
      <c r="AI581" s="396"/>
      <c r="AJ581" s="396"/>
      <c r="AK581" s="396"/>
    </row>
    <row r="582" spans="5:37">
      <c r="E582" s="395"/>
      <c r="F582" s="396"/>
      <c r="G582" s="396"/>
      <c r="H582" s="396"/>
      <c r="I582" s="396"/>
      <c r="J582" s="396"/>
      <c r="L582" s="396"/>
      <c r="M582" s="396"/>
      <c r="N582" s="396"/>
      <c r="O582" s="396"/>
      <c r="P582" s="396"/>
      <c r="Q582" s="396"/>
      <c r="R582" s="396"/>
      <c r="S582" s="396"/>
      <c r="T582" s="396"/>
      <c r="U582" s="396"/>
      <c r="V582" s="396"/>
      <c r="W582" s="396"/>
      <c r="X582" s="396"/>
      <c r="Y582" s="396"/>
      <c r="Z582" s="396"/>
      <c r="AA582" s="396"/>
      <c r="AB582" s="396"/>
      <c r="AC582" s="396"/>
      <c r="AD582" s="396"/>
      <c r="AE582" s="396"/>
      <c r="AF582" s="396"/>
      <c r="AG582" s="396"/>
      <c r="AH582" s="396"/>
      <c r="AI582" s="396"/>
      <c r="AJ582" s="396"/>
      <c r="AK582" s="396"/>
    </row>
    <row r="583" spans="5:37">
      <c r="E583" s="395"/>
      <c r="F583" s="396"/>
      <c r="G583" s="396"/>
      <c r="H583" s="396"/>
      <c r="I583" s="396"/>
      <c r="J583" s="396"/>
      <c r="L583" s="396"/>
      <c r="M583" s="396"/>
      <c r="N583" s="396"/>
      <c r="O583" s="396"/>
      <c r="P583" s="396"/>
      <c r="Q583" s="396"/>
      <c r="R583" s="396"/>
      <c r="S583" s="396"/>
      <c r="T583" s="396"/>
      <c r="U583" s="396"/>
      <c r="V583" s="396"/>
      <c r="W583" s="396"/>
      <c r="X583" s="396"/>
      <c r="Y583" s="396"/>
      <c r="Z583" s="396"/>
      <c r="AA583" s="396"/>
      <c r="AB583" s="396"/>
      <c r="AC583" s="396"/>
      <c r="AD583" s="396"/>
      <c r="AE583" s="396"/>
      <c r="AF583" s="396"/>
      <c r="AG583" s="396"/>
      <c r="AH583" s="396"/>
      <c r="AI583" s="396"/>
      <c r="AJ583" s="396"/>
      <c r="AK583" s="396"/>
    </row>
    <row r="584" spans="5:37">
      <c r="E584" s="395"/>
      <c r="F584" s="396"/>
      <c r="G584" s="396"/>
      <c r="H584" s="396"/>
      <c r="I584" s="396"/>
      <c r="J584" s="396"/>
      <c r="L584" s="396"/>
      <c r="M584" s="396"/>
      <c r="N584" s="396"/>
      <c r="O584" s="396"/>
      <c r="P584" s="396"/>
      <c r="Q584" s="396"/>
      <c r="R584" s="396"/>
      <c r="S584" s="396"/>
      <c r="T584" s="396"/>
      <c r="U584" s="396"/>
      <c r="V584" s="396"/>
      <c r="W584" s="396"/>
      <c r="X584" s="396"/>
      <c r="Y584" s="396"/>
      <c r="Z584" s="396"/>
      <c r="AA584" s="396"/>
      <c r="AB584" s="396"/>
      <c r="AC584" s="396"/>
      <c r="AD584" s="396"/>
      <c r="AE584" s="396"/>
      <c r="AF584" s="396"/>
      <c r="AG584" s="396"/>
      <c r="AH584" s="396"/>
      <c r="AI584" s="396"/>
      <c r="AJ584" s="396"/>
      <c r="AK584" s="396"/>
    </row>
    <row r="585" spans="5:37">
      <c r="E585" s="395"/>
      <c r="F585" s="396"/>
      <c r="G585" s="396"/>
      <c r="H585" s="396"/>
      <c r="I585" s="396"/>
      <c r="J585" s="396"/>
      <c r="L585" s="396"/>
      <c r="M585" s="396"/>
      <c r="N585" s="396"/>
      <c r="O585" s="396"/>
      <c r="P585" s="396"/>
      <c r="Q585" s="396"/>
      <c r="R585" s="396"/>
      <c r="S585" s="396"/>
      <c r="T585" s="396"/>
      <c r="U585" s="396"/>
      <c r="V585" s="396"/>
      <c r="W585" s="396"/>
      <c r="X585" s="396"/>
      <c r="Y585" s="396"/>
      <c r="Z585" s="396"/>
      <c r="AA585" s="396"/>
      <c r="AB585" s="396"/>
      <c r="AC585" s="396"/>
      <c r="AD585" s="396"/>
      <c r="AE585" s="396"/>
      <c r="AF585" s="396"/>
      <c r="AG585" s="396"/>
      <c r="AH585" s="396"/>
      <c r="AI585" s="396"/>
      <c r="AJ585" s="396"/>
      <c r="AK585" s="396"/>
    </row>
    <row r="586" spans="5:37">
      <c r="E586" s="395"/>
      <c r="F586" s="396"/>
      <c r="G586" s="396"/>
      <c r="H586" s="396"/>
      <c r="I586" s="396"/>
      <c r="J586" s="396"/>
      <c r="L586" s="396"/>
      <c r="M586" s="396"/>
      <c r="N586" s="396"/>
      <c r="O586" s="396"/>
      <c r="P586" s="396"/>
      <c r="Q586" s="396"/>
      <c r="R586" s="396"/>
      <c r="S586" s="396"/>
      <c r="T586" s="396"/>
      <c r="U586" s="396"/>
      <c r="V586" s="396"/>
      <c r="W586" s="396"/>
      <c r="X586" s="396"/>
      <c r="Y586" s="396"/>
      <c r="Z586" s="396"/>
      <c r="AA586" s="396"/>
      <c r="AB586" s="396"/>
      <c r="AC586" s="396"/>
      <c r="AD586" s="396"/>
      <c r="AE586" s="396"/>
      <c r="AF586" s="396"/>
      <c r="AG586" s="396"/>
      <c r="AH586" s="396"/>
      <c r="AI586" s="396"/>
      <c r="AJ586" s="396"/>
      <c r="AK586" s="396"/>
    </row>
    <row r="587" spans="5:37">
      <c r="E587" s="395"/>
      <c r="F587" s="396"/>
      <c r="G587" s="396"/>
      <c r="H587" s="396"/>
      <c r="I587" s="396"/>
      <c r="J587" s="396"/>
      <c r="L587" s="396"/>
      <c r="M587" s="396"/>
      <c r="N587" s="396"/>
      <c r="O587" s="396"/>
      <c r="P587" s="396"/>
      <c r="Q587" s="396"/>
      <c r="R587" s="396"/>
      <c r="S587" s="396"/>
      <c r="T587" s="396"/>
      <c r="U587" s="396"/>
      <c r="V587" s="396"/>
      <c r="W587" s="396"/>
      <c r="X587" s="396"/>
      <c r="Y587" s="396"/>
      <c r="Z587" s="396"/>
      <c r="AA587" s="396"/>
      <c r="AB587" s="396"/>
      <c r="AC587" s="396"/>
      <c r="AD587" s="396"/>
      <c r="AE587" s="396"/>
      <c r="AF587" s="396"/>
      <c r="AG587" s="396"/>
      <c r="AH587" s="396"/>
      <c r="AI587" s="396"/>
      <c r="AJ587" s="396"/>
      <c r="AK587" s="396"/>
    </row>
    <row r="588" spans="5:37">
      <c r="E588" s="395"/>
      <c r="F588" s="396"/>
      <c r="G588" s="396"/>
      <c r="H588" s="396"/>
      <c r="I588" s="396"/>
      <c r="J588" s="396"/>
      <c r="L588" s="396"/>
      <c r="M588" s="396"/>
      <c r="N588" s="396"/>
      <c r="O588" s="396"/>
      <c r="P588" s="396"/>
      <c r="Q588" s="396"/>
      <c r="R588" s="396"/>
      <c r="S588" s="396"/>
      <c r="T588" s="396"/>
      <c r="U588" s="396"/>
      <c r="V588" s="396"/>
      <c r="W588" s="396"/>
      <c r="X588" s="396"/>
      <c r="Y588" s="396"/>
      <c r="Z588" s="396"/>
      <c r="AA588" s="396"/>
      <c r="AB588" s="396"/>
      <c r="AC588" s="396"/>
      <c r="AD588" s="396"/>
      <c r="AE588" s="396"/>
      <c r="AF588" s="396"/>
      <c r="AG588" s="396"/>
      <c r="AH588" s="396"/>
      <c r="AI588" s="396"/>
      <c r="AJ588" s="396"/>
      <c r="AK588" s="396"/>
    </row>
    <row r="589" spans="5:37">
      <c r="E589" s="395"/>
      <c r="F589" s="396"/>
      <c r="G589" s="396"/>
      <c r="H589" s="396"/>
      <c r="I589" s="396"/>
      <c r="J589" s="396"/>
      <c r="L589" s="396"/>
      <c r="M589" s="396"/>
      <c r="N589" s="396"/>
      <c r="O589" s="396"/>
      <c r="P589" s="396"/>
      <c r="Q589" s="396"/>
      <c r="R589" s="396"/>
      <c r="S589" s="396"/>
      <c r="T589" s="396"/>
      <c r="U589" s="396"/>
      <c r="V589" s="396"/>
      <c r="W589" s="396"/>
      <c r="X589" s="396"/>
      <c r="Y589" s="396"/>
      <c r="Z589" s="396"/>
      <c r="AA589" s="396"/>
      <c r="AB589" s="396"/>
      <c r="AC589" s="396"/>
      <c r="AD589" s="396"/>
      <c r="AE589" s="396"/>
      <c r="AF589" s="396"/>
      <c r="AG589" s="396"/>
      <c r="AH589" s="396"/>
      <c r="AI589" s="396"/>
      <c r="AJ589" s="396"/>
      <c r="AK589" s="396"/>
    </row>
    <row r="590" spans="5:37">
      <c r="E590" s="395"/>
      <c r="F590" s="396"/>
      <c r="G590" s="396"/>
      <c r="H590" s="396"/>
      <c r="I590" s="396"/>
      <c r="J590" s="396"/>
      <c r="L590" s="396"/>
      <c r="M590" s="396"/>
      <c r="N590" s="396"/>
      <c r="O590" s="396"/>
      <c r="P590" s="396"/>
      <c r="Q590" s="396"/>
      <c r="R590" s="396"/>
      <c r="S590" s="396"/>
      <c r="T590" s="396"/>
      <c r="U590" s="396"/>
      <c r="V590" s="396"/>
      <c r="W590" s="396"/>
      <c r="X590" s="396"/>
      <c r="Y590" s="396"/>
      <c r="Z590" s="396"/>
      <c r="AA590" s="396"/>
      <c r="AB590" s="396"/>
      <c r="AC590" s="396"/>
      <c r="AD590" s="396"/>
      <c r="AE590" s="396"/>
      <c r="AF590" s="396"/>
      <c r="AG590" s="396"/>
      <c r="AH590" s="396"/>
      <c r="AI590" s="396"/>
      <c r="AJ590" s="396"/>
      <c r="AK590" s="396"/>
    </row>
    <row r="591" spans="5:37">
      <c r="E591" s="395"/>
      <c r="F591" s="396"/>
      <c r="G591" s="396"/>
      <c r="H591" s="396"/>
      <c r="I591" s="396"/>
      <c r="J591" s="396"/>
      <c r="L591" s="396"/>
      <c r="M591" s="396"/>
      <c r="N591" s="396"/>
      <c r="O591" s="396"/>
      <c r="P591" s="396"/>
      <c r="Q591" s="396"/>
      <c r="R591" s="396"/>
      <c r="S591" s="396"/>
      <c r="T591" s="396"/>
      <c r="U591" s="396"/>
      <c r="V591" s="396"/>
      <c r="W591" s="396"/>
      <c r="X591" s="396"/>
      <c r="Y591" s="396"/>
      <c r="Z591" s="396"/>
      <c r="AA591" s="396"/>
      <c r="AB591" s="396"/>
      <c r="AC591" s="396"/>
      <c r="AD591" s="396"/>
      <c r="AE591" s="396"/>
      <c r="AF591" s="396"/>
      <c r="AG591" s="396"/>
      <c r="AH591" s="396"/>
      <c r="AI591" s="396"/>
      <c r="AJ591" s="396"/>
      <c r="AK591" s="396"/>
    </row>
    <row r="592" spans="5:37">
      <c r="E592" s="395"/>
      <c r="F592" s="396"/>
      <c r="G592" s="396"/>
      <c r="H592" s="396"/>
      <c r="I592" s="396"/>
      <c r="J592" s="396"/>
      <c r="L592" s="396"/>
      <c r="M592" s="396"/>
      <c r="N592" s="396"/>
      <c r="O592" s="396"/>
      <c r="P592" s="396"/>
      <c r="Q592" s="396"/>
      <c r="R592" s="396"/>
      <c r="S592" s="396"/>
      <c r="T592" s="396"/>
      <c r="U592" s="396"/>
      <c r="V592" s="396"/>
      <c r="W592" s="396"/>
      <c r="X592" s="396"/>
      <c r="Y592" s="396"/>
      <c r="Z592" s="396"/>
      <c r="AA592" s="396"/>
      <c r="AB592" s="396"/>
      <c r="AC592" s="396"/>
      <c r="AD592" s="396"/>
      <c r="AE592" s="396"/>
      <c r="AF592" s="396"/>
      <c r="AG592" s="396"/>
      <c r="AH592" s="396"/>
      <c r="AI592" s="396"/>
      <c r="AJ592" s="396"/>
      <c r="AK592" s="396"/>
    </row>
    <row r="593" spans="5:37">
      <c r="E593" s="395"/>
      <c r="F593" s="396"/>
      <c r="G593" s="396"/>
      <c r="H593" s="396"/>
      <c r="I593" s="396"/>
      <c r="J593" s="396"/>
      <c r="L593" s="396"/>
      <c r="M593" s="396"/>
      <c r="N593" s="396"/>
      <c r="O593" s="396"/>
      <c r="P593" s="396"/>
      <c r="Q593" s="396"/>
      <c r="R593" s="396"/>
      <c r="S593" s="396"/>
      <c r="T593" s="396"/>
      <c r="U593" s="396"/>
      <c r="V593" s="396"/>
      <c r="W593" s="396"/>
      <c r="X593" s="396"/>
      <c r="Y593" s="396"/>
      <c r="Z593" s="396"/>
      <c r="AA593" s="396"/>
      <c r="AB593" s="396"/>
      <c r="AC593" s="396"/>
      <c r="AD593" s="396"/>
      <c r="AE593" s="396"/>
      <c r="AF593" s="396"/>
      <c r="AG593" s="396"/>
      <c r="AH593" s="396"/>
      <c r="AI593" s="396"/>
      <c r="AJ593" s="396"/>
      <c r="AK593" s="396"/>
    </row>
    <row r="594" spans="5:37">
      <c r="E594" s="395"/>
      <c r="F594" s="396"/>
      <c r="G594" s="396"/>
      <c r="H594" s="396"/>
      <c r="I594" s="396"/>
      <c r="J594" s="396"/>
      <c r="L594" s="396"/>
      <c r="M594" s="396"/>
      <c r="N594" s="396"/>
      <c r="O594" s="396"/>
      <c r="P594" s="396"/>
      <c r="Q594" s="396"/>
      <c r="R594" s="396"/>
      <c r="S594" s="396"/>
      <c r="T594" s="396"/>
      <c r="U594" s="396"/>
      <c r="V594" s="396"/>
      <c r="W594" s="396"/>
      <c r="X594" s="396"/>
      <c r="Y594" s="396"/>
      <c r="Z594" s="396"/>
      <c r="AA594" s="396"/>
      <c r="AB594" s="396"/>
      <c r="AC594" s="396"/>
      <c r="AD594" s="396"/>
      <c r="AE594" s="396"/>
      <c r="AF594" s="396"/>
      <c r="AG594" s="396"/>
      <c r="AH594" s="396"/>
      <c r="AI594" s="396"/>
      <c r="AJ594" s="396"/>
      <c r="AK594" s="396"/>
    </row>
    <row r="595" spans="5:37">
      <c r="E595" s="395"/>
      <c r="F595" s="396"/>
      <c r="G595" s="396"/>
      <c r="H595" s="396"/>
      <c r="I595" s="396"/>
      <c r="J595" s="396"/>
      <c r="L595" s="396"/>
      <c r="M595" s="396"/>
      <c r="N595" s="396"/>
      <c r="O595" s="396"/>
      <c r="P595" s="396"/>
      <c r="Q595" s="396"/>
      <c r="R595" s="396"/>
      <c r="S595" s="396"/>
      <c r="T595" s="396"/>
      <c r="U595" s="396"/>
      <c r="V595" s="396"/>
      <c r="W595" s="396"/>
      <c r="X595" s="396"/>
      <c r="Y595" s="396"/>
      <c r="Z595" s="396"/>
      <c r="AA595" s="396"/>
      <c r="AB595" s="396"/>
      <c r="AC595" s="396"/>
      <c r="AD595" s="396"/>
      <c r="AE595" s="396"/>
      <c r="AF595" s="396"/>
      <c r="AG595" s="396"/>
      <c r="AH595" s="396"/>
      <c r="AI595" s="396"/>
      <c r="AJ595" s="396"/>
      <c r="AK595" s="396"/>
    </row>
    <row r="596" spans="5:37">
      <c r="E596" s="395"/>
      <c r="F596" s="396"/>
      <c r="G596" s="396"/>
      <c r="H596" s="396"/>
      <c r="I596" s="396"/>
      <c r="J596" s="396"/>
      <c r="L596" s="396"/>
      <c r="M596" s="396"/>
      <c r="N596" s="396"/>
      <c r="O596" s="396"/>
      <c r="P596" s="396"/>
      <c r="Q596" s="396"/>
      <c r="R596" s="396"/>
      <c r="S596" s="396"/>
      <c r="T596" s="396"/>
      <c r="U596" s="396"/>
      <c r="V596" s="396"/>
      <c r="W596" s="396"/>
      <c r="X596" s="396"/>
      <c r="Y596" s="396"/>
      <c r="Z596" s="396"/>
      <c r="AA596" s="396"/>
      <c r="AB596" s="396"/>
      <c r="AC596" s="396"/>
      <c r="AD596" s="396"/>
      <c r="AE596" s="396"/>
      <c r="AF596" s="396"/>
      <c r="AG596" s="396"/>
      <c r="AH596" s="396"/>
      <c r="AI596" s="396"/>
      <c r="AJ596" s="396"/>
      <c r="AK596" s="396"/>
    </row>
    <row r="597" spans="5:37">
      <c r="E597" s="395"/>
      <c r="F597" s="396"/>
      <c r="G597" s="396"/>
      <c r="H597" s="396"/>
      <c r="I597" s="396"/>
      <c r="J597" s="396"/>
      <c r="L597" s="396"/>
      <c r="M597" s="396"/>
      <c r="N597" s="396"/>
      <c r="O597" s="396"/>
      <c r="P597" s="396"/>
      <c r="Q597" s="396"/>
      <c r="R597" s="396"/>
      <c r="S597" s="396"/>
      <c r="T597" s="396"/>
      <c r="U597" s="396"/>
      <c r="V597" s="396"/>
      <c r="W597" s="396"/>
      <c r="X597" s="396"/>
      <c r="Y597" s="396"/>
      <c r="Z597" s="396"/>
      <c r="AA597" s="396"/>
      <c r="AB597" s="396"/>
      <c r="AC597" s="396"/>
      <c r="AD597" s="396"/>
      <c r="AE597" s="396"/>
      <c r="AF597" s="396"/>
      <c r="AG597" s="396"/>
      <c r="AH597" s="396"/>
      <c r="AI597" s="396"/>
      <c r="AJ597" s="396"/>
      <c r="AK597" s="396"/>
    </row>
    <row r="598" spans="5:37">
      <c r="E598" s="395"/>
      <c r="F598" s="396"/>
      <c r="G598" s="396"/>
      <c r="H598" s="396"/>
      <c r="I598" s="396"/>
      <c r="J598" s="396"/>
      <c r="L598" s="396"/>
      <c r="M598" s="396"/>
      <c r="N598" s="396"/>
      <c r="O598" s="396"/>
      <c r="P598" s="396"/>
      <c r="Q598" s="396"/>
      <c r="R598" s="396"/>
      <c r="S598" s="396"/>
      <c r="T598" s="396"/>
      <c r="U598" s="396"/>
      <c r="V598" s="396"/>
      <c r="W598" s="396"/>
      <c r="X598" s="396"/>
      <c r="Y598" s="396"/>
      <c r="Z598" s="396"/>
      <c r="AA598" s="396"/>
      <c r="AB598" s="396"/>
      <c r="AC598" s="396"/>
      <c r="AD598" s="396"/>
      <c r="AE598" s="396"/>
      <c r="AF598" s="396"/>
      <c r="AG598" s="396"/>
      <c r="AH598" s="396"/>
      <c r="AI598" s="396"/>
      <c r="AJ598" s="396"/>
      <c r="AK598" s="396"/>
    </row>
    <row r="599" spans="5:37">
      <c r="E599" s="395"/>
      <c r="F599" s="396"/>
      <c r="G599" s="396"/>
      <c r="H599" s="396"/>
      <c r="I599" s="396"/>
      <c r="J599" s="396"/>
      <c r="L599" s="396"/>
      <c r="M599" s="396"/>
      <c r="N599" s="396"/>
      <c r="O599" s="396"/>
      <c r="P599" s="396"/>
      <c r="Q599" s="396"/>
      <c r="R599" s="396"/>
      <c r="S599" s="396"/>
      <c r="T599" s="396"/>
      <c r="U599" s="396"/>
      <c r="V599" s="396"/>
      <c r="W599" s="396"/>
      <c r="X599" s="396"/>
      <c r="Y599" s="396"/>
      <c r="Z599" s="396"/>
      <c r="AA599" s="396"/>
      <c r="AB599" s="396"/>
      <c r="AC599" s="396"/>
      <c r="AD599" s="396"/>
      <c r="AE599" s="396"/>
      <c r="AF599" s="396"/>
      <c r="AG599" s="396"/>
      <c r="AH599" s="396"/>
      <c r="AI599" s="396"/>
      <c r="AJ599" s="396"/>
      <c r="AK599" s="396"/>
    </row>
    <row r="600" spans="5:37">
      <c r="E600" s="395"/>
      <c r="F600" s="396"/>
      <c r="G600" s="396"/>
      <c r="H600" s="396"/>
      <c r="I600" s="396"/>
      <c r="J600" s="396"/>
      <c r="L600" s="396"/>
      <c r="M600" s="396"/>
      <c r="N600" s="396"/>
      <c r="O600" s="396"/>
      <c r="P600" s="396"/>
      <c r="Q600" s="396"/>
      <c r="R600" s="396"/>
      <c r="S600" s="396"/>
      <c r="T600" s="396"/>
      <c r="U600" s="396"/>
      <c r="V600" s="396"/>
      <c r="W600" s="396"/>
      <c r="X600" s="396"/>
      <c r="Y600" s="396"/>
      <c r="Z600" s="396"/>
      <c r="AA600" s="396"/>
      <c r="AB600" s="396"/>
      <c r="AC600" s="396"/>
      <c r="AD600" s="396"/>
      <c r="AE600" s="396"/>
      <c r="AF600" s="396"/>
      <c r="AG600" s="396"/>
      <c r="AH600" s="396"/>
      <c r="AI600" s="396"/>
      <c r="AJ600" s="396"/>
      <c r="AK600" s="396"/>
    </row>
    <row r="601" spans="5:37">
      <c r="E601" s="395"/>
      <c r="F601" s="396"/>
      <c r="G601" s="396"/>
      <c r="H601" s="396"/>
      <c r="I601" s="396"/>
      <c r="J601" s="396"/>
      <c r="L601" s="396"/>
      <c r="M601" s="396"/>
      <c r="N601" s="396"/>
      <c r="O601" s="396"/>
      <c r="P601" s="396"/>
      <c r="Q601" s="396"/>
      <c r="R601" s="396"/>
      <c r="S601" s="396"/>
      <c r="T601" s="396"/>
      <c r="U601" s="396"/>
      <c r="V601" s="396"/>
      <c r="W601" s="396"/>
      <c r="X601" s="396"/>
      <c r="Y601" s="396"/>
      <c r="Z601" s="396"/>
      <c r="AA601" s="396"/>
      <c r="AB601" s="396"/>
      <c r="AC601" s="396"/>
      <c r="AD601" s="396"/>
      <c r="AE601" s="396"/>
      <c r="AF601" s="396"/>
      <c r="AG601" s="396"/>
      <c r="AH601" s="396"/>
      <c r="AI601" s="396"/>
      <c r="AJ601" s="396"/>
      <c r="AK601" s="396"/>
    </row>
    <row r="602" spans="5:37">
      <c r="E602" s="395"/>
      <c r="F602" s="396"/>
      <c r="G602" s="396"/>
      <c r="H602" s="396"/>
      <c r="I602" s="396"/>
      <c r="J602" s="396"/>
      <c r="L602" s="396"/>
      <c r="M602" s="396"/>
      <c r="N602" s="396"/>
      <c r="O602" s="396"/>
      <c r="P602" s="396"/>
      <c r="Q602" s="396"/>
      <c r="R602" s="396"/>
      <c r="S602" s="396"/>
      <c r="T602" s="396"/>
      <c r="U602" s="396"/>
      <c r="V602" s="396"/>
      <c r="W602" s="396"/>
      <c r="X602" s="396"/>
      <c r="Y602" s="396"/>
      <c r="Z602" s="396"/>
      <c r="AA602" s="396"/>
      <c r="AB602" s="396"/>
      <c r="AC602" s="396"/>
      <c r="AD602" s="396"/>
      <c r="AE602" s="396"/>
      <c r="AF602" s="396"/>
      <c r="AG602" s="396"/>
      <c r="AH602" s="396"/>
      <c r="AI602" s="396"/>
      <c r="AJ602" s="396"/>
      <c r="AK602" s="396"/>
    </row>
    <row r="603" spans="5:37">
      <c r="E603" s="395"/>
      <c r="F603" s="396"/>
      <c r="G603" s="396"/>
      <c r="H603" s="396"/>
      <c r="I603" s="396"/>
      <c r="J603" s="396"/>
      <c r="L603" s="396"/>
      <c r="M603" s="396"/>
      <c r="N603" s="396"/>
      <c r="O603" s="396"/>
      <c r="P603" s="396"/>
      <c r="Q603" s="396"/>
      <c r="R603" s="396"/>
      <c r="S603" s="396"/>
      <c r="T603" s="396"/>
      <c r="U603" s="396"/>
      <c r="V603" s="396"/>
      <c r="W603" s="396"/>
      <c r="X603" s="396"/>
      <c r="Y603" s="396"/>
      <c r="Z603" s="396"/>
      <c r="AA603" s="396"/>
      <c r="AB603" s="396"/>
      <c r="AC603" s="396"/>
      <c r="AD603" s="396"/>
      <c r="AE603" s="396"/>
      <c r="AF603" s="396"/>
      <c r="AG603" s="396"/>
      <c r="AH603" s="396"/>
      <c r="AI603" s="396"/>
      <c r="AJ603" s="396"/>
      <c r="AK603" s="396"/>
    </row>
    <row r="604" spans="5:37">
      <c r="E604" s="395"/>
      <c r="F604" s="396"/>
      <c r="G604" s="396"/>
      <c r="H604" s="396"/>
      <c r="I604" s="396"/>
      <c r="J604" s="396"/>
      <c r="L604" s="396"/>
      <c r="M604" s="396"/>
      <c r="N604" s="396"/>
      <c r="O604" s="396"/>
      <c r="P604" s="396"/>
      <c r="Q604" s="396"/>
      <c r="R604" s="396"/>
      <c r="S604" s="396"/>
      <c r="T604" s="396"/>
      <c r="U604" s="396"/>
      <c r="V604" s="396"/>
      <c r="W604" s="396"/>
      <c r="X604" s="396"/>
      <c r="Y604" s="396"/>
      <c r="Z604" s="396"/>
      <c r="AA604" s="396"/>
      <c r="AB604" s="396"/>
      <c r="AC604" s="396"/>
      <c r="AD604" s="396"/>
      <c r="AE604" s="396"/>
      <c r="AF604" s="396"/>
      <c r="AG604" s="396"/>
      <c r="AH604" s="396"/>
      <c r="AI604" s="396"/>
      <c r="AJ604" s="396"/>
      <c r="AK604" s="396"/>
    </row>
    <row r="605" spans="5:37">
      <c r="E605" s="395"/>
      <c r="F605" s="396"/>
      <c r="G605" s="396"/>
      <c r="H605" s="396"/>
      <c r="I605" s="396"/>
      <c r="J605" s="396"/>
      <c r="L605" s="396"/>
      <c r="M605" s="396"/>
      <c r="N605" s="396"/>
      <c r="O605" s="396"/>
      <c r="P605" s="396"/>
      <c r="Q605" s="396"/>
      <c r="R605" s="396"/>
      <c r="S605" s="396"/>
      <c r="T605" s="396"/>
      <c r="U605" s="396"/>
      <c r="V605" s="396"/>
      <c r="W605" s="396"/>
      <c r="X605" s="396"/>
      <c r="Y605" s="396"/>
      <c r="Z605" s="396"/>
      <c r="AA605" s="396"/>
      <c r="AB605" s="396"/>
      <c r="AC605" s="396"/>
      <c r="AD605" s="396"/>
      <c r="AE605" s="396"/>
      <c r="AF605" s="396"/>
      <c r="AG605" s="396"/>
      <c r="AH605" s="396"/>
      <c r="AI605" s="396"/>
      <c r="AJ605" s="396"/>
      <c r="AK605" s="396"/>
    </row>
    <row r="606" spans="5:37">
      <c r="E606" s="395"/>
      <c r="F606" s="396"/>
      <c r="G606" s="396"/>
      <c r="H606" s="396"/>
      <c r="I606" s="396"/>
      <c r="J606" s="396"/>
      <c r="L606" s="396"/>
      <c r="M606" s="396"/>
      <c r="N606" s="396"/>
      <c r="O606" s="396"/>
      <c r="P606" s="396"/>
      <c r="Q606" s="396"/>
      <c r="R606" s="396"/>
      <c r="S606" s="396"/>
      <c r="T606" s="396"/>
      <c r="U606" s="396"/>
      <c r="V606" s="396"/>
      <c r="W606" s="396"/>
      <c r="X606" s="396"/>
      <c r="Y606" s="396"/>
      <c r="Z606" s="396"/>
      <c r="AA606" s="396"/>
      <c r="AB606" s="396"/>
      <c r="AC606" s="396"/>
      <c r="AD606" s="396"/>
      <c r="AE606" s="396"/>
      <c r="AF606" s="396"/>
      <c r="AG606" s="396"/>
      <c r="AH606" s="396"/>
      <c r="AI606" s="396"/>
      <c r="AJ606" s="396"/>
      <c r="AK606" s="396"/>
    </row>
    <row r="607" spans="5:37">
      <c r="E607" s="395"/>
      <c r="F607" s="396"/>
      <c r="G607" s="396"/>
      <c r="H607" s="396"/>
      <c r="I607" s="396"/>
      <c r="J607" s="396"/>
      <c r="L607" s="396"/>
      <c r="M607" s="396"/>
      <c r="N607" s="396"/>
      <c r="O607" s="396"/>
      <c r="P607" s="396"/>
      <c r="Q607" s="396"/>
      <c r="R607" s="396"/>
      <c r="S607" s="396"/>
      <c r="T607" s="396"/>
      <c r="U607" s="396"/>
      <c r="V607" s="396"/>
      <c r="W607" s="396"/>
      <c r="X607" s="396"/>
      <c r="Y607" s="396"/>
      <c r="Z607" s="396"/>
      <c r="AA607" s="396"/>
      <c r="AB607" s="396"/>
      <c r="AC607" s="396"/>
      <c r="AD607" s="396"/>
      <c r="AE607" s="396"/>
      <c r="AF607" s="396"/>
      <c r="AG607" s="396"/>
      <c r="AH607" s="396"/>
      <c r="AI607" s="396"/>
      <c r="AJ607" s="396"/>
      <c r="AK607" s="396"/>
    </row>
    <row r="608" spans="5:37">
      <c r="E608" s="395"/>
      <c r="F608" s="396"/>
      <c r="G608" s="396"/>
      <c r="H608" s="396"/>
      <c r="I608" s="396"/>
      <c r="J608" s="396"/>
      <c r="L608" s="396"/>
      <c r="M608" s="396"/>
      <c r="N608" s="396"/>
      <c r="O608" s="396"/>
      <c r="P608" s="396"/>
      <c r="Q608" s="396"/>
      <c r="R608" s="396"/>
      <c r="S608" s="396"/>
      <c r="T608" s="396"/>
      <c r="U608" s="396"/>
      <c r="V608" s="396"/>
      <c r="W608" s="396"/>
      <c r="X608" s="396"/>
      <c r="Y608" s="396"/>
      <c r="Z608" s="396"/>
      <c r="AA608" s="396"/>
      <c r="AB608" s="396"/>
      <c r="AC608" s="396"/>
      <c r="AD608" s="396"/>
      <c r="AE608" s="396"/>
      <c r="AF608" s="396"/>
      <c r="AG608" s="396"/>
      <c r="AH608" s="396"/>
      <c r="AI608" s="396"/>
      <c r="AJ608" s="396"/>
      <c r="AK608" s="396"/>
    </row>
    <row r="609" spans="5:37">
      <c r="E609" s="395"/>
      <c r="F609" s="396"/>
      <c r="G609" s="396"/>
      <c r="H609" s="396"/>
      <c r="I609" s="396"/>
      <c r="J609" s="396"/>
      <c r="L609" s="396"/>
      <c r="M609" s="396"/>
      <c r="N609" s="396"/>
      <c r="O609" s="396"/>
      <c r="P609" s="396"/>
      <c r="Q609" s="396"/>
      <c r="R609" s="396"/>
      <c r="S609" s="396"/>
      <c r="T609" s="396"/>
      <c r="U609" s="396"/>
      <c r="V609" s="396"/>
      <c r="W609" s="396"/>
      <c r="X609" s="396"/>
      <c r="Y609" s="396"/>
      <c r="Z609" s="396"/>
      <c r="AA609" s="396"/>
      <c r="AB609" s="396"/>
      <c r="AC609" s="396"/>
      <c r="AD609" s="396"/>
      <c r="AE609" s="396"/>
      <c r="AF609" s="396"/>
      <c r="AG609" s="396"/>
      <c r="AH609" s="396"/>
      <c r="AI609" s="396"/>
      <c r="AJ609" s="396"/>
      <c r="AK609" s="396"/>
    </row>
    <row r="610" spans="5:37">
      <c r="E610" s="395"/>
      <c r="F610" s="396"/>
      <c r="G610" s="396"/>
      <c r="H610" s="396"/>
      <c r="I610" s="396"/>
      <c r="J610" s="396"/>
      <c r="L610" s="396"/>
      <c r="M610" s="396"/>
      <c r="N610" s="396"/>
      <c r="O610" s="396"/>
      <c r="P610" s="396"/>
      <c r="Q610" s="396"/>
      <c r="R610" s="396"/>
      <c r="S610" s="396"/>
      <c r="T610" s="396"/>
      <c r="U610" s="396"/>
      <c r="V610" s="396"/>
      <c r="W610" s="396"/>
      <c r="X610" s="396"/>
      <c r="Y610" s="396"/>
      <c r="Z610" s="396"/>
      <c r="AA610" s="396"/>
      <c r="AB610" s="396"/>
      <c r="AC610" s="396"/>
      <c r="AD610" s="396"/>
      <c r="AE610" s="396"/>
      <c r="AF610" s="396"/>
      <c r="AG610" s="396"/>
      <c r="AH610" s="396"/>
      <c r="AI610" s="396"/>
      <c r="AJ610" s="396"/>
      <c r="AK610" s="396"/>
    </row>
    <row r="611" spans="5:37">
      <c r="E611" s="395"/>
      <c r="F611" s="396"/>
      <c r="G611" s="396"/>
      <c r="H611" s="396"/>
      <c r="I611" s="396"/>
      <c r="J611" s="396"/>
      <c r="L611" s="396"/>
      <c r="M611" s="396"/>
      <c r="N611" s="396"/>
      <c r="O611" s="396"/>
      <c r="P611" s="396"/>
      <c r="Q611" s="396"/>
      <c r="R611" s="396"/>
      <c r="S611" s="396"/>
      <c r="T611" s="396"/>
      <c r="U611" s="396"/>
      <c r="V611" s="396"/>
      <c r="W611" s="396"/>
      <c r="X611" s="396"/>
      <c r="Y611" s="396"/>
      <c r="Z611" s="396"/>
      <c r="AA611" s="396"/>
      <c r="AB611" s="396"/>
      <c r="AC611" s="396"/>
      <c r="AD611" s="396"/>
      <c r="AE611" s="396"/>
      <c r="AF611" s="396"/>
      <c r="AG611" s="396"/>
      <c r="AH611" s="396"/>
      <c r="AI611" s="396"/>
      <c r="AJ611" s="396"/>
      <c r="AK611" s="396"/>
    </row>
    <row r="612" spans="5:37">
      <c r="E612" s="395"/>
      <c r="F612" s="396"/>
      <c r="G612" s="396"/>
      <c r="H612" s="396"/>
      <c r="I612" s="396"/>
      <c r="J612" s="396"/>
      <c r="L612" s="396"/>
      <c r="M612" s="396"/>
      <c r="N612" s="396"/>
      <c r="O612" s="396"/>
      <c r="P612" s="396"/>
      <c r="Q612" s="396"/>
      <c r="R612" s="396"/>
      <c r="S612" s="396"/>
      <c r="T612" s="396"/>
      <c r="U612" s="396"/>
      <c r="V612" s="396"/>
      <c r="W612" s="396"/>
      <c r="X612" s="396"/>
      <c r="Y612" s="396"/>
      <c r="Z612" s="396"/>
      <c r="AA612" s="396"/>
      <c r="AB612" s="396"/>
      <c r="AC612" s="396"/>
      <c r="AD612" s="396"/>
      <c r="AE612" s="396"/>
      <c r="AF612" s="396"/>
      <c r="AG612" s="396"/>
      <c r="AH612" s="396"/>
      <c r="AI612" s="396"/>
      <c r="AJ612" s="396"/>
      <c r="AK612" s="396"/>
    </row>
    <row r="613" spans="5:37">
      <c r="E613" s="395"/>
      <c r="F613" s="396"/>
      <c r="G613" s="396"/>
      <c r="H613" s="396"/>
      <c r="I613" s="396"/>
      <c r="J613" s="396"/>
      <c r="L613" s="396"/>
      <c r="M613" s="396"/>
      <c r="N613" s="396"/>
      <c r="O613" s="396"/>
      <c r="P613" s="396"/>
      <c r="Q613" s="396"/>
      <c r="R613" s="396"/>
      <c r="S613" s="396"/>
      <c r="T613" s="396"/>
      <c r="U613" s="396"/>
      <c r="V613" s="396"/>
      <c r="W613" s="396"/>
      <c r="X613" s="396"/>
      <c r="Y613" s="396"/>
      <c r="Z613" s="396"/>
      <c r="AA613" s="396"/>
      <c r="AB613" s="396"/>
      <c r="AC613" s="396"/>
      <c r="AD613" s="396"/>
      <c r="AE613" s="396"/>
      <c r="AF613" s="396"/>
      <c r="AG613" s="396"/>
      <c r="AH613" s="396"/>
      <c r="AI613" s="396"/>
      <c r="AJ613" s="396"/>
      <c r="AK613" s="396"/>
    </row>
    <row r="614" spans="5:37">
      <c r="E614" s="395"/>
      <c r="F614" s="396"/>
      <c r="G614" s="396"/>
      <c r="H614" s="396"/>
      <c r="I614" s="396"/>
      <c r="J614" s="396"/>
      <c r="L614" s="396"/>
      <c r="M614" s="396"/>
      <c r="N614" s="396"/>
      <c r="O614" s="396"/>
      <c r="P614" s="396"/>
      <c r="Q614" s="396"/>
      <c r="R614" s="396"/>
      <c r="S614" s="396"/>
      <c r="T614" s="396"/>
      <c r="U614" s="396"/>
      <c r="V614" s="396"/>
      <c r="W614" s="396"/>
      <c r="X614" s="396"/>
      <c r="Y614" s="396"/>
      <c r="Z614" s="396"/>
      <c r="AA614" s="396"/>
      <c r="AB614" s="396"/>
      <c r="AC614" s="396"/>
      <c r="AD614" s="396"/>
      <c r="AE614" s="396"/>
      <c r="AF614" s="396"/>
      <c r="AG614" s="396"/>
      <c r="AH614" s="396"/>
      <c r="AI614" s="396"/>
      <c r="AJ614" s="396"/>
      <c r="AK614" s="396"/>
    </row>
    <row r="615" spans="5:37">
      <c r="E615" s="395"/>
      <c r="F615" s="396"/>
      <c r="G615" s="396"/>
      <c r="H615" s="396"/>
      <c r="I615" s="396"/>
      <c r="J615" s="396"/>
      <c r="L615" s="396"/>
      <c r="M615" s="396"/>
      <c r="N615" s="396"/>
      <c r="O615" s="396"/>
      <c r="P615" s="396"/>
      <c r="Q615" s="396"/>
      <c r="R615" s="396"/>
      <c r="S615" s="396"/>
      <c r="T615" s="396"/>
      <c r="U615" s="396"/>
      <c r="V615" s="396"/>
      <c r="W615" s="396"/>
      <c r="X615" s="396"/>
      <c r="Y615" s="396"/>
      <c r="Z615" s="396"/>
      <c r="AA615" s="396"/>
      <c r="AB615" s="396"/>
      <c r="AC615" s="396"/>
      <c r="AD615" s="396"/>
      <c r="AE615" s="396"/>
      <c r="AF615" s="396"/>
      <c r="AG615" s="396"/>
      <c r="AH615" s="396"/>
      <c r="AI615" s="396"/>
      <c r="AJ615" s="396"/>
      <c r="AK615" s="396"/>
    </row>
    <row r="616" spans="5:37">
      <c r="E616" s="395"/>
      <c r="F616" s="396"/>
      <c r="G616" s="396"/>
      <c r="H616" s="396"/>
      <c r="I616" s="396"/>
      <c r="J616" s="396"/>
      <c r="L616" s="396"/>
      <c r="M616" s="396"/>
      <c r="N616" s="396"/>
      <c r="O616" s="396"/>
      <c r="P616" s="396"/>
      <c r="Q616" s="396"/>
      <c r="R616" s="396"/>
      <c r="S616" s="396"/>
      <c r="T616" s="396"/>
      <c r="U616" s="396"/>
      <c r="V616" s="396"/>
      <c r="W616" s="396"/>
      <c r="X616" s="396"/>
      <c r="Y616" s="396"/>
      <c r="Z616" s="396"/>
      <c r="AA616" s="396"/>
      <c r="AB616" s="396"/>
      <c r="AC616" s="396"/>
      <c r="AD616" s="396"/>
      <c r="AE616" s="396"/>
      <c r="AF616" s="396"/>
      <c r="AG616" s="396"/>
      <c r="AH616" s="396"/>
      <c r="AI616" s="396"/>
      <c r="AJ616" s="396"/>
      <c r="AK616" s="396"/>
    </row>
    <row r="617" spans="5:37">
      <c r="E617" s="395"/>
      <c r="F617" s="396"/>
      <c r="G617" s="396"/>
      <c r="H617" s="396"/>
      <c r="I617" s="396"/>
      <c r="J617" s="396"/>
      <c r="L617" s="396"/>
      <c r="M617" s="396"/>
      <c r="N617" s="396"/>
      <c r="O617" s="396"/>
      <c r="P617" s="396"/>
      <c r="Q617" s="396"/>
      <c r="R617" s="396"/>
      <c r="S617" s="396"/>
      <c r="T617" s="396"/>
      <c r="U617" s="396"/>
      <c r="V617" s="396"/>
      <c r="W617" s="396"/>
      <c r="X617" s="396"/>
      <c r="Y617" s="396"/>
      <c r="Z617" s="396"/>
      <c r="AA617" s="396"/>
      <c r="AB617" s="396"/>
      <c r="AC617" s="396"/>
      <c r="AD617" s="396"/>
      <c r="AE617" s="396"/>
      <c r="AF617" s="396"/>
      <c r="AG617" s="396"/>
      <c r="AH617" s="396"/>
      <c r="AI617" s="396"/>
      <c r="AJ617" s="396"/>
      <c r="AK617" s="396"/>
    </row>
    <row r="618" spans="5:37">
      <c r="E618" s="395"/>
      <c r="F618" s="396"/>
      <c r="G618" s="396"/>
      <c r="H618" s="396"/>
      <c r="I618" s="396"/>
      <c r="J618" s="396"/>
      <c r="L618" s="396"/>
      <c r="M618" s="396"/>
      <c r="N618" s="396"/>
      <c r="O618" s="396"/>
      <c r="P618" s="396"/>
      <c r="Q618" s="396"/>
      <c r="R618" s="396"/>
      <c r="S618" s="396"/>
      <c r="T618" s="396"/>
      <c r="U618" s="396"/>
      <c r="V618" s="396"/>
      <c r="W618" s="396"/>
      <c r="X618" s="396"/>
      <c r="Y618" s="396"/>
      <c r="Z618" s="396"/>
      <c r="AA618" s="396"/>
      <c r="AB618" s="396"/>
      <c r="AC618" s="396"/>
      <c r="AD618" s="396"/>
      <c r="AE618" s="396"/>
      <c r="AF618" s="396"/>
      <c r="AG618" s="396"/>
      <c r="AH618" s="396"/>
      <c r="AI618" s="396"/>
      <c r="AJ618" s="396"/>
      <c r="AK618" s="396"/>
    </row>
    <row r="619" spans="5:37">
      <c r="E619" s="395"/>
      <c r="F619" s="396"/>
      <c r="G619" s="396"/>
      <c r="H619" s="396"/>
      <c r="I619" s="396"/>
      <c r="J619" s="396"/>
      <c r="L619" s="396"/>
      <c r="M619" s="396"/>
      <c r="N619" s="396"/>
      <c r="O619" s="396"/>
      <c r="P619" s="396"/>
      <c r="Q619" s="396"/>
      <c r="R619" s="396"/>
      <c r="S619" s="396"/>
      <c r="T619" s="396"/>
      <c r="U619" s="396"/>
      <c r="V619" s="396"/>
      <c r="W619" s="396"/>
      <c r="X619" s="396"/>
      <c r="Y619" s="396"/>
      <c r="Z619" s="396"/>
      <c r="AA619" s="396"/>
      <c r="AB619" s="396"/>
      <c r="AC619" s="396"/>
      <c r="AD619" s="396"/>
      <c r="AE619" s="396"/>
      <c r="AF619" s="396"/>
      <c r="AG619" s="396"/>
      <c r="AH619" s="396"/>
      <c r="AI619" s="396"/>
      <c r="AJ619" s="396"/>
      <c r="AK619" s="396"/>
    </row>
    <row r="620" spans="5:37">
      <c r="E620" s="395"/>
      <c r="F620" s="396"/>
      <c r="G620" s="396"/>
      <c r="H620" s="396"/>
      <c r="I620" s="396"/>
      <c r="J620" s="396"/>
      <c r="L620" s="396"/>
      <c r="M620" s="396"/>
      <c r="N620" s="396"/>
      <c r="O620" s="396"/>
      <c r="P620" s="396"/>
      <c r="Q620" s="396"/>
      <c r="R620" s="396"/>
      <c r="S620" s="396"/>
      <c r="T620" s="396"/>
      <c r="U620" s="396"/>
      <c r="V620" s="396"/>
      <c r="W620" s="396"/>
      <c r="X620" s="396"/>
      <c r="Y620" s="396"/>
      <c r="Z620" s="396"/>
      <c r="AA620" s="396"/>
      <c r="AB620" s="396"/>
      <c r="AC620" s="396"/>
      <c r="AD620" s="396"/>
      <c r="AE620" s="396"/>
      <c r="AF620" s="396"/>
      <c r="AG620" s="396"/>
      <c r="AH620" s="396"/>
      <c r="AI620" s="396"/>
      <c r="AJ620" s="396"/>
      <c r="AK620" s="396"/>
    </row>
    <row r="621" spans="5:37">
      <c r="E621" s="395"/>
      <c r="F621" s="396"/>
      <c r="G621" s="396"/>
      <c r="H621" s="396"/>
      <c r="I621" s="396"/>
      <c r="J621" s="396"/>
      <c r="L621" s="396"/>
      <c r="M621" s="396"/>
      <c r="N621" s="396"/>
      <c r="O621" s="396"/>
      <c r="P621" s="396"/>
      <c r="Q621" s="396"/>
      <c r="R621" s="396"/>
      <c r="S621" s="396"/>
      <c r="T621" s="396"/>
      <c r="U621" s="396"/>
      <c r="V621" s="396"/>
      <c r="W621" s="396"/>
      <c r="X621" s="396"/>
      <c r="Y621" s="396"/>
      <c r="Z621" s="396"/>
      <c r="AA621" s="396"/>
      <c r="AB621" s="396"/>
      <c r="AC621" s="396"/>
      <c r="AD621" s="396"/>
      <c r="AE621" s="396"/>
      <c r="AF621" s="396"/>
      <c r="AG621" s="396"/>
      <c r="AH621" s="396"/>
      <c r="AI621" s="396"/>
      <c r="AJ621" s="396"/>
      <c r="AK621" s="396"/>
    </row>
    <row r="622" spans="5:37">
      <c r="E622" s="395"/>
      <c r="F622" s="396"/>
      <c r="G622" s="396"/>
      <c r="H622" s="396"/>
      <c r="I622" s="396"/>
      <c r="J622" s="396"/>
      <c r="L622" s="396"/>
      <c r="M622" s="396"/>
      <c r="N622" s="396"/>
      <c r="O622" s="396"/>
      <c r="P622" s="396"/>
      <c r="Q622" s="396"/>
      <c r="R622" s="396"/>
      <c r="S622" s="396"/>
      <c r="T622" s="396"/>
      <c r="U622" s="396"/>
      <c r="V622" s="396"/>
      <c r="W622" s="396"/>
      <c r="X622" s="396"/>
      <c r="Y622" s="396"/>
      <c r="Z622" s="396"/>
      <c r="AA622" s="396"/>
      <c r="AB622" s="396"/>
      <c r="AC622" s="396"/>
      <c r="AD622" s="396"/>
      <c r="AE622" s="396"/>
      <c r="AF622" s="396"/>
      <c r="AG622" s="396"/>
      <c r="AH622" s="396"/>
      <c r="AI622" s="396"/>
      <c r="AJ622" s="396"/>
      <c r="AK622" s="396"/>
    </row>
    <row r="623" spans="5:37">
      <c r="E623" s="395"/>
      <c r="F623" s="396"/>
      <c r="G623" s="396"/>
      <c r="H623" s="396"/>
      <c r="I623" s="396"/>
      <c r="J623" s="396"/>
      <c r="L623" s="396"/>
      <c r="M623" s="396"/>
      <c r="N623" s="396"/>
      <c r="O623" s="396"/>
      <c r="P623" s="396"/>
      <c r="Q623" s="396"/>
      <c r="R623" s="396"/>
      <c r="S623" s="396"/>
      <c r="T623" s="396"/>
      <c r="U623" s="396"/>
      <c r="V623" s="396"/>
      <c r="W623" s="396"/>
      <c r="X623" s="396"/>
      <c r="Y623" s="396"/>
      <c r="Z623" s="396"/>
      <c r="AA623" s="396"/>
      <c r="AB623" s="396"/>
      <c r="AC623" s="396"/>
      <c r="AD623" s="396"/>
      <c r="AE623" s="396"/>
      <c r="AF623" s="396"/>
      <c r="AG623" s="396"/>
      <c r="AH623" s="396"/>
      <c r="AI623" s="396"/>
      <c r="AJ623" s="396"/>
      <c r="AK623" s="396"/>
    </row>
    <row r="624" spans="5:37">
      <c r="E624" s="395"/>
      <c r="F624" s="396"/>
      <c r="G624" s="396"/>
      <c r="H624" s="396"/>
      <c r="I624" s="396"/>
      <c r="J624" s="396"/>
      <c r="L624" s="396"/>
      <c r="M624" s="396"/>
      <c r="N624" s="396"/>
      <c r="O624" s="396"/>
      <c r="P624" s="396"/>
      <c r="Q624" s="396"/>
      <c r="R624" s="396"/>
      <c r="S624" s="396"/>
      <c r="T624" s="396"/>
      <c r="U624" s="396"/>
      <c r="V624" s="396"/>
      <c r="W624" s="396"/>
      <c r="X624" s="396"/>
      <c r="Y624" s="396"/>
      <c r="Z624" s="396"/>
      <c r="AA624" s="396"/>
      <c r="AB624" s="396"/>
      <c r="AC624" s="396"/>
      <c r="AD624" s="396"/>
      <c r="AE624" s="396"/>
      <c r="AF624" s="396"/>
      <c r="AG624" s="396"/>
      <c r="AH624" s="396"/>
      <c r="AI624" s="396"/>
      <c r="AJ624" s="396"/>
      <c r="AK624" s="396"/>
    </row>
    <row r="625" spans="5:37">
      <c r="E625" s="395"/>
      <c r="F625" s="396"/>
      <c r="G625" s="396"/>
      <c r="H625" s="396"/>
      <c r="I625" s="396"/>
      <c r="J625" s="396"/>
      <c r="L625" s="396"/>
      <c r="M625" s="396"/>
      <c r="N625" s="396"/>
      <c r="O625" s="396"/>
      <c r="P625" s="396"/>
      <c r="Q625" s="396"/>
      <c r="R625" s="396"/>
      <c r="S625" s="396"/>
      <c r="T625" s="396"/>
      <c r="U625" s="396"/>
      <c r="V625" s="396"/>
      <c r="W625" s="396"/>
      <c r="X625" s="396"/>
      <c r="Y625" s="396"/>
      <c r="Z625" s="396"/>
      <c r="AA625" s="396"/>
      <c r="AB625" s="396"/>
      <c r="AC625" s="396"/>
      <c r="AD625" s="396"/>
      <c r="AE625" s="396"/>
      <c r="AF625" s="396"/>
      <c r="AG625" s="396"/>
      <c r="AH625" s="396"/>
      <c r="AI625" s="396"/>
      <c r="AJ625" s="396"/>
      <c r="AK625" s="396"/>
    </row>
    <row r="626" spans="5:37">
      <c r="E626" s="395"/>
      <c r="F626" s="396"/>
      <c r="G626" s="396"/>
      <c r="H626" s="396"/>
      <c r="I626" s="396"/>
      <c r="J626" s="396"/>
      <c r="L626" s="396"/>
      <c r="M626" s="396"/>
      <c r="N626" s="396"/>
      <c r="O626" s="396"/>
      <c r="P626" s="396"/>
      <c r="Q626" s="396"/>
      <c r="R626" s="396"/>
      <c r="S626" s="396"/>
      <c r="T626" s="396"/>
      <c r="U626" s="396"/>
      <c r="V626" s="396"/>
      <c r="W626" s="396"/>
      <c r="X626" s="396"/>
      <c r="Y626" s="396"/>
      <c r="Z626" s="396"/>
      <c r="AA626" s="396"/>
      <c r="AB626" s="396"/>
      <c r="AC626" s="396"/>
      <c r="AD626" s="396"/>
      <c r="AE626" s="396"/>
      <c r="AF626" s="396"/>
      <c r="AG626" s="396"/>
      <c r="AH626" s="396"/>
      <c r="AI626" s="396"/>
      <c r="AJ626" s="396"/>
      <c r="AK626" s="396"/>
    </row>
    <row r="627" spans="5:37">
      <c r="E627" s="395"/>
      <c r="F627" s="396"/>
      <c r="G627" s="396"/>
      <c r="H627" s="396"/>
      <c r="I627" s="396"/>
      <c r="J627" s="396"/>
      <c r="L627" s="396"/>
      <c r="M627" s="396"/>
      <c r="N627" s="396"/>
      <c r="O627" s="396"/>
      <c r="P627" s="396"/>
      <c r="Q627" s="396"/>
      <c r="R627" s="396"/>
      <c r="S627" s="396"/>
      <c r="T627" s="396"/>
      <c r="U627" s="396"/>
      <c r="V627" s="396"/>
      <c r="W627" s="396"/>
      <c r="X627" s="396"/>
      <c r="Y627" s="396"/>
      <c r="Z627" s="396"/>
      <c r="AA627" s="396"/>
      <c r="AB627" s="396"/>
      <c r="AC627" s="396"/>
      <c r="AD627" s="396"/>
      <c r="AE627" s="396"/>
      <c r="AF627" s="396"/>
      <c r="AG627" s="396"/>
      <c r="AH627" s="396"/>
      <c r="AI627" s="396"/>
      <c r="AJ627" s="396"/>
      <c r="AK627" s="396"/>
    </row>
    <row r="628" spans="5:37">
      <c r="E628" s="395"/>
      <c r="F628" s="396"/>
      <c r="G628" s="396"/>
      <c r="H628" s="396"/>
      <c r="I628" s="396"/>
      <c r="J628" s="396"/>
      <c r="L628" s="396"/>
      <c r="M628" s="396"/>
      <c r="N628" s="396"/>
      <c r="O628" s="396"/>
      <c r="P628" s="396"/>
      <c r="Q628" s="396"/>
      <c r="R628" s="396"/>
      <c r="S628" s="396"/>
      <c r="T628" s="396"/>
      <c r="U628" s="396"/>
      <c r="V628" s="396"/>
      <c r="W628" s="396"/>
      <c r="X628" s="396"/>
      <c r="Y628" s="396"/>
      <c r="Z628" s="396"/>
      <c r="AA628" s="396"/>
      <c r="AB628" s="396"/>
      <c r="AC628" s="396"/>
      <c r="AD628" s="396"/>
      <c r="AE628" s="396"/>
      <c r="AF628" s="396"/>
      <c r="AG628" s="396"/>
      <c r="AH628" s="396"/>
      <c r="AI628" s="396"/>
      <c r="AJ628" s="396"/>
      <c r="AK628" s="396"/>
    </row>
    <row r="629" spans="5:37">
      <c r="E629" s="395"/>
      <c r="F629" s="396"/>
      <c r="G629" s="396"/>
      <c r="H629" s="396"/>
      <c r="I629" s="396"/>
      <c r="J629" s="396"/>
      <c r="L629" s="396"/>
      <c r="M629" s="396"/>
      <c r="N629" s="396"/>
      <c r="O629" s="396"/>
      <c r="P629" s="396"/>
      <c r="Q629" s="396"/>
      <c r="R629" s="396"/>
      <c r="S629" s="396"/>
      <c r="T629" s="396"/>
      <c r="U629" s="396"/>
      <c r="V629" s="396"/>
      <c r="W629" s="396"/>
      <c r="X629" s="396"/>
      <c r="Y629" s="396"/>
      <c r="Z629" s="396"/>
      <c r="AA629" s="396"/>
      <c r="AB629" s="396"/>
      <c r="AC629" s="396"/>
      <c r="AD629" s="396"/>
      <c r="AE629" s="396"/>
      <c r="AF629" s="396"/>
      <c r="AG629" s="396"/>
      <c r="AH629" s="396"/>
      <c r="AI629" s="396"/>
      <c r="AJ629" s="396"/>
      <c r="AK629" s="396"/>
    </row>
    <row r="630" spans="5:37">
      <c r="E630" s="395"/>
      <c r="F630" s="396"/>
      <c r="G630" s="396"/>
      <c r="H630" s="396"/>
      <c r="I630" s="396"/>
      <c r="J630" s="396"/>
      <c r="L630" s="396"/>
      <c r="M630" s="396"/>
      <c r="N630" s="396"/>
      <c r="O630" s="396"/>
      <c r="P630" s="396"/>
      <c r="Q630" s="396"/>
      <c r="R630" s="396"/>
      <c r="S630" s="396"/>
      <c r="T630" s="396"/>
      <c r="U630" s="396"/>
      <c r="V630" s="396"/>
      <c r="W630" s="396"/>
      <c r="X630" s="396"/>
      <c r="Y630" s="396"/>
      <c r="Z630" s="396"/>
      <c r="AA630" s="396"/>
      <c r="AB630" s="396"/>
      <c r="AC630" s="396"/>
      <c r="AD630" s="396"/>
      <c r="AE630" s="396"/>
      <c r="AF630" s="396"/>
      <c r="AG630" s="396"/>
      <c r="AH630" s="396"/>
      <c r="AI630" s="396"/>
      <c r="AJ630" s="396"/>
      <c r="AK630" s="396"/>
    </row>
    <row r="631" spans="5:37">
      <c r="E631" s="395"/>
      <c r="F631" s="396"/>
      <c r="G631" s="396"/>
      <c r="H631" s="396"/>
      <c r="I631" s="396"/>
      <c r="J631" s="396"/>
      <c r="L631" s="396"/>
      <c r="M631" s="396"/>
      <c r="N631" s="396"/>
      <c r="O631" s="396"/>
      <c r="P631" s="396"/>
      <c r="Q631" s="396"/>
      <c r="R631" s="396"/>
      <c r="S631" s="396"/>
      <c r="T631" s="396"/>
      <c r="U631" s="396"/>
      <c r="V631" s="396"/>
      <c r="W631" s="396"/>
      <c r="X631" s="396"/>
      <c r="Y631" s="396"/>
      <c r="Z631" s="396"/>
      <c r="AA631" s="396"/>
      <c r="AB631" s="396"/>
      <c r="AC631" s="396"/>
      <c r="AD631" s="396"/>
      <c r="AE631" s="396"/>
      <c r="AF631" s="396"/>
      <c r="AG631" s="396"/>
      <c r="AH631" s="396"/>
      <c r="AI631" s="396"/>
      <c r="AJ631" s="396"/>
      <c r="AK631" s="396"/>
    </row>
    <row r="632" spans="5:37">
      <c r="E632" s="395"/>
      <c r="F632" s="396"/>
      <c r="G632" s="396"/>
      <c r="H632" s="396"/>
      <c r="I632" s="396"/>
      <c r="J632" s="396"/>
      <c r="L632" s="396"/>
      <c r="M632" s="396"/>
      <c r="N632" s="396"/>
      <c r="O632" s="396"/>
      <c r="P632" s="396"/>
      <c r="Q632" s="396"/>
      <c r="R632" s="396"/>
      <c r="S632" s="396"/>
      <c r="T632" s="396"/>
      <c r="U632" s="396"/>
      <c r="V632" s="396"/>
      <c r="W632" s="396"/>
      <c r="X632" s="396"/>
      <c r="Y632" s="396"/>
      <c r="Z632" s="396"/>
      <c r="AA632" s="396"/>
      <c r="AB632" s="396"/>
      <c r="AC632" s="396"/>
      <c r="AD632" s="396"/>
      <c r="AE632" s="396"/>
      <c r="AF632" s="396"/>
      <c r="AG632" s="396"/>
      <c r="AH632" s="396"/>
      <c r="AI632" s="396"/>
      <c r="AJ632" s="396"/>
      <c r="AK632" s="396"/>
    </row>
    <row r="633" spans="5:37">
      <c r="E633" s="395"/>
      <c r="F633" s="396"/>
      <c r="G633" s="396"/>
      <c r="H633" s="396"/>
      <c r="I633" s="396"/>
      <c r="J633" s="396"/>
      <c r="L633" s="396"/>
      <c r="M633" s="396"/>
      <c r="N633" s="396"/>
      <c r="O633" s="396"/>
      <c r="P633" s="396"/>
      <c r="Q633" s="396"/>
      <c r="R633" s="396"/>
      <c r="S633" s="396"/>
      <c r="T633" s="396"/>
      <c r="U633" s="396"/>
      <c r="V633" s="396"/>
      <c r="W633" s="396"/>
      <c r="X633" s="396"/>
      <c r="Y633" s="396"/>
      <c r="Z633" s="396"/>
      <c r="AA633" s="396"/>
      <c r="AB633" s="396"/>
      <c r="AC633" s="396"/>
      <c r="AD633" s="396"/>
      <c r="AE633" s="396"/>
      <c r="AF633" s="396"/>
      <c r="AG633" s="396"/>
      <c r="AH633" s="396"/>
      <c r="AI633" s="396"/>
      <c r="AJ633" s="396"/>
      <c r="AK633" s="396"/>
    </row>
    <row r="634" spans="5:37">
      <c r="E634" s="395"/>
      <c r="F634" s="396"/>
      <c r="G634" s="396"/>
      <c r="H634" s="396"/>
      <c r="I634" s="396"/>
      <c r="J634" s="396"/>
      <c r="L634" s="396"/>
      <c r="M634" s="396"/>
      <c r="N634" s="396"/>
      <c r="O634" s="396"/>
      <c r="P634" s="396"/>
      <c r="Q634" s="396"/>
      <c r="R634" s="396"/>
      <c r="S634" s="396"/>
      <c r="T634" s="396"/>
      <c r="U634" s="396"/>
      <c r="V634" s="396"/>
      <c r="W634" s="396"/>
      <c r="X634" s="396"/>
      <c r="Y634" s="396"/>
      <c r="Z634" s="396"/>
      <c r="AA634" s="396"/>
      <c r="AB634" s="396"/>
      <c r="AC634" s="396"/>
      <c r="AD634" s="396"/>
      <c r="AE634" s="396"/>
      <c r="AF634" s="396"/>
      <c r="AG634" s="396"/>
      <c r="AH634" s="396"/>
      <c r="AI634" s="396"/>
      <c r="AJ634" s="396"/>
      <c r="AK634" s="396"/>
    </row>
    <row r="635" spans="5:37">
      <c r="E635" s="395"/>
      <c r="F635" s="396"/>
      <c r="G635" s="396"/>
      <c r="H635" s="396"/>
      <c r="I635" s="396"/>
      <c r="J635" s="396"/>
      <c r="L635" s="396"/>
      <c r="M635" s="396"/>
      <c r="N635" s="396"/>
      <c r="O635" s="396"/>
      <c r="P635" s="396"/>
      <c r="Q635" s="396"/>
      <c r="R635" s="396"/>
      <c r="S635" s="396"/>
      <c r="T635" s="396"/>
      <c r="U635" s="396"/>
      <c r="V635" s="396"/>
      <c r="W635" s="396"/>
      <c r="X635" s="396"/>
      <c r="Y635" s="396"/>
      <c r="Z635" s="396"/>
      <c r="AA635" s="396"/>
      <c r="AB635" s="396"/>
      <c r="AC635" s="396"/>
      <c r="AD635" s="396"/>
      <c r="AE635" s="396"/>
      <c r="AF635" s="396"/>
      <c r="AG635" s="396"/>
      <c r="AH635" s="396"/>
      <c r="AI635" s="396"/>
      <c r="AJ635" s="396"/>
      <c r="AK635" s="396"/>
    </row>
    <row r="636" spans="5:37">
      <c r="E636" s="395"/>
      <c r="F636" s="396"/>
      <c r="G636" s="396"/>
      <c r="H636" s="396"/>
      <c r="I636" s="396"/>
      <c r="J636" s="396"/>
      <c r="L636" s="396"/>
      <c r="M636" s="396"/>
      <c r="N636" s="396"/>
      <c r="O636" s="396"/>
      <c r="P636" s="396"/>
      <c r="Q636" s="396"/>
      <c r="R636" s="396"/>
      <c r="S636" s="396"/>
      <c r="T636" s="396"/>
      <c r="U636" s="396"/>
      <c r="V636" s="396"/>
      <c r="W636" s="396"/>
      <c r="X636" s="396"/>
      <c r="Y636" s="396"/>
      <c r="Z636" s="396"/>
      <c r="AA636" s="396"/>
      <c r="AB636" s="396"/>
      <c r="AC636" s="396"/>
      <c r="AD636" s="396"/>
      <c r="AE636" s="396"/>
      <c r="AF636" s="396"/>
      <c r="AG636" s="396"/>
      <c r="AH636" s="396"/>
      <c r="AI636" s="396"/>
      <c r="AJ636" s="396"/>
      <c r="AK636" s="396"/>
    </row>
    <row r="637" spans="5:37">
      <c r="E637" s="395"/>
      <c r="F637" s="396"/>
      <c r="G637" s="396"/>
      <c r="H637" s="396"/>
      <c r="I637" s="396"/>
      <c r="J637" s="396"/>
      <c r="L637" s="396"/>
      <c r="M637" s="396"/>
      <c r="N637" s="396"/>
      <c r="O637" s="396"/>
      <c r="P637" s="396"/>
      <c r="Q637" s="396"/>
      <c r="R637" s="396"/>
      <c r="S637" s="396"/>
      <c r="T637" s="396"/>
      <c r="U637" s="396"/>
      <c r="V637" s="396"/>
      <c r="W637" s="396"/>
      <c r="X637" s="396"/>
      <c r="Y637" s="396"/>
      <c r="Z637" s="396"/>
      <c r="AA637" s="396"/>
      <c r="AB637" s="396"/>
      <c r="AC637" s="396"/>
      <c r="AD637" s="396"/>
      <c r="AE637" s="396"/>
      <c r="AF637" s="396"/>
      <c r="AG637" s="396"/>
      <c r="AH637" s="396"/>
      <c r="AI637" s="396"/>
      <c r="AJ637" s="396"/>
      <c r="AK637" s="396"/>
    </row>
    <row r="638" spans="5:37">
      <c r="E638" s="395"/>
      <c r="F638" s="396"/>
      <c r="G638" s="396"/>
      <c r="H638" s="396"/>
      <c r="I638" s="396"/>
      <c r="J638" s="396"/>
      <c r="L638" s="396"/>
      <c r="M638" s="396"/>
      <c r="N638" s="396"/>
      <c r="O638" s="396"/>
      <c r="P638" s="396"/>
      <c r="Q638" s="396"/>
      <c r="R638" s="396"/>
      <c r="S638" s="396"/>
      <c r="T638" s="396"/>
      <c r="U638" s="396"/>
      <c r="V638" s="396"/>
      <c r="W638" s="396"/>
      <c r="X638" s="396"/>
      <c r="Y638" s="396"/>
      <c r="Z638" s="396"/>
      <c r="AA638" s="396"/>
      <c r="AB638" s="396"/>
      <c r="AC638" s="396"/>
      <c r="AD638" s="396"/>
      <c r="AE638" s="396"/>
      <c r="AF638" s="396"/>
      <c r="AG638" s="396"/>
      <c r="AH638" s="396"/>
      <c r="AI638" s="396"/>
      <c r="AJ638" s="396"/>
      <c r="AK638" s="396"/>
    </row>
    <row r="639" spans="5:37">
      <c r="E639" s="395"/>
      <c r="F639" s="396"/>
      <c r="G639" s="396"/>
      <c r="H639" s="396"/>
      <c r="I639" s="396"/>
      <c r="J639" s="396"/>
      <c r="L639" s="396"/>
      <c r="M639" s="396"/>
      <c r="N639" s="396"/>
      <c r="O639" s="396"/>
      <c r="P639" s="396"/>
      <c r="Q639" s="396"/>
      <c r="R639" s="396"/>
      <c r="S639" s="396"/>
      <c r="T639" s="396"/>
      <c r="U639" s="396"/>
      <c r="V639" s="396"/>
      <c r="W639" s="396"/>
      <c r="X639" s="396"/>
      <c r="Y639" s="396"/>
      <c r="Z639" s="396"/>
      <c r="AA639" s="396"/>
      <c r="AB639" s="396"/>
      <c r="AC639" s="396"/>
      <c r="AD639" s="396"/>
      <c r="AE639" s="396"/>
      <c r="AF639" s="396"/>
      <c r="AG639" s="396"/>
      <c r="AH639" s="396"/>
      <c r="AI639" s="396"/>
      <c r="AJ639" s="396"/>
      <c r="AK639" s="396"/>
    </row>
    <row r="640" spans="5:37">
      <c r="E640" s="395"/>
      <c r="F640" s="396"/>
      <c r="G640" s="396"/>
      <c r="H640" s="396"/>
      <c r="I640" s="396"/>
      <c r="J640" s="396"/>
      <c r="L640" s="396"/>
      <c r="M640" s="396"/>
      <c r="N640" s="396"/>
      <c r="O640" s="396"/>
      <c r="P640" s="396"/>
      <c r="Q640" s="396"/>
      <c r="R640" s="396"/>
      <c r="S640" s="396"/>
      <c r="T640" s="396"/>
      <c r="U640" s="396"/>
      <c r="V640" s="396"/>
      <c r="W640" s="396"/>
      <c r="X640" s="396"/>
      <c r="Y640" s="396"/>
      <c r="Z640" s="396"/>
      <c r="AA640" s="396"/>
      <c r="AB640" s="396"/>
      <c r="AC640" s="396"/>
      <c r="AD640" s="396"/>
      <c r="AE640" s="396"/>
      <c r="AF640" s="396"/>
      <c r="AG640" s="396"/>
      <c r="AH640" s="396"/>
      <c r="AI640" s="396"/>
      <c r="AJ640" s="396"/>
      <c r="AK640" s="396"/>
    </row>
    <row r="641" spans="5:37">
      <c r="E641" s="395"/>
      <c r="F641" s="396"/>
      <c r="G641" s="396"/>
      <c r="H641" s="396"/>
      <c r="I641" s="396"/>
      <c r="J641" s="396"/>
      <c r="L641" s="396"/>
      <c r="M641" s="396"/>
      <c r="N641" s="396"/>
      <c r="O641" s="396"/>
      <c r="P641" s="396"/>
      <c r="Q641" s="396"/>
      <c r="R641" s="396"/>
      <c r="S641" s="396"/>
      <c r="T641" s="396"/>
      <c r="U641" s="396"/>
      <c r="V641" s="396"/>
      <c r="W641" s="396"/>
      <c r="X641" s="396"/>
      <c r="Y641" s="396"/>
      <c r="Z641" s="396"/>
      <c r="AA641" s="396"/>
      <c r="AB641" s="396"/>
      <c r="AC641" s="396"/>
      <c r="AD641" s="396"/>
      <c r="AE641" s="396"/>
      <c r="AF641" s="396"/>
      <c r="AG641" s="396"/>
      <c r="AH641" s="396"/>
      <c r="AI641" s="396"/>
      <c r="AJ641" s="396"/>
      <c r="AK641" s="396"/>
    </row>
    <row r="642" spans="5:37">
      <c r="E642" s="395"/>
      <c r="F642" s="396"/>
      <c r="G642" s="396"/>
      <c r="H642" s="396"/>
      <c r="I642" s="396"/>
      <c r="J642" s="396"/>
      <c r="L642" s="396"/>
      <c r="M642" s="396"/>
      <c r="N642" s="396"/>
      <c r="O642" s="396"/>
      <c r="P642" s="396"/>
      <c r="Q642" s="396"/>
      <c r="R642" s="396"/>
      <c r="S642" s="396"/>
      <c r="T642" s="396"/>
      <c r="U642" s="396"/>
      <c r="V642" s="396"/>
      <c r="W642" s="396"/>
      <c r="X642" s="396"/>
      <c r="Y642" s="396"/>
      <c r="Z642" s="396"/>
      <c r="AA642" s="396"/>
      <c r="AB642" s="396"/>
      <c r="AC642" s="396"/>
      <c r="AD642" s="396"/>
      <c r="AE642" s="396"/>
      <c r="AF642" s="396"/>
      <c r="AG642" s="396"/>
      <c r="AH642" s="396"/>
      <c r="AI642" s="396"/>
      <c r="AJ642" s="396"/>
      <c r="AK642" s="396"/>
    </row>
    <row r="643" spans="5:37">
      <c r="E643" s="395"/>
      <c r="F643" s="396"/>
      <c r="G643" s="396"/>
      <c r="H643" s="396"/>
      <c r="I643" s="396"/>
      <c r="J643" s="396"/>
      <c r="L643" s="396"/>
      <c r="M643" s="396"/>
      <c r="N643" s="396"/>
      <c r="O643" s="396"/>
      <c r="P643" s="396"/>
      <c r="Q643" s="396"/>
      <c r="R643" s="396"/>
      <c r="S643" s="396"/>
      <c r="T643" s="396"/>
      <c r="U643" s="396"/>
      <c r="V643" s="396"/>
      <c r="W643" s="396"/>
      <c r="X643" s="396"/>
      <c r="Y643" s="396"/>
      <c r="Z643" s="396"/>
      <c r="AA643" s="396"/>
      <c r="AB643" s="396"/>
      <c r="AC643" s="396"/>
      <c r="AD643" s="396"/>
      <c r="AE643" s="396"/>
      <c r="AF643" s="396"/>
      <c r="AG643" s="396"/>
      <c r="AH643" s="396"/>
      <c r="AI643" s="396"/>
      <c r="AJ643" s="396"/>
      <c r="AK643" s="396"/>
    </row>
    <row r="644" spans="5:37">
      <c r="E644" s="395"/>
      <c r="F644" s="396"/>
      <c r="G644" s="396"/>
      <c r="H644" s="396"/>
      <c r="I644" s="396"/>
      <c r="J644" s="396"/>
      <c r="L644" s="396"/>
      <c r="M644" s="396"/>
      <c r="N644" s="396"/>
      <c r="O644" s="396"/>
      <c r="P644" s="396"/>
      <c r="Q644" s="396"/>
      <c r="R644" s="396"/>
      <c r="S644" s="396"/>
      <c r="T644" s="396"/>
      <c r="U644" s="396"/>
      <c r="V644" s="396"/>
      <c r="W644" s="396"/>
      <c r="X644" s="396"/>
      <c r="Y644" s="396"/>
      <c r="Z644" s="396"/>
      <c r="AA644" s="396"/>
      <c r="AB644" s="396"/>
      <c r="AC644" s="396"/>
      <c r="AD644" s="396"/>
      <c r="AE644" s="396"/>
      <c r="AF644" s="396"/>
      <c r="AG644" s="396"/>
      <c r="AH644" s="396"/>
      <c r="AI644" s="396"/>
      <c r="AJ644" s="396"/>
      <c r="AK644" s="396"/>
    </row>
    <row r="645" spans="5:37">
      <c r="E645" s="395"/>
      <c r="F645" s="396"/>
      <c r="G645" s="396"/>
      <c r="H645" s="396"/>
      <c r="I645" s="396"/>
      <c r="J645" s="396"/>
      <c r="L645" s="396"/>
      <c r="M645" s="396"/>
      <c r="N645" s="396"/>
      <c r="O645" s="396"/>
      <c r="P645" s="396"/>
      <c r="Q645" s="396"/>
      <c r="R645" s="396"/>
      <c r="S645" s="396"/>
      <c r="T645" s="396"/>
      <c r="U645" s="396"/>
      <c r="V645" s="396"/>
      <c r="W645" s="396"/>
      <c r="X645" s="396"/>
      <c r="Y645" s="396"/>
      <c r="Z645" s="396"/>
      <c r="AA645" s="396"/>
      <c r="AB645" s="396"/>
      <c r="AC645" s="396"/>
      <c r="AD645" s="396"/>
      <c r="AE645" s="396"/>
      <c r="AF645" s="396"/>
      <c r="AG645" s="396"/>
      <c r="AH645" s="396"/>
      <c r="AI645" s="396"/>
      <c r="AJ645" s="396"/>
      <c r="AK645" s="396"/>
    </row>
    <row r="646" spans="5:37">
      <c r="E646" s="395"/>
      <c r="F646" s="396"/>
      <c r="G646" s="396"/>
      <c r="H646" s="396"/>
      <c r="I646" s="396"/>
      <c r="J646" s="396"/>
      <c r="L646" s="396"/>
      <c r="M646" s="396"/>
      <c r="N646" s="396"/>
      <c r="O646" s="396"/>
      <c r="P646" s="396"/>
      <c r="Q646" s="396"/>
      <c r="R646" s="396"/>
      <c r="S646" s="396"/>
      <c r="T646" s="396"/>
      <c r="U646" s="396"/>
      <c r="V646" s="396"/>
      <c r="W646" s="396"/>
      <c r="X646" s="396"/>
      <c r="Y646" s="396"/>
      <c r="Z646" s="396"/>
      <c r="AA646" s="396"/>
      <c r="AB646" s="396"/>
      <c r="AC646" s="396"/>
      <c r="AD646" s="396"/>
      <c r="AE646" s="396"/>
      <c r="AF646" s="396"/>
      <c r="AG646" s="396"/>
      <c r="AH646" s="396"/>
      <c r="AI646" s="396"/>
      <c r="AJ646" s="396"/>
      <c r="AK646" s="396"/>
    </row>
    <row r="647" spans="5:37">
      <c r="E647" s="395"/>
      <c r="F647" s="396"/>
      <c r="G647" s="396"/>
      <c r="H647" s="396"/>
      <c r="I647" s="396"/>
      <c r="J647" s="396"/>
      <c r="L647" s="396"/>
      <c r="M647" s="396"/>
      <c r="N647" s="396"/>
      <c r="O647" s="396"/>
      <c r="P647" s="396"/>
      <c r="Q647" s="396"/>
      <c r="R647" s="396"/>
      <c r="S647" s="396"/>
      <c r="T647" s="396"/>
      <c r="U647" s="396"/>
      <c r="V647" s="396"/>
      <c r="W647" s="396"/>
      <c r="X647" s="396"/>
      <c r="Y647" s="396"/>
      <c r="Z647" s="396"/>
      <c r="AA647" s="396"/>
      <c r="AB647" s="396"/>
      <c r="AC647" s="396"/>
      <c r="AD647" s="396"/>
      <c r="AE647" s="396"/>
      <c r="AF647" s="396"/>
      <c r="AG647" s="396"/>
      <c r="AH647" s="396"/>
      <c r="AI647" s="396"/>
      <c r="AJ647" s="396"/>
      <c r="AK647" s="396"/>
    </row>
    <row r="648" spans="5:37">
      <c r="E648" s="395"/>
      <c r="F648" s="396"/>
      <c r="G648" s="396"/>
      <c r="H648" s="396"/>
      <c r="I648" s="396"/>
      <c r="J648" s="396"/>
      <c r="L648" s="396"/>
      <c r="M648" s="396"/>
      <c r="N648" s="396"/>
      <c r="O648" s="396"/>
      <c r="P648" s="396"/>
      <c r="Q648" s="396"/>
      <c r="R648" s="396"/>
      <c r="S648" s="396"/>
      <c r="T648" s="396"/>
      <c r="U648" s="396"/>
      <c r="V648" s="396"/>
      <c r="W648" s="396"/>
      <c r="X648" s="396"/>
      <c r="Y648" s="396"/>
      <c r="Z648" s="396"/>
      <c r="AA648" s="396"/>
      <c r="AB648" s="396"/>
      <c r="AC648" s="396"/>
      <c r="AD648" s="396"/>
      <c r="AE648" s="396"/>
      <c r="AF648" s="396"/>
      <c r="AG648" s="396"/>
      <c r="AH648" s="396"/>
      <c r="AI648" s="396"/>
      <c r="AJ648" s="396"/>
      <c r="AK648" s="396"/>
    </row>
    <row r="649" spans="5:37">
      <c r="E649" s="395"/>
      <c r="F649" s="396"/>
      <c r="G649" s="396"/>
      <c r="H649" s="396"/>
      <c r="I649" s="396"/>
      <c r="J649" s="396"/>
      <c r="L649" s="396"/>
      <c r="M649" s="396"/>
      <c r="N649" s="396"/>
      <c r="O649" s="396"/>
      <c r="P649" s="396"/>
      <c r="Q649" s="396"/>
      <c r="R649" s="396"/>
      <c r="S649" s="396"/>
      <c r="T649" s="396"/>
      <c r="U649" s="396"/>
      <c r="V649" s="396"/>
      <c r="W649" s="396"/>
      <c r="X649" s="396"/>
      <c r="Y649" s="396"/>
      <c r="Z649" s="396"/>
      <c r="AA649" s="396"/>
      <c r="AB649" s="396"/>
      <c r="AC649" s="396"/>
      <c r="AD649" s="396"/>
      <c r="AE649" s="396"/>
      <c r="AF649" s="396"/>
      <c r="AG649" s="396"/>
      <c r="AH649" s="396"/>
      <c r="AI649" s="396"/>
      <c r="AJ649" s="396"/>
      <c r="AK649" s="396"/>
    </row>
    <row r="650" spans="5:37">
      <c r="E650" s="395"/>
      <c r="F650" s="396"/>
      <c r="G650" s="396"/>
      <c r="H650" s="396"/>
      <c r="I650" s="396"/>
      <c r="J650" s="396"/>
      <c r="L650" s="396"/>
      <c r="M650" s="396"/>
      <c r="N650" s="396"/>
      <c r="O650" s="396"/>
      <c r="P650" s="396"/>
      <c r="Q650" s="396"/>
      <c r="R650" s="396"/>
      <c r="S650" s="396"/>
      <c r="T650" s="396"/>
      <c r="U650" s="396"/>
      <c r="V650" s="396"/>
      <c r="W650" s="396"/>
      <c r="X650" s="396"/>
      <c r="Y650" s="396"/>
      <c r="Z650" s="396"/>
      <c r="AA650" s="396"/>
      <c r="AB650" s="396"/>
      <c r="AC650" s="396"/>
      <c r="AD650" s="396"/>
      <c r="AE650" s="396"/>
      <c r="AF650" s="396"/>
      <c r="AG650" s="396"/>
      <c r="AH650" s="396"/>
      <c r="AI650" s="396"/>
      <c r="AJ650" s="396"/>
      <c r="AK650" s="396"/>
    </row>
    <row r="651" spans="5:37">
      <c r="E651" s="395"/>
      <c r="F651" s="396"/>
      <c r="G651" s="396"/>
      <c r="H651" s="396"/>
      <c r="I651" s="396"/>
      <c r="J651" s="396"/>
      <c r="L651" s="396"/>
      <c r="M651" s="396"/>
      <c r="N651" s="396"/>
      <c r="O651" s="396"/>
      <c r="P651" s="396"/>
      <c r="Q651" s="396"/>
      <c r="R651" s="396"/>
      <c r="S651" s="396"/>
      <c r="T651" s="396"/>
      <c r="U651" s="396"/>
      <c r="V651" s="396"/>
      <c r="W651" s="396"/>
      <c r="X651" s="396"/>
      <c r="Y651" s="396"/>
      <c r="Z651" s="396"/>
      <c r="AA651" s="396"/>
      <c r="AB651" s="396"/>
      <c r="AC651" s="396"/>
      <c r="AD651" s="396"/>
      <c r="AE651" s="396"/>
      <c r="AF651" s="396"/>
      <c r="AG651" s="396"/>
      <c r="AH651" s="396"/>
      <c r="AI651" s="396"/>
      <c r="AJ651" s="396"/>
      <c r="AK651" s="396"/>
    </row>
    <row r="652" spans="5:37">
      <c r="E652" s="395"/>
      <c r="F652" s="396"/>
      <c r="G652" s="396"/>
      <c r="H652" s="396"/>
      <c r="I652" s="396"/>
      <c r="J652" s="396"/>
      <c r="L652" s="396"/>
      <c r="M652" s="396"/>
      <c r="N652" s="396"/>
      <c r="O652" s="396"/>
      <c r="P652" s="396"/>
      <c r="Q652" s="396"/>
      <c r="R652" s="396"/>
      <c r="S652" s="396"/>
      <c r="T652" s="396"/>
      <c r="U652" s="396"/>
      <c r="V652" s="396"/>
      <c r="W652" s="396"/>
      <c r="X652" s="396"/>
      <c r="Y652" s="396"/>
      <c r="Z652" s="396"/>
      <c r="AA652" s="396"/>
      <c r="AB652" s="396"/>
      <c r="AC652" s="396"/>
      <c r="AD652" s="396"/>
      <c r="AE652" s="396"/>
      <c r="AF652" s="396"/>
      <c r="AG652" s="396"/>
      <c r="AH652" s="396"/>
      <c r="AI652" s="396"/>
      <c r="AJ652" s="396"/>
      <c r="AK652" s="396"/>
    </row>
    <row r="653" spans="5:37">
      <c r="E653" s="395"/>
      <c r="F653" s="396"/>
      <c r="G653" s="396"/>
      <c r="H653" s="396"/>
      <c r="I653" s="396"/>
      <c r="J653" s="396"/>
      <c r="L653" s="396"/>
      <c r="M653" s="396"/>
      <c r="N653" s="396"/>
      <c r="O653" s="396"/>
      <c r="P653" s="396"/>
      <c r="Q653" s="396"/>
      <c r="R653" s="396"/>
      <c r="S653" s="396"/>
      <c r="T653" s="396"/>
      <c r="U653" s="396"/>
      <c r="V653" s="396"/>
      <c r="W653" s="396"/>
      <c r="X653" s="396"/>
      <c r="Y653" s="396"/>
      <c r="Z653" s="396"/>
      <c r="AA653" s="396"/>
      <c r="AB653" s="396"/>
      <c r="AC653" s="396"/>
      <c r="AD653" s="396"/>
      <c r="AE653" s="396"/>
      <c r="AF653" s="396"/>
      <c r="AG653" s="396"/>
      <c r="AH653" s="396"/>
      <c r="AI653" s="396"/>
      <c r="AJ653" s="396"/>
      <c r="AK653" s="396"/>
    </row>
    <row r="654" spans="5:37">
      <c r="E654" s="395"/>
      <c r="F654" s="396"/>
      <c r="G654" s="396"/>
      <c r="H654" s="396"/>
      <c r="I654" s="396"/>
      <c r="J654" s="396"/>
      <c r="L654" s="396"/>
      <c r="M654" s="396"/>
      <c r="N654" s="396"/>
      <c r="O654" s="396"/>
      <c r="P654" s="396"/>
      <c r="Q654" s="396"/>
      <c r="R654" s="396"/>
      <c r="S654" s="396"/>
      <c r="T654" s="396"/>
      <c r="U654" s="396"/>
      <c r="V654" s="396"/>
      <c r="W654" s="396"/>
      <c r="X654" s="396"/>
      <c r="Y654" s="396"/>
      <c r="Z654" s="396"/>
      <c r="AA654" s="396"/>
      <c r="AB654" s="396"/>
      <c r="AC654" s="396"/>
      <c r="AD654" s="396"/>
      <c r="AE654" s="396"/>
      <c r="AF654" s="396"/>
      <c r="AG654" s="396"/>
      <c r="AH654" s="396"/>
      <c r="AI654" s="396"/>
      <c r="AJ654" s="396"/>
      <c r="AK654" s="396"/>
    </row>
    <row r="655" spans="5:37">
      <c r="E655" s="395"/>
      <c r="F655" s="396"/>
      <c r="G655" s="396"/>
      <c r="H655" s="396"/>
      <c r="I655" s="396"/>
      <c r="J655" s="396"/>
      <c r="L655" s="396"/>
      <c r="M655" s="396"/>
      <c r="N655" s="396"/>
      <c r="O655" s="396"/>
      <c r="P655" s="396"/>
      <c r="Q655" s="396"/>
      <c r="R655" s="396"/>
      <c r="S655" s="396"/>
      <c r="T655" s="396"/>
      <c r="U655" s="396"/>
      <c r="V655" s="396"/>
      <c r="W655" s="396"/>
      <c r="X655" s="396"/>
      <c r="Y655" s="396"/>
      <c r="Z655" s="396"/>
      <c r="AA655" s="396"/>
      <c r="AB655" s="396"/>
      <c r="AC655" s="396"/>
      <c r="AD655" s="396"/>
      <c r="AE655" s="396"/>
      <c r="AF655" s="396"/>
      <c r="AG655" s="396"/>
      <c r="AH655" s="396"/>
      <c r="AI655" s="396"/>
      <c r="AJ655" s="396"/>
      <c r="AK655" s="396"/>
    </row>
    <row r="656" spans="5:37">
      <c r="E656" s="395"/>
      <c r="F656" s="396"/>
      <c r="G656" s="396"/>
      <c r="H656" s="396"/>
      <c r="I656" s="396"/>
      <c r="J656" s="396"/>
      <c r="L656" s="396"/>
      <c r="M656" s="396"/>
      <c r="N656" s="396"/>
      <c r="O656" s="396"/>
      <c r="P656" s="396"/>
      <c r="Q656" s="396"/>
      <c r="R656" s="396"/>
      <c r="S656" s="396"/>
      <c r="T656" s="396"/>
      <c r="U656" s="396"/>
      <c r="V656" s="396"/>
      <c r="W656" s="396"/>
      <c r="X656" s="396"/>
      <c r="Y656" s="396"/>
      <c r="Z656" s="396"/>
      <c r="AA656" s="396"/>
      <c r="AB656" s="396"/>
      <c r="AC656" s="396"/>
      <c r="AD656" s="396"/>
      <c r="AE656" s="396"/>
      <c r="AF656" s="396"/>
      <c r="AG656" s="396"/>
      <c r="AH656" s="396"/>
      <c r="AI656" s="396"/>
      <c r="AJ656" s="396"/>
      <c r="AK656" s="396"/>
    </row>
    <row r="657" spans="5:37">
      <c r="E657" s="395"/>
      <c r="F657" s="396"/>
      <c r="G657" s="396"/>
      <c r="H657" s="396"/>
      <c r="I657" s="396"/>
      <c r="J657" s="396"/>
      <c r="L657" s="396"/>
      <c r="M657" s="396"/>
      <c r="N657" s="396"/>
      <c r="O657" s="396"/>
      <c r="P657" s="396"/>
      <c r="Q657" s="396"/>
      <c r="R657" s="396"/>
      <c r="S657" s="396"/>
      <c r="T657" s="396"/>
      <c r="U657" s="396"/>
      <c r="V657" s="396"/>
      <c r="W657" s="396"/>
      <c r="X657" s="396"/>
      <c r="Y657" s="396"/>
      <c r="Z657" s="396"/>
      <c r="AA657" s="396"/>
      <c r="AB657" s="396"/>
      <c r="AC657" s="396"/>
      <c r="AD657" s="396"/>
      <c r="AE657" s="396"/>
      <c r="AF657" s="396"/>
      <c r="AG657" s="396"/>
      <c r="AH657" s="396"/>
      <c r="AI657" s="396"/>
      <c r="AJ657" s="396"/>
      <c r="AK657" s="396"/>
    </row>
    <row r="658" spans="5:37">
      <c r="E658" s="395"/>
      <c r="F658" s="396"/>
      <c r="G658" s="396"/>
      <c r="H658" s="396"/>
      <c r="I658" s="396"/>
      <c r="J658" s="396"/>
      <c r="L658" s="396"/>
      <c r="M658" s="396"/>
      <c r="N658" s="396"/>
      <c r="O658" s="396"/>
      <c r="P658" s="396"/>
      <c r="Q658" s="396"/>
      <c r="R658" s="396"/>
      <c r="S658" s="396"/>
      <c r="T658" s="396"/>
      <c r="U658" s="396"/>
      <c r="V658" s="396"/>
      <c r="W658" s="396"/>
      <c r="X658" s="396"/>
      <c r="Y658" s="396"/>
      <c r="Z658" s="396"/>
      <c r="AA658" s="396"/>
      <c r="AB658" s="396"/>
      <c r="AC658" s="396"/>
      <c r="AD658" s="396"/>
      <c r="AE658" s="396"/>
      <c r="AF658" s="396"/>
      <c r="AG658" s="396"/>
      <c r="AH658" s="396"/>
      <c r="AI658" s="396"/>
      <c r="AJ658" s="396"/>
      <c r="AK658" s="396"/>
    </row>
    <row r="659" spans="5:37">
      <c r="E659" s="395"/>
      <c r="F659" s="396"/>
      <c r="G659" s="396"/>
      <c r="H659" s="396"/>
      <c r="I659" s="396"/>
      <c r="J659" s="396"/>
      <c r="L659" s="396"/>
      <c r="M659" s="396"/>
      <c r="N659" s="396"/>
      <c r="O659" s="396"/>
      <c r="P659" s="396"/>
      <c r="Q659" s="396"/>
      <c r="R659" s="396"/>
      <c r="S659" s="396"/>
      <c r="T659" s="396"/>
      <c r="U659" s="396"/>
      <c r="V659" s="396"/>
      <c r="W659" s="396"/>
      <c r="X659" s="396"/>
      <c r="Y659" s="396"/>
      <c r="Z659" s="396"/>
      <c r="AA659" s="396"/>
      <c r="AB659" s="396"/>
      <c r="AC659" s="396"/>
      <c r="AD659" s="396"/>
      <c r="AE659" s="396"/>
      <c r="AF659" s="396"/>
      <c r="AG659" s="396"/>
      <c r="AH659" s="396"/>
      <c r="AI659" s="396"/>
      <c r="AJ659" s="396"/>
      <c r="AK659" s="396"/>
    </row>
    <row r="660" spans="5:37">
      <c r="E660" s="395"/>
      <c r="F660" s="396"/>
      <c r="G660" s="396"/>
      <c r="H660" s="396"/>
      <c r="I660" s="396"/>
      <c r="J660" s="396"/>
      <c r="L660" s="396"/>
      <c r="M660" s="396"/>
      <c r="N660" s="396"/>
      <c r="O660" s="396"/>
      <c r="P660" s="396"/>
      <c r="Q660" s="396"/>
      <c r="R660" s="396"/>
      <c r="S660" s="396"/>
      <c r="T660" s="396"/>
      <c r="U660" s="396"/>
      <c r="V660" s="396"/>
      <c r="W660" s="396"/>
      <c r="X660" s="396"/>
      <c r="Y660" s="396"/>
      <c r="Z660" s="396"/>
      <c r="AA660" s="396"/>
      <c r="AB660" s="396"/>
      <c r="AC660" s="396"/>
      <c r="AD660" s="396"/>
      <c r="AE660" s="396"/>
      <c r="AF660" s="396"/>
      <c r="AG660" s="396"/>
      <c r="AH660" s="396"/>
      <c r="AI660" s="396"/>
      <c r="AJ660" s="396"/>
      <c r="AK660" s="396"/>
    </row>
    <row r="661" spans="5:37">
      <c r="E661" s="395"/>
      <c r="F661" s="396"/>
      <c r="G661" s="396"/>
      <c r="H661" s="396"/>
      <c r="I661" s="396"/>
      <c r="J661" s="396"/>
      <c r="L661" s="396"/>
      <c r="M661" s="396"/>
      <c r="N661" s="396"/>
      <c r="O661" s="396"/>
      <c r="P661" s="396"/>
      <c r="Q661" s="396"/>
      <c r="R661" s="396"/>
      <c r="S661" s="396"/>
      <c r="T661" s="396"/>
      <c r="U661" s="396"/>
      <c r="V661" s="396"/>
      <c r="W661" s="396"/>
      <c r="X661" s="396"/>
      <c r="Y661" s="396"/>
      <c r="Z661" s="396"/>
      <c r="AA661" s="396"/>
      <c r="AB661" s="396"/>
      <c r="AC661" s="396"/>
      <c r="AD661" s="396"/>
      <c r="AE661" s="396"/>
      <c r="AF661" s="396"/>
      <c r="AG661" s="396"/>
      <c r="AH661" s="396"/>
      <c r="AI661" s="396"/>
      <c r="AJ661" s="396"/>
      <c r="AK661" s="396"/>
    </row>
    <row r="662" spans="5:37">
      <c r="E662" s="395"/>
      <c r="F662" s="396"/>
      <c r="G662" s="396"/>
      <c r="H662" s="396"/>
      <c r="I662" s="396"/>
      <c r="J662" s="396"/>
      <c r="L662" s="396"/>
      <c r="M662" s="396"/>
      <c r="N662" s="396"/>
      <c r="O662" s="396"/>
      <c r="P662" s="396"/>
      <c r="Q662" s="396"/>
      <c r="R662" s="396"/>
      <c r="S662" s="396"/>
      <c r="T662" s="396"/>
      <c r="U662" s="396"/>
      <c r="V662" s="396"/>
      <c r="W662" s="396"/>
      <c r="X662" s="396"/>
      <c r="Y662" s="396"/>
      <c r="Z662" s="396"/>
      <c r="AA662" s="396"/>
      <c r="AB662" s="396"/>
      <c r="AC662" s="396"/>
      <c r="AD662" s="396"/>
      <c r="AE662" s="396"/>
      <c r="AF662" s="396"/>
      <c r="AG662" s="396"/>
      <c r="AH662" s="396"/>
      <c r="AI662" s="396"/>
      <c r="AJ662" s="396"/>
      <c r="AK662" s="396"/>
    </row>
    <row r="663" spans="5:37">
      <c r="E663" s="395"/>
      <c r="F663" s="396"/>
      <c r="G663" s="396"/>
      <c r="H663" s="396"/>
      <c r="I663" s="396"/>
      <c r="J663" s="396"/>
      <c r="L663" s="396"/>
      <c r="M663" s="396"/>
      <c r="N663" s="396"/>
      <c r="O663" s="396"/>
      <c r="P663" s="396"/>
      <c r="Q663" s="396"/>
      <c r="R663" s="396"/>
      <c r="S663" s="396"/>
      <c r="T663" s="396"/>
      <c r="U663" s="396"/>
      <c r="V663" s="396"/>
      <c r="W663" s="396"/>
      <c r="X663" s="396"/>
      <c r="Y663" s="396"/>
      <c r="Z663" s="396"/>
      <c r="AA663" s="396"/>
      <c r="AB663" s="396"/>
      <c r="AC663" s="396"/>
      <c r="AD663" s="396"/>
      <c r="AE663" s="396"/>
      <c r="AF663" s="396"/>
      <c r="AG663" s="396"/>
      <c r="AH663" s="396"/>
      <c r="AI663" s="396"/>
      <c r="AJ663" s="396"/>
      <c r="AK663" s="396"/>
    </row>
    <row r="664" spans="5:37">
      <c r="E664" s="395"/>
      <c r="F664" s="396"/>
      <c r="G664" s="396"/>
      <c r="H664" s="396"/>
      <c r="I664" s="396"/>
      <c r="J664" s="396"/>
      <c r="L664" s="396"/>
      <c r="M664" s="396"/>
      <c r="N664" s="396"/>
      <c r="O664" s="396"/>
      <c r="P664" s="396"/>
      <c r="Q664" s="396"/>
      <c r="R664" s="396"/>
      <c r="S664" s="396"/>
      <c r="T664" s="396"/>
      <c r="U664" s="396"/>
      <c r="V664" s="396"/>
      <c r="W664" s="396"/>
      <c r="X664" s="396"/>
      <c r="Y664" s="396"/>
      <c r="Z664" s="396"/>
      <c r="AA664" s="396"/>
      <c r="AB664" s="396"/>
      <c r="AC664" s="396"/>
      <c r="AD664" s="396"/>
      <c r="AE664" s="396"/>
      <c r="AF664" s="396"/>
      <c r="AG664" s="396"/>
      <c r="AH664" s="396"/>
      <c r="AI664" s="396"/>
      <c r="AJ664" s="396"/>
      <c r="AK664" s="396"/>
    </row>
    <row r="665" spans="5:37">
      <c r="E665" s="395"/>
      <c r="F665" s="396"/>
      <c r="G665" s="396"/>
      <c r="H665" s="396"/>
      <c r="I665" s="396"/>
      <c r="J665" s="396"/>
      <c r="L665" s="396"/>
      <c r="M665" s="396"/>
      <c r="N665" s="396"/>
      <c r="O665" s="396"/>
      <c r="P665" s="396"/>
      <c r="Q665" s="396"/>
      <c r="R665" s="396"/>
      <c r="S665" s="396"/>
      <c r="T665" s="396"/>
      <c r="U665" s="396"/>
      <c r="V665" s="396"/>
      <c r="W665" s="396"/>
      <c r="X665" s="396"/>
      <c r="Y665" s="396"/>
      <c r="Z665" s="396"/>
      <c r="AA665" s="396"/>
      <c r="AB665" s="396"/>
      <c r="AC665" s="396"/>
      <c r="AD665" s="396"/>
      <c r="AE665" s="396"/>
      <c r="AF665" s="396"/>
      <c r="AG665" s="396"/>
      <c r="AH665" s="396"/>
      <c r="AI665" s="396"/>
      <c r="AJ665" s="396"/>
      <c r="AK665" s="396"/>
    </row>
    <row r="666" spans="5:37">
      <c r="E666" s="395"/>
      <c r="F666" s="396"/>
      <c r="G666" s="396"/>
      <c r="H666" s="396"/>
      <c r="I666" s="396"/>
      <c r="J666" s="396"/>
      <c r="L666" s="396"/>
      <c r="M666" s="396"/>
      <c r="N666" s="396"/>
      <c r="O666" s="396"/>
      <c r="P666" s="396"/>
      <c r="Q666" s="396"/>
      <c r="R666" s="396"/>
      <c r="S666" s="396"/>
      <c r="T666" s="396"/>
      <c r="U666" s="396"/>
      <c r="V666" s="396"/>
      <c r="W666" s="396"/>
      <c r="X666" s="396"/>
      <c r="Y666" s="396"/>
      <c r="Z666" s="396"/>
      <c r="AA666" s="396"/>
      <c r="AB666" s="396"/>
      <c r="AC666" s="396"/>
      <c r="AD666" s="396"/>
      <c r="AE666" s="396"/>
      <c r="AF666" s="396"/>
      <c r="AG666" s="396"/>
      <c r="AH666" s="396"/>
      <c r="AI666" s="396"/>
      <c r="AJ666" s="396"/>
      <c r="AK666" s="396"/>
    </row>
    <row r="667" spans="5:37">
      <c r="E667" s="395"/>
      <c r="F667" s="396"/>
      <c r="G667" s="396"/>
      <c r="H667" s="396"/>
      <c r="I667" s="396"/>
      <c r="J667" s="396"/>
      <c r="L667" s="396"/>
      <c r="M667" s="396"/>
      <c r="N667" s="396"/>
      <c r="O667" s="396"/>
      <c r="P667" s="396"/>
      <c r="Q667" s="396"/>
      <c r="R667" s="396"/>
      <c r="S667" s="396"/>
      <c r="T667" s="396"/>
      <c r="U667" s="396"/>
      <c r="V667" s="396"/>
      <c r="W667" s="396"/>
      <c r="X667" s="396"/>
      <c r="Y667" s="396"/>
      <c r="Z667" s="396"/>
      <c r="AA667" s="396"/>
      <c r="AB667" s="396"/>
      <c r="AC667" s="396"/>
      <c r="AD667" s="396"/>
      <c r="AE667" s="396"/>
      <c r="AF667" s="396"/>
      <c r="AG667" s="396"/>
      <c r="AH667" s="396"/>
      <c r="AI667" s="396"/>
      <c r="AJ667" s="396"/>
      <c r="AK667" s="396"/>
    </row>
    <row r="668" spans="5:37">
      <c r="E668" s="395"/>
      <c r="F668" s="396"/>
      <c r="G668" s="396"/>
      <c r="H668" s="396"/>
      <c r="I668" s="396"/>
      <c r="J668" s="396"/>
      <c r="L668" s="396"/>
      <c r="M668" s="396"/>
      <c r="N668" s="396"/>
      <c r="O668" s="396"/>
      <c r="P668" s="396"/>
      <c r="Q668" s="396"/>
      <c r="R668" s="396"/>
      <c r="S668" s="396"/>
      <c r="T668" s="396"/>
      <c r="U668" s="396"/>
      <c r="V668" s="396"/>
      <c r="W668" s="396"/>
      <c r="X668" s="396"/>
      <c r="Y668" s="396"/>
      <c r="Z668" s="396"/>
      <c r="AA668" s="396"/>
      <c r="AB668" s="396"/>
      <c r="AC668" s="396"/>
      <c r="AD668" s="396"/>
      <c r="AE668" s="396"/>
      <c r="AF668" s="396"/>
      <c r="AG668" s="396"/>
      <c r="AH668" s="396"/>
      <c r="AI668" s="396"/>
      <c r="AJ668" s="396"/>
      <c r="AK668" s="396"/>
    </row>
    <row r="669" spans="5:37">
      <c r="E669" s="395"/>
      <c r="F669" s="396"/>
      <c r="G669" s="396"/>
      <c r="H669" s="396"/>
      <c r="I669" s="396"/>
      <c r="J669" s="396"/>
      <c r="L669" s="396"/>
      <c r="M669" s="396"/>
      <c r="N669" s="396"/>
      <c r="O669" s="396"/>
      <c r="P669" s="396"/>
      <c r="Q669" s="396"/>
      <c r="R669" s="396"/>
      <c r="S669" s="396"/>
      <c r="T669" s="396"/>
      <c r="U669" s="396"/>
      <c r="V669" s="396"/>
      <c r="W669" s="396"/>
      <c r="X669" s="396"/>
      <c r="Y669" s="396"/>
      <c r="Z669" s="396"/>
      <c r="AA669" s="396"/>
      <c r="AB669" s="396"/>
      <c r="AC669" s="396"/>
      <c r="AD669" s="396"/>
      <c r="AE669" s="396"/>
      <c r="AF669" s="396"/>
      <c r="AG669" s="396"/>
      <c r="AH669" s="396"/>
      <c r="AI669" s="396"/>
      <c r="AJ669" s="396"/>
      <c r="AK669" s="396"/>
    </row>
    <row r="670" spans="5:37">
      <c r="E670" s="395"/>
      <c r="F670" s="396"/>
      <c r="G670" s="396"/>
      <c r="H670" s="396"/>
      <c r="I670" s="396"/>
      <c r="J670" s="396"/>
      <c r="L670" s="396"/>
      <c r="M670" s="396"/>
      <c r="N670" s="396"/>
      <c r="O670" s="396"/>
      <c r="P670" s="396"/>
      <c r="Q670" s="396"/>
      <c r="R670" s="396"/>
      <c r="S670" s="396"/>
      <c r="T670" s="396"/>
      <c r="U670" s="396"/>
      <c r="V670" s="396"/>
      <c r="W670" s="396"/>
      <c r="X670" s="396"/>
      <c r="Y670" s="396"/>
      <c r="Z670" s="396"/>
      <c r="AA670" s="396"/>
      <c r="AB670" s="396"/>
      <c r="AC670" s="396"/>
      <c r="AD670" s="396"/>
      <c r="AE670" s="396"/>
      <c r="AF670" s="396"/>
      <c r="AG670" s="396"/>
      <c r="AH670" s="396"/>
      <c r="AI670" s="396"/>
      <c r="AJ670" s="396"/>
      <c r="AK670" s="396"/>
    </row>
    <row r="671" spans="5:37">
      <c r="E671" s="395"/>
      <c r="F671" s="396"/>
      <c r="G671" s="396"/>
      <c r="H671" s="396"/>
      <c r="I671" s="396"/>
      <c r="J671" s="396"/>
      <c r="L671" s="396"/>
      <c r="M671" s="396"/>
      <c r="N671" s="396"/>
      <c r="O671" s="396"/>
      <c r="P671" s="396"/>
      <c r="Q671" s="396"/>
      <c r="R671" s="396"/>
      <c r="S671" s="396"/>
      <c r="T671" s="396"/>
      <c r="U671" s="396"/>
      <c r="V671" s="396"/>
      <c r="W671" s="396"/>
      <c r="X671" s="396"/>
      <c r="Y671" s="396"/>
      <c r="Z671" s="396"/>
      <c r="AA671" s="396"/>
      <c r="AB671" s="396"/>
      <c r="AC671" s="396"/>
      <c r="AD671" s="396"/>
      <c r="AE671" s="396"/>
      <c r="AF671" s="396"/>
      <c r="AG671" s="396"/>
      <c r="AH671" s="396"/>
      <c r="AI671" s="396"/>
      <c r="AJ671" s="396"/>
      <c r="AK671" s="396"/>
    </row>
    <row r="672" spans="5:37">
      <c r="E672" s="395"/>
      <c r="F672" s="396"/>
      <c r="G672" s="396"/>
      <c r="H672" s="396"/>
      <c r="I672" s="396"/>
      <c r="J672" s="396"/>
      <c r="L672" s="396"/>
      <c r="M672" s="396"/>
      <c r="N672" s="396"/>
      <c r="O672" s="396"/>
      <c r="P672" s="396"/>
      <c r="Q672" s="396"/>
      <c r="R672" s="396"/>
      <c r="S672" s="396"/>
      <c r="T672" s="396"/>
      <c r="U672" s="396"/>
      <c r="V672" s="396"/>
      <c r="W672" s="396"/>
      <c r="X672" s="396"/>
      <c r="Y672" s="396"/>
      <c r="Z672" s="396"/>
      <c r="AA672" s="396"/>
      <c r="AB672" s="396"/>
      <c r="AC672" s="396"/>
      <c r="AD672" s="396"/>
      <c r="AE672" s="396"/>
      <c r="AF672" s="396"/>
      <c r="AG672" s="396"/>
      <c r="AH672" s="396"/>
      <c r="AI672" s="396"/>
      <c r="AJ672" s="396"/>
      <c r="AK672" s="396"/>
    </row>
    <row r="673" spans="5:37">
      <c r="E673" s="395"/>
      <c r="F673" s="396"/>
      <c r="G673" s="396"/>
      <c r="H673" s="396"/>
      <c r="I673" s="396"/>
      <c r="J673" s="396"/>
      <c r="L673" s="396"/>
      <c r="M673" s="396"/>
      <c r="N673" s="396"/>
      <c r="O673" s="396"/>
      <c r="P673" s="396"/>
      <c r="Q673" s="396"/>
      <c r="R673" s="396"/>
      <c r="S673" s="396"/>
      <c r="T673" s="396"/>
      <c r="U673" s="396"/>
      <c r="V673" s="396"/>
      <c r="W673" s="396"/>
      <c r="X673" s="396"/>
      <c r="Y673" s="396"/>
      <c r="Z673" s="396"/>
      <c r="AA673" s="396"/>
      <c r="AB673" s="396"/>
      <c r="AC673" s="396"/>
      <c r="AD673" s="396"/>
      <c r="AE673" s="396"/>
      <c r="AF673" s="396"/>
      <c r="AG673" s="396"/>
      <c r="AH673" s="396"/>
      <c r="AI673" s="396"/>
      <c r="AJ673" s="396"/>
      <c r="AK673" s="396"/>
    </row>
    <row r="674" spans="5:37">
      <c r="E674" s="395"/>
      <c r="F674" s="396"/>
      <c r="G674" s="396"/>
      <c r="H674" s="396"/>
      <c r="I674" s="396"/>
      <c r="J674" s="396"/>
      <c r="L674" s="396"/>
      <c r="M674" s="396"/>
      <c r="N674" s="396"/>
      <c r="O674" s="396"/>
      <c r="P674" s="396"/>
      <c r="Q674" s="396"/>
      <c r="R674" s="396"/>
      <c r="S674" s="396"/>
      <c r="T674" s="396"/>
      <c r="U674" s="396"/>
      <c r="V674" s="396"/>
      <c r="W674" s="396"/>
      <c r="X674" s="396"/>
      <c r="Y674" s="396"/>
      <c r="Z674" s="396"/>
      <c r="AA674" s="396"/>
      <c r="AB674" s="396"/>
      <c r="AC674" s="396"/>
      <c r="AD674" s="396"/>
      <c r="AE674" s="396"/>
      <c r="AF674" s="396"/>
      <c r="AG674" s="396"/>
      <c r="AH674" s="396"/>
      <c r="AI674" s="396"/>
      <c r="AJ674" s="396"/>
      <c r="AK674" s="396"/>
    </row>
    <row r="675" spans="5:37">
      <c r="E675" s="395"/>
      <c r="F675" s="396"/>
      <c r="G675" s="396"/>
      <c r="H675" s="396"/>
      <c r="I675" s="396"/>
      <c r="J675" s="396"/>
      <c r="L675" s="396"/>
      <c r="M675" s="396"/>
      <c r="N675" s="396"/>
      <c r="O675" s="396"/>
      <c r="P675" s="396"/>
      <c r="Q675" s="396"/>
      <c r="R675" s="396"/>
      <c r="S675" s="396"/>
      <c r="T675" s="396"/>
      <c r="U675" s="396"/>
      <c r="V675" s="396"/>
      <c r="W675" s="396"/>
      <c r="X675" s="396"/>
      <c r="Y675" s="396"/>
      <c r="Z675" s="396"/>
      <c r="AA675" s="396"/>
      <c r="AB675" s="396"/>
      <c r="AC675" s="396"/>
      <c r="AD675" s="396"/>
      <c r="AE675" s="396"/>
      <c r="AF675" s="396"/>
      <c r="AG675" s="396"/>
      <c r="AH675" s="396"/>
      <c r="AI675" s="396"/>
      <c r="AJ675" s="396"/>
      <c r="AK675" s="396"/>
    </row>
    <row r="676" spans="5:37">
      <c r="E676" s="395"/>
      <c r="F676" s="396"/>
      <c r="G676" s="396"/>
      <c r="H676" s="396"/>
      <c r="I676" s="396"/>
      <c r="J676" s="396"/>
      <c r="L676" s="396"/>
      <c r="M676" s="396"/>
      <c r="N676" s="396"/>
      <c r="O676" s="396"/>
      <c r="P676" s="396"/>
      <c r="Q676" s="396"/>
      <c r="R676" s="396"/>
      <c r="S676" s="396"/>
      <c r="T676" s="396"/>
      <c r="U676" s="396"/>
      <c r="V676" s="396"/>
      <c r="W676" s="396"/>
      <c r="X676" s="396"/>
      <c r="Y676" s="396"/>
      <c r="Z676" s="396"/>
      <c r="AA676" s="396"/>
      <c r="AB676" s="396"/>
      <c r="AC676" s="396"/>
      <c r="AD676" s="396"/>
      <c r="AE676" s="396"/>
      <c r="AF676" s="396"/>
      <c r="AG676" s="396"/>
      <c r="AH676" s="396"/>
      <c r="AI676" s="396"/>
      <c r="AJ676" s="396"/>
      <c r="AK676" s="396"/>
    </row>
    <row r="677" spans="5:37">
      <c r="E677" s="395"/>
      <c r="F677" s="396"/>
      <c r="G677" s="396"/>
      <c r="H677" s="396"/>
      <c r="I677" s="396"/>
      <c r="J677" s="396"/>
      <c r="L677" s="396"/>
      <c r="M677" s="396"/>
      <c r="N677" s="396"/>
      <c r="O677" s="396"/>
      <c r="P677" s="396"/>
      <c r="Q677" s="396"/>
      <c r="R677" s="396"/>
      <c r="S677" s="396"/>
      <c r="T677" s="396"/>
      <c r="U677" s="396"/>
      <c r="V677" s="396"/>
      <c r="W677" s="396"/>
      <c r="X677" s="396"/>
      <c r="Y677" s="396"/>
      <c r="Z677" s="396"/>
      <c r="AA677" s="396"/>
      <c r="AB677" s="396"/>
      <c r="AC677" s="396"/>
      <c r="AD677" s="396"/>
      <c r="AE677" s="396"/>
      <c r="AF677" s="396"/>
      <c r="AG677" s="396"/>
      <c r="AH677" s="396"/>
      <c r="AI677" s="396"/>
      <c r="AJ677" s="396"/>
      <c r="AK677" s="396"/>
    </row>
    <row r="678" spans="5:37">
      <c r="E678" s="395"/>
      <c r="F678" s="396"/>
      <c r="G678" s="396"/>
      <c r="H678" s="396"/>
      <c r="I678" s="396"/>
      <c r="J678" s="396"/>
      <c r="L678" s="396"/>
      <c r="M678" s="396"/>
      <c r="N678" s="396"/>
      <c r="O678" s="396"/>
      <c r="P678" s="396"/>
      <c r="Q678" s="396"/>
      <c r="R678" s="396"/>
      <c r="S678" s="396"/>
      <c r="T678" s="396"/>
      <c r="U678" s="396"/>
      <c r="V678" s="396"/>
      <c r="W678" s="396"/>
      <c r="X678" s="396"/>
      <c r="Y678" s="396"/>
      <c r="Z678" s="396"/>
      <c r="AA678" s="396"/>
      <c r="AB678" s="396"/>
      <c r="AC678" s="396"/>
      <c r="AD678" s="396"/>
      <c r="AE678" s="396"/>
      <c r="AF678" s="396"/>
      <c r="AG678" s="396"/>
      <c r="AH678" s="396"/>
      <c r="AI678" s="396"/>
      <c r="AJ678" s="396"/>
      <c r="AK678" s="396"/>
    </row>
    <row r="679" spans="5:37">
      <c r="E679" s="395"/>
      <c r="F679" s="396"/>
      <c r="G679" s="396"/>
      <c r="H679" s="396"/>
      <c r="I679" s="396"/>
      <c r="J679" s="396"/>
      <c r="L679" s="396"/>
      <c r="M679" s="396"/>
      <c r="N679" s="396"/>
      <c r="O679" s="396"/>
      <c r="P679" s="396"/>
      <c r="Q679" s="396"/>
      <c r="R679" s="396"/>
      <c r="S679" s="396"/>
      <c r="T679" s="396"/>
      <c r="U679" s="396"/>
      <c r="V679" s="396"/>
      <c r="W679" s="396"/>
      <c r="X679" s="396"/>
      <c r="Y679" s="396"/>
      <c r="Z679" s="396"/>
      <c r="AA679" s="396"/>
      <c r="AB679" s="396"/>
      <c r="AC679" s="396"/>
      <c r="AD679" s="396"/>
      <c r="AE679" s="396"/>
      <c r="AF679" s="396"/>
      <c r="AG679" s="396"/>
      <c r="AH679" s="396"/>
      <c r="AI679" s="396"/>
      <c r="AJ679" s="396"/>
      <c r="AK679" s="396"/>
    </row>
    <row r="680" spans="5:37">
      <c r="E680" s="395"/>
      <c r="F680" s="396"/>
      <c r="G680" s="396"/>
      <c r="H680" s="396"/>
      <c r="I680" s="396"/>
      <c r="J680" s="396"/>
      <c r="L680" s="396"/>
      <c r="M680" s="396"/>
      <c r="N680" s="396"/>
      <c r="O680" s="396"/>
      <c r="P680" s="396"/>
      <c r="Q680" s="396"/>
      <c r="R680" s="396"/>
      <c r="S680" s="396"/>
      <c r="T680" s="396"/>
      <c r="U680" s="396"/>
      <c r="V680" s="396"/>
      <c r="W680" s="396"/>
      <c r="X680" s="396"/>
      <c r="Y680" s="396"/>
      <c r="Z680" s="396"/>
      <c r="AA680" s="396"/>
      <c r="AB680" s="396"/>
      <c r="AC680" s="396"/>
      <c r="AD680" s="396"/>
      <c r="AE680" s="396"/>
      <c r="AF680" s="396"/>
      <c r="AG680" s="396"/>
      <c r="AH680" s="396"/>
      <c r="AI680" s="396"/>
      <c r="AJ680" s="396"/>
      <c r="AK680" s="396"/>
    </row>
    <row r="681" spans="5:37">
      <c r="E681" s="395"/>
      <c r="F681" s="396"/>
      <c r="G681" s="396"/>
      <c r="H681" s="396"/>
      <c r="I681" s="396"/>
      <c r="J681" s="396"/>
      <c r="L681" s="396"/>
      <c r="M681" s="396"/>
      <c r="N681" s="396"/>
      <c r="O681" s="396"/>
      <c r="P681" s="396"/>
      <c r="Q681" s="396"/>
      <c r="R681" s="396"/>
      <c r="S681" s="396"/>
      <c r="T681" s="396"/>
      <c r="U681" s="396"/>
      <c r="V681" s="396"/>
      <c r="W681" s="396"/>
      <c r="X681" s="396"/>
      <c r="Y681" s="396"/>
      <c r="Z681" s="396"/>
      <c r="AA681" s="396"/>
      <c r="AB681" s="396"/>
      <c r="AC681" s="396"/>
      <c r="AD681" s="396"/>
      <c r="AE681" s="396"/>
      <c r="AF681" s="396"/>
      <c r="AG681" s="396"/>
      <c r="AH681" s="396"/>
      <c r="AI681" s="396"/>
      <c r="AJ681" s="396"/>
      <c r="AK681" s="396"/>
    </row>
    <row r="682" spans="5:37">
      <c r="E682" s="395"/>
      <c r="F682" s="396"/>
      <c r="G682" s="396"/>
      <c r="H682" s="396"/>
      <c r="I682" s="396"/>
      <c r="J682" s="396"/>
      <c r="L682" s="396"/>
      <c r="M682" s="396"/>
      <c r="N682" s="396"/>
      <c r="O682" s="396"/>
      <c r="P682" s="396"/>
      <c r="Q682" s="396"/>
      <c r="R682" s="396"/>
      <c r="S682" s="396"/>
      <c r="T682" s="396"/>
      <c r="U682" s="396"/>
      <c r="V682" s="396"/>
      <c r="W682" s="396"/>
      <c r="X682" s="396"/>
      <c r="Y682" s="396"/>
      <c r="Z682" s="396"/>
      <c r="AA682" s="396"/>
      <c r="AB682" s="396"/>
      <c r="AC682" s="396"/>
      <c r="AD682" s="396"/>
      <c r="AE682" s="396"/>
      <c r="AF682" s="396"/>
      <c r="AG682" s="396"/>
      <c r="AH682" s="396"/>
      <c r="AI682" s="396"/>
      <c r="AJ682" s="396"/>
      <c r="AK682" s="396"/>
    </row>
    <row r="683" spans="5:37">
      <c r="E683" s="395"/>
      <c r="F683" s="396"/>
      <c r="G683" s="396"/>
      <c r="H683" s="396"/>
      <c r="I683" s="396"/>
      <c r="J683" s="396"/>
      <c r="L683" s="396"/>
      <c r="M683" s="396"/>
      <c r="N683" s="396"/>
      <c r="O683" s="396"/>
      <c r="P683" s="396"/>
      <c r="Q683" s="396"/>
      <c r="R683" s="396"/>
      <c r="S683" s="396"/>
      <c r="T683" s="396"/>
      <c r="U683" s="396"/>
      <c r="V683" s="396"/>
      <c r="W683" s="396"/>
      <c r="X683" s="396"/>
      <c r="Y683" s="396"/>
      <c r="Z683" s="396"/>
      <c r="AA683" s="396"/>
      <c r="AB683" s="396"/>
      <c r="AC683" s="396"/>
      <c r="AD683" s="396"/>
      <c r="AE683" s="396"/>
      <c r="AF683" s="396"/>
      <c r="AG683" s="396"/>
      <c r="AH683" s="396"/>
      <c r="AI683" s="396"/>
      <c r="AJ683" s="396"/>
      <c r="AK683" s="396"/>
    </row>
    <row r="684" spans="5:37">
      <c r="E684" s="395"/>
      <c r="F684" s="396"/>
      <c r="G684" s="396"/>
      <c r="H684" s="396"/>
      <c r="I684" s="396"/>
      <c r="J684" s="396"/>
      <c r="L684" s="396"/>
      <c r="M684" s="396"/>
      <c r="N684" s="396"/>
      <c r="O684" s="396"/>
      <c r="P684" s="396"/>
      <c r="Q684" s="396"/>
      <c r="R684" s="396"/>
      <c r="S684" s="396"/>
      <c r="T684" s="396"/>
      <c r="U684" s="396"/>
      <c r="V684" s="396"/>
      <c r="W684" s="396"/>
      <c r="X684" s="396"/>
      <c r="Y684" s="396"/>
      <c r="Z684" s="396"/>
      <c r="AA684" s="396"/>
      <c r="AB684" s="396"/>
      <c r="AC684" s="396"/>
      <c r="AD684" s="396"/>
      <c r="AE684" s="396"/>
      <c r="AF684" s="396"/>
      <c r="AG684" s="396"/>
      <c r="AH684" s="396"/>
      <c r="AI684" s="396"/>
      <c r="AJ684" s="396"/>
      <c r="AK684" s="396"/>
    </row>
    <row r="685" spans="5:37">
      <c r="E685" s="395"/>
      <c r="F685" s="396"/>
      <c r="G685" s="396"/>
      <c r="H685" s="396"/>
      <c r="I685" s="396"/>
      <c r="J685" s="396"/>
      <c r="L685" s="396"/>
      <c r="M685" s="396"/>
      <c r="N685" s="396"/>
      <c r="O685" s="396"/>
      <c r="P685" s="396"/>
      <c r="Q685" s="396"/>
      <c r="R685" s="396"/>
      <c r="S685" s="396"/>
      <c r="T685" s="396"/>
      <c r="U685" s="396"/>
      <c r="V685" s="396"/>
      <c r="W685" s="396"/>
      <c r="X685" s="396"/>
      <c r="Y685" s="396"/>
      <c r="Z685" s="396"/>
      <c r="AA685" s="396"/>
      <c r="AB685" s="396"/>
      <c r="AC685" s="396"/>
      <c r="AD685" s="396"/>
      <c r="AE685" s="396"/>
      <c r="AF685" s="396"/>
      <c r="AG685" s="396"/>
      <c r="AH685" s="396"/>
      <c r="AI685" s="396"/>
      <c r="AJ685" s="396"/>
      <c r="AK685" s="396"/>
    </row>
    <row r="686" spans="5:37">
      <c r="E686" s="395"/>
      <c r="F686" s="396"/>
      <c r="G686" s="396"/>
      <c r="H686" s="396"/>
      <c r="I686" s="396"/>
      <c r="J686" s="396"/>
      <c r="L686" s="396"/>
      <c r="M686" s="396"/>
      <c r="N686" s="396"/>
      <c r="O686" s="396"/>
      <c r="P686" s="396"/>
      <c r="Q686" s="396"/>
      <c r="R686" s="396"/>
      <c r="S686" s="396"/>
      <c r="T686" s="396"/>
      <c r="U686" s="396"/>
      <c r="V686" s="396"/>
      <c r="W686" s="396"/>
      <c r="X686" s="396"/>
      <c r="Y686" s="396"/>
      <c r="Z686" s="396"/>
      <c r="AA686" s="396"/>
      <c r="AB686" s="396"/>
      <c r="AC686" s="396"/>
      <c r="AD686" s="396"/>
      <c r="AE686" s="396"/>
      <c r="AF686" s="396"/>
      <c r="AG686" s="396"/>
      <c r="AH686" s="396"/>
      <c r="AI686" s="396"/>
      <c r="AJ686" s="396"/>
      <c r="AK686" s="396"/>
    </row>
    <row r="687" spans="5:37">
      <c r="E687" s="395"/>
      <c r="F687" s="396"/>
      <c r="G687" s="396"/>
      <c r="H687" s="396"/>
      <c r="I687" s="396"/>
      <c r="J687" s="396"/>
      <c r="L687" s="396"/>
      <c r="M687" s="396"/>
      <c r="N687" s="396"/>
      <c r="O687" s="396"/>
      <c r="P687" s="396"/>
      <c r="Q687" s="396"/>
      <c r="R687" s="396"/>
      <c r="S687" s="396"/>
      <c r="T687" s="396"/>
      <c r="U687" s="396"/>
      <c r="V687" s="396"/>
      <c r="W687" s="396"/>
      <c r="X687" s="396"/>
      <c r="Y687" s="396"/>
      <c r="Z687" s="396"/>
      <c r="AA687" s="396"/>
      <c r="AB687" s="396"/>
      <c r="AC687" s="396"/>
      <c r="AD687" s="396"/>
      <c r="AE687" s="396"/>
      <c r="AF687" s="396"/>
      <c r="AG687" s="396"/>
      <c r="AH687" s="396"/>
      <c r="AI687" s="396"/>
      <c r="AJ687" s="396"/>
      <c r="AK687" s="396"/>
    </row>
    <row r="688" spans="5:37">
      <c r="E688" s="395"/>
      <c r="F688" s="396"/>
      <c r="G688" s="396"/>
      <c r="H688" s="396"/>
      <c r="I688" s="396"/>
      <c r="J688" s="396"/>
      <c r="L688" s="396"/>
      <c r="M688" s="396"/>
      <c r="N688" s="396"/>
      <c r="O688" s="396"/>
      <c r="P688" s="396"/>
      <c r="Q688" s="396"/>
      <c r="R688" s="396"/>
      <c r="S688" s="396"/>
      <c r="T688" s="396"/>
      <c r="U688" s="396"/>
      <c r="V688" s="396"/>
      <c r="W688" s="396"/>
      <c r="X688" s="396"/>
      <c r="Y688" s="396"/>
      <c r="Z688" s="396"/>
      <c r="AA688" s="396"/>
      <c r="AB688" s="396"/>
      <c r="AC688" s="396"/>
      <c r="AD688" s="396"/>
      <c r="AE688" s="396"/>
      <c r="AF688" s="396"/>
      <c r="AG688" s="396"/>
      <c r="AH688" s="396"/>
      <c r="AI688" s="396"/>
      <c r="AJ688" s="396"/>
      <c r="AK688" s="396"/>
    </row>
    <row r="689" spans="5:37">
      <c r="E689" s="395"/>
      <c r="F689" s="396"/>
      <c r="G689" s="396"/>
      <c r="H689" s="396"/>
      <c r="I689" s="396"/>
      <c r="J689" s="396"/>
      <c r="L689" s="396"/>
      <c r="M689" s="396"/>
      <c r="N689" s="396"/>
      <c r="O689" s="396"/>
      <c r="P689" s="396"/>
      <c r="Q689" s="396"/>
      <c r="R689" s="396"/>
      <c r="S689" s="396"/>
      <c r="T689" s="396"/>
      <c r="U689" s="396"/>
      <c r="V689" s="396"/>
      <c r="W689" s="396"/>
      <c r="X689" s="396"/>
      <c r="Y689" s="396"/>
      <c r="Z689" s="396"/>
      <c r="AA689" s="396"/>
      <c r="AB689" s="396"/>
      <c r="AC689" s="396"/>
      <c r="AD689" s="396"/>
      <c r="AE689" s="396"/>
      <c r="AF689" s="396"/>
      <c r="AG689" s="396"/>
      <c r="AH689" s="396"/>
      <c r="AI689" s="396"/>
      <c r="AJ689" s="396"/>
      <c r="AK689" s="396"/>
    </row>
    <row r="690" spans="5:37">
      <c r="E690" s="395"/>
      <c r="F690" s="396"/>
      <c r="G690" s="396"/>
      <c r="H690" s="396"/>
      <c r="I690" s="396"/>
      <c r="J690" s="396"/>
      <c r="L690" s="396"/>
      <c r="M690" s="396"/>
      <c r="N690" s="396"/>
      <c r="O690" s="396"/>
      <c r="P690" s="396"/>
      <c r="Q690" s="396"/>
      <c r="R690" s="396"/>
      <c r="S690" s="396"/>
      <c r="T690" s="396"/>
      <c r="U690" s="396"/>
      <c r="V690" s="396"/>
      <c r="W690" s="396"/>
      <c r="X690" s="396"/>
      <c r="Y690" s="396"/>
      <c r="Z690" s="396"/>
      <c r="AA690" s="396"/>
      <c r="AB690" s="396"/>
      <c r="AC690" s="396"/>
      <c r="AD690" s="396"/>
      <c r="AE690" s="396"/>
      <c r="AF690" s="396"/>
      <c r="AG690" s="396"/>
      <c r="AH690" s="396"/>
      <c r="AI690" s="396"/>
      <c r="AJ690" s="396"/>
      <c r="AK690" s="396"/>
    </row>
    <row r="691" spans="5:37">
      <c r="E691" s="395"/>
      <c r="F691" s="396"/>
      <c r="G691" s="396"/>
      <c r="H691" s="396"/>
      <c r="I691" s="396"/>
      <c r="J691" s="396"/>
      <c r="L691" s="396"/>
      <c r="M691" s="396"/>
      <c r="N691" s="396"/>
      <c r="O691" s="396"/>
      <c r="P691" s="396"/>
      <c r="Q691" s="396"/>
      <c r="R691" s="396"/>
      <c r="S691" s="396"/>
      <c r="T691" s="396"/>
      <c r="U691" s="396"/>
      <c r="V691" s="396"/>
      <c r="W691" s="396"/>
      <c r="X691" s="396"/>
      <c r="Y691" s="396"/>
      <c r="Z691" s="396"/>
      <c r="AA691" s="396"/>
      <c r="AB691" s="396"/>
      <c r="AC691" s="396"/>
      <c r="AD691" s="396"/>
      <c r="AE691" s="396"/>
      <c r="AF691" s="396"/>
      <c r="AG691" s="396"/>
      <c r="AH691" s="396"/>
      <c r="AI691" s="396"/>
      <c r="AJ691" s="396"/>
      <c r="AK691" s="396"/>
    </row>
    <row r="692" spans="5:37">
      <c r="E692" s="395"/>
      <c r="F692" s="396"/>
      <c r="G692" s="396"/>
      <c r="H692" s="396"/>
      <c r="I692" s="396"/>
      <c r="J692" s="396"/>
      <c r="L692" s="396"/>
      <c r="M692" s="396"/>
      <c r="N692" s="396"/>
      <c r="O692" s="396"/>
      <c r="P692" s="396"/>
      <c r="Q692" s="396"/>
      <c r="R692" s="396"/>
      <c r="S692" s="396"/>
      <c r="T692" s="396"/>
      <c r="U692" s="396"/>
      <c r="V692" s="396"/>
      <c r="W692" s="396"/>
      <c r="X692" s="396"/>
      <c r="Y692" s="396"/>
      <c r="Z692" s="396"/>
      <c r="AA692" s="396"/>
      <c r="AB692" s="396"/>
      <c r="AC692" s="396"/>
      <c r="AD692" s="396"/>
      <c r="AE692" s="396"/>
      <c r="AF692" s="396"/>
      <c r="AG692" s="396"/>
      <c r="AH692" s="396"/>
      <c r="AI692" s="396"/>
      <c r="AJ692" s="396"/>
      <c r="AK692" s="396"/>
    </row>
    <row r="693" spans="5:37">
      <c r="E693" s="395"/>
      <c r="F693" s="396"/>
      <c r="G693" s="396"/>
      <c r="H693" s="396"/>
      <c r="I693" s="396"/>
      <c r="J693" s="396"/>
      <c r="L693" s="396"/>
      <c r="M693" s="396"/>
      <c r="N693" s="396"/>
      <c r="O693" s="396"/>
      <c r="P693" s="396"/>
      <c r="Q693" s="396"/>
      <c r="R693" s="396"/>
      <c r="S693" s="396"/>
      <c r="T693" s="396"/>
      <c r="U693" s="396"/>
      <c r="V693" s="396"/>
      <c r="W693" s="396"/>
      <c r="X693" s="396"/>
      <c r="Y693" s="396"/>
      <c r="Z693" s="396"/>
      <c r="AA693" s="396"/>
      <c r="AB693" s="396"/>
      <c r="AC693" s="396"/>
      <c r="AD693" s="396"/>
      <c r="AE693" s="396"/>
      <c r="AF693" s="396"/>
      <c r="AG693" s="396"/>
      <c r="AH693" s="396"/>
      <c r="AI693" s="396"/>
      <c r="AJ693" s="396"/>
      <c r="AK693" s="396"/>
    </row>
    <row r="694" spans="5:37">
      <c r="E694" s="395"/>
      <c r="F694" s="396"/>
      <c r="G694" s="396"/>
      <c r="H694" s="396"/>
      <c r="I694" s="396"/>
      <c r="J694" s="396"/>
      <c r="L694" s="396"/>
      <c r="M694" s="396"/>
      <c r="N694" s="396"/>
      <c r="O694" s="396"/>
      <c r="P694" s="396"/>
      <c r="Q694" s="396"/>
      <c r="R694" s="396"/>
      <c r="S694" s="396"/>
      <c r="T694" s="396"/>
      <c r="U694" s="396"/>
      <c r="V694" s="396"/>
      <c r="W694" s="396"/>
      <c r="X694" s="396"/>
      <c r="Y694" s="396"/>
      <c r="Z694" s="396"/>
      <c r="AA694" s="396"/>
      <c r="AB694" s="396"/>
      <c r="AC694" s="396"/>
      <c r="AD694" s="396"/>
      <c r="AE694" s="396"/>
      <c r="AF694" s="396"/>
      <c r="AG694" s="396"/>
      <c r="AH694" s="396"/>
      <c r="AI694" s="396"/>
      <c r="AJ694" s="396"/>
      <c r="AK694" s="396"/>
    </row>
    <row r="695" spans="5:37">
      <c r="E695" s="395"/>
      <c r="F695" s="396"/>
      <c r="G695" s="396"/>
      <c r="H695" s="396"/>
      <c r="I695" s="396"/>
      <c r="J695" s="396"/>
      <c r="L695" s="396"/>
      <c r="M695" s="396"/>
      <c r="N695" s="396"/>
      <c r="O695" s="396"/>
      <c r="P695" s="396"/>
      <c r="Q695" s="396"/>
      <c r="R695" s="396"/>
      <c r="S695" s="396"/>
      <c r="T695" s="396"/>
      <c r="U695" s="396"/>
      <c r="V695" s="396"/>
      <c r="W695" s="396"/>
      <c r="X695" s="396"/>
      <c r="Y695" s="396"/>
      <c r="Z695" s="396"/>
      <c r="AA695" s="396"/>
      <c r="AB695" s="396"/>
      <c r="AC695" s="396"/>
      <c r="AD695" s="396"/>
      <c r="AE695" s="396"/>
      <c r="AF695" s="396"/>
      <c r="AG695" s="396"/>
      <c r="AH695" s="396"/>
      <c r="AI695" s="396"/>
      <c r="AJ695" s="396"/>
      <c r="AK695" s="396"/>
    </row>
    <row r="696" spans="5:37">
      <c r="E696" s="395"/>
      <c r="F696" s="396"/>
      <c r="G696" s="396"/>
      <c r="H696" s="396"/>
      <c r="I696" s="396"/>
      <c r="J696" s="396"/>
      <c r="L696" s="396"/>
      <c r="M696" s="396"/>
      <c r="N696" s="396"/>
      <c r="O696" s="396"/>
      <c r="P696" s="396"/>
      <c r="Q696" s="396"/>
      <c r="R696" s="396"/>
      <c r="S696" s="396"/>
      <c r="T696" s="396"/>
      <c r="U696" s="396"/>
      <c r="V696" s="396"/>
      <c r="W696" s="396"/>
      <c r="X696" s="396"/>
      <c r="Y696" s="396"/>
      <c r="Z696" s="396"/>
      <c r="AA696" s="396"/>
      <c r="AB696" s="396"/>
      <c r="AC696" s="396"/>
      <c r="AD696" s="396"/>
      <c r="AE696" s="396"/>
      <c r="AF696" s="396"/>
      <c r="AG696" s="396"/>
      <c r="AH696" s="396"/>
      <c r="AI696" s="396"/>
      <c r="AJ696" s="396"/>
      <c r="AK696" s="396"/>
    </row>
    <row r="697" spans="5:37">
      <c r="E697" s="395"/>
      <c r="F697" s="396"/>
      <c r="G697" s="396"/>
      <c r="H697" s="396"/>
      <c r="I697" s="396"/>
      <c r="J697" s="396"/>
      <c r="L697" s="396"/>
      <c r="M697" s="396"/>
      <c r="N697" s="396"/>
      <c r="O697" s="396"/>
      <c r="P697" s="396"/>
      <c r="Q697" s="396"/>
      <c r="R697" s="396"/>
      <c r="S697" s="396"/>
      <c r="T697" s="396"/>
      <c r="U697" s="396"/>
      <c r="V697" s="396"/>
      <c r="W697" s="396"/>
      <c r="X697" s="396"/>
      <c r="Y697" s="396"/>
      <c r="Z697" s="396"/>
      <c r="AA697" s="396"/>
      <c r="AB697" s="396"/>
      <c r="AC697" s="396"/>
      <c r="AD697" s="396"/>
      <c r="AE697" s="396"/>
      <c r="AF697" s="396"/>
      <c r="AG697" s="396"/>
      <c r="AH697" s="396"/>
      <c r="AI697" s="396"/>
      <c r="AJ697" s="396"/>
      <c r="AK697" s="396"/>
    </row>
    <row r="698" spans="5:37">
      <c r="E698" s="395"/>
      <c r="F698" s="396"/>
      <c r="G698" s="396"/>
      <c r="H698" s="396"/>
      <c r="I698" s="396"/>
      <c r="J698" s="396"/>
      <c r="L698" s="396"/>
      <c r="M698" s="396"/>
      <c r="N698" s="396"/>
      <c r="O698" s="396"/>
      <c r="P698" s="396"/>
      <c r="Q698" s="396"/>
      <c r="R698" s="396"/>
      <c r="S698" s="396"/>
      <c r="T698" s="396"/>
      <c r="U698" s="396"/>
      <c r="V698" s="396"/>
      <c r="W698" s="396"/>
      <c r="X698" s="396"/>
      <c r="Y698" s="396"/>
      <c r="Z698" s="396"/>
      <c r="AA698" s="396"/>
      <c r="AB698" s="396"/>
      <c r="AC698" s="396"/>
      <c r="AD698" s="396"/>
      <c r="AE698" s="396"/>
      <c r="AF698" s="396"/>
      <c r="AG698" s="396"/>
      <c r="AH698" s="396"/>
      <c r="AI698" s="396"/>
      <c r="AJ698" s="396"/>
      <c r="AK698" s="396"/>
    </row>
    <row r="699" spans="5:37">
      <c r="E699" s="395"/>
      <c r="F699" s="396"/>
      <c r="G699" s="396"/>
      <c r="H699" s="396"/>
      <c r="I699" s="396"/>
      <c r="J699" s="396"/>
      <c r="L699" s="396"/>
      <c r="M699" s="396"/>
      <c r="N699" s="396"/>
      <c r="O699" s="396"/>
      <c r="P699" s="396"/>
      <c r="Q699" s="396"/>
      <c r="R699" s="396"/>
      <c r="S699" s="396"/>
      <c r="T699" s="396"/>
      <c r="U699" s="396"/>
      <c r="V699" s="396"/>
      <c r="W699" s="396"/>
      <c r="X699" s="396"/>
      <c r="Y699" s="396"/>
      <c r="Z699" s="396"/>
      <c r="AA699" s="396"/>
      <c r="AB699" s="396"/>
      <c r="AC699" s="396"/>
      <c r="AD699" s="396"/>
      <c r="AE699" s="396"/>
      <c r="AF699" s="396"/>
      <c r="AG699" s="396"/>
      <c r="AH699" s="396"/>
      <c r="AI699" s="396"/>
      <c r="AJ699" s="396"/>
      <c r="AK699" s="396"/>
    </row>
    <row r="700" spans="5:37">
      <c r="E700" s="395"/>
      <c r="F700" s="396"/>
      <c r="G700" s="396"/>
      <c r="H700" s="396"/>
      <c r="I700" s="396"/>
      <c r="J700" s="396"/>
      <c r="L700" s="396"/>
      <c r="M700" s="396"/>
      <c r="N700" s="396"/>
      <c r="O700" s="396"/>
      <c r="P700" s="396"/>
      <c r="Q700" s="396"/>
      <c r="R700" s="396"/>
      <c r="S700" s="396"/>
      <c r="T700" s="396"/>
      <c r="U700" s="396"/>
      <c r="V700" s="396"/>
      <c r="W700" s="396"/>
      <c r="X700" s="396"/>
      <c r="Y700" s="396"/>
      <c r="Z700" s="396"/>
      <c r="AA700" s="396"/>
      <c r="AB700" s="396"/>
      <c r="AC700" s="396"/>
      <c r="AD700" s="396"/>
      <c r="AE700" s="396"/>
      <c r="AF700" s="396"/>
      <c r="AG700" s="396"/>
      <c r="AH700" s="396"/>
      <c r="AI700" s="396"/>
      <c r="AJ700" s="396"/>
      <c r="AK700" s="396"/>
    </row>
    <row r="701" spans="5:37">
      <c r="E701" s="395"/>
      <c r="F701" s="396"/>
      <c r="G701" s="396"/>
      <c r="H701" s="396"/>
      <c r="I701" s="396"/>
      <c r="J701" s="396"/>
      <c r="L701" s="396"/>
      <c r="M701" s="396"/>
      <c r="N701" s="396"/>
      <c r="O701" s="396"/>
      <c r="P701" s="396"/>
      <c r="Q701" s="396"/>
      <c r="R701" s="396"/>
      <c r="S701" s="396"/>
      <c r="T701" s="396"/>
      <c r="U701" s="396"/>
      <c r="V701" s="396"/>
      <c r="W701" s="396"/>
      <c r="X701" s="396"/>
      <c r="Y701" s="396"/>
      <c r="Z701" s="396"/>
      <c r="AA701" s="396"/>
      <c r="AB701" s="396"/>
      <c r="AC701" s="396"/>
      <c r="AD701" s="396"/>
      <c r="AE701" s="396"/>
      <c r="AF701" s="396"/>
      <c r="AG701" s="396"/>
      <c r="AH701" s="396"/>
      <c r="AI701" s="396"/>
      <c r="AJ701" s="396"/>
      <c r="AK701" s="396"/>
    </row>
    <row r="702" spans="5:37">
      <c r="E702" s="395"/>
      <c r="F702" s="396"/>
      <c r="G702" s="396"/>
      <c r="H702" s="396"/>
      <c r="I702" s="396"/>
      <c r="J702" s="396"/>
      <c r="L702" s="396"/>
      <c r="M702" s="396"/>
      <c r="N702" s="396"/>
      <c r="O702" s="396"/>
      <c r="P702" s="396"/>
      <c r="Q702" s="396"/>
      <c r="R702" s="396"/>
      <c r="S702" s="396"/>
      <c r="T702" s="396"/>
      <c r="U702" s="396"/>
      <c r="V702" s="396"/>
      <c r="W702" s="396"/>
      <c r="X702" s="396"/>
      <c r="Y702" s="396"/>
      <c r="Z702" s="396"/>
      <c r="AA702" s="396"/>
      <c r="AB702" s="396"/>
      <c r="AC702" s="396"/>
      <c r="AD702" s="396"/>
      <c r="AE702" s="396"/>
      <c r="AF702" s="396"/>
      <c r="AG702" s="396"/>
      <c r="AH702" s="396"/>
      <c r="AI702" s="396"/>
      <c r="AJ702" s="396"/>
      <c r="AK702" s="396"/>
    </row>
    <row r="703" spans="5:37">
      <c r="E703" s="395"/>
      <c r="F703" s="396"/>
      <c r="G703" s="396"/>
      <c r="H703" s="396"/>
      <c r="I703" s="396"/>
      <c r="J703" s="396"/>
      <c r="L703" s="396"/>
      <c r="M703" s="396"/>
      <c r="N703" s="396"/>
      <c r="O703" s="396"/>
      <c r="P703" s="396"/>
      <c r="Q703" s="396"/>
      <c r="R703" s="396"/>
      <c r="S703" s="396"/>
      <c r="T703" s="396"/>
      <c r="U703" s="396"/>
      <c r="V703" s="396"/>
      <c r="W703" s="396"/>
      <c r="X703" s="396"/>
      <c r="Y703" s="396"/>
      <c r="Z703" s="396"/>
      <c r="AA703" s="396"/>
      <c r="AB703" s="396"/>
      <c r="AC703" s="396"/>
      <c r="AD703" s="396"/>
      <c r="AE703" s="396"/>
      <c r="AF703" s="396"/>
      <c r="AG703" s="396"/>
      <c r="AH703" s="396"/>
      <c r="AI703" s="396"/>
      <c r="AJ703" s="396"/>
      <c r="AK703" s="396"/>
    </row>
    <row r="704" spans="5:37">
      <c r="E704" s="395"/>
      <c r="F704" s="396"/>
      <c r="G704" s="396"/>
      <c r="H704" s="396"/>
      <c r="I704" s="396"/>
      <c r="J704" s="396"/>
      <c r="L704" s="396"/>
      <c r="M704" s="396"/>
      <c r="N704" s="396"/>
      <c r="O704" s="396"/>
      <c r="P704" s="396"/>
      <c r="Q704" s="396"/>
      <c r="R704" s="396"/>
      <c r="S704" s="396"/>
      <c r="T704" s="396"/>
      <c r="U704" s="396"/>
      <c r="V704" s="396"/>
      <c r="W704" s="396"/>
      <c r="X704" s="396"/>
      <c r="Y704" s="396"/>
      <c r="Z704" s="396"/>
      <c r="AA704" s="396"/>
      <c r="AB704" s="396"/>
      <c r="AC704" s="396"/>
      <c r="AD704" s="396"/>
      <c r="AE704" s="396"/>
      <c r="AF704" s="396"/>
      <c r="AG704" s="396"/>
      <c r="AH704" s="396"/>
      <c r="AI704" s="396"/>
      <c r="AJ704" s="396"/>
      <c r="AK704" s="396"/>
    </row>
    <row r="705" spans="5:37">
      <c r="E705" s="395"/>
      <c r="F705" s="396"/>
      <c r="G705" s="396"/>
      <c r="H705" s="396"/>
      <c r="I705" s="396"/>
      <c r="J705" s="396"/>
      <c r="L705" s="396"/>
      <c r="M705" s="396"/>
      <c r="N705" s="396"/>
      <c r="O705" s="396"/>
      <c r="P705" s="396"/>
      <c r="Q705" s="396"/>
      <c r="R705" s="396"/>
      <c r="S705" s="396"/>
      <c r="T705" s="396"/>
      <c r="U705" s="396"/>
      <c r="V705" s="396"/>
      <c r="W705" s="396"/>
      <c r="X705" s="396"/>
      <c r="Y705" s="396"/>
      <c r="Z705" s="396"/>
      <c r="AA705" s="396"/>
      <c r="AB705" s="396"/>
      <c r="AC705" s="396"/>
      <c r="AD705" s="396"/>
      <c r="AE705" s="396"/>
      <c r="AF705" s="396"/>
      <c r="AG705" s="396"/>
      <c r="AH705" s="396"/>
      <c r="AI705" s="396"/>
      <c r="AJ705" s="396"/>
      <c r="AK705" s="396"/>
    </row>
    <row r="706" spans="5:37">
      <c r="E706" s="395"/>
      <c r="F706" s="396"/>
      <c r="G706" s="396"/>
      <c r="H706" s="396"/>
      <c r="I706" s="396"/>
      <c r="J706" s="396"/>
      <c r="L706" s="396"/>
      <c r="M706" s="396"/>
      <c r="N706" s="396"/>
      <c r="O706" s="396"/>
      <c r="P706" s="396"/>
      <c r="Q706" s="396"/>
      <c r="R706" s="396"/>
      <c r="S706" s="396"/>
      <c r="T706" s="396"/>
      <c r="U706" s="396"/>
      <c r="V706" s="396"/>
      <c r="W706" s="396"/>
      <c r="X706" s="396"/>
      <c r="Y706" s="396"/>
      <c r="Z706" s="396"/>
      <c r="AA706" s="396"/>
      <c r="AB706" s="396"/>
      <c r="AC706" s="396"/>
      <c r="AD706" s="396"/>
      <c r="AE706" s="396"/>
      <c r="AF706" s="396"/>
      <c r="AG706" s="396"/>
      <c r="AH706" s="396"/>
      <c r="AI706" s="396"/>
      <c r="AJ706" s="396"/>
      <c r="AK706" s="396"/>
    </row>
    <row r="707" spans="5:37">
      <c r="E707" s="395"/>
      <c r="F707" s="396"/>
      <c r="G707" s="396"/>
      <c r="H707" s="396"/>
      <c r="I707" s="396"/>
      <c r="J707" s="396"/>
      <c r="L707" s="396"/>
      <c r="M707" s="396"/>
      <c r="N707" s="396"/>
      <c r="O707" s="396"/>
      <c r="P707" s="396"/>
      <c r="Q707" s="396"/>
      <c r="R707" s="396"/>
      <c r="S707" s="396"/>
      <c r="T707" s="396"/>
      <c r="U707" s="396"/>
      <c r="V707" s="396"/>
      <c r="W707" s="396"/>
      <c r="X707" s="396"/>
      <c r="Y707" s="396"/>
      <c r="Z707" s="396"/>
      <c r="AA707" s="396"/>
      <c r="AB707" s="396"/>
      <c r="AC707" s="396"/>
      <c r="AD707" s="396"/>
      <c r="AE707" s="396"/>
      <c r="AF707" s="396"/>
      <c r="AG707" s="396"/>
      <c r="AH707" s="396"/>
      <c r="AI707" s="396"/>
      <c r="AJ707" s="396"/>
      <c r="AK707" s="396"/>
    </row>
    <row r="708" spans="5:37">
      <c r="E708" s="395"/>
      <c r="F708" s="396"/>
      <c r="G708" s="396"/>
      <c r="H708" s="396"/>
      <c r="I708" s="396"/>
      <c r="J708" s="396"/>
      <c r="L708" s="396"/>
      <c r="M708" s="396"/>
      <c r="N708" s="396"/>
      <c r="O708" s="396"/>
      <c r="P708" s="396"/>
      <c r="Q708" s="396"/>
      <c r="R708" s="396"/>
      <c r="S708" s="396"/>
      <c r="T708" s="396"/>
      <c r="U708" s="396"/>
      <c r="V708" s="396"/>
      <c r="W708" s="396"/>
      <c r="X708" s="396"/>
      <c r="Y708" s="396"/>
      <c r="Z708" s="396"/>
      <c r="AA708" s="396"/>
      <c r="AB708" s="396"/>
      <c r="AC708" s="396"/>
      <c r="AD708" s="396"/>
      <c r="AE708" s="396"/>
      <c r="AF708" s="396"/>
      <c r="AG708" s="396"/>
      <c r="AH708" s="396"/>
      <c r="AI708" s="396"/>
      <c r="AJ708" s="396"/>
      <c r="AK708" s="396"/>
    </row>
    <row r="709" spans="5:37">
      <c r="E709" s="395"/>
      <c r="F709" s="396"/>
      <c r="G709" s="396"/>
      <c r="H709" s="396"/>
      <c r="I709" s="396"/>
      <c r="J709" s="396"/>
      <c r="L709" s="396"/>
      <c r="M709" s="396"/>
      <c r="N709" s="396"/>
      <c r="O709" s="396"/>
      <c r="P709" s="396"/>
      <c r="Q709" s="396"/>
      <c r="R709" s="396"/>
      <c r="S709" s="396"/>
      <c r="T709" s="396"/>
      <c r="U709" s="396"/>
      <c r="V709" s="396"/>
      <c r="W709" s="396"/>
      <c r="X709" s="396"/>
      <c r="Y709" s="396"/>
      <c r="Z709" s="396"/>
      <c r="AA709" s="396"/>
      <c r="AB709" s="396"/>
      <c r="AC709" s="396"/>
      <c r="AD709" s="396"/>
      <c r="AE709" s="396"/>
      <c r="AF709" s="396"/>
      <c r="AG709" s="396"/>
      <c r="AH709" s="396"/>
      <c r="AI709" s="396"/>
      <c r="AJ709" s="396"/>
      <c r="AK709" s="396"/>
    </row>
    <row r="710" spans="5:37">
      <c r="E710" s="395"/>
      <c r="F710" s="396"/>
      <c r="G710" s="396"/>
      <c r="H710" s="396"/>
      <c r="I710" s="396"/>
      <c r="J710" s="396"/>
      <c r="L710" s="396"/>
      <c r="M710" s="396"/>
      <c r="N710" s="396"/>
      <c r="O710" s="396"/>
      <c r="P710" s="396"/>
      <c r="Q710" s="396"/>
      <c r="R710" s="396"/>
      <c r="S710" s="396"/>
      <c r="T710" s="396"/>
      <c r="U710" s="396"/>
      <c r="V710" s="396"/>
      <c r="W710" s="396"/>
      <c r="X710" s="396"/>
      <c r="Y710" s="396"/>
      <c r="Z710" s="396"/>
      <c r="AA710" s="396"/>
      <c r="AB710" s="396"/>
      <c r="AC710" s="396"/>
      <c r="AD710" s="396"/>
      <c r="AE710" s="396"/>
      <c r="AF710" s="396"/>
      <c r="AG710" s="396"/>
      <c r="AH710" s="396"/>
      <c r="AI710" s="396"/>
      <c r="AJ710" s="396"/>
      <c r="AK710" s="396"/>
    </row>
    <row r="711" spans="5:37">
      <c r="E711" s="395"/>
      <c r="F711" s="396"/>
      <c r="G711" s="396"/>
      <c r="H711" s="396"/>
      <c r="I711" s="396"/>
      <c r="J711" s="396"/>
      <c r="L711" s="396"/>
      <c r="M711" s="396"/>
      <c r="N711" s="396"/>
      <c r="O711" s="396"/>
      <c r="P711" s="396"/>
      <c r="Q711" s="396"/>
      <c r="R711" s="396"/>
      <c r="S711" s="396"/>
      <c r="T711" s="396"/>
      <c r="U711" s="396"/>
      <c r="V711" s="396"/>
      <c r="W711" s="396"/>
      <c r="X711" s="396"/>
      <c r="Y711" s="396"/>
      <c r="Z711" s="396"/>
      <c r="AA711" s="396"/>
      <c r="AB711" s="396"/>
      <c r="AC711" s="396"/>
      <c r="AD711" s="396"/>
      <c r="AE711" s="396"/>
      <c r="AF711" s="396"/>
      <c r="AG711" s="396"/>
      <c r="AH711" s="396"/>
      <c r="AI711" s="396"/>
      <c r="AJ711" s="396"/>
      <c r="AK711" s="396"/>
    </row>
    <row r="712" spans="5:37">
      <c r="E712" s="395"/>
      <c r="F712" s="396"/>
      <c r="G712" s="396"/>
      <c r="H712" s="396"/>
      <c r="I712" s="396"/>
      <c r="J712" s="396"/>
      <c r="L712" s="396"/>
      <c r="M712" s="396"/>
      <c r="N712" s="396"/>
      <c r="O712" s="396"/>
      <c r="P712" s="396"/>
      <c r="Q712" s="396"/>
      <c r="R712" s="396"/>
      <c r="S712" s="396"/>
      <c r="T712" s="396"/>
      <c r="U712" s="396"/>
      <c r="V712" s="396"/>
      <c r="W712" s="396"/>
      <c r="X712" s="396"/>
      <c r="Y712" s="396"/>
      <c r="Z712" s="396"/>
      <c r="AA712" s="396"/>
      <c r="AB712" s="396"/>
      <c r="AC712" s="396"/>
      <c r="AD712" s="396"/>
      <c r="AE712" s="396"/>
      <c r="AF712" s="396"/>
      <c r="AG712" s="396"/>
      <c r="AH712" s="396"/>
      <c r="AI712" s="396"/>
      <c r="AJ712" s="396"/>
      <c r="AK712" s="396"/>
    </row>
    <row r="713" spans="5:37">
      <c r="E713" s="395"/>
      <c r="F713" s="396"/>
      <c r="G713" s="396"/>
      <c r="H713" s="396"/>
      <c r="I713" s="396"/>
      <c r="J713" s="396"/>
      <c r="L713" s="396"/>
      <c r="M713" s="396"/>
      <c r="N713" s="396"/>
      <c r="O713" s="396"/>
      <c r="P713" s="396"/>
      <c r="Q713" s="396"/>
      <c r="R713" s="396"/>
      <c r="S713" s="396"/>
      <c r="T713" s="396"/>
      <c r="U713" s="396"/>
      <c r="V713" s="396"/>
      <c r="W713" s="396"/>
      <c r="X713" s="396"/>
      <c r="Y713" s="396"/>
      <c r="Z713" s="396"/>
      <c r="AA713" s="396"/>
      <c r="AB713" s="396"/>
      <c r="AC713" s="396"/>
      <c r="AD713" s="396"/>
      <c r="AE713" s="396"/>
      <c r="AF713" s="396"/>
      <c r="AG713" s="396"/>
      <c r="AH713" s="396"/>
      <c r="AI713" s="396"/>
      <c r="AJ713" s="396"/>
      <c r="AK713" s="396"/>
    </row>
    <row r="714" spans="5:37">
      <c r="E714" s="395"/>
      <c r="F714" s="396"/>
      <c r="G714" s="396"/>
      <c r="H714" s="396"/>
      <c r="I714" s="396"/>
      <c r="J714" s="396"/>
      <c r="L714" s="396"/>
      <c r="M714" s="396"/>
      <c r="N714" s="396"/>
      <c r="O714" s="396"/>
      <c r="P714" s="396"/>
      <c r="Q714" s="396"/>
      <c r="R714" s="396"/>
      <c r="S714" s="396"/>
      <c r="T714" s="396"/>
      <c r="U714" s="396"/>
      <c r="V714" s="396"/>
      <c r="W714" s="396"/>
      <c r="X714" s="396"/>
      <c r="Y714" s="396"/>
      <c r="Z714" s="396"/>
      <c r="AA714" s="396"/>
      <c r="AB714" s="396"/>
      <c r="AC714" s="396"/>
      <c r="AD714" s="396"/>
      <c r="AE714" s="396"/>
      <c r="AF714" s="396"/>
      <c r="AG714" s="396"/>
      <c r="AH714" s="396"/>
      <c r="AI714" s="396"/>
      <c r="AJ714" s="396"/>
      <c r="AK714" s="396"/>
    </row>
    <row r="715" spans="5:37">
      <c r="E715" s="395"/>
      <c r="F715" s="396"/>
      <c r="G715" s="396"/>
      <c r="H715" s="396"/>
      <c r="I715" s="396"/>
      <c r="J715" s="396"/>
      <c r="L715" s="396"/>
      <c r="M715" s="396"/>
      <c r="N715" s="396"/>
      <c r="O715" s="396"/>
      <c r="P715" s="396"/>
      <c r="Q715" s="396"/>
      <c r="R715" s="396"/>
      <c r="S715" s="396"/>
      <c r="T715" s="396"/>
      <c r="U715" s="396"/>
      <c r="V715" s="396"/>
      <c r="W715" s="396"/>
      <c r="X715" s="396"/>
      <c r="Y715" s="396"/>
      <c r="Z715" s="396"/>
      <c r="AA715" s="396"/>
      <c r="AB715" s="396"/>
      <c r="AC715" s="396"/>
      <c r="AD715" s="396"/>
      <c r="AE715" s="396"/>
      <c r="AF715" s="396"/>
      <c r="AG715" s="396"/>
      <c r="AH715" s="396"/>
      <c r="AI715" s="396"/>
      <c r="AJ715" s="396"/>
      <c r="AK715" s="396"/>
    </row>
    <row r="716" spans="5:37">
      <c r="E716" s="395"/>
      <c r="F716" s="396"/>
      <c r="G716" s="396"/>
      <c r="H716" s="396"/>
      <c r="I716" s="396"/>
      <c r="J716" s="396"/>
      <c r="L716" s="396"/>
      <c r="M716" s="396"/>
      <c r="N716" s="396"/>
      <c r="O716" s="396"/>
      <c r="P716" s="396"/>
      <c r="Q716" s="396"/>
      <c r="R716" s="396"/>
      <c r="S716" s="396"/>
      <c r="T716" s="396"/>
      <c r="U716" s="396"/>
      <c r="V716" s="396"/>
      <c r="W716" s="396"/>
      <c r="X716" s="396"/>
      <c r="Y716" s="396"/>
      <c r="Z716" s="396"/>
      <c r="AA716" s="396"/>
      <c r="AB716" s="396"/>
      <c r="AC716" s="396"/>
      <c r="AD716" s="396"/>
      <c r="AE716" s="396"/>
      <c r="AF716" s="396"/>
      <c r="AG716" s="396"/>
      <c r="AH716" s="396"/>
      <c r="AI716" s="396"/>
      <c r="AJ716" s="396"/>
      <c r="AK716" s="396"/>
    </row>
    <row r="717" spans="5:37">
      <c r="E717" s="395"/>
      <c r="F717" s="396"/>
      <c r="G717" s="396"/>
      <c r="H717" s="396"/>
      <c r="I717" s="396"/>
      <c r="J717" s="396"/>
      <c r="L717" s="396"/>
      <c r="M717" s="396"/>
      <c r="N717" s="396"/>
      <c r="O717" s="396"/>
      <c r="P717" s="396"/>
      <c r="Q717" s="396"/>
      <c r="R717" s="396"/>
      <c r="S717" s="396"/>
      <c r="T717" s="396"/>
      <c r="U717" s="396"/>
      <c r="V717" s="396"/>
      <c r="W717" s="396"/>
      <c r="X717" s="396"/>
      <c r="Y717" s="396"/>
      <c r="Z717" s="396"/>
      <c r="AA717" s="396"/>
      <c r="AB717" s="396"/>
      <c r="AC717" s="396"/>
      <c r="AD717" s="396"/>
      <c r="AE717" s="396"/>
      <c r="AF717" s="396"/>
      <c r="AG717" s="396"/>
      <c r="AH717" s="396"/>
      <c r="AI717" s="396"/>
      <c r="AJ717" s="396"/>
      <c r="AK717" s="396"/>
    </row>
    <row r="718" spans="5:37">
      <c r="E718" s="395"/>
      <c r="F718" s="396"/>
      <c r="G718" s="396"/>
      <c r="H718" s="396"/>
      <c r="I718" s="396"/>
      <c r="J718" s="396"/>
      <c r="L718" s="396"/>
      <c r="M718" s="396"/>
      <c r="N718" s="396"/>
      <c r="O718" s="396"/>
      <c r="P718" s="396"/>
      <c r="Q718" s="396"/>
      <c r="R718" s="396"/>
      <c r="S718" s="396"/>
      <c r="T718" s="396"/>
      <c r="U718" s="396"/>
      <c r="V718" s="396"/>
      <c r="W718" s="396"/>
      <c r="X718" s="396"/>
      <c r="Y718" s="396"/>
      <c r="Z718" s="396"/>
      <c r="AA718" s="396"/>
      <c r="AB718" s="396"/>
      <c r="AC718" s="396"/>
      <c r="AD718" s="396"/>
      <c r="AE718" s="396"/>
      <c r="AF718" s="396"/>
      <c r="AG718" s="396"/>
      <c r="AH718" s="396"/>
      <c r="AI718" s="396"/>
      <c r="AJ718" s="396"/>
      <c r="AK718" s="396"/>
    </row>
    <row r="719" spans="5:37">
      <c r="E719" s="395"/>
      <c r="F719" s="396"/>
      <c r="G719" s="396"/>
      <c r="H719" s="396"/>
      <c r="I719" s="396"/>
      <c r="J719" s="396"/>
      <c r="L719" s="396"/>
      <c r="M719" s="396"/>
      <c r="N719" s="396"/>
      <c r="O719" s="396"/>
      <c r="P719" s="396"/>
      <c r="Q719" s="396"/>
      <c r="R719" s="396"/>
      <c r="S719" s="396"/>
      <c r="T719" s="396"/>
      <c r="U719" s="396"/>
      <c r="V719" s="396"/>
      <c r="W719" s="396"/>
      <c r="X719" s="396"/>
      <c r="Y719" s="396"/>
      <c r="Z719" s="396"/>
      <c r="AA719" s="396"/>
      <c r="AB719" s="396"/>
      <c r="AC719" s="396"/>
      <c r="AD719" s="396"/>
      <c r="AE719" s="396"/>
      <c r="AF719" s="396"/>
      <c r="AG719" s="396"/>
      <c r="AH719" s="396"/>
      <c r="AI719" s="396"/>
      <c r="AJ719" s="396"/>
      <c r="AK719" s="396"/>
    </row>
    <row r="720" spans="5:37">
      <c r="E720" s="395"/>
      <c r="F720" s="396"/>
      <c r="G720" s="396"/>
      <c r="H720" s="396"/>
      <c r="I720" s="396"/>
      <c r="J720" s="396"/>
      <c r="L720" s="396"/>
      <c r="M720" s="396"/>
      <c r="N720" s="396"/>
      <c r="O720" s="396"/>
      <c r="P720" s="396"/>
      <c r="Q720" s="396"/>
      <c r="R720" s="396"/>
      <c r="S720" s="396"/>
      <c r="T720" s="396"/>
      <c r="U720" s="396"/>
      <c r="V720" s="396"/>
      <c r="W720" s="396"/>
      <c r="X720" s="396"/>
      <c r="Y720" s="396"/>
      <c r="Z720" s="396"/>
      <c r="AA720" s="396"/>
      <c r="AB720" s="396"/>
      <c r="AC720" s="396"/>
      <c r="AD720" s="396"/>
      <c r="AE720" s="396"/>
      <c r="AF720" s="396"/>
      <c r="AG720" s="396"/>
      <c r="AH720" s="396"/>
      <c r="AI720" s="396"/>
      <c r="AJ720" s="396"/>
      <c r="AK720" s="396"/>
    </row>
    <row r="721" spans="5:37">
      <c r="E721" s="395"/>
      <c r="F721" s="396"/>
      <c r="G721" s="396"/>
      <c r="H721" s="396"/>
      <c r="I721" s="396"/>
      <c r="J721" s="396"/>
      <c r="L721" s="396"/>
      <c r="M721" s="396"/>
      <c r="N721" s="396"/>
      <c r="O721" s="396"/>
      <c r="P721" s="396"/>
      <c r="Q721" s="396"/>
      <c r="R721" s="396"/>
      <c r="S721" s="396"/>
      <c r="T721" s="396"/>
      <c r="U721" s="396"/>
      <c r="V721" s="396"/>
      <c r="W721" s="396"/>
      <c r="X721" s="396"/>
      <c r="Y721" s="396"/>
      <c r="Z721" s="396"/>
      <c r="AA721" s="396"/>
      <c r="AB721" s="396"/>
      <c r="AC721" s="396"/>
      <c r="AD721" s="396"/>
      <c r="AE721" s="396"/>
      <c r="AF721" s="396"/>
      <c r="AG721" s="396"/>
      <c r="AH721" s="396"/>
      <c r="AI721" s="396"/>
      <c r="AJ721" s="396"/>
      <c r="AK721" s="396"/>
    </row>
    <row r="722" spans="5:37">
      <c r="E722" s="395"/>
      <c r="F722" s="396"/>
      <c r="G722" s="396"/>
      <c r="H722" s="396"/>
      <c r="I722" s="396"/>
      <c r="J722" s="396"/>
      <c r="L722" s="396"/>
      <c r="M722" s="396"/>
      <c r="N722" s="396"/>
      <c r="O722" s="396"/>
      <c r="P722" s="396"/>
      <c r="Q722" s="396"/>
      <c r="R722" s="396"/>
      <c r="S722" s="396"/>
      <c r="T722" s="396"/>
      <c r="U722" s="396"/>
      <c r="V722" s="396"/>
      <c r="W722" s="396"/>
      <c r="X722" s="396"/>
      <c r="Y722" s="396"/>
      <c r="Z722" s="396"/>
      <c r="AA722" s="396"/>
      <c r="AB722" s="396"/>
      <c r="AC722" s="396"/>
      <c r="AD722" s="396"/>
      <c r="AE722" s="396"/>
      <c r="AF722" s="396"/>
      <c r="AG722" s="396"/>
      <c r="AH722" s="396"/>
      <c r="AI722" s="396"/>
      <c r="AJ722" s="396"/>
      <c r="AK722" s="396"/>
    </row>
    <row r="723" spans="5:37">
      <c r="E723" s="395"/>
      <c r="F723" s="396"/>
      <c r="G723" s="396"/>
      <c r="H723" s="396"/>
      <c r="I723" s="396"/>
      <c r="J723" s="396"/>
      <c r="L723" s="396"/>
      <c r="M723" s="396"/>
      <c r="N723" s="396"/>
      <c r="O723" s="396"/>
      <c r="P723" s="396"/>
      <c r="Q723" s="396"/>
      <c r="R723" s="396"/>
      <c r="S723" s="396"/>
      <c r="T723" s="396"/>
      <c r="U723" s="396"/>
      <c r="V723" s="396"/>
      <c r="W723" s="396"/>
      <c r="X723" s="396"/>
      <c r="Y723" s="396"/>
      <c r="Z723" s="396"/>
      <c r="AA723" s="396"/>
      <c r="AB723" s="396"/>
      <c r="AC723" s="396"/>
      <c r="AD723" s="396"/>
      <c r="AE723" s="396"/>
      <c r="AF723" s="396"/>
      <c r="AG723" s="396"/>
      <c r="AH723" s="396"/>
      <c r="AI723" s="396"/>
      <c r="AJ723" s="396"/>
      <c r="AK723" s="396"/>
    </row>
    <row r="724" spans="5:37">
      <c r="E724" s="395"/>
      <c r="F724" s="396"/>
      <c r="G724" s="396"/>
      <c r="H724" s="396"/>
      <c r="I724" s="396"/>
      <c r="J724" s="396"/>
      <c r="L724" s="396"/>
      <c r="M724" s="396"/>
      <c r="N724" s="396"/>
      <c r="O724" s="396"/>
      <c r="P724" s="396"/>
      <c r="Q724" s="396"/>
      <c r="R724" s="396"/>
      <c r="S724" s="396"/>
      <c r="T724" s="396"/>
      <c r="U724" s="396"/>
      <c r="V724" s="396"/>
      <c r="W724" s="396"/>
      <c r="X724" s="396"/>
      <c r="Y724" s="396"/>
      <c r="Z724" s="396"/>
      <c r="AA724" s="396"/>
      <c r="AB724" s="396"/>
      <c r="AC724" s="396"/>
      <c r="AD724" s="396"/>
      <c r="AE724" s="396"/>
      <c r="AF724" s="396"/>
      <c r="AG724" s="396"/>
      <c r="AH724" s="396"/>
      <c r="AI724" s="396"/>
      <c r="AJ724" s="396"/>
      <c r="AK724" s="396"/>
    </row>
    <row r="725" spans="5:37">
      <c r="E725" s="395"/>
      <c r="F725" s="396"/>
      <c r="G725" s="396"/>
      <c r="H725" s="396"/>
      <c r="I725" s="396"/>
      <c r="J725" s="396"/>
      <c r="L725" s="396"/>
      <c r="M725" s="396"/>
      <c r="N725" s="396"/>
      <c r="O725" s="396"/>
      <c r="P725" s="396"/>
      <c r="Q725" s="396"/>
      <c r="R725" s="396"/>
      <c r="S725" s="396"/>
      <c r="T725" s="396"/>
      <c r="U725" s="396"/>
      <c r="V725" s="396"/>
      <c r="W725" s="396"/>
      <c r="X725" s="396"/>
      <c r="Y725" s="396"/>
      <c r="Z725" s="396"/>
      <c r="AA725" s="396"/>
      <c r="AB725" s="396"/>
      <c r="AC725" s="396"/>
      <c r="AD725" s="396"/>
      <c r="AE725" s="396"/>
      <c r="AF725" s="396"/>
      <c r="AG725" s="396"/>
      <c r="AH725" s="396"/>
      <c r="AI725" s="396"/>
      <c r="AJ725" s="396"/>
      <c r="AK725" s="396"/>
    </row>
    <row r="726" spans="5:37">
      <c r="E726" s="395"/>
      <c r="F726" s="396"/>
      <c r="G726" s="396"/>
      <c r="H726" s="396"/>
      <c r="I726" s="396"/>
      <c r="J726" s="396"/>
      <c r="L726" s="396"/>
      <c r="M726" s="396"/>
      <c r="N726" s="396"/>
      <c r="O726" s="396"/>
      <c r="P726" s="396"/>
      <c r="Q726" s="396"/>
      <c r="R726" s="396"/>
      <c r="S726" s="396"/>
      <c r="T726" s="396"/>
      <c r="U726" s="396"/>
      <c r="V726" s="396"/>
      <c r="W726" s="396"/>
      <c r="X726" s="396"/>
      <c r="Y726" s="396"/>
      <c r="Z726" s="396"/>
      <c r="AA726" s="396"/>
      <c r="AB726" s="396"/>
      <c r="AC726" s="396"/>
      <c r="AD726" s="396"/>
      <c r="AE726" s="396"/>
      <c r="AF726" s="396"/>
      <c r="AG726" s="396"/>
      <c r="AH726" s="396"/>
      <c r="AI726" s="396"/>
      <c r="AJ726" s="396"/>
      <c r="AK726" s="396"/>
    </row>
    <row r="727" spans="5:37">
      <c r="E727" s="395"/>
      <c r="F727" s="396"/>
      <c r="G727" s="396"/>
      <c r="H727" s="396"/>
      <c r="I727" s="396"/>
      <c r="J727" s="396"/>
      <c r="L727" s="396"/>
      <c r="M727" s="396"/>
      <c r="N727" s="396"/>
      <c r="O727" s="396"/>
      <c r="P727" s="396"/>
      <c r="Q727" s="396"/>
      <c r="R727" s="396"/>
      <c r="S727" s="396"/>
      <c r="T727" s="396"/>
      <c r="U727" s="396"/>
      <c r="V727" s="396"/>
      <c r="W727" s="396"/>
      <c r="X727" s="396"/>
      <c r="Y727" s="396"/>
      <c r="Z727" s="396"/>
      <c r="AA727" s="396"/>
      <c r="AB727" s="396"/>
      <c r="AC727" s="396"/>
      <c r="AD727" s="396"/>
      <c r="AE727" s="396"/>
      <c r="AF727" s="396"/>
      <c r="AG727" s="396"/>
      <c r="AH727" s="396"/>
      <c r="AI727" s="396"/>
      <c r="AJ727" s="396"/>
      <c r="AK727" s="396"/>
    </row>
    <row r="728" spans="5:37">
      <c r="E728" s="395"/>
      <c r="F728" s="396"/>
      <c r="G728" s="396"/>
      <c r="H728" s="396"/>
      <c r="I728" s="396"/>
      <c r="J728" s="396"/>
      <c r="L728" s="396"/>
      <c r="M728" s="396"/>
      <c r="N728" s="396"/>
      <c r="O728" s="396"/>
      <c r="P728" s="396"/>
      <c r="Q728" s="396"/>
      <c r="R728" s="396"/>
      <c r="S728" s="396"/>
      <c r="T728" s="396"/>
      <c r="U728" s="396"/>
      <c r="V728" s="396"/>
      <c r="W728" s="396"/>
      <c r="X728" s="396"/>
      <c r="Y728" s="396"/>
      <c r="Z728" s="396"/>
      <c r="AA728" s="396"/>
      <c r="AB728" s="396"/>
      <c r="AC728" s="396"/>
      <c r="AD728" s="396"/>
      <c r="AE728" s="396"/>
      <c r="AF728" s="396"/>
      <c r="AG728" s="396"/>
      <c r="AH728" s="396"/>
      <c r="AI728" s="396"/>
      <c r="AJ728" s="396"/>
      <c r="AK728" s="396"/>
    </row>
    <row r="729" spans="5:37">
      <c r="E729" s="395"/>
      <c r="F729" s="396"/>
      <c r="G729" s="396"/>
      <c r="H729" s="396"/>
      <c r="I729" s="396"/>
      <c r="J729" s="396"/>
      <c r="L729" s="396"/>
      <c r="M729" s="396"/>
      <c r="N729" s="396"/>
      <c r="O729" s="396"/>
      <c r="P729" s="396"/>
      <c r="Q729" s="396"/>
      <c r="R729" s="396"/>
      <c r="S729" s="396"/>
      <c r="T729" s="396"/>
      <c r="U729" s="396"/>
      <c r="V729" s="396"/>
      <c r="W729" s="396"/>
      <c r="X729" s="396"/>
      <c r="Y729" s="396"/>
      <c r="Z729" s="396"/>
      <c r="AA729" s="396"/>
      <c r="AB729" s="396"/>
      <c r="AC729" s="396"/>
      <c r="AD729" s="396"/>
      <c r="AE729" s="396"/>
      <c r="AF729" s="396"/>
      <c r="AG729" s="396"/>
      <c r="AH729" s="396"/>
      <c r="AI729" s="396"/>
      <c r="AJ729" s="396"/>
      <c r="AK729" s="396"/>
    </row>
    <row r="730" spans="5:37">
      <c r="E730" s="395"/>
      <c r="F730" s="396"/>
      <c r="G730" s="396"/>
      <c r="H730" s="396"/>
      <c r="I730" s="396"/>
      <c r="J730" s="396"/>
      <c r="L730" s="396"/>
      <c r="M730" s="396"/>
      <c r="N730" s="396"/>
      <c r="O730" s="396"/>
      <c r="P730" s="396"/>
      <c r="Q730" s="396"/>
      <c r="R730" s="396"/>
      <c r="S730" s="396"/>
      <c r="T730" s="396"/>
      <c r="U730" s="396"/>
      <c r="V730" s="396"/>
      <c r="W730" s="396"/>
      <c r="X730" s="396"/>
      <c r="Y730" s="396"/>
      <c r="Z730" s="396"/>
      <c r="AA730" s="396"/>
      <c r="AB730" s="396"/>
      <c r="AC730" s="396"/>
      <c r="AD730" s="396"/>
      <c r="AE730" s="396"/>
      <c r="AF730" s="396"/>
      <c r="AG730" s="396"/>
      <c r="AH730" s="396"/>
      <c r="AI730" s="396"/>
      <c r="AJ730" s="396"/>
      <c r="AK730" s="396"/>
    </row>
    <row r="731" spans="5:37">
      <c r="E731" s="395"/>
      <c r="F731" s="396"/>
      <c r="G731" s="396"/>
      <c r="H731" s="396"/>
      <c r="I731" s="396"/>
      <c r="J731" s="396"/>
      <c r="L731" s="396"/>
      <c r="M731" s="396"/>
      <c r="N731" s="396"/>
      <c r="O731" s="396"/>
      <c r="P731" s="396"/>
      <c r="Q731" s="396"/>
      <c r="R731" s="396"/>
      <c r="S731" s="396"/>
      <c r="T731" s="396"/>
      <c r="U731" s="396"/>
      <c r="V731" s="396"/>
      <c r="W731" s="396"/>
      <c r="X731" s="396"/>
      <c r="Y731" s="396"/>
      <c r="Z731" s="396"/>
      <c r="AA731" s="396"/>
      <c r="AB731" s="396"/>
      <c r="AC731" s="396"/>
      <c r="AD731" s="396"/>
      <c r="AE731" s="396"/>
      <c r="AF731" s="396"/>
      <c r="AG731" s="396"/>
      <c r="AH731" s="396"/>
      <c r="AI731" s="396"/>
      <c r="AJ731" s="396"/>
      <c r="AK731" s="396"/>
    </row>
    <row r="732" spans="5:37">
      <c r="E732" s="395"/>
      <c r="F732" s="396"/>
      <c r="G732" s="396"/>
      <c r="H732" s="396"/>
      <c r="I732" s="396"/>
      <c r="J732" s="396"/>
      <c r="L732" s="396"/>
      <c r="M732" s="396"/>
      <c r="N732" s="396"/>
      <c r="O732" s="396"/>
      <c r="P732" s="396"/>
      <c r="Q732" s="396"/>
      <c r="R732" s="396"/>
      <c r="S732" s="396"/>
      <c r="T732" s="396"/>
      <c r="U732" s="396"/>
      <c r="V732" s="396"/>
      <c r="W732" s="396"/>
      <c r="X732" s="396"/>
      <c r="Y732" s="396"/>
      <c r="Z732" s="396"/>
      <c r="AA732" s="396"/>
      <c r="AB732" s="396"/>
      <c r="AC732" s="396"/>
      <c r="AD732" s="396"/>
      <c r="AE732" s="396"/>
      <c r="AF732" s="396"/>
      <c r="AG732" s="396"/>
      <c r="AH732" s="396"/>
      <c r="AI732" s="396"/>
      <c r="AJ732" s="396"/>
      <c r="AK732" s="396"/>
    </row>
    <row r="733" spans="5:37">
      <c r="E733" s="395"/>
      <c r="F733" s="396"/>
      <c r="G733" s="396"/>
      <c r="H733" s="396"/>
      <c r="I733" s="396"/>
      <c r="J733" s="396"/>
      <c r="L733" s="396"/>
      <c r="M733" s="396"/>
      <c r="N733" s="396"/>
      <c r="O733" s="396"/>
      <c r="P733" s="396"/>
      <c r="Q733" s="396"/>
      <c r="R733" s="396"/>
      <c r="S733" s="396"/>
      <c r="T733" s="396"/>
      <c r="U733" s="396"/>
      <c r="V733" s="396"/>
      <c r="W733" s="396"/>
      <c r="X733" s="396"/>
      <c r="Y733" s="396"/>
      <c r="Z733" s="396"/>
      <c r="AA733" s="396"/>
      <c r="AB733" s="396"/>
      <c r="AC733" s="396"/>
      <c r="AD733" s="396"/>
      <c r="AE733" s="396"/>
      <c r="AF733" s="396"/>
      <c r="AG733" s="396"/>
      <c r="AH733" s="396"/>
      <c r="AI733" s="396"/>
      <c r="AJ733" s="396"/>
      <c r="AK733" s="396"/>
    </row>
    <row r="734" spans="5:37">
      <c r="E734" s="395"/>
      <c r="F734" s="396"/>
      <c r="G734" s="396"/>
      <c r="H734" s="396"/>
      <c r="I734" s="396"/>
      <c r="J734" s="396"/>
      <c r="L734" s="396"/>
      <c r="M734" s="396"/>
      <c r="N734" s="396"/>
      <c r="O734" s="396"/>
      <c r="P734" s="396"/>
      <c r="Q734" s="396"/>
      <c r="R734" s="396"/>
      <c r="S734" s="396"/>
      <c r="T734" s="396"/>
      <c r="U734" s="396"/>
      <c r="V734" s="396"/>
      <c r="W734" s="396"/>
      <c r="X734" s="396"/>
      <c r="Y734" s="396"/>
      <c r="Z734" s="396"/>
      <c r="AA734" s="396"/>
      <c r="AB734" s="396"/>
      <c r="AC734" s="396"/>
      <c r="AD734" s="396"/>
      <c r="AE734" s="396"/>
      <c r="AF734" s="396"/>
      <c r="AG734" s="396"/>
      <c r="AH734" s="396"/>
      <c r="AI734" s="396"/>
      <c r="AJ734" s="396"/>
      <c r="AK734" s="396"/>
    </row>
    <row r="735" spans="5:37">
      <c r="E735" s="395"/>
      <c r="F735" s="396"/>
      <c r="G735" s="396"/>
      <c r="H735" s="396"/>
      <c r="I735" s="396"/>
      <c r="J735" s="396"/>
      <c r="L735" s="396"/>
      <c r="M735" s="396"/>
      <c r="N735" s="396"/>
      <c r="O735" s="396"/>
      <c r="P735" s="396"/>
      <c r="Q735" s="396"/>
      <c r="R735" s="396"/>
      <c r="S735" s="396"/>
      <c r="T735" s="396"/>
      <c r="U735" s="396"/>
      <c r="V735" s="396"/>
      <c r="W735" s="396"/>
      <c r="X735" s="396"/>
      <c r="Y735" s="396"/>
      <c r="Z735" s="396"/>
      <c r="AA735" s="396"/>
      <c r="AB735" s="396"/>
      <c r="AC735" s="396"/>
      <c r="AD735" s="396"/>
      <c r="AE735" s="396"/>
      <c r="AF735" s="396"/>
      <c r="AG735" s="396"/>
      <c r="AH735" s="396"/>
      <c r="AI735" s="396"/>
      <c r="AJ735" s="396"/>
      <c r="AK735" s="396"/>
    </row>
    <row r="736" spans="5:37">
      <c r="E736" s="395"/>
      <c r="F736" s="396"/>
      <c r="G736" s="396"/>
      <c r="H736" s="396"/>
      <c r="I736" s="396"/>
      <c r="J736" s="396"/>
      <c r="L736" s="396"/>
      <c r="M736" s="396"/>
      <c r="N736" s="396"/>
      <c r="O736" s="396"/>
      <c r="P736" s="396"/>
      <c r="Q736" s="396"/>
      <c r="R736" s="396"/>
      <c r="S736" s="396"/>
      <c r="T736" s="396"/>
      <c r="U736" s="396"/>
      <c r="V736" s="396"/>
      <c r="W736" s="396"/>
      <c r="X736" s="396"/>
      <c r="Y736" s="396"/>
      <c r="Z736" s="396"/>
      <c r="AA736" s="396"/>
      <c r="AB736" s="396"/>
      <c r="AC736" s="396"/>
      <c r="AD736" s="396"/>
      <c r="AE736" s="396"/>
      <c r="AF736" s="396"/>
      <c r="AG736" s="396"/>
      <c r="AH736" s="396"/>
      <c r="AI736" s="396"/>
      <c r="AJ736" s="396"/>
      <c r="AK736" s="396"/>
    </row>
    <row r="737" spans="5:37">
      <c r="E737" s="395"/>
      <c r="F737" s="396"/>
      <c r="G737" s="396"/>
      <c r="H737" s="396"/>
      <c r="I737" s="396"/>
      <c r="J737" s="396"/>
      <c r="L737" s="396"/>
      <c r="M737" s="396"/>
      <c r="N737" s="396"/>
      <c r="O737" s="396"/>
      <c r="P737" s="396"/>
      <c r="Q737" s="396"/>
      <c r="R737" s="396"/>
      <c r="S737" s="396"/>
      <c r="T737" s="396"/>
      <c r="U737" s="396"/>
      <c r="V737" s="396"/>
      <c r="W737" s="396"/>
      <c r="X737" s="396"/>
      <c r="Y737" s="396"/>
      <c r="Z737" s="396"/>
      <c r="AA737" s="396"/>
      <c r="AB737" s="396"/>
      <c r="AC737" s="396"/>
      <c r="AD737" s="396"/>
      <c r="AE737" s="396"/>
      <c r="AF737" s="396"/>
      <c r="AG737" s="396"/>
      <c r="AH737" s="396"/>
      <c r="AI737" s="396"/>
      <c r="AJ737" s="396"/>
      <c r="AK737" s="396"/>
    </row>
    <row r="738" spans="5:37">
      <c r="E738" s="395"/>
      <c r="F738" s="396"/>
      <c r="G738" s="396"/>
      <c r="H738" s="396"/>
      <c r="I738" s="396"/>
      <c r="J738" s="396"/>
      <c r="L738" s="396"/>
      <c r="M738" s="396"/>
      <c r="N738" s="396"/>
      <c r="O738" s="396"/>
      <c r="P738" s="396"/>
      <c r="Q738" s="396"/>
      <c r="R738" s="396"/>
      <c r="S738" s="396"/>
      <c r="T738" s="396"/>
      <c r="U738" s="396"/>
      <c r="V738" s="396"/>
      <c r="W738" s="396"/>
      <c r="X738" s="396"/>
      <c r="Y738" s="396"/>
      <c r="Z738" s="396"/>
      <c r="AA738" s="396"/>
      <c r="AB738" s="396"/>
      <c r="AC738" s="396"/>
      <c r="AD738" s="396"/>
      <c r="AE738" s="396"/>
      <c r="AF738" s="396"/>
      <c r="AG738" s="396"/>
      <c r="AH738" s="396"/>
      <c r="AI738" s="396"/>
      <c r="AJ738" s="396"/>
      <c r="AK738" s="396"/>
    </row>
    <row r="739" spans="5:37">
      <c r="E739" s="395"/>
      <c r="F739" s="396"/>
      <c r="G739" s="396"/>
      <c r="H739" s="396"/>
      <c r="I739" s="396"/>
      <c r="J739" s="396"/>
      <c r="L739" s="396"/>
      <c r="M739" s="396"/>
      <c r="N739" s="396"/>
      <c r="O739" s="396"/>
      <c r="P739" s="396"/>
      <c r="Q739" s="396"/>
      <c r="R739" s="396"/>
      <c r="S739" s="396"/>
      <c r="T739" s="396"/>
      <c r="U739" s="396"/>
      <c r="V739" s="396"/>
      <c r="W739" s="396"/>
      <c r="X739" s="396"/>
      <c r="Y739" s="396"/>
      <c r="Z739" s="396"/>
      <c r="AA739" s="396"/>
      <c r="AB739" s="396"/>
      <c r="AC739" s="396"/>
      <c r="AD739" s="396"/>
      <c r="AE739" s="396"/>
      <c r="AF739" s="396"/>
      <c r="AG739" s="396"/>
      <c r="AH739" s="396"/>
      <c r="AI739" s="396"/>
      <c r="AJ739" s="396"/>
      <c r="AK739" s="396"/>
    </row>
    <row r="740" spans="5:37">
      <c r="E740" s="395"/>
      <c r="F740" s="396"/>
      <c r="G740" s="396"/>
      <c r="H740" s="396"/>
      <c r="I740" s="396"/>
      <c r="J740" s="396"/>
      <c r="L740" s="396"/>
      <c r="M740" s="396"/>
      <c r="N740" s="396"/>
      <c r="O740" s="396"/>
      <c r="P740" s="396"/>
      <c r="Q740" s="396"/>
      <c r="R740" s="396"/>
      <c r="S740" s="396"/>
      <c r="T740" s="396"/>
      <c r="U740" s="396"/>
      <c r="V740" s="396"/>
      <c r="W740" s="396"/>
      <c r="X740" s="396"/>
      <c r="Y740" s="396"/>
      <c r="Z740" s="396"/>
      <c r="AA740" s="396"/>
      <c r="AB740" s="396"/>
      <c r="AC740" s="396"/>
      <c r="AD740" s="396"/>
      <c r="AE740" s="396"/>
      <c r="AF740" s="396"/>
      <c r="AG740" s="396"/>
      <c r="AH740" s="396"/>
      <c r="AI740" s="396"/>
      <c r="AJ740" s="396"/>
      <c r="AK740" s="396"/>
    </row>
    <row r="741" spans="5:37">
      <c r="E741" s="395"/>
      <c r="F741" s="396"/>
      <c r="G741" s="396"/>
      <c r="H741" s="396"/>
      <c r="I741" s="396"/>
      <c r="J741" s="396"/>
      <c r="L741" s="396"/>
      <c r="M741" s="396"/>
      <c r="N741" s="396"/>
      <c r="O741" s="396"/>
      <c r="P741" s="396"/>
      <c r="Q741" s="396"/>
      <c r="R741" s="396"/>
      <c r="S741" s="396"/>
      <c r="T741" s="396"/>
      <c r="U741" s="396"/>
      <c r="V741" s="396"/>
      <c r="W741" s="396"/>
      <c r="X741" s="396"/>
      <c r="Y741" s="396"/>
      <c r="Z741" s="396"/>
      <c r="AA741" s="396"/>
      <c r="AB741" s="396"/>
      <c r="AC741" s="396"/>
      <c r="AD741" s="396"/>
      <c r="AE741" s="396"/>
      <c r="AF741" s="396"/>
      <c r="AG741" s="396"/>
      <c r="AH741" s="396"/>
      <c r="AI741" s="396"/>
      <c r="AJ741" s="396"/>
      <c r="AK741" s="396"/>
    </row>
    <row r="742" spans="5:37">
      <c r="E742" s="395"/>
      <c r="F742" s="396"/>
      <c r="G742" s="396"/>
      <c r="H742" s="396"/>
      <c r="I742" s="396"/>
      <c r="J742" s="396"/>
      <c r="L742" s="396"/>
      <c r="M742" s="396"/>
      <c r="N742" s="396"/>
      <c r="O742" s="396"/>
      <c r="P742" s="396"/>
      <c r="Q742" s="396"/>
      <c r="R742" s="396"/>
      <c r="S742" s="396"/>
      <c r="T742" s="396"/>
      <c r="U742" s="396"/>
      <c r="V742" s="396"/>
      <c r="W742" s="396"/>
      <c r="X742" s="396"/>
      <c r="Y742" s="396"/>
      <c r="Z742" s="396"/>
      <c r="AA742" s="396"/>
      <c r="AB742" s="396"/>
      <c r="AC742" s="396"/>
      <c r="AD742" s="396"/>
      <c r="AE742" s="396"/>
      <c r="AF742" s="396"/>
      <c r="AG742" s="396"/>
      <c r="AH742" s="396"/>
      <c r="AI742" s="396"/>
      <c r="AJ742" s="396"/>
      <c r="AK742" s="396"/>
    </row>
    <row r="743" spans="5:37">
      <c r="E743" s="395"/>
      <c r="F743" s="396"/>
      <c r="G743" s="396"/>
      <c r="H743" s="396"/>
      <c r="I743" s="396"/>
      <c r="J743" s="396"/>
      <c r="L743" s="396"/>
      <c r="M743" s="396"/>
      <c r="N743" s="396"/>
      <c r="O743" s="396"/>
      <c r="P743" s="396"/>
      <c r="Q743" s="396"/>
      <c r="R743" s="396"/>
      <c r="S743" s="396"/>
      <c r="T743" s="396"/>
      <c r="U743" s="396"/>
      <c r="V743" s="396"/>
      <c r="W743" s="396"/>
      <c r="X743" s="396"/>
      <c r="Y743" s="396"/>
      <c r="Z743" s="396"/>
      <c r="AA743" s="396"/>
      <c r="AB743" s="396"/>
      <c r="AC743" s="396"/>
      <c r="AD743" s="396"/>
      <c r="AE743" s="396"/>
      <c r="AF743" s="396"/>
      <c r="AG743" s="396"/>
      <c r="AH743" s="396"/>
      <c r="AI743" s="396"/>
      <c r="AJ743" s="396"/>
      <c r="AK743" s="396"/>
    </row>
    <row r="744" spans="5:37">
      <c r="E744" s="395"/>
      <c r="F744" s="396"/>
      <c r="G744" s="396"/>
      <c r="H744" s="396"/>
      <c r="I744" s="396"/>
      <c r="J744" s="396"/>
      <c r="L744" s="396"/>
      <c r="M744" s="396"/>
      <c r="N744" s="396"/>
      <c r="O744" s="396"/>
      <c r="P744" s="396"/>
      <c r="Q744" s="396"/>
      <c r="R744" s="396"/>
      <c r="S744" s="396"/>
      <c r="T744" s="396"/>
      <c r="U744" s="396"/>
      <c r="V744" s="396"/>
      <c r="W744" s="396"/>
      <c r="X744" s="396"/>
      <c r="Y744" s="396"/>
      <c r="Z744" s="396"/>
      <c r="AA744" s="396"/>
      <c r="AB744" s="396"/>
      <c r="AC744" s="396"/>
      <c r="AD744" s="396"/>
      <c r="AE744" s="396"/>
      <c r="AF744" s="396"/>
      <c r="AG744" s="396"/>
      <c r="AH744" s="396"/>
      <c r="AI744" s="396"/>
      <c r="AJ744" s="396"/>
      <c r="AK744" s="396"/>
    </row>
    <row r="745" spans="5:37">
      <c r="E745" s="395"/>
      <c r="F745" s="396"/>
      <c r="G745" s="396"/>
      <c r="H745" s="396"/>
      <c r="I745" s="396"/>
      <c r="J745" s="396"/>
      <c r="L745" s="396"/>
      <c r="M745" s="396"/>
      <c r="N745" s="396"/>
      <c r="O745" s="396"/>
      <c r="P745" s="396"/>
      <c r="Q745" s="396"/>
      <c r="R745" s="396"/>
      <c r="S745" s="396"/>
      <c r="T745" s="396"/>
      <c r="U745" s="396"/>
      <c r="V745" s="396"/>
      <c r="W745" s="396"/>
      <c r="X745" s="396"/>
      <c r="Y745" s="396"/>
      <c r="Z745" s="396"/>
      <c r="AA745" s="396"/>
      <c r="AB745" s="396"/>
      <c r="AC745" s="396"/>
      <c r="AD745" s="396"/>
      <c r="AE745" s="396"/>
      <c r="AF745" s="396"/>
      <c r="AG745" s="396"/>
      <c r="AH745" s="396"/>
      <c r="AI745" s="396"/>
      <c r="AJ745" s="396"/>
      <c r="AK745" s="396"/>
    </row>
    <row r="746" spans="5:37">
      <c r="E746" s="395"/>
      <c r="F746" s="396"/>
      <c r="G746" s="396"/>
      <c r="H746" s="396"/>
      <c r="I746" s="396"/>
      <c r="J746" s="396"/>
      <c r="L746" s="396"/>
      <c r="M746" s="396"/>
      <c r="N746" s="396"/>
      <c r="O746" s="396"/>
      <c r="P746" s="396"/>
      <c r="Q746" s="396"/>
      <c r="R746" s="396"/>
      <c r="S746" s="396"/>
      <c r="T746" s="396"/>
      <c r="U746" s="396"/>
      <c r="V746" s="396"/>
      <c r="W746" s="396"/>
      <c r="X746" s="396"/>
      <c r="Y746" s="396"/>
      <c r="Z746" s="396"/>
      <c r="AA746" s="396"/>
      <c r="AB746" s="396"/>
      <c r="AC746" s="396"/>
      <c r="AD746" s="396"/>
      <c r="AE746" s="396"/>
      <c r="AF746" s="396"/>
      <c r="AG746" s="396"/>
      <c r="AH746" s="396"/>
      <c r="AI746" s="396"/>
      <c r="AJ746" s="396"/>
      <c r="AK746" s="396"/>
    </row>
    <row r="747" spans="5:37">
      <c r="E747" s="395"/>
      <c r="F747" s="396"/>
      <c r="G747" s="396"/>
      <c r="H747" s="396"/>
      <c r="I747" s="396"/>
      <c r="J747" s="396"/>
      <c r="L747" s="396"/>
      <c r="M747" s="396"/>
      <c r="N747" s="396"/>
      <c r="O747" s="396"/>
      <c r="P747" s="396"/>
      <c r="Q747" s="396"/>
      <c r="R747" s="396"/>
      <c r="S747" s="396"/>
      <c r="T747" s="396"/>
      <c r="U747" s="396"/>
      <c r="V747" s="396"/>
      <c r="W747" s="396"/>
      <c r="X747" s="396"/>
      <c r="Y747" s="396"/>
      <c r="Z747" s="396"/>
      <c r="AA747" s="396"/>
      <c r="AB747" s="396"/>
      <c r="AC747" s="396"/>
      <c r="AD747" s="396"/>
      <c r="AE747" s="396"/>
      <c r="AF747" s="396"/>
      <c r="AG747" s="396"/>
      <c r="AH747" s="396"/>
      <c r="AI747" s="396"/>
      <c r="AJ747" s="396"/>
      <c r="AK747" s="396"/>
    </row>
    <row r="748" spans="5:37">
      <c r="E748" s="395"/>
      <c r="F748" s="396"/>
      <c r="G748" s="396"/>
      <c r="H748" s="396"/>
      <c r="I748" s="396"/>
      <c r="J748" s="396"/>
      <c r="L748" s="396"/>
      <c r="M748" s="396"/>
      <c r="N748" s="396"/>
      <c r="O748" s="396"/>
      <c r="P748" s="396"/>
      <c r="Q748" s="396"/>
      <c r="R748" s="396"/>
      <c r="S748" s="396"/>
      <c r="T748" s="396"/>
      <c r="U748" s="396"/>
      <c r="V748" s="396"/>
      <c r="W748" s="396"/>
      <c r="X748" s="396"/>
      <c r="Y748" s="396"/>
      <c r="Z748" s="396"/>
      <c r="AA748" s="396"/>
      <c r="AB748" s="396"/>
      <c r="AC748" s="396"/>
      <c r="AD748" s="396"/>
      <c r="AE748" s="396"/>
      <c r="AF748" s="396"/>
      <c r="AG748" s="396"/>
      <c r="AH748" s="396"/>
      <c r="AI748" s="396"/>
      <c r="AJ748" s="396"/>
      <c r="AK748" s="396"/>
    </row>
    <row r="749" spans="5:37">
      <c r="E749" s="395"/>
      <c r="F749" s="396"/>
      <c r="G749" s="396"/>
      <c r="H749" s="396"/>
      <c r="I749" s="396"/>
      <c r="J749" s="396"/>
      <c r="L749" s="396"/>
      <c r="M749" s="396"/>
      <c r="N749" s="396"/>
      <c r="O749" s="396"/>
      <c r="P749" s="396"/>
      <c r="Q749" s="396"/>
      <c r="R749" s="396"/>
      <c r="S749" s="396"/>
      <c r="T749" s="396"/>
      <c r="U749" s="396"/>
      <c r="V749" s="396"/>
      <c r="W749" s="396"/>
      <c r="X749" s="396"/>
      <c r="Y749" s="396"/>
      <c r="Z749" s="396"/>
      <c r="AA749" s="396"/>
      <c r="AB749" s="396"/>
      <c r="AC749" s="396"/>
      <c r="AD749" s="396"/>
      <c r="AE749" s="396"/>
      <c r="AF749" s="396"/>
      <c r="AG749" s="396"/>
      <c r="AH749" s="396"/>
      <c r="AI749" s="396"/>
      <c r="AJ749" s="396"/>
      <c r="AK749" s="396"/>
    </row>
    <row r="750" spans="5:37">
      <c r="E750" s="395"/>
      <c r="F750" s="396"/>
      <c r="G750" s="396"/>
      <c r="H750" s="396"/>
      <c r="I750" s="396"/>
      <c r="J750" s="396"/>
      <c r="L750" s="396"/>
      <c r="M750" s="396"/>
      <c r="N750" s="396"/>
      <c r="O750" s="396"/>
      <c r="P750" s="396"/>
      <c r="Q750" s="396"/>
      <c r="R750" s="396"/>
      <c r="S750" s="396"/>
      <c r="T750" s="396"/>
      <c r="U750" s="396"/>
      <c r="V750" s="396"/>
      <c r="W750" s="396"/>
      <c r="X750" s="396"/>
      <c r="Y750" s="396"/>
      <c r="Z750" s="396"/>
      <c r="AA750" s="396"/>
      <c r="AB750" s="396"/>
      <c r="AC750" s="396"/>
      <c r="AD750" s="396"/>
      <c r="AE750" s="396"/>
      <c r="AF750" s="396"/>
      <c r="AG750" s="396"/>
      <c r="AH750" s="396"/>
      <c r="AI750" s="396"/>
      <c r="AJ750" s="396"/>
      <c r="AK750" s="396"/>
    </row>
    <row r="751" spans="5:37">
      <c r="E751" s="395"/>
      <c r="F751" s="396"/>
      <c r="G751" s="396"/>
      <c r="H751" s="396"/>
      <c r="I751" s="396"/>
      <c r="J751" s="396"/>
      <c r="L751" s="396"/>
      <c r="M751" s="396"/>
      <c r="N751" s="396"/>
      <c r="O751" s="396"/>
      <c r="P751" s="396"/>
      <c r="Q751" s="396"/>
      <c r="R751" s="396"/>
      <c r="S751" s="396"/>
      <c r="T751" s="396"/>
      <c r="U751" s="396"/>
      <c r="V751" s="396"/>
      <c r="W751" s="396"/>
      <c r="X751" s="396"/>
      <c r="Y751" s="396"/>
      <c r="Z751" s="396"/>
      <c r="AA751" s="396"/>
      <c r="AB751" s="396"/>
      <c r="AC751" s="396"/>
      <c r="AD751" s="396"/>
      <c r="AE751" s="396"/>
      <c r="AF751" s="396"/>
      <c r="AG751" s="396"/>
      <c r="AH751" s="396"/>
      <c r="AI751" s="396"/>
      <c r="AJ751" s="396"/>
      <c r="AK751" s="396"/>
    </row>
    <row r="752" spans="5:37">
      <c r="E752" s="395"/>
      <c r="F752" s="396"/>
      <c r="G752" s="396"/>
      <c r="H752" s="396"/>
      <c r="I752" s="396"/>
      <c r="J752" s="396"/>
      <c r="L752" s="396"/>
      <c r="M752" s="396"/>
      <c r="N752" s="396"/>
      <c r="O752" s="396"/>
      <c r="P752" s="396"/>
      <c r="Q752" s="396"/>
      <c r="R752" s="396"/>
      <c r="S752" s="396"/>
      <c r="T752" s="396"/>
      <c r="U752" s="396"/>
      <c r="V752" s="396"/>
      <c r="W752" s="396"/>
      <c r="X752" s="396"/>
      <c r="Y752" s="396"/>
      <c r="Z752" s="396"/>
      <c r="AA752" s="396"/>
      <c r="AB752" s="396"/>
      <c r="AC752" s="396"/>
      <c r="AD752" s="396"/>
      <c r="AE752" s="396"/>
      <c r="AF752" s="396"/>
      <c r="AG752" s="396"/>
      <c r="AH752" s="396"/>
      <c r="AI752" s="396"/>
      <c r="AJ752" s="396"/>
      <c r="AK752" s="396"/>
    </row>
    <row r="753" spans="5:37">
      <c r="E753" s="395"/>
      <c r="F753" s="396"/>
      <c r="G753" s="396"/>
      <c r="H753" s="396"/>
      <c r="I753" s="396"/>
      <c r="J753" s="396"/>
      <c r="L753" s="396"/>
      <c r="M753" s="396"/>
      <c r="N753" s="396"/>
      <c r="O753" s="396"/>
      <c r="P753" s="396"/>
      <c r="Q753" s="396"/>
      <c r="R753" s="396"/>
      <c r="S753" s="396"/>
      <c r="T753" s="396"/>
      <c r="U753" s="396"/>
      <c r="V753" s="396"/>
      <c r="W753" s="396"/>
      <c r="X753" s="396"/>
      <c r="Y753" s="396"/>
      <c r="Z753" s="396"/>
      <c r="AA753" s="396"/>
      <c r="AB753" s="396"/>
      <c r="AC753" s="396"/>
      <c r="AD753" s="396"/>
      <c r="AE753" s="396"/>
      <c r="AF753" s="396"/>
      <c r="AG753" s="396"/>
      <c r="AH753" s="396"/>
      <c r="AI753" s="396"/>
      <c r="AJ753" s="396"/>
      <c r="AK753" s="396"/>
    </row>
    <row r="754" spans="5:37">
      <c r="E754" s="395"/>
      <c r="F754" s="396"/>
      <c r="G754" s="396"/>
      <c r="H754" s="396"/>
      <c r="I754" s="396"/>
      <c r="J754" s="396"/>
      <c r="L754" s="396"/>
      <c r="M754" s="396"/>
      <c r="N754" s="396"/>
      <c r="O754" s="396"/>
      <c r="P754" s="396"/>
      <c r="Q754" s="396"/>
      <c r="R754" s="396"/>
      <c r="S754" s="396"/>
      <c r="T754" s="396"/>
      <c r="U754" s="396"/>
      <c r="V754" s="396"/>
      <c r="W754" s="396"/>
      <c r="X754" s="396"/>
      <c r="Y754" s="396"/>
      <c r="Z754" s="396"/>
      <c r="AA754" s="396"/>
      <c r="AB754" s="396"/>
      <c r="AC754" s="396"/>
      <c r="AD754" s="396"/>
      <c r="AE754" s="396"/>
      <c r="AF754" s="396"/>
      <c r="AG754" s="396"/>
      <c r="AH754" s="396"/>
      <c r="AI754" s="396"/>
      <c r="AJ754" s="396"/>
      <c r="AK754" s="396"/>
    </row>
    <row r="755" spans="5:37">
      <c r="E755" s="395"/>
      <c r="F755" s="396"/>
      <c r="G755" s="396"/>
      <c r="H755" s="396"/>
      <c r="I755" s="396"/>
      <c r="J755" s="396"/>
      <c r="L755" s="396"/>
      <c r="M755" s="396"/>
      <c r="N755" s="396"/>
      <c r="O755" s="396"/>
      <c r="P755" s="396"/>
      <c r="Q755" s="396"/>
      <c r="R755" s="396"/>
      <c r="S755" s="396"/>
      <c r="T755" s="396"/>
      <c r="U755" s="396"/>
      <c r="V755" s="396"/>
      <c r="W755" s="396"/>
      <c r="X755" s="396"/>
      <c r="Y755" s="396"/>
      <c r="Z755" s="396"/>
      <c r="AA755" s="396"/>
      <c r="AB755" s="396"/>
      <c r="AC755" s="396"/>
      <c r="AD755" s="396"/>
      <c r="AE755" s="396"/>
      <c r="AF755" s="396"/>
      <c r="AG755" s="396"/>
      <c r="AH755" s="396"/>
      <c r="AI755" s="396"/>
      <c r="AJ755" s="396"/>
      <c r="AK755" s="396"/>
    </row>
    <row r="756" spans="5:37">
      <c r="E756" s="395"/>
      <c r="F756" s="396"/>
      <c r="G756" s="396"/>
      <c r="H756" s="396"/>
      <c r="I756" s="396"/>
      <c r="J756" s="396"/>
      <c r="L756" s="396"/>
      <c r="M756" s="396"/>
      <c r="N756" s="396"/>
      <c r="O756" s="396"/>
      <c r="P756" s="396"/>
      <c r="Q756" s="396"/>
      <c r="R756" s="396"/>
      <c r="S756" s="396"/>
      <c r="T756" s="396"/>
      <c r="U756" s="396"/>
      <c r="V756" s="396"/>
      <c r="W756" s="396"/>
      <c r="X756" s="396"/>
      <c r="Y756" s="396"/>
      <c r="Z756" s="396"/>
      <c r="AA756" s="396"/>
      <c r="AB756" s="396"/>
      <c r="AC756" s="396"/>
      <c r="AD756" s="396"/>
      <c r="AE756" s="396"/>
      <c r="AF756" s="396"/>
      <c r="AG756" s="396"/>
      <c r="AH756" s="396"/>
      <c r="AI756" s="396"/>
      <c r="AJ756" s="396"/>
      <c r="AK756" s="396"/>
    </row>
    <row r="757" spans="5:37">
      <c r="E757" s="395"/>
      <c r="F757" s="396"/>
      <c r="G757" s="396"/>
      <c r="H757" s="396"/>
      <c r="I757" s="396"/>
      <c r="J757" s="396"/>
      <c r="L757" s="396"/>
      <c r="M757" s="396"/>
      <c r="N757" s="396"/>
      <c r="O757" s="396"/>
      <c r="P757" s="396"/>
      <c r="Q757" s="396"/>
      <c r="R757" s="396"/>
      <c r="S757" s="396"/>
      <c r="T757" s="396"/>
      <c r="U757" s="396"/>
      <c r="V757" s="396"/>
      <c r="W757" s="396"/>
      <c r="X757" s="396"/>
      <c r="Y757" s="396"/>
      <c r="Z757" s="396"/>
      <c r="AA757" s="396"/>
      <c r="AB757" s="396"/>
      <c r="AC757" s="396"/>
      <c r="AD757" s="396"/>
      <c r="AE757" s="396"/>
      <c r="AF757" s="396"/>
      <c r="AG757" s="396"/>
      <c r="AH757" s="396"/>
      <c r="AI757" s="396"/>
      <c r="AJ757" s="396"/>
      <c r="AK757" s="396"/>
    </row>
    <row r="758" spans="5:37">
      <c r="E758" s="395"/>
      <c r="F758" s="396"/>
      <c r="G758" s="396"/>
      <c r="H758" s="396"/>
      <c r="I758" s="396"/>
      <c r="J758" s="396"/>
      <c r="L758" s="396"/>
      <c r="M758" s="396"/>
      <c r="N758" s="396"/>
      <c r="O758" s="396"/>
      <c r="P758" s="396"/>
      <c r="Q758" s="396"/>
      <c r="R758" s="396"/>
      <c r="S758" s="396"/>
      <c r="T758" s="396"/>
      <c r="U758" s="396"/>
      <c r="V758" s="396"/>
      <c r="W758" s="396"/>
      <c r="X758" s="396"/>
      <c r="Y758" s="396"/>
      <c r="Z758" s="396"/>
      <c r="AA758" s="396"/>
      <c r="AB758" s="396"/>
      <c r="AC758" s="396"/>
      <c r="AD758" s="396"/>
      <c r="AE758" s="396"/>
      <c r="AF758" s="396"/>
      <c r="AG758" s="396"/>
      <c r="AH758" s="396"/>
      <c r="AI758" s="396"/>
      <c r="AJ758" s="396"/>
      <c r="AK758" s="396"/>
    </row>
    <row r="759" spans="5:37">
      <c r="E759" s="395"/>
      <c r="F759" s="396"/>
      <c r="G759" s="396"/>
      <c r="H759" s="396"/>
      <c r="I759" s="396"/>
      <c r="J759" s="396"/>
      <c r="L759" s="396"/>
      <c r="M759" s="396"/>
      <c r="N759" s="396"/>
      <c r="O759" s="396"/>
      <c r="P759" s="396"/>
      <c r="Q759" s="396"/>
      <c r="R759" s="396"/>
      <c r="S759" s="396"/>
      <c r="T759" s="396"/>
      <c r="U759" s="396"/>
      <c r="V759" s="396"/>
      <c r="W759" s="396"/>
      <c r="X759" s="396"/>
      <c r="Y759" s="396"/>
      <c r="Z759" s="396"/>
      <c r="AA759" s="396"/>
      <c r="AB759" s="396"/>
      <c r="AC759" s="396"/>
      <c r="AD759" s="396"/>
      <c r="AE759" s="396"/>
      <c r="AF759" s="396"/>
      <c r="AG759" s="396"/>
      <c r="AH759" s="396"/>
      <c r="AI759" s="396"/>
      <c r="AJ759" s="396"/>
      <c r="AK759" s="396"/>
    </row>
    <row r="760" spans="5:37">
      <c r="E760" s="395"/>
      <c r="F760" s="396"/>
      <c r="G760" s="396"/>
      <c r="H760" s="396"/>
      <c r="I760" s="396"/>
      <c r="J760" s="396"/>
      <c r="L760" s="396"/>
      <c r="M760" s="396"/>
      <c r="N760" s="396"/>
      <c r="O760" s="396"/>
      <c r="P760" s="396"/>
      <c r="Q760" s="396"/>
      <c r="R760" s="396"/>
      <c r="S760" s="396"/>
      <c r="T760" s="396"/>
      <c r="U760" s="396"/>
      <c r="V760" s="396"/>
      <c r="W760" s="396"/>
      <c r="X760" s="396"/>
      <c r="Y760" s="396"/>
      <c r="Z760" s="396"/>
      <c r="AA760" s="396"/>
      <c r="AB760" s="396"/>
      <c r="AC760" s="396"/>
      <c r="AD760" s="396"/>
      <c r="AE760" s="396"/>
      <c r="AF760" s="396"/>
      <c r="AG760" s="396"/>
      <c r="AH760" s="396"/>
      <c r="AI760" s="396"/>
      <c r="AJ760" s="396"/>
      <c r="AK760" s="396"/>
    </row>
    <row r="761" spans="5:37">
      <c r="E761" s="395"/>
      <c r="F761" s="396"/>
      <c r="G761" s="396"/>
      <c r="H761" s="396"/>
      <c r="I761" s="396"/>
      <c r="J761" s="396"/>
      <c r="L761" s="396"/>
      <c r="M761" s="396"/>
      <c r="N761" s="396"/>
      <c r="O761" s="396"/>
      <c r="P761" s="396"/>
      <c r="Q761" s="396"/>
      <c r="R761" s="396"/>
      <c r="S761" s="396"/>
      <c r="T761" s="396"/>
      <c r="U761" s="396"/>
      <c r="V761" s="396"/>
      <c r="W761" s="396"/>
      <c r="X761" s="396"/>
      <c r="Y761" s="396"/>
      <c r="Z761" s="396"/>
      <c r="AA761" s="396"/>
      <c r="AB761" s="396"/>
      <c r="AC761" s="396"/>
      <c r="AD761" s="396"/>
      <c r="AE761" s="396"/>
      <c r="AF761" s="396"/>
      <c r="AG761" s="396"/>
      <c r="AH761" s="396"/>
      <c r="AI761" s="396"/>
      <c r="AJ761" s="396"/>
      <c r="AK761" s="396"/>
    </row>
    <row r="762" spans="5:37">
      <c r="E762" s="395"/>
      <c r="F762" s="396"/>
      <c r="G762" s="396"/>
      <c r="H762" s="396"/>
      <c r="I762" s="396"/>
      <c r="J762" s="396"/>
      <c r="L762" s="396"/>
      <c r="M762" s="396"/>
      <c r="N762" s="396"/>
      <c r="O762" s="396"/>
      <c r="P762" s="396"/>
      <c r="Q762" s="396"/>
      <c r="R762" s="396"/>
      <c r="S762" s="396"/>
      <c r="T762" s="396"/>
      <c r="U762" s="396"/>
      <c r="V762" s="396"/>
      <c r="W762" s="396"/>
      <c r="X762" s="396"/>
      <c r="Y762" s="396"/>
      <c r="Z762" s="396"/>
      <c r="AA762" s="396"/>
      <c r="AB762" s="396"/>
      <c r="AC762" s="396"/>
      <c r="AD762" s="396"/>
      <c r="AE762" s="396"/>
      <c r="AF762" s="396"/>
      <c r="AG762" s="396"/>
      <c r="AH762" s="396"/>
      <c r="AI762" s="396"/>
      <c r="AJ762" s="396"/>
      <c r="AK762" s="396"/>
    </row>
    <row r="763" spans="5:37">
      <c r="E763" s="395"/>
      <c r="F763" s="396"/>
      <c r="G763" s="396"/>
      <c r="H763" s="396"/>
      <c r="I763" s="396"/>
      <c r="J763" s="396"/>
      <c r="L763" s="396"/>
      <c r="M763" s="396"/>
      <c r="N763" s="396"/>
      <c r="O763" s="396"/>
      <c r="P763" s="396"/>
      <c r="Q763" s="396"/>
      <c r="R763" s="396"/>
      <c r="S763" s="396"/>
      <c r="T763" s="396"/>
      <c r="U763" s="396"/>
      <c r="V763" s="396"/>
      <c r="W763" s="396"/>
      <c r="X763" s="396"/>
      <c r="Y763" s="396"/>
      <c r="Z763" s="396"/>
      <c r="AA763" s="396"/>
      <c r="AB763" s="396"/>
      <c r="AC763" s="396"/>
      <c r="AD763" s="396"/>
      <c r="AE763" s="396"/>
      <c r="AF763" s="396"/>
      <c r="AG763" s="396"/>
      <c r="AH763" s="396"/>
      <c r="AI763" s="396"/>
      <c r="AJ763" s="396"/>
      <c r="AK763" s="396"/>
    </row>
    <row r="764" spans="5:37">
      <c r="E764" s="395"/>
      <c r="F764" s="396"/>
      <c r="G764" s="396"/>
      <c r="H764" s="396"/>
      <c r="I764" s="396"/>
      <c r="J764" s="396"/>
      <c r="L764" s="396"/>
      <c r="M764" s="396"/>
      <c r="N764" s="396"/>
      <c r="O764" s="396"/>
      <c r="P764" s="396"/>
      <c r="Q764" s="396"/>
      <c r="R764" s="396"/>
      <c r="S764" s="396"/>
      <c r="T764" s="396"/>
      <c r="U764" s="396"/>
      <c r="V764" s="396"/>
      <c r="W764" s="396"/>
      <c r="X764" s="396"/>
      <c r="Y764" s="396"/>
      <c r="Z764" s="396"/>
      <c r="AA764" s="396"/>
      <c r="AB764" s="396"/>
      <c r="AC764" s="396"/>
      <c r="AD764" s="396"/>
      <c r="AE764" s="396"/>
      <c r="AF764" s="396"/>
      <c r="AG764" s="396"/>
      <c r="AH764" s="396"/>
      <c r="AI764" s="396"/>
      <c r="AJ764" s="396"/>
      <c r="AK764" s="396"/>
    </row>
    <row r="765" spans="5:37">
      <c r="E765" s="395"/>
      <c r="F765" s="396"/>
      <c r="G765" s="396"/>
      <c r="H765" s="396"/>
      <c r="I765" s="396"/>
      <c r="J765" s="396"/>
      <c r="L765" s="396"/>
      <c r="M765" s="396"/>
      <c r="N765" s="396"/>
      <c r="O765" s="396"/>
      <c r="P765" s="396"/>
      <c r="Q765" s="396"/>
      <c r="R765" s="396"/>
      <c r="S765" s="396"/>
      <c r="T765" s="396"/>
      <c r="U765" s="396"/>
      <c r="V765" s="396"/>
      <c r="W765" s="396"/>
      <c r="X765" s="396"/>
      <c r="Y765" s="396"/>
      <c r="Z765" s="396"/>
      <c r="AA765" s="396"/>
      <c r="AB765" s="396"/>
      <c r="AC765" s="396"/>
      <c r="AD765" s="396"/>
      <c r="AE765" s="396"/>
      <c r="AF765" s="396"/>
      <c r="AG765" s="396"/>
      <c r="AH765" s="396"/>
      <c r="AI765" s="396"/>
      <c r="AJ765" s="396"/>
      <c r="AK765" s="396"/>
    </row>
    <row r="766" spans="5:37">
      <c r="E766" s="395"/>
      <c r="F766" s="396"/>
      <c r="G766" s="396"/>
      <c r="H766" s="396"/>
      <c r="I766" s="396"/>
      <c r="J766" s="396"/>
      <c r="L766" s="396"/>
      <c r="M766" s="396"/>
      <c r="N766" s="396"/>
      <c r="O766" s="396"/>
      <c r="P766" s="396"/>
      <c r="Q766" s="396"/>
      <c r="R766" s="396"/>
      <c r="S766" s="396"/>
      <c r="T766" s="396"/>
      <c r="U766" s="396"/>
      <c r="V766" s="396"/>
      <c r="W766" s="396"/>
      <c r="X766" s="396"/>
      <c r="Y766" s="396"/>
      <c r="Z766" s="396"/>
      <c r="AA766" s="396"/>
      <c r="AB766" s="396"/>
      <c r="AC766" s="396"/>
      <c r="AD766" s="396"/>
      <c r="AE766" s="396"/>
      <c r="AF766" s="396"/>
      <c r="AG766" s="396"/>
      <c r="AH766" s="396"/>
      <c r="AI766" s="396"/>
      <c r="AJ766" s="396"/>
      <c r="AK766" s="396"/>
    </row>
    <row r="767" spans="5:37">
      <c r="E767" s="395"/>
      <c r="F767" s="396"/>
      <c r="G767" s="396"/>
      <c r="H767" s="396"/>
      <c r="I767" s="396"/>
      <c r="J767" s="396"/>
      <c r="L767" s="396"/>
      <c r="M767" s="396"/>
      <c r="N767" s="396"/>
      <c r="O767" s="396"/>
      <c r="P767" s="396"/>
      <c r="Q767" s="396"/>
      <c r="R767" s="396"/>
      <c r="S767" s="396"/>
      <c r="T767" s="396"/>
      <c r="U767" s="396"/>
      <c r="V767" s="396"/>
      <c r="W767" s="396"/>
      <c r="X767" s="396"/>
      <c r="Y767" s="396"/>
      <c r="Z767" s="396"/>
      <c r="AA767" s="396"/>
      <c r="AB767" s="396"/>
      <c r="AC767" s="396"/>
      <c r="AD767" s="396"/>
      <c r="AE767" s="396"/>
      <c r="AF767" s="396"/>
      <c r="AG767" s="396"/>
      <c r="AH767" s="396"/>
      <c r="AI767" s="396"/>
      <c r="AJ767" s="396"/>
      <c r="AK767" s="396"/>
    </row>
    <row r="768" spans="5:37">
      <c r="E768" s="395"/>
      <c r="F768" s="396"/>
      <c r="G768" s="396"/>
      <c r="H768" s="396"/>
      <c r="I768" s="396"/>
      <c r="J768" s="396"/>
      <c r="L768" s="396"/>
      <c r="M768" s="396"/>
      <c r="N768" s="396"/>
      <c r="O768" s="396"/>
      <c r="P768" s="396"/>
      <c r="Q768" s="396"/>
      <c r="R768" s="396"/>
      <c r="S768" s="396"/>
      <c r="T768" s="396"/>
      <c r="U768" s="396"/>
      <c r="V768" s="396"/>
      <c r="W768" s="396"/>
      <c r="X768" s="396"/>
      <c r="Y768" s="396"/>
      <c r="Z768" s="396"/>
      <c r="AA768" s="396"/>
      <c r="AB768" s="396"/>
      <c r="AC768" s="396"/>
      <c r="AD768" s="396"/>
      <c r="AE768" s="396"/>
      <c r="AF768" s="396"/>
      <c r="AG768" s="396"/>
      <c r="AH768" s="396"/>
      <c r="AI768" s="396"/>
      <c r="AJ768" s="396"/>
      <c r="AK768" s="396"/>
    </row>
    <row r="769" spans="5:37">
      <c r="E769" s="395"/>
      <c r="F769" s="396"/>
      <c r="G769" s="396"/>
      <c r="H769" s="396"/>
      <c r="I769" s="396"/>
      <c r="J769" s="396"/>
      <c r="L769" s="396"/>
      <c r="M769" s="396"/>
      <c r="N769" s="396"/>
      <c r="O769" s="396"/>
      <c r="P769" s="396"/>
      <c r="Q769" s="396"/>
      <c r="R769" s="396"/>
      <c r="S769" s="396"/>
      <c r="T769" s="396"/>
      <c r="U769" s="396"/>
      <c r="V769" s="396"/>
      <c r="W769" s="396"/>
      <c r="X769" s="396"/>
      <c r="Y769" s="396"/>
      <c r="Z769" s="396"/>
      <c r="AA769" s="396"/>
      <c r="AB769" s="396"/>
      <c r="AC769" s="396"/>
      <c r="AD769" s="396"/>
      <c r="AE769" s="396"/>
      <c r="AF769" s="396"/>
      <c r="AG769" s="396"/>
      <c r="AH769" s="396"/>
      <c r="AI769" s="396"/>
      <c r="AJ769" s="396"/>
      <c r="AK769" s="396"/>
    </row>
    <row r="770" spans="5:37">
      <c r="E770" s="395"/>
      <c r="F770" s="396"/>
      <c r="G770" s="396"/>
      <c r="H770" s="396"/>
      <c r="I770" s="396"/>
      <c r="J770" s="396"/>
      <c r="L770" s="396"/>
      <c r="M770" s="396"/>
      <c r="N770" s="396"/>
      <c r="O770" s="396"/>
      <c r="P770" s="396"/>
      <c r="Q770" s="396"/>
      <c r="R770" s="396"/>
      <c r="S770" s="396"/>
      <c r="T770" s="396"/>
      <c r="U770" s="396"/>
      <c r="V770" s="396"/>
      <c r="W770" s="396"/>
      <c r="X770" s="396"/>
      <c r="Y770" s="396"/>
      <c r="Z770" s="396"/>
      <c r="AA770" s="396"/>
      <c r="AB770" s="396"/>
      <c r="AC770" s="396"/>
      <c r="AD770" s="396"/>
      <c r="AE770" s="396"/>
      <c r="AF770" s="396"/>
      <c r="AG770" s="396"/>
      <c r="AH770" s="396"/>
      <c r="AI770" s="396"/>
      <c r="AJ770" s="396"/>
      <c r="AK770" s="396"/>
    </row>
    <row r="771" spans="5:37">
      <c r="E771" s="395"/>
      <c r="F771" s="396"/>
      <c r="G771" s="396"/>
      <c r="H771" s="396"/>
      <c r="I771" s="396"/>
      <c r="J771" s="396"/>
      <c r="L771" s="396"/>
      <c r="M771" s="396"/>
      <c r="N771" s="396"/>
      <c r="O771" s="396"/>
      <c r="P771" s="396"/>
      <c r="Q771" s="396"/>
      <c r="R771" s="396"/>
      <c r="S771" s="396"/>
      <c r="T771" s="396"/>
      <c r="U771" s="396"/>
      <c r="V771" s="396"/>
      <c r="W771" s="396"/>
      <c r="X771" s="396"/>
      <c r="Y771" s="396"/>
      <c r="Z771" s="396"/>
      <c r="AA771" s="396"/>
      <c r="AB771" s="396"/>
      <c r="AC771" s="396"/>
      <c r="AD771" s="396"/>
      <c r="AE771" s="396"/>
      <c r="AF771" s="396"/>
      <c r="AG771" s="396"/>
      <c r="AH771" s="396"/>
      <c r="AI771" s="396"/>
      <c r="AJ771" s="396"/>
      <c r="AK771" s="396"/>
    </row>
    <row r="772" spans="5:37">
      <c r="E772" s="395"/>
      <c r="F772" s="396"/>
      <c r="G772" s="396"/>
      <c r="H772" s="396"/>
      <c r="I772" s="396"/>
      <c r="J772" s="396"/>
      <c r="L772" s="396"/>
      <c r="M772" s="396"/>
      <c r="N772" s="396"/>
      <c r="O772" s="396"/>
      <c r="P772" s="396"/>
      <c r="Q772" s="396"/>
      <c r="R772" s="396"/>
      <c r="S772" s="396"/>
      <c r="T772" s="396"/>
      <c r="U772" s="396"/>
      <c r="V772" s="396"/>
      <c r="W772" s="396"/>
      <c r="X772" s="396"/>
      <c r="Y772" s="396"/>
      <c r="Z772" s="396"/>
      <c r="AA772" s="396"/>
      <c r="AB772" s="396"/>
      <c r="AC772" s="396"/>
      <c r="AD772" s="396"/>
      <c r="AE772" s="396"/>
      <c r="AF772" s="396"/>
      <c r="AG772" s="396"/>
      <c r="AH772" s="396"/>
      <c r="AI772" s="396"/>
      <c r="AJ772" s="396"/>
      <c r="AK772" s="396"/>
    </row>
    <row r="773" spans="5:37">
      <c r="E773" s="395"/>
      <c r="F773" s="396"/>
      <c r="G773" s="396"/>
      <c r="H773" s="396"/>
      <c r="I773" s="396"/>
      <c r="J773" s="396"/>
      <c r="L773" s="396"/>
      <c r="M773" s="396"/>
      <c r="N773" s="396"/>
      <c r="O773" s="396"/>
      <c r="P773" s="396"/>
      <c r="Q773" s="396"/>
      <c r="R773" s="396"/>
      <c r="S773" s="396"/>
      <c r="T773" s="396"/>
      <c r="U773" s="396"/>
      <c r="V773" s="396"/>
      <c r="W773" s="396"/>
      <c r="X773" s="396"/>
      <c r="Y773" s="396"/>
      <c r="Z773" s="396"/>
      <c r="AA773" s="396"/>
      <c r="AB773" s="396"/>
      <c r="AC773" s="396"/>
      <c r="AD773" s="396"/>
      <c r="AE773" s="396"/>
      <c r="AF773" s="396"/>
      <c r="AG773" s="396"/>
      <c r="AH773" s="396"/>
      <c r="AI773" s="396"/>
      <c r="AJ773" s="396"/>
      <c r="AK773" s="396"/>
    </row>
    <row r="774" spans="5:37">
      <c r="E774" s="395"/>
      <c r="F774" s="396"/>
      <c r="G774" s="396"/>
      <c r="H774" s="396"/>
      <c r="I774" s="396"/>
      <c r="J774" s="396"/>
      <c r="L774" s="396"/>
      <c r="M774" s="396"/>
      <c r="N774" s="396"/>
      <c r="O774" s="396"/>
      <c r="P774" s="396"/>
      <c r="Q774" s="396"/>
      <c r="R774" s="396"/>
      <c r="S774" s="396"/>
      <c r="T774" s="396"/>
      <c r="U774" s="396"/>
      <c r="V774" s="396"/>
      <c r="W774" s="396"/>
      <c r="X774" s="396"/>
      <c r="Y774" s="396"/>
      <c r="Z774" s="396"/>
      <c r="AA774" s="396"/>
      <c r="AB774" s="396"/>
      <c r="AC774" s="396"/>
      <c r="AD774" s="396"/>
      <c r="AE774" s="396"/>
      <c r="AF774" s="396"/>
      <c r="AG774" s="396"/>
      <c r="AH774" s="396"/>
      <c r="AI774" s="396"/>
      <c r="AJ774" s="396"/>
      <c r="AK774" s="396"/>
    </row>
    <row r="775" spans="5:37">
      <c r="E775" s="395"/>
      <c r="F775" s="396"/>
      <c r="G775" s="396"/>
      <c r="H775" s="396"/>
      <c r="I775" s="396"/>
      <c r="J775" s="396"/>
      <c r="L775" s="396"/>
      <c r="M775" s="396"/>
      <c r="N775" s="396"/>
      <c r="O775" s="396"/>
      <c r="P775" s="396"/>
      <c r="Q775" s="396"/>
      <c r="R775" s="396"/>
      <c r="S775" s="396"/>
      <c r="T775" s="396"/>
      <c r="U775" s="396"/>
      <c r="V775" s="396"/>
      <c r="W775" s="396"/>
      <c r="X775" s="396"/>
      <c r="Y775" s="396"/>
      <c r="Z775" s="396"/>
      <c r="AA775" s="396"/>
      <c r="AB775" s="396"/>
      <c r="AC775" s="396"/>
      <c r="AD775" s="396"/>
      <c r="AE775" s="396"/>
      <c r="AF775" s="396"/>
      <c r="AG775" s="396"/>
      <c r="AH775" s="396"/>
      <c r="AI775" s="396"/>
      <c r="AJ775" s="396"/>
      <c r="AK775" s="396"/>
    </row>
    <row r="776" spans="5:37">
      <c r="E776" s="395"/>
      <c r="F776" s="396"/>
      <c r="G776" s="396"/>
      <c r="H776" s="396"/>
      <c r="I776" s="396"/>
      <c r="J776" s="396"/>
      <c r="L776" s="396"/>
      <c r="M776" s="396"/>
      <c r="N776" s="396"/>
      <c r="O776" s="396"/>
      <c r="P776" s="396"/>
      <c r="Q776" s="396"/>
      <c r="R776" s="396"/>
      <c r="S776" s="396"/>
      <c r="T776" s="396"/>
      <c r="U776" s="396"/>
      <c r="V776" s="396"/>
      <c r="W776" s="396"/>
      <c r="X776" s="396"/>
      <c r="Y776" s="396"/>
      <c r="Z776" s="396"/>
      <c r="AA776" s="396"/>
      <c r="AB776" s="396"/>
      <c r="AC776" s="396"/>
      <c r="AD776" s="396"/>
      <c r="AE776" s="396"/>
      <c r="AF776" s="396"/>
      <c r="AG776" s="396"/>
      <c r="AH776" s="396"/>
      <c r="AI776" s="396"/>
      <c r="AJ776" s="396"/>
      <c r="AK776" s="396"/>
    </row>
    <row r="777" spans="5:37">
      <c r="E777" s="395"/>
      <c r="F777" s="396"/>
      <c r="G777" s="396"/>
      <c r="H777" s="396"/>
      <c r="I777" s="396"/>
      <c r="J777" s="396"/>
      <c r="L777" s="396"/>
      <c r="M777" s="396"/>
      <c r="N777" s="396"/>
      <c r="O777" s="396"/>
      <c r="P777" s="396"/>
      <c r="Q777" s="396"/>
      <c r="R777" s="396"/>
      <c r="S777" s="396"/>
      <c r="T777" s="396"/>
      <c r="U777" s="396"/>
      <c r="V777" s="396"/>
      <c r="W777" s="396"/>
      <c r="X777" s="396"/>
      <c r="Y777" s="396"/>
      <c r="Z777" s="396"/>
      <c r="AA777" s="396"/>
      <c r="AB777" s="396"/>
      <c r="AC777" s="396"/>
      <c r="AD777" s="396"/>
      <c r="AE777" s="396"/>
      <c r="AF777" s="396"/>
      <c r="AG777" s="396"/>
      <c r="AH777" s="396"/>
      <c r="AI777" s="396"/>
      <c r="AJ777" s="396"/>
      <c r="AK777" s="396"/>
    </row>
    <row r="778" spans="5:37">
      <c r="E778" s="395"/>
      <c r="F778" s="396"/>
      <c r="G778" s="396"/>
      <c r="H778" s="396"/>
      <c r="I778" s="396"/>
      <c r="J778" s="396"/>
      <c r="L778" s="396"/>
      <c r="M778" s="396"/>
      <c r="N778" s="396"/>
      <c r="O778" s="396"/>
      <c r="P778" s="396"/>
      <c r="Q778" s="396"/>
      <c r="R778" s="396"/>
      <c r="S778" s="396"/>
      <c r="T778" s="396"/>
      <c r="U778" s="396"/>
      <c r="V778" s="396"/>
      <c r="W778" s="396"/>
      <c r="X778" s="396"/>
      <c r="Y778" s="396"/>
      <c r="Z778" s="396"/>
      <c r="AA778" s="396"/>
      <c r="AB778" s="396"/>
      <c r="AC778" s="396"/>
      <c r="AD778" s="396"/>
      <c r="AE778" s="396"/>
      <c r="AF778" s="396"/>
      <c r="AG778" s="396"/>
      <c r="AH778" s="396"/>
      <c r="AI778" s="396"/>
      <c r="AJ778" s="396"/>
      <c r="AK778" s="396"/>
    </row>
    <row r="779" spans="5:37">
      <c r="E779" s="395"/>
      <c r="F779" s="396"/>
      <c r="G779" s="396"/>
      <c r="H779" s="396"/>
      <c r="I779" s="396"/>
      <c r="J779" s="396"/>
      <c r="L779" s="396"/>
      <c r="M779" s="396"/>
      <c r="N779" s="396"/>
      <c r="O779" s="396"/>
      <c r="P779" s="396"/>
      <c r="Q779" s="396"/>
      <c r="R779" s="396"/>
      <c r="S779" s="396"/>
      <c r="T779" s="396"/>
      <c r="U779" s="396"/>
      <c r="V779" s="396"/>
      <c r="W779" s="396"/>
      <c r="X779" s="396"/>
      <c r="Y779" s="396"/>
      <c r="Z779" s="396"/>
      <c r="AA779" s="396"/>
      <c r="AB779" s="396"/>
      <c r="AC779" s="396"/>
      <c r="AD779" s="396"/>
      <c r="AE779" s="396"/>
      <c r="AF779" s="396"/>
      <c r="AG779" s="396"/>
      <c r="AH779" s="396"/>
      <c r="AI779" s="396"/>
      <c r="AJ779" s="396"/>
      <c r="AK779" s="396"/>
    </row>
    <row r="780" spans="5:37">
      <c r="E780" s="395"/>
      <c r="F780" s="396"/>
      <c r="G780" s="396"/>
      <c r="H780" s="396"/>
      <c r="I780" s="396"/>
      <c r="J780" s="396"/>
      <c r="L780" s="396"/>
      <c r="M780" s="396"/>
      <c r="N780" s="396"/>
      <c r="O780" s="396"/>
      <c r="P780" s="396"/>
      <c r="Q780" s="396"/>
      <c r="R780" s="396"/>
      <c r="S780" s="396"/>
      <c r="T780" s="396"/>
      <c r="U780" s="396"/>
      <c r="V780" s="396"/>
      <c r="W780" s="396"/>
      <c r="X780" s="396"/>
      <c r="Y780" s="396"/>
      <c r="Z780" s="396"/>
      <c r="AA780" s="396"/>
      <c r="AB780" s="396"/>
      <c r="AC780" s="396"/>
      <c r="AD780" s="396"/>
      <c r="AE780" s="396"/>
      <c r="AF780" s="396"/>
      <c r="AG780" s="396"/>
      <c r="AH780" s="396"/>
      <c r="AI780" s="396"/>
      <c r="AJ780" s="396"/>
      <c r="AK780" s="396"/>
    </row>
    <row r="781" spans="5:37">
      <c r="E781" s="395"/>
      <c r="F781" s="396"/>
      <c r="G781" s="396"/>
      <c r="H781" s="396"/>
      <c r="I781" s="396"/>
      <c r="J781" s="396"/>
      <c r="L781" s="396"/>
      <c r="M781" s="396"/>
      <c r="N781" s="396"/>
      <c r="O781" s="396"/>
      <c r="P781" s="396"/>
      <c r="Q781" s="396"/>
      <c r="R781" s="396"/>
      <c r="S781" s="396"/>
      <c r="T781" s="396"/>
      <c r="U781" s="396"/>
      <c r="V781" s="396"/>
      <c r="W781" s="396"/>
      <c r="X781" s="396"/>
      <c r="Y781" s="396"/>
      <c r="Z781" s="396"/>
      <c r="AA781" s="396"/>
      <c r="AB781" s="396"/>
      <c r="AC781" s="396"/>
      <c r="AD781" s="396"/>
      <c r="AE781" s="396"/>
      <c r="AF781" s="396"/>
      <c r="AG781" s="396"/>
      <c r="AH781" s="396"/>
      <c r="AI781" s="396"/>
      <c r="AJ781" s="396"/>
      <c r="AK781" s="396"/>
    </row>
    <row r="782" spans="5:37">
      <c r="E782" s="395"/>
      <c r="F782" s="396"/>
      <c r="G782" s="396"/>
      <c r="H782" s="396"/>
      <c r="I782" s="396"/>
      <c r="J782" s="396"/>
      <c r="L782" s="396"/>
      <c r="M782" s="396"/>
      <c r="N782" s="396"/>
      <c r="O782" s="396"/>
      <c r="P782" s="396"/>
      <c r="Q782" s="396"/>
      <c r="R782" s="396"/>
      <c r="S782" s="396"/>
      <c r="T782" s="396"/>
      <c r="U782" s="396"/>
      <c r="V782" s="396"/>
      <c r="W782" s="396"/>
      <c r="X782" s="396"/>
      <c r="Y782" s="396"/>
      <c r="Z782" s="396"/>
      <c r="AA782" s="396"/>
      <c r="AB782" s="396"/>
      <c r="AC782" s="396"/>
      <c r="AD782" s="396"/>
      <c r="AE782" s="396"/>
      <c r="AF782" s="396"/>
      <c r="AG782" s="396"/>
      <c r="AH782" s="396"/>
      <c r="AI782" s="396"/>
      <c r="AJ782" s="396"/>
      <c r="AK782" s="396"/>
    </row>
    <row r="783" spans="5:37">
      <c r="E783" s="395"/>
      <c r="F783" s="396"/>
      <c r="G783" s="396"/>
      <c r="H783" s="396"/>
      <c r="I783" s="396"/>
      <c r="J783" s="396"/>
      <c r="L783" s="396"/>
      <c r="M783" s="396"/>
      <c r="N783" s="396"/>
      <c r="O783" s="396"/>
      <c r="P783" s="396"/>
      <c r="Q783" s="396"/>
      <c r="R783" s="396"/>
      <c r="S783" s="396"/>
      <c r="T783" s="396"/>
      <c r="U783" s="396"/>
      <c r="V783" s="396"/>
      <c r="W783" s="396"/>
      <c r="X783" s="396"/>
      <c r="Y783" s="396"/>
      <c r="Z783" s="396"/>
      <c r="AA783" s="396"/>
      <c r="AB783" s="396"/>
      <c r="AC783" s="396"/>
      <c r="AD783" s="396"/>
      <c r="AE783" s="396"/>
      <c r="AF783" s="396"/>
      <c r="AG783" s="396"/>
      <c r="AH783" s="396"/>
      <c r="AI783" s="396"/>
      <c r="AJ783" s="396"/>
      <c r="AK783" s="396"/>
    </row>
    <row r="784" spans="5:37">
      <c r="E784" s="395"/>
      <c r="F784" s="396"/>
      <c r="G784" s="396"/>
      <c r="H784" s="396"/>
      <c r="I784" s="396"/>
      <c r="J784" s="396"/>
      <c r="L784" s="396"/>
      <c r="M784" s="396"/>
      <c r="N784" s="396"/>
      <c r="O784" s="396"/>
      <c r="P784" s="396"/>
      <c r="Q784" s="396"/>
      <c r="R784" s="396"/>
      <c r="S784" s="396"/>
      <c r="T784" s="396"/>
      <c r="U784" s="396"/>
      <c r="V784" s="396"/>
      <c r="W784" s="396"/>
      <c r="X784" s="396"/>
      <c r="Y784" s="396"/>
      <c r="Z784" s="396"/>
      <c r="AA784" s="396"/>
      <c r="AB784" s="396"/>
      <c r="AC784" s="396"/>
      <c r="AD784" s="396"/>
      <c r="AE784" s="396"/>
      <c r="AF784" s="396"/>
      <c r="AG784" s="396"/>
      <c r="AH784" s="396"/>
      <c r="AI784" s="396"/>
      <c r="AJ784" s="396"/>
      <c r="AK784" s="396"/>
    </row>
    <row r="785" spans="5:37">
      <c r="E785" s="395"/>
      <c r="F785" s="396"/>
      <c r="G785" s="396"/>
      <c r="H785" s="396"/>
      <c r="I785" s="396"/>
      <c r="J785" s="396"/>
      <c r="L785" s="396"/>
      <c r="M785" s="396"/>
      <c r="N785" s="396"/>
      <c r="O785" s="396"/>
      <c r="P785" s="396"/>
      <c r="Q785" s="396"/>
      <c r="R785" s="396"/>
      <c r="S785" s="396"/>
      <c r="T785" s="396"/>
      <c r="U785" s="396"/>
      <c r="V785" s="396"/>
      <c r="W785" s="396"/>
      <c r="X785" s="396"/>
      <c r="Y785" s="396"/>
      <c r="Z785" s="396"/>
      <c r="AA785" s="396"/>
      <c r="AB785" s="396"/>
      <c r="AC785" s="396"/>
      <c r="AD785" s="396"/>
      <c r="AE785" s="396"/>
      <c r="AF785" s="396"/>
      <c r="AG785" s="396"/>
      <c r="AH785" s="396"/>
      <c r="AI785" s="396"/>
      <c r="AJ785" s="396"/>
      <c r="AK785" s="396"/>
    </row>
    <row r="786" spans="5:37">
      <c r="E786" s="395"/>
      <c r="F786" s="396"/>
      <c r="G786" s="396"/>
      <c r="H786" s="396"/>
      <c r="I786" s="396"/>
      <c r="J786" s="396"/>
      <c r="L786" s="396"/>
      <c r="M786" s="396"/>
      <c r="N786" s="396"/>
      <c r="O786" s="396"/>
      <c r="P786" s="396"/>
      <c r="Q786" s="396"/>
      <c r="R786" s="396"/>
      <c r="S786" s="396"/>
      <c r="T786" s="396"/>
      <c r="U786" s="396"/>
      <c r="V786" s="396"/>
      <c r="W786" s="396"/>
      <c r="X786" s="396"/>
      <c r="Y786" s="396"/>
      <c r="Z786" s="396"/>
      <c r="AA786" s="396"/>
      <c r="AB786" s="396"/>
      <c r="AC786" s="396"/>
      <c r="AD786" s="396"/>
      <c r="AE786" s="396"/>
      <c r="AF786" s="396"/>
      <c r="AG786" s="396"/>
      <c r="AH786" s="396"/>
      <c r="AI786" s="396"/>
      <c r="AJ786" s="396"/>
      <c r="AK786" s="396"/>
    </row>
    <row r="787" spans="5:37">
      <c r="E787" s="395"/>
      <c r="F787" s="396"/>
      <c r="G787" s="396"/>
      <c r="H787" s="396"/>
      <c r="I787" s="396"/>
      <c r="J787" s="396"/>
      <c r="L787" s="396"/>
      <c r="M787" s="396"/>
      <c r="N787" s="396"/>
      <c r="O787" s="396"/>
      <c r="P787" s="396"/>
      <c r="Q787" s="396"/>
      <c r="R787" s="396"/>
      <c r="S787" s="396"/>
      <c r="T787" s="396"/>
      <c r="U787" s="396"/>
      <c r="V787" s="396"/>
      <c r="W787" s="396"/>
      <c r="X787" s="396"/>
      <c r="Y787" s="396"/>
      <c r="Z787" s="396"/>
      <c r="AA787" s="396"/>
      <c r="AB787" s="396"/>
      <c r="AC787" s="396"/>
      <c r="AD787" s="396"/>
      <c r="AE787" s="396"/>
      <c r="AF787" s="396"/>
      <c r="AG787" s="396"/>
      <c r="AH787" s="396"/>
      <c r="AI787" s="396"/>
      <c r="AJ787" s="396"/>
      <c r="AK787" s="396"/>
    </row>
    <row r="788" spans="5:37">
      <c r="E788" s="395"/>
      <c r="F788" s="396"/>
      <c r="G788" s="396"/>
      <c r="H788" s="396"/>
      <c r="I788" s="396"/>
      <c r="J788" s="396"/>
      <c r="L788" s="396"/>
      <c r="M788" s="396"/>
      <c r="N788" s="396"/>
      <c r="O788" s="396"/>
      <c r="P788" s="396"/>
      <c r="Q788" s="396"/>
      <c r="R788" s="396"/>
      <c r="S788" s="396"/>
      <c r="T788" s="396"/>
      <c r="U788" s="396"/>
      <c r="V788" s="396"/>
      <c r="W788" s="396"/>
      <c r="X788" s="396"/>
      <c r="Y788" s="396"/>
      <c r="Z788" s="396"/>
      <c r="AA788" s="396"/>
      <c r="AB788" s="396"/>
      <c r="AC788" s="396"/>
      <c r="AD788" s="396"/>
      <c r="AE788" s="396"/>
      <c r="AF788" s="396"/>
      <c r="AG788" s="396"/>
      <c r="AH788" s="396"/>
      <c r="AI788" s="396"/>
      <c r="AJ788" s="396"/>
      <c r="AK788" s="396"/>
    </row>
    <row r="789" spans="5:37">
      <c r="E789" s="395"/>
      <c r="F789" s="396"/>
      <c r="G789" s="396"/>
      <c r="H789" s="396"/>
      <c r="I789" s="396"/>
      <c r="J789" s="396"/>
      <c r="L789" s="396"/>
      <c r="M789" s="396"/>
      <c r="N789" s="396"/>
      <c r="O789" s="396"/>
      <c r="P789" s="396"/>
      <c r="Q789" s="396"/>
      <c r="R789" s="396"/>
      <c r="S789" s="396"/>
      <c r="T789" s="396"/>
      <c r="U789" s="396"/>
      <c r="V789" s="396"/>
      <c r="W789" s="396"/>
      <c r="X789" s="396"/>
      <c r="Y789" s="396"/>
      <c r="Z789" s="396"/>
      <c r="AA789" s="396"/>
      <c r="AB789" s="396"/>
      <c r="AC789" s="396"/>
      <c r="AD789" s="396"/>
      <c r="AE789" s="396"/>
      <c r="AF789" s="396"/>
      <c r="AG789" s="396"/>
      <c r="AH789" s="396"/>
      <c r="AI789" s="396"/>
      <c r="AJ789" s="396"/>
      <c r="AK789" s="396"/>
    </row>
    <row r="790" spans="5:37">
      <c r="E790" s="395"/>
      <c r="F790" s="396"/>
      <c r="G790" s="396"/>
      <c r="H790" s="396"/>
      <c r="I790" s="396"/>
      <c r="J790" s="396"/>
      <c r="L790" s="396"/>
      <c r="M790" s="396"/>
      <c r="N790" s="396"/>
      <c r="O790" s="396"/>
      <c r="P790" s="396"/>
      <c r="Q790" s="396"/>
      <c r="R790" s="396"/>
      <c r="S790" s="396"/>
      <c r="T790" s="396"/>
      <c r="U790" s="396"/>
      <c r="V790" s="396"/>
      <c r="W790" s="396"/>
      <c r="X790" s="396"/>
      <c r="Y790" s="396"/>
      <c r="Z790" s="396"/>
      <c r="AA790" s="396"/>
      <c r="AB790" s="396"/>
      <c r="AC790" s="396"/>
      <c r="AD790" s="396"/>
      <c r="AE790" s="396"/>
      <c r="AF790" s="396"/>
      <c r="AG790" s="396"/>
      <c r="AH790" s="396"/>
      <c r="AI790" s="396"/>
      <c r="AJ790" s="396"/>
      <c r="AK790" s="396"/>
    </row>
    <row r="791" spans="5:37">
      <c r="E791" s="395"/>
      <c r="F791" s="396"/>
      <c r="G791" s="396"/>
      <c r="H791" s="396"/>
      <c r="I791" s="396"/>
      <c r="J791" s="396"/>
      <c r="L791" s="396"/>
      <c r="M791" s="396"/>
      <c r="N791" s="396"/>
      <c r="O791" s="396"/>
      <c r="P791" s="396"/>
      <c r="Q791" s="396"/>
      <c r="R791" s="396"/>
      <c r="S791" s="396"/>
      <c r="T791" s="396"/>
      <c r="U791" s="396"/>
      <c r="V791" s="396"/>
      <c r="W791" s="396"/>
      <c r="X791" s="396"/>
      <c r="Y791" s="396"/>
      <c r="Z791" s="396"/>
      <c r="AA791" s="396"/>
      <c r="AB791" s="396"/>
      <c r="AC791" s="396"/>
      <c r="AD791" s="396"/>
      <c r="AE791" s="396"/>
      <c r="AF791" s="396"/>
      <c r="AG791" s="396"/>
      <c r="AH791" s="396"/>
      <c r="AI791" s="396"/>
      <c r="AJ791" s="396"/>
      <c r="AK791" s="396"/>
    </row>
    <row r="792" spans="5:37">
      <c r="E792" s="395"/>
      <c r="F792" s="396"/>
      <c r="G792" s="396"/>
      <c r="H792" s="396"/>
      <c r="I792" s="396"/>
      <c r="J792" s="396"/>
      <c r="L792" s="396"/>
      <c r="M792" s="396"/>
      <c r="N792" s="396"/>
      <c r="O792" s="396"/>
      <c r="P792" s="396"/>
      <c r="Q792" s="396"/>
      <c r="R792" s="396"/>
      <c r="S792" s="396"/>
      <c r="T792" s="396"/>
      <c r="U792" s="396"/>
      <c r="V792" s="396"/>
      <c r="W792" s="396"/>
      <c r="X792" s="396"/>
      <c r="Y792" s="396"/>
      <c r="Z792" s="396"/>
      <c r="AA792" s="396"/>
      <c r="AB792" s="396"/>
      <c r="AC792" s="396"/>
      <c r="AD792" s="396"/>
      <c r="AE792" s="396"/>
      <c r="AF792" s="396"/>
      <c r="AG792" s="396"/>
      <c r="AH792" s="396"/>
      <c r="AI792" s="396"/>
      <c r="AJ792" s="396"/>
      <c r="AK792" s="396"/>
    </row>
    <row r="793" spans="5:37">
      <c r="E793" s="395"/>
      <c r="F793" s="396"/>
      <c r="G793" s="396"/>
      <c r="H793" s="396"/>
      <c r="I793" s="396"/>
      <c r="J793" s="396"/>
      <c r="L793" s="396"/>
      <c r="M793" s="396"/>
      <c r="N793" s="396"/>
      <c r="O793" s="396"/>
      <c r="P793" s="396"/>
      <c r="Q793" s="396"/>
      <c r="R793" s="396"/>
      <c r="S793" s="396"/>
      <c r="T793" s="396"/>
      <c r="U793" s="396"/>
      <c r="V793" s="396"/>
      <c r="W793" s="396"/>
      <c r="X793" s="396"/>
      <c r="Y793" s="396"/>
      <c r="Z793" s="396"/>
      <c r="AA793" s="396"/>
      <c r="AB793" s="396"/>
      <c r="AC793" s="396"/>
      <c r="AD793" s="396"/>
      <c r="AE793" s="396"/>
      <c r="AF793" s="396"/>
      <c r="AG793" s="396"/>
      <c r="AH793" s="396"/>
      <c r="AI793" s="396"/>
      <c r="AJ793" s="396"/>
      <c r="AK793" s="396"/>
    </row>
    <row r="794" spans="5:37">
      <c r="E794" s="395"/>
      <c r="F794" s="396"/>
      <c r="G794" s="396"/>
      <c r="H794" s="396"/>
      <c r="I794" s="396"/>
      <c r="J794" s="396"/>
      <c r="L794" s="396"/>
      <c r="M794" s="396"/>
      <c r="N794" s="396"/>
      <c r="O794" s="396"/>
      <c r="P794" s="396"/>
      <c r="Q794" s="396"/>
      <c r="R794" s="396"/>
      <c r="S794" s="396"/>
      <c r="T794" s="396"/>
      <c r="U794" s="396"/>
      <c r="V794" s="396"/>
      <c r="W794" s="396"/>
      <c r="X794" s="396"/>
      <c r="Y794" s="396"/>
      <c r="Z794" s="396"/>
      <c r="AA794" s="396"/>
      <c r="AB794" s="396"/>
      <c r="AC794" s="396"/>
      <c r="AD794" s="396"/>
      <c r="AE794" s="396"/>
      <c r="AF794" s="396"/>
      <c r="AG794" s="396"/>
      <c r="AH794" s="396"/>
      <c r="AI794" s="396"/>
      <c r="AJ794" s="396"/>
      <c r="AK794" s="396"/>
    </row>
    <row r="795" spans="5:37">
      <c r="E795" s="395"/>
      <c r="F795" s="396"/>
      <c r="G795" s="396"/>
      <c r="H795" s="396"/>
      <c r="I795" s="396"/>
      <c r="J795" s="396"/>
      <c r="L795" s="396"/>
      <c r="M795" s="396"/>
      <c r="N795" s="396"/>
      <c r="O795" s="396"/>
      <c r="P795" s="396"/>
      <c r="Q795" s="396"/>
      <c r="R795" s="396"/>
      <c r="S795" s="396"/>
      <c r="T795" s="396"/>
      <c r="U795" s="396"/>
      <c r="V795" s="396"/>
      <c r="W795" s="396"/>
      <c r="X795" s="396"/>
      <c r="Y795" s="396"/>
      <c r="Z795" s="396"/>
      <c r="AA795" s="396"/>
      <c r="AB795" s="396"/>
      <c r="AC795" s="396"/>
      <c r="AD795" s="396"/>
      <c r="AE795" s="396"/>
      <c r="AF795" s="396"/>
      <c r="AG795" s="396"/>
      <c r="AH795" s="396"/>
      <c r="AI795" s="396"/>
      <c r="AJ795" s="396"/>
      <c r="AK795" s="396"/>
    </row>
    <row r="796" spans="5:37">
      <c r="E796" s="395"/>
      <c r="F796" s="396"/>
      <c r="G796" s="396"/>
      <c r="H796" s="396"/>
      <c r="I796" s="396"/>
      <c r="J796" s="396"/>
      <c r="L796" s="396"/>
      <c r="M796" s="396"/>
      <c r="N796" s="396"/>
      <c r="O796" s="396"/>
      <c r="P796" s="396"/>
      <c r="Q796" s="396"/>
      <c r="R796" s="396"/>
      <c r="S796" s="396"/>
      <c r="T796" s="396"/>
      <c r="U796" s="396"/>
      <c r="V796" s="396"/>
      <c r="W796" s="396"/>
      <c r="X796" s="396"/>
      <c r="Y796" s="396"/>
      <c r="Z796" s="396"/>
      <c r="AA796" s="396"/>
      <c r="AB796" s="396"/>
      <c r="AC796" s="396"/>
      <c r="AD796" s="396"/>
      <c r="AE796" s="396"/>
      <c r="AF796" s="396"/>
      <c r="AG796" s="396"/>
      <c r="AH796" s="396"/>
      <c r="AI796" s="396"/>
      <c r="AJ796" s="396"/>
      <c r="AK796" s="396"/>
    </row>
    <row r="797" spans="5:37">
      <c r="E797" s="395"/>
      <c r="F797" s="396"/>
      <c r="G797" s="396"/>
      <c r="H797" s="396"/>
      <c r="I797" s="396"/>
      <c r="J797" s="396"/>
      <c r="L797" s="396"/>
      <c r="M797" s="396"/>
      <c r="N797" s="396"/>
      <c r="O797" s="396"/>
      <c r="P797" s="396"/>
      <c r="Q797" s="396"/>
      <c r="R797" s="396"/>
      <c r="S797" s="396"/>
      <c r="T797" s="396"/>
      <c r="U797" s="396"/>
      <c r="V797" s="396"/>
      <c r="W797" s="396"/>
      <c r="X797" s="396"/>
      <c r="Y797" s="396"/>
      <c r="Z797" s="396"/>
      <c r="AA797" s="396"/>
      <c r="AB797" s="396"/>
      <c r="AC797" s="396"/>
      <c r="AD797" s="396"/>
      <c r="AE797" s="396"/>
      <c r="AF797" s="396"/>
      <c r="AG797" s="396"/>
      <c r="AH797" s="396"/>
      <c r="AI797" s="396"/>
      <c r="AJ797" s="396"/>
      <c r="AK797" s="396"/>
    </row>
    <row r="798" spans="5:37">
      <c r="E798" s="395"/>
      <c r="F798" s="396"/>
      <c r="G798" s="396"/>
      <c r="H798" s="396"/>
      <c r="I798" s="396"/>
      <c r="J798" s="396"/>
      <c r="L798" s="396"/>
      <c r="M798" s="396"/>
      <c r="N798" s="396"/>
      <c r="O798" s="396"/>
      <c r="P798" s="396"/>
      <c r="Q798" s="396"/>
      <c r="R798" s="396"/>
      <c r="S798" s="396"/>
      <c r="T798" s="396"/>
      <c r="U798" s="396"/>
      <c r="V798" s="396"/>
      <c r="W798" s="396"/>
      <c r="X798" s="396"/>
      <c r="Y798" s="396"/>
      <c r="Z798" s="396"/>
      <c r="AA798" s="396"/>
      <c r="AB798" s="396"/>
      <c r="AC798" s="396"/>
      <c r="AD798" s="396"/>
      <c r="AE798" s="396"/>
      <c r="AF798" s="396"/>
      <c r="AG798" s="396"/>
      <c r="AH798" s="396"/>
      <c r="AI798" s="396"/>
      <c r="AJ798" s="396"/>
      <c r="AK798" s="396"/>
    </row>
    <row r="799" spans="5:37">
      <c r="E799" s="395"/>
      <c r="F799" s="396"/>
      <c r="G799" s="396"/>
      <c r="H799" s="396"/>
      <c r="I799" s="396"/>
      <c r="J799" s="396"/>
      <c r="L799" s="396"/>
      <c r="M799" s="396"/>
      <c r="N799" s="396"/>
      <c r="O799" s="396"/>
      <c r="P799" s="396"/>
      <c r="Q799" s="396"/>
      <c r="R799" s="396"/>
      <c r="S799" s="396"/>
      <c r="T799" s="396"/>
      <c r="U799" s="396"/>
      <c r="V799" s="396"/>
      <c r="W799" s="396"/>
      <c r="X799" s="396"/>
      <c r="Y799" s="396"/>
      <c r="Z799" s="396"/>
      <c r="AA799" s="396"/>
      <c r="AB799" s="396"/>
      <c r="AC799" s="396"/>
      <c r="AD799" s="396"/>
      <c r="AE799" s="396"/>
      <c r="AF799" s="396"/>
      <c r="AG799" s="396"/>
      <c r="AH799" s="396"/>
      <c r="AI799" s="396"/>
      <c r="AJ799" s="396"/>
      <c r="AK799" s="396"/>
    </row>
    <row r="800" spans="5:37">
      <c r="E800" s="395"/>
      <c r="F800" s="396"/>
      <c r="G800" s="396"/>
      <c r="H800" s="396"/>
      <c r="I800" s="396"/>
      <c r="J800" s="396"/>
      <c r="L800" s="396"/>
      <c r="M800" s="396"/>
      <c r="N800" s="396"/>
      <c r="O800" s="396"/>
      <c r="P800" s="396"/>
      <c r="Q800" s="396"/>
      <c r="R800" s="396"/>
      <c r="S800" s="396"/>
      <c r="T800" s="396"/>
      <c r="U800" s="396"/>
      <c r="V800" s="396"/>
      <c r="W800" s="396"/>
      <c r="X800" s="396"/>
      <c r="Y800" s="396"/>
      <c r="Z800" s="396"/>
      <c r="AA800" s="396"/>
      <c r="AB800" s="396"/>
      <c r="AC800" s="396"/>
      <c r="AD800" s="396"/>
      <c r="AE800" s="396"/>
      <c r="AF800" s="396"/>
      <c r="AG800" s="396"/>
      <c r="AH800" s="396"/>
      <c r="AI800" s="396"/>
      <c r="AJ800" s="396"/>
      <c r="AK800" s="396"/>
    </row>
    <row r="801" spans="5:37">
      <c r="E801" s="395"/>
      <c r="F801" s="396"/>
      <c r="G801" s="396"/>
      <c r="H801" s="396"/>
      <c r="I801" s="396"/>
      <c r="J801" s="396"/>
      <c r="L801" s="396"/>
      <c r="M801" s="396"/>
      <c r="N801" s="396"/>
      <c r="O801" s="396"/>
      <c r="P801" s="396"/>
      <c r="Q801" s="396"/>
      <c r="R801" s="396"/>
      <c r="S801" s="396"/>
      <c r="T801" s="396"/>
      <c r="U801" s="396"/>
      <c r="V801" s="396"/>
      <c r="W801" s="396"/>
      <c r="X801" s="396"/>
      <c r="Y801" s="396"/>
      <c r="Z801" s="396"/>
      <c r="AA801" s="396"/>
      <c r="AB801" s="396"/>
      <c r="AC801" s="396"/>
      <c r="AD801" s="396"/>
      <c r="AE801" s="396"/>
      <c r="AF801" s="396"/>
      <c r="AG801" s="396"/>
      <c r="AH801" s="396"/>
      <c r="AI801" s="396"/>
      <c r="AJ801" s="396"/>
      <c r="AK801" s="396"/>
    </row>
    <row r="802" spans="5:37">
      <c r="E802" s="395"/>
      <c r="F802" s="396"/>
      <c r="G802" s="396"/>
      <c r="H802" s="396"/>
      <c r="I802" s="396"/>
      <c r="J802" s="396"/>
      <c r="L802" s="396"/>
      <c r="M802" s="396"/>
      <c r="N802" s="396"/>
      <c r="O802" s="396"/>
      <c r="P802" s="396"/>
      <c r="Q802" s="396"/>
      <c r="R802" s="396"/>
      <c r="S802" s="396"/>
      <c r="T802" s="396"/>
      <c r="U802" s="396"/>
      <c r="V802" s="396"/>
      <c r="W802" s="396"/>
      <c r="X802" s="396"/>
      <c r="Y802" s="396"/>
      <c r="Z802" s="396"/>
      <c r="AA802" s="396"/>
      <c r="AB802" s="396"/>
      <c r="AC802" s="396"/>
      <c r="AD802" s="396"/>
      <c r="AE802" s="396"/>
      <c r="AF802" s="396"/>
      <c r="AG802" s="396"/>
      <c r="AH802" s="396"/>
      <c r="AI802" s="396"/>
      <c r="AJ802" s="396"/>
      <c r="AK802" s="396"/>
    </row>
    <row r="803" spans="5:37">
      <c r="E803" s="395"/>
      <c r="F803" s="396"/>
      <c r="G803" s="396"/>
      <c r="H803" s="396"/>
      <c r="I803" s="396"/>
      <c r="J803" s="396"/>
      <c r="L803" s="396"/>
      <c r="M803" s="396"/>
      <c r="N803" s="396"/>
      <c r="O803" s="396"/>
      <c r="P803" s="396"/>
      <c r="Q803" s="396"/>
      <c r="R803" s="396"/>
      <c r="S803" s="396"/>
      <c r="T803" s="396"/>
      <c r="U803" s="396"/>
      <c r="V803" s="396"/>
      <c r="W803" s="396"/>
      <c r="X803" s="396"/>
      <c r="Y803" s="396"/>
      <c r="Z803" s="396"/>
      <c r="AA803" s="396"/>
      <c r="AB803" s="396"/>
      <c r="AC803" s="396"/>
      <c r="AD803" s="396"/>
      <c r="AE803" s="396"/>
      <c r="AF803" s="396"/>
      <c r="AG803" s="396"/>
      <c r="AH803" s="396"/>
      <c r="AI803" s="396"/>
      <c r="AJ803" s="396"/>
      <c r="AK803" s="396"/>
    </row>
    <row r="804" spans="5:37">
      <c r="E804" s="395"/>
      <c r="F804" s="396"/>
      <c r="G804" s="396"/>
      <c r="H804" s="396"/>
      <c r="I804" s="396"/>
      <c r="J804" s="396"/>
      <c r="L804" s="396"/>
      <c r="M804" s="396"/>
      <c r="N804" s="396"/>
      <c r="O804" s="396"/>
      <c r="P804" s="396"/>
      <c r="Q804" s="396"/>
      <c r="R804" s="396"/>
      <c r="S804" s="396"/>
      <c r="T804" s="396"/>
      <c r="U804" s="396"/>
      <c r="V804" s="396"/>
      <c r="W804" s="396"/>
      <c r="X804" s="396"/>
      <c r="Y804" s="396"/>
      <c r="Z804" s="396"/>
      <c r="AA804" s="396"/>
      <c r="AB804" s="396"/>
      <c r="AC804" s="396"/>
      <c r="AD804" s="396"/>
      <c r="AE804" s="396"/>
      <c r="AF804" s="396"/>
      <c r="AG804" s="396"/>
      <c r="AH804" s="396"/>
      <c r="AI804" s="396"/>
      <c r="AJ804" s="396"/>
      <c r="AK804" s="396"/>
    </row>
    <row r="805" spans="5:37">
      <c r="E805" s="395"/>
      <c r="F805" s="396"/>
      <c r="G805" s="396"/>
      <c r="H805" s="396"/>
      <c r="I805" s="396"/>
      <c r="J805" s="396"/>
      <c r="L805" s="396"/>
      <c r="M805" s="396"/>
      <c r="N805" s="396"/>
      <c r="O805" s="396"/>
      <c r="P805" s="396"/>
      <c r="Q805" s="396"/>
      <c r="R805" s="396"/>
      <c r="S805" s="396"/>
      <c r="T805" s="396"/>
      <c r="U805" s="396"/>
      <c r="V805" s="396"/>
      <c r="W805" s="396"/>
      <c r="X805" s="396"/>
      <c r="Y805" s="396"/>
      <c r="Z805" s="396"/>
      <c r="AA805" s="396"/>
      <c r="AB805" s="396"/>
      <c r="AC805" s="396"/>
      <c r="AD805" s="396"/>
      <c r="AE805" s="396"/>
      <c r="AF805" s="396"/>
      <c r="AG805" s="396"/>
      <c r="AH805" s="396"/>
      <c r="AI805" s="396"/>
      <c r="AJ805" s="396"/>
      <c r="AK805" s="396"/>
    </row>
    <row r="806" spans="5:37">
      <c r="E806" s="395"/>
      <c r="F806" s="396"/>
      <c r="G806" s="396"/>
      <c r="H806" s="396"/>
      <c r="I806" s="396"/>
      <c r="J806" s="396"/>
      <c r="L806" s="396"/>
      <c r="M806" s="396"/>
      <c r="N806" s="396"/>
      <c r="O806" s="396"/>
      <c r="P806" s="396"/>
      <c r="Q806" s="396"/>
      <c r="R806" s="396"/>
      <c r="S806" s="396"/>
      <c r="T806" s="396"/>
      <c r="U806" s="396"/>
      <c r="V806" s="396"/>
      <c r="W806" s="396"/>
      <c r="X806" s="396"/>
      <c r="Y806" s="396"/>
      <c r="Z806" s="396"/>
      <c r="AA806" s="396"/>
      <c r="AB806" s="396"/>
      <c r="AC806" s="396"/>
      <c r="AD806" s="396"/>
      <c r="AE806" s="396"/>
      <c r="AF806" s="396"/>
      <c r="AG806" s="396"/>
      <c r="AH806" s="396"/>
      <c r="AI806" s="396"/>
      <c r="AJ806" s="396"/>
      <c r="AK806" s="396"/>
    </row>
    <row r="807" spans="5:37">
      <c r="E807" s="395"/>
      <c r="F807" s="396"/>
      <c r="G807" s="396"/>
      <c r="H807" s="396"/>
      <c r="I807" s="396"/>
      <c r="J807" s="396"/>
      <c r="L807" s="396"/>
      <c r="M807" s="396"/>
      <c r="N807" s="396"/>
      <c r="O807" s="396"/>
      <c r="P807" s="396"/>
      <c r="Q807" s="396"/>
      <c r="R807" s="396"/>
      <c r="S807" s="396"/>
      <c r="T807" s="396"/>
      <c r="U807" s="396"/>
      <c r="V807" s="396"/>
      <c r="W807" s="396"/>
      <c r="X807" s="396"/>
      <c r="Y807" s="396"/>
      <c r="Z807" s="396"/>
      <c r="AA807" s="396"/>
      <c r="AB807" s="396"/>
      <c r="AC807" s="396"/>
      <c r="AD807" s="396"/>
      <c r="AE807" s="396"/>
      <c r="AF807" s="396"/>
      <c r="AG807" s="396"/>
      <c r="AH807" s="396"/>
      <c r="AI807" s="396"/>
      <c r="AJ807" s="396"/>
      <c r="AK807" s="396"/>
    </row>
    <row r="808" spans="5:37">
      <c r="E808" s="395"/>
      <c r="F808" s="396"/>
      <c r="G808" s="396"/>
      <c r="H808" s="396"/>
      <c r="I808" s="396"/>
      <c r="J808" s="396"/>
      <c r="L808" s="396"/>
      <c r="M808" s="396"/>
      <c r="N808" s="396"/>
      <c r="O808" s="396"/>
      <c r="P808" s="396"/>
      <c r="Q808" s="396"/>
      <c r="R808" s="396"/>
      <c r="S808" s="396"/>
      <c r="T808" s="396"/>
      <c r="U808" s="396"/>
      <c r="V808" s="396"/>
      <c r="W808" s="396"/>
      <c r="X808" s="396"/>
      <c r="Y808" s="396"/>
      <c r="Z808" s="396"/>
      <c r="AA808" s="396"/>
      <c r="AB808" s="396"/>
      <c r="AC808" s="396"/>
      <c r="AD808" s="396"/>
      <c r="AE808" s="396"/>
      <c r="AF808" s="396"/>
      <c r="AG808" s="396"/>
      <c r="AH808" s="396"/>
      <c r="AI808" s="396"/>
      <c r="AJ808" s="396"/>
      <c r="AK808" s="396"/>
    </row>
    <row r="809" spans="5:37">
      <c r="E809" s="395"/>
      <c r="F809" s="396"/>
      <c r="G809" s="396"/>
      <c r="H809" s="396"/>
      <c r="I809" s="396"/>
      <c r="J809" s="396"/>
      <c r="L809" s="396"/>
      <c r="M809" s="396"/>
      <c r="N809" s="396"/>
      <c r="O809" s="396"/>
      <c r="P809" s="396"/>
      <c r="Q809" s="396"/>
      <c r="R809" s="396"/>
      <c r="S809" s="396"/>
      <c r="T809" s="396"/>
      <c r="U809" s="396"/>
      <c r="V809" s="396"/>
      <c r="W809" s="396"/>
      <c r="X809" s="396"/>
      <c r="Y809" s="396"/>
      <c r="Z809" s="396"/>
      <c r="AA809" s="396"/>
      <c r="AB809" s="396"/>
      <c r="AC809" s="396"/>
      <c r="AD809" s="396"/>
      <c r="AE809" s="396"/>
      <c r="AF809" s="396"/>
      <c r="AG809" s="396"/>
      <c r="AH809" s="396"/>
      <c r="AI809" s="396"/>
      <c r="AJ809" s="396"/>
      <c r="AK809" s="396"/>
    </row>
    <row r="810" spans="5:37">
      <c r="E810" s="395"/>
      <c r="F810" s="396"/>
      <c r="G810" s="396"/>
      <c r="H810" s="396"/>
      <c r="I810" s="396"/>
      <c r="J810" s="396"/>
      <c r="L810" s="396"/>
      <c r="M810" s="396"/>
      <c r="N810" s="396"/>
      <c r="O810" s="396"/>
      <c r="P810" s="396"/>
      <c r="Q810" s="396"/>
      <c r="R810" s="396"/>
      <c r="S810" s="396"/>
      <c r="T810" s="396"/>
      <c r="U810" s="396"/>
      <c r="V810" s="396"/>
      <c r="W810" s="396"/>
      <c r="X810" s="396"/>
      <c r="Y810" s="396"/>
      <c r="Z810" s="396"/>
      <c r="AA810" s="396"/>
      <c r="AB810" s="396"/>
      <c r="AC810" s="396"/>
      <c r="AD810" s="396"/>
      <c r="AE810" s="396"/>
      <c r="AF810" s="396"/>
      <c r="AG810" s="396"/>
      <c r="AH810" s="396"/>
      <c r="AI810" s="396"/>
      <c r="AJ810" s="396"/>
      <c r="AK810" s="396"/>
    </row>
    <row r="811" spans="5:37">
      <c r="E811" s="395"/>
      <c r="F811" s="396"/>
      <c r="G811" s="396"/>
      <c r="H811" s="396"/>
      <c r="I811" s="396"/>
      <c r="J811" s="396"/>
      <c r="L811" s="396"/>
      <c r="M811" s="396"/>
      <c r="N811" s="396"/>
      <c r="O811" s="396"/>
      <c r="P811" s="396"/>
      <c r="Q811" s="396"/>
      <c r="R811" s="396"/>
      <c r="S811" s="396"/>
      <c r="T811" s="396"/>
      <c r="U811" s="396"/>
      <c r="V811" s="396"/>
      <c r="W811" s="396"/>
      <c r="X811" s="396"/>
      <c r="Y811" s="396"/>
      <c r="Z811" s="396"/>
      <c r="AA811" s="396"/>
      <c r="AB811" s="396"/>
      <c r="AC811" s="396"/>
      <c r="AD811" s="396"/>
      <c r="AE811" s="396"/>
      <c r="AF811" s="396"/>
      <c r="AG811" s="396"/>
      <c r="AH811" s="396"/>
      <c r="AI811" s="396"/>
      <c r="AJ811" s="396"/>
      <c r="AK811" s="396"/>
    </row>
    <row r="812" spans="5:37">
      <c r="E812" s="395"/>
      <c r="F812" s="396"/>
      <c r="G812" s="396"/>
      <c r="H812" s="396"/>
      <c r="I812" s="396"/>
      <c r="J812" s="396"/>
      <c r="L812" s="396"/>
      <c r="M812" s="396"/>
      <c r="N812" s="396"/>
      <c r="O812" s="396"/>
      <c r="P812" s="396"/>
      <c r="Q812" s="396"/>
      <c r="R812" s="396"/>
      <c r="S812" s="396"/>
      <c r="T812" s="396"/>
      <c r="U812" s="396"/>
      <c r="V812" s="396"/>
      <c r="W812" s="396"/>
      <c r="X812" s="396"/>
      <c r="Y812" s="396"/>
      <c r="Z812" s="396"/>
      <c r="AA812" s="396"/>
      <c r="AB812" s="396"/>
      <c r="AC812" s="396"/>
      <c r="AD812" s="396"/>
      <c r="AE812" s="396"/>
      <c r="AF812" s="396"/>
      <c r="AG812" s="396"/>
      <c r="AH812" s="396"/>
      <c r="AI812" s="396"/>
      <c r="AJ812" s="396"/>
      <c r="AK812" s="396"/>
    </row>
    <row r="813" spans="5:37">
      <c r="E813" s="395"/>
      <c r="F813" s="396"/>
      <c r="G813" s="396"/>
      <c r="H813" s="396"/>
      <c r="I813" s="396"/>
      <c r="J813" s="396"/>
      <c r="L813" s="396"/>
      <c r="M813" s="396"/>
      <c r="N813" s="396"/>
      <c r="O813" s="396"/>
      <c r="P813" s="396"/>
      <c r="Q813" s="396"/>
      <c r="R813" s="396"/>
      <c r="S813" s="396"/>
      <c r="T813" s="396"/>
      <c r="U813" s="396"/>
      <c r="V813" s="396"/>
      <c r="W813" s="396"/>
      <c r="X813" s="396"/>
      <c r="Y813" s="396"/>
      <c r="Z813" s="396"/>
      <c r="AA813" s="396"/>
      <c r="AB813" s="396"/>
      <c r="AC813" s="396"/>
      <c r="AD813" s="396"/>
      <c r="AE813" s="396"/>
      <c r="AF813" s="396"/>
      <c r="AG813" s="396"/>
      <c r="AH813" s="396"/>
      <c r="AI813" s="396"/>
      <c r="AJ813" s="396"/>
      <c r="AK813" s="396"/>
    </row>
    <row r="814" spans="5:37">
      <c r="E814" s="395"/>
      <c r="F814" s="396"/>
      <c r="G814" s="396"/>
      <c r="H814" s="396"/>
      <c r="I814" s="396"/>
      <c r="J814" s="396"/>
      <c r="L814" s="396"/>
      <c r="M814" s="396"/>
      <c r="N814" s="396"/>
      <c r="O814" s="396"/>
      <c r="P814" s="396"/>
      <c r="Q814" s="396"/>
      <c r="R814" s="396"/>
      <c r="S814" s="396"/>
      <c r="T814" s="396"/>
      <c r="U814" s="396"/>
      <c r="V814" s="396"/>
      <c r="W814" s="396"/>
      <c r="X814" s="396"/>
      <c r="Y814" s="396"/>
      <c r="Z814" s="396"/>
      <c r="AA814" s="396"/>
      <c r="AB814" s="396"/>
      <c r="AC814" s="396"/>
      <c r="AD814" s="396"/>
      <c r="AE814" s="396"/>
      <c r="AF814" s="396"/>
      <c r="AG814" s="396"/>
      <c r="AH814" s="396"/>
      <c r="AI814" s="396"/>
      <c r="AJ814" s="396"/>
      <c r="AK814" s="396"/>
    </row>
    <row r="815" spans="5:37">
      <c r="E815" s="395"/>
      <c r="F815" s="396"/>
      <c r="G815" s="396"/>
      <c r="H815" s="396"/>
      <c r="I815" s="396"/>
      <c r="J815" s="396"/>
      <c r="L815" s="396"/>
      <c r="M815" s="396"/>
      <c r="N815" s="396"/>
      <c r="O815" s="396"/>
      <c r="P815" s="396"/>
      <c r="Q815" s="396"/>
      <c r="R815" s="396"/>
      <c r="S815" s="396"/>
      <c r="T815" s="396"/>
      <c r="U815" s="396"/>
      <c r="V815" s="396"/>
      <c r="W815" s="396"/>
      <c r="X815" s="396"/>
      <c r="Y815" s="396"/>
      <c r="Z815" s="396"/>
      <c r="AA815" s="396"/>
      <c r="AB815" s="396"/>
      <c r="AC815" s="396"/>
      <c r="AD815" s="396"/>
      <c r="AE815" s="396"/>
      <c r="AF815" s="396"/>
      <c r="AG815" s="396"/>
      <c r="AH815" s="396"/>
      <c r="AI815" s="396"/>
      <c r="AJ815" s="396"/>
      <c r="AK815" s="396"/>
    </row>
    <row r="816" spans="5:37">
      <c r="E816" s="395"/>
      <c r="F816" s="396"/>
      <c r="G816" s="396"/>
      <c r="H816" s="396"/>
      <c r="I816" s="396"/>
      <c r="J816" s="396"/>
      <c r="L816" s="396"/>
      <c r="M816" s="396"/>
      <c r="N816" s="396"/>
      <c r="O816" s="396"/>
      <c r="P816" s="396"/>
      <c r="Q816" s="396"/>
      <c r="R816" s="396"/>
      <c r="S816" s="396"/>
      <c r="T816" s="396"/>
      <c r="U816" s="396"/>
      <c r="V816" s="396"/>
      <c r="W816" s="396"/>
      <c r="X816" s="396"/>
      <c r="Y816" s="396"/>
      <c r="Z816" s="396"/>
      <c r="AA816" s="396"/>
      <c r="AB816" s="396"/>
      <c r="AC816" s="396"/>
      <c r="AD816" s="396"/>
      <c r="AE816" s="396"/>
      <c r="AF816" s="396"/>
      <c r="AG816" s="396"/>
      <c r="AH816" s="396"/>
      <c r="AI816" s="396"/>
      <c r="AJ816" s="396"/>
      <c r="AK816" s="396"/>
    </row>
    <row r="817" spans="5:37">
      <c r="E817" s="395"/>
      <c r="F817" s="396"/>
      <c r="G817" s="396"/>
      <c r="H817" s="396"/>
      <c r="I817" s="396"/>
      <c r="J817" s="396"/>
      <c r="L817" s="396"/>
      <c r="M817" s="396"/>
      <c r="N817" s="396"/>
      <c r="O817" s="396"/>
      <c r="P817" s="396"/>
      <c r="Q817" s="396"/>
      <c r="R817" s="396"/>
      <c r="S817" s="396"/>
      <c r="T817" s="396"/>
      <c r="U817" s="396"/>
      <c r="V817" s="396"/>
      <c r="W817" s="396"/>
      <c r="X817" s="396"/>
      <c r="Y817" s="396"/>
      <c r="Z817" s="396"/>
      <c r="AA817" s="396"/>
      <c r="AB817" s="396"/>
      <c r="AC817" s="396"/>
      <c r="AD817" s="396"/>
      <c r="AE817" s="396"/>
      <c r="AF817" s="396"/>
      <c r="AG817" s="396"/>
      <c r="AH817" s="396"/>
      <c r="AI817" s="396"/>
      <c r="AJ817" s="396"/>
      <c r="AK817" s="396"/>
    </row>
    <row r="818" spans="5:37">
      <c r="E818" s="395"/>
      <c r="F818" s="396"/>
      <c r="G818" s="396"/>
      <c r="H818" s="396"/>
      <c r="I818" s="396"/>
      <c r="J818" s="396"/>
      <c r="L818" s="396"/>
      <c r="M818" s="396"/>
      <c r="N818" s="396"/>
      <c r="O818" s="396"/>
      <c r="P818" s="396"/>
      <c r="Q818" s="396"/>
      <c r="R818" s="396"/>
      <c r="S818" s="396"/>
      <c r="T818" s="396"/>
      <c r="U818" s="396"/>
      <c r="V818" s="396"/>
      <c r="W818" s="396"/>
      <c r="X818" s="396"/>
      <c r="Y818" s="396"/>
      <c r="Z818" s="396"/>
      <c r="AA818" s="396"/>
      <c r="AB818" s="396"/>
      <c r="AC818" s="396"/>
      <c r="AD818" s="396"/>
      <c r="AE818" s="396"/>
      <c r="AF818" s="396"/>
      <c r="AG818" s="396"/>
      <c r="AH818" s="396"/>
      <c r="AI818" s="396"/>
      <c r="AJ818" s="396"/>
      <c r="AK818" s="396"/>
    </row>
    <row r="819" spans="5:37">
      <c r="E819" s="395"/>
      <c r="F819" s="396"/>
      <c r="G819" s="396"/>
      <c r="H819" s="396"/>
      <c r="I819" s="396"/>
      <c r="J819" s="396"/>
      <c r="L819" s="396"/>
      <c r="M819" s="396"/>
      <c r="N819" s="396"/>
      <c r="O819" s="396"/>
      <c r="P819" s="396"/>
      <c r="Q819" s="396"/>
      <c r="R819" s="396"/>
      <c r="S819" s="396"/>
      <c r="T819" s="396"/>
      <c r="U819" s="396"/>
      <c r="V819" s="396"/>
      <c r="W819" s="396"/>
      <c r="X819" s="396"/>
      <c r="Y819" s="396"/>
      <c r="Z819" s="396"/>
      <c r="AA819" s="396"/>
      <c r="AB819" s="396"/>
      <c r="AC819" s="396"/>
      <c r="AD819" s="396"/>
      <c r="AE819" s="396"/>
      <c r="AF819" s="396"/>
      <c r="AG819" s="396"/>
      <c r="AH819" s="396"/>
      <c r="AI819" s="396"/>
      <c r="AJ819" s="396"/>
      <c r="AK819" s="396"/>
    </row>
    <row r="820" spans="5:37">
      <c r="E820" s="395"/>
      <c r="F820" s="396"/>
      <c r="G820" s="396"/>
      <c r="H820" s="396"/>
      <c r="I820" s="396"/>
      <c r="J820" s="396"/>
      <c r="L820" s="396"/>
      <c r="M820" s="396"/>
      <c r="N820" s="396"/>
      <c r="O820" s="396"/>
      <c r="P820" s="396"/>
      <c r="Q820" s="396"/>
      <c r="R820" s="396"/>
      <c r="S820" s="396"/>
      <c r="T820" s="396"/>
      <c r="U820" s="396"/>
      <c r="V820" s="396"/>
      <c r="W820" s="396"/>
      <c r="X820" s="396"/>
      <c r="Y820" s="396"/>
      <c r="Z820" s="396"/>
      <c r="AA820" s="396"/>
      <c r="AB820" s="396"/>
      <c r="AC820" s="396"/>
      <c r="AD820" s="396"/>
      <c r="AE820" s="396"/>
      <c r="AF820" s="396"/>
      <c r="AG820" s="396"/>
      <c r="AH820" s="396"/>
      <c r="AI820" s="396"/>
      <c r="AJ820" s="396"/>
      <c r="AK820" s="396"/>
    </row>
    <row r="821" spans="5:37">
      <c r="E821" s="395"/>
      <c r="F821" s="396"/>
      <c r="G821" s="396"/>
      <c r="H821" s="396"/>
      <c r="I821" s="396"/>
      <c r="J821" s="396"/>
      <c r="L821" s="396"/>
      <c r="M821" s="396"/>
      <c r="N821" s="396"/>
      <c r="O821" s="396"/>
      <c r="P821" s="396"/>
      <c r="Q821" s="396"/>
      <c r="R821" s="396"/>
      <c r="S821" s="396"/>
      <c r="T821" s="396"/>
      <c r="U821" s="396"/>
      <c r="V821" s="396"/>
      <c r="W821" s="396"/>
      <c r="X821" s="396"/>
      <c r="Y821" s="396"/>
      <c r="Z821" s="396"/>
      <c r="AA821" s="396"/>
      <c r="AB821" s="396"/>
      <c r="AC821" s="396"/>
      <c r="AD821" s="396"/>
      <c r="AE821" s="396"/>
      <c r="AF821" s="396"/>
      <c r="AG821" s="396"/>
      <c r="AH821" s="396"/>
      <c r="AI821" s="396"/>
      <c r="AJ821" s="396"/>
      <c r="AK821" s="396"/>
    </row>
    <row r="822" spans="5:37">
      <c r="E822" s="395"/>
      <c r="F822" s="396"/>
      <c r="G822" s="396"/>
      <c r="H822" s="396"/>
      <c r="I822" s="396"/>
      <c r="J822" s="396"/>
      <c r="L822" s="396"/>
      <c r="M822" s="396"/>
      <c r="N822" s="396"/>
      <c r="O822" s="396"/>
      <c r="P822" s="396"/>
      <c r="Q822" s="396"/>
      <c r="R822" s="396"/>
      <c r="S822" s="396"/>
      <c r="T822" s="396"/>
      <c r="U822" s="396"/>
      <c r="V822" s="396"/>
      <c r="W822" s="396"/>
      <c r="X822" s="396"/>
      <c r="Y822" s="396"/>
      <c r="Z822" s="396"/>
      <c r="AA822" s="396"/>
      <c r="AB822" s="396"/>
      <c r="AC822" s="396"/>
      <c r="AD822" s="396"/>
      <c r="AE822" s="396"/>
      <c r="AF822" s="396"/>
      <c r="AG822" s="396"/>
      <c r="AH822" s="396"/>
      <c r="AI822" s="396"/>
      <c r="AJ822" s="396"/>
      <c r="AK822" s="396"/>
    </row>
    <row r="823" spans="5:37">
      <c r="E823" s="395"/>
      <c r="F823" s="396"/>
      <c r="G823" s="396"/>
      <c r="H823" s="396"/>
      <c r="I823" s="396"/>
      <c r="J823" s="396"/>
      <c r="L823" s="396"/>
      <c r="M823" s="396"/>
      <c r="N823" s="396"/>
      <c r="O823" s="396"/>
      <c r="P823" s="396"/>
      <c r="Q823" s="396"/>
      <c r="R823" s="396"/>
      <c r="S823" s="396"/>
      <c r="T823" s="396"/>
      <c r="U823" s="396"/>
      <c r="V823" s="396"/>
      <c r="W823" s="396"/>
      <c r="X823" s="396"/>
      <c r="Y823" s="396"/>
      <c r="Z823" s="396"/>
      <c r="AA823" s="396"/>
      <c r="AB823" s="396"/>
      <c r="AC823" s="396"/>
      <c r="AD823" s="396"/>
      <c r="AE823" s="396"/>
      <c r="AF823" s="396"/>
      <c r="AG823" s="396"/>
      <c r="AH823" s="396"/>
      <c r="AI823" s="396"/>
      <c r="AJ823" s="396"/>
      <c r="AK823" s="396"/>
    </row>
    <row r="824" spans="5:37">
      <c r="E824" s="395"/>
      <c r="F824" s="396"/>
      <c r="G824" s="396"/>
      <c r="H824" s="396"/>
      <c r="I824" s="396"/>
      <c r="J824" s="396"/>
      <c r="L824" s="396"/>
      <c r="M824" s="396"/>
      <c r="N824" s="396"/>
      <c r="O824" s="396"/>
      <c r="P824" s="396"/>
      <c r="Q824" s="396"/>
      <c r="R824" s="396"/>
      <c r="S824" s="396"/>
      <c r="T824" s="396"/>
      <c r="U824" s="396"/>
      <c r="V824" s="396"/>
      <c r="W824" s="396"/>
      <c r="X824" s="396"/>
      <c r="Y824" s="396"/>
      <c r="Z824" s="396"/>
      <c r="AA824" s="396"/>
      <c r="AB824" s="396"/>
      <c r="AC824" s="396"/>
      <c r="AD824" s="396"/>
      <c r="AE824" s="396"/>
      <c r="AF824" s="396"/>
      <c r="AG824" s="396"/>
      <c r="AH824" s="396"/>
      <c r="AI824" s="396"/>
      <c r="AJ824" s="396"/>
      <c r="AK824" s="396"/>
    </row>
    <row r="825" spans="5:37">
      <c r="E825" s="395"/>
      <c r="F825" s="396"/>
      <c r="G825" s="396"/>
      <c r="H825" s="396"/>
      <c r="I825" s="396"/>
      <c r="J825" s="396"/>
      <c r="L825" s="396"/>
      <c r="M825" s="396"/>
      <c r="N825" s="396"/>
      <c r="O825" s="396"/>
      <c r="P825" s="396"/>
      <c r="Q825" s="396"/>
      <c r="R825" s="396"/>
      <c r="S825" s="396"/>
      <c r="T825" s="396"/>
      <c r="U825" s="396"/>
      <c r="V825" s="396"/>
      <c r="W825" s="396"/>
      <c r="X825" s="396"/>
      <c r="Y825" s="396"/>
      <c r="Z825" s="396"/>
      <c r="AA825" s="396"/>
      <c r="AB825" s="396"/>
      <c r="AC825" s="396"/>
      <c r="AD825" s="396"/>
      <c r="AE825" s="396"/>
      <c r="AF825" s="396"/>
      <c r="AG825" s="396"/>
      <c r="AH825" s="396"/>
      <c r="AI825" s="396"/>
      <c r="AJ825" s="396"/>
      <c r="AK825" s="396"/>
    </row>
    <row r="826" spans="5:37">
      <c r="E826" s="395"/>
      <c r="F826" s="396"/>
      <c r="G826" s="396"/>
      <c r="H826" s="396"/>
      <c r="I826" s="396"/>
      <c r="J826" s="396"/>
      <c r="L826" s="396"/>
      <c r="M826" s="396"/>
      <c r="N826" s="396"/>
      <c r="O826" s="396"/>
      <c r="P826" s="396"/>
      <c r="Q826" s="396"/>
      <c r="R826" s="396"/>
      <c r="S826" s="396"/>
      <c r="T826" s="396"/>
      <c r="U826" s="396"/>
      <c r="V826" s="396"/>
      <c r="W826" s="396"/>
      <c r="X826" s="396"/>
      <c r="Y826" s="396"/>
      <c r="Z826" s="396"/>
      <c r="AA826" s="396"/>
      <c r="AB826" s="396"/>
      <c r="AC826" s="396"/>
      <c r="AD826" s="396"/>
      <c r="AE826" s="396"/>
      <c r="AF826" s="396"/>
      <c r="AG826" s="396"/>
      <c r="AH826" s="396"/>
      <c r="AI826" s="396"/>
      <c r="AJ826" s="396"/>
      <c r="AK826" s="396"/>
    </row>
    <row r="827" spans="5:37">
      <c r="E827" s="395"/>
      <c r="F827" s="396"/>
      <c r="G827" s="396"/>
      <c r="H827" s="396"/>
      <c r="I827" s="396"/>
      <c r="J827" s="396"/>
      <c r="L827" s="396"/>
      <c r="M827" s="396"/>
      <c r="N827" s="396"/>
      <c r="O827" s="396"/>
      <c r="P827" s="396"/>
      <c r="Q827" s="396"/>
      <c r="R827" s="396"/>
      <c r="S827" s="396"/>
      <c r="T827" s="396"/>
      <c r="U827" s="396"/>
      <c r="V827" s="396"/>
      <c r="W827" s="396"/>
      <c r="X827" s="396"/>
      <c r="Y827" s="396"/>
      <c r="Z827" s="396"/>
      <c r="AA827" s="396"/>
      <c r="AB827" s="396"/>
      <c r="AC827" s="396"/>
      <c r="AD827" s="396"/>
      <c r="AE827" s="396"/>
      <c r="AF827" s="396"/>
      <c r="AG827" s="396"/>
      <c r="AH827" s="396"/>
      <c r="AI827" s="396"/>
      <c r="AJ827" s="396"/>
      <c r="AK827" s="396"/>
    </row>
    <row r="828" spans="5:37">
      <c r="E828" s="395"/>
      <c r="F828" s="396"/>
      <c r="G828" s="396"/>
      <c r="H828" s="396"/>
      <c r="I828" s="396"/>
      <c r="J828" s="396"/>
      <c r="L828" s="396"/>
      <c r="M828" s="396"/>
      <c r="N828" s="396"/>
      <c r="O828" s="396"/>
      <c r="P828" s="396"/>
      <c r="Q828" s="396"/>
      <c r="R828" s="396"/>
      <c r="S828" s="396"/>
      <c r="T828" s="396"/>
      <c r="U828" s="396"/>
      <c r="V828" s="396"/>
      <c r="W828" s="396"/>
      <c r="X828" s="396"/>
      <c r="Y828" s="396"/>
      <c r="Z828" s="396"/>
      <c r="AA828" s="396"/>
      <c r="AB828" s="396"/>
      <c r="AC828" s="396"/>
      <c r="AD828" s="396"/>
      <c r="AE828" s="396"/>
      <c r="AF828" s="396"/>
      <c r="AG828" s="396"/>
      <c r="AH828" s="396"/>
      <c r="AI828" s="396"/>
      <c r="AJ828" s="396"/>
      <c r="AK828" s="396"/>
    </row>
    <row r="829" spans="5:37">
      <c r="E829" s="395"/>
      <c r="F829" s="396"/>
      <c r="G829" s="396"/>
      <c r="H829" s="396"/>
      <c r="I829" s="396"/>
      <c r="J829" s="396"/>
      <c r="L829" s="396"/>
      <c r="M829" s="396"/>
      <c r="N829" s="396"/>
      <c r="O829" s="396"/>
      <c r="P829" s="396"/>
      <c r="Q829" s="396"/>
      <c r="R829" s="396"/>
      <c r="S829" s="396"/>
      <c r="T829" s="396"/>
      <c r="U829" s="396"/>
      <c r="V829" s="396"/>
      <c r="W829" s="396"/>
      <c r="X829" s="396"/>
      <c r="Y829" s="396"/>
      <c r="Z829" s="396"/>
      <c r="AA829" s="396"/>
      <c r="AB829" s="396"/>
      <c r="AC829" s="396"/>
      <c r="AD829" s="396"/>
      <c r="AE829" s="396"/>
      <c r="AF829" s="396"/>
      <c r="AG829" s="396"/>
      <c r="AH829" s="396"/>
      <c r="AI829" s="396"/>
      <c r="AJ829" s="396"/>
      <c r="AK829" s="396"/>
    </row>
    <row r="830" spans="5:37">
      <c r="E830" s="395"/>
      <c r="F830" s="396"/>
      <c r="G830" s="396"/>
      <c r="H830" s="396"/>
      <c r="I830" s="396"/>
      <c r="J830" s="396"/>
      <c r="L830" s="396"/>
      <c r="M830" s="396"/>
      <c r="N830" s="396"/>
      <c r="O830" s="396"/>
      <c r="P830" s="396"/>
      <c r="Q830" s="396"/>
      <c r="R830" s="396"/>
      <c r="S830" s="396"/>
      <c r="T830" s="396"/>
      <c r="U830" s="396"/>
      <c r="V830" s="396"/>
      <c r="W830" s="396"/>
      <c r="X830" s="396"/>
      <c r="Y830" s="396"/>
      <c r="Z830" s="396"/>
      <c r="AA830" s="396"/>
      <c r="AB830" s="396"/>
      <c r="AC830" s="396"/>
      <c r="AD830" s="396"/>
      <c r="AE830" s="396"/>
      <c r="AF830" s="396"/>
      <c r="AG830" s="396"/>
      <c r="AH830" s="396"/>
      <c r="AI830" s="396"/>
      <c r="AJ830" s="396"/>
      <c r="AK830" s="396"/>
    </row>
    <row r="831" spans="5:37">
      <c r="E831" s="395"/>
      <c r="F831" s="396"/>
      <c r="G831" s="396"/>
      <c r="H831" s="396"/>
      <c r="I831" s="396"/>
      <c r="J831" s="396"/>
      <c r="L831" s="396"/>
      <c r="M831" s="396"/>
      <c r="N831" s="396"/>
      <c r="O831" s="396"/>
      <c r="P831" s="396"/>
      <c r="Q831" s="396"/>
      <c r="R831" s="396"/>
      <c r="S831" s="396"/>
      <c r="T831" s="396"/>
      <c r="U831" s="396"/>
      <c r="V831" s="396"/>
      <c r="W831" s="396"/>
      <c r="X831" s="396"/>
      <c r="Y831" s="396"/>
      <c r="Z831" s="396"/>
      <c r="AA831" s="396"/>
      <c r="AB831" s="396"/>
      <c r="AC831" s="396"/>
      <c r="AD831" s="396"/>
      <c r="AE831" s="396"/>
      <c r="AF831" s="396"/>
      <c r="AG831" s="396"/>
      <c r="AH831" s="396"/>
      <c r="AI831" s="396"/>
      <c r="AJ831" s="396"/>
      <c r="AK831" s="396"/>
    </row>
    <row r="832" spans="5:37">
      <c r="E832" s="395"/>
      <c r="F832" s="396"/>
      <c r="G832" s="396"/>
      <c r="H832" s="396"/>
      <c r="I832" s="396"/>
      <c r="J832" s="396"/>
      <c r="L832" s="396"/>
      <c r="M832" s="396"/>
      <c r="N832" s="396"/>
      <c r="O832" s="396"/>
      <c r="P832" s="396"/>
      <c r="Q832" s="396"/>
      <c r="R832" s="396"/>
      <c r="S832" s="396"/>
      <c r="T832" s="396"/>
      <c r="U832" s="396"/>
      <c r="V832" s="396"/>
      <c r="W832" s="396"/>
      <c r="X832" s="396"/>
      <c r="Y832" s="396"/>
      <c r="Z832" s="396"/>
      <c r="AA832" s="396"/>
      <c r="AB832" s="396"/>
      <c r="AC832" s="396"/>
      <c r="AD832" s="396"/>
      <c r="AE832" s="396"/>
      <c r="AF832" s="396"/>
      <c r="AG832" s="396"/>
      <c r="AH832" s="396"/>
      <c r="AI832" s="396"/>
      <c r="AJ832" s="396"/>
      <c r="AK832" s="396"/>
    </row>
    <row r="833" spans="5:37">
      <c r="E833" s="395"/>
      <c r="F833" s="396"/>
      <c r="G833" s="396"/>
      <c r="H833" s="396"/>
      <c r="I833" s="396"/>
      <c r="J833" s="396"/>
      <c r="L833" s="396"/>
      <c r="M833" s="396"/>
      <c r="N833" s="396"/>
      <c r="O833" s="396"/>
      <c r="P833" s="396"/>
      <c r="Q833" s="396"/>
      <c r="R833" s="396"/>
      <c r="S833" s="396"/>
      <c r="T833" s="396"/>
      <c r="U833" s="396"/>
      <c r="V833" s="396"/>
      <c r="W833" s="396"/>
      <c r="X833" s="396"/>
      <c r="Y833" s="396"/>
      <c r="Z833" s="396"/>
      <c r="AA833" s="396"/>
      <c r="AB833" s="396"/>
      <c r="AC833" s="396"/>
      <c r="AD833" s="396"/>
      <c r="AE833" s="396"/>
      <c r="AF833" s="396"/>
      <c r="AG833" s="396"/>
      <c r="AH833" s="396"/>
      <c r="AI833" s="396"/>
      <c r="AJ833" s="396"/>
      <c r="AK833" s="396"/>
    </row>
    <row r="834" spans="5:37">
      <c r="E834" s="395"/>
      <c r="F834" s="396"/>
      <c r="G834" s="396"/>
      <c r="H834" s="396"/>
      <c r="I834" s="396"/>
      <c r="J834" s="396"/>
      <c r="L834" s="396"/>
      <c r="M834" s="396"/>
      <c r="N834" s="396"/>
      <c r="O834" s="396"/>
      <c r="P834" s="396"/>
      <c r="Q834" s="396"/>
      <c r="R834" s="396"/>
      <c r="S834" s="396"/>
      <c r="T834" s="396"/>
      <c r="U834" s="396"/>
      <c r="V834" s="396"/>
      <c r="W834" s="396"/>
      <c r="X834" s="396"/>
      <c r="Y834" s="396"/>
      <c r="Z834" s="396"/>
      <c r="AA834" s="396"/>
      <c r="AB834" s="396"/>
      <c r="AC834" s="396"/>
      <c r="AD834" s="396"/>
      <c r="AE834" s="396"/>
      <c r="AF834" s="396"/>
      <c r="AG834" s="396"/>
      <c r="AH834" s="396"/>
      <c r="AI834" s="396"/>
      <c r="AJ834" s="396"/>
      <c r="AK834" s="396"/>
    </row>
    <row r="835" spans="5:37">
      <c r="E835" s="395"/>
      <c r="F835" s="396"/>
      <c r="G835" s="396"/>
      <c r="H835" s="396"/>
      <c r="I835" s="396"/>
      <c r="J835" s="396"/>
      <c r="L835" s="396"/>
      <c r="M835" s="396"/>
      <c r="N835" s="396"/>
      <c r="O835" s="396"/>
      <c r="P835" s="396"/>
      <c r="Q835" s="396"/>
      <c r="R835" s="396"/>
      <c r="S835" s="396"/>
      <c r="T835" s="396"/>
      <c r="U835" s="396"/>
      <c r="V835" s="396"/>
      <c r="W835" s="396"/>
      <c r="X835" s="396"/>
      <c r="Y835" s="396"/>
      <c r="Z835" s="396"/>
      <c r="AA835" s="396"/>
      <c r="AB835" s="396"/>
      <c r="AC835" s="396"/>
      <c r="AD835" s="396"/>
      <c r="AE835" s="396"/>
      <c r="AF835" s="396"/>
      <c r="AG835" s="396"/>
      <c r="AH835" s="396"/>
      <c r="AI835" s="396"/>
      <c r="AJ835" s="396"/>
      <c r="AK835" s="396"/>
    </row>
    <row r="836" spans="5:37">
      <c r="E836" s="395"/>
      <c r="F836" s="396"/>
      <c r="G836" s="396"/>
      <c r="H836" s="396"/>
      <c r="I836" s="396"/>
      <c r="J836" s="396"/>
      <c r="L836" s="396"/>
      <c r="M836" s="396"/>
      <c r="N836" s="396"/>
      <c r="O836" s="396"/>
      <c r="P836" s="396"/>
      <c r="Q836" s="396"/>
      <c r="R836" s="396"/>
      <c r="S836" s="396"/>
      <c r="T836" s="396"/>
      <c r="U836" s="396"/>
      <c r="V836" s="396"/>
      <c r="W836" s="396"/>
      <c r="X836" s="396"/>
      <c r="Y836" s="396"/>
      <c r="Z836" s="396"/>
      <c r="AA836" s="396"/>
      <c r="AB836" s="396"/>
      <c r="AC836" s="396"/>
      <c r="AD836" s="396"/>
      <c r="AE836" s="396"/>
      <c r="AF836" s="396"/>
      <c r="AG836" s="396"/>
      <c r="AH836" s="396"/>
      <c r="AI836" s="396"/>
      <c r="AJ836" s="396"/>
      <c r="AK836" s="396"/>
    </row>
    <row r="837" spans="5:37">
      <c r="E837" s="395"/>
      <c r="F837" s="396"/>
      <c r="G837" s="396"/>
      <c r="H837" s="396"/>
      <c r="I837" s="396"/>
      <c r="J837" s="396"/>
      <c r="L837" s="396"/>
      <c r="M837" s="396"/>
      <c r="N837" s="396"/>
      <c r="O837" s="396"/>
      <c r="P837" s="396"/>
      <c r="Q837" s="396"/>
      <c r="R837" s="396"/>
      <c r="S837" s="396"/>
      <c r="T837" s="396"/>
      <c r="U837" s="396"/>
      <c r="V837" s="396"/>
      <c r="W837" s="396"/>
      <c r="X837" s="396"/>
      <c r="Y837" s="396"/>
      <c r="Z837" s="396"/>
      <c r="AA837" s="396"/>
      <c r="AB837" s="396"/>
      <c r="AC837" s="396"/>
      <c r="AD837" s="396"/>
      <c r="AE837" s="396"/>
      <c r="AF837" s="396"/>
      <c r="AG837" s="396"/>
      <c r="AH837" s="396"/>
      <c r="AI837" s="396"/>
      <c r="AJ837" s="396"/>
      <c r="AK837" s="396"/>
    </row>
    <row r="838" spans="5:37">
      <c r="E838" s="395"/>
      <c r="F838" s="396"/>
      <c r="G838" s="396"/>
      <c r="H838" s="396"/>
      <c r="I838" s="396"/>
      <c r="J838" s="396"/>
      <c r="L838" s="396"/>
      <c r="M838" s="396"/>
      <c r="N838" s="396"/>
      <c r="O838" s="396"/>
      <c r="P838" s="396"/>
      <c r="Q838" s="396"/>
      <c r="R838" s="396"/>
      <c r="S838" s="396"/>
      <c r="T838" s="396"/>
      <c r="U838" s="396"/>
      <c r="V838" s="396"/>
      <c r="W838" s="396"/>
      <c r="X838" s="396"/>
      <c r="Y838" s="396"/>
      <c r="Z838" s="396"/>
      <c r="AA838" s="396"/>
      <c r="AB838" s="396"/>
      <c r="AC838" s="396"/>
      <c r="AD838" s="396"/>
      <c r="AE838" s="396"/>
      <c r="AF838" s="396"/>
      <c r="AG838" s="396"/>
      <c r="AH838" s="396"/>
      <c r="AI838" s="396"/>
      <c r="AJ838" s="396"/>
      <c r="AK838" s="396"/>
    </row>
    <row r="839" spans="5:37">
      <c r="E839" s="395"/>
      <c r="F839" s="396"/>
      <c r="G839" s="396"/>
      <c r="H839" s="396"/>
      <c r="I839" s="396"/>
      <c r="J839" s="396"/>
      <c r="L839" s="396"/>
      <c r="M839" s="396"/>
      <c r="N839" s="396"/>
      <c r="O839" s="396"/>
      <c r="P839" s="396"/>
      <c r="Q839" s="396"/>
      <c r="R839" s="396"/>
      <c r="S839" s="396"/>
      <c r="T839" s="396"/>
      <c r="U839" s="396"/>
      <c r="V839" s="396"/>
      <c r="W839" s="396"/>
      <c r="X839" s="396"/>
      <c r="Y839" s="396"/>
      <c r="Z839" s="396"/>
      <c r="AA839" s="396"/>
      <c r="AB839" s="396"/>
      <c r="AC839" s="396"/>
      <c r="AD839" s="396"/>
      <c r="AE839" s="396"/>
      <c r="AF839" s="396"/>
      <c r="AG839" s="396"/>
      <c r="AH839" s="396"/>
      <c r="AI839" s="396"/>
      <c r="AJ839" s="396"/>
      <c r="AK839" s="396"/>
    </row>
    <row r="840" spans="5:37">
      <c r="E840" s="395"/>
      <c r="F840" s="396"/>
      <c r="G840" s="396"/>
      <c r="H840" s="396"/>
      <c r="I840" s="396"/>
      <c r="J840" s="396"/>
      <c r="L840" s="396"/>
      <c r="M840" s="396"/>
      <c r="N840" s="396"/>
      <c r="O840" s="396"/>
      <c r="P840" s="396"/>
      <c r="Q840" s="396"/>
      <c r="R840" s="396"/>
      <c r="S840" s="396"/>
      <c r="T840" s="396"/>
      <c r="U840" s="396"/>
      <c r="V840" s="396"/>
      <c r="W840" s="396"/>
      <c r="X840" s="396"/>
      <c r="Y840" s="396"/>
      <c r="Z840" s="396"/>
      <c r="AA840" s="396"/>
      <c r="AB840" s="396"/>
      <c r="AC840" s="396"/>
      <c r="AD840" s="396"/>
      <c r="AE840" s="396"/>
      <c r="AF840" s="396"/>
      <c r="AG840" s="396"/>
      <c r="AH840" s="396"/>
      <c r="AI840" s="396"/>
      <c r="AJ840" s="396"/>
      <c r="AK840" s="396"/>
    </row>
    <row r="841" spans="5:37">
      <c r="E841" s="395"/>
      <c r="F841" s="396"/>
      <c r="G841" s="396"/>
      <c r="H841" s="396"/>
      <c r="I841" s="396"/>
      <c r="J841" s="396"/>
      <c r="L841" s="396"/>
      <c r="M841" s="396"/>
      <c r="N841" s="396"/>
      <c r="O841" s="396"/>
      <c r="P841" s="396"/>
      <c r="Q841" s="396"/>
      <c r="R841" s="396"/>
      <c r="S841" s="396"/>
      <c r="T841" s="396"/>
      <c r="U841" s="396"/>
      <c r="V841" s="396"/>
      <c r="W841" s="396"/>
      <c r="X841" s="396"/>
      <c r="Y841" s="396"/>
      <c r="Z841" s="396"/>
      <c r="AA841" s="396"/>
      <c r="AB841" s="396"/>
      <c r="AC841" s="396"/>
      <c r="AD841" s="396"/>
      <c r="AE841" s="396"/>
      <c r="AF841" s="396"/>
      <c r="AG841" s="396"/>
      <c r="AH841" s="396"/>
      <c r="AI841" s="396"/>
      <c r="AJ841" s="396"/>
      <c r="AK841" s="396"/>
    </row>
    <row r="842" spans="5:37">
      <c r="E842" s="395"/>
      <c r="F842" s="396"/>
      <c r="G842" s="396"/>
      <c r="H842" s="396"/>
      <c r="I842" s="396"/>
      <c r="J842" s="396"/>
      <c r="L842" s="396"/>
      <c r="M842" s="396"/>
      <c r="N842" s="396"/>
      <c r="O842" s="396"/>
      <c r="P842" s="396"/>
      <c r="Q842" s="396"/>
      <c r="R842" s="396"/>
      <c r="S842" s="396"/>
      <c r="T842" s="396"/>
      <c r="U842" s="396"/>
      <c r="V842" s="396"/>
      <c r="W842" s="396"/>
      <c r="X842" s="396"/>
      <c r="Y842" s="396"/>
      <c r="Z842" s="396"/>
      <c r="AA842" s="396"/>
      <c r="AB842" s="396"/>
      <c r="AC842" s="396"/>
      <c r="AD842" s="396"/>
      <c r="AE842" s="396"/>
      <c r="AF842" s="396"/>
      <c r="AG842" s="396"/>
      <c r="AH842" s="396"/>
      <c r="AI842" s="396"/>
      <c r="AJ842" s="396"/>
      <c r="AK842" s="396"/>
    </row>
    <row r="843" spans="5:37">
      <c r="E843" s="395"/>
      <c r="F843" s="396"/>
      <c r="G843" s="396"/>
      <c r="H843" s="396"/>
      <c r="I843" s="396"/>
      <c r="J843" s="396"/>
      <c r="L843" s="396"/>
      <c r="M843" s="396"/>
      <c r="N843" s="396"/>
      <c r="O843" s="396"/>
      <c r="P843" s="396"/>
      <c r="Q843" s="396"/>
      <c r="R843" s="396"/>
      <c r="S843" s="396"/>
      <c r="T843" s="396"/>
      <c r="U843" s="396"/>
      <c r="V843" s="396"/>
      <c r="W843" s="396"/>
      <c r="X843" s="396"/>
      <c r="Y843" s="396"/>
      <c r="Z843" s="396"/>
      <c r="AA843" s="396"/>
      <c r="AB843" s="396"/>
      <c r="AC843" s="396"/>
      <c r="AD843" s="396"/>
      <c r="AE843" s="396"/>
      <c r="AF843" s="396"/>
      <c r="AG843" s="396"/>
      <c r="AH843" s="396"/>
      <c r="AI843" s="396"/>
      <c r="AJ843" s="396"/>
      <c r="AK843" s="396"/>
    </row>
    <row r="844" spans="5:37">
      <c r="E844" s="395"/>
      <c r="F844" s="396"/>
      <c r="G844" s="396"/>
      <c r="H844" s="396"/>
      <c r="I844" s="396"/>
      <c r="J844" s="396"/>
      <c r="L844" s="396"/>
      <c r="M844" s="396"/>
      <c r="N844" s="396"/>
      <c r="O844" s="396"/>
      <c r="P844" s="396"/>
      <c r="Q844" s="396"/>
      <c r="R844" s="396"/>
      <c r="S844" s="396"/>
      <c r="T844" s="396"/>
      <c r="U844" s="396"/>
      <c r="V844" s="396"/>
      <c r="W844" s="396"/>
      <c r="X844" s="396"/>
      <c r="Y844" s="396"/>
      <c r="Z844" s="396"/>
      <c r="AA844" s="396"/>
      <c r="AB844" s="396"/>
      <c r="AC844" s="396"/>
      <c r="AD844" s="396"/>
      <c r="AE844" s="396"/>
      <c r="AF844" s="396"/>
      <c r="AG844" s="396"/>
      <c r="AH844" s="396"/>
      <c r="AI844" s="396"/>
      <c r="AJ844" s="396"/>
      <c r="AK844" s="396"/>
    </row>
    <row r="845" spans="5:37">
      <c r="E845" s="395"/>
      <c r="F845" s="396"/>
      <c r="G845" s="396"/>
      <c r="H845" s="396"/>
      <c r="I845" s="396"/>
      <c r="J845" s="396"/>
      <c r="L845" s="396"/>
      <c r="M845" s="396"/>
      <c r="N845" s="396"/>
      <c r="O845" s="396"/>
      <c r="P845" s="396"/>
      <c r="Q845" s="396"/>
      <c r="R845" s="396"/>
      <c r="S845" s="396"/>
      <c r="T845" s="396"/>
      <c r="U845" s="396"/>
      <c r="V845" s="396"/>
      <c r="W845" s="396"/>
      <c r="X845" s="396"/>
      <c r="Y845" s="396"/>
      <c r="Z845" s="396"/>
      <c r="AA845" s="396"/>
      <c r="AB845" s="396"/>
      <c r="AC845" s="396"/>
      <c r="AD845" s="396"/>
      <c r="AE845" s="396"/>
      <c r="AF845" s="396"/>
      <c r="AG845" s="396"/>
      <c r="AH845" s="396"/>
      <c r="AI845" s="396"/>
      <c r="AJ845" s="396"/>
      <c r="AK845" s="396"/>
    </row>
    <row r="846" spans="5:37">
      <c r="E846" s="395"/>
      <c r="F846" s="396"/>
      <c r="G846" s="396"/>
      <c r="H846" s="396"/>
      <c r="I846" s="396"/>
      <c r="J846" s="396"/>
      <c r="L846" s="396"/>
      <c r="M846" s="396"/>
      <c r="N846" s="396"/>
      <c r="O846" s="396"/>
      <c r="P846" s="396"/>
      <c r="Q846" s="396"/>
      <c r="R846" s="396"/>
      <c r="S846" s="396"/>
      <c r="T846" s="396"/>
      <c r="U846" s="396"/>
      <c r="V846" s="396"/>
      <c r="W846" s="396"/>
      <c r="X846" s="396"/>
      <c r="Y846" s="396"/>
      <c r="Z846" s="396"/>
      <c r="AA846" s="396"/>
      <c r="AB846" s="396"/>
      <c r="AC846" s="396"/>
      <c r="AD846" s="396"/>
      <c r="AE846" s="396"/>
      <c r="AF846" s="396"/>
      <c r="AG846" s="396"/>
      <c r="AH846" s="396"/>
      <c r="AI846" s="396"/>
      <c r="AJ846" s="396"/>
      <c r="AK846" s="396"/>
    </row>
    <row r="847" spans="5:37">
      <c r="E847" s="395"/>
      <c r="F847" s="396"/>
      <c r="G847" s="396"/>
      <c r="H847" s="396"/>
      <c r="I847" s="396"/>
      <c r="J847" s="396"/>
      <c r="L847" s="396"/>
      <c r="M847" s="396"/>
      <c r="N847" s="396"/>
      <c r="O847" s="396"/>
      <c r="P847" s="396"/>
      <c r="Q847" s="396"/>
      <c r="R847" s="396"/>
      <c r="S847" s="396"/>
      <c r="T847" s="396"/>
      <c r="U847" s="396"/>
      <c r="V847" s="396"/>
      <c r="W847" s="396"/>
      <c r="X847" s="396"/>
      <c r="Y847" s="396"/>
      <c r="Z847" s="396"/>
      <c r="AA847" s="396"/>
      <c r="AB847" s="396"/>
      <c r="AC847" s="396"/>
      <c r="AD847" s="396"/>
      <c r="AE847" s="396"/>
      <c r="AF847" s="396"/>
      <c r="AG847" s="396"/>
      <c r="AH847" s="396"/>
      <c r="AI847" s="396"/>
      <c r="AJ847" s="396"/>
      <c r="AK847" s="396"/>
    </row>
    <row r="848" spans="5:37">
      <c r="E848" s="395"/>
      <c r="F848" s="396"/>
      <c r="G848" s="396"/>
      <c r="H848" s="396"/>
      <c r="I848" s="396"/>
      <c r="J848" s="396"/>
      <c r="L848" s="396"/>
      <c r="M848" s="396"/>
      <c r="N848" s="396"/>
      <c r="O848" s="396"/>
      <c r="P848" s="396"/>
      <c r="Q848" s="396"/>
      <c r="R848" s="396"/>
      <c r="S848" s="396"/>
      <c r="T848" s="396"/>
      <c r="U848" s="396"/>
      <c r="V848" s="396"/>
      <c r="W848" s="396"/>
      <c r="X848" s="396"/>
      <c r="Y848" s="396"/>
      <c r="Z848" s="396"/>
      <c r="AA848" s="396"/>
      <c r="AB848" s="396"/>
      <c r="AC848" s="396"/>
      <c r="AD848" s="396"/>
      <c r="AE848" s="396"/>
      <c r="AF848" s="396"/>
      <c r="AG848" s="396"/>
      <c r="AH848" s="396"/>
      <c r="AI848" s="396"/>
      <c r="AJ848" s="396"/>
      <c r="AK848" s="396"/>
    </row>
    <row r="849" spans="5:37">
      <c r="E849" s="395"/>
      <c r="F849" s="396"/>
      <c r="G849" s="396"/>
      <c r="H849" s="396"/>
      <c r="I849" s="396"/>
      <c r="J849" s="396"/>
      <c r="L849" s="396"/>
      <c r="M849" s="396"/>
      <c r="N849" s="396"/>
      <c r="O849" s="396"/>
      <c r="P849" s="396"/>
      <c r="Q849" s="396"/>
      <c r="R849" s="396"/>
      <c r="S849" s="396"/>
      <c r="T849" s="396"/>
      <c r="U849" s="396"/>
      <c r="V849" s="396"/>
      <c r="W849" s="396"/>
      <c r="X849" s="396"/>
      <c r="Y849" s="396"/>
      <c r="Z849" s="396"/>
      <c r="AA849" s="396"/>
      <c r="AB849" s="396"/>
      <c r="AC849" s="396"/>
      <c r="AD849" s="396"/>
      <c r="AE849" s="396"/>
      <c r="AF849" s="396"/>
      <c r="AG849" s="396"/>
      <c r="AH849" s="396"/>
      <c r="AI849" s="396"/>
      <c r="AJ849" s="396"/>
      <c r="AK849" s="396"/>
    </row>
    <row r="850" spans="5:37">
      <c r="E850" s="395"/>
      <c r="F850" s="396"/>
      <c r="G850" s="396"/>
      <c r="H850" s="396"/>
      <c r="I850" s="396"/>
      <c r="J850" s="396"/>
      <c r="L850" s="396"/>
      <c r="M850" s="396"/>
      <c r="N850" s="396"/>
      <c r="O850" s="396"/>
      <c r="P850" s="396"/>
      <c r="Q850" s="396"/>
      <c r="R850" s="396"/>
      <c r="S850" s="396"/>
      <c r="T850" s="396"/>
      <c r="U850" s="396"/>
      <c r="V850" s="396"/>
      <c r="W850" s="396"/>
      <c r="X850" s="396"/>
      <c r="Y850" s="396"/>
      <c r="Z850" s="396"/>
      <c r="AA850" s="396"/>
      <c r="AB850" s="396"/>
      <c r="AC850" s="396"/>
      <c r="AD850" s="396"/>
      <c r="AE850" s="396"/>
      <c r="AF850" s="396"/>
      <c r="AG850" s="396"/>
      <c r="AH850" s="396"/>
      <c r="AI850" s="396"/>
      <c r="AJ850" s="396"/>
      <c r="AK850" s="396"/>
    </row>
    <row r="851" spans="5:37">
      <c r="E851" s="395"/>
      <c r="F851" s="396"/>
      <c r="G851" s="396"/>
      <c r="H851" s="396"/>
      <c r="I851" s="396"/>
      <c r="J851" s="396"/>
      <c r="L851" s="396"/>
      <c r="M851" s="396"/>
      <c r="N851" s="396"/>
      <c r="O851" s="396"/>
      <c r="P851" s="396"/>
      <c r="Q851" s="396"/>
      <c r="R851" s="396"/>
      <c r="S851" s="396"/>
      <c r="T851" s="396"/>
      <c r="U851" s="396"/>
      <c r="V851" s="396"/>
      <c r="W851" s="396"/>
      <c r="X851" s="396"/>
      <c r="Y851" s="396"/>
      <c r="Z851" s="396"/>
      <c r="AA851" s="396"/>
      <c r="AB851" s="396"/>
      <c r="AC851" s="396"/>
      <c r="AD851" s="396"/>
      <c r="AE851" s="396"/>
      <c r="AF851" s="396"/>
      <c r="AG851" s="396"/>
      <c r="AH851" s="396"/>
      <c r="AI851" s="396"/>
      <c r="AJ851" s="396"/>
      <c r="AK851" s="396"/>
    </row>
    <row r="852" spans="5:37">
      <c r="E852" s="395"/>
      <c r="F852" s="396"/>
      <c r="G852" s="396"/>
      <c r="H852" s="396"/>
      <c r="I852" s="396"/>
      <c r="J852" s="396"/>
      <c r="L852" s="396"/>
      <c r="M852" s="396"/>
      <c r="N852" s="396"/>
      <c r="O852" s="396"/>
      <c r="P852" s="396"/>
      <c r="Q852" s="396"/>
      <c r="R852" s="396"/>
      <c r="S852" s="396"/>
      <c r="T852" s="396"/>
      <c r="U852" s="396"/>
      <c r="V852" s="396"/>
      <c r="W852" s="396"/>
      <c r="X852" s="396"/>
      <c r="Y852" s="396"/>
      <c r="Z852" s="396"/>
      <c r="AA852" s="396"/>
      <c r="AB852" s="396"/>
      <c r="AC852" s="396"/>
      <c r="AD852" s="396"/>
      <c r="AE852" s="396"/>
      <c r="AF852" s="396"/>
      <c r="AG852" s="396"/>
      <c r="AH852" s="396"/>
      <c r="AI852" s="396"/>
      <c r="AJ852" s="396"/>
      <c r="AK852" s="396"/>
    </row>
    <row r="853" spans="5:37">
      <c r="E853" s="395"/>
      <c r="F853" s="396"/>
      <c r="G853" s="396"/>
      <c r="H853" s="396"/>
      <c r="I853" s="396"/>
      <c r="J853" s="396"/>
      <c r="L853" s="396"/>
      <c r="M853" s="396"/>
      <c r="N853" s="396"/>
      <c r="O853" s="396"/>
      <c r="P853" s="396"/>
      <c r="Q853" s="396"/>
      <c r="R853" s="396"/>
      <c r="S853" s="396"/>
      <c r="T853" s="396"/>
      <c r="U853" s="396"/>
      <c r="V853" s="396"/>
      <c r="W853" s="396"/>
      <c r="X853" s="396"/>
      <c r="Y853" s="396"/>
      <c r="Z853" s="396"/>
      <c r="AA853" s="396"/>
      <c r="AB853" s="396"/>
      <c r="AC853" s="396"/>
      <c r="AD853" s="396"/>
      <c r="AE853" s="396"/>
      <c r="AF853" s="396"/>
      <c r="AG853" s="396"/>
      <c r="AH853" s="396"/>
      <c r="AI853" s="396"/>
      <c r="AJ853" s="396"/>
      <c r="AK853" s="396"/>
    </row>
    <row r="854" spans="5:37">
      <c r="E854" s="395"/>
      <c r="F854" s="396"/>
      <c r="G854" s="396"/>
      <c r="H854" s="396"/>
      <c r="I854" s="396"/>
      <c r="J854" s="396"/>
      <c r="L854" s="396"/>
      <c r="M854" s="396"/>
      <c r="N854" s="396"/>
      <c r="O854" s="396"/>
      <c r="P854" s="396"/>
      <c r="Q854" s="396"/>
      <c r="R854" s="396"/>
      <c r="S854" s="396"/>
      <c r="T854" s="396"/>
      <c r="U854" s="396"/>
      <c r="V854" s="396"/>
      <c r="W854" s="396"/>
      <c r="X854" s="396"/>
      <c r="Y854" s="396"/>
      <c r="Z854" s="396"/>
      <c r="AA854" s="396"/>
      <c r="AB854" s="396"/>
      <c r="AC854" s="396"/>
      <c r="AD854" s="396"/>
      <c r="AE854" s="396"/>
      <c r="AF854" s="396"/>
      <c r="AG854" s="396"/>
      <c r="AH854" s="396"/>
      <c r="AI854" s="396"/>
      <c r="AJ854" s="396"/>
      <c r="AK854" s="396"/>
    </row>
    <row r="855" spans="5:37">
      <c r="E855" s="395"/>
      <c r="F855" s="396"/>
      <c r="G855" s="396"/>
      <c r="H855" s="396"/>
      <c r="I855" s="396"/>
      <c r="J855" s="396"/>
      <c r="L855" s="396"/>
      <c r="M855" s="396"/>
      <c r="N855" s="396"/>
      <c r="O855" s="396"/>
      <c r="P855" s="396"/>
      <c r="Q855" s="396"/>
      <c r="R855" s="396"/>
      <c r="S855" s="396"/>
      <c r="T855" s="396"/>
      <c r="U855" s="396"/>
      <c r="V855" s="396"/>
      <c r="W855" s="396"/>
      <c r="X855" s="396"/>
      <c r="Y855" s="396"/>
      <c r="Z855" s="396"/>
      <c r="AA855" s="396"/>
      <c r="AB855" s="396"/>
      <c r="AC855" s="396"/>
      <c r="AD855" s="396"/>
      <c r="AE855" s="396"/>
      <c r="AF855" s="396"/>
      <c r="AG855" s="396"/>
      <c r="AH855" s="396"/>
      <c r="AI855" s="396"/>
      <c r="AJ855" s="396"/>
      <c r="AK855" s="396"/>
    </row>
    <row r="856" spans="5:37">
      <c r="E856" s="395"/>
      <c r="F856" s="396"/>
      <c r="G856" s="396"/>
      <c r="H856" s="396"/>
      <c r="I856" s="396"/>
      <c r="J856" s="396"/>
      <c r="L856" s="396"/>
      <c r="M856" s="396"/>
      <c r="N856" s="396"/>
      <c r="O856" s="396"/>
      <c r="P856" s="396"/>
      <c r="Q856" s="396"/>
      <c r="R856" s="396"/>
      <c r="S856" s="396"/>
      <c r="T856" s="396"/>
      <c r="U856" s="396"/>
      <c r="V856" s="396"/>
      <c r="W856" s="396"/>
      <c r="X856" s="396"/>
      <c r="Y856" s="396"/>
      <c r="Z856" s="396"/>
      <c r="AA856" s="396"/>
      <c r="AB856" s="396"/>
      <c r="AC856" s="396"/>
      <c r="AD856" s="396"/>
      <c r="AE856" s="396"/>
      <c r="AF856" s="396"/>
      <c r="AG856" s="396"/>
      <c r="AH856" s="396"/>
      <c r="AI856" s="396"/>
      <c r="AJ856" s="396"/>
      <c r="AK856" s="396"/>
    </row>
    <row r="857" spans="5:37">
      <c r="E857" s="395"/>
      <c r="F857" s="396"/>
      <c r="G857" s="396"/>
      <c r="H857" s="396"/>
      <c r="I857" s="396"/>
      <c r="J857" s="396"/>
      <c r="L857" s="396"/>
      <c r="M857" s="396"/>
      <c r="N857" s="396"/>
      <c r="O857" s="396"/>
      <c r="P857" s="396"/>
      <c r="Q857" s="396"/>
      <c r="R857" s="396"/>
      <c r="S857" s="396"/>
      <c r="T857" s="396"/>
      <c r="U857" s="396"/>
      <c r="V857" s="396"/>
      <c r="W857" s="396"/>
      <c r="X857" s="396"/>
      <c r="Y857" s="396"/>
      <c r="Z857" s="396"/>
      <c r="AA857" s="396"/>
      <c r="AB857" s="396"/>
      <c r="AC857" s="396"/>
      <c r="AD857" s="396"/>
      <c r="AE857" s="396"/>
      <c r="AF857" s="396"/>
      <c r="AG857" s="396"/>
      <c r="AH857" s="396"/>
      <c r="AI857" s="396"/>
      <c r="AJ857" s="396"/>
      <c r="AK857" s="396"/>
    </row>
    <row r="858" spans="5:37">
      <c r="E858" s="395"/>
      <c r="F858" s="396"/>
      <c r="G858" s="396"/>
      <c r="H858" s="396"/>
      <c r="I858" s="396"/>
      <c r="J858" s="396"/>
      <c r="L858" s="396"/>
      <c r="M858" s="396"/>
      <c r="N858" s="396"/>
      <c r="O858" s="396"/>
      <c r="P858" s="396"/>
      <c r="Q858" s="396"/>
      <c r="R858" s="396"/>
      <c r="S858" s="396"/>
      <c r="T858" s="396"/>
      <c r="U858" s="396"/>
      <c r="V858" s="396"/>
      <c r="W858" s="396"/>
      <c r="X858" s="396"/>
      <c r="Y858" s="396"/>
      <c r="Z858" s="396"/>
      <c r="AA858" s="396"/>
      <c r="AB858" s="396"/>
      <c r="AC858" s="396"/>
      <c r="AD858" s="396"/>
      <c r="AE858" s="396"/>
      <c r="AF858" s="396"/>
      <c r="AG858" s="396"/>
      <c r="AH858" s="396"/>
      <c r="AI858" s="396"/>
      <c r="AJ858" s="396"/>
      <c r="AK858" s="396"/>
    </row>
    <row r="859" spans="5:37">
      <c r="E859" s="395"/>
      <c r="F859" s="396"/>
      <c r="G859" s="396"/>
      <c r="H859" s="396"/>
      <c r="I859" s="396"/>
      <c r="J859" s="396"/>
      <c r="L859" s="396"/>
      <c r="M859" s="396"/>
      <c r="N859" s="396"/>
      <c r="O859" s="396"/>
      <c r="P859" s="396"/>
      <c r="Q859" s="396"/>
      <c r="R859" s="396"/>
      <c r="S859" s="396"/>
      <c r="T859" s="396"/>
      <c r="U859" s="396"/>
      <c r="V859" s="396"/>
      <c r="W859" s="396"/>
      <c r="X859" s="396"/>
      <c r="Y859" s="396"/>
      <c r="Z859" s="396"/>
      <c r="AA859" s="396"/>
      <c r="AB859" s="396"/>
      <c r="AC859" s="396"/>
      <c r="AD859" s="396"/>
      <c r="AE859" s="396"/>
      <c r="AF859" s="396"/>
      <c r="AG859" s="396"/>
      <c r="AH859" s="396"/>
      <c r="AI859" s="396"/>
      <c r="AJ859" s="396"/>
      <c r="AK859" s="396"/>
    </row>
    <row r="860" spans="5:37">
      <c r="E860" s="395"/>
      <c r="F860" s="396"/>
      <c r="G860" s="396"/>
      <c r="H860" s="396"/>
      <c r="I860" s="396"/>
      <c r="J860" s="396"/>
      <c r="L860" s="396"/>
      <c r="M860" s="396"/>
      <c r="N860" s="396"/>
      <c r="O860" s="396"/>
      <c r="P860" s="396"/>
      <c r="Q860" s="396"/>
      <c r="R860" s="396"/>
      <c r="S860" s="396"/>
      <c r="T860" s="396"/>
      <c r="U860" s="396"/>
      <c r="V860" s="396"/>
      <c r="W860" s="396"/>
      <c r="X860" s="396"/>
      <c r="Y860" s="396"/>
      <c r="Z860" s="396"/>
      <c r="AA860" s="396"/>
      <c r="AB860" s="396"/>
      <c r="AC860" s="396"/>
      <c r="AD860" s="396"/>
      <c r="AE860" s="396"/>
      <c r="AF860" s="396"/>
      <c r="AG860" s="396"/>
      <c r="AH860" s="396"/>
      <c r="AI860" s="396"/>
      <c r="AJ860" s="396"/>
      <c r="AK860" s="396"/>
    </row>
    <row r="861" spans="5:37">
      <c r="E861" s="395"/>
      <c r="F861" s="396"/>
      <c r="G861" s="396"/>
      <c r="H861" s="396"/>
      <c r="I861" s="396"/>
      <c r="J861" s="396"/>
      <c r="L861" s="396"/>
      <c r="M861" s="396"/>
      <c r="N861" s="396"/>
      <c r="O861" s="396"/>
      <c r="P861" s="396"/>
      <c r="Q861" s="396"/>
      <c r="R861" s="396"/>
      <c r="S861" s="396"/>
      <c r="T861" s="396"/>
      <c r="U861" s="396"/>
      <c r="V861" s="396"/>
      <c r="W861" s="396"/>
      <c r="X861" s="396"/>
      <c r="Y861" s="396"/>
      <c r="Z861" s="396"/>
      <c r="AA861" s="396"/>
      <c r="AB861" s="396"/>
      <c r="AC861" s="396"/>
      <c r="AD861" s="396"/>
      <c r="AE861" s="396"/>
      <c r="AF861" s="396"/>
      <c r="AG861" s="396"/>
      <c r="AH861" s="396"/>
      <c r="AI861" s="396"/>
      <c r="AJ861" s="396"/>
      <c r="AK861" s="396"/>
    </row>
    <row r="862" spans="5:37">
      <c r="E862" s="395"/>
      <c r="F862" s="396"/>
      <c r="G862" s="396"/>
      <c r="H862" s="396"/>
      <c r="I862" s="396"/>
      <c r="J862" s="396"/>
      <c r="L862" s="396"/>
      <c r="M862" s="396"/>
      <c r="N862" s="396"/>
      <c r="O862" s="396"/>
      <c r="P862" s="396"/>
      <c r="Q862" s="396"/>
      <c r="R862" s="396"/>
      <c r="S862" s="396"/>
      <c r="T862" s="396"/>
      <c r="U862" s="396"/>
      <c r="V862" s="396"/>
      <c r="W862" s="396"/>
      <c r="X862" s="396"/>
      <c r="Y862" s="396"/>
      <c r="Z862" s="396"/>
      <c r="AA862" s="396"/>
      <c r="AB862" s="396"/>
      <c r="AC862" s="396"/>
      <c r="AD862" s="396"/>
      <c r="AE862" s="396"/>
      <c r="AF862" s="396"/>
      <c r="AG862" s="396"/>
      <c r="AH862" s="396"/>
      <c r="AI862" s="396"/>
      <c r="AJ862" s="396"/>
      <c r="AK862" s="396"/>
    </row>
    <row r="863" spans="5:37">
      <c r="E863" s="395"/>
      <c r="F863" s="396"/>
      <c r="G863" s="396"/>
      <c r="H863" s="396"/>
      <c r="I863" s="396"/>
      <c r="J863" s="396"/>
      <c r="L863" s="396"/>
      <c r="M863" s="396"/>
      <c r="N863" s="396"/>
      <c r="O863" s="396"/>
      <c r="P863" s="396"/>
      <c r="Q863" s="396"/>
      <c r="R863" s="396"/>
      <c r="S863" s="396"/>
      <c r="T863" s="396"/>
      <c r="U863" s="396"/>
      <c r="V863" s="396"/>
      <c r="W863" s="396"/>
      <c r="X863" s="396"/>
      <c r="Y863" s="396"/>
      <c r="Z863" s="396"/>
      <c r="AA863" s="396"/>
      <c r="AB863" s="396"/>
      <c r="AC863" s="396"/>
      <c r="AD863" s="396"/>
      <c r="AE863" s="396"/>
      <c r="AF863" s="396"/>
      <c r="AG863" s="396"/>
      <c r="AH863" s="396"/>
      <c r="AI863" s="396"/>
      <c r="AJ863" s="396"/>
      <c r="AK863" s="396"/>
    </row>
    <row r="864" spans="5:37">
      <c r="E864" s="395"/>
      <c r="F864" s="396"/>
      <c r="G864" s="396"/>
      <c r="H864" s="396"/>
      <c r="I864" s="396"/>
      <c r="J864" s="396"/>
      <c r="L864" s="396"/>
      <c r="M864" s="396"/>
      <c r="N864" s="396"/>
      <c r="O864" s="396"/>
      <c r="P864" s="396"/>
      <c r="Q864" s="396"/>
      <c r="R864" s="396"/>
      <c r="S864" s="396"/>
      <c r="T864" s="396"/>
      <c r="U864" s="396"/>
      <c r="V864" s="396"/>
      <c r="W864" s="396"/>
      <c r="X864" s="396"/>
      <c r="Y864" s="396"/>
      <c r="Z864" s="396"/>
      <c r="AA864" s="396"/>
      <c r="AB864" s="396"/>
      <c r="AC864" s="396"/>
      <c r="AD864" s="396"/>
      <c r="AE864" s="396"/>
      <c r="AF864" s="396"/>
      <c r="AG864" s="396"/>
      <c r="AH864" s="396"/>
      <c r="AI864" s="396"/>
      <c r="AJ864" s="396"/>
      <c r="AK864" s="396"/>
    </row>
    <row r="865" spans="5:37">
      <c r="E865" s="395"/>
      <c r="F865" s="396"/>
      <c r="G865" s="396"/>
      <c r="H865" s="396"/>
      <c r="I865" s="396"/>
      <c r="J865" s="396"/>
      <c r="L865" s="396"/>
      <c r="M865" s="396"/>
      <c r="N865" s="396"/>
      <c r="O865" s="396"/>
      <c r="P865" s="396"/>
      <c r="Q865" s="396"/>
      <c r="R865" s="396"/>
      <c r="S865" s="396"/>
      <c r="T865" s="396"/>
      <c r="U865" s="396"/>
      <c r="V865" s="396"/>
      <c r="W865" s="396"/>
      <c r="X865" s="396"/>
      <c r="Y865" s="396"/>
      <c r="Z865" s="396"/>
      <c r="AA865" s="396"/>
      <c r="AB865" s="396"/>
      <c r="AC865" s="396"/>
      <c r="AD865" s="396"/>
      <c r="AE865" s="396"/>
      <c r="AF865" s="396"/>
      <c r="AG865" s="396"/>
      <c r="AH865" s="396"/>
      <c r="AI865" s="396"/>
      <c r="AJ865" s="396"/>
      <c r="AK865" s="396"/>
    </row>
    <row r="866" spans="5:37">
      <c r="E866" s="395"/>
      <c r="F866" s="396"/>
      <c r="G866" s="396"/>
      <c r="H866" s="396"/>
      <c r="I866" s="396"/>
      <c r="J866" s="396"/>
      <c r="L866" s="396"/>
      <c r="M866" s="396"/>
      <c r="N866" s="396"/>
      <c r="O866" s="396"/>
      <c r="P866" s="396"/>
      <c r="Q866" s="396"/>
      <c r="R866" s="396"/>
      <c r="S866" s="396"/>
      <c r="T866" s="396"/>
      <c r="U866" s="396"/>
      <c r="V866" s="396"/>
      <c r="W866" s="396"/>
      <c r="X866" s="396"/>
      <c r="Y866" s="396"/>
      <c r="Z866" s="396"/>
      <c r="AA866" s="396"/>
      <c r="AB866" s="396"/>
      <c r="AC866" s="396"/>
      <c r="AD866" s="396"/>
      <c r="AE866" s="396"/>
      <c r="AF866" s="396"/>
      <c r="AG866" s="396"/>
      <c r="AH866" s="396"/>
      <c r="AI866" s="396"/>
      <c r="AJ866" s="396"/>
      <c r="AK866" s="396"/>
    </row>
    <row r="867" spans="5:37">
      <c r="E867" s="395"/>
      <c r="F867" s="396"/>
      <c r="G867" s="396"/>
      <c r="H867" s="396"/>
      <c r="I867" s="396"/>
      <c r="J867" s="396"/>
      <c r="L867" s="396"/>
      <c r="M867" s="396"/>
      <c r="N867" s="396"/>
      <c r="O867" s="396"/>
      <c r="P867" s="396"/>
      <c r="Q867" s="396"/>
      <c r="R867" s="396"/>
      <c r="S867" s="396"/>
      <c r="T867" s="396"/>
      <c r="U867" s="396"/>
      <c r="V867" s="396"/>
      <c r="W867" s="396"/>
      <c r="X867" s="396"/>
      <c r="Y867" s="396"/>
      <c r="Z867" s="396"/>
      <c r="AA867" s="396"/>
      <c r="AB867" s="396"/>
      <c r="AC867" s="396"/>
      <c r="AD867" s="396"/>
      <c r="AE867" s="396"/>
      <c r="AF867" s="396"/>
      <c r="AG867" s="396"/>
      <c r="AH867" s="396"/>
      <c r="AI867" s="396"/>
      <c r="AJ867" s="396"/>
      <c r="AK867" s="396"/>
    </row>
    <row r="868" spans="5:37">
      <c r="E868" s="395"/>
      <c r="F868" s="396"/>
      <c r="G868" s="396"/>
      <c r="H868" s="396"/>
      <c r="I868" s="396"/>
      <c r="J868" s="396"/>
      <c r="L868" s="396"/>
      <c r="M868" s="396"/>
      <c r="N868" s="396"/>
      <c r="O868" s="396"/>
      <c r="P868" s="396"/>
      <c r="Q868" s="396"/>
      <c r="R868" s="396"/>
      <c r="S868" s="396"/>
      <c r="T868" s="396"/>
      <c r="U868" s="396"/>
      <c r="V868" s="396"/>
      <c r="W868" s="396"/>
      <c r="X868" s="396"/>
      <c r="Y868" s="396"/>
      <c r="Z868" s="396"/>
      <c r="AA868" s="396"/>
      <c r="AB868" s="396"/>
      <c r="AC868" s="396"/>
      <c r="AD868" s="396"/>
      <c r="AE868" s="396"/>
      <c r="AF868" s="396"/>
      <c r="AG868" s="396"/>
      <c r="AH868" s="396"/>
      <c r="AI868" s="396"/>
      <c r="AJ868" s="396"/>
      <c r="AK868" s="396"/>
    </row>
    <row r="869" spans="5:37">
      <c r="E869" s="395"/>
      <c r="F869" s="396"/>
      <c r="G869" s="396"/>
      <c r="H869" s="396"/>
      <c r="I869" s="396"/>
      <c r="J869" s="396"/>
      <c r="L869" s="396"/>
      <c r="M869" s="396"/>
      <c r="N869" s="396"/>
      <c r="O869" s="396"/>
      <c r="P869" s="396"/>
      <c r="Q869" s="396"/>
      <c r="R869" s="396"/>
      <c r="S869" s="396"/>
      <c r="T869" s="396"/>
      <c r="U869" s="396"/>
      <c r="V869" s="396"/>
      <c r="W869" s="396"/>
      <c r="X869" s="396"/>
      <c r="Y869" s="396"/>
      <c r="Z869" s="396"/>
      <c r="AA869" s="396"/>
      <c r="AB869" s="396"/>
      <c r="AC869" s="396"/>
      <c r="AD869" s="396"/>
      <c r="AE869" s="396"/>
      <c r="AF869" s="396"/>
      <c r="AG869" s="396"/>
      <c r="AH869" s="396"/>
      <c r="AI869" s="396"/>
      <c r="AJ869" s="396"/>
      <c r="AK869" s="396"/>
    </row>
    <row r="870" spans="5:37">
      <c r="E870" s="395"/>
      <c r="F870" s="396"/>
      <c r="G870" s="396"/>
      <c r="H870" s="396"/>
      <c r="I870" s="396"/>
      <c r="J870" s="396"/>
      <c r="L870" s="396"/>
      <c r="M870" s="396"/>
      <c r="N870" s="396"/>
      <c r="O870" s="396"/>
      <c r="P870" s="396"/>
      <c r="Q870" s="396"/>
      <c r="R870" s="396"/>
      <c r="S870" s="396"/>
      <c r="T870" s="396"/>
      <c r="U870" s="396"/>
      <c r="V870" s="396"/>
      <c r="W870" s="396"/>
      <c r="X870" s="396"/>
      <c r="Y870" s="396"/>
      <c r="Z870" s="396"/>
      <c r="AA870" s="396"/>
      <c r="AB870" s="396"/>
      <c r="AC870" s="396"/>
      <c r="AD870" s="396"/>
      <c r="AE870" s="396"/>
      <c r="AF870" s="396"/>
      <c r="AG870" s="396"/>
      <c r="AH870" s="396"/>
      <c r="AI870" s="396"/>
      <c r="AJ870" s="396"/>
      <c r="AK870" s="396"/>
    </row>
    <row r="871" spans="5:37">
      <c r="E871" s="395"/>
      <c r="F871" s="396"/>
      <c r="G871" s="396"/>
      <c r="H871" s="396"/>
      <c r="I871" s="396"/>
      <c r="J871" s="396"/>
      <c r="L871" s="396"/>
      <c r="M871" s="396"/>
      <c r="N871" s="396"/>
      <c r="O871" s="396"/>
      <c r="P871" s="396"/>
      <c r="Q871" s="396"/>
      <c r="R871" s="396"/>
      <c r="S871" s="396"/>
      <c r="T871" s="396"/>
      <c r="U871" s="396"/>
      <c r="V871" s="396"/>
      <c r="W871" s="396"/>
      <c r="X871" s="396"/>
      <c r="Y871" s="396"/>
      <c r="Z871" s="396"/>
      <c r="AA871" s="396"/>
      <c r="AB871" s="396"/>
      <c r="AC871" s="396"/>
      <c r="AD871" s="396"/>
      <c r="AE871" s="396"/>
      <c r="AF871" s="396"/>
      <c r="AG871" s="396"/>
      <c r="AH871" s="396"/>
      <c r="AI871" s="396"/>
      <c r="AJ871" s="396"/>
      <c r="AK871" s="396"/>
    </row>
    <row r="872" spans="5:37">
      <c r="E872" s="395"/>
      <c r="F872" s="396"/>
      <c r="G872" s="396"/>
      <c r="H872" s="396"/>
      <c r="I872" s="396"/>
      <c r="J872" s="396"/>
      <c r="L872" s="396"/>
      <c r="M872" s="396"/>
      <c r="N872" s="396"/>
      <c r="O872" s="396"/>
      <c r="P872" s="396"/>
      <c r="Q872" s="396"/>
      <c r="R872" s="396"/>
      <c r="S872" s="396"/>
      <c r="T872" s="396"/>
      <c r="U872" s="396"/>
      <c r="V872" s="396"/>
      <c r="W872" s="396"/>
      <c r="X872" s="396"/>
      <c r="Y872" s="396"/>
      <c r="Z872" s="396"/>
      <c r="AA872" s="396"/>
      <c r="AB872" s="396"/>
      <c r="AC872" s="396"/>
      <c r="AD872" s="396"/>
      <c r="AE872" s="396"/>
      <c r="AF872" s="396"/>
      <c r="AG872" s="396"/>
      <c r="AH872" s="396"/>
      <c r="AI872" s="396"/>
      <c r="AJ872" s="396"/>
      <c r="AK872" s="396"/>
    </row>
    <row r="873" spans="5:37">
      <c r="E873" s="395"/>
      <c r="F873" s="396"/>
      <c r="G873" s="396"/>
      <c r="H873" s="396"/>
      <c r="I873" s="396"/>
      <c r="J873" s="396"/>
      <c r="L873" s="396"/>
      <c r="M873" s="396"/>
      <c r="N873" s="396"/>
      <c r="O873" s="396"/>
      <c r="P873" s="396"/>
      <c r="Q873" s="396"/>
      <c r="R873" s="396"/>
      <c r="S873" s="396"/>
      <c r="T873" s="396"/>
      <c r="U873" s="396"/>
      <c r="V873" s="396"/>
      <c r="W873" s="396"/>
      <c r="X873" s="396"/>
      <c r="Y873" s="396"/>
      <c r="Z873" s="396"/>
      <c r="AA873" s="396"/>
      <c r="AB873" s="396"/>
      <c r="AC873" s="396"/>
      <c r="AD873" s="396"/>
      <c r="AE873" s="396"/>
      <c r="AF873" s="396"/>
      <c r="AG873" s="396"/>
      <c r="AH873" s="396"/>
      <c r="AI873" s="396"/>
      <c r="AJ873" s="396"/>
      <c r="AK873" s="396"/>
    </row>
    <row r="874" spans="5:37">
      <c r="E874" s="395"/>
      <c r="F874" s="396"/>
      <c r="G874" s="396"/>
      <c r="H874" s="396"/>
      <c r="I874" s="396"/>
      <c r="J874" s="396"/>
      <c r="L874" s="396"/>
      <c r="M874" s="396"/>
      <c r="N874" s="396"/>
      <c r="O874" s="396"/>
      <c r="P874" s="396"/>
      <c r="Q874" s="396"/>
      <c r="R874" s="396"/>
      <c r="S874" s="396"/>
      <c r="T874" s="396"/>
      <c r="U874" s="396"/>
      <c r="V874" s="396"/>
      <c r="W874" s="396"/>
      <c r="X874" s="396"/>
      <c r="Y874" s="396"/>
      <c r="Z874" s="396"/>
      <c r="AA874" s="396"/>
      <c r="AB874" s="396"/>
      <c r="AC874" s="396"/>
      <c r="AD874" s="396"/>
      <c r="AE874" s="396"/>
      <c r="AF874" s="396"/>
      <c r="AG874" s="396"/>
      <c r="AH874" s="396"/>
      <c r="AI874" s="396"/>
      <c r="AJ874" s="396"/>
      <c r="AK874" s="396"/>
    </row>
    <row r="875" spans="5:37">
      <c r="E875" s="395"/>
      <c r="F875" s="396"/>
      <c r="G875" s="396"/>
      <c r="H875" s="396"/>
      <c r="I875" s="396"/>
      <c r="J875" s="396"/>
      <c r="L875" s="396"/>
      <c r="M875" s="396"/>
      <c r="N875" s="396"/>
      <c r="O875" s="396"/>
      <c r="P875" s="396"/>
      <c r="Q875" s="396"/>
      <c r="R875" s="396"/>
      <c r="S875" s="396"/>
      <c r="T875" s="396"/>
      <c r="U875" s="396"/>
      <c r="V875" s="396"/>
      <c r="W875" s="396"/>
      <c r="X875" s="396"/>
      <c r="Y875" s="396"/>
      <c r="Z875" s="396"/>
      <c r="AA875" s="396"/>
      <c r="AB875" s="396"/>
      <c r="AC875" s="396"/>
      <c r="AD875" s="396"/>
      <c r="AE875" s="396"/>
      <c r="AF875" s="396"/>
      <c r="AG875" s="396"/>
      <c r="AH875" s="396"/>
      <c r="AI875" s="396"/>
      <c r="AJ875" s="396"/>
      <c r="AK875" s="396"/>
    </row>
    <row r="876" spans="5:37">
      <c r="E876" s="395"/>
      <c r="F876" s="396"/>
      <c r="G876" s="396"/>
      <c r="H876" s="396"/>
      <c r="I876" s="396"/>
      <c r="J876" s="396"/>
      <c r="L876" s="396"/>
      <c r="M876" s="396"/>
      <c r="N876" s="396"/>
      <c r="O876" s="396"/>
      <c r="P876" s="396"/>
      <c r="Q876" s="396"/>
      <c r="R876" s="396"/>
      <c r="S876" s="396"/>
      <c r="T876" s="396"/>
      <c r="U876" s="396"/>
      <c r="V876" s="396"/>
      <c r="W876" s="396"/>
      <c r="X876" s="396"/>
      <c r="Y876" s="396"/>
      <c r="Z876" s="396"/>
      <c r="AA876" s="396"/>
      <c r="AB876" s="396"/>
      <c r="AC876" s="396"/>
      <c r="AD876" s="396"/>
      <c r="AE876" s="396"/>
      <c r="AF876" s="396"/>
      <c r="AG876" s="396"/>
      <c r="AH876" s="396"/>
      <c r="AI876" s="396"/>
      <c r="AJ876" s="396"/>
      <c r="AK876" s="396"/>
    </row>
    <row r="877" spans="5:37">
      <c r="E877" s="395"/>
      <c r="F877" s="396"/>
      <c r="G877" s="396"/>
      <c r="H877" s="396"/>
      <c r="I877" s="396"/>
      <c r="J877" s="396"/>
      <c r="L877" s="396"/>
      <c r="M877" s="396"/>
      <c r="N877" s="396"/>
      <c r="O877" s="396"/>
      <c r="P877" s="396"/>
      <c r="Q877" s="396"/>
      <c r="R877" s="396"/>
      <c r="S877" s="396"/>
      <c r="T877" s="396"/>
      <c r="U877" s="396"/>
      <c r="V877" s="396"/>
      <c r="W877" s="396"/>
      <c r="X877" s="396"/>
      <c r="Y877" s="396"/>
      <c r="Z877" s="396"/>
      <c r="AA877" s="396"/>
      <c r="AB877" s="396"/>
      <c r="AC877" s="396"/>
      <c r="AD877" s="396"/>
      <c r="AE877" s="396"/>
      <c r="AF877" s="396"/>
      <c r="AG877" s="396"/>
      <c r="AH877" s="396"/>
      <c r="AI877" s="396"/>
      <c r="AJ877" s="396"/>
      <c r="AK877" s="396"/>
    </row>
    <row r="878" spans="5:37">
      <c r="E878" s="395"/>
      <c r="F878" s="396"/>
      <c r="G878" s="396"/>
      <c r="H878" s="396"/>
      <c r="I878" s="396"/>
      <c r="J878" s="396"/>
      <c r="L878" s="396"/>
      <c r="M878" s="396"/>
      <c r="N878" s="396"/>
      <c r="O878" s="396"/>
      <c r="P878" s="396"/>
      <c r="Q878" s="396"/>
      <c r="R878" s="396"/>
      <c r="S878" s="396"/>
      <c r="T878" s="396"/>
      <c r="U878" s="396"/>
      <c r="V878" s="396"/>
      <c r="W878" s="396"/>
      <c r="X878" s="396"/>
      <c r="Y878" s="396"/>
      <c r="Z878" s="396"/>
      <c r="AA878" s="396"/>
      <c r="AB878" s="396"/>
      <c r="AC878" s="396"/>
      <c r="AD878" s="396"/>
      <c r="AE878" s="396"/>
      <c r="AF878" s="396"/>
      <c r="AG878" s="396"/>
      <c r="AH878" s="396"/>
      <c r="AI878" s="396"/>
      <c r="AJ878" s="396"/>
      <c r="AK878" s="396"/>
    </row>
    <row r="879" spans="5:37">
      <c r="E879" s="395"/>
      <c r="F879" s="396"/>
      <c r="G879" s="396"/>
      <c r="H879" s="396"/>
      <c r="I879" s="396"/>
      <c r="J879" s="396"/>
      <c r="L879" s="396"/>
      <c r="M879" s="396"/>
      <c r="N879" s="396"/>
      <c r="O879" s="396"/>
      <c r="P879" s="396"/>
      <c r="Q879" s="396"/>
      <c r="R879" s="396"/>
      <c r="S879" s="396"/>
      <c r="T879" s="396"/>
      <c r="U879" s="396"/>
      <c r="V879" s="396"/>
      <c r="W879" s="396"/>
      <c r="X879" s="396"/>
      <c r="Y879" s="396"/>
      <c r="Z879" s="396"/>
      <c r="AA879" s="396"/>
      <c r="AB879" s="396"/>
      <c r="AC879" s="396"/>
      <c r="AD879" s="396"/>
      <c r="AE879" s="396"/>
      <c r="AF879" s="396"/>
      <c r="AG879" s="396"/>
      <c r="AH879" s="396"/>
      <c r="AI879" s="396"/>
      <c r="AJ879" s="396"/>
      <c r="AK879" s="396"/>
    </row>
    <row r="880" spans="5:37">
      <c r="E880" s="395"/>
      <c r="F880" s="396"/>
      <c r="G880" s="396"/>
      <c r="H880" s="396"/>
      <c r="I880" s="396"/>
      <c r="J880" s="396"/>
      <c r="L880" s="396"/>
      <c r="M880" s="396"/>
      <c r="N880" s="396"/>
      <c r="O880" s="396"/>
      <c r="P880" s="396"/>
      <c r="Q880" s="396"/>
      <c r="R880" s="396"/>
      <c r="S880" s="396"/>
      <c r="T880" s="396"/>
      <c r="U880" s="396"/>
      <c r="V880" s="396"/>
      <c r="W880" s="396"/>
      <c r="X880" s="396"/>
      <c r="Y880" s="396"/>
      <c r="Z880" s="396"/>
      <c r="AA880" s="396"/>
      <c r="AB880" s="396"/>
      <c r="AC880" s="396"/>
      <c r="AD880" s="396"/>
      <c r="AE880" s="396"/>
      <c r="AF880" s="396"/>
      <c r="AG880" s="396"/>
      <c r="AH880" s="396"/>
      <c r="AI880" s="396"/>
      <c r="AJ880" s="396"/>
      <c r="AK880" s="396"/>
    </row>
    <row r="881" spans="5:37">
      <c r="E881" s="395"/>
      <c r="F881" s="396"/>
      <c r="G881" s="396"/>
      <c r="H881" s="396"/>
      <c r="I881" s="396"/>
      <c r="J881" s="396"/>
      <c r="L881" s="396"/>
      <c r="M881" s="396"/>
      <c r="N881" s="396"/>
      <c r="O881" s="396"/>
      <c r="P881" s="396"/>
      <c r="Q881" s="396"/>
      <c r="R881" s="396"/>
      <c r="S881" s="396"/>
      <c r="T881" s="396"/>
      <c r="U881" s="396"/>
      <c r="V881" s="396"/>
      <c r="W881" s="396"/>
      <c r="X881" s="396"/>
      <c r="Y881" s="396"/>
      <c r="Z881" s="396"/>
      <c r="AA881" s="396"/>
      <c r="AB881" s="396"/>
      <c r="AC881" s="396"/>
      <c r="AD881" s="396"/>
      <c r="AE881" s="396"/>
      <c r="AF881" s="396"/>
      <c r="AG881" s="396"/>
      <c r="AH881" s="396"/>
      <c r="AI881" s="396"/>
      <c r="AJ881" s="396"/>
      <c r="AK881" s="396"/>
    </row>
    <row r="882" spans="5:37">
      <c r="E882" s="395"/>
      <c r="F882" s="396"/>
      <c r="G882" s="396"/>
      <c r="H882" s="396"/>
      <c r="I882" s="396"/>
      <c r="J882" s="396"/>
      <c r="L882" s="396"/>
      <c r="M882" s="396"/>
      <c r="N882" s="396"/>
      <c r="O882" s="396"/>
      <c r="P882" s="396"/>
      <c r="Q882" s="396"/>
      <c r="R882" s="396"/>
      <c r="S882" s="396"/>
      <c r="T882" s="396"/>
      <c r="U882" s="396"/>
      <c r="V882" s="396"/>
      <c r="W882" s="396"/>
      <c r="X882" s="396"/>
      <c r="Y882" s="396"/>
      <c r="Z882" s="396"/>
      <c r="AA882" s="396"/>
      <c r="AB882" s="396"/>
      <c r="AC882" s="396"/>
      <c r="AD882" s="396"/>
      <c r="AE882" s="396"/>
      <c r="AF882" s="396"/>
      <c r="AG882" s="396"/>
      <c r="AH882" s="396"/>
      <c r="AI882" s="396"/>
      <c r="AJ882" s="396"/>
      <c r="AK882" s="396"/>
    </row>
    <row r="883" spans="5:37">
      <c r="E883" s="395"/>
      <c r="F883" s="396"/>
      <c r="G883" s="396"/>
      <c r="H883" s="396"/>
      <c r="I883" s="396"/>
      <c r="J883" s="396"/>
      <c r="L883" s="396"/>
      <c r="M883" s="396"/>
      <c r="N883" s="396"/>
      <c r="O883" s="396"/>
      <c r="P883" s="396"/>
      <c r="Q883" s="396"/>
      <c r="R883" s="396"/>
      <c r="S883" s="396"/>
      <c r="T883" s="396"/>
      <c r="U883" s="396"/>
      <c r="V883" s="396"/>
      <c r="W883" s="396"/>
      <c r="X883" s="396"/>
      <c r="Y883" s="396"/>
      <c r="Z883" s="396"/>
      <c r="AA883" s="396"/>
      <c r="AB883" s="396"/>
      <c r="AC883" s="396"/>
      <c r="AD883" s="396"/>
      <c r="AE883" s="396"/>
      <c r="AF883" s="396"/>
      <c r="AG883" s="396"/>
      <c r="AH883" s="396"/>
      <c r="AI883" s="396"/>
      <c r="AJ883" s="396"/>
      <c r="AK883" s="396"/>
    </row>
    <row r="884" spans="5:37">
      <c r="E884" s="395"/>
      <c r="F884" s="396"/>
      <c r="G884" s="396"/>
      <c r="H884" s="396"/>
      <c r="I884" s="396"/>
      <c r="J884" s="396"/>
      <c r="L884" s="396"/>
      <c r="M884" s="396"/>
      <c r="N884" s="396"/>
      <c r="O884" s="396"/>
      <c r="P884" s="396"/>
      <c r="Q884" s="396"/>
      <c r="R884" s="396"/>
      <c r="S884" s="396"/>
      <c r="T884" s="396"/>
      <c r="U884" s="396"/>
      <c r="V884" s="396"/>
      <c r="W884" s="396"/>
      <c r="X884" s="396"/>
      <c r="Y884" s="396"/>
      <c r="Z884" s="396"/>
      <c r="AA884" s="396"/>
      <c r="AB884" s="396"/>
      <c r="AC884" s="396"/>
      <c r="AD884" s="396"/>
      <c r="AE884" s="396"/>
      <c r="AF884" s="396"/>
      <c r="AG884" s="396"/>
      <c r="AH884" s="396"/>
      <c r="AI884" s="396"/>
      <c r="AJ884" s="396"/>
      <c r="AK884" s="396"/>
    </row>
    <row r="885" spans="5:37">
      <c r="E885" s="395"/>
      <c r="F885" s="396"/>
      <c r="G885" s="396"/>
      <c r="H885" s="396"/>
      <c r="I885" s="396"/>
      <c r="J885" s="396"/>
      <c r="L885" s="396"/>
      <c r="M885" s="396"/>
      <c r="N885" s="396"/>
      <c r="O885" s="396"/>
      <c r="P885" s="396"/>
      <c r="Q885" s="396"/>
      <c r="R885" s="396"/>
      <c r="S885" s="396"/>
      <c r="T885" s="396"/>
      <c r="U885" s="396"/>
      <c r="V885" s="396"/>
      <c r="W885" s="396"/>
      <c r="X885" s="396"/>
      <c r="Y885" s="396"/>
      <c r="Z885" s="396"/>
      <c r="AA885" s="396"/>
      <c r="AB885" s="396"/>
      <c r="AC885" s="396"/>
      <c r="AD885" s="396"/>
      <c r="AE885" s="396"/>
      <c r="AF885" s="396"/>
      <c r="AG885" s="396"/>
      <c r="AH885" s="396"/>
      <c r="AI885" s="396"/>
      <c r="AJ885" s="396"/>
      <c r="AK885" s="396"/>
    </row>
    <row r="886" spans="5:37">
      <c r="E886" s="395"/>
      <c r="F886" s="396"/>
      <c r="G886" s="396"/>
      <c r="H886" s="396"/>
      <c r="I886" s="396"/>
      <c r="J886" s="396"/>
      <c r="L886" s="396"/>
      <c r="M886" s="396"/>
      <c r="N886" s="396"/>
      <c r="O886" s="396"/>
      <c r="P886" s="396"/>
      <c r="Q886" s="396"/>
      <c r="R886" s="396"/>
      <c r="S886" s="396"/>
      <c r="T886" s="396"/>
      <c r="U886" s="396"/>
      <c r="V886" s="396"/>
      <c r="W886" s="396"/>
      <c r="X886" s="396"/>
      <c r="Y886" s="396"/>
      <c r="Z886" s="396"/>
      <c r="AA886" s="396"/>
      <c r="AB886" s="396"/>
      <c r="AC886" s="396"/>
      <c r="AD886" s="396"/>
      <c r="AE886" s="396"/>
      <c r="AF886" s="396"/>
      <c r="AG886" s="396"/>
      <c r="AH886" s="396"/>
      <c r="AI886" s="396"/>
      <c r="AJ886" s="396"/>
      <c r="AK886" s="396"/>
    </row>
    <row r="887" spans="5:37">
      <c r="E887" s="395"/>
      <c r="F887" s="396"/>
      <c r="G887" s="396"/>
      <c r="H887" s="396"/>
      <c r="I887" s="396"/>
      <c r="J887" s="396"/>
      <c r="L887" s="396"/>
      <c r="M887" s="396"/>
      <c r="N887" s="396"/>
      <c r="O887" s="396"/>
      <c r="P887" s="396"/>
      <c r="Q887" s="396"/>
      <c r="R887" s="396"/>
      <c r="S887" s="396"/>
      <c r="T887" s="396"/>
      <c r="U887" s="396"/>
      <c r="V887" s="396"/>
      <c r="W887" s="396"/>
      <c r="X887" s="396"/>
      <c r="Y887" s="396"/>
      <c r="Z887" s="396"/>
      <c r="AA887" s="396"/>
      <c r="AB887" s="396"/>
      <c r="AC887" s="396"/>
      <c r="AD887" s="396"/>
      <c r="AE887" s="396"/>
      <c r="AF887" s="396"/>
      <c r="AG887" s="396"/>
      <c r="AH887" s="396"/>
      <c r="AI887" s="396"/>
      <c r="AJ887" s="396"/>
      <c r="AK887" s="396"/>
    </row>
    <row r="888" spans="5:37">
      <c r="E888" s="395"/>
      <c r="F888" s="396"/>
      <c r="G888" s="396"/>
      <c r="H888" s="396"/>
      <c r="I888" s="396"/>
      <c r="J888" s="396"/>
      <c r="L888" s="396"/>
      <c r="M888" s="396"/>
      <c r="N888" s="396"/>
      <c r="O888" s="396"/>
      <c r="P888" s="396"/>
      <c r="Q888" s="396"/>
      <c r="R888" s="396"/>
      <c r="S888" s="396"/>
      <c r="T888" s="396"/>
      <c r="U888" s="396"/>
      <c r="V888" s="396"/>
      <c r="W888" s="396"/>
      <c r="X888" s="396"/>
      <c r="Y888" s="396"/>
      <c r="Z888" s="396"/>
      <c r="AA888" s="396"/>
      <c r="AB888" s="396"/>
      <c r="AC888" s="396"/>
      <c r="AD888" s="396"/>
      <c r="AE888" s="396"/>
      <c r="AF888" s="396"/>
      <c r="AG888" s="396"/>
      <c r="AH888" s="396"/>
      <c r="AI888" s="396"/>
      <c r="AJ888" s="396"/>
      <c r="AK888" s="396"/>
    </row>
    <row r="889" spans="5:37">
      <c r="E889" s="395"/>
      <c r="F889" s="396"/>
      <c r="G889" s="396"/>
      <c r="H889" s="396"/>
      <c r="I889" s="396"/>
      <c r="J889" s="396"/>
      <c r="L889" s="396"/>
      <c r="M889" s="396"/>
      <c r="N889" s="396"/>
      <c r="O889" s="396"/>
      <c r="P889" s="396"/>
      <c r="Q889" s="396"/>
      <c r="R889" s="396"/>
      <c r="S889" s="396"/>
      <c r="T889" s="396"/>
      <c r="U889" s="396"/>
      <c r="V889" s="396"/>
      <c r="W889" s="396"/>
      <c r="X889" s="396"/>
      <c r="Y889" s="396"/>
      <c r="Z889" s="396"/>
      <c r="AA889" s="396"/>
      <c r="AB889" s="396"/>
      <c r="AC889" s="396"/>
      <c r="AD889" s="396"/>
      <c r="AE889" s="396"/>
      <c r="AF889" s="396"/>
      <c r="AG889" s="396"/>
      <c r="AH889" s="396"/>
      <c r="AI889" s="396"/>
      <c r="AJ889" s="396"/>
      <c r="AK889" s="396"/>
    </row>
    <row r="890" spans="5:37">
      <c r="E890" s="395"/>
      <c r="F890" s="396"/>
      <c r="G890" s="396"/>
      <c r="H890" s="396"/>
      <c r="I890" s="396"/>
      <c r="J890" s="396"/>
      <c r="L890" s="396"/>
      <c r="M890" s="396"/>
      <c r="N890" s="396"/>
      <c r="O890" s="396"/>
      <c r="P890" s="396"/>
      <c r="Q890" s="396"/>
      <c r="R890" s="396"/>
      <c r="S890" s="396"/>
      <c r="T890" s="396"/>
      <c r="U890" s="396"/>
      <c r="V890" s="396"/>
      <c r="W890" s="396"/>
      <c r="X890" s="396"/>
      <c r="Y890" s="396"/>
      <c r="Z890" s="396"/>
      <c r="AA890" s="396"/>
      <c r="AB890" s="396"/>
      <c r="AC890" s="396"/>
      <c r="AD890" s="396"/>
      <c r="AE890" s="396"/>
      <c r="AF890" s="396"/>
      <c r="AG890" s="396"/>
      <c r="AH890" s="396"/>
      <c r="AI890" s="396"/>
      <c r="AJ890" s="396"/>
      <c r="AK890" s="396"/>
    </row>
    <row r="891" spans="5:37">
      <c r="E891" s="395"/>
      <c r="F891" s="396"/>
      <c r="G891" s="396"/>
      <c r="H891" s="396"/>
      <c r="I891" s="396"/>
      <c r="J891" s="396"/>
      <c r="L891" s="396"/>
      <c r="M891" s="396"/>
      <c r="N891" s="396"/>
      <c r="O891" s="396"/>
      <c r="P891" s="396"/>
      <c r="Q891" s="396"/>
      <c r="R891" s="396"/>
      <c r="S891" s="396"/>
      <c r="T891" s="396"/>
      <c r="U891" s="396"/>
      <c r="V891" s="396"/>
      <c r="W891" s="396"/>
      <c r="X891" s="396"/>
      <c r="Y891" s="396"/>
      <c r="Z891" s="396"/>
      <c r="AA891" s="396"/>
      <c r="AB891" s="396"/>
      <c r="AC891" s="396"/>
      <c r="AD891" s="396"/>
      <c r="AE891" s="396"/>
      <c r="AF891" s="396"/>
      <c r="AG891" s="396"/>
      <c r="AH891" s="396"/>
      <c r="AI891" s="396"/>
      <c r="AJ891" s="396"/>
      <c r="AK891" s="396"/>
    </row>
    <row r="892" spans="5:37">
      <c r="E892" s="395"/>
      <c r="F892" s="396"/>
      <c r="G892" s="396"/>
      <c r="H892" s="396"/>
      <c r="I892" s="396"/>
      <c r="J892" s="396"/>
      <c r="L892" s="396"/>
      <c r="M892" s="396"/>
      <c r="N892" s="396"/>
      <c r="O892" s="396"/>
      <c r="P892" s="396"/>
      <c r="Q892" s="396"/>
      <c r="R892" s="396"/>
      <c r="S892" s="396"/>
      <c r="T892" s="396"/>
      <c r="U892" s="396"/>
      <c r="V892" s="396"/>
      <c r="W892" s="396"/>
      <c r="X892" s="396"/>
      <c r="Y892" s="396"/>
      <c r="Z892" s="396"/>
      <c r="AA892" s="396"/>
      <c r="AB892" s="396"/>
      <c r="AC892" s="396"/>
      <c r="AD892" s="396"/>
      <c r="AE892" s="396"/>
      <c r="AF892" s="396"/>
      <c r="AG892" s="396"/>
      <c r="AH892" s="396"/>
      <c r="AI892" s="396"/>
      <c r="AJ892" s="396"/>
      <c r="AK892" s="396"/>
    </row>
    <row r="893" spans="5:37">
      <c r="E893" s="395"/>
      <c r="F893" s="396"/>
      <c r="G893" s="396"/>
      <c r="H893" s="396"/>
      <c r="I893" s="396"/>
      <c r="J893" s="396"/>
      <c r="L893" s="396"/>
      <c r="M893" s="396"/>
      <c r="N893" s="396"/>
      <c r="O893" s="396"/>
      <c r="P893" s="396"/>
      <c r="Q893" s="396"/>
      <c r="R893" s="396"/>
      <c r="S893" s="396"/>
      <c r="T893" s="396"/>
      <c r="U893" s="396"/>
      <c r="V893" s="396"/>
      <c r="W893" s="396"/>
      <c r="X893" s="396"/>
      <c r="Y893" s="396"/>
      <c r="Z893" s="396"/>
      <c r="AA893" s="396"/>
      <c r="AB893" s="396"/>
      <c r="AC893" s="396"/>
      <c r="AD893" s="396"/>
      <c r="AE893" s="396"/>
      <c r="AF893" s="396"/>
      <c r="AG893" s="396"/>
      <c r="AH893" s="396"/>
      <c r="AI893" s="396"/>
      <c r="AJ893" s="396"/>
      <c r="AK893" s="396"/>
    </row>
    <row r="894" spans="5:37">
      <c r="E894" s="395"/>
      <c r="F894" s="396"/>
      <c r="G894" s="396"/>
      <c r="H894" s="396"/>
      <c r="I894" s="396"/>
      <c r="J894" s="396"/>
      <c r="L894" s="396"/>
      <c r="M894" s="396"/>
      <c r="N894" s="396"/>
      <c r="O894" s="396"/>
      <c r="P894" s="396"/>
      <c r="Q894" s="396"/>
      <c r="R894" s="396"/>
      <c r="S894" s="396"/>
      <c r="T894" s="396"/>
      <c r="U894" s="396"/>
      <c r="V894" s="396"/>
      <c r="W894" s="396"/>
      <c r="X894" s="396"/>
      <c r="Y894" s="396"/>
      <c r="Z894" s="396"/>
      <c r="AA894" s="396"/>
      <c r="AB894" s="396"/>
      <c r="AC894" s="396"/>
      <c r="AD894" s="396"/>
      <c r="AE894" s="396"/>
      <c r="AF894" s="396"/>
      <c r="AG894" s="396"/>
      <c r="AH894" s="396"/>
      <c r="AI894" s="396"/>
      <c r="AJ894" s="396"/>
      <c r="AK894" s="396"/>
    </row>
    <row r="895" spans="5:37">
      <c r="E895" s="395"/>
      <c r="F895" s="396"/>
      <c r="G895" s="396"/>
      <c r="H895" s="396"/>
      <c r="I895" s="396"/>
      <c r="J895" s="396"/>
      <c r="L895" s="396"/>
      <c r="M895" s="396"/>
      <c r="N895" s="396"/>
      <c r="O895" s="396"/>
      <c r="P895" s="396"/>
      <c r="Q895" s="396"/>
      <c r="R895" s="396"/>
      <c r="S895" s="396"/>
      <c r="T895" s="396"/>
      <c r="U895" s="396"/>
      <c r="V895" s="396"/>
      <c r="W895" s="396"/>
      <c r="X895" s="396"/>
      <c r="Y895" s="396"/>
      <c r="Z895" s="396"/>
      <c r="AA895" s="396"/>
      <c r="AB895" s="396"/>
      <c r="AC895" s="396"/>
      <c r="AD895" s="396"/>
      <c r="AE895" s="396"/>
      <c r="AF895" s="396"/>
      <c r="AG895" s="396"/>
      <c r="AH895" s="396"/>
      <c r="AI895" s="396"/>
      <c r="AJ895" s="396"/>
      <c r="AK895" s="396"/>
    </row>
    <row r="896" spans="5:37">
      <c r="E896" s="395"/>
      <c r="F896" s="396"/>
      <c r="G896" s="396"/>
      <c r="H896" s="396"/>
      <c r="I896" s="396"/>
      <c r="J896" s="396"/>
      <c r="L896" s="396"/>
      <c r="M896" s="396"/>
      <c r="N896" s="396"/>
      <c r="O896" s="396"/>
      <c r="P896" s="396"/>
      <c r="Q896" s="396"/>
      <c r="R896" s="396"/>
      <c r="S896" s="396"/>
      <c r="T896" s="396"/>
      <c r="U896" s="396"/>
      <c r="V896" s="396"/>
      <c r="W896" s="396"/>
      <c r="X896" s="396"/>
      <c r="Y896" s="396"/>
      <c r="Z896" s="396"/>
      <c r="AA896" s="396"/>
      <c r="AB896" s="396"/>
      <c r="AC896" s="396"/>
      <c r="AD896" s="396"/>
      <c r="AE896" s="396"/>
      <c r="AF896" s="396"/>
      <c r="AG896" s="396"/>
      <c r="AH896" s="396"/>
      <c r="AI896" s="396"/>
      <c r="AJ896" s="396"/>
      <c r="AK896" s="396"/>
    </row>
    <row r="897" spans="5:37">
      <c r="E897" s="395"/>
      <c r="F897" s="396"/>
      <c r="G897" s="396"/>
      <c r="H897" s="396"/>
      <c r="I897" s="396"/>
      <c r="J897" s="396"/>
      <c r="L897" s="396"/>
      <c r="M897" s="396"/>
      <c r="N897" s="396"/>
      <c r="O897" s="396"/>
      <c r="P897" s="396"/>
      <c r="Q897" s="396"/>
      <c r="R897" s="396"/>
      <c r="S897" s="396"/>
      <c r="T897" s="396"/>
      <c r="U897" s="396"/>
      <c r="V897" s="396"/>
      <c r="W897" s="396"/>
      <c r="X897" s="396"/>
      <c r="Y897" s="396"/>
      <c r="Z897" s="396"/>
      <c r="AA897" s="396"/>
      <c r="AB897" s="396"/>
      <c r="AC897" s="396"/>
      <c r="AD897" s="396"/>
      <c r="AE897" s="396"/>
      <c r="AF897" s="396"/>
      <c r="AG897" s="396"/>
      <c r="AH897" s="396"/>
      <c r="AI897" s="396"/>
      <c r="AJ897" s="396"/>
      <c r="AK897" s="396"/>
    </row>
    <row r="898" spans="5:37">
      <c r="E898" s="395"/>
      <c r="F898" s="396"/>
      <c r="G898" s="396"/>
      <c r="H898" s="396"/>
      <c r="I898" s="396"/>
      <c r="J898" s="396"/>
      <c r="L898" s="396"/>
      <c r="M898" s="396"/>
      <c r="N898" s="396"/>
      <c r="O898" s="396"/>
      <c r="P898" s="396"/>
      <c r="Q898" s="396"/>
      <c r="R898" s="396"/>
      <c r="S898" s="396"/>
      <c r="T898" s="396"/>
      <c r="U898" s="396"/>
      <c r="V898" s="396"/>
      <c r="W898" s="396"/>
      <c r="X898" s="396"/>
      <c r="Y898" s="396"/>
      <c r="Z898" s="396"/>
      <c r="AA898" s="396"/>
      <c r="AB898" s="396"/>
      <c r="AC898" s="396"/>
      <c r="AD898" s="396"/>
      <c r="AE898" s="396"/>
      <c r="AF898" s="396"/>
      <c r="AG898" s="396"/>
      <c r="AH898" s="396"/>
      <c r="AI898" s="396"/>
      <c r="AJ898" s="396"/>
      <c r="AK898" s="396"/>
    </row>
    <row r="899" spans="5:37">
      <c r="E899" s="395"/>
      <c r="F899" s="396"/>
      <c r="G899" s="396"/>
      <c r="H899" s="396"/>
      <c r="I899" s="396"/>
      <c r="J899" s="396"/>
      <c r="L899" s="396"/>
      <c r="M899" s="396"/>
      <c r="N899" s="396"/>
      <c r="O899" s="396"/>
      <c r="P899" s="396"/>
      <c r="Q899" s="396"/>
      <c r="R899" s="396"/>
      <c r="S899" s="396"/>
      <c r="T899" s="396"/>
      <c r="U899" s="396"/>
      <c r="V899" s="396"/>
      <c r="W899" s="396"/>
      <c r="X899" s="396"/>
      <c r="Y899" s="396"/>
      <c r="Z899" s="396"/>
      <c r="AA899" s="396"/>
      <c r="AB899" s="396"/>
      <c r="AC899" s="396"/>
      <c r="AD899" s="396"/>
      <c r="AE899" s="396"/>
      <c r="AF899" s="396"/>
      <c r="AG899" s="396"/>
      <c r="AH899" s="396"/>
      <c r="AI899" s="396"/>
      <c r="AJ899" s="396"/>
      <c r="AK899" s="396"/>
    </row>
    <row r="900" spans="5:37">
      <c r="E900" s="395"/>
      <c r="F900" s="396"/>
      <c r="G900" s="396"/>
      <c r="H900" s="396"/>
      <c r="I900" s="396"/>
      <c r="J900" s="396"/>
      <c r="L900" s="396"/>
      <c r="M900" s="396"/>
      <c r="N900" s="396"/>
      <c r="O900" s="396"/>
      <c r="P900" s="396"/>
      <c r="Q900" s="396"/>
      <c r="R900" s="396"/>
      <c r="S900" s="396"/>
      <c r="T900" s="396"/>
      <c r="U900" s="396"/>
      <c r="V900" s="396"/>
      <c r="W900" s="396"/>
      <c r="X900" s="396"/>
      <c r="Y900" s="396"/>
      <c r="Z900" s="396"/>
      <c r="AA900" s="396"/>
      <c r="AB900" s="396"/>
      <c r="AC900" s="396"/>
      <c r="AD900" s="396"/>
      <c r="AE900" s="396"/>
      <c r="AF900" s="396"/>
      <c r="AG900" s="396"/>
      <c r="AH900" s="396"/>
      <c r="AI900" s="396"/>
      <c r="AJ900" s="396"/>
      <c r="AK900" s="396"/>
    </row>
    <row r="901" spans="5:37">
      <c r="E901" s="395"/>
      <c r="F901" s="396"/>
      <c r="G901" s="396"/>
      <c r="H901" s="396"/>
      <c r="I901" s="396"/>
      <c r="J901" s="396"/>
      <c r="L901" s="396"/>
      <c r="M901" s="396"/>
      <c r="N901" s="396"/>
      <c r="O901" s="396"/>
      <c r="P901" s="396"/>
      <c r="Q901" s="396"/>
      <c r="R901" s="396"/>
      <c r="S901" s="396"/>
      <c r="T901" s="396"/>
      <c r="U901" s="396"/>
      <c r="V901" s="396"/>
      <c r="W901" s="396"/>
      <c r="X901" s="396"/>
      <c r="Y901" s="396"/>
      <c r="Z901" s="396"/>
      <c r="AA901" s="396"/>
      <c r="AB901" s="396"/>
      <c r="AC901" s="396"/>
      <c r="AD901" s="396"/>
      <c r="AE901" s="396"/>
      <c r="AF901" s="396"/>
      <c r="AG901" s="396"/>
      <c r="AH901" s="396"/>
      <c r="AI901" s="396"/>
      <c r="AJ901" s="396"/>
      <c r="AK901" s="396"/>
    </row>
    <row r="902" spans="5:37">
      <c r="E902" s="395"/>
      <c r="F902" s="396"/>
      <c r="G902" s="396"/>
      <c r="H902" s="396"/>
      <c r="I902" s="396"/>
      <c r="J902" s="396"/>
      <c r="L902" s="396"/>
      <c r="M902" s="396"/>
      <c r="N902" s="396"/>
      <c r="O902" s="396"/>
      <c r="P902" s="396"/>
      <c r="Q902" s="396"/>
      <c r="R902" s="396"/>
      <c r="S902" s="396"/>
      <c r="T902" s="396"/>
      <c r="U902" s="396"/>
      <c r="V902" s="396"/>
      <c r="W902" s="396"/>
      <c r="X902" s="396"/>
      <c r="Y902" s="396"/>
      <c r="Z902" s="396"/>
      <c r="AA902" s="396"/>
      <c r="AB902" s="396"/>
      <c r="AC902" s="396"/>
      <c r="AD902" s="396"/>
      <c r="AE902" s="396"/>
      <c r="AF902" s="396"/>
      <c r="AG902" s="396"/>
      <c r="AH902" s="396"/>
      <c r="AI902" s="396"/>
      <c r="AJ902" s="396"/>
      <c r="AK902" s="396"/>
    </row>
    <row r="903" spans="5:37">
      <c r="E903" s="395"/>
      <c r="F903" s="396"/>
      <c r="G903" s="396"/>
      <c r="H903" s="396"/>
      <c r="I903" s="396"/>
      <c r="J903" s="396"/>
      <c r="L903" s="396"/>
      <c r="M903" s="396"/>
      <c r="N903" s="396"/>
      <c r="O903" s="396"/>
      <c r="P903" s="396"/>
      <c r="Q903" s="396"/>
      <c r="R903" s="396"/>
      <c r="S903" s="396"/>
      <c r="T903" s="396"/>
      <c r="U903" s="396"/>
      <c r="V903" s="396"/>
      <c r="W903" s="396"/>
      <c r="X903" s="396"/>
      <c r="Y903" s="396"/>
      <c r="Z903" s="396"/>
      <c r="AA903" s="396"/>
      <c r="AB903" s="396"/>
      <c r="AC903" s="396"/>
      <c r="AD903" s="396"/>
      <c r="AE903" s="396"/>
      <c r="AF903" s="396"/>
      <c r="AG903" s="396"/>
      <c r="AH903" s="396"/>
      <c r="AI903" s="396"/>
      <c r="AJ903" s="396"/>
      <c r="AK903" s="396"/>
    </row>
    <row r="904" spans="5:37">
      <c r="E904" s="395"/>
      <c r="F904" s="396"/>
      <c r="G904" s="396"/>
      <c r="H904" s="396"/>
      <c r="I904" s="396"/>
      <c r="J904" s="396"/>
      <c r="L904" s="396"/>
      <c r="M904" s="396"/>
      <c r="N904" s="396"/>
      <c r="O904" s="396"/>
      <c r="P904" s="396"/>
      <c r="Q904" s="396"/>
      <c r="R904" s="396"/>
      <c r="S904" s="396"/>
      <c r="T904" s="396"/>
      <c r="U904" s="396"/>
      <c r="V904" s="396"/>
      <c r="W904" s="396"/>
      <c r="X904" s="396"/>
      <c r="Y904" s="396"/>
      <c r="Z904" s="396"/>
      <c r="AA904" s="396"/>
      <c r="AB904" s="396"/>
      <c r="AC904" s="396"/>
      <c r="AD904" s="396"/>
      <c r="AE904" s="396"/>
      <c r="AF904" s="396"/>
      <c r="AG904" s="396"/>
      <c r="AH904" s="396"/>
      <c r="AI904" s="396"/>
      <c r="AJ904" s="396"/>
      <c r="AK904" s="396"/>
    </row>
    <row r="905" spans="5:37">
      <c r="E905" s="395"/>
      <c r="F905" s="396"/>
      <c r="G905" s="396"/>
      <c r="H905" s="396"/>
      <c r="I905" s="396"/>
      <c r="J905" s="396"/>
      <c r="L905" s="396"/>
      <c r="M905" s="396"/>
      <c r="N905" s="396"/>
      <c r="O905" s="396"/>
      <c r="P905" s="396"/>
      <c r="Q905" s="396"/>
      <c r="R905" s="396"/>
      <c r="S905" s="396"/>
      <c r="T905" s="396"/>
      <c r="U905" s="396"/>
      <c r="V905" s="396"/>
      <c r="W905" s="396"/>
      <c r="X905" s="396"/>
      <c r="Y905" s="396"/>
      <c r="Z905" s="396"/>
      <c r="AA905" s="396"/>
      <c r="AB905" s="396"/>
      <c r="AC905" s="396"/>
      <c r="AD905" s="396"/>
      <c r="AE905" s="396"/>
      <c r="AF905" s="396"/>
      <c r="AG905" s="396"/>
      <c r="AH905" s="396"/>
      <c r="AI905" s="396"/>
      <c r="AJ905" s="396"/>
      <c r="AK905" s="396"/>
    </row>
    <row r="906" spans="5:37">
      <c r="E906" s="395"/>
      <c r="F906" s="396"/>
      <c r="G906" s="396"/>
      <c r="H906" s="396"/>
      <c r="I906" s="396"/>
      <c r="J906" s="396"/>
      <c r="L906" s="396"/>
      <c r="M906" s="396"/>
      <c r="N906" s="396"/>
      <c r="O906" s="396"/>
      <c r="P906" s="396"/>
      <c r="Q906" s="396"/>
      <c r="R906" s="396"/>
      <c r="S906" s="396"/>
      <c r="T906" s="396"/>
      <c r="U906" s="396"/>
      <c r="V906" s="396"/>
      <c r="W906" s="396"/>
      <c r="X906" s="396"/>
      <c r="Y906" s="396"/>
      <c r="Z906" s="396"/>
      <c r="AA906" s="396"/>
      <c r="AB906" s="396"/>
      <c r="AC906" s="396"/>
      <c r="AD906" s="396"/>
      <c r="AE906" s="396"/>
      <c r="AF906" s="396"/>
      <c r="AG906" s="396"/>
      <c r="AH906" s="396"/>
      <c r="AI906" s="396"/>
      <c r="AJ906" s="396"/>
      <c r="AK906" s="396"/>
    </row>
    <row r="907" spans="5:37">
      <c r="E907" s="395"/>
      <c r="F907" s="396"/>
      <c r="G907" s="396"/>
      <c r="H907" s="396"/>
      <c r="I907" s="396"/>
      <c r="J907" s="396"/>
      <c r="L907" s="396"/>
      <c r="M907" s="396"/>
      <c r="N907" s="396"/>
      <c r="O907" s="396"/>
      <c r="P907" s="396"/>
      <c r="Q907" s="396"/>
      <c r="R907" s="396"/>
      <c r="S907" s="396"/>
      <c r="T907" s="396"/>
      <c r="U907" s="396"/>
      <c r="V907" s="396"/>
      <c r="W907" s="396"/>
      <c r="X907" s="396"/>
      <c r="Y907" s="396"/>
      <c r="Z907" s="396"/>
      <c r="AA907" s="396"/>
      <c r="AB907" s="396"/>
      <c r="AC907" s="396"/>
      <c r="AD907" s="396"/>
      <c r="AE907" s="396"/>
      <c r="AF907" s="396"/>
      <c r="AG907" s="396"/>
      <c r="AH907" s="396"/>
      <c r="AI907" s="396"/>
      <c r="AJ907" s="396"/>
      <c r="AK907" s="396"/>
    </row>
    <row r="908" spans="5:37">
      <c r="E908" s="395"/>
      <c r="F908" s="396"/>
      <c r="G908" s="396"/>
      <c r="H908" s="396"/>
      <c r="I908" s="396"/>
      <c r="J908" s="396"/>
      <c r="L908" s="396"/>
      <c r="M908" s="396"/>
      <c r="N908" s="396"/>
      <c r="O908" s="396"/>
      <c r="P908" s="396"/>
      <c r="Q908" s="396"/>
      <c r="R908" s="396"/>
      <c r="S908" s="396"/>
      <c r="T908" s="396"/>
      <c r="U908" s="396"/>
      <c r="V908" s="396"/>
      <c r="W908" s="396"/>
      <c r="X908" s="396"/>
      <c r="Y908" s="396"/>
      <c r="Z908" s="396"/>
      <c r="AA908" s="396"/>
      <c r="AB908" s="396"/>
      <c r="AC908" s="396"/>
      <c r="AD908" s="396"/>
      <c r="AE908" s="396"/>
      <c r="AF908" s="396"/>
      <c r="AG908" s="396"/>
      <c r="AH908" s="396"/>
      <c r="AI908" s="396"/>
      <c r="AJ908" s="396"/>
      <c r="AK908" s="396"/>
    </row>
    <row r="909" spans="5:37">
      <c r="E909" s="395"/>
      <c r="F909" s="396"/>
      <c r="G909" s="396"/>
      <c r="H909" s="396"/>
      <c r="I909" s="396"/>
      <c r="J909" s="396"/>
      <c r="L909" s="396"/>
      <c r="M909" s="396"/>
      <c r="N909" s="396"/>
      <c r="O909" s="396"/>
      <c r="P909" s="396"/>
      <c r="Q909" s="396"/>
      <c r="R909" s="396"/>
      <c r="S909" s="396"/>
      <c r="T909" s="396"/>
      <c r="U909" s="396"/>
      <c r="V909" s="396"/>
      <c r="W909" s="396"/>
      <c r="X909" s="396"/>
      <c r="Y909" s="396"/>
      <c r="Z909" s="396"/>
      <c r="AA909" s="396"/>
      <c r="AB909" s="396"/>
      <c r="AC909" s="396"/>
      <c r="AD909" s="396"/>
      <c r="AE909" s="396"/>
      <c r="AF909" s="396"/>
      <c r="AG909" s="396"/>
      <c r="AH909" s="396"/>
      <c r="AI909" s="396"/>
      <c r="AJ909" s="396"/>
      <c r="AK909" s="396"/>
    </row>
    <row r="910" spans="5:37">
      <c r="E910" s="395"/>
      <c r="F910" s="396"/>
      <c r="G910" s="396"/>
      <c r="H910" s="396"/>
      <c r="I910" s="396"/>
      <c r="J910" s="396"/>
      <c r="L910" s="396"/>
      <c r="M910" s="396"/>
      <c r="N910" s="396"/>
      <c r="O910" s="396"/>
      <c r="P910" s="396"/>
      <c r="Q910" s="396"/>
      <c r="R910" s="396"/>
      <c r="S910" s="396"/>
      <c r="T910" s="396"/>
      <c r="U910" s="396"/>
      <c r="V910" s="396"/>
      <c r="W910" s="396"/>
      <c r="X910" s="396"/>
      <c r="Y910" s="396"/>
      <c r="Z910" s="396"/>
      <c r="AA910" s="396"/>
      <c r="AB910" s="396"/>
      <c r="AC910" s="396"/>
      <c r="AD910" s="396"/>
      <c r="AE910" s="396"/>
      <c r="AF910" s="396"/>
      <c r="AG910" s="396"/>
      <c r="AH910" s="396"/>
      <c r="AI910" s="396"/>
      <c r="AJ910" s="396"/>
      <c r="AK910" s="396"/>
    </row>
    <row r="911" spans="5:37">
      <c r="E911" s="395"/>
      <c r="F911" s="396"/>
      <c r="G911" s="396"/>
      <c r="H911" s="396"/>
      <c r="I911" s="396"/>
      <c r="J911" s="396"/>
      <c r="L911" s="396"/>
      <c r="M911" s="396"/>
      <c r="N911" s="396"/>
      <c r="O911" s="396"/>
      <c r="P911" s="396"/>
      <c r="Q911" s="396"/>
      <c r="R911" s="396"/>
      <c r="S911" s="396"/>
      <c r="T911" s="396"/>
      <c r="U911" s="396"/>
      <c r="V911" s="396"/>
      <c r="W911" s="396"/>
      <c r="X911" s="396"/>
      <c r="Y911" s="396"/>
      <c r="Z911" s="396"/>
      <c r="AA911" s="396"/>
      <c r="AB911" s="396"/>
      <c r="AC911" s="396"/>
      <c r="AD911" s="396"/>
      <c r="AE911" s="396"/>
      <c r="AF911" s="396"/>
      <c r="AG911" s="396"/>
      <c r="AH911" s="396"/>
      <c r="AI911" s="396"/>
      <c r="AJ911" s="396"/>
      <c r="AK911" s="396"/>
    </row>
    <row r="912" spans="5:37">
      <c r="E912" s="395"/>
      <c r="F912" s="396"/>
      <c r="G912" s="396"/>
      <c r="H912" s="396"/>
      <c r="I912" s="396"/>
      <c r="J912" s="396"/>
      <c r="L912" s="396"/>
      <c r="M912" s="396"/>
      <c r="N912" s="396"/>
      <c r="O912" s="396"/>
      <c r="P912" s="396"/>
      <c r="Q912" s="396"/>
      <c r="R912" s="396"/>
      <c r="S912" s="396"/>
      <c r="T912" s="396"/>
      <c r="U912" s="396"/>
      <c r="V912" s="396"/>
      <c r="W912" s="396"/>
      <c r="X912" s="396"/>
      <c r="Y912" s="396"/>
      <c r="Z912" s="396"/>
      <c r="AA912" s="396"/>
      <c r="AB912" s="396"/>
      <c r="AC912" s="396"/>
      <c r="AD912" s="396"/>
      <c r="AE912" s="396"/>
      <c r="AF912" s="396"/>
      <c r="AG912" s="396"/>
      <c r="AH912" s="396"/>
      <c r="AI912" s="396"/>
      <c r="AJ912" s="396"/>
      <c r="AK912" s="396"/>
    </row>
    <row r="913" spans="5:37">
      <c r="E913" s="395"/>
      <c r="F913" s="396"/>
      <c r="G913" s="396"/>
      <c r="H913" s="396"/>
      <c r="I913" s="396"/>
      <c r="J913" s="396"/>
      <c r="L913" s="396"/>
      <c r="M913" s="396"/>
      <c r="N913" s="396"/>
      <c r="O913" s="396"/>
      <c r="P913" s="396"/>
      <c r="Q913" s="396"/>
      <c r="R913" s="396"/>
      <c r="S913" s="396"/>
      <c r="T913" s="396"/>
      <c r="U913" s="396"/>
      <c r="V913" s="396"/>
      <c r="W913" s="396"/>
      <c r="X913" s="396"/>
      <c r="Y913" s="396"/>
      <c r="Z913" s="396"/>
      <c r="AA913" s="396"/>
      <c r="AB913" s="396"/>
      <c r="AC913" s="396"/>
      <c r="AD913" s="396"/>
      <c r="AE913" s="396"/>
      <c r="AF913" s="396"/>
      <c r="AG913" s="396"/>
      <c r="AH913" s="396"/>
      <c r="AI913" s="396"/>
      <c r="AJ913" s="396"/>
      <c r="AK913" s="396"/>
    </row>
    <row r="914" spans="5:37">
      <c r="E914" s="395"/>
      <c r="F914" s="396"/>
      <c r="G914" s="396"/>
      <c r="H914" s="396"/>
      <c r="I914" s="396"/>
      <c r="J914" s="396"/>
      <c r="L914" s="396"/>
      <c r="M914" s="396"/>
      <c r="N914" s="396"/>
      <c r="O914" s="396"/>
      <c r="P914" s="396"/>
      <c r="Q914" s="396"/>
      <c r="R914" s="396"/>
      <c r="S914" s="396"/>
      <c r="T914" s="396"/>
      <c r="U914" s="396"/>
      <c r="V914" s="396"/>
      <c r="W914" s="396"/>
      <c r="X914" s="396"/>
      <c r="Y914" s="396"/>
      <c r="Z914" s="396"/>
      <c r="AA914" s="396"/>
      <c r="AB914" s="396"/>
      <c r="AC914" s="396"/>
      <c r="AD914" s="396"/>
      <c r="AE914" s="396"/>
      <c r="AF914" s="396"/>
      <c r="AG914" s="396"/>
      <c r="AH914" s="396"/>
      <c r="AI914" s="396"/>
      <c r="AJ914" s="396"/>
      <c r="AK914" s="396"/>
    </row>
    <row r="915" spans="5:37">
      <c r="E915" s="395"/>
      <c r="F915" s="396"/>
      <c r="G915" s="396"/>
      <c r="H915" s="396"/>
      <c r="I915" s="396"/>
      <c r="J915" s="396"/>
      <c r="L915" s="396"/>
      <c r="M915" s="396"/>
      <c r="N915" s="396"/>
      <c r="O915" s="396"/>
      <c r="P915" s="396"/>
      <c r="Q915" s="396"/>
      <c r="R915" s="396"/>
      <c r="S915" s="396"/>
      <c r="T915" s="396"/>
      <c r="U915" s="396"/>
      <c r="V915" s="396"/>
      <c r="W915" s="396"/>
      <c r="X915" s="396"/>
      <c r="Y915" s="396"/>
      <c r="Z915" s="396"/>
      <c r="AA915" s="396"/>
      <c r="AB915" s="396"/>
      <c r="AC915" s="396"/>
      <c r="AD915" s="396"/>
      <c r="AE915" s="396"/>
      <c r="AF915" s="396"/>
      <c r="AG915" s="396"/>
      <c r="AH915" s="396"/>
      <c r="AI915" s="396"/>
      <c r="AJ915" s="396"/>
      <c r="AK915" s="396"/>
    </row>
    <row r="916" spans="5:37">
      <c r="E916" s="395"/>
      <c r="F916" s="396"/>
      <c r="G916" s="396"/>
      <c r="H916" s="396"/>
      <c r="I916" s="396"/>
      <c r="J916" s="396"/>
      <c r="L916" s="396"/>
      <c r="M916" s="396"/>
      <c r="N916" s="396"/>
      <c r="O916" s="396"/>
      <c r="P916" s="396"/>
      <c r="Q916" s="396"/>
      <c r="R916" s="396"/>
      <c r="S916" s="396"/>
      <c r="T916" s="396"/>
      <c r="U916" s="396"/>
      <c r="V916" s="396"/>
      <c r="W916" s="396"/>
      <c r="X916" s="396"/>
      <c r="Y916" s="396"/>
      <c r="Z916" s="396"/>
      <c r="AA916" s="396"/>
      <c r="AB916" s="396"/>
      <c r="AC916" s="396"/>
      <c r="AD916" s="396"/>
      <c r="AE916" s="396"/>
      <c r="AF916" s="396"/>
      <c r="AG916" s="396"/>
      <c r="AH916" s="396"/>
      <c r="AI916" s="396"/>
      <c r="AJ916" s="396"/>
      <c r="AK916" s="396"/>
    </row>
    <row r="917" spans="5:37">
      <c r="E917" s="395"/>
      <c r="F917" s="396"/>
      <c r="G917" s="396"/>
      <c r="H917" s="396"/>
      <c r="I917" s="396"/>
      <c r="J917" s="396"/>
      <c r="L917" s="396"/>
      <c r="M917" s="396"/>
      <c r="N917" s="396"/>
      <c r="O917" s="396"/>
      <c r="P917" s="396"/>
      <c r="Q917" s="396"/>
      <c r="R917" s="396"/>
      <c r="S917" s="396"/>
      <c r="T917" s="396"/>
      <c r="U917" s="396"/>
      <c r="V917" s="396"/>
      <c r="W917" s="396"/>
      <c r="X917" s="396"/>
      <c r="Y917" s="396"/>
      <c r="Z917" s="396"/>
      <c r="AA917" s="396"/>
      <c r="AB917" s="396"/>
      <c r="AC917" s="396"/>
      <c r="AD917" s="396"/>
      <c r="AE917" s="396"/>
      <c r="AF917" s="396"/>
      <c r="AG917" s="396"/>
      <c r="AH917" s="396"/>
      <c r="AI917" s="396"/>
      <c r="AJ917" s="396"/>
      <c r="AK917" s="396"/>
    </row>
    <row r="918" spans="5:37">
      <c r="E918" s="395"/>
      <c r="F918" s="396"/>
      <c r="G918" s="396"/>
      <c r="H918" s="396"/>
      <c r="I918" s="396"/>
      <c r="J918" s="396"/>
      <c r="L918" s="396"/>
      <c r="M918" s="396"/>
      <c r="N918" s="396"/>
      <c r="O918" s="396"/>
      <c r="P918" s="396"/>
      <c r="Q918" s="396"/>
      <c r="R918" s="396"/>
      <c r="S918" s="396"/>
      <c r="T918" s="396"/>
      <c r="U918" s="396"/>
      <c r="V918" s="396"/>
      <c r="W918" s="396"/>
      <c r="X918" s="396"/>
      <c r="Y918" s="396"/>
      <c r="Z918" s="396"/>
      <c r="AA918" s="396"/>
      <c r="AB918" s="396"/>
      <c r="AC918" s="396"/>
      <c r="AD918" s="396"/>
      <c r="AE918" s="396"/>
      <c r="AF918" s="396"/>
      <c r="AG918" s="396"/>
      <c r="AH918" s="396"/>
      <c r="AI918" s="396"/>
      <c r="AJ918" s="396"/>
      <c r="AK918" s="396"/>
    </row>
    <row r="919" spans="5:37">
      <c r="E919" s="395"/>
      <c r="F919" s="396"/>
      <c r="G919" s="396"/>
      <c r="H919" s="396"/>
      <c r="I919" s="396"/>
      <c r="J919" s="396"/>
      <c r="L919" s="396"/>
      <c r="M919" s="396"/>
      <c r="N919" s="396"/>
      <c r="O919" s="396"/>
      <c r="P919" s="396"/>
      <c r="Q919" s="396"/>
      <c r="R919" s="396"/>
      <c r="S919" s="396"/>
      <c r="T919" s="396"/>
      <c r="U919" s="396"/>
      <c r="V919" s="396"/>
      <c r="W919" s="396"/>
      <c r="X919" s="396"/>
      <c r="Y919" s="396"/>
      <c r="Z919" s="396"/>
      <c r="AA919" s="396"/>
      <c r="AB919" s="396"/>
      <c r="AC919" s="396"/>
      <c r="AD919" s="396"/>
      <c r="AE919" s="396"/>
      <c r="AF919" s="396"/>
      <c r="AG919" s="396"/>
      <c r="AH919" s="396"/>
      <c r="AI919" s="396"/>
      <c r="AJ919" s="396"/>
      <c r="AK919" s="396"/>
    </row>
    <row r="920" spans="5:37">
      <c r="E920" s="395"/>
      <c r="F920" s="396"/>
      <c r="G920" s="396"/>
      <c r="H920" s="396"/>
      <c r="I920" s="396"/>
      <c r="J920" s="396"/>
      <c r="L920" s="396"/>
      <c r="M920" s="396"/>
      <c r="N920" s="396"/>
      <c r="O920" s="396"/>
      <c r="P920" s="396"/>
      <c r="Q920" s="396"/>
      <c r="R920" s="396"/>
      <c r="S920" s="396"/>
      <c r="T920" s="396"/>
      <c r="U920" s="396"/>
      <c r="V920" s="396"/>
      <c r="W920" s="396"/>
      <c r="X920" s="396"/>
      <c r="Y920" s="396"/>
      <c r="Z920" s="396"/>
      <c r="AA920" s="396"/>
      <c r="AB920" s="396"/>
      <c r="AC920" s="396"/>
      <c r="AD920" s="396"/>
      <c r="AE920" s="396"/>
      <c r="AF920" s="396"/>
      <c r="AG920" s="396"/>
      <c r="AH920" s="396"/>
      <c r="AI920" s="396"/>
      <c r="AJ920" s="396"/>
      <c r="AK920" s="396"/>
    </row>
    <row r="921" spans="5:37">
      <c r="E921" s="395"/>
      <c r="F921" s="396"/>
      <c r="G921" s="396"/>
      <c r="H921" s="396"/>
      <c r="I921" s="396"/>
      <c r="J921" s="396"/>
      <c r="L921" s="396"/>
      <c r="M921" s="396"/>
      <c r="N921" s="396"/>
      <c r="O921" s="396"/>
      <c r="P921" s="396"/>
      <c r="Q921" s="396"/>
      <c r="R921" s="396"/>
      <c r="S921" s="396"/>
      <c r="T921" s="396"/>
      <c r="U921" s="396"/>
      <c r="V921" s="396"/>
      <c r="W921" s="396"/>
      <c r="X921" s="396"/>
      <c r="Y921" s="396"/>
      <c r="Z921" s="396"/>
      <c r="AA921" s="396"/>
      <c r="AB921" s="396"/>
      <c r="AC921" s="396"/>
      <c r="AD921" s="396"/>
      <c r="AE921" s="396"/>
      <c r="AF921" s="396"/>
      <c r="AG921" s="396"/>
      <c r="AH921" s="396"/>
      <c r="AI921" s="396"/>
      <c r="AJ921" s="396"/>
      <c r="AK921" s="396"/>
    </row>
    <row r="922" spans="5:37">
      <c r="E922" s="395"/>
      <c r="F922" s="396"/>
      <c r="G922" s="396"/>
      <c r="H922" s="396"/>
      <c r="I922" s="396"/>
      <c r="J922" s="396"/>
      <c r="L922" s="396"/>
      <c r="M922" s="396"/>
      <c r="N922" s="396"/>
      <c r="O922" s="396"/>
      <c r="P922" s="396"/>
      <c r="Q922" s="396"/>
      <c r="R922" s="396"/>
      <c r="S922" s="396"/>
      <c r="T922" s="396"/>
      <c r="U922" s="396"/>
      <c r="V922" s="396"/>
      <c r="W922" s="396"/>
      <c r="X922" s="396"/>
      <c r="Y922" s="396"/>
      <c r="Z922" s="396"/>
      <c r="AA922" s="396"/>
      <c r="AB922" s="396"/>
      <c r="AC922" s="396"/>
      <c r="AD922" s="396"/>
      <c r="AE922" s="396"/>
      <c r="AF922" s="396"/>
      <c r="AG922" s="396"/>
      <c r="AH922" s="396"/>
      <c r="AI922" s="396"/>
      <c r="AJ922" s="396"/>
      <c r="AK922" s="396"/>
    </row>
    <row r="923" spans="5:37">
      <c r="E923" s="395"/>
      <c r="F923" s="396"/>
      <c r="G923" s="396"/>
      <c r="H923" s="396"/>
      <c r="I923" s="396"/>
      <c r="J923" s="396"/>
      <c r="L923" s="396"/>
      <c r="M923" s="396"/>
      <c r="N923" s="396"/>
      <c r="O923" s="396"/>
      <c r="P923" s="396"/>
      <c r="Q923" s="396"/>
      <c r="R923" s="396"/>
      <c r="S923" s="396"/>
      <c r="T923" s="396"/>
      <c r="U923" s="396"/>
      <c r="V923" s="396"/>
      <c r="W923" s="396"/>
      <c r="X923" s="396"/>
      <c r="Y923" s="396"/>
      <c r="Z923" s="396"/>
      <c r="AA923" s="396"/>
      <c r="AB923" s="396"/>
      <c r="AC923" s="396"/>
      <c r="AD923" s="396"/>
      <c r="AE923" s="396"/>
      <c r="AF923" s="396"/>
      <c r="AG923" s="396"/>
      <c r="AH923" s="396"/>
      <c r="AI923" s="396"/>
      <c r="AJ923" s="396"/>
      <c r="AK923" s="396"/>
    </row>
    <row r="924" spans="5:37">
      <c r="E924" s="395"/>
      <c r="F924" s="396"/>
      <c r="G924" s="396"/>
      <c r="H924" s="396"/>
      <c r="I924" s="396"/>
      <c r="J924" s="396"/>
      <c r="L924" s="396"/>
      <c r="M924" s="396"/>
      <c r="N924" s="396"/>
      <c r="O924" s="396"/>
      <c r="P924" s="396"/>
      <c r="Q924" s="396"/>
      <c r="R924" s="396"/>
      <c r="S924" s="396"/>
      <c r="T924" s="396"/>
      <c r="U924" s="396"/>
      <c r="V924" s="396"/>
      <c r="W924" s="396"/>
      <c r="X924" s="396"/>
      <c r="Y924" s="396"/>
      <c r="Z924" s="396"/>
      <c r="AA924" s="396"/>
      <c r="AB924" s="396"/>
      <c r="AC924" s="396"/>
      <c r="AD924" s="396"/>
      <c r="AE924" s="396"/>
      <c r="AF924" s="396"/>
      <c r="AG924" s="396"/>
      <c r="AH924" s="396"/>
      <c r="AI924" s="396"/>
      <c r="AJ924" s="396"/>
      <c r="AK924" s="396"/>
    </row>
    <row r="925" spans="5:37">
      <c r="E925" s="395"/>
      <c r="F925" s="396"/>
      <c r="G925" s="396"/>
      <c r="H925" s="396"/>
      <c r="I925" s="396"/>
      <c r="J925" s="396"/>
      <c r="L925" s="396"/>
      <c r="M925" s="396"/>
      <c r="N925" s="396"/>
      <c r="O925" s="396"/>
      <c r="P925" s="396"/>
      <c r="Q925" s="396"/>
      <c r="R925" s="396"/>
      <c r="S925" s="396"/>
      <c r="T925" s="396"/>
      <c r="U925" s="396"/>
      <c r="V925" s="396"/>
      <c r="W925" s="396"/>
      <c r="X925" s="396"/>
      <c r="Y925" s="396"/>
      <c r="Z925" s="396"/>
      <c r="AA925" s="396"/>
      <c r="AB925" s="396"/>
      <c r="AC925" s="396"/>
      <c r="AD925" s="396"/>
      <c r="AE925" s="396"/>
      <c r="AF925" s="396"/>
      <c r="AG925" s="396"/>
      <c r="AH925" s="396"/>
      <c r="AI925" s="396"/>
      <c r="AJ925" s="396"/>
      <c r="AK925" s="396"/>
    </row>
    <row r="926" spans="5:37">
      <c r="E926" s="395"/>
      <c r="F926" s="396"/>
      <c r="G926" s="396"/>
      <c r="H926" s="396"/>
      <c r="I926" s="396"/>
      <c r="J926" s="396"/>
      <c r="L926" s="396"/>
      <c r="M926" s="396"/>
      <c r="N926" s="396"/>
      <c r="O926" s="396"/>
      <c r="P926" s="396"/>
      <c r="Q926" s="396"/>
      <c r="R926" s="396"/>
      <c r="S926" s="396"/>
      <c r="T926" s="396"/>
      <c r="U926" s="396"/>
      <c r="V926" s="396"/>
      <c r="W926" s="396"/>
      <c r="X926" s="396"/>
      <c r="Y926" s="396"/>
      <c r="Z926" s="396"/>
      <c r="AA926" s="396"/>
      <c r="AB926" s="396"/>
      <c r="AC926" s="396"/>
      <c r="AD926" s="396"/>
      <c r="AE926" s="396"/>
      <c r="AF926" s="396"/>
      <c r="AG926" s="396"/>
      <c r="AH926" s="396"/>
      <c r="AI926" s="396"/>
      <c r="AJ926" s="396"/>
      <c r="AK926" s="396"/>
    </row>
    <row r="927" spans="5:37">
      <c r="E927" s="395"/>
      <c r="F927" s="396"/>
      <c r="G927" s="396"/>
      <c r="H927" s="396"/>
      <c r="I927" s="396"/>
      <c r="J927" s="396"/>
      <c r="L927" s="396"/>
      <c r="M927" s="396"/>
      <c r="N927" s="396"/>
      <c r="O927" s="396"/>
      <c r="P927" s="396"/>
      <c r="Q927" s="396"/>
      <c r="R927" s="396"/>
      <c r="S927" s="396"/>
      <c r="T927" s="396"/>
      <c r="U927" s="396"/>
      <c r="V927" s="396"/>
      <c r="W927" s="396"/>
      <c r="X927" s="396"/>
      <c r="Y927" s="396"/>
      <c r="Z927" s="396"/>
      <c r="AA927" s="396"/>
      <c r="AB927" s="396"/>
      <c r="AC927" s="396"/>
      <c r="AD927" s="396"/>
      <c r="AE927" s="396"/>
      <c r="AF927" s="396"/>
      <c r="AG927" s="396"/>
      <c r="AH927" s="396"/>
      <c r="AI927" s="396"/>
      <c r="AJ927" s="396"/>
      <c r="AK927" s="396"/>
    </row>
    <row r="928" spans="5:37">
      <c r="E928" s="395"/>
      <c r="F928" s="396"/>
      <c r="G928" s="396"/>
      <c r="H928" s="396"/>
      <c r="I928" s="396"/>
      <c r="J928" s="396"/>
      <c r="L928" s="396"/>
      <c r="M928" s="396"/>
      <c r="N928" s="396"/>
      <c r="O928" s="396"/>
      <c r="P928" s="396"/>
      <c r="Q928" s="396"/>
      <c r="R928" s="396"/>
      <c r="S928" s="396"/>
      <c r="T928" s="396"/>
      <c r="U928" s="396"/>
      <c r="V928" s="396"/>
      <c r="W928" s="396"/>
      <c r="X928" s="396"/>
      <c r="Y928" s="396"/>
      <c r="Z928" s="396"/>
      <c r="AA928" s="396"/>
      <c r="AB928" s="396"/>
      <c r="AC928" s="396"/>
      <c r="AD928" s="396"/>
      <c r="AE928" s="396"/>
      <c r="AF928" s="396"/>
      <c r="AG928" s="396"/>
      <c r="AH928" s="396"/>
      <c r="AI928" s="396"/>
      <c r="AJ928" s="396"/>
      <c r="AK928" s="396"/>
    </row>
    <row r="929" spans="5:37">
      <c r="E929" s="395"/>
      <c r="F929" s="396"/>
      <c r="G929" s="396"/>
      <c r="H929" s="396"/>
      <c r="I929" s="396"/>
      <c r="J929" s="396"/>
      <c r="L929" s="396"/>
      <c r="M929" s="396"/>
      <c r="N929" s="396"/>
      <c r="O929" s="396"/>
      <c r="P929" s="396"/>
      <c r="Q929" s="396"/>
      <c r="R929" s="396"/>
      <c r="S929" s="396"/>
      <c r="T929" s="396"/>
      <c r="U929" s="396"/>
      <c r="V929" s="396"/>
      <c r="W929" s="396"/>
      <c r="X929" s="396"/>
      <c r="Y929" s="396"/>
      <c r="Z929" s="396"/>
      <c r="AA929" s="396"/>
      <c r="AB929" s="396"/>
      <c r="AC929" s="396"/>
      <c r="AD929" s="396"/>
      <c r="AE929" s="396"/>
      <c r="AF929" s="396"/>
      <c r="AG929" s="396"/>
      <c r="AH929" s="396"/>
      <c r="AI929" s="396"/>
      <c r="AJ929" s="396"/>
      <c r="AK929" s="396"/>
    </row>
    <row r="930" spans="5:37">
      <c r="E930" s="395"/>
      <c r="F930" s="396"/>
      <c r="G930" s="396"/>
      <c r="H930" s="396"/>
      <c r="I930" s="396"/>
      <c r="J930" s="396"/>
      <c r="L930" s="396"/>
      <c r="M930" s="396"/>
      <c r="N930" s="396"/>
      <c r="O930" s="396"/>
      <c r="P930" s="396"/>
      <c r="Q930" s="396"/>
      <c r="R930" s="396"/>
      <c r="S930" s="396"/>
      <c r="T930" s="396"/>
      <c r="U930" s="396"/>
      <c r="V930" s="396"/>
      <c r="W930" s="396"/>
      <c r="X930" s="396"/>
      <c r="Y930" s="396"/>
      <c r="Z930" s="396"/>
      <c r="AA930" s="396"/>
      <c r="AB930" s="396"/>
      <c r="AC930" s="396"/>
      <c r="AD930" s="396"/>
      <c r="AE930" s="396"/>
      <c r="AF930" s="396"/>
      <c r="AG930" s="396"/>
      <c r="AH930" s="396"/>
      <c r="AI930" s="396"/>
      <c r="AJ930" s="396"/>
      <c r="AK930" s="396"/>
    </row>
    <row r="931" spans="5:37">
      <c r="E931" s="395"/>
      <c r="F931" s="396"/>
      <c r="G931" s="396"/>
      <c r="H931" s="396"/>
      <c r="I931" s="396"/>
      <c r="J931" s="396"/>
      <c r="L931" s="396"/>
      <c r="M931" s="396"/>
      <c r="N931" s="396"/>
      <c r="O931" s="396"/>
      <c r="P931" s="396"/>
      <c r="Q931" s="396"/>
      <c r="R931" s="396"/>
      <c r="S931" s="396"/>
      <c r="T931" s="396"/>
      <c r="U931" s="396"/>
      <c r="V931" s="396"/>
      <c r="W931" s="396"/>
      <c r="X931" s="396"/>
      <c r="Y931" s="396"/>
      <c r="Z931" s="396"/>
      <c r="AA931" s="396"/>
      <c r="AB931" s="396"/>
      <c r="AC931" s="396"/>
      <c r="AD931" s="396"/>
      <c r="AE931" s="396"/>
      <c r="AF931" s="396"/>
      <c r="AG931" s="396"/>
      <c r="AH931" s="396"/>
      <c r="AI931" s="396"/>
      <c r="AJ931" s="396"/>
      <c r="AK931" s="396"/>
    </row>
    <row r="932" spans="5:37">
      <c r="E932" s="395"/>
      <c r="F932" s="396"/>
      <c r="G932" s="396"/>
      <c r="H932" s="396"/>
      <c r="I932" s="396"/>
      <c r="J932" s="396"/>
      <c r="L932" s="396"/>
      <c r="M932" s="396"/>
      <c r="N932" s="396"/>
      <c r="O932" s="396"/>
      <c r="P932" s="396"/>
      <c r="Q932" s="396"/>
      <c r="R932" s="396"/>
      <c r="S932" s="396"/>
      <c r="T932" s="396"/>
      <c r="U932" s="396"/>
      <c r="V932" s="396"/>
      <c r="W932" s="396"/>
      <c r="X932" s="396"/>
      <c r="Y932" s="396"/>
      <c r="Z932" s="396"/>
      <c r="AA932" s="396"/>
      <c r="AB932" s="396"/>
      <c r="AC932" s="396"/>
      <c r="AD932" s="396"/>
      <c r="AE932" s="396"/>
      <c r="AF932" s="396"/>
      <c r="AG932" s="396"/>
      <c r="AH932" s="396"/>
      <c r="AI932" s="396"/>
      <c r="AJ932" s="396"/>
      <c r="AK932" s="396"/>
    </row>
    <row r="933" spans="5:37">
      <c r="E933" s="395"/>
      <c r="F933" s="396"/>
      <c r="G933" s="396"/>
      <c r="H933" s="396"/>
      <c r="I933" s="396"/>
      <c r="J933" s="396"/>
      <c r="L933" s="396"/>
      <c r="M933" s="396"/>
      <c r="N933" s="396"/>
      <c r="O933" s="396"/>
      <c r="P933" s="396"/>
      <c r="Q933" s="396"/>
      <c r="R933" s="396"/>
      <c r="S933" s="396"/>
      <c r="T933" s="396"/>
      <c r="U933" s="396"/>
      <c r="V933" s="396"/>
      <c r="W933" s="396"/>
      <c r="X933" s="396"/>
      <c r="Y933" s="396"/>
      <c r="Z933" s="396"/>
      <c r="AA933" s="396"/>
      <c r="AB933" s="396"/>
      <c r="AC933" s="396"/>
      <c r="AD933" s="396"/>
      <c r="AE933" s="396"/>
      <c r="AF933" s="396"/>
      <c r="AG933" s="396"/>
      <c r="AH933" s="396"/>
      <c r="AI933" s="396"/>
      <c r="AJ933" s="396"/>
      <c r="AK933" s="396"/>
    </row>
    <row r="934" spans="5:37">
      <c r="E934" s="395"/>
      <c r="F934" s="396"/>
      <c r="G934" s="396"/>
      <c r="H934" s="396"/>
      <c r="I934" s="396"/>
      <c r="J934" s="396"/>
      <c r="L934" s="396"/>
      <c r="M934" s="396"/>
      <c r="N934" s="396"/>
      <c r="O934" s="396"/>
      <c r="P934" s="396"/>
      <c r="Q934" s="396"/>
      <c r="R934" s="396"/>
      <c r="S934" s="396"/>
      <c r="T934" s="396"/>
      <c r="U934" s="396"/>
      <c r="V934" s="396"/>
      <c r="W934" s="396"/>
      <c r="X934" s="396"/>
      <c r="Y934" s="396"/>
      <c r="Z934" s="396"/>
      <c r="AA934" s="396"/>
      <c r="AB934" s="396"/>
      <c r="AC934" s="396"/>
      <c r="AD934" s="396"/>
      <c r="AE934" s="396"/>
      <c r="AF934" s="396"/>
      <c r="AG934" s="396"/>
      <c r="AH934" s="396"/>
      <c r="AI934" s="396"/>
      <c r="AJ934" s="396"/>
      <c r="AK934" s="396"/>
    </row>
    <row r="935" spans="5:37">
      <c r="E935" s="395"/>
      <c r="F935" s="396"/>
      <c r="G935" s="396"/>
      <c r="H935" s="396"/>
      <c r="I935" s="396"/>
      <c r="J935" s="396"/>
      <c r="L935" s="396"/>
      <c r="M935" s="396"/>
      <c r="N935" s="396"/>
      <c r="O935" s="396"/>
      <c r="P935" s="396"/>
      <c r="Q935" s="396"/>
      <c r="R935" s="396"/>
      <c r="S935" s="396"/>
      <c r="T935" s="396"/>
      <c r="U935" s="396"/>
      <c r="V935" s="396"/>
      <c r="W935" s="396"/>
      <c r="X935" s="396"/>
      <c r="Y935" s="396"/>
      <c r="Z935" s="396"/>
      <c r="AA935" s="396"/>
      <c r="AB935" s="396"/>
      <c r="AC935" s="396"/>
      <c r="AD935" s="396"/>
      <c r="AE935" s="396"/>
      <c r="AF935" s="396"/>
      <c r="AG935" s="396"/>
      <c r="AH935" s="396"/>
      <c r="AI935" s="396"/>
      <c r="AJ935" s="396"/>
      <c r="AK935" s="396"/>
    </row>
    <row r="936" spans="5:37">
      <c r="E936" s="395"/>
      <c r="F936" s="396"/>
      <c r="G936" s="396"/>
      <c r="H936" s="396"/>
      <c r="I936" s="396"/>
      <c r="J936" s="396"/>
      <c r="L936" s="396"/>
      <c r="M936" s="396"/>
      <c r="N936" s="396"/>
      <c r="O936" s="396"/>
      <c r="P936" s="396"/>
      <c r="Q936" s="396"/>
      <c r="R936" s="396"/>
      <c r="S936" s="396"/>
      <c r="T936" s="396"/>
      <c r="U936" s="396"/>
      <c r="V936" s="396"/>
      <c r="W936" s="396"/>
      <c r="X936" s="396"/>
      <c r="Y936" s="396"/>
      <c r="Z936" s="396"/>
      <c r="AA936" s="396"/>
      <c r="AB936" s="396"/>
      <c r="AC936" s="396"/>
      <c r="AD936" s="396"/>
      <c r="AE936" s="396"/>
      <c r="AF936" s="396"/>
      <c r="AG936" s="396"/>
      <c r="AH936" s="396"/>
      <c r="AI936" s="396"/>
      <c r="AJ936" s="396"/>
      <c r="AK936" s="396"/>
    </row>
    <row r="937" spans="5:37">
      <c r="E937" s="395"/>
      <c r="F937" s="396"/>
      <c r="G937" s="396"/>
      <c r="H937" s="396"/>
      <c r="I937" s="396"/>
      <c r="J937" s="396"/>
      <c r="L937" s="396"/>
      <c r="M937" s="396"/>
      <c r="N937" s="396"/>
      <c r="O937" s="396"/>
      <c r="P937" s="396"/>
      <c r="Q937" s="396"/>
      <c r="R937" s="396"/>
      <c r="S937" s="396"/>
      <c r="T937" s="396"/>
      <c r="U937" s="396"/>
      <c r="V937" s="396"/>
      <c r="W937" s="396"/>
      <c r="X937" s="396"/>
      <c r="Y937" s="396"/>
      <c r="Z937" s="396"/>
      <c r="AA937" s="396"/>
      <c r="AB937" s="396"/>
      <c r="AC937" s="396"/>
      <c r="AD937" s="396"/>
      <c r="AE937" s="396"/>
      <c r="AF937" s="396"/>
      <c r="AG937" s="396"/>
      <c r="AH937" s="396"/>
      <c r="AI937" s="396"/>
      <c r="AJ937" s="396"/>
      <c r="AK937" s="396"/>
    </row>
    <row r="938" spans="5:37">
      <c r="E938" s="395"/>
      <c r="F938" s="396"/>
      <c r="G938" s="396"/>
      <c r="H938" s="396"/>
      <c r="I938" s="396"/>
      <c r="J938" s="396"/>
      <c r="L938" s="396"/>
      <c r="M938" s="396"/>
      <c r="N938" s="396"/>
      <c r="O938" s="396"/>
      <c r="P938" s="396"/>
      <c r="Q938" s="396"/>
      <c r="R938" s="396"/>
      <c r="S938" s="396"/>
      <c r="T938" s="396"/>
      <c r="U938" s="396"/>
      <c r="V938" s="396"/>
      <c r="W938" s="396"/>
      <c r="X938" s="396"/>
      <c r="Y938" s="396"/>
      <c r="Z938" s="396"/>
      <c r="AA938" s="396"/>
      <c r="AB938" s="396"/>
      <c r="AC938" s="396"/>
      <c r="AD938" s="396"/>
      <c r="AE938" s="396"/>
      <c r="AF938" s="396"/>
      <c r="AG938" s="396"/>
      <c r="AH938" s="396"/>
      <c r="AI938" s="396"/>
      <c r="AJ938" s="396"/>
      <c r="AK938" s="396"/>
    </row>
    <row r="939" spans="5:37">
      <c r="E939" s="395"/>
      <c r="F939" s="396"/>
      <c r="G939" s="396"/>
      <c r="H939" s="396"/>
      <c r="I939" s="396"/>
      <c r="J939" s="396"/>
      <c r="L939" s="396"/>
      <c r="M939" s="396"/>
      <c r="N939" s="396"/>
      <c r="O939" s="396"/>
      <c r="P939" s="396"/>
      <c r="Q939" s="396"/>
      <c r="R939" s="396"/>
      <c r="S939" s="396"/>
      <c r="T939" s="396"/>
      <c r="U939" s="396"/>
      <c r="V939" s="396"/>
      <c r="W939" s="396"/>
      <c r="X939" s="396"/>
      <c r="Y939" s="396"/>
      <c r="Z939" s="396"/>
      <c r="AA939" s="396"/>
      <c r="AB939" s="396"/>
      <c r="AC939" s="396"/>
      <c r="AD939" s="396"/>
      <c r="AE939" s="396"/>
      <c r="AF939" s="396"/>
      <c r="AG939" s="396"/>
      <c r="AH939" s="396"/>
      <c r="AI939" s="396"/>
      <c r="AJ939" s="396"/>
      <c r="AK939" s="396"/>
    </row>
    <row r="940" spans="5:37">
      <c r="E940" s="395"/>
      <c r="F940" s="396"/>
      <c r="G940" s="396"/>
      <c r="H940" s="396"/>
      <c r="I940" s="396"/>
      <c r="J940" s="396"/>
      <c r="L940" s="396"/>
      <c r="M940" s="396"/>
      <c r="N940" s="396"/>
      <c r="O940" s="396"/>
      <c r="P940" s="396"/>
      <c r="Q940" s="396"/>
      <c r="R940" s="396"/>
      <c r="S940" s="396"/>
      <c r="T940" s="396"/>
      <c r="U940" s="396"/>
      <c r="V940" s="396"/>
      <c r="W940" s="396"/>
      <c r="X940" s="396"/>
      <c r="Y940" s="396"/>
      <c r="Z940" s="396"/>
      <c r="AA940" s="396"/>
      <c r="AB940" s="396"/>
      <c r="AC940" s="396"/>
      <c r="AD940" s="396"/>
      <c r="AE940" s="396"/>
      <c r="AF940" s="396"/>
      <c r="AG940" s="396"/>
      <c r="AH940" s="396"/>
      <c r="AI940" s="396"/>
      <c r="AJ940" s="396"/>
      <c r="AK940" s="396"/>
    </row>
    <row r="941" spans="5:37">
      <c r="E941" s="395"/>
      <c r="F941" s="396"/>
      <c r="G941" s="396"/>
      <c r="H941" s="396"/>
      <c r="I941" s="396"/>
      <c r="J941" s="396"/>
      <c r="L941" s="396"/>
      <c r="M941" s="396"/>
      <c r="N941" s="396"/>
      <c r="O941" s="396"/>
      <c r="P941" s="396"/>
      <c r="Q941" s="396"/>
      <c r="R941" s="396"/>
      <c r="S941" s="396"/>
      <c r="T941" s="396"/>
      <c r="U941" s="396"/>
      <c r="V941" s="396"/>
      <c r="W941" s="396"/>
      <c r="X941" s="396"/>
      <c r="Y941" s="396"/>
      <c r="Z941" s="396"/>
      <c r="AA941" s="396"/>
      <c r="AB941" s="396"/>
      <c r="AC941" s="396"/>
      <c r="AD941" s="396"/>
      <c r="AE941" s="396"/>
      <c r="AF941" s="396"/>
      <c r="AG941" s="396"/>
      <c r="AH941" s="396"/>
      <c r="AI941" s="396"/>
      <c r="AJ941" s="396"/>
      <c r="AK941" s="396"/>
    </row>
    <row r="942" spans="5:37">
      <c r="E942" s="395"/>
      <c r="F942" s="396"/>
      <c r="G942" s="396"/>
      <c r="H942" s="396"/>
      <c r="I942" s="396"/>
      <c r="J942" s="396"/>
      <c r="L942" s="396"/>
      <c r="M942" s="396"/>
      <c r="N942" s="396"/>
      <c r="O942" s="396"/>
      <c r="P942" s="396"/>
      <c r="Q942" s="396"/>
      <c r="R942" s="396"/>
      <c r="S942" s="396"/>
      <c r="T942" s="396"/>
      <c r="U942" s="396"/>
      <c r="V942" s="396"/>
      <c r="W942" s="396"/>
      <c r="X942" s="396"/>
      <c r="Y942" s="396"/>
      <c r="Z942" s="396"/>
      <c r="AA942" s="396"/>
      <c r="AB942" s="396"/>
      <c r="AC942" s="396"/>
      <c r="AD942" s="396"/>
      <c r="AE942" s="396"/>
      <c r="AF942" s="396"/>
      <c r="AG942" s="396"/>
      <c r="AH942" s="396"/>
      <c r="AI942" s="396"/>
      <c r="AJ942" s="396"/>
      <c r="AK942" s="396"/>
    </row>
    <row r="943" spans="5:37">
      <c r="E943" s="395"/>
      <c r="F943" s="396"/>
      <c r="G943" s="396"/>
      <c r="H943" s="396"/>
      <c r="I943" s="396"/>
      <c r="J943" s="396"/>
      <c r="L943" s="396"/>
      <c r="M943" s="396"/>
      <c r="N943" s="396"/>
      <c r="O943" s="396"/>
      <c r="P943" s="396"/>
      <c r="Q943" s="396"/>
      <c r="R943" s="396"/>
      <c r="S943" s="396"/>
      <c r="T943" s="396"/>
      <c r="U943" s="396"/>
      <c r="V943" s="396"/>
      <c r="W943" s="396"/>
      <c r="X943" s="396"/>
      <c r="Y943" s="396"/>
      <c r="Z943" s="396"/>
      <c r="AA943" s="396"/>
      <c r="AB943" s="396"/>
      <c r="AC943" s="396"/>
      <c r="AD943" s="396"/>
      <c r="AE943" s="396"/>
      <c r="AF943" s="396"/>
      <c r="AG943" s="396"/>
      <c r="AH943" s="396"/>
      <c r="AI943" s="396"/>
      <c r="AJ943" s="396"/>
      <c r="AK943" s="396"/>
    </row>
    <row r="944" spans="5:37">
      <c r="E944" s="395"/>
      <c r="F944" s="396"/>
      <c r="G944" s="396"/>
      <c r="H944" s="396"/>
      <c r="I944" s="396"/>
      <c r="J944" s="396"/>
      <c r="L944" s="396"/>
      <c r="M944" s="396"/>
      <c r="N944" s="396"/>
      <c r="O944" s="396"/>
      <c r="P944" s="396"/>
      <c r="Q944" s="396"/>
      <c r="R944" s="396"/>
      <c r="S944" s="396"/>
      <c r="T944" s="396"/>
      <c r="U944" s="396"/>
      <c r="V944" s="396"/>
      <c r="W944" s="396"/>
      <c r="X944" s="396"/>
      <c r="Y944" s="396"/>
      <c r="Z944" s="396"/>
      <c r="AA944" s="396"/>
      <c r="AB944" s="396"/>
      <c r="AC944" s="396"/>
      <c r="AD944" s="396"/>
      <c r="AE944" s="396"/>
      <c r="AF944" s="396"/>
      <c r="AG944" s="396"/>
      <c r="AH944" s="396"/>
      <c r="AI944" s="396"/>
      <c r="AJ944" s="396"/>
      <c r="AK944" s="396"/>
    </row>
    <row r="945" spans="5:37">
      <c r="E945" s="395"/>
      <c r="F945" s="396"/>
      <c r="G945" s="396"/>
      <c r="H945" s="396"/>
      <c r="I945" s="396"/>
      <c r="J945" s="396"/>
      <c r="L945" s="396"/>
      <c r="M945" s="396"/>
      <c r="N945" s="396"/>
      <c r="O945" s="396"/>
      <c r="P945" s="396"/>
      <c r="Q945" s="396"/>
      <c r="R945" s="396"/>
      <c r="S945" s="396"/>
      <c r="T945" s="396"/>
      <c r="U945" s="396"/>
      <c r="V945" s="396"/>
      <c r="W945" s="396"/>
      <c r="X945" s="396"/>
      <c r="Y945" s="396"/>
      <c r="Z945" s="396"/>
      <c r="AA945" s="396"/>
      <c r="AB945" s="396"/>
      <c r="AC945" s="396"/>
      <c r="AD945" s="396"/>
      <c r="AE945" s="396"/>
      <c r="AF945" s="396"/>
      <c r="AG945" s="396"/>
      <c r="AH945" s="396"/>
      <c r="AI945" s="396"/>
      <c r="AJ945" s="396"/>
      <c r="AK945" s="396"/>
    </row>
    <row r="946" spans="5:37">
      <c r="E946" s="395"/>
      <c r="F946" s="396"/>
      <c r="G946" s="396"/>
      <c r="H946" s="396"/>
      <c r="I946" s="396"/>
      <c r="J946" s="396"/>
      <c r="L946" s="396"/>
      <c r="M946" s="396"/>
      <c r="N946" s="396"/>
      <c r="O946" s="396"/>
      <c r="P946" s="396"/>
      <c r="Q946" s="396"/>
      <c r="R946" s="396"/>
      <c r="S946" s="396"/>
      <c r="T946" s="396"/>
      <c r="U946" s="396"/>
      <c r="V946" s="396"/>
      <c r="W946" s="396"/>
      <c r="X946" s="396"/>
      <c r="Y946" s="396"/>
      <c r="Z946" s="396"/>
      <c r="AA946" s="396"/>
      <c r="AB946" s="396"/>
      <c r="AC946" s="396"/>
      <c r="AD946" s="396"/>
      <c r="AE946" s="396"/>
      <c r="AF946" s="396"/>
      <c r="AG946" s="396"/>
      <c r="AH946" s="396"/>
      <c r="AI946" s="396"/>
      <c r="AJ946" s="396"/>
      <c r="AK946" s="396"/>
    </row>
    <row r="947" spans="5:37">
      <c r="E947" s="395"/>
      <c r="F947" s="396"/>
      <c r="G947" s="396"/>
      <c r="H947" s="396"/>
      <c r="I947" s="396"/>
      <c r="J947" s="396"/>
      <c r="L947" s="396"/>
      <c r="M947" s="396"/>
      <c r="N947" s="396"/>
      <c r="O947" s="396"/>
      <c r="P947" s="396"/>
      <c r="Q947" s="396"/>
      <c r="R947" s="396"/>
      <c r="S947" s="396"/>
      <c r="T947" s="396"/>
      <c r="U947" s="396"/>
      <c r="V947" s="396"/>
      <c r="W947" s="396"/>
      <c r="X947" s="396"/>
      <c r="Y947" s="396"/>
      <c r="Z947" s="396"/>
      <c r="AA947" s="396"/>
      <c r="AB947" s="396"/>
      <c r="AC947" s="396"/>
      <c r="AD947" s="396"/>
      <c r="AE947" s="396"/>
      <c r="AF947" s="396"/>
      <c r="AG947" s="396"/>
      <c r="AH947" s="396"/>
      <c r="AI947" s="396"/>
      <c r="AJ947" s="396"/>
      <c r="AK947" s="396"/>
    </row>
    <row r="948" spans="5:37">
      <c r="E948" s="395"/>
      <c r="F948" s="396"/>
      <c r="G948" s="396"/>
      <c r="H948" s="396"/>
      <c r="I948" s="396"/>
      <c r="J948" s="396"/>
      <c r="L948" s="396"/>
      <c r="M948" s="396"/>
      <c r="N948" s="396"/>
      <c r="O948" s="396"/>
      <c r="P948" s="396"/>
      <c r="Q948" s="396"/>
      <c r="R948" s="396"/>
      <c r="S948" s="396"/>
      <c r="T948" s="396"/>
      <c r="U948" s="396"/>
      <c r="V948" s="396"/>
      <c r="W948" s="396"/>
      <c r="X948" s="396"/>
      <c r="Y948" s="396"/>
      <c r="Z948" s="396"/>
      <c r="AA948" s="396"/>
      <c r="AB948" s="396"/>
      <c r="AC948" s="396"/>
      <c r="AD948" s="396"/>
      <c r="AE948" s="396"/>
      <c r="AF948" s="396"/>
      <c r="AG948" s="396"/>
      <c r="AH948" s="396"/>
      <c r="AI948" s="396"/>
      <c r="AJ948" s="396"/>
      <c r="AK948" s="396"/>
    </row>
    <row r="949" spans="5:37">
      <c r="E949" s="395"/>
      <c r="F949" s="396"/>
      <c r="G949" s="396"/>
      <c r="H949" s="396"/>
      <c r="I949" s="396"/>
      <c r="J949" s="396"/>
      <c r="L949" s="396"/>
      <c r="M949" s="396"/>
      <c r="N949" s="396"/>
      <c r="O949" s="396"/>
      <c r="P949" s="396"/>
      <c r="Q949" s="396"/>
      <c r="R949" s="396"/>
      <c r="S949" s="396"/>
      <c r="T949" s="396"/>
      <c r="U949" s="396"/>
      <c r="V949" s="396"/>
      <c r="W949" s="396"/>
      <c r="X949" s="396"/>
      <c r="Y949" s="396"/>
      <c r="Z949" s="396"/>
      <c r="AA949" s="396"/>
      <c r="AB949" s="396"/>
      <c r="AC949" s="396"/>
      <c r="AD949" s="396"/>
      <c r="AE949" s="396"/>
      <c r="AF949" s="396"/>
      <c r="AG949" s="396"/>
      <c r="AH949" s="396"/>
      <c r="AI949" s="396"/>
      <c r="AJ949" s="396"/>
      <c r="AK949" s="396"/>
    </row>
    <row r="950" spans="5:37">
      <c r="E950" s="395"/>
      <c r="F950" s="396"/>
      <c r="G950" s="396"/>
      <c r="H950" s="396"/>
      <c r="I950" s="396"/>
      <c r="J950" s="396"/>
      <c r="L950" s="396"/>
      <c r="M950" s="396"/>
      <c r="N950" s="396"/>
      <c r="O950" s="396"/>
      <c r="P950" s="396"/>
      <c r="Q950" s="396"/>
      <c r="R950" s="396"/>
      <c r="S950" s="396"/>
      <c r="T950" s="396"/>
      <c r="U950" s="396"/>
      <c r="V950" s="396"/>
      <c r="W950" s="396"/>
      <c r="X950" s="396"/>
      <c r="Y950" s="396"/>
      <c r="Z950" s="396"/>
      <c r="AA950" s="396"/>
      <c r="AB950" s="396"/>
      <c r="AC950" s="396"/>
      <c r="AD950" s="396"/>
      <c r="AE950" s="396"/>
      <c r="AF950" s="396"/>
      <c r="AG950" s="396"/>
      <c r="AH950" s="396"/>
      <c r="AI950" s="396"/>
      <c r="AJ950" s="396"/>
      <c r="AK950" s="396"/>
    </row>
    <row r="951" spans="5:37">
      <c r="E951" s="395"/>
      <c r="F951" s="396"/>
      <c r="G951" s="396"/>
      <c r="H951" s="396"/>
      <c r="I951" s="396"/>
      <c r="J951" s="396"/>
      <c r="L951" s="396"/>
      <c r="M951" s="396"/>
      <c r="N951" s="396"/>
      <c r="O951" s="396"/>
      <c r="P951" s="396"/>
      <c r="Q951" s="396"/>
      <c r="R951" s="396"/>
      <c r="S951" s="396"/>
      <c r="T951" s="396"/>
      <c r="U951" s="396"/>
      <c r="V951" s="396"/>
      <c r="W951" s="396"/>
      <c r="X951" s="396"/>
      <c r="Y951" s="396"/>
      <c r="Z951" s="396"/>
      <c r="AA951" s="396"/>
      <c r="AB951" s="396"/>
      <c r="AC951" s="396"/>
      <c r="AD951" s="396"/>
      <c r="AE951" s="396"/>
      <c r="AF951" s="396"/>
      <c r="AG951" s="396"/>
      <c r="AH951" s="396"/>
      <c r="AI951" s="396"/>
      <c r="AJ951" s="396"/>
      <c r="AK951" s="396"/>
    </row>
    <row r="952" spans="5:37">
      <c r="E952" s="395"/>
      <c r="F952" s="396"/>
      <c r="G952" s="396"/>
      <c r="H952" s="396"/>
      <c r="I952" s="396"/>
      <c r="J952" s="396"/>
      <c r="L952" s="396"/>
      <c r="M952" s="396"/>
      <c r="N952" s="396"/>
      <c r="O952" s="396"/>
      <c r="P952" s="396"/>
      <c r="Q952" s="396"/>
      <c r="R952" s="396"/>
      <c r="S952" s="396"/>
      <c r="T952" s="396"/>
      <c r="U952" s="396"/>
      <c r="V952" s="396"/>
      <c r="W952" s="396"/>
      <c r="X952" s="396"/>
      <c r="Y952" s="396"/>
      <c r="Z952" s="396"/>
      <c r="AA952" s="396"/>
      <c r="AB952" s="396"/>
      <c r="AC952" s="396"/>
      <c r="AD952" s="396"/>
      <c r="AE952" s="396"/>
      <c r="AF952" s="396"/>
      <c r="AG952" s="396"/>
      <c r="AH952" s="396"/>
      <c r="AI952" s="396"/>
      <c r="AJ952" s="396"/>
      <c r="AK952" s="396"/>
    </row>
    <row r="953" spans="5:37">
      <c r="E953" s="395"/>
      <c r="F953" s="396"/>
      <c r="G953" s="396"/>
      <c r="H953" s="396"/>
      <c r="I953" s="396"/>
      <c r="J953" s="396"/>
      <c r="L953" s="396"/>
      <c r="M953" s="396"/>
      <c r="N953" s="396"/>
      <c r="O953" s="396"/>
      <c r="P953" s="396"/>
      <c r="Q953" s="396"/>
      <c r="R953" s="396"/>
      <c r="S953" s="396"/>
      <c r="T953" s="396"/>
      <c r="U953" s="396"/>
      <c r="V953" s="396"/>
      <c r="W953" s="396"/>
      <c r="X953" s="396"/>
      <c r="Y953" s="396"/>
      <c r="Z953" s="396"/>
      <c r="AA953" s="396"/>
      <c r="AB953" s="396"/>
      <c r="AC953" s="396"/>
      <c r="AD953" s="396"/>
      <c r="AE953" s="396"/>
      <c r="AF953" s="396"/>
      <c r="AG953" s="396"/>
      <c r="AH953" s="396"/>
      <c r="AI953" s="396"/>
      <c r="AJ953" s="396"/>
      <c r="AK953" s="396"/>
    </row>
    <row r="954" spans="5:37">
      <c r="E954" s="395"/>
      <c r="F954" s="396"/>
      <c r="G954" s="396"/>
      <c r="H954" s="396"/>
      <c r="I954" s="396"/>
      <c r="J954" s="396"/>
      <c r="L954" s="396"/>
      <c r="M954" s="396"/>
      <c r="N954" s="396"/>
      <c r="O954" s="396"/>
      <c r="P954" s="396"/>
      <c r="Q954" s="396"/>
      <c r="R954" s="396"/>
      <c r="S954" s="396"/>
      <c r="T954" s="396"/>
      <c r="U954" s="396"/>
      <c r="V954" s="396"/>
      <c r="W954" s="396"/>
      <c r="X954" s="396"/>
      <c r="Y954" s="396"/>
      <c r="Z954" s="396"/>
      <c r="AA954" s="396"/>
      <c r="AB954" s="396"/>
      <c r="AC954" s="396"/>
      <c r="AD954" s="396"/>
      <c r="AE954" s="396"/>
      <c r="AF954" s="396"/>
      <c r="AG954" s="396"/>
      <c r="AH954" s="396"/>
      <c r="AI954" s="396"/>
      <c r="AJ954" s="396"/>
      <c r="AK954" s="396"/>
    </row>
    <row r="955" spans="5:37">
      <c r="E955" s="395"/>
      <c r="F955" s="396"/>
      <c r="G955" s="396"/>
      <c r="H955" s="396"/>
      <c r="I955" s="396"/>
      <c r="J955" s="396"/>
      <c r="L955" s="396"/>
      <c r="M955" s="396"/>
      <c r="N955" s="396"/>
      <c r="O955" s="396"/>
      <c r="P955" s="396"/>
      <c r="Q955" s="396"/>
      <c r="R955" s="396"/>
      <c r="S955" s="396"/>
      <c r="T955" s="396"/>
      <c r="U955" s="396"/>
      <c r="V955" s="396"/>
      <c r="W955" s="396"/>
      <c r="X955" s="396"/>
      <c r="Y955" s="396"/>
      <c r="Z955" s="396"/>
      <c r="AA955" s="396"/>
      <c r="AB955" s="396"/>
      <c r="AC955" s="396"/>
      <c r="AD955" s="396"/>
      <c r="AE955" s="396"/>
      <c r="AF955" s="396"/>
      <c r="AG955" s="396"/>
      <c r="AH955" s="396"/>
      <c r="AI955" s="396"/>
      <c r="AJ955" s="396"/>
      <c r="AK955" s="396"/>
    </row>
    <row r="956" spans="5:37">
      <c r="E956" s="395"/>
      <c r="F956" s="396"/>
      <c r="G956" s="396"/>
      <c r="H956" s="396"/>
      <c r="I956" s="396"/>
      <c r="J956" s="396"/>
      <c r="L956" s="396"/>
      <c r="M956" s="396"/>
      <c r="N956" s="396"/>
      <c r="O956" s="396"/>
      <c r="P956" s="396"/>
      <c r="Q956" s="396"/>
      <c r="R956" s="396"/>
      <c r="S956" s="396"/>
      <c r="T956" s="396"/>
      <c r="U956" s="396"/>
      <c r="V956" s="396"/>
      <c r="W956" s="396"/>
      <c r="X956" s="396"/>
      <c r="Y956" s="396"/>
      <c r="Z956" s="396"/>
      <c r="AA956" s="396"/>
      <c r="AB956" s="396"/>
      <c r="AC956" s="396"/>
      <c r="AD956" s="396"/>
      <c r="AE956" s="396"/>
      <c r="AF956" s="396"/>
      <c r="AG956" s="396"/>
      <c r="AH956" s="396"/>
      <c r="AI956" s="396"/>
      <c r="AJ956" s="396"/>
      <c r="AK956" s="396"/>
    </row>
    <row r="957" spans="5:37">
      <c r="E957" s="395"/>
      <c r="F957" s="396"/>
      <c r="G957" s="396"/>
      <c r="H957" s="396"/>
      <c r="I957" s="396"/>
      <c r="J957" s="396"/>
      <c r="L957" s="396"/>
      <c r="M957" s="396"/>
      <c r="N957" s="396"/>
      <c r="O957" s="396"/>
      <c r="P957" s="396"/>
      <c r="Q957" s="396"/>
      <c r="R957" s="396"/>
      <c r="S957" s="396"/>
      <c r="T957" s="396"/>
      <c r="U957" s="396"/>
      <c r="V957" s="396"/>
      <c r="W957" s="396"/>
      <c r="X957" s="396"/>
      <c r="Y957" s="396"/>
      <c r="Z957" s="396"/>
      <c r="AA957" s="396"/>
      <c r="AB957" s="396"/>
      <c r="AC957" s="396"/>
      <c r="AD957" s="396"/>
      <c r="AE957" s="396"/>
      <c r="AF957" s="396"/>
      <c r="AG957" s="396"/>
      <c r="AH957" s="396"/>
      <c r="AI957" s="396"/>
      <c r="AJ957" s="396"/>
      <c r="AK957" s="396"/>
    </row>
    <row r="958" spans="5:37">
      <c r="E958" s="395"/>
      <c r="F958" s="396"/>
      <c r="G958" s="396"/>
      <c r="H958" s="396"/>
      <c r="I958" s="396"/>
      <c r="J958" s="396"/>
      <c r="L958" s="396"/>
      <c r="M958" s="396"/>
      <c r="N958" s="396"/>
      <c r="O958" s="396"/>
      <c r="P958" s="396"/>
      <c r="Q958" s="396"/>
      <c r="R958" s="396"/>
      <c r="S958" s="396"/>
      <c r="T958" s="396"/>
      <c r="U958" s="396"/>
      <c r="V958" s="396"/>
      <c r="W958" s="396"/>
      <c r="X958" s="396"/>
      <c r="Y958" s="396"/>
      <c r="Z958" s="396"/>
      <c r="AA958" s="396"/>
      <c r="AB958" s="396"/>
      <c r="AC958" s="396"/>
      <c r="AD958" s="396"/>
      <c r="AE958" s="396"/>
      <c r="AF958" s="396"/>
      <c r="AG958" s="396"/>
      <c r="AH958" s="396"/>
      <c r="AI958" s="396"/>
      <c r="AJ958" s="396"/>
      <c r="AK958" s="396"/>
    </row>
    <row r="959" spans="5:37">
      <c r="E959" s="395"/>
      <c r="F959" s="396"/>
      <c r="G959" s="396"/>
      <c r="H959" s="396"/>
      <c r="I959" s="396"/>
      <c r="J959" s="396"/>
      <c r="L959" s="396"/>
      <c r="M959" s="396"/>
      <c r="N959" s="396"/>
      <c r="O959" s="396"/>
      <c r="P959" s="396"/>
      <c r="Q959" s="396"/>
      <c r="R959" s="396"/>
      <c r="S959" s="396"/>
      <c r="T959" s="396"/>
      <c r="U959" s="396"/>
      <c r="V959" s="396"/>
      <c r="W959" s="396"/>
      <c r="X959" s="396"/>
      <c r="Y959" s="396"/>
      <c r="Z959" s="396"/>
      <c r="AA959" s="396"/>
      <c r="AB959" s="396"/>
      <c r="AC959" s="396"/>
      <c r="AD959" s="396"/>
      <c r="AE959" s="396"/>
      <c r="AF959" s="396"/>
      <c r="AG959" s="396"/>
      <c r="AH959" s="396"/>
      <c r="AI959" s="396"/>
      <c r="AJ959" s="396"/>
      <c r="AK959" s="396"/>
    </row>
    <row r="960" spans="5:37">
      <c r="E960" s="395"/>
      <c r="F960" s="396"/>
      <c r="G960" s="396"/>
      <c r="H960" s="396"/>
      <c r="I960" s="396"/>
      <c r="J960" s="396"/>
      <c r="L960" s="396"/>
      <c r="M960" s="396"/>
      <c r="N960" s="396"/>
      <c r="O960" s="396"/>
      <c r="P960" s="396"/>
      <c r="Q960" s="396"/>
      <c r="R960" s="396"/>
      <c r="S960" s="396"/>
      <c r="T960" s="396"/>
      <c r="U960" s="396"/>
      <c r="V960" s="396"/>
      <c r="W960" s="396"/>
      <c r="X960" s="396"/>
      <c r="Y960" s="396"/>
      <c r="Z960" s="396"/>
      <c r="AA960" s="396"/>
      <c r="AB960" s="396"/>
      <c r="AC960" s="396"/>
      <c r="AD960" s="396"/>
      <c r="AE960" s="396"/>
      <c r="AF960" s="396"/>
      <c r="AG960" s="396"/>
      <c r="AH960" s="396"/>
      <c r="AI960" s="396"/>
      <c r="AJ960" s="396"/>
      <c r="AK960" s="396"/>
    </row>
    <row r="961" spans="5:37">
      <c r="E961" s="395"/>
      <c r="F961" s="396"/>
      <c r="G961" s="396"/>
      <c r="H961" s="396"/>
      <c r="I961" s="396"/>
      <c r="J961" s="396"/>
      <c r="L961" s="396"/>
      <c r="M961" s="396"/>
      <c r="N961" s="396"/>
      <c r="O961" s="396"/>
      <c r="P961" s="396"/>
      <c r="Q961" s="396"/>
      <c r="R961" s="396"/>
      <c r="S961" s="396"/>
      <c r="T961" s="396"/>
      <c r="U961" s="396"/>
      <c r="V961" s="396"/>
      <c r="W961" s="396"/>
      <c r="X961" s="396"/>
      <c r="Y961" s="396"/>
      <c r="Z961" s="396"/>
      <c r="AA961" s="396"/>
      <c r="AB961" s="396"/>
      <c r="AC961" s="396"/>
      <c r="AD961" s="396"/>
      <c r="AE961" s="396"/>
      <c r="AF961" s="396"/>
      <c r="AG961" s="396"/>
      <c r="AH961" s="396"/>
      <c r="AI961" s="396"/>
      <c r="AJ961" s="396"/>
      <c r="AK961" s="396"/>
    </row>
    <row r="962" spans="5:37">
      <c r="E962" s="395"/>
      <c r="F962" s="396"/>
      <c r="G962" s="396"/>
      <c r="H962" s="396"/>
      <c r="I962" s="396"/>
      <c r="J962" s="396"/>
      <c r="L962" s="396"/>
      <c r="M962" s="396"/>
      <c r="N962" s="396"/>
      <c r="O962" s="396"/>
      <c r="P962" s="396"/>
      <c r="Q962" s="396"/>
      <c r="R962" s="396"/>
      <c r="S962" s="396"/>
      <c r="T962" s="396"/>
      <c r="U962" s="396"/>
      <c r="V962" s="396"/>
      <c r="W962" s="396"/>
      <c r="X962" s="396"/>
      <c r="Y962" s="396"/>
      <c r="Z962" s="396"/>
      <c r="AA962" s="396"/>
      <c r="AB962" s="396"/>
      <c r="AC962" s="396"/>
      <c r="AD962" s="396"/>
      <c r="AE962" s="396"/>
      <c r="AF962" s="396"/>
      <c r="AG962" s="396"/>
      <c r="AH962" s="396"/>
      <c r="AI962" s="396"/>
      <c r="AJ962" s="396"/>
      <c r="AK962" s="396"/>
    </row>
    <row r="963" spans="5:37">
      <c r="E963" s="395"/>
      <c r="F963" s="396"/>
      <c r="G963" s="396"/>
      <c r="H963" s="396"/>
      <c r="I963" s="396"/>
      <c r="J963" s="396"/>
      <c r="L963" s="396"/>
      <c r="M963" s="396"/>
      <c r="N963" s="396"/>
      <c r="O963" s="396"/>
      <c r="P963" s="396"/>
      <c r="Q963" s="396"/>
      <c r="R963" s="396"/>
      <c r="S963" s="396"/>
      <c r="T963" s="396"/>
      <c r="U963" s="396"/>
      <c r="V963" s="396"/>
      <c r="W963" s="396"/>
      <c r="X963" s="396"/>
      <c r="Y963" s="396"/>
      <c r="Z963" s="396"/>
      <c r="AA963" s="396"/>
      <c r="AB963" s="396"/>
      <c r="AC963" s="396"/>
      <c r="AD963" s="396"/>
      <c r="AE963" s="396"/>
      <c r="AF963" s="396"/>
      <c r="AG963" s="396"/>
      <c r="AH963" s="396"/>
      <c r="AI963" s="396"/>
      <c r="AJ963" s="396"/>
      <c r="AK963" s="396"/>
    </row>
    <row r="964" spans="5:37">
      <c r="E964" s="395"/>
      <c r="F964" s="396"/>
      <c r="G964" s="396"/>
      <c r="H964" s="396"/>
      <c r="I964" s="396"/>
      <c r="J964" s="396"/>
      <c r="L964" s="396"/>
      <c r="M964" s="396"/>
      <c r="N964" s="396"/>
      <c r="O964" s="396"/>
      <c r="P964" s="396"/>
      <c r="Q964" s="396"/>
      <c r="R964" s="396"/>
      <c r="S964" s="396"/>
      <c r="T964" s="396"/>
      <c r="U964" s="396"/>
      <c r="V964" s="396"/>
      <c r="W964" s="396"/>
      <c r="X964" s="396"/>
      <c r="Y964" s="396"/>
      <c r="Z964" s="396"/>
      <c r="AA964" s="396"/>
      <c r="AB964" s="396"/>
      <c r="AC964" s="396"/>
      <c r="AD964" s="396"/>
      <c r="AE964" s="396"/>
      <c r="AF964" s="396"/>
      <c r="AG964" s="396"/>
      <c r="AH964" s="396"/>
      <c r="AI964" s="396"/>
      <c r="AJ964" s="396"/>
      <c r="AK964" s="396"/>
    </row>
    <row r="965" spans="5:37">
      <c r="E965" s="395"/>
      <c r="F965" s="396"/>
      <c r="G965" s="396"/>
      <c r="H965" s="396"/>
      <c r="I965" s="396"/>
      <c r="J965" s="396"/>
      <c r="L965" s="396"/>
      <c r="M965" s="396"/>
      <c r="N965" s="396"/>
      <c r="O965" s="396"/>
      <c r="P965" s="396"/>
      <c r="Q965" s="396"/>
      <c r="R965" s="396"/>
      <c r="S965" s="396"/>
      <c r="T965" s="396"/>
      <c r="U965" s="396"/>
      <c r="V965" s="396"/>
      <c r="W965" s="396"/>
      <c r="X965" s="396"/>
      <c r="Y965" s="396"/>
      <c r="Z965" s="396"/>
      <c r="AA965" s="396"/>
      <c r="AB965" s="396"/>
      <c r="AC965" s="396"/>
      <c r="AD965" s="396"/>
      <c r="AE965" s="396"/>
      <c r="AF965" s="396"/>
      <c r="AG965" s="396"/>
      <c r="AH965" s="396"/>
      <c r="AI965" s="396"/>
      <c r="AJ965" s="396"/>
      <c r="AK965" s="396"/>
    </row>
    <row r="966" spans="5:37">
      <c r="E966" s="395"/>
      <c r="F966" s="396"/>
      <c r="G966" s="396"/>
      <c r="H966" s="396"/>
      <c r="I966" s="396"/>
      <c r="J966" s="396"/>
      <c r="L966" s="396"/>
      <c r="M966" s="396"/>
      <c r="N966" s="396"/>
      <c r="O966" s="396"/>
      <c r="P966" s="396"/>
      <c r="Q966" s="396"/>
      <c r="R966" s="396"/>
      <c r="S966" s="396"/>
      <c r="T966" s="396"/>
      <c r="U966" s="396"/>
      <c r="V966" s="396"/>
      <c r="W966" s="396"/>
      <c r="X966" s="396"/>
      <c r="Y966" s="396"/>
      <c r="Z966" s="396"/>
      <c r="AA966" s="396"/>
      <c r="AB966" s="396"/>
      <c r="AC966" s="396"/>
      <c r="AD966" s="396"/>
      <c r="AE966" s="396"/>
      <c r="AF966" s="396"/>
      <c r="AG966" s="396"/>
      <c r="AH966" s="396"/>
      <c r="AI966" s="396"/>
      <c r="AJ966" s="396"/>
      <c r="AK966" s="396"/>
    </row>
    <row r="967" spans="5:37">
      <c r="E967" s="395"/>
      <c r="F967" s="396"/>
      <c r="G967" s="396"/>
      <c r="H967" s="396"/>
      <c r="I967" s="396"/>
      <c r="J967" s="396"/>
      <c r="L967" s="396"/>
      <c r="M967" s="396"/>
      <c r="N967" s="396"/>
      <c r="O967" s="396"/>
      <c r="P967" s="396"/>
      <c r="Q967" s="396"/>
      <c r="R967" s="396"/>
      <c r="S967" s="396"/>
      <c r="T967" s="396"/>
      <c r="U967" s="396"/>
      <c r="V967" s="396"/>
      <c r="W967" s="396"/>
      <c r="X967" s="396"/>
      <c r="Y967" s="396"/>
      <c r="Z967" s="396"/>
      <c r="AA967" s="396"/>
      <c r="AB967" s="396"/>
      <c r="AC967" s="396"/>
      <c r="AD967" s="396"/>
      <c r="AE967" s="396"/>
      <c r="AF967" s="396"/>
      <c r="AG967" s="396"/>
      <c r="AH967" s="396"/>
      <c r="AI967" s="396"/>
      <c r="AJ967" s="396"/>
      <c r="AK967" s="396"/>
    </row>
    <row r="968" spans="5:37">
      <c r="E968" s="395"/>
      <c r="F968" s="396"/>
      <c r="G968" s="396"/>
      <c r="H968" s="396"/>
      <c r="I968" s="396"/>
      <c r="J968" s="396"/>
      <c r="L968" s="396"/>
      <c r="M968" s="396"/>
      <c r="N968" s="396"/>
      <c r="O968" s="396"/>
      <c r="P968" s="396"/>
      <c r="Q968" s="396"/>
      <c r="R968" s="396"/>
      <c r="S968" s="396"/>
      <c r="T968" s="396"/>
      <c r="U968" s="396"/>
      <c r="V968" s="396"/>
      <c r="W968" s="396"/>
      <c r="X968" s="396"/>
      <c r="Y968" s="396"/>
      <c r="Z968" s="396"/>
      <c r="AA968" s="396"/>
      <c r="AB968" s="396"/>
      <c r="AC968" s="396"/>
      <c r="AD968" s="396"/>
      <c r="AE968" s="396"/>
      <c r="AF968" s="396"/>
      <c r="AG968" s="396"/>
      <c r="AH968" s="396"/>
      <c r="AI968" s="396"/>
      <c r="AJ968" s="396"/>
      <c r="AK968" s="396"/>
    </row>
    <row r="969" spans="5:37">
      <c r="E969" s="395"/>
      <c r="F969" s="396"/>
      <c r="G969" s="396"/>
      <c r="H969" s="396"/>
      <c r="I969" s="396"/>
      <c r="J969" s="396"/>
      <c r="L969" s="396"/>
      <c r="M969" s="396"/>
      <c r="N969" s="396"/>
      <c r="O969" s="396"/>
      <c r="P969" s="396"/>
      <c r="Q969" s="396"/>
      <c r="R969" s="396"/>
      <c r="S969" s="396"/>
      <c r="T969" s="396"/>
      <c r="U969" s="396"/>
      <c r="V969" s="396"/>
      <c r="W969" s="396"/>
      <c r="X969" s="396"/>
      <c r="Y969" s="396"/>
      <c r="Z969" s="396"/>
      <c r="AA969" s="396"/>
      <c r="AB969" s="396"/>
      <c r="AC969" s="396"/>
      <c r="AD969" s="396"/>
      <c r="AE969" s="396"/>
      <c r="AF969" s="396"/>
      <c r="AG969" s="396"/>
      <c r="AH969" s="396"/>
      <c r="AI969" s="396"/>
      <c r="AJ969" s="396"/>
      <c r="AK969" s="396"/>
    </row>
    <row r="970" spans="5:37">
      <c r="E970" s="395"/>
      <c r="F970" s="396"/>
      <c r="G970" s="396"/>
      <c r="H970" s="396"/>
      <c r="I970" s="396"/>
      <c r="J970" s="396"/>
      <c r="L970" s="396"/>
      <c r="M970" s="396"/>
      <c r="N970" s="396"/>
      <c r="O970" s="396"/>
      <c r="P970" s="396"/>
      <c r="Q970" s="396"/>
      <c r="R970" s="396"/>
      <c r="S970" s="396"/>
      <c r="T970" s="396"/>
      <c r="U970" s="396"/>
      <c r="V970" s="396"/>
      <c r="W970" s="396"/>
      <c r="X970" s="396"/>
      <c r="Y970" s="396"/>
      <c r="Z970" s="396"/>
      <c r="AA970" s="396"/>
      <c r="AB970" s="396"/>
      <c r="AC970" s="396"/>
      <c r="AD970" s="396"/>
      <c r="AE970" s="396"/>
      <c r="AF970" s="396"/>
      <c r="AG970" s="396"/>
      <c r="AH970" s="396"/>
      <c r="AI970" s="396"/>
      <c r="AJ970" s="396"/>
      <c r="AK970" s="396"/>
    </row>
    <row r="971" spans="5:37">
      <c r="E971" s="395"/>
      <c r="F971" s="396"/>
      <c r="G971" s="396"/>
      <c r="H971" s="396"/>
      <c r="I971" s="396"/>
      <c r="J971" s="396"/>
      <c r="L971" s="396"/>
      <c r="M971" s="396"/>
      <c r="N971" s="396"/>
      <c r="O971" s="396"/>
      <c r="P971" s="396"/>
      <c r="Q971" s="396"/>
      <c r="R971" s="396"/>
      <c r="S971" s="396"/>
      <c r="T971" s="396"/>
      <c r="U971" s="396"/>
      <c r="V971" s="396"/>
      <c r="W971" s="396"/>
      <c r="X971" s="396"/>
      <c r="Y971" s="396"/>
      <c r="Z971" s="396"/>
      <c r="AA971" s="396"/>
      <c r="AB971" s="396"/>
      <c r="AC971" s="396"/>
      <c r="AD971" s="396"/>
      <c r="AE971" s="396"/>
      <c r="AF971" s="396"/>
      <c r="AG971" s="396"/>
      <c r="AH971" s="396"/>
      <c r="AI971" s="396"/>
      <c r="AJ971" s="396"/>
      <c r="AK971" s="396"/>
    </row>
    <row r="972" spans="5:37">
      <c r="E972" s="395"/>
      <c r="F972" s="396"/>
      <c r="G972" s="396"/>
      <c r="H972" s="396"/>
      <c r="I972" s="396"/>
      <c r="J972" s="396"/>
      <c r="L972" s="396"/>
      <c r="M972" s="396"/>
      <c r="N972" s="396"/>
      <c r="O972" s="396"/>
      <c r="P972" s="396"/>
      <c r="Q972" s="396"/>
      <c r="R972" s="396"/>
      <c r="S972" s="396"/>
      <c r="T972" s="396"/>
      <c r="U972" s="396"/>
      <c r="V972" s="396"/>
      <c r="W972" s="396"/>
      <c r="X972" s="396"/>
      <c r="Y972" s="396"/>
      <c r="Z972" s="396"/>
      <c r="AA972" s="396"/>
      <c r="AB972" s="396"/>
      <c r="AC972" s="396"/>
      <c r="AD972" s="396"/>
      <c r="AE972" s="396"/>
      <c r="AF972" s="396"/>
      <c r="AG972" s="396"/>
      <c r="AH972" s="396"/>
      <c r="AI972" s="396"/>
      <c r="AJ972" s="396"/>
      <c r="AK972" s="396"/>
    </row>
    <row r="973" spans="5:37">
      <c r="E973" s="395"/>
      <c r="F973" s="396"/>
      <c r="G973" s="396"/>
      <c r="H973" s="396"/>
      <c r="I973" s="396"/>
      <c r="J973" s="396"/>
      <c r="L973" s="396"/>
      <c r="M973" s="396"/>
      <c r="N973" s="396"/>
      <c r="O973" s="396"/>
      <c r="P973" s="396"/>
      <c r="Q973" s="396"/>
      <c r="R973" s="396"/>
      <c r="S973" s="396"/>
      <c r="T973" s="396"/>
      <c r="U973" s="396"/>
      <c r="V973" s="396"/>
      <c r="W973" s="396"/>
      <c r="X973" s="396"/>
      <c r="Y973" s="396"/>
      <c r="Z973" s="396"/>
      <c r="AA973" s="396"/>
      <c r="AB973" s="396"/>
      <c r="AC973" s="396"/>
      <c r="AD973" s="396"/>
      <c r="AE973" s="396"/>
      <c r="AF973" s="396"/>
      <c r="AG973" s="396"/>
      <c r="AH973" s="396"/>
      <c r="AI973" s="396"/>
      <c r="AJ973" s="396"/>
      <c r="AK973" s="396"/>
    </row>
    <row r="974" spans="5:37">
      <c r="E974" s="395"/>
      <c r="F974" s="396"/>
      <c r="G974" s="396"/>
      <c r="H974" s="396"/>
      <c r="I974" s="396"/>
      <c r="J974" s="396"/>
      <c r="L974" s="396"/>
      <c r="M974" s="396"/>
      <c r="N974" s="396"/>
      <c r="O974" s="396"/>
      <c r="P974" s="396"/>
      <c r="Q974" s="396"/>
      <c r="R974" s="396"/>
      <c r="S974" s="396"/>
      <c r="T974" s="396"/>
      <c r="U974" s="396"/>
      <c r="V974" s="396"/>
      <c r="W974" s="396"/>
      <c r="X974" s="396"/>
      <c r="Y974" s="396"/>
      <c r="Z974" s="396"/>
      <c r="AA974" s="396"/>
      <c r="AB974" s="396"/>
      <c r="AC974" s="396"/>
      <c r="AD974" s="396"/>
      <c r="AE974" s="396"/>
      <c r="AF974" s="396"/>
      <c r="AG974" s="396"/>
      <c r="AH974" s="396"/>
      <c r="AI974" s="396"/>
      <c r="AJ974" s="396"/>
      <c r="AK974" s="396"/>
    </row>
    <row r="975" spans="5:37">
      <c r="E975" s="395"/>
      <c r="F975" s="396"/>
      <c r="G975" s="396"/>
      <c r="H975" s="396"/>
      <c r="I975" s="396"/>
      <c r="J975" s="396"/>
      <c r="L975" s="396"/>
      <c r="M975" s="396"/>
      <c r="N975" s="396"/>
      <c r="O975" s="396"/>
      <c r="P975" s="396"/>
      <c r="Q975" s="396"/>
      <c r="R975" s="396"/>
      <c r="S975" s="396"/>
      <c r="T975" s="396"/>
      <c r="U975" s="396"/>
      <c r="V975" s="396"/>
      <c r="W975" s="396"/>
      <c r="X975" s="396"/>
      <c r="Y975" s="396"/>
      <c r="Z975" s="396"/>
      <c r="AA975" s="396"/>
      <c r="AB975" s="396"/>
      <c r="AC975" s="396"/>
      <c r="AD975" s="396"/>
      <c r="AE975" s="396"/>
      <c r="AF975" s="396"/>
      <c r="AG975" s="396"/>
      <c r="AH975" s="396"/>
      <c r="AI975" s="396"/>
      <c r="AJ975" s="396"/>
      <c r="AK975" s="396"/>
    </row>
    <row r="976" spans="5:37">
      <c r="E976" s="395"/>
      <c r="F976" s="396"/>
      <c r="G976" s="396"/>
      <c r="H976" s="396"/>
      <c r="I976" s="396"/>
      <c r="J976" s="396"/>
      <c r="L976" s="396"/>
      <c r="M976" s="396"/>
      <c r="N976" s="396"/>
      <c r="O976" s="396"/>
      <c r="P976" s="396"/>
      <c r="Q976" s="396"/>
      <c r="R976" s="396"/>
      <c r="S976" s="396"/>
      <c r="T976" s="396"/>
      <c r="U976" s="396"/>
      <c r="V976" s="396"/>
      <c r="W976" s="396"/>
      <c r="X976" s="396"/>
      <c r="Y976" s="396"/>
      <c r="Z976" s="396"/>
      <c r="AA976" s="396"/>
      <c r="AB976" s="396"/>
      <c r="AC976" s="396"/>
      <c r="AD976" s="396"/>
      <c r="AE976" s="396"/>
      <c r="AF976" s="396"/>
      <c r="AG976" s="396"/>
      <c r="AH976" s="396"/>
      <c r="AI976" s="396"/>
      <c r="AJ976" s="396"/>
      <c r="AK976" s="396"/>
    </row>
    <row r="977" spans="5:37">
      <c r="E977" s="395"/>
      <c r="F977" s="396"/>
      <c r="G977" s="396"/>
      <c r="H977" s="396"/>
      <c r="I977" s="396"/>
      <c r="J977" s="396"/>
      <c r="L977" s="396"/>
      <c r="M977" s="396"/>
      <c r="N977" s="396"/>
      <c r="O977" s="396"/>
      <c r="P977" s="396"/>
      <c r="Q977" s="396"/>
      <c r="R977" s="396"/>
      <c r="S977" s="396"/>
      <c r="T977" s="396"/>
      <c r="U977" s="396"/>
      <c r="V977" s="396"/>
      <c r="W977" s="396"/>
      <c r="X977" s="396"/>
      <c r="Y977" s="396"/>
      <c r="Z977" s="396"/>
      <c r="AA977" s="396"/>
      <c r="AB977" s="396"/>
      <c r="AC977" s="396"/>
      <c r="AD977" s="396"/>
      <c r="AE977" s="396"/>
      <c r="AF977" s="396"/>
      <c r="AG977" s="396"/>
      <c r="AH977" s="396"/>
      <c r="AI977" s="396"/>
      <c r="AJ977" s="396"/>
      <c r="AK977" s="396"/>
    </row>
    <row r="978" spans="5:37">
      <c r="E978" s="395"/>
      <c r="F978" s="396"/>
      <c r="G978" s="396"/>
      <c r="H978" s="396"/>
      <c r="I978" s="396"/>
      <c r="J978" s="396"/>
      <c r="L978" s="396"/>
      <c r="M978" s="396"/>
      <c r="N978" s="396"/>
      <c r="O978" s="396"/>
      <c r="P978" s="396"/>
      <c r="Q978" s="396"/>
      <c r="R978" s="396"/>
      <c r="S978" s="396"/>
      <c r="T978" s="396"/>
      <c r="U978" s="396"/>
      <c r="V978" s="396"/>
      <c r="W978" s="396"/>
      <c r="X978" s="396"/>
      <c r="Y978" s="396"/>
      <c r="Z978" s="396"/>
      <c r="AA978" s="396"/>
      <c r="AB978" s="396"/>
      <c r="AC978" s="396"/>
      <c r="AD978" s="396"/>
      <c r="AE978" s="396"/>
      <c r="AF978" s="396"/>
      <c r="AG978" s="396"/>
      <c r="AH978" s="396"/>
      <c r="AI978" s="396"/>
      <c r="AJ978" s="396"/>
      <c r="AK978" s="396"/>
    </row>
    <row r="979" spans="5:37">
      <c r="E979" s="395"/>
      <c r="F979" s="396"/>
      <c r="G979" s="396"/>
      <c r="H979" s="396"/>
      <c r="I979" s="396"/>
      <c r="J979" s="396"/>
      <c r="L979" s="396"/>
      <c r="M979" s="396"/>
      <c r="N979" s="396"/>
      <c r="O979" s="396"/>
      <c r="P979" s="396"/>
      <c r="Q979" s="396"/>
      <c r="R979" s="396"/>
      <c r="S979" s="396"/>
      <c r="T979" s="396"/>
      <c r="U979" s="396"/>
      <c r="V979" s="396"/>
      <c r="W979" s="396"/>
      <c r="X979" s="396"/>
      <c r="Y979" s="396"/>
      <c r="Z979" s="396"/>
      <c r="AA979" s="396"/>
      <c r="AB979" s="396"/>
      <c r="AC979" s="396"/>
      <c r="AD979" s="396"/>
      <c r="AE979" s="396"/>
      <c r="AF979" s="396"/>
      <c r="AG979" s="396"/>
      <c r="AH979" s="396"/>
      <c r="AI979" s="396"/>
      <c r="AJ979" s="396"/>
      <c r="AK979" s="396"/>
    </row>
    <row r="980" spans="5:37">
      <c r="E980" s="395"/>
      <c r="F980" s="396"/>
      <c r="G980" s="396"/>
      <c r="H980" s="396"/>
      <c r="I980" s="396"/>
      <c r="J980" s="396"/>
      <c r="L980" s="396"/>
      <c r="M980" s="396"/>
      <c r="N980" s="396"/>
      <c r="O980" s="396"/>
      <c r="P980" s="396"/>
      <c r="Q980" s="396"/>
      <c r="R980" s="396"/>
      <c r="S980" s="396"/>
      <c r="T980" s="396"/>
      <c r="U980" s="396"/>
      <c r="V980" s="396"/>
      <c r="W980" s="396"/>
      <c r="X980" s="396"/>
      <c r="Y980" s="396"/>
      <c r="Z980" s="396"/>
      <c r="AA980" s="396"/>
      <c r="AB980" s="396"/>
      <c r="AC980" s="396"/>
      <c r="AD980" s="396"/>
      <c r="AE980" s="396"/>
      <c r="AF980" s="396"/>
      <c r="AG980" s="396"/>
      <c r="AH980" s="396"/>
      <c r="AI980" s="396"/>
      <c r="AJ980" s="396"/>
      <c r="AK980" s="396"/>
    </row>
    <row r="981" spans="5:37">
      <c r="E981" s="395"/>
      <c r="F981" s="396"/>
      <c r="G981" s="396"/>
      <c r="H981" s="396"/>
      <c r="I981" s="396"/>
      <c r="J981" s="396"/>
      <c r="L981" s="396"/>
      <c r="M981" s="396"/>
      <c r="N981" s="396"/>
      <c r="O981" s="396"/>
      <c r="P981" s="396"/>
      <c r="Q981" s="396"/>
      <c r="R981" s="396"/>
      <c r="S981" s="396"/>
      <c r="T981" s="396"/>
      <c r="U981" s="396"/>
      <c r="V981" s="396"/>
      <c r="W981" s="396"/>
      <c r="X981" s="396"/>
      <c r="Y981" s="396"/>
      <c r="Z981" s="396"/>
      <c r="AA981" s="396"/>
      <c r="AB981" s="396"/>
      <c r="AC981" s="396"/>
      <c r="AD981" s="396"/>
      <c r="AE981" s="396"/>
      <c r="AF981" s="396"/>
      <c r="AG981" s="396"/>
      <c r="AH981" s="396"/>
      <c r="AI981" s="396"/>
      <c r="AJ981" s="396"/>
      <c r="AK981" s="396"/>
    </row>
    <row r="982" spans="5:37">
      <c r="E982" s="395"/>
      <c r="F982" s="396"/>
      <c r="G982" s="396"/>
      <c r="H982" s="396"/>
      <c r="I982" s="396"/>
      <c r="J982" s="396"/>
      <c r="L982" s="396"/>
      <c r="M982" s="396"/>
      <c r="N982" s="396"/>
      <c r="O982" s="396"/>
      <c r="P982" s="396"/>
      <c r="Q982" s="396"/>
      <c r="R982" s="396"/>
      <c r="S982" s="396"/>
      <c r="T982" s="396"/>
      <c r="U982" s="396"/>
      <c r="V982" s="396"/>
      <c r="W982" s="396"/>
      <c r="X982" s="396"/>
      <c r="Y982" s="396"/>
      <c r="Z982" s="396"/>
      <c r="AA982" s="396"/>
      <c r="AB982" s="396"/>
      <c r="AC982" s="396"/>
      <c r="AD982" s="396"/>
      <c r="AE982" s="396"/>
      <c r="AF982" s="396"/>
      <c r="AG982" s="396"/>
      <c r="AH982" s="396"/>
      <c r="AI982" s="396"/>
      <c r="AJ982" s="396"/>
      <c r="AK982" s="396"/>
    </row>
    <row r="983" spans="5:37">
      <c r="E983" s="395"/>
      <c r="F983" s="396"/>
      <c r="G983" s="396"/>
      <c r="H983" s="396"/>
      <c r="I983" s="396"/>
      <c r="J983" s="396"/>
      <c r="L983" s="396"/>
      <c r="M983" s="396"/>
      <c r="N983" s="396"/>
      <c r="O983" s="396"/>
      <c r="P983" s="396"/>
      <c r="Q983" s="396"/>
      <c r="R983" s="396"/>
      <c r="S983" s="396"/>
      <c r="T983" s="396"/>
      <c r="U983" s="396"/>
      <c r="V983" s="396"/>
      <c r="W983" s="396"/>
      <c r="X983" s="396"/>
      <c r="Y983" s="396"/>
      <c r="Z983" s="396"/>
      <c r="AA983" s="396"/>
      <c r="AB983" s="396"/>
      <c r="AC983" s="396"/>
      <c r="AD983" s="396"/>
      <c r="AE983" s="396"/>
      <c r="AF983" s="396"/>
      <c r="AG983" s="396"/>
      <c r="AH983" s="396"/>
      <c r="AI983" s="396"/>
      <c r="AJ983" s="396"/>
      <c r="AK983" s="396"/>
    </row>
    <row r="984" spans="5:37">
      <c r="E984" s="395"/>
      <c r="F984" s="396"/>
      <c r="G984" s="396"/>
      <c r="H984" s="396"/>
      <c r="I984" s="396"/>
      <c r="J984" s="396"/>
      <c r="L984" s="396"/>
      <c r="M984" s="396"/>
      <c r="N984" s="396"/>
      <c r="O984" s="396"/>
      <c r="P984" s="396"/>
      <c r="Q984" s="396"/>
      <c r="R984" s="396"/>
      <c r="S984" s="396"/>
      <c r="T984" s="396"/>
      <c r="U984" s="396"/>
      <c r="V984" s="396"/>
      <c r="W984" s="396"/>
      <c r="X984" s="396"/>
      <c r="Y984" s="396"/>
      <c r="Z984" s="396"/>
      <c r="AA984" s="396"/>
      <c r="AB984" s="396"/>
      <c r="AC984" s="396"/>
      <c r="AD984" s="396"/>
      <c r="AE984" s="396"/>
      <c r="AF984" s="396"/>
      <c r="AG984" s="396"/>
      <c r="AH984" s="396"/>
      <c r="AI984" s="396"/>
      <c r="AJ984" s="396"/>
      <c r="AK984" s="396"/>
    </row>
    <row r="985" spans="5:37">
      <c r="E985" s="395"/>
      <c r="F985" s="396"/>
      <c r="G985" s="396"/>
      <c r="H985" s="396"/>
      <c r="I985" s="396"/>
      <c r="J985" s="396"/>
      <c r="L985" s="396"/>
      <c r="M985" s="396"/>
      <c r="N985" s="396"/>
      <c r="O985" s="396"/>
      <c r="P985" s="396"/>
      <c r="Q985" s="396"/>
      <c r="R985" s="396"/>
      <c r="S985" s="396"/>
      <c r="T985" s="396"/>
      <c r="U985" s="396"/>
      <c r="V985" s="396"/>
      <c r="W985" s="396"/>
      <c r="X985" s="396"/>
      <c r="Y985" s="396"/>
      <c r="Z985" s="396"/>
      <c r="AA985" s="396"/>
      <c r="AB985" s="396"/>
      <c r="AC985" s="396"/>
      <c r="AD985" s="396"/>
      <c r="AE985" s="396"/>
      <c r="AF985" s="396"/>
      <c r="AG985" s="396"/>
      <c r="AH985" s="396"/>
      <c r="AI985" s="396"/>
      <c r="AJ985" s="396"/>
      <c r="AK985" s="396"/>
    </row>
    <row r="986" spans="5:37">
      <c r="E986" s="395"/>
      <c r="F986" s="396"/>
      <c r="G986" s="396"/>
      <c r="H986" s="396"/>
      <c r="I986" s="396"/>
      <c r="J986" s="396"/>
      <c r="L986" s="396"/>
      <c r="M986" s="396"/>
      <c r="N986" s="396"/>
      <c r="O986" s="396"/>
      <c r="P986" s="396"/>
      <c r="Q986" s="396"/>
      <c r="R986" s="396"/>
      <c r="S986" s="396"/>
      <c r="T986" s="396"/>
      <c r="U986" s="396"/>
      <c r="V986" s="396"/>
      <c r="W986" s="396"/>
      <c r="X986" s="396"/>
      <c r="Y986" s="396"/>
      <c r="Z986" s="396"/>
      <c r="AA986" s="396"/>
      <c r="AB986" s="396"/>
      <c r="AC986" s="396"/>
      <c r="AD986" s="396"/>
      <c r="AE986" s="396"/>
      <c r="AF986" s="396"/>
      <c r="AG986" s="396"/>
      <c r="AH986" s="396"/>
      <c r="AI986" s="396"/>
      <c r="AJ986" s="396"/>
      <c r="AK986" s="396"/>
    </row>
    <row r="987" spans="5:37">
      <c r="E987" s="395"/>
      <c r="F987" s="396"/>
      <c r="G987" s="396"/>
      <c r="H987" s="396"/>
      <c r="I987" s="396"/>
      <c r="J987" s="396"/>
      <c r="L987" s="396"/>
      <c r="M987" s="396"/>
      <c r="N987" s="396"/>
      <c r="O987" s="396"/>
      <c r="P987" s="396"/>
      <c r="Q987" s="396"/>
      <c r="R987" s="396"/>
      <c r="S987" s="396"/>
      <c r="T987" s="396"/>
      <c r="U987" s="396"/>
      <c r="V987" s="396"/>
      <c r="W987" s="396"/>
      <c r="X987" s="396"/>
      <c r="Y987" s="396"/>
      <c r="Z987" s="396"/>
      <c r="AA987" s="396"/>
      <c r="AB987" s="396"/>
      <c r="AC987" s="396"/>
      <c r="AD987" s="396"/>
      <c r="AE987" s="396"/>
      <c r="AF987" s="396"/>
      <c r="AG987" s="396"/>
      <c r="AH987" s="396"/>
      <c r="AI987" s="396"/>
      <c r="AJ987" s="396"/>
      <c r="AK987" s="396"/>
    </row>
    <row r="988" spans="5:37">
      <c r="E988" s="395"/>
      <c r="F988" s="396"/>
      <c r="G988" s="396"/>
      <c r="H988" s="396"/>
      <c r="I988" s="396"/>
      <c r="J988" s="396"/>
      <c r="L988" s="396"/>
      <c r="M988" s="396"/>
      <c r="N988" s="396"/>
      <c r="O988" s="396"/>
      <c r="P988" s="396"/>
      <c r="Q988" s="396"/>
      <c r="R988" s="396"/>
      <c r="S988" s="396"/>
      <c r="T988" s="396"/>
      <c r="U988" s="396"/>
      <c r="V988" s="396"/>
      <c r="W988" s="396"/>
      <c r="X988" s="396"/>
      <c r="Y988" s="396"/>
      <c r="Z988" s="396"/>
      <c r="AA988" s="396"/>
      <c r="AB988" s="396"/>
      <c r="AC988" s="396"/>
      <c r="AD988" s="396"/>
      <c r="AE988" s="396"/>
      <c r="AF988" s="396"/>
      <c r="AG988" s="396"/>
      <c r="AH988" s="396"/>
      <c r="AI988" s="396"/>
      <c r="AJ988" s="396"/>
      <c r="AK988" s="396"/>
    </row>
    <row r="989" spans="5:37">
      <c r="E989" s="395"/>
      <c r="F989" s="396"/>
      <c r="G989" s="396"/>
      <c r="H989" s="396"/>
      <c r="I989" s="396"/>
      <c r="J989" s="396"/>
      <c r="L989" s="396"/>
      <c r="M989" s="396"/>
      <c r="N989" s="396"/>
      <c r="O989" s="396"/>
      <c r="P989" s="396"/>
      <c r="Q989" s="396"/>
      <c r="R989" s="396"/>
      <c r="S989" s="396"/>
      <c r="T989" s="396"/>
      <c r="U989" s="396"/>
      <c r="V989" s="396"/>
      <c r="W989" s="396"/>
      <c r="X989" s="396"/>
      <c r="Y989" s="396"/>
      <c r="Z989" s="396"/>
      <c r="AA989" s="396"/>
      <c r="AB989" s="396"/>
      <c r="AC989" s="396"/>
      <c r="AD989" s="396"/>
      <c r="AE989" s="396"/>
      <c r="AF989" s="396"/>
      <c r="AG989" s="396"/>
      <c r="AH989" s="396"/>
      <c r="AI989" s="396"/>
      <c r="AJ989" s="396"/>
      <c r="AK989" s="396"/>
    </row>
    <row r="990" spans="5:37">
      <c r="E990" s="395"/>
      <c r="F990" s="396"/>
      <c r="G990" s="396"/>
      <c r="H990" s="396"/>
      <c r="I990" s="396"/>
      <c r="J990" s="396"/>
      <c r="L990" s="396"/>
      <c r="M990" s="396"/>
      <c r="N990" s="396"/>
      <c r="O990" s="396"/>
      <c r="P990" s="396"/>
      <c r="Q990" s="396"/>
      <c r="R990" s="396"/>
      <c r="S990" s="396"/>
      <c r="T990" s="396"/>
      <c r="U990" s="396"/>
      <c r="V990" s="396"/>
      <c r="W990" s="396"/>
      <c r="X990" s="396"/>
      <c r="Y990" s="396"/>
      <c r="Z990" s="396"/>
      <c r="AA990" s="396"/>
      <c r="AB990" s="396"/>
      <c r="AC990" s="396"/>
      <c r="AD990" s="396"/>
      <c r="AE990" s="396"/>
      <c r="AF990" s="396"/>
      <c r="AG990" s="396"/>
      <c r="AH990" s="396"/>
      <c r="AI990" s="396"/>
      <c r="AJ990" s="396"/>
      <c r="AK990" s="396"/>
    </row>
    <row r="991" spans="5:37">
      <c r="E991" s="395"/>
      <c r="F991" s="396"/>
      <c r="G991" s="396"/>
      <c r="H991" s="396"/>
      <c r="I991" s="396"/>
      <c r="J991" s="396"/>
      <c r="L991" s="396"/>
      <c r="M991" s="396"/>
      <c r="N991" s="396"/>
      <c r="O991" s="396"/>
      <c r="P991" s="396"/>
      <c r="Q991" s="396"/>
      <c r="R991" s="396"/>
      <c r="S991" s="396"/>
      <c r="T991" s="396"/>
      <c r="U991" s="396"/>
      <c r="V991" s="396"/>
      <c r="W991" s="396"/>
      <c r="X991" s="396"/>
      <c r="Y991" s="396"/>
      <c r="Z991" s="396"/>
      <c r="AA991" s="396"/>
      <c r="AB991" s="396"/>
      <c r="AC991" s="396"/>
      <c r="AD991" s="396"/>
      <c r="AE991" s="396"/>
      <c r="AF991" s="396"/>
      <c r="AG991" s="396"/>
      <c r="AH991" s="396"/>
      <c r="AI991" s="396"/>
      <c r="AJ991" s="396"/>
      <c r="AK991" s="396"/>
    </row>
    <row r="992" spans="5:37">
      <c r="E992" s="395"/>
      <c r="F992" s="396"/>
      <c r="G992" s="396"/>
      <c r="H992" s="396"/>
      <c r="I992" s="396"/>
      <c r="J992" s="396"/>
      <c r="L992" s="396"/>
      <c r="M992" s="396"/>
      <c r="N992" s="396"/>
      <c r="O992" s="396"/>
      <c r="P992" s="396"/>
      <c r="Q992" s="396"/>
      <c r="R992" s="396"/>
      <c r="S992" s="396"/>
      <c r="T992" s="396"/>
      <c r="U992" s="396"/>
      <c r="V992" s="396"/>
      <c r="W992" s="396"/>
      <c r="X992" s="396"/>
      <c r="Y992" s="396"/>
      <c r="Z992" s="396"/>
      <c r="AA992" s="396"/>
      <c r="AB992" s="396"/>
      <c r="AC992" s="396"/>
      <c r="AD992" s="396"/>
      <c r="AE992" s="396"/>
      <c r="AF992" s="396"/>
      <c r="AG992" s="396"/>
      <c r="AH992" s="396"/>
      <c r="AI992" s="396"/>
      <c r="AJ992" s="396"/>
      <c r="AK992" s="396"/>
    </row>
    <row r="993" spans="5:37">
      <c r="E993" s="395"/>
      <c r="F993" s="396"/>
      <c r="G993" s="396"/>
      <c r="H993" s="396"/>
      <c r="I993" s="396"/>
      <c r="J993" s="396"/>
      <c r="L993" s="396"/>
      <c r="M993" s="396"/>
      <c r="N993" s="396"/>
      <c r="O993" s="396"/>
      <c r="P993" s="396"/>
      <c r="Q993" s="396"/>
      <c r="R993" s="396"/>
      <c r="S993" s="396"/>
      <c r="T993" s="396"/>
      <c r="U993" s="396"/>
      <c r="V993" s="396"/>
      <c r="W993" s="396"/>
      <c r="X993" s="396"/>
      <c r="Y993" s="396"/>
      <c r="Z993" s="396"/>
      <c r="AA993" s="396"/>
      <c r="AB993" s="396"/>
      <c r="AC993" s="396"/>
      <c r="AD993" s="396"/>
      <c r="AE993" s="396"/>
      <c r="AF993" s="396"/>
      <c r="AG993" s="396"/>
      <c r="AH993" s="396"/>
      <c r="AI993" s="396"/>
      <c r="AJ993" s="396"/>
      <c r="AK993" s="396"/>
    </row>
    <row r="994" spans="5:37">
      <c r="E994" s="395"/>
      <c r="F994" s="396"/>
      <c r="G994" s="396"/>
      <c r="H994" s="396"/>
      <c r="I994" s="396"/>
      <c r="J994" s="396"/>
      <c r="L994" s="396"/>
      <c r="M994" s="396"/>
      <c r="N994" s="396"/>
      <c r="O994" s="396"/>
      <c r="P994" s="396"/>
      <c r="Q994" s="396"/>
      <c r="R994" s="396"/>
      <c r="S994" s="396"/>
      <c r="T994" s="396"/>
      <c r="U994" s="396"/>
      <c r="V994" s="396"/>
      <c r="W994" s="396"/>
      <c r="X994" s="396"/>
      <c r="Y994" s="396"/>
      <c r="Z994" s="396"/>
      <c r="AA994" s="396"/>
      <c r="AB994" s="396"/>
      <c r="AC994" s="396"/>
      <c r="AD994" s="396"/>
      <c r="AE994" s="396"/>
      <c r="AF994" s="396"/>
      <c r="AG994" s="396"/>
      <c r="AH994" s="396"/>
      <c r="AI994" s="396"/>
      <c r="AJ994" s="396"/>
      <c r="AK994" s="396"/>
    </row>
    <row r="995" spans="5:37">
      <c r="E995" s="395"/>
      <c r="F995" s="396"/>
      <c r="G995" s="396"/>
      <c r="H995" s="396"/>
      <c r="I995" s="396"/>
      <c r="J995" s="396"/>
      <c r="L995" s="396"/>
      <c r="M995" s="396"/>
      <c r="N995" s="396"/>
      <c r="O995" s="396"/>
      <c r="P995" s="396"/>
      <c r="Q995" s="396"/>
      <c r="R995" s="396"/>
      <c r="S995" s="396"/>
      <c r="T995" s="396"/>
      <c r="U995" s="396"/>
      <c r="V995" s="396"/>
      <c r="W995" s="396"/>
      <c r="X995" s="396"/>
      <c r="Y995" s="396"/>
      <c r="Z995" s="396"/>
      <c r="AA995" s="396"/>
      <c r="AB995" s="396"/>
      <c r="AC995" s="396"/>
      <c r="AD995" s="396"/>
      <c r="AE995" s="396"/>
      <c r="AF995" s="396"/>
      <c r="AG995" s="396"/>
      <c r="AH995" s="396"/>
      <c r="AI995" s="396"/>
      <c r="AJ995" s="396"/>
      <c r="AK995" s="396"/>
    </row>
    <row r="996" spans="5:37">
      <c r="E996" s="395"/>
      <c r="F996" s="396"/>
      <c r="G996" s="396"/>
      <c r="H996" s="396"/>
      <c r="I996" s="396"/>
      <c r="J996" s="396"/>
      <c r="L996" s="396"/>
      <c r="M996" s="396"/>
      <c r="N996" s="396"/>
      <c r="O996" s="396"/>
      <c r="P996" s="396"/>
      <c r="Q996" s="396"/>
      <c r="R996" s="396"/>
      <c r="S996" s="396"/>
      <c r="T996" s="396"/>
      <c r="U996" s="396"/>
      <c r="V996" s="396"/>
      <c r="W996" s="396"/>
      <c r="X996" s="396"/>
      <c r="Y996" s="396"/>
      <c r="Z996" s="396"/>
      <c r="AA996" s="396"/>
      <c r="AB996" s="396"/>
      <c r="AC996" s="396"/>
      <c r="AD996" s="396"/>
      <c r="AE996" s="396"/>
      <c r="AF996" s="396"/>
      <c r="AG996" s="396"/>
      <c r="AH996" s="396"/>
      <c r="AI996" s="396"/>
      <c r="AJ996" s="396"/>
      <c r="AK996" s="396"/>
    </row>
    <row r="997" spans="5:37">
      <c r="E997" s="395"/>
      <c r="F997" s="396"/>
      <c r="G997" s="396"/>
      <c r="H997" s="396"/>
      <c r="I997" s="396"/>
      <c r="J997" s="396"/>
      <c r="L997" s="396"/>
      <c r="M997" s="396"/>
      <c r="N997" s="396"/>
      <c r="O997" s="396"/>
      <c r="P997" s="396"/>
      <c r="Q997" s="396"/>
      <c r="R997" s="396"/>
      <c r="S997" s="396"/>
      <c r="T997" s="396"/>
      <c r="U997" s="396"/>
      <c r="V997" s="396"/>
      <c r="W997" s="396"/>
      <c r="X997" s="396"/>
      <c r="Y997" s="396"/>
      <c r="Z997" s="396"/>
      <c r="AA997" s="396"/>
      <c r="AB997" s="396"/>
      <c r="AC997" s="396"/>
      <c r="AD997" s="396"/>
      <c r="AE997" s="396"/>
      <c r="AF997" s="396"/>
      <c r="AG997" s="396"/>
      <c r="AH997" s="396"/>
      <c r="AI997" s="396"/>
      <c r="AJ997" s="396"/>
      <c r="AK997" s="396"/>
    </row>
    <row r="998" spans="5:37">
      <c r="E998" s="395"/>
      <c r="F998" s="396"/>
      <c r="G998" s="396"/>
      <c r="H998" s="396"/>
      <c r="I998" s="396"/>
      <c r="J998" s="396"/>
      <c r="L998" s="396"/>
      <c r="M998" s="396"/>
      <c r="N998" s="396"/>
      <c r="O998" s="396"/>
      <c r="P998" s="396"/>
      <c r="Q998" s="396"/>
      <c r="R998" s="396"/>
      <c r="S998" s="396"/>
      <c r="T998" s="396"/>
      <c r="U998" s="396"/>
      <c r="V998" s="396"/>
      <c r="W998" s="396"/>
      <c r="X998" s="396"/>
      <c r="Y998" s="396"/>
      <c r="Z998" s="396"/>
      <c r="AA998" s="396"/>
      <c r="AB998" s="396"/>
      <c r="AC998" s="396"/>
      <c r="AD998" s="396"/>
      <c r="AE998" s="396"/>
      <c r="AF998" s="396"/>
      <c r="AG998" s="396"/>
      <c r="AH998" s="396"/>
      <c r="AI998" s="396"/>
      <c r="AJ998" s="396"/>
      <c r="AK998" s="396"/>
    </row>
    <row r="999" spans="5:37">
      <c r="E999" s="395"/>
      <c r="F999" s="396"/>
      <c r="G999" s="396"/>
      <c r="H999" s="396"/>
      <c r="I999" s="396"/>
      <c r="J999" s="396"/>
      <c r="L999" s="396"/>
      <c r="M999" s="396"/>
      <c r="N999" s="396"/>
      <c r="O999" s="396"/>
      <c r="P999" s="396"/>
      <c r="Q999" s="396"/>
      <c r="R999" s="396"/>
      <c r="S999" s="396"/>
      <c r="T999" s="396"/>
      <c r="U999" s="396"/>
      <c r="V999" s="396"/>
      <c r="W999" s="396"/>
      <c r="X999" s="396"/>
      <c r="Y999" s="396"/>
      <c r="Z999" s="396"/>
      <c r="AA999" s="396"/>
      <c r="AB999" s="396"/>
      <c r="AC999" s="396"/>
      <c r="AD999" s="396"/>
      <c r="AE999" s="396"/>
      <c r="AF999" s="396"/>
      <c r="AG999" s="396"/>
      <c r="AH999" s="396"/>
      <c r="AI999" s="396"/>
      <c r="AJ999" s="396"/>
      <c r="AK999" s="396"/>
    </row>
    <row r="1000" spans="5:37">
      <c r="E1000" s="395"/>
      <c r="F1000" s="396"/>
      <c r="G1000" s="396"/>
      <c r="H1000" s="396"/>
      <c r="I1000" s="396"/>
      <c r="J1000" s="396"/>
      <c r="L1000" s="396"/>
      <c r="M1000" s="396"/>
      <c r="N1000" s="396"/>
      <c r="O1000" s="396"/>
      <c r="P1000" s="396"/>
      <c r="Q1000" s="396"/>
      <c r="R1000" s="396"/>
      <c r="S1000" s="396"/>
      <c r="T1000" s="396"/>
      <c r="U1000" s="396"/>
      <c r="V1000" s="396"/>
      <c r="W1000" s="396"/>
      <c r="X1000" s="396"/>
      <c r="Y1000" s="396"/>
      <c r="Z1000" s="396"/>
      <c r="AA1000" s="396"/>
      <c r="AB1000" s="396"/>
      <c r="AC1000" s="396"/>
      <c r="AD1000" s="396"/>
      <c r="AE1000" s="396"/>
      <c r="AF1000" s="396"/>
      <c r="AG1000" s="396"/>
      <c r="AH1000" s="396"/>
      <c r="AI1000" s="396"/>
      <c r="AJ1000" s="396"/>
      <c r="AK1000" s="396"/>
    </row>
    <row r="1001" spans="5:37">
      <c r="E1001" s="395"/>
      <c r="F1001" s="396"/>
      <c r="G1001" s="396"/>
      <c r="H1001" s="396"/>
      <c r="I1001" s="396"/>
      <c r="J1001" s="396"/>
      <c r="L1001" s="396"/>
      <c r="M1001" s="396"/>
      <c r="N1001" s="396"/>
      <c r="O1001" s="396"/>
      <c r="P1001" s="396"/>
      <c r="Q1001" s="396"/>
      <c r="R1001" s="396"/>
      <c r="S1001" s="396"/>
      <c r="T1001" s="396"/>
      <c r="U1001" s="396"/>
      <c r="V1001" s="396"/>
      <c r="W1001" s="396"/>
      <c r="X1001" s="396"/>
      <c r="Y1001" s="396"/>
      <c r="Z1001" s="396"/>
      <c r="AA1001" s="396"/>
      <c r="AB1001" s="396"/>
      <c r="AC1001" s="396"/>
      <c r="AD1001" s="396"/>
      <c r="AE1001" s="396"/>
      <c r="AF1001" s="396"/>
      <c r="AG1001" s="396"/>
      <c r="AH1001" s="396"/>
      <c r="AI1001" s="396"/>
      <c r="AJ1001" s="396"/>
      <c r="AK1001" s="396"/>
    </row>
    <row r="1002" spans="5:37">
      <c r="E1002" s="395"/>
      <c r="F1002" s="396"/>
      <c r="G1002" s="396"/>
      <c r="H1002" s="396"/>
      <c r="I1002" s="396"/>
      <c r="J1002" s="396"/>
      <c r="L1002" s="396"/>
      <c r="M1002" s="396"/>
      <c r="N1002" s="396"/>
      <c r="O1002" s="396"/>
      <c r="P1002" s="396"/>
      <c r="Q1002" s="396"/>
      <c r="R1002" s="396"/>
      <c r="S1002" s="396"/>
      <c r="T1002" s="396"/>
      <c r="U1002" s="396"/>
      <c r="V1002" s="396"/>
      <c r="W1002" s="396"/>
      <c r="X1002" s="396"/>
      <c r="Y1002" s="396"/>
      <c r="Z1002" s="396"/>
      <c r="AA1002" s="396"/>
      <c r="AB1002" s="396"/>
      <c r="AC1002" s="396"/>
      <c r="AD1002" s="396"/>
      <c r="AE1002" s="396"/>
      <c r="AF1002" s="396"/>
      <c r="AG1002" s="396"/>
      <c r="AH1002" s="396"/>
      <c r="AI1002" s="396"/>
      <c r="AJ1002" s="396"/>
      <c r="AK1002" s="396"/>
    </row>
    <row r="1003" spans="5:37">
      <c r="E1003" s="395"/>
      <c r="F1003" s="396"/>
      <c r="G1003" s="396"/>
      <c r="H1003" s="396"/>
      <c r="I1003" s="396"/>
      <c r="J1003" s="396"/>
      <c r="L1003" s="396"/>
      <c r="M1003" s="396"/>
      <c r="N1003" s="396"/>
      <c r="O1003" s="396"/>
      <c r="P1003" s="396"/>
      <c r="Q1003" s="396"/>
      <c r="R1003" s="396"/>
      <c r="S1003" s="396"/>
      <c r="T1003" s="396"/>
      <c r="U1003" s="396"/>
      <c r="V1003" s="396"/>
      <c r="W1003" s="396"/>
      <c r="X1003" s="396"/>
      <c r="Y1003" s="396"/>
      <c r="Z1003" s="396"/>
      <c r="AA1003" s="396"/>
      <c r="AB1003" s="396"/>
      <c r="AC1003" s="396"/>
      <c r="AD1003" s="396"/>
      <c r="AE1003" s="396"/>
      <c r="AF1003" s="396"/>
      <c r="AG1003" s="396"/>
      <c r="AH1003" s="396"/>
      <c r="AI1003" s="396"/>
      <c r="AJ1003" s="396"/>
      <c r="AK1003" s="396"/>
    </row>
    <row r="1004" spans="5:37">
      <c r="E1004" s="395"/>
      <c r="F1004" s="396"/>
      <c r="G1004" s="396"/>
      <c r="H1004" s="396"/>
      <c r="I1004" s="396"/>
      <c r="J1004" s="396"/>
      <c r="L1004" s="396"/>
      <c r="M1004" s="396"/>
      <c r="N1004" s="396"/>
      <c r="O1004" s="396"/>
      <c r="P1004" s="396"/>
      <c r="Q1004" s="396"/>
      <c r="R1004" s="396"/>
      <c r="S1004" s="396"/>
      <c r="T1004" s="396"/>
      <c r="U1004" s="396"/>
      <c r="V1004" s="396"/>
      <c r="W1004" s="396"/>
      <c r="X1004" s="396"/>
      <c r="Y1004" s="396"/>
      <c r="Z1004" s="396"/>
      <c r="AA1004" s="396"/>
      <c r="AB1004" s="396"/>
      <c r="AC1004" s="396"/>
      <c r="AD1004" s="396"/>
      <c r="AE1004" s="396"/>
      <c r="AF1004" s="396"/>
      <c r="AG1004" s="396"/>
      <c r="AH1004" s="396"/>
      <c r="AI1004" s="396"/>
      <c r="AJ1004" s="396"/>
      <c r="AK1004" s="396"/>
    </row>
    <row r="1005" spans="5:37">
      <c r="E1005" s="395"/>
      <c r="F1005" s="396"/>
      <c r="G1005" s="396"/>
      <c r="H1005" s="396"/>
      <c r="I1005" s="396"/>
      <c r="J1005" s="396"/>
      <c r="L1005" s="396"/>
      <c r="M1005" s="396"/>
      <c r="N1005" s="396"/>
      <c r="O1005" s="396"/>
      <c r="P1005" s="396"/>
      <c r="Q1005" s="396"/>
      <c r="R1005" s="396"/>
      <c r="S1005" s="396"/>
      <c r="T1005" s="396"/>
      <c r="U1005" s="396"/>
      <c r="V1005" s="396"/>
      <c r="W1005" s="396"/>
      <c r="X1005" s="396"/>
      <c r="Y1005" s="396"/>
      <c r="Z1005" s="396"/>
      <c r="AA1005" s="396"/>
      <c r="AB1005" s="396"/>
      <c r="AC1005" s="396"/>
      <c r="AD1005" s="396"/>
      <c r="AE1005" s="396"/>
      <c r="AF1005" s="396"/>
      <c r="AG1005" s="396"/>
      <c r="AH1005" s="396"/>
      <c r="AI1005" s="396"/>
      <c r="AJ1005" s="396"/>
      <c r="AK1005" s="39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CC1005"/>
  <sheetViews>
    <sheetView topLeftCell="AT1" workbookViewId="0">
      <selection activeCell="AT10" sqref="AT10"/>
    </sheetView>
  </sheetViews>
  <sheetFormatPr defaultColWidth="8.5546875" defaultRowHeight="14.4"/>
  <cols>
    <col min="1" max="1" width="26.5546875" bestFit="1" customWidth="1"/>
    <col min="2" max="2" width="28.6640625" bestFit="1" customWidth="1"/>
    <col min="3" max="3" width="28.44140625" bestFit="1" customWidth="1"/>
    <col min="4" max="4" width="28.5546875" bestFit="1" customWidth="1"/>
    <col min="5" max="5" width="14" bestFit="1" customWidth="1"/>
    <col min="6" max="6" width="13.5546875" bestFit="1" customWidth="1"/>
    <col min="7" max="7" width="22.6640625" bestFit="1" customWidth="1"/>
    <col min="8" max="8" width="40.5546875" bestFit="1" customWidth="1"/>
    <col min="9" max="9" width="18.33203125" bestFit="1" customWidth="1"/>
    <col min="10" max="10" width="13.5546875" bestFit="1" customWidth="1"/>
    <col min="11" max="11" width="21.5546875" bestFit="1" customWidth="1"/>
    <col min="12" max="12" width="22.5546875" bestFit="1" customWidth="1"/>
    <col min="13" max="14" width="26.5546875" bestFit="1" customWidth="1"/>
    <col min="15" max="16" width="22.6640625" bestFit="1" customWidth="1"/>
    <col min="17" max="18" width="18.33203125" bestFit="1" customWidth="1"/>
    <col min="19" max="19" width="36.6640625" bestFit="1" customWidth="1"/>
    <col min="20" max="21" width="25.44140625" bestFit="1" customWidth="1"/>
    <col min="22" max="22" width="20.44140625" bestFit="1" customWidth="1"/>
    <col min="23" max="23" width="35.5546875" bestFit="1" customWidth="1"/>
    <col min="24" max="24" width="29.44140625" bestFit="1" customWidth="1"/>
    <col min="25" max="25" width="33.33203125" bestFit="1" customWidth="1"/>
    <col min="26" max="35" width="18.33203125" bestFit="1" customWidth="1"/>
    <col min="36" max="36" width="26.5546875" bestFit="1" customWidth="1"/>
    <col min="37" max="37" width="16" bestFit="1" customWidth="1"/>
    <col min="38" max="38" width="14.5546875" bestFit="1" customWidth="1"/>
    <col min="39" max="39" width="18.33203125" bestFit="1" customWidth="1"/>
    <col min="40" max="40" width="24.33203125" bestFit="1" customWidth="1"/>
    <col min="41" max="41" width="18.33203125" bestFit="1" customWidth="1"/>
    <col min="42" max="42" width="22.6640625" bestFit="1" customWidth="1"/>
    <col min="43" max="43" width="34.44140625" bestFit="1" customWidth="1"/>
    <col min="44" max="44" width="28" bestFit="1" customWidth="1"/>
    <col min="45" max="45" width="39.44140625" bestFit="1" customWidth="1"/>
    <col min="46" max="46" width="18.33203125" bestFit="1" customWidth="1"/>
    <col min="47" max="47" width="29.44140625" bestFit="1" customWidth="1"/>
    <col min="48" max="50" width="18.33203125" bestFit="1" customWidth="1"/>
    <col min="51" max="51" width="19.33203125" bestFit="1" customWidth="1"/>
    <col min="52" max="52" width="18.33203125" bestFit="1" customWidth="1"/>
    <col min="53" max="53" width="19.33203125" bestFit="1" customWidth="1"/>
    <col min="54" max="57" width="18.33203125" bestFit="1" customWidth="1"/>
    <col min="58" max="59" width="20.44140625" bestFit="1" customWidth="1"/>
    <col min="60" max="60" width="18.33203125" bestFit="1" customWidth="1"/>
    <col min="61" max="61" width="28" bestFit="1" customWidth="1"/>
    <col min="62" max="62" width="24.33203125" bestFit="1" customWidth="1"/>
    <col min="63" max="63" width="29.44140625" bestFit="1" customWidth="1"/>
    <col min="64" max="64" width="24.33203125" bestFit="1" customWidth="1"/>
    <col min="65" max="65" width="18.33203125" bestFit="1" customWidth="1"/>
    <col min="66" max="66" width="19.33203125" bestFit="1" customWidth="1"/>
    <col min="67" max="68" width="18.33203125" bestFit="1" customWidth="1"/>
    <col min="69" max="69" width="26.5546875" bestFit="1" customWidth="1"/>
    <col min="70" max="70" width="44" bestFit="1" customWidth="1"/>
    <col min="71" max="71" width="28" bestFit="1" customWidth="1"/>
    <col min="72" max="72" width="44" bestFit="1" customWidth="1"/>
    <col min="73" max="73" width="63.5546875" bestFit="1" customWidth="1"/>
    <col min="74" max="74" width="26.5546875" bestFit="1" customWidth="1"/>
    <col min="75" max="75" width="28" bestFit="1" customWidth="1"/>
    <col min="76" max="78" width="18.33203125" bestFit="1" customWidth="1"/>
    <col min="79" max="79" width="30.5546875" bestFit="1" customWidth="1"/>
    <col min="80" max="81" width="18.33203125" bestFit="1" customWidth="1"/>
  </cols>
  <sheetData>
    <row r="1" spans="1:81">
      <c r="A1" t="s">
        <v>630</v>
      </c>
      <c r="B1" s="56" t="s">
        <v>715</v>
      </c>
    </row>
    <row r="2" spans="1:81">
      <c r="A2" t="s">
        <v>628</v>
      </c>
    </row>
    <row r="3" spans="1:81">
      <c r="A3" t="s">
        <v>629</v>
      </c>
    </row>
    <row r="5" spans="1:81" s="152" customFormat="1" ht="15" thickBot="1">
      <c r="A5" s="401" t="s">
        <v>83</v>
      </c>
      <c r="B5" s="401" t="s">
        <v>147</v>
      </c>
      <c r="C5" s="401" t="s">
        <v>148</v>
      </c>
      <c r="D5" s="401" t="s">
        <v>149</v>
      </c>
      <c r="E5" s="401" t="s">
        <v>84</v>
      </c>
      <c r="F5" s="401" t="s">
        <v>150</v>
      </c>
      <c r="G5" s="401" t="s">
        <v>151</v>
      </c>
      <c r="H5" s="401" t="s">
        <v>152</v>
      </c>
      <c r="I5" s="401" t="s">
        <v>153</v>
      </c>
      <c r="J5" s="401" t="s">
        <v>154</v>
      </c>
      <c r="K5" s="401" t="s">
        <v>155</v>
      </c>
      <c r="L5" s="401" t="s">
        <v>156</v>
      </c>
      <c r="M5" s="401" t="s">
        <v>157</v>
      </c>
      <c r="N5" s="401" t="s">
        <v>158</v>
      </c>
      <c r="O5" s="401" t="s">
        <v>159</v>
      </c>
      <c r="P5" s="401" t="s">
        <v>160</v>
      </c>
      <c r="Q5" s="401" t="s">
        <v>161</v>
      </c>
      <c r="R5" s="401" t="s">
        <v>162</v>
      </c>
      <c r="S5" s="401" t="s">
        <v>163</v>
      </c>
      <c r="T5" s="401" t="s">
        <v>164</v>
      </c>
      <c r="U5" s="401" t="s">
        <v>165</v>
      </c>
      <c r="V5" s="401" t="s">
        <v>166</v>
      </c>
      <c r="W5" s="401" t="s">
        <v>167</v>
      </c>
      <c r="X5" s="401" t="s">
        <v>168</v>
      </c>
      <c r="Y5" s="401" t="s">
        <v>169</v>
      </c>
      <c r="Z5" s="401" t="s">
        <v>170</v>
      </c>
      <c r="AA5" s="401" t="s">
        <v>171</v>
      </c>
      <c r="AB5" s="401" t="s">
        <v>172</v>
      </c>
      <c r="AC5" s="401" t="s">
        <v>173</v>
      </c>
      <c r="AD5" s="401" t="s">
        <v>174</v>
      </c>
      <c r="AE5" s="401" t="s">
        <v>175</v>
      </c>
      <c r="AF5" s="401" t="s">
        <v>176</v>
      </c>
      <c r="AG5" s="401" t="s">
        <v>177</v>
      </c>
      <c r="AH5" s="401" t="s">
        <v>178</v>
      </c>
      <c r="AI5" s="401" t="s">
        <v>179</v>
      </c>
      <c r="AJ5" s="401" t="s">
        <v>180</v>
      </c>
      <c r="AK5" s="401" t="s">
        <v>181</v>
      </c>
      <c r="AL5" s="401" t="s">
        <v>182</v>
      </c>
      <c r="AM5" s="401" t="s">
        <v>183</v>
      </c>
      <c r="AN5" s="401" t="s">
        <v>184</v>
      </c>
      <c r="AO5" s="401" t="s">
        <v>185</v>
      </c>
      <c r="AP5" s="401" t="s">
        <v>186</v>
      </c>
      <c r="AQ5" s="401" t="s">
        <v>187</v>
      </c>
      <c r="AR5" s="401" t="s">
        <v>188</v>
      </c>
      <c r="AS5" s="401" t="s">
        <v>189</v>
      </c>
      <c r="AT5" s="401" t="s">
        <v>190</v>
      </c>
      <c r="AU5" s="401" t="s">
        <v>191</v>
      </c>
      <c r="AV5" s="401" t="s">
        <v>192</v>
      </c>
      <c r="AW5" s="401" t="s">
        <v>193</v>
      </c>
      <c r="AX5" s="401" t="s">
        <v>194</v>
      </c>
      <c r="AY5" s="401" t="s">
        <v>195</v>
      </c>
      <c r="AZ5" s="401" t="s">
        <v>196</v>
      </c>
      <c r="BA5" s="401" t="s">
        <v>197</v>
      </c>
      <c r="BB5" s="401" t="s">
        <v>198</v>
      </c>
      <c r="BC5" s="401" t="s">
        <v>199</v>
      </c>
      <c r="BD5" s="401" t="s">
        <v>200</v>
      </c>
      <c r="BE5" s="401" t="s">
        <v>201</v>
      </c>
      <c r="BF5" s="401" t="s">
        <v>202</v>
      </c>
      <c r="BG5" s="401" t="s">
        <v>203</v>
      </c>
      <c r="BH5" s="401" t="s">
        <v>204</v>
      </c>
      <c r="BI5" s="401" t="s">
        <v>205</v>
      </c>
      <c r="BJ5" s="401" t="s">
        <v>206</v>
      </c>
      <c r="BK5" s="401" t="s">
        <v>207</v>
      </c>
      <c r="BL5" s="401" t="s">
        <v>208</v>
      </c>
      <c r="BM5" s="401" t="s">
        <v>209</v>
      </c>
      <c r="BN5" s="401" t="s">
        <v>210</v>
      </c>
      <c r="BO5" s="401" t="s">
        <v>211</v>
      </c>
      <c r="BP5" s="401" t="s">
        <v>212</v>
      </c>
      <c r="BQ5" s="401" t="s">
        <v>213</v>
      </c>
      <c r="BR5" s="401" t="s">
        <v>214</v>
      </c>
      <c r="BS5" s="401" t="s">
        <v>215</v>
      </c>
      <c r="BT5" s="401" t="s">
        <v>216</v>
      </c>
      <c r="BU5" s="401" t="s">
        <v>217</v>
      </c>
      <c r="BV5" s="401" t="s">
        <v>218</v>
      </c>
      <c r="BW5" s="401" t="s">
        <v>219</v>
      </c>
      <c r="BX5" s="401" t="s">
        <v>220</v>
      </c>
      <c r="BY5" s="401" t="s">
        <v>221</v>
      </c>
      <c r="BZ5" s="401" t="s">
        <v>222</v>
      </c>
      <c r="CA5" s="401" t="s">
        <v>223</v>
      </c>
      <c r="CB5" s="401" t="s">
        <v>89</v>
      </c>
      <c r="CC5" s="401" t="s">
        <v>90</v>
      </c>
    </row>
    <row r="6" spans="1:81">
      <c r="E6" s="395"/>
      <c r="AB6" s="395"/>
      <c r="AF6" s="397"/>
      <c r="AH6" s="397"/>
      <c r="AI6" s="396"/>
      <c r="AK6" s="396"/>
      <c r="AL6" s="396"/>
      <c r="AM6" s="396"/>
      <c r="AO6" s="396"/>
      <c r="AP6" s="396"/>
      <c r="AR6" s="396"/>
      <c r="AT6" s="396"/>
      <c r="AV6" s="396"/>
      <c r="AW6" s="397"/>
      <c r="AX6" s="395"/>
      <c r="AZ6" s="395"/>
      <c r="BA6" s="395"/>
      <c r="BB6" s="395"/>
      <c r="BC6" s="395"/>
      <c r="BD6" s="395"/>
      <c r="BE6" s="395"/>
      <c r="BF6" s="395"/>
      <c r="BG6" s="398"/>
      <c r="BH6" s="395"/>
      <c r="BI6" s="399"/>
      <c r="BJ6" s="399"/>
      <c r="BK6" s="399"/>
      <c r="BL6" s="399"/>
    </row>
    <row r="7" spans="1:81">
      <c r="E7" s="395"/>
      <c r="AB7" s="395"/>
      <c r="AF7" s="397"/>
      <c r="AH7" s="397"/>
      <c r="AI7" s="396"/>
      <c r="AK7" s="396"/>
      <c r="AL7" s="396"/>
      <c r="AM7" s="396"/>
      <c r="AO7" s="396"/>
      <c r="AP7" s="396"/>
      <c r="AR7" s="396"/>
      <c r="AT7" s="396"/>
      <c r="AV7" s="396"/>
      <c r="AW7" s="397"/>
      <c r="AX7" s="395"/>
      <c r="AZ7" s="395"/>
      <c r="BA7" s="395"/>
      <c r="BB7" s="395"/>
      <c r="BC7" s="395"/>
      <c r="BD7" s="395"/>
      <c r="BE7" s="395"/>
      <c r="BF7" s="395"/>
      <c r="BG7" s="398"/>
      <c r="BH7" s="395"/>
      <c r="BI7" s="399"/>
      <c r="BJ7" s="399"/>
      <c r="BK7" s="399"/>
      <c r="BL7" s="399"/>
    </row>
    <row r="8" spans="1:81">
      <c r="E8" s="395"/>
      <c r="AB8" s="395"/>
      <c r="AF8" s="397"/>
      <c r="AH8" s="397"/>
      <c r="AI8" s="396"/>
      <c r="AK8" s="396"/>
      <c r="AL8" s="396"/>
      <c r="AM8" s="396"/>
      <c r="AO8" s="396"/>
      <c r="AP8" s="396"/>
      <c r="AR8" s="396"/>
      <c r="AT8" s="396"/>
      <c r="AV8" s="396"/>
      <c r="AW8" s="397"/>
      <c r="AX8" s="395"/>
      <c r="AZ8" s="395"/>
      <c r="BA8" s="395"/>
      <c r="BB8" s="395"/>
      <c r="BC8" s="395"/>
      <c r="BD8" s="395"/>
      <c r="BE8" s="395"/>
      <c r="BF8" s="395"/>
      <c r="BG8" s="398"/>
      <c r="BH8" s="395"/>
      <c r="BI8" s="399"/>
      <c r="BJ8" s="399"/>
      <c r="BK8" s="399"/>
      <c r="BL8" s="399"/>
    </row>
    <row r="9" spans="1:81">
      <c r="E9" s="395"/>
      <c r="AB9" s="395"/>
      <c r="AF9" s="397"/>
      <c r="AH9" s="397"/>
      <c r="AI9" s="396"/>
      <c r="AK9" s="396"/>
      <c r="AL9" s="396"/>
      <c r="AM9" s="396"/>
      <c r="AO9" s="396"/>
      <c r="AP9" s="396"/>
      <c r="AR9" s="396"/>
      <c r="AT9" s="396"/>
      <c r="AV9" s="396"/>
      <c r="AW9" s="397"/>
      <c r="AX9" s="395"/>
      <c r="AZ9" s="395"/>
      <c r="BA9" s="395"/>
      <c r="BB9" s="395"/>
      <c r="BC9" s="395"/>
      <c r="BD9" s="395"/>
      <c r="BE9" s="395"/>
      <c r="BF9" s="395"/>
      <c r="BG9" s="398"/>
      <c r="BH9" s="395"/>
      <c r="BI9" s="399"/>
      <c r="BJ9" s="399"/>
      <c r="BK9" s="399"/>
      <c r="BL9" s="399"/>
    </row>
    <row r="10" spans="1:81">
      <c r="E10" s="395"/>
      <c r="AB10" s="395"/>
      <c r="AF10" s="397"/>
      <c r="AH10" s="397"/>
      <c r="AI10" s="396"/>
      <c r="AK10" s="396"/>
      <c r="AL10" s="396"/>
      <c r="AM10" s="396"/>
      <c r="AO10" s="396"/>
      <c r="AP10" s="396"/>
      <c r="AR10" s="396"/>
      <c r="AT10" s="396"/>
      <c r="AV10" s="396"/>
      <c r="AW10" s="397"/>
      <c r="AX10" s="395"/>
      <c r="AZ10" s="395"/>
      <c r="BA10" s="395"/>
      <c r="BB10" s="395"/>
      <c r="BC10" s="395"/>
      <c r="BD10" s="395"/>
      <c r="BE10" s="395"/>
      <c r="BF10" s="395"/>
      <c r="BG10" s="398"/>
      <c r="BH10" s="395"/>
      <c r="BI10" s="399"/>
      <c r="BJ10" s="399"/>
      <c r="BK10" s="399"/>
      <c r="BL10" s="399"/>
    </row>
    <row r="11" spans="1:81">
      <c r="E11" s="395"/>
      <c r="AB11" s="395"/>
      <c r="AF11" s="397"/>
      <c r="AH11" s="397"/>
      <c r="AI11" s="396"/>
      <c r="AK11" s="396"/>
      <c r="AL11" s="396"/>
      <c r="AM11" s="396"/>
      <c r="AO11" s="396"/>
      <c r="AP11" s="396"/>
      <c r="AR11" s="396"/>
      <c r="AT11" s="396"/>
      <c r="AV11" s="396"/>
      <c r="AW11" s="397"/>
      <c r="AX11" s="395"/>
      <c r="AZ11" s="395"/>
      <c r="BA11" s="395"/>
      <c r="BB11" s="395"/>
      <c r="BC11" s="395"/>
      <c r="BD11" s="395"/>
      <c r="BE11" s="395"/>
      <c r="BF11" s="395"/>
      <c r="BG11" s="398"/>
      <c r="BH11" s="395"/>
      <c r="BI11" s="399"/>
      <c r="BJ11" s="399"/>
      <c r="BK11" s="399"/>
      <c r="BL11" s="399"/>
    </row>
    <row r="12" spans="1:81">
      <c r="E12" s="395"/>
      <c r="AB12" s="395"/>
      <c r="AF12" s="397"/>
      <c r="AH12" s="397"/>
      <c r="AI12" s="396"/>
      <c r="AK12" s="396"/>
      <c r="AL12" s="396"/>
      <c r="AM12" s="396"/>
      <c r="AO12" s="396"/>
      <c r="AP12" s="396"/>
      <c r="AR12" s="396"/>
      <c r="AT12" s="396"/>
      <c r="AV12" s="396"/>
      <c r="AW12" s="397"/>
      <c r="AX12" s="395"/>
      <c r="AZ12" s="395"/>
      <c r="BA12" s="395"/>
      <c r="BB12" s="395"/>
      <c r="BC12" s="395"/>
      <c r="BD12" s="395"/>
      <c r="BE12" s="395"/>
      <c r="BF12" s="395"/>
      <c r="BG12" s="398"/>
      <c r="BH12" s="395"/>
      <c r="BI12" s="399"/>
      <c r="BJ12" s="399"/>
      <c r="BK12" s="399"/>
      <c r="BL12" s="399"/>
    </row>
    <row r="13" spans="1:81">
      <c r="E13" s="395"/>
      <c r="AB13" s="395"/>
      <c r="AF13" s="397"/>
      <c r="AH13" s="397"/>
      <c r="AI13" s="396"/>
      <c r="AK13" s="396"/>
      <c r="AL13" s="396"/>
      <c r="AM13" s="396"/>
      <c r="AO13" s="396"/>
      <c r="AP13" s="396"/>
      <c r="AR13" s="396"/>
      <c r="AT13" s="396"/>
      <c r="AV13" s="396"/>
      <c r="AW13" s="397"/>
      <c r="AX13" s="395"/>
      <c r="AZ13" s="395"/>
      <c r="BA13" s="395"/>
      <c r="BB13" s="395"/>
      <c r="BC13" s="395"/>
      <c r="BD13" s="395"/>
      <c r="BE13" s="395"/>
      <c r="BF13" s="395"/>
      <c r="BG13" s="398"/>
      <c r="BH13" s="395"/>
      <c r="BI13" s="399"/>
      <c r="BJ13" s="399"/>
      <c r="BK13" s="399"/>
      <c r="BL13" s="399"/>
    </row>
    <row r="14" spans="1:81">
      <c r="E14" s="395"/>
      <c r="AB14" s="395"/>
      <c r="AF14" s="397"/>
      <c r="AH14" s="397"/>
      <c r="AI14" s="396"/>
      <c r="AK14" s="396"/>
      <c r="AL14" s="396"/>
      <c r="AM14" s="396"/>
      <c r="AO14" s="396"/>
      <c r="AP14" s="396"/>
      <c r="AR14" s="396"/>
      <c r="AT14" s="396"/>
      <c r="AV14" s="396"/>
      <c r="AW14" s="397"/>
      <c r="AX14" s="395"/>
      <c r="AZ14" s="395"/>
      <c r="BA14" s="395"/>
      <c r="BB14" s="395"/>
      <c r="BC14" s="395"/>
      <c r="BD14" s="395"/>
      <c r="BE14" s="395"/>
      <c r="BF14" s="395"/>
      <c r="BG14" s="398"/>
      <c r="BH14" s="395"/>
      <c r="BI14" s="399"/>
      <c r="BJ14" s="399"/>
      <c r="BK14" s="399"/>
      <c r="BL14" s="399"/>
    </row>
    <row r="15" spans="1:81">
      <c r="E15" s="395"/>
      <c r="AB15" s="395"/>
      <c r="AF15" s="397"/>
      <c r="AH15" s="397"/>
      <c r="AI15" s="396"/>
      <c r="AK15" s="396"/>
      <c r="AL15" s="396"/>
      <c r="AM15" s="396"/>
      <c r="AO15" s="396"/>
      <c r="AP15" s="396"/>
      <c r="AR15" s="396"/>
      <c r="AT15" s="396"/>
      <c r="AV15" s="396"/>
      <c r="AW15" s="397"/>
      <c r="AX15" s="395"/>
      <c r="AZ15" s="395"/>
      <c r="BA15" s="395"/>
      <c r="BB15" s="395"/>
      <c r="BC15" s="395"/>
      <c r="BD15" s="395"/>
      <c r="BE15" s="395"/>
      <c r="BF15" s="395"/>
      <c r="BG15" s="398"/>
      <c r="BH15" s="395"/>
      <c r="BI15" s="399"/>
      <c r="BJ15" s="399"/>
      <c r="BK15" s="399"/>
      <c r="BL15" s="399"/>
    </row>
    <row r="16" spans="1:81">
      <c r="E16" s="395"/>
      <c r="AB16" s="395"/>
      <c r="AF16" s="397"/>
      <c r="AH16" s="397"/>
      <c r="AI16" s="396"/>
      <c r="AK16" s="396"/>
      <c r="AL16" s="396"/>
      <c r="AM16" s="396"/>
      <c r="AO16" s="396"/>
      <c r="AP16" s="396"/>
      <c r="AR16" s="396"/>
      <c r="AT16" s="396"/>
      <c r="AV16" s="396"/>
      <c r="AW16" s="397"/>
      <c r="AX16" s="395"/>
      <c r="AZ16" s="395"/>
      <c r="BA16" s="395"/>
      <c r="BB16" s="395"/>
      <c r="BC16" s="395"/>
      <c r="BD16" s="395"/>
      <c r="BE16" s="395"/>
      <c r="BF16" s="395"/>
      <c r="BG16" s="398"/>
      <c r="BH16" s="395"/>
      <c r="BI16" s="399"/>
      <c r="BJ16" s="399"/>
      <c r="BK16" s="399"/>
      <c r="BL16" s="399"/>
    </row>
    <row r="17" spans="5:64">
      <c r="E17" s="395"/>
      <c r="AB17" s="395"/>
      <c r="AF17" s="397"/>
      <c r="AH17" s="397"/>
      <c r="AI17" s="396"/>
      <c r="AK17" s="396"/>
      <c r="AL17" s="396"/>
      <c r="AM17" s="396"/>
      <c r="AO17" s="396"/>
      <c r="AP17" s="396"/>
      <c r="AR17" s="396"/>
      <c r="AT17" s="396"/>
      <c r="AV17" s="396"/>
      <c r="AW17" s="397"/>
      <c r="AX17" s="395"/>
      <c r="AZ17" s="395"/>
      <c r="BA17" s="395"/>
      <c r="BB17" s="395"/>
      <c r="BC17" s="395"/>
      <c r="BD17" s="395"/>
      <c r="BE17" s="395"/>
      <c r="BF17" s="395"/>
      <c r="BG17" s="398"/>
      <c r="BH17" s="395"/>
      <c r="BI17" s="399"/>
      <c r="BJ17" s="399"/>
      <c r="BK17" s="399"/>
      <c r="BL17" s="399"/>
    </row>
    <row r="18" spans="5:64">
      <c r="E18" s="395"/>
      <c r="AB18" s="395"/>
      <c r="AF18" s="397"/>
      <c r="AH18" s="397"/>
      <c r="AI18" s="396"/>
      <c r="AK18" s="396"/>
      <c r="AL18" s="396"/>
      <c r="AM18" s="396"/>
      <c r="AO18" s="396"/>
      <c r="AP18" s="396"/>
      <c r="AR18" s="396"/>
      <c r="AT18" s="396"/>
      <c r="AV18" s="396"/>
      <c r="AW18" s="397"/>
      <c r="AX18" s="395"/>
      <c r="AZ18" s="395"/>
      <c r="BA18" s="395"/>
      <c r="BB18" s="395"/>
      <c r="BC18" s="395"/>
      <c r="BD18" s="395"/>
      <c r="BE18" s="395"/>
      <c r="BF18" s="395"/>
      <c r="BG18" s="398"/>
      <c r="BH18" s="395"/>
      <c r="BI18" s="399"/>
      <c r="BJ18" s="399"/>
      <c r="BK18" s="399"/>
      <c r="BL18" s="399"/>
    </row>
    <row r="19" spans="5:64">
      <c r="E19" s="395"/>
      <c r="AB19" s="395"/>
      <c r="AF19" s="397"/>
      <c r="AH19" s="397"/>
      <c r="AI19" s="396"/>
      <c r="AK19" s="396"/>
      <c r="AL19" s="396"/>
      <c r="AM19" s="396"/>
      <c r="AO19" s="396"/>
      <c r="AP19" s="396"/>
      <c r="AR19" s="396"/>
      <c r="AT19" s="396"/>
      <c r="AV19" s="396"/>
      <c r="AW19" s="397"/>
      <c r="AX19" s="395"/>
      <c r="AZ19" s="395"/>
      <c r="BA19" s="395"/>
      <c r="BB19" s="395"/>
      <c r="BC19" s="395"/>
      <c r="BD19" s="395"/>
      <c r="BE19" s="395"/>
      <c r="BF19" s="395"/>
      <c r="BG19" s="398"/>
      <c r="BH19" s="395"/>
      <c r="BI19" s="399"/>
      <c r="BJ19" s="399"/>
      <c r="BK19" s="399"/>
      <c r="BL19" s="399"/>
    </row>
    <row r="20" spans="5:64">
      <c r="E20" s="395"/>
      <c r="AB20" s="395"/>
      <c r="AF20" s="397"/>
      <c r="AH20" s="397"/>
      <c r="AI20" s="396"/>
      <c r="AK20" s="396"/>
      <c r="AL20" s="396"/>
      <c r="AM20" s="396"/>
      <c r="AO20" s="396"/>
      <c r="AP20" s="396"/>
      <c r="AR20" s="396"/>
      <c r="AT20" s="396"/>
      <c r="AV20" s="396"/>
      <c r="AW20" s="397"/>
      <c r="AX20" s="395"/>
      <c r="AZ20" s="395"/>
      <c r="BA20" s="395"/>
      <c r="BB20" s="395"/>
      <c r="BC20" s="395"/>
      <c r="BD20" s="395"/>
      <c r="BE20" s="395"/>
      <c r="BF20" s="395"/>
      <c r="BG20" s="398"/>
      <c r="BH20" s="395"/>
      <c r="BI20" s="399"/>
      <c r="BJ20" s="399"/>
      <c r="BK20" s="399"/>
      <c r="BL20" s="399"/>
    </row>
    <row r="21" spans="5:64">
      <c r="E21" s="395"/>
      <c r="AB21" s="395"/>
      <c r="AF21" s="397"/>
      <c r="AH21" s="397"/>
      <c r="AI21" s="396"/>
      <c r="AK21" s="396"/>
      <c r="AL21" s="396"/>
      <c r="AM21" s="396"/>
      <c r="AO21" s="396"/>
      <c r="AP21" s="396"/>
      <c r="AR21" s="396"/>
      <c r="AT21" s="396"/>
      <c r="AV21" s="396"/>
      <c r="AW21" s="397"/>
      <c r="AX21" s="395"/>
      <c r="AZ21" s="395"/>
      <c r="BA21" s="395"/>
      <c r="BB21" s="395"/>
      <c r="BC21" s="395"/>
      <c r="BD21" s="395"/>
      <c r="BE21" s="395"/>
      <c r="BF21" s="395"/>
      <c r="BG21" s="398"/>
      <c r="BH21" s="395"/>
      <c r="BI21" s="399"/>
      <c r="BJ21" s="399"/>
      <c r="BK21" s="399"/>
      <c r="BL21" s="399"/>
    </row>
    <row r="22" spans="5:64">
      <c r="E22" s="395"/>
      <c r="AB22" s="395"/>
      <c r="AF22" s="397"/>
      <c r="AH22" s="397"/>
      <c r="AI22" s="396"/>
      <c r="AK22" s="396"/>
      <c r="AL22" s="396"/>
      <c r="AM22" s="396"/>
      <c r="AO22" s="396"/>
      <c r="AP22" s="396"/>
      <c r="AR22" s="396"/>
      <c r="AT22" s="396"/>
      <c r="AV22" s="396"/>
      <c r="AW22" s="397"/>
      <c r="AX22" s="395"/>
      <c r="AZ22" s="395"/>
      <c r="BA22" s="395"/>
      <c r="BB22" s="395"/>
      <c r="BC22" s="395"/>
      <c r="BD22" s="395"/>
      <c r="BE22" s="395"/>
      <c r="BF22" s="395"/>
      <c r="BG22" s="398"/>
      <c r="BH22" s="395"/>
      <c r="BI22" s="399"/>
      <c r="BJ22" s="399"/>
      <c r="BK22" s="399"/>
      <c r="BL22" s="399"/>
    </row>
    <row r="23" spans="5:64">
      <c r="E23" s="395"/>
      <c r="AB23" s="395"/>
      <c r="AF23" s="397"/>
      <c r="AH23" s="397"/>
      <c r="AI23" s="396"/>
      <c r="AK23" s="396"/>
      <c r="AL23" s="396"/>
      <c r="AM23" s="396"/>
      <c r="AO23" s="396"/>
      <c r="AP23" s="396"/>
      <c r="AR23" s="396"/>
      <c r="AT23" s="396"/>
      <c r="AV23" s="396"/>
      <c r="AW23" s="397"/>
      <c r="AX23" s="395"/>
      <c r="AZ23" s="395"/>
      <c r="BA23" s="395"/>
      <c r="BB23" s="395"/>
      <c r="BC23" s="395"/>
      <c r="BD23" s="395"/>
      <c r="BE23" s="395"/>
      <c r="BF23" s="395"/>
      <c r="BG23" s="398"/>
      <c r="BH23" s="395"/>
      <c r="BI23" s="399"/>
      <c r="BJ23" s="399"/>
      <c r="BK23" s="399"/>
      <c r="BL23" s="399"/>
    </row>
    <row r="24" spans="5:64">
      <c r="E24" s="395"/>
      <c r="AB24" s="395"/>
      <c r="AF24" s="397"/>
      <c r="AH24" s="397"/>
      <c r="AI24" s="396"/>
      <c r="AK24" s="396"/>
      <c r="AL24" s="396"/>
      <c r="AM24" s="396"/>
      <c r="AO24" s="396"/>
      <c r="AP24" s="396"/>
      <c r="AR24" s="396"/>
      <c r="AT24" s="396"/>
      <c r="AV24" s="396"/>
      <c r="AW24" s="397"/>
      <c r="AX24" s="395"/>
      <c r="AZ24" s="395"/>
      <c r="BA24" s="395"/>
      <c r="BB24" s="395"/>
      <c r="BC24" s="395"/>
      <c r="BD24" s="395"/>
      <c r="BE24" s="395"/>
      <c r="BF24" s="395"/>
      <c r="BG24" s="398"/>
      <c r="BH24" s="395"/>
      <c r="BI24" s="399"/>
      <c r="BJ24" s="399"/>
      <c r="BK24" s="399"/>
      <c r="BL24" s="399"/>
    </row>
    <row r="25" spans="5:64">
      <c r="E25" s="395"/>
      <c r="AB25" s="395"/>
      <c r="AF25" s="397"/>
      <c r="AH25" s="397"/>
      <c r="AI25" s="396"/>
      <c r="AK25" s="396"/>
      <c r="AL25" s="396"/>
      <c r="AM25" s="396"/>
      <c r="AO25" s="396"/>
      <c r="AP25" s="396"/>
      <c r="AR25" s="396"/>
      <c r="AT25" s="396"/>
      <c r="AV25" s="396"/>
      <c r="AW25" s="397"/>
      <c r="AX25" s="395"/>
      <c r="AZ25" s="395"/>
      <c r="BA25" s="395"/>
      <c r="BB25" s="395"/>
      <c r="BC25" s="395"/>
      <c r="BD25" s="395"/>
      <c r="BE25" s="395"/>
      <c r="BF25" s="395"/>
      <c r="BG25" s="398"/>
      <c r="BH25" s="395"/>
      <c r="BI25" s="399"/>
      <c r="BJ25" s="399"/>
      <c r="BK25" s="399"/>
      <c r="BL25" s="399"/>
    </row>
    <row r="26" spans="5:64">
      <c r="E26" s="395"/>
      <c r="AB26" s="395"/>
      <c r="AF26" s="397"/>
      <c r="AH26" s="397"/>
      <c r="AI26" s="396"/>
      <c r="AK26" s="396"/>
      <c r="AL26" s="396"/>
      <c r="AM26" s="396"/>
      <c r="AO26" s="396"/>
      <c r="AP26" s="396"/>
      <c r="AR26" s="396"/>
      <c r="AT26" s="396"/>
      <c r="AV26" s="396"/>
      <c r="AW26" s="397"/>
      <c r="AX26" s="395"/>
      <c r="AZ26" s="395"/>
      <c r="BA26" s="395"/>
      <c r="BB26" s="395"/>
      <c r="BC26" s="395"/>
      <c r="BD26" s="395"/>
      <c r="BE26" s="395"/>
      <c r="BF26" s="395"/>
      <c r="BG26" s="398"/>
      <c r="BH26" s="395"/>
      <c r="BI26" s="399"/>
      <c r="BJ26" s="399"/>
      <c r="BK26" s="399"/>
      <c r="BL26" s="399"/>
    </row>
    <row r="27" spans="5:64">
      <c r="E27" s="395"/>
      <c r="AB27" s="395"/>
      <c r="AF27" s="397"/>
      <c r="AH27" s="397"/>
      <c r="AI27" s="396"/>
      <c r="AK27" s="396"/>
      <c r="AL27" s="396"/>
      <c r="AM27" s="396"/>
      <c r="AO27" s="396"/>
      <c r="AP27" s="396"/>
      <c r="AR27" s="396"/>
      <c r="AT27" s="396"/>
      <c r="AV27" s="396"/>
      <c r="AW27" s="397"/>
      <c r="AX27" s="395"/>
      <c r="AZ27" s="395"/>
      <c r="BA27" s="395"/>
      <c r="BB27" s="395"/>
      <c r="BC27" s="395"/>
      <c r="BD27" s="395"/>
      <c r="BE27" s="395"/>
      <c r="BF27" s="395"/>
      <c r="BG27" s="398"/>
      <c r="BH27" s="395"/>
      <c r="BI27" s="399"/>
      <c r="BJ27" s="399"/>
      <c r="BK27" s="399"/>
      <c r="BL27" s="399"/>
    </row>
    <row r="28" spans="5:64">
      <c r="E28" s="395"/>
      <c r="AB28" s="395"/>
      <c r="AF28" s="397"/>
      <c r="AH28" s="397"/>
      <c r="AI28" s="396"/>
      <c r="AK28" s="396"/>
      <c r="AL28" s="396"/>
      <c r="AM28" s="396"/>
      <c r="AO28" s="396"/>
      <c r="AP28" s="396"/>
      <c r="AR28" s="396"/>
      <c r="AT28" s="396"/>
      <c r="AV28" s="396"/>
      <c r="AW28" s="397"/>
      <c r="AX28" s="395"/>
      <c r="AZ28" s="395"/>
      <c r="BA28" s="395"/>
      <c r="BB28" s="395"/>
      <c r="BC28" s="395"/>
      <c r="BD28" s="395"/>
      <c r="BE28" s="395"/>
      <c r="BF28" s="395"/>
      <c r="BG28" s="398"/>
      <c r="BH28" s="395"/>
      <c r="BI28" s="399"/>
      <c r="BJ28" s="399"/>
      <c r="BK28" s="399"/>
      <c r="BL28" s="399"/>
    </row>
    <row r="29" spans="5:64">
      <c r="E29" s="395"/>
      <c r="AB29" s="395"/>
      <c r="AF29" s="397"/>
      <c r="AH29" s="397"/>
      <c r="AI29" s="396"/>
      <c r="AK29" s="396"/>
      <c r="AL29" s="396"/>
      <c r="AM29" s="396"/>
      <c r="AO29" s="396"/>
      <c r="AP29" s="396"/>
      <c r="AR29" s="396"/>
      <c r="AT29" s="396"/>
      <c r="AV29" s="396"/>
      <c r="AW29" s="397"/>
      <c r="AX29" s="395"/>
      <c r="AZ29" s="395"/>
      <c r="BA29" s="395"/>
      <c r="BB29" s="395"/>
      <c r="BC29" s="395"/>
      <c r="BD29" s="395"/>
      <c r="BE29" s="395"/>
      <c r="BF29" s="395"/>
      <c r="BG29" s="398"/>
      <c r="BH29" s="395"/>
      <c r="BI29" s="399"/>
      <c r="BJ29" s="399"/>
      <c r="BK29" s="399"/>
      <c r="BL29" s="399"/>
    </row>
    <row r="30" spans="5:64">
      <c r="E30" s="395"/>
      <c r="AB30" s="395"/>
      <c r="AF30" s="397"/>
      <c r="AH30" s="397"/>
      <c r="AI30" s="396"/>
      <c r="AK30" s="396"/>
      <c r="AL30" s="396"/>
      <c r="AM30" s="396"/>
      <c r="AO30" s="396"/>
      <c r="AP30" s="396"/>
      <c r="AR30" s="396"/>
      <c r="AT30" s="396"/>
      <c r="AV30" s="396"/>
      <c r="AW30" s="397"/>
      <c r="AX30" s="395"/>
      <c r="AZ30" s="395"/>
      <c r="BA30" s="395"/>
      <c r="BB30" s="395"/>
      <c r="BC30" s="395"/>
      <c r="BD30" s="395"/>
      <c r="BE30" s="395"/>
      <c r="BF30" s="395"/>
      <c r="BG30" s="398"/>
      <c r="BH30" s="395"/>
      <c r="BI30" s="399"/>
      <c r="BJ30" s="399"/>
      <c r="BK30" s="399"/>
      <c r="BL30" s="399"/>
    </row>
    <row r="31" spans="5:64">
      <c r="E31" s="395"/>
      <c r="AB31" s="395"/>
      <c r="AF31" s="397"/>
      <c r="AH31" s="397"/>
      <c r="AI31" s="396"/>
      <c r="AK31" s="396"/>
      <c r="AL31" s="396"/>
      <c r="AM31" s="396"/>
      <c r="AO31" s="396"/>
      <c r="AP31" s="396"/>
      <c r="AR31" s="396"/>
      <c r="AT31" s="396"/>
      <c r="AV31" s="396"/>
      <c r="AW31" s="397"/>
      <c r="AX31" s="395"/>
      <c r="AZ31" s="395"/>
      <c r="BA31" s="395"/>
      <c r="BB31" s="395"/>
      <c r="BC31" s="395"/>
      <c r="BD31" s="395"/>
      <c r="BE31" s="395"/>
      <c r="BF31" s="395"/>
      <c r="BG31" s="398"/>
      <c r="BH31" s="395"/>
      <c r="BI31" s="399"/>
      <c r="BJ31" s="399"/>
      <c r="BK31" s="399"/>
      <c r="BL31" s="399"/>
    </row>
    <row r="32" spans="5:64">
      <c r="E32" s="395"/>
      <c r="AB32" s="395"/>
      <c r="AF32" s="397"/>
      <c r="AH32" s="397"/>
      <c r="AI32" s="396"/>
      <c r="AK32" s="396"/>
      <c r="AL32" s="396"/>
      <c r="AM32" s="396"/>
      <c r="AO32" s="396"/>
      <c r="AP32" s="396"/>
      <c r="AR32" s="396"/>
      <c r="AT32" s="396"/>
      <c r="AV32" s="396"/>
      <c r="AW32" s="397"/>
      <c r="AX32" s="395"/>
      <c r="AZ32" s="395"/>
      <c r="BA32" s="395"/>
      <c r="BB32" s="395"/>
      <c r="BC32" s="395"/>
      <c r="BD32" s="395"/>
      <c r="BE32" s="395"/>
      <c r="BF32" s="395"/>
      <c r="BG32" s="398"/>
      <c r="BH32" s="395"/>
      <c r="BI32" s="399"/>
      <c r="BJ32" s="399"/>
      <c r="BK32" s="399"/>
      <c r="BL32" s="399"/>
    </row>
    <row r="33" spans="5:64">
      <c r="E33" s="395"/>
      <c r="AB33" s="395"/>
      <c r="AF33" s="397"/>
      <c r="AH33" s="397"/>
      <c r="AI33" s="396"/>
      <c r="AK33" s="396"/>
      <c r="AL33" s="396"/>
      <c r="AM33" s="396"/>
      <c r="AO33" s="396"/>
      <c r="AP33" s="396"/>
      <c r="AR33" s="396"/>
      <c r="AT33" s="396"/>
      <c r="AV33" s="396"/>
      <c r="AW33" s="397"/>
      <c r="AX33" s="395"/>
      <c r="AZ33" s="395"/>
      <c r="BA33" s="395"/>
      <c r="BB33" s="395"/>
      <c r="BC33" s="395"/>
      <c r="BD33" s="395"/>
      <c r="BE33" s="395"/>
      <c r="BF33" s="395"/>
      <c r="BG33" s="398"/>
      <c r="BH33" s="395"/>
      <c r="BI33" s="399"/>
      <c r="BJ33" s="399"/>
      <c r="BK33" s="399"/>
      <c r="BL33" s="399"/>
    </row>
    <row r="34" spans="5:64">
      <c r="E34" s="395"/>
      <c r="AB34" s="395"/>
      <c r="AF34" s="397"/>
      <c r="AH34" s="397"/>
      <c r="AI34" s="396"/>
      <c r="AK34" s="396"/>
      <c r="AL34" s="396"/>
      <c r="AM34" s="396"/>
      <c r="AO34" s="396"/>
      <c r="AP34" s="396"/>
      <c r="AR34" s="396"/>
      <c r="AT34" s="396"/>
      <c r="AV34" s="396"/>
      <c r="AW34" s="397"/>
      <c r="AX34" s="395"/>
      <c r="AZ34" s="395"/>
      <c r="BA34" s="395"/>
      <c r="BB34" s="395"/>
      <c r="BC34" s="395"/>
      <c r="BD34" s="395"/>
      <c r="BE34" s="395"/>
      <c r="BF34" s="395"/>
      <c r="BG34" s="398"/>
      <c r="BH34" s="395"/>
      <c r="BI34" s="399"/>
      <c r="BJ34" s="399"/>
      <c r="BK34" s="399"/>
      <c r="BL34" s="399"/>
    </row>
    <row r="35" spans="5:64">
      <c r="E35" s="395"/>
      <c r="AB35" s="395"/>
      <c r="AF35" s="397"/>
      <c r="AH35" s="397"/>
      <c r="AI35" s="396"/>
      <c r="AK35" s="396"/>
      <c r="AL35" s="396"/>
      <c r="AM35" s="396"/>
      <c r="AO35" s="396"/>
      <c r="AP35" s="396"/>
      <c r="AR35" s="396"/>
      <c r="AT35" s="396"/>
      <c r="AV35" s="396"/>
      <c r="AW35" s="397"/>
      <c r="AX35" s="395"/>
      <c r="AZ35" s="395"/>
      <c r="BA35" s="395"/>
      <c r="BB35" s="395"/>
      <c r="BC35" s="395"/>
      <c r="BD35" s="395"/>
      <c r="BE35" s="395"/>
      <c r="BF35" s="395"/>
      <c r="BG35" s="398"/>
      <c r="BH35" s="395"/>
      <c r="BI35" s="399"/>
      <c r="BJ35" s="399"/>
      <c r="BK35" s="399"/>
      <c r="BL35" s="399"/>
    </row>
    <row r="36" spans="5:64">
      <c r="E36" s="395"/>
      <c r="AB36" s="395"/>
      <c r="AF36" s="397"/>
      <c r="AH36" s="397"/>
      <c r="AI36" s="396"/>
      <c r="AK36" s="396"/>
      <c r="AL36" s="396"/>
      <c r="AM36" s="396"/>
      <c r="AO36" s="396"/>
      <c r="AP36" s="396"/>
      <c r="AR36" s="396"/>
      <c r="AT36" s="396"/>
      <c r="AV36" s="396"/>
      <c r="AW36" s="397"/>
      <c r="AX36" s="395"/>
      <c r="AZ36" s="395"/>
      <c r="BA36" s="395"/>
      <c r="BB36" s="395"/>
      <c r="BC36" s="395"/>
      <c r="BD36" s="395"/>
      <c r="BE36" s="395"/>
      <c r="BF36" s="395"/>
      <c r="BG36" s="398"/>
      <c r="BH36" s="395"/>
      <c r="BI36" s="399"/>
      <c r="BJ36" s="399"/>
      <c r="BK36" s="399"/>
      <c r="BL36" s="399"/>
    </row>
    <row r="37" spans="5:64">
      <c r="E37" s="395"/>
      <c r="AB37" s="395"/>
      <c r="AF37" s="397"/>
      <c r="AH37" s="397"/>
      <c r="AI37" s="396"/>
      <c r="AK37" s="396"/>
      <c r="AL37" s="396"/>
      <c r="AM37" s="396"/>
      <c r="AO37" s="396"/>
      <c r="AP37" s="396"/>
      <c r="AR37" s="396"/>
      <c r="AT37" s="396"/>
      <c r="AV37" s="396"/>
      <c r="AW37" s="397"/>
      <c r="AX37" s="395"/>
      <c r="AZ37" s="395"/>
      <c r="BA37" s="395"/>
      <c r="BB37" s="395"/>
      <c r="BC37" s="395"/>
      <c r="BD37" s="395"/>
      <c r="BE37" s="395"/>
      <c r="BF37" s="395"/>
      <c r="BG37" s="398"/>
      <c r="BH37" s="395"/>
      <c r="BI37" s="399"/>
      <c r="BJ37" s="399"/>
      <c r="BK37" s="399"/>
      <c r="BL37" s="399"/>
    </row>
    <row r="38" spans="5:64">
      <c r="E38" s="395"/>
      <c r="AB38" s="395"/>
      <c r="AF38" s="397"/>
      <c r="AH38" s="397"/>
      <c r="AI38" s="396"/>
      <c r="AK38" s="396"/>
      <c r="AL38" s="396"/>
      <c r="AM38" s="396"/>
      <c r="AO38" s="396"/>
      <c r="AP38" s="396"/>
      <c r="AR38" s="396"/>
      <c r="AT38" s="396"/>
      <c r="AV38" s="396"/>
      <c r="AW38" s="397"/>
      <c r="AX38" s="395"/>
      <c r="AZ38" s="395"/>
      <c r="BA38" s="395"/>
      <c r="BB38" s="395"/>
      <c r="BC38" s="395"/>
      <c r="BD38" s="395"/>
      <c r="BE38" s="395"/>
      <c r="BF38" s="395"/>
      <c r="BG38" s="398"/>
      <c r="BH38" s="395"/>
      <c r="BI38" s="399"/>
      <c r="BJ38" s="399"/>
      <c r="BK38" s="399"/>
      <c r="BL38" s="399"/>
    </row>
    <row r="39" spans="5:64">
      <c r="E39" s="395"/>
      <c r="AB39" s="395"/>
      <c r="AF39" s="397"/>
      <c r="AH39" s="397"/>
      <c r="AI39" s="396"/>
      <c r="AK39" s="396"/>
      <c r="AL39" s="396"/>
      <c r="AM39" s="396"/>
      <c r="AO39" s="396"/>
      <c r="AP39" s="396"/>
      <c r="AR39" s="396"/>
      <c r="AT39" s="396"/>
      <c r="AV39" s="396"/>
      <c r="AW39" s="397"/>
      <c r="AX39" s="395"/>
      <c r="AZ39" s="395"/>
      <c r="BA39" s="395"/>
      <c r="BB39" s="395"/>
      <c r="BC39" s="395"/>
      <c r="BD39" s="395"/>
      <c r="BE39" s="395"/>
      <c r="BF39" s="395"/>
      <c r="BG39" s="398"/>
      <c r="BH39" s="395"/>
      <c r="BI39" s="399"/>
      <c r="BJ39" s="399"/>
      <c r="BK39" s="399"/>
      <c r="BL39" s="399"/>
    </row>
    <row r="40" spans="5:64">
      <c r="E40" s="395"/>
      <c r="AB40" s="395"/>
      <c r="AF40" s="397"/>
      <c r="AH40" s="397"/>
      <c r="AI40" s="396"/>
      <c r="AK40" s="396"/>
      <c r="AL40" s="396"/>
      <c r="AM40" s="396"/>
      <c r="AO40" s="396"/>
      <c r="AP40" s="396"/>
      <c r="AR40" s="396"/>
      <c r="AT40" s="396"/>
      <c r="AV40" s="396"/>
      <c r="AW40" s="397"/>
      <c r="AX40" s="395"/>
      <c r="AZ40" s="395"/>
      <c r="BA40" s="395"/>
      <c r="BB40" s="395"/>
      <c r="BC40" s="395"/>
      <c r="BD40" s="395"/>
      <c r="BE40" s="395"/>
      <c r="BF40" s="395"/>
      <c r="BG40" s="398"/>
      <c r="BH40" s="395"/>
      <c r="BI40" s="399"/>
      <c r="BJ40" s="399"/>
      <c r="BK40" s="399"/>
      <c r="BL40" s="399"/>
    </row>
    <row r="41" spans="5:64">
      <c r="E41" s="395"/>
      <c r="AB41" s="395"/>
      <c r="AF41" s="397"/>
      <c r="AH41" s="397"/>
      <c r="AI41" s="396"/>
      <c r="AK41" s="396"/>
      <c r="AL41" s="396"/>
      <c r="AM41" s="396"/>
      <c r="AO41" s="396"/>
      <c r="AP41" s="396"/>
      <c r="AR41" s="396"/>
      <c r="AT41" s="396"/>
      <c r="AV41" s="396"/>
      <c r="AW41" s="397"/>
      <c r="AX41" s="395"/>
      <c r="AZ41" s="395"/>
      <c r="BA41" s="395"/>
      <c r="BB41" s="395"/>
      <c r="BC41" s="395"/>
      <c r="BD41" s="395"/>
      <c r="BE41" s="395"/>
      <c r="BF41" s="395"/>
      <c r="BG41" s="398"/>
      <c r="BH41" s="395"/>
      <c r="BI41" s="399"/>
      <c r="BJ41" s="399"/>
      <c r="BK41" s="399"/>
      <c r="BL41" s="399"/>
    </row>
    <row r="42" spans="5:64">
      <c r="E42" s="395"/>
      <c r="AB42" s="395"/>
      <c r="AF42" s="397"/>
      <c r="AH42" s="397"/>
      <c r="AI42" s="396"/>
      <c r="AK42" s="396"/>
      <c r="AL42" s="396"/>
      <c r="AM42" s="396"/>
      <c r="AO42" s="396"/>
      <c r="AP42" s="396"/>
      <c r="AR42" s="396"/>
      <c r="AT42" s="396"/>
      <c r="AV42" s="396"/>
      <c r="AW42" s="397"/>
      <c r="AX42" s="395"/>
      <c r="AZ42" s="395"/>
      <c r="BA42" s="395"/>
      <c r="BB42" s="395"/>
      <c r="BC42" s="395"/>
      <c r="BD42" s="395"/>
      <c r="BE42" s="395"/>
      <c r="BF42" s="395"/>
      <c r="BG42" s="398"/>
      <c r="BH42" s="395"/>
      <c r="BI42" s="399"/>
      <c r="BJ42" s="399"/>
      <c r="BK42" s="399"/>
      <c r="BL42" s="399"/>
    </row>
    <row r="43" spans="5:64">
      <c r="E43" s="395"/>
      <c r="AB43" s="395"/>
      <c r="AF43" s="397"/>
      <c r="AH43" s="397"/>
      <c r="AI43" s="396"/>
      <c r="AK43" s="396"/>
      <c r="AL43" s="396"/>
      <c r="AM43" s="396"/>
      <c r="AO43" s="396"/>
      <c r="AP43" s="396"/>
      <c r="AR43" s="396"/>
      <c r="AT43" s="396"/>
      <c r="AV43" s="396"/>
      <c r="AW43" s="397"/>
      <c r="AX43" s="395"/>
      <c r="AZ43" s="395"/>
      <c r="BA43" s="395"/>
      <c r="BB43" s="395"/>
      <c r="BC43" s="395"/>
      <c r="BD43" s="395"/>
      <c r="BE43" s="395"/>
      <c r="BF43" s="395"/>
      <c r="BG43" s="398"/>
      <c r="BH43" s="395"/>
      <c r="BI43" s="399"/>
      <c r="BJ43" s="399"/>
      <c r="BK43" s="399"/>
      <c r="BL43" s="399"/>
    </row>
    <row r="44" spans="5:64">
      <c r="E44" s="395"/>
      <c r="AB44" s="395"/>
      <c r="AF44" s="397"/>
      <c r="AH44" s="397"/>
      <c r="AI44" s="396"/>
      <c r="AK44" s="396"/>
      <c r="AL44" s="396"/>
      <c r="AM44" s="396"/>
      <c r="AO44" s="396"/>
      <c r="AP44" s="396"/>
      <c r="AR44" s="396"/>
      <c r="AT44" s="396"/>
      <c r="AV44" s="396"/>
      <c r="AW44" s="397"/>
      <c r="AX44" s="395"/>
      <c r="AZ44" s="395"/>
      <c r="BA44" s="395"/>
      <c r="BB44" s="395"/>
      <c r="BC44" s="395"/>
      <c r="BD44" s="395"/>
      <c r="BE44" s="395"/>
      <c r="BF44" s="395"/>
      <c r="BG44" s="398"/>
      <c r="BH44" s="395"/>
      <c r="BI44" s="399"/>
      <c r="BJ44" s="399"/>
      <c r="BK44" s="399"/>
      <c r="BL44" s="399"/>
    </row>
    <row r="45" spans="5:64">
      <c r="E45" s="395"/>
      <c r="AB45" s="395"/>
      <c r="AF45" s="397"/>
      <c r="AH45" s="397"/>
      <c r="AI45" s="396"/>
      <c r="AK45" s="396"/>
      <c r="AL45" s="396"/>
      <c r="AM45" s="396"/>
      <c r="AO45" s="396"/>
      <c r="AP45" s="396"/>
      <c r="AR45" s="396"/>
      <c r="AT45" s="396"/>
      <c r="AV45" s="396"/>
      <c r="AW45" s="397"/>
      <c r="AX45" s="395"/>
      <c r="AZ45" s="395"/>
      <c r="BA45" s="395"/>
      <c r="BB45" s="395"/>
      <c r="BC45" s="395"/>
      <c r="BD45" s="395"/>
      <c r="BE45" s="395"/>
      <c r="BF45" s="395"/>
      <c r="BG45" s="398"/>
      <c r="BH45" s="395"/>
      <c r="BI45" s="399"/>
      <c r="BJ45" s="399"/>
      <c r="BK45" s="399"/>
      <c r="BL45" s="399"/>
    </row>
    <row r="46" spans="5:64">
      <c r="E46" s="395"/>
      <c r="AB46" s="395"/>
      <c r="AF46" s="397"/>
      <c r="AH46" s="397"/>
      <c r="AI46" s="396"/>
      <c r="AK46" s="396"/>
      <c r="AL46" s="396"/>
      <c r="AM46" s="396"/>
      <c r="AO46" s="396"/>
      <c r="AP46" s="396"/>
      <c r="AR46" s="396"/>
      <c r="AT46" s="396"/>
      <c r="AV46" s="396"/>
      <c r="AW46" s="397"/>
      <c r="AX46" s="395"/>
      <c r="AZ46" s="395"/>
      <c r="BA46" s="395"/>
      <c r="BB46" s="395"/>
      <c r="BC46" s="395"/>
      <c r="BD46" s="395"/>
      <c r="BE46" s="395"/>
      <c r="BF46" s="395"/>
      <c r="BG46" s="398"/>
      <c r="BH46" s="395"/>
      <c r="BI46" s="399"/>
      <c r="BJ46" s="399"/>
      <c r="BK46" s="399"/>
      <c r="BL46" s="399"/>
    </row>
    <row r="47" spans="5:64">
      <c r="E47" s="395"/>
      <c r="AB47" s="395"/>
      <c r="AF47" s="397"/>
      <c r="AH47" s="397"/>
      <c r="AI47" s="396"/>
      <c r="AK47" s="396"/>
      <c r="AL47" s="396"/>
      <c r="AM47" s="396"/>
      <c r="AO47" s="396"/>
      <c r="AP47" s="396"/>
      <c r="AR47" s="396"/>
      <c r="AT47" s="396"/>
      <c r="AV47" s="396"/>
      <c r="AW47" s="397"/>
      <c r="AX47" s="395"/>
      <c r="AZ47" s="395"/>
      <c r="BA47" s="395"/>
      <c r="BB47" s="395"/>
      <c r="BC47" s="395"/>
      <c r="BD47" s="395"/>
      <c r="BE47" s="395"/>
      <c r="BF47" s="395"/>
      <c r="BG47" s="398"/>
      <c r="BH47" s="395"/>
      <c r="BI47" s="399"/>
      <c r="BJ47" s="399"/>
      <c r="BK47" s="399"/>
      <c r="BL47" s="399"/>
    </row>
    <row r="48" spans="5:64">
      <c r="E48" s="395"/>
      <c r="AB48" s="395"/>
      <c r="AF48" s="397"/>
      <c r="AH48" s="397"/>
      <c r="AI48" s="396"/>
      <c r="AK48" s="396"/>
      <c r="AL48" s="396"/>
      <c r="AM48" s="396"/>
      <c r="AO48" s="396"/>
      <c r="AP48" s="396"/>
      <c r="AR48" s="396"/>
      <c r="AT48" s="396"/>
      <c r="AV48" s="396"/>
      <c r="AW48" s="397"/>
      <c r="AX48" s="395"/>
      <c r="AZ48" s="395"/>
      <c r="BA48" s="395"/>
      <c r="BB48" s="395"/>
      <c r="BC48" s="395"/>
      <c r="BD48" s="395"/>
      <c r="BE48" s="395"/>
      <c r="BF48" s="395"/>
      <c r="BG48" s="398"/>
      <c r="BH48" s="395"/>
      <c r="BI48" s="399"/>
      <c r="BJ48" s="399"/>
      <c r="BK48" s="399"/>
      <c r="BL48" s="399"/>
    </row>
    <row r="49" spans="5:64">
      <c r="E49" s="395"/>
      <c r="AB49" s="395"/>
      <c r="AF49" s="397"/>
      <c r="AH49" s="397"/>
      <c r="AI49" s="396"/>
      <c r="AK49" s="396"/>
      <c r="AL49" s="396"/>
      <c r="AM49" s="396"/>
      <c r="AO49" s="396"/>
      <c r="AP49" s="396"/>
      <c r="AR49" s="396"/>
      <c r="AT49" s="396"/>
      <c r="AV49" s="396"/>
      <c r="AW49" s="397"/>
      <c r="AX49" s="395"/>
      <c r="AZ49" s="395"/>
      <c r="BA49" s="395"/>
      <c r="BB49" s="395"/>
      <c r="BC49" s="395"/>
      <c r="BD49" s="395"/>
      <c r="BE49" s="395"/>
      <c r="BF49" s="395"/>
      <c r="BG49" s="398"/>
      <c r="BH49" s="395"/>
      <c r="BI49" s="399"/>
      <c r="BJ49" s="399"/>
      <c r="BK49" s="399"/>
      <c r="BL49" s="399"/>
    </row>
    <row r="50" spans="5:64">
      <c r="E50" s="395"/>
      <c r="AB50" s="395"/>
      <c r="AF50" s="397"/>
      <c r="AH50" s="397"/>
      <c r="AI50" s="396"/>
      <c r="AK50" s="396"/>
      <c r="AL50" s="396"/>
      <c r="AM50" s="396"/>
      <c r="AO50" s="396"/>
      <c r="AP50" s="396"/>
      <c r="AR50" s="396"/>
      <c r="AT50" s="396"/>
      <c r="AV50" s="396"/>
      <c r="AW50" s="397"/>
      <c r="AX50" s="395"/>
      <c r="AZ50" s="395"/>
      <c r="BA50" s="395"/>
      <c r="BB50" s="395"/>
      <c r="BC50" s="395"/>
      <c r="BD50" s="395"/>
      <c r="BE50" s="395"/>
      <c r="BF50" s="395"/>
      <c r="BG50" s="398"/>
      <c r="BH50" s="395"/>
      <c r="BI50" s="399"/>
      <c r="BJ50" s="399"/>
      <c r="BK50" s="399"/>
      <c r="BL50" s="399"/>
    </row>
    <row r="51" spans="5:64">
      <c r="E51" s="395"/>
      <c r="AB51" s="395"/>
      <c r="AF51" s="397"/>
      <c r="AH51" s="397"/>
      <c r="AI51" s="396"/>
      <c r="AK51" s="396"/>
      <c r="AL51" s="396"/>
      <c r="AM51" s="396"/>
      <c r="AO51" s="396"/>
      <c r="AP51" s="396"/>
      <c r="AR51" s="396"/>
      <c r="AT51" s="396"/>
      <c r="AV51" s="396"/>
      <c r="AW51" s="397"/>
      <c r="AX51" s="395"/>
      <c r="AZ51" s="395"/>
      <c r="BA51" s="395"/>
      <c r="BB51" s="395"/>
      <c r="BC51" s="395"/>
      <c r="BD51" s="395"/>
      <c r="BE51" s="395"/>
      <c r="BF51" s="395"/>
      <c r="BG51" s="398"/>
      <c r="BH51" s="395"/>
      <c r="BI51" s="399"/>
      <c r="BJ51" s="399"/>
      <c r="BK51" s="399"/>
      <c r="BL51" s="399"/>
    </row>
    <row r="52" spans="5:64">
      <c r="E52" s="395"/>
      <c r="AB52" s="395"/>
      <c r="AF52" s="397"/>
      <c r="AH52" s="397"/>
      <c r="AI52" s="396"/>
      <c r="AK52" s="396"/>
      <c r="AL52" s="396"/>
      <c r="AM52" s="396"/>
      <c r="AO52" s="396"/>
      <c r="AP52" s="396"/>
      <c r="AR52" s="396"/>
      <c r="AT52" s="396"/>
      <c r="AV52" s="396"/>
      <c r="AW52" s="397"/>
      <c r="AX52" s="395"/>
      <c r="AZ52" s="395"/>
      <c r="BA52" s="395"/>
      <c r="BB52" s="395"/>
      <c r="BC52" s="395"/>
      <c r="BD52" s="395"/>
      <c r="BE52" s="395"/>
      <c r="BF52" s="395"/>
      <c r="BG52" s="398"/>
      <c r="BH52" s="395"/>
      <c r="BI52" s="399"/>
      <c r="BJ52" s="399"/>
      <c r="BK52" s="399"/>
      <c r="BL52" s="399"/>
    </row>
    <row r="53" spans="5:64">
      <c r="E53" s="395"/>
      <c r="AB53" s="395"/>
      <c r="AF53" s="397"/>
      <c r="AH53" s="397"/>
      <c r="AI53" s="396"/>
      <c r="AK53" s="396"/>
      <c r="AL53" s="396"/>
      <c r="AM53" s="396"/>
      <c r="AO53" s="396"/>
      <c r="AP53" s="396"/>
      <c r="AR53" s="396"/>
      <c r="AT53" s="396"/>
      <c r="AV53" s="396"/>
      <c r="AW53" s="397"/>
      <c r="AX53" s="395"/>
      <c r="AZ53" s="395"/>
      <c r="BA53" s="395"/>
      <c r="BB53" s="395"/>
      <c r="BC53" s="395"/>
      <c r="BD53" s="395"/>
      <c r="BE53" s="395"/>
      <c r="BF53" s="395"/>
      <c r="BG53" s="398"/>
      <c r="BH53" s="395"/>
      <c r="BI53" s="399"/>
      <c r="BJ53" s="399"/>
      <c r="BK53" s="399"/>
      <c r="BL53" s="399"/>
    </row>
    <row r="54" spans="5:64">
      <c r="E54" s="395"/>
      <c r="AB54" s="395"/>
      <c r="AF54" s="397"/>
      <c r="AH54" s="397"/>
      <c r="AI54" s="396"/>
      <c r="AK54" s="396"/>
      <c r="AL54" s="396"/>
      <c r="AM54" s="396"/>
      <c r="AO54" s="396"/>
      <c r="AP54" s="396"/>
      <c r="AR54" s="396"/>
      <c r="AT54" s="396"/>
      <c r="AV54" s="396"/>
      <c r="AW54" s="397"/>
      <c r="AX54" s="395"/>
      <c r="AZ54" s="395"/>
      <c r="BA54" s="395"/>
      <c r="BB54" s="395"/>
      <c r="BC54" s="395"/>
      <c r="BD54" s="395"/>
      <c r="BE54" s="395"/>
      <c r="BF54" s="395"/>
      <c r="BG54" s="398"/>
      <c r="BH54" s="395"/>
      <c r="BI54" s="399"/>
      <c r="BJ54" s="399"/>
      <c r="BK54" s="399"/>
      <c r="BL54" s="399"/>
    </row>
    <row r="55" spans="5:64">
      <c r="E55" s="395"/>
      <c r="AB55" s="395"/>
      <c r="AF55" s="397"/>
      <c r="AH55" s="397"/>
      <c r="AI55" s="396"/>
      <c r="AK55" s="396"/>
      <c r="AL55" s="396"/>
      <c r="AM55" s="396"/>
      <c r="AO55" s="396"/>
      <c r="AP55" s="396"/>
      <c r="AR55" s="396"/>
      <c r="AT55" s="396"/>
      <c r="AV55" s="396"/>
      <c r="AW55" s="397"/>
      <c r="AX55" s="395"/>
      <c r="AZ55" s="395"/>
      <c r="BA55" s="395"/>
      <c r="BB55" s="395"/>
      <c r="BC55" s="395"/>
      <c r="BD55" s="395"/>
      <c r="BE55" s="395"/>
      <c r="BF55" s="395"/>
      <c r="BG55" s="398"/>
      <c r="BH55" s="395"/>
      <c r="BI55" s="399"/>
      <c r="BJ55" s="399"/>
      <c r="BK55" s="399"/>
      <c r="BL55" s="399"/>
    </row>
    <row r="56" spans="5:64">
      <c r="E56" s="395"/>
      <c r="AB56" s="395"/>
      <c r="AF56" s="397"/>
      <c r="AH56" s="397"/>
      <c r="AI56" s="396"/>
      <c r="AK56" s="396"/>
      <c r="AL56" s="396"/>
      <c r="AM56" s="396"/>
      <c r="AO56" s="396"/>
      <c r="AP56" s="396"/>
      <c r="AR56" s="396"/>
      <c r="AT56" s="396"/>
      <c r="AV56" s="396"/>
      <c r="AW56" s="397"/>
      <c r="AX56" s="395"/>
      <c r="AZ56" s="395"/>
      <c r="BA56" s="395"/>
      <c r="BB56" s="395"/>
      <c r="BC56" s="395"/>
      <c r="BD56" s="395"/>
      <c r="BE56" s="395"/>
      <c r="BF56" s="395"/>
      <c r="BG56" s="398"/>
      <c r="BH56" s="395"/>
      <c r="BI56" s="399"/>
      <c r="BJ56" s="399"/>
      <c r="BK56" s="399"/>
      <c r="BL56" s="399"/>
    </row>
    <row r="57" spans="5:64">
      <c r="E57" s="395"/>
      <c r="AB57" s="395"/>
      <c r="AF57" s="397"/>
      <c r="AH57" s="397"/>
      <c r="AI57" s="396"/>
      <c r="AK57" s="396"/>
      <c r="AL57" s="396"/>
      <c r="AM57" s="396"/>
      <c r="AO57" s="396"/>
      <c r="AP57" s="396"/>
      <c r="AR57" s="396"/>
      <c r="AT57" s="396"/>
      <c r="AV57" s="396"/>
      <c r="AW57" s="397"/>
      <c r="AX57" s="395"/>
      <c r="AZ57" s="395"/>
      <c r="BA57" s="395"/>
      <c r="BB57" s="395"/>
      <c r="BC57" s="395"/>
      <c r="BD57" s="395"/>
      <c r="BE57" s="395"/>
      <c r="BF57" s="395"/>
      <c r="BG57" s="398"/>
      <c r="BH57" s="395"/>
      <c r="BI57" s="399"/>
      <c r="BJ57" s="399"/>
      <c r="BK57" s="399"/>
      <c r="BL57" s="399"/>
    </row>
    <row r="58" spans="5:64">
      <c r="E58" s="395"/>
      <c r="AB58" s="395"/>
      <c r="AF58" s="397"/>
      <c r="AH58" s="397"/>
      <c r="AI58" s="396"/>
      <c r="AK58" s="396"/>
      <c r="AL58" s="396"/>
      <c r="AM58" s="396"/>
      <c r="AO58" s="396"/>
      <c r="AP58" s="396"/>
      <c r="AR58" s="396"/>
      <c r="AT58" s="396"/>
      <c r="AV58" s="396"/>
      <c r="AW58" s="397"/>
      <c r="AX58" s="395"/>
      <c r="AZ58" s="395"/>
      <c r="BA58" s="395"/>
      <c r="BB58" s="395"/>
      <c r="BC58" s="395"/>
      <c r="BD58" s="395"/>
      <c r="BE58" s="395"/>
      <c r="BF58" s="395"/>
      <c r="BG58" s="398"/>
      <c r="BH58" s="395"/>
      <c r="BI58" s="399"/>
      <c r="BJ58" s="399"/>
      <c r="BK58" s="399"/>
      <c r="BL58" s="399"/>
    </row>
    <row r="59" spans="5:64">
      <c r="E59" s="395"/>
      <c r="AB59" s="395"/>
      <c r="AF59" s="397"/>
      <c r="AH59" s="397"/>
      <c r="AI59" s="396"/>
      <c r="AK59" s="396"/>
      <c r="AL59" s="396"/>
      <c r="AM59" s="396"/>
      <c r="AO59" s="396"/>
      <c r="AP59" s="396"/>
      <c r="AR59" s="396"/>
      <c r="AT59" s="396"/>
      <c r="AV59" s="396"/>
      <c r="AW59" s="397"/>
      <c r="AX59" s="395"/>
      <c r="AZ59" s="395"/>
      <c r="BA59" s="395"/>
      <c r="BB59" s="395"/>
      <c r="BC59" s="395"/>
      <c r="BD59" s="395"/>
      <c r="BE59" s="395"/>
      <c r="BF59" s="395"/>
      <c r="BG59" s="398"/>
      <c r="BH59" s="395"/>
      <c r="BI59" s="399"/>
      <c r="BJ59" s="399"/>
      <c r="BK59" s="399"/>
      <c r="BL59" s="399"/>
    </row>
    <row r="60" spans="5:64">
      <c r="E60" s="395"/>
      <c r="AB60" s="395"/>
      <c r="AF60" s="397"/>
      <c r="AH60" s="397"/>
      <c r="AI60" s="396"/>
      <c r="AK60" s="396"/>
      <c r="AL60" s="396"/>
      <c r="AM60" s="396"/>
      <c r="AO60" s="396"/>
      <c r="AP60" s="396"/>
      <c r="AR60" s="396"/>
      <c r="AT60" s="396"/>
      <c r="AV60" s="396"/>
      <c r="AW60" s="397"/>
      <c r="AX60" s="395"/>
      <c r="AZ60" s="395"/>
      <c r="BA60" s="395"/>
      <c r="BB60" s="395"/>
      <c r="BC60" s="395"/>
      <c r="BD60" s="395"/>
      <c r="BE60" s="395"/>
      <c r="BF60" s="395"/>
      <c r="BG60" s="398"/>
      <c r="BH60" s="395"/>
      <c r="BI60" s="399"/>
      <c r="BJ60" s="399"/>
      <c r="BK60" s="399"/>
      <c r="BL60" s="399"/>
    </row>
    <row r="61" spans="5:64">
      <c r="E61" s="395"/>
      <c r="AB61" s="395"/>
      <c r="AF61" s="397"/>
      <c r="AH61" s="397"/>
      <c r="AI61" s="396"/>
      <c r="AK61" s="396"/>
      <c r="AL61" s="396"/>
      <c r="AM61" s="396"/>
      <c r="AO61" s="396"/>
      <c r="AP61" s="396"/>
      <c r="AR61" s="396"/>
      <c r="AT61" s="396"/>
      <c r="AV61" s="396"/>
      <c r="AW61" s="397"/>
      <c r="AX61" s="395"/>
      <c r="AZ61" s="395"/>
      <c r="BA61" s="395"/>
      <c r="BB61" s="395"/>
      <c r="BC61" s="395"/>
      <c r="BD61" s="395"/>
      <c r="BE61" s="395"/>
      <c r="BF61" s="395"/>
      <c r="BG61" s="398"/>
      <c r="BH61" s="395"/>
      <c r="BI61" s="399"/>
      <c r="BJ61" s="399"/>
      <c r="BK61" s="399"/>
      <c r="BL61" s="399"/>
    </row>
    <row r="62" spans="5:64">
      <c r="E62" s="395"/>
      <c r="AB62" s="395"/>
      <c r="AF62" s="397"/>
      <c r="AH62" s="397"/>
      <c r="AI62" s="396"/>
      <c r="AK62" s="396"/>
      <c r="AL62" s="396"/>
      <c r="AM62" s="396"/>
      <c r="AO62" s="396"/>
      <c r="AP62" s="396"/>
      <c r="AR62" s="396"/>
      <c r="AT62" s="396"/>
      <c r="AV62" s="396"/>
      <c r="AW62" s="397"/>
      <c r="AX62" s="395"/>
      <c r="AZ62" s="395"/>
      <c r="BA62" s="395"/>
      <c r="BB62" s="395"/>
      <c r="BC62" s="395"/>
      <c r="BD62" s="395"/>
      <c r="BE62" s="395"/>
      <c r="BF62" s="395"/>
      <c r="BG62" s="398"/>
      <c r="BH62" s="395"/>
      <c r="BI62" s="399"/>
      <c r="BJ62" s="399"/>
      <c r="BK62" s="399"/>
      <c r="BL62" s="399"/>
    </row>
    <row r="63" spans="5:64">
      <c r="E63" s="395"/>
      <c r="AB63" s="395"/>
      <c r="AF63" s="397"/>
      <c r="AH63" s="397"/>
      <c r="AI63" s="396"/>
      <c r="AK63" s="396"/>
      <c r="AL63" s="396"/>
      <c r="AM63" s="396"/>
      <c r="AO63" s="396"/>
      <c r="AP63" s="396"/>
      <c r="AR63" s="396"/>
      <c r="AT63" s="396"/>
      <c r="AV63" s="396"/>
      <c r="AW63" s="397"/>
      <c r="AX63" s="395"/>
      <c r="AZ63" s="395"/>
      <c r="BA63" s="395"/>
      <c r="BB63" s="395"/>
      <c r="BC63" s="395"/>
      <c r="BD63" s="395"/>
      <c r="BE63" s="395"/>
      <c r="BF63" s="395"/>
      <c r="BG63" s="398"/>
      <c r="BH63" s="395"/>
      <c r="BI63" s="399"/>
      <c r="BJ63" s="399"/>
      <c r="BK63" s="399"/>
      <c r="BL63" s="399"/>
    </row>
    <row r="64" spans="5:64">
      <c r="E64" s="395"/>
      <c r="AB64" s="395"/>
      <c r="AF64" s="397"/>
      <c r="AH64" s="397"/>
      <c r="AI64" s="396"/>
      <c r="AK64" s="396"/>
      <c r="AL64" s="396"/>
      <c r="AM64" s="396"/>
      <c r="AO64" s="396"/>
      <c r="AP64" s="396"/>
      <c r="AR64" s="396"/>
      <c r="AT64" s="396"/>
      <c r="AV64" s="396"/>
      <c r="AW64" s="397"/>
      <c r="AX64" s="395"/>
      <c r="AZ64" s="395"/>
      <c r="BA64" s="395"/>
      <c r="BB64" s="395"/>
      <c r="BC64" s="395"/>
      <c r="BD64" s="395"/>
      <c r="BE64" s="395"/>
      <c r="BF64" s="395"/>
      <c r="BG64" s="398"/>
      <c r="BH64" s="395"/>
      <c r="BI64" s="399"/>
      <c r="BJ64" s="399"/>
      <c r="BK64" s="399"/>
      <c r="BL64" s="399"/>
    </row>
    <row r="65" spans="5:64">
      <c r="E65" s="395"/>
      <c r="AB65" s="395"/>
      <c r="AF65" s="397"/>
      <c r="AH65" s="397"/>
      <c r="AI65" s="396"/>
      <c r="AK65" s="396"/>
      <c r="AL65" s="396"/>
      <c r="AM65" s="396"/>
      <c r="AO65" s="396"/>
      <c r="AP65" s="396"/>
      <c r="AR65" s="396"/>
      <c r="AT65" s="396"/>
      <c r="AV65" s="396"/>
      <c r="AW65" s="397"/>
      <c r="AX65" s="395"/>
      <c r="AZ65" s="395"/>
      <c r="BA65" s="395"/>
      <c r="BB65" s="395"/>
      <c r="BC65" s="395"/>
      <c r="BD65" s="395"/>
      <c r="BE65" s="395"/>
      <c r="BF65" s="395"/>
      <c r="BG65" s="398"/>
      <c r="BH65" s="395"/>
      <c r="BI65" s="399"/>
      <c r="BJ65" s="399"/>
      <c r="BK65" s="399"/>
      <c r="BL65" s="399"/>
    </row>
    <row r="66" spans="5:64">
      <c r="E66" s="395"/>
      <c r="AB66" s="395"/>
      <c r="AF66" s="397"/>
      <c r="AH66" s="397"/>
      <c r="AI66" s="396"/>
      <c r="AK66" s="396"/>
      <c r="AL66" s="396"/>
      <c r="AM66" s="396"/>
      <c r="AO66" s="396"/>
      <c r="AP66" s="396"/>
      <c r="AR66" s="396"/>
      <c r="AT66" s="396"/>
      <c r="AV66" s="396"/>
      <c r="AW66" s="397"/>
      <c r="AX66" s="395"/>
      <c r="AZ66" s="395"/>
      <c r="BA66" s="395"/>
      <c r="BB66" s="395"/>
      <c r="BC66" s="395"/>
      <c r="BD66" s="395"/>
      <c r="BE66" s="395"/>
      <c r="BF66" s="395"/>
      <c r="BG66" s="398"/>
      <c r="BH66" s="395"/>
      <c r="BI66" s="399"/>
      <c r="BJ66" s="399"/>
      <c r="BK66" s="399"/>
      <c r="BL66" s="399"/>
    </row>
    <row r="67" spans="5:64">
      <c r="E67" s="395"/>
      <c r="AB67" s="395"/>
      <c r="AF67" s="397"/>
      <c r="AH67" s="397"/>
      <c r="AI67" s="396"/>
      <c r="AK67" s="396"/>
      <c r="AL67" s="396"/>
      <c r="AM67" s="396"/>
      <c r="AO67" s="396"/>
      <c r="AP67" s="396"/>
      <c r="AR67" s="396"/>
      <c r="AT67" s="396"/>
      <c r="AV67" s="396"/>
      <c r="AW67" s="397"/>
      <c r="AX67" s="395"/>
      <c r="AZ67" s="395"/>
      <c r="BA67" s="395"/>
      <c r="BB67" s="395"/>
      <c r="BC67" s="395"/>
      <c r="BD67" s="395"/>
      <c r="BE67" s="395"/>
      <c r="BF67" s="395"/>
      <c r="BG67" s="398"/>
      <c r="BH67" s="395"/>
      <c r="BI67" s="399"/>
      <c r="BJ67" s="399"/>
      <c r="BK67" s="399"/>
      <c r="BL67" s="399"/>
    </row>
    <row r="68" spans="5:64">
      <c r="E68" s="395"/>
      <c r="AB68" s="395"/>
      <c r="AF68" s="397"/>
      <c r="AH68" s="397"/>
      <c r="AI68" s="396"/>
      <c r="AK68" s="396"/>
      <c r="AL68" s="396"/>
      <c r="AM68" s="396"/>
      <c r="AO68" s="396"/>
      <c r="AP68" s="396"/>
      <c r="AR68" s="396"/>
      <c r="AT68" s="396"/>
      <c r="AV68" s="396"/>
      <c r="AW68" s="397"/>
      <c r="AX68" s="395"/>
      <c r="AZ68" s="395"/>
      <c r="BA68" s="395"/>
      <c r="BB68" s="395"/>
      <c r="BC68" s="395"/>
      <c r="BD68" s="395"/>
      <c r="BE68" s="395"/>
      <c r="BF68" s="395"/>
      <c r="BG68" s="398"/>
      <c r="BH68" s="395"/>
      <c r="BI68" s="399"/>
      <c r="BJ68" s="399"/>
      <c r="BK68" s="399"/>
      <c r="BL68" s="399"/>
    </row>
    <row r="69" spans="5:64">
      <c r="E69" s="395"/>
      <c r="AB69" s="395"/>
      <c r="AF69" s="397"/>
      <c r="AH69" s="397"/>
      <c r="AI69" s="396"/>
      <c r="AK69" s="396"/>
      <c r="AL69" s="396"/>
      <c r="AM69" s="396"/>
      <c r="AO69" s="396"/>
      <c r="AP69" s="396"/>
      <c r="AR69" s="396"/>
      <c r="AT69" s="396"/>
      <c r="AV69" s="396"/>
      <c r="AW69" s="397"/>
      <c r="AX69" s="395"/>
      <c r="AZ69" s="395"/>
      <c r="BA69" s="395"/>
      <c r="BB69" s="395"/>
      <c r="BC69" s="395"/>
      <c r="BD69" s="395"/>
      <c r="BE69" s="395"/>
      <c r="BF69" s="395"/>
      <c r="BG69" s="398"/>
      <c r="BH69" s="395"/>
      <c r="BI69" s="399"/>
      <c r="BJ69" s="399"/>
      <c r="BK69" s="399"/>
      <c r="BL69" s="399"/>
    </row>
    <row r="70" spans="5:64">
      <c r="E70" s="395"/>
      <c r="AB70" s="395"/>
      <c r="AF70" s="397"/>
      <c r="AH70" s="397"/>
      <c r="AI70" s="396"/>
      <c r="AK70" s="396"/>
      <c r="AL70" s="396"/>
      <c r="AM70" s="396"/>
      <c r="AO70" s="396"/>
      <c r="AP70" s="396"/>
      <c r="AR70" s="396"/>
      <c r="AT70" s="396"/>
      <c r="AV70" s="396"/>
      <c r="AW70" s="397"/>
      <c r="AX70" s="395"/>
      <c r="AZ70" s="395"/>
      <c r="BA70" s="395"/>
      <c r="BB70" s="395"/>
      <c r="BC70" s="395"/>
      <c r="BD70" s="395"/>
      <c r="BE70" s="395"/>
      <c r="BF70" s="395"/>
      <c r="BG70" s="398"/>
      <c r="BH70" s="395"/>
      <c r="BI70" s="399"/>
      <c r="BJ70" s="399"/>
      <c r="BK70" s="399"/>
      <c r="BL70" s="399"/>
    </row>
    <row r="71" spans="5:64">
      <c r="E71" s="395"/>
      <c r="AB71" s="395"/>
      <c r="AF71" s="397"/>
      <c r="AH71" s="397"/>
      <c r="AI71" s="396"/>
      <c r="AK71" s="396"/>
      <c r="AL71" s="396"/>
      <c r="AM71" s="396"/>
      <c r="AO71" s="396"/>
      <c r="AP71" s="396"/>
      <c r="AR71" s="396"/>
      <c r="AT71" s="396"/>
      <c r="AV71" s="396"/>
      <c r="AW71" s="397"/>
      <c r="AX71" s="395"/>
      <c r="AZ71" s="395"/>
      <c r="BA71" s="395"/>
      <c r="BB71" s="395"/>
      <c r="BC71" s="395"/>
      <c r="BD71" s="395"/>
      <c r="BE71" s="395"/>
      <c r="BF71" s="395"/>
      <c r="BG71" s="398"/>
      <c r="BH71" s="395"/>
      <c r="BI71" s="399"/>
      <c r="BJ71" s="399"/>
      <c r="BK71" s="399"/>
      <c r="BL71" s="399"/>
    </row>
    <row r="72" spans="5:64">
      <c r="E72" s="395"/>
      <c r="AB72" s="395"/>
      <c r="AF72" s="397"/>
      <c r="AH72" s="397"/>
      <c r="AI72" s="396"/>
      <c r="AK72" s="396"/>
      <c r="AL72" s="396"/>
      <c r="AM72" s="396"/>
      <c r="AO72" s="396"/>
      <c r="AP72" s="396"/>
      <c r="AR72" s="396"/>
      <c r="AT72" s="396"/>
      <c r="AV72" s="396"/>
      <c r="AW72" s="397"/>
      <c r="AX72" s="395"/>
      <c r="AZ72" s="395"/>
      <c r="BA72" s="395"/>
      <c r="BB72" s="395"/>
      <c r="BC72" s="395"/>
      <c r="BD72" s="395"/>
      <c r="BE72" s="395"/>
      <c r="BF72" s="395"/>
      <c r="BG72" s="398"/>
      <c r="BH72" s="395"/>
      <c r="BI72" s="399"/>
      <c r="BJ72" s="399"/>
      <c r="BK72" s="399"/>
      <c r="BL72" s="399"/>
    </row>
    <row r="73" spans="5:64">
      <c r="E73" s="395"/>
      <c r="AB73" s="395"/>
      <c r="AF73" s="397"/>
      <c r="AH73" s="397"/>
      <c r="AI73" s="396"/>
      <c r="AK73" s="396"/>
      <c r="AL73" s="396"/>
      <c r="AM73" s="396"/>
      <c r="AO73" s="396"/>
      <c r="AP73" s="396"/>
      <c r="AR73" s="396"/>
      <c r="AT73" s="396"/>
      <c r="AV73" s="396"/>
      <c r="AW73" s="397"/>
      <c r="AX73" s="395"/>
      <c r="AZ73" s="395"/>
      <c r="BA73" s="395"/>
      <c r="BB73" s="395"/>
      <c r="BC73" s="395"/>
      <c r="BD73" s="395"/>
      <c r="BE73" s="395"/>
      <c r="BF73" s="395"/>
      <c r="BG73" s="398"/>
      <c r="BH73" s="395"/>
      <c r="BI73" s="399"/>
      <c r="BJ73" s="399"/>
      <c r="BK73" s="399"/>
      <c r="BL73" s="399"/>
    </row>
    <row r="74" spans="5:64">
      <c r="E74" s="395"/>
      <c r="AB74" s="395"/>
      <c r="AF74" s="397"/>
      <c r="AH74" s="397"/>
      <c r="AI74" s="396"/>
      <c r="AK74" s="396"/>
      <c r="AL74" s="396"/>
      <c r="AM74" s="396"/>
      <c r="AO74" s="396"/>
      <c r="AP74" s="396"/>
      <c r="AR74" s="396"/>
      <c r="AT74" s="396"/>
      <c r="AV74" s="396"/>
      <c r="AW74" s="397"/>
      <c r="AX74" s="395"/>
      <c r="AZ74" s="395"/>
      <c r="BA74" s="395"/>
      <c r="BB74" s="395"/>
      <c r="BC74" s="395"/>
      <c r="BD74" s="395"/>
      <c r="BE74" s="395"/>
      <c r="BF74" s="395"/>
      <c r="BG74" s="398"/>
      <c r="BH74" s="395"/>
      <c r="BI74" s="399"/>
      <c r="BJ74" s="399"/>
      <c r="BK74" s="399"/>
      <c r="BL74" s="399"/>
    </row>
    <row r="75" spans="5:64">
      <c r="E75" s="395"/>
      <c r="AB75" s="395"/>
      <c r="AF75" s="397"/>
      <c r="AH75" s="397"/>
      <c r="AI75" s="396"/>
      <c r="AK75" s="396"/>
      <c r="AL75" s="396"/>
      <c r="AM75" s="396"/>
      <c r="AO75" s="396"/>
      <c r="AP75" s="396"/>
      <c r="AR75" s="396"/>
      <c r="AT75" s="396"/>
      <c r="AV75" s="396"/>
      <c r="AW75" s="397"/>
      <c r="AX75" s="395"/>
      <c r="AZ75" s="395"/>
      <c r="BA75" s="395"/>
      <c r="BB75" s="395"/>
      <c r="BC75" s="395"/>
      <c r="BD75" s="395"/>
      <c r="BE75" s="395"/>
      <c r="BF75" s="395"/>
      <c r="BG75" s="398"/>
      <c r="BH75" s="395"/>
      <c r="BI75" s="399"/>
      <c r="BJ75" s="399"/>
      <c r="BK75" s="399"/>
      <c r="BL75" s="399"/>
    </row>
    <row r="76" spans="5:64">
      <c r="E76" s="395"/>
      <c r="AB76" s="395"/>
      <c r="AF76" s="397"/>
      <c r="AH76" s="397"/>
      <c r="AI76" s="396"/>
      <c r="AK76" s="396"/>
      <c r="AL76" s="396"/>
      <c r="AM76" s="396"/>
      <c r="AO76" s="396"/>
      <c r="AP76" s="396"/>
      <c r="AR76" s="396"/>
      <c r="AT76" s="396"/>
      <c r="AV76" s="396"/>
      <c r="AW76" s="397"/>
      <c r="AX76" s="395"/>
      <c r="AZ76" s="395"/>
      <c r="BA76" s="395"/>
      <c r="BB76" s="395"/>
      <c r="BC76" s="395"/>
      <c r="BD76" s="395"/>
      <c r="BE76" s="395"/>
      <c r="BF76" s="395"/>
      <c r="BG76" s="398"/>
      <c r="BH76" s="395"/>
      <c r="BI76" s="399"/>
      <c r="BJ76" s="399"/>
      <c r="BK76" s="399"/>
      <c r="BL76" s="399"/>
    </row>
    <row r="77" spans="5:64">
      <c r="E77" s="395"/>
      <c r="AB77" s="395"/>
      <c r="AF77" s="397"/>
      <c r="AH77" s="397"/>
      <c r="AI77" s="396"/>
      <c r="AK77" s="396"/>
      <c r="AL77" s="396"/>
      <c r="AM77" s="396"/>
      <c r="AO77" s="396"/>
      <c r="AP77" s="396"/>
      <c r="AR77" s="396"/>
      <c r="AT77" s="396"/>
      <c r="AV77" s="396"/>
      <c r="AW77" s="397"/>
      <c r="AX77" s="395"/>
      <c r="AZ77" s="395"/>
      <c r="BA77" s="395"/>
      <c r="BB77" s="395"/>
      <c r="BC77" s="395"/>
      <c r="BD77" s="395"/>
      <c r="BE77" s="395"/>
      <c r="BF77" s="395"/>
      <c r="BG77" s="398"/>
      <c r="BH77" s="395"/>
      <c r="BI77" s="399"/>
      <c r="BJ77" s="399"/>
      <c r="BK77" s="399"/>
      <c r="BL77" s="399"/>
    </row>
    <row r="78" spans="5:64">
      <c r="E78" s="395"/>
      <c r="AB78" s="395"/>
      <c r="AF78" s="397"/>
      <c r="AH78" s="397"/>
      <c r="AI78" s="396"/>
      <c r="AK78" s="396"/>
      <c r="AL78" s="396"/>
      <c r="AM78" s="396"/>
      <c r="AO78" s="396"/>
      <c r="AP78" s="396"/>
      <c r="AR78" s="396"/>
      <c r="AT78" s="396"/>
      <c r="AV78" s="396"/>
      <c r="AW78" s="397"/>
      <c r="AX78" s="395"/>
      <c r="AZ78" s="395"/>
      <c r="BA78" s="395"/>
      <c r="BB78" s="395"/>
      <c r="BC78" s="395"/>
      <c r="BD78" s="395"/>
      <c r="BE78" s="395"/>
      <c r="BF78" s="395"/>
      <c r="BG78" s="398"/>
      <c r="BH78" s="395"/>
      <c r="BI78" s="399"/>
      <c r="BJ78" s="399"/>
      <c r="BK78" s="399"/>
      <c r="BL78" s="399"/>
    </row>
    <row r="79" spans="5:64">
      <c r="E79" s="395"/>
      <c r="AB79" s="395"/>
      <c r="AF79" s="397"/>
      <c r="AH79" s="397"/>
      <c r="AI79" s="396"/>
      <c r="AK79" s="396"/>
      <c r="AL79" s="396"/>
      <c r="AM79" s="396"/>
      <c r="AO79" s="396"/>
      <c r="AP79" s="396"/>
      <c r="AR79" s="396"/>
      <c r="AT79" s="396"/>
      <c r="AV79" s="396"/>
      <c r="AW79" s="397"/>
      <c r="AX79" s="395"/>
      <c r="AZ79" s="395"/>
      <c r="BA79" s="395"/>
      <c r="BB79" s="395"/>
      <c r="BC79" s="395"/>
      <c r="BD79" s="395"/>
      <c r="BE79" s="395"/>
      <c r="BF79" s="395"/>
      <c r="BG79" s="398"/>
      <c r="BH79" s="395"/>
      <c r="BI79" s="399"/>
      <c r="BJ79" s="399"/>
      <c r="BK79" s="399"/>
      <c r="BL79" s="399"/>
    </row>
    <row r="80" spans="5:64">
      <c r="E80" s="395"/>
      <c r="AB80" s="395"/>
      <c r="AF80" s="397"/>
      <c r="AH80" s="397"/>
      <c r="AI80" s="396"/>
      <c r="AK80" s="396"/>
      <c r="AL80" s="396"/>
      <c r="AM80" s="396"/>
      <c r="AO80" s="396"/>
      <c r="AP80" s="396"/>
      <c r="AR80" s="396"/>
      <c r="AT80" s="396"/>
      <c r="AV80" s="396"/>
      <c r="AW80" s="397"/>
      <c r="AX80" s="395"/>
      <c r="AZ80" s="395"/>
      <c r="BA80" s="395"/>
      <c r="BB80" s="395"/>
      <c r="BC80" s="395"/>
      <c r="BD80" s="395"/>
      <c r="BE80" s="395"/>
      <c r="BF80" s="395"/>
      <c r="BG80" s="398"/>
      <c r="BH80" s="395"/>
      <c r="BI80" s="399"/>
      <c r="BJ80" s="399"/>
      <c r="BK80" s="399"/>
      <c r="BL80" s="399"/>
    </row>
    <row r="81" spans="5:64">
      <c r="E81" s="395"/>
      <c r="AB81" s="395"/>
      <c r="AF81" s="397"/>
      <c r="AH81" s="397"/>
      <c r="AI81" s="396"/>
      <c r="AK81" s="396"/>
      <c r="AL81" s="396"/>
      <c r="AM81" s="396"/>
      <c r="AO81" s="396"/>
      <c r="AP81" s="396"/>
      <c r="AR81" s="396"/>
      <c r="AT81" s="396"/>
      <c r="AV81" s="396"/>
      <c r="AW81" s="397"/>
      <c r="AX81" s="395"/>
      <c r="AZ81" s="395"/>
      <c r="BA81" s="395"/>
      <c r="BB81" s="395"/>
      <c r="BC81" s="395"/>
      <c r="BD81" s="395"/>
      <c r="BE81" s="395"/>
      <c r="BF81" s="395"/>
      <c r="BG81" s="398"/>
      <c r="BH81" s="395"/>
      <c r="BI81" s="399"/>
      <c r="BJ81" s="399"/>
      <c r="BK81" s="399"/>
      <c r="BL81" s="399"/>
    </row>
    <row r="82" spans="5:64">
      <c r="E82" s="395"/>
      <c r="AB82" s="395"/>
      <c r="AF82" s="397"/>
      <c r="AH82" s="397"/>
      <c r="AI82" s="396"/>
      <c r="AK82" s="396"/>
      <c r="AL82" s="396"/>
      <c r="AM82" s="396"/>
      <c r="AO82" s="396"/>
      <c r="AP82" s="396"/>
      <c r="AR82" s="396"/>
      <c r="AT82" s="396"/>
      <c r="AV82" s="396"/>
      <c r="AW82" s="397"/>
      <c r="AX82" s="395"/>
      <c r="AZ82" s="395"/>
      <c r="BA82" s="395"/>
      <c r="BB82" s="395"/>
      <c r="BC82" s="395"/>
      <c r="BD82" s="395"/>
      <c r="BE82" s="395"/>
      <c r="BF82" s="395"/>
      <c r="BG82" s="398"/>
      <c r="BH82" s="395"/>
      <c r="BI82" s="399"/>
      <c r="BJ82" s="399"/>
      <c r="BK82" s="399"/>
      <c r="BL82" s="399"/>
    </row>
    <row r="83" spans="5:64">
      <c r="E83" s="395"/>
      <c r="AB83" s="395"/>
      <c r="AF83" s="397"/>
      <c r="AH83" s="397"/>
      <c r="AI83" s="396"/>
      <c r="AK83" s="396"/>
      <c r="AL83" s="396"/>
      <c r="AM83" s="396"/>
      <c r="AO83" s="396"/>
      <c r="AP83" s="396"/>
      <c r="AR83" s="396"/>
      <c r="AT83" s="396"/>
      <c r="AV83" s="396"/>
      <c r="AW83" s="397"/>
      <c r="AX83" s="395"/>
      <c r="AZ83" s="395"/>
      <c r="BA83" s="395"/>
      <c r="BB83" s="395"/>
      <c r="BC83" s="395"/>
      <c r="BD83" s="395"/>
      <c r="BE83" s="395"/>
      <c r="BF83" s="395"/>
      <c r="BG83" s="398"/>
      <c r="BH83" s="395"/>
      <c r="BI83" s="399"/>
      <c r="BJ83" s="399"/>
      <c r="BK83" s="399"/>
      <c r="BL83" s="399"/>
    </row>
    <row r="84" spans="5:64">
      <c r="E84" s="395"/>
      <c r="AB84" s="395"/>
      <c r="AF84" s="397"/>
      <c r="AH84" s="397"/>
      <c r="AI84" s="396"/>
      <c r="AK84" s="396"/>
      <c r="AL84" s="396"/>
      <c r="AM84" s="396"/>
      <c r="AO84" s="396"/>
      <c r="AP84" s="396"/>
      <c r="AR84" s="396"/>
      <c r="AT84" s="396"/>
      <c r="AV84" s="396"/>
      <c r="AW84" s="397"/>
      <c r="AX84" s="395"/>
      <c r="AZ84" s="395"/>
      <c r="BA84" s="395"/>
      <c r="BB84" s="395"/>
      <c r="BC84" s="395"/>
      <c r="BD84" s="395"/>
      <c r="BE84" s="395"/>
      <c r="BF84" s="395"/>
      <c r="BG84" s="398"/>
      <c r="BH84" s="395"/>
      <c r="BI84" s="399"/>
      <c r="BJ84" s="399"/>
      <c r="BK84" s="399"/>
      <c r="BL84" s="399"/>
    </row>
    <row r="85" spans="5:64">
      <c r="E85" s="395"/>
      <c r="AB85" s="395"/>
      <c r="AF85" s="397"/>
      <c r="AH85" s="397"/>
      <c r="AI85" s="396"/>
      <c r="AK85" s="396"/>
      <c r="AL85" s="396"/>
      <c r="AM85" s="396"/>
      <c r="AO85" s="396"/>
      <c r="AP85" s="396"/>
      <c r="AR85" s="396"/>
      <c r="AT85" s="396"/>
      <c r="AV85" s="396"/>
      <c r="AW85" s="397"/>
      <c r="AX85" s="395"/>
      <c r="AZ85" s="395"/>
      <c r="BA85" s="395"/>
      <c r="BB85" s="395"/>
      <c r="BC85" s="395"/>
      <c r="BD85" s="395"/>
      <c r="BE85" s="395"/>
      <c r="BF85" s="395"/>
      <c r="BG85" s="398"/>
      <c r="BH85" s="395"/>
      <c r="BI85" s="399"/>
      <c r="BJ85" s="399"/>
      <c r="BK85" s="399"/>
      <c r="BL85" s="399"/>
    </row>
    <row r="86" spans="5:64">
      <c r="E86" s="395"/>
      <c r="AB86" s="395"/>
      <c r="AF86" s="397"/>
      <c r="AH86" s="397"/>
      <c r="AI86" s="396"/>
      <c r="AK86" s="396"/>
      <c r="AL86" s="396"/>
      <c r="AM86" s="396"/>
      <c r="AO86" s="396"/>
      <c r="AP86" s="396"/>
      <c r="AR86" s="396"/>
      <c r="AT86" s="396"/>
      <c r="AV86" s="396"/>
      <c r="AW86" s="397"/>
      <c r="AX86" s="395"/>
      <c r="AZ86" s="395"/>
      <c r="BA86" s="395"/>
      <c r="BB86" s="395"/>
      <c r="BC86" s="395"/>
      <c r="BD86" s="395"/>
      <c r="BE86" s="395"/>
      <c r="BF86" s="395"/>
      <c r="BG86" s="398"/>
      <c r="BH86" s="395"/>
      <c r="BI86" s="399"/>
      <c r="BJ86" s="399"/>
      <c r="BK86" s="399"/>
      <c r="BL86" s="399"/>
    </row>
    <row r="87" spans="5:64">
      <c r="E87" s="395"/>
      <c r="AB87" s="395"/>
      <c r="AF87" s="397"/>
      <c r="AH87" s="397"/>
      <c r="AI87" s="396"/>
      <c r="AK87" s="396"/>
      <c r="AL87" s="396"/>
      <c r="AM87" s="396"/>
      <c r="AO87" s="396"/>
      <c r="AP87" s="396"/>
      <c r="AR87" s="396"/>
      <c r="AT87" s="396"/>
      <c r="AV87" s="396"/>
      <c r="AW87" s="397"/>
      <c r="AX87" s="395"/>
      <c r="AZ87" s="395"/>
      <c r="BA87" s="395"/>
      <c r="BB87" s="395"/>
      <c r="BC87" s="395"/>
      <c r="BD87" s="395"/>
      <c r="BE87" s="395"/>
      <c r="BF87" s="395"/>
      <c r="BG87" s="398"/>
      <c r="BH87" s="395"/>
      <c r="BI87" s="399"/>
      <c r="BJ87" s="399"/>
      <c r="BK87" s="399"/>
      <c r="BL87" s="399"/>
    </row>
    <row r="88" spans="5:64">
      <c r="E88" s="395"/>
      <c r="AB88" s="395"/>
      <c r="AF88" s="397"/>
      <c r="AH88" s="397"/>
      <c r="AI88" s="396"/>
      <c r="AK88" s="396"/>
      <c r="AL88" s="396"/>
      <c r="AM88" s="396"/>
      <c r="AO88" s="396"/>
      <c r="AP88" s="396"/>
      <c r="AR88" s="396"/>
      <c r="AT88" s="396"/>
      <c r="AV88" s="396"/>
      <c r="AW88" s="397"/>
      <c r="AX88" s="395"/>
      <c r="AZ88" s="395"/>
      <c r="BA88" s="395"/>
      <c r="BB88" s="395"/>
      <c r="BC88" s="395"/>
      <c r="BD88" s="395"/>
      <c r="BE88" s="395"/>
      <c r="BF88" s="395"/>
      <c r="BG88" s="398"/>
      <c r="BH88" s="395"/>
      <c r="BI88" s="399"/>
      <c r="BJ88" s="399"/>
      <c r="BK88" s="399"/>
      <c r="BL88" s="399"/>
    </row>
    <row r="89" spans="5:64">
      <c r="E89" s="395"/>
      <c r="AB89" s="395"/>
      <c r="AF89" s="397"/>
      <c r="AH89" s="397"/>
      <c r="AI89" s="396"/>
      <c r="AK89" s="396"/>
      <c r="AL89" s="396"/>
      <c r="AM89" s="396"/>
      <c r="AO89" s="396"/>
      <c r="AP89" s="396"/>
      <c r="AR89" s="396"/>
      <c r="AT89" s="396"/>
      <c r="AV89" s="396"/>
      <c r="AW89" s="397"/>
      <c r="AX89" s="395"/>
      <c r="AZ89" s="395"/>
      <c r="BA89" s="395"/>
      <c r="BB89" s="395"/>
      <c r="BC89" s="395"/>
      <c r="BD89" s="395"/>
      <c r="BE89" s="395"/>
      <c r="BF89" s="395"/>
      <c r="BG89" s="398"/>
      <c r="BH89" s="395"/>
      <c r="BI89" s="399"/>
      <c r="BJ89" s="399"/>
      <c r="BK89" s="399"/>
      <c r="BL89" s="399"/>
    </row>
    <row r="90" spans="5:64">
      <c r="E90" s="395"/>
      <c r="AB90" s="395"/>
      <c r="AF90" s="397"/>
      <c r="AH90" s="397"/>
      <c r="AI90" s="396"/>
      <c r="AK90" s="396"/>
      <c r="AL90" s="396"/>
      <c r="AM90" s="396"/>
      <c r="AO90" s="396"/>
      <c r="AP90" s="396"/>
      <c r="AR90" s="396"/>
      <c r="AT90" s="396"/>
      <c r="AV90" s="396"/>
      <c r="AW90" s="397"/>
      <c r="AX90" s="395"/>
      <c r="AZ90" s="395"/>
      <c r="BA90" s="395"/>
      <c r="BB90" s="395"/>
      <c r="BC90" s="395"/>
      <c r="BD90" s="395"/>
      <c r="BE90" s="395"/>
      <c r="BF90" s="395"/>
      <c r="BG90" s="398"/>
      <c r="BH90" s="395"/>
      <c r="BI90" s="399"/>
      <c r="BJ90" s="399"/>
      <c r="BK90" s="399"/>
      <c r="BL90" s="399"/>
    </row>
    <row r="91" spans="5:64">
      <c r="E91" s="395"/>
      <c r="AB91" s="395"/>
      <c r="AF91" s="397"/>
      <c r="AH91" s="397"/>
      <c r="AI91" s="396"/>
      <c r="AK91" s="396"/>
      <c r="AL91" s="396"/>
      <c r="AM91" s="396"/>
      <c r="AO91" s="396"/>
      <c r="AP91" s="396"/>
      <c r="AR91" s="396"/>
      <c r="AT91" s="396"/>
      <c r="AV91" s="396"/>
      <c r="AW91" s="397"/>
      <c r="AX91" s="395"/>
      <c r="AZ91" s="395"/>
      <c r="BA91" s="395"/>
      <c r="BB91" s="395"/>
      <c r="BC91" s="395"/>
      <c r="BD91" s="395"/>
      <c r="BE91" s="395"/>
      <c r="BF91" s="395"/>
      <c r="BG91" s="398"/>
      <c r="BH91" s="395"/>
      <c r="BI91" s="399"/>
      <c r="BJ91" s="399"/>
      <c r="BK91" s="399"/>
      <c r="BL91" s="399"/>
    </row>
    <row r="92" spans="5:64">
      <c r="E92" s="395"/>
      <c r="AB92" s="395"/>
      <c r="AF92" s="397"/>
      <c r="AH92" s="397"/>
      <c r="AI92" s="396"/>
      <c r="AK92" s="396"/>
      <c r="AL92" s="396"/>
      <c r="AM92" s="396"/>
      <c r="AO92" s="396"/>
      <c r="AP92" s="396"/>
      <c r="AR92" s="396"/>
      <c r="AT92" s="396"/>
      <c r="AV92" s="396"/>
      <c r="AW92" s="397"/>
      <c r="AX92" s="395"/>
      <c r="AZ92" s="395"/>
      <c r="BA92" s="395"/>
      <c r="BB92" s="395"/>
      <c r="BC92" s="395"/>
      <c r="BD92" s="395"/>
      <c r="BE92" s="395"/>
      <c r="BF92" s="395"/>
      <c r="BG92" s="398"/>
      <c r="BH92" s="395"/>
      <c r="BI92" s="399"/>
      <c r="BJ92" s="399"/>
      <c r="BK92" s="399"/>
      <c r="BL92" s="399"/>
    </row>
    <row r="93" spans="5:64">
      <c r="E93" s="395"/>
      <c r="AB93" s="395"/>
      <c r="AF93" s="397"/>
      <c r="AH93" s="397"/>
      <c r="AI93" s="396"/>
      <c r="AK93" s="396"/>
      <c r="AL93" s="396"/>
      <c r="AM93" s="396"/>
      <c r="AO93" s="396"/>
      <c r="AP93" s="396"/>
      <c r="AR93" s="396"/>
      <c r="AT93" s="396"/>
      <c r="AV93" s="396"/>
      <c r="AW93" s="397"/>
      <c r="AX93" s="395"/>
      <c r="AZ93" s="395"/>
      <c r="BA93" s="395"/>
      <c r="BB93" s="395"/>
      <c r="BC93" s="395"/>
      <c r="BD93" s="395"/>
      <c r="BE93" s="395"/>
      <c r="BF93" s="395"/>
      <c r="BG93" s="398"/>
      <c r="BH93" s="395"/>
      <c r="BI93" s="399"/>
      <c r="BJ93" s="399"/>
      <c r="BK93" s="399"/>
      <c r="BL93" s="399"/>
    </row>
    <row r="94" spans="5:64">
      <c r="E94" s="395"/>
      <c r="AB94" s="395"/>
      <c r="AF94" s="397"/>
      <c r="AH94" s="397"/>
      <c r="AI94" s="396"/>
      <c r="AK94" s="396"/>
      <c r="AL94" s="396"/>
      <c r="AM94" s="396"/>
      <c r="AO94" s="396"/>
      <c r="AP94" s="396"/>
      <c r="AR94" s="396"/>
      <c r="AT94" s="396"/>
      <c r="AV94" s="396"/>
      <c r="AW94" s="397"/>
      <c r="AX94" s="395"/>
      <c r="AZ94" s="395"/>
      <c r="BA94" s="395"/>
      <c r="BB94" s="395"/>
      <c r="BC94" s="395"/>
      <c r="BD94" s="395"/>
      <c r="BE94" s="395"/>
      <c r="BF94" s="395"/>
      <c r="BG94" s="398"/>
      <c r="BH94" s="395"/>
      <c r="BI94" s="399"/>
      <c r="BJ94" s="399"/>
      <c r="BK94" s="399"/>
      <c r="BL94" s="399"/>
    </row>
    <row r="95" spans="5:64">
      <c r="E95" s="395"/>
      <c r="AB95" s="395"/>
      <c r="AF95" s="397"/>
      <c r="AH95" s="397"/>
      <c r="AI95" s="396"/>
      <c r="AK95" s="396"/>
      <c r="AL95" s="396"/>
      <c r="AM95" s="396"/>
      <c r="AO95" s="396"/>
      <c r="AP95" s="396"/>
      <c r="AR95" s="396"/>
      <c r="AT95" s="396"/>
      <c r="AV95" s="396"/>
      <c r="AW95" s="397"/>
      <c r="AX95" s="395"/>
      <c r="AZ95" s="395"/>
      <c r="BA95" s="395"/>
      <c r="BB95" s="395"/>
      <c r="BC95" s="395"/>
      <c r="BD95" s="395"/>
      <c r="BE95" s="395"/>
      <c r="BF95" s="395"/>
      <c r="BG95" s="398"/>
      <c r="BH95" s="395"/>
      <c r="BI95" s="399"/>
      <c r="BJ95" s="399"/>
      <c r="BK95" s="399"/>
      <c r="BL95" s="399"/>
    </row>
    <row r="96" spans="5:64">
      <c r="E96" s="395"/>
      <c r="AB96" s="395"/>
      <c r="AF96" s="397"/>
      <c r="AH96" s="397"/>
      <c r="AI96" s="396"/>
      <c r="AK96" s="396"/>
      <c r="AL96" s="396"/>
      <c r="AM96" s="396"/>
      <c r="AO96" s="396"/>
      <c r="AP96" s="396"/>
      <c r="AR96" s="396"/>
      <c r="AT96" s="396"/>
      <c r="AV96" s="396"/>
      <c r="AW96" s="397"/>
      <c r="AX96" s="395"/>
      <c r="AZ96" s="395"/>
      <c r="BA96" s="395"/>
      <c r="BB96" s="395"/>
      <c r="BC96" s="395"/>
      <c r="BD96" s="395"/>
      <c r="BE96" s="395"/>
      <c r="BF96" s="395"/>
      <c r="BG96" s="398"/>
      <c r="BH96" s="395"/>
      <c r="BI96" s="399"/>
      <c r="BJ96" s="399"/>
      <c r="BK96" s="399"/>
      <c r="BL96" s="399"/>
    </row>
    <row r="97" spans="5:64">
      <c r="E97" s="395"/>
      <c r="AB97" s="395"/>
      <c r="AF97" s="397"/>
      <c r="AH97" s="397"/>
      <c r="AI97" s="396"/>
      <c r="AK97" s="396"/>
      <c r="AL97" s="396"/>
      <c r="AM97" s="396"/>
      <c r="AO97" s="396"/>
      <c r="AP97" s="396"/>
      <c r="AR97" s="396"/>
      <c r="AT97" s="396"/>
      <c r="AV97" s="396"/>
      <c r="AW97" s="397"/>
      <c r="AX97" s="395"/>
      <c r="AZ97" s="395"/>
      <c r="BA97" s="395"/>
      <c r="BB97" s="395"/>
      <c r="BC97" s="395"/>
      <c r="BD97" s="395"/>
      <c r="BE97" s="395"/>
      <c r="BF97" s="395"/>
      <c r="BG97" s="398"/>
      <c r="BH97" s="395"/>
      <c r="BI97" s="399"/>
      <c r="BJ97" s="399"/>
      <c r="BK97" s="399"/>
      <c r="BL97" s="399"/>
    </row>
    <row r="98" spans="5:64">
      <c r="E98" s="395"/>
      <c r="AB98" s="395"/>
      <c r="AF98" s="397"/>
      <c r="AH98" s="397"/>
      <c r="AI98" s="396"/>
      <c r="AK98" s="396"/>
      <c r="AL98" s="396"/>
      <c r="AM98" s="396"/>
      <c r="AO98" s="396"/>
      <c r="AP98" s="396"/>
      <c r="AR98" s="396"/>
      <c r="AT98" s="396"/>
      <c r="AV98" s="396"/>
      <c r="AW98" s="397"/>
      <c r="AX98" s="395"/>
      <c r="AZ98" s="395"/>
      <c r="BA98" s="395"/>
      <c r="BB98" s="395"/>
      <c r="BC98" s="395"/>
      <c r="BD98" s="395"/>
      <c r="BE98" s="395"/>
      <c r="BF98" s="395"/>
      <c r="BG98" s="398"/>
      <c r="BH98" s="395"/>
      <c r="BI98" s="399"/>
      <c r="BJ98" s="399"/>
      <c r="BK98" s="399"/>
      <c r="BL98" s="399"/>
    </row>
    <row r="99" spans="5:64">
      <c r="E99" s="395"/>
      <c r="AB99" s="395"/>
      <c r="AF99" s="397"/>
      <c r="AH99" s="397"/>
      <c r="AI99" s="396"/>
      <c r="AK99" s="396"/>
      <c r="AL99" s="396"/>
      <c r="AM99" s="396"/>
      <c r="AO99" s="396"/>
      <c r="AP99" s="396"/>
      <c r="AR99" s="396"/>
      <c r="AT99" s="396"/>
      <c r="AV99" s="396"/>
      <c r="AW99" s="397"/>
      <c r="AX99" s="395"/>
      <c r="AZ99" s="395"/>
      <c r="BA99" s="395"/>
      <c r="BB99" s="395"/>
      <c r="BC99" s="395"/>
      <c r="BD99" s="395"/>
      <c r="BE99" s="395"/>
      <c r="BF99" s="395"/>
      <c r="BG99" s="398"/>
      <c r="BH99" s="395"/>
      <c r="BI99" s="399"/>
      <c r="BJ99" s="399"/>
      <c r="BK99" s="399"/>
      <c r="BL99" s="399"/>
    </row>
    <row r="100" spans="5:64">
      <c r="E100" s="395"/>
      <c r="AB100" s="395"/>
      <c r="AF100" s="397"/>
      <c r="AH100" s="397"/>
      <c r="AI100" s="396"/>
      <c r="AK100" s="396"/>
      <c r="AL100" s="396"/>
      <c r="AM100" s="396"/>
      <c r="AO100" s="396"/>
      <c r="AP100" s="396"/>
      <c r="AR100" s="396"/>
      <c r="AT100" s="396"/>
      <c r="AV100" s="396"/>
      <c r="AW100" s="397"/>
      <c r="AX100" s="395"/>
      <c r="AZ100" s="395"/>
      <c r="BA100" s="395"/>
      <c r="BB100" s="395"/>
      <c r="BC100" s="395"/>
      <c r="BD100" s="395"/>
      <c r="BE100" s="395"/>
      <c r="BF100" s="395"/>
      <c r="BG100" s="398"/>
      <c r="BH100" s="395"/>
      <c r="BI100" s="399"/>
      <c r="BJ100" s="399"/>
      <c r="BK100" s="399"/>
      <c r="BL100" s="399"/>
    </row>
    <row r="101" spans="5:64">
      <c r="E101" s="395"/>
      <c r="AB101" s="395"/>
      <c r="AF101" s="397"/>
      <c r="AH101" s="397"/>
      <c r="AI101" s="396"/>
      <c r="AK101" s="396"/>
      <c r="AL101" s="396"/>
      <c r="AM101" s="396"/>
      <c r="AO101" s="396"/>
      <c r="AP101" s="396"/>
      <c r="AR101" s="396"/>
      <c r="AT101" s="396"/>
      <c r="AV101" s="396"/>
      <c r="AW101" s="397"/>
      <c r="AX101" s="395"/>
      <c r="AZ101" s="395"/>
      <c r="BA101" s="395"/>
      <c r="BB101" s="395"/>
      <c r="BC101" s="395"/>
      <c r="BD101" s="395"/>
      <c r="BE101" s="395"/>
      <c r="BF101" s="395"/>
      <c r="BG101" s="398"/>
      <c r="BH101" s="395"/>
      <c r="BI101" s="399"/>
      <c r="BJ101" s="399"/>
      <c r="BK101" s="399"/>
      <c r="BL101" s="399"/>
    </row>
    <row r="102" spans="5:64">
      <c r="E102" s="395"/>
      <c r="AB102" s="395"/>
      <c r="AF102" s="397"/>
      <c r="AH102" s="397"/>
      <c r="AI102" s="396"/>
      <c r="AK102" s="396"/>
      <c r="AL102" s="396"/>
      <c r="AM102" s="396"/>
      <c r="AO102" s="396"/>
      <c r="AP102" s="396"/>
      <c r="AR102" s="396"/>
      <c r="AT102" s="396"/>
      <c r="AV102" s="396"/>
      <c r="AW102" s="397"/>
      <c r="AX102" s="395"/>
      <c r="AZ102" s="395"/>
      <c r="BA102" s="395"/>
      <c r="BB102" s="395"/>
      <c r="BC102" s="395"/>
      <c r="BD102" s="395"/>
      <c r="BE102" s="395"/>
      <c r="BF102" s="395"/>
      <c r="BG102" s="398"/>
      <c r="BH102" s="395"/>
      <c r="BI102" s="399"/>
      <c r="BJ102" s="399"/>
      <c r="BK102" s="399"/>
      <c r="BL102" s="399"/>
    </row>
    <row r="103" spans="5:64">
      <c r="E103" s="395"/>
      <c r="AB103" s="395"/>
      <c r="AF103" s="397"/>
      <c r="AH103" s="397"/>
      <c r="AI103" s="396"/>
      <c r="AK103" s="396"/>
      <c r="AL103" s="396"/>
      <c r="AM103" s="396"/>
      <c r="AO103" s="396"/>
      <c r="AP103" s="396"/>
      <c r="AR103" s="396"/>
      <c r="AT103" s="396"/>
      <c r="AV103" s="396"/>
      <c r="AW103" s="397"/>
      <c r="AX103" s="395"/>
      <c r="AZ103" s="395"/>
      <c r="BA103" s="395"/>
      <c r="BB103" s="395"/>
      <c r="BC103" s="395"/>
      <c r="BD103" s="395"/>
      <c r="BE103" s="395"/>
      <c r="BF103" s="395"/>
      <c r="BG103" s="398"/>
      <c r="BH103" s="395"/>
      <c r="BI103" s="399"/>
      <c r="BJ103" s="399"/>
      <c r="BK103" s="399"/>
      <c r="BL103" s="399"/>
    </row>
    <row r="104" spans="5:64">
      <c r="E104" s="395"/>
      <c r="AB104" s="395"/>
      <c r="AF104" s="397"/>
      <c r="AH104" s="397"/>
      <c r="AI104" s="396"/>
      <c r="AK104" s="396"/>
      <c r="AL104" s="396"/>
      <c r="AM104" s="396"/>
      <c r="AO104" s="396"/>
      <c r="AP104" s="396"/>
      <c r="AR104" s="396"/>
      <c r="AT104" s="396"/>
      <c r="AV104" s="396"/>
      <c r="AW104" s="397"/>
      <c r="AX104" s="395"/>
      <c r="AZ104" s="395"/>
      <c r="BA104" s="395"/>
      <c r="BB104" s="395"/>
      <c r="BC104" s="395"/>
      <c r="BD104" s="395"/>
      <c r="BE104" s="395"/>
      <c r="BF104" s="395"/>
      <c r="BG104" s="398"/>
      <c r="BH104" s="395"/>
      <c r="BI104" s="399"/>
      <c r="BJ104" s="399"/>
      <c r="BK104" s="399"/>
      <c r="BL104" s="399"/>
    </row>
    <row r="105" spans="5:64">
      <c r="E105" s="395"/>
      <c r="AB105" s="395"/>
      <c r="AF105" s="397"/>
      <c r="AH105" s="397"/>
      <c r="AI105" s="396"/>
      <c r="AK105" s="396"/>
      <c r="AL105" s="396"/>
      <c r="AM105" s="396"/>
      <c r="AO105" s="396"/>
      <c r="AP105" s="396"/>
      <c r="AR105" s="396"/>
      <c r="AT105" s="396"/>
      <c r="AV105" s="396"/>
      <c r="AW105" s="397"/>
      <c r="AX105" s="395"/>
      <c r="AZ105" s="395"/>
      <c r="BA105" s="395"/>
      <c r="BB105" s="395"/>
      <c r="BC105" s="395"/>
      <c r="BD105" s="395"/>
      <c r="BE105" s="395"/>
      <c r="BF105" s="395"/>
      <c r="BG105" s="398"/>
      <c r="BH105" s="395"/>
      <c r="BI105" s="399"/>
      <c r="BJ105" s="399"/>
      <c r="BK105" s="399"/>
      <c r="BL105" s="399"/>
    </row>
    <row r="106" spans="5:64">
      <c r="E106" s="395"/>
      <c r="AB106" s="395"/>
      <c r="AF106" s="397"/>
      <c r="AH106" s="397"/>
      <c r="AI106" s="396"/>
      <c r="AK106" s="396"/>
      <c r="AL106" s="396"/>
      <c r="AM106" s="396"/>
      <c r="AO106" s="396"/>
      <c r="AP106" s="396"/>
      <c r="AR106" s="396"/>
      <c r="AT106" s="396"/>
      <c r="AV106" s="396"/>
      <c r="AW106" s="397"/>
      <c r="AX106" s="395"/>
      <c r="AZ106" s="395"/>
      <c r="BA106" s="395"/>
      <c r="BB106" s="395"/>
      <c r="BC106" s="395"/>
      <c r="BD106" s="395"/>
      <c r="BE106" s="395"/>
      <c r="BF106" s="395"/>
      <c r="BG106" s="398"/>
      <c r="BH106" s="395"/>
      <c r="BI106" s="399"/>
      <c r="BJ106" s="399"/>
      <c r="BK106" s="399"/>
      <c r="BL106" s="399"/>
    </row>
    <row r="107" spans="5:64">
      <c r="E107" s="395"/>
      <c r="AB107" s="395"/>
      <c r="AF107" s="397"/>
      <c r="AH107" s="397"/>
      <c r="AI107" s="396"/>
      <c r="AK107" s="396"/>
      <c r="AL107" s="396"/>
      <c r="AM107" s="396"/>
      <c r="AO107" s="396"/>
      <c r="AP107" s="396"/>
      <c r="AR107" s="396"/>
      <c r="AT107" s="396"/>
      <c r="AV107" s="396"/>
      <c r="AW107" s="397"/>
      <c r="AX107" s="395"/>
      <c r="AZ107" s="395"/>
      <c r="BA107" s="395"/>
      <c r="BB107" s="395"/>
      <c r="BC107" s="395"/>
      <c r="BD107" s="395"/>
      <c r="BE107" s="395"/>
      <c r="BF107" s="395"/>
      <c r="BG107" s="398"/>
      <c r="BH107" s="395"/>
      <c r="BI107" s="399"/>
      <c r="BJ107" s="399"/>
      <c r="BK107" s="399"/>
      <c r="BL107" s="399"/>
    </row>
    <row r="108" spans="5:64">
      <c r="E108" s="395"/>
      <c r="AB108" s="395"/>
      <c r="AF108" s="397"/>
      <c r="AH108" s="397"/>
      <c r="AI108" s="396"/>
      <c r="AK108" s="396"/>
      <c r="AL108" s="396"/>
      <c r="AM108" s="396"/>
      <c r="AO108" s="396"/>
      <c r="AP108" s="396"/>
      <c r="AR108" s="396"/>
      <c r="AT108" s="396"/>
      <c r="AV108" s="396"/>
      <c r="AW108" s="397"/>
      <c r="AX108" s="395"/>
      <c r="AZ108" s="395"/>
      <c r="BA108" s="395"/>
      <c r="BB108" s="395"/>
      <c r="BC108" s="395"/>
      <c r="BD108" s="395"/>
      <c r="BE108" s="395"/>
      <c r="BF108" s="395"/>
      <c r="BG108" s="398"/>
      <c r="BH108" s="395"/>
      <c r="BI108" s="399"/>
      <c r="BJ108" s="399"/>
      <c r="BK108" s="399"/>
      <c r="BL108" s="399"/>
    </row>
    <row r="109" spans="5:64">
      <c r="E109" s="395"/>
      <c r="AB109" s="395"/>
      <c r="AF109" s="397"/>
      <c r="AH109" s="397"/>
      <c r="AI109" s="396"/>
      <c r="AK109" s="396"/>
      <c r="AL109" s="396"/>
      <c r="AM109" s="396"/>
      <c r="AO109" s="396"/>
      <c r="AP109" s="396"/>
      <c r="AR109" s="396"/>
      <c r="AT109" s="396"/>
      <c r="AV109" s="396"/>
      <c r="AW109" s="397"/>
      <c r="AX109" s="395"/>
      <c r="AZ109" s="395"/>
      <c r="BA109" s="395"/>
      <c r="BB109" s="395"/>
      <c r="BC109" s="395"/>
      <c r="BD109" s="395"/>
      <c r="BE109" s="395"/>
      <c r="BF109" s="395"/>
      <c r="BG109" s="398"/>
      <c r="BH109" s="395"/>
      <c r="BI109" s="399"/>
      <c r="BJ109" s="399"/>
      <c r="BK109" s="399"/>
      <c r="BL109" s="399"/>
    </row>
    <row r="110" spans="5:64">
      <c r="E110" s="395"/>
      <c r="AB110" s="395"/>
      <c r="AF110" s="397"/>
      <c r="AH110" s="397"/>
      <c r="AI110" s="396"/>
      <c r="AK110" s="396"/>
      <c r="AL110" s="396"/>
      <c r="AM110" s="396"/>
      <c r="AO110" s="396"/>
      <c r="AP110" s="396"/>
      <c r="AR110" s="396"/>
      <c r="AT110" s="396"/>
      <c r="AV110" s="396"/>
      <c r="AW110" s="397"/>
      <c r="AX110" s="395"/>
      <c r="AZ110" s="395"/>
      <c r="BA110" s="395"/>
      <c r="BB110" s="395"/>
      <c r="BC110" s="395"/>
      <c r="BD110" s="395"/>
      <c r="BE110" s="395"/>
      <c r="BF110" s="395"/>
      <c r="BG110" s="398"/>
      <c r="BH110" s="395"/>
      <c r="BI110" s="399"/>
      <c r="BJ110" s="399"/>
      <c r="BK110" s="399"/>
      <c r="BL110" s="399"/>
    </row>
    <row r="111" spans="5:64">
      <c r="E111" s="395"/>
      <c r="AB111" s="395"/>
      <c r="AF111" s="397"/>
      <c r="AH111" s="397"/>
      <c r="AI111" s="396"/>
      <c r="AK111" s="396"/>
      <c r="AL111" s="396"/>
      <c r="AM111" s="396"/>
      <c r="AO111" s="396"/>
      <c r="AP111" s="396"/>
      <c r="AR111" s="396"/>
      <c r="AT111" s="396"/>
      <c r="AV111" s="396"/>
      <c r="AW111" s="397"/>
      <c r="AX111" s="395"/>
      <c r="AZ111" s="395"/>
      <c r="BA111" s="395"/>
      <c r="BB111" s="395"/>
      <c r="BC111" s="395"/>
      <c r="BD111" s="395"/>
      <c r="BE111" s="395"/>
      <c r="BF111" s="395"/>
      <c r="BG111" s="398"/>
      <c r="BH111" s="395"/>
      <c r="BI111" s="399"/>
      <c r="BJ111" s="399"/>
      <c r="BK111" s="399"/>
      <c r="BL111" s="399"/>
    </row>
    <row r="112" spans="5:64">
      <c r="E112" s="395"/>
      <c r="AB112" s="395"/>
      <c r="AF112" s="397"/>
      <c r="AH112" s="397"/>
      <c r="AI112" s="396"/>
      <c r="AK112" s="396"/>
      <c r="AL112" s="396"/>
      <c r="AM112" s="396"/>
      <c r="AO112" s="396"/>
      <c r="AP112" s="396"/>
      <c r="AR112" s="396"/>
      <c r="AT112" s="396"/>
      <c r="AV112" s="396"/>
      <c r="AW112" s="397"/>
      <c r="AX112" s="395"/>
      <c r="AZ112" s="395"/>
      <c r="BA112" s="395"/>
      <c r="BB112" s="395"/>
      <c r="BC112" s="395"/>
      <c r="BD112" s="395"/>
      <c r="BE112" s="395"/>
      <c r="BF112" s="395"/>
      <c r="BG112" s="398"/>
      <c r="BH112" s="395"/>
      <c r="BI112" s="399"/>
      <c r="BJ112" s="399"/>
      <c r="BK112" s="399"/>
      <c r="BL112" s="399"/>
    </row>
    <row r="113" spans="5:64">
      <c r="E113" s="395"/>
      <c r="AB113" s="395"/>
      <c r="AF113" s="397"/>
      <c r="AH113" s="397"/>
      <c r="AI113" s="396"/>
      <c r="AK113" s="396"/>
      <c r="AL113" s="396"/>
      <c r="AM113" s="396"/>
      <c r="AO113" s="396"/>
      <c r="AP113" s="396"/>
      <c r="AR113" s="396"/>
      <c r="AT113" s="396"/>
      <c r="AV113" s="396"/>
      <c r="AW113" s="397"/>
      <c r="AX113" s="395"/>
      <c r="AZ113" s="395"/>
      <c r="BA113" s="395"/>
      <c r="BB113" s="395"/>
      <c r="BC113" s="395"/>
      <c r="BD113" s="395"/>
      <c r="BE113" s="395"/>
      <c r="BF113" s="395"/>
      <c r="BG113" s="398"/>
      <c r="BH113" s="395"/>
      <c r="BI113" s="399"/>
      <c r="BJ113" s="399"/>
      <c r="BK113" s="399"/>
      <c r="BL113" s="399"/>
    </row>
    <row r="114" spans="5:64">
      <c r="E114" s="395"/>
      <c r="AB114" s="395"/>
      <c r="AF114" s="397"/>
      <c r="AH114" s="397"/>
      <c r="AI114" s="396"/>
      <c r="AK114" s="396"/>
      <c r="AL114" s="396"/>
      <c r="AM114" s="396"/>
      <c r="AO114" s="396"/>
      <c r="AP114" s="396"/>
      <c r="AR114" s="396"/>
      <c r="AT114" s="396"/>
      <c r="AV114" s="396"/>
      <c r="AW114" s="397"/>
      <c r="AX114" s="395"/>
      <c r="AZ114" s="395"/>
      <c r="BA114" s="395"/>
      <c r="BB114" s="395"/>
      <c r="BC114" s="395"/>
      <c r="BD114" s="395"/>
      <c r="BE114" s="395"/>
      <c r="BF114" s="395"/>
      <c r="BG114" s="398"/>
      <c r="BH114" s="395"/>
      <c r="BI114" s="399"/>
      <c r="BJ114" s="399"/>
      <c r="BK114" s="399"/>
      <c r="BL114" s="399"/>
    </row>
    <row r="115" spans="5:64">
      <c r="E115" s="395"/>
      <c r="AB115" s="395"/>
      <c r="AF115" s="397"/>
      <c r="AH115" s="397"/>
      <c r="AI115" s="396"/>
      <c r="AK115" s="396"/>
      <c r="AL115" s="396"/>
      <c r="AM115" s="396"/>
      <c r="AO115" s="396"/>
      <c r="AP115" s="396"/>
      <c r="AR115" s="396"/>
      <c r="AT115" s="396"/>
      <c r="AV115" s="396"/>
      <c r="AW115" s="397"/>
      <c r="AX115" s="395"/>
      <c r="AZ115" s="395"/>
      <c r="BA115" s="395"/>
      <c r="BB115" s="395"/>
      <c r="BC115" s="395"/>
      <c r="BD115" s="395"/>
      <c r="BE115" s="395"/>
      <c r="BF115" s="395"/>
      <c r="BG115" s="398"/>
      <c r="BH115" s="395"/>
      <c r="BI115" s="399"/>
      <c r="BJ115" s="399"/>
      <c r="BK115" s="399"/>
      <c r="BL115" s="399"/>
    </row>
    <row r="116" spans="5:64">
      <c r="E116" s="395"/>
      <c r="AB116" s="395"/>
      <c r="AF116" s="397"/>
      <c r="AH116" s="397"/>
      <c r="AI116" s="396"/>
      <c r="AK116" s="396"/>
      <c r="AL116" s="396"/>
      <c r="AM116" s="396"/>
      <c r="AO116" s="396"/>
      <c r="AP116" s="396"/>
      <c r="AR116" s="396"/>
      <c r="AT116" s="396"/>
      <c r="AV116" s="396"/>
      <c r="AW116" s="397"/>
      <c r="AX116" s="395"/>
      <c r="AZ116" s="395"/>
      <c r="BA116" s="395"/>
      <c r="BB116" s="395"/>
      <c r="BC116" s="395"/>
      <c r="BD116" s="395"/>
      <c r="BE116" s="395"/>
      <c r="BF116" s="395"/>
      <c r="BG116" s="398"/>
      <c r="BH116" s="395"/>
      <c r="BI116" s="399"/>
      <c r="BJ116" s="399"/>
      <c r="BK116" s="399"/>
      <c r="BL116" s="399"/>
    </row>
    <row r="117" spans="5:64">
      <c r="E117" s="395"/>
      <c r="AB117" s="395"/>
      <c r="AF117" s="397"/>
      <c r="AH117" s="397"/>
      <c r="AI117" s="396"/>
      <c r="AK117" s="396"/>
      <c r="AL117" s="396"/>
      <c r="AM117" s="396"/>
      <c r="AO117" s="396"/>
      <c r="AP117" s="396"/>
      <c r="AR117" s="396"/>
      <c r="AT117" s="396"/>
      <c r="AV117" s="396"/>
      <c r="AW117" s="397"/>
      <c r="AX117" s="395"/>
      <c r="AZ117" s="395"/>
      <c r="BA117" s="395"/>
      <c r="BB117" s="395"/>
      <c r="BC117" s="395"/>
      <c r="BD117" s="395"/>
      <c r="BE117" s="395"/>
      <c r="BF117" s="395"/>
      <c r="BG117" s="398"/>
      <c r="BH117" s="395"/>
      <c r="BI117" s="399"/>
      <c r="BJ117" s="399"/>
      <c r="BK117" s="399"/>
      <c r="BL117" s="399"/>
    </row>
    <row r="118" spans="5:64">
      <c r="E118" s="395"/>
      <c r="AB118" s="395"/>
      <c r="AF118" s="397"/>
      <c r="AH118" s="397"/>
      <c r="AI118" s="396"/>
      <c r="AK118" s="396"/>
      <c r="AL118" s="396"/>
      <c r="AM118" s="396"/>
      <c r="AO118" s="396"/>
      <c r="AP118" s="396"/>
      <c r="AR118" s="396"/>
      <c r="AT118" s="396"/>
      <c r="AV118" s="396"/>
      <c r="AW118" s="397"/>
      <c r="AX118" s="395"/>
      <c r="AZ118" s="395"/>
      <c r="BA118" s="395"/>
      <c r="BB118" s="395"/>
      <c r="BC118" s="395"/>
      <c r="BD118" s="395"/>
      <c r="BE118" s="395"/>
      <c r="BF118" s="395"/>
      <c r="BG118" s="398"/>
      <c r="BH118" s="395"/>
      <c r="BI118" s="399"/>
      <c r="BJ118" s="399"/>
      <c r="BK118" s="399"/>
      <c r="BL118" s="399"/>
    </row>
    <row r="119" spans="5:64">
      <c r="E119" s="395"/>
      <c r="AB119" s="395"/>
      <c r="AF119" s="397"/>
      <c r="AH119" s="397"/>
      <c r="AI119" s="396"/>
      <c r="AK119" s="396"/>
      <c r="AL119" s="396"/>
      <c r="AM119" s="396"/>
      <c r="AO119" s="396"/>
      <c r="AP119" s="396"/>
      <c r="AR119" s="396"/>
      <c r="AT119" s="396"/>
      <c r="AV119" s="396"/>
      <c r="AW119" s="397"/>
      <c r="AX119" s="395"/>
      <c r="AZ119" s="395"/>
      <c r="BA119" s="395"/>
      <c r="BB119" s="395"/>
      <c r="BC119" s="395"/>
      <c r="BD119" s="395"/>
      <c r="BE119" s="395"/>
      <c r="BF119" s="395"/>
      <c r="BG119" s="398"/>
      <c r="BH119" s="395"/>
      <c r="BI119" s="399"/>
      <c r="BJ119" s="399"/>
      <c r="BK119" s="399"/>
      <c r="BL119" s="399"/>
    </row>
    <row r="120" spans="5:64">
      <c r="E120" s="395"/>
      <c r="AB120" s="395"/>
      <c r="AF120" s="397"/>
      <c r="AH120" s="397"/>
      <c r="AI120" s="396"/>
      <c r="AK120" s="396"/>
      <c r="AL120" s="396"/>
      <c r="AM120" s="396"/>
      <c r="AO120" s="396"/>
      <c r="AP120" s="396"/>
      <c r="AR120" s="396"/>
      <c r="AT120" s="396"/>
      <c r="AV120" s="396"/>
      <c r="AW120" s="397"/>
      <c r="AX120" s="395"/>
      <c r="AZ120" s="395"/>
      <c r="BA120" s="395"/>
      <c r="BB120" s="395"/>
      <c r="BC120" s="395"/>
      <c r="BD120" s="395"/>
      <c r="BE120" s="395"/>
      <c r="BF120" s="395"/>
      <c r="BG120" s="398"/>
      <c r="BH120" s="395"/>
      <c r="BI120" s="399"/>
      <c r="BJ120" s="399"/>
      <c r="BK120" s="399"/>
      <c r="BL120" s="399"/>
    </row>
    <row r="121" spans="5:64">
      <c r="E121" s="395"/>
      <c r="AB121" s="395"/>
      <c r="AF121" s="397"/>
      <c r="AH121" s="397"/>
      <c r="AI121" s="396"/>
      <c r="AK121" s="396"/>
      <c r="AL121" s="396"/>
      <c r="AM121" s="396"/>
      <c r="AO121" s="396"/>
      <c r="AP121" s="396"/>
      <c r="AR121" s="396"/>
      <c r="AT121" s="396"/>
      <c r="AV121" s="396"/>
      <c r="AW121" s="397"/>
      <c r="AX121" s="395"/>
      <c r="AZ121" s="395"/>
      <c r="BA121" s="395"/>
      <c r="BB121" s="395"/>
      <c r="BC121" s="395"/>
      <c r="BD121" s="395"/>
      <c r="BE121" s="395"/>
      <c r="BF121" s="395"/>
      <c r="BG121" s="398"/>
      <c r="BH121" s="395"/>
      <c r="BI121" s="399"/>
      <c r="BJ121" s="399"/>
      <c r="BK121" s="399"/>
      <c r="BL121" s="399"/>
    </row>
    <row r="122" spans="5:64">
      <c r="E122" s="395"/>
      <c r="AB122" s="395"/>
      <c r="AF122" s="397"/>
      <c r="AH122" s="397"/>
      <c r="AI122" s="396"/>
      <c r="AK122" s="396"/>
      <c r="AL122" s="396"/>
      <c r="AM122" s="396"/>
      <c r="AO122" s="396"/>
      <c r="AP122" s="396"/>
      <c r="AR122" s="396"/>
      <c r="AT122" s="396"/>
      <c r="AV122" s="396"/>
      <c r="AW122" s="397"/>
      <c r="AX122" s="395"/>
      <c r="AZ122" s="395"/>
      <c r="BA122" s="395"/>
      <c r="BB122" s="395"/>
      <c r="BC122" s="395"/>
      <c r="BD122" s="395"/>
      <c r="BE122" s="395"/>
      <c r="BF122" s="395"/>
      <c r="BG122" s="398"/>
      <c r="BH122" s="395"/>
      <c r="BI122" s="399"/>
      <c r="BJ122" s="399"/>
      <c r="BK122" s="399"/>
      <c r="BL122" s="399"/>
    </row>
    <row r="123" spans="5:64">
      <c r="E123" s="395"/>
      <c r="AB123" s="395"/>
      <c r="AF123" s="397"/>
      <c r="AH123" s="397"/>
      <c r="AI123" s="396"/>
      <c r="AK123" s="396"/>
      <c r="AL123" s="396"/>
      <c r="AM123" s="396"/>
      <c r="AO123" s="396"/>
      <c r="AP123" s="396"/>
      <c r="AR123" s="396"/>
      <c r="AT123" s="396"/>
      <c r="AV123" s="396"/>
      <c r="AW123" s="397"/>
      <c r="AX123" s="395"/>
      <c r="AZ123" s="395"/>
      <c r="BA123" s="395"/>
      <c r="BB123" s="395"/>
      <c r="BC123" s="395"/>
      <c r="BD123" s="395"/>
      <c r="BE123" s="395"/>
      <c r="BF123" s="395"/>
      <c r="BG123" s="398"/>
      <c r="BH123" s="395"/>
      <c r="BI123" s="399"/>
      <c r="BJ123" s="399"/>
      <c r="BK123" s="399"/>
      <c r="BL123" s="399"/>
    </row>
    <row r="124" spans="5:64">
      <c r="E124" s="395"/>
      <c r="AB124" s="395"/>
      <c r="AF124" s="397"/>
      <c r="AH124" s="397"/>
      <c r="AI124" s="396"/>
      <c r="AK124" s="396"/>
      <c r="AL124" s="396"/>
      <c r="AM124" s="396"/>
      <c r="AO124" s="396"/>
      <c r="AP124" s="396"/>
      <c r="AR124" s="396"/>
      <c r="AT124" s="396"/>
      <c r="AV124" s="396"/>
      <c r="AW124" s="397"/>
      <c r="AX124" s="395"/>
      <c r="AZ124" s="395"/>
      <c r="BA124" s="395"/>
      <c r="BB124" s="395"/>
      <c r="BC124" s="395"/>
      <c r="BD124" s="395"/>
      <c r="BE124" s="395"/>
      <c r="BF124" s="395"/>
      <c r="BG124" s="398"/>
      <c r="BH124" s="395"/>
      <c r="BI124" s="399"/>
      <c r="BJ124" s="399"/>
      <c r="BK124" s="399"/>
      <c r="BL124" s="399"/>
    </row>
    <row r="125" spans="5:64">
      <c r="E125" s="395"/>
      <c r="AB125" s="395"/>
      <c r="AF125" s="397"/>
      <c r="AH125" s="397"/>
      <c r="AI125" s="396"/>
      <c r="AK125" s="396"/>
      <c r="AL125" s="396"/>
      <c r="AM125" s="396"/>
      <c r="AO125" s="396"/>
      <c r="AP125" s="396"/>
      <c r="AR125" s="396"/>
      <c r="AT125" s="396"/>
      <c r="AV125" s="396"/>
      <c r="AW125" s="397"/>
      <c r="AX125" s="395"/>
      <c r="AZ125" s="395"/>
      <c r="BA125" s="395"/>
      <c r="BB125" s="395"/>
      <c r="BC125" s="395"/>
      <c r="BD125" s="395"/>
      <c r="BE125" s="395"/>
      <c r="BF125" s="395"/>
      <c r="BG125" s="398"/>
      <c r="BH125" s="395"/>
      <c r="BI125" s="399"/>
      <c r="BJ125" s="399"/>
      <c r="BK125" s="399"/>
      <c r="BL125" s="399"/>
    </row>
    <row r="126" spans="5:64">
      <c r="E126" s="395"/>
      <c r="AB126" s="395"/>
      <c r="AF126" s="397"/>
      <c r="AH126" s="397"/>
      <c r="AI126" s="396"/>
      <c r="AK126" s="396"/>
      <c r="AL126" s="396"/>
      <c r="AM126" s="396"/>
      <c r="AO126" s="396"/>
      <c r="AP126" s="396"/>
      <c r="AR126" s="396"/>
      <c r="AT126" s="396"/>
      <c r="AV126" s="396"/>
      <c r="AW126" s="397"/>
      <c r="AX126" s="395"/>
      <c r="AZ126" s="395"/>
      <c r="BA126" s="395"/>
      <c r="BB126" s="395"/>
      <c r="BC126" s="395"/>
      <c r="BD126" s="395"/>
      <c r="BE126" s="395"/>
      <c r="BF126" s="395"/>
      <c r="BG126" s="398"/>
      <c r="BH126" s="395"/>
      <c r="BI126" s="399"/>
      <c r="BJ126" s="399"/>
      <c r="BK126" s="399"/>
      <c r="BL126" s="399"/>
    </row>
    <row r="127" spans="5:64">
      <c r="E127" s="395"/>
      <c r="AB127" s="395"/>
      <c r="AF127" s="397"/>
      <c r="AH127" s="397"/>
      <c r="AI127" s="396"/>
      <c r="AK127" s="396"/>
      <c r="AL127" s="396"/>
      <c r="AM127" s="396"/>
      <c r="AO127" s="396"/>
      <c r="AP127" s="396"/>
      <c r="AR127" s="396"/>
      <c r="AT127" s="396"/>
      <c r="AV127" s="396"/>
      <c r="AW127" s="397"/>
      <c r="AX127" s="395"/>
      <c r="AZ127" s="395"/>
      <c r="BA127" s="395"/>
      <c r="BB127" s="395"/>
      <c r="BC127" s="395"/>
      <c r="BD127" s="395"/>
      <c r="BE127" s="395"/>
      <c r="BF127" s="395"/>
      <c r="BG127" s="398"/>
      <c r="BH127" s="395"/>
      <c r="BI127" s="399"/>
      <c r="BJ127" s="399"/>
      <c r="BK127" s="399"/>
      <c r="BL127" s="399"/>
    </row>
    <row r="128" spans="5:64">
      <c r="E128" s="395"/>
      <c r="AB128" s="395"/>
      <c r="AF128" s="397"/>
      <c r="AH128" s="397"/>
      <c r="AI128" s="396"/>
      <c r="AK128" s="396"/>
      <c r="AL128" s="396"/>
      <c r="AM128" s="396"/>
      <c r="AO128" s="396"/>
      <c r="AP128" s="396"/>
      <c r="AR128" s="396"/>
      <c r="AT128" s="396"/>
      <c r="AV128" s="396"/>
      <c r="AW128" s="397"/>
      <c r="AX128" s="395"/>
      <c r="AZ128" s="395"/>
      <c r="BA128" s="395"/>
      <c r="BB128" s="395"/>
      <c r="BC128" s="395"/>
      <c r="BD128" s="395"/>
      <c r="BE128" s="395"/>
      <c r="BF128" s="395"/>
      <c r="BG128" s="398"/>
      <c r="BH128" s="395"/>
      <c r="BI128" s="399"/>
      <c r="BJ128" s="399"/>
      <c r="BK128" s="399"/>
      <c r="BL128" s="399"/>
    </row>
    <row r="129" spans="5:64">
      <c r="E129" s="395"/>
      <c r="AB129" s="395"/>
      <c r="AF129" s="397"/>
      <c r="AH129" s="397"/>
      <c r="AI129" s="396"/>
      <c r="AK129" s="396"/>
      <c r="AL129" s="396"/>
      <c r="AM129" s="396"/>
      <c r="AO129" s="396"/>
      <c r="AP129" s="396"/>
      <c r="AR129" s="396"/>
      <c r="AT129" s="396"/>
      <c r="AV129" s="396"/>
      <c r="AW129" s="397"/>
      <c r="AX129" s="395"/>
      <c r="AZ129" s="395"/>
      <c r="BA129" s="395"/>
      <c r="BB129" s="395"/>
      <c r="BC129" s="395"/>
      <c r="BD129" s="395"/>
      <c r="BE129" s="395"/>
      <c r="BF129" s="395"/>
      <c r="BG129" s="398"/>
      <c r="BH129" s="395"/>
      <c r="BI129" s="399"/>
      <c r="BJ129" s="399"/>
      <c r="BK129" s="399"/>
      <c r="BL129" s="399"/>
    </row>
    <row r="130" spans="5:64">
      <c r="E130" s="395"/>
      <c r="AB130" s="395"/>
      <c r="AF130" s="397"/>
      <c r="AH130" s="397"/>
      <c r="AI130" s="396"/>
      <c r="AK130" s="396"/>
      <c r="AL130" s="396"/>
      <c r="AM130" s="396"/>
      <c r="AO130" s="396"/>
      <c r="AP130" s="396"/>
      <c r="AR130" s="396"/>
      <c r="AT130" s="396"/>
      <c r="AV130" s="396"/>
      <c r="AW130" s="397"/>
      <c r="AX130" s="395"/>
      <c r="AZ130" s="395"/>
      <c r="BA130" s="395"/>
      <c r="BB130" s="395"/>
      <c r="BC130" s="395"/>
      <c r="BD130" s="395"/>
      <c r="BE130" s="395"/>
      <c r="BF130" s="395"/>
      <c r="BG130" s="398"/>
      <c r="BH130" s="395"/>
      <c r="BI130" s="399"/>
      <c r="BJ130" s="399"/>
      <c r="BK130" s="399"/>
      <c r="BL130" s="399"/>
    </row>
    <row r="131" spans="5:64">
      <c r="E131" s="395"/>
      <c r="AB131" s="395"/>
      <c r="AF131" s="397"/>
      <c r="AH131" s="397"/>
      <c r="AI131" s="396"/>
      <c r="AK131" s="396"/>
      <c r="AL131" s="396"/>
      <c r="AM131" s="396"/>
      <c r="AO131" s="396"/>
      <c r="AP131" s="396"/>
      <c r="AR131" s="396"/>
      <c r="AT131" s="396"/>
      <c r="AV131" s="396"/>
      <c r="AW131" s="397"/>
      <c r="AX131" s="395"/>
      <c r="AZ131" s="395"/>
      <c r="BA131" s="395"/>
      <c r="BB131" s="395"/>
      <c r="BC131" s="395"/>
      <c r="BD131" s="395"/>
      <c r="BE131" s="395"/>
      <c r="BF131" s="395"/>
      <c r="BG131" s="398"/>
      <c r="BH131" s="395"/>
      <c r="BI131" s="399"/>
      <c r="BJ131" s="399"/>
      <c r="BK131" s="399"/>
      <c r="BL131" s="399"/>
    </row>
    <row r="132" spans="5:64">
      <c r="E132" s="395"/>
      <c r="AB132" s="395"/>
      <c r="AF132" s="397"/>
      <c r="AH132" s="397"/>
      <c r="AI132" s="396"/>
      <c r="AK132" s="396"/>
      <c r="AL132" s="396"/>
      <c r="AM132" s="396"/>
      <c r="AO132" s="396"/>
      <c r="AP132" s="396"/>
      <c r="AR132" s="396"/>
      <c r="AT132" s="396"/>
      <c r="AV132" s="396"/>
      <c r="AW132" s="397"/>
      <c r="AX132" s="395"/>
      <c r="AZ132" s="395"/>
      <c r="BA132" s="395"/>
      <c r="BB132" s="395"/>
      <c r="BC132" s="395"/>
      <c r="BD132" s="395"/>
      <c r="BE132" s="395"/>
      <c r="BF132" s="395"/>
      <c r="BG132" s="398"/>
      <c r="BH132" s="395"/>
      <c r="BI132" s="399"/>
      <c r="BJ132" s="399"/>
      <c r="BK132" s="399"/>
      <c r="BL132" s="399"/>
    </row>
    <row r="133" spans="5:64">
      <c r="E133" s="395"/>
      <c r="AB133" s="395"/>
      <c r="AF133" s="397"/>
      <c r="AH133" s="397"/>
      <c r="AI133" s="396"/>
      <c r="AK133" s="396"/>
      <c r="AL133" s="396"/>
      <c r="AM133" s="396"/>
      <c r="AO133" s="396"/>
      <c r="AP133" s="396"/>
      <c r="AR133" s="396"/>
      <c r="AT133" s="396"/>
      <c r="AV133" s="396"/>
      <c r="AW133" s="397"/>
      <c r="AX133" s="395"/>
      <c r="AZ133" s="395"/>
      <c r="BA133" s="395"/>
      <c r="BB133" s="395"/>
      <c r="BC133" s="395"/>
      <c r="BD133" s="395"/>
      <c r="BE133" s="395"/>
      <c r="BF133" s="395"/>
      <c r="BG133" s="398"/>
      <c r="BH133" s="395"/>
      <c r="BI133" s="399"/>
      <c r="BJ133" s="399"/>
      <c r="BK133" s="399"/>
      <c r="BL133" s="399"/>
    </row>
    <row r="134" spans="5:64">
      <c r="E134" s="395"/>
      <c r="AB134" s="395"/>
      <c r="AF134" s="397"/>
      <c r="AH134" s="397"/>
      <c r="AI134" s="396"/>
      <c r="AK134" s="396"/>
      <c r="AL134" s="396"/>
      <c r="AM134" s="396"/>
      <c r="AO134" s="396"/>
      <c r="AP134" s="396"/>
      <c r="AR134" s="396"/>
      <c r="AT134" s="396"/>
      <c r="AV134" s="396"/>
      <c r="AW134" s="397"/>
      <c r="AX134" s="395"/>
      <c r="AZ134" s="395"/>
      <c r="BA134" s="395"/>
      <c r="BB134" s="395"/>
      <c r="BC134" s="395"/>
      <c r="BD134" s="395"/>
      <c r="BE134" s="395"/>
      <c r="BF134" s="395"/>
      <c r="BG134" s="398"/>
      <c r="BH134" s="395"/>
      <c r="BI134" s="399"/>
      <c r="BJ134" s="399"/>
      <c r="BK134" s="399"/>
      <c r="BL134" s="399"/>
    </row>
    <row r="135" spans="5:64">
      <c r="E135" s="395"/>
      <c r="AB135" s="395"/>
      <c r="AF135" s="397"/>
      <c r="AH135" s="397"/>
      <c r="AI135" s="396"/>
      <c r="AK135" s="396"/>
      <c r="AL135" s="396"/>
      <c r="AM135" s="396"/>
      <c r="AO135" s="396"/>
      <c r="AP135" s="396"/>
      <c r="AR135" s="396"/>
      <c r="AT135" s="396"/>
      <c r="AV135" s="396"/>
      <c r="AW135" s="397"/>
      <c r="AX135" s="395"/>
      <c r="AZ135" s="395"/>
      <c r="BA135" s="395"/>
      <c r="BB135" s="395"/>
      <c r="BC135" s="395"/>
      <c r="BD135" s="395"/>
      <c r="BE135" s="395"/>
      <c r="BF135" s="395"/>
      <c r="BG135" s="398"/>
      <c r="BH135" s="395"/>
      <c r="BI135" s="399"/>
      <c r="BJ135" s="399"/>
      <c r="BK135" s="399"/>
      <c r="BL135" s="399"/>
    </row>
    <row r="136" spans="5:64">
      <c r="E136" s="395"/>
      <c r="AB136" s="395"/>
      <c r="AF136" s="397"/>
      <c r="AH136" s="397"/>
      <c r="AI136" s="396"/>
      <c r="AK136" s="396"/>
      <c r="AL136" s="396"/>
      <c r="AM136" s="396"/>
      <c r="AO136" s="396"/>
      <c r="AP136" s="396"/>
      <c r="AR136" s="396"/>
      <c r="AT136" s="396"/>
      <c r="AV136" s="396"/>
      <c r="AW136" s="397"/>
      <c r="AX136" s="395"/>
      <c r="AZ136" s="395"/>
      <c r="BA136" s="395"/>
      <c r="BB136" s="395"/>
      <c r="BC136" s="395"/>
      <c r="BD136" s="395"/>
      <c r="BE136" s="395"/>
      <c r="BF136" s="395"/>
      <c r="BG136" s="398"/>
      <c r="BH136" s="395"/>
      <c r="BI136" s="399"/>
      <c r="BJ136" s="399"/>
      <c r="BK136" s="399"/>
      <c r="BL136" s="399"/>
    </row>
    <row r="137" spans="5:64">
      <c r="E137" s="395"/>
      <c r="AB137" s="395"/>
      <c r="AF137" s="397"/>
      <c r="AH137" s="397"/>
      <c r="AI137" s="396"/>
      <c r="AK137" s="396"/>
      <c r="AL137" s="396"/>
      <c r="AM137" s="396"/>
      <c r="AO137" s="396"/>
      <c r="AP137" s="396"/>
      <c r="AR137" s="396"/>
      <c r="AT137" s="396"/>
      <c r="AV137" s="396"/>
      <c r="AW137" s="397"/>
      <c r="AX137" s="395"/>
      <c r="AZ137" s="395"/>
      <c r="BA137" s="395"/>
      <c r="BB137" s="395"/>
      <c r="BC137" s="395"/>
      <c r="BD137" s="395"/>
      <c r="BE137" s="395"/>
      <c r="BF137" s="395"/>
      <c r="BG137" s="398"/>
      <c r="BH137" s="395"/>
      <c r="BI137" s="399"/>
      <c r="BJ137" s="399"/>
      <c r="BK137" s="399"/>
      <c r="BL137" s="399"/>
    </row>
    <row r="138" spans="5:64">
      <c r="E138" s="395"/>
      <c r="AB138" s="395"/>
      <c r="AF138" s="397"/>
      <c r="AH138" s="397"/>
      <c r="AI138" s="396"/>
      <c r="AK138" s="396"/>
      <c r="AL138" s="396"/>
      <c r="AM138" s="396"/>
      <c r="AO138" s="396"/>
      <c r="AP138" s="396"/>
      <c r="AR138" s="396"/>
      <c r="AT138" s="396"/>
      <c r="AV138" s="396"/>
      <c r="AW138" s="397"/>
      <c r="AX138" s="395"/>
      <c r="AZ138" s="395"/>
      <c r="BA138" s="395"/>
      <c r="BB138" s="395"/>
      <c r="BC138" s="395"/>
      <c r="BD138" s="395"/>
      <c r="BE138" s="395"/>
      <c r="BF138" s="395"/>
      <c r="BG138" s="398"/>
      <c r="BH138" s="395"/>
      <c r="BI138" s="399"/>
      <c r="BJ138" s="399"/>
      <c r="BK138" s="399"/>
      <c r="BL138" s="399"/>
    </row>
    <row r="139" spans="5:64">
      <c r="E139" s="395"/>
      <c r="AB139" s="395"/>
      <c r="AF139" s="397"/>
      <c r="AH139" s="397"/>
      <c r="AI139" s="396"/>
      <c r="AK139" s="396"/>
      <c r="AL139" s="396"/>
      <c r="AM139" s="396"/>
      <c r="AO139" s="396"/>
      <c r="AP139" s="396"/>
      <c r="AR139" s="396"/>
      <c r="AT139" s="396"/>
      <c r="AV139" s="396"/>
      <c r="AW139" s="397"/>
      <c r="AX139" s="395"/>
      <c r="AZ139" s="395"/>
      <c r="BA139" s="395"/>
      <c r="BB139" s="395"/>
      <c r="BC139" s="395"/>
      <c r="BD139" s="395"/>
      <c r="BE139" s="395"/>
      <c r="BF139" s="395"/>
      <c r="BG139" s="398"/>
      <c r="BH139" s="395"/>
      <c r="BI139" s="399"/>
      <c r="BJ139" s="399"/>
      <c r="BK139" s="399"/>
      <c r="BL139" s="399"/>
    </row>
    <row r="140" spans="5:64">
      <c r="E140" s="395"/>
      <c r="AB140" s="395"/>
      <c r="AF140" s="397"/>
      <c r="AH140" s="397"/>
      <c r="AI140" s="396"/>
      <c r="AK140" s="396"/>
      <c r="AL140" s="396"/>
      <c r="AM140" s="396"/>
      <c r="AO140" s="396"/>
      <c r="AP140" s="396"/>
      <c r="AR140" s="396"/>
      <c r="AT140" s="396"/>
      <c r="AV140" s="396"/>
      <c r="AW140" s="397"/>
      <c r="AX140" s="395"/>
      <c r="AZ140" s="395"/>
      <c r="BA140" s="395"/>
      <c r="BB140" s="395"/>
      <c r="BC140" s="395"/>
      <c r="BD140" s="395"/>
      <c r="BE140" s="395"/>
      <c r="BF140" s="395"/>
      <c r="BG140" s="398"/>
      <c r="BH140" s="395"/>
      <c r="BI140" s="399"/>
      <c r="BJ140" s="399"/>
      <c r="BK140" s="399"/>
      <c r="BL140" s="399"/>
    </row>
    <row r="141" spans="5:64">
      <c r="E141" s="395"/>
      <c r="AB141" s="395"/>
      <c r="AF141" s="397"/>
      <c r="AH141" s="397"/>
      <c r="AI141" s="396"/>
      <c r="AK141" s="396"/>
      <c r="AL141" s="396"/>
      <c r="AM141" s="396"/>
      <c r="AO141" s="396"/>
      <c r="AP141" s="396"/>
      <c r="AR141" s="396"/>
      <c r="AT141" s="396"/>
      <c r="AV141" s="396"/>
      <c r="AW141" s="397"/>
      <c r="AX141" s="395"/>
      <c r="AZ141" s="395"/>
      <c r="BA141" s="395"/>
      <c r="BB141" s="395"/>
      <c r="BC141" s="395"/>
      <c r="BD141" s="395"/>
      <c r="BE141" s="395"/>
      <c r="BF141" s="395"/>
      <c r="BG141" s="398"/>
      <c r="BH141" s="395"/>
      <c r="BI141" s="399"/>
      <c r="BJ141" s="399"/>
      <c r="BK141" s="399"/>
      <c r="BL141" s="399"/>
    </row>
    <row r="142" spans="5:64">
      <c r="E142" s="395"/>
      <c r="AB142" s="395"/>
      <c r="AF142" s="397"/>
      <c r="AH142" s="397"/>
      <c r="AI142" s="396"/>
      <c r="AK142" s="396"/>
      <c r="AL142" s="396"/>
      <c r="AM142" s="396"/>
      <c r="AO142" s="396"/>
      <c r="AP142" s="396"/>
      <c r="AR142" s="396"/>
      <c r="AT142" s="396"/>
      <c r="AV142" s="396"/>
      <c r="AW142" s="397"/>
      <c r="AX142" s="395"/>
      <c r="AZ142" s="395"/>
      <c r="BA142" s="395"/>
      <c r="BB142" s="395"/>
      <c r="BC142" s="395"/>
      <c r="BD142" s="395"/>
      <c r="BE142" s="395"/>
      <c r="BF142" s="395"/>
      <c r="BG142" s="398"/>
      <c r="BH142" s="395"/>
      <c r="BI142" s="399"/>
      <c r="BJ142" s="399"/>
      <c r="BK142" s="399"/>
      <c r="BL142" s="399"/>
    </row>
    <row r="143" spans="5:64">
      <c r="E143" s="395"/>
      <c r="AB143" s="395"/>
      <c r="AF143" s="397"/>
      <c r="AH143" s="397"/>
      <c r="AI143" s="396"/>
      <c r="AK143" s="396"/>
      <c r="AL143" s="396"/>
      <c r="AM143" s="396"/>
      <c r="AO143" s="396"/>
      <c r="AP143" s="396"/>
      <c r="AR143" s="396"/>
      <c r="AT143" s="396"/>
      <c r="AV143" s="396"/>
      <c r="AW143" s="397"/>
      <c r="AX143" s="395"/>
      <c r="AZ143" s="395"/>
      <c r="BA143" s="395"/>
      <c r="BB143" s="395"/>
      <c r="BC143" s="395"/>
      <c r="BD143" s="395"/>
      <c r="BE143" s="395"/>
      <c r="BF143" s="395"/>
      <c r="BG143" s="398"/>
      <c r="BH143" s="395"/>
      <c r="BI143" s="399"/>
      <c r="BJ143" s="399"/>
      <c r="BK143" s="399"/>
      <c r="BL143" s="399"/>
    </row>
    <row r="144" spans="5:64">
      <c r="E144" s="395"/>
      <c r="AB144" s="395"/>
      <c r="AF144" s="397"/>
      <c r="AH144" s="397"/>
      <c r="AI144" s="396"/>
      <c r="AK144" s="396"/>
      <c r="AL144" s="396"/>
      <c r="AM144" s="396"/>
      <c r="AO144" s="396"/>
      <c r="AP144" s="396"/>
      <c r="AR144" s="396"/>
      <c r="AT144" s="396"/>
      <c r="AV144" s="396"/>
      <c r="AW144" s="397"/>
      <c r="AX144" s="395"/>
      <c r="AZ144" s="395"/>
      <c r="BA144" s="395"/>
      <c r="BB144" s="395"/>
      <c r="BC144" s="395"/>
      <c r="BD144" s="395"/>
      <c r="BE144" s="395"/>
      <c r="BF144" s="395"/>
      <c r="BG144" s="398"/>
      <c r="BH144" s="395"/>
      <c r="BI144" s="399"/>
      <c r="BJ144" s="399"/>
      <c r="BK144" s="399"/>
      <c r="BL144" s="399"/>
    </row>
    <row r="145" spans="5:64">
      <c r="E145" s="395"/>
      <c r="AB145" s="395"/>
      <c r="AF145" s="397"/>
      <c r="AH145" s="397"/>
      <c r="AI145" s="396"/>
      <c r="AK145" s="396"/>
      <c r="AL145" s="396"/>
      <c r="AM145" s="396"/>
      <c r="AO145" s="396"/>
      <c r="AP145" s="396"/>
      <c r="AR145" s="396"/>
      <c r="AT145" s="396"/>
      <c r="AV145" s="396"/>
      <c r="AW145" s="397"/>
      <c r="AX145" s="395"/>
      <c r="AZ145" s="395"/>
      <c r="BA145" s="395"/>
      <c r="BB145" s="395"/>
      <c r="BC145" s="395"/>
      <c r="BD145" s="395"/>
      <c r="BE145" s="395"/>
      <c r="BF145" s="395"/>
      <c r="BG145" s="398"/>
      <c r="BH145" s="395"/>
      <c r="BI145" s="399"/>
      <c r="BJ145" s="399"/>
      <c r="BK145" s="399"/>
      <c r="BL145" s="399"/>
    </row>
    <row r="146" spans="5:64">
      <c r="E146" s="395"/>
      <c r="AB146" s="395"/>
      <c r="AF146" s="397"/>
      <c r="AH146" s="397"/>
      <c r="AI146" s="396"/>
      <c r="AK146" s="396"/>
      <c r="AL146" s="396"/>
      <c r="AM146" s="396"/>
      <c r="AO146" s="396"/>
      <c r="AP146" s="396"/>
      <c r="AR146" s="396"/>
      <c r="AT146" s="396"/>
      <c r="AV146" s="396"/>
      <c r="AW146" s="397"/>
      <c r="AX146" s="395"/>
      <c r="AZ146" s="395"/>
      <c r="BA146" s="395"/>
      <c r="BB146" s="395"/>
      <c r="BC146" s="395"/>
      <c r="BD146" s="395"/>
      <c r="BE146" s="395"/>
      <c r="BF146" s="395"/>
      <c r="BG146" s="398"/>
      <c r="BH146" s="395"/>
      <c r="BI146" s="399"/>
      <c r="BJ146" s="399"/>
      <c r="BK146" s="399"/>
      <c r="BL146" s="399"/>
    </row>
    <row r="147" spans="5:64">
      <c r="E147" s="395"/>
      <c r="AB147" s="395"/>
      <c r="AF147" s="397"/>
      <c r="AH147" s="397"/>
      <c r="AI147" s="396"/>
      <c r="AK147" s="396"/>
      <c r="AL147" s="396"/>
      <c r="AM147" s="396"/>
      <c r="AO147" s="396"/>
      <c r="AP147" s="396"/>
      <c r="AR147" s="396"/>
      <c r="AT147" s="396"/>
      <c r="AV147" s="396"/>
      <c r="AW147" s="397"/>
      <c r="AX147" s="395"/>
      <c r="AZ147" s="395"/>
      <c r="BA147" s="395"/>
      <c r="BB147" s="395"/>
      <c r="BC147" s="395"/>
      <c r="BD147" s="395"/>
      <c r="BE147" s="395"/>
      <c r="BF147" s="395"/>
      <c r="BG147" s="398"/>
      <c r="BH147" s="395"/>
      <c r="BI147" s="399"/>
      <c r="BJ147" s="399"/>
      <c r="BK147" s="399"/>
      <c r="BL147" s="399"/>
    </row>
    <row r="148" spans="5:64">
      <c r="E148" s="395"/>
      <c r="AB148" s="395"/>
      <c r="AF148" s="397"/>
      <c r="AH148" s="397"/>
      <c r="AI148" s="396"/>
      <c r="AK148" s="396"/>
      <c r="AL148" s="396"/>
      <c r="AM148" s="396"/>
      <c r="AO148" s="396"/>
      <c r="AP148" s="396"/>
      <c r="AR148" s="396"/>
      <c r="AT148" s="396"/>
      <c r="AV148" s="396"/>
      <c r="AW148" s="397"/>
      <c r="AX148" s="395"/>
      <c r="AZ148" s="395"/>
      <c r="BA148" s="395"/>
      <c r="BB148" s="395"/>
      <c r="BC148" s="395"/>
      <c r="BD148" s="395"/>
      <c r="BE148" s="395"/>
      <c r="BF148" s="395"/>
      <c r="BG148" s="398"/>
      <c r="BH148" s="395"/>
      <c r="BI148" s="399"/>
      <c r="BJ148" s="399"/>
      <c r="BK148" s="399"/>
      <c r="BL148" s="399"/>
    </row>
    <row r="149" spans="5:64">
      <c r="E149" s="395"/>
      <c r="AB149" s="395"/>
      <c r="AF149" s="397"/>
      <c r="AH149" s="397"/>
      <c r="AI149" s="396"/>
      <c r="AK149" s="396"/>
      <c r="AL149" s="396"/>
      <c r="AM149" s="396"/>
      <c r="AO149" s="396"/>
      <c r="AP149" s="396"/>
      <c r="AR149" s="396"/>
      <c r="AT149" s="396"/>
      <c r="AV149" s="396"/>
      <c r="AW149" s="397"/>
      <c r="AX149" s="395"/>
      <c r="AZ149" s="395"/>
      <c r="BA149" s="395"/>
      <c r="BB149" s="395"/>
      <c r="BC149" s="395"/>
      <c r="BD149" s="395"/>
      <c r="BE149" s="395"/>
      <c r="BF149" s="395"/>
      <c r="BG149" s="398"/>
      <c r="BH149" s="395"/>
      <c r="BI149" s="399"/>
      <c r="BJ149" s="399"/>
      <c r="BK149" s="399"/>
      <c r="BL149" s="399"/>
    </row>
    <row r="150" spans="5:64">
      <c r="E150" s="395"/>
      <c r="AB150" s="395"/>
      <c r="AF150" s="397"/>
      <c r="AH150" s="397"/>
      <c r="AI150" s="396"/>
      <c r="AK150" s="396"/>
      <c r="AL150" s="396"/>
      <c r="AM150" s="396"/>
      <c r="AO150" s="396"/>
      <c r="AP150" s="396"/>
      <c r="AR150" s="396"/>
      <c r="AT150" s="396"/>
      <c r="AV150" s="396"/>
      <c r="AW150" s="397"/>
      <c r="AX150" s="395"/>
      <c r="AZ150" s="395"/>
      <c r="BA150" s="395"/>
      <c r="BB150" s="395"/>
      <c r="BC150" s="395"/>
      <c r="BD150" s="395"/>
      <c r="BE150" s="395"/>
      <c r="BF150" s="395"/>
      <c r="BG150" s="398"/>
      <c r="BH150" s="395"/>
      <c r="BI150" s="399"/>
      <c r="BJ150" s="399"/>
      <c r="BK150" s="399"/>
      <c r="BL150" s="399"/>
    </row>
    <row r="151" spans="5:64">
      <c r="E151" s="395"/>
      <c r="AB151" s="395"/>
      <c r="AF151" s="397"/>
      <c r="AH151" s="397"/>
      <c r="AI151" s="396"/>
      <c r="AK151" s="396"/>
      <c r="AL151" s="396"/>
      <c r="AM151" s="396"/>
      <c r="AO151" s="396"/>
      <c r="AP151" s="396"/>
      <c r="AR151" s="396"/>
      <c r="AT151" s="396"/>
      <c r="AV151" s="396"/>
      <c r="AW151" s="397"/>
      <c r="AX151" s="395"/>
      <c r="AZ151" s="395"/>
      <c r="BA151" s="395"/>
      <c r="BB151" s="395"/>
      <c r="BC151" s="395"/>
      <c r="BD151" s="395"/>
      <c r="BE151" s="395"/>
      <c r="BF151" s="395"/>
      <c r="BG151" s="398"/>
      <c r="BH151" s="395"/>
      <c r="BI151" s="399"/>
      <c r="BJ151" s="399"/>
      <c r="BK151" s="399"/>
      <c r="BL151" s="399"/>
    </row>
    <row r="152" spans="5:64">
      <c r="E152" s="395"/>
      <c r="AB152" s="395"/>
      <c r="AF152" s="397"/>
      <c r="AH152" s="397"/>
      <c r="AI152" s="396"/>
      <c r="AK152" s="396"/>
      <c r="AL152" s="396"/>
      <c r="AM152" s="396"/>
      <c r="AO152" s="396"/>
      <c r="AP152" s="396"/>
      <c r="AR152" s="396"/>
      <c r="AT152" s="396"/>
      <c r="AV152" s="396"/>
      <c r="AW152" s="397"/>
      <c r="AX152" s="395"/>
      <c r="AZ152" s="395"/>
      <c r="BA152" s="395"/>
      <c r="BB152" s="395"/>
      <c r="BC152" s="395"/>
      <c r="BD152" s="395"/>
      <c r="BE152" s="395"/>
      <c r="BF152" s="395"/>
      <c r="BG152" s="398"/>
      <c r="BH152" s="395"/>
      <c r="BI152" s="399"/>
      <c r="BJ152" s="399"/>
      <c r="BK152" s="399"/>
      <c r="BL152" s="399"/>
    </row>
    <row r="153" spans="5:64">
      <c r="E153" s="395"/>
      <c r="AB153" s="395"/>
      <c r="AF153" s="397"/>
      <c r="AH153" s="397"/>
      <c r="AI153" s="396"/>
      <c r="AK153" s="396"/>
      <c r="AL153" s="396"/>
      <c r="AM153" s="396"/>
      <c r="AO153" s="396"/>
      <c r="AP153" s="396"/>
      <c r="AR153" s="396"/>
      <c r="AT153" s="396"/>
      <c r="AV153" s="396"/>
      <c r="AW153" s="397"/>
      <c r="AX153" s="395"/>
      <c r="AZ153" s="395"/>
      <c r="BA153" s="395"/>
      <c r="BB153" s="395"/>
      <c r="BC153" s="395"/>
      <c r="BD153" s="395"/>
      <c r="BE153" s="395"/>
      <c r="BF153" s="395"/>
      <c r="BG153" s="398"/>
      <c r="BH153" s="395"/>
      <c r="BI153" s="399"/>
      <c r="BJ153" s="399"/>
      <c r="BK153" s="399"/>
      <c r="BL153" s="399"/>
    </row>
    <row r="154" spans="5:64">
      <c r="E154" s="395"/>
      <c r="AB154" s="395"/>
      <c r="AF154" s="397"/>
      <c r="AH154" s="397"/>
      <c r="AI154" s="396"/>
      <c r="AK154" s="396"/>
      <c r="AL154" s="396"/>
      <c r="AM154" s="396"/>
      <c r="AO154" s="396"/>
      <c r="AP154" s="396"/>
      <c r="AR154" s="396"/>
      <c r="AT154" s="396"/>
      <c r="AV154" s="396"/>
      <c r="AW154" s="397"/>
      <c r="AX154" s="395"/>
      <c r="AZ154" s="395"/>
      <c r="BA154" s="395"/>
      <c r="BB154" s="395"/>
      <c r="BC154" s="395"/>
      <c r="BD154" s="395"/>
      <c r="BE154" s="395"/>
      <c r="BF154" s="395"/>
      <c r="BG154" s="398"/>
      <c r="BH154" s="395"/>
      <c r="BI154" s="399"/>
      <c r="BJ154" s="399"/>
      <c r="BK154" s="399"/>
      <c r="BL154" s="399"/>
    </row>
    <row r="155" spans="5:64">
      <c r="E155" s="395"/>
      <c r="AB155" s="395"/>
      <c r="AF155" s="397"/>
      <c r="AH155" s="397"/>
      <c r="AI155" s="396"/>
      <c r="AK155" s="396"/>
      <c r="AL155" s="396"/>
      <c r="AM155" s="396"/>
      <c r="AO155" s="396"/>
      <c r="AP155" s="396"/>
      <c r="AR155" s="396"/>
      <c r="AT155" s="396"/>
      <c r="AV155" s="396"/>
      <c r="AW155" s="397"/>
      <c r="AX155" s="395"/>
      <c r="AZ155" s="395"/>
      <c r="BA155" s="395"/>
      <c r="BB155" s="395"/>
      <c r="BC155" s="395"/>
      <c r="BD155" s="395"/>
      <c r="BE155" s="395"/>
      <c r="BF155" s="395"/>
      <c r="BG155" s="398"/>
      <c r="BH155" s="395"/>
      <c r="BI155" s="399"/>
      <c r="BJ155" s="399"/>
      <c r="BK155" s="399"/>
      <c r="BL155" s="399"/>
    </row>
    <row r="156" spans="5:64">
      <c r="E156" s="395"/>
      <c r="AB156" s="395"/>
      <c r="AF156" s="397"/>
      <c r="AH156" s="397"/>
      <c r="AI156" s="396"/>
      <c r="AK156" s="396"/>
      <c r="AL156" s="396"/>
      <c r="AM156" s="396"/>
      <c r="AO156" s="396"/>
      <c r="AP156" s="396"/>
      <c r="AR156" s="396"/>
      <c r="AT156" s="396"/>
      <c r="AV156" s="396"/>
      <c r="AW156" s="397"/>
      <c r="AX156" s="395"/>
      <c r="AZ156" s="395"/>
      <c r="BA156" s="395"/>
      <c r="BB156" s="395"/>
      <c r="BC156" s="395"/>
      <c r="BD156" s="395"/>
      <c r="BE156" s="395"/>
      <c r="BF156" s="395"/>
      <c r="BG156" s="398"/>
      <c r="BH156" s="395"/>
      <c r="BI156" s="399"/>
      <c r="BJ156" s="399"/>
      <c r="BK156" s="399"/>
      <c r="BL156" s="399"/>
    </row>
    <row r="157" spans="5:64">
      <c r="E157" s="395"/>
      <c r="AB157" s="395"/>
      <c r="AF157" s="397"/>
      <c r="AH157" s="397"/>
      <c r="AI157" s="396"/>
      <c r="AK157" s="396"/>
      <c r="AL157" s="396"/>
      <c r="AM157" s="396"/>
      <c r="AO157" s="396"/>
      <c r="AP157" s="396"/>
      <c r="AR157" s="396"/>
      <c r="AT157" s="396"/>
      <c r="AV157" s="396"/>
      <c r="AW157" s="397"/>
      <c r="AX157" s="395"/>
      <c r="AZ157" s="395"/>
      <c r="BA157" s="395"/>
      <c r="BB157" s="395"/>
      <c r="BC157" s="395"/>
      <c r="BD157" s="395"/>
      <c r="BE157" s="395"/>
      <c r="BF157" s="395"/>
      <c r="BG157" s="398"/>
      <c r="BH157" s="395"/>
      <c r="BI157" s="399"/>
      <c r="BJ157" s="399"/>
      <c r="BK157" s="399"/>
      <c r="BL157" s="399"/>
    </row>
    <row r="158" spans="5:64">
      <c r="E158" s="395"/>
      <c r="AB158" s="395"/>
      <c r="AF158" s="397"/>
      <c r="AH158" s="397"/>
      <c r="AI158" s="396"/>
      <c r="AK158" s="396"/>
      <c r="AL158" s="396"/>
      <c r="AM158" s="396"/>
      <c r="AO158" s="396"/>
      <c r="AP158" s="396"/>
      <c r="AR158" s="396"/>
      <c r="AT158" s="396"/>
      <c r="AV158" s="396"/>
      <c r="AW158" s="397"/>
      <c r="AX158" s="395"/>
      <c r="AZ158" s="395"/>
      <c r="BA158" s="395"/>
      <c r="BB158" s="395"/>
      <c r="BC158" s="395"/>
      <c r="BD158" s="395"/>
      <c r="BE158" s="395"/>
      <c r="BF158" s="395"/>
      <c r="BG158" s="398"/>
      <c r="BH158" s="395"/>
      <c r="BI158" s="399"/>
      <c r="BJ158" s="399"/>
      <c r="BK158" s="399"/>
      <c r="BL158" s="399"/>
    </row>
    <row r="159" spans="5:64">
      <c r="E159" s="395"/>
      <c r="AB159" s="395"/>
      <c r="AF159" s="397"/>
      <c r="AH159" s="397"/>
      <c r="AI159" s="396"/>
      <c r="AK159" s="396"/>
      <c r="AL159" s="396"/>
      <c r="AM159" s="396"/>
      <c r="AO159" s="396"/>
      <c r="AP159" s="396"/>
      <c r="AR159" s="396"/>
      <c r="AT159" s="396"/>
      <c r="AV159" s="396"/>
      <c r="AW159" s="397"/>
      <c r="AX159" s="395"/>
      <c r="AZ159" s="395"/>
      <c r="BA159" s="395"/>
      <c r="BB159" s="395"/>
      <c r="BC159" s="395"/>
      <c r="BD159" s="395"/>
      <c r="BE159" s="395"/>
      <c r="BF159" s="395"/>
      <c r="BG159" s="398"/>
      <c r="BH159" s="395"/>
      <c r="BI159" s="399"/>
      <c r="BJ159" s="399"/>
      <c r="BK159" s="399"/>
      <c r="BL159" s="399"/>
    </row>
    <row r="160" spans="5:64">
      <c r="E160" s="395"/>
      <c r="AB160" s="395"/>
      <c r="AF160" s="397"/>
      <c r="AH160" s="397"/>
      <c r="AI160" s="396"/>
      <c r="AK160" s="396"/>
      <c r="AL160" s="396"/>
      <c r="AM160" s="396"/>
      <c r="AO160" s="396"/>
      <c r="AP160" s="396"/>
      <c r="AR160" s="396"/>
      <c r="AT160" s="396"/>
      <c r="AV160" s="396"/>
      <c r="AW160" s="397"/>
      <c r="AX160" s="395"/>
      <c r="AZ160" s="395"/>
      <c r="BA160" s="395"/>
      <c r="BB160" s="395"/>
      <c r="BC160" s="395"/>
      <c r="BD160" s="395"/>
      <c r="BE160" s="395"/>
      <c r="BF160" s="395"/>
      <c r="BG160" s="398"/>
      <c r="BH160" s="395"/>
      <c r="BI160" s="399"/>
      <c r="BJ160" s="399"/>
      <c r="BK160" s="399"/>
      <c r="BL160" s="399"/>
    </row>
    <row r="161" spans="5:64">
      <c r="E161" s="395"/>
      <c r="AB161" s="395"/>
      <c r="AF161" s="397"/>
      <c r="AH161" s="397"/>
      <c r="AI161" s="396"/>
      <c r="AK161" s="396"/>
      <c r="AL161" s="396"/>
      <c r="AM161" s="396"/>
      <c r="AO161" s="396"/>
      <c r="AP161" s="396"/>
      <c r="AR161" s="396"/>
      <c r="AT161" s="396"/>
      <c r="AV161" s="396"/>
      <c r="AW161" s="397"/>
      <c r="AX161" s="395"/>
      <c r="AZ161" s="395"/>
      <c r="BA161" s="395"/>
      <c r="BB161" s="395"/>
      <c r="BC161" s="395"/>
      <c r="BD161" s="395"/>
      <c r="BE161" s="395"/>
      <c r="BF161" s="395"/>
      <c r="BG161" s="398"/>
      <c r="BH161" s="395"/>
      <c r="BI161" s="399"/>
      <c r="BJ161" s="399"/>
      <c r="BK161" s="399"/>
      <c r="BL161" s="399"/>
    </row>
    <row r="162" spans="5:64">
      <c r="E162" s="395"/>
      <c r="AB162" s="395"/>
      <c r="AF162" s="397"/>
      <c r="AH162" s="397"/>
      <c r="AI162" s="396"/>
      <c r="AK162" s="396"/>
      <c r="AL162" s="396"/>
      <c r="AM162" s="396"/>
      <c r="AO162" s="396"/>
      <c r="AP162" s="396"/>
      <c r="AR162" s="396"/>
      <c r="AT162" s="396"/>
      <c r="AV162" s="396"/>
      <c r="AW162" s="397"/>
      <c r="AX162" s="395"/>
      <c r="AZ162" s="395"/>
      <c r="BA162" s="395"/>
      <c r="BB162" s="395"/>
      <c r="BC162" s="395"/>
      <c r="BD162" s="395"/>
      <c r="BE162" s="395"/>
      <c r="BF162" s="395"/>
      <c r="BG162" s="398"/>
      <c r="BH162" s="395"/>
      <c r="BI162" s="399"/>
      <c r="BJ162" s="399"/>
      <c r="BK162" s="399"/>
      <c r="BL162" s="399"/>
    </row>
    <row r="163" spans="5:64">
      <c r="E163" s="395"/>
      <c r="AB163" s="395"/>
      <c r="AF163" s="397"/>
      <c r="AH163" s="397"/>
      <c r="AI163" s="396"/>
      <c r="AK163" s="396"/>
      <c r="AL163" s="396"/>
      <c r="AM163" s="396"/>
      <c r="AO163" s="396"/>
      <c r="AP163" s="396"/>
      <c r="AR163" s="396"/>
      <c r="AT163" s="396"/>
      <c r="AV163" s="396"/>
      <c r="AW163" s="397"/>
      <c r="AX163" s="395"/>
      <c r="AZ163" s="395"/>
      <c r="BA163" s="395"/>
      <c r="BB163" s="395"/>
      <c r="BC163" s="395"/>
      <c r="BD163" s="395"/>
      <c r="BE163" s="395"/>
      <c r="BF163" s="395"/>
      <c r="BG163" s="398"/>
      <c r="BH163" s="395"/>
      <c r="BI163" s="399"/>
      <c r="BJ163" s="399"/>
      <c r="BK163" s="399"/>
      <c r="BL163" s="399"/>
    </row>
    <row r="164" spans="5:64">
      <c r="E164" s="395"/>
      <c r="AB164" s="395"/>
      <c r="AF164" s="397"/>
      <c r="AH164" s="397"/>
      <c r="AI164" s="396"/>
      <c r="AK164" s="396"/>
      <c r="AL164" s="396"/>
      <c r="AM164" s="396"/>
      <c r="AO164" s="396"/>
      <c r="AP164" s="396"/>
      <c r="AR164" s="396"/>
      <c r="AT164" s="396"/>
      <c r="AV164" s="396"/>
      <c r="AW164" s="397"/>
      <c r="AX164" s="395"/>
      <c r="AZ164" s="395"/>
      <c r="BA164" s="395"/>
      <c r="BB164" s="395"/>
      <c r="BC164" s="395"/>
      <c r="BD164" s="395"/>
      <c r="BE164" s="395"/>
      <c r="BF164" s="395"/>
      <c r="BG164" s="398"/>
      <c r="BH164" s="395"/>
      <c r="BI164" s="399"/>
      <c r="BJ164" s="399"/>
      <c r="BK164" s="399"/>
      <c r="BL164" s="399"/>
    </row>
    <row r="165" spans="5:64">
      <c r="E165" s="395"/>
      <c r="AB165" s="395"/>
      <c r="AF165" s="397"/>
      <c r="AH165" s="397"/>
      <c r="AI165" s="396"/>
      <c r="AK165" s="396"/>
      <c r="AL165" s="396"/>
      <c r="AM165" s="396"/>
      <c r="AO165" s="396"/>
      <c r="AP165" s="396"/>
      <c r="AR165" s="396"/>
      <c r="AT165" s="396"/>
      <c r="AV165" s="396"/>
      <c r="AW165" s="397"/>
      <c r="AX165" s="395"/>
      <c r="AZ165" s="395"/>
      <c r="BA165" s="395"/>
      <c r="BB165" s="395"/>
      <c r="BC165" s="395"/>
      <c r="BD165" s="395"/>
      <c r="BE165" s="395"/>
      <c r="BF165" s="395"/>
      <c r="BG165" s="398"/>
      <c r="BH165" s="395"/>
      <c r="BI165" s="399"/>
      <c r="BJ165" s="399"/>
      <c r="BK165" s="399"/>
      <c r="BL165" s="399"/>
    </row>
    <row r="166" spans="5:64">
      <c r="E166" s="395"/>
      <c r="AB166" s="395"/>
      <c r="AF166" s="397"/>
      <c r="AH166" s="397"/>
      <c r="AI166" s="396"/>
      <c r="AK166" s="396"/>
      <c r="AL166" s="396"/>
      <c r="AM166" s="396"/>
      <c r="AO166" s="396"/>
      <c r="AP166" s="396"/>
      <c r="AR166" s="396"/>
      <c r="AT166" s="396"/>
      <c r="AV166" s="396"/>
      <c r="AW166" s="397"/>
      <c r="AX166" s="395"/>
      <c r="AZ166" s="395"/>
      <c r="BA166" s="395"/>
      <c r="BB166" s="395"/>
      <c r="BC166" s="395"/>
      <c r="BD166" s="395"/>
      <c r="BE166" s="395"/>
      <c r="BF166" s="395"/>
      <c r="BG166" s="398"/>
      <c r="BH166" s="395"/>
      <c r="BI166" s="399"/>
      <c r="BJ166" s="399"/>
      <c r="BK166" s="399"/>
      <c r="BL166" s="399"/>
    </row>
    <row r="167" spans="5:64">
      <c r="E167" s="395"/>
      <c r="AB167" s="395"/>
      <c r="AF167" s="397"/>
      <c r="AH167" s="397"/>
      <c r="AI167" s="396"/>
      <c r="AK167" s="396"/>
      <c r="AL167" s="396"/>
      <c r="AM167" s="396"/>
      <c r="AO167" s="396"/>
      <c r="AP167" s="396"/>
      <c r="AR167" s="396"/>
      <c r="AT167" s="396"/>
      <c r="AV167" s="396"/>
      <c r="AW167" s="397"/>
      <c r="AX167" s="395"/>
      <c r="AZ167" s="395"/>
      <c r="BA167" s="395"/>
      <c r="BB167" s="395"/>
      <c r="BC167" s="395"/>
      <c r="BD167" s="395"/>
      <c r="BE167" s="395"/>
      <c r="BF167" s="395"/>
      <c r="BG167" s="398"/>
      <c r="BH167" s="395"/>
      <c r="BI167" s="399"/>
      <c r="BJ167" s="399"/>
      <c r="BK167" s="399"/>
      <c r="BL167" s="399"/>
    </row>
    <row r="168" spans="5:64">
      <c r="E168" s="395"/>
      <c r="AB168" s="395"/>
      <c r="AF168" s="397"/>
      <c r="AH168" s="397"/>
      <c r="AI168" s="396"/>
      <c r="AK168" s="396"/>
      <c r="AL168" s="396"/>
      <c r="AM168" s="396"/>
      <c r="AO168" s="396"/>
      <c r="AP168" s="396"/>
      <c r="AR168" s="396"/>
      <c r="AT168" s="396"/>
      <c r="AV168" s="396"/>
      <c r="AW168" s="397"/>
      <c r="AX168" s="395"/>
      <c r="AZ168" s="395"/>
      <c r="BA168" s="395"/>
      <c r="BB168" s="395"/>
      <c r="BC168" s="395"/>
      <c r="BD168" s="395"/>
      <c r="BE168" s="395"/>
      <c r="BF168" s="395"/>
      <c r="BG168" s="398"/>
      <c r="BH168" s="395"/>
      <c r="BI168" s="399"/>
      <c r="BJ168" s="399"/>
      <c r="BK168" s="399"/>
      <c r="BL168" s="399"/>
    </row>
    <row r="169" spans="5:64">
      <c r="E169" s="395"/>
      <c r="AB169" s="395"/>
      <c r="AF169" s="397"/>
      <c r="AH169" s="397"/>
      <c r="AI169" s="396"/>
      <c r="AK169" s="396"/>
      <c r="AL169" s="396"/>
      <c r="AM169" s="396"/>
      <c r="AO169" s="396"/>
      <c r="AP169" s="396"/>
      <c r="AR169" s="396"/>
      <c r="AT169" s="396"/>
      <c r="AV169" s="396"/>
      <c r="AW169" s="397"/>
      <c r="AX169" s="395"/>
      <c r="AZ169" s="395"/>
      <c r="BA169" s="395"/>
      <c r="BB169" s="395"/>
      <c r="BC169" s="395"/>
      <c r="BD169" s="395"/>
      <c r="BE169" s="395"/>
      <c r="BF169" s="395"/>
      <c r="BG169" s="398"/>
      <c r="BH169" s="395"/>
      <c r="BI169" s="399"/>
      <c r="BJ169" s="399"/>
      <c r="BK169" s="399"/>
      <c r="BL169" s="399"/>
    </row>
    <row r="170" spans="5:64">
      <c r="E170" s="395"/>
      <c r="AB170" s="395"/>
      <c r="AF170" s="397"/>
      <c r="AH170" s="397"/>
      <c r="AI170" s="396"/>
      <c r="AK170" s="396"/>
      <c r="AL170" s="396"/>
      <c r="AM170" s="396"/>
      <c r="AO170" s="396"/>
      <c r="AP170" s="396"/>
      <c r="AR170" s="396"/>
      <c r="AT170" s="396"/>
      <c r="AV170" s="396"/>
      <c r="AW170" s="397"/>
      <c r="AX170" s="395"/>
      <c r="AZ170" s="395"/>
      <c r="BA170" s="395"/>
      <c r="BB170" s="395"/>
      <c r="BC170" s="395"/>
      <c r="BD170" s="395"/>
      <c r="BE170" s="395"/>
      <c r="BF170" s="395"/>
      <c r="BG170" s="398"/>
      <c r="BH170" s="395"/>
      <c r="BI170" s="399"/>
      <c r="BJ170" s="399"/>
      <c r="BK170" s="399"/>
      <c r="BL170" s="399"/>
    </row>
    <row r="171" spans="5:64">
      <c r="E171" s="395"/>
      <c r="AB171" s="395"/>
      <c r="AF171" s="397"/>
      <c r="AH171" s="397"/>
      <c r="AI171" s="396"/>
      <c r="AK171" s="396"/>
      <c r="AL171" s="396"/>
      <c r="AM171" s="396"/>
      <c r="AO171" s="396"/>
      <c r="AP171" s="396"/>
      <c r="AR171" s="396"/>
      <c r="AT171" s="396"/>
      <c r="AV171" s="396"/>
      <c r="AW171" s="397"/>
      <c r="AX171" s="395"/>
      <c r="AZ171" s="395"/>
      <c r="BA171" s="395"/>
      <c r="BB171" s="395"/>
      <c r="BC171" s="395"/>
      <c r="BD171" s="395"/>
      <c r="BE171" s="395"/>
      <c r="BF171" s="395"/>
      <c r="BG171" s="398"/>
      <c r="BH171" s="395"/>
      <c r="BI171" s="399"/>
      <c r="BJ171" s="399"/>
      <c r="BK171" s="399"/>
      <c r="BL171" s="399"/>
    </row>
    <row r="172" spans="5:64">
      <c r="E172" s="395"/>
      <c r="AB172" s="395"/>
      <c r="AF172" s="397"/>
      <c r="AH172" s="397"/>
      <c r="AI172" s="396"/>
      <c r="AK172" s="396"/>
      <c r="AL172" s="396"/>
      <c r="AM172" s="396"/>
      <c r="AO172" s="396"/>
      <c r="AP172" s="396"/>
      <c r="AR172" s="396"/>
      <c r="AT172" s="396"/>
      <c r="AV172" s="396"/>
      <c r="AW172" s="397"/>
      <c r="AX172" s="395"/>
      <c r="AZ172" s="395"/>
      <c r="BA172" s="395"/>
      <c r="BB172" s="395"/>
      <c r="BC172" s="395"/>
      <c r="BD172" s="395"/>
      <c r="BE172" s="395"/>
      <c r="BF172" s="395"/>
      <c r="BG172" s="398"/>
      <c r="BH172" s="395"/>
      <c r="BI172" s="399"/>
      <c r="BJ172" s="399"/>
      <c r="BK172" s="399"/>
      <c r="BL172" s="399"/>
    </row>
    <row r="173" spans="5:64">
      <c r="E173" s="395"/>
      <c r="AB173" s="395"/>
      <c r="AF173" s="397"/>
      <c r="AH173" s="397"/>
      <c r="AI173" s="396"/>
      <c r="AK173" s="396"/>
      <c r="AL173" s="396"/>
      <c r="AM173" s="396"/>
      <c r="AO173" s="396"/>
      <c r="AP173" s="396"/>
      <c r="AR173" s="396"/>
      <c r="AT173" s="396"/>
      <c r="AV173" s="396"/>
      <c r="AW173" s="397"/>
      <c r="AX173" s="395"/>
      <c r="AZ173" s="395"/>
      <c r="BA173" s="395"/>
      <c r="BB173" s="395"/>
      <c r="BC173" s="395"/>
      <c r="BD173" s="395"/>
      <c r="BE173" s="395"/>
      <c r="BF173" s="395"/>
      <c r="BG173" s="398"/>
      <c r="BH173" s="395"/>
      <c r="BI173" s="399"/>
      <c r="BJ173" s="399"/>
      <c r="BK173" s="399"/>
      <c r="BL173" s="399"/>
    </row>
    <row r="174" spans="5:64">
      <c r="E174" s="395"/>
      <c r="AB174" s="395"/>
      <c r="AF174" s="397"/>
      <c r="AH174" s="397"/>
      <c r="AI174" s="396"/>
      <c r="AK174" s="396"/>
      <c r="AL174" s="396"/>
      <c r="AM174" s="396"/>
      <c r="AO174" s="396"/>
      <c r="AP174" s="396"/>
      <c r="AR174" s="396"/>
      <c r="AT174" s="396"/>
      <c r="AV174" s="396"/>
      <c r="AW174" s="397"/>
      <c r="AX174" s="395"/>
      <c r="AZ174" s="395"/>
      <c r="BA174" s="395"/>
      <c r="BB174" s="395"/>
      <c r="BC174" s="395"/>
      <c r="BD174" s="395"/>
      <c r="BE174" s="395"/>
      <c r="BF174" s="395"/>
      <c r="BG174" s="398"/>
      <c r="BH174" s="395"/>
      <c r="BI174" s="399"/>
      <c r="BJ174" s="399"/>
      <c r="BK174" s="399"/>
      <c r="BL174" s="399"/>
    </row>
    <row r="175" spans="5:64">
      <c r="E175" s="395"/>
      <c r="AB175" s="395"/>
      <c r="AF175" s="397"/>
      <c r="AH175" s="397"/>
      <c r="AI175" s="396"/>
      <c r="AK175" s="396"/>
      <c r="AL175" s="396"/>
      <c r="AM175" s="396"/>
      <c r="AO175" s="396"/>
      <c r="AP175" s="396"/>
      <c r="AR175" s="396"/>
      <c r="AT175" s="396"/>
      <c r="AV175" s="396"/>
      <c r="AW175" s="397"/>
      <c r="AX175" s="395"/>
      <c r="AZ175" s="395"/>
      <c r="BA175" s="395"/>
      <c r="BB175" s="395"/>
      <c r="BC175" s="395"/>
      <c r="BD175" s="395"/>
      <c r="BE175" s="395"/>
      <c r="BF175" s="395"/>
      <c r="BG175" s="398"/>
      <c r="BH175" s="395"/>
      <c r="BI175" s="399"/>
      <c r="BJ175" s="399"/>
      <c r="BK175" s="399"/>
      <c r="BL175" s="399"/>
    </row>
    <row r="176" spans="5:64">
      <c r="E176" s="395"/>
      <c r="AB176" s="395"/>
      <c r="AF176" s="397"/>
      <c r="AH176" s="397"/>
      <c r="AI176" s="396"/>
      <c r="AK176" s="396"/>
      <c r="AL176" s="396"/>
      <c r="AM176" s="396"/>
      <c r="AO176" s="396"/>
      <c r="AP176" s="396"/>
      <c r="AR176" s="396"/>
      <c r="AT176" s="396"/>
      <c r="AV176" s="396"/>
      <c r="AW176" s="397"/>
      <c r="AX176" s="395"/>
      <c r="AZ176" s="395"/>
      <c r="BA176" s="395"/>
      <c r="BB176" s="395"/>
      <c r="BC176" s="395"/>
      <c r="BD176" s="395"/>
      <c r="BE176" s="395"/>
      <c r="BF176" s="395"/>
      <c r="BG176" s="398"/>
      <c r="BH176" s="395"/>
      <c r="BI176" s="399"/>
      <c r="BJ176" s="399"/>
      <c r="BK176" s="399"/>
      <c r="BL176" s="399"/>
    </row>
    <row r="177" spans="5:64">
      <c r="E177" s="395"/>
      <c r="AB177" s="395"/>
      <c r="AF177" s="397"/>
      <c r="AH177" s="397"/>
      <c r="AI177" s="396"/>
      <c r="AK177" s="396"/>
      <c r="AL177" s="396"/>
      <c r="AM177" s="396"/>
      <c r="AO177" s="396"/>
      <c r="AP177" s="396"/>
      <c r="AR177" s="396"/>
      <c r="AT177" s="396"/>
      <c r="AV177" s="396"/>
      <c r="AW177" s="397"/>
      <c r="AX177" s="395"/>
      <c r="AZ177" s="395"/>
      <c r="BA177" s="395"/>
      <c r="BB177" s="395"/>
      <c r="BC177" s="395"/>
      <c r="BD177" s="395"/>
      <c r="BE177" s="395"/>
      <c r="BF177" s="395"/>
      <c r="BG177" s="398"/>
      <c r="BH177" s="395"/>
      <c r="BI177" s="399"/>
      <c r="BJ177" s="399"/>
      <c r="BK177" s="399"/>
      <c r="BL177" s="399"/>
    </row>
    <row r="178" spans="5:64">
      <c r="E178" s="395"/>
      <c r="AB178" s="395"/>
      <c r="AF178" s="397"/>
      <c r="AH178" s="397"/>
      <c r="AI178" s="396"/>
      <c r="AK178" s="396"/>
      <c r="AL178" s="396"/>
      <c r="AM178" s="396"/>
      <c r="AO178" s="396"/>
      <c r="AP178" s="396"/>
      <c r="AR178" s="396"/>
      <c r="AT178" s="396"/>
      <c r="AV178" s="396"/>
      <c r="AW178" s="397"/>
      <c r="AX178" s="395"/>
      <c r="AZ178" s="395"/>
      <c r="BA178" s="395"/>
      <c r="BB178" s="395"/>
      <c r="BC178" s="395"/>
      <c r="BD178" s="395"/>
      <c r="BE178" s="395"/>
      <c r="BF178" s="395"/>
      <c r="BG178" s="398"/>
      <c r="BH178" s="395"/>
      <c r="BI178" s="399"/>
      <c r="BJ178" s="399"/>
      <c r="BK178" s="399"/>
      <c r="BL178" s="399"/>
    </row>
    <row r="179" spans="5:64">
      <c r="E179" s="395"/>
      <c r="AB179" s="395"/>
      <c r="AF179" s="397"/>
      <c r="AH179" s="397"/>
      <c r="AI179" s="396"/>
      <c r="AK179" s="396"/>
      <c r="AL179" s="396"/>
      <c r="AM179" s="396"/>
      <c r="AO179" s="396"/>
      <c r="AP179" s="396"/>
      <c r="AR179" s="396"/>
      <c r="AT179" s="396"/>
      <c r="AV179" s="396"/>
      <c r="AW179" s="397"/>
      <c r="AX179" s="395"/>
      <c r="AZ179" s="395"/>
      <c r="BA179" s="395"/>
      <c r="BB179" s="395"/>
      <c r="BC179" s="395"/>
      <c r="BD179" s="395"/>
      <c r="BE179" s="395"/>
      <c r="BF179" s="395"/>
      <c r="BG179" s="398"/>
      <c r="BH179" s="395"/>
      <c r="BI179" s="399"/>
      <c r="BJ179" s="399"/>
      <c r="BK179" s="399"/>
      <c r="BL179" s="399"/>
    </row>
    <row r="180" spans="5:64">
      <c r="E180" s="395"/>
      <c r="AB180" s="395"/>
      <c r="AF180" s="397"/>
      <c r="AH180" s="397"/>
      <c r="AI180" s="396"/>
      <c r="AK180" s="396"/>
      <c r="AL180" s="396"/>
      <c r="AM180" s="396"/>
      <c r="AO180" s="396"/>
      <c r="AP180" s="396"/>
      <c r="AR180" s="396"/>
      <c r="AT180" s="396"/>
      <c r="AV180" s="396"/>
      <c r="AW180" s="397"/>
      <c r="AX180" s="395"/>
      <c r="AZ180" s="395"/>
      <c r="BA180" s="395"/>
      <c r="BB180" s="395"/>
      <c r="BC180" s="395"/>
      <c r="BD180" s="395"/>
      <c r="BE180" s="395"/>
      <c r="BF180" s="395"/>
      <c r="BG180" s="398"/>
      <c r="BH180" s="395"/>
      <c r="BI180" s="399"/>
      <c r="BJ180" s="399"/>
      <c r="BK180" s="399"/>
      <c r="BL180" s="399"/>
    </row>
    <row r="181" spans="5:64">
      <c r="E181" s="395"/>
      <c r="AB181" s="395"/>
      <c r="AF181" s="397"/>
      <c r="AH181" s="397"/>
      <c r="AI181" s="396"/>
      <c r="AK181" s="396"/>
      <c r="AL181" s="396"/>
      <c r="AM181" s="396"/>
      <c r="AO181" s="396"/>
      <c r="AP181" s="396"/>
      <c r="AR181" s="396"/>
      <c r="AT181" s="396"/>
      <c r="AV181" s="396"/>
      <c r="AW181" s="397"/>
      <c r="AX181" s="395"/>
      <c r="AZ181" s="395"/>
      <c r="BA181" s="395"/>
      <c r="BB181" s="395"/>
      <c r="BC181" s="395"/>
      <c r="BD181" s="395"/>
      <c r="BE181" s="395"/>
      <c r="BF181" s="395"/>
      <c r="BG181" s="398"/>
      <c r="BH181" s="395"/>
      <c r="BI181" s="399"/>
      <c r="BJ181" s="399"/>
      <c r="BK181" s="399"/>
      <c r="BL181" s="399"/>
    </row>
    <row r="182" spans="5:64">
      <c r="E182" s="395"/>
      <c r="AB182" s="395"/>
      <c r="AF182" s="397"/>
      <c r="AH182" s="397"/>
      <c r="AI182" s="396"/>
      <c r="AK182" s="396"/>
      <c r="AL182" s="396"/>
      <c r="AM182" s="396"/>
      <c r="AO182" s="396"/>
      <c r="AP182" s="396"/>
      <c r="AR182" s="396"/>
      <c r="AT182" s="396"/>
      <c r="AV182" s="396"/>
      <c r="AW182" s="397"/>
      <c r="AX182" s="395"/>
      <c r="AZ182" s="395"/>
      <c r="BA182" s="395"/>
      <c r="BB182" s="395"/>
      <c r="BC182" s="395"/>
      <c r="BD182" s="395"/>
      <c r="BE182" s="395"/>
      <c r="BF182" s="395"/>
      <c r="BG182" s="398"/>
      <c r="BH182" s="395"/>
      <c r="BI182" s="399"/>
      <c r="BJ182" s="399"/>
      <c r="BK182" s="399"/>
      <c r="BL182" s="399"/>
    </row>
    <row r="183" spans="5:64">
      <c r="E183" s="395"/>
      <c r="AB183" s="395"/>
      <c r="AF183" s="397"/>
      <c r="AH183" s="397"/>
      <c r="AI183" s="396"/>
      <c r="AK183" s="396"/>
      <c r="AL183" s="396"/>
      <c r="AM183" s="396"/>
      <c r="AO183" s="396"/>
      <c r="AP183" s="396"/>
      <c r="AR183" s="396"/>
      <c r="AT183" s="396"/>
      <c r="AV183" s="396"/>
      <c r="AW183" s="397"/>
      <c r="AX183" s="395"/>
      <c r="AZ183" s="395"/>
      <c r="BA183" s="395"/>
      <c r="BB183" s="395"/>
      <c r="BC183" s="395"/>
      <c r="BD183" s="395"/>
      <c r="BE183" s="395"/>
      <c r="BF183" s="395"/>
      <c r="BG183" s="398"/>
      <c r="BH183" s="395"/>
      <c r="BI183" s="399"/>
      <c r="BJ183" s="399"/>
      <c r="BK183" s="399"/>
      <c r="BL183" s="399"/>
    </row>
    <row r="184" spans="5:64">
      <c r="E184" s="395"/>
      <c r="AB184" s="395"/>
      <c r="AF184" s="397"/>
      <c r="AH184" s="397"/>
      <c r="AI184" s="396"/>
      <c r="AK184" s="396"/>
      <c r="AL184" s="396"/>
      <c r="AM184" s="396"/>
      <c r="AO184" s="396"/>
      <c r="AP184" s="396"/>
      <c r="AR184" s="396"/>
      <c r="AT184" s="396"/>
      <c r="AV184" s="396"/>
      <c r="AW184" s="397"/>
      <c r="AX184" s="395"/>
      <c r="AZ184" s="395"/>
      <c r="BA184" s="395"/>
      <c r="BB184" s="395"/>
      <c r="BC184" s="395"/>
      <c r="BD184" s="395"/>
      <c r="BE184" s="395"/>
      <c r="BF184" s="395"/>
      <c r="BG184" s="398"/>
      <c r="BH184" s="395"/>
      <c r="BI184" s="399"/>
      <c r="BJ184" s="399"/>
      <c r="BK184" s="399"/>
      <c r="BL184" s="399"/>
    </row>
    <row r="185" spans="5:64">
      <c r="E185" s="395"/>
      <c r="AB185" s="395"/>
      <c r="AF185" s="397"/>
      <c r="AH185" s="397"/>
      <c r="AI185" s="396"/>
      <c r="AK185" s="396"/>
      <c r="AL185" s="396"/>
      <c r="AM185" s="396"/>
      <c r="AO185" s="396"/>
      <c r="AP185" s="396"/>
      <c r="AR185" s="396"/>
      <c r="AT185" s="396"/>
      <c r="AV185" s="396"/>
      <c r="AW185" s="397"/>
      <c r="AX185" s="395"/>
      <c r="AZ185" s="395"/>
      <c r="BA185" s="395"/>
      <c r="BB185" s="395"/>
      <c r="BC185" s="395"/>
      <c r="BD185" s="395"/>
      <c r="BE185" s="395"/>
      <c r="BF185" s="395"/>
      <c r="BG185" s="398"/>
      <c r="BH185" s="395"/>
      <c r="BI185" s="399"/>
      <c r="BJ185" s="399"/>
      <c r="BK185" s="399"/>
      <c r="BL185" s="399"/>
    </row>
    <row r="186" spans="5:64">
      <c r="E186" s="395"/>
      <c r="AB186" s="395"/>
      <c r="AF186" s="397"/>
      <c r="AH186" s="397"/>
      <c r="AI186" s="396"/>
      <c r="AK186" s="396"/>
      <c r="AL186" s="396"/>
      <c r="AM186" s="396"/>
      <c r="AO186" s="396"/>
      <c r="AP186" s="396"/>
      <c r="AR186" s="396"/>
      <c r="AT186" s="396"/>
      <c r="AV186" s="396"/>
      <c r="AW186" s="397"/>
      <c r="AX186" s="395"/>
      <c r="AZ186" s="395"/>
      <c r="BA186" s="395"/>
      <c r="BB186" s="395"/>
      <c r="BC186" s="395"/>
      <c r="BD186" s="395"/>
      <c r="BE186" s="395"/>
      <c r="BF186" s="395"/>
      <c r="BG186" s="398"/>
      <c r="BH186" s="395"/>
      <c r="BI186" s="399"/>
      <c r="BJ186" s="399"/>
      <c r="BK186" s="399"/>
      <c r="BL186" s="399"/>
    </row>
    <row r="187" spans="5:64">
      <c r="E187" s="395"/>
      <c r="AB187" s="395"/>
      <c r="AF187" s="397"/>
      <c r="AH187" s="397"/>
      <c r="AI187" s="396"/>
      <c r="AK187" s="396"/>
      <c r="AL187" s="396"/>
      <c r="AM187" s="396"/>
      <c r="AO187" s="396"/>
      <c r="AP187" s="396"/>
      <c r="AR187" s="396"/>
      <c r="AT187" s="396"/>
      <c r="AV187" s="396"/>
      <c r="AW187" s="397"/>
      <c r="AX187" s="395"/>
      <c r="AZ187" s="395"/>
      <c r="BA187" s="395"/>
      <c r="BB187" s="395"/>
      <c r="BC187" s="395"/>
      <c r="BD187" s="395"/>
      <c r="BE187" s="395"/>
      <c r="BF187" s="395"/>
      <c r="BG187" s="398"/>
      <c r="BH187" s="395"/>
      <c r="BI187" s="399"/>
      <c r="BJ187" s="399"/>
      <c r="BK187" s="399"/>
      <c r="BL187" s="399"/>
    </row>
    <row r="188" spans="5:64">
      <c r="E188" s="395"/>
      <c r="AB188" s="395"/>
      <c r="AF188" s="397"/>
      <c r="AH188" s="397"/>
      <c r="AI188" s="396"/>
      <c r="AK188" s="396"/>
      <c r="AL188" s="396"/>
      <c r="AM188" s="396"/>
      <c r="AO188" s="396"/>
      <c r="AP188" s="396"/>
      <c r="AR188" s="396"/>
      <c r="AT188" s="396"/>
      <c r="AV188" s="396"/>
      <c r="AW188" s="397"/>
      <c r="AX188" s="395"/>
      <c r="AZ188" s="395"/>
      <c r="BA188" s="395"/>
      <c r="BB188" s="395"/>
      <c r="BC188" s="395"/>
      <c r="BD188" s="395"/>
      <c r="BE188" s="395"/>
      <c r="BF188" s="395"/>
      <c r="BG188" s="398"/>
      <c r="BH188" s="395"/>
      <c r="BI188" s="399"/>
      <c r="BJ188" s="399"/>
      <c r="BK188" s="399"/>
      <c r="BL188" s="399"/>
    </row>
    <row r="189" spans="5:64">
      <c r="E189" s="395"/>
      <c r="AB189" s="395"/>
      <c r="AF189" s="397"/>
      <c r="AH189" s="397"/>
      <c r="AI189" s="396"/>
      <c r="AK189" s="396"/>
      <c r="AL189" s="396"/>
      <c r="AM189" s="396"/>
      <c r="AO189" s="396"/>
      <c r="AP189" s="396"/>
      <c r="AR189" s="396"/>
      <c r="AT189" s="396"/>
      <c r="AV189" s="396"/>
      <c r="AW189" s="397"/>
      <c r="AX189" s="395"/>
      <c r="AZ189" s="395"/>
      <c r="BA189" s="395"/>
      <c r="BB189" s="395"/>
      <c r="BC189" s="395"/>
      <c r="BD189" s="395"/>
      <c r="BE189" s="395"/>
      <c r="BF189" s="395"/>
      <c r="BG189" s="398"/>
      <c r="BH189" s="395"/>
      <c r="BI189" s="399"/>
      <c r="BJ189" s="399"/>
      <c r="BK189" s="399"/>
      <c r="BL189" s="399"/>
    </row>
    <row r="190" spans="5:64">
      <c r="E190" s="395"/>
      <c r="AB190" s="395"/>
      <c r="AF190" s="397"/>
      <c r="AH190" s="397"/>
      <c r="AI190" s="396"/>
      <c r="AK190" s="396"/>
      <c r="AL190" s="396"/>
      <c r="AM190" s="396"/>
      <c r="AO190" s="396"/>
      <c r="AP190" s="396"/>
      <c r="AR190" s="396"/>
      <c r="AT190" s="396"/>
      <c r="AV190" s="396"/>
      <c r="AW190" s="397"/>
      <c r="AX190" s="395"/>
      <c r="AZ190" s="395"/>
      <c r="BA190" s="395"/>
      <c r="BB190" s="395"/>
      <c r="BC190" s="395"/>
      <c r="BD190" s="395"/>
      <c r="BE190" s="395"/>
      <c r="BF190" s="395"/>
      <c r="BG190" s="398"/>
      <c r="BH190" s="395"/>
      <c r="BI190" s="399"/>
      <c r="BJ190" s="399"/>
      <c r="BK190" s="399"/>
      <c r="BL190" s="399"/>
    </row>
    <row r="191" spans="5:64">
      <c r="E191" s="395"/>
      <c r="AB191" s="395"/>
      <c r="AF191" s="397"/>
      <c r="AH191" s="397"/>
      <c r="AI191" s="396"/>
      <c r="AK191" s="396"/>
      <c r="AL191" s="396"/>
      <c r="AM191" s="396"/>
      <c r="AO191" s="396"/>
      <c r="AP191" s="396"/>
      <c r="AR191" s="396"/>
      <c r="AT191" s="396"/>
      <c r="AV191" s="396"/>
      <c r="AW191" s="397"/>
      <c r="AX191" s="395"/>
      <c r="AZ191" s="395"/>
      <c r="BA191" s="395"/>
      <c r="BB191" s="395"/>
      <c r="BC191" s="395"/>
      <c r="BD191" s="395"/>
      <c r="BE191" s="395"/>
      <c r="BF191" s="395"/>
      <c r="BG191" s="398"/>
      <c r="BH191" s="395"/>
      <c r="BI191" s="399"/>
      <c r="BJ191" s="399"/>
      <c r="BK191" s="399"/>
      <c r="BL191" s="399"/>
    </row>
    <row r="192" spans="5:64">
      <c r="E192" s="395"/>
      <c r="AB192" s="395"/>
      <c r="AF192" s="397"/>
      <c r="AH192" s="397"/>
      <c r="AI192" s="396"/>
      <c r="AK192" s="396"/>
      <c r="AL192" s="396"/>
      <c r="AM192" s="396"/>
      <c r="AO192" s="396"/>
      <c r="AP192" s="396"/>
      <c r="AR192" s="396"/>
      <c r="AT192" s="396"/>
      <c r="AV192" s="396"/>
      <c r="AW192" s="397"/>
      <c r="AX192" s="395"/>
      <c r="AZ192" s="395"/>
      <c r="BA192" s="395"/>
      <c r="BB192" s="395"/>
      <c r="BC192" s="395"/>
      <c r="BD192" s="395"/>
      <c r="BE192" s="395"/>
      <c r="BF192" s="395"/>
      <c r="BG192" s="398"/>
      <c r="BH192" s="395"/>
      <c r="BI192" s="399"/>
      <c r="BJ192" s="399"/>
      <c r="BK192" s="399"/>
      <c r="BL192" s="399"/>
    </row>
    <row r="193" spans="5:64">
      <c r="E193" s="395"/>
      <c r="AB193" s="395"/>
      <c r="AF193" s="397"/>
      <c r="AH193" s="397"/>
      <c r="AI193" s="396"/>
      <c r="AK193" s="396"/>
      <c r="AL193" s="396"/>
      <c r="AM193" s="396"/>
      <c r="AO193" s="396"/>
      <c r="AP193" s="396"/>
      <c r="AR193" s="396"/>
      <c r="AT193" s="396"/>
      <c r="AV193" s="396"/>
      <c r="AW193" s="397"/>
      <c r="AX193" s="395"/>
      <c r="AZ193" s="395"/>
      <c r="BA193" s="395"/>
      <c r="BB193" s="395"/>
      <c r="BC193" s="395"/>
      <c r="BD193" s="395"/>
      <c r="BE193" s="395"/>
      <c r="BF193" s="395"/>
      <c r="BG193" s="398"/>
      <c r="BH193" s="395"/>
      <c r="BI193" s="399"/>
      <c r="BJ193" s="399"/>
      <c r="BK193" s="399"/>
      <c r="BL193" s="399"/>
    </row>
    <row r="194" spans="5:64">
      <c r="E194" s="395"/>
      <c r="AB194" s="395"/>
      <c r="AF194" s="397"/>
      <c r="AH194" s="397"/>
      <c r="AI194" s="396"/>
      <c r="AK194" s="396"/>
      <c r="AL194" s="396"/>
      <c r="AM194" s="396"/>
      <c r="AO194" s="396"/>
      <c r="AP194" s="396"/>
      <c r="AR194" s="396"/>
      <c r="AT194" s="396"/>
      <c r="AV194" s="396"/>
      <c r="AW194" s="397"/>
      <c r="AX194" s="395"/>
      <c r="AZ194" s="395"/>
      <c r="BA194" s="395"/>
      <c r="BB194" s="395"/>
      <c r="BC194" s="395"/>
      <c r="BD194" s="395"/>
      <c r="BE194" s="395"/>
      <c r="BF194" s="395"/>
      <c r="BG194" s="398"/>
      <c r="BH194" s="395"/>
      <c r="BI194" s="399"/>
      <c r="BJ194" s="399"/>
      <c r="BK194" s="399"/>
      <c r="BL194" s="399"/>
    </row>
    <row r="195" spans="5:64">
      <c r="E195" s="395"/>
      <c r="AB195" s="395"/>
      <c r="AF195" s="397"/>
      <c r="AH195" s="397"/>
      <c r="AI195" s="396"/>
      <c r="AK195" s="396"/>
      <c r="AL195" s="396"/>
      <c r="AM195" s="396"/>
      <c r="AO195" s="396"/>
      <c r="AP195" s="396"/>
      <c r="AR195" s="396"/>
      <c r="AT195" s="396"/>
      <c r="AV195" s="396"/>
      <c r="AW195" s="397"/>
      <c r="AX195" s="395"/>
      <c r="AZ195" s="395"/>
      <c r="BA195" s="395"/>
      <c r="BB195" s="395"/>
      <c r="BC195" s="395"/>
      <c r="BD195" s="395"/>
      <c r="BE195" s="395"/>
      <c r="BF195" s="395"/>
      <c r="BG195" s="398"/>
      <c r="BH195" s="395"/>
      <c r="BI195" s="399"/>
      <c r="BJ195" s="399"/>
      <c r="BK195" s="399"/>
      <c r="BL195" s="399"/>
    </row>
    <row r="196" spans="5:64">
      <c r="E196" s="395"/>
      <c r="AB196" s="395"/>
      <c r="AF196" s="397"/>
      <c r="AH196" s="397"/>
      <c r="AI196" s="396"/>
      <c r="AK196" s="396"/>
      <c r="AL196" s="396"/>
      <c r="AM196" s="396"/>
      <c r="AO196" s="396"/>
      <c r="AP196" s="396"/>
      <c r="AR196" s="396"/>
      <c r="AT196" s="396"/>
      <c r="AV196" s="396"/>
      <c r="AW196" s="397"/>
      <c r="AX196" s="395"/>
      <c r="AZ196" s="395"/>
      <c r="BA196" s="395"/>
      <c r="BB196" s="395"/>
      <c r="BC196" s="395"/>
      <c r="BD196" s="395"/>
      <c r="BE196" s="395"/>
      <c r="BF196" s="395"/>
      <c r="BG196" s="398"/>
      <c r="BH196" s="395"/>
      <c r="BI196" s="399"/>
      <c r="BJ196" s="399"/>
      <c r="BK196" s="399"/>
      <c r="BL196" s="399"/>
    </row>
    <row r="197" spans="5:64">
      <c r="E197" s="395"/>
      <c r="AB197" s="395"/>
      <c r="AF197" s="397"/>
      <c r="AH197" s="397"/>
      <c r="AI197" s="396"/>
      <c r="AK197" s="396"/>
      <c r="AL197" s="396"/>
      <c r="AM197" s="396"/>
      <c r="AO197" s="396"/>
      <c r="AP197" s="396"/>
      <c r="AR197" s="396"/>
      <c r="AT197" s="396"/>
      <c r="AV197" s="396"/>
      <c r="AW197" s="397"/>
      <c r="AX197" s="395"/>
      <c r="AZ197" s="395"/>
      <c r="BA197" s="395"/>
      <c r="BB197" s="395"/>
      <c r="BC197" s="395"/>
      <c r="BD197" s="395"/>
      <c r="BE197" s="395"/>
      <c r="BF197" s="395"/>
      <c r="BG197" s="398"/>
      <c r="BH197" s="395"/>
      <c r="BI197" s="399"/>
      <c r="BJ197" s="399"/>
      <c r="BK197" s="399"/>
      <c r="BL197" s="399"/>
    </row>
    <row r="198" spans="5:64">
      <c r="E198" s="395"/>
      <c r="AB198" s="395"/>
      <c r="AF198" s="397"/>
      <c r="AH198" s="397"/>
      <c r="AI198" s="396"/>
      <c r="AK198" s="396"/>
      <c r="AL198" s="396"/>
      <c r="AM198" s="396"/>
      <c r="AO198" s="396"/>
      <c r="AP198" s="396"/>
      <c r="AR198" s="396"/>
      <c r="AT198" s="396"/>
      <c r="AV198" s="396"/>
      <c r="AW198" s="397"/>
      <c r="AX198" s="395"/>
      <c r="AZ198" s="395"/>
      <c r="BA198" s="395"/>
      <c r="BB198" s="395"/>
      <c r="BC198" s="395"/>
      <c r="BD198" s="395"/>
      <c r="BE198" s="395"/>
      <c r="BF198" s="395"/>
      <c r="BG198" s="398"/>
      <c r="BH198" s="395"/>
      <c r="BI198" s="399"/>
      <c r="BJ198" s="399"/>
      <c r="BK198" s="399"/>
      <c r="BL198" s="399"/>
    </row>
    <row r="199" spans="5:64">
      <c r="E199" s="395"/>
      <c r="AB199" s="395"/>
      <c r="AF199" s="397"/>
      <c r="AH199" s="397"/>
      <c r="AI199" s="396"/>
      <c r="AK199" s="396"/>
      <c r="AL199" s="396"/>
      <c r="AM199" s="396"/>
      <c r="AO199" s="396"/>
      <c r="AP199" s="396"/>
      <c r="AR199" s="396"/>
      <c r="AT199" s="396"/>
      <c r="AV199" s="396"/>
      <c r="AW199" s="397"/>
      <c r="AX199" s="395"/>
      <c r="AZ199" s="395"/>
      <c r="BA199" s="395"/>
      <c r="BB199" s="395"/>
      <c r="BC199" s="395"/>
      <c r="BD199" s="395"/>
      <c r="BE199" s="395"/>
      <c r="BF199" s="395"/>
      <c r="BG199" s="398"/>
      <c r="BH199" s="395"/>
      <c r="BI199" s="399"/>
      <c r="BJ199" s="399"/>
      <c r="BK199" s="399"/>
      <c r="BL199" s="399"/>
    </row>
    <row r="200" spans="5:64">
      <c r="E200" s="395"/>
      <c r="AB200" s="395"/>
      <c r="AF200" s="397"/>
      <c r="AH200" s="397"/>
      <c r="AI200" s="396"/>
      <c r="AK200" s="396"/>
      <c r="AL200" s="396"/>
      <c r="AM200" s="396"/>
      <c r="AO200" s="396"/>
      <c r="AP200" s="396"/>
      <c r="AR200" s="396"/>
      <c r="AT200" s="396"/>
      <c r="AV200" s="396"/>
      <c r="AW200" s="397"/>
      <c r="AX200" s="395"/>
      <c r="AZ200" s="395"/>
      <c r="BA200" s="395"/>
      <c r="BB200" s="395"/>
      <c r="BC200" s="395"/>
      <c r="BD200" s="395"/>
      <c r="BE200" s="395"/>
      <c r="BF200" s="395"/>
      <c r="BG200" s="398"/>
      <c r="BH200" s="395"/>
      <c r="BI200" s="399"/>
      <c r="BJ200" s="399"/>
      <c r="BK200" s="399"/>
      <c r="BL200" s="399"/>
    </row>
    <row r="201" spans="5:64">
      <c r="E201" s="395"/>
      <c r="AB201" s="395"/>
      <c r="AF201" s="397"/>
      <c r="AH201" s="397"/>
      <c r="AI201" s="396"/>
      <c r="AK201" s="396"/>
      <c r="AL201" s="396"/>
      <c r="AM201" s="396"/>
      <c r="AO201" s="396"/>
      <c r="AP201" s="396"/>
      <c r="AR201" s="396"/>
      <c r="AT201" s="396"/>
      <c r="AV201" s="396"/>
      <c r="AW201" s="397"/>
      <c r="AX201" s="395"/>
      <c r="AZ201" s="395"/>
      <c r="BA201" s="395"/>
      <c r="BB201" s="395"/>
      <c r="BC201" s="395"/>
      <c r="BD201" s="395"/>
      <c r="BE201" s="395"/>
      <c r="BF201" s="395"/>
      <c r="BG201" s="398"/>
      <c r="BH201" s="395"/>
      <c r="BI201" s="399"/>
      <c r="BJ201" s="399"/>
      <c r="BK201" s="399"/>
      <c r="BL201" s="399"/>
    </row>
    <row r="202" spans="5:64">
      <c r="E202" s="395"/>
      <c r="AB202" s="395"/>
      <c r="AF202" s="397"/>
      <c r="AH202" s="397"/>
      <c r="AI202" s="396"/>
      <c r="AK202" s="396"/>
      <c r="AL202" s="396"/>
      <c r="AM202" s="396"/>
      <c r="AO202" s="396"/>
      <c r="AP202" s="396"/>
      <c r="AR202" s="396"/>
      <c r="AT202" s="396"/>
      <c r="AV202" s="396"/>
      <c r="AW202" s="397"/>
      <c r="AX202" s="395"/>
      <c r="AZ202" s="395"/>
      <c r="BA202" s="395"/>
      <c r="BB202" s="395"/>
      <c r="BC202" s="395"/>
      <c r="BD202" s="395"/>
      <c r="BE202" s="395"/>
      <c r="BF202" s="395"/>
      <c r="BG202" s="398"/>
      <c r="BH202" s="395"/>
      <c r="BI202" s="399"/>
      <c r="BJ202" s="399"/>
      <c r="BK202" s="399"/>
      <c r="BL202" s="399"/>
    </row>
    <row r="203" spans="5:64">
      <c r="E203" s="395"/>
      <c r="AB203" s="395"/>
      <c r="AF203" s="397"/>
      <c r="AH203" s="397"/>
      <c r="AI203" s="396"/>
      <c r="AK203" s="396"/>
      <c r="AL203" s="396"/>
      <c r="AM203" s="396"/>
      <c r="AO203" s="396"/>
      <c r="AP203" s="396"/>
      <c r="AR203" s="396"/>
      <c r="AT203" s="396"/>
      <c r="AV203" s="396"/>
      <c r="AW203" s="397"/>
      <c r="AX203" s="395"/>
      <c r="AZ203" s="395"/>
      <c r="BA203" s="395"/>
      <c r="BB203" s="395"/>
      <c r="BC203" s="395"/>
      <c r="BD203" s="395"/>
      <c r="BE203" s="395"/>
      <c r="BF203" s="395"/>
      <c r="BG203" s="398"/>
      <c r="BH203" s="395"/>
      <c r="BI203" s="399"/>
      <c r="BJ203" s="399"/>
      <c r="BK203" s="399"/>
      <c r="BL203" s="399"/>
    </row>
    <row r="204" spans="5:64">
      <c r="E204" s="395"/>
      <c r="AB204" s="395"/>
      <c r="AF204" s="397"/>
      <c r="AH204" s="397"/>
      <c r="AI204" s="396"/>
      <c r="AK204" s="396"/>
      <c r="AL204" s="396"/>
      <c r="AM204" s="396"/>
      <c r="AO204" s="396"/>
      <c r="AP204" s="396"/>
      <c r="AR204" s="396"/>
      <c r="AT204" s="396"/>
      <c r="AV204" s="396"/>
      <c r="AW204" s="397"/>
      <c r="AX204" s="395"/>
      <c r="AZ204" s="395"/>
      <c r="BA204" s="395"/>
      <c r="BB204" s="395"/>
      <c r="BC204" s="395"/>
      <c r="BD204" s="395"/>
      <c r="BE204" s="395"/>
      <c r="BF204" s="395"/>
      <c r="BG204" s="398"/>
      <c r="BH204" s="395"/>
      <c r="BI204" s="399"/>
      <c r="BJ204" s="399"/>
      <c r="BK204" s="399"/>
      <c r="BL204" s="399"/>
    </row>
    <row r="205" spans="5:64">
      <c r="E205" s="395"/>
      <c r="AB205" s="395"/>
      <c r="AF205" s="397"/>
      <c r="AH205" s="397"/>
      <c r="AI205" s="396"/>
      <c r="AK205" s="396"/>
      <c r="AL205" s="396"/>
      <c r="AM205" s="396"/>
      <c r="AO205" s="396"/>
      <c r="AP205" s="396"/>
      <c r="AR205" s="396"/>
      <c r="AT205" s="396"/>
      <c r="AV205" s="396"/>
      <c r="AW205" s="397"/>
      <c r="AX205" s="395"/>
      <c r="AZ205" s="395"/>
      <c r="BA205" s="395"/>
      <c r="BB205" s="395"/>
      <c r="BC205" s="395"/>
      <c r="BD205" s="395"/>
      <c r="BE205" s="395"/>
      <c r="BF205" s="395"/>
      <c r="BG205" s="398"/>
      <c r="BH205" s="395"/>
      <c r="BI205" s="399"/>
      <c r="BJ205" s="399"/>
      <c r="BK205" s="399"/>
      <c r="BL205" s="399"/>
    </row>
    <row r="206" spans="5:64">
      <c r="E206" s="395"/>
      <c r="AB206" s="395"/>
      <c r="AF206" s="397"/>
      <c r="AH206" s="397"/>
      <c r="AI206" s="396"/>
      <c r="AK206" s="396"/>
      <c r="AL206" s="396"/>
      <c r="AM206" s="396"/>
      <c r="AO206" s="396"/>
      <c r="AP206" s="396"/>
      <c r="AR206" s="396"/>
      <c r="AT206" s="396"/>
      <c r="AV206" s="396"/>
      <c r="AW206" s="397"/>
      <c r="AX206" s="395"/>
      <c r="AZ206" s="395"/>
      <c r="BA206" s="395"/>
      <c r="BB206" s="395"/>
      <c r="BC206" s="395"/>
      <c r="BD206" s="395"/>
      <c r="BE206" s="395"/>
      <c r="BF206" s="395"/>
      <c r="BG206" s="398"/>
      <c r="BH206" s="395"/>
      <c r="BI206" s="399"/>
      <c r="BJ206" s="399"/>
      <c r="BK206" s="399"/>
      <c r="BL206" s="399"/>
    </row>
    <row r="207" spans="5:64">
      <c r="E207" s="395"/>
      <c r="AB207" s="395"/>
      <c r="AF207" s="397"/>
      <c r="AH207" s="397"/>
      <c r="AI207" s="396"/>
      <c r="AK207" s="396"/>
      <c r="AL207" s="396"/>
      <c r="AM207" s="396"/>
      <c r="AO207" s="396"/>
      <c r="AP207" s="396"/>
      <c r="AR207" s="396"/>
      <c r="AT207" s="396"/>
      <c r="AV207" s="396"/>
      <c r="AW207" s="397"/>
      <c r="AX207" s="395"/>
      <c r="AZ207" s="395"/>
      <c r="BA207" s="395"/>
      <c r="BB207" s="395"/>
      <c r="BC207" s="395"/>
      <c r="BD207" s="395"/>
      <c r="BE207" s="395"/>
      <c r="BF207" s="395"/>
      <c r="BG207" s="398"/>
      <c r="BH207" s="395"/>
      <c r="BI207" s="399"/>
      <c r="BJ207" s="399"/>
      <c r="BK207" s="399"/>
      <c r="BL207" s="399"/>
    </row>
    <row r="208" spans="5:64">
      <c r="E208" s="395"/>
      <c r="AB208" s="395"/>
      <c r="AF208" s="397"/>
      <c r="AH208" s="397"/>
      <c r="AI208" s="396"/>
      <c r="AK208" s="396"/>
      <c r="AL208" s="396"/>
      <c r="AM208" s="396"/>
      <c r="AO208" s="396"/>
      <c r="AP208" s="396"/>
      <c r="AR208" s="396"/>
      <c r="AT208" s="396"/>
      <c r="AV208" s="396"/>
      <c r="AW208" s="397"/>
      <c r="AX208" s="395"/>
      <c r="AZ208" s="395"/>
      <c r="BA208" s="395"/>
      <c r="BB208" s="395"/>
      <c r="BC208" s="395"/>
      <c r="BD208" s="395"/>
      <c r="BE208" s="395"/>
      <c r="BF208" s="395"/>
      <c r="BG208" s="398"/>
      <c r="BH208" s="395"/>
      <c r="BI208" s="399"/>
      <c r="BJ208" s="399"/>
      <c r="BK208" s="399"/>
      <c r="BL208" s="399"/>
    </row>
    <row r="209" spans="5:64">
      <c r="E209" s="395"/>
      <c r="AB209" s="395"/>
      <c r="AF209" s="397"/>
      <c r="AH209" s="397"/>
      <c r="AI209" s="396"/>
      <c r="AK209" s="396"/>
      <c r="AL209" s="396"/>
      <c r="AM209" s="396"/>
      <c r="AO209" s="396"/>
      <c r="AP209" s="396"/>
      <c r="AR209" s="396"/>
      <c r="AT209" s="396"/>
      <c r="AV209" s="396"/>
      <c r="AW209" s="397"/>
      <c r="AX209" s="395"/>
      <c r="AZ209" s="395"/>
      <c r="BA209" s="395"/>
      <c r="BB209" s="395"/>
      <c r="BC209" s="395"/>
      <c r="BD209" s="395"/>
      <c r="BE209" s="395"/>
      <c r="BF209" s="395"/>
      <c r="BG209" s="398"/>
      <c r="BH209" s="395"/>
      <c r="BI209" s="399"/>
      <c r="BJ209" s="399"/>
      <c r="BK209" s="399"/>
      <c r="BL209" s="399"/>
    </row>
    <row r="210" spans="5:64">
      <c r="E210" s="395"/>
      <c r="AB210" s="395"/>
      <c r="AF210" s="397"/>
      <c r="AH210" s="397"/>
      <c r="AI210" s="396"/>
      <c r="AK210" s="396"/>
      <c r="AL210" s="396"/>
      <c r="AM210" s="396"/>
      <c r="AO210" s="396"/>
      <c r="AP210" s="396"/>
      <c r="AR210" s="396"/>
      <c r="AT210" s="396"/>
      <c r="AV210" s="396"/>
      <c r="AW210" s="397"/>
      <c r="AX210" s="395"/>
      <c r="AZ210" s="395"/>
      <c r="BA210" s="395"/>
      <c r="BB210" s="395"/>
      <c r="BC210" s="395"/>
      <c r="BD210" s="395"/>
      <c r="BE210" s="395"/>
      <c r="BF210" s="395"/>
      <c r="BG210" s="398"/>
      <c r="BH210" s="395"/>
      <c r="BI210" s="399"/>
      <c r="BJ210" s="399"/>
      <c r="BK210" s="399"/>
      <c r="BL210" s="399"/>
    </row>
    <row r="211" spans="5:64">
      <c r="E211" s="395"/>
      <c r="AB211" s="395"/>
      <c r="AF211" s="397"/>
      <c r="AH211" s="397"/>
      <c r="AI211" s="396"/>
      <c r="AK211" s="396"/>
      <c r="AL211" s="396"/>
      <c r="AM211" s="396"/>
      <c r="AO211" s="396"/>
      <c r="AP211" s="396"/>
      <c r="AR211" s="396"/>
      <c r="AT211" s="396"/>
      <c r="AV211" s="396"/>
      <c r="AW211" s="397"/>
      <c r="AX211" s="395"/>
      <c r="AZ211" s="395"/>
      <c r="BA211" s="395"/>
      <c r="BB211" s="395"/>
      <c r="BC211" s="395"/>
      <c r="BD211" s="395"/>
      <c r="BE211" s="395"/>
      <c r="BF211" s="395"/>
      <c r="BG211" s="398"/>
      <c r="BH211" s="395"/>
      <c r="BI211" s="399"/>
      <c r="BJ211" s="399"/>
      <c r="BK211" s="399"/>
      <c r="BL211" s="399"/>
    </row>
    <row r="212" spans="5:64">
      <c r="E212" s="395"/>
      <c r="AB212" s="395"/>
      <c r="AF212" s="397"/>
      <c r="AH212" s="397"/>
      <c r="AI212" s="396"/>
      <c r="AK212" s="396"/>
      <c r="AL212" s="396"/>
      <c r="AM212" s="396"/>
      <c r="AO212" s="396"/>
      <c r="AP212" s="396"/>
      <c r="AR212" s="396"/>
      <c r="AT212" s="396"/>
      <c r="AV212" s="396"/>
      <c r="AW212" s="397"/>
      <c r="AX212" s="395"/>
      <c r="AZ212" s="395"/>
      <c r="BA212" s="395"/>
      <c r="BB212" s="395"/>
      <c r="BC212" s="395"/>
      <c r="BD212" s="395"/>
      <c r="BE212" s="395"/>
      <c r="BF212" s="395"/>
      <c r="BG212" s="398"/>
      <c r="BH212" s="395"/>
      <c r="BI212" s="399"/>
      <c r="BJ212" s="399"/>
      <c r="BK212" s="399"/>
      <c r="BL212" s="399"/>
    </row>
    <row r="213" spans="5:64">
      <c r="E213" s="395"/>
      <c r="AB213" s="395"/>
      <c r="AF213" s="397"/>
      <c r="AH213" s="397"/>
      <c r="AI213" s="396"/>
      <c r="AK213" s="396"/>
      <c r="AL213" s="396"/>
      <c r="AM213" s="396"/>
      <c r="AO213" s="396"/>
      <c r="AP213" s="396"/>
      <c r="AR213" s="396"/>
      <c r="AT213" s="396"/>
      <c r="AV213" s="396"/>
      <c r="AW213" s="397"/>
      <c r="AX213" s="395"/>
      <c r="AZ213" s="395"/>
      <c r="BA213" s="395"/>
      <c r="BB213" s="395"/>
      <c r="BC213" s="395"/>
      <c r="BD213" s="395"/>
      <c r="BE213" s="395"/>
      <c r="BF213" s="395"/>
      <c r="BG213" s="398"/>
      <c r="BH213" s="395"/>
      <c r="BI213" s="399"/>
      <c r="BJ213" s="399"/>
      <c r="BK213" s="399"/>
      <c r="BL213" s="399"/>
    </row>
    <row r="214" spans="5:64">
      <c r="E214" s="395"/>
      <c r="AB214" s="395"/>
      <c r="AF214" s="397"/>
      <c r="AH214" s="397"/>
      <c r="AI214" s="396"/>
      <c r="AK214" s="396"/>
      <c r="AL214" s="396"/>
      <c r="AM214" s="396"/>
      <c r="AO214" s="396"/>
      <c r="AP214" s="396"/>
      <c r="AR214" s="396"/>
      <c r="AT214" s="396"/>
      <c r="AV214" s="396"/>
      <c r="AW214" s="397"/>
      <c r="AX214" s="395"/>
      <c r="AZ214" s="395"/>
      <c r="BA214" s="395"/>
      <c r="BB214" s="395"/>
      <c r="BC214" s="395"/>
      <c r="BD214" s="395"/>
      <c r="BE214" s="395"/>
      <c r="BF214" s="395"/>
      <c r="BG214" s="398"/>
      <c r="BH214" s="395"/>
      <c r="BI214" s="399"/>
      <c r="BJ214" s="399"/>
      <c r="BK214" s="399"/>
      <c r="BL214" s="399"/>
    </row>
    <row r="215" spans="5:64">
      <c r="E215" s="395"/>
      <c r="AB215" s="395"/>
      <c r="AF215" s="397"/>
      <c r="AH215" s="397"/>
      <c r="AI215" s="396"/>
      <c r="AK215" s="396"/>
      <c r="AL215" s="396"/>
      <c r="AM215" s="396"/>
      <c r="AO215" s="396"/>
      <c r="AP215" s="396"/>
      <c r="AR215" s="396"/>
      <c r="AT215" s="396"/>
      <c r="AV215" s="396"/>
      <c r="AW215" s="397"/>
      <c r="AX215" s="395"/>
      <c r="AZ215" s="395"/>
      <c r="BA215" s="395"/>
      <c r="BB215" s="395"/>
      <c r="BC215" s="395"/>
      <c r="BD215" s="395"/>
      <c r="BE215" s="395"/>
      <c r="BF215" s="395"/>
      <c r="BG215" s="398"/>
      <c r="BH215" s="395"/>
      <c r="BI215" s="399"/>
      <c r="BJ215" s="399"/>
      <c r="BK215" s="399"/>
      <c r="BL215" s="399"/>
    </row>
    <row r="216" spans="5:64">
      <c r="E216" s="395"/>
      <c r="AB216" s="395"/>
      <c r="AF216" s="397"/>
      <c r="AH216" s="397"/>
      <c r="AI216" s="396"/>
      <c r="AK216" s="396"/>
      <c r="AL216" s="396"/>
      <c r="AM216" s="396"/>
      <c r="AO216" s="396"/>
      <c r="AP216" s="396"/>
      <c r="AR216" s="396"/>
      <c r="AT216" s="396"/>
      <c r="AV216" s="396"/>
      <c r="AW216" s="397"/>
      <c r="AX216" s="395"/>
      <c r="AZ216" s="395"/>
      <c r="BA216" s="395"/>
      <c r="BB216" s="395"/>
      <c r="BC216" s="395"/>
      <c r="BD216" s="395"/>
      <c r="BE216" s="395"/>
      <c r="BF216" s="395"/>
      <c r="BG216" s="398"/>
      <c r="BH216" s="395"/>
      <c r="BI216" s="399"/>
      <c r="BJ216" s="399"/>
      <c r="BK216" s="399"/>
      <c r="BL216" s="399"/>
    </row>
    <row r="217" spans="5:64">
      <c r="E217" s="395"/>
      <c r="AB217" s="395"/>
      <c r="AF217" s="397"/>
      <c r="AH217" s="397"/>
      <c r="AI217" s="396"/>
      <c r="AK217" s="396"/>
      <c r="AL217" s="396"/>
      <c r="AM217" s="396"/>
      <c r="AO217" s="396"/>
      <c r="AP217" s="396"/>
      <c r="AR217" s="396"/>
      <c r="AT217" s="396"/>
      <c r="AV217" s="396"/>
      <c r="AW217" s="397"/>
      <c r="AX217" s="395"/>
      <c r="AZ217" s="395"/>
      <c r="BA217" s="395"/>
      <c r="BB217" s="395"/>
      <c r="BC217" s="395"/>
      <c r="BD217" s="395"/>
      <c r="BE217" s="395"/>
      <c r="BF217" s="395"/>
      <c r="BG217" s="398"/>
      <c r="BH217" s="395"/>
      <c r="BI217" s="399"/>
      <c r="BJ217" s="399"/>
      <c r="BK217" s="399"/>
      <c r="BL217" s="399"/>
    </row>
    <row r="218" spans="5:64">
      <c r="E218" s="395"/>
      <c r="AB218" s="395"/>
      <c r="AF218" s="397"/>
      <c r="AH218" s="397"/>
      <c r="AI218" s="396"/>
      <c r="AK218" s="396"/>
      <c r="AL218" s="396"/>
      <c r="AM218" s="396"/>
      <c r="AO218" s="396"/>
      <c r="AP218" s="396"/>
      <c r="AR218" s="396"/>
      <c r="AT218" s="396"/>
      <c r="AV218" s="396"/>
      <c r="AW218" s="397"/>
      <c r="AX218" s="395"/>
      <c r="AZ218" s="395"/>
      <c r="BA218" s="395"/>
      <c r="BB218" s="395"/>
      <c r="BC218" s="395"/>
      <c r="BD218" s="395"/>
      <c r="BE218" s="395"/>
      <c r="BF218" s="395"/>
      <c r="BG218" s="398"/>
      <c r="BH218" s="395"/>
      <c r="BI218" s="399"/>
      <c r="BJ218" s="399"/>
      <c r="BK218" s="399"/>
      <c r="BL218" s="399"/>
    </row>
    <row r="219" spans="5:64">
      <c r="E219" s="395"/>
      <c r="AB219" s="395"/>
      <c r="AF219" s="397"/>
      <c r="AH219" s="397"/>
      <c r="AI219" s="396"/>
      <c r="AK219" s="396"/>
      <c r="AL219" s="396"/>
      <c r="AM219" s="396"/>
      <c r="AO219" s="396"/>
      <c r="AP219" s="396"/>
      <c r="AR219" s="396"/>
      <c r="AT219" s="396"/>
      <c r="AV219" s="396"/>
      <c r="AW219" s="397"/>
      <c r="AX219" s="395"/>
      <c r="AZ219" s="395"/>
      <c r="BA219" s="395"/>
      <c r="BB219" s="395"/>
      <c r="BC219" s="395"/>
      <c r="BD219" s="395"/>
      <c r="BE219" s="395"/>
      <c r="BF219" s="395"/>
      <c r="BG219" s="398"/>
      <c r="BH219" s="395"/>
      <c r="BI219" s="399"/>
      <c r="BJ219" s="399"/>
      <c r="BK219" s="399"/>
      <c r="BL219" s="399"/>
    </row>
    <row r="220" spans="5:64">
      <c r="E220" s="395"/>
      <c r="AB220" s="395"/>
      <c r="AF220" s="397"/>
      <c r="AH220" s="397"/>
      <c r="AI220" s="396"/>
      <c r="AK220" s="396"/>
      <c r="AL220" s="396"/>
      <c r="AM220" s="396"/>
      <c r="AO220" s="396"/>
      <c r="AP220" s="396"/>
      <c r="AR220" s="396"/>
      <c r="AT220" s="396"/>
      <c r="AV220" s="396"/>
      <c r="AW220" s="397"/>
      <c r="AX220" s="395"/>
      <c r="AZ220" s="395"/>
      <c r="BA220" s="395"/>
      <c r="BB220" s="395"/>
      <c r="BC220" s="395"/>
      <c r="BD220" s="395"/>
      <c r="BE220" s="395"/>
      <c r="BF220" s="395"/>
      <c r="BG220" s="398"/>
      <c r="BH220" s="395"/>
      <c r="BI220" s="399"/>
      <c r="BJ220" s="399"/>
      <c r="BK220" s="399"/>
      <c r="BL220" s="399"/>
    </row>
    <row r="221" spans="5:64">
      <c r="E221" s="395"/>
      <c r="AB221" s="395"/>
      <c r="AF221" s="397"/>
      <c r="AH221" s="397"/>
      <c r="AI221" s="396"/>
      <c r="AK221" s="396"/>
      <c r="AL221" s="396"/>
      <c r="AM221" s="396"/>
      <c r="AO221" s="396"/>
      <c r="AP221" s="396"/>
      <c r="AR221" s="396"/>
      <c r="AT221" s="396"/>
      <c r="AV221" s="396"/>
      <c r="AW221" s="397"/>
      <c r="AX221" s="395"/>
      <c r="AZ221" s="395"/>
      <c r="BA221" s="395"/>
      <c r="BB221" s="395"/>
      <c r="BC221" s="395"/>
      <c r="BD221" s="395"/>
      <c r="BE221" s="395"/>
      <c r="BF221" s="395"/>
      <c r="BG221" s="398"/>
      <c r="BH221" s="395"/>
      <c r="BI221" s="399"/>
      <c r="BJ221" s="399"/>
      <c r="BK221" s="399"/>
      <c r="BL221" s="399"/>
    </row>
    <row r="222" spans="5:64">
      <c r="E222" s="395"/>
      <c r="AB222" s="395"/>
      <c r="AF222" s="397"/>
      <c r="AH222" s="397"/>
      <c r="AI222" s="396"/>
      <c r="AK222" s="396"/>
      <c r="AL222" s="396"/>
      <c r="AM222" s="396"/>
      <c r="AO222" s="396"/>
      <c r="AP222" s="396"/>
      <c r="AR222" s="396"/>
      <c r="AT222" s="396"/>
      <c r="AV222" s="396"/>
      <c r="AW222" s="397"/>
      <c r="AX222" s="395"/>
      <c r="AZ222" s="395"/>
      <c r="BA222" s="395"/>
      <c r="BB222" s="395"/>
      <c r="BC222" s="395"/>
      <c r="BD222" s="395"/>
      <c r="BE222" s="395"/>
      <c r="BF222" s="395"/>
      <c r="BG222" s="398"/>
      <c r="BH222" s="395"/>
      <c r="BI222" s="399"/>
      <c r="BJ222" s="399"/>
      <c r="BK222" s="399"/>
      <c r="BL222" s="399"/>
    </row>
    <row r="223" spans="5:64">
      <c r="E223" s="395"/>
      <c r="AB223" s="395"/>
      <c r="AF223" s="397"/>
      <c r="AH223" s="397"/>
      <c r="AI223" s="396"/>
      <c r="AK223" s="396"/>
      <c r="AL223" s="396"/>
      <c r="AM223" s="396"/>
      <c r="AO223" s="396"/>
      <c r="AP223" s="396"/>
      <c r="AR223" s="396"/>
      <c r="AT223" s="396"/>
      <c r="AV223" s="396"/>
      <c r="AW223" s="397"/>
      <c r="AX223" s="395"/>
      <c r="AZ223" s="395"/>
      <c r="BA223" s="395"/>
      <c r="BB223" s="395"/>
      <c r="BC223" s="395"/>
      <c r="BD223" s="395"/>
      <c r="BE223" s="395"/>
      <c r="BF223" s="395"/>
      <c r="BG223" s="398"/>
      <c r="BH223" s="395"/>
      <c r="BI223" s="399"/>
      <c r="BJ223" s="399"/>
      <c r="BK223" s="399"/>
      <c r="BL223" s="399"/>
    </row>
    <row r="224" spans="5:64">
      <c r="E224" s="395"/>
      <c r="AB224" s="395"/>
      <c r="AF224" s="397"/>
      <c r="AH224" s="397"/>
      <c r="AI224" s="396"/>
      <c r="AK224" s="396"/>
      <c r="AL224" s="396"/>
      <c r="AM224" s="396"/>
      <c r="AO224" s="396"/>
      <c r="AP224" s="396"/>
      <c r="AR224" s="396"/>
      <c r="AT224" s="396"/>
      <c r="AV224" s="396"/>
      <c r="AW224" s="397"/>
      <c r="AX224" s="395"/>
      <c r="AZ224" s="395"/>
      <c r="BA224" s="395"/>
      <c r="BB224" s="395"/>
      <c r="BC224" s="395"/>
      <c r="BD224" s="395"/>
      <c r="BE224" s="395"/>
      <c r="BF224" s="395"/>
      <c r="BG224" s="398"/>
      <c r="BH224" s="395"/>
      <c r="BI224" s="399"/>
      <c r="BJ224" s="399"/>
      <c r="BK224" s="399"/>
      <c r="BL224" s="399"/>
    </row>
    <row r="225" spans="5:64">
      <c r="E225" s="395"/>
      <c r="AB225" s="395"/>
      <c r="AF225" s="397"/>
      <c r="AH225" s="397"/>
      <c r="AI225" s="396"/>
      <c r="AK225" s="396"/>
      <c r="AL225" s="396"/>
      <c r="AM225" s="396"/>
      <c r="AO225" s="396"/>
      <c r="AP225" s="396"/>
      <c r="AR225" s="396"/>
      <c r="AT225" s="396"/>
      <c r="AV225" s="396"/>
      <c r="AW225" s="397"/>
      <c r="AX225" s="395"/>
      <c r="AZ225" s="395"/>
      <c r="BA225" s="395"/>
      <c r="BB225" s="395"/>
      <c r="BC225" s="395"/>
      <c r="BD225" s="395"/>
      <c r="BE225" s="395"/>
      <c r="BF225" s="395"/>
      <c r="BG225" s="398"/>
      <c r="BH225" s="395"/>
      <c r="BI225" s="399"/>
      <c r="BJ225" s="399"/>
      <c r="BK225" s="399"/>
      <c r="BL225" s="399"/>
    </row>
    <row r="226" spans="5:64">
      <c r="E226" s="395"/>
      <c r="AB226" s="395"/>
      <c r="AF226" s="397"/>
      <c r="AH226" s="397"/>
      <c r="AI226" s="396"/>
      <c r="AK226" s="396"/>
      <c r="AL226" s="396"/>
      <c r="AM226" s="396"/>
      <c r="AO226" s="396"/>
      <c r="AP226" s="396"/>
      <c r="AR226" s="396"/>
      <c r="AT226" s="396"/>
      <c r="AV226" s="396"/>
      <c r="AW226" s="397"/>
      <c r="AX226" s="395"/>
      <c r="AZ226" s="395"/>
      <c r="BA226" s="395"/>
      <c r="BB226" s="395"/>
      <c r="BC226" s="395"/>
      <c r="BD226" s="395"/>
      <c r="BE226" s="395"/>
      <c r="BF226" s="395"/>
      <c r="BG226" s="398"/>
      <c r="BH226" s="395"/>
      <c r="BI226" s="399"/>
      <c r="BJ226" s="399"/>
      <c r="BK226" s="399"/>
      <c r="BL226" s="399"/>
    </row>
    <row r="227" spans="5:64">
      <c r="E227" s="395"/>
      <c r="AB227" s="395"/>
      <c r="AF227" s="397"/>
      <c r="AH227" s="397"/>
      <c r="AI227" s="396"/>
      <c r="AK227" s="396"/>
      <c r="AL227" s="396"/>
      <c r="AM227" s="396"/>
      <c r="AO227" s="396"/>
      <c r="AP227" s="396"/>
      <c r="AR227" s="396"/>
      <c r="AT227" s="396"/>
      <c r="AV227" s="396"/>
      <c r="AW227" s="397"/>
      <c r="AX227" s="395"/>
      <c r="AZ227" s="395"/>
      <c r="BA227" s="395"/>
      <c r="BB227" s="395"/>
      <c r="BC227" s="395"/>
      <c r="BD227" s="395"/>
      <c r="BE227" s="395"/>
      <c r="BF227" s="395"/>
      <c r="BG227" s="398"/>
      <c r="BH227" s="395"/>
      <c r="BI227" s="399"/>
      <c r="BJ227" s="399"/>
      <c r="BK227" s="399"/>
      <c r="BL227" s="399"/>
    </row>
    <row r="228" spans="5:64">
      <c r="E228" s="395"/>
      <c r="AB228" s="395"/>
      <c r="AF228" s="397"/>
      <c r="AH228" s="397"/>
      <c r="AI228" s="396"/>
      <c r="AK228" s="396"/>
      <c r="AL228" s="396"/>
      <c r="AM228" s="396"/>
      <c r="AO228" s="396"/>
      <c r="AP228" s="396"/>
      <c r="AR228" s="396"/>
      <c r="AT228" s="396"/>
      <c r="AV228" s="396"/>
      <c r="AW228" s="397"/>
      <c r="AX228" s="395"/>
      <c r="AZ228" s="395"/>
      <c r="BA228" s="395"/>
      <c r="BB228" s="395"/>
      <c r="BC228" s="395"/>
      <c r="BD228" s="395"/>
      <c r="BE228" s="395"/>
      <c r="BF228" s="395"/>
      <c r="BG228" s="398"/>
      <c r="BH228" s="395"/>
      <c r="BI228" s="399"/>
      <c r="BJ228" s="399"/>
      <c r="BK228" s="399"/>
      <c r="BL228" s="399"/>
    </row>
    <row r="229" spans="5:64">
      <c r="E229" s="395"/>
      <c r="AB229" s="395"/>
      <c r="AF229" s="397"/>
      <c r="AH229" s="397"/>
      <c r="AI229" s="396"/>
      <c r="AK229" s="396"/>
      <c r="AL229" s="396"/>
      <c r="AM229" s="396"/>
      <c r="AO229" s="396"/>
      <c r="AP229" s="396"/>
      <c r="AR229" s="396"/>
      <c r="AT229" s="396"/>
      <c r="AV229" s="396"/>
      <c r="AW229" s="397"/>
      <c r="AX229" s="395"/>
      <c r="AZ229" s="395"/>
      <c r="BA229" s="395"/>
      <c r="BB229" s="395"/>
      <c r="BC229" s="395"/>
      <c r="BD229" s="395"/>
      <c r="BE229" s="395"/>
      <c r="BF229" s="395"/>
      <c r="BG229" s="398"/>
      <c r="BH229" s="395"/>
      <c r="BI229" s="399"/>
      <c r="BJ229" s="399"/>
      <c r="BK229" s="399"/>
      <c r="BL229" s="399"/>
    </row>
    <row r="230" spans="5:64">
      <c r="E230" s="395"/>
      <c r="AB230" s="395"/>
      <c r="AF230" s="397"/>
      <c r="AH230" s="397"/>
      <c r="AI230" s="396"/>
      <c r="AK230" s="396"/>
      <c r="AL230" s="396"/>
      <c r="AM230" s="396"/>
      <c r="AO230" s="396"/>
      <c r="AP230" s="396"/>
      <c r="AR230" s="396"/>
      <c r="AT230" s="396"/>
      <c r="AV230" s="396"/>
      <c r="AW230" s="397"/>
      <c r="AX230" s="395"/>
      <c r="AZ230" s="395"/>
      <c r="BA230" s="395"/>
      <c r="BB230" s="395"/>
      <c r="BC230" s="395"/>
      <c r="BD230" s="395"/>
      <c r="BE230" s="395"/>
      <c r="BF230" s="395"/>
      <c r="BG230" s="398"/>
      <c r="BH230" s="395"/>
      <c r="BI230" s="399"/>
      <c r="BJ230" s="399"/>
      <c r="BK230" s="399"/>
      <c r="BL230" s="399"/>
    </row>
    <row r="231" spans="5:64">
      <c r="E231" s="395"/>
      <c r="AB231" s="395"/>
      <c r="AF231" s="397"/>
      <c r="AH231" s="397"/>
      <c r="AI231" s="396"/>
      <c r="AK231" s="396"/>
      <c r="AL231" s="396"/>
      <c r="AM231" s="396"/>
      <c r="AO231" s="396"/>
      <c r="AP231" s="396"/>
      <c r="AR231" s="396"/>
      <c r="AT231" s="396"/>
      <c r="AV231" s="396"/>
      <c r="AW231" s="397"/>
      <c r="AX231" s="395"/>
      <c r="AZ231" s="395"/>
      <c r="BA231" s="395"/>
      <c r="BB231" s="395"/>
      <c r="BC231" s="395"/>
      <c r="BD231" s="395"/>
      <c r="BE231" s="395"/>
      <c r="BF231" s="395"/>
      <c r="BG231" s="398"/>
      <c r="BH231" s="395"/>
      <c r="BI231" s="399"/>
      <c r="BJ231" s="399"/>
      <c r="BK231" s="399"/>
      <c r="BL231" s="399"/>
    </row>
    <row r="232" spans="5:64">
      <c r="E232" s="395"/>
      <c r="AB232" s="395"/>
      <c r="AF232" s="397"/>
      <c r="AH232" s="397"/>
      <c r="AI232" s="396"/>
      <c r="AK232" s="396"/>
      <c r="AL232" s="396"/>
      <c r="AM232" s="396"/>
      <c r="AO232" s="396"/>
      <c r="AP232" s="396"/>
      <c r="AR232" s="396"/>
      <c r="AT232" s="396"/>
      <c r="AV232" s="396"/>
      <c r="AW232" s="397"/>
      <c r="AX232" s="395"/>
      <c r="AZ232" s="395"/>
      <c r="BA232" s="395"/>
      <c r="BB232" s="395"/>
      <c r="BC232" s="395"/>
      <c r="BD232" s="395"/>
      <c r="BE232" s="395"/>
      <c r="BF232" s="395"/>
      <c r="BG232" s="398"/>
      <c r="BH232" s="395"/>
      <c r="BI232" s="399"/>
      <c r="BJ232" s="399"/>
      <c r="BK232" s="399"/>
      <c r="BL232" s="399"/>
    </row>
    <row r="233" spans="5:64">
      <c r="E233" s="395"/>
      <c r="AB233" s="395"/>
      <c r="AF233" s="397"/>
      <c r="AH233" s="397"/>
      <c r="AI233" s="396"/>
      <c r="AK233" s="396"/>
      <c r="AL233" s="396"/>
      <c r="AM233" s="396"/>
      <c r="AO233" s="396"/>
      <c r="AP233" s="396"/>
      <c r="AR233" s="396"/>
      <c r="AT233" s="396"/>
      <c r="AV233" s="396"/>
      <c r="AW233" s="397"/>
      <c r="AX233" s="395"/>
      <c r="AZ233" s="395"/>
      <c r="BA233" s="395"/>
      <c r="BB233" s="395"/>
      <c r="BC233" s="395"/>
      <c r="BD233" s="395"/>
      <c r="BE233" s="395"/>
      <c r="BF233" s="395"/>
      <c r="BG233" s="398"/>
      <c r="BH233" s="395"/>
      <c r="BI233" s="399"/>
      <c r="BJ233" s="399"/>
      <c r="BK233" s="399"/>
      <c r="BL233" s="399"/>
    </row>
    <row r="234" spans="5:64">
      <c r="E234" s="395"/>
      <c r="AB234" s="395"/>
      <c r="AF234" s="397"/>
      <c r="AH234" s="397"/>
      <c r="AI234" s="396"/>
      <c r="AK234" s="396"/>
      <c r="AL234" s="396"/>
      <c r="AM234" s="396"/>
      <c r="AO234" s="396"/>
      <c r="AP234" s="396"/>
      <c r="AR234" s="396"/>
      <c r="AT234" s="396"/>
      <c r="AV234" s="396"/>
      <c r="AW234" s="397"/>
      <c r="AX234" s="395"/>
      <c r="AZ234" s="395"/>
      <c r="BA234" s="395"/>
      <c r="BB234" s="395"/>
      <c r="BC234" s="395"/>
      <c r="BD234" s="395"/>
      <c r="BE234" s="395"/>
      <c r="BF234" s="395"/>
      <c r="BG234" s="398"/>
      <c r="BH234" s="395"/>
      <c r="BI234" s="399"/>
      <c r="BJ234" s="399"/>
      <c r="BK234" s="399"/>
      <c r="BL234" s="399"/>
    </row>
    <row r="235" spans="5:64">
      <c r="E235" s="395"/>
      <c r="AB235" s="395"/>
      <c r="AF235" s="397"/>
      <c r="AH235" s="397"/>
      <c r="AI235" s="396"/>
      <c r="AK235" s="396"/>
      <c r="AL235" s="396"/>
      <c r="AM235" s="396"/>
      <c r="AO235" s="396"/>
      <c r="AP235" s="396"/>
      <c r="AR235" s="396"/>
      <c r="AT235" s="396"/>
      <c r="AV235" s="396"/>
      <c r="AW235" s="397"/>
      <c r="AX235" s="395"/>
      <c r="AZ235" s="395"/>
      <c r="BA235" s="395"/>
      <c r="BB235" s="395"/>
      <c r="BC235" s="395"/>
      <c r="BD235" s="395"/>
      <c r="BE235" s="395"/>
      <c r="BF235" s="395"/>
      <c r="BG235" s="398"/>
      <c r="BH235" s="395"/>
      <c r="BI235" s="399"/>
      <c r="BJ235" s="399"/>
      <c r="BK235" s="399"/>
      <c r="BL235" s="399"/>
    </row>
    <row r="236" spans="5:64">
      <c r="E236" s="395"/>
      <c r="AB236" s="395"/>
      <c r="AF236" s="397"/>
      <c r="AH236" s="397"/>
      <c r="AI236" s="396"/>
      <c r="AK236" s="396"/>
      <c r="AL236" s="396"/>
      <c r="AM236" s="396"/>
      <c r="AO236" s="396"/>
      <c r="AP236" s="396"/>
      <c r="AR236" s="396"/>
      <c r="AT236" s="396"/>
      <c r="AV236" s="396"/>
      <c r="AW236" s="397"/>
      <c r="AX236" s="395"/>
      <c r="AZ236" s="395"/>
      <c r="BA236" s="395"/>
      <c r="BB236" s="395"/>
      <c r="BC236" s="395"/>
      <c r="BD236" s="395"/>
      <c r="BE236" s="395"/>
      <c r="BF236" s="395"/>
      <c r="BG236" s="398"/>
      <c r="BH236" s="395"/>
      <c r="BI236" s="399"/>
      <c r="BJ236" s="399"/>
      <c r="BK236" s="399"/>
      <c r="BL236" s="399"/>
    </row>
    <row r="237" spans="5:64">
      <c r="E237" s="395"/>
      <c r="AB237" s="395"/>
      <c r="AF237" s="397"/>
      <c r="AH237" s="397"/>
      <c r="AI237" s="396"/>
      <c r="AK237" s="396"/>
      <c r="AL237" s="396"/>
      <c r="AM237" s="396"/>
      <c r="AO237" s="396"/>
      <c r="AP237" s="396"/>
      <c r="AR237" s="396"/>
      <c r="AT237" s="396"/>
      <c r="AV237" s="396"/>
      <c r="AW237" s="397"/>
      <c r="AX237" s="395"/>
      <c r="AZ237" s="395"/>
      <c r="BA237" s="395"/>
      <c r="BB237" s="395"/>
      <c r="BC237" s="395"/>
      <c r="BD237" s="395"/>
      <c r="BE237" s="395"/>
      <c r="BF237" s="395"/>
      <c r="BG237" s="398"/>
      <c r="BH237" s="395"/>
      <c r="BI237" s="399"/>
      <c r="BJ237" s="399"/>
      <c r="BK237" s="399"/>
      <c r="BL237" s="399"/>
    </row>
    <row r="238" spans="5:64">
      <c r="E238" s="395"/>
      <c r="AB238" s="395"/>
      <c r="AF238" s="397"/>
      <c r="AH238" s="397"/>
      <c r="AI238" s="396"/>
      <c r="AK238" s="396"/>
      <c r="AL238" s="396"/>
      <c r="AM238" s="396"/>
      <c r="AO238" s="396"/>
      <c r="AP238" s="396"/>
      <c r="AR238" s="396"/>
      <c r="AT238" s="396"/>
      <c r="AV238" s="396"/>
      <c r="AW238" s="397"/>
      <c r="AX238" s="395"/>
      <c r="AZ238" s="395"/>
      <c r="BA238" s="395"/>
      <c r="BB238" s="395"/>
      <c r="BC238" s="395"/>
      <c r="BD238" s="395"/>
      <c r="BE238" s="395"/>
      <c r="BF238" s="395"/>
      <c r="BG238" s="398"/>
      <c r="BH238" s="395"/>
      <c r="BI238" s="399"/>
      <c r="BJ238" s="399"/>
      <c r="BK238" s="399"/>
      <c r="BL238" s="399"/>
    </row>
    <row r="239" spans="5:64">
      <c r="E239" s="395"/>
      <c r="AB239" s="395"/>
      <c r="AF239" s="397"/>
      <c r="AH239" s="397"/>
      <c r="AI239" s="396"/>
      <c r="AK239" s="396"/>
      <c r="AL239" s="396"/>
      <c r="AM239" s="396"/>
      <c r="AO239" s="396"/>
      <c r="AP239" s="396"/>
      <c r="AR239" s="396"/>
      <c r="AT239" s="396"/>
      <c r="AV239" s="396"/>
      <c r="AW239" s="397"/>
      <c r="AX239" s="395"/>
      <c r="AZ239" s="395"/>
      <c r="BA239" s="395"/>
      <c r="BB239" s="395"/>
      <c r="BC239" s="395"/>
      <c r="BD239" s="395"/>
      <c r="BE239" s="395"/>
      <c r="BF239" s="395"/>
      <c r="BG239" s="398"/>
      <c r="BH239" s="395"/>
      <c r="BI239" s="399"/>
      <c r="BJ239" s="399"/>
      <c r="BK239" s="399"/>
      <c r="BL239" s="399"/>
    </row>
    <row r="240" spans="5:64">
      <c r="E240" s="395"/>
      <c r="AB240" s="395"/>
      <c r="AF240" s="397"/>
      <c r="AH240" s="397"/>
      <c r="AI240" s="396"/>
      <c r="AK240" s="396"/>
      <c r="AL240" s="396"/>
      <c r="AM240" s="396"/>
      <c r="AO240" s="396"/>
      <c r="AP240" s="396"/>
      <c r="AR240" s="396"/>
      <c r="AT240" s="396"/>
      <c r="AV240" s="396"/>
      <c r="AW240" s="397"/>
      <c r="AX240" s="395"/>
      <c r="AZ240" s="395"/>
      <c r="BA240" s="395"/>
      <c r="BB240" s="395"/>
      <c r="BC240" s="395"/>
      <c r="BD240" s="395"/>
      <c r="BE240" s="395"/>
      <c r="BF240" s="395"/>
      <c r="BG240" s="398"/>
      <c r="BH240" s="395"/>
      <c r="BI240" s="399"/>
      <c r="BJ240" s="399"/>
      <c r="BK240" s="399"/>
      <c r="BL240" s="399"/>
    </row>
    <row r="241" spans="5:64">
      <c r="E241" s="395"/>
      <c r="AB241" s="395"/>
      <c r="AF241" s="397"/>
      <c r="AH241" s="397"/>
      <c r="AI241" s="396"/>
      <c r="AK241" s="396"/>
      <c r="AL241" s="396"/>
      <c r="AM241" s="396"/>
      <c r="AO241" s="396"/>
      <c r="AP241" s="396"/>
      <c r="AR241" s="396"/>
      <c r="AT241" s="396"/>
      <c r="AV241" s="396"/>
      <c r="AW241" s="397"/>
      <c r="AX241" s="395"/>
      <c r="AZ241" s="395"/>
      <c r="BA241" s="395"/>
      <c r="BB241" s="395"/>
      <c r="BC241" s="395"/>
      <c r="BD241" s="395"/>
      <c r="BE241" s="395"/>
      <c r="BF241" s="395"/>
      <c r="BG241" s="398"/>
      <c r="BH241" s="395"/>
      <c r="BI241" s="399"/>
      <c r="BJ241" s="399"/>
      <c r="BK241" s="399"/>
      <c r="BL241" s="399"/>
    </row>
    <row r="242" spans="5:64">
      <c r="E242" s="395"/>
      <c r="AB242" s="395"/>
      <c r="AF242" s="397"/>
      <c r="AH242" s="397"/>
      <c r="AI242" s="396"/>
      <c r="AK242" s="396"/>
      <c r="AL242" s="396"/>
      <c r="AM242" s="396"/>
      <c r="AO242" s="396"/>
      <c r="AP242" s="396"/>
      <c r="AR242" s="396"/>
      <c r="AT242" s="396"/>
      <c r="AV242" s="396"/>
      <c r="AW242" s="397"/>
      <c r="AX242" s="395"/>
      <c r="AZ242" s="395"/>
      <c r="BA242" s="395"/>
      <c r="BB242" s="395"/>
      <c r="BC242" s="395"/>
      <c r="BD242" s="395"/>
      <c r="BE242" s="395"/>
      <c r="BF242" s="395"/>
      <c r="BG242" s="398"/>
      <c r="BH242" s="395"/>
      <c r="BI242" s="399"/>
      <c r="BJ242" s="399"/>
      <c r="BK242" s="399"/>
      <c r="BL242" s="399"/>
    </row>
    <row r="243" spans="5:64">
      <c r="E243" s="395"/>
      <c r="AB243" s="395"/>
      <c r="AF243" s="397"/>
      <c r="AH243" s="397"/>
      <c r="AI243" s="396"/>
      <c r="AK243" s="396"/>
      <c r="AL243" s="396"/>
      <c r="AM243" s="396"/>
      <c r="AO243" s="396"/>
      <c r="AP243" s="396"/>
      <c r="AR243" s="396"/>
      <c r="AT243" s="396"/>
      <c r="AV243" s="396"/>
      <c r="AW243" s="397"/>
      <c r="AX243" s="395"/>
      <c r="AZ243" s="395"/>
      <c r="BA243" s="395"/>
      <c r="BB243" s="395"/>
      <c r="BC243" s="395"/>
      <c r="BD243" s="395"/>
      <c r="BE243" s="395"/>
      <c r="BF243" s="395"/>
      <c r="BG243" s="398"/>
      <c r="BH243" s="395"/>
      <c r="BI243" s="399"/>
      <c r="BJ243" s="399"/>
      <c r="BK243" s="399"/>
      <c r="BL243" s="399"/>
    </row>
    <row r="244" spans="5:64">
      <c r="E244" s="395"/>
      <c r="AB244" s="395"/>
      <c r="AF244" s="397"/>
      <c r="AH244" s="397"/>
      <c r="AI244" s="396"/>
      <c r="AK244" s="396"/>
      <c r="AL244" s="396"/>
      <c r="AM244" s="396"/>
      <c r="AO244" s="396"/>
      <c r="AP244" s="396"/>
      <c r="AR244" s="396"/>
      <c r="AT244" s="396"/>
      <c r="AV244" s="396"/>
      <c r="AW244" s="397"/>
      <c r="AX244" s="395"/>
      <c r="AZ244" s="395"/>
      <c r="BA244" s="395"/>
      <c r="BB244" s="395"/>
      <c r="BC244" s="395"/>
      <c r="BD244" s="395"/>
      <c r="BE244" s="395"/>
      <c r="BF244" s="395"/>
      <c r="BG244" s="398"/>
      <c r="BH244" s="395"/>
      <c r="BI244" s="399"/>
      <c r="BJ244" s="399"/>
      <c r="BK244" s="399"/>
      <c r="BL244" s="399"/>
    </row>
    <row r="245" spans="5:64">
      <c r="E245" s="395"/>
      <c r="AB245" s="395"/>
      <c r="AF245" s="397"/>
      <c r="AH245" s="397"/>
      <c r="AI245" s="396"/>
      <c r="AK245" s="396"/>
      <c r="AL245" s="396"/>
      <c r="AM245" s="396"/>
      <c r="AO245" s="396"/>
      <c r="AP245" s="396"/>
      <c r="AR245" s="396"/>
      <c r="AT245" s="396"/>
      <c r="AV245" s="396"/>
      <c r="AW245" s="397"/>
      <c r="AX245" s="395"/>
      <c r="AZ245" s="395"/>
      <c r="BA245" s="395"/>
      <c r="BB245" s="395"/>
      <c r="BC245" s="395"/>
      <c r="BD245" s="395"/>
      <c r="BE245" s="395"/>
      <c r="BF245" s="395"/>
      <c r="BG245" s="398"/>
      <c r="BH245" s="395"/>
      <c r="BI245" s="399"/>
      <c r="BJ245" s="399"/>
      <c r="BK245" s="399"/>
      <c r="BL245" s="399"/>
    </row>
    <row r="246" spans="5:64">
      <c r="E246" s="395"/>
      <c r="AB246" s="395"/>
      <c r="AF246" s="397"/>
      <c r="AH246" s="397"/>
      <c r="AI246" s="396"/>
      <c r="AK246" s="396"/>
      <c r="AL246" s="396"/>
      <c r="AM246" s="396"/>
      <c r="AO246" s="396"/>
      <c r="AP246" s="396"/>
      <c r="AR246" s="396"/>
      <c r="AT246" s="396"/>
      <c r="AV246" s="396"/>
      <c r="AW246" s="397"/>
      <c r="AX246" s="395"/>
      <c r="AZ246" s="395"/>
      <c r="BA246" s="395"/>
      <c r="BB246" s="395"/>
      <c r="BC246" s="395"/>
      <c r="BD246" s="395"/>
      <c r="BE246" s="395"/>
      <c r="BF246" s="395"/>
      <c r="BG246" s="398"/>
      <c r="BH246" s="395"/>
      <c r="BI246" s="399"/>
      <c r="BJ246" s="399"/>
      <c r="BK246" s="399"/>
      <c r="BL246" s="399"/>
    </row>
    <row r="247" spans="5:64">
      <c r="E247" s="395"/>
      <c r="AB247" s="395"/>
      <c r="AF247" s="397"/>
      <c r="AH247" s="397"/>
      <c r="AI247" s="396"/>
      <c r="AK247" s="396"/>
      <c r="AL247" s="396"/>
      <c r="AM247" s="396"/>
      <c r="AO247" s="396"/>
      <c r="AP247" s="396"/>
      <c r="AR247" s="396"/>
      <c r="AT247" s="396"/>
      <c r="AV247" s="396"/>
      <c r="AW247" s="397"/>
      <c r="AX247" s="395"/>
      <c r="AZ247" s="395"/>
      <c r="BA247" s="395"/>
      <c r="BB247" s="395"/>
      <c r="BC247" s="395"/>
      <c r="BD247" s="395"/>
      <c r="BE247" s="395"/>
      <c r="BF247" s="395"/>
      <c r="BG247" s="398"/>
      <c r="BH247" s="395"/>
      <c r="BI247" s="399"/>
      <c r="BJ247" s="399"/>
      <c r="BK247" s="399"/>
      <c r="BL247" s="399"/>
    </row>
    <row r="248" spans="5:64">
      <c r="E248" s="395"/>
      <c r="AB248" s="395"/>
      <c r="AF248" s="397"/>
      <c r="AH248" s="397"/>
      <c r="AI248" s="396"/>
      <c r="AK248" s="396"/>
      <c r="AL248" s="396"/>
      <c r="AM248" s="396"/>
      <c r="AO248" s="396"/>
      <c r="AP248" s="396"/>
      <c r="AR248" s="396"/>
      <c r="AT248" s="396"/>
      <c r="AV248" s="396"/>
      <c r="AW248" s="397"/>
      <c r="AX248" s="395"/>
      <c r="AZ248" s="395"/>
      <c r="BA248" s="395"/>
      <c r="BB248" s="395"/>
      <c r="BC248" s="395"/>
      <c r="BD248" s="395"/>
      <c r="BE248" s="395"/>
      <c r="BF248" s="395"/>
      <c r="BG248" s="398"/>
      <c r="BH248" s="395"/>
      <c r="BI248" s="399"/>
      <c r="BJ248" s="399"/>
      <c r="BK248" s="399"/>
      <c r="BL248" s="399"/>
    </row>
    <row r="249" spans="5:64">
      <c r="E249" s="395"/>
      <c r="AB249" s="395"/>
      <c r="AF249" s="397"/>
      <c r="AH249" s="397"/>
      <c r="AI249" s="396"/>
      <c r="AK249" s="396"/>
      <c r="AL249" s="396"/>
      <c r="AM249" s="396"/>
      <c r="AO249" s="396"/>
      <c r="AP249" s="396"/>
      <c r="AR249" s="396"/>
      <c r="AT249" s="396"/>
      <c r="AV249" s="396"/>
      <c r="AW249" s="397"/>
      <c r="AX249" s="395"/>
      <c r="AZ249" s="395"/>
      <c r="BA249" s="395"/>
      <c r="BB249" s="395"/>
      <c r="BC249" s="395"/>
      <c r="BD249" s="395"/>
      <c r="BE249" s="395"/>
      <c r="BF249" s="395"/>
      <c r="BG249" s="398"/>
      <c r="BH249" s="395"/>
      <c r="BI249" s="399"/>
      <c r="BJ249" s="399"/>
      <c r="BK249" s="399"/>
      <c r="BL249" s="399"/>
    </row>
    <row r="250" spans="5:64">
      <c r="E250" s="395"/>
      <c r="AB250" s="395"/>
      <c r="AF250" s="397"/>
      <c r="AH250" s="397"/>
      <c r="AI250" s="396"/>
      <c r="AK250" s="396"/>
      <c r="AL250" s="396"/>
      <c r="AM250" s="396"/>
      <c r="AO250" s="396"/>
      <c r="AP250" s="396"/>
      <c r="AR250" s="396"/>
      <c r="AT250" s="396"/>
      <c r="AV250" s="396"/>
      <c r="AW250" s="397"/>
      <c r="AX250" s="395"/>
      <c r="AZ250" s="395"/>
      <c r="BA250" s="395"/>
      <c r="BB250" s="395"/>
      <c r="BC250" s="395"/>
      <c r="BD250" s="395"/>
      <c r="BE250" s="395"/>
      <c r="BF250" s="395"/>
      <c r="BG250" s="398"/>
      <c r="BH250" s="395"/>
      <c r="BI250" s="399"/>
      <c r="BJ250" s="399"/>
      <c r="BK250" s="399"/>
      <c r="BL250" s="399"/>
    </row>
    <row r="251" spans="5:64">
      <c r="E251" s="395"/>
      <c r="AB251" s="395"/>
      <c r="AF251" s="397"/>
      <c r="AH251" s="397"/>
      <c r="AI251" s="396"/>
      <c r="AK251" s="396"/>
      <c r="AL251" s="396"/>
      <c r="AM251" s="396"/>
      <c r="AO251" s="396"/>
      <c r="AP251" s="396"/>
      <c r="AR251" s="396"/>
      <c r="AT251" s="396"/>
      <c r="AV251" s="396"/>
      <c r="AW251" s="397"/>
      <c r="AX251" s="395"/>
      <c r="AZ251" s="395"/>
      <c r="BA251" s="395"/>
      <c r="BB251" s="395"/>
      <c r="BC251" s="395"/>
      <c r="BD251" s="395"/>
      <c r="BE251" s="395"/>
      <c r="BF251" s="395"/>
      <c r="BG251" s="398"/>
      <c r="BH251" s="395"/>
      <c r="BI251" s="399"/>
      <c r="BJ251" s="399"/>
      <c r="BK251" s="399"/>
      <c r="BL251" s="399"/>
    </row>
    <row r="252" spans="5:64">
      <c r="E252" s="395"/>
      <c r="AB252" s="395"/>
      <c r="AF252" s="397"/>
      <c r="AH252" s="397"/>
      <c r="AI252" s="396"/>
      <c r="AK252" s="396"/>
      <c r="AL252" s="396"/>
      <c r="AM252" s="396"/>
      <c r="AO252" s="396"/>
      <c r="AP252" s="396"/>
      <c r="AR252" s="396"/>
      <c r="AT252" s="396"/>
      <c r="AV252" s="396"/>
      <c r="AW252" s="397"/>
      <c r="AX252" s="395"/>
      <c r="AZ252" s="395"/>
      <c r="BA252" s="395"/>
      <c r="BB252" s="395"/>
      <c r="BC252" s="395"/>
      <c r="BD252" s="395"/>
      <c r="BE252" s="395"/>
      <c r="BF252" s="395"/>
      <c r="BG252" s="398"/>
      <c r="BH252" s="395"/>
      <c r="BI252" s="399"/>
      <c r="BJ252" s="399"/>
      <c r="BK252" s="399"/>
      <c r="BL252" s="399"/>
    </row>
    <row r="253" spans="5:64">
      <c r="E253" s="395"/>
      <c r="AB253" s="395"/>
      <c r="AF253" s="397"/>
      <c r="AH253" s="397"/>
      <c r="AI253" s="396"/>
      <c r="AK253" s="396"/>
      <c r="AL253" s="396"/>
      <c r="AM253" s="396"/>
      <c r="AO253" s="396"/>
      <c r="AP253" s="396"/>
      <c r="AR253" s="396"/>
      <c r="AT253" s="396"/>
      <c r="AV253" s="396"/>
      <c r="AW253" s="397"/>
      <c r="AX253" s="395"/>
      <c r="AZ253" s="395"/>
      <c r="BA253" s="395"/>
      <c r="BB253" s="395"/>
      <c r="BC253" s="395"/>
      <c r="BD253" s="395"/>
      <c r="BE253" s="395"/>
      <c r="BF253" s="395"/>
      <c r="BG253" s="398"/>
      <c r="BH253" s="395"/>
      <c r="BI253" s="399"/>
      <c r="BJ253" s="399"/>
      <c r="BK253" s="399"/>
      <c r="BL253" s="399"/>
    </row>
    <row r="254" spans="5:64">
      <c r="E254" s="395"/>
      <c r="AB254" s="395"/>
      <c r="AF254" s="397"/>
      <c r="AH254" s="397"/>
      <c r="AI254" s="396"/>
      <c r="AK254" s="396"/>
      <c r="AL254" s="396"/>
      <c r="AM254" s="396"/>
      <c r="AO254" s="396"/>
      <c r="AP254" s="396"/>
      <c r="AR254" s="396"/>
      <c r="AT254" s="396"/>
      <c r="AV254" s="396"/>
      <c r="AW254" s="397"/>
      <c r="AX254" s="395"/>
      <c r="AZ254" s="395"/>
      <c r="BA254" s="395"/>
      <c r="BB254" s="395"/>
      <c r="BC254" s="395"/>
      <c r="BD254" s="395"/>
      <c r="BE254" s="395"/>
      <c r="BF254" s="395"/>
      <c r="BG254" s="398"/>
      <c r="BH254" s="395"/>
      <c r="BI254" s="399"/>
      <c r="BJ254" s="399"/>
      <c r="BK254" s="399"/>
      <c r="BL254" s="399"/>
    </row>
    <row r="255" spans="5:64">
      <c r="E255" s="395"/>
      <c r="AB255" s="395"/>
      <c r="AF255" s="397"/>
      <c r="AH255" s="397"/>
      <c r="AI255" s="396"/>
      <c r="AK255" s="396"/>
      <c r="AL255" s="396"/>
      <c r="AM255" s="396"/>
      <c r="AO255" s="396"/>
      <c r="AP255" s="396"/>
      <c r="AR255" s="396"/>
      <c r="AT255" s="396"/>
      <c r="AV255" s="396"/>
      <c r="AW255" s="397"/>
      <c r="AX255" s="395"/>
      <c r="AZ255" s="395"/>
      <c r="BA255" s="395"/>
      <c r="BB255" s="395"/>
      <c r="BC255" s="395"/>
      <c r="BD255" s="395"/>
      <c r="BE255" s="395"/>
      <c r="BF255" s="395"/>
      <c r="BG255" s="398"/>
      <c r="BH255" s="395"/>
      <c r="BI255" s="399"/>
      <c r="BJ255" s="399"/>
      <c r="BK255" s="399"/>
      <c r="BL255" s="399"/>
    </row>
    <row r="256" spans="5:64">
      <c r="E256" s="395"/>
      <c r="AB256" s="395"/>
      <c r="AF256" s="397"/>
      <c r="AH256" s="397"/>
      <c r="AI256" s="396"/>
      <c r="AK256" s="396"/>
      <c r="AL256" s="396"/>
      <c r="AM256" s="396"/>
      <c r="AO256" s="396"/>
      <c r="AP256" s="396"/>
      <c r="AR256" s="396"/>
      <c r="AT256" s="396"/>
      <c r="AV256" s="396"/>
      <c r="AW256" s="397"/>
      <c r="AX256" s="395"/>
      <c r="AZ256" s="395"/>
      <c r="BA256" s="395"/>
      <c r="BB256" s="395"/>
      <c r="BC256" s="395"/>
      <c r="BD256" s="395"/>
      <c r="BE256" s="395"/>
      <c r="BF256" s="395"/>
      <c r="BG256" s="398"/>
      <c r="BH256" s="395"/>
      <c r="BI256" s="399"/>
      <c r="BJ256" s="399"/>
      <c r="BK256" s="399"/>
      <c r="BL256" s="399"/>
    </row>
    <row r="257" spans="5:64">
      <c r="E257" s="395"/>
      <c r="AB257" s="395"/>
      <c r="AF257" s="397"/>
      <c r="AH257" s="397"/>
      <c r="AI257" s="396"/>
      <c r="AK257" s="396"/>
      <c r="AL257" s="396"/>
      <c r="AM257" s="396"/>
      <c r="AO257" s="396"/>
      <c r="AP257" s="396"/>
      <c r="AR257" s="396"/>
      <c r="AT257" s="396"/>
      <c r="AV257" s="396"/>
      <c r="AW257" s="397"/>
      <c r="AX257" s="395"/>
      <c r="AZ257" s="395"/>
      <c r="BA257" s="395"/>
      <c r="BB257" s="395"/>
      <c r="BC257" s="395"/>
      <c r="BD257" s="395"/>
      <c r="BE257" s="395"/>
      <c r="BF257" s="395"/>
      <c r="BG257" s="398"/>
      <c r="BH257" s="395"/>
      <c r="BI257" s="399"/>
      <c r="BJ257" s="399"/>
      <c r="BK257" s="399"/>
      <c r="BL257" s="399"/>
    </row>
    <row r="258" spans="5:64">
      <c r="E258" s="395"/>
      <c r="AB258" s="395"/>
      <c r="AF258" s="397"/>
      <c r="AH258" s="397"/>
      <c r="AI258" s="396"/>
      <c r="AK258" s="396"/>
      <c r="AL258" s="396"/>
      <c r="AM258" s="396"/>
      <c r="AO258" s="396"/>
      <c r="AP258" s="396"/>
      <c r="AR258" s="396"/>
      <c r="AT258" s="396"/>
      <c r="AV258" s="396"/>
      <c r="AW258" s="397"/>
      <c r="AX258" s="395"/>
      <c r="AZ258" s="395"/>
      <c r="BA258" s="395"/>
      <c r="BB258" s="395"/>
      <c r="BC258" s="395"/>
      <c r="BD258" s="395"/>
      <c r="BE258" s="395"/>
      <c r="BF258" s="395"/>
      <c r="BG258" s="398"/>
      <c r="BH258" s="395"/>
      <c r="BI258" s="399"/>
      <c r="BJ258" s="399"/>
      <c r="BK258" s="399"/>
      <c r="BL258" s="399"/>
    </row>
    <row r="259" spans="5:64">
      <c r="E259" s="395"/>
      <c r="AB259" s="395"/>
      <c r="AF259" s="397"/>
      <c r="AH259" s="397"/>
      <c r="AI259" s="396"/>
      <c r="AK259" s="396"/>
      <c r="AL259" s="396"/>
      <c r="AM259" s="396"/>
      <c r="AO259" s="396"/>
      <c r="AP259" s="396"/>
      <c r="AR259" s="396"/>
      <c r="AT259" s="396"/>
      <c r="AV259" s="396"/>
      <c r="AW259" s="397"/>
      <c r="AX259" s="395"/>
      <c r="AZ259" s="395"/>
      <c r="BA259" s="395"/>
      <c r="BB259" s="395"/>
      <c r="BC259" s="395"/>
      <c r="BD259" s="395"/>
      <c r="BE259" s="395"/>
      <c r="BF259" s="395"/>
      <c r="BG259" s="398"/>
      <c r="BH259" s="395"/>
      <c r="BI259" s="399"/>
      <c r="BJ259" s="399"/>
      <c r="BK259" s="399"/>
      <c r="BL259" s="399"/>
    </row>
    <row r="260" spans="5:64">
      <c r="E260" s="395"/>
      <c r="AB260" s="395"/>
      <c r="AF260" s="397"/>
      <c r="AH260" s="397"/>
      <c r="AI260" s="396"/>
      <c r="AK260" s="396"/>
      <c r="AL260" s="396"/>
      <c r="AM260" s="396"/>
      <c r="AO260" s="396"/>
      <c r="AP260" s="396"/>
      <c r="AR260" s="396"/>
      <c r="AT260" s="396"/>
      <c r="AV260" s="396"/>
      <c r="AW260" s="397"/>
      <c r="AX260" s="395"/>
      <c r="AZ260" s="395"/>
      <c r="BA260" s="395"/>
      <c r="BB260" s="395"/>
      <c r="BC260" s="395"/>
      <c r="BD260" s="395"/>
      <c r="BE260" s="395"/>
      <c r="BF260" s="395"/>
      <c r="BG260" s="398"/>
      <c r="BH260" s="395"/>
      <c r="BI260" s="399"/>
      <c r="BJ260" s="399"/>
      <c r="BK260" s="399"/>
      <c r="BL260" s="399"/>
    </row>
    <row r="261" spans="5:64">
      <c r="E261" s="395"/>
      <c r="AB261" s="395"/>
      <c r="AF261" s="397"/>
      <c r="AH261" s="397"/>
      <c r="AI261" s="396"/>
      <c r="AK261" s="396"/>
      <c r="AL261" s="396"/>
      <c r="AM261" s="396"/>
      <c r="AO261" s="396"/>
      <c r="AP261" s="396"/>
      <c r="AR261" s="396"/>
      <c r="AT261" s="396"/>
      <c r="AV261" s="396"/>
      <c r="AW261" s="397"/>
      <c r="AX261" s="395"/>
      <c r="AZ261" s="395"/>
      <c r="BA261" s="395"/>
      <c r="BB261" s="395"/>
      <c r="BC261" s="395"/>
      <c r="BD261" s="395"/>
      <c r="BE261" s="395"/>
      <c r="BF261" s="395"/>
      <c r="BG261" s="398"/>
      <c r="BH261" s="395"/>
      <c r="BI261" s="399"/>
      <c r="BJ261" s="399"/>
      <c r="BK261" s="399"/>
      <c r="BL261" s="399"/>
    </row>
    <row r="262" spans="5:64">
      <c r="E262" s="395"/>
      <c r="AB262" s="395"/>
      <c r="AF262" s="397"/>
      <c r="AH262" s="397"/>
      <c r="AI262" s="396"/>
      <c r="AK262" s="396"/>
      <c r="AL262" s="396"/>
      <c r="AM262" s="396"/>
      <c r="AO262" s="396"/>
      <c r="AP262" s="396"/>
      <c r="AR262" s="396"/>
      <c r="AT262" s="396"/>
      <c r="AV262" s="396"/>
      <c r="AW262" s="397"/>
      <c r="AX262" s="395"/>
      <c r="AZ262" s="395"/>
      <c r="BA262" s="395"/>
      <c r="BB262" s="395"/>
      <c r="BC262" s="395"/>
      <c r="BD262" s="395"/>
      <c r="BE262" s="395"/>
      <c r="BF262" s="395"/>
      <c r="BG262" s="398"/>
      <c r="BH262" s="395"/>
      <c r="BI262" s="399"/>
      <c r="BJ262" s="399"/>
      <c r="BK262" s="399"/>
      <c r="BL262" s="399"/>
    </row>
    <row r="263" spans="5:64">
      <c r="E263" s="395"/>
      <c r="AB263" s="395"/>
      <c r="AF263" s="397"/>
      <c r="AH263" s="397"/>
      <c r="AI263" s="396"/>
      <c r="AK263" s="396"/>
      <c r="AL263" s="396"/>
      <c r="AM263" s="396"/>
      <c r="AO263" s="396"/>
      <c r="AP263" s="396"/>
      <c r="AR263" s="396"/>
      <c r="AT263" s="396"/>
      <c r="AV263" s="396"/>
      <c r="AW263" s="397"/>
      <c r="AX263" s="395"/>
      <c r="AZ263" s="395"/>
      <c r="BA263" s="395"/>
      <c r="BB263" s="395"/>
      <c r="BC263" s="395"/>
      <c r="BD263" s="395"/>
      <c r="BE263" s="395"/>
      <c r="BF263" s="395"/>
      <c r="BG263" s="398"/>
      <c r="BH263" s="395"/>
      <c r="BI263" s="399"/>
      <c r="BJ263" s="399"/>
      <c r="BK263" s="399"/>
      <c r="BL263" s="399"/>
    </row>
    <row r="264" spans="5:64">
      <c r="E264" s="395"/>
      <c r="AB264" s="395"/>
      <c r="AF264" s="397"/>
      <c r="AH264" s="397"/>
      <c r="AI264" s="396"/>
      <c r="AK264" s="396"/>
      <c r="AL264" s="396"/>
      <c r="AM264" s="396"/>
      <c r="AO264" s="396"/>
      <c r="AP264" s="396"/>
      <c r="AR264" s="396"/>
      <c r="AT264" s="396"/>
      <c r="AV264" s="396"/>
      <c r="AW264" s="397"/>
      <c r="AX264" s="395"/>
      <c r="AZ264" s="395"/>
      <c r="BA264" s="395"/>
      <c r="BB264" s="395"/>
      <c r="BC264" s="395"/>
      <c r="BD264" s="395"/>
      <c r="BE264" s="395"/>
      <c r="BF264" s="395"/>
      <c r="BG264" s="398"/>
      <c r="BH264" s="395"/>
      <c r="BI264" s="399"/>
      <c r="BJ264" s="399"/>
      <c r="BK264" s="399"/>
      <c r="BL264" s="399"/>
    </row>
    <row r="265" spans="5:64">
      <c r="E265" s="395"/>
      <c r="AB265" s="395"/>
      <c r="AF265" s="397"/>
      <c r="AH265" s="397"/>
      <c r="AI265" s="396"/>
      <c r="AK265" s="396"/>
      <c r="AL265" s="396"/>
      <c r="AM265" s="396"/>
      <c r="AO265" s="396"/>
      <c r="AP265" s="396"/>
      <c r="AR265" s="396"/>
      <c r="AT265" s="396"/>
      <c r="AV265" s="396"/>
      <c r="AW265" s="397"/>
      <c r="AX265" s="395"/>
      <c r="AZ265" s="395"/>
      <c r="BA265" s="395"/>
      <c r="BB265" s="395"/>
      <c r="BC265" s="395"/>
      <c r="BD265" s="395"/>
      <c r="BE265" s="395"/>
      <c r="BF265" s="395"/>
      <c r="BG265" s="398"/>
      <c r="BH265" s="395"/>
      <c r="BI265" s="399"/>
      <c r="BJ265" s="399"/>
      <c r="BK265" s="399"/>
      <c r="BL265" s="399"/>
    </row>
    <row r="266" spans="5:64">
      <c r="E266" s="395"/>
      <c r="AB266" s="395"/>
      <c r="AF266" s="397"/>
      <c r="AH266" s="397"/>
      <c r="AI266" s="396"/>
      <c r="AK266" s="396"/>
      <c r="AL266" s="396"/>
      <c r="AM266" s="396"/>
      <c r="AO266" s="396"/>
      <c r="AP266" s="396"/>
      <c r="AR266" s="396"/>
      <c r="AT266" s="396"/>
      <c r="AV266" s="396"/>
      <c r="AW266" s="397"/>
      <c r="AX266" s="395"/>
      <c r="AZ266" s="395"/>
      <c r="BA266" s="395"/>
      <c r="BB266" s="395"/>
      <c r="BC266" s="395"/>
      <c r="BD266" s="395"/>
      <c r="BE266" s="395"/>
      <c r="BF266" s="395"/>
      <c r="BG266" s="398"/>
      <c r="BH266" s="395"/>
      <c r="BI266" s="399"/>
      <c r="BJ266" s="399"/>
      <c r="BK266" s="399"/>
      <c r="BL266" s="399"/>
    </row>
    <row r="267" spans="5:64">
      <c r="E267" s="395"/>
      <c r="AB267" s="395"/>
      <c r="AF267" s="397"/>
      <c r="AH267" s="397"/>
      <c r="AI267" s="396"/>
      <c r="AK267" s="396"/>
      <c r="AL267" s="396"/>
      <c r="AM267" s="396"/>
      <c r="AO267" s="396"/>
      <c r="AP267" s="396"/>
      <c r="AR267" s="396"/>
      <c r="AT267" s="396"/>
      <c r="AV267" s="396"/>
      <c r="AW267" s="397"/>
      <c r="AX267" s="395"/>
      <c r="AZ267" s="395"/>
      <c r="BA267" s="395"/>
      <c r="BB267" s="395"/>
      <c r="BC267" s="395"/>
      <c r="BD267" s="395"/>
      <c r="BE267" s="395"/>
      <c r="BF267" s="395"/>
      <c r="BG267" s="398"/>
      <c r="BH267" s="395"/>
      <c r="BI267" s="399"/>
      <c r="BJ267" s="399"/>
      <c r="BK267" s="399"/>
      <c r="BL267" s="399"/>
    </row>
    <row r="268" spans="5:64">
      <c r="E268" s="395"/>
      <c r="AB268" s="395"/>
      <c r="AF268" s="397"/>
      <c r="AH268" s="397"/>
      <c r="AI268" s="396"/>
      <c r="AK268" s="396"/>
      <c r="AL268" s="396"/>
      <c r="AM268" s="396"/>
      <c r="AO268" s="396"/>
      <c r="AP268" s="396"/>
      <c r="AR268" s="396"/>
      <c r="AT268" s="396"/>
      <c r="AV268" s="396"/>
      <c r="AW268" s="397"/>
      <c r="AX268" s="395"/>
      <c r="AZ268" s="395"/>
      <c r="BA268" s="395"/>
      <c r="BB268" s="395"/>
      <c r="BC268" s="395"/>
      <c r="BD268" s="395"/>
      <c r="BE268" s="395"/>
      <c r="BF268" s="395"/>
      <c r="BG268" s="398"/>
      <c r="BH268" s="395"/>
      <c r="BI268" s="399"/>
      <c r="BJ268" s="399"/>
      <c r="BK268" s="399"/>
      <c r="BL268" s="399"/>
    </row>
    <row r="269" spans="5:64">
      <c r="E269" s="395"/>
      <c r="AB269" s="395"/>
      <c r="AF269" s="397"/>
      <c r="AH269" s="397"/>
      <c r="AI269" s="396"/>
      <c r="AK269" s="396"/>
      <c r="AL269" s="396"/>
      <c r="AM269" s="396"/>
      <c r="AO269" s="396"/>
      <c r="AP269" s="396"/>
      <c r="AR269" s="396"/>
      <c r="AT269" s="396"/>
      <c r="AV269" s="396"/>
      <c r="AW269" s="397"/>
      <c r="AX269" s="395"/>
      <c r="AZ269" s="395"/>
      <c r="BA269" s="395"/>
      <c r="BB269" s="395"/>
      <c r="BC269" s="395"/>
      <c r="BD269" s="395"/>
      <c r="BE269" s="395"/>
      <c r="BF269" s="395"/>
      <c r="BG269" s="398"/>
      <c r="BH269" s="395"/>
      <c r="BI269" s="399"/>
      <c r="BJ269" s="399"/>
      <c r="BK269" s="399"/>
      <c r="BL269" s="399"/>
    </row>
    <row r="270" spans="5:64">
      <c r="E270" s="395"/>
      <c r="AB270" s="395"/>
      <c r="AF270" s="397"/>
      <c r="AH270" s="397"/>
      <c r="AI270" s="396"/>
      <c r="AK270" s="396"/>
      <c r="AL270" s="396"/>
      <c r="AM270" s="396"/>
      <c r="AO270" s="396"/>
      <c r="AP270" s="396"/>
      <c r="AR270" s="396"/>
      <c r="AT270" s="396"/>
      <c r="AV270" s="396"/>
      <c r="AW270" s="397"/>
      <c r="AX270" s="395"/>
      <c r="AZ270" s="395"/>
      <c r="BA270" s="395"/>
      <c r="BB270" s="395"/>
      <c r="BC270" s="395"/>
      <c r="BD270" s="395"/>
      <c r="BE270" s="395"/>
      <c r="BF270" s="395"/>
      <c r="BG270" s="398"/>
      <c r="BH270" s="395"/>
      <c r="BI270" s="399"/>
      <c r="BJ270" s="399"/>
      <c r="BK270" s="399"/>
      <c r="BL270" s="399"/>
    </row>
    <row r="271" spans="5:64">
      <c r="E271" s="395"/>
      <c r="AB271" s="395"/>
      <c r="AF271" s="397"/>
      <c r="AH271" s="397"/>
      <c r="AI271" s="396"/>
      <c r="AK271" s="396"/>
      <c r="AL271" s="396"/>
      <c r="AM271" s="396"/>
      <c r="AO271" s="396"/>
      <c r="AP271" s="396"/>
      <c r="AR271" s="396"/>
      <c r="AT271" s="396"/>
      <c r="AV271" s="396"/>
      <c r="AW271" s="397"/>
      <c r="AX271" s="395"/>
      <c r="AZ271" s="395"/>
      <c r="BA271" s="395"/>
      <c r="BB271" s="395"/>
      <c r="BC271" s="395"/>
      <c r="BD271" s="395"/>
      <c r="BE271" s="395"/>
      <c r="BF271" s="395"/>
      <c r="BG271" s="398"/>
      <c r="BH271" s="395"/>
      <c r="BI271" s="399"/>
      <c r="BJ271" s="399"/>
      <c r="BK271" s="399"/>
      <c r="BL271" s="399"/>
    </row>
    <row r="272" spans="5:64">
      <c r="E272" s="395"/>
      <c r="AB272" s="395"/>
      <c r="AF272" s="397"/>
      <c r="AH272" s="397"/>
      <c r="AI272" s="396"/>
      <c r="AK272" s="396"/>
      <c r="AL272" s="396"/>
      <c r="AM272" s="396"/>
      <c r="AO272" s="396"/>
      <c r="AP272" s="396"/>
      <c r="AR272" s="396"/>
      <c r="AT272" s="396"/>
      <c r="AV272" s="396"/>
      <c r="AW272" s="397"/>
      <c r="AX272" s="395"/>
      <c r="AZ272" s="395"/>
      <c r="BA272" s="395"/>
      <c r="BB272" s="395"/>
      <c r="BC272" s="395"/>
      <c r="BD272" s="395"/>
      <c r="BE272" s="395"/>
      <c r="BF272" s="395"/>
      <c r="BG272" s="398"/>
      <c r="BH272" s="395"/>
      <c r="BI272" s="399"/>
      <c r="BJ272" s="399"/>
      <c r="BK272" s="399"/>
      <c r="BL272" s="399"/>
    </row>
    <row r="273" spans="5:64">
      <c r="E273" s="395"/>
      <c r="AB273" s="395"/>
      <c r="AF273" s="397"/>
      <c r="AH273" s="397"/>
      <c r="AI273" s="396"/>
      <c r="AK273" s="396"/>
      <c r="AL273" s="396"/>
      <c r="AM273" s="396"/>
      <c r="AO273" s="396"/>
      <c r="AP273" s="396"/>
      <c r="AR273" s="396"/>
      <c r="AT273" s="396"/>
      <c r="AV273" s="396"/>
      <c r="AW273" s="397"/>
      <c r="AX273" s="395"/>
      <c r="AZ273" s="395"/>
      <c r="BA273" s="395"/>
      <c r="BB273" s="395"/>
      <c r="BC273" s="395"/>
      <c r="BD273" s="395"/>
      <c r="BE273" s="395"/>
      <c r="BF273" s="395"/>
      <c r="BG273" s="398"/>
      <c r="BH273" s="395"/>
      <c r="BI273" s="399"/>
      <c r="BJ273" s="399"/>
      <c r="BK273" s="399"/>
      <c r="BL273" s="399"/>
    </row>
    <row r="274" spans="5:64">
      <c r="E274" s="395"/>
      <c r="AB274" s="395"/>
      <c r="AF274" s="397"/>
      <c r="AH274" s="397"/>
      <c r="AI274" s="396"/>
      <c r="AK274" s="396"/>
      <c r="AL274" s="396"/>
      <c r="AM274" s="396"/>
      <c r="AO274" s="396"/>
      <c r="AP274" s="396"/>
      <c r="AR274" s="396"/>
      <c r="AT274" s="396"/>
      <c r="AV274" s="396"/>
      <c r="AW274" s="397"/>
      <c r="AX274" s="395"/>
      <c r="AZ274" s="395"/>
      <c r="BA274" s="395"/>
      <c r="BB274" s="395"/>
      <c r="BC274" s="395"/>
      <c r="BD274" s="395"/>
      <c r="BE274" s="395"/>
      <c r="BF274" s="395"/>
      <c r="BG274" s="398"/>
      <c r="BH274" s="395"/>
      <c r="BI274" s="399"/>
      <c r="BJ274" s="399"/>
      <c r="BK274" s="399"/>
      <c r="BL274" s="399"/>
    </row>
    <row r="275" spans="5:64">
      <c r="E275" s="395"/>
      <c r="AB275" s="395"/>
      <c r="AF275" s="397"/>
      <c r="AH275" s="397"/>
      <c r="AI275" s="396"/>
      <c r="AK275" s="396"/>
      <c r="AL275" s="396"/>
      <c r="AM275" s="396"/>
      <c r="AO275" s="396"/>
      <c r="AP275" s="396"/>
      <c r="AR275" s="396"/>
      <c r="AT275" s="396"/>
      <c r="AV275" s="396"/>
      <c r="AW275" s="397"/>
      <c r="AX275" s="395"/>
      <c r="AZ275" s="395"/>
      <c r="BA275" s="395"/>
      <c r="BB275" s="395"/>
      <c r="BC275" s="395"/>
      <c r="BD275" s="395"/>
      <c r="BE275" s="395"/>
      <c r="BF275" s="395"/>
      <c r="BG275" s="398"/>
      <c r="BH275" s="395"/>
      <c r="BI275" s="399"/>
      <c r="BJ275" s="399"/>
      <c r="BK275" s="399"/>
      <c r="BL275" s="399"/>
    </row>
    <row r="276" spans="5:64">
      <c r="E276" s="395"/>
      <c r="AB276" s="395"/>
      <c r="AF276" s="397"/>
      <c r="AH276" s="397"/>
      <c r="AI276" s="396"/>
      <c r="AK276" s="396"/>
      <c r="AL276" s="396"/>
      <c r="AM276" s="396"/>
      <c r="AO276" s="396"/>
      <c r="AP276" s="396"/>
      <c r="AR276" s="396"/>
      <c r="AT276" s="396"/>
      <c r="AV276" s="396"/>
      <c r="AW276" s="397"/>
      <c r="AX276" s="395"/>
      <c r="AZ276" s="395"/>
      <c r="BA276" s="395"/>
      <c r="BB276" s="395"/>
      <c r="BC276" s="395"/>
      <c r="BD276" s="395"/>
      <c r="BE276" s="395"/>
      <c r="BF276" s="395"/>
      <c r="BG276" s="398"/>
      <c r="BH276" s="395"/>
      <c r="BI276" s="399"/>
      <c r="BJ276" s="399"/>
      <c r="BK276" s="399"/>
      <c r="BL276" s="399"/>
    </row>
    <row r="277" spans="5:64">
      <c r="E277" s="395"/>
      <c r="AB277" s="395"/>
      <c r="AF277" s="397"/>
      <c r="AH277" s="397"/>
      <c r="AI277" s="396"/>
      <c r="AK277" s="396"/>
      <c r="AL277" s="396"/>
      <c r="AM277" s="396"/>
      <c r="AO277" s="396"/>
      <c r="AP277" s="396"/>
      <c r="AR277" s="396"/>
      <c r="AT277" s="396"/>
      <c r="AV277" s="396"/>
      <c r="AW277" s="397"/>
      <c r="AX277" s="395"/>
      <c r="AZ277" s="395"/>
      <c r="BA277" s="395"/>
      <c r="BB277" s="395"/>
      <c r="BC277" s="395"/>
      <c r="BD277" s="395"/>
      <c r="BE277" s="395"/>
      <c r="BF277" s="395"/>
      <c r="BG277" s="398"/>
      <c r="BH277" s="395"/>
      <c r="BI277" s="399"/>
      <c r="BJ277" s="399"/>
      <c r="BK277" s="399"/>
      <c r="BL277" s="399"/>
    </row>
    <row r="278" spans="5:64">
      <c r="E278" s="395"/>
      <c r="AB278" s="395"/>
      <c r="AF278" s="397"/>
      <c r="AH278" s="397"/>
      <c r="AI278" s="396"/>
      <c r="AK278" s="396"/>
      <c r="AL278" s="396"/>
      <c r="AM278" s="396"/>
      <c r="AO278" s="396"/>
      <c r="AP278" s="396"/>
      <c r="AR278" s="396"/>
      <c r="AT278" s="396"/>
      <c r="AV278" s="396"/>
      <c r="AW278" s="397"/>
      <c r="AX278" s="395"/>
      <c r="AZ278" s="395"/>
      <c r="BA278" s="395"/>
      <c r="BB278" s="395"/>
      <c r="BC278" s="395"/>
      <c r="BD278" s="395"/>
      <c r="BE278" s="395"/>
      <c r="BF278" s="395"/>
      <c r="BG278" s="398"/>
      <c r="BH278" s="395"/>
      <c r="BI278" s="399"/>
      <c r="BJ278" s="399"/>
      <c r="BK278" s="399"/>
      <c r="BL278" s="399"/>
    </row>
    <row r="279" spans="5:64">
      <c r="E279" s="395"/>
      <c r="AB279" s="395"/>
      <c r="AF279" s="397"/>
      <c r="AH279" s="397"/>
      <c r="AI279" s="396"/>
      <c r="AK279" s="396"/>
      <c r="AL279" s="396"/>
      <c r="AM279" s="396"/>
      <c r="AO279" s="396"/>
      <c r="AP279" s="396"/>
      <c r="AR279" s="396"/>
      <c r="AT279" s="396"/>
      <c r="AV279" s="396"/>
      <c r="AW279" s="397"/>
      <c r="AX279" s="395"/>
      <c r="AZ279" s="395"/>
      <c r="BA279" s="395"/>
      <c r="BB279" s="395"/>
      <c r="BC279" s="395"/>
      <c r="BD279" s="395"/>
      <c r="BE279" s="395"/>
      <c r="BF279" s="395"/>
      <c r="BG279" s="398"/>
      <c r="BH279" s="395"/>
      <c r="BI279" s="399"/>
      <c r="BJ279" s="399"/>
      <c r="BK279" s="399"/>
      <c r="BL279" s="399"/>
    </row>
    <row r="280" spans="5:64">
      <c r="E280" s="395"/>
      <c r="AB280" s="395"/>
      <c r="AF280" s="397"/>
      <c r="AH280" s="397"/>
      <c r="AI280" s="396"/>
      <c r="AK280" s="396"/>
      <c r="AL280" s="396"/>
      <c r="AM280" s="396"/>
      <c r="AO280" s="396"/>
      <c r="AP280" s="396"/>
      <c r="AR280" s="396"/>
      <c r="AT280" s="396"/>
      <c r="AV280" s="396"/>
      <c r="AW280" s="397"/>
      <c r="AX280" s="395"/>
      <c r="AZ280" s="395"/>
      <c r="BA280" s="395"/>
      <c r="BB280" s="395"/>
      <c r="BC280" s="395"/>
      <c r="BD280" s="395"/>
      <c r="BE280" s="395"/>
      <c r="BF280" s="395"/>
      <c r="BG280" s="398"/>
      <c r="BH280" s="395"/>
      <c r="BI280" s="399"/>
      <c r="BJ280" s="399"/>
      <c r="BK280" s="399"/>
      <c r="BL280" s="399"/>
    </row>
    <row r="281" spans="5:64">
      <c r="E281" s="395"/>
      <c r="AB281" s="395"/>
      <c r="AF281" s="397"/>
      <c r="AH281" s="397"/>
      <c r="AI281" s="396"/>
      <c r="AK281" s="396"/>
      <c r="AL281" s="396"/>
      <c r="AM281" s="396"/>
      <c r="AO281" s="396"/>
      <c r="AP281" s="396"/>
      <c r="AR281" s="396"/>
      <c r="AT281" s="396"/>
      <c r="AV281" s="396"/>
      <c r="AW281" s="397"/>
      <c r="AX281" s="395"/>
      <c r="AZ281" s="395"/>
      <c r="BA281" s="395"/>
      <c r="BB281" s="395"/>
      <c r="BC281" s="395"/>
      <c r="BD281" s="395"/>
      <c r="BE281" s="395"/>
      <c r="BF281" s="395"/>
      <c r="BG281" s="398"/>
      <c r="BH281" s="395"/>
      <c r="BI281" s="399"/>
      <c r="BJ281" s="399"/>
      <c r="BK281" s="399"/>
      <c r="BL281" s="399"/>
    </row>
    <row r="282" spans="5:64">
      <c r="E282" s="395"/>
      <c r="AB282" s="395"/>
      <c r="AF282" s="397"/>
      <c r="AH282" s="397"/>
      <c r="AI282" s="396"/>
      <c r="AK282" s="396"/>
      <c r="AL282" s="396"/>
      <c r="AM282" s="396"/>
      <c r="AO282" s="396"/>
      <c r="AP282" s="396"/>
      <c r="AR282" s="396"/>
      <c r="AT282" s="396"/>
      <c r="AV282" s="396"/>
      <c r="AW282" s="397"/>
      <c r="AX282" s="395"/>
      <c r="AZ282" s="395"/>
      <c r="BA282" s="395"/>
      <c r="BB282" s="395"/>
      <c r="BC282" s="395"/>
      <c r="BD282" s="395"/>
      <c r="BE282" s="395"/>
      <c r="BF282" s="395"/>
      <c r="BG282" s="398"/>
      <c r="BH282" s="395"/>
      <c r="BI282" s="399"/>
      <c r="BJ282" s="399"/>
      <c r="BK282" s="399"/>
      <c r="BL282" s="399"/>
    </row>
    <row r="283" spans="5:64">
      <c r="E283" s="395"/>
      <c r="AB283" s="395"/>
      <c r="AF283" s="397"/>
      <c r="AH283" s="397"/>
      <c r="AI283" s="396"/>
      <c r="AK283" s="396"/>
      <c r="AL283" s="396"/>
      <c r="AM283" s="396"/>
      <c r="AO283" s="396"/>
      <c r="AP283" s="396"/>
      <c r="AR283" s="396"/>
      <c r="AT283" s="396"/>
      <c r="AV283" s="396"/>
      <c r="AW283" s="397"/>
      <c r="AX283" s="395"/>
      <c r="AZ283" s="395"/>
      <c r="BA283" s="395"/>
      <c r="BB283" s="395"/>
      <c r="BC283" s="395"/>
      <c r="BD283" s="395"/>
      <c r="BE283" s="395"/>
      <c r="BF283" s="395"/>
      <c r="BG283" s="398"/>
      <c r="BH283" s="395"/>
      <c r="BI283" s="399"/>
      <c r="BJ283" s="399"/>
      <c r="BK283" s="399"/>
      <c r="BL283" s="399"/>
    </row>
    <row r="284" spans="5:64">
      <c r="E284" s="395"/>
      <c r="AB284" s="395"/>
      <c r="AF284" s="397"/>
      <c r="AH284" s="397"/>
      <c r="AI284" s="396"/>
      <c r="AK284" s="396"/>
      <c r="AL284" s="396"/>
      <c r="AM284" s="396"/>
      <c r="AO284" s="396"/>
      <c r="AP284" s="396"/>
      <c r="AR284" s="396"/>
      <c r="AT284" s="396"/>
      <c r="AV284" s="396"/>
      <c r="AW284" s="397"/>
      <c r="AX284" s="395"/>
      <c r="AZ284" s="395"/>
      <c r="BA284" s="395"/>
      <c r="BB284" s="395"/>
      <c r="BC284" s="395"/>
      <c r="BD284" s="395"/>
      <c r="BE284" s="395"/>
      <c r="BF284" s="395"/>
      <c r="BG284" s="398"/>
      <c r="BH284" s="395"/>
      <c r="BI284" s="399"/>
      <c r="BJ284" s="399"/>
      <c r="BK284" s="399"/>
      <c r="BL284" s="399"/>
    </row>
    <row r="285" spans="5:64">
      <c r="E285" s="395"/>
      <c r="AB285" s="395"/>
      <c r="AF285" s="397"/>
      <c r="AH285" s="397"/>
      <c r="AI285" s="396"/>
      <c r="AK285" s="396"/>
      <c r="AL285" s="396"/>
      <c r="AM285" s="396"/>
      <c r="AO285" s="396"/>
      <c r="AP285" s="396"/>
      <c r="AR285" s="396"/>
      <c r="AT285" s="396"/>
      <c r="AV285" s="396"/>
      <c r="AW285" s="397"/>
      <c r="AX285" s="395"/>
      <c r="AZ285" s="395"/>
      <c r="BA285" s="395"/>
      <c r="BB285" s="395"/>
      <c r="BC285" s="395"/>
      <c r="BD285" s="395"/>
      <c r="BE285" s="395"/>
      <c r="BF285" s="395"/>
      <c r="BG285" s="398"/>
      <c r="BH285" s="395"/>
      <c r="BI285" s="399"/>
      <c r="BJ285" s="399"/>
      <c r="BK285" s="399"/>
      <c r="BL285" s="399"/>
    </row>
    <row r="286" spans="5:64">
      <c r="E286" s="395"/>
      <c r="AB286" s="395"/>
      <c r="AF286" s="397"/>
      <c r="AH286" s="397"/>
      <c r="AI286" s="396"/>
      <c r="AK286" s="396"/>
      <c r="AL286" s="396"/>
      <c r="AM286" s="396"/>
      <c r="AO286" s="396"/>
      <c r="AP286" s="396"/>
      <c r="AR286" s="396"/>
      <c r="AT286" s="396"/>
      <c r="AV286" s="396"/>
      <c r="AW286" s="397"/>
      <c r="AX286" s="395"/>
      <c r="AZ286" s="395"/>
      <c r="BA286" s="395"/>
      <c r="BB286" s="395"/>
      <c r="BC286" s="395"/>
      <c r="BD286" s="395"/>
      <c r="BE286" s="395"/>
      <c r="BF286" s="395"/>
      <c r="BG286" s="398"/>
      <c r="BH286" s="395"/>
      <c r="BI286" s="399"/>
      <c r="BJ286" s="399"/>
      <c r="BK286" s="399"/>
      <c r="BL286" s="399"/>
    </row>
    <row r="287" spans="5:64">
      <c r="E287" s="395"/>
      <c r="AB287" s="395"/>
      <c r="AF287" s="397"/>
      <c r="AH287" s="397"/>
      <c r="AI287" s="396"/>
      <c r="AK287" s="396"/>
      <c r="AL287" s="396"/>
      <c r="AM287" s="396"/>
      <c r="AO287" s="396"/>
      <c r="AP287" s="396"/>
      <c r="AR287" s="396"/>
      <c r="AT287" s="396"/>
      <c r="AV287" s="396"/>
      <c r="AW287" s="397"/>
      <c r="AX287" s="395"/>
      <c r="AZ287" s="395"/>
      <c r="BA287" s="395"/>
      <c r="BB287" s="395"/>
      <c r="BC287" s="395"/>
      <c r="BD287" s="395"/>
      <c r="BE287" s="395"/>
      <c r="BF287" s="395"/>
      <c r="BG287" s="398"/>
      <c r="BH287" s="395"/>
      <c r="BI287" s="399"/>
      <c r="BJ287" s="399"/>
      <c r="BK287" s="399"/>
      <c r="BL287" s="399"/>
    </row>
    <row r="288" spans="5:64">
      <c r="E288" s="395"/>
      <c r="AB288" s="395"/>
      <c r="AF288" s="397"/>
      <c r="AH288" s="397"/>
      <c r="AI288" s="396"/>
      <c r="AK288" s="396"/>
      <c r="AL288" s="396"/>
      <c r="AM288" s="396"/>
      <c r="AO288" s="396"/>
      <c r="AP288" s="396"/>
      <c r="AR288" s="396"/>
      <c r="AT288" s="396"/>
      <c r="AV288" s="396"/>
      <c r="AW288" s="397"/>
      <c r="AX288" s="395"/>
      <c r="AZ288" s="395"/>
      <c r="BA288" s="395"/>
      <c r="BB288" s="395"/>
      <c r="BC288" s="395"/>
      <c r="BD288" s="395"/>
      <c r="BE288" s="395"/>
      <c r="BF288" s="395"/>
      <c r="BG288" s="398"/>
      <c r="BH288" s="395"/>
      <c r="BI288" s="399"/>
      <c r="BJ288" s="399"/>
      <c r="BK288" s="399"/>
      <c r="BL288" s="399"/>
    </row>
    <row r="289" spans="5:64">
      <c r="E289" s="395"/>
      <c r="AB289" s="395"/>
      <c r="AF289" s="397"/>
      <c r="AH289" s="397"/>
      <c r="AI289" s="396"/>
      <c r="AK289" s="396"/>
      <c r="AL289" s="396"/>
      <c r="AM289" s="396"/>
      <c r="AO289" s="396"/>
      <c r="AP289" s="396"/>
      <c r="AR289" s="396"/>
      <c r="AT289" s="396"/>
      <c r="AV289" s="396"/>
      <c r="AW289" s="397"/>
      <c r="AX289" s="395"/>
      <c r="AZ289" s="395"/>
      <c r="BA289" s="395"/>
      <c r="BB289" s="395"/>
      <c r="BC289" s="395"/>
      <c r="BD289" s="395"/>
      <c r="BE289" s="395"/>
      <c r="BF289" s="395"/>
      <c r="BG289" s="398"/>
      <c r="BH289" s="395"/>
      <c r="BI289" s="399"/>
      <c r="BJ289" s="399"/>
      <c r="BK289" s="399"/>
      <c r="BL289" s="399"/>
    </row>
    <row r="290" spans="5:64">
      <c r="E290" s="395"/>
      <c r="AB290" s="395"/>
      <c r="AF290" s="397"/>
      <c r="AH290" s="397"/>
      <c r="AI290" s="396"/>
      <c r="AK290" s="396"/>
      <c r="AL290" s="396"/>
      <c r="AM290" s="396"/>
      <c r="AO290" s="396"/>
      <c r="AP290" s="396"/>
      <c r="AR290" s="396"/>
      <c r="AT290" s="396"/>
      <c r="AV290" s="396"/>
      <c r="AW290" s="397"/>
      <c r="AX290" s="395"/>
      <c r="AZ290" s="395"/>
      <c r="BA290" s="395"/>
      <c r="BB290" s="395"/>
      <c r="BC290" s="395"/>
      <c r="BD290" s="395"/>
      <c r="BE290" s="395"/>
      <c r="BF290" s="395"/>
      <c r="BG290" s="398"/>
      <c r="BH290" s="395"/>
      <c r="BI290" s="399"/>
      <c r="BJ290" s="399"/>
      <c r="BK290" s="399"/>
      <c r="BL290" s="399"/>
    </row>
    <row r="291" spans="5:64">
      <c r="E291" s="395"/>
      <c r="AB291" s="395"/>
      <c r="AF291" s="397"/>
      <c r="AH291" s="397"/>
      <c r="AI291" s="396"/>
      <c r="AK291" s="396"/>
      <c r="AL291" s="396"/>
      <c r="AM291" s="396"/>
      <c r="AO291" s="396"/>
      <c r="AP291" s="396"/>
      <c r="AR291" s="396"/>
      <c r="AT291" s="396"/>
      <c r="AV291" s="396"/>
      <c r="AW291" s="397"/>
      <c r="AX291" s="395"/>
      <c r="AZ291" s="395"/>
      <c r="BA291" s="395"/>
      <c r="BB291" s="395"/>
      <c r="BC291" s="395"/>
      <c r="BD291" s="395"/>
      <c r="BE291" s="395"/>
      <c r="BF291" s="395"/>
      <c r="BG291" s="398"/>
      <c r="BH291" s="395"/>
      <c r="BI291" s="399"/>
      <c r="BJ291" s="399"/>
      <c r="BK291" s="399"/>
      <c r="BL291" s="399"/>
    </row>
    <row r="292" spans="5:64">
      <c r="E292" s="395"/>
      <c r="AB292" s="395"/>
      <c r="AF292" s="397"/>
      <c r="AH292" s="397"/>
      <c r="AI292" s="396"/>
      <c r="AK292" s="396"/>
      <c r="AL292" s="396"/>
      <c r="AM292" s="396"/>
      <c r="AO292" s="396"/>
      <c r="AP292" s="396"/>
      <c r="AR292" s="396"/>
      <c r="AT292" s="396"/>
      <c r="AV292" s="396"/>
      <c r="AW292" s="397"/>
      <c r="AX292" s="395"/>
      <c r="AZ292" s="395"/>
      <c r="BA292" s="395"/>
      <c r="BB292" s="395"/>
      <c r="BC292" s="395"/>
      <c r="BD292" s="395"/>
      <c r="BE292" s="395"/>
      <c r="BF292" s="395"/>
      <c r="BG292" s="398"/>
      <c r="BH292" s="395"/>
      <c r="BI292" s="399"/>
      <c r="BJ292" s="399"/>
      <c r="BK292" s="399"/>
      <c r="BL292" s="399"/>
    </row>
    <row r="293" spans="5:64">
      <c r="E293" s="395"/>
      <c r="AB293" s="395"/>
      <c r="AF293" s="397"/>
      <c r="AH293" s="397"/>
      <c r="AI293" s="396"/>
      <c r="AK293" s="396"/>
      <c r="AL293" s="396"/>
      <c r="AM293" s="396"/>
      <c r="AO293" s="396"/>
      <c r="AP293" s="396"/>
      <c r="AR293" s="396"/>
      <c r="AT293" s="396"/>
      <c r="AV293" s="396"/>
      <c r="AW293" s="397"/>
      <c r="AX293" s="395"/>
      <c r="AZ293" s="395"/>
      <c r="BA293" s="395"/>
      <c r="BB293" s="395"/>
      <c r="BC293" s="395"/>
      <c r="BD293" s="395"/>
      <c r="BE293" s="395"/>
      <c r="BF293" s="395"/>
      <c r="BG293" s="398"/>
      <c r="BH293" s="395"/>
      <c r="BI293" s="399"/>
      <c r="BJ293" s="399"/>
      <c r="BK293" s="399"/>
      <c r="BL293" s="399"/>
    </row>
    <row r="294" spans="5:64">
      <c r="E294" s="395"/>
      <c r="AB294" s="395"/>
      <c r="AF294" s="397"/>
      <c r="AH294" s="397"/>
      <c r="AI294" s="396"/>
      <c r="AK294" s="396"/>
      <c r="AL294" s="396"/>
      <c r="AM294" s="396"/>
      <c r="AO294" s="396"/>
      <c r="AP294" s="396"/>
      <c r="AR294" s="396"/>
      <c r="AT294" s="396"/>
      <c r="AV294" s="396"/>
      <c r="AW294" s="397"/>
      <c r="AX294" s="395"/>
      <c r="AZ294" s="395"/>
      <c r="BA294" s="395"/>
      <c r="BB294" s="395"/>
      <c r="BC294" s="395"/>
      <c r="BD294" s="395"/>
      <c r="BE294" s="395"/>
      <c r="BF294" s="395"/>
      <c r="BG294" s="398"/>
      <c r="BH294" s="395"/>
      <c r="BI294" s="399"/>
      <c r="BJ294" s="399"/>
      <c r="BK294" s="399"/>
      <c r="BL294" s="399"/>
    </row>
    <row r="295" spans="5:64">
      <c r="E295" s="395"/>
      <c r="AB295" s="395"/>
      <c r="AF295" s="397"/>
      <c r="AH295" s="397"/>
      <c r="AI295" s="396"/>
      <c r="AK295" s="396"/>
      <c r="AL295" s="396"/>
      <c r="AM295" s="396"/>
      <c r="AO295" s="396"/>
      <c r="AP295" s="396"/>
      <c r="AR295" s="396"/>
      <c r="AT295" s="396"/>
      <c r="AV295" s="396"/>
      <c r="AW295" s="397"/>
      <c r="AX295" s="395"/>
      <c r="AZ295" s="395"/>
      <c r="BA295" s="395"/>
      <c r="BB295" s="395"/>
      <c r="BC295" s="395"/>
      <c r="BD295" s="395"/>
      <c r="BE295" s="395"/>
      <c r="BF295" s="395"/>
      <c r="BG295" s="398"/>
      <c r="BH295" s="395"/>
      <c r="BI295" s="399"/>
      <c r="BJ295" s="399"/>
      <c r="BK295" s="399"/>
      <c r="BL295" s="399"/>
    </row>
    <row r="296" spans="5:64">
      <c r="E296" s="395"/>
      <c r="AB296" s="395"/>
      <c r="AF296" s="397"/>
      <c r="AH296" s="397"/>
      <c r="AI296" s="396"/>
      <c r="AK296" s="396"/>
      <c r="AL296" s="396"/>
      <c r="AM296" s="396"/>
      <c r="AO296" s="396"/>
      <c r="AP296" s="396"/>
      <c r="AR296" s="396"/>
      <c r="AT296" s="396"/>
      <c r="AV296" s="396"/>
      <c r="AW296" s="397"/>
      <c r="AX296" s="395"/>
      <c r="AZ296" s="395"/>
      <c r="BA296" s="395"/>
      <c r="BB296" s="395"/>
      <c r="BC296" s="395"/>
      <c r="BD296" s="395"/>
      <c r="BE296" s="395"/>
      <c r="BF296" s="395"/>
      <c r="BG296" s="398"/>
      <c r="BH296" s="395"/>
      <c r="BI296" s="399"/>
      <c r="BJ296" s="399"/>
      <c r="BK296" s="399"/>
      <c r="BL296" s="399"/>
    </row>
    <row r="297" spans="5:64">
      <c r="E297" s="395"/>
      <c r="AB297" s="395"/>
      <c r="AF297" s="397"/>
      <c r="AH297" s="397"/>
      <c r="AI297" s="396"/>
      <c r="AK297" s="396"/>
      <c r="AL297" s="396"/>
      <c r="AM297" s="396"/>
      <c r="AO297" s="396"/>
      <c r="AP297" s="396"/>
      <c r="AR297" s="396"/>
      <c r="AT297" s="396"/>
      <c r="AV297" s="396"/>
      <c r="AW297" s="397"/>
      <c r="AX297" s="395"/>
      <c r="AZ297" s="395"/>
      <c r="BA297" s="395"/>
      <c r="BB297" s="395"/>
      <c r="BC297" s="395"/>
      <c r="BD297" s="395"/>
      <c r="BE297" s="395"/>
      <c r="BF297" s="395"/>
      <c r="BG297" s="398"/>
      <c r="BH297" s="395"/>
      <c r="BI297" s="399"/>
      <c r="BJ297" s="399"/>
      <c r="BK297" s="399"/>
      <c r="BL297" s="399"/>
    </row>
    <row r="298" spans="5:64">
      <c r="E298" s="395"/>
      <c r="AB298" s="395"/>
      <c r="AF298" s="397"/>
      <c r="AH298" s="397"/>
      <c r="AI298" s="396"/>
      <c r="AK298" s="396"/>
      <c r="AL298" s="396"/>
      <c r="AM298" s="396"/>
      <c r="AO298" s="396"/>
      <c r="AP298" s="396"/>
      <c r="AR298" s="396"/>
      <c r="AT298" s="396"/>
      <c r="AV298" s="396"/>
      <c r="AW298" s="397"/>
      <c r="AX298" s="395"/>
      <c r="AZ298" s="395"/>
      <c r="BA298" s="395"/>
      <c r="BB298" s="395"/>
      <c r="BC298" s="395"/>
      <c r="BD298" s="395"/>
      <c r="BE298" s="395"/>
      <c r="BF298" s="395"/>
      <c r="BG298" s="398"/>
      <c r="BH298" s="395"/>
      <c r="BI298" s="399"/>
      <c r="BJ298" s="399"/>
      <c r="BK298" s="399"/>
      <c r="BL298" s="399"/>
    </row>
    <row r="299" spans="5:64">
      <c r="E299" s="395"/>
      <c r="AB299" s="395"/>
      <c r="AF299" s="397"/>
      <c r="AH299" s="397"/>
      <c r="AI299" s="396"/>
      <c r="AK299" s="396"/>
      <c r="AL299" s="396"/>
      <c r="AM299" s="396"/>
      <c r="AO299" s="396"/>
      <c r="AP299" s="396"/>
      <c r="AR299" s="396"/>
      <c r="AT299" s="396"/>
      <c r="AV299" s="396"/>
      <c r="AW299" s="397"/>
      <c r="AX299" s="395"/>
      <c r="AZ299" s="395"/>
      <c r="BA299" s="395"/>
      <c r="BB299" s="395"/>
      <c r="BC299" s="395"/>
      <c r="BD299" s="395"/>
      <c r="BE299" s="395"/>
      <c r="BF299" s="395"/>
      <c r="BG299" s="398"/>
      <c r="BH299" s="395"/>
      <c r="BI299" s="399"/>
      <c r="BJ299" s="399"/>
      <c r="BK299" s="399"/>
      <c r="BL299" s="399"/>
    </row>
    <row r="300" spans="5:64">
      <c r="E300" s="395"/>
      <c r="AB300" s="395"/>
      <c r="AF300" s="397"/>
      <c r="AH300" s="397"/>
      <c r="AI300" s="396"/>
      <c r="AK300" s="396"/>
      <c r="AL300" s="396"/>
      <c r="AM300" s="396"/>
      <c r="AO300" s="396"/>
      <c r="AP300" s="396"/>
      <c r="AR300" s="396"/>
      <c r="AT300" s="396"/>
      <c r="AV300" s="396"/>
      <c r="AW300" s="397"/>
      <c r="AX300" s="395"/>
      <c r="AZ300" s="395"/>
      <c r="BA300" s="395"/>
      <c r="BB300" s="395"/>
      <c r="BC300" s="395"/>
      <c r="BD300" s="395"/>
      <c r="BE300" s="395"/>
      <c r="BF300" s="395"/>
      <c r="BG300" s="398"/>
      <c r="BH300" s="395"/>
      <c r="BI300" s="399"/>
      <c r="BJ300" s="399"/>
      <c r="BK300" s="399"/>
      <c r="BL300" s="399"/>
    </row>
    <row r="301" spans="5:64">
      <c r="E301" s="395"/>
      <c r="AB301" s="395"/>
      <c r="AF301" s="397"/>
      <c r="AH301" s="397"/>
      <c r="AI301" s="396"/>
      <c r="AK301" s="396"/>
      <c r="AL301" s="396"/>
      <c r="AM301" s="396"/>
      <c r="AO301" s="396"/>
      <c r="AP301" s="396"/>
      <c r="AR301" s="396"/>
      <c r="AT301" s="396"/>
      <c r="AV301" s="396"/>
      <c r="AW301" s="397"/>
      <c r="AX301" s="395"/>
      <c r="AZ301" s="395"/>
      <c r="BA301" s="395"/>
      <c r="BB301" s="395"/>
      <c r="BC301" s="395"/>
      <c r="BD301" s="395"/>
      <c r="BE301" s="395"/>
      <c r="BF301" s="395"/>
      <c r="BG301" s="398"/>
      <c r="BH301" s="395"/>
      <c r="BI301" s="399"/>
      <c r="BJ301" s="399"/>
      <c r="BK301" s="399"/>
      <c r="BL301" s="399"/>
    </row>
    <row r="302" spans="5:64">
      <c r="E302" s="395"/>
      <c r="AB302" s="395"/>
      <c r="AF302" s="397"/>
      <c r="AH302" s="397"/>
      <c r="AI302" s="396"/>
      <c r="AK302" s="396"/>
      <c r="AL302" s="396"/>
      <c r="AM302" s="396"/>
      <c r="AO302" s="396"/>
      <c r="AP302" s="396"/>
      <c r="AR302" s="396"/>
      <c r="AT302" s="396"/>
      <c r="AV302" s="396"/>
      <c r="AW302" s="397"/>
      <c r="AX302" s="395"/>
      <c r="AZ302" s="395"/>
      <c r="BA302" s="395"/>
      <c r="BB302" s="395"/>
      <c r="BC302" s="395"/>
      <c r="BD302" s="395"/>
      <c r="BE302" s="395"/>
      <c r="BF302" s="395"/>
      <c r="BG302" s="398"/>
      <c r="BH302" s="395"/>
      <c r="BI302" s="399"/>
      <c r="BJ302" s="399"/>
      <c r="BK302" s="399"/>
      <c r="BL302" s="399"/>
    </row>
    <row r="303" spans="5:64">
      <c r="E303" s="395"/>
      <c r="AB303" s="395"/>
      <c r="AF303" s="397"/>
      <c r="AH303" s="397"/>
      <c r="AI303" s="396"/>
      <c r="AK303" s="396"/>
      <c r="AL303" s="396"/>
      <c r="AM303" s="396"/>
      <c r="AO303" s="396"/>
      <c r="AP303" s="396"/>
      <c r="AR303" s="396"/>
      <c r="AT303" s="396"/>
      <c r="AV303" s="396"/>
      <c r="AW303" s="397"/>
      <c r="AX303" s="395"/>
      <c r="AZ303" s="395"/>
      <c r="BA303" s="395"/>
      <c r="BB303" s="395"/>
      <c r="BC303" s="395"/>
      <c r="BD303" s="395"/>
      <c r="BE303" s="395"/>
      <c r="BF303" s="395"/>
      <c r="BG303" s="398"/>
      <c r="BH303" s="395"/>
      <c r="BI303" s="399"/>
      <c r="BJ303" s="399"/>
      <c r="BK303" s="399"/>
      <c r="BL303" s="399"/>
    </row>
    <row r="304" spans="5:64">
      <c r="E304" s="395"/>
      <c r="AB304" s="395"/>
      <c r="AF304" s="397"/>
      <c r="AH304" s="397"/>
      <c r="AI304" s="396"/>
      <c r="AK304" s="396"/>
      <c r="AL304" s="396"/>
      <c r="AM304" s="396"/>
      <c r="AO304" s="396"/>
      <c r="AP304" s="396"/>
      <c r="AR304" s="396"/>
      <c r="AT304" s="396"/>
      <c r="AV304" s="396"/>
      <c r="AW304" s="397"/>
      <c r="AX304" s="395"/>
      <c r="AZ304" s="395"/>
      <c r="BA304" s="395"/>
      <c r="BB304" s="395"/>
      <c r="BC304" s="395"/>
      <c r="BD304" s="395"/>
      <c r="BE304" s="395"/>
      <c r="BF304" s="395"/>
      <c r="BG304" s="398"/>
      <c r="BH304" s="395"/>
      <c r="BI304" s="399"/>
      <c r="BJ304" s="399"/>
      <c r="BK304" s="399"/>
      <c r="BL304" s="399"/>
    </row>
    <row r="305" spans="5:64">
      <c r="E305" s="395"/>
      <c r="AB305" s="395"/>
      <c r="AF305" s="397"/>
      <c r="AH305" s="397"/>
      <c r="AI305" s="396"/>
      <c r="AK305" s="396"/>
      <c r="AL305" s="396"/>
      <c r="AM305" s="396"/>
      <c r="AO305" s="396"/>
      <c r="AP305" s="396"/>
      <c r="AR305" s="396"/>
      <c r="AT305" s="396"/>
      <c r="AV305" s="396"/>
      <c r="AW305" s="397"/>
      <c r="AX305" s="395"/>
      <c r="AZ305" s="395"/>
      <c r="BA305" s="395"/>
      <c r="BB305" s="395"/>
      <c r="BC305" s="395"/>
      <c r="BD305" s="395"/>
      <c r="BE305" s="395"/>
      <c r="BF305" s="395"/>
      <c r="BG305" s="398"/>
      <c r="BH305" s="395"/>
      <c r="BI305" s="399"/>
      <c r="BJ305" s="399"/>
      <c r="BK305" s="399"/>
      <c r="BL305" s="399"/>
    </row>
    <row r="306" spans="5:64">
      <c r="E306" s="395"/>
      <c r="AB306" s="395"/>
      <c r="AF306" s="397"/>
      <c r="AH306" s="397"/>
      <c r="AI306" s="396"/>
      <c r="AK306" s="396"/>
      <c r="AL306" s="396"/>
      <c r="AM306" s="396"/>
      <c r="AO306" s="396"/>
      <c r="AP306" s="396"/>
      <c r="AR306" s="396"/>
      <c r="AT306" s="396"/>
      <c r="AV306" s="396"/>
      <c r="AW306" s="397"/>
      <c r="AX306" s="395"/>
      <c r="AZ306" s="395"/>
      <c r="BA306" s="395"/>
      <c r="BB306" s="395"/>
      <c r="BC306" s="395"/>
      <c r="BD306" s="395"/>
      <c r="BE306" s="395"/>
      <c r="BF306" s="395"/>
      <c r="BG306" s="398"/>
      <c r="BH306" s="395"/>
      <c r="BI306" s="399"/>
      <c r="BJ306" s="399"/>
      <c r="BK306" s="399"/>
      <c r="BL306" s="399"/>
    </row>
    <row r="307" spans="5:64">
      <c r="E307" s="395"/>
      <c r="AB307" s="395"/>
      <c r="AF307" s="397"/>
      <c r="AH307" s="397"/>
      <c r="AI307" s="396"/>
      <c r="AK307" s="396"/>
      <c r="AL307" s="396"/>
      <c r="AM307" s="396"/>
      <c r="AO307" s="396"/>
      <c r="AP307" s="396"/>
      <c r="AR307" s="396"/>
      <c r="AT307" s="396"/>
      <c r="AV307" s="396"/>
      <c r="AW307" s="397"/>
      <c r="AX307" s="395"/>
      <c r="AZ307" s="395"/>
      <c r="BA307" s="395"/>
      <c r="BB307" s="395"/>
      <c r="BC307" s="395"/>
      <c r="BD307" s="395"/>
      <c r="BE307" s="395"/>
      <c r="BF307" s="395"/>
      <c r="BG307" s="398"/>
      <c r="BH307" s="395"/>
      <c r="BI307" s="399"/>
      <c r="BJ307" s="399"/>
      <c r="BK307" s="399"/>
      <c r="BL307" s="399"/>
    </row>
    <row r="308" spans="5:64">
      <c r="E308" s="395"/>
      <c r="AB308" s="395"/>
      <c r="AF308" s="397"/>
      <c r="AH308" s="397"/>
      <c r="AI308" s="396"/>
      <c r="AK308" s="396"/>
      <c r="AL308" s="396"/>
      <c r="AM308" s="396"/>
      <c r="AO308" s="396"/>
      <c r="AP308" s="396"/>
      <c r="AR308" s="396"/>
      <c r="AT308" s="396"/>
      <c r="AV308" s="396"/>
      <c r="AW308" s="397"/>
      <c r="AX308" s="395"/>
      <c r="AZ308" s="395"/>
      <c r="BA308" s="395"/>
      <c r="BB308" s="395"/>
      <c r="BC308" s="395"/>
      <c r="BD308" s="395"/>
      <c r="BE308" s="395"/>
      <c r="BF308" s="395"/>
      <c r="BG308" s="398"/>
      <c r="BH308" s="395"/>
      <c r="BI308" s="399"/>
      <c r="BJ308" s="399"/>
      <c r="BK308" s="399"/>
      <c r="BL308" s="399"/>
    </row>
    <row r="309" spans="5:64">
      <c r="E309" s="395"/>
      <c r="AB309" s="395"/>
      <c r="AF309" s="397"/>
      <c r="AH309" s="397"/>
      <c r="AI309" s="396"/>
      <c r="AK309" s="396"/>
      <c r="AL309" s="396"/>
      <c r="AM309" s="396"/>
      <c r="AO309" s="396"/>
      <c r="AP309" s="396"/>
      <c r="AR309" s="396"/>
      <c r="AT309" s="396"/>
      <c r="AV309" s="396"/>
      <c r="AW309" s="397"/>
      <c r="AX309" s="395"/>
      <c r="AZ309" s="395"/>
      <c r="BA309" s="395"/>
      <c r="BB309" s="395"/>
      <c r="BC309" s="395"/>
      <c r="BD309" s="395"/>
      <c r="BE309" s="395"/>
      <c r="BF309" s="395"/>
      <c r="BG309" s="398"/>
      <c r="BH309" s="395"/>
      <c r="BI309" s="399"/>
      <c r="BJ309" s="399"/>
      <c r="BK309" s="399"/>
      <c r="BL309" s="399"/>
    </row>
    <row r="310" spans="5:64">
      <c r="E310" s="395"/>
      <c r="AB310" s="395"/>
      <c r="AF310" s="397"/>
      <c r="AH310" s="397"/>
      <c r="AI310" s="396"/>
      <c r="AK310" s="396"/>
      <c r="AL310" s="396"/>
      <c r="AM310" s="396"/>
      <c r="AO310" s="396"/>
      <c r="AP310" s="396"/>
      <c r="AR310" s="396"/>
      <c r="AT310" s="396"/>
      <c r="AV310" s="396"/>
      <c r="AW310" s="397"/>
      <c r="AX310" s="395"/>
      <c r="AZ310" s="395"/>
      <c r="BA310" s="395"/>
      <c r="BB310" s="395"/>
      <c r="BC310" s="395"/>
      <c r="BD310" s="395"/>
      <c r="BE310" s="395"/>
      <c r="BF310" s="395"/>
      <c r="BG310" s="398"/>
      <c r="BH310" s="395"/>
      <c r="BI310" s="399"/>
      <c r="BJ310" s="399"/>
      <c r="BK310" s="399"/>
      <c r="BL310" s="399"/>
    </row>
    <row r="311" spans="5:64">
      <c r="E311" s="395"/>
      <c r="AB311" s="395"/>
      <c r="AF311" s="397"/>
      <c r="AH311" s="397"/>
      <c r="AI311" s="396"/>
      <c r="AK311" s="396"/>
      <c r="AL311" s="396"/>
      <c r="AM311" s="396"/>
      <c r="AO311" s="396"/>
      <c r="AP311" s="396"/>
      <c r="AR311" s="396"/>
      <c r="AT311" s="396"/>
      <c r="AV311" s="396"/>
      <c r="AW311" s="397"/>
      <c r="AX311" s="395"/>
      <c r="AZ311" s="395"/>
      <c r="BA311" s="395"/>
      <c r="BB311" s="395"/>
      <c r="BC311" s="395"/>
      <c r="BD311" s="395"/>
      <c r="BE311" s="395"/>
      <c r="BF311" s="395"/>
      <c r="BG311" s="398"/>
      <c r="BH311" s="395"/>
      <c r="BI311" s="399"/>
      <c r="BJ311" s="399"/>
      <c r="BK311" s="399"/>
      <c r="BL311" s="399"/>
    </row>
    <row r="312" spans="5:64">
      <c r="E312" s="395"/>
      <c r="AB312" s="395"/>
      <c r="AF312" s="397"/>
      <c r="AH312" s="397"/>
      <c r="AI312" s="396"/>
      <c r="AK312" s="396"/>
      <c r="AL312" s="396"/>
      <c r="AM312" s="396"/>
      <c r="AO312" s="396"/>
      <c r="AP312" s="396"/>
      <c r="AR312" s="396"/>
      <c r="AT312" s="396"/>
      <c r="AV312" s="396"/>
      <c r="AW312" s="397"/>
      <c r="AX312" s="395"/>
      <c r="AZ312" s="395"/>
      <c r="BA312" s="395"/>
      <c r="BB312" s="395"/>
      <c r="BC312" s="395"/>
      <c r="BD312" s="395"/>
      <c r="BE312" s="395"/>
      <c r="BF312" s="395"/>
      <c r="BG312" s="398"/>
      <c r="BH312" s="395"/>
      <c r="BI312" s="399"/>
      <c r="BJ312" s="399"/>
      <c r="BK312" s="399"/>
      <c r="BL312" s="399"/>
    </row>
    <row r="313" spans="5:64">
      <c r="E313" s="395"/>
      <c r="AB313" s="395"/>
      <c r="AF313" s="397"/>
      <c r="AH313" s="397"/>
      <c r="AI313" s="396"/>
      <c r="AK313" s="396"/>
      <c r="AL313" s="396"/>
      <c r="AM313" s="396"/>
      <c r="AO313" s="396"/>
      <c r="AP313" s="396"/>
      <c r="AR313" s="396"/>
      <c r="AT313" s="396"/>
      <c r="AV313" s="396"/>
      <c r="AW313" s="397"/>
      <c r="AX313" s="395"/>
      <c r="AZ313" s="395"/>
      <c r="BA313" s="395"/>
      <c r="BB313" s="395"/>
      <c r="BC313" s="395"/>
      <c r="BD313" s="395"/>
      <c r="BE313" s="395"/>
      <c r="BF313" s="395"/>
      <c r="BG313" s="398"/>
      <c r="BH313" s="395"/>
      <c r="BI313" s="399"/>
      <c r="BJ313" s="399"/>
      <c r="BK313" s="399"/>
      <c r="BL313" s="399"/>
    </row>
    <row r="314" spans="5:64">
      <c r="E314" s="395"/>
      <c r="AB314" s="395"/>
      <c r="AF314" s="397"/>
      <c r="AH314" s="397"/>
      <c r="AI314" s="396"/>
      <c r="AK314" s="396"/>
      <c r="AL314" s="396"/>
      <c r="AM314" s="396"/>
      <c r="AO314" s="396"/>
      <c r="AP314" s="396"/>
      <c r="AR314" s="396"/>
      <c r="AT314" s="396"/>
      <c r="AV314" s="396"/>
      <c r="AW314" s="397"/>
      <c r="AX314" s="395"/>
      <c r="AZ314" s="395"/>
      <c r="BA314" s="395"/>
      <c r="BB314" s="395"/>
      <c r="BC314" s="395"/>
      <c r="BD314" s="395"/>
      <c r="BE314" s="395"/>
      <c r="BF314" s="395"/>
      <c r="BG314" s="398"/>
      <c r="BH314" s="395"/>
      <c r="BI314" s="399"/>
      <c r="BJ314" s="399"/>
      <c r="BK314" s="399"/>
      <c r="BL314" s="399"/>
    </row>
    <row r="315" spans="5:64">
      <c r="E315" s="395"/>
      <c r="AB315" s="395"/>
      <c r="AF315" s="397"/>
      <c r="AH315" s="397"/>
      <c r="AI315" s="396"/>
      <c r="AK315" s="396"/>
      <c r="AL315" s="396"/>
      <c r="AM315" s="396"/>
      <c r="AO315" s="396"/>
      <c r="AP315" s="396"/>
      <c r="AR315" s="396"/>
      <c r="AT315" s="396"/>
      <c r="AV315" s="396"/>
      <c r="AW315" s="397"/>
      <c r="AX315" s="395"/>
      <c r="AZ315" s="395"/>
      <c r="BA315" s="395"/>
      <c r="BB315" s="395"/>
      <c r="BC315" s="395"/>
      <c r="BD315" s="395"/>
      <c r="BE315" s="395"/>
      <c r="BF315" s="395"/>
      <c r="BG315" s="398"/>
      <c r="BH315" s="395"/>
      <c r="BI315" s="399"/>
      <c r="BJ315" s="399"/>
      <c r="BK315" s="399"/>
      <c r="BL315" s="399"/>
    </row>
    <row r="316" spans="5:64">
      <c r="E316" s="395"/>
      <c r="AB316" s="395"/>
      <c r="AF316" s="397"/>
      <c r="AH316" s="397"/>
      <c r="AI316" s="396"/>
      <c r="AK316" s="396"/>
      <c r="AL316" s="396"/>
      <c r="AM316" s="396"/>
      <c r="AO316" s="396"/>
      <c r="AP316" s="396"/>
      <c r="AR316" s="396"/>
      <c r="AT316" s="396"/>
      <c r="AV316" s="396"/>
      <c r="AW316" s="397"/>
      <c r="AX316" s="395"/>
      <c r="AZ316" s="395"/>
      <c r="BA316" s="395"/>
      <c r="BB316" s="395"/>
      <c r="BC316" s="395"/>
      <c r="BD316" s="395"/>
      <c r="BE316" s="395"/>
      <c r="BF316" s="395"/>
      <c r="BG316" s="398"/>
      <c r="BH316" s="395"/>
      <c r="BI316" s="399"/>
      <c r="BJ316" s="399"/>
      <c r="BK316" s="399"/>
      <c r="BL316" s="399"/>
    </row>
    <row r="317" spans="5:64">
      <c r="E317" s="395"/>
      <c r="AB317" s="395"/>
      <c r="AF317" s="397"/>
      <c r="AH317" s="397"/>
      <c r="AI317" s="396"/>
      <c r="AK317" s="396"/>
      <c r="AL317" s="396"/>
      <c r="AM317" s="396"/>
      <c r="AO317" s="396"/>
      <c r="AP317" s="396"/>
      <c r="AR317" s="396"/>
      <c r="AT317" s="396"/>
      <c r="AV317" s="396"/>
      <c r="AW317" s="397"/>
      <c r="AX317" s="395"/>
      <c r="AZ317" s="395"/>
      <c r="BA317" s="395"/>
      <c r="BB317" s="395"/>
      <c r="BC317" s="395"/>
      <c r="BD317" s="395"/>
      <c r="BE317" s="395"/>
      <c r="BF317" s="395"/>
      <c r="BG317" s="398"/>
      <c r="BH317" s="395"/>
      <c r="BI317" s="399"/>
      <c r="BJ317" s="399"/>
      <c r="BK317" s="399"/>
      <c r="BL317" s="399"/>
    </row>
    <row r="318" spans="5:64">
      <c r="E318" s="395"/>
      <c r="AB318" s="395"/>
      <c r="AF318" s="397"/>
      <c r="AH318" s="397"/>
      <c r="AI318" s="396"/>
      <c r="AK318" s="396"/>
      <c r="AL318" s="396"/>
      <c r="AM318" s="396"/>
      <c r="AO318" s="396"/>
      <c r="AP318" s="396"/>
      <c r="AR318" s="396"/>
      <c r="AT318" s="396"/>
      <c r="AV318" s="396"/>
      <c r="AW318" s="397"/>
      <c r="AX318" s="395"/>
      <c r="AZ318" s="395"/>
      <c r="BA318" s="395"/>
      <c r="BB318" s="395"/>
      <c r="BC318" s="395"/>
      <c r="BD318" s="395"/>
      <c r="BE318" s="395"/>
      <c r="BF318" s="395"/>
      <c r="BG318" s="398"/>
      <c r="BH318" s="395"/>
      <c r="BI318" s="399"/>
      <c r="BJ318" s="399"/>
      <c r="BK318" s="399"/>
      <c r="BL318" s="399"/>
    </row>
    <row r="319" spans="5:64">
      <c r="E319" s="395"/>
      <c r="AB319" s="395"/>
      <c r="AF319" s="397"/>
      <c r="AH319" s="397"/>
      <c r="AI319" s="396"/>
      <c r="AK319" s="396"/>
      <c r="AL319" s="396"/>
      <c r="AM319" s="396"/>
      <c r="AO319" s="396"/>
      <c r="AP319" s="396"/>
      <c r="AR319" s="396"/>
      <c r="AT319" s="396"/>
      <c r="AV319" s="396"/>
      <c r="AW319" s="397"/>
      <c r="AX319" s="395"/>
      <c r="AZ319" s="395"/>
      <c r="BA319" s="395"/>
      <c r="BB319" s="395"/>
      <c r="BC319" s="395"/>
      <c r="BD319" s="395"/>
      <c r="BE319" s="395"/>
      <c r="BF319" s="395"/>
      <c r="BG319" s="398"/>
      <c r="BH319" s="395"/>
      <c r="BI319" s="399"/>
      <c r="BJ319" s="399"/>
      <c r="BK319" s="399"/>
      <c r="BL319" s="399"/>
    </row>
    <row r="320" spans="5:64">
      <c r="E320" s="395"/>
      <c r="AB320" s="395"/>
      <c r="AF320" s="397"/>
      <c r="AH320" s="397"/>
      <c r="AI320" s="396"/>
      <c r="AK320" s="396"/>
      <c r="AL320" s="396"/>
      <c r="AM320" s="396"/>
      <c r="AO320" s="396"/>
      <c r="AP320" s="396"/>
      <c r="AR320" s="396"/>
      <c r="AT320" s="396"/>
      <c r="AV320" s="396"/>
      <c r="AW320" s="397"/>
      <c r="AX320" s="395"/>
      <c r="AZ320" s="395"/>
      <c r="BA320" s="395"/>
      <c r="BB320" s="395"/>
      <c r="BC320" s="395"/>
      <c r="BD320" s="395"/>
      <c r="BE320" s="395"/>
      <c r="BF320" s="395"/>
      <c r="BG320" s="398"/>
      <c r="BH320" s="395"/>
      <c r="BI320" s="399"/>
      <c r="BJ320" s="399"/>
      <c r="BK320" s="399"/>
      <c r="BL320" s="399"/>
    </row>
    <row r="321" spans="5:64">
      <c r="E321" s="395"/>
      <c r="AB321" s="395"/>
      <c r="AF321" s="397"/>
      <c r="AH321" s="397"/>
      <c r="AI321" s="396"/>
      <c r="AK321" s="396"/>
      <c r="AL321" s="396"/>
      <c r="AM321" s="396"/>
      <c r="AO321" s="396"/>
      <c r="AP321" s="396"/>
      <c r="AR321" s="396"/>
      <c r="AT321" s="396"/>
      <c r="AV321" s="396"/>
      <c r="AW321" s="397"/>
      <c r="AX321" s="395"/>
      <c r="AZ321" s="395"/>
      <c r="BA321" s="395"/>
      <c r="BB321" s="395"/>
      <c r="BC321" s="395"/>
      <c r="BD321" s="395"/>
      <c r="BE321" s="395"/>
      <c r="BF321" s="395"/>
      <c r="BG321" s="398"/>
      <c r="BH321" s="395"/>
      <c r="BI321" s="399"/>
      <c r="BJ321" s="399"/>
      <c r="BK321" s="399"/>
      <c r="BL321" s="399"/>
    </row>
    <row r="322" spans="5:64">
      <c r="E322" s="395"/>
      <c r="AB322" s="395"/>
      <c r="AF322" s="397"/>
      <c r="AH322" s="397"/>
      <c r="AI322" s="396"/>
      <c r="AK322" s="396"/>
      <c r="AL322" s="396"/>
      <c r="AM322" s="396"/>
      <c r="AO322" s="396"/>
      <c r="AP322" s="396"/>
      <c r="AR322" s="396"/>
      <c r="AT322" s="396"/>
      <c r="AV322" s="396"/>
      <c r="AW322" s="397"/>
      <c r="AX322" s="395"/>
      <c r="AZ322" s="395"/>
      <c r="BA322" s="395"/>
      <c r="BB322" s="395"/>
      <c r="BC322" s="395"/>
      <c r="BD322" s="395"/>
      <c r="BE322" s="395"/>
      <c r="BF322" s="395"/>
      <c r="BG322" s="398"/>
      <c r="BH322" s="395"/>
      <c r="BI322" s="399"/>
      <c r="BJ322" s="399"/>
      <c r="BK322" s="399"/>
      <c r="BL322" s="399"/>
    </row>
    <row r="323" spans="5:64">
      <c r="E323" s="395"/>
      <c r="AB323" s="395"/>
      <c r="AF323" s="397"/>
      <c r="AH323" s="397"/>
      <c r="AI323" s="396"/>
      <c r="AK323" s="396"/>
      <c r="AL323" s="396"/>
      <c r="AM323" s="396"/>
      <c r="AO323" s="396"/>
      <c r="AP323" s="396"/>
      <c r="AR323" s="396"/>
      <c r="AT323" s="396"/>
      <c r="AV323" s="396"/>
      <c r="AW323" s="397"/>
      <c r="AX323" s="395"/>
      <c r="AZ323" s="395"/>
      <c r="BA323" s="395"/>
      <c r="BB323" s="395"/>
      <c r="BC323" s="395"/>
      <c r="BD323" s="395"/>
      <c r="BE323" s="395"/>
      <c r="BF323" s="395"/>
      <c r="BG323" s="398"/>
      <c r="BH323" s="395"/>
      <c r="BI323" s="399"/>
      <c r="BJ323" s="399"/>
      <c r="BK323" s="399"/>
      <c r="BL323" s="399"/>
    </row>
    <row r="324" spans="5:64">
      <c r="E324" s="395"/>
      <c r="AB324" s="395"/>
      <c r="AF324" s="397"/>
      <c r="AH324" s="397"/>
      <c r="AI324" s="396"/>
      <c r="AK324" s="396"/>
      <c r="AL324" s="396"/>
      <c r="AM324" s="396"/>
      <c r="AO324" s="396"/>
      <c r="AP324" s="396"/>
      <c r="AR324" s="396"/>
      <c r="AT324" s="396"/>
      <c r="AV324" s="396"/>
      <c r="AW324" s="397"/>
      <c r="AX324" s="395"/>
      <c r="AZ324" s="395"/>
      <c r="BA324" s="395"/>
      <c r="BB324" s="395"/>
      <c r="BC324" s="395"/>
      <c r="BD324" s="395"/>
      <c r="BE324" s="395"/>
      <c r="BF324" s="395"/>
      <c r="BG324" s="398"/>
      <c r="BH324" s="395"/>
      <c r="BI324" s="399"/>
      <c r="BJ324" s="399"/>
      <c r="BK324" s="399"/>
      <c r="BL324" s="399"/>
    </row>
    <row r="325" spans="5:64">
      <c r="E325" s="395"/>
      <c r="AB325" s="395"/>
      <c r="AF325" s="397"/>
      <c r="AH325" s="397"/>
      <c r="AI325" s="396"/>
      <c r="AK325" s="396"/>
      <c r="AL325" s="396"/>
      <c r="AM325" s="396"/>
      <c r="AO325" s="396"/>
      <c r="AP325" s="396"/>
      <c r="AR325" s="396"/>
      <c r="AT325" s="396"/>
      <c r="AV325" s="396"/>
      <c r="AW325" s="397"/>
      <c r="AX325" s="395"/>
      <c r="AZ325" s="395"/>
      <c r="BA325" s="395"/>
      <c r="BB325" s="395"/>
      <c r="BC325" s="395"/>
      <c r="BD325" s="395"/>
      <c r="BE325" s="395"/>
      <c r="BF325" s="395"/>
      <c r="BG325" s="398"/>
      <c r="BH325" s="395"/>
      <c r="BI325" s="399"/>
      <c r="BJ325" s="399"/>
      <c r="BK325" s="399"/>
      <c r="BL325" s="399"/>
    </row>
    <row r="326" spans="5:64">
      <c r="E326" s="395"/>
      <c r="AB326" s="395"/>
      <c r="AF326" s="397"/>
      <c r="AH326" s="397"/>
      <c r="AI326" s="396"/>
      <c r="AK326" s="396"/>
      <c r="AL326" s="396"/>
      <c r="AM326" s="396"/>
      <c r="AO326" s="396"/>
      <c r="AP326" s="396"/>
      <c r="AR326" s="396"/>
      <c r="AT326" s="396"/>
      <c r="AV326" s="396"/>
      <c r="AW326" s="397"/>
      <c r="AX326" s="395"/>
      <c r="AZ326" s="395"/>
      <c r="BA326" s="395"/>
      <c r="BB326" s="395"/>
      <c r="BC326" s="395"/>
      <c r="BD326" s="395"/>
      <c r="BE326" s="395"/>
      <c r="BF326" s="395"/>
      <c r="BG326" s="398"/>
      <c r="BH326" s="395"/>
      <c r="BI326" s="399"/>
      <c r="BJ326" s="399"/>
      <c r="BK326" s="399"/>
      <c r="BL326" s="399"/>
    </row>
    <row r="327" spans="5:64">
      <c r="E327" s="395"/>
      <c r="AB327" s="395"/>
      <c r="AF327" s="397"/>
      <c r="AH327" s="397"/>
      <c r="AI327" s="396"/>
      <c r="AK327" s="396"/>
      <c r="AL327" s="396"/>
      <c r="AM327" s="396"/>
      <c r="AO327" s="396"/>
      <c r="AP327" s="396"/>
      <c r="AR327" s="396"/>
      <c r="AT327" s="396"/>
      <c r="AV327" s="396"/>
      <c r="AW327" s="397"/>
      <c r="AX327" s="395"/>
      <c r="AZ327" s="395"/>
      <c r="BA327" s="395"/>
      <c r="BB327" s="395"/>
      <c r="BC327" s="395"/>
      <c r="BD327" s="395"/>
      <c r="BE327" s="395"/>
      <c r="BF327" s="395"/>
      <c r="BG327" s="398"/>
      <c r="BH327" s="395"/>
      <c r="BI327" s="399"/>
      <c r="BJ327" s="399"/>
      <c r="BK327" s="399"/>
      <c r="BL327" s="399"/>
    </row>
    <row r="328" spans="5:64">
      <c r="E328" s="395"/>
      <c r="AB328" s="395"/>
      <c r="AF328" s="397"/>
      <c r="AH328" s="397"/>
      <c r="AI328" s="396"/>
      <c r="AK328" s="396"/>
      <c r="AL328" s="396"/>
      <c r="AM328" s="396"/>
      <c r="AO328" s="396"/>
      <c r="AP328" s="396"/>
      <c r="AR328" s="396"/>
      <c r="AT328" s="396"/>
      <c r="AV328" s="396"/>
      <c r="AW328" s="397"/>
      <c r="AX328" s="395"/>
      <c r="AZ328" s="395"/>
      <c r="BA328" s="395"/>
      <c r="BB328" s="395"/>
      <c r="BC328" s="395"/>
      <c r="BD328" s="395"/>
      <c r="BE328" s="395"/>
      <c r="BF328" s="395"/>
      <c r="BG328" s="398"/>
      <c r="BH328" s="395"/>
      <c r="BI328" s="399"/>
      <c r="BJ328" s="399"/>
      <c r="BK328" s="399"/>
      <c r="BL328" s="399"/>
    </row>
    <row r="329" spans="5:64">
      <c r="E329" s="395"/>
      <c r="AB329" s="395"/>
      <c r="AF329" s="397"/>
      <c r="AH329" s="397"/>
      <c r="AI329" s="396"/>
      <c r="AK329" s="396"/>
      <c r="AL329" s="396"/>
      <c r="AM329" s="396"/>
      <c r="AO329" s="396"/>
      <c r="AP329" s="396"/>
      <c r="AR329" s="396"/>
      <c r="AT329" s="396"/>
      <c r="AV329" s="396"/>
      <c r="AW329" s="397"/>
      <c r="AX329" s="395"/>
      <c r="AZ329" s="395"/>
      <c r="BA329" s="395"/>
      <c r="BB329" s="395"/>
      <c r="BC329" s="395"/>
      <c r="BD329" s="395"/>
      <c r="BE329" s="395"/>
      <c r="BF329" s="395"/>
      <c r="BG329" s="398"/>
      <c r="BH329" s="395"/>
      <c r="BI329" s="399"/>
      <c r="BJ329" s="399"/>
      <c r="BK329" s="399"/>
      <c r="BL329" s="399"/>
    </row>
    <row r="330" spans="5:64">
      <c r="E330" s="395"/>
      <c r="AB330" s="395"/>
      <c r="AF330" s="397"/>
      <c r="AH330" s="397"/>
      <c r="AI330" s="396"/>
      <c r="AK330" s="396"/>
      <c r="AL330" s="396"/>
      <c r="AM330" s="396"/>
      <c r="AO330" s="396"/>
      <c r="AP330" s="396"/>
      <c r="AR330" s="396"/>
      <c r="AT330" s="396"/>
      <c r="AV330" s="396"/>
      <c r="AW330" s="397"/>
      <c r="AX330" s="395"/>
      <c r="AZ330" s="395"/>
      <c r="BA330" s="395"/>
      <c r="BB330" s="395"/>
      <c r="BC330" s="395"/>
      <c r="BD330" s="395"/>
      <c r="BE330" s="395"/>
      <c r="BF330" s="395"/>
      <c r="BG330" s="398"/>
      <c r="BH330" s="395"/>
      <c r="BI330" s="399"/>
      <c r="BJ330" s="399"/>
      <c r="BK330" s="399"/>
      <c r="BL330" s="399"/>
    </row>
    <row r="331" spans="5:64">
      <c r="E331" s="395"/>
      <c r="AB331" s="395"/>
      <c r="AF331" s="397"/>
      <c r="AH331" s="397"/>
      <c r="AI331" s="396"/>
      <c r="AK331" s="396"/>
      <c r="AL331" s="396"/>
      <c r="AM331" s="396"/>
      <c r="AO331" s="396"/>
      <c r="AP331" s="396"/>
      <c r="AR331" s="396"/>
      <c r="AT331" s="396"/>
      <c r="AV331" s="396"/>
      <c r="AW331" s="397"/>
      <c r="AX331" s="395"/>
      <c r="AZ331" s="395"/>
      <c r="BA331" s="395"/>
      <c r="BB331" s="395"/>
      <c r="BC331" s="395"/>
      <c r="BD331" s="395"/>
      <c r="BE331" s="395"/>
      <c r="BF331" s="395"/>
      <c r="BG331" s="398"/>
      <c r="BH331" s="395"/>
      <c r="BI331" s="399"/>
      <c r="BJ331" s="399"/>
      <c r="BK331" s="399"/>
      <c r="BL331" s="399"/>
    </row>
    <row r="332" spans="5:64">
      <c r="E332" s="395"/>
      <c r="AB332" s="395"/>
      <c r="AF332" s="397"/>
      <c r="AH332" s="397"/>
      <c r="AI332" s="396"/>
      <c r="AK332" s="396"/>
      <c r="AL332" s="396"/>
      <c r="AM332" s="396"/>
      <c r="AO332" s="396"/>
      <c r="AP332" s="396"/>
      <c r="AR332" s="396"/>
      <c r="AT332" s="396"/>
      <c r="AV332" s="396"/>
      <c r="AW332" s="397"/>
      <c r="AX332" s="395"/>
      <c r="AZ332" s="395"/>
      <c r="BA332" s="395"/>
      <c r="BB332" s="395"/>
      <c r="BC332" s="395"/>
      <c r="BD332" s="395"/>
      <c r="BE332" s="395"/>
      <c r="BF332" s="395"/>
      <c r="BG332" s="398"/>
      <c r="BH332" s="395"/>
      <c r="BI332" s="399"/>
      <c r="BJ332" s="399"/>
      <c r="BK332" s="399"/>
      <c r="BL332" s="399"/>
    </row>
    <row r="333" spans="5:64">
      <c r="E333" s="395"/>
      <c r="AB333" s="395"/>
      <c r="AF333" s="397"/>
      <c r="AH333" s="397"/>
      <c r="AI333" s="396"/>
      <c r="AK333" s="396"/>
      <c r="AL333" s="396"/>
      <c r="AM333" s="396"/>
      <c r="AO333" s="396"/>
      <c r="AP333" s="396"/>
      <c r="AR333" s="396"/>
      <c r="AT333" s="396"/>
      <c r="AV333" s="396"/>
      <c r="AW333" s="397"/>
      <c r="AX333" s="395"/>
      <c r="AZ333" s="395"/>
      <c r="BA333" s="395"/>
      <c r="BB333" s="395"/>
      <c r="BC333" s="395"/>
      <c r="BD333" s="395"/>
      <c r="BE333" s="395"/>
      <c r="BF333" s="395"/>
      <c r="BG333" s="398"/>
      <c r="BH333" s="395"/>
      <c r="BI333" s="399"/>
      <c r="BJ333" s="399"/>
      <c r="BK333" s="399"/>
      <c r="BL333" s="399"/>
    </row>
    <row r="334" spans="5:64">
      <c r="E334" s="395"/>
      <c r="AB334" s="395"/>
      <c r="AF334" s="397"/>
      <c r="AH334" s="397"/>
      <c r="AI334" s="396"/>
      <c r="AK334" s="396"/>
      <c r="AL334" s="396"/>
      <c r="AM334" s="396"/>
      <c r="AO334" s="396"/>
      <c r="AP334" s="396"/>
      <c r="AR334" s="396"/>
      <c r="AT334" s="396"/>
      <c r="AV334" s="396"/>
      <c r="AW334" s="397"/>
      <c r="AX334" s="395"/>
      <c r="AZ334" s="395"/>
      <c r="BA334" s="395"/>
      <c r="BB334" s="395"/>
      <c r="BC334" s="395"/>
      <c r="BD334" s="395"/>
      <c r="BE334" s="395"/>
      <c r="BF334" s="395"/>
      <c r="BG334" s="398"/>
      <c r="BH334" s="395"/>
      <c r="BI334" s="399"/>
      <c r="BJ334" s="399"/>
      <c r="BK334" s="399"/>
      <c r="BL334" s="399"/>
    </row>
    <row r="335" spans="5:64">
      <c r="E335" s="395"/>
      <c r="AB335" s="395"/>
      <c r="AF335" s="397"/>
      <c r="AH335" s="397"/>
      <c r="AI335" s="396"/>
      <c r="AK335" s="396"/>
      <c r="AL335" s="396"/>
      <c r="AM335" s="396"/>
      <c r="AO335" s="396"/>
      <c r="AP335" s="396"/>
      <c r="AR335" s="396"/>
      <c r="AT335" s="396"/>
      <c r="AV335" s="396"/>
      <c r="AW335" s="397"/>
      <c r="AX335" s="395"/>
      <c r="AZ335" s="395"/>
      <c r="BA335" s="395"/>
      <c r="BB335" s="395"/>
      <c r="BC335" s="395"/>
      <c r="BD335" s="395"/>
      <c r="BE335" s="395"/>
      <c r="BF335" s="395"/>
      <c r="BG335" s="398"/>
      <c r="BH335" s="395"/>
      <c r="BI335" s="399"/>
      <c r="BJ335" s="399"/>
      <c r="BK335" s="399"/>
      <c r="BL335" s="399"/>
    </row>
    <row r="336" spans="5:64">
      <c r="E336" s="395"/>
      <c r="AB336" s="395"/>
      <c r="AF336" s="397"/>
      <c r="AH336" s="397"/>
      <c r="AI336" s="396"/>
      <c r="AK336" s="396"/>
      <c r="AL336" s="396"/>
      <c r="AM336" s="396"/>
      <c r="AO336" s="396"/>
      <c r="AP336" s="396"/>
      <c r="AR336" s="396"/>
      <c r="AT336" s="396"/>
      <c r="AV336" s="396"/>
      <c r="AW336" s="397"/>
      <c r="AX336" s="395"/>
      <c r="AZ336" s="395"/>
      <c r="BA336" s="395"/>
      <c r="BB336" s="395"/>
      <c r="BC336" s="395"/>
      <c r="BD336" s="395"/>
      <c r="BE336" s="395"/>
      <c r="BF336" s="395"/>
      <c r="BG336" s="398"/>
      <c r="BH336" s="395"/>
      <c r="BI336" s="399"/>
      <c r="BJ336" s="399"/>
      <c r="BK336" s="399"/>
      <c r="BL336" s="399"/>
    </row>
    <row r="337" spans="5:64">
      <c r="E337" s="395"/>
      <c r="AB337" s="395"/>
      <c r="AF337" s="397"/>
      <c r="AH337" s="397"/>
      <c r="AI337" s="396"/>
      <c r="AK337" s="396"/>
      <c r="AL337" s="396"/>
      <c r="AM337" s="396"/>
      <c r="AO337" s="396"/>
      <c r="AP337" s="396"/>
      <c r="AR337" s="396"/>
      <c r="AT337" s="396"/>
      <c r="AV337" s="396"/>
      <c r="AW337" s="397"/>
      <c r="AX337" s="395"/>
      <c r="AZ337" s="395"/>
      <c r="BA337" s="395"/>
      <c r="BB337" s="395"/>
      <c r="BC337" s="395"/>
      <c r="BD337" s="395"/>
      <c r="BE337" s="395"/>
      <c r="BF337" s="395"/>
      <c r="BG337" s="398"/>
      <c r="BH337" s="395"/>
      <c r="BI337" s="399"/>
      <c r="BJ337" s="399"/>
      <c r="BK337" s="399"/>
      <c r="BL337" s="399"/>
    </row>
    <row r="338" spans="5:64">
      <c r="E338" s="395"/>
      <c r="AB338" s="395"/>
      <c r="AF338" s="397"/>
      <c r="AH338" s="397"/>
      <c r="AI338" s="396"/>
      <c r="AK338" s="396"/>
      <c r="AL338" s="396"/>
      <c r="AM338" s="396"/>
      <c r="AO338" s="396"/>
      <c r="AP338" s="396"/>
      <c r="AR338" s="396"/>
      <c r="AT338" s="396"/>
      <c r="AV338" s="396"/>
      <c r="AW338" s="397"/>
      <c r="AX338" s="395"/>
      <c r="AZ338" s="395"/>
      <c r="BA338" s="395"/>
      <c r="BB338" s="395"/>
      <c r="BC338" s="395"/>
      <c r="BD338" s="395"/>
      <c r="BE338" s="395"/>
      <c r="BF338" s="395"/>
      <c r="BG338" s="398"/>
      <c r="BH338" s="395"/>
      <c r="BI338" s="399"/>
      <c r="BJ338" s="399"/>
      <c r="BK338" s="399"/>
      <c r="BL338" s="399"/>
    </row>
    <row r="339" spans="5:64">
      <c r="E339" s="395"/>
      <c r="AB339" s="395"/>
      <c r="AF339" s="397"/>
      <c r="AH339" s="397"/>
      <c r="AI339" s="396"/>
      <c r="AK339" s="396"/>
      <c r="AL339" s="396"/>
      <c r="AM339" s="396"/>
      <c r="AO339" s="396"/>
      <c r="AP339" s="396"/>
      <c r="AR339" s="396"/>
      <c r="AT339" s="396"/>
      <c r="AV339" s="396"/>
      <c r="AW339" s="397"/>
      <c r="AX339" s="395"/>
      <c r="AZ339" s="395"/>
      <c r="BA339" s="395"/>
      <c r="BB339" s="395"/>
      <c r="BC339" s="395"/>
      <c r="BD339" s="395"/>
      <c r="BE339" s="395"/>
      <c r="BF339" s="395"/>
      <c r="BG339" s="398"/>
      <c r="BH339" s="395"/>
      <c r="BI339" s="399"/>
      <c r="BJ339" s="399"/>
      <c r="BK339" s="399"/>
      <c r="BL339" s="399"/>
    </row>
    <row r="340" spans="5:64">
      <c r="E340" s="395"/>
      <c r="AB340" s="395"/>
      <c r="AF340" s="397"/>
      <c r="AH340" s="397"/>
      <c r="AI340" s="396"/>
      <c r="AK340" s="396"/>
      <c r="AL340" s="396"/>
      <c r="AM340" s="396"/>
      <c r="AO340" s="396"/>
      <c r="AP340" s="396"/>
      <c r="AR340" s="396"/>
      <c r="AT340" s="396"/>
      <c r="AV340" s="396"/>
      <c r="AW340" s="397"/>
      <c r="AX340" s="395"/>
      <c r="AZ340" s="395"/>
      <c r="BA340" s="395"/>
      <c r="BB340" s="395"/>
      <c r="BC340" s="395"/>
      <c r="BD340" s="395"/>
      <c r="BE340" s="395"/>
      <c r="BF340" s="395"/>
      <c r="BG340" s="398"/>
      <c r="BH340" s="395"/>
      <c r="BI340" s="399"/>
      <c r="BJ340" s="399"/>
      <c r="BK340" s="399"/>
      <c r="BL340" s="399"/>
    </row>
    <row r="341" spans="5:64">
      <c r="E341" s="395"/>
      <c r="AB341" s="395"/>
      <c r="AF341" s="397"/>
      <c r="AH341" s="397"/>
      <c r="AI341" s="396"/>
      <c r="AK341" s="396"/>
      <c r="AL341" s="396"/>
      <c r="AM341" s="396"/>
      <c r="AO341" s="396"/>
      <c r="AP341" s="396"/>
      <c r="AR341" s="396"/>
      <c r="AT341" s="396"/>
      <c r="AV341" s="396"/>
      <c r="AW341" s="397"/>
      <c r="AX341" s="395"/>
      <c r="AZ341" s="395"/>
      <c r="BA341" s="395"/>
      <c r="BB341" s="395"/>
      <c r="BC341" s="395"/>
      <c r="BD341" s="395"/>
      <c r="BE341" s="395"/>
      <c r="BF341" s="395"/>
      <c r="BG341" s="398"/>
      <c r="BH341" s="395"/>
      <c r="BI341" s="399"/>
      <c r="BJ341" s="399"/>
      <c r="BK341" s="399"/>
      <c r="BL341" s="399"/>
    </row>
    <row r="342" spans="5:64">
      <c r="E342" s="395"/>
      <c r="AB342" s="395"/>
      <c r="AF342" s="397"/>
      <c r="AH342" s="397"/>
      <c r="AI342" s="396"/>
      <c r="AK342" s="396"/>
      <c r="AL342" s="396"/>
      <c r="AM342" s="396"/>
      <c r="AO342" s="396"/>
      <c r="AP342" s="396"/>
      <c r="AR342" s="396"/>
      <c r="AT342" s="396"/>
      <c r="AV342" s="396"/>
      <c r="AW342" s="397"/>
      <c r="AX342" s="395"/>
      <c r="AZ342" s="395"/>
      <c r="BA342" s="395"/>
      <c r="BB342" s="395"/>
      <c r="BC342" s="395"/>
      <c r="BD342" s="395"/>
      <c r="BE342" s="395"/>
      <c r="BF342" s="395"/>
      <c r="BG342" s="398"/>
      <c r="BH342" s="395"/>
      <c r="BI342" s="399"/>
      <c r="BJ342" s="399"/>
      <c r="BK342" s="399"/>
      <c r="BL342" s="399"/>
    </row>
    <row r="343" spans="5:64">
      <c r="E343" s="395"/>
      <c r="AB343" s="395"/>
      <c r="AF343" s="397"/>
      <c r="AH343" s="397"/>
      <c r="AI343" s="396"/>
      <c r="AK343" s="396"/>
      <c r="AL343" s="396"/>
      <c r="AM343" s="396"/>
      <c r="AO343" s="396"/>
      <c r="AP343" s="396"/>
      <c r="AR343" s="396"/>
      <c r="AT343" s="396"/>
      <c r="AV343" s="396"/>
      <c r="AW343" s="397"/>
      <c r="AX343" s="395"/>
      <c r="AZ343" s="395"/>
      <c r="BA343" s="395"/>
      <c r="BB343" s="395"/>
      <c r="BC343" s="395"/>
      <c r="BD343" s="395"/>
      <c r="BE343" s="395"/>
      <c r="BF343" s="395"/>
      <c r="BG343" s="398"/>
      <c r="BH343" s="395"/>
      <c r="BI343" s="399"/>
      <c r="BJ343" s="399"/>
      <c r="BK343" s="399"/>
      <c r="BL343" s="399"/>
    </row>
    <row r="344" spans="5:64">
      <c r="E344" s="395"/>
      <c r="AB344" s="395"/>
      <c r="AF344" s="397"/>
      <c r="AH344" s="397"/>
      <c r="AI344" s="396"/>
      <c r="AK344" s="396"/>
      <c r="AL344" s="396"/>
      <c r="AM344" s="396"/>
      <c r="AO344" s="396"/>
      <c r="AP344" s="396"/>
      <c r="AR344" s="396"/>
      <c r="AT344" s="396"/>
      <c r="AV344" s="396"/>
      <c r="AW344" s="397"/>
      <c r="AX344" s="395"/>
      <c r="AZ344" s="395"/>
      <c r="BA344" s="395"/>
      <c r="BB344" s="395"/>
      <c r="BC344" s="395"/>
      <c r="BD344" s="395"/>
      <c r="BE344" s="395"/>
      <c r="BF344" s="395"/>
      <c r="BG344" s="398"/>
      <c r="BH344" s="395"/>
      <c r="BI344" s="399"/>
      <c r="BJ344" s="399"/>
      <c r="BK344" s="399"/>
      <c r="BL344" s="399"/>
    </row>
    <row r="345" spans="5:64">
      <c r="E345" s="395"/>
      <c r="AB345" s="395"/>
      <c r="AF345" s="397"/>
      <c r="AH345" s="397"/>
      <c r="AI345" s="396"/>
      <c r="AK345" s="396"/>
      <c r="AL345" s="396"/>
      <c r="AM345" s="396"/>
      <c r="AO345" s="396"/>
      <c r="AP345" s="396"/>
      <c r="AR345" s="396"/>
      <c r="AT345" s="396"/>
      <c r="AV345" s="396"/>
      <c r="AW345" s="397"/>
      <c r="AX345" s="395"/>
      <c r="AZ345" s="395"/>
      <c r="BA345" s="395"/>
      <c r="BB345" s="395"/>
      <c r="BC345" s="395"/>
      <c r="BD345" s="395"/>
      <c r="BE345" s="395"/>
      <c r="BF345" s="395"/>
      <c r="BG345" s="398"/>
      <c r="BH345" s="395"/>
      <c r="BI345" s="399"/>
      <c r="BJ345" s="399"/>
      <c r="BK345" s="399"/>
      <c r="BL345" s="399"/>
    </row>
    <row r="346" spans="5:64">
      <c r="E346" s="395"/>
      <c r="AB346" s="395"/>
      <c r="AF346" s="397"/>
      <c r="AH346" s="397"/>
      <c r="AI346" s="396"/>
      <c r="AK346" s="396"/>
      <c r="AL346" s="396"/>
      <c r="AM346" s="396"/>
      <c r="AO346" s="396"/>
      <c r="AP346" s="396"/>
      <c r="AR346" s="396"/>
      <c r="AT346" s="396"/>
      <c r="AV346" s="396"/>
      <c r="AW346" s="397"/>
      <c r="AX346" s="395"/>
      <c r="AZ346" s="395"/>
      <c r="BA346" s="395"/>
      <c r="BB346" s="395"/>
      <c r="BC346" s="395"/>
      <c r="BD346" s="395"/>
      <c r="BE346" s="395"/>
      <c r="BF346" s="395"/>
      <c r="BG346" s="398"/>
      <c r="BH346" s="395"/>
      <c r="BI346" s="399"/>
      <c r="BJ346" s="399"/>
      <c r="BK346" s="399"/>
      <c r="BL346" s="399"/>
    </row>
    <row r="347" spans="5:64">
      <c r="E347" s="395"/>
      <c r="AB347" s="395"/>
      <c r="AF347" s="397"/>
      <c r="AH347" s="397"/>
      <c r="AI347" s="396"/>
      <c r="AK347" s="396"/>
      <c r="AL347" s="396"/>
      <c r="AM347" s="396"/>
      <c r="AO347" s="396"/>
      <c r="AP347" s="396"/>
      <c r="AR347" s="396"/>
      <c r="AT347" s="396"/>
      <c r="AV347" s="396"/>
      <c r="AW347" s="397"/>
      <c r="AX347" s="395"/>
      <c r="AZ347" s="395"/>
      <c r="BA347" s="395"/>
      <c r="BB347" s="395"/>
      <c r="BC347" s="395"/>
      <c r="BD347" s="395"/>
      <c r="BE347" s="395"/>
      <c r="BF347" s="395"/>
      <c r="BG347" s="398"/>
      <c r="BH347" s="395"/>
      <c r="BI347" s="399"/>
      <c r="BJ347" s="399"/>
      <c r="BK347" s="399"/>
      <c r="BL347" s="399"/>
    </row>
    <row r="348" spans="5:64">
      <c r="E348" s="395"/>
      <c r="AB348" s="395"/>
      <c r="AF348" s="397"/>
      <c r="AH348" s="397"/>
      <c r="AI348" s="396"/>
      <c r="AK348" s="396"/>
      <c r="AL348" s="396"/>
      <c r="AM348" s="396"/>
      <c r="AO348" s="396"/>
      <c r="AP348" s="396"/>
      <c r="AR348" s="396"/>
      <c r="AT348" s="396"/>
      <c r="AV348" s="396"/>
      <c r="AW348" s="397"/>
      <c r="AX348" s="395"/>
      <c r="AZ348" s="395"/>
      <c r="BA348" s="395"/>
      <c r="BB348" s="395"/>
      <c r="BC348" s="395"/>
      <c r="BD348" s="395"/>
      <c r="BE348" s="395"/>
      <c r="BF348" s="395"/>
      <c r="BG348" s="398"/>
      <c r="BH348" s="395"/>
      <c r="BI348" s="399"/>
      <c r="BJ348" s="399"/>
      <c r="BK348" s="399"/>
      <c r="BL348" s="399"/>
    </row>
    <row r="349" spans="5:64">
      <c r="E349" s="395"/>
      <c r="AB349" s="395"/>
      <c r="AF349" s="397"/>
      <c r="AH349" s="397"/>
      <c r="AI349" s="396"/>
      <c r="AK349" s="396"/>
      <c r="AL349" s="396"/>
      <c r="AM349" s="396"/>
      <c r="AO349" s="396"/>
      <c r="AP349" s="396"/>
      <c r="AR349" s="396"/>
      <c r="AT349" s="396"/>
      <c r="AV349" s="396"/>
      <c r="AW349" s="397"/>
      <c r="AX349" s="395"/>
      <c r="AZ349" s="395"/>
      <c r="BA349" s="395"/>
      <c r="BB349" s="395"/>
      <c r="BC349" s="395"/>
      <c r="BD349" s="395"/>
      <c r="BE349" s="395"/>
      <c r="BF349" s="395"/>
      <c r="BG349" s="398"/>
      <c r="BH349" s="395"/>
      <c r="BI349" s="399"/>
      <c r="BJ349" s="399"/>
      <c r="BK349" s="399"/>
      <c r="BL349" s="399"/>
    </row>
    <row r="350" spans="5:64">
      <c r="E350" s="395"/>
      <c r="AB350" s="395"/>
      <c r="AF350" s="397"/>
      <c r="AH350" s="397"/>
      <c r="AI350" s="396"/>
      <c r="AK350" s="396"/>
      <c r="AL350" s="396"/>
      <c r="AM350" s="396"/>
      <c r="AO350" s="396"/>
      <c r="AP350" s="396"/>
      <c r="AR350" s="396"/>
      <c r="AT350" s="396"/>
      <c r="AV350" s="396"/>
      <c r="AW350" s="397"/>
      <c r="AX350" s="395"/>
      <c r="AZ350" s="395"/>
      <c r="BA350" s="395"/>
      <c r="BB350" s="395"/>
      <c r="BC350" s="395"/>
      <c r="BD350" s="395"/>
      <c r="BE350" s="395"/>
      <c r="BF350" s="395"/>
      <c r="BG350" s="398"/>
      <c r="BH350" s="395"/>
      <c r="BI350" s="399"/>
      <c r="BJ350" s="399"/>
      <c r="BK350" s="399"/>
      <c r="BL350" s="399"/>
    </row>
    <row r="351" spans="5:64">
      <c r="E351" s="395"/>
      <c r="AB351" s="395"/>
      <c r="AF351" s="397"/>
      <c r="AH351" s="397"/>
      <c r="AI351" s="396"/>
      <c r="AK351" s="396"/>
      <c r="AL351" s="396"/>
      <c r="AM351" s="396"/>
      <c r="AO351" s="396"/>
      <c r="AP351" s="396"/>
      <c r="AR351" s="396"/>
      <c r="AT351" s="396"/>
      <c r="AV351" s="396"/>
      <c r="AW351" s="397"/>
      <c r="AX351" s="395"/>
      <c r="AZ351" s="395"/>
      <c r="BA351" s="395"/>
      <c r="BB351" s="395"/>
      <c r="BC351" s="395"/>
      <c r="BD351" s="395"/>
      <c r="BE351" s="395"/>
      <c r="BF351" s="395"/>
      <c r="BG351" s="398"/>
      <c r="BH351" s="395"/>
      <c r="BI351" s="399"/>
      <c r="BJ351" s="399"/>
      <c r="BK351" s="399"/>
      <c r="BL351" s="399"/>
    </row>
    <row r="352" spans="5:64">
      <c r="E352" s="395"/>
      <c r="AB352" s="395"/>
      <c r="AF352" s="397"/>
      <c r="AH352" s="397"/>
      <c r="AI352" s="396"/>
      <c r="AK352" s="396"/>
      <c r="AL352" s="396"/>
      <c r="AM352" s="396"/>
      <c r="AO352" s="396"/>
      <c r="AP352" s="396"/>
      <c r="AR352" s="396"/>
      <c r="AT352" s="396"/>
      <c r="AV352" s="396"/>
      <c r="AW352" s="397"/>
      <c r="AX352" s="395"/>
      <c r="AZ352" s="395"/>
      <c r="BA352" s="395"/>
      <c r="BB352" s="395"/>
      <c r="BC352" s="395"/>
      <c r="BD352" s="395"/>
      <c r="BE352" s="395"/>
      <c r="BF352" s="395"/>
      <c r="BG352" s="398"/>
      <c r="BH352" s="395"/>
      <c r="BI352" s="399"/>
      <c r="BJ352" s="399"/>
      <c r="BK352" s="399"/>
      <c r="BL352" s="399"/>
    </row>
    <row r="353" spans="5:64">
      <c r="E353" s="395"/>
      <c r="AB353" s="395"/>
      <c r="AF353" s="397"/>
      <c r="AH353" s="397"/>
      <c r="AI353" s="396"/>
      <c r="AK353" s="396"/>
      <c r="AL353" s="396"/>
      <c r="AM353" s="396"/>
      <c r="AO353" s="396"/>
      <c r="AP353" s="396"/>
      <c r="AR353" s="396"/>
      <c r="AT353" s="396"/>
      <c r="AV353" s="396"/>
      <c r="AW353" s="397"/>
      <c r="AX353" s="395"/>
      <c r="AZ353" s="395"/>
      <c r="BA353" s="395"/>
      <c r="BB353" s="395"/>
      <c r="BC353" s="395"/>
      <c r="BD353" s="395"/>
      <c r="BE353" s="395"/>
      <c r="BF353" s="395"/>
      <c r="BG353" s="398"/>
      <c r="BH353" s="395"/>
      <c r="BI353" s="399"/>
      <c r="BJ353" s="399"/>
      <c r="BK353" s="399"/>
      <c r="BL353" s="399"/>
    </row>
    <row r="354" spans="5:64">
      <c r="E354" s="395"/>
      <c r="AB354" s="395"/>
      <c r="AF354" s="397"/>
      <c r="AH354" s="397"/>
      <c r="AI354" s="396"/>
      <c r="AK354" s="396"/>
      <c r="AL354" s="396"/>
      <c r="AM354" s="396"/>
      <c r="AO354" s="396"/>
      <c r="AP354" s="396"/>
      <c r="AR354" s="396"/>
      <c r="AT354" s="396"/>
      <c r="AV354" s="396"/>
      <c r="AW354" s="397"/>
      <c r="AX354" s="395"/>
      <c r="AZ354" s="395"/>
      <c r="BA354" s="395"/>
      <c r="BB354" s="395"/>
      <c r="BC354" s="395"/>
      <c r="BD354" s="395"/>
      <c r="BE354" s="395"/>
      <c r="BF354" s="395"/>
      <c r="BG354" s="398"/>
      <c r="BH354" s="395"/>
      <c r="BI354" s="399"/>
      <c r="BJ354" s="399"/>
      <c r="BK354" s="399"/>
      <c r="BL354" s="399"/>
    </row>
    <row r="355" spans="5:64">
      <c r="E355" s="395"/>
      <c r="AB355" s="395"/>
      <c r="AF355" s="397"/>
      <c r="AH355" s="397"/>
      <c r="AI355" s="396"/>
      <c r="AK355" s="396"/>
      <c r="AL355" s="396"/>
      <c r="AM355" s="396"/>
      <c r="AO355" s="396"/>
      <c r="AP355" s="396"/>
      <c r="AR355" s="396"/>
      <c r="AT355" s="396"/>
      <c r="AV355" s="396"/>
      <c r="AW355" s="397"/>
      <c r="AX355" s="395"/>
      <c r="AZ355" s="395"/>
      <c r="BA355" s="395"/>
      <c r="BB355" s="395"/>
      <c r="BC355" s="395"/>
      <c r="BD355" s="395"/>
      <c r="BE355" s="395"/>
      <c r="BF355" s="395"/>
      <c r="BG355" s="398"/>
      <c r="BH355" s="395"/>
      <c r="BI355" s="399"/>
      <c r="BJ355" s="399"/>
      <c r="BK355" s="399"/>
      <c r="BL355" s="399"/>
    </row>
    <row r="356" spans="5:64">
      <c r="E356" s="395"/>
      <c r="AB356" s="395"/>
      <c r="AF356" s="397"/>
      <c r="AH356" s="397"/>
      <c r="AI356" s="396"/>
      <c r="AK356" s="396"/>
      <c r="AL356" s="396"/>
      <c r="AM356" s="396"/>
      <c r="AO356" s="396"/>
      <c r="AP356" s="396"/>
      <c r="AR356" s="396"/>
      <c r="AT356" s="396"/>
      <c r="AV356" s="396"/>
      <c r="AW356" s="397"/>
      <c r="AX356" s="395"/>
      <c r="AZ356" s="395"/>
      <c r="BA356" s="395"/>
      <c r="BB356" s="395"/>
      <c r="BC356" s="395"/>
      <c r="BD356" s="395"/>
      <c r="BE356" s="395"/>
      <c r="BF356" s="395"/>
      <c r="BG356" s="398"/>
      <c r="BH356" s="395"/>
      <c r="BI356" s="399"/>
      <c r="BJ356" s="399"/>
      <c r="BK356" s="399"/>
      <c r="BL356" s="399"/>
    </row>
    <row r="357" spans="5:64">
      <c r="E357" s="395"/>
      <c r="AB357" s="395"/>
      <c r="AF357" s="397"/>
      <c r="AH357" s="397"/>
      <c r="AI357" s="396"/>
      <c r="AK357" s="396"/>
      <c r="AL357" s="396"/>
      <c r="AM357" s="396"/>
      <c r="AO357" s="396"/>
      <c r="AP357" s="396"/>
      <c r="AR357" s="396"/>
      <c r="AT357" s="396"/>
      <c r="AV357" s="396"/>
      <c r="AW357" s="397"/>
      <c r="AX357" s="395"/>
      <c r="AZ357" s="395"/>
      <c r="BA357" s="395"/>
      <c r="BB357" s="395"/>
      <c r="BC357" s="395"/>
      <c r="BD357" s="395"/>
      <c r="BE357" s="395"/>
      <c r="BF357" s="395"/>
      <c r="BG357" s="398"/>
      <c r="BH357" s="395"/>
      <c r="BI357" s="399"/>
      <c r="BJ357" s="399"/>
      <c r="BK357" s="399"/>
      <c r="BL357" s="399"/>
    </row>
    <row r="358" spans="5:64">
      <c r="E358" s="395"/>
      <c r="AB358" s="395"/>
      <c r="AF358" s="397"/>
      <c r="AH358" s="397"/>
      <c r="AI358" s="396"/>
      <c r="AK358" s="396"/>
      <c r="AL358" s="396"/>
      <c r="AM358" s="396"/>
      <c r="AO358" s="396"/>
      <c r="AP358" s="396"/>
      <c r="AR358" s="396"/>
      <c r="AT358" s="396"/>
      <c r="AV358" s="396"/>
      <c r="AW358" s="397"/>
      <c r="AX358" s="395"/>
      <c r="AZ358" s="395"/>
      <c r="BA358" s="395"/>
      <c r="BB358" s="395"/>
      <c r="BC358" s="395"/>
      <c r="BD358" s="395"/>
      <c r="BE358" s="395"/>
      <c r="BF358" s="395"/>
      <c r="BG358" s="398"/>
      <c r="BH358" s="395"/>
      <c r="BI358" s="399"/>
      <c r="BJ358" s="399"/>
      <c r="BK358" s="399"/>
      <c r="BL358" s="399"/>
    </row>
    <row r="359" spans="5:64">
      <c r="E359" s="395"/>
      <c r="AB359" s="395"/>
      <c r="AF359" s="397"/>
      <c r="AH359" s="397"/>
      <c r="AI359" s="396"/>
      <c r="AK359" s="396"/>
      <c r="AL359" s="396"/>
      <c r="AM359" s="396"/>
      <c r="AO359" s="396"/>
      <c r="AP359" s="396"/>
      <c r="AR359" s="396"/>
      <c r="AT359" s="396"/>
      <c r="AV359" s="396"/>
      <c r="AW359" s="397"/>
      <c r="AX359" s="395"/>
      <c r="AZ359" s="395"/>
      <c r="BA359" s="395"/>
      <c r="BB359" s="395"/>
      <c r="BC359" s="395"/>
      <c r="BD359" s="395"/>
      <c r="BE359" s="395"/>
      <c r="BF359" s="395"/>
      <c r="BG359" s="398"/>
      <c r="BH359" s="395"/>
      <c r="BI359" s="399"/>
      <c r="BJ359" s="399"/>
      <c r="BK359" s="399"/>
      <c r="BL359" s="399"/>
    </row>
    <row r="360" spans="5:64">
      <c r="E360" s="395"/>
      <c r="AB360" s="395"/>
      <c r="AF360" s="397"/>
      <c r="AH360" s="397"/>
      <c r="AI360" s="396"/>
      <c r="AK360" s="396"/>
      <c r="AL360" s="396"/>
      <c r="AM360" s="396"/>
      <c r="AO360" s="396"/>
      <c r="AP360" s="396"/>
      <c r="AR360" s="396"/>
      <c r="AT360" s="396"/>
      <c r="AV360" s="396"/>
      <c r="AW360" s="397"/>
      <c r="AX360" s="395"/>
      <c r="AZ360" s="395"/>
      <c r="BA360" s="395"/>
      <c r="BB360" s="395"/>
      <c r="BC360" s="395"/>
      <c r="BD360" s="395"/>
      <c r="BE360" s="395"/>
      <c r="BF360" s="395"/>
      <c r="BG360" s="398"/>
      <c r="BH360" s="395"/>
      <c r="BI360" s="399"/>
      <c r="BJ360" s="399"/>
      <c r="BK360" s="399"/>
      <c r="BL360" s="399"/>
    </row>
    <row r="361" spans="5:64">
      <c r="E361" s="395"/>
      <c r="AB361" s="395"/>
      <c r="AF361" s="397"/>
      <c r="AH361" s="397"/>
      <c r="AI361" s="396"/>
      <c r="AK361" s="396"/>
      <c r="AL361" s="396"/>
      <c r="AM361" s="396"/>
      <c r="AO361" s="396"/>
      <c r="AP361" s="396"/>
      <c r="AR361" s="396"/>
      <c r="AT361" s="396"/>
      <c r="AV361" s="396"/>
      <c r="AW361" s="397"/>
      <c r="AX361" s="395"/>
      <c r="AZ361" s="395"/>
      <c r="BA361" s="395"/>
      <c r="BB361" s="395"/>
      <c r="BC361" s="395"/>
      <c r="BD361" s="395"/>
      <c r="BE361" s="395"/>
      <c r="BF361" s="395"/>
      <c r="BG361" s="398"/>
      <c r="BH361" s="395"/>
      <c r="BI361" s="399"/>
      <c r="BJ361" s="399"/>
      <c r="BK361" s="399"/>
      <c r="BL361" s="399"/>
    </row>
    <row r="362" spans="5:64">
      <c r="E362" s="395"/>
      <c r="AB362" s="395"/>
      <c r="AF362" s="397"/>
      <c r="AH362" s="397"/>
      <c r="AI362" s="396"/>
      <c r="AK362" s="396"/>
      <c r="AL362" s="396"/>
      <c r="AM362" s="396"/>
      <c r="AO362" s="396"/>
      <c r="AP362" s="396"/>
      <c r="AR362" s="396"/>
      <c r="AT362" s="396"/>
      <c r="AV362" s="396"/>
      <c r="AW362" s="397"/>
      <c r="AX362" s="395"/>
      <c r="AZ362" s="395"/>
      <c r="BA362" s="395"/>
      <c r="BB362" s="395"/>
      <c r="BC362" s="395"/>
      <c r="BD362" s="395"/>
      <c r="BE362" s="395"/>
      <c r="BF362" s="395"/>
      <c r="BG362" s="398"/>
      <c r="BH362" s="395"/>
      <c r="BI362" s="399"/>
      <c r="BJ362" s="399"/>
      <c r="BK362" s="399"/>
      <c r="BL362" s="399"/>
    </row>
    <row r="363" spans="5:64">
      <c r="E363" s="395"/>
      <c r="AB363" s="395"/>
      <c r="AF363" s="397"/>
      <c r="AH363" s="397"/>
      <c r="AI363" s="396"/>
      <c r="AK363" s="396"/>
      <c r="AL363" s="396"/>
      <c r="AM363" s="396"/>
      <c r="AO363" s="396"/>
      <c r="AP363" s="396"/>
      <c r="AR363" s="396"/>
      <c r="AT363" s="396"/>
      <c r="AV363" s="396"/>
      <c r="AW363" s="397"/>
      <c r="AX363" s="395"/>
      <c r="AZ363" s="395"/>
      <c r="BA363" s="395"/>
      <c r="BB363" s="395"/>
      <c r="BC363" s="395"/>
      <c r="BD363" s="395"/>
      <c r="BE363" s="395"/>
      <c r="BF363" s="395"/>
      <c r="BG363" s="398"/>
      <c r="BH363" s="395"/>
      <c r="BI363" s="399"/>
      <c r="BJ363" s="399"/>
      <c r="BK363" s="399"/>
      <c r="BL363" s="399"/>
    </row>
    <row r="364" spans="5:64">
      <c r="E364" s="395"/>
      <c r="AB364" s="395"/>
      <c r="AF364" s="397"/>
      <c r="AH364" s="397"/>
      <c r="AI364" s="396"/>
      <c r="AK364" s="396"/>
      <c r="AL364" s="396"/>
      <c r="AM364" s="396"/>
      <c r="AO364" s="396"/>
      <c r="AP364" s="396"/>
      <c r="AR364" s="396"/>
      <c r="AT364" s="396"/>
      <c r="AV364" s="396"/>
      <c r="AW364" s="397"/>
      <c r="AX364" s="395"/>
      <c r="AZ364" s="395"/>
      <c r="BA364" s="395"/>
      <c r="BB364" s="395"/>
      <c r="BC364" s="395"/>
      <c r="BD364" s="395"/>
      <c r="BE364" s="395"/>
      <c r="BF364" s="395"/>
      <c r="BG364" s="398"/>
      <c r="BH364" s="395"/>
      <c r="BI364" s="399"/>
      <c r="BJ364" s="399"/>
      <c r="BK364" s="399"/>
      <c r="BL364" s="399"/>
    </row>
    <row r="365" spans="5:64">
      <c r="E365" s="395"/>
      <c r="AB365" s="395"/>
      <c r="AF365" s="397"/>
      <c r="AH365" s="397"/>
      <c r="AI365" s="396"/>
      <c r="AK365" s="396"/>
      <c r="AL365" s="396"/>
      <c r="AM365" s="396"/>
      <c r="AO365" s="396"/>
      <c r="AP365" s="396"/>
      <c r="AR365" s="396"/>
      <c r="AT365" s="396"/>
      <c r="AV365" s="396"/>
      <c r="AW365" s="397"/>
      <c r="AX365" s="395"/>
      <c r="AZ365" s="395"/>
      <c r="BA365" s="395"/>
      <c r="BB365" s="395"/>
      <c r="BC365" s="395"/>
      <c r="BD365" s="395"/>
      <c r="BE365" s="395"/>
      <c r="BF365" s="395"/>
      <c r="BG365" s="398"/>
      <c r="BH365" s="395"/>
      <c r="BI365" s="399"/>
      <c r="BJ365" s="399"/>
      <c r="BK365" s="399"/>
      <c r="BL365" s="399"/>
    </row>
    <row r="366" spans="5:64">
      <c r="E366" s="395"/>
      <c r="AB366" s="395"/>
      <c r="AF366" s="397"/>
      <c r="AH366" s="397"/>
      <c r="AI366" s="396"/>
      <c r="AK366" s="396"/>
      <c r="AL366" s="396"/>
      <c r="AM366" s="396"/>
      <c r="AO366" s="396"/>
      <c r="AP366" s="396"/>
      <c r="AR366" s="396"/>
      <c r="AT366" s="396"/>
      <c r="AV366" s="396"/>
      <c r="AW366" s="397"/>
      <c r="AX366" s="395"/>
      <c r="AZ366" s="395"/>
      <c r="BA366" s="395"/>
      <c r="BB366" s="395"/>
      <c r="BC366" s="395"/>
      <c r="BD366" s="395"/>
      <c r="BE366" s="395"/>
      <c r="BF366" s="395"/>
      <c r="BG366" s="398"/>
      <c r="BH366" s="395"/>
      <c r="BI366" s="399"/>
      <c r="BJ366" s="399"/>
      <c r="BK366" s="399"/>
      <c r="BL366" s="399"/>
    </row>
    <row r="367" spans="5:64">
      <c r="E367" s="395"/>
      <c r="AB367" s="395"/>
      <c r="AF367" s="397"/>
      <c r="AH367" s="397"/>
      <c r="AI367" s="396"/>
      <c r="AK367" s="396"/>
      <c r="AL367" s="396"/>
      <c r="AM367" s="396"/>
      <c r="AO367" s="396"/>
      <c r="AP367" s="396"/>
      <c r="AR367" s="396"/>
      <c r="AT367" s="396"/>
      <c r="AV367" s="396"/>
      <c r="AW367" s="397"/>
      <c r="AX367" s="395"/>
      <c r="AZ367" s="395"/>
      <c r="BA367" s="395"/>
      <c r="BB367" s="395"/>
      <c r="BC367" s="395"/>
      <c r="BD367" s="395"/>
      <c r="BE367" s="395"/>
      <c r="BF367" s="395"/>
      <c r="BG367" s="398"/>
      <c r="BH367" s="395"/>
      <c r="BI367" s="399"/>
      <c r="BJ367" s="399"/>
      <c r="BK367" s="399"/>
      <c r="BL367" s="399"/>
    </row>
    <row r="368" spans="5:64">
      <c r="E368" s="395"/>
      <c r="AB368" s="395"/>
      <c r="AF368" s="397"/>
      <c r="AH368" s="397"/>
      <c r="AI368" s="396"/>
      <c r="AK368" s="396"/>
      <c r="AL368" s="396"/>
      <c r="AM368" s="396"/>
      <c r="AO368" s="396"/>
      <c r="AP368" s="396"/>
      <c r="AR368" s="396"/>
      <c r="AT368" s="396"/>
      <c r="AV368" s="396"/>
      <c r="AW368" s="397"/>
      <c r="AX368" s="395"/>
      <c r="AZ368" s="395"/>
      <c r="BA368" s="395"/>
      <c r="BB368" s="395"/>
      <c r="BC368" s="395"/>
      <c r="BD368" s="395"/>
      <c r="BE368" s="395"/>
      <c r="BF368" s="395"/>
      <c r="BG368" s="398"/>
      <c r="BH368" s="395"/>
      <c r="BI368" s="399"/>
      <c r="BJ368" s="399"/>
      <c r="BK368" s="399"/>
      <c r="BL368" s="399"/>
    </row>
    <row r="369" spans="5:64">
      <c r="E369" s="395"/>
      <c r="AB369" s="395"/>
      <c r="AF369" s="397"/>
      <c r="AH369" s="397"/>
      <c r="AI369" s="396"/>
      <c r="AK369" s="396"/>
      <c r="AL369" s="396"/>
      <c r="AM369" s="396"/>
      <c r="AO369" s="396"/>
      <c r="AP369" s="396"/>
      <c r="AR369" s="396"/>
      <c r="AT369" s="396"/>
      <c r="AV369" s="396"/>
      <c r="AW369" s="397"/>
      <c r="AX369" s="395"/>
      <c r="AZ369" s="395"/>
      <c r="BA369" s="395"/>
      <c r="BB369" s="395"/>
      <c r="BC369" s="395"/>
      <c r="BD369" s="395"/>
      <c r="BE369" s="395"/>
      <c r="BF369" s="395"/>
      <c r="BG369" s="398"/>
      <c r="BH369" s="395"/>
      <c r="BI369" s="399"/>
      <c r="BJ369" s="399"/>
      <c r="BK369" s="399"/>
      <c r="BL369" s="399"/>
    </row>
    <row r="370" spans="5:64">
      <c r="E370" s="395"/>
      <c r="AB370" s="395"/>
      <c r="AF370" s="397"/>
      <c r="AH370" s="397"/>
      <c r="AI370" s="396"/>
      <c r="AK370" s="396"/>
      <c r="AL370" s="396"/>
      <c r="AM370" s="396"/>
      <c r="AO370" s="396"/>
      <c r="AP370" s="396"/>
      <c r="AR370" s="396"/>
      <c r="AT370" s="396"/>
      <c r="AV370" s="396"/>
      <c r="AW370" s="397"/>
      <c r="AX370" s="395"/>
      <c r="AZ370" s="395"/>
      <c r="BA370" s="395"/>
      <c r="BB370" s="395"/>
      <c r="BC370" s="395"/>
      <c r="BD370" s="395"/>
      <c r="BE370" s="395"/>
      <c r="BF370" s="395"/>
      <c r="BG370" s="398"/>
      <c r="BH370" s="395"/>
      <c r="BI370" s="399"/>
      <c r="BJ370" s="399"/>
      <c r="BK370" s="399"/>
      <c r="BL370" s="399"/>
    </row>
    <row r="371" spans="5:64">
      <c r="E371" s="395"/>
      <c r="AB371" s="395"/>
      <c r="AF371" s="397"/>
      <c r="AH371" s="397"/>
      <c r="AI371" s="396"/>
      <c r="AK371" s="396"/>
      <c r="AL371" s="396"/>
      <c r="AM371" s="396"/>
      <c r="AO371" s="396"/>
      <c r="AP371" s="396"/>
      <c r="AR371" s="396"/>
      <c r="AT371" s="396"/>
      <c r="AV371" s="396"/>
      <c r="AW371" s="397"/>
      <c r="AX371" s="395"/>
      <c r="AZ371" s="395"/>
      <c r="BA371" s="395"/>
      <c r="BB371" s="395"/>
      <c r="BC371" s="395"/>
      <c r="BD371" s="395"/>
      <c r="BE371" s="395"/>
      <c r="BF371" s="395"/>
      <c r="BG371" s="398"/>
      <c r="BH371" s="395"/>
      <c r="BI371" s="399"/>
      <c r="BJ371" s="399"/>
      <c r="BK371" s="399"/>
      <c r="BL371" s="399"/>
    </row>
    <row r="372" spans="5:64">
      <c r="E372" s="395"/>
      <c r="AB372" s="395"/>
      <c r="AF372" s="397"/>
      <c r="AH372" s="397"/>
      <c r="AI372" s="396"/>
      <c r="AK372" s="396"/>
      <c r="AL372" s="396"/>
      <c r="AM372" s="396"/>
      <c r="AO372" s="396"/>
      <c r="AP372" s="396"/>
      <c r="AR372" s="396"/>
      <c r="AT372" s="396"/>
      <c r="AV372" s="396"/>
      <c r="AW372" s="397"/>
      <c r="AX372" s="395"/>
      <c r="AZ372" s="395"/>
      <c r="BA372" s="395"/>
      <c r="BB372" s="395"/>
      <c r="BC372" s="395"/>
      <c r="BD372" s="395"/>
      <c r="BE372" s="395"/>
      <c r="BF372" s="395"/>
      <c r="BG372" s="398"/>
      <c r="BH372" s="395"/>
      <c r="BI372" s="399"/>
      <c r="BJ372" s="399"/>
      <c r="BK372" s="399"/>
      <c r="BL372" s="399"/>
    </row>
    <row r="373" spans="5:64">
      <c r="E373" s="395"/>
      <c r="AB373" s="395"/>
      <c r="AF373" s="397"/>
      <c r="AH373" s="397"/>
      <c r="AI373" s="396"/>
      <c r="AK373" s="396"/>
      <c r="AL373" s="396"/>
      <c r="AM373" s="396"/>
      <c r="AO373" s="396"/>
      <c r="AP373" s="396"/>
      <c r="AR373" s="396"/>
      <c r="AT373" s="396"/>
      <c r="AV373" s="396"/>
      <c r="AW373" s="397"/>
      <c r="AX373" s="395"/>
      <c r="AZ373" s="395"/>
      <c r="BA373" s="395"/>
      <c r="BB373" s="395"/>
      <c r="BC373" s="395"/>
      <c r="BD373" s="395"/>
      <c r="BE373" s="395"/>
      <c r="BF373" s="395"/>
      <c r="BG373" s="398"/>
      <c r="BH373" s="395"/>
      <c r="BI373" s="399"/>
      <c r="BJ373" s="399"/>
      <c r="BK373" s="399"/>
      <c r="BL373" s="399"/>
    </row>
    <row r="374" spans="5:64">
      <c r="E374" s="395"/>
      <c r="AB374" s="395"/>
      <c r="AF374" s="397"/>
      <c r="AH374" s="397"/>
      <c r="AI374" s="396"/>
      <c r="AK374" s="396"/>
      <c r="AL374" s="396"/>
      <c r="AM374" s="396"/>
      <c r="AO374" s="396"/>
      <c r="AP374" s="396"/>
      <c r="AR374" s="396"/>
      <c r="AT374" s="396"/>
      <c r="AV374" s="396"/>
      <c r="AW374" s="397"/>
      <c r="AX374" s="395"/>
      <c r="AZ374" s="395"/>
      <c r="BA374" s="395"/>
      <c r="BB374" s="395"/>
      <c r="BC374" s="395"/>
      <c r="BD374" s="395"/>
      <c r="BE374" s="395"/>
      <c r="BF374" s="395"/>
      <c r="BG374" s="398"/>
      <c r="BH374" s="395"/>
      <c r="BI374" s="399"/>
      <c r="BJ374" s="399"/>
      <c r="BK374" s="399"/>
      <c r="BL374" s="399"/>
    </row>
    <row r="375" spans="5:64">
      <c r="E375" s="395"/>
      <c r="AB375" s="395"/>
      <c r="AF375" s="397"/>
      <c r="AH375" s="397"/>
      <c r="AI375" s="396"/>
      <c r="AK375" s="396"/>
      <c r="AL375" s="396"/>
      <c r="AM375" s="396"/>
      <c r="AO375" s="396"/>
      <c r="AP375" s="396"/>
      <c r="AR375" s="396"/>
      <c r="AT375" s="396"/>
      <c r="AV375" s="396"/>
      <c r="AW375" s="397"/>
      <c r="AX375" s="395"/>
      <c r="AZ375" s="395"/>
      <c r="BA375" s="395"/>
      <c r="BB375" s="395"/>
      <c r="BC375" s="395"/>
      <c r="BD375" s="395"/>
      <c r="BE375" s="395"/>
      <c r="BF375" s="395"/>
      <c r="BG375" s="398"/>
      <c r="BH375" s="395"/>
      <c r="BI375" s="399"/>
      <c r="BJ375" s="399"/>
      <c r="BK375" s="399"/>
      <c r="BL375" s="399"/>
    </row>
    <row r="376" spans="5:64">
      <c r="E376" s="395"/>
      <c r="AB376" s="395"/>
      <c r="AF376" s="397"/>
      <c r="AH376" s="397"/>
      <c r="AI376" s="396"/>
      <c r="AK376" s="396"/>
      <c r="AL376" s="396"/>
      <c r="AM376" s="396"/>
      <c r="AO376" s="396"/>
      <c r="AP376" s="396"/>
      <c r="AR376" s="396"/>
      <c r="AT376" s="396"/>
      <c r="AV376" s="396"/>
      <c r="AW376" s="397"/>
      <c r="AX376" s="395"/>
      <c r="AZ376" s="395"/>
      <c r="BA376" s="395"/>
      <c r="BB376" s="395"/>
      <c r="BC376" s="395"/>
      <c r="BD376" s="395"/>
      <c r="BE376" s="395"/>
      <c r="BF376" s="395"/>
      <c r="BG376" s="398"/>
      <c r="BH376" s="395"/>
      <c r="BI376" s="399"/>
      <c r="BJ376" s="399"/>
      <c r="BK376" s="399"/>
      <c r="BL376" s="399"/>
    </row>
    <row r="377" spans="5:64">
      <c r="E377" s="395"/>
      <c r="AB377" s="395"/>
      <c r="AF377" s="397"/>
      <c r="AH377" s="397"/>
      <c r="AI377" s="396"/>
      <c r="AK377" s="396"/>
      <c r="AL377" s="396"/>
      <c r="AM377" s="396"/>
      <c r="AO377" s="396"/>
      <c r="AP377" s="396"/>
      <c r="AR377" s="396"/>
      <c r="AT377" s="396"/>
      <c r="AV377" s="396"/>
      <c r="AW377" s="397"/>
      <c r="AX377" s="395"/>
      <c r="AZ377" s="395"/>
      <c r="BA377" s="395"/>
      <c r="BB377" s="395"/>
      <c r="BC377" s="395"/>
      <c r="BD377" s="395"/>
      <c r="BE377" s="395"/>
      <c r="BF377" s="395"/>
      <c r="BG377" s="398"/>
      <c r="BH377" s="395"/>
      <c r="BI377" s="399"/>
      <c r="BJ377" s="399"/>
      <c r="BK377" s="399"/>
      <c r="BL377" s="399"/>
    </row>
    <row r="378" spans="5:64">
      <c r="E378" s="395"/>
      <c r="AB378" s="395"/>
      <c r="AF378" s="397"/>
      <c r="AH378" s="397"/>
      <c r="AI378" s="396"/>
      <c r="AK378" s="396"/>
      <c r="AL378" s="396"/>
      <c r="AM378" s="396"/>
      <c r="AO378" s="396"/>
      <c r="AP378" s="396"/>
      <c r="AR378" s="396"/>
      <c r="AT378" s="396"/>
      <c r="AV378" s="396"/>
      <c r="AW378" s="397"/>
      <c r="AX378" s="395"/>
      <c r="AZ378" s="395"/>
      <c r="BA378" s="395"/>
      <c r="BB378" s="395"/>
      <c r="BC378" s="395"/>
      <c r="BD378" s="395"/>
      <c r="BE378" s="395"/>
      <c r="BF378" s="395"/>
      <c r="BG378" s="398"/>
      <c r="BH378" s="395"/>
      <c r="BI378" s="399"/>
      <c r="BJ378" s="399"/>
      <c r="BK378" s="399"/>
      <c r="BL378" s="399"/>
    </row>
    <row r="379" spans="5:64">
      <c r="E379" s="395"/>
      <c r="AB379" s="395"/>
      <c r="AF379" s="397"/>
      <c r="AH379" s="397"/>
      <c r="AI379" s="396"/>
      <c r="AK379" s="396"/>
      <c r="AL379" s="396"/>
      <c r="AM379" s="396"/>
      <c r="AO379" s="396"/>
      <c r="AP379" s="396"/>
      <c r="AR379" s="396"/>
      <c r="AT379" s="396"/>
      <c r="AV379" s="396"/>
      <c r="AW379" s="397"/>
      <c r="AX379" s="395"/>
      <c r="AZ379" s="395"/>
      <c r="BA379" s="395"/>
      <c r="BB379" s="395"/>
      <c r="BC379" s="395"/>
      <c r="BD379" s="395"/>
      <c r="BE379" s="395"/>
      <c r="BF379" s="395"/>
      <c r="BG379" s="398"/>
      <c r="BH379" s="395"/>
      <c r="BI379" s="399"/>
      <c r="BJ379" s="399"/>
      <c r="BK379" s="399"/>
      <c r="BL379" s="399"/>
    </row>
    <row r="380" spans="5:64">
      <c r="E380" s="395"/>
      <c r="AB380" s="395"/>
      <c r="AF380" s="397"/>
      <c r="AH380" s="397"/>
      <c r="AI380" s="396"/>
      <c r="AK380" s="396"/>
      <c r="AL380" s="396"/>
      <c r="AM380" s="396"/>
      <c r="AO380" s="396"/>
      <c r="AP380" s="396"/>
      <c r="AR380" s="396"/>
      <c r="AT380" s="396"/>
      <c r="AV380" s="396"/>
      <c r="AW380" s="397"/>
      <c r="AX380" s="395"/>
      <c r="AZ380" s="395"/>
      <c r="BA380" s="395"/>
      <c r="BB380" s="395"/>
      <c r="BC380" s="395"/>
      <c r="BD380" s="395"/>
      <c r="BE380" s="395"/>
      <c r="BF380" s="395"/>
      <c r="BG380" s="398"/>
      <c r="BH380" s="395"/>
      <c r="BI380" s="399"/>
      <c r="BJ380" s="399"/>
      <c r="BK380" s="399"/>
      <c r="BL380" s="399"/>
    </row>
    <row r="381" spans="5:64">
      <c r="E381" s="395"/>
      <c r="AB381" s="395"/>
      <c r="AF381" s="397"/>
      <c r="AH381" s="397"/>
      <c r="AI381" s="396"/>
      <c r="AK381" s="396"/>
      <c r="AL381" s="396"/>
      <c r="AM381" s="396"/>
      <c r="AO381" s="396"/>
      <c r="AP381" s="396"/>
      <c r="AR381" s="396"/>
      <c r="AT381" s="396"/>
      <c r="AV381" s="396"/>
      <c r="AW381" s="397"/>
      <c r="AX381" s="395"/>
      <c r="AZ381" s="395"/>
      <c r="BA381" s="395"/>
      <c r="BB381" s="395"/>
      <c r="BC381" s="395"/>
      <c r="BD381" s="395"/>
      <c r="BE381" s="395"/>
      <c r="BF381" s="395"/>
      <c r="BG381" s="398"/>
      <c r="BH381" s="395"/>
      <c r="BI381" s="399"/>
      <c r="BJ381" s="399"/>
      <c r="BK381" s="399"/>
      <c r="BL381" s="399"/>
    </row>
    <row r="382" spans="5:64">
      <c r="E382" s="395"/>
      <c r="AB382" s="395"/>
      <c r="AF382" s="397"/>
      <c r="AH382" s="397"/>
      <c r="AI382" s="396"/>
      <c r="AK382" s="396"/>
      <c r="AL382" s="396"/>
      <c r="AM382" s="396"/>
      <c r="AO382" s="396"/>
      <c r="AP382" s="396"/>
      <c r="AR382" s="396"/>
      <c r="AT382" s="396"/>
      <c r="AV382" s="396"/>
      <c r="AW382" s="397"/>
      <c r="AX382" s="395"/>
      <c r="AZ382" s="395"/>
      <c r="BA382" s="395"/>
      <c r="BB382" s="395"/>
      <c r="BC382" s="395"/>
      <c r="BD382" s="395"/>
      <c r="BE382" s="395"/>
      <c r="BF382" s="395"/>
      <c r="BG382" s="398"/>
      <c r="BH382" s="395"/>
      <c r="BI382" s="399"/>
      <c r="BJ382" s="399"/>
      <c r="BK382" s="399"/>
      <c r="BL382" s="399"/>
    </row>
    <row r="383" spans="5:64">
      <c r="E383" s="395"/>
      <c r="AB383" s="395"/>
      <c r="AF383" s="397"/>
      <c r="AH383" s="397"/>
      <c r="AI383" s="396"/>
      <c r="AK383" s="396"/>
      <c r="AL383" s="396"/>
      <c r="AM383" s="396"/>
      <c r="AO383" s="396"/>
      <c r="AP383" s="396"/>
      <c r="AR383" s="396"/>
      <c r="AT383" s="396"/>
      <c r="AV383" s="396"/>
      <c r="AW383" s="397"/>
      <c r="AX383" s="395"/>
      <c r="AZ383" s="395"/>
      <c r="BA383" s="395"/>
      <c r="BB383" s="395"/>
      <c r="BC383" s="395"/>
      <c r="BD383" s="395"/>
      <c r="BE383" s="395"/>
      <c r="BF383" s="395"/>
      <c r="BG383" s="398"/>
      <c r="BH383" s="395"/>
      <c r="BI383" s="399"/>
      <c r="BJ383" s="399"/>
      <c r="BK383" s="399"/>
      <c r="BL383" s="399"/>
    </row>
    <row r="384" spans="5:64">
      <c r="E384" s="395"/>
      <c r="AB384" s="395"/>
      <c r="AF384" s="397"/>
      <c r="AH384" s="397"/>
      <c r="AI384" s="396"/>
      <c r="AK384" s="396"/>
      <c r="AL384" s="396"/>
      <c r="AM384" s="396"/>
      <c r="AO384" s="396"/>
      <c r="AP384" s="396"/>
      <c r="AR384" s="396"/>
      <c r="AT384" s="396"/>
      <c r="AV384" s="396"/>
      <c r="AW384" s="397"/>
      <c r="AX384" s="395"/>
      <c r="AZ384" s="395"/>
      <c r="BA384" s="395"/>
      <c r="BB384" s="395"/>
      <c r="BC384" s="395"/>
      <c r="BD384" s="395"/>
      <c r="BE384" s="395"/>
      <c r="BF384" s="395"/>
      <c r="BG384" s="398"/>
      <c r="BH384" s="395"/>
      <c r="BI384" s="399"/>
      <c r="BJ384" s="399"/>
      <c r="BK384" s="399"/>
      <c r="BL384" s="399"/>
    </row>
    <row r="385" spans="5:64">
      <c r="E385" s="395"/>
      <c r="AB385" s="395"/>
      <c r="AF385" s="397"/>
      <c r="AH385" s="397"/>
      <c r="AI385" s="396"/>
      <c r="AK385" s="396"/>
      <c r="AL385" s="396"/>
      <c r="AM385" s="396"/>
      <c r="AO385" s="396"/>
      <c r="AP385" s="396"/>
      <c r="AR385" s="396"/>
      <c r="AT385" s="396"/>
      <c r="AV385" s="396"/>
      <c r="AW385" s="397"/>
      <c r="AX385" s="395"/>
      <c r="AZ385" s="395"/>
      <c r="BA385" s="395"/>
      <c r="BB385" s="395"/>
      <c r="BC385" s="395"/>
      <c r="BD385" s="395"/>
      <c r="BE385" s="395"/>
      <c r="BF385" s="395"/>
      <c r="BG385" s="398"/>
      <c r="BH385" s="395"/>
      <c r="BI385" s="399"/>
      <c r="BJ385" s="399"/>
      <c r="BK385" s="399"/>
      <c r="BL385" s="399"/>
    </row>
    <row r="386" spans="5:64">
      <c r="E386" s="395"/>
      <c r="AB386" s="395"/>
      <c r="AF386" s="397"/>
      <c r="AH386" s="397"/>
      <c r="AI386" s="396"/>
      <c r="AK386" s="396"/>
      <c r="AL386" s="396"/>
      <c r="AM386" s="396"/>
      <c r="AO386" s="396"/>
      <c r="AP386" s="396"/>
      <c r="AR386" s="396"/>
      <c r="AT386" s="396"/>
      <c r="AV386" s="396"/>
      <c r="AW386" s="397"/>
      <c r="AX386" s="395"/>
      <c r="AZ386" s="395"/>
      <c r="BA386" s="395"/>
      <c r="BB386" s="395"/>
      <c r="BC386" s="395"/>
      <c r="BD386" s="395"/>
      <c r="BE386" s="395"/>
      <c r="BF386" s="395"/>
      <c r="BG386" s="398"/>
      <c r="BH386" s="395"/>
      <c r="BI386" s="399"/>
      <c r="BJ386" s="399"/>
      <c r="BK386" s="399"/>
      <c r="BL386" s="399"/>
    </row>
    <row r="387" spans="5:64">
      <c r="E387" s="395"/>
      <c r="AB387" s="395"/>
      <c r="AF387" s="397"/>
      <c r="AH387" s="397"/>
      <c r="AI387" s="396"/>
      <c r="AK387" s="396"/>
      <c r="AL387" s="396"/>
      <c r="AM387" s="396"/>
      <c r="AO387" s="396"/>
      <c r="AP387" s="396"/>
      <c r="AR387" s="396"/>
      <c r="AT387" s="396"/>
      <c r="AV387" s="396"/>
      <c r="AW387" s="397"/>
      <c r="AX387" s="395"/>
      <c r="AZ387" s="395"/>
      <c r="BA387" s="395"/>
      <c r="BB387" s="395"/>
      <c r="BC387" s="395"/>
      <c r="BD387" s="395"/>
      <c r="BE387" s="395"/>
      <c r="BF387" s="395"/>
      <c r="BG387" s="398"/>
      <c r="BH387" s="395"/>
      <c r="BI387" s="399"/>
      <c r="BJ387" s="399"/>
      <c r="BK387" s="399"/>
      <c r="BL387" s="399"/>
    </row>
    <row r="388" spans="5:64">
      <c r="E388" s="395"/>
      <c r="AB388" s="395"/>
      <c r="AF388" s="397"/>
      <c r="AH388" s="397"/>
      <c r="AI388" s="396"/>
      <c r="AK388" s="396"/>
      <c r="AL388" s="396"/>
      <c r="AM388" s="396"/>
      <c r="AO388" s="396"/>
      <c r="AP388" s="396"/>
      <c r="AR388" s="396"/>
      <c r="AT388" s="396"/>
      <c r="AV388" s="396"/>
      <c r="AW388" s="397"/>
      <c r="AX388" s="395"/>
      <c r="AZ388" s="395"/>
      <c r="BA388" s="395"/>
      <c r="BB388" s="395"/>
      <c r="BC388" s="395"/>
      <c r="BD388" s="395"/>
      <c r="BE388" s="395"/>
      <c r="BF388" s="395"/>
      <c r="BG388" s="398"/>
      <c r="BH388" s="395"/>
      <c r="BI388" s="399"/>
      <c r="BJ388" s="399"/>
      <c r="BK388" s="399"/>
      <c r="BL388" s="399"/>
    </row>
    <row r="389" spans="5:64">
      <c r="E389" s="395"/>
      <c r="AB389" s="395"/>
      <c r="AF389" s="397"/>
      <c r="AH389" s="397"/>
      <c r="AI389" s="396"/>
      <c r="AK389" s="396"/>
      <c r="AL389" s="396"/>
      <c r="AM389" s="396"/>
      <c r="AO389" s="396"/>
      <c r="AP389" s="396"/>
      <c r="AR389" s="396"/>
      <c r="AT389" s="396"/>
      <c r="AV389" s="396"/>
      <c r="AW389" s="397"/>
      <c r="AX389" s="395"/>
      <c r="AZ389" s="395"/>
      <c r="BA389" s="395"/>
      <c r="BB389" s="395"/>
      <c r="BC389" s="395"/>
      <c r="BD389" s="395"/>
      <c r="BE389" s="395"/>
      <c r="BF389" s="395"/>
      <c r="BG389" s="398"/>
      <c r="BH389" s="395"/>
      <c r="BI389" s="399"/>
      <c r="BJ389" s="399"/>
      <c r="BK389" s="399"/>
      <c r="BL389" s="399"/>
    </row>
    <row r="390" spans="5:64">
      <c r="E390" s="395"/>
      <c r="AB390" s="395"/>
      <c r="AF390" s="397"/>
      <c r="AH390" s="397"/>
      <c r="AI390" s="396"/>
      <c r="AK390" s="396"/>
      <c r="AL390" s="396"/>
      <c r="AM390" s="396"/>
      <c r="AO390" s="396"/>
      <c r="AP390" s="396"/>
      <c r="AR390" s="396"/>
      <c r="AT390" s="396"/>
      <c r="AV390" s="396"/>
      <c r="AW390" s="397"/>
      <c r="AX390" s="395"/>
      <c r="AZ390" s="395"/>
      <c r="BA390" s="395"/>
      <c r="BB390" s="395"/>
      <c r="BC390" s="395"/>
      <c r="BD390" s="395"/>
      <c r="BE390" s="395"/>
      <c r="BF390" s="395"/>
      <c r="BG390" s="398"/>
      <c r="BH390" s="395"/>
      <c r="BI390" s="399"/>
      <c r="BJ390" s="399"/>
      <c r="BK390" s="399"/>
      <c r="BL390" s="399"/>
    </row>
    <row r="391" spans="5:64">
      <c r="E391" s="395"/>
      <c r="AB391" s="395"/>
      <c r="AF391" s="397"/>
      <c r="AH391" s="397"/>
      <c r="AI391" s="396"/>
      <c r="AK391" s="396"/>
      <c r="AL391" s="396"/>
      <c r="AM391" s="396"/>
      <c r="AO391" s="396"/>
      <c r="AP391" s="396"/>
      <c r="AR391" s="396"/>
      <c r="AT391" s="396"/>
      <c r="AV391" s="396"/>
      <c r="AW391" s="397"/>
      <c r="AX391" s="395"/>
      <c r="AZ391" s="395"/>
      <c r="BA391" s="395"/>
      <c r="BB391" s="395"/>
      <c r="BC391" s="395"/>
      <c r="BD391" s="395"/>
      <c r="BE391" s="395"/>
      <c r="BF391" s="395"/>
      <c r="BG391" s="398"/>
      <c r="BH391" s="395"/>
      <c r="BI391" s="399"/>
      <c r="BJ391" s="399"/>
      <c r="BK391" s="399"/>
      <c r="BL391" s="399"/>
    </row>
    <row r="392" spans="5:64">
      <c r="E392" s="395"/>
      <c r="AB392" s="395"/>
      <c r="AF392" s="397"/>
      <c r="AH392" s="397"/>
      <c r="AI392" s="396"/>
      <c r="AK392" s="396"/>
      <c r="AL392" s="396"/>
      <c r="AM392" s="396"/>
      <c r="AO392" s="396"/>
      <c r="AP392" s="396"/>
      <c r="AR392" s="396"/>
      <c r="AT392" s="396"/>
      <c r="AV392" s="396"/>
      <c r="AW392" s="397"/>
      <c r="AX392" s="395"/>
      <c r="AZ392" s="395"/>
      <c r="BA392" s="395"/>
      <c r="BB392" s="395"/>
      <c r="BC392" s="395"/>
      <c r="BD392" s="395"/>
      <c r="BE392" s="395"/>
      <c r="BF392" s="395"/>
      <c r="BG392" s="398"/>
      <c r="BH392" s="395"/>
      <c r="BI392" s="399"/>
      <c r="BJ392" s="399"/>
      <c r="BK392" s="399"/>
      <c r="BL392" s="399"/>
    </row>
    <row r="393" spans="5:64">
      <c r="E393" s="395"/>
      <c r="AB393" s="395"/>
      <c r="AF393" s="397"/>
      <c r="AH393" s="397"/>
      <c r="AI393" s="396"/>
      <c r="AK393" s="396"/>
      <c r="AL393" s="396"/>
      <c r="AM393" s="396"/>
      <c r="AO393" s="396"/>
      <c r="AP393" s="396"/>
      <c r="AR393" s="396"/>
      <c r="AT393" s="396"/>
      <c r="AV393" s="396"/>
      <c r="AW393" s="397"/>
      <c r="AX393" s="395"/>
      <c r="AZ393" s="395"/>
      <c r="BA393" s="395"/>
      <c r="BB393" s="395"/>
      <c r="BC393" s="395"/>
      <c r="BD393" s="395"/>
      <c r="BE393" s="395"/>
      <c r="BF393" s="395"/>
      <c r="BG393" s="398"/>
      <c r="BH393" s="395"/>
      <c r="BI393" s="399"/>
      <c r="BJ393" s="399"/>
      <c r="BK393" s="399"/>
      <c r="BL393" s="399"/>
    </row>
    <row r="394" spans="5:64">
      <c r="E394" s="395"/>
      <c r="AB394" s="395"/>
      <c r="AF394" s="397"/>
      <c r="AH394" s="397"/>
      <c r="AI394" s="396"/>
      <c r="AK394" s="396"/>
      <c r="AL394" s="396"/>
      <c r="AM394" s="396"/>
      <c r="AO394" s="396"/>
      <c r="AP394" s="396"/>
      <c r="AR394" s="396"/>
      <c r="AT394" s="396"/>
      <c r="AV394" s="396"/>
      <c r="AW394" s="397"/>
      <c r="AX394" s="395"/>
      <c r="AZ394" s="395"/>
      <c r="BA394" s="395"/>
      <c r="BB394" s="395"/>
      <c r="BC394" s="395"/>
      <c r="BD394" s="395"/>
      <c r="BE394" s="395"/>
      <c r="BF394" s="395"/>
      <c r="BG394" s="398"/>
      <c r="BH394" s="395"/>
      <c r="BI394" s="399"/>
      <c r="BJ394" s="399"/>
      <c r="BK394" s="399"/>
      <c r="BL394" s="399"/>
    </row>
    <row r="395" spans="5:64">
      <c r="E395" s="395"/>
      <c r="AB395" s="395"/>
      <c r="AF395" s="397"/>
      <c r="AH395" s="397"/>
      <c r="AI395" s="396"/>
      <c r="AK395" s="396"/>
      <c r="AL395" s="396"/>
      <c r="AM395" s="396"/>
      <c r="AO395" s="396"/>
      <c r="AP395" s="396"/>
      <c r="AR395" s="396"/>
      <c r="AT395" s="396"/>
      <c r="AV395" s="396"/>
      <c r="AW395" s="397"/>
      <c r="AX395" s="395"/>
      <c r="AZ395" s="395"/>
      <c r="BA395" s="395"/>
      <c r="BB395" s="395"/>
      <c r="BC395" s="395"/>
      <c r="BD395" s="395"/>
      <c r="BE395" s="395"/>
      <c r="BF395" s="395"/>
      <c r="BG395" s="398"/>
      <c r="BH395" s="395"/>
      <c r="BI395" s="399"/>
      <c r="BJ395" s="399"/>
      <c r="BK395" s="399"/>
      <c r="BL395" s="399"/>
    </row>
    <row r="396" spans="5:64">
      <c r="E396" s="395"/>
      <c r="AB396" s="395"/>
      <c r="AF396" s="397"/>
      <c r="AH396" s="397"/>
      <c r="AI396" s="396"/>
      <c r="AK396" s="396"/>
      <c r="AL396" s="396"/>
      <c r="AM396" s="396"/>
      <c r="AO396" s="396"/>
      <c r="AP396" s="396"/>
      <c r="AR396" s="396"/>
      <c r="AT396" s="396"/>
      <c r="AV396" s="396"/>
      <c r="AW396" s="397"/>
      <c r="AX396" s="395"/>
      <c r="AZ396" s="395"/>
      <c r="BA396" s="395"/>
      <c r="BB396" s="395"/>
      <c r="BC396" s="395"/>
      <c r="BD396" s="395"/>
      <c r="BE396" s="395"/>
      <c r="BF396" s="395"/>
      <c r="BG396" s="398"/>
      <c r="BH396" s="395"/>
      <c r="BI396" s="399"/>
      <c r="BJ396" s="399"/>
      <c r="BK396" s="399"/>
      <c r="BL396" s="399"/>
    </row>
    <row r="397" spans="5:64">
      <c r="E397" s="395"/>
      <c r="AB397" s="395"/>
      <c r="AF397" s="397"/>
      <c r="AH397" s="397"/>
      <c r="AI397" s="396"/>
      <c r="AK397" s="396"/>
      <c r="AL397" s="396"/>
      <c r="AM397" s="396"/>
      <c r="AO397" s="396"/>
      <c r="AP397" s="396"/>
      <c r="AR397" s="396"/>
      <c r="AT397" s="396"/>
      <c r="AV397" s="396"/>
      <c r="AW397" s="397"/>
      <c r="AX397" s="395"/>
      <c r="AZ397" s="395"/>
      <c r="BA397" s="395"/>
      <c r="BB397" s="395"/>
      <c r="BC397" s="395"/>
      <c r="BD397" s="395"/>
      <c r="BE397" s="395"/>
      <c r="BF397" s="395"/>
      <c r="BG397" s="398"/>
      <c r="BH397" s="395"/>
      <c r="BI397" s="399"/>
      <c r="BJ397" s="399"/>
      <c r="BK397" s="399"/>
      <c r="BL397" s="399"/>
    </row>
    <row r="398" spans="5:64">
      <c r="E398" s="395"/>
      <c r="AB398" s="395"/>
      <c r="AF398" s="397"/>
      <c r="AH398" s="397"/>
      <c r="AI398" s="396"/>
      <c r="AK398" s="396"/>
      <c r="AL398" s="396"/>
      <c r="AM398" s="396"/>
      <c r="AO398" s="396"/>
      <c r="AP398" s="396"/>
      <c r="AR398" s="396"/>
      <c r="AT398" s="396"/>
      <c r="AV398" s="396"/>
      <c r="AW398" s="397"/>
      <c r="AX398" s="395"/>
      <c r="AZ398" s="395"/>
      <c r="BA398" s="395"/>
      <c r="BB398" s="395"/>
      <c r="BC398" s="395"/>
      <c r="BD398" s="395"/>
      <c r="BE398" s="395"/>
      <c r="BF398" s="395"/>
      <c r="BG398" s="398"/>
      <c r="BH398" s="395"/>
      <c r="BI398" s="399"/>
      <c r="BJ398" s="399"/>
      <c r="BK398" s="399"/>
      <c r="BL398" s="399"/>
    </row>
    <row r="399" spans="5:64">
      <c r="E399" s="395"/>
      <c r="AB399" s="395"/>
      <c r="AF399" s="397"/>
      <c r="AH399" s="397"/>
      <c r="AI399" s="396"/>
      <c r="AK399" s="396"/>
      <c r="AL399" s="396"/>
      <c r="AM399" s="396"/>
      <c r="AO399" s="396"/>
      <c r="AP399" s="396"/>
      <c r="AR399" s="396"/>
      <c r="AT399" s="396"/>
      <c r="AV399" s="396"/>
      <c r="AW399" s="397"/>
      <c r="AX399" s="395"/>
      <c r="AZ399" s="395"/>
      <c r="BA399" s="395"/>
      <c r="BB399" s="395"/>
      <c r="BC399" s="395"/>
      <c r="BD399" s="395"/>
      <c r="BE399" s="395"/>
      <c r="BF399" s="395"/>
      <c r="BG399" s="398"/>
      <c r="BH399" s="395"/>
      <c r="BI399" s="399"/>
      <c r="BJ399" s="399"/>
      <c r="BK399" s="399"/>
      <c r="BL399" s="399"/>
    </row>
    <row r="400" spans="5:64">
      <c r="E400" s="395"/>
      <c r="AB400" s="395"/>
      <c r="AF400" s="397"/>
      <c r="AH400" s="397"/>
      <c r="AI400" s="396"/>
      <c r="AK400" s="396"/>
      <c r="AL400" s="396"/>
      <c r="AM400" s="396"/>
      <c r="AO400" s="396"/>
      <c r="AP400" s="396"/>
      <c r="AR400" s="396"/>
      <c r="AT400" s="396"/>
      <c r="AV400" s="396"/>
      <c r="AW400" s="397"/>
      <c r="AX400" s="395"/>
      <c r="AZ400" s="395"/>
      <c r="BA400" s="395"/>
      <c r="BB400" s="395"/>
      <c r="BC400" s="395"/>
      <c r="BD400" s="395"/>
      <c r="BE400" s="395"/>
      <c r="BF400" s="395"/>
      <c r="BG400" s="398"/>
      <c r="BH400" s="395"/>
      <c r="BI400" s="399"/>
      <c r="BJ400" s="399"/>
      <c r="BK400" s="399"/>
      <c r="BL400" s="399"/>
    </row>
    <row r="401" spans="5:64">
      <c r="E401" s="395"/>
      <c r="AB401" s="395"/>
      <c r="AF401" s="397"/>
      <c r="AH401" s="397"/>
      <c r="AI401" s="396"/>
      <c r="AK401" s="396"/>
      <c r="AL401" s="396"/>
      <c r="AM401" s="396"/>
      <c r="AO401" s="396"/>
      <c r="AP401" s="396"/>
      <c r="AR401" s="396"/>
      <c r="AT401" s="396"/>
      <c r="AV401" s="396"/>
      <c r="AW401" s="397"/>
      <c r="AX401" s="395"/>
      <c r="AZ401" s="395"/>
      <c r="BA401" s="395"/>
      <c r="BB401" s="395"/>
      <c r="BC401" s="395"/>
      <c r="BD401" s="395"/>
      <c r="BE401" s="395"/>
      <c r="BF401" s="395"/>
      <c r="BG401" s="398"/>
      <c r="BH401" s="395"/>
      <c r="BI401" s="399"/>
      <c r="BJ401" s="399"/>
      <c r="BK401" s="399"/>
      <c r="BL401" s="399"/>
    </row>
    <row r="402" spans="5:64">
      <c r="E402" s="395"/>
      <c r="AB402" s="395"/>
      <c r="AF402" s="397"/>
      <c r="AH402" s="397"/>
      <c r="AI402" s="396"/>
      <c r="AK402" s="396"/>
      <c r="AL402" s="396"/>
      <c r="AM402" s="396"/>
      <c r="AO402" s="396"/>
      <c r="AP402" s="396"/>
      <c r="AR402" s="396"/>
      <c r="AT402" s="396"/>
      <c r="AV402" s="396"/>
      <c r="AW402" s="397"/>
      <c r="AX402" s="395"/>
      <c r="AZ402" s="395"/>
      <c r="BA402" s="395"/>
      <c r="BB402" s="395"/>
      <c r="BC402" s="395"/>
      <c r="BD402" s="395"/>
      <c r="BE402" s="395"/>
      <c r="BF402" s="395"/>
      <c r="BG402" s="398"/>
      <c r="BH402" s="395"/>
      <c r="BI402" s="399"/>
      <c r="BJ402" s="399"/>
      <c r="BK402" s="399"/>
      <c r="BL402" s="399"/>
    </row>
    <row r="403" spans="5:64">
      <c r="E403" s="395"/>
      <c r="AB403" s="395"/>
      <c r="AF403" s="397"/>
      <c r="AH403" s="397"/>
      <c r="AI403" s="396"/>
      <c r="AK403" s="396"/>
      <c r="AL403" s="396"/>
      <c r="AM403" s="396"/>
      <c r="AO403" s="396"/>
      <c r="AP403" s="396"/>
      <c r="AR403" s="396"/>
      <c r="AT403" s="396"/>
      <c r="AV403" s="396"/>
      <c r="AW403" s="397"/>
      <c r="AX403" s="395"/>
      <c r="AZ403" s="395"/>
      <c r="BA403" s="395"/>
      <c r="BB403" s="395"/>
      <c r="BC403" s="395"/>
      <c r="BD403" s="395"/>
      <c r="BE403" s="395"/>
      <c r="BF403" s="395"/>
      <c r="BG403" s="398"/>
      <c r="BH403" s="395"/>
      <c r="BI403" s="399"/>
      <c r="BJ403" s="399"/>
      <c r="BK403" s="399"/>
      <c r="BL403" s="399"/>
    </row>
    <row r="404" spans="5:64">
      <c r="E404" s="395"/>
      <c r="AB404" s="395"/>
      <c r="AF404" s="397"/>
      <c r="AH404" s="397"/>
      <c r="AI404" s="396"/>
      <c r="AK404" s="396"/>
      <c r="AL404" s="396"/>
      <c r="AM404" s="396"/>
      <c r="AO404" s="396"/>
      <c r="AP404" s="396"/>
      <c r="AR404" s="396"/>
      <c r="AT404" s="396"/>
      <c r="AV404" s="396"/>
      <c r="AW404" s="397"/>
      <c r="AX404" s="395"/>
      <c r="AZ404" s="395"/>
      <c r="BA404" s="395"/>
      <c r="BB404" s="395"/>
      <c r="BC404" s="395"/>
      <c r="BD404" s="395"/>
      <c r="BE404" s="395"/>
      <c r="BF404" s="395"/>
      <c r="BG404" s="398"/>
      <c r="BH404" s="395"/>
      <c r="BI404" s="399"/>
      <c r="BJ404" s="399"/>
      <c r="BK404" s="399"/>
      <c r="BL404" s="399"/>
    </row>
    <row r="405" spans="5:64">
      <c r="E405" s="395"/>
      <c r="AB405" s="395"/>
      <c r="AF405" s="397"/>
      <c r="AH405" s="397"/>
      <c r="AI405" s="396"/>
      <c r="AK405" s="396"/>
      <c r="AL405" s="396"/>
      <c r="AM405" s="396"/>
      <c r="AO405" s="396"/>
      <c r="AP405" s="396"/>
      <c r="AR405" s="396"/>
      <c r="AT405" s="396"/>
      <c r="AV405" s="396"/>
      <c r="AW405" s="397"/>
      <c r="AX405" s="395"/>
      <c r="AZ405" s="395"/>
      <c r="BA405" s="395"/>
      <c r="BB405" s="395"/>
      <c r="BC405" s="395"/>
      <c r="BD405" s="395"/>
      <c r="BE405" s="395"/>
      <c r="BF405" s="395"/>
      <c r="BG405" s="398"/>
      <c r="BH405" s="395"/>
      <c r="BI405" s="399"/>
      <c r="BJ405" s="399"/>
      <c r="BK405" s="399"/>
      <c r="BL405" s="399"/>
    </row>
    <row r="406" spans="5:64">
      <c r="E406" s="395"/>
      <c r="AB406" s="395"/>
      <c r="AF406" s="397"/>
      <c r="AH406" s="397"/>
      <c r="AI406" s="396"/>
      <c r="AK406" s="396"/>
      <c r="AL406" s="396"/>
      <c r="AM406" s="396"/>
      <c r="AO406" s="396"/>
      <c r="AP406" s="396"/>
      <c r="AR406" s="396"/>
      <c r="AT406" s="396"/>
      <c r="AV406" s="396"/>
      <c r="AW406" s="397"/>
      <c r="AX406" s="395"/>
      <c r="AZ406" s="395"/>
      <c r="BA406" s="395"/>
      <c r="BB406" s="395"/>
      <c r="BC406" s="395"/>
      <c r="BD406" s="395"/>
      <c r="BE406" s="395"/>
      <c r="BF406" s="395"/>
      <c r="BG406" s="398"/>
      <c r="BH406" s="395"/>
      <c r="BI406" s="399"/>
      <c r="BJ406" s="399"/>
      <c r="BK406" s="399"/>
      <c r="BL406" s="399"/>
    </row>
    <row r="407" spans="5:64">
      <c r="E407" s="395"/>
      <c r="AB407" s="395"/>
      <c r="AF407" s="397"/>
      <c r="AH407" s="397"/>
      <c r="AI407" s="396"/>
      <c r="AK407" s="396"/>
      <c r="AL407" s="396"/>
      <c r="AM407" s="396"/>
      <c r="AO407" s="396"/>
      <c r="AP407" s="396"/>
      <c r="AR407" s="396"/>
      <c r="AT407" s="396"/>
      <c r="AV407" s="396"/>
      <c r="AW407" s="397"/>
      <c r="AX407" s="395"/>
      <c r="AZ407" s="395"/>
      <c r="BA407" s="395"/>
      <c r="BB407" s="395"/>
      <c r="BC407" s="395"/>
      <c r="BD407" s="395"/>
      <c r="BE407" s="395"/>
      <c r="BF407" s="395"/>
      <c r="BG407" s="398"/>
      <c r="BH407" s="395"/>
      <c r="BI407" s="399"/>
      <c r="BJ407" s="399"/>
      <c r="BK407" s="399"/>
      <c r="BL407" s="399"/>
    </row>
    <row r="408" spans="5:64">
      <c r="E408" s="395"/>
      <c r="AB408" s="395"/>
      <c r="AF408" s="397"/>
      <c r="AH408" s="397"/>
      <c r="AI408" s="396"/>
      <c r="AK408" s="396"/>
      <c r="AL408" s="396"/>
      <c r="AM408" s="396"/>
      <c r="AO408" s="396"/>
      <c r="AP408" s="396"/>
      <c r="AR408" s="396"/>
      <c r="AT408" s="396"/>
      <c r="AV408" s="396"/>
      <c r="AW408" s="397"/>
      <c r="AX408" s="395"/>
      <c r="AZ408" s="395"/>
      <c r="BA408" s="395"/>
      <c r="BB408" s="395"/>
      <c r="BC408" s="395"/>
      <c r="BD408" s="395"/>
      <c r="BE408" s="395"/>
      <c r="BF408" s="395"/>
      <c r="BG408" s="398"/>
      <c r="BH408" s="395"/>
      <c r="BI408" s="399"/>
      <c r="BJ408" s="399"/>
      <c r="BK408" s="399"/>
      <c r="BL408" s="399"/>
    </row>
    <row r="409" spans="5:64">
      <c r="E409" s="395"/>
      <c r="AB409" s="395"/>
      <c r="AF409" s="397"/>
      <c r="AH409" s="397"/>
      <c r="AI409" s="396"/>
      <c r="AK409" s="396"/>
      <c r="AL409" s="396"/>
      <c r="AM409" s="396"/>
      <c r="AO409" s="396"/>
      <c r="AP409" s="396"/>
      <c r="AR409" s="396"/>
      <c r="AT409" s="396"/>
      <c r="AV409" s="396"/>
      <c r="AW409" s="397"/>
      <c r="AX409" s="395"/>
      <c r="AZ409" s="395"/>
      <c r="BA409" s="395"/>
      <c r="BB409" s="395"/>
      <c r="BC409" s="395"/>
      <c r="BD409" s="395"/>
      <c r="BE409" s="395"/>
      <c r="BF409" s="395"/>
      <c r="BG409" s="398"/>
      <c r="BH409" s="395"/>
      <c r="BI409" s="399"/>
      <c r="BJ409" s="399"/>
      <c r="BK409" s="399"/>
      <c r="BL409" s="399"/>
    </row>
    <row r="410" spans="5:64">
      <c r="E410" s="395"/>
      <c r="AB410" s="395"/>
      <c r="AF410" s="397"/>
      <c r="AH410" s="397"/>
      <c r="AI410" s="396"/>
      <c r="AK410" s="396"/>
      <c r="AL410" s="396"/>
      <c r="AM410" s="396"/>
      <c r="AO410" s="396"/>
      <c r="AP410" s="396"/>
      <c r="AR410" s="396"/>
      <c r="AT410" s="396"/>
      <c r="AV410" s="396"/>
      <c r="AW410" s="397"/>
      <c r="AX410" s="395"/>
      <c r="AZ410" s="395"/>
      <c r="BA410" s="395"/>
      <c r="BB410" s="395"/>
      <c r="BC410" s="395"/>
      <c r="BD410" s="395"/>
      <c r="BE410" s="395"/>
      <c r="BF410" s="395"/>
      <c r="BG410" s="398"/>
      <c r="BH410" s="395"/>
      <c r="BI410" s="399"/>
      <c r="BJ410" s="399"/>
      <c r="BK410" s="399"/>
      <c r="BL410" s="399"/>
    </row>
    <row r="411" spans="5:64">
      <c r="E411" s="395"/>
      <c r="AB411" s="395"/>
      <c r="AF411" s="397"/>
      <c r="AH411" s="397"/>
      <c r="AI411" s="396"/>
      <c r="AK411" s="396"/>
      <c r="AL411" s="396"/>
      <c r="AM411" s="396"/>
      <c r="AO411" s="396"/>
      <c r="AP411" s="396"/>
      <c r="AR411" s="396"/>
      <c r="AT411" s="396"/>
      <c r="AV411" s="396"/>
      <c r="AW411" s="397"/>
      <c r="AX411" s="395"/>
      <c r="AZ411" s="395"/>
      <c r="BA411" s="395"/>
      <c r="BB411" s="395"/>
      <c r="BC411" s="395"/>
      <c r="BD411" s="395"/>
      <c r="BE411" s="395"/>
      <c r="BF411" s="395"/>
      <c r="BG411" s="398"/>
      <c r="BH411" s="395"/>
      <c r="BI411" s="399"/>
      <c r="BJ411" s="399"/>
      <c r="BK411" s="399"/>
      <c r="BL411" s="399"/>
    </row>
    <row r="412" spans="5:64">
      <c r="E412" s="395"/>
      <c r="AB412" s="395"/>
      <c r="AF412" s="397"/>
      <c r="AH412" s="397"/>
      <c r="AI412" s="396"/>
      <c r="AK412" s="396"/>
      <c r="AL412" s="396"/>
      <c r="AM412" s="396"/>
      <c r="AO412" s="396"/>
      <c r="AP412" s="396"/>
      <c r="AR412" s="396"/>
      <c r="AT412" s="396"/>
      <c r="AV412" s="396"/>
      <c r="AW412" s="397"/>
      <c r="AX412" s="395"/>
      <c r="AZ412" s="395"/>
      <c r="BA412" s="395"/>
      <c r="BB412" s="395"/>
      <c r="BC412" s="395"/>
      <c r="BD412" s="395"/>
      <c r="BE412" s="395"/>
      <c r="BF412" s="395"/>
      <c r="BG412" s="398"/>
      <c r="BH412" s="395"/>
      <c r="BI412" s="399"/>
      <c r="BJ412" s="399"/>
      <c r="BK412" s="399"/>
      <c r="BL412" s="399"/>
    </row>
    <row r="413" spans="5:64">
      <c r="E413" s="395"/>
      <c r="AB413" s="395"/>
      <c r="AF413" s="397"/>
      <c r="AH413" s="397"/>
      <c r="AI413" s="396"/>
      <c r="AK413" s="396"/>
      <c r="AL413" s="396"/>
      <c r="AM413" s="396"/>
      <c r="AO413" s="396"/>
      <c r="AP413" s="396"/>
      <c r="AR413" s="396"/>
      <c r="AT413" s="396"/>
      <c r="AV413" s="396"/>
      <c r="AW413" s="397"/>
      <c r="AX413" s="395"/>
      <c r="AZ413" s="395"/>
      <c r="BA413" s="395"/>
      <c r="BB413" s="395"/>
      <c r="BC413" s="395"/>
      <c r="BD413" s="395"/>
      <c r="BE413" s="395"/>
      <c r="BF413" s="395"/>
      <c r="BG413" s="398"/>
      <c r="BH413" s="395"/>
      <c r="BI413" s="399"/>
      <c r="BJ413" s="399"/>
      <c r="BK413" s="399"/>
      <c r="BL413" s="399"/>
    </row>
    <row r="414" spans="5:64">
      <c r="E414" s="395"/>
      <c r="AB414" s="395"/>
      <c r="AF414" s="397"/>
      <c r="AH414" s="397"/>
      <c r="AI414" s="396"/>
      <c r="AK414" s="396"/>
      <c r="AL414" s="396"/>
      <c r="AM414" s="396"/>
      <c r="AO414" s="396"/>
      <c r="AP414" s="396"/>
      <c r="AR414" s="396"/>
      <c r="AT414" s="396"/>
      <c r="AV414" s="396"/>
      <c r="AW414" s="397"/>
      <c r="AX414" s="395"/>
      <c r="AZ414" s="395"/>
      <c r="BA414" s="395"/>
      <c r="BB414" s="395"/>
      <c r="BC414" s="395"/>
      <c r="BD414" s="395"/>
      <c r="BE414" s="395"/>
      <c r="BF414" s="395"/>
      <c r="BG414" s="398"/>
      <c r="BH414" s="395"/>
      <c r="BI414" s="399"/>
      <c r="BJ414" s="399"/>
      <c r="BK414" s="399"/>
      <c r="BL414" s="399"/>
    </row>
    <row r="415" spans="5:64">
      <c r="E415" s="395"/>
      <c r="AB415" s="395"/>
      <c r="AF415" s="397"/>
      <c r="AH415" s="397"/>
      <c r="AI415" s="396"/>
      <c r="AK415" s="396"/>
      <c r="AL415" s="396"/>
      <c r="AM415" s="396"/>
      <c r="AO415" s="396"/>
      <c r="AP415" s="396"/>
      <c r="AR415" s="396"/>
      <c r="AT415" s="396"/>
      <c r="AV415" s="396"/>
      <c r="AW415" s="397"/>
      <c r="AX415" s="395"/>
      <c r="AZ415" s="395"/>
      <c r="BA415" s="395"/>
      <c r="BB415" s="395"/>
      <c r="BC415" s="395"/>
      <c r="BD415" s="395"/>
      <c r="BE415" s="395"/>
      <c r="BF415" s="395"/>
      <c r="BG415" s="398"/>
      <c r="BH415" s="395"/>
      <c r="BI415" s="399"/>
      <c r="BJ415" s="399"/>
      <c r="BK415" s="399"/>
      <c r="BL415" s="399"/>
    </row>
    <row r="416" spans="5:64">
      <c r="E416" s="395"/>
      <c r="AB416" s="395"/>
      <c r="AF416" s="397"/>
      <c r="AH416" s="397"/>
      <c r="AI416" s="396"/>
      <c r="AK416" s="396"/>
      <c r="AL416" s="396"/>
      <c r="AM416" s="396"/>
      <c r="AO416" s="396"/>
      <c r="AP416" s="396"/>
      <c r="AR416" s="396"/>
      <c r="AT416" s="396"/>
      <c r="AV416" s="396"/>
      <c r="AW416" s="397"/>
      <c r="AX416" s="395"/>
      <c r="AZ416" s="395"/>
      <c r="BA416" s="395"/>
      <c r="BB416" s="395"/>
      <c r="BC416" s="395"/>
      <c r="BD416" s="395"/>
      <c r="BE416" s="395"/>
      <c r="BF416" s="395"/>
      <c r="BG416" s="398"/>
      <c r="BH416" s="395"/>
      <c r="BI416" s="399"/>
      <c r="BJ416" s="399"/>
      <c r="BK416" s="399"/>
      <c r="BL416" s="399"/>
    </row>
    <row r="417" spans="5:64">
      <c r="E417" s="395"/>
      <c r="AB417" s="395"/>
      <c r="AF417" s="397"/>
      <c r="AH417" s="397"/>
      <c r="AI417" s="396"/>
      <c r="AK417" s="396"/>
      <c r="AL417" s="396"/>
      <c r="AM417" s="396"/>
      <c r="AO417" s="396"/>
      <c r="AP417" s="396"/>
      <c r="AR417" s="396"/>
      <c r="AT417" s="396"/>
      <c r="AV417" s="396"/>
      <c r="AW417" s="397"/>
      <c r="AX417" s="395"/>
      <c r="AZ417" s="395"/>
      <c r="BA417" s="395"/>
      <c r="BB417" s="395"/>
      <c r="BC417" s="395"/>
      <c r="BD417" s="395"/>
      <c r="BE417" s="395"/>
      <c r="BF417" s="395"/>
      <c r="BG417" s="398"/>
      <c r="BH417" s="395"/>
      <c r="BI417" s="399"/>
      <c r="BJ417" s="399"/>
      <c r="BK417" s="399"/>
      <c r="BL417" s="399"/>
    </row>
    <row r="418" spans="5:64">
      <c r="E418" s="395"/>
      <c r="AB418" s="395"/>
      <c r="AF418" s="397"/>
      <c r="AH418" s="397"/>
      <c r="AI418" s="396"/>
      <c r="AK418" s="396"/>
      <c r="AL418" s="396"/>
      <c r="AM418" s="396"/>
      <c r="AO418" s="396"/>
      <c r="AP418" s="396"/>
      <c r="AR418" s="396"/>
      <c r="AT418" s="396"/>
      <c r="AV418" s="396"/>
      <c r="AW418" s="397"/>
      <c r="AX418" s="395"/>
      <c r="AZ418" s="395"/>
      <c r="BA418" s="395"/>
      <c r="BB418" s="395"/>
      <c r="BC418" s="395"/>
      <c r="BD418" s="395"/>
      <c r="BE418" s="395"/>
      <c r="BF418" s="395"/>
      <c r="BG418" s="398"/>
      <c r="BH418" s="395"/>
      <c r="BI418" s="399"/>
      <c r="BJ418" s="399"/>
      <c r="BK418" s="399"/>
      <c r="BL418" s="399"/>
    </row>
    <row r="419" spans="5:64">
      <c r="E419" s="395"/>
      <c r="AB419" s="395"/>
      <c r="AF419" s="397"/>
      <c r="AH419" s="397"/>
      <c r="AI419" s="396"/>
      <c r="AK419" s="396"/>
      <c r="AL419" s="396"/>
      <c r="AM419" s="396"/>
      <c r="AO419" s="396"/>
      <c r="AP419" s="396"/>
      <c r="AR419" s="396"/>
      <c r="AT419" s="396"/>
      <c r="AV419" s="396"/>
      <c r="AW419" s="397"/>
      <c r="AX419" s="395"/>
      <c r="AZ419" s="395"/>
      <c r="BA419" s="395"/>
      <c r="BB419" s="395"/>
      <c r="BC419" s="395"/>
      <c r="BD419" s="395"/>
      <c r="BE419" s="395"/>
      <c r="BF419" s="395"/>
      <c r="BG419" s="398"/>
      <c r="BH419" s="395"/>
      <c r="BI419" s="399"/>
      <c r="BJ419" s="399"/>
      <c r="BK419" s="399"/>
      <c r="BL419" s="399"/>
    </row>
    <row r="420" spans="5:64">
      <c r="E420" s="395"/>
      <c r="AB420" s="395"/>
      <c r="AF420" s="397"/>
      <c r="AH420" s="397"/>
      <c r="AI420" s="396"/>
      <c r="AK420" s="396"/>
      <c r="AL420" s="396"/>
      <c r="AM420" s="396"/>
      <c r="AO420" s="396"/>
      <c r="AP420" s="396"/>
      <c r="AR420" s="396"/>
      <c r="AT420" s="396"/>
      <c r="AV420" s="396"/>
      <c r="AW420" s="397"/>
      <c r="AX420" s="395"/>
      <c r="AZ420" s="395"/>
      <c r="BA420" s="395"/>
      <c r="BB420" s="395"/>
      <c r="BC420" s="395"/>
      <c r="BD420" s="395"/>
      <c r="BE420" s="395"/>
      <c r="BF420" s="395"/>
      <c r="BG420" s="398"/>
      <c r="BH420" s="395"/>
      <c r="BI420" s="399"/>
      <c r="BJ420" s="399"/>
      <c r="BK420" s="399"/>
      <c r="BL420" s="399"/>
    </row>
    <row r="421" spans="5:64">
      <c r="E421" s="395"/>
      <c r="AB421" s="395"/>
      <c r="AF421" s="397"/>
      <c r="AH421" s="397"/>
      <c r="AI421" s="396"/>
      <c r="AK421" s="396"/>
      <c r="AL421" s="396"/>
      <c r="AM421" s="396"/>
      <c r="AO421" s="396"/>
      <c r="AP421" s="396"/>
      <c r="AR421" s="396"/>
      <c r="AT421" s="396"/>
      <c r="AV421" s="396"/>
      <c r="AW421" s="397"/>
      <c r="AX421" s="395"/>
      <c r="AZ421" s="395"/>
      <c r="BA421" s="395"/>
      <c r="BB421" s="395"/>
      <c r="BC421" s="395"/>
      <c r="BD421" s="395"/>
      <c r="BE421" s="395"/>
      <c r="BF421" s="395"/>
      <c r="BG421" s="398"/>
      <c r="BH421" s="395"/>
      <c r="BI421" s="399"/>
      <c r="BJ421" s="399"/>
      <c r="BK421" s="399"/>
      <c r="BL421" s="399"/>
    </row>
    <row r="422" spans="5:64">
      <c r="E422" s="395"/>
      <c r="AB422" s="395"/>
      <c r="AF422" s="397"/>
      <c r="AH422" s="397"/>
      <c r="AI422" s="396"/>
      <c r="AK422" s="396"/>
      <c r="AL422" s="396"/>
      <c r="AM422" s="396"/>
      <c r="AO422" s="396"/>
      <c r="AP422" s="396"/>
      <c r="AR422" s="396"/>
      <c r="AT422" s="396"/>
      <c r="AV422" s="396"/>
      <c r="AW422" s="397"/>
      <c r="AX422" s="395"/>
      <c r="AZ422" s="395"/>
      <c r="BA422" s="395"/>
      <c r="BB422" s="395"/>
      <c r="BC422" s="395"/>
      <c r="BD422" s="395"/>
      <c r="BE422" s="395"/>
      <c r="BF422" s="395"/>
      <c r="BG422" s="398"/>
      <c r="BH422" s="395"/>
      <c r="BI422" s="399"/>
      <c r="BJ422" s="399"/>
      <c r="BK422" s="399"/>
      <c r="BL422" s="399"/>
    </row>
    <row r="423" spans="5:64">
      <c r="E423" s="395"/>
      <c r="AB423" s="395"/>
      <c r="AF423" s="397"/>
      <c r="AH423" s="397"/>
      <c r="AI423" s="396"/>
      <c r="AK423" s="396"/>
      <c r="AL423" s="396"/>
      <c r="AM423" s="396"/>
      <c r="AO423" s="396"/>
      <c r="AP423" s="396"/>
      <c r="AR423" s="396"/>
      <c r="AT423" s="396"/>
      <c r="AV423" s="396"/>
      <c r="AW423" s="397"/>
      <c r="AX423" s="395"/>
      <c r="AZ423" s="395"/>
      <c r="BA423" s="395"/>
      <c r="BB423" s="395"/>
      <c r="BC423" s="395"/>
      <c r="BD423" s="395"/>
      <c r="BE423" s="395"/>
      <c r="BF423" s="395"/>
      <c r="BG423" s="398"/>
      <c r="BH423" s="395"/>
      <c r="BI423" s="399"/>
      <c r="BJ423" s="399"/>
      <c r="BK423" s="399"/>
      <c r="BL423" s="399"/>
    </row>
    <row r="424" spans="5:64">
      <c r="E424" s="395"/>
      <c r="AB424" s="395"/>
      <c r="AF424" s="397"/>
      <c r="AH424" s="397"/>
      <c r="AI424" s="396"/>
      <c r="AK424" s="396"/>
      <c r="AL424" s="396"/>
      <c r="AM424" s="396"/>
      <c r="AO424" s="396"/>
      <c r="AP424" s="396"/>
      <c r="AR424" s="396"/>
      <c r="AT424" s="396"/>
      <c r="AV424" s="396"/>
      <c r="AW424" s="397"/>
      <c r="AX424" s="395"/>
      <c r="AZ424" s="395"/>
      <c r="BA424" s="395"/>
      <c r="BB424" s="395"/>
      <c r="BC424" s="395"/>
      <c r="BD424" s="395"/>
      <c r="BE424" s="395"/>
      <c r="BF424" s="395"/>
      <c r="BG424" s="398"/>
      <c r="BH424" s="395"/>
      <c r="BI424" s="399"/>
      <c r="BJ424" s="399"/>
      <c r="BK424" s="399"/>
      <c r="BL424" s="399"/>
    </row>
    <row r="425" spans="5:64">
      <c r="E425" s="395"/>
      <c r="AB425" s="395"/>
      <c r="AF425" s="397"/>
      <c r="AH425" s="397"/>
      <c r="AI425" s="396"/>
      <c r="AK425" s="396"/>
      <c r="AL425" s="396"/>
      <c r="AM425" s="396"/>
      <c r="AO425" s="396"/>
      <c r="AP425" s="396"/>
      <c r="AR425" s="396"/>
      <c r="AT425" s="396"/>
      <c r="AV425" s="396"/>
      <c r="AW425" s="397"/>
      <c r="AX425" s="395"/>
      <c r="AZ425" s="395"/>
      <c r="BA425" s="395"/>
      <c r="BB425" s="395"/>
      <c r="BC425" s="395"/>
      <c r="BD425" s="395"/>
      <c r="BE425" s="395"/>
      <c r="BF425" s="395"/>
      <c r="BG425" s="398"/>
      <c r="BH425" s="395"/>
      <c r="BI425" s="399"/>
      <c r="BJ425" s="399"/>
      <c r="BK425" s="399"/>
      <c r="BL425" s="399"/>
    </row>
    <row r="426" spans="5:64">
      <c r="E426" s="395"/>
      <c r="AB426" s="395"/>
      <c r="AF426" s="397"/>
      <c r="AH426" s="397"/>
      <c r="AI426" s="396"/>
      <c r="AK426" s="396"/>
      <c r="AL426" s="396"/>
      <c r="AM426" s="396"/>
      <c r="AO426" s="396"/>
      <c r="AP426" s="396"/>
      <c r="AR426" s="396"/>
      <c r="AT426" s="396"/>
      <c r="AV426" s="396"/>
      <c r="AW426" s="397"/>
      <c r="AX426" s="395"/>
      <c r="AZ426" s="395"/>
      <c r="BA426" s="395"/>
      <c r="BB426" s="395"/>
      <c r="BC426" s="395"/>
      <c r="BD426" s="395"/>
      <c r="BE426" s="395"/>
      <c r="BF426" s="395"/>
      <c r="BG426" s="398"/>
      <c r="BH426" s="395"/>
      <c r="BI426" s="399"/>
      <c r="BJ426" s="399"/>
      <c r="BK426" s="399"/>
      <c r="BL426" s="399"/>
    </row>
    <row r="427" spans="5:64">
      <c r="E427" s="395"/>
      <c r="AB427" s="395"/>
      <c r="AF427" s="397"/>
      <c r="AH427" s="397"/>
      <c r="AI427" s="396"/>
      <c r="AK427" s="396"/>
      <c r="AL427" s="396"/>
      <c r="AM427" s="396"/>
      <c r="AO427" s="396"/>
      <c r="AP427" s="396"/>
      <c r="AR427" s="396"/>
      <c r="AT427" s="396"/>
      <c r="AV427" s="396"/>
      <c r="AW427" s="397"/>
      <c r="AX427" s="395"/>
      <c r="AZ427" s="395"/>
      <c r="BA427" s="395"/>
      <c r="BB427" s="395"/>
      <c r="BC427" s="395"/>
      <c r="BD427" s="395"/>
      <c r="BE427" s="395"/>
      <c r="BF427" s="395"/>
      <c r="BG427" s="398"/>
      <c r="BH427" s="395"/>
      <c r="BI427" s="399"/>
      <c r="BJ427" s="399"/>
      <c r="BK427" s="399"/>
      <c r="BL427" s="399"/>
    </row>
    <row r="428" spans="5:64">
      <c r="E428" s="395"/>
      <c r="AB428" s="395"/>
      <c r="AF428" s="397"/>
      <c r="AH428" s="397"/>
      <c r="AI428" s="396"/>
      <c r="AK428" s="396"/>
      <c r="AL428" s="396"/>
      <c r="AM428" s="396"/>
      <c r="AO428" s="396"/>
      <c r="AP428" s="396"/>
      <c r="AR428" s="396"/>
      <c r="AT428" s="396"/>
      <c r="AV428" s="396"/>
      <c r="AW428" s="397"/>
      <c r="AX428" s="395"/>
      <c r="AZ428" s="395"/>
      <c r="BA428" s="395"/>
      <c r="BB428" s="395"/>
      <c r="BC428" s="395"/>
      <c r="BD428" s="395"/>
      <c r="BE428" s="395"/>
      <c r="BF428" s="395"/>
      <c r="BG428" s="398"/>
      <c r="BH428" s="395"/>
      <c r="BI428" s="399"/>
      <c r="BJ428" s="399"/>
      <c r="BK428" s="399"/>
      <c r="BL428" s="399"/>
    </row>
    <row r="429" spans="5:64">
      <c r="E429" s="395"/>
      <c r="AB429" s="395"/>
      <c r="AF429" s="397"/>
      <c r="AH429" s="397"/>
      <c r="AI429" s="396"/>
      <c r="AK429" s="396"/>
      <c r="AL429" s="396"/>
      <c r="AM429" s="396"/>
      <c r="AO429" s="396"/>
      <c r="AP429" s="396"/>
      <c r="AR429" s="396"/>
      <c r="AT429" s="396"/>
      <c r="AV429" s="396"/>
      <c r="AW429" s="397"/>
      <c r="AX429" s="395"/>
      <c r="AZ429" s="395"/>
      <c r="BA429" s="395"/>
      <c r="BB429" s="395"/>
      <c r="BC429" s="395"/>
      <c r="BD429" s="395"/>
      <c r="BE429" s="395"/>
      <c r="BF429" s="395"/>
      <c r="BG429" s="398"/>
      <c r="BH429" s="395"/>
      <c r="BI429" s="399"/>
      <c r="BJ429" s="399"/>
      <c r="BK429" s="399"/>
      <c r="BL429" s="399"/>
    </row>
    <row r="430" spans="5:64">
      <c r="E430" s="395"/>
      <c r="AB430" s="395"/>
      <c r="AF430" s="397"/>
      <c r="AH430" s="397"/>
      <c r="AI430" s="396"/>
      <c r="AK430" s="396"/>
      <c r="AL430" s="396"/>
      <c r="AM430" s="396"/>
      <c r="AO430" s="396"/>
      <c r="AP430" s="396"/>
      <c r="AR430" s="396"/>
      <c r="AT430" s="396"/>
      <c r="AV430" s="396"/>
      <c r="AW430" s="397"/>
      <c r="AX430" s="395"/>
      <c r="AZ430" s="395"/>
      <c r="BA430" s="395"/>
      <c r="BB430" s="395"/>
      <c r="BC430" s="395"/>
      <c r="BD430" s="395"/>
      <c r="BE430" s="395"/>
      <c r="BF430" s="395"/>
      <c r="BG430" s="398"/>
      <c r="BH430" s="395"/>
      <c r="BI430" s="399"/>
      <c r="BJ430" s="399"/>
      <c r="BK430" s="399"/>
      <c r="BL430" s="399"/>
    </row>
    <row r="431" spans="5:64">
      <c r="E431" s="395"/>
      <c r="AB431" s="395"/>
      <c r="AF431" s="397"/>
      <c r="AH431" s="397"/>
      <c r="AI431" s="396"/>
      <c r="AK431" s="396"/>
      <c r="AL431" s="396"/>
      <c r="AM431" s="396"/>
      <c r="AO431" s="396"/>
      <c r="AP431" s="396"/>
      <c r="AR431" s="396"/>
      <c r="AT431" s="396"/>
      <c r="AV431" s="396"/>
      <c r="AW431" s="397"/>
      <c r="AX431" s="395"/>
      <c r="AZ431" s="395"/>
      <c r="BA431" s="395"/>
      <c r="BB431" s="395"/>
      <c r="BC431" s="395"/>
      <c r="BD431" s="395"/>
      <c r="BE431" s="395"/>
      <c r="BF431" s="395"/>
      <c r="BG431" s="398"/>
      <c r="BH431" s="395"/>
      <c r="BI431" s="399"/>
      <c r="BJ431" s="399"/>
      <c r="BK431" s="399"/>
      <c r="BL431" s="399"/>
    </row>
    <row r="432" spans="5:64">
      <c r="E432" s="395"/>
      <c r="AB432" s="395"/>
      <c r="AF432" s="397"/>
      <c r="AH432" s="397"/>
      <c r="AI432" s="396"/>
      <c r="AK432" s="396"/>
      <c r="AL432" s="396"/>
      <c r="AM432" s="396"/>
      <c r="AO432" s="396"/>
      <c r="AP432" s="396"/>
      <c r="AR432" s="396"/>
      <c r="AT432" s="396"/>
      <c r="AV432" s="396"/>
      <c r="AW432" s="397"/>
      <c r="AX432" s="395"/>
      <c r="AZ432" s="395"/>
      <c r="BA432" s="395"/>
      <c r="BB432" s="395"/>
      <c r="BC432" s="395"/>
      <c r="BD432" s="395"/>
      <c r="BE432" s="395"/>
      <c r="BF432" s="395"/>
      <c r="BG432" s="398"/>
      <c r="BH432" s="395"/>
      <c r="BI432" s="399"/>
      <c r="BJ432" s="399"/>
      <c r="BK432" s="399"/>
      <c r="BL432" s="399"/>
    </row>
    <row r="433" spans="5:64">
      <c r="E433" s="395"/>
      <c r="AB433" s="395"/>
      <c r="AF433" s="397"/>
      <c r="AH433" s="397"/>
      <c r="AI433" s="396"/>
      <c r="AK433" s="396"/>
      <c r="AL433" s="396"/>
      <c r="AM433" s="396"/>
      <c r="AO433" s="396"/>
      <c r="AP433" s="396"/>
      <c r="AR433" s="396"/>
      <c r="AT433" s="396"/>
      <c r="AV433" s="396"/>
      <c r="AW433" s="397"/>
      <c r="AX433" s="395"/>
      <c r="AZ433" s="395"/>
      <c r="BA433" s="395"/>
      <c r="BB433" s="395"/>
      <c r="BC433" s="395"/>
      <c r="BD433" s="395"/>
      <c r="BE433" s="395"/>
      <c r="BF433" s="395"/>
      <c r="BG433" s="398"/>
      <c r="BH433" s="395"/>
      <c r="BI433" s="399"/>
      <c r="BJ433" s="399"/>
      <c r="BK433" s="399"/>
      <c r="BL433" s="399"/>
    </row>
    <row r="434" spans="5:64">
      <c r="E434" s="395"/>
      <c r="AB434" s="395"/>
      <c r="AF434" s="397"/>
      <c r="AH434" s="397"/>
      <c r="AI434" s="396"/>
      <c r="AK434" s="396"/>
      <c r="AL434" s="396"/>
      <c r="AM434" s="396"/>
      <c r="AO434" s="396"/>
      <c r="AP434" s="396"/>
      <c r="AR434" s="396"/>
      <c r="AT434" s="396"/>
      <c r="AV434" s="396"/>
      <c r="AW434" s="397"/>
      <c r="AX434" s="395"/>
      <c r="AZ434" s="395"/>
      <c r="BA434" s="395"/>
      <c r="BB434" s="395"/>
      <c r="BC434" s="395"/>
      <c r="BD434" s="395"/>
      <c r="BE434" s="395"/>
      <c r="BF434" s="395"/>
      <c r="BG434" s="398"/>
      <c r="BH434" s="395"/>
      <c r="BI434" s="399"/>
      <c r="BJ434" s="399"/>
      <c r="BK434" s="399"/>
      <c r="BL434" s="399"/>
    </row>
    <row r="435" spans="5:64">
      <c r="E435" s="395"/>
      <c r="AB435" s="395"/>
      <c r="AF435" s="397"/>
      <c r="AH435" s="397"/>
      <c r="AI435" s="396"/>
      <c r="AK435" s="396"/>
      <c r="AL435" s="396"/>
      <c r="AM435" s="396"/>
      <c r="AO435" s="396"/>
      <c r="AP435" s="396"/>
      <c r="AR435" s="396"/>
      <c r="AT435" s="396"/>
      <c r="AV435" s="396"/>
      <c r="AW435" s="397"/>
      <c r="AX435" s="395"/>
      <c r="AZ435" s="395"/>
      <c r="BA435" s="395"/>
      <c r="BB435" s="395"/>
      <c r="BC435" s="395"/>
      <c r="BD435" s="395"/>
      <c r="BE435" s="395"/>
      <c r="BF435" s="395"/>
      <c r="BG435" s="398"/>
      <c r="BH435" s="395"/>
      <c r="BI435" s="399"/>
      <c r="BJ435" s="399"/>
      <c r="BK435" s="399"/>
      <c r="BL435" s="399"/>
    </row>
    <row r="436" spans="5:64">
      <c r="E436" s="395"/>
      <c r="AB436" s="395"/>
      <c r="AF436" s="397"/>
      <c r="AH436" s="397"/>
      <c r="AI436" s="396"/>
      <c r="AK436" s="396"/>
      <c r="AL436" s="396"/>
      <c r="AM436" s="396"/>
      <c r="AO436" s="396"/>
      <c r="AP436" s="396"/>
      <c r="AR436" s="396"/>
      <c r="AT436" s="396"/>
      <c r="AV436" s="396"/>
      <c r="AW436" s="397"/>
      <c r="AX436" s="395"/>
      <c r="AZ436" s="395"/>
      <c r="BA436" s="395"/>
      <c r="BB436" s="395"/>
      <c r="BC436" s="395"/>
      <c r="BD436" s="395"/>
      <c r="BE436" s="395"/>
      <c r="BF436" s="395"/>
      <c r="BG436" s="398"/>
      <c r="BH436" s="395"/>
      <c r="BI436" s="399"/>
      <c r="BJ436" s="399"/>
      <c r="BK436" s="399"/>
      <c r="BL436" s="399"/>
    </row>
    <row r="437" spans="5:64">
      <c r="E437" s="395"/>
      <c r="AB437" s="395"/>
      <c r="AF437" s="397"/>
      <c r="AH437" s="397"/>
      <c r="AI437" s="396"/>
      <c r="AK437" s="396"/>
      <c r="AL437" s="396"/>
      <c r="AM437" s="396"/>
      <c r="AO437" s="396"/>
      <c r="AP437" s="396"/>
      <c r="AR437" s="396"/>
      <c r="AT437" s="396"/>
      <c r="AV437" s="396"/>
      <c r="AW437" s="397"/>
      <c r="AX437" s="395"/>
      <c r="AZ437" s="395"/>
      <c r="BA437" s="395"/>
      <c r="BB437" s="395"/>
      <c r="BC437" s="395"/>
      <c r="BD437" s="395"/>
      <c r="BE437" s="395"/>
      <c r="BF437" s="395"/>
      <c r="BG437" s="398"/>
      <c r="BH437" s="395"/>
      <c r="BI437" s="399"/>
      <c r="BJ437" s="399"/>
      <c r="BK437" s="399"/>
      <c r="BL437" s="399"/>
    </row>
    <row r="438" spans="5:64">
      <c r="E438" s="395"/>
      <c r="AB438" s="395"/>
      <c r="AF438" s="397"/>
      <c r="AH438" s="397"/>
      <c r="AI438" s="396"/>
      <c r="AK438" s="396"/>
      <c r="AL438" s="396"/>
      <c r="AM438" s="396"/>
      <c r="AO438" s="396"/>
      <c r="AP438" s="396"/>
      <c r="AR438" s="396"/>
      <c r="AT438" s="396"/>
      <c r="AV438" s="396"/>
      <c r="AW438" s="397"/>
      <c r="AX438" s="395"/>
      <c r="AZ438" s="395"/>
      <c r="BA438" s="395"/>
      <c r="BB438" s="395"/>
      <c r="BC438" s="395"/>
      <c r="BD438" s="395"/>
      <c r="BE438" s="395"/>
      <c r="BF438" s="395"/>
      <c r="BG438" s="398"/>
      <c r="BH438" s="395"/>
      <c r="BI438" s="399"/>
      <c r="BJ438" s="399"/>
      <c r="BK438" s="399"/>
      <c r="BL438" s="399"/>
    </row>
    <row r="439" spans="5:64">
      <c r="E439" s="395"/>
      <c r="AB439" s="395"/>
      <c r="AF439" s="397"/>
      <c r="AH439" s="397"/>
      <c r="AI439" s="396"/>
      <c r="AK439" s="396"/>
      <c r="AL439" s="396"/>
      <c r="AM439" s="396"/>
      <c r="AO439" s="396"/>
      <c r="AP439" s="396"/>
      <c r="AR439" s="396"/>
      <c r="AT439" s="396"/>
      <c r="AV439" s="396"/>
      <c r="AW439" s="397"/>
      <c r="AX439" s="395"/>
      <c r="AZ439" s="395"/>
      <c r="BA439" s="395"/>
      <c r="BB439" s="395"/>
      <c r="BC439" s="395"/>
      <c r="BD439" s="395"/>
      <c r="BE439" s="395"/>
      <c r="BF439" s="395"/>
      <c r="BG439" s="398"/>
      <c r="BH439" s="395"/>
      <c r="BI439" s="399"/>
      <c r="BJ439" s="399"/>
      <c r="BK439" s="399"/>
      <c r="BL439" s="399"/>
    </row>
    <row r="440" spans="5:64">
      <c r="E440" s="395"/>
      <c r="AB440" s="395"/>
      <c r="AF440" s="397"/>
      <c r="AH440" s="397"/>
      <c r="AI440" s="396"/>
      <c r="AK440" s="396"/>
      <c r="AL440" s="396"/>
      <c r="AM440" s="396"/>
      <c r="AO440" s="396"/>
      <c r="AP440" s="396"/>
      <c r="AR440" s="396"/>
      <c r="AT440" s="396"/>
      <c r="AV440" s="396"/>
      <c r="AW440" s="397"/>
      <c r="AX440" s="395"/>
      <c r="AZ440" s="395"/>
      <c r="BA440" s="395"/>
      <c r="BB440" s="395"/>
      <c r="BC440" s="395"/>
      <c r="BD440" s="395"/>
      <c r="BE440" s="395"/>
      <c r="BF440" s="395"/>
      <c r="BG440" s="398"/>
      <c r="BH440" s="395"/>
      <c r="BI440" s="399"/>
      <c r="BJ440" s="399"/>
      <c r="BK440" s="399"/>
      <c r="BL440" s="399"/>
    </row>
    <row r="441" spans="5:64">
      <c r="E441" s="395"/>
      <c r="AB441" s="395"/>
      <c r="AF441" s="397"/>
      <c r="AH441" s="397"/>
      <c r="AI441" s="396"/>
      <c r="AK441" s="396"/>
      <c r="AL441" s="396"/>
      <c r="AM441" s="396"/>
      <c r="AO441" s="396"/>
      <c r="AP441" s="396"/>
      <c r="AR441" s="396"/>
      <c r="AT441" s="396"/>
      <c r="AV441" s="396"/>
      <c r="AW441" s="397"/>
      <c r="AX441" s="395"/>
      <c r="AZ441" s="395"/>
      <c r="BA441" s="395"/>
      <c r="BB441" s="395"/>
      <c r="BC441" s="395"/>
      <c r="BD441" s="395"/>
      <c r="BE441" s="395"/>
      <c r="BF441" s="395"/>
      <c r="BG441" s="398"/>
      <c r="BH441" s="395"/>
      <c r="BI441" s="399"/>
      <c r="BJ441" s="399"/>
      <c r="BK441" s="399"/>
      <c r="BL441" s="399"/>
    </row>
    <row r="442" spans="5:64">
      <c r="E442" s="395"/>
      <c r="AB442" s="395"/>
      <c r="AF442" s="397"/>
      <c r="AH442" s="397"/>
      <c r="AI442" s="396"/>
      <c r="AK442" s="396"/>
      <c r="AL442" s="396"/>
      <c r="AM442" s="396"/>
      <c r="AO442" s="396"/>
      <c r="AP442" s="396"/>
      <c r="AR442" s="396"/>
      <c r="AT442" s="396"/>
      <c r="AV442" s="396"/>
      <c r="AW442" s="397"/>
      <c r="AX442" s="395"/>
      <c r="AZ442" s="395"/>
      <c r="BA442" s="395"/>
      <c r="BB442" s="395"/>
      <c r="BC442" s="395"/>
      <c r="BD442" s="395"/>
      <c r="BE442" s="395"/>
      <c r="BF442" s="395"/>
      <c r="BG442" s="398"/>
      <c r="BH442" s="395"/>
      <c r="BI442" s="399"/>
      <c r="BJ442" s="399"/>
      <c r="BK442" s="399"/>
      <c r="BL442" s="399"/>
    </row>
    <row r="443" spans="5:64">
      <c r="E443" s="395"/>
      <c r="AB443" s="395"/>
      <c r="AF443" s="397"/>
      <c r="AH443" s="397"/>
      <c r="AI443" s="396"/>
      <c r="AK443" s="396"/>
      <c r="AL443" s="396"/>
      <c r="AM443" s="396"/>
      <c r="AO443" s="396"/>
      <c r="AP443" s="396"/>
      <c r="AR443" s="396"/>
      <c r="AT443" s="396"/>
      <c r="AV443" s="396"/>
      <c r="AW443" s="397"/>
      <c r="AX443" s="395"/>
      <c r="AZ443" s="395"/>
      <c r="BA443" s="395"/>
      <c r="BB443" s="395"/>
      <c r="BC443" s="395"/>
      <c r="BD443" s="395"/>
      <c r="BE443" s="395"/>
      <c r="BF443" s="395"/>
      <c r="BG443" s="398"/>
      <c r="BH443" s="395"/>
      <c r="BI443" s="399"/>
      <c r="BJ443" s="399"/>
      <c r="BK443" s="399"/>
      <c r="BL443" s="399"/>
    </row>
    <row r="444" spans="5:64">
      <c r="E444" s="395"/>
      <c r="AB444" s="395"/>
      <c r="AF444" s="397"/>
      <c r="AH444" s="397"/>
      <c r="AI444" s="396"/>
      <c r="AK444" s="396"/>
      <c r="AL444" s="396"/>
      <c r="AM444" s="396"/>
      <c r="AO444" s="396"/>
      <c r="AP444" s="396"/>
      <c r="AR444" s="396"/>
      <c r="AT444" s="396"/>
      <c r="AV444" s="396"/>
      <c r="AW444" s="397"/>
      <c r="AX444" s="395"/>
      <c r="AZ444" s="395"/>
      <c r="BA444" s="395"/>
      <c r="BB444" s="395"/>
      <c r="BC444" s="395"/>
      <c r="BD444" s="395"/>
      <c r="BE444" s="395"/>
      <c r="BF444" s="395"/>
      <c r="BG444" s="398"/>
      <c r="BH444" s="395"/>
      <c r="BI444" s="399"/>
      <c r="BJ444" s="399"/>
      <c r="BK444" s="399"/>
      <c r="BL444" s="399"/>
    </row>
    <row r="445" spans="5:64">
      <c r="E445" s="395"/>
      <c r="AB445" s="395"/>
      <c r="AF445" s="397"/>
      <c r="AH445" s="397"/>
      <c r="AI445" s="396"/>
      <c r="AK445" s="396"/>
      <c r="AL445" s="396"/>
      <c r="AM445" s="396"/>
      <c r="AO445" s="396"/>
      <c r="AP445" s="396"/>
      <c r="AR445" s="396"/>
      <c r="AT445" s="396"/>
      <c r="AV445" s="396"/>
      <c r="AW445" s="397"/>
      <c r="AX445" s="395"/>
      <c r="AZ445" s="395"/>
      <c r="BA445" s="395"/>
      <c r="BB445" s="395"/>
      <c r="BC445" s="395"/>
      <c r="BD445" s="395"/>
      <c r="BE445" s="395"/>
      <c r="BF445" s="395"/>
      <c r="BG445" s="398"/>
      <c r="BH445" s="395"/>
      <c r="BI445" s="399"/>
      <c r="BJ445" s="399"/>
      <c r="BK445" s="399"/>
      <c r="BL445" s="399"/>
    </row>
    <row r="446" spans="5:64">
      <c r="E446" s="395"/>
      <c r="AB446" s="395"/>
      <c r="AF446" s="397"/>
      <c r="AH446" s="397"/>
      <c r="AI446" s="396"/>
      <c r="AK446" s="396"/>
      <c r="AL446" s="396"/>
      <c r="AM446" s="396"/>
      <c r="AO446" s="396"/>
      <c r="AP446" s="396"/>
      <c r="AR446" s="396"/>
      <c r="AT446" s="396"/>
      <c r="AV446" s="396"/>
      <c r="AW446" s="397"/>
      <c r="AX446" s="395"/>
      <c r="AZ446" s="395"/>
      <c r="BA446" s="395"/>
      <c r="BB446" s="395"/>
      <c r="BC446" s="395"/>
      <c r="BD446" s="395"/>
      <c r="BE446" s="395"/>
      <c r="BF446" s="395"/>
      <c r="BG446" s="398"/>
      <c r="BH446" s="395"/>
      <c r="BI446" s="399"/>
      <c r="BJ446" s="399"/>
      <c r="BK446" s="399"/>
      <c r="BL446" s="399"/>
    </row>
    <row r="447" spans="5:64">
      <c r="E447" s="395"/>
      <c r="AB447" s="395"/>
      <c r="AF447" s="397"/>
      <c r="AH447" s="397"/>
      <c r="AI447" s="396"/>
      <c r="AK447" s="396"/>
      <c r="AL447" s="396"/>
      <c r="AM447" s="396"/>
      <c r="AO447" s="396"/>
      <c r="AP447" s="396"/>
      <c r="AR447" s="396"/>
      <c r="AT447" s="396"/>
      <c r="AV447" s="396"/>
      <c r="AW447" s="397"/>
      <c r="AX447" s="395"/>
      <c r="AZ447" s="395"/>
      <c r="BA447" s="395"/>
      <c r="BB447" s="395"/>
      <c r="BC447" s="395"/>
      <c r="BD447" s="395"/>
      <c r="BE447" s="395"/>
      <c r="BF447" s="395"/>
      <c r="BG447" s="398"/>
      <c r="BH447" s="395"/>
      <c r="BI447" s="399"/>
      <c r="BJ447" s="399"/>
      <c r="BK447" s="399"/>
      <c r="BL447" s="399"/>
    </row>
    <row r="448" spans="5:64">
      <c r="E448" s="395"/>
      <c r="AB448" s="395"/>
      <c r="AF448" s="397"/>
      <c r="AH448" s="397"/>
      <c r="AI448" s="396"/>
      <c r="AK448" s="396"/>
      <c r="AL448" s="396"/>
      <c r="AM448" s="396"/>
      <c r="AO448" s="396"/>
      <c r="AP448" s="396"/>
      <c r="AR448" s="396"/>
      <c r="AT448" s="396"/>
      <c r="AV448" s="396"/>
      <c r="AW448" s="397"/>
      <c r="AX448" s="395"/>
      <c r="AZ448" s="395"/>
      <c r="BA448" s="395"/>
      <c r="BB448" s="395"/>
      <c r="BC448" s="395"/>
      <c r="BD448" s="395"/>
      <c r="BE448" s="395"/>
      <c r="BF448" s="395"/>
      <c r="BG448" s="398"/>
      <c r="BH448" s="395"/>
      <c r="BI448" s="399"/>
      <c r="BJ448" s="399"/>
      <c r="BK448" s="399"/>
      <c r="BL448" s="399"/>
    </row>
    <row r="449" spans="5:64">
      <c r="E449" s="395"/>
      <c r="AB449" s="395"/>
      <c r="AF449" s="397"/>
      <c r="AH449" s="397"/>
      <c r="AI449" s="396"/>
      <c r="AK449" s="396"/>
      <c r="AL449" s="396"/>
      <c r="AM449" s="396"/>
      <c r="AO449" s="396"/>
      <c r="AP449" s="396"/>
      <c r="AR449" s="396"/>
      <c r="AT449" s="396"/>
      <c r="AV449" s="396"/>
      <c r="AW449" s="397"/>
      <c r="AX449" s="395"/>
      <c r="AZ449" s="395"/>
      <c r="BA449" s="395"/>
      <c r="BB449" s="395"/>
      <c r="BC449" s="395"/>
      <c r="BD449" s="395"/>
      <c r="BE449" s="395"/>
      <c r="BF449" s="395"/>
      <c r="BG449" s="398"/>
      <c r="BH449" s="395"/>
      <c r="BI449" s="399"/>
      <c r="BJ449" s="399"/>
      <c r="BK449" s="399"/>
      <c r="BL449" s="399"/>
    </row>
    <row r="450" spans="5:64">
      <c r="E450" s="395"/>
      <c r="AB450" s="395"/>
      <c r="AF450" s="397"/>
      <c r="AH450" s="397"/>
      <c r="AI450" s="396"/>
      <c r="AK450" s="396"/>
      <c r="AL450" s="396"/>
      <c r="AM450" s="396"/>
      <c r="AO450" s="396"/>
      <c r="AP450" s="396"/>
      <c r="AR450" s="396"/>
      <c r="AT450" s="396"/>
      <c r="AV450" s="396"/>
      <c r="AW450" s="397"/>
      <c r="AX450" s="395"/>
      <c r="AZ450" s="395"/>
      <c r="BA450" s="395"/>
      <c r="BB450" s="395"/>
      <c r="BC450" s="395"/>
      <c r="BD450" s="395"/>
      <c r="BE450" s="395"/>
      <c r="BF450" s="395"/>
      <c r="BG450" s="398"/>
      <c r="BH450" s="395"/>
      <c r="BI450" s="399"/>
      <c r="BJ450" s="399"/>
      <c r="BK450" s="399"/>
      <c r="BL450" s="399"/>
    </row>
    <row r="451" spans="5:64">
      <c r="E451" s="395"/>
      <c r="AB451" s="395"/>
      <c r="AF451" s="397"/>
      <c r="AH451" s="397"/>
      <c r="AI451" s="396"/>
      <c r="AK451" s="396"/>
      <c r="AL451" s="396"/>
      <c r="AM451" s="396"/>
      <c r="AO451" s="396"/>
      <c r="AP451" s="396"/>
      <c r="AR451" s="396"/>
      <c r="AT451" s="396"/>
      <c r="AV451" s="396"/>
      <c r="AW451" s="397"/>
      <c r="AX451" s="395"/>
      <c r="AZ451" s="395"/>
      <c r="BA451" s="395"/>
      <c r="BB451" s="395"/>
      <c r="BC451" s="395"/>
      <c r="BD451" s="395"/>
      <c r="BE451" s="395"/>
      <c r="BF451" s="395"/>
      <c r="BG451" s="398"/>
      <c r="BH451" s="395"/>
      <c r="BI451" s="399"/>
      <c r="BJ451" s="399"/>
      <c r="BK451" s="399"/>
      <c r="BL451" s="399"/>
    </row>
    <row r="452" spans="5:64">
      <c r="E452" s="395"/>
      <c r="AB452" s="395"/>
      <c r="AF452" s="397"/>
      <c r="AH452" s="397"/>
      <c r="AI452" s="396"/>
      <c r="AK452" s="396"/>
      <c r="AL452" s="396"/>
      <c r="AM452" s="396"/>
      <c r="AO452" s="396"/>
      <c r="AP452" s="396"/>
      <c r="AR452" s="396"/>
      <c r="AT452" s="396"/>
      <c r="AV452" s="396"/>
      <c r="AW452" s="397"/>
      <c r="AX452" s="395"/>
      <c r="AZ452" s="395"/>
      <c r="BA452" s="395"/>
      <c r="BB452" s="395"/>
      <c r="BC452" s="395"/>
      <c r="BD452" s="395"/>
      <c r="BE452" s="395"/>
      <c r="BF452" s="395"/>
      <c r="BG452" s="398"/>
      <c r="BH452" s="395"/>
      <c r="BI452" s="399"/>
      <c r="BJ452" s="399"/>
      <c r="BK452" s="399"/>
      <c r="BL452" s="399"/>
    </row>
    <row r="453" spans="5:64">
      <c r="E453" s="395"/>
      <c r="AB453" s="395"/>
      <c r="AF453" s="397"/>
      <c r="AH453" s="397"/>
      <c r="AI453" s="396"/>
      <c r="AK453" s="396"/>
      <c r="AL453" s="396"/>
      <c r="AM453" s="396"/>
      <c r="AO453" s="396"/>
      <c r="AP453" s="396"/>
      <c r="AR453" s="396"/>
      <c r="AT453" s="396"/>
      <c r="AV453" s="396"/>
      <c r="AW453" s="397"/>
      <c r="AX453" s="395"/>
      <c r="AZ453" s="395"/>
      <c r="BA453" s="395"/>
      <c r="BB453" s="395"/>
      <c r="BC453" s="395"/>
      <c r="BD453" s="395"/>
      <c r="BE453" s="395"/>
      <c r="BF453" s="395"/>
      <c r="BG453" s="398"/>
      <c r="BH453" s="395"/>
      <c r="BI453" s="399"/>
      <c r="BJ453" s="399"/>
      <c r="BK453" s="399"/>
      <c r="BL453" s="399"/>
    </row>
    <row r="454" spans="5:64">
      <c r="E454" s="395"/>
      <c r="AB454" s="395"/>
      <c r="AF454" s="397"/>
      <c r="AH454" s="397"/>
      <c r="AI454" s="396"/>
      <c r="AK454" s="396"/>
      <c r="AL454" s="396"/>
      <c r="AM454" s="396"/>
      <c r="AO454" s="396"/>
      <c r="AP454" s="396"/>
      <c r="AR454" s="396"/>
      <c r="AT454" s="396"/>
      <c r="AV454" s="396"/>
      <c r="AW454" s="397"/>
      <c r="AX454" s="395"/>
      <c r="AZ454" s="395"/>
      <c r="BA454" s="395"/>
      <c r="BB454" s="395"/>
      <c r="BC454" s="395"/>
      <c r="BD454" s="395"/>
      <c r="BE454" s="395"/>
      <c r="BF454" s="395"/>
      <c r="BG454" s="398"/>
      <c r="BH454" s="395"/>
      <c r="BI454" s="399"/>
      <c r="BJ454" s="399"/>
      <c r="BK454" s="399"/>
      <c r="BL454" s="399"/>
    </row>
    <row r="455" spans="5:64">
      <c r="E455" s="395"/>
      <c r="AB455" s="395"/>
      <c r="AF455" s="397"/>
      <c r="AH455" s="397"/>
      <c r="AI455" s="396"/>
      <c r="AK455" s="396"/>
      <c r="AL455" s="396"/>
      <c r="AM455" s="396"/>
      <c r="AO455" s="396"/>
      <c r="AP455" s="396"/>
      <c r="AR455" s="396"/>
      <c r="AT455" s="396"/>
      <c r="AV455" s="396"/>
      <c r="AW455" s="397"/>
      <c r="AX455" s="395"/>
      <c r="AZ455" s="395"/>
      <c r="BA455" s="395"/>
      <c r="BB455" s="395"/>
      <c r="BC455" s="395"/>
      <c r="BD455" s="395"/>
      <c r="BE455" s="395"/>
      <c r="BF455" s="395"/>
      <c r="BG455" s="398"/>
      <c r="BH455" s="395"/>
      <c r="BI455" s="399"/>
      <c r="BJ455" s="399"/>
      <c r="BK455" s="399"/>
      <c r="BL455" s="399"/>
    </row>
    <row r="456" spans="5:64">
      <c r="E456" s="395"/>
      <c r="AB456" s="395"/>
      <c r="AF456" s="397"/>
      <c r="AH456" s="397"/>
      <c r="AI456" s="396"/>
      <c r="AK456" s="396"/>
      <c r="AL456" s="396"/>
      <c r="AM456" s="396"/>
      <c r="AO456" s="396"/>
      <c r="AP456" s="396"/>
      <c r="AR456" s="396"/>
      <c r="AT456" s="396"/>
      <c r="AV456" s="396"/>
      <c r="AW456" s="397"/>
      <c r="AX456" s="395"/>
      <c r="AZ456" s="395"/>
      <c r="BA456" s="395"/>
      <c r="BB456" s="395"/>
      <c r="BC456" s="395"/>
      <c r="BD456" s="395"/>
      <c r="BE456" s="395"/>
      <c r="BF456" s="395"/>
      <c r="BG456" s="398"/>
      <c r="BH456" s="395"/>
      <c r="BI456" s="399"/>
      <c r="BJ456" s="399"/>
      <c r="BK456" s="399"/>
      <c r="BL456" s="399"/>
    </row>
    <row r="457" spans="5:64">
      <c r="E457" s="395"/>
      <c r="AB457" s="395"/>
      <c r="AF457" s="397"/>
      <c r="AH457" s="397"/>
      <c r="AI457" s="396"/>
      <c r="AK457" s="396"/>
      <c r="AL457" s="396"/>
      <c r="AM457" s="396"/>
      <c r="AO457" s="396"/>
      <c r="AP457" s="396"/>
      <c r="AR457" s="396"/>
      <c r="AT457" s="396"/>
      <c r="AV457" s="396"/>
      <c r="AW457" s="397"/>
      <c r="AX457" s="395"/>
      <c r="AZ457" s="395"/>
      <c r="BA457" s="395"/>
      <c r="BB457" s="395"/>
      <c r="BC457" s="395"/>
      <c r="BD457" s="395"/>
      <c r="BE457" s="395"/>
      <c r="BF457" s="395"/>
      <c r="BG457" s="398"/>
      <c r="BH457" s="395"/>
      <c r="BI457" s="399"/>
      <c r="BJ457" s="399"/>
      <c r="BK457" s="399"/>
      <c r="BL457" s="399"/>
    </row>
    <row r="458" spans="5:64">
      <c r="E458" s="395"/>
      <c r="AB458" s="395"/>
      <c r="AF458" s="397"/>
      <c r="AH458" s="397"/>
      <c r="AI458" s="396"/>
      <c r="AK458" s="396"/>
      <c r="AL458" s="396"/>
      <c r="AM458" s="396"/>
      <c r="AO458" s="396"/>
      <c r="AP458" s="396"/>
      <c r="AR458" s="396"/>
      <c r="AT458" s="396"/>
      <c r="AV458" s="396"/>
      <c r="AW458" s="397"/>
      <c r="AX458" s="395"/>
      <c r="AZ458" s="395"/>
      <c r="BA458" s="395"/>
      <c r="BB458" s="395"/>
      <c r="BC458" s="395"/>
      <c r="BD458" s="395"/>
      <c r="BE458" s="395"/>
      <c r="BF458" s="395"/>
      <c r="BG458" s="398"/>
      <c r="BH458" s="395"/>
      <c r="BI458" s="399"/>
      <c r="BJ458" s="399"/>
      <c r="BK458" s="399"/>
      <c r="BL458" s="399"/>
    </row>
    <row r="459" spans="5:64">
      <c r="E459" s="395"/>
      <c r="AB459" s="395"/>
      <c r="AF459" s="397"/>
      <c r="AH459" s="397"/>
      <c r="AI459" s="396"/>
      <c r="AK459" s="396"/>
      <c r="AL459" s="396"/>
      <c r="AM459" s="396"/>
      <c r="AO459" s="396"/>
      <c r="AP459" s="396"/>
      <c r="AR459" s="396"/>
      <c r="AT459" s="396"/>
      <c r="AV459" s="396"/>
      <c r="AW459" s="397"/>
      <c r="AX459" s="395"/>
      <c r="AZ459" s="395"/>
      <c r="BA459" s="395"/>
      <c r="BB459" s="395"/>
      <c r="BC459" s="395"/>
      <c r="BD459" s="395"/>
      <c r="BE459" s="395"/>
      <c r="BF459" s="395"/>
      <c r="BG459" s="398"/>
      <c r="BH459" s="395"/>
      <c r="BI459" s="399"/>
      <c r="BJ459" s="399"/>
      <c r="BK459" s="399"/>
      <c r="BL459" s="399"/>
    </row>
    <row r="460" spans="5:64">
      <c r="E460" s="395"/>
      <c r="AB460" s="395"/>
      <c r="AF460" s="397"/>
      <c r="AH460" s="397"/>
      <c r="AI460" s="396"/>
      <c r="AK460" s="396"/>
      <c r="AL460" s="396"/>
      <c r="AM460" s="396"/>
      <c r="AO460" s="396"/>
      <c r="AP460" s="396"/>
      <c r="AR460" s="396"/>
      <c r="AT460" s="396"/>
      <c r="AV460" s="396"/>
      <c r="AW460" s="397"/>
      <c r="AX460" s="395"/>
      <c r="AZ460" s="395"/>
      <c r="BA460" s="395"/>
      <c r="BB460" s="395"/>
      <c r="BC460" s="395"/>
      <c r="BD460" s="395"/>
      <c r="BE460" s="395"/>
      <c r="BF460" s="395"/>
      <c r="BG460" s="398"/>
      <c r="BH460" s="395"/>
      <c r="BI460" s="399"/>
      <c r="BJ460" s="399"/>
      <c r="BK460" s="399"/>
      <c r="BL460" s="399"/>
    </row>
    <row r="461" spans="5:64">
      <c r="E461" s="395"/>
      <c r="AB461" s="395"/>
      <c r="AF461" s="397"/>
      <c r="AH461" s="397"/>
      <c r="AI461" s="396"/>
      <c r="AK461" s="396"/>
      <c r="AL461" s="396"/>
      <c r="AM461" s="396"/>
      <c r="AO461" s="396"/>
      <c r="AP461" s="396"/>
      <c r="AR461" s="396"/>
      <c r="AT461" s="396"/>
      <c r="AV461" s="396"/>
      <c r="AW461" s="397"/>
      <c r="AX461" s="395"/>
      <c r="AZ461" s="395"/>
      <c r="BA461" s="395"/>
      <c r="BB461" s="395"/>
      <c r="BC461" s="395"/>
      <c r="BD461" s="395"/>
      <c r="BE461" s="395"/>
      <c r="BF461" s="395"/>
      <c r="BG461" s="398"/>
      <c r="BH461" s="395"/>
      <c r="BI461" s="399"/>
      <c r="BJ461" s="399"/>
      <c r="BK461" s="399"/>
      <c r="BL461" s="399"/>
    </row>
    <row r="462" spans="5:64">
      <c r="E462" s="395"/>
      <c r="AB462" s="395"/>
      <c r="AF462" s="397"/>
      <c r="AH462" s="397"/>
      <c r="AI462" s="396"/>
      <c r="AK462" s="396"/>
      <c r="AL462" s="396"/>
      <c r="AM462" s="396"/>
      <c r="AO462" s="396"/>
      <c r="AP462" s="396"/>
      <c r="AR462" s="396"/>
      <c r="AT462" s="396"/>
      <c r="AV462" s="396"/>
      <c r="AW462" s="397"/>
      <c r="AX462" s="395"/>
      <c r="AZ462" s="395"/>
      <c r="BA462" s="395"/>
      <c r="BB462" s="395"/>
      <c r="BC462" s="395"/>
      <c r="BD462" s="395"/>
      <c r="BE462" s="395"/>
      <c r="BF462" s="395"/>
      <c r="BG462" s="398"/>
      <c r="BH462" s="395"/>
      <c r="BI462" s="399"/>
      <c r="BJ462" s="399"/>
      <c r="BK462" s="399"/>
      <c r="BL462" s="399"/>
    </row>
    <row r="463" spans="5:64">
      <c r="E463" s="395"/>
      <c r="AB463" s="395"/>
      <c r="AF463" s="397"/>
      <c r="AH463" s="397"/>
      <c r="AI463" s="396"/>
      <c r="AK463" s="396"/>
      <c r="AL463" s="396"/>
      <c r="AM463" s="396"/>
      <c r="AO463" s="396"/>
      <c r="AP463" s="396"/>
      <c r="AR463" s="396"/>
      <c r="AT463" s="396"/>
      <c r="AV463" s="396"/>
      <c r="AW463" s="397"/>
      <c r="AX463" s="395"/>
      <c r="AZ463" s="395"/>
      <c r="BA463" s="395"/>
      <c r="BB463" s="395"/>
      <c r="BC463" s="395"/>
      <c r="BD463" s="395"/>
      <c r="BE463" s="395"/>
      <c r="BF463" s="395"/>
      <c r="BG463" s="398"/>
      <c r="BH463" s="395"/>
      <c r="BI463" s="399"/>
      <c r="BJ463" s="399"/>
      <c r="BK463" s="399"/>
      <c r="BL463" s="399"/>
    </row>
    <row r="464" spans="5:64">
      <c r="E464" s="395"/>
      <c r="AB464" s="395"/>
      <c r="AF464" s="397"/>
      <c r="AH464" s="397"/>
      <c r="AI464" s="396"/>
      <c r="AK464" s="396"/>
      <c r="AL464" s="396"/>
      <c r="AM464" s="396"/>
      <c r="AO464" s="396"/>
      <c r="AP464" s="396"/>
      <c r="AR464" s="396"/>
      <c r="AT464" s="396"/>
      <c r="AV464" s="396"/>
      <c r="AW464" s="397"/>
      <c r="AX464" s="395"/>
      <c r="AZ464" s="395"/>
      <c r="BA464" s="395"/>
      <c r="BB464" s="395"/>
      <c r="BC464" s="395"/>
      <c r="BD464" s="395"/>
      <c r="BE464" s="395"/>
      <c r="BF464" s="395"/>
      <c r="BG464" s="398"/>
      <c r="BH464" s="395"/>
      <c r="BI464" s="399"/>
      <c r="BJ464" s="399"/>
      <c r="BK464" s="399"/>
      <c r="BL464" s="399"/>
    </row>
    <row r="465" spans="5:64">
      <c r="E465" s="395"/>
      <c r="AB465" s="395"/>
      <c r="AF465" s="397"/>
      <c r="AH465" s="397"/>
      <c r="AI465" s="396"/>
      <c r="AK465" s="396"/>
      <c r="AL465" s="396"/>
      <c r="AM465" s="396"/>
      <c r="AO465" s="396"/>
      <c r="AP465" s="396"/>
      <c r="AR465" s="396"/>
      <c r="AT465" s="396"/>
      <c r="AV465" s="396"/>
      <c r="AW465" s="397"/>
      <c r="AX465" s="395"/>
      <c r="AZ465" s="395"/>
      <c r="BA465" s="395"/>
      <c r="BB465" s="395"/>
      <c r="BC465" s="395"/>
      <c r="BD465" s="395"/>
      <c r="BE465" s="395"/>
      <c r="BF465" s="395"/>
      <c r="BG465" s="398"/>
      <c r="BH465" s="395"/>
      <c r="BI465" s="399"/>
      <c r="BJ465" s="399"/>
      <c r="BK465" s="399"/>
      <c r="BL465" s="399"/>
    </row>
    <row r="466" spans="5:64">
      <c r="E466" s="395"/>
      <c r="AB466" s="395"/>
      <c r="AF466" s="397"/>
      <c r="AH466" s="397"/>
      <c r="AI466" s="396"/>
      <c r="AK466" s="396"/>
      <c r="AL466" s="396"/>
      <c r="AM466" s="396"/>
      <c r="AO466" s="396"/>
      <c r="AP466" s="396"/>
      <c r="AR466" s="396"/>
      <c r="AT466" s="396"/>
      <c r="AV466" s="396"/>
      <c r="AW466" s="397"/>
      <c r="AX466" s="395"/>
      <c r="AZ466" s="395"/>
      <c r="BA466" s="395"/>
      <c r="BB466" s="395"/>
      <c r="BC466" s="395"/>
      <c r="BD466" s="395"/>
      <c r="BE466" s="395"/>
      <c r="BF466" s="395"/>
      <c r="BG466" s="398"/>
      <c r="BH466" s="395"/>
      <c r="BI466" s="399"/>
      <c r="BJ466" s="399"/>
      <c r="BK466" s="399"/>
      <c r="BL466" s="399"/>
    </row>
    <row r="467" spans="5:64">
      <c r="E467" s="395"/>
      <c r="AB467" s="395"/>
      <c r="AF467" s="397"/>
      <c r="AH467" s="397"/>
      <c r="AI467" s="396"/>
      <c r="AK467" s="396"/>
      <c r="AL467" s="396"/>
      <c r="AM467" s="396"/>
      <c r="AO467" s="396"/>
      <c r="AP467" s="396"/>
      <c r="AR467" s="396"/>
      <c r="AT467" s="396"/>
      <c r="AV467" s="396"/>
      <c r="AW467" s="397"/>
      <c r="AX467" s="395"/>
      <c r="AZ467" s="395"/>
      <c r="BA467" s="395"/>
      <c r="BB467" s="395"/>
      <c r="BC467" s="395"/>
      <c r="BD467" s="395"/>
      <c r="BE467" s="395"/>
      <c r="BF467" s="395"/>
      <c r="BG467" s="398"/>
      <c r="BH467" s="395"/>
      <c r="BI467" s="399"/>
      <c r="BJ467" s="399"/>
      <c r="BK467" s="399"/>
      <c r="BL467" s="399"/>
    </row>
    <row r="468" spans="5:64">
      <c r="E468" s="395"/>
      <c r="AB468" s="395"/>
      <c r="AF468" s="397"/>
      <c r="AH468" s="397"/>
      <c r="AI468" s="396"/>
      <c r="AK468" s="396"/>
      <c r="AL468" s="396"/>
      <c r="AM468" s="396"/>
      <c r="AO468" s="396"/>
      <c r="AP468" s="396"/>
      <c r="AR468" s="396"/>
      <c r="AT468" s="396"/>
      <c r="AV468" s="396"/>
      <c r="AW468" s="397"/>
      <c r="AX468" s="395"/>
      <c r="AZ468" s="395"/>
      <c r="BA468" s="395"/>
      <c r="BB468" s="395"/>
      <c r="BC468" s="395"/>
      <c r="BD468" s="395"/>
      <c r="BE468" s="395"/>
      <c r="BF468" s="395"/>
      <c r="BG468" s="398"/>
      <c r="BH468" s="395"/>
      <c r="BI468" s="399"/>
      <c r="BJ468" s="399"/>
      <c r="BK468" s="399"/>
      <c r="BL468" s="399"/>
    </row>
    <row r="469" spans="5:64">
      <c r="E469" s="395"/>
      <c r="AB469" s="395"/>
      <c r="AF469" s="397"/>
      <c r="AH469" s="397"/>
      <c r="AI469" s="396"/>
      <c r="AK469" s="396"/>
      <c r="AL469" s="396"/>
      <c r="AM469" s="396"/>
      <c r="AO469" s="396"/>
      <c r="AP469" s="396"/>
      <c r="AR469" s="396"/>
      <c r="AT469" s="396"/>
      <c r="AV469" s="396"/>
      <c r="AW469" s="397"/>
      <c r="AX469" s="395"/>
      <c r="AZ469" s="395"/>
      <c r="BA469" s="395"/>
      <c r="BB469" s="395"/>
      <c r="BC469" s="395"/>
      <c r="BD469" s="395"/>
      <c r="BE469" s="395"/>
      <c r="BF469" s="395"/>
      <c r="BG469" s="398"/>
      <c r="BH469" s="395"/>
      <c r="BI469" s="399"/>
      <c r="BJ469" s="399"/>
      <c r="BK469" s="399"/>
      <c r="BL469" s="399"/>
    </row>
    <row r="470" spans="5:64">
      <c r="E470" s="395"/>
      <c r="AB470" s="395"/>
      <c r="AF470" s="397"/>
      <c r="AH470" s="397"/>
      <c r="AI470" s="396"/>
      <c r="AK470" s="396"/>
      <c r="AL470" s="396"/>
      <c r="AM470" s="396"/>
      <c r="AO470" s="396"/>
      <c r="AP470" s="396"/>
      <c r="AR470" s="396"/>
      <c r="AT470" s="396"/>
      <c r="AV470" s="396"/>
      <c r="AW470" s="397"/>
      <c r="AX470" s="395"/>
      <c r="AZ470" s="395"/>
      <c r="BA470" s="395"/>
      <c r="BB470" s="395"/>
      <c r="BC470" s="395"/>
      <c r="BD470" s="395"/>
      <c r="BE470" s="395"/>
      <c r="BF470" s="395"/>
      <c r="BG470" s="398"/>
      <c r="BH470" s="395"/>
      <c r="BI470" s="399"/>
      <c r="BJ470" s="399"/>
      <c r="BK470" s="399"/>
      <c r="BL470" s="399"/>
    </row>
    <row r="471" spans="5:64">
      <c r="E471" s="395"/>
      <c r="AB471" s="395"/>
      <c r="AF471" s="397"/>
      <c r="AH471" s="397"/>
      <c r="AI471" s="396"/>
      <c r="AK471" s="396"/>
      <c r="AL471" s="396"/>
      <c r="AM471" s="396"/>
      <c r="AO471" s="396"/>
      <c r="AP471" s="396"/>
      <c r="AR471" s="396"/>
      <c r="AT471" s="396"/>
      <c r="AV471" s="396"/>
      <c r="AW471" s="397"/>
      <c r="AX471" s="395"/>
      <c r="AZ471" s="395"/>
      <c r="BA471" s="395"/>
      <c r="BB471" s="395"/>
      <c r="BC471" s="395"/>
      <c r="BD471" s="395"/>
      <c r="BE471" s="395"/>
      <c r="BF471" s="395"/>
      <c r="BG471" s="398"/>
      <c r="BH471" s="395"/>
      <c r="BI471" s="399"/>
      <c r="BJ471" s="399"/>
      <c r="BK471" s="399"/>
      <c r="BL471" s="399"/>
    </row>
    <row r="472" spans="5:64">
      <c r="E472" s="395"/>
      <c r="AB472" s="395"/>
      <c r="AF472" s="397"/>
      <c r="AH472" s="397"/>
      <c r="AI472" s="396"/>
      <c r="AK472" s="396"/>
      <c r="AL472" s="396"/>
      <c r="AM472" s="396"/>
      <c r="AO472" s="396"/>
      <c r="AP472" s="396"/>
      <c r="AR472" s="396"/>
      <c r="AT472" s="396"/>
      <c r="AV472" s="396"/>
      <c r="AW472" s="397"/>
      <c r="AX472" s="395"/>
      <c r="AZ472" s="395"/>
      <c r="BA472" s="395"/>
      <c r="BB472" s="395"/>
      <c r="BC472" s="395"/>
      <c r="BD472" s="395"/>
      <c r="BE472" s="395"/>
      <c r="BF472" s="395"/>
      <c r="BG472" s="398"/>
      <c r="BH472" s="395"/>
      <c r="BI472" s="399"/>
      <c r="BJ472" s="399"/>
      <c r="BK472" s="399"/>
      <c r="BL472" s="399"/>
    </row>
    <row r="473" spans="5:64">
      <c r="E473" s="395"/>
      <c r="AB473" s="395"/>
      <c r="AF473" s="397"/>
      <c r="AH473" s="397"/>
      <c r="AI473" s="396"/>
      <c r="AK473" s="396"/>
      <c r="AL473" s="396"/>
      <c r="AM473" s="396"/>
      <c r="AO473" s="396"/>
      <c r="AP473" s="396"/>
      <c r="AR473" s="396"/>
      <c r="AT473" s="396"/>
      <c r="AV473" s="396"/>
      <c r="AW473" s="397"/>
      <c r="AX473" s="395"/>
      <c r="AZ473" s="395"/>
      <c r="BA473" s="395"/>
      <c r="BB473" s="395"/>
      <c r="BC473" s="395"/>
      <c r="BD473" s="395"/>
      <c r="BE473" s="395"/>
      <c r="BF473" s="395"/>
      <c r="BG473" s="398"/>
      <c r="BH473" s="395"/>
      <c r="BI473" s="399"/>
      <c r="BJ473" s="399"/>
      <c r="BK473" s="399"/>
      <c r="BL473" s="399"/>
    </row>
    <row r="474" spans="5:64">
      <c r="E474" s="395"/>
      <c r="AB474" s="395"/>
      <c r="AF474" s="397"/>
      <c r="AH474" s="397"/>
      <c r="AI474" s="396"/>
      <c r="AK474" s="396"/>
      <c r="AL474" s="396"/>
      <c r="AM474" s="396"/>
      <c r="AO474" s="396"/>
      <c r="AP474" s="396"/>
      <c r="AR474" s="396"/>
      <c r="AT474" s="396"/>
      <c r="AV474" s="396"/>
      <c r="AW474" s="397"/>
      <c r="AX474" s="395"/>
      <c r="AZ474" s="395"/>
      <c r="BA474" s="395"/>
      <c r="BB474" s="395"/>
      <c r="BC474" s="395"/>
      <c r="BD474" s="395"/>
      <c r="BE474" s="395"/>
      <c r="BF474" s="395"/>
      <c r="BG474" s="398"/>
      <c r="BH474" s="395"/>
      <c r="BI474" s="399"/>
      <c r="BJ474" s="399"/>
      <c r="BK474" s="399"/>
      <c r="BL474" s="399"/>
    </row>
    <row r="475" spans="5:64">
      <c r="E475" s="395"/>
      <c r="AB475" s="395"/>
      <c r="AF475" s="397"/>
      <c r="AH475" s="397"/>
      <c r="AI475" s="396"/>
      <c r="AK475" s="396"/>
      <c r="AL475" s="396"/>
      <c r="AM475" s="396"/>
      <c r="AO475" s="396"/>
      <c r="AP475" s="396"/>
      <c r="AR475" s="396"/>
      <c r="AT475" s="396"/>
      <c r="AV475" s="396"/>
      <c r="AW475" s="397"/>
      <c r="AX475" s="395"/>
      <c r="AZ475" s="395"/>
      <c r="BA475" s="395"/>
      <c r="BB475" s="395"/>
      <c r="BC475" s="395"/>
      <c r="BD475" s="395"/>
      <c r="BE475" s="395"/>
      <c r="BF475" s="395"/>
      <c r="BG475" s="398"/>
      <c r="BH475" s="395"/>
      <c r="BI475" s="399"/>
      <c r="BJ475" s="399"/>
      <c r="BK475" s="399"/>
      <c r="BL475" s="399"/>
    </row>
    <row r="476" spans="5:64">
      <c r="E476" s="395"/>
      <c r="AB476" s="395"/>
      <c r="AF476" s="397"/>
      <c r="AH476" s="397"/>
      <c r="AI476" s="396"/>
      <c r="AK476" s="396"/>
      <c r="AL476" s="396"/>
      <c r="AM476" s="396"/>
      <c r="AO476" s="396"/>
      <c r="AP476" s="396"/>
      <c r="AR476" s="396"/>
      <c r="AT476" s="396"/>
      <c r="AV476" s="396"/>
      <c r="AW476" s="397"/>
      <c r="AX476" s="395"/>
      <c r="AZ476" s="395"/>
      <c r="BA476" s="395"/>
      <c r="BB476" s="395"/>
      <c r="BC476" s="395"/>
      <c r="BD476" s="395"/>
      <c r="BE476" s="395"/>
      <c r="BF476" s="395"/>
      <c r="BG476" s="398"/>
      <c r="BH476" s="395"/>
      <c r="BI476" s="399"/>
      <c r="BJ476" s="399"/>
      <c r="BK476" s="399"/>
      <c r="BL476" s="399"/>
    </row>
    <row r="477" spans="5:64">
      <c r="E477" s="395"/>
      <c r="AB477" s="395"/>
      <c r="AF477" s="397"/>
      <c r="AH477" s="397"/>
      <c r="AI477" s="396"/>
      <c r="AK477" s="396"/>
      <c r="AL477" s="396"/>
      <c r="AM477" s="396"/>
      <c r="AO477" s="396"/>
      <c r="AP477" s="396"/>
      <c r="AR477" s="396"/>
      <c r="AT477" s="396"/>
      <c r="AV477" s="396"/>
      <c r="AW477" s="397"/>
      <c r="AX477" s="395"/>
      <c r="AZ477" s="395"/>
      <c r="BA477" s="395"/>
      <c r="BB477" s="395"/>
      <c r="BC477" s="395"/>
      <c r="BD477" s="395"/>
      <c r="BE477" s="395"/>
      <c r="BF477" s="395"/>
      <c r="BG477" s="398"/>
      <c r="BH477" s="395"/>
      <c r="BI477" s="399"/>
      <c r="BJ477" s="399"/>
      <c r="BK477" s="399"/>
      <c r="BL477" s="399"/>
    </row>
    <row r="478" spans="5:64">
      <c r="E478" s="395"/>
      <c r="AB478" s="395"/>
      <c r="AF478" s="397"/>
      <c r="AH478" s="397"/>
      <c r="AI478" s="396"/>
      <c r="AK478" s="396"/>
      <c r="AL478" s="396"/>
      <c r="AM478" s="396"/>
      <c r="AO478" s="396"/>
      <c r="AP478" s="396"/>
      <c r="AR478" s="396"/>
      <c r="AT478" s="396"/>
      <c r="AV478" s="396"/>
      <c r="AW478" s="397"/>
      <c r="AX478" s="395"/>
      <c r="AZ478" s="395"/>
      <c r="BA478" s="395"/>
      <c r="BB478" s="395"/>
      <c r="BC478" s="395"/>
      <c r="BD478" s="395"/>
      <c r="BE478" s="395"/>
      <c r="BF478" s="395"/>
      <c r="BG478" s="398"/>
      <c r="BH478" s="395"/>
      <c r="BI478" s="399"/>
      <c r="BJ478" s="399"/>
      <c r="BK478" s="399"/>
      <c r="BL478" s="399"/>
    </row>
    <row r="479" spans="5:64">
      <c r="E479" s="395"/>
      <c r="AB479" s="395"/>
      <c r="AF479" s="397"/>
      <c r="AH479" s="397"/>
      <c r="AI479" s="396"/>
      <c r="AK479" s="396"/>
      <c r="AL479" s="396"/>
      <c r="AM479" s="396"/>
      <c r="AO479" s="396"/>
      <c r="AP479" s="396"/>
      <c r="AR479" s="396"/>
      <c r="AT479" s="396"/>
      <c r="AV479" s="396"/>
      <c r="AW479" s="397"/>
      <c r="AX479" s="395"/>
      <c r="AZ479" s="395"/>
      <c r="BA479" s="395"/>
      <c r="BB479" s="395"/>
      <c r="BC479" s="395"/>
      <c r="BD479" s="395"/>
      <c r="BE479" s="395"/>
      <c r="BF479" s="395"/>
      <c r="BG479" s="398"/>
      <c r="BH479" s="395"/>
      <c r="BI479" s="399"/>
      <c r="BJ479" s="399"/>
      <c r="BK479" s="399"/>
      <c r="BL479" s="399"/>
    </row>
    <row r="480" spans="5:64">
      <c r="E480" s="395"/>
      <c r="AB480" s="395"/>
      <c r="AF480" s="397"/>
      <c r="AH480" s="397"/>
      <c r="AI480" s="396"/>
      <c r="AK480" s="396"/>
      <c r="AL480" s="396"/>
      <c r="AM480" s="396"/>
      <c r="AO480" s="396"/>
      <c r="AP480" s="396"/>
      <c r="AR480" s="396"/>
      <c r="AT480" s="396"/>
      <c r="AV480" s="396"/>
      <c r="AW480" s="397"/>
      <c r="AX480" s="395"/>
      <c r="AZ480" s="395"/>
      <c r="BA480" s="395"/>
      <c r="BB480" s="395"/>
      <c r="BC480" s="395"/>
      <c r="BD480" s="395"/>
      <c r="BE480" s="395"/>
      <c r="BF480" s="395"/>
      <c r="BG480" s="398"/>
      <c r="BH480" s="395"/>
      <c r="BI480" s="399"/>
      <c r="BJ480" s="399"/>
      <c r="BK480" s="399"/>
      <c r="BL480" s="399"/>
    </row>
    <row r="481" spans="5:64">
      <c r="E481" s="395"/>
      <c r="AB481" s="395"/>
      <c r="AF481" s="397"/>
      <c r="AH481" s="397"/>
      <c r="AI481" s="396"/>
      <c r="AK481" s="396"/>
      <c r="AL481" s="396"/>
      <c r="AM481" s="396"/>
      <c r="AO481" s="396"/>
      <c r="AP481" s="396"/>
      <c r="AR481" s="396"/>
      <c r="AT481" s="396"/>
      <c r="AV481" s="396"/>
      <c r="AW481" s="397"/>
      <c r="AX481" s="395"/>
      <c r="AZ481" s="395"/>
      <c r="BA481" s="395"/>
      <c r="BB481" s="395"/>
      <c r="BC481" s="395"/>
      <c r="BD481" s="395"/>
      <c r="BE481" s="395"/>
      <c r="BF481" s="395"/>
      <c r="BG481" s="398"/>
      <c r="BH481" s="395"/>
      <c r="BI481" s="399"/>
      <c r="BJ481" s="399"/>
      <c r="BK481" s="399"/>
      <c r="BL481" s="399"/>
    </row>
    <row r="482" spans="5:64">
      <c r="E482" s="395"/>
      <c r="AB482" s="395"/>
      <c r="AF482" s="397"/>
      <c r="AH482" s="397"/>
      <c r="AI482" s="396"/>
      <c r="AK482" s="396"/>
      <c r="AL482" s="396"/>
      <c r="AM482" s="396"/>
      <c r="AO482" s="396"/>
      <c r="AP482" s="396"/>
      <c r="AR482" s="396"/>
      <c r="AT482" s="396"/>
      <c r="AV482" s="396"/>
      <c r="AW482" s="397"/>
      <c r="AX482" s="395"/>
      <c r="AZ482" s="395"/>
      <c r="BA482" s="395"/>
      <c r="BB482" s="395"/>
      <c r="BC482" s="395"/>
      <c r="BD482" s="395"/>
      <c r="BE482" s="395"/>
      <c r="BF482" s="395"/>
      <c r="BG482" s="398"/>
      <c r="BH482" s="395"/>
      <c r="BI482" s="399"/>
      <c r="BJ482" s="399"/>
      <c r="BK482" s="399"/>
      <c r="BL482" s="399"/>
    </row>
    <row r="483" spans="5:64">
      <c r="E483" s="395"/>
      <c r="AB483" s="395"/>
      <c r="AF483" s="397"/>
      <c r="AH483" s="397"/>
      <c r="AI483" s="396"/>
      <c r="AK483" s="396"/>
      <c r="AL483" s="396"/>
      <c r="AM483" s="396"/>
      <c r="AO483" s="396"/>
      <c r="AP483" s="396"/>
      <c r="AR483" s="396"/>
      <c r="AT483" s="396"/>
      <c r="AV483" s="396"/>
      <c r="AW483" s="397"/>
      <c r="AX483" s="395"/>
      <c r="AZ483" s="395"/>
      <c r="BA483" s="395"/>
      <c r="BB483" s="395"/>
      <c r="BC483" s="395"/>
      <c r="BD483" s="395"/>
      <c r="BE483" s="395"/>
      <c r="BF483" s="395"/>
      <c r="BG483" s="398"/>
      <c r="BH483" s="395"/>
      <c r="BI483" s="399"/>
      <c r="BJ483" s="399"/>
      <c r="BK483" s="399"/>
      <c r="BL483" s="399"/>
    </row>
    <row r="484" spans="5:64">
      <c r="E484" s="395"/>
      <c r="AB484" s="395"/>
      <c r="AF484" s="397"/>
      <c r="AH484" s="397"/>
      <c r="AI484" s="396"/>
      <c r="AK484" s="396"/>
      <c r="AL484" s="396"/>
      <c r="AM484" s="396"/>
      <c r="AO484" s="396"/>
      <c r="AP484" s="396"/>
      <c r="AR484" s="396"/>
      <c r="AT484" s="396"/>
      <c r="AV484" s="396"/>
      <c r="AW484" s="397"/>
      <c r="AX484" s="395"/>
      <c r="AZ484" s="395"/>
      <c r="BA484" s="395"/>
      <c r="BB484" s="395"/>
      <c r="BC484" s="395"/>
      <c r="BD484" s="395"/>
      <c r="BE484" s="395"/>
      <c r="BF484" s="395"/>
      <c r="BG484" s="398"/>
      <c r="BH484" s="395"/>
      <c r="BI484" s="399"/>
      <c r="BJ484" s="399"/>
      <c r="BK484" s="399"/>
      <c r="BL484" s="399"/>
    </row>
    <row r="485" spans="5:64">
      <c r="E485" s="395"/>
      <c r="AB485" s="395"/>
      <c r="AF485" s="397"/>
      <c r="AH485" s="397"/>
      <c r="AI485" s="396"/>
      <c r="AK485" s="396"/>
      <c r="AL485" s="396"/>
      <c r="AM485" s="396"/>
      <c r="AO485" s="396"/>
      <c r="AP485" s="396"/>
      <c r="AR485" s="396"/>
      <c r="AT485" s="396"/>
      <c r="AV485" s="396"/>
      <c r="AW485" s="397"/>
      <c r="AX485" s="395"/>
      <c r="AZ485" s="395"/>
      <c r="BA485" s="395"/>
      <c r="BB485" s="395"/>
      <c r="BC485" s="395"/>
      <c r="BD485" s="395"/>
      <c r="BE485" s="395"/>
      <c r="BF485" s="395"/>
      <c r="BG485" s="398"/>
      <c r="BH485" s="395"/>
      <c r="BI485" s="399"/>
      <c r="BJ485" s="399"/>
      <c r="BK485" s="399"/>
      <c r="BL485" s="399"/>
    </row>
    <row r="486" spans="5:64">
      <c r="E486" s="395"/>
      <c r="AB486" s="395"/>
      <c r="AF486" s="397"/>
      <c r="AH486" s="397"/>
      <c r="AI486" s="396"/>
      <c r="AK486" s="396"/>
      <c r="AL486" s="396"/>
      <c r="AM486" s="396"/>
      <c r="AO486" s="396"/>
      <c r="AP486" s="396"/>
      <c r="AR486" s="396"/>
      <c r="AT486" s="396"/>
      <c r="AV486" s="396"/>
      <c r="AW486" s="397"/>
      <c r="AX486" s="395"/>
      <c r="AZ486" s="395"/>
      <c r="BA486" s="395"/>
      <c r="BB486" s="395"/>
      <c r="BC486" s="395"/>
      <c r="BD486" s="395"/>
      <c r="BE486" s="395"/>
      <c r="BF486" s="395"/>
      <c r="BG486" s="398"/>
      <c r="BH486" s="395"/>
      <c r="BI486" s="399"/>
      <c r="BJ486" s="399"/>
      <c r="BK486" s="399"/>
      <c r="BL486" s="399"/>
    </row>
    <row r="487" spans="5:64">
      <c r="E487" s="395"/>
      <c r="AB487" s="395"/>
      <c r="AF487" s="397"/>
      <c r="AH487" s="397"/>
      <c r="AI487" s="396"/>
      <c r="AK487" s="396"/>
      <c r="AL487" s="396"/>
      <c r="AM487" s="396"/>
      <c r="AO487" s="396"/>
      <c r="AP487" s="396"/>
      <c r="AR487" s="396"/>
      <c r="AT487" s="396"/>
      <c r="AV487" s="396"/>
      <c r="AW487" s="397"/>
      <c r="AX487" s="395"/>
      <c r="AZ487" s="395"/>
      <c r="BA487" s="395"/>
      <c r="BB487" s="395"/>
      <c r="BC487" s="395"/>
      <c r="BD487" s="395"/>
      <c r="BE487" s="395"/>
      <c r="BF487" s="395"/>
      <c r="BG487" s="398"/>
      <c r="BH487" s="395"/>
      <c r="BI487" s="399"/>
      <c r="BJ487" s="399"/>
      <c r="BK487" s="399"/>
      <c r="BL487" s="399"/>
    </row>
    <row r="488" spans="5:64">
      <c r="E488" s="395"/>
      <c r="AB488" s="395"/>
      <c r="AF488" s="397"/>
      <c r="AH488" s="397"/>
      <c r="AI488" s="396"/>
      <c r="AK488" s="396"/>
      <c r="AL488" s="396"/>
      <c r="AM488" s="396"/>
      <c r="AO488" s="396"/>
      <c r="AP488" s="396"/>
      <c r="AR488" s="396"/>
      <c r="AT488" s="396"/>
      <c r="AV488" s="396"/>
      <c r="AW488" s="397"/>
      <c r="AX488" s="395"/>
      <c r="AZ488" s="395"/>
      <c r="BA488" s="395"/>
      <c r="BB488" s="395"/>
      <c r="BC488" s="395"/>
      <c r="BD488" s="395"/>
      <c r="BE488" s="395"/>
      <c r="BF488" s="395"/>
      <c r="BG488" s="398"/>
      <c r="BH488" s="395"/>
      <c r="BI488" s="399"/>
      <c r="BJ488" s="399"/>
      <c r="BK488" s="399"/>
      <c r="BL488" s="399"/>
    </row>
    <row r="489" spans="5:64">
      <c r="E489" s="395"/>
      <c r="AB489" s="395"/>
      <c r="AF489" s="397"/>
      <c r="AH489" s="397"/>
      <c r="AI489" s="396"/>
      <c r="AK489" s="396"/>
      <c r="AL489" s="396"/>
      <c r="AM489" s="396"/>
      <c r="AO489" s="396"/>
      <c r="AP489" s="396"/>
      <c r="AR489" s="396"/>
      <c r="AT489" s="396"/>
      <c r="AV489" s="396"/>
      <c r="AW489" s="397"/>
      <c r="AX489" s="395"/>
      <c r="AZ489" s="395"/>
      <c r="BA489" s="395"/>
      <c r="BB489" s="395"/>
      <c r="BC489" s="395"/>
      <c r="BD489" s="395"/>
      <c r="BE489" s="395"/>
      <c r="BF489" s="395"/>
      <c r="BG489" s="398"/>
      <c r="BH489" s="395"/>
      <c r="BI489" s="399"/>
      <c r="BJ489" s="399"/>
      <c r="BK489" s="399"/>
      <c r="BL489" s="399"/>
    </row>
    <row r="490" spans="5:64">
      <c r="E490" s="395"/>
      <c r="AB490" s="395"/>
      <c r="AF490" s="397"/>
      <c r="AH490" s="397"/>
      <c r="AI490" s="396"/>
      <c r="AK490" s="396"/>
      <c r="AL490" s="396"/>
      <c r="AM490" s="396"/>
      <c r="AO490" s="396"/>
      <c r="AP490" s="396"/>
      <c r="AR490" s="396"/>
      <c r="AT490" s="396"/>
      <c r="AV490" s="396"/>
      <c r="AW490" s="397"/>
      <c r="AX490" s="395"/>
      <c r="AZ490" s="395"/>
      <c r="BA490" s="395"/>
      <c r="BB490" s="395"/>
      <c r="BC490" s="395"/>
      <c r="BD490" s="395"/>
      <c r="BE490" s="395"/>
      <c r="BF490" s="395"/>
      <c r="BG490" s="398"/>
      <c r="BH490" s="395"/>
      <c r="BI490" s="399"/>
      <c r="BJ490" s="399"/>
      <c r="BK490" s="399"/>
      <c r="BL490" s="399"/>
    </row>
    <row r="491" spans="5:64">
      <c r="E491" s="395"/>
      <c r="AB491" s="395"/>
      <c r="AF491" s="397"/>
      <c r="AH491" s="397"/>
      <c r="AI491" s="396"/>
      <c r="AK491" s="396"/>
      <c r="AL491" s="396"/>
      <c r="AM491" s="396"/>
      <c r="AO491" s="396"/>
      <c r="AP491" s="396"/>
      <c r="AR491" s="396"/>
      <c r="AT491" s="396"/>
      <c r="AV491" s="396"/>
      <c r="AW491" s="397"/>
      <c r="AX491" s="395"/>
      <c r="AZ491" s="395"/>
      <c r="BA491" s="395"/>
      <c r="BB491" s="395"/>
      <c r="BC491" s="395"/>
      <c r="BD491" s="395"/>
      <c r="BE491" s="395"/>
      <c r="BF491" s="395"/>
      <c r="BG491" s="398"/>
      <c r="BH491" s="395"/>
      <c r="BI491" s="399"/>
      <c r="BJ491" s="399"/>
      <c r="BK491" s="399"/>
      <c r="BL491" s="399"/>
    </row>
    <row r="492" spans="5:64">
      <c r="E492" s="395"/>
      <c r="AB492" s="395"/>
      <c r="AF492" s="397"/>
      <c r="AH492" s="397"/>
      <c r="AI492" s="396"/>
      <c r="AK492" s="396"/>
      <c r="AL492" s="396"/>
      <c r="AM492" s="396"/>
      <c r="AO492" s="396"/>
      <c r="AP492" s="396"/>
      <c r="AR492" s="396"/>
      <c r="AT492" s="396"/>
      <c r="AV492" s="396"/>
      <c r="AW492" s="397"/>
      <c r="AX492" s="395"/>
      <c r="AZ492" s="395"/>
      <c r="BA492" s="395"/>
      <c r="BB492" s="395"/>
      <c r="BC492" s="395"/>
      <c r="BD492" s="395"/>
      <c r="BE492" s="395"/>
      <c r="BF492" s="395"/>
      <c r="BG492" s="398"/>
      <c r="BH492" s="395"/>
      <c r="BI492" s="399"/>
      <c r="BJ492" s="399"/>
      <c r="BK492" s="399"/>
      <c r="BL492" s="399"/>
    </row>
    <row r="493" spans="5:64">
      <c r="E493" s="395"/>
      <c r="AB493" s="395"/>
      <c r="AF493" s="397"/>
      <c r="AH493" s="397"/>
      <c r="AI493" s="396"/>
      <c r="AK493" s="396"/>
      <c r="AL493" s="396"/>
      <c r="AM493" s="396"/>
      <c r="AO493" s="396"/>
      <c r="AP493" s="396"/>
      <c r="AR493" s="396"/>
      <c r="AT493" s="396"/>
      <c r="AV493" s="396"/>
      <c r="AW493" s="397"/>
      <c r="AX493" s="395"/>
      <c r="AZ493" s="395"/>
      <c r="BA493" s="395"/>
      <c r="BB493" s="395"/>
      <c r="BC493" s="395"/>
      <c r="BD493" s="395"/>
      <c r="BE493" s="395"/>
      <c r="BF493" s="395"/>
      <c r="BG493" s="398"/>
      <c r="BH493" s="395"/>
      <c r="BI493" s="399"/>
      <c r="BJ493" s="399"/>
      <c r="BK493" s="399"/>
      <c r="BL493" s="399"/>
    </row>
    <row r="494" spans="5:64">
      <c r="E494" s="395"/>
      <c r="AB494" s="395"/>
      <c r="AF494" s="397"/>
      <c r="AH494" s="397"/>
      <c r="AI494" s="396"/>
      <c r="AK494" s="396"/>
      <c r="AL494" s="396"/>
      <c r="AM494" s="396"/>
      <c r="AO494" s="396"/>
      <c r="AP494" s="396"/>
      <c r="AR494" s="396"/>
      <c r="AT494" s="396"/>
      <c r="AV494" s="396"/>
      <c r="AW494" s="397"/>
      <c r="AX494" s="395"/>
      <c r="AZ494" s="395"/>
      <c r="BA494" s="395"/>
      <c r="BB494" s="395"/>
      <c r="BC494" s="395"/>
      <c r="BD494" s="395"/>
      <c r="BE494" s="395"/>
      <c r="BF494" s="395"/>
      <c r="BG494" s="398"/>
      <c r="BH494" s="395"/>
      <c r="BI494" s="399"/>
      <c r="BJ494" s="399"/>
      <c r="BK494" s="399"/>
      <c r="BL494" s="399"/>
    </row>
    <row r="495" spans="5:64">
      <c r="E495" s="395"/>
      <c r="AB495" s="395"/>
      <c r="AF495" s="397"/>
      <c r="AH495" s="397"/>
      <c r="AI495" s="396"/>
      <c r="AK495" s="396"/>
      <c r="AL495" s="396"/>
      <c r="AM495" s="396"/>
      <c r="AO495" s="396"/>
      <c r="AP495" s="396"/>
      <c r="AR495" s="396"/>
      <c r="AT495" s="396"/>
      <c r="AV495" s="396"/>
      <c r="AW495" s="397"/>
      <c r="AX495" s="395"/>
      <c r="AZ495" s="395"/>
      <c r="BA495" s="395"/>
      <c r="BB495" s="395"/>
      <c r="BC495" s="395"/>
      <c r="BD495" s="395"/>
      <c r="BE495" s="395"/>
      <c r="BF495" s="395"/>
      <c r="BG495" s="398"/>
      <c r="BH495" s="395"/>
      <c r="BI495" s="399"/>
      <c r="BJ495" s="399"/>
      <c r="BK495" s="399"/>
      <c r="BL495" s="399"/>
    </row>
    <row r="496" spans="5:64">
      <c r="E496" s="395"/>
      <c r="AB496" s="395"/>
      <c r="AF496" s="397"/>
      <c r="AH496" s="397"/>
      <c r="AI496" s="396"/>
      <c r="AK496" s="396"/>
      <c r="AL496" s="396"/>
      <c r="AM496" s="396"/>
      <c r="AO496" s="396"/>
      <c r="AP496" s="396"/>
      <c r="AR496" s="396"/>
      <c r="AT496" s="396"/>
      <c r="AV496" s="396"/>
      <c r="AW496" s="397"/>
      <c r="AX496" s="395"/>
      <c r="AZ496" s="395"/>
      <c r="BA496" s="395"/>
      <c r="BB496" s="395"/>
      <c r="BC496" s="395"/>
      <c r="BD496" s="395"/>
      <c r="BE496" s="395"/>
      <c r="BF496" s="395"/>
      <c r="BG496" s="398"/>
      <c r="BH496" s="395"/>
      <c r="BI496" s="399"/>
      <c r="BJ496" s="399"/>
      <c r="BK496" s="399"/>
      <c r="BL496" s="399"/>
    </row>
    <row r="497" spans="5:64">
      <c r="E497" s="395"/>
      <c r="AB497" s="395"/>
      <c r="AF497" s="397"/>
      <c r="AH497" s="397"/>
      <c r="AI497" s="396"/>
      <c r="AK497" s="396"/>
      <c r="AL497" s="396"/>
      <c r="AM497" s="396"/>
      <c r="AO497" s="396"/>
      <c r="AP497" s="396"/>
      <c r="AR497" s="396"/>
      <c r="AT497" s="396"/>
      <c r="AV497" s="396"/>
      <c r="AW497" s="397"/>
      <c r="AX497" s="395"/>
      <c r="AZ497" s="395"/>
      <c r="BA497" s="395"/>
      <c r="BB497" s="395"/>
      <c r="BC497" s="395"/>
      <c r="BD497" s="395"/>
      <c r="BE497" s="395"/>
      <c r="BF497" s="395"/>
      <c r="BG497" s="398"/>
      <c r="BH497" s="395"/>
      <c r="BI497" s="399"/>
      <c r="BJ497" s="399"/>
      <c r="BK497" s="399"/>
      <c r="BL497" s="399"/>
    </row>
    <row r="498" spans="5:64">
      <c r="E498" s="395"/>
      <c r="AB498" s="395"/>
      <c r="AF498" s="397"/>
      <c r="AH498" s="397"/>
      <c r="AI498" s="396"/>
      <c r="AK498" s="396"/>
      <c r="AL498" s="396"/>
      <c r="AM498" s="396"/>
      <c r="AO498" s="396"/>
      <c r="AP498" s="396"/>
      <c r="AR498" s="396"/>
      <c r="AT498" s="396"/>
      <c r="AV498" s="396"/>
      <c r="AW498" s="397"/>
      <c r="AX498" s="395"/>
      <c r="AZ498" s="395"/>
      <c r="BA498" s="395"/>
      <c r="BB498" s="395"/>
      <c r="BC498" s="395"/>
      <c r="BD498" s="395"/>
      <c r="BE498" s="395"/>
      <c r="BF498" s="395"/>
      <c r="BG498" s="398"/>
      <c r="BH498" s="395"/>
      <c r="BI498" s="399"/>
      <c r="BJ498" s="399"/>
      <c r="BK498" s="399"/>
      <c r="BL498" s="399"/>
    </row>
    <row r="499" spans="5:64">
      <c r="E499" s="395"/>
      <c r="AB499" s="395"/>
      <c r="AF499" s="397"/>
      <c r="AH499" s="397"/>
      <c r="AI499" s="396"/>
      <c r="AK499" s="396"/>
      <c r="AL499" s="396"/>
      <c r="AM499" s="396"/>
      <c r="AO499" s="396"/>
      <c r="AP499" s="396"/>
      <c r="AR499" s="396"/>
      <c r="AT499" s="396"/>
      <c r="AV499" s="396"/>
      <c r="AW499" s="397"/>
      <c r="AX499" s="395"/>
      <c r="AZ499" s="395"/>
      <c r="BA499" s="395"/>
      <c r="BB499" s="395"/>
      <c r="BC499" s="395"/>
      <c r="BD499" s="395"/>
      <c r="BE499" s="395"/>
      <c r="BF499" s="395"/>
      <c r="BG499" s="398"/>
      <c r="BH499" s="395"/>
      <c r="BI499" s="399"/>
      <c r="BJ499" s="399"/>
      <c r="BK499" s="399"/>
      <c r="BL499" s="399"/>
    </row>
    <row r="500" spans="5:64">
      <c r="E500" s="395"/>
      <c r="AB500" s="395"/>
      <c r="AF500" s="397"/>
      <c r="AH500" s="397"/>
      <c r="AI500" s="396"/>
      <c r="AK500" s="396"/>
      <c r="AL500" s="396"/>
      <c r="AM500" s="396"/>
      <c r="AO500" s="396"/>
      <c r="AP500" s="396"/>
      <c r="AR500" s="396"/>
      <c r="AT500" s="396"/>
      <c r="AV500" s="396"/>
      <c r="AW500" s="397"/>
      <c r="AX500" s="395"/>
      <c r="AZ500" s="395"/>
      <c r="BA500" s="395"/>
      <c r="BB500" s="395"/>
      <c r="BC500" s="395"/>
      <c r="BD500" s="395"/>
      <c r="BE500" s="395"/>
      <c r="BF500" s="395"/>
      <c r="BG500" s="398"/>
      <c r="BH500" s="395"/>
      <c r="BI500" s="399"/>
      <c r="BJ500" s="399"/>
      <c r="BK500" s="399"/>
      <c r="BL500" s="399"/>
    </row>
    <row r="501" spans="5:64">
      <c r="E501" s="395"/>
      <c r="AB501" s="395"/>
      <c r="AF501" s="397"/>
      <c r="AH501" s="397"/>
      <c r="AI501" s="396"/>
      <c r="AK501" s="396"/>
      <c r="AL501" s="396"/>
      <c r="AM501" s="396"/>
      <c r="AO501" s="396"/>
      <c r="AP501" s="396"/>
      <c r="AR501" s="396"/>
      <c r="AT501" s="396"/>
      <c r="AV501" s="396"/>
      <c r="AW501" s="397"/>
      <c r="AX501" s="395"/>
      <c r="AZ501" s="395"/>
      <c r="BA501" s="395"/>
      <c r="BB501" s="395"/>
      <c r="BC501" s="395"/>
      <c r="BD501" s="395"/>
      <c r="BE501" s="395"/>
      <c r="BF501" s="395"/>
      <c r="BG501" s="398"/>
      <c r="BH501" s="395"/>
      <c r="BI501" s="399"/>
      <c r="BJ501" s="399"/>
      <c r="BK501" s="399"/>
      <c r="BL501" s="399"/>
    </row>
    <row r="502" spans="5:64">
      <c r="E502" s="395"/>
      <c r="AB502" s="395"/>
      <c r="AF502" s="397"/>
      <c r="AH502" s="397"/>
      <c r="AI502" s="396"/>
      <c r="AK502" s="396"/>
      <c r="AL502" s="396"/>
      <c r="AM502" s="396"/>
      <c r="AO502" s="396"/>
      <c r="AP502" s="396"/>
      <c r="AR502" s="396"/>
      <c r="AT502" s="396"/>
      <c r="AV502" s="396"/>
      <c r="AW502" s="397"/>
      <c r="AX502" s="395"/>
      <c r="AZ502" s="395"/>
      <c r="BA502" s="395"/>
      <c r="BB502" s="395"/>
      <c r="BC502" s="395"/>
      <c r="BD502" s="395"/>
      <c r="BE502" s="395"/>
      <c r="BF502" s="395"/>
      <c r="BG502" s="398"/>
      <c r="BH502" s="395"/>
      <c r="BI502" s="399"/>
      <c r="BJ502" s="399"/>
      <c r="BK502" s="399"/>
      <c r="BL502" s="399"/>
    </row>
    <row r="503" spans="5:64">
      <c r="E503" s="395"/>
      <c r="AB503" s="395"/>
      <c r="AF503" s="397"/>
      <c r="AH503" s="397"/>
      <c r="AI503" s="396"/>
      <c r="AK503" s="396"/>
      <c r="AL503" s="396"/>
      <c r="AM503" s="396"/>
      <c r="AO503" s="396"/>
      <c r="AP503" s="396"/>
      <c r="AR503" s="396"/>
      <c r="AT503" s="396"/>
      <c r="AV503" s="396"/>
      <c r="AW503" s="397"/>
      <c r="AX503" s="395"/>
      <c r="AZ503" s="395"/>
      <c r="BA503" s="395"/>
      <c r="BB503" s="395"/>
      <c r="BC503" s="395"/>
      <c r="BD503" s="395"/>
      <c r="BE503" s="395"/>
      <c r="BF503" s="395"/>
      <c r="BG503" s="398"/>
      <c r="BH503" s="395"/>
      <c r="BI503" s="399"/>
      <c r="BJ503" s="399"/>
      <c r="BK503" s="399"/>
      <c r="BL503" s="399"/>
    </row>
    <row r="504" spans="5:64">
      <c r="E504" s="395"/>
      <c r="AB504" s="395"/>
      <c r="AF504" s="397"/>
      <c r="AH504" s="397"/>
      <c r="AI504" s="396"/>
      <c r="AK504" s="396"/>
      <c r="AL504" s="396"/>
      <c r="AM504" s="396"/>
      <c r="AO504" s="396"/>
      <c r="AP504" s="396"/>
      <c r="AR504" s="396"/>
      <c r="AT504" s="396"/>
      <c r="AV504" s="396"/>
      <c r="AW504" s="397"/>
      <c r="AX504" s="395"/>
      <c r="AZ504" s="395"/>
      <c r="BA504" s="395"/>
      <c r="BB504" s="395"/>
      <c r="BC504" s="395"/>
      <c r="BD504" s="395"/>
      <c r="BE504" s="395"/>
      <c r="BF504" s="395"/>
      <c r="BG504" s="398"/>
      <c r="BH504" s="395"/>
      <c r="BI504" s="399"/>
      <c r="BJ504" s="399"/>
      <c r="BK504" s="399"/>
      <c r="BL504" s="399"/>
    </row>
    <row r="505" spans="5:64">
      <c r="E505" s="395"/>
      <c r="AB505" s="395"/>
      <c r="AF505" s="397"/>
      <c r="AH505" s="397"/>
      <c r="AI505" s="396"/>
      <c r="AK505" s="396"/>
      <c r="AL505" s="396"/>
      <c r="AM505" s="396"/>
      <c r="AO505" s="396"/>
      <c r="AP505" s="396"/>
      <c r="AR505" s="396"/>
      <c r="AT505" s="396"/>
      <c r="AV505" s="396"/>
      <c r="AW505" s="397"/>
      <c r="AX505" s="395"/>
      <c r="AZ505" s="395"/>
      <c r="BA505" s="395"/>
      <c r="BB505" s="395"/>
      <c r="BC505" s="395"/>
      <c r="BD505" s="395"/>
      <c r="BE505" s="395"/>
      <c r="BF505" s="395"/>
      <c r="BG505" s="398"/>
      <c r="BH505" s="395"/>
      <c r="BI505" s="399"/>
      <c r="BJ505" s="399"/>
      <c r="BK505" s="399"/>
      <c r="BL505" s="399"/>
    </row>
    <row r="506" spans="5:64">
      <c r="E506" s="395"/>
      <c r="AB506" s="395"/>
      <c r="AF506" s="397"/>
      <c r="AH506" s="397"/>
      <c r="AI506" s="396"/>
      <c r="AK506" s="396"/>
      <c r="AL506" s="396"/>
      <c r="AM506" s="396"/>
      <c r="AO506" s="396"/>
      <c r="AP506" s="396"/>
      <c r="AR506" s="396"/>
      <c r="AT506" s="396"/>
      <c r="AV506" s="396"/>
      <c r="AW506" s="397"/>
      <c r="AX506" s="395"/>
      <c r="AZ506" s="395"/>
      <c r="BA506" s="395"/>
      <c r="BB506" s="395"/>
      <c r="BC506" s="395"/>
      <c r="BD506" s="395"/>
      <c r="BE506" s="395"/>
      <c r="BF506" s="395"/>
      <c r="BG506" s="398"/>
      <c r="BH506" s="395"/>
      <c r="BI506" s="399"/>
      <c r="BJ506" s="399"/>
      <c r="BK506" s="399"/>
      <c r="BL506" s="399"/>
    </row>
    <row r="507" spans="5:64">
      <c r="E507" s="395"/>
      <c r="AB507" s="395"/>
      <c r="AF507" s="397"/>
      <c r="AH507" s="397"/>
      <c r="AI507" s="396"/>
      <c r="AK507" s="396"/>
      <c r="AL507" s="396"/>
      <c r="AM507" s="396"/>
      <c r="AO507" s="396"/>
      <c r="AP507" s="396"/>
      <c r="AR507" s="396"/>
      <c r="AT507" s="396"/>
      <c r="AV507" s="396"/>
      <c r="AW507" s="397"/>
      <c r="AX507" s="395"/>
      <c r="AZ507" s="395"/>
      <c r="BA507" s="395"/>
      <c r="BB507" s="395"/>
      <c r="BC507" s="395"/>
      <c r="BD507" s="395"/>
      <c r="BE507" s="395"/>
      <c r="BF507" s="395"/>
      <c r="BG507" s="398"/>
      <c r="BH507" s="395"/>
      <c r="BI507" s="399"/>
      <c r="BJ507" s="399"/>
      <c r="BK507" s="399"/>
      <c r="BL507" s="399"/>
    </row>
    <row r="508" spans="5:64">
      <c r="E508" s="395"/>
      <c r="AB508" s="395"/>
      <c r="AF508" s="397"/>
      <c r="AH508" s="397"/>
      <c r="AI508" s="396"/>
      <c r="AK508" s="396"/>
      <c r="AL508" s="396"/>
      <c r="AM508" s="396"/>
      <c r="AO508" s="396"/>
      <c r="AP508" s="396"/>
      <c r="AR508" s="396"/>
      <c r="AT508" s="396"/>
      <c r="AV508" s="396"/>
      <c r="AW508" s="397"/>
      <c r="AX508" s="395"/>
      <c r="AZ508" s="395"/>
      <c r="BA508" s="395"/>
      <c r="BB508" s="395"/>
      <c r="BC508" s="395"/>
      <c r="BD508" s="395"/>
      <c r="BE508" s="395"/>
      <c r="BF508" s="395"/>
      <c r="BG508" s="398"/>
      <c r="BH508" s="395"/>
      <c r="BI508" s="399"/>
      <c r="BJ508" s="399"/>
      <c r="BK508" s="399"/>
      <c r="BL508" s="399"/>
    </row>
    <row r="509" spans="5:64">
      <c r="E509" s="395"/>
      <c r="AB509" s="395"/>
      <c r="AF509" s="397"/>
      <c r="AH509" s="397"/>
      <c r="AI509" s="396"/>
      <c r="AK509" s="396"/>
      <c r="AL509" s="396"/>
      <c r="AM509" s="396"/>
      <c r="AO509" s="396"/>
      <c r="AP509" s="396"/>
      <c r="AR509" s="396"/>
      <c r="AT509" s="396"/>
      <c r="AV509" s="396"/>
      <c r="AW509" s="397"/>
      <c r="AX509" s="395"/>
      <c r="AZ509" s="395"/>
      <c r="BA509" s="395"/>
      <c r="BB509" s="395"/>
      <c r="BC509" s="395"/>
      <c r="BD509" s="395"/>
      <c r="BE509" s="395"/>
      <c r="BF509" s="395"/>
      <c r="BG509" s="398"/>
      <c r="BH509" s="395"/>
      <c r="BI509" s="399"/>
      <c r="BJ509" s="399"/>
      <c r="BK509" s="399"/>
      <c r="BL509" s="399"/>
    </row>
    <row r="510" spans="5:64">
      <c r="E510" s="395"/>
      <c r="AB510" s="395"/>
      <c r="AF510" s="397"/>
      <c r="AH510" s="397"/>
      <c r="AI510" s="396"/>
      <c r="AK510" s="396"/>
      <c r="AL510" s="396"/>
      <c r="AM510" s="396"/>
      <c r="AO510" s="396"/>
      <c r="AP510" s="396"/>
      <c r="AR510" s="396"/>
      <c r="AT510" s="396"/>
      <c r="AV510" s="396"/>
      <c r="AW510" s="397"/>
      <c r="AX510" s="395"/>
      <c r="AZ510" s="395"/>
      <c r="BA510" s="395"/>
      <c r="BB510" s="395"/>
      <c r="BC510" s="395"/>
      <c r="BD510" s="395"/>
      <c r="BE510" s="395"/>
      <c r="BF510" s="395"/>
      <c r="BG510" s="398"/>
      <c r="BH510" s="395"/>
      <c r="BI510" s="399"/>
      <c r="BJ510" s="399"/>
      <c r="BK510" s="399"/>
      <c r="BL510" s="399"/>
    </row>
    <row r="511" spans="5:64">
      <c r="E511" s="395"/>
      <c r="AB511" s="395"/>
      <c r="AF511" s="397"/>
      <c r="AH511" s="397"/>
      <c r="AI511" s="396"/>
      <c r="AK511" s="396"/>
      <c r="AL511" s="396"/>
      <c r="AM511" s="396"/>
      <c r="AO511" s="396"/>
      <c r="AP511" s="396"/>
      <c r="AR511" s="396"/>
      <c r="AT511" s="396"/>
      <c r="AV511" s="396"/>
      <c r="AW511" s="397"/>
      <c r="AX511" s="395"/>
      <c r="AZ511" s="395"/>
      <c r="BA511" s="395"/>
      <c r="BB511" s="395"/>
      <c r="BC511" s="395"/>
      <c r="BD511" s="395"/>
      <c r="BE511" s="395"/>
      <c r="BF511" s="395"/>
      <c r="BG511" s="398"/>
      <c r="BH511" s="395"/>
      <c r="BI511" s="399"/>
      <c r="BJ511" s="399"/>
      <c r="BK511" s="399"/>
      <c r="BL511" s="399"/>
    </row>
    <row r="512" spans="5:64">
      <c r="E512" s="395"/>
      <c r="AB512" s="395"/>
      <c r="AF512" s="397"/>
      <c r="AH512" s="397"/>
      <c r="AI512" s="396"/>
      <c r="AK512" s="396"/>
      <c r="AL512" s="396"/>
      <c r="AM512" s="396"/>
      <c r="AO512" s="396"/>
      <c r="AP512" s="396"/>
      <c r="AR512" s="396"/>
      <c r="AT512" s="396"/>
      <c r="AV512" s="396"/>
      <c r="AW512" s="397"/>
      <c r="AX512" s="395"/>
      <c r="AZ512" s="395"/>
      <c r="BA512" s="395"/>
      <c r="BB512" s="395"/>
      <c r="BC512" s="395"/>
      <c r="BD512" s="395"/>
      <c r="BE512" s="395"/>
      <c r="BF512" s="395"/>
      <c r="BG512" s="398"/>
      <c r="BH512" s="395"/>
      <c r="BI512" s="399"/>
      <c r="BJ512" s="399"/>
      <c r="BK512" s="399"/>
      <c r="BL512" s="399"/>
    </row>
    <row r="513" spans="5:64">
      <c r="E513" s="395"/>
      <c r="AB513" s="395"/>
      <c r="AF513" s="397"/>
      <c r="AH513" s="397"/>
      <c r="AI513" s="396"/>
      <c r="AK513" s="396"/>
      <c r="AL513" s="396"/>
      <c r="AM513" s="396"/>
      <c r="AO513" s="396"/>
      <c r="AP513" s="396"/>
      <c r="AR513" s="396"/>
      <c r="AT513" s="396"/>
      <c r="AV513" s="396"/>
      <c r="AW513" s="397"/>
      <c r="AX513" s="395"/>
      <c r="AZ513" s="395"/>
      <c r="BA513" s="395"/>
      <c r="BB513" s="395"/>
      <c r="BC513" s="395"/>
      <c r="BD513" s="395"/>
      <c r="BE513" s="395"/>
      <c r="BF513" s="395"/>
      <c r="BG513" s="398"/>
      <c r="BH513" s="395"/>
      <c r="BI513" s="399"/>
      <c r="BJ513" s="399"/>
      <c r="BK513" s="399"/>
      <c r="BL513" s="399"/>
    </row>
    <row r="514" spans="5:64">
      <c r="E514" s="395"/>
      <c r="AB514" s="395"/>
      <c r="AF514" s="397"/>
      <c r="AH514" s="397"/>
      <c r="AI514" s="396"/>
      <c r="AK514" s="396"/>
      <c r="AL514" s="396"/>
      <c r="AM514" s="396"/>
      <c r="AO514" s="396"/>
      <c r="AP514" s="396"/>
      <c r="AR514" s="396"/>
      <c r="AT514" s="396"/>
      <c r="AV514" s="396"/>
      <c r="AW514" s="397"/>
      <c r="AX514" s="395"/>
      <c r="AZ514" s="395"/>
      <c r="BA514" s="395"/>
      <c r="BB514" s="395"/>
      <c r="BC514" s="395"/>
      <c r="BD514" s="395"/>
      <c r="BE514" s="395"/>
      <c r="BF514" s="395"/>
      <c r="BG514" s="398"/>
      <c r="BH514" s="395"/>
      <c r="BI514" s="399"/>
      <c r="BJ514" s="399"/>
      <c r="BK514" s="399"/>
      <c r="BL514" s="399"/>
    </row>
    <row r="515" spans="5:64">
      <c r="E515" s="395"/>
      <c r="AB515" s="395"/>
      <c r="AF515" s="397"/>
      <c r="AH515" s="397"/>
      <c r="AI515" s="396"/>
      <c r="AK515" s="396"/>
      <c r="AL515" s="396"/>
      <c r="AM515" s="396"/>
      <c r="AO515" s="396"/>
      <c r="AP515" s="396"/>
      <c r="AR515" s="396"/>
      <c r="AT515" s="396"/>
      <c r="AV515" s="396"/>
      <c r="AW515" s="397"/>
      <c r="AX515" s="395"/>
      <c r="AZ515" s="395"/>
      <c r="BA515" s="395"/>
      <c r="BB515" s="395"/>
      <c r="BC515" s="395"/>
      <c r="BD515" s="395"/>
      <c r="BE515" s="395"/>
      <c r="BF515" s="395"/>
      <c r="BG515" s="398"/>
      <c r="BH515" s="395"/>
      <c r="BI515" s="399"/>
      <c r="BJ515" s="399"/>
      <c r="BK515" s="399"/>
      <c r="BL515" s="399"/>
    </row>
    <row r="516" spans="5:64">
      <c r="E516" s="395"/>
      <c r="AB516" s="395"/>
      <c r="AF516" s="397"/>
      <c r="AH516" s="397"/>
      <c r="AI516" s="396"/>
      <c r="AK516" s="396"/>
      <c r="AL516" s="396"/>
      <c r="AM516" s="396"/>
      <c r="AO516" s="396"/>
      <c r="AP516" s="396"/>
      <c r="AR516" s="396"/>
      <c r="AT516" s="396"/>
      <c r="AV516" s="396"/>
      <c r="AW516" s="397"/>
      <c r="AX516" s="395"/>
      <c r="AZ516" s="395"/>
      <c r="BA516" s="395"/>
      <c r="BB516" s="395"/>
      <c r="BC516" s="395"/>
      <c r="BD516" s="395"/>
      <c r="BE516" s="395"/>
      <c r="BF516" s="395"/>
      <c r="BG516" s="398"/>
      <c r="BH516" s="395"/>
      <c r="BI516" s="399"/>
      <c r="BJ516" s="399"/>
      <c r="BK516" s="399"/>
      <c r="BL516" s="399"/>
    </row>
    <row r="517" spans="5:64">
      <c r="E517" s="395"/>
      <c r="AB517" s="395"/>
      <c r="AF517" s="397"/>
      <c r="AH517" s="397"/>
      <c r="AI517" s="396"/>
      <c r="AK517" s="396"/>
      <c r="AL517" s="396"/>
      <c r="AM517" s="396"/>
      <c r="AO517" s="396"/>
      <c r="AP517" s="396"/>
      <c r="AR517" s="396"/>
      <c r="AT517" s="396"/>
      <c r="AV517" s="396"/>
      <c r="AW517" s="397"/>
      <c r="AX517" s="395"/>
      <c r="AZ517" s="395"/>
      <c r="BA517" s="395"/>
      <c r="BB517" s="395"/>
      <c r="BC517" s="395"/>
      <c r="BD517" s="395"/>
      <c r="BE517" s="395"/>
      <c r="BF517" s="395"/>
      <c r="BG517" s="398"/>
      <c r="BH517" s="395"/>
      <c r="BI517" s="399"/>
      <c r="BJ517" s="399"/>
      <c r="BK517" s="399"/>
      <c r="BL517" s="399"/>
    </row>
    <row r="518" spans="5:64">
      <c r="E518" s="395"/>
      <c r="AB518" s="395"/>
      <c r="AF518" s="397"/>
      <c r="AH518" s="397"/>
      <c r="AI518" s="396"/>
      <c r="AK518" s="396"/>
      <c r="AL518" s="396"/>
      <c r="AM518" s="396"/>
      <c r="AO518" s="396"/>
      <c r="AP518" s="396"/>
      <c r="AR518" s="396"/>
      <c r="AT518" s="396"/>
      <c r="AV518" s="396"/>
      <c r="AW518" s="397"/>
      <c r="AX518" s="395"/>
      <c r="AZ518" s="395"/>
      <c r="BA518" s="395"/>
      <c r="BB518" s="395"/>
      <c r="BC518" s="395"/>
      <c r="BD518" s="395"/>
      <c r="BE518" s="395"/>
      <c r="BF518" s="395"/>
      <c r="BG518" s="398"/>
      <c r="BH518" s="395"/>
      <c r="BI518" s="399"/>
      <c r="BJ518" s="399"/>
      <c r="BK518" s="399"/>
      <c r="BL518" s="399"/>
    </row>
    <row r="519" spans="5:64">
      <c r="E519" s="395"/>
      <c r="AB519" s="395"/>
      <c r="AF519" s="397"/>
      <c r="AH519" s="397"/>
      <c r="AI519" s="396"/>
      <c r="AK519" s="396"/>
      <c r="AL519" s="396"/>
      <c r="AM519" s="396"/>
      <c r="AO519" s="396"/>
      <c r="AP519" s="396"/>
      <c r="AR519" s="396"/>
      <c r="AT519" s="396"/>
      <c r="AV519" s="396"/>
      <c r="AW519" s="397"/>
      <c r="AX519" s="395"/>
      <c r="AZ519" s="395"/>
      <c r="BA519" s="395"/>
      <c r="BB519" s="395"/>
      <c r="BC519" s="395"/>
      <c r="BD519" s="395"/>
      <c r="BE519" s="395"/>
      <c r="BF519" s="395"/>
      <c r="BG519" s="398"/>
      <c r="BH519" s="395"/>
      <c r="BI519" s="399"/>
      <c r="BJ519" s="399"/>
      <c r="BK519" s="399"/>
      <c r="BL519" s="399"/>
    </row>
    <row r="520" spans="5:64">
      <c r="E520" s="395"/>
      <c r="AB520" s="395"/>
      <c r="AF520" s="397"/>
      <c r="AH520" s="397"/>
      <c r="AI520" s="396"/>
      <c r="AK520" s="396"/>
      <c r="AL520" s="396"/>
      <c r="AM520" s="396"/>
      <c r="AO520" s="396"/>
      <c r="AP520" s="396"/>
      <c r="AR520" s="396"/>
      <c r="AT520" s="396"/>
      <c r="AV520" s="396"/>
      <c r="AW520" s="397"/>
      <c r="AX520" s="395"/>
      <c r="AZ520" s="395"/>
      <c r="BA520" s="395"/>
      <c r="BB520" s="395"/>
      <c r="BC520" s="395"/>
      <c r="BD520" s="395"/>
      <c r="BE520" s="395"/>
      <c r="BF520" s="395"/>
      <c r="BG520" s="398"/>
      <c r="BH520" s="395"/>
      <c r="BI520" s="399"/>
      <c r="BJ520" s="399"/>
      <c r="BK520" s="399"/>
      <c r="BL520" s="399"/>
    </row>
    <row r="521" spans="5:64">
      <c r="E521" s="395"/>
      <c r="AB521" s="395"/>
      <c r="AF521" s="397"/>
      <c r="AH521" s="397"/>
      <c r="AI521" s="396"/>
      <c r="AK521" s="396"/>
      <c r="AL521" s="396"/>
      <c r="AM521" s="396"/>
      <c r="AO521" s="396"/>
      <c r="AP521" s="396"/>
      <c r="AR521" s="396"/>
      <c r="AT521" s="396"/>
      <c r="AV521" s="396"/>
      <c r="AW521" s="397"/>
      <c r="AX521" s="395"/>
      <c r="AZ521" s="395"/>
      <c r="BA521" s="395"/>
      <c r="BB521" s="395"/>
      <c r="BC521" s="395"/>
      <c r="BD521" s="395"/>
      <c r="BE521" s="395"/>
      <c r="BF521" s="395"/>
      <c r="BG521" s="398"/>
      <c r="BH521" s="395"/>
      <c r="BI521" s="399"/>
      <c r="BJ521" s="399"/>
      <c r="BK521" s="399"/>
      <c r="BL521" s="399"/>
    </row>
    <row r="522" spans="5:64">
      <c r="E522" s="395"/>
      <c r="AB522" s="395"/>
      <c r="AF522" s="397"/>
      <c r="AH522" s="397"/>
      <c r="AI522" s="396"/>
      <c r="AK522" s="396"/>
      <c r="AL522" s="396"/>
      <c r="AM522" s="396"/>
      <c r="AO522" s="396"/>
      <c r="AP522" s="396"/>
      <c r="AR522" s="396"/>
      <c r="AT522" s="396"/>
      <c r="AV522" s="396"/>
      <c r="AW522" s="397"/>
      <c r="AX522" s="395"/>
      <c r="AZ522" s="395"/>
      <c r="BA522" s="395"/>
      <c r="BB522" s="395"/>
      <c r="BC522" s="395"/>
      <c r="BD522" s="395"/>
      <c r="BE522" s="395"/>
      <c r="BF522" s="395"/>
      <c r="BG522" s="398"/>
      <c r="BH522" s="395"/>
      <c r="BI522" s="399"/>
      <c r="BJ522" s="399"/>
      <c r="BK522" s="399"/>
      <c r="BL522" s="399"/>
    </row>
    <row r="523" spans="5:64">
      <c r="E523" s="395"/>
      <c r="AB523" s="395"/>
      <c r="AF523" s="397"/>
      <c r="AH523" s="397"/>
      <c r="AI523" s="396"/>
      <c r="AK523" s="396"/>
      <c r="AL523" s="396"/>
      <c r="AM523" s="396"/>
      <c r="AO523" s="396"/>
      <c r="AP523" s="396"/>
      <c r="AR523" s="396"/>
      <c r="AT523" s="396"/>
      <c r="AV523" s="396"/>
      <c r="AW523" s="397"/>
      <c r="AX523" s="395"/>
      <c r="AZ523" s="395"/>
      <c r="BA523" s="395"/>
      <c r="BB523" s="395"/>
      <c r="BC523" s="395"/>
      <c r="BD523" s="395"/>
      <c r="BE523" s="395"/>
      <c r="BF523" s="395"/>
      <c r="BG523" s="398"/>
      <c r="BH523" s="395"/>
      <c r="BI523" s="399"/>
      <c r="BJ523" s="399"/>
      <c r="BK523" s="399"/>
      <c r="BL523" s="399"/>
    </row>
    <row r="524" spans="5:64">
      <c r="E524" s="395"/>
      <c r="AB524" s="395"/>
      <c r="AF524" s="397"/>
      <c r="AH524" s="397"/>
      <c r="AI524" s="396"/>
      <c r="AK524" s="396"/>
      <c r="AL524" s="396"/>
      <c r="AM524" s="396"/>
      <c r="AO524" s="396"/>
      <c r="AP524" s="396"/>
      <c r="AR524" s="396"/>
      <c r="AT524" s="396"/>
      <c r="AV524" s="396"/>
      <c r="AW524" s="397"/>
      <c r="AX524" s="395"/>
      <c r="AZ524" s="395"/>
      <c r="BA524" s="395"/>
      <c r="BB524" s="395"/>
      <c r="BC524" s="395"/>
      <c r="BD524" s="395"/>
      <c r="BE524" s="395"/>
      <c r="BF524" s="395"/>
      <c r="BG524" s="398"/>
      <c r="BH524" s="395"/>
      <c r="BI524" s="399"/>
      <c r="BJ524" s="399"/>
      <c r="BK524" s="399"/>
      <c r="BL524" s="399"/>
    </row>
    <row r="525" spans="5:64">
      <c r="E525" s="395"/>
      <c r="AB525" s="395"/>
      <c r="AF525" s="397"/>
      <c r="AH525" s="397"/>
      <c r="AI525" s="396"/>
      <c r="AK525" s="396"/>
      <c r="AL525" s="396"/>
      <c r="AM525" s="396"/>
      <c r="AO525" s="396"/>
      <c r="AP525" s="396"/>
      <c r="AR525" s="396"/>
      <c r="AT525" s="396"/>
      <c r="AV525" s="396"/>
      <c r="AW525" s="397"/>
      <c r="AX525" s="395"/>
      <c r="AZ525" s="395"/>
      <c r="BA525" s="395"/>
      <c r="BB525" s="395"/>
      <c r="BC525" s="395"/>
      <c r="BD525" s="395"/>
      <c r="BE525" s="395"/>
      <c r="BF525" s="395"/>
      <c r="BG525" s="398"/>
      <c r="BH525" s="395"/>
      <c r="BI525" s="399"/>
      <c r="BJ525" s="399"/>
      <c r="BK525" s="399"/>
      <c r="BL525" s="399"/>
    </row>
    <row r="526" spans="5:64">
      <c r="E526" s="395"/>
      <c r="AB526" s="395"/>
      <c r="AF526" s="397"/>
      <c r="AH526" s="397"/>
      <c r="AI526" s="396"/>
      <c r="AK526" s="396"/>
      <c r="AL526" s="396"/>
      <c r="AM526" s="396"/>
      <c r="AO526" s="396"/>
      <c r="AP526" s="396"/>
      <c r="AR526" s="396"/>
      <c r="AT526" s="396"/>
      <c r="AV526" s="396"/>
      <c r="AW526" s="397"/>
      <c r="AX526" s="395"/>
      <c r="AZ526" s="395"/>
      <c r="BA526" s="395"/>
      <c r="BB526" s="395"/>
      <c r="BC526" s="395"/>
      <c r="BD526" s="395"/>
      <c r="BE526" s="395"/>
      <c r="BF526" s="395"/>
      <c r="BG526" s="398"/>
      <c r="BH526" s="395"/>
      <c r="BI526" s="399"/>
      <c r="BJ526" s="399"/>
      <c r="BK526" s="399"/>
      <c r="BL526" s="399"/>
    </row>
    <row r="527" spans="5:64">
      <c r="E527" s="395"/>
      <c r="AB527" s="395"/>
      <c r="AF527" s="397"/>
      <c r="AH527" s="397"/>
      <c r="AI527" s="396"/>
      <c r="AK527" s="396"/>
      <c r="AL527" s="396"/>
      <c r="AM527" s="396"/>
      <c r="AO527" s="396"/>
      <c r="AP527" s="396"/>
      <c r="AR527" s="396"/>
      <c r="AT527" s="396"/>
      <c r="AV527" s="396"/>
      <c r="AW527" s="397"/>
      <c r="AX527" s="395"/>
      <c r="AZ527" s="395"/>
      <c r="BA527" s="395"/>
      <c r="BB527" s="395"/>
      <c r="BC527" s="395"/>
      <c r="BD527" s="395"/>
      <c r="BE527" s="395"/>
      <c r="BF527" s="395"/>
      <c r="BG527" s="398"/>
      <c r="BH527" s="395"/>
      <c r="BI527" s="399"/>
      <c r="BJ527" s="399"/>
      <c r="BK527" s="399"/>
      <c r="BL527" s="399"/>
    </row>
    <row r="528" spans="5:64">
      <c r="E528" s="395"/>
      <c r="AB528" s="395"/>
      <c r="AF528" s="397"/>
      <c r="AH528" s="397"/>
      <c r="AI528" s="396"/>
      <c r="AK528" s="396"/>
      <c r="AL528" s="396"/>
      <c r="AM528" s="396"/>
      <c r="AO528" s="396"/>
      <c r="AP528" s="396"/>
      <c r="AR528" s="396"/>
      <c r="AT528" s="396"/>
      <c r="AV528" s="396"/>
      <c r="AW528" s="397"/>
      <c r="AX528" s="395"/>
      <c r="AZ528" s="395"/>
      <c r="BA528" s="395"/>
      <c r="BB528" s="395"/>
      <c r="BC528" s="395"/>
      <c r="BD528" s="395"/>
      <c r="BE528" s="395"/>
      <c r="BF528" s="395"/>
      <c r="BG528" s="398"/>
      <c r="BH528" s="395"/>
      <c r="BI528" s="399"/>
      <c r="BJ528" s="399"/>
      <c r="BK528" s="399"/>
      <c r="BL528" s="399"/>
    </row>
    <row r="529" spans="5:64">
      <c r="E529" s="395"/>
      <c r="AB529" s="395"/>
      <c r="AF529" s="397"/>
      <c r="AH529" s="397"/>
      <c r="AI529" s="396"/>
      <c r="AK529" s="396"/>
      <c r="AL529" s="396"/>
      <c r="AM529" s="396"/>
      <c r="AO529" s="396"/>
      <c r="AP529" s="396"/>
      <c r="AR529" s="396"/>
      <c r="AT529" s="396"/>
      <c r="AV529" s="396"/>
      <c r="AW529" s="397"/>
      <c r="AX529" s="395"/>
      <c r="AZ529" s="395"/>
      <c r="BA529" s="395"/>
      <c r="BB529" s="395"/>
      <c r="BC529" s="395"/>
      <c r="BD529" s="395"/>
      <c r="BE529" s="395"/>
      <c r="BF529" s="395"/>
      <c r="BG529" s="398"/>
      <c r="BH529" s="395"/>
      <c r="BI529" s="399"/>
      <c r="BJ529" s="399"/>
      <c r="BK529" s="399"/>
      <c r="BL529" s="399"/>
    </row>
    <row r="530" spans="5:64">
      <c r="E530" s="395"/>
      <c r="AB530" s="395"/>
      <c r="AF530" s="397"/>
      <c r="AH530" s="397"/>
      <c r="AI530" s="396"/>
      <c r="AK530" s="396"/>
      <c r="AL530" s="396"/>
      <c r="AM530" s="396"/>
      <c r="AO530" s="396"/>
      <c r="AP530" s="396"/>
      <c r="AR530" s="396"/>
      <c r="AT530" s="396"/>
      <c r="AV530" s="396"/>
      <c r="AW530" s="397"/>
      <c r="AX530" s="395"/>
      <c r="AZ530" s="395"/>
      <c r="BA530" s="395"/>
      <c r="BB530" s="395"/>
      <c r="BC530" s="395"/>
      <c r="BD530" s="395"/>
      <c r="BE530" s="395"/>
      <c r="BF530" s="395"/>
      <c r="BG530" s="398"/>
      <c r="BH530" s="395"/>
      <c r="BI530" s="399"/>
      <c r="BJ530" s="399"/>
      <c r="BK530" s="399"/>
      <c r="BL530" s="399"/>
    </row>
    <row r="531" spans="5:64">
      <c r="E531" s="395"/>
      <c r="AB531" s="395"/>
      <c r="AF531" s="397"/>
      <c r="AH531" s="397"/>
      <c r="AI531" s="396"/>
      <c r="AK531" s="396"/>
      <c r="AL531" s="396"/>
      <c r="AM531" s="396"/>
      <c r="AO531" s="396"/>
      <c r="AP531" s="396"/>
      <c r="AR531" s="396"/>
      <c r="AT531" s="396"/>
      <c r="AV531" s="396"/>
      <c r="AW531" s="397"/>
      <c r="AX531" s="395"/>
      <c r="AZ531" s="395"/>
      <c r="BA531" s="395"/>
      <c r="BB531" s="395"/>
      <c r="BC531" s="395"/>
      <c r="BD531" s="395"/>
      <c r="BE531" s="395"/>
      <c r="BF531" s="395"/>
      <c r="BG531" s="398"/>
      <c r="BH531" s="395"/>
      <c r="BI531" s="399"/>
      <c r="BJ531" s="399"/>
      <c r="BK531" s="399"/>
      <c r="BL531" s="399"/>
    </row>
    <row r="532" spans="5:64">
      <c r="E532" s="395"/>
      <c r="AB532" s="395"/>
      <c r="AF532" s="397"/>
      <c r="AH532" s="397"/>
      <c r="AI532" s="396"/>
      <c r="AK532" s="396"/>
      <c r="AL532" s="396"/>
      <c r="AM532" s="396"/>
      <c r="AO532" s="396"/>
      <c r="AP532" s="396"/>
      <c r="AR532" s="396"/>
      <c r="AT532" s="396"/>
      <c r="AV532" s="396"/>
      <c r="AW532" s="397"/>
      <c r="AX532" s="395"/>
      <c r="AZ532" s="395"/>
      <c r="BA532" s="395"/>
      <c r="BB532" s="395"/>
      <c r="BC532" s="395"/>
      <c r="BD532" s="395"/>
      <c r="BE532" s="395"/>
      <c r="BF532" s="395"/>
      <c r="BG532" s="398"/>
      <c r="BH532" s="395"/>
      <c r="BI532" s="399"/>
      <c r="BJ532" s="399"/>
      <c r="BK532" s="399"/>
      <c r="BL532" s="399"/>
    </row>
    <row r="533" spans="5:64">
      <c r="E533" s="395"/>
      <c r="AB533" s="395"/>
      <c r="AF533" s="397"/>
      <c r="AH533" s="397"/>
      <c r="AI533" s="396"/>
      <c r="AK533" s="396"/>
      <c r="AL533" s="396"/>
      <c r="AM533" s="396"/>
      <c r="AO533" s="396"/>
      <c r="AP533" s="396"/>
      <c r="AR533" s="396"/>
      <c r="AT533" s="396"/>
      <c r="AV533" s="396"/>
      <c r="AW533" s="397"/>
      <c r="AX533" s="395"/>
      <c r="AZ533" s="395"/>
      <c r="BA533" s="395"/>
      <c r="BB533" s="395"/>
      <c r="BC533" s="395"/>
      <c r="BD533" s="395"/>
      <c r="BE533" s="395"/>
      <c r="BF533" s="395"/>
      <c r="BG533" s="398"/>
      <c r="BH533" s="395"/>
      <c r="BI533" s="399"/>
      <c r="BJ533" s="399"/>
      <c r="BK533" s="399"/>
      <c r="BL533" s="399"/>
    </row>
    <row r="534" spans="5:64">
      <c r="E534" s="395"/>
      <c r="AB534" s="395"/>
      <c r="AF534" s="397"/>
      <c r="AH534" s="397"/>
      <c r="AI534" s="396"/>
      <c r="AK534" s="396"/>
      <c r="AL534" s="396"/>
      <c r="AM534" s="396"/>
      <c r="AO534" s="396"/>
      <c r="AP534" s="396"/>
      <c r="AR534" s="396"/>
      <c r="AT534" s="396"/>
      <c r="AV534" s="396"/>
      <c r="AW534" s="397"/>
      <c r="AX534" s="395"/>
      <c r="AZ534" s="395"/>
      <c r="BA534" s="395"/>
      <c r="BB534" s="395"/>
      <c r="BC534" s="395"/>
      <c r="BD534" s="395"/>
      <c r="BE534" s="395"/>
      <c r="BF534" s="395"/>
      <c r="BG534" s="398"/>
      <c r="BH534" s="395"/>
      <c r="BI534" s="399"/>
      <c r="BJ534" s="399"/>
      <c r="BK534" s="399"/>
      <c r="BL534" s="399"/>
    </row>
    <row r="535" spans="5:64">
      <c r="E535" s="395"/>
      <c r="AB535" s="395"/>
      <c r="AF535" s="397"/>
      <c r="AH535" s="397"/>
      <c r="AI535" s="396"/>
      <c r="AK535" s="396"/>
      <c r="AL535" s="396"/>
      <c r="AM535" s="396"/>
      <c r="AO535" s="396"/>
      <c r="AP535" s="396"/>
      <c r="AR535" s="396"/>
      <c r="AT535" s="396"/>
      <c r="AV535" s="396"/>
      <c r="AW535" s="397"/>
      <c r="AX535" s="395"/>
      <c r="AZ535" s="395"/>
      <c r="BA535" s="395"/>
      <c r="BB535" s="395"/>
      <c r="BC535" s="395"/>
      <c r="BD535" s="395"/>
      <c r="BE535" s="395"/>
      <c r="BF535" s="395"/>
      <c r="BG535" s="398"/>
      <c r="BH535" s="395"/>
      <c r="BI535" s="399"/>
      <c r="BJ535" s="399"/>
      <c r="BK535" s="399"/>
      <c r="BL535" s="399"/>
    </row>
    <row r="536" spans="5:64">
      <c r="E536" s="395"/>
      <c r="AB536" s="395"/>
      <c r="AF536" s="397"/>
      <c r="AH536" s="397"/>
      <c r="AI536" s="396"/>
      <c r="AK536" s="396"/>
      <c r="AL536" s="396"/>
      <c r="AM536" s="396"/>
      <c r="AO536" s="396"/>
      <c r="AP536" s="396"/>
      <c r="AR536" s="396"/>
      <c r="AT536" s="396"/>
      <c r="AV536" s="396"/>
      <c r="AW536" s="397"/>
      <c r="AX536" s="395"/>
      <c r="AZ536" s="395"/>
      <c r="BA536" s="395"/>
      <c r="BB536" s="395"/>
      <c r="BC536" s="395"/>
      <c r="BD536" s="395"/>
      <c r="BE536" s="395"/>
      <c r="BF536" s="395"/>
      <c r="BG536" s="398"/>
      <c r="BH536" s="395"/>
      <c r="BI536" s="399"/>
      <c r="BJ536" s="399"/>
      <c r="BK536" s="399"/>
      <c r="BL536" s="399"/>
    </row>
    <row r="537" spans="5:64">
      <c r="E537" s="395"/>
      <c r="AB537" s="395"/>
      <c r="AF537" s="397"/>
      <c r="AH537" s="397"/>
      <c r="AI537" s="396"/>
      <c r="AK537" s="396"/>
      <c r="AL537" s="396"/>
      <c r="AM537" s="396"/>
      <c r="AO537" s="396"/>
      <c r="AP537" s="396"/>
      <c r="AR537" s="396"/>
      <c r="AT537" s="396"/>
      <c r="AV537" s="396"/>
      <c r="AW537" s="397"/>
      <c r="AX537" s="395"/>
      <c r="AZ537" s="395"/>
      <c r="BA537" s="395"/>
      <c r="BB537" s="395"/>
      <c r="BC537" s="395"/>
      <c r="BD537" s="395"/>
      <c r="BE537" s="395"/>
      <c r="BF537" s="395"/>
      <c r="BG537" s="398"/>
      <c r="BH537" s="395"/>
      <c r="BI537" s="399"/>
      <c r="BJ537" s="399"/>
      <c r="BK537" s="399"/>
      <c r="BL537" s="399"/>
    </row>
    <row r="538" spans="5:64">
      <c r="E538" s="395"/>
      <c r="AB538" s="395"/>
      <c r="AF538" s="397"/>
      <c r="AH538" s="397"/>
      <c r="AI538" s="396"/>
      <c r="AK538" s="396"/>
      <c r="AL538" s="396"/>
      <c r="AM538" s="396"/>
      <c r="AO538" s="396"/>
      <c r="AP538" s="396"/>
      <c r="AR538" s="396"/>
      <c r="AT538" s="396"/>
      <c r="AV538" s="396"/>
      <c r="AW538" s="397"/>
      <c r="AX538" s="395"/>
      <c r="AZ538" s="395"/>
      <c r="BA538" s="395"/>
      <c r="BB538" s="395"/>
      <c r="BC538" s="395"/>
      <c r="BD538" s="395"/>
      <c r="BE538" s="395"/>
      <c r="BF538" s="395"/>
      <c r="BG538" s="398"/>
      <c r="BH538" s="395"/>
      <c r="BI538" s="399"/>
      <c r="BJ538" s="399"/>
      <c r="BK538" s="399"/>
      <c r="BL538" s="399"/>
    </row>
    <row r="539" spans="5:64">
      <c r="E539" s="395"/>
      <c r="AB539" s="395"/>
      <c r="AF539" s="397"/>
      <c r="AH539" s="397"/>
      <c r="AI539" s="396"/>
      <c r="AK539" s="396"/>
      <c r="AL539" s="396"/>
      <c r="AM539" s="396"/>
      <c r="AO539" s="396"/>
      <c r="AP539" s="396"/>
      <c r="AR539" s="396"/>
      <c r="AT539" s="396"/>
      <c r="AV539" s="396"/>
      <c r="AW539" s="397"/>
      <c r="AX539" s="395"/>
      <c r="AZ539" s="395"/>
      <c r="BA539" s="395"/>
      <c r="BB539" s="395"/>
      <c r="BC539" s="395"/>
      <c r="BD539" s="395"/>
      <c r="BE539" s="395"/>
      <c r="BF539" s="395"/>
      <c r="BG539" s="398"/>
      <c r="BH539" s="395"/>
      <c r="BI539" s="399"/>
      <c r="BJ539" s="399"/>
      <c r="BK539" s="399"/>
      <c r="BL539" s="399"/>
    </row>
    <row r="540" spans="5:64">
      <c r="E540" s="395"/>
      <c r="AB540" s="395"/>
      <c r="AF540" s="397"/>
      <c r="AH540" s="397"/>
      <c r="AI540" s="396"/>
      <c r="AK540" s="396"/>
      <c r="AL540" s="396"/>
      <c r="AM540" s="396"/>
      <c r="AO540" s="396"/>
      <c r="AP540" s="396"/>
      <c r="AR540" s="396"/>
      <c r="AT540" s="396"/>
      <c r="AV540" s="396"/>
      <c r="AW540" s="397"/>
      <c r="AX540" s="395"/>
      <c r="AZ540" s="395"/>
      <c r="BA540" s="395"/>
      <c r="BB540" s="395"/>
      <c r="BC540" s="395"/>
      <c r="BD540" s="395"/>
      <c r="BE540" s="395"/>
      <c r="BF540" s="395"/>
      <c r="BG540" s="398"/>
      <c r="BH540" s="395"/>
      <c r="BI540" s="399"/>
      <c r="BJ540" s="399"/>
      <c r="BK540" s="399"/>
      <c r="BL540" s="399"/>
    </row>
    <row r="541" spans="5:64">
      <c r="E541" s="395"/>
      <c r="AB541" s="395"/>
      <c r="AF541" s="397"/>
      <c r="AH541" s="397"/>
      <c r="AI541" s="396"/>
      <c r="AK541" s="396"/>
      <c r="AL541" s="396"/>
      <c r="AM541" s="396"/>
      <c r="AO541" s="396"/>
      <c r="AP541" s="396"/>
      <c r="AR541" s="396"/>
      <c r="AT541" s="396"/>
      <c r="AV541" s="396"/>
      <c r="AW541" s="397"/>
      <c r="AX541" s="395"/>
      <c r="AZ541" s="395"/>
      <c r="BA541" s="395"/>
      <c r="BB541" s="395"/>
      <c r="BC541" s="395"/>
      <c r="BD541" s="395"/>
      <c r="BE541" s="395"/>
      <c r="BF541" s="395"/>
      <c r="BG541" s="398"/>
      <c r="BH541" s="395"/>
      <c r="BI541" s="399"/>
      <c r="BJ541" s="399"/>
      <c r="BK541" s="399"/>
      <c r="BL541" s="399"/>
    </row>
    <row r="542" spans="5:64">
      <c r="E542" s="395"/>
      <c r="AB542" s="395"/>
      <c r="AF542" s="397"/>
      <c r="AH542" s="397"/>
      <c r="AI542" s="396"/>
      <c r="AK542" s="396"/>
      <c r="AL542" s="396"/>
      <c r="AM542" s="396"/>
      <c r="AO542" s="396"/>
      <c r="AP542" s="396"/>
      <c r="AR542" s="396"/>
      <c r="AT542" s="396"/>
      <c r="AV542" s="396"/>
      <c r="AW542" s="397"/>
      <c r="AX542" s="395"/>
      <c r="AZ542" s="395"/>
      <c r="BA542" s="395"/>
      <c r="BB542" s="395"/>
      <c r="BC542" s="395"/>
      <c r="BD542" s="395"/>
      <c r="BE542" s="395"/>
      <c r="BF542" s="395"/>
      <c r="BG542" s="398"/>
      <c r="BH542" s="395"/>
      <c r="BI542" s="399"/>
      <c r="BJ542" s="399"/>
      <c r="BK542" s="399"/>
      <c r="BL542" s="399"/>
    </row>
    <row r="543" spans="5:64">
      <c r="E543" s="395"/>
      <c r="AB543" s="395"/>
      <c r="AF543" s="397"/>
      <c r="AH543" s="397"/>
      <c r="AI543" s="396"/>
      <c r="AK543" s="396"/>
      <c r="AL543" s="396"/>
      <c r="AM543" s="396"/>
      <c r="AO543" s="396"/>
      <c r="AP543" s="396"/>
      <c r="AR543" s="396"/>
      <c r="AT543" s="396"/>
      <c r="AV543" s="396"/>
      <c r="AW543" s="397"/>
      <c r="AX543" s="395"/>
      <c r="AZ543" s="395"/>
      <c r="BA543" s="395"/>
      <c r="BB543" s="395"/>
      <c r="BC543" s="395"/>
      <c r="BD543" s="395"/>
      <c r="BE543" s="395"/>
      <c r="BF543" s="395"/>
      <c r="BG543" s="398"/>
      <c r="BH543" s="395"/>
      <c r="BI543" s="399"/>
      <c r="BJ543" s="399"/>
      <c r="BK543" s="399"/>
      <c r="BL543" s="399"/>
    </row>
    <row r="544" spans="5:64">
      <c r="E544" s="395"/>
      <c r="AB544" s="395"/>
      <c r="AF544" s="397"/>
      <c r="AH544" s="397"/>
      <c r="AI544" s="396"/>
      <c r="AK544" s="396"/>
      <c r="AL544" s="396"/>
      <c r="AM544" s="396"/>
      <c r="AO544" s="396"/>
      <c r="AP544" s="396"/>
      <c r="AR544" s="396"/>
      <c r="AT544" s="396"/>
      <c r="AV544" s="396"/>
      <c r="AW544" s="397"/>
      <c r="AX544" s="395"/>
      <c r="AZ544" s="395"/>
      <c r="BA544" s="395"/>
      <c r="BB544" s="395"/>
      <c r="BC544" s="395"/>
      <c r="BD544" s="395"/>
      <c r="BE544" s="395"/>
      <c r="BF544" s="395"/>
      <c r="BG544" s="398"/>
      <c r="BH544" s="395"/>
      <c r="BI544" s="399"/>
      <c r="BJ544" s="399"/>
      <c r="BK544" s="399"/>
      <c r="BL544" s="399"/>
    </row>
    <row r="545" spans="5:64">
      <c r="E545" s="395"/>
      <c r="AB545" s="395"/>
      <c r="AF545" s="397"/>
      <c r="AH545" s="397"/>
      <c r="AI545" s="396"/>
      <c r="AK545" s="396"/>
      <c r="AL545" s="396"/>
      <c r="AM545" s="396"/>
      <c r="AO545" s="396"/>
      <c r="AP545" s="396"/>
      <c r="AR545" s="396"/>
      <c r="AT545" s="396"/>
      <c r="AV545" s="396"/>
      <c r="AW545" s="397"/>
      <c r="AX545" s="395"/>
      <c r="AZ545" s="395"/>
      <c r="BA545" s="395"/>
      <c r="BB545" s="395"/>
      <c r="BC545" s="395"/>
      <c r="BD545" s="395"/>
      <c r="BE545" s="395"/>
      <c r="BF545" s="395"/>
      <c r="BG545" s="398"/>
      <c r="BH545" s="395"/>
      <c r="BI545" s="399"/>
      <c r="BJ545" s="399"/>
      <c r="BK545" s="399"/>
      <c r="BL545" s="399"/>
    </row>
    <row r="546" spans="5:64">
      <c r="E546" s="395"/>
      <c r="AB546" s="395"/>
      <c r="AF546" s="397"/>
      <c r="AH546" s="397"/>
      <c r="AI546" s="396"/>
      <c r="AK546" s="396"/>
      <c r="AL546" s="396"/>
      <c r="AM546" s="396"/>
      <c r="AO546" s="396"/>
      <c r="AP546" s="396"/>
      <c r="AR546" s="396"/>
      <c r="AT546" s="396"/>
      <c r="AV546" s="396"/>
      <c r="AW546" s="397"/>
      <c r="AX546" s="395"/>
      <c r="AZ546" s="395"/>
      <c r="BA546" s="395"/>
      <c r="BB546" s="395"/>
      <c r="BC546" s="395"/>
      <c r="BD546" s="395"/>
      <c r="BE546" s="395"/>
      <c r="BF546" s="395"/>
      <c r="BG546" s="398"/>
      <c r="BH546" s="395"/>
      <c r="BI546" s="399"/>
      <c r="BJ546" s="399"/>
      <c r="BK546" s="399"/>
      <c r="BL546" s="399"/>
    </row>
    <row r="547" spans="5:64">
      <c r="E547" s="395"/>
      <c r="AB547" s="395"/>
      <c r="AF547" s="397"/>
      <c r="AH547" s="397"/>
      <c r="AI547" s="396"/>
      <c r="AK547" s="396"/>
      <c r="AL547" s="396"/>
      <c r="AM547" s="396"/>
      <c r="AO547" s="396"/>
      <c r="AP547" s="396"/>
      <c r="AR547" s="396"/>
      <c r="AT547" s="396"/>
      <c r="AV547" s="396"/>
      <c r="AW547" s="397"/>
      <c r="AX547" s="395"/>
      <c r="AZ547" s="395"/>
      <c r="BA547" s="395"/>
      <c r="BB547" s="395"/>
      <c r="BC547" s="395"/>
      <c r="BD547" s="395"/>
      <c r="BE547" s="395"/>
      <c r="BF547" s="395"/>
      <c r="BG547" s="398"/>
      <c r="BH547" s="395"/>
      <c r="BI547" s="399"/>
      <c r="BJ547" s="399"/>
      <c r="BK547" s="399"/>
      <c r="BL547" s="399"/>
    </row>
    <row r="548" spans="5:64">
      <c r="E548" s="395"/>
      <c r="AB548" s="395"/>
      <c r="AF548" s="397"/>
      <c r="AH548" s="397"/>
      <c r="AI548" s="396"/>
      <c r="AK548" s="396"/>
      <c r="AL548" s="396"/>
      <c r="AM548" s="396"/>
      <c r="AO548" s="396"/>
      <c r="AP548" s="396"/>
      <c r="AR548" s="396"/>
      <c r="AT548" s="396"/>
      <c r="AV548" s="396"/>
      <c r="AW548" s="397"/>
      <c r="AX548" s="395"/>
      <c r="AZ548" s="395"/>
      <c r="BA548" s="395"/>
      <c r="BB548" s="395"/>
      <c r="BC548" s="395"/>
      <c r="BD548" s="395"/>
      <c r="BE548" s="395"/>
      <c r="BF548" s="395"/>
      <c r="BG548" s="398"/>
      <c r="BH548" s="395"/>
      <c r="BI548" s="399"/>
      <c r="BJ548" s="399"/>
      <c r="BK548" s="399"/>
      <c r="BL548" s="399"/>
    </row>
    <row r="549" spans="5:64">
      <c r="E549" s="395"/>
      <c r="AB549" s="395"/>
      <c r="AF549" s="397"/>
      <c r="AH549" s="397"/>
      <c r="AI549" s="396"/>
      <c r="AK549" s="396"/>
      <c r="AL549" s="396"/>
      <c r="AM549" s="396"/>
      <c r="AO549" s="396"/>
      <c r="AP549" s="396"/>
      <c r="AR549" s="396"/>
      <c r="AT549" s="396"/>
      <c r="AV549" s="396"/>
      <c r="AW549" s="397"/>
      <c r="AX549" s="395"/>
      <c r="AZ549" s="395"/>
      <c r="BA549" s="395"/>
      <c r="BB549" s="395"/>
      <c r="BC549" s="395"/>
      <c r="BD549" s="395"/>
      <c r="BE549" s="395"/>
      <c r="BF549" s="395"/>
      <c r="BG549" s="398"/>
      <c r="BH549" s="395"/>
      <c r="BI549" s="399"/>
      <c r="BJ549" s="399"/>
      <c r="BK549" s="399"/>
      <c r="BL549" s="399"/>
    </row>
    <row r="550" spans="5:64">
      <c r="E550" s="395"/>
      <c r="AB550" s="395"/>
      <c r="AF550" s="397"/>
      <c r="AH550" s="397"/>
      <c r="AI550" s="396"/>
      <c r="AK550" s="396"/>
      <c r="AL550" s="396"/>
      <c r="AM550" s="396"/>
      <c r="AO550" s="396"/>
      <c r="AP550" s="396"/>
      <c r="AR550" s="396"/>
      <c r="AT550" s="396"/>
      <c r="AV550" s="396"/>
      <c r="AW550" s="397"/>
      <c r="AX550" s="395"/>
      <c r="AZ550" s="395"/>
      <c r="BA550" s="395"/>
      <c r="BB550" s="395"/>
      <c r="BC550" s="395"/>
      <c r="BD550" s="395"/>
      <c r="BE550" s="395"/>
      <c r="BF550" s="395"/>
      <c r="BG550" s="398"/>
      <c r="BH550" s="395"/>
      <c r="BI550" s="399"/>
      <c r="BJ550" s="399"/>
      <c r="BK550" s="399"/>
      <c r="BL550" s="399"/>
    </row>
    <row r="551" spans="5:64">
      <c r="E551" s="395"/>
      <c r="AB551" s="395"/>
      <c r="AF551" s="397"/>
      <c r="AH551" s="397"/>
      <c r="AI551" s="396"/>
      <c r="AK551" s="396"/>
      <c r="AL551" s="396"/>
      <c r="AM551" s="396"/>
      <c r="AO551" s="396"/>
      <c r="AP551" s="396"/>
      <c r="AR551" s="396"/>
      <c r="AT551" s="396"/>
      <c r="AV551" s="396"/>
      <c r="AW551" s="397"/>
      <c r="AX551" s="395"/>
      <c r="AZ551" s="395"/>
      <c r="BA551" s="395"/>
      <c r="BB551" s="395"/>
      <c r="BC551" s="395"/>
      <c r="BD551" s="395"/>
      <c r="BE551" s="395"/>
      <c r="BF551" s="395"/>
      <c r="BG551" s="398"/>
      <c r="BH551" s="395"/>
      <c r="BI551" s="399"/>
      <c r="BJ551" s="399"/>
      <c r="BK551" s="399"/>
      <c r="BL551" s="399"/>
    </row>
    <row r="552" spans="5:64">
      <c r="E552" s="395"/>
      <c r="AB552" s="395"/>
      <c r="AF552" s="397"/>
      <c r="AH552" s="397"/>
      <c r="AI552" s="396"/>
      <c r="AK552" s="396"/>
      <c r="AL552" s="396"/>
      <c r="AM552" s="396"/>
      <c r="AO552" s="396"/>
      <c r="AP552" s="396"/>
      <c r="AR552" s="396"/>
      <c r="AT552" s="396"/>
      <c r="AV552" s="396"/>
      <c r="AW552" s="397"/>
      <c r="AX552" s="395"/>
      <c r="AZ552" s="395"/>
      <c r="BA552" s="395"/>
      <c r="BB552" s="395"/>
      <c r="BC552" s="395"/>
      <c r="BD552" s="395"/>
      <c r="BE552" s="395"/>
      <c r="BF552" s="395"/>
      <c r="BG552" s="398"/>
      <c r="BH552" s="395"/>
      <c r="BI552" s="399"/>
      <c r="BJ552" s="399"/>
      <c r="BK552" s="399"/>
      <c r="BL552" s="399"/>
    </row>
    <row r="553" spans="5:64">
      <c r="E553" s="395"/>
      <c r="AB553" s="395"/>
      <c r="AF553" s="397"/>
      <c r="AH553" s="397"/>
      <c r="AI553" s="396"/>
      <c r="AK553" s="396"/>
      <c r="AL553" s="396"/>
      <c r="AM553" s="396"/>
      <c r="AO553" s="396"/>
      <c r="AP553" s="396"/>
      <c r="AR553" s="396"/>
      <c r="AT553" s="396"/>
      <c r="AV553" s="396"/>
      <c r="AW553" s="397"/>
      <c r="AX553" s="395"/>
      <c r="AZ553" s="395"/>
      <c r="BA553" s="395"/>
      <c r="BB553" s="395"/>
      <c r="BC553" s="395"/>
      <c r="BD553" s="395"/>
      <c r="BE553" s="395"/>
      <c r="BF553" s="395"/>
      <c r="BG553" s="398"/>
      <c r="BH553" s="395"/>
      <c r="BI553" s="399"/>
      <c r="BJ553" s="399"/>
      <c r="BK553" s="399"/>
      <c r="BL553" s="399"/>
    </row>
    <row r="554" spans="5:64">
      <c r="E554" s="395"/>
      <c r="AB554" s="395"/>
      <c r="AF554" s="397"/>
      <c r="AH554" s="397"/>
      <c r="AI554" s="396"/>
      <c r="AK554" s="396"/>
      <c r="AL554" s="396"/>
      <c r="AM554" s="396"/>
      <c r="AO554" s="396"/>
      <c r="AP554" s="396"/>
      <c r="AR554" s="396"/>
      <c r="AT554" s="396"/>
      <c r="AV554" s="396"/>
      <c r="AW554" s="397"/>
      <c r="AX554" s="395"/>
      <c r="AZ554" s="395"/>
      <c r="BA554" s="395"/>
      <c r="BB554" s="395"/>
      <c r="BC554" s="395"/>
      <c r="BD554" s="395"/>
      <c r="BE554" s="395"/>
      <c r="BF554" s="395"/>
      <c r="BG554" s="398"/>
      <c r="BH554" s="395"/>
      <c r="BI554" s="399"/>
      <c r="BJ554" s="399"/>
      <c r="BK554" s="399"/>
      <c r="BL554" s="399"/>
    </row>
    <row r="555" spans="5:64">
      <c r="E555" s="395"/>
      <c r="AB555" s="395"/>
      <c r="AF555" s="397"/>
      <c r="AH555" s="397"/>
      <c r="AI555" s="396"/>
      <c r="AK555" s="396"/>
      <c r="AL555" s="396"/>
      <c r="AM555" s="396"/>
      <c r="AO555" s="396"/>
      <c r="AP555" s="396"/>
      <c r="AR555" s="396"/>
      <c r="AT555" s="396"/>
      <c r="AV555" s="396"/>
      <c r="AW555" s="397"/>
      <c r="AX555" s="395"/>
      <c r="AZ555" s="395"/>
      <c r="BA555" s="395"/>
      <c r="BB555" s="395"/>
      <c r="BC555" s="395"/>
      <c r="BD555" s="395"/>
      <c r="BE555" s="395"/>
      <c r="BF555" s="395"/>
      <c r="BG555" s="398"/>
      <c r="BH555" s="395"/>
      <c r="BI555" s="399"/>
      <c r="BJ555" s="399"/>
      <c r="BK555" s="399"/>
      <c r="BL555" s="399"/>
    </row>
    <row r="556" spans="5:64">
      <c r="E556" s="395"/>
      <c r="AB556" s="395"/>
      <c r="AF556" s="397"/>
      <c r="AH556" s="397"/>
      <c r="AI556" s="396"/>
      <c r="AK556" s="396"/>
      <c r="AL556" s="396"/>
      <c r="AM556" s="396"/>
      <c r="AO556" s="396"/>
      <c r="AP556" s="396"/>
      <c r="AR556" s="396"/>
      <c r="AT556" s="396"/>
      <c r="AV556" s="396"/>
      <c r="AW556" s="397"/>
      <c r="AX556" s="395"/>
      <c r="AZ556" s="395"/>
      <c r="BA556" s="395"/>
      <c r="BB556" s="395"/>
      <c r="BC556" s="395"/>
      <c r="BD556" s="395"/>
      <c r="BE556" s="395"/>
      <c r="BF556" s="395"/>
      <c r="BG556" s="398"/>
      <c r="BH556" s="395"/>
      <c r="BI556" s="399"/>
      <c r="BJ556" s="399"/>
      <c r="BK556" s="399"/>
      <c r="BL556" s="399"/>
    </row>
    <row r="557" spans="5:64">
      <c r="E557" s="395"/>
      <c r="AB557" s="395"/>
      <c r="AF557" s="397"/>
      <c r="AH557" s="397"/>
      <c r="AI557" s="396"/>
      <c r="AK557" s="396"/>
      <c r="AL557" s="396"/>
      <c r="AM557" s="396"/>
      <c r="AO557" s="396"/>
      <c r="AP557" s="396"/>
      <c r="AR557" s="396"/>
      <c r="AT557" s="396"/>
      <c r="AV557" s="396"/>
      <c r="AW557" s="397"/>
      <c r="AX557" s="395"/>
      <c r="AZ557" s="395"/>
      <c r="BA557" s="395"/>
      <c r="BB557" s="395"/>
      <c r="BC557" s="395"/>
      <c r="BD557" s="395"/>
      <c r="BE557" s="395"/>
      <c r="BF557" s="395"/>
      <c r="BG557" s="398"/>
      <c r="BH557" s="395"/>
      <c r="BI557" s="399"/>
      <c r="BJ557" s="399"/>
      <c r="BK557" s="399"/>
      <c r="BL557" s="399"/>
    </row>
    <row r="558" spans="5:64">
      <c r="E558" s="395"/>
      <c r="AB558" s="395"/>
      <c r="AF558" s="397"/>
      <c r="AH558" s="397"/>
      <c r="AI558" s="396"/>
      <c r="AK558" s="396"/>
      <c r="AL558" s="396"/>
      <c r="AM558" s="396"/>
      <c r="AO558" s="396"/>
      <c r="AP558" s="396"/>
      <c r="AR558" s="396"/>
      <c r="AT558" s="396"/>
      <c r="AV558" s="396"/>
      <c r="AW558" s="397"/>
      <c r="AX558" s="395"/>
      <c r="AZ558" s="395"/>
      <c r="BA558" s="395"/>
      <c r="BB558" s="395"/>
      <c r="BC558" s="395"/>
      <c r="BD558" s="395"/>
      <c r="BE558" s="395"/>
      <c r="BF558" s="395"/>
      <c r="BG558" s="398"/>
      <c r="BH558" s="395"/>
      <c r="BI558" s="399"/>
      <c r="BJ558" s="399"/>
      <c r="BK558" s="399"/>
      <c r="BL558" s="399"/>
    </row>
    <row r="559" spans="5:64">
      <c r="E559" s="395"/>
      <c r="AB559" s="395"/>
      <c r="AF559" s="397"/>
      <c r="AH559" s="397"/>
      <c r="AI559" s="396"/>
      <c r="AK559" s="396"/>
      <c r="AL559" s="396"/>
      <c r="AM559" s="396"/>
      <c r="AO559" s="396"/>
      <c r="AP559" s="396"/>
      <c r="AR559" s="396"/>
      <c r="AT559" s="396"/>
      <c r="AV559" s="396"/>
      <c r="AW559" s="397"/>
      <c r="AX559" s="395"/>
      <c r="AZ559" s="395"/>
      <c r="BA559" s="395"/>
      <c r="BB559" s="395"/>
      <c r="BC559" s="395"/>
      <c r="BD559" s="395"/>
      <c r="BE559" s="395"/>
      <c r="BF559" s="395"/>
      <c r="BG559" s="398"/>
      <c r="BH559" s="395"/>
      <c r="BI559" s="399"/>
      <c r="BJ559" s="399"/>
      <c r="BK559" s="399"/>
      <c r="BL559" s="399"/>
    </row>
    <row r="560" spans="5:64">
      <c r="E560" s="395"/>
      <c r="AB560" s="395"/>
      <c r="AF560" s="397"/>
      <c r="AH560" s="397"/>
      <c r="AI560" s="396"/>
      <c r="AK560" s="396"/>
      <c r="AL560" s="396"/>
      <c r="AM560" s="396"/>
      <c r="AO560" s="396"/>
      <c r="AP560" s="396"/>
      <c r="AR560" s="396"/>
      <c r="AT560" s="396"/>
      <c r="AV560" s="396"/>
      <c r="AW560" s="397"/>
      <c r="AX560" s="395"/>
      <c r="AZ560" s="395"/>
      <c r="BA560" s="395"/>
      <c r="BB560" s="395"/>
      <c r="BC560" s="395"/>
      <c r="BD560" s="395"/>
      <c r="BE560" s="395"/>
      <c r="BF560" s="395"/>
      <c r="BG560" s="398"/>
      <c r="BH560" s="395"/>
      <c r="BI560" s="399"/>
      <c r="BJ560" s="399"/>
      <c r="BK560" s="399"/>
      <c r="BL560" s="399"/>
    </row>
    <row r="561" spans="5:64">
      <c r="E561" s="395"/>
      <c r="AB561" s="395"/>
      <c r="AF561" s="397"/>
      <c r="AH561" s="397"/>
      <c r="AI561" s="396"/>
      <c r="AK561" s="396"/>
      <c r="AL561" s="396"/>
      <c r="AM561" s="396"/>
      <c r="AO561" s="396"/>
      <c r="AP561" s="396"/>
      <c r="AR561" s="396"/>
      <c r="AT561" s="396"/>
      <c r="AV561" s="396"/>
      <c r="AW561" s="397"/>
      <c r="AX561" s="395"/>
      <c r="AZ561" s="395"/>
      <c r="BA561" s="395"/>
      <c r="BB561" s="395"/>
      <c r="BC561" s="395"/>
      <c r="BD561" s="395"/>
      <c r="BE561" s="395"/>
      <c r="BF561" s="395"/>
      <c r="BG561" s="398"/>
      <c r="BH561" s="395"/>
      <c r="BI561" s="399"/>
      <c r="BJ561" s="399"/>
      <c r="BK561" s="399"/>
      <c r="BL561" s="399"/>
    </row>
    <row r="562" spans="5:64">
      <c r="E562" s="395"/>
      <c r="AB562" s="395"/>
      <c r="AF562" s="397"/>
      <c r="AH562" s="397"/>
      <c r="AI562" s="396"/>
      <c r="AK562" s="396"/>
      <c r="AL562" s="396"/>
      <c r="AM562" s="396"/>
      <c r="AO562" s="396"/>
      <c r="AP562" s="396"/>
      <c r="AR562" s="396"/>
      <c r="AT562" s="396"/>
      <c r="AV562" s="396"/>
      <c r="AW562" s="397"/>
      <c r="AX562" s="395"/>
      <c r="AZ562" s="395"/>
      <c r="BA562" s="395"/>
      <c r="BB562" s="395"/>
      <c r="BC562" s="395"/>
      <c r="BD562" s="395"/>
      <c r="BE562" s="395"/>
      <c r="BF562" s="395"/>
      <c r="BG562" s="398"/>
      <c r="BH562" s="395"/>
      <c r="BI562" s="399"/>
      <c r="BJ562" s="399"/>
      <c r="BK562" s="399"/>
      <c r="BL562" s="399"/>
    </row>
    <row r="563" spans="5:64">
      <c r="E563" s="395"/>
      <c r="AB563" s="395"/>
      <c r="AF563" s="397"/>
      <c r="AH563" s="397"/>
      <c r="AI563" s="396"/>
      <c r="AK563" s="396"/>
      <c r="AL563" s="396"/>
      <c r="AM563" s="396"/>
      <c r="AO563" s="396"/>
      <c r="AP563" s="396"/>
      <c r="AR563" s="396"/>
      <c r="AT563" s="396"/>
      <c r="AV563" s="396"/>
      <c r="AW563" s="397"/>
      <c r="AX563" s="395"/>
      <c r="AZ563" s="395"/>
      <c r="BA563" s="395"/>
      <c r="BB563" s="395"/>
      <c r="BC563" s="395"/>
      <c r="BD563" s="395"/>
      <c r="BE563" s="395"/>
      <c r="BF563" s="395"/>
      <c r="BG563" s="398"/>
      <c r="BH563" s="395"/>
      <c r="BI563" s="399"/>
      <c r="BJ563" s="399"/>
      <c r="BK563" s="399"/>
      <c r="BL563" s="399"/>
    </row>
    <row r="564" spans="5:64">
      <c r="E564" s="395"/>
      <c r="AB564" s="395"/>
      <c r="AF564" s="397"/>
      <c r="AH564" s="397"/>
      <c r="AI564" s="396"/>
      <c r="AK564" s="396"/>
      <c r="AL564" s="396"/>
      <c r="AM564" s="396"/>
      <c r="AO564" s="396"/>
      <c r="AP564" s="396"/>
      <c r="AR564" s="396"/>
      <c r="AT564" s="396"/>
      <c r="AV564" s="396"/>
      <c r="AW564" s="397"/>
      <c r="AX564" s="395"/>
      <c r="AZ564" s="395"/>
      <c r="BA564" s="395"/>
      <c r="BB564" s="395"/>
      <c r="BC564" s="395"/>
      <c r="BD564" s="395"/>
      <c r="BE564" s="395"/>
      <c r="BF564" s="395"/>
      <c r="BG564" s="398"/>
      <c r="BH564" s="395"/>
      <c r="BI564" s="399"/>
      <c r="BJ564" s="399"/>
      <c r="BK564" s="399"/>
      <c r="BL564" s="399"/>
    </row>
    <row r="565" spans="5:64">
      <c r="E565" s="395"/>
      <c r="AB565" s="395"/>
      <c r="AF565" s="397"/>
      <c r="AH565" s="397"/>
      <c r="AI565" s="396"/>
      <c r="AK565" s="396"/>
      <c r="AL565" s="396"/>
      <c r="AM565" s="396"/>
      <c r="AO565" s="396"/>
      <c r="AP565" s="396"/>
      <c r="AR565" s="396"/>
      <c r="AT565" s="396"/>
      <c r="AV565" s="396"/>
      <c r="AW565" s="397"/>
      <c r="AX565" s="395"/>
      <c r="AZ565" s="395"/>
      <c r="BA565" s="395"/>
      <c r="BB565" s="395"/>
      <c r="BC565" s="395"/>
      <c r="BD565" s="395"/>
      <c r="BE565" s="395"/>
      <c r="BF565" s="395"/>
      <c r="BG565" s="398"/>
      <c r="BH565" s="395"/>
      <c r="BI565" s="399"/>
      <c r="BJ565" s="399"/>
      <c r="BK565" s="399"/>
      <c r="BL565" s="399"/>
    </row>
    <row r="566" spans="5:64">
      <c r="E566" s="395"/>
      <c r="AB566" s="395"/>
      <c r="AF566" s="397"/>
      <c r="AH566" s="397"/>
      <c r="AI566" s="396"/>
      <c r="AK566" s="396"/>
      <c r="AL566" s="396"/>
      <c r="AM566" s="396"/>
      <c r="AO566" s="396"/>
      <c r="AP566" s="396"/>
      <c r="AR566" s="396"/>
      <c r="AT566" s="396"/>
      <c r="AV566" s="396"/>
      <c r="AW566" s="397"/>
      <c r="AX566" s="395"/>
      <c r="AZ566" s="395"/>
      <c r="BA566" s="395"/>
      <c r="BB566" s="395"/>
      <c r="BC566" s="395"/>
      <c r="BD566" s="395"/>
      <c r="BE566" s="395"/>
      <c r="BF566" s="395"/>
      <c r="BG566" s="398"/>
      <c r="BH566" s="395"/>
      <c r="BI566" s="399"/>
      <c r="BJ566" s="399"/>
      <c r="BK566" s="399"/>
      <c r="BL566" s="399"/>
    </row>
    <row r="567" spans="5:64">
      <c r="E567" s="395"/>
      <c r="AB567" s="395"/>
      <c r="AF567" s="397"/>
      <c r="AH567" s="397"/>
      <c r="AI567" s="396"/>
      <c r="AK567" s="396"/>
      <c r="AL567" s="396"/>
      <c r="AM567" s="396"/>
      <c r="AO567" s="396"/>
      <c r="AP567" s="396"/>
      <c r="AR567" s="396"/>
      <c r="AT567" s="396"/>
      <c r="AV567" s="396"/>
      <c r="AW567" s="397"/>
      <c r="AX567" s="395"/>
      <c r="AZ567" s="395"/>
      <c r="BA567" s="395"/>
      <c r="BB567" s="395"/>
      <c r="BC567" s="395"/>
      <c r="BD567" s="395"/>
      <c r="BE567" s="395"/>
      <c r="BF567" s="395"/>
      <c r="BG567" s="398"/>
      <c r="BH567" s="395"/>
      <c r="BI567" s="399"/>
      <c r="BJ567" s="399"/>
      <c r="BK567" s="399"/>
      <c r="BL567" s="399"/>
    </row>
    <row r="568" spans="5:64">
      <c r="E568" s="395"/>
      <c r="AB568" s="395"/>
      <c r="AF568" s="397"/>
      <c r="AH568" s="397"/>
      <c r="AI568" s="396"/>
      <c r="AK568" s="396"/>
      <c r="AL568" s="396"/>
      <c r="AM568" s="396"/>
      <c r="AO568" s="396"/>
      <c r="AP568" s="396"/>
      <c r="AR568" s="396"/>
      <c r="AT568" s="396"/>
      <c r="AV568" s="396"/>
      <c r="AW568" s="397"/>
      <c r="AX568" s="395"/>
      <c r="AZ568" s="395"/>
      <c r="BA568" s="395"/>
      <c r="BB568" s="395"/>
      <c r="BC568" s="395"/>
      <c r="BD568" s="395"/>
      <c r="BE568" s="395"/>
      <c r="BF568" s="395"/>
      <c r="BG568" s="398"/>
      <c r="BH568" s="395"/>
      <c r="BI568" s="399"/>
      <c r="BJ568" s="399"/>
      <c r="BK568" s="399"/>
      <c r="BL568" s="399"/>
    </row>
    <row r="569" spans="5:64">
      <c r="E569" s="395"/>
      <c r="AB569" s="395"/>
      <c r="AF569" s="397"/>
      <c r="AH569" s="397"/>
      <c r="AI569" s="396"/>
      <c r="AK569" s="396"/>
      <c r="AL569" s="396"/>
      <c r="AM569" s="396"/>
      <c r="AO569" s="396"/>
      <c r="AP569" s="396"/>
      <c r="AR569" s="396"/>
      <c r="AT569" s="396"/>
      <c r="AV569" s="396"/>
      <c r="AW569" s="397"/>
      <c r="AX569" s="395"/>
      <c r="AZ569" s="395"/>
      <c r="BA569" s="395"/>
      <c r="BB569" s="395"/>
      <c r="BC569" s="395"/>
      <c r="BD569" s="395"/>
      <c r="BE569" s="395"/>
      <c r="BF569" s="395"/>
      <c r="BG569" s="398"/>
      <c r="BH569" s="395"/>
      <c r="BI569" s="399"/>
      <c r="BJ569" s="399"/>
      <c r="BK569" s="399"/>
      <c r="BL569" s="399"/>
    </row>
    <row r="570" spans="5:64">
      <c r="E570" s="395"/>
      <c r="AB570" s="395"/>
      <c r="AF570" s="397"/>
      <c r="AH570" s="397"/>
      <c r="AI570" s="396"/>
      <c r="AK570" s="396"/>
      <c r="AL570" s="396"/>
      <c r="AM570" s="396"/>
      <c r="AO570" s="396"/>
      <c r="AP570" s="396"/>
      <c r="AR570" s="396"/>
      <c r="AT570" s="396"/>
      <c r="AV570" s="396"/>
      <c r="AW570" s="397"/>
      <c r="AX570" s="395"/>
      <c r="AZ570" s="395"/>
      <c r="BA570" s="395"/>
      <c r="BB570" s="395"/>
      <c r="BC570" s="395"/>
      <c r="BD570" s="395"/>
      <c r="BE570" s="395"/>
      <c r="BF570" s="395"/>
      <c r="BG570" s="398"/>
      <c r="BH570" s="395"/>
      <c r="BI570" s="399"/>
      <c r="BJ570" s="399"/>
      <c r="BK570" s="399"/>
      <c r="BL570" s="399"/>
    </row>
    <row r="571" spans="5:64">
      <c r="E571" s="395"/>
      <c r="AB571" s="395"/>
      <c r="AF571" s="397"/>
      <c r="AH571" s="397"/>
      <c r="AI571" s="396"/>
      <c r="AK571" s="396"/>
      <c r="AL571" s="396"/>
      <c r="AM571" s="396"/>
      <c r="AO571" s="396"/>
      <c r="AP571" s="396"/>
      <c r="AR571" s="396"/>
      <c r="AT571" s="396"/>
      <c r="AV571" s="396"/>
      <c r="AW571" s="397"/>
      <c r="AX571" s="395"/>
      <c r="AZ571" s="395"/>
      <c r="BA571" s="395"/>
      <c r="BB571" s="395"/>
      <c r="BC571" s="395"/>
      <c r="BD571" s="395"/>
      <c r="BE571" s="395"/>
      <c r="BF571" s="395"/>
      <c r="BG571" s="398"/>
      <c r="BH571" s="395"/>
      <c r="BI571" s="399"/>
      <c r="BJ571" s="399"/>
      <c r="BK571" s="399"/>
      <c r="BL571" s="399"/>
    </row>
    <row r="572" spans="5:64">
      <c r="E572" s="395"/>
      <c r="AB572" s="395"/>
      <c r="AF572" s="397"/>
      <c r="AH572" s="397"/>
      <c r="AI572" s="396"/>
      <c r="AK572" s="396"/>
      <c r="AL572" s="396"/>
      <c r="AM572" s="396"/>
      <c r="AO572" s="396"/>
      <c r="AP572" s="396"/>
      <c r="AR572" s="396"/>
      <c r="AT572" s="396"/>
      <c r="AV572" s="396"/>
      <c r="AW572" s="397"/>
      <c r="AX572" s="395"/>
      <c r="AZ572" s="395"/>
      <c r="BA572" s="395"/>
      <c r="BB572" s="395"/>
      <c r="BC572" s="395"/>
      <c r="BD572" s="395"/>
      <c r="BE572" s="395"/>
      <c r="BF572" s="395"/>
      <c r="BG572" s="398"/>
      <c r="BH572" s="395"/>
      <c r="BI572" s="399"/>
      <c r="BJ572" s="399"/>
      <c r="BK572" s="399"/>
      <c r="BL572" s="399"/>
    </row>
    <row r="573" spans="5:64">
      <c r="E573" s="395"/>
      <c r="AB573" s="395"/>
      <c r="AF573" s="397"/>
      <c r="AH573" s="397"/>
      <c r="AI573" s="396"/>
      <c r="AK573" s="396"/>
      <c r="AL573" s="396"/>
      <c r="AM573" s="396"/>
      <c r="AO573" s="396"/>
      <c r="AP573" s="396"/>
      <c r="AR573" s="396"/>
      <c r="AT573" s="396"/>
      <c r="AV573" s="396"/>
      <c r="AW573" s="397"/>
      <c r="AX573" s="395"/>
      <c r="AZ573" s="395"/>
      <c r="BA573" s="395"/>
      <c r="BB573" s="395"/>
      <c r="BC573" s="395"/>
      <c r="BD573" s="395"/>
      <c r="BE573" s="395"/>
      <c r="BF573" s="395"/>
      <c r="BG573" s="398"/>
      <c r="BH573" s="395"/>
      <c r="BI573" s="399"/>
      <c r="BJ573" s="399"/>
      <c r="BK573" s="399"/>
      <c r="BL573" s="399"/>
    </row>
    <row r="574" spans="5:64">
      <c r="E574" s="395"/>
      <c r="AB574" s="395"/>
      <c r="AF574" s="397"/>
      <c r="AH574" s="397"/>
      <c r="AI574" s="396"/>
      <c r="AK574" s="396"/>
      <c r="AL574" s="396"/>
      <c r="AM574" s="396"/>
      <c r="AO574" s="396"/>
      <c r="AP574" s="396"/>
      <c r="AR574" s="396"/>
      <c r="AT574" s="396"/>
      <c r="AV574" s="396"/>
      <c r="AW574" s="397"/>
      <c r="AX574" s="395"/>
      <c r="AZ574" s="395"/>
      <c r="BA574" s="395"/>
      <c r="BB574" s="395"/>
      <c r="BC574" s="395"/>
      <c r="BD574" s="395"/>
      <c r="BE574" s="395"/>
      <c r="BF574" s="395"/>
      <c r="BG574" s="398"/>
      <c r="BH574" s="395"/>
      <c r="BI574" s="399"/>
      <c r="BJ574" s="399"/>
      <c r="BK574" s="399"/>
      <c r="BL574" s="399"/>
    </row>
    <row r="575" spans="5:64">
      <c r="E575" s="395"/>
      <c r="AB575" s="395"/>
      <c r="AF575" s="397"/>
      <c r="AH575" s="397"/>
      <c r="AI575" s="396"/>
      <c r="AK575" s="396"/>
      <c r="AL575" s="396"/>
      <c r="AM575" s="396"/>
      <c r="AO575" s="396"/>
      <c r="AP575" s="396"/>
      <c r="AR575" s="396"/>
      <c r="AT575" s="396"/>
      <c r="AV575" s="396"/>
      <c r="AW575" s="397"/>
      <c r="AX575" s="395"/>
      <c r="AZ575" s="395"/>
      <c r="BA575" s="395"/>
      <c r="BB575" s="395"/>
      <c r="BC575" s="395"/>
      <c r="BD575" s="395"/>
      <c r="BE575" s="395"/>
      <c r="BF575" s="395"/>
      <c r="BG575" s="398"/>
      <c r="BH575" s="395"/>
      <c r="BI575" s="399"/>
      <c r="BJ575" s="399"/>
      <c r="BK575" s="399"/>
      <c r="BL575" s="399"/>
    </row>
    <row r="576" spans="5:64">
      <c r="E576" s="395"/>
      <c r="AB576" s="395"/>
      <c r="AF576" s="397"/>
      <c r="AH576" s="397"/>
      <c r="AI576" s="396"/>
      <c r="AK576" s="396"/>
      <c r="AL576" s="396"/>
      <c r="AM576" s="396"/>
      <c r="AO576" s="396"/>
      <c r="AP576" s="396"/>
      <c r="AR576" s="396"/>
      <c r="AT576" s="396"/>
      <c r="AV576" s="396"/>
      <c r="AW576" s="397"/>
      <c r="AX576" s="395"/>
      <c r="AZ576" s="395"/>
      <c r="BA576" s="395"/>
      <c r="BB576" s="395"/>
      <c r="BC576" s="395"/>
      <c r="BD576" s="395"/>
      <c r="BE576" s="395"/>
      <c r="BF576" s="395"/>
      <c r="BG576" s="398"/>
      <c r="BH576" s="395"/>
      <c r="BI576" s="399"/>
      <c r="BJ576" s="399"/>
      <c r="BK576" s="399"/>
      <c r="BL576" s="399"/>
    </row>
    <row r="577" spans="5:64">
      <c r="E577" s="395"/>
      <c r="AB577" s="395"/>
      <c r="AF577" s="397"/>
      <c r="AH577" s="397"/>
      <c r="AI577" s="396"/>
      <c r="AK577" s="396"/>
      <c r="AL577" s="396"/>
      <c r="AM577" s="396"/>
      <c r="AO577" s="396"/>
      <c r="AP577" s="396"/>
      <c r="AR577" s="396"/>
      <c r="AT577" s="396"/>
      <c r="AV577" s="396"/>
      <c r="AW577" s="397"/>
      <c r="AX577" s="395"/>
      <c r="AZ577" s="395"/>
      <c r="BA577" s="395"/>
      <c r="BB577" s="395"/>
      <c r="BC577" s="395"/>
      <c r="BD577" s="395"/>
      <c r="BE577" s="395"/>
      <c r="BF577" s="395"/>
      <c r="BG577" s="398"/>
      <c r="BH577" s="395"/>
      <c r="BI577" s="399"/>
      <c r="BJ577" s="399"/>
      <c r="BK577" s="399"/>
      <c r="BL577" s="399"/>
    </row>
    <row r="578" spans="5:64">
      <c r="E578" s="395"/>
      <c r="AB578" s="395"/>
      <c r="AF578" s="397"/>
      <c r="AH578" s="397"/>
      <c r="AI578" s="396"/>
      <c r="AK578" s="396"/>
      <c r="AL578" s="396"/>
      <c r="AM578" s="396"/>
      <c r="AO578" s="396"/>
      <c r="AP578" s="396"/>
      <c r="AR578" s="396"/>
      <c r="AT578" s="396"/>
      <c r="AV578" s="396"/>
      <c r="AW578" s="397"/>
      <c r="AX578" s="395"/>
      <c r="AZ578" s="395"/>
      <c r="BA578" s="395"/>
      <c r="BB578" s="395"/>
      <c r="BC578" s="395"/>
      <c r="BD578" s="395"/>
      <c r="BE578" s="395"/>
      <c r="BF578" s="395"/>
      <c r="BG578" s="398"/>
      <c r="BH578" s="395"/>
      <c r="BI578" s="399"/>
      <c r="BJ578" s="399"/>
      <c r="BK578" s="399"/>
      <c r="BL578" s="399"/>
    </row>
    <row r="579" spans="5:64">
      <c r="E579" s="395"/>
      <c r="AB579" s="395"/>
      <c r="AF579" s="397"/>
      <c r="AH579" s="397"/>
      <c r="AI579" s="396"/>
      <c r="AK579" s="396"/>
      <c r="AL579" s="396"/>
      <c r="AM579" s="396"/>
      <c r="AO579" s="396"/>
      <c r="AP579" s="396"/>
      <c r="AR579" s="396"/>
      <c r="AT579" s="396"/>
      <c r="AV579" s="396"/>
      <c r="AW579" s="397"/>
      <c r="AX579" s="395"/>
      <c r="AZ579" s="395"/>
      <c r="BA579" s="395"/>
      <c r="BB579" s="395"/>
      <c r="BC579" s="395"/>
      <c r="BD579" s="395"/>
      <c r="BE579" s="395"/>
      <c r="BF579" s="395"/>
      <c r="BG579" s="398"/>
      <c r="BH579" s="395"/>
      <c r="BI579" s="399"/>
      <c r="BJ579" s="399"/>
      <c r="BK579" s="399"/>
      <c r="BL579" s="399"/>
    </row>
    <row r="580" spans="5:64">
      <c r="E580" s="395"/>
      <c r="AB580" s="395"/>
      <c r="AF580" s="397"/>
      <c r="AH580" s="397"/>
      <c r="AI580" s="396"/>
      <c r="AK580" s="396"/>
      <c r="AL580" s="396"/>
      <c r="AM580" s="396"/>
      <c r="AO580" s="396"/>
      <c r="AP580" s="396"/>
      <c r="AR580" s="396"/>
      <c r="AT580" s="396"/>
      <c r="AV580" s="396"/>
      <c r="AW580" s="397"/>
      <c r="AX580" s="395"/>
      <c r="AZ580" s="395"/>
      <c r="BA580" s="395"/>
      <c r="BB580" s="395"/>
      <c r="BC580" s="395"/>
      <c r="BD580" s="395"/>
      <c r="BE580" s="395"/>
      <c r="BF580" s="395"/>
      <c r="BG580" s="398"/>
      <c r="BH580" s="395"/>
      <c r="BI580" s="399"/>
      <c r="BJ580" s="399"/>
      <c r="BK580" s="399"/>
      <c r="BL580" s="399"/>
    </row>
    <row r="581" spans="5:64">
      <c r="E581" s="395"/>
      <c r="AB581" s="395"/>
      <c r="AF581" s="397"/>
      <c r="AH581" s="397"/>
      <c r="AI581" s="396"/>
      <c r="AK581" s="396"/>
      <c r="AL581" s="396"/>
      <c r="AM581" s="396"/>
      <c r="AO581" s="396"/>
      <c r="AP581" s="396"/>
      <c r="AR581" s="396"/>
      <c r="AT581" s="396"/>
      <c r="AV581" s="396"/>
      <c r="AW581" s="397"/>
      <c r="AX581" s="395"/>
      <c r="AZ581" s="395"/>
      <c r="BA581" s="395"/>
      <c r="BB581" s="395"/>
      <c r="BC581" s="395"/>
      <c r="BD581" s="395"/>
      <c r="BE581" s="395"/>
      <c r="BF581" s="395"/>
      <c r="BG581" s="398"/>
      <c r="BH581" s="395"/>
      <c r="BI581" s="399"/>
      <c r="BJ581" s="399"/>
      <c r="BK581" s="399"/>
      <c r="BL581" s="399"/>
    </row>
    <row r="582" spans="5:64">
      <c r="E582" s="395"/>
      <c r="AB582" s="395"/>
      <c r="AF582" s="397"/>
      <c r="AH582" s="397"/>
      <c r="AI582" s="396"/>
      <c r="AK582" s="396"/>
      <c r="AL582" s="396"/>
      <c r="AM582" s="396"/>
      <c r="AO582" s="396"/>
      <c r="AP582" s="396"/>
      <c r="AR582" s="396"/>
      <c r="AT582" s="396"/>
      <c r="AV582" s="396"/>
      <c r="AW582" s="397"/>
      <c r="AX582" s="395"/>
      <c r="AZ582" s="395"/>
      <c r="BA582" s="395"/>
      <c r="BB582" s="395"/>
      <c r="BC582" s="395"/>
      <c r="BD582" s="395"/>
      <c r="BE582" s="395"/>
      <c r="BF582" s="395"/>
      <c r="BG582" s="398"/>
      <c r="BH582" s="395"/>
      <c r="BI582" s="399"/>
      <c r="BJ582" s="399"/>
      <c r="BK582" s="399"/>
      <c r="BL582" s="399"/>
    </row>
    <row r="583" spans="5:64">
      <c r="E583" s="395"/>
      <c r="AB583" s="395"/>
      <c r="AF583" s="397"/>
      <c r="AH583" s="397"/>
      <c r="AI583" s="396"/>
      <c r="AK583" s="396"/>
      <c r="AL583" s="396"/>
      <c r="AM583" s="396"/>
      <c r="AO583" s="396"/>
      <c r="AP583" s="396"/>
      <c r="AR583" s="396"/>
      <c r="AT583" s="396"/>
      <c r="AV583" s="396"/>
      <c r="AW583" s="397"/>
      <c r="AX583" s="395"/>
      <c r="AZ583" s="395"/>
      <c r="BA583" s="395"/>
      <c r="BB583" s="395"/>
      <c r="BC583" s="395"/>
      <c r="BD583" s="395"/>
      <c r="BE583" s="395"/>
      <c r="BF583" s="395"/>
      <c r="BG583" s="398"/>
      <c r="BH583" s="395"/>
      <c r="BI583" s="399"/>
      <c r="BJ583" s="399"/>
      <c r="BK583" s="399"/>
      <c r="BL583" s="399"/>
    </row>
    <row r="584" spans="5:64">
      <c r="E584" s="395"/>
      <c r="AB584" s="395"/>
      <c r="AF584" s="397"/>
      <c r="AH584" s="397"/>
      <c r="AI584" s="396"/>
      <c r="AK584" s="396"/>
      <c r="AL584" s="396"/>
      <c r="AM584" s="396"/>
      <c r="AO584" s="396"/>
      <c r="AP584" s="396"/>
      <c r="AR584" s="396"/>
      <c r="AT584" s="396"/>
      <c r="AV584" s="396"/>
      <c r="AW584" s="397"/>
      <c r="AX584" s="395"/>
      <c r="AZ584" s="395"/>
      <c r="BA584" s="395"/>
      <c r="BB584" s="395"/>
      <c r="BC584" s="395"/>
      <c r="BD584" s="395"/>
      <c r="BE584" s="395"/>
      <c r="BF584" s="395"/>
      <c r="BG584" s="398"/>
      <c r="BH584" s="395"/>
      <c r="BI584" s="399"/>
      <c r="BJ584" s="399"/>
      <c r="BK584" s="399"/>
      <c r="BL584" s="399"/>
    </row>
    <row r="585" spans="5:64">
      <c r="E585" s="395"/>
      <c r="AB585" s="395"/>
      <c r="AF585" s="397"/>
      <c r="AH585" s="397"/>
      <c r="AI585" s="396"/>
      <c r="AK585" s="396"/>
      <c r="AL585" s="396"/>
      <c r="AM585" s="396"/>
      <c r="AO585" s="396"/>
      <c r="AP585" s="396"/>
      <c r="AR585" s="396"/>
      <c r="AT585" s="396"/>
      <c r="AV585" s="396"/>
      <c r="AW585" s="397"/>
      <c r="AX585" s="395"/>
      <c r="AZ585" s="395"/>
      <c r="BA585" s="395"/>
      <c r="BB585" s="395"/>
      <c r="BC585" s="395"/>
      <c r="BD585" s="395"/>
      <c r="BE585" s="395"/>
      <c r="BF585" s="395"/>
      <c r="BG585" s="398"/>
      <c r="BH585" s="395"/>
      <c r="BI585" s="399"/>
      <c r="BJ585" s="399"/>
      <c r="BK585" s="399"/>
      <c r="BL585" s="399"/>
    </row>
    <row r="586" spans="5:64">
      <c r="E586" s="395"/>
      <c r="AB586" s="395"/>
      <c r="AF586" s="397"/>
      <c r="AH586" s="397"/>
      <c r="AI586" s="396"/>
      <c r="AK586" s="396"/>
      <c r="AL586" s="396"/>
      <c r="AM586" s="396"/>
      <c r="AO586" s="396"/>
      <c r="AP586" s="396"/>
      <c r="AR586" s="396"/>
      <c r="AT586" s="396"/>
      <c r="AV586" s="396"/>
      <c r="AW586" s="397"/>
      <c r="AX586" s="395"/>
      <c r="AZ586" s="395"/>
      <c r="BA586" s="395"/>
      <c r="BB586" s="395"/>
      <c r="BC586" s="395"/>
      <c r="BD586" s="395"/>
      <c r="BE586" s="395"/>
      <c r="BF586" s="395"/>
      <c r="BG586" s="398"/>
      <c r="BH586" s="395"/>
      <c r="BI586" s="399"/>
      <c r="BJ586" s="399"/>
      <c r="BK586" s="399"/>
      <c r="BL586" s="399"/>
    </row>
    <row r="587" spans="5:64">
      <c r="E587" s="395"/>
      <c r="AB587" s="395"/>
      <c r="AF587" s="397"/>
      <c r="AH587" s="397"/>
      <c r="AI587" s="396"/>
      <c r="AK587" s="396"/>
      <c r="AL587" s="396"/>
      <c r="AM587" s="396"/>
      <c r="AO587" s="396"/>
      <c r="AP587" s="396"/>
      <c r="AR587" s="396"/>
      <c r="AT587" s="396"/>
      <c r="AV587" s="396"/>
      <c r="AW587" s="397"/>
      <c r="AX587" s="395"/>
      <c r="AZ587" s="395"/>
      <c r="BA587" s="395"/>
      <c r="BB587" s="395"/>
      <c r="BC587" s="395"/>
      <c r="BD587" s="395"/>
      <c r="BE587" s="395"/>
      <c r="BF587" s="395"/>
      <c r="BG587" s="398"/>
      <c r="BH587" s="395"/>
      <c r="BI587" s="399"/>
      <c r="BJ587" s="399"/>
      <c r="BK587" s="399"/>
      <c r="BL587" s="399"/>
    </row>
    <row r="588" spans="5:64">
      <c r="E588" s="395"/>
      <c r="AB588" s="395"/>
      <c r="AF588" s="397"/>
      <c r="AH588" s="397"/>
      <c r="AI588" s="396"/>
      <c r="AK588" s="396"/>
      <c r="AL588" s="396"/>
      <c r="AM588" s="396"/>
      <c r="AO588" s="396"/>
      <c r="AP588" s="396"/>
      <c r="AR588" s="396"/>
      <c r="AT588" s="396"/>
      <c r="AV588" s="396"/>
      <c r="AW588" s="397"/>
      <c r="AX588" s="395"/>
      <c r="AZ588" s="395"/>
      <c r="BA588" s="395"/>
      <c r="BB588" s="395"/>
      <c r="BC588" s="395"/>
      <c r="BD588" s="395"/>
      <c r="BE588" s="395"/>
      <c r="BF588" s="395"/>
      <c r="BG588" s="398"/>
      <c r="BH588" s="395"/>
      <c r="BI588" s="399"/>
      <c r="BJ588" s="399"/>
      <c r="BK588" s="399"/>
      <c r="BL588" s="399"/>
    </row>
    <row r="589" spans="5:64">
      <c r="E589" s="395"/>
      <c r="AB589" s="395"/>
      <c r="AF589" s="397"/>
      <c r="AH589" s="397"/>
      <c r="AI589" s="396"/>
      <c r="AK589" s="396"/>
      <c r="AL589" s="396"/>
      <c r="AM589" s="396"/>
      <c r="AO589" s="396"/>
      <c r="AP589" s="396"/>
      <c r="AR589" s="396"/>
      <c r="AT589" s="396"/>
      <c r="AV589" s="396"/>
      <c r="AW589" s="397"/>
      <c r="AX589" s="395"/>
      <c r="AZ589" s="395"/>
      <c r="BA589" s="395"/>
      <c r="BB589" s="395"/>
      <c r="BC589" s="395"/>
      <c r="BD589" s="395"/>
      <c r="BE589" s="395"/>
      <c r="BF589" s="395"/>
      <c r="BG589" s="398"/>
      <c r="BH589" s="395"/>
      <c r="BI589" s="399"/>
      <c r="BJ589" s="399"/>
      <c r="BK589" s="399"/>
      <c r="BL589" s="399"/>
    </row>
    <row r="590" spans="5:64">
      <c r="E590" s="395"/>
      <c r="AB590" s="395"/>
      <c r="AF590" s="397"/>
      <c r="AH590" s="397"/>
      <c r="AI590" s="396"/>
      <c r="AK590" s="396"/>
      <c r="AL590" s="396"/>
      <c r="AM590" s="396"/>
      <c r="AO590" s="396"/>
      <c r="AP590" s="396"/>
      <c r="AR590" s="396"/>
      <c r="AT590" s="396"/>
      <c r="AV590" s="396"/>
      <c r="AW590" s="397"/>
      <c r="AX590" s="395"/>
      <c r="AZ590" s="395"/>
      <c r="BA590" s="395"/>
      <c r="BB590" s="395"/>
      <c r="BC590" s="395"/>
      <c r="BD590" s="395"/>
      <c r="BE590" s="395"/>
      <c r="BF590" s="395"/>
      <c r="BG590" s="398"/>
      <c r="BH590" s="395"/>
      <c r="BI590" s="399"/>
      <c r="BJ590" s="399"/>
      <c r="BK590" s="399"/>
      <c r="BL590" s="399"/>
    </row>
    <row r="591" spans="5:64">
      <c r="E591" s="395"/>
      <c r="AB591" s="395"/>
      <c r="AF591" s="397"/>
      <c r="AH591" s="397"/>
      <c r="AI591" s="396"/>
      <c r="AK591" s="396"/>
      <c r="AL591" s="396"/>
      <c r="AM591" s="396"/>
      <c r="AO591" s="396"/>
      <c r="AP591" s="396"/>
      <c r="AR591" s="396"/>
      <c r="AT591" s="396"/>
      <c r="AV591" s="396"/>
      <c r="AW591" s="397"/>
      <c r="AX591" s="395"/>
      <c r="AZ591" s="395"/>
      <c r="BA591" s="395"/>
      <c r="BB591" s="395"/>
      <c r="BC591" s="395"/>
      <c r="BD591" s="395"/>
      <c r="BE591" s="395"/>
      <c r="BF591" s="395"/>
      <c r="BG591" s="398"/>
      <c r="BH591" s="395"/>
      <c r="BI591" s="399"/>
      <c r="BJ591" s="399"/>
      <c r="BK591" s="399"/>
      <c r="BL591" s="399"/>
    </row>
    <row r="592" spans="5:64">
      <c r="E592" s="395"/>
      <c r="AB592" s="395"/>
      <c r="AF592" s="397"/>
      <c r="AH592" s="397"/>
      <c r="AI592" s="396"/>
      <c r="AK592" s="396"/>
      <c r="AL592" s="396"/>
      <c r="AM592" s="396"/>
      <c r="AO592" s="396"/>
      <c r="AP592" s="396"/>
      <c r="AR592" s="396"/>
      <c r="AT592" s="396"/>
      <c r="AV592" s="396"/>
      <c r="AW592" s="397"/>
      <c r="AX592" s="395"/>
      <c r="AZ592" s="395"/>
      <c r="BA592" s="395"/>
      <c r="BB592" s="395"/>
      <c r="BC592" s="395"/>
      <c r="BD592" s="395"/>
      <c r="BE592" s="395"/>
      <c r="BF592" s="395"/>
      <c r="BG592" s="398"/>
      <c r="BH592" s="395"/>
      <c r="BI592" s="399"/>
      <c r="BJ592" s="399"/>
      <c r="BK592" s="399"/>
      <c r="BL592" s="399"/>
    </row>
    <row r="593" spans="5:64">
      <c r="E593" s="395"/>
      <c r="AB593" s="395"/>
      <c r="AF593" s="397"/>
      <c r="AH593" s="397"/>
      <c r="AI593" s="396"/>
      <c r="AK593" s="396"/>
      <c r="AL593" s="396"/>
      <c r="AM593" s="396"/>
      <c r="AO593" s="396"/>
      <c r="AP593" s="396"/>
      <c r="AR593" s="396"/>
      <c r="AT593" s="396"/>
      <c r="AV593" s="396"/>
      <c r="AW593" s="397"/>
      <c r="AX593" s="395"/>
      <c r="AZ593" s="395"/>
      <c r="BA593" s="395"/>
      <c r="BB593" s="395"/>
      <c r="BC593" s="395"/>
      <c r="BD593" s="395"/>
      <c r="BE593" s="395"/>
      <c r="BF593" s="395"/>
      <c r="BG593" s="398"/>
      <c r="BH593" s="395"/>
      <c r="BI593" s="399"/>
      <c r="BJ593" s="399"/>
      <c r="BK593" s="399"/>
      <c r="BL593" s="399"/>
    </row>
    <row r="594" spans="5:64">
      <c r="E594" s="395"/>
      <c r="AB594" s="395"/>
      <c r="AF594" s="397"/>
      <c r="AH594" s="397"/>
      <c r="AI594" s="396"/>
      <c r="AK594" s="396"/>
      <c r="AL594" s="396"/>
      <c r="AM594" s="396"/>
      <c r="AO594" s="396"/>
      <c r="AP594" s="396"/>
      <c r="AR594" s="396"/>
      <c r="AT594" s="396"/>
      <c r="AV594" s="396"/>
      <c r="AW594" s="397"/>
      <c r="AX594" s="395"/>
      <c r="AZ594" s="395"/>
      <c r="BA594" s="395"/>
      <c r="BB594" s="395"/>
      <c r="BC594" s="395"/>
      <c r="BD594" s="395"/>
      <c r="BE594" s="395"/>
      <c r="BF594" s="395"/>
      <c r="BG594" s="398"/>
      <c r="BH594" s="395"/>
      <c r="BI594" s="399"/>
      <c r="BJ594" s="399"/>
      <c r="BK594" s="399"/>
      <c r="BL594" s="399"/>
    </row>
    <row r="595" spans="5:64">
      <c r="E595" s="395"/>
      <c r="AB595" s="395"/>
      <c r="AF595" s="397"/>
      <c r="AH595" s="397"/>
      <c r="AI595" s="396"/>
      <c r="AK595" s="396"/>
      <c r="AL595" s="396"/>
      <c r="AM595" s="396"/>
      <c r="AO595" s="396"/>
      <c r="AP595" s="396"/>
      <c r="AR595" s="396"/>
      <c r="AT595" s="396"/>
      <c r="AV595" s="396"/>
      <c r="AW595" s="397"/>
      <c r="AX595" s="395"/>
      <c r="AZ595" s="395"/>
      <c r="BA595" s="395"/>
      <c r="BB595" s="395"/>
      <c r="BC595" s="395"/>
      <c r="BD595" s="395"/>
      <c r="BE595" s="395"/>
      <c r="BF595" s="395"/>
      <c r="BG595" s="398"/>
      <c r="BH595" s="395"/>
      <c r="BI595" s="399"/>
      <c r="BJ595" s="399"/>
      <c r="BK595" s="399"/>
      <c r="BL595" s="399"/>
    </row>
    <row r="596" spans="5:64">
      <c r="E596" s="395"/>
      <c r="AB596" s="395"/>
      <c r="AF596" s="397"/>
      <c r="AH596" s="397"/>
      <c r="AI596" s="396"/>
      <c r="AK596" s="396"/>
      <c r="AL596" s="396"/>
      <c r="AM596" s="396"/>
      <c r="AO596" s="396"/>
      <c r="AP596" s="396"/>
      <c r="AR596" s="396"/>
      <c r="AT596" s="396"/>
      <c r="AV596" s="396"/>
      <c r="AW596" s="397"/>
      <c r="AX596" s="395"/>
      <c r="AZ596" s="395"/>
      <c r="BA596" s="395"/>
      <c r="BB596" s="395"/>
      <c r="BC596" s="395"/>
      <c r="BD596" s="395"/>
      <c r="BE596" s="395"/>
      <c r="BF596" s="395"/>
      <c r="BG596" s="398"/>
      <c r="BH596" s="395"/>
      <c r="BI596" s="399"/>
      <c r="BJ596" s="399"/>
      <c r="BK596" s="399"/>
      <c r="BL596" s="399"/>
    </row>
    <row r="597" spans="5:64">
      <c r="E597" s="395"/>
      <c r="AB597" s="395"/>
      <c r="AF597" s="397"/>
      <c r="AH597" s="397"/>
      <c r="AI597" s="396"/>
      <c r="AK597" s="396"/>
      <c r="AL597" s="396"/>
      <c r="AM597" s="396"/>
      <c r="AO597" s="396"/>
      <c r="AP597" s="396"/>
      <c r="AR597" s="396"/>
      <c r="AT597" s="396"/>
      <c r="AV597" s="396"/>
      <c r="AW597" s="397"/>
      <c r="AX597" s="395"/>
      <c r="AZ597" s="395"/>
      <c r="BA597" s="395"/>
      <c r="BB597" s="395"/>
      <c r="BC597" s="395"/>
      <c r="BD597" s="395"/>
      <c r="BE597" s="395"/>
      <c r="BF597" s="395"/>
      <c r="BG597" s="398"/>
      <c r="BH597" s="395"/>
      <c r="BI597" s="399"/>
      <c r="BJ597" s="399"/>
      <c r="BK597" s="399"/>
      <c r="BL597" s="399"/>
    </row>
    <row r="598" spans="5:64">
      <c r="E598" s="395"/>
      <c r="AB598" s="395"/>
      <c r="AF598" s="397"/>
      <c r="AH598" s="397"/>
      <c r="AI598" s="396"/>
      <c r="AK598" s="396"/>
      <c r="AL598" s="396"/>
      <c r="AM598" s="396"/>
      <c r="AO598" s="396"/>
      <c r="AP598" s="396"/>
      <c r="AR598" s="396"/>
      <c r="AT598" s="396"/>
      <c r="AV598" s="396"/>
      <c r="AW598" s="397"/>
      <c r="AX598" s="395"/>
      <c r="AZ598" s="395"/>
      <c r="BA598" s="395"/>
      <c r="BB598" s="395"/>
      <c r="BC598" s="395"/>
      <c r="BD598" s="395"/>
      <c r="BE598" s="395"/>
      <c r="BF598" s="395"/>
      <c r="BG598" s="398"/>
      <c r="BH598" s="395"/>
      <c r="BI598" s="399"/>
      <c r="BJ598" s="399"/>
      <c r="BK598" s="399"/>
      <c r="BL598" s="399"/>
    </row>
    <row r="599" spans="5:64">
      <c r="E599" s="395"/>
      <c r="AB599" s="395"/>
      <c r="AF599" s="397"/>
      <c r="AH599" s="397"/>
      <c r="AI599" s="396"/>
      <c r="AK599" s="396"/>
      <c r="AL599" s="396"/>
      <c r="AM599" s="396"/>
      <c r="AO599" s="396"/>
      <c r="AP599" s="396"/>
      <c r="AR599" s="396"/>
      <c r="AT599" s="396"/>
      <c r="AV599" s="396"/>
      <c r="AW599" s="397"/>
      <c r="AX599" s="395"/>
      <c r="AZ599" s="395"/>
      <c r="BA599" s="395"/>
      <c r="BB599" s="395"/>
      <c r="BC599" s="395"/>
      <c r="BD599" s="395"/>
      <c r="BE599" s="395"/>
      <c r="BF599" s="395"/>
      <c r="BG599" s="398"/>
      <c r="BH599" s="395"/>
      <c r="BI599" s="399"/>
      <c r="BJ599" s="399"/>
      <c r="BK599" s="399"/>
      <c r="BL599" s="399"/>
    </row>
    <row r="600" spans="5:64">
      <c r="E600" s="395"/>
      <c r="AB600" s="395"/>
      <c r="AF600" s="397"/>
      <c r="AH600" s="397"/>
      <c r="AI600" s="396"/>
      <c r="AK600" s="396"/>
      <c r="AL600" s="396"/>
      <c r="AM600" s="396"/>
      <c r="AO600" s="396"/>
      <c r="AP600" s="396"/>
      <c r="AR600" s="396"/>
      <c r="AT600" s="396"/>
      <c r="AV600" s="396"/>
      <c r="AW600" s="397"/>
      <c r="AX600" s="395"/>
      <c r="AZ600" s="395"/>
      <c r="BA600" s="395"/>
      <c r="BB600" s="395"/>
      <c r="BC600" s="395"/>
      <c r="BD600" s="395"/>
      <c r="BE600" s="395"/>
      <c r="BF600" s="395"/>
      <c r="BG600" s="398"/>
      <c r="BH600" s="395"/>
      <c r="BI600" s="399"/>
      <c r="BJ600" s="399"/>
      <c r="BK600" s="399"/>
      <c r="BL600" s="399"/>
    </row>
    <row r="601" spans="5:64">
      <c r="E601" s="395"/>
      <c r="AB601" s="395"/>
      <c r="AF601" s="397"/>
      <c r="AH601" s="397"/>
      <c r="AI601" s="396"/>
      <c r="AK601" s="396"/>
      <c r="AL601" s="396"/>
      <c r="AM601" s="396"/>
      <c r="AO601" s="396"/>
      <c r="AP601" s="396"/>
      <c r="AR601" s="396"/>
      <c r="AT601" s="396"/>
      <c r="AV601" s="396"/>
      <c r="AW601" s="397"/>
      <c r="AX601" s="395"/>
      <c r="AZ601" s="395"/>
      <c r="BA601" s="395"/>
      <c r="BB601" s="395"/>
      <c r="BC601" s="395"/>
      <c r="BD601" s="395"/>
      <c r="BE601" s="395"/>
      <c r="BF601" s="395"/>
      <c r="BG601" s="398"/>
      <c r="BH601" s="395"/>
      <c r="BI601" s="399"/>
      <c r="BJ601" s="399"/>
      <c r="BK601" s="399"/>
      <c r="BL601" s="399"/>
    </row>
    <row r="602" spans="5:64">
      <c r="E602" s="395"/>
      <c r="AB602" s="395"/>
      <c r="AF602" s="397"/>
      <c r="AH602" s="397"/>
      <c r="AI602" s="396"/>
      <c r="AK602" s="396"/>
      <c r="AL602" s="396"/>
      <c r="AM602" s="396"/>
      <c r="AO602" s="396"/>
      <c r="AP602" s="396"/>
      <c r="AR602" s="396"/>
      <c r="AT602" s="396"/>
      <c r="AV602" s="396"/>
      <c r="AW602" s="397"/>
      <c r="AX602" s="395"/>
      <c r="AZ602" s="395"/>
      <c r="BA602" s="395"/>
      <c r="BB602" s="395"/>
      <c r="BC602" s="395"/>
      <c r="BD602" s="395"/>
      <c r="BE602" s="395"/>
      <c r="BF602" s="395"/>
      <c r="BG602" s="398"/>
      <c r="BH602" s="395"/>
      <c r="BI602" s="399"/>
      <c r="BJ602" s="399"/>
      <c r="BK602" s="399"/>
      <c r="BL602" s="399"/>
    </row>
    <row r="603" spans="5:64">
      <c r="E603" s="395"/>
      <c r="AB603" s="395"/>
      <c r="AF603" s="397"/>
      <c r="AH603" s="397"/>
      <c r="AI603" s="396"/>
      <c r="AK603" s="396"/>
      <c r="AL603" s="396"/>
      <c r="AM603" s="396"/>
      <c r="AO603" s="396"/>
      <c r="AP603" s="396"/>
      <c r="AR603" s="396"/>
      <c r="AT603" s="396"/>
      <c r="AV603" s="396"/>
      <c r="AW603" s="397"/>
      <c r="AX603" s="395"/>
      <c r="AZ603" s="395"/>
      <c r="BA603" s="395"/>
      <c r="BB603" s="395"/>
      <c r="BC603" s="395"/>
      <c r="BD603" s="395"/>
      <c r="BE603" s="395"/>
      <c r="BF603" s="395"/>
      <c r="BG603" s="398"/>
      <c r="BH603" s="395"/>
      <c r="BI603" s="399"/>
      <c r="BJ603" s="399"/>
      <c r="BK603" s="399"/>
      <c r="BL603" s="399"/>
    </row>
    <row r="604" spans="5:64">
      <c r="E604" s="395"/>
      <c r="AB604" s="395"/>
      <c r="AF604" s="397"/>
      <c r="AH604" s="397"/>
      <c r="AI604" s="396"/>
      <c r="AK604" s="396"/>
      <c r="AL604" s="396"/>
      <c r="AM604" s="396"/>
      <c r="AO604" s="396"/>
      <c r="AP604" s="396"/>
      <c r="AR604" s="396"/>
      <c r="AT604" s="396"/>
      <c r="AV604" s="396"/>
      <c r="AW604" s="397"/>
      <c r="AX604" s="395"/>
      <c r="AZ604" s="395"/>
      <c r="BA604" s="395"/>
      <c r="BB604" s="395"/>
      <c r="BC604" s="395"/>
      <c r="BD604" s="395"/>
      <c r="BE604" s="395"/>
      <c r="BF604" s="395"/>
      <c r="BG604" s="398"/>
      <c r="BH604" s="395"/>
      <c r="BI604" s="399"/>
      <c r="BJ604" s="399"/>
      <c r="BK604" s="399"/>
      <c r="BL604" s="399"/>
    </row>
    <row r="605" spans="5:64">
      <c r="E605" s="395"/>
      <c r="AB605" s="395"/>
      <c r="AF605" s="397"/>
      <c r="AH605" s="397"/>
      <c r="AI605" s="396"/>
      <c r="AK605" s="396"/>
      <c r="AL605" s="396"/>
      <c r="AM605" s="396"/>
      <c r="AO605" s="396"/>
      <c r="AP605" s="396"/>
      <c r="AR605" s="396"/>
      <c r="AT605" s="396"/>
      <c r="AV605" s="396"/>
      <c r="AW605" s="397"/>
      <c r="AX605" s="395"/>
      <c r="AZ605" s="395"/>
      <c r="BA605" s="395"/>
      <c r="BB605" s="395"/>
      <c r="BC605" s="395"/>
      <c r="BD605" s="395"/>
      <c r="BE605" s="395"/>
      <c r="BF605" s="395"/>
      <c r="BG605" s="398"/>
      <c r="BH605" s="395"/>
      <c r="BI605" s="399"/>
      <c r="BJ605" s="399"/>
      <c r="BK605" s="399"/>
      <c r="BL605" s="399"/>
    </row>
    <row r="606" spans="5:64">
      <c r="E606" s="395"/>
      <c r="AB606" s="395"/>
      <c r="AF606" s="397"/>
      <c r="AH606" s="397"/>
      <c r="AI606" s="396"/>
      <c r="AK606" s="396"/>
      <c r="AL606" s="396"/>
      <c r="AM606" s="396"/>
      <c r="AO606" s="396"/>
      <c r="AP606" s="396"/>
      <c r="AR606" s="396"/>
      <c r="AT606" s="396"/>
      <c r="AV606" s="396"/>
      <c r="AW606" s="397"/>
      <c r="AX606" s="395"/>
      <c r="AZ606" s="395"/>
      <c r="BA606" s="395"/>
      <c r="BB606" s="395"/>
      <c r="BC606" s="395"/>
      <c r="BD606" s="395"/>
      <c r="BE606" s="395"/>
      <c r="BF606" s="395"/>
      <c r="BG606" s="398"/>
      <c r="BH606" s="395"/>
      <c r="BI606" s="399"/>
      <c r="BJ606" s="399"/>
      <c r="BK606" s="399"/>
      <c r="BL606" s="399"/>
    </row>
    <row r="607" spans="5:64">
      <c r="E607" s="395"/>
      <c r="AB607" s="395"/>
      <c r="AF607" s="397"/>
      <c r="AH607" s="397"/>
      <c r="AI607" s="396"/>
      <c r="AK607" s="396"/>
      <c r="AL607" s="396"/>
      <c r="AM607" s="396"/>
      <c r="AO607" s="396"/>
      <c r="AP607" s="396"/>
      <c r="AR607" s="396"/>
      <c r="AT607" s="396"/>
      <c r="AV607" s="396"/>
      <c r="AW607" s="397"/>
      <c r="AX607" s="395"/>
      <c r="AZ607" s="395"/>
      <c r="BA607" s="395"/>
      <c r="BB607" s="395"/>
      <c r="BC607" s="395"/>
      <c r="BD607" s="395"/>
      <c r="BE607" s="395"/>
      <c r="BF607" s="395"/>
      <c r="BG607" s="398"/>
      <c r="BH607" s="395"/>
      <c r="BI607" s="399"/>
      <c r="BJ607" s="399"/>
      <c r="BK607" s="399"/>
      <c r="BL607" s="399"/>
    </row>
    <row r="608" spans="5:64">
      <c r="E608" s="395"/>
      <c r="AB608" s="395"/>
      <c r="AF608" s="397"/>
      <c r="AH608" s="397"/>
      <c r="AI608" s="396"/>
      <c r="AK608" s="396"/>
      <c r="AL608" s="396"/>
      <c r="AM608" s="396"/>
      <c r="AO608" s="396"/>
      <c r="AP608" s="396"/>
      <c r="AR608" s="396"/>
      <c r="AT608" s="396"/>
      <c r="AV608" s="396"/>
      <c r="AW608" s="397"/>
      <c r="AX608" s="395"/>
      <c r="AZ608" s="395"/>
      <c r="BA608" s="395"/>
      <c r="BB608" s="395"/>
      <c r="BC608" s="395"/>
      <c r="BD608" s="395"/>
      <c r="BE608" s="395"/>
      <c r="BF608" s="395"/>
      <c r="BG608" s="398"/>
      <c r="BH608" s="395"/>
      <c r="BI608" s="399"/>
      <c r="BJ608" s="399"/>
      <c r="BK608" s="399"/>
      <c r="BL608" s="399"/>
    </row>
    <row r="609" spans="5:64">
      <c r="E609" s="395"/>
      <c r="AB609" s="395"/>
      <c r="AF609" s="397"/>
      <c r="AH609" s="397"/>
      <c r="AI609" s="396"/>
      <c r="AK609" s="396"/>
      <c r="AL609" s="396"/>
      <c r="AM609" s="396"/>
      <c r="AO609" s="396"/>
      <c r="AP609" s="396"/>
      <c r="AR609" s="396"/>
      <c r="AT609" s="396"/>
      <c r="AV609" s="396"/>
      <c r="AW609" s="397"/>
      <c r="AX609" s="395"/>
      <c r="AZ609" s="395"/>
      <c r="BA609" s="395"/>
      <c r="BB609" s="395"/>
      <c r="BC609" s="395"/>
      <c r="BD609" s="395"/>
      <c r="BE609" s="395"/>
      <c r="BF609" s="395"/>
      <c r="BG609" s="398"/>
      <c r="BH609" s="395"/>
      <c r="BI609" s="399"/>
      <c r="BJ609" s="399"/>
      <c r="BK609" s="399"/>
      <c r="BL609" s="399"/>
    </row>
    <row r="610" spans="5:64">
      <c r="E610" s="395"/>
      <c r="AB610" s="395"/>
      <c r="AF610" s="397"/>
      <c r="AH610" s="397"/>
      <c r="AI610" s="396"/>
      <c r="AK610" s="396"/>
      <c r="AL610" s="396"/>
      <c r="AM610" s="396"/>
      <c r="AO610" s="396"/>
      <c r="AP610" s="396"/>
      <c r="AR610" s="396"/>
      <c r="AT610" s="396"/>
      <c r="AV610" s="396"/>
      <c r="AW610" s="397"/>
      <c r="AX610" s="395"/>
      <c r="AZ610" s="395"/>
      <c r="BA610" s="395"/>
      <c r="BB610" s="395"/>
      <c r="BC610" s="395"/>
      <c r="BD610" s="395"/>
      <c r="BE610" s="395"/>
      <c r="BF610" s="395"/>
      <c r="BG610" s="398"/>
      <c r="BH610" s="395"/>
      <c r="BI610" s="399"/>
      <c r="BJ610" s="399"/>
      <c r="BK610" s="399"/>
      <c r="BL610" s="399"/>
    </row>
    <row r="611" spans="5:64">
      <c r="E611" s="395"/>
      <c r="AB611" s="395"/>
      <c r="AF611" s="397"/>
      <c r="AH611" s="397"/>
      <c r="AI611" s="396"/>
      <c r="AK611" s="396"/>
      <c r="AL611" s="396"/>
      <c r="AM611" s="396"/>
      <c r="AO611" s="396"/>
      <c r="AP611" s="396"/>
      <c r="AR611" s="396"/>
      <c r="AT611" s="396"/>
      <c r="AV611" s="396"/>
      <c r="AW611" s="397"/>
      <c r="AX611" s="395"/>
      <c r="AZ611" s="395"/>
      <c r="BA611" s="395"/>
      <c r="BB611" s="395"/>
      <c r="BC611" s="395"/>
      <c r="BD611" s="395"/>
      <c r="BE611" s="395"/>
      <c r="BF611" s="395"/>
      <c r="BG611" s="398"/>
      <c r="BH611" s="395"/>
      <c r="BI611" s="399"/>
      <c r="BJ611" s="399"/>
      <c r="BK611" s="399"/>
      <c r="BL611" s="399"/>
    </row>
    <row r="612" spans="5:64">
      <c r="E612" s="395"/>
      <c r="AB612" s="395"/>
      <c r="AF612" s="397"/>
      <c r="AH612" s="397"/>
      <c r="AI612" s="396"/>
      <c r="AK612" s="396"/>
      <c r="AL612" s="396"/>
      <c r="AM612" s="396"/>
      <c r="AO612" s="396"/>
      <c r="AP612" s="396"/>
      <c r="AR612" s="396"/>
      <c r="AT612" s="396"/>
      <c r="AV612" s="396"/>
      <c r="AW612" s="397"/>
      <c r="AX612" s="395"/>
      <c r="AZ612" s="395"/>
      <c r="BA612" s="395"/>
      <c r="BB612" s="395"/>
      <c r="BC612" s="395"/>
      <c r="BD612" s="395"/>
      <c r="BE612" s="395"/>
      <c r="BF612" s="395"/>
      <c r="BG612" s="398"/>
      <c r="BH612" s="395"/>
      <c r="BI612" s="399"/>
      <c r="BJ612" s="399"/>
      <c r="BK612" s="399"/>
      <c r="BL612" s="399"/>
    </row>
    <row r="613" spans="5:64">
      <c r="E613" s="395"/>
      <c r="AB613" s="395"/>
      <c r="AF613" s="397"/>
      <c r="AH613" s="397"/>
      <c r="AI613" s="396"/>
      <c r="AK613" s="396"/>
      <c r="AL613" s="396"/>
      <c r="AM613" s="396"/>
      <c r="AO613" s="396"/>
      <c r="AP613" s="396"/>
      <c r="AR613" s="396"/>
      <c r="AT613" s="396"/>
      <c r="AV613" s="396"/>
      <c r="AW613" s="397"/>
      <c r="AX613" s="395"/>
      <c r="AZ613" s="395"/>
      <c r="BA613" s="395"/>
      <c r="BB613" s="395"/>
      <c r="BC613" s="395"/>
      <c r="BD613" s="395"/>
      <c r="BE613" s="395"/>
      <c r="BF613" s="395"/>
      <c r="BG613" s="398"/>
      <c r="BH613" s="395"/>
      <c r="BI613" s="399"/>
      <c r="BJ613" s="399"/>
      <c r="BK613" s="399"/>
      <c r="BL613" s="399"/>
    </row>
    <row r="614" spans="5:64">
      <c r="E614" s="395"/>
      <c r="AB614" s="395"/>
      <c r="AF614" s="397"/>
      <c r="AH614" s="397"/>
      <c r="AI614" s="396"/>
      <c r="AK614" s="396"/>
      <c r="AL614" s="396"/>
      <c r="AM614" s="396"/>
      <c r="AO614" s="396"/>
      <c r="AP614" s="396"/>
      <c r="AR614" s="396"/>
      <c r="AT614" s="396"/>
      <c r="AV614" s="396"/>
      <c r="AW614" s="397"/>
      <c r="AX614" s="395"/>
      <c r="AZ614" s="395"/>
      <c r="BA614" s="395"/>
      <c r="BB614" s="395"/>
      <c r="BC614" s="395"/>
      <c r="BD614" s="395"/>
      <c r="BE614" s="395"/>
      <c r="BF614" s="395"/>
      <c r="BG614" s="398"/>
      <c r="BH614" s="395"/>
      <c r="BI614" s="399"/>
      <c r="BJ614" s="399"/>
      <c r="BK614" s="399"/>
      <c r="BL614" s="399"/>
    </row>
    <row r="615" spans="5:64">
      <c r="E615" s="395"/>
      <c r="AB615" s="395"/>
      <c r="AF615" s="397"/>
      <c r="AH615" s="397"/>
      <c r="AI615" s="396"/>
      <c r="AK615" s="396"/>
      <c r="AL615" s="396"/>
      <c r="AM615" s="396"/>
      <c r="AO615" s="396"/>
      <c r="AP615" s="396"/>
      <c r="AR615" s="396"/>
      <c r="AT615" s="396"/>
      <c r="AV615" s="396"/>
      <c r="AW615" s="397"/>
      <c r="AX615" s="395"/>
      <c r="AZ615" s="395"/>
      <c r="BA615" s="395"/>
      <c r="BB615" s="395"/>
      <c r="BC615" s="395"/>
      <c r="BD615" s="395"/>
      <c r="BE615" s="395"/>
      <c r="BF615" s="395"/>
      <c r="BG615" s="398"/>
      <c r="BH615" s="395"/>
      <c r="BI615" s="399"/>
      <c r="BJ615" s="399"/>
      <c r="BK615" s="399"/>
      <c r="BL615" s="399"/>
    </row>
    <row r="616" spans="5:64">
      <c r="E616" s="395"/>
      <c r="AB616" s="395"/>
      <c r="AF616" s="397"/>
      <c r="AH616" s="397"/>
      <c r="AI616" s="396"/>
      <c r="AK616" s="396"/>
      <c r="AL616" s="396"/>
      <c r="AM616" s="396"/>
      <c r="AO616" s="396"/>
      <c r="AP616" s="396"/>
      <c r="AR616" s="396"/>
      <c r="AT616" s="396"/>
      <c r="AV616" s="396"/>
      <c r="AW616" s="397"/>
      <c r="AX616" s="395"/>
      <c r="AZ616" s="395"/>
      <c r="BA616" s="395"/>
      <c r="BB616" s="395"/>
      <c r="BC616" s="395"/>
      <c r="BD616" s="395"/>
      <c r="BE616" s="395"/>
      <c r="BF616" s="395"/>
      <c r="BG616" s="398"/>
      <c r="BH616" s="395"/>
      <c r="BI616" s="399"/>
      <c r="BJ616" s="399"/>
      <c r="BK616" s="399"/>
      <c r="BL616" s="399"/>
    </row>
    <row r="617" spans="5:64">
      <c r="E617" s="395"/>
      <c r="AB617" s="395"/>
      <c r="AF617" s="397"/>
      <c r="AH617" s="397"/>
      <c r="AI617" s="396"/>
      <c r="AK617" s="396"/>
      <c r="AL617" s="396"/>
      <c r="AM617" s="396"/>
      <c r="AO617" s="396"/>
      <c r="AP617" s="396"/>
      <c r="AR617" s="396"/>
      <c r="AT617" s="396"/>
      <c r="AV617" s="396"/>
      <c r="AW617" s="397"/>
      <c r="AX617" s="395"/>
      <c r="AZ617" s="395"/>
      <c r="BA617" s="395"/>
      <c r="BB617" s="395"/>
      <c r="BC617" s="395"/>
      <c r="BD617" s="395"/>
      <c r="BE617" s="395"/>
      <c r="BF617" s="395"/>
      <c r="BG617" s="398"/>
      <c r="BH617" s="395"/>
      <c r="BI617" s="399"/>
      <c r="BJ617" s="399"/>
      <c r="BK617" s="399"/>
      <c r="BL617" s="399"/>
    </row>
    <row r="618" spans="5:64">
      <c r="E618" s="395"/>
      <c r="AB618" s="395"/>
      <c r="AF618" s="397"/>
      <c r="AH618" s="397"/>
      <c r="AI618" s="396"/>
      <c r="AK618" s="396"/>
      <c r="AL618" s="396"/>
      <c r="AM618" s="396"/>
      <c r="AO618" s="396"/>
      <c r="AP618" s="396"/>
      <c r="AR618" s="396"/>
      <c r="AT618" s="396"/>
      <c r="AV618" s="396"/>
      <c r="AW618" s="397"/>
      <c r="AX618" s="395"/>
      <c r="AZ618" s="395"/>
      <c r="BA618" s="395"/>
      <c r="BB618" s="395"/>
      <c r="BC618" s="395"/>
      <c r="BD618" s="395"/>
      <c r="BE618" s="395"/>
      <c r="BF618" s="395"/>
      <c r="BG618" s="398"/>
      <c r="BH618" s="395"/>
      <c r="BI618" s="399"/>
      <c r="BJ618" s="399"/>
      <c r="BK618" s="399"/>
      <c r="BL618" s="399"/>
    </row>
    <row r="619" spans="5:64">
      <c r="E619" s="395"/>
      <c r="AB619" s="395"/>
      <c r="AF619" s="397"/>
      <c r="AH619" s="397"/>
      <c r="AI619" s="396"/>
      <c r="AK619" s="396"/>
      <c r="AL619" s="396"/>
      <c r="AM619" s="396"/>
      <c r="AO619" s="396"/>
      <c r="AP619" s="396"/>
      <c r="AR619" s="396"/>
      <c r="AT619" s="396"/>
      <c r="AV619" s="396"/>
      <c r="AW619" s="397"/>
      <c r="AX619" s="395"/>
      <c r="AZ619" s="395"/>
      <c r="BA619" s="395"/>
      <c r="BB619" s="395"/>
      <c r="BC619" s="395"/>
      <c r="BD619" s="395"/>
      <c r="BE619" s="395"/>
      <c r="BF619" s="395"/>
      <c r="BG619" s="398"/>
      <c r="BH619" s="395"/>
      <c r="BI619" s="399"/>
      <c r="BJ619" s="399"/>
      <c r="BK619" s="399"/>
      <c r="BL619" s="399"/>
    </row>
    <row r="620" spans="5:64">
      <c r="E620" s="395"/>
      <c r="AB620" s="395"/>
      <c r="AF620" s="397"/>
      <c r="AH620" s="397"/>
      <c r="AI620" s="396"/>
      <c r="AK620" s="396"/>
      <c r="AL620" s="396"/>
      <c r="AM620" s="396"/>
      <c r="AO620" s="396"/>
      <c r="AP620" s="396"/>
      <c r="AR620" s="396"/>
      <c r="AT620" s="396"/>
      <c r="AV620" s="396"/>
      <c r="AW620" s="397"/>
      <c r="AX620" s="395"/>
      <c r="AZ620" s="395"/>
      <c r="BA620" s="395"/>
      <c r="BB620" s="395"/>
      <c r="BC620" s="395"/>
      <c r="BD620" s="395"/>
      <c r="BE620" s="395"/>
      <c r="BF620" s="395"/>
      <c r="BG620" s="398"/>
      <c r="BH620" s="395"/>
      <c r="BI620" s="399"/>
      <c r="BJ620" s="399"/>
      <c r="BK620" s="399"/>
      <c r="BL620" s="399"/>
    </row>
    <row r="621" spans="5:64">
      <c r="E621" s="395"/>
      <c r="AB621" s="395"/>
      <c r="AF621" s="397"/>
      <c r="AH621" s="397"/>
      <c r="AI621" s="396"/>
      <c r="AK621" s="396"/>
      <c r="AL621" s="396"/>
      <c r="AM621" s="396"/>
      <c r="AO621" s="396"/>
      <c r="AP621" s="396"/>
      <c r="AR621" s="396"/>
      <c r="AT621" s="396"/>
      <c r="AV621" s="396"/>
      <c r="AW621" s="397"/>
      <c r="AX621" s="395"/>
      <c r="AZ621" s="395"/>
      <c r="BA621" s="395"/>
      <c r="BB621" s="395"/>
      <c r="BC621" s="395"/>
      <c r="BD621" s="395"/>
      <c r="BE621" s="395"/>
      <c r="BF621" s="395"/>
      <c r="BG621" s="398"/>
      <c r="BH621" s="395"/>
      <c r="BI621" s="399"/>
      <c r="BJ621" s="399"/>
      <c r="BK621" s="399"/>
      <c r="BL621" s="399"/>
    </row>
    <row r="622" spans="5:64">
      <c r="E622" s="395"/>
      <c r="AB622" s="395"/>
      <c r="AF622" s="397"/>
      <c r="AH622" s="397"/>
      <c r="AI622" s="396"/>
      <c r="AK622" s="396"/>
      <c r="AL622" s="396"/>
      <c r="AM622" s="396"/>
      <c r="AO622" s="396"/>
      <c r="AP622" s="396"/>
      <c r="AR622" s="396"/>
      <c r="AT622" s="396"/>
      <c r="AV622" s="396"/>
      <c r="AW622" s="397"/>
      <c r="AX622" s="395"/>
      <c r="AZ622" s="395"/>
      <c r="BA622" s="395"/>
      <c r="BB622" s="395"/>
      <c r="BC622" s="395"/>
      <c r="BD622" s="395"/>
      <c r="BE622" s="395"/>
      <c r="BF622" s="395"/>
      <c r="BG622" s="398"/>
      <c r="BH622" s="395"/>
      <c r="BI622" s="399"/>
      <c r="BJ622" s="399"/>
      <c r="BK622" s="399"/>
      <c r="BL622" s="399"/>
    </row>
    <row r="623" spans="5:64">
      <c r="E623" s="395"/>
      <c r="AB623" s="395"/>
      <c r="AF623" s="397"/>
      <c r="AH623" s="397"/>
      <c r="AI623" s="396"/>
      <c r="AK623" s="396"/>
      <c r="AL623" s="396"/>
      <c r="AM623" s="396"/>
      <c r="AO623" s="396"/>
      <c r="AP623" s="396"/>
      <c r="AR623" s="396"/>
      <c r="AT623" s="396"/>
      <c r="AV623" s="396"/>
      <c r="AW623" s="397"/>
      <c r="AX623" s="395"/>
      <c r="AZ623" s="395"/>
      <c r="BA623" s="395"/>
      <c r="BB623" s="395"/>
      <c r="BC623" s="395"/>
      <c r="BD623" s="395"/>
      <c r="BE623" s="395"/>
      <c r="BF623" s="395"/>
      <c r="BG623" s="398"/>
      <c r="BH623" s="395"/>
      <c r="BI623" s="399"/>
      <c r="BJ623" s="399"/>
      <c r="BK623" s="399"/>
      <c r="BL623" s="399"/>
    </row>
    <row r="624" spans="5:64">
      <c r="E624" s="395"/>
      <c r="AB624" s="395"/>
      <c r="AF624" s="397"/>
      <c r="AH624" s="397"/>
      <c r="AI624" s="396"/>
      <c r="AK624" s="396"/>
      <c r="AL624" s="396"/>
      <c r="AM624" s="396"/>
      <c r="AO624" s="396"/>
      <c r="AP624" s="396"/>
      <c r="AR624" s="396"/>
      <c r="AT624" s="396"/>
      <c r="AV624" s="396"/>
      <c r="AW624" s="397"/>
      <c r="AX624" s="395"/>
      <c r="AZ624" s="395"/>
      <c r="BA624" s="395"/>
      <c r="BB624" s="395"/>
      <c r="BC624" s="395"/>
      <c r="BD624" s="395"/>
      <c r="BE624" s="395"/>
      <c r="BF624" s="395"/>
      <c r="BG624" s="398"/>
      <c r="BH624" s="395"/>
      <c r="BI624" s="399"/>
      <c r="BJ624" s="399"/>
      <c r="BK624" s="399"/>
      <c r="BL624" s="399"/>
    </row>
    <row r="625" spans="5:64">
      <c r="E625" s="395"/>
      <c r="AB625" s="395"/>
      <c r="AF625" s="397"/>
      <c r="AH625" s="397"/>
      <c r="AI625" s="396"/>
      <c r="AK625" s="396"/>
      <c r="AL625" s="396"/>
      <c r="AM625" s="396"/>
      <c r="AO625" s="396"/>
      <c r="AP625" s="396"/>
      <c r="AR625" s="396"/>
      <c r="AT625" s="396"/>
      <c r="AV625" s="396"/>
      <c r="AW625" s="397"/>
      <c r="AX625" s="395"/>
      <c r="AZ625" s="395"/>
      <c r="BA625" s="395"/>
      <c r="BB625" s="395"/>
      <c r="BC625" s="395"/>
      <c r="BD625" s="395"/>
      <c r="BE625" s="395"/>
      <c r="BF625" s="395"/>
      <c r="BG625" s="398"/>
      <c r="BH625" s="395"/>
      <c r="BI625" s="399"/>
      <c r="BJ625" s="399"/>
      <c r="BK625" s="399"/>
      <c r="BL625" s="399"/>
    </row>
    <row r="626" spans="5:64">
      <c r="E626" s="395"/>
      <c r="AB626" s="395"/>
      <c r="AF626" s="397"/>
      <c r="AH626" s="397"/>
      <c r="AI626" s="396"/>
      <c r="AK626" s="396"/>
      <c r="AL626" s="396"/>
      <c r="AM626" s="396"/>
      <c r="AO626" s="396"/>
      <c r="AP626" s="396"/>
      <c r="AR626" s="396"/>
      <c r="AT626" s="396"/>
      <c r="AV626" s="396"/>
      <c r="AW626" s="397"/>
      <c r="AX626" s="395"/>
      <c r="AZ626" s="395"/>
      <c r="BA626" s="395"/>
      <c r="BB626" s="395"/>
      <c r="BC626" s="395"/>
      <c r="BD626" s="395"/>
      <c r="BE626" s="395"/>
      <c r="BF626" s="395"/>
      <c r="BG626" s="398"/>
      <c r="BH626" s="395"/>
      <c r="BI626" s="399"/>
      <c r="BJ626" s="399"/>
      <c r="BK626" s="399"/>
      <c r="BL626" s="399"/>
    </row>
    <row r="627" spans="5:64">
      <c r="E627" s="395"/>
      <c r="AB627" s="395"/>
      <c r="AF627" s="397"/>
      <c r="AH627" s="397"/>
      <c r="AI627" s="396"/>
      <c r="AK627" s="396"/>
      <c r="AL627" s="396"/>
      <c r="AM627" s="396"/>
      <c r="AO627" s="396"/>
      <c r="AP627" s="396"/>
      <c r="AR627" s="396"/>
      <c r="AT627" s="396"/>
      <c r="AV627" s="396"/>
      <c r="AW627" s="397"/>
      <c r="AX627" s="395"/>
      <c r="AZ627" s="395"/>
      <c r="BA627" s="395"/>
      <c r="BB627" s="395"/>
      <c r="BC627" s="395"/>
      <c r="BD627" s="395"/>
      <c r="BE627" s="395"/>
      <c r="BF627" s="395"/>
      <c r="BG627" s="398"/>
      <c r="BH627" s="395"/>
      <c r="BI627" s="399"/>
      <c r="BJ627" s="399"/>
      <c r="BK627" s="399"/>
      <c r="BL627" s="399"/>
    </row>
    <row r="628" spans="5:64">
      <c r="E628" s="395"/>
      <c r="AB628" s="395"/>
      <c r="AF628" s="397"/>
      <c r="AH628" s="397"/>
      <c r="AI628" s="396"/>
      <c r="AK628" s="396"/>
      <c r="AL628" s="396"/>
      <c r="AM628" s="396"/>
      <c r="AO628" s="396"/>
      <c r="AP628" s="396"/>
      <c r="AR628" s="396"/>
      <c r="AT628" s="396"/>
      <c r="AV628" s="396"/>
      <c r="AW628" s="397"/>
      <c r="AX628" s="395"/>
      <c r="AZ628" s="395"/>
      <c r="BA628" s="395"/>
      <c r="BB628" s="395"/>
      <c r="BC628" s="395"/>
      <c r="BD628" s="395"/>
      <c r="BE628" s="395"/>
      <c r="BF628" s="395"/>
      <c r="BG628" s="398"/>
      <c r="BH628" s="395"/>
      <c r="BI628" s="399"/>
      <c r="BJ628" s="399"/>
      <c r="BK628" s="399"/>
      <c r="BL628" s="399"/>
    </row>
    <row r="629" spans="5:64">
      <c r="E629" s="395"/>
      <c r="AB629" s="395"/>
      <c r="AF629" s="397"/>
      <c r="AH629" s="397"/>
      <c r="AI629" s="396"/>
      <c r="AK629" s="396"/>
      <c r="AL629" s="396"/>
      <c r="AM629" s="396"/>
      <c r="AO629" s="396"/>
      <c r="AP629" s="396"/>
      <c r="AR629" s="396"/>
      <c r="AT629" s="396"/>
      <c r="AV629" s="396"/>
      <c r="AW629" s="397"/>
      <c r="AX629" s="395"/>
      <c r="AZ629" s="395"/>
      <c r="BA629" s="395"/>
      <c r="BB629" s="395"/>
      <c r="BC629" s="395"/>
      <c r="BD629" s="395"/>
      <c r="BE629" s="395"/>
      <c r="BF629" s="395"/>
      <c r="BG629" s="398"/>
      <c r="BH629" s="395"/>
      <c r="BI629" s="399"/>
      <c r="BJ629" s="399"/>
      <c r="BK629" s="399"/>
      <c r="BL629" s="399"/>
    </row>
    <row r="630" spans="5:64">
      <c r="E630" s="395"/>
      <c r="AB630" s="395"/>
      <c r="AF630" s="397"/>
      <c r="AH630" s="397"/>
      <c r="AI630" s="396"/>
      <c r="AK630" s="396"/>
      <c r="AL630" s="396"/>
      <c r="AM630" s="396"/>
      <c r="AO630" s="396"/>
      <c r="AP630" s="396"/>
      <c r="AR630" s="396"/>
      <c r="AT630" s="396"/>
      <c r="AV630" s="396"/>
      <c r="AW630" s="397"/>
      <c r="AX630" s="395"/>
      <c r="AZ630" s="395"/>
      <c r="BA630" s="395"/>
      <c r="BB630" s="395"/>
      <c r="BC630" s="395"/>
      <c r="BD630" s="395"/>
      <c r="BE630" s="395"/>
      <c r="BF630" s="395"/>
      <c r="BG630" s="398"/>
      <c r="BH630" s="395"/>
      <c r="BI630" s="399"/>
      <c r="BJ630" s="399"/>
      <c r="BK630" s="399"/>
      <c r="BL630" s="399"/>
    </row>
    <row r="631" spans="5:64">
      <c r="E631" s="395"/>
      <c r="AB631" s="395"/>
      <c r="AF631" s="397"/>
      <c r="AH631" s="397"/>
      <c r="AI631" s="396"/>
      <c r="AK631" s="396"/>
      <c r="AL631" s="396"/>
      <c r="AM631" s="396"/>
      <c r="AO631" s="396"/>
      <c r="AP631" s="396"/>
      <c r="AR631" s="396"/>
      <c r="AT631" s="396"/>
      <c r="AV631" s="396"/>
      <c r="AW631" s="397"/>
      <c r="AX631" s="395"/>
      <c r="AZ631" s="395"/>
      <c r="BA631" s="395"/>
      <c r="BB631" s="395"/>
      <c r="BC631" s="395"/>
      <c r="BD631" s="395"/>
      <c r="BE631" s="395"/>
      <c r="BF631" s="395"/>
      <c r="BG631" s="398"/>
      <c r="BH631" s="395"/>
      <c r="BI631" s="399"/>
      <c r="BJ631" s="399"/>
      <c r="BK631" s="399"/>
      <c r="BL631" s="399"/>
    </row>
    <row r="632" spans="5:64">
      <c r="E632" s="395"/>
      <c r="AB632" s="395"/>
      <c r="AF632" s="397"/>
      <c r="AH632" s="397"/>
      <c r="AI632" s="396"/>
      <c r="AK632" s="396"/>
      <c r="AL632" s="396"/>
      <c r="AM632" s="396"/>
      <c r="AO632" s="396"/>
      <c r="AP632" s="396"/>
      <c r="AR632" s="396"/>
      <c r="AT632" s="396"/>
      <c r="AV632" s="396"/>
      <c r="AW632" s="397"/>
      <c r="AX632" s="395"/>
      <c r="AZ632" s="395"/>
      <c r="BA632" s="395"/>
      <c r="BB632" s="395"/>
      <c r="BC632" s="395"/>
      <c r="BD632" s="395"/>
      <c r="BE632" s="395"/>
      <c r="BF632" s="395"/>
      <c r="BG632" s="398"/>
      <c r="BH632" s="395"/>
      <c r="BI632" s="399"/>
      <c r="BJ632" s="399"/>
      <c r="BK632" s="399"/>
      <c r="BL632" s="399"/>
    </row>
    <row r="633" spans="5:64">
      <c r="E633" s="395"/>
      <c r="AB633" s="395"/>
      <c r="AF633" s="397"/>
      <c r="AH633" s="397"/>
      <c r="AI633" s="396"/>
      <c r="AK633" s="396"/>
      <c r="AL633" s="396"/>
      <c r="AM633" s="396"/>
      <c r="AO633" s="396"/>
      <c r="AP633" s="396"/>
      <c r="AR633" s="396"/>
      <c r="AT633" s="396"/>
      <c r="AV633" s="396"/>
      <c r="AW633" s="397"/>
      <c r="AX633" s="395"/>
      <c r="AZ633" s="395"/>
      <c r="BA633" s="395"/>
      <c r="BB633" s="395"/>
      <c r="BC633" s="395"/>
      <c r="BD633" s="395"/>
      <c r="BE633" s="395"/>
      <c r="BF633" s="395"/>
      <c r="BG633" s="398"/>
      <c r="BH633" s="395"/>
      <c r="BI633" s="399"/>
      <c r="BJ633" s="399"/>
      <c r="BK633" s="399"/>
      <c r="BL633" s="399"/>
    </row>
    <row r="634" spans="5:64">
      <c r="E634" s="395"/>
      <c r="AB634" s="395"/>
      <c r="AF634" s="397"/>
      <c r="AH634" s="397"/>
      <c r="AI634" s="396"/>
      <c r="AK634" s="396"/>
      <c r="AL634" s="396"/>
      <c r="AM634" s="396"/>
      <c r="AO634" s="396"/>
      <c r="AP634" s="396"/>
      <c r="AR634" s="396"/>
      <c r="AT634" s="396"/>
      <c r="AV634" s="396"/>
      <c r="AW634" s="397"/>
      <c r="AX634" s="395"/>
      <c r="AZ634" s="395"/>
      <c r="BA634" s="395"/>
      <c r="BB634" s="395"/>
      <c r="BC634" s="395"/>
      <c r="BD634" s="395"/>
      <c r="BE634" s="395"/>
      <c r="BF634" s="395"/>
      <c r="BG634" s="398"/>
      <c r="BH634" s="395"/>
      <c r="BI634" s="399"/>
      <c r="BJ634" s="399"/>
      <c r="BK634" s="399"/>
      <c r="BL634" s="399"/>
    </row>
    <row r="635" spans="5:64">
      <c r="E635" s="395"/>
      <c r="AB635" s="395"/>
      <c r="AF635" s="397"/>
      <c r="AH635" s="397"/>
      <c r="AI635" s="396"/>
      <c r="AK635" s="396"/>
      <c r="AL635" s="396"/>
      <c r="AM635" s="396"/>
      <c r="AO635" s="396"/>
      <c r="AP635" s="396"/>
      <c r="AR635" s="396"/>
      <c r="AT635" s="396"/>
      <c r="AV635" s="396"/>
      <c r="AW635" s="397"/>
      <c r="AX635" s="395"/>
      <c r="AZ635" s="395"/>
      <c r="BA635" s="395"/>
      <c r="BB635" s="395"/>
      <c r="BC635" s="395"/>
      <c r="BD635" s="395"/>
      <c r="BE635" s="395"/>
      <c r="BF635" s="395"/>
      <c r="BG635" s="398"/>
      <c r="BH635" s="395"/>
      <c r="BI635" s="399"/>
      <c r="BJ635" s="399"/>
      <c r="BK635" s="399"/>
      <c r="BL635" s="399"/>
    </row>
    <row r="636" spans="5:64">
      <c r="E636" s="395"/>
      <c r="AB636" s="395"/>
      <c r="AF636" s="397"/>
      <c r="AH636" s="397"/>
      <c r="AI636" s="396"/>
      <c r="AK636" s="396"/>
      <c r="AL636" s="396"/>
      <c r="AM636" s="396"/>
      <c r="AO636" s="396"/>
      <c r="AP636" s="396"/>
      <c r="AR636" s="396"/>
      <c r="AT636" s="396"/>
      <c r="AV636" s="396"/>
      <c r="AW636" s="397"/>
      <c r="AX636" s="395"/>
      <c r="AZ636" s="395"/>
      <c r="BA636" s="395"/>
      <c r="BB636" s="395"/>
      <c r="BC636" s="395"/>
      <c r="BD636" s="395"/>
      <c r="BE636" s="395"/>
      <c r="BF636" s="395"/>
      <c r="BG636" s="398"/>
      <c r="BH636" s="395"/>
      <c r="BI636" s="399"/>
      <c r="BJ636" s="399"/>
      <c r="BK636" s="399"/>
      <c r="BL636" s="399"/>
    </row>
    <row r="637" spans="5:64">
      <c r="E637" s="395"/>
      <c r="AB637" s="395"/>
      <c r="AF637" s="397"/>
      <c r="AH637" s="397"/>
      <c r="AI637" s="396"/>
      <c r="AK637" s="396"/>
      <c r="AL637" s="396"/>
      <c r="AM637" s="396"/>
      <c r="AO637" s="396"/>
      <c r="AP637" s="396"/>
      <c r="AR637" s="396"/>
      <c r="AT637" s="396"/>
      <c r="AV637" s="396"/>
      <c r="AW637" s="397"/>
      <c r="AX637" s="395"/>
      <c r="AZ637" s="395"/>
      <c r="BA637" s="395"/>
      <c r="BB637" s="395"/>
      <c r="BC637" s="395"/>
      <c r="BD637" s="395"/>
      <c r="BE637" s="395"/>
      <c r="BF637" s="395"/>
      <c r="BG637" s="398"/>
      <c r="BH637" s="395"/>
      <c r="BI637" s="399"/>
      <c r="BJ637" s="399"/>
      <c r="BK637" s="399"/>
      <c r="BL637" s="399"/>
    </row>
    <row r="638" spans="5:64">
      <c r="E638" s="395"/>
      <c r="AB638" s="395"/>
      <c r="AF638" s="397"/>
      <c r="AH638" s="397"/>
      <c r="AI638" s="396"/>
      <c r="AK638" s="396"/>
      <c r="AL638" s="396"/>
      <c r="AM638" s="396"/>
      <c r="AO638" s="396"/>
      <c r="AP638" s="396"/>
      <c r="AR638" s="396"/>
      <c r="AT638" s="396"/>
      <c r="AV638" s="396"/>
      <c r="AW638" s="397"/>
      <c r="AX638" s="395"/>
      <c r="AZ638" s="395"/>
      <c r="BA638" s="395"/>
      <c r="BB638" s="395"/>
      <c r="BC638" s="395"/>
      <c r="BD638" s="395"/>
      <c r="BE638" s="395"/>
      <c r="BF638" s="395"/>
      <c r="BG638" s="398"/>
      <c r="BH638" s="395"/>
      <c r="BI638" s="399"/>
      <c r="BJ638" s="399"/>
      <c r="BK638" s="399"/>
      <c r="BL638" s="399"/>
    </row>
    <row r="639" spans="5:64">
      <c r="E639" s="395"/>
      <c r="AB639" s="395"/>
      <c r="AF639" s="397"/>
      <c r="AH639" s="397"/>
      <c r="AI639" s="396"/>
      <c r="AK639" s="396"/>
      <c r="AL639" s="396"/>
      <c r="AM639" s="396"/>
      <c r="AO639" s="396"/>
      <c r="AP639" s="396"/>
      <c r="AR639" s="396"/>
      <c r="AT639" s="396"/>
      <c r="AV639" s="396"/>
      <c r="AW639" s="397"/>
      <c r="AX639" s="395"/>
      <c r="AZ639" s="395"/>
      <c r="BA639" s="395"/>
      <c r="BB639" s="395"/>
      <c r="BC639" s="395"/>
      <c r="BD639" s="395"/>
      <c r="BE639" s="395"/>
      <c r="BF639" s="395"/>
      <c r="BG639" s="398"/>
      <c r="BH639" s="395"/>
      <c r="BI639" s="399"/>
      <c r="BJ639" s="399"/>
      <c r="BK639" s="399"/>
      <c r="BL639" s="399"/>
    </row>
    <row r="640" spans="5:64">
      <c r="E640" s="395"/>
      <c r="AB640" s="395"/>
      <c r="AF640" s="397"/>
      <c r="AH640" s="397"/>
      <c r="AI640" s="396"/>
      <c r="AK640" s="396"/>
      <c r="AL640" s="396"/>
      <c r="AM640" s="396"/>
      <c r="AO640" s="396"/>
      <c r="AP640" s="396"/>
      <c r="AR640" s="396"/>
      <c r="AT640" s="396"/>
      <c r="AV640" s="396"/>
      <c r="AW640" s="397"/>
      <c r="AX640" s="395"/>
      <c r="AZ640" s="395"/>
      <c r="BA640" s="395"/>
      <c r="BB640" s="395"/>
      <c r="BC640" s="395"/>
      <c r="BD640" s="395"/>
      <c r="BE640" s="395"/>
      <c r="BF640" s="395"/>
      <c r="BG640" s="398"/>
      <c r="BH640" s="395"/>
      <c r="BI640" s="399"/>
      <c r="BJ640" s="399"/>
      <c r="BK640" s="399"/>
      <c r="BL640" s="399"/>
    </row>
    <row r="641" spans="5:64">
      <c r="E641" s="395"/>
      <c r="AB641" s="395"/>
      <c r="AF641" s="397"/>
      <c r="AH641" s="397"/>
      <c r="AI641" s="396"/>
      <c r="AK641" s="396"/>
      <c r="AL641" s="396"/>
      <c r="AM641" s="396"/>
      <c r="AO641" s="396"/>
      <c r="AP641" s="396"/>
      <c r="AR641" s="396"/>
      <c r="AT641" s="396"/>
      <c r="AV641" s="396"/>
      <c r="AW641" s="397"/>
      <c r="AX641" s="395"/>
      <c r="AZ641" s="395"/>
      <c r="BA641" s="395"/>
      <c r="BB641" s="395"/>
      <c r="BC641" s="395"/>
      <c r="BD641" s="395"/>
      <c r="BE641" s="395"/>
      <c r="BF641" s="395"/>
      <c r="BG641" s="398"/>
      <c r="BH641" s="395"/>
      <c r="BI641" s="399"/>
      <c r="BJ641" s="399"/>
      <c r="BK641" s="399"/>
      <c r="BL641" s="399"/>
    </row>
    <row r="642" spans="5:64">
      <c r="E642" s="395"/>
      <c r="AB642" s="395"/>
      <c r="AF642" s="397"/>
      <c r="AH642" s="397"/>
      <c r="AI642" s="396"/>
      <c r="AK642" s="396"/>
      <c r="AL642" s="396"/>
      <c r="AM642" s="396"/>
      <c r="AO642" s="396"/>
      <c r="AP642" s="396"/>
      <c r="AR642" s="396"/>
      <c r="AT642" s="396"/>
      <c r="AV642" s="396"/>
      <c r="AW642" s="397"/>
      <c r="AX642" s="395"/>
      <c r="AZ642" s="395"/>
      <c r="BA642" s="395"/>
      <c r="BB642" s="395"/>
      <c r="BC642" s="395"/>
      <c r="BD642" s="395"/>
      <c r="BE642" s="395"/>
      <c r="BF642" s="395"/>
      <c r="BG642" s="398"/>
      <c r="BH642" s="395"/>
      <c r="BI642" s="399"/>
      <c r="BJ642" s="399"/>
      <c r="BK642" s="399"/>
      <c r="BL642" s="399"/>
    </row>
    <row r="643" spans="5:64">
      <c r="E643" s="395"/>
      <c r="AB643" s="395"/>
      <c r="AF643" s="397"/>
      <c r="AH643" s="397"/>
      <c r="AI643" s="396"/>
      <c r="AK643" s="396"/>
      <c r="AL643" s="396"/>
      <c r="AM643" s="396"/>
      <c r="AO643" s="396"/>
      <c r="AP643" s="396"/>
      <c r="AR643" s="396"/>
      <c r="AT643" s="396"/>
      <c r="AV643" s="396"/>
      <c r="AW643" s="397"/>
      <c r="AX643" s="395"/>
      <c r="AZ643" s="395"/>
      <c r="BA643" s="395"/>
      <c r="BB643" s="395"/>
      <c r="BC643" s="395"/>
      <c r="BD643" s="395"/>
      <c r="BE643" s="395"/>
      <c r="BF643" s="395"/>
      <c r="BG643" s="398"/>
      <c r="BH643" s="395"/>
      <c r="BI643" s="399"/>
      <c r="BJ643" s="399"/>
      <c r="BK643" s="399"/>
      <c r="BL643" s="399"/>
    </row>
    <row r="644" spans="5:64">
      <c r="E644" s="395"/>
      <c r="AB644" s="395"/>
      <c r="AF644" s="397"/>
      <c r="AH644" s="397"/>
      <c r="AI644" s="396"/>
      <c r="AK644" s="396"/>
      <c r="AL644" s="396"/>
      <c r="AM644" s="396"/>
      <c r="AO644" s="396"/>
      <c r="AP644" s="396"/>
      <c r="AR644" s="396"/>
      <c r="AT644" s="396"/>
      <c r="AV644" s="396"/>
      <c r="AW644" s="397"/>
      <c r="AX644" s="395"/>
      <c r="AZ644" s="395"/>
      <c r="BA644" s="395"/>
      <c r="BB644" s="395"/>
      <c r="BC644" s="395"/>
      <c r="BD644" s="395"/>
      <c r="BE644" s="395"/>
      <c r="BF644" s="395"/>
      <c r="BG644" s="398"/>
      <c r="BH644" s="395"/>
      <c r="BI644" s="399"/>
      <c r="BJ644" s="399"/>
      <c r="BK644" s="399"/>
      <c r="BL644" s="399"/>
    </row>
    <row r="645" spans="5:64">
      <c r="E645" s="395"/>
      <c r="AB645" s="395"/>
      <c r="AF645" s="397"/>
      <c r="AH645" s="397"/>
      <c r="AI645" s="396"/>
      <c r="AK645" s="396"/>
      <c r="AL645" s="396"/>
      <c r="AM645" s="396"/>
      <c r="AO645" s="396"/>
      <c r="AP645" s="396"/>
      <c r="AR645" s="396"/>
      <c r="AT645" s="396"/>
      <c r="AV645" s="396"/>
      <c r="AW645" s="397"/>
      <c r="AX645" s="395"/>
      <c r="AZ645" s="395"/>
      <c r="BA645" s="395"/>
      <c r="BB645" s="395"/>
      <c r="BC645" s="395"/>
      <c r="BD645" s="395"/>
      <c r="BE645" s="395"/>
      <c r="BF645" s="395"/>
      <c r="BG645" s="398"/>
      <c r="BH645" s="395"/>
      <c r="BI645" s="399"/>
      <c r="BJ645" s="399"/>
      <c r="BK645" s="399"/>
      <c r="BL645" s="399"/>
    </row>
    <row r="646" spans="5:64">
      <c r="E646" s="395"/>
      <c r="AB646" s="395"/>
      <c r="AF646" s="397"/>
      <c r="AH646" s="397"/>
      <c r="AI646" s="396"/>
      <c r="AK646" s="396"/>
      <c r="AL646" s="396"/>
      <c r="AM646" s="396"/>
      <c r="AO646" s="396"/>
      <c r="AP646" s="396"/>
      <c r="AR646" s="396"/>
      <c r="AT646" s="396"/>
      <c r="AV646" s="396"/>
      <c r="AW646" s="397"/>
      <c r="AX646" s="395"/>
      <c r="AZ646" s="395"/>
      <c r="BA646" s="395"/>
      <c r="BB646" s="395"/>
      <c r="BC646" s="395"/>
      <c r="BD646" s="395"/>
      <c r="BE646" s="395"/>
      <c r="BF646" s="395"/>
      <c r="BG646" s="398"/>
      <c r="BH646" s="395"/>
      <c r="BI646" s="399"/>
      <c r="BJ646" s="399"/>
      <c r="BK646" s="399"/>
      <c r="BL646" s="399"/>
    </row>
    <row r="647" spans="5:64">
      <c r="E647" s="395"/>
      <c r="AB647" s="395"/>
      <c r="AF647" s="397"/>
      <c r="AH647" s="397"/>
      <c r="AI647" s="396"/>
      <c r="AK647" s="396"/>
      <c r="AL647" s="396"/>
      <c r="AM647" s="396"/>
      <c r="AO647" s="396"/>
      <c r="AP647" s="396"/>
      <c r="AR647" s="396"/>
      <c r="AT647" s="396"/>
      <c r="AV647" s="396"/>
      <c r="AW647" s="397"/>
      <c r="AX647" s="395"/>
      <c r="AZ647" s="395"/>
      <c r="BA647" s="395"/>
      <c r="BB647" s="395"/>
      <c r="BC647" s="395"/>
      <c r="BD647" s="395"/>
      <c r="BE647" s="395"/>
      <c r="BF647" s="395"/>
      <c r="BG647" s="398"/>
      <c r="BH647" s="395"/>
      <c r="BI647" s="399"/>
      <c r="BJ647" s="399"/>
      <c r="BK647" s="399"/>
      <c r="BL647" s="399"/>
    </row>
    <row r="648" spans="5:64">
      <c r="E648" s="395"/>
      <c r="AB648" s="395"/>
      <c r="AF648" s="397"/>
      <c r="AH648" s="397"/>
      <c r="AI648" s="396"/>
      <c r="AK648" s="396"/>
      <c r="AL648" s="396"/>
      <c r="AM648" s="396"/>
      <c r="AO648" s="396"/>
      <c r="AP648" s="396"/>
      <c r="AR648" s="396"/>
      <c r="AT648" s="396"/>
      <c r="AV648" s="396"/>
      <c r="AW648" s="397"/>
      <c r="AX648" s="395"/>
      <c r="AZ648" s="395"/>
      <c r="BA648" s="395"/>
      <c r="BB648" s="395"/>
      <c r="BC648" s="395"/>
      <c r="BD648" s="395"/>
      <c r="BE648" s="395"/>
      <c r="BF648" s="395"/>
      <c r="BG648" s="398"/>
      <c r="BH648" s="395"/>
      <c r="BI648" s="399"/>
      <c r="BJ648" s="399"/>
      <c r="BK648" s="399"/>
      <c r="BL648" s="399"/>
    </row>
    <row r="649" spans="5:64">
      <c r="E649" s="395"/>
      <c r="AB649" s="395"/>
      <c r="AF649" s="397"/>
      <c r="AH649" s="397"/>
      <c r="AI649" s="396"/>
      <c r="AK649" s="396"/>
      <c r="AL649" s="396"/>
      <c r="AM649" s="396"/>
      <c r="AO649" s="396"/>
      <c r="AP649" s="396"/>
      <c r="AR649" s="396"/>
      <c r="AT649" s="396"/>
      <c r="AV649" s="396"/>
      <c r="AW649" s="397"/>
      <c r="AX649" s="395"/>
      <c r="AZ649" s="395"/>
      <c r="BA649" s="395"/>
      <c r="BB649" s="395"/>
      <c r="BC649" s="395"/>
      <c r="BD649" s="395"/>
      <c r="BE649" s="395"/>
      <c r="BF649" s="395"/>
      <c r="BG649" s="398"/>
      <c r="BH649" s="395"/>
      <c r="BI649" s="399"/>
      <c r="BJ649" s="399"/>
      <c r="BK649" s="399"/>
      <c r="BL649" s="399"/>
    </row>
    <row r="650" spans="5:64">
      <c r="E650" s="395"/>
      <c r="AB650" s="395"/>
      <c r="AF650" s="397"/>
      <c r="AH650" s="397"/>
      <c r="AI650" s="396"/>
      <c r="AK650" s="396"/>
      <c r="AL650" s="396"/>
      <c r="AM650" s="396"/>
      <c r="AO650" s="396"/>
      <c r="AP650" s="396"/>
      <c r="AR650" s="396"/>
      <c r="AT650" s="396"/>
      <c r="AV650" s="396"/>
      <c r="AW650" s="397"/>
      <c r="AX650" s="395"/>
      <c r="AZ650" s="395"/>
      <c r="BA650" s="395"/>
      <c r="BB650" s="395"/>
      <c r="BC650" s="395"/>
      <c r="BD650" s="395"/>
      <c r="BE650" s="395"/>
      <c r="BF650" s="395"/>
      <c r="BG650" s="398"/>
      <c r="BH650" s="395"/>
      <c r="BI650" s="399"/>
      <c r="BJ650" s="399"/>
      <c r="BK650" s="399"/>
      <c r="BL650" s="399"/>
    </row>
    <row r="651" spans="5:64">
      <c r="E651" s="395"/>
      <c r="AB651" s="395"/>
      <c r="AF651" s="397"/>
      <c r="AH651" s="397"/>
      <c r="AI651" s="396"/>
      <c r="AK651" s="396"/>
      <c r="AL651" s="396"/>
      <c r="AM651" s="396"/>
      <c r="AO651" s="396"/>
      <c r="AP651" s="396"/>
      <c r="AR651" s="396"/>
      <c r="AT651" s="396"/>
      <c r="AV651" s="396"/>
      <c r="AW651" s="397"/>
      <c r="AX651" s="395"/>
      <c r="AZ651" s="395"/>
      <c r="BA651" s="395"/>
      <c r="BB651" s="395"/>
      <c r="BC651" s="395"/>
      <c r="BD651" s="395"/>
      <c r="BE651" s="395"/>
      <c r="BF651" s="395"/>
      <c r="BG651" s="398"/>
      <c r="BH651" s="395"/>
      <c r="BI651" s="399"/>
      <c r="BJ651" s="399"/>
      <c r="BK651" s="399"/>
      <c r="BL651" s="399"/>
    </row>
    <row r="652" spans="5:64">
      <c r="E652" s="395"/>
      <c r="AB652" s="395"/>
      <c r="AF652" s="397"/>
      <c r="AH652" s="397"/>
      <c r="AI652" s="396"/>
      <c r="AK652" s="396"/>
      <c r="AL652" s="396"/>
      <c r="AM652" s="396"/>
      <c r="AO652" s="396"/>
      <c r="AP652" s="396"/>
      <c r="AR652" s="396"/>
      <c r="AT652" s="396"/>
      <c r="AV652" s="396"/>
      <c r="AW652" s="397"/>
      <c r="AX652" s="395"/>
      <c r="AZ652" s="395"/>
      <c r="BA652" s="395"/>
      <c r="BB652" s="395"/>
      <c r="BC652" s="395"/>
      <c r="BD652" s="395"/>
      <c r="BE652" s="395"/>
      <c r="BF652" s="395"/>
      <c r="BG652" s="398"/>
      <c r="BH652" s="395"/>
      <c r="BI652" s="399"/>
      <c r="BJ652" s="399"/>
      <c r="BK652" s="399"/>
      <c r="BL652" s="399"/>
    </row>
    <row r="653" spans="5:64">
      <c r="E653" s="395"/>
      <c r="AB653" s="395"/>
      <c r="AF653" s="397"/>
      <c r="AH653" s="397"/>
      <c r="AI653" s="396"/>
      <c r="AK653" s="396"/>
      <c r="AL653" s="396"/>
      <c r="AM653" s="396"/>
      <c r="AO653" s="396"/>
      <c r="AP653" s="396"/>
      <c r="AR653" s="396"/>
      <c r="AT653" s="396"/>
      <c r="AV653" s="396"/>
      <c r="AW653" s="397"/>
      <c r="AX653" s="395"/>
      <c r="AZ653" s="395"/>
      <c r="BA653" s="395"/>
      <c r="BB653" s="395"/>
      <c r="BC653" s="395"/>
      <c r="BD653" s="395"/>
      <c r="BE653" s="395"/>
      <c r="BF653" s="395"/>
      <c r="BG653" s="398"/>
      <c r="BH653" s="395"/>
      <c r="BI653" s="399"/>
      <c r="BJ653" s="399"/>
      <c r="BK653" s="399"/>
      <c r="BL653" s="399"/>
    </row>
    <row r="654" spans="5:64">
      <c r="E654" s="395"/>
      <c r="AB654" s="395"/>
      <c r="AF654" s="397"/>
      <c r="AH654" s="397"/>
      <c r="AI654" s="396"/>
      <c r="AK654" s="396"/>
      <c r="AL654" s="396"/>
      <c r="AM654" s="396"/>
      <c r="AO654" s="396"/>
      <c r="AP654" s="396"/>
      <c r="AR654" s="396"/>
      <c r="AT654" s="396"/>
      <c r="AV654" s="396"/>
      <c r="AW654" s="397"/>
      <c r="AX654" s="395"/>
      <c r="AZ654" s="395"/>
      <c r="BA654" s="395"/>
      <c r="BB654" s="395"/>
      <c r="BC654" s="395"/>
      <c r="BD654" s="395"/>
      <c r="BE654" s="395"/>
      <c r="BF654" s="395"/>
      <c r="BG654" s="398"/>
      <c r="BH654" s="395"/>
      <c r="BI654" s="399"/>
      <c r="BJ654" s="399"/>
      <c r="BK654" s="399"/>
      <c r="BL654" s="399"/>
    </row>
    <row r="655" spans="5:64">
      <c r="E655" s="395"/>
      <c r="AB655" s="395"/>
      <c r="AF655" s="397"/>
      <c r="AH655" s="397"/>
      <c r="AI655" s="396"/>
      <c r="AK655" s="396"/>
      <c r="AL655" s="396"/>
      <c r="AM655" s="396"/>
      <c r="AO655" s="396"/>
      <c r="AP655" s="396"/>
      <c r="AR655" s="396"/>
      <c r="AT655" s="396"/>
      <c r="AV655" s="396"/>
      <c r="AW655" s="397"/>
      <c r="AX655" s="395"/>
      <c r="AZ655" s="395"/>
      <c r="BA655" s="395"/>
      <c r="BB655" s="395"/>
      <c r="BC655" s="395"/>
      <c r="BD655" s="395"/>
      <c r="BE655" s="395"/>
      <c r="BF655" s="395"/>
      <c r="BG655" s="398"/>
      <c r="BH655" s="395"/>
      <c r="BI655" s="399"/>
      <c r="BJ655" s="399"/>
      <c r="BK655" s="399"/>
      <c r="BL655" s="399"/>
    </row>
    <row r="656" spans="5:64">
      <c r="E656" s="395"/>
      <c r="AB656" s="395"/>
      <c r="AF656" s="397"/>
      <c r="AH656" s="397"/>
      <c r="AI656" s="396"/>
      <c r="AK656" s="396"/>
      <c r="AL656" s="396"/>
      <c r="AM656" s="396"/>
      <c r="AO656" s="396"/>
      <c r="AP656" s="396"/>
      <c r="AR656" s="396"/>
      <c r="AT656" s="396"/>
      <c r="AV656" s="396"/>
      <c r="AW656" s="397"/>
      <c r="AX656" s="395"/>
      <c r="AZ656" s="395"/>
      <c r="BA656" s="395"/>
      <c r="BB656" s="395"/>
      <c r="BC656" s="395"/>
      <c r="BD656" s="395"/>
      <c r="BE656" s="395"/>
      <c r="BF656" s="395"/>
      <c r="BG656" s="398"/>
      <c r="BH656" s="395"/>
      <c r="BI656" s="399"/>
      <c r="BJ656" s="399"/>
      <c r="BK656" s="399"/>
      <c r="BL656" s="399"/>
    </row>
    <row r="657" spans="5:64">
      <c r="E657" s="395"/>
      <c r="AB657" s="395"/>
      <c r="AF657" s="397"/>
      <c r="AH657" s="397"/>
      <c r="AI657" s="396"/>
      <c r="AK657" s="396"/>
      <c r="AL657" s="396"/>
      <c r="AM657" s="396"/>
      <c r="AO657" s="396"/>
      <c r="AP657" s="396"/>
      <c r="AR657" s="396"/>
      <c r="AT657" s="396"/>
      <c r="AV657" s="396"/>
      <c r="AW657" s="397"/>
      <c r="AX657" s="395"/>
      <c r="AZ657" s="395"/>
      <c r="BA657" s="395"/>
      <c r="BB657" s="395"/>
      <c r="BC657" s="395"/>
      <c r="BD657" s="395"/>
      <c r="BE657" s="395"/>
      <c r="BF657" s="395"/>
      <c r="BG657" s="398"/>
      <c r="BH657" s="395"/>
      <c r="BI657" s="399"/>
      <c r="BJ657" s="399"/>
      <c r="BK657" s="399"/>
      <c r="BL657" s="399"/>
    </row>
    <row r="658" spans="5:64">
      <c r="E658" s="395"/>
      <c r="AB658" s="395"/>
      <c r="AF658" s="397"/>
      <c r="AH658" s="397"/>
      <c r="AI658" s="396"/>
      <c r="AK658" s="396"/>
      <c r="AL658" s="396"/>
      <c r="AM658" s="396"/>
      <c r="AO658" s="396"/>
      <c r="AP658" s="396"/>
      <c r="AR658" s="396"/>
      <c r="AT658" s="396"/>
      <c r="AV658" s="396"/>
      <c r="AW658" s="397"/>
      <c r="AX658" s="395"/>
      <c r="AZ658" s="395"/>
      <c r="BA658" s="395"/>
      <c r="BB658" s="395"/>
      <c r="BC658" s="395"/>
      <c r="BD658" s="395"/>
      <c r="BE658" s="395"/>
      <c r="BF658" s="395"/>
      <c r="BG658" s="398"/>
      <c r="BH658" s="395"/>
      <c r="BI658" s="399"/>
      <c r="BJ658" s="399"/>
      <c r="BK658" s="399"/>
      <c r="BL658" s="399"/>
    </row>
    <row r="659" spans="5:64">
      <c r="E659" s="395"/>
      <c r="AB659" s="395"/>
      <c r="AF659" s="397"/>
      <c r="AH659" s="397"/>
      <c r="AI659" s="396"/>
      <c r="AK659" s="396"/>
      <c r="AL659" s="396"/>
      <c r="AM659" s="396"/>
      <c r="AO659" s="396"/>
      <c r="AP659" s="396"/>
      <c r="AR659" s="396"/>
      <c r="AT659" s="396"/>
      <c r="AV659" s="396"/>
      <c r="AW659" s="397"/>
      <c r="AX659" s="395"/>
      <c r="AZ659" s="395"/>
      <c r="BA659" s="395"/>
      <c r="BB659" s="395"/>
      <c r="BC659" s="395"/>
      <c r="BD659" s="395"/>
      <c r="BE659" s="395"/>
      <c r="BF659" s="395"/>
      <c r="BG659" s="398"/>
      <c r="BH659" s="395"/>
      <c r="BI659" s="399"/>
      <c r="BJ659" s="399"/>
      <c r="BK659" s="399"/>
      <c r="BL659" s="399"/>
    </row>
    <row r="660" spans="5:64">
      <c r="E660" s="395"/>
      <c r="AB660" s="395"/>
      <c r="AF660" s="397"/>
      <c r="AH660" s="397"/>
      <c r="AI660" s="396"/>
      <c r="AK660" s="396"/>
      <c r="AL660" s="396"/>
      <c r="AM660" s="396"/>
      <c r="AO660" s="396"/>
      <c r="AP660" s="396"/>
      <c r="AR660" s="396"/>
      <c r="AT660" s="396"/>
      <c r="AV660" s="396"/>
      <c r="AW660" s="397"/>
      <c r="AX660" s="395"/>
      <c r="AZ660" s="395"/>
      <c r="BA660" s="395"/>
      <c r="BB660" s="395"/>
      <c r="BC660" s="395"/>
      <c r="BD660" s="395"/>
      <c r="BE660" s="395"/>
      <c r="BF660" s="395"/>
      <c r="BG660" s="398"/>
      <c r="BH660" s="395"/>
      <c r="BI660" s="399"/>
      <c r="BJ660" s="399"/>
      <c r="BK660" s="399"/>
      <c r="BL660" s="399"/>
    </row>
    <row r="661" spans="5:64">
      <c r="E661" s="395"/>
      <c r="AB661" s="395"/>
      <c r="AF661" s="397"/>
      <c r="AH661" s="397"/>
      <c r="AI661" s="396"/>
      <c r="AK661" s="396"/>
      <c r="AL661" s="396"/>
      <c r="AM661" s="396"/>
      <c r="AO661" s="396"/>
      <c r="AP661" s="396"/>
      <c r="AR661" s="396"/>
      <c r="AT661" s="396"/>
      <c r="AV661" s="396"/>
      <c r="AW661" s="397"/>
      <c r="AX661" s="395"/>
      <c r="AZ661" s="395"/>
      <c r="BA661" s="395"/>
      <c r="BB661" s="395"/>
      <c r="BC661" s="395"/>
      <c r="BD661" s="395"/>
      <c r="BE661" s="395"/>
      <c r="BF661" s="395"/>
      <c r="BG661" s="398"/>
      <c r="BH661" s="395"/>
      <c r="BI661" s="399"/>
      <c r="BJ661" s="399"/>
      <c r="BK661" s="399"/>
      <c r="BL661" s="399"/>
    </row>
    <row r="662" spans="5:64">
      <c r="E662" s="395"/>
      <c r="AB662" s="395"/>
      <c r="AF662" s="397"/>
      <c r="AH662" s="397"/>
      <c r="AI662" s="396"/>
      <c r="AK662" s="396"/>
      <c r="AL662" s="396"/>
      <c r="AM662" s="396"/>
      <c r="AO662" s="396"/>
      <c r="AP662" s="396"/>
      <c r="AR662" s="396"/>
      <c r="AT662" s="396"/>
      <c r="AV662" s="396"/>
      <c r="AW662" s="397"/>
      <c r="AX662" s="395"/>
      <c r="AZ662" s="395"/>
      <c r="BA662" s="395"/>
      <c r="BB662" s="395"/>
      <c r="BC662" s="395"/>
      <c r="BD662" s="395"/>
      <c r="BE662" s="395"/>
      <c r="BF662" s="395"/>
      <c r="BG662" s="398"/>
      <c r="BH662" s="395"/>
      <c r="BI662" s="399"/>
      <c r="BJ662" s="399"/>
      <c r="BK662" s="399"/>
      <c r="BL662" s="399"/>
    </row>
    <row r="663" spans="5:64">
      <c r="E663" s="395"/>
      <c r="AB663" s="395"/>
      <c r="AF663" s="397"/>
      <c r="AH663" s="397"/>
      <c r="AI663" s="396"/>
      <c r="AK663" s="396"/>
      <c r="AL663" s="396"/>
      <c r="AM663" s="396"/>
      <c r="AO663" s="396"/>
      <c r="AP663" s="396"/>
      <c r="AR663" s="396"/>
      <c r="AT663" s="396"/>
      <c r="AV663" s="396"/>
      <c r="AW663" s="397"/>
      <c r="AX663" s="395"/>
      <c r="AZ663" s="395"/>
      <c r="BA663" s="395"/>
      <c r="BB663" s="395"/>
      <c r="BC663" s="395"/>
      <c r="BD663" s="395"/>
      <c r="BE663" s="395"/>
      <c r="BF663" s="395"/>
      <c r="BG663" s="398"/>
      <c r="BH663" s="395"/>
      <c r="BI663" s="399"/>
      <c r="BJ663" s="399"/>
      <c r="BK663" s="399"/>
      <c r="BL663" s="399"/>
    </row>
    <row r="664" spans="5:64">
      <c r="E664" s="395"/>
      <c r="AB664" s="395"/>
      <c r="AF664" s="397"/>
      <c r="AH664" s="397"/>
      <c r="AI664" s="396"/>
      <c r="AK664" s="396"/>
      <c r="AL664" s="396"/>
      <c r="AM664" s="396"/>
      <c r="AO664" s="396"/>
      <c r="AP664" s="396"/>
      <c r="AR664" s="396"/>
      <c r="AT664" s="396"/>
      <c r="AV664" s="396"/>
      <c r="AW664" s="397"/>
      <c r="AX664" s="395"/>
      <c r="AZ664" s="395"/>
      <c r="BA664" s="395"/>
      <c r="BB664" s="395"/>
      <c r="BC664" s="395"/>
      <c r="BD664" s="395"/>
      <c r="BE664" s="395"/>
      <c r="BF664" s="395"/>
      <c r="BG664" s="398"/>
      <c r="BH664" s="395"/>
      <c r="BI664" s="399"/>
      <c r="BJ664" s="399"/>
      <c r="BK664" s="399"/>
      <c r="BL664" s="399"/>
    </row>
    <row r="665" spans="5:64">
      <c r="E665" s="395"/>
      <c r="AB665" s="395"/>
      <c r="AF665" s="397"/>
      <c r="AH665" s="397"/>
      <c r="AI665" s="396"/>
      <c r="AK665" s="396"/>
      <c r="AL665" s="396"/>
      <c r="AM665" s="396"/>
      <c r="AO665" s="396"/>
      <c r="AP665" s="396"/>
      <c r="AR665" s="396"/>
      <c r="AT665" s="396"/>
      <c r="AV665" s="396"/>
      <c r="AW665" s="397"/>
      <c r="AX665" s="395"/>
      <c r="AZ665" s="395"/>
      <c r="BA665" s="395"/>
      <c r="BB665" s="395"/>
      <c r="BC665" s="395"/>
      <c r="BD665" s="395"/>
      <c r="BE665" s="395"/>
      <c r="BF665" s="395"/>
      <c r="BG665" s="398"/>
      <c r="BH665" s="395"/>
      <c r="BI665" s="399"/>
      <c r="BJ665" s="399"/>
      <c r="BK665" s="399"/>
      <c r="BL665" s="399"/>
    </row>
    <row r="666" spans="5:64">
      <c r="E666" s="395"/>
      <c r="AB666" s="395"/>
      <c r="AF666" s="397"/>
      <c r="AH666" s="397"/>
      <c r="AI666" s="396"/>
      <c r="AK666" s="396"/>
      <c r="AL666" s="396"/>
      <c r="AM666" s="396"/>
      <c r="AO666" s="396"/>
      <c r="AP666" s="396"/>
      <c r="AR666" s="396"/>
      <c r="AT666" s="396"/>
      <c r="AV666" s="396"/>
      <c r="AW666" s="397"/>
      <c r="AX666" s="395"/>
      <c r="AZ666" s="395"/>
      <c r="BA666" s="395"/>
      <c r="BB666" s="395"/>
      <c r="BC666" s="395"/>
      <c r="BD666" s="395"/>
      <c r="BE666" s="395"/>
      <c r="BF666" s="395"/>
      <c r="BG666" s="398"/>
      <c r="BH666" s="395"/>
      <c r="BI666" s="399"/>
      <c r="BJ666" s="399"/>
      <c r="BK666" s="399"/>
      <c r="BL666" s="399"/>
    </row>
    <row r="667" spans="5:64">
      <c r="E667" s="395"/>
      <c r="AB667" s="395"/>
      <c r="AF667" s="397"/>
      <c r="AH667" s="397"/>
      <c r="AI667" s="396"/>
      <c r="AK667" s="396"/>
      <c r="AL667" s="396"/>
      <c r="AM667" s="396"/>
      <c r="AO667" s="396"/>
      <c r="AP667" s="396"/>
      <c r="AR667" s="396"/>
      <c r="AT667" s="396"/>
      <c r="AV667" s="396"/>
      <c r="AW667" s="397"/>
      <c r="AX667" s="395"/>
      <c r="AZ667" s="395"/>
      <c r="BA667" s="395"/>
      <c r="BB667" s="395"/>
      <c r="BC667" s="395"/>
      <c r="BD667" s="395"/>
      <c r="BE667" s="395"/>
      <c r="BF667" s="395"/>
      <c r="BG667" s="398"/>
      <c r="BH667" s="395"/>
      <c r="BI667" s="399"/>
      <c r="BJ667" s="399"/>
      <c r="BK667" s="399"/>
      <c r="BL667" s="399"/>
    </row>
    <row r="668" spans="5:64">
      <c r="E668" s="395"/>
      <c r="AB668" s="395"/>
      <c r="AF668" s="397"/>
      <c r="AH668" s="397"/>
      <c r="AI668" s="396"/>
      <c r="AK668" s="396"/>
      <c r="AL668" s="396"/>
      <c r="AM668" s="396"/>
      <c r="AO668" s="396"/>
      <c r="AP668" s="396"/>
      <c r="AR668" s="396"/>
      <c r="AT668" s="396"/>
      <c r="AV668" s="396"/>
      <c r="AW668" s="397"/>
      <c r="AX668" s="395"/>
      <c r="AZ668" s="395"/>
      <c r="BA668" s="395"/>
      <c r="BB668" s="395"/>
      <c r="BC668" s="395"/>
      <c r="BD668" s="395"/>
      <c r="BE668" s="395"/>
      <c r="BF668" s="395"/>
      <c r="BG668" s="398"/>
      <c r="BH668" s="395"/>
      <c r="BI668" s="399"/>
      <c r="BJ668" s="399"/>
      <c r="BK668" s="399"/>
      <c r="BL668" s="399"/>
    </row>
    <row r="669" spans="5:64">
      <c r="E669" s="395"/>
      <c r="AB669" s="395"/>
      <c r="AF669" s="397"/>
      <c r="AH669" s="397"/>
      <c r="AI669" s="396"/>
      <c r="AK669" s="396"/>
      <c r="AL669" s="396"/>
      <c r="AM669" s="396"/>
      <c r="AO669" s="396"/>
      <c r="AP669" s="396"/>
      <c r="AR669" s="396"/>
      <c r="AT669" s="396"/>
      <c r="AV669" s="396"/>
      <c r="AW669" s="397"/>
      <c r="AX669" s="395"/>
      <c r="AZ669" s="395"/>
      <c r="BA669" s="395"/>
      <c r="BB669" s="395"/>
      <c r="BC669" s="395"/>
      <c r="BD669" s="395"/>
      <c r="BE669" s="395"/>
      <c r="BF669" s="395"/>
      <c r="BG669" s="398"/>
      <c r="BH669" s="395"/>
      <c r="BI669" s="399"/>
      <c r="BJ669" s="399"/>
      <c r="BK669" s="399"/>
      <c r="BL669" s="399"/>
    </row>
    <row r="670" spans="5:64">
      <c r="E670" s="395"/>
      <c r="AB670" s="395"/>
      <c r="AF670" s="397"/>
      <c r="AH670" s="397"/>
      <c r="AI670" s="396"/>
      <c r="AK670" s="396"/>
      <c r="AL670" s="396"/>
      <c r="AM670" s="396"/>
      <c r="AO670" s="396"/>
      <c r="AP670" s="396"/>
      <c r="AR670" s="396"/>
      <c r="AT670" s="396"/>
      <c r="AV670" s="396"/>
      <c r="AW670" s="397"/>
      <c r="AX670" s="395"/>
      <c r="AZ670" s="395"/>
      <c r="BA670" s="395"/>
      <c r="BB670" s="395"/>
      <c r="BC670" s="395"/>
      <c r="BD670" s="395"/>
      <c r="BE670" s="395"/>
      <c r="BF670" s="395"/>
      <c r="BG670" s="398"/>
      <c r="BH670" s="395"/>
      <c r="BI670" s="399"/>
      <c r="BJ670" s="399"/>
      <c r="BK670" s="399"/>
      <c r="BL670" s="399"/>
    </row>
    <row r="671" spans="5:64">
      <c r="E671" s="395"/>
      <c r="AB671" s="395"/>
      <c r="AF671" s="397"/>
      <c r="AH671" s="397"/>
      <c r="AI671" s="396"/>
      <c r="AK671" s="396"/>
      <c r="AL671" s="396"/>
      <c r="AM671" s="396"/>
      <c r="AO671" s="396"/>
      <c r="AP671" s="396"/>
      <c r="AR671" s="396"/>
      <c r="AT671" s="396"/>
      <c r="AV671" s="396"/>
      <c r="AW671" s="397"/>
      <c r="AX671" s="395"/>
      <c r="AZ671" s="395"/>
      <c r="BA671" s="395"/>
      <c r="BB671" s="395"/>
      <c r="BC671" s="395"/>
      <c r="BD671" s="395"/>
      <c r="BE671" s="395"/>
      <c r="BF671" s="395"/>
      <c r="BG671" s="398"/>
      <c r="BH671" s="395"/>
      <c r="BI671" s="399"/>
      <c r="BJ671" s="399"/>
      <c r="BK671" s="399"/>
      <c r="BL671" s="399"/>
    </row>
    <row r="672" spans="5:64">
      <c r="E672" s="395"/>
      <c r="AB672" s="395"/>
      <c r="AF672" s="397"/>
      <c r="AH672" s="397"/>
      <c r="AI672" s="396"/>
      <c r="AK672" s="396"/>
      <c r="AL672" s="396"/>
      <c r="AM672" s="396"/>
      <c r="AO672" s="396"/>
      <c r="AP672" s="396"/>
      <c r="AR672" s="396"/>
      <c r="AT672" s="396"/>
      <c r="AV672" s="396"/>
      <c r="AW672" s="397"/>
      <c r="AX672" s="395"/>
      <c r="AZ672" s="395"/>
      <c r="BA672" s="395"/>
      <c r="BB672" s="395"/>
      <c r="BC672" s="395"/>
      <c r="BD672" s="395"/>
      <c r="BE672" s="395"/>
      <c r="BF672" s="395"/>
      <c r="BG672" s="398"/>
      <c r="BH672" s="395"/>
      <c r="BI672" s="399"/>
      <c r="BJ672" s="399"/>
      <c r="BK672" s="399"/>
      <c r="BL672" s="399"/>
    </row>
    <row r="673" spans="5:64">
      <c r="E673" s="395"/>
      <c r="AB673" s="395"/>
      <c r="AF673" s="397"/>
      <c r="AH673" s="397"/>
      <c r="AI673" s="396"/>
      <c r="AK673" s="396"/>
      <c r="AL673" s="396"/>
      <c r="AM673" s="396"/>
      <c r="AO673" s="396"/>
      <c r="AP673" s="396"/>
      <c r="AR673" s="396"/>
      <c r="AT673" s="396"/>
      <c r="AV673" s="396"/>
      <c r="AW673" s="397"/>
      <c r="AX673" s="395"/>
      <c r="AZ673" s="395"/>
      <c r="BA673" s="395"/>
      <c r="BB673" s="395"/>
      <c r="BC673" s="395"/>
      <c r="BD673" s="395"/>
      <c r="BE673" s="395"/>
      <c r="BF673" s="395"/>
      <c r="BG673" s="398"/>
      <c r="BH673" s="395"/>
      <c r="BI673" s="399"/>
      <c r="BJ673" s="399"/>
      <c r="BK673" s="399"/>
      <c r="BL673" s="399"/>
    </row>
    <row r="674" spans="5:64">
      <c r="E674" s="395"/>
      <c r="AB674" s="395"/>
      <c r="AF674" s="397"/>
      <c r="AH674" s="397"/>
      <c r="AI674" s="396"/>
      <c r="AK674" s="396"/>
      <c r="AL674" s="396"/>
      <c r="AM674" s="396"/>
      <c r="AO674" s="396"/>
      <c r="AP674" s="396"/>
      <c r="AR674" s="396"/>
      <c r="AT674" s="396"/>
      <c r="AV674" s="396"/>
      <c r="AW674" s="397"/>
      <c r="AX674" s="395"/>
      <c r="AZ674" s="395"/>
      <c r="BA674" s="395"/>
      <c r="BB674" s="395"/>
      <c r="BC674" s="395"/>
      <c r="BD674" s="395"/>
      <c r="BE674" s="395"/>
      <c r="BF674" s="395"/>
      <c r="BG674" s="398"/>
      <c r="BH674" s="395"/>
      <c r="BI674" s="399"/>
      <c r="BJ674" s="399"/>
      <c r="BK674" s="399"/>
      <c r="BL674" s="399"/>
    </row>
    <row r="675" spans="5:64">
      <c r="E675" s="395"/>
      <c r="AB675" s="395"/>
      <c r="AF675" s="397"/>
      <c r="AH675" s="397"/>
      <c r="AI675" s="396"/>
      <c r="AK675" s="396"/>
      <c r="AL675" s="396"/>
      <c r="AM675" s="396"/>
      <c r="AO675" s="396"/>
      <c r="AP675" s="396"/>
      <c r="AR675" s="396"/>
      <c r="AT675" s="396"/>
      <c r="AV675" s="396"/>
      <c r="AW675" s="397"/>
      <c r="AX675" s="395"/>
      <c r="AZ675" s="395"/>
      <c r="BA675" s="395"/>
      <c r="BB675" s="395"/>
      <c r="BC675" s="395"/>
      <c r="BD675" s="395"/>
      <c r="BE675" s="395"/>
      <c r="BF675" s="395"/>
      <c r="BG675" s="398"/>
      <c r="BH675" s="395"/>
      <c r="BI675" s="399"/>
      <c r="BJ675" s="399"/>
      <c r="BK675" s="399"/>
      <c r="BL675" s="399"/>
    </row>
    <row r="676" spans="5:64">
      <c r="E676" s="395"/>
      <c r="AB676" s="395"/>
      <c r="AF676" s="397"/>
      <c r="AH676" s="397"/>
      <c r="AI676" s="396"/>
      <c r="AK676" s="396"/>
      <c r="AL676" s="396"/>
      <c r="AM676" s="396"/>
      <c r="AO676" s="396"/>
      <c r="AP676" s="396"/>
      <c r="AR676" s="396"/>
      <c r="AT676" s="396"/>
      <c r="AV676" s="396"/>
      <c r="AW676" s="397"/>
      <c r="AX676" s="395"/>
      <c r="AZ676" s="395"/>
      <c r="BA676" s="395"/>
      <c r="BB676" s="395"/>
      <c r="BC676" s="395"/>
      <c r="BD676" s="395"/>
      <c r="BE676" s="395"/>
      <c r="BF676" s="395"/>
      <c r="BG676" s="398"/>
      <c r="BH676" s="395"/>
      <c r="BI676" s="399"/>
      <c r="BJ676" s="399"/>
      <c r="BK676" s="399"/>
      <c r="BL676" s="399"/>
    </row>
    <row r="677" spans="5:64">
      <c r="E677" s="395"/>
      <c r="AB677" s="395"/>
      <c r="AF677" s="397"/>
      <c r="AH677" s="397"/>
      <c r="AI677" s="396"/>
      <c r="AK677" s="396"/>
      <c r="AL677" s="396"/>
      <c r="AM677" s="396"/>
      <c r="AO677" s="396"/>
      <c r="AP677" s="396"/>
      <c r="AR677" s="396"/>
      <c r="AT677" s="396"/>
      <c r="AV677" s="396"/>
      <c r="AW677" s="397"/>
      <c r="AX677" s="395"/>
      <c r="AZ677" s="395"/>
      <c r="BA677" s="395"/>
      <c r="BB677" s="395"/>
      <c r="BC677" s="395"/>
      <c r="BD677" s="395"/>
      <c r="BE677" s="395"/>
      <c r="BF677" s="395"/>
      <c r="BG677" s="398"/>
      <c r="BH677" s="395"/>
      <c r="BI677" s="399"/>
      <c r="BJ677" s="399"/>
      <c r="BK677" s="399"/>
      <c r="BL677" s="399"/>
    </row>
    <row r="678" spans="5:64">
      <c r="E678" s="395"/>
      <c r="AB678" s="395"/>
      <c r="AF678" s="397"/>
      <c r="AH678" s="397"/>
      <c r="AI678" s="396"/>
      <c r="AK678" s="396"/>
      <c r="AL678" s="396"/>
      <c r="AM678" s="396"/>
      <c r="AO678" s="396"/>
      <c r="AP678" s="396"/>
      <c r="AR678" s="396"/>
      <c r="AT678" s="396"/>
      <c r="AV678" s="396"/>
      <c r="AW678" s="397"/>
      <c r="AX678" s="395"/>
      <c r="AZ678" s="395"/>
      <c r="BA678" s="395"/>
      <c r="BB678" s="395"/>
      <c r="BC678" s="395"/>
      <c r="BD678" s="395"/>
      <c r="BE678" s="395"/>
      <c r="BF678" s="395"/>
      <c r="BG678" s="398"/>
      <c r="BH678" s="395"/>
      <c r="BI678" s="399"/>
      <c r="BJ678" s="399"/>
      <c r="BK678" s="399"/>
      <c r="BL678" s="399"/>
    </row>
    <row r="679" spans="5:64">
      <c r="E679" s="395"/>
      <c r="AB679" s="395"/>
      <c r="AF679" s="397"/>
      <c r="AH679" s="397"/>
      <c r="AI679" s="396"/>
      <c r="AK679" s="396"/>
      <c r="AL679" s="396"/>
      <c r="AM679" s="396"/>
      <c r="AO679" s="396"/>
      <c r="AP679" s="396"/>
      <c r="AR679" s="396"/>
      <c r="AT679" s="396"/>
      <c r="AV679" s="396"/>
      <c r="AW679" s="397"/>
      <c r="AX679" s="395"/>
      <c r="AZ679" s="395"/>
      <c r="BA679" s="395"/>
      <c r="BB679" s="395"/>
      <c r="BC679" s="395"/>
      <c r="BD679" s="395"/>
      <c r="BE679" s="395"/>
      <c r="BF679" s="395"/>
      <c r="BG679" s="398"/>
      <c r="BH679" s="395"/>
      <c r="BI679" s="399"/>
      <c r="BJ679" s="399"/>
      <c r="BK679" s="399"/>
      <c r="BL679" s="399"/>
    </row>
    <row r="680" spans="5:64">
      <c r="E680" s="395"/>
      <c r="AB680" s="395"/>
      <c r="AF680" s="397"/>
      <c r="AH680" s="397"/>
      <c r="AI680" s="396"/>
      <c r="AK680" s="396"/>
      <c r="AL680" s="396"/>
      <c r="AM680" s="396"/>
      <c r="AO680" s="396"/>
      <c r="AP680" s="396"/>
      <c r="AR680" s="396"/>
      <c r="AT680" s="396"/>
      <c r="AV680" s="396"/>
      <c r="AW680" s="397"/>
      <c r="AX680" s="395"/>
      <c r="AZ680" s="395"/>
      <c r="BA680" s="395"/>
      <c r="BB680" s="395"/>
      <c r="BC680" s="395"/>
      <c r="BD680" s="395"/>
      <c r="BE680" s="395"/>
      <c r="BF680" s="395"/>
      <c r="BG680" s="398"/>
      <c r="BH680" s="395"/>
      <c r="BI680" s="399"/>
      <c r="BJ680" s="399"/>
      <c r="BK680" s="399"/>
      <c r="BL680" s="399"/>
    </row>
    <row r="681" spans="5:64">
      <c r="E681" s="395"/>
      <c r="AB681" s="395"/>
      <c r="AF681" s="397"/>
      <c r="AH681" s="397"/>
      <c r="AI681" s="396"/>
      <c r="AK681" s="396"/>
      <c r="AL681" s="396"/>
      <c r="AM681" s="396"/>
      <c r="AO681" s="396"/>
      <c r="AP681" s="396"/>
      <c r="AR681" s="396"/>
      <c r="AT681" s="396"/>
      <c r="AV681" s="396"/>
      <c r="AW681" s="397"/>
      <c r="AX681" s="395"/>
      <c r="AZ681" s="395"/>
      <c r="BA681" s="395"/>
      <c r="BB681" s="395"/>
      <c r="BC681" s="395"/>
      <c r="BD681" s="395"/>
      <c r="BE681" s="395"/>
      <c r="BF681" s="395"/>
      <c r="BG681" s="398"/>
      <c r="BH681" s="395"/>
      <c r="BI681" s="399"/>
      <c r="BJ681" s="399"/>
      <c r="BK681" s="399"/>
      <c r="BL681" s="399"/>
    </row>
    <row r="682" spans="5:64">
      <c r="E682" s="395"/>
      <c r="AB682" s="395"/>
      <c r="AF682" s="397"/>
      <c r="AH682" s="397"/>
      <c r="AI682" s="396"/>
      <c r="AK682" s="396"/>
      <c r="AL682" s="396"/>
      <c r="AM682" s="396"/>
      <c r="AO682" s="396"/>
      <c r="AP682" s="396"/>
      <c r="AR682" s="396"/>
      <c r="AT682" s="396"/>
      <c r="AV682" s="396"/>
      <c r="AW682" s="397"/>
      <c r="AX682" s="395"/>
      <c r="AZ682" s="395"/>
      <c r="BA682" s="395"/>
      <c r="BB682" s="395"/>
      <c r="BC682" s="395"/>
      <c r="BD682" s="395"/>
      <c r="BE682" s="395"/>
      <c r="BF682" s="395"/>
      <c r="BG682" s="398"/>
      <c r="BH682" s="395"/>
      <c r="BI682" s="399"/>
      <c r="BJ682" s="399"/>
      <c r="BK682" s="399"/>
      <c r="BL682" s="399"/>
    </row>
    <row r="683" spans="5:64">
      <c r="E683" s="395"/>
      <c r="AB683" s="395"/>
      <c r="AF683" s="397"/>
      <c r="AH683" s="397"/>
      <c r="AI683" s="396"/>
      <c r="AK683" s="396"/>
      <c r="AL683" s="396"/>
      <c r="AM683" s="396"/>
      <c r="AO683" s="396"/>
      <c r="AP683" s="396"/>
      <c r="AR683" s="396"/>
      <c r="AT683" s="396"/>
      <c r="AV683" s="396"/>
      <c r="AW683" s="397"/>
      <c r="AX683" s="395"/>
      <c r="AZ683" s="395"/>
      <c r="BA683" s="395"/>
      <c r="BB683" s="395"/>
      <c r="BC683" s="395"/>
      <c r="BD683" s="395"/>
      <c r="BE683" s="395"/>
      <c r="BF683" s="395"/>
      <c r="BG683" s="398"/>
      <c r="BH683" s="395"/>
      <c r="BI683" s="399"/>
      <c r="BJ683" s="399"/>
      <c r="BK683" s="399"/>
      <c r="BL683" s="399"/>
    </row>
    <row r="684" spans="5:64">
      <c r="E684" s="395"/>
      <c r="AB684" s="395"/>
      <c r="AF684" s="397"/>
      <c r="AH684" s="397"/>
      <c r="AI684" s="396"/>
      <c r="AK684" s="396"/>
      <c r="AL684" s="396"/>
      <c r="AM684" s="396"/>
      <c r="AO684" s="396"/>
      <c r="AP684" s="396"/>
      <c r="AR684" s="396"/>
      <c r="AT684" s="396"/>
      <c r="AV684" s="396"/>
      <c r="AW684" s="397"/>
      <c r="AX684" s="395"/>
      <c r="AZ684" s="395"/>
      <c r="BA684" s="395"/>
      <c r="BB684" s="395"/>
      <c r="BC684" s="395"/>
      <c r="BD684" s="395"/>
      <c r="BE684" s="395"/>
      <c r="BF684" s="395"/>
      <c r="BG684" s="398"/>
      <c r="BH684" s="395"/>
      <c r="BI684" s="399"/>
      <c r="BJ684" s="399"/>
      <c r="BK684" s="399"/>
      <c r="BL684" s="399"/>
    </row>
    <row r="685" spans="5:64">
      <c r="E685" s="395"/>
      <c r="AB685" s="395"/>
      <c r="AF685" s="397"/>
      <c r="AH685" s="397"/>
      <c r="AI685" s="396"/>
      <c r="AK685" s="396"/>
      <c r="AL685" s="396"/>
      <c r="AM685" s="396"/>
      <c r="AO685" s="396"/>
      <c r="AP685" s="396"/>
      <c r="AR685" s="396"/>
      <c r="AT685" s="396"/>
      <c r="AV685" s="396"/>
      <c r="AW685" s="397"/>
      <c r="AX685" s="395"/>
      <c r="AZ685" s="395"/>
      <c r="BA685" s="395"/>
      <c r="BB685" s="395"/>
      <c r="BC685" s="395"/>
      <c r="BD685" s="395"/>
      <c r="BE685" s="395"/>
      <c r="BF685" s="395"/>
      <c r="BG685" s="398"/>
      <c r="BH685" s="395"/>
      <c r="BI685" s="399"/>
      <c r="BJ685" s="399"/>
      <c r="BK685" s="399"/>
      <c r="BL685" s="399"/>
    </row>
    <row r="686" spans="5:64">
      <c r="E686" s="395"/>
      <c r="AB686" s="395"/>
      <c r="AF686" s="397"/>
      <c r="AH686" s="397"/>
      <c r="AI686" s="396"/>
      <c r="AK686" s="396"/>
      <c r="AL686" s="396"/>
      <c r="AM686" s="396"/>
      <c r="AO686" s="396"/>
      <c r="AP686" s="396"/>
      <c r="AR686" s="396"/>
      <c r="AT686" s="396"/>
      <c r="AV686" s="396"/>
      <c r="AW686" s="397"/>
      <c r="AX686" s="395"/>
      <c r="AZ686" s="395"/>
      <c r="BA686" s="395"/>
      <c r="BB686" s="395"/>
      <c r="BC686" s="395"/>
      <c r="BD686" s="395"/>
      <c r="BE686" s="395"/>
      <c r="BF686" s="395"/>
      <c r="BG686" s="398"/>
      <c r="BH686" s="395"/>
      <c r="BI686" s="399"/>
      <c r="BJ686" s="399"/>
      <c r="BK686" s="399"/>
      <c r="BL686" s="399"/>
    </row>
    <row r="687" spans="5:64">
      <c r="E687" s="395"/>
      <c r="AB687" s="395"/>
      <c r="AF687" s="397"/>
      <c r="AH687" s="397"/>
      <c r="AI687" s="396"/>
      <c r="AK687" s="396"/>
      <c r="AL687" s="396"/>
      <c r="AM687" s="396"/>
      <c r="AO687" s="396"/>
      <c r="AP687" s="396"/>
      <c r="AR687" s="396"/>
      <c r="AT687" s="396"/>
      <c r="AV687" s="396"/>
      <c r="AW687" s="397"/>
      <c r="AX687" s="395"/>
      <c r="AZ687" s="395"/>
      <c r="BA687" s="395"/>
      <c r="BB687" s="395"/>
      <c r="BC687" s="395"/>
      <c r="BD687" s="395"/>
      <c r="BE687" s="395"/>
      <c r="BF687" s="395"/>
      <c r="BG687" s="398"/>
      <c r="BH687" s="395"/>
      <c r="BI687" s="399"/>
      <c r="BJ687" s="399"/>
      <c r="BK687" s="399"/>
      <c r="BL687" s="399"/>
    </row>
    <row r="688" spans="5:64">
      <c r="E688" s="395"/>
      <c r="AB688" s="395"/>
      <c r="AF688" s="397"/>
      <c r="AH688" s="397"/>
      <c r="AI688" s="396"/>
      <c r="AK688" s="396"/>
      <c r="AL688" s="396"/>
      <c r="AM688" s="396"/>
      <c r="AO688" s="396"/>
      <c r="AP688" s="396"/>
      <c r="AR688" s="396"/>
      <c r="AT688" s="396"/>
      <c r="AV688" s="396"/>
      <c r="AW688" s="397"/>
      <c r="AX688" s="395"/>
      <c r="AZ688" s="395"/>
      <c r="BA688" s="395"/>
      <c r="BB688" s="395"/>
      <c r="BC688" s="395"/>
      <c r="BD688" s="395"/>
      <c r="BE688" s="395"/>
      <c r="BF688" s="395"/>
      <c r="BG688" s="398"/>
      <c r="BH688" s="395"/>
      <c r="BI688" s="399"/>
      <c r="BJ688" s="399"/>
      <c r="BK688" s="399"/>
      <c r="BL688" s="399"/>
    </row>
    <row r="689" spans="5:64">
      <c r="E689" s="395"/>
      <c r="AB689" s="395"/>
      <c r="AF689" s="397"/>
      <c r="AH689" s="397"/>
      <c r="AI689" s="396"/>
      <c r="AK689" s="396"/>
      <c r="AL689" s="396"/>
      <c r="AM689" s="396"/>
      <c r="AO689" s="396"/>
      <c r="AP689" s="396"/>
      <c r="AR689" s="396"/>
      <c r="AT689" s="396"/>
      <c r="AV689" s="396"/>
      <c r="AW689" s="397"/>
      <c r="AX689" s="395"/>
      <c r="AZ689" s="395"/>
      <c r="BA689" s="395"/>
      <c r="BB689" s="395"/>
      <c r="BC689" s="395"/>
      <c r="BD689" s="395"/>
      <c r="BE689" s="395"/>
      <c r="BF689" s="395"/>
      <c r="BG689" s="398"/>
      <c r="BH689" s="395"/>
      <c r="BI689" s="399"/>
      <c r="BJ689" s="399"/>
      <c r="BK689" s="399"/>
      <c r="BL689" s="399"/>
    </row>
    <row r="690" spans="5:64">
      <c r="E690" s="395"/>
      <c r="AB690" s="395"/>
      <c r="AF690" s="397"/>
      <c r="AH690" s="397"/>
      <c r="AI690" s="396"/>
      <c r="AK690" s="396"/>
      <c r="AL690" s="396"/>
      <c r="AM690" s="396"/>
      <c r="AO690" s="396"/>
      <c r="AP690" s="396"/>
      <c r="AR690" s="396"/>
      <c r="AT690" s="396"/>
      <c r="AV690" s="396"/>
      <c r="AW690" s="397"/>
      <c r="AX690" s="395"/>
      <c r="AZ690" s="395"/>
      <c r="BA690" s="395"/>
      <c r="BB690" s="395"/>
      <c r="BC690" s="395"/>
      <c r="BD690" s="395"/>
      <c r="BE690" s="395"/>
      <c r="BF690" s="395"/>
      <c r="BG690" s="398"/>
      <c r="BH690" s="395"/>
      <c r="BI690" s="399"/>
      <c r="BJ690" s="399"/>
      <c r="BK690" s="399"/>
      <c r="BL690" s="399"/>
    </row>
    <row r="691" spans="5:64">
      <c r="E691" s="395"/>
      <c r="AB691" s="395"/>
      <c r="AF691" s="397"/>
      <c r="AH691" s="397"/>
      <c r="AI691" s="396"/>
      <c r="AK691" s="396"/>
      <c r="AL691" s="396"/>
      <c r="AM691" s="396"/>
      <c r="AO691" s="396"/>
      <c r="AP691" s="396"/>
      <c r="AR691" s="396"/>
      <c r="AT691" s="396"/>
      <c r="AV691" s="396"/>
      <c r="AW691" s="397"/>
      <c r="AX691" s="395"/>
      <c r="AZ691" s="395"/>
      <c r="BA691" s="395"/>
      <c r="BB691" s="395"/>
      <c r="BC691" s="395"/>
      <c r="BD691" s="395"/>
      <c r="BE691" s="395"/>
      <c r="BF691" s="395"/>
      <c r="BG691" s="398"/>
      <c r="BH691" s="395"/>
      <c r="BI691" s="399"/>
      <c r="BJ691" s="399"/>
      <c r="BK691" s="399"/>
      <c r="BL691" s="399"/>
    </row>
    <row r="692" spans="5:64">
      <c r="E692" s="395"/>
      <c r="AB692" s="395"/>
      <c r="AF692" s="397"/>
      <c r="AH692" s="397"/>
      <c r="AI692" s="396"/>
      <c r="AK692" s="396"/>
      <c r="AL692" s="396"/>
      <c r="AM692" s="396"/>
      <c r="AO692" s="396"/>
      <c r="AP692" s="396"/>
      <c r="AR692" s="396"/>
      <c r="AT692" s="396"/>
      <c r="AV692" s="396"/>
      <c r="AW692" s="397"/>
      <c r="AX692" s="395"/>
      <c r="AZ692" s="395"/>
      <c r="BA692" s="395"/>
      <c r="BB692" s="395"/>
      <c r="BC692" s="395"/>
      <c r="BD692" s="395"/>
      <c r="BE692" s="395"/>
      <c r="BF692" s="395"/>
      <c r="BG692" s="398"/>
      <c r="BH692" s="395"/>
      <c r="BI692" s="399"/>
      <c r="BJ692" s="399"/>
      <c r="BK692" s="399"/>
      <c r="BL692" s="399"/>
    </row>
    <row r="693" spans="5:64">
      <c r="E693" s="395"/>
      <c r="AB693" s="395"/>
      <c r="AF693" s="397"/>
      <c r="AH693" s="397"/>
      <c r="AI693" s="396"/>
      <c r="AK693" s="396"/>
      <c r="AL693" s="396"/>
      <c r="AM693" s="396"/>
      <c r="AO693" s="396"/>
      <c r="AP693" s="396"/>
      <c r="AR693" s="396"/>
      <c r="AT693" s="396"/>
      <c r="AV693" s="396"/>
      <c r="AW693" s="397"/>
      <c r="AX693" s="395"/>
      <c r="AZ693" s="395"/>
      <c r="BA693" s="395"/>
      <c r="BB693" s="395"/>
      <c r="BC693" s="395"/>
      <c r="BD693" s="395"/>
      <c r="BE693" s="395"/>
      <c r="BF693" s="395"/>
      <c r="BG693" s="398"/>
      <c r="BH693" s="395"/>
      <c r="BI693" s="399"/>
      <c r="BJ693" s="399"/>
      <c r="BK693" s="399"/>
      <c r="BL693" s="399"/>
    </row>
    <row r="694" spans="5:64">
      <c r="E694" s="395"/>
      <c r="AB694" s="395"/>
      <c r="AF694" s="397"/>
      <c r="AH694" s="397"/>
      <c r="AI694" s="396"/>
      <c r="AK694" s="396"/>
      <c r="AL694" s="396"/>
      <c r="AM694" s="396"/>
      <c r="AO694" s="396"/>
      <c r="AP694" s="396"/>
      <c r="AR694" s="396"/>
      <c r="AT694" s="396"/>
      <c r="AV694" s="396"/>
      <c r="AW694" s="397"/>
      <c r="AX694" s="395"/>
      <c r="AZ694" s="395"/>
      <c r="BA694" s="395"/>
      <c r="BB694" s="395"/>
      <c r="BC694" s="395"/>
      <c r="BD694" s="395"/>
      <c r="BE694" s="395"/>
      <c r="BF694" s="395"/>
      <c r="BG694" s="398"/>
      <c r="BH694" s="395"/>
      <c r="BI694" s="399"/>
      <c r="BJ694" s="399"/>
      <c r="BK694" s="399"/>
      <c r="BL694" s="399"/>
    </row>
    <row r="695" spans="5:64">
      <c r="E695" s="395"/>
      <c r="AB695" s="395"/>
      <c r="AF695" s="397"/>
      <c r="AH695" s="397"/>
      <c r="AI695" s="396"/>
      <c r="AK695" s="396"/>
      <c r="AL695" s="396"/>
      <c r="AM695" s="396"/>
      <c r="AO695" s="396"/>
      <c r="AP695" s="396"/>
      <c r="AR695" s="396"/>
      <c r="AT695" s="396"/>
      <c r="AV695" s="396"/>
      <c r="AW695" s="397"/>
      <c r="AX695" s="395"/>
      <c r="AZ695" s="395"/>
      <c r="BA695" s="395"/>
      <c r="BB695" s="395"/>
      <c r="BC695" s="395"/>
      <c r="BD695" s="395"/>
      <c r="BE695" s="395"/>
      <c r="BF695" s="395"/>
      <c r="BG695" s="398"/>
      <c r="BH695" s="395"/>
      <c r="BI695" s="399"/>
      <c r="BJ695" s="399"/>
      <c r="BK695" s="399"/>
      <c r="BL695" s="399"/>
    </row>
    <row r="696" spans="5:64">
      <c r="E696" s="395"/>
      <c r="AB696" s="395"/>
      <c r="AF696" s="397"/>
      <c r="AH696" s="397"/>
      <c r="AI696" s="396"/>
      <c r="AK696" s="396"/>
      <c r="AL696" s="396"/>
      <c r="AM696" s="396"/>
      <c r="AO696" s="396"/>
      <c r="AP696" s="396"/>
      <c r="AR696" s="396"/>
      <c r="AT696" s="396"/>
      <c r="AV696" s="396"/>
      <c r="AW696" s="397"/>
      <c r="AX696" s="395"/>
      <c r="AZ696" s="395"/>
      <c r="BA696" s="395"/>
      <c r="BB696" s="395"/>
      <c r="BC696" s="395"/>
      <c r="BD696" s="395"/>
      <c r="BE696" s="395"/>
      <c r="BF696" s="395"/>
      <c r="BG696" s="398"/>
      <c r="BH696" s="395"/>
      <c r="BI696" s="399"/>
      <c r="BJ696" s="399"/>
      <c r="BK696" s="399"/>
      <c r="BL696" s="399"/>
    </row>
    <row r="697" spans="5:64">
      <c r="E697" s="395"/>
      <c r="AB697" s="395"/>
      <c r="AF697" s="397"/>
      <c r="AH697" s="397"/>
      <c r="AI697" s="396"/>
      <c r="AK697" s="396"/>
      <c r="AL697" s="396"/>
      <c r="AM697" s="396"/>
      <c r="AO697" s="396"/>
      <c r="AP697" s="396"/>
      <c r="AR697" s="396"/>
      <c r="AT697" s="396"/>
      <c r="AV697" s="396"/>
      <c r="AW697" s="397"/>
      <c r="AX697" s="395"/>
      <c r="AZ697" s="395"/>
      <c r="BA697" s="395"/>
      <c r="BB697" s="395"/>
      <c r="BC697" s="395"/>
      <c r="BD697" s="395"/>
      <c r="BE697" s="395"/>
      <c r="BF697" s="395"/>
      <c r="BG697" s="398"/>
      <c r="BH697" s="395"/>
      <c r="BI697" s="399"/>
      <c r="BJ697" s="399"/>
      <c r="BK697" s="399"/>
      <c r="BL697" s="399"/>
    </row>
    <row r="698" spans="5:64">
      <c r="E698" s="395"/>
      <c r="AB698" s="395"/>
      <c r="AF698" s="397"/>
      <c r="AH698" s="397"/>
      <c r="AI698" s="396"/>
      <c r="AK698" s="396"/>
      <c r="AL698" s="396"/>
      <c r="AM698" s="396"/>
      <c r="AO698" s="396"/>
      <c r="AP698" s="396"/>
      <c r="AR698" s="396"/>
      <c r="AT698" s="396"/>
      <c r="AV698" s="396"/>
      <c r="AW698" s="397"/>
      <c r="AX698" s="395"/>
      <c r="AZ698" s="395"/>
      <c r="BA698" s="395"/>
      <c r="BB698" s="395"/>
      <c r="BC698" s="395"/>
      <c r="BD698" s="395"/>
      <c r="BE698" s="395"/>
      <c r="BF698" s="395"/>
      <c r="BG698" s="398"/>
      <c r="BH698" s="395"/>
      <c r="BI698" s="399"/>
      <c r="BJ698" s="399"/>
      <c r="BK698" s="399"/>
      <c r="BL698" s="399"/>
    </row>
    <row r="699" spans="5:64">
      <c r="E699" s="395"/>
      <c r="AB699" s="395"/>
      <c r="AF699" s="397"/>
      <c r="AH699" s="397"/>
      <c r="AI699" s="396"/>
      <c r="AK699" s="396"/>
      <c r="AL699" s="396"/>
      <c r="AM699" s="396"/>
      <c r="AO699" s="396"/>
      <c r="AP699" s="396"/>
      <c r="AR699" s="396"/>
      <c r="AT699" s="396"/>
      <c r="AV699" s="396"/>
      <c r="AW699" s="397"/>
      <c r="AX699" s="395"/>
      <c r="AZ699" s="395"/>
      <c r="BA699" s="395"/>
      <c r="BB699" s="395"/>
      <c r="BC699" s="395"/>
      <c r="BD699" s="395"/>
      <c r="BE699" s="395"/>
      <c r="BF699" s="395"/>
      <c r="BG699" s="398"/>
      <c r="BH699" s="395"/>
      <c r="BI699" s="399"/>
      <c r="BJ699" s="399"/>
      <c r="BK699" s="399"/>
      <c r="BL699" s="399"/>
    </row>
    <row r="700" spans="5:64">
      <c r="E700" s="395"/>
      <c r="AB700" s="395"/>
      <c r="AF700" s="397"/>
      <c r="AH700" s="397"/>
      <c r="AI700" s="396"/>
      <c r="AK700" s="396"/>
      <c r="AL700" s="396"/>
      <c r="AM700" s="396"/>
      <c r="AO700" s="396"/>
      <c r="AP700" s="396"/>
      <c r="AR700" s="396"/>
      <c r="AT700" s="396"/>
      <c r="AV700" s="396"/>
      <c r="AW700" s="397"/>
      <c r="AX700" s="395"/>
      <c r="AZ700" s="395"/>
      <c r="BA700" s="395"/>
      <c r="BB700" s="395"/>
      <c r="BC700" s="395"/>
      <c r="BD700" s="395"/>
      <c r="BE700" s="395"/>
      <c r="BF700" s="395"/>
      <c r="BG700" s="398"/>
      <c r="BH700" s="395"/>
      <c r="BI700" s="399"/>
      <c r="BJ700" s="399"/>
      <c r="BK700" s="399"/>
      <c r="BL700" s="399"/>
    </row>
    <row r="701" spans="5:64">
      <c r="E701" s="395"/>
      <c r="AB701" s="395"/>
      <c r="AF701" s="397"/>
      <c r="AH701" s="397"/>
      <c r="AI701" s="396"/>
      <c r="AK701" s="396"/>
      <c r="AL701" s="396"/>
      <c r="AM701" s="396"/>
      <c r="AO701" s="396"/>
      <c r="AP701" s="396"/>
      <c r="AR701" s="396"/>
      <c r="AT701" s="396"/>
      <c r="AV701" s="396"/>
      <c r="AW701" s="397"/>
      <c r="AX701" s="395"/>
      <c r="AZ701" s="395"/>
      <c r="BA701" s="395"/>
      <c r="BB701" s="395"/>
      <c r="BC701" s="395"/>
      <c r="BD701" s="395"/>
      <c r="BE701" s="395"/>
      <c r="BF701" s="395"/>
      <c r="BG701" s="398"/>
      <c r="BH701" s="395"/>
      <c r="BI701" s="399"/>
      <c r="BJ701" s="399"/>
      <c r="BK701" s="399"/>
      <c r="BL701" s="399"/>
    </row>
    <row r="702" spans="5:64">
      <c r="E702" s="395"/>
      <c r="AB702" s="395"/>
      <c r="AF702" s="397"/>
      <c r="AH702" s="397"/>
      <c r="AI702" s="396"/>
      <c r="AK702" s="396"/>
      <c r="AL702" s="396"/>
      <c r="AM702" s="396"/>
      <c r="AO702" s="396"/>
      <c r="AP702" s="396"/>
      <c r="AR702" s="396"/>
      <c r="AT702" s="396"/>
      <c r="AV702" s="396"/>
      <c r="AW702" s="397"/>
      <c r="AX702" s="395"/>
      <c r="AZ702" s="395"/>
      <c r="BA702" s="395"/>
      <c r="BB702" s="395"/>
      <c r="BC702" s="395"/>
      <c r="BD702" s="395"/>
      <c r="BE702" s="395"/>
      <c r="BF702" s="395"/>
      <c r="BG702" s="398"/>
      <c r="BH702" s="395"/>
      <c r="BI702" s="399"/>
      <c r="BJ702" s="399"/>
      <c r="BK702" s="399"/>
      <c r="BL702" s="399"/>
    </row>
    <row r="703" spans="5:64">
      <c r="E703" s="395"/>
      <c r="AB703" s="395"/>
      <c r="AF703" s="397"/>
      <c r="AH703" s="397"/>
      <c r="AI703" s="396"/>
      <c r="AK703" s="396"/>
      <c r="AL703" s="396"/>
      <c r="AM703" s="396"/>
      <c r="AO703" s="396"/>
      <c r="AP703" s="396"/>
      <c r="AR703" s="396"/>
      <c r="AT703" s="396"/>
      <c r="AV703" s="396"/>
      <c r="AW703" s="397"/>
      <c r="AX703" s="395"/>
      <c r="AZ703" s="395"/>
      <c r="BA703" s="395"/>
      <c r="BB703" s="395"/>
      <c r="BC703" s="395"/>
      <c r="BD703" s="395"/>
      <c r="BE703" s="395"/>
      <c r="BF703" s="395"/>
      <c r="BG703" s="398"/>
      <c r="BH703" s="395"/>
      <c r="BI703" s="399"/>
      <c r="BJ703" s="399"/>
      <c r="BK703" s="399"/>
      <c r="BL703" s="399"/>
    </row>
    <row r="704" spans="5:64">
      <c r="E704" s="395"/>
      <c r="AB704" s="395"/>
      <c r="AF704" s="397"/>
      <c r="AH704" s="397"/>
      <c r="AI704" s="396"/>
      <c r="AK704" s="396"/>
      <c r="AL704" s="396"/>
      <c r="AM704" s="396"/>
      <c r="AO704" s="396"/>
      <c r="AP704" s="396"/>
      <c r="AR704" s="396"/>
      <c r="AT704" s="396"/>
      <c r="AV704" s="396"/>
      <c r="AW704" s="397"/>
      <c r="AX704" s="395"/>
      <c r="AZ704" s="395"/>
      <c r="BA704" s="395"/>
      <c r="BB704" s="395"/>
      <c r="BC704" s="395"/>
      <c r="BD704" s="395"/>
      <c r="BE704" s="395"/>
      <c r="BF704" s="395"/>
      <c r="BG704" s="398"/>
      <c r="BH704" s="395"/>
      <c r="BI704" s="399"/>
      <c r="BJ704" s="399"/>
      <c r="BK704" s="399"/>
      <c r="BL704" s="399"/>
    </row>
    <row r="705" spans="5:64">
      <c r="E705" s="395"/>
      <c r="AB705" s="395"/>
      <c r="AF705" s="397"/>
      <c r="AH705" s="397"/>
      <c r="AI705" s="396"/>
      <c r="AK705" s="396"/>
      <c r="AL705" s="396"/>
      <c r="AM705" s="396"/>
      <c r="AO705" s="396"/>
      <c r="AP705" s="396"/>
      <c r="AR705" s="396"/>
      <c r="AT705" s="396"/>
      <c r="AV705" s="396"/>
      <c r="AW705" s="397"/>
      <c r="AX705" s="395"/>
      <c r="AZ705" s="395"/>
      <c r="BA705" s="395"/>
      <c r="BB705" s="395"/>
      <c r="BC705" s="395"/>
      <c r="BD705" s="395"/>
      <c r="BE705" s="395"/>
      <c r="BF705" s="395"/>
      <c r="BG705" s="398"/>
      <c r="BH705" s="395"/>
      <c r="BI705" s="399"/>
      <c r="BJ705" s="399"/>
      <c r="BK705" s="399"/>
      <c r="BL705" s="399"/>
    </row>
    <row r="706" spans="5:64">
      <c r="E706" s="395"/>
      <c r="AB706" s="395"/>
      <c r="AF706" s="397"/>
      <c r="AH706" s="397"/>
      <c r="AI706" s="396"/>
      <c r="AK706" s="396"/>
      <c r="AL706" s="396"/>
      <c r="AM706" s="396"/>
      <c r="AO706" s="396"/>
      <c r="AP706" s="396"/>
      <c r="AR706" s="396"/>
      <c r="AT706" s="396"/>
      <c r="AV706" s="396"/>
      <c r="AW706" s="397"/>
      <c r="AX706" s="395"/>
      <c r="AZ706" s="395"/>
      <c r="BA706" s="395"/>
      <c r="BB706" s="395"/>
      <c r="BC706" s="395"/>
      <c r="BD706" s="395"/>
      <c r="BE706" s="395"/>
      <c r="BF706" s="395"/>
      <c r="BG706" s="398"/>
      <c r="BH706" s="395"/>
      <c r="BI706" s="399"/>
      <c r="BJ706" s="399"/>
      <c r="BK706" s="399"/>
      <c r="BL706" s="399"/>
    </row>
    <row r="707" spans="5:64">
      <c r="E707" s="395"/>
      <c r="AB707" s="395"/>
      <c r="AF707" s="397"/>
      <c r="AH707" s="397"/>
      <c r="AI707" s="396"/>
      <c r="AK707" s="396"/>
      <c r="AL707" s="396"/>
      <c r="AM707" s="396"/>
      <c r="AO707" s="396"/>
      <c r="AP707" s="396"/>
      <c r="AR707" s="396"/>
      <c r="AT707" s="396"/>
      <c r="AV707" s="396"/>
      <c r="AW707" s="397"/>
      <c r="AX707" s="395"/>
      <c r="AZ707" s="395"/>
      <c r="BA707" s="395"/>
      <c r="BB707" s="395"/>
      <c r="BC707" s="395"/>
      <c r="BD707" s="395"/>
      <c r="BE707" s="395"/>
      <c r="BF707" s="395"/>
      <c r="BG707" s="398"/>
      <c r="BH707" s="395"/>
      <c r="BI707" s="399"/>
      <c r="BJ707" s="399"/>
      <c r="BK707" s="399"/>
      <c r="BL707" s="399"/>
    </row>
    <row r="708" spans="5:64">
      <c r="E708" s="395"/>
      <c r="AB708" s="395"/>
      <c r="AF708" s="397"/>
      <c r="AH708" s="397"/>
      <c r="AI708" s="396"/>
      <c r="AK708" s="396"/>
      <c r="AL708" s="396"/>
      <c r="AM708" s="396"/>
      <c r="AO708" s="396"/>
      <c r="AP708" s="396"/>
      <c r="AR708" s="396"/>
      <c r="AT708" s="396"/>
      <c r="AV708" s="396"/>
      <c r="AW708" s="397"/>
      <c r="AX708" s="395"/>
      <c r="AZ708" s="395"/>
      <c r="BA708" s="395"/>
      <c r="BB708" s="395"/>
      <c r="BC708" s="395"/>
      <c r="BD708" s="395"/>
      <c r="BE708" s="395"/>
      <c r="BF708" s="395"/>
      <c r="BG708" s="398"/>
      <c r="BH708" s="395"/>
      <c r="BI708" s="399"/>
      <c r="BJ708" s="399"/>
      <c r="BK708" s="399"/>
      <c r="BL708" s="399"/>
    </row>
    <row r="709" spans="5:64">
      <c r="E709" s="395"/>
      <c r="AB709" s="395"/>
      <c r="AF709" s="397"/>
      <c r="AH709" s="397"/>
      <c r="AI709" s="396"/>
      <c r="AK709" s="396"/>
      <c r="AL709" s="396"/>
      <c r="AM709" s="396"/>
      <c r="AO709" s="396"/>
      <c r="AP709" s="396"/>
      <c r="AR709" s="396"/>
      <c r="AT709" s="396"/>
      <c r="AV709" s="396"/>
      <c r="AW709" s="397"/>
      <c r="AX709" s="395"/>
      <c r="AZ709" s="395"/>
      <c r="BA709" s="395"/>
      <c r="BB709" s="395"/>
      <c r="BC709" s="395"/>
      <c r="BD709" s="395"/>
      <c r="BE709" s="395"/>
      <c r="BF709" s="395"/>
      <c r="BG709" s="398"/>
      <c r="BH709" s="395"/>
      <c r="BI709" s="399"/>
      <c r="BJ709" s="399"/>
      <c r="BK709" s="399"/>
      <c r="BL709" s="399"/>
    </row>
    <row r="710" spans="5:64">
      <c r="E710" s="395"/>
      <c r="AB710" s="395"/>
      <c r="AF710" s="397"/>
      <c r="AH710" s="397"/>
      <c r="AI710" s="396"/>
      <c r="AK710" s="396"/>
      <c r="AL710" s="396"/>
      <c r="AM710" s="396"/>
      <c r="AO710" s="396"/>
      <c r="AP710" s="396"/>
      <c r="AR710" s="396"/>
      <c r="AT710" s="396"/>
      <c r="AV710" s="396"/>
      <c r="AW710" s="397"/>
      <c r="AX710" s="395"/>
      <c r="AZ710" s="395"/>
      <c r="BA710" s="395"/>
      <c r="BB710" s="395"/>
      <c r="BC710" s="395"/>
      <c r="BD710" s="395"/>
      <c r="BE710" s="395"/>
      <c r="BF710" s="395"/>
      <c r="BG710" s="398"/>
      <c r="BH710" s="395"/>
      <c r="BI710" s="399"/>
      <c r="BJ710" s="399"/>
      <c r="BK710" s="399"/>
      <c r="BL710" s="399"/>
    </row>
    <row r="711" spans="5:64">
      <c r="E711" s="395"/>
      <c r="AB711" s="395"/>
      <c r="AF711" s="397"/>
      <c r="AH711" s="397"/>
      <c r="AI711" s="396"/>
      <c r="AK711" s="396"/>
      <c r="AL711" s="396"/>
      <c r="AM711" s="396"/>
      <c r="AO711" s="396"/>
      <c r="AP711" s="396"/>
      <c r="AR711" s="396"/>
      <c r="AT711" s="396"/>
      <c r="AV711" s="396"/>
      <c r="AW711" s="397"/>
      <c r="AX711" s="395"/>
      <c r="AZ711" s="395"/>
      <c r="BA711" s="395"/>
      <c r="BB711" s="395"/>
      <c r="BC711" s="395"/>
      <c r="BD711" s="395"/>
      <c r="BE711" s="395"/>
      <c r="BF711" s="395"/>
      <c r="BG711" s="398"/>
      <c r="BH711" s="395"/>
      <c r="BI711" s="399"/>
      <c r="BJ711" s="399"/>
      <c r="BK711" s="399"/>
      <c r="BL711" s="399"/>
    </row>
    <row r="712" spans="5:64">
      <c r="E712" s="395"/>
      <c r="AB712" s="395"/>
      <c r="AF712" s="397"/>
      <c r="AH712" s="397"/>
      <c r="AI712" s="396"/>
      <c r="AK712" s="396"/>
      <c r="AL712" s="396"/>
      <c r="AM712" s="396"/>
      <c r="AO712" s="396"/>
      <c r="AP712" s="396"/>
      <c r="AR712" s="396"/>
      <c r="AT712" s="396"/>
      <c r="AV712" s="396"/>
      <c r="AW712" s="397"/>
      <c r="AX712" s="395"/>
      <c r="AZ712" s="395"/>
      <c r="BA712" s="395"/>
      <c r="BB712" s="395"/>
      <c r="BC712" s="395"/>
      <c r="BD712" s="395"/>
      <c r="BE712" s="395"/>
      <c r="BF712" s="395"/>
      <c r="BG712" s="398"/>
      <c r="BH712" s="395"/>
      <c r="BI712" s="399"/>
      <c r="BJ712" s="399"/>
      <c r="BK712" s="399"/>
      <c r="BL712" s="399"/>
    </row>
    <row r="713" spans="5:64">
      <c r="E713" s="395"/>
      <c r="AB713" s="395"/>
      <c r="AF713" s="397"/>
      <c r="AH713" s="397"/>
      <c r="AI713" s="396"/>
      <c r="AK713" s="396"/>
      <c r="AL713" s="396"/>
      <c r="AM713" s="396"/>
      <c r="AO713" s="396"/>
      <c r="AP713" s="396"/>
      <c r="AR713" s="396"/>
      <c r="AT713" s="396"/>
      <c r="AV713" s="396"/>
      <c r="AW713" s="397"/>
      <c r="AX713" s="395"/>
      <c r="AZ713" s="395"/>
      <c r="BA713" s="395"/>
      <c r="BB713" s="395"/>
      <c r="BC713" s="395"/>
      <c r="BD713" s="395"/>
      <c r="BE713" s="395"/>
      <c r="BF713" s="395"/>
      <c r="BG713" s="398"/>
      <c r="BH713" s="395"/>
      <c r="BI713" s="399"/>
      <c r="BJ713" s="399"/>
      <c r="BK713" s="399"/>
      <c r="BL713" s="399"/>
    </row>
    <row r="714" spans="5:64">
      <c r="E714" s="395"/>
      <c r="AB714" s="395"/>
      <c r="AF714" s="397"/>
      <c r="AH714" s="397"/>
      <c r="AI714" s="396"/>
      <c r="AK714" s="396"/>
      <c r="AL714" s="396"/>
      <c r="AM714" s="396"/>
      <c r="AO714" s="396"/>
      <c r="AP714" s="396"/>
      <c r="AR714" s="396"/>
      <c r="AT714" s="396"/>
      <c r="AV714" s="396"/>
      <c r="AW714" s="397"/>
      <c r="AX714" s="395"/>
      <c r="AZ714" s="395"/>
      <c r="BA714" s="395"/>
      <c r="BB714" s="395"/>
      <c r="BC714" s="395"/>
      <c r="BD714" s="395"/>
      <c r="BE714" s="395"/>
      <c r="BF714" s="395"/>
      <c r="BG714" s="398"/>
      <c r="BH714" s="395"/>
      <c r="BI714" s="399"/>
      <c r="BJ714" s="399"/>
      <c r="BK714" s="399"/>
      <c r="BL714" s="399"/>
    </row>
    <row r="715" spans="5:64">
      <c r="E715" s="395"/>
      <c r="AB715" s="395"/>
      <c r="AF715" s="397"/>
      <c r="AH715" s="397"/>
      <c r="AI715" s="396"/>
      <c r="AK715" s="396"/>
      <c r="AL715" s="396"/>
      <c r="AM715" s="396"/>
      <c r="AO715" s="396"/>
      <c r="AP715" s="396"/>
      <c r="AR715" s="396"/>
      <c r="AT715" s="396"/>
      <c r="AV715" s="396"/>
      <c r="AW715" s="397"/>
      <c r="AX715" s="395"/>
      <c r="AZ715" s="395"/>
      <c r="BA715" s="395"/>
      <c r="BB715" s="395"/>
      <c r="BC715" s="395"/>
      <c r="BD715" s="395"/>
      <c r="BE715" s="395"/>
      <c r="BF715" s="395"/>
      <c r="BG715" s="398"/>
      <c r="BH715" s="395"/>
      <c r="BI715" s="399"/>
      <c r="BJ715" s="399"/>
      <c r="BK715" s="399"/>
      <c r="BL715" s="399"/>
    </row>
    <row r="716" spans="5:64">
      <c r="E716" s="395"/>
      <c r="AB716" s="395"/>
      <c r="AF716" s="397"/>
      <c r="AH716" s="397"/>
      <c r="AI716" s="396"/>
      <c r="AK716" s="396"/>
      <c r="AL716" s="396"/>
      <c r="AM716" s="396"/>
      <c r="AO716" s="396"/>
      <c r="AP716" s="396"/>
      <c r="AR716" s="396"/>
      <c r="AT716" s="396"/>
      <c r="AV716" s="396"/>
      <c r="AW716" s="397"/>
      <c r="AX716" s="395"/>
      <c r="AZ716" s="395"/>
      <c r="BA716" s="395"/>
      <c r="BB716" s="395"/>
      <c r="BC716" s="395"/>
      <c r="BD716" s="395"/>
      <c r="BE716" s="395"/>
      <c r="BF716" s="395"/>
      <c r="BG716" s="398"/>
      <c r="BH716" s="395"/>
      <c r="BI716" s="399"/>
      <c r="BJ716" s="399"/>
      <c r="BK716" s="399"/>
      <c r="BL716" s="399"/>
    </row>
    <row r="717" spans="5:64">
      <c r="E717" s="395"/>
      <c r="AB717" s="395"/>
      <c r="AF717" s="397"/>
      <c r="AH717" s="397"/>
      <c r="AI717" s="396"/>
      <c r="AK717" s="396"/>
      <c r="AL717" s="396"/>
      <c r="AM717" s="396"/>
      <c r="AO717" s="396"/>
      <c r="AP717" s="396"/>
      <c r="AR717" s="396"/>
      <c r="AT717" s="396"/>
      <c r="AV717" s="396"/>
      <c r="AW717" s="397"/>
      <c r="AX717" s="395"/>
      <c r="AZ717" s="395"/>
      <c r="BA717" s="395"/>
      <c r="BB717" s="395"/>
      <c r="BC717" s="395"/>
      <c r="BD717" s="395"/>
      <c r="BE717" s="395"/>
      <c r="BF717" s="395"/>
      <c r="BG717" s="398"/>
      <c r="BH717" s="395"/>
      <c r="BI717" s="399"/>
      <c r="BJ717" s="399"/>
      <c r="BK717" s="399"/>
      <c r="BL717" s="399"/>
    </row>
    <row r="718" spans="5:64">
      <c r="E718" s="395"/>
      <c r="AB718" s="395"/>
      <c r="AF718" s="397"/>
      <c r="AH718" s="397"/>
      <c r="AI718" s="396"/>
      <c r="AK718" s="396"/>
      <c r="AL718" s="396"/>
      <c r="AM718" s="396"/>
      <c r="AO718" s="396"/>
      <c r="AP718" s="396"/>
      <c r="AR718" s="396"/>
      <c r="AT718" s="396"/>
      <c r="AV718" s="396"/>
      <c r="AW718" s="397"/>
      <c r="AX718" s="395"/>
      <c r="AZ718" s="395"/>
      <c r="BA718" s="395"/>
      <c r="BB718" s="395"/>
      <c r="BC718" s="395"/>
      <c r="BD718" s="395"/>
      <c r="BE718" s="395"/>
      <c r="BF718" s="395"/>
      <c r="BG718" s="398"/>
      <c r="BH718" s="395"/>
      <c r="BI718" s="399"/>
      <c r="BJ718" s="399"/>
      <c r="BK718" s="399"/>
      <c r="BL718" s="399"/>
    </row>
    <row r="719" spans="5:64">
      <c r="E719" s="395"/>
      <c r="AB719" s="395"/>
      <c r="AF719" s="397"/>
      <c r="AH719" s="397"/>
      <c r="AI719" s="396"/>
      <c r="AK719" s="396"/>
      <c r="AL719" s="396"/>
      <c r="AM719" s="396"/>
      <c r="AO719" s="396"/>
      <c r="AP719" s="396"/>
      <c r="AR719" s="396"/>
      <c r="AT719" s="396"/>
      <c r="AV719" s="396"/>
      <c r="AW719" s="397"/>
      <c r="AX719" s="395"/>
      <c r="AZ719" s="395"/>
      <c r="BA719" s="395"/>
      <c r="BB719" s="395"/>
      <c r="BC719" s="395"/>
      <c r="BD719" s="395"/>
      <c r="BE719" s="395"/>
      <c r="BF719" s="395"/>
      <c r="BG719" s="398"/>
      <c r="BH719" s="395"/>
      <c r="BI719" s="399"/>
      <c r="BJ719" s="399"/>
      <c r="BK719" s="399"/>
      <c r="BL719" s="399"/>
    </row>
    <row r="720" spans="5:64">
      <c r="E720" s="395"/>
      <c r="AB720" s="395"/>
      <c r="AF720" s="397"/>
      <c r="AH720" s="397"/>
      <c r="AI720" s="396"/>
      <c r="AK720" s="396"/>
      <c r="AL720" s="396"/>
      <c r="AM720" s="396"/>
      <c r="AO720" s="396"/>
      <c r="AP720" s="396"/>
      <c r="AR720" s="396"/>
      <c r="AT720" s="396"/>
      <c r="AV720" s="396"/>
      <c r="AW720" s="397"/>
      <c r="AX720" s="395"/>
      <c r="AZ720" s="395"/>
      <c r="BA720" s="395"/>
      <c r="BB720" s="395"/>
      <c r="BC720" s="395"/>
      <c r="BD720" s="395"/>
      <c r="BE720" s="395"/>
      <c r="BF720" s="395"/>
      <c r="BG720" s="398"/>
      <c r="BH720" s="395"/>
      <c r="BI720" s="399"/>
      <c r="BJ720" s="399"/>
      <c r="BK720" s="399"/>
      <c r="BL720" s="399"/>
    </row>
    <row r="721" spans="5:64">
      <c r="E721" s="395"/>
      <c r="AB721" s="395"/>
      <c r="AF721" s="397"/>
      <c r="AH721" s="397"/>
      <c r="AI721" s="396"/>
      <c r="AK721" s="396"/>
      <c r="AL721" s="396"/>
      <c r="AM721" s="396"/>
      <c r="AO721" s="396"/>
      <c r="AP721" s="396"/>
      <c r="AR721" s="396"/>
      <c r="AT721" s="396"/>
      <c r="AV721" s="396"/>
      <c r="AW721" s="397"/>
      <c r="AX721" s="395"/>
      <c r="AZ721" s="395"/>
      <c r="BA721" s="395"/>
      <c r="BB721" s="395"/>
      <c r="BC721" s="395"/>
      <c r="BD721" s="395"/>
      <c r="BE721" s="395"/>
      <c r="BF721" s="395"/>
      <c r="BG721" s="398"/>
      <c r="BH721" s="395"/>
      <c r="BI721" s="399"/>
      <c r="BJ721" s="399"/>
      <c r="BK721" s="399"/>
      <c r="BL721" s="399"/>
    </row>
    <row r="722" spans="5:64">
      <c r="E722" s="395"/>
      <c r="AB722" s="395"/>
      <c r="AF722" s="397"/>
      <c r="AH722" s="397"/>
      <c r="AI722" s="396"/>
      <c r="AK722" s="396"/>
      <c r="AL722" s="396"/>
      <c r="AM722" s="396"/>
      <c r="AO722" s="396"/>
      <c r="AP722" s="396"/>
      <c r="AR722" s="396"/>
      <c r="AT722" s="396"/>
      <c r="AV722" s="396"/>
      <c r="AW722" s="397"/>
      <c r="AX722" s="395"/>
      <c r="AZ722" s="395"/>
      <c r="BA722" s="395"/>
      <c r="BB722" s="395"/>
      <c r="BC722" s="395"/>
      <c r="BD722" s="395"/>
      <c r="BE722" s="395"/>
      <c r="BF722" s="395"/>
      <c r="BG722" s="398"/>
      <c r="BH722" s="395"/>
      <c r="BI722" s="399"/>
      <c r="BJ722" s="399"/>
      <c r="BK722" s="399"/>
      <c r="BL722" s="399"/>
    </row>
    <row r="723" spans="5:64">
      <c r="E723" s="395"/>
      <c r="AB723" s="395"/>
      <c r="AF723" s="397"/>
      <c r="AH723" s="397"/>
      <c r="AI723" s="396"/>
      <c r="AK723" s="396"/>
      <c r="AL723" s="396"/>
      <c r="AM723" s="396"/>
      <c r="AO723" s="396"/>
      <c r="AP723" s="396"/>
      <c r="AR723" s="396"/>
      <c r="AT723" s="396"/>
      <c r="AV723" s="396"/>
      <c r="AW723" s="397"/>
      <c r="AX723" s="395"/>
      <c r="AZ723" s="395"/>
      <c r="BA723" s="395"/>
      <c r="BB723" s="395"/>
      <c r="BC723" s="395"/>
      <c r="BD723" s="395"/>
      <c r="BE723" s="395"/>
      <c r="BF723" s="395"/>
      <c r="BG723" s="398"/>
      <c r="BH723" s="395"/>
      <c r="BI723" s="399"/>
      <c r="BJ723" s="399"/>
      <c r="BK723" s="399"/>
      <c r="BL723" s="399"/>
    </row>
    <row r="724" spans="5:64">
      <c r="E724" s="395"/>
      <c r="AB724" s="395"/>
      <c r="AF724" s="397"/>
      <c r="AH724" s="397"/>
      <c r="AI724" s="396"/>
      <c r="AK724" s="396"/>
      <c r="AL724" s="396"/>
      <c r="AM724" s="396"/>
      <c r="AO724" s="396"/>
      <c r="AP724" s="396"/>
      <c r="AR724" s="396"/>
      <c r="AT724" s="396"/>
      <c r="AV724" s="396"/>
      <c r="AW724" s="397"/>
      <c r="AX724" s="395"/>
      <c r="AZ724" s="395"/>
      <c r="BA724" s="395"/>
      <c r="BB724" s="395"/>
      <c r="BC724" s="395"/>
      <c r="BD724" s="395"/>
      <c r="BE724" s="395"/>
      <c r="BF724" s="395"/>
      <c r="BG724" s="398"/>
      <c r="BH724" s="395"/>
      <c r="BI724" s="399"/>
      <c r="BJ724" s="399"/>
      <c r="BK724" s="399"/>
      <c r="BL724" s="399"/>
    </row>
    <row r="725" spans="5:64">
      <c r="E725" s="395"/>
      <c r="AB725" s="395"/>
      <c r="AF725" s="397"/>
      <c r="AH725" s="397"/>
      <c r="AI725" s="396"/>
      <c r="AK725" s="396"/>
      <c r="AL725" s="396"/>
      <c r="AM725" s="396"/>
      <c r="AO725" s="396"/>
      <c r="AP725" s="396"/>
      <c r="AR725" s="396"/>
      <c r="AT725" s="396"/>
      <c r="AV725" s="396"/>
      <c r="AW725" s="397"/>
      <c r="AX725" s="395"/>
      <c r="AZ725" s="395"/>
      <c r="BA725" s="395"/>
      <c r="BB725" s="395"/>
      <c r="BC725" s="395"/>
      <c r="BD725" s="395"/>
      <c r="BE725" s="395"/>
      <c r="BF725" s="395"/>
      <c r="BG725" s="398"/>
      <c r="BH725" s="395"/>
      <c r="BI725" s="399"/>
      <c r="BJ725" s="399"/>
      <c r="BK725" s="399"/>
      <c r="BL725" s="399"/>
    </row>
    <row r="726" spans="5:64">
      <c r="E726" s="395"/>
      <c r="AB726" s="395"/>
      <c r="AF726" s="397"/>
      <c r="AH726" s="397"/>
      <c r="AI726" s="396"/>
      <c r="AK726" s="396"/>
      <c r="AL726" s="396"/>
      <c r="AM726" s="396"/>
      <c r="AO726" s="396"/>
      <c r="AP726" s="396"/>
      <c r="AR726" s="396"/>
      <c r="AT726" s="396"/>
      <c r="AV726" s="396"/>
      <c r="AW726" s="397"/>
      <c r="AX726" s="395"/>
      <c r="AZ726" s="395"/>
      <c r="BA726" s="395"/>
      <c r="BB726" s="395"/>
      <c r="BC726" s="395"/>
      <c r="BD726" s="395"/>
      <c r="BE726" s="395"/>
      <c r="BF726" s="395"/>
      <c r="BG726" s="398"/>
      <c r="BH726" s="395"/>
      <c r="BI726" s="399"/>
      <c r="BJ726" s="399"/>
      <c r="BK726" s="399"/>
      <c r="BL726" s="399"/>
    </row>
    <row r="727" spans="5:64">
      <c r="E727" s="395"/>
      <c r="AB727" s="395"/>
      <c r="AF727" s="397"/>
      <c r="AH727" s="397"/>
      <c r="AI727" s="396"/>
      <c r="AK727" s="396"/>
      <c r="AL727" s="396"/>
      <c r="AM727" s="396"/>
      <c r="AO727" s="396"/>
      <c r="AP727" s="396"/>
      <c r="AR727" s="396"/>
      <c r="AT727" s="396"/>
      <c r="AV727" s="396"/>
      <c r="AW727" s="397"/>
      <c r="AX727" s="395"/>
      <c r="AZ727" s="395"/>
      <c r="BA727" s="395"/>
      <c r="BB727" s="395"/>
      <c r="BC727" s="395"/>
      <c r="BD727" s="395"/>
      <c r="BE727" s="395"/>
      <c r="BF727" s="395"/>
      <c r="BG727" s="398"/>
      <c r="BH727" s="395"/>
      <c r="BI727" s="399"/>
      <c r="BJ727" s="399"/>
      <c r="BK727" s="399"/>
      <c r="BL727" s="399"/>
    </row>
    <row r="728" spans="5:64">
      <c r="E728" s="395"/>
      <c r="AB728" s="395"/>
      <c r="AF728" s="397"/>
      <c r="AH728" s="397"/>
      <c r="AI728" s="396"/>
      <c r="AK728" s="396"/>
      <c r="AL728" s="396"/>
      <c r="AM728" s="396"/>
      <c r="AO728" s="396"/>
      <c r="AP728" s="396"/>
      <c r="AR728" s="396"/>
      <c r="AT728" s="396"/>
      <c r="AV728" s="396"/>
      <c r="AW728" s="397"/>
      <c r="AX728" s="395"/>
      <c r="AZ728" s="395"/>
      <c r="BA728" s="395"/>
      <c r="BB728" s="395"/>
      <c r="BC728" s="395"/>
      <c r="BD728" s="395"/>
      <c r="BE728" s="395"/>
      <c r="BF728" s="395"/>
      <c r="BG728" s="398"/>
      <c r="BH728" s="395"/>
      <c r="BI728" s="399"/>
      <c r="BJ728" s="399"/>
      <c r="BK728" s="399"/>
      <c r="BL728" s="399"/>
    </row>
    <row r="729" spans="5:64">
      <c r="E729" s="395"/>
      <c r="AB729" s="395"/>
      <c r="AF729" s="397"/>
      <c r="AH729" s="397"/>
      <c r="AI729" s="396"/>
      <c r="AK729" s="396"/>
      <c r="AL729" s="396"/>
      <c r="AM729" s="396"/>
      <c r="AO729" s="396"/>
      <c r="AP729" s="396"/>
      <c r="AR729" s="396"/>
      <c r="AT729" s="396"/>
      <c r="AV729" s="396"/>
      <c r="AW729" s="397"/>
      <c r="AX729" s="395"/>
      <c r="AZ729" s="395"/>
      <c r="BA729" s="395"/>
      <c r="BB729" s="395"/>
      <c r="BC729" s="395"/>
      <c r="BD729" s="395"/>
      <c r="BE729" s="395"/>
      <c r="BF729" s="395"/>
      <c r="BG729" s="398"/>
      <c r="BH729" s="395"/>
      <c r="BI729" s="399"/>
      <c r="BJ729" s="399"/>
      <c r="BK729" s="399"/>
      <c r="BL729" s="399"/>
    </row>
    <row r="730" spans="5:64">
      <c r="E730" s="395"/>
      <c r="AB730" s="395"/>
      <c r="AF730" s="397"/>
      <c r="AH730" s="397"/>
      <c r="AI730" s="396"/>
      <c r="AK730" s="396"/>
      <c r="AL730" s="396"/>
      <c r="AM730" s="396"/>
      <c r="AO730" s="396"/>
      <c r="AP730" s="396"/>
      <c r="AR730" s="396"/>
      <c r="AT730" s="396"/>
      <c r="AV730" s="396"/>
      <c r="AW730" s="397"/>
      <c r="AX730" s="395"/>
      <c r="AZ730" s="395"/>
      <c r="BA730" s="395"/>
      <c r="BB730" s="395"/>
      <c r="BC730" s="395"/>
      <c r="BD730" s="395"/>
      <c r="BE730" s="395"/>
      <c r="BF730" s="395"/>
      <c r="BG730" s="398"/>
      <c r="BH730" s="395"/>
      <c r="BI730" s="399"/>
      <c r="BJ730" s="399"/>
      <c r="BK730" s="399"/>
      <c r="BL730" s="399"/>
    </row>
    <row r="731" spans="5:64">
      <c r="E731" s="395"/>
      <c r="AB731" s="395"/>
      <c r="AF731" s="397"/>
      <c r="AH731" s="397"/>
      <c r="AI731" s="396"/>
      <c r="AK731" s="396"/>
      <c r="AL731" s="396"/>
      <c r="AM731" s="396"/>
      <c r="AO731" s="396"/>
      <c r="AP731" s="396"/>
      <c r="AR731" s="396"/>
      <c r="AT731" s="396"/>
      <c r="AV731" s="396"/>
      <c r="AW731" s="397"/>
      <c r="AX731" s="395"/>
      <c r="AZ731" s="395"/>
      <c r="BA731" s="395"/>
      <c r="BB731" s="395"/>
      <c r="BC731" s="395"/>
      <c r="BD731" s="395"/>
      <c r="BE731" s="395"/>
      <c r="BF731" s="395"/>
      <c r="BG731" s="398"/>
      <c r="BH731" s="395"/>
      <c r="BI731" s="399"/>
      <c r="BJ731" s="399"/>
      <c r="BK731" s="399"/>
      <c r="BL731" s="399"/>
    </row>
    <row r="732" spans="5:64">
      <c r="E732" s="395"/>
      <c r="AB732" s="395"/>
      <c r="AF732" s="397"/>
      <c r="AH732" s="397"/>
      <c r="AI732" s="396"/>
      <c r="AK732" s="396"/>
      <c r="AL732" s="396"/>
      <c r="AM732" s="396"/>
      <c r="AO732" s="396"/>
      <c r="AP732" s="396"/>
      <c r="AR732" s="396"/>
      <c r="AT732" s="396"/>
      <c r="AV732" s="396"/>
      <c r="AW732" s="397"/>
      <c r="AX732" s="395"/>
      <c r="AZ732" s="395"/>
      <c r="BA732" s="395"/>
      <c r="BB732" s="395"/>
      <c r="BC732" s="395"/>
      <c r="BD732" s="395"/>
      <c r="BE732" s="395"/>
      <c r="BF732" s="395"/>
      <c r="BG732" s="398"/>
      <c r="BH732" s="395"/>
      <c r="BI732" s="399"/>
      <c r="BJ732" s="399"/>
      <c r="BK732" s="399"/>
      <c r="BL732" s="399"/>
    </row>
    <row r="733" spans="5:64">
      <c r="E733" s="395"/>
      <c r="AB733" s="395"/>
      <c r="AF733" s="397"/>
      <c r="AH733" s="397"/>
      <c r="AI733" s="396"/>
      <c r="AK733" s="396"/>
      <c r="AL733" s="396"/>
      <c r="AM733" s="396"/>
      <c r="AO733" s="396"/>
      <c r="AP733" s="396"/>
      <c r="AR733" s="396"/>
      <c r="AT733" s="396"/>
      <c r="AV733" s="396"/>
      <c r="AW733" s="397"/>
      <c r="AX733" s="395"/>
      <c r="AZ733" s="395"/>
      <c r="BA733" s="395"/>
      <c r="BB733" s="395"/>
      <c r="BC733" s="395"/>
      <c r="BD733" s="395"/>
      <c r="BE733" s="395"/>
      <c r="BF733" s="395"/>
      <c r="BG733" s="398"/>
      <c r="BH733" s="395"/>
      <c r="BI733" s="399"/>
      <c r="BJ733" s="399"/>
      <c r="BK733" s="399"/>
      <c r="BL733" s="399"/>
    </row>
    <row r="734" spans="5:64">
      <c r="E734" s="395"/>
      <c r="AB734" s="395"/>
      <c r="AF734" s="397"/>
      <c r="AH734" s="397"/>
      <c r="AI734" s="396"/>
      <c r="AK734" s="396"/>
      <c r="AL734" s="396"/>
      <c r="AM734" s="396"/>
      <c r="AO734" s="396"/>
      <c r="AP734" s="396"/>
      <c r="AR734" s="396"/>
      <c r="AT734" s="396"/>
      <c r="AV734" s="396"/>
      <c r="AW734" s="397"/>
      <c r="AX734" s="395"/>
      <c r="AZ734" s="395"/>
      <c r="BA734" s="395"/>
      <c r="BB734" s="395"/>
      <c r="BC734" s="395"/>
      <c r="BD734" s="395"/>
      <c r="BE734" s="395"/>
      <c r="BF734" s="395"/>
      <c r="BG734" s="398"/>
      <c r="BH734" s="395"/>
      <c r="BI734" s="399"/>
      <c r="BJ734" s="399"/>
      <c r="BK734" s="399"/>
      <c r="BL734" s="399"/>
    </row>
    <row r="735" spans="5:64">
      <c r="E735" s="395"/>
      <c r="AB735" s="395"/>
      <c r="AF735" s="397"/>
      <c r="AH735" s="397"/>
      <c r="AI735" s="396"/>
      <c r="AK735" s="396"/>
      <c r="AL735" s="396"/>
      <c r="AM735" s="396"/>
      <c r="AO735" s="396"/>
      <c r="AP735" s="396"/>
      <c r="AR735" s="396"/>
      <c r="AT735" s="396"/>
      <c r="AV735" s="396"/>
      <c r="AW735" s="397"/>
      <c r="AX735" s="395"/>
      <c r="AZ735" s="395"/>
      <c r="BA735" s="395"/>
      <c r="BB735" s="395"/>
      <c r="BC735" s="395"/>
      <c r="BD735" s="395"/>
      <c r="BE735" s="395"/>
      <c r="BF735" s="395"/>
      <c r="BG735" s="398"/>
      <c r="BH735" s="395"/>
      <c r="BI735" s="399"/>
      <c r="BJ735" s="399"/>
      <c r="BK735" s="399"/>
      <c r="BL735" s="399"/>
    </row>
    <row r="736" spans="5:64">
      <c r="E736" s="395"/>
      <c r="AB736" s="395"/>
      <c r="AF736" s="397"/>
      <c r="AH736" s="397"/>
      <c r="AI736" s="396"/>
      <c r="AK736" s="396"/>
      <c r="AL736" s="396"/>
      <c r="AM736" s="396"/>
      <c r="AO736" s="396"/>
      <c r="AP736" s="396"/>
      <c r="AR736" s="396"/>
      <c r="AT736" s="396"/>
      <c r="AV736" s="396"/>
      <c r="AW736" s="397"/>
      <c r="AX736" s="395"/>
      <c r="AZ736" s="395"/>
      <c r="BA736" s="395"/>
      <c r="BB736" s="395"/>
      <c r="BC736" s="395"/>
      <c r="BD736" s="395"/>
      <c r="BE736" s="395"/>
      <c r="BF736" s="395"/>
      <c r="BG736" s="398"/>
      <c r="BH736" s="395"/>
      <c r="BI736" s="399"/>
      <c r="BJ736" s="399"/>
      <c r="BK736" s="399"/>
      <c r="BL736" s="399"/>
    </row>
    <row r="737" spans="5:64">
      <c r="E737" s="395"/>
      <c r="AB737" s="395"/>
      <c r="AF737" s="397"/>
      <c r="AH737" s="397"/>
      <c r="AI737" s="396"/>
      <c r="AK737" s="396"/>
      <c r="AL737" s="396"/>
      <c r="AM737" s="396"/>
      <c r="AO737" s="396"/>
      <c r="AP737" s="396"/>
      <c r="AR737" s="396"/>
      <c r="AT737" s="396"/>
      <c r="AV737" s="396"/>
      <c r="AW737" s="397"/>
      <c r="AX737" s="395"/>
      <c r="AZ737" s="395"/>
      <c r="BA737" s="395"/>
      <c r="BB737" s="395"/>
      <c r="BC737" s="395"/>
      <c r="BD737" s="395"/>
      <c r="BE737" s="395"/>
      <c r="BF737" s="395"/>
      <c r="BG737" s="398"/>
      <c r="BH737" s="395"/>
      <c r="BI737" s="399"/>
      <c r="BJ737" s="399"/>
      <c r="BK737" s="399"/>
      <c r="BL737" s="399"/>
    </row>
    <row r="738" spans="5:64">
      <c r="E738" s="395"/>
      <c r="AB738" s="395"/>
      <c r="AF738" s="397"/>
      <c r="AH738" s="397"/>
      <c r="AI738" s="396"/>
      <c r="AK738" s="396"/>
      <c r="AL738" s="396"/>
      <c r="AM738" s="396"/>
      <c r="AO738" s="396"/>
      <c r="AP738" s="396"/>
      <c r="AR738" s="396"/>
      <c r="AT738" s="396"/>
      <c r="AV738" s="396"/>
      <c r="AW738" s="397"/>
      <c r="AX738" s="395"/>
      <c r="AZ738" s="395"/>
      <c r="BA738" s="395"/>
      <c r="BB738" s="395"/>
      <c r="BC738" s="395"/>
      <c r="BD738" s="395"/>
      <c r="BE738" s="395"/>
      <c r="BF738" s="395"/>
      <c r="BG738" s="398"/>
      <c r="BH738" s="395"/>
      <c r="BI738" s="399"/>
      <c r="BJ738" s="399"/>
      <c r="BK738" s="399"/>
      <c r="BL738" s="399"/>
    </row>
    <row r="739" spans="5:64">
      <c r="E739" s="395"/>
      <c r="AB739" s="395"/>
      <c r="AF739" s="397"/>
      <c r="AH739" s="397"/>
      <c r="AI739" s="396"/>
      <c r="AK739" s="396"/>
      <c r="AL739" s="396"/>
      <c r="AM739" s="396"/>
      <c r="AO739" s="396"/>
      <c r="AP739" s="396"/>
      <c r="AR739" s="396"/>
      <c r="AT739" s="396"/>
      <c r="AV739" s="396"/>
      <c r="AW739" s="397"/>
      <c r="AX739" s="395"/>
      <c r="AZ739" s="395"/>
      <c r="BA739" s="395"/>
      <c r="BB739" s="395"/>
      <c r="BC739" s="395"/>
      <c r="BD739" s="395"/>
      <c r="BE739" s="395"/>
      <c r="BF739" s="395"/>
      <c r="BG739" s="398"/>
      <c r="BH739" s="395"/>
      <c r="BI739" s="399"/>
      <c r="BJ739" s="399"/>
      <c r="BK739" s="399"/>
      <c r="BL739" s="399"/>
    </row>
    <row r="740" spans="5:64">
      <c r="E740" s="395"/>
      <c r="AB740" s="395"/>
      <c r="AF740" s="397"/>
      <c r="AH740" s="397"/>
      <c r="AI740" s="396"/>
      <c r="AK740" s="396"/>
      <c r="AL740" s="396"/>
      <c r="AM740" s="396"/>
      <c r="AO740" s="396"/>
      <c r="AP740" s="396"/>
      <c r="AR740" s="396"/>
      <c r="AT740" s="396"/>
      <c r="AV740" s="396"/>
      <c r="AW740" s="397"/>
      <c r="AX740" s="395"/>
      <c r="AZ740" s="395"/>
      <c r="BA740" s="395"/>
      <c r="BB740" s="395"/>
      <c r="BC740" s="395"/>
      <c r="BD740" s="395"/>
      <c r="BE740" s="395"/>
      <c r="BF740" s="395"/>
      <c r="BG740" s="398"/>
      <c r="BH740" s="395"/>
      <c r="BI740" s="399"/>
      <c r="BJ740" s="399"/>
      <c r="BK740" s="399"/>
      <c r="BL740" s="399"/>
    </row>
    <row r="741" spans="5:64">
      <c r="E741" s="395"/>
      <c r="AB741" s="395"/>
      <c r="AF741" s="397"/>
      <c r="AH741" s="397"/>
      <c r="AI741" s="396"/>
      <c r="AK741" s="396"/>
      <c r="AL741" s="396"/>
      <c r="AM741" s="396"/>
      <c r="AO741" s="396"/>
      <c r="AP741" s="396"/>
      <c r="AR741" s="396"/>
      <c r="AT741" s="396"/>
      <c r="AV741" s="396"/>
      <c r="AW741" s="397"/>
      <c r="AX741" s="395"/>
      <c r="AZ741" s="395"/>
      <c r="BA741" s="395"/>
      <c r="BB741" s="395"/>
      <c r="BC741" s="395"/>
      <c r="BD741" s="395"/>
      <c r="BE741" s="395"/>
      <c r="BF741" s="395"/>
      <c r="BG741" s="398"/>
      <c r="BH741" s="395"/>
      <c r="BI741" s="399"/>
      <c r="BJ741" s="399"/>
      <c r="BK741" s="399"/>
      <c r="BL741" s="399"/>
    </row>
    <row r="742" spans="5:64">
      <c r="E742" s="395"/>
      <c r="AB742" s="395"/>
      <c r="AF742" s="397"/>
      <c r="AH742" s="397"/>
      <c r="AI742" s="396"/>
      <c r="AK742" s="396"/>
      <c r="AL742" s="396"/>
      <c r="AM742" s="396"/>
      <c r="AO742" s="396"/>
      <c r="AP742" s="396"/>
      <c r="AR742" s="396"/>
      <c r="AT742" s="396"/>
      <c r="AV742" s="396"/>
      <c r="AW742" s="397"/>
      <c r="AX742" s="395"/>
      <c r="AZ742" s="395"/>
      <c r="BA742" s="395"/>
      <c r="BB742" s="395"/>
      <c r="BC742" s="395"/>
      <c r="BD742" s="395"/>
      <c r="BE742" s="395"/>
      <c r="BF742" s="395"/>
      <c r="BG742" s="398"/>
      <c r="BH742" s="395"/>
      <c r="BI742" s="399"/>
      <c r="BJ742" s="399"/>
      <c r="BK742" s="399"/>
      <c r="BL742" s="399"/>
    </row>
    <row r="743" spans="5:64">
      <c r="E743" s="395"/>
      <c r="AB743" s="395"/>
      <c r="AF743" s="397"/>
      <c r="AH743" s="397"/>
      <c r="AI743" s="396"/>
      <c r="AK743" s="396"/>
      <c r="AL743" s="396"/>
      <c r="AM743" s="396"/>
      <c r="AO743" s="396"/>
      <c r="AP743" s="396"/>
      <c r="AR743" s="396"/>
      <c r="AT743" s="396"/>
      <c r="AV743" s="396"/>
      <c r="AW743" s="397"/>
      <c r="AX743" s="395"/>
      <c r="AZ743" s="395"/>
      <c r="BA743" s="395"/>
      <c r="BB743" s="395"/>
      <c r="BC743" s="395"/>
      <c r="BD743" s="395"/>
      <c r="BE743" s="395"/>
      <c r="BF743" s="395"/>
      <c r="BG743" s="398"/>
      <c r="BH743" s="395"/>
      <c r="BI743" s="399"/>
      <c r="BJ743" s="399"/>
      <c r="BK743" s="399"/>
      <c r="BL743" s="399"/>
    </row>
    <row r="744" spans="5:64">
      <c r="E744" s="395"/>
      <c r="AB744" s="395"/>
      <c r="AF744" s="397"/>
      <c r="AH744" s="397"/>
      <c r="AI744" s="396"/>
      <c r="AK744" s="396"/>
      <c r="AL744" s="396"/>
      <c r="AM744" s="396"/>
      <c r="AO744" s="396"/>
      <c r="AP744" s="396"/>
      <c r="AR744" s="396"/>
      <c r="AT744" s="396"/>
      <c r="AV744" s="396"/>
      <c r="AW744" s="397"/>
      <c r="AX744" s="395"/>
      <c r="AZ744" s="395"/>
      <c r="BA744" s="395"/>
      <c r="BB744" s="395"/>
      <c r="BC744" s="395"/>
      <c r="BD744" s="395"/>
      <c r="BE744" s="395"/>
      <c r="BF744" s="395"/>
      <c r="BG744" s="398"/>
      <c r="BH744" s="395"/>
      <c r="BI744" s="399"/>
      <c r="BJ744" s="399"/>
      <c r="BK744" s="399"/>
      <c r="BL744" s="399"/>
    </row>
    <row r="745" spans="5:64">
      <c r="E745" s="395"/>
      <c r="AB745" s="395"/>
      <c r="AF745" s="397"/>
      <c r="AH745" s="397"/>
      <c r="AI745" s="396"/>
      <c r="AK745" s="396"/>
      <c r="AL745" s="396"/>
      <c r="AM745" s="396"/>
      <c r="AO745" s="396"/>
      <c r="AP745" s="396"/>
      <c r="AR745" s="396"/>
      <c r="AT745" s="396"/>
      <c r="AV745" s="396"/>
      <c r="AW745" s="397"/>
      <c r="AX745" s="395"/>
      <c r="AZ745" s="395"/>
      <c r="BA745" s="395"/>
      <c r="BB745" s="395"/>
      <c r="BC745" s="395"/>
      <c r="BD745" s="395"/>
      <c r="BE745" s="395"/>
      <c r="BF745" s="395"/>
      <c r="BG745" s="398"/>
      <c r="BH745" s="395"/>
      <c r="BI745" s="399"/>
      <c r="BJ745" s="399"/>
      <c r="BK745" s="399"/>
      <c r="BL745" s="399"/>
    </row>
    <row r="746" spans="5:64">
      <c r="E746" s="395"/>
      <c r="AB746" s="395"/>
      <c r="AF746" s="397"/>
      <c r="AH746" s="397"/>
      <c r="AI746" s="396"/>
      <c r="AK746" s="396"/>
      <c r="AL746" s="396"/>
      <c r="AM746" s="396"/>
      <c r="AO746" s="396"/>
      <c r="AP746" s="396"/>
      <c r="AR746" s="396"/>
      <c r="AT746" s="396"/>
      <c r="AV746" s="396"/>
      <c r="AW746" s="397"/>
      <c r="AX746" s="395"/>
      <c r="AZ746" s="395"/>
      <c r="BA746" s="395"/>
      <c r="BB746" s="395"/>
      <c r="BC746" s="395"/>
      <c r="BD746" s="395"/>
      <c r="BE746" s="395"/>
      <c r="BF746" s="395"/>
      <c r="BG746" s="398"/>
      <c r="BH746" s="395"/>
      <c r="BI746" s="399"/>
      <c r="BJ746" s="399"/>
      <c r="BK746" s="399"/>
      <c r="BL746" s="399"/>
    </row>
    <row r="747" spans="5:64">
      <c r="E747" s="395"/>
      <c r="AB747" s="395"/>
      <c r="AF747" s="397"/>
      <c r="AH747" s="397"/>
      <c r="AI747" s="396"/>
      <c r="AK747" s="396"/>
      <c r="AL747" s="396"/>
      <c r="AM747" s="396"/>
      <c r="AO747" s="396"/>
      <c r="AP747" s="396"/>
      <c r="AR747" s="396"/>
      <c r="AT747" s="396"/>
      <c r="AV747" s="396"/>
      <c r="AW747" s="397"/>
      <c r="AX747" s="395"/>
      <c r="AZ747" s="395"/>
      <c r="BA747" s="395"/>
      <c r="BB747" s="395"/>
      <c r="BC747" s="395"/>
      <c r="BD747" s="395"/>
      <c r="BE747" s="395"/>
      <c r="BF747" s="395"/>
      <c r="BG747" s="398"/>
      <c r="BH747" s="395"/>
      <c r="BI747" s="399"/>
      <c r="BJ747" s="399"/>
      <c r="BK747" s="399"/>
      <c r="BL747" s="399"/>
    </row>
    <row r="748" spans="5:64">
      <c r="E748" s="395"/>
      <c r="AB748" s="395"/>
      <c r="AF748" s="397"/>
      <c r="AH748" s="397"/>
      <c r="AI748" s="396"/>
      <c r="AK748" s="396"/>
      <c r="AL748" s="396"/>
      <c r="AM748" s="396"/>
      <c r="AO748" s="396"/>
      <c r="AP748" s="396"/>
      <c r="AR748" s="396"/>
      <c r="AT748" s="396"/>
      <c r="AV748" s="396"/>
      <c r="AW748" s="397"/>
      <c r="AX748" s="395"/>
      <c r="AZ748" s="395"/>
      <c r="BA748" s="395"/>
      <c r="BB748" s="395"/>
      <c r="BC748" s="395"/>
      <c r="BD748" s="395"/>
      <c r="BE748" s="395"/>
      <c r="BF748" s="395"/>
      <c r="BG748" s="398"/>
      <c r="BH748" s="395"/>
      <c r="BI748" s="399"/>
      <c r="BJ748" s="399"/>
      <c r="BK748" s="399"/>
      <c r="BL748" s="399"/>
    </row>
    <row r="749" spans="5:64">
      <c r="E749" s="395"/>
      <c r="AB749" s="395"/>
      <c r="AF749" s="397"/>
      <c r="AH749" s="397"/>
      <c r="AI749" s="396"/>
      <c r="AK749" s="396"/>
      <c r="AL749" s="396"/>
      <c r="AM749" s="396"/>
      <c r="AO749" s="396"/>
      <c r="AP749" s="396"/>
      <c r="AR749" s="396"/>
      <c r="AT749" s="396"/>
      <c r="AV749" s="396"/>
      <c r="AW749" s="397"/>
      <c r="AX749" s="395"/>
      <c r="AZ749" s="395"/>
      <c r="BA749" s="395"/>
      <c r="BB749" s="395"/>
      <c r="BC749" s="395"/>
      <c r="BD749" s="395"/>
      <c r="BE749" s="395"/>
      <c r="BF749" s="395"/>
      <c r="BG749" s="398"/>
      <c r="BH749" s="395"/>
      <c r="BI749" s="399"/>
      <c r="BJ749" s="399"/>
      <c r="BK749" s="399"/>
      <c r="BL749" s="399"/>
    </row>
    <row r="750" spans="5:64">
      <c r="E750" s="395"/>
      <c r="AB750" s="395"/>
      <c r="AF750" s="397"/>
      <c r="AH750" s="397"/>
      <c r="AI750" s="396"/>
      <c r="AK750" s="396"/>
      <c r="AL750" s="396"/>
      <c r="AM750" s="396"/>
      <c r="AO750" s="396"/>
      <c r="AP750" s="396"/>
      <c r="AR750" s="396"/>
      <c r="AT750" s="396"/>
      <c r="AV750" s="396"/>
      <c r="AW750" s="397"/>
      <c r="AX750" s="395"/>
      <c r="AZ750" s="395"/>
      <c r="BA750" s="395"/>
      <c r="BB750" s="395"/>
      <c r="BC750" s="395"/>
      <c r="BD750" s="395"/>
      <c r="BE750" s="395"/>
      <c r="BF750" s="395"/>
      <c r="BG750" s="398"/>
      <c r="BH750" s="395"/>
      <c r="BI750" s="399"/>
      <c r="BJ750" s="399"/>
      <c r="BK750" s="399"/>
      <c r="BL750" s="399"/>
    </row>
    <row r="751" spans="5:64">
      <c r="E751" s="395"/>
      <c r="AB751" s="395"/>
      <c r="AF751" s="397"/>
      <c r="AH751" s="397"/>
      <c r="AI751" s="396"/>
      <c r="AK751" s="396"/>
      <c r="AL751" s="396"/>
      <c r="AM751" s="396"/>
      <c r="AO751" s="396"/>
      <c r="AP751" s="396"/>
      <c r="AR751" s="396"/>
      <c r="AT751" s="396"/>
      <c r="AV751" s="396"/>
      <c r="AW751" s="397"/>
      <c r="AX751" s="395"/>
      <c r="AZ751" s="395"/>
      <c r="BA751" s="395"/>
      <c r="BB751" s="395"/>
      <c r="BC751" s="395"/>
      <c r="BD751" s="395"/>
      <c r="BE751" s="395"/>
      <c r="BF751" s="395"/>
      <c r="BG751" s="398"/>
      <c r="BH751" s="395"/>
      <c r="BI751" s="399"/>
      <c r="BJ751" s="399"/>
      <c r="BK751" s="399"/>
      <c r="BL751" s="399"/>
    </row>
    <row r="752" spans="5:64">
      <c r="E752" s="395"/>
      <c r="AB752" s="395"/>
      <c r="AF752" s="397"/>
      <c r="AH752" s="397"/>
      <c r="AI752" s="396"/>
      <c r="AK752" s="396"/>
      <c r="AL752" s="396"/>
      <c r="AM752" s="396"/>
      <c r="AO752" s="396"/>
      <c r="AP752" s="396"/>
      <c r="AR752" s="396"/>
      <c r="AT752" s="396"/>
      <c r="AV752" s="396"/>
      <c r="AW752" s="397"/>
      <c r="AX752" s="395"/>
      <c r="AZ752" s="395"/>
      <c r="BA752" s="395"/>
      <c r="BB752" s="395"/>
      <c r="BC752" s="395"/>
      <c r="BD752" s="395"/>
      <c r="BE752" s="395"/>
      <c r="BF752" s="395"/>
      <c r="BG752" s="398"/>
      <c r="BH752" s="395"/>
      <c r="BI752" s="399"/>
      <c r="BJ752" s="399"/>
      <c r="BK752" s="399"/>
      <c r="BL752" s="399"/>
    </row>
    <row r="753" spans="5:64">
      <c r="E753" s="395"/>
      <c r="AB753" s="395"/>
      <c r="AF753" s="397"/>
      <c r="AH753" s="397"/>
      <c r="AI753" s="396"/>
      <c r="AK753" s="396"/>
      <c r="AL753" s="396"/>
      <c r="AM753" s="396"/>
      <c r="AO753" s="396"/>
      <c r="AP753" s="396"/>
      <c r="AR753" s="396"/>
      <c r="AT753" s="396"/>
      <c r="AV753" s="396"/>
      <c r="AW753" s="397"/>
      <c r="AX753" s="395"/>
      <c r="AZ753" s="395"/>
      <c r="BA753" s="395"/>
      <c r="BB753" s="395"/>
      <c r="BC753" s="395"/>
      <c r="BD753" s="395"/>
      <c r="BE753" s="395"/>
      <c r="BF753" s="395"/>
      <c r="BG753" s="398"/>
      <c r="BH753" s="395"/>
      <c r="BI753" s="399"/>
      <c r="BJ753" s="399"/>
      <c r="BK753" s="399"/>
      <c r="BL753" s="399"/>
    </row>
    <row r="754" spans="5:64">
      <c r="E754" s="395"/>
      <c r="AB754" s="395"/>
      <c r="AF754" s="397"/>
      <c r="AH754" s="397"/>
      <c r="AI754" s="396"/>
      <c r="AK754" s="396"/>
      <c r="AL754" s="396"/>
      <c r="AM754" s="396"/>
      <c r="AO754" s="396"/>
      <c r="AP754" s="396"/>
      <c r="AR754" s="396"/>
      <c r="AT754" s="396"/>
      <c r="AV754" s="396"/>
      <c r="AW754" s="397"/>
      <c r="AX754" s="395"/>
      <c r="AZ754" s="395"/>
      <c r="BA754" s="395"/>
      <c r="BB754" s="395"/>
      <c r="BC754" s="395"/>
      <c r="BD754" s="395"/>
      <c r="BE754" s="395"/>
      <c r="BF754" s="395"/>
      <c r="BG754" s="398"/>
      <c r="BH754" s="395"/>
      <c r="BI754" s="399"/>
      <c r="BJ754" s="399"/>
      <c r="BK754" s="399"/>
      <c r="BL754" s="399"/>
    </row>
    <row r="755" spans="5:64">
      <c r="E755" s="395"/>
      <c r="AB755" s="395"/>
      <c r="AF755" s="397"/>
      <c r="AH755" s="397"/>
      <c r="AI755" s="396"/>
      <c r="AK755" s="396"/>
      <c r="AL755" s="396"/>
      <c r="AM755" s="396"/>
      <c r="AO755" s="396"/>
      <c r="AP755" s="396"/>
      <c r="AR755" s="396"/>
      <c r="AT755" s="396"/>
      <c r="AV755" s="396"/>
      <c r="AW755" s="397"/>
      <c r="AX755" s="395"/>
      <c r="AZ755" s="395"/>
      <c r="BA755" s="395"/>
      <c r="BB755" s="395"/>
      <c r="BC755" s="395"/>
      <c r="BD755" s="395"/>
      <c r="BE755" s="395"/>
      <c r="BF755" s="395"/>
      <c r="BG755" s="398"/>
      <c r="BH755" s="395"/>
      <c r="BI755" s="399"/>
      <c r="BJ755" s="399"/>
      <c r="BK755" s="399"/>
      <c r="BL755" s="399"/>
    </row>
    <row r="756" spans="5:64">
      <c r="E756" s="395"/>
      <c r="AB756" s="395"/>
      <c r="AF756" s="397"/>
      <c r="AH756" s="397"/>
      <c r="AI756" s="396"/>
      <c r="AK756" s="396"/>
      <c r="AL756" s="396"/>
      <c r="AM756" s="396"/>
      <c r="AO756" s="396"/>
      <c r="AP756" s="396"/>
      <c r="AR756" s="396"/>
      <c r="AT756" s="396"/>
      <c r="AV756" s="396"/>
      <c r="AW756" s="397"/>
      <c r="AX756" s="395"/>
      <c r="AZ756" s="395"/>
      <c r="BA756" s="395"/>
      <c r="BB756" s="395"/>
      <c r="BC756" s="395"/>
      <c r="BD756" s="395"/>
      <c r="BE756" s="395"/>
      <c r="BF756" s="395"/>
      <c r="BG756" s="398"/>
      <c r="BH756" s="395"/>
      <c r="BI756" s="399"/>
      <c r="BJ756" s="399"/>
      <c r="BK756" s="399"/>
      <c r="BL756" s="399"/>
    </row>
    <row r="757" spans="5:64">
      <c r="E757" s="395"/>
      <c r="AB757" s="395"/>
      <c r="AF757" s="397"/>
      <c r="AH757" s="397"/>
      <c r="AI757" s="396"/>
      <c r="AK757" s="396"/>
      <c r="AL757" s="396"/>
      <c r="AM757" s="396"/>
      <c r="AO757" s="396"/>
      <c r="AP757" s="396"/>
      <c r="AR757" s="396"/>
      <c r="AT757" s="396"/>
      <c r="AV757" s="396"/>
      <c r="AW757" s="397"/>
      <c r="AX757" s="395"/>
      <c r="AZ757" s="395"/>
      <c r="BA757" s="395"/>
      <c r="BB757" s="395"/>
      <c r="BC757" s="395"/>
      <c r="BD757" s="395"/>
      <c r="BE757" s="395"/>
      <c r="BF757" s="395"/>
      <c r="BG757" s="398"/>
      <c r="BH757" s="395"/>
      <c r="BI757" s="399"/>
      <c r="BJ757" s="399"/>
      <c r="BK757" s="399"/>
      <c r="BL757" s="399"/>
    </row>
    <row r="758" spans="5:64">
      <c r="E758" s="395"/>
      <c r="AB758" s="395"/>
      <c r="AF758" s="397"/>
      <c r="AH758" s="397"/>
      <c r="AI758" s="396"/>
      <c r="AK758" s="396"/>
      <c r="AL758" s="396"/>
      <c r="AM758" s="396"/>
      <c r="AO758" s="396"/>
      <c r="AP758" s="396"/>
      <c r="AR758" s="396"/>
      <c r="AT758" s="396"/>
      <c r="AV758" s="396"/>
      <c r="AW758" s="397"/>
      <c r="AX758" s="395"/>
      <c r="AZ758" s="395"/>
      <c r="BA758" s="395"/>
      <c r="BB758" s="395"/>
      <c r="BC758" s="395"/>
      <c r="BD758" s="395"/>
      <c r="BE758" s="395"/>
      <c r="BF758" s="395"/>
      <c r="BG758" s="398"/>
      <c r="BH758" s="395"/>
      <c r="BI758" s="399"/>
      <c r="BJ758" s="399"/>
      <c r="BK758" s="399"/>
      <c r="BL758" s="399"/>
    </row>
    <row r="759" spans="5:64">
      <c r="E759" s="395"/>
      <c r="AB759" s="395"/>
      <c r="AF759" s="397"/>
      <c r="AH759" s="397"/>
      <c r="AI759" s="396"/>
      <c r="AK759" s="396"/>
      <c r="AL759" s="396"/>
      <c r="AM759" s="396"/>
      <c r="AO759" s="396"/>
      <c r="AP759" s="396"/>
      <c r="AR759" s="396"/>
      <c r="AT759" s="396"/>
      <c r="AV759" s="396"/>
      <c r="AW759" s="397"/>
      <c r="AX759" s="395"/>
      <c r="AZ759" s="395"/>
      <c r="BA759" s="395"/>
      <c r="BB759" s="395"/>
      <c r="BC759" s="395"/>
      <c r="BD759" s="395"/>
      <c r="BE759" s="395"/>
      <c r="BF759" s="395"/>
      <c r="BG759" s="398"/>
      <c r="BH759" s="395"/>
      <c r="BI759" s="399"/>
      <c r="BJ759" s="399"/>
      <c r="BK759" s="399"/>
      <c r="BL759" s="399"/>
    </row>
    <row r="760" spans="5:64">
      <c r="E760" s="395"/>
      <c r="AB760" s="395"/>
      <c r="AF760" s="397"/>
      <c r="AH760" s="397"/>
      <c r="AI760" s="396"/>
      <c r="AK760" s="396"/>
      <c r="AL760" s="396"/>
      <c r="AM760" s="396"/>
      <c r="AO760" s="396"/>
      <c r="AP760" s="396"/>
      <c r="AR760" s="396"/>
      <c r="AT760" s="396"/>
      <c r="AV760" s="396"/>
      <c r="AW760" s="397"/>
      <c r="AX760" s="395"/>
      <c r="AZ760" s="395"/>
      <c r="BA760" s="395"/>
      <c r="BB760" s="395"/>
      <c r="BC760" s="395"/>
      <c r="BD760" s="395"/>
      <c r="BE760" s="395"/>
      <c r="BF760" s="395"/>
      <c r="BG760" s="398"/>
      <c r="BH760" s="395"/>
      <c r="BI760" s="399"/>
      <c r="BJ760" s="399"/>
      <c r="BK760" s="399"/>
      <c r="BL760" s="399"/>
    </row>
    <row r="761" spans="5:64">
      <c r="E761" s="395"/>
      <c r="AB761" s="395"/>
      <c r="AF761" s="397"/>
      <c r="AH761" s="397"/>
      <c r="AI761" s="396"/>
      <c r="AK761" s="396"/>
      <c r="AL761" s="396"/>
      <c r="AM761" s="396"/>
      <c r="AO761" s="396"/>
      <c r="AP761" s="396"/>
      <c r="AR761" s="396"/>
      <c r="AT761" s="396"/>
      <c r="AV761" s="396"/>
      <c r="AW761" s="397"/>
      <c r="AX761" s="395"/>
      <c r="AZ761" s="395"/>
      <c r="BA761" s="395"/>
      <c r="BB761" s="395"/>
      <c r="BC761" s="395"/>
      <c r="BD761" s="395"/>
      <c r="BE761" s="395"/>
      <c r="BF761" s="395"/>
      <c r="BG761" s="398"/>
      <c r="BH761" s="395"/>
      <c r="BI761" s="399"/>
      <c r="BJ761" s="399"/>
      <c r="BK761" s="399"/>
      <c r="BL761" s="399"/>
    </row>
    <row r="762" spans="5:64">
      <c r="E762" s="395"/>
      <c r="AB762" s="395"/>
      <c r="AF762" s="397"/>
      <c r="AH762" s="397"/>
      <c r="AI762" s="396"/>
      <c r="AK762" s="396"/>
      <c r="AL762" s="396"/>
      <c r="AM762" s="396"/>
      <c r="AO762" s="396"/>
      <c r="AP762" s="396"/>
      <c r="AR762" s="396"/>
      <c r="AT762" s="396"/>
      <c r="AV762" s="396"/>
      <c r="AW762" s="397"/>
      <c r="AX762" s="395"/>
      <c r="AZ762" s="395"/>
      <c r="BA762" s="395"/>
      <c r="BB762" s="395"/>
      <c r="BC762" s="395"/>
      <c r="BD762" s="395"/>
      <c r="BE762" s="395"/>
      <c r="BF762" s="395"/>
      <c r="BG762" s="398"/>
      <c r="BH762" s="395"/>
      <c r="BI762" s="399"/>
      <c r="BJ762" s="399"/>
      <c r="BK762" s="399"/>
      <c r="BL762" s="399"/>
    </row>
    <row r="763" spans="5:64">
      <c r="E763" s="395"/>
      <c r="AB763" s="395"/>
      <c r="AF763" s="397"/>
      <c r="AH763" s="397"/>
      <c r="AI763" s="396"/>
      <c r="AK763" s="396"/>
      <c r="AL763" s="396"/>
      <c r="AM763" s="396"/>
      <c r="AO763" s="396"/>
      <c r="AP763" s="396"/>
      <c r="AR763" s="396"/>
      <c r="AT763" s="396"/>
      <c r="AV763" s="396"/>
      <c r="AW763" s="397"/>
      <c r="AX763" s="395"/>
      <c r="AZ763" s="395"/>
      <c r="BA763" s="395"/>
      <c r="BB763" s="395"/>
      <c r="BC763" s="395"/>
      <c r="BD763" s="395"/>
      <c r="BE763" s="395"/>
      <c r="BF763" s="395"/>
      <c r="BG763" s="398"/>
      <c r="BH763" s="395"/>
      <c r="BI763" s="399"/>
      <c r="BJ763" s="399"/>
      <c r="BK763" s="399"/>
      <c r="BL763" s="399"/>
    </row>
    <row r="764" spans="5:64">
      <c r="E764" s="395"/>
      <c r="AB764" s="395"/>
      <c r="AF764" s="397"/>
      <c r="AH764" s="397"/>
      <c r="AI764" s="396"/>
      <c r="AK764" s="396"/>
      <c r="AL764" s="396"/>
      <c r="AM764" s="396"/>
      <c r="AO764" s="396"/>
      <c r="AP764" s="396"/>
      <c r="AR764" s="396"/>
      <c r="AT764" s="396"/>
      <c r="AV764" s="396"/>
      <c r="AW764" s="397"/>
      <c r="AX764" s="395"/>
      <c r="AZ764" s="395"/>
      <c r="BA764" s="395"/>
      <c r="BB764" s="395"/>
      <c r="BC764" s="395"/>
      <c r="BD764" s="395"/>
      <c r="BE764" s="395"/>
      <c r="BF764" s="395"/>
      <c r="BG764" s="398"/>
      <c r="BH764" s="395"/>
      <c r="BI764" s="399"/>
      <c r="BJ764" s="399"/>
      <c r="BK764" s="399"/>
      <c r="BL764" s="399"/>
    </row>
    <row r="765" spans="5:64">
      <c r="E765" s="395"/>
      <c r="AB765" s="395"/>
      <c r="AF765" s="397"/>
      <c r="AH765" s="397"/>
      <c r="AI765" s="396"/>
      <c r="AK765" s="396"/>
      <c r="AL765" s="396"/>
      <c r="AM765" s="396"/>
      <c r="AO765" s="396"/>
      <c r="AP765" s="396"/>
      <c r="AR765" s="396"/>
      <c r="AT765" s="396"/>
      <c r="AV765" s="396"/>
      <c r="AW765" s="397"/>
      <c r="AX765" s="395"/>
      <c r="AZ765" s="395"/>
      <c r="BA765" s="395"/>
      <c r="BB765" s="395"/>
      <c r="BC765" s="395"/>
      <c r="BD765" s="395"/>
      <c r="BE765" s="395"/>
      <c r="BF765" s="395"/>
      <c r="BG765" s="398"/>
      <c r="BH765" s="395"/>
      <c r="BI765" s="399"/>
      <c r="BJ765" s="399"/>
      <c r="BK765" s="399"/>
      <c r="BL765" s="399"/>
    </row>
    <row r="766" spans="5:64">
      <c r="E766" s="395"/>
      <c r="AB766" s="395"/>
      <c r="AF766" s="397"/>
      <c r="AH766" s="397"/>
      <c r="AI766" s="396"/>
      <c r="AK766" s="396"/>
      <c r="AL766" s="396"/>
      <c r="AM766" s="396"/>
      <c r="AO766" s="396"/>
      <c r="AP766" s="396"/>
      <c r="AR766" s="396"/>
      <c r="AT766" s="396"/>
      <c r="AV766" s="396"/>
      <c r="AW766" s="397"/>
      <c r="AX766" s="395"/>
      <c r="AZ766" s="395"/>
      <c r="BA766" s="395"/>
      <c r="BB766" s="395"/>
      <c r="BC766" s="395"/>
      <c r="BD766" s="395"/>
      <c r="BE766" s="395"/>
      <c r="BF766" s="395"/>
      <c r="BG766" s="398"/>
      <c r="BH766" s="395"/>
      <c r="BI766" s="399"/>
      <c r="BJ766" s="399"/>
      <c r="BK766" s="399"/>
      <c r="BL766" s="399"/>
    </row>
    <row r="767" spans="5:64">
      <c r="E767" s="395"/>
      <c r="AB767" s="395"/>
      <c r="AF767" s="397"/>
      <c r="AH767" s="397"/>
      <c r="AI767" s="396"/>
      <c r="AK767" s="396"/>
      <c r="AL767" s="396"/>
      <c r="AM767" s="396"/>
      <c r="AO767" s="396"/>
      <c r="AP767" s="396"/>
      <c r="AR767" s="396"/>
      <c r="AT767" s="396"/>
      <c r="AV767" s="396"/>
      <c r="AW767" s="397"/>
      <c r="AX767" s="395"/>
      <c r="AZ767" s="395"/>
      <c r="BA767" s="395"/>
      <c r="BB767" s="395"/>
      <c r="BC767" s="395"/>
      <c r="BD767" s="395"/>
      <c r="BE767" s="395"/>
      <c r="BF767" s="395"/>
      <c r="BG767" s="398"/>
      <c r="BH767" s="395"/>
      <c r="BI767" s="399"/>
      <c r="BJ767" s="399"/>
      <c r="BK767" s="399"/>
      <c r="BL767" s="399"/>
    </row>
    <row r="768" spans="5:64">
      <c r="E768" s="395"/>
      <c r="AB768" s="395"/>
      <c r="AF768" s="397"/>
      <c r="AH768" s="397"/>
      <c r="AI768" s="396"/>
      <c r="AK768" s="396"/>
      <c r="AL768" s="396"/>
      <c r="AM768" s="396"/>
      <c r="AO768" s="396"/>
      <c r="AP768" s="396"/>
      <c r="AR768" s="396"/>
      <c r="AT768" s="396"/>
      <c r="AV768" s="396"/>
      <c r="AW768" s="397"/>
      <c r="AX768" s="395"/>
      <c r="AZ768" s="395"/>
      <c r="BA768" s="395"/>
      <c r="BB768" s="395"/>
      <c r="BC768" s="395"/>
      <c r="BD768" s="395"/>
      <c r="BE768" s="395"/>
      <c r="BF768" s="395"/>
      <c r="BG768" s="398"/>
      <c r="BH768" s="395"/>
      <c r="BI768" s="399"/>
      <c r="BJ768" s="399"/>
      <c r="BK768" s="399"/>
      <c r="BL768" s="399"/>
    </row>
    <row r="769" spans="5:64">
      <c r="E769" s="395"/>
      <c r="AB769" s="395"/>
      <c r="AF769" s="397"/>
      <c r="AH769" s="397"/>
      <c r="AI769" s="396"/>
      <c r="AK769" s="396"/>
      <c r="AL769" s="396"/>
      <c r="AM769" s="396"/>
      <c r="AO769" s="396"/>
      <c r="AP769" s="396"/>
      <c r="AR769" s="396"/>
      <c r="AT769" s="396"/>
      <c r="AV769" s="396"/>
      <c r="AW769" s="397"/>
      <c r="AX769" s="395"/>
      <c r="AZ769" s="395"/>
      <c r="BA769" s="395"/>
      <c r="BB769" s="395"/>
      <c r="BC769" s="395"/>
      <c r="BD769" s="395"/>
      <c r="BE769" s="395"/>
      <c r="BF769" s="395"/>
      <c r="BG769" s="398"/>
      <c r="BH769" s="395"/>
      <c r="BI769" s="399"/>
      <c r="BJ769" s="399"/>
      <c r="BK769" s="399"/>
      <c r="BL769" s="399"/>
    </row>
    <row r="770" spans="5:64">
      <c r="E770" s="395"/>
      <c r="AB770" s="395"/>
      <c r="AF770" s="397"/>
      <c r="AH770" s="397"/>
      <c r="AI770" s="396"/>
      <c r="AK770" s="396"/>
      <c r="AL770" s="396"/>
      <c r="AM770" s="396"/>
      <c r="AO770" s="396"/>
      <c r="AP770" s="396"/>
      <c r="AR770" s="396"/>
      <c r="AT770" s="396"/>
      <c r="AV770" s="396"/>
      <c r="AW770" s="397"/>
      <c r="AX770" s="395"/>
      <c r="AZ770" s="395"/>
      <c r="BA770" s="395"/>
      <c r="BB770" s="395"/>
      <c r="BC770" s="395"/>
      <c r="BD770" s="395"/>
      <c r="BE770" s="395"/>
      <c r="BF770" s="395"/>
      <c r="BG770" s="398"/>
      <c r="BH770" s="395"/>
      <c r="BI770" s="399"/>
      <c r="BJ770" s="399"/>
      <c r="BK770" s="399"/>
      <c r="BL770" s="399"/>
    </row>
    <row r="771" spans="5:64">
      <c r="E771" s="395"/>
      <c r="AB771" s="395"/>
      <c r="AF771" s="397"/>
      <c r="AH771" s="397"/>
      <c r="AI771" s="396"/>
      <c r="AK771" s="396"/>
      <c r="AL771" s="396"/>
      <c r="AM771" s="396"/>
      <c r="AO771" s="396"/>
      <c r="AP771" s="396"/>
      <c r="AR771" s="396"/>
      <c r="AT771" s="396"/>
      <c r="AV771" s="396"/>
      <c r="AW771" s="397"/>
      <c r="AX771" s="395"/>
      <c r="AZ771" s="395"/>
      <c r="BA771" s="395"/>
      <c r="BB771" s="395"/>
      <c r="BC771" s="395"/>
      <c r="BD771" s="395"/>
      <c r="BE771" s="395"/>
      <c r="BF771" s="395"/>
      <c r="BG771" s="398"/>
      <c r="BH771" s="395"/>
      <c r="BI771" s="399"/>
      <c r="BJ771" s="399"/>
      <c r="BK771" s="399"/>
      <c r="BL771" s="399"/>
    </row>
    <row r="772" spans="5:64">
      <c r="E772" s="395"/>
      <c r="AB772" s="395"/>
      <c r="AF772" s="397"/>
      <c r="AH772" s="397"/>
      <c r="AI772" s="396"/>
      <c r="AK772" s="396"/>
      <c r="AL772" s="396"/>
      <c r="AM772" s="396"/>
      <c r="AO772" s="396"/>
      <c r="AP772" s="396"/>
      <c r="AR772" s="396"/>
      <c r="AT772" s="396"/>
      <c r="AV772" s="396"/>
      <c r="AW772" s="397"/>
      <c r="AX772" s="395"/>
      <c r="AZ772" s="395"/>
      <c r="BA772" s="395"/>
      <c r="BB772" s="395"/>
      <c r="BC772" s="395"/>
      <c r="BD772" s="395"/>
      <c r="BE772" s="395"/>
      <c r="BF772" s="395"/>
      <c r="BG772" s="398"/>
      <c r="BH772" s="395"/>
      <c r="BI772" s="399"/>
      <c r="BJ772" s="399"/>
      <c r="BK772" s="399"/>
      <c r="BL772" s="399"/>
    </row>
    <row r="773" spans="5:64">
      <c r="E773" s="395"/>
      <c r="AB773" s="395"/>
      <c r="AF773" s="397"/>
      <c r="AH773" s="397"/>
      <c r="AI773" s="396"/>
      <c r="AK773" s="396"/>
      <c r="AL773" s="396"/>
      <c r="AM773" s="396"/>
      <c r="AO773" s="396"/>
      <c r="AP773" s="396"/>
      <c r="AR773" s="396"/>
      <c r="AT773" s="396"/>
      <c r="AV773" s="396"/>
      <c r="AW773" s="397"/>
      <c r="AX773" s="395"/>
      <c r="AZ773" s="395"/>
      <c r="BA773" s="395"/>
      <c r="BB773" s="395"/>
      <c r="BC773" s="395"/>
      <c r="BD773" s="395"/>
      <c r="BE773" s="395"/>
      <c r="BF773" s="395"/>
      <c r="BG773" s="398"/>
      <c r="BH773" s="395"/>
      <c r="BI773" s="399"/>
      <c r="BJ773" s="399"/>
      <c r="BK773" s="399"/>
      <c r="BL773" s="399"/>
    </row>
    <row r="774" spans="5:64">
      <c r="E774" s="395"/>
      <c r="AB774" s="395"/>
      <c r="AF774" s="397"/>
      <c r="AH774" s="397"/>
      <c r="AI774" s="396"/>
      <c r="AK774" s="396"/>
      <c r="AL774" s="396"/>
      <c r="AM774" s="396"/>
      <c r="AO774" s="396"/>
      <c r="AP774" s="396"/>
      <c r="AR774" s="396"/>
      <c r="AT774" s="396"/>
      <c r="AV774" s="396"/>
      <c r="AW774" s="397"/>
      <c r="AX774" s="395"/>
      <c r="AZ774" s="395"/>
      <c r="BA774" s="395"/>
      <c r="BB774" s="395"/>
      <c r="BC774" s="395"/>
      <c r="BD774" s="395"/>
      <c r="BE774" s="395"/>
      <c r="BF774" s="395"/>
      <c r="BG774" s="398"/>
      <c r="BH774" s="395"/>
      <c r="BI774" s="399"/>
      <c r="BJ774" s="399"/>
      <c r="BK774" s="399"/>
      <c r="BL774" s="399"/>
    </row>
    <row r="775" spans="5:64">
      <c r="E775" s="395"/>
      <c r="AB775" s="395"/>
      <c r="AF775" s="397"/>
      <c r="AH775" s="397"/>
      <c r="AI775" s="396"/>
      <c r="AK775" s="396"/>
      <c r="AL775" s="396"/>
      <c r="AM775" s="396"/>
      <c r="AO775" s="396"/>
      <c r="AP775" s="396"/>
      <c r="AR775" s="396"/>
      <c r="AT775" s="396"/>
      <c r="AV775" s="396"/>
      <c r="AW775" s="397"/>
      <c r="AX775" s="395"/>
      <c r="AZ775" s="395"/>
      <c r="BA775" s="395"/>
      <c r="BB775" s="395"/>
      <c r="BC775" s="395"/>
      <c r="BD775" s="395"/>
      <c r="BE775" s="395"/>
      <c r="BF775" s="395"/>
      <c r="BG775" s="398"/>
      <c r="BH775" s="395"/>
      <c r="BI775" s="399"/>
      <c r="BJ775" s="399"/>
      <c r="BK775" s="399"/>
      <c r="BL775" s="399"/>
    </row>
    <row r="776" spans="5:64">
      <c r="E776" s="395"/>
      <c r="AB776" s="395"/>
      <c r="AF776" s="397"/>
      <c r="AH776" s="397"/>
      <c r="AI776" s="396"/>
      <c r="AK776" s="396"/>
      <c r="AL776" s="396"/>
      <c r="AM776" s="396"/>
      <c r="AO776" s="396"/>
      <c r="AP776" s="396"/>
      <c r="AR776" s="396"/>
      <c r="AT776" s="396"/>
      <c r="AV776" s="396"/>
      <c r="AW776" s="397"/>
      <c r="AX776" s="395"/>
      <c r="AZ776" s="395"/>
      <c r="BA776" s="395"/>
      <c r="BB776" s="395"/>
      <c r="BC776" s="395"/>
      <c r="BD776" s="395"/>
      <c r="BE776" s="395"/>
      <c r="BF776" s="395"/>
      <c r="BG776" s="398"/>
      <c r="BH776" s="395"/>
      <c r="BI776" s="399"/>
      <c r="BJ776" s="399"/>
      <c r="BK776" s="399"/>
      <c r="BL776" s="399"/>
    </row>
    <row r="777" spans="5:64">
      <c r="E777" s="395"/>
      <c r="AB777" s="395"/>
      <c r="AF777" s="397"/>
      <c r="AH777" s="397"/>
      <c r="AI777" s="396"/>
      <c r="AK777" s="396"/>
      <c r="AL777" s="396"/>
      <c r="AM777" s="396"/>
      <c r="AO777" s="396"/>
      <c r="AP777" s="396"/>
      <c r="AR777" s="396"/>
      <c r="AT777" s="396"/>
      <c r="AV777" s="396"/>
      <c r="AW777" s="397"/>
      <c r="AX777" s="395"/>
      <c r="AZ777" s="395"/>
      <c r="BA777" s="395"/>
      <c r="BB777" s="395"/>
      <c r="BC777" s="395"/>
      <c r="BD777" s="395"/>
      <c r="BE777" s="395"/>
      <c r="BF777" s="395"/>
      <c r="BG777" s="398"/>
      <c r="BH777" s="395"/>
      <c r="BI777" s="399"/>
      <c r="BJ777" s="399"/>
      <c r="BK777" s="399"/>
      <c r="BL777" s="399"/>
    </row>
    <row r="778" spans="5:64">
      <c r="E778" s="395"/>
      <c r="AB778" s="395"/>
      <c r="AF778" s="397"/>
      <c r="AH778" s="397"/>
      <c r="AI778" s="396"/>
      <c r="AK778" s="396"/>
      <c r="AL778" s="396"/>
      <c r="AM778" s="396"/>
      <c r="AO778" s="396"/>
      <c r="AP778" s="396"/>
      <c r="AR778" s="396"/>
      <c r="AT778" s="396"/>
      <c r="AV778" s="396"/>
      <c r="AW778" s="397"/>
      <c r="AX778" s="395"/>
      <c r="AZ778" s="395"/>
      <c r="BA778" s="395"/>
      <c r="BB778" s="395"/>
      <c r="BC778" s="395"/>
      <c r="BD778" s="395"/>
      <c r="BE778" s="395"/>
      <c r="BF778" s="395"/>
      <c r="BG778" s="398"/>
      <c r="BH778" s="395"/>
      <c r="BI778" s="399"/>
      <c r="BJ778" s="399"/>
      <c r="BK778" s="399"/>
      <c r="BL778" s="399"/>
    </row>
    <row r="779" spans="5:64">
      <c r="E779" s="395"/>
      <c r="AB779" s="395"/>
      <c r="AF779" s="397"/>
      <c r="AH779" s="397"/>
      <c r="AI779" s="396"/>
      <c r="AK779" s="396"/>
      <c r="AL779" s="396"/>
      <c r="AM779" s="396"/>
      <c r="AO779" s="396"/>
      <c r="AP779" s="396"/>
      <c r="AR779" s="396"/>
      <c r="AT779" s="396"/>
      <c r="AV779" s="396"/>
      <c r="AW779" s="397"/>
      <c r="AX779" s="395"/>
      <c r="AZ779" s="395"/>
      <c r="BA779" s="395"/>
      <c r="BB779" s="395"/>
      <c r="BC779" s="395"/>
      <c r="BD779" s="395"/>
      <c r="BE779" s="395"/>
      <c r="BF779" s="395"/>
      <c r="BG779" s="398"/>
      <c r="BH779" s="395"/>
      <c r="BI779" s="399"/>
      <c r="BJ779" s="399"/>
      <c r="BK779" s="399"/>
      <c r="BL779" s="399"/>
    </row>
    <row r="780" spans="5:64">
      <c r="E780" s="395"/>
      <c r="AB780" s="395"/>
      <c r="AF780" s="397"/>
      <c r="AH780" s="397"/>
      <c r="AI780" s="396"/>
      <c r="AK780" s="396"/>
      <c r="AL780" s="396"/>
      <c r="AM780" s="396"/>
      <c r="AO780" s="396"/>
      <c r="AP780" s="396"/>
      <c r="AR780" s="396"/>
      <c r="AT780" s="396"/>
      <c r="AV780" s="396"/>
      <c r="AW780" s="397"/>
      <c r="AX780" s="395"/>
      <c r="AZ780" s="395"/>
      <c r="BA780" s="395"/>
      <c r="BB780" s="395"/>
      <c r="BC780" s="395"/>
      <c r="BD780" s="395"/>
      <c r="BE780" s="395"/>
      <c r="BF780" s="395"/>
      <c r="BG780" s="398"/>
      <c r="BH780" s="395"/>
      <c r="BI780" s="399"/>
      <c r="BJ780" s="399"/>
      <c r="BK780" s="399"/>
      <c r="BL780" s="399"/>
    </row>
    <row r="781" spans="5:64">
      <c r="E781" s="395"/>
      <c r="AB781" s="395"/>
      <c r="AF781" s="397"/>
      <c r="AH781" s="397"/>
      <c r="AI781" s="396"/>
      <c r="AK781" s="396"/>
      <c r="AL781" s="396"/>
      <c r="AM781" s="396"/>
      <c r="AO781" s="396"/>
      <c r="AP781" s="396"/>
      <c r="AR781" s="396"/>
      <c r="AT781" s="396"/>
      <c r="AV781" s="396"/>
      <c r="AW781" s="397"/>
      <c r="AX781" s="395"/>
      <c r="AZ781" s="395"/>
      <c r="BA781" s="395"/>
      <c r="BB781" s="395"/>
      <c r="BC781" s="395"/>
      <c r="BD781" s="395"/>
      <c r="BE781" s="395"/>
      <c r="BF781" s="395"/>
      <c r="BG781" s="398"/>
      <c r="BH781" s="395"/>
      <c r="BI781" s="399"/>
      <c r="BJ781" s="399"/>
      <c r="BK781" s="399"/>
      <c r="BL781" s="399"/>
    </row>
    <row r="782" spans="5:64">
      <c r="E782" s="395"/>
      <c r="AB782" s="395"/>
      <c r="AF782" s="397"/>
      <c r="AH782" s="397"/>
      <c r="AI782" s="396"/>
      <c r="AK782" s="396"/>
      <c r="AL782" s="396"/>
      <c r="AM782" s="396"/>
      <c r="AO782" s="396"/>
      <c r="AP782" s="396"/>
      <c r="AR782" s="396"/>
      <c r="AT782" s="396"/>
      <c r="AV782" s="396"/>
      <c r="AW782" s="397"/>
      <c r="AX782" s="395"/>
      <c r="AZ782" s="395"/>
      <c r="BA782" s="395"/>
      <c r="BB782" s="395"/>
      <c r="BC782" s="395"/>
      <c r="BD782" s="395"/>
      <c r="BE782" s="395"/>
      <c r="BF782" s="395"/>
      <c r="BG782" s="398"/>
      <c r="BH782" s="395"/>
      <c r="BI782" s="399"/>
      <c r="BJ782" s="399"/>
      <c r="BK782" s="399"/>
      <c r="BL782" s="399"/>
    </row>
    <row r="783" spans="5:64">
      <c r="E783" s="395"/>
      <c r="AB783" s="395"/>
      <c r="AF783" s="397"/>
      <c r="AH783" s="397"/>
      <c r="AI783" s="396"/>
      <c r="AK783" s="396"/>
      <c r="AL783" s="396"/>
      <c r="AM783" s="396"/>
      <c r="AO783" s="396"/>
      <c r="AP783" s="396"/>
      <c r="AR783" s="396"/>
      <c r="AT783" s="396"/>
      <c r="AV783" s="396"/>
      <c r="AW783" s="397"/>
      <c r="AX783" s="395"/>
      <c r="AZ783" s="395"/>
      <c r="BA783" s="395"/>
      <c r="BB783" s="395"/>
      <c r="BC783" s="395"/>
      <c r="BD783" s="395"/>
      <c r="BE783" s="395"/>
      <c r="BF783" s="395"/>
      <c r="BG783" s="398"/>
      <c r="BH783" s="395"/>
      <c r="BI783" s="399"/>
      <c r="BJ783" s="399"/>
      <c r="BK783" s="399"/>
      <c r="BL783" s="399"/>
    </row>
    <row r="784" spans="5:64">
      <c r="E784" s="395"/>
      <c r="AB784" s="395"/>
      <c r="AF784" s="397"/>
      <c r="AH784" s="397"/>
      <c r="AI784" s="396"/>
      <c r="AK784" s="396"/>
      <c r="AL784" s="396"/>
      <c r="AM784" s="396"/>
      <c r="AO784" s="396"/>
      <c r="AP784" s="396"/>
      <c r="AR784" s="396"/>
      <c r="AT784" s="396"/>
      <c r="AV784" s="396"/>
      <c r="AW784" s="397"/>
      <c r="AX784" s="395"/>
      <c r="AZ784" s="395"/>
      <c r="BA784" s="395"/>
      <c r="BB784" s="395"/>
      <c r="BC784" s="395"/>
      <c r="BD784" s="395"/>
      <c r="BE784" s="395"/>
      <c r="BF784" s="395"/>
      <c r="BG784" s="398"/>
      <c r="BH784" s="395"/>
      <c r="BI784" s="399"/>
      <c r="BJ784" s="399"/>
      <c r="BK784" s="399"/>
      <c r="BL784" s="399"/>
    </row>
    <row r="785" spans="5:64">
      <c r="E785" s="395"/>
      <c r="AB785" s="395"/>
      <c r="AF785" s="397"/>
      <c r="AH785" s="397"/>
      <c r="AI785" s="396"/>
      <c r="AK785" s="396"/>
      <c r="AL785" s="396"/>
      <c r="AM785" s="396"/>
      <c r="AO785" s="396"/>
      <c r="AP785" s="396"/>
      <c r="AR785" s="396"/>
      <c r="AT785" s="396"/>
      <c r="AV785" s="396"/>
      <c r="AW785" s="397"/>
      <c r="AX785" s="395"/>
      <c r="AZ785" s="395"/>
      <c r="BA785" s="395"/>
      <c r="BB785" s="395"/>
      <c r="BC785" s="395"/>
      <c r="BD785" s="395"/>
      <c r="BE785" s="395"/>
      <c r="BF785" s="395"/>
      <c r="BG785" s="398"/>
      <c r="BH785" s="395"/>
      <c r="BI785" s="399"/>
      <c r="BJ785" s="399"/>
      <c r="BK785" s="399"/>
      <c r="BL785" s="399"/>
    </row>
    <row r="786" spans="5:64">
      <c r="E786" s="395"/>
      <c r="AB786" s="395"/>
      <c r="AF786" s="397"/>
      <c r="AH786" s="397"/>
      <c r="AI786" s="396"/>
      <c r="AK786" s="396"/>
      <c r="AL786" s="396"/>
      <c r="AM786" s="396"/>
      <c r="AO786" s="396"/>
      <c r="AP786" s="396"/>
      <c r="AR786" s="396"/>
      <c r="AT786" s="396"/>
      <c r="AV786" s="396"/>
      <c r="AW786" s="397"/>
      <c r="AX786" s="395"/>
      <c r="AZ786" s="395"/>
      <c r="BA786" s="395"/>
      <c r="BB786" s="395"/>
      <c r="BC786" s="395"/>
      <c r="BD786" s="395"/>
      <c r="BE786" s="395"/>
      <c r="BF786" s="395"/>
      <c r="BG786" s="398"/>
      <c r="BH786" s="395"/>
      <c r="BI786" s="399"/>
      <c r="BJ786" s="399"/>
      <c r="BK786" s="399"/>
      <c r="BL786" s="399"/>
    </row>
    <row r="787" spans="5:64">
      <c r="E787" s="395"/>
      <c r="AB787" s="395"/>
      <c r="AF787" s="397"/>
      <c r="AH787" s="397"/>
      <c r="AI787" s="396"/>
      <c r="AK787" s="396"/>
      <c r="AL787" s="396"/>
      <c r="AM787" s="396"/>
      <c r="AO787" s="396"/>
      <c r="AP787" s="396"/>
      <c r="AR787" s="396"/>
      <c r="AT787" s="396"/>
      <c r="AV787" s="396"/>
      <c r="AW787" s="397"/>
      <c r="AX787" s="395"/>
      <c r="AZ787" s="395"/>
      <c r="BA787" s="395"/>
      <c r="BB787" s="395"/>
      <c r="BC787" s="395"/>
      <c r="BD787" s="395"/>
      <c r="BE787" s="395"/>
      <c r="BF787" s="395"/>
      <c r="BG787" s="398"/>
      <c r="BH787" s="395"/>
      <c r="BI787" s="399"/>
      <c r="BJ787" s="399"/>
      <c r="BK787" s="399"/>
      <c r="BL787" s="399"/>
    </row>
    <row r="788" spans="5:64">
      <c r="E788" s="395"/>
      <c r="AB788" s="395"/>
      <c r="AF788" s="397"/>
      <c r="AH788" s="397"/>
      <c r="AI788" s="396"/>
      <c r="AK788" s="396"/>
      <c r="AL788" s="396"/>
      <c r="AM788" s="396"/>
      <c r="AO788" s="396"/>
      <c r="AP788" s="396"/>
      <c r="AR788" s="396"/>
      <c r="AT788" s="396"/>
      <c r="AV788" s="396"/>
      <c r="AW788" s="397"/>
      <c r="AX788" s="395"/>
      <c r="AZ788" s="395"/>
      <c r="BA788" s="395"/>
      <c r="BB788" s="395"/>
      <c r="BC788" s="395"/>
      <c r="BD788" s="395"/>
      <c r="BE788" s="395"/>
      <c r="BF788" s="395"/>
      <c r="BG788" s="398"/>
      <c r="BH788" s="395"/>
      <c r="BI788" s="399"/>
      <c r="BJ788" s="399"/>
      <c r="BK788" s="399"/>
      <c r="BL788" s="399"/>
    </row>
    <row r="789" spans="5:64">
      <c r="E789" s="395"/>
      <c r="AB789" s="395"/>
      <c r="AF789" s="397"/>
      <c r="AH789" s="397"/>
      <c r="AI789" s="396"/>
      <c r="AK789" s="396"/>
      <c r="AL789" s="396"/>
      <c r="AM789" s="396"/>
      <c r="AO789" s="396"/>
      <c r="AP789" s="396"/>
      <c r="AR789" s="396"/>
      <c r="AT789" s="396"/>
      <c r="AV789" s="396"/>
      <c r="AW789" s="397"/>
      <c r="AX789" s="395"/>
      <c r="AZ789" s="395"/>
      <c r="BA789" s="395"/>
      <c r="BB789" s="395"/>
      <c r="BC789" s="395"/>
      <c r="BD789" s="395"/>
      <c r="BE789" s="395"/>
      <c r="BF789" s="395"/>
      <c r="BG789" s="398"/>
      <c r="BH789" s="395"/>
      <c r="BI789" s="399"/>
      <c r="BJ789" s="399"/>
      <c r="BK789" s="399"/>
      <c r="BL789" s="399"/>
    </row>
    <row r="790" spans="5:64">
      <c r="E790" s="395"/>
      <c r="AB790" s="395"/>
      <c r="AF790" s="397"/>
      <c r="AH790" s="397"/>
      <c r="AI790" s="396"/>
      <c r="AK790" s="396"/>
      <c r="AL790" s="396"/>
      <c r="AM790" s="396"/>
      <c r="AO790" s="396"/>
      <c r="AP790" s="396"/>
      <c r="AR790" s="396"/>
      <c r="AT790" s="396"/>
      <c r="AV790" s="396"/>
      <c r="AW790" s="397"/>
      <c r="AX790" s="395"/>
      <c r="AZ790" s="395"/>
      <c r="BA790" s="395"/>
      <c r="BB790" s="395"/>
      <c r="BC790" s="395"/>
      <c r="BD790" s="395"/>
      <c r="BE790" s="395"/>
      <c r="BF790" s="395"/>
      <c r="BG790" s="398"/>
      <c r="BH790" s="395"/>
      <c r="BI790" s="399"/>
      <c r="BJ790" s="399"/>
      <c r="BK790" s="399"/>
      <c r="BL790" s="399"/>
    </row>
    <row r="791" spans="5:64">
      <c r="E791" s="395"/>
      <c r="AB791" s="395"/>
      <c r="AF791" s="397"/>
      <c r="AH791" s="397"/>
      <c r="AI791" s="396"/>
      <c r="AK791" s="396"/>
      <c r="AL791" s="396"/>
      <c r="AM791" s="396"/>
      <c r="AO791" s="396"/>
      <c r="AP791" s="396"/>
      <c r="AR791" s="396"/>
      <c r="AT791" s="396"/>
      <c r="AV791" s="396"/>
      <c r="AW791" s="397"/>
      <c r="AX791" s="395"/>
      <c r="AZ791" s="395"/>
      <c r="BA791" s="395"/>
      <c r="BB791" s="395"/>
      <c r="BC791" s="395"/>
      <c r="BD791" s="395"/>
      <c r="BE791" s="395"/>
      <c r="BF791" s="395"/>
      <c r="BG791" s="398"/>
      <c r="BH791" s="395"/>
      <c r="BI791" s="399"/>
      <c r="BJ791" s="399"/>
      <c r="BK791" s="399"/>
      <c r="BL791" s="399"/>
    </row>
    <row r="792" spans="5:64">
      <c r="E792" s="395"/>
      <c r="AB792" s="395"/>
      <c r="AF792" s="397"/>
      <c r="AH792" s="397"/>
      <c r="AI792" s="396"/>
      <c r="AK792" s="396"/>
      <c r="AL792" s="396"/>
      <c r="AM792" s="396"/>
      <c r="AO792" s="396"/>
      <c r="AP792" s="396"/>
      <c r="AR792" s="396"/>
      <c r="AT792" s="396"/>
      <c r="AV792" s="396"/>
      <c r="AW792" s="397"/>
      <c r="AX792" s="395"/>
      <c r="AZ792" s="395"/>
      <c r="BA792" s="395"/>
      <c r="BB792" s="395"/>
      <c r="BC792" s="395"/>
      <c r="BD792" s="395"/>
      <c r="BE792" s="395"/>
      <c r="BF792" s="395"/>
      <c r="BG792" s="398"/>
      <c r="BH792" s="395"/>
      <c r="BI792" s="399"/>
      <c r="BJ792" s="399"/>
      <c r="BK792" s="399"/>
      <c r="BL792" s="399"/>
    </row>
    <row r="793" spans="5:64">
      <c r="E793" s="395"/>
      <c r="AB793" s="395"/>
      <c r="AF793" s="397"/>
      <c r="AH793" s="397"/>
      <c r="AI793" s="396"/>
      <c r="AK793" s="396"/>
      <c r="AL793" s="396"/>
      <c r="AM793" s="396"/>
      <c r="AO793" s="396"/>
      <c r="AP793" s="396"/>
      <c r="AR793" s="396"/>
      <c r="AT793" s="396"/>
      <c r="AV793" s="396"/>
      <c r="AW793" s="397"/>
      <c r="AX793" s="395"/>
      <c r="AZ793" s="395"/>
      <c r="BA793" s="395"/>
      <c r="BB793" s="395"/>
      <c r="BC793" s="395"/>
      <c r="BD793" s="395"/>
      <c r="BE793" s="395"/>
      <c r="BF793" s="395"/>
      <c r="BG793" s="398"/>
      <c r="BH793" s="395"/>
      <c r="BI793" s="399"/>
      <c r="BJ793" s="399"/>
      <c r="BK793" s="399"/>
      <c r="BL793" s="399"/>
    </row>
    <row r="794" spans="5:64">
      <c r="E794" s="395"/>
      <c r="AB794" s="395"/>
      <c r="AF794" s="397"/>
      <c r="AH794" s="397"/>
      <c r="AI794" s="396"/>
      <c r="AK794" s="396"/>
      <c r="AL794" s="396"/>
      <c r="AM794" s="396"/>
      <c r="AO794" s="396"/>
      <c r="AP794" s="396"/>
      <c r="AR794" s="396"/>
      <c r="AT794" s="396"/>
      <c r="AV794" s="396"/>
      <c r="AW794" s="397"/>
      <c r="AX794" s="395"/>
      <c r="AZ794" s="395"/>
      <c r="BA794" s="395"/>
      <c r="BB794" s="395"/>
      <c r="BC794" s="395"/>
      <c r="BD794" s="395"/>
      <c r="BE794" s="395"/>
      <c r="BF794" s="395"/>
      <c r="BG794" s="398"/>
      <c r="BH794" s="395"/>
      <c r="BI794" s="399"/>
      <c r="BJ794" s="399"/>
      <c r="BK794" s="399"/>
      <c r="BL794" s="399"/>
    </row>
    <row r="795" spans="5:64">
      <c r="E795" s="395"/>
      <c r="AB795" s="395"/>
      <c r="AF795" s="397"/>
      <c r="AH795" s="397"/>
      <c r="AI795" s="396"/>
      <c r="AK795" s="396"/>
      <c r="AL795" s="396"/>
      <c r="AM795" s="396"/>
      <c r="AO795" s="396"/>
      <c r="AP795" s="396"/>
      <c r="AR795" s="396"/>
      <c r="AT795" s="396"/>
      <c r="AV795" s="396"/>
      <c r="AW795" s="397"/>
      <c r="AX795" s="395"/>
      <c r="AZ795" s="395"/>
      <c r="BA795" s="395"/>
      <c r="BB795" s="395"/>
      <c r="BC795" s="395"/>
      <c r="BD795" s="395"/>
      <c r="BE795" s="395"/>
      <c r="BF795" s="395"/>
      <c r="BG795" s="398"/>
      <c r="BH795" s="395"/>
      <c r="BI795" s="399"/>
      <c r="BJ795" s="399"/>
      <c r="BK795" s="399"/>
      <c r="BL795" s="399"/>
    </row>
    <row r="796" spans="5:64">
      <c r="E796" s="395"/>
      <c r="AB796" s="395"/>
      <c r="AF796" s="397"/>
      <c r="AH796" s="397"/>
      <c r="AI796" s="396"/>
      <c r="AK796" s="396"/>
      <c r="AL796" s="396"/>
      <c r="AM796" s="396"/>
      <c r="AO796" s="396"/>
      <c r="AP796" s="396"/>
      <c r="AR796" s="396"/>
      <c r="AT796" s="396"/>
      <c r="AV796" s="396"/>
      <c r="AW796" s="397"/>
      <c r="AX796" s="395"/>
      <c r="AZ796" s="395"/>
      <c r="BA796" s="395"/>
      <c r="BB796" s="395"/>
      <c r="BC796" s="395"/>
      <c r="BD796" s="395"/>
      <c r="BE796" s="395"/>
      <c r="BF796" s="395"/>
      <c r="BG796" s="398"/>
      <c r="BH796" s="395"/>
      <c r="BI796" s="399"/>
      <c r="BJ796" s="399"/>
      <c r="BK796" s="399"/>
      <c r="BL796" s="399"/>
    </row>
    <row r="797" spans="5:64">
      <c r="E797" s="395"/>
      <c r="AB797" s="395"/>
      <c r="AF797" s="397"/>
      <c r="AH797" s="397"/>
      <c r="AI797" s="396"/>
      <c r="AK797" s="396"/>
      <c r="AL797" s="396"/>
      <c r="AM797" s="396"/>
      <c r="AO797" s="396"/>
      <c r="AP797" s="396"/>
      <c r="AR797" s="396"/>
      <c r="AT797" s="396"/>
      <c r="AV797" s="396"/>
      <c r="AW797" s="397"/>
      <c r="AX797" s="395"/>
      <c r="AZ797" s="395"/>
      <c r="BA797" s="395"/>
      <c r="BB797" s="395"/>
      <c r="BC797" s="395"/>
      <c r="BD797" s="395"/>
      <c r="BE797" s="395"/>
      <c r="BF797" s="395"/>
      <c r="BG797" s="398"/>
      <c r="BH797" s="395"/>
      <c r="BI797" s="399"/>
      <c r="BJ797" s="399"/>
      <c r="BK797" s="399"/>
      <c r="BL797" s="399"/>
    </row>
    <row r="798" spans="5:64">
      <c r="E798" s="395"/>
      <c r="AB798" s="395"/>
      <c r="AF798" s="397"/>
      <c r="AH798" s="397"/>
      <c r="AI798" s="396"/>
      <c r="AK798" s="396"/>
      <c r="AL798" s="396"/>
      <c r="AM798" s="396"/>
      <c r="AO798" s="396"/>
      <c r="AP798" s="396"/>
      <c r="AR798" s="396"/>
      <c r="AT798" s="396"/>
      <c r="AV798" s="396"/>
      <c r="AW798" s="397"/>
      <c r="AX798" s="395"/>
      <c r="AZ798" s="395"/>
      <c r="BA798" s="395"/>
      <c r="BB798" s="395"/>
      <c r="BC798" s="395"/>
      <c r="BD798" s="395"/>
      <c r="BE798" s="395"/>
      <c r="BF798" s="395"/>
      <c r="BG798" s="398"/>
      <c r="BH798" s="395"/>
      <c r="BI798" s="399"/>
      <c r="BJ798" s="399"/>
      <c r="BK798" s="399"/>
      <c r="BL798" s="399"/>
    </row>
    <row r="799" spans="5:64">
      <c r="E799" s="395"/>
      <c r="AB799" s="395"/>
      <c r="AF799" s="397"/>
      <c r="AH799" s="397"/>
      <c r="AI799" s="396"/>
      <c r="AK799" s="396"/>
      <c r="AL799" s="396"/>
      <c r="AM799" s="396"/>
      <c r="AO799" s="396"/>
      <c r="AP799" s="396"/>
      <c r="AR799" s="396"/>
      <c r="AT799" s="396"/>
      <c r="AV799" s="396"/>
      <c r="AW799" s="397"/>
      <c r="AX799" s="395"/>
      <c r="AZ799" s="395"/>
      <c r="BA799" s="395"/>
      <c r="BB799" s="395"/>
      <c r="BC799" s="395"/>
      <c r="BD799" s="395"/>
      <c r="BE799" s="395"/>
      <c r="BF799" s="395"/>
      <c r="BG799" s="398"/>
      <c r="BH799" s="395"/>
      <c r="BI799" s="399"/>
      <c r="BJ799" s="399"/>
      <c r="BK799" s="399"/>
      <c r="BL799" s="399"/>
    </row>
    <row r="800" spans="5:64">
      <c r="E800" s="395"/>
      <c r="AB800" s="395"/>
      <c r="AF800" s="397"/>
      <c r="AH800" s="397"/>
      <c r="AI800" s="396"/>
      <c r="AK800" s="396"/>
      <c r="AL800" s="396"/>
      <c r="AM800" s="396"/>
      <c r="AO800" s="396"/>
      <c r="AP800" s="396"/>
      <c r="AR800" s="396"/>
      <c r="AT800" s="396"/>
      <c r="AV800" s="396"/>
      <c r="AW800" s="397"/>
      <c r="AX800" s="395"/>
      <c r="AZ800" s="395"/>
      <c r="BA800" s="395"/>
      <c r="BB800" s="395"/>
      <c r="BC800" s="395"/>
      <c r="BD800" s="395"/>
      <c r="BE800" s="395"/>
      <c r="BF800" s="395"/>
      <c r="BG800" s="398"/>
      <c r="BH800" s="395"/>
      <c r="BI800" s="399"/>
      <c r="BJ800" s="399"/>
      <c r="BK800" s="399"/>
      <c r="BL800" s="399"/>
    </row>
    <row r="801" spans="5:64">
      <c r="E801" s="395"/>
      <c r="AB801" s="395"/>
      <c r="AF801" s="397"/>
      <c r="AH801" s="397"/>
      <c r="AI801" s="396"/>
      <c r="AK801" s="396"/>
      <c r="AL801" s="396"/>
      <c r="AM801" s="396"/>
      <c r="AO801" s="396"/>
      <c r="AP801" s="396"/>
      <c r="AR801" s="396"/>
      <c r="AT801" s="396"/>
      <c r="AV801" s="396"/>
      <c r="AW801" s="397"/>
      <c r="AX801" s="395"/>
      <c r="AZ801" s="395"/>
      <c r="BA801" s="395"/>
      <c r="BB801" s="395"/>
      <c r="BC801" s="395"/>
      <c r="BD801" s="395"/>
      <c r="BE801" s="395"/>
      <c r="BF801" s="395"/>
      <c r="BG801" s="398"/>
      <c r="BH801" s="395"/>
      <c r="BI801" s="399"/>
      <c r="BJ801" s="399"/>
      <c r="BK801" s="399"/>
      <c r="BL801" s="399"/>
    </row>
    <row r="802" spans="5:64">
      <c r="E802" s="395"/>
      <c r="AB802" s="395"/>
      <c r="AF802" s="397"/>
      <c r="AH802" s="397"/>
      <c r="AI802" s="396"/>
      <c r="AK802" s="396"/>
      <c r="AL802" s="396"/>
      <c r="AM802" s="396"/>
      <c r="AO802" s="396"/>
      <c r="AP802" s="396"/>
      <c r="AR802" s="396"/>
      <c r="AT802" s="396"/>
      <c r="AV802" s="396"/>
      <c r="AW802" s="397"/>
      <c r="AX802" s="395"/>
      <c r="AZ802" s="395"/>
      <c r="BA802" s="395"/>
      <c r="BB802" s="395"/>
      <c r="BC802" s="395"/>
      <c r="BD802" s="395"/>
      <c r="BE802" s="395"/>
      <c r="BF802" s="395"/>
      <c r="BG802" s="398"/>
      <c r="BH802" s="395"/>
      <c r="BI802" s="399"/>
      <c r="BJ802" s="399"/>
      <c r="BK802" s="399"/>
      <c r="BL802" s="399"/>
    </row>
    <row r="803" spans="5:64">
      <c r="E803" s="395"/>
      <c r="AB803" s="395"/>
      <c r="AF803" s="397"/>
      <c r="AH803" s="397"/>
      <c r="AI803" s="396"/>
      <c r="AK803" s="396"/>
      <c r="AL803" s="396"/>
      <c r="AM803" s="396"/>
      <c r="AO803" s="396"/>
      <c r="AP803" s="396"/>
      <c r="AR803" s="396"/>
      <c r="AT803" s="396"/>
      <c r="AV803" s="396"/>
      <c r="AW803" s="397"/>
      <c r="AX803" s="395"/>
      <c r="AZ803" s="395"/>
      <c r="BA803" s="395"/>
      <c r="BB803" s="395"/>
      <c r="BC803" s="395"/>
      <c r="BD803" s="395"/>
      <c r="BE803" s="395"/>
      <c r="BF803" s="395"/>
      <c r="BG803" s="398"/>
      <c r="BH803" s="395"/>
      <c r="BI803" s="399"/>
      <c r="BJ803" s="399"/>
      <c r="BK803" s="399"/>
      <c r="BL803" s="399"/>
    </row>
    <row r="804" spans="5:64">
      <c r="E804" s="395"/>
      <c r="AB804" s="395"/>
      <c r="AF804" s="397"/>
      <c r="AH804" s="397"/>
      <c r="AI804" s="396"/>
      <c r="AK804" s="396"/>
      <c r="AL804" s="396"/>
      <c r="AM804" s="396"/>
      <c r="AO804" s="396"/>
      <c r="AP804" s="396"/>
      <c r="AR804" s="396"/>
      <c r="AT804" s="396"/>
      <c r="AV804" s="396"/>
      <c r="AW804" s="397"/>
      <c r="AX804" s="395"/>
      <c r="AZ804" s="395"/>
      <c r="BA804" s="395"/>
      <c r="BB804" s="395"/>
      <c r="BC804" s="395"/>
      <c r="BD804" s="395"/>
      <c r="BE804" s="395"/>
      <c r="BF804" s="395"/>
      <c r="BG804" s="398"/>
      <c r="BH804" s="395"/>
      <c r="BI804" s="399"/>
      <c r="BJ804" s="399"/>
      <c r="BK804" s="399"/>
      <c r="BL804" s="399"/>
    </row>
    <row r="805" spans="5:64">
      <c r="E805" s="395"/>
      <c r="AB805" s="395"/>
      <c r="AF805" s="397"/>
      <c r="AH805" s="397"/>
      <c r="AI805" s="396"/>
      <c r="AK805" s="396"/>
      <c r="AL805" s="396"/>
      <c r="AM805" s="396"/>
      <c r="AO805" s="396"/>
      <c r="AP805" s="396"/>
      <c r="AR805" s="396"/>
      <c r="AT805" s="396"/>
      <c r="AV805" s="396"/>
      <c r="AW805" s="397"/>
      <c r="AX805" s="395"/>
      <c r="AZ805" s="395"/>
      <c r="BA805" s="395"/>
      <c r="BB805" s="395"/>
      <c r="BC805" s="395"/>
      <c r="BD805" s="395"/>
      <c r="BE805" s="395"/>
      <c r="BF805" s="395"/>
      <c r="BG805" s="398"/>
      <c r="BH805" s="395"/>
      <c r="BI805" s="399"/>
      <c r="BJ805" s="399"/>
      <c r="BK805" s="399"/>
      <c r="BL805" s="399"/>
    </row>
    <row r="806" spans="5:64">
      <c r="E806" s="395"/>
      <c r="AB806" s="395"/>
      <c r="AF806" s="397"/>
      <c r="AH806" s="397"/>
      <c r="AI806" s="396"/>
      <c r="AK806" s="396"/>
      <c r="AL806" s="396"/>
      <c r="AM806" s="396"/>
      <c r="AO806" s="396"/>
      <c r="AP806" s="396"/>
      <c r="AR806" s="396"/>
      <c r="AT806" s="396"/>
      <c r="AV806" s="396"/>
      <c r="AW806" s="397"/>
      <c r="AX806" s="395"/>
      <c r="AZ806" s="395"/>
      <c r="BA806" s="395"/>
      <c r="BB806" s="395"/>
      <c r="BC806" s="395"/>
      <c r="BD806" s="395"/>
      <c r="BE806" s="395"/>
      <c r="BF806" s="395"/>
      <c r="BG806" s="398"/>
      <c r="BH806" s="395"/>
      <c r="BI806" s="399"/>
      <c r="BJ806" s="399"/>
      <c r="BK806" s="399"/>
      <c r="BL806" s="399"/>
    </row>
    <row r="807" spans="5:64">
      <c r="E807" s="395"/>
      <c r="AB807" s="395"/>
      <c r="AF807" s="397"/>
      <c r="AH807" s="397"/>
      <c r="AI807" s="396"/>
      <c r="AK807" s="396"/>
      <c r="AL807" s="396"/>
      <c r="AM807" s="396"/>
      <c r="AO807" s="396"/>
      <c r="AP807" s="396"/>
      <c r="AR807" s="396"/>
      <c r="AT807" s="396"/>
      <c r="AV807" s="396"/>
      <c r="AW807" s="397"/>
      <c r="AX807" s="395"/>
      <c r="AZ807" s="395"/>
      <c r="BA807" s="395"/>
      <c r="BB807" s="395"/>
      <c r="BC807" s="395"/>
      <c r="BD807" s="395"/>
      <c r="BE807" s="395"/>
      <c r="BF807" s="395"/>
      <c r="BG807" s="398"/>
      <c r="BH807" s="395"/>
      <c r="BI807" s="399"/>
      <c r="BJ807" s="399"/>
      <c r="BK807" s="399"/>
      <c r="BL807" s="399"/>
    </row>
    <row r="808" spans="5:64">
      <c r="E808" s="395"/>
      <c r="AB808" s="395"/>
      <c r="AF808" s="397"/>
      <c r="AH808" s="397"/>
      <c r="AI808" s="396"/>
      <c r="AK808" s="396"/>
      <c r="AL808" s="396"/>
      <c r="AM808" s="396"/>
      <c r="AO808" s="396"/>
      <c r="AP808" s="396"/>
      <c r="AR808" s="396"/>
      <c r="AT808" s="396"/>
      <c r="AV808" s="396"/>
      <c r="AW808" s="397"/>
      <c r="AX808" s="395"/>
      <c r="AZ808" s="395"/>
      <c r="BA808" s="395"/>
      <c r="BB808" s="395"/>
      <c r="BC808" s="395"/>
      <c r="BD808" s="395"/>
      <c r="BE808" s="395"/>
      <c r="BF808" s="395"/>
      <c r="BG808" s="398"/>
      <c r="BH808" s="395"/>
      <c r="BI808" s="399"/>
      <c r="BJ808" s="399"/>
      <c r="BK808" s="399"/>
      <c r="BL808" s="399"/>
    </row>
    <row r="809" spans="5:64">
      <c r="E809" s="395"/>
      <c r="AB809" s="395"/>
      <c r="AF809" s="397"/>
      <c r="AH809" s="397"/>
      <c r="AI809" s="396"/>
      <c r="AK809" s="396"/>
      <c r="AL809" s="396"/>
      <c r="AM809" s="396"/>
      <c r="AO809" s="396"/>
      <c r="AP809" s="396"/>
      <c r="AR809" s="396"/>
      <c r="AT809" s="396"/>
      <c r="AV809" s="396"/>
      <c r="AW809" s="397"/>
      <c r="AX809" s="395"/>
      <c r="AZ809" s="395"/>
      <c r="BA809" s="395"/>
      <c r="BB809" s="395"/>
      <c r="BC809" s="395"/>
      <c r="BD809" s="395"/>
      <c r="BE809" s="395"/>
      <c r="BF809" s="395"/>
      <c r="BG809" s="398"/>
      <c r="BH809" s="395"/>
      <c r="BI809" s="399"/>
      <c r="BJ809" s="399"/>
      <c r="BK809" s="399"/>
      <c r="BL809" s="399"/>
    </row>
    <row r="810" spans="5:64">
      <c r="E810" s="395"/>
      <c r="AB810" s="395"/>
      <c r="AF810" s="397"/>
      <c r="AH810" s="397"/>
      <c r="AI810" s="396"/>
      <c r="AK810" s="396"/>
      <c r="AL810" s="396"/>
      <c r="AM810" s="396"/>
      <c r="AO810" s="396"/>
      <c r="AP810" s="396"/>
      <c r="AR810" s="396"/>
      <c r="AT810" s="396"/>
      <c r="AV810" s="396"/>
      <c r="AW810" s="397"/>
      <c r="AX810" s="395"/>
      <c r="AZ810" s="395"/>
      <c r="BA810" s="395"/>
      <c r="BB810" s="395"/>
      <c r="BC810" s="395"/>
      <c r="BD810" s="395"/>
      <c r="BE810" s="395"/>
      <c r="BF810" s="395"/>
      <c r="BG810" s="398"/>
      <c r="BH810" s="395"/>
      <c r="BI810" s="399"/>
      <c r="BJ810" s="399"/>
      <c r="BK810" s="399"/>
      <c r="BL810" s="399"/>
    </row>
    <row r="811" spans="5:64">
      <c r="E811" s="395"/>
      <c r="AB811" s="395"/>
      <c r="AF811" s="397"/>
      <c r="AH811" s="397"/>
      <c r="AI811" s="396"/>
      <c r="AK811" s="396"/>
      <c r="AL811" s="396"/>
      <c r="AM811" s="396"/>
      <c r="AO811" s="396"/>
      <c r="AP811" s="396"/>
      <c r="AR811" s="396"/>
      <c r="AT811" s="396"/>
      <c r="AV811" s="396"/>
      <c r="AW811" s="397"/>
      <c r="AX811" s="395"/>
      <c r="AZ811" s="395"/>
      <c r="BA811" s="395"/>
      <c r="BB811" s="395"/>
      <c r="BC811" s="395"/>
      <c r="BD811" s="395"/>
      <c r="BE811" s="395"/>
      <c r="BF811" s="395"/>
      <c r="BG811" s="398"/>
      <c r="BH811" s="395"/>
      <c r="BI811" s="399"/>
      <c r="BJ811" s="399"/>
      <c r="BK811" s="399"/>
      <c r="BL811" s="399"/>
    </row>
    <row r="812" spans="5:64">
      <c r="E812" s="395"/>
      <c r="AB812" s="395"/>
      <c r="AF812" s="397"/>
      <c r="AH812" s="397"/>
      <c r="AI812" s="396"/>
      <c r="AK812" s="396"/>
      <c r="AL812" s="396"/>
      <c r="AM812" s="396"/>
      <c r="AO812" s="396"/>
      <c r="AP812" s="396"/>
      <c r="AR812" s="396"/>
      <c r="AT812" s="396"/>
      <c r="AV812" s="396"/>
      <c r="AW812" s="397"/>
      <c r="AX812" s="395"/>
      <c r="AZ812" s="395"/>
      <c r="BA812" s="395"/>
      <c r="BB812" s="395"/>
      <c r="BC812" s="395"/>
      <c r="BD812" s="395"/>
      <c r="BE812" s="395"/>
      <c r="BF812" s="395"/>
      <c r="BG812" s="398"/>
      <c r="BH812" s="395"/>
      <c r="BI812" s="399"/>
      <c r="BJ812" s="399"/>
      <c r="BK812" s="399"/>
      <c r="BL812" s="399"/>
    </row>
    <row r="813" spans="5:64">
      <c r="E813" s="395"/>
      <c r="AB813" s="395"/>
      <c r="AF813" s="397"/>
      <c r="AH813" s="397"/>
      <c r="AI813" s="396"/>
      <c r="AK813" s="396"/>
      <c r="AL813" s="396"/>
      <c r="AM813" s="396"/>
      <c r="AO813" s="396"/>
      <c r="AP813" s="396"/>
      <c r="AR813" s="396"/>
      <c r="AT813" s="396"/>
      <c r="AV813" s="396"/>
      <c r="AW813" s="397"/>
      <c r="AX813" s="395"/>
      <c r="AZ813" s="395"/>
      <c r="BA813" s="395"/>
      <c r="BB813" s="395"/>
      <c r="BC813" s="395"/>
      <c r="BD813" s="395"/>
      <c r="BE813" s="395"/>
      <c r="BF813" s="395"/>
      <c r="BG813" s="398"/>
      <c r="BH813" s="395"/>
      <c r="BI813" s="399"/>
      <c r="BJ813" s="399"/>
      <c r="BK813" s="399"/>
      <c r="BL813" s="399"/>
    </row>
    <row r="814" spans="5:64">
      <c r="E814" s="395"/>
      <c r="AB814" s="395"/>
      <c r="AF814" s="397"/>
      <c r="AH814" s="397"/>
      <c r="AI814" s="396"/>
      <c r="AK814" s="396"/>
      <c r="AL814" s="396"/>
      <c r="AM814" s="396"/>
      <c r="AO814" s="396"/>
      <c r="AP814" s="396"/>
      <c r="AR814" s="396"/>
      <c r="AT814" s="396"/>
      <c r="AV814" s="396"/>
      <c r="AW814" s="397"/>
      <c r="AX814" s="395"/>
      <c r="AZ814" s="395"/>
      <c r="BA814" s="395"/>
      <c r="BB814" s="395"/>
      <c r="BC814" s="395"/>
      <c r="BD814" s="395"/>
      <c r="BE814" s="395"/>
      <c r="BF814" s="395"/>
      <c r="BG814" s="398"/>
      <c r="BH814" s="395"/>
      <c r="BI814" s="399"/>
      <c r="BJ814" s="399"/>
      <c r="BK814" s="399"/>
      <c r="BL814" s="399"/>
    </row>
    <row r="815" spans="5:64">
      <c r="E815" s="395"/>
      <c r="AB815" s="395"/>
      <c r="AF815" s="397"/>
      <c r="AH815" s="397"/>
      <c r="AI815" s="396"/>
      <c r="AK815" s="396"/>
      <c r="AL815" s="396"/>
      <c r="AM815" s="396"/>
      <c r="AO815" s="396"/>
      <c r="AP815" s="396"/>
      <c r="AR815" s="396"/>
      <c r="AT815" s="396"/>
      <c r="AV815" s="396"/>
      <c r="AW815" s="397"/>
      <c r="AX815" s="395"/>
      <c r="AZ815" s="395"/>
      <c r="BA815" s="395"/>
      <c r="BB815" s="395"/>
      <c r="BC815" s="395"/>
      <c r="BD815" s="395"/>
      <c r="BE815" s="395"/>
      <c r="BF815" s="395"/>
      <c r="BG815" s="398"/>
      <c r="BH815" s="395"/>
      <c r="BI815" s="399"/>
      <c r="BJ815" s="399"/>
      <c r="BK815" s="399"/>
      <c r="BL815" s="399"/>
    </row>
    <row r="816" spans="5:64">
      <c r="E816" s="395"/>
      <c r="AB816" s="395"/>
      <c r="AF816" s="397"/>
      <c r="AH816" s="397"/>
      <c r="AI816" s="396"/>
      <c r="AK816" s="396"/>
      <c r="AL816" s="396"/>
      <c r="AM816" s="396"/>
      <c r="AO816" s="396"/>
      <c r="AP816" s="396"/>
      <c r="AR816" s="396"/>
      <c r="AT816" s="396"/>
      <c r="AV816" s="396"/>
      <c r="AW816" s="397"/>
      <c r="AX816" s="395"/>
      <c r="AZ816" s="395"/>
      <c r="BA816" s="395"/>
      <c r="BB816" s="395"/>
      <c r="BC816" s="395"/>
      <c r="BD816" s="395"/>
      <c r="BE816" s="395"/>
      <c r="BF816" s="395"/>
      <c r="BG816" s="398"/>
      <c r="BH816" s="395"/>
      <c r="BI816" s="399"/>
      <c r="BJ816" s="399"/>
      <c r="BK816" s="399"/>
      <c r="BL816" s="399"/>
    </row>
    <row r="817" spans="5:64">
      <c r="E817" s="395"/>
      <c r="AB817" s="395"/>
      <c r="AF817" s="397"/>
      <c r="AH817" s="397"/>
      <c r="AI817" s="396"/>
      <c r="AK817" s="396"/>
      <c r="AL817" s="396"/>
      <c r="AM817" s="396"/>
      <c r="AO817" s="396"/>
      <c r="AP817" s="396"/>
      <c r="AR817" s="396"/>
      <c r="AT817" s="396"/>
      <c r="AV817" s="396"/>
      <c r="AW817" s="397"/>
      <c r="AX817" s="395"/>
      <c r="AZ817" s="395"/>
      <c r="BA817" s="395"/>
      <c r="BB817" s="395"/>
      <c r="BC817" s="395"/>
      <c r="BD817" s="395"/>
      <c r="BE817" s="395"/>
      <c r="BF817" s="395"/>
      <c r="BG817" s="398"/>
      <c r="BH817" s="395"/>
      <c r="BI817" s="399"/>
      <c r="BJ817" s="399"/>
      <c r="BK817" s="399"/>
      <c r="BL817" s="399"/>
    </row>
    <row r="818" spans="5:64">
      <c r="E818" s="395"/>
      <c r="AB818" s="395"/>
      <c r="AF818" s="397"/>
      <c r="AH818" s="397"/>
      <c r="AI818" s="396"/>
      <c r="AK818" s="396"/>
      <c r="AL818" s="396"/>
      <c r="AM818" s="396"/>
      <c r="AO818" s="396"/>
      <c r="AP818" s="396"/>
      <c r="AR818" s="396"/>
      <c r="AT818" s="396"/>
      <c r="AV818" s="396"/>
      <c r="AW818" s="397"/>
      <c r="AX818" s="395"/>
      <c r="AZ818" s="395"/>
      <c r="BA818" s="395"/>
      <c r="BB818" s="395"/>
      <c r="BC818" s="395"/>
      <c r="BD818" s="395"/>
      <c r="BE818" s="395"/>
      <c r="BF818" s="395"/>
      <c r="BG818" s="398"/>
      <c r="BH818" s="395"/>
      <c r="BI818" s="399"/>
      <c r="BJ818" s="399"/>
      <c r="BK818" s="399"/>
      <c r="BL818" s="399"/>
    </row>
    <row r="819" spans="5:64">
      <c r="E819" s="395"/>
      <c r="AB819" s="395"/>
      <c r="AF819" s="397"/>
      <c r="AH819" s="397"/>
      <c r="AI819" s="396"/>
      <c r="AK819" s="396"/>
      <c r="AL819" s="396"/>
      <c r="AM819" s="396"/>
      <c r="AO819" s="396"/>
      <c r="AP819" s="396"/>
      <c r="AR819" s="396"/>
      <c r="AT819" s="396"/>
      <c r="AV819" s="396"/>
      <c r="AW819" s="397"/>
      <c r="AX819" s="395"/>
      <c r="AZ819" s="395"/>
      <c r="BA819" s="395"/>
      <c r="BB819" s="395"/>
      <c r="BC819" s="395"/>
      <c r="BD819" s="395"/>
      <c r="BE819" s="395"/>
      <c r="BF819" s="395"/>
      <c r="BG819" s="398"/>
      <c r="BH819" s="395"/>
      <c r="BI819" s="399"/>
      <c r="BJ819" s="399"/>
      <c r="BK819" s="399"/>
      <c r="BL819" s="399"/>
    </row>
    <row r="820" spans="5:64">
      <c r="E820" s="395"/>
      <c r="AB820" s="395"/>
      <c r="AF820" s="397"/>
      <c r="AH820" s="397"/>
      <c r="AI820" s="396"/>
      <c r="AK820" s="396"/>
      <c r="AL820" s="396"/>
      <c r="AM820" s="396"/>
      <c r="AO820" s="396"/>
      <c r="AP820" s="396"/>
      <c r="AR820" s="396"/>
      <c r="AT820" s="396"/>
      <c r="AV820" s="396"/>
      <c r="AW820" s="397"/>
      <c r="AX820" s="395"/>
      <c r="AZ820" s="395"/>
      <c r="BA820" s="395"/>
      <c r="BB820" s="395"/>
      <c r="BC820" s="395"/>
      <c r="BD820" s="395"/>
      <c r="BE820" s="395"/>
      <c r="BF820" s="395"/>
      <c r="BG820" s="398"/>
      <c r="BH820" s="395"/>
      <c r="BI820" s="399"/>
      <c r="BJ820" s="399"/>
      <c r="BK820" s="399"/>
      <c r="BL820" s="399"/>
    </row>
    <row r="821" spans="5:64">
      <c r="E821" s="395"/>
      <c r="AB821" s="395"/>
      <c r="AF821" s="397"/>
      <c r="AH821" s="397"/>
      <c r="AI821" s="396"/>
      <c r="AK821" s="396"/>
      <c r="AL821" s="396"/>
      <c r="AM821" s="396"/>
      <c r="AO821" s="396"/>
      <c r="AP821" s="396"/>
      <c r="AR821" s="396"/>
      <c r="AT821" s="396"/>
      <c r="AV821" s="396"/>
      <c r="AW821" s="397"/>
      <c r="AX821" s="395"/>
      <c r="AZ821" s="395"/>
      <c r="BA821" s="395"/>
      <c r="BB821" s="395"/>
      <c r="BC821" s="395"/>
      <c r="BD821" s="395"/>
      <c r="BE821" s="395"/>
      <c r="BF821" s="395"/>
      <c r="BG821" s="398"/>
      <c r="BH821" s="395"/>
      <c r="BI821" s="399"/>
      <c r="BJ821" s="399"/>
      <c r="BK821" s="399"/>
      <c r="BL821" s="399"/>
    </row>
    <row r="822" spans="5:64">
      <c r="E822" s="395"/>
      <c r="AB822" s="395"/>
      <c r="AF822" s="397"/>
      <c r="AH822" s="397"/>
      <c r="AI822" s="396"/>
      <c r="AK822" s="396"/>
      <c r="AL822" s="396"/>
      <c r="AM822" s="396"/>
      <c r="AO822" s="396"/>
      <c r="AP822" s="396"/>
      <c r="AR822" s="396"/>
      <c r="AT822" s="396"/>
      <c r="AV822" s="396"/>
      <c r="AW822" s="397"/>
      <c r="AX822" s="395"/>
      <c r="AZ822" s="395"/>
      <c r="BA822" s="395"/>
      <c r="BB822" s="395"/>
      <c r="BC822" s="395"/>
      <c r="BD822" s="395"/>
      <c r="BE822" s="395"/>
      <c r="BF822" s="395"/>
      <c r="BG822" s="398"/>
      <c r="BH822" s="395"/>
      <c r="BI822" s="399"/>
      <c r="BJ822" s="399"/>
      <c r="BK822" s="399"/>
      <c r="BL822" s="399"/>
    </row>
    <row r="823" spans="5:64">
      <c r="E823" s="395"/>
      <c r="AB823" s="395"/>
      <c r="AF823" s="397"/>
      <c r="AH823" s="397"/>
      <c r="AI823" s="396"/>
      <c r="AK823" s="396"/>
      <c r="AL823" s="396"/>
      <c r="AM823" s="396"/>
      <c r="AO823" s="396"/>
      <c r="AP823" s="396"/>
      <c r="AR823" s="396"/>
      <c r="AT823" s="396"/>
      <c r="AV823" s="396"/>
      <c r="AW823" s="397"/>
      <c r="AX823" s="395"/>
      <c r="AZ823" s="395"/>
      <c r="BA823" s="395"/>
      <c r="BB823" s="395"/>
      <c r="BC823" s="395"/>
      <c r="BD823" s="395"/>
      <c r="BE823" s="395"/>
      <c r="BF823" s="395"/>
      <c r="BG823" s="398"/>
      <c r="BH823" s="395"/>
      <c r="BI823" s="399"/>
      <c r="BJ823" s="399"/>
      <c r="BK823" s="399"/>
      <c r="BL823" s="399"/>
    </row>
    <row r="824" spans="5:64">
      <c r="E824" s="395"/>
      <c r="AB824" s="395"/>
      <c r="AF824" s="397"/>
      <c r="AH824" s="397"/>
      <c r="AI824" s="396"/>
      <c r="AK824" s="396"/>
      <c r="AL824" s="396"/>
      <c r="AM824" s="396"/>
      <c r="AO824" s="396"/>
      <c r="AP824" s="396"/>
      <c r="AR824" s="396"/>
      <c r="AT824" s="396"/>
      <c r="AV824" s="396"/>
      <c r="AW824" s="397"/>
      <c r="AX824" s="395"/>
      <c r="AZ824" s="395"/>
      <c r="BA824" s="395"/>
      <c r="BB824" s="395"/>
      <c r="BC824" s="395"/>
      <c r="BD824" s="395"/>
      <c r="BE824" s="395"/>
      <c r="BF824" s="395"/>
      <c r="BG824" s="398"/>
      <c r="BH824" s="395"/>
      <c r="BI824" s="399"/>
      <c r="BJ824" s="399"/>
      <c r="BK824" s="399"/>
      <c r="BL824" s="399"/>
    </row>
    <row r="825" spans="5:64">
      <c r="E825" s="395"/>
      <c r="AB825" s="395"/>
      <c r="AF825" s="397"/>
      <c r="AH825" s="397"/>
      <c r="AI825" s="396"/>
      <c r="AK825" s="396"/>
      <c r="AL825" s="396"/>
      <c r="AM825" s="396"/>
      <c r="AO825" s="396"/>
      <c r="AP825" s="396"/>
      <c r="AR825" s="396"/>
      <c r="AT825" s="396"/>
      <c r="AV825" s="396"/>
      <c r="AW825" s="397"/>
      <c r="AX825" s="395"/>
      <c r="AZ825" s="395"/>
      <c r="BA825" s="395"/>
      <c r="BB825" s="395"/>
      <c r="BC825" s="395"/>
      <c r="BD825" s="395"/>
      <c r="BE825" s="395"/>
      <c r="BF825" s="395"/>
      <c r="BG825" s="398"/>
      <c r="BH825" s="395"/>
      <c r="BI825" s="399"/>
      <c r="BJ825" s="399"/>
      <c r="BK825" s="399"/>
      <c r="BL825" s="399"/>
    </row>
    <row r="826" spans="5:64">
      <c r="E826" s="395"/>
      <c r="AB826" s="395"/>
      <c r="AF826" s="397"/>
      <c r="AH826" s="397"/>
      <c r="AI826" s="396"/>
      <c r="AK826" s="396"/>
      <c r="AL826" s="396"/>
      <c r="AM826" s="396"/>
      <c r="AO826" s="396"/>
      <c r="AP826" s="396"/>
      <c r="AR826" s="396"/>
      <c r="AT826" s="396"/>
      <c r="AV826" s="396"/>
      <c r="AW826" s="397"/>
      <c r="AX826" s="395"/>
      <c r="AZ826" s="395"/>
      <c r="BA826" s="395"/>
      <c r="BB826" s="395"/>
      <c r="BC826" s="395"/>
      <c r="BD826" s="395"/>
      <c r="BE826" s="395"/>
      <c r="BF826" s="395"/>
      <c r="BG826" s="398"/>
      <c r="BH826" s="395"/>
      <c r="BI826" s="399"/>
      <c r="BJ826" s="399"/>
      <c r="BK826" s="399"/>
      <c r="BL826" s="399"/>
    </row>
    <row r="827" spans="5:64">
      <c r="E827" s="395"/>
      <c r="AB827" s="395"/>
      <c r="AF827" s="397"/>
      <c r="AH827" s="397"/>
      <c r="AI827" s="396"/>
      <c r="AK827" s="396"/>
      <c r="AL827" s="396"/>
      <c r="AM827" s="396"/>
      <c r="AO827" s="396"/>
      <c r="AP827" s="396"/>
      <c r="AR827" s="396"/>
      <c r="AT827" s="396"/>
      <c r="AV827" s="396"/>
      <c r="AW827" s="397"/>
      <c r="AX827" s="395"/>
      <c r="AZ827" s="395"/>
      <c r="BA827" s="395"/>
      <c r="BB827" s="395"/>
      <c r="BC827" s="395"/>
      <c r="BD827" s="395"/>
      <c r="BE827" s="395"/>
      <c r="BF827" s="395"/>
      <c r="BG827" s="398"/>
      <c r="BH827" s="395"/>
      <c r="BI827" s="399"/>
      <c r="BJ827" s="399"/>
      <c r="BK827" s="399"/>
      <c r="BL827" s="399"/>
    </row>
    <row r="828" spans="5:64">
      <c r="E828" s="395"/>
      <c r="AB828" s="395"/>
      <c r="AF828" s="397"/>
      <c r="AH828" s="397"/>
      <c r="AI828" s="396"/>
      <c r="AK828" s="396"/>
      <c r="AL828" s="396"/>
      <c r="AM828" s="396"/>
      <c r="AO828" s="396"/>
      <c r="AP828" s="396"/>
      <c r="AR828" s="396"/>
      <c r="AT828" s="396"/>
      <c r="AV828" s="396"/>
      <c r="AW828" s="397"/>
      <c r="AX828" s="395"/>
      <c r="AZ828" s="395"/>
      <c r="BA828" s="395"/>
      <c r="BB828" s="395"/>
      <c r="BC828" s="395"/>
      <c r="BD828" s="395"/>
      <c r="BE828" s="395"/>
      <c r="BF828" s="395"/>
      <c r="BG828" s="398"/>
      <c r="BH828" s="395"/>
      <c r="BI828" s="399"/>
      <c r="BJ828" s="399"/>
      <c r="BK828" s="399"/>
      <c r="BL828" s="399"/>
    </row>
    <row r="829" spans="5:64">
      <c r="E829" s="395"/>
      <c r="AB829" s="395"/>
      <c r="AF829" s="397"/>
      <c r="AH829" s="397"/>
      <c r="AI829" s="396"/>
      <c r="AK829" s="396"/>
      <c r="AL829" s="396"/>
      <c r="AM829" s="396"/>
      <c r="AO829" s="396"/>
      <c r="AP829" s="396"/>
      <c r="AR829" s="396"/>
      <c r="AT829" s="396"/>
      <c r="AV829" s="396"/>
      <c r="AW829" s="397"/>
      <c r="AX829" s="395"/>
      <c r="AZ829" s="395"/>
      <c r="BA829" s="395"/>
      <c r="BB829" s="395"/>
      <c r="BC829" s="395"/>
      <c r="BD829" s="395"/>
      <c r="BE829" s="395"/>
      <c r="BF829" s="395"/>
      <c r="BG829" s="398"/>
      <c r="BH829" s="395"/>
      <c r="BI829" s="399"/>
      <c r="BJ829" s="399"/>
      <c r="BK829" s="399"/>
      <c r="BL829" s="399"/>
    </row>
    <row r="830" spans="5:64">
      <c r="E830" s="395"/>
      <c r="AB830" s="395"/>
      <c r="AF830" s="397"/>
      <c r="AH830" s="397"/>
      <c r="AI830" s="396"/>
      <c r="AK830" s="396"/>
      <c r="AL830" s="396"/>
      <c r="AM830" s="396"/>
      <c r="AO830" s="396"/>
      <c r="AP830" s="396"/>
      <c r="AR830" s="396"/>
      <c r="AT830" s="396"/>
      <c r="AV830" s="396"/>
      <c r="AW830" s="397"/>
      <c r="AX830" s="395"/>
      <c r="AZ830" s="395"/>
      <c r="BA830" s="395"/>
      <c r="BB830" s="395"/>
      <c r="BC830" s="395"/>
      <c r="BD830" s="395"/>
      <c r="BE830" s="395"/>
      <c r="BF830" s="395"/>
      <c r="BG830" s="398"/>
      <c r="BH830" s="395"/>
      <c r="BI830" s="399"/>
      <c r="BJ830" s="399"/>
      <c r="BK830" s="399"/>
      <c r="BL830" s="399"/>
    </row>
    <row r="831" spans="5:64">
      <c r="E831" s="395"/>
      <c r="AB831" s="395"/>
      <c r="AF831" s="397"/>
      <c r="AH831" s="397"/>
      <c r="AI831" s="396"/>
      <c r="AK831" s="396"/>
      <c r="AL831" s="396"/>
      <c r="AM831" s="396"/>
      <c r="AO831" s="396"/>
      <c r="AP831" s="396"/>
      <c r="AR831" s="396"/>
      <c r="AT831" s="396"/>
      <c r="AV831" s="396"/>
      <c r="AW831" s="397"/>
      <c r="AX831" s="395"/>
      <c r="AZ831" s="395"/>
      <c r="BA831" s="395"/>
      <c r="BB831" s="395"/>
      <c r="BC831" s="395"/>
      <c r="BD831" s="395"/>
      <c r="BE831" s="395"/>
      <c r="BF831" s="395"/>
      <c r="BG831" s="398"/>
      <c r="BH831" s="395"/>
      <c r="BI831" s="399"/>
      <c r="BJ831" s="399"/>
      <c r="BK831" s="399"/>
      <c r="BL831" s="399"/>
    </row>
    <row r="832" spans="5:64">
      <c r="E832" s="395"/>
      <c r="AB832" s="395"/>
      <c r="AF832" s="397"/>
      <c r="AH832" s="397"/>
      <c r="AI832" s="396"/>
      <c r="AK832" s="396"/>
      <c r="AL832" s="396"/>
      <c r="AM832" s="396"/>
      <c r="AO832" s="396"/>
      <c r="AP832" s="396"/>
      <c r="AR832" s="396"/>
      <c r="AT832" s="396"/>
      <c r="AV832" s="396"/>
      <c r="AW832" s="397"/>
      <c r="AX832" s="395"/>
      <c r="AZ832" s="395"/>
      <c r="BA832" s="395"/>
      <c r="BB832" s="395"/>
      <c r="BC832" s="395"/>
      <c r="BD832" s="395"/>
      <c r="BE832" s="395"/>
      <c r="BF832" s="395"/>
      <c r="BG832" s="398"/>
      <c r="BH832" s="395"/>
      <c r="BI832" s="399"/>
      <c r="BJ832" s="399"/>
      <c r="BK832" s="399"/>
      <c r="BL832" s="399"/>
    </row>
    <row r="833" spans="5:64">
      <c r="E833" s="395"/>
      <c r="AB833" s="395"/>
      <c r="AF833" s="397"/>
      <c r="AH833" s="397"/>
      <c r="AI833" s="396"/>
      <c r="AK833" s="396"/>
      <c r="AL833" s="396"/>
      <c r="AM833" s="396"/>
      <c r="AO833" s="396"/>
      <c r="AP833" s="396"/>
      <c r="AR833" s="396"/>
      <c r="AT833" s="396"/>
      <c r="AV833" s="396"/>
      <c r="AW833" s="397"/>
      <c r="AX833" s="395"/>
      <c r="AZ833" s="395"/>
      <c r="BA833" s="395"/>
      <c r="BB833" s="395"/>
      <c r="BC833" s="395"/>
      <c r="BD833" s="395"/>
      <c r="BE833" s="395"/>
      <c r="BF833" s="395"/>
      <c r="BG833" s="398"/>
      <c r="BH833" s="395"/>
      <c r="BI833" s="399"/>
      <c r="BJ833" s="399"/>
      <c r="BK833" s="399"/>
      <c r="BL833" s="399"/>
    </row>
    <row r="834" spans="5:64">
      <c r="E834" s="395"/>
      <c r="AB834" s="395"/>
      <c r="AF834" s="397"/>
      <c r="AH834" s="397"/>
      <c r="AI834" s="396"/>
      <c r="AK834" s="396"/>
      <c r="AL834" s="396"/>
      <c r="AM834" s="396"/>
      <c r="AO834" s="396"/>
      <c r="AP834" s="396"/>
      <c r="AR834" s="396"/>
      <c r="AT834" s="396"/>
      <c r="AV834" s="396"/>
      <c r="AW834" s="397"/>
      <c r="AX834" s="395"/>
      <c r="AZ834" s="395"/>
      <c r="BA834" s="395"/>
      <c r="BB834" s="395"/>
      <c r="BC834" s="395"/>
      <c r="BD834" s="395"/>
      <c r="BE834" s="395"/>
      <c r="BF834" s="395"/>
      <c r="BG834" s="398"/>
      <c r="BH834" s="395"/>
      <c r="BI834" s="399"/>
      <c r="BJ834" s="399"/>
      <c r="BK834" s="399"/>
      <c r="BL834" s="399"/>
    </row>
    <row r="835" spans="5:64">
      <c r="E835" s="395"/>
      <c r="AB835" s="395"/>
      <c r="AF835" s="397"/>
      <c r="AH835" s="397"/>
      <c r="AI835" s="396"/>
      <c r="AK835" s="396"/>
      <c r="AL835" s="396"/>
      <c r="AM835" s="396"/>
      <c r="AO835" s="396"/>
      <c r="AP835" s="396"/>
      <c r="AR835" s="396"/>
      <c r="AT835" s="396"/>
      <c r="AV835" s="396"/>
      <c r="AW835" s="397"/>
      <c r="AX835" s="395"/>
      <c r="AZ835" s="395"/>
      <c r="BA835" s="395"/>
      <c r="BB835" s="395"/>
      <c r="BC835" s="395"/>
      <c r="BD835" s="395"/>
      <c r="BE835" s="395"/>
      <c r="BF835" s="395"/>
      <c r="BG835" s="398"/>
      <c r="BH835" s="395"/>
      <c r="BI835" s="399"/>
      <c r="BJ835" s="399"/>
      <c r="BK835" s="399"/>
      <c r="BL835" s="399"/>
    </row>
    <row r="836" spans="5:64">
      <c r="E836" s="395"/>
      <c r="AB836" s="395"/>
      <c r="AF836" s="397"/>
      <c r="AH836" s="397"/>
      <c r="AI836" s="396"/>
      <c r="AK836" s="396"/>
      <c r="AL836" s="396"/>
      <c r="AM836" s="396"/>
      <c r="AO836" s="396"/>
      <c r="AP836" s="396"/>
      <c r="AR836" s="396"/>
      <c r="AT836" s="396"/>
      <c r="AV836" s="396"/>
      <c r="AW836" s="397"/>
      <c r="AX836" s="395"/>
      <c r="AZ836" s="395"/>
      <c r="BA836" s="395"/>
      <c r="BB836" s="395"/>
      <c r="BC836" s="395"/>
      <c r="BD836" s="395"/>
      <c r="BE836" s="395"/>
      <c r="BF836" s="395"/>
      <c r="BG836" s="398"/>
      <c r="BH836" s="395"/>
      <c r="BI836" s="399"/>
      <c r="BJ836" s="399"/>
      <c r="BK836" s="399"/>
      <c r="BL836" s="399"/>
    </row>
    <row r="837" spans="5:64">
      <c r="E837" s="395"/>
      <c r="AB837" s="395"/>
      <c r="AF837" s="397"/>
      <c r="AH837" s="397"/>
      <c r="AI837" s="396"/>
      <c r="AK837" s="396"/>
      <c r="AL837" s="396"/>
      <c r="AM837" s="396"/>
      <c r="AO837" s="396"/>
      <c r="AP837" s="396"/>
      <c r="AR837" s="396"/>
      <c r="AT837" s="396"/>
      <c r="AV837" s="396"/>
      <c r="AW837" s="397"/>
      <c r="AX837" s="395"/>
      <c r="AZ837" s="395"/>
      <c r="BA837" s="395"/>
      <c r="BB837" s="395"/>
      <c r="BC837" s="395"/>
      <c r="BD837" s="395"/>
      <c r="BE837" s="395"/>
      <c r="BF837" s="395"/>
      <c r="BG837" s="398"/>
      <c r="BH837" s="395"/>
      <c r="BI837" s="399"/>
      <c r="BJ837" s="399"/>
      <c r="BK837" s="399"/>
      <c r="BL837" s="399"/>
    </row>
    <row r="838" spans="5:64">
      <c r="E838" s="395"/>
      <c r="AB838" s="395"/>
      <c r="AF838" s="397"/>
      <c r="AH838" s="397"/>
      <c r="AI838" s="396"/>
      <c r="AK838" s="396"/>
      <c r="AL838" s="396"/>
      <c r="AM838" s="396"/>
      <c r="AO838" s="396"/>
      <c r="AP838" s="396"/>
      <c r="AR838" s="396"/>
      <c r="AT838" s="396"/>
      <c r="AV838" s="396"/>
      <c r="AW838" s="397"/>
      <c r="AX838" s="395"/>
      <c r="AZ838" s="395"/>
      <c r="BA838" s="395"/>
      <c r="BB838" s="395"/>
      <c r="BC838" s="395"/>
      <c r="BD838" s="395"/>
      <c r="BE838" s="395"/>
      <c r="BF838" s="395"/>
      <c r="BG838" s="398"/>
      <c r="BH838" s="395"/>
      <c r="BI838" s="399"/>
      <c r="BJ838" s="399"/>
      <c r="BK838" s="399"/>
      <c r="BL838" s="399"/>
    </row>
    <row r="839" spans="5:64">
      <c r="E839" s="395"/>
      <c r="AB839" s="395"/>
      <c r="AF839" s="397"/>
      <c r="AH839" s="397"/>
      <c r="AI839" s="396"/>
      <c r="AK839" s="396"/>
      <c r="AL839" s="396"/>
      <c r="AM839" s="396"/>
      <c r="AO839" s="396"/>
      <c r="AP839" s="396"/>
      <c r="AR839" s="396"/>
      <c r="AT839" s="396"/>
      <c r="AV839" s="396"/>
      <c r="AW839" s="397"/>
      <c r="AX839" s="395"/>
      <c r="AZ839" s="395"/>
      <c r="BA839" s="395"/>
      <c r="BB839" s="395"/>
      <c r="BC839" s="395"/>
      <c r="BD839" s="395"/>
      <c r="BE839" s="395"/>
      <c r="BF839" s="395"/>
      <c r="BG839" s="398"/>
      <c r="BH839" s="395"/>
      <c r="BI839" s="399"/>
      <c r="BJ839" s="399"/>
      <c r="BK839" s="399"/>
      <c r="BL839" s="399"/>
    </row>
    <row r="840" spans="5:64">
      <c r="E840" s="395"/>
      <c r="AB840" s="395"/>
      <c r="AF840" s="397"/>
      <c r="AH840" s="397"/>
      <c r="AI840" s="396"/>
      <c r="AK840" s="396"/>
      <c r="AL840" s="396"/>
      <c r="AM840" s="396"/>
      <c r="AO840" s="396"/>
      <c r="AP840" s="396"/>
      <c r="AR840" s="396"/>
      <c r="AT840" s="396"/>
      <c r="AV840" s="396"/>
      <c r="AW840" s="397"/>
      <c r="AX840" s="395"/>
      <c r="AZ840" s="395"/>
      <c r="BA840" s="395"/>
      <c r="BB840" s="395"/>
      <c r="BC840" s="395"/>
      <c r="BD840" s="395"/>
      <c r="BE840" s="395"/>
      <c r="BF840" s="395"/>
      <c r="BG840" s="398"/>
      <c r="BH840" s="395"/>
      <c r="BI840" s="399"/>
      <c r="BJ840" s="399"/>
      <c r="BK840" s="399"/>
      <c r="BL840" s="399"/>
    </row>
    <row r="841" spans="5:64">
      <c r="E841" s="395"/>
      <c r="AB841" s="395"/>
      <c r="AF841" s="397"/>
      <c r="AH841" s="397"/>
      <c r="AI841" s="396"/>
      <c r="AK841" s="396"/>
      <c r="AL841" s="396"/>
      <c r="AM841" s="396"/>
      <c r="AO841" s="396"/>
      <c r="AP841" s="396"/>
      <c r="AR841" s="396"/>
      <c r="AT841" s="396"/>
      <c r="AV841" s="396"/>
      <c r="AW841" s="397"/>
      <c r="AX841" s="395"/>
      <c r="AZ841" s="395"/>
      <c r="BA841" s="395"/>
      <c r="BB841" s="395"/>
      <c r="BC841" s="395"/>
      <c r="BD841" s="395"/>
      <c r="BE841" s="395"/>
      <c r="BF841" s="395"/>
      <c r="BG841" s="398"/>
      <c r="BH841" s="395"/>
      <c r="BI841" s="399"/>
      <c r="BJ841" s="399"/>
      <c r="BK841" s="399"/>
      <c r="BL841" s="399"/>
    </row>
    <row r="842" spans="5:64">
      <c r="E842" s="395"/>
      <c r="AB842" s="395"/>
      <c r="AF842" s="397"/>
      <c r="AH842" s="397"/>
      <c r="AI842" s="396"/>
      <c r="AK842" s="396"/>
      <c r="AL842" s="396"/>
      <c r="AM842" s="396"/>
      <c r="AO842" s="396"/>
      <c r="AP842" s="396"/>
      <c r="AR842" s="396"/>
      <c r="AT842" s="396"/>
      <c r="AV842" s="396"/>
      <c r="AW842" s="397"/>
      <c r="AX842" s="395"/>
      <c r="AZ842" s="395"/>
      <c r="BA842" s="395"/>
      <c r="BB842" s="395"/>
      <c r="BC842" s="395"/>
      <c r="BD842" s="395"/>
      <c r="BE842" s="395"/>
      <c r="BF842" s="395"/>
      <c r="BG842" s="398"/>
      <c r="BH842" s="395"/>
      <c r="BI842" s="399"/>
      <c r="BJ842" s="399"/>
      <c r="BK842" s="399"/>
      <c r="BL842" s="399"/>
    </row>
    <row r="843" spans="5:64">
      <c r="E843" s="395"/>
      <c r="AB843" s="395"/>
      <c r="AF843" s="397"/>
      <c r="AH843" s="397"/>
      <c r="AI843" s="396"/>
      <c r="AK843" s="396"/>
      <c r="AL843" s="396"/>
      <c r="AM843" s="396"/>
      <c r="AO843" s="396"/>
      <c r="AP843" s="396"/>
      <c r="AR843" s="396"/>
      <c r="AT843" s="396"/>
      <c r="AV843" s="396"/>
      <c r="AW843" s="397"/>
      <c r="AX843" s="395"/>
      <c r="AZ843" s="395"/>
      <c r="BA843" s="395"/>
      <c r="BB843" s="395"/>
      <c r="BC843" s="395"/>
      <c r="BD843" s="395"/>
      <c r="BE843" s="395"/>
      <c r="BF843" s="395"/>
      <c r="BG843" s="398"/>
      <c r="BH843" s="395"/>
      <c r="BI843" s="399"/>
      <c r="BJ843" s="399"/>
      <c r="BK843" s="399"/>
      <c r="BL843" s="399"/>
    </row>
    <row r="844" spans="5:64">
      <c r="E844" s="395"/>
      <c r="AB844" s="395"/>
      <c r="AF844" s="397"/>
      <c r="AH844" s="397"/>
      <c r="AI844" s="396"/>
      <c r="AK844" s="396"/>
      <c r="AL844" s="396"/>
      <c r="AM844" s="396"/>
      <c r="AO844" s="396"/>
      <c r="AP844" s="396"/>
      <c r="AR844" s="396"/>
      <c r="AT844" s="396"/>
      <c r="AV844" s="396"/>
      <c r="AW844" s="397"/>
      <c r="AX844" s="395"/>
      <c r="AZ844" s="395"/>
      <c r="BA844" s="395"/>
      <c r="BB844" s="395"/>
      <c r="BC844" s="395"/>
      <c r="BD844" s="395"/>
      <c r="BE844" s="395"/>
      <c r="BF844" s="395"/>
      <c r="BG844" s="398"/>
      <c r="BH844" s="395"/>
      <c r="BI844" s="399"/>
      <c r="BJ844" s="399"/>
      <c r="BK844" s="399"/>
      <c r="BL844" s="399"/>
    </row>
    <row r="845" spans="5:64">
      <c r="E845" s="395"/>
      <c r="AB845" s="395"/>
      <c r="AF845" s="397"/>
      <c r="AH845" s="397"/>
      <c r="AI845" s="396"/>
      <c r="AK845" s="396"/>
      <c r="AL845" s="396"/>
      <c r="AM845" s="396"/>
      <c r="AO845" s="396"/>
      <c r="AP845" s="396"/>
      <c r="AR845" s="396"/>
      <c r="AT845" s="396"/>
      <c r="AV845" s="396"/>
      <c r="AW845" s="397"/>
      <c r="AX845" s="395"/>
      <c r="AZ845" s="395"/>
      <c r="BA845" s="395"/>
      <c r="BB845" s="395"/>
      <c r="BC845" s="395"/>
      <c r="BD845" s="395"/>
      <c r="BE845" s="395"/>
      <c r="BF845" s="395"/>
      <c r="BG845" s="398"/>
      <c r="BH845" s="395"/>
      <c r="BI845" s="399"/>
      <c r="BJ845" s="399"/>
      <c r="BK845" s="399"/>
      <c r="BL845" s="399"/>
    </row>
    <row r="846" spans="5:64">
      <c r="E846" s="395"/>
      <c r="AB846" s="395"/>
      <c r="AF846" s="397"/>
      <c r="AH846" s="397"/>
      <c r="AI846" s="396"/>
      <c r="AK846" s="396"/>
      <c r="AL846" s="396"/>
      <c r="AM846" s="396"/>
      <c r="AO846" s="396"/>
      <c r="AP846" s="396"/>
      <c r="AR846" s="396"/>
      <c r="AT846" s="396"/>
      <c r="AV846" s="396"/>
      <c r="AW846" s="397"/>
      <c r="AX846" s="395"/>
      <c r="AZ846" s="395"/>
      <c r="BA846" s="395"/>
      <c r="BB846" s="395"/>
      <c r="BC846" s="395"/>
      <c r="BD846" s="395"/>
      <c r="BE846" s="395"/>
      <c r="BF846" s="395"/>
      <c r="BG846" s="398"/>
      <c r="BH846" s="395"/>
      <c r="BI846" s="399"/>
      <c r="BJ846" s="399"/>
      <c r="BK846" s="399"/>
      <c r="BL846" s="399"/>
    </row>
    <row r="847" spans="5:64">
      <c r="E847" s="395"/>
      <c r="AB847" s="395"/>
      <c r="AF847" s="397"/>
      <c r="AH847" s="397"/>
      <c r="AI847" s="396"/>
      <c r="AK847" s="396"/>
      <c r="AL847" s="396"/>
      <c r="AM847" s="396"/>
      <c r="AO847" s="396"/>
      <c r="AP847" s="396"/>
      <c r="AR847" s="396"/>
      <c r="AT847" s="396"/>
      <c r="AV847" s="396"/>
      <c r="AW847" s="397"/>
      <c r="AX847" s="395"/>
      <c r="AZ847" s="395"/>
      <c r="BA847" s="395"/>
      <c r="BB847" s="395"/>
      <c r="BC847" s="395"/>
      <c r="BD847" s="395"/>
      <c r="BE847" s="395"/>
      <c r="BF847" s="395"/>
      <c r="BG847" s="398"/>
      <c r="BH847" s="395"/>
      <c r="BI847" s="399"/>
      <c r="BJ847" s="399"/>
      <c r="BK847" s="399"/>
      <c r="BL847" s="399"/>
    </row>
    <row r="848" spans="5:64">
      <c r="E848" s="395"/>
      <c r="AB848" s="395"/>
      <c r="AF848" s="397"/>
      <c r="AH848" s="397"/>
      <c r="AI848" s="396"/>
      <c r="AK848" s="396"/>
      <c r="AL848" s="396"/>
      <c r="AM848" s="396"/>
      <c r="AO848" s="396"/>
      <c r="AP848" s="396"/>
      <c r="AR848" s="396"/>
      <c r="AT848" s="396"/>
      <c r="AV848" s="396"/>
      <c r="AW848" s="397"/>
      <c r="AX848" s="395"/>
      <c r="AZ848" s="395"/>
      <c r="BA848" s="395"/>
      <c r="BB848" s="395"/>
      <c r="BC848" s="395"/>
      <c r="BD848" s="395"/>
      <c r="BE848" s="395"/>
      <c r="BF848" s="395"/>
      <c r="BG848" s="398"/>
      <c r="BH848" s="395"/>
      <c r="BI848" s="399"/>
      <c r="BJ848" s="399"/>
      <c r="BK848" s="399"/>
      <c r="BL848" s="399"/>
    </row>
    <row r="849" spans="5:64">
      <c r="E849" s="395"/>
      <c r="AB849" s="395"/>
      <c r="AF849" s="397"/>
      <c r="AH849" s="397"/>
      <c r="AI849" s="396"/>
      <c r="AK849" s="396"/>
      <c r="AL849" s="396"/>
      <c r="AM849" s="396"/>
      <c r="AO849" s="396"/>
      <c r="AP849" s="396"/>
      <c r="AR849" s="396"/>
      <c r="AT849" s="396"/>
      <c r="AV849" s="396"/>
      <c r="AW849" s="397"/>
      <c r="AX849" s="395"/>
      <c r="AZ849" s="395"/>
      <c r="BA849" s="395"/>
      <c r="BB849" s="395"/>
      <c r="BC849" s="395"/>
      <c r="BD849" s="395"/>
      <c r="BE849" s="395"/>
      <c r="BF849" s="395"/>
      <c r="BG849" s="398"/>
      <c r="BH849" s="395"/>
      <c r="BI849" s="399"/>
      <c r="BJ849" s="399"/>
      <c r="BK849" s="399"/>
      <c r="BL849" s="399"/>
    </row>
    <row r="850" spans="5:64">
      <c r="E850" s="395"/>
      <c r="AB850" s="395"/>
      <c r="AF850" s="397"/>
      <c r="AH850" s="397"/>
      <c r="AI850" s="396"/>
      <c r="AK850" s="396"/>
      <c r="AL850" s="396"/>
      <c r="AM850" s="396"/>
      <c r="AO850" s="396"/>
      <c r="AP850" s="396"/>
      <c r="AR850" s="396"/>
      <c r="AT850" s="396"/>
      <c r="AV850" s="396"/>
      <c r="AW850" s="397"/>
      <c r="AX850" s="395"/>
      <c r="AZ850" s="395"/>
      <c r="BA850" s="395"/>
      <c r="BB850" s="395"/>
      <c r="BC850" s="395"/>
      <c r="BD850" s="395"/>
      <c r="BE850" s="395"/>
      <c r="BF850" s="395"/>
      <c r="BG850" s="398"/>
      <c r="BH850" s="395"/>
      <c r="BI850" s="399"/>
      <c r="BJ850" s="399"/>
      <c r="BK850" s="399"/>
      <c r="BL850" s="399"/>
    </row>
    <row r="851" spans="5:64">
      <c r="E851" s="395"/>
      <c r="AB851" s="395"/>
      <c r="AF851" s="397"/>
      <c r="AH851" s="397"/>
      <c r="AI851" s="396"/>
      <c r="AK851" s="396"/>
      <c r="AL851" s="396"/>
      <c r="AM851" s="396"/>
      <c r="AO851" s="396"/>
      <c r="AP851" s="396"/>
      <c r="AR851" s="396"/>
      <c r="AT851" s="396"/>
      <c r="AV851" s="396"/>
      <c r="AW851" s="397"/>
      <c r="AX851" s="395"/>
      <c r="AZ851" s="395"/>
      <c r="BA851" s="395"/>
      <c r="BB851" s="395"/>
      <c r="BC851" s="395"/>
      <c r="BD851" s="395"/>
      <c r="BE851" s="395"/>
      <c r="BF851" s="395"/>
      <c r="BG851" s="398"/>
      <c r="BH851" s="395"/>
      <c r="BI851" s="399"/>
      <c r="BJ851" s="399"/>
      <c r="BK851" s="399"/>
      <c r="BL851" s="399"/>
    </row>
    <row r="852" spans="5:64">
      <c r="E852" s="395"/>
      <c r="AB852" s="395"/>
      <c r="AF852" s="397"/>
      <c r="AH852" s="397"/>
      <c r="AI852" s="396"/>
      <c r="AK852" s="396"/>
      <c r="AL852" s="396"/>
      <c r="AM852" s="396"/>
      <c r="AO852" s="396"/>
      <c r="AP852" s="396"/>
      <c r="AR852" s="396"/>
      <c r="AT852" s="396"/>
      <c r="AV852" s="396"/>
      <c r="AW852" s="397"/>
      <c r="AX852" s="395"/>
      <c r="AZ852" s="395"/>
      <c r="BA852" s="395"/>
      <c r="BB852" s="395"/>
      <c r="BC852" s="395"/>
      <c r="BD852" s="395"/>
      <c r="BE852" s="395"/>
      <c r="BF852" s="395"/>
      <c r="BG852" s="398"/>
      <c r="BH852" s="395"/>
      <c r="BI852" s="399"/>
      <c r="BJ852" s="399"/>
      <c r="BK852" s="399"/>
      <c r="BL852" s="399"/>
    </row>
    <row r="853" spans="5:64">
      <c r="E853" s="395"/>
      <c r="AB853" s="395"/>
      <c r="AF853" s="397"/>
      <c r="AH853" s="397"/>
      <c r="AI853" s="396"/>
      <c r="AK853" s="396"/>
      <c r="AL853" s="396"/>
      <c r="AM853" s="396"/>
      <c r="AO853" s="396"/>
      <c r="AP853" s="396"/>
      <c r="AR853" s="396"/>
      <c r="AT853" s="396"/>
      <c r="AV853" s="396"/>
      <c r="AW853" s="397"/>
      <c r="AX853" s="395"/>
      <c r="AZ853" s="395"/>
      <c r="BA853" s="395"/>
      <c r="BB853" s="395"/>
      <c r="BC853" s="395"/>
      <c r="BD853" s="395"/>
      <c r="BE853" s="395"/>
      <c r="BF853" s="395"/>
      <c r="BG853" s="398"/>
      <c r="BH853" s="395"/>
      <c r="BI853" s="399"/>
      <c r="BJ853" s="399"/>
      <c r="BK853" s="399"/>
      <c r="BL853" s="399"/>
    </row>
    <row r="854" spans="5:64">
      <c r="E854" s="395"/>
      <c r="AB854" s="395"/>
      <c r="AF854" s="397"/>
      <c r="AH854" s="397"/>
      <c r="AI854" s="396"/>
      <c r="AK854" s="396"/>
      <c r="AL854" s="396"/>
      <c r="AM854" s="396"/>
      <c r="AO854" s="396"/>
      <c r="AP854" s="396"/>
      <c r="AR854" s="396"/>
      <c r="AT854" s="396"/>
      <c r="AV854" s="396"/>
      <c r="AW854" s="397"/>
      <c r="AX854" s="395"/>
      <c r="AZ854" s="395"/>
      <c r="BA854" s="395"/>
      <c r="BB854" s="395"/>
      <c r="BC854" s="395"/>
      <c r="BD854" s="395"/>
      <c r="BE854" s="395"/>
      <c r="BF854" s="395"/>
      <c r="BG854" s="398"/>
      <c r="BH854" s="395"/>
      <c r="BI854" s="399"/>
      <c r="BJ854" s="399"/>
      <c r="BK854" s="399"/>
      <c r="BL854" s="399"/>
    </row>
    <row r="855" spans="5:64">
      <c r="E855" s="395"/>
      <c r="AB855" s="395"/>
      <c r="AF855" s="397"/>
      <c r="AH855" s="397"/>
      <c r="AI855" s="396"/>
      <c r="AK855" s="396"/>
      <c r="AL855" s="396"/>
      <c r="AM855" s="396"/>
      <c r="AO855" s="396"/>
      <c r="AP855" s="396"/>
      <c r="AR855" s="396"/>
      <c r="AT855" s="396"/>
      <c r="AV855" s="396"/>
      <c r="AW855" s="397"/>
      <c r="AX855" s="395"/>
      <c r="AZ855" s="395"/>
      <c r="BA855" s="395"/>
      <c r="BB855" s="395"/>
      <c r="BC855" s="395"/>
      <c r="BD855" s="395"/>
      <c r="BE855" s="395"/>
      <c r="BF855" s="395"/>
      <c r="BG855" s="398"/>
      <c r="BH855" s="395"/>
      <c r="BI855" s="399"/>
      <c r="BJ855" s="399"/>
      <c r="BK855" s="399"/>
      <c r="BL855" s="399"/>
    </row>
    <row r="856" spans="5:64">
      <c r="E856" s="395"/>
      <c r="AB856" s="395"/>
      <c r="AF856" s="397"/>
      <c r="AH856" s="397"/>
      <c r="AI856" s="396"/>
      <c r="AK856" s="396"/>
      <c r="AL856" s="396"/>
      <c r="AM856" s="396"/>
      <c r="AO856" s="396"/>
      <c r="AP856" s="396"/>
      <c r="AR856" s="396"/>
      <c r="AT856" s="396"/>
      <c r="AV856" s="396"/>
      <c r="AW856" s="397"/>
      <c r="AX856" s="395"/>
      <c r="AZ856" s="395"/>
      <c r="BA856" s="395"/>
      <c r="BB856" s="395"/>
      <c r="BC856" s="395"/>
      <c r="BD856" s="395"/>
      <c r="BE856" s="395"/>
      <c r="BF856" s="395"/>
      <c r="BG856" s="398"/>
      <c r="BH856" s="395"/>
      <c r="BI856" s="399"/>
      <c r="BJ856" s="399"/>
      <c r="BK856" s="399"/>
      <c r="BL856" s="399"/>
    </row>
    <row r="857" spans="5:64">
      <c r="E857" s="395"/>
      <c r="AB857" s="395"/>
      <c r="AF857" s="397"/>
      <c r="AH857" s="397"/>
      <c r="AI857" s="396"/>
      <c r="AK857" s="396"/>
      <c r="AL857" s="396"/>
      <c r="AM857" s="396"/>
      <c r="AO857" s="396"/>
      <c r="AP857" s="396"/>
      <c r="AR857" s="396"/>
      <c r="AT857" s="396"/>
      <c r="AV857" s="396"/>
      <c r="AW857" s="397"/>
      <c r="AX857" s="395"/>
      <c r="AZ857" s="395"/>
      <c r="BA857" s="395"/>
      <c r="BB857" s="395"/>
      <c r="BC857" s="395"/>
      <c r="BD857" s="395"/>
      <c r="BE857" s="395"/>
      <c r="BF857" s="395"/>
      <c r="BG857" s="398"/>
      <c r="BH857" s="395"/>
      <c r="BI857" s="399"/>
      <c r="BJ857" s="399"/>
      <c r="BK857" s="399"/>
      <c r="BL857" s="399"/>
    </row>
    <row r="858" spans="5:64">
      <c r="E858" s="395"/>
      <c r="AB858" s="395"/>
      <c r="AF858" s="397"/>
      <c r="AH858" s="397"/>
      <c r="AI858" s="396"/>
      <c r="AK858" s="396"/>
      <c r="AL858" s="396"/>
      <c r="AM858" s="396"/>
      <c r="AO858" s="396"/>
      <c r="AP858" s="396"/>
      <c r="AR858" s="396"/>
      <c r="AT858" s="396"/>
      <c r="AV858" s="396"/>
      <c r="AW858" s="397"/>
      <c r="AX858" s="395"/>
      <c r="AZ858" s="395"/>
      <c r="BA858" s="395"/>
      <c r="BB858" s="395"/>
      <c r="BC858" s="395"/>
      <c r="BD858" s="395"/>
      <c r="BE858" s="395"/>
      <c r="BF858" s="395"/>
      <c r="BG858" s="398"/>
      <c r="BH858" s="395"/>
      <c r="BI858" s="399"/>
      <c r="BJ858" s="399"/>
      <c r="BK858" s="399"/>
      <c r="BL858" s="399"/>
    </row>
    <row r="859" spans="5:64">
      <c r="E859" s="395"/>
      <c r="AB859" s="395"/>
      <c r="AF859" s="397"/>
      <c r="AH859" s="397"/>
      <c r="AI859" s="396"/>
      <c r="AK859" s="396"/>
      <c r="AL859" s="396"/>
      <c r="AM859" s="396"/>
      <c r="AO859" s="396"/>
      <c r="AP859" s="396"/>
      <c r="AR859" s="396"/>
      <c r="AT859" s="396"/>
      <c r="AV859" s="396"/>
      <c r="AW859" s="397"/>
      <c r="AX859" s="395"/>
      <c r="AZ859" s="395"/>
      <c r="BA859" s="395"/>
      <c r="BB859" s="395"/>
      <c r="BC859" s="395"/>
      <c r="BD859" s="395"/>
      <c r="BE859" s="395"/>
      <c r="BF859" s="395"/>
      <c r="BG859" s="398"/>
      <c r="BH859" s="395"/>
      <c r="BI859" s="399"/>
      <c r="BJ859" s="399"/>
      <c r="BK859" s="399"/>
      <c r="BL859" s="399"/>
    </row>
    <row r="860" spans="5:64">
      <c r="E860" s="395"/>
      <c r="AB860" s="395"/>
      <c r="AF860" s="397"/>
      <c r="AH860" s="397"/>
      <c r="AI860" s="396"/>
      <c r="AK860" s="396"/>
      <c r="AL860" s="396"/>
      <c r="AM860" s="396"/>
      <c r="AO860" s="396"/>
      <c r="AP860" s="396"/>
      <c r="AR860" s="396"/>
      <c r="AT860" s="396"/>
      <c r="AV860" s="396"/>
      <c r="AW860" s="397"/>
      <c r="AX860" s="395"/>
      <c r="AZ860" s="395"/>
      <c r="BA860" s="395"/>
      <c r="BB860" s="395"/>
      <c r="BC860" s="395"/>
      <c r="BD860" s="395"/>
      <c r="BE860" s="395"/>
      <c r="BF860" s="395"/>
      <c r="BG860" s="398"/>
      <c r="BH860" s="395"/>
      <c r="BI860" s="399"/>
      <c r="BJ860" s="399"/>
      <c r="BK860" s="399"/>
      <c r="BL860" s="399"/>
    </row>
    <row r="861" spans="5:64">
      <c r="E861" s="395"/>
      <c r="AB861" s="395"/>
      <c r="AF861" s="397"/>
      <c r="AH861" s="397"/>
      <c r="AI861" s="396"/>
      <c r="AK861" s="396"/>
      <c r="AL861" s="396"/>
      <c r="AM861" s="396"/>
      <c r="AO861" s="396"/>
      <c r="AP861" s="396"/>
      <c r="AR861" s="396"/>
      <c r="AT861" s="396"/>
      <c r="AV861" s="396"/>
      <c r="AW861" s="397"/>
      <c r="AX861" s="395"/>
      <c r="AZ861" s="395"/>
      <c r="BA861" s="395"/>
      <c r="BB861" s="395"/>
      <c r="BC861" s="395"/>
      <c r="BD861" s="395"/>
      <c r="BE861" s="395"/>
      <c r="BF861" s="395"/>
      <c r="BG861" s="398"/>
      <c r="BH861" s="395"/>
      <c r="BI861" s="399"/>
      <c r="BJ861" s="399"/>
      <c r="BK861" s="399"/>
      <c r="BL861" s="399"/>
    </row>
    <row r="862" spans="5:64">
      <c r="E862" s="395"/>
      <c r="AB862" s="395"/>
      <c r="AF862" s="397"/>
      <c r="AH862" s="397"/>
      <c r="AI862" s="396"/>
      <c r="AK862" s="396"/>
      <c r="AL862" s="396"/>
      <c r="AM862" s="396"/>
      <c r="AO862" s="396"/>
      <c r="AP862" s="396"/>
      <c r="AR862" s="396"/>
      <c r="AT862" s="396"/>
      <c r="AV862" s="396"/>
      <c r="AW862" s="397"/>
      <c r="AX862" s="395"/>
      <c r="AZ862" s="395"/>
      <c r="BA862" s="395"/>
      <c r="BB862" s="395"/>
      <c r="BC862" s="395"/>
      <c r="BD862" s="395"/>
      <c r="BE862" s="395"/>
      <c r="BF862" s="395"/>
      <c r="BG862" s="398"/>
      <c r="BH862" s="395"/>
      <c r="BI862" s="399"/>
      <c r="BJ862" s="399"/>
      <c r="BK862" s="399"/>
      <c r="BL862" s="399"/>
    </row>
    <row r="863" spans="5:64">
      <c r="E863" s="395"/>
      <c r="AB863" s="395"/>
      <c r="AF863" s="397"/>
      <c r="AH863" s="397"/>
      <c r="AI863" s="396"/>
      <c r="AK863" s="396"/>
      <c r="AL863" s="396"/>
      <c r="AM863" s="396"/>
      <c r="AO863" s="396"/>
      <c r="AP863" s="396"/>
      <c r="AR863" s="396"/>
      <c r="AT863" s="396"/>
      <c r="AV863" s="396"/>
      <c r="AW863" s="397"/>
      <c r="AX863" s="395"/>
      <c r="AZ863" s="395"/>
      <c r="BA863" s="395"/>
      <c r="BB863" s="395"/>
      <c r="BC863" s="395"/>
      <c r="BD863" s="395"/>
      <c r="BE863" s="395"/>
      <c r="BF863" s="395"/>
      <c r="BG863" s="398"/>
      <c r="BH863" s="395"/>
      <c r="BI863" s="399"/>
      <c r="BJ863" s="399"/>
      <c r="BK863" s="399"/>
      <c r="BL863" s="399"/>
    </row>
    <row r="864" spans="5:64">
      <c r="E864" s="395"/>
      <c r="AB864" s="395"/>
      <c r="AF864" s="397"/>
      <c r="AH864" s="397"/>
      <c r="AI864" s="396"/>
      <c r="AK864" s="396"/>
      <c r="AL864" s="396"/>
      <c r="AM864" s="396"/>
      <c r="AO864" s="396"/>
      <c r="AP864" s="396"/>
      <c r="AR864" s="396"/>
      <c r="AT864" s="396"/>
      <c r="AV864" s="396"/>
      <c r="AW864" s="397"/>
      <c r="AX864" s="395"/>
      <c r="AZ864" s="395"/>
      <c r="BA864" s="395"/>
      <c r="BB864" s="395"/>
      <c r="BC864" s="395"/>
      <c r="BD864" s="395"/>
      <c r="BE864" s="395"/>
      <c r="BF864" s="395"/>
      <c r="BG864" s="398"/>
      <c r="BH864" s="395"/>
      <c r="BI864" s="399"/>
      <c r="BJ864" s="399"/>
      <c r="BK864" s="399"/>
      <c r="BL864" s="399"/>
    </row>
    <row r="865" spans="5:64">
      <c r="E865" s="395"/>
      <c r="AB865" s="395"/>
      <c r="AF865" s="397"/>
      <c r="AH865" s="397"/>
      <c r="AI865" s="396"/>
      <c r="AK865" s="396"/>
      <c r="AL865" s="396"/>
      <c r="AM865" s="396"/>
      <c r="AO865" s="396"/>
      <c r="AP865" s="396"/>
      <c r="AR865" s="396"/>
      <c r="AT865" s="396"/>
      <c r="AV865" s="396"/>
      <c r="AW865" s="397"/>
      <c r="AX865" s="395"/>
      <c r="AZ865" s="395"/>
      <c r="BA865" s="395"/>
      <c r="BB865" s="395"/>
      <c r="BC865" s="395"/>
      <c r="BD865" s="395"/>
      <c r="BE865" s="395"/>
      <c r="BF865" s="395"/>
      <c r="BG865" s="398"/>
      <c r="BH865" s="395"/>
      <c r="BI865" s="399"/>
      <c r="BJ865" s="399"/>
      <c r="BK865" s="399"/>
      <c r="BL865" s="399"/>
    </row>
    <row r="866" spans="5:64">
      <c r="E866" s="395"/>
      <c r="AB866" s="395"/>
      <c r="AF866" s="397"/>
      <c r="AH866" s="397"/>
      <c r="AI866" s="396"/>
      <c r="AK866" s="396"/>
      <c r="AL866" s="396"/>
      <c r="AM866" s="396"/>
      <c r="AO866" s="396"/>
      <c r="AP866" s="396"/>
      <c r="AR866" s="396"/>
      <c r="AT866" s="396"/>
      <c r="AV866" s="396"/>
      <c r="AW866" s="397"/>
      <c r="AX866" s="395"/>
      <c r="AZ866" s="395"/>
      <c r="BA866" s="395"/>
      <c r="BB866" s="395"/>
      <c r="BC866" s="395"/>
      <c r="BD866" s="395"/>
      <c r="BE866" s="395"/>
      <c r="BF866" s="395"/>
      <c r="BG866" s="398"/>
      <c r="BH866" s="395"/>
      <c r="BI866" s="399"/>
      <c r="BJ866" s="399"/>
      <c r="BK866" s="399"/>
      <c r="BL866" s="399"/>
    </row>
    <row r="867" spans="5:64">
      <c r="E867" s="395"/>
      <c r="AB867" s="395"/>
      <c r="AF867" s="397"/>
      <c r="AH867" s="397"/>
      <c r="AI867" s="396"/>
      <c r="AK867" s="396"/>
      <c r="AL867" s="396"/>
      <c r="AM867" s="396"/>
      <c r="AO867" s="396"/>
      <c r="AP867" s="396"/>
      <c r="AR867" s="396"/>
      <c r="AT867" s="396"/>
      <c r="AV867" s="396"/>
      <c r="AW867" s="397"/>
      <c r="AX867" s="395"/>
      <c r="AZ867" s="395"/>
      <c r="BA867" s="395"/>
      <c r="BB867" s="395"/>
      <c r="BC867" s="395"/>
      <c r="BD867" s="395"/>
      <c r="BE867" s="395"/>
      <c r="BF867" s="395"/>
      <c r="BG867" s="398"/>
      <c r="BH867" s="395"/>
      <c r="BI867" s="399"/>
      <c r="BJ867" s="399"/>
      <c r="BK867" s="399"/>
      <c r="BL867" s="399"/>
    </row>
    <row r="868" spans="5:64">
      <c r="E868" s="395"/>
      <c r="AB868" s="395"/>
      <c r="AF868" s="397"/>
      <c r="AH868" s="397"/>
      <c r="AI868" s="396"/>
      <c r="AK868" s="396"/>
      <c r="AL868" s="396"/>
      <c r="AM868" s="396"/>
      <c r="AO868" s="396"/>
      <c r="AP868" s="396"/>
      <c r="AR868" s="396"/>
      <c r="AT868" s="396"/>
      <c r="AV868" s="396"/>
      <c r="AW868" s="397"/>
      <c r="AX868" s="395"/>
      <c r="AZ868" s="395"/>
      <c r="BA868" s="395"/>
      <c r="BB868" s="395"/>
      <c r="BC868" s="395"/>
      <c r="BD868" s="395"/>
      <c r="BE868" s="395"/>
      <c r="BF868" s="395"/>
      <c r="BG868" s="398"/>
      <c r="BH868" s="395"/>
      <c r="BI868" s="399"/>
      <c r="BJ868" s="399"/>
      <c r="BK868" s="399"/>
      <c r="BL868" s="399"/>
    </row>
    <row r="869" spans="5:64">
      <c r="E869" s="395"/>
      <c r="AB869" s="395"/>
      <c r="AF869" s="397"/>
      <c r="AH869" s="397"/>
      <c r="AI869" s="396"/>
      <c r="AK869" s="396"/>
      <c r="AL869" s="396"/>
      <c r="AM869" s="396"/>
      <c r="AO869" s="396"/>
      <c r="AP869" s="396"/>
      <c r="AR869" s="396"/>
      <c r="AT869" s="396"/>
      <c r="AV869" s="396"/>
      <c r="AW869" s="397"/>
      <c r="AX869" s="395"/>
      <c r="AZ869" s="395"/>
      <c r="BA869" s="395"/>
      <c r="BB869" s="395"/>
      <c r="BC869" s="395"/>
      <c r="BD869" s="395"/>
      <c r="BE869" s="395"/>
      <c r="BF869" s="395"/>
      <c r="BG869" s="398"/>
      <c r="BH869" s="395"/>
      <c r="BI869" s="399"/>
      <c r="BJ869" s="399"/>
      <c r="BK869" s="399"/>
      <c r="BL869" s="399"/>
    </row>
    <row r="870" spans="5:64">
      <c r="E870" s="395"/>
      <c r="AB870" s="395"/>
      <c r="AF870" s="397"/>
      <c r="AH870" s="397"/>
      <c r="AI870" s="396"/>
      <c r="AK870" s="396"/>
      <c r="AL870" s="396"/>
      <c r="AM870" s="396"/>
      <c r="AO870" s="396"/>
      <c r="AP870" s="396"/>
      <c r="AR870" s="396"/>
      <c r="AT870" s="396"/>
      <c r="AV870" s="396"/>
      <c r="AW870" s="397"/>
      <c r="AX870" s="395"/>
      <c r="AZ870" s="395"/>
      <c r="BA870" s="395"/>
      <c r="BB870" s="395"/>
      <c r="BC870" s="395"/>
      <c r="BD870" s="395"/>
      <c r="BE870" s="395"/>
      <c r="BF870" s="395"/>
      <c r="BG870" s="398"/>
      <c r="BH870" s="395"/>
      <c r="BI870" s="399"/>
      <c r="BJ870" s="399"/>
      <c r="BK870" s="399"/>
      <c r="BL870" s="399"/>
    </row>
    <row r="871" spans="5:64">
      <c r="E871" s="395"/>
      <c r="AB871" s="395"/>
      <c r="AF871" s="397"/>
      <c r="AH871" s="397"/>
      <c r="AI871" s="396"/>
      <c r="AK871" s="396"/>
      <c r="AL871" s="396"/>
      <c r="AM871" s="396"/>
      <c r="AO871" s="396"/>
      <c r="AP871" s="396"/>
      <c r="AR871" s="396"/>
      <c r="AT871" s="396"/>
      <c r="AV871" s="396"/>
      <c r="AW871" s="397"/>
      <c r="AX871" s="395"/>
      <c r="AZ871" s="395"/>
      <c r="BA871" s="395"/>
      <c r="BB871" s="395"/>
      <c r="BC871" s="395"/>
      <c r="BD871" s="395"/>
      <c r="BE871" s="395"/>
      <c r="BF871" s="395"/>
      <c r="BG871" s="398"/>
      <c r="BH871" s="395"/>
      <c r="BI871" s="399"/>
      <c r="BJ871" s="399"/>
      <c r="BK871" s="399"/>
      <c r="BL871" s="399"/>
    </row>
    <row r="872" spans="5:64">
      <c r="E872" s="395"/>
      <c r="AB872" s="395"/>
      <c r="AF872" s="397"/>
      <c r="AH872" s="397"/>
      <c r="AI872" s="396"/>
      <c r="AK872" s="396"/>
      <c r="AL872" s="396"/>
      <c r="AM872" s="396"/>
      <c r="AO872" s="396"/>
      <c r="AP872" s="396"/>
      <c r="AR872" s="396"/>
      <c r="AT872" s="396"/>
      <c r="AV872" s="396"/>
      <c r="AW872" s="397"/>
      <c r="AX872" s="395"/>
      <c r="AZ872" s="395"/>
      <c r="BA872" s="395"/>
      <c r="BB872" s="395"/>
      <c r="BC872" s="395"/>
      <c r="BD872" s="395"/>
      <c r="BE872" s="395"/>
      <c r="BF872" s="395"/>
      <c r="BG872" s="398"/>
      <c r="BH872" s="395"/>
      <c r="BI872" s="399"/>
      <c r="BJ872" s="399"/>
      <c r="BK872" s="399"/>
      <c r="BL872" s="399"/>
    </row>
    <row r="873" spans="5:64">
      <c r="E873" s="395"/>
      <c r="AB873" s="395"/>
      <c r="AF873" s="397"/>
      <c r="AH873" s="397"/>
      <c r="AI873" s="396"/>
      <c r="AK873" s="396"/>
      <c r="AL873" s="396"/>
      <c r="AM873" s="396"/>
      <c r="AO873" s="396"/>
      <c r="AP873" s="396"/>
      <c r="AR873" s="396"/>
      <c r="AT873" s="396"/>
      <c r="AV873" s="396"/>
      <c r="AW873" s="397"/>
      <c r="AX873" s="395"/>
      <c r="AZ873" s="395"/>
      <c r="BA873" s="395"/>
      <c r="BB873" s="395"/>
      <c r="BC873" s="395"/>
      <c r="BD873" s="395"/>
      <c r="BE873" s="395"/>
      <c r="BF873" s="395"/>
      <c r="BG873" s="398"/>
      <c r="BH873" s="395"/>
      <c r="BI873" s="399"/>
      <c r="BJ873" s="399"/>
      <c r="BK873" s="399"/>
      <c r="BL873" s="399"/>
    </row>
    <row r="874" spans="5:64">
      <c r="E874" s="395"/>
      <c r="AB874" s="395"/>
      <c r="AF874" s="397"/>
      <c r="AH874" s="397"/>
      <c r="AI874" s="396"/>
      <c r="AK874" s="396"/>
      <c r="AL874" s="396"/>
      <c r="AM874" s="396"/>
      <c r="AO874" s="396"/>
      <c r="AP874" s="396"/>
      <c r="AR874" s="396"/>
      <c r="AT874" s="396"/>
      <c r="AV874" s="396"/>
      <c r="AW874" s="397"/>
      <c r="AX874" s="395"/>
      <c r="AZ874" s="395"/>
      <c r="BA874" s="395"/>
      <c r="BB874" s="395"/>
      <c r="BC874" s="395"/>
      <c r="BD874" s="395"/>
      <c r="BE874" s="395"/>
      <c r="BF874" s="395"/>
      <c r="BG874" s="398"/>
      <c r="BH874" s="395"/>
      <c r="BI874" s="399"/>
      <c r="BJ874" s="399"/>
      <c r="BK874" s="399"/>
      <c r="BL874" s="399"/>
    </row>
    <row r="875" spans="5:64">
      <c r="E875" s="395"/>
      <c r="AB875" s="395"/>
      <c r="AF875" s="397"/>
      <c r="AH875" s="397"/>
      <c r="AI875" s="396"/>
      <c r="AK875" s="396"/>
      <c r="AL875" s="396"/>
      <c r="AM875" s="396"/>
      <c r="AO875" s="396"/>
      <c r="AP875" s="396"/>
      <c r="AR875" s="396"/>
      <c r="AT875" s="396"/>
      <c r="AV875" s="396"/>
      <c r="AW875" s="397"/>
      <c r="AX875" s="395"/>
      <c r="AZ875" s="395"/>
      <c r="BA875" s="395"/>
      <c r="BB875" s="395"/>
      <c r="BC875" s="395"/>
      <c r="BD875" s="395"/>
      <c r="BE875" s="395"/>
      <c r="BF875" s="395"/>
      <c r="BG875" s="398"/>
      <c r="BH875" s="395"/>
      <c r="BI875" s="399"/>
      <c r="BJ875" s="399"/>
      <c r="BK875" s="399"/>
      <c r="BL875" s="399"/>
    </row>
    <row r="876" spans="5:64">
      <c r="E876" s="395"/>
      <c r="AB876" s="395"/>
      <c r="AF876" s="397"/>
      <c r="AH876" s="397"/>
      <c r="AI876" s="396"/>
      <c r="AK876" s="396"/>
      <c r="AL876" s="396"/>
      <c r="AM876" s="396"/>
      <c r="AO876" s="396"/>
      <c r="AP876" s="396"/>
      <c r="AR876" s="396"/>
      <c r="AT876" s="396"/>
      <c r="AV876" s="396"/>
      <c r="AW876" s="397"/>
      <c r="AX876" s="395"/>
      <c r="AZ876" s="395"/>
      <c r="BA876" s="395"/>
      <c r="BB876" s="395"/>
      <c r="BC876" s="395"/>
      <c r="BD876" s="395"/>
      <c r="BE876" s="395"/>
      <c r="BF876" s="395"/>
      <c r="BG876" s="398"/>
      <c r="BH876" s="395"/>
      <c r="BI876" s="399"/>
      <c r="BJ876" s="399"/>
      <c r="BK876" s="399"/>
      <c r="BL876" s="399"/>
    </row>
    <row r="877" spans="5:64">
      <c r="E877" s="395"/>
      <c r="AB877" s="395"/>
      <c r="AF877" s="397"/>
      <c r="AH877" s="397"/>
      <c r="AI877" s="396"/>
      <c r="AK877" s="396"/>
      <c r="AL877" s="396"/>
      <c r="AM877" s="396"/>
      <c r="AO877" s="396"/>
      <c r="AP877" s="396"/>
      <c r="AR877" s="396"/>
      <c r="AT877" s="396"/>
      <c r="AV877" s="396"/>
      <c r="AW877" s="397"/>
      <c r="AX877" s="395"/>
      <c r="AZ877" s="395"/>
      <c r="BA877" s="395"/>
      <c r="BB877" s="395"/>
      <c r="BC877" s="395"/>
      <c r="BD877" s="395"/>
      <c r="BE877" s="395"/>
      <c r="BF877" s="395"/>
      <c r="BG877" s="398"/>
      <c r="BH877" s="395"/>
      <c r="BI877" s="399"/>
      <c r="BJ877" s="399"/>
      <c r="BK877" s="399"/>
      <c r="BL877" s="399"/>
    </row>
    <row r="878" spans="5:64">
      <c r="E878" s="395"/>
      <c r="AB878" s="395"/>
      <c r="AF878" s="397"/>
      <c r="AH878" s="397"/>
      <c r="AI878" s="396"/>
      <c r="AK878" s="396"/>
      <c r="AL878" s="396"/>
      <c r="AM878" s="396"/>
      <c r="AO878" s="396"/>
      <c r="AP878" s="396"/>
      <c r="AR878" s="396"/>
      <c r="AT878" s="396"/>
      <c r="AV878" s="396"/>
      <c r="AW878" s="397"/>
      <c r="AX878" s="395"/>
      <c r="AZ878" s="395"/>
      <c r="BA878" s="395"/>
      <c r="BB878" s="395"/>
      <c r="BC878" s="395"/>
      <c r="BD878" s="395"/>
      <c r="BE878" s="395"/>
      <c r="BF878" s="395"/>
      <c r="BG878" s="398"/>
      <c r="BH878" s="395"/>
      <c r="BI878" s="399"/>
      <c r="BJ878" s="399"/>
      <c r="BK878" s="399"/>
      <c r="BL878" s="399"/>
    </row>
    <row r="879" spans="5:64">
      <c r="E879" s="395"/>
      <c r="AB879" s="395"/>
      <c r="AF879" s="397"/>
      <c r="AH879" s="397"/>
      <c r="AI879" s="396"/>
      <c r="AK879" s="396"/>
      <c r="AL879" s="396"/>
      <c r="AM879" s="396"/>
      <c r="AO879" s="396"/>
      <c r="AP879" s="396"/>
      <c r="AR879" s="396"/>
      <c r="AT879" s="396"/>
      <c r="AV879" s="396"/>
      <c r="AW879" s="397"/>
      <c r="AX879" s="395"/>
      <c r="AZ879" s="395"/>
      <c r="BA879" s="395"/>
      <c r="BB879" s="395"/>
      <c r="BC879" s="395"/>
      <c r="BD879" s="395"/>
      <c r="BE879" s="395"/>
      <c r="BF879" s="395"/>
      <c r="BG879" s="398"/>
      <c r="BH879" s="395"/>
      <c r="BI879" s="399"/>
      <c r="BJ879" s="399"/>
      <c r="BK879" s="399"/>
      <c r="BL879" s="399"/>
    </row>
    <row r="880" spans="5:64">
      <c r="E880" s="395"/>
      <c r="AB880" s="395"/>
      <c r="AF880" s="397"/>
      <c r="AH880" s="397"/>
      <c r="AI880" s="396"/>
      <c r="AK880" s="396"/>
      <c r="AL880" s="396"/>
      <c r="AM880" s="396"/>
      <c r="AO880" s="396"/>
      <c r="AP880" s="396"/>
      <c r="AR880" s="396"/>
      <c r="AT880" s="396"/>
      <c r="AV880" s="396"/>
      <c r="AW880" s="397"/>
      <c r="AX880" s="395"/>
      <c r="AZ880" s="395"/>
      <c r="BA880" s="395"/>
      <c r="BB880" s="395"/>
      <c r="BC880" s="395"/>
      <c r="BD880" s="395"/>
      <c r="BE880" s="395"/>
      <c r="BF880" s="395"/>
      <c r="BG880" s="398"/>
      <c r="BH880" s="395"/>
      <c r="BI880" s="399"/>
      <c r="BJ880" s="399"/>
      <c r="BK880" s="399"/>
      <c r="BL880" s="399"/>
    </row>
    <row r="881" spans="5:64">
      <c r="E881" s="395"/>
      <c r="AB881" s="395"/>
      <c r="AF881" s="397"/>
      <c r="AH881" s="397"/>
      <c r="AI881" s="396"/>
      <c r="AK881" s="396"/>
      <c r="AL881" s="396"/>
      <c r="AM881" s="396"/>
      <c r="AO881" s="396"/>
      <c r="AP881" s="396"/>
      <c r="AR881" s="396"/>
      <c r="AT881" s="396"/>
      <c r="AV881" s="396"/>
      <c r="AW881" s="397"/>
      <c r="AX881" s="395"/>
      <c r="AZ881" s="395"/>
      <c r="BA881" s="395"/>
      <c r="BB881" s="395"/>
      <c r="BC881" s="395"/>
      <c r="BD881" s="395"/>
      <c r="BE881" s="395"/>
      <c r="BF881" s="395"/>
      <c r="BG881" s="398"/>
      <c r="BH881" s="395"/>
      <c r="BI881" s="399"/>
      <c r="BJ881" s="399"/>
      <c r="BK881" s="399"/>
      <c r="BL881" s="399"/>
    </row>
    <row r="882" spans="5:64">
      <c r="E882" s="395"/>
      <c r="AB882" s="395"/>
      <c r="AF882" s="397"/>
      <c r="AH882" s="397"/>
      <c r="AI882" s="396"/>
      <c r="AK882" s="396"/>
      <c r="AL882" s="396"/>
      <c r="AM882" s="396"/>
      <c r="AO882" s="396"/>
      <c r="AP882" s="396"/>
      <c r="AR882" s="396"/>
      <c r="AT882" s="396"/>
      <c r="AV882" s="396"/>
      <c r="AW882" s="397"/>
      <c r="AX882" s="395"/>
      <c r="AZ882" s="395"/>
      <c r="BA882" s="395"/>
      <c r="BB882" s="395"/>
      <c r="BC882" s="395"/>
      <c r="BD882" s="395"/>
      <c r="BE882" s="395"/>
      <c r="BF882" s="395"/>
      <c r="BG882" s="398"/>
      <c r="BH882" s="395"/>
      <c r="BI882" s="399"/>
      <c r="BJ882" s="399"/>
      <c r="BK882" s="399"/>
      <c r="BL882" s="399"/>
    </row>
    <row r="883" spans="5:64">
      <c r="E883" s="395"/>
      <c r="AB883" s="395"/>
      <c r="AF883" s="397"/>
      <c r="AH883" s="397"/>
      <c r="AI883" s="396"/>
      <c r="AK883" s="396"/>
      <c r="AL883" s="396"/>
      <c r="AM883" s="396"/>
      <c r="AO883" s="396"/>
      <c r="AP883" s="396"/>
      <c r="AR883" s="396"/>
      <c r="AT883" s="396"/>
      <c r="AV883" s="396"/>
      <c r="AW883" s="397"/>
      <c r="AX883" s="395"/>
      <c r="AZ883" s="395"/>
      <c r="BA883" s="395"/>
      <c r="BB883" s="395"/>
      <c r="BC883" s="395"/>
      <c r="BD883" s="395"/>
      <c r="BE883" s="395"/>
      <c r="BF883" s="395"/>
      <c r="BG883" s="398"/>
      <c r="BH883" s="395"/>
      <c r="BI883" s="399"/>
      <c r="BJ883" s="399"/>
      <c r="BK883" s="399"/>
      <c r="BL883" s="399"/>
    </row>
    <row r="884" spans="5:64">
      <c r="E884" s="395"/>
      <c r="AB884" s="395"/>
      <c r="AF884" s="397"/>
      <c r="AH884" s="397"/>
      <c r="AI884" s="396"/>
      <c r="AK884" s="396"/>
      <c r="AL884" s="396"/>
      <c r="AM884" s="396"/>
      <c r="AO884" s="396"/>
      <c r="AP884" s="396"/>
      <c r="AR884" s="396"/>
      <c r="AT884" s="396"/>
      <c r="AV884" s="396"/>
      <c r="AW884" s="397"/>
      <c r="AX884" s="395"/>
      <c r="AZ884" s="395"/>
      <c r="BA884" s="395"/>
      <c r="BB884" s="395"/>
      <c r="BC884" s="395"/>
      <c r="BD884" s="395"/>
      <c r="BE884" s="395"/>
      <c r="BF884" s="395"/>
      <c r="BG884" s="398"/>
      <c r="BH884" s="395"/>
      <c r="BI884" s="399"/>
      <c r="BJ884" s="399"/>
      <c r="BK884" s="399"/>
      <c r="BL884" s="399"/>
    </row>
    <row r="885" spans="5:64">
      <c r="E885" s="395"/>
      <c r="AB885" s="395"/>
      <c r="AF885" s="397"/>
      <c r="AH885" s="397"/>
      <c r="AI885" s="396"/>
      <c r="AK885" s="396"/>
      <c r="AL885" s="396"/>
      <c r="AM885" s="396"/>
      <c r="AO885" s="396"/>
      <c r="AP885" s="396"/>
      <c r="AR885" s="396"/>
      <c r="AT885" s="396"/>
      <c r="AV885" s="396"/>
      <c r="AW885" s="397"/>
      <c r="AX885" s="395"/>
      <c r="AZ885" s="395"/>
      <c r="BA885" s="395"/>
      <c r="BB885" s="395"/>
      <c r="BC885" s="395"/>
      <c r="BD885" s="395"/>
      <c r="BE885" s="395"/>
      <c r="BF885" s="395"/>
      <c r="BG885" s="398"/>
      <c r="BH885" s="395"/>
      <c r="BI885" s="399"/>
      <c r="BJ885" s="399"/>
      <c r="BK885" s="399"/>
      <c r="BL885" s="399"/>
    </row>
    <row r="886" spans="5:64">
      <c r="E886" s="395"/>
      <c r="AB886" s="395"/>
      <c r="AF886" s="397"/>
      <c r="AH886" s="397"/>
      <c r="AI886" s="396"/>
      <c r="AK886" s="396"/>
      <c r="AL886" s="396"/>
      <c r="AM886" s="396"/>
      <c r="AO886" s="396"/>
      <c r="AP886" s="396"/>
      <c r="AR886" s="396"/>
      <c r="AT886" s="396"/>
      <c r="AV886" s="396"/>
      <c r="AW886" s="397"/>
      <c r="AX886" s="395"/>
      <c r="AZ886" s="395"/>
      <c r="BA886" s="395"/>
      <c r="BB886" s="395"/>
      <c r="BC886" s="395"/>
      <c r="BD886" s="395"/>
      <c r="BE886" s="395"/>
      <c r="BF886" s="395"/>
      <c r="BG886" s="398"/>
      <c r="BH886" s="395"/>
      <c r="BI886" s="399"/>
      <c r="BJ886" s="399"/>
      <c r="BK886" s="399"/>
      <c r="BL886" s="399"/>
    </row>
    <row r="887" spans="5:64">
      <c r="E887" s="395"/>
      <c r="AB887" s="395"/>
      <c r="AF887" s="397"/>
      <c r="AH887" s="397"/>
      <c r="AI887" s="396"/>
      <c r="AK887" s="396"/>
      <c r="AL887" s="396"/>
      <c r="AM887" s="396"/>
      <c r="AO887" s="396"/>
      <c r="AP887" s="396"/>
      <c r="AR887" s="396"/>
      <c r="AT887" s="396"/>
      <c r="AV887" s="396"/>
      <c r="AW887" s="397"/>
      <c r="AX887" s="395"/>
      <c r="AZ887" s="395"/>
      <c r="BA887" s="395"/>
      <c r="BB887" s="395"/>
      <c r="BC887" s="395"/>
      <c r="BD887" s="395"/>
      <c r="BE887" s="395"/>
      <c r="BF887" s="395"/>
      <c r="BG887" s="398"/>
      <c r="BH887" s="395"/>
      <c r="BI887" s="399"/>
      <c r="BJ887" s="399"/>
      <c r="BK887" s="399"/>
      <c r="BL887" s="399"/>
    </row>
    <row r="888" spans="5:64">
      <c r="E888" s="395"/>
      <c r="AB888" s="395"/>
      <c r="AF888" s="397"/>
      <c r="AH888" s="397"/>
      <c r="AI888" s="396"/>
      <c r="AK888" s="396"/>
      <c r="AL888" s="396"/>
      <c r="AM888" s="396"/>
      <c r="AO888" s="396"/>
      <c r="AP888" s="396"/>
      <c r="AR888" s="396"/>
      <c r="AT888" s="396"/>
      <c r="AV888" s="396"/>
      <c r="AW888" s="397"/>
      <c r="AX888" s="395"/>
      <c r="AZ888" s="395"/>
      <c r="BA888" s="395"/>
      <c r="BB888" s="395"/>
      <c r="BC888" s="395"/>
      <c r="BD888" s="395"/>
      <c r="BE888" s="395"/>
      <c r="BF888" s="395"/>
      <c r="BG888" s="398"/>
      <c r="BH888" s="395"/>
      <c r="BI888" s="399"/>
      <c r="BJ888" s="399"/>
      <c r="BK888" s="399"/>
      <c r="BL888" s="399"/>
    </row>
    <row r="889" spans="5:64">
      <c r="E889" s="395"/>
      <c r="AB889" s="395"/>
      <c r="AF889" s="397"/>
      <c r="AH889" s="397"/>
      <c r="AI889" s="396"/>
      <c r="AK889" s="396"/>
      <c r="AL889" s="396"/>
      <c r="AM889" s="396"/>
      <c r="AO889" s="396"/>
      <c r="AP889" s="396"/>
      <c r="AR889" s="396"/>
      <c r="AT889" s="396"/>
      <c r="AV889" s="396"/>
      <c r="AW889" s="397"/>
      <c r="AX889" s="395"/>
      <c r="AZ889" s="395"/>
      <c r="BA889" s="395"/>
      <c r="BB889" s="395"/>
      <c r="BC889" s="395"/>
      <c r="BD889" s="395"/>
      <c r="BE889" s="395"/>
      <c r="BF889" s="395"/>
      <c r="BG889" s="398"/>
      <c r="BH889" s="395"/>
      <c r="BI889" s="399"/>
      <c r="BJ889" s="399"/>
      <c r="BK889" s="399"/>
      <c r="BL889" s="399"/>
    </row>
    <row r="890" spans="5:64">
      <c r="E890" s="395"/>
      <c r="AB890" s="395"/>
      <c r="AF890" s="397"/>
      <c r="AH890" s="397"/>
      <c r="AI890" s="396"/>
      <c r="AK890" s="396"/>
      <c r="AL890" s="396"/>
      <c r="AM890" s="396"/>
      <c r="AO890" s="396"/>
      <c r="AP890" s="396"/>
      <c r="AR890" s="396"/>
      <c r="AT890" s="396"/>
      <c r="AV890" s="396"/>
      <c r="AW890" s="397"/>
      <c r="AX890" s="395"/>
      <c r="AZ890" s="395"/>
      <c r="BA890" s="395"/>
      <c r="BB890" s="395"/>
      <c r="BC890" s="395"/>
      <c r="BD890" s="395"/>
      <c r="BE890" s="395"/>
      <c r="BF890" s="395"/>
      <c r="BG890" s="398"/>
      <c r="BH890" s="395"/>
      <c r="BI890" s="399"/>
      <c r="BJ890" s="399"/>
      <c r="BK890" s="399"/>
      <c r="BL890" s="399"/>
    </row>
    <row r="891" spans="5:64">
      <c r="E891" s="395"/>
      <c r="AB891" s="395"/>
      <c r="AF891" s="397"/>
      <c r="AH891" s="397"/>
      <c r="AI891" s="396"/>
      <c r="AK891" s="396"/>
      <c r="AL891" s="396"/>
      <c r="AM891" s="396"/>
      <c r="AO891" s="396"/>
      <c r="AP891" s="396"/>
      <c r="AR891" s="396"/>
      <c r="AT891" s="396"/>
      <c r="AV891" s="396"/>
      <c r="AW891" s="397"/>
      <c r="AX891" s="395"/>
      <c r="AZ891" s="395"/>
      <c r="BA891" s="395"/>
      <c r="BB891" s="395"/>
      <c r="BC891" s="395"/>
      <c r="BD891" s="395"/>
      <c r="BE891" s="395"/>
      <c r="BF891" s="395"/>
      <c r="BG891" s="398"/>
      <c r="BH891" s="395"/>
      <c r="BI891" s="399"/>
      <c r="BJ891" s="399"/>
      <c r="BK891" s="399"/>
      <c r="BL891" s="399"/>
    </row>
    <row r="892" spans="5:64">
      <c r="E892" s="395"/>
      <c r="AB892" s="395"/>
      <c r="AF892" s="397"/>
      <c r="AH892" s="397"/>
      <c r="AI892" s="396"/>
      <c r="AK892" s="396"/>
      <c r="AL892" s="396"/>
      <c r="AM892" s="396"/>
      <c r="AO892" s="396"/>
      <c r="AP892" s="396"/>
      <c r="AR892" s="396"/>
      <c r="AT892" s="396"/>
      <c r="AV892" s="396"/>
      <c r="AW892" s="397"/>
      <c r="AX892" s="395"/>
      <c r="AZ892" s="395"/>
      <c r="BA892" s="395"/>
      <c r="BB892" s="395"/>
      <c r="BC892" s="395"/>
      <c r="BD892" s="395"/>
      <c r="BE892" s="395"/>
      <c r="BF892" s="395"/>
      <c r="BG892" s="398"/>
      <c r="BH892" s="395"/>
      <c r="BI892" s="399"/>
      <c r="BJ892" s="399"/>
      <c r="BK892" s="399"/>
      <c r="BL892" s="399"/>
    </row>
    <row r="893" spans="5:64">
      <c r="E893" s="395"/>
      <c r="AB893" s="395"/>
      <c r="AF893" s="397"/>
      <c r="AH893" s="397"/>
      <c r="AI893" s="396"/>
      <c r="AK893" s="396"/>
      <c r="AL893" s="396"/>
      <c r="AM893" s="396"/>
      <c r="AO893" s="396"/>
      <c r="AP893" s="396"/>
      <c r="AR893" s="396"/>
      <c r="AT893" s="396"/>
      <c r="AV893" s="396"/>
      <c r="AW893" s="397"/>
      <c r="AX893" s="395"/>
      <c r="AZ893" s="395"/>
      <c r="BA893" s="395"/>
      <c r="BB893" s="395"/>
      <c r="BC893" s="395"/>
      <c r="BD893" s="395"/>
      <c r="BE893" s="395"/>
      <c r="BF893" s="395"/>
      <c r="BG893" s="398"/>
      <c r="BH893" s="395"/>
      <c r="BI893" s="399"/>
      <c r="BJ893" s="399"/>
      <c r="BK893" s="399"/>
      <c r="BL893" s="399"/>
    </row>
    <row r="894" spans="5:64">
      <c r="E894" s="395"/>
      <c r="AB894" s="395"/>
      <c r="AF894" s="397"/>
      <c r="AH894" s="397"/>
      <c r="AI894" s="396"/>
      <c r="AK894" s="396"/>
      <c r="AL894" s="396"/>
      <c r="AM894" s="396"/>
      <c r="AO894" s="396"/>
      <c r="AP894" s="396"/>
      <c r="AR894" s="396"/>
      <c r="AT894" s="396"/>
      <c r="AV894" s="396"/>
      <c r="AW894" s="397"/>
      <c r="AX894" s="395"/>
      <c r="AZ894" s="395"/>
      <c r="BA894" s="395"/>
      <c r="BB894" s="395"/>
      <c r="BC894" s="395"/>
      <c r="BD894" s="395"/>
      <c r="BE894" s="395"/>
      <c r="BF894" s="395"/>
      <c r="BG894" s="398"/>
      <c r="BH894" s="395"/>
      <c r="BI894" s="399"/>
      <c r="BJ894" s="399"/>
      <c r="BK894" s="399"/>
      <c r="BL894" s="399"/>
    </row>
    <row r="895" spans="5:64">
      <c r="E895" s="395"/>
      <c r="AB895" s="395"/>
      <c r="AF895" s="397"/>
      <c r="AH895" s="397"/>
      <c r="AI895" s="396"/>
      <c r="AK895" s="396"/>
      <c r="AL895" s="396"/>
      <c r="AM895" s="396"/>
      <c r="AO895" s="396"/>
      <c r="AP895" s="396"/>
      <c r="AR895" s="396"/>
      <c r="AT895" s="396"/>
      <c r="AV895" s="396"/>
      <c r="AW895" s="397"/>
      <c r="AX895" s="395"/>
      <c r="AZ895" s="395"/>
      <c r="BA895" s="395"/>
      <c r="BB895" s="395"/>
      <c r="BC895" s="395"/>
      <c r="BD895" s="395"/>
      <c r="BE895" s="395"/>
      <c r="BF895" s="395"/>
      <c r="BG895" s="398"/>
      <c r="BH895" s="395"/>
      <c r="BI895" s="399"/>
      <c r="BJ895" s="399"/>
      <c r="BK895" s="399"/>
      <c r="BL895" s="399"/>
    </row>
    <row r="896" spans="5:64">
      <c r="E896" s="395"/>
      <c r="AB896" s="395"/>
      <c r="AF896" s="397"/>
      <c r="AH896" s="397"/>
      <c r="AI896" s="396"/>
      <c r="AK896" s="396"/>
      <c r="AL896" s="396"/>
      <c r="AM896" s="396"/>
      <c r="AO896" s="396"/>
      <c r="AP896" s="396"/>
      <c r="AR896" s="396"/>
      <c r="AT896" s="396"/>
      <c r="AV896" s="396"/>
      <c r="AW896" s="397"/>
      <c r="AX896" s="395"/>
      <c r="AZ896" s="395"/>
      <c r="BA896" s="395"/>
      <c r="BB896" s="395"/>
      <c r="BC896" s="395"/>
      <c r="BD896" s="395"/>
      <c r="BE896" s="395"/>
      <c r="BF896" s="395"/>
      <c r="BG896" s="398"/>
      <c r="BH896" s="395"/>
      <c r="BI896" s="399"/>
      <c r="BJ896" s="399"/>
      <c r="BK896" s="399"/>
      <c r="BL896" s="399"/>
    </row>
    <row r="897" spans="5:64">
      <c r="E897" s="395"/>
      <c r="AB897" s="395"/>
      <c r="AF897" s="397"/>
      <c r="AH897" s="397"/>
      <c r="AI897" s="396"/>
      <c r="AK897" s="396"/>
      <c r="AL897" s="396"/>
      <c r="AM897" s="396"/>
      <c r="AO897" s="396"/>
      <c r="AP897" s="396"/>
      <c r="AR897" s="396"/>
      <c r="AT897" s="396"/>
      <c r="AV897" s="396"/>
      <c r="AW897" s="397"/>
      <c r="AX897" s="395"/>
      <c r="AZ897" s="395"/>
      <c r="BA897" s="395"/>
      <c r="BB897" s="395"/>
      <c r="BC897" s="395"/>
      <c r="BD897" s="395"/>
      <c r="BE897" s="395"/>
      <c r="BF897" s="395"/>
      <c r="BG897" s="398"/>
      <c r="BH897" s="395"/>
      <c r="BI897" s="399"/>
      <c r="BJ897" s="399"/>
      <c r="BK897" s="399"/>
      <c r="BL897" s="399"/>
    </row>
    <row r="898" spans="5:64">
      <c r="E898" s="395"/>
      <c r="AB898" s="395"/>
      <c r="AF898" s="397"/>
      <c r="AH898" s="397"/>
      <c r="AI898" s="396"/>
      <c r="AK898" s="396"/>
      <c r="AL898" s="396"/>
      <c r="AM898" s="396"/>
      <c r="AO898" s="396"/>
      <c r="AP898" s="396"/>
      <c r="AR898" s="396"/>
      <c r="AT898" s="396"/>
      <c r="AV898" s="396"/>
      <c r="AW898" s="397"/>
      <c r="AX898" s="395"/>
      <c r="AZ898" s="395"/>
      <c r="BA898" s="395"/>
      <c r="BB898" s="395"/>
      <c r="BC898" s="395"/>
      <c r="BD898" s="395"/>
      <c r="BE898" s="395"/>
      <c r="BF898" s="395"/>
      <c r="BG898" s="398"/>
      <c r="BH898" s="395"/>
      <c r="BI898" s="399"/>
      <c r="BJ898" s="399"/>
      <c r="BK898" s="399"/>
      <c r="BL898" s="399"/>
    </row>
    <row r="899" spans="5:64">
      <c r="E899" s="395"/>
      <c r="AB899" s="395"/>
      <c r="AF899" s="397"/>
      <c r="AH899" s="397"/>
      <c r="AI899" s="396"/>
      <c r="AK899" s="396"/>
      <c r="AL899" s="396"/>
      <c r="AM899" s="396"/>
      <c r="AO899" s="396"/>
      <c r="AP899" s="396"/>
      <c r="AR899" s="396"/>
      <c r="AT899" s="396"/>
      <c r="AV899" s="396"/>
      <c r="AW899" s="397"/>
      <c r="AX899" s="395"/>
      <c r="AZ899" s="395"/>
      <c r="BA899" s="395"/>
      <c r="BB899" s="395"/>
      <c r="BC899" s="395"/>
      <c r="BD899" s="395"/>
      <c r="BE899" s="395"/>
      <c r="BF899" s="395"/>
      <c r="BG899" s="398"/>
      <c r="BH899" s="395"/>
      <c r="BI899" s="399"/>
      <c r="BJ899" s="399"/>
      <c r="BK899" s="399"/>
      <c r="BL899" s="399"/>
    </row>
    <row r="900" spans="5:64">
      <c r="E900" s="395"/>
      <c r="AB900" s="395"/>
      <c r="AF900" s="397"/>
      <c r="AH900" s="397"/>
      <c r="AI900" s="396"/>
      <c r="AK900" s="396"/>
      <c r="AL900" s="396"/>
      <c r="AM900" s="396"/>
      <c r="AO900" s="396"/>
      <c r="AP900" s="396"/>
      <c r="AR900" s="396"/>
      <c r="AT900" s="396"/>
      <c r="AV900" s="396"/>
      <c r="AW900" s="397"/>
      <c r="AX900" s="395"/>
      <c r="AZ900" s="395"/>
      <c r="BA900" s="395"/>
      <c r="BB900" s="395"/>
      <c r="BC900" s="395"/>
      <c r="BD900" s="395"/>
      <c r="BE900" s="395"/>
      <c r="BF900" s="395"/>
      <c r="BG900" s="398"/>
      <c r="BH900" s="395"/>
      <c r="BI900" s="399"/>
      <c r="BJ900" s="399"/>
      <c r="BK900" s="399"/>
      <c r="BL900" s="399"/>
    </row>
    <row r="901" spans="5:64">
      <c r="E901" s="395"/>
      <c r="AB901" s="395"/>
      <c r="AF901" s="397"/>
      <c r="AH901" s="397"/>
      <c r="AI901" s="396"/>
      <c r="AK901" s="396"/>
      <c r="AL901" s="396"/>
      <c r="AM901" s="396"/>
      <c r="AO901" s="396"/>
      <c r="AP901" s="396"/>
      <c r="AR901" s="396"/>
      <c r="AT901" s="396"/>
      <c r="AV901" s="396"/>
      <c r="AW901" s="397"/>
      <c r="AX901" s="395"/>
      <c r="AZ901" s="395"/>
      <c r="BA901" s="395"/>
      <c r="BB901" s="395"/>
      <c r="BC901" s="395"/>
      <c r="BD901" s="395"/>
      <c r="BE901" s="395"/>
      <c r="BF901" s="395"/>
      <c r="BG901" s="398"/>
      <c r="BH901" s="395"/>
      <c r="BI901" s="399"/>
      <c r="BJ901" s="399"/>
      <c r="BK901" s="399"/>
      <c r="BL901" s="399"/>
    </row>
    <row r="902" spans="5:64">
      <c r="E902" s="395"/>
      <c r="AB902" s="395"/>
      <c r="AF902" s="397"/>
      <c r="AH902" s="397"/>
      <c r="AI902" s="396"/>
      <c r="AK902" s="396"/>
      <c r="AL902" s="396"/>
      <c r="AM902" s="396"/>
      <c r="AO902" s="396"/>
      <c r="AP902" s="396"/>
      <c r="AR902" s="396"/>
      <c r="AT902" s="396"/>
      <c r="AV902" s="396"/>
      <c r="AW902" s="397"/>
      <c r="AX902" s="395"/>
      <c r="AZ902" s="395"/>
      <c r="BA902" s="395"/>
      <c r="BB902" s="395"/>
      <c r="BC902" s="395"/>
      <c r="BD902" s="395"/>
      <c r="BE902" s="395"/>
      <c r="BF902" s="395"/>
      <c r="BG902" s="398"/>
      <c r="BH902" s="395"/>
      <c r="BI902" s="399"/>
      <c r="BJ902" s="399"/>
      <c r="BK902" s="399"/>
      <c r="BL902" s="399"/>
    </row>
    <row r="903" spans="5:64">
      <c r="E903" s="395"/>
      <c r="AB903" s="395"/>
      <c r="AF903" s="397"/>
      <c r="AH903" s="397"/>
      <c r="AI903" s="396"/>
      <c r="AK903" s="396"/>
      <c r="AL903" s="396"/>
      <c r="AM903" s="396"/>
      <c r="AO903" s="396"/>
      <c r="AP903" s="396"/>
      <c r="AR903" s="396"/>
      <c r="AT903" s="396"/>
      <c r="AV903" s="396"/>
      <c r="AW903" s="397"/>
      <c r="AX903" s="395"/>
      <c r="AZ903" s="395"/>
      <c r="BA903" s="395"/>
      <c r="BB903" s="395"/>
      <c r="BC903" s="395"/>
      <c r="BD903" s="395"/>
      <c r="BE903" s="395"/>
      <c r="BF903" s="395"/>
      <c r="BG903" s="398"/>
      <c r="BH903" s="395"/>
      <c r="BI903" s="399"/>
      <c r="BJ903" s="399"/>
      <c r="BK903" s="399"/>
      <c r="BL903" s="399"/>
    </row>
    <row r="904" spans="5:64">
      <c r="E904" s="395"/>
      <c r="AB904" s="395"/>
      <c r="AF904" s="397"/>
      <c r="AH904" s="397"/>
      <c r="AI904" s="396"/>
      <c r="AK904" s="396"/>
      <c r="AL904" s="396"/>
      <c r="AM904" s="396"/>
      <c r="AO904" s="396"/>
      <c r="AP904" s="396"/>
      <c r="AR904" s="396"/>
      <c r="AT904" s="396"/>
      <c r="AV904" s="396"/>
      <c r="AW904" s="397"/>
      <c r="AX904" s="395"/>
      <c r="AZ904" s="395"/>
      <c r="BA904" s="395"/>
      <c r="BB904" s="395"/>
      <c r="BC904" s="395"/>
      <c r="BD904" s="395"/>
      <c r="BE904" s="395"/>
      <c r="BF904" s="395"/>
      <c r="BG904" s="398"/>
      <c r="BH904" s="395"/>
      <c r="BI904" s="399"/>
      <c r="BJ904" s="399"/>
      <c r="BK904" s="399"/>
      <c r="BL904" s="399"/>
    </row>
    <row r="905" spans="5:64">
      <c r="E905" s="395"/>
      <c r="AB905" s="395"/>
      <c r="AF905" s="397"/>
      <c r="AH905" s="397"/>
      <c r="AI905" s="396"/>
      <c r="AK905" s="396"/>
      <c r="AL905" s="396"/>
      <c r="AM905" s="396"/>
      <c r="AO905" s="396"/>
      <c r="AP905" s="396"/>
      <c r="AR905" s="396"/>
      <c r="AT905" s="396"/>
      <c r="AV905" s="396"/>
      <c r="AW905" s="397"/>
      <c r="AX905" s="395"/>
      <c r="AZ905" s="395"/>
      <c r="BA905" s="395"/>
      <c r="BB905" s="395"/>
      <c r="BC905" s="395"/>
      <c r="BD905" s="395"/>
      <c r="BE905" s="395"/>
      <c r="BF905" s="395"/>
      <c r="BG905" s="398"/>
      <c r="BH905" s="395"/>
      <c r="BI905" s="399"/>
      <c r="BJ905" s="399"/>
      <c r="BK905" s="399"/>
      <c r="BL905" s="399"/>
    </row>
    <row r="906" spans="5:64">
      <c r="E906" s="395"/>
      <c r="AB906" s="395"/>
      <c r="AF906" s="397"/>
      <c r="AH906" s="397"/>
      <c r="AI906" s="396"/>
      <c r="AK906" s="396"/>
      <c r="AL906" s="396"/>
      <c r="AM906" s="396"/>
      <c r="AO906" s="396"/>
      <c r="AP906" s="396"/>
      <c r="AR906" s="396"/>
      <c r="AT906" s="396"/>
      <c r="AV906" s="396"/>
      <c r="AW906" s="397"/>
      <c r="AX906" s="395"/>
      <c r="AZ906" s="395"/>
      <c r="BA906" s="395"/>
      <c r="BB906" s="395"/>
      <c r="BC906" s="395"/>
      <c r="BD906" s="395"/>
      <c r="BE906" s="395"/>
      <c r="BF906" s="395"/>
      <c r="BG906" s="398"/>
      <c r="BH906" s="395"/>
      <c r="BI906" s="399"/>
      <c r="BJ906" s="399"/>
      <c r="BK906" s="399"/>
      <c r="BL906" s="399"/>
    </row>
    <row r="907" spans="5:64">
      <c r="E907" s="395"/>
      <c r="AB907" s="395"/>
      <c r="AF907" s="397"/>
      <c r="AH907" s="397"/>
      <c r="AI907" s="396"/>
      <c r="AK907" s="396"/>
      <c r="AL907" s="396"/>
      <c r="AM907" s="396"/>
      <c r="AO907" s="396"/>
      <c r="AP907" s="396"/>
      <c r="AR907" s="396"/>
      <c r="AT907" s="396"/>
      <c r="AV907" s="396"/>
      <c r="AW907" s="397"/>
      <c r="AX907" s="395"/>
      <c r="AZ907" s="395"/>
      <c r="BA907" s="395"/>
      <c r="BB907" s="395"/>
      <c r="BC907" s="395"/>
      <c r="BD907" s="395"/>
      <c r="BE907" s="395"/>
      <c r="BF907" s="395"/>
      <c r="BG907" s="398"/>
      <c r="BH907" s="395"/>
      <c r="BI907" s="399"/>
      <c r="BJ907" s="399"/>
      <c r="BK907" s="399"/>
      <c r="BL907" s="399"/>
    </row>
    <row r="908" spans="5:64">
      <c r="E908" s="395"/>
      <c r="AB908" s="395"/>
      <c r="AF908" s="397"/>
      <c r="AH908" s="397"/>
      <c r="AI908" s="396"/>
      <c r="AK908" s="396"/>
      <c r="AL908" s="396"/>
      <c r="AM908" s="396"/>
      <c r="AO908" s="396"/>
      <c r="AP908" s="396"/>
      <c r="AR908" s="396"/>
      <c r="AT908" s="396"/>
      <c r="AV908" s="396"/>
      <c r="AW908" s="397"/>
      <c r="AX908" s="395"/>
      <c r="AZ908" s="395"/>
      <c r="BA908" s="395"/>
      <c r="BB908" s="395"/>
      <c r="BC908" s="395"/>
      <c r="BD908" s="395"/>
      <c r="BE908" s="395"/>
      <c r="BF908" s="395"/>
      <c r="BG908" s="398"/>
      <c r="BH908" s="395"/>
      <c r="BI908" s="399"/>
      <c r="BJ908" s="399"/>
      <c r="BK908" s="399"/>
      <c r="BL908" s="399"/>
    </row>
    <row r="909" spans="5:64">
      <c r="E909" s="395"/>
      <c r="AB909" s="395"/>
      <c r="AF909" s="397"/>
      <c r="AH909" s="397"/>
      <c r="AI909" s="396"/>
      <c r="AK909" s="396"/>
      <c r="AL909" s="396"/>
      <c r="AM909" s="396"/>
      <c r="AO909" s="396"/>
      <c r="AP909" s="396"/>
      <c r="AR909" s="396"/>
      <c r="AT909" s="396"/>
      <c r="AV909" s="396"/>
      <c r="AW909" s="397"/>
      <c r="AX909" s="395"/>
      <c r="AZ909" s="395"/>
      <c r="BA909" s="395"/>
      <c r="BB909" s="395"/>
      <c r="BC909" s="395"/>
      <c r="BD909" s="395"/>
      <c r="BE909" s="395"/>
      <c r="BF909" s="395"/>
      <c r="BG909" s="398"/>
      <c r="BH909" s="395"/>
      <c r="BI909" s="399"/>
      <c r="BJ909" s="399"/>
      <c r="BK909" s="399"/>
      <c r="BL909" s="399"/>
    </row>
    <row r="910" spans="5:64">
      <c r="E910" s="395"/>
      <c r="AB910" s="395"/>
      <c r="AF910" s="397"/>
      <c r="AH910" s="397"/>
      <c r="AI910" s="396"/>
      <c r="AK910" s="396"/>
      <c r="AL910" s="396"/>
      <c r="AM910" s="396"/>
      <c r="AO910" s="396"/>
      <c r="AP910" s="396"/>
      <c r="AR910" s="396"/>
      <c r="AT910" s="396"/>
      <c r="AV910" s="396"/>
      <c r="AW910" s="397"/>
      <c r="AX910" s="395"/>
      <c r="AZ910" s="395"/>
      <c r="BA910" s="395"/>
      <c r="BB910" s="395"/>
      <c r="BC910" s="395"/>
      <c r="BD910" s="395"/>
      <c r="BE910" s="395"/>
      <c r="BF910" s="395"/>
      <c r="BG910" s="398"/>
      <c r="BH910" s="395"/>
      <c r="BI910" s="399"/>
      <c r="BJ910" s="399"/>
      <c r="BK910" s="399"/>
      <c r="BL910" s="399"/>
    </row>
    <row r="911" spans="5:64">
      <c r="E911" s="395"/>
      <c r="AB911" s="395"/>
      <c r="AF911" s="397"/>
      <c r="AH911" s="397"/>
      <c r="AI911" s="396"/>
      <c r="AK911" s="396"/>
      <c r="AL911" s="396"/>
      <c r="AM911" s="396"/>
      <c r="AO911" s="396"/>
      <c r="AP911" s="396"/>
      <c r="AR911" s="396"/>
      <c r="AT911" s="396"/>
      <c r="AV911" s="396"/>
      <c r="AW911" s="397"/>
      <c r="AX911" s="395"/>
      <c r="AZ911" s="395"/>
      <c r="BA911" s="395"/>
      <c r="BB911" s="395"/>
      <c r="BC911" s="395"/>
      <c r="BD911" s="395"/>
      <c r="BE911" s="395"/>
      <c r="BF911" s="395"/>
      <c r="BG911" s="398"/>
      <c r="BH911" s="395"/>
      <c r="BI911" s="399"/>
      <c r="BJ911" s="399"/>
      <c r="BK911" s="399"/>
      <c r="BL911" s="399"/>
    </row>
    <row r="912" spans="5:64">
      <c r="E912" s="395"/>
      <c r="AB912" s="395"/>
      <c r="AF912" s="397"/>
      <c r="AH912" s="397"/>
      <c r="AI912" s="396"/>
      <c r="AK912" s="396"/>
      <c r="AL912" s="396"/>
      <c r="AM912" s="396"/>
      <c r="AO912" s="396"/>
      <c r="AP912" s="396"/>
      <c r="AR912" s="396"/>
      <c r="AT912" s="396"/>
      <c r="AV912" s="396"/>
      <c r="AW912" s="397"/>
      <c r="AX912" s="395"/>
      <c r="AZ912" s="395"/>
      <c r="BA912" s="395"/>
      <c r="BB912" s="395"/>
      <c r="BC912" s="395"/>
      <c r="BD912" s="395"/>
      <c r="BE912" s="395"/>
      <c r="BF912" s="395"/>
      <c r="BG912" s="398"/>
      <c r="BH912" s="395"/>
      <c r="BI912" s="399"/>
      <c r="BJ912" s="399"/>
      <c r="BK912" s="399"/>
      <c r="BL912" s="399"/>
    </row>
    <row r="913" spans="5:64">
      <c r="E913" s="395"/>
      <c r="AB913" s="395"/>
      <c r="AF913" s="397"/>
      <c r="AH913" s="397"/>
      <c r="AI913" s="396"/>
      <c r="AK913" s="396"/>
      <c r="AL913" s="396"/>
      <c r="AM913" s="396"/>
      <c r="AO913" s="396"/>
      <c r="AP913" s="396"/>
      <c r="AR913" s="396"/>
      <c r="AT913" s="396"/>
      <c r="AV913" s="396"/>
      <c r="AW913" s="397"/>
      <c r="AX913" s="395"/>
      <c r="AZ913" s="395"/>
      <c r="BA913" s="395"/>
      <c r="BB913" s="395"/>
      <c r="BC913" s="395"/>
      <c r="BD913" s="395"/>
      <c r="BE913" s="395"/>
      <c r="BF913" s="395"/>
      <c r="BG913" s="398"/>
      <c r="BH913" s="395"/>
      <c r="BI913" s="399"/>
      <c r="BJ913" s="399"/>
      <c r="BK913" s="399"/>
      <c r="BL913" s="399"/>
    </row>
    <row r="914" spans="5:64">
      <c r="E914" s="395"/>
      <c r="AB914" s="395"/>
      <c r="AF914" s="397"/>
      <c r="AH914" s="397"/>
      <c r="AI914" s="396"/>
      <c r="AK914" s="396"/>
      <c r="AL914" s="396"/>
      <c r="AM914" s="396"/>
      <c r="AO914" s="396"/>
      <c r="AP914" s="396"/>
      <c r="AR914" s="396"/>
      <c r="AT914" s="396"/>
      <c r="AV914" s="396"/>
      <c r="AW914" s="397"/>
      <c r="AX914" s="395"/>
      <c r="AZ914" s="395"/>
      <c r="BA914" s="395"/>
      <c r="BB914" s="395"/>
      <c r="BC914" s="395"/>
      <c r="BD914" s="395"/>
      <c r="BE914" s="395"/>
      <c r="BF914" s="395"/>
      <c r="BG914" s="398"/>
      <c r="BH914" s="395"/>
      <c r="BI914" s="399"/>
      <c r="BJ914" s="399"/>
      <c r="BK914" s="399"/>
      <c r="BL914" s="399"/>
    </row>
    <row r="915" spans="5:64">
      <c r="E915" s="395"/>
      <c r="AB915" s="395"/>
      <c r="AF915" s="397"/>
      <c r="AH915" s="397"/>
      <c r="AI915" s="396"/>
      <c r="AK915" s="396"/>
      <c r="AL915" s="396"/>
      <c r="AM915" s="396"/>
      <c r="AO915" s="396"/>
      <c r="AP915" s="396"/>
      <c r="AR915" s="396"/>
      <c r="AT915" s="396"/>
      <c r="AV915" s="396"/>
      <c r="AW915" s="397"/>
      <c r="AX915" s="395"/>
      <c r="AZ915" s="395"/>
      <c r="BA915" s="395"/>
      <c r="BB915" s="395"/>
      <c r="BC915" s="395"/>
      <c r="BD915" s="395"/>
      <c r="BE915" s="395"/>
      <c r="BF915" s="395"/>
      <c r="BG915" s="398"/>
      <c r="BH915" s="395"/>
      <c r="BI915" s="399"/>
      <c r="BJ915" s="399"/>
      <c r="BK915" s="399"/>
      <c r="BL915" s="399"/>
    </row>
    <row r="916" spans="5:64">
      <c r="E916" s="395"/>
      <c r="AB916" s="395"/>
      <c r="AF916" s="397"/>
      <c r="AH916" s="397"/>
      <c r="AI916" s="396"/>
      <c r="AK916" s="396"/>
      <c r="AL916" s="396"/>
      <c r="AM916" s="396"/>
      <c r="AO916" s="396"/>
      <c r="AP916" s="396"/>
      <c r="AR916" s="396"/>
      <c r="AT916" s="396"/>
      <c r="AV916" s="396"/>
      <c r="AW916" s="397"/>
      <c r="AX916" s="395"/>
      <c r="AZ916" s="395"/>
      <c r="BA916" s="395"/>
      <c r="BB916" s="395"/>
      <c r="BC916" s="395"/>
      <c r="BD916" s="395"/>
      <c r="BE916" s="395"/>
      <c r="BF916" s="395"/>
      <c r="BG916" s="398"/>
      <c r="BH916" s="395"/>
      <c r="BI916" s="399"/>
      <c r="BJ916" s="399"/>
      <c r="BK916" s="399"/>
      <c r="BL916" s="399"/>
    </row>
    <row r="917" spans="5:64">
      <c r="E917" s="395"/>
      <c r="AB917" s="395"/>
      <c r="AF917" s="397"/>
      <c r="AH917" s="397"/>
      <c r="AI917" s="396"/>
      <c r="AK917" s="396"/>
      <c r="AL917" s="396"/>
      <c r="AM917" s="396"/>
      <c r="AO917" s="396"/>
      <c r="AP917" s="396"/>
      <c r="AR917" s="396"/>
      <c r="AT917" s="396"/>
      <c r="AV917" s="396"/>
      <c r="AW917" s="397"/>
      <c r="AX917" s="395"/>
      <c r="AZ917" s="395"/>
      <c r="BA917" s="395"/>
      <c r="BB917" s="395"/>
      <c r="BC917" s="395"/>
      <c r="BD917" s="395"/>
      <c r="BE917" s="395"/>
      <c r="BF917" s="395"/>
      <c r="BG917" s="398"/>
      <c r="BH917" s="395"/>
      <c r="BI917" s="399"/>
      <c r="BJ917" s="399"/>
      <c r="BK917" s="399"/>
      <c r="BL917" s="399"/>
    </row>
    <row r="918" spans="5:64">
      <c r="E918" s="395"/>
      <c r="AB918" s="395"/>
      <c r="AF918" s="397"/>
      <c r="AH918" s="397"/>
      <c r="AI918" s="396"/>
      <c r="AK918" s="396"/>
      <c r="AL918" s="396"/>
      <c r="AM918" s="396"/>
      <c r="AO918" s="396"/>
      <c r="AP918" s="396"/>
      <c r="AR918" s="396"/>
      <c r="AT918" s="396"/>
      <c r="AV918" s="396"/>
      <c r="AW918" s="397"/>
      <c r="AX918" s="395"/>
      <c r="AZ918" s="395"/>
      <c r="BA918" s="395"/>
      <c r="BB918" s="395"/>
      <c r="BC918" s="395"/>
      <c r="BD918" s="395"/>
      <c r="BE918" s="395"/>
      <c r="BF918" s="395"/>
      <c r="BG918" s="398"/>
      <c r="BH918" s="395"/>
      <c r="BI918" s="399"/>
      <c r="BJ918" s="399"/>
      <c r="BK918" s="399"/>
      <c r="BL918" s="399"/>
    </row>
    <row r="919" spans="5:64">
      <c r="E919" s="395"/>
      <c r="AB919" s="395"/>
      <c r="AF919" s="397"/>
      <c r="AH919" s="397"/>
      <c r="AI919" s="396"/>
      <c r="AK919" s="396"/>
      <c r="AL919" s="396"/>
      <c r="AM919" s="396"/>
      <c r="AO919" s="396"/>
      <c r="AP919" s="396"/>
      <c r="AR919" s="396"/>
      <c r="AT919" s="396"/>
      <c r="AV919" s="396"/>
      <c r="AW919" s="397"/>
      <c r="AX919" s="395"/>
      <c r="AZ919" s="395"/>
      <c r="BA919" s="395"/>
      <c r="BB919" s="395"/>
      <c r="BC919" s="395"/>
      <c r="BD919" s="395"/>
      <c r="BE919" s="395"/>
      <c r="BF919" s="395"/>
      <c r="BG919" s="398"/>
      <c r="BH919" s="395"/>
      <c r="BI919" s="399"/>
      <c r="BJ919" s="399"/>
      <c r="BK919" s="399"/>
      <c r="BL919" s="399"/>
    </row>
    <row r="920" spans="5:64">
      <c r="E920" s="395"/>
      <c r="AB920" s="395"/>
      <c r="AF920" s="397"/>
      <c r="AH920" s="397"/>
      <c r="AI920" s="396"/>
      <c r="AK920" s="396"/>
      <c r="AL920" s="396"/>
      <c r="AM920" s="396"/>
      <c r="AO920" s="396"/>
      <c r="AP920" s="396"/>
      <c r="AR920" s="396"/>
      <c r="AT920" s="396"/>
      <c r="AV920" s="396"/>
      <c r="AW920" s="397"/>
      <c r="AX920" s="395"/>
      <c r="AZ920" s="395"/>
      <c r="BA920" s="395"/>
      <c r="BB920" s="395"/>
      <c r="BC920" s="395"/>
      <c r="BD920" s="395"/>
      <c r="BE920" s="395"/>
      <c r="BF920" s="395"/>
      <c r="BG920" s="398"/>
      <c r="BH920" s="395"/>
      <c r="BI920" s="399"/>
      <c r="BJ920" s="399"/>
      <c r="BK920" s="399"/>
      <c r="BL920" s="399"/>
    </row>
    <row r="921" spans="5:64">
      <c r="E921" s="395"/>
      <c r="AB921" s="395"/>
      <c r="AF921" s="397"/>
      <c r="AH921" s="397"/>
      <c r="AI921" s="396"/>
      <c r="AK921" s="396"/>
      <c r="AL921" s="396"/>
      <c r="AM921" s="396"/>
      <c r="AO921" s="396"/>
      <c r="AP921" s="396"/>
      <c r="AR921" s="396"/>
      <c r="AT921" s="396"/>
      <c r="AV921" s="396"/>
      <c r="AW921" s="397"/>
      <c r="AX921" s="395"/>
      <c r="AZ921" s="395"/>
      <c r="BA921" s="395"/>
      <c r="BB921" s="395"/>
      <c r="BC921" s="395"/>
      <c r="BD921" s="395"/>
      <c r="BE921" s="395"/>
      <c r="BF921" s="395"/>
      <c r="BG921" s="398"/>
      <c r="BH921" s="395"/>
      <c r="BI921" s="399"/>
      <c r="BJ921" s="399"/>
      <c r="BK921" s="399"/>
      <c r="BL921" s="399"/>
    </row>
    <row r="922" spans="5:64">
      <c r="E922" s="395"/>
      <c r="AB922" s="395"/>
      <c r="AF922" s="397"/>
      <c r="AH922" s="397"/>
      <c r="AI922" s="396"/>
      <c r="AK922" s="396"/>
      <c r="AL922" s="396"/>
      <c r="AM922" s="396"/>
      <c r="AO922" s="396"/>
      <c r="AP922" s="396"/>
      <c r="AR922" s="396"/>
      <c r="AT922" s="396"/>
      <c r="AV922" s="396"/>
      <c r="AW922" s="397"/>
      <c r="AX922" s="395"/>
      <c r="AZ922" s="395"/>
      <c r="BA922" s="395"/>
      <c r="BB922" s="395"/>
      <c r="BC922" s="395"/>
      <c r="BD922" s="395"/>
      <c r="BE922" s="395"/>
      <c r="BF922" s="395"/>
      <c r="BG922" s="398"/>
      <c r="BH922" s="395"/>
      <c r="BI922" s="399"/>
      <c r="BJ922" s="399"/>
      <c r="BK922" s="399"/>
      <c r="BL922" s="399"/>
    </row>
    <row r="923" spans="5:64">
      <c r="E923" s="395"/>
      <c r="AB923" s="395"/>
      <c r="AF923" s="397"/>
      <c r="AH923" s="397"/>
      <c r="AI923" s="396"/>
      <c r="AK923" s="396"/>
      <c r="AL923" s="396"/>
      <c r="AM923" s="396"/>
      <c r="AO923" s="396"/>
      <c r="AP923" s="396"/>
      <c r="AR923" s="396"/>
      <c r="AT923" s="396"/>
      <c r="AV923" s="396"/>
      <c r="AW923" s="397"/>
      <c r="AX923" s="395"/>
      <c r="AZ923" s="395"/>
      <c r="BA923" s="395"/>
      <c r="BB923" s="395"/>
      <c r="BC923" s="395"/>
      <c r="BD923" s="395"/>
      <c r="BE923" s="395"/>
      <c r="BF923" s="395"/>
      <c r="BG923" s="398"/>
      <c r="BH923" s="395"/>
      <c r="BI923" s="399"/>
      <c r="BJ923" s="399"/>
      <c r="BK923" s="399"/>
      <c r="BL923" s="399"/>
    </row>
    <row r="924" spans="5:64">
      <c r="E924" s="395"/>
      <c r="AB924" s="395"/>
      <c r="AF924" s="397"/>
      <c r="AH924" s="397"/>
      <c r="AI924" s="396"/>
      <c r="AK924" s="396"/>
      <c r="AL924" s="396"/>
      <c r="AM924" s="396"/>
      <c r="AO924" s="396"/>
      <c r="AP924" s="396"/>
      <c r="AR924" s="396"/>
      <c r="AT924" s="396"/>
      <c r="AV924" s="396"/>
      <c r="AW924" s="397"/>
      <c r="AX924" s="395"/>
      <c r="AZ924" s="395"/>
      <c r="BA924" s="395"/>
      <c r="BB924" s="395"/>
      <c r="BC924" s="395"/>
      <c r="BD924" s="395"/>
      <c r="BE924" s="395"/>
      <c r="BF924" s="395"/>
      <c r="BG924" s="398"/>
      <c r="BH924" s="395"/>
      <c r="BI924" s="399"/>
      <c r="BJ924" s="399"/>
      <c r="BK924" s="399"/>
      <c r="BL924" s="399"/>
    </row>
    <row r="925" spans="5:64">
      <c r="E925" s="395"/>
      <c r="AB925" s="395"/>
      <c r="AF925" s="397"/>
      <c r="AH925" s="397"/>
      <c r="AI925" s="396"/>
      <c r="AK925" s="396"/>
      <c r="AL925" s="396"/>
      <c r="AM925" s="396"/>
      <c r="AO925" s="396"/>
      <c r="AP925" s="396"/>
      <c r="AR925" s="396"/>
      <c r="AT925" s="396"/>
      <c r="AV925" s="396"/>
      <c r="AW925" s="397"/>
      <c r="AX925" s="395"/>
      <c r="AZ925" s="395"/>
      <c r="BA925" s="395"/>
      <c r="BB925" s="395"/>
      <c r="BC925" s="395"/>
      <c r="BD925" s="395"/>
      <c r="BE925" s="395"/>
      <c r="BF925" s="395"/>
      <c r="BG925" s="398"/>
      <c r="BH925" s="395"/>
      <c r="BI925" s="399"/>
      <c r="BJ925" s="399"/>
      <c r="BK925" s="399"/>
      <c r="BL925" s="399"/>
    </row>
    <row r="926" spans="5:64">
      <c r="E926" s="395"/>
      <c r="AB926" s="395"/>
      <c r="AF926" s="397"/>
      <c r="AH926" s="397"/>
      <c r="AI926" s="396"/>
      <c r="AK926" s="396"/>
      <c r="AL926" s="396"/>
      <c r="AM926" s="396"/>
      <c r="AO926" s="396"/>
      <c r="AP926" s="396"/>
      <c r="AR926" s="396"/>
      <c r="AT926" s="396"/>
      <c r="AV926" s="396"/>
      <c r="AW926" s="397"/>
      <c r="AX926" s="395"/>
      <c r="AZ926" s="395"/>
      <c r="BA926" s="395"/>
      <c r="BB926" s="395"/>
      <c r="BC926" s="395"/>
      <c r="BD926" s="395"/>
      <c r="BE926" s="395"/>
      <c r="BF926" s="395"/>
      <c r="BG926" s="398"/>
      <c r="BH926" s="395"/>
      <c r="BI926" s="399"/>
      <c r="BJ926" s="399"/>
      <c r="BK926" s="399"/>
      <c r="BL926" s="399"/>
    </row>
    <row r="927" spans="5:64">
      <c r="E927" s="395"/>
      <c r="AB927" s="395"/>
      <c r="AF927" s="397"/>
      <c r="AH927" s="397"/>
      <c r="AI927" s="396"/>
      <c r="AK927" s="396"/>
      <c r="AL927" s="396"/>
      <c r="AM927" s="396"/>
      <c r="AO927" s="396"/>
      <c r="AP927" s="396"/>
      <c r="AR927" s="396"/>
      <c r="AT927" s="396"/>
      <c r="AV927" s="396"/>
      <c r="AW927" s="397"/>
      <c r="AX927" s="395"/>
      <c r="AZ927" s="395"/>
      <c r="BA927" s="395"/>
      <c r="BB927" s="395"/>
      <c r="BC927" s="395"/>
      <c r="BD927" s="395"/>
      <c r="BE927" s="395"/>
      <c r="BF927" s="395"/>
      <c r="BG927" s="398"/>
      <c r="BH927" s="395"/>
      <c r="BI927" s="399"/>
      <c r="BJ927" s="399"/>
      <c r="BK927" s="399"/>
      <c r="BL927" s="399"/>
    </row>
    <row r="928" spans="5:64">
      <c r="E928" s="395"/>
      <c r="AB928" s="395"/>
      <c r="AF928" s="397"/>
      <c r="AH928" s="397"/>
      <c r="AI928" s="396"/>
      <c r="AK928" s="396"/>
      <c r="AL928" s="396"/>
      <c r="AM928" s="396"/>
      <c r="AO928" s="396"/>
      <c r="AP928" s="396"/>
      <c r="AR928" s="396"/>
      <c r="AT928" s="396"/>
      <c r="AV928" s="396"/>
      <c r="AW928" s="397"/>
      <c r="AX928" s="395"/>
      <c r="AZ928" s="395"/>
      <c r="BA928" s="395"/>
      <c r="BB928" s="395"/>
      <c r="BC928" s="395"/>
      <c r="BD928" s="395"/>
      <c r="BE928" s="395"/>
      <c r="BF928" s="395"/>
      <c r="BG928" s="398"/>
      <c r="BH928" s="395"/>
      <c r="BI928" s="399"/>
      <c r="BJ928" s="399"/>
      <c r="BK928" s="399"/>
      <c r="BL928" s="399"/>
    </row>
    <row r="929" spans="5:64">
      <c r="E929" s="395"/>
      <c r="AB929" s="395"/>
      <c r="AF929" s="397"/>
      <c r="AH929" s="397"/>
      <c r="AI929" s="396"/>
      <c r="AK929" s="396"/>
      <c r="AL929" s="396"/>
      <c r="AM929" s="396"/>
      <c r="AO929" s="396"/>
      <c r="AP929" s="396"/>
      <c r="AR929" s="396"/>
      <c r="AT929" s="396"/>
      <c r="AV929" s="396"/>
      <c r="AW929" s="397"/>
      <c r="AX929" s="395"/>
      <c r="AZ929" s="395"/>
      <c r="BA929" s="395"/>
      <c r="BB929" s="395"/>
      <c r="BC929" s="395"/>
      <c r="BD929" s="395"/>
      <c r="BE929" s="395"/>
      <c r="BF929" s="395"/>
      <c r="BG929" s="398"/>
      <c r="BH929" s="395"/>
      <c r="BI929" s="399"/>
      <c r="BJ929" s="399"/>
      <c r="BK929" s="399"/>
      <c r="BL929" s="399"/>
    </row>
    <row r="930" spans="5:64">
      <c r="E930" s="395"/>
      <c r="AB930" s="395"/>
      <c r="AF930" s="397"/>
      <c r="AH930" s="397"/>
      <c r="AI930" s="396"/>
      <c r="AK930" s="396"/>
      <c r="AL930" s="396"/>
      <c r="AM930" s="396"/>
      <c r="AO930" s="396"/>
      <c r="AP930" s="396"/>
      <c r="AR930" s="396"/>
      <c r="AT930" s="396"/>
      <c r="AV930" s="396"/>
      <c r="AW930" s="397"/>
      <c r="AX930" s="395"/>
      <c r="AZ930" s="395"/>
      <c r="BA930" s="395"/>
      <c r="BB930" s="395"/>
      <c r="BC930" s="395"/>
      <c r="BD930" s="395"/>
      <c r="BE930" s="395"/>
      <c r="BF930" s="395"/>
      <c r="BG930" s="398"/>
      <c r="BH930" s="395"/>
      <c r="BI930" s="399"/>
      <c r="BJ930" s="399"/>
      <c r="BK930" s="399"/>
      <c r="BL930" s="399"/>
    </row>
    <row r="931" spans="5:64">
      <c r="E931" s="395"/>
      <c r="AB931" s="395"/>
      <c r="AF931" s="397"/>
      <c r="AH931" s="397"/>
      <c r="AI931" s="396"/>
      <c r="AK931" s="396"/>
      <c r="AL931" s="396"/>
      <c r="AM931" s="396"/>
      <c r="AO931" s="396"/>
      <c r="AP931" s="396"/>
      <c r="AR931" s="396"/>
      <c r="AT931" s="396"/>
      <c r="AV931" s="396"/>
      <c r="AW931" s="397"/>
      <c r="AX931" s="395"/>
      <c r="AZ931" s="395"/>
      <c r="BA931" s="395"/>
      <c r="BB931" s="395"/>
      <c r="BC931" s="395"/>
      <c r="BD931" s="395"/>
      <c r="BE931" s="395"/>
      <c r="BF931" s="395"/>
      <c r="BG931" s="398"/>
      <c r="BH931" s="395"/>
      <c r="BI931" s="399"/>
      <c r="BJ931" s="399"/>
      <c r="BK931" s="399"/>
      <c r="BL931" s="399"/>
    </row>
    <row r="932" spans="5:64">
      <c r="E932" s="395"/>
      <c r="AB932" s="395"/>
      <c r="AF932" s="397"/>
      <c r="AH932" s="397"/>
      <c r="AI932" s="396"/>
      <c r="AK932" s="396"/>
      <c r="AL932" s="396"/>
      <c r="AM932" s="396"/>
      <c r="AO932" s="396"/>
      <c r="AP932" s="396"/>
      <c r="AR932" s="396"/>
      <c r="AT932" s="396"/>
      <c r="AV932" s="396"/>
      <c r="AW932" s="397"/>
      <c r="AX932" s="395"/>
      <c r="AZ932" s="395"/>
      <c r="BA932" s="395"/>
      <c r="BB932" s="395"/>
      <c r="BC932" s="395"/>
      <c r="BD932" s="395"/>
      <c r="BE932" s="395"/>
      <c r="BF932" s="395"/>
      <c r="BG932" s="398"/>
      <c r="BH932" s="395"/>
      <c r="BI932" s="399"/>
      <c r="BJ932" s="399"/>
      <c r="BK932" s="399"/>
      <c r="BL932" s="399"/>
    </row>
    <row r="933" spans="5:64">
      <c r="E933" s="395"/>
      <c r="AB933" s="395"/>
      <c r="AF933" s="397"/>
      <c r="AH933" s="397"/>
      <c r="AI933" s="396"/>
      <c r="AK933" s="396"/>
      <c r="AL933" s="396"/>
      <c r="AM933" s="396"/>
      <c r="AO933" s="396"/>
      <c r="AP933" s="396"/>
      <c r="AR933" s="396"/>
      <c r="AT933" s="396"/>
      <c r="AV933" s="396"/>
      <c r="AW933" s="397"/>
      <c r="AX933" s="395"/>
      <c r="AZ933" s="395"/>
      <c r="BA933" s="395"/>
      <c r="BB933" s="395"/>
      <c r="BC933" s="395"/>
      <c r="BD933" s="395"/>
      <c r="BE933" s="395"/>
      <c r="BF933" s="395"/>
      <c r="BG933" s="398"/>
      <c r="BH933" s="395"/>
      <c r="BI933" s="399"/>
      <c r="BJ933" s="399"/>
      <c r="BK933" s="399"/>
      <c r="BL933" s="399"/>
    </row>
    <row r="934" spans="5:64">
      <c r="E934" s="395"/>
      <c r="AB934" s="395"/>
      <c r="AF934" s="397"/>
      <c r="AH934" s="397"/>
      <c r="AI934" s="396"/>
      <c r="AK934" s="396"/>
      <c r="AL934" s="396"/>
      <c r="AM934" s="396"/>
      <c r="AO934" s="396"/>
      <c r="AP934" s="396"/>
      <c r="AR934" s="396"/>
      <c r="AT934" s="396"/>
      <c r="AV934" s="396"/>
      <c r="AW934" s="397"/>
      <c r="AX934" s="395"/>
      <c r="AZ934" s="395"/>
      <c r="BA934" s="395"/>
      <c r="BB934" s="395"/>
      <c r="BC934" s="395"/>
      <c r="BD934" s="395"/>
      <c r="BE934" s="395"/>
      <c r="BF934" s="395"/>
      <c r="BG934" s="398"/>
      <c r="BH934" s="395"/>
      <c r="BI934" s="399"/>
      <c r="BJ934" s="399"/>
      <c r="BK934" s="399"/>
      <c r="BL934" s="399"/>
    </row>
    <row r="935" spans="5:64">
      <c r="E935" s="395"/>
      <c r="AB935" s="395"/>
      <c r="AF935" s="397"/>
      <c r="AH935" s="397"/>
      <c r="AI935" s="396"/>
      <c r="AK935" s="396"/>
      <c r="AL935" s="396"/>
      <c r="AM935" s="396"/>
      <c r="AO935" s="396"/>
      <c r="AP935" s="396"/>
      <c r="AR935" s="396"/>
      <c r="AT935" s="396"/>
      <c r="AV935" s="396"/>
      <c r="AW935" s="397"/>
      <c r="AX935" s="395"/>
      <c r="AZ935" s="395"/>
      <c r="BA935" s="395"/>
      <c r="BB935" s="395"/>
      <c r="BC935" s="395"/>
      <c r="BD935" s="395"/>
      <c r="BE935" s="395"/>
      <c r="BF935" s="395"/>
      <c r="BG935" s="398"/>
      <c r="BH935" s="395"/>
      <c r="BI935" s="399"/>
      <c r="BJ935" s="399"/>
      <c r="BK935" s="399"/>
      <c r="BL935" s="399"/>
    </row>
    <row r="936" spans="5:64">
      <c r="E936" s="395"/>
      <c r="AB936" s="395"/>
      <c r="AF936" s="397"/>
      <c r="AH936" s="397"/>
      <c r="AI936" s="396"/>
      <c r="AK936" s="396"/>
      <c r="AL936" s="396"/>
      <c r="AM936" s="396"/>
      <c r="AO936" s="396"/>
      <c r="AP936" s="396"/>
      <c r="AR936" s="396"/>
      <c r="AT936" s="396"/>
      <c r="AV936" s="396"/>
      <c r="AW936" s="397"/>
      <c r="AX936" s="395"/>
      <c r="AZ936" s="395"/>
      <c r="BA936" s="395"/>
      <c r="BB936" s="395"/>
      <c r="BC936" s="395"/>
      <c r="BD936" s="395"/>
      <c r="BE936" s="395"/>
      <c r="BF936" s="395"/>
      <c r="BG936" s="398"/>
      <c r="BH936" s="395"/>
      <c r="BI936" s="399"/>
      <c r="BJ936" s="399"/>
      <c r="BK936" s="399"/>
      <c r="BL936" s="399"/>
    </row>
    <row r="937" spans="5:64">
      <c r="E937" s="395"/>
      <c r="AB937" s="395"/>
      <c r="AF937" s="397"/>
      <c r="AH937" s="397"/>
      <c r="AI937" s="396"/>
      <c r="AK937" s="396"/>
      <c r="AL937" s="396"/>
      <c r="AM937" s="396"/>
      <c r="AO937" s="396"/>
      <c r="AP937" s="396"/>
      <c r="AR937" s="396"/>
      <c r="AT937" s="396"/>
      <c r="AV937" s="396"/>
      <c r="AW937" s="397"/>
      <c r="AX937" s="395"/>
      <c r="AZ937" s="395"/>
      <c r="BA937" s="395"/>
      <c r="BB937" s="395"/>
      <c r="BC937" s="395"/>
      <c r="BD937" s="395"/>
      <c r="BE937" s="395"/>
      <c r="BF937" s="395"/>
      <c r="BG937" s="398"/>
      <c r="BH937" s="395"/>
      <c r="BI937" s="399"/>
      <c r="BJ937" s="399"/>
      <c r="BK937" s="399"/>
      <c r="BL937" s="399"/>
    </row>
    <row r="938" spans="5:64">
      <c r="E938" s="395"/>
      <c r="AB938" s="395"/>
      <c r="AF938" s="397"/>
      <c r="AH938" s="397"/>
      <c r="AI938" s="396"/>
      <c r="AK938" s="396"/>
      <c r="AL938" s="396"/>
      <c r="AM938" s="396"/>
      <c r="AO938" s="396"/>
      <c r="AP938" s="396"/>
      <c r="AR938" s="396"/>
      <c r="AT938" s="396"/>
      <c r="AV938" s="396"/>
      <c r="AW938" s="397"/>
      <c r="AX938" s="395"/>
      <c r="AZ938" s="395"/>
      <c r="BA938" s="395"/>
      <c r="BB938" s="395"/>
      <c r="BC938" s="395"/>
      <c r="BD938" s="395"/>
      <c r="BE938" s="395"/>
      <c r="BF938" s="395"/>
      <c r="BG938" s="398"/>
      <c r="BH938" s="395"/>
      <c r="BI938" s="399"/>
      <c r="BJ938" s="399"/>
      <c r="BK938" s="399"/>
      <c r="BL938" s="399"/>
    </row>
    <row r="939" spans="5:64">
      <c r="E939" s="395"/>
      <c r="AB939" s="395"/>
      <c r="AF939" s="397"/>
      <c r="AH939" s="397"/>
      <c r="AI939" s="396"/>
      <c r="AK939" s="396"/>
      <c r="AL939" s="396"/>
      <c r="AM939" s="396"/>
      <c r="AO939" s="396"/>
      <c r="AP939" s="396"/>
      <c r="AR939" s="396"/>
      <c r="AT939" s="396"/>
      <c r="AV939" s="396"/>
      <c r="AW939" s="397"/>
      <c r="AX939" s="395"/>
      <c r="AZ939" s="395"/>
      <c r="BA939" s="395"/>
      <c r="BB939" s="395"/>
      <c r="BC939" s="395"/>
      <c r="BD939" s="395"/>
      <c r="BE939" s="395"/>
      <c r="BF939" s="395"/>
      <c r="BG939" s="398"/>
      <c r="BH939" s="395"/>
      <c r="BI939" s="399"/>
      <c r="BJ939" s="399"/>
      <c r="BK939" s="399"/>
      <c r="BL939" s="399"/>
    </row>
    <row r="940" spans="5:64">
      <c r="E940" s="395"/>
      <c r="AB940" s="395"/>
      <c r="AF940" s="397"/>
      <c r="AH940" s="397"/>
      <c r="AI940" s="396"/>
      <c r="AK940" s="396"/>
      <c r="AL940" s="396"/>
      <c r="AM940" s="396"/>
      <c r="AO940" s="396"/>
      <c r="AP940" s="396"/>
      <c r="AR940" s="396"/>
      <c r="AT940" s="396"/>
      <c r="AV940" s="396"/>
      <c r="AW940" s="397"/>
      <c r="AX940" s="395"/>
      <c r="AZ940" s="395"/>
      <c r="BA940" s="395"/>
      <c r="BB940" s="395"/>
      <c r="BC940" s="395"/>
      <c r="BD940" s="395"/>
      <c r="BE940" s="395"/>
      <c r="BF940" s="395"/>
      <c r="BG940" s="398"/>
      <c r="BH940" s="395"/>
      <c r="BI940" s="399"/>
      <c r="BJ940" s="399"/>
      <c r="BK940" s="399"/>
      <c r="BL940" s="399"/>
    </row>
    <row r="941" spans="5:64">
      <c r="E941" s="395"/>
      <c r="AB941" s="395"/>
      <c r="AF941" s="397"/>
      <c r="AH941" s="397"/>
      <c r="AI941" s="396"/>
      <c r="AK941" s="396"/>
      <c r="AL941" s="396"/>
      <c r="AM941" s="396"/>
      <c r="AO941" s="396"/>
      <c r="AP941" s="396"/>
      <c r="AR941" s="396"/>
      <c r="AT941" s="396"/>
      <c r="AV941" s="396"/>
      <c r="AW941" s="397"/>
      <c r="AX941" s="395"/>
      <c r="AZ941" s="395"/>
      <c r="BA941" s="395"/>
      <c r="BB941" s="395"/>
      <c r="BC941" s="395"/>
      <c r="BD941" s="395"/>
      <c r="BE941" s="395"/>
      <c r="BF941" s="395"/>
      <c r="BG941" s="398"/>
      <c r="BH941" s="395"/>
      <c r="BI941" s="399"/>
      <c r="BJ941" s="399"/>
      <c r="BK941" s="399"/>
      <c r="BL941" s="399"/>
    </row>
    <row r="942" spans="5:64">
      <c r="E942" s="395"/>
      <c r="AB942" s="395"/>
      <c r="AF942" s="397"/>
      <c r="AH942" s="397"/>
      <c r="AI942" s="396"/>
      <c r="AK942" s="396"/>
      <c r="AL942" s="396"/>
      <c r="AM942" s="396"/>
      <c r="AO942" s="396"/>
      <c r="AP942" s="396"/>
      <c r="AR942" s="396"/>
      <c r="AT942" s="396"/>
      <c r="AV942" s="396"/>
      <c r="AW942" s="397"/>
      <c r="AX942" s="395"/>
      <c r="AZ942" s="395"/>
      <c r="BA942" s="395"/>
      <c r="BB942" s="395"/>
      <c r="BC942" s="395"/>
      <c r="BD942" s="395"/>
      <c r="BE942" s="395"/>
      <c r="BF942" s="395"/>
      <c r="BG942" s="398"/>
      <c r="BH942" s="395"/>
      <c r="BI942" s="399"/>
      <c r="BJ942" s="399"/>
      <c r="BK942" s="399"/>
      <c r="BL942" s="399"/>
    </row>
    <row r="943" spans="5:64">
      <c r="E943" s="395"/>
      <c r="AB943" s="395"/>
      <c r="AF943" s="397"/>
      <c r="AH943" s="397"/>
      <c r="AI943" s="396"/>
      <c r="AK943" s="396"/>
      <c r="AL943" s="396"/>
      <c r="AM943" s="396"/>
      <c r="AO943" s="396"/>
      <c r="AP943" s="396"/>
      <c r="AR943" s="396"/>
      <c r="AT943" s="396"/>
      <c r="AV943" s="396"/>
      <c r="AW943" s="397"/>
      <c r="AX943" s="395"/>
      <c r="AZ943" s="395"/>
      <c r="BA943" s="395"/>
      <c r="BB943" s="395"/>
      <c r="BC943" s="395"/>
      <c r="BD943" s="395"/>
      <c r="BE943" s="395"/>
      <c r="BF943" s="395"/>
      <c r="BG943" s="398"/>
      <c r="BH943" s="395"/>
      <c r="BI943" s="399"/>
      <c r="BJ943" s="399"/>
      <c r="BK943" s="399"/>
      <c r="BL943" s="399"/>
    </row>
    <row r="944" spans="5:64">
      <c r="E944" s="395"/>
      <c r="AB944" s="395"/>
      <c r="AF944" s="397"/>
      <c r="AH944" s="397"/>
      <c r="AI944" s="396"/>
      <c r="AK944" s="396"/>
      <c r="AL944" s="396"/>
      <c r="AM944" s="396"/>
      <c r="AO944" s="396"/>
      <c r="AP944" s="396"/>
      <c r="AR944" s="396"/>
      <c r="AT944" s="396"/>
      <c r="AV944" s="396"/>
      <c r="AW944" s="397"/>
      <c r="AX944" s="395"/>
      <c r="AZ944" s="395"/>
      <c r="BA944" s="395"/>
      <c r="BB944" s="395"/>
      <c r="BC944" s="395"/>
      <c r="BD944" s="395"/>
      <c r="BE944" s="395"/>
      <c r="BF944" s="395"/>
      <c r="BG944" s="398"/>
      <c r="BH944" s="395"/>
      <c r="BI944" s="399"/>
      <c r="BJ944" s="399"/>
      <c r="BK944" s="399"/>
      <c r="BL944" s="399"/>
    </row>
    <row r="945" spans="5:64">
      <c r="E945" s="395"/>
      <c r="AB945" s="395"/>
      <c r="AF945" s="397"/>
      <c r="AH945" s="397"/>
      <c r="AI945" s="396"/>
      <c r="AK945" s="396"/>
      <c r="AL945" s="396"/>
      <c r="AM945" s="396"/>
      <c r="AO945" s="396"/>
      <c r="AP945" s="396"/>
      <c r="AR945" s="396"/>
      <c r="AT945" s="396"/>
      <c r="AV945" s="396"/>
      <c r="AW945" s="397"/>
      <c r="AX945" s="395"/>
      <c r="AZ945" s="395"/>
      <c r="BA945" s="395"/>
      <c r="BB945" s="395"/>
      <c r="BC945" s="395"/>
      <c r="BD945" s="395"/>
      <c r="BE945" s="395"/>
      <c r="BF945" s="395"/>
      <c r="BG945" s="398"/>
      <c r="BH945" s="395"/>
      <c r="BI945" s="399"/>
      <c r="BJ945" s="399"/>
      <c r="BK945" s="399"/>
      <c r="BL945" s="399"/>
    </row>
    <row r="946" spans="5:64">
      <c r="E946" s="395"/>
      <c r="AB946" s="395"/>
      <c r="AF946" s="397"/>
      <c r="AH946" s="397"/>
      <c r="AI946" s="396"/>
      <c r="AK946" s="396"/>
      <c r="AL946" s="396"/>
      <c r="AM946" s="396"/>
      <c r="AO946" s="396"/>
      <c r="AP946" s="396"/>
      <c r="AR946" s="396"/>
      <c r="AT946" s="396"/>
      <c r="AV946" s="396"/>
      <c r="AW946" s="397"/>
      <c r="AX946" s="395"/>
      <c r="AZ946" s="395"/>
      <c r="BA946" s="395"/>
      <c r="BB946" s="395"/>
      <c r="BC946" s="395"/>
      <c r="BD946" s="395"/>
      <c r="BE946" s="395"/>
      <c r="BF946" s="395"/>
      <c r="BG946" s="398"/>
      <c r="BH946" s="395"/>
      <c r="BI946" s="399"/>
      <c r="BJ946" s="399"/>
      <c r="BK946" s="399"/>
      <c r="BL946" s="399"/>
    </row>
    <row r="947" spans="5:64">
      <c r="E947" s="395"/>
      <c r="AB947" s="395"/>
      <c r="AF947" s="397"/>
      <c r="AH947" s="397"/>
      <c r="AI947" s="396"/>
      <c r="AK947" s="396"/>
      <c r="AL947" s="396"/>
      <c r="AM947" s="396"/>
      <c r="AO947" s="396"/>
      <c r="AP947" s="396"/>
      <c r="AR947" s="396"/>
      <c r="AT947" s="396"/>
      <c r="AV947" s="396"/>
      <c r="AW947" s="397"/>
      <c r="AX947" s="395"/>
      <c r="AZ947" s="395"/>
      <c r="BA947" s="395"/>
      <c r="BB947" s="395"/>
      <c r="BC947" s="395"/>
      <c r="BD947" s="395"/>
      <c r="BE947" s="395"/>
      <c r="BF947" s="395"/>
      <c r="BG947" s="398"/>
      <c r="BH947" s="395"/>
      <c r="BI947" s="399"/>
      <c r="BJ947" s="399"/>
      <c r="BK947" s="399"/>
      <c r="BL947" s="399"/>
    </row>
    <row r="948" spans="5:64">
      <c r="E948" s="395"/>
      <c r="AB948" s="395"/>
      <c r="AF948" s="397"/>
      <c r="AH948" s="397"/>
      <c r="AI948" s="396"/>
      <c r="AK948" s="396"/>
      <c r="AL948" s="396"/>
      <c r="AM948" s="396"/>
      <c r="AO948" s="396"/>
      <c r="AP948" s="396"/>
      <c r="AR948" s="396"/>
      <c r="AT948" s="396"/>
      <c r="AV948" s="396"/>
      <c r="AW948" s="397"/>
      <c r="AX948" s="395"/>
      <c r="AZ948" s="395"/>
      <c r="BA948" s="395"/>
      <c r="BB948" s="395"/>
      <c r="BC948" s="395"/>
      <c r="BD948" s="395"/>
      <c r="BE948" s="395"/>
      <c r="BF948" s="395"/>
      <c r="BG948" s="398"/>
      <c r="BH948" s="395"/>
      <c r="BI948" s="399"/>
      <c r="BJ948" s="399"/>
      <c r="BK948" s="399"/>
      <c r="BL948" s="399"/>
    </row>
    <row r="949" spans="5:64">
      <c r="E949" s="395"/>
      <c r="AB949" s="395"/>
      <c r="AF949" s="397"/>
      <c r="AH949" s="397"/>
      <c r="AI949" s="396"/>
      <c r="AK949" s="396"/>
      <c r="AL949" s="396"/>
      <c r="AM949" s="396"/>
      <c r="AO949" s="396"/>
      <c r="AP949" s="396"/>
      <c r="AR949" s="396"/>
      <c r="AT949" s="396"/>
      <c r="AV949" s="396"/>
      <c r="AW949" s="397"/>
      <c r="AX949" s="395"/>
      <c r="AZ949" s="395"/>
      <c r="BA949" s="395"/>
      <c r="BB949" s="395"/>
      <c r="BC949" s="395"/>
      <c r="BD949" s="395"/>
      <c r="BE949" s="395"/>
      <c r="BF949" s="395"/>
      <c r="BG949" s="398"/>
      <c r="BH949" s="395"/>
      <c r="BI949" s="399"/>
      <c r="BJ949" s="399"/>
      <c r="BK949" s="399"/>
      <c r="BL949" s="399"/>
    </row>
    <row r="950" spans="5:64">
      <c r="E950" s="395"/>
      <c r="AB950" s="395"/>
      <c r="AF950" s="397"/>
      <c r="AH950" s="397"/>
      <c r="AI950" s="396"/>
      <c r="AK950" s="396"/>
      <c r="AL950" s="396"/>
      <c r="AM950" s="396"/>
      <c r="AO950" s="396"/>
      <c r="AP950" s="396"/>
      <c r="AR950" s="396"/>
      <c r="AT950" s="396"/>
      <c r="AV950" s="396"/>
      <c r="AW950" s="397"/>
      <c r="AX950" s="395"/>
      <c r="AZ950" s="395"/>
      <c r="BA950" s="395"/>
      <c r="BB950" s="395"/>
      <c r="BC950" s="395"/>
      <c r="BD950" s="395"/>
      <c r="BE950" s="395"/>
      <c r="BF950" s="395"/>
      <c r="BG950" s="398"/>
      <c r="BH950" s="395"/>
      <c r="BI950" s="399"/>
      <c r="BJ950" s="399"/>
      <c r="BK950" s="399"/>
      <c r="BL950" s="399"/>
    </row>
    <row r="951" spans="5:64">
      <c r="E951" s="395"/>
      <c r="AB951" s="395"/>
      <c r="AF951" s="397"/>
      <c r="AH951" s="397"/>
      <c r="AI951" s="396"/>
      <c r="AK951" s="396"/>
      <c r="AL951" s="396"/>
      <c r="AM951" s="396"/>
      <c r="AO951" s="396"/>
      <c r="AP951" s="396"/>
      <c r="AR951" s="396"/>
      <c r="AT951" s="396"/>
      <c r="AV951" s="396"/>
      <c r="AW951" s="397"/>
      <c r="AX951" s="395"/>
      <c r="AZ951" s="395"/>
      <c r="BA951" s="395"/>
      <c r="BB951" s="395"/>
      <c r="BC951" s="395"/>
      <c r="BD951" s="395"/>
      <c r="BE951" s="395"/>
      <c r="BF951" s="395"/>
      <c r="BG951" s="398"/>
      <c r="BH951" s="395"/>
      <c r="BI951" s="399"/>
      <c r="BJ951" s="399"/>
      <c r="BK951" s="399"/>
      <c r="BL951" s="399"/>
    </row>
    <row r="952" spans="5:64">
      <c r="E952" s="395"/>
      <c r="AB952" s="395"/>
      <c r="AF952" s="397"/>
      <c r="AH952" s="397"/>
      <c r="AI952" s="396"/>
      <c r="AK952" s="396"/>
      <c r="AL952" s="396"/>
      <c r="AM952" s="396"/>
      <c r="AO952" s="396"/>
      <c r="AP952" s="396"/>
      <c r="AR952" s="396"/>
      <c r="AT952" s="396"/>
      <c r="AV952" s="396"/>
      <c r="AW952" s="397"/>
      <c r="AX952" s="395"/>
      <c r="AZ952" s="395"/>
      <c r="BA952" s="395"/>
      <c r="BB952" s="395"/>
      <c r="BC952" s="395"/>
      <c r="BD952" s="395"/>
      <c r="BE952" s="395"/>
      <c r="BF952" s="395"/>
      <c r="BG952" s="398"/>
      <c r="BH952" s="395"/>
      <c r="BI952" s="399"/>
      <c r="BJ952" s="399"/>
      <c r="BK952" s="399"/>
      <c r="BL952" s="399"/>
    </row>
    <row r="953" spans="5:64">
      <c r="E953" s="395"/>
      <c r="AB953" s="395"/>
      <c r="AF953" s="397"/>
      <c r="AH953" s="397"/>
      <c r="AI953" s="396"/>
      <c r="AK953" s="396"/>
      <c r="AL953" s="396"/>
      <c r="AM953" s="396"/>
      <c r="AO953" s="396"/>
      <c r="AP953" s="396"/>
      <c r="AR953" s="396"/>
      <c r="AT953" s="396"/>
      <c r="AV953" s="396"/>
      <c r="AW953" s="397"/>
      <c r="AX953" s="395"/>
      <c r="AZ953" s="395"/>
      <c r="BA953" s="395"/>
      <c r="BB953" s="395"/>
      <c r="BC953" s="395"/>
      <c r="BD953" s="395"/>
      <c r="BE953" s="395"/>
      <c r="BF953" s="395"/>
      <c r="BG953" s="398"/>
      <c r="BH953" s="395"/>
      <c r="BI953" s="399"/>
      <c r="BJ953" s="399"/>
      <c r="BK953" s="399"/>
      <c r="BL953" s="399"/>
    </row>
    <row r="954" spans="5:64">
      <c r="E954" s="395"/>
      <c r="AB954" s="395"/>
      <c r="AF954" s="397"/>
      <c r="AH954" s="397"/>
      <c r="AI954" s="396"/>
      <c r="AK954" s="396"/>
      <c r="AL954" s="396"/>
      <c r="AM954" s="396"/>
      <c r="AO954" s="396"/>
      <c r="AP954" s="396"/>
      <c r="AR954" s="396"/>
      <c r="AT954" s="396"/>
      <c r="AV954" s="396"/>
      <c r="AW954" s="397"/>
      <c r="AX954" s="395"/>
      <c r="AZ954" s="395"/>
      <c r="BA954" s="395"/>
      <c r="BB954" s="395"/>
      <c r="BC954" s="395"/>
      <c r="BD954" s="395"/>
      <c r="BE954" s="395"/>
      <c r="BF954" s="395"/>
      <c r="BG954" s="398"/>
      <c r="BH954" s="395"/>
      <c r="BI954" s="399"/>
      <c r="BJ954" s="399"/>
      <c r="BK954" s="399"/>
      <c r="BL954" s="399"/>
    </row>
    <row r="955" spans="5:64">
      <c r="E955" s="395"/>
      <c r="AB955" s="395"/>
      <c r="AF955" s="397"/>
      <c r="AH955" s="397"/>
      <c r="AI955" s="396"/>
      <c r="AK955" s="396"/>
      <c r="AL955" s="396"/>
      <c r="AM955" s="396"/>
      <c r="AO955" s="396"/>
      <c r="AP955" s="396"/>
      <c r="AR955" s="396"/>
      <c r="AT955" s="396"/>
      <c r="AV955" s="396"/>
      <c r="AW955" s="397"/>
      <c r="AX955" s="395"/>
      <c r="AZ955" s="395"/>
      <c r="BA955" s="395"/>
      <c r="BB955" s="395"/>
      <c r="BC955" s="395"/>
      <c r="BD955" s="395"/>
      <c r="BE955" s="395"/>
      <c r="BF955" s="395"/>
      <c r="BG955" s="398"/>
      <c r="BH955" s="395"/>
      <c r="BI955" s="399"/>
      <c r="BJ955" s="399"/>
      <c r="BK955" s="399"/>
      <c r="BL955" s="399"/>
    </row>
    <row r="956" spans="5:64">
      <c r="E956" s="395"/>
      <c r="AB956" s="395"/>
      <c r="AF956" s="397"/>
      <c r="AH956" s="397"/>
      <c r="AI956" s="396"/>
      <c r="AK956" s="396"/>
      <c r="AL956" s="396"/>
      <c r="AM956" s="396"/>
      <c r="AO956" s="396"/>
      <c r="AP956" s="396"/>
      <c r="AR956" s="396"/>
      <c r="AT956" s="396"/>
      <c r="AV956" s="396"/>
      <c r="AW956" s="397"/>
      <c r="AX956" s="395"/>
      <c r="AZ956" s="395"/>
      <c r="BA956" s="395"/>
      <c r="BB956" s="395"/>
      <c r="BC956" s="395"/>
      <c r="BD956" s="395"/>
      <c r="BE956" s="395"/>
      <c r="BF956" s="395"/>
      <c r="BG956" s="398"/>
      <c r="BH956" s="395"/>
      <c r="BI956" s="399"/>
      <c r="BJ956" s="399"/>
      <c r="BK956" s="399"/>
      <c r="BL956" s="399"/>
    </row>
    <row r="957" spans="5:64">
      <c r="E957" s="395"/>
      <c r="AB957" s="395"/>
      <c r="AF957" s="397"/>
      <c r="AH957" s="397"/>
      <c r="AI957" s="396"/>
      <c r="AK957" s="396"/>
      <c r="AL957" s="396"/>
      <c r="AM957" s="396"/>
      <c r="AO957" s="396"/>
      <c r="AP957" s="396"/>
      <c r="AR957" s="396"/>
      <c r="AT957" s="396"/>
      <c r="AV957" s="396"/>
      <c r="AW957" s="397"/>
      <c r="AX957" s="395"/>
      <c r="AZ957" s="395"/>
      <c r="BA957" s="395"/>
      <c r="BB957" s="395"/>
      <c r="BC957" s="395"/>
      <c r="BD957" s="395"/>
      <c r="BE957" s="395"/>
      <c r="BF957" s="395"/>
      <c r="BG957" s="398"/>
      <c r="BH957" s="395"/>
      <c r="BI957" s="399"/>
      <c r="BJ957" s="399"/>
      <c r="BK957" s="399"/>
      <c r="BL957" s="399"/>
    </row>
    <row r="958" spans="5:64">
      <c r="E958" s="395"/>
      <c r="AB958" s="395"/>
      <c r="AF958" s="397"/>
      <c r="AH958" s="397"/>
      <c r="AI958" s="396"/>
      <c r="AK958" s="396"/>
      <c r="AL958" s="396"/>
      <c r="AM958" s="396"/>
      <c r="AO958" s="396"/>
      <c r="AP958" s="396"/>
      <c r="AR958" s="396"/>
      <c r="AT958" s="396"/>
      <c r="AV958" s="396"/>
      <c r="AW958" s="397"/>
      <c r="AX958" s="395"/>
      <c r="AZ958" s="395"/>
      <c r="BA958" s="395"/>
      <c r="BB958" s="395"/>
      <c r="BC958" s="395"/>
      <c r="BD958" s="395"/>
      <c r="BE958" s="395"/>
      <c r="BF958" s="395"/>
      <c r="BG958" s="398"/>
      <c r="BH958" s="395"/>
      <c r="BI958" s="399"/>
      <c r="BJ958" s="399"/>
      <c r="BK958" s="399"/>
      <c r="BL958" s="399"/>
    </row>
    <row r="959" spans="5:64">
      <c r="E959" s="395"/>
      <c r="AB959" s="395"/>
      <c r="AF959" s="397"/>
      <c r="AH959" s="397"/>
      <c r="AI959" s="396"/>
      <c r="AK959" s="396"/>
      <c r="AL959" s="396"/>
      <c r="AM959" s="396"/>
      <c r="AO959" s="396"/>
      <c r="AP959" s="396"/>
      <c r="AR959" s="396"/>
      <c r="AT959" s="396"/>
      <c r="AV959" s="396"/>
      <c r="AW959" s="397"/>
      <c r="AX959" s="395"/>
      <c r="AZ959" s="395"/>
      <c r="BA959" s="395"/>
      <c r="BB959" s="395"/>
      <c r="BC959" s="395"/>
      <c r="BD959" s="395"/>
      <c r="BE959" s="395"/>
      <c r="BF959" s="395"/>
      <c r="BG959" s="398"/>
      <c r="BH959" s="395"/>
      <c r="BI959" s="399"/>
      <c r="BJ959" s="399"/>
      <c r="BK959" s="399"/>
      <c r="BL959" s="399"/>
    </row>
    <row r="960" spans="5:64">
      <c r="E960" s="395"/>
      <c r="AB960" s="395"/>
      <c r="AF960" s="397"/>
      <c r="AH960" s="397"/>
      <c r="AI960" s="396"/>
      <c r="AK960" s="396"/>
      <c r="AL960" s="396"/>
      <c r="AM960" s="396"/>
      <c r="AO960" s="396"/>
      <c r="AP960" s="396"/>
      <c r="AR960" s="396"/>
      <c r="AT960" s="396"/>
      <c r="AV960" s="396"/>
      <c r="AW960" s="397"/>
      <c r="AX960" s="395"/>
      <c r="AZ960" s="395"/>
      <c r="BA960" s="395"/>
      <c r="BB960" s="395"/>
      <c r="BC960" s="395"/>
      <c r="BD960" s="395"/>
      <c r="BE960" s="395"/>
      <c r="BF960" s="395"/>
      <c r="BG960" s="398"/>
      <c r="BH960" s="395"/>
      <c r="BI960" s="399"/>
      <c r="BJ960" s="399"/>
      <c r="BK960" s="399"/>
      <c r="BL960" s="399"/>
    </row>
    <row r="961" spans="5:64">
      <c r="E961" s="395"/>
      <c r="AB961" s="395"/>
      <c r="AF961" s="397"/>
      <c r="AH961" s="397"/>
      <c r="AI961" s="396"/>
      <c r="AK961" s="396"/>
      <c r="AL961" s="396"/>
      <c r="AM961" s="396"/>
      <c r="AO961" s="396"/>
      <c r="AP961" s="396"/>
      <c r="AR961" s="396"/>
      <c r="AT961" s="396"/>
      <c r="AV961" s="396"/>
      <c r="AW961" s="397"/>
      <c r="AX961" s="395"/>
      <c r="AZ961" s="395"/>
      <c r="BA961" s="395"/>
      <c r="BB961" s="395"/>
      <c r="BC961" s="395"/>
      <c r="BD961" s="395"/>
      <c r="BE961" s="395"/>
      <c r="BF961" s="395"/>
      <c r="BG961" s="398"/>
      <c r="BH961" s="395"/>
      <c r="BI961" s="399"/>
      <c r="BJ961" s="399"/>
      <c r="BK961" s="399"/>
      <c r="BL961" s="399"/>
    </row>
    <row r="962" spans="5:64">
      <c r="E962" s="395"/>
      <c r="AB962" s="395"/>
      <c r="AF962" s="397"/>
      <c r="AH962" s="397"/>
      <c r="AI962" s="396"/>
      <c r="AK962" s="396"/>
      <c r="AL962" s="396"/>
      <c r="AM962" s="396"/>
      <c r="AO962" s="396"/>
      <c r="AP962" s="396"/>
      <c r="AR962" s="396"/>
      <c r="AT962" s="396"/>
      <c r="AV962" s="396"/>
      <c r="AW962" s="397"/>
      <c r="AX962" s="395"/>
      <c r="AZ962" s="395"/>
      <c r="BA962" s="395"/>
      <c r="BB962" s="395"/>
      <c r="BC962" s="395"/>
      <c r="BD962" s="395"/>
      <c r="BE962" s="395"/>
      <c r="BF962" s="395"/>
      <c r="BG962" s="398"/>
      <c r="BH962" s="395"/>
      <c r="BI962" s="399"/>
      <c r="BJ962" s="399"/>
      <c r="BK962" s="399"/>
      <c r="BL962" s="399"/>
    </row>
    <row r="963" spans="5:64">
      <c r="E963" s="395"/>
      <c r="AB963" s="395"/>
      <c r="AF963" s="397"/>
      <c r="AH963" s="397"/>
      <c r="AI963" s="396"/>
      <c r="AK963" s="396"/>
      <c r="AL963" s="396"/>
      <c r="AM963" s="396"/>
      <c r="AO963" s="396"/>
      <c r="AP963" s="396"/>
      <c r="AR963" s="396"/>
      <c r="AT963" s="396"/>
      <c r="AV963" s="396"/>
      <c r="AW963" s="397"/>
      <c r="AX963" s="395"/>
      <c r="AZ963" s="395"/>
      <c r="BA963" s="395"/>
      <c r="BB963" s="395"/>
      <c r="BC963" s="395"/>
      <c r="BD963" s="395"/>
      <c r="BE963" s="395"/>
      <c r="BF963" s="395"/>
      <c r="BG963" s="398"/>
      <c r="BH963" s="395"/>
      <c r="BI963" s="399"/>
      <c r="BJ963" s="399"/>
      <c r="BK963" s="399"/>
      <c r="BL963" s="399"/>
    </row>
    <row r="964" spans="5:64">
      <c r="E964" s="395"/>
      <c r="AB964" s="395"/>
      <c r="AF964" s="397"/>
      <c r="AH964" s="397"/>
      <c r="AI964" s="396"/>
      <c r="AK964" s="396"/>
      <c r="AL964" s="396"/>
      <c r="AM964" s="396"/>
      <c r="AO964" s="396"/>
      <c r="AP964" s="396"/>
      <c r="AR964" s="396"/>
      <c r="AT964" s="396"/>
      <c r="AV964" s="396"/>
      <c r="AW964" s="397"/>
      <c r="AX964" s="395"/>
      <c r="AZ964" s="395"/>
      <c r="BA964" s="395"/>
      <c r="BB964" s="395"/>
      <c r="BC964" s="395"/>
      <c r="BD964" s="395"/>
      <c r="BE964" s="395"/>
      <c r="BF964" s="395"/>
      <c r="BG964" s="398"/>
      <c r="BH964" s="395"/>
      <c r="BI964" s="399"/>
      <c r="BJ964" s="399"/>
      <c r="BK964" s="399"/>
      <c r="BL964" s="399"/>
    </row>
    <row r="965" spans="5:64">
      <c r="E965" s="395"/>
      <c r="AB965" s="395"/>
      <c r="AF965" s="397"/>
      <c r="AH965" s="397"/>
      <c r="AI965" s="396"/>
      <c r="AK965" s="396"/>
      <c r="AL965" s="396"/>
      <c r="AM965" s="396"/>
      <c r="AO965" s="396"/>
      <c r="AP965" s="396"/>
      <c r="AR965" s="396"/>
      <c r="AT965" s="396"/>
      <c r="AV965" s="396"/>
      <c r="AW965" s="397"/>
      <c r="AX965" s="395"/>
      <c r="AZ965" s="395"/>
      <c r="BA965" s="395"/>
      <c r="BB965" s="395"/>
      <c r="BC965" s="395"/>
      <c r="BD965" s="395"/>
      <c r="BE965" s="395"/>
      <c r="BF965" s="395"/>
      <c r="BG965" s="398"/>
      <c r="BH965" s="395"/>
      <c r="BI965" s="399"/>
      <c r="BJ965" s="399"/>
      <c r="BK965" s="399"/>
      <c r="BL965" s="399"/>
    </row>
    <row r="966" spans="5:64">
      <c r="E966" s="395"/>
      <c r="AB966" s="395"/>
      <c r="AF966" s="397"/>
      <c r="AH966" s="397"/>
      <c r="AI966" s="396"/>
      <c r="AK966" s="396"/>
      <c r="AL966" s="396"/>
      <c r="AM966" s="396"/>
      <c r="AO966" s="396"/>
      <c r="AP966" s="396"/>
      <c r="AR966" s="396"/>
      <c r="AT966" s="396"/>
      <c r="AV966" s="396"/>
      <c r="AW966" s="397"/>
      <c r="AX966" s="395"/>
      <c r="AZ966" s="395"/>
      <c r="BA966" s="395"/>
      <c r="BB966" s="395"/>
      <c r="BC966" s="395"/>
      <c r="BD966" s="395"/>
      <c r="BE966" s="395"/>
      <c r="BF966" s="395"/>
      <c r="BG966" s="398"/>
      <c r="BH966" s="395"/>
      <c r="BI966" s="399"/>
      <c r="BJ966" s="399"/>
      <c r="BK966" s="399"/>
      <c r="BL966" s="399"/>
    </row>
    <row r="967" spans="5:64">
      <c r="E967" s="395"/>
      <c r="AB967" s="395"/>
      <c r="AF967" s="397"/>
      <c r="AH967" s="397"/>
      <c r="AI967" s="396"/>
      <c r="AK967" s="396"/>
      <c r="AL967" s="396"/>
      <c r="AM967" s="396"/>
      <c r="AO967" s="396"/>
      <c r="AP967" s="396"/>
      <c r="AR967" s="396"/>
      <c r="AT967" s="396"/>
      <c r="AV967" s="396"/>
      <c r="AW967" s="397"/>
      <c r="AX967" s="395"/>
      <c r="AZ967" s="395"/>
      <c r="BA967" s="395"/>
      <c r="BB967" s="395"/>
      <c r="BC967" s="395"/>
      <c r="BD967" s="395"/>
      <c r="BE967" s="395"/>
      <c r="BF967" s="395"/>
      <c r="BG967" s="398"/>
      <c r="BH967" s="395"/>
      <c r="BI967" s="399"/>
      <c r="BJ967" s="399"/>
      <c r="BK967" s="399"/>
      <c r="BL967" s="399"/>
    </row>
    <row r="968" spans="5:64">
      <c r="E968" s="395"/>
      <c r="AB968" s="395"/>
      <c r="AF968" s="397"/>
      <c r="AH968" s="397"/>
      <c r="AI968" s="396"/>
      <c r="AK968" s="396"/>
      <c r="AL968" s="396"/>
      <c r="AM968" s="396"/>
      <c r="AO968" s="396"/>
      <c r="AP968" s="396"/>
      <c r="AR968" s="396"/>
      <c r="AT968" s="396"/>
      <c r="AV968" s="396"/>
      <c r="AW968" s="397"/>
      <c r="AX968" s="395"/>
      <c r="AZ968" s="395"/>
      <c r="BA968" s="395"/>
      <c r="BB968" s="395"/>
      <c r="BC968" s="395"/>
      <c r="BD968" s="395"/>
      <c r="BE968" s="395"/>
      <c r="BF968" s="395"/>
      <c r="BG968" s="398"/>
      <c r="BH968" s="395"/>
      <c r="BI968" s="399"/>
      <c r="BJ968" s="399"/>
      <c r="BK968" s="399"/>
      <c r="BL968" s="399"/>
    </row>
    <row r="969" spans="5:64">
      <c r="E969" s="395"/>
      <c r="AB969" s="395"/>
      <c r="AF969" s="397"/>
      <c r="AH969" s="397"/>
      <c r="AI969" s="396"/>
      <c r="AK969" s="396"/>
      <c r="AL969" s="396"/>
      <c r="AM969" s="396"/>
      <c r="AO969" s="396"/>
      <c r="AP969" s="396"/>
      <c r="AR969" s="396"/>
      <c r="AT969" s="396"/>
      <c r="AV969" s="396"/>
      <c r="AW969" s="397"/>
      <c r="AX969" s="395"/>
      <c r="AZ969" s="395"/>
      <c r="BA969" s="395"/>
      <c r="BB969" s="395"/>
      <c r="BC969" s="395"/>
      <c r="BD969" s="395"/>
      <c r="BE969" s="395"/>
      <c r="BF969" s="395"/>
      <c r="BG969" s="398"/>
      <c r="BH969" s="395"/>
      <c r="BI969" s="399"/>
      <c r="BJ969" s="399"/>
      <c r="BK969" s="399"/>
      <c r="BL969" s="399"/>
    </row>
    <row r="970" spans="5:64">
      <c r="E970" s="395"/>
      <c r="AB970" s="395"/>
      <c r="AF970" s="397"/>
      <c r="AH970" s="397"/>
      <c r="AI970" s="396"/>
      <c r="AK970" s="396"/>
      <c r="AL970" s="396"/>
      <c r="AM970" s="396"/>
      <c r="AO970" s="396"/>
      <c r="AP970" s="396"/>
      <c r="AR970" s="396"/>
      <c r="AT970" s="396"/>
      <c r="AV970" s="396"/>
      <c r="AW970" s="397"/>
      <c r="AX970" s="395"/>
      <c r="AZ970" s="395"/>
      <c r="BA970" s="395"/>
      <c r="BB970" s="395"/>
      <c r="BC970" s="395"/>
      <c r="BD970" s="395"/>
      <c r="BE970" s="395"/>
      <c r="BF970" s="395"/>
      <c r="BG970" s="398"/>
      <c r="BH970" s="395"/>
      <c r="BI970" s="399"/>
      <c r="BJ970" s="399"/>
      <c r="BK970" s="399"/>
      <c r="BL970" s="399"/>
    </row>
    <row r="971" spans="5:64">
      <c r="E971" s="395"/>
      <c r="AB971" s="395"/>
      <c r="AF971" s="397"/>
      <c r="AH971" s="397"/>
      <c r="AI971" s="396"/>
      <c r="AK971" s="396"/>
      <c r="AL971" s="396"/>
      <c r="AM971" s="396"/>
      <c r="AO971" s="396"/>
      <c r="AP971" s="396"/>
      <c r="AR971" s="396"/>
      <c r="AT971" s="396"/>
      <c r="AV971" s="396"/>
      <c r="AW971" s="397"/>
      <c r="AX971" s="395"/>
      <c r="AZ971" s="395"/>
      <c r="BA971" s="395"/>
      <c r="BB971" s="395"/>
      <c r="BC971" s="395"/>
      <c r="BD971" s="395"/>
      <c r="BE971" s="395"/>
      <c r="BF971" s="395"/>
      <c r="BG971" s="398"/>
      <c r="BH971" s="395"/>
      <c r="BI971" s="399"/>
      <c r="BJ971" s="399"/>
      <c r="BK971" s="399"/>
      <c r="BL971" s="399"/>
    </row>
    <row r="972" spans="5:64">
      <c r="E972" s="395"/>
      <c r="AB972" s="395"/>
      <c r="AF972" s="397"/>
      <c r="AH972" s="397"/>
      <c r="AI972" s="396"/>
      <c r="AK972" s="396"/>
      <c r="AL972" s="396"/>
      <c r="AM972" s="396"/>
      <c r="AO972" s="396"/>
      <c r="AP972" s="396"/>
      <c r="AR972" s="396"/>
      <c r="AT972" s="396"/>
      <c r="AV972" s="396"/>
      <c r="AW972" s="397"/>
      <c r="AX972" s="395"/>
      <c r="AZ972" s="395"/>
      <c r="BA972" s="395"/>
      <c r="BB972" s="395"/>
      <c r="BC972" s="395"/>
      <c r="BD972" s="395"/>
      <c r="BE972" s="395"/>
      <c r="BF972" s="395"/>
      <c r="BG972" s="398"/>
      <c r="BH972" s="395"/>
      <c r="BI972" s="399"/>
      <c r="BJ972" s="399"/>
      <c r="BK972" s="399"/>
      <c r="BL972" s="399"/>
    </row>
    <row r="973" spans="5:64">
      <c r="E973" s="395"/>
      <c r="AB973" s="395"/>
      <c r="AF973" s="397"/>
      <c r="AH973" s="397"/>
      <c r="AI973" s="396"/>
      <c r="AK973" s="396"/>
      <c r="AL973" s="396"/>
      <c r="AM973" s="396"/>
      <c r="AO973" s="396"/>
      <c r="AP973" s="396"/>
      <c r="AR973" s="396"/>
      <c r="AT973" s="396"/>
      <c r="AV973" s="396"/>
      <c r="AW973" s="397"/>
      <c r="AX973" s="395"/>
      <c r="AZ973" s="395"/>
      <c r="BA973" s="395"/>
      <c r="BB973" s="395"/>
      <c r="BC973" s="395"/>
      <c r="BD973" s="395"/>
      <c r="BE973" s="395"/>
      <c r="BF973" s="395"/>
      <c r="BG973" s="398"/>
      <c r="BH973" s="395"/>
      <c r="BI973" s="399"/>
      <c r="BJ973" s="399"/>
      <c r="BK973" s="399"/>
      <c r="BL973" s="399"/>
    </row>
    <row r="974" spans="5:64">
      <c r="E974" s="395"/>
      <c r="AB974" s="395"/>
      <c r="AF974" s="397"/>
      <c r="AH974" s="397"/>
      <c r="AI974" s="396"/>
      <c r="AK974" s="396"/>
      <c r="AL974" s="396"/>
      <c r="AM974" s="396"/>
      <c r="AO974" s="396"/>
      <c r="AP974" s="396"/>
      <c r="AR974" s="396"/>
      <c r="AT974" s="396"/>
      <c r="AV974" s="396"/>
      <c r="AW974" s="397"/>
      <c r="AX974" s="395"/>
      <c r="AZ974" s="395"/>
      <c r="BA974" s="395"/>
      <c r="BB974" s="395"/>
      <c r="BC974" s="395"/>
      <c r="BD974" s="395"/>
      <c r="BE974" s="395"/>
      <c r="BF974" s="395"/>
      <c r="BG974" s="398"/>
      <c r="BH974" s="395"/>
      <c r="BI974" s="399"/>
      <c r="BJ974" s="399"/>
      <c r="BK974" s="399"/>
      <c r="BL974" s="399"/>
    </row>
    <row r="975" spans="5:64">
      <c r="E975" s="395"/>
      <c r="AB975" s="395"/>
      <c r="AF975" s="397"/>
      <c r="AH975" s="397"/>
      <c r="AI975" s="396"/>
      <c r="AK975" s="396"/>
      <c r="AL975" s="396"/>
      <c r="AM975" s="396"/>
      <c r="AO975" s="396"/>
      <c r="AP975" s="396"/>
      <c r="AR975" s="396"/>
      <c r="AT975" s="396"/>
      <c r="AV975" s="396"/>
      <c r="AW975" s="397"/>
      <c r="AX975" s="395"/>
      <c r="AZ975" s="395"/>
      <c r="BA975" s="395"/>
      <c r="BB975" s="395"/>
      <c r="BC975" s="395"/>
      <c r="BD975" s="395"/>
      <c r="BE975" s="395"/>
      <c r="BF975" s="395"/>
      <c r="BG975" s="398"/>
      <c r="BH975" s="395"/>
      <c r="BI975" s="399"/>
      <c r="BJ975" s="399"/>
      <c r="BK975" s="399"/>
      <c r="BL975" s="399"/>
    </row>
    <row r="976" spans="5:64">
      <c r="E976" s="395"/>
      <c r="AB976" s="395"/>
      <c r="AF976" s="397"/>
      <c r="AH976" s="397"/>
      <c r="AI976" s="396"/>
      <c r="AK976" s="396"/>
      <c r="AL976" s="396"/>
      <c r="AM976" s="396"/>
      <c r="AO976" s="396"/>
      <c r="AP976" s="396"/>
      <c r="AR976" s="396"/>
      <c r="AT976" s="396"/>
      <c r="AV976" s="396"/>
      <c r="AW976" s="397"/>
      <c r="AX976" s="395"/>
      <c r="AZ976" s="395"/>
      <c r="BA976" s="395"/>
      <c r="BB976" s="395"/>
      <c r="BC976" s="395"/>
      <c r="BD976" s="395"/>
      <c r="BE976" s="395"/>
      <c r="BF976" s="395"/>
      <c r="BG976" s="398"/>
      <c r="BH976" s="395"/>
      <c r="BI976" s="399"/>
      <c r="BJ976" s="399"/>
      <c r="BK976" s="399"/>
      <c r="BL976" s="399"/>
    </row>
    <row r="977" spans="5:64">
      <c r="E977" s="395"/>
      <c r="AB977" s="395"/>
      <c r="AF977" s="397"/>
      <c r="AH977" s="397"/>
      <c r="AI977" s="396"/>
      <c r="AK977" s="396"/>
      <c r="AL977" s="396"/>
      <c r="AM977" s="396"/>
      <c r="AO977" s="396"/>
      <c r="AP977" s="396"/>
      <c r="AR977" s="396"/>
      <c r="AT977" s="396"/>
      <c r="AV977" s="396"/>
      <c r="AW977" s="397"/>
      <c r="AX977" s="395"/>
      <c r="AZ977" s="395"/>
      <c r="BA977" s="395"/>
      <c r="BB977" s="395"/>
      <c r="BC977" s="395"/>
      <c r="BD977" s="395"/>
      <c r="BE977" s="395"/>
      <c r="BF977" s="395"/>
      <c r="BG977" s="398"/>
      <c r="BH977" s="395"/>
      <c r="BI977" s="399"/>
      <c r="BJ977" s="399"/>
      <c r="BK977" s="399"/>
      <c r="BL977" s="399"/>
    </row>
    <row r="978" spans="5:64">
      <c r="E978" s="395"/>
      <c r="AB978" s="395"/>
      <c r="AF978" s="397"/>
      <c r="AH978" s="397"/>
      <c r="AI978" s="396"/>
      <c r="AK978" s="396"/>
      <c r="AL978" s="396"/>
      <c r="AM978" s="396"/>
      <c r="AO978" s="396"/>
      <c r="AP978" s="396"/>
      <c r="AR978" s="396"/>
      <c r="AT978" s="396"/>
      <c r="AV978" s="396"/>
      <c r="AW978" s="397"/>
      <c r="AX978" s="395"/>
      <c r="AZ978" s="395"/>
      <c r="BA978" s="395"/>
      <c r="BB978" s="395"/>
      <c r="BC978" s="395"/>
      <c r="BD978" s="395"/>
      <c r="BE978" s="395"/>
      <c r="BF978" s="395"/>
      <c r="BG978" s="398"/>
      <c r="BH978" s="395"/>
      <c r="BI978" s="399"/>
      <c r="BJ978" s="399"/>
      <c r="BK978" s="399"/>
      <c r="BL978" s="399"/>
    </row>
    <row r="979" spans="5:64">
      <c r="E979" s="395"/>
      <c r="AB979" s="395"/>
      <c r="AF979" s="397"/>
      <c r="AH979" s="397"/>
      <c r="AI979" s="396"/>
      <c r="AK979" s="396"/>
      <c r="AL979" s="396"/>
      <c r="AM979" s="396"/>
      <c r="AO979" s="396"/>
      <c r="AP979" s="396"/>
      <c r="AR979" s="396"/>
      <c r="AT979" s="396"/>
      <c r="AV979" s="396"/>
      <c r="AW979" s="397"/>
      <c r="AX979" s="395"/>
      <c r="AZ979" s="395"/>
      <c r="BA979" s="395"/>
      <c r="BB979" s="395"/>
      <c r="BC979" s="395"/>
      <c r="BD979" s="395"/>
      <c r="BE979" s="395"/>
      <c r="BF979" s="395"/>
      <c r="BG979" s="398"/>
      <c r="BH979" s="395"/>
      <c r="BI979" s="399"/>
      <c r="BJ979" s="399"/>
      <c r="BK979" s="399"/>
      <c r="BL979" s="399"/>
    </row>
    <row r="980" spans="5:64">
      <c r="E980" s="395"/>
      <c r="AB980" s="395"/>
      <c r="AF980" s="397"/>
      <c r="AH980" s="397"/>
      <c r="AI980" s="396"/>
      <c r="AK980" s="396"/>
      <c r="AL980" s="396"/>
      <c r="AM980" s="396"/>
      <c r="AO980" s="396"/>
      <c r="AP980" s="396"/>
      <c r="AR980" s="396"/>
      <c r="AT980" s="396"/>
      <c r="AV980" s="396"/>
      <c r="AW980" s="397"/>
      <c r="AX980" s="395"/>
      <c r="AZ980" s="395"/>
      <c r="BA980" s="395"/>
      <c r="BB980" s="395"/>
      <c r="BC980" s="395"/>
      <c r="BD980" s="395"/>
      <c r="BE980" s="395"/>
      <c r="BF980" s="395"/>
      <c r="BG980" s="398"/>
      <c r="BH980" s="395"/>
      <c r="BI980" s="399"/>
      <c r="BJ980" s="399"/>
      <c r="BK980" s="399"/>
      <c r="BL980" s="399"/>
    </row>
    <row r="981" spans="5:64">
      <c r="E981" s="395"/>
      <c r="AB981" s="395"/>
      <c r="AF981" s="397"/>
      <c r="AH981" s="397"/>
      <c r="AI981" s="396"/>
      <c r="AK981" s="396"/>
      <c r="AL981" s="396"/>
      <c r="AM981" s="396"/>
      <c r="AO981" s="396"/>
      <c r="AP981" s="396"/>
      <c r="AR981" s="396"/>
      <c r="AT981" s="396"/>
      <c r="AV981" s="396"/>
      <c r="AW981" s="397"/>
      <c r="AX981" s="395"/>
      <c r="AZ981" s="395"/>
      <c r="BA981" s="395"/>
      <c r="BB981" s="395"/>
      <c r="BC981" s="395"/>
      <c r="BD981" s="395"/>
      <c r="BE981" s="395"/>
      <c r="BF981" s="395"/>
      <c r="BG981" s="398"/>
      <c r="BH981" s="395"/>
      <c r="BI981" s="399"/>
      <c r="BJ981" s="399"/>
      <c r="BK981" s="399"/>
      <c r="BL981" s="399"/>
    </row>
    <row r="982" spans="5:64">
      <c r="E982" s="395"/>
      <c r="AB982" s="395"/>
      <c r="AF982" s="397"/>
      <c r="AH982" s="397"/>
      <c r="AI982" s="396"/>
      <c r="AK982" s="396"/>
      <c r="AL982" s="396"/>
      <c r="AM982" s="396"/>
      <c r="AO982" s="396"/>
      <c r="AP982" s="396"/>
      <c r="AR982" s="396"/>
      <c r="AT982" s="396"/>
      <c r="AV982" s="396"/>
      <c r="AW982" s="397"/>
      <c r="AX982" s="395"/>
      <c r="AZ982" s="395"/>
      <c r="BA982" s="395"/>
      <c r="BB982" s="395"/>
      <c r="BC982" s="395"/>
      <c r="BD982" s="395"/>
      <c r="BE982" s="395"/>
      <c r="BF982" s="395"/>
      <c r="BG982" s="398"/>
      <c r="BH982" s="395"/>
      <c r="BI982" s="399"/>
      <c r="BJ982" s="399"/>
      <c r="BK982" s="399"/>
      <c r="BL982" s="399"/>
    </row>
    <row r="983" spans="5:64">
      <c r="E983" s="395"/>
      <c r="AB983" s="395"/>
      <c r="AF983" s="397"/>
      <c r="AH983" s="397"/>
      <c r="AI983" s="396"/>
      <c r="AK983" s="396"/>
      <c r="AL983" s="396"/>
      <c r="AM983" s="396"/>
      <c r="AO983" s="396"/>
      <c r="AP983" s="396"/>
      <c r="AR983" s="396"/>
      <c r="AT983" s="396"/>
      <c r="AV983" s="396"/>
      <c r="AW983" s="397"/>
      <c r="AX983" s="395"/>
      <c r="AZ983" s="395"/>
      <c r="BA983" s="395"/>
      <c r="BB983" s="395"/>
      <c r="BC983" s="395"/>
      <c r="BD983" s="395"/>
      <c r="BE983" s="395"/>
      <c r="BF983" s="395"/>
      <c r="BG983" s="398"/>
      <c r="BH983" s="395"/>
      <c r="BI983" s="399"/>
      <c r="BJ983" s="399"/>
      <c r="BK983" s="399"/>
      <c r="BL983" s="399"/>
    </row>
    <row r="984" spans="5:64">
      <c r="E984" s="395"/>
      <c r="AB984" s="395"/>
      <c r="AF984" s="397"/>
      <c r="AH984" s="397"/>
      <c r="AI984" s="396"/>
      <c r="AK984" s="396"/>
      <c r="AL984" s="396"/>
      <c r="AM984" s="396"/>
      <c r="AO984" s="396"/>
      <c r="AP984" s="396"/>
      <c r="AR984" s="396"/>
      <c r="AT984" s="396"/>
      <c r="AV984" s="396"/>
      <c r="AW984" s="397"/>
      <c r="AX984" s="395"/>
      <c r="AZ984" s="395"/>
      <c r="BA984" s="395"/>
      <c r="BB984" s="395"/>
      <c r="BC984" s="395"/>
      <c r="BD984" s="395"/>
      <c r="BE984" s="395"/>
      <c r="BF984" s="395"/>
      <c r="BG984" s="398"/>
      <c r="BH984" s="395"/>
      <c r="BI984" s="399"/>
      <c r="BJ984" s="399"/>
      <c r="BK984" s="399"/>
      <c r="BL984" s="399"/>
    </row>
    <row r="985" spans="5:64">
      <c r="E985" s="395"/>
      <c r="AB985" s="395"/>
      <c r="AF985" s="397"/>
      <c r="AH985" s="397"/>
      <c r="AI985" s="396"/>
      <c r="AK985" s="396"/>
      <c r="AL985" s="396"/>
      <c r="AM985" s="396"/>
      <c r="AO985" s="396"/>
      <c r="AP985" s="396"/>
      <c r="AR985" s="396"/>
      <c r="AT985" s="396"/>
      <c r="AV985" s="396"/>
      <c r="AW985" s="397"/>
      <c r="AX985" s="395"/>
      <c r="AZ985" s="395"/>
      <c r="BA985" s="395"/>
      <c r="BB985" s="395"/>
      <c r="BC985" s="395"/>
      <c r="BD985" s="395"/>
      <c r="BE985" s="395"/>
      <c r="BF985" s="395"/>
      <c r="BG985" s="398"/>
      <c r="BH985" s="395"/>
      <c r="BI985" s="399"/>
      <c r="BJ985" s="399"/>
      <c r="BK985" s="399"/>
      <c r="BL985" s="399"/>
    </row>
    <row r="986" spans="5:64">
      <c r="E986" s="395"/>
      <c r="AB986" s="395"/>
      <c r="AF986" s="397"/>
      <c r="AH986" s="397"/>
      <c r="AI986" s="396"/>
      <c r="AK986" s="396"/>
      <c r="AL986" s="396"/>
      <c r="AM986" s="396"/>
      <c r="AO986" s="396"/>
      <c r="AP986" s="396"/>
      <c r="AR986" s="396"/>
      <c r="AT986" s="396"/>
      <c r="AV986" s="396"/>
      <c r="AW986" s="397"/>
      <c r="AX986" s="395"/>
      <c r="AZ986" s="395"/>
      <c r="BA986" s="395"/>
      <c r="BB986" s="395"/>
      <c r="BC986" s="395"/>
      <c r="BD986" s="395"/>
      <c r="BE986" s="395"/>
      <c r="BF986" s="395"/>
      <c r="BG986" s="398"/>
      <c r="BH986" s="395"/>
      <c r="BI986" s="399"/>
      <c r="BJ986" s="399"/>
      <c r="BK986" s="399"/>
      <c r="BL986" s="399"/>
    </row>
    <row r="987" spans="5:64">
      <c r="E987" s="395"/>
      <c r="AB987" s="395"/>
      <c r="AF987" s="397"/>
      <c r="AH987" s="397"/>
      <c r="AI987" s="396"/>
      <c r="AK987" s="396"/>
      <c r="AL987" s="396"/>
      <c r="AM987" s="396"/>
      <c r="AO987" s="396"/>
      <c r="AP987" s="396"/>
      <c r="AR987" s="396"/>
      <c r="AT987" s="396"/>
      <c r="AV987" s="396"/>
      <c r="AW987" s="397"/>
      <c r="AX987" s="395"/>
      <c r="AZ987" s="395"/>
      <c r="BA987" s="395"/>
      <c r="BB987" s="395"/>
      <c r="BC987" s="395"/>
      <c r="BD987" s="395"/>
      <c r="BE987" s="395"/>
      <c r="BF987" s="395"/>
      <c r="BG987" s="398"/>
      <c r="BH987" s="395"/>
      <c r="BI987" s="399"/>
      <c r="BJ987" s="399"/>
      <c r="BK987" s="399"/>
      <c r="BL987" s="399"/>
    </row>
    <row r="988" spans="5:64">
      <c r="E988" s="395"/>
      <c r="AB988" s="395"/>
      <c r="AF988" s="397"/>
      <c r="AH988" s="397"/>
      <c r="AI988" s="396"/>
      <c r="AK988" s="396"/>
      <c r="AL988" s="396"/>
      <c r="AM988" s="396"/>
      <c r="AO988" s="396"/>
      <c r="AP988" s="396"/>
      <c r="AR988" s="396"/>
      <c r="AT988" s="396"/>
      <c r="AV988" s="396"/>
      <c r="AW988" s="397"/>
      <c r="AX988" s="395"/>
      <c r="AZ988" s="395"/>
      <c r="BA988" s="395"/>
      <c r="BB988" s="395"/>
      <c r="BC988" s="395"/>
      <c r="BD988" s="395"/>
      <c r="BE988" s="395"/>
      <c r="BF988" s="395"/>
      <c r="BG988" s="398"/>
      <c r="BH988" s="395"/>
      <c r="BI988" s="399"/>
      <c r="BJ988" s="399"/>
      <c r="BK988" s="399"/>
      <c r="BL988" s="399"/>
    </row>
    <row r="989" spans="5:64">
      <c r="E989" s="395"/>
      <c r="AB989" s="395"/>
      <c r="AF989" s="397"/>
      <c r="AH989" s="397"/>
      <c r="AI989" s="396"/>
      <c r="AK989" s="396"/>
      <c r="AL989" s="396"/>
      <c r="AM989" s="396"/>
      <c r="AO989" s="396"/>
      <c r="AP989" s="396"/>
      <c r="AR989" s="396"/>
      <c r="AT989" s="396"/>
      <c r="AV989" s="396"/>
      <c r="AW989" s="397"/>
      <c r="AX989" s="395"/>
      <c r="AZ989" s="395"/>
      <c r="BA989" s="395"/>
      <c r="BB989" s="395"/>
      <c r="BC989" s="395"/>
      <c r="BD989" s="395"/>
      <c r="BE989" s="395"/>
      <c r="BF989" s="395"/>
      <c r="BG989" s="398"/>
      <c r="BH989" s="395"/>
      <c r="BI989" s="399"/>
      <c r="BJ989" s="399"/>
      <c r="BK989" s="399"/>
      <c r="BL989" s="399"/>
    </row>
    <row r="990" spans="5:64">
      <c r="E990" s="395"/>
      <c r="AB990" s="395"/>
      <c r="AF990" s="397"/>
      <c r="AH990" s="397"/>
      <c r="AI990" s="396"/>
      <c r="AK990" s="396"/>
      <c r="AL990" s="396"/>
      <c r="AM990" s="396"/>
      <c r="AO990" s="396"/>
      <c r="AP990" s="396"/>
      <c r="AR990" s="396"/>
      <c r="AT990" s="396"/>
      <c r="AV990" s="396"/>
      <c r="AW990" s="397"/>
      <c r="AX990" s="395"/>
      <c r="AZ990" s="395"/>
      <c r="BA990" s="395"/>
      <c r="BB990" s="395"/>
      <c r="BC990" s="395"/>
      <c r="BD990" s="395"/>
      <c r="BE990" s="395"/>
      <c r="BF990" s="395"/>
      <c r="BG990" s="398"/>
      <c r="BH990" s="395"/>
      <c r="BI990" s="399"/>
      <c r="BJ990" s="399"/>
      <c r="BK990" s="399"/>
      <c r="BL990" s="399"/>
    </row>
    <row r="991" spans="5:64">
      <c r="E991" s="395"/>
      <c r="AB991" s="395"/>
      <c r="AF991" s="397"/>
      <c r="AH991" s="397"/>
      <c r="AI991" s="396"/>
      <c r="AK991" s="396"/>
      <c r="AL991" s="396"/>
      <c r="AM991" s="396"/>
      <c r="AO991" s="396"/>
      <c r="AP991" s="396"/>
      <c r="AR991" s="396"/>
      <c r="AT991" s="396"/>
      <c r="AV991" s="396"/>
      <c r="AW991" s="397"/>
      <c r="AX991" s="395"/>
      <c r="AZ991" s="395"/>
      <c r="BA991" s="395"/>
      <c r="BB991" s="395"/>
      <c r="BC991" s="395"/>
      <c r="BD991" s="395"/>
      <c r="BE991" s="395"/>
      <c r="BF991" s="395"/>
      <c r="BG991" s="398"/>
      <c r="BH991" s="395"/>
      <c r="BI991" s="399"/>
      <c r="BJ991" s="399"/>
      <c r="BK991" s="399"/>
      <c r="BL991" s="399"/>
    </row>
    <row r="992" spans="5:64">
      <c r="E992" s="395"/>
      <c r="AB992" s="395"/>
      <c r="AF992" s="397"/>
      <c r="AH992" s="397"/>
      <c r="AI992" s="396"/>
      <c r="AK992" s="396"/>
      <c r="AL992" s="396"/>
      <c r="AM992" s="396"/>
      <c r="AO992" s="396"/>
      <c r="AP992" s="396"/>
      <c r="AR992" s="396"/>
      <c r="AT992" s="396"/>
      <c r="AV992" s="396"/>
      <c r="AW992" s="397"/>
      <c r="AX992" s="395"/>
      <c r="AZ992" s="395"/>
      <c r="BA992" s="395"/>
      <c r="BB992" s="395"/>
      <c r="BC992" s="395"/>
      <c r="BD992" s="395"/>
      <c r="BE992" s="395"/>
      <c r="BF992" s="395"/>
      <c r="BG992" s="398"/>
      <c r="BH992" s="395"/>
      <c r="BI992" s="399"/>
      <c r="BJ992" s="399"/>
      <c r="BK992" s="399"/>
      <c r="BL992" s="399"/>
    </row>
    <row r="993" spans="5:64">
      <c r="E993" s="395"/>
      <c r="AB993" s="395"/>
      <c r="AF993" s="397"/>
      <c r="AH993" s="397"/>
      <c r="AI993" s="396"/>
      <c r="AK993" s="396"/>
      <c r="AL993" s="396"/>
      <c r="AM993" s="396"/>
      <c r="AO993" s="396"/>
      <c r="AP993" s="396"/>
      <c r="AR993" s="396"/>
      <c r="AT993" s="396"/>
      <c r="AV993" s="396"/>
      <c r="AW993" s="397"/>
      <c r="AX993" s="395"/>
      <c r="AZ993" s="395"/>
      <c r="BA993" s="395"/>
      <c r="BB993" s="395"/>
      <c r="BC993" s="395"/>
      <c r="BD993" s="395"/>
      <c r="BE993" s="395"/>
      <c r="BF993" s="395"/>
      <c r="BG993" s="398"/>
      <c r="BH993" s="395"/>
      <c r="BI993" s="399"/>
      <c r="BJ993" s="399"/>
      <c r="BK993" s="399"/>
      <c r="BL993" s="399"/>
    </row>
    <row r="994" spans="5:64">
      <c r="E994" s="395"/>
      <c r="AB994" s="395"/>
      <c r="AF994" s="397"/>
      <c r="AH994" s="397"/>
      <c r="AI994" s="396"/>
      <c r="AK994" s="396"/>
      <c r="AL994" s="396"/>
      <c r="AM994" s="396"/>
      <c r="AO994" s="396"/>
      <c r="AP994" s="396"/>
      <c r="AR994" s="396"/>
      <c r="AT994" s="396"/>
      <c r="AV994" s="396"/>
      <c r="AW994" s="397"/>
      <c r="AX994" s="395"/>
      <c r="AZ994" s="395"/>
      <c r="BA994" s="395"/>
      <c r="BB994" s="395"/>
      <c r="BC994" s="395"/>
      <c r="BD994" s="395"/>
      <c r="BE994" s="395"/>
      <c r="BF994" s="395"/>
      <c r="BG994" s="398"/>
      <c r="BH994" s="395"/>
      <c r="BI994" s="399"/>
      <c r="BJ994" s="399"/>
      <c r="BK994" s="399"/>
      <c r="BL994" s="399"/>
    </row>
    <row r="995" spans="5:64">
      <c r="E995" s="395"/>
      <c r="AB995" s="395"/>
      <c r="AF995" s="397"/>
      <c r="AH995" s="397"/>
      <c r="AI995" s="396"/>
      <c r="AK995" s="396"/>
      <c r="AL995" s="396"/>
      <c r="AM995" s="396"/>
      <c r="AO995" s="396"/>
      <c r="AP995" s="396"/>
      <c r="AR995" s="396"/>
      <c r="AT995" s="396"/>
      <c r="AV995" s="396"/>
      <c r="AW995" s="397"/>
      <c r="AX995" s="395"/>
      <c r="AZ995" s="395"/>
      <c r="BA995" s="395"/>
      <c r="BB995" s="395"/>
      <c r="BC995" s="395"/>
      <c r="BD995" s="395"/>
      <c r="BE995" s="395"/>
      <c r="BF995" s="395"/>
      <c r="BG995" s="398"/>
      <c r="BH995" s="395"/>
      <c r="BI995" s="399"/>
      <c r="BJ995" s="399"/>
      <c r="BK995" s="399"/>
      <c r="BL995" s="399"/>
    </row>
    <row r="996" spans="5:64">
      <c r="E996" s="395"/>
      <c r="AB996" s="395"/>
      <c r="AF996" s="397"/>
      <c r="AH996" s="397"/>
      <c r="AI996" s="396"/>
      <c r="AK996" s="396"/>
      <c r="AL996" s="396"/>
      <c r="AM996" s="396"/>
      <c r="AO996" s="396"/>
      <c r="AP996" s="396"/>
      <c r="AR996" s="396"/>
      <c r="AT996" s="396"/>
      <c r="AV996" s="396"/>
      <c r="AW996" s="397"/>
      <c r="AX996" s="395"/>
      <c r="AZ996" s="395"/>
      <c r="BA996" s="395"/>
      <c r="BB996" s="395"/>
      <c r="BC996" s="395"/>
      <c r="BD996" s="395"/>
      <c r="BE996" s="395"/>
      <c r="BF996" s="395"/>
      <c r="BG996" s="398"/>
      <c r="BH996" s="395"/>
      <c r="BI996" s="399"/>
      <c r="BJ996" s="399"/>
      <c r="BK996" s="399"/>
      <c r="BL996" s="399"/>
    </row>
    <row r="997" spans="5:64">
      <c r="E997" s="395"/>
      <c r="AB997" s="395"/>
      <c r="AF997" s="397"/>
      <c r="AH997" s="397"/>
      <c r="AI997" s="396"/>
      <c r="AK997" s="396"/>
      <c r="AL997" s="396"/>
      <c r="AM997" s="396"/>
      <c r="AO997" s="396"/>
      <c r="AP997" s="396"/>
      <c r="AR997" s="396"/>
      <c r="AT997" s="396"/>
      <c r="AV997" s="396"/>
      <c r="AW997" s="397"/>
      <c r="AX997" s="395"/>
      <c r="AZ997" s="395"/>
      <c r="BA997" s="395"/>
      <c r="BB997" s="395"/>
      <c r="BC997" s="395"/>
      <c r="BD997" s="395"/>
      <c r="BE997" s="395"/>
      <c r="BF997" s="395"/>
      <c r="BG997" s="398"/>
      <c r="BH997" s="395"/>
      <c r="BI997" s="399"/>
      <c r="BJ997" s="399"/>
      <c r="BK997" s="399"/>
      <c r="BL997" s="399"/>
    </row>
    <row r="998" spans="5:64">
      <c r="E998" s="395"/>
      <c r="AB998" s="395"/>
      <c r="AF998" s="397"/>
      <c r="AH998" s="397"/>
      <c r="AI998" s="396"/>
      <c r="AK998" s="396"/>
      <c r="AL998" s="396"/>
      <c r="AM998" s="396"/>
      <c r="AO998" s="396"/>
      <c r="AP998" s="396"/>
      <c r="AR998" s="396"/>
      <c r="AT998" s="396"/>
      <c r="AV998" s="396"/>
      <c r="AW998" s="397"/>
      <c r="AX998" s="395"/>
      <c r="AZ998" s="395"/>
      <c r="BA998" s="395"/>
      <c r="BB998" s="395"/>
      <c r="BC998" s="395"/>
      <c r="BD998" s="395"/>
      <c r="BE998" s="395"/>
      <c r="BF998" s="395"/>
      <c r="BG998" s="398"/>
      <c r="BH998" s="395"/>
      <c r="BI998" s="399"/>
      <c r="BJ998" s="399"/>
      <c r="BK998" s="399"/>
      <c r="BL998" s="399"/>
    </row>
    <row r="999" spans="5:64">
      <c r="E999" s="395"/>
      <c r="AB999" s="395"/>
      <c r="AF999" s="397"/>
      <c r="AH999" s="397"/>
      <c r="AI999" s="396"/>
      <c r="AK999" s="396"/>
      <c r="AL999" s="396"/>
      <c r="AM999" s="396"/>
      <c r="AO999" s="396"/>
      <c r="AP999" s="396"/>
      <c r="AR999" s="396"/>
      <c r="AT999" s="396"/>
      <c r="AV999" s="396"/>
      <c r="AW999" s="397"/>
      <c r="AX999" s="395"/>
      <c r="AZ999" s="395"/>
      <c r="BA999" s="395"/>
      <c r="BB999" s="395"/>
      <c r="BC999" s="395"/>
      <c r="BD999" s="395"/>
      <c r="BE999" s="395"/>
      <c r="BF999" s="395"/>
      <c r="BG999" s="398"/>
      <c r="BH999" s="395"/>
      <c r="BI999" s="399"/>
      <c r="BJ999" s="399"/>
      <c r="BK999" s="399"/>
      <c r="BL999" s="399"/>
    </row>
    <row r="1000" spans="5:64">
      <c r="E1000" s="395"/>
      <c r="AB1000" s="395"/>
      <c r="AF1000" s="397"/>
      <c r="AH1000" s="397"/>
      <c r="AI1000" s="396"/>
      <c r="AK1000" s="396"/>
      <c r="AL1000" s="396"/>
      <c r="AM1000" s="396"/>
      <c r="AO1000" s="396"/>
      <c r="AP1000" s="396"/>
      <c r="AR1000" s="396"/>
      <c r="AT1000" s="396"/>
      <c r="AV1000" s="396"/>
      <c r="AW1000" s="397"/>
      <c r="AX1000" s="395"/>
      <c r="AZ1000" s="395"/>
      <c r="BA1000" s="395"/>
      <c r="BB1000" s="395"/>
      <c r="BC1000" s="395"/>
      <c r="BD1000" s="395"/>
      <c r="BE1000" s="395"/>
      <c r="BF1000" s="395"/>
      <c r="BG1000" s="398"/>
      <c r="BH1000" s="395"/>
      <c r="BI1000" s="399"/>
      <c r="BJ1000" s="399"/>
      <c r="BK1000" s="399"/>
      <c r="BL1000" s="399"/>
    </row>
    <row r="1001" spans="5:64">
      <c r="E1001" s="395"/>
      <c r="AF1001" s="397"/>
      <c r="AH1001" s="397"/>
      <c r="AI1001" s="396"/>
      <c r="AK1001" s="396"/>
      <c r="AL1001" s="396"/>
      <c r="AM1001" s="396"/>
      <c r="AO1001" s="396"/>
      <c r="AP1001" s="396"/>
      <c r="AR1001" s="396"/>
      <c r="AT1001" s="396"/>
      <c r="AV1001" s="396"/>
      <c r="AW1001" s="397"/>
      <c r="AX1001" s="395"/>
      <c r="AZ1001" s="395"/>
      <c r="BA1001" s="395"/>
      <c r="BB1001" s="395"/>
      <c r="BC1001" s="395"/>
      <c r="BD1001" s="395"/>
      <c r="BE1001" s="395"/>
      <c r="BF1001" s="395"/>
      <c r="BG1001" s="398"/>
      <c r="BH1001" s="395"/>
      <c r="BI1001" s="399"/>
      <c r="BJ1001" s="399"/>
      <c r="BK1001" s="399"/>
      <c r="BL1001" s="399"/>
    </row>
    <row r="1002" spans="5:64">
      <c r="E1002" s="395"/>
      <c r="AF1002" s="397"/>
      <c r="AH1002" s="397"/>
      <c r="AI1002" s="396"/>
      <c r="AK1002" s="396"/>
      <c r="AL1002" s="396"/>
      <c r="AM1002" s="396"/>
      <c r="AO1002" s="396"/>
      <c r="AP1002" s="396"/>
      <c r="AR1002" s="396"/>
      <c r="AT1002" s="396"/>
      <c r="AV1002" s="396"/>
      <c r="AW1002" s="397"/>
      <c r="AX1002" s="395"/>
      <c r="AZ1002" s="395"/>
      <c r="BA1002" s="395"/>
      <c r="BB1002" s="395"/>
      <c r="BC1002" s="395"/>
      <c r="BD1002" s="395"/>
      <c r="BE1002" s="395"/>
      <c r="BF1002" s="395"/>
      <c r="BG1002" s="398"/>
      <c r="BH1002" s="395"/>
      <c r="BI1002" s="399"/>
      <c r="BJ1002" s="399"/>
      <c r="BK1002" s="399"/>
      <c r="BL1002" s="399"/>
    </row>
    <row r="1003" spans="5:64">
      <c r="E1003" s="395"/>
      <c r="AF1003" s="397"/>
      <c r="AH1003" s="397"/>
      <c r="AI1003" s="396"/>
      <c r="AK1003" s="396"/>
      <c r="AL1003" s="396"/>
      <c r="AM1003" s="396"/>
      <c r="AO1003" s="396"/>
      <c r="AP1003" s="396"/>
      <c r="AR1003" s="396"/>
      <c r="AT1003" s="396"/>
      <c r="AV1003" s="396"/>
      <c r="AW1003" s="397"/>
      <c r="AX1003" s="395"/>
      <c r="AZ1003" s="395"/>
      <c r="BA1003" s="395"/>
      <c r="BB1003" s="395"/>
      <c r="BC1003" s="395"/>
      <c r="BD1003" s="395"/>
      <c r="BE1003" s="395"/>
      <c r="BF1003" s="395"/>
      <c r="BG1003" s="398"/>
      <c r="BH1003" s="395"/>
      <c r="BI1003" s="399"/>
      <c r="BJ1003" s="399"/>
      <c r="BK1003" s="399"/>
      <c r="BL1003" s="399"/>
    </row>
    <row r="1004" spans="5:64">
      <c r="E1004" s="395"/>
      <c r="AF1004" s="397"/>
      <c r="AH1004" s="397"/>
      <c r="AI1004" s="396"/>
      <c r="AK1004" s="396"/>
      <c r="AL1004" s="396"/>
      <c r="AM1004" s="396"/>
      <c r="AO1004" s="396"/>
      <c r="AP1004" s="396"/>
      <c r="AR1004" s="396"/>
      <c r="AT1004" s="396"/>
      <c r="AV1004" s="396"/>
      <c r="AW1004" s="397"/>
      <c r="AX1004" s="395"/>
      <c r="AZ1004" s="395"/>
      <c r="BA1004" s="395"/>
      <c r="BB1004" s="395"/>
      <c r="BC1004" s="395"/>
      <c r="BD1004" s="395"/>
      <c r="BE1004" s="395"/>
      <c r="BF1004" s="395"/>
      <c r="BG1004" s="398"/>
      <c r="BH1004" s="395"/>
      <c r="BI1004" s="399"/>
      <c r="BJ1004" s="399"/>
      <c r="BK1004" s="399"/>
      <c r="BL1004" s="399"/>
    </row>
    <row r="1005" spans="5:64">
      <c r="E1005" s="395"/>
      <c r="AF1005" s="397"/>
      <c r="AH1005" s="397"/>
      <c r="AI1005" s="396"/>
      <c r="AK1005" s="396"/>
      <c r="AL1005" s="396"/>
      <c r="AM1005" s="396"/>
      <c r="AO1005" s="396"/>
      <c r="AP1005" s="396"/>
      <c r="AR1005" s="396"/>
      <c r="AT1005" s="396"/>
      <c r="AV1005" s="396"/>
      <c r="AW1005" s="397"/>
      <c r="AX1005" s="395"/>
      <c r="AZ1005" s="395"/>
      <c r="BA1005" s="395"/>
      <c r="BB1005" s="395"/>
      <c r="BC1005" s="395"/>
      <c r="BD1005" s="395"/>
      <c r="BE1005" s="395"/>
      <c r="BF1005" s="395"/>
      <c r="BG1005" s="398"/>
      <c r="BH1005" s="395"/>
      <c r="BI1005" s="399"/>
      <c r="BJ1005" s="399"/>
      <c r="BK1005" s="399"/>
      <c r="BL1005" s="39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BE4000"/>
  <sheetViews>
    <sheetView topLeftCell="K3988" workbookViewId="0">
      <selection activeCell="S4004" sqref="S4004"/>
    </sheetView>
  </sheetViews>
  <sheetFormatPr defaultColWidth="8.5546875" defaultRowHeight="14.4"/>
  <cols>
    <col min="1" max="1" width="21.5546875" bestFit="1" customWidth="1"/>
    <col min="56" max="56" width="12.33203125" bestFit="1" customWidth="1"/>
    <col min="57" max="57" width="12.6640625" bestFit="1" customWidth="1"/>
  </cols>
  <sheetData>
    <row r="1" spans="1:57">
      <c r="A1" t="s">
        <v>236</v>
      </c>
      <c r="C1" s="56" t="s">
        <v>627</v>
      </c>
      <c r="D1" s="4"/>
    </row>
    <row r="2" spans="1:57">
      <c r="A2" t="s">
        <v>628</v>
      </c>
    </row>
    <row r="3" spans="1:57">
      <c r="A3" t="s">
        <v>631</v>
      </c>
    </row>
    <row r="4" spans="1:57" ht="15.75" customHeight="1"/>
    <row r="5" spans="1:57" s="2" customFormat="1" ht="15" thickBot="1">
      <c r="A5" s="2" t="s">
        <v>153</v>
      </c>
      <c r="B5" s="2" t="s">
        <v>83</v>
      </c>
      <c r="C5" s="2" t="s">
        <v>147</v>
      </c>
      <c r="D5" s="2" t="s">
        <v>150</v>
      </c>
      <c r="E5" s="2" t="s">
        <v>527</v>
      </c>
      <c r="F5" s="2" t="s">
        <v>159</v>
      </c>
      <c r="G5" s="2" t="s">
        <v>154</v>
      </c>
      <c r="H5" s="2" t="s">
        <v>156</v>
      </c>
      <c r="I5" s="2" t="s">
        <v>155</v>
      </c>
      <c r="J5" s="2" t="s">
        <v>202</v>
      </c>
      <c r="K5" s="2" t="s">
        <v>168</v>
      </c>
      <c r="L5" s="2" t="s">
        <v>169</v>
      </c>
      <c r="M5" s="2" t="s">
        <v>170</v>
      </c>
      <c r="N5" s="2" t="s">
        <v>174</v>
      </c>
      <c r="O5" s="2" t="s">
        <v>175</v>
      </c>
      <c r="P5" s="2" t="s">
        <v>171</v>
      </c>
      <c r="Q5" s="2" t="s">
        <v>528</v>
      </c>
      <c r="R5" s="2" t="s">
        <v>172</v>
      </c>
      <c r="S5" s="2" t="s">
        <v>173</v>
      </c>
      <c r="T5" s="2" t="s">
        <v>529</v>
      </c>
      <c r="U5" s="2" t="s">
        <v>530</v>
      </c>
      <c r="V5" s="2" t="s">
        <v>531</v>
      </c>
      <c r="W5" s="2" t="s">
        <v>532</v>
      </c>
      <c r="X5" s="2" t="s">
        <v>533</v>
      </c>
      <c r="Y5" s="2" t="s">
        <v>534</v>
      </c>
      <c r="Z5" s="2" t="s">
        <v>535</v>
      </c>
      <c r="AA5" s="2" t="s">
        <v>536</v>
      </c>
      <c r="AB5" s="2" t="s">
        <v>537</v>
      </c>
      <c r="AC5" s="2" t="s">
        <v>538</v>
      </c>
      <c r="AD5" s="2" t="s">
        <v>539</v>
      </c>
      <c r="AE5" s="2" t="s">
        <v>540</v>
      </c>
      <c r="AF5" s="2" t="s">
        <v>541</v>
      </c>
      <c r="AG5" s="2" t="s">
        <v>542</v>
      </c>
      <c r="AH5" s="2" t="s">
        <v>543</v>
      </c>
      <c r="AI5" s="2" t="s">
        <v>237</v>
      </c>
      <c r="AJ5" s="2" t="s">
        <v>544</v>
      </c>
      <c r="AK5" s="2" t="s">
        <v>545</v>
      </c>
      <c r="AL5" s="2" t="s">
        <v>546</v>
      </c>
      <c r="AM5" s="2" t="s">
        <v>193</v>
      </c>
      <c r="AN5" s="2" t="s">
        <v>547</v>
      </c>
      <c r="AO5" s="2" t="s">
        <v>548</v>
      </c>
      <c r="AP5" s="2" t="s">
        <v>209</v>
      </c>
      <c r="AQ5" s="2" t="s">
        <v>549</v>
      </c>
      <c r="AR5" s="2" t="s">
        <v>210</v>
      </c>
      <c r="AS5" s="2" t="s">
        <v>550</v>
      </c>
      <c r="AT5" s="2" t="s">
        <v>551</v>
      </c>
      <c r="AU5" s="2" t="s">
        <v>552</v>
      </c>
      <c r="AV5" s="2" t="s">
        <v>160</v>
      </c>
      <c r="AW5" s="2" t="s">
        <v>553</v>
      </c>
      <c r="AX5" s="2" t="s">
        <v>554</v>
      </c>
      <c r="AY5" s="2" t="s">
        <v>555</v>
      </c>
      <c r="AZ5" s="2" t="s">
        <v>221</v>
      </c>
      <c r="BA5" s="2" t="s">
        <v>222</v>
      </c>
      <c r="BB5" s="2" t="s">
        <v>556</v>
      </c>
      <c r="BC5" s="2" t="s">
        <v>89</v>
      </c>
      <c r="BD5" s="2" t="s">
        <v>90</v>
      </c>
      <c r="BE5" s="2" t="s">
        <v>557</v>
      </c>
    </row>
    <row r="6" spans="1:57">
      <c r="J6" s="22"/>
      <c r="Q6" s="22"/>
      <c r="R6" s="22"/>
      <c r="AI6" s="22"/>
    </row>
    <row r="7" spans="1:57">
      <c r="J7" s="22"/>
      <c r="Q7" s="22"/>
      <c r="R7" s="22"/>
      <c r="AI7" s="22"/>
    </row>
    <row r="8" spans="1:57">
      <c r="J8" s="22"/>
      <c r="Q8" s="22"/>
      <c r="R8" s="22"/>
      <c r="AI8" s="22"/>
    </row>
    <row r="9" spans="1:57">
      <c r="J9" s="22"/>
      <c r="Q9" s="22"/>
      <c r="R9" s="22"/>
      <c r="AI9" s="22"/>
    </row>
    <row r="10" spans="1:57">
      <c r="J10" s="22"/>
      <c r="Q10" s="22"/>
      <c r="R10" s="22"/>
      <c r="AI10" s="22"/>
    </row>
    <row r="11" spans="1:57">
      <c r="J11" s="22"/>
      <c r="Q11" s="22"/>
      <c r="R11" s="22"/>
      <c r="AI11" s="22"/>
    </row>
    <row r="12" spans="1:57">
      <c r="J12" s="22"/>
      <c r="Q12" s="22"/>
      <c r="R12" s="22"/>
      <c r="AI12" s="22"/>
    </row>
    <row r="13" spans="1:57">
      <c r="J13" s="22"/>
      <c r="Q13" s="22"/>
      <c r="R13" s="22"/>
      <c r="AI13" s="22"/>
    </row>
    <row r="14" spans="1:57">
      <c r="J14" s="22"/>
      <c r="Q14" s="22"/>
      <c r="R14" s="22"/>
      <c r="AI14" s="22"/>
    </row>
    <row r="15" spans="1:57">
      <c r="J15" s="22"/>
      <c r="Q15" s="22"/>
      <c r="R15" s="22"/>
      <c r="AI15" s="22"/>
    </row>
    <row r="16" spans="1:57">
      <c r="J16" s="22"/>
      <c r="Q16" s="22"/>
      <c r="R16" s="22"/>
      <c r="AI16" s="22"/>
    </row>
    <row r="17" spans="10:35">
      <c r="J17" s="22"/>
      <c r="Q17" s="22"/>
      <c r="R17" s="22"/>
      <c r="AI17" s="22"/>
    </row>
    <row r="18" spans="10:35">
      <c r="J18" s="22"/>
      <c r="Q18" s="22"/>
      <c r="R18" s="22"/>
      <c r="AI18" s="22"/>
    </row>
    <row r="19" spans="10:35">
      <c r="J19" s="22"/>
      <c r="Q19" s="22"/>
      <c r="R19" s="22"/>
      <c r="AI19" s="22"/>
    </row>
    <row r="20" spans="10:35">
      <c r="J20" s="22"/>
      <c r="Q20" s="22"/>
      <c r="R20" s="22"/>
      <c r="AI20" s="22"/>
    </row>
    <row r="21" spans="10:35">
      <c r="J21" s="22"/>
      <c r="Q21" s="22"/>
      <c r="R21" s="22"/>
      <c r="AI21" s="22"/>
    </row>
    <row r="22" spans="10:35">
      <c r="J22" s="22"/>
      <c r="Q22" s="22"/>
      <c r="R22" s="22"/>
      <c r="AI22" s="22"/>
    </row>
    <row r="23" spans="10:35">
      <c r="J23" s="22"/>
      <c r="Q23" s="22"/>
      <c r="R23" s="22"/>
      <c r="AI23" s="22"/>
    </row>
    <row r="24" spans="10:35">
      <c r="J24" s="22"/>
      <c r="Q24" s="22"/>
      <c r="R24" s="22"/>
      <c r="AI24" s="22"/>
    </row>
    <row r="25" spans="10:35">
      <c r="J25" s="22"/>
      <c r="Q25" s="22"/>
      <c r="R25" s="22"/>
      <c r="AI25" s="22"/>
    </row>
    <row r="26" spans="10:35">
      <c r="J26" s="22"/>
      <c r="Q26" s="22"/>
      <c r="R26" s="22"/>
      <c r="AI26" s="22"/>
    </row>
    <row r="27" spans="10:35">
      <c r="J27" s="22"/>
      <c r="Q27" s="22"/>
      <c r="R27" s="22"/>
      <c r="AI27" s="22"/>
    </row>
    <row r="28" spans="10:35">
      <c r="J28" s="22"/>
      <c r="Q28" s="22"/>
      <c r="R28" s="22"/>
      <c r="AI28" s="22"/>
    </row>
    <row r="29" spans="10:35">
      <c r="J29" s="22"/>
      <c r="Q29" s="22"/>
      <c r="R29" s="22"/>
      <c r="AI29" s="22"/>
    </row>
    <row r="30" spans="10:35">
      <c r="J30" s="22"/>
      <c r="Q30" s="22"/>
      <c r="R30" s="22"/>
      <c r="AI30" s="22"/>
    </row>
    <row r="31" spans="10:35">
      <c r="J31" s="22"/>
      <c r="Q31" s="22"/>
      <c r="R31" s="22"/>
      <c r="AI31" s="22"/>
    </row>
    <row r="32" spans="10:35">
      <c r="J32" s="22"/>
      <c r="Q32" s="22"/>
      <c r="R32" s="22"/>
      <c r="AI32" s="22"/>
    </row>
    <row r="33" spans="10:35">
      <c r="J33" s="22"/>
      <c r="Q33" s="22"/>
      <c r="R33" s="22"/>
      <c r="AI33" s="22"/>
    </row>
    <row r="34" spans="10:35">
      <c r="J34" s="22"/>
      <c r="Q34" s="22"/>
      <c r="R34" s="22"/>
      <c r="AI34" s="22"/>
    </row>
    <row r="35" spans="10:35">
      <c r="J35" s="22"/>
      <c r="Q35" s="22"/>
      <c r="R35" s="22"/>
      <c r="AI35" s="22"/>
    </row>
    <row r="36" spans="10:35">
      <c r="J36" s="22"/>
      <c r="Q36" s="22"/>
      <c r="R36" s="22"/>
      <c r="AI36" s="22"/>
    </row>
    <row r="37" spans="10:35">
      <c r="J37" s="22"/>
      <c r="Q37" s="22"/>
      <c r="R37" s="22"/>
      <c r="AI37" s="22"/>
    </row>
    <row r="38" spans="10:35">
      <c r="J38" s="22"/>
      <c r="Q38" s="22"/>
      <c r="R38" s="22"/>
      <c r="AI38" s="22"/>
    </row>
    <row r="39" spans="10:35">
      <c r="J39" s="22"/>
      <c r="Q39" s="22"/>
      <c r="R39" s="22"/>
      <c r="AI39" s="22"/>
    </row>
    <row r="40" spans="10:35">
      <c r="J40" s="22"/>
      <c r="Q40" s="22"/>
      <c r="R40" s="22"/>
      <c r="AI40" s="22"/>
    </row>
    <row r="41" spans="10:35">
      <c r="J41" s="22"/>
      <c r="Q41" s="22"/>
      <c r="R41" s="22"/>
      <c r="AI41" s="22"/>
    </row>
    <row r="42" spans="10:35">
      <c r="J42" s="22"/>
      <c r="Q42" s="22"/>
      <c r="R42" s="22"/>
      <c r="AI42" s="22"/>
    </row>
    <row r="43" spans="10:35">
      <c r="J43" s="22"/>
      <c r="Q43" s="22"/>
      <c r="R43" s="22"/>
      <c r="AI43" s="22"/>
    </row>
    <row r="44" spans="10:35">
      <c r="J44" s="22"/>
      <c r="Q44" s="22"/>
      <c r="R44" s="22"/>
      <c r="AI44" s="22"/>
    </row>
    <row r="45" spans="10:35">
      <c r="J45" s="22"/>
      <c r="Q45" s="22"/>
      <c r="R45" s="22"/>
      <c r="AI45" s="22"/>
    </row>
    <row r="46" spans="10:35">
      <c r="J46" s="22"/>
      <c r="Q46" s="22"/>
      <c r="R46" s="22"/>
      <c r="AI46" s="22"/>
    </row>
    <row r="47" spans="10:35">
      <c r="J47" s="22"/>
      <c r="Q47" s="22"/>
      <c r="R47" s="22"/>
      <c r="AI47" s="22"/>
    </row>
    <row r="48" spans="10:35">
      <c r="J48" s="22"/>
      <c r="Q48" s="22"/>
      <c r="R48" s="22"/>
      <c r="AI48" s="22"/>
    </row>
    <row r="49" spans="10:35">
      <c r="J49" s="22"/>
      <c r="Q49" s="22"/>
      <c r="R49" s="22"/>
      <c r="AI49" s="22"/>
    </row>
    <row r="50" spans="10:35">
      <c r="J50" s="22"/>
      <c r="Q50" s="22"/>
      <c r="R50" s="22"/>
      <c r="AI50" s="22"/>
    </row>
    <row r="51" spans="10:35">
      <c r="J51" s="22"/>
      <c r="Q51" s="22"/>
      <c r="R51" s="22"/>
      <c r="AI51" s="22"/>
    </row>
    <row r="52" spans="10:35">
      <c r="J52" s="22"/>
      <c r="Q52" s="22"/>
      <c r="R52" s="22"/>
      <c r="AI52" s="22"/>
    </row>
    <row r="53" spans="10:35">
      <c r="J53" s="22"/>
      <c r="Q53" s="22"/>
      <c r="R53" s="22"/>
      <c r="AI53" s="22"/>
    </row>
    <row r="54" spans="10:35">
      <c r="J54" s="22"/>
      <c r="Q54" s="22"/>
      <c r="R54" s="22"/>
      <c r="AI54" s="22"/>
    </row>
    <row r="55" spans="10:35">
      <c r="J55" s="22"/>
      <c r="Q55" s="22"/>
      <c r="R55" s="22"/>
      <c r="AI55" s="22"/>
    </row>
    <row r="56" spans="10:35">
      <c r="J56" s="22"/>
      <c r="Q56" s="22"/>
      <c r="R56" s="22"/>
      <c r="AI56" s="22"/>
    </row>
    <row r="57" spans="10:35">
      <c r="J57" s="22"/>
      <c r="Q57" s="22"/>
      <c r="R57" s="22"/>
      <c r="AI57" s="22"/>
    </row>
    <row r="58" spans="10:35">
      <c r="J58" s="22"/>
      <c r="Q58" s="22"/>
      <c r="R58" s="22"/>
      <c r="AI58" s="22"/>
    </row>
    <row r="59" spans="10:35">
      <c r="J59" s="22"/>
      <c r="Q59" s="22"/>
      <c r="R59" s="22"/>
      <c r="AI59" s="22"/>
    </row>
    <row r="60" spans="10:35">
      <c r="J60" s="22"/>
      <c r="Q60" s="22"/>
      <c r="R60" s="22"/>
      <c r="AI60" s="22"/>
    </row>
    <row r="61" spans="10:35">
      <c r="J61" s="22"/>
      <c r="Q61" s="22"/>
      <c r="R61" s="22"/>
      <c r="AI61" s="22"/>
    </row>
    <row r="62" spans="10:35">
      <c r="J62" s="22"/>
      <c r="Q62" s="22"/>
      <c r="R62" s="22"/>
      <c r="AI62" s="22"/>
    </row>
    <row r="63" spans="10:35">
      <c r="J63" s="22"/>
      <c r="Q63" s="22"/>
      <c r="R63" s="22"/>
      <c r="AI63" s="22"/>
    </row>
    <row r="64" spans="10:35">
      <c r="J64" s="22"/>
      <c r="Q64" s="22"/>
      <c r="R64" s="22"/>
      <c r="AI64" s="22"/>
    </row>
    <row r="65" spans="10:35">
      <c r="J65" s="22"/>
      <c r="Q65" s="22"/>
      <c r="R65" s="22"/>
      <c r="AI65" s="22"/>
    </row>
    <row r="66" spans="10:35">
      <c r="J66" s="22"/>
      <c r="Q66" s="22"/>
      <c r="R66" s="22"/>
      <c r="AI66" s="22"/>
    </row>
    <row r="67" spans="10:35">
      <c r="J67" s="22"/>
      <c r="Q67" s="22"/>
      <c r="R67" s="22"/>
      <c r="AI67" s="22"/>
    </row>
    <row r="68" spans="10:35">
      <c r="J68" s="22"/>
      <c r="Q68" s="22"/>
      <c r="R68" s="22"/>
      <c r="AI68" s="22"/>
    </row>
    <row r="69" spans="10:35">
      <c r="J69" s="22"/>
      <c r="Q69" s="22"/>
      <c r="R69" s="22"/>
      <c r="AI69" s="22"/>
    </row>
    <row r="70" spans="10:35">
      <c r="J70" s="22"/>
      <c r="Q70" s="22"/>
      <c r="R70" s="22"/>
      <c r="AI70" s="22"/>
    </row>
    <row r="71" spans="10:35">
      <c r="J71" s="22"/>
      <c r="Q71" s="22"/>
      <c r="R71" s="22"/>
      <c r="AI71" s="22"/>
    </row>
    <row r="72" spans="10:35">
      <c r="J72" s="22"/>
      <c r="Q72" s="22"/>
      <c r="R72" s="22"/>
      <c r="AI72" s="22"/>
    </row>
    <row r="73" spans="10:35">
      <c r="J73" s="22"/>
      <c r="Q73" s="22"/>
      <c r="R73" s="22"/>
      <c r="AI73" s="22"/>
    </row>
    <row r="74" spans="10:35">
      <c r="J74" s="22"/>
      <c r="Q74" s="22"/>
      <c r="R74" s="22"/>
      <c r="AI74" s="22"/>
    </row>
    <row r="75" spans="10:35">
      <c r="J75" s="22"/>
      <c r="Q75" s="22"/>
      <c r="R75" s="22"/>
      <c r="AI75" s="22"/>
    </row>
    <row r="76" spans="10:35">
      <c r="J76" s="22"/>
      <c r="Q76" s="22"/>
      <c r="R76" s="22"/>
      <c r="AI76" s="22"/>
    </row>
    <row r="77" spans="10:35">
      <c r="J77" s="22"/>
      <c r="Q77" s="22"/>
      <c r="R77" s="22"/>
      <c r="AI77" s="22"/>
    </row>
    <row r="78" spans="10:35">
      <c r="J78" s="22"/>
      <c r="Q78" s="22"/>
      <c r="R78" s="22"/>
      <c r="AI78" s="22"/>
    </row>
    <row r="79" spans="10:35">
      <c r="J79" s="22"/>
      <c r="Q79" s="22"/>
      <c r="R79" s="22"/>
      <c r="AI79" s="22"/>
    </row>
    <row r="80" spans="10:35">
      <c r="J80" s="22"/>
      <c r="Q80" s="22"/>
      <c r="R80" s="22"/>
      <c r="AI80" s="22"/>
    </row>
    <row r="81" spans="10:35">
      <c r="J81" s="22"/>
      <c r="Q81" s="22"/>
      <c r="R81" s="22"/>
      <c r="AI81" s="22"/>
    </row>
    <row r="82" spans="10:35">
      <c r="J82" s="22"/>
      <c r="Q82" s="22"/>
      <c r="R82" s="22"/>
      <c r="AI82" s="22"/>
    </row>
    <row r="83" spans="10:35">
      <c r="J83" s="22"/>
      <c r="Q83" s="22"/>
      <c r="R83" s="22"/>
      <c r="AI83" s="22"/>
    </row>
    <row r="84" spans="10:35">
      <c r="J84" s="22"/>
      <c r="Q84" s="22"/>
      <c r="R84" s="22"/>
      <c r="AI84" s="22"/>
    </row>
    <row r="85" spans="10:35">
      <c r="J85" s="22"/>
      <c r="Q85" s="22"/>
      <c r="R85" s="22"/>
      <c r="AI85" s="22"/>
    </row>
    <row r="86" spans="10:35">
      <c r="J86" s="22"/>
      <c r="Q86" s="22"/>
      <c r="R86" s="22"/>
      <c r="AI86" s="22"/>
    </row>
    <row r="87" spans="10:35">
      <c r="J87" s="22"/>
      <c r="Q87" s="22"/>
      <c r="R87" s="22"/>
      <c r="AI87" s="22"/>
    </row>
    <row r="88" spans="10:35">
      <c r="J88" s="22"/>
      <c r="Q88" s="22"/>
      <c r="R88" s="22"/>
      <c r="AI88" s="22"/>
    </row>
    <row r="89" spans="10:35">
      <c r="J89" s="22"/>
      <c r="Q89" s="22"/>
      <c r="R89" s="22"/>
      <c r="AI89" s="22"/>
    </row>
    <row r="90" spans="10:35">
      <c r="J90" s="22"/>
      <c r="Q90" s="22"/>
      <c r="R90" s="22"/>
      <c r="AI90" s="22"/>
    </row>
    <row r="91" spans="10:35">
      <c r="J91" s="22"/>
      <c r="Q91" s="22"/>
      <c r="R91" s="22"/>
      <c r="AI91" s="22"/>
    </row>
    <row r="92" spans="10:35">
      <c r="J92" s="22"/>
      <c r="Q92" s="22"/>
      <c r="R92" s="22"/>
      <c r="AI92" s="22"/>
    </row>
    <row r="93" spans="10:35">
      <c r="J93" s="22"/>
      <c r="Q93" s="22"/>
      <c r="R93" s="22"/>
      <c r="AI93" s="22"/>
    </row>
    <row r="94" spans="10:35">
      <c r="J94" s="22"/>
      <c r="Q94" s="22"/>
      <c r="R94" s="22"/>
      <c r="AI94" s="22"/>
    </row>
    <row r="95" spans="10:35">
      <c r="J95" s="22"/>
      <c r="Q95" s="22"/>
      <c r="R95" s="22"/>
      <c r="AI95" s="22"/>
    </row>
    <row r="96" spans="10:35">
      <c r="J96" s="22"/>
      <c r="Q96" s="22"/>
      <c r="R96" s="22"/>
      <c r="AI96" s="22"/>
    </row>
    <row r="97" spans="10:35">
      <c r="J97" s="22"/>
      <c r="Q97" s="22"/>
      <c r="R97" s="22"/>
      <c r="AI97" s="22"/>
    </row>
    <row r="98" spans="10:35">
      <c r="J98" s="22"/>
      <c r="Q98" s="22"/>
      <c r="R98" s="22"/>
      <c r="AI98" s="22"/>
    </row>
    <row r="99" spans="10:35">
      <c r="J99" s="22"/>
      <c r="Q99" s="22"/>
      <c r="R99" s="22"/>
      <c r="AI99" s="22"/>
    </row>
    <row r="100" spans="10:35">
      <c r="J100" s="22"/>
      <c r="Q100" s="22"/>
      <c r="R100" s="22"/>
      <c r="AI100" s="22"/>
    </row>
    <row r="101" spans="10:35">
      <c r="J101" s="22"/>
      <c r="Q101" s="22"/>
      <c r="R101" s="22"/>
      <c r="AI101" s="22"/>
    </row>
    <row r="102" spans="10:35">
      <c r="J102" s="22"/>
      <c r="Q102" s="22"/>
      <c r="R102" s="22"/>
      <c r="AI102" s="22"/>
    </row>
    <row r="103" spans="10:35">
      <c r="J103" s="22"/>
      <c r="Q103" s="22"/>
      <c r="R103" s="22"/>
      <c r="AI103" s="22"/>
    </row>
    <row r="104" spans="10:35">
      <c r="J104" s="22"/>
      <c r="Q104" s="22"/>
      <c r="R104" s="22"/>
      <c r="AI104" s="22"/>
    </row>
    <row r="105" spans="10:35">
      <c r="J105" s="22"/>
      <c r="Q105" s="22"/>
      <c r="R105" s="22"/>
      <c r="AI105" s="22"/>
    </row>
    <row r="106" spans="10:35">
      <c r="J106" s="22"/>
      <c r="Q106" s="22"/>
      <c r="R106" s="22"/>
      <c r="AI106" s="22"/>
    </row>
    <row r="107" spans="10:35">
      <c r="J107" s="22"/>
      <c r="Q107" s="22"/>
      <c r="R107" s="22"/>
      <c r="AI107" s="22"/>
    </row>
    <row r="108" spans="10:35">
      <c r="J108" s="22"/>
      <c r="Q108" s="22"/>
      <c r="R108" s="22"/>
      <c r="AI108" s="22"/>
    </row>
    <row r="109" spans="10:35">
      <c r="J109" s="22"/>
      <c r="Q109" s="22"/>
      <c r="R109" s="22"/>
      <c r="AI109" s="22"/>
    </row>
    <row r="110" spans="10:35">
      <c r="J110" s="22"/>
      <c r="Q110" s="22"/>
      <c r="R110" s="22"/>
      <c r="AI110" s="22"/>
    </row>
    <row r="111" spans="10:35">
      <c r="J111" s="22"/>
      <c r="Q111" s="22"/>
      <c r="R111" s="22"/>
      <c r="AI111" s="22"/>
    </row>
    <row r="112" spans="10:35">
      <c r="J112" s="22"/>
      <c r="Q112" s="22"/>
      <c r="R112" s="22"/>
      <c r="AI112" s="22"/>
    </row>
    <row r="113" spans="10:35">
      <c r="J113" s="22"/>
      <c r="Q113" s="22"/>
      <c r="R113" s="22"/>
      <c r="AI113" s="22"/>
    </row>
    <row r="114" spans="10:35">
      <c r="J114" s="22"/>
      <c r="Q114" s="22"/>
      <c r="R114" s="22"/>
      <c r="AI114" s="22"/>
    </row>
    <row r="115" spans="10:35">
      <c r="J115" s="22"/>
      <c r="Q115" s="22"/>
      <c r="R115" s="22"/>
      <c r="AI115" s="22"/>
    </row>
    <row r="116" spans="10:35">
      <c r="J116" s="22"/>
      <c r="Q116" s="22"/>
      <c r="R116" s="22"/>
      <c r="AI116" s="22"/>
    </row>
    <row r="117" spans="10:35">
      <c r="J117" s="22"/>
      <c r="Q117" s="22"/>
      <c r="R117" s="22"/>
      <c r="AI117" s="22"/>
    </row>
    <row r="118" spans="10:35">
      <c r="J118" s="22"/>
      <c r="Q118" s="22"/>
      <c r="R118" s="22"/>
      <c r="AI118" s="22"/>
    </row>
    <row r="119" spans="10:35">
      <c r="J119" s="22"/>
      <c r="Q119" s="22"/>
      <c r="R119" s="22"/>
      <c r="AI119" s="22"/>
    </row>
    <row r="120" spans="10:35">
      <c r="J120" s="22"/>
      <c r="Q120" s="22"/>
      <c r="R120" s="22"/>
      <c r="AI120" s="22"/>
    </row>
    <row r="121" spans="10:35">
      <c r="J121" s="22"/>
      <c r="Q121" s="22"/>
      <c r="R121" s="22"/>
      <c r="AI121" s="22"/>
    </row>
    <row r="122" spans="10:35">
      <c r="J122" s="22"/>
      <c r="Q122" s="22"/>
      <c r="R122" s="22"/>
      <c r="AI122" s="22"/>
    </row>
    <row r="123" spans="10:35">
      <c r="J123" s="22"/>
      <c r="Q123" s="22"/>
      <c r="R123" s="22"/>
      <c r="AI123" s="22"/>
    </row>
    <row r="124" spans="10:35">
      <c r="J124" s="22"/>
      <c r="Q124" s="22"/>
      <c r="R124" s="22"/>
      <c r="AI124" s="22"/>
    </row>
    <row r="125" spans="10:35">
      <c r="J125" s="22"/>
      <c r="Q125" s="22"/>
      <c r="R125" s="22"/>
      <c r="AI125" s="22"/>
    </row>
    <row r="126" spans="10:35">
      <c r="J126" s="22"/>
      <c r="Q126" s="22"/>
      <c r="R126" s="22"/>
      <c r="AI126" s="22"/>
    </row>
    <row r="127" spans="10:35">
      <c r="J127" s="22"/>
      <c r="Q127" s="22"/>
      <c r="R127" s="22"/>
      <c r="AI127" s="22"/>
    </row>
    <row r="128" spans="10:35">
      <c r="J128" s="22"/>
      <c r="Q128" s="22"/>
      <c r="R128" s="22"/>
      <c r="AI128" s="22"/>
    </row>
    <row r="129" spans="10:35">
      <c r="J129" s="22"/>
      <c r="Q129" s="22"/>
      <c r="R129" s="22"/>
      <c r="AI129" s="22"/>
    </row>
    <row r="130" spans="10:35">
      <c r="J130" s="22"/>
      <c r="Q130" s="22"/>
      <c r="R130" s="22"/>
      <c r="AI130" s="22"/>
    </row>
    <row r="131" spans="10:35">
      <c r="J131" s="22"/>
      <c r="Q131" s="22"/>
      <c r="R131" s="22"/>
      <c r="AI131" s="22"/>
    </row>
    <row r="132" spans="10:35">
      <c r="J132" s="22"/>
      <c r="Q132" s="22"/>
      <c r="R132" s="22"/>
      <c r="AI132" s="22"/>
    </row>
    <row r="133" spans="10:35">
      <c r="J133" s="22"/>
      <c r="Q133" s="22"/>
      <c r="R133" s="22"/>
      <c r="AI133" s="22"/>
    </row>
    <row r="134" spans="10:35">
      <c r="J134" s="22"/>
      <c r="Q134" s="22"/>
      <c r="R134" s="22"/>
      <c r="AI134" s="22"/>
    </row>
    <row r="135" spans="10:35">
      <c r="J135" s="22"/>
      <c r="Q135" s="22"/>
      <c r="R135" s="22"/>
      <c r="AI135" s="22"/>
    </row>
    <row r="136" spans="10:35">
      <c r="J136" s="22"/>
      <c r="Q136" s="22"/>
      <c r="R136" s="22"/>
      <c r="AI136" s="22"/>
    </row>
    <row r="137" spans="10:35">
      <c r="J137" s="22"/>
      <c r="Q137" s="22"/>
      <c r="R137" s="22"/>
      <c r="AI137" s="22"/>
    </row>
    <row r="138" spans="10:35">
      <c r="J138" s="22"/>
      <c r="Q138" s="22"/>
      <c r="R138" s="22"/>
      <c r="AI138" s="22"/>
    </row>
    <row r="139" spans="10:35">
      <c r="J139" s="22"/>
      <c r="Q139" s="22"/>
      <c r="R139" s="22"/>
      <c r="AI139" s="22"/>
    </row>
    <row r="140" spans="10:35">
      <c r="J140" s="22"/>
      <c r="Q140" s="22"/>
      <c r="R140" s="22"/>
      <c r="AI140" s="22"/>
    </row>
    <row r="141" spans="10:35">
      <c r="J141" s="22"/>
      <c r="Q141" s="22"/>
      <c r="R141" s="22"/>
      <c r="AI141" s="22"/>
    </row>
    <row r="142" spans="10:35">
      <c r="J142" s="22"/>
      <c r="Q142" s="22"/>
      <c r="R142" s="22"/>
      <c r="AI142" s="22"/>
    </row>
    <row r="143" spans="10:35">
      <c r="J143" s="22"/>
      <c r="Q143" s="22"/>
      <c r="R143" s="22"/>
      <c r="AI143" s="22"/>
    </row>
    <row r="144" spans="10:35">
      <c r="J144" s="22"/>
      <c r="Q144" s="22"/>
      <c r="R144" s="22"/>
      <c r="AI144" s="22"/>
    </row>
    <row r="145" spans="10:35">
      <c r="J145" s="22"/>
      <c r="Q145" s="22"/>
      <c r="R145" s="22"/>
      <c r="AI145" s="22"/>
    </row>
    <row r="146" spans="10:35">
      <c r="J146" s="22"/>
      <c r="Q146" s="22"/>
      <c r="R146" s="22"/>
      <c r="AI146" s="22"/>
    </row>
    <row r="147" spans="10:35">
      <c r="J147" s="22"/>
      <c r="Q147" s="22"/>
      <c r="R147" s="22"/>
      <c r="AI147" s="22"/>
    </row>
    <row r="148" spans="10:35">
      <c r="J148" s="22"/>
      <c r="Q148" s="22"/>
      <c r="R148" s="22"/>
      <c r="AI148" s="22"/>
    </row>
    <row r="149" spans="10:35">
      <c r="J149" s="22"/>
      <c r="Q149" s="22"/>
      <c r="R149" s="22"/>
      <c r="AI149" s="22"/>
    </row>
    <row r="150" spans="10:35">
      <c r="J150" s="22"/>
      <c r="Q150" s="22"/>
      <c r="R150" s="22"/>
      <c r="AI150" s="22"/>
    </row>
    <row r="151" spans="10:35">
      <c r="J151" s="22"/>
      <c r="Q151" s="22"/>
      <c r="R151" s="22"/>
      <c r="AI151" s="22"/>
    </row>
    <row r="152" spans="10:35">
      <c r="J152" s="22"/>
      <c r="Q152" s="22"/>
      <c r="R152" s="22"/>
      <c r="AI152" s="22"/>
    </row>
    <row r="153" spans="10:35">
      <c r="J153" s="22"/>
      <c r="Q153" s="22"/>
      <c r="R153" s="22"/>
      <c r="AI153" s="22"/>
    </row>
    <row r="154" spans="10:35">
      <c r="J154" s="22"/>
      <c r="Q154" s="22"/>
      <c r="R154" s="22"/>
      <c r="AI154" s="22"/>
    </row>
    <row r="155" spans="10:35">
      <c r="J155" s="22"/>
      <c r="Q155" s="22"/>
      <c r="R155" s="22"/>
      <c r="AI155" s="22"/>
    </row>
    <row r="156" spans="10:35">
      <c r="J156" s="22"/>
      <c r="Q156" s="22"/>
      <c r="R156" s="22"/>
      <c r="AI156" s="22"/>
    </row>
    <row r="157" spans="10:35">
      <c r="J157" s="22"/>
      <c r="Q157" s="22"/>
      <c r="R157" s="22"/>
      <c r="AI157" s="22"/>
    </row>
    <row r="158" spans="10:35">
      <c r="J158" s="22"/>
      <c r="Q158" s="22"/>
      <c r="R158" s="22"/>
      <c r="AI158" s="22"/>
    </row>
    <row r="159" spans="10:35">
      <c r="J159" s="22"/>
      <c r="Q159" s="22"/>
      <c r="R159" s="22"/>
      <c r="AI159" s="22"/>
    </row>
    <row r="160" spans="10:35">
      <c r="J160" s="22"/>
      <c r="Q160" s="22"/>
      <c r="R160" s="22"/>
      <c r="AI160" s="22"/>
    </row>
    <row r="161" spans="10:35">
      <c r="J161" s="22"/>
      <c r="Q161" s="22"/>
      <c r="R161" s="22"/>
      <c r="AI161" s="22"/>
    </row>
    <row r="162" spans="10:35">
      <c r="J162" s="22"/>
      <c r="Q162" s="22"/>
      <c r="R162" s="22"/>
      <c r="AI162" s="22"/>
    </row>
    <row r="163" spans="10:35">
      <c r="J163" s="22"/>
      <c r="Q163" s="22"/>
      <c r="R163" s="22"/>
      <c r="AI163" s="22"/>
    </row>
    <row r="164" spans="10:35">
      <c r="J164" s="22"/>
      <c r="Q164" s="22"/>
      <c r="R164" s="22"/>
      <c r="AI164" s="22"/>
    </row>
    <row r="165" spans="10:35">
      <c r="J165" s="22"/>
      <c r="Q165" s="22"/>
      <c r="R165" s="22"/>
      <c r="AI165" s="22"/>
    </row>
    <row r="166" spans="10:35">
      <c r="J166" s="22"/>
      <c r="Q166" s="22"/>
      <c r="R166" s="22"/>
      <c r="AI166" s="22"/>
    </row>
    <row r="167" spans="10:35">
      <c r="J167" s="22"/>
      <c r="Q167" s="22"/>
      <c r="R167" s="22"/>
      <c r="AI167" s="22"/>
    </row>
    <row r="168" spans="10:35">
      <c r="J168" s="22"/>
      <c r="Q168" s="22"/>
      <c r="R168" s="22"/>
      <c r="AI168" s="22"/>
    </row>
    <row r="169" spans="10:35">
      <c r="J169" s="22"/>
      <c r="Q169" s="22"/>
      <c r="R169" s="22"/>
      <c r="AI169" s="22"/>
    </row>
    <row r="170" spans="10:35">
      <c r="J170" s="22"/>
      <c r="Q170" s="22"/>
      <c r="R170" s="22"/>
      <c r="AI170" s="22"/>
    </row>
    <row r="171" spans="10:35">
      <c r="J171" s="22"/>
      <c r="Q171" s="22"/>
      <c r="R171" s="22"/>
      <c r="AI171" s="22"/>
    </row>
    <row r="172" spans="10:35">
      <c r="J172" s="22"/>
      <c r="Q172" s="22"/>
      <c r="R172" s="22"/>
      <c r="AI172" s="22"/>
    </row>
    <row r="173" spans="10:35">
      <c r="J173" s="22"/>
      <c r="Q173" s="22"/>
      <c r="R173" s="22"/>
      <c r="AI173" s="22"/>
    </row>
    <row r="174" spans="10:35">
      <c r="J174" s="22"/>
      <c r="Q174" s="22"/>
      <c r="R174" s="22"/>
      <c r="AI174" s="22"/>
    </row>
    <row r="175" spans="10:35">
      <c r="J175" s="22"/>
      <c r="Q175" s="22"/>
      <c r="R175" s="22"/>
      <c r="AI175" s="22"/>
    </row>
    <row r="176" spans="10:35">
      <c r="J176" s="22"/>
      <c r="Q176" s="22"/>
      <c r="R176" s="22"/>
      <c r="AI176" s="22"/>
    </row>
    <row r="177" spans="10:35">
      <c r="J177" s="22"/>
      <c r="Q177" s="22"/>
      <c r="R177" s="22"/>
      <c r="AI177" s="22"/>
    </row>
    <row r="178" spans="10:35">
      <c r="J178" s="22"/>
      <c r="Q178" s="22"/>
      <c r="R178" s="22"/>
      <c r="AI178" s="22"/>
    </row>
    <row r="179" spans="10:35">
      <c r="J179" s="22"/>
      <c r="Q179" s="22"/>
      <c r="R179" s="22"/>
      <c r="AI179" s="22"/>
    </row>
    <row r="180" spans="10:35">
      <c r="J180" s="22"/>
      <c r="Q180" s="22"/>
      <c r="R180" s="22"/>
      <c r="AI180" s="22"/>
    </row>
    <row r="181" spans="10:35">
      <c r="J181" s="22"/>
      <c r="Q181" s="22"/>
      <c r="R181" s="22"/>
      <c r="AI181" s="22"/>
    </row>
    <row r="182" spans="10:35">
      <c r="J182" s="22"/>
      <c r="Q182" s="22"/>
      <c r="R182" s="22"/>
      <c r="AI182" s="22"/>
    </row>
    <row r="183" spans="10:35">
      <c r="J183" s="22"/>
      <c r="Q183" s="22"/>
      <c r="R183" s="22"/>
      <c r="AI183" s="22"/>
    </row>
    <row r="184" spans="10:35">
      <c r="J184" s="22"/>
      <c r="Q184" s="22"/>
      <c r="R184" s="22"/>
      <c r="AI184" s="22"/>
    </row>
    <row r="185" spans="10:35">
      <c r="J185" s="22"/>
      <c r="Q185" s="22"/>
      <c r="R185" s="22"/>
      <c r="AI185" s="22"/>
    </row>
    <row r="186" spans="10:35">
      <c r="J186" s="22"/>
      <c r="Q186" s="22"/>
      <c r="R186" s="22"/>
      <c r="AI186" s="22"/>
    </row>
    <row r="187" spans="10:35">
      <c r="J187" s="22"/>
      <c r="Q187" s="22"/>
      <c r="R187" s="22"/>
      <c r="AI187" s="22"/>
    </row>
    <row r="188" spans="10:35">
      <c r="J188" s="22"/>
      <c r="Q188" s="22"/>
      <c r="R188" s="22"/>
      <c r="AI188" s="22"/>
    </row>
    <row r="189" spans="10:35">
      <c r="J189" s="22"/>
      <c r="Q189" s="22"/>
      <c r="R189" s="22"/>
      <c r="AI189" s="22"/>
    </row>
    <row r="190" spans="10:35">
      <c r="J190" s="22"/>
      <c r="Q190" s="22"/>
      <c r="R190" s="22"/>
      <c r="AI190" s="22"/>
    </row>
    <row r="191" spans="10:35">
      <c r="J191" s="22"/>
      <c r="Q191" s="22"/>
      <c r="R191" s="22"/>
      <c r="AI191" s="22"/>
    </row>
    <row r="192" spans="10:35">
      <c r="J192" s="22"/>
      <c r="Q192" s="22"/>
      <c r="R192" s="22"/>
      <c r="AI192" s="22"/>
    </row>
    <row r="193" spans="10:35">
      <c r="J193" s="22"/>
      <c r="Q193" s="22"/>
      <c r="R193" s="22"/>
      <c r="AI193" s="22"/>
    </row>
    <row r="194" spans="10:35">
      <c r="J194" s="22"/>
      <c r="Q194" s="22"/>
      <c r="R194" s="22"/>
      <c r="AI194" s="22"/>
    </row>
    <row r="195" spans="10:35">
      <c r="J195" s="22"/>
      <c r="Q195" s="22"/>
      <c r="R195" s="22"/>
      <c r="AI195" s="22"/>
    </row>
    <row r="196" spans="10:35">
      <c r="J196" s="22"/>
      <c r="Q196" s="22"/>
      <c r="R196" s="22"/>
      <c r="AI196" s="22"/>
    </row>
    <row r="197" spans="10:35">
      <c r="J197" s="22"/>
      <c r="Q197" s="22"/>
      <c r="R197" s="22"/>
      <c r="AI197" s="22"/>
    </row>
    <row r="198" spans="10:35">
      <c r="J198" s="22"/>
      <c r="Q198" s="22"/>
      <c r="R198" s="22"/>
      <c r="AI198" s="22"/>
    </row>
    <row r="199" spans="10:35">
      <c r="J199" s="22"/>
      <c r="Q199" s="22"/>
      <c r="R199" s="22"/>
      <c r="AI199" s="22"/>
    </row>
    <row r="200" spans="10:35">
      <c r="J200" s="22"/>
      <c r="Q200" s="22"/>
      <c r="R200" s="22"/>
      <c r="AI200" s="22"/>
    </row>
    <row r="201" spans="10:35">
      <c r="J201" s="22"/>
      <c r="Q201" s="22"/>
      <c r="R201" s="22"/>
      <c r="AI201" s="22"/>
    </row>
    <row r="202" spans="10:35">
      <c r="J202" s="22"/>
      <c r="Q202" s="22"/>
      <c r="R202" s="22"/>
      <c r="AI202" s="22"/>
    </row>
    <row r="203" spans="10:35">
      <c r="J203" s="22"/>
      <c r="Q203" s="22"/>
      <c r="R203" s="22"/>
      <c r="AI203" s="22"/>
    </row>
    <row r="204" spans="10:35">
      <c r="J204" s="22"/>
      <c r="Q204" s="22"/>
      <c r="R204" s="22"/>
      <c r="AI204" s="22"/>
    </row>
    <row r="205" spans="10:35">
      <c r="J205" s="22"/>
      <c r="Q205" s="22"/>
      <c r="R205" s="22"/>
      <c r="AI205" s="22"/>
    </row>
    <row r="206" spans="10:35">
      <c r="J206" s="22"/>
      <c r="Q206" s="22"/>
      <c r="R206" s="22"/>
      <c r="AI206" s="22"/>
    </row>
    <row r="207" spans="10:35">
      <c r="J207" s="22"/>
      <c r="Q207" s="22"/>
      <c r="R207" s="22"/>
      <c r="AI207" s="22"/>
    </row>
    <row r="208" spans="10:35">
      <c r="J208" s="22"/>
      <c r="Q208" s="22"/>
      <c r="R208" s="22"/>
      <c r="AI208" s="22"/>
    </row>
    <row r="209" spans="10:35">
      <c r="J209" s="22"/>
      <c r="Q209" s="22"/>
      <c r="R209" s="22"/>
      <c r="AI209" s="22"/>
    </row>
    <row r="210" spans="10:35">
      <c r="J210" s="22"/>
      <c r="Q210" s="22"/>
      <c r="R210" s="22"/>
      <c r="AI210" s="22"/>
    </row>
    <row r="211" spans="10:35">
      <c r="J211" s="22"/>
      <c r="Q211" s="22"/>
      <c r="R211" s="22"/>
      <c r="AI211" s="22"/>
    </row>
    <row r="212" spans="10:35">
      <c r="J212" s="22"/>
      <c r="Q212" s="22"/>
      <c r="R212" s="22"/>
      <c r="AI212" s="22"/>
    </row>
    <row r="213" spans="10:35">
      <c r="J213" s="22"/>
      <c r="Q213" s="22"/>
      <c r="R213" s="22"/>
      <c r="AI213" s="22"/>
    </row>
    <row r="214" spans="10:35">
      <c r="J214" s="22"/>
      <c r="Q214" s="22"/>
      <c r="R214" s="22"/>
      <c r="AI214" s="22"/>
    </row>
    <row r="215" spans="10:35">
      <c r="J215" s="22"/>
      <c r="Q215" s="22"/>
      <c r="R215" s="22"/>
      <c r="AI215" s="22"/>
    </row>
    <row r="216" spans="10:35">
      <c r="J216" s="22"/>
      <c r="Q216" s="22"/>
      <c r="R216" s="22"/>
      <c r="AI216" s="22"/>
    </row>
    <row r="217" spans="10:35">
      <c r="J217" s="22"/>
      <c r="Q217" s="22"/>
      <c r="R217" s="22"/>
      <c r="AI217" s="22"/>
    </row>
    <row r="218" spans="10:35">
      <c r="J218" s="22"/>
      <c r="Q218" s="22"/>
      <c r="R218" s="22"/>
      <c r="AI218" s="22"/>
    </row>
    <row r="219" spans="10:35">
      <c r="J219" s="22"/>
      <c r="Q219" s="22"/>
      <c r="R219" s="22"/>
      <c r="AI219" s="22"/>
    </row>
    <row r="220" spans="10:35">
      <c r="J220" s="22"/>
      <c r="Q220" s="22"/>
      <c r="R220" s="22"/>
      <c r="AI220" s="22"/>
    </row>
    <row r="221" spans="10:35">
      <c r="J221" s="22"/>
      <c r="Q221" s="22"/>
      <c r="R221" s="22"/>
      <c r="AI221" s="22"/>
    </row>
    <row r="222" spans="10:35">
      <c r="J222" s="22"/>
      <c r="Q222" s="22"/>
      <c r="R222" s="22"/>
      <c r="AI222" s="22"/>
    </row>
    <row r="223" spans="10:35">
      <c r="J223" s="22"/>
      <c r="Q223" s="22"/>
      <c r="R223" s="22"/>
      <c r="AI223" s="22"/>
    </row>
    <row r="224" spans="10:35">
      <c r="J224" s="22"/>
      <c r="Q224" s="22"/>
      <c r="R224" s="22"/>
      <c r="AI224" s="22"/>
    </row>
    <row r="225" spans="10:35">
      <c r="J225" s="22"/>
      <c r="Q225" s="22"/>
      <c r="R225" s="22"/>
      <c r="AI225" s="22"/>
    </row>
    <row r="226" spans="10:35">
      <c r="J226" s="22"/>
      <c r="Q226" s="22"/>
      <c r="R226" s="22"/>
      <c r="AI226" s="22"/>
    </row>
    <row r="227" spans="10:35">
      <c r="J227" s="22"/>
      <c r="Q227" s="22"/>
      <c r="R227" s="22"/>
      <c r="AI227" s="22"/>
    </row>
    <row r="228" spans="10:35">
      <c r="J228" s="22"/>
      <c r="Q228" s="22"/>
      <c r="R228" s="22"/>
      <c r="AI228" s="22"/>
    </row>
    <row r="229" spans="10:35">
      <c r="J229" s="22"/>
      <c r="Q229" s="22"/>
      <c r="R229" s="22"/>
      <c r="AI229" s="22"/>
    </row>
    <row r="230" spans="10:35">
      <c r="J230" s="22"/>
      <c r="Q230" s="22"/>
      <c r="R230" s="22"/>
      <c r="AI230" s="22"/>
    </row>
    <row r="231" spans="10:35">
      <c r="J231" s="22"/>
      <c r="Q231" s="22"/>
      <c r="R231" s="22"/>
      <c r="AI231" s="22"/>
    </row>
    <row r="232" spans="10:35">
      <c r="J232" s="22"/>
      <c r="Q232" s="22"/>
      <c r="R232" s="22"/>
      <c r="AI232" s="22"/>
    </row>
    <row r="233" spans="10:35">
      <c r="J233" s="22"/>
      <c r="Q233" s="22"/>
      <c r="R233" s="22"/>
      <c r="AI233" s="22"/>
    </row>
    <row r="234" spans="10:35">
      <c r="J234" s="22"/>
      <c r="Q234" s="22"/>
      <c r="R234" s="22"/>
      <c r="AI234" s="22"/>
    </row>
    <row r="235" spans="10:35">
      <c r="J235" s="22"/>
      <c r="Q235" s="22"/>
      <c r="R235" s="22"/>
      <c r="AI235" s="22"/>
    </row>
    <row r="236" spans="10:35">
      <c r="J236" s="22"/>
      <c r="Q236" s="22"/>
      <c r="R236" s="22"/>
      <c r="AI236" s="22"/>
    </row>
    <row r="237" spans="10:35">
      <c r="J237" s="22"/>
      <c r="Q237" s="22"/>
      <c r="R237" s="22"/>
      <c r="AI237" s="22"/>
    </row>
    <row r="238" spans="10:35">
      <c r="J238" s="22"/>
      <c r="Q238" s="22"/>
      <c r="R238" s="22"/>
      <c r="AI238" s="22"/>
    </row>
    <row r="239" spans="10:35">
      <c r="J239" s="22"/>
      <c r="Q239" s="22"/>
      <c r="R239" s="22"/>
      <c r="AI239" s="22"/>
    </row>
    <row r="240" spans="10:35">
      <c r="J240" s="22"/>
      <c r="Q240" s="22"/>
      <c r="R240" s="22"/>
      <c r="AI240" s="22"/>
    </row>
    <row r="241" spans="10:35">
      <c r="J241" s="22"/>
      <c r="Q241" s="22"/>
      <c r="R241" s="22"/>
      <c r="AI241" s="22"/>
    </row>
    <row r="242" spans="10:35">
      <c r="J242" s="22"/>
      <c r="Q242" s="22"/>
      <c r="R242" s="22"/>
      <c r="AI242" s="22"/>
    </row>
    <row r="243" spans="10:35">
      <c r="J243" s="22"/>
      <c r="Q243" s="22"/>
      <c r="R243" s="22"/>
      <c r="AI243" s="22"/>
    </row>
    <row r="244" spans="10:35">
      <c r="J244" s="22"/>
      <c r="Q244" s="22"/>
      <c r="R244" s="22"/>
      <c r="AI244" s="22"/>
    </row>
    <row r="245" spans="10:35">
      <c r="J245" s="22"/>
      <c r="Q245" s="22"/>
      <c r="R245" s="22"/>
      <c r="AI245" s="22"/>
    </row>
    <row r="246" spans="10:35">
      <c r="J246" s="22"/>
      <c r="Q246" s="22"/>
      <c r="R246" s="22"/>
      <c r="AI246" s="22"/>
    </row>
    <row r="247" spans="10:35">
      <c r="J247" s="22"/>
      <c r="Q247" s="22"/>
      <c r="R247" s="22"/>
      <c r="AI247" s="22"/>
    </row>
    <row r="248" spans="10:35">
      <c r="J248" s="22"/>
      <c r="Q248" s="22"/>
      <c r="R248" s="22"/>
      <c r="AI248" s="22"/>
    </row>
    <row r="249" spans="10:35">
      <c r="J249" s="22"/>
      <c r="Q249" s="22"/>
      <c r="R249" s="22"/>
      <c r="AI249" s="22"/>
    </row>
    <row r="250" spans="10:35">
      <c r="J250" s="22"/>
      <c r="Q250" s="22"/>
      <c r="R250" s="22"/>
      <c r="AI250" s="22"/>
    </row>
    <row r="251" spans="10:35">
      <c r="J251" s="22"/>
      <c r="Q251" s="22"/>
      <c r="R251" s="22"/>
      <c r="AI251" s="22"/>
    </row>
    <row r="252" spans="10:35">
      <c r="J252" s="22"/>
      <c r="Q252" s="22"/>
      <c r="R252" s="22"/>
      <c r="AI252" s="22"/>
    </row>
    <row r="253" spans="10:35">
      <c r="J253" s="22"/>
      <c r="Q253" s="22"/>
      <c r="R253" s="22"/>
      <c r="AI253" s="22"/>
    </row>
    <row r="254" spans="10:35">
      <c r="J254" s="22"/>
      <c r="Q254" s="22"/>
      <c r="R254" s="22"/>
      <c r="AI254" s="22"/>
    </row>
    <row r="255" spans="10:35">
      <c r="J255" s="22"/>
      <c r="Q255" s="22"/>
      <c r="R255" s="22"/>
      <c r="AI255" s="22"/>
    </row>
    <row r="256" spans="10:35">
      <c r="J256" s="22"/>
      <c r="Q256" s="22"/>
      <c r="R256" s="22"/>
      <c r="AI256" s="22"/>
    </row>
    <row r="257" spans="10:35">
      <c r="J257" s="22"/>
      <c r="Q257" s="22"/>
      <c r="R257" s="22"/>
      <c r="AI257" s="22"/>
    </row>
    <row r="258" spans="10:35">
      <c r="J258" s="22"/>
      <c r="Q258" s="22"/>
      <c r="R258" s="22"/>
      <c r="AI258" s="22"/>
    </row>
    <row r="259" spans="10:35">
      <c r="J259" s="22"/>
      <c r="Q259" s="22"/>
      <c r="R259" s="22"/>
      <c r="AI259" s="22"/>
    </row>
    <row r="260" spans="10:35">
      <c r="J260" s="22"/>
      <c r="Q260" s="22"/>
      <c r="R260" s="22"/>
      <c r="AI260" s="22"/>
    </row>
    <row r="261" spans="10:35">
      <c r="J261" s="22"/>
      <c r="Q261" s="22"/>
      <c r="R261" s="22"/>
      <c r="AI261" s="22"/>
    </row>
    <row r="262" spans="10:35">
      <c r="J262" s="22"/>
      <c r="Q262" s="22"/>
      <c r="R262" s="22"/>
      <c r="AI262" s="22"/>
    </row>
    <row r="263" spans="10:35">
      <c r="J263" s="22"/>
      <c r="Q263" s="22"/>
      <c r="R263" s="22"/>
      <c r="AI263" s="22"/>
    </row>
    <row r="264" spans="10:35">
      <c r="J264" s="22"/>
      <c r="Q264" s="22"/>
      <c r="R264" s="22"/>
      <c r="AI264" s="22"/>
    </row>
    <row r="265" spans="10:35">
      <c r="J265" s="22"/>
      <c r="Q265" s="22"/>
      <c r="R265" s="22"/>
      <c r="AI265" s="22"/>
    </row>
    <row r="266" spans="10:35">
      <c r="J266" s="22"/>
      <c r="Q266" s="22"/>
      <c r="R266" s="22"/>
      <c r="AI266" s="22"/>
    </row>
    <row r="267" spans="10:35">
      <c r="J267" s="22"/>
      <c r="Q267" s="22"/>
      <c r="R267" s="22"/>
      <c r="AI267" s="22"/>
    </row>
    <row r="268" spans="10:35">
      <c r="J268" s="22"/>
      <c r="Q268" s="22"/>
      <c r="R268" s="22"/>
      <c r="AI268" s="22"/>
    </row>
    <row r="269" spans="10:35">
      <c r="J269" s="22"/>
      <c r="Q269" s="22"/>
      <c r="R269" s="22"/>
      <c r="AI269" s="22"/>
    </row>
    <row r="270" spans="10:35">
      <c r="J270" s="22"/>
      <c r="Q270" s="22"/>
      <c r="R270" s="22"/>
      <c r="AI270" s="22"/>
    </row>
    <row r="271" spans="10:35">
      <c r="J271" s="22"/>
      <c r="Q271" s="22"/>
      <c r="R271" s="22"/>
      <c r="AI271" s="22"/>
    </row>
    <row r="272" spans="10:35">
      <c r="J272" s="22"/>
      <c r="Q272" s="22"/>
      <c r="R272" s="22"/>
      <c r="AI272" s="22"/>
    </row>
    <row r="273" spans="10:35">
      <c r="J273" s="22"/>
      <c r="Q273" s="22"/>
      <c r="R273" s="22"/>
      <c r="AI273" s="22"/>
    </row>
    <row r="274" spans="10:35">
      <c r="J274" s="22"/>
      <c r="Q274" s="22"/>
      <c r="R274" s="22"/>
      <c r="AI274" s="22"/>
    </row>
    <row r="275" spans="10:35">
      <c r="J275" s="22"/>
      <c r="Q275" s="22"/>
      <c r="R275" s="22"/>
      <c r="AI275" s="22"/>
    </row>
    <row r="276" spans="10:35">
      <c r="J276" s="22"/>
      <c r="Q276" s="22"/>
      <c r="R276" s="22"/>
      <c r="AI276" s="22"/>
    </row>
    <row r="277" spans="10:35">
      <c r="J277" s="22"/>
      <c r="Q277" s="22"/>
      <c r="R277" s="22"/>
      <c r="AI277" s="22"/>
    </row>
    <row r="278" spans="10:35">
      <c r="J278" s="22"/>
      <c r="Q278" s="22"/>
      <c r="R278" s="22"/>
      <c r="AI278" s="22"/>
    </row>
    <row r="279" spans="10:35">
      <c r="J279" s="22"/>
      <c r="Q279" s="22"/>
      <c r="R279" s="22"/>
      <c r="AI279" s="22"/>
    </row>
    <row r="280" spans="10:35">
      <c r="J280" s="22"/>
      <c r="Q280" s="22"/>
      <c r="R280" s="22"/>
      <c r="AI280" s="22"/>
    </row>
    <row r="281" spans="10:35">
      <c r="J281" s="22"/>
      <c r="Q281" s="22"/>
      <c r="R281" s="22"/>
      <c r="AI281" s="22"/>
    </row>
    <row r="282" spans="10:35">
      <c r="J282" s="22"/>
      <c r="Q282" s="22"/>
      <c r="R282" s="22"/>
      <c r="AI282" s="22"/>
    </row>
    <row r="283" spans="10:35">
      <c r="J283" s="22"/>
      <c r="Q283" s="22"/>
      <c r="R283" s="22"/>
      <c r="AI283" s="22"/>
    </row>
    <row r="284" spans="10:35">
      <c r="J284" s="22"/>
      <c r="Q284" s="22"/>
      <c r="R284" s="22"/>
      <c r="AI284" s="22"/>
    </row>
    <row r="285" spans="10:35">
      <c r="J285" s="22"/>
      <c r="Q285" s="22"/>
      <c r="R285" s="22"/>
      <c r="AI285" s="22"/>
    </row>
    <row r="286" spans="10:35">
      <c r="J286" s="22"/>
      <c r="Q286" s="22"/>
      <c r="R286" s="22"/>
      <c r="AI286" s="22"/>
    </row>
    <row r="287" spans="10:35">
      <c r="J287" s="22"/>
      <c r="Q287" s="22"/>
      <c r="R287" s="22"/>
      <c r="AI287" s="22"/>
    </row>
    <row r="288" spans="10:35">
      <c r="J288" s="22"/>
      <c r="Q288" s="22"/>
      <c r="R288" s="22"/>
      <c r="AI288" s="22"/>
    </row>
    <row r="289" spans="10:35">
      <c r="J289" s="22"/>
      <c r="Q289" s="22"/>
      <c r="R289" s="22"/>
      <c r="AI289" s="22"/>
    </row>
    <row r="290" spans="10:35">
      <c r="J290" s="22"/>
      <c r="Q290" s="22"/>
      <c r="R290" s="22"/>
      <c r="AI290" s="22"/>
    </row>
    <row r="291" spans="10:35">
      <c r="J291" s="22"/>
      <c r="Q291" s="22"/>
      <c r="R291" s="22"/>
      <c r="AI291" s="22"/>
    </row>
    <row r="292" spans="10:35">
      <c r="J292" s="22"/>
      <c r="Q292" s="22"/>
      <c r="R292" s="22"/>
      <c r="AI292" s="22"/>
    </row>
    <row r="293" spans="10:35">
      <c r="J293" s="22"/>
      <c r="Q293" s="22"/>
      <c r="R293" s="22"/>
      <c r="AI293" s="22"/>
    </row>
    <row r="294" spans="10:35">
      <c r="J294" s="22"/>
      <c r="Q294" s="22"/>
      <c r="R294" s="22"/>
      <c r="AI294" s="22"/>
    </row>
    <row r="295" spans="10:35">
      <c r="J295" s="22"/>
      <c r="Q295" s="22"/>
      <c r="R295" s="22"/>
      <c r="AI295" s="22"/>
    </row>
    <row r="296" spans="10:35">
      <c r="J296" s="22"/>
      <c r="Q296" s="22"/>
      <c r="R296" s="22"/>
      <c r="AI296" s="22"/>
    </row>
    <row r="297" spans="10:35">
      <c r="J297" s="22"/>
      <c r="Q297" s="22"/>
      <c r="R297" s="22"/>
      <c r="AI297" s="22"/>
    </row>
    <row r="298" spans="10:35">
      <c r="J298" s="22"/>
      <c r="Q298" s="22"/>
      <c r="R298" s="22"/>
      <c r="AI298" s="22"/>
    </row>
    <row r="299" spans="10:35">
      <c r="J299" s="22"/>
      <c r="Q299" s="22"/>
      <c r="R299" s="22"/>
      <c r="AI299" s="22"/>
    </row>
    <row r="300" spans="10:35">
      <c r="J300" s="22"/>
      <c r="Q300" s="22"/>
      <c r="R300" s="22"/>
      <c r="AI300" s="22"/>
    </row>
    <row r="301" spans="10:35">
      <c r="J301" s="22"/>
      <c r="Q301" s="22"/>
      <c r="R301" s="22"/>
      <c r="AI301" s="22"/>
    </row>
    <row r="302" spans="10:35">
      <c r="J302" s="22"/>
      <c r="Q302" s="22"/>
      <c r="R302" s="22"/>
      <c r="AI302" s="22"/>
    </row>
    <row r="303" spans="10:35">
      <c r="J303" s="22"/>
      <c r="Q303" s="22"/>
      <c r="R303" s="22"/>
      <c r="AI303" s="22"/>
    </row>
    <row r="304" spans="10:35">
      <c r="J304" s="22"/>
      <c r="Q304" s="22"/>
      <c r="R304" s="22"/>
      <c r="AI304" s="22"/>
    </row>
    <row r="305" spans="10:35">
      <c r="J305" s="22"/>
      <c r="Q305" s="22"/>
      <c r="R305" s="22"/>
      <c r="AI305" s="22"/>
    </row>
    <row r="306" spans="10:35">
      <c r="J306" s="22"/>
      <c r="Q306" s="22"/>
      <c r="R306" s="22"/>
      <c r="AI306" s="22"/>
    </row>
    <row r="307" spans="10:35">
      <c r="J307" s="22"/>
      <c r="Q307" s="22"/>
      <c r="R307" s="22"/>
      <c r="AI307" s="22"/>
    </row>
    <row r="308" spans="10:35">
      <c r="J308" s="22"/>
      <c r="Q308" s="22"/>
      <c r="R308" s="22"/>
      <c r="AI308" s="22"/>
    </row>
    <row r="309" spans="10:35">
      <c r="J309" s="22"/>
      <c r="Q309" s="22"/>
      <c r="R309" s="22"/>
      <c r="AI309" s="22"/>
    </row>
    <row r="310" spans="10:35">
      <c r="J310" s="22"/>
      <c r="Q310" s="22"/>
      <c r="R310" s="22"/>
      <c r="AI310" s="22"/>
    </row>
    <row r="311" spans="10:35">
      <c r="J311" s="22"/>
      <c r="Q311" s="22"/>
      <c r="R311" s="22"/>
      <c r="AI311" s="22"/>
    </row>
    <row r="312" spans="10:35">
      <c r="J312" s="22"/>
      <c r="Q312" s="22"/>
      <c r="R312" s="22"/>
      <c r="AI312" s="22"/>
    </row>
    <row r="313" spans="10:35">
      <c r="J313" s="22"/>
      <c r="Q313" s="22"/>
      <c r="R313" s="22"/>
      <c r="AI313" s="22"/>
    </row>
    <row r="314" spans="10:35">
      <c r="J314" s="22"/>
      <c r="Q314" s="22"/>
      <c r="R314" s="22"/>
      <c r="AI314" s="22"/>
    </row>
    <row r="315" spans="10:35">
      <c r="J315" s="22"/>
      <c r="Q315" s="22"/>
      <c r="R315" s="22"/>
      <c r="AI315" s="22"/>
    </row>
    <row r="316" spans="10:35">
      <c r="J316" s="22"/>
      <c r="Q316" s="22"/>
      <c r="R316" s="22"/>
      <c r="AI316" s="22"/>
    </row>
    <row r="317" spans="10:35">
      <c r="J317" s="22"/>
      <c r="Q317" s="22"/>
      <c r="R317" s="22"/>
      <c r="AI317" s="22"/>
    </row>
    <row r="318" spans="10:35">
      <c r="J318" s="22"/>
      <c r="Q318" s="22"/>
      <c r="R318" s="22"/>
      <c r="AI318" s="22"/>
    </row>
    <row r="319" spans="10:35">
      <c r="J319" s="22"/>
      <c r="Q319" s="22"/>
      <c r="R319" s="22"/>
      <c r="AI319" s="22"/>
    </row>
    <row r="320" spans="10:35">
      <c r="J320" s="22"/>
      <c r="Q320" s="22"/>
      <c r="R320" s="22"/>
      <c r="AI320" s="22"/>
    </row>
    <row r="321" spans="10:35">
      <c r="J321" s="22"/>
      <c r="Q321" s="22"/>
      <c r="R321" s="22"/>
      <c r="AI321" s="22"/>
    </row>
    <row r="322" spans="10:35">
      <c r="J322" s="22"/>
      <c r="Q322" s="22"/>
      <c r="R322" s="22"/>
      <c r="AI322" s="22"/>
    </row>
    <row r="323" spans="10:35">
      <c r="J323" s="22"/>
      <c r="Q323" s="22"/>
      <c r="R323" s="22"/>
      <c r="AI323" s="22"/>
    </row>
    <row r="324" spans="10:35">
      <c r="J324" s="22"/>
      <c r="Q324" s="22"/>
      <c r="R324" s="22"/>
      <c r="AI324" s="22"/>
    </row>
    <row r="325" spans="10:35">
      <c r="J325" s="22"/>
      <c r="Q325" s="22"/>
      <c r="R325" s="22"/>
      <c r="AI325" s="22"/>
    </row>
    <row r="326" spans="10:35">
      <c r="J326" s="22"/>
      <c r="Q326" s="22"/>
      <c r="R326" s="22"/>
      <c r="AI326" s="22"/>
    </row>
    <row r="327" spans="10:35">
      <c r="J327" s="22"/>
      <c r="Q327" s="22"/>
      <c r="R327" s="22"/>
      <c r="AI327" s="22"/>
    </row>
    <row r="328" spans="10:35">
      <c r="J328" s="22"/>
      <c r="Q328" s="22"/>
      <c r="R328" s="22"/>
      <c r="AI328" s="22"/>
    </row>
    <row r="329" spans="10:35">
      <c r="J329" s="22"/>
      <c r="Q329" s="22"/>
      <c r="R329" s="22"/>
      <c r="AI329" s="22"/>
    </row>
    <row r="330" spans="10:35">
      <c r="J330" s="22"/>
      <c r="Q330" s="22"/>
      <c r="R330" s="22"/>
      <c r="AI330" s="22"/>
    </row>
    <row r="331" spans="10:35">
      <c r="J331" s="22"/>
      <c r="Q331" s="22"/>
      <c r="R331" s="22"/>
      <c r="AI331" s="22"/>
    </row>
    <row r="332" spans="10:35">
      <c r="J332" s="22"/>
      <c r="Q332" s="22"/>
      <c r="R332" s="22"/>
      <c r="AI332" s="22"/>
    </row>
    <row r="333" spans="10:35">
      <c r="J333" s="22"/>
      <c r="Q333" s="22"/>
      <c r="R333" s="22"/>
      <c r="AI333" s="22"/>
    </row>
    <row r="334" spans="10:35">
      <c r="J334" s="22"/>
      <c r="Q334" s="22"/>
      <c r="R334" s="22"/>
      <c r="AI334" s="22"/>
    </row>
    <row r="335" spans="10:35">
      <c r="J335" s="22"/>
      <c r="Q335" s="22"/>
      <c r="R335" s="22"/>
      <c r="AI335" s="22"/>
    </row>
    <row r="336" spans="10:35">
      <c r="J336" s="22"/>
      <c r="Q336" s="22"/>
      <c r="R336" s="22"/>
      <c r="AI336" s="22"/>
    </row>
    <row r="337" spans="10:35">
      <c r="J337" s="22"/>
      <c r="Q337" s="22"/>
      <c r="R337" s="22"/>
      <c r="AI337" s="22"/>
    </row>
    <row r="338" spans="10:35">
      <c r="J338" s="22"/>
      <c r="Q338" s="22"/>
      <c r="R338" s="22"/>
      <c r="AI338" s="22"/>
    </row>
    <row r="339" spans="10:35">
      <c r="J339" s="22"/>
      <c r="Q339" s="22"/>
      <c r="R339" s="22"/>
      <c r="AI339" s="22"/>
    </row>
    <row r="340" spans="10:35">
      <c r="J340" s="22"/>
      <c r="Q340" s="22"/>
      <c r="R340" s="22"/>
      <c r="AI340" s="22"/>
    </row>
    <row r="341" spans="10:35">
      <c r="J341" s="22"/>
      <c r="Q341" s="22"/>
      <c r="R341" s="22"/>
      <c r="AI341" s="22"/>
    </row>
    <row r="342" spans="10:35">
      <c r="J342" s="22"/>
      <c r="Q342" s="22"/>
      <c r="R342" s="22"/>
      <c r="AI342" s="22"/>
    </row>
    <row r="343" spans="10:35">
      <c r="J343" s="22"/>
      <c r="Q343" s="22"/>
      <c r="R343" s="22"/>
      <c r="AI343" s="22"/>
    </row>
    <row r="344" spans="10:35">
      <c r="J344" s="22"/>
      <c r="Q344" s="22"/>
      <c r="R344" s="22"/>
      <c r="AI344" s="22"/>
    </row>
    <row r="345" spans="10:35">
      <c r="J345" s="22"/>
      <c r="Q345" s="22"/>
      <c r="R345" s="22"/>
      <c r="AI345" s="22"/>
    </row>
    <row r="346" spans="10:35">
      <c r="J346" s="22"/>
      <c r="Q346" s="22"/>
      <c r="R346" s="22"/>
      <c r="AI346" s="22"/>
    </row>
    <row r="347" spans="10:35">
      <c r="J347" s="22"/>
      <c r="Q347" s="22"/>
      <c r="R347" s="22"/>
      <c r="AI347" s="22"/>
    </row>
    <row r="348" spans="10:35">
      <c r="J348" s="22"/>
      <c r="Q348" s="22"/>
      <c r="R348" s="22"/>
      <c r="AI348" s="22"/>
    </row>
    <row r="349" spans="10:35">
      <c r="J349" s="22"/>
      <c r="Q349" s="22"/>
      <c r="R349" s="22"/>
      <c r="AI349" s="22"/>
    </row>
    <row r="350" spans="10:35">
      <c r="J350" s="22"/>
      <c r="Q350" s="22"/>
      <c r="R350" s="22"/>
      <c r="AI350" s="22"/>
    </row>
    <row r="351" spans="10:35">
      <c r="J351" s="22"/>
      <c r="Q351" s="22"/>
      <c r="R351" s="22"/>
      <c r="AI351" s="22"/>
    </row>
    <row r="352" spans="10:35">
      <c r="J352" s="22"/>
      <c r="Q352" s="22"/>
      <c r="R352" s="22"/>
      <c r="AI352" s="22"/>
    </row>
    <row r="353" spans="10:35">
      <c r="J353" s="22"/>
      <c r="Q353" s="22"/>
      <c r="R353" s="22"/>
      <c r="AI353" s="22"/>
    </row>
    <row r="354" spans="10:35">
      <c r="J354" s="22"/>
      <c r="Q354" s="22"/>
      <c r="R354" s="22"/>
      <c r="AI354" s="22"/>
    </row>
    <row r="355" spans="10:35">
      <c r="J355" s="22"/>
      <c r="Q355" s="22"/>
      <c r="R355" s="22"/>
      <c r="AI355" s="22"/>
    </row>
    <row r="356" spans="10:35">
      <c r="J356" s="22"/>
      <c r="Q356" s="22"/>
      <c r="R356" s="22"/>
      <c r="AI356" s="22"/>
    </row>
    <row r="357" spans="10:35">
      <c r="J357" s="22"/>
      <c r="Q357" s="22"/>
      <c r="R357" s="22"/>
      <c r="AI357" s="22"/>
    </row>
    <row r="358" spans="10:35">
      <c r="J358" s="22"/>
      <c r="Q358" s="22"/>
      <c r="R358" s="22"/>
      <c r="AI358" s="22"/>
    </row>
    <row r="359" spans="10:35">
      <c r="J359" s="22"/>
      <c r="Q359" s="22"/>
      <c r="R359" s="22"/>
      <c r="AI359" s="22"/>
    </row>
    <row r="360" spans="10:35">
      <c r="J360" s="22"/>
      <c r="Q360" s="22"/>
      <c r="R360" s="22"/>
      <c r="AI360" s="22"/>
    </row>
    <row r="361" spans="10:35">
      <c r="J361" s="22"/>
      <c r="Q361" s="22"/>
      <c r="R361" s="22"/>
      <c r="AI361" s="22"/>
    </row>
    <row r="362" spans="10:35">
      <c r="J362" s="22"/>
      <c r="Q362" s="22"/>
      <c r="R362" s="22"/>
      <c r="AI362" s="22"/>
    </row>
    <row r="363" spans="10:35">
      <c r="J363" s="22"/>
      <c r="Q363" s="22"/>
      <c r="R363" s="22"/>
      <c r="AI363" s="22"/>
    </row>
    <row r="364" spans="10:35">
      <c r="J364" s="22"/>
      <c r="Q364" s="22"/>
      <c r="R364" s="22"/>
      <c r="AI364" s="22"/>
    </row>
    <row r="365" spans="10:35">
      <c r="J365" s="22"/>
      <c r="Q365" s="22"/>
      <c r="R365" s="22"/>
      <c r="AI365" s="22"/>
    </row>
    <row r="366" spans="10:35">
      <c r="J366" s="22"/>
      <c r="Q366" s="22"/>
      <c r="R366" s="22"/>
      <c r="AI366" s="22"/>
    </row>
    <row r="367" spans="10:35">
      <c r="J367" s="22"/>
      <c r="Q367" s="22"/>
      <c r="R367" s="22"/>
      <c r="AI367" s="22"/>
    </row>
    <row r="368" spans="10:35">
      <c r="J368" s="22"/>
      <c r="Q368" s="22"/>
      <c r="R368" s="22"/>
      <c r="AI368" s="22"/>
    </row>
    <row r="369" spans="10:35">
      <c r="J369" s="22"/>
      <c r="Q369" s="22"/>
      <c r="R369" s="22"/>
      <c r="AI369" s="22"/>
    </row>
    <row r="370" spans="10:35">
      <c r="J370" s="22"/>
      <c r="Q370" s="22"/>
      <c r="R370" s="22"/>
      <c r="AI370" s="22"/>
    </row>
    <row r="371" spans="10:35">
      <c r="J371" s="22"/>
      <c r="Q371" s="22"/>
      <c r="R371" s="22"/>
      <c r="AI371" s="22"/>
    </row>
    <row r="372" spans="10:35">
      <c r="J372" s="22"/>
      <c r="Q372" s="22"/>
      <c r="R372" s="22"/>
      <c r="AI372" s="22"/>
    </row>
    <row r="373" spans="10:35">
      <c r="J373" s="22"/>
      <c r="Q373" s="22"/>
      <c r="R373" s="22"/>
      <c r="AI373" s="22"/>
    </row>
    <row r="374" spans="10:35">
      <c r="J374" s="22"/>
      <c r="Q374" s="22"/>
      <c r="R374" s="22"/>
      <c r="AI374" s="22"/>
    </row>
    <row r="375" spans="10:35">
      <c r="J375" s="22"/>
      <c r="Q375" s="22"/>
      <c r="R375" s="22"/>
      <c r="AI375" s="22"/>
    </row>
    <row r="376" spans="10:35">
      <c r="J376" s="22"/>
      <c r="Q376" s="22"/>
      <c r="R376" s="22"/>
      <c r="AI376" s="22"/>
    </row>
    <row r="377" spans="10:35">
      <c r="J377" s="22"/>
      <c r="Q377" s="22"/>
      <c r="R377" s="22"/>
      <c r="AI377" s="22"/>
    </row>
    <row r="378" spans="10:35">
      <c r="J378" s="22"/>
      <c r="Q378" s="22"/>
      <c r="R378" s="22"/>
      <c r="AI378" s="22"/>
    </row>
    <row r="379" spans="10:35">
      <c r="J379" s="22"/>
      <c r="Q379" s="22"/>
      <c r="R379" s="22"/>
      <c r="AI379" s="22"/>
    </row>
    <row r="380" spans="10:35">
      <c r="J380" s="22"/>
      <c r="Q380" s="22"/>
      <c r="R380" s="22"/>
      <c r="AI380" s="22"/>
    </row>
    <row r="381" spans="10:35">
      <c r="J381" s="22"/>
      <c r="Q381" s="22"/>
      <c r="R381" s="22"/>
      <c r="AI381" s="22"/>
    </row>
    <row r="382" spans="10:35">
      <c r="J382" s="22"/>
      <c r="Q382" s="22"/>
      <c r="R382" s="22"/>
      <c r="AI382" s="22"/>
    </row>
    <row r="383" spans="10:35">
      <c r="J383" s="22"/>
      <c r="Q383" s="22"/>
      <c r="R383" s="22"/>
      <c r="AI383" s="22"/>
    </row>
    <row r="384" spans="10:35">
      <c r="J384" s="22"/>
      <c r="Q384" s="22"/>
      <c r="R384" s="22"/>
      <c r="AI384" s="22"/>
    </row>
    <row r="385" spans="10:35">
      <c r="J385" s="22"/>
      <c r="Q385" s="22"/>
      <c r="R385" s="22"/>
      <c r="AI385" s="22"/>
    </row>
    <row r="386" spans="10:35">
      <c r="J386" s="22"/>
      <c r="Q386" s="22"/>
      <c r="R386" s="22"/>
      <c r="AI386" s="22"/>
    </row>
    <row r="387" spans="10:35">
      <c r="J387" s="22"/>
      <c r="Q387" s="22"/>
      <c r="R387" s="22"/>
      <c r="AI387" s="22"/>
    </row>
    <row r="388" spans="10:35">
      <c r="J388" s="22"/>
      <c r="Q388" s="22"/>
      <c r="R388" s="22"/>
      <c r="AI388" s="22"/>
    </row>
    <row r="389" spans="10:35">
      <c r="J389" s="22"/>
      <c r="Q389" s="22"/>
      <c r="R389" s="22"/>
      <c r="AI389" s="22"/>
    </row>
    <row r="390" spans="10:35">
      <c r="J390" s="22"/>
      <c r="Q390" s="22"/>
      <c r="R390" s="22"/>
      <c r="AI390" s="22"/>
    </row>
    <row r="391" spans="10:35">
      <c r="J391" s="22"/>
      <c r="Q391" s="22"/>
      <c r="R391" s="22"/>
      <c r="AI391" s="22"/>
    </row>
    <row r="392" spans="10:35">
      <c r="J392" s="22"/>
      <c r="Q392" s="22"/>
      <c r="R392" s="22"/>
      <c r="AI392" s="22"/>
    </row>
    <row r="393" spans="10:35">
      <c r="J393" s="22"/>
      <c r="Q393" s="22"/>
      <c r="R393" s="22"/>
      <c r="AI393" s="22"/>
    </row>
    <row r="394" spans="10:35">
      <c r="J394" s="22"/>
      <c r="Q394" s="22"/>
      <c r="R394" s="22"/>
      <c r="AI394" s="22"/>
    </row>
    <row r="395" spans="10:35">
      <c r="J395" s="22"/>
      <c r="Q395" s="22"/>
      <c r="R395" s="22"/>
      <c r="AI395" s="22"/>
    </row>
    <row r="396" spans="10:35">
      <c r="J396" s="22"/>
      <c r="Q396" s="22"/>
      <c r="R396" s="22"/>
      <c r="AI396" s="22"/>
    </row>
    <row r="397" spans="10:35">
      <c r="J397" s="22"/>
      <c r="Q397" s="22"/>
      <c r="R397" s="22"/>
      <c r="AI397" s="22"/>
    </row>
    <row r="398" spans="10:35">
      <c r="J398" s="22"/>
      <c r="Q398" s="22"/>
      <c r="R398" s="22"/>
      <c r="AI398" s="22"/>
    </row>
    <row r="399" spans="10:35">
      <c r="J399" s="22"/>
      <c r="Q399" s="22"/>
      <c r="R399" s="22"/>
      <c r="AI399" s="22"/>
    </row>
    <row r="400" spans="10:35">
      <c r="J400" s="22"/>
      <c r="Q400" s="22"/>
      <c r="R400" s="22"/>
      <c r="AI400" s="22"/>
    </row>
    <row r="401" spans="10:35">
      <c r="J401" s="22"/>
      <c r="Q401" s="22"/>
      <c r="R401" s="22"/>
      <c r="AI401" s="22"/>
    </row>
    <row r="402" spans="10:35">
      <c r="J402" s="22"/>
      <c r="Q402" s="22"/>
      <c r="R402" s="22"/>
      <c r="AI402" s="22"/>
    </row>
    <row r="403" spans="10:35">
      <c r="J403" s="22"/>
      <c r="Q403" s="22"/>
      <c r="R403" s="22"/>
      <c r="AI403" s="22"/>
    </row>
    <row r="404" spans="10:35">
      <c r="J404" s="22"/>
      <c r="Q404" s="22"/>
      <c r="R404" s="22"/>
      <c r="AI404" s="22"/>
    </row>
    <row r="405" spans="10:35">
      <c r="J405" s="22"/>
      <c r="Q405" s="22"/>
      <c r="R405" s="22"/>
      <c r="AI405" s="22"/>
    </row>
    <row r="406" spans="10:35">
      <c r="J406" s="22"/>
      <c r="Q406" s="22"/>
      <c r="R406" s="22"/>
      <c r="AI406" s="22"/>
    </row>
    <row r="407" spans="10:35">
      <c r="J407" s="22"/>
      <c r="Q407" s="22"/>
      <c r="R407" s="22"/>
      <c r="AI407" s="22"/>
    </row>
    <row r="408" spans="10:35">
      <c r="J408" s="22"/>
      <c r="Q408" s="22"/>
      <c r="R408" s="22"/>
      <c r="AI408" s="22"/>
    </row>
    <row r="409" spans="10:35">
      <c r="J409" s="22"/>
      <c r="Q409" s="22"/>
      <c r="R409" s="22"/>
      <c r="AI409" s="22"/>
    </row>
    <row r="410" spans="10:35">
      <c r="J410" s="22"/>
      <c r="Q410" s="22"/>
      <c r="R410" s="22"/>
      <c r="AI410" s="22"/>
    </row>
    <row r="411" spans="10:35">
      <c r="J411" s="22"/>
      <c r="Q411" s="22"/>
      <c r="R411" s="22"/>
      <c r="AI411" s="22"/>
    </row>
    <row r="412" spans="10:35">
      <c r="J412" s="22"/>
      <c r="Q412" s="22"/>
      <c r="R412" s="22"/>
      <c r="AI412" s="22"/>
    </row>
    <row r="413" spans="10:35">
      <c r="J413" s="22"/>
      <c r="Q413" s="22"/>
      <c r="R413" s="22"/>
      <c r="AI413" s="22"/>
    </row>
    <row r="414" spans="10:35">
      <c r="J414" s="22"/>
      <c r="Q414" s="22"/>
      <c r="R414" s="22"/>
      <c r="AI414" s="22"/>
    </row>
    <row r="415" spans="10:35">
      <c r="J415" s="22"/>
      <c r="Q415" s="22"/>
      <c r="R415" s="22"/>
      <c r="AI415" s="22"/>
    </row>
    <row r="416" spans="10:35">
      <c r="J416" s="22"/>
      <c r="Q416" s="22"/>
      <c r="R416" s="22"/>
      <c r="AI416" s="22"/>
    </row>
    <row r="417" spans="10:35">
      <c r="J417" s="22"/>
      <c r="Q417" s="22"/>
      <c r="R417" s="22"/>
      <c r="AI417" s="22"/>
    </row>
    <row r="418" spans="10:35">
      <c r="J418" s="22"/>
      <c r="Q418" s="22"/>
      <c r="R418" s="22"/>
      <c r="AI418" s="22"/>
    </row>
    <row r="419" spans="10:35">
      <c r="J419" s="22"/>
      <c r="Q419" s="22"/>
      <c r="R419" s="22"/>
      <c r="AI419" s="22"/>
    </row>
    <row r="420" spans="10:35">
      <c r="J420" s="22"/>
      <c r="Q420" s="22"/>
      <c r="R420" s="22"/>
      <c r="AI420" s="22"/>
    </row>
    <row r="421" spans="10:35">
      <c r="J421" s="22"/>
      <c r="Q421" s="22"/>
      <c r="R421" s="22"/>
      <c r="AI421" s="22"/>
    </row>
    <row r="422" spans="10:35">
      <c r="J422" s="22"/>
      <c r="Q422" s="22"/>
      <c r="R422" s="22"/>
      <c r="AI422" s="22"/>
    </row>
    <row r="423" spans="10:35">
      <c r="J423" s="22"/>
      <c r="Q423" s="22"/>
      <c r="R423" s="22"/>
      <c r="AI423" s="22"/>
    </row>
    <row r="424" spans="10:35">
      <c r="J424" s="22"/>
      <c r="Q424" s="22"/>
      <c r="R424" s="22"/>
      <c r="AI424" s="22"/>
    </row>
    <row r="425" spans="10:35">
      <c r="J425" s="22"/>
      <c r="Q425" s="22"/>
      <c r="R425" s="22"/>
      <c r="AI425" s="22"/>
    </row>
    <row r="426" spans="10:35">
      <c r="J426" s="22"/>
      <c r="Q426" s="22"/>
      <c r="R426" s="22"/>
      <c r="AI426" s="22"/>
    </row>
    <row r="427" spans="10:35">
      <c r="J427" s="22"/>
      <c r="Q427" s="22"/>
      <c r="R427" s="22"/>
      <c r="AI427" s="22"/>
    </row>
    <row r="428" spans="10:35">
      <c r="J428" s="22"/>
      <c r="Q428" s="22"/>
      <c r="R428" s="22"/>
      <c r="AI428" s="22"/>
    </row>
    <row r="429" spans="10:35">
      <c r="J429" s="22"/>
      <c r="Q429" s="22"/>
      <c r="R429" s="22"/>
      <c r="AI429" s="22"/>
    </row>
    <row r="430" spans="10:35">
      <c r="J430" s="22"/>
      <c r="Q430" s="22"/>
      <c r="R430" s="22"/>
      <c r="AI430" s="22"/>
    </row>
    <row r="431" spans="10:35">
      <c r="J431" s="22"/>
      <c r="Q431" s="22"/>
      <c r="R431" s="22"/>
      <c r="AI431" s="22"/>
    </row>
    <row r="432" spans="10:35">
      <c r="J432" s="22"/>
      <c r="Q432" s="22"/>
      <c r="R432" s="22"/>
      <c r="AI432" s="22"/>
    </row>
    <row r="433" spans="10:35">
      <c r="J433" s="22"/>
      <c r="Q433" s="22"/>
      <c r="R433" s="22"/>
      <c r="AI433" s="22"/>
    </row>
    <row r="434" spans="10:35">
      <c r="J434" s="22"/>
      <c r="Q434" s="22"/>
      <c r="R434" s="22"/>
      <c r="AI434" s="22"/>
    </row>
    <row r="435" spans="10:35">
      <c r="J435" s="22"/>
      <c r="Q435" s="22"/>
      <c r="R435" s="22"/>
      <c r="AI435" s="22"/>
    </row>
    <row r="436" spans="10:35">
      <c r="J436" s="22"/>
      <c r="Q436" s="22"/>
      <c r="R436" s="22"/>
      <c r="AI436" s="22"/>
    </row>
    <row r="437" spans="10:35">
      <c r="J437" s="22"/>
      <c r="Q437" s="22"/>
      <c r="R437" s="22"/>
      <c r="AI437" s="22"/>
    </row>
    <row r="438" spans="10:35">
      <c r="J438" s="22"/>
      <c r="Q438" s="22"/>
      <c r="R438" s="22"/>
      <c r="AI438" s="22"/>
    </row>
    <row r="439" spans="10:35">
      <c r="J439" s="22"/>
      <c r="Q439" s="22"/>
      <c r="R439" s="22"/>
      <c r="AI439" s="22"/>
    </row>
    <row r="440" spans="10:35">
      <c r="J440" s="22"/>
      <c r="Q440" s="22"/>
      <c r="R440" s="22"/>
      <c r="AI440" s="22"/>
    </row>
    <row r="441" spans="10:35">
      <c r="J441" s="22"/>
      <c r="Q441" s="22"/>
      <c r="R441" s="22"/>
      <c r="AI441" s="22"/>
    </row>
    <row r="442" spans="10:35">
      <c r="J442" s="22"/>
      <c r="Q442" s="22"/>
      <c r="R442" s="22"/>
      <c r="AI442" s="22"/>
    </row>
    <row r="443" spans="10:35">
      <c r="J443" s="22"/>
      <c r="Q443" s="22"/>
      <c r="R443" s="22"/>
      <c r="AI443" s="22"/>
    </row>
    <row r="444" spans="10:35">
      <c r="J444" s="22"/>
      <c r="Q444" s="22"/>
      <c r="R444" s="22"/>
      <c r="AI444" s="22"/>
    </row>
    <row r="445" spans="10:35">
      <c r="J445" s="22"/>
      <c r="Q445" s="22"/>
      <c r="R445" s="22"/>
      <c r="AI445" s="22"/>
    </row>
    <row r="446" spans="10:35">
      <c r="J446" s="22"/>
      <c r="Q446" s="22"/>
      <c r="R446" s="22"/>
      <c r="AI446" s="22"/>
    </row>
    <row r="447" spans="10:35">
      <c r="J447" s="22"/>
      <c r="Q447" s="22"/>
      <c r="R447" s="22"/>
      <c r="AI447" s="22"/>
    </row>
    <row r="448" spans="10:35">
      <c r="J448" s="22"/>
      <c r="Q448" s="22"/>
      <c r="R448" s="22"/>
      <c r="AI448" s="22"/>
    </row>
    <row r="449" spans="10:35">
      <c r="J449" s="22"/>
      <c r="Q449" s="22"/>
      <c r="R449" s="22"/>
      <c r="AI449" s="22"/>
    </row>
    <row r="450" spans="10:35">
      <c r="J450" s="22"/>
      <c r="Q450" s="22"/>
      <c r="R450" s="22"/>
      <c r="AI450" s="22"/>
    </row>
    <row r="451" spans="10:35">
      <c r="J451" s="22"/>
      <c r="Q451" s="22"/>
      <c r="R451" s="22"/>
      <c r="AI451" s="22"/>
    </row>
    <row r="452" spans="10:35">
      <c r="J452" s="22"/>
      <c r="Q452" s="22"/>
      <c r="R452" s="22"/>
      <c r="AI452" s="22"/>
    </row>
    <row r="453" spans="10:35">
      <c r="J453" s="22"/>
      <c r="Q453" s="22"/>
      <c r="R453" s="22"/>
      <c r="AI453" s="22"/>
    </row>
    <row r="454" spans="10:35">
      <c r="J454" s="22"/>
      <c r="Q454" s="22"/>
      <c r="R454" s="22"/>
      <c r="AI454" s="22"/>
    </row>
    <row r="455" spans="10:35">
      <c r="J455" s="22"/>
      <c r="Q455" s="22"/>
      <c r="R455" s="22"/>
      <c r="AI455" s="22"/>
    </row>
    <row r="456" spans="10:35">
      <c r="J456" s="22"/>
      <c r="Q456" s="22"/>
      <c r="R456" s="22"/>
      <c r="AI456" s="22"/>
    </row>
    <row r="457" spans="10:35">
      <c r="J457" s="22"/>
      <c r="Q457" s="22"/>
      <c r="R457" s="22"/>
      <c r="AI457" s="22"/>
    </row>
    <row r="458" spans="10:35">
      <c r="J458" s="22"/>
      <c r="Q458" s="22"/>
      <c r="R458" s="22"/>
      <c r="AI458" s="22"/>
    </row>
    <row r="459" spans="10:35">
      <c r="J459" s="22"/>
      <c r="Q459" s="22"/>
      <c r="R459" s="22"/>
      <c r="AI459" s="22"/>
    </row>
    <row r="460" spans="10:35">
      <c r="J460" s="22"/>
      <c r="Q460" s="22"/>
      <c r="R460" s="22"/>
      <c r="AI460" s="22"/>
    </row>
    <row r="461" spans="10:35">
      <c r="J461" s="22"/>
      <c r="Q461" s="22"/>
      <c r="R461" s="22"/>
      <c r="AI461" s="22"/>
    </row>
    <row r="462" spans="10:35">
      <c r="J462" s="22"/>
      <c r="Q462" s="22"/>
      <c r="R462" s="22"/>
      <c r="AI462" s="22"/>
    </row>
    <row r="463" spans="10:35">
      <c r="J463" s="22"/>
      <c r="Q463" s="22"/>
      <c r="R463" s="22"/>
      <c r="AI463" s="22"/>
    </row>
    <row r="464" spans="10:35">
      <c r="J464" s="22"/>
      <c r="Q464" s="22"/>
      <c r="R464" s="22"/>
      <c r="AI464" s="22"/>
    </row>
    <row r="465" spans="10:35">
      <c r="J465" s="22"/>
      <c r="Q465" s="22"/>
      <c r="R465" s="22"/>
      <c r="AI465" s="22"/>
    </row>
    <row r="466" spans="10:35">
      <c r="J466" s="22"/>
      <c r="Q466" s="22"/>
      <c r="R466" s="22"/>
      <c r="AI466" s="22"/>
    </row>
    <row r="467" spans="10:35">
      <c r="J467" s="22"/>
      <c r="Q467" s="22"/>
      <c r="R467" s="22"/>
      <c r="AI467" s="22"/>
    </row>
    <row r="468" spans="10:35">
      <c r="J468" s="22"/>
      <c r="Q468" s="22"/>
      <c r="R468" s="22"/>
      <c r="AI468" s="22"/>
    </row>
    <row r="469" spans="10:35">
      <c r="J469" s="22"/>
      <c r="Q469" s="22"/>
      <c r="R469" s="22"/>
      <c r="AI469" s="22"/>
    </row>
    <row r="470" spans="10:35">
      <c r="J470" s="22"/>
      <c r="Q470" s="22"/>
      <c r="R470" s="22"/>
      <c r="AI470" s="22"/>
    </row>
    <row r="471" spans="10:35">
      <c r="J471" s="22"/>
      <c r="Q471" s="22"/>
      <c r="R471" s="22"/>
      <c r="AI471" s="22"/>
    </row>
    <row r="472" spans="10:35">
      <c r="J472" s="22"/>
      <c r="Q472" s="22"/>
      <c r="R472" s="22"/>
      <c r="AI472" s="22"/>
    </row>
    <row r="473" spans="10:35">
      <c r="J473" s="22"/>
      <c r="Q473" s="22"/>
      <c r="R473" s="22"/>
      <c r="AI473" s="22"/>
    </row>
    <row r="474" spans="10:35">
      <c r="J474" s="22"/>
      <c r="Q474" s="22"/>
      <c r="R474" s="22"/>
      <c r="AI474" s="22"/>
    </row>
    <row r="475" spans="10:35">
      <c r="J475" s="22"/>
      <c r="Q475" s="22"/>
      <c r="R475" s="22"/>
      <c r="AI475" s="22"/>
    </row>
    <row r="476" spans="10:35">
      <c r="J476" s="22"/>
      <c r="Q476" s="22"/>
      <c r="R476" s="22"/>
      <c r="AI476" s="22"/>
    </row>
    <row r="477" spans="10:35">
      <c r="J477" s="22"/>
      <c r="Q477" s="22"/>
      <c r="R477" s="22"/>
      <c r="AI477" s="22"/>
    </row>
    <row r="478" spans="10:35">
      <c r="J478" s="22"/>
      <c r="Q478" s="22"/>
      <c r="R478" s="22"/>
      <c r="AI478" s="22"/>
    </row>
    <row r="479" spans="10:35">
      <c r="J479" s="22"/>
      <c r="Q479" s="22"/>
      <c r="R479" s="22"/>
      <c r="AI479" s="22"/>
    </row>
    <row r="480" spans="10:35">
      <c r="J480" s="22"/>
      <c r="Q480" s="22"/>
      <c r="R480" s="22"/>
      <c r="AI480" s="22"/>
    </row>
    <row r="481" spans="10:35">
      <c r="J481" s="22"/>
      <c r="Q481" s="22"/>
      <c r="R481" s="22"/>
      <c r="AI481" s="22"/>
    </row>
    <row r="482" spans="10:35">
      <c r="J482" s="22"/>
      <c r="Q482" s="22"/>
      <c r="R482" s="22"/>
      <c r="AI482" s="22"/>
    </row>
    <row r="483" spans="10:35">
      <c r="J483" s="22"/>
      <c r="Q483" s="22"/>
      <c r="R483" s="22"/>
      <c r="AI483" s="22"/>
    </row>
    <row r="484" spans="10:35">
      <c r="J484" s="22"/>
      <c r="Q484" s="22"/>
      <c r="R484" s="22"/>
      <c r="AI484" s="22"/>
    </row>
    <row r="485" spans="10:35">
      <c r="J485" s="22"/>
      <c r="Q485" s="22"/>
      <c r="R485" s="22"/>
      <c r="AI485" s="22"/>
    </row>
    <row r="486" spans="10:35">
      <c r="J486" s="22"/>
      <c r="Q486" s="22"/>
      <c r="R486" s="22"/>
      <c r="AI486" s="22"/>
    </row>
    <row r="487" spans="10:35">
      <c r="J487" s="22"/>
      <c r="Q487" s="22"/>
      <c r="R487" s="22"/>
      <c r="AI487" s="22"/>
    </row>
    <row r="488" spans="10:35">
      <c r="J488" s="22"/>
      <c r="Q488" s="22"/>
      <c r="R488" s="22"/>
      <c r="AI488" s="22"/>
    </row>
    <row r="489" spans="10:35">
      <c r="J489" s="22"/>
      <c r="Q489" s="22"/>
      <c r="R489" s="22"/>
      <c r="AI489" s="22"/>
    </row>
    <row r="490" spans="10:35">
      <c r="J490" s="22"/>
      <c r="Q490" s="22"/>
      <c r="R490" s="22"/>
      <c r="AI490" s="22"/>
    </row>
    <row r="491" spans="10:35">
      <c r="J491" s="22"/>
      <c r="Q491" s="22"/>
      <c r="R491" s="22"/>
      <c r="AI491" s="22"/>
    </row>
    <row r="492" spans="10:35">
      <c r="J492" s="22"/>
      <c r="Q492" s="22"/>
      <c r="R492" s="22"/>
      <c r="AI492" s="22"/>
    </row>
    <row r="493" spans="10:35">
      <c r="J493" s="22"/>
      <c r="Q493" s="22"/>
      <c r="R493" s="22"/>
      <c r="AI493" s="22"/>
    </row>
    <row r="494" spans="10:35">
      <c r="J494" s="22"/>
      <c r="Q494" s="22"/>
      <c r="R494" s="22"/>
      <c r="AI494" s="22"/>
    </row>
    <row r="495" spans="10:35">
      <c r="J495" s="22"/>
      <c r="Q495" s="22"/>
      <c r="R495" s="22"/>
      <c r="AI495" s="22"/>
    </row>
    <row r="496" spans="10:35">
      <c r="J496" s="22"/>
      <c r="Q496" s="22"/>
      <c r="R496" s="22"/>
      <c r="AI496" s="22"/>
    </row>
    <row r="497" spans="10:35">
      <c r="J497" s="22"/>
      <c r="Q497" s="22"/>
      <c r="R497" s="22"/>
      <c r="AI497" s="22"/>
    </row>
    <row r="498" spans="10:35">
      <c r="J498" s="22"/>
      <c r="Q498" s="22"/>
      <c r="R498" s="22"/>
      <c r="AI498" s="22"/>
    </row>
    <row r="499" spans="10:35">
      <c r="J499" s="22"/>
      <c r="Q499" s="22"/>
      <c r="R499" s="22"/>
      <c r="AI499" s="22"/>
    </row>
    <row r="500" spans="10:35">
      <c r="J500" s="22"/>
      <c r="Q500" s="22"/>
      <c r="R500" s="22"/>
      <c r="AI500" s="22"/>
    </row>
    <row r="501" spans="10:35">
      <c r="J501" s="22"/>
      <c r="Q501" s="22"/>
      <c r="R501" s="22"/>
      <c r="AI501" s="22"/>
    </row>
    <row r="502" spans="10:35">
      <c r="J502" s="22"/>
      <c r="Q502" s="22"/>
      <c r="R502" s="22"/>
      <c r="AI502" s="22"/>
    </row>
    <row r="503" spans="10:35">
      <c r="J503" s="22"/>
      <c r="Q503" s="22"/>
      <c r="R503" s="22"/>
      <c r="AI503" s="22"/>
    </row>
    <row r="504" spans="10:35">
      <c r="J504" s="22"/>
      <c r="Q504" s="22"/>
      <c r="R504" s="22"/>
      <c r="AI504" s="22"/>
    </row>
    <row r="505" spans="10:35">
      <c r="J505" s="22"/>
      <c r="Q505" s="22"/>
      <c r="R505" s="22"/>
      <c r="AI505" s="22"/>
    </row>
    <row r="506" spans="10:35">
      <c r="J506" s="22"/>
      <c r="Q506" s="22"/>
      <c r="R506" s="22"/>
      <c r="AI506" s="22"/>
    </row>
    <row r="507" spans="10:35">
      <c r="J507" s="22"/>
      <c r="Q507" s="22"/>
      <c r="R507" s="22"/>
      <c r="AI507" s="22"/>
    </row>
    <row r="508" spans="10:35">
      <c r="J508" s="22"/>
      <c r="Q508" s="22"/>
      <c r="R508" s="22"/>
      <c r="AI508" s="22"/>
    </row>
    <row r="509" spans="10:35">
      <c r="J509" s="22"/>
      <c r="Q509" s="22"/>
      <c r="R509" s="22"/>
      <c r="AI509" s="22"/>
    </row>
    <row r="510" spans="10:35">
      <c r="J510" s="22"/>
      <c r="Q510" s="22"/>
      <c r="R510" s="22"/>
      <c r="AI510" s="22"/>
    </row>
    <row r="511" spans="10:35">
      <c r="J511" s="22"/>
      <c r="Q511" s="22"/>
      <c r="R511" s="22"/>
      <c r="AI511" s="22"/>
    </row>
    <row r="512" spans="10:35">
      <c r="J512" s="22"/>
      <c r="Q512" s="22"/>
      <c r="R512" s="22"/>
      <c r="AI512" s="22"/>
    </row>
    <row r="513" spans="10:35">
      <c r="J513" s="22"/>
      <c r="Q513" s="22"/>
      <c r="R513" s="22"/>
      <c r="AI513" s="22"/>
    </row>
    <row r="514" spans="10:35">
      <c r="J514" s="22"/>
      <c r="Q514" s="22"/>
      <c r="R514" s="22"/>
      <c r="AI514" s="22"/>
    </row>
    <row r="515" spans="10:35">
      <c r="J515" s="22"/>
      <c r="Q515" s="22"/>
      <c r="R515" s="22"/>
      <c r="AI515" s="22"/>
    </row>
    <row r="516" spans="10:35">
      <c r="J516" s="22"/>
      <c r="Q516" s="22"/>
      <c r="R516" s="22"/>
      <c r="AI516" s="22"/>
    </row>
    <row r="517" spans="10:35">
      <c r="J517" s="22"/>
      <c r="Q517" s="22"/>
      <c r="R517" s="22"/>
      <c r="AI517" s="22"/>
    </row>
    <row r="518" spans="10:35">
      <c r="J518" s="22"/>
      <c r="Q518" s="22"/>
      <c r="R518" s="22"/>
      <c r="AI518" s="22"/>
    </row>
    <row r="519" spans="10:35">
      <c r="J519" s="22"/>
      <c r="Q519" s="22"/>
      <c r="R519" s="22"/>
      <c r="AI519" s="22"/>
    </row>
    <row r="520" spans="10:35">
      <c r="J520" s="22"/>
      <c r="Q520" s="22"/>
      <c r="R520" s="22"/>
      <c r="AI520" s="22"/>
    </row>
    <row r="521" spans="10:35">
      <c r="J521" s="22"/>
      <c r="Q521" s="22"/>
      <c r="R521" s="22"/>
      <c r="AI521" s="22"/>
    </row>
    <row r="522" spans="10:35">
      <c r="J522" s="22"/>
      <c r="Q522" s="22"/>
      <c r="R522" s="22"/>
      <c r="AI522" s="22"/>
    </row>
    <row r="523" spans="10:35">
      <c r="J523" s="22"/>
      <c r="Q523" s="22"/>
      <c r="R523" s="22"/>
      <c r="AI523" s="22"/>
    </row>
    <row r="524" spans="10:35">
      <c r="J524" s="22"/>
      <c r="Q524" s="22"/>
      <c r="R524" s="22"/>
      <c r="AI524" s="22"/>
    </row>
    <row r="525" spans="10:35">
      <c r="J525" s="22"/>
      <c r="Q525" s="22"/>
      <c r="R525" s="22"/>
      <c r="AI525" s="22"/>
    </row>
    <row r="526" spans="10:35">
      <c r="J526" s="22"/>
      <c r="Q526" s="22"/>
      <c r="R526" s="22"/>
      <c r="AI526" s="22"/>
    </row>
    <row r="527" spans="10:35">
      <c r="J527" s="22"/>
      <c r="Q527" s="22"/>
      <c r="R527" s="22"/>
      <c r="AI527" s="22"/>
    </row>
    <row r="528" spans="10:35">
      <c r="J528" s="22"/>
      <c r="Q528" s="22"/>
      <c r="R528" s="22"/>
      <c r="AI528" s="22"/>
    </row>
    <row r="529" spans="10:35">
      <c r="J529" s="22"/>
      <c r="Q529" s="22"/>
      <c r="R529" s="22"/>
      <c r="AI529" s="22"/>
    </row>
    <row r="530" spans="10:35">
      <c r="J530" s="22"/>
      <c r="Q530" s="22"/>
      <c r="R530" s="22"/>
      <c r="AI530" s="22"/>
    </row>
    <row r="531" spans="10:35">
      <c r="J531" s="22"/>
      <c r="Q531" s="22"/>
      <c r="R531" s="22"/>
      <c r="AI531" s="22"/>
    </row>
    <row r="532" spans="10:35">
      <c r="J532" s="22"/>
      <c r="Q532" s="22"/>
      <c r="R532" s="22"/>
      <c r="AI532" s="22"/>
    </row>
    <row r="533" spans="10:35">
      <c r="J533" s="22"/>
      <c r="Q533" s="22"/>
      <c r="R533" s="22"/>
      <c r="AI533" s="22"/>
    </row>
    <row r="534" spans="10:35">
      <c r="J534" s="22"/>
      <c r="Q534" s="22"/>
      <c r="R534" s="22"/>
      <c r="AI534" s="22"/>
    </row>
    <row r="535" spans="10:35">
      <c r="J535" s="22"/>
      <c r="Q535" s="22"/>
      <c r="R535" s="22"/>
      <c r="AI535" s="22"/>
    </row>
    <row r="536" spans="10:35">
      <c r="J536" s="22"/>
      <c r="Q536" s="22"/>
      <c r="R536" s="22"/>
      <c r="AI536" s="22"/>
    </row>
    <row r="537" spans="10:35">
      <c r="J537" s="22"/>
      <c r="Q537" s="22"/>
      <c r="R537" s="22"/>
      <c r="AI537" s="22"/>
    </row>
    <row r="538" spans="10:35">
      <c r="J538" s="22"/>
      <c r="Q538" s="22"/>
      <c r="R538" s="22"/>
      <c r="AI538" s="22"/>
    </row>
    <row r="539" spans="10:35">
      <c r="J539" s="22"/>
      <c r="Q539" s="22"/>
      <c r="R539" s="22"/>
      <c r="AI539" s="22"/>
    </row>
    <row r="540" spans="10:35">
      <c r="J540" s="22"/>
      <c r="Q540" s="22"/>
      <c r="R540" s="22"/>
      <c r="AI540" s="22"/>
    </row>
    <row r="541" spans="10:35">
      <c r="J541" s="22"/>
      <c r="Q541" s="22"/>
      <c r="R541" s="22"/>
      <c r="AI541" s="22"/>
    </row>
    <row r="542" spans="10:35">
      <c r="J542" s="22"/>
      <c r="Q542" s="22"/>
      <c r="R542" s="22"/>
      <c r="AI542" s="22"/>
    </row>
    <row r="543" spans="10:35">
      <c r="J543" s="22"/>
      <c r="Q543" s="22"/>
      <c r="R543" s="22"/>
      <c r="AI543" s="22"/>
    </row>
    <row r="544" spans="10:35">
      <c r="J544" s="22"/>
      <c r="Q544" s="22"/>
      <c r="R544" s="22"/>
      <c r="AI544" s="22"/>
    </row>
    <row r="545" spans="10:35">
      <c r="J545" s="22"/>
      <c r="Q545" s="22"/>
      <c r="R545" s="22"/>
      <c r="AI545" s="22"/>
    </row>
    <row r="546" spans="10:35">
      <c r="J546" s="22"/>
      <c r="Q546" s="22"/>
      <c r="R546" s="22"/>
      <c r="AI546" s="22"/>
    </row>
    <row r="547" spans="10:35">
      <c r="J547" s="22"/>
      <c r="Q547" s="22"/>
      <c r="R547" s="22"/>
      <c r="AI547" s="22"/>
    </row>
    <row r="548" spans="10:35">
      <c r="J548" s="22"/>
      <c r="Q548" s="22"/>
      <c r="R548" s="22"/>
      <c r="AI548" s="22"/>
    </row>
    <row r="549" spans="10:35">
      <c r="J549" s="22"/>
      <c r="Q549" s="22"/>
      <c r="R549" s="22"/>
      <c r="AI549" s="22"/>
    </row>
    <row r="550" spans="10:35">
      <c r="J550" s="22"/>
      <c r="Q550" s="22"/>
      <c r="R550" s="22"/>
      <c r="AI550" s="22"/>
    </row>
    <row r="551" spans="10:35">
      <c r="J551" s="22"/>
      <c r="Q551" s="22"/>
      <c r="R551" s="22"/>
      <c r="AI551" s="22"/>
    </row>
    <row r="552" spans="10:35">
      <c r="J552" s="22"/>
      <c r="Q552" s="22"/>
      <c r="R552" s="22"/>
      <c r="AI552" s="22"/>
    </row>
    <row r="553" spans="10:35">
      <c r="J553" s="22"/>
      <c r="Q553" s="22"/>
      <c r="R553" s="22"/>
      <c r="AI553" s="22"/>
    </row>
    <row r="554" spans="10:35">
      <c r="J554" s="22"/>
      <c r="Q554" s="22"/>
      <c r="R554" s="22"/>
      <c r="AI554" s="22"/>
    </row>
    <row r="555" spans="10:35">
      <c r="J555" s="22"/>
      <c r="Q555" s="22"/>
      <c r="R555" s="22"/>
      <c r="AI555" s="22"/>
    </row>
    <row r="556" spans="10:35">
      <c r="J556" s="22"/>
      <c r="Q556" s="22"/>
      <c r="R556" s="22"/>
      <c r="AI556" s="22"/>
    </row>
    <row r="557" spans="10:35">
      <c r="J557" s="22"/>
      <c r="Q557" s="22"/>
      <c r="R557" s="22"/>
      <c r="AI557" s="22"/>
    </row>
    <row r="558" spans="10:35">
      <c r="J558" s="22"/>
      <c r="Q558" s="22"/>
      <c r="R558" s="22"/>
      <c r="AI558" s="22"/>
    </row>
    <row r="559" spans="10:35">
      <c r="J559" s="22"/>
      <c r="Q559" s="22"/>
      <c r="R559" s="22"/>
      <c r="AI559" s="22"/>
    </row>
    <row r="560" spans="10:35">
      <c r="J560" s="22"/>
      <c r="Q560" s="22"/>
      <c r="R560" s="22"/>
      <c r="AI560" s="22"/>
    </row>
    <row r="561" spans="10:35">
      <c r="J561" s="22"/>
      <c r="Q561" s="22"/>
      <c r="R561" s="22"/>
      <c r="AI561" s="22"/>
    </row>
    <row r="562" spans="10:35">
      <c r="J562" s="22"/>
      <c r="Q562" s="22"/>
      <c r="R562" s="22"/>
      <c r="AI562" s="22"/>
    </row>
    <row r="563" spans="10:35">
      <c r="J563" s="22"/>
      <c r="Q563" s="22"/>
      <c r="R563" s="22"/>
      <c r="AI563" s="22"/>
    </row>
    <row r="564" spans="10:35">
      <c r="J564" s="22"/>
      <c r="Q564" s="22"/>
      <c r="R564" s="22"/>
      <c r="AI564" s="22"/>
    </row>
    <row r="565" spans="10:35">
      <c r="J565" s="22"/>
      <c r="Q565" s="22"/>
      <c r="R565" s="22"/>
      <c r="AI565" s="22"/>
    </row>
    <row r="566" spans="10:35">
      <c r="J566" s="22"/>
      <c r="Q566" s="22"/>
      <c r="R566" s="22"/>
      <c r="AI566" s="22"/>
    </row>
    <row r="567" spans="10:35">
      <c r="J567" s="22"/>
      <c r="Q567" s="22"/>
      <c r="R567" s="22"/>
      <c r="AI567" s="22"/>
    </row>
    <row r="568" spans="10:35">
      <c r="J568" s="22"/>
      <c r="Q568" s="22"/>
      <c r="R568" s="22"/>
      <c r="AI568" s="22"/>
    </row>
    <row r="569" spans="10:35">
      <c r="J569" s="22"/>
      <c r="Q569" s="22"/>
      <c r="R569" s="22"/>
      <c r="AI569" s="22"/>
    </row>
    <row r="570" spans="10:35">
      <c r="J570" s="22"/>
      <c r="Q570" s="22"/>
      <c r="R570" s="22"/>
      <c r="AI570" s="22"/>
    </row>
    <row r="571" spans="10:35">
      <c r="J571" s="22"/>
      <c r="Q571" s="22"/>
      <c r="R571" s="22"/>
      <c r="AI571" s="22"/>
    </row>
    <row r="572" spans="10:35">
      <c r="J572" s="22"/>
      <c r="Q572" s="22"/>
      <c r="R572" s="22"/>
      <c r="AI572" s="22"/>
    </row>
    <row r="573" spans="10:35">
      <c r="J573" s="22"/>
      <c r="Q573" s="22"/>
      <c r="R573" s="22"/>
      <c r="AI573" s="22"/>
    </row>
    <row r="574" spans="10:35">
      <c r="J574" s="22"/>
      <c r="Q574" s="22"/>
      <c r="R574" s="22"/>
      <c r="AI574" s="22"/>
    </row>
    <row r="575" spans="10:35">
      <c r="J575" s="22"/>
      <c r="Q575" s="22"/>
      <c r="R575" s="22"/>
      <c r="AI575" s="22"/>
    </row>
    <row r="576" spans="10:35">
      <c r="J576" s="22"/>
      <c r="Q576" s="22"/>
      <c r="R576" s="22"/>
      <c r="AI576" s="22"/>
    </row>
    <row r="577" spans="10:35">
      <c r="J577" s="22"/>
      <c r="Q577" s="22"/>
      <c r="R577" s="22"/>
      <c r="AI577" s="22"/>
    </row>
    <row r="578" spans="10:35">
      <c r="J578" s="22"/>
      <c r="Q578" s="22"/>
      <c r="R578" s="22"/>
      <c r="AI578" s="22"/>
    </row>
    <row r="579" spans="10:35">
      <c r="J579" s="22"/>
      <c r="Q579" s="22"/>
      <c r="R579" s="22"/>
      <c r="AI579" s="22"/>
    </row>
    <row r="580" spans="10:35">
      <c r="J580" s="22"/>
      <c r="Q580" s="22"/>
      <c r="R580" s="22"/>
      <c r="AI580" s="22"/>
    </row>
    <row r="581" spans="10:35">
      <c r="J581" s="22"/>
      <c r="Q581" s="22"/>
      <c r="R581" s="22"/>
      <c r="AI581" s="22"/>
    </row>
    <row r="582" spans="10:35">
      <c r="J582" s="22"/>
      <c r="Q582" s="22"/>
      <c r="R582" s="22"/>
      <c r="AI582" s="22"/>
    </row>
    <row r="583" spans="10:35">
      <c r="J583" s="22"/>
      <c r="Q583" s="22"/>
      <c r="R583" s="22"/>
      <c r="AI583" s="22"/>
    </row>
    <row r="584" spans="10:35">
      <c r="J584" s="22"/>
      <c r="Q584" s="22"/>
      <c r="R584" s="22"/>
      <c r="AI584" s="22"/>
    </row>
    <row r="585" spans="10:35">
      <c r="J585" s="22"/>
      <c r="Q585" s="22"/>
      <c r="R585" s="22"/>
      <c r="AI585" s="22"/>
    </row>
    <row r="586" spans="10:35">
      <c r="J586" s="22"/>
      <c r="Q586" s="22"/>
      <c r="R586" s="22"/>
      <c r="AI586" s="22"/>
    </row>
    <row r="587" spans="10:35">
      <c r="J587" s="22"/>
      <c r="Q587" s="22"/>
      <c r="R587" s="22"/>
      <c r="AI587" s="22"/>
    </row>
    <row r="588" spans="10:35">
      <c r="J588" s="22"/>
      <c r="Q588" s="22"/>
      <c r="R588" s="22"/>
      <c r="AI588" s="22"/>
    </row>
    <row r="589" spans="10:35">
      <c r="J589" s="22"/>
      <c r="Q589" s="22"/>
      <c r="R589" s="22"/>
      <c r="AI589" s="22"/>
    </row>
    <row r="590" spans="10:35">
      <c r="J590" s="22"/>
      <c r="Q590" s="22"/>
      <c r="R590" s="22"/>
      <c r="AI590" s="22"/>
    </row>
    <row r="591" spans="10:35">
      <c r="J591" s="22"/>
      <c r="Q591" s="22"/>
      <c r="R591" s="22"/>
      <c r="AI591" s="22"/>
    </row>
    <row r="592" spans="10:35">
      <c r="J592" s="22"/>
      <c r="Q592" s="22"/>
      <c r="R592" s="22"/>
      <c r="AI592" s="22"/>
    </row>
    <row r="593" spans="10:35">
      <c r="J593" s="22"/>
      <c r="Q593" s="22"/>
      <c r="R593" s="22"/>
      <c r="AI593" s="22"/>
    </row>
    <row r="594" spans="10:35">
      <c r="J594" s="22"/>
      <c r="Q594" s="22"/>
      <c r="R594" s="22"/>
      <c r="AI594" s="22"/>
    </row>
    <row r="595" spans="10:35">
      <c r="J595" s="22"/>
      <c r="Q595" s="22"/>
      <c r="R595" s="22"/>
      <c r="AI595" s="22"/>
    </row>
    <row r="596" spans="10:35">
      <c r="J596" s="22"/>
      <c r="Q596" s="22"/>
      <c r="R596" s="22"/>
      <c r="AI596" s="22"/>
    </row>
    <row r="597" spans="10:35">
      <c r="J597" s="22"/>
      <c r="Q597" s="22"/>
      <c r="R597" s="22"/>
      <c r="AI597" s="22"/>
    </row>
    <row r="598" spans="10:35">
      <c r="J598" s="22"/>
      <c r="Q598" s="22"/>
      <c r="R598" s="22"/>
      <c r="AI598" s="22"/>
    </row>
    <row r="599" spans="10:35">
      <c r="J599" s="22"/>
      <c r="Q599" s="22"/>
      <c r="R599" s="22"/>
      <c r="AI599" s="22"/>
    </row>
    <row r="600" spans="10:35">
      <c r="J600" s="22"/>
      <c r="Q600" s="22"/>
      <c r="R600" s="22"/>
      <c r="AI600" s="22"/>
    </row>
    <row r="601" spans="10:35">
      <c r="J601" s="22"/>
      <c r="Q601" s="22"/>
      <c r="R601" s="22"/>
      <c r="AI601" s="22"/>
    </row>
    <row r="602" spans="10:35">
      <c r="J602" s="22"/>
      <c r="Q602" s="22"/>
      <c r="R602" s="22"/>
      <c r="AI602" s="22"/>
    </row>
    <row r="603" spans="10:35">
      <c r="J603" s="22"/>
      <c r="Q603" s="22"/>
      <c r="R603" s="22"/>
      <c r="AI603" s="22"/>
    </row>
    <row r="604" spans="10:35">
      <c r="J604" s="22"/>
      <c r="Q604" s="22"/>
      <c r="R604" s="22"/>
      <c r="AI604" s="22"/>
    </row>
    <row r="605" spans="10:35">
      <c r="J605" s="22"/>
      <c r="Q605" s="22"/>
      <c r="R605" s="22"/>
      <c r="AI605" s="22"/>
    </row>
    <row r="606" spans="10:35">
      <c r="J606" s="22"/>
      <c r="Q606" s="22"/>
      <c r="R606" s="22"/>
      <c r="AI606" s="22"/>
    </row>
    <row r="607" spans="10:35">
      <c r="J607" s="22"/>
      <c r="Q607" s="22"/>
      <c r="R607" s="22"/>
      <c r="AI607" s="22"/>
    </row>
    <row r="608" spans="10:35">
      <c r="J608" s="22"/>
      <c r="Q608" s="22"/>
      <c r="R608" s="22"/>
      <c r="AI608" s="22"/>
    </row>
    <row r="609" spans="10:35">
      <c r="J609" s="22"/>
      <c r="Q609" s="22"/>
      <c r="R609" s="22"/>
      <c r="AI609" s="22"/>
    </row>
    <row r="610" spans="10:35">
      <c r="J610" s="22"/>
      <c r="Q610" s="22"/>
      <c r="R610" s="22"/>
      <c r="AI610" s="22"/>
    </row>
    <row r="611" spans="10:35">
      <c r="J611" s="22"/>
      <c r="Q611" s="22"/>
      <c r="R611" s="22"/>
      <c r="AI611" s="22"/>
    </row>
    <row r="612" spans="10:35">
      <c r="J612" s="22"/>
      <c r="Q612" s="22"/>
      <c r="R612" s="22"/>
      <c r="AI612" s="22"/>
    </row>
    <row r="613" spans="10:35">
      <c r="J613" s="22"/>
      <c r="Q613" s="22"/>
      <c r="R613" s="22"/>
      <c r="AI613" s="22"/>
    </row>
    <row r="614" spans="10:35">
      <c r="J614" s="22"/>
      <c r="Q614" s="22"/>
      <c r="R614" s="22"/>
      <c r="AI614" s="22"/>
    </row>
    <row r="615" spans="10:35">
      <c r="J615" s="22"/>
      <c r="Q615" s="22"/>
      <c r="R615" s="22"/>
      <c r="AI615" s="22"/>
    </row>
    <row r="616" spans="10:35">
      <c r="J616" s="22"/>
      <c r="Q616" s="22"/>
      <c r="R616" s="22"/>
      <c r="AI616" s="22"/>
    </row>
    <row r="617" spans="10:35">
      <c r="J617" s="22"/>
      <c r="Q617" s="22"/>
      <c r="R617" s="22"/>
      <c r="AI617" s="22"/>
    </row>
    <row r="618" spans="10:35">
      <c r="J618" s="22"/>
      <c r="Q618" s="22"/>
      <c r="R618" s="22"/>
      <c r="AI618" s="22"/>
    </row>
    <row r="619" spans="10:35">
      <c r="J619" s="22"/>
      <c r="Q619" s="22"/>
      <c r="R619" s="22"/>
      <c r="AI619" s="22"/>
    </row>
    <row r="620" spans="10:35">
      <c r="J620" s="22"/>
      <c r="Q620" s="22"/>
      <c r="R620" s="22"/>
      <c r="AI620" s="22"/>
    </row>
    <row r="621" spans="10:35">
      <c r="J621" s="22"/>
      <c r="Q621" s="22"/>
      <c r="R621" s="22"/>
      <c r="AI621" s="22"/>
    </row>
    <row r="622" spans="10:35">
      <c r="J622" s="22"/>
      <c r="Q622" s="22"/>
      <c r="R622" s="22"/>
      <c r="AI622" s="22"/>
    </row>
    <row r="623" spans="10:35">
      <c r="J623" s="22"/>
      <c r="Q623" s="22"/>
      <c r="R623" s="22"/>
      <c r="AI623" s="22"/>
    </row>
    <row r="624" spans="10:35">
      <c r="J624" s="22"/>
      <c r="Q624" s="22"/>
      <c r="R624" s="22"/>
      <c r="AI624" s="22"/>
    </row>
    <row r="625" spans="10:35">
      <c r="J625" s="22"/>
      <c r="Q625" s="22"/>
      <c r="R625" s="22"/>
      <c r="AI625" s="22"/>
    </row>
    <row r="626" spans="10:35">
      <c r="J626" s="22"/>
      <c r="Q626" s="22"/>
      <c r="R626" s="22"/>
      <c r="AI626" s="22"/>
    </row>
    <row r="627" spans="10:35">
      <c r="J627" s="22"/>
      <c r="Q627" s="22"/>
      <c r="R627" s="22"/>
      <c r="AI627" s="22"/>
    </row>
    <row r="628" spans="10:35">
      <c r="J628" s="22"/>
      <c r="Q628" s="22"/>
      <c r="R628" s="22"/>
      <c r="AI628" s="22"/>
    </row>
    <row r="629" spans="10:35">
      <c r="J629" s="22"/>
      <c r="Q629" s="22"/>
      <c r="R629" s="22"/>
      <c r="AI629" s="22"/>
    </row>
    <row r="630" spans="10:35">
      <c r="J630" s="22"/>
      <c r="Q630" s="22"/>
      <c r="R630" s="22"/>
      <c r="AI630" s="22"/>
    </row>
    <row r="631" spans="10:35">
      <c r="J631" s="22"/>
      <c r="Q631" s="22"/>
      <c r="R631" s="22"/>
      <c r="AI631" s="22"/>
    </row>
    <row r="632" spans="10:35">
      <c r="J632" s="22"/>
      <c r="Q632" s="22"/>
      <c r="R632" s="22"/>
      <c r="AI632" s="22"/>
    </row>
    <row r="633" spans="10:35">
      <c r="J633" s="22"/>
      <c r="Q633" s="22"/>
      <c r="R633" s="22"/>
      <c r="AI633" s="22"/>
    </row>
    <row r="634" spans="10:35">
      <c r="J634" s="22"/>
      <c r="Q634" s="22"/>
      <c r="R634" s="22"/>
      <c r="AI634" s="22"/>
    </row>
    <row r="635" spans="10:35">
      <c r="J635" s="22"/>
      <c r="Q635" s="22"/>
      <c r="R635" s="22"/>
      <c r="AI635" s="22"/>
    </row>
    <row r="636" spans="10:35">
      <c r="J636" s="22"/>
      <c r="Q636" s="22"/>
      <c r="R636" s="22"/>
      <c r="AI636" s="22"/>
    </row>
    <row r="637" spans="10:35">
      <c r="J637" s="22"/>
      <c r="Q637" s="22"/>
      <c r="R637" s="22"/>
      <c r="AI637" s="22"/>
    </row>
    <row r="638" spans="10:35">
      <c r="J638" s="22"/>
      <c r="Q638" s="22"/>
      <c r="R638" s="22"/>
      <c r="AI638" s="22"/>
    </row>
    <row r="639" spans="10:35">
      <c r="J639" s="22"/>
      <c r="Q639" s="22"/>
      <c r="R639" s="22"/>
      <c r="AI639" s="22"/>
    </row>
    <row r="640" spans="10:35">
      <c r="J640" s="22"/>
      <c r="Q640" s="22"/>
      <c r="R640" s="22"/>
      <c r="AI640" s="22"/>
    </row>
    <row r="641" spans="10:35">
      <c r="J641" s="22"/>
      <c r="Q641" s="22"/>
      <c r="R641" s="22"/>
      <c r="AI641" s="22"/>
    </row>
    <row r="642" spans="10:35">
      <c r="J642" s="22"/>
      <c r="Q642" s="22"/>
      <c r="R642" s="22"/>
      <c r="AI642" s="22"/>
    </row>
    <row r="643" spans="10:35">
      <c r="J643" s="22"/>
      <c r="Q643" s="22"/>
      <c r="R643" s="22"/>
      <c r="AI643" s="22"/>
    </row>
    <row r="644" spans="10:35">
      <c r="J644" s="22"/>
      <c r="Q644" s="22"/>
      <c r="R644" s="22"/>
      <c r="AI644" s="22"/>
    </row>
    <row r="645" spans="10:35">
      <c r="J645" s="22"/>
      <c r="Q645" s="22"/>
      <c r="R645" s="22"/>
      <c r="AI645" s="22"/>
    </row>
    <row r="646" spans="10:35">
      <c r="J646" s="22"/>
      <c r="Q646" s="22"/>
      <c r="R646" s="22"/>
      <c r="AI646" s="22"/>
    </row>
    <row r="647" spans="10:35">
      <c r="J647" s="22"/>
      <c r="Q647" s="22"/>
      <c r="R647" s="22"/>
      <c r="AI647" s="22"/>
    </row>
    <row r="648" spans="10:35">
      <c r="J648" s="22"/>
      <c r="Q648" s="22"/>
      <c r="R648" s="22"/>
      <c r="AI648" s="22"/>
    </row>
    <row r="649" spans="10:35">
      <c r="J649" s="22"/>
      <c r="Q649" s="22"/>
      <c r="R649" s="22"/>
      <c r="AI649" s="22"/>
    </row>
    <row r="650" spans="10:35">
      <c r="J650" s="22"/>
      <c r="Q650" s="22"/>
      <c r="R650" s="22"/>
      <c r="AI650" s="22"/>
    </row>
    <row r="651" spans="10:35">
      <c r="J651" s="22"/>
      <c r="Q651" s="22"/>
      <c r="R651" s="22"/>
      <c r="AI651" s="22"/>
    </row>
    <row r="652" spans="10:35">
      <c r="J652" s="22"/>
      <c r="Q652" s="22"/>
      <c r="R652" s="22"/>
      <c r="AI652" s="22"/>
    </row>
    <row r="653" spans="10:35">
      <c r="J653" s="22"/>
      <c r="Q653" s="22"/>
      <c r="R653" s="22"/>
      <c r="AI653" s="22"/>
    </row>
    <row r="654" spans="10:35">
      <c r="J654" s="22"/>
      <c r="Q654" s="22"/>
      <c r="R654" s="22"/>
      <c r="AI654" s="22"/>
    </row>
    <row r="655" spans="10:35">
      <c r="J655" s="22"/>
      <c r="Q655" s="22"/>
      <c r="R655" s="22"/>
      <c r="AI655" s="22"/>
    </row>
    <row r="656" spans="10:35">
      <c r="J656" s="22"/>
      <c r="Q656" s="22"/>
      <c r="R656" s="22"/>
      <c r="AI656" s="22"/>
    </row>
    <row r="657" spans="10:35">
      <c r="J657" s="22"/>
      <c r="Q657" s="22"/>
      <c r="R657" s="22"/>
      <c r="AI657" s="22"/>
    </row>
    <row r="658" spans="10:35">
      <c r="J658" s="22"/>
      <c r="Q658" s="22"/>
      <c r="R658" s="22"/>
      <c r="AI658" s="22"/>
    </row>
    <row r="659" spans="10:35">
      <c r="J659" s="22"/>
      <c r="Q659" s="22"/>
      <c r="R659" s="22"/>
      <c r="AI659" s="22"/>
    </row>
    <row r="660" spans="10:35">
      <c r="J660" s="22"/>
      <c r="Q660" s="22"/>
      <c r="R660" s="22"/>
      <c r="AI660" s="22"/>
    </row>
    <row r="661" spans="10:35">
      <c r="J661" s="22"/>
      <c r="Q661" s="22"/>
      <c r="R661" s="22"/>
      <c r="AI661" s="22"/>
    </row>
    <row r="662" spans="10:35">
      <c r="J662" s="22"/>
      <c r="Q662" s="22"/>
      <c r="R662" s="22"/>
      <c r="AI662" s="22"/>
    </row>
    <row r="663" spans="10:35">
      <c r="J663" s="22"/>
      <c r="Q663" s="22"/>
      <c r="R663" s="22"/>
      <c r="AI663" s="22"/>
    </row>
    <row r="664" spans="10:35">
      <c r="J664" s="22"/>
      <c r="Q664" s="22"/>
      <c r="R664" s="22"/>
      <c r="AI664" s="22"/>
    </row>
    <row r="665" spans="10:35">
      <c r="J665" s="22"/>
      <c r="Q665" s="22"/>
      <c r="R665" s="22"/>
      <c r="AI665" s="22"/>
    </row>
    <row r="666" spans="10:35">
      <c r="J666" s="22"/>
      <c r="Q666" s="22"/>
      <c r="R666" s="22"/>
      <c r="AI666" s="22"/>
    </row>
    <row r="667" spans="10:35">
      <c r="J667" s="22"/>
      <c r="Q667" s="22"/>
      <c r="R667" s="22"/>
      <c r="AI667" s="22"/>
    </row>
    <row r="668" spans="10:35">
      <c r="J668" s="22"/>
      <c r="Q668" s="22"/>
      <c r="R668" s="22"/>
      <c r="AI668" s="22"/>
    </row>
    <row r="669" spans="10:35">
      <c r="J669" s="22"/>
      <c r="Q669" s="22"/>
      <c r="R669" s="22"/>
      <c r="AI669" s="22"/>
    </row>
    <row r="670" spans="10:35">
      <c r="J670" s="22"/>
      <c r="Q670" s="22"/>
      <c r="R670" s="22"/>
      <c r="AI670" s="22"/>
    </row>
    <row r="671" spans="10:35">
      <c r="J671" s="22"/>
      <c r="Q671" s="22"/>
      <c r="R671" s="22"/>
      <c r="AI671" s="22"/>
    </row>
    <row r="672" spans="10:35">
      <c r="J672" s="22"/>
      <c r="Q672" s="22"/>
      <c r="R672" s="22"/>
      <c r="AI672" s="22"/>
    </row>
    <row r="673" spans="10:35">
      <c r="J673" s="22"/>
      <c r="Q673" s="22"/>
      <c r="R673" s="22"/>
      <c r="AI673" s="22"/>
    </row>
    <row r="674" spans="10:35">
      <c r="J674" s="22"/>
      <c r="Q674" s="22"/>
      <c r="R674" s="22"/>
      <c r="AI674" s="22"/>
    </row>
    <row r="675" spans="10:35">
      <c r="J675" s="22"/>
      <c r="Q675" s="22"/>
      <c r="R675" s="22"/>
      <c r="AI675" s="22"/>
    </row>
    <row r="676" spans="10:35">
      <c r="J676" s="22"/>
      <c r="Q676" s="22"/>
      <c r="R676" s="22"/>
      <c r="AI676" s="22"/>
    </row>
    <row r="677" spans="10:35">
      <c r="J677" s="22"/>
      <c r="Q677" s="22"/>
      <c r="R677" s="22"/>
      <c r="AI677" s="22"/>
    </row>
    <row r="678" spans="10:35">
      <c r="J678" s="22"/>
      <c r="Q678" s="22"/>
      <c r="R678" s="22"/>
      <c r="AI678" s="22"/>
    </row>
    <row r="679" spans="10:35">
      <c r="J679" s="22"/>
      <c r="Q679" s="22"/>
      <c r="R679" s="22"/>
      <c r="AI679" s="22"/>
    </row>
    <row r="680" spans="10:35">
      <c r="J680" s="22"/>
      <c r="Q680" s="22"/>
      <c r="R680" s="22"/>
      <c r="AI680" s="22"/>
    </row>
    <row r="681" spans="10:35">
      <c r="J681" s="22"/>
      <c r="Q681" s="22"/>
      <c r="R681" s="22"/>
      <c r="AI681" s="22"/>
    </row>
    <row r="682" spans="10:35">
      <c r="J682" s="22"/>
      <c r="Q682" s="22"/>
      <c r="R682" s="22"/>
      <c r="AI682" s="22"/>
    </row>
    <row r="683" spans="10:35">
      <c r="J683" s="22"/>
      <c r="Q683" s="22"/>
      <c r="R683" s="22"/>
      <c r="AI683" s="22"/>
    </row>
    <row r="684" spans="10:35">
      <c r="J684" s="22"/>
      <c r="Q684" s="22"/>
      <c r="R684" s="22"/>
      <c r="AI684" s="22"/>
    </row>
    <row r="685" spans="10:35">
      <c r="J685" s="22"/>
      <c r="Q685" s="22"/>
      <c r="R685" s="22"/>
      <c r="AI685" s="22"/>
    </row>
    <row r="686" spans="10:35">
      <c r="J686" s="22"/>
      <c r="Q686" s="22"/>
      <c r="R686" s="22"/>
      <c r="AI686" s="22"/>
    </row>
    <row r="687" spans="10:35">
      <c r="J687" s="22"/>
      <c r="Q687" s="22"/>
      <c r="R687" s="22"/>
      <c r="AI687" s="22"/>
    </row>
    <row r="688" spans="10:35">
      <c r="J688" s="22"/>
      <c r="Q688" s="22"/>
      <c r="R688" s="22"/>
      <c r="AI688" s="22"/>
    </row>
    <row r="689" spans="10:35">
      <c r="J689" s="22"/>
      <c r="Q689" s="22"/>
      <c r="R689" s="22"/>
      <c r="AI689" s="22"/>
    </row>
    <row r="690" spans="10:35">
      <c r="J690" s="22"/>
      <c r="Q690" s="22"/>
      <c r="R690" s="22"/>
      <c r="AI690" s="22"/>
    </row>
    <row r="691" spans="10:35">
      <c r="J691" s="22"/>
      <c r="Q691" s="22"/>
      <c r="R691" s="22"/>
      <c r="AI691" s="22"/>
    </row>
    <row r="692" spans="10:35">
      <c r="J692" s="22"/>
      <c r="Q692" s="22"/>
      <c r="R692" s="22"/>
      <c r="AI692" s="22"/>
    </row>
    <row r="693" spans="10:35">
      <c r="J693" s="22"/>
      <c r="Q693" s="22"/>
      <c r="R693" s="22"/>
      <c r="AI693" s="22"/>
    </row>
    <row r="694" spans="10:35">
      <c r="J694" s="22"/>
      <c r="Q694" s="22"/>
      <c r="R694" s="22"/>
      <c r="AI694" s="22"/>
    </row>
    <row r="695" spans="10:35">
      <c r="J695" s="22"/>
      <c r="Q695" s="22"/>
      <c r="R695" s="22"/>
      <c r="AI695" s="22"/>
    </row>
    <row r="696" spans="10:35">
      <c r="J696" s="22"/>
      <c r="Q696" s="22"/>
      <c r="R696" s="22"/>
      <c r="AI696" s="22"/>
    </row>
    <row r="697" spans="10:35">
      <c r="J697" s="22"/>
      <c r="Q697" s="22"/>
      <c r="R697" s="22"/>
      <c r="AI697" s="22"/>
    </row>
    <row r="698" spans="10:35">
      <c r="J698" s="22"/>
      <c r="Q698" s="22"/>
      <c r="R698" s="22"/>
      <c r="AI698" s="22"/>
    </row>
    <row r="699" spans="10:35">
      <c r="J699" s="22"/>
      <c r="Q699" s="22"/>
      <c r="R699" s="22"/>
      <c r="AI699" s="22"/>
    </row>
    <row r="700" spans="10:35">
      <c r="J700" s="22"/>
      <c r="Q700" s="22"/>
      <c r="R700" s="22"/>
      <c r="AI700" s="22"/>
    </row>
    <row r="701" spans="10:35">
      <c r="J701" s="22"/>
      <c r="Q701" s="22"/>
      <c r="R701" s="22"/>
      <c r="AI701" s="22"/>
    </row>
    <row r="702" spans="10:35">
      <c r="J702" s="22"/>
      <c r="Q702" s="22"/>
      <c r="R702" s="22"/>
      <c r="AI702" s="22"/>
    </row>
    <row r="703" spans="10:35">
      <c r="J703" s="22"/>
      <c r="Q703" s="22"/>
      <c r="R703" s="22"/>
      <c r="AI703" s="22"/>
    </row>
    <row r="704" spans="10:35">
      <c r="J704" s="22"/>
      <c r="Q704" s="22"/>
      <c r="R704" s="22"/>
      <c r="AI704" s="22"/>
    </row>
    <row r="705" spans="10:35">
      <c r="J705" s="22"/>
      <c r="Q705" s="22"/>
      <c r="R705" s="22"/>
      <c r="AI705" s="22"/>
    </row>
    <row r="706" spans="10:35">
      <c r="J706" s="22"/>
      <c r="Q706" s="22"/>
      <c r="R706" s="22"/>
      <c r="AI706" s="22"/>
    </row>
    <row r="707" spans="10:35">
      <c r="J707" s="22"/>
      <c r="Q707" s="22"/>
      <c r="R707" s="22"/>
      <c r="AI707" s="22"/>
    </row>
    <row r="708" spans="10:35">
      <c r="J708" s="22"/>
      <c r="Q708" s="22"/>
      <c r="R708" s="22"/>
      <c r="AI708" s="22"/>
    </row>
    <row r="709" spans="10:35">
      <c r="J709" s="22"/>
      <c r="Q709" s="22"/>
      <c r="R709" s="22"/>
      <c r="AI709" s="22"/>
    </row>
    <row r="710" spans="10:35">
      <c r="J710" s="22"/>
      <c r="Q710" s="22"/>
      <c r="R710" s="22"/>
      <c r="AI710" s="22"/>
    </row>
    <row r="711" spans="10:35">
      <c r="J711" s="22"/>
      <c r="Q711" s="22"/>
      <c r="R711" s="22"/>
      <c r="AI711" s="22"/>
    </row>
    <row r="712" spans="10:35">
      <c r="J712" s="22"/>
      <c r="Q712" s="22"/>
      <c r="R712" s="22"/>
      <c r="AI712" s="22"/>
    </row>
    <row r="713" spans="10:35">
      <c r="J713" s="22"/>
      <c r="Q713" s="22"/>
      <c r="R713" s="22"/>
      <c r="AI713" s="22"/>
    </row>
    <row r="714" spans="10:35">
      <c r="J714" s="22"/>
      <c r="Q714" s="22"/>
      <c r="R714" s="22"/>
      <c r="AI714" s="22"/>
    </row>
    <row r="715" spans="10:35">
      <c r="J715" s="22"/>
      <c r="Q715" s="22"/>
      <c r="R715" s="22"/>
      <c r="AI715" s="22"/>
    </row>
    <row r="716" spans="10:35">
      <c r="J716" s="22"/>
      <c r="Q716" s="22"/>
      <c r="R716" s="22"/>
      <c r="AI716" s="22"/>
    </row>
    <row r="717" spans="10:35">
      <c r="J717" s="22"/>
      <c r="Q717" s="22"/>
      <c r="R717" s="22"/>
      <c r="AI717" s="22"/>
    </row>
    <row r="718" spans="10:35">
      <c r="J718" s="22"/>
      <c r="Q718" s="22"/>
      <c r="R718" s="22"/>
      <c r="AI718" s="22"/>
    </row>
    <row r="719" spans="10:35">
      <c r="J719" s="22"/>
      <c r="Q719" s="22"/>
      <c r="R719" s="22"/>
      <c r="AI719" s="22"/>
    </row>
    <row r="720" spans="10:35">
      <c r="J720" s="22"/>
      <c r="Q720" s="22"/>
      <c r="R720" s="22"/>
      <c r="AI720" s="22"/>
    </row>
    <row r="721" spans="10:35">
      <c r="J721" s="22"/>
      <c r="Q721" s="22"/>
      <c r="R721" s="22"/>
      <c r="AI721" s="22"/>
    </row>
    <row r="722" spans="10:35">
      <c r="J722" s="22"/>
      <c r="Q722" s="22"/>
      <c r="R722" s="22"/>
      <c r="AI722" s="22"/>
    </row>
    <row r="723" spans="10:35">
      <c r="J723" s="22"/>
      <c r="Q723" s="22"/>
      <c r="R723" s="22"/>
      <c r="AI723" s="22"/>
    </row>
    <row r="724" spans="10:35">
      <c r="J724" s="22"/>
      <c r="Q724" s="22"/>
      <c r="R724" s="22"/>
      <c r="AI724" s="22"/>
    </row>
    <row r="725" spans="10:35">
      <c r="J725" s="22"/>
      <c r="Q725" s="22"/>
      <c r="R725" s="22"/>
      <c r="AI725" s="22"/>
    </row>
    <row r="726" spans="10:35">
      <c r="J726" s="22"/>
      <c r="Q726" s="22"/>
      <c r="R726" s="22"/>
      <c r="AI726" s="22"/>
    </row>
    <row r="727" spans="10:35">
      <c r="J727" s="22"/>
      <c r="Q727" s="22"/>
      <c r="R727" s="22"/>
      <c r="AI727" s="22"/>
    </row>
    <row r="728" spans="10:35">
      <c r="J728" s="22"/>
      <c r="Q728" s="22"/>
      <c r="R728" s="22"/>
      <c r="AI728" s="22"/>
    </row>
    <row r="729" spans="10:35">
      <c r="J729" s="22"/>
      <c r="Q729" s="22"/>
      <c r="R729" s="22"/>
      <c r="AI729" s="22"/>
    </row>
    <row r="730" spans="10:35">
      <c r="J730" s="22"/>
      <c r="Q730" s="22"/>
      <c r="R730" s="22"/>
      <c r="AI730" s="22"/>
    </row>
    <row r="731" spans="10:35">
      <c r="J731" s="22"/>
      <c r="Q731" s="22"/>
      <c r="R731" s="22"/>
      <c r="AI731" s="22"/>
    </row>
    <row r="732" spans="10:35">
      <c r="J732" s="22"/>
      <c r="Q732" s="22"/>
      <c r="R732" s="22"/>
      <c r="AI732" s="22"/>
    </row>
    <row r="733" spans="10:35">
      <c r="J733" s="22"/>
      <c r="Q733" s="22"/>
      <c r="R733" s="22"/>
      <c r="AI733" s="22"/>
    </row>
    <row r="734" spans="10:35">
      <c r="J734" s="22"/>
      <c r="Q734" s="22"/>
      <c r="R734" s="22"/>
      <c r="AI734" s="22"/>
    </row>
    <row r="735" spans="10:35">
      <c r="J735" s="22"/>
      <c r="Q735" s="22"/>
      <c r="R735" s="22"/>
      <c r="AI735" s="22"/>
    </row>
    <row r="736" spans="10:35">
      <c r="J736" s="22"/>
      <c r="Q736" s="22"/>
      <c r="R736" s="22"/>
      <c r="AI736" s="22"/>
    </row>
    <row r="737" spans="10:35">
      <c r="J737" s="22"/>
      <c r="Q737" s="22"/>
      <c r="R737" s="22"/>
      <c r="AI737" s="22"/>
    </row>
    <row r="738" spans="10:35">
      <c r="J738" s="22"/>
      <c r="Q738" s="22"/>
      <c r="R738" s="22"/>
      <c r="AI738" s="22"/>
    </row>
    <row r="739" spans="10:35">
      <c r="J739" s="22"/>
      <c r="Q739" s="22"/>
      <c r="R739" s="22"/>
      <c r="AI739" s="22"/>
    </row>
    <row r="740" spans="10:35">
      <c r="J740" s="22"/>
      <c r="Q740" s="22"/>
      <c r="R740" s="22"/>
      <c r="AI740" s="22"/>
    </row>
    <row r="741" spans="10:35">
      <c r="J741" s="22"/>
      <c r="Q741" s="22"/>
      <c r="R741" s="22"/>
      <c r="AI741" s="22"/>
    </row>
    <row r="742" spans="10:35">
      <c r="J742" s="22"/>
      <c r="Q742" s="22"/>
      <c r="R742" s="22"/>
      <c r="AI742" s="22"/>
    </row>
    <row r="743" spans="10:35">
      <c r="J743" s="22"/>
      <c r="Q743" s="22"/>
      <c r="R743" s="22"/>
      <c r="AI743" s="22"/>
    </row>
    <row r="744" spans="10:35">
      <c r="J744" s="22"/>
      <c r="Q744" s="22"/>
      <c r="R744" s="22"/>
      <c r="AI744" s="22"/>
    </row>
    <row r="745" spans="10:35">
      <c r="J745" s="22"/>
      <c r="Q745" s="22"/>
      <c r="R745" s="22"/>
      <c r="AI745" s="22"/>
    </row>
    <row r="746" spans="10:35">
      <c r="J746" s="22"/>
      <c r="Q746" s="22"/>
      <c r="R746" s="22"/>
      <c r="AI746" s="22"/>
    </row>
    <row r="747" spans="10:35">
      <c r="J747" s="22"/>
      <c r="Q747" s="22"/>
      <c r="R747" s="22"/>
      <c r="AI747" s="22"/>
    </row>
    <row r="748" spans="10:35">
      <c r="J748" s="22"/>
      <c r="Q748" s="22"/>
      <c r="R748" s="22"/>
      <c r="AI748" s="22"/>
    </row>
    <row r="749" spans="10:35">
      <c r="J749" s="22"/>
      <c r="Q749" s="22"/>
      <c r="R749" s="22"/>
      <c r="AI749" s="22"/>
    </row>
    <row r="750" spans="10:35">
      <c r="J750" s="22"/>
      <c r="Q750" s="22"/>
      <c r="R750" s="22"/>
      <c r="AI750" s="22"/>
    </row>
    <row r="751" spans="10:35">
      <c r="J751" s="22"/>
      <c r="Q751" s="22"/>
      <c r="R751" s="22"/>
      <c r="AI751" s="22"/>
    </row>
    <row r="752" spans="10:35">
      <c r="J752" s="22"/>
      <c r="Q752" s="22"/>
      <c r="R752" s="22"/>
      <c r="AI752" s="22"/>
    </row>
    <row r="753" spans="10:35">
      <c r="J753" s="22"/>
      <c r="Q753" s="22"/>
      <c r="R753" s="22"/>
      <c r="AI753" s="22"/>
    </row>
    <row r="754" spans="10:35">
      <c r="J754" s="22"/>
      <c r="Q754" s="22"/>
      <c r="R754" s="22"/>
      <c r="AI754" s="22"/>
    </row>
    <row r="755" spans="10:35">
      <c r="J755" s="22"/>
      <c r="Q755" s="22"/>
      <c r="R755" s="22"/>
      <c r="AI755" s="22"/>
    </row>
    <row r="756" spans="10:35">
      <c r="J756" s="22"/>
      <c r="Q756" s="22"/>
      <c r="R756" s="22"/>
      <c r="AI756" s="22"/>
    </row>
    <row r="757" spans="10:35">
      <c r="J757" s="22"/>
      <c r="Q757" s="22"/>
      <c r="R757" s="22"/>
      <c r="AI757" s="22"/>
    </row>
    <row r="758" spans="10:35">
      <c r="J758" s="22"/>
      <c r="Q758" s="22"/>
      <c r="R758" s="22"/>
      <c r="AI758" s="22"/>
    </row>
    <row r="759" spans="10:35">
      <c r="J759" s="22"/>
      <c r="Q759" s="22"/>
      <c r="R759" s="22"/>
      <c r="AI759" s="22"/>
    </row>
    <row r="760" spans="10:35">
      <c r="J760" s="22"/>
      <c r="Q760" s="22"/>
      <c r="R760" s="22"/>
      <c r="AI760" s="22"/>
    </row>
    <row r="761" spans="10:35">
      <c r="J761" s="22"/>
      <c r="Q761" s="22"/>
      <c r="R761" s="22"/>
      <c r="AI761" s="22"/>
    </row>
    <row r="762" spans="10:35">
      <c r="J762" s="22"/>
      <c r="Q762" s="22"/>
      <c r="R762" s="22"/>
      <c r="AI762" s="22"/>
    </row>
    <row r="763" spans="10:35">
      <c r="J763" s="22"/>
      <c r="Q763" s="22"/>
      <c r="R763" s="22"/>
      <c r="AI763" s="22"/>
    </row>
    <row r="764" spans="10:35">
      <c r="J764" s="22"/>
      <c r="Q764" s="22"/>
      <c r="R764" s="22"/>
      <c r="AI764" s="22"/>
    </row>
    <row r="765" spans="10:35">
      <c r="J765" s="22"/>
      <c r="Q765" s="22"/>
      <c r="R765" s="22"/>
      <c r="AI765" s="22"/>
    </row>
    <row r="766" spans="10:35">
      <c r="J766" s="22"/>
      <c r="Q766" s="22"/>
      <c r="R766" s="22"/>
      <c r="AI766" s="22"/>
    </row>
    <row r="767" spans="10:35">
      <c r="J767" s="22"/>
      <c r="Q767" s="22"/>
      <c r="R767" s="22"/>
      <c r="AI767" s="22"/>
    </row>
    <row r="768" spans="10:35">
      <c r="J768" s="22"/>
      <c r="Q768" s="22"/>
      <c r="R768" s="22"/>
      <c r="AI768" s="22"/>
    </row>
    <row r="769" spans="10:35">
      <c r="J769" s="22"/>
      <c r="Q769" s="22"/>
      <c r="R769" s="22"/>
      <c r="AI769" s="22"/>
    </row>
    <row r="770" spans="10:35">
      <c r="J770" s="22"/>
      <c r="Q770" s="22"/>
      <c r="R770" s="22"/>
      <c r="AI770" s="22"/>
    </row>
    <row r="771" spans="10:35">
      <c r="J771" s="22"/>
      <c r="Q771" s="22"/>
      <c r="R771" s="22"/>
      <c r="AI771" s="22"/>
    </row>
    <row r="772" spans="10:35">
      <c r="J772" s="22"/>
      <c r="Q772" s="22"/>
      <c r="R772" s="22"/>
      <c r="AI772" s="22"/>
    </row>
    <row r="773" spans="10:35">
      <c r="J773" s="22"/>
      <c r="Q773" s="22"/>
      <c r="R773" s="22"/>
      <c r="AI773" s="22"/>
    </row>
    <row r="774" spans="10:35">
      <c r="J774" s="22"/>
      <c r="Q774" s="22"/>
      <c r="R774" s="22"/>
      <c r="AI774" s="22"/>
    </row>
    <row r="775" spans="10:35">
      <c r="J775" s="22"/>
      <c r="Q775" s="22"/>
      <c r="R775" s="22"/>
      <c r="AI775" s="22"/>
    </row>
    <row r="776" spans="10:35">
      <c r="J776" s="22"/>
      <c r="Q776" s="22"/>
      <c r="R776" s="22"/>
      <c r="AI776" s="22"/>
    </row>
    <row r="777" spans="10:35">
      <c r="J777" s="22"/>
      <c r="Q777" s="22"/>
      <c r="R777" s="22"/>
      <c r="AI777" s="22"/>
    </row>
    <row r="778" spans="10:35">
      <c r="J778" s="22"/>
      <c r="Q778" s="22"/>
      <c r="R778" s="22"/>
      <c r="AI778" s="22"/>
    </row>
    <row r="779" spans="10:35">
      <c r="J779" s="22"/>
      <c r="Q779" s="22"/>
      <c r="R779" s="22"/>
      <c r="AI779" s="22"/>
    </row>
    <row r="780" spans="10:35">
      <c r="J780" s="22"/>
      <c r="Q780" s="22"/>
      <c r="R780" s="22"/>
      <c r="AI780" s="22"/>
    </row>
    <row r="781" spans="10:35">
      <c r="J781" s="22"/>
      <c r="Q781" s="22"/>
      <c r="R781" s="22"/>
      <c r="AI781" s="22"/>
    </row>
    <row r="782" spans="10:35">
      <c r="J782" s="22"/>
      <c r="Q782" s="22"/>
      <c r="R782" s="22"/>
      <c r="AI782" s="22"/>
    </row>
    <row r="783" spans="10:35">
      <c r="J783" s="22"/>
      <c r="Q783" s="22"/>
      <c r="R783" s="22"/>
      <c r="AI783" s="22"/>
    </row>
    <row r="784" spans="10:35">
      <c r="J784" s="22"/>
      <c r="Q784" s="22"/>
      <c r="R784" s="22"/>
      <c r="AI784" s="22"/>
    </row>
    <row r="785" spans="10:35">
      <c r="J785" s="22"/>
      <c r="Q785" s="22"/>
      <c r="R785" s="22"/>
      <c r="AI785" s="22"/>
    </row>
    <row r="786" spans="10:35">
      <c r="J786" s="22"/>
      <c r="Q786" s="22"/>
      <c r="R786" s="22"/>
      <c r="AI786" s="22"/>
    </row>
    <row r="787" spans="10:35">
      <c r="J787" s="22"/>
      <c r="Q787" s="22"/>
      <c r="R787" s="22"/>
      <c r="AI787" s="22"/>
    </row>
    <row r="788" spans="10:35">
      <c r="J788" s="22"/>
      <c r="Q788" s="22"/>
      <c r="R788" s="22"/>
      <c r="AI788" s="22"/>
    </row>
    <row r="789" spans="10:35">
      <c r="J789" s="22"/>
      <c r="Q789" s="22"/>
      <c r="R789" s="22"/>
      <c r="AI789" s="22"/>
    </row>
    <row r="790" spans="10:35">
      <c r="J790" s="22"/>
      <c r="Q790" s="22"/>
      <c r="R790" s="22"/>
      <c r="AI790" s="22"/>
    </row>
    <row r="791" spans="10:35">
      <c r="J791" s="22"/>
      <c r="Q791" s="22"/>
      <c r="R791" s="22"/>
      <c r="AI791" s="22"/>
    </row>
    <row r="792" spans="10:35">
      <c r="J792" s="22"/>
      <c r="Q792" s="22"/>
      <c r="R792" s="22"/>
      <c r="AI792" s="22"/>
    </row>
    <row r="793" spans="10:35">
      <c r="J793" s="22"/>
      <c r="Q793" s="22"/>
      <c r="R793" s="22"/>
      <c r="AI793" s="22"/>
    </row>
    <row r="794" spans="10:35">
      <c r="J794" s="22"/>
      <c r="Q794" s="22"/>
      <c r="R794" s="22"/>
      <c r="AI794" s="22"/>
    </row>
    <row r="795" spans="10:35">
      <c r="J795" s="22"/>
      <c r="Q795" s="22"/>
      <c r="R795" s="22"/>
      <c r="AI795" s="22"/>
    </row>
    <row r="796" spans="10:35">
      <c r="J796" s="22"/>
      <c r="Q796" s="22"/>
      <c r="R796" s="22"/>
      <c r="AI796" s="22"/>
    </row>
    <row r="797" spans="10:35">
      <c r="J797" s="22"/>
      <c r="Q797" s="22"/>
      <c r="R797" s="22"/>
      <c r="AI797" s="22"/>
    </row>
    <row r="798" spans="10:35">
      <c r="J798" s="22"/>
      <c r="Q798" s="22"/>
      <c r="R798" s="22"/>
      <c r="AI798" s="22"/>
    </row>
    <row r="799" spans="10:35">
      <c r="J799" s="22"/>
      <c r="Q799" s="22"/>
      <c r="R799" s="22"/>
      <c r="AI799" s="22"/>
    </row>
    <row r="800" spans="10:35">
      <c r="J800" s="22"/>
      <c r="Q800" s="22"/>
      <c r="R800" s="22"/>
      <c r="AI800" s="22"/>
    </row>
    <row r="801" spans="10:35">
      <c r="J801" s="22"/>
      <c r="Q801" s="22"/>
      <c r="R801" s="22"/>
      <c r="AI801" s="22"/>
    </row>
    <row r="802" spans="10:35">
      <c r="J802" s="22"/>
      <c r="Q802" s="22"/>
      <c r="R802" s="22"/>
      <c r="AI802" s="22"/>
    </row>
    <row r="803" spans="10:35">
      <c r="J803" s="22"/>
      <c r="Q803" s="22"/>
      <c r="R803" s="22"/>
      <c r="AI803" s="22"/>
    </row>
    <row r="804" spans="10:35">
      <c r="J804" s="22"/>
      <c r="Q804" s="22"/>
      <c r="R804" s="22"/>
      <c r="AI804" s="22"/>
    </row>
    <row r="805" spans="10:35">
      <c r="J805" s="22"/>
      <c r="Q805" s="22"/>
      <c r="R805" s="22"/>
      <c r="AI805" s="22"/>
    </row>
    <row r="806" spans="10:35">
      <c r="J806" s="22"/>
      <c r="Q806" s="22"/>
      <c r="R806" s="22"/>
      <c r="AI806" s="22"/>
    </row>
    <row r="807" spans="10:35">
      <c r="J807" s="22"/>
      <c r="Q807" s="22"/>
      <c r="R807" s="22"/>
      <c r="AI807" s="22"/>
    </row>
    <row r="808" spans="10:35">
      <c r="J808" s="22"/>
      <c r="Q808" s="22"/>
      <c r="R808" s="22"/>
      <c r="AI808" s="22"/>
    </row>
    <row r="809" spans="10:35">
      <c r="J809" s="22"/>
      <c r="Q809" s="22"/>
      <c r="R809" s="22"/>
      <c r="AI809" s="22"/>
    </row>
    <row r="810" spans="10:35">
      <c r="J810" s="22"/>
      <c r="Q810" s="22"/>
      <c r="R810" s="22"/>
      <c r="AI810" s="22"/>
    </row>
    <row r="811" spans="10:35">
      <c r="J811" s="22"/>
      <c r="Q811" s="22"/>
      <c r="R811" s="22"/>
      <c r="AI811" s="22"/>
    </row>
    <row r="812" spans="10:35">
      <c r="J812" s="22"/>
      <c r="Q812" s="22"/>
      <c r="R812" s="22"/>
      <c r="AI812" s="22"/>
    </row>
    <row r="813" spans="10:35">
      <c r="J813" s="22"/>
      <c r="Q813" s="22"/>
      <c r="R813" s="22"/>
      <c r="AI813" s="22"/>
    </row>
    <row r="814" spans="10:35">
      <c r="J814" s="22"/>
      <c r="Q814" s="22"/>
      <c r="R814" s="22"/>
      <c r="AI814" s="22"/>
    </row>
    <row r="815" spans="10:35">
      <c r="J815" s="22"/>
      <c r="Q815" s="22"/>
      <c r="R815" s="22"/>
      <c r="AI815" s="22"/>
    </row>
    <row r="816" spans="10:35">
      <c r="J816" s="22"/>
      <c r="Q816" s="22"/>
      <c r="R816" s="22"/>
      <c r="AI816" s="22"/>
    </row>
    <row r="817" spans="10:35">
      <c r="J817" s="22"/>
      <c r="Q817" s="22"/>
      <c r="R817" s="22"/>
      <c r="AI817" s="22"/>
    </row>
    <row r="818" spans="10:35">
      <c r="J818" s="22"/>
      <c r="Q818" s="22"/>
      <c r="R818" s="22"/>
      <c r="AI818" s="22"/>
    </row>
    <row r="819" spans="10:35">
      <c r="J819" s="22"/>
      <c r="Q819" s="22"/>
      <c r="R819" s="22"/>
      <c r="AI819" s="22"/>
    </row>
    <row r="820" spans="10:35">
      <c r="J820" s="22"/>
      <c r="Q820" s="22"/>
      <c r="R820" s="22"/>
      <c r="AI820" s="22"/>
    </row>
    <row r="821" spans="10:35">
      <c r="J821" s="22"/>
      <c r="Q821" s="22"/>
      <c r="R821" s="22"/>
      <c r="AI821" s="22"/>
    </row>
    <row r="822" spans="10:35">
      <c r="J822" s="22"/>
      <c r="Q822" s="22"/>
      <c r="R822" s="22"/>
      <c r="AI822" s="22"/>
    </row>
    <row r="823" spans="10:35">
      <c r="J823" s="22"/>
      <c r="Q823" s="22"/>
      <c r="R823" s="22"/>
      <c r="AI823" s="22"/>
    </row>
    <row r="824" spans="10:35">
      <c r="J824" s="22"/>
      <c r="Q824" s="22"/>
      <c r="R824" s="22"/>
      <c r="AI824" s="22"/>
    </row>
    <row r="825" spans="10:35">
      <c r="J825" s="22"/>
      <c r="Q825" s="22"/>
      <c r="R825" s="22"/>
      <c r="AI825" s="22"/>
    </row>
    <row r="826" spans="10:35">
      <c r="J826" s="22"/>
      <c r="Q826" s="22"/>
      <c r="R826" s="22"/>
      <c r="AI826" s="22"/>
    </row>
    <row r="827" spans="10:35">
      <c r="J827" s="22"/>
      <c r="Q827" s="22"/>
      <c r="R827" s="22"/>
      <c r="AI827" s="22"/>
    </row>
    <row r="828" spans="10:35">
      <c r="J828" s="22"/>
      <c r="Q828" s="22"/>
      <c r="R828" s="22"/>
      <c r="AI828" s="22"/>
    </row>
    <row r="829" spans="10:35">
      <c r="J829" s="22"/>
      <c r="Q829" s="22"/>
      <c r="R829" s="22"/>
      <c r="AI829" s="22"/>
    </row>
    <row r="830" spans="10:35">
      <c r="J830" s="22"/>
      <c r="Q830" s="22"/>
      <c r="R830" s="22"/>
      <c r="AI830" s="22"/>
    </row>
    <row r="831" spans="10:35">
      <c r="J831" s="22"/>
      <c r="Q831" s="22"/>
      <c r="R831" s="22"/>
      <c r="AI831" s="22"/>
    </row>
    <row r="832" spans="10:35">
      <c r="J832" s="22"/>
      <c r="Q832" s="22"/>
      <c r="R832" s="22"/>
      <c r="AI832" s="22"/>
    </row>
    <row r="833" spans="10:35">
      <c r="J833" s="22"/>
      <c r="Q833" s="22"/>
      <c r="R833" s="22"/>
      <c r="AI833" s="22"/>
    </row>
    <row r="834" spans="10:35">
      <c r="J834" s="22"/>
      <c r="Q834" s="22"/>
      <c r="R834" s="22"/>
      <c r="AI834" s="22"/>
    </row>
    <row r="835" spans="10:35">
      <c r="J835" s="22"/>
      <c r="Q835" s="22"/>
      <c r="R835" s="22"/>
      <c r="AI835" s="22"/>
    </row>
    <row r="836" spans="10:35">
      <c r="J836" s="22"/>
      <c r="Q836" s="22"/>
      <c r="R836" s="22"/>
      <c r="AI836" s="22"/>
    </row>
    <row r="837" spans="10:35">
      <c r="J837" s="22"/>
      <c r="Q837" s="22"/>
      <c r="R837" s="22"/>
      <c r="AI837" s="22"/>
    </row>
    <row r="838" spans="10:35">
      <c r="J838" s="22"/>
      <c r="Q838" s="22"/>
      <c r="R838" s="22"/>
      <c r="AI838" s="22"/>
    </row>
    <row r="839" spans="10:35">
      <c r="J839" s="22"/>
      <c r="Q839" s="22"/>
      <c r="R839" s="22"/>
      <c r="AI839" s="22"/>
    </row>
    <row r="840" spans="10:35">
      <c r="J840" s="22"/>
      <c r="Q840" s="22"/>
      <c r="R840" s="22"/>
      <c r="AI840" s="22"/>
    </row>
    <row r="841" spans="10:35">
      <c r="J841" s="22"/>
      <c r="Q841" s="22"/>
      <c r="R841" s="22"/>
      <c r="AI841" s="22"/>
    </row>
    <row r="842" spans="10:35">
      <c r="J842" s="22"/>
      <c r="Q842" s="22"/>
      <c r="R842" s="22"/>
      <c r="AI842" s="22"/>
    </row>
    <row r="843" spans="10:35">
      <c r="J843" s="22"/>
      <c r="Q843" s="22"/>
      <c r="R843" s="22"/>
      <c r="AI843" s="22"/>
    </row>
    <row r="844" spans="10:35">
      <c r="J844" s="22"/>
      <c r="Q844" s="22"/>
      <c r="R844" s="22"/>
      <c r="AI844" s="22"/>
    </row>
    <row r="845" spans="10:35">
      <c r="J845" s="22"/>
      <c r="Q845" s="22"/>
      <c r="R845" s="22"/>
      <c r="AI845" s="22"/>
    </row>
    <row r="846" spans="10:35">
      <c r="J846" s="22"/>
      <c r="Q846" s="22"/>
      <c r="R846" s="22"/>
      <c r="AI846" s="22"/>
    </row>
    <row r="847" spans="10:35">
      <c r="J847" s="22"/>
      <c r="Q847" s="22"/>
      <c r="R847" s="22"/>
      <c r="AI847" s="22"/>
    </row>
    <row r="848" spans="10:35">
      <c r="J848" s="22"/>
      <c r="Q848" s="22"/>
      <c r="R848" s="22"/>
      <c r="AI848" s="22"/>
    </row>
    <row r="849" spans="10:35">
      <c r="J849" s="22"/>
      <c r="Q849" s="22"/>
      <c r="R849" s="22"/>
      <c r="AI849" s="22"/>
    </row>
    <row r="850" spans="10:35">
      <c r="J850" s="22"/>
      <c r="Q850" s="22"/>
      <c r="R850" s="22"/>
      <c r="AI850" s="22"/>
    </row>
    <row r="851" spans="10:35">
      <c r="J851" s="22"/>
      <c r="Q851" s="22"/>
      <c r="R851" s="22"/>
      <c r="AI851" s="22"/>
    </row>
    <row r="852" spans="10:35">
      <c r="J852" s="22"/>
      <c r="Q852" s="22"/>
      <c r="R852" s="22"/>
      <c r="AI852" s="22"/>
    </row>
    <row r="853" spans="10:35">
      <c r="J853" s="22"/>
      <c r="Q853" s="22"/>
      <c r="R853" s="22"/>
      <c r="AI853" s="22"/>
    </row>
    <row r="854" spans="10:35">
      <c r="J854" s="22"/>
      <c r="Q854" s="22"/>
      <c r="R854" s="22"/>
      <c r="AI854" s="22"/>
    </row>
    <row r="855" spans="10:35">
      <c r="J855" s="22"/>
      <c r="Q855" s="22"/>
      <c r="R855" s="22"/>
      <c r="AI855" s="22"/>
    </row>
    <row r="856" spans="10:35">
      <c r="J856" s="22"/>
      <c r="Q856" s="22"/>
      <c r="R856" s="22"/>
      <c r="AI856" s="22"/>
    </row>
    <row r="857" spans="10:35">
      <c r="J857" s="22"/>
      <c r="Q857" s="22"/>
      <c r="R857" s="22"/>
      <c r="AI857" s="22"/>
    </row>
    <row r="858" spans="10:35">
      <c r="J858" s="22"/>
      <c r="Q858" s="22"/>
      <c r="R858" s="22"/>
      <c r="AI858" s="22"/>
    </row>
    <row r="859" spans="10:35">
      <c r="J859" s="22"/>
      <c r="Q859" s="22"/>
      <c r="R859" s="22"/>
      <c r="AI859" s="22"/>
    </row>
    <row r="860" spans="10:35">
      <c r="J860" s="22"/>
      <c r="Q860" s="22"/>
      <c r="R860" s="22"/>
      <c r="AI860" s="22"/>
    </row>
    <row r="861" spans="10:35">
      <c r="J861" s="22"/>
      <c r="Q861" s="22"/>
      <c r="R861" s="22"/>
      <c r="AI861" s="22"/>
    </row>
    <row r="862" spans="10:35">
      <c r="J862" s="22"/>
      <c r="Q862" s="22"/>
      <c r="R862" s="22"/>
      <c r="AI862" s="22"/>
    </row>
    <row r="863" spans="10:35">
      <c r="J863" s="22"/>
      <c r="Q863" s="22"/>
      <c r="R863" s="22"/>
      <c r="AI863" s="22"/>
    </row>
    <row r="864" spans="10:35">
      <c r="J864" s="22"/>
      <c r="Q864" s="22"/>
      <c r="R864" s="22"/>
      <c r="AI864" s="22"/>
    </row>
    <row r="865" spans="10:35">
      <c r="J865" s="22"/>
      <c r="Q865" s="22"/>
      <c r="R865" s="22"/>
      <c r="AI865" s="22"/>
    </row>
    <row r="866" spans="10:35">
      <c r="J866" s="22"/>
      <c r="Q866" s="22"/>
      <c r="R866" s="22"/>
      <c r="AI866" s="22"/>
    </row>
    <row r="867" spans="10:35">
      <c r="J867" s="22"/>
      <c r="Q867" s="22"/>
      <c r="R867" s="22"/>
      <c r="AI867" s="22"/>
    </row>
    <row r="868" spans="10:35">
      <c r="J868" s="22"/>
      <c r="Q868" s="22"/>
      <c r="R868" s="22"/>
      <c r="AI868" s="22"/>
    </row>
    <row r="869" spans="10:35">
      <c r="J869" s="22"/>
      <c r="Q869" s="22"/>
      <c r="R869" s="22"/>
      <c r="AI869" s="22"/>
    </row>
    <row r="870" spans="10:35">
      <c r="J870" s="22"/>
      <c r="Q870" s="22"/>
      <c r="R870" s="22"/>
      <c r="AI870" s="22"/>
    </row>
    <row r="871" spans="10:35">
      <c r="J871" s="22"/>
      <c r="Q871" s="22"/>
      <c r="R871" s="22"/>
      <c r="AI871" s="22"/>
    </row>
    <row r="872" spans="10:35">
      <c r="J872" s="22"/>
      <c r="Q872" s="22"/>
      <c r="R872" s="22"/>
      <c r="AI872" s="22"/>
    </row>
    <row r="873" spans="10:35">
      <c r="J873" s="22"/>
      <c r="Q873" s="22"/>
      <c r="R873" s="22"/>
      <c r="AI873" s="22"/>
    </row>
    <row r="874" spans="10:35">
      <c r="J874" s="22"/>
      <c r="Q874" s="22"/>
      <c r="R874" s="22"/>
      <c r="AI874" s="22"/>
    </row>
    <row r="875" spans="10:35">
      <c r="J875" s="22"/>
      <c r="Q875" s="22"/>
      <c r="R875" s="22"/>
      <c r="AI875" s="22"/>
    </row>
    <row r="876" spans="10:35">
      <c r="J876" s="22"/>
      <c r="Q876" s="22"/>
      <c r="R876" s="22"/>
      <c r="AI876" s="22"/>
    </row>
    <row r="877" spans="10:35">
      <c r="J877" s="22"/>
      <c r="Q877" s="22"/>
      <c r="R877" s="22"/>
      <c r="AI877" s="22"/>
    </row>
    <row r="878" spans="10:35">
      <c r="J878" s="22"/>
      <c r="Q878" s="22"/>
      <c r="R878" s="22"/>
      <c r="AI878" s="22"/>
    </row>
    <row r="879" spans="10:35">
      <c r="J879" s="22"/>
      <c r="Q879" s="22"/>
      <c r="R879" s="22"/>
      <c r="AI879" s="22"/>
    </row>
    <row r="880" spans="10:35">
      <c r="J880" s="22"/>
      <c r="Q880" s="22"/>
      <c r="R880" s="22"/>
      <c r="AI880" s="22"/>
    </row>
    <row r="881" spans="10:35">
      <c r="J881" s="22"/>
      <c r="Q881" s="22"/>
      <c r="R881" s="22"/>
      <c r="AI881" s="22"/>
    </row>
    <row r="882" spans="10:35">
      <c r="J882" s="22"/>
      <c r="Q882" s="22"/>
      <c r="R882" s="22"/>
      <c r="AI882" s="22"/>
    </row>
    <row r="883" spans="10:35">
      <c r="J883" s="22"/>
      <c r="Q883" s="22"/>
      <c r="R883" s="22"/>
      <c r="AI883" s="22"/>
    </row>
    <row r="884" spans="10:35">
      <c r="J884" s="22"/>
      <c r="Q884" s="22"/>
      <c r="R884" s="22"/>
      <c r="AI884" s="22"/>
    </row>
    <row r="885" spans="10:35">
      <c r="J885" s="22"/>
      <c r="Q885" s="22"/>
      <c r="R885" s="22"/>
      <c r="AI885" s="22"/>
    </row>
    <row r="886" spans="10:35">
      <c r="J886" s="22"/>
      <c r="Q886" s="22"/>
      <c r="R886" s="22"/>
      <c r="AI886" s="22"/>
    </row>
    <row r="887" spans="10:35">
      <c r="J887" s="22"/>
      <c r="Q887" s="22"/>
      <c r="R887" s="22"/>
      <c r="AI887" s="22"/>
    </row>
    <row r="888" spans="10:35">
      <c r="J888" s="22"/>
      <c r="Q888" s="22"/>
      <c r="R888" s="22"/>
      <c r="AI888" s="22"/>
    </row>
    <row r="889" spans="10:35">
      <c r="J889" s="22"/>
      <c r="Q889" s="22"/>
      <c r="R889" s="22"/>
      <c r="AI889" s="22"/>
    </row>
    <row r="890" spans="10:35">
      <c r="J890" s="22"/>
      <c r="Q890" s="22"/>
      <c r="R890" s="22"/>
      <c r="AI890" s="22"/>
    </row>
    <row r="891" spans="10:35">
      <c r="J891" s="22"/>
      <c r="Q891" s="22"/>
      <c r="R891" s="22"/>
      <c r="AI891" s="22"/>
    </row>
    <row r="892" spans="10:35">
      <c r="J892" s="22"/>
      <c r="Q892" s="22"/>
      <c r="R892" s="22"/>
      <c r="AI892" s="22"/>
    </row>
    <row r="893" spans="10:35">
      <c r="J893" s="22"/>
      <c r="Q893" s="22"/>
      <c r="R893" s="22"/>
      <c r="AI893" s="22"/>
    </row>
    <row r="894" spans="10:35">
      <c r="J894" s="22"/>
      <c r="Q894" s="22"/>
      <c r="R894" s="22"/>
      <c r="AI894" s="22"/>
    </row>
    <row r="895" spans="10:35">
      <c r="J895" s="22"/>
      <c r="Q895" s="22"/>
      <c r="R895" s="22"/>
      <c r="AI895" s="22"/>
    </row>
    <row r="896" spans="10:35">
      <c r="J896" s="22"/>
      <c r="Q896" s="22"/>
      <c r="R896" s="22"/>
      <c r="AI896" s="22"/>
    </row>
    <row r="897" spans="10:35">
      <c r="J897" s="22"/>
      <c r="Q897" s="22"/>
      <c r="R897" s="22"/>
      <c r="AI897" s="22"/>
    </row>
    <row r="898" spans="10:35">
      <c r="J898" s="22"/>
      <c r="Q898" s="22"/>
      <c r="R898" s="22"/>
      <c r="AI898" s="22"/>
    </row>
    <row r="899" spans="10:35">
      <c r="J899" s="22"/>
      <c r="Q899" s="22"/>
      <c r="R899" s="22"/>
      <c r="AI899" s="22"/>
    </row>
    <row r="900" spans="10:35">
      <c r="J900" s="22"/>
      <c r="Q900" s="22"/>
      <c r="R900" s="22"/>
      <c r="AI900" s="22"/>
    </row>
    <row r="901" spans="10:35">
      <c r="J901" s="22"/>
      <c r="Q901" s="22"/>
      <c r="R901" s="22"/>
      <c r="AI901" s="22"/>
    </row>
    <row r="902" spans="10:35">
      <c r="J902" s="22"/>
      <c r="Q902" s="22"/>
      <c r="R902" s="22"/>
      <c r="AI902" s="22"/>
    </row>
    <row r="903" spans="10:35">
      <c r="J903" s="22"/>
      <c r="Q903" s="22"/>
      <c r="R903" s="22"/>
      <c r="AI903" s="22"/>
    </row>
    <row r="904" spans="10:35">
      <c r="J904" s="22"/>
      <c r="Q904" s="22"/>
      <c r="R904" s="22"/>
      <c r="AI904" s="22"/>
    </row>
    <row r="905" spans="10:35">
      <c r="J905" s="22"/>
      <c r="Q905" s="22"/>
      <c r="R905" s="22"/>
      <c r="AI905" s="22"/>
    </row>
    <row r="906" spans="10:35">
      <c r="J906" s="22"/>
      <c r="Q906" s="22"/>
      <c r="R906" s="22"/>
      <c r="AI906" s="22"/>
    </row>
    <row r="907" spans="10:35">
      <c r="J907" s="22"/>
      <c r="Q907" s="22"/>
      <c r="R907" s="22"/>
      <c r="AI907" s="22"/>
    </row>
    <row r="908" spans="10:35">
      <c r="J908" s="22"/>
      <c r="Q908" s="22"/>
      <c r="R908" s="22"/>
      <c r="AI908" s="22"/>
    </row>
    <row r="909" spans="10:35">
      <c r="J909" s="22"/>
      <c r="Q909" s="22"/>
      <c r="R909" s="22"/>
      <c r="AI909" s="22"/>
    </row>
    <row r="910" spans="10:35">
      <c r="J910" s="22"/>
      <c r="Q910" s="22"/>
      <c r="R910" s="22"/>
      <c r="AI910" s="22"/>
    </row>
    <row r="911" spans="10:35">
      <c r="J911" s="22"/>
      <c r="Q911" s="22"/>
      <c r="R911" s="22"/>
      <c r="AI911" s="22"/>
    </row>
    <row r="912" spans="10:35">
      <c r="J912" s="22"/>
      <c r="Q912" s="22"/>
      <c r="R912" s="22"/>
      <c r="AI912" s="22"/>
    </row>
    <row r="913" spans="10:35">
      <c r="J913" s="22"/>
      <c r="Q913" s="22"/>
      <c r="R913" s="22"/>
      <c r="AI913" s="22"/>
    </row>
    <row r="914" spans="10:35">
      <c r="J914" s="22"/>
      <c r="Q914" s="22"/>
      <c r="R914" s="22"/>
      <c r="AI914" s="22"/>
    </row>
    <row r="915" spans="10:35">
      <c r="J915" s="22"/>
      <c r="Q915" s="22"/>
      <c r="R915" s="22"/>
      <c r="AI915" s="22"/>
    </row>
    <row r="916" spans="10:35">
      <c r="J916" s="22"/>
      <c r="Q916" s="22"/>
      <c r="R916" s="22"/>
      <c r="AI916" s="22"/>
    </row>
    <row r="917" spans="10:35">
      <c r="J917" s="22"/>
      <c r="Q917" s="22"/>
      <c r="R917" s="22"/>
      <c r="AI917" s="22"/>
    </row>
    <row r="918" spans="10:35">
      <c r="J918" s="22"/>
      <c r="Q918" s="22"/>
      <c r="R918" s="22"/>
      <c r="AI918" s="22"/>
    </row>
    <row r="919" spans="10:35">
      <c r="J919" s="22"/>
      <c r="Q919" s="22"/>
      <c r="R919" s="22"/>
      <c r="AI919" s="22"/>
    </row>
    <row r="920" spans="10:35">
      <c r="J920" s="22"/>
      <c r="Q920" s="22"/>
      <c r="R920" s="22"/>
      <c r="AI920" s="22"/>
    </row>
    <row r="921" spans="10:35">
      <c r="J921" s="22"/>
      <c r="Q921" s="22"/>
      <c r="R921" s="22"/>
      <c r="AI921" s="22"/>
    </row>
    <row r="922" spans="10:35">
      <c r="J922" s="22"/>
      <c r="Q922" s="22"/>
      <c r="R922" s="22"/>
      <c r="AI922" s="22"/>
    </row>
    <row r="923" spans="10:35">
      <c r="J923" s="22"/>
      <c r="Q923" s="22"/>
      <c r="R923" s="22"/>
      <c r="AI923" s="22"/>
    </row>
    <row r="924" spans="10:35">
      <c r="J924" s="22"/>
      <c r="Q924" s="22"/>
      <c r="R924" s="22"/>
      <c r="AI924" s="22"/>
    </row>
    <row r="925" spans="10:35">
      <c r="J925" s="22"/>
      <c r="Q925" s="22"/>
      <c r="R925" s="22"/>
      <c r="AI925" s="22"/>
    </row>
    <row r="926" spans="10:35">
      <c r="J926" s="22"/>
      <c r="Q926" s="22"/>
      <c r="R926" s="22"/>
      <c r="AI926" s="22"/>
    </row>
    <row r="927" spans="10:35">
      <c r="J927" s="22"/>
      <c r="Q927" s="22"/>
      <c r="R927" s="22"/>
      <c r="AI927" s="22"/>
    </row>
    <row r="928" spans="10:35">
      <c r="J928" s="22"/>
      <c r="Q928" s="22"/>
      <c r="R928" s="22"/>
      <c r="AI928" s="22"/>
    </row>
    <row r="929" spans="10:35">
      <c r="J929" s="22"/>
      <c r="Q929" s="22"/>
      <c r="R929" s="22"/>
      <c r="AI929" s="22"/>
    </row>
    <row r="930" spans="10:35">
      <c r="J930" s="22"/>
      <c r="Q930" s="22"/>
      <c r="R930" s="22"/>
      <c r="AI930" s="22"/>
    </row>
    <row r="931" spans="10:35">
      <c r="J931" s="22"/>
      <c r="Q931" s="22"/>
      <c r="R931" s="22"/>
      <c r="AI931" s="22"/>
    </row>
    <row r="932" spans="10:35">
      <c r="J932" s="22"/>
      <c r="Q932" s="22"/>
      <c r="R932" s="22"/>
      <c r="AI932" s="22"/>
    </row>
    <row r="933" spans="10:35">
      <c r="J933" s="22"/>
      <c r="Q933" s="22"/>
      <c r="R933" s="22"/>
      <c r="AI933" s="22"/>
    </row>
    <row r="934" spans="10:35">
      <c r="J934" s="22"/>
      <c r="Q934" s="22"/>
      <c r="R934" s="22"/>
      <c r="AI934" s="22"/>
    </row>
    <row r="935" spans="10:35">
      <c r="J935" s="22"/>
      <c r="Q935" s="22"/>
      <c r="R935" s="22"/>
      <c r="AI935" s="22"/>
    </row>
    <row r="936" spans="10:35">
      <c r="J936" s="22"/>
      <c r="Q936" s="22"/>
      <c r="R936" s="22"/>
      <c r="AI936" s="22"/>
    </row>
    <row r="937" spans="10:35">
      <c r="J937" s="22"/>
      <c r="Q937" s="22"/>
      <c r="R937" s="22"/>
      <c r="AI937" s="22"/>
    </row>
    <row r="938" spans="10:35">
      <c r="J938" s="22"/>
      <c r="Q938" s="22"/>
      <c r="R938" s="22"/>
      <c r="AI938" s="22"/>
    </row>
    <row r="939" spans="10:35">
      <c r="J939" s="22"/>
      <c r="Q939" s="22"/>
      <c r="R939" s="22"/>
      <c r="AI939" s="22"/>
    </row>
    <row r="940" spans="10:35">
      <c r="J940" s="22"/>
      <c r="Q940" s="22"/>
      <c r="R940" s="22"/>
      <c r="AI940" s="22"/>
    </row>
    <row r="941" spans="10:35">
      <c r="J941" s="22"/>
      <c r="Q941" s="22"/>
      <c r="R941" s="22"/>
      <c r="AI941" s="22"/>
    </row>
    <row r="942" spans="10:35">
      <c r="J942" s="22"/>
      <c r="Q942" s="22"/>
      <c r="R942" s="22"/>
      <c r="AI942" s="22"/>
    </row>
    <row r="943" spans="10:35">
      <c r="J943" s="22"/>
      <c r="Q943" s="22"/>
      <c r="R943" s="22"/>
      <c r="AI943" s="22"/>
    </row>
    <row r="944" spans="10:35">
      <c r="J944" s="22"/>
      <c r="Q944" s="22"/>
      <c r="R944" s="22"/>
      <c r="AI944" s="22"/>
    </row>
    <row r="945" spans="10:35">
      <c r="J945" s="22"/>
      <c r="Q945" s="22"/>
      <c r="R945" s="22"/>
      <c r="AI945" s="22"/>
    </row>
    <row r="946" spans="10:35">
      <c r="J946" s="22"/>
      <c r="Q946" s="22"/>
      <c r="R946" s="22"/>
      <c r="AI946" s="22"/>
    </row>
    <row r="947" spans="10:35">
      <c r="J947" s="22"/>
      <c r="Q947" s="22"/>
      <c r="R947" s="22"/>
      <c r="AI947" s="22"/>
    </row>
    <row r="948" spans="10:35">
      <c r="J948" s="22"/>
      <c r="Q948" s="22"/>
      <c r="R948" s="22"/>
      <c r="AI948" s="22"/>
    </row>
    <row r="949" spans="10:35">
      <c r="J949" s="22"/>
      <c r="Q949" s="22"/>
      <c r="R949" s="22"/>
      <c r="AI949" s="22"/>
    </row>
    <row r="950" spans="10:35">
      <c r="J950" s="22"/>
      <c r="Q950" s="22"/>
      <c r="R950" s="22"/>
      <c r="AI950" s="22"/>
    </row>
    <row r="951" spans="10:35">
      <c r="J951" s="22"/>
      <c r="Q951" s="22"/>
      <c r="R951" s="22"/>
      <c r="AI951" s="22"/>
    </row>
    <row r="952" spans="10:35">
      <c r="J952" s="22"/>
      <c r="Q952" s="22"/>
      <c r="R952" s="22"/>
      <c r="AI952" s="22"/>
    </row>
    <row r="953" spans="10:35">
      <c r="J953" s="22"/>
      <c r="Q953" s="22"/>
      <c r="R953" s="22"/>
      <c r="AI953" s="22"/>
    </row>
    <row r="954" spans="10:35">
      <c r="J954" s="22"/>
      <c r="Q954" s="22"/>
      <c r="R954" s="22"/>
      <c r="AI954" s="22"/>
    </row>
    <row r="955" spans="10:35">
      <c r="J955" s="22"/>
      <c r="Q955" s="22"/>
      <c r="R955" s="22"/>
      <c r="AI955" s="22"/>
    </row>
    <row r="956" spans="10:35">
      <c r="J956" s="22"/>
      <c r="Q956" s="22"/>
      <c r="R956" s="22"/>
      <c r="AI956" s="22"/>
    </row>
    <row r="957" spans="10:35">
      <c r="J957" s="22"/>
      <c r="Q957" s="22"/>
      <c r="R957" s="22"/>
      <c r="AI957" s="22"/>
    </row>
    <row r="958" spans="10:35">
      <c r="J958" s="22"/>
      <c r="Q958" s="22"/>
      <c r="R958" s="22"/>
      <c r="AI958" s="22"/>
    </row>
    <row r="959" spans="10:35">
      <c r="J959" s="22"/>
      <c r="Q959" s="22"/>
      <c r="R959" s="22"/>
      <c r="AI959" s="22"/>
    </row>
    <row r="960" spans="10:35">
      <c r="J960" s="22"/>
      <c r="Q960" s="22"/>
      <c r="R960" s="22"/>
      <c r="AI960" s="22"/>
    </row>
    <row r="961" spans="10:35">
      <c r="J961" s="22"/>
      <c r="Q961" s="22"/>
      <c r="R961" s="22"/>
      <c r="AI961" s="22"/>
    </row>
    <row r="962" spans="10:35">
      <c r="J962" s="22"/>
      <c r="Q962" s="22"/>
      <c r="R962" s="22"/>
      <c r="AI962" s="22"/>
    </row>
    <row r="963" spans="10:35">
      <c r="J963" s="22"/>
      <c r="Q963" s="22"/>
      <c r="R963" s="22"/>
      <c r="AI963" s="22"/>
    </row>
    <row r="964" spans="10:35">
      <c r="J964" s="22"/>
      <c r="Q964" s="22"/>
      <c r="R964" s="22"/>
      <c r="AI964" s="22"/>
    </row>
    <row r="965" spans="10:35">
      <c r="J965" s="22"/>
      <c r="Q965" s="22"/>
      <c r="R965" s="22"/>
      <c r="AI965" s="22"/>
    </row>
    <row r="966" spans="10:35">
      <c r="J966" s="22"/>
      <c r="Q966" s="22"/>
      <c r="R966" s="22"/>
      <c r="AI966" s="22"/>
    </row>
    <row r="967" spans="10:35">
      <c r="J967" s="22"/>
      <c r="Q967" s="22"/>
      <c r="R967" s="22"/>
      <c r="AI967" s="22"/>
    </row>
    <row r="968" spans="10:35">
      <c r="J968" s="22"/>
      <c r="Q968" s="22"/>
      <c r="R968" s="22"/>
      <c r="AI968" s="22"/>
    </row>
    <row r="969" spans="10:35">
      <c r="J969" s="22"/>
      <c r="Q969" s="22"/>
      <c r="R969" s="22"/>
      <c r="AI969" s="22"/>
    </row>
    <row r="970" spans="10:35">
      <c r="J970" s="22"/>
      <c r="Q970" s="22"/>
      <c r="R970" s="22"/>
      <c r="AI970" s="22"/>
    </row>
    <row r="971" spans="10:35">
      <c r="J971" s="22"/>
      <c r="Q971" s="22"/>
      <c r="R971" s="22"/>
      <c r="AI971" s="22"/>
    </row>
    <row r="972" spans="10:35">
      <c r="J972" s="22"/>
      <c r="Q972" s="22"/>
      <c r="R972" s="22"/>
      <c r="AI972" s="22"/>
    </row>
    <row r="973" spans="10:35">
      <c r="J973" s="22"/>
      <c r="Q973" s="22"/>
      <c r="R973" s="22"/>
      <c r="AI973" s="22"/>
    </row>
    <row r="974" spans="10:35">
      <c r="J974" s="22"/>
      <c r="Q974" s="22"/>
      <c r="R974" s="22"/>
      <c r="AI974" s="22"/>
    </row>
    <row r="975" spans="10:35">
      <c r="J975" s="22"/>
      <c r="Q975" s="22"/>
      <c r="R975" s="22"/>
      <c r="AI975" s="22"/>
    </row>
    <row r="976" spans="10:35">
      <c r="J976" s="22"/>
      <c r="Q976" s="22"/>
      <c r="R976" s="22"/>
      <c r="AI976" s="22"/>
    </row>
    <row r="977" spans="10:35">
      <c r="J977" s="22"/>
      <c r="Q977" s="22"/>
      <c r="R977" s="22"/>
      <c r="AI977" s="22"/>
    </row>
    <row r="978" spans="10:35">
      <c r="J978" s="22"/>
      <c r="Q978" s="22"/>
      <c r="R978" s="22"/>
      <c r="AI978" s="22"/>
    </row>
    <row r="979" spans="10:35">
      <c r="J979" s="22"/>
      <c r="Q979" s="22"/>
      <c r="R979" s="22"/>
      <c r="AI979" s="22"/>
    </row>
    <row r="980" spans="10:35">
      <c r="J980" s="22"/>
      <c r="Q980" s="22"/>
      <c r="R980" s="22"/>
      <c r="AI980" s="22"/>
    </row>
    <row r="981" spans="10:35">
      <c r="J981" s="22"/>
      <c r="Q981" s="22"/>
      <c r="R981" s="22"/>
      <c r="AI981" s="22"/>
    </row>
    <row r="982" spans="10:35">
      <c r="J982" s="22"/>
      <c r="Q982" s="22"/>
      <c r="R982" s="22"/>
      <c r="AI982" s="22"/>
    </row>
    <row r="983" spans="10:35">
      <c r="J983" s="22"/>
      <c r="Q983" s="22"/>
      <c r="R983" s="22"/>
      <c r="AI983" s="22"/>
    </row>
    <row r="984" spans="10:35">
      <c r="J984" s="22"/>
      <c r="Q984" s="22"/>
      <c r="R984" s="22"/>
      <c r="AI984" s="22"/>
    </row>
    <row r="985" spans="10:35">
      <c r="J985" s="22"/>
      <c r="Q985" s="22"/>
      <c r="R985" s="22"/>
      <c r="AI985" s="22"/>
    </row>
    <row r="986" spans="10:35">
      <c r="J986" s="22"/>
      <c r="Q986" s="22"/>
      <c r="R986" s="22"/>
      <c r="AI986" s="22"/>
    </row>
    <row r="987" spans="10:35">
      <c r="J987" s="22"/>
      <c r="Q987" s="22"/>
      <c r="R987" s="22"/>
      <c r="AI987" s="22"/>
    </row>
    <row r="988" spans="10:35">
      <c r="J988" s="22"/>
      <c r="Q988" s="22"/>
      <c r="R988" s="22"/>
      <c r="AI988" s="22"/>
    </row>
    <row r="989" spans="10:35">
      <c r="J989" s="22"/>
      <c r="Q989" s="22"/>
      <c r="R989" s="22"/>
      <c r="AI989" s="22"/>
    </row>
    <row r="990" spans="10:35">
      <c r="J990" s="22"/>
      <c r="Q990" s="22"/>
      <c r="R990" s="22"/>
      <c r="AI990" s="22"/>
    </row>
    <row r="991" spans="10:35">
      <c r="J991" s="22"/>
      <c r="Q991" s="22"/>
      <c r="R991" s="22"/>
      <c r="AI991" s="22"/>
    </row>
    <row r="992" spans="10:35">
      <c r="J992" s="22"/>
      <c r="Q992" s="22"/>
      <c r="R992" s="22"/>
      <c r="AI992" s="22"/>
    </row>
    <row r="993" spans="10:35">
      <c r="J993" s="22"/>
      <c r="Q993" s="22"/>
      <c r="R993" s="22"/>
      <c r="AI993" s="22"/>
    </row>
    <row r="994" spans="10:35">
      <c r="J994" s="22"/>
      <c r="Q994" s="22"/>
      <c r="R994" s="22"/>
      <c r="AI994" s="22"/>
    </row>
    <row r="995" spans="10:35">
      <c r="J995" s="22"/>
      <c r="Q995" s="22"/>
      <c r="R995" s="22"/>
      <c r="AI995" s="22"/>
    </row>
    <row r="996" spans="10:35">
      <c r="J996" s="22"/>
      <c r="Q996" s="22"/>
      <c r="R996" s="22"/>
      <c r="AI996" s="22"/>
    </row>
    <row r="997" spans="10:35">
      <c r="J997" s="22"/>
      <c r="Q997" s="22"/>
      <c r="R997" s="22"/>
      <c r="AI997" s="22"/>
    </row>
    <row r="998" spans="10:35">
      <c r="J998" s="22"/>
      <c r="Q998" s="22"/>
      <c r="R998" s="22"/>
      <c r="AI998" s="22"/>
    </row>
    <row r="999" spans="10:35">
      <c r="J999" s="22"/>
      <c r="Q999" s="22"/>
      <c r="R999" s="22"/>
      <c r="AI999" s="22"/>
    </row>
    <row r="1000" spans="10:35">
      <c r="J1000" s="22"/>
      <c r="Q1000" s="22"/>
      <c r="R1000" s="22"/>
      <c r="AI1000" s="22"/>
    </row>
    <row r="1001" spans="10:35">
      <c r="J1001" s="22"/>
      <c r="Q1001" s="22"/>
      <c r="R1001" s="22"/>
      <c r="AI1001" s="22"/>
    </row>
    <row r="1002" spans="10:35">
      <c r="J1002" s="22"/>
      <c r="Q1002" s="22"/>
      <c r="R1002" s="22"/>
      <c r="AI1002" s="22"/>
    </row>
    <row r="1003" spans="10:35">
      <c r="J1003" s="22"/>
      <c r="Q1003" s="22"/>
      <c r="R1003" s="22"/>
      <c r="AI1003" s="22"/>
    </row>
    <row r="1004" spans="10:35">
      <c r="J1004" s="22"/>
      <c r="Q1004" s="22"/>
      <c r="R1004" s="22"/>
      <c r="AI1004" s="22"/>
    </row>
    <row r="1005" spans="10:35">
      <c r="J1005" s="22"/>
      <c r="Q1005" s="22"/>
      <c r="R1005" s="22"/>
      <c r="AI1005" s="22"/>
    </row>
    <row r="1006" spans="10:35">
      <c r="J1006" s="22"/>
      <c r="Q1006" s="22"/>
      <c r="R1006" s="22"/>
      <c r="AI1006" s="22"/>
    </row>
    <row r="1007" spans="10:35">
      <c r="J1007" s="22"/>
      <c r="Q1007" s="22"/>
      <c r="R1007" s="22"/>
      <c r="AI1007" s="22"/>
    </row>
    <row r="1008" spans="10:35">
      <c r="J1008" s="22"/>
      <c r="Q1008" s="22"/>
      <c r="R1008" s="22"/>
      <c r="AI1008" s="22"/>
    </row>
    <row r="1009" spans="10:35">
      <c r="J1009" s="22"/>
      <c r="Q1009" s="22"/>
      <c r="R1009" s="22"/>
      <c r="AI1009" s="22"/>
    </row>
    <row r="1010" spans="10:35">
      <c r="J1010" s="22"/>
      <c r="Q1010" s="22"/>
      <c r="R1010" s="22"/>
      <c r="AI1010" s="22"/>
    </row>
    <row r="1011" spans="10:35">
      <c r="J1011" s="22"/>
      <c r="Q1011" s="22"/>
      <c r="R1011" s="22"/>
      <c r="AI1011" s="22"/>
    </row>
    <row r="1012" spans="10:35">
      <c r="J1012" s="22"/>
      <c r="Q1012" s="22"/>
      <c r="R1012" s="22"/>
      <c r="AI1012" s="22"/>
    </row>
    <row r="1013" spans="10:35">
      <c r="J1013" s="22"/>
      <c r="Q1013" s="22"/>
      <c r="R1013" s="22"/>
      <c r="AI1013" s="22"/>
    </row>
    <row r="1014" spans="10:35">
      <c r="J1014" s="22"/>
      <c r="Q1014" s="22"/>
      <c r="R1014" s="22"/>
      <c r="AI1014" s="22"/>
    </row>
    <row r="1015" spans="10:35">
      <c r="J1015" s="22"/>
      <c r="Q1015" s="22"/>
      <c r="R1015" s="22"/>
      <c r="AI1015" s="22"/>
    </row>
    <row r="1016" spans="10:35">
      <c r="J1016" s="22"/>
      <c r="Q1016" s="22"/>
      <c r="R1016" s="22"/>
      <c r="AI1016" s="22"/>
    </row>
    <row r="1017" spans="10:35">
      <c r="J1017" s="22"/>
      <c r="Q1017" s="22"/>
      <c r="R1017" s="22"/>
      <c r="AI1017" s="22"/>
    </row>
    <row r="1018" spans="10:35">
      <c r="J1018" s="22"/>
      <c r="Q1018" s="22"/>
      <c r="R1018" s="22"/>
      <c r="AI1018" s="22"/>
    </row>
    <row r="1019" spans="10:35">
      <c r="J1019" s="22"/>
      <c r="Q1019" s="22"/>
      <c r="R1019" s="22"/>
      <c r="AI1019" s="22"/>
    </row>
    <row r="1020" spans="10:35">
      <c r="J1020" s="22"/>
      <c r="Q1020" s="22"/>
      <c r="R1020" s="22"/>
      <c r="AI1020" s="22"/>
    </row>
    <row r="1021" spans="10:35">
      <c r="J1021" s="22"/>
      <c r="Q1021" s="22"/>
      <c r="R1021" s="22"/>
      <c r="AI1021" s="22"/>
    </row>
    <row r="1022" spans="10:35">
      <c r="J1022" s="22"/>
      <c r="Q1022" s="22"/>
      <c r="R1022" s="22"/>
      <c r="AI1022" s="22"/>
    </row>
    <row r="1023" spans="10:35">
      <c r="J1023" s="22"/>
      <c r="Q1023" s="22"/>
      <c r="R1023" s="22"/>
      <c r="AI1023" s="22"/>
    </row>
    <row r="1024" spans="10:35">
      <c r="J1024" s="22"/>
      <c r="Q1024" s="22"/>
      <c r="R1024" s="22"/>
      <c r="AI1024" s="22"/>
    </row>
    <row r="1025" spans="10:35">
      <c r="J1025" s="22"/>
      <c r="Q1025" s="22"/>
      <c r="R1025" s="22"/>
      <c r="AI1025" s="22"/>
    </row>
    <row r="1026" spans="10:35">
      <c r="J1026" s="22"/>
      <c r="Q1026" s="22"/>
      <c r="R1026" s="22"/>
      <c r="AI1026" s="22"/>
    </row>
    <row r="1027" spans="10:35">
      <c r="J1027" s="22"/>
      <c r="Q1027" s="22"/>
      <c r="R1027" s="22"/>
      <c r="AI1027" s="22"/>
    </row>
    <row r="1028" spans="10:35">
      <c r="J1028" s="22"/>
      <c r="Q1028" s="22"/>
      <c r="R1028" s="22"/>
      <c r="AI1028" s="22"/>
    </row>
    <row r="1029" spans="10:35">
      <c r="J1029" s="22"/>
      <c r="Q1029" s="22"/>
      <c r="R1029" s="22"/>
      <c r="AI1029" s="22"/>
    </row>
    <row r="1030" spans="10:35">
      <c r="J1030" s="22"/>
      <c r="Q1030" s="22"/>
      <c r="R1030" s="22"/>
      <c r="AI1030" s="22"/>
    </row>
    <row r="1031" spans="10:35">
      <c r="J1031" s="22"/>
      <c r="Q1031" s="22"/>
      <c r="R1031" s="22"/>
      <c r="AI1031" s="22"/>
    </row>
    <row r="1032" spans="10:35">
      <c r="J1032" s="22"/>
      <c r="Q1032" s="22"/>
      <c r="R1032" s="22"/>
      <c r="AI1032" s="22"/>
    </row>
    <row r="1033" spans="10:35">
      <c r="J1033" s="22"/>
      <c r="Q1033" s="22"/>
      <c r="R1033" s="22"/>
      <c r="AI1033" s="22"/>
    </row>
    <row r="1034" spans="10:35">
      <c r="J1034" s="22"/>
      <c r="Q1034" s="22"/>
      <c r="R1034" s="22"/>
      <c r="AI1034" s="22"/>
    </row>
    <row r="1035" spans="10:35">
      <c r="J1035" s="22"/>
      <c r="Q1035" s="22"/>
      <c r="R1035" s="22"/>
      <c r="AI1035" s="22"/>
    </row>
    <row r="1036" spans="10:35">
      <c r="J1036" s="22"/>
      <c r="Q1036" s="22"/>
      <c r="R1036" s="22"/>
      <c r="AI1036" s="22"/>
    </row>
    <row r="1037" spans="10:35">
      <c r="J1037" s="22"/>
      <c r="Q1037" s="22"/>
      <c r="R1037" s="22"/>
      <c r="AI1037" s="22"/>
    </row>
    <row r="1038" spans="10:35">
      <c r="J1038" s="22"/>
      <c r="Q1038" s="22"/>
      <c r="R1038" s="22"/>
      <c r="AI1038" s="22"/>
    </row>
    <row r="1039" spans="10:35">
      <c r="J1039" s="22"/>
      <c r="Q1039" s="22"/>
      <c r="R1039" s="22"/>
      <c r="AI1039" s="22"/>
    </row>
    <row r="1040" spans="10:35">
      <c r="J1040" s="22"/>
      <c r="Q1040" s="22"/>
      <c r="R1040" s="22"/>
      <c r="AI1040" s="22"/>
    </row>
    <row r="1041" spans="10:35">
      <c r="J1041" s="22"/>
      <c r="Q1041" s="22"/>
      <c r="R1041" s="22"/>
      <c r="AI1041" s="22"/>
    </row>
    <row r="1042" spans="10:35">
      <c r="J1042" s="22"/>
      <c r="Q1042" s="22"/>
      <c r="R1042" s="22"/>
      <c r="AI1042" s="22"/>
    </row>
    <row r="1043" spans="10:35">
      <c r="J1043" s="22"/>
      <c r="Q1043" s="22"/>
      <c r="R1043" s="22"/>
      <c r="AI1043" s="22"/>
    </row>
    <row r="1044" spans="10:35">
      <c r="J1044" s="22"/>
      <c r="Q1044" s="22"/>
      <c r="R1044" s="22"/>
      <c r="AI1044" s="22"/>
    </row>
    <row r="1045" spans="10:35">
      <c r="J1045" s="22"/>
      <c r="Q1045" s="22"/>
      <c r="R1045" s="22"/>
      <c r="AI1045" s="22"/>
    </row>
    <row r="1046" spans="10:35">
      <c r="J1046" s="22"/>
      <c r="Q1046" s="22"/>
      <c r="R1046" s="22"/>
      <c r="AI1046" s="22"/>
    </row>
    <row r="1047" spans="10:35">
      <c r="J1047" s="22"/>
      <c r="Q1047" s="22"/>
      <c r="R1047" s="22"/>
      <c r="AI1047" s="22"/>
    </row>
    <row r="1048" spans="10:35">
      <c r="J1048" s="22"/>
      <c r="Q1048" s="22"/>
      <c r="R1048" s="22"/>
      <c r="AI1048" s="22"/>
    </row>
    <row r="1049" spans="10:35">
      <c r="J1049" s="22"/>
      <c r="Q1049" s="22"/>
      <c r="R1049" s="22"/>
      <c r="AI1049" s="22"/>
    </row>
    <row r="1050" spans="10:35">
      <c r="J1050" s="22"/>
      <c r="Q1050" s="22"/>
      <c r="R1050" s="22"/>
      <c r="AI1050" s="22"/>
    </row>
    <row r="1051" spans="10:35">
      <c r="J1051" s="22"/>
      <c r="Q1051" s="22"/>
      <c r="R1051" s="22"/>
      <c r="AI1051" s="22"/>
    </row>
    <row r="1052" spans="10:35">
      <c r="J1052" s="22"/>
      <c r="Q1052" s="22"/>
      <c r="R1052" s="22"/>
      <c r="AI1052" s="22"/>
    </row>
    <row r="1053" spans="10:35">
      <c r="J1053" s="22"/>
      <c r="Q1053" s="22"/>
      <c r="R1053" s="22"/>
      <c r="AI1053" s="22"/>
    </row>
    <row r="1054" spans="10:35">
      <c r="J1054" s="22"/>
      <c r="Q1054" s="22"/>
      <c r="R1054" s="22"/>
      <c r="AI1054" s="22"/>
    </row>
    <row r="1055" spans="10:35">
      <c r="J1055" s="22"/>
      <c r="Q1055" s="22"/>
      <c r="R1055" s="22"/>
      <c r="AI1055" s="22"/>
    </row>
    <row r="1056" spans="10:35">
      <c r="J1056" s="22"/>
      <c r="Q1056" s="22"/>
      <c r="R1056" s="22"/>
      <c r="AI1056" s="22"/>
    </row>
    <row r="1057" spans="10:35">
      <c r="J1057" s="22"/>
      <c r="Q1057" s="22"/>
      <c r="R1057" s="22"/>
      <c r="AI1057" s="22"/>
    </row>
    <row r="1058" spans="10:35">
      <c r="J1058" s="22"/>
      <c r="Q1058" s="22"/>
      <c r="R1058" s="22"/>
      <c r="AI1058" s="22"/>
    </row>
    <row r="1059" spans="10:35">
      <c r="J1059" s="22"/>
      <c r="Q1059" s="22"/>
      <c r="R1059" s="22"/>
      <c r="AI1059" s="22"/>
    </row>
    <row r="1060" spans="10:35">
      <c r="J1060" s="22"/>
      <c r="Q1060" s="22"/>
      <c r="R1060" s="22"/>
      <c r="AI1060" s="22"/>
    </row>
    <row r="1061" spans="10:35">
      <c r="J1061" s="22"/>
      <c r="Q1061" s="22"/>
      <c r="R1061" s="22"/>
      <c r="AI1061" s="22"/>
    </row>
    <row r="1062" spans="10:35">
      <c r="J1062" s="22"/>
      <c r="Q1062" s="22"/>
      <c r="R1062" s="22"/>
      <c r="AI1062" s="22"/>
    </row>
    <row r="1063" spans="10:35">
      <c r="J1063" s="22"/>
      <c r="Q1063" s="22"/>
      <c r="R1063" s="22"/>
      <c r="AI1063" s="22"/>
    </row>
    <row r="1064" spans="10:35">
      <c r="J1064" s="22"/>
      <c r="Q1064" s="22"/>
      <c r="R1064" s="22"/>
      <c r="AI1064" s="22"/>
    </row>
    <row r="1065" spans="10:35">
      <c r="J1065" s="22"/>
      <c r="Q1065" s="22"/>
      <c r="R1065" s="22"/>
      <c r="AI1065" s="22"/>
    </row>
    <row r="1066" spans="10:35">
      <c r="J1066" s="22"/>
      <c r="Q1066" s="22"/>
      <c r="R1066" s="22"/>
      <c r="AI1066" s="22"/>
    </row>
    <row r="1067" spans="10:35">
      <c r="J1067" s="22"/>
      <c r="Q1067" s="22"/>
      <c r="R1067" s="22"/>
      <c r="AI1067" s="22"/>
    </row>
    <row r="1068" spans="10:35">
      <c r="J1068" s="22"/>
      <c r="Q1068" s="22"/>
      <c r="R1068" s="22"/>
      <c r="AI1068" s="22"/>
    </row>
    <row r="1069" spans="10:35">
      <c r="J1069" s="22"/>
      <c r="Q1069" s="22"/>
      <c r="R1069" s="22"/>
      <c r="AI1069" s="22"/>
    </row>
    <row r="1070" spans="10:35">
      <c r="J1070" s="22"/>
      <c r="Q1070" s="22"/>
      <c r="R1070" s="22"/>
      <c r="AI1070" s="22"/>
    </row>
    <row r="1071" spans="10:35">
      <c r="J1071" s="22"/>
      <c r="Q1071" s="22"/>
      <c r="R1071" s="22"/>
      <c r="AI1071" s="22"/>
    </row>
    <row r="1072" spans="10:35">
      <c r="J1072" s="22"/>
      <c r="Q1072" s="22"/>
      <c r="R1072" s="22"/>
      <c r="AI1072" s="22"/>
    </row>
    <row r="1073" spans="10:35">
      <c r="J1073" s="22"/>
      <c r="Q1073" s="22"/>
      <c r="R1073" s="22"/>
      <c r="AI1073" s="22"/>
    </row>
    <row r="1074" spans="10:35">
      <c r="J1074" s="22"/>
      <c r="Q1074" s="22"/>
      <c r="R1074" s="22"/>
      <c r="AI1074" s="22"/>
    </row>
    <row r="1075" spans="10:35">
      <c r="J1075" s="22"/>
      <c r="Q1075" s="22"/>
      <c r="R1075" s="22"/>
      <c r="AI1075" s="22"/>
    </row>
    <row r="1076" spans="10:35">
      <c r="J1076" s="22"/>
      <c r="Q1076" s="22"/>
      <c r="R1076" s="22"/>
      <c r="AI1076" s="22"/>
    </row>
    <row r="1077" spans="10:35">
      <c r="J1077" s="22"/>
      <c r="Q1077" s="22"/>
      <c r="R1077" s="22"/>
      <c r="AI1077" s="22"/>
    </row>
    <row r="1078" spans="10:35">
      <c r="J1078" s="22"/>
      <c r="Q1078" s="22"/>
      <c r="R1078" s="22"/>
      <c r="AI1078" s="22"/>
    </row>
    <row r="1079" spans="10:35">
      <c r="J1079" s="22"/>
      <c r="Q1079" s="22"/>
      <c r="R1079" s="22"/>
      <c r="AI1079" s="22"/>
    </row>
    <row r="1080" spans="10:35">
      <c r="J1080" s="22"/>
      <c r="Q1080" s="22"/>
      <c r="R1080" s="22"/>
      <c r="AI1080" s="22"/>
    </row>
    <row r="1081" spans="10:35">
      <c r="J1081" s="22"/>
      <c r="Q1081" s="22"/>
      <c r="R1081" s="22"/>
      <c r="AI1081" s="22"/>
    </row>
    <row r="1082" spans="10:35">
      <c r="J1082" s="22"/>
      <c r="Q1082" s="22"/>
      <c r="R1082" s="22"/>
      <c r="AI1082" s="22"/>
    </row>
    <row r="1083" spans="10:35">
      <c r="J1083" s="22"/>
      <c r="Q1083" s="22"/>
      <c r="R1083" s="22"/>
      <c r="AI1083" s="22"/>
    </row>
    <row r="1084" spans="10:35">
      <c r="J1084" s="22"/>
      <c r="Q1084" s="22"/>
      <c r="R1084" s="22"/>
      <c r="AI1084" s="22"/>
    </row>
    <row r="1085" spans="10:35">
      <c r="J1085" s="22"/>
      <c r="Q1085" s="22"/>
      <c r="R1085" s="22"/>
      <c r="AI1085" s="22"/>
    </row>
    <row r="1086" spans="10:35">
      <c r="J1086" s="22"/>
      <c r="Q1086" s="22"/>
      <c r="R1086" s="22"/>
      <c r="AI1086" s="22"/>
    </row>
    <row r="1087" spans="10:35">
      <c r="J1087" s="22"/>
      <c r="Q1087" s="22"/>
      <c r="R1087" s="22"/>
      <c r="AI1087" s="22"/>
    </row>
    <row r="1088" spans="10:35">
      <c r="J1088" s="22"/>
      <c r="Q1088" s="22"/>
      <c r="R1088" s="22"/>
      <c r="AI1088" s="22"/>
    </row>
    <row r="1089" spans="10:35">
      <c r="J1089" s="22"/>
      <c r="Q1089" s="22"/>
      <c r="R1089" s="22"/>
      <c r="AI1089" s="22"/>
    </row>
    <row r="1090" spans="10:35">
      <c r="J1090" s="22"/>
      <c r="Q1090" s="22"/>
      <c r="R1090" s="22"/>
      <c r="AI1090" s="22"/>
    </row>
    <row r="1091" spans="10:35">
      <c r="J1091" s="22"/>
      <c r="Q1091" s="22"/>
      <c r="R1091" s="22"/>
      <c r="AI1091" s="22"/>
    </row>
    <row r="1092" spans="10:35">
      <c r="J1092" s="22"/>
      <c r="Q1092" s="22"/>
      <c r="R1092" s="22"/>
      <c r="AI1092" s="22"/>
    </row>
    <row r="1093" spans="10:35">
      <c r="J1093" s="22"/>
      <c r="Q1093" s="22"/>
      <c r="R1093" s="22"/>
      <c r="AI1093" s="22"/>
    </row>
    <row r="1094" spans="10:35">
      <c r="J1094" s="22"/>
      <c r="Q1094" s="22"/>
      <c r="R1094" s="22"/>
      <c r="AI1094" s="22"/>
    </row>
    <row r="1095" spans="10:35">
      <c r="J1095" s="22"/>
      <c r="Q1095" s="22"/>
      <c r="R1095" s="22"/>
      <c r="AI1095" s="22"/>
    </row>
    <row r="1096" spans="10:35">
      <c r="J1096" s="22"/>
      <c r="Q1096" s="22"/>
      <c r="R1096" s="22"/>
      <c r="AI1096" s="22"/>
    </row>
    <row r="1097" spans="10:35">
      <c r="J1097" s="22"/>
      <c r="Q1097" s="22"/>
      <c r="R1097" s="22"/>
      <c r="AI1097" s="22"/>
    </row>
    <row r="1098" spans="10:35">
      <c r="J1098" s="22"/>
      <c r="Q1098" s="22"/>
      <c r="R1098" s="22"/>
      <c r="AI1098" s="22"/>
    </row>
    <row r="1099" spans="10:35">
      <c r="J1099" s="22"/>
      <c r="Q1099" s="22"/>
      <c r="R1099" s="22"/>
      <c r="AI1099" s="22"/>
    </row>
    <row r="1100" spans="10:35">
      <c r="J1100" s="22"/>
      <c r="Q1100" s="22"/>
      <c r="R1100" s="22"/>
      <c r="AI1100" s="22"/>
    </row>
    <row r="1101" spans="10:35">
      <c r="J1101" s="22"/>
      <c r="Q1101" s="22"/>
      <c r="R1101" s="22"/>
      <c r="AI1101" s="22"/>
    </row>
    <row r="1102" spans="10:35">
      <c r="J1102" s="22"/>
      <c r="Q1102" s="22"/>
      <c r="R1102" s="22"/>
      <c r="AI1102" s="22"/>
    </row>
    <row r="1103" spans="10:35">
      <c r="J1103" s="22"/>
      <c r="Q1103" s="22"/>
      <c r="R1103" s="22"/>
      <c r="AI1103" s="22"/>
    </row>
    <row r="1104" spans="10:35">
      <c r="J1104" s="22"/>
      <c r="Q1104" s="22"/>
      <c r="R1104" s="22"/>
      <c r="AI1104" s="22"/>
    </row>
    <row r="1105" spans="10:35">
      <c r="J1105" s="22"/>
      <c r="Q1105" s="22"/>
      <c r="R1105" s="22"/>
      <c r="AI1105" s="22"/>
    </row>
    <row r="1106" spans="10:35">
      <c r="J1106" s="22"/>
      <c r="Q1106" s="22"/>
      <c r="R1106" s="22"/>
      <c r="AI1106" s="22"/>
    </row>
    <row r="1107" spans="10:35">
      <c r="J1107" s="22"/>
      <c r="Q1107" s="22"/>
      <c r="R1107" s="22"/>
      <c r="AI1107" s="22"/>
    </row>
    <row r="1108" spans="10:35">
      <c r="J1108" s="22"/>
      <c r="Q1108" s="22"/>
      <c r="R1108" s="22"/>
      <c r="AI1108" s="22"/>
    </row>
    <row r="1109" spans="10:35">
      <c r="J1109" s="22"/>
      <c r="Q1109" s="22"/>
      <c r="R1109" s="22"/>
      <c r="AI1109" s="22"/>
    </row>
    <row r="1110" spans="10:35">
      <c r="J1110" s="22"/>
      <c r="Q1110" s="22"/>
      <c r="R1110" s="22"/>
      <c r="AI1110" s="22"/>
    </row>
    <row r="1111" spans="10:35">
      <c r="J1111" s="22"/>
      <c r="Q1111" s="22"/>
      <c r="R1111" s="22"/>
      <c r="AI1111" s="22"/>
    </row>
    <row r="1112" spans="10:35">
      <c r="J1112" s="22"/>
      <c r="Q1112" s="22"/>
      <c r="R1112" s="22"/>
      <c r="AI1112" s="22"/>
    </row>
    <row r="1113" spans="10:35">
      <c r="J1113" s="22"/>
      <c r="Q1113" s="22"/>
      <c r="R1113" s="22"/>
      <c r="AI1113" s="22"/>
    </row>
    <row r="1114" spans="10:35">
      <c r="J1114" s="22"/>
      <c r="Q1114" s="22"/>
      <c r="R1114" s="22"/>
      <c r="AI1114" s="22"/>
    </row>
    <row r="1115" spans="10:35">
      <c r="J1115" s="22"/>
      <c r="Q1115" s="22"/>
      <c r="R1115" s="22"/>
      <c r="AI1115" s="22"/>
    </row>
    <row r="1116" spans="10:35">
      <c r="J1116" s="22"/>
      <c r="Q1116" s="22"/>
      <c r="R1116" s="22"/>
      <c r="AI1116" s="22"/>
    </row>
    <row r="1117" spans="10:35">
      <c r="J1117" s="22"/>
      <c r="Q1117" s="22"/>
      <c r="R1117" s="22"/>
      <c r="AI1117" s="22"/>
    </row>
    <row r="1118" spans="10:35">
      <c r="J1118" s="22"/>
      <c r="Q1118" s="22"/>
      <c r="R1118" s="22"/>
      <c r="AI1118" s="22"/>
    </row>
    <row r="1119" spans="10:35">
      <c r="J1119" s="22"/>
      <c r="Q1119" s="22"/>
      <c r="R1119" s="22"/>
      <c r="AI1119" s="22"/>
    </row>
    <row r="1120" spans="10:35">
      <c r="J1120" s="22"/>
      <c r="Q1120" s="22"/>
      <c r="R1120" s="22"/>
      <c r="AI1120" s="22"/>
    </row>
    <row r="1121" spans="10:35">
      <c r="J1121" s="22"/>
      <c r="Q1121" s="22"/>
      <c r="R1121" s="22"/>
      <c r="AI1121" s="22"/>
    </row>
    <row r="1122" spans="10:35">
      <c r="J1122" s="22"/>
      <c r="Q1122" s="22"/>
      <c r="R1122" s="22"/>
      <c r="AI1122" s="22"/>
    </row>
    <row r="1123" spans="10:35">
      <c r="J1123" s="22"/>
      <c r="Q1123" s="22"/>
      <c r="R1123" s="22"/>
      <c r="AI1123" s="22"/>
    </row>
    <row r="1124" spans="10:35">
      <c r="J1124" s="22"/>
      <c r="Q1124" s="22"/>
      <c r="R1124" s="22"/>
      <c r="AI1124" s="22"/>
    </row>
    <row r="1125" spans="10:35">
      <c r="J1125" s="22"/>
      <c r="Q1125" s="22"/>
      <c r="R1125" s="22"/>
      <c r="AI1125" s="22"/>
    </row>
    <row r="1126" spans="10:35">
      <c r="J1126" s="22"/>
      <c r="Q1126" s="22"/>
      <c r="R1126" s="22"/>
      <c r="AI1126" s="22"/>
    </row>
    <row r="1127" spans="10:35">
      <c r="J1127" s="22"/>
      <c r="Q1127" s="22"/>
      <c r="R1127" s="22"/>
      <c r="AI1127" s="22"/>
    </row>
    <row r="1128" spans="10:35">
      <c r="J1128" s="22"/>
      <c r="Q1128" s="22"/>
      <c r="R1128" s="22"/>
      <c r="AI1128" s="22"/>
    </row>
    <row r="1129" spans="10:35">
      <c r="J1129" s="22"/>
      <c r="Q1129" s="22"/>
      <c r="R1129" s="22"/>
      <c r="AI1129" s="22"/>
    </row>
    <row r="1130" spans="10:35">
      <c r="J1130" s="22"/>
      <c r="Q1130" s="22"/>
      <c r="R1130" s="22"/>
      <c r="AI1130" s="22"/>
    </row>
    <row r="1131" spans="10:35">
      <c r="J1131" s="22"/>
      <c r="Q1131" s="22"/>
      <c r="R1131" s="22"/>
      <c r="AI1131" s="22"/>
    </row>
    <row r="1132" spans="10:35">
      <c r="J1132" s="22"/>
      <c r="Q1132" s="22"/>
      <c r="R1132" s="22"/>
      <c r="AI1132" s="22"/>
    </row>
    <row r="1133" spans="10:35">
      <c r="J1133" s="22"/>
      <c r="Q1133" s="22"/>
      <c r="R1133" s="22"/>
      <c r="AI1133" s="22"/>
    </row>
    <row r="1134" spans="10:35">
      <c r="J1134" s="22"/>
      <c r="Q1134" s="22"/>
      <c r="R1134" s="22"/>
      <c r="AI1134" s="22"/>
    </row>
    <row r="1135" spans="10:35">
      <c r="J1135" s="22"/>
      <c r="Q1135" s="22"/>
      <c r="R1135" s="22"/>
      <c r="AI1135" s="22"/>
    </row>
    <row r="1136" spans="10:35">
      <c r="J1136" s="22"/>
      <c r="Q1136" s="22"/>
      <c r="R1136" s="22"/>
      <c r="AI1136" s="22"/>
    </row>
    <row r="1137" spans="10:35">
      <c r="J1137" s="22"/>
      <c r="Q1137" s="22"/>
      <c r="R1137" s="22"/>
      <c r="AI1137" s="22"/>
    </row>
    <row r="1138" spans="10:35">
      <c r="J1138" s="22"/>
      <c r="Q1138" s="22"/>
      <c r="R1138" s="22"/>
      <c r="AI1138" s="22"/>
    </row>
    <row r="1139" spans="10:35">
      <c r="J1139" s="22"/>
      <c r="Q1139" s="22"/>
      <c r="R1139" s="22"/>
      <c r="AI1139" s="22"/>
    </row>
    <row r="1140" spans="10:35">
      <c r="J1140" s="22"/>
      <c r="Q1140" s="22"/>
      <c r="R1140" s="22"/>
      <c r="AI1140" s="22"/>
    </row>
    <row r="1141" spans="10:35">
      <c r="J1141" s="22"/>
      <c r="Q1141" s="22"/>
      <c r="R1141" s="22"/>
      <c r="AI1141" s="22"/>
    </row>
    <row r="1142" spans="10:35">
      <c r="J1142" s="22"/>
      <c r="Q1142" s="22"/>
      <c r="R1142" s="22"/>
      <c r="AI1142" s="22"/>
    </row>
    <row r="1143" spans="10:35">
      <c r="J1143" s="22"/>
      <c r="Q1143" s="22"/>
      <c r="R1143" s="22"/>
      <c r="AI1143" s="22"/>
    </row>
    <row r="1144" spans="10:35">
      <c r="J1144" s="22"/>
      <c r="Q1144" s="22"/>
      <c r="R1144" s="22"/>
      <c r="AI1144" s="22"/>
    </row>
    <row r="1145" spans="10:35">
      <c r="J1145" s="22"/>
      <c r="Q1145" s="22"/>
      <c r="R1145" s="22"/>
      <c r="AI1145" s="22"/>
    </row>
    <row r="1146" spans="10:35">
      <c r="J1146" s="22"/>
      <c r="Q1146" s="22"/>
      <c r="R1146" s="22"/>
      <c r="AI1146" s="22"/>
    </row>
    <row r="1147" spans="10:35">
      <c r="J1147" s="22"/>
      <c r="Q1147" s="22"/>
      <c r="R1147" s="22"/>
      <c r="AI1147" s="22"/>
    </row>
    <row r="1148" spans="10:35">
      <c r="J1148" s="22"/>
      <c r="Q1148" s="22"/>
      <c r="R1148" s="22"/>
      <c r="AI1148" s="22"/>
    </row>
    <row r="1149" spans="10:35">
      <c r="J1149" s="22"/>
      <c r="Q1149" s="22"/>
      <c r="R1149" s="22"/>
      <c r="AI1149" s="22"/>
    </row>
    <row r="1150" spans="10:35">
      <c r="J1150" s="22"/>
      <c r="Q1150" s="22"/>
      <c r="R1150" s="22"/>
      <c r="AI1150" s="22"/>
    </row>
    <row r="1151" spans="10:35">
      <c r="J1151" s="22"/>
      <c r="Q1151" s="22"/>
      <c r="R1151" s="22"/>
      <c r="AI1151" s="22"/>
    </row>
    <row r="1152" spans="10:35">
      <c r="J1152" s="22"/>
      <c r="Q1152" s="22"/>
      <c r="R1152" s="22"/>
      <c r="AI1152" s="22"/>
    </row>
    <row r="1153" spans="10:35">
      <c r="J1153" s="22"/>
      <c r="Q1153" s="22"/>
      <c r="R1153" s="22"/>
      <c r="AI1153" s="22"/>
    </row>
    <row r="1154" spans="10:35">
      <c r="J1154" s="22"/>
      <c r="Q1154" s="22"/>
      <c r="R1154" s="22"/>
      <c r="AI1154" s="22"/>
    </row>
    <row r="1155" spans="10:35">
      <c r="J1155" s="22"/>
      <c r="Q1155" s="22"/>
      <c r="R1155" s="22"/>
      <c r="AI1155" s="22"/>
    </row>
    <row r="1156" spans="10:35">
      <c r="J1156" s="22"/>
      <c r="Q1156" s="22"/>
      <c r="R1156" s="22"/>
      <c r="AI1156" s="22"/>
    </row>
    <row r="1157" spans="10:35">
      <c r="J1157" s="22"/>
      <c r="Q1157" s="22"/>
      <c r="R1157" s="22"/>
      <c r="AI1157" s="22"/>
    </row>
    <row r="1158" spans="10:35">
      <c r="J1158" s="22"/>
      <c r="Q1158" s="22"/>
      <c r="R1158" s="22"/>
      <c r="AI1158" s="22"/>
    </row>
    <row r="1159" spans="10:35">
      <c r="J1159" s="22"/>
      <c r="Q1159" s="22"/>
      <c r="R1159" s="22"/>
      <c r="AI1159" s="22"/>
    </row>
    <row r="1160" spans="10:35">
      <c r="J1160" s="22"/>
      <c r="Q1160" s="22"/>
      <c r="R1160" s="22"/>
      <c r="AI1160" s="22"/>
    </row>
    <row r="1161" spans="10:35">
      <c r="J1161" s="22"/>
      <c r="Q1161" s="22"/>
      <c r="R1161" s="22"/>
      <c r="AI1161" s="22"/>
    </row>
    <row r="1162" spans="10:35">
      <c r="J1162" s="22"/>
      <c r="Q1162" s="22"/>
      <c r="R1162" s="22"/>
      <c r="AI1162" s="22"/>
    </row>
    <row r="1163" spans="10:35">
      <c r="J1163" s="22"/>
      <c r="Q1163" s="22"/>
      <c r="R1163" s="22"/>
      <c r="AI1163" s="22"/>
    </row>
    <row r="1164" spans="10:35">
      <c r="J1164" s="22"/>
      <c r="Q1164" s="22"/>
      <c r="R1164" s="22"/>
      <c r="AI1164" s="22"/>
    </row>
    <row r="1165" spans="10:35">
      <c r="J1165" s="22"/>
      <c r="Q1165" s="22"/>
      <c r="R1165" s="22"/>
      <c r="AI1165" s="22"/>
    </row>
    <row r="1166" spans="10:35">
      <c r="J1166" s="22"/>
      <c r="Q1166" s="22"/>
      <c r="R1166" s="22"/>
      <c r="AI1166" s="22"/>
    </row>
    <row r="1167" spans="10:35">
      <c r="J1167" s="22"/>
      <c r="Q1167" s="22"/>
      <c r="R1167" s="22"/>
      <c r="AI1167" s="22"/>
    </row>
    <row r="1168" spans="10:35">
      <c r="J1168" s="22"/>
      <c r="Q1168" s="22"/>
      <c r="R1168" s="22"/>
      <c r="AI1168" s="22"/>
    </row>
    <row r="1169" spans="10:35">
      <c r="J1169" s="22"/>
      <c r="Q1169" s="22"/>
      <c r="R1169" s="22"/>
      <c r="AI1169" s="22"/>
    </row>
    <row r="1170" spans="10:35">
      <c r="J1170" s="22"/>
      <c r="Q1170" s="22"/>
      <c r="R1170" s="22"/>
      <c r="AI1170" s="22"/>
    </row>
    <row r="1171" spans="10:35">
      <c r="J1171" s="22"/>
      <c r="Q1171" s="22"/>
      <c r="R1171" s="22"/>
      <c r="AI1171" s="22"/>
    </row>
    <row r="1172" spans="10:35">
      <c r="J1172" s="22"/>
      <c r="Q1172" s="22"/>
      <c r="R1172" s="22"/>
      <c r="AI1172" s="22"/>
    </row>
    <row r="1173" spans="10:35">
      <c r="J1173" s="22"/>
      <c r="Q1173" s="22"/>
      <c r="R1173" s="22"/>
      <c r="AI1173" s="22"/>
    </row>
    <row r="1174" spans="10:35">
      <c r="J1174" s="22"/>
      <c r="Q1174" s="22"/>
      <c r="R1174" s="22"/>
      <c r="AI1174" s="22"/>
    </row>
    <row r="1175" spans="10:35">
      <c r="J1175" s="22"/>
      <c r="Q1175" s="22"/>
      <c r="R1175" s="22"/>
      <c r="AI1175" s="22"/>
    </row>
    <row r="1176" spans="10:35">
      <c r="J1176" s="22"/>
      <c r="Q1176" s="22"/>
      <c r="R1176" s="22"/>
      <c r="AI1176" s="22"/>
    </row>
    <row r="1177" spans="10:35">
      <c r="J1177" s="22"/>
      <c r="Q1177" s="22"/>
      <c r="R1177" s="22"/>
      <c r="AI1177" s="22"/>
    </row>
    <row r="1178" spans="10:35">
      <c r="J1178" s="22"/>
      <c r="Q1178" s="22"/>
      <c r="R1178" s="22"/>
      <c r="AI1178" s="22"/>
    </row>
    <row r="1179" spans="10:35">
      <c r="J1179" s="22"/>
      <c r="Q1179" s="22"/>
      <c r="R1179" s="22"/>
      <c r="AI1179" s="22"/>
    </row>
    <row r="1180" spans="10:35">
      <c r="J1180" s="22"/>
      <c r="Q1180" s="22"/>
      <c r="R1180" s="22"/>
      <c r="AI1180" s="22"/>
    </row>
    <row r="1181" spans="10:35">
      <c r="J1181" s="22"/>
      <c r="Q1181" s="22"/>
      <c r="R1181" s="22"/>
      <c r="AI1181" s="22"/>
    </row>
    <row r="1182" spans="10:35">
      <c r="J1182" s="22"/>
      <c r="Q1182" s="22"/>
      <c r="R1182" s="22"/>
      <c r="AI1182" s="22"/>
    </row>
    <row r="1183" spans="10:35">
      <c r="J1183" s="22"/>
      <c r="Q1183" s="22"/>
      <c r="R1183" s="22"/>
      <c r="AI1183" s="22"/>
    </row>
    <row r="1184" spans="10:35">
      <c r="J1184" s="22"/>
      <c r="Q1184" s="22"/>
      <c r="R1184" s="22"/>
      <c r="AI1184" s="22"/>
    </row>
    <row r="1185" spans="10:35">
      <c r="J1185" s="22"/>
      <c r="Q1185" s="22"/>
      <c r="R1185" s="22"/>
      <c r="AI1185" s="22"/>
    </row>
    <row r="1186" spans="10:35">
      <c r="J1186" s="22"/>
      <c r="Q1186" s="22"/>
      <c r="R1186" s="22"/>
      <c r="AI1186" s="22"/>
    </row>
    <row r="1187" spans="10:35">
      <c r="J1187" s="22"/>
      <c r="Q1187" s="22"/>
      <c r="R1187" s="22"/>
      <c r="AI1187" s="22"/>
    </row>
    <row r="1188" spans="10:35">
      <c r="J1188" s="22"/>
      <c r="Q1188" s="22"/>
      <c r="R1188" s="22"/>
      <c r="AI1188" s="22"/>
    </row>
    <row r="1189" spans="10:35">
      <c r="J1189" s="22"/>
      <c r="Q1189" s="22"/>
      <c r="R1189" s="22"/>
      <c r="AI1189" s="22"/>
    </row>
    <row r="1190" spans="10:35">
      <c r="J1190" s="22"/>
      <c r="Q1190" s="22"/>
      <c r="R1190" s="22"/>
      <c r="AI1190" s="22"/>
    </row>
    <row r="1191" spans="10:35">
      <c r="J1191" s="22"/>
      <c r="Q1191" s="22"/>
      <c r="R1191" s="22"/>
      <c r="AI1191" s="22"/>
    </row>
    <row r="1192" spans="10:35">
      <c r="J1192" s="22"/>
      <c r="Q1192" s="22"/>
      <c r="R1192" s="22"/>
      <c r="AI1192" s="22"/>
    </row>
    <row r="1193" spans="10:35">
      <c r="J1193" s="22"/>
      <c r="Q1193" s="22"/>
      <c r="R1193" s="22"/>
      <c r="AI1193" s="22"/>
    </row>
    <row r="1194" spans="10:35">
      <c r="J1194" s="22"/>
      <c r="Q1194" s="22"/>
      <c r="R1194" s="22"/>
      <c r="AI1194" s="22"/>
    </row>
    <row r="1195" spans="10:35">
      <c r="J1195" s="22"/>
      <c r="Q1195" s="22"/>
      <c r="R1195" s="22"/>
      <c r="AI1195" s="22"/>
    </row>
    <row r="1196" spans="10:35">
      <c r="J1196" s="22"/>
      <c r="Q1196" s="22"/>
      <c r="R1196" s="22"/>
      <c r="AI1196" s="22"/>
    </row>
    <row r="1197" spans="10:35">
      <c r="J1197" s="22"/>
      <c r="Q1197" s="22"/>
      <c r="R1197" s="22"/>
      <c r="AI1197" s="22"/>
    </row>
    <row r="1198" spans="10:35">
      <c r="J1198" s="22"/>
      <c r="Q1198" s="22"/>
      <c r="R1198" s="22"/>
      <c r="AI1198" s="22"/>
    </row>
    <row r="1199" spans="10:35">
      <c r="J1199" s="22"/>
      <c r="Q1199" s="22"/>
      <c r="R1199" s="22"/>
      <c r="AI1199" s="22"/>
    </row>
    <row r="1200" spans="10:35">
      <c r="J1200" s="22"/>
      <c r="Q1200" s="22"/>
      <c r="R1200" s="22"/>
      <c r="AI1200" s="22"/>
    </row>
    <row r="1201" spans="10:35">
      <c r="J1201" s="22"/>
      <c r="Q1201" s="22"/>
      <c r="R1201" s="22"/>
      <c r="AI1201" s="22"/>
    </row>
    <row r="1202" spans="10:35">
      <c r="J1202" s="22"/>
      <c r="Q1202" s="22"/>
      <c r="R1202" s="22"/>
      <c r="AI1202" s="22"/>
    </row>
    <row r="1203" spans="10:35">
      <c r="J1203" s="22"/>
      <c r="Q1203" s="22"/>
      <c r="R1203" s="22"/>
      <c r="AI1203" s="22"/>
    </row>
    <row r="1204" spans="10:35">
      <c r="J1204" s="22"/>
      <c r="Q1204" s="22"/>
      <c r="R1204" s="22"/>
      <c r="AI1204" s="22"/>
    </row>
    <row r="1205" spans="10:35">
      <c r="J1205" s="22"/>
      <c r="Q1205" s="22"/>
      <c r="R1205" s="22"/>
      <c r="AI1205" s="22"/>
    </row>
    <row r="1206" spans="10:35">
      <c r="J1206" s="22"/>
      <c r="Q1206" s="22"/>
      <c r="R1206" s="22"/>
      <c r="AI1206" s="22"/>
    </row>
    <row r="1207" spans="10:35">
      <c r="J1207" s="22"/>
      <c r="Q1207" s="22"/>
      <c r="R1207" s="22"/>
      <c r="AI1207" s="22"/>
    </row>
    <row r="1208" spans="10:35">
      <c r="J1208" s="22"/>
      <c r="Q1208" s="22"/>
      <c r="R1208" s="22"/>
      <c r="AI1208" s="22"/>
    </row>
    <row r="1209" spans="10:35">
      <c r="J1209" s="22"/>
      <c r="Q1209" s="22"/>
      <c r="R1209" s="22"/>
      <c r="AI1209" s="22"/>
    </row>
    <row r="1210" spans="10:35">
      <c r="J1210" s="22"/>
      <c r="Q1210" s="22"/>
      <c r="R1210" s="22"/>
      <c r="AI1210" s="22"/>
    </row>
    <row r="1211" spans="10:35">
      <c r="J1211" s="22"/>
      <c r="Q1211" s="22"/>
      <c r="R1211" s="22"/>
      <c r="AI1211" s="22"/>
    </row>
    <row r="1212" spans="10:35">
      <c r="J1212" s="22"/>
      <c r="Q1212" s="22"/>
      <c r="R1212" s="22"/>
      <c r="AI1212" s="22"/>
    </row>
    <row r="1213" spans="10:35">
      <c r="J1213" s="22"/>
      <c r="Q1213" s="22"/>
      <c r="R1213" s="22"/>
      <c r="AI1213" s="22"/>
    </row>
    <row r="1214" spans="10:35">
      <c r="J1214" s="22"/>
      <c r="Q1214" s="22"/>
      <c r="R1214" s="22"/>
      <c r="AI1214" s="22"/>
    </row>
    <row r="1215" spans="10:35">
      <c r="J1215" s="22"/>
      <c r="Q1215" s="22"/>
      <c r="R1215" s="22"/>
      <c r="AI1215" s="22"/>
    </row>
    <row r="1216" spans="10:35">
      <c r="J1216" s="22"/>
      <c r="Q1216" s="22"/>
      <c r="R1216" s="22"/>
      <c r="AI1216" s="22"/>
    </row>
    <row r="1217" spans="10:35">
      <c r="J1217" s="22"/>
      <c r="Q1217" s="22"/>
      <c r="R1217" s="22"/>
      <c r="AI1217" s="22"/>
    </row>
    <row r="1218" spans="10:35">
      <c r="J1218" s="22"/>
      <c r="Q1218" s="22"/>
      <c r="R1218" s="22"/>
      <c r="AI1218" s="22"/>
    </row>
    <row r="1219" spans="10:35">
      <c r="J1219" s="22"/>
      <c r="Q1219" s="22"/>
      <c r="R1219" s="22"/>
      <c r="AI1219" s="22"/>
    </row>
    <row r="1220" spans="10:35">
      <c r="J1220" s="22"/>
      <c r="Q1220" s="22"/>
      <c r="R1220" s="22"/>
      <c r="AI1220" s="22"/>
    </row>
    <row r="1221" spans="10:35">
      <c r="J1221" s="22"/>
      <c r="Q1221" s="22"/>
      <c r="R1221" s="22"/>
      <c r="AI1221" s="22"/>
    </row>
    <row r="1222" spans="10:35">
      <c r="J1222" s="22"/>
      <c r="Q1222" s="22"/>
      <c r="R1222" s="22"/>
      <c r="AI1222" s="22"/>
    </row>
    <row r="1223" spans="10:35">
      <c r="J1223" s="22"/>
      <c r="Q1223" s="22"/>
      <c r="R1223" s="22"/>
      <c r="AI1223" s="22"/>
    </row>
    <row r="1224" spans="10:35">
      <c r="J1224" s="22"/>
      <c r="Q1224" s="22"/>
      <c r="R1224" s="22"/>
      <c r="AI1224" s="22"/>
    </row>
    <row r="1225" spans="10:35">
      <c r="J1225" s="22"/>
      <c r="Q1225" s="22"/>
      <c r="R1225" s="22"/>
      <c r="AI1225" s="22"/>
    </row>
    <row r="1226" spans="10:35">
      <c r="J1226" s="22"/>
      <c r="Q1226" s="22"/>
      <c r="R1226" s="22"/>
      <c r="AI1226" s="22"/>
    </row>
    <row r="1227" spans="10:35">
      <c r="J1227" s="22"/>
      <c r="Q1227" s="22"/>
      <c r="R1227" s="22"/>
      <c r="AI1227" s="22"/>
    </row>
    <row r="1228" spans="10:35">
      <c r="J1228" s="22"/>
      <c r="Q1228" s="22"/>
      <c r="R1228" s="22"/>
      <c r="AI1228" s="22"/>
    </row>
    <row r="1229" spans="10:35">
      <c r="J1229" s="22"/>
      <c r="Q1229" s="22"/>
      <c r="R1229" s="22"/>
      <c r="AI1229" s="22"/>
    </row>
    <row r="1230" spans="10:35">
      <c r="J1230" s="22"/>
      <c r="Q1230" s="22"/>
      <c r="R1230" s="22"/>
      <c r="AI1230" s="22"/>
    </row>
    <row r="1231" spans="10:35">
      <c r="J1231" s="22"/>
      <c r="Q1231" s="22"/>
      <c r="R1231" s="22"/>
      <c r="AI1231" s="22"/>
    </row>
    <row r="1232" spans="10:35">
      <c r="J1232" s="22"/>
      <c r="Q1232" s="22"/>
      <c r="R1232" s="22"/>
      <c r="AI1232" s="22"/>
    </row>
    <row r="1233" spans="10:35">
      <c r="J1233" s="22"/>
      <c r="Q1233" s="22"/>
      <c r="R1233" s="22"/>
      <c r="AI1233" s="22"/>
    </row>
    <row r="1234" spans="10:35">
      <c r="J1234" s="22"/>
      <c r="Q1234" s="22"/>
      <c r="R1234" s="22"/>
      <c r="AI1234" s="22"/>
    </row>
    <row r="1235" spans="10:35">
      <c r="J1235" s="22"/>
      <c r="Q1235" s="22"/>
      <c r="R1235" s="22"/>
      <c r="AI1235" s="22"/>
    </row>
    <row r="1236" spans="10:35">
      <c r="J1236" s="22"/>
      <c r="Q1236" s="22"/>
      <c r="R1236" s="22"/>
      <c r="AI1236" s="22"/>
    </row>
    <row r="1237" spans="10:35">
      <c r="J1237" s="22"/>
      <c r="Q1237" s="22"/>
      <c r="R1237" s="22"/>
      <c r="AI1237" s="22"/>
    </row>
    <row r="1238" spans="10:35">
      <c r="J1238" s="22"/>
      <c r="Q1238" s="22"/>
      <c r="R1238" s="22"/>
      <c r="AI1238" s="22"/>
    </row>
    <row r="1239" spans="10:35">
      <c r="J1239" s="22"/>
      <c r="Q1239" s="22"/>
      <c r="R1239" s="22"/>
      <c r="AI1239" s="22"/>
    </row>
    <row r="1240" spans="10:35">
      <c r="J1240" s="22"/>
      <c r="Q1240" s="22"/>
      <c r="R1240" s="22"/>
      <c r="AI1240" s="22"/>
    </row>
    <row r="1241" spans="10:35">
      <c r="J1241" s="22"/>
      <c r="Q1241" s="22"/>
      <c r="R1241" s="22"/>
      <c r="AI1241" s="22"/>
    </row>
    <row r="1242" spans="10:35">
      <c r="J1242" s="22"/>
      <c r="Q1242" s="22"/>
      <c r="R1242" s="22"/>
      <c r="AI1242" s="22"/>
    </row>
    <row r="1243" spans="10:35">
      <c r="J1243" s="22"/>
      <c r="Q1243" s="22"/>
      <c r="R1243" s="22"/>
      <c r="AI1243" s="22"/>
    </row>
    <row r="1244" spans="10:35">
      <c r="J1244" s="22"/>
      <c r="Q1244" s="22"/>
      <c r="R1244" s="22"/>
      <c r="AI1244" s="22"/>
    </row>
    <row r="1245" spans="10:35">
      <c r="J1245" s="22"/>
      <c r="Q1245" s="22"/>
      <c r="R1245" s="22"/>
      <c r="AI1245" s="22"/>
    </row>
    <row r="1246" spans="10:35">
      <c r="J1246" s="22"/>
      <c r="Q1246" s="22"/>
      <c r="R1246" s="22"/>
      <c r="AI1246" s="22"/>
    </row>
    <row r="1247" spans="10:35">
      <c r="J1247" s="22"/>
      <c r="Q1247" s="22"/>
      <c r="R1247" s="22"/>
      <c r="AI1247" s="22"/>
    </row>
    <row r="1248" spans="10:35">
      <c r="J1248" s="22"/>
      <c r="Q1248" s="22"/>
      <c r="R1248" s="22"/>
      <c r="AI1248" s="22"/>
    </row>
    <row r="1249" spans="10:35">
      <c r="J1249" s="22"/>
      <c r="Q1249" s="22"/>
      <c r="R1249" s="22"/>
      <c r="AI1249" s="22"/>
    </row>
    <row r="1250" spans="10:35">
      <c r="J1250" s="22"/>
      <c r="Q1250" s="22"/>
      <c r="R1250" s="22"/>
      <c r="AI1250" s="22"/>
    </row>
    <row r="1251" spans="10:35">
      <c r="J1251" s="22"/>
      <c r="Q1251" s="22"/>
      <c r="R1251" s="22"/>
      <c r="AI1251" s="22"/>
    </row>
    <row r="1252" spans="10:35">
      <c r="J1252" s="22"/>
      <c r="Q1252" s="22"/>
      <c r="R1252" s="22"/>
      <c r="AI1252" s="22"/>
    </row>
    <row r="1253" spans="10:35">
      <c r="J1253" s="22"/>
      <c r="Q1253" s="22"/>
      <c r="R1253" s="22"/>
      <c r="AI1253" s="22"/>
    </row>
    <row r="1254" spans="10:35">
      <c r="J1254" s="22"/>
      <c r="Q1254" s="22"/>
      <c r="R1254" s="22"/>
      <c r="AI1254" s="22"/>
    </row>
    <row r="1255" spans="10:35">
      <c r="J1255" s="22"/>
      <c r="Q1255" s="22"/>
      <c r="R1255" s="22"/>
      <c r="AI1255" s="22"/>
    </row>
    <row r="1256" spans="10:35">
      <c r="J1256" s="22"/>
      <c r="Q1256" s="22"/>
      <c r="R1256" s="22"/>
      <c r="AI1256" s="22"/>
    </row>
    <row r="1257" spans="10:35">
      <c r="J1257" s="22"/>
      <c r="Q1257" s="22"/>
      <c r="R1257" s="22"/>
      <c r="AI1257" s="22"/>
    </row>
    <row r="1258" spans="10:35">
      <c r="J1258" s="22"/>
      <c r="Q1258" s="22"/>
      <c r="R1258" s="22"/>
      <c r="AI1258" s="22"/>
    </row>
    <row r="1259" spans="10:35">
      <c r="J1259" s="22"/>
      <c r="Q1259" s="22"/>
      <c r="R1259" s="22"/>
      <c r="AI1259" s="22"/>
    </row>
    <row r="1260" spans="10:35">
      <c r="J1260" s="22"/>
      <c r="Q1260" s="22"/>
      <c r="R1260" s="22"/>
      <c r="AI1260" s="22"/>
    </row>
    <row r="1261" spans="10:35">
      <c r="J1261" s="22"/>
      <c r="Q1261" s="22"/>
      <c r="R1261" s="22"/>
      <c r="AI1261" s="22"/>
    </row>
    <row r="1262" spans="10:35">
      <c r="J1262" s="22"/>
      <c r="Q1262" s="22"/>
      <c r="R1262" s="22"/>
      <c r="AI1262" s="22"/>
    </row>
    <row r="1263" spans="10:35">
      <c r="J1263" s="22"/>
      <c r="Q1263" s="22"/>
      <c r="R1263" s="22"/>
      <c r="AI1263" s="22"/>
    </row>
    <row r="1264" spans="10:35">
      <c r="J1264" s="22"/>
      <c r="Q1264" s="22"/>
      <c r="R1264" s="22"/>
      <c r="AI1264" s="22"/>
    </row>
    <row r="1265" spans="10:35">
      <c r="J1265" s="22"/>
      <c r="Q1265" s="22"/>
      <c r="R1265" s="22"/>
      <c r="AI1265" s="22"/>
    </row>
    <row r="1266" spans="10:35">
      <c r="J1266" s="22"/>
      <c r="Q1266" s="22"/>
      <c r="R1266" s="22"/>
      <c r="AI1266" s="22"/>
    </row>
    <row r="1267" spans="10:35">
      <c r="J1267" s="22"/>
      <c r="Q1267" s="22"/>
      <c r="R1267" s="22"/>
      <c r="AI1267" s="22"/>
    </row>
    <row r="1268" spans="10:35">
      <c r="J1268" s="22"/>
      <c r="Q1268" s="22"/>
      <c r="R1268" s="22"/>
      <c r="AI1268" s="22"/>
    </row>
    <row r="1269" spans="10:35">
      <c r="J1269" s="22"/>
      <c r="Q1269" s="22"/>
      <c r="R1269" s="22"/>
      <c r="AI1269" s="22"/>
    </row>
    <row r="1270" spans="10:35">
      <c r="J1270" s="22"/>
      <c r="Q1270" s="22"/>
      <c r="R1270" s="22"/>
      <c r="AI1270" s="22"/>
    </row>
    <row r="1271" spans="10:35">
      <c r="J1271" s="22"/>
      <c r="Q1271" s="22"/>
      <c r="R1271" s="22"/>
      <c r="AI1271" s="22"/>
    </row>
    <row r="1272" spans="10:35">
      <c r="J1272" s="22"/>
      <c r="Q1272" s="22"/>
      <c r="R1272" s="22"/>
      <c r="AI1272" s="22"/>
    </row>
    <row r="1273" spans="10:35">
      <c r="J1273" s="22"/>
      <c r="Q1273" s="22"/>
      <c r="R1273" s="22"/>
      <c r="AI1273" s="22"/>
    </row>
    <row r="1274" spans="10:35">
      <c r="J1274" s="22"/>
      <c r="Q1274" s="22"/>
      <c r="R1274" s="22"/>
      <c r="AI1274" s="22"/>
    </row>
    <row r="1275" spans="10:35">
      <c r="J1275" s="22"/>
      <c r="Q1275" s="22"/>
      <c r="R1275" s="22"/>
      <c r="AI1275" s="22"/>
    </row>
    <row r="1276" spans="10:35">
      <c r="J1276" s="22"/>
      <c r="Q1276" s="22"/>
      <c r="R1276" s="22"/>
      <c r="AI1276" s="22"/>
    </row>
    <row r="1277" spans="10:35">
      <c r="J1277" s="22"/>
      <c r="Q1277" s="22"/>
      <c r="R1277" s="22"/>
      <c r="AI1277" s="22"/>
    </row>
    <row r="1278" spans="10:35">
      <c r="J1278" s="22"/>
      <c r="Q1278" s="22"/>
      <c r="R1278" s="22"/>
      <c r="AI1278" s="22"/>
    </row>
    <row r="1279" spans="10:35">
      <c r="J1279" s="22"/>
      <c r="Q1279" s="22"/>
      <c r="R1279" s="22"/>
      <c r="AI1279" s="22"/>
    </row>
    <row r="1280" spans="10:35">
      <c r="J1280" s="22"/>
      <c r="Q1280" s="22"/>
      <c r="R1280" s="22"/>
      <c r="AI1280" s="22"/>
    </row>
    <row r="1281" spans="10:35">
      <c r="J1281" s="22"/>
      <c r="Q1281" s="22"/>
      <c r="R1281" s="22"/>
      <c r="AI1281" s="22"/>
    </row>
    <row r="1282" spans="10:35">
      <c r="J1282" s="22"/>
      <c r="Q1282" s="22"/>
      <c r="R1282" s="22"/>
      <c r="AI1282" s="22"/>
    </row>
    <row r="1283" spans="10:35">
      <c r="J1283" s="22"/>
      <c r="Q1283" s="22"/>
      <c r="R1283" s="22"/>
      <c r="AI1283" s="22"/>
    </row>
    <row r="1284" spans="10:35">
      <c r="J1284" s="22"/>
      <c r="Q1284" s="22"/>
      <c r="R1284" s="22"/>
      <c r="AI1284" s="22"/>
    </row>
    <row r="1285" spans="10:35">
      <c r="J1285" s="22"/>
      <c r="Q1285" s="22"/>
      <c r="R1285" s="22"/>
      <c r="AI1285" s="22"/>
    </row>
    <row r="1286" spans="10:35">
      <c r="J1286" s="22"/>
      <c r="Q1286" s="22"/>
      <c r="R1286" s="22"/>
      <c r="AI1286" s="22"/>
    </row>
    <row r="1287" spans="10:35">
      <c r="J1287" s="22"/>
      <c r="Q1287" s="22"/>
      <c r="R1287" s="22"/>
      <c r="AI1287" s="22"/>
    </row>
    <row r="1288" spans="10:35">
      <c r="J1288" s="22"/>
      <c r="Q1288" s="22"/>
      <c r="R1288" s="22"/>
      <c r="AI1288" s="22"/>
    </row>
    <row r="1289" spans="10:35">
      <c r="J1289" s="22"/>
      <c r="Q1289" s="22"/>
      <c r="R1289" s="22"/>
      <c r="AI1289" s="22"/>
    </row>
    <row r="1290" spans="10:35">
      <c r="J1290" s="22"/>
      <c r="Q1290" s="22"/>
      <c r="R1290" s="22"/>
      <c r="AI1290" s="22"/>
    </row>
    <row r="1291" spans="10:35">
      <c r="J1291" s="22"/>
      <c r="Q1291" s="22"/>
      <c r="R1291" s="22"/>
      <c r="AI1291" s="22"/>
    </row>
    <row r="1292" spans="10:35">
      <c r="J1292" s="22"/>
      <c r="Q1292" s="22"/>
      <c r="R1292" s="22"/>
      <c r="AI1292" s="22"/>
    </row>
    <row r="1293" spans="10:35">
      <c r="J1293" s="22"/>
      <c r="Q1293" s="22"/>
      <c r="R1293" s="22"/>
      <c r="AI1293" s="22"/>
    </row>
    <row r="1294" spans="10:35">
      <c r="J1294" s="22"/>
      <c r="Q1294" s="22"/>
      <c r="R1294" s="22"/>
      <c r="AI1294" s="22"/>
    </row>
    <row r="1295" spans="10:35">
      <c r="J1295" s="22"/>
      <c r="Q1295" s="22"/>
      <c r="R1295" s="22"/>
      <c r="AI1295" s="22"/>
    </row>
    <row r="1296" spans="10:35">
      <c r="J1296" s="22"/>
      <c r="Q1296" s="22"/>
      <c r="R1296" s="22"/>
      <c r="AI1296" s="22"/>
    </row>
    <row r="1297" spans="10:35">
      <c r="J1297" s="22"/>
      <c r="Q1297" s="22"/>
      <c r="R1297" s="22"/>
      <c r="AI1297" s="22"/>
    </row>
    <row r="1298" spans="10:35">
      <c r="J1298" s="22"/>
      <c r="Q1298" s="22"/>
      <c r="R1298" s="22"/>
      <c r="AI1298" s="22"/>
    </row>
    <row r="1299" spans="10:35">
      <c r="J1299" s="22"/>
      <c r="Q1299" s="22"/>
      <c r="R1299" s="22"/>
      <c r="AI1299" s="22"/>
    </row>
    <row r="1300" spans="10:35">
      <c r="J1300" s="22"/>
      <c r="Q1300" s="22"/>
      <c r="R1300" s="22"/>
      <c r="AI1300" s="22"/>
    </row>
    <row r="1301" spans="10:35">
      <c r="J1301" s="22"/>
      <c r="Q1301" s="22"/>
      <c r="R1301" s="22"/>
      <c r="AI1301" s="22"/>
    </row>
    <row r="1302" spans="10:35">
      <c r="J1302" s="22"/>
      <c r="Q1302" s="22"/>
      <c r="R1302" s="22"/>
      <c r="AI1302" s="22"/>
    </row>
    <row r="1303" spans="10:35">
      <c r="J1303" s="22"/>
      <c r="Q1303" s="22"/>
      <c r="R1303" s="22"/>
      <c r="AI1303" s="22"/>
    </row>
    <row r="1304" spans="10:35">
      <c r="J1304" s="22"/>
      <c r="Q1304" s="22"/>
      <c r="R1304" s="22"/>
      <c r="AI1304" s="22"/>
    </row>
    <row r="1305" spans="10:35">
      <c r="J1305" s="22"/>
      <c r="Q1305" s="22"/>
      <c r="R1305" s="22"/>
      <c r="AI1305" s="22"/>
    </row>
    <row r="1306" spans="10:35">
      <c r="J1306" s="22"/>
      <c r="Q1306" s="22"/>
      <c r="R1306" s="22"/>
      <c r="AI1306" s="22"/>
    </row>
    <row r="1307" spans="10:35">
      <c r="J1307" s="22"/>
      <c r="Q1307" s="22"/>
      <c r="R1307" s="22"/>
      <c r="AI1307" s="22"/>
    </row>
    <row r="1308" spans="10:35">
      <c r="J1308" s="22"/>
      <c r="Q1308" s="22"/>
      <c r="R1308" s="22"/>
      <c r="AI1308" s="22"/>
    </row>
    <row r="1309" spans="10:35">
      <c r="J1309" s="22"/>
      <c r="Q1309" s="22"/>
      <c r="R1309" s="22"/>
      <c r="AI1309" s="22"/>
    </row>
    <row r="1310" spans="10:35">
      <c r="J1310" s="22"/>
      <c r="Q1310" s="22"/>
      <c r="R1310" s="22"/>
      <c r="AI1310" s="22"/>
    </row>
    <row r="1311" spans="10:35">
      <c r="J1311" s="22"/>
      <c r="Q1311" s="22"/>
      <c r="R1311" s="22"/>
      <c r="AI1311" s="22"/>
    </row>
    <row r="1312" spans="10:35">
      <c r="J1312" s="22"/>
      <c r="Q1312" s="22"/>
      <c r="R1312" s="22"/>
      <c r="AI1312" s="22"/>
    </row>
    <row r="1313" spans="10:35">
      <c r="J1313" s="22"/>
      <c r="Q1313" s="22"/>
      <c r="R1313" s="22"/>
      <c r="AI1313" s="22"/>
    </row>
    <row r="1314" spans="10:35">
      <c r="J1314" s="22"/>
      <c r="Q1314" s="22"/>
      <c r="R1314" s="22"/>
      <c r="AI1314" s="22"/>
    </row>
    <row r="1315" spans="10:35">
      <c r="J1315" s="22"/>
      <c r="Q1315" s="22"/>
      <c r="R1315" s="22"/>
      <c r="AI1315" s="22"/>
    </row>
    <row r="1316" spans="10:35">
      <c r="J1316" s="22"/>
      <c r="Q1316" s="22"/>
      <c r="R1316" s="22"/>
      <c r="AI1316" s="22"/>
    </row>
    <row r="1317" spans="10:35">
      <c r="J1317" s="22"/>
      <c r="Q1317" s="22"/>
      <c r="R1317" s="22"/>
      <c r="AI1317" s="22"/>
    </row>
    <row r="1318" spans="10:35">
      <c r="J1318" s="22"/>
      <c r="Q1318" s="22"/>
      <c r="R1318" s="22"/>
      <c r="AI1318" s="22"/>
    </row>
    <row r="1319" spans="10:35">
      <c r="J1319" s="22"/>
      <c r="Q1319" s="22"/>
      <c r="R1319" s="22"/>
      <c r="AI1319" s="22"/>
    </row>
    <row r="1320" spans="10:35">
      <c r="J1320" s="22"/>
      <c r="Q1320" s="22"/>
      <c r="R1320" s="22"/>
      <c r="AI1320" s="22"/>
    </row>
    <row r="1321" spans="10:35">
      <c r="J1321" s="22"/>
      <c r="Q1321" s="22"/>
      <c r="R1321" s="22"/>
      <c r="AI1321" s="22"/>
    </row>
    <row r="1322" spans="10:35">
      <c r="J1322" s="22"/>
      <c r="Q1322" s="22"/>
      <c r="R1322" s="22"/>
      <c r="AI1322" s="22"/>
    </row>
    <row r="1323" spans="10:35">
      <c r="J1323" s="22"/>
      <c r="Q1323" s="22"/>
      <c r="R1323" s="22"/>
      <c r="AI1323" s="22"/>
    </row>
    <row r="1324" spans="10:35">
      <c r="J1324" s="22"/>
      <c r="Q1324" s="22"/>
      <c r="R1324" s="22"/>
      <c r="AI1324" s="22"/>
    </row>
    <row r="1325" spans="10:35">
      <c r="J1325" s="22"/>
      <c r="Q1325" s="22"/>
      <c r="R1325" s="22"/>
      <c r="AI1325" s="22"/>
    </row>
    <row r="1326" spans="10:35">
      <c r="J1326" s="22"/>
      <c r="Q1326" s="22"/>
      <c r="R1326" s="22"/>
      <c r="AI1326" s="22"/>
    </row>
    <row r="1327" spans="10:35">
      <c r="J1327" s="22"/>
      <c r="Q1327" s="22"/>
      <c r="R1327" s="22"/>
      <c r="AI1327" s="22"/>
    </row>
    <row r="1328" spans="10:35">
      <c r="J1328" s="22"/>
      <c r="Q1328" s="22"/>
      <c r="R1328" s="22"/>
      <c r="AI1328" s="22"/>
    </row>
    <row r="1329" spans="10:35">
      <c r="J1329" s="22"/>
      <c r="Q1329" s="22"/>
      <c r="R1329" s="22"/>
      <c r="AI1329" s="22"/>
    </row>
    <row r="1330" spans="10:35">
      <c r="J1330" s="22"/>
      <c r="Q1330" s="22"/>
      <c r="R1330" s="22"/>
      <c r="AI1330" s="22"/>
    </row>
    <row r="1331" spans="10:35">
      <c r="J1331" s="22"/>
      <c r="Q1331" s="22"/>
      <c r="R1331" s="22"/>
      <c r="AI1331" s="22"/>
    </row>
    <row r="1332" spans="10:35">
      <c r="J1332" s="22"/>
      <c r="Q1332" s="22"/>
      <c r="R1332" s="22"/>
      <c r="AI1332" s="22"/>
    </row>
    <row r="1333" spans="10:35">
      <c r="J1333" s="22"/>
      <c r="Q1333" s="22"/>
      <c r="R1333" s="22"/>
      <c r="AI1333" s="22"/>
    </row>
    <row r="1334" spans="10:35">
      <c r="J1334" s="22"/>
      <c r="Q1334" s="22"/>
      <c r="R1334" s="22"/>
      <c r="AI1334" s="22"/>
    </row>
    <row r="1335" spans="10:35">
      <c r="J1335" s="22"/>
      <c r="Q1335" s="22"/>
      <c r="R1335" s="22"/>
      <c r="AI1335" s="22"/>
    </row>
    <row r="1336" spans="10:35">
      <c r="J1336" s="22"/>
      <c r="Q1336" s="22"/>
      <c r="R1336" s="22"/>
      <c r="AI1336" s="22"/>
    </row>
    <row r="1337" spans="10:35">
      <c r="J1337" s="22"/>
      <c r="Q1337" s="22"/>
      <c r="R1337" s="22"/>
      <c r="AI1337" s="22"/>
    </row>
    <row r="1338" spans="10:35">
      <c r="J1338" s="22"/>
      <c r="Q1338" s="22"/>
      <c r="R1338" s="22"/>
      <c r="AI1338" s="22"/>
    </row>
    <row r="1339" spans="10:35">
      <c r="J1339" s="22"/>
      <c r="Q1339" s="22"/>
      <c r="R1339" s="22"/>
      <c r="AI1339" s="22"/>
    </row>
    <row r="1340" spans="10:35">
      <c r="J1340" s="22"/>
      <c r="Q1340" s="22"/>
      <c r="R1340" s="22"/>
      <c r="AI1340" s="22"/>
    </row>
    <row r="1341" spans="10:35">
      <c r="J1341" s="22"/>
      <c r="Q1341" s="22"/>
      <c r="R1341" s="22"/>
      <c r="AI1341" s="22"/>
    </row>
    <row r="1342" spans="10:35">
      <c r="J1342" s="22"/>
      <c r="Q1342" s="22"/>
      <c r="R1342" s="22"/>
      <c r="AI1342" s="22"/>
    </row>
    <row r="1343" spans="10:35">
      <c r="J1343" s="22"/>
      <c r="Q1343" s="22"/>
      <c r="R1343" s="22"/>
      <c r="AI1343" s="22"/>
    </row>
    <row r="1344" spans="10:35">
      <c r="J1344" s="22"/>
      <c r="Q1344" s="22"/>
      <c r="R1344" s="22"/>
      <c r="AI1344" s="22"/>
    </row>
    <row r="1345" spans="10:35">
      <c r="J1345" s="22"/>
      <c r="Q1345" s="22"/>
      <c r="R1345" s="22"/>
      <c r="AI1345" s="22"/>
    </row>
    <row r="1346" spans="10:35">
      <c r="J1346" s="22"/>
      <c r="Q1346" s="22"/>
      <c r="R1346" s="22"/>
      <c r="AI1346" s="22"/>
    </row>
    <row r="1347" spans="10:35">
      <c r="J1347" s="22"/>
      <c r="Q1347" s="22"/>
      <c r="R1347" s="22"/>
      <c r="AI1347" s="22"/>
    </row>
    <row r="1348" spans="10:35">
      <c r="J1348" s="22"/>
      <c r="Q1348" s="22"/>
      <c r="R1348" s="22"/>
      <c r="AI1348" s="22"/>
    </row>
    <row r="1349" spans="10:35">
      <c r="J1349" s="22"/>
      <c r="Q1349" s="22"/>
      <c r="R1349" s="22"/>
      <c r="AI1349" s="22"/>
    </row>
    <row r="1350" spans="10:35">
      <c r="J1350" s="22"/>
      <c r="Q1350" s="22"/>
      <c r="R1350" s="22"/>
      <c r="AI1350" s="22"/>
    </row>
    <row r="1351" spans="10:35">
      <c r="J1351" s="22"/>
      <c r="Q1351" s="22"/>
      <c r="R1351" s="22"/>
      <c r="AI1351" s="22"/>
    </row>
    <row r="1352" spans="10:35">
      <c r="J1352" s="22"/>
      <c r="Q1352" s="22"/>
      <c r="R1352" s="22"/>
      <c r="AI1352" s="22"/>
    </row>
    <row r="1353" spans="10:35">
      <c r="J1353" s="22"/>
      <c r="Q1353" s="22"/>
      <c r="R1353" s="22"/>
      <c r="AI1353" s="22"/>
    </row>
    <row r="1354" spans="10:35">
      <c r="J1354" s="22"/>
      <c r="Q1354" s="22"/>
      <c r="R1354" s="22"/>
      <c r="AI1354" s="22"/>
    </row>
    <row r="1355" spans="10:35">
      <c r="J1355" s="22"/>
      <c r="Q1355" s="22"/>
      <c r="R1355" s="22"/>
      <c r="AI1355" s="22"/>
    </row>
    <row r="1356" spans="10:35">
      <c r="J1356" s="22"/>
      <c r="Q1356" s="22"/>
      <c r="R1356" s="22"/>
      <c r="AI1356" s="22"/>
    </row>
    <row r="1357" spans="10:35">
      <c r="J1357" s="22"/>
      <c r="Q1357" s="22"/>
      <c r="R1357" s="22"/>
      <c r="AI1357" s="22"/>
    </row>
    <row r="1358" spans="10:35">
      <c r="J1358" s="22"/>
      <c r="Q1358" s="22"/>
      <c r="R1358" s="22"/>
      <c r="AI1358" s="22"/>
    </row>
    <row r="1359" spans="10:35">
      <c r="J1359" s="22"/>
      <c r="Q1359" s="22"/>
      <c r="R1359" s="22"/>
      <c r="AI1359" s="22"/>
    </row>
    <row r="1360" spans="10:35">
      <c r="J1360" s="22"/>
      <c r="Q1360" s="22"/>
      <c r="R1360" s="22"/>
      <c r="AI1360" s="22"/>
    </row>
    <row r="1361" spans="10:35">
      <c r="J1361" s="22"/>
      <c r="Q1361" s="22"/>
      <c r="R1361" s="22"/>
      <c r="AI1361" s="22"/>
    </row>
    <row r="1362" spans="10:35">
      <c r="J1362" s="22"/>
      <c r="Q1362" s="22"/>
      <c r="R1362" s="22"/>
      <c r="AI1362" s="22"/>
    </row>
    <row r="1363" spans="10:35">
      <c r="J1363" s="22"/>
      <c r="Q1363" s="22"/>
      <c r="R1363" s="22"/>
      <c r="AI1363" s="22"/>
    </row>
    <row r="1364" spans="10:35">
      <c r="J1364" s="22"/>
      <c r="Q1364" s="22"/>
      <c r="R1364" s="22"/>
      <c r="AI1364" s="22"/>
    </row>
    <row r="1365" spans="10:35">
      <c r="J1365" s="22"/>
      <c r="Q1365" s="22"/>
      <c r="R1365" s="22"/>
      <c r="AI1365" s="22"/>
    </row>
    <row r="1366" spans="10:35">
      <c r="J1366" s="22"/>
      <c r="Q1366" s="22"/>
      <c r="R1366" s="22"/>
      <c r="AI1366" s="22"/>
    </row>
    <row r="1367" spans="10:35">
      <c r="J1367" s="22"/>
      <c r="Q1367" s="22"/>
      <c r="R1367" s="22"/>
      <c r="AI1367" s="22"/>
    </row>
    <row r="1368" spans="10:35">
      <c r="J1368" s="22"/>
      <c r="Q1368" s="22"/>
      <c r="R1368" s="22"/>
      <c r="AI1368" s="22"/>
    </row>
    <row r="1369" spans="10:35">
      <c r="J1369" s="22"/>
      <c r="Q1369" s="22"/>
      <c r="R1369" s="22"/>
      <c r="AI1369" s="22"/>
    </row>
    <row r="1370" spans="10:35">
      <c r="J1370" s="22"/>
      <c r="Q1370" s="22"/>
      <c r="R1370" s="22"/>
      <c r="AI1370" s="22"/>
    </row>
    <row r="1371" spans="10:35">
      <c r="J1371" s="22"/>
      <c r="Q1371" s="22"/>
      <c r="R1371" s="22"/>
      <c r="AI1371" s="22"/>
    </row>
    <row r="1372" spans="10:35">
      <c r="J1372" s="22"/>
      <c r="Q1372" s="22"/>
      <c r="R1372" s="22"/>
      <c r="AI1372" s="22"/>
    </row>
    <row r="1373" spans="10:35">
      <c r="J1373" s="22"/>
      <c r="Q1373" s="22"/>
      <c r="R1373" s="22"/>
      <c r="AI1373" s="22"/>
    </row>
    <row r="1374" spans="10:35">
      <c r="J1374" s="22"/>
      <c r="Q1374" s="22"/>
      <c r="R1374" s="22"/>
      <c r="AI1374" s="22"/>
    </row>
    <row r="1375" spans="10:35">
      <c r="J1375" s="22"/>
      <c r="Q1375" s="22"/>
      <c r="R1375" s="22"/>
      <c r="AI1375" s="22"/>
    </row>
    <row r="1376" spans="10:35">
      <c r="J1376" s="22"/>
      <c r="Q1376" s="22"/>
      <c r="R1376" s="22"/>
      <c r="AI1376" s="22"/>
    </row>
    <row r="1377" spans="10:35">
      <c r="J1377" s="22"/>
      <c r="Q1377" s="22"/>
      <c r="R1377" s="22"/>
      <c r="AI1377" s="22"/>
    </row>
    <row r="1378" spans="10:35">
      <c r="J1378" s="22"/>
      <c r="Q1378" s="22"/>
      <c r="R1378" s="22"/>
      <c r="AI1378" s="22"/>
    </row>
    <row r="1379" spans="10:35">
      <c r="J1379" s="22"/>
      <c r="Q1379" s="22"/>
      <c r="R1379" s="22"/>
      <c r="AI1379" s="22"/>
    </row>
    <row r="1380" spans="10:35">
      <c r="J1380" s="22"/>
      <c r="Q1380" s="22"/>
      <c r="R1380" s="22"/>
      <c r="AI1380" s="22"/>
    </row>
    <row r="1381" spans="10:35">
      <c r="J1381" s="22"/>
      <c r="Q1381" s="22"/>
      <c r="R1381" s="22"/>
      <c r="AI1381" s="22"/>
    </row>
    <row r="1382" spans="10:35">
      <c r="J1382" s="22"/>
      <c r="Q1382" s="22"/>
      <c r="R1382" s="22"/>
      <c r="AI1382" s="22"/>
    </row>
    <row r="1383" spans="10:35">
      <c r="J1383" s="22"/>
      <c r="Q1383" s="22"/>
      <c r="R1383" s="22"/>
      <c r="AI1383" s="22"/>
    </row>
    <row r="1384" spans="10:35">
      <c r="J1384" s="22"/>
      <c r="Q1384" s="22"/>
      <c r="R1384" s="22"/>
      <c r="AI1384" s="22"/>
    </row>
    <row r="1385" spans="10:35">
      <c r="J1385" s="22"/>
      <c r="Q1385" s="22"/>
      <c r="R1385" s="22"/>
      <c r="AI1385" s="22"/>
    </row>
    <row r="1386" spans="10:35">
      <c r="J1386" s="22"/>
      <c r="Q1386" s="22"/>
      <c r="R1386" s="22"/>
      <c r="AI1386" s="22"/>
    </row>
    <row r="1387" spans="10:35">
      <c r="J1387" s="22"/>
      <c r="Q1387" s="22"/>
      <c r="R1387" s="22"/>
      <c r="AI1387" s="22"/>
    </row>
    <row r="1388" spans="10:35">
      <c r="J1388" s="22"/>
      <c r="Q1388" s="22"/>
      <c r="R1388" s="22"/>
      <c r="AI1388" s="22"/>
    </row>
    <row r="1389" spans="10:35">
      <c r="J1389" s="22"/>
      <c r="Q1389" s="22"/>
      <c r="R1389" s="22"/>
      <c r="AI1389" s="22"/>
    </row>
    <row r="1390" spans="10:35">
      <c r="J1390" s="22"/>
      <c r="Q1390" s="22"/>
      <c r="R1390" s="22"/>
      <c r="AI1390" s="22"/>
    </row>
    <row r="1391" spans="10:35">
      <c r="J1391" s="22"/>
      <c r="Q1391" s="22"/>
      <c r="R1391" s="22"/>
      <c r="AI1391" s="22"/>
    </row>
    <row r="1392" spans="10:35">
      <c r="J1392" s="22"/>
      <c r="Q1392" s="22"/>
      <c r="R1392" s="22"/>
      <c r="AI1392" s="22"/>
    </row>
    <row r="1393" spans="10:35">
      <c r="J1393" s="22"/>
      <c r="Q1393" s="22"/>
      <c r="R1393" s="22"/>
      <c r="AI1393" s="22"/>
    </row>
    <row r="1394" spans="10:35">
      <c r="J1394" s="22"/>
      <c r="Q1394" s="22"/>
      <c r="R1394" s="22"/>
      <c r="AI1394" s="22"/>
    </row>
    <row r="1395" spans="10:35">
      <c r="J1395" s="22"/>
      <c r="Q1395" s="22"/>
      <c r="R1395" s="22"/>
      <c r="AI1395" s="22"/>
    </row>
    <row r="1396" spans="10:35">
      <c r="J1396" s="22"/>
      <c r="Q1396" s="22"/>
      <c r="R1396" s="22"/>
      <c r="AI1396" s="22"/>
    </row>
    <row r="1397" spans="10:35">
      <c r="J1397" s="22"/>
      <c r="Q1397" s="22"/>
      <c r="R1397" s="22"/>
      <c r="AI1397" s="22"/>
    </row>
    <row r="1398" spans="10:35">
      <c r="J1398" s="22"/>
      <c r="Q1398" s="22"/>
      <c r="R1398" s="22"/>
      <c r="AI1398" s="22"/>
    </row>
    <row r="1399" spans="10:35">
      <c r="J1399" s="22"/>
      <c r="Q1399" s="22"/>
      <c r="R1399" s="22"/>
      <c r="AI1399" s="22"/>
    </row>
    <row r="1400" spans="10:35">
      <c r="J1400" s="22"/>
      <c r="Q1400" s="22"/>
      <c r="R1400" s="22"/>
      <c r="AI1400" s="22"/>
    </row>
    <row r="1401" spans="10:35">
      <c r="J1401" s="22"/>
      <c r="Q1401" s="22"/>
      <c r="R1401" s="22"/>
      <c r="AI1401" s="22"/>
    </row>
    <row r="1402" spans="10:35">
      <c r="J1402" s="22"/>
      <c r="Q1402" s="22"/>
      <c r="R1402" s="22"/>
      <c r="AI1402" s="22"/>
    </row>
    <row r="1403" spans="10:35">
      <c r="J1403" s="22"/>
      <c r="Q1403" s="22"/>
      <c r="R1403" s="22"/>
      <c r="AI1403" s="22"/>
    </row>
    <row r="1404" spans="10:35">
      <c r="J1404" s="22"/>
      <c r="Q1404" s="22"/>
      <c r="R1404" s="22"/>
      <c r="AI1404" s="22"/>
    </row>
    <row r="1405" spans="10:35">
      <c r="J1405" s="22"/>
      <c r="Q1405" s="22"/>
      <c r="R1405" s="22"/>
      <c r="AI1405" s="22"/>
    </row>
    <row r="1406" spans="10:35">
      <c r="J1406" s="22"/>
      <c r="Q1406" s="22"/>
      <c r="R1406" s="22"/>
      <c r="AI1406" s="22"/>
    </row>
    <row r="1407" spans="10:35">
      <c r="J1407" s="22"/>
      <c r="Q1407" s="22"/>
      <c r="R1407" s="22"/>
      <c r="AI1407" s="22"/>
    </row>
    <row r="1408" spans="10:35">
      <c r="J1408" s="22"/>
      <c r="Q1408" s="22"/>
      <c r="R1408" s="22"/>
      <c r="AI1408" s="22"/>
    </row>
    <row r="1409" spans="10:35">
      <c r="J1409" s="22"/>
      <c r="Q1409" s="22"/>
      <c r="R1409" s="22"/>
      <c r="AI1409" s="22"/>
    </row>
    <row r="1410" spans="10:35">
      <c r="J1410" s="22"/>
      <c r="Q1410" s="22"/>
      <c r="R1410" s="22"/>
      <c r="AI1410" s="22"/>
    </row>
    <row r="1411" spans="10:35">
      <c r="J1411" s="22"/>
      <c r="Q1411" s="22"/>
      <c r="R1411" s="22"/>
      <c r="AI1411" s="22"/>
    </row>
    <row r="1412" spans="10:35">
      <c r="J1412" s="22"/>
      <c r="Q1412" s="22"/>
      <c r="R1412" s="22"/>
      <c r="AI1412" s="22"/>
    </row>
    <row r="1413" spans="10:35">
      <c r="J1413" s="22"/>
      <c r="Q1413" s="22"/>
      <c r="R1413" s="22"/>
      <c r="AI1413" s="22"/>
    </row>
    <row r="1414" spans="10:35">
      <c r="J1414" s="22"/>
      <c r="Q1414" s="22"/>
      <c r="R1414" s="22"/>
      <c r="AI1414" s="22"/>
    </row>
    <row r="1415" spans="10:35">
      <c r="J1415" s="22"/>
      <c r="Q1415" s="22"/>
      <c r="R1415" s="22"/>
      <c r="AI1415" s="22"/>
    </row>
    <row r="1416" spans="10:35">
      <c r="J1416" s="22"/>
      <c r="Q1416" s="22"/>
      <c r="R1416" s="22"/>
      <c r="AI1416" s="22"/>
    </row>
    <row r="1417" spans="10:35">
      <c r="J1417" s="22"/>
      <c r="Q1417" s="22"/>
      <c r="R1417" s="22"/>
      <c r="AI1417" s="22"/>
    </row>
    <row r="1418" spans="10:35">
      <c r="J1418" s="22"/>
      <c r="Q1418" s="22"/>
      <c r="R1418" s="22"/>
      <c r="AI1418" s="22"/>
    </row>
    <row r="1419" spans="10:35">
      <c r="J1419" s="22"/>
      <c r="Q1419" s="22"/>
      <c r="R1419" s="22"/>
      <c r="AI1419" s="22"/>
    </row>
    <row r="1420" spans="10:35">
      <c r="J1420" s="22"/>
      <c r="Q1420" s="22"/>
      <c r="R1420" s="22"/>
      <c r="AI1420" s="22"/>
    </row>
    <row r="1421" spans="10:35">
      <c r="J1421" s="22"/>
      <c r="Q1421" s="22"/>
      <c r="R1421" s="22"/>
      <c r="AI1421" s="22"/>
    </row>
    <row r="1422" spans="10:35">
      <c r="J1422" s="22"/>
      <c r="Q1422" s="22"/>
      <c r="R1422" s="22"/>
      <c r="AI1422" s="22"/>
    </row>
    <row r="1423" spans="10:35">
      <c r="J1423" s="22"/>
      <c r="Q1423" s="22"/>
      <c r="R1423" s="22"/>
      <c r="AI1423" s="22"/>
    </row>
    <row r="1424" spans="10:35">
      <c r="J1424" s="22"/>
      <c r="Q1424" s="22"/>
      <c r="R1424" s="22"/>
      <c r="AI1424" s="22"/>
    </row>
    <row r="1425" spans="10:35">
      <c r="J1425" s="22"/>
      <c r="Q1425" s="22"/>
      <c r="R1425" s="22"/>
      <c r="AI1425" s="22"/>
    </row>
    <row r="1426" spans="10:35">
      <c r="J1426" s="22"/>
      <c r="Q1426" s="22"/>
      <c r="R1426" s="22"/>
      <c r="AI1426" s="22"/>
    </row>
    <row r="1427" spans="10:35">
      <c r="J1427" s="22"/>
      <c r="Q1427" s="22"/>
      <c r="R1427" s="22"/>
      <c r="AI1427" s="22"/>
    </row>
    <row r="1428" spans="10:35">
      <c r="J1428" s="22"/>
      <c r="Q1428" s="22"/>
      <c r="R1428" s="22"/>
      <c r="AI1428" s="22"/>
    </row>
    <row r="1429" spans="10:35">
      <c r="J1429" s="22"/>
      <c r="Q1429" s="22"/>
      <c r="R1429" s="22"/>
      <c r="AI1429" s="22"/>
    </row>
    <row r="1430" spans="10:35">
      <c r="J1430" s="22"/>
      <c r="Q1430" s="22"/>
      <c r="R1430" s="22"/>
      <c r="AI1430" s="22"/>
    </row>
    <row r="1431" spans="10:35">
      <c r="J1431" s="22"/>
      <c r="Q1431" s="22"/>
      <c r="R1431" s="22"/>
      <c r="AI1431" s="22"/>
    </row>
    <row r="1432" spans="10:35">
      <c r="J1432" s="22"/>
      <c r="Q1432" s="22"/>
      <c r="R1432" s="22"/>
      <c r="AI1432" s="22"/>
    </row>
    <row r="1433" spans="10:35">
      <c r="J1433" s="22"/>
      <c r="Q1433" s="22"/>
      <c r="R1433" s="22"/>
      <c r="AI1433" s="22"/>
    </row>
    <row r="1434" spans="10:35">
      <c r="J1434" s="22"/>
      <c r="Q1434" s="22"/>
      <c r="R1434" s="22"/>
      <c r="AI1434" s="22"/>
    </row>
    <row r="1435" spans="10:35">
      <c r="J1435" s="22"/>
      <c r="Q1435" s="22"/>
      <c r="R1435" s="22"/>
      <c r="AI1435" s="22"/>
    </row>
    <row r="1436" spans="10:35">
      <c r="J1436" s="22"/>
      <c r="Q1436" s="22"/>
      <c r="R1436" s="22"/>
      <c r="AI1436" s="22"/>
    </row>
    <row r="1437" spans="10:35">
      <c r="J1437" s="22"/>
      <c r="Q1437" s="22"/>
      <c r="R1437" s="22"/>
      <c r="AI1437" s="22"/>
    </row>
    <row r="1438" spans="10:35">
      <c r="J1438" s="22"/>
      <c r="Q1438" s="22"/>
      <c r="R1438" s="22"/>
      <c r="AI1438" s="22"/>
    </row>
    <row r="1439" spans="10:35">
      <c r="J1439" s="22"/>
      <c r="Q1439" s="22"/>
      <c r="R1439" s="22"/>
      <c r="AI1439" s="22"/>
    </row>
    <row r="1440" spans="10:35">
      <c r="J1440" s="22"/>
      <c r="Q1440" s="22"/>
      <c r="R1440" s="22"/>
      <c r="AI1440" s="22"/>
    </row>
    <row r="1441" spans="10:35">
      <c r="J1441" s="22"/>
      <c r="Q1441" s="22"/>
      <c r="R1441" s="22"/>
      <c r="AI1441" s="22"/>
    </row>
    <row r="1442" spans="10:35">
      <c r="J1442" s="22"/>
      <c r="Q1442" s="22"/>
      <c r="R1442" s="22"/>
      <c r="AI1442" s="22"/>
    </row>
    <row r="1443" spans="10:35">
      <c r="J1443" s="22"/>
      <c r="Q1443" s="22"/>
      <c r="R1443" s="22"/>
      <c r="AI1443" s="22"/>
    </row>
    <row r="1444" spans="10:35">
      <c r="J1444" s="22"/>
      <c r="Q1444" s="22"/>
      <c r="R1444" s="22"/>
      <c r="AI1444" s="22"/>
    </row>
    <row r="1445" spans="10:35">
      <c r="J1445" s="22"/>
      <c r="Q1445" s="22"/>
      <c r="R1445" s="22"/>
      <c r="AI1445" s="22"/>
    </row>
    <row r="1446" spans="10:35">
      <c r="J1446" s="22"/>
      <c r="Q1446" s="22"/>
      <c r="R1446" s="22"/>
      <c r="AI1446" s="22"/>
    </row>
    <row r="1447" spans="10:35">
      <c r="J1447" s="22"/>
      <c r="Q1447" s="22"/>
      <c r="R1447" s="22"/>
      <c r="AI1447" s="22"/>
    </row>
    <row r="1448" spans="10:35">
      <c r="J1448" s="22"/>
      <c r="Q1448" s="22"/>
      <c r="R1448" s="22"/>
      <c r="AI1448" s="22"/>
    </row>
    <row r="1449" spans="10:35">
      <c r="J1449" s="22"/>
      <c r="Q1449" s="22"/>
      <c r="R1449" s="22"/>
      <c r="AI1449" s="22"/>
    </row>
    <row r="1450" spans="10:35">
      <c r="J1450" s="22"/>
      <c r="Q1450" s="22"/>
      <c r="R1450" s="22"/>
      <c r="AI1450" s="22"/>
    </row>
    <row r="1451" spans="10:35">
      <c r="J1451" s="22"/>
      <c r="Q1451" s="22"/>
      <c r="R1451" s="22"/>
      <c r="AI1451" s="22"/>
    </row>
    <row r="1452" spans="10:35">
      <c r="J1452" s="22"/>
      <c r="Q1452" s="22"/>
      <c r="R1452" s="22"/>
      <c r="AI1452" s="22"/>
    </row>
    <row r="1453" spans="10:35">
      <c r="J1453" s="22"/>
      <c r="Q1453" s="22"/>
      <c r="R1453" s="22"/>
      <c r="AI1453" s="22"/>
    </row>
    <row r="1454" spans="10:35">
      <c r="J1454" s="22"/>
      <c r="Q1454" s="22"/>
      <c r="R1454" s="22"/>
      <c r="AI1454" s="22"/>
    </row>
    <row r="1455" spans="10:35">
      <c r="J1455" s="22"/>
      <c r="Q1455" s="22"/>
      <c r="R1455" s="22"/>
      <c r="AI1455" s="22"/>
    </row>
    <row r="1456" spans="10:35">
      <c r="J1456" s="22"/>
      <c r="Q1456" s="22"/>
      <c r="R1456" s="22"/>
      <c r="AI1456" s="22"/>
    </row>
    <row r="1457" spans="10:35">
      <c r="J1457" s="22"/>
      <c r="Q1457" s="22"/>
      <c r="R1457" s="22"/>
      <c r="AI1457" s="22"/>
    </row>
    <row r="1458" spans="10:35">
      <c r="J1458" s="22"/>
      <c r="Q1458" s="22"/>
      <c r="R1458" s="22"/>
      <c r="AI1458" s="22"/>
    </row>
    <row r="1459" spans="10:35">
      <c r="J1459" s="22"/>
      <c r="Q1459" s="22"/>
      <c r="R1459" s="22"/>
      <c r="AI1459" s="22"/>
    </row>
    <row r="1460" spans="10:35">
      <c r="J1460" s="22"/>
      <c r="Q1460" s="22"/>
      <c r="R1460" s="22"/>
      <c r="AI1460" s="22"/>
    </row>
    <row r="1461" spans="10:35">
      <c r="J1461" s="22"/>
      <c r="Q1461" s="22"/>
      <c r="R1461" s="22"/>
      <c r="AI1461" s="22"/>
    </row>
    <row r="1462" spans="10:35">
      <c r="J1462" s="22"/>
      <c r="Q1462" s="22"/>
      <c r="R1462" s="22"/>
      <c r="AI1462" s="22"/>
    </row>
    <row r="1463" spans="10:35">
      <c r="J1463" s="22"/>
      <c r="Q1463" s="22"/>
      <c r="R1463" s="22"/>
      <c r="AI1463" s="22"/>
    </row>
    <row r="1464" spans="10:35">
      <c r="J1464" s="22"/>
      <c r="Q1464" s="22"/>
      <c r="R1464" s="22"/>
      <c r="AI1464" s="22"/>
    </row>
    <row r="1465" spans="10:35">
      <c r="J1465" s="22"/>
      <c r="Q1465" s="22"/>
      <c r="R1465" s="22"/>
      <c r="AI1465" s="22"/>
    </row>
    <row r="1466" spans="10:35">
      <c r="J1466" s="22"/>
      <c r="Q1466" s="22"/>
      <c r="R1466" s="22"/>
      <c r="AI1466" s="22"/>
    </row>
    <row r="1467" spans="10:35">
      <c r="J1467" s="22"/>
      <c r="Q1467" s="22"/>
      <c r="R1467" s="22"/>
      <c r="AI1467" s="22"/>
    </row>
    <row r="1468" spans="10:35">
      <c r="J1468" s="22"/>
      <c r="Q1468" s="22"/>
      <c r="R1468" s="22"/>
      <c r="AI1468" s="22"/>
    </row>
    <row r="1469" spans="10:35">
      <c r="J1469" s="22"/>
      <c r="Q1469" s="22"/>
      <c r="R1469" s="22"/>
      <c r="AI1469" s="22"/>
    </row>
    <row r="1470" spans="10:35">
      <c r="J1470" s="22"/>
      <c r="Q1470" s="22"/>
      <c r="R1470" s="22"/>
      <c r="AI1470" s="22"/>
    </row>
    <row r="1471" spans="10:35">
      <c r="J1471" s="22"/>
      <c r="Q1471" s="22"/>
      <c r="R1471" s="22"/>
      <c r="AI1471" s="22"/>
    </row>
    <row r="1472" spans="10:35">
      <c r="J1472" s="22"/>
      <c r="Q1472" s="22"/>
      <c r="R1472" s="22"/>
      <c r="AI1472" s="22"/>
    </row>
    <row r="1473" spans="10:35">
      <c r="J1473" s="22"/>
      <c r="Q1473" s="22"/>
      <c r="R1473" s="22"/>
      <c r="AI1473" s="22"/>
    </row>
    <row r="1474" spans="10:35">
      <c r="J1474" s="22"/>
      <c r="Q1474" s="22"/>
      <c r="R1474" s="22"/>
      <c r="AI1474" s="22"/>
    </row>
    <row r="1475" spans="10:35">
      <c r="J1475" s="22"/>
      <c r="Q1475" s="22"/>
      <c r="R1475" s="22"/>
      <c r="AI1475" s="22"/>
    </row>
    <row r="1476" spans="10:35">
      <c r="J1476" s="22"/>
      <c r="Q1476" s="22"/>
      <c r="R1476" s="22"/>
      <c r="AI1476" s="22"/>
    </row>
    <row r="1477" spans="10:35">
      <c r="J1477" s="22"/>
      <c r="Q1477" s="22"/>
      <c r="R1477" s="22"/>
      <c r="AI1477" s="22"/>
    </row>
    <row r="1478" spans="10:35">
      <c r="J1478" s="22"/>
      <c r="Q1478" s="22"/>
      <c r="R1478" s="22"/>
      <c r="AI1478" s="22"/>
    </row>
    <row r="1479" spans="10:35">
      <c r="J1479" s="22"/>
      <c r="Q1479" s="22"/>
      <c r="R1479" s="22"/>
      <c r="AI1479" s="22"/>
    </row>
    <row r="1480" spans="10:35">
      <c r="J1480" s="22"/>
      <c r="Q1480" s="22"/>
      <c r="R1480" s="22"/>
      <c r="AI1480" s="22"/>
    </row>
    <row r="1481" spans="10:35">
      <c r="J1481" s="22"/>
      <c r="Q1481" s="22"/>
      <c r="R1481" s="22"/>
      <c r="AI1481" s="22"/>
    </row>
    <row r="1482" spans="10:35">
      <c r="J1482" s="22"/>
      <c r="Q1482" s="22"/>
      <c r="R1482" s="22"/>
      <c r="AI1482" s="22"/>
    </row>
    <row r="1483" spans="10:35">
      <c r="J1483" s="22"/>
      <c r="Q1483" s="22"/>
      <c r="R1483" s="22"/>
      <c r="AI1483" s="22"/>
    </row>
    <row r="1484" spans="10:35">
      <c r="J1484" s="22"/>
      <c r="Q1484" s="22"/>
      <c r="R1484" s="22"/>
      <c r="AI1484" s="22"/>
    </row>
    <row r="1485" spans="10:35">
      <c r="J1485" s="22"/>
      <c r="Q1485" s="22"/>
      <c r="R1485" s="22"/>
      <c r="AI1485" s="22"/>
    </row>
    <row r="1486" spans="10:35">
      <c r="J1486" s="22"/>
      <c r="Q1486" s="22"/>
      <c r="R1486" s="22"/>
      <c r="AI1486" s="22"/>
    </row>
    <row r="1487" spans="10:35">
      <c r="J1487" s="22"/>
      <c r="Q1487" s="22"/>
      <c r="R1487" s="22"/>
      <c r="AI1487" s="22"/>
    </row>
    <row r="1488" spans="10:35">
      <c r="J1488" s="22"/>
      <c r="Q1488" s="22"/>
      <c r="R1488" s="22"/>
      <c r="AI1488" s="22"/>
    </row>
    <row r="1489" spans="10:35">
      <c r="J1489" s="22"/>
      <c r="Q1489" s="22"/>
      <c r="R1489" s="22"/>
      <c r="AI1489" s="22"/>
    </row>
    <row r="1490" spans="10:35">
      <c r="J1490" s="22"/>
      <c r="Q1490" s="22"/>
      <c r="R1490" s="22"/>
      <c r="AI1490" s="22"/>
    </row>
    <row r="1491" spans="10:35">
      <c r="J1491" s="22"/>
      <c r="Q1491" s="22"/>
      <c r="R1491" s="22"/>
      <c r="AI1491" s="22"/>
    </row>
    <row r="1492" spans="10:35">
      <c r="J1492" s="22"/>
      <c r="Q1492" s="22"/>
      <c r="R1492" s="22"/>
      <c r="AI1492" s="22"/>
    </row>
    <row r="1493" spans="10:35">
      <c r="J1493" s="22"/>
      <c r="Q1493" s="22"/>
      <c r="R1493" s="22"/>
      <c r="AI1493" s="22"/>
    </row>
    <row r="1494" spans="10:35">
      <c r="J1494" s="22"/>
      <c r="Q1494" s="22"/>
      <c r="R1494" s="22"/>
      <c r="AI1494" s="22"/>
    </row>
    <row r="1495" spans="10:35">
      <c r="J1495" s="22"/>
      <c r="Q1495" s="22"/>
      <c r="R1495" s="22"/>
      <c r="AI1495" s="22"/>
    </row>
    <row r="1496" spans="10:35">
      <c r="J1496" s="22"/>
      <c r="Q1496" s="22"/>
      <c r="R1496" s="22"/>
      <c r="AI1496" s="22"/>
    </row>
    <row r="1497" spans="10:35">
      <c r="J1497" s="22"/>
      <c r="Q1497" s="22"/>
      <c r="R1497" s="22"/>
      <c r="AI1497" s="22"/>
    </row>
    <row r="1498" spans="10:35">
      <c r="J1498" s="22"/>
      <c r="Q1498" s="22"/>
      <c r="R1498" s="22"/>
      <c r="AI1498" s="22"/>
    </row>
    <row r="1499" spans="10:35">
      <c r="J1499" s="22"/>
      <c r="Q1499" s="22"/>
      <c r="R1499" s="22"/>
      <c r="AI1499" s="22"/>
    </row>
    <row r="1500" spans="10:35">
      <c r="J1500" s="22"/>
      <c r="Q1500" s="22"/>
      <c r="R1500" s="22"/>
      <c r="AI1500" s="22"/>
    </row>
    <row r="1501" spans="10:35">
      <c r="J1501" s="22"/>
      <c r="Q1501" s="22"/>
      <c r="R1501" s="22"/>
      <c r="AI1501" s="22"/>
    </row>
    <row r="1502" spans="10:35">
      <c r="J1502" s="22"/>
      <c r="Q1502" s="22"/>
      <c r="R1502" s="22"/>
      <c r="AI1502" s="22"/>
    </row>
    <row r="1503" spans="10:35">
      <c r="J1503" s="22"/>
      <c r="Q1503" s="22"/>
      <c r="R1503" s="22"/>
      <c r="AI1503" s="22"/>
    </row>
    <row r="1504" spans="10:35">
      <c r="J1504" s="22"/>
      <c r="Q1504" s="22"/>
      <c r="R1504" s="22"/>
      <c r="AI1504" s="22"/>
    </row>
    <row r="1505" spans="10:35">
      <c r="J1505" s="22"/>
      <c r="Q1505" s="22"/>
      <c r="R1505" s="22"/>
      <c r="AI1505" s="22"/>
    </row>
    <row r="1506" spans="10:35">
      <c r="J1506" s="22"/>
      <c r="Q1506" s="22"/>
      <c r="R1506" s="22"/>
      <c r="AI1506" s="22"/>
    </row>
    <row r="1507" spans="10:35">
      <c r="J1507" s="22"/>
      <c r="Q1507" s="22"/>
      <c r="R1507" s="22"/>
      <c r="AI1507" s="22"/>
    </row>
    <row r="1508" spans="10:35">
      <c r="J1508" s="22"/>
      <c r="Q1508" s="22"/>
      <c r="R1508" s="22"/>
      <c r="AI1508" s="22"/>
    </row>
    <row r="1509" spans="10:35">
      <c r="J1509" s="22"/>
      <c r="Q1509" s="22"/>
      <c r="R1509" s="22"/>
      <c r="AI1509" s="22"/>
    </row>
    <row r="1510" spans="10:35">
      <c r="J1510" s="22"/>
      <c r="Q1510" s="22"/>
      <c r="R1510" s="22"/>
      <c r="AI1510" s="22"/>
    </row>
    <row r="1511" spans="10:35">
      <c r="J1511" s="22"/>
      <c r="Q1511" s="22"/>
      <c r="R1511" s="22"/>
      <c r="AI1511" s="22"/>
    </row>
    <row r="1512" spans="10:35">
      <c r="J1512" s="22"/>
      <c r="Q1512" s="22"/>
      <c r="R1512" s="22"/>
      <c r="AI1512" s="22"/>
    </row>
    <row r="1513" spans="10:35">
      <c r="J1513" s="22"/>
      <c r="Q1513" s="22"/>
      <c r="R1513" s="22"/>
      <c r="AI1513" s="22"/>
    </row>
    <row r="1514" spans="10:35">
      <c r="J1514" s="22"/>
      <c r="Q1514" s="22"/>
      <c r="R1514" s="22"/>
      <c r="AI1514" s="22"/>
    </row>
    <row r="1515" spans="10:35">
      <c r="J1515" s="22"/>
      <c r="Q1515" s="22"/>
      <c r="R1515" s="22"/>
      <c r="AI1515" s="22"/>
    </row>
    <row r="1516" spans="10:35">
      <c r="J1516" s="22"/>
      <c r="Q1516" s="22"/>
      <c r="R1516" s="22"/>
      <c r="AI1516" s="22"/>
    </row>
    <row r="1517" spans="10:35">
      <c r="J1517" s="22"/>
      <c r="Q1517" s="22"/>
      <c r="R1517" s="22"/>
      <c r="AI1517" s="22"/>
    </row>
    <row r="1518" spans="10:35">
      <c r="J1518" s="22"/>
      <c r="Q1518" s="22"/>
      <c r="R1518" s="22"/>
      <c r="AI1518" s="22"/>
    </row>
    <row r="1519" spans="10:35">
      <c r="J1519" s="22"/>
      <c r="Q1519" s="22"/>
      <c r="R1519" s="22"/>
      <c r="AI1519" s="22"/>
    </row>
    <row r="1520" spans="10:35">
      <c r="J1520" s="22"/>
      <c r="Q1520" s="22"/>
      <c r="R1520" s="22"/>
      <c r="AI1520" s="22"/>
    </row>
    <row r="1521" spans="10:35">
      <c r="J1521" s="22"/>
      <c r="Q1521" s="22"/>
      <c r="R1521" s="22"/>
      <c r="AI1521" s="22"/>
    </row>
    <row r="1522" spans="10:35">
      <c r="J1522" s="22"/>
      <c r="Q1522" s="22"/>
      <c r="R1522" s="22"/>
      <c r="AI1522" s="22"/>
    </row>
    <row r="1523" spans="10:35">
      <c r="J1523" s="22"/>
      <c r="Q1523" s="22"/>
      <c r="R1523" s="22"/>
      <c r="AI1523" s="22"/>
    </row>
    <row r="1524" spans="10:35">
      <c r="J1524" s="22"/>
      <c r="Q1524" s="22"/>
      <c r="R1524" s="22"/>
      <c r="AI1524" s="22"/>
    </row>
    <row r="1525" spans="10:35">
      <c r="J1525" s="22"/>
      <c r="Q1525" s="22"/>
      <c r="R1525" s="22"/>
      <c r="AI1525" s="22"/>
    </row>
    <row r="1526" spans="10:35">
      <c r="J1526" s="22"/>
      <c r="Q1526" s="22"/>
      <c r="R1526" s="22"/>
      <c r="AI1526" s="22"/>
    </row>
    <row r="1527" spans="10:35">
      <c r="J1527" s="22"/>
      <c r="Q1527" s="22"/>
      <c r="R1527" s="22"/>
      <c r="AI1527" s="22"/>
    </row>
    <row r="1528" spans="10:35">
      <c r="J1528" s="22"/>
      <c r="Q1528" s="22"/>
      <c r="R1528" s="22"/>
      <c r="AI1528" s="22"/>
    </row>
    <row r="1529" spans="10:35">
      <c r="J1529" s="22"/>
      <c r="Q1529" s="22"/>
      <c r="R1529" s="22"/>
      <c r="AI1529" s="22"/>
    </row>
    <row r="1530" spans="10:35">
      <c r="J1530" s="22"/>
      <c r="Q1530" s="22"/>
      <c r="R1530" s="22"/>
      <c r="AI1530" s="22"/>
    </row>
    <row r="1531" spans="10:35">
      <c r="J1531" s="22"/>
      <c r="Q1531" s="22"/>
      <c r="R1531" s="22"/>
      <c r="AI1531" s="22"/>
    </row>
    <row r="1532" spans="10:35">
      <c r="J1532" s="22"/>
      <c r="Q1532" s="22"/>
      <c r="R1532" s="22"/>
      <c r="AI1532" s="22"/>
    </row>
    <row r="1533" spans="10:35">
      <c r="J1533" s="22"/>
      <c r="Q1533" s="22"/>
      <c r="R1533" s="22"/>
      <c r="AI1533" s="22"/>
    </row>
    <row r="1534" spans="10:35">
      <c r="J1534" s="22"/>
      <c r="Q1534" s="22"/>
      <c r="R1534" s="22"/>
      <c r="AI1534" s="22"/>
    </row>
    <row r="1535" spans="10:35">
      <c r="J1535" s="22"/>
      <c r="Q1535" s="22"/>
      <c r="R1535" s="22"/>
      <c r="AI1535" s="22"/>
    </row>
    <row r="1536" spans="10:35">
      <c r="J1536" s="22"/>
      <c r="Q1536" s="22"/>
      <c r="R1536" s="22"/>
      <c r="AI1536" s="22"/>
    </row>
    <row r="1537" spans="10:35">
      <c r="J1537" s="22"/>
      <c r="Q1537" s="22"/>
      <c r="R1537" s="22"/>
      <c r="AI1537" s="22"/>
    </row>
    <row r="1538" spans="10:35">
      <c r="J1538" s="22"/>
      <c r="Q1538" s="22"/>
      <c r="R1538" s="22"/>
      <c r="AI1538" s="22"/>
    </row>
    <row r="1539" spans="10:35">
      <c r="J1539" s="22"/>
      <c r="Q1539" s="22"/>
      <c r="R1539" s="22"/>
      <c r="AI1539" s="22"/>
    </row>
    <row r="1540" spans="10:35">
      <c r="J1540" s="22"/>
      <c r="Q1540" s="22"/>
      <c r="R1540" s="22"/>
      <c r="AI1540" s="22"/>
    </row>
    <row r="1541" spans="10:35">
      <c r="J1541" s="22"/>
      <c r="Q1541" s="22"/>
      <c r="R1541" s="22"/>
      <c r="AI1541" s="22"/>
    </row>
    <row r="1542" spans="10:35">
      <c r="J1542" s="22"/>
      <c r="Q1542" s="22"/>
      <c r="R1542" s="22"/>
      <c r="AI1542" s="22"/>
    </row>
    <row r="1543" spans="10:35">
      <c r="J1543" s="22"/>
      <c r="Q1543" s="22"/>
      <c r="R1543" s="22"/>
      <c r="AI1543" s="22"/>
    </row>
    <row r="1544" spans="10:35">
      <c r="J1544" s="22"/>
      <c r="Q1544" s="22"/>
      <c r="R1544" s="22"/>
      <c r="AI1544" s="22"/>
    </row>
    <row r="1545" spans="10:35">
      <c r="J1545" s="22"/>
      <c r="Q1545" s="22"/>
      <c r="R1545" s="22"/>
      <c r="AI1545" s="22"/>
    </row>
    <row r="1546" spans="10:35">
      <c r="J1546" s="22"/>
      <c r="Q1546" s="22"/>
      <c r="R1546" s="22"/>
      <c r="AI1546" s="22"/>
    </row>
    <row r="1547" spans="10:35">
      <c r="J1547" s="22"/>
      <c r="Q1547" s="22"/>
      <c r="R1547" s="22"/>
      <c r="AI1547" s="22"/>
    </row>
    <row r="1548" spans="10:35">
      <c r="J1548" s="22"/>
      <c r="Q1548" s="22"/>
      <c r="R1548" s="22"/>
      <c r="AI1548" s="22"/>
    </row>
    <row r="1549" spans="10:35">
      <c r="J1549" s="22"/>
      <c r="Q1549" s="22"/>
      <c r="R1549" s="22"/>
      <c r="AI1549" s="22"/>
    </row>
    <row r="1550" spans="10:35">
      <c r="J1550" s="22"/>
      <c r="Q1550" s="22"/>
      <c r="R1550" s="22"/>
      <c r="AI1550" s="22"/>
    </row>
    <row r="1551" spans="10:35">
      <c r="J1551" s="22"/>
      <c r="Q1551" s="22"/>
      <c r="R1551" s="22"/>
      <c r="AI1551" s="22"/>
    </row>
    <row r="1552" spans="10:35">
      <c r="J1552" s="22"/>
      <c r="Q1552" s="22"/>
      <c r="R1552" s="22"/>
      <c r="AI1552" s="22"/>
    </row>
    <row r="1553" spans="10:35">
      <c r="J1553" s="22"/>
      <c r="Q1553" s="22"/>
      <c r="R1553" s="22"/>
      <c r="AI1553" s="22"/>
    </row>
    <row r="1554" spans="10:35">
      <c r="J1554" s="22"/>
      <c r="Q1554" s="22"/>
      <c r="R1554" s="22"/>
      <c r="AI1554" s="22"/>
    </row>
    <row r="1555" spans="10:35">
      <c r="J1555" s="22"/>
      <c r="Q1555" s="22"/>
      <c r="R1555" s="22"/>
      <c r="AI1555" s="22"/>
    </row>
    <row r="1556" spans="10:35">
      <c r="J1556" s="22"/>
      <c r="Q1556" s="22"/>
      <c r="R1556" s="22"/>
      <c r="AI1556" s="22"/>
    </row>
    <row r="1557" spans="10:35">
      <c r="J1557" s="22"/>
      <c r="Q1557" s="22"/>
      <c r="R1557" s="22"/>
      <c r="AI1557" s="22"/>
    </row>
    <row r="1558" spans="10:35">
      <c r="J1558" s="22"/>
      <c r="Q1558" s="22"/>
      <c r="R1558" s="22"/>
      <c r="AI1558" s="22"/>
    </row>
    <row r="1559" spans="10:35">
      <c r="J1559" s="22"/>
      <c r="Q1559" s="22"/>
      <c r="R1559" s="22"/>
      <c r="AI1559" s="22"/>
    </row>
    <row r="1560" spans="10:35">
      <c r="J1560" s="22"/>
      <c r="Q1560" s="22"/>
      <c r="R1560" s="22"/>
      <c r="AI1560" s="22"/>
    </row>
    <row r="1561" spans="10:35">
      <c r="J1561" s="22"/>
      <c r="Q1561" s="22"/>
      <c r="R1561" s="22"/>
      <c r="AI1561" s="22"/>
    </row>
    <row r="1562" spans="10:35">
      <c r="J1562" s="22"/>
      <c r="Q1562" s="22"/>
      <c r="R1562" s="22"/>
      <c r="AI1562" s="22"/>
    </row>
    <row r="1563" spans="10:35">
      <c r="J1563" s="22"/>
      <c r="Q1563" s="22"/>
      <c r="R1563" s="22"/>
      <c r="AI1563" s="22"/>
    </row>
    <row r="1564" spans="10:35">
      <c r="J1564" s="22"/>
      <c r="Q1564" s="22"/>
      <c r="R1564" s="22"/>
      <c r="AI1564" s="22"/>
    </row>
    <row r="1565" spans="10:35">
      <c r="J1565" s="22"/>
      <c r="Q1565" s="22"/>
      <c r="R1565" s="22"/>
      <c r="AI1565" s="22"/>
    </row>
    <row r="1566" spans="10:35">
      <c r="J1566" s="22"/>
      <c r="Q1566" s="22"/>
      <c r="R1566" s="22"/>
      <c r="AI1566" s="22"/>
    </row>
    <row r="1567" spans="10:35">
      <c r="J1567" s="22"/>
      <c r="Q1567" s="22"/>
      <c r="R1567" s="22"/>
      <c r="AI1567" s="22"/>
    </row>
    <row r="1568" spans="10:35">
      <c r="J1568" s="22"/>
      <c r="Q1568" s="22"/>
      <c r="R1568" s="22"/>
      <c r="AI1568" s="22"/>
    </row>
    <row r="1569" spans="10:35">
      <c r="J1569" s="22"/>
      <c r="Q1569" s="22"/>
      <c r="R1569" s="22"/>
      <c r="AI1569" s="22"/>
    </row>
    <row r="1570" spans="10:35">
      <c r="J1570" s="22"/>
      <c r="Q1570" s="22"/>
      <c r="R1570" s="22"/>
      <c r="AI1570" s="22"/>
    </row>
    <row r="1571" spans="10:35">
      <c r="J1571" s="22"/>
      <c r="Q1571" s="22"/>
      <c r="R1571" s="22"/>
      <c r="AI1571" s="22"/>
    </row>
    <row r="1572" spans="10:35">
      <c r="J1572" s="22"/>
      <c r="Q1572" s="22"/>
      <c r="R1572" s="22"/>
      <c r="AI1572" s="22"/>
    </row>
    <row r="1573" spans="10:35">
      <c r="J1573" s="22"/>
      <c r="Q1573" s="22"/>
      <c r="R1573" s="22"/>
      <c r="AI1573" s="22"/>
    </row>
    <row r="1574" spans="10:35">
      <c r="J1574" s="22"/>
      <c r="Q1574" s="22"/>
      <c r="R1574" s="22"/>
      <c r="AI1574" s="22"/>
    </row>
    <row r="1575" spans="10:35">
      <c r="J1575" s="22"/>
      <c r="Q1575" s="22"/>
      <c r="R1575" s="22"/>
      <c r="AI1575" s="22"/>
    </row>
    <row r="1576" spans="10:35">
      <c r="J1576" s="22"/>
      <c r="Q1576" s="22"/>
      <c r="R1576" s="22"/>
      <c r="AI1576" s="22"/>
    </row>
    <row r="1577" spans="10:35">
      <c r="J1577" s="22"/>
      <c r="Q1577" s="22"/>
      <c r="R1577" s="22"/>
      <c r="AI1577" s="22"/>
    </row>
    <row r="1578" spans="10:35">
      <c r="J1578" s="22"/>
      <c r="Q1578" s="22"/>
      <c r="R1578" s="22"/>
      <c r="AI1578" s="22"/>
    </row>
    <row r="1579" spans="10:35">
      <c r="J1579" s="22"/>
      <c r="Q1579" s="22"/>
      <c r="R1579" s="22"/>
      <c r="AI1579" s="22"/>
    </row>
    <row r="1580" spans="10:35">
      <c r="J1580" s="22"/>
      <c r="Q1580" s="22"/>
      <c r="R1580" s="22"/>
      <c r="AI1580" s="22"/>
    </row>
    <row r="1581" spans="10:35">
      <c r="J1581" s="22"/>
      <c r="Q1581" s="22"/>
      <c r="R1581" s="22"/>
      <c r="AI1581" s="22"/>
    </row>
    <row r="1582" spans="10:35">
      <c r="J1582" s="22"/>
      <c r="Q1582" s="22"/>
      <c r="R1582" s="22"/>
      <c r="AI1582" s="22"/>
    </row>
    <row r="1583" spans="10:35">
      <c r="J1583" s="22"/>
      <c r="Q1583" s="22"/>
      <c r="R1583" s="22"/>
      <c r="AI1583" s="22"/>
    </row>
    <row r="1584" spans="10:35">
      <c r="J1584" s="22"/>
      <c r="Q1584" s="22"/>
      <c r="R1584" s="22"/>
      <c r="AI1584" s="22"/>
    </row>
    <row r="1585" spans="10:35">
      <c r="J1585" s="22"/>
      <c r="Q1585" s="22"/>
      <c r="R1585" s="22"/>
      <c r="AI1585" s="22"/>
    </row>
    <row r="1586" spans="10:35">
      <c r="J1586" s="22"/>
      <c r="Q1586" s="22"/>
      <c r="R1586" s="22"/>
      <c r="AI1586" s="22"/>
    </row>
    <row r="1587" spans="10:35">
      <c r="J1587" s="22"/>
      <c r="Q1587" s="22"/>
      <c r="R1587" s="22"/>
      <c r="AI1587" s="22"/>
    </row>
    <row r="1588" spans="10:35">
      <c r="J1588" s="22"/>
      <c r="Q1588" s="22"/>
      <c r="R1588" s="22"/>
      <c r="AI1588" s="22"/>
    </row>
    <row r="1589" spans="10:35">
      <c r="J1589" s="22"/>
      <c r="Q1589" s="22"/>
      <c r="R1589" s="22"/>
      <c r="AI1589" s="22"/>
    </row>
    <row r="1590" spans="10:35">
      <c r="J1590" s="22"/>
      <c r="Q1590" s="22"/>
      <c r="R1590" s="22"/>
      <c r="AI1590" s="22"/>
    </row>
    <row r="1591" spans="10:35">
      <c r="J1591" s="22"/>
      <c r="Q1591" s="22"/>
      <c r="R1591" s="22"/>
      <c r="AI1591" s="22"/>
    </row>
    <row r="1592" spans="10:35">
      <c r="J1592" s="22"/>
      <c r="Q1592" s="22"/>
      <c r="R1592" s="22"/>
      <c r="AI1592" s="22"/>
    </row>
    <row r="1593" spans="10:35">
      <c r="J1593" s="22"/>
      <c r="Q1593" s="22"/>
      <c r="R1593" s="22"/>
      <c r="AI1593" s="22"/>
    </row>
    <row r="1594" spans="10:35">
      <c r="J1594" s="22"/>
      <c r="Q1594" s="22"/>
      <c r="R1594" s="22"/>
      <c r="AI1594" s="22"/>
    </row>
    <row r="1595" spans="10:35">
      <c r="J1595" s="22"/>
      <c r="Q1595" s="22"/>
      <c r="R1595" s="22"/>
      <c r="AI1595" s="22"/>
    </row>
    <row r="1596" spans="10:35">
      <c r="J1596" s="22"/>
      <c r="Q1596" s="22"/>
      <c r="R1596" s="22"/>
      <c r="AI1596" s="22"/>
    </row>
    <row r="1597" spans="10:35">
      <c r="J1597" s="22"/>
      <c r="Q1597" s="22"/>
      <c r="R1597" s="22"/>
      <c r="AI1597" s="22"/>
    </row>
    <row r="1598" spans="10:35">
      <c r="J1598" s="22"/>
      <c r="Q1598" s="22"/>
      <c r="R1598" s="22"/>
      <c r="AI1598" s="22"/>
    </row>
    <row r="1599" spans="10:35">
      <c r="J1599" s="22"/>
      <c r="Q1599" s="22"/>
      <c r="R1599" s="22"/>
      <c r="AI1599" s="22"/>
    </row>
    <row r="1600" spans="10:35">
      <c r="J1600" s="22"/>
      <c r="Q1600" s="22"/>
      <c r="R1600" s="22"/>
      <c r="AI1600" s="22"/>
    </row>
    <row r="1601" spans="10:35">
      <c r="J1601" s="22"/>
      <c r="Q1601" s="22"/>
      <c r="R1601" s="22"/>
      <c r="AI1601" s="22"/>
    </row>
    <row r="1602" spans="10:35">
      <c r="J1602" s="22"/>
      <c r="Q1602" s="22"/>
      <c r="R1602" s="22"/>
      <c r="AI1602" s="22"/>
    </row>
    <row r="1603" spans="10:35">
      <c r="J1603" s="22"/>
      <c r="Q1603" s="22"/>
      <c r="R1603" s="22"/>
      <c r="AI1603" s="22"/>
    </row>
    <row r="1604" spans="10:35">
      <c r="J1604" s="22"/>
      <c r="Q1604" s="22"/>
      <c r="R1604" s="22"/>
      <c r="AI1604" s="22"/>
    </row>
    <row r="1605" spans="10:35">
      <c r="J1605" s="22"/>
      <c r="Q1605" s="22"/>
      <c r="R1605" s="22"/>
      <c r="AI1605" s="22"/>
    </row>
    <row r="1606" spans="10:35">
      <c r="J1606" s="22"/>
      <c r="Q1606" s="22"/>
      <c r="R1606" s="22"/>
      <c r="AI1606" s="22"/>
    </row>
    <row r="1607" spans="10:35">
      <c r="J1607" s="22"/>
      <c r="Q1607" s="22"/>
      <c r="R1607" s="22"/>
      <c r="AI1607" s="22"/>
    </row>
    <row r="1608" spans="10:35">
      <c r="J1608" s="22"/>
      <c r="Q1608" s="22"/>
      <c r="R1608" s="22"/>
      <c r="AI1608" s="22"/>
    </row>
    <row r="1609" spans="10:35">
      <c r="J1609" s="22"/>
      <c r="Q1609" s="22"/>
      <c r="R1609" s="22"/>
      <c r="AI1609" s="22"/>
    </row>
    <row r="1610" spans="10:35">
      <c r="J1610" s="22"/>
      <c r="Q1610" s="22"/>
      <c r="R1610" s="22"/>
      <c r="AI1610" s="22"/>
    </row>
    <row r="1611" spans="10:35">
      <c r="J1611" s="22"/>
      <c r="Q1611" s="22"/>
      <c r="R1611" s="22"/>
      <c r="AI1611" s="22"/>
    </row>
    <row r="1612" spans="10:35">
      <c r="J1612" s="22"/>
      <c r="Q1612" s="22"/>
      <c r="R1612" s="22"/>
      <c r="AI1612" s="22"/>
    </row>
    <row r="1613" spans="10:35">
      <c r="J1613" s="22"/>
      <c r="Q1613" s="22"/>
      <c r="R1613" s="22"/>
      <c r="AI1613" s="22"/>
    </row>
    <row r="1614" spans="10:35">
      <c r="J1614" s="22"/>
      <c r="Q1614" s="22"/>
      <c r="R1614" s="22"/>
      <c r="AI1614" s="22"/>
    </row>
    <row r="1615" spans="10:35">
      <c r="J1615" s="22"/>
      <c r="Q1615" s="22"/>
      <c r="R1615" s="22"/>
      <c r="AI1615" s="22"/>
    </row>
    <row r="1616" spans="10:35">
      <c r="J1616" s="22"/>
      <c r="Q1616" s="22"/>
      <c r="R1616" s="22"/>
      <c r="AI1616" s="22"/>
    </row>
    <row r="1617" spans="10:35">
      <c r="J1617" s="22"/>
      <c r="Q1617" s="22"/>
      <c r="R1617" s="22"/>
      <c r="AI1617" s="22"/>
    </row>
    <row r="1618" spans="10:35">
      <c r="J1618" s="22"/>
      <c r="Q1618" s="22"/>
      <c r="R1618" s="22"/>
      <c r="AI1618" s="22"/>
    </row>
    <row r="1619" spans="10:35">
      <c r="J1619" s="22"/>
      <c r="Q1619" s="22"/>
      <c r="R1619" s="22"/>
      <c r="AI1619" s="22"/>
    </row>
    <row r="1620" spans="10:35">
      <c r="J1620" s="22"/>
      <c r="Q1620" s="22"/>
      <c r="R1620" s="22"/>
      <c r="AI1620" s="22"/>
    </row>
    <row r="1621" spans="10:35">
      <c r="J1621" s="22"/>
      <c r="Q1621" s="22"/>
      <c r="R1621" s="22"/>
      <c r="AI1621" s="22"/>
    </row>
    <row r="1622" spans="10:35">
      <c r="J1622" s="22"/>
      <c r="Q1622" s="22"/>
      <c r="R1622" s="22"/>
      <c r="AI1622" s="22"/>
    </row>
    <row r="1623" spans="10:35">
      <c r="J1623" s="22"/>
      <c r="Q1623" s="22"/>
      <c r="R1623" s="22"/>
      <c r="AI1623" s="22"/>
    </row>
    <row r="1624" spans="10:35">
      <c r="J1624" s="22"/>
      <c r="Q1624" s="22"/>
      <c r="R1624" s="22"/>
      <c r="AI1624" s="22"/>
    </row>
    <row r="1625" spans="10:35">
      <c r="J1625" s="22"/>
      <c r="Q1625" s="22"/>
      <c r="R1625" s="22"/>
      <c r="AI1625" s="22"/>
    </row>
    <row r="1626" spans="10:35">
      <c r="J1626" s="22"/>
      <c r="Q1626" s="22"/>
      <c r="R1626" s="22"/>
      <c r="AI1626" s="22"/>
    </row>
    <row r="1627" spans="10:35">
      <c r="J1627" s="22"/>
      <c r="Q1627" s="22"/>
      <c r="R1627" s="22"/>
      <c r="AI1627" s="22"/>
    </row>
    <row r="1628" spans="10:35">
      <c r="J1628" s="22"/>
      <c r="Q1628" s="22"/>
      <c r="R1628" s="22"/>
      <c r="AI1628" s="22"/>
    </row>
    <row r="1629" spans="10:35">
      <c r="J1629" s="22"/>
      <c r="Q1629" s="22"/>
      <c r="R1629" s="22"/>
      <c r="AI1629" s="22"/>
    </row>
    <row r="1630" spans="10:35">
      <c r="J1630" s="22"/>
      <c r="Q1630" s="22"/>
      <c r="R1630" s="22"/>
      <c r="AI1630" s="22"/>
    </row>
    <row r="1631" spans="10:35">
      <c r="J1631" s="22"/>
      <c r="Q1631" s="22"/>
      <c r="R1631" s="22"/>
      <c r="AI1631" s="22"/>
    </row>
    <row r="1632" spans="10:35">
      <c r="J1632" s="22"/>
      <c r="Q1632" s="22"/>
      <c r="R1632" s="22"/>
      <c r="AI1632" s="22"/>
    </row>
    <row r="1633" spans="10:35">
      <c r="J1633" s="22"/>
      <c r="Q1633" s="22"/>
      <c r="R1633" s="22"/>
      <c r="AI1633" s="22"/>
    </row>
    <row r="1634" spans="10:35">
      <c r="J1634" s="22"/>
      <c r="Q1634" s="22"/>
      <c r="R1634" s="22"/>
      <c r="AI1634" s="22"/>
    </row>
    <row r="1635" spans="10:35">
      <c r="J1635" s="22"/>
      <c r="Q1635" s="22"/>
      <c r="R1635" s="22"/>
      <c r="AI1635" s="22"/>
    </row>
    <row r="1636" spans="10:35">
      <c r="J1636" s="22"/>
      <c r="Q1636" s="22"/>
      <c r="R1636" s="22"/>
      <c r="AI1636" s="22"/>
    </row>
    <row r="1637" spans="10:35">
      <c r="J1637" s="22"/>
      <c r="Q1637" s="22"/>
      <c r="R1637" s="22"/>
      <c r="AI1637" s="22"/>
    </row>
    <row r="1638" spans="10:35">
      <c r="J1638" s="22"/>
      <c r="Q1638" s="22"/>
      <c r="R1638" s="22"/>
      <c r="AI1638" s="22"/>
    </row>
    <row r="1639" spans="10:35">
      <c r="J1639" s="22"/>
      <c r="Q1639" s="22"/>
      <c r="R1639" s="22"/>
      <c r="AI1639" s="22"/>
    </row>
    <row r="1640" spans="10:35">
      <c r="J1640" s="22"/>
      <c r="Q1640" s="22"/>
      <c r="R1640" s="22"/>
      <c r="AI1640" s="22"/>
    </row>
    <row r="1641" spans="10:35">
      <c r="J1641" s="22"/>
      <c r="Q1641" s="22"/>
      <c r="R1641" s="22"/>
      <c r="AI1641" s="22"/>
    </row>
    <row r="1642" spans="10:35">
      <c r="J1642" s="22"/>
      <c r="Q1642" s="22"/>
      <c r="R1642" s="22"/>
      <c r="AI1642" s="22"/>
    </row>
    <row r="1643" spans="10:35">
      <c r="J1643" s="22"/>
      <c r="Q1643" s="22"/>
      <c r="R1643" s="22"/>
      <c r="AI1643" s="22"/>
    </row>
    <row r="1644" spans="10:35">
      <c r="J1644" s="22"/>
      <c r="Q1644" s="22"/>
      <c r="R1644" s="22"/>
      <c r="AI1644" s="22"/>
    </row>
    <row r="1645" spans="10:35">
      <c r="J1645" s="22"/>
      <c r="Q1645" s="22"/>
      <c r="R1645" s="22"/>
      <c r="AI1645" s="22"/>
    </row>
    <row r="1646" spans="10:35">
      <c r="J1646" s="22"/>
      <c r="Q1646" s="22"/>
      <c r="R1646" s="22"/>
      <c r="AI1646" s="22"/>
    </row>
    <row r="1647" spans="10:35">
      <c r="J1647" s="22"/>
      <c r="Q1647" s="22"/>
      <c r="R1647" s="22"/>
      <c r="AI1647" s="22"/>
    </row>
    <row r="1648" spans="10:35">
      <c r="J1648" s="22"/>
      <c r="Q1648" s="22"/>
      <c r="R1648" s="22"/>
      <c r="AI1648" s="22"/>
    </row>
    <row r="1649" spans="10:35">
      <c r="J1649" s="22"/>
      <c r="Q1649" s="22"/>
      <c r="R1649" s="22"/>
      <c r="AI1649" s="22"/>
    </row>
    <row r="1650" spans="10:35">
      <c r="J1650" s="22"/>
      <c r="Q1650" s="22"/>
      <c r="R1650" s="22"/>
      <c r="AI1650" s="22"/>
    </row>
    <row r="1651" spans="10:35">
      <c r="J1651" s="22"/>
      <c r="Q1651" s="22"/>
      <c r="R1651" s="22"/>
      <c r="AI1651" s="22"/>
    </row>
    <row r="1652" spans="10:35">
      <c r="J1652" s="22"/>
      <c r="Q1652" s="22"/>
      <c r="R1652" s="22"/>
      <c r="AI1652" s="22"/>
    </row>
    <row r="1653" spans="10:35">
      <c r="J1653" s="22"/>
      <c r="Q1653" s="22"/>
      <c r="R1653" s="22"/>
      <c r="AI1653" s="22"/>
    </row>
    <row r="1654" spans="10:35">
      <c r="J1654" s="22"/>
      <c r="Q1654" s="22"/>
      <c r="R1654" s="22"/>
      <c r="AI1654" s="22"/>
    </row>
    <row r="1655" spans="10:35">
      <c r="J1655" s="22"/>
      <c r="Q1655" s="22"/>
      <c r="R1655" s="22"/>
      <c r="AI1655" s="22"/>
    </row>
    <row r="1656" spans="10:35">
      <c r="J1656" s="22"/>
      <c r="Q1656" s="22"/>
      <c r="R1656" s="22"/>
      <c r="AI1656" s="22"/>
    </row>
    <row r="1657" spans="10:35">
      <c r="J1657" s="22"/>
      <c r="Q1657" s="22"/>
      <c r="R1657" s="22"/>
      <c r="AI1657" s="22"/>
    </row>
    <row r="1658" spans="10:35">
      <c r="J1658" s="22"/>
      <c r="Q1658" s="22"/>
      <c r="R1658" s="22"/>
      <c r="AI1658" s="22"/>
    </row>
    <row r="1659" spans="10:35">
      <c r="J1659" s="22"/>
      <c r="Q1659" s="22"/>
      <c r="R1659" s="22"/>
      <c r="AI1659" s="22"/>
    </row>
    <row r="1660" spans="10:35">
      <c r="J1660" s="22"/>
      <c r="Q1660" s="22"/>
      <c r="R1660" s="22"/>
      <c r="AI1660" s="22"/>
    </row>
    <row r="1661" spans="10:35">
      <c r="J1661" s="22"/>
      <c r="Q1661" s="22"/>
      <c r="R1661" s="22"/>
      <c r="AI1661" s="22"/>
    </row>
    <row r="1662" spans="10:35">
      <c r="J1662" s="22"/>
      <c r="Q1662" s="22"/>
      <c r="R1662" s="22"/>
      <c r="AI1662" s="22"/>
    </row>
    <row r="1663" spans="10:35">
      <c r="J1663" s="22"/>
      <c r="Q1663" s="22"/>
      <c r="R1663" s="22"/>
      <c r="AI1663" s="22"/>
    </row>
    <row r="1664" spans="10:35">
      <c r="J1664" s="22"/>
      <c r="Q1664" s="22"/>
      <c r="R1664" s="22"/>
      <c r="AI1664" s="22"/>
    </row>
    <row r="1665" spans="10:35">
      <c r="J1665" s="22"/>
      <c r="Q1665" s="22"/>
      <c r="R1665" s="22"/>
      <c r="AI1665" s="22"/>
    </row>
    <row r="1666" spans="10:35">
      <c r="J1666" s="22"/>
      <c r="Q1666" s="22"/>
      <c r="R1666" s="22"/>
      <c r="AI1666" s="22"/>
    </row>
    <row r="1667" spans="10:35">
      <c r="J1667" s="22"/>
      <c r="Q1667" s="22"/>
      <c r="R1667" s="22"/>
      <c r="AI1667" s="22"/>
    </row>
    <row r="1668" spans="10:35">
      <c r="J1668" s="22"/>
      <c r="Q1668" s="22"/>
      <c r="R1668" s="22"/>
      <c r="AI1668" s="22"/>
    </row>
    <row r="1669" spans="10:35">
      <c r="J1669" s="22"/>
      <c r="Q1669" s="22"/>
      <c r="R1669" s="22"/>
      <c r="AI1669" s="22"/>
    </row>
    <row r="1670" spans="10:35">
      <c r="J1670" s="22"/>
      <c r="Q1670" s="22"/>
      <c r="R1670" s="22"/>
      <c r="AI1670" s="22"/>
    </row>
    <row r="1671" spans="10:35">
      <c r="J1671" s="22"/>
      <c r="Q1671" s="22"/>
      <c r="R1671" s="22"/>
      <c r="AI1671" s="22"/>
    </row>
    <row r="1672" spans="10:35">
      <c r="J1672" s="22"/>
      <c r="Q1672" s="22"/>
      <c r="R1672" s="22"/>
      <c r="AI1672" s="22"/>
    </row>
    <row r="1673" spans="10:35">
      <c r="J1673" s="22"/>
      <c r="Q1673" s="22"/>
      <c r="R1673" s="22"/>
      <c r="AI1673" s="22"/>
    </row>
    <row r="1674" spans="10:35">
      <c r="J1674" s="22"/>
      <c r="Q1674" s="22"/>
      <c r="R1674" s="22"/>
      <c r="AI1674" s="22"/>
    </row>
    <row r="1675" spans="10:35">
      <c r="J1675" s="22"/>
      <c r="Q1675" s="22"/>
      <c r="R1675" s="22"/>
      <c r="AI1675" s="22"/>
    </row>
    <row r="1676" spans="10:35">
      <c r="J1676" s="22"/>
      <c r="Q1676" s="22"/>
      <c r="R1676" s="22"/>
      <c r="AI1676" s="22"/>
    </row>
    <row r="1677" spans="10:35">
      <c r="J1677" s="22"/>
      <c r="Q1677" s="22"/>
      <c r="R1677" s="22"/>
      <c r="AI1677" s="22"/>
    </row>
    <row r="1678" spans="10:35">
      <c r="J1678" s="22"/>
      <c r="Q1678" s="22"/>
      <c r="R1678" s="22"/>
      <c r="AI1678" s="22"/>
    </row>
    <row r="1679" spans="10:35">
      <c r="J1679" s="22"/>
      <c r="Q1679" s="22"/>
      <c r="R1679" s="22"/>
      <c r="AI1679" s="22"/>
    </row>
    <row r="1680" spans="10:35">
      <c r="J1680" s="22"/>
      <c r="Q1680" s="22"/>
      <c r="R1680" s="22"/>
      <c r="AI1680" s="22"/>
    </row>
    <row r="1681" spans="10:35">
      <c r="J1681" s="22"/>
      <c r="Q1681" s="22"/>
      <c r="R1681" s="22"/>
      <c r="AI1681" s="22"/>
    </row>
    <row r="1682" spans="10:35">
      <c r="J1682" s="22"/>
      <c r="Q1682" s="22"/>
      <c r="R1682" s="22"/>
      <c r="AI1682" s="22"/>
    </row>
    <row r="1683" spans="10:35">
      <c r="J1683" s="22"/>
      <c r="Q1683" s="22"/>
      <c r="R1683" s="22"/>
      <c r="AI1683" s="22"/>
    </row>
    <row r="1684" spans="10:35">
      <c r="J1684" s="22"/>
      <c r="Q1684" s="22"/>
      <c r="R1684" s="22"/>
      <c r="AI1684" s="22"/>
    </row>
    <row r="1685" spans="10:35">
      <c r="J1685" s="22"/>
      <c r="Q1685" s="22"/>
      <c r="R1685" s="22"/>
      <c r="AI1685" s="22"/>
    </row>
    <row r="1686" spans="10:35">
      <c r="J1686" s="22"/>
      <c r="Q1686" s="22"/>
      <c r="R1686" s="22"/>
      <c r="AI1686" s="22"/>
    </row>
    <row r="1687" spans="10:35">
      <c r="J1687" s="22"/>
      <c r="Q1687" s="22"/>
      <c r="R1687" s="22"/>
      <c r="AI1687" s="22"/>
    </row>
    <row r="1688" spans="10:35">
      <c r="J1688" s="22"/>
      <c r="Q1688" s="22"/>
      <c r="R1688" s="22"/>
      <c r="AI1688" s="22"/>
    </row>
    <row r="1689" spans="10:35">
      <c r="J1689" s="22"/>
      <c r="Q1689" s="22"/>
      <c r="R1689" s="22"/>
      <c r="AI1689" s="22"/>
    </row>
    <row r="1690" spans="10:35">
      <c r="J1690" s="22"/>
      <c r="Q1690" s="22"/>
      <c r="R1690" s="22"/>
      <c r="AI1690" s="22"/>
    </row>
    <row r="1691" spans="10:35">
      <c r="J1691" s="22"/>
      <c r="Q1691" s="22"/>
      <c r="R1691" s="22"/>
      <c r="AI1691" s="22"/>
    </row>
    <row r="1692" spans="10:35">
      <c r="J1692" s="22"/>
      <c r="Q1692" s="22"/>
      <c r="R1692" s="22"/>
      <c r="AI1692" s="22"/>
    </row>
    <row r="1693" spans="10:35">
      <c r="J1693" s="22"/>
      <c r="Q1693" s="22"/>
      <c r="R1693" s="22"/>
      <c r="AI1693" s="22"/>
    </row>
    <row r="1694" spans="10:35">
      <c r="J1694" s="22"/>
      <c r="Q1694" s="22"/>
      <c r="R1694" s="22"/>
      <c r="AI1694" s="22"/>
    </row>
    <row r="1695" spans="10:35">
      <c r="J1695" s="22"/>
      <c r="Q1695" s="22"/>
      <c r="R1695" s="22"/>
      <c r="AI1695" s="22"/>
    </row>
    <row r="1696" spans="10:35">
      <c r="J1696" s="22"/>
      <c r="Q1696" s="22"/>
      <c r="R1696" s="22"/>
      <c r="AI1696" s="22"/>
    </row>
    <row r="1697" spans="10:35">
      <c r="J1697" s="22"/>
      <c r="Q1697" s="22"/>
      <c r="R1697" s="22"/>
      <c r="AI1697" s="22"/>
    </row>
    <row r="1698" spans="10:35">
      <c r="J1698" s="22"/>
      <c r="Q1698" s="22"/>
      <c r="R1698" s="22"/>
      <c r="AI1698" s="22"/>
    </row>
    <row r="1699" spans="10:35">
      <c r="J1699" s="22"/>
      <c r="Q1699" s="22"/>
      <c r="R1699" s="22"/>
      <c r="AI1699" s="22"/>
    </row>
    <row r="1700" spans="10:35">
      <c r="J1700" s="22"/>
      <c r="Q1700" s="22"/>
      <c r="R1700" s="22"/>
      <c r="AI1700" s="22"/>
    </row>
    <row r="1701" spans="10:35">
      <c r="J1701" s="22"/>
      <c r="Q1701" s="22"/>
      <c r="R1701" s="22"/>
      <c r="AI1701" s="22"/>
    </row>
    <row r="1702" spans="10:35">
      <c r="J1702" s="22"/>
      <c r="Q1702" s="22"/>
      <c r="R1702" s="22"/>
      <c r="AI1702" s="22"/>
    </row>
    <row r="1703" spans="10:35">
      <c r="J1703" s="22"/>
      <c r="Q1703" s="22"/>
      <c r="R1703" s="22"/>
      <c r="AI1703" s="22"/>
    </row>
    <row r="1704" spans="10:35">
      <c r="J1704" s="22"/>
      <c r="Q1704" s="22"/>
      <c r="R1704" s="22"/>
      <c r="AI1704" s="22"/>
    </row>
    <row r="1705" spans="10:35">
      <c r="J1705" s="22"/>
      <c r="Q1705" s="22"/>
      <c r="R1705" s="22"/>
      <c r="AI1705" s="22"/>
    </row>
    <row r="1706" spans="10:35">
      <c r="J1706" s="22"/>
      <c r="Q1706" s="22"/>
      <c r="R1706" s="22"/>
      <c r="AI1706" s="22"/>
    </row>
    <row r="1707" spans="10:35">
      <c r="J1707" s="22"/>
      <c r="Q1707" s="22"/>
      <c r="R1707" s="22"/>
      <c r="AI1707" s="22"/>
    </row>
    <row r="1708" spans="10:35">
      <c r="J1708" s="22"/>
      <c r="Q1708" s="22"/>
      <c r="R1708" s="22"/>
      <c r="AI1708" s="22"/>
    </row>
    <row r="1709" spans="10:35">
      <c r="J1709" s="22"/>
      <c r="Q1709" s="22"/>
      <c r="R1709" s="22"/>
      <c r="AI1709" s="22"/>
    </row>
    <row r="1710" spans="10:35">
      <c r="J1710" s="22"/>
      <c r="Q1710" s="22"/>
      <c r="R1710" s="22"/>
      <c r="AI1710" s="22"/>
    </row>
    <row r="1711" spans="10:35">
      <c r="J1711" s="22"/>
      <c r="Q1711" s="22"/>
      <c r="R1711" s="22"/>
      <c r="AI1711" s="22"/>
    </row>
    <row r="1712" spans="10:35">
      <c r="J1712" s="22"/>
      <c r="Q1712" s="22"/>
      <c r="R1712" s="22"/>
      <c r="AI1712" s="22"/>
    </row>
    <row r="1713" spans="10:35">
      <c r="J1713" s="22"/>
      <c r="Q1713" s="22"/>
      <c r="R1713" s="22"/>
      <c r="AI1713" s="22"/>
    </row>
    <row r="1714" spans="10:35">
      <c r="J1714" s="22"/>
      <c r="Q1714" s="22"/>
      <c r="R1714" s="22"/>
      <c r="AI1714" s="22"/>
    </row>
    <row r="1715" spans="10:35">
      <c r="J1715" s="22"/>
      <c r="Q1715" s="22"/>
      <c r="R1715" s="22"/>
      <c r="AI1715" s="22"/>
    </row>
    <row r="1716" spans="10:35">
      <c r="J1716" s="22"/>
      <c r="Q1716" s="22"/>
      <c r="R1716" s="22"/>
      <c r="AI1716" s="22"/>
    </row>
    <row r="1717" spans="10:35">
      <c r="J1717" s="22"/>
      <c r="Q1717" s="22"/>
      <c r="R1717" s="22"/>
      <c r="AI1717" s="22"/>
    </row>
    <row r="1718" spans="10:35">
      <c r="J1718" s="22"/>
      <c r="Q1718" s="22"/>
      <c r="R1718" s="22"/>
      <c r="AI1718" s="22"/>
    </row>
    <row r="1719" spans="10:35">
      <c r="J1719" s="22"/>
      <c r="Q1719" s="22"/>
      <c r="R1719" s="22"/>
      <c r="AI1719" s="22"/>
    </row>
    <row r="1720" spans="10:35">
      <c r="J1720" s="22"/>
      <c r="Q1720" s="22"/>
      <c r="R1720" s="22"/>
      <c r="AI1720" s="22"/>
    </row>
    <row r="1721" spans="10:35">
      <c r="J1721" s="22"/>
      <c r="Q1721" s="22"/>
      <c r="R1721" s="22"/>
      <c r="AI1721" s="22"/>
    </row>
    <row r="1722" spans="10:35">
      <c r="J1722" s="22"/>
      <c r="Q1722" s="22"/>
      <c r="R1722" s="22"/>
      <c r="AI1722" s="22"/>
    </row>
    <row r="1723" spans="10:35">
      <c r="J1723" s="22"/>
      <c r="Q1723" s="22"/>
      <c r="R1723" s="22"/>
      <c r="AI1723" s="22"/>
    </row>
    <row r="1724" spans="10:35">
      <c r="J1724" s="22"/>
      <c r="Q1724" s="22"/>
      <c r="R1724" s="22"/>
      <c r="AI1724" s="22"/>
    </row>
    <row r="1725" spans="10:35">
      <c r="J1725" s="22"/>
      <c r="Q1725" s="22"/>
      <c r="R1725" s="22"/>
      <c r="AI1725" s="22"/>
    </row>
    <row r="1726" spans="10:35">
      <c r="J1726" s="22"/>
      <c r="Q1726" s="22"/>
      <c r="R1726" s="22"/>
      <c r="AI1726" s="22"/>
    </row>
    <row r="1727" spans="10:35">
      <c r="J1727" s="22"/>
      <c r="Q1727" s="22"/>
      <c r="R1727" s="22"/>
      <c r="AI1727" s="22"/>
    </row>
    <row r="1728" spans="10:35">
      <c r="J1728" s="22"/>
      <c r="Q1728" s="22"/>
      <c r="R1728" s="22"/>
      <c r="AI1728" s="22"/>
    </row>
    <row r="1729" spans="10:35">
      <c r="J1729" s="22"/>
      <c r="Q1729" s="22"/>
      <c r="R1729" s="22"/>
      <c r="AI1729" s="22"/>
    </row>
    <row r="1730" spans="10:35">
      <c r="J1730" s="22"/>
      <c r="Q1730" s="22"/>
      <c r="R1730" s="22"/>
      <c r="AI1730" s="22"/>
    </row>
    <row r="1731" spans="10:35">
      <c r="J1731" s="22"/>
      <c r="Q1731" s="22"/>
      <c r="R1731" s="22"/>
      <c r="AI1731" s="22"/>
    </row>
    <row r="1732" spans="10:35">
      <c r="J1732" s="22"/>
      <c r="Q1732" s="22"/>
      <c r="R1732" s="22"/>
      <c r="AI1732" s="22"/>
    </row>
    <row r="1733" spans="10:35">
      <c r="J1733" s="22"/>
      <c r="Q1733" s="22"/>
      <c r="R1733" s="22"/>
      <c r="AI1733" s="22"/>
    </row>
    <row r="1734" spans="10:35">
      <c r="J1734" s="22"/>
      <c r="Q1734" s="22"/>
      <c r="R1734" s="22"/>
      <c r="AI1734" s="22"/>
    </row>
    <row r="1735" spans="10:35">
      <c r="J1735" s="22"/>
      <c r="Q1735" s="22"/>
      <c r="R1735" s="22"/>
      <c r="AI1735" s="22"/>
    </row>
    <row r="1736" spans="10:35">
      <c r="J1736" s="22"/>
      <c r="Q1736" s="22"/>
      <c r="R1736" s="22"/>
      <c r="AI1736" s="22"/>
    </row>
    <row r="1737" spans="10:35">
      <c r="J1737" s="22"/>
      <c r="Q1737" s="22"/>
      <c r="R1737" s="22"/>
      <c r="AI1737" s="22"/>
    </row>
    <row r="1738" spans="10:35">
      <c r="J1738" s="22"/>
      <c r="Q1738" s="22"/>
      <c r="R1738" s="22"/>
      <c r="AI1738" s="22"/>
    </row>
    <row r="1739" spans="10:35">
      <c r="J1739" s="22"/>
      <c r="Q1739" s="22"/>
      <c r="R1739" s="22"/>
      <c r="AI1739" s="22"/>
    </row>
    <row r="1740" spans="10:35">
      <c r="J1740" s="22"/>
      <c r="Q1740" s="22"/>
      <c r="R1740" s="22"/>
      <c r="AI1740" s="22"/>
    </row>
    <row r="1741" spans="10:35">
      <c r="J1741" s="22"/>
      <c r="Q1741" s="22"/>
      <c r="R1741" s="22"/>
      <c r="AI1741" s="22"/>
    </row>
    <row r="1742" spans="10:35">
      <c r="J1742" s="22"/>
      <c r="Q1742" s="22"/>
      <c r="R1742" s="22"/>
      <c r="AI1742" s="22"/>
    </row>
    <row r="1743" spans="10:35">
      <c r="J1743" s="22"/>
      <c r="Q1743" s="22"/>
      <c r="R1743" s="22"/>
      <c r="AI1743" s="22"/>
    </row>
    <row r="1744" spans="10:35">
      <c r="J1744" s="22"/>
      <c r="Q1744" s="22"/>
      <c r="R1744" s="22"/>
      <c r="AI1744" s="22"/>
    </row>
    <row r="1745" spans="10:35">
      <c r="J1745" s="22"/>
      <c r="Q1745" s="22"/>
      <c r="R1745" s="22"/>
      <c r="AI1745" s="22"/>
    </row>
    <row r="1746" spans="10:35">
      <c r="J1746" s="22"/>
      <c r="Q1746" s="22"/>
      <c r="R1746" s="22"/>
      <c r="AI1746" s="22"/>
    </row>
    <row r="1747" spans="10:35">
      <c r="J1747" s="22"/>
      <c r="Q1747" s="22"/>
      <c r="R1747" s="22"/>
      <c r="AI1747" s="22"/>
    </row>
    <row r="1748" spans="10:35">
      <c r="J1748" s="22"/>
      <c r="Q1748" s="22"/>
      <c r="R1748" s="22"/>
      <c r="AI1748" s="22"/>
    </row>
    <row r="1749" spans="10:35">
      <c r="J1749" s="22"/>
      <c r="Q1749" s="22"/>
      <c r="R1749" s="22"/>
      <c r="AI1749" s="22"/>
    </row>
    <row r="1750" spans="10:35">
      <c r="J1750" s="22"/>
      <c r="Q1750" s="22"/>
      <c r="R1750" s="22"/>
      <c r="AI1750" s="22"/>
    </row>
    <row r="1751" spans="10:35">
      <c r="J1751" s="22"/>
      <c r="Q1751" s="22"/>
      <c r="R1751" s="22"/>
      <c r="AI1751" s="22"/>
    </row>
    <row r="1752" spans="10:35">
      <c r="J1752" s="22"/>
      <c r="Q1752" s="22"/>
      <c r="R1752" s="22"/>
      <c r="AI1752" s="22"/>
    </row>
    <row r="1753" spans="10:35">
      <c r="J1753" s="22"/>
      <c r="Q1753" s="22"/>
      <c r="R1753" s="22"/>
      <c r="AI1753" s="22"/>
    </row>
    <row r="1754" spans="10:35">
      <c r="J1754" s="22"/>
      <c r="Q1754" s="22"/>
      <c r="R1754" s="22"/>
      <c r="AI1754" s="22"/>
    </row>
    <row r="1755" spans="10:35">
      <c r="J1755" s="22"/>
      <c r="Q1755" s="22"/>
      <c r="R1755" s="22"/>
      <c r="AI1755" s="22"/>
    </row>
    <row r="1756" spans="10:35">
      <c r="J1756" s="22"/>
      <c r="Q1756" s="22"/>
      <c r="R1756" s="22"/>
      <c r="AI1756" s="22"/>
    </row>
    <row r="1757" spans="10:35">
      <c r="J1757" s="22"/>
      <c r="Q1757" s="22"/>
      <c r="R1757" s="22"/>
      <c r="AI1757" s="22"/>
    </row>
    <row r="1758" spans="10:35">
      <c r="J1758" s="22"/>
      <c r="Q1758" s="22"/>
      <c r="R1758" s="22"/>
      <c r="AI1758" s="22"/>
    </row>
    <row r="1759" spans="10:35">
      <c r="J1759" s="22"/>
      <c r="Q1759" s="22"/>
      <c r="R1759" s="22"/>
      <c r="AI1759" s="22"/>
    </row>
    <row r="1760" spans="10:35">
      <c r="J1760" s="22"/>
      <c r="Q1760" s="22"/>
      <c r="R1760" s="22"/>
      <c r="AI1760" s="22"/>
    </row>
    <row r="1761" spans="10:35">
      <c r="J1761" s="22"/>
      <c r="Q1761" s="22"/>
      <c r="R1761" s="22"/>
      <c r="AI1761" s="22"/>
    </row>
    <row r="1762" spans="10:35">
      <c r="J1762" s="22"/>
      <c r="Q1762" s="22"/>
      <c r="R1762" s="22"/>
      <c r="AI1762" s="22"/>
    </row>
    <row r="1763" spans="10:35">
      <c r="J1763" s="22"/>
      <c r="Q1763" s="22"/>
      <c r="R1763" s="22"/>
      <c r="AI1763" s="22"/>
    </row>
    <row r="1764" spans="10:35">
      <c r="J1764" s="22"/>
      <c r="Q1764" s="22"/>
      <c r="R1764" s="22"/>
      <c r="AI1764" s="22"/>
    </row>
    <row r="1765" spans="10:35">
      <c r="J1765" s="22"/>
      <c r="Q1765" s="22"/>
      <c r="R1765" s="22"/>
      <c r="AI1765" s="22"/>
    </row>
    <row r="1766" spans="10:35">
      <c r="J1766" s="22"/>
      <c r="Q1766" s="22"/>
      <c r="R1766" s="22"/>
      <c r="AI1766" s="22"/>
    </row>
    <row r="1767" spans="10:35">
      <c r="J1767" s="22"/>
      <c r="Q1767" s="22"/>
      <c r="R1767" s="22"/>
      <c r="AI1767" s="22"/>
    </row>
    <row r="1768" spans="10:35">
      <c r="J1768" s="22"/>
      <c r="Q1768" s="22"/>
      <c r="R1768" s="22"/>
      <c r="AI1768" s="22"/>
    </row>
    <row r="1769" spans="10:35">
      <c r="J1769" s="22"/>
      <c r="Q1769" s="22"/>
      <c r="R1769" s="22"/>
      <c r="AI1769" s="22"/>
    </row>
    <row r="1770" spans="10:35">
      <c r="J1770" s="22"/>
      <c r="Q1770" s="22"/>
      <c r="R1770" s="22"/>
      <c r="AI1770" s="22"/>
    </row>
    <row r="1771" spans="10:35">
      <c r="J1771" s="22"/>
      <c r="Q1771" s="22"/>
      <c r="R1771" s="22"/>
      <c r="AI1771" s="22"/>
    </row>
    <row r="1772" spans="10:35">
      <c r="J1772" s="22"/>
      <c r="Q1772" s="22"/>
      <c r="R1772" s="22"/>
      <c r="AI1772" s="22"/>
    </row>
    <row r="1773" spans="10:35">
      <c r="J1773" s="22"/>
      <c r="Q1773" s="22"/>
      <c r="R1773" s="22"/>
      <c r="AI1773" s="22"/>
    </row>
    <row r="1774" spans="10:35">
      <c r="J1774" s="22"/>
      <c r="Q1774" s="22"/>
      <c r="R1774" s="22"/>
      <c r="AI1774" s="22"/>
    </row>
    <row r="1775" spans="10:35">
      <c r="J1775" s="22"/>
      <c r="Q1775" s="22"/>
      <c r="R1775" s="22"/>
      <c r="AI1775" s="22"/>
    </row>
    <row r="1776" spans="10:35">
      <c r="J1776" s="22"/>
      <c r="Q1776" s="22"/>
      <c r="R1776" s="22"/>
      <c r="AI1776" s="22"/>
    </row>
    <row r="1777" spans="10:35">
      <c r="J1777" s="22"/>
      <c r="Q1777" s="22"/>
      <c r="R1777" s="22"/>
      <c r="AI1777" s="22"/>
    </row>
    <row r="1778" spans="10:35">
      <c r="J1778" s="22"/>
      <c r="Q1778" s="22"/>
      <c r="R1778" s="22"/>
      <c r="AI1778" s="22"/>
    </row>
    <row r="1779" spans="10:35">
      <c r="J1779" s="22"/>
      <c r="Q1779" s="22"/>
      <c r="R1779" s="22"/>
      <c r="AI1779" s="22"/>
    </row>
    <row r="1780" spans="10:35">
      <c r="J1780" s="22"/>
      <c r="Q1780" s="22"/>
      <c r="R1780" s="22"/>
      <c r="AI1780" s="22"/>
    </row>
    <row r="1781" spans="10:35">
      <c r="J1781" s="22"/>
      <c r="Q1781" s="22"/>
      <c r="R1781" s="22"/>
      <c r="AI1781" s="22"/>
    </row>
    <row r="1782" spans="10:35">
      <c r="J1782" s="22"/>
      <c r="Q1782" s="22"/>
      <c r="R1782" s="22"/>
      <c r="AI1782" s="22"/>
    </row>
    <row r="1783" spans="10:35">
      <c r="J1783" s="22"/>
      <c r="Q1783" s="22"/>
      <c r="R1783" s="22"/>
      <c r="AI1783" s="22"/>
    </row>
    <row r="1784" spans="10:35">
      <c r="J1784" s="22"/>
      <c r="Q1784" s="22"/>
      <c r="R1784" s="22"/>
      <c r="AI1784" s="22"/>
    </row>
    <row r="1785" spans="10:35">
      <c r="J1785" s="22"/>
      <c r="Q1785" s="22"/>
      <c r="R1785" s="22"/>
      <c r="AI1785" s="22"/>
    </row>
    <row r="1786" spans="10:35">
      <c r="J1786" s="22"/>
      <c r="Q1786" s="22"/>
      <c r="R1786" s="22"/>
      <c r="AI1786" s="22"/>
    </row>
    <row r="1787" spans="10:35">
      <c r="J1787" s="22"/>
      <c r="Q1787" s="22"/>
      <c r="R1787" s="22"/>
      <c r="AI1787" s="22"/>
    </row>
    <row r="1788" spans="10:35">
      <c r="J1788" s="22"/>
      <c r="Q1788" s="22"/>
      <c r="R1788" s="22"/>
      <c r="AI1788" s="22"/>
    </row>
    <row r="1789" spans="10:35">
      <c r="J1789" s="22"/>
      <c r="Q1789" s="22"/>
      <c r="R1789" s="22"/>
      <c r="AI1789" s="22"/>
    </row>
    <row r="1790" spans="10:35">
      <c r="J1790" s="22"/>
      <c r="Q1790" s="22"/>
      <c r="R1790" s="22"/>
      <c r="AI1790" s="22"/>
    </row>
    <row r="1791" spans="10:35">
      <c r="J1791" s="22"/>
      <c r="Q1791" s="22"/>
      <c r="R1791" s="22"/>
      <c r="AI1791" s="22"/>
    </row>
    <row r="1792" spans="10:35">
      <c r="J1792" s="22"/>
      <c r="Q1792" s="22"/>
      <c r="R1792" s="22"/>
      <c r="AI1792" s="22"/>
    </row>
    <row r="1793" spans="10:35">
      <c r="J1793" s="22"/>
      <c r="Q1793" s="22"/>
      <c r="R1793" s="22"/>
      <c r="AI1793" s="22"/>
    </row>
    <row r="1794" spans="10:35">
      <c r="J1794" s="22"/>
      <c r="Q1794" s="22"/>
      <c r="R1794" s="22"/>
      <c r="AI1794" s="22"/>
    </row>
    <row r="1795" spans="10:35">
      <c r="J1795" s="22"/>
      <c r="Q1795" s="22"/>
      <c r="R1795" s="22"/>
      <c r="AI1795" s="22"/>
    </row>
    <row r="1796" spans="10:35">
      <c r="J1796" s="22"/>
      <c r="Q1796" s="22"/>
      <c r="R1796" s="22"/>
      <c r="AI1796" s="22"/>
    </row>
    <row r="1797" spans="10:35">
      <c r="J1797" s="22"/>
      <c r="Q1797" s="22"/>
      <c r="R1797" s="22"/>
      <c r="AI1797" s="22"/>
    </row>
    <row r="1798" spans="10:35">
      <c r="J1798" s="22"/>
      <c r="Q1798" s="22"/>
      <c r="R1798" s="22"/>
      <c r="AI1798" s="22"/>
    </row>
    <row r="1799" spans="10:35">
      <c r="J1799" s="22"/>
      <c r="Q1799" s="22"/>
      <c r="R1799" s="22"/>
      <c r="AI1799" s="22"/>
    </row>
    <row r="1800" spans="10:35">
      <c r="J1800" s="22"/>
      <c r="Q1800" s="22"/>
      <c r="R1800" s="22"/>
      <c r="AI1800" s="22"/>
    </row>
    <row r="1801" spans="10:35">
      <c r="J1801" s="22"/>
      <c r="Q1801" s="22"/>
      <c r="R1801" s="22"/>
      <c r="AI1801" s="22"/>
    </row>
    <row r="1802" spans="10:35">
      <c r="J1802" s="22"/>
      <c r="Q1802" s="22"/>
      <c r="R1802" s="22"/>
      <c r="AI1802" s="22"/>
    </row>
    <row r="1803" spans="10:35">
      <c r="J1803" s="22"/>
      <c r="Q1803" s="22"/>
      <c r="R1803" s="22"/>
      <c r="AI1803" s="22"/>
    </row>
    <row r="1804" spans="10:35">
      <c r="J1804" s="22"/>
      <c r="Q1804" s="22"/>
      <c r="R1804" s="22"/>
      <c r="AI1804" s="22"/>
    </row>
    <row r="1805" spans="10:35">
      <c r="J1805" s="22"/>
      <c r="Q1805" s="22"/>
      <c r="R1805" s="22"/>
      <c r="AI1805" s="22"/>
    </row>
    <row r="1806" spans="10:35">
      <c r="J1806" s="22"/>
      <c r="Q1806" s="22"/>
      <c r="R1806" s="22"/>
      <c r="AI1806" s="22"/>
    </row>
    <row r="1807" spans="10:35">
      <c r="J1807" s="22"/>
      <c r="Q1807" s="22"/>
      <c r="R1807" s="22"/>
      <c r="AI1807" s="22"/>
    </row>
    <row r="1808" spans="10:35">
      <c r="J1808" s="22"/>
      <c r="Q1808" s="22"/>
      <c r="R1808" s="22"/>
      <c r="AI1808" s="22"/>
    </row>
    <row r="1809" spans="10:35">
      <c r="J1809" s="22"/>
      <c r="Q1809" s="22"/>
      <c r="R1809" s="22"/>
      <c r="AI1809" s="22"/>
    </row>
    <row r="1810" spans="10:35">
      <c r="J1810" s="22"/>
      <c r="Q1810" s="22"/>
      <c r="R1810" s="22"/>
      <c r="AI1810" s="22"/>
    </row>
    <row r="1811" spans="10:35">
      <c r="J1811" s="22"/>
      <c r="Q1811" s="22"/>
      <c r="R1811" s="22"/>
      <c r="AI1811" s="22"/>
    </row>
    <row r="1812" spans="10:35">
      <c r="J1812" s="22"/>
      <c r="Q1812" s="22"/>
      <c r="R1812" s="22"/>
      <c r="AI1812" s="22"/>
    </row>
    <row r="1813" spans="10:35">
      <c r="J1813" s="22"/>
      <c r="Q1813" s="22"/>
      <c r="R1813" s="22"/>
      <c r="AI1813" s="22"/>
    </row>
    <row r="1814" spans="10:35">
      <c r="J1814" s="22"/>
      <c r="Q1814" s="22"/>
      <c r="R1814" s="22"/>
      <c r="AI1814" s="22"/>
    </row>
    <row r="1815" spans="10:35">
      <c r="J1815" s="22"/>
      <c r="Q1815" s="22"/>
      <c r="R1815" s="22"/>
      <c r="AI1815" s="22"/>
    </row>
    <row r="1816" spans="10:35">
      <c r="J1816" s="22"/>
      <c r="Q1816" s="22"/>
      <c r="R1816" s="22"/>
      <c r="AI1816" s="22"/>
    </row>
    <row r="1817" spans="10:35">
      <c r="J1817" s="22"/>
      <c r="Q1817" s="22"/>
      <c r="R1817" s="22"/>
      <c r="AI1817" s="22"/>
    </row>
    <row r="1818" spans="10:35">
      <c r="J1818" s="22"/>
      <c r="Q1818" s="22"/>
      <c r="R1818" s="22"/>
      <c r="AI1818" s="22"/>
    </row>
    <row r="1819" spans="10:35">
      <c r="J1819" s="22"/>
      <c r="Q1819" s="22"/>
      <c r="R1819" s="22"/>
      <c r="AI1819" s="22"/>
    </row>
    <row r="1820" spans="10:35">
      <c r="J1820" s="22"/>
      <c r="Q1820" s="22"/>
      <c r="R1820" s="22"/>
      <c r="AI1820" s="22"/>
    </row>
    <row r="1821" spans="10:35">
      <c r="J1821" s="22"/>
      <c r="Q1821" s="22"/>
      <c r="R1821" s="22"/>
      <c r="AI1821" s="22"/>
    </row>
    <row r="1822" spans="10:35">
      <c r="J1822" s="22"/>
      <c r="Q1822" s="22"/>
      <c r="R1822" s="22"/>
      <c r="AI1822" s="22"/>
    </row>
    <row r="1823" spans="10:35">
      <c r="J1823" s="22"/>
      <c r="Q1823" s="22"/>
      <c r="R1823" s="22"/>
      <c r="AI1823" s="22"/>
    </row>
    <row r="1824" spans="10:35">
      <c r="J1824" s="22"/>
      <c r="Q1824" s="22"/>
      <c r="R1824" s="22"/>
      <c r="AI1824" s="22"/>
    </row>
    <row r="1825" spans="10:35">
      <c r="J1825" s="22"/>
      <c r="Q1825" s="22"/>
      <c r="R1825" s="22"/>
      <c r="AI1825" s="22"/>
    </row>
    <row r="1826" spans="10:35">
      <c r="J1826" s="22"/>
      <c r="Q1826" s="22"/>
      <c r="R1826" s="22"/>
      <c r="AI1826" s="22"/>
    </row>
    <row r="1827" spans="10:35">
      <c r="J1827" s="22"/>
      <c r="Q1827" s="22"/>
      <c r="R1827" s="22"/>
      <c r="AI1827" s="22"/>
    </row>
    <row r="1828" spans="10:35">
      <c r="J1828" s="22"/>
      <c r="Q1828" s="22"/>
      <c r="R1828" s="22"/>
      <c r="AI1828" s="22"/>
    </row>
    <row r="1829" spans="10:35">
      <c r="J1829" s="22"/>
      <c r="Q1829" s="22"/>
      <c r="R1829" s="22"/>
      <c r="AI1829" s="22"/>
    </row>
    <row r="1830" spans="10:35">
      <c r="J1830" s="22"/>
      <c r="Q1830" s="22"/>
      <c r="R1830" s="22"/>
      <c r="AI1830" s="22"/>
    </row>
    <row r="1831" spans="10:35">
      <c r="J1831" s="22"/>
      <c r="Q1831" s="22"/>
      <c r="R1831" s="22"/>
      <c r="AI1831" s="22"/>
    </row>
    <row r="1832" spans="10:35">
      <c r="J1832" s="22"/>
      <c r="Q1832" s="22"/>
      <c r="R1832" s="22"/>
      <c r="AI1832" s="22"/>
    </row>
    <row r="1833" spans="10:35">
      <c r="J1833" s="22"/>
      <c r="Q1833" s="22"/>
      <c r="R1833" s="22"/>
      <c r="AI1833" s="22"/>
    </row>
    <row r="1834" spans="10:35">
      <c r="J1834" s="22"/>
      <c r="Q1834" s="22"/>
      <c r="R1834" s="22"/>
      <c r="AI1834" s="22"/>
    </row>
    <row r="1835" spans="10:35">
      <c r="J1835" s="22"/>
      <c r="Q1835" s="22"/>
      <c r="R1835" s="22"/>
      <c r="AI1835" s="22"/>
    </row>
    <row r="1836" spans="10:35">
      <c r="J1836" s="22"/>
      <c r="Q1836" s="22"/>
      <c r="R1836" s="22"/>
      <c r="AI1836" s="22"/>
    </row>
    <row r="1837" spans="10:35">
      <c r="J1837" s="22"/>
      <c r="Q1837" s="22"/>
      <c r="R1837" s="22"/>
      <c r="AI1837" s="22"/>
    </row>
    <row r="1838" spans="10:35">
      <c r="J1838" s="22"/>
      <c r="Q1838" s="22"/>
      <c r="R1838" s="22"/>
      <c r="AI1838" s="22"/>
    </row>
    <row r="1839" spans="10:35">
      <c r="J1839" s="22"/>
      <c r="Q1839" s="22"/>
      <c r="R1839" s="22"/>
      <c r="AI1839" s="22"/>
    </row>
    <row r="1840" spans="10:35">
      <c r="J1840" s="22"/>
      <c r="Q1840" s="22"/>
      <c r="R1840" s="22"/>
      <c r="AI1840" s="22"/>
    </row>
    <row r="1841" spans="10:35">
      <c r="J1841" s="22"/>
      <c r="Q1841" s="22"/>
      <c r="R1841" s="22"/>
      <c r="AI1841" s="22"/>
    </row>
    <row r="1842" spans="10:35">
      <c r="J1842" s="22"/>
      <c r="Q1842" s="22"/>
      <c r="R1842" s="22"/>
      <c r="AI1842" s="22"/>
    </row>
    <row r="1843" spans="10:35">
      <c r="J1843" s="22"/>
      <c r="Q1843" s="22"/>
      <c r="R1843" s="22"/>
      <c r="AI1843" s="22"/>
    </row>
    <row r="1844" spans="10:35">
      <c r="J1844" s="22"/>
      <c r="Q1844" s="22"/>
      <c r="R1844" s="22"/>
      <c r="AI1844" s="22"/>
    </row>
    <row r="1845" spans="10:35">
      <c r="J1845" s="22"/>
      <c r="Q1845" s="22"/>
      <c r="R1845" s="22"/>
      <c r="AI1845" s="22"/>
    </row>
    <row r="1846" spans="10:35">
      <c r="J1846" s="22"/>
      <c r="Q1846" s="22"/>
      <c r="R1846" s="22"/>
      <c r="AI1846" s="22"/>
    </row>
    <row r="1847" spans="10:35">
      <c r="J1847" s="22"/>
      <c r="Q1847" s="22"/>
      <c r="R1847" s="22"/>
      <c r="AI1847" s="22"/>
    </row>
    <row r="1848" spans="10:35">
      <c r="J1848" s="22"/>
      <c r="Q1848" s="22"/>
      <c r="R1848" s="22"/>
      <c r="AI1848" s="22"/>
    </row>
    <row r="1849" spans="10:35">
      <c r="J1849" s="22"/>
      <c r="Q1849" s="22"/>
      <c r="R1849" s="22"/>
      <c r="AI1849" s="22"/>
    </row>
    <row r="1850" spans="10:35">
      <c r="J1850" s="22"/>
      <c r="Q1850" s="22"/>
      <c r="R1850" s="22"/>
      <c r="AI1850" s="22"/>
    </row>
    <row r="1851" spans="10:35">
      <c r="J1851" s="22"/>
      <c r="Q1851" s="22"/>
      <c r="R1851" s="22"/>
      <c r="AI1851" s="22"/>
    </row>
    <row r="1852" spans="10:35">
      <c r="J1852" s="22"/>
      <c r="Q1852" s="22"/>
      <c r="R1852" s="22"/>
      <c r="AI1852" s="22"/>
    </row>
    <row r="1853" spans="10:35">
      <c r="J1853" s="22"/>
      <c r="Q1853" s="22"/>
      <c r="R1853" s="22"/>
      <c r="AI1853" s="22"/>
    </row>
    <row r="1854" spans="10:35">
      <c r="J1854" s="22"/>
      <c r="Q1854" s="22"/>
      <c r="R1854" s="22"/>
      <c r="AI1854" s="22"/>
    </row>
    <row r="1855" spans="10:35">
      <c r="J1855" s="22"/>
      <c r="Q1855" s="22"/>
      <c r="R1855" s="22"/>
      <c r="AI1855" s="22"/>
    </row>
    <row r="1856" spans="10:35">
      <c r="J1856" s="22"/>
      <c r="Q1856" s="22"/>
      <c r="R1856" s="22"/>
      <c r="AI1856" s="22"/>
    </row>
    <row r="1857" spans="10:35">
      <c r="J1857" s="22"/>
      <c r="Q1857" s="22"/>
      <c r="R1857" s="22"/>
      <c r="AI1857" s="22"/>
    </row>
    <row r="1858" spans="10:35">
      <c r="J1858" s="22"/>
      <c r="Q1858" s="22"/>
      <c r="R1858" s="22"/>
      <c r="AI1858" s="22"/>
    </row>
    <row r="1859" spans="10:35">
      <c r="J1859" s="22"/>
      <c r="Q1859" s="22"/>
      <c r="R1859" s="22"/>
      <c r="AI1859" s="22"/>
    </row>
    <row r="1860" spans="10:35">
      <c r="J1860" s="22"/>
      <c r="Q1860" s="22"/>
      <c r="R1860" s="22"/>
      <c r="AI1860" s="22"/>
    </row>
    <row r="1861" spans="10:35">
      <c r="J1861" s="22"/>
      <c r="Q1861" s="22"/>
      <c r="R1861" s="22"/>
      <c r="AI1861" s="22"/>
    </row>
    <row r="1862" spans="10:35">
      <c r="J1862" s="22"/>
      <c r="Q1862" s="22"/>
      <c r="R1862" s="22"/>
      <c r="AI1862" s="22"/>
    </row>
    <row r="1863" spans="10:35">
      <c r="J1863" s="22"/>
      <c r="Q1863" s="22"/>
      <c r="R1863" s="22"/>
      <c r="AI1863" s="22"/>
    </row>
    <row r="1864" spans="10:35">
      <c r="J1864" s="22"/>
      <c r="Q1864" s="22"/>
      <c r="R1864" s="22"/>
      <c r="AI1864" s="22"/>
    </row>
    <row r="1865" spans="10:35">
      <c r="J1865" s="22"/>
      <c r="Q1865" s="22"/>
      <c r="R1865" s="22"/>
      <c r="AI1865" s="22"/>
    </row>
    <row r="1866" spans="10:35">
      <c r="J1866" s="22"/>
      <c r="Q1866" s="22"/>
      <c r="R1866" s="22"/>
      <c r="AI1866" s="22"/>
    </row>
    <row r="1867" spans="10:35">
      <c r="J1867" s="22"/>
      <c r="Q1867" s="22"/>
      <c r="R1867" s="22"/>
      <c r="AI1867" s="22"/>
    </row>
    <row r="1868" spans="10:35">
      <c r="J1868" s="22"/>
      <c r="Q1868" s="22"/>
      <c r="R1868" s="22"/>
      <c r="AI1868" s="22"/>
    </row>
    <row r="1869" spans="10:35">
      <c r="J1869" s="22"/>
      <c r="Q1869" s="22"/>
      <c r="R1869" s="22"/>
      <c r="AI1869" s="22"/>
    </row>
    <row r="1870" spans="10:35">
      <c r="J1870" s="22"/>
      <c r="Q1870" s="22"/>
      <c r="R1870" s="22"/>
      <c r="AI1870" s="22"/>
    </row>
    <row r="1871" spans="10:35">
      <c r="J1871" s="22"/>
      <c r="Q1871" s="22"/>
      <c r="R1871" s="22"/>
      <c r="AI1871" s="22"/>
    </row>
    <row r="1872" spans="10:35">
      <c r="J1872" s="22"/>
      <c r="Q1872" s="22"/>
      <c r="R1872" s="22"/>
      <c r="AI1872" s="22"/>
    </row>
    <row r="1873" spans="10:35">
      <c r="J1873" s="22"/>
      <c r="Q1873" s="22"/>
      <c r="R1873" s="22"/>
      <c r="AI1873" s="22"/>
    </row>
    <row r="1874" spans="10:35">
      <c r="J1874" s="22"/>
      <c r="Q1874" s="22"/>
      <c r="R1874" s="22"/>
      <c r="AI1874" s="22"/>
    </row>
    <row r="1875" spans="10:35">
      <c r="J1875" s="22"/>
      <c r="Q1875" s="22"/>
      <c r="R1875" s="22"/>
      <c r="AI1875" s="22"/>
    </row>
    <row r="1876" spans="10:35">
      <c r="J1876" s="22"/>
      <c r="Q1876" s="22"/>
      <c r="R1876" s="22"/>
      <c r="AI1876" s="22"/>
    </row>
    <row r="1877" spans="10:35">
      <c r="J1877" s="22"/>
      <c r="Q1877" s="22"/>
      <c r="R1877" s="22"/>
      <c r="AI1877" s="22"/>
    </row>
    <row r="1878" spans="10:35">
      <c r="J1878" s="22"/>
      <c r="Q1878" s="22"/>
      <c r="R1878" s="22"/>
      <c r="AI1878" s="22"/>
    </row>
    <row r="1879" spans="10:35">
      <c r="J1879" s="22"/>
      <c r="Q1879" s="22"/>
      <c r="R1879" s="22"/>
      <c r="AI1879" s="22"/>
    </row>
    <row r="1880" spans="10:35">
      <c r="J1880" s="22"/>
      <c r="Q1880" s="22"/>
      <c r="R1880" s="22"/>
      <c r="AI1880" s="22"/>
    </row>
    <row r="1881" spans="10:35">
      <c r="J1881" s="22"/>
      <c r="Q1881" s="22"/>
      <c r="R1881" s="22"/>
      <c r="AI1881" s="22"/>
    </row>
    <row r="1882" spans="10:35">
      <c r="J1882" s="22"/>
      <c r="Q1882" s="22"/>
      <c r="R1882" s="22"/>
      <c r="AI1882" s="22"/>
    </row>
    <row r="1883" spans="10:35">
      <c r="J1883" s="22"/>
      <c r="Q1883" s="22"/>
      <c r="R1883" s="22"/>
      <c r="AI1883" s="22"/>
    </row>
    <row r="1884" spans="10:35">
      <c r="J1884" s="22"/>
      <c r="Q1884" s="22"/>
      <c r="R1884" s="22"/>
      <c r="AI1884" s="22"/>
    </row>
    <row r="1885" spans="10:35">
      <c r="J1885" s="22"/>
      <c r="Q1885" s="22"/>
      <c r="R1885" s="22"/>
      <c r="AI1885" s="22"/>
    </row>
    <row r="1886" spans="10:35">
      <c r="J1886" s="22"/>
      <c r="Q1886" s="22"/>
      <c r="R1886" s="22"/>
      <c r="AI1886" s="22"/>
    </row>
    <row r="1887" spans="10:35">
      <c r="J1887" s="22"/>
      <c r="Q1887" s="22"/>
      <c r="R1887" s="22"/>
      <c r="AI1887" s="22"/>
    </row>
    <row r="1888" spans="10:35">
      <c r="J1888" s="22"/>
      <c r="Q1888" s="22"/>
      <c r="R1888" s="22"/>
      <c r="AI1888" s="22"/>
    </row>
    <row r="1889" spans="10:35">
      <c r="J1889" s="22"/>
      <c r="Q1889" s="22"/>
      <c r="R1889" s="22"/>
      <c r="AI1889" s="22"/>
    </row>
    <row r="1890" spans="10:35">
      <c r="J1890" s="22"/>
      <c r="Q1890" s="22"/>
      <c r="R1890" s="22"/>
      <c r="AI1890" s="22"/>
    </row>
    <row r="1891" spans="10:35">
      <c r="J1891" s="22"/>
      <c r="Q1891" s="22"/>
      <c r="R1891" s="22"/>
      <c r="AI1891" s="22"/>
    </row>
    <row r="1892" spans="10:35">
      <c r="J1892" s="22"/>
      <c r="Q1892" s="22"/>
      <c r="R1892" s="22"/>
      <c r="AI1892" s="22"/>
    </row>
    <row r="1893" spans="10:35">
      <c r="J1893" s="22"/>
      <c r="Q1893" s="22"/>
      <c r="R1893" s="22"/>
      <c r="AI1893" s="22"/>
    </row>
    <row r="1894" spans="10:35">
      <c r="J1894" s="22"/>
      <c r="Q1894" s="22"/>
      <c r="R1894" s="22"/>
      <c r="AI1894" s="22"/>
    </row>
    <row r="1895" spans="10:35">
      <c r="J1895" s="22"/>
      <c r="Q1895" s="22"/>
      <c r="R1895" s="22"/>
      <c r="AI1895" s="22"/>
    </row>
    <row r="1896" spans="10:35">
      <c r="J1896" s="22"/>
      <c r="Q1896" s="22"/>
      <c r="R1896" s="22"/>
      <c r="AI1896" s="22"/>
    </row>
    <row r="1897" spans="10:35">
      <c r="J1897" s="22"/>
      <c r="Q1897" s="22"/>
      <c r="R1897" s="22"/>
      <c r="AI1897" s="22"/>
    </row>
    <row r="1898" spans="10:35">
      <c r="J1898" s="22"/>
      <c r="Q1898" s="22"/>
      <c r="R1898" s="22"/>
      <c r="AI1898" s="22"/>
    </row>
    <row r="1899" spans="10:35">
      <c r="J1899" s="22"/>
      <c r="Q1899" s="22"/>
      <c r="R1899" s="22"/>
      <c r="AI1899" s="22"/>
    </row>
    <row r="1900" spans="10:35">
      <c r="J1900" s="22"/>
      <c r="Q1900" s="22"/>
      <c r="R1900" s="22"/>
      <c r="AI1900" s="22"/>
    </row>
    <row r="1901" spans="10:35">
      <c r="J1901" s="22"/>
      <c r="Q1901" s="22"/>
      <c r="R1901" s="22"/>
      <c r="AI1901" s="22"/>
    </row>
    <row r="1902" spans="10:35">
      <c r="J1902" s="22"/>
      <c r="Q1902" s="22"/>
      <c r="R1902" s="22"/>
      <c r="AI1902" s="22"/>
    </row>
    <row r="1903" spans="10:35">
      <c r="J1903" s="22"/>
      <c r="Q1903" s="22"/>
      <c r="R1903" s="22"/>
      <c r="AI1903" s="22"/>
    </row>
    <row r="1904" spans="10:35">
      <c r="J1904" s="22"/>
      <c r="Q1904" s="22"/>
      <c r="R1904" s="22"/>
      <c r="AI1904" s="22"/>
    </row>
    <row r="1905" spans="10:35">
      <c r="J1905" s="22"/>
      <c r="Q1905" s="22"/>
      <c r="R1905" s="22"/>
      <c r="AI1905" s="22"/>
    </row>
    <row r="1906" spans="10:35">
      <c r="J1906" s="22"/>
      <c r="Q1906" s="22"/>
      <c r="R1906" s="22"/>
      <c r="AI1906" s="22"/>
    </row>
    <row r="1907" spans="10:35">
      <c r="J1907" s="22"/>
      <c r="Q1907" s="22"/>
      <c r="R1907" s="22"/>
      <c r="AI1907" s="22"/>
    </row>
    <row r="1908" spans="10:35">
      <c r="J1908" s="22"/>
      <c r="Q1908" s="22"/>
      <c r="R1908" s="22"/>
      <c r="AI1908" s="22"/>
    </row>
    <row r="1909" spans="10:35">
      <c r="J1909" s="22"/>
      <c r="Q1909" s="22"/>
      <c r="R1909" s="22"/>
      <c r="AI1909" s="22"/>
    </row>
    <row r="1910" spans="10:35">
      <c r="J1910" s="22"/>
      <c r="Q1910" s="22"/>
      <c r="R1910" s="22"/>
      <c r="AI1910" s="22"/>
    </row>
    <row r="1911" spans="10:35">
      <c r="J1911" s="22"/>
      <c r="Q1911" s="22"/>
      <c r="R1911" s="22"/>
      <c r="AI1911" s="22"/>
    </row>
    <row r="1912" spans="10:35">
      <c r="J1912" s="22"/>
      <c r="Q1912" s="22"/>
      <c r="R1912" s="22"/>
      <c r="AI1912" s="22"/>
    </row>
    <row r="1913" spans="10:35">
      <c r="J1913" s="22"/>
      <c r="Q1913" s="22"/>
      <c r="R1913" s="22"/>
      <c r="AI1913" s="22"/>
    </row>
    <row r="1914" spans="10:35">
      <c r="J1914" s="22"/>
      <c r="Q1914" s="22"/>
      <c r="R1914" s="22"/>
      <c r="AI1914" s="22"/>
    </row>
    <row r="1915" spans="10:35">
      <c r="J1915" s="22"/>
      <c r="Q1915" s="22"/>
      <c r="R1915" s="22"/>
      <c r="AI1915" s="22"/>
    </row>
    <row r="1916" spans="10:35">
      <c r="J1916" s="22"/>
      <c r="Q1916" s="22"/>
      <c r="R1916" s="22"/>
      <c r="AI1916" s="22"/>
    </row>
    <row r="1917" spans="10:35">
      <c r="J1917" s="22"/>
      <c r="Q1917" s="22"/>
      <c r="R1917" s="22"/>
      <c r="AI1917" s="22"/>
    </row>
    <row r="1918" spans="10:35">
      <c r="J1918" s="22"/>
      <c r="Q1918" s="22"/>
      <c r="R1918" s="22"/>
      <c r="AI1918" s="22"/>
    </row>
    <row r="1919" spans="10:35">
      <c r="J1919" s="22"/>
      <c r="Q1919" s="22"/>
      <c r="R1919" s="22"/>
      <c r="AI1919" s="22"/>
    </row>
    <row r="1920" spans="10:35">
      <c r="J1920" s="22"/>
      <c r="Q1920" s="22"/>
      <c r="R1920" s="22"/>
      <c r="AI1920" s="22"/>
    </row>
    <row r="1921" spans="10:35">
      <c r="J1921" s="22"/>
      <c r="Q1921" s="22"/>
      <c r="R1921" s="22"/>
      <c r="AI1921" s="22"/>
    </row>
    <row r="1922" spans="10:35">
      <c r="J1922" s="22"/>
      <c r="Q1922" s="22"/>
      <c r="R1922" s="22"/>
      <c r="AI1922" s="22"/>
    </row>
    <row r="1923" spans="10:35">
      <c r="J1923" s="22"/>
      <c r="Q1923" s="22"/>
      <c r="R1923" s="22"/>
      <c r="AI1923" s="22"/>
    </row>
    <row r="1924" spans="10:35">
      <c r="J1924" s="22"/>
      <c r="Q1924" s="22"/>
      <c r="R1924" s="22"/>
      <c r="AI1924" s="22"/>
    </row>
    <row r="1925" spans="10:35">
      <c r="J1925" s="22"/>
      <c r="Q1925" s="22"/>
      <c r="R1925" s="22"/>
      <c r="AI1925" s="22"/>
    </row>
    <row r="1926" spans="10:35">
      <c r="J1926" s="22"/>
      <c r="Q1926" s="22"/>
      <c r="R1926" s="22"/>
      <c r="AI1926" s="22"/>
    </row>
    <row r="1927" spans="10:35">
      <c r="J1927" s="22"/>
      <c r="Q1927" s="22"/>
      <c r="R1927" s="22"/>
      <c r="AI1927" s="22"/>
    </row>
    <row r="1928" spans="10:35">
      <c r="J1928" s="22"/>
      <c r="Q1928" s="22"/>
      <c r="R1928" s="22"/>
      <c r="AI1928" s="22"/>
    </row>
    <row r="1929" spans="10:35">
      <c r="J1929" s="22"/>
      <c r="Q1929" s="22"/>
      <c r="R1929" s="22"/>
      <c r="AI1929" s="22"/>
    </row>
    <row r="1930" spans="10:35">
      <c r="J1930" s="22"/>
      <c r="Q1930" s="22"/>
      <c r="R1930" s="22"/>
      <c r="AI1930" s="22"/>
    </row>
    <row r="1931" spans="10:35">
      <c r="J1931" s="22"/>
      <c r="Q1931" s="22"/>
      <c r="R1931" s="22"/>
      <c r="AI1931" s="22"/>
    </row>
    <row r="1932" spans="10:35">
      <c r="J1932" s="22"/>
      <c r="Q1932" s="22"/>
      <c r="R1932" s="22"/>
      <c r="AI1932" s="22"/>
    </row>
    <row r="1933" spans="10:35">
      <c r="J1933" s="22"/>
      <c r="Q1933" s="22"/>
      <c r="R1933" s="22"/>
      <c r="AI1933" s="22"/>
    </row>
    <row r="1934" spans="10:35">
      <c r="J1934" s="22"/>
      <c r="Q1934" s="22"/>
      <c r="R1934" s="22"/>
      <c r="AI1934" s="22"/>
    </row>
    <row r="1935" spans="10:35">
      <c r="J1935" s="22"/>
      <c r="Q1935" s="22"/>
      <c r="R1935" s="22"/>
      <c r="AI1935" s="22"/>
    </row>
    <row r="1936" spans="10:35">
      <c r="J1936" s="22"/>
      <c r="Q1936" s="22"/>
      <c r="R1936" s="22"/>
      <c r="AI1936" s="22"/>
    </row>
    <row r="1937" spans="10:35">
      <c r="J1937" s="22"/>
      <c r="Q1937" s="22"/>
      <c r="R1937" s="22"/>
      <c r="AI1937" s="22"/>
    </row>
    <row r="1938" spans="10:35">
      <c r="J1938" s="22"/>
      <c r="Q1938" s="22"/>
      <c r="R1938" s="22"/>
      <c r="AI1938" s="22"/>
    </row>
    <row r="1939" spans="10:35">
      <c r="J1939" s="22"/>
      <c r="Q1939" s="22"/>
      <c r="R1939" s="22"/>
      <c r="AI1939" s="22"/>
    </row>
    <row r="1940" spans="10:35">
      <c r="J1940" s="22"/>
      <c r="Q1940" s="22"/>
      <c r="R1940" s="22"/>
      <c r="AI1940" s="22"/>
    </row>
    <row r="1941" spans="10:35">
      <c r="J1941" s="22"/>
      <c r="Q1941" s="22"/>
      <c r="R1941" s="22"/>
      <c r="AI1941" s="22"/>
    </row>
    <row r="1942" spans="10:35">
      <c r="J1942" s="22"/>
      <c r="Q1942" s="22"/>
      <c r="R1942" s="22"/>
      <c r="AI1942" s="22"/>
    </row>
    <row r="1943" spans="10:35">
      <c r="J1943" s="22"/>
      <c r="Q1943" s="22"/>
      <c r="R1943" s="22"/>
      <c r="AI1943" s="22"/>
    </row>
    <row r="1944" spans="10:35">
      <c r="J1944" s="22"/>
      <c r="Q1944" s="22"/>
      <c r="R1944" s="22"/>
      <c r="AI1944" s="22"/>
    </row>
    <row r="1945" spans="10:35">
      <c r="J1945" s="22"/>
      <c r="Q1945" s="22"/>
      <c r="R1945" s="22"/>
      <c r="AI1945" s="22"/>
    </row>
    <row r="1946" spans="10:35">
      <c r="J1946" s="22"/>
      <c r="Q1946" s="22"/>
      <c r="R1946" s="22"/>
      <c r="AI1946" s="22"/>
    </row>
    <row r="1947" spans="10:35">
      <c r="J1947" s="22"/>
      <c r="Q1947" s="22"/>
      <c r="R1947" s="22"/>
      <c r="AI1947" s="22"/>
    </row>
    <row r="1948" spans="10:35">
      <c r="J1948" s="22"/>
      <c r="Q1948" s="22"/>
      <c r="R1948" s="22"/>
      <c r="AI1948" s="22"/>
    </row>
    <row r="1949" spans="10:35">
      <c r="J1949" s="22"/>
      <c r="Q1949" s="22"/>
      <c r="R1949" s="22"/>
      <c r="AI1949" s="22"/>
    </row>
    <row r="1950" spans="10:35">
      <c r="J1950" s="22"/>
      <c r="Q1950" s="22"/>
      <c r="R1950" s="22"/>
      <c r="AI1950" s="22"/>
    </row>
    <row r="1951" spans="10:35">
      <c r="J1951" s="22"/>
      <c r="Q1951" s="22"/>
      <c r="R1951" s="22"/>
      <c r="AI1951" s="22"/>
    </row>
    <row r="1952" spans="10:35">
      <c r="J1952" s="22"/>
      <c r="Q1952" s="22"/>
      <c r="R1952" s="22"/>
      <c r="AI1952" s="22"/>
    </row>
    <row r="1953" spans="10:35">
      <c r="J1953" s="22"/>
      <c r="Q1953" s="22"/>
      <c r="R1953" s="22"/>
      <c r="AI1953" s="22"/>
    </row>
    <row r="1954" spans="10:35">
      <c r="J1954" s="22"/>
      <c r="Q1954" s="22"/>
      <c r="R1954" s="22"/>
      <c r="AI1954" s="22"/>
    </row>
    <row r="1955" spans="10:35">
      <c r="J1955" s="22"/>
      <c r="Q1955" s="22"/>
      <c r="R1955" s="22"/>
      <c r="AI1955" s="22"/>
    </row>
    <row r="1956" spans="10:35">
      <c r="J1956" s="22"/>
      <c r="Q1956" s="22"/>
      <c r="R1956" s="22"/>
      <c r="AI1956" s="22"/>
    </row>
    <row r="1957" spans="10:35">
      <c r="J1957" s="22"/>
      <c r="Q1957" s="22"/>
      <c r="R1957" s="22"/>
      <c r="AI1957" s="22"/>
    </row>
    <row r="1958" spans="10:35">
      <c r="J1958" s="22"/>
      <c r="Q1958" s="22"/>
      <c r="R1958" s="22"/>
      <c r="AI1958" s="22"/>
    </row>
    <row r="1959" spans="10:35">
      <c r="J1959" s="22"/>
      <c r="Q1959" s="22"/>
      <c r="R1959" s="22"/>
      <c r="AI1959" s="22"/>
    </row>
    <row r="1960" spans="10:35">
      <c r="J1960" s="22"/>
      <c r="Q1960" s="22"/>
      <c r="R1960" s="22"/>
      <c r="AI1960" s="22"/>
    </row>
    <row r="1961" spans="10:35">
      <c r="J1961" s="22"/>
      <c r="Q1961" s="22"/>
      <c r="R1961" s="22"/>
      <c r="AI1961" s="22"/>
    </row>
    <row r="1962" spans="10:35">
      <c r="J1962" s="22"/>
      <c r="Q1962" s="22"/>
      <c r="R1962" s="22"/>
      <c r="AI1962" s="22"/>
    </row>
    <row r="1963" spans="10:35">
      <c r="J1963" s="22"/>
      <c r="Q1963" s="22"/>
      <c r="R1963" s="22"/>
      <c r="AI1963" s="22"/>
    </row>
    <row r="1964" spans="10:35">
      <c r="J1964" s="22"/>
      <c r="Q1964" s="22"/>
      <c r="R1964" s="22"/>
      <c r="AI1964" s="22"/>
    </row>
    <row r="1965" spans="10:35">
      <c r="J1965" s="22"/>
      <c r="Q1965" s="22"/>
      <c r="R1965" s="22"/>
      <c r="AI1965" s="22"/>
    </row>
    <row r="1966" spans="10:35">
      <c r="J1966" s="22"/>
      <c r="Q1966" s="22"/>
      <c r="R1966" s="22"/>
      <c r="AI1966" s="22"/>
    </row>
    <row r="1967" spans="10:35">
      <c r="J1967" s="22"/>
      <c r="Q1967" s="22"/>
      <c r="R1967" s="22"/>
      <c r="AI1967" s="22"/>
    </row>
    <row r="1968" spans="10:35">
      <c r="J1968" s="22"/>
      <c r="Q1968" s="22"/>
      <c r="R1968" s="22"/>
      <c r="AI1968" s="22"/>
    </row>
    <row r="1969" spans="10:35">
      <c r="J1969" s="22"/>
      <c r="Q1969" s="22"/>
      <c r="R1969" s="22"/>
      <c r="AI1969" s="22"/>
    </row>
    <row r="1970" spans="10:35">
      <c r="J1970" s="22"/>
      <c r="Q1970" s="22"/>
      <c r="R1970" s="22"/>
      <c r="AI1970" s="22"/>
    </row>
    <row r="1971" spans="10:35">
      <c r="J1971" s="22"/>
      <c r="Q1971" s="22"/>
      <c r="R1971" s="22"/>
      <c r="AI1971" s="22"/>
    </row>
    <row r="1972" spans="10:35">
      <c r="J1972" s="22"/>
      <c r="Q1972" s="22"/>
      <c r="R1972" s="22"/>
      <c r="AI1972" s="22"/>
    </row>
    <row r="1973" spans="10:35">
      <c r="J1973" s="22"/>
      <c r="Q1973" s="22"/>
      <c r="R1973" s="22"/>
      <c r="AI1973" s="22"/>
    </row>
    <row r="1974" spans="10:35">
      <c r="J1974" s="22"/>
      <c r="Q1974" s="22"/>
      <c r="R1974" s="22"/>
      <c r="AI1974" s="22"/>
    </row>
    <row r="1975" spans="10:35">
      <c r="J1975" s="22"/>
      <c r="Q1975" s="22"/>
      <c r="R1975" s="22"/>
      <c r="AI1975" s="22"/>
    </row>
    <row r="1976" spans="10:35">
      <c r="J1976" s="22"/>
      <c r="Q1976" s="22"/>
      <c r="R1976" s="22"/>
      <c r="AI1976" s="22"/>
    </row>
    <row r="1977" spans="10:35">
      <c r="J1977" s="22"/>
      <c r="Q1977" s="22"/>
      <c r="R1977" s="22"/>
      <c r="AI1977" s="22"/>
    </row>
    <row r="1978" spans="10:35">
      <c r="J1978" s="22"/>
      <c r="Q1978" s="22"/>
      <c r="R1978" s="22"/>
      <c r="AI1978" s="22"/>
    </row>
    <row r="1979" spans="10:35">
      <c r="J1979" s="22"/>
      <c r="Q1979" s="22"/>
      <c r="R1979" s="22"/>
      <c r="AI1979" s="22"/>
    </row>
    <row r="1980" spans="10:35">
      <c r="J1980" s="22"/>
      <c r="Q1980" s="22"/>
      <c r="R1980" s="22"/>
      <c r="AI1980" s="22"/>
    </row>
    <row r="1981" spans="10:35">
      <c r="J1981" s="22"/>
      <c r="Q1981" s="22"/>
      <c r="R1981" s="22"/>
      <c r="AI1981" s="22"/>
    </row>
    <row r="1982" spans="10:35">
      <c r="J1982" s="22"/>
      <c r="Q1982" s="22"/>
      <c r="R1982" s="22"/>
      <c r="AI1982" s="22"/>
    </row>
    <row r="1983" spans="10:35">
      <c r="J1983" s="22"/>
      <c r="Q1983" s="22"/>
      <c r="R1983" s="22"/>
      <c r="AI1983" s="22"/>
    </row>
    <row r="1984" spans="10:35">
      <c r="J1984" s="22"/>
      <c r="Q1984" s="22"/>
      <c r="R1984" s="22"/>
      <c r="AI1984" s="22"/>
    </row>
    <row r="1985" spans="10:35">
      <c r="J1985" s="22"/>
      <c r="Q1985" s="22"/>
      <c r="R1985" s="22"/>
      <c r="AI1985" s="22"/>
    </row>
    <row r="1986" spans="10:35">
      <c r="J1986" s="22"/>
      <c r="Q1986" s="22"/>
      <c r="R1986" s="22"/>
      <c r="AI1986" s="22"/>
    </row>
    <row r="1987" spans="10:35">
      <c r="J1987" s="22"/>
      <c r="Q1987" s="22"/>
      <c r="R1987" s="22"/>
      <c r="AI1987" s="22"/>
    </row>
    <row r="1988" spans="10:35">
      <c r="J1988" s="22"/>
      <c r="Q1988" s="22"/>
      <c r="R1988" s="22"/>
      <c r="AI1988" s="22"/>
    </row>
    <row r="1989" spans="10:35">
      <c r="J1989" s="22"/>
      <c r="Q1989" s="22"/>
      <c r="R1989" s="22"/>
      <c r="AI1989" s="22"/>
    </row>
    <row r="1990" spans="10:35">
      <c r="J1990" s="22"/>
      <c r="Q1990" s="22"/>
      <c r="R1990" s="22"/>
      <c r="AI1990" s="22"/>
    </row>
    <row r="1991" spans="10:35">
      <c r="J1991" s="22"/>
      <c r="Q1991" s="22"/>
      <c r="R1991" s="22"/>
      <c r="AI1991" s="22"/>
    </row>
    <row r="1992" spans="10:35">
      <c r="J1992" s="22"/>
      <c r="Q1992" s="22"/>
      <c r="R1992" s="22"/>
      <c r="AI1992" s="22"/>
    </row>
    <row r="1993" spans="10:35">
      <c r="J1993" s="22"/>
      <c r="Q1993" s="22"/>
      <c r="R1993" s="22"/>
      <c r="AI1993" s="22"/>
    </row>
    <row r="1994" spans="10:35">
      <c r="J1994" s="22"/>
      <c r="Q1994" s="22"/>
      <c r="R1994" s="22"/>
      <c r="AI1994" s="22"/>
    </row>
    <row r="1995" spans="10:35">
      <c r="J1995" s="22"/>
      <c r="Q1995" s="22"/>
      <c r="R1995" s="22"/>
      <c r="AI1995" s="22"/>
    </row>
    <row r="1996" spans="10:35">
      <c r="J1996" s="22"/>
      <c r="Q1996" s="22"/>
      <c r="R1996" s="22"/>
      <c r="AI1996" s="22"/>
    </row>
    <row r="1997" spans="10:35">
      <c r="J1997" s="22"/>
      <c r="Q1997" s="22"/>
      <c r="R1997" s="22"/>
      <c r="AI1997" s="22"/>
    </row>
    <row r="1998" spans="10:35">
      <c r="J1998" s="22"/>
      <c r="Q1998" s="22"/>
      <c r="R1998" s="22"/>
      <c r="AI1998" s="22"/>
    </row>
    <row r="1999" spans="10:35">
      <c r="J1999" s="22"/>
      <c r="Q1999" s="22"/>
      <c r="R1999" s="22"/>
      <c r="AI1999" s="22"/>
    </row>
    <row r="2000" spans="10:35">
      <c r="J2000" s="22"/>
      <c r="Q2000" s="22"/>
      <c r="R2000" s="22"/>
      <c r="AI2000" s="22"/>
    </row>
    <row r="2001" spans="10:35">
      <c r="J2001" s="22"/>
      <c r="Q2001" s="22"/>
      <c r="R2001" s="22"/>
      <c r="AI2001" s="22"/>
    </row>
    <row r="2002" spans="10:35">
      <c r="J2002" s="22"/>
      <c r="Q2002" s="22"/>
      <c r="R2002" s="22"/>
      <c r="AI2002" s="22"/>
    </row>
    <row r="2003" spans="10:35">
      <c r="J2003" s="22"/>
      <c r="Q2003" s="22"/>
      <c r="R2003" s="22"/>
      <c r="AI2003" s="22"/>
    </row>
    <row r="2004" spans="10:35">
      <c r="J2004" s="22"/>
      <c r="Q2004" s="22"/>
      <c r="R2004" s="22"/>
      <c r="AI2004" s="22"/>
    </row>
    <row r="2005" spans="10:35">
      <c r="J2005" s="22"/>
      <c r="Q2005" s="22"/>
      <c r="R2005" s="22"/>
      <c r="AI2005" s="22"/>
    </row>
    <row r="2006" spans="10:35">
      <c r="J2006" s="22"/>
      <c r="Q2006" s="22"/>
      <c r="R2006" s="22"/>
      <c r="AI2006" s="22"/>
    </row>
    <row r="2007" spans="10:35">
      <c r="J2007" s="22"/>
      <c r="Q2007" s="22"/>
      <c r="R2007" s="22"/>
      <c r="AI2007" s="22"/>
    </row>
    <row r="2008" spans="10:35">
      <c r="J2008" s="22"/>
      <c r="Q2008" s="22"/>
      <c r="R2008" s="22"/>
      <c r="AI2008" s="22"/>
    </row>
    <row r="2009" spans="10:35">
      <c r="J2009" s="22"/>
      <c r="Q2009" s="22"/>
      <c r="R2009" s="22"/>
      <c r="AI2009" s="22"/>
    </row>
    <row r="2010" spans="10:35">
      <c r="J2010" s="22"/>
      <c r="Q2010" s="22"/>
      <c r="R2010" s="22"/>
      <c r="AI2010" s="22"/>
    </row>
    <row r="2011" spans="10:35">
      <c r="J2011" s="22"/>
      <c r="Q2011" s="22"/>
      <c r="R2011" s="22"/>
      <c r="AI2011" s="22"/>
    </row>
    <row r="2012" spans="10:35">
      <c r="J2012" s="22"/>
      <c r="Q2012" s="22"/>
      <c r="R2012" s="22"/>
      <c r="AI2012" s="22"/>
    </row>
    <row r="2013" spans="10:35">
      <c r="J2013" s="22"/>
      <c r="Q2013" s="22"/>
      <c r="R2013" s="22"/>
      <c r="AI2013" s="22"/>
    </row>
    <row r="2014" spans="10:35">
      <c r="J2014" s="22"/>
      <c r="Q2014" s="22"/>
      <c r="R2014" s="22"/>
      <c r="AI2014" s="22"/>
    </row>
    <row r="2015" spans="10:35">
      <c r="J2015" s="22"/>
      <c r="Q2015" s="22"/>
      <c r="R2015" s="22"/>
      <c r="AI2015" s="22"/>
    </row>
    <row r="2016" spans="10:35">
      <c r="J2016" s="22"/>
      <c r="Q2016" s="22"/>
      <c r="R2016" s="22"/>
      <c r="AI2016" s="22"/>
    </row>
    <row r="2017" spans="10:35">
      <c r="J2017" s="22"/>
      <c r="Q2017" s="22"/>
      <c r="R2017" s="22"/>
      <c r="AI2017" s="22"/>
    </row>
    <row r="2018" spans="10:35">
      <c r="J2018" s="22"/>
      <c r="Q2018" s="22"/>
      <c r="R2018" s="22"/>
      <c r="AI2018" s="22"/>
    </row>
    <row r="2019" spans="10:35">
      <c r="J2019" s="22"/>
      <c r="Q2019" s="22"/>
      <c r="R2019" s="22"/>
      <c r="AI2019" s="22"/>
    </row>
    <row r="2020" spans="10:35">
      <c r="J2020" s="22"/>
      <c r="Q2020" s="22"/>
      <c r="R2020" s="22"/>
      <c r="AI2020" s="22"/>
    </row>
    <row r="2021" spans="10:35">
      <c r="J2021" s="22"/>
      <c r="Q2021" s="22"/>
      <c r="R2021" s="22"/>
      <c r="AI2021" s="22"/>
    </row>
    <row r="2022" spans="10:35">
      <c r="J2022" s="22"/>
      <c r="Q2022" s="22"/>
      <c r="R2022" s="22"/>
      <c r="AI2022" s="22"/>
    </row>
    <row r="2023" spans="10:35">
      <c r="J2023" s="22"/>
      <c r="Q2023" s="22"/>
      <c r="R2023" s="22"/>
      <c r="AI2023" s="22"/>
    </row>
    <row r="2024" spans="10:35">
      <c r="J2024" s="22"/>
      <c r="Q2024" s="22"/>
      <c r="R2024" s="22"/>
      <c r="AI2024" s="22"/>
    </row>
    <row r="2025" spans="10:35">
      <c r="J2025" s="22"/>
      <c r="Q2025" s="22"/>
      <c r="R2025" s="22"/>
      <c r="AI2025" s="22"/>
    </row>
    <row r="2026" spans="10:35">
      <c r="J2026" s="22"/>
      <c r="Q2026" s="22"/>
      <c r="R2026" s="22"/>
      <c r="AI2026" s="22"/>
    </row>
    <row r="2027" spans="10:35">
      <c r="J2027" s="22"/>
      <c r="Q2027" s="22"/>
      <c r="R2027" s="22"/>
      <c r="AI2027" s="22"/>
    </row>
    <row r="2028" spans="10:35">
      <c r="J2028" s="22"/>
      <c r="Q2028" s="22"/>
      <c r="R2028" s="22"/>
      <c r="AI2028" s="22"/>
    </row>
    <row r="2029" spans="10:35">
      <c r="J2029" s="22"/>
      <c r="Q2029" s="22"/>
      <c r="R2029" s="22"/>
      <c r="AI2029" s="22"/>
    </row>
    <row r="2030" spans="10:35">
      <c r="J2030" s="22"/>
      <c r="Q2030" s="22"/>
      <c r="R2030" s="22"/>
      <c r="AI2030" s="22"/>
    </row>
    <row r="2031" spans="10:35">
      <c r="J2031" s="22"/>
      <c r="Q2031" s="22"/>
      <c r="R2031" s="22"/>
      <c r="AI2031" s="22"/>
    </row>
    <row r="2032" spans="10:35">
      <c r="J2032" s="22"/>
      <c r="Q2032" s="22"/>
      <c r="R2032" s="22"/>
      <c r="AI2032" s="22"/>
    </row>
    <row r="2033" spans="10:35">
      <c r="J2033" s="22"/>
      <c r="Q2033" s="22"/>
      <c r="R2033" s="22"/>
      <c r="AI2033" s="22"/>
    </row>
    <row r="2034" spans="10:35">
      <c r="J2034" s="22"/>
      <c r="Q2034" s="22"/>
      <c r="R2034" s="22"/>
      <c r="AI2034" s="22"/>
    </row>
    <row r="2035" spans="10:35">
      <c r="J2035" s="22"/>
      <c r="Q2035" s="22"/>
      <c r="R2035" s="22"/>
      <c r="AI2035" s="22"/>
    </row>
    <row r="2036" spans="10:35">
      <c r="J2036" s="22"/>
      <c r="Q2036" s="22"/>
      <c r="R2036" s="22"/>
      <c r="AI2036" s="22"/>
    </row>
    <row r="2037" spans="10:35">
      <c r="J2037" s="22"/>
      <c r="Q2037" s="22"/>
      <c r="R2037" s="22"/>
      <c r="AI2037" s="22"/>
    </row>
    <row r="2038" spans="10:35">
      <c r="J2038" s="22"/>
      <c r="Q2038" s="22"/>
      <c r="R2038" s="22"/>
      <c r="AI2038" s="22"/>
    </row>
    <row r="2039" spans="10:35">
      <c r="J2039" s="22"/>
      <c r="Q2039" s="22"/>
      <c r="R2039" s="22"/>
      <c r="AI2039" s="22"/>
    </row>
    <row r="2040" spans="10:35">
      <c r="J2040" s="22"/>
      <c r="Q2040" s="22"/>
      <c r="R2040" s="22"/>
      <c r="AI2040" s="22"/>
    </row>
    <row r="2041" spans="10:35">
      <c r="J2041" s="22"/>
      <c r="Q2041" s="22"/>
      <c r="R2041" s="22"/>
      <c r="AI2041" s="22"/>
    </row>
    <row r="2042" spans="10:35">
      <c r="J2042" s="22"/>
      <c r="Q2042" s="22"/>
      <c r="R2042" s="22"/>
      <c r="AI2042" s="22"/>
    </row>
    <row r="2043" spans="10:35">
      <c r="J2043" s="22"/>
      <c r="Q2043" s="22"/>
      <c r="R2043" s="22"/>
      <c r="AI2043" s="22"/>
    </row>
    <row r="2044" spans="10:35">
      <c r="J2044" s="22"/>
      <c r="Q2044" s="22"/>
      <c r="R2044" s="22"/>
      <c r="AI2044" s="22"/>
    </row>
    <row r="2045" spans="10:35">
      <c r="J2045" s="22"/>
      <c r="Q2045" s="22"/>
      <c r="R2045" s="22"/>
      <c r="AI2045" s="22"/>
    </row>
    <row r="2046" spans="10:35">
      <c r="J2046" s="22"/>
      <c r="Q2046" s="22"/>
      <c r="R2046" s="22"/>
      <c r="AI2046" s="22"/>
    </row>
    <row r="2047" spans="10:35">
      <c r="J2047" s="22"/>
      <c r="Q2047" s="22"/>
      <c r="R2047" s="22"/>
      <c r="AI2047" s="22"/>
    </row>
    <row r="2048" spans="10:35">
      <c r="J2048" s="22"/>
      <c r="Q2048" s="22"/>
      <c r="R2048" s="22"/>
      <c r="AI2048" s="22"/>
    </row>
    <row r="2049" spans="10:35">
      <c r="J2049" s="22"/>
      <c r="Q2049" s="22"/>
      <c r="R2049" s="22"/>
      <c r="AI2049" s="22"/>
    </row>
    <row r="2050" spans="10:35">
      <c r="J2050" s="22"/>
      <c r="Q2050" s="22"/>
      <c r="R2050" s="22"/>
      <c r="AI2050" s="22"/>
    </row>
    <row r="2051" spans="10:35">
      <c r="J2051" s="22"/>
      <c r="Q2051" s="22"/>
      <c r="R2051" s="22"/>
      <c r="AI2051" s="22"/>
    </row>
    <row r="2052" spans="10:35">
      <c r="J2052" s="22"/>
      <c r="Q2052" s="22"/>
      <c r="R2052" s="22"/>
      <c r="AI2052" s="22"/>
    </row>
    <row r="2053" spans="10:35">
      <c r="J2053" s="22"/>
      <c r="Q2053" s="22"/>
      <c r="R2053" s="22"/>
      <c r="AI2053" s="22"/>
    </row>
    <row r="2054" spans="10:35">
      <c r="J2054" s="22"/>
      <c r="Q2054" s="22"/>
      <c r="R2054" s="22"/>
      <c r="AI2054" s="22"/>
    </row>
    <row r="2055" spans="10:35">
      <c r="J2055" s="22"/>
      <c r="Q2055" s="22"/>
      <c r="R2055" s="22"/>
      <c r="AI2055" s="22"/>
    </row>
    <row r="2056" spans="10:35">
      <c r="J2056" s="22"/>
      <c r="Q2056" s="22"/>
      <c r="R2056" s="22"/>
      <c r="AI2056" s="22"/>
    </row>
    <row r="2057" spans="10:35">
      <c r="J2057" s="22"/>
      <c r="Q2057" s="22"/>
      <c r="R2057" s="22"/>
      <c r="AI2057" s="22"/>
    </row>
    <row r="2058" spans="10:35">
      <c r="J2058" s="22"/>
      <c r="Q2058" s="22"/>
      <c r="R2058" s="22"/>
      <c r="AI2058" s="22"/>
    </row>
    <row r="2059" spans="10:35">
      <c r="J2059" s="22"/>
      <c r="Q2059" s="22"/>
      <c r="R2059" s="22"/>
      <c r="AI2059" s="22"/>
    </row>
    <row r="2060" spans="10:35">
      <c r="J2060" s="22"/>
      <c r="Q2060" s="22"/>
      <c r="R2060" s="22"/>
      <c r="AI2060" s="22"/>
    </row>
    <row r="2061" spans="10:35">
      <c r="J2061" s="22"/>
      <c r="Q2061" s="22"/>
      <c r="R2061" s="22"/>
      <c r="AI2061" s="22"/>
    </row>
    <row r="2062" spans="10:35">
      <c r="J2062" s="22"/>
      <c r="Q2062" s="22"/>
      <c r="R2062" s="22"/>
      <c r="AI2062" s="22"/>
    </row>
    <row r="2063" spans="10:35">
      <c r="J2063" s="22"/>
      <c r="Q2063" s="22"/>
      <c r="R2063" s="22"/>
      <c r="AI2063" s="22"/>
    </row>
    <row r="2064" spans="10:35">
      <c r="J2064" s="22"/>
      <c r="Q2064" s="22"/>
      <c r="R2064" s="22"/>
      <c r="AI2064" s="22"/>
    </row>
    <row r="2065" spans="10:35">
      <c r="J2065" s="22"/>
      <c r="Q2065" s="22"/>
      <c r="R2065" s="22"/>
      <c r="AI2065" s="22"/>
    </row>
    <row r="2066" spans="10:35">
      <c r="J2066" s="22"/>
      <c r="Q2066" s="22"/>
      <c r="R2066" s="22"/>
      <c r="AI2066" s="22"/>
    </row>
    <row r="2067" spans="10:35">
      <c r="J2067" s="22"/>
      <c r="Q2067" s="22"/>
      <c r="R2067" s="22"/>
      <c r="AI2067" s="22"/>
    </row>
    <row r="2068" spans="10:35">
      <c r="J2068" s="22"/>
      <c r="Q2068" s="22"/>
      <c r="R2068" s="22"/>
      <c r="AI2068" s="22"/>
    </row>
    <row r="2069" spans="10:35">
      <c r="J2069" s="22"/>
      <c r="Q2069" s="22"/>
      <c r="R2069" s="22"/>
      <c r="AI2069" s="22"/>
    </row>
    <row r="2070" spans="10:35">
      <c r="J2070" s="22"/>
      <c r="Q2070" s="22"/>
      <c r="R2070" s="22"/>
      <c r="AI2070" s="22"/>
    </row>
    <row r="2071" spans="10:35">
      <c r="J2071" s="22"/>
      <c r="Q2071" s="22"/>
      <c r="R2071" s="22"/>
      <c r="AI2071" s="22"/>
    </row>
    <row r="2072" spans="10:35">
      <c r="J2072" s="22"/>
      <c r="Q2072" s="22"/>
      <c r="R2072" s="22"/>
      <c r="AI2072" s="22"/>
    </row>
    <row r="2073" spans="10:35">
      <c r="J2073" s="22"/>
      <c r="Q2073" s="22"/>
      <c r="R2073" s="22"/>
      <c r="AI2073" s="22"/>
    </row>
    <row r="2074" spans="10:35">
      <c r="J2074" s="22"/>
      <c r="Q2074" s="22"/>
      <c r="R2074" s="22"/>
      <c r="AI2074" s="22"/>
    </row>
    <row r="2075" spans="10:35">
      <c r="J2075" s="22"/>
      <c r="Q2075" s="22"/>
      <c r="R2075" s="22"/>
      <c r="AI2075" s="22"/>
    </row>
    <row r="2076" spans="10:35">
      <c r="J2076" s="22"/>
      <c r="Q2076" s="22"/>
      <c r="R2076" s="22"/>
      <c r="AI2076" s="22"/>
    </row>
    <row r="2077" spans="10:35">
      <c r="J2077" s="22"/>
      <c r="Q2077" s="22"/>
      <c r="R2077" s="22"/>
      <c r="AI2077" s="22"/>
    </row>
    <row r="2078" spans="10:35">
      <c r="J2078" s="22"/>
      <c r="Q2078" s="22"/>
      <c r="R2078" s="22"/>
      <c r="AI2078" s="22"/>
    </row>
    <row r="2079" spans="10:35">
      <c r="J2079" s="22"/>
      <c r="Q2079" s="22"/>
      <c r="R2079" s="22"/>
      <c r="AI2079" s="22"/>
    </row>
    <row r="2080" spans="10:35">
      <c r="J2080" s="22"/>
      <c r="Q2080" s="22"/>
      <c r="R2080" s="22"/>
      <c r="AI2080" s="22"/>
    </row>
    <row r="2081" spans="10:35">
      <c r="J2081" s="22"/>
      <c r="Q2081" s="22"/>
      <c r="R2081" s="22"/>
      <c r="AI2081" s="22"/>
    </row>
    <row r="2082" spans="10:35">
      <c r="J2082" s="22"/>
      <c r="Q2082" s="22"/>
      <c r="R2082" s="22"/>
      <c r="AI2082" s="22"/>
    </row>
    <row r="2083" spans="10:35">
      <c r="J2083" s="22"/>
      <c r="Q2083" s="22"/>
      <c r="R2083" s="22"/>
      <c r="AI2083" s="22"/>
    </row>
    <row r="2084" spans="10:35">
      <c r="J2084" s="22"/>
      <c r="Q2084" s="22"/>
      <c r="R2084" s="22"/>
      <c r="AI2084" s="22"/>
    </row>
    <row r="2085" spans="10:35">
      <c r="J2085" s="22"/>
      <c r="Q2085" s="22"/>
      <c r="R2085" s="22"/>
      <c r="AI2085" s="22"/>
    </row>
    <row r="2086" spans="10:35">
      <c r="J2086" s="22"/>
      <c r="Q2086" s="22"/>
      <c r="R2086" s="22"/>
      <c r="AI2086" s="22"/>
    </row>
    <row r="2087" spans="10:35">
      <c r="J2087" s="22"/>
      <c r="Q2087" s="22"/>
      <c r="R2087" s="22"/>
      <c r="AI2087" s="22"/>
    </row>
    <row r="2088" spans="10:35">
      <c r="J2088" s="22"/>
      <c r="Q2088" s="22"/>
      <c r="R2088" s="22"/>
      <c r="AI2088" s="22"/>
    </row>
    <row r="2089" spans="10:35">
      <c r="J2089" s="22"/>
      <c r="Q2089" s="22"/>
      <c r="R2089" s="22"/>
      <c r="AI2089" s="22"/>
    </row>
    <row r="2090" spans="10:35">
      <c r="J2090" s="22"/>
      <c r="Q2090" s="22"/>
      <c r="R2090" s="22"/>
      <c r="AI2090" s="22"/>
    </row>
    <row r="2091" spans="10:35">
      <c r="J2091" s="22"/>
      <c r="Q2091" s="22"/>
      <c r="R2091" s="22"/>
      <c r="AI2091" s="22"/>
    </row>
    <row r="2092" spans="10:35">
      <c r="J2092" s="22"/>
      <c r="Q2092" s="22"/>
      <c r="R2092" s="22"/>
      <c r="AI2092" s="22"/>
    </row>
    <row r="2093" spans="10:35">
      <c r="J2093" s="22"/>
      <c r="Q2093" s="22"/>
      <c r="R2093" s="22"/>
      <c r="AI2093" s="22"/>
    </row>
    <row r="2094" spans="10:35">
      <c r="J2094" s="22"/>
      <c r="Q2094" s="22"/>
      <c r="R2094" s="22"/>
      <c r="AI2094" s="22"/>
    </row>
    <row r="2095" spans="10:35">
      <c r="J2095" s="22"/>
      <c r="Q2095" s="22"/>
      <c r="R2095" s="22"/>
      <c r="AI2095" s="22"/>
    </row>
    <row r="2096" spans="10:35">
      <c r="J2096" s="22"/>
      <c r="Q2096" s="22"/>
      <c r="R2096" s="22"/>
      <c r="AI2096" s="22"/>
    </row>
    <row r="2097" spans="10:35">
      <c r="J2097" s="22"/>
      <c r="Q2097" s="22"/>
      <c r="R2097" s="22"/>
      <c r="AI2097" s="22"/>
    </row>
    <row r="2098" spans="10:35">
      <c r="J2098" s="22"/>
      <c r="Q2098" s="22"/>
      <c r="R2098" s="22"/>
      <c r="AI2098" s="22"/>
    </row>
    <row r="2099" spans="10:35">
      <c r="J2099" s="22"/>
      <c r="Q2099" s="22"/>
      <c r="R2099" s="22"/>
      <c r="AI2099" s="22"/>
    </row>
    <row r="2100" spans="10:35">
      <c r="J2100" s="22"/>
      <c r="Q2100" s="22"/>
      <c r="R2100" s="22"/>
      <c r="AI2100" s="22"/>
    </row>
    <row r="2101" spans="10:35">
      <c r="J2101" s="22"/>
      <c r="Q2101" s="22"/>
      <c r="R2101" s="22"/>
      <c r="AI2101" s="22"/>
    </row>
    <row r="2102" spans="10:35">
      <c r="J2102" s="22"/>
      <c r="Q2102" s="22"/>
      <c r="R2102" s="22"/>
      <c r="AI2102" s="22"/>
    </row>
    <row r="2103" spans="10:35">
      <c r="J2103" s="22"/>
      <c r="Q2103" s="22"/>
      <c r="R2103" s="22"/>
      <c r="AI2103" s="22"/>
    </row>
    <row r="2104" spans="10:35">
      <c r="J2104" s="22"/>
      <c r="Q2104" s="22"/>
      <c r="R2104" s="22"/>
      <c r="AI2104" s="22"/>
    </row>
    <row r="2105" spans="10:35">
      <c r="J2105" s="22"/>
      <c r="Q2105" s="22"/>
      <c r="R2105" s="22"/>
      <c r="AI2105" s="22"/>
    </row>
    <row r="2106" spans="10:35">
      <c r="J2106" s="22"/>
      <c r="Q2106" s="22"/>
      <c r="R2106" s="22"/>
      <c r="AI2106" s="22"/>
    </row>
    <row r="2107" spans="10:35">
      <c r="J2107" s="22"/>
      <c r="Q2107" s="22"/>
      <c r="R2107" s="22"/>
      <c r="AI2107" s="22"/>
    </row>
    <row r="2108" spans="10:35">
      <c r="J2108" s="22"/>
      <c r="Q2108" s="22"/>
      <c r="R2108" s="22"/>
      <c r="AI2108" s="22"/>
    </row>
    <row r="2109" spans="10:35">
      <c r="J2109" s="22"/>
      <c r="Q2109" s="22"/>
      <c r="R2109" s="22"/>
      <c r="AI2109" s="22"/>
    </row>
    <row r="2110" spans="10:35">
      <c r="J2110" s="22"/>
      <c r="Q2110" s="22"/>
      <c r="R2110" s="22"/>
      <c r="AI2110" s="22"/>
    </row>
    <row r="2111" spans="10:35">
      <c r="J2111" s="22"/>
      <c r="Q2111" s="22"/>
      <c r="R2111" s="22"/>
      <c r="AI2111" s="22"/>
    </row>
    <row r="2112" spans="10:35">
      <c r="J2112" s="22"/>
      <c r="Q2112" s="22"/>
      <c r="R2112" s="22"/>
      <c r="AI2112" s="22"/>
    </row>
    <row r="2113" spans="10:35">
      <c r="J2113" s="22"/>
      <c r="Q2113" s="22"/>
      <c r="R2113" s="22"/>
      <c r="AI2113" s="22"/>
    </row>
    <row r="2114" spans="10:35">
      <c r="J2114" s="22"/>
      <c r="Q2114" s="22"/>
      <c r="R2114" s="22"/>
      <c r="AI2114" s="22"/>
    </row>
    <row r="2115" spans="10:35">
      <c r="J2115" s="22"/>
      <c r="Q2115" s="22"/>
      <c r="R2115" s="22"/>
      <c r="AI2115" s="22"/>
    </row>
    <row r="2116" spans="10:35">
      <c r="J2116" s="22"/>
      <c r="Q2116" s="22"/>
      <c r="R2116" s="22"/>
      <c r="AI2116" s="22"/>
    </row>
    <row r="2117" spans="10:35">
      <c r="J2117" s="22"/>
      <c r="Q2117" s="22"/>
      <c r="R2117" s="22"/>
      <c r="AI2117" s="22"/>
    </row>
    <row r="2118" spans="10:35">
      <c r="J2118" s="22"/>
      <c r="Q2118" s="22"/>
      <c r="R2118" s="22"/>
      <c r="AI2118" s="22"/>
    </row>
    <row r="2119" spans="10:35">
      <c r="J2119" s="22"/>
      <c r="Q2119" s="22"/>
      <c r="R2119" s="22"/>
      <c r="AI2119" s="22"/>
    </row>
    <row r="2120" spans="10:35">
      <c r="J2120" s="22"/>
      <c r="Q2120" s="22"/>
      <c r="R2120" s="22"/>
      <c r="AI2120" s="22"/>
    </row>
    <row r="2121" spans="10:35">
      <c r="J2121" s="22"/>
      <c r="Q2121" s="22"/>
      <c r="R2121" s="22"/>
      <c r="AI2121" s="22"/>
    </row>
    <row r="2122" spans="10:35">
      <c r="J2122" s="22"/>
      <c r="Q2122" s="22"/>
      <c r="R2122" s="22"/>
      <c r="AI2122" s="22"/>
    </row>
    <row r="2123" spans="10:35">
      <c r="J2123" s="22"/>
      <c r="Q2123" s="22"/>
      <c r="R2123" s="22"/>
      <c r="AI2123" s="22"/>
    </row>
    <row r="2124" spans="10:35">
      <c r="J2124" s="22"/>
      <c r="Q2124" s="22"/>
      <c r="R2124" s="22"/>
      <c r="AI2124" s="22"/>
    </row>
    <row r="2125" spans="10:35">
      <c r="J2125" s="22"/>
      <c r="Q2125" s="22"/>
      <c r="R2125" s="22"/>
      <c r="AI2125" s="22"/>
    </row>
    <row r="2126" spans="10:35">
      <c r="J2126" s="22"/>
      <c r="Q2126" s="22"/>
      <c r="R2126" s="22"/>
      <c r="AI2126" s="22"/>
    </row>
    <row r="2127" spans="10:35">
      <c r="J2127" s="22"/>
      <c r="Q2127" s="22"/>
      <c r="R2127" s="22"/>
      <c r="AI2127" s="22"/>
    </row>
    <row r="2128" spans="10:35">
      <c r="J2128" s="22"/>
      <c r="Q2128" s="22"/>
      <c r="R2128" s="22"/>
      <c r="AI2128" s="22"/>
    </row>
    <row r="2129" spans="10:35">
      <c r="J2129" s="22"/>
      <c r="Q2129" s="22"/>
      <c r="R2129" s="22"/>
      <c r="AI2129" s="22"/>
    </row>
    <row r="2130" spans="10:35">
      <c r="J2130" s="22"/>
      <c r="Q2130" s="22"/>
      <c r="R2130" s="22"/>
      <c r="AI2130" s="22"/>
    </row>
    <row r="2131" spans="10:35">
      <c r="J2131" s="22"/>
      <c r="Q2131" s="22"/>
      <c r="R2131" s="22"/>
      <c r="AI2131" s="22"/>
    </row>
    <row r="2132" spans="10:35">
      <c r="J2132" s="22"/>
      <c r="Q2132" s="22"/>
      <c r="R2132" s="22"/>
      <c r="AI2132" s="22"/>
    </row>
    <row r="2133" spans="10:35">
      <c r="J2133" s="22"/>
      <c r="Q2133" s="22"/>
      <c r="R2133" s="22"/>
      <c r="AI2133" s="22"/>
    </row>
    <row r="2134" spans="10:35">
      <c r="J2134" s="22"/>
      <c r="Q2134" s="22"/>
      <c r="R2134" s="22"/>
      <c r="AI2134" s="22"/>
    </row>
    <row r="2135" spans="10:35">
      <c r="J2135" s="22"/>
      <c r="Q2135" s="22"/>
      <c r="R2135" s="22"/>
      <c r="AI2135" s="22"/>
    </row>
    <row r="2136" spans="10:35">
      <c r="J2136" s="22"/>
      <c r="Q2136" s="22"/>
      <c r="R2136" s="22"/>
      <c r="AI2136" s="22"/>
    </row>
    <row r="2137" spans="10:35">
      <c r="J2137" s="22"/>
      <c r="Q2137" s="22"/>
      <c r="R2137" s="22"/>
      <c r="AI2137" s="22"/>
    </row>
    <row r="2138" spans="10:35">
      <c r="J2138" s="22"/>
      <c r="Q2138" s="22"/>
      <c r="R2138" s="22"/>
      <c r="AI2138" s="22"/>
    </row>
    <row r="2139" spans="10:35">
      <c r="J2139" s="22"/>
      <c r="Q2139" s="22"/>
      <c r="R2139" s="22"/>
      <c r="AI2139" s="22"/>
    </row>
    <row r="2140" spans="10:35">
      <c r="J2140" s="22"/>
      <c r="Q2140" s="22"/>
      <c r="R2140" s="22"/>
      <c r="AI2140" s="22"/>
    </row>
    <row r="2141" spans="10:35">
      <c r="J2141" s="22"/>
      <c r="Q2141" s="22"/>
      <c r="R2141" s="22"/>
      <c r="AI2141" s="22"/>
    </row>
    <row r="2142" spans="10:35">
      <c r="J2142" s="22"/>
      <c r="Q2142" s="22"/>
      <c r="R2142" s="22"/>
      <c r="AI2142" s="22"/>
    </row>
    <row r="2143" spans="10:35">
      <c r="J2143" s="22"/>
      <c r="Q2143" s="22"/>
      <c r="R2143" s="22"/>
      <c r="AI2143" s="22"/>
    </row>
    <row r="2144" spans="10:35">
      <c r="J2144" s="22"/>
      <c r="Q2144" s="22"/>
      <c r="R2144" s="22"/>
      <c r="AI2144" s="22"/>
    </row>
    <row r="2145" spans="10:35">
      <c r="J2145" s="22"/>
      <c r="Q2145" s="22"/>
      <c r="R2145" s="22"/>
      <c r="AI2145" s="22"/>
    </row>
    <row r="2146" spans="10:35">
      <c r="J2146" s="22"/>
      <c r="Q2146" s="22"/>
      <c r="R2146" s="22"/>
      <c r="AI2146" s="22"/>
    </row>
    <row r="2147" spans="10:35">
      <c r="J2147" s="22"/>
      <c r="Q2147" s="22"/>
      <c r="R2147" s="22"/>
      <c r="AI2147" s="22"/>
    </row>
    <row r="2148" spans="10:35">
      <c r="J2148" s="22"/>
      <c r="Q2148" s="22"/>
      <c r="R2148" s="22"/>
      <c r="AI2148" s="22"/>
    </row>
    <row r="2149" spans="10:35">
      <c r="J2149" s="22"/>
      <c r="Q2149" s="22"/>
      <c r="R2149" s="22"/>
      <c r="AI2149" s="22"/>
    </row>
    <row r="2150" spans="10:35">
      <c r="J2150" s="22"/>
      <c r="Q2150" s="22"/>
      <c r="R2150" s="22"/>
      <c r="AI2150" s="22"/>
    </row>
    <row r="2151" spans="10:35">
      <c r="J2151" s="22"/>
      <c r="Q2151" s="22"/>
      <c r="R2151" s="22"/>
      <c r="AI2151" s="22"/>
    </row>
    <row r="2152" spans="10:35">
      <c r="J2152" s="22"/>
      <c r="Q2152" s="22"/>
      <c r="R2152" s="22"/>
      <c r="AI2152" s="22"/>
    </row>
    <row r="2153" spans="10:35">
      <c r="J2153" s="22"/>
      <c r="Q2153" s="22"/>
      <c r="R2153" s="22"/>
      <c r="AI2153" s="22"/>
    </row>
    <row r="2154" spans="10:35">
      <c r="J2154" s="22"/>
      <c r="Q2154" s="22"/>
      <c r="R2154" s="22"/>
      <c r="AI2154" s="22"/>
    </row>
    <row r="2155" spans="10:35">
      <c r="J2155" s="22"/>
      <c r="Q2155" s="22"/>
      <c r="R2155" s="22"/>
      <c r="AI2155" s="22"/>
    </row>
    <row r="2156" spans="10:35">
      <c r="J2156" s="22"/>
      <c r="Q2156" s="22"/>
      <c r="R2156" s="22"/>
      <c r="AI2156" s="22"/>
    </row>
    <row r="2157" spans="10:35">
      <c r="J2157" s="22"/>
      <c r="Q2157" s="22"/>
      <c r="R2157" s="22"/>
      <c r="AI2157" s="22"/>
    </row>
    <row r="2158" spans="10:35">
      <c r="J2158" s="22"/>
      <c r="Q2158" s="22"/>
      <c r="R2158" s="22"/>
      <c r="AI2158" s="22"/>
    </row>
    <row r="2159" spans="10:35">
      <c r="J2159" s="22"/>
      <c r="Q2159" s="22"/>
      <c r="R2159" s="22"/>
      <c r="AI2159" s="22"/>
    </row>
    <row r="2160" spans="10:35">
      <c r="J2160" s="22"/>
      <c r="Q2160" s="22"/>
      <c r="R2160" s="22"/>
      <c r="AI2160" s="22"/>
    </row>
    <row r="2161" spans="10:35">
      <c r="J2161" s="22"/>
      <c r="Q2161" s="22"/>
      <c r="R2161" s="22"/>
      <c r="AI2161" s="22"/>
    </row>
    <row r="2162" spans="10:35">
      <c r="J2162" s="22"/>
      <c r="Q2162" s="22"/>
      <c r="R2162" s="22"/>
      <c r="AI2162" s="22"/>
    </row>
    <row r="2163" spans="10:35">
      <c r="J2163" s="22"/>
      <c r="Q2163" s="22"/>
      <c r="R2163" s="22"/>
      <c r="AI2163" s="22"/>
    </row>
    <row r="2164" spans="10:35">
      <c r="J2164" s="22"/>
      <c r="Q2164" s="22"/>
      <c r="R2164" s="22"/>
      <c r="AI2164" s="22"/>
    </row>
    <row r="2165" spans="10:35">
      <c r="J2165" s="22"/>
      <c r="Q2165" s="22"/>
      <c r="R2165" s="22"/>
      <c r="AI2165" s="22"/>
    </row>
    <row r="2166" spans="10:35">
      <c r="J2166" s="22"/>
      <c r="Q2166" s="22"/>
      <c r="R2166" s="22"/>
      <c r="AI2166" s="22"/>
    </row>
    <row r="2167" spans="10:35">
      <c r="J2167" s="22"/>
      <c r="Q2167" s="22"/>
      <c r="R2167" s="22"/>
      <c r="AI2167" s="22"/>
    </row>
    <row r="2168" spans="10:35">
      <c r="J2168" s="22"/>
      <c r="Q2168" s="22"/>
      <c r="R2168" s="22"/>
      <c r="AI2168" s="22"/>
    </row>
    <row r="2169" spans="10:35">
      <c r="J2169" s="22"/>
      <c r="Q2169" s="22"/>
      <c r="R2169" s="22"/>
      <c r="AI2169" s="22"/>
    </row>
    <row r="2170" spans="10:35">
      <c r="J2170" s="22"/>
      <c r="Q2170" s="22"/>
      <c r="R2170" s="22"/>
      <c r="AI2170" s="22"/>
    </row>
    <row r="2171" spans="10:35">
      <c r="J2171" s="22"/>
      <c r="Q2171" s="22"/>
      <c r="R2171" s="22"/>
      <c r="AI2171" s="22"/>
    </row>
    <row r="2172" spans="10:35">
      <c r="J2172" s="22"/>
      <c r="Q2172" s="22"/>
      <c r="R2172" s="22"/>
      <c r="AI2172" s="22"/>
    </row>
    <row r="2173" spans="10:35">
      <c r="J2173" s="22"/>
      <c r="Q2173" s="22"/>
      <c r="R2173" s="22"/>
      <c r="AI2173" s="22"/>
    </row>
    <row r="2174" spans="10:35">
      <c r="J2174" s="22"/>
      <c r="Q2174" s="22"/>
      <c r="R2174" s="22"/>
      <c r="AI2174" s="22"/>
    </row>
    <row r="2175" spans="10:35">
      <c r="J2175" s="22"/>
      <c r="Q2175" s="22"/>
      <c r="R2175" s="22"/>
      <c r="AI2175" s="22"/>
    </row>
    <row r="2176" spans="10:35">
      <c r="J2176" s="22"/>
      <c r="Q2176" s="22"/>
      <c r="R2176" s="22"/>
      <c r="AI2176" s="22"/>
    </row>
    <row r="2177" spans="10:35">
      <c r="J2177" s="22"/>
      <c r="Q2177" s="22"/>
      <c r="R2177" s="22"/>
      <c r="AI2177" s="22"/>
    </row>
    <row r="2178" spans="10:35">
      <c r="J2178" s="22"/>
      <c r="Q2178" s="22"/>
      <c r="R2178" s="22"/>
      <c r="AI2178" s="22"/>
    </row>
    <row r="2179" spans="10:35">
      <c r="J2179" s="22"/>
      <c r="Q2179" s="22"/>
      <c r="R2179" s="22"/>
      <c r="AI2179" s="22"/>
    </row>
    <row r="2180" spans="10:35">
      <c r="J2180" s="22"/>
      <c r="Q2180" s="22"/>
      <c r="R2180" s="22"/>
      <c r="AI2180" s="22"/>
    </row>
    <row r="2181" spans="10:35">
      <c r="J2181" s="22"/>
      <c r="Q2181" s="22"/>
      <c r="R2181" s="22"/>
      <c r="AI2181" s="22"/>
    </row>
    <row r="2182" spans="10:35">
      <c r="J2182" s="22"/>
      <c r="Q2182" s="22"/>
      <c r="R2182" s="22"/>
      <c r="AI2182" s="22"/>
    </row>
    <row r="2183" spans="10:35">
      <c r="J2183" s="22"/>
      <c r="Q2183" s="22"/>
      <c r="R2183" s="22"/>
      <c r="AI2183" s="22"/>
    </row>
    <row r="2184" spans="10:35">
      <c r="J2184" s="22"/>
      <c r="Q2184" s="22"/>
      <c r="R2184" s="22"/>
      <c r="AI2184" s="22"/>
    </row>
    <row r="2185" spans="10:35">
      <c r="J2185" s="22"/>
      <c r="Q2185" s="22"/>
      <c r="R2185" s="22"/>
      <c r="AI2185" s="22"/>
    </row>
    <row r="2186" spans="10:35">
      <c r="J2186" s="22"/>
      <c r="Q2186" s="22"/>
      <c r="R2186" s="22"/>
      <c r="AI2186" s="22"/>
    </row>
    <row r="2187" spans="10:35">
      <c r="J2187" s="22"/>
      <c r="Q2187" s="22"/>
      <c r="R2187" s="22"/>
      <c r="AI2187" s="22"/>
    </row>
    <row r="2188" spans="10:35">
      <c r="J2188" s="22"/>
      <c r="Q2188" s="22"/>
      <c r="R2188" s="22"/>
      <c r="AI2188" s="22"/>
    </row>
    <row r="2189" spans="10:35">
      <c r="J2189" s="22"/>
      <c r="Q2189" s="22"/>
      <c r="R2189" s="22"/>
      <c r="AI2189" s="22"/>
    </row>
    <row r="2190" spans="10:35">
      <c r="J2190" s="22"/>
      <c r="Q2190" s="22"/>
      <c r="R2190" s="22"/>
      <c r="AI2190" s="22"/>
    </row>
    <row r="2191" spans="10:35">
      <c r="J2191" s="22"/>
      <c r="Q2191" s="22"/>
      <c r="R2191" s="22"/>
      <c r="AI2191" s="22"/>
    </row>
    <row r="2192" spans="10:35">
      <c r="J2192" s="22"/>
      <c r="Q2192" s="22"/>
      <c r="R2192" s="22"/>
      <c r="AI2192" s="22"/>
    </row>
    <row r="2193" spans="10:35">
      <c r="J2193" s="22"/>
      <c r="Q2193" s="22"/>
      <c r="R2193" s="22"/>
      <c r="AI2193" s="22"/>
    </row>
    <row r="2194" spans="10:35">
      <c r="J2194" s="22"/>
      <c r="Q2194" s="22"/>
      <c r="R2194" s="22"/>
      <c r="AI2194" s="22"/>
    </row>
    <row r="2195" spans="10:35">
      <c r="J2195" s="22"/>
      <c r="Q2195" s="22"/>
      <c r="R2195" s="22"/>
      <c r="AI2195" s="22"/>
    </row>
    <row r="2196" spans="10:35">
      <c r="J2196" s="22"/>
      <c r="Q2196" s="22"/>
      <c r="R2196" s="22"/>
      <c r="AI2196" s="22"/>
    </row>
    <row r="2197" spans="10:35">
      <c r="J2197" s="22"/>
      <c r="Q2197" s="22"/>
      <c r="R2197" s="22"/>
      <c r="AI2197" s="22"/>
    </row>
    <row r="2198" spans="10:35">
      <c r="J2198" s="22"/>
      <c r="Q2198" s="22"/>
      <c r="R2198" s="22"/>
      <c r="AI2198" s="22"/>
    </row>
    <row r="2199" spans="10:35">
      <c r="J2199" s="22"/>
      <c r="Q2199" s="22"/>
      <c r="R2199" s="22"/>
      <c r="AI2199" s="22"/>
    </row>
    <row r="2200" spans="10:35">
      <c r="J2200" s="22"/>
      <c r="Q2200" s="22"/>
      <c r="R2200" s="22"/>
      <c r="AI2200" s="22"/>
    </row>
    <row r="2201" spans="10:35">
      <c r="J2201" s="22"/>
      <c r="Q2201" s="22"/>
      <c r="R2201" s="22"/>
      <c r="AI2201" s="22"/>
    </row>
    <row r="2202" spans="10:35">
      <c r="J2202" s="22"/>
      <c r="Q2202" s="22"/>
      <c r="R2202" s="22"/>
      <c r="AI2202" s="22"/>
    </row>
    <row r="2203" spans="10:35">
      <c r="J2203" s="22"/>
      <c r="Q2203" s="22"/>
      <c r="R2203" s="22"/>
      <c r="AI2203" s="22"/>
    </row>
    <row r="2204" spans="10:35">
      <c r="J2204" s="22"/>
      <c r="Q2204" s="22"/>
      <c r="R2204" s="22"/>
      <c r="AI2204" s="22"/>
    </row>
    <row r="2205" spans="10:35">
      <c r="J2205" s="22"/>
      <c r="Q2205" s="22"/>
      <c r="R2205" s="22"/>
      <c r="AI2205" s="22"/>
    </row>
    <row r="2206" spans="10:35">
      <c r="J2206" s="22"/>
      <c r="Q2206" s="22"/>
      <c r="R2206" s="22"/>
      <c r="AI2206" s="22"/>
    </row>
    <row r="2207" spans="10:35">
      <c r="J2207" s="22"/>
      <c r="Q2207" s="22"/>
      <c r="R2207" s="22"/>
      <c r="AI2207" s="22"/>
    </row>
    <row r="2208" spans="10:35">
      <c r="J2208" s="22"/>
      <c r="Q2208" s="22"/>
      <c r="R2208" s="22"/>
      <c r="AI2208" s="22"/>
    </row>
    <row r="2209" spans="10:35">
      <c r="J2209" s="22"/>
      <c r="Q2209" s="22"/>
      <c r="R2209" s="22"/>
      <c r="AI2209" s="22"/>
    </row>
    <row r="2210" spans="10:35">
      <c r="J2210" s="22"/>
      <c r="Q2210" s="22"/>
      <c r="R2210" s="22"/>
      <c r="AI2210" s="22"/>
    </row>
    <row r="2211" spans="10:35">
      <c r="J2211" s="22"/>
      <c r="Q2211" s="22"/>
      <c r="R2211" s="22"/>
      <c r="AI2211" s="22"/>
    </row>
    <row r="2212" spans="10:35">
      <c r="J2212" s="22"/>
      <c r="Q2212" s="22"/>
      <c r="R2212" s="22"/>
      <c r="AI2212" s="22"/>
    </row>
    <row r="2213" spans="10:35">
      <c r="J2213" s="22"/>
      <c r="Q2213" s="22"/>
      <c r="R2213" s="22"/>
      <c r="AI2213" s="22"/>
    </row>
    <row r="2214" spans="10:35">
      <c r="J2214" s="22"/>
      <c r="Q2214" s="22"/>
      <c r="R2214" s="22"/>
      <c r="AI2214" s="22"/>
    </row>
    <row r="2215" spans="10:35">
      <c r="J2215" s="22"/>
      <c r="Q2215" s="22"/>
      <c r="R2215" s="22"/>
      <c r="AI2215" s="22"/>
    </row>
    <row r="2216" spans="10:35">
      <c r="J2216" s="22"/>
      <c r="Q2216" s="22"/>
      <c r="R2216" s="22"/>
      <c r="AI2216" s="22"/>
    </row>
    <row r="2217" spans="10:35">
      <c r="J2217" s="22"/>
      <c r="Q2217" s="22"/>
      <c r="R2217" s="22"/>
      <c r="AI2217" s="22"/>
    </row>
    <row r="2218" spans="10:35">
      <c r="J2218" s="22"/>
      <c r="Q2218" s="22"/>
      <c r="R2218" s="22"/>
      <c r="AI2218" s="22"/>
    </row>
    <row r="2219" spans="10:35">
      <c r="J2219" s="22"/>
      <c r="Q2219" s="22"/>
      <c r="R2219" s="22"/>
      <c r="AI2219" s="22"/>
    </row>
    <row r="2220" spans="10:35">
      <c r="J2220" s="22"/>
      <c r="Q2220" s="22"/>
      <c r="R2220" s="22"/>
      <c r="AI2220" s="22"/>
    </row>
    <row r="2221" spans="10:35">
      <c r="J2221" s="22"/>
      <c r="Q2221" s="22"/>
      <c r="R2221" s="22"/>
      <c r="AI2221" s="22"/>
    </row>
    <row r="2222" spans="10:35">
      <c r="J2222" s="22"/>
      <c r="Q2222" s="22"/>
      <c r="R2222" s="22"/>
      <c r="AI2222" s="22"/>
    </row>
    <row r="2223" spans="10:35">
      <c r="J2223" s="22"/>
      <c r="Q2223" s="22"/>
      <c r="R2223" s="22"/>
      <c r="AI2223" s="22"/>
    </row>
    <row r="2224" spans="10:35">
      <c r="J2224" s="22"/>
      <c r="Q2224" s="22"/>
      <c r="R2224" s="22"/>
      <c r="AI2224" s="22"/>
    </row>
    <row r="2225" spans="10:35">
      <c r="J2225" s="22"/>
      <c r="Q2225" s="22"/>
      <c r="R2225" s="22"/>
      <c r="AI2225" s="22"/>
    </row>
    <row r="2226" spans="10:35">
      <c r="J2226" s="22"/>
      <c r="Q2226" s="22"/>
      <c r="R2226" s="22"/>
      <c r="AI2226" s="22"/>
    </row>
    <row r="2227" spans="10:35">
      <c r="J2227" s="22"/>
      <c r="Q2227" s="22"/>
      <c r="R2227" s="22"/>
      <c r="AI2227" s="22"/>
    </row>
    <row r="2228" spans="10:35">
      <c r="J2228" s="22"/>
      <c r="Q2228" s="22"/>
      <c r="R2228" s="22"/>
      <c r="AI2228" s="22"/>
    </row>
    <row r="2229" spans="10:35">
      <c r="J2229" s="22"/>
      <c r="Q2229" s="22"/>
      <c r="R2229" s="22"/>
      <c r="AI2229" s="22"/>
    </row>
    <row r="2230" spans="10:35">
      <c r="J2230" s="22"/>
      <c r="Q2230" s="22"/>
      <c r="R2230" s="22"/>
      <c r="AI2230" s="22"/>
    </row>
    <row r="2231" spans="10:35">
      <c r="J2231" s="22"/>
      <c r="Q2231" s="22"/>
      <c r="R2231" s="22"/>
      <c r="AI2231" s="22"/>
    </row>
    <row r="2232" spans="10:35">
      <c r="J2232" s="22"/>
      <c r="Q2232" s="22"/>
      <c r="R2232" s="22"/>
      <c r="AI2232" s="22"/>
    </row>
    <row r="2233" spans="10:35">
      <c r="J2233" s="22"/>
      <c r="Q2233" s="22"/>
      <c r="R2233" s="22"/>
      <c r="AI2233" s="22"/>
    </row>
    <row r="2234" spans="10:35">
      <c r="J2234" s="22"/>
      <c r="Q2234" s="22"/>
      <c r="R2234" s="22"/>
      <c r="AI2234" s="22"/>
    </row>
    <row r="2235" spans="10:35">
      <c r="J2235" s="22"/>
      <c r="Q2235" s="22"/>
      <c r="R2235" s="22"/>
      <c r="AI2235" s="22"/>
    </row>
    <row r="2236" spans="10:35">
      <c r="J2236" s="22"/>
      <c r="Q2236" s="22"/>
      <c r="R2236" s="22"/>
      <c r="AI2236" s="22"/>
    </row>
    <row r="2237" spans="10:35">
      <c r="J2237" s="22"/>
      <c r="Q2237" s="22"/>
      <c r="R2237" s="22"/>
      <c r="AI2237" s="22"/>
    </row>
    <row r="2238" spans="10:35">
      <c r="J2238" s="22"/>
      <c r="Q2238" s="22"/>
      <c r="R2238" s="22"/>
      <c r="AI2238" s="22"/>
    </row>
    <row r="2239" spans="10:35">
      <c r="J2239" s="22"/>
      <c r="Q2239" s="22"/>
      <c r="R2239" s="22"/>
      <c r="AI2239" s="22"/>
    </row>
    <row r="2240" spans="10:35">
      <c r="J2240" s="22"/>
      <c r="Q2240" s="22"/>
      <c r="R2240" s="22"/>
      <c r="AI2240" s="22"/>
    </row>
    <row r="2241" spans="10:35">
      <c r="J2241" s="22"/>
      <c r="Q2241" s="22"/>
      <c r="R2241" s="22"/>
      <c r="AI2241" s="22"/>
    </row>
    <row r="2242" spans="10:35">
      <c r="J2242" s="22"/>
      <c r="Q2242" s="22"/>
      <c r="R2242" s="22"/>
      <c r="AI2242" s="22"/>
    </row>
    <row r="2243" spans="10:35">
      <c r="J2243" s="22"/>
      <c r="Q2243" s="22"/>
      <c r="R2243" s="22"/>
      <c r="AI2243" s="22"/>
    </row>
    <row r="2244" spans="10:35">
      <c r="J2244" s="22"/>
      <c r="Q2244" s="22"/>
      <c r="R2244" s="22"/>
      <c r="AI2244" s="22"/>
    </row>
    <row r="2245" spans="10:35">
      <c r="J2245" s="22"/>
      <c r="Q2245" s="22"/>
      <c r="R2245" s="22"/>
      <c r="AI2245" s="22"/>
    </row>
    <row r="2246" spans="10:35">
      <c r="J2246" s="22"/>
      <c r="Q2246" s="22"/>
      <c r="R2246" s="22"/>
      <c r="AI2246" s="22"/>
    </row>
    <row r="2247" spans="10:35">
      <c r="J2247" s="22"/>
      <c r="Q2247" s="22"/>
      <c r="R2247" s="22"/>
      <c r="AI2247" s="22"/>
    </row>
    <row r="2248" spans="10:35">
      <c r="J2248" s="22"/>
      <c r="Q2248" s="22"/>
      <c r="R2248" s="22"/>
      <c r="AI2248" s="22"/>
    </row>
    <row r="2249" spans="10:35">
      <c r="J2249" s="22"/>
      <c r="Q2249" s="22"/>
      <c r="R2249" s="22"/>
      <c r="AI2249" s="22"/>
    </row>
    <row r="2250" spans="10:35">
      <c r="J2250" s="22"/>
      <c r="Q2250" s="22"/>
      <c r="R2250" s="22"/>
      <c r="AI2250" s="22"/>
    </row>
    <row r="2251" spans="10:35">
      <c r="J2251" s="22"/>
      <c r="Q2251" s="22"/>
      <c r="R2251" s="22"/>
      <c r="AI2251" s="22"/>
    </row>
    <row r="2252" spans="10:35">
      <c r="J2252" s="22"/>
      <c r="Q2252" s="22"/>
      <c r="R2252" s="22"/>
      <c r="AI2252" s="22"/>
    </row>
    <row r="2253" spans="10:35">
      <c r="J2253" s="22"/>
      <c r="Q2253" s="22"/>
      <c r="R2253" s="22"/>
      <c r="AI2253" s="22"/>
    </row>
    <row r="2254" spans="10:35">
      <c r="J2254" s="22"/>
      <c r="Q2254" s="22"/>
      <c r="R2254" s="22"/>
      <c r="AI2254" s="22"/>
    </row>
    <row r="2255" spans="10:35">
      <c r="J2255" s="22"/>
      <c r="Q2255" s="22"/>
      <c r="R2255" s="22"/>
      <c r="AI2255" s="22"/>
    </row>
    <row r="2256" spans="10:35">
      <c r="J2256" s="22"/>
      <c r="Q2256" s="22"/>
      <c r="R2256" s="22"/>
      <c r="AI2256" s="22"/>
    </row>
    <row r="2257" spans="10:35">
      <c r="J2257" s="22"/>
      <c r="Q2257" s="22"/>
      <c r="R2257" s="22"/>
      <c r="AI2257" s="22"/>
    </row>
    <row r="2258" spans="10:35">
      <c r="J2258" s="22"/>
      <c r="Q2258" s="22"/>
      <c r="R2258" s="22"/>
      <c r="AI2258" s="22"/>
    </row>
    <row r="2259" spans="10:35">
      <c r="J2259" s="22"/>
      <c r="Q2259" s="22"/>
      <c r="R2259" s="22"/>
      <c r="AI2259" s="22"/>
    </row>
    <row r="2260" spans="10:35">
      <c r="J2260" s="22"/>
      <c r="Q2260" s="22"/>
      <c r="R2260" s="22"/>
      <c r="AI2260" s="22"/>
    </row>
    <row r="2261" spans="10:35">
      <c r="J2261" s="22"/>
      <c r="Q2261" s="22"/>
      <c r="R2261" s="22"/>
      <c r="AI2261" s="22"/>
    </row>
    <row r="2262" spans="10:35">
      <c r="J2262" s="22"/>
      <c r="Q2262" s="22"/>
      <c r="R2262" s="22"/>
      <c r="AI2262" s="22"/>
    </row>
    <row r="2263" spans="10:35">
      <c r="J2263" s="22"/>
      <c r="Q2263" s="22"/>
      <c r="R2263" s="22"/>
      <c r="AI2263" s="22"/>
    </row>
    <row r="2264" spans="10:35">
      <c r="J2264" s="22"/>
      <c r="Q2264" s="22"/>
      <c r="R2264" s="22"/>
      <c r="AI2264" s="22"/>
    </row>
    <row r="2265" spans="10:35">
      <c r="J2265" s="22"/>
      <c r="Q2265" s="22"/>
      <c r="R2265" s="22"/>
      <c r="AI2265" s="22"/>
    </row>
    <row r="2266" spans="10:35">
      <c r="J2266" s="22"/>
      <c r="Q2266" s="22"/>
      <c r="R2266" s="22"/>
      <c r="AI2266" s="22"/>
    </row>
    <row r="2267" spans="10:35">
      <c r="J2267" s="22"/>
      <c r="Q2267" s="22"/>
      <c r="R2267" s="22"/>
      <c r="AI2267" s="22"/>
    </row>
    <row r="2268" spans="10:35">
      <c r="J2268" s="22"/>
      <c r="Q2268" s="22"/>
      <c r="R2268" s="22"/>
      <c r="AI2268" s="22"/>
    </row>
    <row r="2269" spans="10:35">
      <c r="J2269" s="22"/>
      <c r="Q2269" s="22"/>
      <c r="R2269" s="22"/>
      <c r="AI2269" s="22"/>
    </row>
    <row r="2270" spans="10:35">
      <c r="J2270" s="22"/>
      <c r="Q2270" s="22"/>
      <c r="R2270" s="22"/>
      <c r="AI2270" s="22"/>
    </row>
    <row r="2271" spans="10:35">
      <c r="J2271" s="22"/>
      <c r="Q2271" s="22"/>
      <c r="R2271" s="22"/>
      <c r="AI2271" s="22"/>
    </row>
    <row r="2272" spans="10:35">
      <c r="J2272" s="22"/>
      <c r="Q2272" s="22"/>
      <c r="R2272" s="22"/>
      <c r="AI2272" s="22"/>
    </row>
    <row r="2273" spans="10:35">
      <c r="J2273" s="22"/>
      <c r="Q2273" s="22"/>
      <c r="R2273" s="22"/>
      <c r="AI2273" s="22"/>
    </row>
    <row r="2274" spans="10:35">
      <c r="J2274" s="22"/>
      <c r="Q2274" s="22"/>
      <c r="R2274" s="22"/>
      <c r="AI2274" s="22"/>
    </row>
    <row r="2275" spans="10:35">
      <c r="J2275" s="22"/>
      <c r="Q2275" s="22"/>
      <c r="R2275" s="22"/>
      <c r="AI2275" s="22"/>
    </row>
    <row r="2276" spans="10:35">
      <c r="J2276" s="22"/>
      <c r="Q2276" s="22"/>
      <c r="R2276" s="22"/>
      <c r="AI2276" s="22"/>
    </row>
    <row r="2277" spans="10:35">
      <c r="J2277" s="22"/>
      <c r="Q2277" s="22"/>
      <c r="R2277" s="22"/>
      <c r="AI2277" s="22"/>
    </row>
    <row r="2278" spans="10:35">
      <c r="J2278" s="22"/>
      <c r="Q2278" s="22"/>
      <c r="R2278" s="22"/>
      <c r="AI2278" s="22"/>
    </row>
    <row r="2279" spans="10:35">
      <c r="J2279" s="22"/>
      <c r="Q2279" s="22"/>
      <c r="R2279" s="22"/>
      <c r="AI2279" s="22"/>
    </row>
    <row r="2280" spans="10:35">
      <c r="J2280" s="22"/>
      <c r="Q2280" s="22"/>
      <c r="R2280" s="22"/>
      <c r="AI2280" s="22"/>
    </row>
    <row r="2281" spans="10:35">
      <c r="J2281" s="22"/>
      <c r="Q2281" s="22"/>
      <c r="R2281" s="22"/>
      <c r="AI2281" s="22"/>
    </row>
    <row r="2282" spans="10:35">
      <c r="J2282" s="22"/>
      <c r="Q2282" s="22"/>
      <c r="R2282" s="22"/>
      <c r="AI2282" s="22"/>
    </row>
    <row r="2283" spans="10:35">
      <c r="J2283" s="22"/>
      <c r="Q2283" s="22"/>
      <c r="R2283" s="22"/>
      <c r="AI2283" s="22"/>
    </row>
    <row r="2284" spans="10:35">
      <c r="J2284" s="22"/>
      <c r="Q2284" s="22"/>
      <c r="R2284" s="22"/>
      <c r="AI2284" s="22"/>
    </row>
    <row r="2285" spans="10:35">
      <c r="J2285" s="22"/>
      <c r="Q2285" s="22"/>
      <c r="R2285" s="22"/>
      <c r="AI2285" s="22"/>
    </row>
    <row r="2286" spans="10:35">
      <c r="J2286" s="22"/>
      <c r="Q2286" s="22"/>
      <c r="R2286" s="22"/>
      <c r="AI2286" s="22"/>
    </row>
    <row r="2287" spans="10:35">
      <c r="J2287" s="22"/>
      <c r="Q2287" s="22"/>
      <c r="R2287" s="22"/>
      <c r="AI2287" s="22"/>
    </row>
    <row r="2288" spans="10:35">
      <c r="J2288" s="22"/>
      <c r="Q2288" s="22"/>
      <c r="R2288" s="22"/>
      <c r="AI2288" s="22"/>
    </row>
    <row r="2289" spans="10:35">
      <c r="J2289" s="22"/>
      <c r="Q2289" s="22"/>
      <c r="R2289" s="22"/>
      <c r="AI2289" s="22"/>
    </row>
    <row r="2290" spans="10:35">
      <c r="J2290" s="22"/>
      <c r="Q2290" s="22"/>
      <c r="R2290" s="22"/>
      <c r="AI2290" s="22"/>
    </row>
    <row r="2291" spans="10:35">
      <c r="J2291" s="22"/>
      <c r="Q2291" s="22"/>
      <c r="R2291" s="22"/>
      <c r="AI2291" s="22"/>
    </row>
    <row r="2292" spans="10:35">
      <c r="J2292" s="22"/>
      <c r="Q2292" s="22"/>
      <c r="R2292" s="22"/>
      <c r="AI2292" s="22"/>
    </row>
    <row r="2293" spans="10:35">
      <c r="J2293" s="22"/>
      <c r="Q2293" s="22"/>
      <c r="R2293" s="22"/>
      <c r="AI2293" s="22"/>
    </row>
    <row r="2294" spans="10:35">
      <c r="J2294" s="22"/>
      <c r="Q2294" s="22"/>
      <c r="R2294" s="22"/>
      <c r="AI2294" s="22"/>
    </row>
    <row r="2295" spans="10:35">
      <c r="J2295" s="22"/>
      <c r="Q2295" s="22"/>
      <c r="R2295" s="22"/>
      <c r="AI2295" s="22"/>
    </row>
    <row r="2296" spans="10:35">
      <c r="J2296" s="22"/>
      <c r="Q2296" s="22"/>
      <c r="R2296" s="22"/>
      <c r="AI2296" s="22"/>
    </row>
    <row r="2297" spans="10:35">
      <c r="J2297" s="22"/>
      <c r="Q2297" s="22"/>
      <c r="R2297" s="22"/>
      <c r="AI2297" s="22"/>
    </row>
    <row r="2298" spans="10:35">
      <c r="J2298" s="22"/>
      <c r="Q2298" s="22"/>
      <c r="R2298" s="22"/>
      <c r="AI2298" s="22"/>
    </row>
    <row r="2299" spans="10:35">
      <c r="J2299" s="22"/>
      <c r="Q2299" s="22"/>
      <c r="R2299" s="22"/>
      <c r="AI2299" s="22"/>
    </row>
    <row r="2300" spans="10:35">
      <c r="J2300" s="22"/>
      <c r="Q2300" s="22"/>
      <c r="R2300" s="22"/>
      <c r="AI2300" s="22"/>
    </row>
    <row r="2301" spans="10:35">
      <c r="J2301" s="22"/>
      <c r="Q2301" s="22"/>
      <c r="R2301" s="22"/>
      <c r="AI2301" s="22"/>
    </row>
    <row r="2302" spans="10:35">
      <c r="J2302" s="22"/>
      <c r="Q2302" s="22"/>
      <c r="R2302" s="22"/>
      <c r="AI2302" s="22"/>
    </row>
    <row r="2303" spans="10:35">
      <c r="J2303" s="22"/>
      <c r="Q2303" s="22"/>
      <c r="R2303" s="22"/>
      <c r="AI2303" s="22"/>
    </row>
    <row r="2304" spans="10:35">
      <c r="J2304" s="22"/>
      <c r="Q2304" s="22"/>
      <c r="R2304" s="22"/>
      <c r="AI2304" s="22"/>
    </row>
    <row r="2305" spans="10:35">
      <c r="J2305" s="22"/>
      <c r="Q2305" s="22"/>
      <c r="R2305" s="22"/>
      <c r="AI2305" s="22"/>
    </row>
    <row r="2306" spans="10:35">
      <c r="J2306" s="22"/>
      <c r="Q2306" s="22"/>
      <c r="R2306" s="22"/>
      <c r="AI2306" s="22"/>
    </row>
    <row r="2307" spans="10:35">
      <c r="J2307" s="22"/>
      <c r="Q2307" s="22"/>
      <c r="R2307" s="22"/>
      <c r="AI2307" s="22"/>
    </row>
    <row r="2308" spans="10:35">
      <c r="J2308" s="22"/>
      <c r="Q2308" s="22"/>
      <c r="R2308" s="22"/>
      <c r="AI2308" s="22"/>
    </row>
    <row r="2309" spans="10:35">
      <c r="J2309" s="22"/>
      <c r="Q2309" s="22"/>
      <c r="R2309" s="22"/>
      <c r="AI2309" s="22"/>
    </row>
    <row r="2310" spans="10:35">
      <c r="J2310" s="22"/>
      <c r="Q2310" s="22"/>
      <c r="R2310" s="22"/>
      <c r="AI2310" s="22"/>
    </row>
    <row r="2311" spans="10:35">
      <c r="J2311" s="22"/>
      <c r="Q2311" s="22"/>
      <c r="R2311" s="22"/>
      <c r="AI2311" s="22"/>
    </row>
    <row r="2312" spans="10:35">
      <c r="J2312" s="22"/>
      <c r="Q2312" s="22"/>
      <c r="R2312" s="22"/>
      <c r="AI2312" s="22"/>
    </row>
    <row r="2313" spans="10:35">
      <c r="J2313" s="22"/>
      <c r="Q2313" s="22"/>
      <c r="R2313" s="22"/>
      <c r="AI2313" s="22"/>
    </row>
    <row r="2314" spans="10:35">
      <c r="J2314" s="22"/>
      <c r="Q2314" s="22"/>
      <c r="R2314" s="22"/>
      <c r="AI2314" s="22"/>
    </row>
    <row r="2315" spans="10:35">
      <c r="J2315" s="22"/>
      <c r="Q2315" s="22"/>
      <c r="R2315" s="22"/>
      <c r="AI2315" s="22"/>
    </row>
    <row r="2316" spans="10:35">
      <c r="J2316" s="22"/>
      <c r="Q2316" s="22"/>
      <c r="R2316" s="22"/>
      <c r="AI2316" s="22"/>
    </row>
    <row r="2317" spans="10:35">
      <c r="J2317" s="22"/>
      <c r="Q2317" s="22"/>
      <c r="R2317" s="22"/>
      <c r="AI2317" s="22"/>
    </row>
    <row r="2318" spans="10:35">
      <c r="J2318" s="22"/>
      <c r="Q2318" s="22"/>
      <c r="R2318" s="22"/>
      <c r="AI2318" s="22"/>
    </row>
    <row r="2319" spans="10:35">
      <c r="J2319" s="22"/>
      <c r="Q2319" s="22"/>
      <c r="R2319" s="22"/>
      <c r="AI2319" s="22"/>
    </row>
    <row r="2320" spans="10:35">
      <c r="J2320" s="22"/>
      <c r="Q2320" s="22"/>
      <c r="R2320" s="22"/>
      <c r="AI2320" s="22"/>
    </row>
    <row r="2321" spans="10:35">
      <c r="J2321" s="22"/>
      <c r="Q2321" s="22"/>
      <c r="R2321" s="22"/>
      <c r="AI2321" s="22"/>
    </row>
    <row r="2322" spans="10:35">
      <c r="J2322" s="22"/>
      <c r="Q2322" s="22"/>
      <c r="R2322" s="22"/>
      <c r="AI2322" s="22"/>
    </row>
    <row r="2323" spans="10:35">
      <c r="J2323" s="22"/>
      <c r="Q2323" s="22"/>
      <c r="R2323" s="22"/>
      <c r="AI2323" s="22"/>
    </row>
    <row r="2324" spans="10:35">
      <c r="J2324" s="22"/>
      <c r="Q2324" s="22"/>
      <c r="R2324" s="22"/>
      <c r="AI2324" s="22"/>
    </row>
    <row r="2325" spans="10:35">
      <c r="J2325" s="22"/>
      <c r="Q2325" s="22"/>
      <c r="R2325" s="22"/>
      <c r="AI2325" s="22"/>
    </row>
    <row r="2326" spans="10:35">
      <c r="J2326" s="22"/>
      <c r="Q2326" s="22"/>
      <c r="R2326" s="22"/>
      <c r="AI2326" s="22"/>
    </row>
    <row r="2327" spans="10:35">
      <c r="J2327" s="22"/>
      <c r="Q2327" s="22"/>
      <c r="R2327" s="22"/>
      <c r="AI2327" s="22"/>
    </row>
    <row r="2328" spans="10:35">
      <c r="J2328" s="22"/>
      <c r="Q2328" s="22"/>
      <c r="R2328" s="22"/>
      <c r="AI2328" s="22"/>
    </row>
    <row r="2329" spans="10:35">
      <c r="J2329" s="22"/>
      <c r="Q2329" s="22"/>
      <c r="R2329" s="22"/>
      <c r="AI2329" s="22"/>
    </row>
    <row r="2330" spans="10:35">
      <c r="J2330" s="22"/>
      <c r="Q2330" s="22"/>
      <c r="R2330" s="22"/>
      <c r="AI2330" s="22"/>
    </row>
    <row r="2331" spans="10:35">
      <c r="J2331" s="22"/>
      <c r="Q2331" s="22"/>
      <c r="R2331" s="22"/>
      <c r="AI2331" s="22"/>
    </row>
    <row r="2332" spans="10:35">
      <c r="J2332" s="22"/>
      <c r="Q2332" s="22"/>
      <c r="R2332" s="22"/>
      <c r="AI2332" s="22"/>
    </row>
    <row r="2333" spans="10:35">
      <c r="J2333" s="22"/>
      <c r="Q2333" s="22"/>
      <c r="R2333" s="22"/>
      <c r="AI2333" s="22"/>
    </row>
    <row r="2334" spans="10:35">
      <c r="J2334" s="22"/>
      <c r="Q2334" s="22"/>
      <c r="R2334" s="22"/>
      <c r="AI2334" s="22"/>
    </row>
    <row r="2335" spans="10:35">
      <c r="J2335" s="22"/>
      <c r="Q2335" s="22"/>
      <c r="R2335" s="22"/>
      <c r="AI2335" s="22"/>
    </row>
    <row r="2336" spans="10:35">
      <c r="J2336" s="22"/>
      <c r="Q2336" s="22"/>
      <c r="R2336" s="22"/>
      <c r="AI2336" s="22"/>
    </row>
    <row r="2337" spans="10:35">
      <c r="J2337" s="22"/>
      <c r="Q2337" s="22"/>
      <c r="R2337" s="22"/>
      <c r="AI2337" s="22"/>
    </row>
    <row r="2338" spans="10:35">
      <c r="J2338" s="22"/>
      <c r="Q2338" s="22"/>
      <c r="R2338" s="22"/>
      <c r="AI2338" s="22"/>
    </row>
    <row r="2339" spans="10:35">
      <c r="J2339" s="22"/>
      <c r="Q2339" s="22"/>
      <c r="R2339" s="22"/>
      <c r="AI2339" s="22"/>
    </row>
    <row r="2340" spans="10:35">
      <c r="J2340" s="22"/>
      <c r="Q2340" s="22"/>
      <c r="R2340" s="22"/>
      <c r="AI2340" s="22"/>
    </row>
    <row r="2341" spans="10:35">
      <c r="J2341" s="22"/>
      <c r="Q2341" s="22"/>
      <c r="R2341" s="22"/>
      <c r="AI2341" s="22"/>
    </row>
    <row r="2342" spans="10:35">
      <c r="J2342" s="22"/>
      <c r="Q2342" s="22"/>
      <c r="R2342" s="22"/>
      <c r="AI2342" s="22"/>
    </row>
    <row r="2343" spans="10:35">
      <c r="J2343" s="22"/>
      <c r="Q2343" s="22"/>
      <c r="R2343" s="22"/>
      <c r="AI2343" s="22"/>
    </row>
    <row r="2344" spans="10:35">
      <c r="J2344" s="22"/>
      <c r="Q2344" s="22"/>
      <c r="R2344" s="22"/>
      <c r="AI2344" s="22"/>
    </row>
    <row r="2345" spans="10:35">
      <c r="J2345" s="22"/>
      <c r="Q2345" s="22"/>
      <c r="R2345" s="22"/>
      <c r="AI2345" s="22"/>
    </row>
    <row r="2346" spans="10:35">
      <c r="J2346" s="22"/>
      <c r="Q2346" s="22"/>
      <c r="R2346" s="22"/>
      <c r="AI2346" s="22"/>
    </row>
    <row r="2347" spans="10:35">
      <c r="J2347" s="22"/>
      <c r="Q2347" s="22"/>
      <c r="R2347" s="22"/>
      <c r="AI2347" s="22"/>
    </row>
    <row r="2348" spans="10:35">
      <c r="J2348" s="22"/>
      <c r="Q2348" s="22"/>
      <c r="R2348" s="22"/>
      <c r="AI2348" s="22"/>
    </row>
    <row r="2349" spans="10:35">
      <c r="J2349" s="22"/>
      <c r="Q2349" s="22"/>
      <c r="R2349" s="22"/>
      <c r="AI2349" s="22"/>
    </row>
    <row r="2350" spans="10:35">
      <c r="J2350" s="22"/>
      <c r="Q2350" s="22"/>
      <c r="R2350" s="22"/>
      <c r="AI2350" s="22"/>
    </row>
    <row r="2351" spans="10:35">
      <c r="J2351" s="22"/>
      <c r="Q2351" s="22"/>
      <c r="R2351" s="22"/>
      <c r="AI2351" s="22"/>
    </row>
    <row r="2352" spans="10:35">
      <c r="J2352" s="22"/>
      <c r="Q2352" s="22"/>
      <c r="R2352" s="22"/>
      <c r="AI2352" s="22"/>
    </row>
    <row r="2353" spans="10:35">
      <c r="J2353" s="22"/>
      <c r="Q2353" s="22"/>
      <c r="R2353" s="22"/>
      <c r="AI2353" s="22"/>
    </row>
    <row r="2354" spans="10:35">
      <c r="J2354" s="22"/>
      <c r="Q2354" s="22"/>
      <c r="R2354" s="22"/>
      <c r="AI2354" s="22"/>
    </row>
    <row r="2355" spans="10:35">
      <c r="J2355" s="22"/>
      <c r="Q2355" s="22"/>
      <c r="R2355" s="22"/>
      <c r="AI2355" s="22"/>
    </row>
    <row r="2356" spans="10:35">
      <c r="J2356" s="22"/>
      <c r="Q2356" s="22"/>
      <c r="R2356" s="22"/>
      <c r="AI2356" s="22"/>
    </row>
    <row r="2357" spans="10:35">
      <c r="J2357" s="22"/>
      <c r="Q2357" s="22"/>
      <c r="R2357" s="22"/>
      <c r="AI2357" s="22"/>
    </row>
    <row r="2358" spans="10:35">
      <c r="J2358" s="22"/>
      <c r="Q2358" s="22"/>
      <c r="R2358" s="22"/>
      <c r="AI2358" s="22"/>
    </row>
    <row r="2359" spans="10:35">
      <c r="J2359" s="22"/>
      <c r="Q2359" s="22"/>
      <c r="R2359" s="22"/>
      <c r="AI2359" s="22"/>
    </row>
    <row r="2360" spans="10:35">
      <c r="J2360" s="22"/>
      <c r="Q2360" s="22"/>
      <c r="R2360" s="22"/>
      <c r="AI2360" s="22"/>
    </row>
    <row r="2361" spans="10:35">
      <c r="J2361" s="22"/>
      <c r="Q2361" s="22"/>
      <c r="R2361" s="22"/>
      <c r="AI2361" s="22"/>
    </row>
    <row r="2362" spans="10:35">
      <c r="J2362" s="22"/>
      <c r="Q2362" s="22"/>
      <c r="R2362" s="22"/>
      <c r="AI2362" s="22"/>
    </row>
    <row r="2363" spans="10:35">
      <c r="J2363" s="22"/>
      <c r="Q2363" s="22"/>
      <c r="R2363" s="22"/>
      <c r="AI2363" s="22"/>
    </row>
    <row r="2364" spans="10:35">
      <c r="J2364" s="22"/>
      <c r="Q2364" s="22"/>
      <c r="R2364" s="22"/>
      <c r="AI2364" s="22"/>
    </row>
    <row r="2365" spans="10:35">
      <c r="J2365" s="22"/>
      <c r="Q2365" s="22"/>
      <c r="R2365" s="22"/>
      <c r="AI2365" s="22"/>
    </row>
    <row r="2366" spans="10:35">
      <c r="J2366" s="22"/>
      <c r="Q2366" s="22"/>
      <c r="R2366" s="22"/>
      <c r="AI2366" s="22"/>
    </row>
    <row r="2367" spans="10:35">
      <c r="J2367" s="22"/>
      <c r="Q2367" s="22"/>
      <c r="R2367" s="22"/>
      <c r="AI2367" s="22"/>
    </row>
    <row r="2368" spans="10:35">
      <c r="J2368" s="22"/>
      <c r="Q2368" s="22"/>
      <c r="R2368" s="22"/>
      <c r="AI2368" s="22"/>
    </row>
    <row r="2369" spans="10:35">
      <c r="J2369" s="22"/>
      <c r="Q2369" s="22"/>
      <c r="R2369" s="22"/>
      <c r="AI2369" s="22"/>
    </row>
    <row r="2370" spans="10:35">
      <c r="J2370" s="22"/>
      <c r="Q2370" s="22"/>
      <c r="R2370" s="22"/>
      <c r="AI2370" s="22"/>
    </row>
    <row r="2371" spans="10:35">
      <c r="J2371" s="22"/>
      <c r="Q2371" s="22"/>
      <c r="R2371" s="22"/>
      <c r="AI2371" s="22"/>
    </row>
    <row r="2372" spans="10:35">
      <c r="J2372" s="22"/>
      <c r="Q2372" s="22"/>
      <c r="R2372" s="22"/>
      <c r="AI2372" s="22"/>
    </row>
    <row r="2373" spans="10:35">
      <c r="J2373" s="22"/>
      <c r="Q2373" s="22"/>
      <c r="R2373" s="22"/>
      <c r="AI2373" s="22"/>
    </row>
    <row r="2374" spans="10:35">
      <c r="J2374" s="22"/>
      <c r="Q2374" s="22"/>
      <c r="R2374" s="22"/>
      <c r="AI2374" s="22"/>
    </row>
    <row r="2375" spans="10:35">
      <c r="J2375" s="22"/>
      <c r="Q2375" s="22"/>
      <c r="R2375" s="22"/>
      <c r="AI2375" s="22"/>
    </row>
    <row r="2376" spans="10:35">
      <c r="J2376" s="22"/>
      <c r="Q2376" s="22"/>
      <c r="R2376" s="22"/>
      <c r="AI2376" s="22"/>
    </row>
    <row r="2377" spans="10:35">
      <c r="J2377" s="22"/>
      <c r="Q2377" s="22"/>
      <c r="R2377" s="22"/>
      <c r="AI2377" s="22"/>
    </row>
    <row r="2378" spans="10:35">
      <c r="J2378" s="22"/>
      <c r="Q2378" s="22"/>
      <c r="R2378" s="22"/>
      <c r="AI2378" s="22"/>
    </row>
    <row r="2379" spans="10:35">
      <c r="J2379" s="22"/>
      <c r="Q2379" s="22"/>
      <c r="R2379" s="22"/>
      <c r="AI2379" s="22"/>
    </row>
    <row r="2380" spans="10:35">
      <c r="J2380" s="22"/>
      <c r="Q2380" s="22"/>
      <c r="R2380" s="22"/>
      <c r="AI2380" s="22"/>
    </row>
    <row r="2381" spans="10:35">
      <c r="J2381" s="22"/>
      <c r="Q2381" s="22"/>
      <c r="R2381" s="22"/>
      <c r="AI2381" s="22"/>
    </row>
    <row r="2382" spans="10:35">
      <c r="J2382" s="22"/>
      <c r="Q2382" s="22"/>
      <c r="R2382" s="22"/>
      <c r="AI2382" s="22"/>
    </row>
    <row r="2383" spans="10:35">
      <c r="J2383" s="22"/>
      <c r="Q2383" s="22"/>
      <c r="R2383" s="22"/>
      <c r="AI2383" s="22"/>
    </row>
    <row r="2384" spans="10:35">
      <c r="J2384" s="22"/>
      <c r="Q2384" s="22"/>
      <c r="R2384" s="22"/>
      <c r="AI2384" s="22"/>
    </row>
    <row r="2385" spans="10:35">
      <c r="J2385" s="22"/>
      <c r="Q2385" s="22"/>
      <c r="R2385" s="22"/>
      <c r="AI2385" s="22"/>
    </row>
    <row r="2386" spans="10:35">
      <c r="J2386" s="22"/>
      <c r="Q2386" s="22"/>
      <c r="R2386" s="22"/>
      <c r="AI2386" s="22"/>
    </row>
    <row r="2387" spans="10:35">
      <c r="J2387" s="22"/>
      <c r="Q2387" s="22"/>
      <c r="R2387" s="22"/>
      <c r="AI2387" s="22"/>
    </row>
    <row r="2388" spans="10:35">
      <c r="J2388" s="22"/>
      <c r="Q2388" s="22"/>
      <c r="R2388" s="22"/>
      <c r="AI2388" s="22"/>
    </row>
    <row r="2389" spans="10:35">
      <c r="J2389" s="22"/>
      <c r="Q2389" s="22"/>
      <c r="R2389" s="22"/>
      <c r="AI2389" s="22"/>
    </row>
    <row r="2390" spans="10:35">
      <c r="J2390" s="22"/>
      <c r="Q2390" s="22"/>
      <c r="R2390" s="22"/>
      <c r="AI2390" s="22"/>
    </row>
    <row r="2391" spans="10:35">
      <c r="J2391" s="22"/>
      <c r="Q2391" s="22"/>
      <c r="R2391" s="22"/>
      <c r="AI2391" s="22"/>
    </row>
    <row r="2392" spans="10:35">
      <c r="J2392" s="22"/>
      <c r="Q2392" s="22"/>
      <c r="R2392" s="22"/>
      <c r="AI2392" s="22"/>
    </row>
    <row r="2393" spans="10:35">
      <c r="J2393" s="22"/>
      <c r="Q2393" s="22"/>
      <c r="R2393" s="22"/>
      <c r="AI2393" s="22"/>
    </row>
    <row r="2394" spans="10:35">
      <c r="J2394" s="22"/>
      <c r="Q2394" s="22"/>
      <c r="R2394" s="22"/>
      <c r="AI2394" s="22"/>
    </row>
    <row r="2395" spans="10:35">
      <c r="J2395" s="22"/>
      <c r="Q2395" s="22"/>
      <c r="R2395" s="22"/>
      <c r="AI2395" s="22"/>
    </row>
    <row r="2396" spans="10:35">
      <c r="J2396" s="22"/>
      <c r="Q2396" s="22"/>
      <c r="R2396" s="22"/>
      <c r="AI2396" s="22"/>
    </row>
    <row r="2397" spans="10:35">
      <c r="J2397" s="22"/>
      <c r="Q2397" s="22"/>
      <c r="R2397" s="22"/>
      <c r="AI2397" s="22"/>
    </row>
    <row r="2398" spans="10:35">
      <c r="J2398" s="22"/>
      <c r="Q2398" s="22"/>
      <c r="R2398" s="22"/>
      <c r="AI2398" s="22"/>
    </row>
    <row r="2399" spans="10:35">
      <c r="J2399" s="22"/>
      <c r="Q2399" s="22"/>
      <c r="R2399" s="22"/>
      <c r="AI2399" s="22"/>
    </row>
    <row r="2400" spans="10:35">
      <c r="J2400" s="22"/>
      <c r="Q2400" s="22"/>
      <c r="R2400" s="22"/>
      <c r="AI2400" s="22"/>
    </row>
    <row r="2401" spans="10:35">
      <c r="J2401" s="22"/>
      <c r="Q2401" s="22"/>
      <c r="R2401" s="22"/>
      <c r="AI2401" s="22"/>
    </row>
    <row r="2402" spans="10:35">
      <c r="J2402" s="22"/>
      <c r="Q2402" s="22"/>
      <c r="R2402" s="22"/>
      <c r="AI2402" s="22"/>
    </row>
    <row r="2403" spans="10:35">
      <c r="J2403" s="22"/>
      <c r="Q2403" s="22"/>
      <c r="R2403" s="22"/>
      <c r="AI2403" s="22"/>
    </row>
    <row r="2404" spans="10:35">
      <c r="J2404" s="22"/>
      <c r="Q2404" s="22"/>
      <c r="R2404" s="22"/>
      <c r="AI2404" s="22"/>
    </row>
    <row r="2405" spans="10:35">
      <c r="J2405" s="22"/>
      <c r="Q2405" s="22"/>
      <c r="R2405" s="22"/>
      <c r="AI2405" s="22"/>
    </row>
    <row r="2406" spans="10:35">
      <c r="J2406" s="22"/>
      <c r="Q2406" s="22"/>
      <c r="R2406" s="22"/>
      <c r="AI2406" s="22"/>
    </row>
    <row r="2407" spans="10:35">
      <c r="J2407" s="22"/>
      <c r="Q2407" s="22"/>
      <c r="R2407" s="22"/>
      <c r="AI2407" s="22"/>
    </row>
    <row r="2408" spans="10:35">
      <c r="J2408" s="22"/>
      <c r="Q2408" s="22"/>
      <c r="R2408" s="22"/>
      <c r="AI2408" s="22"/>
    </row>
    <row r="2409" spans="10:35">
      <c r="J2409" s="22"/>
      <c r="Q2409" s="22"/>
      <c r="R2409" s="22"/>
      <c r="AI2409" s="22"/>
    </row>
    <row r="2410" spans="10:35">
      <c r="J2410" s="22"/>
      <c r="Q2410" s="22"/>
      <c r="R2410" s="22"/>
      <c r="AI2410" s="22"/>
    </row>
    <row r="2411" spans="10:35">
      <c r="J2411" s="22"/>
      <c r="Q2411" s="22"/>
      <c r="R2411" s="22"/>
      <c r="AI2411" s="22"/>
    </row>
    <row r="2412" spans="10:35">
      <c r="J2412" s="22"/>
      <c r="Q2412" s="22"/>
      <c r="R2412" s="22"/>
      <c r="AI2412" s="22"/>
    </row>
    <row r="2413" spans="10:35">
      <c r="J2413" s="22"/>
      <c r="Q2413" s="22"/>
      <c r="R2413" s="22"/>
      <c r="AI2413" s="22"/>
    </row>
    <row r="2414" spans="10:35">
      <c r="J2414" s="22"/>
      <c r="Q2414" s="22"/>
      <c r="R2414" s="22"/>
      <c r="AI2414" s="22"/>
    </row>
    <row r="2415" spans="10:35">
      <c r="J2415" s="22"/>
      <c r="Q2415" s="22"/>
      <c r="R2415" s="22"/>
      <c r="AI2415" s="22"/>
    </row>
    <row r="2416" spans="10:35">
      <c r="J2416" s="22"/>
      <c r="Q2416" s="22"/>
      <c r="R2416" s="22"/>
      <c r="AI2416" s="22"/>
    </row>
    <row r="2417" spans="10:35">
      <c r="J2417" s="22"/>
      <c r="Q2417" s="22"/>
      <c r="R2417" s="22"/>
      <c r="AI2417" s="22"/>
    </row>
    <row r="2418" spans="10:35">
      <c r="J2418" s="22"/>
      <c r="Q2418" s="22"/>
      <c r="R2418" s="22"/>
      <c r="AI2418" s="22"/>
    </row>
    <row r="2419" spans="10:35">
      <c r="J2419" s="22"/>
      <c r="Q2419" s="22"/>
      <c r="R2419" s="22"/>
      <c r="AI2419" s="22"/>
    </row>
    <row r="2420" spans="10:35">
      <c r="J2420" s="22"/>
      <c r="Q2420" s="22"/>
      <c r="R2420" s="22"/>
      <c r="AI2420" s="22"/>
    </row>
    <row r="2421" spans="10:35">
      <c r="J2421" s="22"/>
      <c r="Q2421" s="22"/>
      <c r="R2421" s="22"/>
      <c r="AI2421" s="22"/>
    </row>
    <row r="2422" spans="10:35">
      <c r="J2422" s="22"/>
      <c r="Q2422" s="22"/>
      <c r="R2422" s="22"/>
      <c r="AI2422" s="22"/>
    </row>
    <row r="2423" spans="10:35">
      <c r="J2423" s="22"/>
      <c r="Q2423" s="22"/>
      <c r="R2423" s="22"/>
      <c r="AI2423" s="22"/>
    </row>
    <row r="2424" spans="10:35">
      <c r="J2424" s="22"/>
      <c r="Q2424" s="22"/>
      <c r="R2424" s="22"/>
      <c r="AI2424" s="22"/>
    </row>
    <row r="2425" spans="10:35">
      <c r="J2425" s="22"/>
      <c r="Q2425" s="22"/>
      <c r="R2425" s="22"/>
      <c r="AI2425" s="22"/>
    </row>
    <row r="2426" spans="10:35">
      <c r="J2426" s="22"/>
      <c r="Q2426" s="22"/>
      <c r="R2426" s="22"/>
      <c r="AI2426" s="22"/>
    </row>
    <row r="2427" spans="10:35">
      <c r="J2427" s="22"/>
      <c r="Q2427" s="22"/>
      <c r="R2427" s="22"/>
      <c r="AI2427" s="22"/>
    </row>
    <row r="2428" spans="10:35">
      <c r="J2428" s="22"/>
      <c r="Q2428" s="22"/>
      <c r="R2428" s="22"/>
      <c r="AI2428" s="22"/>
    </row>
    <row r="2429" spans="10:35">
      <c r="J2429" s="22"/>
      <c r="Q2429" s="22"/>
      <c r="R2429" s="22"/>
      <c r="AI2429" s="22"/>
    </row>
    <row r="2430" spans="10:35">
      <c r="J2430" s="22"/>
      <c r="Q2430" s="22"/>
      <c r="R2430" s="22"/>
      <c r="AI2430" s="22"/>
    </row>
    <row r="2431" spans="10:35">
      <c r="J2431" s="22"/>
      <c r="Q2431" s="22"/>
      <c r="R2431" s="22"/>
      <c r="AI2431" s="22"/>
    </row>
    <row r="2432" spans="10:35">
      <c r="J2432" s="22"/>
      <c r="Q2432" s="22"/>
      <c r="R2432" s="22"/>
      <c r="AI2432" s="22"/>
    </row>
    <row r="2433" spans="10:35">
      <c r="J2433" s="22"/>
      <c r="Q2433" s="22"/>
      <c r="R2433" s="22"/>
      <c r="AI2433" s="22"/>
    </row>
    <row r="2434" spans="10:35">
      <c r="J2434" s="22"/>
      <c r="Q2434" s="22"/>
      <c r="R2434" s="22"/>
      <c r="AI2434" s="22"/>
    </row>
    <row r="2435" spans="10:35">
      <c r="J2435" s="22"/>
      <c r="Q2435" s="22"/>
      <c r="R2435" s="22"/>
      <c r="AI2435" s="22"/>
    </row>
    <row r="2436" spans="10:35">
      <c r="J2436" s="22"/>
      <c r="Q2436" s="22"/>
      <c r="R2436" s="22"/>
      <c r="AI2436" s="22"/>
    </row>
    <row r="2437" spans="10:35">
      <c r="J2437" s="22"/>
      <c r="Q2437" s="22"/>
      <c r="R2437" s="22"/>
      <c r="AI2437" s="22"/>
    </row>
    <row r="2438" spans="10:35">
      <c r="J2438" s="22"/>
      <c r="Q2438" s="22"/>
      <c r="R2438" s="22"/>
      <c r="AI2438" s="22"/>
    </row>
    <row r="2439" spans="10:35">
      <c r="J2439" s="22"/>
      <c r="Q2439" s="22"/>
      <c r="R2439" s="22"/>
      <c r="AI2439" s="22"/>
    </row>
    <row r="2440" spans="10:35">
      <c r="J2440" s="22"/>
      <c r="Q2440" s="22"/>
      <c r="R2440" s="22"/>
      <c r="AI2440" s="22"/>
    </row>
    <row r="2441" spans="10:35">
      <c r="J2441" s="22"/>
      <c r="Q2441" s="22"/>
      <c r="R2441" s="22"/>
      <c r="AI2441" s="22"/>
    </row>
    <row r="2442" spans="10:35">
      <c r="J2442" s="22"/>
      <c r="Q2442" s="22"/>
      <c r="R2442" s="22"/>
      <c r="AI2442" s="22"/>
    </row>
    <row r="2443" spans="10:35">
      <c r="J2443" s="22"/>
      <c r="Q2443" s="22"/>
      <c r="R2443" s="22"/>
      <c r="AI2443" s="22"/>
    </row>
    <row r="2444" spans="10:35">
      <c r="J2444" s="22"/>
      <c r="Q2444" s="22"/>
      <c r="R2444" s="22"/>
      <c r="AI2444" s="22"/>
    </row>
    <row r="2445" spans="10:35">
      <c r="J2445" s="22"/>
      <c r="Q2445" s="22"/>
      <c r="R2445" s="22"/>
      <c r="AI2445" s="22"/>
    </row>
    <row r="2446" spans="10:35">
      <c r="J2446" s="22"/>
      <c r="Q2446" s="22"/>
      <c r="R2446" s="22"/>
      <c r="AI2446" s="22"/>
    </row>
    <row r="2447" spans="10:35">
      <c r="J2447" s="22"/>
      <c r="Q2447" s="22"/>
      <c r="R2447" s="22"/>
      <c r="AI2447" s="22"/>
    </row>
    <row r="2448" spans="10:35">
      <c r="J2448" s="22"/>
      <c r="Q2448" s="22"/>
      <c r="R2448" s="22"/>
      <c r="AI2448" s="22"/>
    </row>
    <row r="2449" spans="10:35">
      <c r="J2449" s="22"/>
      <c r="Q2449" s="22"/>
      <c r="R2449" s="22"/>
      <c r="AI2449" s="22"/>
    </row>
    <row r="2450" spans="10:35">
      <c r="J2450" s="22"/>
      <c r="Q2450" s="22"/>
      <c r="R2450" s="22"/>
      <c r="AI2450" s="22"/>
    </row>
    <row r="2451" spans="10:35">
      <c r="J2451" s="22"/>
      <c r="Q2451" s="22"/>
      <c r="R2451" s="22"/>
      <c r="AI2451" s="22"/>
    </row>
    <row r="2452" spans="10:35">
      <c r="J2452" s="22"/>
      <c r="Q2452" s="22"/>
      <c r="R2452" s="22"/>
      <c r="AI2452" s="22"/>
    </row>
    <row r="2453" spans="10:35">
      <c r="J2453" s="22"/>
      <c r="Q2453" s="22"/>
      <c r="R2453" s="22"/>
      <c r="AI2453" s="22"/>
    </row>
    <row r="2454" spans="10:35">
      <c r="J2454" s="22"/>
      <c r="Q2454" s="22"/>
      <c r="R2454" s="22"/>
      <c r="AI2454" s="22"/>
    </row>
    <row r="2455" spans="10:35">
      <c r="J2455" s="22"/>
      <c r="Q2455" s="22"/>
      <c r="R2455" s="22"/>
      <c r="AI2455" s="22"/>
    </row>
    <row r="2456" spans="10:35">
      <c r="J2456" s="22"/>
      <c r="Q2456" s="22"/>
      <c r="R2456" s="22"/>
      <c r="AI2456" s="22"/>
    </row>
    <row r="2457" spans="10:35">
      <c r="J2457" s="22"/>
      <c r="Q2457" s="22"/>
      <c r="R2457" s="22"/>
      <c r="AI2457" s="22"/>
    </row>
    <row r="2458" spans="10:35">
      <c r="J2458" s="22"/>
      <c r="Q2458" s="22"/>
      <c r="R2458" s="22"/>
      <c r="AI2458" s="22"/>
    </row>
    <row r="2459" spans="10:35">
      <c r="J2459" s="22"/>
      <c r="Q2459" s="22"/>
      <c r="R2459" s="22"/>
      <c r="AI2459" s="22"/>
    </row>
    <row r="2460" spans="10:35">
      <c r="J2460" s="22"/>
      <c r="Q2460" s="22"/>
      <c r="R2460" s="22"/>
      <c r="AI2460" s="22"/>
    </row>
    <row r="2461" spans="10:35">
      <c r="J2461" s="22"/>
      <c r="Q2461" s="22"/>
      <c r="R2461" s="22"/>
      <c r="AI2461" s="22"/>
    </row>
    <row r="2462" spans="10:35">
      <c r="J2462" s="22"/>
      <c r="Q2462" s="22"/>
      <c r="R2462" s="22"/>
      <c r="AI2462" s="22"/>
    </row>
    <row r="2463" spans="10:35">
      <c r="J2463" s="22"/>
      <c r="Q2463" s="22"/>
      <c r="R2463" s="22"/>
      <c r="AI2463" s="22"/>
    </row>
    <row r="2464" spans="10:35">
      <c r="J2464" s="22"/>
      <c r="Q2464" s="22"/>
      <c r="R2464" s="22"/>
      <c r="AI2464" s="22"/>
    </row>
    <row r="2465" spans="10:35">
      <c r="J2465" s="22"/>
      <c r="Q2465" s="22"/>
      <c r="R2465" s="22"/>
      <c r="AI2465" s="22"/>
    </row>
    <row r="2466" spans="10:35">
      <c r="J2466" s="22"/>
      <c r="Q2466" s="22"/>
      <c r="R2466" s="22"/>
      <c r="AI2466" s="22"/>
    </row>
    <row r="2467" spans="10:35">
      <c r="J2467" s="22"/>
      <c r="Q2467" s="22"/>
      <c r="R2467" s="22"/>
      <c r="AI2467" s="22"/>
    </row>
    <row r="2468" spans="10:35">
      <c r="J2468" s="22"/>
      <c r="Q2468" s="22"/>
      <c r="R2468" s="22"/>
      <c r="AI2468" s="22"/>
    </row>
    <row r="2469" spans="10:35">
      <c r="J2469" s="22"/>
      <c r="Q2469" s="22"/>
      <c r="R2469" s="22"/>
      <c r="AI2469" s="22"/>
    </row>
    <row r="2470" spans="10:35">
      <c r="J2470" s="22"/>
      <c r="Q2470" s="22"/>
      <c r="R2470" s="22"/>
      <c r="AI2470" s="22"/>
    </row>
    <row r="2471" spans="10:35">
      <c r="J2471" s="22"/>
      <c r="Q2471" s="22"/>
      <c r="R2471" s="22"/>
      <c r="AI2471" s="22"/>
    </row>
    <row r="2472" spans="10:35">
      <c r="J2472" s="22"/>
      <c r="Q2472" s="22"/>
      <c r="R2472" s="22"/>
      <c r="AI2472" s="22"/>
    </row>
    <row r="2473" spans="10:35">
      <c r="J2473" s="22"/>
      <c r="Q2473" s="22"/>
      <c r="R2473" s="22"/>
      <c r="AI2473" s="22"/>
    </row>
    <row r="2474" spans="10:35">
      <c r="J2474" s="22"/>
      <c r="Q2474" s="22"/>
      <c r="R2474" s="22"/>
      <c r="AI2474" s="22"/>
    </row>
    <row r="2475" spans="10:35">
      <c r="J2475" s="22"/>
      <c r="Q2475" s="22"/>
      <c r="R2475" s="22"/>
      <c r="AI2475" s="22"/>
    </row>
    <row r="2476" spans="10:35">
      <c r="J2476" s="22"/>
      <c r="Q2476" s="22"/>
      <c r="R2476" s="22"/>
      <c r="AI2476" s="22"/>
    </row>
    <row r="2477" spans="10:35">
      <c r="J2477" s="22"/>
      <c r="Q2477" s="22"/>
      <c r="R2477" s="22"/>
      <c r="AI2477" s="22"/>
    </row>
    <row r="2478" spans="10:35">
      <c r="J2478" s="22"/>
      <c r="Q2478" s="22"/>
      <c r="R2478" s="22"/>
      <c r="AI2478" s="22"/>
    </row>
    <row r="2479" spans="10:35">
      <c r="J2479" s="22"/>
      <c r="Q2479" s="22"/>
      <c r="R2479" s="22"/>
      <c r="AI2479" s="22"/>
    </row>
    <row r="2480" spans="10:35">
      <c r="J2480" s="22"/>
      <c r="Q2480" s="22"/>
      <c r="R2480" s="22"/>
      <c r="AI2480" s="22"/>
    </row>
    <row r="2481" spans="10:35">
      <c r="J2481" s="22"/>
      <c r="Q2481" s="22"/>
      <c r="R2481" s="22"/>
      <c r="AI2481" s="22"/>
    </row>
    <row r="2482" spans="10:35">
      <c r="J2482" s="22"/>
      <c r="Q2482" s="22"/>
      <c r="R2482" s="22"/>
      <c r="AI2482" s="22"/>
    </row>
    <row r="2483" spans="10:35">
      <c r="J2483" s="22"/>
      <c r="Q2483" s="22"/>
      <c r="R2483" s="22"/>
      <c r="AI2483" s="22"/>
    </row>
    <row r="2484" spans="10:35">
      <c r="J2484" s="22"/>
      <c r="Q2484" s="22"/>
      <c r="R2484" s="22"/>
      <c r="AI2484" s="22"/>
    </row>
    <row r="2485" spans="10:35">
      <c r="J2485" s="22"/>
      <c r="Q2485" s="22"/>
      <c r="R2485" s="22"/>
      <c r="AI2485" s="22"/>
    </row>
    <row r="2486" spans="10:35">
      <c r="J2486" s="22"/>
      <c r="Q2486" s="22"/>
      <c r="R2486" s="22"/>
      <c r="AI2486" s="22"/>
    </row>
    <row r="2487" spans="10:35">
      <c r="J2487" s="22"/>
      <c r="Q2487" s="22"/>
      <c r="R2487" s="22"/>
      <c r="AI2487" s="22"/>
    </row>
    <row r="2488" spans="10:35">
      <c r="J2488" s="22"/>
      <c r="Q2488" s="22"/>
      <c r="R2488" s="22"/>
      <c r="AI2488" s="22"/>
    </row>
    <row r="2489" spans="10:35">
      <c r="J2489" s="22"/>
      <c r="Q2489" s="22"/>
      <c r="R2489" s="22"/>
      <c r="AI2489" s="22"/>
    </row>
    <row r="2490" spans="10:35">
      <c r="J2490" s="22"/>
      <c r="Q2490" s="22"/>
      <c r="R2490" s="22"/>
      <c r="AI2490" s="22"/>
    </row>
    <row r="2491" spans="10:35">
      <c r="J2491" s="22"/>
      <c r="Q2491" s="22"/>
      <c r="R2491" s="22"/>
      <c r="AI2491" s="22"/>
    </row>
    <row r="2492" spans="10:35">
      <c r="J2492" s="22"/>
      <c r="Q2492" s="22"/>
      <c r="R2492" s="22"/>
      <c r="AI2492" s="22"/>
    </row>
    <row r="2493" spans="10:35">
      <c r="J2493" s="22"/>
      <c r="Q2493" s="22"/>
      <c r="R2493" s="22"/>
      <c r="AI2493" s="22"/>
    </row>
    <row r="2494" spans="10:35">
      <c r="J2494" s="22"/>
      <c r="Q2494" s="22"/>
      <c r="R2494" s="22"/>
      <c r="AI2494" s="22"/>
    </row>
    <row r="2495" spans="10:35">
      <c r="J2495" s="22"/>
      <c r="Q2495" s="22"/>
      <c r="R2495" s="22"/>
      <c r="AI2495" s="22"/>
    </row>
    <row r="2496" spans="10:35">
      <c r="J2496" s="22"/>
      <c r="Q2496" s="22"/>
      <c r="R2496" s="22"/>
      <c r="AI2496" s="22"/>
    </row>
    <row r="2497" spans="10:35">
      <c r="J2497" s="22"/>
      <c r="Q2497" s="22"/>
      <c r="R2497" s="22"/>
      <c r="AI2497" s="22"/>
    </row>
    <row r="2498" spans="10:35">
      <c r="J2498" s="22"/>
      <c r="Q2498" s="22"/>
      <c r="R2498" s="22"/>
      <c r="AI2498" s="22"/>
    </row>
    <row r="2499" spans="10:35">
      <c r="J2499" s="22"/>
      <c r="Q2499" s="22"/>
      <c r="R2499" s="22"/>
      <c r="AI2499" s="22"/>
    </row>
    <row r="2500" spans="10:35">
      <c r="J2500" s="22"/>
      <c r="Q2500" s="22"/>
      <c r="R2500" s="22"/>
      <c r="AI2500" s="22"/>
    </row>
    <row r="2501" spans="10:35">
      <c r="J2501" s="22"/>
      <c r="Q2501" s="22"/>
      <c r="R2501" s="22"/>
      <c r="AI2501" s="22"/>
    </row>
    <row r="2502" spans="10:35">
      <c r="J2502" s="22"/>
      <c r="Q2502" s="22"/>
      <c r="R2502" s="22"/>
      <c r="AI2502" s="22"/>
    </row>
    <row r="2503" spans="10:35">
      <c r="J2503" s="22"/>
      <c r="Q2503" s="22"/>
      <c r="R2503" s="22"/>
      <c r="AI2503" s="22"/>
    </row>
    <row r="2504" spans="10:35">
      <c r="J2504" s="22"/>
      <c r="Q2504" s="22"/>
      <c r="R2504" s="22"/>
      <c r="AI2504" s="22"/>
    </row>
    <row r="2505" spans="10:35">
      <c r="J2505" s="22"/>
      <c r="Q2505" s="22"/>
      <c r="R2505" s="22"/>
      <c r="AI2505" s="22"/>
    </row>
    <row r="2506" spans="10:35">
      <c r="J2506" s="22"/>
      <c r="Q2506" s="22"/>
      <c r="R2506" s="22"/>
      <c r="AI2506" s="22"/>
    </row>
    <row r="2507" spans="10:35">
      <c r="J2507" s="22"/>
      <c r="Q2507" s="22"/>
      <c r="R2507" s="22"/>
      <c r="AI2507" s="22"/>
    </row>
    <row r="2508" spans="10:35">
      <c r="J2508" s="22"/>
      <c r="Q2508" s="22"/>
      <c r="R2508" s="22"/>
      <c r="AI2508" s="22"/>
    </row>
    <row r="2509" spans="10:35">
      <c r="J2509" s="22"/>
      <c r="Q2509" s="22"/>
      <c r="R2509" s="22"/>
      <c r="AI2509" s="22"/>
    </row>
    <row r="2510" spans="10:35">
      <c r="J2510" s="22"/>
      <c r="Q2510" s="22"/>
      <c r="R2510" s="22"/>
      <c r="AI2510" s="22"/>
    </row>
    <row r="2511" spans="10:35">
      <c r="J2511" s="22"/>
      <c r="Q2511" s="22"/>
      <c r="R2511" s="22"/>
      <c r="AI2511" s="22"/>
    </row>
    <row r="2512" spans="10:35">
      <c r="J2512" s="22"/>
      <c r="Q2512" s="22"/>
      <c r="R2512" s="22"/>
      <c r="AI2512" s="22"/>
    </row>
    <row r="2513" spans="10:35">
      <c r="J2513" s="22"/>
      <c r="Q2513" s="22"/>
      <c r="R2513" s="22"/>
      <c r="AI2513" s="22"/>
    </row>
    <row r="2514" spans="10:35">
      <c r="J2514" s="22"/>
      <c r="Q2514" s="22"/>
      <c r="R2514" s="22"/>
      <c r="AI2514" s="22"/>
    </row>
    <row r="2515" spans="10:35">
      <c r="J2515" s="22"/>
      <c r="Q2515" s="22"/>
      <c r="R2515" s="22"/>
      <c r="AI2515" s="22"/>
    </row>
    <row r="2516" spans="10:35">
      <c r="J2516" s="22"/>
      <c r="Q2516" s="22"/>
      <c r="R2516" s="22"/>
      <c r="AI2516" s="22"/>
    </row>
    <row r="2517" spans="10:35">
      <c r="J2517" s="22"/>
      <c r="Q2517" s="22"/>
      <c r="R2517" s="22"/>
      <c r="AI2517" s="22"/>
    </row>
    <row r="2518" spans="10:35">
      <c r="J2518" s="22"/>
      <c r="Q2518" s="22"/>
      <c r="R2518" s="22"/>
      <c r="AI2518" s="22"/>
    </row>
    <row r="2519" spans="10:35">
      <c r="J2519" s="22"/>
      <c r="Q2519" s="22"/>
      <c r="R2519" s="22"/>
      <c r="AI2519" s="22"/>
    </row>
    <row r="2520" spans="10:35">
      <c r="J2520" s="22"/>
      <c r="Q2520" s="22"/>
      <c r="R2520" s="22"/>
      <c r="AI2520" s="22"/>
    </row>
    <row r="2521" spans="10:35">
      <c r="J2521" s="22"/>
      <c r="Q2521" s="22"/>
      <c r="R2521" s="22"/>
      <c r="AI2521" s="22"/>
    </row>
    <row r="2522" spans="10:35">
      <c r="J2522" s="22"/>
      <c r="Q2522" s="22"/>
      <c r="R2522" s="22"/>
      <c r="AI2522" s="22"/>
    </row>
    <row r="2523" spans="10:35">
      <c r="J2523" s="22"/>
      <c r="Q2523" s="22"/>
      <c r="R2523" s="22"/>
      <c r="AI2523" s="22"/>
    </row>
    <row r="2524" spans="10:35">
      <c r="J2524" s="22"/>
      <c r="Q2524" s="22"/>
      <c r="R2524" s="22"/>
      <c r="AI2524" s="22"/>
    </row>
    <row r="2525" spans="10:35">
      <c r="J2525" s="22"/>
      <c r="Q2525" s="22"/>
      <c r="R2525" s="22"/>
      <c r="AI2525" s="22"/>
    </row>
    <row r="2526" spans="10:35">
      <c r="J2526" s="22"/>
      <c r="Q2526" s="22"/>
      <c r="R2526" s="22"/>
      <c r="AI2526" s="22"/>
    </row>
    <row r="2527" spans="10:35">
      <c r="J2527" s="22"/>
      <c r="Q2527" s="22"/>
      <c r="R2527" s="22"/>
      <c r="AI2527" s="22"/>
    </row>
    <row r="2528" spans="10:35">
      <c r="J2528" s="22"/>
      <c r="Q2528" s="22"/>
      <c r="R2528" s="22"/>
      <c r="AI2528" s="22"/>
    </row>
    <row r="2529" spans="10:35">
      <c r="J2529" s="22"/>
      <c r="Q2529" s="22"/>
      <c r="R2529" s="22"/>
      <c r="AI2529" s="22"/>
    </row>
    <row r="2530" spans="10:35">
      <c r="J2530" s="22"/>
      <c r="Q2530" s="22"/>
      <c r="R2530" s="22"/>
      <c r="AI2530" s="22"/>
    </row>
    <row r="2531" spans="10:35">
      <c r="J2531" s="22"/>
      <c r="Q2531" s="22"/>
      <c r="R2531" s="22"/>
      <c r="AI2531" s="22"/>
    </row>
    <row r="2532" spans="10:35">
      <c r="J2532" s="22"/>
      <c r="Q2532" s="22"/>
      <c r="R2532" s="22"/>
      <c r="AI2532" s="22"/>
    </row>
    <row r="2533" spans="10:35">
      <c r="J2533" s="22"/>
      <c r="Q2533" s="22"/>
      <c r="R2533" s="22"/>
      <c r="AI2533" s="22"/>
    </row>
    <row r="2534" spans="10:35">
      <c r="J2534" s="22"/>
      <c r="Q2534" s="22"/>
      <c r="R2534" s="22"/>
      <c r="AI2534" s="22"/>
    </row>
    <row r="2535" spans="10:35">
      <c r="J2535" s="22"/>
      <c r="Q2535" s="22"/>
      <c r="R2535" s="22"/>
      <c r="AI2535" s="22"/>
    </row>
    <row r="2536" spans="10:35">
      <c r="J2536" s="22"/>
      <c r="Q2536" s="22"/>
      <c r="R2536" s="22"/>
      <c r="AI2536" s="22"/>
    </row>
    <row r="2537" spans="10:35">
      <c r="J2537" s="22"/>
      <c r="Q2537" s="22"/>
      <c r="R2537" s="22"/>
      <c r="AI2537" s="22"/>
    </row>
    <row r="2538" spans="10:35">
      <c r="J2538" s="22"/>
      <c r="Q2538" s="22"/>
      <c r="R2538" s="22"/>
      <c r="AI2538" s="22"/>
    </row>
    <row r="2539" spans="10:35">
      <c r="J2539" s="22"/>
      <c r="Q2539" s="22"/>
      <c r="R2539" s="22"/>
      <c r="AI2539" s="22"/>
    </row>
    <row r="2540" spans="10:35">
      <c r="J2540" s="22"/>
      <c r="Q2540" s="22"/>
      <c r="R2540" s="22"/>
      <c r="AI2540" s="22"/>
    </row>
    <row r="2541" spans="10:35">
      <c r="J2541" s="22"/>
      <c r="Q2541" s="22"/>
      <c r="R2541" s="22"/>
      <c r="AI2541" s="22"/>
    </row>
    <row r="2542" spans="10:35">
      <c r="J2542" s="22"/>
      <c r="Q2542" s="22"/>
      <c r="R2542" s="22"/>
      <c r="AI2542" s="22"/>
    </row>
    <row r="2543" spans="10:35">
      <c r="J2543" s="22"/>
      <c r="Q2543" s="22"/>
      <c r="R2543" s="22"/>
      <c r="AI2543" s="22"/>
    </row>
    <row r="2544" spans="10:35">
      <c r="J2544" s="22"/>
      <c r="Q2544" s="22"/>
      <c r="R2544" s="22"/>
      <c r="AI2544" s="22"/>
    </row>
    <row r="2545" spans="10:35">
      <c r="J2545" s="22"/>
      <c r="Q2545" s="22"/>
      <c r="R2545" s="22"/>
      <c r="AI2545" s="22"/>
    </row>
    <row r="2546" spans="10:35">
      <c r="J2546" s="22"/>
      <c r="Q2546" s="22"/>
      <c r="R2546" s="22"/>
      <c r="AI2546" s="22"/>
    </row>
    <row r="2547" spans="10:35">
      <c r="J2547" s="22"/>
      <c r="Q2547" s="22"/>
      <c r="R2547" s="22"/>
      <c r="AI2547" s="22"/>
    </row>
    <row r="2548" spans="10:35">
      <c r="J2548" s="22"/>
      <c r="Q2548" s="22"/>
      <c r="R2548" s="22"/>
      <c r="AI2548" s="22"/>
    </row>
    <row r="2549" spans="10:35">
      <c r="J2549" s="22"/>
      <c r="Q2549" s="22"/>
      <c r="R2549" s="22"/>
      <c r="AI2549" s="22"/>
    </row>
    <row r="2550" spans="10:35">
      <c r="J2550" s="22"/>
      <c r="Q2550" s="22"/>
      <c r="R2550" s="22"/>
      <c r="AI2550" s="22"/>
    </row>
    <row r="2551" spans="10:35">
      <c r="J2551" s="22"/>
      <c r="Q2551" s="22"/>
      <c r="R2551" s="22"/>
      <c r="AI2551" s="22"/>
    </row>
    <row r="2552" spans="10:35">
      <c r="J2552" s="22"/>
      <c r="Q2552" s="22"/>
      <c r="R2552" s="22"/>
      <c r="AI2552" s="22"/>
    </row>
    <row r="2553" spans="10:35">
      <c r="J2553" s="22"/>
      <c r="Q2553" s="22"/>
      <c r="R2553" s="22"/>
      <c r="AI2553" s="22"/>
    </row>
    <row r="2554" spans="10:35">
      <c r="J2554" s="22"/>
      <c r="Q2554" s="22"/>
      <c r="R2554" s="22"/>
      <c r="AI2554" s="22"/>
    </row>
    <row r="2555" spans="10:35">
      <c r="J2555" s="22"/>
      <c r="Q2555" s="22"/>
      <c r="R2555" s="22"/>
      <c r="AI2555" s="22"/>
    </row>
    <row r="2556" spans="10:35">
      <c r="J2556" s="22"/>
      <c r="Q2556" s="22"/>
      <c r="R2556" s="22"/>
      <c r="AI2556" s="22"/>
    </row>
    <row r="2557" spans="10:35">
      <c r="J2557" s="22"/>
      <c r="Q2557" s="22"/>
      <c r="R2557" s="22"/>
      <c r="AI2557" s="22"/>
    </row>
    <row r="2558" spans="10:35">
      <c r="J2558" s="22"/>
      <c r="Q2558" s="22"/>
      <c r="R2558" s="22"/>
      <c r="AI2558" s="22"/>
    </row>
    <row r="2559" spans="10:35">
      <c r="J2559" s="22"/>
      <c r="Q2559" s="22"/>
      <c r="R2559" s="22"/>
      <c r="AI2559" s="22"/>
    </row>
    <row r="2560" spans="10:35">
      <c r="J2560" s="22"/>
      <c r="Q2560" s="22"/>
      <c r="R2560" s="22"/>
      <c r="AI2560" s="22"/>
    </row>
    <row r="2561" spans="10:35">
      <c r="J2561" s="22"/>
      <c r="Q2561" s="22"/>
      <c r="R2561" s="22"/>
      <c r="AI2561" s="22"/>
    </row>
    <row r="2562" spans="10:35">
      <c r="J2562" s="22"/>
      <c r="Q2562" s="22"/>
      <c r="R2562" s="22"/>
      <c r="AI2562" s="22"/>
    </row>
    <row r="2563" spans="10:35">
      <c r="J2563" s="22"/>
      <c r="Q2563" s="22"/>
      <c r="R2563" s="22"/>
      <c r="AI2563" s="22"/>
    </row>
    <row r="2564" spans="10:35">
      <c r="J2564" s="22"/>
      <c r="Q2564" s="22"/>
      <c r="R2564" s="22"/>
      <c r="AI2564" s="22"/>
    </row>
    <row r="2565" spans="10:35">
      <c r="J2565" s="22"/>
      <c r="Q2565" s="22"/>
      <c r="R2565" s="22"/>
      <c r="AI2565" s="22"/>
    </row>
    <row r="2566" spans="10:35">
      <c r="J2566" s="22"/>
      <c r="Q2566" s="22"/>
      <c r="R2566" s="22"/>
      <c r="AI2566" s="22"/>
    </row>
    <row r="2567" spans="10:35">
      <c r="J2567" s="22"/>
      <c r="Q2567" s="22"/>
      <c r="R2567" s="22"/>
      <c r="AI2567" s="22"/>
    </row>
    <row r="2568" spans="10:35">
      <c r="J2568" s="22"/>
      <c r="Q2568" s="22"/>
      <c r="R2568" s="22"/>
      <c r="AI2568" s="22"/>
    </row>
    <row r="2569" spans="10:35">
      <c r="J2569" s="22"/>
      <c r="Q2569" s="22"/>
      <c r="R2569" s="22"/>
      <c r="AI2569" s="22"/>
    </row>
    <row r="2570" spans="10:35">
      <c r="J2570" s="22"/>
      <c r="Q2570" s="22"/>
      <c r="R2570" s="22"/>
      <c r="AI2570" s="22"/>
    </row>
    <row r="2571" spans="10:35">
      <c r="J2571" s="22"/>
      <c r="Q2571" s="22"/>
      <c r="R2571" s="22"/>
      <c r="AI2571" s="22"/>
    </row>
    <row r="2572" spans="10:35">
      <c r="J2572" s="22"/>
      <c r="Q2572" s="22"/>
      <c r="R2572" s="22"/>
      <c r="AI2572" s="22"/>
    </row>
    <row r="2573" spans="10:35">
      <c r="J2573" s="22"/>
      <c r="Q2573" s="22"/>
      <c r="R2573" s="22"/>
      <c r="AI2573" s="22"/>
    </row>
    <row r="2574" spans="10:35">
      <c r="J2574" s="22"/>
      <c r="Q2574" s="22"/>
      <c r="R2574" s="22"/>
      <c r="AI2574" s="22"/>
    </row>
    <row r="2575" spans="10:35">
      <c r="J2575" s="22"/>
      <c r="Q2575" s="22"/>
      <c r="R2575" s="22"/>
      <c r="AI2575" s="22"/>
    </row>
    <row r="2576" spans="10:35">
      <c r="J2576" s="22"/>
      <c r="Q2576" s="22"/>
      <c r="R2576" s="22"/>
      <c r="AI2576" s="22"/>
    </row>
    <row r="2577" spans="10:35">
      <c r="J2577" s="22"/>
      <c r="Q2577" s="22"/>
      <c r="R2577" s="22"/>
      <c r="AI2577" s="22"/>
    </row>
    <row r="2578" spans="10:35">
      <c r="J2578" s="22"/>
      <c r="Q2578" s="22"/>
      <c r="R2578" s="22"/>
      <c r="AI2578" s="22"/>
    </row>
    <row r="2579" spans="10:35">
      <c r="J2579" s="22"/>
      <c r="Q2579" s="22"/>
      <c r="R2579" s="22"/>
      <c r="AI2579" s="22"/>
    </row>
    <row r="2580" spans="10:35">
      <c r="J2580" s="22"/>
      <c r="Q2580" s="22"/>
      <c r="R2580" s="22"/>
      <c r="AI2580" s="22"/>
    </row>
    <row r="2581" spans="10:35">
      <c r="J2581" s="22"/>
      <c r="Q2581" s="22"/>
      <c r="R2581" s="22"/>
      <c r="AI2581" s="22"/>
    </row>
    <row r="2582" spans="10:35">
      <c r="J2582" s="22"/>
      <c r="Q2582" s="22"/>
      <c r="R2582" s="22"/>
      <c r="AI2582" s="22"/>
    </row>
    <row r="2583" spans="10:35">
      <c r="J2583" s="22"/>
      <c r="Q2583" s="22"/>
      <c r="R2583" s="22"/>
      <c r="AI2583" s="22"/>
    </row>
    <row r="2584" spans="10:35">
      <c r="J2584" s="22"/>
      <c r="Q2584" s="22"/>
      <c r="R2584" s="22"/>
      <c r="AI2584" s="22"/>
    </row>
    <row r="2585" spans="10:35">
      <c r="J2585" s="22"/>
      <c r="Q2585" s="22"/>
      <c r="R2585" s="22"/>
      <c r="AI2585" s="22"/>
    </row>
    <row r="2586" spans="10:35">
      <c r="J2586" s="22"/>
      <c r="Q2586" s="22"/>
      <c r="R2586" s="22"/>
      <c r="AI2586" s="22"/>
    </row>
    <row r="2587" spans="10:35">
      <c r="J2587" s="22"/>
      <c r="Q2587" s="22"/>
      <c r="R2587" s="22"/>
      <c r="AI2587" s="22"/>
    </row>
    <row r="2588" spans="10:35">
      <c r="J2588" s="22"/>
      <c r="Q2588" s="22"/>
      <c r="R2588" s="22"/>
      <c r="AI2588" s="22"/>
    </row>
    <row r="2589" spans="10:35">
      <c r="J2589" s="22"/>
      <c r="Q2589" s="22"/>
      <c r="R2589" s="22"/>
      <c r="AI2589" s="22"/>
    </row>
    <row r="2590" spans="10:35">
      <c r="J2590" s="22"/>
      <c r="Q2590" s="22"/>
      <c r="R2590" s="22"/>
      <c r="AI2590" s="22"/>
    </row>
    <row r="2591" spans="10:35">
      <c r="J2591" s="22"/>
      <c r="Q2591" s="22"/>
      <c r="R2591" s="22"/>
      <c r="AI2591" s="22"/>
    </row>
    <row r="2592" spans="10:35">
      <c r="J2592" s="22"/>
      <c r="Q2592" s="22"/>
      <c r="R2592" s="22"/>
      <c r="AI2592" s="22"/>
    </row>
    <row r="2593" spans="10:35">
      <c r="J2593" s="22"/>
      <c r="Q2593" s="22"/>
      <c r="R2593" s="22"/>
      <c r="AI2593" s="22"/>
    </row>
    <row r="2594" spans="10:35">
      <c r="J2594" s="22"/>
      <c r="Q2594" s="22"/>
      <c r="R2594" s="22"/>
      <c r="AI2594" s="22"/>
    </row>
    <row r="2595" spans="10:35">
      <c r="J2595" s="22"/>
      <c r="Q2595" s="22"/>
      <c r="R2595" s="22"/>
      <c r="AI2595" s="22"/>
    </row>
    <row r="2596" spans="10:35">
      <c r="J2596" s="22"/>
      <c r="Q2596" s="22"/>
      <c r="R2596" s="22"/>
      <c r="AI2596" s="22"/>
    </row>
    <row r="2597" spans="10:35">
      <c r="J2597" s="22"/>
      <c r="Q2597" s="22"/>
      <c r="R2597" s="22"/>
      <c r="AI2597" s="22"/>
    </row>
    <row r="2598" spans="10:35">
      <c r="J2598" s="22"/>
      <c r="Q2598" s="22"/>
      <c r="R2598" s="22"/>
      <c r="AI2598" s="22"/>
    </row>
    <row r="2599" spans="10:35">
      <c r="J2599" s="22"/>
      <c r="Q2599" s="22"/>
      <c r="R2599" s="22"/>
      <c r="AI2599" s="22"/>
    </row>
    <row r="2600" spans="10:35">
      <c r="J2600" s="22"/>
      <c r="Q2600" s="22"/>
      <c r="R2600" s="22"/>
      <c r="AI2600" s="22"/>
    </row>
    <row r="2601" spans="10:35">
      <c r="J2601" s="22"/>
      <c r="Q2601" s="22"/>
      <c r="R2601" s="22"/>
      <c r="AI2601" s="22"/>
    </row>
    <row r="2602" spans="10:35">
      <c r="J2602" s="22"/>
      <c r="Q2602" s="22"/>
      <c r="R2602" s="22"/>
      <c r="AI2602" s="22"/>
    </row>
    <row r="2603" spans="10:35">
      <c r="J2603" s="22"/>
      <c r="Q2603" s="22"/>
      <c r="R2603" s="22"/>
      <c r="AI2603" s="22"/>
    </row>
    <row r="2604" spans="10:35">
      <c r="J2604" s="22"/>
      <c r="Q2604" s="22"/>
      <c r="R2604" s="22"/>
      <c r="AI2604" s="22"/>
    </row>
    <row r="2605" spans="10:35">
      <c r="J2605" s="22"/>
      <c r="Q2605" s="22"/>
      <c r="R2605" s="22"/>
      <c r="AI2605" s="22"/>
    </row>
    <row r="2606" spans="10:35">
      <c r="J2606" s="22"/>
      <c r="Q2606" s="22"/>
      <c r="R2606" s="22"/>
      <c r="AI2606" s="22"/>
    </row>
    <row r="2607" spans="10:35">
      <c r="J2607" s="22"/>
      <c r="Q2607" s="22"/>
      <c r="R2607" s="22"/>
      <c r="AI2607" s="22"/>
    </row>
    <row r="2608" spans="10:35">
      <c r="J2608" s="22"/>
      <c r="Q2608" s="22"/>
      <c r="R2608" s="22"/>
      <c r="AI2608" s="22"/>
    </row>
    <row r="2609" spans="10:35">
      <c r="J2609" s="22"/>
      <c r="Q2609" s="22"/>
      <c r="R2609" s="22"/>
      <c r="AI2609" s="22"/>
    </row>
    <row r="2610" spans="10:35">
      <c r="J2610" s="22"/>
      <c r="Q2610" s="22"/>
      <c r="R2610" s="22"/>
      <c r="AI2610" s="22"/>
    </row>
    <row r="2611" spans="10:35">
      <c r="J2611" s="22"/>
      <c r="Q2611" s="22"/>
      <c r="R2611" s="22"/>
      <c r="AI2611" s="22"/>
    </row>
    <row r="2612" spans="10:35">
      <c r="J2612" s="22"/>
      <c r="Q2612" s="22"/>
      <c r="R2612" s="22"/>
      <c r="AI2612" s="22"/>
    </row>
    <row r="2613" spans="10:35">
      <c r="J2613" s="22"/>
      <c r="Q2613" s="22"/>
      <c r="R2613" s="22"/>
      <c r="AI2613" s="22"/>
    </row>
    <row r="2614" spans="10:35">
      <c r="J2614" s="22"/>
      <c r="Q2614" s="22"/>
      <c r="R2614" s="22"/>
      <c r="AI2614" s="22"/>
    </row>
    <row r="2615" spans="10:35">
      <c r="J2615" s="22"/>
      <c r="Q2615" s="22"/>
      <c r="R2615" s="22"/>
      <c r="AI2615" s="22"/>
    </row>
    <row r="2616" spans="10:35">
      <c r="J2616" s="22"/>
      <c r="Q2616" s="22"/>
      <c r="R2616" s="22"/>
      <c r="AI2616" s="22"/>
    </row>
    <row r="2617" spans="10:35">
      <c r="J2617" s="22"/>
      <c r="Q2617" s="22"/>
      <c r="R2617" s="22"/>
      <c r="AI2617" s="22"/>
    </row>
    <row r="2618" spans="10:35">
      <c r="J2618" s="22"/>
      <c r="Q2618" s="22"/>
      <c r="R2618" s="22"/>
      <c r="AI2618" s="22"/>
    </row>
    <row r="2619" spans="10:35">
      <c r="J2619" s="22"/>
      <c r="Q2619" s="22"/>
      <c r="R2619" s="22"/>
      <c r="AI2619" s="22"/>
    </row>
    <row r="2620" spans="10:35">
      <c r="J2620" s="22"/>
      <c r="Q2620" s="22"/>
      <c r="R2620" s="22"/>
      <c r="AI2620" s="22"/>
    </row>
    <row r="2621" spans="10:35">
      <c r="J2621" s="22"/>
      <c r="Q2621" s="22"/>
      <c r="R2621" s="22"/>
      <c r="AI2621" s="22"/>
    </row>
    <row r="2622" spans="10:35">
      <c r="J2622" s="22"/>
      <c r="Q2622" s="22"/>
      <c r="R2622" s="22"/>
      <c r="AI2622" s="22"/>
    </row>
    <row r="2623" spans="10:35">
      <c r="J2623" s="22"/>
      <c r="Q2623" s="22"/>
      <c r="R2623" s="22"/>
      <c r="AI2623" s="22"/>
    </row>
    <row r="2624" spans="10:35">
      <c r="J2624" s="22"/>
      <c r="Q2624" s="22"/>
      <c r="R2624" s="22"/>
      <c r="AI2624" s="22"/>
    </row>
    <row r="2625" spans="10:35">
      <c r="J2625" s="22"/>
      <c r="Q2625" s="22"/>
      <c r="R2625" s="22"/>
      <c r="AI2625" s="22"/>
    </row>
    <row r="2626" spans="10:35">
      <c r="J2626" s="22"/>
      <c r="Q2626" s="22"/>
      <c r="R2626" s="22"/>
      <c r="AI2626" s="22"/>
    </row>
    <row r="2627" spans="10:35">
      <c r="J2627" s="22"/>
      <c r="Q2627" s="22"/>
      <c r="R2627" s="22"/>
      <c r="AI2627" s="22"/>
    </row>
    <row r="2628" spans="10:35">
      <c r="J2628" s="22"/>
      <c r="Q2628" s="22"/>
      <c r="R2628" s="22"/>
      <c r="AI2628" s="22"/>
    </row>
    <row r="2629" spans="10:35">
      <c r="J2629" s="22"/>
      <c r="Q2629" s="22"/>
      <c r="R2629" s="22"/>
      <c r="AI2629" s="22"/>
    </row>
    <row r="2630" spans="10:35">
      <c r="J2630" s="22"/>
      <c r="Q2630" s="22"/>
      <c r="R2630" s="22"/>
      <c r="AI2630" s="22"/>
    </row>
    <row r="2631" spans="10:35">
      <c r="J2631" s="22"/>
      <c r="Q2631" s="22"/>
      <c r="R2631" s="22"/>
      <c r="AI2631" s="22"/>
    </row>
    <row r="2632" spans="10:35">
      <c r="J2632" s="22"/>
      <c r="Q2632" s="22"/>
      <c r="R2632" s="22"/>
      <c r="AI2632" s="22"/>
    </row>
    <row r="2633" spans="10:35">
      <c r="J2633" s="22"/>
      <c r="Q2633" s="22"/>
      <c r="R2633" s="22"/>
      <c r="AI2633" s="22"/>
    </row>
    <row r="2634" spans="10:35">
      <c r="J2634" s="22"/>
      <c r="Q2634" s="22"/>
      <c r="R2634" s="22"/>
      <c r="AI2634" s="22"/>
    </row>
    <row r="2635" spans="10:35">
      <c r="J2635" s="22"/>
      <c r="Q2635" s="22"/>
      <c r="R2635" s="22"/>
      <c r="AI2635" s="22"/>
    </row>
    <row r="2636" spans="10:35">
      <c r="J2636" s="22"/>
      <c r="Q2636" s="22"/>
      <c r="R2636" s="22"/>
      <c r="AI2636" s="22"/>
    </row>
    <row r="2637" spans="10:35">
      <c r="J2637" s="22"/>
      <c r="Q2637" s="22"/>
      <c r="R2637" s="22"/>
      <c r="AI2637" s="22"/>
    </row>
    <row r="2638" spans="10:35">
      <c r="J2638" s="22"/>
      <c r="Q2638" s="22"/>
      <c r="R2638" s="22"/>
      <c r="AI2638" s="22"/>
    </row>
    <row r="2639" spans="10:35">
      <c r="J2639" s="22"/>
      <c r="Q2639" s="22"/>
      <c r="R2639" s="22"/>
      <c r="AI2639" s="22"/>
    </row>
    <row r="2640" spans="10:35">
      <c r="J2640" s="22"/>
      <c r="Q2640" s="22"/>
      <c r="R2640" s="22"/>
      <c r="AI2640" s="22"/>
    </row>
    <row r="2641" spans="10:35">
      <c r="J2641" s="22"/>
      <c r="Q2641" s="22"/>
      <c r="R2641" s="22"/>
      <c r="AI2641" s="22"/>
    </row>
    <row r="2642" spans="10:35">
      <c r="J2642" s="22"/>
      <c r="Q2642" s="22"/>
      <c r="R2642" s="22"/>
      <c r="AI2642" s="22"/>
    </row>
    <row r="2643" spans="10:35">
      <c r="J2643" s="22"/>
      <c r="Q2643" s="22"/>
      <c r="R2643" s="22"/>
      <c r="AI2643" s="22"/>
    </row>
    <row r="2644" spans="10:35">
      <c r="J2644" s="22"/>
      <c r="Q2644" s="22"/>
      <c r="R2644" s="22"/>
      <c r="AI2644" s="22"/>
    </row>
    <row r="2645" spans="10:35">
      <c r="J2645" s="22"/>
      <c r="Q2645" s="22"/>
      <c r="R2645" s="22"/>
      <c r="AI2645" s="22"/>
    </row>
    <row r="2646" spans="10:35">
      <c r="J2646" s="22"/>
      <c r="Q2646" s="22"/>
      <c r="R2646" s="22"/>
      <c r="AI2646" s="22"/>
    </row>
    <row r="2647" spans="10:35">
      <c r="J2647" s="22"/>
      <c r="Q2647" s="22"/>
      <c r="R2647" s="22"/>
      <c r="AI2647" s="22"/>
    </row>
    <row r="2648" spans="10:35">
      <c r="J2648" s="22"/>
      <c r="Q2648" s="22"/>
      <c r="R2648" s="22"/>
      <c r="AI2648" s="22"/>
    </row>
    <row r="2649" spans="10:35">
      <c r="J2649" s="22"/>
      <c r="Q2649" s="22"/>
      <c r="R2649" s="22"/>
      <c r="AI2649" s="22"/>
    </row>
    <row r="2650" spans="10:35">
      <c r="J2650" s="22"/>
      <c r="Q2650" s="22"/>
      <c r="R2650" s="22"/>
      <c r="AI2650" s="22"/>
    </row>
    <row r="2651" spans="10:35">
      <c r="J2651" s="22"/>
      <c r="Q2651" s="22"/>
      <c r="R2651" s="22"/>
      <c r="AI2651" s="22"/>
    </row>
    <row r="2652" spans="10:35">
      <c r="J2652" s="22"/>
      <c r="Q2652" s="22"/>
      <c r="R2652" s="22"/>
      <c r="AI2652" s="22"/>
    </row>
    <row r="2653" spans="10:35">
      <c r="J2653" s="22"/>
      <c r="Q2653" s="22"/>
      <c r="R2653" s="22"/>
      <c r="AI2653" s="22"/>
    </row>
    <row r="2654" spans="10:35">
      <c r="J2654" s="22"/>
      <c r="Q2654" s="22"/>
      <c r="R2654" s="22"/>
      <c r="AI2654" s="22"/>
    </row>
    <row r="2655" spans="10:35">
      <c r="J2655" s="22"/>
      <c r="Q2655" s="22"/>
      <c r="R2655" s="22"/>
      <c r="AI2655" s="22"/>
    </row>
    <row r="2656" spans="10:35">
      <c r="J2656" s="22"/>
      <c r="Q2656" s="22"/>
      <c r="R2656" s="22"/>
      <c r="AI2656" s="22"/>
    </row>
    <row r="2657" spans="10:35">
      <c r="J2657" s="22"/>
      <c r="Q2657" s="22"/>
      <c r="R2657" s="22"/>
      <c r="AI2657" s="22"/>
    </row>
    <row r="2658" spans="10:35">
      <c r="J2658" s="22"/>
      <c r="Q2658" s="22"/>
      <c r="R2658" s="22"/>
      <c r="AI2658" s="22"/>
    </row>
    <row r="2659" spans="10:35">
      <c r="J2659" s="22"/>
      <c r="Q2659" s="22"/>
      <c r="R2659" s="22"/>
      <c r="AI2659" s="22"/>
    </row>
    <row r="2660" spans="10:35">
      <c r="J2660" s="22"/>
      <c r="Q2660" s="22"/>
      <c r="R2660" s="22"/>
      <c r="AI2660" s="22"/>
    </row>
    <row r="2661" spans="10:35">
      <c r="J2661" s="22"/>
      <c r="Q2661" s="22"/>
      <c r="R2661" s="22"/>
      <c r="AI2661" s="22"/>
    </row>
    <row r="2662" spans="10:35">
      <c r="J2662" s="22"/>
      <c r="Q2662" s="22"/>
      <c r="R2662" s="22"/>
      <c r="AI2662" s="22"/>
    </row>
    <row r="2663" spans="10:35">
      <c r="J2663" s="22"/>
      <c r="Q2663" s="22"/>
      <c r="R2663" s="22"/>
      <c r="AI2663" s="22"/>
    </row>
    <row r="2664" spans="10:35">
      <c r="J2664" s="22"/>
      <c r="Q2664" s="22"/>
      <c r="R2664" s="22"/>
      <c r="AI2664" s="22"/>
    </row>
    <row r="2665" spans="10:35">
      <c r="J2665" s="22"/>
      <c r="Q2665" s="22"/>
      <c r="R2665" s="22"/>
      <c r="AI2665" s="22"/>
    </row>
    <row r="2666" spans="10:35">
      <c r="J2666" s="22"/>
      <c r="Q2666" s="22"/>
      <c r="R2666" s="22"/>
      <c r="AI2666" s="22"/>
    </row>
    <row r="2667" spans="10:35">
      <c r="J2667" s="22"/>
      <c r="Q2667" s="22"/>
      <c r="R2667" s="22"/>
      <c r="AI2667" s="22"/>
    </row>
    <row r="2668" spans="10:35">
      <c r="J2668" s="22"/>
      <c r="Q2668" s="22"/>
      <c r="R2668" s="22"/>
      <c r="AI2668" s="22"/>
    </row>
    <row r="2669" spans="10:35">
      <c r="J2669" s="22"/>
      <c r="Q2669" s="22"/>
      <c r="R2669" s="22"/>
      <c r="AI2669" s="22"/>
    </row>
    <row r="2670" spans="10:35">
      <c r="J2670" s="22"/>
      <c r="Q2670" s="22"/>
      <c r="R2670" s="22"/>
      <c r="AI2670" s="22"/>
    </row>
    <row r="2671" spans="10:35">
      <c r="J2671" s="22"/>
      <c r="Q2671" s="22"/>
      <c r="R2671" s="22"/>
      <c r="AI2671" s="22"/>
    </row>
    <row r="2672" spans="10:35">
      <c r="J2672" s="22"/>
      <c r="Q2672" s="22"/>
      <c r="R2672" s="22"/>
      <c r="AI2672" s="22"/>
    </row>
    <row r="2673" spans="10:35">
      <c r="J2673" s="22"/>
      <c r="Q2673" s="22"/>
      <c r="R2673" s="22"/>
      <c r="AI2673" s="22"/>
    </row>
    <row r="2674" spans="10:35">
      <c r="J2674" s="22"/>
      <c r="Q2674" s="22"/>
      <c r="R2674" s="22"/>
      <c r="AI2674" s="22"/>
    </row>
    <row r="2675" spans="10:35">
      <c r="J2675" s="22"/>
      <c r="Q2675" s="22"/>
      <c r="R2675" s="22"/>
      <c r="AI2675" s="22"/>
    </row>
    <row r="2676" spans="10:35">
      <c r="J2676" s="22"/>
      <c r="Q2676" s="22"/>
      <c r="R2676" s="22"/>
      <c r="AI2676" s="22"/>
    </row>
    <row r="2677" spans="10:35">
      <c r="J2677" s="22"/>
      <c r="Q2677" s="22"/>
      <c r="R2677" s="22"/>
      <c r="AI2677" s="22"/>
    </row>
    <row r="2678" spans="10:35">
      <c r="J2678" s="22"/>
      <c r="Q2678" s="22"/>
      <c r="R2678" s="22"/>
      <c r="AI2678" s="22"/>
    </row>
    <row r="2679" spans="10:35">
      <c r="J2679" s="22"/>
      <c r="Q2679" s="22"/>
      <c r="R2679" s="22"/>
      <c r="AI2679" s="22"/>
    </row>
    <row r="2680" spans="10:35">
      <c r="J2680" s="22"/>
      <c r="Q2680" s="22"/>
      <c r="R2680" s="22"/>
      <c r="AI2680" s="22"/>
    </row>
    <row r="2681" spans="10:35">
      <c r="J2681" s="22"/>
      <c r="Q2681" s="22"/>
      <c r="R2681" s="22"/>
      <c r="AI2681" s="22"/>
    </row>
    <row r="2682" spans="10:35">
      <c r="J2682" s="22"/>
      <c r="Q2682" s="22"/>
      <c r="R2682" s="22"/>
      <c r="AI2682" s="22"/>
    </row>
    <row r="2683" spans="10:35">
      <c r="J2683" s="22"/>
      <c r="Q2683" s="22"/>
      <c r="R2683" s="22"/>
      <c r="AI2683" s="22"/>
    </row>
    <row r="2684" spans="10:35">
      <c r="J2684" s="22"/>
      <c r="Q2684" s="22"/>
      <c r="R2684" s="22"/>
      <c r="AI2684" s="22"/>
    </row>
    <row r="2685" spans="10:35">
      <c r="J2685" s="22"/>
      <c r="Q2685" s="22"/>
      <c r="R2685" s="22"/>
      <c r="AI2685" s="22"/>
    </row>
    <row r="2686" spans="10:35">
      <c r="J2686" s="22"/>
      <c r="Q2686" s="22"/>
      <c r="R2686" s="22"/>
      <c r="AI2686" s="22"/>
    </row>
    <row r="2687" spans="10:35">
      <c r="J2687" s="22"/>
      <c r="Q2687" s="22"/>
      <c r="R2687" s="22"/>
      <c r="AI2687" s="22"/>
    </row>
    <row r="2688" spans="10:35">
      <c r="J2688" s="22"/>
      <c r="Q2688" s="22"/>
      <c r="R2688" s="22"/>
      <c r="AI2688" s="22"/>
    </row>
    <row r="2689" spans="10:35">
      <c r="J2689" s="22"/>
      <c r="Q2689" s="22"/>
      <c r="R2689" s="22"/>
      <c r="AI2689" s="22"/>
    </row>
    <row r="2690" spans="10:35">
      <c r="J2690" s="22"/>
      <c r="Q2690" s="22"/>
      <c r="R2690" s="22"/>
      <c r="AI2690" s="22"/>
    </row>
    <row r="2691" spans="10:35">
      <c r="J2691" s="22"/>
      <c r="Q2691" s="22"/>
      <c r="R2691" s="22"/>
      <c r="AI2691" s="22"/>
    </row>
    <row r="2692" spans="10:35">
      <c r="J2692" s="22"/>
      <c r="Q2692" s="22"/>
      <c r="R2692" s="22"/>
      <c r="AI2692" s="22"/>
    </row>
    <row r="2693" spans="10:35">
      <c r="J2693" s="22"/>
      <c r="Q2693" s="22"/>
      <c r="R2693" s="22"/>
      <c r="AI2693" s="22"/>
    </row>
    <row r="2694" spans="10:35">
      <c r="J2694" s="22"/>
      <c r="Q2694" s="22"/>
      <c r="R2694" s="22"/>
      <c r="AI2694" s="22"/>
    </row>
    <row r="2695" spans="10:35">
      <c r="J2695" s="22"/>
      <c r="Q2695" s="22"/>
      <c r="R2695" s="22"/>
      <c r="AI2695" s="22"/>
    </row>
    <row r="2696" spans="10:35">
      <c r="J2696" s="22"/>
      <c r="Q2696" s="22"/>
      <c r="R2696" s="22"/>
      <c r="AI2696" s="22"/>
    </row>
    <row r="2697" spans="10:35">
      <c r="J2697" s="22"/>
      <c r="Q2697" s="22"/>
      <c r="R2697" s="22"/>
      <c r="AI2697" s="22"/>
    </row>
    <row r="2698" spans="10:35">
      <c r="J2698" s="22"/>
      <c r="Q2698" s="22"/>
      <c r="R2698" s="22"/>
      <c r="AI2698" s="22"/>
    </row>
    <row r="2699" spans="10:35">
      <c r="J2699" s="22"/>
      <c r="Q2699" s="22"/>
      <c r="R2699" s="22"/>
      <c r="AI2699" s="22"/>
    </row>
    <row r="2700" spans="10:35">
      <c r="J2700" s="22"/>
      <c r="Q2700" s="22"/>
      <c r="R2700" s="22"/>
      <c r="AI2700" s="22"/>
    </row>
    <row r="2701" spans="10:35">
      <c r="J2701" s="22"/>
      <c r="Q2701" s="22"/>
      <c r="R2701" s="22"/>
      <c r="AI2701" s="22"/>
    </row>
    <row r="2702" spans="10:35">
      <c r="J2702" s="22"/>
      <c r="Q2702" s="22"/>
      <c r="R2702" s="22"/>
      <c r="AI2702" s="22"/>
    </row>
    <row r="2703" spans="10:35">
      <c r="J2703" s="22"/>
      <c r="Q2703" s="22"/>
      <c r="R2703" s="22"/>
      <c r="AI2703" s="22"/>
    </row>
    <row r="2704" spans="10:35">
      <c r="J2704" s="22"/>
      <c r="Q2704" s="22"/>
      <c r="R2704" s="22"/>
      <c r="AI2704" s="22"/>
    </row>
    <row r="2705" spans="10:35">
      <c r="J2705" s="22"/>
      <c r="Q2705" s="22"/>
      <c r="R2705" s="22"/>
      <c r="AI2705" s="22"/>
    </row>
    <row r="2706" spans="10:35">
      <c r="J2706" s="22"/>
      <c r="Q2706" s="22"/>
      <c r="R2706" s="22"/>
      <c r="AI2706" s="22"/>
    </row>
    <row r="2707" spans="10:35">
      <c r="J2707" s="22"/>
      <c r="Q2707" s="22"/>
      <c r="R2707" s="22"/>
      <c r="AI2707" s="22"/>
    </row>
    <row r="2708" spans="10:35">
      <c r="J2708" s="22"/>
      <c r="Q2708" s="22"/>
      <c r="R2708" s="22"/>
      <c r="AI2708" s="22"/>
    </row>
    <row r="2709" spans="10:35">
      <c r="J2709" s="22"/>
      <c r="Q2709" s="22"/>
      <c r="R2709" s="22"/>
      <c r="AI2709" s="22"/>
    </row>
    <row r="2710" spans="10:35">
      <c r="J2710" s="22"/>
      <c r="Q2710" s="22"/>
      <c r="R2710" s="22"/>
      <c r="AI2710" s="22"/>
    </row>
    <row r="2711" spans="10:35">
      <c r="J2711" s="22"/>
      <c r="Q2711" s="22"/>
      <c r="R2711" s="22"/>
      <c r="AI2711" s="22"/>
    </row>
    <row r="2712" spans="10:35">
      <c r="J2712" s="22"/>
      <c r="Q2712" s="22"/>
      <c r="R2712" s="22"/>
      <c r="AI2712" s="22"/>
    </row>
    <row r="2713" spans="10:35">
      <c r="J2713" s="22"/>
      <c r="Q2713" s="22"/>
      <c r="R2713" s="22"/>
      <c r="AI2713" s="22"/>
    </row>
    <row r="2714" spans="10:35">
      <c r="J2714" s="22"/>
      <c r="Q2714" s="22"/>
      <c r="R2714" s="22"/>
      <c r="AI2714" s="22"/>
    </row>
    <row r="2715" spans="10:35">
      <c r="J2715" s="22"/>
      <c r="Q2715" s="22"/>
      <c r="R2715" s="22"/>
      <c r="AI2715" s="22"/>
    </row>
    <row r="2716" spans="10:35">
      <c r="J2716" s="22"/>
      <c r="Q2716" s="22"/>
      <c r="R2716" s="22"/>
      <c r="AI2716" s="22"/>
    </row>
    <row r="2717" spans="10:35">
      <c r="J2717" s="22"/>
      <c r="Q2717" s="22"/>
      <c r="R2717" s="22"/>
      <c r="AI2717" s="22"/>
    </row>
    <row r="2718" spans="10:35">
      <c r="J2718" s="22"/>
      <c r="Q2718" s="22"/>
      <c r="R2718" s="22"/>
      <c r="AI2718" s="22"/>
    </row>
    <row r="2719" spans="10:35">
      <c r="J2719" s="22"/>
      <c r="Q2719" s="22"/>
      <c r="R2719" s="22"/>
      <c r="AI2719" s="22"/>
    </row>
    <row r="2720" spans="10:35">
      <c r="J2720" s="22"/>
      <c r="Q2720" s="22"/>
      <c r="R2720" s="22"/>
      <c r="AI2720" s="22"/>
    </row>
    <row r="2721" spans="10:35">
      <c r="J2721" s="22"/>
      <c r="Q2721" s="22"/>
      <c r="R2721" s="22"/>
      <c r="AI2721" s="22"/>
    </row>
    <row r="2722" spans="10:35">
      <c r="J2722" s="22"/>
      <c r="Q2722" s="22"/>
      <c r="R2722" s="22"/>
      <c r="AI2722" s="22"/>
    </row>
    <row r="2723" spans="10:35">
      <c r="J2723" s="22"/>
      <c r="Q2723" s="22"/>
      <c r="R2723" s="22"/>
      <c r="AI2723" s="22"/>
    </row>
    <row r="2724" spans="10:35">
      <c r="J2724" s="22"/>
      <c r="Q2724" s="22"/>
      <c r="R2724" s="22"/>
      <c r="AI2724" s="22"/>
    </row>
    <row r="2725" spans="10:35">
      <c r="J2725" s="22"/>
      <c r="Q2725" s="22"/>
      <c r="R2725" s="22"/>
      <c r="AI2725" s="22"/>
    </row>
    <row r="2726" spans="10:35">
      <c r="J2726" s="22"/>
      <c r="Q2726" s="22"/>
      <c r="R2726" s="22"/>
      <c r="AI2726" s="22"/>
    </row>
    <row r="2727" spans="10:35">
      <c r="J2727" s="22"/>
      <c r="Q2727" s="22"/>
      <c r="R2727" s="22"/>
      <c r="AI2727" s="22"/>
    </row>
    <row r="2728" spans="10:35">
      <c r="J2728" s="22"/>
      <c r="Q2728" s="22"/>
      <c r="R2728" s="22"/>
      <c r="AI2728" s="22"/>
    </row>
    <row r="2729" spans="10:35">
      <c r="J2729" s="22"/>
      <c r="Q2729" s="22"/>
      <c r="R2729" s="22"/>
      <c r="AI2729" s="22"/>
    </row>
    <row r="2730" spans="10:35">
      <c r="J2730" s="22"/>
      <c r="Q2730" s="22"/>
      <c r="R2730" s="22"/>
      <c r="AI2730" s="22"/>
    </row>
    <row r="2731" spans="10:35">
      <c r="J2731" s="22"/>
      <c r="Q2731" s="22"/>
      <c r="R2731" s="22"/>
      <c r="AI2731" s="22"/>
    </row>
    <row r="2732" spans="10:35">
      <c r="J2732" s="22"/>
      <c r="Q2732" s="22"/>
      <c r="R2732" s="22"/>
      <c r="AI2732" s="22"/>
    </row>
    <row r="2733" spans="10:35">
      <c r="J2733" s="22"/>
      <c r="Q2733" s="22"/>
      <c r="R2733" s="22"/>
      <c r="AI2733" s="22"/>
    </row>
    <row r="2734" spans="10:35">
      <c r="J2734" s="22"/>
      <c r="Q2734" s="22"/>
      <c r="R2734" s="22"/>
      <c r="AI2734" s="22"/>
    </row>
    <row r="2735" spans="10:35">
      <c r="J2735" s="22"/>
      <c r="Q2735" s="22"/>
      <c r="R2735" s="22"/>
      <c r="AI2735" s="22"/>
    </row>
    <row r="2736" spans="10:35">
      <c r="J2736" s="22"/>
      <c r="Q2736" s="22"/>
      <c r="R2736" s="22"/>
      <c r="AI2736" s="22"/>
    </row>
    <row r="2737" spans="10:35">
      <c r="J2737" s="22"/>
      <c r="Q2737" s="22"/>
      <c r="R2737" s="22"/>
      <c r="AI2737" s="22"/>
    </row>
    <row r="2738" spans="10:35">
      <c r="J2738" s="22"/>
      <c r="Q2738" s="22"/>
      <c r="R2738" s="22"/>
      <c r="AI2738" s="22"/>
    </row>
    <row r="2739" spans="10:35">
      <c r="J2739" s="22"/>
      <c r="Q2739" s="22"/>
      <c r="R2739" s="22"/>
      <c r="AI2739" s="22"/>
    </row>
    <row r="2740" spans="10:35">
      <c r="J2740" s="22"/>
      <c r="Q2740" s="22"/>
      <c r="R2740" s="22"/>
      <c r="AI2740" s="22"/>
    </row>
    <row r="2741" spans="10:35">
      <c r="J2741" s="22"/>
      <c r="Q2741" s="22"/>
      <c r="R2741" s="22"/>
      <c r="AI2741" s="22"/>
    </row>
    <row r="2742" spans="10:35">
      <c r="J2742" s="22"/>
      <c r="Q2742" s="22"/>
      <c r="R2742" s="22"/>
      <c r="AI2742" s="22"/>
    </row>
    <row r="2743" spans="10:35">
      <c r="J2743" s="22"/>
      <c r="Q2743" s="22"/>
      <c r="R2743" s="22"/>
      <c r="AI2743" s="22"/>
    </row>
    <row r="2744" spans="10:35">
      <c r="J2744" s="22"/>
      <c r="Q2744" s="22"/>
      <c r="R2744" s="22"/>
      <c r="AI2744" s="22"/>
    </row>
    <row r="2745" spans="10:35">
      <c r="J2745" s="22"/>
      <c r="Q2745" s="22"/>
      <c r="R2745" s="22"/>
      <c r="AI2745" s="22"/>
    </row>
    <row r="2746" spans="10:35">
      <c r="J2746" s="22"/>
      <c r="Q2746" s="22"/>
      <c r="R2746" s="22"/>
      <c r="AI2746" s="22"/>
    </row>
    <row r="2747" spans="10:35">
      <c r="J2747" s="22"/>
      <c r="Q2747" s="22"/>
      <c r="R2747" s="22"/>
      <c r="AI2747" s="22"/>
    </row>
    <row r="2748" spans="10:35">
      <c r="J2748" s="22"/>
      <c r="Q2748" s="22"/>
      <c r="R2748" s="22"/>
      <c r="AI2748" s="22"/>
    </row>
    <row r="2749" spans="10:35">
      <c r="J2749" s="22"/>
      <c r="Q2749" s="22"/>
      <c r="R2749" s="22"/>
      <c r="AI2749" s="22"/>
    </row>
    <row r="2750" spans="10:35">
      <c r="J2750" s="22"/>
      <c r="Q2750" s="22"/>
      <c r="R2750" s="22"/>
      <c r="AI2750" s="22"/>
    </row>
    <row r="2751" spans="10:35">
      <c r="J2751" s="22"/>
      <c r="Q2751" s="22"/>
      <c r="R2751" s="22"/>
      <c r="AI2751" s="22"/>
    </row>
    <row r="2752" spans="10:35">
      <c r="J2752" s="22"/>
      <c r="Q2752" s="22"/>
      <c r="R2752" s="22"/>
      <c r="AI2752" s="22"/>
    </row>
    <row r="2753" spans="10:35">
      <c r="J2753" s="22"/>
      <c r="Q2753" s="22"/>
      <c r="R2753" s="22"/>
      <c r="AI2753" s="22"/>
    </row>
    <row r="2754" spans="10:35">
      <c r="J2754" s="22"/>
      <c r="Q2754" s="22"/>
      <c r="R2754" s="22"/>
      <c r="AI2754" s="22"/>
    </row>
    <row r="2755" spans="10:35">
      <c r="J2755" s="22"/>
      <c r="Q2755" s="22"/>
      <c r="R2755" s="22"/>
      <c r="AI2755" s="22"/>
    </row>
    <row r="2756" spans="10:35">
      <c r="J2756" s="22"/>
      <c r="Q2756" s="22"/>
      <c r="R2756" s="22"/>
      <c r="AI2756" s="22"/>
    </row>
    <row r="2757" spans="10:35">
      <c r="J2757" s="22"/>
      <c r="Q2757" s="22"/>
      <c r="R2757" s="22"/>
      <c r="AI2757" s="22"/>
    </row>
    <row r="2758" spans="10:35">
      <c r="J2758" s="22"/>
      <c r="Q2758" s="22"/>
      <c r="R2758" s="22"/>
      <c r="AI2758" s="22"/>
    </row>
    <row r="2759" spans="10:35">
      <c r="J2759" s="22"/>
      <c r="Q2759" s="22"/>
      <c r="R2759" s="22"/>
      <c r="AI2759" s="22"/>
    </row>
    <row r="2760" spans="10:35">
      <c r="J2760" s="22"/>
      <c r="Q2760" s="22"/>
      <c r="R2760" s="22"/>
      <c r="AI2760" s="22"/>
    </row>
    <row r="2761" spans="10:35">
      <c r="J2761" s="22"/>
      <c r="Q2761" s="22"/>
      <c r="R2761" s="22"/>
      <c r="AI2761" s="22"/>
    </row>
    <row r="2762" spans="10:35">
      <c r="J2762" s="22"/>
      <c r="Q2762" s="22"/>
      <c r="R2762" s="22"/>
      <c r="AI2762" s="22"/>
    </row>
    <row r="2763" spans="10:35">
      <c r="J2763" s="22"/>
      <c r="Q2763" s="22"/>
      <c r="R2763" s="22"/>
      <c r="AI2763" s="22"/>
    </row>
    <row r="2764" spans="10:35">
      <c r="J2764" s="22"/>
      <c r="Q2764" s="22"/>
      <c r="R2764" s="22"/>
      <c r="AI2764" s="22"/>
    </row>
    <row r="2765" spans="10:35">
      <c r="J2765" s="22"/>
      <c r="Q2765" s="22"/>
      <c r="R2765" s="22"/>
      <c r="AI2765" s="22"/>
    </row>
    <row r="2766" spans="10:35">
      <c r="J2766" s="22"/>
      <c r="Q2766" s="22"/>
      <c r="R2766" s="22"/>
      <c r="AI2766" s="22"/>
    </row>
    <row r="2767" spans="10:35">
      <c r="J2767" s="22"/>
      <c r="Q2767" s="22"/>
      <c r="R2767" s="22"/>
      <c r="AI2767" s="22"/>
    </row>
    <row r="2768" spans="10:35">
      <c r="J2768" s="22"/>
      <c r="Q2768" s="22"/>
      <c r="R2768" s="22"/>
      <c r="AI2768" s="22"/>
    </row>
    <row r="2769" spans="10:35">
      <c r="J2769" s="22"/>
      <c r="Q2769" s="22"/>
      <c r="R2769" s="22"/>
      <c r="AI2769" s="22"/>
    </row>
    <row r="2770" spans="10:35">
      <c r="J2770" s="22"/>
      <c r="Q2770" s="22"/>
      <c r="R2770" s="22"/>
      <c r="AI2770" s="22"/>
    </row>
    <row r="2771" spans="10:35">
      <c r="J2771" s="22"/>
      <c r="Q2771" s="22"/>
      <c r="R2771" s="22"/>
      <c r="AI2771" s="22"/>
    </row>
    <row r="2772" spans="10:35">
      <c r="J2772" s="22"/>
      <c r="Q2772" s="22"/>
      <c r="R2772" s="22"/>
      <c r="AI2772" s="22"/>
    </row>
    <row r="2773" spans="10:35">
      <c r="J2773" s="22"/>
      <c r="Q2773" s="22"/>
      <c r="R2773" s="22"/>
      <c r="AI2773" s="22"/>
    </row>
    <row r="2774" spans="10:35">
      <c r="J2774" s="22"/>
      <c r="Q2774" s="22"/>
      <c r="R2774" s="22"/>
      <c r="AI2774" s="22"/>
    </row>
    <row r="2775" spans="10:35">
      <c r="J2775" s="22"/>
      <c r="Q2775" s="22"/>
      <c r="R2775" s="22"/>
      <c r="AI2775" s="22"/>
    </row>
    <row r="2776" spans="10:35">
      <c r="J2776" s="22"/>
      <c r="Q2776" s="22"/>
      <c r="R2776" s="22"/>
      <c r="AI2776" s="22"/>
    </row>
    <row r="2777" spans="10:35">
      <c r="J2777" s="22"/>
      <c r="Q2777" s="22"/>
      <c r="R2777" s="22"/>
      <c r="AI2777" s="22"/>
    </row>
    <row r="2778" spans="10:35">
      <c r="J2778" s="22"/>
      <c r="Q2778" s="22"/>
      <c r="R2778" s="22"/>
      <c r="AI2778" s="22"/>
    </row>
    <row r="2779" spans="10:35">
      <c r="J2779" s="22"/>
      <c r="Q2779" s="22"/>
      <c r="R2779" s="22"/>
      <c r="AI2779" s="22"/>
    </row>
    <row r="2780" spans="10:35">
      <c r="J2780" s="22"/>
      <c r="Q2780" s="22"/>
      <c r="R2780" s="22"/>
      <c r="AI2780" s="22"/>
    </row>
    <row r="2781" spans="10:35">
      <c r="J2781" s="22"/>
      <c r="Q2781" s="22"/>
      <c r="R2781" s="22"/>
      <c r="AI2781" s="22"/>
    </row>
    <row r="2782" spans="10:35">
      <c r="J2782" s="22"/>
      <c r="Q2782" s="22"/>
      <c r="R2782" s="22"/>
      <c r="AI2782" s="22"/>
    </row>
    <row r="2783" spans="10:35">
      <c r="J2783" s="22"/>
      <c r="Q2783" s="22"/>
      <c r="R2783" s="22"/>
      <c r="AI2783" s="22"/>
    </row>
    <row r="2784" spans="10:35">
      <c r="J2784" s="22"/>
      <c r="Q2784" s="22"/>
      <c r="R2784" s="22"/>
      <c r="AI2784" s="22"/>
    </row>
    <row r="2785" spans="10:35">
      <c r="J2785" s="22"/>
      <c r="Q2785" s="22"/>
      <c r="R2785" s="22"/>
      <c r="AI2785" s="22"/>
    </row>
    <row r="2786" spans="10:35">
      <c r="J2786" s="22"/>
      <c r="Q2786" s="22"/>
      <c r="R2786" s="22"/>
      <c r="AI2786" s="22"/>
    </row>
    <row r="2787" spans="10:35">
      <c r="J2787" s="22"/>
      <c r="Q2787" s="22"/>
      <c r="R2787" s="22"/>
      <c r="AI2787" s="22"/>
    </row>
    <row r="2788" spans="10:35">
      <c r="J2788" s="22"/>
      <c r="Q2788" s="22"/>
      <c r="R2788" s="22"/>
      <c r="AI2788" s="22"/>
    </row>
    <row r="2789" spans="10:35">
      <c r="J2789" s="22"/>
      <c r="Q2789" s="22"/>
      <c r="R2789" s="22"/>
      <c r="AI2789" s="22"/>
    </row>
    <row r="2790" spans="10:35">
      <c r="J2790" s="22"/>
      <c r="Q2790" s="22"/>
      <c r="R2790" s="22"/>
      <c r="AI2790" s="22"/>
    </row>
    <row r="2791" spans="10:35">
      <c r="J2791" s="22"/>
      <c r="Q2791" s="22"/>
      <c r="R2791" s="22"/>
      <c r="AI2791" s="22"/>
    </row>
    <row r="2792" spans="10:35">
      <c r="J2792" s="22"/>
      <c r="Q2792" s="22"/>
      <c r="R2792" s="22"/>
      <c r="AI2792" s="22"/>
    </row>
    <row r="2793" spans="10:35">
      <c r="J2793" s="22"/>
      <c r="Q2793" s="22"/>
      <c r="R2793" s="22"/>
      <c r="AI2793" s="22"/>
    </row>
    <row r="2794" spans="10:35">
      <c r="J2794" s="22"/>
      <c r="Q2794" s="22"/>
      <c r="R2794" s="22"/>
      <c r="AI2794" s="22"/>
    </row>
    <row r="2795" spans="10:35">
      <c r="J2795" s="22"/>
      <c r="Q2795" s="22"/>
      <c r="R2795" s="22"/>
      <c r="AI2795" s="22"/>
    </row>
    <row r="2796" spans="10:35">
      <c r="J2796" s="22"/>
      <c r="Q2796" s="22"/>
      <c r="R2796" s="22"/>
      <c r="AI2796" s="22"/>
    </row>
    <row r="2797" spans="10:35">
      <c r="J2797" s="22"/>
      <c r="Q2797" s="22"/>
      <c r="R2797" s="22"/>
      <c r="AI2797" s="22"/>
    </row>
    <row r="2798" spans="10:35">
      <c r="J2798" s="22"/>
      <c r="Q2798" s="22"/>
      <c r="R2798" s="22"/>
      <c r="AI2798" s="22"/>
    </row>
    <row r="2799" spans="10:35">
      <c r="J2799" s="22"/>
      <c r="Q2799" s="22"/>
      <c r="R2799" s="22"/>
      <c r="AI2799" s="22"/>
    </row>
    <row r="2800" spans="10:35">
      <c r="J2800" s="22"/>
      <c r="Q2800" s="22"/>
      <c r="R2800" s="22"/>
      <c r="AI2800" s="22"/>
    </row>
    <row r="2801" spans="10:35">
      <c r="J2801" s="22"/>
      <c r="Q2801" s="22"/>
      <c r="R2801" s="22"/>
      <c r="AI2801" s="22"/>
    </row>
    <row r="2802" spans="10:35">
      <c r="J2802" s="22"/>
      <c r="Q2802" s="22"/>
      <c r="R2802" s="22"/>
      <c r="AI2802" s="22"/>
    </row>
    <row r="2803" spans="10:35">
      <c r="J2803" s="22"/>
      <c r="Q2803" s="22"/>
      <c r="R2803" s="22"/>
      <c r="AI2803" s="22"/>
    </row>
    <row r="2804" spans="10:35">
      <c r="J2804" s="22"/>
      <c r="Q2804" s="22"/>
      <c r="R2804" s="22"/>
      <c r="AI2804" s="22"/>
    </row>
    <row r="2805" spans="10:35">
      <c r="J2805" s="22"/>
      <c r="Q2805" s="22"/>
      <c r="R2805" s="22"/>
      <c r="AI2805" s="22"/>
    </row>
    <row r="2806" spans="10:35">
      <c r="J2806" s="22"/>
      <c r="Q2806" s="22"/>
      <c r="R2806" s="22"/>
      <c r="AI2806" s="22"/>
    </row>
    <row r="2807" spans="10:35">
      <c r="J2807" s="22"/>
      <c r="Q2807" s="22"/>
      <c r="R2807" s="22"/>
      <c r="AI2807" s="22"/>
    </row>
    <row r="2808" spans="10:35">
      <c r="J2808" s="22"/>
      <c r="Q2808" s="22"/>
      <c r="R2808" s="22"/>
      <c r="AI2808" s="22"/>
    </row>
    <row r="2809" spans="10:35">
      <c r="J2809" s="22"/>
      <c r="Q2809" s="22"/>
      <c r="R2809" s="22"/>
      <c r="AI2809" s="22"/>
    </row>
    <row r="2810" spans="10:35">
      <c r="J2810" s="22"/>
      <c r="Q2810" s="22"/>
      <c r="R2810" s="22"/>
      <c r="AI2810" s="22"/>
    </row>
    <row r="2811" spans="10:35">
      <c r="J2811" s="22"/>
      <c r="Q2811" s="22"/>
      <c r="R2811" s="22"/>
      <c r="AI2811" s="22"/>
    </row>
    <row r="2812" spans="10:35">
      <c r="J2812" s="22"/>
      <c r="Q2812" s="22"/>
      <c r="R2812" s="22"/>
      <c r="AI2812" s="22"/>
    </row>
    <row r="2813" spans="10:35">
      <c r="J2813" s="22"/>
      <c r="Q2813" s="22"/>
      <c r="R2813" s="22"/>
      <c r="AI2813" s="22"/>
    </row>
    <row r="2814" spans="10:35">
      <c r="J2814" s="22"/>
      <c r="Q2814" s="22"/>
      <c r="R2814" s="22"/>
      <c r="AI2814" s="22"/>
    </row>
    <row r="2815" spans="10:35">
      <c r="J2815" s="22"/>
      <c r="Q2815" s="22"/>
      <c r="R2815" s="22"/>
      <c r="AI2815" s="22"/>
    </row>
    <row r="2816" spans="10:35">
      <c r="J2816" s="22"/>
      <c r="Q2816" s="22"/>
      <c r="R2816" s="22"/>
      <c r="AI2816" s="22"/>
    </row>
    <row r="2817" spans="10:35">
      <c r="J2817" s="22"/>
      <c r="Q2817" s="22"/>
      <c r="R2817" s="22"/>
      <c r="AI2817" s="22"/>
    </row>
    <row r="2818" spans="10:35">
      <c r="J2818" s="22"/>
      <c r="Q2818" s="22"/>
      <c r="R2818" s="22"/>
      <c r="AI2818" s="22"/>
    </row>
    <row r="2819" spans="10:35">
      <c r="J2819" s="22"/>
      <c r="Q2819" s="22"/>
      <c r="R2819" s="22"/>
      <c r="AI2819" s="22"/>
    </row>
    <row r="2820" spans="10:35">
      <c r="J2820" s="22"/>
      <c r="Q2820" s="22"/>
      <c r="R2820" s="22"/>
      <c r="AI2820" s="22"/>
    </row>
    <row r="2821" spans="10:35">
      <c r="J2821" s="22"/>
      <c r="Q2821" s="22"/>
      <c r="R2821" s="22"/>
      <c r="AI2821" s="22"/>
    </row>
    <row r="2822" spans="10:35">
      <c r="J2822" s="22"/>
      <c r="Q2822" s="22"/>
      <c r="R2822" s="22"/>
      <c r="AI2822" s="22"/>
    </row>
    <row r="2823" spans="10:35">
      <c r="J2823" s="22"/>
      <c r="Q2823" s="22"/>
      <c r="R2823" s="22"/>
      <c r="AI2823" s="22"/>
    </row>
    <row r="2824" spans="10:35">
      <c r="J2824" s="22"/>
      <c r="Q2824" s="22"/>
      <c r="R2824" s="22"/>
      <c r="AI2824" s="22"/>
    </row>
    <row r="2825" spans="10:35">
      <c r="J2825" s="22"/>
      <c r="Q2825" s="22"/>
      <c r="R2825" s="22"/>
      <c r="AI2825" s="22"/>
    </row>
    <row r="2826" spans="10:35">
      <c r="J2826" s="22"/>
      <c r="Q2826" s="22"/>
      <c r="R2826" s="22"/>
      <c r="AI2826" s="22"/>
    </row>
    <row r="2827" spans="10:35">
      <c r="J2827" s="22"/>
      <c r="Q2827" s="22"/>
      <c r="R2827" s="22"/>
      <c r="AI2827" s="22"/>
    </row>
    <row r="2828" spans="10:35">
      <c r="J2828" s="22"/>
      <c r="Q2828" s="22"/>
      <c r="R2828" s="22"/>
      <c r="AI2828" s="22"/>
    </row>
    <row r="2829" spans="10:35">
      <c r="J2829" s="22"/>
      <c r="Q2829" s="22"/>
      <c r="R2829" s="22"/>
      <c r="AI2829" s="22"/>
    </row>
    <row r="2830" spans="10:35">
      <c r="J2830" s="22"/>
      <c r="Q2830" s="22"/>
      <c r="R2830" s="22"/>
      <c r="AI2830" s="22"/>
    </row>
    <row r="2831" spans="10:35">
      <c r="J2831" s="22"/>
      <c r="Q2831" s="22"/>
      <c r="R2831" s="22"/>
      <c r="AI2831" s="22"/>
    </row>
    <row r="2832" spans="10:35">
      <c r="J2832" s="22"/>
      <c r="Q2832" s="22"/>
      <c r="R2832" s="22"/>
      <c r="AI2832" s="22"/>
    </row>
    <row r="2833" spans="10:35">
      <c r="J2833" s="22"/>
      <c r="Q2833" s="22"/>
      <c r="R2833" s="22"/>
      <c r="AI2833" s="22"/>
    </row>
    <row r="2834" spans="10:35">
      <c r="J2834" s="22"/>
      <c r="Q2834" s="22"/>
      <c r="R2834" s="22"/>
      <c r="AI2834" s="22"/>
    </row>
    <row r="2835" spans="10:35">
      <c r="J2835" s="22"/>
      <c r="Q2835" s="22"/>
      <c r="R2835" s="22"/>
      <c r="AI2835" s="22"/>
    </row>
    <row r="2836" spans="10:35">
      <c r="J2836" s="22"/>
      <c r="Q2836" s="22"/>
      <c r="R2836" s="22"/>
      <c r="AI2836" s="22"/>
    </row>
    <row r="2837" spans="10:35">
      <c r="J2837" s="22"/>
      <c r="Q2837" s="22"/>
      <c r="R2837" s="22"/>
      <c r="AI2837" s="22"/>
    </row>
    <row r="2838" spans="10:35">
      <c r="J2838" s="22"/>
      <c r="Q2838" s="22"/>
      <c r="R2838" s="22"/>
      <c r="AI2838" s="22"/>
    </row>
    <row r="2839" spans="10:35">
      <c r="J2839" s="22"/>
      <c r="Q2839" s="22"/>
      <c r="R2839" s="22"/>
      <c r="AI2839" s="22"/>
    </row>
    <row r="2840" spans="10:35">
      <c r="J2840" s="22"/>
      <c r="Q2840" s="22"/>
      <c r="R2840" s="22"/>
      <c r="AI2840" s="22"/>
    </row>
    <row r="2841" spans="10:35">
      <c r="J2841" s="22"/>
      <c r="Q2841" s="22"/>
      <c r="R2841" s="22"/>
      <c r="AI2841" s="22"/>
    </row>
    <row r="2842" spans="10:35">
      <c r="J2842" s="22"/>
      <c r="Q2842" s="22"/>
      <c r="R2842" s="22"/>
      <c r="AI2842" s="22"/>
    </row>
    <row r="2843" spans="10:35">
      <c r="J2843" s="22"/>
      <c r="Q2843" s="22"/>
      <c r="R2843" s="22"/>
      <c r="AI2843" s="22"/>
    </row>
    <row r="2844" spans="10:35">
      <c r="J2844" s="22"/>
      <c r="Q2844" s="22"/>
      <c r="R2844" s="22"/>
      <c r="AI2844" s="22"/>
    </row>
    <row r="2845" spans="10:35">
      <c r="J2845" s="22"/>
      <c r="Q2845" s="22"/>
      <c r="R2845" s="22"/>
      <c r="AI2845" s="22"/>
    </row>
    <row r="2846" spans="10:35">
      <c r="J2846" s="22"/>
      <c r="Q2846" s="22"/>
      <c r="R2846" s="22"/>
      <c r="AI2846" s="22"/>
    </row>
    <row r="2847" spans="10:35">
      <c r="J2847" s="22"/>
      <c r="Q2847" s="22"/>
      <c r="R2847" s="22"/>
      <c r="AI2847" s="22"/>
    </row>
    <row r="2848" spans="10:35">
      <c r="J2848" s="22"/>
      <c r="Q2848" s="22"/>
      <c r="R2848" s="22"/>
      <c r="AI2848" s="22"/>
    </row>
    <row r="2849" spans="10:35">
      <c r="J2849" s="22"/>
      <c r="Q2849" s="22"/>
      <c r="R2849" s="22"/>
      <c r="AI2849" s="22"/>
    </row>
    <row r="2850" spans="10:35">
      <c r="J2850" s="22"/>
      <c r="Q2850" s="22"/>
      <c r="R2850" s="22"/>
      <c r="AI2850" s="22"/>
    </row>
    <row r="2851" spans="10:35">
      <c r="J2851" s="22"/>
      <c r="Q2851" s="22"/>
      <c r="R2851" s="22"/>
      <c r="AI2851" s="22"/>
    </row>
    <row r="2852" spans="10:35">
      <c r="J2852" s="22"/>
      <c r="Q2852" s="22"/>
      <c r="R2852" s="22"/>
      <c r="AI2852" s="22"/>
    </row>
    <row r="2853" spans="10:35">
      <c r="J2853" s="22"/>
      <c r="Q2853" s="22"/>
      <c r="R2853" s="22"/>
      <c r="AI2853" s="22"/>
    </row>
    <row r="2854" spans="10:35">
      <c r="J2854" s="22"/>
      <c r="Q2854" s="22"/>
      <c r="R2854" s="22"/>
      <c r="AI2854" s="22"/>
    </row>
    <row r="2855" spans="10:35">
      <c r="J2855" s="22"/>
      <c r="Q2855" s="22"/>
      <c r="R2855" s="22"/>
      <c r="AI2855" s="22"/>
    </row>
    <row r="2856" spans="10:35">
      <c r="J2856" s="22"/>
      <c r="Q2856" s="22"/>
      <c r="R2856" s="22"/>
      <c r="AI2856" s="22"/>
    </row>
    <row r="2857" spans="10:35">
      <c r="J2857" s="22"/>
      <c r="Q2857" s="22"/>
      <c r="R2857" s="22"/>
      <c r="AI2857" s="22"/>
    </row>
    <row r="2858" spans="10:35">
      <c r="J2858" s="22"/>
      <c r="Q2858" s="22"/>
      <c r="R2858" s="22"/>
      <c r="AI2858" s="22"/>
    </row>
    <row r="2859" spans="10:35">
      <c r="J2859" s="22"/>
      <c r="Q2859" s="22"/>
      <c r="R2859" s="22"/>
      <c r="AI2859" s="22"/>
    </row>
    <row r="2860" spans="10:35">
      <c r="J2860" s="22"/>
      <c r="Q2860" s="22"/>
      <c r="R2860" s="22"/>
      <c r="AI2860" s="22"/>
    </row>
    <row r="2861" spans="10:35">
      <c r="J2861" s="22"/>
      <c r="Q2861" s="22"/>
      <c r="R2861" s="22"/>
      <c r="AI2861" s="22"/>
    </row>
    <row r="2862" spans="10:35">
      <c r="J2862" s="22"/>
      <c r="Q2862" s="22"/>
      <c r="R2862" s="22"/>
      <c r="AI2862" s="22"/>
    </row>
    <row r="2863" spans="10:35">
      <c r="J2863" s="22"/>
      <c r="Q2863" s="22"/>
      <c r="R2863" s="22"/>
      <c r="AI2863" s="22"/>
    </row>
    <row r="2864" spans="10:35">
      <c r="J2864" s="22"/>
      <c r="Q2864" s="22"/>
      <c r="R2864" s="22"/>
      <c r="AI2864" s="22"/>
    </row>
    <row r="2865" spans="10:35">
      <c r="J2865" s="22"/>
      <c r="Q2865" s="22"/>
      <c r="R2865" s="22"/>
      <c r="AI2865" s="22"/>
    </row>
    <row r="2866" spans="10:35">
      <c r="J2866" s="22"/>
      <c r="Q2866" s="22"/>
      <c r="R2866" s="22"/>
      <c r="AI2866" s="22"/>
    </row>
    <row r="2867" spans="10:35">
      <c r="J2867" s="22"/>
      <c r="Q2867" s="22"/>
      <c r="R2867" s="22"/>
      <c r="AI2867" s="22"/>
    </row>
    <row r="2868" spans="10:35">
      <c r="J2868" s="22"/>
      <c r="Q2868" s="22"/>
      <c r="R2868" s="22"/>
      <c r="AI2868" s="22"/>
    </row>
    <row r="2869" spans="10:35">
      <c r="J2869" s="22"/>
      <c r="Q2869" s="22"/>
      <c r="R2869" s="22"/>
      <c r="AI2869" s="22"/>
    </row>
    <row r="2870" spans="10:35">
      <c r="J2870" s="22"/>
      <c r="Q2870" s="22"/>
      <c r="R2870" s="22"/>
      <c r="AI2870" s="22"/>
    </row>
    <row r="2871" spans="10:35">
      <c r="J2871" s="22"/>
      <c r="Q2871" s="22"/>
      <c r="R2871" s="22"/>
      <c r="AI2871" s="22"/>
    </row>
    <row r="2872" spans="10:35">
      <c r="J2872" s="22"/>
      <c r="Q2872" s="22"/>
      <c r="R2872" s="22"/>
      <c r="AI2872" s="22"/>
    </row>
    <row r="2873" spans="10:35">
      <c r="J2873" s="22"/>
      <c r="Q2873" s="22"/>
      <c r="R2873" s="22"/>
      <c r="AI2873" s="22"/>
    </row>
    <row r="2874" spans="10:35">
      <c r="J2874" s="22"/>
      <c r="Q2874" s="22"/>
      <c r="R2874" s="22"/>
      <c r="AI2874" s="22"/>
    </row>
    <row r="2875" spans="10:35">
      <c r="J2875" s="22"/>
      <c r="Q2875" s="22"/>
      <c r="R2875" s="22"/>
      <c r="AI2875" s="22"/>
    </row>
    <row r="2876" spans="10:35">
      <c r="J2876" s="22"/>
      <c r="Q2876" s="22"/>
      <c r="R2876" s="22"/>
      <c r="AI2876" s="22"/>
    </row>
    <row r="2877" spans="10:35">
      <c r="J2877" s="22"/>
      <c r="Q2877" s="22"/>
      <c r="R2877" s="22"/>
      <c r="AI2877" s="22"/>
    </row>
    <row r="2878" spans="10:35">
      <c r="J2878" s="22"/>
      <c r="Q2878" s="22"/>
      <c r="R2878" s="22"/>
      <c r="AI2878" s="22"/>
    </row>
    <row r="2879" spans="10:35">
      <c r="J2879" s="22"/>
      <c r="Q2879" s="22"/>
      <c r="R2879" s="22"/>
      <c r="AI2879" s="22"/>
    </row>
    <row r="2880" spans="10:35">
      <c r="J2880" s="22"/>
      <c r="Q2880" s="22"/>
      <c r="R2880" s="22"/>
      <c r="AI2880" s="22"/>
    </row>
    <row r="2881" spans="10:35">
      <c r="J2881" s="22"/>
      <c r="Q2881" s="22"/>
      <c r="R2881" s="22"/>
      <c r="AI2881" s="22"/>
    </row>
    <row r="2882" spans="10:35">
      <c r="J2882" s="22"/>
      <c r="Q2882" s="22"/>
      <c r="R2882" s="22"/>
      <c r="AI2882" s="22"/>
    </row>
    <row r="2883" spans="10:35">
      <c r="J2883" s="22"/>
      <c r="Q2883" s="22"/>
      <c r="R2883" s="22"/>
      <c r="AI2883" s="22"/>
    </row>
    <row r="2884" spans="10:35">
      <c r="J2884" s="22"/>
      <c r="Q2884" s="22"/>
      <c r="R2884" s="22"/>
      <c r="AI2884" s="22"/>
    </row>
    <row r="2885" spans="10:35">
      <c r="J2885" s="22"/>
      <c r="Q2885" s="22"/>
      <c r="R2885" s="22"/>
      <c r="AI2885" s="22"/>
    </row>
    <row r="2886" spans="10:35">
      <c r="J2886" s="22"/>
      <c r="Q2886" s="22"/>
      <c r="R2886" s="22"/>
      <c r="AI2886" s="22"/>
    </row>
    <row r="2887" spans="10:35">
      <c r="J2887" s="22"/>
      <c r="Q2887" s="22"/>
      <c r="R2887" s="22"/>
      <c r="AI2887" s="22"/>
    </row>
    <row r="2888" spans="10:35">
      <c r="J2888" s="22"/>
      <c r="Q2888" s="22"/>
      <c r="R2888" s="22"/>
      <c r="AI2888" s="22"/>
    </row>
    <row r="2889" spans="10:35">
      <c r="J2889" s="22"/>
      <c r="Q2889" s="22"/>
      <c r="R2889" s="22"/>
      <c r="AI2889" s="22"/>
    </row>
    <row r="2890" spans="10:35">
      <c r="J2890" s="22"/>
      <c r="Q2890" s="22"/>
      <c r="R2890" s="22"/>
      <c r="AI2890" s="22"/>
    </row>
    <row r="2891" spans="10:35">
      <c r="J2891" s="22"/>
      <c r="Q2891" s="22"/>
      <c r="R2891" s="22"/>
      <c r="AI2891" s="22"/>
    </row>
    <row r="2892" spans="10:35">
      <c r="J2892" s="22"/>
      <c r="Q2892" s="22"/>
      <c r="R2892" s="22"/>
      <c r="AI2892" s="22"/>
    </row>
    <row r="2893" spans="10:35">
      <c r="J2893" s="22"/>
      <c r="Q2893" s="22"/>
      <c r="R2893" s="22"/>
      <c r="AI2893" s="22"/>
    </row>
    <row r="2894" spans="10:35">
      <c r="J2894" s="22"/>
      <c r="Q2894" s="22"/>
      <c r="R2894" s="22"/>
      <c r="AI2894" s="22"/>
    </row>
    <row r="2895" spans="10:35">
      <c r="J2895" s="22"/>
      <c r="Q2895" s="22"/>
      <c r="R2895" s="22"/>
      <c r="AI2895" s="22"/>
    </row>
    <row r="2896" spans="10:35">
      <c r="J2896" s="22"/>
      <c r="Q2896" s="22"/>
      <c r="R2896" s="22"/>
      <c r="AI2896" s="22"/>
    </row>
    <row r="2897" spans="10:35">
      <c r="J2897" s="22"/>
      <c r="Q2897" s="22"/>
      <c r="R2897" s="22"/>
      <c r="AI2897" s="22"/>
    </row>
    <row r="2898" spans="10:35">
      <c r="J2898" s="22"/>
      <c r="Q2898" s="22"/>
      <c r="R2898" s="22"/>
      <c r="AI2898" s="22"/>
    </row>
    <row r="2899" spans="10:35">
      <c r="J2899" s="22"/>
      <c r="Q2899" s="22"/>
      <c r="R2899" s="22"/>
      <c r="AI2899" s="22"/>
    </row>
    <row r="2900" spans="10:35">
      <c r="J2900" s="22"/>
      <c r="Q2900" s="22"/>
      <c r="R2900" s="22"/>
      <c r="AI2900" s="22"/>
    </row>
    <row r="2901" spans="10:35">
      <c r="J2901" s="22"/>
      <c r="Q2901" s="22"/>
      <c r="R2901" s="22"/>
      <c r="AI2901" s="22"/>
    </row>
    <row r="2902" spans="10:35">
      <c r="J2902" s="22"/>
      <c r="Q2902" s="22"/>
      <c r="R2902" s="22"/>
      <c r="AI2902" s="22"/>
    </row>
    <row r="2903" spans="10:35">
      <c r="J2903" s="22"/>
      <c r="Q2903" s="22"/>
      <c r="R2903" s="22"/>
      <c r="AI2903" s="22"/>
    </row>
    <row r="2904" spans="10:35">
      <c r="J2904" s="22"/>
      <c r="Q2904" s="22"/>
      <c r="R2904" s="22"/>
      <c r="AI2904" s="22"/>
    </row>
    <row r="2905" spans="10:35">
      <c r="J2905" s="22"/>
      <c r="Q2905" s="22"/>
      <c r="R2905" s="22"/>
      <c r="AI2905" s="22"/>
    </row>
    <row r="2906" spans="10:35">
      <c r="J2906" s="22"/>
      <c r="Q2906" s="22"/>
      <c r="R2906" s="22"/>
      <c r="AI2906" s="22"/>
    </row>
    <row r="2907" spans="10:35">
      <c r="J2907" s="22"/>
      <c r="Q2907" s="22"/>
      <c r="R2907" s="22"/>
      <c r="AI2907" s="22"/>
    </row>
    <row r="2908" spans="10:35">
      <c r="J2908" s="22"/>
      <c r="Q2908" s="22"/>
      <c r="R2908" s="22"/>
      <c r="AI2908" s="22"/>
    </row>
    <row r="2909" spans="10:35">
      <c r="J2909" s="22"/>
      <c r="Q2909" s="22"/>
      <c r="R2909" s="22"/>
      <c r="AI2909" s="22"/>
    </row>
    <row r="2910" spans="10:35">
      <c r="J2910" s="22"/>
      <c r="Q2910" s="22"/>
      <c r="R2910" s="22"/>
      <c r="AI2910" s="22"/>
    </row>
    <row r="2911" spans="10:35">
      <c r="J2911" s="22"/>
      <c r="Q2911" s="22"/>
      <c r="R2911" s="22"/>
      <c r="AI2911" s="22"/>
    </row>
    <row r="2912" spans="10:35">
      <c r="J2912" s="22"/>
      <c r="Q2912" s="22"/>
      <c r="R2912" s="22"/>
      <c r="AI2912" s="22"/>
    </row>
    <row r="2913" spans="10:35">
      <c r="J2913" s="22"/>
      <c r="Q2913" s="22"/>
      <c r="R2913" s="22"/>
      <c r="AI2913" s="22"/>
    </row>
    <row r="2914" spans="10:35">
      <c r="J2914" s="22"/>
      <c r="Q2914" s="22"/>
      <c r="R2914" s="22"/>
      <c r="AI2914" s="22"/>
    </row>
    <row r="2915" spans="10:35">
      <c r="J2915" s="22"/>
      <c r="Q2915" s="22"/>
      <c r="R2915" s="22"/>
      <c r="AI2915" s="22"/>
    </row>
    <row r="2916" spans="10:35">
      <c r="J2916" s="22"/>
      <c r="Q2916" s="22"/>
      <c r="R2916" s="22"/>
      <c r="AI2916" s="22"/>
    </row>
    <row r="2917" spans="10:35">
      <c r="J2917" s="22"/>
      <c r="Q2917" s="22"/>
      <c r="R2917" s="22"/>
      <c r="AI2917" s="22"/>
    </row>
    <row r="2918" spans="10:35">
      <c r="J2918" s="22"/>
      <c r="Q2918" s="22"/>
      <c r="R2918" s="22"/>
      <c r="AI2918" s="22"/>
    </row>
    <row r="2919" spans="10:35">
      <c r="J2919" s="22"/>
      <c r="Q2919" s="22"/>
      <c r="R2919" s="22"/>
      <c r="AI2919" s="22"/>
    </row>
    <row r="2920" spans="10:35">
      <c r="J2920" s="22"/>
      <c r="Q2920" s="22"/>
      <c r="R2920" s="22"/>
      <c r="AI2920" s="22"/>
    </row>
    <row r="2921" spans="10:35">
      <c r="J2921" s="22"/>
      <c r="Q2921" s="22"/>
      <c r="R2921" s="22"/>
      <c r="AI2921" s="22"/>
    </row>
    <row r="2922" spans="10:35">
      <c r="J2922" s="22"/>
      <c r="Q2922" s="22"/>
      <c r="R2922" s="22"/>
      <c r="AI2922" s="22"/>
    </row>
    <row r="2923" spans="10:35">
      <c r="J2923" s="22"/>
      <c r="Q2923" s="22"/>
      <c r="R2923" s="22"/>
      <c r="AI2923" s="22"/>
    </row>
    <row r="2924" spans="10:35">
      <c r="J2924" s="22"/>
      <c r="Q2924" s="22"/>
      <c r="R2924" s="22"/>
      <c r="AI2924" s="22"/>
    </row>
    <row r="2925" spans="10:35">
      <c r="J2925" s="22"/>
      <c r="Q2925" s="22"/>
      <c r="R2925" s="22"/>
      <c r="AI2925" s="22"/>
    </row>
    <row r="2926" spans="10:35">
      <c r="J2926" s="22"/>
      <c r="Q2926" s="22"/>
      <c r="R2926" s="22"/>
      <c r="AI2926" s="22"/>
    </row>
    <row r="2927" spans="10:35">
      <c r="J2927" s="22"/>
      <c r="Q2927" s="22"/>
      <c r="R2927" s="22"/>
      <c r="AI2927" s="22"/>
    </row>
    <row r="2928" spans="10:35">
      <c r="J2928" s="22"/>
      <c r="Q2928" s="22"/>
      <c r="R2928" s="22"/>
      <c r="AI2928" s="22"/>
    </row>
    <row r="2929" spans="10:35">
      <c r="J2929" s="22"/>
      <c r="Q2929" s="22"/>
      <c r="R2929" s="22"/>
      <c r="AI2929" s="22"/>
    </row>
    <row r="2930" spans="10:35">
      <c r="J2930" s="22"/>
      <c r="Q2930" s="22"/>
      <c r="R2930" s="22"/>
      <c r="AI2930" s="22"/>
    </row>
    <row r="2931" spans="10:35">
      <c r="J2931" s="22"/>
      <c r="Q2931" s="22"/>
      <c r="R2931" s="22"/>
      <c r="AI2931" s="22"/>
    </row>
    <row r="2932" spans="10:35">
      <c r="J2932" s="22"/>
      <c r="Q2932" s="22"/>
      <c r="R2932" s="22"/>
      <c r="AI2932" s="22"/>
    </row>
    <row r="2933" spans="10:35">
      <c r="J2933" s="22"/>
      <c r="Q2933" s="22"/>
      <c r="R2933" s="22"/>
      <c r="AI2933" s="22"/>
    </row>
    <row r="2934" spans="10:35">
      <c r="J2934" s="22"/>
      <c r="Q2934" s="22"/>
      <c r="R2934" s="22"/>
      <c r="AI2934" s="22"/>
    </row>
    <row r="2935" spans="10:35">
      <c r="J2935" s="22"/>
      <c r="Q2935" s="22"/>
      <c r="R2935" s="22"/>
      <c r="AI2935" s="22"/>
    </row>
    <row r="2936" spans="10:35">
      <c r="J2936" s="22"/>
      <c r="Q2936" s="22"/>
      <c r="R2936" s="22"/>
      <c r="AI2936" s="22"/>
    </row>
    <row r="2937" spans="10:35">
      <c r="J2937" s="22"/>
      <c r="Q2937" s="22"/>
      <c r="R2937" s="22"/>
      <c r="AI2937" s="22"/>
    </row>
    <row r="2938" spans="10:35">
      <c r="J2938" s="22"/>
      <c r="Q2938" s="22"/>
      <c r="R2938" s="22"/>
      <c r="AI2938" s="22"/>
    </row>
    <row r="2939" spans="10:35">
      <c r="J2939" s="22"/>
      <c r="Q2939" s="22"/>
      <c r="R2939" s="22"/>
      <c r="AI2939" s="22"/>
    </row>
    <row r="2940" spans="10:35">
      <c r="J2940" s="22"/>
      <c r="Q2940" s="22"/>
      <c r="R2940" s="22"/>
      <c r="AI2940" s="22"/>
    </row>
    <row r="2941" spans="10:35">
      <c r="J2941" s="22"/>
      <c r="Q2941" s="22"/>
      <c r="R2941" s="22"/>
      <c r="AI2941" s="22"/>
    </row>
    <row r="2942" spans="10:35">
      <c r="J2942" s="22"/>
      <c r="Q2942" s="22"/>
      <c r="R2942" s="22"/>
      <c r="AI2942" s="22"/>
    </row>
    <row r="2943" spans="10:35">
      <c r="J2943" s="22"/>
      <c r="Q2943" s="22"/>
      <c r="R2943" s="22"/>
      <c r="AI2943" s="22"/>
    </row>
    <row r="2944" spans="10:35">
      <c r="J2944" s="22"/>
      <c r="Q2944" s="22"/>
      <c r="R2944" s="22"/>
      <c r="AI2944" s="22"/>
    </row>
    <row r="2945" spans="10:35">
      <c r="J2945" s="22"/>
      <c r="Q2945" s="22"/>
      <c r="R2945" s="22"/>
      <c r="AI2945" s="22"/>
    </row>
    <row r="2946" spans="10:35">
      <c r="J2946" s="22"/>
      <c r="Q2946" s="22"/>
      <c r="R2946" s="22"/>
      <c r="AI2946" s="22"/>
    </row>
    <row r="2947" spans="10:35">
      <c r="J2947" s="22"/>
      <c r="Q2947" s="22"/>
      <c r="R2947" s="22"/>
      <c r="AI2947" s="22"/>
    </row>
    <row r="2948" spans="10:35">
      <c r="J2948" s="22"/>
      <c r="Q2948" s="22"/>
      <c r="R2948" s="22"/>
      <c r="AI2948" s="22"/>
    </row>
    <row r="2949" spans="10:35">
      <c r="J2949" s="22"/>
      <c r="Q2949" s="22"/>
      <c r="R2949" s="22"/>
      <c r="AI2949" s="22"/>
    </row>
    <row r="2950" spans="10:35">
      <c r="J2950" s="22"/>
      <c r="Q2950" s="22"/>
      <c r="R2950" s="22"/>
      <c r="AI2950" s="22"/>
    </row>
    <row r="2951" spans="10:35">
      <c r="J2951" s="22"/>
      <c r="Q2951" s="22"/>
      <c r="R2951" s="22"/>
      <c r="AI2951" s="22"/>
    </row>
    <row r="2952" spans="10:35">
      <c r="J2952" s="22"/>
      <c r="Q2952" s="22"/>
      <c r="R2952" s="22"/>
      <c r="AI2952" s="22"/>
    </row>
    <row r="2953" spans="10:35">
      <c r="J2953" s="22"/>
      <c r="Q2953" s="22"/>
      <c r="R2953" s="22"/>
      <c r="AI2953" s="22"/>
    </row>
    <row r="2954" spans="10:35">
      <c r="J2954" s="22"/>
      <c r="Q2954" s="22"/>
      <c r="R2954" s="22"/>
      <c r="AI2954" s="22"/>
    </row>
    <row r="2955" spans="10:35">
      <c r="J2955" s="22"/>
      <c r="Q2955" s="22"/>
      <c r="R2955" s="22"/>
      <c r="AI2955" s="22"/>
    </row>
    <row r="2956" spans="10:35">
      <c r="J2956" s="22"/>
      <c r="Q2956" s="22"/>
      <c r="R2956" s="22"/>
      <c r="AI2956" s="22"/>
    </row>
    <row r="2957" spans="10:35">
      <c r="J2957" s="22"/>
      <c r="Q2957" s="22"/>
      <c r="R2957" s="22"/>
      <c r="AI2957" s="22"/>
    </row>
    <row r="2958" spans="10:35">
      <c r="J2958" s="22"/>
      <c r="Q2958" s="22"/>
      <c r="R2958" s="22"/>
      <c r="AI2958" s="22"/>
    </row>
    <row r="2959" spans="10:35">
      <c r="J2959" s="22"/>
      <c r="Q2959" s="22"/>
      <c r="R2959" s="22"/>
      <c r="AI2959" s="22"/>
    </row>
    <row r="2960" spans="10:35">
      <c r="J2960" s="22"/>
      <c r="Q2960" s="22"/>
      <c r="R2960" s="22"/>
      <c r="AI2960" s="22"/>
    </row>
    <row r="2961" spans="10:35">
      <c r="J2961" s="22"/>
      <c r="Q2961" s="22"/>
      <c r="R2961" s="22"/>
      <c r="AI2961" s="22"/>
    </row>
    <row r="2962" spans="10:35">
      <c r="J2962" s="22"/>
      <c r="Q2962" s="22"/>
      <c r="R2962" s="22"/>
      <c r="AI2962" s="22"/>
    </row>
    <row r="2963" spans="10:35">
      <c r="J2963" s="22"/>
      <c r="Q2963" s="22"/>
      <c r="R2963" s="22"/>
      <c r="AI2963" s="22"/>
    </row>
    <row r="2964" spans="10:35">
      <c r="J2964" s="22"/>
      <c r="Q2964" s="22"/>
      <c r="R2964" s="22"/>
      <c r="AI2964" s="22"/>
    </row>
    <row r="2965" spans="10:35">
      <c r="J2965" s="22"/>
      <c r="Q2965" s="22"/>
      <c r="R2965" s="22"/>
      <c r="AI2965" s="22"/>
    </row>
    <row r="2966" spans="10:35">
      <c r="J2966" s="22"/>
      <c r="Q2966" s="22"/>
      <c r="R2966" s="22"/>
      <c r="AI2966" s="22"/>
    </row>
    <row r="2967" spans="10:35">
      <c r="J2967" s="22"/>
      <c r="Q2967" s="22"/>
      <c r="R2967" s="22"/>
      <c r="AI2967" s="22"/>
    </row>
    <row r="2968" spans="10:35">
      <c r="J2968" s="22"/>
      <c r="Q2968" s="22"/>
      <c r="R2968" s="22"/>
      <c r="AI2968" s="22"/>
    </row>
    <row r="2969" spans="10:35">
      <c r="J2969" s="22"/>
      <c r="Q2969" s="22"/>
      <c r="R2969" s="22"/>
      <c r="AI2969" s="22"/>
    </row>
    <row r="2970" spans="10:35">
      <c r="J2970" s="22"/>
      <c r="Q2970" s="22"/>
      <c r="R2970" s="22"/>
      <c r="AI2970" s="22"/>
    </row>
    <row r="2971" spans="10:35">
      <c r="J2971" s="22"/>
      <c r="Q2971" s="22"/>
      <c r="R2971" s="22"/>
      <c r="AI2971" s="22"/>
    </row>
    <row r="2972" spans="10:35">
      <c r="J2972" s="22"/>
      <c r="Q2972" s="22"/>
      <c r="R2972" s="22"/>
      <c r="AI2972" s="22"/>
    </row>
    <row r="2973" spans="10:35">
      <c r="J2973" s="22"/>
      <c r="Q2973" s="22"/>
      <c r="R2973" s="22"/>
      <c r="AI2973" s="22"/>
    </row>
    <row r="2974" spans="10:35">
      <c r="J2974" s="22"/>
      <c r="Q2974" s="22"/>
      <c r="R2974" s="22"/>
      <c r="AI2974" s="22"/>
    </row>
    <row r="2975" spans="10:35">
      <c r="J2975" s="22"/>
      <c r="Q2975" s="22"/>
      <c r="R2975" s="22"/>
      <c r="AI2975" s="22"/>
    </row>
    <row r="2976" spans="10:35">
      <c r="J2976" s="22"/>
      <c r="Q2976" s="22"/>
      <c r="R2976" s="22"/>
      <c r="AI2976" s="22"/>
    </row>
    <row r="2977" spans="10:35">
      <c r="J2977" s="22"/>
      <c r="Q2977" s="22"/>
      <c r="R2977" s="22"/>
      <c r="AI2977" s="22"/>
    </row>
    <row r="2978" spans="10:35">
      <c r="J2978" s="22"/>
      <c r="Q2978" s="22"/>
      <c r="R2978" s="22"/>
      <c r="AI2978" s="22"/>
    </row>
    <row r="2979" spans="10:35">
      <c r="J2979" s="22"/>
      <c r="Q2979" s="22"/>
      <c r="R2979" s="22"/>
      <c r="AI2979" s="22"/>
    </row>
    <row r="2980" spans="10:35">
      <c r="J2980" s="22"/>
      <c r="Q2980" s="22"/>
      <c r="R2980" s="22"/>
      <c r="AI2980" s="22"/>
    </row>
    <row r="2981" spans="10:35">
      <c r="J2981" s="22"/>
      <c r="Q2981" s="22"/>
      <c r="R2981" s="22"/>
      <c r="AI2981" s="22"/>
    </row>
    <row r="2982" spans="10:35">
      <c r="J2982" s="22"/>
      <c r="Q2982" s="22"/>
      <c r="R2982" s="22"/>
      <c r="AI2982" s="22"/>
    </row>
    <row r="2983" spans="10:35">
      <c r="J2983" s="22"/>
      <c r="Q2983" s="22"/>
      <c r="R2983" s="22"/>
      <c r="AI2983" s="22"/>
    </row>
    <row r="2984" spans="10:35">
      <c r="J2984" s="22"/>
      <c r="Q2984" s="22"/>
      <c r="R2984" s="22"/>
      <c r="AI2984" s="22"/>
    </row>
    <row r="2985" spans="10:35">
      <c r="J2985" s="22"/>
      <c r="Q2985" s="22"/>
      <c r="R2985" s="22"/>
      <c r="AI2985" s="22"/>
    </row>
    <row r="2986" spans="10:35">
      <c r="J2986" s="22"/>
      <c r="Q2986" s="22"/>
      <c r="R2986" s="22"/>
      <c r="AI2986" s="22"/>
    </row>
    <row r="2987" spans="10:35">
      <c r="J2987" s="22"/>
      <c r="Q2987" s="22"/>
      <c r="R2987" s="22"/>
      <c r="AI2987" s="22"/>
    </row>
    <row r="2988" spans="10:35">
      <c r="J2988" s="22"/>
      <c r="Q2988" s="22"/>
      <c r="R2988" s="22"/>
      <c r="AI2988" s="22"/>
    </row>
    <row r="2989" spans="10:35">
      <c r="J2989" s="22"/>
      <c r="Q2989" s="22"/>
      <c r="R2989" s="22"/>
      <c r="AI2989" s="22"/>
    </row>
    <row r="2990" spans="10:35">
      <c r="J2990" s="22"/>
      <c r="Q2990" s="22"/>
      <c r="R2990" s="22"/>
      <c r="AI2990" s="22"/>
    </row>
    <row r="2991" spans="10:35">
      <c r="J2991" s="22"/>
      <c r="Q2991" s="22"/>
      <c r="R2991" s="22"/>
      <c r="AI2991" s="22"/>
    </row>
    <row r="2992" spans="10:35">
      <c r="J2992" s="22"/>
      <c r="Q2992" s="22"/>
      <c r="R2992" s="22"/>
      <c r="AI2992" s="22"/>
    </row>
    <row r="2993" spans="10:35">
      <c r="J2993" s="22"/>
      <c r="Q2993" s="22"/>
      <c r="R2993" s="22"/>
      <c r="AI2993" s="22"/>
    </row>
    <row r="2994" spans="10:35">
      <c r="J2994" s="22"/>
      <c r="Q2994" s="22"/>
      <c r="R2994" s="22"/>
      <c r="AI2994" s="22"/>
    </row>
    <row r="2995" spans="10:35">
      <c r="J2995" s="22"/>
      <c r="Q2995" s="22"/>
      <c r="R2995" s="22"/>
      <c r="AI2995" s="22"/>
    </row>
    <row r="2996" spans="10:35">
      <c r="J2996" s="22"/>
      <c r="Q2996" s="22"/>
      <c r="R2996" s="22"/>
      <c r="AI2996" s="22"/>
    </row>
    <row r="2997" spans="10:35">
      <c r="J2997" s="22"/>
      <c r="Q2997" s="22"/>
      <c r="R2997" s="22"/>
      <c r="AI2997" s="22"/>
    </row>
    <row r="2998" spans="10:35">
      <c r="J2998" s="22"/>
      <c r="Q2998" s="22"/>
      <c r="R2998" s="22"/>
      <c r="AI2998" s="22"/>
    </row>
    <row r="2999" spans="10:35">
      <c r="J2999" s="22"/>
      <c r="Q2999" s="22"/>
      <c r="R2999" s="22"/>
      <c r="AI2999" s="22"/>
    </row>
    <row r="3000" spans="10:35">
      <c r="J3000" s="22"/>
      <c r="Q3000" s="22"/>
      <c r="R3000" s="22"/>
      <c r="AI3000" s="22"/>
    </row>
    <row r="3001" spans="10:35">
      <c r="J3001" s="22"/>
      <c r="Q3001" s="22"/>
      <c r="R3001" s="22"/>
      <c r="AI3001" s="22"/>
    </row>
    <row r="3002" spans="10:35">
      <c r="J3002" s="22"/>
      <c r="Q3002" s="22"/>
      <c r="R3002" s="22"/>
      <c r="AI3002" s="22"/>
    </row>
    <row r="3003" spans="10:35">
      <c r="J3003" s="22"/>
      <c r="Q3003" s="22"/>
      <c r="R3003" s="22"/>
      <c r="AI3003" s="22"/>
    </row>
    <row r="3004" spans="10:35">
      <c r="J3004" s="22"/>
      <c r="Q3004" s="22"/>
      <c r="R3004" s="22"/>
      <c r="AI3004" s="22"/>
    </row>
    <row r="3005" spans="10:35">
      <c r="J3005" s="22"/>
      <c r="Q3005" s="22"/>
      <c r="R3005" s="22"/>
      <c r="AI3005" s="22"/>
    </row>
    <row r="3006" spans="10:35">
      <c r="J3006" s="22"/>
      <c r="Q3006" s="22"/>
      <c r="R3006" s="22"/>
      <c r="AI3006" s="22"/>
    </row>
    <row r="3007" spans="10:35">
      <c r="J3007" s="22"/>
      <c r="Q3007" s="22"/>
      <c r="R3007" s="22"/>
      <c r="AI3007" s="22"/>
    </row>
    <row r="3008" spans="10:35">
      <c r="J3008" s="22"/>
      <c r="Q3008" s="22"/>
      <c r="R3008" s="22"/>
      <c r="AI3008" s="22"/>
    </row>
    <row r="3009" spans="10:35">
      <c r="J3009" s="22"/>
      <c r="Q3009" s="22"/>
      <c r="R3009" s="22"/>
      <c r="AI3009" s="22"/>
    </row>
    <row r="3010" spans="10:35">
      <c r="J3010" s="22"/>
      <c r="Q3010" s="22"/>
      <c r="R3010" s="22"/>
      <c r="AI3010" s="22"/>
    </row>
    <row r="3011" spans="10:35">
      <c r="J3011" s="22"/>
      <c r="Q3011" s="22"/>
      <c r="R3011" s="22"/>
      <c r="AI3011" s="22"/>
    </row>
    <row r="3012" spans="10:35">
      <c r="J3012" s="22"/>
      <c r="Q3012" s="22"/>
      <c r="R3012" s="22"/>
      <c r="AI3012" s="22"/>
    </row>
    <row r="3013" spans="10:35">
      <c r="J3013" s="22"/>
      <c r="Q3013" s="22"/>
      <c r="R3013" s="22"/>
      <c r="AI3013" s="22"/>
    </row>
    <row r="3014" spans="10:35">
      <c r="J3014" s="22"/>
      <c r="Q3014" s="22"/>
      <c r="R3014" s="22"/>
      <c r="AI3014" s="22"/>
    </row>
    <row r="3015" spans="10:35">
      <c r="J3015" s="22"/>
      <c r="Q3015" s="22"/>
      <c r="R3015" s="22"/>
      <c r="AI3015" s="22"/>
    </row>
    <row r="3016" spans="10:35">
      <c r="J3016" s="22"/>
      <c r="Q3016" s="22"/>
      <c r="R3016" s="22"/>
      <c r="AI3016" s="22"/>
    </row>
    <row r="3017" spans="10:35">
      <c r="J3017" s="22"/>
      <c r="Q3017" s="22"/>
      <c r="R3017" s="22"/>
      <c r="AI3017" s="22"/>
    </row>
    <row r="3018" spans="10:35">
      <c r="J3018" s="22"/>
      <c r="Q3018" s="22"/>
      <c r="R3018" s="22"/>
      <c r="AI3018" s="22"/>
    </row>
    <row r="3019" spans="10:35">
      <c r="J3019" s="22"/>
      <c r="Q3019" s="22"/>
      <c r="R3019" s="22"/>
      <c r="AI3019" s="22"/>
    </row>
    <row r="3020" spans="10:35">
      <c r="J3020" s="22"/>
      <c r="Q3020" s="22"/>
      <c r="R3020" s="22"/>
      <c r="AI3020" s="22"/>
    </row>
    <row r="3021" spans="10:35">
      <c r="J3021" s="22"/>
      <c r="Q3021" s="22"/>
      <c r="R3021" s="22"/>
      <c r="AI3021" s="22"/>
    </row>
    <row r="3022" spans="10:35">
      <c r="J3022" s="22"/>
      <c r="Q3022" s="22"/>
      <c r="R3022" s="22"/>
      <c r="AI3022" s="22"/>
    </row>
    <row r="3023" spans="10:35">
      <c r="J3023" s="22"/>
      <c r="Q3023" s="22"/>
      <c r="R3023" s="22"/>
      <c r="AI3023" s="22"/>
    </row>
    <row r="3024" spans="10:35">
      <c r="J3024" s="22"/>
      <c r="Q3024" s="22"/>
      <c r="R3024" s="22"/>
      <c r="AI3024" s="22"/>
    </row>
    <row r="3025" spans="10:35">
      <c r="J3025" s="22"/>
      <c r="Q3025" s="22"/>
      <c r="R3025" s="22"/>
      <c r="AI3025" s="22"/>
    </row>
    <row r="3026" spans="10:35">
      <c r="J3026" s="22"/>
      <c r="Q3026" s="22"/>
      <c r="R3026" s="22"/>
      <c r="AI3026" s="22"/>
    </row>
    <row r="3027" spans="10:35">
      <c r="J3027" s="22"/>
      <c r="Q3027" s="22"/>
      <c r="R3027" s="22"/>
      <c r="AI3027" s="22"/>
    </row>
    <row r="3028" spans="10:35">
      <c r="J3028" s="22"/>
      <c r="Q3028" s="22"/>
      <c r="R3028" s="22"/>
      <c r="AI3028" s="22"/>
    </row>
    <row r="3029" spans="10:35">
      <c r="J3029" s="22"/>
      <c r="Q3029" s="22"/>
      <c r="R3029" s="22"/>
      <c r="AI3029" s="22"/>
    </row>
    <row r="3030" spans="10:35">
      <c r="J3030" s="22"/>
      <c r="Q3030" s="22"/>
      <c r="R3030" s="22"/>
      <c r="AI3030" s="22"/>
    </row>
    <row r="3031" spans="10:35">
      <c r="J3031" s="22"/>
      <c r="Q3031" s="22"/>
      <c r="R3031" s="22"/>
      <c r="AI3031" s="22"/>
    </row>
    <row r="3032" spans="10:35">
      <c r="J3032" s="22"/>
      <c r="Q3032" s="22"/>
      <c r="R3032" s="22"/>
      <c r="AI3032" s="22"/>
    </row>
    <row r="3033" spans="10:35">
      <c r="J3033" s="22"/>
      <c r="Q3033" s="22"/>
      <c r="R3033" s="22"/>
      <c r="AI3033" s="22"/>
    </row>
    <row r="3034" spans="10:35">
      <c r="J3034" s="22"/>
      <c r="Q3034" s="22"/>
      <c r="R3034" s="22"/>
      <c r="AI3034" s="22"/>
    </row>
    <row r="3035" spans="10:35">
      <c r="J3035" s="22"/>
      <c r="Q3035" s="22"/>
      <c r="R3035" s="22"/>
      <c r="AI3035" s="22"/>
    </row>
    <row r="3036" spans="10:35">
      <c r="J3036" s="22"/>
      <c r="Q3036" s="22"/>
      <c r="R3036" s="22"/>
      <c r="AI3036" s="22"/>
    </row>
    <row r="3037" spans="10:35">
      <c r="J3037" s="22"/>
      <c r="Q3037" s="22"/>
      <c r="R3037" s="22"/>
      <c r="AI3037" s="22"/>
    </row>
    <row r="3038" spans="10:35">
      <c r="J3038" s="22"/>
      <c r="Q3038" s="22"/>
      <c r="R3038" s="22"/>
      <c r="AI3038" s="22"/>
    </row>
    <row r="3039" spans="10:35">
      <c r="J3039" s="22"/>
      <c r="Q3039" s="22"/>
      <c r="R3039" s="22"/>
      <c r="AI3039" s="22"/>
    </row>
    <row r="3040" spans="10:35">
      <c r="J3040" s="22"/>
      <c r="Q3040" s="22"/>
      <c r="R3040" s="22"/>
      <c r="AI3040" s="22"/>
    </row>
    <row r="3041" spans="10:35">
      <c r="J3041" s="22"/>
      <c r="Q3041" s="22"/>
      <c r="R3041" s="22"/>
      <c r="AI3041" s="22"/>
    </row>
    <row r="3042" spans="10:35">
      <c r="J3042" s="22"/>
      <c r="Q3042" s="22"/>
      <c r="R3042" s="22"/>
      <c r="AI3042" s="22"/>
    </row>
    <row r="3043" spans="10:35">
      <c r="J3043" s="22"/>
      <c r="Q3043" s="22"/>
      <c r="R3043" s="22"/>
      <c r="AI3043" s="22"/>
    </row>
    <row r="3044" spans="10:35">
      <c r="J3044" s="22"/>
      <c r="Q3044" s="22"/>
      <c r="R3044" s="22"/>
      <c r="AI3044" s="22"/>
    </row>
    <row r="3045" spans="10:35">
      <c r="J3045" s="22"/>
      <c r="Q3045" s="22"/>
      <c r="R3045" s="22"/>
      <c r="AI3045" s="22"/>
    </row>
    <row r="3046" spans="10:35">
      <c r="J3046" s="22"/>
      <c r="Q3046" s="22"/>
      <c r="R3046" s="22"/>
      <c r="AI3046" s="22"/>
    </row>
    <row r="3047" spans="10:35">
      <c r="J3047" s="22"/>
      <c r="Q3047" s="22"/>
      <c r="R3047" s="22"/>
      <c r="AI3047" s="22"/>
    </row>
    <row r="3048" spans="10:35">
      <c r="J3048" s="22"/>
      <c r="Q3048" s="22"/>
      <c r="R3048" s="22"/>
      <c r="AI3048" s="22"/>
    </row>
    <row r="3049" spans="10:35">
      <c r="J3049" s="22"/>
      <c r="Q3049" s="22"/>
      <c r="R3049" s="22"/>
      <c r="AI3049" s="22"/>
    </row>
    <row r="3050" spans="10:35">
      <c r="J3050" s="22"/>
      <c r="Q3050" s="22"/>
      <c r="R3050" s="22"/>
      <c r="AI3050" s="22"/>
    </row>
    <row r="3051" spans="10:35">
      <c r="J3051" s="22"/>
      <c r="Q3051" s="22"/>
      <c r="R3051" s="22"/>
      <c r="AI3051" s="22"/>
    </row>
    <row r="3052" spans="10:35">
      <c r="J3052" s="22"/>
      <c r="Q3052" s="22"/>
      <c r="R3052" s="22"/>
      <c r="AI3052" s="22"/>
    </row>
    <row r="3053" spans="10:35">
      <c r="J3053" s="22"/>
      <c r="Q3053" s="22"/>
      <c r="R3053" s="22"/>
      <c r="AI3053" s="22"/>
    </row>
    <row r="3054" spans="10:35">
      <c r="J3054" s="22"/>
      <c r="Q3054" s="22"/>
      <c r="R3054" s="22"/>
      <c r="AI3054" s="22"/>
    </row>
    <row r="3055" spans="10:35">
      <c r="J3055" s="22"/>
      <c r="Q3055" s="22"/>
      <c r="R3055" s="22"/>
      <c r="AI3055" s="22"/>
    </row>
    <row r="3056" spans="10:35">
      <c r="J3056" s="22"/>
      <c r="Q3056" s="22"/>
      <c r="R3056" s="22"/>
      <c r="AI3056" s="22"/>
    </row>
    <row r="3057" spans="10:35">
      <c r="J3057" s="22"/>
      <c r="Q3057" s="22"/>
      <c r="R3057" s="22"/>
      <c r="AI3057" s="22"/>
    </row>
    <row r="3058" spans="10:35">
      <c r="J3058" s="22"/>
      <c r="Q3058" s="22"/>
      <c r="R3058" s="22"/>
      <c r="AI3058" s="22"/>
    </row>
    <row r="3059" spans="10:35">
      <c r="J3059" s="22"/>
      <c r="Q3059" s="22"/>
      <c r="R3059" s="22"/>
      <c r="AI3059" s="22"/>
    </row>
    <row r="3060" spans="10:35">
      <c r="J3060" s="22"/>
      <c r="Q3060" s="22"/>
      <c r="R3060" s="22"/>
      <c r="AI3060" s="22"/>
    </row>
    <row r="3061" spans="10:35">
      <c r="J3061" s="22"/>
      <c r="Q3061" s="22"/>
      <c r="R3061" s="22"/>
      <c r="AI3061" s="22"/>
    </row>
    <row r="3062" spans="10:35">
      <c r="J3062" s="22"/>
      <c r="Q3062" s="22"/>
      <c r="R3062" s="22"/>
      <c r="AI3062" s="22"/>
    </row>
    <row r="3063" spans="10:35">
      <c r="J3063" s="22"/>
      <c r="Q3063" s="22"/>
      <c r="R3063" s="22"/>
      <c r="AI3063" s="22"/>
    </row>
    <row r="3064" spans="10:35">
      <c r="J3064" s="22"/>
      <c r="Q3064" s="22"/>
      <c r="R3064" s="22"/>
      <c r="AI3064" s="22"/>
    </row>
    <row r="3065" spans="10:35">
      <c r="J3065" s="22"/>
      <c r="Q3065" s="22"/>
      <c r="R3065" s="22"/>
      <c r="AI3065" s="22"/>
    </row>
    <row r="3066" spans="10:35">
      <c r="J3066" s="22"/>
      <c r="Q3066" s="22"/>
      <c r="R3066" s="22"/>
      <c r="AI3066" s="22"/>
    </row>
    <row r="3067" spans="10:35">
      <c r="J3067" s="22"/>
      <c r="Q3067" s="22"/>
      <c r="R3067" s="22"/>
      <c r="AI3067" s="22"/>
    </row>
    <row r="3068" spans="10:35">
      <c r="J3068" s="22"/>
      <c r="Q3068" s="22"/>
      <c r="R3068" s="22"/>
      <c r="AI3068" s="22"/>
    </row>
    <row r="3069" spans="10:35">
      <c r="J3069" s="22"/>
      <c r="Q3069" s="22"/>
      <c r="R3069" s="22"/>
      <c r="AI3069" s="22"/>
    </row>
    <row r="3070" spans="10:35">
      <c r="J3070" s="22"/>
      <c r="Q3070" s="22"/>
      <c r="R3070" s="22"/>
      <c r="AI3070" s="22"/>
    </row>
    <row r="3071" spans="10:35">
      <c r="J3071" s="22"/>
      <c r="Q3071" s="22"/>
      <c r="R3071" s="22"/>
      <c r="AI3071" s="22"/>
    </row>
    <row r="3072" spans="10:35">
      <c r="J3072" s="22"/>
      <c r="Q3072" s="22"/>
      <c r="R3072" s="22"/>
      <c r="AI3072" s="22"/>
    </row>
    <row r="3073" spans="10:35">
      <c r="J3073" s="22"/>
      <c r="Q3073" s="22"/>
      <c r="R3073" s="22"/>
      <c r="AI3073" s="22"/>
    </row>
    <row r="3074" spans="10:35">
      <c r="J3074" s="22"/>
      <c r="Q3074" s="22"/>
      <c r="R3074" s="22"/>
      <c r="AI3074" s="22"/>
    </row>
    <row r="3075" spans="10:35">
      <c r="J3075" s="22"/>
      <c r="Q3075" s="22"/>
      <c r="R3075" s="22"/>
      <c r="AI3075" s="22"/>
    </row>
    <row r="3076" spans="10:35">
      <c r="J3076" s="22"/>
      <c r="Q3076" s="22"/>
      <c r="R3076" s="22"/>
      <c r="AI3076" s="22"/>
    </row>
    <row r="3077" spans="10:35">
      <c r="J3077" s="22"/>
      <c r="Q3077" s="22"/>
      <c r="R3077" s="22"/>
      <c r="AI3077" s="22"/>
    </row>
    <row r="3078" spans="10:35">
      <c r="J3078" s="22"/>
      <c r="Q3078" s="22"/>
      <c r="R3078" s="22"/>
      <c r="AI3078" s="22"/>
    </row>
    <row r="3079" spans="10:35">
      <c r="J3079" s="22"/>
      <c r="Q3079" s="22"/>
      <c r="R3079" s="22"/>
      <c r="AI3079" s="22"/>
    </row>
    <row r="3080" spans="10:35">
      <c r="J3080" s="22"/>
      <c r="Q3080" s="22"/>
      <c r="R3080" s="22"/>
      <c r="AI3080" s="22"/>
    </row>
    <row r="3081" spans="10:35">
      <c r="J3081" s="22"/>
      <c r="Q3081" s="22"/>
      <c r="R3081" s="22"/>
      <c r="AI3081" s="22"/>
    </row>
    <row r="3082" spans="10:35">
      <c r="J3082" s="22"/>
      <c r="Q3082" s="22"/>
      <c r="R3082" s="22"/>
      <c r="AI3082" s="22"/>
    </row>
    <row r="3083" spans="10:35">
      <c r="J3083" s="22"/>
      <c r="Q3083" s="22"/>
      <c r="R3083" s="22"/>
      <c r="AI3083" s="22"/>
    </row>
    <row r="3084" spans="10:35">
      <c r="J3084" s="22"/>
      <c r="Q3084" s="22"/>
      <c r="R3084" s="22"/>
      <c r="AI3084" s="22"/>
    </row>
    <row r="3085" spans="10:35">
      <c r="J3085" s="22"/>
      <c r="Q3085" s="22"/>
      <c r="R3085" s="22"/>
      <c r="AI3085" s="22"/>
    </row>
    <row r="3086" spans="10:35">
      <c r="J3086" s="22"/>
      <c r="Q3086" s="22"/>
      <c r="R3086" s="22"/>
      <c r="AI3086" s="22"/>
    </row>
    <row r="3087" spans="10:35">
      <c r="J3087" s="22"/>
      <c r="Q3087" s="22"/>
      <c r="R3087" s="22"/>
      <c r="AI3087" s="22"/>
    </row>
    <row r="3088" spans="10:35">
      <c r="J3088" s="22"/>
      <c r="Q3088" s="22"/>
      <c r="R3088" s="22"/>
      <c r="AI3088" s="22"/>
    </row>
    <row r="3089" spans="10:35">
      <c r="J3089" s="22"/>
      <c r="Q3089" s="22"/>
      <c r="R3089" s="22"/>
      <c r="AI3089" s="22"/>
    </row>
    <row r="3090" spans="10:35">
      <c r="J3090" s="22"/>
      <c r="Q3090" s="22"/>
      <c r="R3090" s="22"/>
      <c r="AI3090" s="22"/>
    </row>
    <row r="3091" spans="10:35">
      <c r="J3091" s="22"/>
      <c r="Q3091" s="22"/>
      <c r="R3091" s="22"/>
      <c r="AI3091" s="22"/>
    </row>
    <row r="3092" spans="10:35">
      <c r="J3092" s="22"/>
      <c r="Q3092" s="22"/>
      <c r="R3092" s="22"/>
      <c r="AI3092" s="22"/>
    </row>
    <row r="3093" spans="10:35">
      <c r="J3093" s="22"/>
      <c r="Q3093" s="22"/>
      <c r="R3093" s="22"/>
      <c r="AI3093" s="22"/>
    </row>
    <row r="3094" spans="10:35">
      <c r="J3094" s="22"/>
      <c r="Q3094" s="22"/>
      <c r="R3094" s="22"/>
      <c r="AI3094" s="22"/>
    </row>
    <row r="3095" spans="10:35">
      <c r="J3095" s="22"/>
      <c r="Q3095" s="22"/>
      <c r="R3095" s="22"/>
      <c r="AI3095" s="22"/>
    </row>
    <row r="3096" spans="10:35">
      <c r="J3096" s="22"/>
      <c r="Q3096" s="22"/>
      <c r="R3096" s="22"/>
      <c r="AI3096" s="22"/>
    </row>
    <row r="3097" spans="10:35">
      <c r="J3097" s="22"/>
      <c r="Q3097" s="22"/>
      <c r="R3097" s="22"/>
      <c r="AI3097" s="22"/>
    </row>
    <row r="3098" spans="10:35">
      <c r="J3098" s="22"/>
      <c r="Q3098" s="22"/>
      <c r="R3098" s="22"/>
      <c r="AI3098" s="22"/>
    </row>
    <row r="3099" spans="10:35">
      <c r="J3099" s="22"/>
      <c r="Q3099" s="22"/>
      <c r="R3099" s="22"/>
      <c r="AI3099" s="22"/>
    </row>
    <row r="3100" spans="10:35">
      <c r="J3100" s="22"/>
      <c r="Q3100" s="22"/>
      <c r="R3100" s="22"/>
      <c r="AI3100" s="22"/>
    </row>
    <row r="3101" spans="10:35">
      <c r="J3101" s="22"/>
      <c r="Q3101" s="22"/>
      <c r="R3101" s="22"/>
      <c r="AI3101" s="22"/>
    </row>
    <row r="3102" spans="10:35">
      <c r="J3102" s="22"/>
      <c r="Q3102" s="22"/>
      <c r="R3102" s="22"/>
      <c r="AI3102" s="22"/>
    </row>
    <row r="3103" spans="10:35">
      <c r="J3103" s="22"/>
      <c r="Q3103" s="22"/>
      <c r="R3103" s="22"/>
      <c r="AI3103" s="22"/>
    </row>
    <row r="3104" spans="10:35">
      <c r="J3104" s="22"/>
      <c r="Q3104" s="22"/>
      <c r="R3104" s="22"/>
      <c r="AI3104" s="22"/>
    </row>
    <row r="3105" spans="10:35">
      <c r="J3105" s="22"/>
      <c r="Q3105" s="22"/>
      <c r="R3105" s="22"/>
      <c r="AI3105" s="22"/>
    </row>
    <row r="3106" spans="10:35">
      <c r="J3106" s="22"/>
      <c r="Q3106" s="22"/>
      <c r="R3106" s="22"/>
      <c r="AI3106" s="22"/>
    </row>
    <row r="3107" spans="10:35">
      <c r="J3107" s="22"/>
      <c r="Q3107" s="22"/>
      <c r="R3107" s="22"/>
      <c r="AI3107" s="22"/>
    </row>
    <row r="3108" spans="10:35">
      <c r="J3108" s="22"/>
      <c r="Q3108" s="22"/>
      <c r="R3108" s="22"/>
      <c r="AI3108" s="22"/>
    </row>
    <row r="3109" spans="10:35">
      <c r="J3109" s="22"/>
      <c r="Q3109" s="22"/>
      <c r="R3109" s="22"/>
      <c r="AI3109" s="22"/>
    </row>
    <row r="3110" spans="10:35">
      <c r="J3110" s="22"/>
      <c r="Q3110" s="22"/>
      <c r="R3110" s="22"/>
      <c r="AI3110" s="22"/>
    </row>
    <row r="3111" spans="10:35">
      <c r="J3111" s="22"/>
      <c r="Q3111" s="22"/>
      <c r="R3111" s="22"/>
      <c r="AI3111" s="22"/>
    </row>
    <row r="3112" spans="10:35">
      <c r="J3112" s="22"/>
      <c r="Q3112" s="22"/>
      <c r="R3112" s="22"/>
      <c r="AI3112" s="22"/>
    </row>
    <row r="3113" spans="10:35">
      <c r="J3113" s="22"/>
      <c r="Q3113" s="22"/>
      <c r="R3113" s="22"/>
      <c r="AI3113" s="22"/>
    </row>
    <row r="3114" spans="10:35">
      <c r="J3114" s="22"/>
      <c r="Q3114" s="22"/>
      <c r="R3114" s="22"/>
      <c r="AI3114" s="22"/>
    </row>
    <row r="3115" spans="10:35">
      <c r="J3115" s="22"/>
      <c r="Q3115" s="22"/>
      <c r="R3115" s="22"/>
      <c r="AI3115" s="22"/>
    </row>
    <row r="3116" spans="10:35">
      <c r="J3116" s="22"/>
      <c r="Q3116" s="22"/>
      <c r="R3116" s="22"/>
      <c r="AI3116" s="22"/>
    </row>
    <row r="3117" spans="10:35">
      <c r="J3117" s="22"/>
      <c r="Q3117" s="22"/>
      <c r="R3117" s="22"/>
      <c r="AI3117" s="22"/>
    </row>
    <row r="3118" spans="10:35">
      <c r="J3118" s="22"/>
      <c r="Q3118" s="22"/>
      <c r="R3118" s="22"/>
      <c r="AI3118" s="22"/>
    </row>
    <row r="3119" spans="10:35">
      <c r="J3119" s="22"/>
      <c r="Q3119" s="22"/>
      <c r="R3119" s="22"/>
      <c r="AI3119" s="22"/>
    </row>
    <row r="3120" spans="10:35">
      <c r="J3120" s="22"/>
      <c r="Q3120" s="22"/>
      <c r="R3120" s="22"/>
      <c r="AI3120" s="22"/>
    </row>
    <row r="3121" spans="10:35">
      <c r="J3121" s="22"/>
      <c r="Q3121" s="22"/>
      <c r="R3121" s="22"/>
      <c r="AI3121" s="22"/>
    </row>
    <row r="3122" spans="10:35">
      <c r="J3122" s="22"/>
      <c r="Q3122" s="22"/>
      <c r="R3122" s="22"/>
      <c r="AI3122" s="22"/>
    </row>
    <row r="3123" spans="10:35">
      <c r="J3123" s="22"/>
      <c r="Q3123" s="22"/>
      <c r="R3123" s="22"/>
      <c r="AI3123" s="22"/>
    </row>
    <row r="3124" spans="10:35">
      <c r="J3124" s="22"/>
      <c r="Q3124" s="22"/>
      <c r="R3124" s="22"/>
      <c r="AI3124" s="22"/>
    </row>
    <row r="3125" spans="10:35">
      <c r="J3125" s="22"/>
      <c r="Q3125" s="22"/>
      <c r="R3125" s="22"/>
      <c r="AI3125" s="22"/>
    </row>
    <row r="3126" spans="10:35">
      <c r="J3126" s="22"/>
      <c r="Q3126" s="22"/>
      <c r="R3126" s="22"/>
      <c r="AI3126" s="22"/>
    </row>
    <row r="3127" spans="10:35">
      <c r="J3127" s="22"/>
      <c r="Q3127" s="22"/>
      <c r="R3127" s="22"/>
      <c r="AI3127" s="22"/>
    </row>
    <row r="3128" spans="10:35">
      <c r="J3128" s="22"/>
      <c r="Q3128" s="22"/>
      <c r="R3128" s="22"/>
      <c r="AI3128" s="22"/>
    </row>
    <row r="3129" spans="10:35">
      <c r="J3129" s="22"/>
      <c r="Q3129" s="22"/>
      <c r="R3129" s="22"/>
      <c r="AI3129" s="22"/>
    </row>
    <row r="3130" spans="10:35">
      <c r="J3130" s="22"/>
      <c r="Q3130" s="22"/>
      <c r="R3130" s="22"/>
      <c r="AI3130" s="22"/>
    </row>
    <row r="3131" spans="10:35">
      <c r="J3131" s="22"/>
      <c r="Q3131" s="22"/>
      <c r="R3131" s="22"/>
      <c r="AI3131" s="22"/>
    </row>
    <row r="3132" spans="10:35">
      <c r="J3132" s="22"/>
      <c r="Q3132" s="22"/>
      <c r="R3132" s="22"/>
      <c r="AI3132" s="22"/>
    </row>
    <row r="3133" spans="10:35">
      <c r="J3133" s="22"/>
      <c r="Q3133" s="22"/>
      <c r="R3133" s="22"/>
      <c r="AI3133" s="22"/>
    </row>
    <row r="3134" spans="10:35">
      <c r="J3134" s="22"/>
      <c r="Q3134" s="22"/>
      <c r="R3134" s="22"/>
      <c r="AI3134" s="22"/>
    </row>
    <row r="3135" spans="10:35">
      <c r="J3135" s="22"/>
      <c r="Q3135" s="22"/>
      <c r="R3135" s="22"/>
      <c r="AI3135" s="22"/>
    </row>
    <row r="3136" spans="10:35">
      <c r="J3136" s="22"/>
      <c r="Q3136" s="22"/>
      <c r="R3136" s="22"/>
      <c r="AI3136" s="22"/>
    </row>
    <row r="3137" spans="10:35">
      <c r="J3137" s="22"/>
      <c r="Q3137" s="22"/>
      <c r="R3137" s="22"/>
      <c r="AI3137" s="22"/>
    </row>
    <row r="3138" spans="10:35">
      <c r="J3138" s="22"/>
      <c r="Q3138" s="22"/>
      <c r="R3138" s="22"/>
      <c r="AI3138" s="22"/>
    </row>
    <row r="3139" spans="10:35">
      <c r="J3139" s="22"/>
      <c r="Q3139" s="22"/>
      <c r="R3139" s="22"/>
      <c r="AI3139" s="22"/>
    </row>
    <row r="3140" spans="10:35">
      <c r="J3140" s="22"/>
      <c r="Q3140" s="22"/>
      <c r="R3140" s="22"/>
      <c r="AI3140" s="22"/>
    </row>
    <row r="3141" spans="10:35">
      <c r="J3141" s="22"/>
      <c r="Q3141" s="22"/>
      <c r="R3141" s="22"/>
      <c r="AI3141" s="22"/>
    </row>
    <row r="3142" spans="10:35">
      <c r="J3142" s="22"/>
      <c r="Q3142" s="22"/>
      <c r="R3142" s="22"/>
      <c r="AI3142" s="22"/>
    </row>
    <row r="3143" spans="10:35">
      <c r="J3143" s="22"/>
      <c r="Q3143" s="22"/>
      <c r="R3143" s="22"/>
      <c r="AI3143" s="22"/>
    </row>
    <row r="3144" spans="10:35">
      <c r="J3144" s="22"/>
      <c r="Q3144" s="22"/>
      <c r="R3144" s="22"/>
      <c r="AI3144" s="22"/>
    </row>
    <row r="3145" spans="10:35">
      <c r="J3145" s="22"/>
      <c r="Q3145" s="22"/>
      <c r="R3145" s="22"/>
      <c r="AI3145" s="22"/>
    </row>
    <row r="3146" spans="10:35">
      <c r="J3146" s="22"/>
      <c r="Q3146" s="22"/>
      <c r="R3146" s="22"/>
      <c r="AI3146" s="22"/>
    </row>
    <row r="3147" spans="10:35">
      <c r="J3147" s="22"/>
      <c r="Q3147" s="22"/>
      <c r="R3147" s="22"/>
      <c r="AI3147" s="22"/>
    </row>
    <row r="3148" spans="10:35">
      <c r="J3148" s="22"/>
      <c r="Q3148" s="22"/>
      <c r="R3148" s="22"/>
      <c r="AI3148" s="22"/>
    </row>
    <row r="3149" spans="10:35">
      <c r="J3149" s="22"/>
      <c r="Q3149" s="22"/>
      <c r="R3149" s="22"/>
      <c r="AI3149" s="22"/>
    </row>
    <row r="3150" spans="10:35">
      <c r="J3150" s="22"/>
      <c r="Q3150" s="22"/>
      <c r="R3150" s="22"/>
      <c r="AI3150" s="22"/>
    </row>
    <row r="3151" spans="10:35">
      <c r="J3151" s="22"/>
      <c r="Q3151" s="22"/>
      <c r="R3151" s="22"/>
      <c r="AI3151" s="22"/>
    </row>
    <row r="3152" spans="10:35">
      <c r="J3152" s="22"/>
      <c r="Q3152" s="22"/>
      <c r="R3152" s="22"/>
      <c r="AI3152" s="22"/>
    </row>
    <row r="3153" spans="10:35">
      <c r="J3153" s="22"/>
      <c r="Q3153" s="22"/>
      <c r="R3153" s="22"/>
      <c r="AI3153" s="22"/>
    </row>
    <row r="3154" spans="10:35">
      <c r="J3154" s="22"/>
      <c r="Q3154" s="22"/>
      <c r="R3154" s="22"/>
      <c r="AI3154" s="22"/>
    </row>
    <row r="3155" spans="10:35">
      <c r="J3155" s="22"/>
      <c r="Q3155" s="22"/>
      <c r="R3155" s="22"/>
      <c r="AI3155" s="22"/>
    </row>
    <row r="3156" spans="10:35">
      <c r="J3156" s="22"/>
      <c r="Q3156" s="22"/>
      <c r="R3156" s="22"/>
      <c r="AI3156" s="22"/>
    </row>
    <row r="3157" spans="10:35">
      <c r="J3157" s="22"/>
      <c r="Q3157" s="22"/>
      <c r="R3157" s="22"/>
      <c r="AI3157" s="22"/>
    </row>
    <row r="3158" spans="10:35">
      <c r="J3158" s="22"/>
      <c r="Q3158" s="22"/>
      <c r="R3158" s="22"/>
      <c r="AI3158" s="22"/>
    </row>
    <row r="3159" spans="10:35">
      <c r="J3159" s="22"/>
      <c r="Q3159" s="22"/>
      <c r="R3159" s="22"/>
      <c r="AI3159" s="22"/>
    </row>
    <row r="3160" spans="10:35">
      <c r="J3160" s="22"/>
      <c r="Q3160" s="22"/>
      <c r="R3160" s="22"/>
      <c r="AI3160" s="22"/>
    </row>
    <row r="3161" spans="10:35">
      <c r="J3161" s="22"/>
      <c r="Q3161" s="22"/>
      <c r="R3161" s="22"/>
      <c r="AI3161" s="22"/>
    </row>
    <row r="3162" spans="10:35">
      <c r="J3162" s="22"/>
      <c r="Q3162" s="22"/>
      <c r="R3162" s="22"/>
      <c r="AI3162" s="22"/>
    </row>
    <row r="3163" spans="10:35">
      <c r="J3163" s="22"/>
      <c r="Q3163" s="22"/>
      <c r="R3163" s="22"/>
      <c r="AI3163" s="22"/>
    </row>
    <row r="3164" spans="10:35">
      <c r="J3164" s="22"/>
      <c r="Q3164" s="22"/>
      <c r="R3164" s="22"/>
      <c r="AI3164" s="22"/>
    </row>
    <row r="3165" spans="10:35">
      <c r="J3165" s="22"/>
      <c r="Q3165" s="22"/>
      <c r="R3165" s="22"/>
      <c r="AI3165" s="22"/>
    </row>
    <row r="3166" spans="10:35">
      <c r="J3166" s="22"/>
      <c r="Q3166" s="22"/>
      <c r="R3166" s="22"/>
      <c r="AI3166" s="22"/>
    </row>
    <row r="3167" spans="10:35">
      <c r="J3167" s="22"/>
      <c r="Q3167" s="22"/>
      <c r="R3167" s="22"/>
      <c r="AI3167" s="22"/>
    </row>
    <row r="3168" spans="10:35">
      <c r="J3168" s="22"/>
      <c r="Q3168" s="22"/>
      <c r="R3168" s="22"/>
      <c r="AI3168" s="22"/>
    </row>
    <row r="3169" spans="10:35">
      <c r="J3169" s="22"/>
      <c r="Q3169" s="22"/>
      <c r="R3169" s="22"/>
      <c r="AI3169" s="22"/>
    </row>
    <row r="3170" spans="10:35">
      <c r="J3170" s="22"/>
      <c r="Q3170" s="22"/>
      <c r="R3170" s="22"/>
      <c r="AI3170" s="22"/>
    </row>
    <row r="3171" spans="10:35">
      <c r="J3171" s="22"/>
      <c r="Q3171" s="22"/>
      <c r="R3171" s="22"/>
      <c r="AI3171" s="22"/>
    </row>
    <row r="3172" spans="10:35">
      <c r="J3172" s="22"/>
      <c r="Q3172" s="22"/>
      <c r="R3172" s="22"/>
      <c r="AI3172" s="22"/>
    </row>
    <row r="3173" spans="10:35">
      <c r="J3173" s="22"/>
      <c r="Q3173" s="22"/>
      <c r="R3173" s="22"/>
      <c r="AI3173" s="22"/>
    </row>
    <row r="3174" spans="10:35">
      <c r="J3174" s="22"/>
      <c r="Q3174" s="22"/>
      <c r="R3174" s="22"/>
      <c r="AI3174" s="22"/>
    </row>
    <row r="3175" spans="10:35">
      <c r="J3175" s="22"/>
      <c r="Q3175" s="22"/>
      <c r="R3175" s="22"/>
      <c r="AI3175" s="22"/>
    </row>
    <row r="3176" spans="10:35">
      <c r="J3176" s="22"/>
      <c r="Q3176" s="22"/>
      <c r="R3176" s="22"/>
      <c r="AI3176" s="22"/>
    </row>
    <row r="3177" spans="10:35">
      <c r="J3177" s="22"/>
      <c r="Q3177" s="22"/>
      <c r="R3177" s="22"/>
      <c r="AI3177" s="22"/>
    </row>
    <row r="3178" spans="10:35">
      <c r="J3178" s="22"/>
      <c r="Q3178" s="22"/>
      <c r="R3178" s="22"/>
      <c r="AI3178" s="22"/>
    </row>
    <row r="3179" spans="10:35">
      <c r="J3179" s="22"/>
      <c r="Q3179" s="22"/>
      <c r="R3179" s="22"/>
      <c r="AI3179" s="22"/>
    </row>
    <row r="3180" spans="10:35">
      <c r="J3180" s="22"/>
      <c r="Q3180" s="22"/>
      <c r="R3180" s="22"/>
      <c r="AI3180" s="22"/>
    </row>
    <row r="3181" spans="10:35">
      <c r="J3181" s="22"/>
      <c r="Q3181" s="22"/>
      <c r="R3181" s="22"/>
      <c r="AI3181" s="22"/>
    </row>
    <row r="3182" spans="10:35">
      <c r="J3182" s="22"/>
      <c r="Q3182" s="22"/>
      <c r="R3182" s="22"/>
      <c r="AI3182" s="22"/>
    </row>
    <row r="3183" spans="10:35">
      <c r="J3183" s="22"/>
      <c r="Q3183" s="22"/>
      <c r="R3183" s="22"/>
      <c r="AI3183" s="22"/>
    </row>
    <row r="3184" spans="10:35">
      <c r="J3184" s="22"/>
      <c r="Q3184" s="22"/>
      <c r="R3184" s="22"/>
      <c r="AI3184" s="22"/>
    </row>
    <row r="3185" spans="10:35">
      <c r="J3185" s="22"/>
      <c r="Q3185" s="22"/>
      <c r="R3185" s="22"/>
      <c r="AI3185" s="22"/>
    </row>
    <row r="3186" spans="10:35">
      <c r="J3186" s="22"/>
      <c r="Q3186" s="22"/>
      <c r="R3186" s="22"/>
      <c r="AI3186" s="22"/>
    </row>
    <row r="3187" spans="10:35">
      <c r="J3187" s="22"/>
      <c r="Q3187" s="22"/>
      <c r="R3187" s="22"/>
      <c r="AI3187" s="22"/>
    </row>
    <row r="3188" spans="10:35">
      <c r="J3188" s="22"/>
      <c r="Q3188" s="22"/>
      <c r="R3188" s="22"/>
      <c r="AI3188" s="22"/>
    </row>
    <row r="3189" spans="10:35">
      <c r="J3189" s="22"/>
      <c r="Q3189" s="22"/>
      <c r="R3189" s="22"/>
      <c r="AI3189" s="22"/>
    </row>
    <row r="3190" spans="10:35">
      <c r="J3190" s="22"/>
      <c r="Q3190" s="22"/>
      <c r="R3190" s="22"/>
      <c r="AI3190" s="22"/>
    </row>
    <row r="3191" spans="10:35">
      <c r="J3191" s="22"/>
      <c r="Q3191" s="22"/>
      <c r="R3191" s="22"/>
      <c r="AI3191" s="22"/>
    </row>
    <row r="3192" spans="10:35">
      <c r="J3192" s="22"/>
      <c r="Q3192" s="22"/>
      <c r="R3192" s="22"/>
      <c r="AI3192" s="22"/>
    </row>
    <row r="3193" spans="10:35">
      <c r="J3193" s="22"/>
      <c r="Q3193" s="22"/>
      <c r="R3193" s="22"/>
      <c r="AI3193" s="22"/>
    </row>
    <row r="3194" spans="10:35">
      <c r="J3194" s="22"/>
      <c r="Q3194" s="22"/>
      <c r="R3194" s="22"/>
      <c r="AI3194" s="22"/>
    </row>
    <row r="3195" spans="10:35">
      <c r="J3195" s="22"/>
      <c r="Q3195" s="22"/>
      <c r="R3195" s="22"/>
      <c r="AI3195" s="22"/>
    </row>
    <row r="3196" spans="10:35">
      <c r="J3196" s="22"/>
      <c r="Q3196" s="22"/>
      <c r="R3196" s="22"/>
      <c r="AI3196" s="22"/>
    </row>
    <row r="3197" spans="10:35">
      <c r="J3197" s="22"/>
      <c r="Q3197" s="22"/>
      <c r="R3197" s="22"/>
      <c r="AI3197" s="22"/>
    </row>
    <row r="3198" spans="10:35">
      <c r="J3198" s="22"/>
      <c r="Q3198" s="22"/>
      <c r="R3198" s="22"/>
      <c r="AI3198" s="22"/>
    </row>
    <row r="3199" spans="10:35">
      <c r="J3199" s="22"/>
      <c r="Q3199" s="22"/>
      <c r="R3199" s="22"/>
      <c r="AI3199" s="22"/>
    </row>
    <row r="3200" spans="10:35">
      <c r="J3200" s="22"/>
      <c r="Q3200" s="22"/>
      <c r="R3200" s="22"/>
      <c r="AI3200" s="22"/>
    </row>
    <row r="3201" spans="10:35">
      <c r="J3201" s="22"/>
      <c r="Q3201" s="22"/>
      <c r="R3201" s="22"/>
      <c r="AI3201" s="22"/>
    </row>
    <row r="3202" spans="10:35">
      <c r="J3202" s="22"/>
      <c r="Q3202" s="22"/>
      <c r="R3202" s="22"/>
      <c r="AI3202" s="22"/>
    </row>
    <row r="3203" spans="10:35">
      <c r="J3203" s="22"/>
      <c r="Q3203" s="22"/>
      <c r="R3203" s="22"/>
      <c r="AI3203" s="22"/>
    </row>
    <row r="3204" spans="10:35">
      <c r="J3204" s="22"/>
      <c r="Q3204" s="22"/>
      <c r="R3204" s="22"/>
      <c r="AI3204" s="22"/>
    </row>
    <row r="3205" spans="10:35">
      <c r="J3205" s="22"/>
      <c r="Q3205" s="22"/>
      <c r="R3205" s="22"/>
      <c r="AI3205" s="22"/>
    </row>
    <row r="3206" spans="10:35">
      <c r="J3206" s="22"/>
      <c r="Q3206" s="22"/>
      <c r="R3206" s="22"/>
      <c r="AI3206" s="22"/>
    </row>
    <row r="3207" spans="10:35">
      <c r="J3207" s="22"/>
      <c r="Q3207" s="22"/>
      <c r="R3207" s="22"/>
      <c r="AI3207" s="22"/>
    </row>
    <row r="3208" spans="10:35">
      <c r="J3208" s="22"/>
      <c r="Q3208" s="22"/>
      <c r="R3208" s="22"/>
      <c r="AI3208" s="22"/>
    </row>
    <row r="3209" spans="10:35">
      <c r="J3209" s="22"/>
      <c r="Q3209" s="22"/>
      <c r="R3209" s="22"/>
      <c r="AI3209" s="22"/>
    </row>
    <row r="3210" spans="10:35">
      <c r="J3210" s="22"/>
      <c r="Q3210" s="22"/>
      <c r="R3210" s="22"/>
      <c r="AI3210" s="22"/>
    </row>
    <row r="3211" spans="10:35">
      <c r="J3211" s="22"/>
      <c r="Q3211" s="22"/>
      <c r="R3211" s="22"/>
      <c r="AI3211" s="22"/>
    </row>
    <row r="3212" spans="10:35">
      <c r="J3212" s="22"/>
      <c r="Q3212" s="22"/>
      <c r="R3212" s="22"/>
      <c r="AI3212" s="22"/>
    </row>
    <row r="3213" spans="10:35">
      <c r="J3213" s="22"/>
      <c r="Q3213" s="22"/>
      <c r="R3213" s="22"/>
      <c r="AI3213" s="22"/>
    </row>
    <row r="3214" spans="10:35">
      <c r="J3214" s="22"/>
      <c r="Q3214" s="22"/>
      <c r="R3214" s="22"/>
      <c r="AI3214" s="22"/>
    </row>
    <row r="3215" spans="10:35">
      <c r="J3215" s="22"/>
      <c r="Q3215" s="22"/>
      <c r="R3215" s="22"/>
      <c r="AI3215" s="22"/>
    </row>
    <row r="3216" spans="10:35">
      <c r="J3216" s="22"/>
      <c r="Q3216" s="22"/>
      <c r="R3216" s="22"/>
      <c r="AI3216" s="22"/>
    </row>
    <row r="3217" spans="10:35">
      <c r="J3217" s="22"/>
      <c r="Q3217" s="22"/>
      <c r="R3217" s="22"/>
      <c r="AI3217" s="22"/>
    </row>
    <row r="3218" spans="10:35">
      <c r="J3218" s="22"/>
      <c r="Q3218" s="22"/>
      <c r="R3218" s="22"/>
      <c r="AI3218" s="22"/>
    </row>
    <row r="3219" spans="10:35">
      <c r="J3219" s="22"/>
      <c r="Q3219" s="22"/>
      <c r="R3219" s="22"/>
      <c r="AI3219" s="22"/>
    </row>
    <row r="3220" spans="10:35">
      <c r="J3220" s="22"/>
      <c r="Q3220" s="22"/>
      <c r="R3220" s="22"/>
      <c r="AI3220" s="22"/>
    </row>
    <row r="3221" spans="10:35">
      <c r="J3221" s="22"/>
      <c r="Q3221" s="22"/>
      <c r="R3221" s="22"/>
      <c r="AI3221" s="22"/>
    </row>
    <row r="3222" spans="10:35">
      <c r="J3222" s="22"/>
      <c r="Q3222" s="22"/>
      <c r="R3222" s="22"/>
      <c r="AI3222" s="22"/>
    </row>
    <row r="3223" spans="10:35">
      <c r="J3223" s="22"/>
      <c r="Q3223" s="22"/>
      <c r="R3223" s="22"/>
      <c r="AI3223" s="22"/>
    </row>
    <row r="3224" spans="10:35">
      <c r="J3224" s="22"/>
      <c r="Q3224" s="22"/>
      <c r="R3224" s="22"/>
      <c r="AI3224" s="22"/>
    </row>
    <row r="3225" spans="10:35">
      <c r="J3225" s="22"/>
      <c r="Q3225" s="22"/>
      <c r="R3225" s="22"/>
      <c r="AI3225" s="22"/>
    </row>
    <row r="3226" spans="10:35">
      <c r="J3226" s="22"/>
      <c r="Q3226" s="22"/>
      <c r="R3226" s="22"/>
      <c r="AI3226" s="22"/>
    </row>
    <row r="3227" spans="10:35">
      <c r="J3227" s="22"/>
      <c r="Q3227" s="22"/>
      <c r="R3227" s="22"/>
      <c r="AI3227" s="22"/>
    </row>
    <row r="3228" spans="10:35">
      <c r="J3228" s="22"/>
      <c r="Q3228" s="22"/>
      <c r="R3228" s="22"/>
      <c r="AI3228" s="22"/>
    </row>
    <row r="3229" spans="10:35">
      <c r="J3229" s="22"/>
      <c r="Q3229" s="22"/>
      <c r="R3229" s="22"/>
      <c r="AI3229" s="22"/>
    </row>
    <row r="3230" spans="10:35">
      <c r="J3230" s="22"/>
      <c r="Q3230" s="22"/>
      <c r="R3230" s="22"/>
      <c r="AI3230" s="22"/>
    </row>
    <row r="3231" spans="10:35">
      <c r="J3231" s="22"/>
      <c r="Q3231" s="22"/>
      <c r="R3231" s="22"/>
      <c r="AI3231" s="22"/>
    </row>
    <row r="3232" spans="10:35">
      <c r="J3232" s="22"/>
      <c r="Q3232" s="22"/>
      <c r="R3232" s="22"/>
      <c r="AI3232" s="22"/>
    </row>
    <row r="3233" spans="10:35">
      <c r="J3233" s="22"/>
      <c r="Q3233" s="22"/>
      <c r="R3233" s="22"/>
      <c r="AI3233" s="22"/>
    </row>
    <row r="3234" spans="10:35">
      <c r="J3234" s="22"/>
      <c r="Q3234" s="22"/>
      <c r="R3234" s="22"/>
      <c r="AI3234" s="22"/>
    </row>
    <row r="3235" spans="10:35">
      <c r="J3235" s="22"/>
      <c r="Q3235" s="22"/>
      <c r="R3235" s="22"/>
      <c r="AI3235" s="22"/>
    </row>
    <row r="3236" spans="10:35">
      <c r="J3236" s="22"/>
      <c r="Q3236" s="22"/>
      <c r="R3236" s="22"/>
      <c r="AI3236" s="22"/>
    </row>
    <row r="3237" spans="10:35">
      <c r="J3237" s="22"/>
      <c r="Q3237" s="22"/>
      <c r="R3237" s="22"/>
      <c r="AI3237" s="22"/>
    </row>
    <row r="3238" spans="10:35">
      <c r="J3238" s="22"/>
      <c r="Q3238" s="22"/>
      <c r="R3238" s="22"/>
      <c r="AI3238" s="22"/>
    </row>
    <row r="3239" spans="10:35">
      <c r="J3239" s="22"/>
      <c r="Q3239" s="22"/>
      <c r="R3239" s="22"/>
      <c r="AI3239" s="22"/>
    </row>
    <row r="3240" spans="10:35">
      <c r="J3240" s="22"/>
      <c r="Q3240" s="22"/>
      <c r="R3240" s="22"/>
      <c r="AI3240" s="22"/>
    </row>
    <row r="3241" spans="10:35">
      <c r="J3241" s="22"/>
      <c r="Q3241" s="22"/>
      <c r="R3241" s="22"/>
      <c r="AI3241" s="22"/>
    </row>
    <row r="3242" spans="10:35">
      <c r="J3242" s="22"/>
      <c r="Q3242" s="22"/>
      <c r="R3242" s="22"/>
      <c r="AI3242" s="22"/>
    </row>
    <row r="3243" spans="10:35">
      <c r="J3243" s="22"/>
      <c r="Q3243" s="22"/>
      <c r="R3243" s="22"/>
      <c r="AI3243" s="22"/>
    </row>
    <row r="3244" spans="10:35">
      <c r="J3244" s="22"/>
      <c r="Q3244" s="22"/>
      <c r="R3244" s="22"/>
      <c r="AI3244" s="22"/>
    </row>
    <row r="3245" spans="10:35">
      <c r="J3245" s="22"/>
      <c r="Q3245" s="22"/>
      <c r="R3245" s="22"/>
      <c r="AI3245" s="22"/>
    </row>
    <row r="3246" spans="10:35">
      <c r="J3246" s="22"/>
      <c r="Q3246" s="22"/>
      <c r="R3246" s="22"/>
      <c r="AI3246" s="22"/>
    </row>
    <row r="3247" spans="10:35">
      <c r="J3247" s="22"/>
      <c r="Q3247" s="22"/>
      <c r="R3247" s="22"/>
      <c r="AI3247" s="22"/>
    </row>
    <row r="3248" spans="10:35">
      <c r="J3248" s="22"/>
      <c r="Q3248" s="22"/>
      <c r="R3248" s="22"/>
      <c r="AI3248" s="22"/>
    </row>
    <row r="3249" spans="10:35">
      <c r="J3249" s="22"/>
      <c r="Q3249" s="22"/>
      <c r="R3249" s="22"/>
      <c r="AI3249" s="22"/>
    </row>
    <row r="3250" spans="10:35">
      <c r="J3250" s="22"/>
      <c r="Q3250" s="22"/>
      <c r="R3250" s="22"/>
      <c r="AI3250" s="22"/>
    </row>
    <row r="3251" spans="10:35">
      <c r="J3251" s="22"/>
      <c r="Q3251" s="22"/>
      <c r="R3251" s="22"/>
      <c r="AI3251" s="22"/>
    </row>
    <row r="3252" spans="10:35">
      <c r="J3252" s="22"/>
      <c r="Q3252" s="22"/>
      <c r="R3252" s="22"/>
      <c r="AI3252" s="22"/>
    </row>
    <row r="3253" spans="10:35">
      <c r="J3253" s="22"/>
      <c r="Q3253" s="22"/>
      <c r="R3253" s="22"/>
      <c r="AI3253" s="22"/>
    </row>
    <row r="3254" spans="10:35">
      <c r="J3254" s="22"/>
      <c r="Q3254" s="22"/>
      <c r="R3254" s="22"/>
      <c r="AI3254" s="22"/>
    </row>
    <row r="3255" spans="10:35">
      <c r="J3255" s="22"/>
      <c r="Q3255" s="22"/>
      <c r="R3255" s="22"/>
      <c r="AI3255" s="22"/>
    </row>
    <row r="3256" spans="10:35">
      <c r="J3256" s="22"/>
      <c r="Q3256" s="22"/>
      <c r="R3256" s="22"/>
      <c r="AI3256" s="22"/>
    </row>
    <row r="3257" spans="10:35">
      <c r="J3257" s="22"/>
      <c r="Q3257" s="22"/>
      <c r="R3257" s="22"/>
      <c r="AI3257" s="22"/>
    </row>
    <row r="3258" spans="10:35">
      <c r="J3258" s="22"/>
      <c r="Q3258" s="22"/>
      <c r="R3258" s="22"/>
      <c r="AI3258" s="22"/>
    </row>
    <row r="3259" spans="10:35">
      <c r="J3259" s="22"/>
      <c r="Q3259" s="22"/>
      <c r="R3259" s="22"/>
      <c r="AI3259" s="22"/>
    </row>
    <row r="3260" spans="10:35">
      <c r="J3260" s="22"/>
      <c r="Q3260" s="22"/>
      <c r="R3260" s="22"/>
      <c r="AI3260" s="22"/>
    </row>
    <row r="3261" spans="10:35">
      <c r="J3261" s="22"/>
      <c r="Q3261" s="22"/>
      <c r="R3261" s="22"/>
      <c r="AI3261" s="22"/>
    </row>
    <row r="3262" spans="10:35">
      <c r="J3262" s="22"/>
      <c r="Q3262" s="22"/>
      <c r="R3262" s="22"/>
      <c r="AI3262" s="22"/>
    </row>
    <row r="3263" spans="10:35">
      <c r="J3263" s="22"/>
      <c r="Q3263" s="22"/>
      <c r="R3263" s="22"/>
      <c r="AI3263" s="22"/>
    </row>
    <row r="3264" spans="10:35">
      <c r="J3264" s="22"/>
      <c r="Q3264" s="22"/>
      <c r="R3264" s="22"/>
      <c r="AI3264" s="22"/>
    </row>
    <row r="3265" spans="10:35">
      <c r="J3265" s="22"/>
      <c r="Q3265" s="22"/>
      <c r="R3265" s="22"/>
      <c r="AI3265" s="22"/>
    </row>
    <row r="3266" spans="10:35">
      <c r="J3266" s="22"/>
      <c r="Q3266" s="22"/>
      <c r="R3266" s="22"/>
      <c r="AI3266" s="22"/>
    </row>
    <row r="3267" spans="10:35">
      <c r="J3267" s="22"/>
      <c r="Q3267" s="22"/>
      <c r="R3267" s="22"/>
      <c r="AI3267" s="22"/>
    </row>
    <row r="3268" spans="10:35">
      <c r="J3268" s="22"/>
      <c r="Q3268" s="22"/>
      <c r="R3268" s="22"/>
      <c r="AI3268" s="22"/>
    </row>
    <row r="3269" spans="10:35">
      <c r="J3269" s="22"/>
      <c r="Q3269" s="22"/>
      <c r="R3269" s="22"/>
      <c r="AI3269" s="22"/>
    </row>
    <row r="3270" spans="10:35">
      <c r="J3270" s="22"/>
      <c r="Q3270" s="22"/>
      <c r="R3270" s="22"/>
      <c r="AI3270" s="22"/>
    </row>
    <row r="3271" spans="10:35">
      <c r="J3271" s="22"/>
      <c r="Q3271" s="22"/>
      <c r="R3271" s="22"/>
      <c r="AI3271" s="22"/>
    </row>
    <row r="3272" spans="10:35">
      <c r="J3272" s="22"/>
      <c r="Q3272" s="22"/>
      <c r="R3272" s="22"/>
      <c r="AI3272" s="22"/>
    </row>
    <row r="3273" spans="10:35">
      <c r="J3273" s="22"/>
      <c r="Q3273" s="22"/>
      <c r="R3273" s="22"/>
      <c r="AI3273" s="22"/>
    </row>
    <row r="3274" spans="10:35">
      <c r="J3274" s="22"/>
      <c r="Q3274" s="22"/>
      <c r="R3274" s="22"/>
      <c r="AI3274" s="22"/>
    </row>
    <row r="3275" spans="10:35">
      <c r="J3275" s="22"/>
      <c r="Q3275" s="22"/>
      <c r="R3275" s="22"/>
      <c r="AI3275" s="22"/>
    </row>
    <row r="3276" spans="10:35">
      <c r="J3276" s="22"/>
      <c r="Q3276" s="22"/>
      <c r="R3276" s="22"/>
      <c r="AI3276" s="22"/>
    </row>
    <row r="3277" spans="10:35">
      <c r="J3277" s="22"/>
      <c r="Q3277" s="22"/>
      <c r="R3277" s="22"/>
      <c r="AI3277" s="22"/>
    </row>
    <row r="3278" spans="10:35">
      <c r="J3278" s="22"/>
      <c r="Q3278" s="22"/>
      <c r="R3278" s="22"/>
      <c r="AI3278" s="22"/>
    </row>
    <row r="3279" spans="10:35">
      <c r="J3279" s="22"/>
      <c r="Q3279" s="22"/>
      <c r="R3279" s="22"/>
      <c r="AI3279" s="22"/>
    </row>
    <row r="3280" spans="10:35">
      <c r="J3280" s="22"/>
      <c r="Q3280" s="22"/>
      <c r="R3280" s="22"/>
      <c r="AI3280" s="22"/>
    </row>
    <row r="3281" spans="10:35">
      <c r="J3281" s="22"/>
      <c r="Q3281" s="22"/>
      <c r="R3281" s="22"/>
      <c r="AI3281" s="22"/>
    </row>
    <row r="3282" spans="10:35">
      <c r="J3282" s="22"/>
      <c r="Q3282" s="22"/>
      <c r="R3282" s="22"/>
      <c r="AI3282" s="22"/>
    </row>
    <row r="3283" spans="10:35">
      <c r="J3283" s="22"/>
      <c r="Q3283" s="22"/>
      <c r="R3283" s="22"/>
      <c r="AI3283" s="22"/>
    </row>
    <row r="3284" spans="10:35">
      <c r="J3284" s="22"/>
      <c r="Q3284" s="22"/>
      <c r="R3284" s="22"/>
      <c r="AI3284" s="22"/>
    </row>
    <row r="3285" spans="10:35">
      <c r="J3285" s="22"/>
      <c r="Q3285" s="22"/>
      <c r="R3285" s="22"/>
      <c r="AI3285" s="22"/>
    </row>
    <row r="3286" spans="10:35">
      <c r="J3286" s="22"/>
      <c r="Q3286" s="22"/>
      <c r="R3286" s="22"/>
      <c r="AI3286" s="22"/>
    </row>
    <row r="3287" spans="10:35">
      <c r="J3287" s="22"/>
      <c r="Q3287" s="22"/>
      <c r="R3287" s="22"/>
      <c r="AI3287" s="22"/>
    </row>
    <row r="3288" spans="10:35">
      <c r="J3288" s="22"/>
      <c r="Q3288" s="22"/>
      <c r="R3288" s="22"/>
      <c r="AI3288" s="22"/>
    </row>
    <row r="3289" spans="10:35">
      <c r="J3289" s="22"/>
      <c r="Q3289" s="22"/>
      <c r="R3289" s="22"/>
      <c r="AI3289" s="22"/>
    </row>
    <row r="3290" spans="10:35">
      <c r="J3290" s="22"/>
      <c r="Q3290" s="22"/>
      <c r="R3290" s="22"/>
      <c r="AI3290" s="22"/>
    </row>
    <row r="3291" spans="10:35">
      <c r="J3291" s="22"/>
      <c r="Q3291" s="22"/>
      <c r="R3291" s="22"/>
      <c r="AI3291" s="22"/>
    </row>
    <row r="3292" spans="10:35">
      <c r="J3292" s="22"/>
      <c r="Q3292" s="22"/>
      <c r="R3292" s="22"/>
      <c r="AI3292" s="22"/>
    </row>
    <row r="3293" spans="10:35">
      <c r="J3293" s="22"/>
      <c r="Q3293" s="22"/>
      <c r="R3293" s="22"/>
      <c r="AI3293" s="22"/>
    </row>
    <row r="3294" spans="10:35">
      <c r="J3294" s="22"/>
      <c r="Q3294" s="22"/>
      <c r="R3294" s="22"/>
      <c r="AI3294" s="22"/>
    </row>
    <row r="3295" spans="10:35">
      <c r="J3295" s="22"/>
      <c r="Q3295" s="22"/>
      <c r="R3295" s="22"/>
      <c r="AI3295" s="22"/>
    </row>
    <row r="3296" spans="10:35">
      <c r="J3296" s="22"/>
      <c r="Q3296" s="22"/>
      <c r="R3296" s="22"/>
      <c r="AI3296" s="22"/>
    </row>
    <row r="3297" spans="10:35">
      <c r="J3297" s="22"/>
      <c r="Q3297" s="22"/>
      <c r="R3297" s="22"/>
      <c r="AI3297" s="22"/>
    </row>
    <row r="3298" spans="10:35">
      <c r="J3298" s="22"/>
      <c r="Q3298" s="22"/>
      <c r="R3298" s="22"/>
      <c r="AI3298" s="22"/>
    </row>
    <row r="3299" spans="10:35">
      <c r="J3299" s="22"/>
      <c r="Q3299" s="22"/>
      <c r="R3299" s="22"/>
      <c r="AI3299" s="22"/>
    </row>
    <row r="3300" spans="10:35">
      <c r="J3300" s="22"/>
      <c r="Q3300" s="22"/>
      <c r="R3300" s="22"/>
      <c r="AI3300" s="22"/>
    </row>
    <row r="3301" spans="10:35">
      <c r="J3301" s="22"/>
      <c r="Q3301" s="22"/>
      <c r="R3301" s="22"/>
      <c r="AI3301" s="22"/>
    </row>
    <row r="3302" spans="10:35">
      <c r="J3302" s="22"/>
      <c r="Q3302" s="22"/>
      <c r="R3302" s="22"/>
      <c r="AI3302" s="22"/>
    </row>
    <row r="3303" spans="10:35">
      <c r="J3303" s="22"/>
      <c r="Q3303" s="22"/>
      <c r="R3303" s="22"/>
      <c r="AI3303" s="22"/>
    </row>
    <row r="3304" spans="10:35">
      <c r="J3304" s="22"/>
      <c r="Q3304" s="22"/>
      <c r="R3304" s="22"/>
      <c r="AI3304" s="22"/>
    </row>
    <row r="3305" spans="10:35">
      <c r="J3305" s="22"/>
      <c r="Q3305" s="22"/>
      <c r="R3305" s="22"/>
      <c r="AI3305" s="22"/>
    </row>
    <row r="3306" spans="10:35">
      <c r="J3306" s="22"/>
      <c r="Q3306" s="22"/>
      <c r="R3306" s="22"/>
      <c r="AI3306" s="22"/>
    </row>
    <row r="3307" spans="10:35">
      <c r="J3307" s="22"/>
      <c r="Q3307" s="22"/>
      <c r="R3307" s="22"/>
      <c r="AI3307" s="22"/>
    </row>
    <row r="3308" spans="10:35">
      <c r="J3308" s="22"/>
      <c r="Q3308" s="22"/>
      <c r="R3308" s="22"/>
      <c r="AI3308" s="22"/>
    </row>
    <row r="3309" spans="10:35">
      <c r="J3309" s="22"/>
      <c r="Q3309" s="22"/>
      <c r="R3309" s="22"/>
      <c r="AI3309" s="22"/>
    </row>
    <row r="3310" spans="10:35">
      <c r="J3310" s="22"/>
      <c r="Q3310" s="22"/>
      <c r="R3310" s="22"/>
      <c r="AI3310" s="22"/>
    </row>
    <row r="3311" spans="10:35">
      <c r="J3311" s="22"/>
      <c r="Q3311" s="22"/>
      <c r="R3311" s="22"/>
      <c r="AI3311" s="22"/>
    </row>
    <row r="3312" spans="10:35">
      <c r="J3312" s="22"/>
      <c r="Q3312" s="22"/>
      <c r="R3312" s="22"/>
      <c r="AI3312" s="22"/>
    </row>
    <row r="3313" spans="10:35">
      <c r="J3313" s="22"/>
      <c r="Q3313" s="22"/>
      <c r="R3313" s="22"/>
      <c r="AI3313" s="22"/>
    </row>
    <row r="3314" spans="10:35">
      <c r="J3314" s="22"/>
      <c r="Q3314" s="22"/>
      <c r="R3314" s="22"/>
      <c r="AI3314" s="22"/>
    </row>
    <row r="3315" spans="10:35">
      <c r="J3315" s="22"/>
      <c r="Q3315" s="22"/>
      <c r="R3315" s="22"/>
      <c r="AI3315" s="22"/>
    </row>
    <row r="3316" spans="10:35">
      <c r="J3316" s="22"/>
      <c r="Q3316" s="22"/>
      <c r="R3316" s="22"/>
      <c r="AI3316" s="22"/>
    </row>
    <row r="3317" spans="10:35">
      <c r="J3317" s="22"/>
      <c r="Q3317" s="22"/>
      <c r="R3317" s="22"/>
      <c r="AI3317" s="22"/>
    </row>
    <row r="3318" spans="10:35">
      <c r="J3318" s="22"/>
      <c r="Q3318" s="22"/>
      <c r="R3318" s="22"/>
      <c r="AI3318" s="22"/>
    </row>
    <row r="3319" spans="10:35">
      <c r="J3319" s="22"/>
      <c r="Q3319" s="22"/>
      <c r="R3319" s="22"/>
      <c r="AI3319" s="22"/>
    </row>
    <row r="3320" spans="10:35">
      <c r="J3320" s="22"/>
      <c r="Q3320" s="22"/>
      <c r="R3320" s="22"/>
      <c r="AI3320" s="22"/>
    </row>
    <row r="3321" spans="10:35">
      <c r="J3321" s="22"/>
      <c r="Q3321" s="22"/>
      <c r="R3321" s="22"/>
      <c r="AI3321" s="22"/>
    </row>
    <row r="3322" spans="10:35">
      <c r="J3322" s="22"/>
      <c r="Q3322" s="22"/>
      <c r="R3322" s="22"/>
      <c r="AI3322" s="22"/>
    </row>
    <row r="3323" spans="10:35">
      <c r="J3323" s="22"/>
      <c r="Q3323" s="22"/>
      <c r="R3323" s="22"/>
      <c r="AI3323" s="22"/>
    </row>
    <row r="3324" spans="10:35">
      <c r="J3324" s="22"/>
      <c r="Q3324" s="22"/>
      <c r="R3324" s="22"/>
      <c r="AI3324" s="22"/>
    </row>
    <row r="3325" spans="10:35">
      <c r="J3325" s="22"/>
      <c r="Q3325" s="22"/>
      <c r="R3325" s="22"/>
      <c r="AI3325" s="22"/>
    </row>
    <row r="3326" spans="10:35">
      <c r="J3326" s="22"/>
      <c r="Q3326" s="22"/>
      <c r="R3326" s="22"/>
      <c r="AI3326" s="22"/>
    </row>
    <row r="3327" spans="10:35">
      <c r="J3327" s="22"/>
      <c r="Q3327" s="22"/>
      <c r="R3327" s="22"/>
      <c r="AI3327" s="22"/>
    </row>
    <row r="3328" spans="10:35">
      <c r="J3328" s="22"/>
      <c r="Q3328" s="22"/>
      <c r="R3328" s="22"/>
      <c r="AI3328" s="22"/>
    </row>
    <row r="3329" spans="10:35">
      <c r="J3329" s="22"/>
      <c r="Q3329" s="22"/>
      <c r="R3329" s="22"/>
      <c r="AI3329" s="22"/>
    </row>
    <row r="3330" spans="10:35">
      <c r="J3330" s="22"/>
      <c r="Q3330" s="22"/>
      <c r="R3330" s="22"/>
      <c r="AI3330" s="22"/>
    </row>
    <row r="3331" spans="10:35">
      <c r="J3331" s="22"/>
      <c r="Q3331" s="22"/>
      <c r="R3331" s="22"/>
      <c r="AI3331" s="22"/>
    </row>
    <row r="3332" spans="10:35">
      <c r="J3332" s="22"/>
      <c r="Q3332" s="22"/>
      <c r="R3332" s="22"/>
      <c r="AI3332" s="22"/>
    </row>
    <row r="3333" spans="10:35">
      <c r="J3333" s="22"/>
      <c r="Q3333" s="22"/>
      <c r="R3333" s="22"/>
      <c r="AI3333" s="22"/>
    </row>
    <row r="3334" spans="10:35">
      <c r="J3334" s="22"/>
      <c r="Q3334" s="22"/>
      <c r="R3334" s="22"/>
      <c r="AI3334" s="22"/>
    </row>
    <row r="3335" spans="10:35">
      <c r="J3335" s="22"/>
      <c r="Q3335" s="22"/>
      <c r="R3335" s="22"/>
      <c r="AI3335" s="22"/>
    </row>
    <row r="3336" spans="10:35">
      <c r="J3336" s="22"/>
      <c r="Q3336" s="22"/>
      <c r="R3336" s="22"/>
      <c r="AI3336" s="22"/>
    </row>
    <row r="3337" spans="10:35">
      <c r="J3337" s="22"/>
      <c r="Q3337" s="22"/>
      <c r="R3337" s="22"/>
      <c r="AI3337" s="22"/>
    </row>
    <row r="3338" spans="10:35">
      <c r="J3338" s="22"/>
      <c r="Q3338" s="22"/>
      <c r="R3338" s="22"/>
      <c r="AI3338" s="22"/>
    </row>
    <row r="3339" spans="10:35">
      <c r="J3339" s="22"/>
      <c r="Q3339" s="22"/>
      <c r="R3339" s="22"/>
      <c r="AI3339" s="22"/>
    </row>
    <row r="3340" spans="10:35">
      <c r="J3340" s="22"/>
      <c r="Q3340" s="22"/>
      <c r="R3340" s="22"/>
      <c r="AI3340" s="22"/>
    </row>
    <row r="3341" spans="10:35">
      <c r="J3341" s="22"/>
      <c r="Q3341" s="22"/>
      <c r="R3341" s="22"/>
      <c r="AI3341" s="22"/>
    </row>
    <row r="3342" spans="10:35">
      <c r="J3342" s="22"/>
      <c r="Q3342" s="22"/>
      <c r="R3342" s="22"/>
      <c r="AI3342" s="22"/>
    </row>
    <row r="3343" spans="10:35">
      <c r="J3343" s="22"/>
      <c r="Q3343" s="22"/>
      <c r="R3343" s="22"/>
      <c r="AI3343" s="22"/>
    </row>
    <row r="3344" spans="10:35">
      <c r="J3344" s="22"/>
      <c r="Q3344" s="22"/>
      <c r="R3344" s="22"/>
      <c r="AI3344" s="22"/>
    </row>
    <row r="3345" spans="10:35">
      <c r="J3345" s="22"/>
      <c r="Q3345" s="22"/>
      <c r="R3345" s="22"/>
      <c r="AI3345" s="22"/>
    </row>
    <row r="3346" spans="10:35">
      <c r="J3346" s="22"/>
      <c r="Q3346" s="22"/>
      <c r="R3346" s="22"/>
      <c r="AI3346" s="22"/>
    </row>
    <row r="3347" spans="10:35">
      <c r="J3347" s="22"/>
      <c r="Q3347" s="22"/>
      <c r="R3347" s="22"/>
      <c r="AI3347" s="22"/>
    </row>
    <row r="3348" spans="10:35">
      <c r="J3348" s="22"/>
      <c r="Q3348" s="22"/>
      <c r="R3348" s="22"/>
      <c r="AI3348" s="22"/>
    </row>
    <row r="3349" spans="10:35">
      <c r="J3349" s="22"/>
      <c r="Q3349" s="22"/>
      <c r="R3349" s="22"/>
      <c r="AI3349" s="22"/>
    </row>
    <row r="3350" spans="10:35">
      <c r="J3350" s="22"/>
      <c r="Q3350" s="22"/>
      <c r="R3350" s="22"/>
      <c r="AI3350" s="22"/>
    </row>
    <row r="3351" spans="10:35">
      <c r="J3351" s="22"/>
      <c r="Q3351" s="22"/>
      <c r="R3351" s="22"/>
      <c r="AI3351" s="22"/>
    </row>
    <row r="3352" spans="10:35">
      <c r="J3352" s="22"/>
      <c r="Q3352" s="22"/>
      <c r="R3352" s="22"/>
      <c r="AI3352" s="22"/>
    </row>
    <row r="3353" spans="10:35">
      <c r="J3353" s="22"/>
      <c r="Q3353" s="22"/>
      <c r="R3353" s="22"/>
      <c r="AI3353" s="22"/>
    </row>
    <row r="3354" spans="10:35">
      <c r="J3354" s="22"/>
      <c r="Q3354" s="22"/>
      <c r="R3354" s="22"/>
      <c r="AI3354" s="22"/>
    </row>
    <row r="3355" spans="10:35">
      <c r="J3355" s="22"/>
      <c r="Q3355" s="22"/>
      <c r="R3355" s="22"/>
      <c r="AI3355" s="22"/>
    </row>
    <row r="3356" spans="10:35">
      <c r="J3356" s="22"/>
      <c r="Q3356" s="22"/>
      <c r="R3356" s="22"/>
      <c r="AI3356" s="22"/>
    </row>
    <row r="3357" spans="10:35">
      <c r="J3357" s="22"/>
      <c r="Q3357" s="22"/>
      <c r="R3357" s="22"/>
      <c r="AI3357" s="22"/>
    </row>
    <row r="3358" spans="10:35">
      <c r="J3358" s="22"/>
      <c r="Q3358" s="22"/>
      <c r="R3358" s="22"/>
      <c r="AI3358" s="22"/>
    </row>
    <row r="3359" spans="10:35">
      <c r="J3359" s="22"/>
      <c r="Q3359" s="22"/>
      <c r="R3359" s="22"/>
      <c r="AI3359" s="22"/>
    </row>
    <row r="3360" spans="10:35">
      <c r="J3360" s="22"/>
      <c r="Q3360" s="22"/>
      <c r="R3360" s="22"/>
      <c r="AI3360" s="22"/>
    </row>
    <row r="3361" spans="10:35">
      <c r="J3361" s="22"/>
      <c r="Q3361" s="22"/>
      <c r="R3361" s="22"/>
      <c r="AI3361" s="22"/>
    </row>
    <row r="3362" spans="10:35">
      <c r="J3362" s="22"/>
      <c r="Q3362" s="22"/>
      <c r="R3362" s="22"/>
      <c r="AI3362" s="22"/>
    </row>
    <row r="3363" spans="10:35">
      <c r="J3363" s="22"/>
      <c r="Q3363" s="22"/>
      <c r="R3363" s="22"/>
      <c r="AI3363" s="22"/>
    </row>
    <row r="3364" spans="10:35">
      <c r="J3364" s="22"/>
      <c r="Q3364" s="22"/>
      <c r="R3364" s="22"/>
      <c r="AI3364" s="22"/>
    </row>
    <row r="3365" spans="10:35">
      <c r="J3365" s="22"/>
      <c r="Q3365" s="22"/>
      <c r="R3365" s="22"/>
      <c r="AI3365" s="22"/>
    </row>
    <row r="3366" spans="10:35">
      <c r="J3366" s="22"/>
      <c r="Q3366" s="22"/>
      <c r="R3366" s="22"/>
      <c r="AI3366" s="22"/>
    </row>
    <row r="3367" spans="10:35">
      <c r="J3367" s="22"/>
      <c r="Q3367" s="22"/>
      <c r="R3367" s="22"/>
      <c r="AI3367" s="22"/>
    </row>
    <row r="3368" spans="10:35">
      <c r="J3368" s="22"/>
      <c r="Q3368" s="22"/>
      <c r="R3368" s="22"/>
      <c r="AI3368" s="22"/>
    </row>
    <row r="3369" spans="10:35">
      <c r="J3369" s="22"/>
      <c r="Q3369" s="22"/>
      <c r="R3369" s="22"/>
      <c r="AI3369" s="22"/>
    </row>
    <row r="3370" spans="10:35">
      <c r="J3370" s="22"/>
      <c r="Q3370" s="22"/>
      <c r="R3370" s="22"/>
      <c r="AI3370" s="22"/>
    </row>
    <row r="3371" spans="10:35">
      <c r="J3371" s="22"/>
      <c r="Q3371" s="22"/>
      <c r="R3371" s="22"/>
      <c r="AI3371" s="22"/>
    </row>
    <row r="3372" spans="10:35">
      <c r="J3372" s="22"/>
      <c r="Q3372" s="22"/>
      <c r="R3372" s="22"/>
      <c r="AI3372" s="22"/>
    </row>
    <row r="3373" spans="10:35">
      <c r="J3373" s="22"/>
      <c r="Q3373" s="22"/>
      <c r="R3373" s="22"/>
      <c r="AI3373" s="22"/>
    </row>
    <row r="3374" spans="10:35">
      <c r="J3374" s="22"/>
      <c r="Q3374" s="22"/>
      <c r="R3374" s="22"/>
      <c r="AI3374" s="22"/>
    </row>
    <row r="3375" spans="10:35">
      <c r="J3375" s="22"/>
      <c r="Q3375" s="22"/>
      <c r="R3375" s="22"/>
      <c r="AI3375" s="22"/>
    </row>
    <row r="3376" spans="10:35">
      <c r="J3376" s="22"/>
      <c r="Q3376" s="22"/>
      <c r="R3376" s="22"/>
      <c r="AI3376" s="22"/>
    </row>
    <row r="3377" spans="10:35">
      <c r="J3377" s="22"/>
      <c r="Q3377" s="22"/>
      <c r="R3377" s="22"/>
      <c r="AI3377" s="22"/>
    </row>
    <row r="3378" spans="10:35">
      <c r="J3378" s="22"/>
      <c r="Q3378" s="22"/>
      <c r="R3378" s="22"/>
      <c r="AI3378" s="22"/>
    </row>
    <row r="3379" spans="10:35">
      <c r="J3379" s="22"/>
      <c r="Q3379" s="22"/>
      <c r="R3379" s="22"/>
      <c r="AI3379" s="22"/>
    </row>
    <row r="3380" spans="10:35">
      <c r="J3380" s="22"/>
      <c r="Q3380" s="22"/>
      <c r="R3380" s="22"/>
      <c r="AI3380" s="22"/>
    </row>
    <row r="3381" spans="10:35">
      <c r="J3381" s="22"/>
      <c r="Q3381" s="22"/>
      <c r="R3381" s="22"/>
      <c r="AI3381" s="22"/>
    </row>
    <row r="3382" spans="10:35">
      <c r="J3382" s="22"/>
      <c r="Q3382" s="22"/>
      <c r="R3382" s="22"/>
      <c r="AI3382" s="22"/>
    </row>
    <row r="3383" spans="10:35">
      <c r="J3383" s="22"/>
      <c r="Q3383" s="22"/>
      <c r="R3383" s="22"/>
      <c r="AI3383" s="22"/>
    </row>
    <row r="3384" spans="10:35">
      <c r="J3384" s="22"/>
      <c r="Q3384" s="22"/>
      <c r="R3384" s="22"/>
      <c r="AI3384" s="22"/>
    </row>
    <row r="3385" spans="10:35">
      <c r="J3385" s="22"/>
      <c r="Q3385" s="22"/>
      <c r="R3385" s="22"/>
      <c r="AI3385" s="22"/>
    </row>
    <row r="3386" spans="10:35">
      <c r="J3386" s="22"/>
      <c r="Q3386" s="22"/>
      <c r="R3386" s="22"/>
      <c r="AI3386" s="22"/>
    </row>
    <row r="3387" spans="10:35">
      <c r="J3387" s="22"/>
      <c r="Q3387" s="22"/>
      <c r="R3387" s="22"/>
      <c r="AI3387" s="22"/>
    </row>
    <row r="3388" spans="10:35">
      <c r="J3388" s="22"/>
      <c r="Q3388" s="22"/>
      <c r="R3388" s="22"/>
      <c r="AI3388" s="22"/>
    </row>
    <row r="3389" spans="10:35">
      <c r="J3389" s="22"/>
      <c r="Q3389" s="22"/>
      <c r="R3389" s="22"/>
      <c r="AI3389" s="22"/>
    </row>
    <row r="3390" spans="10:35">
      <c r="J3390" s="22"/>
      <c r="Q3390" s="22"/>
      <c r="R3390" s="22"/>
      <c r="AI3390" s="22"/>
    </row>
    <row r="3391" spans="10:35">
      <c r="J3391" s="22"/>
      <c r="Q3391" s="22"/>
      <c r="R3391" s="22"/>
      <c r="AI3391" s="22"/>
    </row>
    <row r="3392" spans="10:35">
      <c r="J3392" s="22"/>
      <c r="Q3392" s="22"/>
      <c r="R3392" s="22"/>
      <c r="AI3392" s="22"/>
    </row>
    <row r="3393" spans="10:35">
      <c r="J3393" s="22"/>
      <c r="Q3393" s="22"/>
      <c r="R3393" s="22"/>
      <c r="AI3393" s="22"/>
    </row>
    <row r="3394" spans="10:35">
      <c r="J3394" s="22"/>
      <c r="Q3394" s="22"/>
      <c r="R3394" s="22"/>
      <c r="AI3394" s="22"/>
    </row>
    <row r="3395" spans="10:35">
      <c r="J3395" s="22"/>
      <c r="Q3395" s="22"/>
      <c r="R3395" s="22"/>
      <c r="AI3395" s="22"/>
    </row>
    <row r="3396" spans="10:35">
      <c r="J3396" s="22"/>
      <c r="Q3396" s="22"/>
      <c r="R3396" s="22"/>
      <c r="AI3396" s="22"/>
    </row>
    <row r="3397" spans="10:35">
      <c r="J3397" s="22"/>
      <c r="Q3397" s="22"/>
      <c r="R3397" s="22"/>
      <c r="AI3397" s="22"/>
    </row>
    <row r="3398" spans="10:35">
      <c r="J3398" s="22"/>
      <c r="Q3398" s="22"/>
      <c r="R3398" s="22"/>
      <c r="AI3398" s="22"/>
    </row>
    <row r="3399" spans="10:35">
      <c r="J3399" s="22"/>
      <c r="Q3399" s="22"/>
      <c r="R3399" s="22"/>
      <c r="AI3399" s="22"/>
    </row>
    <row r="3400" spans="10:35">
      <c r="J3400" s="22"/>
      <c r="Q3400" s="22"/>
      <c r="R3400" s="22"/>
      <c r="AI3400" s="22"/>
    </row>
    <row r="3401" spans="10:35">
      <c r="J3401" s="22"/>
      <c r="Q3401" s="22"/>
      <c r="R3401" s="22"/>
      <c r="AI3401" s="22"/>
    </row>
    <row r="3402" spans="10:35">
      <c r="J3402" s="22"/>
      <c r="Q3402" s="22"/>
      <c r="R3402" s="22"/>
      <c r="AI3402" s="22"/>
    </row>
    <row r="3403" spans="10:35">
      <c r="J3403" s="22"/>
      <c r="Q3403" s="22"/>
      <c r="R3403" s="22"/>
      <c r="AI3403" s="22"/>
    </row>
    <row r="3404" spans="10:35">
      <c r="J3404" s="22"/>
      <c r="Q3404" s="22"/>
      <c r="R3404" s="22"/>
      <c r="AI3404" s="22"/>
    </row>
    <row r="3405" spans="10:35">
      <c r="J3405" s="22"/>
      <c r="Q3405" s="22"/>
      <c r="R3405" s="22"/>
      <c r="AI3405" s="22"/>
    </row>
    <row r="3406" spans="10:35">
      <c r="J3406" s="22"/>
      <c r="Q3406" s="22"/>
      <c r="R3406" s="22"/>
      <c r="AI3406" s="22"/>
    </row>
    <row r="3407" spans="10:35">
      <c r="J3407" s="22"/>
      <c r="Q3407" s="22"/>
      <c r="R3407" s="22"/>
      <c r="AI3407" s="22"/>
    </row>
    <row r="3408" spans="10:35">
      <c r="J3408" s="22"/>
      <c r="Q3408" s="22"/>
      <c r="R3408" s="22"/>
      <c r="AI3408" s="22"/>
    </row>
    <row r="3409" spans="10:35">
      <c r="J3409" s="22"/>
      <c r="Q3409" s="22"/>
      <c r="R3409" s="22"/>
      <c r="AI3409" s="22"/>
    </row>
    <row r="3410" spans="10:35">
      <c r="J3410" s="22"/>
      <c r="Q3410" s="22"/>
      <c r="R3410" s="22"/>
      <c r="AI3410" s="22"/>
    </row>
    <row r="3411" spans="10:35">
      <c r="J3411" s="22"/>
      <c r="Q3411" s="22"/>
      <c r="R3411" s="22"/>
      <c r="AI3411" s="22"/>
    </row>
    <row r="3412" spans="10:35">
      <c r="J3412" s="22"/>
      <c r="Q3412" s="22"/>
      <c r="R3412" s="22"/>
      <c r="AI3412" s="22"/>
    </row>
    <row r="3413" spans="10:35">
      <c r="J3413" s="22"/>
      <c r="Q3413" s="22"/>
      <c r="R3413" s="22"/>
      <c r="AI3413" s="22"/>
    </row>
    <row r="3414" spans="10:35">
      <c r="J3414" s="22"/>
      <c r="Q3414" s="22"/>
      <c r="R3414" s="22"/>
      <c r="AI3414" s="22"/>
    </row>
    <row r="3415" spans="10:35">
      <c r="J3415" s="22"/>
      <c r="Q3415" s="22"/>
      <c r="R3415" s="22"/>
      <c r="AI3415" s="22"/>
    </row>
    <row r="3416" spans="10:35">
      <c r="J3416" s="22"/>
      <c r="Q3416" s="22"/>
      <c r="R3416" s="22"/>
      <c r="AI3416" s="22"/>
    </row>
    <row r="3417" spans="10:35">
      <c r="J3417" s="22"/>
      <c r="Q3417" s="22"/>
      <c r="R3417" s="22"/>
      <c r="AI3417" s="22"/>
    </row>
    <row r="3418" spans="10:35">
      <c r="J3418" s="22"/>
      <c r="Q3418" s="22"/>
      <c r="R3418" s="22"/>
      <c r="AI3418" s="22"/>
    </row>
    <row r="3419" spans="10:35">
      <c r="J3419" s="22"/>
      <c r="Q3419" s="22"/>
      <c r="R3419" s="22"/>
      <c r="AI3419" s="22"/>
    </row>
    <row r="3420" spans="10:35">
      <c r="J3420" s="22"/>
      <c r="Q3420" s="22"/>
      <c r="R3420" s="22"/>
      <c r="AI3420" s="22"/>
    </row>
    <row r="3421" spans="10:35">
      <c r="J3421" s="22"/>
      <c r="Q3421" s="22"/>
      <c r="R3421" s="22"/>
      <c r="AI3421" s="22"/>
    </row>
    <row r="3422" spans="10:35">
      <c r="J3422" s="22"/>
      <c r="Q3422" s="22"/>
      <c r="R3422" s="22"/>
      <c r="AI3422" s="22"/>
    </row>
    <row r="3423" spans="10:35">
      <c r="J3423" s="22"/>
      <c r="Q3423" s="22"/>
      <c r="R3423" s="22"/>
      <c r="AI3423" s="22"/>
    </row>
    <row r="3424" spans="10:35">
      <c r="J3424" s="22"/>
      <c r="Q3424" s="22"/>
      <c r="R3424" s="22"/>
      <c r="AI3424" s="22"/>
    </row>
    <row r="3425" spans="10:35">
      <c r="J3425" s="22"/>
      <c r="Q3425" s="22"/>
      <c r="R3425" s="22"/>
      <c r="AI3425" s="22"/>
    </row>
    <row r="3426" spans="10:35">
      <c r="J3426" s="22"/>
      <c r="Q3426" s="22"/>
      <c r="R3426" s="22"/>
      <c r="AI3426" s="22"/>
    </row>
    <row r="3427" spans="10:35">
      <c r="J3427" s="22"/>
      <c r="Q3427" s="22"/>
      <c r="R3427" s="22"/>
      <c r="AI3427" s="22"/>
    </row>
    <row r="3428" spans="10:35">
      <c r="J3428" s="22"/>
      <c r="Q3428" s="22"/>
      <c r="R3428" s="22"/>
      <c r="AI3428" s="22"/>
    </row>
    <row r="3429" spans="10:35">
      <c r="J3429" s="22"/>
      <c r="Q3429" s="22"/>
      <c r="R3429" s="22"/>
      <c r="AI3429" s="22"/>
    </row>
    <row r="3430" spans="10:35">
      <c r="J3430" s="22"/>
      <c r="Q3430" s="22"/>
      <c r="R3430" s="22"/>
      <c r="AI3430" s="22"/>
    </row>
    <row r="3431" spans="10:35">
      <c r="J3431" s="22"/>
      <c r="Q3431" s="22"/>
      <c r="R3431" s="22"/>
      <c r="AI3431" s="22"/>
    </row>
    <row r="3432" spans="10:35">
      <c r="J3432" s="22"/>
      <c r="Q3432" s="22"/>
      <c r="R3432" s="22"/>
      <c r="AI3432" s="22"/>
    </row>
    <row r="3433" spans="10:35">
      <c r="J3433" s="22"/>
      <c r="Q3433" s="22"/>
      <c r="R3433" s="22"/>
      <c r="AI3433" s="22"/>
    </row>
    <row r="3434" spans="10:35">
      <c r="J3434" s="22"/>
      <c r="Q3434" s="22"/>
      <c r="R3434" s="22"/>
      <c r="AI3434" s="22"/>
    </row>
    <row r="3435" spans="10:35">
      <c r="J3435" s="22"/>
      <c r="Q3435" s="22"/>
      <c r="R3435" s="22"/>
      <c r="AI3435" s="22"/>
    </row>
    <row r="3436" spans="10:35">
      <c r="J3436" s="22"/>
      <c r="Q3436" s="22"/>
      <c r="R3436" s="22"/>
      <c r="AI3436" s="22"/>
    </row>
    <row r="3437" spans="10:35">
      <c r="J3437" s="22"/>
      <c r="Q3437" s="22"/>
      <c r="R3437" s="22"/>
      <c r="AI3437" s="22"/>
    </row>
    <row r="3438" spans="10:35">
      <c r="J3438" s="22"/>
      <c r="Q3438" s="22"/>
      <c r="R3438" s="22"/>
      <c r="AI3438" s="22"/>
    </row>
    <row r="3439" spans="10:35">
      <c r="J3439" s="22"/>
      <c r="Q3439" s="22"/>
      <c r="R3439" s="22"/>
      <c r="AI3439" s="22"/>
    </row>
    <row r="3440" spans="10:35">
      <c r="J3440" s="22"/>
      <c r="Q3440" s="22"/>
      <c r="R3440" s="22"/>
      <c r="AI3440" s="22"/>
    </row>
    <row r="3441" spans="10:35">
      <c r="J3441" s="22"/>
      <c r="Q3441" s="22"/>
      <c r="R3441" s="22"/>
      <c r="AI3441" s="22"/>
    </row>
    <row r="3442" spans="10:35">
      <c r="J3442" s="22"/>
      <c r="Q3442" s="22"/>
      <c r="R3442" s="22"/>
      <c r="AI3442" s="22"/>
    </row>
    <row r="3443" spans="10:35">
      <c r="J3443" s="22"/>
      <c r="Q3443" s="22"/>
      <c r="R3443" s="22"/>
      <c r="AI3443" s="22"/>
    </row>
    <row r="3444" spans="10:35">
      <c r="J3444" s="22"/>
      <c r="Q3444" s="22"/>
      <c r="R3444" s="22"/>
      <c r="AI3444" s="22"/>
    </row>
    <row r="3445" spans="10:35">
      <c r="J3445" s="22"/>
      <c r="Q3445" s="22"/>
      <c r="R3445" s="22"/>
      <c r="AI3445" s="22"/>
    </row>
    <row r="3446" spans="10:35">
      <c r="J3446" s="22"/>
      <c r="Q3446" s="22"/>
      <c r="R3446" s="22"/>
      <c r="AI3446" s="22"/>
    </row>
    <row r="3447" spans="10:35">
      <c r="J3447" s="22"/>
      <c r="Q3447" s="22"/>
      <c r="R3447" s="22"/>
      <c r="AI3447" s="22"/>
    </row>
    <row r="3448" spans="10:35">
      <c r="J3448" s="22"/>
      <c r="Q3448" s="22"/>
      <c r="R3448" s="22"/>
      <c r="AI3448" s="22"/>
    </row>
    <row r="3449" spans="10:35">
      <c r="J3449" s="22"/>
      <c r="Q3449" s="22"/>
      <c r="R3449" s="22"/>
      <c r="AI3449" s="22"/>
    </row>
    <row r="3450" spans="10:35">
      <c r="J3450" s="22"/>
      <c r="Q3450" s="22"/>
      <c r="R3450" s="22"/>
      <c r="AI3450" s="22"/>
    </row>
    <row r="3451" spans="10:35">
      <c r="J3451" s="22"/>
      <c r="Q3451" s="22"/>
      <c r="R3451" s="22"/>
      <c r="AI3451" s="22"/>
    </row>
    <row r="3452" spans="10:35">
      <c r="J3452" s="22"/>
      <c r="Q3452" s="22"/>
      <c r="R3452" s="22"/>
      <c r="AI3452" s="22"/>
    </row>
    <row r="3453" spans="10:35">
      <c r="J3453" s="22"/>
      <c r="Q3453" s="22"/>
      <c r="R3453" s="22"/>
      <c r="AI3453" s="22"/>
    </row>
    <row r="3454" spans="10:35">
      <c r="J3454" s="22"/>
      <c r="Q3454" s="22"/>
      <c r="R3454" s="22"/>
      <c r="AI3454" s="22"/>
    </row>
    <row r="3455" spans="10:35">
      <c r="J3455" s="22"/>
      <c r="Q3455" s="22"/>
      <c r="R3455" s="22"/>
      <c r="AI3455" s="22"/>
    </row>
    <row r="3456" spans="10:35">
      <c r="J3456" s="22"/>
      <c r="Q3456" s="22"/>
      <c r="R3456" s="22"/>
      <c r="AI3456" s="22"/>
    </row>
    <row r="3457" spans="10:35">
      <c r="J3457" s="22"/>
      <c r="Q3457" s="22"/>
      <c r="R3457" s="22"/>
      <c r="AI3457" s="22"/>
    </row>
    <row r="3458" spans="10:35">
      <c r="J3458" s="22"/>
      <c r="Q3458" s="22"/>
      <c r="R3458" s="22"/>
      <c r="AI3458" s="22"/>
    </row>
    <row r="3459" spans="10:35">
      <c r="J3459" s="22"/>
      <c r="Q3459" s="22"/>
      <c r="R3459" s="22"/>
      <c r="AI3459" s="22"/>
    </row>
    <row r="3460" spans="10:35">
      <c r="J3460" s="22"/>
      <c r="Q3460" s="22"/>
      <c r="R3460" s="22"/>
      <c r="AI3460" s="22"/>
    </row>
    <row r="3461" spans="10:35">
      <c r="J3461" s="22"/>
      <c r="Q3461" s="22"/>
      <c r="R3461" s="22"/>
      <c r="AI3461" s="22"/>
    </row>
    <row r="3462" spans="10:35">
      <c r="J3462" s="22"/>
      <c r="Q3462" s="22"/>
      <c r="R3462" s="22"/>
      <c r="AI3462" s="22"/>
    </row>
    <row r="3463" spans="10:35">
      <c r="J3463" s="22"/>
      <c r="Q3463" s="22"/>
      <c r="R3463" s="22"/>
      <c r="AI3463" s="22"/>
    </row>
    <row r="3464" spans="10:35">
      <c r="J3464" s="22"/>
      <c r="Q3464" s="22"/>
      <c r="R3464" s="22"/>
      <c r="AI3464" s="22"/>
    </row>
    <row r="3465" spans="10:35">
      <c r="J3465" s="22"/>
      <c r="Q3465" s="22"/>
      <c r="R3465" s="22"/>
      <c r="AI3465" s="22"/>
    </row>
    <row r="3466" spans="10:35">
      <c r="J3466" s="22"/>
      <c r="Q3466" s="22"/>
      <c r="R3466" s="22"/>
      <c r="AI3466" s="22"/>
    </row>
    <row r="3467" spans="10:35">
      <c r="J3467" s="22"/>
      <c r="Q3467" s="22"/>
      <c r="R3467" s="22"/>
      <c r="AI3467" s="22"/>
    </row>
    <row r="3468" spans="10:35">
      <c r="J3468" s="22"/>
      <c r="Q3468" s="22"/>
      <c r="R3468" s="22"/>
      <c r="AI3468" s="22"/>
    </row>
    <row r="3469" spans="10:35">
      <c r="J3469" s="22"/>
      <c r="Q3469" s="22"/>
      <c r="R3469" s="22"/>
      <c r="AI3469" s="22"/>
    </row>
    <row r="3470" spans="10:35">
      <c r="J3470" s="22"/>
      <c r="Q3470" s="22"/>
      <c r="R3470" s="22"/>
      <c r="AI3470" s="22"/>
    </row>
    <row r="3471" spans="10:35">
      <c r="J3471" s="22"/>
      <c r="Q3471" s="22"/>
      <c r="R3471" s="22"/>
      <c r="AI3471" s="22"/>
    </row>
    <row r="3472" spans="10:35">
      <c r="J3472" s="22"/>
      <c r="Q3472" s="22"/>
      <c r="R3472" s="22"/>
      <c r="AI3472" s="22"/>
    </row>
    <row r="3473" spans="10:35">
      <c r="J3473" s="22"/>
      <c r="Q3473" s="22"/>
      <c r="R3473" s="22"/>
      <c r="AI3473" s="22"/>
    </row>
    <row r="3474" spans="10:35">
      <c r="J3474" s="22"/>
      <c r="Q3474" s="22"/>
      <c r="R3474" s="22"/>
      <c r="AI3474" s="22"/>
    </row>
    <row r="3475" spans="10:35">
      <c r="J3475" s="22"/>
      <c r="Q3475" s="22"/>
      <c r="R3475" s="22"/>
      <c r="AI3475" s="22"/>
    </row>
    <row r="3476" spans="10:35">
      <c r="J3476" s="22"/>
      <c r="Q3476" s="22"/>
      <c r="R3476" s="22"/>
      <c r="AI3476" s="22"/>
    </row>
    <row r="3477" spans="10:35">
      <c r="J3477" s="22"/>
      <c r="Q3477" s="22"/>
      <c r="R3477" s="22"/>
      <c r="AI3477" s="22"/>
    </row>
    <row r="3478" spans="10:35">
      <c r="J3478" s="22"/>
      <c r="Q3478" s="22"/>
      <c r="R3478" s="22"/>
      <c r="AI3478" s="22"/>
    </row>
    <row r="3479" spans="10:35">
      <c r="J3479" s="22"/>
      <c r="Q3479" s="22"/>
      <c r="R3479" s="22"/>
      <c r="AI3479" s="22"/>
    </row>
    <row r="3480" spans="10:35">
      <c r="J3480" s="22"/>
      <c r="Q3480" s="22"/>
      <c r="R3480" s="22"/>
      <c r="AI3480" s="22"/>
    </row>
    <row r="3481" spans="10:35">
      <c r="J3481" s="22"/>
      <c r="Q3481" s="22"/>
      <c r="R3481" s="22"/>
      <c r="AI3481" s="22"/>
    </row>
    <row r="3482" spans="10:35">
      <c r="J3482" s="22"/>
      <c r="Q3482" s="22"/>
      <c r="R3482" s="22"/>
      <c r="AI3482" s="22"/>
    </row>
    <row r="3483" spans="10:35">
      <c r="J3483" s="22"/>
      <c r="Q3483" s="22"/>
      <c r="R3483" s="22"/>
      <c r="AI3483" s="22"/>
    </row>
    <row r="3484" spans="10:35">
      <c r="J3484" s="22"/>
      <c r="Q3484" s="22"/>
      <c r="R3484" s="22"/>
      <c r="AI3484" s="22"/>
    </row>
    <row r="3485" spans="10:35">
      <c r="J3485" s="22"/>
      <c r="Q3485" s="22"/>
      <c r="R3485" s="22"/>
      <c r="AI3485" s="22"/>
    </row>
    <row r="3486" spans="10:35">
      <c r="J3486" s="22"/>
      <c r="Q3486" s="22"/>
      <c r="R3486" s="22"/>
      <c r="AI3486" s="22"/>
    </row>
    <row r="3487" spans="10:35">
      <c r="J3487" s="22"/>
      <c r="Q3487" s="22"/>
      <c r="R3487" s="22"/>
      <c r="AI3487" s="22"/>
    </row>
    <row r="3488" spans="10:35">
      <c r="J3488" s="22"/>
      <c r="Q3488" s="22"/>
      <c r="R3488" s="22"/>
      <c r="AI3488" s="22"/>
    </row>
    <row r="3489" spans="10:35">
      <c r="J3489" s="22"/>
      <c r="Q3489" s="22"/>
      <c r="R3489" s="22"/>
      <c r="AI3489" s="22"/>
    </row>
    <row r="3490" spans="10:35">
      <c r="J3490" s="22"/>
      <c r="Q3490" s="22"/>
      <c r="R3490" s="22"/>
      <c r="AI3490" s="22"/>
    </row>
    <row r="3491" spans="10:35">
      <c r="J3491" s="22"/>
      <c r="Q3491" s="22"/>
      <c r="R3491" s="22"/>
      <c r="AI3491" s="22"/>
    </row>
    <row r="3492" spans="10:35">
      <c r="J3492" s="22"/>
      <c r="Q3492" s="22"/>
      <c r="R3492" s="22"/>
      <c r="AI3492" s="22"/>
    </row>
    <row r="3493" spans="10:35">
      <c r="J3493" s="22"/>
      <c r="Q3493" s="22"/>
      <c r="R3493" s="22"/>
      <c r="AI3493" s="22"/>
    </row>
    <row r="3494" spans="10:35">
      <c r="J3494" s="22"/>
      <c r="Q3494" s="22"/>
      <c r="R3494" s="22"/>
      <c r="AI3494" s="22"/>
    </row>
    <row r="3495" spans="10:35">
      <c r="J3495" s="22"/>
      <c r="Q3495" s="22"/>
      <c r="R3495" s="22"/>
      <c r="AI3495" s="22"/>
    </row>
    <row r="3496" spans="10:35">
      <c r="J3496" s="22"/>
      <c r="Q3496" s="22"/>
      <c r="R3496" s="22"/>
      <c r="AI3496" s="22"/>
    </row>
    <row r="3497" spans="10:35">
      <c r="J3497" s="22"/>
      <c r="Q3497" s="22"/>
      <c r="R3497" s="22"/>
      <c r="AI3497" s="22"/>
    </row>
    <row r="3498" spans="10:35">
      <c r="J3498" s="22"/>
      <c r="Q3498" s="22"/>
      <c r="R3498" s="22"/>
      <c r="AI3498" s="22"/>
    </row>
    <row r="3499" spans="10:35">
      <c r="J3499" s="22"/>
      <c r="Q3499" s="22"/>
      <c r="R3499" s="22"/>
      <c r="AI3499" s="22"/>
    </row>
    <row r="3500" spans="10:35">
      <c r="J3500" s="22"/>
      <c r="Q3500" s="22"/>
      <c r="R3500" s="22"/>
      <c r="AI3500" s="22"/>
    </row>
    <row r="3501" spans="10:35">
      <c r="J3501" s="22"/>
      <c r="Q3501" s="22"/>
      <c r="R3501" s="22"/>
      <c r="AI3501" s="22"/>
    </row>
    <row r="3502" spans="10:35">
      <c r="J3502" s="22"/>
      <c r="Q3502" s="22"/>
      <c r="R3502" s="22"/>
      <c r="AI3502" s="22"/>
    </row>
    <row r="3503" spans="10:35">
      <c r="J3503" s="22"/>
      <c r="Q3503" s="22"/>
      <c r="R3503" s="22"/>
      <c r="AI3503" s="22"/>
    </row>
    <row r="3504" spans="10:35">
      <c r="J3504" s="22"/>
      <c r="Q3504" s="22"/>
      <c r="R3504" s="22"/>
      <c r="AI3504" s="22"/>
    </row>
    <row r="3505" spans="10:35">
      <c r="J3505" s="22"/>
      <c r="Q3505" s="22"/>
      <c r="R3505" s="22"/>
      <c r="AI3505" s="22"/>
    </row>
    <row r="3506" spans="10:35">
      <c r="J3506" s="22"/>
      <c r="Q3506" s="22"/>
      <c r="R3506" s="22"/>
      <c r="AI3506" s="22"/>
    </row>
    <row r="3507" spans="10:35">
      <c r="J3507" s="22"/>
      <c r="Q3507" s="22"/>
      <c r="R3507" s="22"/>
      <c r="AI3507" s="22"/>
    </row>
    <row r="3508" spans="10:35">
      <c r="J3508" s="22"/>
      <c r="Q3508" s="22"/>
      <c r="R3508" s="22"/>
      <c r="AI3508" s="22"/>
    </row>
    <row r="3509" spans="10:35">
      <c r="J3509" s="22"/>
      <c r="Q3509" s="22"/>
      <c r="R3509" s="22"/>
      <c r="AI3509" s="22"/>
    </row>
    <row r="3510" spans="10:35">
      <c r="J3510" s="22"/>
      <c r="Q3510" s="22"/>
      <c r="R3510" s="22"/>
      <c r="AI3510" s="22"/>
    </row>
    <row r="3511" spans="10:35">
      <c r="J3511" s="22"/>
      <c r="Q3511" s="22"/>
      <c r="R3511" s="22"/>
      <c r="AI3511" s="22"/>
    </row>
    <row r="3512" spans="10:35">
      <c r="J3512" s="22"/>
      <c r="Q3512" s="22"/>
      <c r="R3512" s="22"/>
      <c r="AI3512" s="22"/>
    </row>
    <row r="3513" spans="10:35">
      <c r="J3513" s="22"/>
      <c r="Q3513" s="22"/>
      <c r="R3513" s="22"/>
      <c r="AI3513" s="22"/>
    </row>
    <row r="3514" spans="10:35">
      <c r="J3514" s="22"/>
      <c r="Q3514" s="22"/>
      <c r="R3514" s="22"/>
      <c r="AI3514" s="22"/>
    </row>
    <row r="3515" spans="10:35">
      <c r="J3515" s="22"/>
      <c r="Q3515" s="22"/>
      <c r="R3515" s="22"/>
      <c r="AI3515" s="22"/>
    </row>
    <row r="3516" spans="10:35">
      <c r="J3516" s="22"/>
      <c r="Q3516" s="22"/>
      <c r="R3516" s="22"/>
      <c r="AI3516" s="22"/>
    </row>
    <row r="3517" spans="10:35">
      <c r="J3517" s="22"/>
      <c r="Q3517" s="22"/>
      <c r="R3517" s="22"/>
      <c r="AI3517" s="22"/>
    </row>
    <row r="3518" spans="10:35">
      <c r="J3518" s="22"/>
      <c r="Q3518" s="22"/>
      <c r="R3518" s="22"/>
      <c r="AI3518" s="22"/>
    </row>
    <row r="3519" spans="10:35">
      <c r="J3519" s="22"/>
      <c r="Q3519" s="22"/>
      <c r="R3519" s="22"/>
      <c r="AI3519" s="22"/>
    </row>
    <row r="3520" spans="10:35">
      <c r="J3520" s="22"/>
      <c r="Q3520" s="22"/>
      <c r="R3520" s="22"/>
      <c r="AI3520" s="22"/>
    </row>
    <row r="3521" spans="10:35">
      <c r="J3521" s="22"/>
      <c r="Q3521" s="22"/>
      <c r="R3521" s="22"/>
      <c r="AI3521" s="22"/>
    </row>
    <row r="3522" spans="10:35">
      <c r="J3522" s="22"/>
      <c r="Q3522" s="22"/>
      <c r="R3522" s="22"/>
      <c r="AI3522" s="22"/>
    </row>
    <row r="3523" spans="10:35">
      <c r="J3523" s="22"/>
      <c r="Q3523" s="22"/>
      <c r="R3523" s="22"/>
      <c r="AI3523" s="22"/>
    </row>
    <row r="3524" spans="10:35">
      <c r="J3524" s="22"/>
      <c r="Q3524" s="22"/>
      <c r="R3524" s="22"/>
      <c r="AI3524" s="22"/>
    </row>
    <row r="3525" spans="10:35">
      <c r="J3525" s="22"/>
      <c r="Q3525" s="22"/>
      <c r="R3525" s="22"/>
      <c r="AI3525" s="22"/>
    </row>
    <row r="3526" spans="10:35">
      <c r="J3526" s="22"/>
      <c r="Q3526" s="22"/>
      <c r="R3526" s="22"/>
      <c r="AI3526" s="22"/>
    </row>
    <row r="3527" spans="10:35">
      <c r="J3527" s="22"/>
      <c r="Q3527" s="22"/>
      <c r="R3527" s="22"/>
      <c r="AI3527" s="22"/>
    </row>
    <row r="3528" spans="10:35">
      <c r="J3528" s="22"/>
      <c r="Q3528" s="22"/>
      <c r="R3528" s="22"/>
      <c r="AI3528" s="22"/>
    </row>
    <row r="3529" spans="10:35">
      <c r="J3529" s="22"/>
      <c r="Q3529" s="22"/>
      <c r="R3529" s="22"/>
      <c r="AI3529" s="22"/>
    </row>
    <row r="3530" spans="10:35">
      <c r="J3530" s="22"/>
      <c r="Q3530" s="22"/>
      <c r="R3530" s="22"/>
      <c r="AI3530" s="22"/>
    </row>
    <row r="3531" spans="10:35">
      <c r="J3531" s="22"/>
      <c r="Q3531" s="22"/>
      <c r="R3531" s="22"/>
      <c r="AI3531" s="22"/>
    </row>
    <row r="3532" spans="10:35">
      <c r="J3532" s="22"/>
      <c r="Q3532" s="22"/>
      <c r="R3532" s="22"/>
      <c r="AI3532" s="22"/>
    </row>
    <row r="3533" spans="10:35">
      <c r="J3533" s="22"/>
      <c r="Q3533" s="22"/>
      <c r="R3533" s="22"/>
      <c r="AI3533" s="22"/>
    </row>
    <row r="3534" spans="10:35">
      <c r="J3534" s="22"/>
      <c r="Q3534" s="22"/>
      <c r="R3534" s="22"/>
      <c r="AI3534" s="22"/>
    </row>
    <row r="3535" spans="10:35">
      <c r="J3535" s="22"/>
      <c r="Q3535" s="22"/>
      <c r="R3535" s="22"/>
      <c r="AI3535" s="22"/>
    </row>
    <row r="3536" spans="10:35">
      <c r="J3536" s="22"/>
      <c r="Q3536" s="22"/>
      <c r="R3536" s="22"/>
      <c r="AI3536" s="22"/>
    </row>
    <row r="3537" spans="10:35">
      <c r="J3537" s="22"/>
      <c r="Q3537" s="22"/>
      <c r="R3537" s="22"/>
      <c r="AI3537" s="22"/>
    </row>
    <row r="3538" spans="10:35">
      <c r="J3538" s="22"/>
      <c r="Q3538" s="22"/>
      <c r="R3538" s="22"/>
      <c r="AI3538" s="22"/>
    </row>
    <row r="3539" spans="10:35">
      <c r="J3539" s="22"/>
      <c r="Q3539" s="22"/>
      <c r="R3539" s="22"/>
      <c r="AI3539" s="22"/>
    </row>
    <row r="3540" spans="10:35">
      <c r="J3540" s="22"/>
      <c r="Q3540" s="22"/>
      <c r="R3540" s="22"/>
      <c r="AI3540" s="22"/>
    </row>
    <row r="3541" spans="10:35">
      <c r="J3541" s="22"/>
      <c r="Q3541" s="22"/>
      <c r="R3541" s="22"/>
      <c r="AI3541" s="22"/>
    </row>
    <row r="3542" spans="10:35">
      <c r="J3542" s="22"/>
      <c r="Q3542" s="22"/>
      <c r="R3542" s="22"/>
      <c r="AI3542" s="22"/>
    </row>
    <row r="3543" spans="10:35">
      <c r="J3543" s="22"/>
      <c r="Q3543" s="22"/>
      <c r="R3543" s="22"/>
      <c r="AI3543" s="22"/>
    </row>
    <row r="3544" spans="10:35">
      <c r="J3544" s="22"/>
      <c r="Q3544" s="22"/>
      <c r="R3544" s="22"/>
      <c r="AI3544" s="22"/>
    </row>
    <row r="3545" spans="10:35">
      <c r="J3545" s="22"/>
      <c r="Q3545" s="22"/>
      <c r="R3545" s="22"/>
      <c r="AI3545" s="22"/>
    </row>
    <row r="3546" spans="10:35">
      <c r="J3546" s="22"/>
      <c r="Q3546" s="22"/>
      <c r="R3546" s="22"/>
      <c r="AI3546" s="22"/>
    </row>
    <row r="3547" spans="10:35">
      <c r="J3547" s="22"/>
      <c r="Q3547" s="22"/>
      <c r="R3547" s="22"/>
      <c r="AI3547" s="22"/>
    </row>
    <row r="3548" spans="10:35">
      <c r="J3548" s="22"/>
      <c r="Q3548" s="22"/>
      <c r="R3548" s="22"/>
      <c r="AI3548" s="22"/>
    </row>
    <row r="3549" spans="10:35">
      <c r="J3549" s="22"/>
      <c r="Q3549" s="22"/>
      <c r="R3549" s="22"/>
      <c r="AI3549" s="22"/>
    </row>
    <row r="3550" spans="10:35">
      <c r="J3550" s="22"/>
      <c r="Q3550" s="22"/>
      <c r="R3550" s="22"/>
      <c r="AI3550" s="22"/>
    </row>
    <row r="3551" spans="10:35">
      <c r="J3551" s="22"/>
      <c r="Q3551" s="22"/>
      <c r="R3551" s="22"/>
      <c r="AI3551" s="22"/>
    </row>
    <row r="3552" spans="10:35">
      <c r="J3552" s="22"/>
      <c r="Q3552" s="22"/>
      <c r="R3552" s="22"/>
      <c r="AI3552" s="22"/>
    </row>
    <row r="3553" spans="10:35">
      <c r="J3553" s="22"/>
      <c r="Q3553" s="22"/>
      <c r="R3553" s="22"/>
      <c r="AI3553" s="22"/>
    </row>
    <row r="3554" spans="10:35">
      <c r="J3554" s="22"/>
      <c r="Q3554" s="22"/>
      <c r="R3554" s="22"/>
      <c r="AI3554" s="22"/>
    </row>
    <row r="3555" spans="10:35">
      <c r="J3555" s="22"/>
      <c r="Q3555" s="22"/>
      <c r="R3555" s="22"/>
      <c r="AI3555" s="22"/>
    </row>
    <row r="3556" spans="10:35">
      <c r="J3556" s="22"/>
      <c r="Q3556" s="22"/>
      <c r="R3556" s="22"/>
      <c r="AI3556" s="22"/>
    </row>
    <row r="3557" spans="10:35">
      <c r="J3557" s="22"/>
      <c r="Q3557" s="22"/>
      <c r="R3557" s="22"/>
      <c r="AI3557" s="22"/>
    </row>
    <row r="3558" spans="10:35">
      <c r="J3558" s="22"/>
      <c r="Q3558" s="22"/>
      <c r="R3558" s="22"/>
      <c r="AI3558" s="22"/>
    </row>
    <row r="3559" spans="10:35">
      <c r="J3559" s="22"/>
      <c r="Q3559" s="22"/>
      <c r="R3559" s="22"/>
      <c r="AI3559" s="22"/>
    </row>
    <row r="3560" spans="10:35">
      <c r="J3560" s="22"/>
      <c r="Q3560" s="22"/>
      <c r="R3560" s="22"/>
      <c r="AI3560" s="22"/>
    </row>
    <row r="3561" spans="10:35">
      <c r="J3561" s="22"/>
      <c r="Q3561" s="22"/>
      <c r="R3561" s="22"/>
      <c r="AI3561" s="22"/>
    </row>
    <row r="3562" spans="10:35">
      <c r="J3562" s="22"/>
      <c r="Q3562" s="22"/>
      <c r="R3562" s="22"/>
      <c r="AI3562" s="22"/>
    </row>
    <row r="3563" spans="10:35">
      <c r="J3563" s="22"/>
      <c r="Q3563" s="22"/>
      <c r="R3563" s="22"/>
      <c r="AI3563" s="22"/>
    </row>
    <row r="3564" spans="10:35">
      <c r="J3564" s="22"/>
      <c r="Q3564" s="22"/>
      <c r="R3564" s="22"/>
      <c r="AI3564" s="22"/>
    </row>
    <row r="3565" spans="10:35">
      <c r="J3565" s="22"/>
      <c r="Q3565" s="22"/>
      <c r="R3565" s="22"/>
      <c r="AI3565" s="22"/>
    </row>
    <row r="3566" spans="10:35">
      <c r="J3566" s="22"/>
      <c r="Q3566" s="22"/>
      <c r="R3566" s="22"/>
      <c r="AI3566" s="22"/>
    </row>
    <row r="3567" spans="10:35">
      <c r="J3567" s="22"/>
      <c r="Q3567" s="22"/>
      <c r="R3567" s="22"/>
      <c r="AI3567" s="22"/>
    </row>
    <row r="3568" spans="10:35">
      <c r="J3568" s="22"/>
      <c r="Q3568" s="22"/>
      <c r="R3568" s="22"/>
      <c r="AI3568" s="22"/>
    </row>
    <row r="3569" spans="10:35">
      <c r="J3569" s="22"/>
      <c r="Q3569" s="22"/>
      <c r="R3569" s="22"/>
      <c r="AI3569" s="22"/>
    </row>
    <row r="3570" spans="10:35">
      <c r="J3570" s="22"/>
      <c r="Q3570" s="22"/>
      <c r="R3570" s="22"/>
      <c r="AI3570" s="22"/>
    </row>
    <row r="3571" spans="10:35">
      <c r="J3571" s="22"/>
      <c r="Q3571" s="22"/>
      <c r="R3571" s="22"/>
      <c r="AI3571" s="22"/>
    </row>
    <row r="3572" spans="10:35">
      <c r="J3572" s="22"/>
      <c r="Q3572" s="22"/>
      <c r="R3572" s="22"/>
      <c r="AI3572" s="22"/>
    </row>
    <row r="3573" spans="10:35">
      <c r="J3573" s="22"/>
      <c r="Q3573" s="22"/>
      <c r="R3573" s="22"/>
      <c r="AI3573" s="22"/>
    </row>
    <row r="3574" spans="10:35">
      <c r="J3574" s="22"/>
      <c r="Q3574" s="22"/>
      <c r="R3574" s="22"/>
      <c r="AI3574" s="22"/>
    </row>
    <row r="3575" spans="10:35">
      <c r="J3575" s="22"/>
      <c r="Q3575" s="22"/>
      <c r="R3575" s="22"/>
      <c r="AI3575" s="22"/>
    </row>
    <row r="3576" spans="10:35">
      <c r="J3576" s="22"/>
      <c r="Q3576" s="22"/>
      <c r="R3576" s="22"/>
      <c r="AI3576" s="22"/>
    </row>
    <row r="3577" spans="10:35">
      <c r="J3577" s="22"/>
      <c r="Q3577" s="22"/>
      <c r="R3577" s="22"/>
      <c r="AI3577" s="22"/>
    </row>
    <row r="3578" spans="10:35">
      <c r="J3578" s="22"/>
      <c r="Q3578" s="22"/>
      <c r="R3578" s="22"/>
      <c r="AI3578" s="22"/>
    </row>
    <row r="3579" spans="10:35">
      <c r="J3579" s="22"/>
      <c r="Q3579" s="22"/>
      <c r="R3579" s="22"/>
      <c r="AI3579" s="22"/>
    </row>
    <row r="3580" spans="10:35">
      <c r="J3580" s="22"/>
      <c r="Q3580" s="22"/>
      <c r="R3580" s="22"/>
      <c r="AI3580" s="22"/>
    </row>
    <row r="3581" spans="10:35">
      <c r="J3581" s="22"/>
      <c r="Q3581" s="22"/>
      <c r="R3581" s="22"/>
      <c r="AI3581" s="22"/>
    </row>
    <row r="3582" spans="10:35">
      <c r="J3582" s="22"/>
      <c r="Q3582" s="22"/>
      <c r="R3582" s="22"/>
      <c r="AI3582" s="22"/>
    </row>
    <row r="3583" spans="10:35">
      <c r="J3583" s="22"/>
      <c r="Q3583" s="22"/>
      <c r="R3583" s="22"/>
      <c r="AI3583" s="22"/>
    </row>
    <row r="3584" spans="10:35">
      <c r="J3584" s="22"/>
      <c r="Q3584" s="22"/>
      <c r="R3584" s="22"/>
      <c r="AI3584" s="22"/>
    </row>
    <row r="3585" spans="10:35">
      <c r="J3585" s="22"/>
      <c r="Q3585" s="22"/>
      <c r="R3585" s="22"/>
      <c r="AI3585" s="22"/>
    </row>
    <row r="3586" spans="10:35">
      <c r="J3586" s="22"/>
      <c r="Q3586" s="22"/>
      <c r="R3586" s="22"/>
      <c r="AI3586" s="22"/>
    </row>
    <row r="3587" spans="10:35">
      <c r="J3587" s="22"/>
      <c r="Q3587" s="22"/>
      <c r="R3587" s="22"/>
      <c r="AI3587" s="22"/>
    </row>
    <row r="3588" spans="10:35">
      <c r="J3588" s="22"/>
      <c r="Q3588" s="22"/>
      <c r="R3588" s="22"/>
      <c r="AI3588" s="22"/>
    </row>
    <row r="3589" spans="10:35">
      <c r="J3589" s="22"/>
      <c r="Q3589" s="22"/>
      <c r="R3589" s="22"/>
      <c r="AI3589" s="22"/>
    </row>
    <row r="3590" spans="10:35">
      <c r="J3590" s="22"/>
      <c r="Q3590" s="22"/>
      <c r="R3590" s="22"/>
      <c r="AI3590" s="22"/>
    </row>
    <row r="3591" spans="10:35">
      <c r="J3591" s="22"/>
      <c r="Q3591" s="22"/>
      <c r="R3591" s="22"/>
      <c r="AI3591" s="22"/>
    </row>
    <row r="3592" spans="10:35">
      <c r="J3592" s="22"/>
      <c r="Q3592" s="22"/>
      <c r="R3592" s="22"/>
      <c r="AI3592" s="22"/>
    </row>
    <row r="3593" spans="10:35">
      <c r="J3593" s="22"/>
      <c r="Q3593" s="22"/>
      <c r="R3593" s="22"/>
      <c r="AI3593" s="22"/>
    </row>
    <row r="3594" spans="10:35">
      <c r="J3594" s="22"/>
      <c r="Q3594" s="22"/>
      <c r="R3594" s="22"/>
      <c r="AI3594" s="22"/>
    </row>
    <row r="3595" spans="10:35">
      <c r="J3595" s="22"/>
      <c r="Q3595" s="22"/>
      <c r="R3595" s="22"/>
      <c r="AI3595" s="22"/>
    </row>
    <row r="3596" spans="10:35">
      <c r="J3596" s="22"/>
      <c r="Q3596" s="22"/>
      <c r="R3596" s="22"/>
      <c r="AI3596" s="22"/>
    </row>
    <row r="3597" spans="10:35">
      <c r="J3597" s="22"/>
      <c r="Q3597" s="22"/>
      <c r="R3597" s="22"/>
      <c r="AI3597" s="22"/>
    </row>
    <row r="3598" spans="10:35">
      <c r="J3598" s="22"/>
      <c r="Q3598" s="22"/>
      <c r="R3598" s="22"/>
      <c r="AI3598" s="22"/>
    </row>
    <row r="3599" spans="10:35">
      <c r="J3599" s="22"/>
      <c r="Q3599" s="22"/>
      <c r="R3599" s="22"/>
      <c r="AI3599" s="22"/>
    </row>
    <row r="3600" spans="10:35">
      <c r="J3600" s="22"/>
      <c r="Q3600" s="22"/>
      <c r="R3600" s="22"/>
      <c r="AI3600" s="22"/>
    </row>
    <row r="3601" spans="10:35">
      <c r="J3601" s="22"/>
      <c r="Q3601" s="22"/>
      <c r="R3601" s="22"/>
      <c r="AI3601" s="22"/>
    </row>
    <row r="3602" spans="10:35">
      <c r="J3602" s="22"/>
      <c r="Q3602" s="22"/>
      <c r="R3602" s="22"/>
      <c r="AI3602" s="22"/>
    </row>
    <row r="3603" spans="10:35">
      <c r="J3603" s="22"/>
      <c r="Q3603" s="22"/>
      <c r="R3603" s="22"/>
      <c r="AI3603" s="22"/>
    </row>
    <row r="3604" spans="10:35">
      <c r="J3604" s="22"/>
      <c r="Q3604" s="22"/>
      <c r="R3604" s="22"/>
      <c r="AI3604" s="22"/>
    </row>
    <row r="3605" spans="10:35">
      <c r="J3605" s="22"/>
      <c r="Q3605" s="22"/>
      <c r="R3605" s="22"/>
      <c r="AI3605" s="22"/>
    </row>
    <row r="3606" spans="10:35">
      <c r="J3606" s="22"/>
      <c r="Q3606" s="22"/>
      <c r="R3606" s="22"/>
      <c r="AI3606" s="22"/>
    </row>
    <row r="3607" spans="10:35">
      <c r="J3607" s="22"/>
      <c r="Q3607" s="22"/>
      <c r="R3607" s="22"/>
      <c r="AI3607" s="22"/>
    </row>
    <row r="3608" spans="10:35">
      <c r="J3608" s="22"/>
      <c r="Q3608" s="22"/>
      <c r="R3608" s="22"/>
      <c r="AI3608" s="22"/>
    </row>
    <row r="3609" spans="10:35">
      <c r="J3609" s="22"/>
      <c r="Q3609" s="22"/>
      <c r="R3609" s="22"/>
      <c r="AI3609" s="22"/>
    </row>
    <row r="3610" spans="10:35">
      <c r="J3610" s="22"/>
      <c r="Q3610" s="22"/>
      <c r="R3610" s="22"/>
      <c r="AI3610" s="22"/>
    </row>
    <row r="3611" spans="10:35">
      <c r="J3611" s="22"/>
      <c r="Q3611" s="22"/>
      <c r="R3611" s="22"/>
      <c r="AI3611" s="22"/>
    </row>
    <row r="3612" spans="10:35">
      <c r="J3612" s="22"/>
      <c r="Q3612" s="22"/>
      <c r="R3612" s="22"/>
      <c r="AI3612" s="22"/>
    </row>
    <row r="3613" spans="10:35">
      <c r="J3613" s="22"/>
      <c r="Q3613" s="22"/>
      <c r="R3613" s="22"/>
      <c r="AI3613" s="22"/>
    </row>
    <row r="3614" spans="10:35">
      <c r="J3614" s="22"/>
      <c r="Q3614" s="22"/>
      <c r="R3614" s="22"/>
      <c r="AI3614" s="22"/>
    </row>
    <row r="3615" spans="10:35">
      <c r="J3615" s="22"/>
      <c r="Q3615" s="22"/>
      <c r="R3615" s="22"/>
      <c r="AI3615" s="22"/>
    </row>
    <row r="3616" spans="10:35">
      <c r="J3616" s="22"/>
      <c r="Q3616" s="22"/>
      <c r="R3616" s="22"/>
      <c r="AI3616" s="22"/>
    </row>
    <row r="3617" spans="10:35">
      <c r="J3617" s="22"/>
      <c r="Q3617" s="22"/>
      <c r="R3617" s="22"/>
      <c r="AI3617" s="22"/>
    </row>
    <row r="3618" spans="10:35">
      <c r="J3618" s="22"/>
      <c r="Q3618" s="22"/>
      <c r="R3618" s="22"/>
      <c r="AI3618" s="22"/>
    </row>
    <row r="3619" spans="10:35">
      <c r="J3619" s="22"/>
      <c r="Q3619" s="22"/>
      <c r="R3619" s="22"/>
      <c r="AI3619" s="22"/>
    </row>
    <row r="3620" spans="10:35">
      <c r="J3620" s="22"/>
      <c r="Q3620" s="22"/>
      <c r="R3620" s="22"/>
      <c r="AI3620" s="22"/>
    </row>
    <row r="3621" spans="10:35">
      <c r="J3621" s="22"/>
      <c r="Q3621" s="22"/>
      <c r="R3621" s="22"/>
      <c r="AI3621" s="22"/>
    </row>
    <row r="3622" spans="10:35">
      <c r="J3622" s="22"/>
      <c r="Q3622" s="22"/>
      <c r="R3622" s="22"/>
      <c r="AI3622" s="22"/>
    </row>
    <row r="3623" spans="10:35">
      <c r="J3623" s="22"/>
      <c r="Q3623" s="22"/>
      <c r="R3623" s="22"/>
      <c r="AI3623" s="22"/>
    </row>
    <row r="3624" spans="10:35">
      <c r="J3624" s="22"/>
      <c r="Q3624" s="22"/>
      <c r="R3624" s="22"/>
      <c r="AI3624" s="22"/>
    </row>
    <row r="3625" spans="10:35">
      <c r="J3625" s="22"/>
      <c r="Q3625" s="22"/>
      <c r="R3625" s="22"/>
      <c r="AI3625" s="22"/>
    </row>
    <row r="3626" spans="10:35">
      <c r="J3626" s="22"/>
      <c r="Q3626" s="22"/>
      <c r="R3626" s="22"/>
      <c r="AI3626" s="22"/>
    </row>
    <row r="3627" spans="10:35">
      <c r="J3627" s="22"/>
      <c r="Q3627" s="22"/>
      <c r="R3627" s="22"/>
      <c r="AI3627" s="22"/>
    </row>
    <row r="3628" spans="10:35">
      <c r="J3628" s="22"/>
      <c r="Q3628" s="22"/>
      <c r="R3628" s="22"/>
      <c r="AI3628" s="22"/>
    </row>
    <row r="3629" spans="10:35">
      <c r="J3629" s="22"/>
      <c r="Q3629" s="22"/>
      <c r="R3629" s="22"/>
      <c r="AI3629" s="22"/>
    </row>
    <row r="3630" spans="10:35">
      <c r="J3630" s="22"/>
      <c r="Q3630" s="22"/>
      <c r="R3630" s="22"/>
      <c r="AI3630" s="22"/>
    </row>
    <row r="3631" spans="10:35">
      <c r="J3631" s="22"/>
      <c r="Q3631" s="22"/>
      <c r="R3631" s="22"/>
      <c r="AI3631" s="22"/>
    </row>
    <row r="3632" spans="10:35">
      <c r="J3632" s="22"/>
      <c r="Q3632" s="22"/>
      <c r="R3632" s="22"/>
      <c r="AI3632" s="22"/>
    </row>
    <row r="3633" spans="10:35">
      <c r="J3633" s="22"/>
      <c r="Q3633" s="22"/>
      <c r="R3633" s="22"/>
      <c r="AI3633" s="22"/>
    </row>
    <row r="3634" spans="10:35">
      <c r="J3634" s="22"/>
      <c r="Q3634" s="22"/>
      <c r="R3634" s="22"/>
      <c r="AI3634" s="22"/>
    </row>
    <row r="3635" spans="10:35">
      <c r="J3635" s="22"/>
      <c r="Q3635" s="22"/>
      <c r="R3635" s="22"/>
      <c r="AI3635" s="22"/>
    </row>
    <row r="3636" spans="10:35">
      <c r="J3636" s="22"/>
      <c r="Q3636" s="22"/>
      <c r="R3636" s="22"/>
      <c r="AI3636" s="22"/>
    </row>
    <row r="3637" spans="10:35">
      <c r="J3637" s="22"/>
      <c r="Q3637" s="22"/>
      <c r="R3637" s="22"/>
      <c r="AI3637" s="22"/>
    </row>
    <row r="3638" spans="10:35">
      <c r="J3638" s="22"/>
      <c r="Q3638" s="22"/>
      <c r="R3638" s="22"/>
      <c r="AI3638" s="22"/>
    </row>
    <row r="3639" spans="10:35">
      <c r="J3639" s="22"/>
      <c r="Q3639" s="22"/>
      <c r="R3639" s="22"/>
      <c r="AI3639" s="22"/>
    </row>
    <row r="3640" spans="10:35">
      <c r="J3640" s="22"/>
      <c r="Q3640" s="22"/>
      <c r="R3640" s="22"/>
      <c r="AI3640" s="22"/>
    </row>
    <row r="3641" spans="10:35">
      <c r="J3641" s="22"/>
      <c r="Q3641" s="22"/>
      <c r="R3641" s="22"/>
      <c r="AI3641" s="22"/>
    </row>
    <row r="3642" spans="10:35">
      <c r="J3642" s="22"/>
      <c r="Q3642" s="22"/>
      <c r="R3642" s="22"/>
      <c r="AI3642" s="22"/>
    </row>
    <row r="3643" spans="10:35">
      <c r="J3643" s="22"/>
      <c r="Q3643" s="22"/>
      <c r="R3643" s="22"/>
      <c r="AI3643" s="22"/>
    </row>
    <row r="3644" spans="10:35">
      <c r="J3644" s="22"/>
      <c r="Q3644" s="22"/>
      <c r="R3644" s="22"/>
      <c r="AI3644" s="22"/>
    </row>
    <row r="3645" spans="10:35">
      <c r="J3645" s="22"/>
      <c r="Q3645" s="22"/>
      <c r="R3645" s="22"/>
      <c r="AI3645" s="22"/>
    </row>
    <row r="3646" spans="10:35">
      <c r="J3646" s="22"/>
      <c r="Q3646" s="22"/>
      <c r="R3646" s="22"/>
      <c r="AI3646" s="22"/>
    </row>
    <row r="3647" spans="10:35">
      <c r="J3647" s="22"/>
      <c r="Q3647" s="22"/>
      <c r="R3647" s="22"/>
      <c r="AI3647" s="22"/>
    </row>
    <row r="3648" spans="10:35">
      <c r="J3648" s="22"/>
      <c r="Q3648" s="22"/>
      <c r="R3648" s="22"/>
      <c r="AI3648" s="22"/>
    </row>
    <row r="3649" spans="10:35">
      <c r="J3649" s="22"/>
      <c r="Q3649" s="22"/>
      <c r="R3649" s="22"/>
      <c r="AI3649" s="22"/>
    </row>
    <row r="3650" spans="10:35">
      <c r="J3650" s="22"/>
      <c r="Q3650" s="22"/>
      <c r="R3650" s="22"/>
      <c r="AI3650" s="22"/>
    </row>
    <row r="3651" spans="10:35">
      <c r="J3651" s="22"/>
      <c r="Q3651" s="22"/>
      <c r="R3651" s="22"/>
      <c r="AI3651" s="22"/>
    </row>
    <row r="3652" spans="10:35">
      <c r="J3652" s="22"/>
      <c r="Q3652" s="22"/>
      <c r="R3652" s="22"/>
      <c r="AI3652" s="22"/>
    </row>
    <row r="3653" spans="10:35">
      <c r="J3653" s="22"/>
      <c r="Q3653" s="22"/>
      <c r="R3653" s="22"/>
      <c r="AI3653" s="22"/>
    </row>
    <row r="3654" spans="10:35">
      <c r="J3654" s="22"/>
      <c r="Q3654" s="22"/>
      <c r="R3654" s="22"/>
      <c r="AI3654" s="22"/>
    </row>
    <row r="3655" spans="10:35">
      <c r="J3655" s="22"/>
      <c r="Q3655" s="22"/>
      <c r="R3655" s="22"/>
      <c r="AI3655" s="22"/>
    </row>
    <row r="3656" spans="10:35">
      <c r="J3656" s="22"/>
      <c r="Q3656" s="22"/>
      <c r="R3656" s="22"/>
      <c r="AI3656" s="22"/>
    </row>
    <row r="3657" spans="10:35">
      <c r="J3657" s="22"/>
      <c r="Q3657" s="22"/>
      <c r="R3657" s="22"/>
      <c r="AI3657" s="22"/>
    </row>
    <row r="3658" spans="10:35">
      <c r="J3658" s="22"/>
      <c r="Q3658" s="22"/>
      <c r="R3658" s="22"/>
      <c r="AI3658" s="22"/>
    </row>
    <row r="3659" spans="10:35">
      <c r="J3659" s="22"/>
      <c r="Q3659" s="22"/>
      <c r="R3659" s="22"/>
      <c r="AI3659" s="22"/>
    </row>
    <row r="3660" spans="10:35">
      <c r="J3660" s="22"/>
      <c r="Q3660" s="22"/>
      <c r="R3660" s="22"/>
      <c r="AI3660" s="22"/>
    </row>
    <row r="3661" spans="10:35">
      <c r="J3661" s="22"/>
      <c r="Q3661" s="22"/>
      <c r="R3661" s="22"/>
      <c r="AI3661" s="22"/>
    </row>
    <row r="3662" spans="10:35">
      <c r="J3662" s="22"/>
      <c r="Q3662" s="22"/>
      <c r="R3662" s="22"/>
      <c r="AI3662" s="22"/>
    </row>
    <row r="3663" spans="10:35">
      <c r="J3663" s="22"/>
      <c r="Q3663" s="22"/>
      <c r="R3663" s="22"/>
      <c r="AI3663" s="22"/>
    </row>
    <row r="3664" spans="10:35">
      <c r="J3664" s="22"/>
      <c r="Q3664" s="22"/>
      <c r="R3664" s="22"/>
      <c r="AI3664" s="22"/>
    </row>
    <row r="3665" spans="10:35">
      <c r="J3665" s="22"/>
      <c r="Q3665" s="22"/>
      <c r="R3665" s="22"/>
      <c r="AI3665" s="22"/>
    </row>
    <row r="3666" spans="10:35">
      <c r="J3666" s="22"/>
      <c r="Q3666" s="22"/>
      <c r="R3666" s="22"/>
      <c r="AI3666" s="22"/>
    </row>
    <row r="3667" spans="10:35">
      <c r="J3667" s="22"/>
      <c r="Q3667" s="22"/>
      <c r="R3667" s="22"/>
      <c r="AI3667" s="22"/>
    </row>
    <row r="3668" spans="10:35">
      <c r="J3668" s="22"/>
      <c r="Q3668" s="22"/>
      <c r="R3668" s="22"/>
      <c r="AI3668" s="22"/>
    </row>
    <row r="3669" spans="10:35">
      <c r="J3669" s="22"/>
      <c r="Q3669" s="22"/>
      <c r="R3669" s="22"/>
      <c r="AI3669" s="22"/>
    </row>
    <row r="3670" spans="10:35">
      <c r="J3670" s="22"/>
      <c r="Q3670" s="22"/>
      <c r="R3670" s="22"/>
      <c r="AI3670" s="22"/>
    </row>
    <row r="3671" spans="10:35">
      <c r="J3671" s="22"/>
      <c r="Q3671" s="22"/>
      <c r="R3671" s="22"/>
      <c r="AI3671" s="22"/>
    </row>
    <row r="3672" spans="10:35">
      <c r="J3672" s="22"/>
      <c r="Q3672" s="22"/>
      <c r="R3672" s="22"/>
      <c r="AI3672" s="22"/>
    </row>
    <row r="3673" spans="10:35">
      <c r="J3673" s="22"/>
      <c r="Q3673" s="22"/>
      <c r="R3673" s="22"/>
      <c r="AI3673" s="22"/>
    </row>
    <row r="3674" spans="10:35">
      <c r="J3674" s="22"/>
      <c r="Q3674" s="22"/>
      <c r="R3674" s="22"/>
      <c r="AI3674" s="22"/>
    </row>
    <row r="3675" spans="10:35">
      <c r="J3675" s="22"/>
      <c r="Q3675" s="22"/>
      <c r="R3675" s="22"/>
      <c r="AI3675" s="22"/>
    </row>
    <row r="3676" spans="10:35">
      <c r="J3676" s="22"/>
      <c r="Q3676" s="22"/>
      <c r="R3676" s="22"/>
      <c r="AI3676" s="22"/>
    </row>
    <row r="3677" spans="10:35">
      <c r="J3677" s="22"/>
      <c r="Q3677" s="22"/>
      <c r="R3677" s="22"/>
      <c r="AI3677" s="22"/>
    </row>
    <row r="3678" spans="10:35">
      <c r="J3678" s="22"/>
      <c r="Q3678" s="22"/>
      <c r="R3678" s="22"/>
      <c r="AI3678" s="22"/>
    </row>
    <row r="3679" spans="10:35">
      <c r="J3679" s="22"/>
      <c r="Q3679" s="22"/>
      <c r="R3679" s="22"/>
      <c r="AI3679" s="22"/>
    </row>
    <row r="3680" spans="10:35">
      <c r="J3680" s="22"/>
      <c r="Q3680" s="22"/>
      <c r="R3680" s="22"/>
      <c r="AI3680" s="22"/>
    </row>
    <row r="3681" spans="10:35">
      <c r="J3681" s="22"/>
      <c r="Q3681" s="22"/>
      <c r="R3681" s="22"/>
      <c r="AI3681" s="22"/>
    </row>
    <row r="3682" spans="10:35">
      <c r="J3682" s="22"/>
      <c r="Q3682" s="22"/>
      <c r="R3682" s="22"/>
      <c r="AI3682" s="22"/>
    </row>
    <row r="3683" spans="10:35">
      <c r="J3683" s="22"/>
      <c r="Q3683" s="22"/>
      <c r="R3683" s="22"/>
      <c r="AI3683" s="22"/>
    </row>
    <row r="3684" spans="10:35">
      <c r="J3684" s="22"/>
      <c r="Q3684" s="22"/>
      <c r="R3684" s="22"/>
      <c r="AI3684" s="22"/>
    </row>
    <row r="3685" spans="10:35">
      <c r="J3685" s="22"/>
      <c r="Q3685" s="22"/>
      <c r="R3685" s="22"/>
      <c r="AI3685" s="22"/>
    </row>
    <row r="3686" spans="10:35">
      <c r="J3686" s="22"/>
      <c r="Q3686" s="22"/>
      <c r="R3686" s="22"/>
      <c r="AI3686" s="22"/>
    </row>
    <row r="3687" spans="10:35">
      <c r="J3687" s="22"/>
      <c r="Q3687" s="22"/>
      <c r="R3687" s="22"/>
      <c r="AI3687" s="22"/>
    </row>
    <row r="3688" spans="10:35">
      <c r="J3688" s="22"/>
      <c r="Q3688" s="22"/>
      <c r="R3688" s="22"/>
      <c r="AI3688" s="22"/>
    </row>
    <row r="3689" spans="10:35">
      <c r="J3689" s="22"/>
      <c r="Q3689" s="22"/>
      <c r="R3689" s="22"/>
      <c r="AI3689" s="22"/>
    </row>
    <row r="3690" spans="10:35">
      <c r="J3690" s="22"/>
      <c r="Q3690" s="22"/>
      <c r="R3690" s="22"/>
      <c r="AI3690" s="22"/>
    </row>
    <row r="3691" spans="10:35">
      <c r="J3691" s="22"/>
      <c r="Q3691" s="22"/>
      <c r="R3691" s="22"/>
      <c r="AI3691" s="22"/>
    </row>
    <row r="3692" spans="10:35">
      <c r="J3692" s="22"/>
      <c r="Q3692" s="22"/>
      <c r="R3692" s="22"/>
      <c r="AI3692" s="22"/>
    </row>
    <row r="3693" spans="10:35">
      <c r="J3693" s="22"/>
      <c r="Q3693" s="22"/>
      <c r="R3693" s="22"/>
      <c r="AI3693" s="22"/>
    </row>
    <row r="3694" spans="10:35">
      <c r="J3694" s="22"/>
      <c r="Q3694" s="22"/>
      <c r="R3694" s="22"/>
      <c r="AI3694" s="22"/>
    </row>
    <row r="3695" spans="10:35">
      <c r="J3695" s="22"/>
      <c r="Q3695" s="22"/>
      <c r="R3695" s="22"/>
      <c r="AI3695" s="22"/>
    </row>
    <row r="3696" spans="10:35">
      <c r="J3696" s="22"/>
      <c r="Q3696" s="22"/>
      <c r="R3696" s="22"/>
      <c r="AI3696" s="22"/>
    </row>
    <row r="3697" spans="10:35">
      <c r="J3697" s="22"/>
      <c r="Q3697" s="22"/>
      <c r="R3697" s="22"/>
      <c r="AI3697" s="22"/>
    </row>
    <row r="3698" spans="10:35">
      <c r="J3698" s="22"/>
      <c r="Q3698" s="22"/>
      <c r="R3698" s="22"/>
      <c r="AI3698" s="22"/>
    </row>
    <row r="3699" spans="10:35">
      <c r="J3699" s="22"/>
      <c r="Q3699" s="22"/>
      <c r="R3699" s="22"/>
      <c r="AI3699" s="22"/>
    </row>
    <row r="3700" spans="10:35">
      <c r="J3700" s="22"/>
      <c r="Q3700" s="22"/>
      <c r="R3700" s="22"/>
      <c r="AI3700" s="22"/>
    </row>
    <row r="3701" spans="10:35">
      <c r="J3701" s="22"/>
      <c r="Q3701" s="22"/>
      <c r="R3701" s="22"/>
      <c r="AI3701" s="22"/>
    </row>
    <row r="3702" spans="10:35">
      <c r="J3702" s="22"/>
      <c r="Q3702" s="22"/>
      <c r="R3702" s="22"/>
      <c r="AI3702" s="22"/>
    </row>
    <row r="3703" spans="10:35">
      <c r="J3703" s="22"/>
      <c r="Q3703" s="22"/>
      <c r="R3703" s="22"/>
      <c r="AI3703" s="22"/>
    </row>
    <row r="3704" spans="10:35">
      <c r="J3704" s="22"/>
      <c r="Q3704" s="22"/>
      <c r="R3704" s="22"/>
      <c r="AI3704" s="22"/>
    </row>
    <row r="3705" spans="10:35">
      <c r="J3705" s="22"/>
      <c r="Q3705" s="22"/>
      <c r="R3705" s="22"/>
      <c r="AI3705" s="22"/>
    </row>
    <row r="3706" spans="10:35">
      <c r="J3706" s="22"/>
      <c r="Q3706" s="22"/>
      <c r="R3706" s="22"/>
      <c r="AI3706" s="22"/>
    </row>
    <row r="3707" spans="10:35">
      <c r="J3707" s="22"/>
      <c r="Q3707" s="22"/>
      <c r="R3707" s="22"/>
      <c r="AI3707" s="22"/>
    </row>
    <row r="3708" spans="10:35">
      <c r="J3708" s="22"/>
      <c r="Q3708" s="22"/>
      <c r="R3708" s="22"/>
      <c r="AI3708" s="22"/>
    </row>
    <row r="3709" spans="10:35">
      <c r="J3709" s="22"/>
      <c r="Q3709" s="22"/>
      <c r="R3709" s="22"/>
      <c r="AI3709" s="22"/>
    </row>
    <row r="3710" spans="10:35">
      <c r="J3710" s="22"/>
      <c r="Q3710" s="22"/>
      <c r="R3710" s="22"/>
      <c r="AI3710" s="22"/>
    </row>
    <row r="3711" spans="10:35">
      <c r="J3711" s="22"/>
      <c r="Q3711" s="22"/>
      <c r="R3711" s="22"/>
      <c r="AI3711" s="22"/>
    </row>
    <row r="3712" spans="10:35">
      <c r="J3712" s="22"/>
      <c r="Q3712" s="22"/>
      <c r="R3712" s="22"/>
      <c r="AI3712" s="22"/>
    </row>
    <row r="3713" spans="10:35">
      <c r="J3713" s="22"/>
      <c r="Q3713" s="22"/>
      <c r="R3713" s="22"/>
      <c r="AI3713" s="22"/>
    </row>
    <row r="3714" spans="10:35">
      <c r="J3714" s="22"/>
      <c r="Q3714" s="22"/>
      <c r="R3714" s="22"/>
      <c r="AI3714" s="22"/>
    </row>
    <row r="3715" spans="10:35">
      <c r="J3715" s="22"/>
      <c r="Q3715" s="22"/>
      <c r="R3715" s="22"/>
      <c r="AI3715" s="22"/>
    </row>
    <row r="3716" spans="10:35">
      <c r="J3716" s="22"/>
      <c r="Q3716" s="22"/>
      <c r="R3716" s="22"/>
      <c r="AI3716" s="22"/>
    </row>
    <row r="3717" spans="10:35">
      <c r="J3717" s="22"/>
      <c r="Q3717" s="22"/>
      <c r="R3717" s="22"/>
      <c r="AI3717" s="22"/>
    </row>
    <row r="3718" spans="10:35">
      <c r="J3718" s="22"/>
      <c r="Q3718" s="22"/>
      <c r="R3718" s="22"/>
      <c r="AI3718" s="22"/>
    </row>
    <row r="3719" spans="10:35">
      <c r="J3719" s="22"/>
      <c r="Q3719" s="22"/>
      <c r="R3719" s="22"/>
      <c r="AI3719" s="22"/>
    </row>
    <row r="3720" spans="10:35">
      <c r="J3720" s="22"/>
      <c r="Q3720" s="22"/>
      <c r="R3720" s="22"/>
      <c r="AI3720" s="22"/>
    </row>
    <row r="3721" spans="10:35">
      <c r="J3721" s="22"/>
      <c r="Q3721" s="22"/>
      <c r="R3721" s="22"/>
      <c r="AI3721" s="22"/>
    </row>
    <row r="3722" spans="10:35">
      <c r="J3722" s="22"/>
      <c r="Q3722" s="22"/>
      <c r="R3722" s="22"/>
      <c r="AI3722" s="22"/>
    </row>
    <row r="3723" spans="10:35">
      <c r="J3723" s="22"/>
      <c r="Q3723" s="22"/>
      <c r="R3723" s="22"/>
      <c r="AI3723" s="22"/>
    </row>
    <row r="3724" spans="10:35">
      <c r="J3724" s="22"/>
      <c r="Q3724" s="22"/>
      <c r="R3724" s="22"/>
      <c r="AI3724" s="22"/>
    </row>
    <row r="3725" spans="10:35">
      <c r="J3725" s="22"/>
      <c r="Q3725" s="22"/>
      <c r="R3725" s="22"/>
      <c r="AI3725" s="22"/>
    </row>
    <row r="3726" spans="10:35">
      <c r="J3726" s="22"/>
      <c r="Q3726" s="22"/>
      <c r="R3726" s="22"/>
      <c r="AI3726" s="22"/>
    </row>
    <row r="3727" spans="10:35">
      <c r="J3727" s="22"/>
      <c r="Q3727" s="22"/>
      <c r="R3727" s="22"/>
      <c r="AI3727" s="22"/>
    </row>
    <row r="3728" spans="10:35">
      <c r="J3728" s="22"/>
      <c r="Q3728" s="22"/>
      <c r="R3728" s="22"/>
      <c r="AI3728" s="22"/>
    </row>
    <row r="3729" spans="10:35">
      <c r="J3729" s="22"/>
      <c r="Q3729" s="22"/>
      <c r="R3729" s="22"/>
      <c r="AI3729" s="22"/>
    </row>
    <row r="3730" spans="10:35">
      <c r="J3730" s="22"/>
      <c r="Q3730" s="22"/>
      <c r="R3730" s="22"/>
      <c r="AI3730" s="22"/>
    </row>
    <row r="3731" spans="10:35">
      <c r="J3731" s="22"/>
      <c r="Q3731" s="22"/>
      <c r="R3731" s="22"/>
      <c r="AI3731" s="22"/>
    </row>
    <row r="3732" spans="10:35">
      <c r="J3732" s="22"/>
      <c r="Q3732" s="22"/>
      <c r="R3732" s="22"/>
      <c r="AI3732" s="22"/>
    </row>
    <row r="3733" spans="10:35">
      <c r="J3733" s="22"/>
      <c r="Q3733" s="22"/>
      <c r="R3733" s="22"/>
      <c r="AI3733" s="22"/>
    </row>
    <row r="3734" spans="10:35">
      <c r="J3734" s="22"/>
      <c r="Q3734" s="22"/>
      <c r="R3734" s="22"/>
      <c r="AI3734" s="22"/>
    </row>
    <row r="3735" spans="10:35">
      <c r="J3735" s="22"/>
      <c r="Q3735" s="22"/>
      <c r="R3735" s="22"/>
      <c r="AI3735" s="22"/>
    </row>
    <row r="3736" spans="10:35">
      <c r="J3736" s="22"/>
      <c r="Q3736" s="22"/>
      <c r="R3736" s="22"/>
      <c r="AI3736" s="22"/>
    </row>
    <row r="3737" spans="10:35">
      <c r="J3737" s="22"/>
      <c r="Q3737" s="22"/>
      <c r="R3737" s="22"/>
      <c r="AI3737" s="22"/>
    </row>
    <row r="3738" spans="10:35">
      <c r="J3738" s="22"/>
      <c r="Q3738" s="22"/>
      <c r="R3738" s="22"/>
      <c r="AI3738" s="22"/>
    </row>
    <row r="3739" spans="10:35">
      <c r="J3739" s="22"/>
      <c r="Q3739" s="22"/>
      <c r="R3739" s="22"/>
      <c r="AI3739" s="22"/>
    </row>
    <row r="3740" spans="10:35">
      <c r="J3740" s="22"/>
      <c r="Q3740" s="22"/>
      <c r="R3740" s="22"/>
      <c r="AI3740" s="22"/>
    </row>
    <row r="3741" spans="10:35">
      <c r="J3741" s="22"/>
      <c r="Q3741" s="22"/>
      <c r="R3741" s="22"/>
      <c r="AI3741" s="22"/>
    </row>
    <row r="3742" spans="10:35">
      <c r="J3742" s="22"/>
      <c r="Q3742" s="22"/>
      <c r="R3742" s="22"/>
      <c r="AI3742" s="22"/>
    </row>
    <row r="3743" spans="10:35">
      <c r="J3743" s="22"/>
      <c r="Q3743" s="22"/>
      <c r="R3743" s="22"/>
      <c r="AI3743" s="22"/>
    </row>
    <row r="3744" spans="10:35">
      <c r="J3744" s="22"/>
      <c r="Q3744" s="22"/>
      <c r="R3744" s="22"/>
      <c r="AI3744" s="22"/>
    </row>
    <row r="3745" spans="10:35">
      <c r="J3745" s="22"/>
      <c r="Q3745" s="22"/>
      <c r="R3745" s="22"/>
      <c r="AI3745" s="22"/>
    </row>
    <row r="3746" spans="10:35">
      <c r="J3746" s="22"/>
      <c r="Q3746" s="22"/>
      <c r="R3746" s="22"/>
      <c r="AI3746" s="22"/>
    </row>
    <row r="3747" spans="10:35">
      <c r="J3747" s="22"/>
      <c r="Q3747" s="22"/>
      <c r="R3747" s="22"/>
      <c r="AI3747" s="22"/>
    </row>
    <row r="3748" spans="10:35">
      <c r="J3748" s="22"/>
      <c r="Q3748" s="22"/>
      <c r="R3748" s="22"/>
      <c r="AI3748" s="22"/>
    </row>
    <row r="3749" spans="10:35">
      <c r="J3749" s="22"/>
      <c r="Q3749" s="22"/>
      <c r="R3749" s="22"/>
      <c r="AI3749" s="22"/>
    </row>
    <row r="3750" spans="10:35">
      <c r="J3750" s="22"/>
      <c r="Q3750" s="22"/>
      <c r="R3750" s="22"/>
      <c r="AI3750" s="22"/>
    </row>
    <row r="3751" spans="10:35">
      <c r="J3751" s="22"/>
      <c r="Q3751" s="22"/>
      <c r="R3751" s="22"/>
      <c r="AI3751" s="22"/>
    </row>
    <row r="3752" spans="10:35">
      <c r="J3752" s="22"/>
      <c r="Q3752" s="22"/>
      <c r="R3752" s="22"/>
      <c r="AI3752" s="22"/>
    </row>
    <row r="3753" spans="10:35">
      <c r="J3753" s="22"/>
      <c r="Q3753" s="22"/>
      <c r="R3753" s="22"/>
      <c r="AI3753" s="22"/>
    </row>
    <row r="3754" spans="10:35">
      <c r="J3754" s="22"/>
      <c r="Q3754" s="22"/>
      <c r="R3754" s="22"/>
      <c r="AI3754" s="22"/>
    </row>
    <row r="3755" spans="10:35">
      <c r="J3755" s="22"/>
      <c r="Q3755" s="22"/>
      <c r="R3755" s="22"/>
      <c r="AI3755" s="22"/>
    </row>
    <row r="3756" spans="10:35">
      <c r="J3756" s="22"/>
      <c r="Q3756" s="22"/>
      <c r="R3756" s="22"/>
      <c r="AI3756" s="22"/>
    </row>
    <row r="3757" spans="10:35">
      <c r="J3757" s="22"/>
      <c r="Q3757" s="22"/>
      <c r="R3757" s="22"/>
      <c r="AI3757" s="22"/>
    </row>
    <row r="3758" spans="10:35">
      <c r="J3758" s="22"/>
      <c r="Q3758" s="22"/>
      <c r="R3758" s="22"/>
      <c r="AI3758" s="22"/>
    </row>
    <row r="3759" spans="10:35">
      <c r="J3759" s="22"/>
      <c r="Q3759" s="22"/>
      <c r="R3759" s="22"/>
      <c r="AI3759" s="22"/>
    </row>
    <row r="3760" spans="10:35">
      <c r="J3760" s="22"/>
      <c r="Q3760" s="22"/>
      <c r="R3760" s="22"/>
      <c r="AI3760" s="22"/>
    </row>
    <row r="3761" spans="10:35">
      <c r="J3761" s="22"/>
      <c r="Q3761" s="22"/>
      <c r="R3761" s="22"/>
      <c r="AI3761" s="22"/>
    </row>
    <row r="3762" spans="10:35">
      <c r="J3762" s="22"/>
      <c r="Q3762" s="22"/>
      <c r="R3762" s="22"/>
      <c r="AI3762" s="22"/>
    </row>
    <row r="3763" spans="10:35">
      <c r="J3763" s="22"/>
      <c r="Q3763" s="22"/>
      <c r="R3763" s="22"/>
      <c r="AI3763" s="22"/>
    </row>
    <row r="3764" spans="10:35">
      <c r="J3764" s="22"/>
      <c r="Q3764" s="22"/>
      <c r="R3764" s="22"/>
      <c r="AI3764" s="22"/>
    </row>
    <row r="3765" spans="10:35">
      <c r="J3765" s="22"/>
      <c r="Q3765" s="22"/>
      <c r="R3765" s="22"/>
      <c r="AI3765" s="22"/>
    </row>
    <row r="3766" spans="10:35">
      <c r="J3766" s="22"/>
      <c r="Q3766" s="22"/>
      <c r="R3766" s="22"/>
      <c r="AI3766" s="22"/>
    </row>
    <row r="3767" spans="10:35">
      <c r="J3767" s="22"/>
      <c r="Q3767" s="22"/>
      <c r="R3767" s="22"/>
      <c r="AI3767" s="22"/>
    </row>
    <row r="3768" spans="10:35">
      <c r="J3768" s="22"/>
      <c r="Q3768" s="22"/>
      <c r="R3768" s="22"/>
      <c r="AI3768" s="22"/>
    </row>
    <row r="3769" spans="10:35">
      <c r="J3769" s="22"/>
      <c r="Q3769" s="22"/>
      <c r="R3769" s="22"/>
      <c r="AI3769" s="22"/>
    </row>
    <row r="3770" spans="10:35">
      <c r="J3770" s="22"/>
      <c r="Q3770" s="22"/>
      <c r="R3770" s="22"/>
      <c r="AI3770" s="22"/>
    </row>
    <row r="3771" spans="10:35">
      <c r="J3771" s="22"/>
      <c r="Q3771" s="22"/>
      <c r="R3771" s="22"/>
      <c r="AI3771" s="22"/>
    </row>
    <row r="3772" spans="10:35">
      <c r="J3772" s="22"/>
      <c r="Q3772" s="22"/>
      <c r="R3772" s="22"/>
      <c r="AI3772" s="22"/>
    </row>
    <row r="3773" spans="10:35">
      <c r="J3773" s="22"/>
      <c r="Q3773" s="22"/>
      <c r="R3773" s="22"/>
      <c r="AI3773" s="22"/>
    </row>
    <row r="3774" spans="10:35">
      <c r="J3774" s="22"/>
      <c r="Q3774" s="22"/>
      <c r="R3774" s="22"/>
      <c r="AI3774" s="22"/>
    </row>
    <row r="3775" spans="10:35">
      <c r="J3775" s="22"/>
      <c r="Q3775" s="22"/>
      <c r="R3775" s="22"/>
      <c r="AI3775" s="22"/>
    </row>
    <row r="3776" spans="10:35">
      <c r="J3776" s="22"/>
      <c r="Q3776" s="22"/>
      <c r="R3776" s="22"/>
      <c r="AI3776" s="22"/>
    </row>
    <row r="3777" spans="10:35">
      <c r="J3777" s="22"/>
      <c r="Q3777" s="22"/>
      <c r="R3777" s="22"/>
      <c r="AI3777" s="22"/>
    </row>
    <row r="3778" spans="10:35">
      <c r="J3778" s="22"/>
      <c r="Q3778" s="22"/>
      <c r="R3778" s="22"/>
      <c r="AI3778" s="22"/>
    </row>
    <row r="3779" spans="10:35">
      <c r="J3779" s="22"/>
      <c r="Q3779" s="22"/>
      <c r="R3779" s="22"/>
      <c r="AI3779" s="22"/>
    </row>
    <row r="3780" spans="10:35">
      <c r="J3780" s="22"/>
      <c r="Q3780" s="22"/>
      <c r="R3780" s="22"/>
      <c r="AI3780" s="22"/>
    </row>
    <row r="3781" spans="10:35">
      <c r="J3781" s="22"/>
      <c r="Q3781" s="22"/>
      <c r="R3781" s="22"/>
      <c r="AI3781" s="22"/>
    </row>
    <row r="3782" spans="10:35">
      <c r="J3782" s="22"/>
      <c r="Q3782" s="22"/>
      <c r="R3782" s="22"/>
      <c r="AI3782" s="22"/>
    </row>
    <row r="3783" spans="10:35">
      <c r="J3783" s="22"/>
      <c r="Q3783" s="22"/>
      <c r="R3783" s="22"/>
      <c r="AI3783" s="22"/>
    </row>
    <row r="3784" spans="10:35">
      <c r="J3784" s="22"/>
      <c r="Q3784" s="22"/>
      <c r="R3784" s="22"/>
      <c r="AI3784" s="22"/>
    </row>
    <row r="3785" spans="10:35">
      <c r="J3785" s="22"/>
      <c r="Q3785" s="22"/>
      <c r="R3785" s="22"/>
      <c r="AI3785" s="22"/>
    </row>
    <row r="3786" spans="10:35">
      <c r="J3786" s="22"/>
      <c r="Q3786" s="22"/>
      <c r="R3786" s="22"/>
      <c r="AI3786" s="22"/>
    </row>
    <row r="3787" spans="10:35">
      <c r="J3787" s="22"/>
      <c r="Q3787" s="22"/>
      <c r="R3787" s="22"/>
      <c r="AI3787" s="22"/>
    </row>
    <row r="3788" spans="10:35">
      <c r="J3788" s="22"/>
      <c r="Q3788" s="22"/>
      <c r="R3788" s="22"/>
      <c r="AI3788" s="22"/>
    </row>
    <row r="3789" spans="10:35">
      <c r="J3789" s="22"/>
      <c r="Q3789" s="22"/>
      <c r="R3789" s="22"/>
      <c r="AI3789" s="22"/>
    </row>
    <row r="3790" spans="10:35">
      <c r="J3790" s="22"/>
      <c r="Q3790" s="22"/>
      <c r="R3790" s="22"/>
      <c r="AI3790" s="22"/>
    </row>
    <row r="3791" spans="10:35">
      <c r="J3791" s="22"/>
      <c r="Q3791" s="22"/>
      <c r="R3791" s="22"/>
      <c r="AI3791" s="22"/>
    </row>
    <row r="3792" spans="10:35">
      <c r="J3792" s="22"/>
      <c r="Q3792" s="22"/>
      <c r="R3792" s="22"/>
      <c r="AI3792" s="22"/>
    </row>
    <row r="3793" spans="10:35">
      <c r="J3793" s="22"/>
      <c r="Q3793" s="22"/>
      <c r="R3793" s="22"/>
      <c r="AI3793" s="22"/>
    </row>
    <row r="3794" spans="10:35">
      <c r="J3794" s="22"/>
      <c r="Q3794" s="22"/>
      <c r="R3794" s="22"/>
      <c r="AI3794" s="22"/>
    </row>
    <row r="3795" spans="10:35">
      <c r="J3795" s="22"/>
      <c r="Q3795" s="22"/>
      <c r="R3795" s="22"/>
      <c r="AI3795" s="22"/>
    </row>
    <row r="3796" spans="10:35">
      <c r="J3796" s="22"/>
      <c r="Q3796" s="22"/>
      <c r="R3796" s="22"/>
      <c r="AI3796" s="22"/>
    </row>
    <row r="3797" spans="10:35">
      <c r="J3797" s="22"/>
      <c r="Q3797" s="22"/>
      <c r="R3797" s="22"/>
      <c r="AI3797" s="22"/>
    </row>
    <row r="3798" spans="10:35">
      <c r="J3798" s="22"/>
      <c r="Q3798" s="22"/>
      <c r="R3798" s="22"/>
      <c r="AI3798" s="22"/>
    </row>
    <row r="3799" spans="10:35">
      <c r="J3799" s="22"/>
      <c r="Q3799" s="22"/>
      <c r="R3799" s="22"/>
      <c r="AI3799" s="22"/>
    </row>
    <row r="3800" spans="10:35">
      <c r="J3800" s="22"/>
      <c r="Q3800" s="22"/>
      <c r="R3800" s="22"/>
      <c r="AI3800" s="22"/>
    </row>
    <row r="3801" spans="10:35">
      <c r="J3801" s="22"/>
      <c r="Q3801" s="22"/>
      <c r="R3801" s="22"/>
      <c r="AI3801" s="22"/>
    </row>
    <row r="3802" spans="10:35">
      <c r="J3802" s="22"/>
      <c r="Q3802" s="22"/>
      <c r="R3802" s="22"/>
      <c r="AI3802" s="22"/>
    </row>
    <row r="3803" spans="10:35">
      <c r="J3803" s="22"/>
      <c r="Q3803" s="22"/>
      <c r="R3803" s="22"/>
      <c r="AI3803" s="22"/>
    </row>
    <row r="3804" spans="10:35">
      <c r="J3804" s="22"/>
      <c r="Q3804" s="22"/>
      <c r="R3804" s="22"/>
      <c r="AI3804" s="22"/>
    </row>
    <row r="3805" spans="10:35">
      <c r="J3805" s="22"/>
      <c r="Q3805" s="22"/>
      <c r="R3805" s="22"/>
      <c r="AI3805" s="22"/>
    </row>
    <row r="3806" spans="10:35">
      <c r="J3806" s="22"/>
      <c r="Q3806" s="22"/>
      <c r="R3806" s="22"/>
      <c r="AI3806" s="22"/>
    </row>
    <row r="3807" spans="10:35">
      <c r="J3807" s="22"/>
      <c r="Q3807" s="22"/>
      <c r="R3807" s="22"/>
      <c r="AI3807" s="22"/>
    </row>
    <row r="3808" spans="10:35">
      <c r="J3808" s="22"/>
      <c r="Q3808" s="22"/>
      <c r="R3808" s="22"/>
      <c r="AI3808" s="22"/>
    </row>
    <row r="3809" spans="10:35">
      <c r="J3809" s="22"/>
      <c r="Q3809" s="22"/>
      <c r="R3809" s="22"/>
      <c r="AI3809" s="22"/>
    </row>
    <row r="3810" spans="10:35">
      <c r="J3810" s="22"/>
      <c r="Q3810" s="22"/>
      <c r="R3810" s="22"/>
      <c r="AI3810" s="22"/>
    </row>
    <row r="3811" spans="10:35">
      <c r="J3811" s="22"/>
      <c r="Q3811" s="22"/>
      <c r="R3811" s="22"/>
      <c r="AI3811" s="22"/>
    </row>
    <row r="3812" spans="10:35">
      <c r="J3812" s="22"/>
      <c r="Q3812" s="22"/>
      <c r="R3812" s="22"/>
      <c r="AI3812" s="22"/>
    </row>
    <row r="3813" spans="10:35">
      <c r="J3813" s="22"/>
      <c r="Q3813" s="22"/>
      <c r="R3813" s="22"/>
      <c r="AI3813" s="22"/>
    </row>
    <row r="3814" spans="10:35">
      <c r="J3814" s="22"/>
      <c r="Q3814" s="22"/>
      <c r="R3814" s="22"/>
      <c r="AI3814" s="22"/>
    </row>
    <row r="3815" spans="10:35">
      <c r="J3815" s="22"/>
      <c r="Q3815" s="22"/>
      <c r="R3815" s="22"/>
      <c r="AI3815" s="22"/>
    </row>
    <row r="3816" spans="10:35">
      <c r="J3816" s="22"/>
      <c r="Q3816" s="22"/>
      <c r="R3816" s="22"/>
      <c r="AI3816" s="22"/>
    </row>
    <row r="3817" spans="10:35">
      <c r="J3817" s="22"/>
      <c r="Q3817" s="22"/>
      <c r="R3817" s="22"/>
      <c r="AI3817" s="22"/>
    </row>
    <row r="3818" spans="10:35">
      <c r="J3818" s="22"/>
      <c r="Q3818" s="22"/>
      <c r="R3818" s="22"/>
      <c r="AI3818" s="22"/>
    </row>
    <row r="3819" spans="10:35">
      <c r="J3819" s="22"/>
      <c r="Q3819" s="22"/>
      <c r="R3819" s="22"/>
      <c r="AI3819" s="22"/>
    </row>
    <row r="3820" spans="10:35">
      <c r="J3820" s="22"/>
      <c r="Q3820" s="22"/>
      <c r="R3820" s="22"/>
      <c r="AI3820" s="22"/>
    </row>
    <row r="3821" spans="10:35">
      <c r="J3821" s="22"/>
      <c r="Q3821" s="22"/>
      <c r="R3821" s="22"/>
      <c r="AI3821" s="22"/>
    </row>
    <row r="3822" spans="10:35">
      <c r="J3822" s="22"/>
      <c r="Q3822" s="22"/>
      <c r="R3822" s="22"/>
      <c r="AI3822" s="22"/>
    </row>
    <row r="3823" spans="10:35">
      <c r="J3823" s="22"/>
      <c r="Q3823" s="22"/>
      <c r="R3823" s="22"/>
      <c r="AI3823" s="22"/>
    </row>
    <row r="3824" spans="10:35">
      <c r="J3824" s="22"/>
      <c r="Q3824" s="22"/>
      <c r="R3824" s="22"/>
      <c r="AI3824" s="22"/>
    </row>
    <row r="3825" spans="10:35">
      <c r="J3825" s="22"/>
      <c r="Q3825" s="22"/>
      <c r="R3825" s="22"/>
      <c r="AI3825" s="22"/>
    </row>
    <row r="3826" spans="10:35">
      <c r="J3826" s="22"/>
      <c r="Q3826" s="22"/>
      <c r="R3826" s="22"/>
      <c r="AI3826" s="22"/>
    </row>
    <row r="3827" spans="10:35">
      <c r="J3827" s="22"/>
      <c r="Q3827" s="22"/>
      <c r="R3827" s="22"/>
      <c r="AI3827" s="22"/>
    </row>
    <row r="3828" spans="10:35">
      <c r="J3828" s="22"/>
      <c r="Q3828" s="22"/>
      <c r="R3828" s="22"/>
      <c r="AI3828" s="22"/>
    </row>
    <row r="3829" spans="10:35">
      <c r="J3829" s="22"/>
      <c r="Q3829" s="22"/>
      <c r="R3829" s="22"/>
      <c r="AI3829" s="22"/>
    </row>
    <row r="3830" spans="10:35">
      <c r="J3830" s="22"/>
      <c r="Q3830" s="22"/>
      <c r="R3830" s="22"/>
      <c r="AI3830" s="22"/>
    </row>
    <row r="3831" spans="10:35">
      <c r="J3831" s="22"/>
      <c r="Q3831" s="22"/>
      <c r="R3831" s="22"/>
      <c r="AI3831" s="22"/>
    </row>
    <row r="3832" spans="10:35">
      <c r="J3832" s="22"/>
      <c r="Q3832" s="22"/>
      <c r="R3832" s="22"/>
      <c r="AI3832" s="22"/>
    </row>
    <row r="3833" spans="10:35">
      <c r="J3833" s="22"/>
      <c r="Q3833" s="22"/>
      <c r="R3833" s="22"/>
      <c r="AI3833" s="22"/>
    </row>
    <row r="3834" spans="10:35">
      <c r="J3834" s="22"/>
      <c r="Q3834" s="22"/>
      <c r="R3834" s="22"/>
      <c r="AI3834" s="22"/>
    </row>
    <row r="3835" spans="10:35">
      <c r="J3835" s="22"/>
      <c r="Q3835" s="22"/>
      <c r="R3835" s="22"/>
      <c r="AI3835" s="22"/>
    </row>
    <row r="3836" spans="10:35">
      <c r="J3836" s="22"/>
      <c r="Q3836" s="22"/>
      <c r="R3836" s="22"/>
      <c r="AI3836" s="22"/>
    </row>
    <row r="3837" spans="10:35">
      <c r="J3837" s="22"/>
      <c r="Q3837" s="22"/>
      <c r="R3837" s="22"/>
      <c r="AI3837" s="22"/>
    </row>
    <row r="3838" spans="10:35">
      <c r="J3838" s="22"/>
      <c r="Q3838" s="22"/>
      <c r="R3838" s="22"/>
      <c r="AI3838" s="22"/>
    </row>
    <row r="3839" spans="10:35">
      <c r="J3839" s="22"/>
      <c r="Q3839" s="22"/>
      <c r="R3839" s="22"/>
      <c r="AI3839" s="22"/>
    </row>
    <row r="3840" spans="10:35">
      <c r="J3840" s="22"/>
      <c r="Q3840" s="22"/>
      <c r="R3840" s="22"/>
      <c r="AI3840" s="22"/>
    </row>
    <row r="3841" spans="10:35">
      <c r="J3841" s="22"/>
      <c r="Q3841" s="22"/>
      <c r="R3841" s="22"/>
      <c r="AI3841" s="22"/>
    </row>
    <row r="3842" spans="10:35">
      <c r="J3842" s="22"/>
      <c r="Q3842" s="22"/>
      <c r="R3842" s="22"/>
      <c r="AI3842" s="22"/>
    </row>
    <row r="3843" spans="10:35">
      <c r="J3843" s="22"/>
      <c r="Q3843" s="22"/>
      <c r="R3843" s="22"/>
      <c r="AI3843" s="22"/>
    </row>
    <row r="3844" spans="10:35">
      <c r="J3844" s="22"/>
      <c r="Q3844" s="22"/>
      <c r="R3844" s="22"/>
      <c r="AI3844" s="22"/>
    </row>
    <row r="3845" spans="10:35">
      <c r="J3845" s="22"/>
      <c r="Q3845" s="22"/>
      <c r="R3845" s="22"/>
      <c r="AI3845" s="22"/>
    </row>
    <row r="3846" spans="10:35">
      <c r="J3846" s="22"/>
      <c r="Q3846" s="22"/>
      <c r="R3846" s="22"/>
      <c r="AI3846" s="22"/>
    </row>
    <row r="3847" spans="10:35">
      <c r="J3847" s="22"/>
      <c r="Q3847" s="22"/>
      <c r="R3847" s="22"/>
      <c r="AI3847" s="22"/>
    </row>
    <row r="3848" spans="10:35">
      <c r="J3848" s="22"/>
      <c r="Q3848" s="22"/>
      <c r="R3848" s="22"/>
      <c r="AI3848" s="22"/>
    </row>
    <row r="3849" spans="10:35">
      <c r="J3849" s="22"/>
      <c r="Q3849" s="22"/>
      <c r="R3849" s="22"/>
      <c r="AI3849" s="22"/>
    </row>
    <row r="3850" spans="10:35">
      <c r="J3850" s="22"/>
      <c r="Q3850" s="22"/>
      <c r="R3850" s="22"/>
      <c r="AI3850" s="22"/>
    </row>
    <row r="3851" spans="10:35">
      <c r="J3851" s="22"/>
      <c r="Q3851" s="22"/>
      <c r="R3851" s="22"/>
      <c r="AI3851" s="22"/>
    </row>
    <row r="3852" spans="10:35">
      <c r="J3852" s="22"/>
      <c r="Q3852" s="22"/>
      <c r="R3852" s="22"/>
      <c r="AI3852" s="22"/>
    </row>
    <row r="3853" spans="10:35">
      <c r="J3853" s="22"/>
      <c r="Q3853" s="22"/>
      <c r="R3853" s="22"/>
      <c r="AI3853" s="22"/>
    </row>
    <row r="3854" spans="10:35">
      <c r="J3854" s="22"/>
      <c r="Q3854" s="22"/>
      <c r="R3854" s="22"/>
      <c r="AI3854" s="22"/>
    </row>
    <row r="3855" spans="10:35">
      <c r="J3855" s="22"/>
      <c r="Q3855" s="22"/>
      <c r="R3855" s="22"/>
      <c r="AI3855" s="22"/>
    </row>
    <row r="3856" spans="10:35">
      <c r="J3856" s="22"/>
      <c r="Q3856" s="22"/>
      <c r="R3856" s="22"/>
      <c r="AI3856" s="22"/>
    </row>
    <row r="3857" spans="10:35">
      <c r="J3857" s="22"/>
      <c r="Q3857" s="22"/>
      <c r="R3857" s="22"/>
      <c r="AI3857" s="22"/>
    </row>
    <row r="3858" spans="10:35">
      <c r="J3858" s="22"/>
      <c r="Q3858" s="22"/>
      <c r="R3858" s="22"/>
      <c r="AI3858" s="22"/>
    </row>
    <row r="3859" spans="10:35">
      <c r="J3859" s="22"/>
      <c r="Q3859" s="22"/>
      <c r="R3859" s="22"/>
      <c r="AI3859" s="22"/>
    </row>
    <row r="3860" spans="10:35">
      <c r="J3860" s="22"/>
      <c r="Q3860" s="22"/>
      <c r="R3860" s="22"/>
      <c r="AI3860" s="22"/>
    </row>
    <row r="3861" spans="10:35">
      <c r="J3861" s="22"/>
      <c r="Q3861" s="22"/>
      <c r="R3861" s="22"/>
      <c r="AI3861" s="22"/>
    </row>
    <row r="3862" spans="10:35">
      <c r="J3862" s="22"/>
      <c r="Q3862" s="22"/>
      <c r="R3862" s="22"/>
      <c r="AI3862" s="22"/>
    </row>
    <row r="3863" spans="10:35">
      <c r="J3863" s="22"/>
      <c r="Q3863" s="22"/>
      <c r="R3863" s="22"/>
      <c r="AI3863" s="22"/>
    </row>
    <row r="3864" spans="10:35">
      <c r="J3864" s="22"/>
      <c r="Q3864" s="22"/>
      <c r="R3864" s="22"/>
      <c r="AI3864" s="22"/>
    </row>
    <row r="3865" spans="10:35">
      <c r="J3865" s="22"/>
      <c r="Q3865" s="22"/>
      <c r="R3865" s="22"/>
      <c r="AI3865" s="22"/>
    </row>
    <row r="3866" spans="10:35">
      <c r="J3866" s="22"/>
      <c r="Q3866" s="22"/>
      <c r="R3866" s="22"/>
      <c r="AI3866" s="22"/>
    </row>
    <row r="3867" spans="10:35">
      <c r="J3867" s="22"/>
      <c r="Q3867" s="22"/>
      <c r="R3867" s="22"/>
      <c r="AI3867" s="22"/>
    </row>
    <row r="3868" spans="10:35">
      <c r="J3868" s="22"/>
      <c r="Q3868" s="22"/>
      <c r="R3868" s="22"/>
      <c r="AI3868" s="22"/>
    </row>
    <row r="3869" spans="10:35">
      <c r="J3869" s="22"/>
      <c r="Q3869" s="22"/>
      <c r="R3869" s="22"/>
      <c r="AI3869" s="22"/>
    </row>
    <row r="3870" spans="10:35">
      <c r="J3870" s="22"/>
      <c r="Q3870" s="22"/>
      <c r="R3870" s="22"/>
      <c r="AI3870" s="22"/>
    </row>
    <row r="3871" spans="10:35">
      <c r="J3871" s="22"/>
      <c r="Q3871" s="22"/>
      <c r="R3871" s="22"/>
      <c r="AI3871" s="22"/>
    </row>
    <row r="3872" spans="10:35">
      <c r="J3872" s="22"/>
      <c r="Q3872" s="22"/>
      <c r="R3872" s="22"/>
      <c r="AI3872" s="22"/>
    </row>
    <row r="3873" spans="10:35">
      <c r="J3873" s="22"/>
      <c r="Q3873" s="22"/>
      <c r="R3873" s="22"/>
      <c r="AI3873" s="22"/>
    </row>
    <row r="3874" spans="10:35">
      <c r="J3874" s="22"/>
      <c r="Q3874" s="22"/>
      <c r="R3874" s="22"/>
      <c r="AI3874" s="22"/>
    </row>
    <row r="3875" spans="10:35">
      <c r="J3875" s="22"/>
      <c r="Q3875" s="22"/>
      <c r="R3875" s="22"/>
      <c r="AI3875" s="22"/>
    </row>
    <row r="3876" spans="10:35">
      <c r="J3876" s="22"/>
      <c r="Q3876" s="22"/>
      <c r="R3876" s="22"/>
      <c r="AI3876" s="22"/>
    </row>
    <row r="3877" spans="10:35">
      <c r="J3877" s="22"/>
      <c r="Q3877" s="22"/>
      <c r="R3877" s="22"/>
      <c r="AI3877" s="22"/>
    </row>
    <row r="3878" spans="10:35">
      <c r="J3878" s="22"/>
      <c r="Q3878" s="22"/>
      <c r="R3878" s="22"/>
      <c r="AI3878" s="22"/>
    </row>
    <row r="3879" spans="10:35">
      <c r="J3879" s="22"/>
      <c r="Q3879" s="22"/>
      <c r="R3879" s="22"/>
      <c r="AI3879" s="22"/>
    </row>
    <row r="3880" spans="10:35">
      <c r="J3880" s="22"/>
      <c r="Q3880" s="22"/>
      <c r="R3880" s="22"/>
      <c r="AI3880" s="22"/>
    </row>
    <row r="3881" spans="10:35">
      <c r="J3881" s="22"/>
      <c r="Q3881" s="22"/>
      <c r="R3881" s="22"/>
      <c r="AI3881" s="22"/>
    </row>
    <row r="3882" spans="10:35">
      <c r="J3882" s="22"/>
      <c r="Q3882" s="22"/>
      <c r="R3882" s="22"/>
      <c r="AI3882" s="22"/>
    </row>
    <row r="3883" spans="10:35">
      <c r="J3883" s="22"/>
      <c r="Q3883" s="22"/>
      <c r="R3883" s="22"/>
      <c r="AI3883" s="22"/>
    </row>
    <row r="3884" spans="10:35">
      <c r="J3884" s="22"/>
      <c r="Q3884" s="22"/>
      <c r="R3884" s="22"/>
      <c r="AI3884" s="22"/>
    </row>
    <row r="3885" spans="10:35">
      <c r="J3885" s="22"/>
      <c r="Q3885" s="22"/>
      <c r="R3885" s="22"/>
      <c r="AI3885" s="22"/>
    </row>
    <row r="3886" spans="10:35">
      <c r="J3886" s="22"/>
      <c r="Q3886" s="22"/>
      <c r="R3886" s="22"/>
      <c r="AI3886" s="22"/>
    </row>
    <row r="3887" spans="10:35">
      <c r="J3887" s="22"/>
      <c r="Q3887" s="22"/>
      <c r="R3887" s="22"/>
      <c r="AI3887" s="22"/>
    </row>
    <row r="3888" spans="10:35">
      <c r="J3888" s="22"/>
      <c r="Q3888" s="22"/>
      <c r="R3888" s="22"/>
      <c r="AI3888" s="22"/>
    </row>
    <row r="3889" spans="10:35">
      <c r="J3889" s="22"/>
      <c r="Q3889" s="22"/>
      <c r="R3889" s="22"/>
      <c r="AI3889" s="22"/>
    </row>
    <row r="3890" spans="10:35">
      <c r="J3890" s="22"/>
      <c r="Q3890" s="22"/>
      <c r="R3890" s="22"/>
      <c r="AI3890" s="22"/>
    </row>
    <row r="3891" spans="10:35">
      <c r="J3891" s="22"/>
      <c r="Q3891" s="22"/>
      <c r="R3891" s="22"/>
      <c r="AI3891" s="22"/>
    </row>
    <row r="3892" spans="10:35">
      <c r="J3892" s="22"/>
      <c r="Q3892" s="22"/>
      <c r="R3892" s="22"/>
      <c r="AI3892" s="22"/>
    </row>
    <row r="3893" spans="10:35">
      <c r="J3893" s="22"/>
      <c r="Q3893" s="22"/>
      <c r="R3893" s="22"/>
      <c r="AI3893" s="22"/>
    </row>
    <row r="3894" spans="10:35">
      <c r="J3894" s="22"/>
      <c r="Q3894" s="22"/>
      <c r="R3894" s="22"/>
      <c r="AI3894" s="22"/>
    </row>
    <row r="3895" spans="10:35">
      <c r="J3895" s="22"/>
      <c r="Q3895" s="22"/>
      <c r="R3895" s="22"/>
      <c r="AI3895" s="22"/>
    </row>
    <row r="3896" spans="10:35">
      <c r="J3896" s="22"/>
      <c r="Q3896" s="22"/>
      <c r="R3896" s="22"/>
      <c r="AI3896" s="22"/>
    </row>
    <row r="3897" spans="10:35">
      <c r="J3897" s="22"/>
      <c r="Q3897" s="22"/>
      <c r="R3897" s="22"/>
      <c r="AI3897" s="22"/>
    </row>
    <row r="3898" spans="10:35">
      <c r="J3898" s="22"/>
      <c r="Q3898" s="22"/>
      <c r="R3898" s="22"/>
      <c r="AI3898" s="22"/>
    </row>
    <row r="3899" spans="10:35">
      <c r="J3899" s="22"/>
      <c r="Q3899" s="22"/>
      <c r="R3899" s="22"/>
      <c r="AI3899" s="22"/>
    </row>
    <row r="3900" spans="10:35">
      <c r="J3900" s="22"/>
      <c r="Q3900" s="22"/>
      <c r="R3900" s="22"/>
      <c r="AI3900" s="22"/>
    </row>
    <row r="3901" spans="10:35">
      <c r="J3901" s="22"/>
      <c r="Q3901" s="22"/>
      <c r="R3901" s="22"/>
      <c r="AI3901" s="22"/>
    </row>
    <row r="3902" spans="10:35">
      <c r="J3902" s="22"/>
      <c r="Q3902" s="22"/>
      <c r="R3902" s="22"/>
      <c r="AI3902" s="22"/>
    </row>
    <row r="3903" spans="10:35">
      <c r="J3903" s="22"/>
      <c r="Q3903" s="22"/>
      <c r="R3903" s="22"/>
      <c r="AI3903" s="22"/>
    </row>
    <row r="3904" spans="10:35">
      <c r="J3904" s="22"/>
      <c r="Q3904" s="22"/>
      <c r="R3904" s="22"/>
      <c r="AI3904" s="22"/>
    </row>
    <row r="3905" spans="10:35">
      <c r="J3905" s="22"/>
      <c r="Q3905" s="22"/>
      <c r="R3905" s="22"/>
      <c r="AI3905" s="22"/>
    </row>
    <row r="3906" spans="10:35">
      <c r="J3906" s="22"/>
      <c r="Q3906" s="22"/>
      <c r="R3906" s="22"/>
      <c r="AI3906" s="22"/>
    </row>
    <row r="3907" spans="10:35">
      <c r="J3907" s="22"/>
      <c r="Q3907" s="22"/>
      <c r="R3907" s="22"/>
      <c r="AI3907" s="22"/>
    </row>
    <row r="3908" spans="10:35">
      <c r="J3908" s="22"/>
      <c r="Q3908" s="22"/>
      <c r="R3908" s="22"/>
      <c r="AI3908" s="22"/>
    </row>
    <row r="3909" spans="10:35">
      <c r="J3909" s="22"/>
      <c r="Q3909" s="22"/>
      <c r="R3909" s="22"/>
      <c r="AI3909" s="22"/>
    </row>
    <row r="3910" spans="10:35">
      <c r="J3910" s="22"/>
      <c r="Q3910" s="22"/>
      <c r="R3910" s="22"/>
      <c r="AI3910" s="22"/>
    </row>
    <row r="3911" spans="10:35">
      <c r="J3911" s="22"/>
      <c r="Q3911" s="22"/>
      <c r="R3911" s="22"/>
      <c r="AI3911" s="22"/>
    </row>
    <row r="3912" spans="10:35">
      <c r="J3912" s="22"/>
      <c r="Q3912" s="22"/>
      <c r="R3912" s="22"/>
      <c r="AI3912" s="22"/>
    </row>
    <row r="3913" spans="10:35">
      <c r="J3913" s="22"/>
      <c r="Q3913" s="22"/>
      <c r="R3913" s="22"/>
      <c r="AI3913" s="22"/>
    </row>
    <row r="3914" spans="10:35">
      <c r="J3914" s="22"/>
      <c r="Q3914" s="22"/>
      <c r="R3914" s="22"/>
      <c r="AI3914" s="22"/>
    </row>
    <row r="3915" spans="10:35">
      <c r="J3915" s="22"/>
      <c r="Q3915" s="22"/>
      <c r="R3915" s="22"/>
      <c r="AI3915" s="22"/>
    </row>
    <row r="3916" spans="10:35">
      <c r="J3916" s="22"/>
      <c r="Q3916" s="22"/>
      <c r="R3916" s="22"/>
      <c r="AI3916" s="22"/>
    </row>
    <row r="3917" spans="10:35">
      <c r="J3917" s="22"/>
      <c r="Q3917" s="22"/>
      <c r="R3917" s="22"/>
      <c r="AI3917" s="22"/>
    </row>
    <row r="3918" spans="10:35">
      <c r="J3918" s="22"/>
      <c r="Q3918" s="22"/>
      <c r="R3918" s="22"/>
      <c r="AI3918" s="22"/>
    </row>
    <row r="3919" spans="10:35">
      <c r="J3919" s="22"/>
      <c r="Q3919" s="22"/>
      <c r="R3919" s="22"/>
      <c r="AI3919" s="22"/>
    </row>
    <row r="3920" spans="10:35">
      <c r="J3920" s="22"/>
      <c r="Q3920" s="22"/>
      <c r="R3920" s="22"/>
      <c r="AI3920" s="22"/>
    </row>
    <row r="3921" spans="10:35">
      <c r="J3921" s="22"/>
      <c r="Q3921" s="22"/>
      <c r="R3921" s="22"/>
      <c r="AI3921" s="22"/>
    </row>
    <row r="3922" spans="10:35">
      <c r="J3922" s="22"/>
      <c r="Q3922" s="22"/>
      <c r="R3922" s="22"/>
      <c r="AI3922" s="22"/>
    </row>
    <row r="3923" spans="10:35">
      <c r="J3923" s="22"/>
      <c r="Q3923" s="22"/>
      <c r="R3923" s="22"/>
      <c r="AI3923" s="22"/>
    </row>
    <row r="3924" spans="10:35">
      <c r="J3924" s="22"/>
      <c r="Q3924" s="22"/>
      <c r="R3924" s="22"/>
      <c r="AI3924" s="22"/>
    </row>
    <row r="3925" spans="10:35">
      <c r="J3925" s="22"/>
      <c r="Q3925" s="22"/>
      <c r="R3925" s="22"/>
      <c r="AI3925" s="22"/>
    </row>
    <row r="3926" spans="10:35">
      <c r="J3926" s="22"/>
      <c r="Q3926" s="22"/>
      <c r="R3926" s="22"/>
      <c r="AI3926" s="22"/>
    </row>
    <row r="3927" spans="10:35">
      <c r="J3927" s="22"/>
      <c r="Q3927" s="22"/>
      <c r="R3927" s="22"/>
      <c r="AI3927" s="22"/>
    </row>
    <row r="3928" spans="10:35">
      <c r="J3928" s="22"/>
      <c r="Q3928" s="22"/>
      <c r="R3928" s="22"/>
      <c r="AI3928" s="22"/>
    </row>
    <row r="3929" spans="10:35">
      <c r="J3929" s="22"/>
      <c r="Q3929" s="22"/>
      <c r="R3929" s="22"/>
      <c r="AI3929" s="22"/>
    </row>
    <row r="3930" spans="10:35">
      <c r="J3930" s="22"/>
      <c r="Q3930" s="22"/>
      <c r="R3930" s="22"/>
      <c r="AI3930" s="22"/>
    </row>
    <row r="3931" spans="10:35">
      <c r="J3931" s="22"/>
      <c r="Q3931" s="22"/>
      <c r="R3931" s="22"/>
      <c r="AI3931" s="22"/>
    </row>
    <row r="3932" spans="10:35">
      <c r="J3932" s="22"/>
      <c r="Q3932" s="22"/>
      <c r="R3932" s="22"/>
      <c r="AI3932" s="22"/>
    </row>
    <row r="3933" spans="10:35">
      <c r="J3933" s="22"/>
      <c r="Q3933" s="22"/>
      <c r="R3933" s="22"/>
      <c r="AI3933" s="22"/>
    </row>
    <row r="3934" spans="10:35">
      <c r="J3934" s="22"/>
      <c r="Q3934" s="22"/>
      <c r="R3934" s="22"/>
      <c r="AI3934" s="22"/>
    </row>
    <row r="3935" spans="10:35">
      <c r="J3935" s="22"/>
      <c r="Q3935" s="22"/>
      <c r="R3935" s="22"/>
      <c r="AI3935" s="22"/>
    </row>
    <row r="3936" spans="10:35">
      <c r="J3936" s="22"/>
      <c r="Q3936" s="22"/>
      <c r="R3936" s="22"/>
      <c r="AI3936" s="22"/>
    </row>
    <row r="3937" spans="10:35">
      <c r="J3937" s="22"/>
      <c r="Q3937" s="22"/>
      <c r="R3937" s="22"/>
      <c r="AI3937" s="22"/>
    </row>
    <row r="3938" spans="10:35">
      <c r="J3938" s="22"/>
      <c r="Q3938" s="22"/>
      <c r="R3938" s="22"/>
      <c r="AI3938" s="22"/>
    </row>
    <row r="3939" spans="10:35">
      <c r="J3939" s="22"/>
      <c r="Q3939" s="22"/>
      <c r="R3939" s="22"/>
      <c r="AI3939" s="22"/>
    </row>
    <row r="3940" spans="10:35">
      <c r="J3940" s="22"/>
      <c r="Q3940" s="22"/>
      <c r="R3940" s="22"/>
      <c r="AI3940" s="22"/>
    </row>
    <row r="3941" spans="10:35">
      <c r="J3941" s="22"/>
      <c r="Q3941" s="22"/>
      <c r="R3941" s="22"/>
      <c r="AI3941" s="22"/>
    </row>
    <row r="3942" spans="10:35">
      <c r="J3942" s="22"/>
      <c r="Q3942" s="22"/>
      <c r="R3942" s="22"/>
      <c r="AI3942" s="22"/>
    </row>
    <row r="3943" spans="10:35">
      <c r="J3943" s="22"/>
      <c r="Q3943" s="22"/>
      <c r="R3943" s="22"/>
      <c r="AI3943" s="22"/>
    </row>
    <row r="3944" spans="10:35">
      <c r="J3944" s="22"/>
      <c r="Q3944" s="22"/>
      <c r="R3944" s="22"/>
      <c r="AI3944" s="22"/>
    </row>
    <row r="3945" spans="10:35">
      <c r="J3945" s="22"/>
      <c r="Q3945" s="22"/>
      <c r="R3945" s="22"/>
      <c r="AI3945" s="22"/>
    </row>
    <row r="3946" spans="10:35">
      <c r="J3946" s="22"/>
      <c r="Q3946" s="22"/>
      <c r="R3946" s="22"/>
      <c r="AI3946" s="22"/>
    </row>
    <row r="3947" spans="10:35">
      <c r="J3947" s="22"/>
      <c r="Q3947" s="22"/>
      <c r="R3947" s="22"/>
      <c r="AI3947" s="22"/>
    </row>
    <row r="3948" spans="10:35">
      <c r="J3948" s="22"/>
      <c r="Q3948" s="22"/>
      <c r="R3948" s="22"/>
      <c r="AI3948" s="22"/>
    </row>
    <row r="3949" spans="10:35">
      <c r="J3949" s="22"/>
      <c r="Q3949" s="22"/>
      <c r="R3949" s="22"/>
      <c r="AI3949" s="22"/>
    </row>
    <row r="3950" spans="10:35">
      <c r="J3950" s="22"/>
      <c r="Q3950" s="22"/>
      <c r="R3950" s="22"/>
      <c r="AI3950" s="22"/>
    </row>
    <row r="3951" spans="10:35">
      <c r="J3951" s="22"/>
      <c r="Q3951" s="22"/>
      <c r="R3951" s="22"/>
      <c r="AI3951" s="22"/>
    </row>
    <row r="3952" spans="10:35">
      <c r="J3952" s="22"/>
      <c r="Q3952" s="22"/>
      <c r="R3952" s="22"/>
      <c r="AI3952" s="22"/>
    </row>
    <row r="3953" spans="10:35">
      <c r="J3953" s="22"/>
      <c r="Q3953" s="22"/>
      <c r="R3953" s="22"/>
      <c r="AI3953" s="22"/>
    </row>
    <row r="3954" spans="10:35">
      <c r="J3954" s="22"/>
      <c r="Q3954" s="22"/>
      <c r="R3954" s="22"/>
      <c r="AI3954" s="22"/>
    </row>
    <row r="3955" spans="10:35">
      <c r="J3955" s="22"/>
      <c r="Q3955" s="22"/>
      <c r="R3955" s="22"/>
      <c r="AI3955" s="22"/>
    </row>
    <row r="3956" spans="10:35">
      <c r="J3956" s="22"/>
      <c r="Q3956" s="22"/>
      <c r="R3956" s="22"/>
      <c r="AI3956" s="22"/>
    </row>
    <row r="3957" spans="10:35">
      <c r="J3957" s="22"/>
      <c r="Q3957" s="22"/>
      <c r="R3957" s="22"/>
      <c r="AI3957" s="22"/>
    </row>
    <row r="3958" spans="10:35">
      <c r="J3958" s="22"/>
      <c r="Q3958" s="22"/>
      <c r="R3958" s="22"/>
      <c r="AI3958" s="22"/>
    </row>
    <row r="3959" spans="10:35">
      <c r="J3959" s="22"/>
      <c r="Q3959" s="22"/>
      <c r="R3959" s="22"/>
      <c r="AI3959" s="22"/>
    </row>
    <row r="3960" spans="10:35">
      <c r="J3960" s="22"/>
      <c r="Q3960" s="22"/>
      <c r="R3960" s="22"/>
      <c r="AI3960" s="22"/>
    </row>
    <row r="3961" spans="10:35">
      <c r="J3961" s="22"/>
      <c r="Q3961" s="22"/>
      <c r="R3961" s="22"/>
      <c r="AI3961" s="22"/>
    </row>
    <row r="3962" spans="10:35">
      <c r="J3962" s="22"/>
      <c r="Q3962" s="22"/>
      <c r="R3962" s="22"/>
      <c r="AI3962" s="22"/>
    </row>
    <row r="3963" spans="10:35">
      <c r="J3963" s="22"/>
      <c r="Q3963" s="22"/>
      <c r="R3963" s="22"/>
      <c r="AI3963" s="22"/>
    </row>
    <row r="3964" spans="10:35">
      <c r="J3964" s="22"/>
      <c r="Q3964" s="22"/>
      <c r="R3964" s="22"/>
      <c r="AI3964" s="22"/>
    </row>
    <row r="3965" spans="10:35">
      <c r="J3965" s="22"/>
      <c r="Q3965" s="22"/>
      <c r="R3965" s="22"/>
      <c r="AI3965" s="22"/>
    </row>
    <row r="3966" spans="10:35">
      <c r="J3966" s="22"/>
      <c r="Q3966" s="22"/>
      <c r="R3966" s="22"/>
      <c r="AI3966" s="22"/>
    </row>
    <row r="3967" spans="10:35">
      <c r="J3967" s="22"/>
      <c r="Q3967" s="22"/>
      <c r="R3967" s="22"/>
      <c r="AI3967" s="22"/>
    </row>
    <row r="3968" spans="10:35">
      <c r="J3968" s="22"/>
      <c r="Q3968" s="22"/>
      <c r="R3968" s="22"/>
      <c r="AI3968" s="22"/>
    </row>
    <row r="3969" spans="10:35">
      <c r="J3969" s="22"/>
      <c r="Q3969" s="22"/>
      <c r="R3969" s="22"/>
      <c r="AI3969" s="22"/>
    </row>
    <row r="3970" spans="10:35">
      <c r="J3970" s="22"/>
      <c r="Q3970" s="22"/>
      <c r="R3970" s="22"/>
      <c r="AI3970" s="22"/>
    </row>
    <row r="3971" spans="10:35">
      <c r="J3971" s="22"/>
      <c r="Q3971" s="22"/>
      <c r="R3971" s="22"/>
      <c r="AI3971" s="22"/>
    </row>
    <row r="3972" spans="10:35">
      <c r="J3972" s="22"/>
      <c r="Q3972" s="22"/>
      <c r="R3972" s="22"/>
      <c r="AI3972" s="22"/>
    </row>
    <row r="3973" spans="10:35">
      <c r="J3973" s="22"/>
      <c r="Q3973" s="22"/>
      <c r="R3973" s="22"/>
      <c r="AI3973" s="22"/>
    </row>
    <row r="3974" spans="10:35">
      <c r="J3974" s="22"/>
      <c r="Q3974" s="22"/>
      <c r="R3974" s="22"/>
      <c r="AI3974" s="22"/>
    </row>
    <row r="3975" spans="10:35">
      <c r="J3975" s="22"/>
      <c r="Q3975" s="22"/>
      <c r="R3975" s="22"/>
      <c r="AI3975" s="22"/>
    </row>
    <row r="3976" spans="10:35">
      <c r="J3976" s="22"/>
      <c r="Q3976" s="22"/>
      <c r="R3976" s="22"/>
      <c r="AI3976" s="22"/>
    </row>
    <row r="3977" spans="10:35">
      <c r="J3977" s="22"/>
      <c r="Q3977" s="22"/>
      <c r="R3977" s="22"/>
      <c r="AI3977" s="22"/>
    </row>
    <row r="3978" spans="10:35">
      <c r="J3978" s="22"/>
      <c r="Q3978" s="22"/>
      <c r="R3978" s="22"/>
      <c r="AI3978" s="22"/>
    </row>
    <row r="3979" spans="10:35">
      <c r="J3979" s="22"/>
      <c r="Q3979" s="22"/>
      <c r="R3979" s="22"/>
      <c r="AI3979" s="22"/>
    </row>
    <row r="3980" spans="10:35">
      <c r="J3980" s="22"/>
      <c r="Q3980" s="22"/>
      <c r="R3980" s="22"/>
      <c r="AI3980" s="22"/>
    </row>
    <row r="3981" spans="10:35">
      <c r="J3981" s="22"/>
      <c r="Q3981" s="22"/>
      <c r="R3981" s="22"/>
      <c r="AI3981" s="22"/>
    </row>
    <row r="3982" spans="10:35">
      <c r="J3982" s="22"/>
      <c r="Q3982" s="22"/>
      <c r="R3982" s="22"/>
      <c r="AI3982" s="22"/>
    </row>
    <row r="3983" spans="10:35">
      <c r="J3983" s="22"/>
      <c r="Q3983" s="22"/>
      <c r="R3983" s="22"/>
      <c r="AI3983" s="22"/>
    </row>
    <row r="3984" spans="10:35">
      <c r="J3984" s="22"/>
      <c r="Q3984" s="22"/>
      <c r="R3984" s="22"/>
      <c r="AI3984" s="22"/>
    </row>
    <row r="3985" spans="10:35">
      <c r="J3985" s="22"/>
      <c r="Q3985" s="22"/>
      <c r="R3985" s="22"/>
      <c r="AI3985" s="22"/>
    </row>
    <row r="3986" spans="10:35">
      <c r="J3986" s="22"/>
      <c r="Q3986" s="22"/>
      <c r="R3986" s="22"/>
      <c r="AI3986" s="22"/>
    </row>
    <row r="3987" spans="10:35">
      <c r="J3987" s="22"/>
      <c r="Q3987" s="22"/>
      <c r="R3987" s="22"/>
      <c r="AI3987" s="22"/>
    </row>
    <row r="3988" spans="10:35">
      <c r="J3988" s="22"/>
      <c r="Q3988" s="22"/>
      <c r="R3988" s="22"/>
      <c r="AI3988" s="22"/>
    </row>
    <row r="3989" spans="10:35">
      <c r="J3989" s="22"/>
      <c r="Q3989" s="22"/>
      <c r="R3989" s="22"/>
      <c r="AI3989" s="22"/>
    </row>
    <row r="3990" spans="10:35">
      <c r="J3990" s="22"/>
      <c r="Q3990" s="22"/>
      <c r="R3990" s="22"/>
      <c r="AI3990" s="22"/>
    </row>
    <row r="3991" spans="10:35">
      <c r="J3991" s="22"/>
      <c r="Q3991" s="22"/>
      <c r="R3991" s="22"/>
      <c r="AI3991" s="22"/>
    </row>
    <row r="3992" spans="10:35">
      <c r="J3992" s="22"/>
      <c r="Q3992" s="22"/>
      <c r="R3992" s="22"/>
      <c r="AI3992" s="22"/>
    </row>
    <row r="3993" spans="10:35">
      <c r="J3993" s="22"/>
      <c r="Q3993" s="22"/>
      <c r="R3993" s="22"/>
      <c r="AI3993" s="22"/>
    </row>
    <row r="3994" spans="10:35">
      <c r="J3994" s="22"/>
      <c r="Q3994" s="22"/>
      <c r="R3994" s="22"/>
      <c r="AI3994" s="22"/>
    </row>
    <row r="3995" spans="10:35">
      <c r="J3995" s="22"/>
      <c r="Q3995" s="22"/>
      <c r="R3995" s="22"/>
      <c r="AI3995" s="22"/>
    </row>
    <row r="3996" spans="10:35">
      <c r="J3996" s="22"/>
      <c r="Q3996" s="22"/>
      <c r="R3996" s="22"/>
      <c r="AI3996" s="22"/>
    </row>
    <row r="3997" spans="10:35">
      <c r="J3997" s="22"/>
      <c r="Q3997" s="22"/>
      <c r="R3997" s="22"/>
      <c r="AI3997" s="22"/>
    </row>
    <row r="3998" spans="10:35">
      <c r="J3998" s="22"/>
      <c r="Q3998" s="22"/>
      <c r="R3998" s="22"/>
      <c r="AI3998" s="22"/>
    </row>
    <row r="3999" spans="10:35">
      <c r="J3999" s="22"/>
      <c r="Q3999" s="22"/>
      <c r="R3999" s="22"/>
      <c r="AI3999" s="22"/>
    </row>
    <row r="4000" spans="10:35">
      <c r="J4000" s="22"/>
      <c r="Q4000" s="22"/>
      <c r="R4000" s="22"/>
      <c r="AI4000" s="2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DBD9-0CFC-47F8-80E2-A639C9C6AC0E}">
  <sheetPr>
    <tabColor rgb="FFFFFF00"/>
  </sheetPr>
  <dimension ref="A1:X1005"/>
  <sheetViews>
    <sheetView topLeftCell="I1" workbookViewId="0">
      <selection activeCell="P6" sqref="P6"/>
    </sheetView>
  </sheetViews>
  <sheetFormatPr defaultRowHeight="14.4"/>
  <cols>
    <col min="1" max="1" width="53.6640625" bestFit="1" customWidth="1"/>
    <col min="2" max="2" width="14.33203125" bestFit="1" customWidth="1"/>
    <col min="3" max="3" width="19.6640625" bestFit="1" customWidth="1"/>
    <col min="4" max="4" width="29.44140625" bestFit="1" customWidth="1"/>
    <col min="5" max="5" width="26.6640625" bestFit="1" customWidth="1"/>
    <col min="6" max="6" width="48.44140625" bestFit="1" customWidth="1"/>
    <col min="7" max="7" width="10.33203125" bestFit="1" customWidth="1"/>
    <col min="8" max="8" width="13.44140625" bestFit="1" customWidth="1"/>
    <col min="9" max="9" width="6.5546875" bestFit="1" customWidth="1"/>
    <col min="10" max="10" width="81.44140625" bestFit="1" customWidth="1"/>
    <col min="11" max="11" width="11.5546875" bestFit="1" customWidth="1"/>
    <col min="12" max="12" width="12.5546875" bestFit="1" customWidth="1"/>
    <col min="13" max="13" width="12.33203125" bestFit="1" customWidth="1"/>
    <col min="14" max="14" width="36.5546875" bestFit="1" customWidth="1"/>
    <col min="15" max="15" width="25.5546875" bestFit="1" customWidth="1"/>
    <col min="16" max="16" width="9.6640625" bestFit="1" customWidth="1"/>
    <col min="17" max="17" width="18.44140625" bestFit="1" customWidth="1"/>
    <col min="18" max="18" width="34.5546875" bestFit="1" customWidth="1"/>
    <col min="19" max="19" width="10.44140625" bestFit="1" customWidth="1"/>
    <col min="20" max="20" width="14.44140625" bestFit="1" customWidth="1"/>
    <col min="21" max="21" width="6.6640625" bestFit="1" customWidth="1"/>
    <col min="22" max="22" width="11.5546875" bestFit="1" customWidth="1"/>
    <col min="23" max="23" width="11.44140625" bestFit="1" customWidth="1"/>
    <col min="24" max="24" width="19.33203125" bestFit="1" customWidth="1"/>
  </cols>
  <sheetData>
    <row r="1" spans="1:24">
      <c r="A1" t="s">
        <v>632</v>
      </c>
    </row>
    <row r="2" spans="1:24">
      <c r="A2" t="s">
        <v>633</v>
      </c>
      <c r="B2" s="24" t="s">
        <v>634</v>
      </c>
      <c r="C2" s="24" t="s">
        <v>635</v>
      </c>
    </row>
    <row r="3" spans="1:24">
      <c r="A3" t="s">
        <v>636</v>
      </c>
    </row>
    <row r="5" spans="1:24" s="2" customFormat="1" ht="15" thickBot="1">
      <c r="A5" s="2" t="s">
        <v>153</v>
      </c>
      <c r="B5" s="2" t="s">
        <v>195</v>
      </c>
      <c r="C5" s="2" t="s">
        <v>482</v>
      </c>
      <c r="D5" s="2" t="s">
        <v>152</v>
      </c>
      <c r="E5" s="2" t="s">
        <v>149</v>
      </c>
      <c r="F5" s="2" t="s">
        <v>154</v>
      </c>
      <c r="G5" s="2" t="s">
        <v>170</v>
      </c>
      <c r="H5" s="2" t="s">
        <v>174</v>
      </c>
      <c r="I5" s="2" t="s">
        <v>221</v>
      </c>
      <c r="J5" s="2" t="s">
        <v>150</v>
      </c>
      <c r="K5" s="2" t="s">
        <v>171</v>
      </c>
      <c r="L5" s="2" t="s">
        <v>172</v>
      </c>
      <c r="M5" s="2" t="s">
        <v>173</v>
      </c>
      <c r="N5" s="2" t="s">
        <v>483</v>
      </c>
      <c r="O5" s="2" t="s">
        <v>167</v>
      </c>
      <c r="P5" s="2" t="s">
        <v>484</v>
      </c>
      <c r="Q5" s="2" t="s">
        <v>151</v>
      </c>
      <c r="R5" s="2" t="s">
        <v>214</v>
      </c>
      <c r="S5" s="2" t="s">
        <v>194</v>
      </c>
      <c r="T5" s="2" t="s">
        <v>197</v>
      </c>
      <c r="U5" s="2" t="s">
        <v>176</v>
      </c>
      <c r="V5" s="2" t="s">
        <v>177</v>
      </c>
      <c r="W5" s="2" t="s">
        <v>192</v>
      </c>
      <c r="X5" s="2" t="s">
        <v>485</v>
      </c>
    </row>
    <row r="6" spans="1:24">
      <c r="B6" s="22"/>
      <c r="L6" s="598"/>
      <c r="S6" s="22"/>
      <c r="T6" s="22"/>
    </row>
    <row r="7" spans="1:24">
      <c r="B7" s="22"/>
      <c r="L7" s="598"/>
      <c r="S7" s="22"/>
      <c r="T7" s="22"/>
    </row>
    <row r="8" spans="1:24">
      <c r="B8" s="22"/>
      <c r="L8" s="598"/>
      <c r="S8" s="22"/>
      <c r="T8" s="22"/>
    </row>
    <row r="9" spans="1:24">
      <c r="B9" s="22"/>
      <c r="L9" s="598"/>
      <c r="S9" s="22"/>
      <c r="T9" s="22"/>
    </row>
    <row r="10" spans="1:24">
      <c r="B10" s="22"/>
      <c r="L10" s="598"/>
      <c r="S10" s="22"/>
      <c r="T10" s="22"/>
    </row>
    <row r="11" spans="1:24">
      <c r="B11" s="22"/>
      <c r="L11" s="598"/>
      <c r="S11" s="22"/>
      <c r="T11" s="22"/>
    </row>
    <row r="12" spans="1:24">
      <c r="B12" s="22"/>
      <c r="L12" s="598"/>
      <c r="S12" s="22"/>
      <c r="T12" s="22"/>
    </row>
    <row r="13" spans="1:24">
      <c r="B13" s="22"/>
      <c r="L13" s="598"/>
      <c r="S13" s="22"/>
      <c r="T13" s="22"/>
    </row>
    <row r="14" spans="1:24">
      <c r="B14" s="22"/>
      <c r="L14" s="598"/>
      <c r="S14" s="22"/>
      <c r="T14" s="22"/>
    </row>
    <row r="15" spans="1:24">
      <c r="B15" s="22"/>
      <c r="L15" s="598"/>
      <c r="S15" s="22"/>
      <c r="T15" s="22"/>
    </row>
    <row r="16" spans="1:24">
      <c r="B16" s="22"/>
      <c r="L16" s="598"/>
      <c r="S16" s="22"/>
      <c r="T16" s="22"/>
    </row>
    <row r="17" spans="2:20">
      <c r="B17" s="22"/>
      <c r="L17" s="598"/>
      <c r="S17" s="22"/>
      <c r="T17" s="22"/>
    </row>
    <row r="18" spans="2:20">
      <c r="B18" s="22"/>
      <c r="L18" s="598"/>
      <c r="S18" s="22"/>
      <c r="T18" s="22"/>
    </row>
    <row r="19" spans="2:20">
      <c r="B19" s="22"/>
      <c r="L19" s="598"/>
      <c r="S19" s="22"/>
      <c r="T19" s="22"/>
    </row>
    <row r="20" spans="2:20">
      <c r="B20" s="22"/>
      <c r="L20" s="598"/>
      <c r="S20" s="22"/>
      <c r="T20" s="22"/>
    </row>
    <row r="21" spans="2:20">
      <c r="B21" s="22"/>
      <c r="L21" s="598"/>
      <c r="S21" s="22"/>
      <c r="T21" s="22"/>
    </row>
    <row r="22" spans="2:20">
      <c r="B22" s="22"/>
      <c r="L22" s="598"/>
      <c r="S22" s="22"/>
      <c r="T22" s="22"/>
    </row>
    <row r="23" spans="2:20">
      <c r="B23" s="22"/>
      <c r="L23" s="598"/>
      <c r="S23" s="22"/>
      <c r="T23" s="22"/>
    </row>
    <row r="24" spans="2:20">
      <c r="B24" s="22"/>
      <c r="L24" s="598"/>
      <c r="S24" s="22"/>
      <c r="T24" s="22"/>
    </row>
    <row r="25" spans="2:20">
      <c r="B25" s="22"/>
      <c r="L25" s="598"/>
      <c r="S25" s="22"/>
      <c r="T25" s="22"/>
    </row>
    <row r="26" spans="2:20">
      <c r="B26" s="22"/>
      <c r="L26" s="598"/>
      <c r="S26" s="22"/>
      <c r="T26" s="22"/>
    </row>
    <row r="27" spans="2:20">
      <c r="B27" s="22"/>
      <c r="L27" s="598"/>
      <c r="S27" s="22"/>
      <c r="T27" s="22"/>
    </row>
    <row r="28" spans="2:20">
      <c r="B28" s="22"/>
      <c r="L28" s="598"/>
      <c r="S28" s="22"/>
      <c r="T28" s="22"/>
    </row>
    <row r="29" spans="2:20">
      <c r="B29" s="22"/>
      <c r="L29" s="598"/>
      <c r="S29" s="22"/>
      <c r="T29" s="22"/>
    </row>
    <row r="30" spans="2:20">
      <c r="B30" s="22"/>
      <c r="L30" s="598"/>
      <c r="S30" s="22"/>
      <c r="T30" s="22"/>
    </row>
    <row r="31" spans="2:20">
      <c r="B31" s="22"/>
      <c r="L31" s="598"/>
      <c r="S31" s="22"/>
      <c r="T31" s="22"/>
    </row>
    <row r="32" spans="2:20">
      <c r="B32" s="22"/>
      <c r="L32" s="598"/>
      <c r="S32" s="22"/>
      <c r="T32" s="22"/>
    </row>
    <row r="33" spans="2:20">
      <c r="B33" s="22"/>
      <c r="L33" s="598"/>
      <c r="S33" s="22"/>
      <c r="T33" s="22"/>
    </row>
    <row r="34" spans="2:20">
      <c r="B34" s="22"/>
      <c r="L34" s="598"/>
      <c r="S34" s="22"/>
      <c r="T34" s="22"/>
    </row>
    <row r="35" spans="2:20">
      <c r="B35" s="22"/>
      <c r="L35" s="598"/>
      <c r="S35" s="22"/>
      <c r="T35" s="22"/>
    </row>
    <row r="36" spans="2:20">
      <c r="B36" s="22"/>
      <c r="L36" s="598"/>
      <c r="S36" s="22"/>
      <c r="T36" s="22"/>
    </row>
    <row r="37" spans="2:20">
      <c r="B37" s="22"/>
      <c r="L37" s="598"/>
      <c r="S37" s="22"/>
      <c r="T37" s="22"/>
    </row>
    <row r="38" spans="2:20">
      <c r="B38" s="22"/>
      <c r="L38" s="598"/>
      <c r="S38" s="22"/>
      <c r="T38" s="22"/>
    </row>
    <row r="39" spans="2:20">
      <c r="B39" s="22"/>
      <c r="L39" s="598"/>
      <c r="S39" s="22"/>
      <c r="T39" s="22"/>
    </row>
    <row r="40" spans="2:20">
      <c r="B40" s="22"/>
      <c r="L40" s="598"/>
      <c r="S40" s="22"/>
      <c r="T40" s="22"/>
    </row>
    <row r="41" spans="2:20">
      <c r="B41" s="22"/>
      <c r="L41" s="598"/>
      <c r="S41" s="22"/>
      <c r="T41" s="22"/>
    </row>
    <row r="42" spans="2:20">
      <c r="B42" s="22"/>
      <c r="L42" s="598"/>
      <c r="S42" s="22"/>
      <c r="T42" s="22"/>
    </row>
    <row r="43" spans="2:20">
      <c r="B43" s="22"/>
      <c r="L43" s="598"/>
      <c r="S43" s="22"/>
      <c r="T43" s="22"/>
    </row>
    <row r="44" spans="2:20">
      <c r="B44" s="22"/>
      <c r="L44" s="598"/>
      <c r="S44" s="22"/>
      <c r="T44" s="22"/>
    </row>
    <row r="45" spans="2:20">
      <c r="B45" s="22"/>
      <c r="L45" s="598"/>
      <c r="S45" s="22"/>
      <c r="T45" s="22"/>
    </row>
    <row r="46" spans="2:20">
      <c r="B46" s="22"/>
      <c r="L46" s="598"/>
      <c r="S46" s="22"/>
      <c r="T46" s="22"/>
    </row>
    <row r="47" spans="2:20">
      <c r="B47" s="22"/>
      <c r="L47" s="598"/>
      <c r="S47" s="22"/>
      <c r="T47" s="22"/>
    </row>
    <row r="48" spans="2:20">
      <c r="B48" s="22"/>
      <c r="L48" s="598"/>
      <c r="S48" s="22"/>
      <c r="T48" s="22"/>
    </row>
    <row r="49" spans="2:20">
      <c r="B49" s="22"/>
      <c r="L49" s="598"/>
      <c r="S49" s="22"/>
      <c r="T49" s="22"/>
    </row>
    <row r="50" spans="2:20">
      <c r="B50" s="22"/>
      <c r="L50" s="598"/>
      <c r="S50" s="22"/>
      <c r="T50" s="22"/>
    </row>
    <row r="51" spans="2:20">
      <c r="B51" s="22"/>
      <c r="L51" s="598"/>
      <c r="S51" s="22"/>
      <c r="T51" s="22"/>
    </row>
    <row r="52" spans="2:20">
      <c r="B52" s="22"/>
      <c r="L52" s="598"/>
      <c r="S52" s="22"/>
      <c r="T52" s="22"/>
    </row>
    <row r="53" spans="2:20">
      <c r="B53" s="22"/>
      <c r="L53" s="598"/>
      <c r="S53" s="22"/>
      <c r="T53" s="22"/>
    </row>
    <row r="54" spans="2:20">
      <c r="B54" s="22"/>
      <c r="L54" s="598"/>
      <c r="S54" s="22"/>
      <c r="T54" s="22"/>
    </row>
    <row r="55" spans="2:20">
      <c r="B55" s="22"/>
      <c r="L55" s="598"/>
      <c r="S55" s="22"/>
      <c r="T55" s="22"/>
    </row>
    <row r="56" spans="2:20">
      <c r="B56" s="22"/>
      <c r="L56" s="598"/>
      <c r="S56" s="22"/>
      <c r="T56" s="22"/>
    </row>
    <row r="57" spans="2:20">
      <c r="B57" s="22"/>
      <c r="L57" s="598"/>
      <c r="S57" s="22"/>
      <c r="T57" s="22"/>
    </row>
    <row r="58" spans="2:20">
      <c r="B58" s="22"/>
      <c r="L58" s="598"/>
      <c r="S58" s="22"/>
      <c r="T58" s="22"/>
    </row>
    <row r="59" spans="2:20">
      <c r="B59" s="22"/>
      <c r="L59" s="598"/>
      <c r="S59" s="22"/>
      <c r="T59" s="22"/>
    </row>
    <row r="60" spans="2:20">
      <c r="B60" s="22"/>
      <c r="L60" s="598"/>
      <c r="S60" s="22"/>
      <c r="T60" s="22"/>
    </row>
    <row r="61" spans="2:20">
      <c r="B61" s="22"/>
      <c r="L61" s="598"/>
      <c r="S61" s="22"/>
      <c r="T61" s="22"/>
    </row>
    <row r="62" spans="2:20">
      <c r="B62" s="22"/>
      <c r="L62" s="598"/>
      <c r="S62" s="22"/>
      <c r="T62" s="22"/>
    </row>
    <row r="63" spans="2:20">
      <c r="B63" s="22"/>
      <c r="L63" s="598"/>
      <c r="S63" s="22"/>
      <c r="T63" s="22"/>
    </row>
    <row r="64" spans="2:20">
      <c r="B64" s="22"/>
      <c r="L64" s="598"/>
      <c r="S64" s="22"/>
      <c r="T64" s="22"/>
    </row>
    <row r="65" spans="2:20">
      <c r="B65" s="22"/>
      <c r="L65" s="598"/>
      <c r="S65" s="22"/>
      <c r="T65" s="22"/>
    </row>
    <row r="66" spans="2:20">
      <c r="B66" s="22"/>
      <c r="L66" s="598"/>
      <c r="S66" s="22"/>
      <c r="T66" s="22"/>
    </row>
    <row r="67" spans="2:20">
      <c r="B67" s="22"/>
      <c r="L67" s="598"/>
      <c r="S67" s="22"/>
      <c r="T67" s="22"/>
    </row>
    <row r="68" spans="2:20">
      <c r="B68" s="22"/>
      <c r="L68" s="598"/>
      <c r="S68" s="22"/>
      <c r="T68" s="22"/>
    </row>
    <row r="69" spans="2:20">
      <c r="B69" s="22"/>
      <c r="L69" s="598"/>
      <c r="S69" s="22"/>
      <c r="T69" s="22"/>
    </row>
    <row r="70" spans="2:20">
      <c r="B70" s="22"/>
      <c r="L70" s="598"/>
      <c r="S70" s="22"/>
      <c r="T70" s="22"/>
    </row>
    <row r="71" spans="2:20">
      <c r="B71" s="22"/>
      <c r="L71" s="598"/>
      <c r="S71" s="22"/>
      <c r="T71" s="22"/>
    </row>
    <row r="72" spans="2:20">
      <c r="B72" s="22"/>
      <c r="L72" s="598"/>
      <c r="S72" s="22"/>
      <c r="T72" s="22"/>
    </row>
    <row r="73" spans="2:20">
      <c r="B73" s="22"/>
      <c r="L73" s="598"/>
      <c r="S73" s="22"/>
      <c r="T73" s="22"/>
    </row>
    <row r="74" spans="2:20">
      <c r="B74" s="22"/>
      <c r="L74" s="598"/>
      <c r="S74" s="22"/>
      <c r="T74" s="22"/>
    </row>
    <row r="75" spans="2:20">
      <c r="B75" s="22"/>
      <c r="L75" s="598"/>
      <c r="S75" s="22"/>
      <c r="T75" s="22"/>
    </row>
    <row r="76" spans="2:20">
      <c r="B76" s="22"/>
      <c r="L76" s="598"/>
      <c r="S76" s="22"/>
      <c r="T76" s="22"/>
    </row>
    <row r="77" spans="2:20">
      <c r="B77" s="22"/>
      <c r="L77" s="598"/>
      <c r="S77" s="22"/>
      <c r="T77" s="22"/>
    </row>
    <row r="78" spans="2:20">
      <c r="B78" s="22"/>
      <c r="L78" s="598"/>
      <c r="S78" s="22"/>
      <c r="T78" s="22"/>
    </row>
    <row r="79" spans="2:20">
      <c r="B79" s="22"/>
      <c r="L79" s="598"/>
      <c r="S79" s="22"/>
      <c r="T79" s="22"/>
    </row>
    <row r="80" spans="2:20">
      <c r="B80" s="22"/>
      <c r="L80" s="598"/>
      <c r="S80" s="22"/>
      <c r="T80" s="22"/>
    </row>
    <row r="81" spans="2:20">
      <c r="B81" s="22"/>
      <c r="L81" s="598"/>
      <c r="S81" s="22"/>
      <c r="T81" s="22"/>
    </row>
    <row r="82" spans="2:20">
      <c r="B82" s="22"/>
      <c r="L82" s="598"/>
      <c r="S82" s="22"/>
      <c r="T82" s="22"/>
    </row>
    <row r="83" spans="2:20">
      <c r="B83" s="22"/>
      <c r="L83" s="598"/>
      <c r="S83" s="22"/>
      <c r="T83" s="22"/>
    </row>
    <row r="84" spans="2:20">
      <c r="B84" s="22"/>
      <c r="L84" s="598"/>
      <c r="S84" s="22"/>
      <c r="T84" s="22"/>
    </row>
    <row r="85" spans="2:20">
      <c r="B85" s="22"/>
      <c r="L85" s="598"/>
      <c r="S85" s="22"/>
      <c r="T85" s="22"/>
    </row>
    <row r="86" spans="2:20">
      <c r="B86" s="22"/>
      <c r="L86" s="598"/>
      <c r="S86" s="22"/>
      <c r="T86" s="22"/>
    </row>
    <row r="87" spans="2:20">
      <c r="B87" s="22"/>
      <c r="L87" s="598"/>
      <c r="S87" s="22"/>
      <c r="T87" s="22"/>
    </row>
    <row r="88" spans="2:20">
      <c r="B88" s="22"/>
      <c r="L88" s="598"/>
      <c r="S88" s="22"/>
      <c r="T88" s="22"/>
    </row>
    <row r="89" spans="2:20">
      <c r="B89" s="22"/>
      <c r="L89" s="598"/>
      <c r="S89" s="22"/>
      <c r="T89" s="22"/>
    </row>
    <row r="90" spans="2:20">
      <c r="B90" s="22"/>
      <c r="L90" s="598"/>
      <c r="S90" s="22"/>
      <c r="T90" s="22"/>
    </row>
    <row r="91" spans="2:20">
      <c r="B91" s="22"/>
      <c r="L91" s="598"/>
      <c r="S91" s="22"/>
      <c r="T91" s="22"/>
    </row>
    <row r="92" spans="2:20">
      <c r="B92" s="22"/>
      <c r="L92" s="598"/>
      <c r="S92" s="22"/>
      <c r="T92" s="22"/>
    </row>
    <row r="93" spans="2:20">
      <c r="B93" s="22"/>
      <c r="L93" s="598"/>
      <c r="S93" s="22"/>
      <c r="T93" s="22"/>
    </row>
    <row r="94" spans="2:20">
      <c r="B94" s="22"/>
      <c r="L94" s="598"/>
      <c r="S94" s="22"/>
      <c r="T94" s="22"/>
    </row>
    <row r="95" spans="2:20">
      <c r="B95" s="22"/>
      <c r="L95" s="598"/>
      <c r="S95" s="22"/>
      <c r="T95" s="22"/>
    </row>
    <row r="96" spans="2:20">
      <c r="B96" s="22"/>
      <c r="L96" s="598"/>
      <c r="S96" s="22"/>
      <c r="T96" s="22"/>
    </row>
    <row r="97" spans="2:20">
      <c r="B97" s="22"/>
      <c r="L97" s="598"/>
      <c r="S97" s="22"/>
      <c r="T97" s="22"/>
    </row>
    <row r="98" spans="2:20">
      <c r="B98" s="22"/>
      <c r="L98" s="598"/>
      <c r="S98" s="22"/>
      <c r="T98" s="22"/>
    </row>
    <row r="99" spans="2:20">
      <c r="B99" s="22"/>
      <c r="L99" s="598"/>
      <c r="S99" s="22"/>
      <c r="T99" s="22"/>
    </row>
    <row r="100" spans="2:20">
      <c r="B100" s="22"/>
      <c r="L100" s="598"/>
      <c r="S100" s="22"/>
      <c r="T100" s="22"/>
    </row>
    <row r="101" spans="2:20">
      <c r="B101" s="22"/>
      <c r="L101" s="598"/>
      <c r="S101" s="22"/>
      <c r="T101" s="22"/>
    </row>
    <row r="102" spans="2:20">
      <c r="B102" s="22"/>
      <c r="L102" s="598"/>
      <c r="S102" s="22"/>
      <c r="T102" s="22"/>
    </row>
    <row r="103" spans="2:20">
      <c r="B103" s="22"/>
      <c r="L103" s="598"/>
      <c r="S103" s="22"/>
      <c r="T103" s="22"/>
    </row>
    <row r="104" spans="2:20">
      <c r="B104" s="22"/>
      <c r="L104" s="598"/>
      <c r="S104" s="22"/>
      <c r="T104" s="22"/>
    </row>
    <row r="105" spans="2:20">
      <c r="B105" s="22"/>
      <c r="L105" s="598"/>
      <c r="S105" s="22"/>
      <c r="T105" s="22"/>
    </row>
    <row r="106" spans="2:20">
      <c r="B106" s="22"/>
      <c r="L106" s="598"/>
      <c r="S106" s="22"/>
      <c r="T106" s="22"/>
    </row>
    <row r="107" spans="2:20">
      <c r="B107" s="22"/>
      <c r="L107" s="598"/>
      <c r="S107" s="22"/>
      <c r="T107" s="22"/>
    </row>
    <row r="108" spans="2:20">
      <c r="B108" s="22"/>
      <c r="L108" s="598"/>
      <c r="S108" s="22"/>
      <c r="T108" s="22"/>
    </row>
    <row r="109" spans="2:20">
      <c r="B109" s="22"/>
      <c r="L109" s="598"/>
      <c r="S109" s="22"/>
      <c r="T109" s="22"/>
    </row>
    <row r="110" spans="2:20">
      <c r="B110" s="22"/>
      <c r="L110" s="598"/>
      <c r="S110" s="22"/>
      <c r="T110" s="22"/>
    </row>
    <row r="111" spans="2:20">
      <c r="B111" s="22"/>
      <c r="L111" s="598"/>
      <c r="S111" s="22"/>
      <c r="T111" s="22"/>
    </row>
    <row r="112" spans="2:20">
      <c r="B112" s="22"/>
      <c r="L112" s="598"/>
      <c r="S112" s="22"/>
      <c r="T112" s="22"/>
    </row>
    <row r="113" spans="2:20">
      <c r="B113" s="22"/>
      <c r="L113" s="598"/>
      <c r="S113" s="22"/>
      <c r="T113" s="22"/>
    </row>
    <row r="114" spans="2:20">
      <c r="B114" s="22"/>
      <c r="L114" s="598"/>
      <c r="S114" s="22"/>
      <c r="T114" s="22"/>
    </row>
    <row r="115" spans="2:20">
      <c r="B115" s="22"/>
      <c r="L115" s="598"/>
      <c r="S115" s="22"/>
      <c r="T115" s="22"/>
    </row>
    <row r="116" spans="2:20">
      <c r="B116" s="22"/>
      <c r="L116" s="598"/>
      <c r="S116" s="22"/>
      <c r="T116" s="22"/>
    </row>
    <row r="117" spans="2:20">
      <c r="B117" s="22"/>
      <c r="L117" s="598"/>
      <c r="S117" s="22"/>
      <c r="T117" s="22"/>
    </row>
    <row r="118" spans="2:20">
      <c r="B118" s="22"/>
      <c r="L118" s="598"/>
      <c r="S118" s="22"/>
      <c r="T118" s="22"/>
    </row>
    <row r="119" spans="2:20">
      <c r="B119" s="22"/>
      <c r="L119" s="598"/>
      <c r="S119" s="22"/>
      <c r="T119" s="22"/>
    </row>
    <row r="120" spans="2:20">
      <c r="B120" s="22"/>
      <c r="L120" s="598"/>
      <c r="S120" s="22"/>
      <c r="T120" s="22"/>
    </row>
    <row r="121" spans="2:20">
      <c r="B121" s="22"/>
      <c r="L121" s="598"/>
      <c r="S121" s="22"/>
      <c r="T121" s="22"/>
    </row>
    <row r="122" spans="2:20">
      <c r="B122" s="22"/>
      <c r="L122" s="598"/>
      <c r="S122" s="22"/>
      <c r="T122" s="22"/>
    </row>
    <row r="123" spans="2:20">
      <c r="B123" s="22"/>
      <c r="L123" s="598"/>
      <c r="S123" s="22"/>
      <c r="T123" s="22"/>
    </row>
    <row r="124" spans="2:20">
      <c r="B124" s="22"/>
      <c r="L124" s="598"/>
      <c r="S124" s="22"/>
      <c r="T124" s="22"/>
    </row>
    <row r="125" spans="2:20">
      <c r="B125" s="22"/>
      <c r="L125" s="598"/>
      <c r="S125" s="22"/>
      <c r="T125" s="22"/>
    </row>
    <row r="126" spans="2:20">
      <c r="B126" s="22"/>
      <c r="L126" s="598"/>
      <c r="S126" s="22"/>
      <c r="T126" s="22"/>
    </row>
    <row r="127" spans="2:20">
      <c r="B127" s="22"/>
      <c r="L127" s="598"/>
      <c r="S127" s="22"/>
      <c r="T127" s="22"/>
    </row>
    <row r="128" spans="2:20">
      <c r="B128" s="22"/>
      <c r="L128" s="598"/>
      <c r="S128" s="22"/>
      <c r="T128" s="22"/>
    </row>
    <row r="129" spans="2:20">
      <c r="B129" s="22"/>
      <c r="L129" s="598"/>
      <c r="S129" s="22"/>
      <c r="T129" s="22"/>
    </row>
    <row r="130" spans="2:20">
      <c r="B130" s="22"/>
      <c r="L130" s="598"/>
      <c r="S130" s="22"/>
      <c r="T130" s="22"/>
    </row>
    <row r="131" spans="2:20">
      <c r="B131" s="22"/>
      <c r="L131" s="598"/>
      <c r="S131" s="22"/>
      <c r="T131" s="22"/>
    </row>
    <row r="132" spans="2:20">
      <c r="B132" s="22"/>
      <c r="L132" s="598"/>
      <c r="S132" s="22"/>
      <c r="T132" s="22"/>
    </row>
    <row r="133" spans="2:20">
      <c r="B133" s="22"/>
      <c r="L133" s="598"/>
      <c r="S133" s="22"/>
      <c r="T133" s="22"/>
    </row>
    <row r="134" spans="2:20">
      <c r="B134" s="22"/>
      <c r="L134" s="598"/>
      <c r="S134" s="22"/>
      <c r="T134" s="22"/>
    </row>
    <row r="135" spans="2:20">
      <c r="B135" s="22"/>
      <c r="L135" s="598"/>
      <c r="S135" s="22"/>
      <c r="T135" s="22"/>
    </row>
    <row r="136" spans="2:20">
      <c r="B136" s="22"/>
      <c r="L136" s="598"/>
      <c r="S136" s="22"/>
      <c r="T136" s="22"/>
    </row>
    <row r="137" spans="2:20">
      <c r="B137" s="22"/>
      <c r="L137" s="598"/>
      <c r="S137" s="22"/>
      <c r="T137" s="22"/>
    </row>
    <row r="138" spans="2:20">
      <c r="B138" s="22"/>
      <c r="L138" s="598"/>
      <c r="S138" s="22"/>
      <c r="T138" s="22"/>
    </row>
    <row r="139" spans="2:20">
      <c r="B139" s="22"/>
      <c r="L139" s="598"/>
      <c r="S139" s="22"/>
      <c r="T139" s="22"/>
    </row>
    <row r="140" spans="2:20">
      <c r="B140" s="22"/>
      <c r="L140" s="598"/>
      <c r="S140" s="22"/>
      <c r="T140" s="22"/>
    </row>
    <row r="141" spans="2:20">
      <c r="B141" s="22"/>
      <c r="L141" s="598"/>
      <c r="S141" s="22"/>
      <c r="T141" s="22"/>
    </row>
    <row r="142" spans="2:20">
      <c r="B142" s="22"/>
      <c r="L142" s="598"/>
      <c r="S142" s="22"/>
      <c r="T142" s="22"/>
    </row>
    <row r="143" spans="2:20">
      <c r="B143" s="22"/>
      <c r="L143" s="598"/>
      <c r="S143" s="22"/>
      <c r="T143" s="22"/>
    </row>
    <row r="144" spans="2:20">
      <c r="B144" s="22"/>
      <c r="L144" s="598"/>
      <c r="S144" s="22"/>
      <c r="T144" s="22"/>
    </row>
    <row r="145" spans="2:20">
      <c r="B145" s="22"/>
      <c r="L145" s="598"/>
      <c r="S145" s="22"/>
      <c r="T145" s="22"/>
    </row>
    <row r="146" spans="2:20">
      <c r="B146" s="22"/>
      <c r="L146" s="598"/>
      <c r="S146" s="22"/>
      <c r="T146" s="22"/>
    </row>
    <row r="147" spans="2:20">
      <c r="B147" s="22"/>
      <c r="L147" s="598"/>
      <c r="S147" s="22"/>
      <c r="T147" s="22"/>
    </row>
    <row r="148" spans="2:20">
      <c r="B148" s="22"/>
      <c r="L148" s="598"/>
      <c r="S148" s="22"/>
      <c r="T148" s="22"/>
    </row>
    <row r="149" spans="2:20">
      <c r="B149" s="22"/>
      <c r="L149" s="598"/>
      <c r="S149" s="22"/>
      <c r="T149" s="22"/>
    </row>
    <row r="150" spans="2:20">
      <c r="B150" s="22"/>
      <c r="L150" s="598"/>
      <c r="S150" s="22"/>
      <c r="T150" s="22"/>
    </row>
    <row r="151" spans="2:20">
      <c r="B151" s="22"/>
      <c r="L151" s="598"/>
      <c r="S151" s="22"/>
      <c r="T151" s="22"/>
    </row>
    <row r="152" spans="2:20">
      <c r="B152" s="22"/>
      <c r="L152" s="598"/>
      <c r="S152" s="22"/>
      <c r="T152" s="22"/>
    </row>
    <row r="153" spans="2:20">
      <c r="B153" s="22"/>
      <c r="L153" s="598"/>
      <c r="S153" s="22"/>
      <c r="T153" s="22"/>
    </row>
    <row r="154" spans="2:20">
      <c r="B154" s="22"/>
      <c r="L154" s="598"/>
      <c r="S154" s="22"/>
      <c r="T154" s="22"/>
    </row>
    <row r="155" spans="2:20">
      <c r="B155" s="22"/>
      <c r="L155" s="598"/>
      <c r="S155" s="22"/>
      <c r="T155" s="22"/>
    </row>
    <row r="156" spans="2:20">
      <c r="B156" s="22"/>
      <c r="L156" s="598"/>
      <c r="S156" s="22"/>
      <c r="T156" s="22"/>
    </row>
    <row r="157" spans="2:20">
      <c r="B157" s="22"/>
      <c r="L157" s="598"/>
      <c r="S157" s="22"/>
      <c r="T157" s="22"/>
    </row>
    <row r="158" spans="2:20">
      <c r="B158" s="22"/>
      <c r="L158" s="598"/>
      <c r="S158" s="22"/>
      <c r="T158" s="22"/>
    </row>
    <row r="159" spans="2:20">
      <c r="B159" s="22"/>
      <c r="L159" s="598"/>
      <c r="S159" s="22"/>
      <c r="T159" s="22"/>
    </row>
    <row r="160" spans="2:20">
      <c r="B160" s="22"/>
      <c r="L160" s="598"/>
      <c r="S160" s="22"/>
      <c r="T160" s="22"/>
    </row>
    <row r="161" spans="2:20">
      <c r="B161" s="22"/>
      <c r="L161" s="598"/>
      <c r="S161" s="22"/>
      <c r="T161" s="22"/>
    </row>
    <row r="162" spans="2:20">
      <c r="B162" s="22"/>
      <c r="L162" s="598"/>
      <c r="S162" s="22"/>
      <c r="T162" s="22"/>
    </row>
    <row r="163" spans="2:20">
      <c r="B163" s="22"/>
      <c r="L163" s="598"/>
      <c r="S163" s="22"/>
      <c r="T163" s="22"/>
    </row>
    <row r="164" spans="2:20">
      <c r="B164" s="22"/>
      <c r="L164" s="598"/>
      <c r="S164" s="22"/>
      <c r="T164" s="22"/>
    </row>
    <row r="165" spans="2:20">
      <c r="B165" s="22"/>
      <c r="L165" s="598"/>
      <c r="S165" s="22"/>
      <c r="T165" s="22"/>
    </row>
    <row r="166" spans="2:20">
      <c r="B166" s="22"/>
      <c r="L166" s="598"/>
      <c r="S166" s="22"/>
      <c r="T166" s="22"/>
    </row>
    <row r="167" spans="2:20">
      <c r="B167" s="22"/>
      <c r="L167" s="598"/>
      <c r="S167" s="22"/>
      <c r="T167" s="22"/>
    </row>
    <row r="168" spans="2:20">
      <c r="B168" s="22"/>
      <c r="L168" s="598"/>
      <c r="S168" s="22"/>
      <c r="T168" s="22"/>
    </row>
    <row r="169" spans="2:20">
      <c r="B169" s="22"/>
      <c r="L169" s="598"/>
      <c r="S169" s="22"/>
      <c r="T169" s="22"/>
    </row>
    <row r="170" spans="2:20">
      <c r="B170" s="22"/>
      <c r="L170" s="598"/>
      <c r="S170" s="22"/>
      <c r="T170" s="22"/>
    </row>
    <row r="171" spans="2:20">
      <c r="B171" s="22"/>
      <c r="L171" s="598"/>
      <c r="S171" s="22"/>
      <c r="T171" s="22"/>
    </row>
    <row r="172" spans="2:20">
      <c r="B172" s="22"/>
      <c r="L172" s="598"/>
      <c r="S172" s="22"/>
      <c r="T172" s="22"/>
    </row>
    <row r="173" spans="2:20">
      <c r="B173" s="22"/>
      <c r="L173" s="598"/>
      <c r="S173" s="22"/>
      <c r="T173" s="22"/>
    </row>
    <row r="174" spans="2:20">
      <c r="B174" s="22"/>
      <c r="L174" s="598"/>
      <c r="S174" s="22"/>
      <c r="T174" s="22"/>
    </row>
    <row r="175" spans="2:20">
      <c r="B175" s="22"/>
      <c r="L175" s="598"/>
      <c r="S175" s="22"/>
      <c r="T175" s="22"/>
    </row>
    <row r="176" spans="2:20">
      <c r="B176" s="22"/>
      <c r="L176" s="598"/>
      <c r="S176" s="22"/>
      <c r="T176" s="22"/>
    </row>
    <row r="177" spans="2:20">
      <c r="B177" s="22"/>
      <c r="L177" s="598"/>
      <c r="S177" s="22"/>
      <c r="T177" s="22"/>
    </row>
    <row r="178" spans="2:20">
      <c r="B178" s="22"/>
      <c r="L178" s="598"/>
      <c r="S178" s="22"/>
      <c r="T178" s="22"/>
    </row>
    <row r="179" spans="2:20">
      <c r="B179" s="22"/>
      <c r="L179" s="598"/>
      <c r="S179" s="22"/>
      <c r="T179" s="22"/>
    </row>
    <row r="180" spans="2:20">
      <c r="B180" s="22"/>
      <c r="L180" s="598"/>
      <c r="S180" s="22"/>
      <c r="T180" s="22"/>
    </row>
    <row r="181" spans="2:20">
      <c r="B181" s="22"/>
      <c r="L181" s="598"/>
      <c r="S181" s="22"/>
      <c r="T181" s="22"/>
    </row>
    <row r="182" spans="2:20">
      <c r="B182" s="22"/>
      <c r="L182" s="598"/>
      <c r="S182" s="22"/>
      <c r="T182" s="22"/>
    </row>
    <row r="183" spans="2:20">
      <c r="B183" s="22"/>
      <c r="L183" s="598"/>
      <c r="S183" s="22"/>
      <c r="T183" s="22"/>
    </row>
    <row r="184" spans="2:20">
      <c r="B184" s="22"/>
      <c r="L184" s="598"/>
      <c r="S184" s="22"/>
      <c r="T184" s="22"/>
    </row>
    <row r="185" spans="2:20">
      <c r="B185" s="22"/>
      <c r="L185" s="598"/>
      <c r="S185" s="22"/>
      <c r="T185" s="22"/>
    </row>
    <row r="186" spans="2:20">
      <c r="B186" s="22"/>
      <c r="L186" s="598"/>
      <c r="S186" s="22"/>
      <c r="T186" s="22"/>
    </row>
    <row r="187" spans="2:20">
      <c r="B187" s="22"/>
      <c r="L187" s="598"/>
      <c r="S187" s="22"/>
      <c r="T187" s="22"/>
    </row>
    <row r="188" spans="2:20">
      <c r="B188" s="22"/>
      <c r="L188" s="598"/>
      <c r="S188" s="22"/>
      <c r="T188" s="22"/>
    </row>
    <row r="189" spans="2:20">
      <c r="B189" s="22"/>
      <c r="L189" s="598"/>
      <c r="S189" s="22"/>
      <c r="T189" s="22"/>
    </row>
    <row r="190" spans="2:20">
      <c r="B190" s="22"/>
      <c r="L190" s="598"/>
      <c r="S190" s="22"/>
      <c r="T190" s="22"/>
    </row>
    <row r="191" spans="2:20">
      <c r="B191" s="22"/>
      <c r="L191" s="598"/>
      <c r="S191" s="22"/>
      <c r="T191" s="22"/>
    </row>
    <row r="192" spans="2:20">
      <c r="B192" s="22"/>
      <c r="L192" s="598"/>
      <c r="S192" s="22"/>
      <c r="T192" s="22"/>
    </row>
    <row r="193" spans="2:20">
      <c r="B193" s="22"/>
      <c r="L193" s="598"/>
      <c r="S193" s="22"/>
      <c r="T193" s="22"/>
    </row>
    <row r="194" spans="2:20">
      <c r="B194" s="22"/>
      <c r="L194" s="598"/>
      <c r="S194" s="22"/>
      <c r="T194" s="22"/>
    </row>
    <row r="195" spans="2:20">
      <c r="B195" s="22"/>
      <c r="L195" s="598"/>
      <c r="S195" s="22"/>
      <c r="T195" s="22"/>
    </row>
    <row r="196" spans="2:20">
      <c r="B196" s="22"/>
      <c r="L196" s="598"/>
      <c r="S196" s="22"/>
      <c r="T196" s="22"/>
    </row>
    <row r="197" spans="2:20">
      <c r="B197" s="22"/>
      <c r="L197" s="598"/>
      <c r="S197" s="22"/>
      <c r="T197" s="22"/>
    </row>
    <row r="198" spans="2:20">
      <c r="B198" s="22"/>
      <c r="L198" s="598"/>
      <c r="S198" s="22"/>
      <c r="T198" s="22"/>
    </row>
    <row r="199" spans="2:20">
      <c r="B199" s="22"/>
      <c r="L199" s="598"/>
      <c r="S199" s="22"/>
      <c r="T199" s="22"/>
    </row>
    <row r="200" spans="2:20">
      <c r="B200" s="22"/>
      <c r="L200" s="598"/>
      <c r="S200" s="22"/>
      <c r="T200" s="22"/>
    </row>
    <row r="201" spans="2:20">
      <c r="B201" s="22"/>
      <c r="L201" s="598"/>
      <c r="S201" s="22"/>
      <c r="T201" s="22"/>
    </row>
    <row r="202" spans="2:20">
      <c r="B202" s="22"/>
      <c r="L202" s="598"/>
      <c r="S202" s="22"/>
      <c r="T202" s="22"/>
    </row>
    <row r="203" spans="2:20">
      <c r="B203" s="22"/>
      <c r="L203" s="598"/>
      <c r="S203" s="22"/>
      <c r="T203" s="22"/>
    </row>
    <row r="204" spans="2:20">
      <c r="B204" s="22"/>
      <c r="L204" s="598"/>
      <c r="S204" s="22"/>
      <c r="T204" s="22"/>
    </row>
    <row r="205" spans="2:20">
      <c r="B205" s="22"/>
      <c r="L205" s="598"/>
      <c r="S205" s="22"/>
      <c r="T205" s="22"/>
    </row>
    <row r="206" spans="2:20">
      <c r="B206" s="22"/>
      <c r="L206" s="598"/>
      <c r="S206" s="22"/>
      <c r="T206" s="22"/>
    </row>
    <row r="207" spans="2:20">
      <c r="B207" s="22"/>
      <c r="L207" s="598"/>
      <c r="S207" s="22"/>
      <c r="T207" s="22"/>
    </row>
    <row r="208" spans="2:20">
      <c r="B208" s="22"/>
      <c r="L208" s="598"/>
      <c r="S208" s="22"/>
      <c r="T208" s="22"/>
    </row>
    <row r="209" spans="2:20">
      <c r="B209" s="22"/>
      <c r="L209" s="598"/>
      <c r="S209" s="22"/>
      <c r="T209" s="22"/>
    </row>
    <row r="210" spans="2:20">
      <c r="B210" s="22"/>
      <c r="L210" s="598"/>
      <c r="S210" s="22"/>
      <c r="T210" s="22"/>
    </row>
    <row r="211" spans="2:20">
      <c r="B211" s="22"/>
      <c r="L211" s="598"/>
      <c r="S211" s="22"/>
      <c r="T211" s="22"/>
    </row>
    <row r="212" spans="2:20">
      <c r="B212" s="22"/>
      <c r="L212" s="598"/>
      <c r="S212" s="22"/>
      <c r="T212" s="22"/>
    </row>
    <row r="213" spans="2:20">
      <c r="B213" s="22"/>
      <c r="L213" s="598"/>
      <c r="S213" s="22"/>
      <c r="T213" s="22"/>
    </row>
    <row r="214" spans="2:20">
      <c r="B214" s="22"/>
      <c r="L214" s="598"/>
      <c r="S214" s="22"/>
      <c r="T214" s="22"/>
    </row>
    <row r="215" spans="2:20">
      <c r="B215" s="22"/>
      <c r="L215" s="598"/>
      <c r="S215" s="22"/>
      <c r="T215" s="22"/>
    </row>
    <row r="216" spans="2:20">
      <c r="B216" s="22"/>
      <c r="L216" s="598"/>
      <c r="S216" s="22"/>
      <c r="T216" s="22"/>
    </row>
    <row r="217" spans="2:20">
      <c r="B217" s="22"/>
      <c r="L217" s="598"/>
      <c r="S217" s="22"/>
      <c r="T217" s="22"/>
    </row>
    <row r="218" spans="2:20">
      <c r="B218" s="22"/>
      <c r="L218" s="598"/>
      <c r="S218" s="22"/>
      <c r="T218" s="22"/>
    </row>
    <row r="219" spans="2:20">
      <c r="B219" s="22"/>
      <c r="L219" s="598"/>
      <c r="S219" s="22"/>
      <c r="T219" s="22"/>
    </row>
    <row r="220" spans="2:20">
      <c r="B220" s="22"/>
      <c r="L220" s="598"/>
      <c r="S220" s="22"/>
      <c r="T220" s="22"/>
    </row>
    <row r="221" spans="2:20">
      <c r="B221" s="22"/>
      <c r="L221" s="598"/>
      <c r="S221" s="22"/>
      <c r="T221" s="22"/>
    </row>
    <row r="222" spans="2:20">
      <c r="B222" s="22"/>
      <c r="L222" s="598"/>
      <c r="S222" s="22"/>
      <c r="T222" s="22"/>
    </row>
    <row r="223" spans="2:20">
      <c r="B223" s="22"/>
      <c r="L223" s="598"/>
      <c r="S223" s="22"/>
      <c r="T223" s="22"/>
    </row>
    <row r="224" spans="2:20">
      <c r="B224" s="22"/>
      <c r="L224" s="598"/>
      <c r="S224" s="22"/>
      <c r="T224" s="22"/>
    </row>
    <row r="225" spans="2:20">
      <c r="B225" s="22"/>
      <c r="L225" s="598"/>
      <c r="S225" s="22"/>
      <c r="T225" s="22"/>
    </row>
    <row r="226" spans="2:20">
      <c r="B226" s="22"/>
      <c r="L226" s="598"/>
      <c r="S226" s="22"/>
      <c r="T226" s="22"/>
    </row>
    <row r="227" spans="2:20">
      <c r="B227" s="22"/>
      <c r="L227" s="598"/>
      <c r="S227" s="22"/>
      <c r="T227" s="22"/>
    </row>
    <row r="228" spans="2:20">
      <c r="B228" s="22"/>
      <c r="L228" s="598"/>
      <c r="S228" s="22"/>
      <c r="T228" s="22"/>
    </row>
    <row r="229" spans="2:20">
      <c r="B229" s="22"/>
      <c r="L229" s="598"/>
      <c r="S229" s="22"/>
      <c r="T229" s="22"/>
    </row>
    <row r="230" spans="2:20">
      <c r="B230" s="22"/>
      <c r="L230" s="598"/>
      <c r="S230" s="22"/>
      <c r="T230" s="22"/>
    </row>
    <row r="231" spans="2:20">
      <c r="B231" s="22"/>
      <c r="L231" s="598"/>
      <c r="S231" s="22"/>
      <c r="T231" s="22"/>
    </row>
    <row r="232" spans="2:20">
      <c r="B232" s="22"/>
      <c r="L232" s="598"/>
      <c r="S232" s="22"/>
      <c r="T232" s="22"/>
    </row>
    <row r="233" spans="2:20">
      <c r="B233" s="22"/>
      <c r="L233" s="598"/>
      <c r="S233" s="22"/>
      <c r="T233" s="22"/>
    </row>
    <row r="234" spans="2:20">
      <c r="B234" s="22"/>
      <c r="L234" s="598"/>
      <c r="S234" s="22"/>
      <c r="T234" s="22"/>
    </row>
    <row r="235" spans="2:20">
      <c r="B235" s="22"/>
      <c r="L235" s="598"/>
      <c r="S235" s="22"/>
      <c r="T235" s="22"/>
    </row>
    <row r="236" spans="2:20">
      <c r="B236" s="22"/>
      <c r="L236" s="598"/>
      <c r="S236" s="22"/>
      <c r="T236" s="22"/>
    </row>
    <row r="237" spans="2:20">
      <c r="B237" s="22"/>
      <c r="L237" s="598"/>
      <c r="S237" s="22"/>
      <c r="T237" s="22"/>
    </row>
    <row r="238" spans="2:20">
      <c r="B238" s="22"/>
      <c r="L238" s="598"/>
      <c r="S238" s="22"/>
      <c r="T238" s="22"/>
    </row>
    <row r="239" spans="2:20">
      <c r="B239" s="22"/>
      <c r="L239" s="598"/>
      <c r="S239" s="22"/>
      <c r="T239" s="22"/>
    </row>
    <row r="240" spans="2:20">
      <c r="B240" s="22"/>
      <c r="L240" s="598"/>
      <c r="S240" s="22"/>
      <c r="T240" s="22"/>
    </row>
    <row r="241" spans="2:20">
      <c r="B241" s="22"/>
      <c r="L241" s="598"/>
      <c r="S241" s="22"/>
      <c r="T241" s="22"/>
    </row>
    <row r="242" spans="2:20">
      <c r="B242" s="22"/>
      <c r="L242" s="598"/>
      <c r="S242" s="22"/>
      <c r="T242" s="22"/>
    </row>
    <row r="243" spans="2:20">
      <c r="B243" s="22"/>
      <c r="L243" s="598"/>
      <c r="S243" s="22"/>
      <c r="T243" s="22"/>
    </row>
    <row r="244" spans="2:20">
      <c r="B244" s="22"/>
      <c r="L244" s="598"/>
      <c r="S244" s="22"/>
      <c r="T244" s="22"/>
    </row>
    <row r="245" spans="2:20">
      <c r="B245" s="22"/>
      <c r="L245" s="598"/>
      <c r="S245" s="22"/>
      <c r="T245" s="22"/>
    </row>
    <row r="246" spans="2:20">
      <c r="B246" s="22"/>
      <c r="L246" s="598"/>
      <c r="S246" s="22"/>
      <c r="T246" s="22"/>
    </row>
    <row r="247" spans="2:20">
      <c r="B247" s="22"/>
      <c r="L247" s="598"/>
      <c r="S247" s="22"/>
      <c r="T247" s="22"/>
    </row>
    <row r="248" spans="2:20">
      <c r="B248" s="22"/>
      <c r="L248" s="598"/>
      <c r="S248" s="22"/>
      <c r="T248" s="22"/>
    </row>
    <row r="249" spans="2:20">
      <c r="B249" s="22"/>
      <c r="L249" s="598"/>
      <c r="S249" s="22"/>
      <c r="T249" s="22"/>
    </row>
    <row r="250" spans="2:20">
      <c r="B250" s="22"/>
      <c r="L250" s="598"/>
      <c r="S250" s="22"/>
      <c r="T250" s="22"/>
    </row>
    <row r="251" spans="2:20">
      <c r="B251" s="22"/>
      <c r="L251" s="598"/>
      <c r="S251" s="22"/>
      <c r="T251" s="22"/>
    </row>
    <row r="252" spans="2:20">
      <c r="B252" s="22"/>
      <c r="L252" s="598"/>
      <c r="S252" s="22"/>
      <c r="T252" s="22"/>
    </row>
    <row r="253" spans="2:20">
      <c r="B253" s="22"/>
      <c r="L253" s="598"/>
      <c r="S253" s="22"/>
      <c r="T253" s="22"/>
    </row>
    <row r="254" spans="2:20">
      <c r="B254" s="22"/>
      <c r="L254" s="598"/>
      <c r="S254" s="22"/>
      <c r="T254" s="22"/>
    </row>
    <row r="255" spans="2:20">
      <c r="B255" s="22"/>
      <c r="L255" s="598"/>
      <c r="S255" s="22"/>
      <c r="T255" s="22"/>
    </row>
    <row r="256" spans="2:20">
      <c r="B256" s="22"/>
      <c r="L256" s="598"/>
      <c r="S256" s="22"/>
      <c r="T256" s="22"/>
    </row>
    <row r="257" spans="2:20">
      <c r="B257" s="22"/>
      <c r="L257" s="598"/>
      <c r="S257" s="22"/>
      <c r="T257" s="22"/>
    </row>
    <row r="258" spans="2:20">
      <c r="B258" s="22"/>
      <c r="L258" s="598"/>
      <c r="S258" s="22"/>
      <c r="T258" s="22"/>
    </row>
    <row r="259" spans="2:20">
      <c r="B259" s="22"/>
      <c r="L259" s="598"/>
      <c r="S259" s="22"/>
      <c r="T259" s="22"/>
    </row>
    <row r="260" spans="2:20">
      <c r="B260" s="22"/>
      <c r="L260" s="598"/>
      <c r="S260" s="22"/>
      <c r="T260" s="22"/>
    </row>
    <row r="261" spans="2:20">
      <c r="B261" s="22"/>
      <c r="L261" s="598"/>
      <c r="S261" s="22"/>
      <c r="T261" s="22"/>
    </row>
    <row r="262" spans="2:20">
      <c r="B262" s="22"/>
      <c r="L262" s="598"/>
      <c r="S262" s="22"/>
      <c r="T262" s="22"/>
    </row>
    <row r="263" spans="2:20">
      <c r="B263" s="22"/>
      <c r="L263" s="598"/>
      <c r="S263" s="22"/>
      <c r="T263" s="22"/>
    </row>
    <row r="264" spans="2:20">
      <c r="B264" s="22"/>
      <c r="L264" s="598"/>
      <c r="S264" s="22"/>
      <c r="T264" s="22"/>
    </row>
    <row r="265" spans="2:20">
      <c r="B265" s="22"/>
      <c r="L265" s="598"/>
      <c r="S265" s="22"/>
      <c r="T265" s="22"/>
    </row>
    <row r="266" spans="2:20">
      <c r="B266" s="22"/>
      <c r="L266" s="598"/>
      <c r="S266" s="22"/>
      <c r="T266" s="22"/>
    </row>
    <row r="267" spans="2:20">
      <c r="B267" s="22"/>
      <c r="L267" s="598"/>
      <c r="S267" s="22"/>
      <c r="T267" s="22"/>
    </row>
    <row r="268" spans="2:20">
      <c r="B268" s="22"/>
      <c r="L268" s="598"/>
      <c r="S268" s="22"/>
      <c r="T268" s="22"/>
    </row>
    <row r="269" spans="2:20">
      <c r="B269" s="22"/>
      <c r="L269" s="598"/>
      <c r="S269" s="22"/>
      <c r="T269" s="22"/>
    </row>
    <row r="270" spans="2:20">
      <c r="B270" s="22"/>
      <c r="L270" s="598"/>
      <c r="S270" s="22"/>
      <c r="T270" s="22"/>
    </row>
    <row r="271" spans="2:20">
      <c r="B271" s="22"/>
      <c r="L271" s="598"/>
      <c r="S271" s="22"/>
      <c r="T271" s="22"/>
    </row>
    <row r="272" spans="2:20">
      <c r="B272" s="22"/>
      <c r="L272" s="598"/>
      <c r="S272" s="22"/>
      <c r="T272" s="22"/>
    </row>
    <row r="273" spans="2:20">
      <c r="B273" s="22"/>
      <c r="L273" s="598"/>
      <c r="S273" s="22"/>
      <c r="T273" s="22"/>
    </row>
    <row r="274" spans="2:20">
      <c r="B274" s="22"/>
      <c r="L274" s="598"/>
      <c r="S274" s="22"/>
      <c r="T274" s="22"/>
    </row>
    <row r="275" spans="2:20">
      <c r="B275" s="22"/>
      <c r="L275" s="598"/>
      <c r="S275" s="22"/>
      <c r="T275" s="22"/>
    </row>
    <row r="276" spans="2:20">
      <c r="B276" s="22"/>
      <c r="L276" s="598"/>
      <c r="S276" s="22"/>
      <c r="T276" s="22"/>
    </row>
    <row r="277" spans="2:20">
      <c r="B277" s="22"/>
      <c r="L277" s="598"/>
      <c r="S277" s="22"/>
      <c r="T277" s="22"/>
    </row>
    <row r="278" spans="2:20">
      <c r="B278" s="22"/>
      <c r="L278" s="598"/>
      <c r="S278" s="22"/>
      <c r="T278" s="22"/>
    </row>
    <row r="279" spans="2:20">
      <c r="B279" s="22"/>
      <c r="L279" s="598"/>
      <c r="S279" s="22"/>
      <c r="T279" s="22"/>
    </row>
    <row r="280" spans="2:20">
      <c r="B280" s="22"/>
      <c r="L280" s="598"/>
      <c r="S280" s="22"/>
      <c r="T280" s="22"/>
    </row>
    <row r="281" spans="2:20">
      <c r="B281" s="22"/>
      <c r="L281" s="598"/>
      <c r="S281" s="22"/>
      <c r="T281" s="22"/>
    </row>
    <row r="282" spans="2:20">
      <c r="B282" s="22"/>
      <c r="L282" s="598"/>
      <c r="S282" s="22"/>
      <c r="T282" s="22"/>
    </row>
    <row r="283" spans="2:20">
      <c r="B283" s="22"/>
      <c r="L283" s="598"/>
      <c r="S283" s="22"/>
      <c r="T283" s="22"/>
    </row>
    <row r="284" spans="2:20">
      <c r="B284" s="22"/>
      <c r="L284" s="598"/>
      <c r="S284" s="22"/>
      <c r="T284" s="22"/>
    </row>
    <row r="285" spans="2:20">
      <c r="B285" s="22"/>
      <c r="L285" s="598"/>
      <c r="S285" s="22"/>
      <c r="T285" s="22"/>
    </row>
    <row r="286" spans="2:20">
      <c r="B286" s="22"/>
      <c r="L286" s="598"/>
      <c r="S286" s="22"/>
      <c r="T286" s="22"/>
    </row>
    <row r="287" spans="2:20">
      <c r="B287" s="22"/>
      <c r="L287" s="598"/>
      <c r="S287" s="22"/>
      <c r="T287" s="22"/>
    </row>
    <row r="288" spans="2:20">
      <c r="B288" s="22"/>
      <c r="L288" s="598"/>
      <c r="S288" s="22"/>
      <c r="T288" s="22"/>
    </row>
    <row r="289" spans="2:20">
      <c r="B289" s="22"/>
      <c r="L289" s="598"/>
      <c r="S289" s="22"/>
      <c r="T289" s="22"/>
    </row>
    <row r="290" spans="2:20">
      <c r="B290" s="22"/>
      <c r="L290" s="598"/>
      <c r="S290" s="22"/>
      <c r="T290" s="22"/>
    </row>
    <row r="291" spans="2:20">
      <c r="B291" s="22"/>
      <c r="L291" s="598"/>
      <c r="S291" s="22"/>
      <c r="T291" s="22"/>
    </row>
    <row r="292" spans="2:20">
      <c r="B292" s="22"/>
      <c r="L292" s="598"/>
      <c r="S292" s="22"/>
      <c r="T292" s="22"/>
    </row>
    <row r="293" spans="2:20">
      <c r="B293" s="22"/>
      <c r="L293" s="598"/>
      <c r="S293" s="22"/>
      <c r="T293" s="22"/>
    </row>
    <row r="294" spans="2:20">
      <c r="B294" s="22"/>
      <c r="L294" s="598"/>
      <c r="S294" s="22"/>
      <c r="T294" s="22"/>
    </row>
    <row r="295" spans="2:20">
      <c r="B295" s="22"/>
      <c r="L295" s="598"/>
      <c r="S295" s="22"/>
      <c r="T295" s="22"/>
    </row>
    <row r="296" spans="2:20">
      <c r="B296" s="22"/>
      <c r="L296" s="598"/>
      <c r="S296" s="22"/>
      <c r="T296" s="22"/>
    </row>
    <row r="297" spans="2:20">
      <c r="B297" s="22"/>
      <c r="L297" s="598"/>
      <c r="S297" s="22"/>
      <c r="T297" s="22"/>
    </row>
    <row r="298" spans="2:20">
      <c r="B298" s="22"/>
      <c r="L298" s="598"/>
      <c r="S298" s="22"/>
      <c r="T298" s="22"/>
    </row>
    <row r="299" spans="2:20">
      <c r="B299" s="22"/>
      <c r="L299" s="598"/>
      <c r="S299" s="22"/>
      <c r="T299" s="22"/>
    </row>
    <row r="300" spans="2:20">
      <c r="B300" s="22"/>
      <c r="L300" s="598"/>
      <c r="S300" s="22"/>
      <c r="T300" s="22"/>
    </row>
    <row r="301" spans="2:20">
      <c r="B301" s="22"/>
      <c r="L301" s="598"/>
      <c r="S301" s="22"/>
      <c r="T301" s="22"/>
    </row>
    <row r="302" spans="2:20">
      <c r="B302" s="22"/>
      <c r="L302" s="598"/>
      <c r="S302" s="22"/>
      <c r="T302" s="22"/>
    </row>
    <row r="303" spans="2:20">
      <c r="B303" s="22"/>
      <c r="L303" s="598"/>
      <c r="S303" s="22"/>
      <c r="T303" s="22"/>
    </row>
    <row r="304" spans="2:20">
      <c r="B304" s="22"/>
      <c r="L304" s="598"/>
      <c r="S304" s="22"/>
      <c r="T304" s="22"/>
    </row>
    <row r="305" spans="2:20">
      <c r="B305" s="22"/>
      <c r="L305" s="598"/>
      <c r="S305" s="22"/>
      <c r="T305" s="22"/>
    </row>
    <row r="306" spans="2:20">
      <c r="B306" s="22"/>
      <c r="L306" s="598"/>
      <c r="S306" s="22"/>
      <c r="T306" s="22"/>
    </row>
    <row r="307" spans="2:20">
      <c r="B307" s="22"/>
      <c r="L307" s="598"/>
      <c r="S307" s="22"/>
      <c r="T307" s="22"/>
    </row>
    <row r="308" spans="2:20">
      <c r="B308" s="22"/>
      <c r="L308" s="598"/>
      <c r="S308" s="22"/>
      <c r="T308" s="22"/>
    </row>
    <row r="309" spans="2:20">
      <c r="B309" s="22"/>
      <c r="L309" s="598"/>
      <c r="S309" s="22"/>
      <c r="T309" s="22"/>
    </row>
    <row r="310" spans="2:20">
      <c r="B310" s="22"/>
      <c r="L310" s="598"/>
      <c r="S310" s="22"/>
      <c r="T310" s="22"/>
    </row>
    <row r="311" spans="2:20">
      <c r="B311" s="22"/>
      <c r="L311" s="598"/>
      <c r="S311" s="22"/>
      <c r="T311" s="22"/>
    </row>
    <row r="312" spans="2:20">
      <c r="B312" s="22"/>
      <c r="L312" s="598"/>
      <c r="S312" s="22"/>
      <c r="T312" s="22"/>
    </row>
    <row r="313" spans="2:20">
      <c r="B313" s="22"/>
      <c r="L313" s="598"/>
      <c r="S313" s="22"/>
      <c r="T313" s="22"/>
    </row>
    <row r="314" spans="2:20">
      <c r="B314" s="22"/>
      <c r="L314" s="598"/>
      <c r="S314" s="22"/>
      <c r="T314" s="22"/>
    </row>
    <row r="315" spans="2:20">
      <c r="B315" s="22"/>
      <c r="L315" s="598"/>
      <c r="S315" s="22"/>
      <c r="T315" s="22"/>
    </row>
    <row r="316" spans="2:20">
      <c r="B316" s="22"/>
      <c r="L316" s="598"/>
      <c r="S316" s="22"/>
      <c r="T316" s="22"/>
    </row>
    <row r="317" spans="2:20">
      <c r="B317" s="22"/>
      <c r="L317" s="598"/>
      <c r="S317" s="22"/>
      <c r="T317" s="22"/>
    </row>
    <row r="318" spans="2:20">
      <c r="B318" s="22"/>
      <c r="L318" s="598"/>
      <c r="S318" s="22"/>
      <c r="T318" s="22"/>
    </row>
    <row r="319" spans="2:20">
      <c r="B319" s="22"/>
      <c r="L319" s="598"/>
      <c r="S319" s="22"/>
      <c r="T319" s="22"/>
    </row>
    <row r="320" spans="2:20">
      <c r="B320" s="22"/>
      <c r="L320" s="598"/>
      <c r="S320" s="22"/>
      <c r="T320" s="22"/>
    </row>
    <row r="321" spans="2:20">
      <c r="B321" s="22"/>
      <c r="L321" s="598"/>
      <c r="S321" s="22"/>
      <c r="T321" s="22"/>
    </row>
    <row r="322" spans="2:20">
      <c r="B322" s="22"/>
      <c r="L322" s="598"/>
      <c r="S322" s="22"/>
      <c r="T322" s="22"/>
    </row>
    <row r="323" spans="2:20">
      <c r="B323" s="22"/>
      <c r="L323" s="598"/>
      <c r="S323" s="22"/>
      <c r="T323" s="22"/>
    </row>
    <row r="324" spans="2:20">
      <c r="B324" s="22"/>
      <c r="L324" s="598"/>
      <c r="S324" s="22"/>
      <c r="T324" s="22"/>
    </row>
    <row r="325" spans="2:20">
      <c r="B325" s="22"/>
      <c r="L325" s="598"/>
      <c r="S325" s="22"/>
      <c r="T325" s="22"/>
    </row>
    <row r="326" spans="2:20">
      <c r="B326" s="22"/>
      <c r="L326" s="598"/>
      <c r="S326" s="22"/>
      <c r="T326" s="22"/>
    </row>
    <row r="327" spans="2:20">
      <c r="B327" s="22"/>
      <c r="L327" s="598"/>
      <c r="S327" s="22"/>
      <c r="T327" s="22"/>
    </row>
    <row r="328" spans="2:20">
      <c r="B328" s="22"/>
      <c r="L328" s="598"/>
      <c r="S328" s="22"/>
      <c r="T328" s="22"/>
    </row>
    <row r="329" spans="2:20">
      <c r="B329" s="22"/>
      <c r="L329" s="598"/>
      <c r="S329" s="22"/>
      <c r="T329" s="22"/>
    </row>
    <row r="330" spans="2:20">
      <c r="B330" s="22"/>
      <c r="L330" s="598"/>
      <c r="S330" s="22"/>
      <c r="T330" s="22"/>
    </row>
    <row r="331" spans="2:20">
      <c r="B331" s="22"/>
      <c r="L331" s="598"/>
      <c r="S331" s="22"/>
      <c r="T331" s="22"/>
    </row>
    <row r="332" spans="2:20">
      <c r="B332" s="22"/>
      <c r="L332" s="598"/>
      <c r="S332" s="22"/>
      <c r="T332" s="22"/>
    </row>
    <row r="333" spans="2:20">
      <c r="B333" s="22"/>
      <c r="L333" s="598"/>
      <c r="S333" s="22"/>
      <c r="T333" s="22"/>
    </row>
    <row r="334" spans="2:20">
      <c r="B334" s="22"/>
      <c r="L334" s="598"/>
      <c r="S334" s="22"/>
      <c r="T334" s="22"/>
    </row>
    <row r="335" spans="2:20">
      <c r="B335" s="22"/>
      <c r="L335" s="598"/>
      <c r="S335" s="22"/>
      <c r="T335" s="22"/>
    </row>
    <row r="336" spans="2:20">
      <c r="B336" s="22"/>
      <c r="L336" s="598"/>
      <c r="S336" s="22"/>
      <c r="T336" s="22"/>
    </row>
    <row r="337" spans="2:20">
      <c r="B337" s="22"/>
      <c r="L337" s="598"/>
      <c r="S337" s="22"/>
      <c r="T337" s="22"/>
    </row>
    <row r="338" spans="2:20">
      <c r="B338" s="22"/>
      <c r="L338" s="598"/>
      <c r="S338" s="22"/>
      <c r="T338" s="22"/>
    </row>
    <row r="339" spans="2:20">
      <c r="B339" s="22"/>
      <c r="L339" s="598"/>
      <c r="S339" s="22"/>
      <c r="T339" s="22"/>
    </row>
    <row r="340" spans="2:20">
      <c r="B340" s="22"/>
      <c r="L340" s="598"/>
      <c r="S340" s="22"/>
      <c r="T340" s="22"/>
    </row>
    <row r="341" spans="2:20">
      <c r="B341" s="22"/>
      <c r="L341" s="598"/>
      <c r="S341" s="22"/>
      <c r="T341" s="22"/>
    </row>
    <row r="342" spans="2:20">
      <c r="B342" s="22"/>
      <c r="L342" s="598"/>
      <c r="S342" s="22"/>
      <c r="T342" s="22"/>
    </row>
    <row r="343" spans="2:20">
      <c r="B343" s="22"/>
      <c r="L343" s="598"/>
      <c r="S343" s="22"/>
      <c r="T343" s="22"/>
    </row>
    <row r="344" spans="2:20">
      <c r="B344" s="22"/>
      <c r="L344" s="598"/>
      <c r="S344" s="22"/>
      <c r="T344" s="22"/>
    </row>
    <row r="345" spans="2:20">
      <c r="B345" s="22"/>
      <c r="L345" s="598"/>
      <c r="S345" s="22"/>
      <c r="T345" s="22"/>
    </row>
    <row r="346" spans="2:20">
      <c r="B346" s="22"/>
      <c r="L346" s="598"/>
      <c r="S346" s="22"/>
      <c r="T346" s="22"/>
    </row>
    <row r="347" spans="2:20">
      <c r="B347" s="22"/>
      <c r="L347" s="598"/>
      <c r="S347" s="22"/>
      <c r="T347" s="22"/>
    </row>
    <row r="348" spans="2:20">
      <c r="B348" s="22"/>
      <c r="L348" s="598"/>
      <c r="S348" s="22"/>
      <c r="T348" s="22"/>
    </row>
    <row r="349" spans="2:20">
      <c r="B349" s="22"/>
      <c r="L349" s="598"/>
      <c r="S349" s="22"/>
      <c r="T349" s="22"/>
    </row>
    <row r="350" spans="2:20">
      <c r="B350" s="22"/>
      <c r="L350" s="598"/>
      <c r="S350" s="22"/>
      <c r="T350" s="22"/>
    </row>
    <row r="351" spans="2:20">
      <c r="B351" s="22"/>
      <c r="L351" s="598"/>
      <c r="S351" s="22"/>
      <c r="T351" s="22"/>
    </row>
    <row r="352" spans="2:20">
      <c r="B352" s="22"/>
      <c r="L352" s="598"/>
      <c r="S352" s="22"/>
      <c r="T352" s="22"/>
    </row>
    <row r="353" spans="2:20">
      <c r="B353" s="22"/>
      <c r="L353" s="598"/>
      <c r="S353" s="22"/>
      <c r="T353" s="22"/>
    </row>
    <row r="354" spans="2:20">
      <c r="B354" s="22"/>
      <c r="L354" s="598"/>
      <c r="S354" s="22"/>
      <c r="T354" s="22"/>
    </row>
    <row r="355" spans="2:20">
      <c r="B355" s="22"/>
      <c r="L355" s="598"/>
      <c r="S355" s="22"/>
      <c r="T355" s="22"/>
    </row>
    <row r="356" spans="2:20">
      <c r="B356" s="22"/>
      <c r="L356" s="598"/>
      <c r="S356" s="22"/>
      <c r="T356" s="22"/>
    </row>
    <row r="357" spans="2:20">
      <c r="B357" s="22"/>
      <c r="L357" s="598"/>
      <c r="S357" s="22"/>
      <c r="T357" s="22"/>
    </row>
    <row r="358" spans="2:20">
      <c r="B358" s="22"/>
      <c r="L358" s="598"/>
      <c r="S358" s="22"/>
      <c r="T358" s="22"/>
    </row>
    <row r="359" spans="2:20">
      <c r="B359" s="22"/>
      <c r="L359" s="598"/>
      <c r="S359" s="22"/>
      <c r="T359" s="22"/>
    </row>
    <row r="360" spans="2:20">
      <c r="B360" s="22"/>
      <c r="L360" s="598"/>
      <c r="S360" s="22"/>
      <c r="T360" s="22"/>
    </row>
    <row r="361" spans="2:20">
      <c r="B361" s="22"/>
      <c r="L361" s="598"/>
      <c r="S361" s="22"/>
      <c r="T361" s="22"/>
    </row>
    <row r="362" spans="2:20">
      <c r="B362" s="22"/>
      <c r="L362" s="598"/>
      <c r="S362" s="22"/>
      <c r="T362" s="22"/>
    </row>
    <row r="363" spans="2:20">
      <c r="B363" s="22"/>
      <c r="L363" s="598"/>
      <c r="S363" s="22"/>
      <c r="T363" s="22"/>
    </row>
    <row r="364" spans="2:20">
      <c r="B364" s="22"/>
      <c r="L364" s="598"/>
      <c r="S364" s="22"/>
      <c r="T364" s="22"/>
    </row>
    <row r="365" spans="2:20">
      <c r="B365" s="22"/>
      <c r="L365" s="598"/>
      <c r="S365" s="22"/>
      <c r="T365" s="22"/>
    </row>
    <row r="366" spans="2:20">
      <c r="B366" s="22"/>
      <c r="L366" s="598"/>
      <c r="S366" s="22"/>
      <c r="T366" s="22"/>
    </row>
    <row r="367" spans="2:20">
      <c r="B367" s="22"/>
      <c r="L367" s="598"/>
      <c r="S367" s="22"/>
      <c r="T367" s="22"/>
    </row>
    <row r="368" spans="2:20">
      <c r="B368" s="22"/>
      <c r="L368" s="598"/>
      <c r="S368" s="22"/>
      <c r="T368" s="22"/>
    </row>
    <row r="369" spans="2:20">
      <c r="B369" s="22"/>
      <c r="L369" s="598"/>
      <c r="S369" s="22"/>
      <c r="T369" s="22"/>
    </row>
    <row r="370" spans="2:20">
      <c r="B370" s="22"/>
      <c r="L370" s="598"/>
      <c r="S370" s="22"/>
      <c r="T370" s="22"/>
    </row>
    <row r="371" spans="2:20">
      <c r="B371" s="22"/>
      <c r="L371" s="598"/>
      <c r="S371" s="22"/>
      <c r="T371" s="22"/>
    </row>
    <row r="372" spans="2:20">
      <c r="B372" s="22"/>
      <c r="L372" s="598"/>
      <c r="S372" s="22"/>
      <c r="T372" s="22"/>
    </row>
    <row r="373" spans="2:20">
      <c r="B373" s="22"/>
      <c r="L373" s="598"/>
      <c r="S373" s="22"/>
      <c r="T373" s="22"/>
    </row>
    <row r="374" spans="2:20">
      <c r="B374" s="22"/>
      <c r="L374" s="598"/>
      <c r="S374" s="22"/>
      <c r="T374" s="22"/>
    </row>
    <row r="375" spans="2:20">
      <c r="B375" s="22"/>
      <c r="L375" s="598"/>
      <c r="S375" s="22"/>
      <c r="T375" s="22"/>
    </row>
    <row r="376" spans="2:20">
      <c r="B376" s="22"/>
      <c r="L376" s="598"/>
      <c r="S376" s="22"/>
      <c r="T376" s="22"/>
    </row>
    <row r="377" spans="2:20">
      <c r="B377" s="22"/>
      <c r="L377" s="598"/>
      <c r="S377" s="22"/>
      <c r="T377" s="22"/>
    </row>
    <row r="378" spans="2:20">
      <c r="B378" s="22"/>
      <c r="L378" s="598"/>
      <c r="S378" s="22"/>
      <c r="T378" s="22"/>
    </row>
    <row r="379" spans="2:20">
      <c r="B379" s="22"/>
      <c r="L379" s="598"/>
      <c r="S379" s="22"/>
      <c r="T379" s="22"/>
    </row>
    <row r="380" spans="2:20">
      <c r="B380" s="22"/>
      <c r="L380" s="598"/>
      <c r="S380" s="22"/>
      <c r="T380" s="22"/>
    </row>
    <row r="381" spans="2:20">
      <c r="B381" s="22"/>
      <c r="L381" s="598"/>
      <c r="S381" s="22"/>
      <c r="T381" s="22"/>
    </row>
    <row r="382" spans="2:20">
      <c r="B382" s="22"/>
      <c r="L382" s="598"/>
      <c r="S382" s="22"/>
      <c r="T382" s="22"/>
    </row>
    <row r="383" spans="2:20">
      <c r="B383" s="22"/>
      <c r="L383" s="598"/>
      <c r="S383" s="22"/>
      <c r="T383" s="22"/>
    </row>
    <row r="384" spans="2:20">
      <c r="B384" s="22"/>
      <c r="L384" s="598"/>
      <c r="S384" s="22"/>
      <c r="T384" s="22"/>
    </row>
    <row r="385" spans="2:20">
      <c r="B385" s="22"/>
      <c r="L385" s="598"/>
      <c r="S385" s="22"/>
      <c r="T385" s="22"/>
    </row>
    <row r="386" spans="2:20">
      <c r="B386" s="22"/>
      <c r="L386" s="598"/>
      <c r="S386" s="22"/>
      <c r="T386" s="22"/>
    </row>
    <row r="387" spans="2:20">
      <c r="B387" s="22"/>
      <c r="L387" s="598"/>
      <c r="S387" s="22"/>
      <c r="T387" s="22"/>
    </row>
    <row r="388" spans="2:20">
      <c r="B388" s="22"/>
      <c r="L388" s="598"/>
      <c r="S388" s="22"/>
      <c r="T388" s="22"/>
    </row>
    <row r="389" spans="2:20">
      <c r="B389" s="22"/>
      <c r="L389" s="598"/>
      <c r="S389" s="22"/>
      <c r="T389" s="22"/>
    </row>
    <row r="390" spans="2:20">
      <c r="B390" s="22"/>
      <c r="L390" s="598"/>
      <c r="S390" s="22"/>
      <c r="T390" s="22"/>
    </row>
    <row r="391" spans="2:20">
      <c r="B391" s="22"/>
      <c r="L391" s="598"/>
      <c r="S391" s="22"/>
      <c r="T391" s="22"/>
    </row>
    <row r="392" spans="2:20">
      <c r="B392" s="22"/>
      <c r="L392" s="598"/>
      <c r="S392" s="22"/>
      <c r="T392" s="22"/>
    </row>
    <row r="393" spans="2:20">
      <c r="B393" s="22"/>
      <c r="L393" s="598"/>
      <c r="S393" s="22"/>
      <c r="T393" s="22"/>
    </row>
    <row r="394" spans="2:20">
      <c r="B394" s="22"/>
      <c r="L394" s="598"/>
      <c r="S394" s="22"/>
      <c r="T394" s="22"/>
    </row>
    <row r="395" spans="2:20">
      <c r="B395" s="22"/>
      <c r="L395" s="598"/>
      <c r="S395" s="22"/>
      <c r="T395" s="22"/>
    </row>
    <row r="396" spans="2:20">
      <c r="B396" s="22"/>
      <c r="L396" s="598"/>
      <c r="S396" s="22"/>
      <c r="T396" s="22"/>
    </row>
    <row r="397" spans="2:20">
      <c r="B397" s="22"/>
      <c r="L397" s="598"/>
      <c r="S397" s="22"/>
      <c r="T397" s="22"/>
    </row>
    <row r="398" spans="2:20">
      <c r="B398" s="22"/>
      <c r="L398" s="598"/>
      <c r="S398" s="22"/>
      <c r="T398" s="22"/>
    </row>
    <row r="399" spans="2:20">
      <c r="B399" s="22"/>
      <c r="L399" s="598"/>
      <c r="S399" s="22"/>
      <c r="T399" s="22"/>
    </row>
    <row r="400" spans="2:20">
      <c r="B400" s="22"/>
      <c r="L400" s="598"/>
      <c r="S400" s="22"/>
      <c r="T400" s="22"/>
    </row>
    <row r="401" spans="2:20">
      <c r="B401" s="22"/>
      <c r="L401" s="598"/>
      <c r="S401" s="22"/>
      <c r="T401" s="22"/>
    </row>
    <row r="402" spans="2:20">
      <c r="B402" s="22"/>
      <c r="L402" s="598"/>
      <c r="S402" s="22"/>
      <c r="T402" s="22"/>
    </row>
    <row r="403" spans="2:20">
      <c r="B403" s="22"/>
      <c r="L403" s="598"/>
      <c r="S403" s="22"/>
      <c r="T403" s="22"/>
    </row>
    <row r="404" spans="2:20">
      <c r="B404" s="22"/>
      <c r="L404" s="598"/>
      <c r="S404" s="22"/>
      <c r="T404" s="22"/>
    </row>
    <row r="405" spans="2:20">
      <c r="B405" s="22"/>
      <c r="L405" s="598"/>
      <c r="S405" s="22"/>
      <c r="T405" s="22"/>
    </row>
    <row r="406" spans="2:20">
      <c r="B406" s="22"/>
      <c r="L406" s="598"/>
      <c r="S406" s="22"/>
      <c r="T406" s="22"/>
    </row>
    <row r="407" spans="2:20">
      <c r="B407" s="22"/>
      <c r="L407" s="598"/>
      <c r="S407" s="22"/>
      <c r="T407" s="22"/>
    </row>
    <row r="408" spans="2:20">
      <c r="B408" s="22"/>
      <c r="L408" s="598"/>
      <c r="S408" s="22"/>
      <c r="T408" s="22"/>
    </row>
    <row r="409" spans="2:20">
      <c r="B409" s="22"/>
      <c r="L409" s="598"/>
      <c r="S409" s="22"/>
      <c r="T409" s="22"/>
    </row>
    <row r="410" spans="2:20">
      <c r="B410" s="22"/>
      <c r="L410" s="598"/>
      <c r="S410" s="22"/>
      <c r="T410" s="22"/>
    </row>
    <row r="411" spans="2:20">
      <c r="B411" s="22"/>
      <c r="L411" s="598"/>
      <c r="S411" s="22"/>
      <c r="T411" s="22"/>
    </row>
    <row r="412" spans="2:20">
      <c r="B412" s="22"/>
      <c r="L412" s="598"/>
      <c r="S412" s="22"/>
      <c r="T412" s="22"/>
    </row>
    <row r="413" spans="2:20">
      <c r="B413" s="22"/>
      <c r="L413" s="598"/>
      <c r="S413" s="22"/>
      <c r="T413" s="22"/>
    </row>
    <row r="414" spans="2:20">
      <c r="B414" s="22"/>
      <c r="L414" s="598"/>
      <c r="S414" s="22"/>
      <c r="T414" s="22"/>
    </row>
    <row r="415" spans="2:20">
      <c r="B415" s="22"/>
      <c r="L415" s="598"/>
      <c r="S415" s="22"/>
      <c r="T415" s="22"/>
    </row>
    <row r="416" spans="2:20">
      <c r="B416" s="22"/>
      <c r="L416" s="598"/>
      <c r="S416" s="22"/>
      <c r="T416" s="22"/>
    </row>
    <row r="417" spans="2:20">
      <c r="B417" s="22"/>
      <c r="L417" s="598"/>
      <c r="S417" s="22"/>
      <c r="T417" s="22"/>
    </row>
    <row r="418" spans="2:20">
      <c r="B418" s="22"/>
      <c r="L418" s="598"/>
      <c r="S418" s="22"/>
      <c r="T418" s="22"/>
    </row>
    <row r="419" spans="2:20">
      <c r="B419" s="22"/>
      <c r="L419" s="598"/>
      <c r="S419" s="22"/>
      <c r="T419" s="22"/>
    </row>
    <row r="420" spans="2:20">
      <c r="B420" s="22"/>
      <c r="L420" s="598"/>
      <c r="S420" s="22"/>
      <c r="T420" s="22"/>
    </row>
    <row r="421" spans="2:20">
      <c r="B421" s="22"/>
      <c r="L421" s="598"/>
      <c r="S421" s="22"/>
      <c r="T421" s="22"/>
    </row>
    <row r="422" spans="2:20">
      <c r="B422" s="22"/>
      <c r="L422" s="598"/>
      <c r="S422" s="22"/>
      <c r="T422" s="22"/>
    </row>
    <row r="423" spans="2:20">
      <c r="B423" s="22"/>
      <c r="L423" s="598"/>
      <c r="S423" s="22"/>
      <c r="T423" s="22"/>
    </row>
    <row r="424" spans="2:20">
      <c r="B424" s="22"/>
      <c r="L424" s="598"/>
      <c r="S424" s="22"/>
      <c r="T424" s="22"/>
    </row>
    <row r="425" spans="2:20">
      <c r="B425" s="22"/>
      <c r="L425" s="598"/>
      <c r="S425" s="22"/>
      <c r="T425" s="22"/>
    </row>
    <row r="426" spans="2:20">
      <c r="B426" s="22"/>
      <c r="L426" s="598"/>
      <c r="S426" s="22"/>
      <c r="T426" s="22"/>
    </row>
    <row r="427" spans="2:20">
      <c r="B427" s="22"/>
      <c r="L427" s="598"/>
      <c r="S427" s="22"/>
      <c r="T427" s="22"/>
    </row>
    <row r="428" spans="2:20">
      <c r="B428" s="22"/>
      <c r="L428" s="598"/>
      <c r="S428" s="22"/>
      <c r="T428" s="22"/>
    </row>
    <row r="429" spans="2:20">
      <c r="B429" s="22"/>
      <c r="L429" s="598"/>
      <c r="S429" s="22"/>
      <c r="T429" s="22"/>
    </row>
    <row r="430" spans="2:20">
      <c r="B430" s="22"/>
      <c r="L430" s="598"/>
      <c r="S430" s="22"/>
      <c r="T430" s="22"/>
    </row>
    <row r="431" spans="2:20">
      <c r="B431" s="22"/>
      <c r="L431" s="598"/>
      <c r="S431" s="22"/>
      <c r="T431" s="22"/>
    </row>
    <row r="432" spans="2:20">
      <c r="B432" s="22"/>
      <c r="L432" s="598"/>
      <c r="S432" s="22"/>
      <c r="T432" s="22"/>
    </row>
    <row r="433" spans="2:20">
      <c r="B433" s="22"/>
      <c r="L433" s="598"/>
      <c r="S433" s="22"/>
      <c r="T433" s="22"/>
    </row>
    <row r="434" spans="2:20">
      <c r="B434" s="22"/>
      <c r="L434" s="598"/>
      <c r="S434" s="22"/>
      <c r="T434" s="22"/>
    </row>
    <row r="435" spans="2:20">
      <c r="B435" s="22"/>
      <c r="L435" s="598"/>
      <c r="S435" s="22"/>
      <c r="T435" s="22"/>
    </row>
    <row r="436" spans="2:20">
      <c r="B436" s="22"/>
      <c r="L436" s="598"/>
      <c r="S436" s="22"/>
      <c r="T436" s="22"/>
    </row>
    <row r="437" spans="2:20">
      <c r="B437" s="22"/>
      <c r="L437" s="598"/>
      <c r="S437" s="22"/>
      <c r="T437" s="22"/>
    </row>
    <row r="438" spans="2:20">
      <c r="B438" s="22"/>
      <c r="L438" s="598"/>
      <c r="S438" s="22"/>
      <c r="T438" s="22"/>
    </row>
    <row r="439" spans="2:20">
      <c r="B439" s="22"/>
      <c r="L439" s="598"/>
      <c r="S439" s="22"/>
      <c r="T439" s="22"/>
    </row>
    <row r="440" spans="2:20">
      <c r="B440" s="22"/>
      <c r="L440" s="598"/>
      <c r="S440" s="22"/>
      <c r="T440" s="22"/>
    </row>
    <row r="441" spans="2:20">
      <c r="B441" s="22"/>
      <c r="L441" s="598"/>
      <c r="S441" s="22"/>
      <c r="T441" s="22"/>
    </row>
    <row r="442" spans="2:20">
      <c r="B442" s="22"/>
      <c r="L442" s="598"/>
      <c r="S442" s="22"/>
      <c r="T442" s="22"/>
    </row>
    <row r="443" spans="2:20">
      <c r="B443" s="22"/>
      <c r="L443" s="598"/>
      <c r="S443" s="22"/>
      <c r="T443" s="22"/>
    </row>
    <row r="444" spans="2:20">
      <c r="B444" s="22"/>
      <c r="L444" s="598"/>
      <c r="S444" s="22"/>
      <c r="T444" s="22"/>
    </row>
    <row r="445" spans="2:20">
      <c r="B445" s="22"/>
      <c r="L445" s="598"/>
      <c r="S445" s="22"/>
      <c r="T445" s="22"/>
    </row>
    <row r="446" spans="2:20">
      <c r="B446" s="22"/>
      <c r="L446" s="598"/>
      <c r="S446" s="22"/>
      <c r="T446" s="22"/>
    </row>
    <row r="447" spans="2:20">
      <c r="B447" s="22"/>
      <c r="L447" s="598"/>
      <c r="S447" s="22"/>
      <c r="T447" s="22"/>
    </row>
    <row r="448" spans="2:20">
      <c r="B448" s="22"/>
      <c r="L448" s="598"/>
      <c r="S448" s="22"/>
      <c r="T448" s="22"/>
    </row>
    <row r="449" spans="2:20">
      <c r="B449" s="22"/>
      <c r="L449" s="598"/>
      <c r="S449" s="22"/>
      <c r="T449" s="22"/>
    </row>
    <row r="450" spans="2:20">
      <c r="B450" s="22"/>
      <c r="L450" s="598"/>
      <c r="S450" s="22"/>
      <c r="T450" s="22"/>
    </row>
    <row r="451" spans="2:20">
      <c r="B451" s="22"/>
      <c r="L451" s="598"/>
      <c r="S451" s="22"/>
      <c r="T451" s="22"/>
    </row>
    <row r="452" spans="2:20">
      <c r="B452" s="22"/>
      <c r="L452" s="598"/>
      <c r="S452" s="22"/>
      <c r="T452" s="22"/>
    </row>
    <row r="453" spans="2:20">
      <c r="B453" s="22"/>
      <c r="L453" s="598"/>
      <c r="S453" s="22"/>
      <c r="T453" s="22"/>
    </row>
    <row r="454" spans="2:20">
      <c r="B454" s="22"/>
      <c r="L454" s="598"/>
      <c r="S454" s="22"/>
      <c r="T454" s="22"/>
    </row>
    <row r="455" spans="2:20">
      <c r="B455" s="22"/>
      <c r="L455" s="598"/>
      <c r="S455" s="22"/>
      <c r="T455" s="22"/>
    </row>
    <row r="456" spans="2:20">
      <c r="B456" s="22"/>
      <c r="L456" s="598"/>
      <c r="S456" s="22"/>
      <c r="T456" s="22"/>
    </row>
    <row r="457" spans="2:20">
      <c r="B457" s="22"/>
      <c r="L457" s="598"/>
      <c r="S457" s="22"/>
      <c r="T457" s="22"/>
    </row>
    <row r="458" spans="2:20">
      <c r="B458" s="22"/>
      <c r="L458" s="598"/>
      <c r="S458" s="22"/>
      <c r="T458" s="22"/>
    </row>
    <row r="459" spans="2:20">
      <c r="B459" s="22"/>
      <c r="L459" s="598"/>
      <c r="S459" s="22"/>
      <c r="T459" s="22"/>
    </row>
    <row r="460" spans="2:20">
      <c r="B460" s="22"/>
      <c r="L460" s="598"/>
      <c r="S460" s="22"/>
      <c r="T460" s="22"/>
    </row>
    <row r="461" spans="2:20">
      <c r="B461" s="22"/>
      <c r="L461" s="598"/>
      <c r="S461" s="22"/>
      <c r="T461" s="22"/>
    </row>
    <row r="462" spans="2:20">
      <c r="B462" s="22"/>
      <c r="L462" s="598"/>
      <c r="S462" s="22"/>
      <c r="T462" s="22"/>
    </row>
    <row r="463" spans="2:20">
      <c r="B463" s="22"/>
      <c r="L463" s="598"/>
      <c r="S463" s="22"/>
      <c r="T463" s="22"/>
    </row>
    <row r="464" spans="2:20">
      <c r="B464" s="22"/>
      <c r="L464" s="598"/>
      <c r="S464" s="22"/>
      <c r="T464" s="22"/>
    </row>
    <row r="465" spans="2:20">
      <c r="B465" s="22"/>
      <c r="L465" s="598"/>
      <c r="S465" s="22"/>
      <c r="T465" s="22"/>
    </row>
    <row r="466" spans="2:20">
      <c r="B466" s="22"/>
      <c r="L466" s="598"/>
      <c r="S466" s="22"/>
      <c r="T466" s="22"/>
    </row>
    <row r="467" spans="2:20">
      <c r="B467" s="22"/>
      <c r="L467" s="598"/>
      <c r="S467" s="22"/>
      <c r="T467" s="22"/>
    </row>
    <row r="468" spans="2:20">
      <c r="B468" s="22"/>
      <c r="L468" s="598"/>
      <c r="S468" s="22"/>
      <c r="T468" s="22"/>
    </row>
    <row r="469" spans="2:20">
      <c r="B469" s="22"/>
      <c r="L469" s="598"/>
      <c r="S469" s="22"/>
      <c r="T469" s="22"/>
    </row>
    <row r="470" spans="2:20">
      <c r="B470" s="22"/>
      <c r="L470" s="598"/>
      <c r="S470" s="22"/>
      <c r="T470" s="22"/>
    </row>
    <row r="471" spans="2:20">
      <c r="B471" s="22"/>
      <c r="L471" s="598"/>
      <c r="S471" s="22"/>
      <c r="T471" s="22"/>
    </row>
    <row r="472" spans="2:20">
      <c r="B472" s="22"/>
      <c r="L472" s="598"/>
      <c r="S472" s="22"/>
      <c r="T472" s="22"/>
    </row>
    <row r="473" spans="2:20">
      <c r="B473" s="22"/>
      <c r="L473" s="598"/>
      <c r="S473" s="22"/>
      <c r="T473" s="22"/>
    </row>
    <row r="474" spans="2:20">
      <c r="B474" s="22"/>
      <c r="L474" s="598"/>
      <c r="S474" s="22"/>
      <c r="T474" s="22"/>
    </row>
    <row r="475" spans="2:20">
      <c r="B475" s="22"/>
      <c r="L475" s="598"/>
      <c r="S475" s="22"/>
      <c r="T475" s="22"/>
    </row>
    <row r="476" spans="2:20">
      <c r="B476" s="22"/>
      <c r="L476" s="598"/>
      <c r="S476" s="22"/>
      <c r="T476" s="22"/>
    </row>
    <row r="477" spans="2:20">
      <c r="B477" s="22"/>
      <c r="L477" s="598"/>
      <c r="S477" s="22"/>
      <c r="T477" s="22"/>
    </row>
    <row r="478" spans="2:20">
      <c r="B478" s="22"/>
      <c r="L478" s="598"/>
      <c r="S478" s="22"/>
      <c r="T478" s="22"/>
    </row>
    <row r="479" spans="2:20">
      <c r="B479" s="22"/>
      <c r="L479" s="598"/>
      <c r="S479" s="22"/>
      <c r="T479" s="22"/>
    </row>
    <row r="480" spans="2:20">
      <c r="B480" s="22"/>
      <c r="L480" s="598"/>
      <c r="S480" s="22"/>
      <c r="T480" s="22"/>
    </row>
    <row r="481" spans="2:20">
      <c r="B481" s="22"/>
      <c r="L481" s="598"/>
      <c r="S481" s="22"/>
      <c r="T481" s="22"/>
    </row>
    <row r="482" spans="2:20">
      <c r="B482" s="22"/>
      <c r="L482" s="598"/>
      <c r="S482" s="22"/>
      <c r="T482" s="22"/>
    </row>
    <row r="483" spans="2:20">
      <c r="B483" s="22"/>
      <c r="L483" s="598"/>
      <c r="S483" s="22"/>
      <c r="T483" s="22"/>
    </row>
    <row r="484" spans="2:20">
      <c r="B484" s="22"/>
      <c r="L484" s="598"/>
      <c r="S484" s="22"/>
      <c r="T484" s="22"/>
    </row>
    <row r="485" spans="2:20">
      <c r="B485" s="22"/>
      <c r="L485" s="598"/>
      <c r="S485" s="22"/>
      <c r="T485" s="22"/>
    </row>
    <row r="486" spans="2:20">
      <c r="B486" s="22"/>
      <c r="L486" s="598"/>
      <c r="S486" s="22"/>
      <c r="T486" s="22"/>
    </row>
    <row r="487" spans="2:20">
      <c r="B487" s="22"/>
      <c r="L487" s="598"/>
      <c r="S487" s="22"/>
      <c r="T487" s="22"/>
    </row>
    <row r="488" spans="2:20">
      <c r="B488" s="22"/>
      <c r="L488" s="598"/>
      <c r="S488" s="22"/>
      <c r="T488" s="22"/>
    </row>
    <row r="489" spans="2:20">
      <c r="B489" s="22"/>
      <c r="L489" s="598"/>
      <c r="S489" s="22"/>
      <c r="T489" s="22"/>
    </row>
    <row r="490" spans="2:20">
      <c r="B490" s="22"/>
      <c r="L490" s="598"/>
      <c r="S490" s="22"/>
      <c r="T490" s="22"/>
    </row>
    <row r="491" spans="2:20">
      <c r="B491" s="22"/>
      <c r="L491" s="598"/>
      <c r="S491" s="22"/>
      <c r="T491" s="22"/>
    </row>
    <row r="492" spans="2:20">
      <c r="B492" s="22"/>
      <c r="L492" s="598"/>
      <c r="S492" s="22"/>
      <c r="T492" s="22"/>
    </row>
    <row r="493" spans="2:20">
      <c r="B493" s="22"/>
      <c r="L493" s="598"/>
      <c r="S493" s="22"/>
      <c r="T493" s="22"/>
    </row>
    <row r="494" spans="2:20">
      <c r="B494" s="22"/>
      <c r="L494" s="598"/>
      <c r="S494" s="22"/>
      <c r="T494" s="22"/>
    </row>
    <row r="495" spans="2:20">
      <c r="B495" s="22"/>
      <c r="L495" s="598"/>
      <c r="S495" s="22"/>
      <c r="T495" s="22"/>
    </row>
    <row r="496" spans="2:20">
      <c r="B496" s="22"/>
      <c r="L496" s="598"/>
      <c r="S496" s="22"/>
      <c r="T496" s="22"/>
    </row>
    <row r="497" spans="2:20">
      <c r="B497" s="22"/>
      <c r="L497" s="598"/>
      <c r="S497" s="22"/>
      <c r="T497" s="22"/>
    </row>
    <row r="498" spans="2:20">
      <c r="B498" s="22"/>
      <c r="L498" s="598"/>
      <c r="S498" s="22"/>
      <c r="T498" s="22"/>
    </row>
    <row r="499" spans="2:20">
      <c r="B499" s="22"/>
      <c r="L499" s="598"/>
      <c r="S499" s="22"/>
      <c r="T499" s="22"/>
    </row>
    <row r="500" spans="2:20">
      <c r="B500" s="22"/>
      <c r="L500" s="598"/>
      <c r="S500" s="22"/>
      <c r="T500" s="22"/>
    </row>
    <row r="501" spans="2:20">
      <c r="B501" s="22"/>
      <c r="L501" s="598"/>
      <c r="S501" s="22"/>
      <c r="T501" s="22"/>
    </row>
    <row r="502" spans="2:20">
      <c r="B502" s="22"/>
      <c r="L502" s="598"/>
      <c r="S502" s="22"/>
      <c r="T502" s="22"/>
    </row>
    <row r="503" spans="2:20">
      <c r="B503" s="22"/>
      <c r="L503" s="598"/>
      <c r="S503" s="22"/>
      <c r="T503" s="22"/>
    </row>
    <row r="504" spans="2:20">
      <c r="B504" s="22"/>
      <c r="L504" s="598"/>
      <c r="S504" s="22"/>
      <c r="T504" s="22"/>
    </row>
    <row r="505" spans="2:20">
      <c r="B505" s="22"/>
      <c r="L505" s="598"/>
      <c r="S505" s="22"/>
      <c r="T505" s="22"/>
    </row>
    <row r="506" spans="2:20">
      <c r="B506" s="22"/>
      <c r="L506" s="598"/>
      <c r="S506" s="22"/>
      <c r="T506" s="22"/>
    </row>
    <row r="507" spans="2:20">
      <c r="B507" s="22"/>
      <c r="L507" s="598"/>
      <c r="S507" s="22"/>
      <c r="T507" s="22"/>
    </row>
    <row r="508" spans="2:20">
      <c r="B508" s="22"/>
      <c r="L508" s="598"/>
      <c r="S508" s="22"/>
      <c r="T508" s="22"/>
    </row>
    <row r="509" spans="2:20">
      <c r="B509" s="22"/>
      <c r="L509" s="598"/>
      <c r="S509" s="22"/>
      <c r="T509" s="22"/>
    </row>
    <row r="510" spans="2:20">
      <c r="B510" s="22"/>
      <c r="L510" s="598"/>
      <c r="S510" s="22"/>
      <c r="T510" s="22"/>
    </row>
    <row r="511" spans="2:20">
      <c r="B511" s="22"/>
      <c r="L511" s="598"/>
      <c r="S511" s="22"/>
      <c r="T511" s="22"/>
    </row>
    <row r="512" spans="2:20">
      <c r="B512" s="22"/>
      <c r="L512" s="598"/>
      <c r="S512" s="22"/>
      <c r="T512" s="22"/>
    </row>
    <row r="513" spans="2:20">
      <c r="B513" s="22"/>
      <c r="L513" s="598"/>
      <c r="S513" s="22"/>
      <c r="T513" s="22"/>
    </row>
    <row r="514" spans="2:20">
      <c r="B514" s="22"/>
      <c r="L514" s="598"/>
      <c r="S514" s="22"/>
      <c r="T514" s="22"/>
    </row>
    <row r="515" spans="2:20">
      <c r="B515" s="22"/>
      <c r="L515" s="598"/>
      <c r="S515" s="22"/>
      <c r="T515" s="22"/>
    </row>
    <row r="516" spans="2:20">
      <c r="B516" s="22"/>
      <c r="L516" s="598"/>
      <c r="S516" s="22"/>
      <c r="T516" s="22"/>
    </row>
    <row r="517" spans="2:20">
      <c r="B517" s="22"/>
      <c r="L517" s="598"/>
      <c r="S517" s="22"/>
      <c r="T517" s="22"/>
    </row>
    <row r="518" spans="2:20">
      <c r="B518" s="22"/>
      <c r="L518" s="598"/>
      <c r="S518" s="22"/>
      <c r="T518" s="22"/>
    </row>
    <row r="519" spans="2:20">
      <c r="B519" s="22"/>
      <c r="L519" s="598"/>
      <c r="S519" s="22"/>
      <c r="T519" s="22"/>
    </row>
    <row r="520" spans="2:20">
      <c r="B520" s="22"/>
      <c r="L520" s="598"/>
      <c r="S520" s="22"/>
      <c r="T520" s="22"/>
    </row>
    <row r="521" spans="2:20">
      <c r="B521" s="22"/>
      <c r="L521" s="598"/>
      <c r="S521" s="22"/>
      <c r="T521" s="22"/>
    </row>
    <row r="522" spans="2:20">
      <c r="B522" s="22"/>
      <c r="L522" s="598"/>
      <c r="S522" s="22"/>
      <c r="T522" s="22"/>
    </row>
    <row r="523" spans="2:20">
      <c r="B523" s="22"/>
      <c r="L523" s="598"/>
      <c r="S523" s="22"/>
      <c r="T523" s="22"/>
    </row>
    <row r="524" spans="2:20">
      <c r="B524" s="22"/>
      <c r="L524" s="598"/>
      <c r="S524" s="22"/>
      <c r="T524" s="22"/>
    </row>
    <row r="525" spans="2:20">
      <c r="B525" s="22"/>
      <c r="L525" s="598"/>
      <c r="S525" s="22"/>
      <c r="T525" s="22"/>
    </row>
    <row r="526" spans="2:20">
      <c r="B526" s="22"/>
      <c r="L526" s="598"/>
      <c r="S526" s="22"/>
      <c r="T526" s="22"/>
    </row>
    <row r="527" spans="2:20">
      <c r="B527" s="22"/>
      <c r="L527" s="598"/>
      <c r="S527" s="22"/>
      <c r="T527" s="22"/>
    </row>
    <row r="528" spans="2:20">
      <c r="B528" s="22"/>
      <c r="L528" s="598"/>
      <c r="S528" s="22"/>
      <c r="T528" s="22"/>
    </row>
    <row r="529" spans="2:20">
      <c r="B529" s="22"/>
      <c r="L529" s="598"/>
      <c r="S529" s="22"/>
      <c r="T529" s="22"/>
    </row>
    <row r="530" spans="2:20">
      <c r="B530" s="22"/>
      <c r="L530" s="598"/>
      <c r="S530" s="22"/>
      <c r="T530" s="22"/>
    </row>
    <row r="531" spans="2:20">
      <c r="B531" s="22"/>
      <c r="L531" s="598"/>
      <c r="S531" s="22"/>
      <c r="T531" s="22"/>
    </row>
    <row r="532" spans="2:20">
      <c r="B532" s="22"/>
      <c r="L532" s="598"/>
      <c r="S532" s="22"/>
      <c r="T532" s="22"/>
    </row>
    <row r="533" spans="2:20">
      <c r="B533" s="22"/>
      <c r="L533" s="598"/>
      <c r="S533" s="22"/>
      <c r="T533" s="22"/>
    </row>
    <row r="534" spans="2:20">
      <c r="B534" s="22"/>
      <c r="L534" s="598"/>
      <c r="S534" s="22"/>
      <c r="T534" s="22"/>
    </row>
    <row r="535" spans="2:20">
      <c r="B535" s="22"/>
      <c r="L535" s="598"/>
      <c r="S535" s="22"/>
      <c r="T535" s="22"/>
    </row>
    <row r="536" spans="2:20">
      <c r="B536" s="22"/>
      <c r="L536" s="598"/>
      <c r="S536" s="22"/>
      <c r="T536" s="22"/>
    </row>
    <row r="537" spans="2:20">
      <c r="B537" s="22"/>
      <c r="L537" s="598"/>
      <c r="S537" s="22"/>
      <c r="T537" s="22"/>
    </row>
    <row r="538" spans="2:20">
      <c r="B538" s="22"/>
      <c r="L538" s="598"/>
      <c r="S538" s="22"/>
      <c r="T538" s="22"/>
    </row>
    <row r="539" spans="2:20">
      <c r="B539" s="22"/>
      <c r="L539" s="598"/>
      <c r="S539" s="22"/>
      <c r="T539" s="22"/>
    </row>
    <row r="540" spans="2:20">
      <c r="B540" s="22"/>
      <c r="L540" s="598"/>
      <c r="S540" s="22"/>
      <c r="T540" s="22"/>
    </row>
    <row r="541" spans="2:20">
      <c r="B541" s="22"/>
      <c r="L541" s="598"/>
      <c r="S541" s="22"/>
      <c r="T541" s="22"/>
    </row>
    <row r="542" spans="2:20">
      <c r="B542" s="22"/>
      <c r="L542" s="598"/>
      <c r="S542" s="22"/>
      <c r="T542" s="22"/>
    </row>
    <row r="543" spans="2:20">
      <c r="B543" s="22"/>
      <c r="L543" s="598"/>
      <c r="S543" s="22"/>
      <c r="T543" s="22"/>
    </row>
    <row r="544" spans="2:20">
      <c r="B544" s="22"/>
      <c r="L544" s="598"/>
      <c r="S544" s="22"/>
      <c r="T544" s="22"/>
    </row>
    <row r="545" spans="2:20">
      <c r="B545" s="22"/>
      <c r="L545" s="598"/>
      <c r="S545" s="22"/>
      <c r="T545" s="22"/>
    </row>
    <row r="546" spans="2:20">
      <c r="B546" s="22"/>
      <c r="L546" s="598"/>
      <c r="S546" s="22"/>
      <c r="T546" s="22"/>
    </row>
    <row r="547" spans="2:20">
      <c r="B547" s="22"/>
      <c r="L547" s="598"/>
      <c r="S547" s="22"/>
      <c r="T547" s="22"/>
    </row>
    <row r="548" spans="2:20">
      <c r="B548" s="22"/>
      <c r="L548" s="598"/>
      <c r="S548" s="22"/>
      <c r="T548" s="22"/>
    </row>
    <row r="549" spans="2:20">
      <c r="B549" s="22"/>
      <c r="L549" s="598"/>
      <c r="S549" s="22"/>
      <c r="T549" s="22"/>
    </row>
    <row r="550" spans="2:20">
      <c r="B550" s="22"/>
      <c r="L550" s="598"/>
      <c r="S550" s="22"/>
      <c r="T550" s="22"/>
    </row>
    <row r="551" spans="2:20">
      <c r="B551" s="22"/>
      <c r="L551" s="598"/>
      <c r="S551" s="22"/>
      <c r="T551" s="22"/>
    </row>
    <row r="552" spans="2:20">
      <c r="B552" s="22"/>
      <c r="L552" s="598"/>
      <c r="S552" s="22"/>
      <c r="T552" s="22"/>
    </row>
    <row r="553" spans="2:20">
      <c r="B553" s="22"/>
      <c r="L553" s="598"/>
      <c r="S553" s="22"/>
      <c r="T553" s="22"/>
    </row>
    <row r="554" spans="2:20">
      <c r="B554" s="22"/>
      <c r="L554" s="598"/>
      <c r="S554" s="22"/>
      <c r="T554" s="22"/>
    </row>
    <row r="555" spans="2:20">
      <c r="B555" s="22"/>
      <c r="L555" s="598"/>
      <c r="S555" s="22"/>
      <c r="T555" s="22"/>
    </row>
    <row r="556" spans="2:20">
      <c r="B556" s="22"/>
      <c r="L556" s="598"/>
      <c r="S556" s="22"/>
      <c r="T556" s="22"/>
    </row>
    <row r="557" spans="2:20">
      <c r="B557" s="22"/>
      <c r="L557" s="598"/>
      <c r="S557" s="22"/>
      <c r="T557" s="22"/>
    </row>
    <row r="558" spans="2:20">
      <c r="B558" s="22"/>
      <c r="L558" s="598"/>
      <c r="S558" s="22"/>
      <c r="T558" s="22"/>
    </row>
    <row r="559" spans="2:20">
      <c r="B559" s="22"/>
      <c r="L559" s="598"/>
      <c r="S559" s="22"/>
      <c r="T559" s="22"/>
    </row>
    <row r="560" spans="2:20">
      <c r="B560" s="22"/>
      <c r="L560" s="598"/>
      <c r="S560" s="22"/>
      <c r="T560" s="22"/>
    </row>
    <row r="561" spans="2:20">
      <c r="B561" s="22"/>
      <c r="L561" s="598"/>
      <c r="S561" s="22"/>
      <c r="T561" s="22"/>
    </row>
    <row r="562" spans="2:20">
      <c r="B562" s="22"/>
      <c r="L562" s="598"/>
      <c r="S562" s="22"/>
      <c r="T562" s="22"/>
    </row>
    <row r="563" spans="2:20">
      <c r="B563" s="22"/>
      <c r="L563" s="598"/>
      <c r="S563" s="22"/>
      <c r="T563" s="22"/>
    </row>
    <row r="564" spans="2:20">
      <c r="B564" s="22"/>
      <c r="L564" s="598"/>
      <c r="S564" s="22"/>
      <c r="T564" s="22"/>
    </row>
    <row r="565" spans="2:20">
      <c r="B565" s="22"/>
      <c r="L565" s="598"/>
      <c r="S565" s="22"/>
      <c r="T565" s="22"/>
    </row>
    <row r="566" spans="2:20">
      <c r="B566" s="22"/>
      <c r="L566" s="598"/>
      <c r="S566" s="22"/>
      <c r="T566" s="22"/>
    </row>
    <row r="567" spans="2:20">
      <c r="B567" s="22"/>
      <c r="L567" s="598"/>
      <c r="S567" s="22"/>
      <c r="T567" s="22"/>
    </row>
    <row r="568" spans="2:20">
      <c r="B568" s="22"/>
      <c r="L568" s="598"/>
      <c r="S568" s="22"/>
      <c r="T568" s="22"/>
    </row>
    <row r="569" spans="2:20">
      <c r="B569" s="22"/>
      <c r="L569" s="598"/>
      <c r="S569" s="22"/>
      <c r="T569" s="22"/>
    </row>
    <row r="570" spans="2:20">
      <c r="B570" s="22"/>
      <c r="L570" s="598"/>
      <c r="S570" s="22"/>
      <c r="T570" s="22"/>
    </row>
    <row r="571" spans="2:20">
      <c r="B571" s="22"/>
      <c r="L571" s="598"/>
      <c r="S571" s="22"/>
      <c r="T571" s="22"/>
    </row>
    <row r="572" spans="2:20">
      <c r="B572" s="22"/>
      <c r="L572" s="598"/>
      <c r="S572" s="22"/>
      <c r="T572" s="22"/>
    </row>
    <row r="573" spans="2:20">
      <c r="B573" s="22"/>
      <c r="L573" s="598"/>
      <c r="S573" s="22"/>
      <c r="T573" s="22"/>
    </row>
    <row r="574" spans="2:20">
      <c r="B574" s="22"/>
      <c r="L574" s="598"/>
      <c r="S574" s="22"/>
      <c r="T574" s="22"/>
    </row>
    <row r="575" spans="2:20">
      <c r="B575" s="22"/>
      <c r="L575" s="598"/>
      <c r="S575" s="22"/>
      <c r="T575" s="22"/>
    </row>
    <row r="576" spans="2:20">
      <c r="B576" s="22"/>
      <c r="L576" s="598"/>
      <c r="S576" s="22"/>
      <c r="T576" s="22"/>
    </row>
    <row r="577" spans="2:20">
      <c r="B577" s="22"/>
      <c r="L577" s="598"/>
      <c r="S577" s="22"/>
      <c r="T577" s="22"/>
    </row>
    <row r="578" spans="2:20">
      <c r="B578" s="22"/>
      <c r="L578" s="598"/>
      <c r="S578" s="22"/>
      <c r="T578" s="22"/>
    </row>
    <row r="579" spans="2:20">
      <c r="B579" s="22"/>
      <c r="L579" s="598"/>
      <c r="S579" s="22"/>
      <c r="T579" s="22"/>
    </row>
    <row r="580" spans="2:20">
      <c r="B580" s="22"/>
      <c r="L580" s="598"/>
      <c r="S580" s="22"/>
      <c r="T580" s="22"/>
    </row>
    <row r="581" spans="2:20">
      <c r="B581" s="22"/>
      <c r="L581" s="598"/>
      <c r="S581" s="22"/>
      <c r="T581" s="22"/>
    </row>
    <row r="582" spans="2:20">
      <c r="B582" s="22"/>
      <c r="L582" s="598"/>
      <c r="S582" s="22"/>
      <c r="T582" s="22"/>
    </row>
    <row r="583" spans="2:20">
      <c r="B583" s="22"/>
      <c r="L583" s="598"/>
      <c r="S583" s="22"/>
      <c r="T583" s="22"/>
    </row>
    <row r="584" spans="2:20">
      <c r="B584" s="22"/>
      <c r="L584" s="598"/>
      <c r="S584" s="22"/>
      <c r="T584" s="22"/>
    </row>
    <row r="585" spans="2:20">
      <c r="B585" s="22"/>
      <c r="L585" s="598"/>
      <c r="S585" s="22"/>
      <c r="T585" s="22"/>
    </row>
    <row r="586" spans="2:20">
      <c r="B586" s="22"/>
      <c r="L586" s="598"/>
      <c r="S586" s="22"/>
      <c r="T586" s="22"/>
    </row>
    <row r="587" spans="2:20">
      <c r="B587" s="22"/>
      <c r="L587" s="598"/>
      <c r="S587" s="22"/>
      <c r="T587" s="22"/>
    </row>
    <row r="588" spans="2:20">
      <c r="B588" s="22"/>
      <c r="L588" s="598"/>
      <c r="S588" s="22"/>
      <c r="T588" s="22"/>
    </row>
    <row r="589" spans="2:20">
      <c r="B589" s="22"/>
      <c r="L589" s="598"/>
      <c r="S589" s="22"/>
      <c r="T589" s="22"/>
    </row>
    <row r="590" spans="2:20">
      <c r="B590" s="22"/>
      <c r="L590" s="598"/>
      <c r="S590" s="22"/>
      <c r="T590" s="22"/>
    </row>
    <row r="591" spans="2:20">
      <c r="B591" s="22"/>
      <c r="L591" s="598"/>
      <c r="S591" s="22"/>
      <c r="T591" s="22"/>
    </row>
    <row r="592" spans="2:20">
      <c r="B592" s="22"/>
      <c r="L592" s="598"/>
      <c r="S592" s="22"/>
      <c r="T592" s="22"/>
    </row>
    <row r="593" spans="2:20">
      <c r="B593" s="22"/>
      <c r="L593" s="598"/>
      <c r="S593" s="22"/>
      <c r="T593" s="22"/>
    </row>
    <row r="594" spans="2:20">
      <c r="B594" s="22"/>
      <c r="L594" s="598"/>
      <c r="S594" s="22"/>
      <c r="T594" s="22"/>
    </row>
    <row r="595" spans="2:20">
      <c r="B595" s="22"/>
      <c r="L595" s="598"/>
      <c r="S595" s="22"/>
      <c r="T595" s="22"/>
    </row>
    <row r="596" spans="2:20">
      <c r="B596" s="22"/>
      <c r="L596" s="598"/>
      <c r="S596" s="22"/>
      <c r="T596" s="22"/>
    </row>
    <row r="597" spans="2:20">
      <c r="B597" s="22"/>
      <c r="L597" s="598"/>
      <c r="S597" s="22"/>
      <c r="T597" s="22"/>
    </row>
    <row r="598" spans="2:20">
      <c r="B598" s="22"/>
      <c r="L598" s="598"/>
      <c r="S598" s="22"/>
      <c r="T598" s="22"/>
    </row>
    <row r="599" spans="2:20">
      <c r="B599" s="22"/>
      <c r="L599" s="598"/>
      <c r="S599" s="22"/>
      <c r="T599" s="22"/>
    </row>
    <row r="600" spans="2:20">
      <c r="B600" s="22"/>
      <c r="L600" s="598"/>
      <c r="S600" s="22"/>
      <c r="T600" s="22"/>
    </row>
    <row r="601" spans="2:20">
      <c r="B601" s="22"/>
      <c r="L601" s="598"/>
      <c r="S601" s="22"/>
      <c r="T601" s="22"/>
    </row>
    <row r="602" spans="2:20">
      <c r="B602" s="22"/>
      <c r="L602" s="598"/>
      <c r="S602" s="22"/>
      <c r="T602" s="22"/>
    </row>
    <row r="603" spans="2:20">
      <c r="B603" s="22"/>
      <c r="L603" s="598"/>
      <c r="S603" s="22"/>
      <c r="T603" s="22"/>
    </row>
    <row r="604" spans="2:20">
      <c r="B604" s="22"/>
      <c r="L604" s="598"/>
      <c r="S604" s="22"/>
      <c r="T604" s="22"/>
    </row>
    <row r="605" spans="2:20">
      <c r="B605" s="22"/>
      <c r="L605" s="598"/>
      <c r="S605" s="22"/>
      <c r="T605" s="22"/>
    </row>
    <row r="606" spans="2:20">
      <c r="B606" s="22"/>
      <c r="L606" s="598"/>
      <c r="S606" s="22"/>
      <c r="T606" s="22"/>
    </row>
    <row r="607" spans="2:20">
      <c r="B607" s="22"/>
      <c r="L607" s="598"/>
      <c r="S607" s="22"/>
      <c r="T607" s="22"/>
    </row>
    <row r="608" spans="2:20">
      <c r="B608" s="22"/>
      <c r="L608" s="598"/>
      <c r="S608" s="22"/>
      <c r="T608" s="22"/>
    </row>
    <row r="609" spans="2:20">
      <c r="B609" s="22"/>
      <c r="L609" s="598"/>
      <c r="S609" s="22"/>
      <c r="T609" s="22"/>
    </row>
    <row r="610" spans="2:20">
      <c r="B610" s="22"/>
      <c r="L610" s="598"/>
      <c r="S610" s="22"/>
      <c r="T610" s="22"/>
    </row>
    <row r="611" spans="2:20">
      <c r="B611" s="22"/>
      <c r="L611" s="598"/>
      <c r="S611" s="22"/>
      <c r="T611" s="22"/>
    </row>
    <row r="612" spans="2:20">
      <c r="B612" s="22"/>
      <c r="L612" s="598"/>
      <c r="S612" s="22"/>
      <c r="T612" s="22"/>
    </row>
    <row r="613" spans="2:20">
      <c r="B613" s="22"/>
      <c r="L613" s="598"/>
      <c r="S613" s="22"/>
      <c r="T613" s="22"/>
    </row>
    <row r="614" spans="2:20">
      <c r="B614" s="22"/>
      <c r="L614" s="598"/>
      <c r="S614" s="22"/>
      <c r="T614" s="22"/>
    </row>
    <row r="615" spans="2:20">
      <c r="B615" s="22"/>
      <c r="L615" s="598"/>
      <c r="S615" s="22"/>
      <c r="T615" s="22"/>
    </row>
    <row r="616" spans="2:20">
      <c r="B616" s="22"/>
      <c r="L616" s="598"/>
      <c r="S616" s="22"/>
      <c r="T616" s="22"/>
    </row>
    <row r="617" spans="2:20">
      <c r="B617" s="22"/>
      <c r="L617" s="598"/>
      <c r="S617" s="22"/>
      <c r="T617" s="22"/>
    </row>
    <row r="618" spans="2:20">
      <c r="B618" s="22"/>
      <c r="L618" s="598"/>
      <c r="S618" s="22"/>
      <c r="T618" s="22"/>
    </row>
    <row r="619" spans="2:20">
      <c r="B619" s="22"/>
      <c r="L619" s="598"/>
      <c r="S619" s="22"/>
      <c r="T619" s="22"/>
    </row>
    <row r="620" spans="2:20">
      <c r="B620" s="22"/>
      <c r="L620" s="598"/>
      <c r="S620" s="22"/>
      <c r="T620" s="22"/>
    </row>
    <row r="621" spans="2:20">
      <c r="B621" s="22"/>
      <c r="L621" s="598"/>
      <c r="S621" s="22"/>
      <c r="T621" s="22"/>
    </row>
    <row r="622" spans="2:20">
      <c r="B622" s="22"/>
      <c r="L622" s="598"/>
      <c r="S622" s="22"/>
      <c r="T622" s="22"/>
    </row>
    <row r="623" spans="2:20">
      <c r="B623" s="22"/>
      <c r="L623" s="598"/>
      <c r="S623" s="22"/>
      <c r="T623" s="22"/>
    </row>
    <row r="624" spans="2:20">
      <c r="B624" s="22"/>
      <c r="L624" s="598"/>
      <c r="S624" s="22"/>
      <c r="T624" s="22"/>
    </row>
    <row r="625" spans="2:20">
      <c r="B625" s="22"/>
      <c r="L625" s="598"/>
      <c r="S625" s="22"/>
      <c r="T625" s="22"/>
    </row>
    <row r="626" spans="2:20">
      <c r="B626" s="22"/>
      <c r="L626" s="598"/>
      <c r="S626" s="22"/>
      <c r="T626" s="22"/>
    </row>
    <row r="627" spans="2:20">
      <c r="B627" s="22"/>
      <c r="L627" s="598"/>
      <c r="S627" s="22"/>
      <c r="T627" s="22"/>
    </row>
    <row r="628" spans="2:20">
      <c r="B628" s="22"/>
      <c r="L628" s="598"/>
      <c r="S628" s="22"/>
      <c r="T628" s="22"/>
    </row>
    <row r="629" spans="2:20">
      <c r="B629" s="22"/>
      <c r="L629" s="598"/>
      <c r="S629" s="22"/>
      <c r="T629" s="22"/>
    </row>
    <row r="630" spans="2:20">
      <c r="B630" s="22"/>
      <c r="L630" s="598"/>
      <c r="S630" s="22"/>
      <c r="T630" s="22"/>
    </row>
    <row r="631" spans="2:20">
      <c r="B631" s="22"/>
      <c r="L631" s="598"/>
      <c r="S631" s="22"/>
      <c r="T631" s="22"/>
    </row>
    <row r="632" spans="2:20">
      <c r="B632" s="22"/>
      <c r="L632" s="598"/>
      <c r="S632" s="22"/>
      <c r="T632" s="22"/>
    </row>
    <row r="633" spans="2:20">
      <c r="B633" s="22"/>
      <c r="L633" s="598"/>
      <c r="S633" s="22"/>
      <c r="T633" s="22"/>
    </row>
    <row r="634" spans="2:20">
      <c r="B634" s="22"/>
      <c r="L634" s="598"/>
      <c r="S634" s="22"/>
      <c r="T634" s="22"/>
    </row>
    <row r="635" spans="2:20">
      <c r="B635" s="22"/>
      <c r="L635" s="598"/>
      <c r="S635" s="22"/>
      <c r="T635" s="22"/>
    </row>
    <row r="636" spans="2:20">
      <c r="B636" s="22"/>
      <c r="L636" s="598"/>
      <c r="S636" s="22"/>
      <c r="T636" s="22"/>
    </row>
    <row r="637" spans="2:20">
      <c r="B637" s="22"/>
      <c r="L637" s="598"/>
      <c r="S637" s="22"/>
      <c r="T637" s="22"/>
    </row>
    <row r="638" spans="2:20">
      <c r="B638" s="22"/>
      <c r="L638" s="598"/>
      <c r="S638" s="22"/>
      <c r="T638" s="22"/>
    </row>
    <row r="639" spans="2:20">
      <c r="B639" s="22"/>
      <c r="L639" s="598"/>
      <c r="S639" s="22"/>
      <c r="T639" s="22"/>
    </row>
    <row r="640" spans="2:20">
      <c r="B640" s="22"/>
      <c r="L640" s="598"/>
      <c r="S640" s="22"/>
      <c r="T640" s="22"/>
    </row>
    <row r="641" spans="2:20">
      <c r="B641" s="22"/>
      <c r="L641" s="598"/>
      <c r="S641" s="22"/>
      <c r="T641" s="22"/>
    </row>
    <row r="642" spans="2:20">
      <c r="B642" s="22"/>
      <c r="L642" s="598"/>
      <c r="S642" s="22"/>
      <c r="T642" s="22"/>
    </row>
    <row r="643" spans="2:20">
      <c r="B643" s="22"/>
      <c r="L643" s="598"/>
      <c r="S643" s="22"/>
      <c r="T643" s="22"/>
    </row>
    <row r="644" spans="2:20">
      <c r="B644" s="22"/>
      <c r="L644" s="598"/>
      <c r="S644" s="22"/>
      <c r="T644" s="22"/>
    </row>
    <row r="645" spans="2:20">
      <c r="B645" s="22"/>
      <c r="L645" s="598"/>
      <c r="S645" s="22"/>
      <c r="T645" s="22"/>
    </row>
    <row r="646" spans="2:20">
      <c r="B646" s="22"/>
      <c r="L646" s="598"/>
      <c r="S646" s="22"/>
      <c r="T646" s="22"/>
    </row>
    <row r="647" spans="2:20">
      <c r="B647" s="22"/>
      <c r="L647" s="598"/>
      <c r="S647" s="22"/>
      <c r="T647" s="22"/>
    </row>
    <row r="648" spans="2:20">
      <c r="B648" s="22"/>
      <c r="L648" s="598"/>
      <c r="S648" s="22"/>
      <c r="T648" s="22"/>
    </row>
    <row r="649" spans="2:20">
      <c r="B649" s="22"/>
      <c r="L649" s="598"/>
      <c r="S649" s="22"/>
      <c r="T649" s="22"/>
    </row>
    <row r="650" spans="2:20">
      <c r="B650" s="22"/>
      <c r="L650" s="598"/>
      <c r="S650" s="22"/>
      <c r="T650" s="22"/>
    </row>
    <row r="651" spans="2:20">
      <c r="B651" s="22"/>
      <c r="L651" s="598"/>
      <c r="S651" s="22"/>
      <c r="T651" s="22"/>
    </row>
    <row r="652" spans="2:20">
      <c r="B652" s="22"/>
      <c r="L652" s="598"/>
      <c r="S652" s="22"/>
      <c r="T652" s="22"/>
    </row>
    <row r="653" spans="2:20">
      <c r="B653" s="22"/>
      <c r="L653" s="598"/>
      <c r="S653" s="22"/>
      <c r="T653" s="22"/>
    </row>
    <row r="654" spans="2:20">
      <c r="B654" s="22"/>
      <c r="L654" s="598"/>
      <c r="S654" s="22"/>
      <c r="T654" s="22"/>
    </row>
    <row r="655" spans="2:20">
      <c r="B655" s="22"/>
      <c r="L655" s="598"/>
      <c r="S655" s="22"/>
      <c r="T655" s="22"/>
    </row>
    <row r="656" spans="2:20">
      <c r="B656" s="22"/>
      <c r="L656" s="598"/>
      <c r="S656" s="22"/>
      <c r="T656" s="22"/>
    </row>
    <row r="657" spans="2:20">
      <c r="B657" s="22"/>
      <c r="L657" s="598"/>
      <c r="S657" s="22"/>
      <c r="T657" s="22"/>
    </row>
    <row r="658" spans="2:20">
      <c r="B658" s="22"/>
      <c r="L658" s="598"/>
      <c r="S658" s="22"/>
      <c r="T658" s="22"/>
    </row>
    <row r="659" spans="2:20">
      <c r="B659" s="22"/>
      <c r="L659" s="598"/>
      <c r="S659" s="22"/>
      <c r="T659" s="22"/>
    </row>
    <row r="660" spans="2:20">
      <c r="B660" s="22"/>
      <c r="L660" s="598"/>
      <c r="S660" s="22"/>
      <c r="T660" s="22"/>
    </row>
    <row r="661" spans="2:20">
      <c r="B661" s="22"/>
      <c r="L661" s="598"/>
      <c r="S661" s="22"/>
      <c r="T661" s="22"/>
    </row>
    <row r="662" spans="2:20">
      <c r="B662" s="22"/>
      <c r="L662" s="598"/>
      <c r="S662" s="22"/>
      <c r="T662" s="22"/>
    </row>
    <row r="663" spans="2:20">
      <c r="B663" s="22"/>
      <c r="L663" s="598"/>
      <c r="S663" s="22"/>
      <c r="T663" s="22"/>
    </row>
    <row r="664" spans="2:20">
      <c r="B664" s="22"/>
      <c r="L664" s="598"/>
      <c r="S664" s="22"/>
      <c r="T664" s="22"/>
    </row>
    <row r="665" spans="2:20">
      <c r="B665" s="22"/>
      <c r="L665" s="598"/>
      <c r="S665" s="22"/>
      <c r="T665" s="22"/>
    </row>
    <row r="666" spans="2:20">
      <c r="B666" s="22"/>
      <c r="L666" s="598"/>
      <c r="S666" s="22"/>
      <c r="T666" s="22"/>
    </row>
    <row r="667" spans="2:20">
      <c r="B667" s="22"/>
      <c r="L667" s="598"/>
      <c r="S667" s="22"/>
      <c r="T667" s="22"/>
    </row>
    <row r="668" spans="2:20">
      <c r="B668" s="22"/>
      <c r="L668" s="598"/>
      <c r="S668" s="22"/>
      <c r="T668" s="22"/>
    </row>
    <row r="669" spans="2:20">
      <c r="B669" s="22"/>
      <c r="L669" s="598"/>
      <c r="S669" s="22"/>
      <c r="T669" s="22"/>
    </row>
    <row r="670" spans="2:20">
      <c r="B670" s="22"/>
      <c r="L670" s="598"/>
      <c r="S670" s="22"/>
      <c r="T670" s="22"/>
    </row>
    <row r="671" spans="2:20">
      <c r="B671" s="22"/>
      <c r="L671" s="598"/>
      <c r="S671" s="22"/>
      <c r="T671" s="22"/>
    </row>
    <row r="672" spans="2:20">
      <c r="B672" s="22"/>
      <c r="L672" s="598"/>
      <c r="S672" s="22"/>
      <c r="T672" s="22"/>
    </row>
    <row r="673" spans="2:20">
      <c r="B673" s="22"/>
      <c r="L673" s="598"/>
      <c r="S673" s="22"/>
      <c r="T673" s="22"/>
    </row>
    <row r="674" spans="2:20">
      <c r="B674" s="22"/>
      <c r="L674" s="598"/>
      <c r="S674" s="22"/>
      <c r="T674" s="22"/>
    </row>
    <row r="675" spans="2:20">
      <c r="B675" s="22"/>
      <c r="L675" s="598"/>
      <c r="S675" s="22"/>
      <c r="T675" s="22"/>
    </row>
    <row r="676" spans="2:20">
      <c r="B676" s="22"/>
      <c r="L676" s="598"/>
      <c r="S676" s="22"/>
      <c r="T676" s="22"/>
    </row>
    <row r="677" spans="2:20">
      <c r="B677" s="22"/>
      <c r="L677" s="598"/>
      <c r="S677" s="22"/>
      <c r="T677" s="22"/>
    </row>
    <row r="678" spans="2:20">
      <c r="B678" s="22"/>
      <c r="L678" s="598"/>
      <c r="S678" s="22"/>
      <c r="T678" s="22"/>
    </row>
    <row r="679" spans="2:20">
      <c r="B679" s="22"/>
      <c r="L679" s="598"/>
      <c r="S679" s="22"/>
      <c r="T679" s="22"/>
    </row>
    <row r="680" spans="2:20">
      <c r="B680" s="22"/>
      <c r="L680" s="598"/>
      <c r="S680" s="22"/>
      <c r="T680" s="22"/>
    </row>
    <row r="681" spans="2:20">
      <c r="B681" s="22"/>
      <c r="L681" s="598"/>
      <c r="S681" s="22"/>
      <c r="T681" s="22"/>
    </row>
    <row r="682" spans="2:20">
      <c r="B682" s="22"/>
      <c r="L682" s="598"/>
      <c r="S682" s="22"/>
      <c r="T682" s="22"/>
    </row>
    <row r="683" spans="2:20">
      <c r="B683" s="22"/>
      <c r="L683" s="598"/>
      <c r="S683" s="22"/>
      <c r="T683" s="22"/>
    </row>
    <row r="684" spans="2:20">
      <c r="B684" s="22"/>
      <c r="L684" s="598"/>
      <c r="S684" s="22"/>
      <c r="T684" s="22"/>
    </row>
    <row r="685" spans="2:20">
      <c r="B685" s="22"/>
      <c r="L685" s="598"/>
      <c r="S685" s="22"/>
      <c r="T685" s="22"/>
    </row>
    <row r="686" spans="2:20">
      <c r="B686" s="22"/>
      <c r="L686" s="598"/>
      <c r="S686" s="22"/>
      <c r="T686" s="22"/>
    </row>
    <row r="687" spans="2:20">
      <c r="B687" s="22"/>
      <c r="L687" s="598"/>
      <c r="S687" s="22"/>
      <c r="T687" s="22"/>
    </row>
    <row r="688" spans="2:20">
      <c r="B688" s="22"/>
      <c r="L688" s="598"/>
      <c r="S688" s="22"/>
      <c r="T688" s="22"/>
    </row>
    <row r="689" spans="2:20">
      <c r="B689" s="22"/>
      <c r="L689" s="598"/>
      <c r="S689" s="22"/>
      <c r="T689" s="22"/>
    </row>
    <row r="690" spans="2:20">
      <c r="B690" s="22"/>
      <c r="L690" s="598"/>
      <c r="S690" s="22"/>
      <c r="T690" s="22"/>
    </row>
    <row r="691" spans="2:20">
      <c r="B691" s="22"/>
      <c r="L691" s="598"/>
      <c r="S691" s="22"/>
      <c r="T691" s="22"/>
    </row>
    <row r="692" spans="2:20">
      <c r="B692" s="22"/>
      <c r="L692" s="598"/>
      <c r="S692" s="22"/>
      <c r="T692" s="22"/>
    </row>
    <row r="693" spans="2:20">
      <c r="B693" s="22"/>
      <c r="L693" s="598"/>
      <c r="S693" s="22"/>
      <c r="T693" s="22"/>
    </row>
    <row r="694" spans="2:20">
      <c r="B694" s="22"/>
      <c r="L694" s="598"/>
      <c r="S694" s="22"/>
      <c r="T694" s="22"/>
    </row>
    <row r="695" spans="2:20">
      <c r="B695" s="22"/>
      <c r="L695" s="598"/>
      <c r="S695" s="22"/>
      <c r="T695" s="22"/>
    </row>
    <row r="696" spans="2:20">
      <c r="B696" s="22"/>
      <c r="L696" s="598"/>
      <c r="S696" s="22"/>
      <c r="T696" s="22"/>
    </row>
    <row r="697" spans="2:20">
      <c r="B697" s="22"/>
      <c r="L697" s="598"/>
      <c r="S697" s="22"/>
      <c r="T697" s="22"/>
    </row>
    <row r="698" spans="2:20">
      <c r="B698" s="22"/>
      <c r="L698" s="598"/>
      <c r="S698" s="22"/>
      <c r="T698" s="22"/>
    </row>
    <row r="699" spans="2:20">
      <c r="B699" s="22"/>
      <c r="L699" s="598"/>
      <c r="S699" s="22"/>
      <c r="T699" s="22"/>
    </row>
    <row r="700" spans="2:20">
      <c r="B700" s="22"/>
      <c r="L700" s="598"/>
      <c r="S700" s="22"/>
      <c r="T700" s="22"/>
    </row>
    <row r="701" spans="2:20">
      <c r="B701" s="22"/>
      <c r="L701" s="598"/>
      <c r="S701" s="22"/>
      <c r="T701" s="22"/>
    </row>
    <row r="702" spans="2:20">
      <c r="B702" s="22"/>
      <c r="L702" s="598"/>
      <c r="S702" s="22"/>
      <c r="T702" s="22"/>
    </row>
    <row r="703" spans="2:20">
      <c r="B703" s="22"/>
      <c r="L703" s="598"/>
      <c r="S703" s="22"/>
      <c r="T703" s="22"/>
    </row>
    <row r="704" spans="2:20">
      <c r="B704" s="22"/>
      <c r="L704" s="598"/>
      <c r="S704" s="22"/>
      <c r="T704" s="22"/>
    </row>
    <row r="705" spans="2:20">
      <c r="B705" s="22"/>
      <c r="L705" s="598"/>
      <c r="S705" s="22"/>
      <c r="T705" s="22"/>
    </row>
    <row r="706" spans="2:20">
      <c r="B706" s="22"/>
      <c r="L706" s="598"/>
      <c r="S706" s="22"/>
      <c r="T706" s="22"/>
    </row>
    <row r="707" spans="2:20">
      <c r="B707" s="22"/>
      <c r="L707" s="598"/>
      <c r="S707" s="22"/>
      <c r="T707" s="22"/>
    </row>
    <row r="708" spans="2:20">
      <c r="B708" s="22"/>
      <c r="L708" s="598"/>
      <c r="S708" s="22"/>
      <c r="T708" s="22"/>
    </row>
    <row r="709" spans="2:20">
      <c r="B709" s="22"/>
      <c r="L709" s="598"/>
      <c r="S709" s="22"/>
      <c r="T709" s="22"/>
    </row>
    <row r="710" spans="2:20">
      <c r="B710" s="22"/>
      <c r="L710" s="598"/>
      <c r="S710" s="22"/>
      <c r="T710" s="22"/>
    </row>
    <row r="711" spans="2:20">
      <c r="B711" s="22"/>
      <c r="L711" s="598"/>
      <c r="S711" s="22"/>
      <c r="T711" s="22"/>
    </row>
    <row r="712" spans="2:20">
      <c r="B712" s="22"/>
      <c r="L712" s="598"/>
      <c r="S712" s="22"/>
      <c r="T712" s="22"/>
    </row>
    <row r="713" spans="2:20">
      <c r="B713" s="22"/>
      <c r="L713" s="598"/>
      <c r="S713" s="22"/>
      <c r="T713" s="22"/>
    </row>
    <row r="714" spans="2:20">
      <c r="B714" s="22"/>
      <c r="L714" s="598"/>
      <c r="S714" s="22"/>
      <c r="T714" s="22"/>
    </row>
    <row r="715" spans="2:20">
      <c r="B715" s="22"/>
      <c r="L715" s="598"/>
      <c r="S715" s="22"/>
      <c r="T715" s="22"/>
    </row>
    <row r="716" spans="2:20">
      <c r="B716" s="22"/>
      <c r="L716" s="598"/>
      <c r="S716" s="22"/>
      <c r="T716" s="22"/>
    </row>
    <row r="717" spans="2:20">
      <c r="B717" s="22"/>
      <c r="L717" s="598"/>
      <c r="S717" s="22"/>
      <c r="T717" s="22"/>
    </row>
    <row r="718" spans="2:20">
      <c r="B718" s="22"/>
      <c r="L718" s="598"/>
      <c r="S718" s="22"/>
      <c r="T718" s="22"/>
    </row>
    <row r="719" spans="2:20">
      <c r="B719" s="22"/>
      <c r="L719" s="598"/>
      <c r="S719" s="22"/>
      <c r="T719" s="22"/>
    </row>
    <row r="720" spans="2:20">
      <c r="B720" s="22"/>
      <c r="L720" s="598"/>
      <c r="S720" s="22"/>
      <c r="T720" s="22"/>
    </row>
    <row r="721" spans="2:20">
      <c r="B721" s="22"/>
      <c r="L721" s="598"/>
      <c r="S721" s="22"/>
      <c r="T721" s="22"/>
    </row>
    <row r="722" spans="2:20">
      <c r="B722" s="22"/>
      <c r="L722" s="598"/>
      <c r="S722" s="22"/>
      <c r="T722" s="22"/>
    </row>
    <row r="723" spans="2:20">
      <c r="B723" s="22"/>
      <c r="L723" s="598"/>
      <c r="S723" s="22"/>
      <c r="T723" s="22"/>
    </row>
    <row r="724" spans="2:20">
      <c r="B724" s="22"/>
      <c r="L724" s="598"/>
      <c r="S724" s="22"/>
      <c r="T724" s="22"/>
    </row>
    <row r="725" spans="2:20">
      <c r="B725" s="22"/>
      <c r="L725" s="598"/>
      <c r="S725" s="22"/>
      <c r="T725" s="22"/>
    </row>
    <row r="726" spans="2:20">
      <c r="B726" s="22"/>
      <c r="L726" s="598"/>
      <c r="S726" s="22"/>
      <c r="T726" s="22"/>
    </row>
    <row r="727" spans="2:20">
      <c r="B727" s="22"/>
      <c r="L727" s="598"/>
      <c r="S727" s="22"/>
      <c r="T727" s="22"/>
    </row>
    <row r="728" spans="2:20">
      <c r="B728" s="22"/>
      <c r="L728" s="598"/>
      <c r="S728" s="22"/>
      <c r="T728" s="22"/>
    </row>
    <row r="729" spans="2:20">
      <c r="B729" s="22"/>
      <c r="L729" s="598"/>
      <c r="S729" s="22"/>
      <c r="T729" s="22"/>
    </row>
    <row r="730" spans="2:20">
      <c r="B730" s="22"/>
      <c r="L730" s="598"/>
      <c r="S730" s="22"/>
      <c r="T730" s="22"/>
    </row>
    <row r="731" spans="2:20">
      <c r="B731" s="22"/>
      <c r="L731" s="598"/>
      <c r="S731" s="22"/>
      <c r="T731" s="22"/>
    </row>
    <row r="732" spans="2:20">
      <c r="B732" s="22"/>
      <c r="L732" s="598"/>
      <c r="S732" s="22"/>
      <c r="T732" s="22"/>
    </row>
    <row r="733" spans="2:20">
      <c r="B733" s="22"/>
      <c r="L733" s="598"/>
      <c r="S733" s="22"/>
      <c r="T733" s="22"/>
    </row>
    <row r="734" spans="2:20">
      <c r="B734" s="22"/>
      <c r="L734" s="598"/>
      <c r="S734" s="22"/>
      <c r="T734" s="22"/>
    </row>
    <row r="735" spans="2:20">
      <c r="B735" s="22"/>
      <c r="L735" s="598"/>
      <c r="S735" s="22"/>
      <c r="T735" s="22"/>
    </row>
    <row r="736" spans="2:20">
      <c r="B736" s="22"/>
      <c r="L736" s="598"/>
      <c r="S736" s="22"/>
      <c r="T736" s="22"/>
    </row>
    <row r="737" spans="2:20">
      <c r="B737" s="22"/>
      <c r="L737" s="598"/>
      <c r="S737" s="22"/>
      <c r="T737" s="22"/>
    </row>
    <row r="738" spans="2:20">
      <c r="B738" s="22"/>
      <c r="L738" s="598"/>
      <c r="S738" s="22"/>
      <c r="T738" s="22"/>
    </row>
    <row r="739" spans="2:20">
      <c r="B739" s="22"/>
      <c r="L739" s="598"/>
      <c r="S739" s="22"/>
      <c r="T739" s="22"/>
    </row>
    <row r="740" spans="2:20">
      <c r="B740" s="22"/>
      <c r="L740" s="598"/>
      <c r="S740" s="22"/>
      <c r="T740" s="22"/>
    </row>
    <row r="741" spans="2:20">
      <c r="B741" s="22"/>
      <c r="L741" s="598"/>
      <c r="S741" s="22"/>
      <c r="T741" s="22"/>
    </row>
    <row r="742" spans="2:20">
      <c r="B742" s="22"/>
      <c r="L742" s="598"/>
      <c r="S742" s="22"/>
      <c r="T742" s="22"/>
    </row>
    <row r="743" spans="2:20">
      <c r="B743" s="22"/>
      <c r="L743" s="598"/>
      <c r="S743" s="22"/>
      <c r="T743" s="22"/>
    </row>
    <row r="744" spans="2:20">
      <c r="B744" s="22"/>
      <c r="L744" s="598"/>
      <c r="S744" s="22"/>
      <c r="T744" s="22"/>
    </row>
    <row r="745" spans="2:20">
      <c r="B745" s="22"/>
      <c r="L745" s="598"/>
      <c r="S745" s="22"/>
      <c r="T745" s="22"/>
    </row>
    <row r="746" spans="2:20">
      <c r="B746" s="22"/>
      <c r="L746" s="598"/>
      <c r="S746" s="22"/>
      <c r="T746" s="22"/>
    </row>
    <row r="747" spans="2:20">
      <c r="B747" s="22"/>
      <c r="L747" s="598"/>
      <c r="S747" s="22"/>
      <c r="T747" s="22"/>
    </row>
    <row r="748" spans="2:20">
      <c r="B748" s="22"/>
      <c r="L748" s="598"/>
      <c r="S748" s="22"/>
      <c r="T748" s="22"/>
    </row>
    <row r="749" spans="2:20">
      <c r="B749" s="22"/>
      <c r="L749" s="598"/>
      <c r="S749" s="22"/>
      <c r="T749" s="22"/>
    </row>
    <row r="750" spans="2:20">
      <c r="B750" s="22"/>
      <c r="L750" s="598"/>
      <c r="S750" s="22"/>
      <c r="T750" s="22"/>
    </row>
    <row r="751" spans="2:20">
      <c r="B751" s="22"/>
      <c r="L751" s="598"/>
      <c r="S751" s="22"/>
      <c r="T751" s="22"/>
    </row>
    <row r="752" spans="2:20">
      <c r="B752" s="22"/>
      <c r="L752" s="598"/>
      <c r="S752" s="22"/>
      <c r="T752" s="22"/>
    </row>
    <row r="753" spans="2:20">
      <c r="B753" s="22"/>
      <c r="L753" s="598"/>
      <c r="S753" s="22"/>
      <c r="T753" s="22"/>
    </row>
    <row r="754" spans="2:20">
      <c r="B754" s="22"/>
      <c r="L754" s="598"/>
      <c r="S754" s="22"/>
      <c r="T754" s="22"/>
    </row>
    <row r="755" spans="2:20">
      <c r="B755" s="22"/>
      <c r="L755" s="598"/>
      <c r="S755" s="22"/>
      <c r="T755" s="22"/>
    </row>
    <row r="756" spans="2:20">
      <c r="B756" s="22"/>
      <c r="L756" s="598"/>
      <c r="S756" s="22"/>
      <c r="T756" s="22"/>
    </row>
    <row r="757" spans="2:20">
      <c r="B757" s="22"/>
      <c r="L757" s="598"/>
      <c r="S757" s="22"/>
      <c r="T757" s="22"/>
    </row>
    <row r="758" spans="2:20">
      <c r="B758" s="22"/>
      <c r="L758" s="598"/>
      <c r="S758" s="22"/>
      <c r="T758" s="22"/>
    </row>
    <row r="759" spans="2:20">
      <c r="B759" s="22"/>
      <c r="L759" s="598"/>
      <c r="S759" s="22"/>
      <c r="T759" s="22"/>
    </row>
    <row r="760" spans="2:20">
      <c r="B760" s="22"/>
      <c r="L760" s="598"/>
      <c r="S760" s="22"/>
      <c r="T760" s="22"/>
    </row>
    <row r="761" spans="2:20">
      <c r="B761" s="22"/>
      <c r="L761" s="598"/>
      <c r="S761" s="22"/>
      <c r="T761" s="22"/>
    </row>
    <row r="762" spans="2:20">
      <c r="B762" s="22"/>
      <c r="L762" s="598"/>
      <c r="S762" s="22"/>
      <c r="T762" s="22"/>
    </row>
    <row r="763" spans="2:20">
      <c r="B763" s="22"/>
      <c r="L763" s="598"/>
      <c r="S763" s="22"/>
      <c r="T763" s="22"/>
    </row>
    <row r="764" spans="2:20">
      <c r="B764" s="22"/>
      <c r="L764" s="598"/>
      <c r="S764" s="22"/>
      <c r="T764" s="22"/>
    </row>
    <row r="765" spans="2:20">
      <c r="B765" s="22"/>
      <c r="L765" s="598"/>
      <c r="S765" s="22"/>
      <c r="T765" s="22"/>
    </row>
    <row r="766" spans="2:20">
      <c r="B766" s="22"/>
      <c r="L766" s="598"/>
      <c r="S766" s="22"/>
      <c r="T766" s="22"/>
    </row>
    <row r="767" spans="2:20">
      <c r="B767" s="22"/>
      <c r="L767" s="598"/>
      <c r="S767" s="22"/>
      <c r="T767" s="22"/>
    </row>
    <row r="768" spans="2:20">
      <c r="B768" s="22"/>
      <c r="L768" s="598"/>
      <c r="S768" s="22"/>
      <c r="T768" s="22"/>
    </row>
    <row r="769" spans="2:20">
      <c r="B769" s="22"/>
      <c r="L769" s="598"/>
      <c r="S769" s="22"/>
      <c r="T769" s="22"/>
    </row>
    <row r="770" spans="2:20">
      <c r="B770" s="22"/>
      <c r="L770" s="598"/>
      <c r="S770" s="22"/>
      <c r="T770" s="22"/>
    </row>
    <row r="771" spans="2:20">
      <c r="B771" s="22"/>
      <c r="L771" s="598"/>
      <c r="S771" s="22"/>
      <c r="T771" s="22"/>
    </row>
    <row r="772" spans="2:20">
      <c r="B772" s="22"/>
      <c r="L772" s="598"/>
      <c r="S772" s="22"/>
      <c r="T772" s="22"/>
    </row>
    <row r="773" spans="2:20">
      <c r="B773" s="22"/>
      <c r="L773" s="598"/>
      <c r="S773" s="22"/>
      <c r="T773" s="22"/>
    </row>
    <row r="774" spans="2:20">
      <c r="B774" s="22"/>
      <c r="L774" s="598"/>
      <c r="S774" s="22"/>
      <c r="T774" s="22"/>
    </row>
    <row r="775" spans="2:20">
      <c r="B775" s="22"/>
      <c r="L775" s="598"/>
      <c r="S775" s="22"/>
      <c r="T775" s="22"/>
    </row>
    <row r="776" spans="2:20">
      <c r="B776" s="22"/>
      <c r="L776" s="598"/>
      <c r="S776" s="22"/>
      <c r="T776" s="22"/>
    </row>
    <row r="777" spans="2:20">
      <c r="B777" s="22"/>
      <c r="L777" s="598"/>
      <c r="S777" s="22"/>
      <c r="T777" s="22"/>
    </row>
    <row r="778" spans="2:20">
      <c r="B778" s="22"/>
      <c r="L778" s="598"/>
      <c r="S778" s="22"/>
      <c r="T778" s="22"/>
    </row>
    <row r="779" spans="2:20">
      <c r="B779" s="22"/>
      <c r="L779" s="598"/>
      <c r="S779" s="22"/>
      <c r="T779" s="22"/>
    </row>
    <row r="780" spans="2:20">
      <c r="B780" s="22"/>
      <c r="L780" s="598"/>
      <c r="S780" s="22"/>
      <c r="T780" s="22"/>
    </row>
    <row r="781" spans="2:20">
      <c r="B781" s="22"/>
      <c r="L781" s="598"/>
      <c r="S781" s="22"/>
      <c r="T781" s="22"/>
    </row>
    <row r="782" spans="2:20">
      <c r="B782" s="22"/>
      <c r="L782" s="598"/>
      <c r="S782" s="22"/>
      <c r="T782" s="22"/>
    </row>
    <row r="783" spans="2:20">
      <c r="B783" s="22"/>
      <c r="L783" s="598"/>
      <c r="S783" s="22"/>
      <c r="T783" s="22"/>
    </row>
    <row r="784" spans="2:20">
      <c r="B784" s="22"/>
      <c r="L784" s="598"/>
      <c r="S784" s="22"/>
      <c r="T784" s="22"/>
    </row>
    <row r="785" spans="2:20">
      <c r="B785" s="22"/>
      <c r="L785" s="598"/>
      <c r="S785" s="22"/>
      <c r="T785" s="22"/>
    </row>
    <row r="786" spans="2:20">
      <c r="B786" s="22"/>
      <c r="L786" s="598"/>
      <c r="S786" s="22"/>
      <c r="T786" s="22"/>
    </row>
    <row r="787" spans="2:20">
      <c r="B787" s="22"/>
      <c r="L787" s="598"/>
      <c r="S787" s="22"/>
      <c r="T787" s="22"/>
    </row>
    <row r="788" spans="2:20">
      <c r="B788" s="22"/>
      <c r="L788" s="598"/>
      <c r="S788" s="22"/>
      <c r="T788" s="22"/>
    </row>
    <row r="789" spans="2:20">
      <c r="B789" s="22"/>
      <c r="L789" s="598"/>
      <c r="S789" s="22"/>
      <c r="T789" s="22"/>
    </row>
    <row r="790" spans="2:20">
      <c r="B790" s="22"/>
      <c r="L790" s="598"/>
      <c r="S790" s="22"/>
      <c r="T790" s="22"/>
    </row>
    <row r="791" spans="2:20">
      <c r="B791" s="22"/>
      <c r="L791" s="598"/>
      <c r="S791" s="22"/>
      <c r="T791" s="22"/>
    </row>
    <row r="792" spans="2:20">
      <c r="B792" s="22"/>
      <c r="L792" s="598"/>
      <c r="S792" s="22"/>
      <c r="T792" s="22"/>
    </row>
    <row r="793" spans="2:20">
      <c r="B793" s="22"/>
      <c r="L793" s="598"/>
      <c r="S793" s="22"/>
      <c r="T793" s="22"/>
    </row>
    <row r="794" spans="2:20">
      <c r="B794" s="22"/>
      <c r="L794" s="598"/>
      <c r="S794" s="22"/>
      <c r="T794" s="22"/>
    </row>
    <row r="795" spans="2:20">
      <c r="B795" s="22"/>
      <c r="L795" s="598"/>
      <c r="S795" s="22"/>
      <c r="T795" s="22"/>
    </row>
    <row r="796" spans="2:20">
      <c r="B796" s="22"/>
      <c r="L796" s="598"/>
      <c r="S796" s="22"/>
      <c r="T796" s="22"/>
    </row>
    <row r="797" spans="2:20">
      <c r="B797" s="22"/>
      <c r="L797" s="598"/>
      <c r="S797" s="22"/>
      <c r="T797" s="22"/>
    </row>
    <row r="798" spans="2:20">
      <c r="B798" s="22"/>
      <c r="L798" s="598"/>
      <c r="S798" s="22"/>
      <c r="T798" s="22"/>
    </row>
    <row r="799" spans="2:20">
      <c r="B799" s="22"/>
      <c r="L799" s="598"/>
      <c r="S799" s="22"/>
      <c r="T799" s="22"/>
    </row>
    <row r="800" spans="2:20">
      <c r="B800" s="22"/>
      <c r="L800" s="598"/>
      <c r="S800" s="22"/>
      <c r="T800" s="22"/>
    </row>
    <row r="801" spans="2:20">
      <c r="B801" s="22"/>
      <c r="L801" s="598"/>
      <c r="S801" s="22"/>
      <c r="T801" s="22"/>
    </row>
    <row r="802" spans="2:20">
      <c r="B802" s="22"/>
      <c r="L802" s="598"/>
      <c r="S802" s="22"/>
      <c r="T802" s="22"/>
    </row>
    <row r="803" spans="2:20">
      <c r="B803" s="22"/>
      <c r="L803" s="598"/>
      <c r="S803" s="22"/>
      <c r="T803" s="22"/>
    </row>
    <row r="804" spans="2:20">
      <c r="B804" s="22"/>
      <c r="L804" s="598"/>
      <c r="S804" s="22"/>
      <c r="T804" s="22"/>
    </row>
    <row r="805" spans="2:20">
      <c r="B805" s="22"/>
      <c r="L805" s="598"/>
      <c r="S805" s="22"/>
      <c r="T805" s="22"/>
    </row>
    <row r="806" spans="2:20">
      <c r="B806" s="22"/>
      <c r="L806" s="598"/>
      <c r="S806" s="22"/>
      <c r="T806" s="22"/>
    </row>
    <row r="807" spans="2:20">
      <c r="B807" s="22"/>
      <c r="L807" s="598"/>
      <c r="S807" s="22"/>
      <c r="T807" s="22"/>
    </row>
    <row r="808" spans="2:20">
      <c r="B808" s="22"/>
      <c r="L808" s="598"/>
      <c r="S808" s="22"/>
      <c r="T808" s="22"/>
    </row>
    <row r="809" spans="2:20">
      <c r="B809" s="22"/>
      <c r="L809" s="598"/>
      <c r="S809" s="22"/>
      <c r="T809" s="22"/>
    </row>
    <row r="810" spans="2:20">
      <c r="B810" s="22"/>
      <c r="L810" s="598"/>
      <c r="S810" s="22"/>
      <c r="T810" s="22"/>
    </row>
    <row r="811" spans="2:20">
      <c r="B811" s="22"/>
      <c r="L811" s="598"/>
      <c r="S811" s="22"/>
      <c r="T811" s="22"/>
    </row>
    <row r="812" spans="2:20">
      <c r="B812" s="22"/>
      <c r="L812" s="598"/>
      <c r="S812" s="22"/>
      <c r="T812" s="22"/>
    </row>
    <row r="813" spans="2:20">
      <c r="B813" s="22"/>
      <c r="L813" s="598"/>
      <c r="S813" s="22"/>
      <c r="T813" s="22"/>
    </row>
    <row r="814" spans="2:20">
      <c r="B814" s="22"/>
      <c r="L814" s="598"/>
      <c r="S814" s="22"/>
      <c r="T814" s="22"/>
    </row>
    <row r="815" spans="2:20">
      <c r="B815" s="22"/>
      <c r="L815" s="598"/>
      <c r="S815" s="22"/>
      <c r="T815" s="22"/>
    </row>
    <row r="816" spans="2:20">
      <c r="B816" s="22"/>
      <c r="L816" s="598"/>
      <c r="S816" s="22"/>
      <c r="T816" s="22"/>
    </row>
    <row r="817" spans="2:20">
      <c r="B817" s="22"/>
      <c r="L817" s="598"/>
      <c r="S817" s="22"/>
      <c r="T817" s="22"/>
    </row>
    <row r="818" spans="2:20">
      <c r="B818" s="22"/>
      <c r="L818" s="598"/>
      <c r="S818" s="22"/>
      <c r="T818" s="22"/>
    </row>
    <row r="819" spans="2:20">
      <c r="B819" s="22"/>
      <c r="L819" s="598"/>
      <c r="S819" s="22"/>
      <c r="T819" s="22"/>
    </row>
    <row r="820" spans="2:20">
      <c r="B820" s="22"/>
      <c r="L820" s="598"/>
      <c r="S820" s="22"/>
      <c r="T820" s="22"/>
    </row>
    <row r="821" spans="2:20">
      <c r="B821" s="22"/>
      <c r="L821" s="598"/>
      <c r="S821" s="22"/>
      <c r="T821" s="22"/>
    </row>
    <row r="822" spans="2:20">
      <c r="B822" s="22"/>
      <c r="L822" s="598"/>
      <c r="S822" s="22"/>
      <c r="T822" s="22"/>
    </row>
    <row r="823" spans="2:20">
      <c r="B823" s="22"/>
      <c r="L823" s="598"/>
      <c r="S823" s="22"/>
      <c r="T823" s="22"/>
    </row>
    <row r="824" spans="2:20">
      <c r="B824" s="22"/>
      <c r="L824" s="598"/>
      <c r="S824" s="22"/>
      <c r="T824" s="22"/>
    </row>
    <row r="825" spans="2:20">
      <c r="B825" s="22"/>
      <c r="L825" s="598"/>
      <c r="S825" s="22"/>
      <c r="T825" s="22"/>
    </row>
    <row r="826" spans="2:20">
      <c r="B826" s="22"/>
      <c r="L826" s="598"/>
      <c r="S826" s="22"/>
      <c r="T826" s="22"/>
    </row>
    <row r="827" spans="2:20">
      <c r="B827" s="22"/>
      <c r="L827" s="598"/>
      <c r="S827" s="22"/>
      <c r="T827" s="22"/>
    </row>
    <row r="828" spans="2:20">
      <c r="B828" s="22"/>
      <c r="L828" s="598"/>
      <c r="S828" s="22"/>
      <c r="T828" s="22"/>
    </row>
    <row r="829" spans="2:20">
      <c r="B829" s="22"/>
      <c r="L829" s="598"/>
      <c r="S829" s="22"/>
      <c r="T829" s="22"/>
    </row>
    <row r="830" spans="2:20">
      <c r="B830" s="22"/>
      <c r="L830" s="598"/>
      <c r="S830" s="22"/>
      <c r="T830" s="22"/>
    </row>
    <row r="831" spans="2:20">
      <c r="B831" s="22"/>
      <c r="L831" s="598"/>
      <c r="S831" s="22"/>
      <c r="T831" s="22"/>
    </row>
    <row r="832" spans="2:20">
      <c r="B832" s="22"/>
      <c r="L832" s="598"/>
      <c r="S832" s="22"/>
      <c r="T832" s="22"/>
    </row>
    <row r="833" spans="2:20">
      <c r="B833" s="22"/>
      <c r="L833" s="598"/>
      <c r="S833" s="22"/>
      <c r="T833" s="22"/>
    </row>
    <row r="834" spans="2:20">
      <c r="B834" s="22"/>
      <c r="L834" s="598"/>
      <c r="S834" s="22"/>
      <c r="T834" s="22"/>
    </row>
    <row r="835" spans="2:20">
      <c r="B835" s="22"/>
      <c r="L835" s="598"/>
      <c r="S835" s="22"/>
      <c r="T835" s="22"/>
    </row>
    <row r="836" spans="2:20">
      <c r="B836" s="22"/>
      <c r="L836" s="598"/>
      <c r="S836" s="22"/>
      <c r="T836" s="22"/>
    </row>
    <row r="837" spans="2:20">
      <c r="B837" s="22"/>
      <c r="L837" s="598"/>
      <c r="S837" s="22"/>
      <c r="T837" s="22"/>
    </row>
    <row r="838" spans="2:20">
      <c r="B838" s="22"/>
      <c r="L838" s="598"/>
      <c r="S838" s="22"/>
      <c r="T838" s="22"/>
    </row>
    <row r="839" spans="2:20">
      <c r="B839" s="22"/>
      <c r="L839" s="598"/>
      <c r="S839" s="22"/>
      <c r="T839" s="22"/>
    </row>
    <row r="840" spans="2:20">
      <c r="B840" s="22"/>
      <c r="L840" s="598"/>
      <c r="S840" s="22"/>
      <c r="T840" s="22"/>
    </row>
    <row r="841" spans="2:20">
      <c r="B841" s="22"/>
      <c r="L841" s="598"/>
      <c r="S841" s="22"/>
      <c r="T841" s="22"/>
    </row>
    <row r="842" spans="2:20">
      <c r="B842" s="22"/>
      <c r="L842" s="598"/>
      <c r="S842" s="22"/>
      <c r="T842" s="22"/>
    </row>
    <row r="843" spans="2:20">
      <c r="B843" s="22"/>
      <c r="L843" s="598"/>
      <c r="S843" s="22"/>
      <c r="T843" s="22"/>
    </row>
    <row r="844" spans="2:20">
      <c r="B844" s="22"/>
      <c r="L844" s="598"/>
      <c r="S844" s="22"/>
      <c r="T844" s="22"/>
    </row>
    <row r="845" spans="2:20">
      <c r="B845" s="22"/>
      <c r="L845" s="598"/>
      <c r="S845" s="22"/>
      <c r="T845" s="22"/>
    </row>
    <row r="846" spans="2:20">
      <c r="B846" s="22"/>
      <c r="L846" s="598"/>
      <c r="S846" s="22"/>
      <c r="T846" s="22"/>
    </row>
    <row r="847" spans="2:20">
      <c r="B847" s="22"/>
      <c r="L847" s="598"/>
      <c r="S847" s="22"/>
      <c r="T847" s="22"/>
    </row>
    <row r="848" spans="2:20">
      <c r="B848" s="22"/>
      <c r="L848" s="598"/>
      <c r="S848" s="22"/>
      <c r="T848" s="22"/>
    </row>
    <row r="849" spans="2:20">
      <c r="B849" s="22"/>
      <c r="L849" s="598"/>
      <c r="S849" s="22"/>
      <c r="T849" s="22"/>
    </row>
    <row r="850" spans="2:20">
      <c r="B850" s="22"/>
      <c r="L850" s="598"/>
      <c r="S850" s="22"/>
      <c r="T850" s="22"/>
    </row>
    <row r="851" spans="2:20">
      <c r="B851" s="22"/>
      <c r="L851" s="598"/>
      <c r="S851" s="22"/>
      <c r="T851" s="22"/>
    </row>
    <row r="852" spans="2:20">
      <c r="B852" s="22"/>
      <c r="L852" s="598"/>
      <c r="S852" s="22"/>
      <c r="T852" s="22"/>
    </row>
    <row r="853" spans="2:20">
      <c r="B853" s="22"/>
      <c r="L853" s="598"/>
      <c r="S853" s="22"/>
      <c r="T853" s="22"/>
    </row>
    <row r="854" spans="2:20">
      <c r="B854" s="22"/>
      <c r="L854" s="598"/>
      <c r="S854" s="22"/>
      <c r="T854" s="22"/>
    </row>
    <row r="855" spans="2:20">
      <c r="B855" s="22"/>
      <c r="L855" s="598"/>
      <c r="S855" s="22"/>
      <c r="T855" s="22"/>
    </row>
    <row r="856" spans="2:20">
      <c r="B856" s="22"/>
      <c r="L856" s="598"/>
      <c r="S856" s="22"/>
      <c r="T856" s="22"/>
    </row>
    <row r="857" spans="2:20">
      <c r="B857" s="22"/>
      <c r="L857" s="598"/>
      <c r="S857" s="22"/>
      <c r="T857" s="22"/>
    </row>
    <row r="858" spans="2:20">
      <c r="B858" s="22"/>
      <c r="L858" s="598"/>
      <c r="S858" s="22"/>
      <c r="T858" s="22"/>
    </row>
    <row r="859" spans="2:20">
      <c r="B859" s="22"/>
      <c r="L859" s="598"/>
      <c r="S859" s="22"/>
      <c r="T859" s="22"/>
    </row>
    <row r="860" spans="2:20">
      <c r="B860" s="22"/>
      <c r="L860" s="598"/>
      <c r="S860" s="22"/>
      <c r="T860" s="22"/>
    </row>
    <row r="861" spans="2:20">
      <c r="B861" s="22"/>
      <c r="L861" s="598"/>
      <c r="S861" s="22"/>
      <c r="T861" s="22"/>
    </row>
    <row r="862" spans="2:20">
      <c r="B862" s="22"/>
      <c r="L862" s="598"/>
      <c r="S862" s="22"/>
      <c r="T862" s="22"/>
    </row>
    <row r="863" spans="2:20">
      <c r="B863" s="22"/>
      <c r="L863" s="598"/>
      <c r="S863" s="22"/>
      <c r="T863" s="22"/>
    </row>
    <row r="864" spans="2:20">
      <c r="B864" s="22"/>
      <c r="L864" s="598"/>
      <c r="S864" s="22"/>
      <c r="T864" s="22"/>
    </row>
    <row r="865" spans="2:20">
      <c r="B865" s="22"/>
      <c r="L865" s="598"/>
      <c r="S865" s="22"/>
      <c r="T865" s="22"/>
    </row>
    <row r="866" spans="2:20">
      <c r="B866" s="22"/>
      <c r="L866" s="598"/>
      <c r="S866" s="22"/>
      <c r="T866" s="22"/>
    </row>
    <row r="867" spans="2:20">
      <c r="B867" s="22"/>
      <c r="L867" s="598"/>
      <c r="S867" s="22"/>
      <c r="T867" s="22"/>
    </row>
    <row r="868" spans="2:20">
      <c r="B868" s="22"/>
      <c r="L868" s="598"/>
      <c r="S868" s="22"/>
      <c r="T868" s="22"/>
    </row>
    <row r="869" spans="2:20">
      <c r="B869" s="22"/>
      <c r="L869" s="598"/>
      <c r="S869" s="22"/>
      <c r="T869" s="22"/>
    </row>
    <row r="870" spans="2:20">
      <c r="B870" s="22"/>
      <c r="L870" s="598"/>
      <c r="S870" s="22"/>
      <c r="T870" s="22"/>
    </row>
    <row r="871" spans="2:20">
      <c r="B871" s="22"/>
      <c r="L871" s="598"/>
      <c r="S871" s="22"/>
      <c r="T871" s="22"/>
    </row>
    <row r="872" spans="2:20">
      <c r="B872" s="22"/>
      <c r="L872" s="598"/>
      <c r="S872" s="22"/>
      <c r="T872" s="22"/>
    </row>
    <row r="873" spans="2:20">
      <c r="B873" s="22"/>
      <c r="L873" s="598"/>
      <c r="S873" s="22"/>
      <c r="T873" s="22"/>
    </row>
    <row r="874" spans="2:20">
      <c r="B874" s="22"/>
      <c r="L874" s="598"/>
      <c r="S874" s="22"/>
      <c r="T874" s="22"/>
    </row>
    <row r="875" spans="2:20">
      <c r="B875" s="22"/>
      <c r="L875" s="598"/>
      <c r="S875" s="22"/>
      <c r="T875" s="22"/>
    </row>
    <row r="876" spans="2:20">
      <c r="B876" s="22"/>
      <c r="L876" s="598"/>
      <c r="S876" s="22"/>
      <c r="T876" s="22"/>
    </row>
    <row r="877" spans="2:20">
      <c r="B877" s="22"/>
      <c r="L877" s="598"/>
      <c r="S877" s="22"/>
      <c r="T877" s="22"/>
    </row>
    <row r="878" spans="2:20">
      <c r="B878" s="22"/>
      <c r="L878" s="598"/>
      <c r="S878" s="22"/>
      <c r="T878" s="22"/>
    </row>
    <row r="879" spans="2:20">
      <c r="B879" s="22"/>
      <c r="L879" s="598"/>
      <c r="S879" s="22"/>
      <c r="T879" s="22"/>
    </row>
    <row r="880" spans="2:20">
      <c r="B880" s="22"/>
      <c r="L880" s="598"/>
      <c r="S880" s="22"/>
      <c r="T880" s="22"/>
    </row>
    <row r="881" spans="2:20">
      <c r="B881" s="22"/>
      <c r="L881" s="598"/>
      <c r="S881" s="22"/>
      <c r="T881" s="22"/>
    </row>
    <row r="882" spans="2:20">
      <c r="B882" s="22"/>
      <c r="L882" s="598"/>
      <c r="S882" s="22"/>
      <c r="T882" s="22"/>
    </row>
    <row r="883" spans="2:20">
      <c r="B883" s="22"/>
      <c r="L883" s="598"/>
      <c r="S883" s="22"/>
      <c r="T883" s="22"/>
    </row>
    <row r="884" spans="2:20">
      <c r="B884" s="22"/>
      <c r="L884" s="598"/>
      <c r="S884" s="22"/>
      <c r="T884" s="22"/>
    </row>
    <row r="885" spans="2:20">
      <c r="B885" s="22"/>
      <c r="L885" s="598"/>
      <c r="S885" s="22"/>
      <c r="T885" s="22"/>
    </row>
    <row r="886" spans="2:20">
      <c r="B886" s="22"/>
      <c r="L886" s="598"/>
      <c r="S886" s="22"/>
      <c r="T886" s="22"/>
    </row>
    <row r="887" spans="2:20">
      <c r="B887" s="22"/>
      <c r="L887" s="598"/>
      <c r="S887" s="22"/>
      <c r="T887" s="22"/>
    </row>
    <row r="888" spans="2:20">
      <c r="B888" s="22"/>
      <c r="L888" s="598"/>
      <c r="S888" s="22"/>
      <c r="T888" s="22"/>
    </row>
    <row r="889" spans="2:20">
      <c r="B889" s="22"/>
      <c r="L889" s="598"/>
      <c r="S889" s="22"/>
      <c r="T889" s="22"/>
    </row>
    <row r="890" spans="2:20">
      <c r="B890" s="22"/>
      <c r="L890" s="598"/>
      <c r="S890" s="22"/>
      <c r="T890" s="22"/>
    </row>
    <row r="891" spans="2:20">
      <c r="B891" s="22"/>
      <c r="L891" s="598"/>
      <c r="S891" s="22"/>
      <c r="T891" s="22"/>
    </row>
    <row r="892" spans="2:20">
      <c r="B892" s="22"/>
      <c r="L892" s="598"/>
      <c r="S892" s="22"/>
      <c r="T892" s="22"/>
    </row>
    <row r="893" spans="2:20">
      <c r="B893" s="22"/>
      <c r="L893" s="598"/>
      <c r="S893" s="22"/>
      <c r="T893" s="22"/>
    </row>
    <row r="894" spans="2:20">
      <c r="B894" s="22"/>
      <c r="L894" s="598"/>
      <c r="S894" s="22"/>
      <c r="T894" s="22"/>
    </row>
    <row r="895" spans="2:20">
      <c r="B895" s="22"/>
      <c r="L895" s="598"/>
      <c r="S895" s="22"/>
      <c r="T895" s="22"/>
    </row>
    <row r="896" spans="2:20">
      <c r="B896" s="22"/>
      <c r="L896" s="598"/>
      <c r="S896" s="22"/>
      <c r="T896" s="22"/>
    </row>
    <row r="897" spans="2:20">
      <c r="B897" s="22"/>
      <c r="L897" s="598"/>
      <c r="S897" s="22"/>
      <c r="T897" s="22"/>
    </row>
    <row r="898" spans="2:20">
      <c r="B898" s="22"/>
      <c r="L898" s="598"/>
      <c r="S898" s="22"/>
      <c r="T898" s="22"/>
    </row>
    <row r="899" spans="2:20">
      <c r="B899" s="22"/>
      <c r="L899" s="598"/>
      <c r="S899" s="22"/>
      <c r="T899" s="22"/>
    </row>
    <row r="900" spans="2:20">
      <c r="B900" s="22"/>
      <c r="L900" s="598"/>
      <c r="S900" s="22"/>
      <c r="T900" s="22"/>
    </row>
    <row r="901" spans="2:20">
      <c r="B901" s="22"/>
      <c r="L901" s="598"/>
      <c r="S901" s="22"/>
      <c r="T901" s="22"/>
    </row>
    <row r="902" spans="2:20">
      <c r="B902" s="22"/>
      <c r="L902" s="598"/>
      <c r="S902" s="22"/>
      <c r="T902" s="22"/>
    </row>
    <row r="903" spans="2:20">
      <c r="B903" s="22"/>
      <c r="L903" s="598"/>
      <c r="S903" s="22"/>
      <c r="T903" s="22"/>
    </row>
    <row r="904" spans="2:20">
      <c r="B904" s="22"/>
      <c r="L904" s="598"/>
      <c r="S904" s="22"/>
      <c r="T904" s="22"/>
    </row>
    <row r="905" spans="2:20">
      <c r="B905" s="22"/>
      <c r="L905" s="598"/>
      <c r="S905" s="22"/>
      <c r="T905" s="22"/>
    </row>
    <row r="906" spans="2:20">
      <c r="B906" s="22"/>
      <c r="L906" s="598"/>
      <c r="S906" s="22"/>
      <c r="T906" s="22"/>
    </row>
    <row r="907" spans="2:20">
      <c r="B907" s="22"/>
      <c r="L907" s="598"/>
      <c r="S907" s="22"/>
      <c r="T907" s="22"/>
    </row>
    <row r="908" spans="2:20">
      <c r="B908" s="22"/>
      <c r="L908" s="598"/>
      <c r="S908" s="22"/>
      <c r="T908" s="22"/>
    </row>
    <row r="909" spans="2:20">
      <c r="B909" s="22"/>
      <c r="L909" s="598"/>
      <c r="S909" s="22"/>
      <c r="T909" s="22"/>
    </row>
    <row r="910" spans="2:20">
      <c r="B910" s="22"/>
      <c r="L910" s="598"/>
      <c r="S910" s="22"/>
      <c r="T910" s="22"/>
    </row>
    <row r="911" spans="2:20">
      <c r="B911" s="22"/>
      <c r="L911" s="598"/>
      <c r="S911" s="22"/>
      <c r="T911" s="22"/>
    </row>
    <row r="912" spans="2:20">
      <c r="B912" s="22"/>
      <c r="L912" s="598"/>
      <c r="S912" s="22"/>
      <c r="T912" s="22"/>
    </row>
    <row r="913" spans="2:20">
      <c r="B913" s="22"/>
      <c r="L913" s="598"/>
      <c r="S913" s="22"/>
      <c r="T913" s="22"/>
    </row>
    <row r="914" spans="2:20">
      <c r="B914" s="22"/>
      <c r="L914" s="598"/>
      <c r="S914" s="22"/>
      <c r="T914" s="22"/>
    </row>
    <row r="915" spans="2:20">
      <c r="B915" s="22"/>
      <c r="L915" s="598"/>
      <c r="S915" s="22"/>
      <c r="T915" s="22"/>
    </row>
    <row r="916" spans="2:20">
      <c r="B916" s="22"/>
      <c r="L916" s="598"/>
      <c r="S916" s="22"/>
      <c r="T916" s="22"/>
    </row>
    <row r="917" spans="2:20">
      <c r="B917" s="22"/>
      <c r="L917" s="598"/>
      <c r="S917" s="22"/>
      <c r="T917" s="22"/>
    </row>
    <row r="918" spans="2:20">
      <c r="B918" s="22"/>
      <c r="L918" s="598"/>
      <c r="S918" s="22"/>
      <c r="T918" s="22"/>
    </row>
    <row r="919" spans="2:20">
      <c r="B919" s="22"/>
      <c r="L919" s="598"/>
      <c r="S919" s="22"/>
      <c r="T919" s="22"/>
    </row>
    <row r="920" spans="2:20">
      <c r="B920" s="22"/>
      <c r="L920" s="598"/>
      <c r="S920" s="22"/>
      <c r="T920" s="22"/>
    </row>
    <row r="921" spans="2:20">
      <c r="B921" s="22"/>
      <c r="L921" s="598"/>
      <c r="S921" s="22"/>
      <c r="T921" s="22"/>
    </row>
    <row r="922" spans="2:20">
      <c r="B922" s="22"/>
      <c r="L922" s="598"/>
      <c r="S922" s="22"/>
      <c r="T922" s="22"/>
    </row>
    <row r="923" spans="2:20">
      <c r="B923" s="22"/>
      <c r="L923" s="598"/>
      <c r="S923" s="22"/>
      <c r="T923" s="22"/>
    </row>
    <row r="924" spans="2:20">
      <c r="B924" s="22"/>
      <c r="L924" s="598"/>
      <c r="S924" s="22"/>
      <c r="T924" s="22"/>
    </row>
    <row r="925" spans="2:20">
      <c r="B925" s="22"/>
      <c r="L925" s="598"/>
      <c r="S925" s="22"/>
      <c r="T925" s="22"/>
    </row>
    <row r="926" spans="2:20">
      <c r="B926" s="22"/>
      <c r="L926" s="598"/>
      <c r="S926" s="22"/>
      <c r="T926" s="22"/>
    </row>
    <row r="927" spans="2:20">
      <c r="B927" s="22"/>
      <c r="L927" s="598"/>
      <c r="S927" s="22"/>
      <c r="T927" s="22"/>
    </row>
    <row r="928" spans="2:20">
      <c r="B928" s="22"/>
      <c r="L928" s="598"/>
      <c r="S928" s="22"/>
      <c r="T928" s="22"/>
    </row>
    <row r="929" spans="2:20">
      <c r="B929" s="22"/>
      <c r="L929" s="598"/>
      <c r="S929" s="22"/>
      <c r="T929" s="22"/>
    </row>
    <row r="930" spans="2:20">
      <c r="B930" s="22"/>
      <c r="L930" s="598"/>
      <c r="S930" s="22"/>
      <c r="T930" s="22"/>
    </row>
    <row r="931" spans="2:20">
      <c r="B931" s="22"/>
      <c r="L931" s="598"/>
      <c r="S931" s="22"/>
      <c r="T931" s="22"/>
    </row>
    <row r="932" spans="2:20">
      <c r="B932" s="22"/>
      <c r="L932" s="598"/>
      <c r="S932" s="22"/>
      <c r="T932" s="22"/>
    </row>
    <row r="933" spans="2:20">
      <c r="B933" s="22"/>
      <c r="L933" s="598"/>
      <c r="S933" s="22"/>
      <c r="T933" s="22"/>
    </row>
    <row r="934" spans="2:20">
      <c r="B934" s="22"/>
      <c r="L934" s="598"/>
      <c r="S934" s="22"/>
      <c r="T934" s="22"/>
    </row>
    <row r="935" spans="2:20">
      <c r="B935" s="22"/>
      <c r="L935" s="598"/>
      <c r="S935" s="22"/>
      <c r="T935" s="22"/>
    </row>
    <row r="936" spans="2:20">
      <c r="B936" s="22"/>
      <c r="L936" s="598"/>
      <c r="S936" s="22"/>
      <c r="T936" s="22"/>
    </row>
    <row r="937" spans="2:20">
      <c r="B937" s="22"/>
      <c r="L937" s="598"/>
      <c r="S937" s="22"/>
      <c r="T937" s="22"/>
    </row>
    <row r="938" spans="2:20">
      <c r="B938" s="22"/>
      <c r="L938" s="598"/>
      <c r="S938" s="22"/>
      <c r="T938" s="22"/>
    </row>
    <row r="939" spans="2:20">
      <c r="B939" s="22"/>
      <c r="L939" s="598"/>
      <c r="S939" s="22"/>
      <c r="T939" s="22"/>
    </row>
    <row r="940" spans="2:20">
      <c r="B940" s="22"/>
      <c r="L940" s="598"/>
      <c r="S940" s="22"/>
      <c r="T940" s="22"/>
    </row>
    <row r="941" spans="2:20">
      <c r="B941" s="22"/>
      <c r="L941" s="598"/>
      <c r="S941" s="22"/>
      <c r="T941" s="22"/>
    </row>
    <row r="942" spans="2:20">
      <c r="B942" s="22"/>
      <c r="L942" s="598"/>
      <c r="S942" s="22"/>
      <c r="T942" s="22"/>
    </row>
    <row r="943" spans="2:20">
      <c r="B943" s="22"/>
      <c r="L943" s="598"/>
      <c r="S943" s="22"/>
      <c r="T943" s="22"/>
    </row>
    <row r="944" spans="2:20">
      <c r="B944" s="22"/>
      <c r="L944" s="598"/>
      <c r="S944" s="22"/>
      <c r="T944" s="22"/>
    </row>
    <row r="945" spans="2:20">
      <c r="B945" s="22"/>
      <c r="L945" s="598"/>
      <c r="S945" s="22"/>
      <c r="T945" s="22"/>
    </row>
    <row r="946" spans="2:20">
      <c r="B946" s="22"/>
      <c r="L946" s="598"/>
      <c r="S946" s="22"/>
      <c r="T946" s="22"/>
    </row>
    <row r="947" spans="2:20">
      <c r="B947" s="22"/>
      <c r="L947" s="598"/>
      <c r="S947" s="22"/>
      <c r="T947" s="22"/>
    </row>
    <row r="948" spans="2:20">
      <c r="B948" s="22"/>
      <c r="L948" s="598"/>
      <c r="S948" s="22"/>
      <c r="T948" s="22"/>
    </row>
    <row r="949" spans="2:20">
      <c r="B949" s="22"/>
      <c r="L949" s="598"/>
      <c r="S949" s="22"/>
      <c r="T949" s="22"/>
    </row>
    <row r="950" spans="2:20">
      <c r="B950" s="22"/>
      <c r="L950" s="598"/>
      <c r="S950" s="22"/>
      <c r="T950" s="22"/>
    </row>
    <row r="951" spans="2:20">
      <c r="B951" s="22"/>
      <c r="L951" s="598"/>
      <c r="S951" s="22"/>
      <c r="T951" s="22"/>
    </row>
    <row r="952" spans="2:20">
      <c r="B952" s="22"/>
      <c r="L952" s="598"/>
      <c r="S952" s="22"/>
      <c r="T952" s="22"/>
    </row>
    <row r="953" spans="2:20">
      <c r="B953" s="22"/>
      <c r="L953" s="598"/>
      <c r="S953" s="22"/>
      <c r="T953" s="22"/>
    </row>
    <row r="954" spans="2:20">
      <c r="B954" s="22"/>
      <c r="L954" s="598"/>
      <c r="S954" s="22"/>
      <c r="T954" s="22"/>
    </row>
    <row r="955" spans="2:20">
      <c r="B955" s="22"/>
      <c r="L955" s="598"/>
      <c r="S955" s="22"/>
      <c r="T955" s="22"/>
    </row>
    <row r="956" spans="2:20">
      <c r="B956" s="22"/>
      <c r="L956" s="598"/>
      <c r="S956" s="22"/>
      <c r="T956" s="22"/>
    </row>
    <row r="957" spans="2:20">
      <c r="B957" s="22"/>
      <c r="L957" s="598"/>
      <c r="S957" s="22"/>
      <c r="T957" s="22"/>
    </row>
    <row r="958" spans="2:20">
      <c r="B958" s="22"/>
      <c r="L958" s="598"/>
      <c r="S958" s="22"/>
      <c r="T958" s="22"/>
    </row>
    <row r="959" spans="2:20">
      <c r="B959" s="22"/>
      <c r="L959" s="598"/>
      <c r="S959" s="22"/>
      <c r="T959" s="22"/>
    </row>
    <row r="960" spans="2:20">
      <c r="B960" s="22"/>
      <c r="L960" s="598"/>
      <c r="S960" s="22"/>
      <c r="T960" s="22"/>
    </row>
    <row r="961" spans="2:20">
      <c r="B961" s="22"/>
      <c r="L961" s="598"/>
      <c r="S961" s="22"/>
      <c r="T961" s="22"/>
    </row>
    <row r="962" spans="2:20">
      <c r="B962" s="22"/>
      <c r="L962" s="598"/>
      <c r="S962" s="22"/>
      <c r="T962" s="22"/>
    </row>
    <row r="963" spans="2:20">
      <c r="B963" s="22"/>
      <c r="L963" s="598"/>
      <c r="S963" s="22"/>
      <c r="T963" s="22"/>
    </row>
    <row r="964" spans="2:20">
      <c r="B964" s="22"/>
      <c r="L964" s="598"/>
      <c r="S964" s="22"/>
      <c r="T964" s="22"/>
    </row>
    <row r="965" spans="2:20">
      <c r="B965" s="22"/>
      <c r="L965" s="598"/>
      <c r="S965" s="22"/>
      <c r="T965" s="22"/>
    </row>
    <row r="966" spans="2:20">
      <c r="B966" s="22"/>
      <c r="L966" s="598"/>
      <c r="S966" s="22"/>
      <c r="T966" s="22"/>
    </row>
    <row r="967" spans="2:20">
      <c r="B967" s="22"/>
      <c r="L967" s="598"/>
      <c r="S967" s="22"/>
      <c r="T967" s="22"/>
    </row>
    <row r="968" spans="2:20">
      <c r="B968" s="22"/>
      <c r="L968" s="598"/>
      <c r="S968" s="22"/>
      <c r="T968" s="22"/>
    </row>
    <row r="969" spans="2:20">
      <c r="B969" s="22"/>
      <c r="L969" s="598"/>
      <c r="S969" s="22"/>
      <c r="T969" s="22"/>
    </row>
    <row r="970" spans="2:20">
      <c r="B970" s="22"/>
      <c r="L970" s="598"/>
      <c r="S970" s="22"/>
      <c r="T970" s="22"/>
    </row>
    <row r="971" spans="2:20">
      <c r="B971" s="22"/>
      <c r="L971" s="598"/>
      <c r="S971" s="22"/>
      <c r="T971" s="22"/>
    </row>
    <row r="972" spans="2:20">
      <c r="B972" s="22"/>
      <c r="L972" s="598"/>
      <c r="S972" s="22"/>
      <c r="T972" s="22"/>
    </row>
    <row r="973" spans="2:20">
      <c r="B973" s="22"/>
      <c r="L973" s="598"/>
      <c r="S973" s="22"/>
      <c r="T973" s="22"/>
    </row>
    <row r="974" spans="2:20">
      <c r="B974" s="22"/>
      <c r="L974" s="598"/>
      <c r="S974" s="22"/>
      <c r="T974" s="22"/>
    </row>
    <row r="975" spans="2:20">
      <c r="B975" s="22"/>
      <c r="L975" s="598"/>
      <c r="S975" s="22"/>
      <c r="T975" s="22"/>
    </row>
    <row r="976" spans="2:20">
      <c r="B976" s="22"/>
      <c r="L976" s="598"/>
      <c r="S976" s="22"/>
      <c r="T976" s="22"/>
    </row>
    <row r="977" spans="2:20">
      <c r="B977" s="22"/>
      <c r="L977" s="598"/>
      <c r="S977" s="22"/>
      <c r="T977" s="22"/>
    </row>
    <row r="978" spans="2:20">
      <c r="B978" s="22"/>
      <c r="L978" s="598"/>
      <c r="S978" s="22"/>
      <c r="T978" s="22"/>
    </row>
    <row r="979" spans="2:20">
      <c r="B979" s="22"/>
      <c r="L979" s="598"/>
      <c r="S979" s="22"/>
      <c r="T979" s="22"/>
    </row>
    <row r="980" spans="2:20">
      <c r="B980" s="22"/>
      <c r="L980" s="598"/>
      <c r="S980" s="22"/>
      <c r="T980" s="22"/>
    </row>
    <row r="981" spans="2:20">
      <c r="B981" s="22"/>
      <c r="L981" s="598"/>
      <c r="S981" s="22"/>
      <c r="T981" s="22"/>
    </row>
    <row r="982" spans="2:20">
      <c r="B982" s="22"/>
      <c r="L982" s="598"/>
      <c r="S982" s="22"/>
      <c r="T982" s="22"/>
    </row>
    <row r="983" spans="2:20">
      <c r="B983" s="22"/>
      <c r="L983" s="598"/>
      <c r="S983" s="22"/>
      <c r="T983" s="22"/>
    </row>
    <row r="984" spans="2:20">
      <c r="B984" s="22"/>
      <c r="L984" s="598"/>
      <c r="S984" s="22"/>
      <c r="T984" s="22"/>
    </row>
    <row r="985" spans="2:20">
      <c r="B985" s="22"/>
      <c r="L985" s="598"/>
      <c r="S985" s="22"/>
      <c r="T985" s="22"/>
    </row>
    <row r="986" spans="2:20">
      <c r="B986" s="22"/>
      <c r="L986" s="598"/>
      <c r="S986" s="22"/>
      <c r="T986" s="22"/>
    </row>
    <row r="987" spans="2:20">
      <c r="B987" s="22"/>
      <c r="L987" s="598"/>
      <c r="S987" s="22"/>
      <c r="T987" s="22"/>
    </row>
    <row r="988" spans="2:20">
      <c r="B988" s="22"/>
      <c r="L988" s="598"/>
      <c r="S988" s="22"/>
      <c r="T988" s="22"/>
    </row>
    <row r="989" spans="2:20">
      <c r="B989" s="22"/>
      <c r="L989" s="598"/>
      <c r="S989" s="22"/>
      <c r="T989" s="22"/>
    </row>
    <row r="990" spans="2:20">
      <c r="B990" s="22"/>
      <c r="L990" s="598"/>
      <c r="S990" s="22"/>
      <c r="T990" s="22"/>
    </row>
    <row r="991" spans="2:20">
      <c r="B991" s="22"/>
      <c r="L991" s="598"/>
      <c r="S991" s="22"/>
      <c r="T991" s="22"/>
    </row>
    <row r="992" spans="2:20">
      <c r="B992" s="22"/>
      <c r="L992" s="598"/>
      <c r="S992" s="22"/>
      <c r="T992" s="22"/>
    </row>
    <row r="993" spans="2:20">
      <c r="B993" s="22"/>
      <c r="L993" s="598"/>
      <c r="S993" s="22"/>
      <c r="T993" s="22"/>
    </row>
    <row r="994" spans="2:20">
      <c r="B994" s="22"/>
      <c r="L994" s="598"/>
      <c r="S994" s="22"/>
      <c r="T994" s="22"/>
    </row>
    <row r="995" spans="2:20">
      <c r="B995" s="22"/>
      <c r="L995" s="598"/>
      <c r="S995" s="22"/>
      <c r="T995" s="22"/>
    </row>
    <row r="996" spans="2:20">
      <c r="B996" s="22"/>
      <c r="L996" s="598"/>
      <c r="S996" s="22"/>
      <c r="T996" s="22"/>
    </row>
    <row r="997" spans="2:20">
      <c r="B997" s="22"/>
      <c r="L997" s="598"/>
      <c r="S997" s="22"/>
      <c r="T997" s="22"/>
    </row>
    <row r="998" spans="2:20">
      <c r="B998" s="22"/>
      <c r="L998" s="598"/>
      <c r="S998" s="22"/>
      <c r="T998" s="22"/>
    </row>
    <row r="999" spans="2:20">
      <c r="B999" s="22"/>
      <c r="L999" s="598"/>
      <c r="S999" s="22"/>
      <c r="T999" s="22"/>
    </row>
    <row r="1000" spans="2:20">
      <c r="B1000" s="22"/>
      <c r="L1000" s="598"/>
      <c r="S1000" s="22"/>
      <c r="T1000" s="22"/>
    </row>
    <row r="1001" spans="2:20">
      <c r="L1001" s="598"/>
    </row>
    <row r="1002" spans="2:20">
      <c r="L1002" s="598"/>
    </row>
    <row r="1003" spans="2:20">
      <c r="L1003" s="598"/>
    </row>
    <row r="1004" spans="2:20">
      <c r="L1004" s="598"/>
    </row>
    <row r="1005" spans="2:20">
      <c r="L1005" s="59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C0F7-B27B-43B3-B30D-476F89EF27F0}">
  <sheetPr>
    <tabColor rgb="FF7030A0"/>
  </sheetPr>
  <dimension ref="A1:O4000"/>
  <sheetViews>
    <sheetView topLeftCell="A977" workbookViewId="0">
      <selection activeCell="H1014" sqref="H1014"/>
    </sheetView>
  </sheetViews>
  <sheetFormatPr defaultColWidth="8.5546875" defaultRowHeight="14.4"/>
  <sheetData>
    <row r="1" spans="1:15" s="29" customFormat="1">
      <c r="A1" s="29" t="s">
        <v>284</v>
      </c>
      <c r="B1" s="29" t="s">
        <v>72</v>
      </c>
      <c r="C1" s="29" t="s">
        <v>285</v>
      </c>
      <c r="D1" s="29" t="s">
        <v>286</v>
      </c>
      <c r="E1" s="29" t="s">
        <v>287</v>
      </c>
      <c r="F1" s="29" t="s">
        <v>288</v>
      </c>
      <c r="G1" s="29" t="s">
        <v>289</v>
      </c>
      <c r="H1" s="29" t="s">
        <v>290</v>
      </c>
      <c r="I1" s="29" t="s">
        <v>291</v>
      </c>
      <c r="J1" s="29" t="s">
        <v>292</v>
      </c>
      <c r="K1" s="29" t="s">
        <v>293</v>
      </c>
      <c r="L1" s="29" t="s">
        <v>294</v>
      </c>
      <c r="M1" s="29" t="s">
        <v>295</v>
      </c>
      <c r="N1" s="29" t="s">
        <v>296</v>
      </c>
      <c r="O1" s="29" t="s">
        <v>298</v>
      </c>
    </row>
    <row r="2" spans="1:15">
      <c r="C2" s="22"/>
      <c r="E2" s="22"/>
    </row>
    <row r="3" spans="1:15">
      <c r="C3" s="22"/>
      <c r="E3" s="22"/>
    </row>
    <row r="4" spans="1:15">
      <c r="C4" s="22"/>
      <c r="E4" s="22"/>
    </row>
    <row r="5" spans="1:15">
      <c r="C5" s="22"/>
      <c r="E5" s="22"/>
    </row>
    <row r="6" spans="1:15">
      <c r="C6" s="22"/>
      <c r="E6" s="22"/>
    </row>
    <row r="7" spans="1:15">
      <c r="C7" s="22"/>
      <c r="E7" s="22"/>
    </row>
    <row r="8" spans="1:15">
      <c r="C8" s="22"/>
      <c r="E8" s="22"/>
    </row>
    <row r="9" spans="1:15">
      <c r="C9" s="22"/>
      <c r="E9" s="22"/>
    </row>
    <row r="10" spans="1:15">
      <c r="C10" s="22"/>
      <c r="E10" s="22"/>
    </row>
    <row r="11" spans="1:15">
      <c r="C11" s="22"/>
      <c r="E11" s="22"/>
    </row>
    <row r="12" spans="1:15">
      <c r="C12" s="22"/>
      <c r="E12" s="22"/>
    </row>
    <row r="13" spans="1:15">
      <c r="C13" s="22"/>
      <c r="E13" s="22"/>
    </row>
    <row r="14" spans="1:15">
      <c r="C14" s="22"/>
      <c r="E14" s="22"/>
    </row>
    <row r="15" spans="1:15">
      <c r="C15" s="22"/>
      <c r="E15" s="22"/>
    </row>
    <row r="16" spans="1:15">
      <c r="C16" s="22"/>
      <c r="E16" s="22"/>
    </row>
    <row r="17" spans="3:5">
      <c r="C17" s="22"/>
      <c r="E17" s="22"/>
    </row>
    <row r="18" spans="3:5">
      <c r="C18" s="22"/>
      <c r="E18" s="22"/>
    </row>
    <row r="19" spans="3:5">
      <c r="C19" s="22"/>
      <c r="E19" s="22"/>
    </row>
    <row r="20" spans="3:5">
      <c r="C20" s="22"/>
      <c r="E20" s="22"/>
    </row>
    <row r="21" spans="3:5">
      <c r="C21" s="22"/>
      <c r="E21" s="22"/>
    </row>
    <row r="22" spans="3:5">
      <c r="C22" s="22"/>
      <c r="E22" s="22"/>
    </row>
    <row r="23" spans="3:5">
      <c r="C23" s="22"/>
      <c r="E23" s="22"/>
    </row>
    <row r="24" spans="3:5">
      <c r="C24" s="22"/>
      <c r="E24" s="22"/>
    </row>
    <row r="25" spans="3:5">
      <c r="C25" s="22"/>
      <c r="E25" s="22"/>
    </row>
    <row r="26" spans="3:5">
      <c r="C26" s="22"/>
      <c r="E26" s="22"/>
    </row>
    <row r="27" spans="3:5">
      <c r="C27" s="22"/>
      <c r="E27" s="22"/>
    </row>
    <row r="28" spans="3:5">
      <c r="C28" s="22"/>
      <c r="E28" s="22"/>
    </row>
    <row r="29" spans="3:5">
      <c r="C29" s="22"/>
      <c r="E29" s="22"/>
    </row>
    <row r="30" spans="3:5">
      <c r="C30" s="22"/>
      <c r="E30" s="22"/>
    </row>
    <row r="31" spans="3:5">
      <c r="C31" s="22"/>
      <c r="E31" s="22"/>
    </row>
    <row r="32" spans="3:5">
      <c r="C32" s="22"/>
      <c r="E32" s="22"/>
    </row>
    <row r="33" spans="3:5">
      <c r="C33" s="22"/>
      <c r="E33" s="22"/>
    </row>
    <row r="34" spans="3:5">
      <c r="C34" s="22"/>
      <c r="E34" s="22"/>
    </row>
    <row r="35" spans="3:5">
      <c r="C35" s="22"/>
      <c r="E35" s="22"/>
    </row>
    <row r="36" spans="3:5">
      <c r="C36" s="22"/>
      <c r="E36" s="22"/>
    </row>
    <row r="37" spans="3:5">
      <c r="C37" s="22"/>
      <c r="E37" s="22"/>
    </row>
    <row r="38" spans="3:5">
      <c r="C38" s="22"/>
      <c r="E38" s="22"/>
    </row>
    <row r="39" spans="3:5">
      <c r="C39" s="22"/>
      <c r="E39" s="22"/>
    </row>
    <row r="40" spans="3:5">
      <c r="C40" s="22"/>
      <c r="E40" s="22"/>
    </row>
    <row r="41" spans="3:5">
      <c r="C41" s="22"/>
      <c r="E41" s="22"/>
    </row>
    <row r="42" spans="3:5">
      <c r="C42" s="22"/>
      <c r="E42" s="22"/>
    </row>
    <row r="43" spans="3:5">
      <c r="C43" s="22"/>
      <c r="E43" s="22"/>
    </row>
    <row r="44" spans="3:5">
      <c r="C44" s="22"/>
      <c r="E44" s="22"/>
    </row>
    <row r="45" spans="3:5">
      <c r="C45" s="22"/>
      <c r="E45" s="22"/>
    </row>
    <row r="46" spans="3:5">
      <c r="C46" s="22"/>
      <c r="E46" s="22"/>
    </row>
    <row r="47" spans="3:5">
      <c r="C47" s="22"/>
      <c r="E47" s="22"/>
    </row>
    <row r="48" spans="3:5">
      <c r="C48" s="22"/>
      <c r="E48" s="22"/>
    </row>
    <row r="49" spans="3:5">
      <c r="C49" s="22"/>
      <c r="E49" s="22"/>
    </row>
    <row r="50" spans="3:5">
      <c r="C50" s="22"/>
      <c r="E50" s="22"/>
    </row>
    <row r="51" spans="3:5">
      <c r="C51" s="22"/>
      <c r="E51" s="22"/>
    </row>
    <row r="52" spans="3:5">
      <c r="C52" s="22"/>
      <c r="E52" s="22"/>
    </row>
    <row r="53" spans="3:5">
      <c r="C53" s="22"/>
      <c r="E53" s="22"/>
    </row>
    <row r="54" spans="3:5">
      <c r="C54" s="22"/>
      <c r="E54" s="22"/>
    </row>
    <row r="55" spans="3:5">
      <c r="C55" s="22"/>
      <c r="E55" s="22"/>
    </row>
    <row r="56" spans="3:5">
      <c r="C56" s="22"/>
      <c r="E56" s="22"/>
    </row>
    <row r="57" spans="3:5">
      <c r="C57" s="22"/>
      <c r="E57" s="22"/>
    </row>
    <row r="58" spans="3:5">
      <c r="C58" s="22"/>
      <c r="E58" s="22"/>
    </row>
    <row r="59" spans="3:5">
      <c r="C59" s="22"/>
      <c r="E59" s="22"/>
    </row>
    <row r="60" spans="3:5">
      <c r="C60" s="22"/>
      <c r="E60" s="22"/>
    </row>
    <row r="61" spans="3:5">
      <c r="C61" s="22"/>
      <c r="E61" s="22"/>
    </row>
    <row r="62" spans="3:5">
      <c r="C62" s="22"/>
      <c r="E62" s="22"/>
    </row>
    <row r="63" spans="3:5">
      <c r="C63" s="22"/>
      <c r="E63" s="22"/>
    </row>
    <row r="64" spans="3:5">
      <c r="C64" s="22"/>
      <c r="E64" s="22"/>
    </row>
    <row r="65" spans="3:5">
      <c r="C65" s="22"/>
      <c r="E65" s="22"/>
    </row>
    <row r="66" spans="3:5">
      <c r="C66" s="22"/>
      <c r="E66" s="22"/>
    </row>
    <row r="67" spans="3:5">
      <c r="C67" s="22"/>
      <c r="E67" s="22"/>
    </row>
    <row r="68" spans="3:5">
      <c r="C68" s="22"/>
      <c r="E68" s="22"/>
    </row>
    <row r="69" spans="3:5">
      <c r="C69" s="22"/>
      <c r="E69" s="22"/>
    </row>
    <row r="70" spans="3:5">
      <c r="C70" s="22"/>
      <c r="E70" s="22"/>
    </row>
    <row r="71" spans="3:5">
      <c r="C71" s="22"/>
      <c r="E71" s="22"/>
    </row>
    <row r="72" spans="3:5">
      <c r="C72" s="22"/>
      <c r="E72" s="22"/>
    </row>
    <row r="73" spans="3:5">
      <c r="C73" s="22"/>
      <c r="E73" s="22"/>
    </row>
    <row r="74" spans="3:5">
      <c r="C74" s="22"/>
      <c r="E74" s="22"/>
    </row>
    <row r="75" spans="3:5">
      <c r="C75" s="22"/>
      <c r="E75" s="22"/>
    </row>
    <row r="76" spans="3:5">
      <c r="C76" s="22"/>
      <c r="E76" s="22"/>
    </row>
    <row r="77" spans="3:5">
      <c r="C77" s="22"/>
      <c r="E77" s="22"/>
    </row>
    <row r="78" spans="3:5">
      <c r="C78" s="22"/>
      <c r="E78" s="22"/>
    </row>
    <row r="79" spans="3:5">
      <c r="C79" s="22"/>
      <c r="E79" s="22"/>
    </row>
    <row r="80" spans="3:5">
      <c r="C80" s="22"/>
      <c r="E80" s="22"/>
    </row>
    <row r="81" spans="3:5">
      <c r="C81" s="22"/>
      <c r="E81" s="22"/>
    </row>
    <row r="82" spans="3:5">
      <c r="C82" s="22"/>
      <c r="E82" s="22"/>
    </row>
    <row r="83" spans="3:5">
      <c r="C83" s="22"/>
      <c r="E83" s="22"/>
    </row>
    <row r="84" spans="3:5">
      <c r="C84" s="22"/>
      <c r="E84" s="22"/>
    </row>
    <row r="85" spans="3:5">
      <c r="C85" s="22"/>
      <c r="E85" s="22"/>
    </row>
    <row r="86" spans="3:5">
      <c r="C86" s="22"/>
      <c r="E86" s="22"/>
    </row>
    <row r="87" spans="3:5">
      <c r="C87" s="22"/>
      <c r="E87" s="22"/>
    </row>
    <row r="88" spans="3:5">
      <c r="C88" s="22"/>
      <c r="E88" s="22"/>
    </row>
    <row r="89" spans="3:5">
      <c r="C89" s="22"/>
      <c r="E89" s="22"/>
    </row>
    <row r="90" spans="3:5">
      <c r="C90" s="22"/>
      <c r="E90" s="22"/>
    </row>
    <row r="91" spans="3:5">
      <c r="C91" s="22"/>
      <c r="E91" s="22"/>
    </row>
    <row r="92" spans="3:5">
      <c r="C92" s="22"/>
      <c r="E92" s="22"/>
    </row>
    <row r="93" spans="3:5">
      <c r="C93" s="22"/>
      <c r="E93" s="22"/>
    </row>
    <row r="94" spans="3:5">
      <c r="C94" s="22"/>
      <c r="E94" s="22"/>
    </row>
    <row r="95" spans="3:5">
      <c r="C95" s="22"/>
      <c r="E95" s="22"/>
    </row>
    <row r="96" spans="3:5">
      <c r="C96" s="22"/>
      <c r="E96" s="22"/>
    </row>
    <row r="97" spans="3:5">
      <c r="C97" s="22"/>
      <c r="E97" s="22"/>
    </row>
    <row r="98" spans="3:5">
      <c r="C98" s="22"/>
      <c r="E98" s="22"/>
    </row>
    <row r="99" spans="3:5">
      <c r="C99" s="22"/>
      <c r="E99" s="22"/>
    </row>
    <row r="100" spans="3:5">
      <c r="C100" s="22"/>
      <c r="E100" s="22"/>
    </row>
    <row r="101" spans="3:5">
      <c r="C101" s="22"/>
      <c r="E101" s="22"/>
    </row>
    <row r="102" spans="3:5">
      <c r="C102" s="22"/>
      <c r="E102" s="22"/>
    </row>
    <row r="103" spans="3:5">
      <c r="C103" s="22"/>
      <c r="E103" s="22"/>
    </row>
    <row r="104" spans="3:5">
      <c r="C104" s="22"/>
      <c r="E104" s="22"/>
    </row>
    <row r="105" spans="3:5">
      <c r="C105" s="22"/>
      <c r="E105" s="22"/>
    </row>
    <row r="106" spans="3:5">
      <c r="C106" s="22"/>
      <c r="E106" s="22"/>
    </row>
    <row r="107" spans="3:5">
      <c r="C107" s="22"/>
      <c r="E107" s="22"/>
    </row>
    <row r="108" spans="3:5">
      <c r="C108" s="22"/>
      <c r="E108" s="22"/>
    </row>
    <row r="109" spans="3:5">
      <c r="C109" s="22"/>
      <c r="E109" s="22"/>
    </row>
    <row r="110" spans="3:5">
      <c r="C110" s="22"/>
      <c r="E110" s="22"/>
    </row>
    <row r="111" spans="3:5">
      <c r="C111" s="22"/>
      <c r="E111" s="22"/>
    </row>
    <row r="112" spans="3:5">
      <c r="C112" s="22"/>
      <c r="E112" s="22"/>
    </row>
    <row r="113" spans="3:5">
      <c r="C113" s="22"/>
      <c r="E113" s="22"/>
    </row>
    <row r="114" spans="3:5">
      <c r="C114" s="22"/>
      <c r="E114" s="22"/>
    </row>
    <row r="115" spans="3:5">
      <c r="C115" s="22"/>
      <c r="E115" s="22"/>
    </row>
    <row r="116" spans="3:5">
      <c r="C116" s="22"/>
      <c r="E116" s="22"/>
    </row>
    <row r="117" spans="3:5">
      <c r="C117" s="22"/>
      <c r="E117" s="22"/>
    </row>
    <row r="118" spans="3:5">
      <c r="C118" s="22"/>
      <c r="E118" s="22"/>
    </row>
    <row r="119" spans="3:5">
      <c r="C119" s="22"/>
      <c r="E119" s="22"/>
    </row>
    <row r="120" spans="3:5">
      <c r="C120" s="22"/>
      <c r="E120" s="22"/>
    </row>
    <row r="121" spans="3:5">
      <c r="C121" s="22"/>
      <c r="E121" s="22"/>
    </row>
    <row r="122" spans="3:5">
      <c r="C122" s="22"/>
      <c r="E122" s="22"/>
    </row>
    <row r="123" spans="3:5">
      <c r="C123" s="22"/>
      <c r="E123" s="22"/>
    </row>
    <row r="124" spans="3:5">
      <c r="C124" s="22"/>
      <c r="E124" s="22"/>
    </row>
    <row r="125" spans="3:5">
      <c r="C125" s="22"/>
      <c r="E125" s="22"/>
    </row>
    <row r="126" spans="3:5">
      <c r="C126" s="22"/>
      <c r="E126" s="22"/>
    </row>
    <row r="127" spans="3:5">
      <c r="C127" s="22"/>
      <c r="E127" s="22"/>
    </row>
    <row r="128" spans="3:5">
      <c r="C128" s="22"/>
      <c r="E128" s="22"/>
    </row>
    <row r="129" spans="3:5">
      <c r="C129" s="22"/>
      <c r="E129" s="22"/>
    </row>
    <row r="130" spans="3:5">
      <c r="C130" s="22"/>
      <c r="E130" s="22"/>
    </row>
    <row r="131" spans="3:5">
      <c r="C131" s="22"/>
      <c r="E131" s="22"/>
    </row>
    <row r="132" spans="3:5">
      <c r="C132" s="22"/>
      <c r="E132" s="22"/>
    </row>
    <row r="133" spans="3:5">
      <c r="C133" s="22"/>
      <c r="E133" s="22"/>
    </row>
    <row r="134" spans="3:5">
      <c r="C134" s="22"/>
      <c r="E134" s="22"/>
    </row>
    <row r="135" spans="3:5">
      <c r="C135" s="22"/>
      <c r="E135" s="22"/>
    </row>
    <row r="136" spans="3:5">
      <c r="C136" s="22"/>
      <c r="E136" s="22"/>
    </row>
    <row r="137" spans="3:5">
      <c r="C137" s="22"/>
      <c r="E137" s="22"/>
    </row>
    <row r="138" spans="3:5">
      <c r="C138" s="22"/>
      <c r="E138" s="22"/>
    </row>
    <row r="139" spans="3:5">
      <c r="C139" s="22"/>
      <c r="E139" s="22"/>
    </row>
    <row r="140" spans="3:5">
      <c r="C140" s="22"/>
      <c r="E140" s="22"/>
    </row>
    <row r="141" spans="3:5">
      <c r="C141" s="22"/>
      <c r="E141" s="22"/>
    </row>
    <row r="142" spans="3:5">
      <c r="C142" s="22"/>
      <c r="E142" s="22"/>
    </row>
    <row r="143" spans="3:5">
      <c r="C143" s="22"/>
      <c r="E143" s="22"/>
    </row>
    <row r="144" spans="3:5">
      <c r="C144" s="22"/>
      <c r="E144" s="22"/>
    </row>
    <row r="145" spans="3:5">
      <c r="C145" s="22"/>
      <c r="E145" s="22"/>
    </row>
    <row r="146" spans="3:5">
      <c r="C146" s="22"/>
      <c r="E146" s="22"/>
    </row>
    <row r="147" spans="3:5">
      <c r="C147" s="22"/>
      <c r="E147" s="22"/>
    </row>
    <row r="148" spans="3:5">
      <c r="C148" s="22"/>
      <c r="E148" s="22"/>
    </row>
    <row r="149" spans="3:5">
      <c r="C149" s="22"/>
      <c r="E149" s="22"/>
    </row>
    <row r="150" spans="3:5">
      <c r="C150" s="22"/>
      <c r="E150" s="22"/>
    </row>
    <row r="151" spans="3:5">
      <c r="C151" s="22"/>
      <c r="E151" s="22"/>
    </row>
    <row r="152" spans="3:5">
      <c r="C152" s="22"/>
      <c r="E152" s="22"/>
    </row>
    <row r="153" spans="3:5">
      <c r="C153" s="22"/>
      <c r="E153" s="22"/>
    </row>
    <row r="154" spans="3:5">
      <c r="C154" s="22"/>
      <c r="E154" s="22"/>
    </row>
    <row r="155" spans="3:5">
      <c r="C155" s="22"/>
      <c r="E155" s="22"/>
    </row>
    <row r="156" spans="3:5">
      <c r="C156" s="22"/>
      <c r="E156" s="22"/>
    </row>
    <row r="157" spans="3:5">
      <c r="C157" s="22"/>
      <c r="E157" s="22"/>
    </row>
    <row r="158" spans="3:5">
      <c r="C158" s="22"/>
      <c r="E158" s="22"/>
    </row>
    <row r="159" spans="3:5">
      <c r="C159" s="22"/>
      <c r="E159" s="22"/>
    </row>
    <row r="160" spans="3:5">
      <c r="C160" s="22"/>
      <c r="E160" s="22"/>
    </row>
    <row r="161" spans="3:5">
      <c r="C161" s="22"/>
      <c r="E161" s="22"/>
    </row>
    <row r="162" spans="3:5">
      <c r="C162" s="22"/>
      <c r="E162" s="22"/>
    </row>
    <row r="163" spans="3:5">
      <c r="C163" s="22"/>
      <c r="E163" s="22"/>
    </row>
    <row r="164" spans="3:5">
      <c r="C164" s="22"/>
      <c r="E164" s="22"/>
    </row>
    <row r="165" spans="3:5">
      <c r="C165" s="22"/>
      <c r="E165" s="22"/>
    </row>
    <row r="166" spans="3:5">
      <c r="C166" s="22"/>
      <c r="E166" s="22"/>
    </row>
    <row r="167" spans="3:5">
      <c r="C167" s="22"/>
      <c r="E167" s="22"/>
    </row>
    <row r="168" spans="3:5">
      <c r="C168" s="22"/>
      <c r="E168" s="22"/>
    </row>
    <row r="169" spans="3:5">
      <c r="C169" s="22"/>
      <c r="E169" s="22"/>
    </row>
    <row r="170" spans="3:5">
      <c r="C170" s="22"/>
      <c r="E170" s="22"/>
    </row>
    <row r="171" spans="3:5">
      <c r="C171" s="22"/>
      <c r="E171" s="22"/>
    </row>
    <row r="172" spans="3:5">
      <c r="C172" s="22"/>
      <c r="E172" s="22"/>
    </row>
    <row r="173" spans="3:5">
      <c r="C173" s="22"/>
      <c r="E173" s="22"/>
    </row>
    <row r="174" spans="3:5">
      <c r="C174" s="22"/>
      <c r="E174" s="22"/>
    </row>
    <row r="175" spans="3:5">
      <c r="C175" s="22"/>
      <c r="E175" s="22"/>
    </row>
    <row r="176" spans="3:5">
      <c r="C176" s="22"/>
      <c r="E176" s="22"/>
    </row>
    <row r="177" spans="3:5">
      <c r="C177" s="22"/>
      <c r="E177" s="22"/>
    </row>
    <row r="178" spans="3:5">
      <c r="C178" s="22"/>
      <c r="E178" s="22"/>
    </row>
    <row r="179" spans="3:5">
      <c r="C179" s="22"/>
      <c r="E179" s="22"/>
    </row>
    <row r="180" spans="3:5">
      <c r="C180" s="22"/>
      <c r="E180" s="22"/>
    </row>
    <row r="181" spans="3:5">
      <c r="C181" s="22"/>
      <c r="E181" s="22"/>
    </row>
    <row r="182" spans="3:5">
      <c r="C182" s="22"/>
      <c r="E182" s="22"/>
    </row>
    <row r="183" spans="3:5">
      <c r="C183" s="22"/>
      <c r="E183" s="22"/>
    </row>
    <row r="184" spans="3:5">
      <c r="C184" s="22"/>
      <c r="E184" s="22"/>
    </row>
    <row r="185" spans="3:5">
      <c r="C185" s="22"/>
      <c r="E185" s="22"/>
    </row>
    <row r="186" spans="3:5">
      <c r="C186" s="22"/>
      <c r="E186" s="22"/>
    </row>
    <row r="187" spans="3:5">
      <c r="C187" s="22"/>
      <c r="E187" s="22"/>
    </row>
    <row r="188" spans="3:5">
      <c r="C188" s="22"/>
      <c r="E188" s="22"/>
    </row>
    <row r="189" spans="3:5">
      <c r="C189" s="22"/>
      <c r="E189" s="22"/>
    </row>
    <row r="190" spans="3:5">
      <c r="C190" s="22"/>
      <c r="E190" s="22"/>
    </row>
    <row r="191" spans="3:5">
      <c r="C191" s="22"/>
      <c r="E191" s="22"/>
    </row>
    <row r="192" spans="3:5">
      <c r="C192" s="22"/>
      <c r="E192" s="22"/>
    </row>
    <row r="193" spans="3:5">
      <c r="C193" s="22"/>
      <c r="E193" s="22"/>
    </row>
    <row r="194" spans="3:5">
      <c r="C194" s="22"/>
      <c r="E194" s="22"/>
    </row>
    <row r="195" spans="3:5">
      <c r="C195" s="22"/>
      <c r="E195" s="22"/>
    </row>
    <row r="196" spans="3:5">
      <c r="C196" s="22"/>
      <c r="E196" s="22"/>
    </row>
    <row r="197" spans="3:5">
      <c r="C197" s="22"/>
      <c r="E197" s="22"/>
    </row>
    <row r="198" spans="3:5">
      <c r="C198" s="22"/>
      <c r="E198" s="22"/>
    </row>
    <row r="199" spans="3:5">
      <c r="C199" s="22"/>
      <c r="E199" s="22"/>
    </row>
    <row r="200" spans="3:5">
      <c r="C200" s="22"/>
      <c r="E200" s="22"/>
    </row>
    <row r="201" spans="3:5">
      <c r="C201" s="22"/>
      <c r="E201" s="22"/>
    </row>
    <row r="202" spans="3:5">
      <c r="C202" s="22"/>
      <c r="E202" s="22"/>
    </row>
    <row r="203" spans="3:5">
      <c r="C203" s="22"/>
      <c r="E203" s="22"/>
    </row>
    <row r="204" spans="3:5">
      <c r="C204" s="22"/>
      <c r="E204" s="22"/>
    </row>
    <row r="205" spans="3:5">
      <c r="C205" s="22"/>
      <c r="E205" s="22"/>
    </row>
    <row r="206" spans="3:5">
      <c r="C206" s="22"/>
      <c r="E206" s="22"/>
    </row>
    <row r="207" spans="3:5">
      <c r="C207" s="22"/>
      <c r="E207" s="22"/>
    </row>
    <row r="208" spans="3:5">
      <c r="C208" s="22"/>
      <c r="E208" s="22"/>
    </row>
    <row r="209" spans="3:5">
      <c r="C209" s="22"/>
      <c r="E209" s="22"/>
    </row>
    <row r="210" spans="3:5">
      <c r="C210" s="22"/>
      <c r="E210" s="22"/>
    </row>
    <row r="211" spans="3:5">
      <c r="C211" s="22"/>
      <c r="E211" s="22"/>
    </row>
    <row r="212" spans="3:5">
      <c r="C212" s="22"/>
      <c r="E212" s="22"/>
    </row>
    <row r="213" spans="3:5">
      <c r="C213" s="22"/>
      <c r="E213" s="22"/>
    </row>
    <row r="214" spans="3:5">
      <c r="C214" s="22"/>
      <c r="E214" s="22"/>
    </row>
    <row r="215" spans="3:5">
      <c r="C215" s="22"/>
      <c r="E215" s="22"/>
    </row>
    <row r="216" spans="3:5">
      <c r="C216" s="22"/>
      <c r="E216" s="22"/>
    </row>
    <row r="217" spans="3:5">
      <c r="C217" s="22"/>
      <c r="E217" s="22"/>
    </row>
    <row r="218" spans="3:5">
      <c r="C218" s="22"/>
      <c r="E218" s="22"/>
    </row>
    <row r="219" spans="3:5">
      <c r="C219" s="22"/>
      <c r="E219" s="22"/>
    </row>
    <row r="220" spans="3:5">
      <c r="C220" s="22"/>
      <c r="E220" s="22"/>
    </row>
    <row r="221" spans="3:5">
      <c r="C221" s="22"/>
      <c r="E221" s="22"/>
    </row>
    <row r="222" spans="3:5">
      <c r="C222" s="22"/>
      <c r="E222" s="22"/>
    </row>
    <row r="223" spans="3:5">
      <c r="C223" s="22"/>
      <c r="E223" s="22"/>
    </row>
    <row r="224" spans="3:5">
      <c r="C224" s="22"/>
      <c r="E224" s="22"/>
    </row>
    <row r="225" spans="3:5">
      <c r="C225" s="22"/>
      <c r="E225" s="22"/>
    </row>
    <row r="226" spans="3:5">
      <c r="C226" s="22"/>
      <c r="E226" s="22"/>
    </row>
    <row r="227" spans="3:5">
      <c r="C227" s="22"/>
      <c r="E227" s="22"/>
    </row>
    <row r="228" spans="3:5">
      <c r="C228" s="22"/>
      <c r="E228" s="22"/>
    </row>
    <row r="229" spans="3:5">
      <c r="C229" s="22"/>
      <c r="E229" s="22"/>
    </row>
    <row r="230" spans="3:5">
      <c r="C230" s="22"/>
      <c r="E230" s="22"/>
    </row>
    <row r="231" spans="3:5">
      <c r="C231" s="22"/>
      <c r="E231" s="22"/>
    </row>
    <row r="232" spans="3:5">
      <c r="C232" s="22"/>
      <c r="E232" s="22"/>
    </row>
    <row r="233" spans="3:5">
      <c r="C233" s="22"/>
      <c r="E233" s="22"/>
    </row>
    <row r="234" spans="3:5">
      <c r="C234" s="22"/>
      <c r="E234" s="22"/>
    </row>
    <row r="235" spans="3:5">
      <c r="C235" s="22"/>
      <c r="E235" s="22"/>
    </row>
    <row r="236" spans="3:5">
      <c r="C236" s="22"/>
      <c r="E236" s="22"/>
    </row>
    <row r="237" spans="3:5">
      <c r="C237" s="22"/>
      <c r="E237" s="22"/>
    </row>
    <row r="238" spans="3:5">
      <c r="C238" s="22"/>
      <c r="E238" s="22"/>
    </row>
    <row r="239" spans="3:5">
      <c r="C239" s="22"/>
      <c r="E239" s="22"/>
    </row>
    <row r="240" spans="3:5">
      <c r="C240" s="22"/>
      <c r="E240" s="22"/>
    </row>
    <row r="241" spans="3:5">
      <c r="C241" s="22"/>
      <c r="E241" s="22"/>
    </row>
    <row r="242" spans="3:5">
      <c r="C242" s="22"/>
      <c r="E242" s="22"/>
    </row>
    <row r="243" spans="3:5">
      <c r="C243" s="22"/>
      <c r="E243" s="22"/>
    </row>
    <row r="244" spans="3:5">
      <c r="C244" s="22"/>
      <c r="E244" s="22"/>
    </row>
    <row r="245" spans="3:5">
      <c r="C245" s="22"/>
      <c r="E245" s="22"/>
    </row>
    <row r="246" spans="3:5">
      <c r="C246" s="22"/>
      <c r="E246" s="22"/>
    </row>
    <row r="247" spans="3:5">
      <c r="C247" s="22"/>
      <c r="E247" s="22"/>
    </row>
    <row r="248" spans="3:5">
      <c r="C248" s="22"/>
      <c r="E248" s="22"/>
    </row>
    <row r="249" spans="3:5">
      <c r="C249" s="22"/>
      <c r="E249" s="22"/>
    </row>
    <row r="250" spans="3:5">
      <c r="C250" s="22"/>
      <c r="E250" s="22"/>
    </row>
    <row r="251" spans="3:5">
      <c r="C251" s="22"/>
      <c r="E251" s="22"/>
    </row>
    <row r="252" spans="3:5">
      <c r="C252" s="22"/>
      <c r="E252" s="22"/>
    </row>
    <row r="253" spans="3:5">
      <c r="C253" s="22"/>
      <c r="E253" s="22"/>
    </row>
    <row r="254" spans="3:5">
      <c r="C254" s="22"/>
      <c r="E254" s="22"/>
    </row>
    <row r="255" spans="3:5">
      <c r="C255" s="22"/>
      <c r="E255" s="22"/>
    </row>
    <row r="256" spans="3:5">
      <c r="C256" s="22"/>
      <c r="E256" s="22"/>
    </row>
    <row r="257" spans="3:5">
      <c r="C257" s="22"/>
      <c r="E257" s="22"/>
    </row>
    <row r="258" spans="3:5">
      <c r="C258" s="22"/>
      <c r="E258" s="22"/>
    </row>
    <row r="259" spans="3:5">
      <c r="C259" s="22"/>
      <c r="E259" s="22"/>
    </row>
    <row r="260" spans="3:5">
      <c r="C260" s="22"/>
      <c r="E260" s="22"/>
    </row>
    <row r="261" spans="3:5">
      <c r="C261" s="22"/>
      <c r="E261" s="22"/>
    </row>
    <row r="262" spans="3:5">
      <c r="C262" s="22"/>
      <c r="E262" s="22"/>
    </row>
    <row r="263" spans="3:5">
      <c r="C263" s="22"/>
      <c r="E263" s="22"/>
    </row>
    <row r="264" spans="3:5">
      <c r="C264" s="22"/>
      <c r="E264" s="22"/>
    </row>
    <row r="265" spans="3:5">
      <c r="C265" s="22"/>
      <c r="E265" s="22"/>
    </row>
    <row r="266" spans="3:5">
      <c r="C266" s="22"/>
      <c r="E266" s="22"/>
    </row>
    <row r="267" spans="3:5">
      <c r="C267" s="22"/>
      <c r="E267" s="22"/>
    </row>
    <row r="268" spans="3:5">
      <c r="C268" s="22"/>
      <c r="E268" s="22"/>
    </row>
    <row r="269" spans="3:5">
      <c r="C269" s="22"/>
      <c r="E269" s="22"/>
    </row>
    <row r="270" spans="3:5">
      <c r="C270" s="22"/>
      <c r="E270" s="22"/>
    </row>
    <row r="271" spans="3:5">
      <c r="C271" s="22"/>
      <c r="E271" s="22"/>
    </row>
    <row r="272" spans="3:5">
      <c r="C272" s="22"/>
      <c r="E272" s="22"/>
    </row>
    <row r="273" spans="3:5">
      <c r="C273" s="22"/>
      <c r="E273" s="22"/>
    </row>
    <row r="274" spans="3:5">
      <c r="C274" s="22"/>
      <c r="E274" s="22"/>
    </row>
    <row r="275" spans="3:5">
      <c r="C275" s="22"/>
      <c r="E275" s="22"/>
    </row>
    <row r="276" spans="3:5">
      <c r="C276" s="22"/>
      <c r="E276" s="22"/>
    </row>
    <row r="277" spans="3:5">
      <c r="C277" s="22"/>
      <c r="E277" s="22"/>
    </row>
    <row r="278" spans="3:5">
      <c r="C278" s="22"/>
      <c r="E278" s="22"/>
    </row>
    <row r="279" spans="3:5">
      <c r="C279" s="22"/>
      <c r="E279" s="22"/>
    </row>
    <row r="280" spans="3:5">
      <c r="C280" s="22"/>
      <c r="E280" s="22"/>
    </row>
    <row r="281" spans="3:5">
      <c r="C281" s="22"/>
      <c r="E281" s="22"/>
    </row>
    <row r="282" spans="3:5">
      <c r="C282" s="22"/>
      <c r="E282" s="22"/>
    </row>
    <row r="283" spans="3:5">
      <c r="C283" s="22"/>
      <c r="E283" s="22"/>
    </row>
    <row r="284" spans="3:5">
      <c r="C284" s="22"/>
      <c r="E284" s="22"/>
    </row>
    <row r="285" spans="3:5">
      <c r="C285" s="22"/>
      <c r="E285" s="22"/>
    </row>
    <row r="286" spans="3:5">
      <c r="C286" s="22"/>
      <c r="E286" s="22"/>
    </row>
    <row r="287" spans="3:5">
      <c r="C287" s="22"/>
      <c r="E287" s="22"/>
    </row>
    <row r="288" spans="3:5">
      <c r="C288" s="22"/>
      <c r="E288" s="22"/>
    </row>
    <row r="289" spans="3:5">
      <c r="C289" s="22"/>
      <c r="E289" s="22"/>
    </row>
    <row r="290" spans="3:5">
      <c r="C290" s="22"/>
      <c r="E290" s="22"/>
    </row>
    <row r="291" spans="3:5">
      <c r="C291" s="22"/>
      <c r="E291" s="22"/>
    </row>
    <row r="292" spans="3:5">
      <c r="C292" s="22"/>
      <c r="E292" s="22"/>
    </row>
    <row r="293" spans="3:5">
      <c r="C293" s="22"/>
      <c r="E293" s="22"/>
    </row>
    <row r="294" spans="3:5">
      <c r="C294" s="22"/>
      <c r="E294" s="22"/>
    </row>
    <row r="295" spans="3:5">
      <c r="C295" s="22"/>
      <c r="E295" s="22"/>
    </row>
    <row r="296" spans="3:5">
      <c r="C296" s="22"/>
      <c r="E296" s="22"/>
    </row>
    <row r="297" spans="3:5">
      <c r="C297" s="22"/>
      <c r="E297" s="22"/>
    </row>
    <row r="298" spans="3:5">
      <c r="C298" s="22"/>
      <c r="E298" s="22"/>
    </row>
    <row r="299" spans="3:5">
      <c r="C299" s="22"/>
      <c r="E299" s="22"/>
    </row>
    <row r="300" spans="3:5">
      <c r="C300" s="22"/>
      <c r="E300" s="22"/>
    </row>
    <row r="301" spans="3:5">
      <c r="C301" s="22"/>
      <c r="E301" s="22"/>
    </row>
    <row r="302" spans="3:5">
      <c r="C302" s="22"/>
      <c r="E302" s="22"/>
    </row>
    <row r="303" spans="3:5">
      <c r="C303" s="22"/>
      <c r="E303" s="22"/>
    </row>
    <row r="304" spans="3:5">
      <c r="C304" s="22"/>
      <c r="E304" s="22"/>
    </row>
    <row r="305" spans="3:5">
      <c r="C305" s="22"/>
      <c r="E305" s="22"/>
    </row>
    <row r="306" spans="3:5">
      <c r="C306" s="22"/>
      <c r="E306" s="22"/>
    </row>
    <row r="307" spans="3:5">
      <c r="C307" s="22"/>
      <c r="E307" s="22"/>
    </row>
    <row r="308" spans="3:5">
      <c r="C308" s="22"/>
      <c r="E308" s="22"/>
    </row>
    <row r="309" spans="3:5">
      <c r="C309" s="22"/>
      <c r="E309" s="22"/>
    </row>
    <row r="310" spans="3:5">
      <c r="C310" s="22"/>
      <c r="E310" s="22"/>
    </row>
    <row r="311" spans="3:5">
      <c r="C311" s="22"/>
      <c r="E311" s="22"/>
    </row>
    <row r="312" spans="3:5">
      <c r="C312" s="22"/>
      <c r="E312" s="22"/>
    </row>
    <row r="313" spans="3:5">
      <c r="C313" s="22"/>
      <c r="E313" s="22"/>
    </row>
    <row r="314" spans="3:5">
      <c r="C314" s="22"/>
      <c r="E314" s="22"/>
    </row>
    <row r="315" spans="3:5">
      <c r="C315" s="22"/>
      <c r="E315" s="22"/>
    </row>
    <row r="316" spans="3:5">
      <c r="C316" s="22"/>
      <c r="E316" s="22"/>
    </row>
    <row r="317" spans="3:5">
      <c r="C317" s="22"/>
      <c r="E317" s="22"/>
    </row>
    <row r="318" spans="3:5">
      <c r="C318" s="22"/>
      <c r="E318" s="22"/>
    </row>
    <row r="319" spans="3:5">
      <c r="C319" s="22"/>
      <c r="E319" s="22"/>
    </row>
    <row r="320" spans="3:5">
      <c r="C320" s="22"/>
      <c r="E320" s="22"/>
    </row>
    <row r="321" spans="3:5">
      <c r="C321" s="22"/>
      <c r="E321" s="22"/>
    </row>
    <row r="322" spans="3:5">
      <c r="C322" s="22"/>
      <c r="E322" s="22"/>
    </row>
    <row r="323" spans="3:5">
      <c r="C323" s="22"/>
      <c r="E323" s="22"/>
    </row>
    <row r="324" spans="3:5">
      <c r="C324" s="22"/>
      <c r="E324" s="22"/>
    </row>
    <row r="325" spans="3:5">
      <c r="C325" s="22"/>
      <c r="E325" s="22"/>
    </row>
    <row r="326" spans="3:5">
      <c r="C326" s="22"/>
      <c r="E326" s="22"/>
    </row>
    <row r="327" spans="3:5">
      <c r="C327" s="22"/>
      <c r="E327" s="22"/>
    </row>
    <row r="328" spans="3:5">
      <c r="C328" s="22"/>
      <c r="E328" s="22"/>
    </row>
    <row r="329" spans="3:5">
      <c r="C329" s="22"/>
      <c r="E329" s="22"/>
    </row>
    <row r="330" spans="3:5">
      <c r="C330" s="22"/>
      <c r="E330" s="22"/>
    </row>
    <row r="331" spans="3:5">
      <c r="C331" s="22"/>
      <c r="E331" s="22"/>
    </row>
    <row r="332" spans="3:5">
      <c r="C332" s="22"/>
      <c r="E332" s="22"/>
    </row>
    <row r="333" spans="3:5">
      <c r="C333" s="22"/>
      <c r="E333" s="22"/>
    </row>
    <row r="334" spans="3:5">
      <c r="C334" s="22"/>
      <c r="E334" s="22"/>
    </row>
    <row r="335" spans="3:5">
      <c r="C335" s="22"/>
      <c r="E335" s="22"/>
    </row>
    <row r="336" spans="3:5">
      <c r="C336" s="22"/>
      <c r="E336" s="22"/>
    </row>
    <row r="337" spans="3:5">
      <c r="C337" s="22"/>
      <c r="E337" s="22"/>
    </row>
    <row r="338" spans="3:5">
      <c r="C338" s="22"/>
      <c r="E338" s="22"/>
    </row>
    <row r="339" spans="3:5">
      <c r="C339" s="22"/>
      <c r="E339" s="22"/>
    </row>
    <row r="340" spans="3:5">
      <c r="C340" s="22"/>
      <c r="E340" s="22"/>
    </row>
    <row r="341" spans="3:5">
      <c r="C341" s="22"/>
      <c r="E341" s="22"/>
    </row>
    <row r="342" spans="3:5">
      <c r="C342" s="22"/>
      <c r="E342" s="22"/>
    </row>
    <row r="343" spans="3:5">
      <c r="C343" s="22"/>
      <c r="E343" s="22"/>
    </row>
    <row r="344" spans="3:5">
      <c r="C344" s="22"/>
      <c r="E344" s="22"/>
    </row>
    <row r="345" spans="3:5">
      <c r="C345" s="22"/>
      <c r="E345" s="22"/>
    </row>
    <row r="346" spans="3:5">
      <c r="C346" s="22"/>
      <c r="E346" s="22"/>
    </row>
    <row r="347" spans="3:5">
      <c r="C347" s="22"/>
      <c r="E347" s="22"/>
    </row>
    <row r="348" spans="3:5">
      <c r="C348" s="22"/>
      <c r="E348" s="22"/>
    </row>
    <row r="349" spans="3:5">
      <c r="C349" s="22"/>
      <c r="E349" s="22"/>
    </row>
    <row r="350" spans="3:5">
      <c r="C350" s="22"/>
      <c r="E350" s="22"/>
    </row>
    <row r="351" spans="3:5">
      <c r="C351" s="22"/>
      <c r="E351" s="22"/>
    </row>
    <row r="352" spans="3:5">
      <c r="C352" s="22"/>
      <c r="E352" s="22"/>
    </row>
    <row r="353" spans="3:5">
      <c r="C353" s="22"/>
      <c r="E353" s="22"/>
    </row>
    <row r="354" spans="3:5">
      <c r="C354" s="22"/>
      <c r="E354" s="22"/>
    </row>
    <row r="355" spans="3:5">
      <c r="C355" s="22"/>
      <c r="E355" s="22"/>
    </row>
    <row r="356" spans="3:5">
      <c r="C356" s="22"/>
      <c r="E356" s="22"/>
    </row>
    <row r="357" spans="3:5">
      <c r="C357" s="22"/>
      <c r="E357" s="22"/>
    </row>
    <row r="358" spans="3:5">
      <c r="C358" s="22"/>
      <c r="E358" s="22"/>
    </row>
    <row r="359" spans="3:5">
      <c r="C359" s="22"/>
      <c r="E359" s="22"/>
    </row>
    <row r="360" spans="3:5">
      <c r="C360" s="22"/>
      <c r="E360" s="22"/>
    </row>
    <row r="361" spans="3:5">
      <c r="C361" s="22"/>
      <c r="E361" s="22"/>
    </row>
    <row r="362" spans="3:5">
      <c r="C362" s="22"/>
      <c r="E362" s="22"/>
    </row>
    <row r="363" spans="3:5">
      <c r="C363" s="22"/>
      <c r="E363" s="22"/>
    </row>
    <row r="364" spans="3:5">
      <c r="C364" s="22"/>
      <c r="E364" s="22"/>
    </row>
    <row r="365" spans="3:5">
      <c r="C365" s="22"/>
      <c r="E365" s="22"/>
    </row>
    <row r="366" spans="3:5">
      <c r="C366" s="22"/>
      <c r="E366" s="22"/>
    </row>
    <row r="367" spans="3:5">
      <c r="C367" s="22"/>
      <c r="E367" s="22"/>
    </row>
    <row r="368" spans="3:5">
      <c r="C368" s="22"/>
      <c r="E368" s="22"/>
    </row>
    <row r="369" spans="3:5">
      <c r="C369" s="22"/>
      <c r="E369" s="22"/>
    </row>
    <row r="370" spans="3:5">
      <c r="C370" s="22"/>
      <c r="E370" s="22"/>
    </row>
    <row r="371" spans="3:5">
      <c r="C371" s="22"/>
      <c r="E371" s="22"/>
    </row>
    <row r="372" spans="3:5">
      <c r="C372" s="22"/>
      <c r="E372" s="22"/>
    </row>
    <row r="373" spans="3:5">
      <c r="C373" s="22"/>
      <c r="E373" s="22"/>
    </row>
    <row r="374" spans="3:5">
      <c r="C374" s="22"/>
      <c r="E374" s="22"/>
    </row>
    <row r="375" spans="3:5">
      <c r="C375" s="22"/>
      <c r="E375" s="22"/>
    </row>
    <row r="376" spans="3:5">
      <c r="C376" s="22"/>
      <c r="E376" s="22"/>
    </row>
    <row r="377" spans="3:5">
      <c r="C377" s="22"/>
      <c r="E377" s="22"/>
    </row>
    <row r="378" spans="3:5">
      <c r="C378" s="22"/>
      <c r="E378" s="22"/>
    </row>
    <row r="379" spans="3:5">
      <c r="C379" s="22"/>
      <c r="E379" s="22"/>
    </row>
    <row r="380" spans="3:5">
      <c r="C380" s="22"/>
      <c r="E380" s="22"/>
    </row>
    <row r="381" spans="3:5">
      <c r="C381" s="22"/>
      <c r="E381" s="22"/>
    </row>
    <row r="382" spans="3:5">
      <c r="C382" s="22"/>
      <c r="E382" s="22"/>
    </row>
    <row r="383" spans="3:5">
      <c r="C383" s="22"/>
      <c r="E383" s="22"/>
    </row>
    <row r="384" spans="3:5">
      <c r="C384" s="22"/>
      <c r="E384" s="22"/>
    </row>
    <row r="385" spans="3:5">
      <c r="C385" s="22"/>
      <c r="E385" s="22"/>
    </row>
    <row r="386" spans="3:5">
      <c r="C386" s="22"/>
      <c r="E386" s="22"/>
    </row>
    <row r="387" spans="3:5">
      <c r="C387" s="22"/>
      <c r="E387" s="22"/>
    </row>
    <row r="388" spans="3:5">
      <c r="C388" s="22"/>
      <c r="E388" s="22"/>
    </row>
    <row r="389" spans="3:5">
      <c r="C389" s="22"/>
      <c r="E389" s="22"/>
    </row>
    <row r="390" spans="3:5">
      <c r="C390" s="22"/>
      <c r="E390" s="22"/>
    </row>
    <row r="391" spans="3:5">
      <c r="C391" s="22"/>
      <c r="E391" s="22"/>
    </row>
    <row r="392" spans="3:5">
      <c r="C392" s="22"/>
      <c r="E392" s="22"/>
    </row>
    <row r="393" spans="3:5">
      <c r="C393" s="22"/>
      <c r="E393" s="22"/>
    </row>
    <row r="394" spans="3:5">
      <c r="C394" s="22"/>
      <c r="E394" s="22"/>
    </row>
    <row r="395" spans="3:5">
      <c r="C395" s="22"/>
      <c r="E395" s="22"/>
    </row>
    <row r="396" spans="3:5">
      <c r="C396" s="22"/>
      <c r="E396" s="22"/>
    </row>
    <row r="397" spans="3:5">
      <c r="C397" s="22"/>
      <c r="E397" s="22"/>
    </row>
    <row r="398" spans="3:5">
      <c r="C398" s="22"/>
      <c r="E398" s="22"/>
    </row>
    <row r="399" spans="3:5">
      <c r="C399" s="22"/>
      <c r="E399" s="22"/>
    </row>
    <row r="400" spans="3:5">
      <c r="C400" s="22"/>
      <c r="E400" s="22"/>
    </row>
    <row r="401" spans="3:5">
      <c r="C401" s="22"/>
      <c r="E401" s="22"/>
    </row>
    <row r="402" spans="3:5">
      <c r="C402" s="22"/>
      <c r="E402" s="22"/>
    </row>
    <row r="403" spans="3:5">
      <c r="C403" s="22"/>
      <c r="E403" s="22"/>
    </row>
    <row r="404" spans="3:5">
      <c r="C404" s="22"/>
      <c r="E404" s="22"/>
    </row>
    <row r="405" spans="3:5">
      <c r="C405" s="22"/>
      <c r="E405" s="22"/>
    </row>
    <row r="406" spans="3:5">
      <c r="C406" s="22"/>
      <c r="E406" s="22"/>
    </row>
    <row r="407" spans="3:5">
      <c r="C407" s="22"/>
      <c r="E407" s="22"/>
    </row>
    <row r="408" spans="3:5">
      <c r="C408" s="22"/>
      <c r="E408" s="22"/>
    </row>
    <row r="409" spans="3:5">
      <c r="C409" s="22"/>
      <c r="E409" s="22"/>
    </row>
    <row r="410" spans="3:5">
      <c r="C410" s="22"/>
      <c r="E410" s="22"/>
    </row>
    <row r="411" spans="3:5">
      <c r="C411" s="22"/>
      <c r="E411" s="22"/>
    </row>
    <row r="412" spans="3:5">
      <c r="C412" s="22"/>
      <c r="E412" s="22"/>
    </row>
    <row r="413" spans="3:5">
      <c r="C413" s="22"/>
      <c r="E413" s="22"/>
    </row>
    <row r="414" spans="3:5">
      <c r="C414" s="22"/>
      <c r="E414" s="22"/>
    </row>
    <row r="415" spans="3:5">
      <c r="C415" s="22"/>
      <c r="E415" s="22"/>
    </row>
    <row r="416" spans="3:5">
      <c r="C416" s="22"/>
      <c r="E416" s="22"/>
    </row>
    <row r="417" spans="3:5">
      <c r="C417" s="22"/>
      <c r="E417" s="22"/>
    </row>
    <row r="418" spans="3:5">
      <c r="C418" s="22"/>
      <c r="E418" s="22"/>
    </row>
    <row r="419" spans="3:5">
      <c r="C419" s="22"/>
      <c r="E419" s="22"/>
    </row>
    <row r="420" spans="3:5">
      <c r="C420" s="22"/>
      <c r="E420" s="22"/>
    </row>
    <row r="421" spans="3:5">
      <c r="C421" s="22"/>
      <c r="E421" s="22"/>
    </row>
    <row r="422" spans="3:5">
      <c r="C422" s="22"/>
      <c r="E422" s="22"/>
    </row>
    <row r="423" spans="3:5">
      <c r="C423" s="22"/>
      <c r="E423" s="22"/>
    </row>
    <row r="424" spans="3:5">
      <c r="C424" s="22"/>
      <c r="E424" s="22"/>
    </row>
    <row r="425" spans="3:5">
      <c r="C425" s="22"/>
      <c r="E425" s="22"/>
    </row>
    <row r="426" spans="3:5">
      <c r="C426" s="22"/>
      <c r="E426" s="22"/>
    </row>
    <row r="427" spans="3:5">
      <c r="C427" s="22"/>
      <c r="E427" s="22"/>
    </row>
    <row r="428" spans="3:5">
      <c r="C428" s="22"/>
      <c r="E428" s="22"/>
    </row>
    <row r="429" spans="3:5">
      <c r="C429" s="22"/>
      <c r="E429" s="22"/>
    </row>
    <row r="430" spans="3:5">
      <c r="C430" s="22"/>
      <c r="E430" s="22"/>
    </row>
    <row r="431" spans="3:5">
      <c r="C431" s="22"/>
      <c r="E431" s="22"/>
    </row>
    <row r="432" spans="3:5">
      <c r="C432" s="22"/>
      <c r="E432" s="22"/>
    </row>
    <row r="433" spans="3:5">
      <c r="C433" s="22"/>
      <c r="E433" s="22"/>
    </row>
    <row r="434" spans="3:5">
      <c r="C434" s="22"/>
      <c r="E434" s="22"/>
    </row>
    <row r="435" spans="3:5">
      <c r="C435" s="22"/>
      <c r="E435" s="22"/>
    </row>
    <row r="436" spans="3:5">
      <c r="C436" s="22"/>
      <c r="E436" s="22"/>
    </row>
    <row r="437" spans="3:5">
      <c r="C437" s="22"/>
      <c r="E437" s="22"/>
    </row>
    <row r="438" spans="3:5">
      <c r="C438" s="22"/>
      <c r="E438" s="22"/>
    </row>
    <row r="439" spans="3:5">
      <c r="C439" s="22"/>
      <c r="E439" s="22"/>
    </row>
    <row r="440" spans="3:5">
      <c r="C440" s="22"/>
      <c r="E440" s="22"/>
    </row>
    <row r="441" spans="3:5">
      <c r="C441" s="22"/>
      <c r="E441" s="22"/>
    </row>
    <row r="442" spans="3:5">
      <c r="C442" s="22"/>
      <c r="E442" s="22"/>
    </row>
    <row r="443" spans="3:5">
      <c r="C443" s="22"/>
      <c r="E443" s="22"/>
    </row>
    <row r="444" spans="3:5">
      <c r="C444" s="22"/>
      <c r="E444" s="22"/>
    </row>
    <row r="445" spans="3:5">
      <c r="C445" s="22"/>
      <c r="E445" s="22"/>
    </row>
    <row r="446" spans="3:5">
      <c r="C446" s="22"/>
      <c r="E446" s="22"/>
    </row>
    <row r="447" spans="3:5">
      <c r="C447" s="22"/>
      <c r="E447" s="22"/>
    </row>
    <row r="448" spans="3:5">
      <c r="C448" s="22"/>
      <c r="E448" s="22"/>
    </row>
    <row r="449" spans="3:5">
      <c r="C449" s="22"/>
      <c r="E449" s="22"/>
    </row>
    <row r="450" spans="3:5">
      <c r="C450" s="22"/>
      <c r="E450" s="22"/>
    </row>
    <row r="451" spans="3:5">
      <c r="C451" s="22"/>
      <c r="E451" s="22"/>
    </row>
    <row r="452" spans="3:5">
      <c r="C452" s="22"/>
      <c r="E452" s="22"/>
    </row>
    <row r="453" spans="3:5">
      <c r="C453" s="22"/>
      <c r="E453" s="22"/>
    </row>
    <row r="454" spans="3:5">
      <c r="C454" s="22"/>
      <c r="E454" s="22"/>
    </row>
    <row r="455" spans="3:5">
      <c r="C455" s="22"/>
      <c r="E455" s="22"/>
    </row>
    <row r="456" spans="3:5">
      <c r="C456" s="22"/>
      <c r="E456" s="22"/>
    </row>
    <row r="457" spans="3:5">
      <c r="C457" s="22"/>
      <c r="E457" s="22"/>
    </row>
    <row r="458" spans="3:5">
      <c r="C458" s="22"/>
      <c r="E458" s="22"/>
    </row>
    <row r="459" spans="3:5">
      <c r="C459" s="22"/>
      <c r="E459" s="22"/>
    </row>
    <row r="460" spans="3:5">
      <c r="C460" s="22"/>
      <c r="E460" s="22"/>
    </row>
    <row r="461" spans="3:5">
      <c r="C461" s="22"/>
      <c r="E461" s="22"/>
    </row>
    <row r="462" spans="3:5">
      <c r="C462" s="22"/>
      <c r="E462" s="22"/>
    </row>
    <row r="463" spans="3:5">
      <c r="C463" s="22"/>
      <c r="E463" s="22"/>
    </row>
    <row r="464" spans="3:5">
      <c r="C464" s="22"/>
      <c r="E464" s="22"/>
    </row>
    <row r="465" spans="3:5">
      <c r="C465" s="22"/>
      <c r="E465" s="22"/>
    </row>
    <row r="466" spans="3:5">
      <c r="C466" s="22"/>
      <c r="E466" s="22"/>
    </row>
    <row r="467" spans="3:5">
      <c r="C467" s="22"/>
      <c r="E467" s="22"/>
    </row>
    <row r="468" spans="3:5">
      <c r="C468" s="22"/>
      <c r="E468" s="22"/>
    </row>
    <row r="469" spans="3:5">
      <c r="C469" s="22"/>
      <c r="E469" s="22"/>
    </row>
    <row r="470" spans="3:5">
      <c r="C470" s="22"/>
      <c r="E470" s="22"/>
    </row>
    <row r="471" spans="3:5">
      <c r="C471" s="22"/>
      <c r="E471" s="22"/>
    </row>
    <row r="472" spans="3:5">
      <c r="C472" s="22"/>
      <c r="E472" s="22"/>
    </row>
    <row r="473" spans="3:5">
      <c r="C473" s="22"/>
      <c r="E473" s="22"/>
    </row>
    <row r="474" spans="3:5">
      <c r="C474" s="22"/>
      <c r="E474" s="22"/>
    </row>
    <row r="475" spans="3:5">
      <c r="C475" s="22"/>
      <c r="E475" s="22"/>
    </row>
    <row r="476" spans="3:5">
      <c r="C476" s="22"/>
      <c r="E476" s="22"/>
    </row>
    <row r="477" spans="3:5">
      <c r="C477" s="22"/>
      <c r="E477" s="22"/>
    </row>
    <row r="478" spans="3:5">
      <c r="C478" s="22"/>
      <c r="E478" s="22"/>
    </row>
    <row r="479" spans="3:5">
      <c r="C479" s="22"/>
      <c r="E479" s="22"/>
    </row>
    <row r="480" spans="3:5">
      <c r="C480" s="22"/>
      <c r="E480" s="22"/>
    </row>
    <row r="481" spans="3:5">
      <c r="C481" s="22"/>
      <c r="E481" s="22"/>
    </row>
    <row r="482" spans="3:5">
      <c r="C482" s="22"/>
      <c r="E482" s="22"/>
    </row>
    <row r="483" spans="3:5">
      <c r="C483" s="22"/>
      <c r="E483" s="22"/>
    </row>
    <row r="484" spans="3:5">
      <c r="C484" s="22"/>
      <c r="E484" s="22"/>
    </row>
    <row r="485" spans="3:5">
      <c r="C485" s="22"/>
      <c r="E485" s="22"/>
    </row>
    <row r="486" spans="3:5">
      <c r="C486" s="22"/>
      <c r="E486" s="22"/>
    </row>
    <row r="487" spans="3:5">
      <c r="C487" s="22"/>
      <c r="E487" s="22"/>
    </row>
    <row r="488" spans="3:5">
      <c r="C488" s="22"/>
      <c r="E488" s="22"/>
    </row>
    <row r="489" spans="3:5">
      <c r="C489" s="22"/>
      <c r="E489" s="22"/>
    </row>
    <row r="490" spans="3:5">
      <c r="C490" s="22"/>
      <c r="E490" s="22"/>
    </row>
    <row r="491" spans="3:5">
      <c r="C491" s="22"/>
      <c r="E491" s="22"/>
    </row>
    <row r="492" spans="3:5">
      <c r="C492" s="22"/>
      <c r="E492" s="22"/>
    </row>
    <row r="493" spans="3:5">
      <c r="C493" s="22"/>
      <c r="E493" s="22"/>
    </row>
    <row r="494" spans="3:5">
      <c r="C494" s="22"/>
      <c r="E494" s="22"/>
    </row>
    <row r="495" spans="3:5">
      <c r="C495" s="22"/>
      <c r="E495" s="22"/>
    </row>
    <row r="496" spans="3:5">
      <c r="C496" s="22"/>
      <c r="E496" s="22"/>
    </row>
    <row r="497" spans="3:5">
      <c r="C497" s="22"/>
      <c r="E497" s="22"/>
    </row>
    <row r="498" spans="3:5">
      <c r="C498" s="22"/>
      <c r="E498" s="22"/>
    </row>
    <row r="499" spans="3:5">
      <c r="C499" s="22"/>
      <c r="E499" s="22"/>
    </row>
    <row r="500" spans="3:5">
      <c r="C500" s="22"/>
      <c r="E500" s="22"/>
    </row>
    <row r="501" spans="3:5">
      <c r="C501" s="22"/>
      <c r="E501" s="22"/>
    </row>
    <row r="502" spans="3:5">
      <c r="C502" s="22"/>
      <c r="E502" s="22"/>
    </row>
    <row r="503" spans="3:5">
      <c r="C503" s="22"/>
      <c r="E503" s="22"/>
    </row>
    <row r="504" spans="3:5">
      <c r="C504" s="22"/>
      <c r="E504" s="22"/>
    </row>
    <row r="505" spans="3:5">
      <c r="C505" s="22"/>
      <c r="E505" s="22"/>
    </row>
    <row r="506" spans="3:5">
      <c r="C506" s="22"/>
      <c r="E506" s="22"/>
    </row>
    <row r="507" spans="3:5">
      <c r="C507" s="22"/>
      <c r="E507" s="22"/>
    </row>
    <row r="508" spans="3:5">
      <c r="C508" s="22"/>
      <c r="E508" s="22"/>
    </row>
    <row r="509" spans="3:5">
      <c r="C509" s="22"/>
      <c r="E509" s="22"/>
    </row>
    <row r="510" spans="3:5">
      <c r="C510" s="22"/>
      <c r="E510" s="22"/>
    </row>
    <row r="511" spans="3:5">
      <c r="C511" s="22"/>
      <c r="E511" s="22"/>
    </row>
    <row r="512" spans="3:5">
      <c r="C512" s="22"/>
      <c r="E512" s="22"/>
    </row>
    <row r="513" spans="3:5">
      <c r="C513" s="22"/>
      <c r="E513" s="22"/>
    </row>
    <row r="514" spans="3:5">
      <c r="C514" s="22"/>
      <c r="E514" s="22"/>
    </row>
    <row r="515" spans="3:5">
      <c r="C515" s="22"/>
      <c r="E515" s="22"/>
    </row>
    <row r="516" spans="3:5">
      <c r="C516" s="22"/>
      <c r="E516" s="22"/>
    </row>
    <row r="517" spans="3:5">
      <c r="C517" s="22"/>
      <c r="E517" s="22"/>
    </row>
    <row r="518" spans="3:5">
      <c r="C518" s="22"/>
      <c r="E518" s="22"/>
    </row>
    <row r="519" spans="3:5">
      <c r="C519" s="22"/>
      <c r="E519" s="22"/>
    </row>
    <row r="520" spans="3:5">
      <c r="C520" s="22"/>
      <c r="E520" s="22"/>
    </row>
    <row r="521" spans="3:5">
      <c r="C521" s="22"/>
      <c r="E521" s="22"/>
    </row>
    <row r="522" spans="3:5">
      <c r="C522" s="22"/>
      <c r="E522" s="22"/>
    </row>
    <row r="523" spans="3:5">
      <c r="C523" s="22"/>
      <c r="E523" s="22"/>
    </row>
    <row r="524" spans="3:5">
      <c r="C524" s="22"/>
      <c r="E524" s="22"/>
    </row>
    <row r="525" spans="3:5">
      <c r="C525" s="22"/>
      <c r="E525" s="22"/>
    </row>
    <row r="526" spans="3:5">
      <c r="C526" s="22"/>
      <c r="E526" s="22"/>
    </row>
    <row r="527" spans="3:5">
      <c r="C527" s="22"/>
      <c r="E527" s="22"/>
    </row>
    <row r="528" spans="3:5">
      <c r="C528" s="22"/>
      <c r="E528" s="22"/>
    </row>
    <row r="529" spans="3:5">
      <c r="C529" s="22"/>
      <c r="E529" s="22"/>
    </row>
    <row r="530" spans="3:5">
      <c r="C530" s="22"/>
      <c r="E530" s="22"/>
    </row>
    <row r="531" spans="3:5">
      <c r="C531" s="22"/>
      <c r="E531" s="22"/>
    </row>
    <row r="532" spans="3:5">
      <c r="C532" s="22"/>
      <c r="E532" s="22"/>
    </row>
    <row r="533" spans="3:5">
      <c r="C533" s="22"/>
      <c r="E533" s="22"/>
    </row>
    <row r="534" spans="3:5">
      <c r="C534" s="22"/>
      <c r="E534" s="22"/>
    </row>
    <row r="535" spans="3:5">
      <c r="C535" s="22"/>
      <c r="E535" s="22"/>
    </row>
    <row r="536" spans="3:5">
      <c r="C536" s="22"/>
      <c r="E536" s="22"/>
    </row>
    <row r="537" spans="3:5">
      <c r="C537" s="22"/>
      <c r="E537" s="22"/>
    </row>
    <row r="538" spans="3:5">
      <c r="C538" s="22"/>
      <c r="E538" s="22"/>
    </row>
    <row r="539" spans="3:5">
      <c r="C539" s="22"/>
      <c r="E539" s="22"/>
    </row>
    <row r="540" spans="3:5">
      <c r="C540" s="22"/>
      <c r="E540" s="22"/>
    </row>
    <row r="541" spans="3:5">
      <c r="C541" s="22"/>
      <c r="E541" s="22"/>
    </row>
    <row r="542" spans="3:5">
      <c r="C542" s="22"/>
      <c r="E542" s="22"/>
    </row>
    <row r="543" spans="3:5">
      <c r="C543" s="22"/>
      <c r="E543" s="22"/>
    </row>
    <row r="544" spans="3:5">
      <c r="C544" s="22"/>
      <c r="E544" s="22"/>
    </row>
    <row r="545" spans="3:5">
      <c r="C545" s="22"/>
      <c r="E545" s="22"/>
    </row>
    <row r="546" spans="3:5">
      <c r="C546" s="22"/>
      <c r="E546" s="22"/>
    </row>
    <row r="547" spans="3:5">
      <c r="C547" s="22"/>
      <c r="E547" s="22"/>
    </row>
    <row r="548" spans="3:5">
      <c r="C548" s="22"/>
      <c r="E548" s="22"/>
    </row>
    <row r="549" spans="3:5">
      <c r="C549" s="22"/>
      <c r="E549" s="22"/>
    </row>
    <row r="550" spans="3:5">
      <c r="C550" s="22"/>
      <c r="E550" s="22"/>
    </row>
    <row r="551" spans="3:5">
      <c r="C551" s="22"/>
      <c r="E551" s="22"/>
    </row>
    <row r="552" spans="3:5">
      <c r="C552" s="22"/>
      <c r="E552" s="22"/>
    </row>
    <row r="553" spans="3:5">
      <c r="C553" s="22"/>
      <c r="E553" s="22"/>
    </row>
    <row r="554" spans="3:5">
      <c r="C554" s="22"/>
      <c r="E554" s="22"/>
    </row>
    <row r="555" spans="3:5">
      <c r="C555" s="22"/>
      <c r="E555" s="22"/>
    </row>
    <row r="556" spans="3:5">
      <c r="C556" s="22"/>
      <c r="E556" s="22"/>
    </row>
    <row r="557" spans="3:5">
      <c r="C557" s="22"/>
      <c r="E557" s="22"/>
    </row>
    <row r="558" spans="3:5">
      <c r="C558" s="22"/>
      <c r="E558" s="22"/>
    </row>
    <row r="559" spans="3:5">
      <c r="C559" s="22"/>
      <c r="E559" s="22"/>
    </row>
    <row r="560" spans="3:5">
      <c r="C560" s="22"/>
      <c r="E560" s="22"/>
    </row>
    <row r="561" spans="3:5">
      <c r="C561" s="22"/>
      <c r="E561" s="22"/>
    </row>
    <row r="562" spans="3:5">
      <c r="C562" s="22"/>
      <c r="E562" s="22"/>
    </row>
    <row r="563" spans="3:5">
      <c r="C563" s="22"/>
      <c r="E563" s="22"/>
    </row>
    <row r="564" spans="3:5">
      <c r="C564" s="22"/>
      <c r="E564" s="22"/>
    </row>
    <row r="565" spans="3:5">
      <c r="C565" s="22"/>
      <c r="E565" s="22"/>
    </row>
    <row r="566" spans="3:5">
      <c r="C566" s="22"/>
      <c r="E566" s="22"/>
    </row>
    <row r="567" spans="3:5">
      <c r="C567" s="22"/>
      <c r="E567" s="22"/>
    </row>
    <row r="568" spans="3:5">
      <c r="C568" s="22"/>
      <c r="E568" s="22"/>
    </row>
    <row r="569" spans="3:5">
      <c r="C569" s="22"/>
      <c r="E569" s="22"/>
    </row>
    <row r="570" spans="3:5">
      <c r="C570" s="22"/>
      <c r="E570" s="22"/>
    </row>
    <row r="571" spans="3:5">
      <c r="C571" s="22"/>
      <c r="E571" s="22"/>
    </row>
    <row r="572" spans="3:5">
      <c r="C572" s="22"/>
      <c r="E572" s="22"/>
    </row>
    <row r="573" spans="3:5">
      <c r="C573" s="22"/>
      <c r="E573" s="22"/>
    </row>
    <row r="574" spans="3:5">
      <c r="C574" s="22"/>
      <c r="E574" s="22"/>
    </row>
    <row r="575" spans="3:5">
      <c r="C575" s="22"/>
      <c r="E575" s="22"/>
    </row>
    <row r="576" spans="3:5">
      <c r="C576" s="22"/>
      <c r="E576" s="22"/>
    </row>
    <row r="577" spans="3:5">
      <c r="C577" s="22"/>
      <c r="E577" s="22"/>
    </row>
    <row r="578" spans="3:5">
      <c r="C578" s="22"/>
      <c r="E578" s="22"/>
    </row>
    <row r="579" spans="3:5">
      <c r="C579" s="22"/>
      <c r="E579" s="22"/>
    </row>
    <row r="580" spans="3:5">
      <c r="C580" s="22"/>
      <c r="E580" s="22"/>
    </row>
    <row r="581" spans="3:5">
      <c r="C581" s="22"/>
      <c r="E581" s="22"/>
    </row>
    <row r="582" spans="3:5">
      <c r="C582" s="22"/>
      <c r="E582" s="22"/>
    </row>
    <row r="583" spans="3:5">
      <c r="C583" s="22"/>
      <c r="E583" s="22"/>
    </row>
    <row r="584" spans="3:5">
      <c r="C584" s="22"/>
      <c r="E584" s="22"/>
    </row>
    <row r="585" spans="3:5">
      <c r="C585" s="22"/>
      <c r="E585" s="22"/>
    </row>
    <row r="586" spans="3:5">
      <c r="C586" s="22"/>
      <c r="E586" s="22"/>
    </row>
    <row r="587" spans="3:5">
      <c r="C587" s="22"/>
      <c r="E587" s="22"/>
    </row>
    <row r="588" spans="3:5">
      <c r="C588" s="22"/>
      <c r="E588" s="22"/>
    </row>
    <row r="589" spans="3:5">
      <c r="C589" s="22"/>
      <c r="E589" s="22"/>
    </row>
    <row r="590" spans="3:5">
      <c r="C590" s="22"/>
      <c r="E590" s="22"/>
    </row>
    <row r="591" spans="3:5">
      <c r="C591" s="22"/>
      <c r="E591" s="22"/>
    </row>
    <row r="592" spans="3:5">
      <c r="C592" s="22"/>
      <c r="E592" s="22"/>
    </row>
    <row r="593" spans="3:5">
      <c r="C593" s="22"/>
      <c r="E593" s="22"/>
    </row>
    <row r="594" spans="3:5">
      <c r="C594" s="22"/>
      <c r="E594" s="22"/>
    </row>
    <row r="595" spans="3:5">
      <c r="C595" s="22"/>
      <c r="E595" s="22"/>
    </row>
    <row r="596" spans="3:5">
      <c r="C596" s="22"/>
      <c r="E596" s="22"/>
    </row>
    <row r="597" spans="3:5">
      <c r="C597" s="22"/>
      <c r="E597" s="22"/>
    </row>
    <row r="598" spans="3:5">
      <c r="C598" s="22"/>
      <c r="E598" s="22"/>
    </row>
    <row r="599" spans="3:5">
      <c r="C599" s="22"/>
      <c r="E599" s="22"/>
    </row>
    <row r="600" spans="3:5">
      <c r="C600" s="22"/>
      <c r="E600" s="22"/>
    </row>
    <row r="601" spans="3:5">
      <c r="C601" s="22"/>
      <c r="E601" s="22"/>
    </row>
    <row r="602" spans="3:5">
      <c r="C602" s="22"/>
      <c r="E602" s="22"/>
    </row>
    <row r="603" spans="3:5">
      <c r="C603" s="22"/>
      <c r="E603" s="22"/>
    </row>
    <row r="604" spans="3:5">
      <c r="C604" s="22"/>
      <c r="E604" s="22"/>
    </row>
    <row r="605" spans="3:5">
      <c r="C605" s="22"/>
      <c r="E605" s="22"/>
    </row>
    <row r="606" spans="3:5">
      <c r="C606" s="22"/>
      <c r="E606" s="22"/>
    </row>
    <row r="607" spans="3:5">
      <c r="C607" s="22"/>
      <c r="E607" s="22"/>
    </row>
    <row r="608" spans="3:5">
      <c r="C608" s="22"/>
      <c r="E608" s="22"/>
    </row>
    <row r="609" spans="3:5">
      <c r="C609" s="22"/>
      <c r="E609" s="22"/>
    </row>
    <row r="610" spans="3:5">
      <c r="C610" s="22"/>
      <c r="E610" s="22"/>
    </row>
    <row r="611" spans="3:5">
      <c r="C611" s="22"/>
      <c r="E611" s="22"/>
    </row>
    <row r="612" spans="3:5">
      <c r="C612" s="22"/>
      <c r="E612" s="22"/>
    </row>
    <row r="613" spans="3:5">
      <c r="C613" s="22"/>
      <c r="E613" s="22"/>
    </row>
    <row r="614" spans="3:5">
      <c r="C614" s="22"/>
      <c r="E614" s="22"/>
    </row>
    <row r="615" spans="3:5">
      <c r="C615" s="22"/>
      <c r="E615" s="22"/>
    </row>
    <row r="616" spans="3:5">
      <c r="C616" s="22"/>
      <c r="E616" s="22"/>
    </row>
    <row r="617" spans="3:5">
      <c r="C617" s="22"/>
      <c r="E617" s="22"/>
    </row>
    <row r="618" spans="3:5">
      <c r="C618" s="22"/>
      <c r="E618" s="22"/>
    </row>
    <row r="619" spans="3:5">
      <c r="C619" s="22"/>
      <c r="E619" s="22"/>
    </row>
    <row r="620" spans="3:5">
      <c r="C620" s="22"/>
      <c r="E620" s="22"/>
    </row>
    <row r="621" spans="3:5">
      <c r="C621" s="22"/>
      <c r="E621" s="22"/>
    </row>
    <row r="622" spans="3:5">
      <c r="C622" s="22"/>
      <c r="E622" s="22"/>
    </row>
    <row r="623" spans="3:5">
      <c r="C623" s="22"/>
      <c r="E623" s="22"/>
    </row>
    <row r="624" spans="3:5">
      <c r="C624" s="22"/>
      <c r="E624" s="22"/>
    </row>
    <row r="625" spans="3:5">
      <c r="C625" s="22"/>
      <c r="E625" s="22"/>
    </row>
    <row r="626" spans="3:5">
      <c r="C626" s="22"/>
      <c r="E626" s="22"/>
    </row>
    <row r="627" spans="3:5">
      <c r="C627" s="22"/>
      <c r="E627" s="22"/>
    </row>
    <row r="628" spans="3:5">
      <c r="C628" s="22"/>
      <c r="E628" s="22"/>
    </row>
    <row r="629" spans="3:5">
      <c r="C629" s="22"/>
      <c r="E629" s="22"/>
    </row>
    <row r="630" spans="3:5">
      <c r="C630" s="22"/>
      <c r="E630" s="22"/>
    </row>
    <row r="631" spans="3:5">
      <c r="C631" s="22"/>
      <c r="E631" s="22"/>
    </row>
    <row r="632" spans="3:5">
      <c r="C632" s="22"/>
      <c r="E632" s="22"/>
    </row>
    <row r="633" spans="3:5">
      <c r="C633" s="22"/>
      <c r="E633" s="22"/>
    </row>
    <row r="634" spans="3:5">
      <c r="C634" s="22"/>
      <c r="E634" s="22"/>
    </row>
    <row r="635" spans="3:5">
      <c r="C635" s="22"/>
      <c r="E635" s="22"/>
    </row>
    <row r="636" spans="3:5">
      <c r="C636" s="22"/>
      <c r="E636" s="22"/>
    </row>
    <row r="637" spans="3:5">
      <c r="C637" s="22"/>
      <c r="E637" s="22"/>
    </row>
    <row r="638" spans="3:5">
      <c r="C638" s="22"/>
      <c r="E638" s="22"/>
    </row>
    <row r="639" spans="3:5">
      <c r="C639" s="22"/>
      <c r="E639" s="22"/>
    </row>
    <row r="640" spans="3:5">
      <c r="C640" s="22"/>
      <c r="E640" s="22"/>
    </row>
    <row r="641" spans="3:5">
      <c r="C641" s="22"/>
      <c r="E641" s="22"/>
    </row>
    <row r="642" spans="3:5">
      <c r="C642" s="22"/>
      <c r="E642" s="22"/>
    </row>
    <row r="643" spans="3:5">
      <c r="C643" s="22"/>
      <c r="E643" s="22"/>
    </row>
    <row r="644" spans="3:5">
      <c r="C644" s="22"/>
      <c r="E644" s="22"/>
    </row>
    <row r="645" spans="3:5">
      <c r="C645" s="22"/>
      <c r="E645" s="22"/>
    </row>
    <row r="646" spans="3:5">
      <c r="C646" s="22"/>
      <c r="E646" s="22"/>
    </row>
    <row r="647" spans="3:5">
      <c r="C647" s="22"/>
      <c r="E647" s="22"/>
    </row>
    <row r="648" spans="3:5">
      <c r="C648" s="22"/>
      <c r="E648" s="22"/>
    </row>
    <row r="649" spans="3:5">
      <c r="C649" s="22"/>
      <c r="E649" s="22"/>
    </row>
    <row r="650" spans="3:5">
      <c r="C650" s="22"/>
      <c r="E650" s="22"/>
    </row>
    <row r="651" spans="3:5">
      <c r="C651" s="22"/>
      <c r="E651" s="22"/>
    </row>
    <row r="652" spans="3:5">
      <c r="C652" s="22"/>
      <c r="E652" s="22"/>
    </row>
    <row r="653" spans="3:5">
      <c r="C653" s="22"/>
      <c r="E653" s="22"/>
    </row>
    <row r="654" spans="3:5">
      <c r="C654" s="22"/>
      <c r="E654" s="22"/>
    </row>
    <row r="655" spans="3:5">
      <c r="C655" s="22"/>
      <c r="E655" s="22"/>
    </row>
    <row r="656" spans="3:5">
      <c r="C656" s="22"/>
      <c r="E656" s="22"/>
    </row>
    <row r="657" spans="3:5">
      <c r="C657" s="22"/>
      <c r="E657" s="22"/>
    </row>
    <row r="658" spans="3:5">
      <c r="C658" s="22"/>
      <c r="E658" s="22"/>
    </row>
    <row r="659" spans="3:5">
      <c r="C659" s="22"/>
      <c r="E659" s="22"/>
    </row>
    <row r="660" spans="3:5">
      <c r="C660" s="22"/>
      <c r="E660" s="22"/>
    </row>
    <row r="661" spans="3:5">
      <c r="C661" s="22"/>
      <c r="E661" s="22"/>
    </row>
    <row r="662" spans="3:5">
      <c r="C662" s="22"/>
      <c r="E662" s="22"/>
    </row>
    <row r="663" spans="3:5">
      <c r="C663" s="22"/>
      <c r="E663" s="22"/>
    </row>
    <row r="664" spans="3:5">
      <c r="C664" s="22"/>
      <c r="E664" s="22"/>
    </row>
    <row r="665" spans="3:5">
      <c r="C665" s="22"/>
      <c r="E665" s="22"/>
    </row>
    <row r="666" spans="3:5">
      <c r="C666" s="22"/>
      <c r="E666" s="22"/>
    </row>
    <row r="667" spans="3:5">
      <c r="C667" s="22"/>
      <c r="E667" s="22"/>
    </row>
    <row r="668" spans="3:5">
      <c r="C668" s="22"/>
      <c r="E668" s="22"/>
    </row>
    <row r="669" spans="3:5">
      <c r="C669" s="22"/>
      <c r="E669" s="22"/>
    </row>
    <row r="670" spans="3:5">
      <c r="C670" s="22"/>
      <c r="E670" s="22"/>
    </row>
    <row r="671" spans="3:5">
      <c r="C671" s="22"/>
      <c r="E671" s="22"/>
    </row>
    <row r="672" spans="3:5">
      <c r="C672" s="22"/>
      <c r="E672" s="22"/>
    </row>
    <row r="673" spans="3:5">
      <c r="C673" s="22"/>
      <c r="E673" s="22"/>
    </row>
    <row r="674" spans="3:5">
      <c r="C674" s="22"/>
      <c r="E674" s="22"/>
    </row>
    <row r="675" spans="3:5">
      <c r="C675" s="22"/>
      <c r="E675" s="22"/>
    </row>
    <row r="676" spans="3:5">
      <c r="C676" s="22"/>
      <c r="E676" s="22"/>
    </row>
    <row r="677" spans="3:5">
      <c r="C677" s="22"/>
      <c r="E677" s="22"/>
    </row>
    <row r="678" spans="3:5">
      <c r="C678" s="22"/>
      <c r="E678" s="22"/>
    </row>
    <row r="679" spans="3:5">
      <c r="C679" s="22"/>
      <c r="E679" s="22"/>
    </row>
    <row r="680" spans="3:5">
      <c r="C680" s="22"/>
      <c r="E680" s="22"/>
    </row>
    <row r="681" spans="3:5">
      <c r="C681" s="22"/>
      <c r="E681" s="22"/>
    </row>
    <row r="682" spans="3:5">
      <c r="C682" s="22"/>
      <c r="E682" s="22"/>
    </row>
    <row r="683" spans="3:5">
      <c r="C683" s="22"/>
      <c r="E683" s="22"/>
    </row>
    <row r="684" spans="3:5">
      <c r="C684" s="22"/>
      <c r="E684" s="22"/>
    </row>
    <row r="685" spans="3:5">
      <c r="C685" s="22"/>
      <c r="E685" s="22"/>
    </row>
    <row r="686" spans="3:5">
      <c r="C686" s="22"/>
      <c r="E686" s="22"/>
    </row>
    <row r="687" spans="3:5">
      <c r="C687" s="22"/>
      <c r="E687" s="22"/>
    </row>
    <row r="688" spans="3:5">
      <c r="C688" s="22"/>
      <c r="E688" s="22"/>
    </row>
    <row r="689" spans="3:5">
      <c r="C689" s="22"/>
      <c r="E689" s="22"/>
    </row>
    <row r="690" spans="3:5">
      <c r="C690" s="22"/>
      <c r="E690" s="22"/>
    </row>
    <row r="691" spans="3:5">
      <c r="C691" s="22"/>
      <c r="E691" s="22"/>
    </row>
    <row r="692" spans="3:5">
      <c r="C692" s="22"/>
      <c r="E692" s="22"/>
    </row>
    <row r="693" spans="3:5">
      <c r="C693" s="22"/>
      <c r="E693" s="22"/>
    </row>
    <row r="694" spans="3:5">
      <c r="C694" s="22"/>
      <c r="E694" s="22"/>
    </row>
    <row r="695" spans="3:5">
      <c r="C695" s="22"/>
      <c r="E695" s="22"/>
    </row>
    <row r="696" spans="3:5">
      <c r="C696" s="22"/>
      <c r="E696" s="22"/>
    </row>
    <row r="697" spans="3:5">
      <c r="C697" s="22"/>
      <c r="E697" s="22"/>
    </row>
    <row r="698" spans="3:5">
      <c r="C698" s="22"/>
      <c r="E698" s="22"/>
    </row>
    <row r="699" spans="3:5">
      <c r="C699" s="22"/>
      <c r="E699" s="22"/>
    </row>
    <row r="700" spans="3:5">
      <c r="C700" s="22"/>
      <c r="E700" s="22"/>
    </row>
    <row r="701" spans="3:5">
      <c r="C701" s="22"/>
      <c r="E701" s="22"/>
    </row>
    <row r="702" spans="3:5">
      <c r="C702" s="22"/>
      <c r="E702" s="22"/>
    </row>
    <row r="703" spans="3:5">
      <c r="C703" s="22"/>
      <c r="E703" s="22"/>
    </row>
    <row r="704" spans="3:5">
      <c r="C704" s="22"/>
      <c r="E704" s="22"/>
    </row>
    <row r="705" spans="3:5">
      <c r="C705" s="22"/>
      <c r="E705" s="22"/>
    </row>
    <row r="706" spans="3:5">
      <c r="C706" s="22"/>
      <c r="E706" s="22"/>
    </row>
    <row r="707" spans="3:5">
      <c r="C707" s="22"/>
      <c r="E707" s="22"/>
    </row>
    <row r="708" spans="3:5">
      <c r="C708" s="22"/>
      <c r="E708" s="22"/>
    </row>
    <row r="709" spans="3:5">
      <c r="C709" s="22"/>
      <c r="E709" s="22"/>
    </row>
    <row r="710" spans="3:5">
      <c r="C710" s="22"/>
      <c r="E710" s="22"/>
    </row>
    <row r="711" spans="3:5">
      <c r="C711" s="22"/>
      <c r="E711" s="22"/>
    </row>
    <row r="712" spans="3:5">
      <c r="C712" s="22"/>
      <c r="E712" s="22"/>
    </row>
    <row r="713" spans="3:5">
      <c r="C713" s="22"/>
      <c r="E713" s="22"/>
    </row>
    <row r="714" spans="3:5">
      <c r="C714" s="22"/>
      <c r="E714" s="22"/>
    </row>
    <row r="715" spans="3:5">
      <c r="C715" s="22"/>
      <c r="E715" s="22"/>
    </row>
    <row r="716" spans="3:5">
      <c r="C716" s="22"/>
      <c r="E716" s="22"/>
    </row>
    <row r="717" spans="3:5">
      <c r="C717" s="22"/>
      <c r="E717" s="22"/>
    </row>
    <row r="718" spans="3:5">
      <c r="C718" s="22"/>
      <c r="E718" s="22"/>
    </row>
    <row r="719" spans="3:5">
      <c r="C719" s="22"/>
      <c r="E719" s="22"/>
    </row>
    <row r="720" spans="3:5">
      <c r="C720" s="22"/>
      <c r="E720" s="22"/>
    </row>
    <row r="721" spans="3:5">
      <c r="C721" s="22"/>
      <c r="E721" s="22"/>
    </row>
    <row r="722" spans="3:5">
      <c r="C722" s="22"/>
      <c r="E722" s="22"/>
    </row>
    <row r="723" spans="3:5">
      <c r="C723" s="22"/>
      <c r="E723" s="22"/>
    </row>
    <row r="724" spans="3:5">
      <c r="C724" s="22"/>
      <c r="E724" s="22"/>
    </row>
    <row r="725" spans="3:5">
      <c r="C725" s="22"/>
      <c r="E725" s="22"/>
    </row>
    <row r="726" spans="3:5">
      <c r="C726" s="22"/>
      <c r="E726" s="22"/>
    </row>
    <row r="727" spans="3:5">
      <c r="C727" s="22"/>
      <c r="E727" s="22"/>
    </row>
    <row r="728" spans="3:5">
      <c r="C728" s="22"/>
      <c r="E728" s="22"/>
    </row>
    <row r="729" spans="3:5">
      <c r="C729" s="22"/>
      <c r="E729" s="22"/>
    </row>
    <row r="730" spans="3:5">
      <c r="C730" s="22"/>
      <c r="E730" s="22"/>
    </row>
    <row r="731" spans="3:5">
      <c r="C731" s="22"/>
      <c r="E731" s="22"/>
    </row>
    <row r="732" spans="3:5">
      <c r="C732" s="22"/>
      <c r="E732" s="22"/>
    </row>
    <row r="733" spans="3:5">
      <c r="C733" s="22"/>
      <c r="E733" s="22"/>
    </row>
    <row r="734" spans="3:5">
      <c r="C734" s="22"/>
      <c r="E734" s="22"/>
    </row>
    <row r="735" spans="3:5">
      <c r="C735" s="22"/>
      <c r="E735" s="22"/>
    </row>
    <row r="736" spans="3:5">
      <c r="C736" s="22"/>
      <c r="E736" s="22"/>
    </row>
    <row r="737" spans="3:5">
      <c r="C737" s="22"/>
      <c r="E737" s="22"/>
    </row>
    <row r="738" spans="3:5">
      <c r="C738" s="22"/>
      <c r="E738" s="22"/>
    </row>
    <row r="739" spans="3:5">
      <c r="C739" s="22"/>
      <c r="E739" s="22"/>
    </row>
    <row r="740" spans="3:5">
      <c r="C740" s="22"/>
      <c r="E740" s="22"/>
    </row>
    <row r="741" spans="3:5">
      <c r="C741" s="22"/>
      <c r="E741" s="22"/>
    </row>
    <row r="742" spans="3:5">
      <c r="C742" s="22"/>
      <c r="E742" s="22"/>
    </row>
    <row r="743" spans="3:5">
      <c r="C743" s="22"/>
      <c r="E743" s="22"/>
    </row>
    <row r="744" spans="3:5">
      <c r="C744" s="22"/>
      <c r="E744" s="22"/>
    </row>
    <row r="745" spans="3:5">
      <c r="C745" s="22"/>
      <c r="E745" s="22"/>
    </row>
    <row r="746" spans="3:5">
      <c r="C746" s="22"/>
      <c r="E746" s="22"/>
    </row>
    <row r="747" spans="3:5">
      <c r="C747" s="22"/>
      <c r="E747" s="22"/>
    </row>
    <row r="748" spans="3:5">
      <c r="C748" s="22"/>
      <c r="E748" s="22"/>
    </row>
    <row r="749" spans="3:5">
      <c r="C749" s="22"/>
      <c r="E749" s="22"/>
    </row>
    <row r="750" spans="3:5">
      <c r="C750" s="22"/>
      <c r="E750" s="22"/>
    </row>
    <row r="751" spans="3:5">
      <c r="C751" s="22"/>
      <c r="E751" s="22"/>
    </row>
    <row r="752" spans="3:5">
      <c r="C752" s="22"/>
      <c r="E752" s="22"/>
    </row>
    <row r="753" spans="3:5">
      <c r="C753" s="22"/>
      <c r="E753" s="22"/>
    </row>
    <row r="754" spans="3:5">
      <c r="C754" s="22"/>
      <c r="E754" s="22"/>
    </row>
    <row r="755" spans="3:5">
      <c r="C755" s="22"/>
      <c r="E755" s="22"/>
    </row>
    <row r="756" spans="3:5">
      <c r="C756" s="22"/>
      <c r="E756" s="22"/>
    </row>
    <row r="757" spans="3:5">
      <c r="C757" s="22"/>
      <c r="E757" s="22"/>
    </row>
    <row r="758" spans="3:5">
      <c r="C758" s="22"/>
      <c r="E758" s="22"/>
    </row>
    <row r="759" spans="3:5">
      <c r="C759" s="22"/>
      <c r="E759" s="22"/>
    </row>
    <row r="760" spans="3:5">
      <c r="C760" s="22"/>
      <c r="E760" s="22"/>
    </row>
    <row r="761" spans="3:5">
      <c r="C761" s="22"/>
      <c r="E761" s="22"/>
    </row>
    <row r="762" spans="3:5">
      <c r="C762" s="22"/>
      <c r="E762" s="22"/>
    </row>
    <row r="763" spans="3:5">
      <c r="C763" s="22"/>
      <c r="E763" s="22"/>
    </row>
    <row r="764" spans="3:5">
      <c r="C764" s="22"/>
      <c r="E764" s="22"/>
    </row>
    <row r="765" spans="3:5">
      <c r="C765" s="22"/>
      <c r="E765" s="22"/>
    </row>
    <row r="766" spans="3:5">
      <c r="C766" s="22"/>
      <c r="E766" s="22"/>
    </row>
    <row r="767" spans="3:5">
      <c r="C767" s="22"/>
      <c r="E767" s="22"/>
    </row>
    <row r="768" spans="3:5">
      <c r="C768" s="22"/>
      <c r="E768" s="22"/>
    </row>
    <row r="769" spans="3:5">
      <c r="C769" s="22"/>
      <c r="E769" s="22"/>
    </row>
    <row r="770" spans="3:5">
      <c r="C770" s="22"/>
      <c r="E770" s="22"/>
    </row>
    <row r="771" spans="3:5">
      <c r="C771" s="22"/>
      <c r="E771" s="22"/>
    </row>
    <row r="772" spans="3:5">
      <c r="C772" s="22"/>
      <c r="E772" s="22"/>
    </row>
    <row r="773" spans="3:5">
      <c r="C773" s="22"/>
      <c r="E773" s="22"/>
    </row>
    <row r="774" spans="3:5">
      <c r="C774" s="22"/>
      <c r="E774" s="22"/>
    </row>
    <row r="775" spans="3:5">
      <c r="C775" s="22"/>
      <c r="E775" s="22"/>
    </row>
    <row r="776" spans="3:5">
      <c r="C776" s="22"/>
      <c r="E776" s="22"/>
    </row>
    <row r="777" spans="3:5">
      <c r="C777" s="22"/>
      <c r="E777" s="22"/>
    </row>
    <row r="778" spans="3:5">
      <c r="C778" s="22"/>
      <c r="E778" s="22"/>
    </row>
    <row r="779" spans="3:5">
      <c r="C779" s="22"/>
      <c r="E779" s="22"/>
    </row>
    <row r="780" spans="3:5">
      <c r="C780" s="22"/>
      <c r="E780" s="22"/>
    </row>
    <row r="781" spans="3:5">
      <c r="C781" s="22"/>
      <c r="E781" s="22"/>
    </row>
    <row r="782" spans="3:5">
      <c r="C782" s="22"/>
      <c r="E782" s="22"/>
    </row>
    <row r="783" spans="3:5">
      <c r="C783" s="22"/>
      <c r="E783" s="22"/>
    </row>
    <row r="784" spans="3:5">
      <c r="C784" s="22"/>
      <c r="E784" s="22"/>
    </row>
    <row r="785" spans="3:5">
      <c r="C785" s="22"/>
      <c r="E785" s="22"/>
    </row>
    <row r="786" spans="3:5">
      <c r="C786" s="22"/>
      <c r="E786" s="22"/>
    </row>
    <row r="787" spans="3:5">
      <c r="C787" s="22"/>
      <c r="E787" s="22"/>
    </row>
    <row r="788" spans="3:5">
      <c r="C788" s="22"/>
      <c r="E788" s="22"/>
    </row>
    <row r="789" spans="3:5">
      <c r="C789" s="22"/>
      <c r="E789" s="22"/>
    </row>
    <row r="790" spans="3:5">
      <c r="C790" s="22"/>
      <c r="E790" s="22"/>
    </row>
    <row r="791" spans="3:5">
      <c r="C791" s="22"/>
      <c r="E791" s="22"/>
    </row>
    <row r="792" spans="3:5">
      <c r="C792" s="22"/>
      <c r="E792" s="22"/>
    </row>
    <row r="793" spans="3:5">
      <c r="C793" s="22"/>
      <c r="E793" s="22"/>
    </row>
    <row r="794" spans="3:5">
      <c r="C794" s="22"/>
      <c r="E794" s="22"/>
    </row>
    <row r="795" spans="3:5">
      <c r="C795" s="22"/>
      <c r="E795" s="22"/>
    </row>
    <row r="796" spans="3:5">
      <c r="C796" s="22"/>
      <c r="E796" s="22"/>
    </row>
    <row r="797" spans="3:5">
      <c r="C797" s="22"/>
      <c r="E797" s="22"/>
    </row>
    <row r="798" spans="3:5">
      <c r="C798" s="22"/>
      <c r="E798" s="22"/>
    </row>
    <row r="799" spans="3:5">
      <c r="C799" s="22"/>
      <c r="E799" s="22"/>
    </row>
    <row r="800" spans="3:5">
      <c r="C800" s="22"/>
      <c r="E800" s="22"/>
    </row>
    <row r="801" spans="3:5">
      <c r="C801" s="22"/>
      <c r="E801" s="22"/>
    </row>
    <row r="802" spans="3:5">
      <c r="C802" s="22"/>
      <c r="E802" s="22"/>
    </row>
    <row r="803" spans="3:5">
      <c r="C803" s="22"/>
      <c r="E803" s="22"/>
    </row>
    <row r="804" spans="3:5">
      <c r="C804" s="22"/>
      <c r="E804" s="22"/>
    </row>
    <row r="805" spans="3:5">
      <c r="C805" s="22"/>
      <c r="E805" s="22"/>
    </row>
    <row r="806" spans="3:5">
      <c r="C806" s="22"/>
      <c r="E806" s="22"/>
    </row>
    <row r="807" spans="3:5">
      <c r="C807" s="22"/>
      <c r="E807" s="22"/>
    </row>
    <row r="808" spans="3:5">
      <c r="C808" s="22"/>
      <c r="E808" s="22"/>
    </row>
    <row r="809" spans="3:5">
      <c r="C809" s="22"/>
      <c r="E809" s="22"/>
    </row>
    <row r="810" spans="3:5">
      <c r="C810" s="22"/>
      <c r="E810" s="22"/>
    </row>
    <row r="811" spans="3:5">
      <c r="C811" s="22"/>
      <c r="E811" s="22"/>
    </row>
    <row r="812" spans="3:5">
      <c r="C812" s="22"/>
      <c r="E812" s="22"/>
    </row>
    <row r="813" spans="3:5">
      <c r="C813" s="22"/>
      <c r="E813" s="22"/>
    </row>
    <row r="814" spans="3:5">
      <c r="C814" s="22"/>
      <c r="E814" s="22"/>
    </row>
    <row r="815" spans="3:5">
      <c r="C815" s="22"/>
      <c r="E815" s="22"/>
    </row>
    <row r="816" spans="3:5">
      <c r="C816" s="22"/>
      <c r="E816" s="22"/>
    </row>
    <row r="817" spans="3:5">
      <c r="C817" s="22"/>
      <c r="E817" s="22"/>
    </row>
    <row r="818" spans="3:5">
      <c r="C818" s="22"/>
      <c r="E818" s="22"/>
    </row>
    <row r="819" spans="3:5">
      <c r="C819" s="22"/>
      <c r="E819" s="22"/>
    </row>
    <row r="820" spans="3:5">
      <c r="C820" s="22"/>
      <c r="E820" s="22"/>
    </row>
    <row r="821" spans="3:5">
      <c r="C821" s="22"/>
      <c r="E821" s="22"/>
    </row>
    <row r="822" spans="3:5">
      <c r="C822" s="22"/>
      <c r="E822" s="22"/>
    </row>
    <row r="823" spans="3:5">
      <c r="C823" s="22"/>
      <c r="E823" s="22"/>
    </row>
    <row r="824" spans="3:5">
      <c r="C824" s="22"/>
      <c r="E824" s="22"/>
    </row>
    <row r="825" spans="3:5">
      <c r="C825" s="22"/>
      <c r="E825" s="22"/>
    </row>
    <row r="826" spans="3:5">
      <c r="C826" s="22"/>
      <c r="E826" s="22"/>
    </row>
    <row r="827" spans="3:5">
      <c r="C827" s="22"/>
      <c r="E827" s="22"/>
    </row>
    <row r="828" spans="3:5">
      <c r="C828" s="22"/>
      <c r="E828" s="22"/>
    </row>
    <row r="829" spans="3:5">
      <c r="C829" s="22"/>
      <c r="E829" s="22"/>
    </row>
    <row r="830" spans="3:5">
      <c r="C830" s="22"/>
      <c r="E830" s="22"/>
    </row>
    <row r="831" spans="3:5">
      <c r="C831" s="22"/>
      <c r="E831" s="22"/>
    </row>
    <row r="832" spans="3:5">
      <c r="C832" s="22"/>
      <c r="E832" s="22"/>
    </row>
    <row r="833" spans="3:5">
      <c r="C833" s="22"/>
      <c r="E833" s="22"/>
    </row>
    <row r="834" spans="3:5">
      <c r="C834" s="22"/>
      <c r="E834" s="22"/>
    </row>
    <row r="835" spans="3:5">
      <c r="C835" s="22"/>
      <c r="E835" s="22"/>
    </row>
    <row r="836" spans="3:5">
      <c r="C836" s="22"/>
      <c r="E836" s="22"/>
    </row>
    <row r="837" spans="3:5">
      <c r="C837" s="22"/>
      <c r="E837" s="22"/>
    </row>
    <row r="838" spans="3:5">
      <c r="C838" s="22"/>
      <c r="E838" s="22"/>
    </row>
    <row r="839" spans="3:5">
      <c r="C839" s="22"/>
      <c r="E839" s="22"/>
    </row>
    <row r="840" spans="3:5">
      <c r="C840" s="22"/>
      <c r="E840" s="22"/>
    </row>
    <row r="841" spans="3:5">
      <c r="C841" s="22"/>
      <c r="E841" s="22"/>
    </row>
    <row r="842" spans="3:5">
      <c r="C842" s="22"/>
      <c r="E842" s="22"/>
    </row>
    <row r="843" spans="3:5">
      <c r="C843" s="22"/>
      <c r="E843" s="22"/>
    </row>
    <row r="844" spans="3:5">
      <c r="C844" s="22"/>
      <c r="E844" s="22"/>
    </row>
    <row r="845" spans="3:5">
      <c r="C845" s="22"/>
      <c r="E845" s="22"/>
    </row>
    <row r="846" spans="3:5">
      <c r="C846" s="22"/>
      <c r="E846" s="22"/>
    </row>
    <row r="847" spans="3:5">
      <c r="C847" s="22"/>
      <c r="E847" s="22"/>
    </row>
    <row r="848" spans="3:5">
      <c r="C848" s="22"/>
      <c r="E848" s="22"/>
    </row>
    <row r="849" spans="3:5">
      <c r="C849" s="22"/>
      <c r="E849" s="22"/>
    </row>
    <row r="850" spans="3:5">
      <c r="C850" s="22"/>
      <c r="E850" s="22"/>
    </row>
    <row r="851" spans="3:5">
      <c r="C851" s="22"/>
      <c r="E851" s="22"/>
    </row>
    <row r="852" spans="3:5">
      <c r="C852" s="22"/>
      <c r="E852" s="22"/>
    </row>
    <row r="853" spans="3:5">
      <c r="C853" s="22"/>
      <c r="E853" s="22"/>
    </row>
    <row r="854" spans="3:5">
      <c r="C854" s="22"/>
      <c r="E854" s="22"/>
    </row>
    <row r="855" spans="3:5">
      <c r="C855" s="22"/>
      <c r="E855" s="22"/>
    </row>
    <row r="856" spans="3:5">
      <c r="C856" s="22"/>
      <c r="E856" s="22"/>
    </row>
    <row r="857" spans="3:5">
      <c r="C857" s="22"/>
      <c r="E857" s="22"/>
    </row>
    <row r="858" spans="3:5">
      <c r="C858" s="22"/>
      <c r="E858" s="22"/>
    </row>
    <row r="859" spans="3:5">
      <c r="C859" s="22"/>
      <c r="E859" s="22"/>
    </row>
    <row r="860" spans="3:5">
      <c r="C860" s="22"/>
      <c r="E860" s="22"/>
    </row>
    <row r="861" spans="3:5">
      <c r="C861" s="22"/>
      <c r="E861" s="22"/>
    </row>
    <row r="862" spans="3:5">
      <c r="C862" s="22"/>
      <c r="E862" s="22"/>
    </row>
    <row r="863" spans="3:5">
      <c r="C863" s="22"/>
      <c r="E863" s="22"/>
    </row>
    <row r="864" spans="3:5">
      <c r="C864" s="22"/>
      <c r="E864" s="22"/>
    </row>
    <row r="865" spans="3:5">
      <c r="C865" s="22"/>
      <c r="E865" s="22"/>
    </row>
    <row r="866" spans="3:5">
      <c r="C866" s="22"/>
      <c r="E866" s="22"/>
    </row>
    <row r="867" spans="3:5">
      <c r="C867" s="22"/>
      <c r="E867" s="22"/>
    </row>
    <row r="868" spans="3:5">
      <c r="C868" s="22"/>
      <c r="E868" s="22"/>
    </row>
    <row r="869" spans="3:5">
      <c r="C869" s="22"/>
      <c r="E869" s="22"/>
    </row>
    <row r="870" spans="3:5">
      <c r="C870" s="22"/>
      <c r="E870" s="22"/>
    </row>
    <row r="871" spans="3:5">
      <c r="C871" s="22"/>
      <c r="E871" s="22"/>
    </row>
    <row r="872" spans="3:5">
      <c r="C872" s="22"/>
      <c r="E872" s="22"/>
    </row>
    <row r="873" spans="3:5">
      <c r="C873" s="22"/>
      <c r="E873" s="22"/>
    </row>
    <row r="874" spans="3:5">
      <c r="C874" s="22"/>
      <c r="E874" s="22"/>
    </row>
    <row r="875" spans="3:5">
      <c r="C875" s="22"/>
      <c r="E875" s="22"/>
    </row>
    <row r="876" spans="3:5">
      <c r="C876" s="22"/>
      <c r="E876" s="22"/>
    </row>
    <row r="877" spans="3:5">
      <c r="C877" s="22"/>
      <c r="E877" s="22"/>
    </row>
    <row r="878" spans="3:5">
      <c r="C878" s="22"/>
      <c r="E878" s="22"/>
    </row>
    <row r="879" spans="3:5">
      <c r="C879" s="22"/>
      <c r="E879" s="22"/>
    </row>
    <row r="880" spans="3:5">
      <c r="C880" s="22"/>
      <c r="E880" s="22"/>
    </row>
    <row r="881" spans="3:5">
      <c r="C881" s="22"/>
      <c r="E881" s="22"/>
    </row>
    <row r="882" spans="3:5">
      <c r="C882" s="22"/>
      <c r="E882" s="22"/>
    </row>
    <row r="883" spans="3:5">
      <c r="C883" s="22"/>
      <c r="E883" s="22"/>
    </row>
    <row r="884" spans="3:5">
      <c r="C884" s="22"/>
      <c r="E884" s="22"/>
    </row>
    <row r="885" spans="3:5">
      <c r="C885" s="22"/>
      <c r="E885" s="22"/>
    </row>
    <row r="886" spans="3:5">
      <c r="C886" s="22"/>
      <c r="E886" s="22"/>
    </row>
    <row r="887" spans="3:5">
      <c r="C887" s="22"/>
      <c r="E887" s="22"/>
    </row>
    <row r="888" spans="3:5">
      <c r="C888" s="22"/>
      <c r="E888" s="22"/>
    </row>
    <row r="889" spans="3:5">
      <c r="C889" s="22"/>
      <c r="E889" s="22"/>
    </row>
    <row r="890" spans="3:5">
      <c r="C890" s="22"/>
      <c r="E890" s="22"/>
    </row>
    <row r="891" spans="3:5">
      <c r="C891" s="22"/>
      <c r="E891" s="22"/>
    </row>
    <row r="892" spans="3:5">
      <c r="C892" s="22"/>
      <c r="E892" s="22"/>
    </row>
    <row r="893" spans="3:5">
      <c r="C893" s="22"/>
      <c r="E893" s="22"/>
    </row>
    <row r="894" spans="3:5">
      <c r="C894" s="22"/>
      <c r="E894" s="22"/>
    </row>
    <row r="895" spans="3:5">
      <c r="C895" s="22"/>
      <c r="E895" s="22"/>
    </row>
    <row r="896" spans="3:5">
      <c r="C896" s="22"/>
      <c r="E896" s="22"/>
    </row>
    <row r="897" spans="3:5">
      <c r="C897" s="22"/>
      <c r="E897" s="22"/>
    </row>
    <row r="898" spans="3:5">
      <c r="C898" s="22"/>
      <c r="E898" s="22"/>
    </row>
    <row r="899" spans="3:5">
      <c r="C899" s="22"/>
      <c r="E899" s="22"/>
    </row>
    <row r="900" spans="3:5">
      <c r="C900" s="22"/>
      <c r="E900" s="22"/>
    </row>
    <row r="901" spans="3:5">
      <c r="C901" s="22"/>
      <c r="E901" s="22"/>
    </row>
    <row r="902" spans="3:5">
      <c r="C902" s="22"/>
      <c r="E902" s="22"/>
    </row>
    <row r="903" spans="3:5">
      <c r="C903" s="22"/>
      <c r="E903" s="22"/>
    </row>
    <row r="904" spans="3:5">
      <c r="C904" s="22"/>
      <c r="E904" s="22"/>
    </row>
    <row r="905" spans="3:5">
      <c r="C905" s="22"/>
      <c r="E905" s="22"/>
    </row>
    <row r="906" spans="3:5">
      <c r="C906" s="22"/>
      <c r="E906" s="22"/>
    </row>
    <row r="907" spans="3:5">
      <c r="C907" s="22"/>
      <c r="E907" s="22"/>
    </row>
    <row r="908" spans="3:5">
      <c r="C908" s="22"/>
      <c r="E908" s="22"/>
    </row>
    <row r="909" spans="3:5">
      <c r="C909" s="22"/>
      <c r="E909" s="22"/>
    </row>
    <row r="910" spans="3:5">
      <c r="C910" s="22"/>
      <c r="E910" s="22"/>
    </row>
    <row r="911" spans="3:5">
      <c r="C911" s="22"/>
      <c r="E911" s="22"/>
    </row>
    <row r="912" spans="3:5">
      <c r="C912" s="22"/>
      <c r="E912" s="22"/>
    </row>
    <row r="913" spans="3:5">
      <c r="C913" s="22"/>
      <c r="E913" s="22"/>
    </row>
    <row r="914" spans="3:5">
      <c r="C914" s="22"/>
      <c r="E914" s="22"/>
    </row>
    <row r="915" spans="3:5">
      <c r="C915" s="22"/>
      <c r="E915" s="22"/>
    </row>
    <row r="916" spans="3:5">
      <c r="C916" s="22"/>
      <c r="E916" s="22"/>
    </row>
    <row r="917" spans="3:5">
      <c r="C917" s="22"/>
      <c r="E917" s="22"/>
    </row>
    <row r="918" spans="3:5">
      <c r="C918" s="22"/>
      <c r="E918" s="22"/>
    </row>
    <row r="919" spans="3:5">
      <c r="C919" s="22"/>
      <c r="E919" s="22"/>
    </row>
    <row r="920" spans="3:5">
      <c r="C920" s="22"/>
      <c r="E920" s="22"/>
    </row>
    <row r="921" spans="3:5">
      <c r="C921" s="22"/>
      <c r="E921" s="22"/>
    </row>
    <row r="922" spans="3:5">
      <c r="C922" s="22"/>
      <c r="E922" s="22"/>
    </row>
    <row r="923" spans="3:5">
      <c r="C923" s="22"/>
      <c r="E923" s="22"/>
    </row>
    <row r="924" spans="3:5">
      <c r="C924" s="22"/>
      <c r="E924" s="22"/>
    </row>
    <row r="925" spans="3:5">
      <c r="C925" s="22"/>
      <c r="E925" s="22"/>
    </row>
    <row r="926" spans="3:5">
      <c r="C926" s="22"/>
      <c r="E926" s="22"/>
    </row>
    <row r="927" spans="3:5">
      <c r="C927" s="22"/>
      <c r="E927" s="22"/>
    </row>
    <row r="928" spans="3:5">
      <c r="C928" s="22"/>
      <c r="E928" s="22"/>
    </row>
    <row r="929" spans="3:5">
      <c r="C929" s="22"/>
      <c r="E929" s="22"/>
    </row>
    <row r="930" spans="3:5">
      <c r="C930" s="22"/>
      <c r="E930" s="22"/>
    </row>
    <row r="931" spans="3:5">
      <c r="C931" s="22"/>
      <c r="E931" s="22"/>
    </row>
    <row r="932" spans="3:5">
      <c r="C932" s="22"/>
      <c r="E932" s="22"/>
    </row>
    <row r="933" spans="3:5">
      <c r="C933" s="22"/>
      <c r="E933" s="22"/>
    </row>
    <row r="934" spans="3:5">
      <c r="C934" s="22"/>
      <c r="E934" s="22"/>
    </row>
    <row r="935" spans="3:5">
      <c r="C935" s="22"/>
      <c r="E935" s="22"/>
    </row>
    <row r="936" spans="3:5">
      <c r="C936" s="22"/>
      <c r="E936" s="22"/>
    </row>
    <row r="937" spans="3:5">
      <c r="C937" s="22"/>
      <c r="E937" s="22"/>
    </row>
    <row r="938" spans="3:5">
      <c r="C938" s="22"/>
      <c r="E938" s="22"/>
    </row>
    <row r="939" spans="3:5">
      <c r="C939" s="22"/>
      <c r="E939" s="22"/>
    </row>
    <row r="940" spans="3:5">
      <c r="C940" s="22"/>
      <c r="E940" s="22"/>
    </row>
    <row r="941" spans="3:5">
      <c r="C941" s="22"/>
      <c r="E941" s="22"/>
    </row>
    <row r="942" spans="3:5">
      <c r="C942" s="22"/>
      <c r="E942" s="22"/>
    </row>
    <row r="943" spans="3:5">
      <c r="C943" s="22"/>
      <c r="E943" s="22"/>
    </row>
    <row r="944" spans="3:5">
      <c r="C944" s="22"/>
      <c r="E944" s="22"/>
    </row>
    <row r="945" spans="3:5">
      <c r="C945" s="22"/>
      <c r="E945" s="22"/>
    </row>
    <row r="946" spans="3:5">
      <c r="C946" s="22"/>
      <c r="E946" s="22"/>
    </row>
    <row r="947" spans="3:5">
      <c r="C947" s="22"/>
      <c r="E947" s="22"/>
    </row>
    <row r="948" spans="3:5">
      <c r="C948" s="22"/>
      <c r="E948" s="22"/>
    </row>
    <row r="949" spans="3:5">
      <c r="C949" s="22"/>
      <c r="E949" s="22"/>
    </row>
    <row r="950" spans="3:5">
      <c r="C950" s="22"/>
      <c r="E950" s="22"/>
    </row>
    <row r="951" spans="3:5">
      <c r="C951" s="22"/>
      <c r="E951" s="22"/>
    </row>
    <row r="952" spans="3:5">
      <c r="C952" s="22"/>
      <c r="E952" s="22"/>
    </row>
    <row r="953" spans="3:5">
      <c r="C953" s="22"/>
      <c r="E953" s="22"/>
    </row>
    <row r="954" spans="3:5">
      <c r="C954" s="22"/>
      <c r="E954" s="22"/>
    </row>
    <row r="955" spans="3:5">
      <c r="C955" s="22"/>
      <c r="E955" s="22"/>
    </row>
    <row r="956" spans="3:5">
      <c r="C956" s="22"/>
      <c r="E956" s="22"/>
    </row>
    <row r="957" spans="3:5">
      <c r="C957" s="22"/>
      <c r="E957" s="22"/>
    </row>
    <row r="958" spans="3:5">
      <c r="C958" s="22"/>
      <c r="E958" s="22"/>
    </row>
    <row r="959" spans="3:5">
      <c r="C959" s="22"/>
      <c r="E959" s="22"/>
    </row>
    <row r="960" spans="3:5">
      <c r="C960" s="22"/>
      <c r="E960" s="22"/>
    </row>
    <row r="961" spans="3:5">
      <c r="C961" s="22"/>
      <c r="E961" s="22"/>
    </row>
    <row r="962" spans="3:5">
      <c r="C962" s="22"/>
      <c r="E962" s="22"/>
    </row>
    <row r="963" spans="3:5">
      <c r="C963" s="22"/>
      <c r="E963" s="22"/>
    </row>
    <row r="964" spans="3:5">
      <c r="C964" s="22"/>
      <c r="E964" s="22"/>
    </row>
    <row r="965" spans="3:5">
      <c r="C965" s="22"/>
      <c r="E965" s="22"/>
    </row>
    <row r="966" spans="3:5">
      <c r="C966" s="22"/>
      <c r="E966" s="22"/>
    </row>
    <row r="967" spans="3:5">
      <c r="C967" s="22"/>
      <c r="E967" s="22"/>
    </row>
    <row r="968" spans="3:5">
      <c r="C968" s="22"/>
      <c r="E968" s="22"/>
    </row>
    <row r="969" spans="3:5">
      <c r="C969" s="22"/>
      <c r="E969" s="22"/>
    </row>
    <row r="970" spans="3:5">
      <c r="C970" s="22"/>
      <c r="E970" s="22"/>
    </row>
    <row r="971" spans="3:5">
      <c r="C971" s="22"/>
      <c r="E971" s="22"/>
    </row>
    <row r="972" spans="3:5">
      <c r="C972" s="22"/>
      <c r="E972" s="22"/>
    </row>
    <row r="973" spans="3:5">
      <c r="C973" s="22"/>
      <c r="E973" s="22"/>
    </row>
    <row r="974" spans="3:5">
      <c r="C974" s="22"/>
      <c r="E974" s="22"/>
    </row>
    <row r="975" spans="3:5">
      <c r="C975" s="22"/>
      <c r="E975" s="22"/>
    </row>
    <row r="976" spans="3:5">
      <c r="C976" s="22"/>
      <c r="E976" s="22"/>
    </row>
    <row r="977" spans="3:5">
      <c r="C977" s="22"/>
      <c r="E977" s="22"/>
    </row>
    <row r="978" spans="3:5">
      <c r="C978" s="22"/>
      <c r="E978" s="22"/>
    </row>
    <row r="979" spans="3:5">
      <c r="C979" s="22"/>
      <c r="E979" s="22"/>
    </row>
    <row r="980" spans="3:5">
      <c r="C980" s="22"/>
      <c r="E980" s="22"/>
    </row>
    <row r="981" spans="3:5">
      <c r="C981" s="22"/>
      <c r="E981" s="22"/>
    </row>
    <row r="982" spans="3:5">
      <c r="C982" s="22"/>
      <c r="E982" s="22"/>
    </row>
    <row r="983" spans="3:5">
      <c r="C983" s="22"/>
      <c r="E983" s="22"/>
    </row>
    <row r="984" spans="3:5">
      <c r="C984" s="22"/>
      <c r="E984" s="22"/>
    </row>
    <row r="985" spans="3:5">
      <c r="C985" s="22"/>
      <c r="E985" s="22"/>
    </row>
    <row r="986" spans="3:5">
      <c r="C986" s="22"/>
      <c r="E986" s="22"/>
    </row>
    <row r="987" spans="3:5">
      <c r="C987" s="22"/>
      <c r="E987" s="22"/>
    </row>
    <row r="988" spans="3:5">
      <c r="C988" s="22"/>
      <c r="E988" s="22"/>
    </row>
    <row r="989" spans="3:5">
      <c r="C989" s="22"/>
      <c r="E989" s="22"/>
    </row>
    <row r="990" spans="3:5">
      <c r="C990" s="22"/>
      <c r="E990" s="22"/>
    </row>
    <row r="991" spans="3:5">
      <c r="C991" s="22"/>
      <c r="E991" s="22"/>
    </row>
    <row r="992" spans="3:5">
      <c r="C992" s="22"/>
      <c r="E992" s="22"/>
    </row>
    <row r="993" spans="3:5">
      <c r="C993" s="22"/>
      <c r="E993" s="22"/>
    </row>
    <row r="994" spans="3:5">
      <c r="C994" s="22"/>
      <c r="E994" s="22"/>
    </row>
    <row r="995" spans="3:5">
      <c r="C995" s="22"/>
      <c r="E995" s="22"/>
    </row>
    <row r="996" spans="3:5">
      <c r="C996" s="22"/>
      <c r="E996" s="22"/>
    </row>
    <row r="997" spans="3:5">
      <c r="C997" s="22"/>
      <c r="E997" s="22"/>
    </row>
    <row r="998" spans="3:5">
      <c r="C998" s="22"/>
      <c r="E998" s="22"/>
    </row>
    <row r="999" spans="3:5">
      <c r="C999" s="22"/>
      <c r="E999" s="22"/>
    </row>
    <row r="1000" spans="3:5">
      <c r="C1000" s="22"/>
      <c r="E1000" s="22"/>
    </row>
    <row r="1001" spans="3:5">
      <c r="C1001" s="22"/>
      <c r="E1001" s="22"/>
    </row>
    <row r="1002" spans="3:5">
      <c r="C1002" s="22"/>
      <c r="E1002" s="22"/>
    </row>
    <row r="1003" spans="3:5">
      <c r="C1003" s="22"/>
      <c r="E1003" s="22"/>
    </row>
    <row r="1004" spans="3:5">
      <c r="C1004" s="22"/>
      <c r="E1004" s="22"/>
    </row>
    <row r="1005" spans="3:5">
      <c r="C1005" s="22"/>
      <c r="E1005" s="22"/>
    </row>
    <row r="1006" spans="3:5">
      <c r="C1006" s="22"/>
      <c r="E1006" s="22"/>
    </row>
    <row r="1007" spans="3:5">
      <c r="C1007" s="22"/>
      <c r="E1007" s="22"/>
    </row>
    <row r="1008" spans="3:5">
      <c r="C1008" s="22"/>
      <c r="E1008" s="22"/>
    </row>
    <row r="1009" spans="3:5">
      <c r="C1009" s="22"/>
      <c r="E1009" s="22"/>
    </row>
    <row r="1010" spans="3:5">
      <c r="C1010" s="22"/>
      <c r="E1010" s="22"/>
    </row>
    <row r="1011" spans="3:5">
      <c r="C1011" s="22"/>
      <c r="E1011" s="22"/>
    </row>
    <row r="1012" spans="3:5">
      <c r="C1012" s="22"/>
      <c r="E1012" s="22"/>
    </row>
    <row r="1013" spans="3:5">
      <c r="C1013" s="22"/>
      <c r="E1013" s="22"/>
    </row>
    <row r="1014" spans="3:5">
      <c r="C1014" s="22"/>
      <c r="E1014" s="22"/>
    </row>
    <row r="1015" spans="3:5">
      <c r="C1015" s="22"/>
      <c r="E1015" s="22"/>
    </row>
    <row r="1016" spans="3:5">
      <c r="C1016" s="22"/>
      <c r="E1016" s="22"/>
    </row>
    <row r="1017" spans="3:5">
      <c r="C1017" s="22"/>
      <c r="E1017" s="22"/>
    </row>
    <row r="1018" spans="3:5">
      <c r="C1018" s="22"/>
      <c r="E1018" s="22"/>
    </row>
    <row r="1019" spans="3:5">
      <c r="C1019" s="22"/>
      <c r="E1019" s="22"/>
    </row>
    <row r="1020" spans="3:5">
      <c r="C1020" s="22"/>
      <c r="E1020" s="22"/>
    </row>
    <row r="1021" spans="3:5">
      <c r="C1021" s="22"/>
      <c r="E1021" s="22"/>
    </row>
    <row r="1022" spans="3:5">
      <c r="C1022" s="22"/>
      <c r="E1022" s="22"/>
    </row>
    <row r="1023" spans="3:5">
      <c r="C1023" s="22"/>
      <c r="E1023" s="22"/>
    </row>
    <row r="1024" spans="3:5">
      <c r="C1024" s="22"/>
      <c r="E1024" s="22"/>
    </row>
    <row r="1025" spans="3:5">
      <c r="C1025" s="22"/>
      <c r="E1025" s="22"/>
    </row>
    <row r="1026" spans="3:5">
      <c r="C1026" s="22"/>
      <c r="E1026" s="22"/>
    </row>
    <row r="1027" spans="3:5">
      <c r="C1027" s="22"/>
      <c r="E1027" s="22"/>
    </row>
    <row r="1028" spans="3:5">
      <c r="C1028" s="22"/>
      <c r="E1028" s="22"/>
    </row>
    <row r="1029" spans="3:5">
      <c r="C1029" s="22"/>
      <c r="E1029" s="22"/>
    </row>
    <row r="1030" spans="3:5">
      <c r="C1030" s="22"/>
      <c r="E1030" s="22"/>
    </row>
    <row r="1031" spans="3:5">
      <c r="C1031" s="22"/>
      <c r="E1031" s="22"/>
    </row>
    <row r="1032" spans="3:5">
      <c r="C1032" s="22"/>
      <c r="E1032" s="22"/>
    </row>
    <row r="1033" spans="3:5">
      <c r="C1033" s="22"/>
      <c r="E1033" s="22"/>
    </row>
    <row r="1034" spans="3:5">
      <c r="C1034" s="22"/>
      <c r="E1034" s="22"/>
    </row>
    <row r="1035" spans="3:5">
      <c r="C1035" s="22"/>
      <c r="E1035" s="22"/>
    </row>
    <row r="1036" spans="3:5">
      <c r="C1036" s="22"/>
      <c r="E1036" s="22"/>
    </row>
    <row r="1037" spans="3:5">
      <c r="C1037" s="22"/>
      <c r="E1037" s="22"/>
    </row>
    <row r="1038" spans="3:5">
      <c r="C1038" s="22"/>
      <c r="E1038" s="22"/>
    </row>
    <row r="1039" spans="3:5">
      <c r="C1039" s="22"/>
      <c r="E1039" s="22"/>
    </row>
    <row r="1040" spans="3:5">
      <c r="C1040" s="22"/>
      <c r="E1040" s="22"/>
    </row>
    <row r="1041" spans="3:5">
      <c r="C1041" s="22"/>
      <c r="E1041" s="22"/>
    </row>
    <row r="1042" spans="3:5">
      <c r="C1042" s="22"/>
      <c r="E1042" s="22"/>
    </row>
    <row r="1043" spans="3:5">
      <c r="C1043" s="22"/>
      <c r="E1043" s="22"/>
    </row>
    <row r="1044" spans="3:5">
      <c r="C1044" s="22"/>
      <c r="E1044" s="22"/>
    </row>
    <row r="1045" spans="3:5">
      <c r="C1045" s="22"/>
      <c r="E1045" s="22"/>
    </row>
    <row r="1046" spans="3:5">
      <c r="C1046" s="22"/>
      <c r="E1046" s="22"/>
    </row>
    <row r="1047" spans="3:5">
      <c r="C1047" s="22"/>
      <c r="E1047" s="22"/>
    </row>
    <row r="1048" spans="3:5">
      <c r="C1048" s="22"/>
      <c r="E1048" s="22"/>
    </row>
    <row r="1049" spans="3:5">
      <c r="C1049" s="22"/>
      <c r="E1049" s="22"/>
    </row>
    <row r="1050" spans="3:5">
      <c r="C1050" s="22"/>
      <c r="E1050" s="22"/>
    </row>
    <row r="1051" spans="3:5">
      <c r="C1051" s="22"/>
      <c r="E1051" s="22"/>
    </row>
    <row r="1052" spans="3:5">
      <c r="C1052" s="22"/>
      <c r="E1052" s="22"/>
    </row>
    <row r="1053" spans="3:5">
      <c r="C1053" s="22"/>
      <c r="E1053" s="22"/>
    </row>
    <row r="1054" spans="3:5">
      <c r="C1054" s="22"/>
      <c r="E1054" s="22"/>
    </row>
    <row r="1055" spans="3:5">
      <c r="C1055" s="22"/>
      <c r="E1055" s="22"/>
    </row>
    <row r="1056" spans="3:5">
      <c r="C1056" s="22"/>
      <c r="E1056" s="22"/>
    </row>
    <row r="1057" spans="3:5">
      <c r="C1057" s="22"/>
      <c r="E1057" s="22"/>
    </row>
    <row r="1058" spans="3:5">
      <c r="C1058" s="22"/>
      <c r="E1058" s="22"/>
    </row>
    <row r="1059" spans="3:5">
      <c r="C1059" s="22"/>
      <c r="E1059" s="22"/>
    </row>
    <row r="1060" spans="3:5">
      <c r="C1060" s="22"/>
      <c r="E1060" s="22"/>
    </row>
    <row r="1061" spans="3:5">
      <c r="C1061" s="22"/>
      <c r="E1061" s="22"/>
    </row>
    <row r="1062" spans="3:5">
      <c r="C1062" s="22"/>
      <c r="E1062" s="22"/>
    </row>
    <row r="1063" spans="3:5">
      <c r="C1063" s="22"/>
      <c r="E1063" s="22"/>
    </row>
    <row r="1064" spans="3:5">
      <c r="C1064" s="22"/>
      <c r="E1064" s="22"/>
    </row>
    <row r="1065" spans="3:5">
      <c r="C1065" s="22"/>
      <c r="E1065" s="22"/>
    </row>
    <row r="1066" spans="3:5">
      <c r="C1066" s="22"/>
      <c r="E1066" s="22"/>
    </row>
    <row r="1067" spans="3:5">
      <c r="C1067" s="22"/>
      <c r="E1067" s="22"/>
    </row>
    <row r="1068" spans="3:5">
      <c r="C1068" s="22"/>
      <c r="E1068" s="22"/>
    </row>
    <row r="1069" spans="3:5">
      <c r="C1069" s="22"/>
      <c r="E1069" s="22"/>
    </row>
    <row r="1070" spans="3:5">
      <c r="C1070" s="22"/>
      <c r="E1070" s="22"/>
    </row>
    <row r="1071" spans="3:5">
      <c r="C1071" s="22"/>
      <c r="E1071" s="22"/>
    </row>
    <row r="1072" spans="3:5">
      <c r="C1072" s="22"/>
      <c r="E1072" s="22"/>
    </row>
    <row r="1073" spans="3:5">
      <c r="C1073" s="22"/>
      <c r="E1073" s="22"/>
    </row>
    <row r="1074" spans="3:5">
      <c r="C1074" s="22"/>
      <c r="E1074" s="22"/>
    </row>
    <row r="1075" spans="3:5">
      <c r="C1075" s="22"/>
      <c r="E1075" s="22"/>
    </row>
    <row r="1076" spans="3:5">
      <c r="C1076" s="22"/>
      <c r="E1076" s="22"/>
    </row>
    <row r="1077" spans="3:5">
      <c r="C1077" s="22"/>
      <c r="E1077" s="22"/>
    </row>
    <row r="1078" spans="3:5">
      <c r="C1078" s="22"/>
      <c r="E1078" s="22"/>
    </row>
    <row r="1079" spans="3:5">
      <c r="C1079" s="22"/>
      <c r="E1079" s="22"/>
    </row>
    <row r="1080" spans="3:5">
      <c r="C1080" s="22"/>
      <c r="E1080" s="22"/>
    </row>
    <row r="1081" spans="3:5">
      <c r="C1081" s="22"/>
      <c r="E1081" s="22"/>
    </row>
    <row r="1082" spans="3:5">
      <c r="C1082" s="22"/>
      <c r="E1082" s="22"/>
    </row>
    <row r="1083" spans="3:5">
      <c r="C1083" s="22"/>
      <c r="E1083" s="22"/>
    </row>
    <row r="1084" spans="3:5">
      <c r="C1084" s="22"/>
      <c r="E1084" s="22"/>
    </row>
    <row r="1085" spans="3:5">
      <c r="C1085" s="22"/>
      <c r="E1085" s="22"/>
    </row>
    <row r="1086" spans="3:5">
      <c r="C1086" s="22"/>
      <c r="E1086" s="22"/>
    </row>
    <row r="1087" spans="3:5">
      <c r="C1087" s="22"/>
      <c r="E1087" s="22"/>
    </row>
    <row r="1088" spans="3:5">
      <c r="C1088" s="22"/>
      <c r="E1088" s="22"/>
    </row>
    <row r="1089" spans="3:5">
      <c r="C1089" s="22"/>
      <c r="E1089" s="22"/>
    </row>
    <row r="1090" spans="3:5">
      <c r="C1090" s="22"/>
      <c r="E1090" s="22"/>
    </row>
    <row r="1091" spans="3:5">
      <c r="C1091" s="22"/>
      <c r="E1091" s="22"/>
    </row>
    <row r="1092" spans="3:5">
      <c r="C1092" s="22"/>
      <c r="E1092" s="22"/>
    </row>
    <row r="1093" spans="3:5">
      <c r="C1093" s="22"/>
      <c r="E1093" s="22"/>
    </row>
    <row r="1094" spans="3:5">
      <c r="C1094" s="22"/>
      <c r="E1094" s="22"/>
    </row>
    <row r="1095" spans="3:5">
      <c r="C1095" s="22"/>
      <c r="E1095" s="22"/>
    </row>
    <row r="1096" spans="3:5">
      <c r="C1096" s="22"/>
      <c r="E1096" s="22"/>
    </row>
    <row r="1097" spans="3:5">
      <c r="C1097" s="22"/>
      <c r="E1097" s="22"/>
    </row>
    <row r="1098" spans="3:5">
      <c r="C1098" s="22"/>
      <c r="E1098" s="22"/>
    </row>
    <row r="1099" spans="3:5">
      <c r="C1099" s="22"/>
      <c r="E1099" s="22"/>
    </row>
    <row r="1100" spans="3:5">
      <c r="C1100" s="22"/>
      <c r="E1100" s="22"/>
    </row>
    <row r="1101" spans="3:5">
      <c r="C1101" s="22"/>
      <c r="E1101" s="22"/>
    </row>
    <row r="1102" spans="3:5">
      <c r="C1102" s="22"/>
      <c r="E1102" s="22"/>
    </row>
    <row r="1103" spans="3:5">
      <c r="C1103" s="22"/>
      <c r="E1103" s="22"/>
    </row>
    <row r="1104" spans="3:5">
      <c r="C1104" s="22"/>
      <c r="E1104" s="22"/>
    </row>
    <row r="1105" spans="3:5">
      <c r="C1105" s="22"/>
      <c r="E1105" s="22"/>
    </row>
    <row r="1106" spans="3:5">
      <c r="C1106" s="22"/>
      <c r="E1106" s="22"/>
    </row>
    <row r="1107" spans="3:5">
      <c r="C1107" s="22"/>
      <c r="E1107" s="22"/>
    </row>
    <row r="1108" spans="3:5">
      <c r="C1108" s="22"/>
      <c r="E1108" s="22"/>
    </row>
    <row r="1109" spans="3:5">
      <c r="C1109" s="22"/>
      <c r="E1109" s="22"/>
    </row>
    <row r="1110" spans="3:5">
      <c r="C1110" s="22"/>
      <c r="E1110" s="22"/>
    </row>
    <row r="1111" spans="3:5">
      <c r="C1111" s="22"/>
      <c r="E1111" s="22"/>
    </row>
    <row r="1112" spans="3:5">
      <c r="C1112" s="22"/>
      <c r="E1112" s="22"/>
    </row>
    <row r="1113" spans="3:5">
      <c r="C1113" s="22"/>
      <c r="E1113" s="22"/>
    </row>
    <row r="1114" spans="3:5">
      <c r="C1114" s="22"/>
      <c r="E1114" s="22"/>
    </row>
    <row r="1115" spans="3:5">
      <c r="C1115" s="22"/>
      <c r="E1115" s="22"/>
    </row>
    <row r="1116" spans="3:5">
      <c r="C1116" s="22"/>
      <c r="E1116" s="22"/>
    </row>
    <row r="1117" spans="3:5">
      <c r="C1117" s="22"/>
      <c r="E1117" s="22"/>
    </row>
    <row r="1118" spans="3:5">
      <c r="C1118" s="22"/>
      <c r="E1118" s="22"/>
    </row>
    <row r="1119" spans="3:5">
      <c r="C1119" s="22"/>
      <c r="E1119" s="22"/>
    </row>
    <row r="1120" spans="3:5">
      <c r="C1120" s="22"/>
      <c r="E1120" s="22"/>
    </row>
    <row r="1121" spans="3:5">
      <c r="C1121" s="22"/>
      <c r="E1121" s="22"/>
    </row>
    <row r="1122" spans="3:5">
      <c r="C1122" s="22"/>
      <c r="E1122" s="22"/>
    </row>
    <row r="1123" spans="3:5">
      <c r="C1123" s="22"/>
      <c r="E1123" s="22"/>
    </row>
    <row r="1124" spans="3:5">
      <c r="C1124" s="22"/>
      <c r="E1124" s="22"/>
    </row>
    <row r="1125" spans="3:5">
      <c r="C1125" s="22"/>
      <c r="E1125" s="22"/>
    </row>
    <row r="1126" spans="3:5">
      <c r="C1126" s="22"/>
      <c r="E1126" s="22"/>
    </row>
    <row r="1127" spans="3:5">
      <c r="C1127" s="22"/>
      <c r="E1127" s="22"/>
    </row>
    <row r="1128" spans="3:5">
      <c r="C1128" s="22"/>
      <c r="E1128" s="22"/>
    </row>
    <row r="1129" spans="3:5">
      <c r="C1129" s="22"/>
      <c r="E1129" s="22"/>
    </row>
    <row r="1130" spans="3:5">
      <c r="C1130" s="22"/>
      <c r="E1130" s="22"/>
    </row>
    <row r="1131" spans="3:5">
      <c r="C1131" s="22"/>
      <c r="E1131" s="22"/>
    </row>
    <row r="1132" spans="3:5">
      <c r="C1132" s="22"/>
      <c r="E1132" s="22"/>
    </row>
    <row r="1133" spans="3:5">
      <c r="C1133" s="22"/>
      <c r="E1133" s="22"/>
    </row>
    <row r="1134" spans="3:5">
      <c r="C1134" s="22"/>
      <c r="E1134" s="22"/>
    </row>
    <row r="1135" spans="3:5">
      <c r="C1135" s="22"/>
      <c r="E1135" s="22"/>
    </row>
    <row r="1136" spans="3:5">
      <c r="C1136" s="22"/>
      <c r="E1136" s="22"/>
    </row>
    <row r="1137" spans="3:5">
      <c r="C1137" s="22"/>
      <c r="E1137" s="22"/>
    </row>
    <row r="1138" spans="3:5">
      <c r="C1138" s="22"/>
      <c r="E1138" s="22"/>
    </row>
    <row r="1139" spans="3:5">
      <c r="C1139" s="22"/>
      <c r="E1139" s="22"/>
    </row>
    <row r="1140" spans="3:5">
      <c r="C1140" s="22"/>
      <c r="E1140" s="22"/>
    </row>
    <row r="1141" spans="3:5">
      <c r="C1141" s="22"/>
      <c r="E1141" s="22"/>
    </row>
    <row r="1142" spans="3:5">
      <c r="C1142" s="22"/>
      <c r="E1142" s="22"/>
    </row>
    <row r="1143" spans="3:5">
      <c r="C1143" s="22"/>
      <c r="E1143" s="22"/>
    </row>
    <row r="1144" spans="3:5">
      <c r="C1144" s="22"/>
      <c r="E1144" s="22"/>
    </row>
    <row r="1145" spans="3:5">
      <c r="C1145" s="22"/>
      <c r="E1145" s="22"/>
    </row>
    <row r="1146" spans="3:5">
      <c r="C1146" s="22"/>
      <c r="E1146" s="22"/>
    </row>
    <row r="1147" spans="3:5">
      <c r="C1147" s="22"/>
      <c r="E1147" s="22"/>
    </row>
    <row r="1148" spans="3:5">
      <c r="C1148" s="22"/>
      <c r="E1148" s="22"/>
    </row>
    <row r="1149" spans="3:5">
      <c r="C1149" s="22"/>
      <c r="E1149" s="22"/>
    </row>
    <row r="1150" spans="3:5">
      <c r="C1150" s="22"/>
      <c r="E1150" s="22"/>
    </row>
    <row r="1151" spans="3:5">
      <c r="C1151" s="22"/>
      <c r="E1151" s="22"/>
    </row>
    <row r="1152" spans="3:5">
      <c r="C1152" s="22"/>
      <c r="E1152" s="22"/>
    </row>
    <row r="1153" spans="3:5">
      <c r="C1153" s="22"/>
      <c r="E1153" s="22"/>
    </row>
    <row r="1154" spans="3:5">
      <c r="C1154" s="22"/>
      <c r="E1154" s="22"/>
    </row>
    <row r="1155" spans="3:5">
      <c r="C1155" s="22"/>
      <c r="E1155" s="22"/>
    </row>
    <row r="1156" spans="3:5">
      <c r="C1156" s="22"/>
      <c r="E1156" s="22"/>
    </row>
    <row r="1157" spans="3:5">
      <c r="C1157" s="22"/>
      <c r="E1157" s="22"/>
    </row>
    <row r="1158" spans="3:5">
      <c r="C1158" s="22"/>
      <c r="E1158" s="22"/>
    </row>
    <row r="1159" spans="3:5">
      <c r="C1159" s="22"/>
      <c r="E1159" s="22"/>
    </row>
    <row r="1160" spans="3:5">
      <c r="C1160" s="22"/>
      <c r="E1160" s="22"/>
    </row>
    <row r="1161" spans="3:5">
      <c r="C1161" s="22"/>
      <c r="E1161" s="22"/>
    </row>
    <row r="1162" spans="3:5">
      <c r="C1162" s="22"/>
      <c r="E1162" s="22"/>
    </row>
    <row r="1163" spans="3:5">
      <c r="C1163" s="22"/>
      <c r="E1163" s="22"/>
    </row>
    <row r="1164" spans="3:5">
      <c r="C1164" s="22"/>
      <c r="E1164" s="22"/>
    </row>
    <row r="1165" spans="3:5">
      <c r="C1165" s="22"/>
      <c r="E1165" s="22"/>
    </row>
    <row r="1166" spans="3:5">
      <c r="C1166" s="22"/>
      <c r="E1166" s="22"/>
    </row>
    <row r="1167" spans="3:5">
      <c r="C1167" s="22"/>
      <c r="E1167" s="22"/>
    </row>
    <row r="1168" spans="3:5">
      <c r="C1168" s="22"/>
      <c r="E1168" s="22"/>
    </row>
    <row r="1169" spans="3:5">
      <c r="C1169" s="22"/>
      <c r="E1169" s="22"/>
    </row>
    <row r="1170" spans="3:5">
      <c r="C1170" s="22"/>
      <c r="E1170" s="22"/>
    </row>
    <row r="1171" spans="3:5">
      <c r="C1171" s="22"/>
      <c r="E1171" s="22"/>
    </row>
    <row r="1172" spans="3:5">
      <c r="C1172" s="22"/>
      <c r="E1172" s="22"/>
    </row>
    <row r="1173" spans="3:5">
      <c r="C1173" s="22"/>
      <c r="E1173" s="22"/>
    </row>
    <row r="1174" spans="3:5">
      <c r="C1174" s="22"/>
      <c r="E1174" s="22"/>
    </row>
    <row r="1175" spans="3:5">
      <c r="C1175" s="22"/>
      <c r="E1175" s="22"/>
    </row>
    <row r="1176" spans="3:5">
      <c r="C1176" s="22"/>
      <c r="E1176" s="22"/>
    </row>
    <row r="1177" spans="3:5">
      <c r="C1177" s="22"/>
      <c r="E1177" s="22"/>
    </row>
    <row r="1178" spans="3:5">
      <c r="C1178" s="22"/>
      <c r="E1178" s="22"/>
    </row>
    <row r="1179" spans="3:5">
      <c r="C1179" s="22"/>
      <c r="E1179" s="22"/>
    </row>
    <row r="1180" spans="3:5">
      <c r="C1180" s="22"/>
      <c r="E1180" s="22"/>
    </row>
    <row r="1181" spans="3:5">
      <c r="C1181" s="22"/>
      <c r="E1181" s="22"/>
    </row>
    <row r="1182" spans="3:5">
      <c r="C1182" s="22"/>
      <c r="E1182" s="22"/>
    </row>
    <row r="1183" spans="3:5">
      <c r="C1183" s="22"/>
      <c r="E1183" s="22"/>
    </row>
    <row r="1184" spans="3:5">
      <c r="C1184" s="22"/>
      <c r="E1184" s="22"/>
    </row>
    <row r="1185" spans="3:5">
      <c r="C1185" s="22"/>
      <c r="E1185" s="22"/>
    </row>
    <row r="1186" spans="3:5">
      <c r="C1186" s="22"/>
      <c r="E1186" s="22"/>
    </row>
    <row r="1187" spans="3:5">
      <c r="C1187" s="22"/>
      <c r="E1187" s="22"/>
    </row>
    <row r="1188" spans="3:5">
      <c r="C1188" s="22"/>
      <c r="E1188" s="22"/>
    </row>
    <row r="1189" spans="3:5">
      <c r="C1189" s="22"/>
      <c r="E1189" s="22"/>
    </row>
    <row r="1190" spans="3:5">
      <c r="C1190" s="22"/>
      <c r="E1190" s="22"/>
    </row>
    <row r="1191" spans="3:5">
      <c r="C1191" s="22"/>
      <c r="E1191" s="22"/>
    </row>
    <row r="1192" spans="3:5">
      <c r="C1192" s="22"/>
      <c r="E1192" s="22"/>
    </row>
    <row r="1193" spans="3:5">
      <c r="C1193" s="22"/>
      <c r="E1193" s="22"/>
    </row>
    <row r="1194" spans="3:5">
      <c r="C1194" s="22"/>
      <c r="E1194" s="22"/>
    </row>
    <row r="1195" spans="3:5">
      <c r="C1195" s="22"/>
      <c r="E1195" s="22"/>
    </row>
    <row r="1196" spans="3:5">
      <c r="C1196" s="22"/>
      <c r="E1196" s="22"/>
    </row>
    <row r="1197" spans="3:5">
      <c r="C1197" s="22"/>
      <c r="E1197" s="22"/>
    </row>
    <row r="1198" spans="3:5">
      <c r="C1198" s="22"/>
      <c r="E1198" s="22"/>
    </row>
    <row r="1199" spans="3:5">
      <c r="C1199" s="22"/>
      <c r="E1199" s="22"/>
    </row>
    <row r="1200" spans="3:5">
      <c r="C1200" s="22"/>
      <c r="E1200" s="22"/>
    </row>
    <row r="1201" spans="3:5">
      <c r="C1201" s="22"/>
      <c r="E1201" s="22"/>
    </row>
    <row r="1202" spans="3:5">
      <c r="C1202" s="22"/>
      <c r="E1202" s="22"/>
    </row>
    <row r="1203" spans="3:5">
      <c r="C1203" s="22"/>
      <c r="E1203" s="22"/>
    </row>
    <row r="1204" spans="3:5">
      <c r="C1204" s="22"/>
      <c r="E1204" s="22"/>
    </row>
    <row r="1205" spans="3:5">
      <c r="C1205" s="22"/>
      <c r="E1205" s="22"/>
    </row>
    <row r="1206" spans="3:5">
      <c r="C1206" s="22"/>
      <c r="E1206" s="22"/>
    </row>
    <row r="1207" spans="3:5">
      <c r="C1207" s="22"/>
      <c r="E1207" s="22"/>
    </row>
    <row r="1208" spans="3:5">
      <c r="C1208" s="22"/>
      <c r="E1208" s="22"/>
    </row>
    <row r="1209" spans="3:5">
      <c r="C1209" s="22"/>
      <c r="E1209" s="22"/>
    </row>
    <row r="1210" spans="3:5">
      <c r="C1210" s="22"/>
      <c r="E1210" s="22"/>
    </row>
    <row r="1211" spans="3:5">
      <c r="C1211" s="22"/>
      <c r="E1211" s="22"/>
    </row>
    <row r="1212" spans="3:5">
      <c r="C1212" s="22"/>
      <c r="E1212" s="22"/>
    </row>
    <row r="1213" spans="3:5">
      <c r="C1213" s="22"/>
      <c r="E1213" s="22"/>
    </row>
    <row r="1214" spans="3:5">
      <c r="C1214" s="22"/>
      <c r="E1214" s="22"/>
    </row>
    <row r="1215" spans="3:5">
      <c r="C1215" s="22"/>
      <c r="E1215" s="22"/>
    </row>
    <row r="1216" spans="3:5">
      <c r="C1216" s="22"/>
      <c r="E1216" s="22"/>
    </row>
    <row r="1217" spans="3:5">
      <c r="C1217" s="22"/>
      <c r="E1217" s="22"/>
    </row>
    <row r="1218" spans="3:5">
      <c r="C1218" s="22"/>
      <c r="E1218" s="22"/>
    </row>
    <row r="1219" spans="3:5">
      <c r="C1219" s="22"/>
      <c r="E1219" s="22"/>
    </row>
    <row r="1220" spans="3:5">
      <c r="C1220" s="22"/>
      <c r="E1220" s="22"/>
    </row>
    <row r="1221" spans="3:5">
      <c r="C1221" s="22"/>
      <c r="E1221" s="22"/>
    </row>
    <row r="1222" spans="3:5">
      <c r="C1222" s="22"/>
      <c r="E1222" s="22"/>
    </row>
    <row r="1223" spans="3:5">
      <c r="C1223" s="22"/>
      <c r="E1223" s="22"/>
    </row>
    <row r="1224" spans="3:5">
      <c r="C1224" s="22"/>
      <c r="E1224" s="22"/>
    </row>
    <row r="1225" spans="3:5">
      <c r="C1225" s="22"/>
      <c r="E1225" s="22"/>
    </row>
    <row r="1226" spans="3:5">
      <c r="C1226" s="22"/>
      <c r="E1226" s="22"/>
    </row>
    <row r="1227" spans="3:5">
      <c r="C1227" s="22"/>
      <c r="E1227" s="22"/>
    </row>
    <row r="1228" spans="3:5">
      <c r="C1228" s="22"/>
      <c r="E1228" s="22"/>
    </row>
    <row r="1229" spans="3:5">
      <c r="C1229" s="22"/>
      <c r="E1229" s="22"/>
    </row>
    <row r="1230" spans="3:5">
      <c r="C1230" s="22"/>
      <c r="E1230" s="22"/>
    </row>
    <row r="1231" spans="3:5">
      <c r="C1231" s="22"/>
      <c r="E1231" s="22"/>
    </row>
    <row r="1232" spans="3:5">
      <c r="C1232" s="22"/>
      <c r="E1232" s="22"/>
    </row>
    <row r="1233" spans="3:5">
      <c r="C1233" s="22"/>
      <c r="E1233" s="22"/>
    </row>
    <row r="1234" spans="3:5">
      <c r="C1234" s="22"/>
      <c r="E1234" s="22"/>
    </row>
    <row r="1235" spans="3:5">
      <c r="C1235" s="22"/>
      <c r="E1235" s="22"/>
    </row>
    <row r="1236" spans="3:5">
      <c r="C1236" s="22"/>
      <c r="E1236" s="22"/>
    </row>
    <row r="1237" spans="3:5">
      <c r="C1237" s="22"/>
      <c r="E1237" s="22"/>
    </row>
    <row r="1238" spans="3:5">
      <c r="C1238" s="22"/>
      <c r="E1238" s="22"/>
    </row>
    <row r="1239" spans="3:5">
      <c r="C1239" s="22"/>
      <c r="E1239" s="22"/>
    </row>
    <row r="1240" spans="3:5">
      <c r="C1240" s="22"/>
      <c r="E1240" s="22"/>
    </row>
    <row r="1241" spans="3:5">
      <c r="C1241" s="22"/>
      <c r="E1241" s="22"/>
    </row>
    <row r="1242" spans="3:5">
      <c r="C1242" s="22"/>
      <c r="E1242" s="22"/>
    </row>
    <row r="1243" spans="3:5">
      <c r="C1243" s="22"/>
      <c r="E1243" s="22"/>
    </row>
    <row r="1244" spans="3:5">
      <c r="C1244" s="22"/>
      <c r="E1244" s="22"/>
    </row>
    <row r="1245" spans="3:5">
      <c r="C1245" s="22"/>
      <c r="E1245" s="22"/>
    </row>
    <row r="1246" spans="3:5">
      <c r="C1246" s="22"/>
      <c r="E1246" s="22"/>
    </row>
    <row r="1247" spans="3:5">
      <c r="C1247" s="22"/>
      <c r="E1247" s="22"/>
    </row>
    <row r="1248" spans="3:5">
      <c r="C1248" s="22"/>
      <c r="E1248" s="22"/>
    </row>
    <row r="1249" spans="3:5">
      <c r="C1249" s="22"/>
      <c r="E1249" s="22"/>
    </row>
    <row r="1250" spans="3:5">
      <c r="C1250" s="22"/>
      <c r="E1250" s="22"/>
    </row>
    <row r="1251" spans="3:5">
      <c r="C1251" s="22"/>
      <c r="E1251" s="22"/>
    </row>
    <row r="1252" spans="3:5">
      <c r="C1252" s="22"/>
      <c r="E1252" s="22"/>
    </row>
    <row r="1253" spans="3:5">
      <c r="C1253" s="22"/>
      <c r="E1253" s="22"/>
    </row>
    <row r="1254" spans="3:5">
      <c r="C1254" s="22"/>
      <c r="E1254" s="22"/>
    </row>
    <row r="1255" spans="3:5">
      <c r="C1255" s="22"/>
      <c r="E1255" s="22"/>
    </row>
    <row r="1256" spans="3:5">
      <c r="C1256" s="22"/>
      <c r="E1256" s="22"/>
    </row>
    <row r="1257" spans="3:5">
      <c r="C1257" s="22"/>
      <c r="E1257" s="22"/>
    </row>
    <row r="1258" spans="3:5">
      <c r="C1258" s="22"/>
      <c r="E1258" s="22"/>
    </row>
    <row r="1259" spans="3:5">
      <c r="C1259" s="22"/>
      <c r="E1259" s="22"/>
    </row>
    <row r="1260" spans="3:5">
      <c r="C1260" s="22"/>
      <c r="E1260" s="22"/>
    </row>
    <row r="1261" spans="3:5">
      <c r="C1261" s="22"/>
      <c r="E1261" s="22"/>
    </row>
    <row r="1262" spans="3:5">
      <c r="C1262" s="22"/>
      <c r="E1262" s="22"/>
    </row>
    <row r="1263" spans="3:5">
      <c r="C1263" s="22"/>
      <c r="E1263" s="22"/>
    </row>
    <row r="1264" spans="3:5">
      <c r="C1264" s="22"/>
      <c r="E1264" s="22"/>
    </row>
    <row r="1265" spans="3:5">
      <c r="C1265" s="22"/>
      <c r="E1265" s="22"/>
    </row>
    <row r="1266" spans="3:5">
      <c r="C1266" s="22"/>
      <c r="E1266" s="22"/>
    </row>
    <row r="1267" spans="3:5">
      <c r="C1267" s="22"/>
      <c r="E1267" s="22"/>
    </row>
    <row r="1268" spans="3:5">
      <c r="C1268" s="22"/>
      <c r="E1268" s="22"/>
    </row>
    <row r="1269" spans="3:5">
      <c r="C1269" s="22"/>
      <c r="E1269" s="22"/>
    </row>
    <row r="1270" spans="3:5">
      <c r="C1270" s="22"/>
      <c r="E1270" s="22"/>
    </row>
    <row r="1271" spans="3:5">
      <c r="C1271" s="22"/>
      <c r="E1271" s="22"/>
    </row>
    <row r="1272" spans="3:5">
      <c r="C1272" s="22"/>
      <c r="E1272" s="22"/>
    </row>
    <row r="1273" spans="3:5">
      <c r="C1273" s="22"/>
      <c r="E1273" s="22"/>
    </row>
    <row r="1274" spans="3:5">
      <c r="C1274" s="22"/>
      <c r="E1274" s="22"/>
    </row>
    <row r="1275" spans="3:5">
      <c r="C1275" s="22"/>
      <c r="E1275" s="22"/>
    </row>
    <row r="1276" spans="3:5">
      <c r="C1276" s="22"/>
      <c r="E1276" s="22"/>
    </row>
    <row r="1277" spans="3:5">
      <c r="C1277" s="22"/>
      <c r="E1277" s="22"/>
    </row>
    <row r="1278" spans="3:5">
      <c r="C1278" s="22"/>
      <c r="E1278" s="22"/>
    </row>
    <row r="1279" spans="3:5">
      <c r="C1279" s="22"/>
      <c r="E1279" s="22"/>
    </row>
    <row r="1280" spans="3:5">
      <c r="C1280" s="22"/>
      <c r="E1280" s="22"/>
    </row>
    <row r="1281" spans="3:5">
      <c r="C1281" s="22"/>
      <c r="E1281" s="22"/>
    </row>
    <row r="1282" spans="3:5">
      <c r="C1282" s="22"/>
      <c r="E1282" s="22"/>
    </row>
    <row r="1283" spans="3:5">
      <c r="C1283" s="22"/>
      <c r="E1283" s="22"/>
    </row>
    <row r="1284" spans="3:5">
      <c r="C1284" s="22"/>
      <c r="E1284" s="22"/>
    </row>
    <row r="1285" spans="3:5">
      <c r="C1285" s="22"/>
      <c r="E1285" s="22"/>
    </row>
    <row r="1286" spans="3:5">
      <c r="C1286" s="22"/>
      <c r="E1286" s="22"/>
    </row>
    <row r="1287" spans="3:5">
      <c r="C1287" s="22"/>
      <c r="E1287" s="22"/>
    </row>
    <row r="1288" spans="3:5">
      <c r="C1288" s="22"/>
      <c r="E1288" s="22"/>
    </row>
    <row r="1289" spans="3:5">
      <c r="C1289" s="22"/>
      <c r="E1289" s="22"/>
    </row>
    <row r="1290" spans="3:5">
      <c r="C1290" s="22"/>
      <c r="E1290" s="22"/>
    </row>
    <row r="1291" spans="3:5">
      <c r="C1291" s="22"/>
      <c r="E1291" s="22"/>
    </row>
    <row r="1292" spans="3:5">
      <c r="C1292" s="22"/>
      <c r="E1292" s="22"/>
    </row>
    <row r="1293" spans="3:5">
      <c r="C1293" s="22"/>
      <c r="E1293" s="22"/>
    </row>
    <row r="1294" spans="3:5">
      <c r="C1294" s="22"/>
      <c r="E1294" s="22"/>
    </row>
    <row r="1295" spans="3:5">
      <c r="C1295" s="22"/>
      <c r="E1295" s="22"/>
    </row>
    <row r="1296" spans="3:5">
      <c r="C1296" s="22"/>
      <c r="E1296" s="22"/>
    </row>
    <row r="1297" spans="3:5">
      <c r="C1297" s="22"/>
      <c r="E1297" s="22"/>
    </row>
    <row r="1298" spans="3:5">
      <c r="C1298" s="22"/>
      <c r="E1298" s="22"/>
    </row>
    <row r="1299" spans="3:5">
      <c r="C1299" s="22"/>
      <c r="E1299" s="22"/>
    </row>
    <row r="1300" spans="3:5">
      <c r="C1300" s="22"/>
      <c r="E1300" s="22"/>
    </row>
    <row r="1301" spans="3:5">
      <c r="C1301" s="22"/>
      <c r="E1301" s="22"/>
    </row>
    <row r="1302" spans="3:5">
      <c r="C1302" s="22"/>
      <c r="E1302" s="22"/>
    </row>
    <row r="1303" spans="3:5">
      <c r="C1303" s="22"/>
      <c r="E1303" s="22"/>
    </row>
    <row r="1304" spans="3:5">
      <c r="C1304" s="22"/>
      <c r="E1304" s="22"/>
    </row>
    <row r="1305" spans="3:5">
      <c r="C1305" s="22"/>
      <c r="E1305" s="22"/>
    </row>
    <row r="1306" spans="3:5">
      <c r="C1306" s="22"/>
      <c r="E1306" s="22"/>
    </row>
    <row r="1307" spans="3:5">
      <c r="C1307" s="22"/>
      <c r="E1307" s="22"/>
    </row>
    <row r="1308" spans="3:5">
      <c r="C1308" s="22"/>
      <c r="E1308" s="22"/>
    </row>
    <row r="1309" spans="3:5">
      <c r="C1309" s="22"/>
      <c r="E1309" s="22"/>
    </row>
    <row r="1310" spans="3:5">
      <c r="C1310" s="22"/>
      <c r="E1310" s="22"/>
    </row>
    <row r="1311" spans="3:5">
      <c r="C1311" s="22"/>
      <c r="E1311" s="22"/>
    </row>
    <row r="1312" spans="3:5">
      <c r="C1312" s="22"/>
      <c r="E1312" s="22"/>
    </row>
    <row r="1313" spans="3:5">
      <c r="C1313" s="22"/>
      <c r="E1313" s="22"/>
    </row>
    <row r="1314" spans="3:5">
      <c r="C1314" s="22"/>
      <c r="E1314" s="22"/>
    </row>
    <row r="1315" spans="3:5">
      <c r="C1315" s="22"/>
      <c r="E1315" s="22"/>
    </row>
    <row r="1316" spans="3:5">
      <c r="C1316" s="22"/>
      <c r="E1316" s="22"/>
    </row>
    <row r="1317" spans="3:5">
      <c r="C1317" s="22"/>
      <c r="E1317" s="22"/>
    </row>
    <row r="1318" spans="3:5">
      <c r="C1318" s="22"/>
      <c r="E1318" s="22"/>
    </row>
    <row r="1319" spans="3:5">
      <c r="C1319" s="22"/>
      <c r="E1319" s="22"/>
    </row>
    <row r="1320" spans="3:5">
      <c r="C1320" s="22"/>
      <c r="E1320" s="22"/>
    </row>
    <row r="1321" spans="3:5">
      <c r="C1321" s="22"/>
      <c r="E1321" s="22"/>
    </row>
    <row r="1322" spans="3:5">
      <c r="C1322" s="22"/>
      <c r="E1322" s="22"/>
    </row>
    <row r="1323" spans="3:5">
      <c r="C1323" s="22"/>
      <c r="E1323" s="22"/>
    </row>
    <row r="1324" spans="3:5">
      <c r="C1324" s="22"/>
      <c r="E1324" s="22"/>
    </row>
    <row r="1325" spans="3:5">
      <c r="C1325" s="22"/>
      <c r="E1325" s="22"/>
    </row>
    <row r="1326" spans="3:5">
      <c r="C1326" s="22"/>
      <c r="E1326" s="22"/>
    </row>
    <row r="1327" spans="3:5">
      <c r="C1327" s="22"/>
      <c r="E1327" s="22"/>
    </row>
    <row r="1328" spans="3:5">
      <c r="C1328" s="22"/>
      <c r="E1328" s="22"/>
    </row>
    <row r="1329" spans="3:5">
      <c r="C1329" s="22"/>
      <c r="E1329" s="22"/>
    </row>
    <row r="1330" spans="3:5">
      <c r="C1330" s="22"/>
      <c r="E1330" s="22"/>
    </row>
    <row r="1331" spans="3:5">
      <c r="C1331" s="22"/>
      <c r="E1331" s="22"/>
    </row>
    <row r="1332" spans="3:5">
      <c r="C1332" s="22"/>
      <c r="E1332" s="22"/>
    </row>
    <row r="1333" spans="3:5">
      <c r="C1333" s="22"/>
      <c r="E1333" s="22"/>
    </row>
    <row r="1334" spans="3:5">
      <c r="C1334" s="22"/>
      <c r="E1334" s="22"/>
    </row>
    <row r="1335" spans="3:5">
      <c r="C1335" s="22"/>
      <c r="E1335" s="22"/>
    </row>
    <row r="1336" spans="3:5">
      <c r="C1336" s="22"/>
      <c r="E1336" s="22"/>
    </row>
    <row r="1337" spans="3:5">
      <c r="C1337" s="22"/>
      <c r="E1337" s="22"/>
    </row>
    <row r="1338" spans="3:5">
      <c r="C1338" s="22"/>
      <c r="E1338" s="22"/>
    </row>
    <row r="1339" spans="3:5">
      <c r="C1339" s="22"/>
      <c r="E1339" s="22"/>
    </row>
    <row r="1340" spans="3:5">
      <c r="C1340" s="22"/>
      <c r="E1340" s="22"/>
    </row>
    <row r="1341" spans="3:5">
      <c r="C1341" s="22"/>
      <c r="E1341" s="22"/>
    </row>
    <row r="1342" spans="3:5">
      <c r="C1342" s="22"/>
      <c r="E1342" s="22"/>
    </row>
    <row r="1343" spans="3:5">
      <c r="C1343" s="22"/>
      <c r="E1343" s="22"/>
    </row>
    <row r="1344" spans="3:5">
      <c r="C1344" s="22"/>
      <c r="E1344" s="22"/>
    </row>
    <row r="1345" spans="3:5">
      <c r="C1345" s="22"/>
      <c r="E1345" s="22"/>
    </row>
    <row r="1346" spans="3:5">
      <c r="C1346" s="22"/>
      <c r="E1346" s="22"/>
    </row>
    <row r="1347" spans="3:5">
      <c r="C1347" s="22"/>
      <c r="E1347" s="22"/>
    </row>
    <row r="1348" spans="3:5">
      <c r="C1348" s="22"/>
      <c r="E1348" s="22"/>
    </row>
    <row r="1349" spans="3:5">
      <c r="C1349" s="22"/>
      <c r="E1349" s="22"/>
    </row>
    <row r="1350" spans="3:5">
      <c r="C1350" s="22"/>
      <c r="E1350" s="22"/>
    </row>
    <row r="1351" spans="3:5">
      <c r="C1351" s="22"/>
      <c r="E1351" s="22"/>
    </row>
    <row r="1352" spans="3:5">
      <c r="C1352" s="22"/>
      <c r="E1352" s="22"/>
    </row>
    <row r="1353" spans="3:5">
      <c r="C1353" s="22"/>
      <c r="E1353" s="22"/>
    </row>
    <row r="1354" spans="3:5">
      <c r="C1354" s="22"/>
      <c r="E1354" s="22"/>
    </row>
    <row r="1355" spans="3:5">
      <c r="C1355" s="22"/>
      <c r="E1355" s="22"/>
    </row>
    <row r="1356" spans="3:5">
      <c r="C1356" s="22"/>
      <c r="E1356" s="22"/>
    </row>
    <row r="1357" spans="3:5">
      <c r="C1357" s="22"/>
      <c r="E1357" s="22"/>
    </row>
    <row r="1358" spans="3:5">
      <c r="C1358" s="22"/>
      <c r="E1358" s="22"/>
    </row>
    <row r="1359" spans="3:5">
      <c r="C1359" s="22"/>
      <c r="E1359" s="22"/>
    </row>
    <row r="1360" spans="3:5">
      <c r="C1360" s="22"/>
      <c r="E1360" s="22"/>
    </row>
    <row r="1361" spans="3:5">
      <c r="C1361" s="22"/>
      <c r="E1361" s="22"/>
    </row>
    <row r="1362" spans="3:5">
      <c r="C1362" s="22"/>
      <c r="E1362" s="22"/>
    </row>
    <row r="1363" spans="3:5">
      <c r="C1363" s="22"/>
      <c r="E1363" s="22"/>
    </row>
    <row r="1364" spans="3:5">
      <c r="C1364" s="22"/>
      <c r="E1364" s="22"/>
    </row>
    <row r="1365" spans="3:5">
      <c r="C1365" s="22"/>
      <c r="E1365" s="22"/>
    </row>
    <row r="1366" spans="3:5">
      <c r="C1366" s="22"/>
      <c r="E1366" s="22"/>
    </row>
    <row r="1367" spans="3:5">
      <c r="C1367" s="22"/>
      <c r="E1367" s="22"/>
    </row>
    <row r="1368" spans="3:5">
      <c r="C1368" s="22"/>
      <c r="E1368" s="22"/>
    </row>
    <row r="1369" spans="3:5">
      <c r="C1369" s="22"/>
      <c r="E1369" s="22"/>
    </row>
    <row r="1370" spans="3:5">
      <c r="C1370" s="22"/>
      <c r="E1370" s="22"/>
    </row>
    <row r="1371" spans="3:5">
      <c r="C1371" s="22"/>
      <c r="E1371" s="22"/>
    </row>
    <row r="1372" spans="3:5">
      <c r="C1372" s="22"/>
      <c r="E1372" s="22"/>
    </row>
    <row r="1373" spans="3:5">
      <c r="C1373" s="22"/>
      <c r="E1373" s="22"/>
    </row>
    <row r="1374" spans="3:5">
      <c r="C1374" s="22"/>
      <c r="E1374" s="22"/>
    </row>
    <row r="1375" spans="3:5">
      <c r="C1375" s="22"/>
      <c r="E1375" s="22"/>
    </row>
    <row r="1376" spans="3:5">
      <c r="C1376" s="22"/>
      <c r="E1376" s="22"/>
    </row>
    <row r="1377" spans="3:5">
      <c r="C1377" s="22"/>
      <c r="E1377" s="22"/>
    </row>
    <row r="1378" spans="3:5">
      <c r="C1378" s="22"/>
      <c r="E1378" s="22"/>
    </row>
    <row r="1379" spans="3:5">
      <c r="C1379" s="22"/>
      <c r="E1379" s="22"/>
    </row>
    <row r="1380" spans="3:5">
      <c r="C1380" s="22"/>
      <c r="E1380" s="22"/>
    </row>
    <row r="1381" spans="3:5">
      <c r="C1381" s="22"/>
      <c r="E1381" s="22"/>
    </row>
    <row r="1382" spans="3:5">
      <c r="C1382" s="22"/>
      <c r="E1382" s="22"/>
    </row>
    <row r="1383" spans="3:5">
      <c r="C1383" s="22"/>
      <c r="E1383" s="22"/>
    </row>
    <row r="1384" spans="3:5">
      <c r="C1384" s="22"/>
      <c r="E1384" s="22"/>
    </row>
    <row r="1385" spans="3:5">
      <c r="C1385" s="22"/>
      <c r="E1385" s="22"/>
    </row>
    <row r="1386" spans="3:5">
      <c r="C1386" s="22"/>
      <c r="E1386" s="22"/>
    </row>
    <row r="1387" spans="3:5">
      <c r="C1387" s="22"/>
      <c r="E1387" s="22"/>
    </row>
    <row r="1388" spans="3:5">
      <c r="C1388" s="22"/>
      <c r="E1388" s="22"/>
    </row>
    <row r="1389" spans="3:5">
      <c r="C1389" s="22"/>
      <c r="E1389" s="22"/>
    </row>
    <row r="1390" spans="3:5">
      <c r="C1390" s="22"/>
      <c r="E1390" s="22"/>
    </row>
    <row r="1391" spans="3:5">
      <c r="C1391" s="22"/>
      <c r="E1391" s="22"/>
    </row>
    <row r="1392" spans="3:5">
      <c r="C1392" s="22"/>
      <c r="E1392" s="22"/>
    </row>
    <row r="1393" spans="3:5">
      <c r="C1393" s="22"/>
      <c r="E1393" s="22"/>
    </row>
    <row r="1394" spans="3:5">
      <c r="C1394" s="22"/>
      <c r="E1394" s="22"/>
    </row>
    <row r="1395" spans="3:5">
      <c r="C1395" s="22"/>
      <c r="E1395" s="22"/>
    </row>
    <row r="1396" spans="3:5">
      <c r="C1396" s="22"/>
      <c r="E1396" s="22"/>
    </row>
    <row r="1397" spans="3:5">
      <c r="C1397" s="22"/>
      <c r="E1397" s="22"/>
    </row>
    <row r="1398" spans="3:5">
      <c r="C1398" s="22"/>
      <c r="E1398" s="22"/>
    </row>
    <row r="1399" spans="3:5">
      <c r="C1399" s="22"/>
      <c r="E1399" s="22"/>
    </row>
    <row r="1400" spans="3:5">
      <c r="C1400" s="22"/>
      <c r="E1400" s="22"/>
    </row>
    <row r="1401" spans="3:5">
      <c r="C1401" s="22"/>
      <c r="E1401" s="22"/>
    </row>
    <row r="1402" spans="3:5">
      <c r="C1402" s="22"/>
      <c r="E1402" s="22"/>
    </row>
    <row r="1403" spans="3:5">
      <c r="C1403" s="22"/>
      <c r="E1403" s="22"/>
    </row>
    <row r="1404" spans="3:5">
      <c r="C1404" s="22"/>
      <c r="E1404" s="22"/>
    </row>
    <row r="1405" spans="3:5">
      <c r="C1405" s="22"/>
      <c r="E1405" s="22"/>
    </row>
    <row r="1406" spans="3:5">
      <c r="C1406" s="22"/>
      <c r="E1406" s="22"/>
    </row>
    <row r="1407" spans="3:5">
      <c r="C1407" s="22"/>
      <c r="E1407" s="22"/>
    </row>
    <row r="1408" spans="3:5">
      <c r="C1408" s="22"/>
      <c r="E1408" s="22"/>
    </row>
    <row r="1409" spans="3:5">
      <c r="C1409" s="22"/>
      <c r="E1409" s="22"/>
    </row>
    <row r="1410" spans="3:5">
      <c r="C1410" s="22"/>
      <c r="E1410" s="22"/>
    </row>
    <row r="1411" spans="3:5">
      <c r="C1411" s="22"/>
      <c r="E1411" s="22"/>
    </row>
    <row r="1412" spans="3:5">
      <c r="C1412" s="22"/>
      <c r="E1412" s="22"/>
    </row>
    <row r="1413" spans="3:5">
      <c r="C1413" s="22"/>
      <c r="E1413" s="22"/>
    </row>
    <row r="1414" spans="3:5">
      <c r="C1414" s="22"/>
      <c r="E1414" s="22"/>
    </row>
    <row r="1415" spans="3:5">
      <c r="C1415" s="22"/>
      <c r="E1415" s="22"/>
    </row>
    <row r="1416" spans="3:5">
      <c r="C1416" s="22"/>
      <c r="E1416" s="22"/>
    </row>
    <row r="1417" spans="3:5">
      <c r="C1417" s="22"/>
      <c r="E1417" s="22"/>
    </row>
    <row r="1418" spans="3:5">
      <c r="C1418" s="22"/>
      <c r="E1418" s="22"/>
    </row>
    <row r="1419" spans="3:5">
      <c r="C1419" s="22"/>
      <c r="E1419" s="22"/>
    </row>
    <row r="1420" spans="3:5">
      <c r="C1420" s="22"/>
      <c r="E1420" s="22"/>
    </row>
    <row r="1421" spans="3:5">
      <c r="C1421" s="22"/>
      <c r="E1421" s="22"/>
    </row>
    <row r="1422" spans="3:5">
      <c r="C1422" s="22"/>
      <c r="E1422" s="22"/>
    </row>
    <row r="1423" spans="3:5">
      <c r="C1423" s="22"/>
      <c r="E1423" s="22"/>
    </row>
    <row r="1424" spans="3:5">
      <c r="C1424" s="22"/>
      <c r="E1424" s="22"/>
    </row>
    <row r="1425" spans="3:5">
      <c r="C1425" s="22"/>
      <c r="E1425" s="22"/>
    </row>
    <row r="1426" spans="3:5">
      <c r="C1426" s="22"/>
      <c r="E1426" s="22"/>
    </row>
    <row r="1427" spans="3:5">
      <c r="C1427" s="22"/>
      <c r="E1427" s="22"/>
    </row>
    <row r="1428" spans="3:5">
      <c r="C1428" s="22"/>
      <c r="E1428" s="22"/>
    </row>
    <row r="1429" spans="3:5">
      <c r="C1429" s="22"/>
      <c r="E1429" s="22"/>
    </row>
    <row r="1430" spans="3:5">
      <c r="C1430" s="22"/>
      <c r="E1430" s="22"/>
    </row>
    <row r="1431" spans="3:5">
      <c r="C1431" s="22"/>
      <c r="E1431" s="22"/>
    </row>
    <row r="1432" spans="3:5">
      <c r="C1432" s="22"/>
      <c r="E1432" s="22"/>
    </row>
    <row r="1433" spans="3:5">
      <c r="C1433" s="22"/>
      <c r="E1433" s="22"/>
    </row>
    <row r="1434" spans="3:5">
      <c r="C1434" s="22"/>
      <c r="E1434" s="22"/>
    </row>
    <row r="1435" spans="3:5">
      <c r="C1435" s="22"/>
      <c r="E1435" s="22"/>
    </row>
    <row r="1436" spans="3:5">
      <c r="C1436" s="22"/>
      <c r="E1436" s="22"/>
    </row>
    <row r="1437" spans="3:5">
      <c r="C1437" s="22"/>
      <c r="E1437" s="22"/>
    </row>
    <row r="1438" spans="3:5">
      <c r="C1438" s="22"/>
      <c r="E1438" s="22"/>
    </row>
    <row r="1439" spans="3:5">
      <c r="C1439" s="22"/>
      <c r="E1439" s="22"/>
    </row>
    <row r="1440" spans="3:5">
      <c r="C1440" s="22"/>
      <c r="E1440" s="22"/>
    </row>
    <row r="1441" spans="3:5">
      <c r="C1441" s="22"/>
      <c r="E1441" s="22"/>
    </row>
    <row r="1442" spans="3:5">
      <c r="C1442" s="22"/>
      <c r="E1442" s="22"/>
    </row>
    <row r="1443" spans="3:5">
      <c r="C1443" s="22"/>
      <c r="E1443" s="22"/>
    </row>
    <row r="1444" spans="3:5">
      <c r="C1444" s="22"/>
      <c r="E1444" s="22"/>
    </row>
    <row r="1445" spans="3:5">
      <c r="C1445" s="22"/>
      <c r="E1445" s="22"/>
    </row>
    <row r="1446" spans="3:5">
      <c r="C1446" s="22"/>
      <c r="E1446" s="22"/>
    </row>
    <row r="1447" spans="3:5">
      <c r="C1447" s="22"/>
      <c r="E1447" s="22"/>
    </row>
    <row r="1448" spans="3:5">
      <c r="C1448" s="22"/>
      <c r="E1448" s="22"/>
    </row>
    <row r="1449" spans="3:5">
      <c r="C1449" s="22"/>
      <c r="E1449" s="22"/>
    </row>
    <row r="1450" spans="3:5">
      <c r="C1450" s="22"/>
      <c r="E1450" s="22"/>
    </row>
    <row r="1451" spans="3:5">
      <c r="C1451" s="22"/>
      <c r="E1451" s="22"/>
    </row>
    <row r="1452" spans="3:5">
      <c r="C1452" s="22"/>
      <c r="E1452" s="22"/>
    </row>
    <row r="1453" spans="3:5">
      <c r="C1453" s="22"/>
      <c r="E1453" s="22"/>
    </row>
    <row r="1454" spans="3:5">
      <c r="C1454" s="22"/>
      <c r="E1454" s="22"/>
    </row>
    <row r="1455" spans="3:5">
      <c r="C1455" s="22"/>
      <c r="E1455" s="22"/>
    </row>
    <row r="1456" spans="3:5">
      <c r="C1456" s="22"/>
      <c r="E1456" s="22"/>
    </row>
    <row r="1457" spans="3:5">
      <c r="C1457" s="22"/>
      <c r="E1457" s="22"/>
    </row>
    <row r="1458" spans="3:5">
      <c r="C1458" s="22"/>
      <c r="E1458" s="22"/>
    </row>
    <row r="1459" spans="3:5">
      <c r="C1459" s="22"/>
      <c r="E1459" s="22"/>
    </row>
    <row r="1460" spans="3:5">
      <c r="C1460" s="22"/>
      <c r="E1460" s="22"/>
    </row>
    <row r="1461" spans="3:5">
      <c r="C1461" s="22"/>
      <c r="E1461" s="22"/>
    </row>
    <row r="1462" spans="3:5">
      <c r="C1462" s="22"/>
      <c r="E1462" s="22"/>
    </row>
    <row r="1463" spans="3:5">
      <c r="C1463" s="22"/>
      <c r="E1463" s="22"/>
    </row>
    <row r="1464" spans="3:5">
      <c r="C1464" s="22"/>
      <c r="E1464" s="22"/>
    </row>
    <row r="1465" spans="3:5">
      <c r="C1465" s="22"/>
      <c r="E1465" s="22"/>
    </row>
    <row r="1466" spans="3:5">
      <c r="C1466" s="22"/>
      <c r="E1466" s="22"/>
    </row>
    <row r="1467" spans="3:5">
      <c r="C1467" s="22"/>
      <c r="E1467" s="22"/>
    </row>
    <row r="1468" spans="3:5">
      <c r="C1468" s="22"/>
      <c r="E1468" s="22"/>
    </row>
    <row r="1469" spans="3:5">
      <c r="C1469" s="22"/>
      <c r="E1469" s="22"/>
    </row>
    <row r="1470" spans="3:5">
      <c r="C1470" s="22"/>
      <c r="E1470" s="22"/>
    </row>
    <row r="1471" spans="3:5">
      <c r="C1471" s="22"/>
      <c r="E1471" s="22"/>
    </row>
    <row r="1472" spans="3:5">
      <c r="C1472" s="22"/>
      <c r="E1472" s="22"/>
    </row>
    <row r="1473" spans="3:5">
      <c r="C1473" s="22"/>
      <c r="E1473" s="22"/>
    </row>
    <row r="1474" spans="3:5">
      <c r="C1474" s="22"/>
      <c r="E1474" s="22"/>
    </row>
    <row r="1475" spans="3:5">
      <c r="C1475" s="22"/>
      <c r="E1475" s="22"/>
    </row>
    <row r="1476" spans="3:5">
      <c r="C1476" s="22"/>
      <c r="E1476" s="22"/>
    </row>
    <row r="1477" spans="3:5">
      <c r="C1477" s="22"/>
      <c r="E1477" s="22"/>
    </row>
    <row r="1478" spans="3:5">
      <c r="C1478" s="22"/>
      <c r="E1478" s="22"/>
    </row>
    <row r="1479" spans="3:5">
      <c r="C1479" s="22"/>
      <c r="E1479" s="22"/>
    </row>
    <row r="1480" spans="3:5">
      <c r="C1480" s="22"/>
      <c r="E1480" s="22"/>
    </row>
    <row r="1481" spans="3:5">
      <c r="C1481" s="22"/>
      <c r="E1481" s="22"/>
    </row>
    <row r="1482" spans="3:5">
      <c r="C1482" s="22"/>
      <c r="E1482" s="22"/>
    </row>
    <row r="1483" spans="3:5">
      <c r="C1483" s="22"/>
      <c r="E1483" s="22"/>
    </row>
    <row r="1484" spans="3:5">
      <c r="C1484" s="22"/>
      <c r="E1484" s="22"/>
    </row>
    <row r="1485" spans="3:5">
      <c r="C1485" s="22"/>
      <c r="E1485" s="22"/>
    </row>
    <row r="1486" spans="3:5">
      <c r="C1486" s="22"/>
      <c r="E1486" s="22"/>
    </row>
    <row r="1487" spans="3:5">
      <c r="C1487" s="22"/>
      <c r="E1487" s="22"/>
    </row>
    <row r="1488" spans="3:5">
      <c r="C1488" s="22"/>
      <c r="E1488" s="22"/>
    </row>
    <row r="1489" spans="3:5">
      <c r="C1489" s="22"/>
      <c r="E1489" s="22"/>
    </row>
    <row r="1490" spans="3:5">
      <c r="C1490" s="22"/>
      <c r="E1490" s="22"/>
    </row>
    <row r="1491" spans="3:5">
      <c r="C1491" s="22"/>
      <c r="E1491" s="22"/>
    </row>
    <row r="1492" spans="3:5">
      <c r="C1492" s="22"/>
      <c r="E1492" s="22"/>
    </row>
    <row r="1493" spans="3:5">
      <c r="C1493" s="22"/>
      <c r="E1493" s="22"/>
    </row>
    <row r="1494" spans="3:5">
      <c r="C1494" s="22"/>
      <c r="E1494" s="22"/>
    </row>
    <row r="1495" spans="3:5">
      <c r="C1495" s="22"/>
      <c r="E1495" s="22"/>
    </row>
    <row r="1496" spans="3:5">
      <c r="C1496" s="22"/>
      <c r="E1496" s="22"/>
    </row>
    <row r="1497" spans="3:5">
      <c r="C1497" s="22"/>
      <c r="E1497" s="22"/>
    </row>
    <row r="1498" spans="3:5">
      <c r="C1498" s="22"/>
      <c r="E1498" s="22"/>
    </row>
    <row r="1499" spans="3:5">
      <c r="C1499" s="22"/>
      <c r="E1499" s="22"/>
    </row>
    <row r="1500" spans="3:5">
      <c r="C1500" s="22"/>
      <c r="E1500" s="22"/>
    </row>
    <row r="1501" spans="3:5">
      <c r="C1501" s="22"/>
      <c r="E1501" s="22"/>
    </row>
    <row r="1502" spans="3:5">
      <c r="C1502" s="22"/>
      <c r="E1502" s="22"/>
    </row>
    <row r="1503" spans="3:5">
      <c r="C1503" s="22"/>
      <c r="E1503" s="22"/>
    </row>
    <row r="1504" spans="3:5">
      <c r="C1504" s="22"/>
      <c r="E1504" s="22"/>
    </row>
    <row r="1505" spans="3:5">
      <c r="C1505" s="22"/>
      <c r="E1505" s="22"/>
    </row>
    <row r="1506" spans="3:5">
      <c r="C1506" s="22"/>
      <c r="E1506" s="22"/>
    </row>
    <row r="1507" spans="3:5">
      <c r="C1507" s="22"/>
      <c r="E1507" s="22"/>
    </row>
    <row r="1508" spans="3:5">
      <c r="C1508" s="22"/>
      <c r="E1508" s="22"/>
    </row>
    <row r="1509" spans="3:5">
      <c r="C1509" s="22"/>
      <c r="E1509" s="22"/>
    </row>
    <row r="1510" spans="3:5">
      <c r="C1510" s="22"/>
      <c r="E1510" s="22"/>
    </row>
    <row r="1511" spans="3:5">
      <c r="C1511" s="22"/>
      <c r="E1511" s="22"/>
    </row>
    <row r="1512" spans="3:5">
      <c r="C1512" s="22"/>
      <c r="E1512" s="22"/>
    </row>
    <row r="1513" spans="3:5">
      <c r="C1513" s="22"/>
      <c r="E1513" s="22"/>
    </row>
    <row r="1514" spans="3:5">
      <c r="C1514" s="22"/>
      <c r="E1514" s="22"/>
    </row>
    <row r="1515" spans="3:5">
      <c r="C1515" s="22"/>
      <c r="E1515" s="22"/>
    </row>
    <row r="1516" spans="3:5">
      <c r="C1516" s="22"/>
      <c r="E1516" s="22"/>
    </row>
    <row r="1517" spans="3:5">
      <c r="C1517" s="22"/>
      <c r="E1517" s="22"/>
    </row>
    <row r="1518" spans="3:5">
      <c r="C1518" s="22"/>
      <c r="E1518" s="22"/>
    </row>
    <row r="1519" spans="3:5">
      <c r="C1519" s="22"/>
      <c r="E1519" s="22"/>
    </row>
    <row r="1520" spans="3:5">
      <c r="C1520" s="22"/>
      <c r="E1520" s="22"/>
    </row>
    <row r="1521" spans="3:5">
      <c r="C1521" s="22"/>
      <c r="E1521" s="22"/>
    </row>
    <row r="1522" spans="3:5">
      <c r="C1522" s="22"/>
      <c r="E1522" s="22"/>
    </row>
    <row r="1523" spans="3:5">
      <c r="C1523" s="22"/>
      <c r="E1523" s="22"/>
    </row>
    <row r="1524" spans="3:5">
      <c r="C1524" s="22"/>
      <c r="E1524" s="22"/>
    </row>
    <row r="1525" spans="3:5">
      <c r="C1525" s="22"/>
      <c r="E1525" s="22"/>
    </row>
    <row r="1526" spans="3:5">
      <c r="C1526" s="22"/>
      <c r="E1526" s="22"/>
    </row>
    <row r="1527" spans="3:5">
      <c r="C1527" s="22"/>
      <c r="E1527" s="22"/>
    </row>
    <row r="1528" spans="3:5">
      <c r="C1528" s="22"/>
      <c r="E1528" s="22"/>
    </row>
    <row r="1529" spans="3:5">
      <c r="C1529" s="22"/>
      <c r="E1529" s="22"/>
    </row>
    <row r="1530" spans="3:5">
      <c r="C1530" s="22"/>
      <c r="E1530" s="22"/>
    </row>
    <row r="1531" spans="3:5">
      <c r="C1531" s="22"/>
      <c r="E1531" s="22"/>
    </row>
    <row r="1532" spans="3:5">
      <c r="C1532" s="22"/>
      <c r="E1532" s="22"/>
    </row>
    <row r="1533" spans="3:5">
      <c r="C1533" s="22"/>
      <c r="E1533" s="22"/>
    </row>
    <row r="1534" spans="3:5">
      <c r="C1534" s="22"/>
      <c r="E1534" s="22"/>
    </row>
    <row r="1535" spans="3:5">
      <c r="C1535" s="22"/>
      <c r="E1535" s="22"/>
    </row>
    <row r="1536" spans="3:5">
      <c r="C1536" s="22"/>
      <c r="E1536" s="22"/>
    </row>
    <row r="1537" spans="3:5">
      <c r="C1537" s="22"/>
      <c r="E1537" s="22"/>
    </row>
    <row r="1538" spans="3:5">
      <c r="C1538" s="22"/>
      <c r="E1538" s="22"/>
    </row>
    <row r="1539" spans="3:5">
      <c r="C1539" s="22"/>
      <c r="E1539" s="22"/>
    </row>
    <row r="1540" spans="3:5">
      <c r="C1540" s="22"/>
      <c r="E1540" s="22"/>
    </row>
    <row r="1541" spans="3:5">
      <c r="C1541" s="22"/>
      <c r="E1541" s="22"/>
    </row>
    <row r="1542" spans="3:5">
      <c r="C1542" s="22"/>
      <c r="E1542" s="22"/>
    </row>
    <row r="1543" spans="3:5">
      <c r="C1543" s="22"/>
      <c r="E1543" s="22"/>
    </row>
    <row r="1544" spans="3:5">
      <c r="C1544" s="22"/>
      <c r="E1544" s="22"/>
    </row>
    <row r="1545" spans="3:5">
      <c r="C1545" s="22"/>
      <c r="E1545" s="22"/>
    </row>
    <row r="1546" spans="3:5">
      <c r="C1546" s="22"/>
      <c r="E1546" s="22"/>
    </row>
    <row r="1547" spans="3:5">
      <c r="C1547" s="22"/>
      <c r="E1547" s="22"/>
    </row>
    <row r="1548" spans="3:5">
      <c r="C1548" s="22"/>
      <c r="E1548" s="22"/>
    </row>
    <row r="1549" spans="3:5">
      <c r="C1549" s="22"/>
      <c r="E1549" s="22"/>
    </row>
    <row r="1550" spans="3:5">
      <c r="C1550" s="22"/>
      <c r="E1550" s="22"/>
    </row>
    <row r="1551" spans="3:5">
      <c r="C1551" s="22"/>
      <c r="E1551" s="22"/>
    </row>
    <row r="1552" spans="3:5">
      <c r="C1552" s="22"/>
      <c r="E1552" s="22"/>
    </row>
    <row r="1553" spans="3:5">
      <c r="C1553" s="22"/>
      <c r="E1553" s="22"/>
    </row>
    <row r="1554" spans="3:5">
      <c r="C1554" s="22"/>
      <c r="E1554" s="22"/>
    </row>
    <row r="1555" spans="3:5">
      <c r="C1555" s="22"/>
      <c r="E1555" s="22"/>
    </row>
    <row r="1556" spans="3:5">
      <c r="C1556" s="22"/>
      <c r="E1556" s="22"/>
    </row>
    <row r="1557" spans="3:5">
      <c r="C1557" s="22"/>
      <c r="E1557" s="22"/>
    </row>
    <row r="1558" spans="3:5">
      <c r="C1558" s="22"/>
      <c r="E1558" s="22"/>
    </row>
    <row r="1559" spans="3:5">
      <c r="C1559" s="22"/>
      <c r="E1559" s="22"/>
    </row>
    <row r="1560" spans="3:5">
      <c r="C1560" s="22"/>
      <c r="E1560" s="22"/>
    </row>
    <row r="1561" spans="3:5">
      <c r="C1561" s="22"/>
      <c r="E1561" s="22"/>
    </row>
    <row r="1562" spans="3:5">
      <c r="C1562" s="22"/>
      <c r="E1562" s="22"/>
    </row>
    <row r="1563" spans="3:5">
      <c r="C1563" s="22"/>
      <c r="E1563" s="22"/>
    </row>
    <row r="1564" spans="3:5">
      <c r="C1564" s="22"/>
      <c r="E1564" s="22"/>
    </row>
    <row r="1565" spans="3:5">
      <c r="C1565" s="22"/>
      <c r="E1565" s="22"/>
    </row>
    <row r="1566" spans="3:5">
      <c r="C1566" s="22"/>
      <c r="E1566" s="22"/>
    </row>
    <row r="1567" spans="3:5">
      <c r="C1567" s="22"/>
      <c r="E1567" s="22"/>
    </row>
    <row r="1568" spans="3:5">
      <c r="C1568" s="22"/>
      <c r="E1568" s="22"/>
    </row>
    <row r="1569" spans="3:5">
      <c r="C1569" s="22"/>
      <c r="E1569" s="22"/>
    </row>
    <row r="1570" spans="3:5">
      <c r="C1570" s="22"/>
      <c r="E1570" s="22"/>
    </row>
    <row r="1571" spans="3:5">
      <c r="C1571" s="22"/>
      <c r="E1571" s="22"/>
    </row>
    <row r="1572" spans="3:5">
      <c r="C1572" s="22"/>
      <c r="E1572" s="22"/>
    </row>
    <row r="1573" spans="3:5">
      <c r="C1573" s="22"/>
      <c r="E1573" s="22"/>
    </row>
    <row r="1574" spans="3:5">
      <c r="C1574" s="22"/>
      <c r="E1574" s="22"/>
    </row>
    <row r="1575" spans="3:5">
      <c r="C1575" s="22"/>
      <c r="E1575" s="22"/>
    </row>
    <row r="1576" spans="3:5">
      <c r="C1576" s="22"/>
      <c r="E1576" s="22"/>
    </row>
    <row r="1577" spans="3:5">
      <c r="C1577" s="22"/>
      <c r="E1577" s="22"/>
    </row>
    <row r="1578" spans="3:5">
      <c r="C1578" s="22"/>
      <c r="E1578" s="22"/>
    </row>
    <row r="1579" spans="3:5">
      <c r="C1579" s="22"/>
      <c r="E1579" s="22"/>
    </row>
    <row r="1580" spans="3:5">
      <c r="C1580" s="22"/>
      <c r="E1580" s="22"/>
    </row>
    <row r="1581" spans="3:5">
      <c r="C1581" s="22"/>
      <c r="E1581" s="22"/>
    </row>
    <row r="1582" spans="3:5">
      <c r="C1582" s="22"/>
      <c r="E1582" s="22"/>
    </row>
    <row r="1583" spans="3:5">
      <c r="C1583" s="22"/>
      <c r="E1583" s="22"/>
    </row>
    <row r="1584" spans="3:5">
      <c r="C1584" s="22"/>
      <c r="E1584" s="22"/>
    </row>
    <row r="1585" spans="3:5">
      <c r="C1585" s="22"/>
      <c r="E1585" s="22"/>
    </row>
    <row r="1586" spans="3:5">
      <c r="C1586" s="22"/>
      <c r="E1586" s="22"/>
    </row>
    <row r="1587" spans="3:5">
      <c r="C1587" s="22"/>
      <c r="E1587" s="22"/>
    </row>
    <row r="1588" spans="3:5">
      <c r="C1588" s="22"/>
      <c r="E1588" s="22"/>
    </row>
    <row r="1589" spans="3:5">
      <c r="C1589" s="22"/>
      <c r="E1589" s="22"/>
    </row>
    <row r="1590" spans="3:5">
      <c r="C1590" s="22"/>
      <c r="E1590" s="22"/>
    </row>
    <row r="1591" spans="3:5">
      <c r="C1591" s="22"/>
      <c r="E1591" s="22"/>
    </row>
    <row r="1592" spans="3:5">
      <c r="C1592" s="22"/>
      <c r="E1592" s="22"/>
    </row>
    <row r="1593" spans="3:5">
      <c r="C1593" s="22"/>
      <c r="E1593" s="22"/>
    </row>
    <row r="1594" spans="3:5">
      <c r="C1594" s="22"/>
      <c r="E1594" s="22"/>
    </row>
    <row r="1595" spans="3:5">
      <c r="C1595" s="22"/>
      <c r="E1595" s="22"/>
    </row>
    <row r="1596" spans="3:5">
      <c r="C1596" s="22"/>
      <c r="E1596" s="22"/>
    </row>
    <row r="1597" spans="3:5">
      <c r="C1597" s="22"/>
      <c r="E1597" s="22"/>
    </row>
    <row r="1598" spans="3:5">
      <c r="C1598" s="22"/>
      <c r="E1598" s="22"/>
    </row>
    <row r="1599" spans="3:5">
      <c r="C1599" s="22"/>
      <c r="E1599" s="22"/>
    </row>
    <row r="1600" spans="3:5">
      <c r="C1600" s="22"/>
      <c r="E1600" s="22"/>
    </row>
    <row r="1601" spans="3:5">
      <c r="C1601" s="22"/>
      <c r="E1601" s="22"/>
    </row>
    <row r="1602" spans="3:5">
      <c r="C1602" s="22"/>
      <c r="E1602" s="22"/>
    </row>
    <row r="1603" spans="3:5">
      <c r="C1603" s="22"/>
      <c r="E1603" s="22"/>
    </row>
    <row r="1604" spans="3:5">
      <c r="C1604" s="22"/>
      <c r="E1604" s="22"/>
    </row>
    <row r="1605" spans="3:5">
      <c r="C1605" s="22"/>
      <c r="E1605" s="22"/>
    </row>
    <row r="1606" spans="3:5">
      <c r="C1606" s="22"/>
      <c r="E1606" s="22"/>
    </row>
    <row r="1607" spans="3:5">
      <c r="C1607" s="22"/>
      <c r="E1607" s="22"/>
    </row>
    <row r="1608" spans="3:5">
      <c r="C1608" s="22"/>
      <c r="E1608" s="22"/>
    </row>
    <row r="1609" spans="3:5">
      <c r="C1609" s="22"/>
      <c r="E1609" s="22"/>
    </row>
    <row r="1610" spans="3:5">
      <c r="C1610" s="22"/>
      <c r="E1610" s="22"/>
    </row>
    <row r="1611" spans="3:5">
      <c r="C1611" s="22"/>
      <c r="E1611" s="22"/>
    </row>
    <row r="1612" spans="3:5">
      <c r="C1612" s="22"/>
      <c r="E1612" s="22"/>
    </row>
    <row r="1613" spans="3:5">
      <c r="C1613" s="22"/>
      <c r="E1613" s="22"/>
    </row>
    <row r="1614" spans="3:5">
      <c r="C1614" s="22"/>
      <c r="E1614" s="22"/>
    </row>
    <row r="1615" spans="3:5">
      <c r="C1615" s="22"/>
      <c r="E1615" s="22"/>
    </row>
    <row r="1616" spans="3:5">
      <c r="C1616" s="22"/>
      <c r="E1616" s="22"/>
    </row>
    <row r="1617" spans="3:5">
      <c r="C1617" s="22"/>
      <c r="E1617" s="22"/>
    </row>
    <row r="1618" spans="3:5">
      <c r="C1618" s="22"/>
      <c r="E1618" s="22"/>
    </row>
    <row r="1619" spans="3:5">
      <c r="C1619" s="22"/>
      <c r="E1619" s="22"/>
    </row>
    <row r="1620" spans="3:5">
      <c r="C1620" s="22"/>
      <c r="E1620" s="22"/>
    </row>
    <row r="1621" spans="3:5">
      <c r="C1621" s="22"/>
      <c r="E1621" s="22"/>
    </row>
    <row r="1622" spans="3:5">
      <c r="C1622" s="22"/>
      <c r="E1622" s="22"/>
    </row>
    <row r="1623" spans="3:5">
      <c r="C1623" s="22"/>
      <c r="E1623" s="22"/>
    </row>
    <row r="1624" spans="3:5">
      <c r="C1624" s="22"/>
      <c r="E1624" s="22"/>
    </row>
    <row r="1625" spans="3:5">
      <c r="C1625" s="22"/>
      <c r="E1625" s="22"/>
    </row>
    <row r="1626" spans="3:5">
      <c r="C1626" s="22"/>
      <c r="E1626" s="22"/>
    </row>
    <row r="1627" spans="3:5">
      <c r="C1627" s="22"/>
      <c r="E1627" s="22"/>
    </row>
    <row r="1628" spans="3:5">
      <c r="C1628" s="22"/>
      <c r="E1628" s="22"/>
    </row>
    <row r="1629" spans="3:5">
      <c r="C1629" s="22"/>
      <c r="E1629" s="22"/>
    </row>
    <row r="1630" spans="3:5">
      <c r="C1630" s="22"/>
      <c r="E1630" s="22"/>
    </row>
    <row r="1631" spans="3:5">
      <c r="C1631" s="22"/>
      <c r="E1631" s="22"/>
    </row>
    <row r="1632" spans="3:5">
      <c r="C1632" s="22"/>
      <c r="E1632" s="22"/>
    </row>
    <row r="1633" spans="3:5">
      <c r="C1633" s="22"/>
      <c r="E1633" s="22"/>
    </row>
    <row r="1634" spans="3:5">
      <c r="C1634" s="22"/>
      <c r="E1634" s="22"/>
    </row>
    <row r="1635" spans="3:5">
      <c r="C1635" s="22"/>
      <c r="E1635" s="22"/>
    </row>
    <row r="1636" spans="3:5">
      <c r="C1636" s="22"/>
      <c r="E1636" s="22"/>
    </row>
    <row r="1637" spans="3:5">
      <c r="C1637" s="22"/>
      <c r="E1637" s="22"/>
    </row>
    <row r="1638" spans="3:5">
      <c r="C1638" s="22"/>
      <c r="E1638" s="22"/>
    </row>
    <row r="1639" spans="3:5">
      <c r="C1639" s="22"/>
      <c r="E1639" s="22"/>
    </row>
    <row r="1640" spans="3:5">
      <c r="C1640" s="22"/>
      <c r="E1640" s="22"/>
    </row>
    <row r="1641" spans="3:5">
      <c r="C1641" s="22"/>
      <c r="E1641" s="22"/>
    </row>
    <row r="1642" spans="3:5">
      <c r="C1642" s="22"/>
      <c r="E1642" s="22"/>
    </row>
    <row r="1643" spans="3:5">
      <c r="C1643" s="22"/>
      <c r="E1643" s="22"/>
    </row>
    <row r="1644" spans="3:5">
      <c r="C1644" s="22"/>
      <c r="E1644" s="22"/>
    </row>
    <row r="1645" spans="3:5">
      <c r="C1645" s="22"/>
      <c r="E1645" s="22"/>
    </row>
    <row r="1646" spans="3:5">
      <c r="C1646" s="22"/>
      <c r="E1646" s="22"/>
    </row>
    <row r="1647" spans="3:5">
      <c r="C1647" s="22"/>
      <c r="E1647" s="22"/>
    </row>
    <row r="1648" spans="3:5">
      <c r="C1648" s="22"/>
      <c r="E1648" s="22"/>
    </row>
    <row r="1649" spans="3:5">
      <c r="C1649" s="22"/>
      <c r="E1649" s="22"/>
    </row>
    <row r="1650" spans="3:5">
      <c r="C1650" s="22"/>
      <c r="E1650" s="22"/>
    </row>
    <row r="1651" spans="3:5">
      <c r="C1651" s="22"/>
      <c r="E1651" s="22"/>
    </row>
    <row r="1652" spans="3:5">
      <c r="C1652" s="22"/>
      <c r="E1652" s="22"/>
    </row>
    <row r="1653" spans="3:5">
      <c r="C1653" s="22"/>
      <c r="E1653" s="22"/>
    </row>
    <row r="1654" spans="3:5">
      <c r="C1654" s="22"/>
      <c r="E1654" s="22"/>
    </row>
    <row r="1655" spans="3:5">
      <c r="C1655" s="22"/>
      <c r="E1655" s="22"/>
    </row>
    <row r="1656" spans="3:5">
      <c r="C1656" s="22"/>
      <c r="E1656" s="22"/>
    </row>
    <row r="1657" spans="3:5">
      <c r="C1657" s="22"/>
      <c r="E1657" s="22"/>
    </row>
    <row r="1658" spans="3:5">
      <c r="C1658" s="22"/>
      <c r="E1658" s="22"/>
    </row>
    <row r="1659" spans="3:5">
      <c r="C1659" s="22"/>
      <c r="E1659" s="22"/>
    </row>
    <row r="1660" spans="3:5">
      <c r="C1660" s="22"/>
      <c r="E1660" s="22"/>
    </row>
    <row r="1661" spans="3:5">
      <c r="C1661" s="22"/>
      <c r="E1661" s="22"/>
    </row>
    <row r="1662" spans="3:5">
      <c r="C1662" s="22"/>
      <c r="E1662" s="22"/>
    </row>
    <row r="1663" spans="3:5">
      <c r="C1663" s="22"/>
      <c r="E1663" s="22"/>
    </row>
    <row r="1664" spans="3:5">
      <c r="C1664" s="22"/>
      <c r="E1664" s="22"/>
    </row>
    <row r="1665" spans="3:5">
      <c r="C1665" s="22"/>
      <c r="E1665" s="22"/>
    </row>
    <row r="1666" spans="3:5">
      <c r="C1666" s="22"/>
      <c r="E1666" s="22"/>
    </row>
    <row r="1667" spans="3:5">
      <c r="C1667" s="22"/>
      <c r="E1667" s="22"/>
    </row>
    <row r="1668" spans="3:5">
      <c r="C1668" s="22"/>
      <c r="E1668" s="22"/>
    </row>
    <row r="1669" spans="3:5">
      <c r="C1669" s="22"/>
      <c r="E1669" s="22"/>
    </row>
    <row r="1670" spans="3:5">
      <c r="C1670" s="22"/>
      <c r="E1670" s="22"/>
    </row>
    <row r="1671" spans="3:5">
      <c r="C1671" s="22"/>
      <c r="E1671" s="22"/>
    </row>
    <row r="1672" spans="3:5">
      <c r="C1672" s="22"/>
      <c r="E1672" s="22"/>
    </row>
    <row r="1673" spans="3:5">
      <c r="C1673" s="22"/>
      <c r="E1673" s="22"/>
    </row>
    <row r="1674" spans="3:5">
      <c r="C1674" s="22"/>
      <c r="E1674" s="22"/>
    </row>
    <row r="1675" spans="3:5">
      <c r="C1675" s="22"/>
      <c r="E1675" s="22"/>
    </row>
    <row r="1676" spans="3:5">
      <c r="C1676" s="22"/>
      <c r="E1676" s="22"/>
    </row>
    <row r="1677" spans="3:5">
      <c r="C1677" s="22"/>
      <c r="E1677" s="22"/>
    </row>
    <row r="1678" spans="3:5">
      <c r="C1678" s="22"/>
      <c r="E1678" s="22"/>
    </row>
    <row r="1679" spans="3:5">
      <c r="C1679" s="22"/>
      <c r="E1679" s="22"/>
    </row>
    <row r="1680" spans="3:5">
      <c r="C1680" s="22"/>
      <c r="E1680" s="22"/>
    </row>
    <row r="1681" spans="3:5">
      <c r="C1681" s="22"/>
      <c r="E1681" s="22"/>
    </row>
    <row r="1682" spans="3:5">
      <c r="C1682" s="22"/>
      <c r="E1682" s="22"/>
    </row>
    <row r="1683" spans="3:5">
      <c r="C1683" s="22"/>
      <c r="E1683" s="22"/>
    </row>
    <row r="1684" spans="3:5">
      <c r="C1684" s="22"/>
      <c r="E1684" s="22"/>
    </row>
    <row r="1685" spans="3:5">
      <c r="C1685" s="22"/>
      <c r="E1685" s="22"/>
    </row>
    <row r="1686" spans="3:5">
      <c r="C1686" s="22"/>
      <c r="E1686" s="22"/>
    </row>
    <row r="1687" spans="3:5">
      <c r="C1687" s="22"/>
      <c r="E1687" s="22"/>
    </row>
    <row r="1688" spans="3:5">
      <c r="C1688" s="22"/>
      <c r="E1688" s="22"/>
    </row>
    <row r="1689" spans="3:5">
      <c r="C1689" s="22"/>
      <c r="E1689" s="22"/>
    </row>
    <row r="1690" spans="3:5">
      <c r="C1690" s="22"/>
      <c r="E1690" s="22"/>
    </row>
    <row r="1691" spans="3:5">
      <c r="C1691" s="22"/>
      <c r="E1691" s="22"/>
    </row>
    <row r="1692" spans="3:5">
      <c r="C1692" s="22"/>
      <c r="E1692" s="22"/>
    </row>
    <row r="1693" spans="3:5">
      <c r="C1693" s="22"/>
      <c r="E1693" s="22"/>
    </row>
    <row r="1694" spans="3:5">
      <c r="C1694" s="22"/>
      <c r="E1694" s="22"/>
    </row>
    <row r="1695" spans="3:5">
      <c r="C1695" s="22"/>
      <c r="E1695" s="22"/>
    </row>
    <row r="1696" spans="3:5">
      <c r="C1696" s="22"/>
      <c r="E1696" s="22"/>
    </row>
    <row r="1697" spans="3:5">
      <c r="C1697" s="22"/>
      <c r="E1697" s="22"/>
    </row>
    <row r="1698" spans="3:5">
      <c r="C1698" s="22"/>
      <c r="E1698" s="22"/>
    </row>
    <row r="1699" spans="3:5">
      <c r="C1699" s="22"/>
      <c r="E1699" s="22"/>
    </row>
    <row r="1700" spans="3:5">
      <c r="C1700" s="22"/>
      <c r="E1700" s="22"/>
    </row>
    <row r="1701" spans="3:5">
      <c r="C1701" s="22"/>
      <c r="E1701" s="22"/>
    </row>
    <row r="1702" spans="3:5">
      <c r="C1702" s="22"/>
      <c r="E1702" s="22"/>
    </row>
    <row r="1703" spans="3:5">
      <c r="C1703" s="22"/>
      <c r="E1703" s="22"/>
    </row>
    <row r="1704" spans="3:5">
      <c r="C1704" s="22"/>
      <c r="E1704" s="22"/>
    </row>
    <row r="1705" spans="3:5">
      <c r="C1705" s="22"/>
      <c r="E1705" s="22"/>
    </row>
    <row r="1706" spans="3:5">
      <c r="C1706" s="22"/>
      <c r="E1706" s="22"/>
    </row>
    <row r="1707" spans="3:5">
      <c r="C1707" s="22"/>
      <c r="E1707" s="22"/>
    </row>
    <row r="1708" spans="3:5">
      <c r="C1708" s="22"/>
      <c r="E1708" s="22"/>
    </row>
    <row r="1709" spans="3:5">
      <c r="C1709" s="22"/>
      <c r="E1709" s="22"/>
    </row>
    <row r="1710" spans="3:5">
      <c r="C1710" s="22"/>
      <c r="E1710" s="22"/>
    </row>
    <row r="1711" spans="3:5">
      <c r="C1711" s="22"/>
      <c r="E1711" s="22"/>
    </row>
    <row r="1712" spans="3:5">
      <c r="C1712" s="22"/>
      <c r="E1712" s="22"/>
    </row>
    <row r="1713" spans="3:5">
      <c r="C1713" s="22"/>
      <c r="E1713" s="22"/>
    </row>
    <row r="1714" spans="3:5">
      <c r="C1714" s="22"/>
      <c r="E1714" s="22"/>
    </row>
    <row r="1715" spans="3:5">
      <c r="C1715" s="22"/>
      <c r="E1715" s="22"/>
    </row>
    <row r="1716" spans="3:5">
      <c r="C1716" s="22"/>
      <c r="E1716" s="22"/>
    </row>
    <row r="1717" spans="3:5">
      <c r="C1717" s="22"/>
      <c r="E1717" s="22"/>
    </row>
    <row r="1718" spans="3:5">
      <c r="C1718" s="22"/>
      <c r="E1718" s="22"/>
    </row>
    <row r="1719" spans="3:5">
      <c r="C1719" s="22"/>
      <c r="E1719" s="22"/>
    </row>
    <row r="1720" spans="3:5">
      <c r="C1720" s="22"/>
      <c r="E1720" s="22"/>
    </row>
    <row r="1721" spans="3:5">
      <c r="C1721" s="22"/>
      <c r="E1721" s="22"/>
    </row>
    <row r="1722" spans="3:5">
      <c r="C1722" s="22"/>
      <c r="E1722" s="22"/>
    </row>
    <row r="1723" spans="3:5">
      <c r="C1723" s="22"/>
      <c r="E1723" s="22"/>
    </row>
    <row r="1724" spans="3:5">
      <c r="C1724" s="22"/>
      <c r="E1724" s="22"/>
    </row>
    <row r="1725" spans="3:5">
      <c r="C1725" s="22"/>
      <c r="E1725" s="22"/>
    </row>
    <row r="1726" spans="3:5">
      <c r="C1726" s="22"/>
      <c r="E1726" s="22"/>
    </row>
    <row r="1727" spans="3:5">
      <c r="C1727" s="22"/>
      <c r="E1727" s="22"/>
    </row>
    <row r="1728" spans="3:5">
      <c r="C1728" s="22"/>
      <c r="E1728" s="22"/>
    </row>
    <row r="1729" spans="3:5">
      <c r="C1729" s="22"/>
      <c r="E1729" s="22"/>
    </row>
    <row r="1730" spans="3:5">
      <c r="C1730" s="22"/>
      <c r="E1730" s="22"/>
    </row>
    <row r="1731" spans="3:5">
      <c r="C1731" s="22"/>
      <c r="E1731" s="22"/>
    </row>
    <row r="1732" spans="3:5">
      <c r="C1732" s="22"/>
      <c r="E1732" s="22"/>
    </row>
    <row r="1733" spans="3:5">
      <c r="C1733" s="22"/>
      <c r="E1733" s="22"/>
    </row>
    <row r="1734" spans="3:5">
      <c r="C1734" s="22"/>
      <c r="E1734" s="22"/>
    </row>
    <row r="1735" spans="3:5">
      <c r="C1735" s="22"/>
      <c r="E1735" s="22"/>
    </row>
    <row r="1736" spans="3:5">
      <c r="C1736" s="22"/>
      <c r="E1736" s="22"/>
    </row>
    <row r="1737" spans="3:5">
      <c r="C1737" s="22"/>
      <c r="E1737" s="22"/>
    </row>
    <row r="1738" spans="3:5">
      <c r="C1738" s="22"/>
      <c r="E1738" s="22"/>
    </row>
    <row r="1739" spans="3:5">
      <c r="C1739" s="22"/>
      <c r="E1739" s="22"/>
    </row>
    <row r="1740" spans="3:5">
      <c r="C1740" s="22"/>
      <c r="E1740" s="22"/>
    </row>
    <row r="1741" spans="3:5">
      <c r="C1741" s="22"/>
      <c r="E1741" s="22"/>
    </row>
    <row r="1742" spans="3:5">
      <c r="C1742" s="22"/>
      <c r="E1742" s="22"/>
    </row>
    <row r="1743" spans="3:5">
      <c r="C1743" s="22"/>
      <c r="E1743" s="22"/>
    </row>
    <row r="1744" spans="3:5">
      <c r="C1744" s="22"/>
      <c r="E1744" s="22"/>
    </row>
    <row r="1745" spans="3:5">
      <c r="C1745" s="22"/>
      <c r="E1745" s="22"/>
    </row>
    <row r="1746" spans="3:5">
      <c r="C1746" s="22"/>
      <c r="E1746" s="22"/>
    </row>
    <row r="1747" spans="3:5">
      <c r="C1747" s="22"/>
      <c r="E1747" s="22"/>
    </row>
    <row r="1748" spans="3:5">
      <c r="C1748" s="22"/>
      <c r="E1748" s="22"/>
    </row>
    <row r="1749" spans="3:5">
      <c r="C1749" s="22"/>
      <c r="E1749" s="22"/>
    </row>
    <row r="1750" spans="3:5">
      <c r="C1750" s="22"/>
      <c r="E1750" s="22"/>
    </row>
    <row r="1751" spans="3:5">
      <c r="C1751" s="22"/>
      <c r="E1751" s="22"/>
    </row>
    <row r="1752" spans="3:5">
      <c r="C1752" s="22"/>
      <c r="E1752" s="22"/>
    </row>
    <row r="1753" spans="3:5">
      <c r="C1753" s="22"/>
      <c r="E1753" s="22"/>
    </row>
    <row r="1754" spans="3:5">
      <c r="C1754" s="22"/>
      <c r="E1754" s="22"/>
    </row>
    <row r="1755" spans="3:5">
      <c r="C1755" s="22"/>
      <c r="E1755" s="22"/>
    </row>
    <row r="1756" spans="3:5">
      <c r="C1756" s="22"/>
      <c r="E1756" s="22"/>
    </row>
    <row r="1757" spans="3:5">
      <c r="C1757" s="22"/>
      <c r="E1757" s="22"/>
    </row>
    <row r="1758" spans="3:5">
      <c r="C1758" s="22"/>
      <c r="E1758" s="22"/>
    </row>
    <row r="1759" spans="3:5">
      <c r="C1759" s="22"/>
      <c r="E1759" s="22"/>
    </row>
    <row r="1760" spans="3:5">
      <c r="C1760" s="22"/>
      <c r="E1760" s="22"/>
    </row>
    <row r="1761" spans="3:5">
      <c r="C1761" s="22"/>
      <c r="E1761" s="22"/>
    </row>
    <row r="1762" spans="3:5">
      <c r="C1762" s="22"/>
      <c r="E1762" s="22"/>
    </row>
    <row r="1763" spans="3:5">
      <c r="C1763" s="22"/>
      <c r="E1763" s="22"/>
    </row>
    <row r="1764" spans="3:5">
      <c r="C1764" s="22"/>
      <c r="E1764" s="22"/>
    </row>
    <row r="1765" spans="3:5">
      <c r="C1765" s="22"/>
      <c r="E1765" s="22"/>
    </row>
    <row r="1766" spans="3:5">
      <c r="C1766" s="22"/>
      <c r="E1766" s="22"/>
    </row>
    <row r="1767" spans="3:5">
      <c r="C1767" s="22"/>
      <c r="E1767" s="22"/>
    </row>
    <row r="1768" spans="3:5">
      <c r="C1768" s="22"/>
      <c r="E1768" s="22"/>
    </row>
    <row r="1769" spans="3:5">
      <c r="C1769" s="22"/>
      <c r="E1769" s="22"/>
    </row>
    <row r="1770" spans="3:5">
      <c r="C1770" s="22"/>
      <c r="E1770" s="22"/>
    </row>
    <row r="1771" spans="3:5">
      <c r="C1771" s="22"/>
      <c r="E1771" s="22"/>
    </row>
    <row r="1772" spans="3:5">
      <c r="C1772" s="22"/>
      <c r="E1772" s="22"/>
    </row>
    <row r="1773" spans="3:5">
      <c r="C1773" s="22"/>
      <c r="E1773" s="22"/>
    </row>
    <row r="1774" spans="3:5">
      <c r="C1774" s="22"/>
      <c r="E1774" s="22"/>
    </row>
    <row r="1775" spans="3:5">
      <c r="C1775" s="22"/>
      <c r="E1775" s="22"/>
    </row>
    <row r="1776" spans="3:5">
      <c r="C1776" s="22"/>
      <c r="E1776" s="22"/>
    </row>
    <row r="1777" spans="3:5">
      <c r="C1777" s="22"/>
      <c r="E1777" s="22"/>
    </row>
    <row r="1778" spans="3:5">
      <c r="C1778" s="22"/>
      <c r="E1778" s="22"/>
    </row>
    <row r="1779" spans="3:5">
      <c r="C1779" s="22"/>
      <c r="E1779" s="22"/>
    </row>
    <row r="1780" spans="3:5">
      <c r="C1780" s="22"/>
      <c r="E1780" s="22"/>
    </row>
    <row r="1781" spans="3:5">
      <c r="C1781" s="22"/>
      <c r="E1781" s="22"/>
    </row>
    <row r="1782" spans="3:5">
      <c r="C1782" s="22"/>
      <c r="E1782" s="22"/>
    </row>
    <row r="1783" spans="3:5">
      <c r="C1783" s="22"/>
      <c r="E1783" s="22"/>
    </row>
    <row r="1784" spans="3:5">
      <c r="C1784" s="22"/>
      <c r="E1784" s="22"/>
    </row>
    <row r="1785" spans="3:5">
      <c r="C1785" s="22"/>
      <c r="E1785" s="22"/>
    </row>
    <row r="1786" spans="3:5">
      <c r="C1786" s="22"/>
      <c r="E1786" s="22"/>
    </row>
    <row r="1787" spans="3:5">
      <c r="C1787" s="22"/>
      <c r="E1787" s="22"/>
    </row>
    <row r="1788" spans="3:5">
      <c r="C1788" s="22"/>
      <c r="E1788" s="22"/>
    </row>
    <row r="1789" spans="3:5">
      <c r="C1789" s="22"/>
      <c r="E1789" s="22"/>
    </row>
    <row r="1790" spans="3:5">
      <c r="C1790" s="22"/>
      <c r="E1790" s="22"/>
    </row>
    <row r="1791" spans="3:5">
      <c r="C1791" s="22"/>
      <c r="E1791" s="22"/>
    </row>
    <row r="1792" spans="3:5">
      <c r="C1792" s="22"/>
      <c r="E1792" s="22"/>
    </row>
    <row r="1793" spans="3:5">
      <c r="C1793" s="22"/>
      <c r="E1793" s="22"/>
    </row>
    <row r="1794" spans="3:5">
      <c r="C1794" s="22"/>
      <c r="E1794" s="22"/>
    </row>
    <row r="1795" spans="3:5">
      <c r="C1795" s="22"/>
      <c r="E1795" s="22"/>
    </row>
    <row r="1796" spans="3:5">
      <c r="C1796" s="22"/>
      <c r="E1796" s="22"/>
    </row>
    <row r="1797" spans="3:5">
      <c r="C1797" s="22"/>
      <c r="E1797" s="22"/>
    </row>
    <row r="1798" spans="3:5">
      <c r="C1798" s="22"/>
      <c r="E1798" s="22"/>
    </row>
    <row r="1799" spans="3:5">
      <c r="C1799" s="22"/>
      <c r="E1799" s="22"/>
    </row>
    <row r="1800" spans="3:5">
      <c r="C1800" s="22"/>
      <c r="E1800" s="22"/>
    </row>
    <row r="1801" spans="3:5">
      <c r="C1801" s="22"/>
      <c r="E1801" s="22"/>
    </row>
    <row r="1802" spans="3:5">
      <c r="C1802" s="22"/>
      <c r="E1802" s="22"/>
    </row>
    <row r="1803" spans="3:5">
      <c r="C1803" s="22"/>
      <c r="E1803" s="22"/>
    </row>
    <row r="1804" spans="3:5">
      <c r="C1804" s="22"/>
      <c r="E1804" s="22"/>
    </row>
    <row r="1805" spans="3:5">
      <c r="C1805" s="22"/>
      <c r="E1805" s="22"/>
    </row>
    <row r="1806" spans="3:5">
      <c r="C1806" s="22"/>
      <c r="E1806" s="22"/>
    </row>
    <row r="1807" spans="3:5">
      <c r="C1807" s="22"/>
      <c r="E1807" s="22"/>
    </row>
    <row r="1808" spans="3:5">
      <c r="C1808" s="22"/>
      <c r="E1808" s="22"/>
    </row>
    <row r="1809" spans="3:5">
      <c r="C1809" s="22"/>
      <c r="E1809" s="22"/>
    </row>
    <row r="1810" spans="3:5">
      <c r="C1810" s="22"/>
      <c r="E1810" s="22"/>
    </row>
    <row r="1811" spans="3:5">
      <c r="C1811" s="22"/>
      <c r="E1811" s="22"/>
    </row>
    <row r="1812" spans="3:5">
      <c r="C1812" s="22"/>
      <c r="E1812" s="22"/>
    </row>
    <row r="1813" spans="3:5">
      <c r="C1813" s="22"/>
      <c r="E1813" s="22"/>
    </row>
    <row r="1814" spans="3:5">
      <c r="C1814" s="22"/>
      <c r="E1814" s="22"/>
    </row>
    <row r="1815" spans="3:5">
      <c r="C1815" s="22"/>
      <c r="E1815" s="22"/>
    </row>
    <row r="1816" spans="3:5">
      <c r="C1816" s="22"/>
      <c r="E1816" s="22"/>
    </row>
    <row r="1817" spans="3:5">
      <c r="C1817" s="22"/>
      <c r="E1817" s="22"/>
    </row>
    <row r="1818" spans="3:5">
      <c r="C1818" s="22"/>
      <c r="E1818" s="22"/>
    </row>
    <row r="1819" spans="3:5">
      <c r="C1819" s="22"/>
      <c r="E1819" s="22"/>
    </row>
    <row r="1820" spans="3:5">
      <c r="C1820" s="22"/>
      <c r="E1820" s="22"/>
    </row>
    <row r="1821" spans="3:5">
      <c r="C1821" s="22"/>
      <c r="E1821" s="22"/>
    </row>
    <row r="1822" spans="3:5">
      <c r="C1822" s="22"/>
      <c r="E1822" s="22"/>
    </row>
    <row r="1823" spans="3:5">
      <c r="C1823" s="22"/>
      <c r="E1823" s="22"/>
    </row>
    <row r="1824" spans="3:5">
      <c r="C1824" s="22"/>
      <c r="E1824" s="22"/>
    </row>
    <row r="1825" spans="3:5">
      <c r="C1825" s="22"/>
      <c r="E1825" s="22"/>
    </row>
    <row r="1826" spans="3:5">
      <c r="C1826" s="22"/>
      <c r="E1826" s="22"/>
    </row>
    <row r="1827" spans="3:5">
      <c r="C1827" s="22"/>
      <c r="E1827" s="22"/>
    </row>
    <row r="1828" spans="3:5">
      <c r="C1828" s="22"/>
      <c r="E1828" s="22"/>
    </row>
    <row r="1829" spans="3:5">
      <c r="C1829" s="22"/>
      <c r="E1829" s="22"/>
    </row>
    <row r="1830" spans="3:5">
      <c r="C1830" s="22"/>
      <c r="E1830" s="22"/>
    </row>
    <row r="1831" spans="3:5">
      <c r="C1831" s="22"/>
      <c r="E1831" s="22"/>
    </row>
    <row r="1832" spans="3:5">
      <c r="C1832" s="22"/>
      <c r="E1832" s="22"/>
    </row>
    <row r="1833" spans="3:5">
      <c r="C1833" s="22"/>
      <c r="E1833" s="22"/>
    </row>
    <row r="1834" spans="3:5">
      <c r="C1834" s="22"/>
      <c r="E1834" s="22"/>
    </row>
    <row r="1835" spans="3:5">
      <c r="C1835" s="22"/>
      <c r="E1835" s="22"/>
    </row>
    <row r="1836" spans="3:5">
      <c r="C1836" s="22"/>
      <c r="E1836" s="22"/>
    </row>
    <row r="1837" spans="3:5">
      <c r="C1837" s="22"/>
      <c r="E1837" s="22"/>
    </row>
    <row r="1838" spans="3:5">
      <c r="C1838" s="22"/>
      <c r="E1838" s="22"/>
    </row>
    <row r="1839" spans="3:5">
      <c r="C1839" s="22"/>
      <c r="E1839" s="22"/>
    </row>
    <row r="1840" spans="3:5">
      <c r="C1840" s="22"/>
      <c r="E1840" s="22"/>
    </row>
    <row r="1841" spans="3:5">
      <c r="C1841" s="22"/>
      <c r="E1841" s="22"/>
    </row>
    <row r="1842" spans="3:5">
      <c r="C1842" s="22"/>
      <c r="E1842" s="22"/>
    </row>
    <row r="1843" spans="3:5">
      <c r="C1843" s="22"/>
      <c r="E1843" s="22"/>
    </row>
    <row r="1844" spans="3:5">
      <c r="C1844" s="22"/>
      <c r="E1844" s="22"/>
    </row>
    <row r="1845" spans="3:5">
      <c r="C1845" s="22"/>
      <c r="E1845" s="22"/>
    </row>
    <row r="1846" spans="3:5">
      <c r="C1846" s="22"/>
      <c r="E1846" s="22"/>
    </row>
    <row r="1847" spans="3:5">
      <c r="C1847" s="22"/>
      <c r="E1847" s="22"/>
    </row>
    <row r="1848" spans="3:5">
      <c r="C1848" s="22"/>
      <c r="E1848" s="22"/>
    </row>
    <row r="1849" spans="3:5">
      <c r="C1849" s="22"/>
      <c r="E1849" s="22"/>
    </row>
    <row r="1850" spans="3:5">
      <c r="C1850" s="22"/>
      <c r="E1850" s="22"/>
    </row>
    <row r="1851" spans="3:5">
      <c r="C1851" s="22"/>
      <c r="E1851" s="22"/>
    </row>
    <row r="1852" spans="3:5">
      <c r="C1852" s="22"/>
      <c r="E1852" s="22"/>
    </row>
    <row r="1853" spans="3:5">
      <c r="C1853" s="22"/>
      <c r="E1853" s="22"/>
    </row>
    <row r="1854" spans="3:5">
      <c r="C1854" s="22"/>
      <c r="E1854" s="22"/>
    </row>
    <row r="1855" spans="3:5">
      <c r="C1855" s="22"/>
      <c r="E1855" s="22"/>
    </row>
    <row r="1856" spans="3:5">
      <c r="C1856" s="22"/>
      <c r="E1856" s="22"/>
    </row>
    <row r="1857" spans="3:5">
      <c r="C1857" s="22"/>
      <c r="E1857" s="22"/>
    </row>
    <row r="1858" spans="3:5">
      <c r="C1858" s="22"/>
      <c r="E1858" s="22"/>
    </row>
    <row r="1859" spans="3:5">
      <c r="C1859" s="22"/>
      <c r="E1859" s="22"/>
    </row>
    <row r="1860" spans="3:5">
      <c r="C1860" s="22"/>
      <c r="E1860" s="22"/>
    </row>
    <row r="1861" spans="3:5">
      <c r="C1861" s="22"/>
      <c r="E1861" s="22"/>
    </row>
    <row r="1862" spans="3:5">
      <c r="C1862" s="22"/>
      <c r="E1862" s="22"/>
    </row>
    <row r="1863" spans="3:5">
      <c r="C1863" s="22"/>
      <c r="E1863" s="22"/>
    </row>
    <row r="1864" spans="3:5">
      <c r="C1864" s="22"/>
      <c r="E1864" s="22"/>
    </row>
    <row r="1865" spans="3:5">
      <c r="C1865" s="22"/>
      <c r="E1865" s="22"/>
    </row>
    <row r="1866" spans="3:5">
      <c r="C1866" s="22"/>
      <c r="E1866" s="22"/>
    </row>
    <row r="1867" spans="3:5">
      <c r="C1867" s="22"/>
      <c r="E1867" s="22"/>
    </row>
    <row r="1868" spans="3:5">
      <c r="C1868" s="22"/>
      <c r="E1868" s="22"/>
    </row>
    <row r="1869" spans="3:5">
      <c r="C1869" s="22"/>
      <c r="E1869" s="22"/>
    </row>
    <row r="1870" spans="3:5">
      <c r="C1870" s="22"/>
      <c r="E1870" s="22"/>
    </row>
    <row r="1871" spans="3:5">
      <c r="C1871" s="22"/>
      <c r="E1871" s="22"/>
    </row>
    <row r="1872" spans="3:5">
      <c r="C1872" s="22"/>
      <c r="E1872" s="22"/>
    </row>
    <row r="1873" spans="3:5">
      <c r="C1873" s="22"/>
      <c r="E1873" s="22"/>
    </row>
    <row r="1874" spans="3:5">
      <c r="C1874" s="22"/>
      <c r="E1874" s="22"/>
    </row>
    <row r="1875" spans="3:5">
      <c r="C1875" s="22"/>
      <c r="E1875" s="22"/>
    </row>
    <row r="1876" spans="3:5">
      <c r="C1876" s="22"/>
      <c r="E1876" s="22"/>
    </row>
    <row r="1877" spans="3:5">
      <c r="C1877" s="22"/>
      <c r="E1877" s="22"/>
    </row>
    <row r="1878" spans="3:5">
      <c r="C1878" s="22"/>
      <c r="E1878" s="22"/>
    </row>
    <row r="1879" spans="3:5">
      <c r="C1879" s="22"/>
      <c r="E1879" s="22"/>
    </row>
    <row r="1880" spans="3:5">
      <c r="C1880" s="22"/>
      <c r="E1880" s="22"/>
    </row>
    <row r="1881" spans="3:5">
      <c r="C1881" s="22"/>
      <c r="E1881" s="22"/>
    </row>
    <row r="1882" spans="3:5">
      <c r="C1882" s="22"/>
      <c r="E1882" s="22"/>
    </row>
    <row r="1883" spans="3:5">
      <c r="C1883" s="22"/>
      <c r="E1883" s="22"/>
    </row>
    <row r="1884" spans="3:5">
      <c r="C1884" s="22"/>
      <c r="E1884" s="22"/>
    </row>
    <row r="1885" spans="3:5">
      <c r="C1885" s="22"/>
      <c r="E1885" s="22"/>
    </row>
    <row r="1886" spans="3:5">
      <c r="C1886" s="22"/>
      <c r="E1886" s="22"/>
    </row>
    <row r="1887" spans="3:5">
      <c r="C1887" s="22"/>
      <c r="E1887" s="22"/>
    </row>
    <row r="1888" spans="3:5">
      <c r="C1888" s="22"/>
      <c r="E1888" s="22"/>
    </row>
    <row r="1889" spans="3:5">
      <c r="C1889" s="22"/>
      <c r="E1889" s="22"/>
    </row>
    <row r="1890" spans="3:5">
      <c r="C1890" s="22"/>
      <c r="E1890" s="22"/>
    </row>
    <row r="1891" spans="3:5">
      <c r="C1891" s="22"/>
      <c r="E1891" s="22"/>
    </row>
    <row r="1892" spans="3:5">
      <c r="C1892" s="22"/>
      <c r="E1892" s="22"/>
    </row>
    <row r="1893" spans="3:5">
      <c r="C1893" s="22"/>
      <c r="E1893" s="22"/>
    </row>
    <row r="1894" spans="3:5">
      <c r="C1894" s="22"/>
      <c r="E1894" s="22"/>
    </row>
    <row r="1895" spans="3:5">
      <c r="C1895" s="22"/>
      <c r="E1895" s="22"/>
    </row>
    <row r="1896" spans="3:5">
      <c r="C1896" s="22"/>
      <c r="E1896" s="22"/>
    </row>
    <row r="1897" spans="3:5">
      <c r="C1897" s="22"/>
      <c r="E1897" s="22"/>
    </row>
    <row r="1898" spans="3:5">
      <c r="C1898" s="22"/>
      <c r="E1898" s="22"/>
    </row>
    <row r="1899" spans="3:5">
      <c r="C1899" s="22"/>
      <c r="E1899" s="22"/>
    </row>
    <row r="1900" spans="3:5">
      <c r="C1900" s="22"/>
      <c r="E1900" s="22"/>
    </row>
    <row r="1901" spans="3:5">
      <c r="C1901" s="22"/>
      <c r="E1901" s="22"/>
    </row>
    <row r="1902" spans="3:5">
      <c r="C1902" s="22"/>
      <c r="E1902" s="22"/>
    </row>
    <row r="1903" spans="3:5">
      <c r="C1903" s="22"/>
      <c r="E1903" s="22"/>
    </row>
    <row r="1904" spans="3:5">
      <c r="C1904" s="22"/>
      <c r="E1904" s="22"/>
    </row>
    <row r="1905" spans="3:5">
      <c r="C1905" s="22"/>
      <c r="E1905" s="22"/>
    </row>
    <row r="1906" spans="3:5">
      <c r="C1906" s="22"/>
      <c r="E1906" s="22"/>
    </row>
    <row r="1907" spans="3:5">
      <c r="C1907" s="22"/>
      <c r="E1907" s="22"/>
    </row>
    <row r="1908" spans="3:5">
      <c r="C1908" s="22"/>
      <c r="E1908" s="22"/>
    </row>
    <row r="1909" spans="3:5">
      <c r="C1909" s="22"/>
      <c r="E1909" s="22"/>
    </row>
    <row r="1910" spans="3:5">
      <c r="C1910" s="22"/>
      <c r="E1910" s="22"/>
    </row>
    <row r="1911" spans="3:5">
      <c r="C1911" s="22"/>
      <c r="E1911" s="22"/>
    </row>
    <row r="1912" spans="3:5">
      <c r="C1912" s="22"/>
      <c r="E1912" s="22"/>
    </row>
    <row r="1913" spans="3:5">
      <c r="C1913" s="22"/>
      <c r="E1913" s="22"/>
    </row>
    <row r="1914" spans="3:5">
      <c r="C1914" s="22"/>
      <c r="E1914" s="22"/>
    </row>
    <row r="1915" spans="3:5">
      <c r="C1915" s="22"/>
      <c r="E1915" s="22"/>
    </row>
    <row r="1916" spans="3:5">
      <c r="C1916" s="22"/>
      <c r="E1916" s="22"/>
    </row>
    <row r="1917" spans="3:5">
      <c r="C1917" s="22"/>
      <c r="E1917" s="22"/>
    </row>
    <row r="1918" spans="3:5">
      <c r="C1918" s="22"/>
      <c r="E1918" s="22"/>
    </row>
    <row r="1919" spans="3:5">
      <c r="C1919" s="22"/>
      <c r="E1919" s="22"/>
    </row>
    <row r="1920" spans="3:5">
      <c r="C1920" s="22"/>
      <c r="E1920" s="22"/>
    </row>
    <row r="1921" spans="3:5">
      <c r="C1921" s="22"/>
      <c r="E1921" s="22"/>
    </row>
    <row r="1922" spans="3:5">
      <c r="C1922" s="22"/>
      <c r="E1922" s="22"/>
    </row>
    <row r="1923" spans="3:5">
      <c r="C1923" s="22"/>
      <c r="E1923" s="22"/>
    </row>
    <row r="1924" spans="3:5">
      <c r="C1924" s="22"/>
      <c r="E1924" s="22"/>
    </row>
    <row r="1925" spans="3:5">
      <c r="C1925" s="22"/>
      <c r="E1925" s="22"/>
    </row>
    <row r="1926" spans="3:5">
      <c r="C1926" s="22"/>
      <c r="E1926" s="22"/>
    </row>
    <row r="1927" spans="3:5">
      <c r="C1927" s="22"/>
      <c r="E1927" s="22"/>
    </row>
    <row r="1928" spans="3:5">
      <c r="C1928" s="22"/>
      <c r="E1928" s="22"/>
    </row>
    <row r="1929" spans="3:5">
      <c r="C1929" s="22"/>
      <c r="E1929" s="22"/>
    </row>
    <row r="1930" spans="3:5">
      <c r="C1930" s="22"/>
      <c r="E1930" s="22"/>
    </row>
    <row r="1931" spans="3:5">
      <c r="C1931" s="22"/>
      <c r="E1931" s="22"/>
    </row>
    <row r="1932" spans="3:5">
      <c r="C1932" s="22"/>
      <c r="E1932" s="22"/>
    </row>
    <row r="1933" spans="3:5">
      <c r="C1933" s="22"/>
      <c r="E1933" s="22"/>
    </row>
    <row r="1934" spans="3:5">
      <c r="C1934" s="22"/>
      <c r="E1934" s="22"/>
    </row>
    <row r="1935" spans="3:5">
      <c r="C1935" s="22"/>
      <c r="E1935" s="22"/>
    </row>
    <row r="1936" spans="3:5">
      <c r="C1936" s="22"/>
      <c r="E1936" s="22"/>
    </row>
    <row r="1937" spans="3:5">
      <c r="C1937" s="22"/>
      <c r="E1937" s="22"/>
    </row>
    <row r="1938" spans="3:5">
      <c r="C1938" s="22"/>
      <c r="E1938" s="22"/>
    </row>
    <row r="1939" spans="3:5">
      <c r="C1939" s="22"/>
      <c r="E1939" s="22"/>
    </row>
    <row r="1940" spans="3:5">
      <c r="C1940" s="22"/>
      <c r="E1940" s="22"/>
    </row>
    <row r="1941" spans="3:5">
      <c r="C1941" s="22"/>
      <c r="E1941" s="22"/>
    </row>
    <row r="1942" spans="3:5">
      <c r="C1942" s="22"/>
      <c r="E1942" s="22"/>
    </row>
    <row r="1943" spans="3:5">
      <c r="C1943" s="22"/>
      <c r="E1943" s="22"/>
    </row>
    <row r="1944" spans="3:5">
      <c r="C1944" s="22"/>
      <c r="E1944" s="22"/>
    </row>
    <row r="1945" spans="3:5">
      <c r="C1945" s="22"/>
      <c r="E1945" s="22"/>
    </row>
    <row r="1946" spans="3:5">
      <c r="C1946" s="22"/>
      <c r="E1946" s="22"/>
    </row>
    <row r="1947" spans="3:5">
      <c r="C1947" s="22"/>
      <c r="E1947" s="22"/>
    </row>
    <row r="1948" spans="3:5">
      <c r="C1948" s="22"/>
      <c r="E1948" s="22"/>
    </row>
    <row r="1949" spans="3:5">
      <c r="C1949" s="22"/>
      <c r="E1949" s="22"/>
    </row>
    <row r="1950" spans="3:5">
      <c r="C1950" s="22"/>
      <c r="E1950" s="22"/>
    </row>
    <row r="1951" spans="3:5">
      <c r="C1951" s="22"/>
      <c r="E1951" s="22"/>
    </row>
    <row r="1952" spans="3:5">
      <c r="C1952" s="22"/>
      <c r="E1952" s="22"/>
    </row>
    <row r="1953" spans="3:5">
      <c r="C1953" s="22"/>
      <c r="E1953" s="22"/>
    </row>
    <row r="1954" spans="3:5">
      <c r="C1954" s="22"/>
      <c r="E1954" s="22"/>
    </row>
    <row r="1955" spans="3:5">
      <c r="C1955" s="22"/>
      <c r="E1955" s="22"/>
    </row>
    <row r="1956" spans="3:5">
      <c r="C1956" s="22"/>
      <c r="E1956" s="22"/>
    </row>
    <row r="1957" spans="3:5">
      <c r="C1957" s="22"/>
      <c r="E1957" s="22"/>
    </row>
    <row r="1958" spans="3:5">
      <c r="C1958" s="22"/>
      <c r="E1958" s="22"/>
    </row>
    <row r="1959" spans="3:5">
      <c r="C1959" s="22"/>
      <c r="E1959" s="22"/>
    </row>
    <row r="1960" spans="3:5">
      <c r="C1960" s="22"/>
      <c r="E1960" s="22"/>
    </row>
    <row r="1961" spans="3:5">
      <c r="C1961" s="22"/>
      <c r="E1961" s="22"/>
    </row>
    <row r="1962" spans="3:5">
      <c r="C1962" s="22"/>
      <c r="E1962" s="22"/>
    </row>
    <row r="1963" spans="3:5">
      <c r="C1963" s="22"/>
      <c r="E1963" s="22"/>
    </row>
    <row r="1964" spans="3:5">
      <c r="C1964" s="22"/>
      <c r="E1964" s="22"/>
    </row>
    <row r="1965" spans="3:5">
      <c r="C1965" s="22"/>
      <c r="E1965" s="22"/>
    </row>
    <row r="1966" spans="3:5">
      <c r="C1966" s="22"/>
      <c r="E1966" s="22"/>
    </row>
    <row r="1967" spans="3:5">
      <c r="C1967" s="22"/>
      <c r="E1967" s="22"/>
    </row>
    <row r="1968" spans="3:5">
      <c r="C1968" s="22"/>
      <c r="E1968" s="22"/>
    </row>
    <row r="1969" spans="3:5">
      <c r="C1969" s="22"/>
      <c r="E1969" s="22"/>
    </row>
    <row r="1970" spans="3:5">
      <c r="C1970" s="22"/>
      <c r="E1970" s="22"/>
    </row>
    <row r="1971" spans="3:5">
      <c r="C1971" s="22"/>
      <c r="E1971" s="22"/>
    </row>
    <row r="1972" spans="3:5">
      <c r="C1972" s="22"/>
      <c r="E1972" s="22"/>
    </row>
    <row r="1973" spans="3:5">
      <c r="C1973" s="22"/>
      <c r="E1973" s="22"/>
    </row>
    <row r="1974" spans="3:5">
      <c r="C1974" s="22"/>
      <c r="E1974" s="22"/>
    </row>
    <row r="1975" spans="3:5">
      <c r="C1975" s="22"/>
      <c r="E1975" s="22"/>
    </row>
    <row r="1976" spans="3:5">
      <c r="C1976" s="22"/>
      <c r="E1976" s="22"/>
    </row>
    <row r="1977" spans="3:5">
      <c r="C1977" s="22"/>
      <c r="E1977" s="22"/>
    </row>
    <row r="1978" spans="3:5">
      <c r="C1978" s="22"/>
      <c r="E1978" s="22"/>
    </row>
    <row r="1979" spans="3:5">
      <c r="C1979" s="22"/>
      <c r="E1979" s="22"/>
    </row>
    <row r="1980" spans="3:5">
      <c r="C1980" s="22"/>
      <c r="E1980" s="22"/>
    </row>
    <row r="1981" spans="3:5">
      <c r="C1981" s="22"/>
      <c r="E1981" s="22"/>
    </row>
    <row r="1982" spans="3:5">
      <c r="C1982" s="22"/>
      <c r="E1982" s="22"/>
    </row>
    <row r="1983" spans="3:5">
      <c r="C1983" s="22"/>
      <c r="E1983" s="22"/>
    </row>
    <row r="1984" spans="3:5">
      <c r="C1984" s="22"/>
      <c r="E1984" s="22"/>
    </row>
    <row r="1985" spans="3:5">
      <c r="C1985" s="22"/>
      <c r="E1985" s="22"/>
    </row>
    <row r="1986" spans="3:5">
      <c r="C1986" s="22"/>
      <c r="E1986" s="22"/>
    </row>
    <row r="1987" spans="3:5">
      <c r="C1987" s="22"/>
      <c r="E1987" s="22"/>
    </row>
    <row r="1988" spans="3:5">
      <c r="C1988" s="22"/>
      <c r="E1988" s="22"/>
    </row>
    <row r="1989" spans="3:5">
      <c r="C1989" s="22"/>
      <c r="E1989" s="22"/>
    </row>
    <row r="1990" spans="3:5">
      <c r="C1990" s="22"/>
      <c r="E1990" s="22"/>
    </row>
    <row r="1991" spans="3:5">
      <c r="C1991" s="22"/>
      <c r="E1991" s="22"/>
    </row>
    <row r="1992" spans="3:5">
      <c r="C1992" s="22"/>
      <c r="E1992" s="22"/>
    </row>
    <row r="1993" spans="3:5">
      <c r="C1993" s="22"/>
      <c r="E1993" s="22"/>
    </row>
    <row r="1994" spans="3:5">
      <c r="C1994" s="22"/>
      <c r="E1994" s="22"/>
    </row>
    <row r="1995" spans="3:5">
      <c r="C1995" s="22"/>
      <c r="E1995" s="22"/>
    </row>
    <row r="1996" spans="3:5">
      <c r="C1996" s="22"/>
      <c r="E1996" s="22"/>
    </row>
    <row r="1997" spans="3:5">
      <c r="C1997" s="22"/>
      <c r="E1997" s="22"/>
    </row>
    <row r="1998" spans="3:5">
      <c r="C1998" s="22"/>
      <c r="E1998" s="22"/>
    </row>
    <row r="1999" spans="3:5">
      <c r="C1999" s="22"/>
      <c r="E1999" s="22"/>
    </row>
    <row r="2000" spans="3:5">
      <c r="C2000" s="22"/>
      <c r="E2000" s="22"/>
    </row>
    <row r="2001" spans="3:5">
      <c r="C2001" s="22"/>
      <c r="E2001" s="22"/>
    </row>
    <row r="2002" spans="3:5">
      <c r="C2002" s="22"/>
      <c r="E2002" s="22"/>
    </row>
    <row r="2003" spans="3:5">
      <c r="C2003" s="22"/>
      <c r="E2003" s="22"/>
    </row>
    <row r="2004" spans="3:5">
      <c r="C2004" s="22"/>
      <c r="E2004" s="22"/>
    </row>
    <row r="2005" spans="3:5">
      <c r="C2005" s="22"/>
      <c r="E2005" s="22"/>
    </row>
    <row r="2006" spans="3:5">
      <c r="C2006" s="22"/>
      <c r="E2006" s="22"/>
    </row>
    <row r="2007" spans="3:5">
      <c r="C2007" s="22"/>
      <c r="E2007" s="22"/>
    </row>
    <row r="2008" spans="3:5">
      <c r="C2008" s="22"/>
      <c r="E2008" s="22"/>
    </row>
    <row r="2009" spans="3:5">
      <c r="C2009" s="22"/>
      <c r="E2009" s="22"/>
    </row>
    <row r="2010" spans="3:5">
      <c r="C2010" s="22"/>
      <c r="E2010" s="22"/>
    </row>
    <row r="2011" spans="3:5">
      <c r="C2011" s="22"/>
      <c r="E2011" s="22"/>
    </row>
    <row r="2012" spans="3:5">
      <c r="C2012" s="22"/>
      <c r="E2012" s="22"/>
    </row>
    <row r="2013" spans="3:5">
      <c r="C2013" s="22"/>
      <c r="E2013" s="22"/>
    </row>
    <row r="2014" spans="3:5">
      <c r="C2014" s="22"/>
      <c r="E2014" s="22"/>
    </row>
    <row r="2015" spans="3:5">
      <c r="C2015" s="22"/>
      <c r="E2015" s="22"/>
    </row>
    <row r="2016" spans="3:5">
      <c r="C2016" s="22"/>
      <c r="E2016" s="22"/>
    </row>
    <row r="2017" spans="3:5">
      <c r="C2017" s="22"/>
      <c r="E2017" s="22"/>
    </row>
    <row r="2018" spans="3:5">
      <c r="C2018" s="22"/>
      <c r="E2018" s="22"/>
    </row>
    <row r="2019" spans="3:5">
      <c r="C2019" s="22"/>
      <c r="E2019" s="22"/>
    </row>
    <row r="2020" spans="3:5">
      <c r="C2020" s="22"/>
      <c r="E2020" s="22"/>
    </row>
    <row r="2021" spans="3:5">
      <c r="C2021" s="22"/>
      <c r="E2021" s="22"/>
    </row>
    <row r="2022" spans="3:5">
      <c r="C2022" s="22"/>
      <c r="E2022" s="22"/>
    </row>
    <row r="2023" spans="3:5">
      <c r="C2023" s="22"/>
      <c r="E2023" s="22"/>
    </row>
    <row r="2024" spans="3:5">
      <c r="C2024" s="22"/>
      <c r="E2024" s="22"/>
    </row>
    <row r="2025" spans="3:5">
      <c r="C2025" s="22"/>
      <c r="E2025" s="22"/>
    </row>
    <row r="2026" spans="3:5">
      <c r="C2026" s="22"/>
      <c r="E2026" s="22"/>
    </row>
    <row r="2027" spans="3:5">
      <c r="C2027" s="22"/>
      <c r="E2027" s="22"/>
    </row>
    <row r="2028" spans="3:5">
      <c r="C2028" s="22"/>
      <c r="E2028" s="22"/>
    </row>
    <row r="2029" spans="3:5">
      <c r="C2029" s="22"/>
      <c r="E2029" s="22"/>
    </row>
    <row r="2030" spans="3:5">
      <c r="C2030" s="22"/>
      <c r="E2030" s="22"/>
    </row>
    <row r="2031" spans="3:5">
      <c r="C2031" s="22"/>
      <c r="E2031" s="22"/>
    </row>
    <row r="2032" spans="3:5">
      <c r="C2032" s="22"/>
      <c r="E2032" s="22"/>
    </row>
    <row r="2033" spans="3:5">
      <c r="C2033" s="22"/>
      <c r="E2033" s="22"/>
    </row>
    <row r="2034" spans="3:5">
      <c r="C2034" s="22"/>
      <c r="E2034" s="22"/>
    </row>
    <row r="2035" spans="3:5">
      <c r="C2035" s="22"/>
      <c r="E2035" s="22"/>
    </row>
    <row r="2036" spans="3:5">
      <c r="C2036" s="22"/>
      <c r="E2036" s="22"/>
    </row>
    <row r="2037" spans="3:5">
      <c r="C2037" s="22"/>
      <c r="E2037" s="22"/>
    </row>
    <row r="2038" spans="3:5">
      <c r="C2038" s="22"/>
      <c r="E2038" s="22"/>
    </row>
    <row r="2039" spans="3:5">
      <c r="C2039" s="22"/>
      <c r="E2039" s="22"/>
    </row>
    <row r="2040" spans="3:5">
      <c r="C2040" s="22"/>
      <c r="E2040" s="22"/>
    </row>
    <row r="2041" spans="3:5">
      <c r="C2041" s="22"/>
      <c r="E2041" s="22"/>
    </row>
    <row r="2042" spans="3:5">
      <c r="C2042" s="22"/>
      <c r="E2042" s="22"/>
    </row>
    <row r="2043" spans="3:5">
      <c r="C2043" s="22"/>
      <c r="E2043" s="22"/>
    </row>
    <row r="2044" spans="3:5">
      <c r="C2044" s="22"/>
      <c r="E2044" s="22"/>
    </row>
    <row r="2045" spans="3:5">
      <c r="C2045" s="22"/>
      <c r="E2045" s="22"/>
    </row>
    <row r="2046" spans="3:5">
      <c r="C2046" s="22"/>
      <c r="E2046" s="22"/>
    </row>
    <row r="2047" spans="3:5">
      <c r="C2047" s="22"/>
      <c r="E2047" s="22"/>
    </row>
    <row r="2048" spans="3:5">
      <c r="C2048" s="22"/>
      <c r="E2048" s="22"/>
    </row>
    <row r="2049" spans="3:5">
      <c r="C2049" s="22"/>
      <c r="E2049" s="22"/>
    </row>
    <row r="2050" spans="3:5">
      <c r="C2050" s="22"/>
      <c r="E2050" s="22"/>
    </row>
    <row r="2051" spans="3:5">
      <c r="C2051" s="22"/>
      <c r="E2051" s="22"/>
    </row>
    <row r="2052" spans="3:5">
      <c r="C2052" s="22"/>
      <c r="E2052" s="22"/>
    </row>
    <row r="2053" spans="3:5">
      <c r="C2053" s="22"/>
      <c r="E2053" s="22"/>
    </row>
    <row r="2054" spans="3:5">
      <c r="C2054" s="22"/>
      <c r="E2054" s="22"/>
    </row>
    <row r="2055" spans="3:5">
      <c r="C2055" s="22"/>
      <c r="E2055" s="22"/>
    </row>
    <row r="2056" spans="3:5">
      <c r="C2056" s="22"/>
      <c r="E2056" s="22"/>
    </row>
    <row r="2057" spans="3:5">
      <c r="C2057" s="22"/>
      <c r="E2057" s="22"/>
    </row>
    <row r="2058" spans="3:5">
      <c r="C2058" s="22"/>
      <c r="E2058" s="22"/>
    </row>
    <row r="2059" spans="3:5">
      <c r="C2059" s="22"/>
      <c r="E2059" s="22"/>
    </row>
    <row r="2060" spans="3:5">
      <c r="C2060" s="22"/>
      <c r="E2060" s="22"/>
    </row>
    <row r="2061" spans="3:5">
      <c r="C2061" s="22"/>
      <c r="E2061" s="22"/>
    </row>
    <row r="2062" spans="3:5">
      <c r="C2062" s="22"/>
      <c r="E2062" s="22"/>
    </row>
    <row r="2063" spans="3:5">
      <c r="C2063" s="22"/>
      <c r="E2063" s="22"/>
    </row>
    <row r="2064" spans="3:5">
      <c r="C2064" s="22"/>
      <c r="E2064" s="22"/>
    </row>
    <row r="2065" spans="3:5">
      <c r="C2065" s="22"/>
      <c r="E2065" s="22"/>
    </row>
    <row r="2066" spans="3:5">
      <c r="C2066" s="22"/>
      <c r="E2066" s="22"/>
    </row>
    <row r="2067" spans="3:5">
      <c r="C2067" s="22"/>
      <c r="E2067" s="22"/>
    </row>
    <row r="2068" spans="3:5">
      <c r="C2068" s="22"/>
      <c r="E2068" s="22"/>
    </row>
    <row r="2069" spans="3:5">
      <c r="C2069" s="22"/>
      <c r="E2069" s="22"/>
    </row>
    <row r="2070" spans="3:5">
      <c r="C2070" s="22"/>
      <c r="E2070" s="22"/>
    </row>
    <row r="2071" spans="3:5">
      <c r="C2071" s="22"/>
      <c r="E2071" s="22"/>
    </row>
    <row r="2072" spans="3:5">
      <c r="C2072" s="22"/>
      <c r="E2072" s="22"/>
    </row>
    <row r="2073" spans="3:5">
      <c r="C2073" s="22"/>
      <c r="E2073" s="22"/>
    </row>
    <row r="2074" spans="3:5">
      <c r="C2074" s="22"/>
      <c r="E2074" s="22"/>
    </row>
    <row r="2075" spans="3:5">
      <c r="C2075" s="22"/>
      <c r="E2075" s="22"/>
    </row>
    <row r="2076" spans="3:5">
      <c r="C2076" s="22"/>
      <c r="E2076" s="22"/>
    </row>
    <row r="2077" spans="3:5">
      <c r="C2077" s="22"/>
      <c r="E2077" s="22"/>
    </row>
    <row r="2078" spans="3:5">
      <c r="C2078" s="22"/>
      <c r="E2078" s="22"/>
    </row>
    <row r="2079" spans="3:5">
      <c r="C2079" s="22"/>
      <c r="E2079" s="22"/>
    </row>
    <row r="2080" spans="3:5">
      <c r="C2080" s="22"/>
      <c r="E2080" s="22"/>
    </row>
    <row r="2081" spans="3:5">
      <c r="C2081" s="22"/>
      <c r="E2081" s="22"/>
    </row>
    <row r="2082" spans="3:5">
      <c r="C2082" s="22"/>
      <c r="E2082" s="22"/>
    </row>
    <row r="2083" spans="3:5">
      <c r="C2083" s="22"/>
      <c r="E2083" s="22"/>
    </row>
    <row r="2084" spans="3:5">
      <c r="C2084" s="22"/>
      <c r="E2084" s="22"/>
    </row>
    <row r="2085" spans="3:5">
      <c r="C2085" s="22"/>
      <c r="E2085" s="22"/>
    </row>
    <row r="2086" spans="3:5">
      <c r="C2086" s="22"/>
      <c r="E2086" s="22"/>
    </row>
    <row r="2087" spans="3:5">
      <c r="C2087" s="22"/>
      <c r="E2087" s="22"/>
    </row>
    <row r="2088" spans="3:5">
      <c r="C2088" s="22"/>
      <c r="E2088" s="22"/>
    </row>
    <row r="2089" spans="3:5">
      <c r="C2089" s="22"/>
      <c r="E2089" s="22"/>
    </row>
    <row r="2090" spans="3:5">
      <c r="C2090" s="22"/>
      <c r="E2090" s="22"/>
    </row>
    <row r="2091" spans="3:5">
      <c r="C2091" s="22"/>
      <c r="E2091" s="22"/>
    </row>
    <row r="2092" spans="3:5">
      <c r="C2092" s="22"/>
      <c r="E2092" s="22"/>
    </row>
    <row r="2093" spans="3:5">
      <c r="C2093" s="22"/>
      <c r="E2093" s="22"/>
    </row>
    <row r="2094" spans="3:5">
      <c r="C2094" s="22"/>
      <c r="E2094" s="22"/>
    </row>
    <row r="2095" spans="3:5">
      <c r="C2095" s="22"/>
      <c r="E2095" s="22"/>
    </row>
    <row r="2096" spans="3:5">
      <c r="C2096" s="22"/>
      <c r="E2096" s="22"/>
    </row>
    <row r="2097" spans="3:5">
      <c r="C2097" s="22"/>
      <c r="E2097" s="22"/>
    </row>
    <row r="2098" spans="3:5">
      <c r="C2098" s="22"/>
      <c r="E2098" s="22"/>
    </row>
    <row r="2099" spans="3:5">
      <c r="C2099" s="22"/>
      <c r="E2099" s="22"/>
    </row>
    <row r="2100" spans="3:5">
      <c r="C2100" s="22"/>
      <c r="E2100" s="22"/>
    </row>
    <row r="2101" spans="3:5">
      <c r="C2101" s="22"/>
      <c r="E2101" s="22"/>
    </row>
    <row r="2102" spans="3:5">
      <c r="C2102" s="22"/>
      <c r="E2102" s="22"/>
    </row>
    <row r="2103" spans="3:5">
      <c r="C2103" s="22"/>
      <c r="E2103" s="22"/>
    </row>
    <row r="2104" spans="3:5">
      <c r="C2104" s="22"/>
      <c r="E2104" s="22"/>
    </row>
    <row r="2105" spans="3:5">
      <c r="C2105" s="22"/>
      <c r="E2105" s="22"/>
    </row>
    <row r="2106" spans="3:5">
      <c r="C2106" s="22"/>
      <c r="E2106" s="22"/>
    </row>
    <row r="2107" spans="3:5">
      <c r="C2107" s="22"/>
      <c r="E2107" s="22"/>
    </row>
    <row r="2108" spans="3:5">
      <c r="C2108" s="22"/>
      <c r="E2108" s="22"/>
    </row>
    <row r="2109" spans="3:5">
      <c r="C2109" s="22"/>
      <c r="E2109" s="22"/>
    </row>
    <row r="2110" spans="3:5">
      <c r="C2110" s="22"/>
      <c r="E2110" s="22"/>
    </row>
    <row r="2111" spans="3:5">
      <c r="C2111" s="22"/>
      <c r="E2111" s="22"/>
    </row>
    <row r="2112" spans="3:5">
      <c r="C2112" s="22"/>
      <c r="E2112" s="22"/>
    </row>
    <row r="2113" spans="3:5">
      <c r="C2113" s="22"/>
      <c r="E2113" s="22"/>
    </row>
    <row r="2114" spans="3:5">
      <c r="C2114" s="22"/>
      <c r="E2114" s="22"/>
    </row>
    <row r="2115" spans="3:5">
      <c r="C2115" s="22"/>
      <c r="E2115" s="22"/>
    </row>
    <row r="2116" spans="3:5">
      <c r="C2116" s="22"/>
      <c r="E2116" s="22"/>
    </row>
    <row r="2117" spans="3:5">
      <c r="C2117" s="22"/>
      <c r="E2117" s="22"/>
    </row>
    <row r="2118" spans="3:5">
      <c r="C2118" s="22"/>
      <c r="E2118" s="22"/>
    </row>
    <row r="2119" spans="3:5">
      <c r="C2119" s="22"/>
      <c r="E2119" s="22"/>
    </row>
    <row r="2120" spans="3:5">
      <c r="C2120" s="22"/>
      <c r="E2120" s="22"/>
    </row>
    <row r="2121" spans="3:5">
      <c r="C2121" s="22"/>
      <c r="E2121" s="22"/>
    </row>
    <row r="2122" spans="3:5">
      <c r="C2122" s="22"/>
      <c r="E2122" s="22"/>
    </row>
    <row r="2123" spans="3:5">
      <c r="C2123" s="22"/>
      <c r="E2123" s="22"/>
    </row>
    <row r="2124" spans="3:5">
      <c r="C2124" s="22"/>
      <c r="E2124" s="22"/>
    </row>
    <row r="2125" spans="3:5">
      <c r="C2125" s="22"/>
      <c r="E2125" s="22"/>
    </row>
    <row r="2126" spans="3:5">
      <c r="C2126" s="22"/>
      <c r="E2126" s="22"/>
    </row>
    <row r="2127" spans="3:5">
      <c r="C2127" s="22"/>
      <c r="E2127" s="22"/>
    </row>
    <row r="2128" spans="3:5">
      <c r="C2128" s="22"/>
      <c r="E2128" s="22"/>
    </row>
    <row r="2129" spans="3:5">
      <c r="C2129" s="22"/>
      <c r="E2129" s="22"/>
    </row>
    <row r="2130" spans="3:5">
      <c r="C2130" s="22"/>
      <c r="E2130" s="22"/>
    </row>
    <row r="2131" spans="3:5">
      <c r="C2131" s="22"/>
      <c r="E2131" s="22"/>
    </row>
    <row r="2132" spans="3:5">
      <c r="C2132" s="22"/>
      <c r="E2132" s="22"/>
    </row>
    <row r="2133" spans="3:5">
      <c r="C2133" s="22"/>
      <c r="E2133" s="22"/>
    </row>
    <row r="2134" spans="3:5">
      <c r="C2134" s="22"/>
      <c r="E2134" s="22"/>
    </row>
    <row r="2135" spans="3:5">
      <c r="C2135" s="22"/>
      <c r="E2135" s="22"/>
    </row>
    <row r="2136" spans="3:5">
      <c r="C2136" s="22"/>
      <c r="E2136" s="22"/>
    </row>
    <row r="2137" spans="3:5">
      <c r="C2137" s="22"/>
      <c r="E2137" s="22"/>
    </row>
    <row r="2138" spans="3:5">
      <c r="C2138" s="22"/>
      <c r="E2138" s="22"/>
    </row>
    <row r="2139" spans="3:5">
      <c r="C2139" s="22"/>
      <c r="E2139" s="22"/>
    </row>
    <row r="2140" spans="3:5">
      <c r="C2140" s="22"/>
      <c r="E2140" s="22"/>
    </row>
    <row r="2141" spans="3:5">
      <c r="C2141" s="22"/>
      <c r="E2141" s="22"/>
    </row>
    <row r="2142" spans="3:5">
      <c r="C2142" s="22"/>
      <c r="E2142" s="22"/>
    </row>
    <row r="2143" spans="3:5">
      <c r="C2143" s="22"/>
      <c r="E2143" s="22"/>
    </row>
    <row r="2144" spans="3:5">
      <c r="C2144" s="22"/>
      <c r="E2144" s="22"/>
    </row>
    <row r="2145" spans="3:5">
      <c r="C2145" s="22"/>
      <c r="E2145" s="22"/>
    </row>
    <row r="2146" spans="3:5">
      <c r="C2146" s="22"/>
      <c r="E2146" s="22"/>
    </row>
    <row r="2147" spans="3:5">
      <c r="C2147" s="22"/>
      <c r="E2147" s="22"/>
    </row>
    <row r="2148" spans="3:5">
      <c r="C2148" s="22"/>
      <c r="E2148" s="22"/>
    </row>
    <row r="2149" spans="3:5">
      <c r="C2149" s="22"/>
      <c r="E2149" s="22"/>
    </row>
    <row r="2150" spans="3:5">
      <c r="C2150" s="22"/>
      <c r="E2150" s="22"/>
    </row>
    <row r="2151" spans="3:5">
      <c r="C2151" s="22"/>
      <c r="E2151" s="22"/>
    </row>
    <row r="2152" spans="3:5">
      <c r="C2152" s="22"/>
      <c r="E2152" s="22"/>
    </row>
    <row r="2153" spans="3:5">
      <c r="C2153" s="22"/>
      <c r="E2153" s="22"/>
    </row>
    <row r="2154" spans="3:5">
      <c r="C2154" s="22"/>
      <c r="E2154" s="22"/>
    </row>
    <row r="2155" spans="3:5">
      <c r="C2155" s="22"/>
      <c r="E2155" s="22"/>
    </row>
    <row r="2156" spans="3:5">
      <c r="C2156" s="22"/>
      <c r="E2156" s="22"/>
    </row>
    <row r="2157" spans="3:5">
      <c r="C2157" s="22"/>
      <c r="E2157" s="22"/>
    </row>
    <row r="2158" spans="3:5">
      <c r="C2158" s="22"/>
      <c r="E2158" s="22"/>
    </row>
    <row r="2159" spans="3:5">
      <c r="C2159" s="22"/>
      <c r="E2159" s="22"/>
    </row>
    <row r="2160" spans="3:5">
      <c r="C2160" s="22"/>
      <c r="E2160" s="22"/>
    </row>
    <row r="2161" spans="3:5">
      <c r="C2161" s="22"/>
      <c r="E2161" s="22"/>
    </row>
    <row r="2162" spans="3:5">
      <c r="C2162" s="22"/>
      <c r="E2162" s="22"/>
    </row>
    <row r="2163" spans="3:5">
      <c r="C2163" s="22"/>
      <c r="E2163" s="22"/>
    </row>
    <row r="2164" spans="3:5">
      <c r="C2164" s="22"/>
      <c r="E2164" s="22"/>
    </row>
    <row r="2165" spans="3:5">
      <c r="C2165" s="22"/>
      <c r="E2165" s="22"/>
    </row>
    <row r="2166" spans="3:5">
      <c r="C2166" s="22"/>
      <c r="E2166" s="22"/>
    </row>
    <row r="2167" spans="3:5">
      <c r="C2167" s="22"/>
      <c r="E2167" s="22"/>
    </row>
    <row r="2168" spans="3:5">
      <c r="C2168" s="22"/>
      <c r="E2168" s="22"/>
    </row>
    <row r="2169" spans="3:5">
      <c r="C2169" s="22"/>
      <c r="E2169" s="22"/>
    </row>
    <row r="2170" spans="3:5">
      <c r="C2170" s="22"/>
      <c r="E2170" s="22"/>
    </row>
    <row r="2171" spans="3:5">
      <c r="C2171" s="22"/>
      <c r="E2171" s="22"/>
    </row>
    <row r="2172" spans="3:5">
      <c r="C2172" s="22"/>
      <c r="E2172" s="22"/>
    </row>
    <row r="2173" spans="3:5">
      <c r="C2173" s="22"/>
      <c r="E2173" s="22"/>
    </row>
    <row r="2174" spans="3:5">
      <c r="C2174" s="22"/>
      <c r="E2174" s="22"/>
    </row>
    <row r="2175" spans="3:5">
      <c r="C2175" s="22"/>
      <c r="E2175" s="22"/>
    </row>
    <row r="2176" spans="3:5">
      <c r="C2176" s="22"/>
      <c r="E2176" s="22"/>
    </row>
    <row r="2177" spans="3:5">
      <c r="C2177" s="22"/>
      <c r="E2177" s="22"/>
    </row>
    <row r="2178" spans="3:5">
      <c r="C2178" s="22"/>
      <c r="E2178" s="22"/>
    </row>
    <row r="2179" spans="3:5">
      <c r="C2179" s="22"/>
      <c r="E2179" s="22"/>
    </row>
    <row r="2180" spans="3:5">
      <c r="C2180" s="22"/>
      <c r="E2180" s="22"/>
    </row>
    <row r="2181" spans="3:5">
      <c r="C2181" s="22"/>
      <c r="E2181" s="22"/>
    </row>
    <row r="2182" spans="3:5">
      <c r="C2182" s="22"/>
      <c r="E2182" s="22"/>
    </row>
    <row r="2183" spans="3:5">
      <c r="C2183" s="22"/>
      <c r="E2183" s="22"/>
    </row>
    <row r="2184" spans="3:5">
      <c r="C2184" s="22"/>
      <c r="E2184" s="22"/>
    </row>
    <row r="2185" spans="3:5">
      <c r="C2185" s="22"/>
      <c r="E2185" s="22"/>
    </row>
    <row r="2186" spans="3:5">
      <c r="C2186" s="22"/>
      <c r="E2186" s="22"/>
    </row>
    <row r="2187" spans="3:5">
      <c r="C2187" s="22"/>
      <c r="E2187" s="22"/>
    </row>
    <row r="2188" spans="3:5">
      <c r="C2188" s="22"/>
      <c r="E2188" s="22"/>
    </row>
    <row r="2189" spans="3:5">
      <c r="C2189" s="22"/>
      <c r="E2189" s="22"/>
    </row>
    <row r="2190" spans="3:5">
      <c r="C2190" s="22"/>
      <c r="E2190" s="22"/>
    </row>
    <row r="2191" spans="3:5">
      <c r="C2191" s="22"/>
      <c r="E2191" s="22"/>
    </row>
    <row r="2192" spans="3:5">
      <c r="C2192" s="22"/>
      <c r="E2192" s="22"/>
    </row>
    <row r="2193" spans="3:5">
      <c r="C2193" s="22"/>
      <c r="E2193" s="22"/>
    </row>
    <row r="2194" spans="3:5">
      <c r="C2194" s="22"/>
      <c r="E2194" s="22"/>
    </row>
    <row r="2195" spans="3:5">
      <c r="C2195" s="22"/>
      <c r="E2195" s="22"/>
    </row>
    <row r="2196" spans="3:5">
      <c r="C2196" s="22"/>
      <c r="E2196" s="22"/>
    </row>
    <row r="2197" spans="3:5">
      <c r="C2197" s="22"/>
      <c r="E2197" s="22"/>
    </row>
    <row r="2198" spans="3:5">
      <c r="C2198" s="22"/>
      <c r="E2198" s="22"/>
    </row>
    <row r="2199" spans="3:5">
      <c r="C2199" s="22"/>
      <c r="E2199" s="22"/>
    </row>
    <row r="2200" spans="3:5">
      <c r="C2200" s="22"/>
      <c r="E2200" s="22"/>
    </row>
    <row r="2201" spans="3:5">
      <c r="C2201" s="22"/>
      <c r="E2201" s="22"/>
    </row>
    <row r="2202" spans="3:5">
      <c r="C2202" s="22"/>
      <c r="E2202" s="22"/>
    </row>
    <row r="2203" spans="3:5">
      <c r="C2203" s="22"/>
      <c r="E2203" s="22"/>
    </row>
    <row r="2204" spans="3:5">
      <c r="C2204" s="22"/>
      <c r="E2204" s="22"/>
    </row>
    <row r="2205" spans="3:5">
      <c r="C2205" s="22"/>
      <c r="E2205" s="22"/>
    </row>
    <row r="2206" spans="3:5">
      <c r="C2206" s="22"/>
      <c r="E2206" s="22"/>
    </row>
    <row r="2207" spans="3:5">
      <c r="C2207" s="22"/>
      <c r="E2207" s="22"/>
    </row>
    <row r="2208" spans="3:5">
      <c r="C2208" s="22"/>
      <c r="E2208" s="22"/>
    </row>
    <row r="2209" spans="3:5">
      <c r="C2209" s="22"/>
      <c r="E2209" s="22"/>
    </row>
    <row r="2210" spans="3:5">
      <c r="C2210" s="22"/>
      <c r="E2210" s="22"/>
    </row>
    <row r="2211" spans="3:5">
      <c r="C2211" s="22"/>
      <c r="E2211" s="22"/>
    </row>
    <row r="2212" spans="3:5">
      <c r="C2212" s="22"/>
      <c r="E2212" s="22"/>
    </row>
    <row r="2213" spans="3:5">
      <c r="C2213" s="22"/>
      <c r="E2213" s="22"/>
    </row>
    <row r="2214" spans="3:5">
      <c r="C2214" s="22"/>
      <c r="E2214" s="22"/>
    </row>
    <row r="2215" spans="3:5">
      <c r="C2215" s="22"/>
      <c r="E2215" s="22"/>
    </row>
    <row r="2216" spans="3:5">
      <c r="C2216" s="22"/>
      <c r="E2216" s="22"/>
    </row>
    <row r="2217" spans="3:5">
      <c r="C2217" s="22"/>
      <c r="E2217" s="22"/>
    </row>
    <row r="2218" spans="3:5">
      <c r="C2218" s="22"/>
      <c r="E2218" s="22"/>
    </row>
    <row r="2219" spans="3:5">
      <c r="C2219" s="22"/>
      <c r="E2219" s="22"/>
    </row>
    <row r="2220" spans="3:5">
      <c r="C2220" s="22"/>
      <c r="E2220" s="22"/>
    </row>
    <row r="2221" spans="3:5">
      <c r="C2221" s="22"/>
      <c r="E2221" s="22"/>
    </row>
    <row r="2222" spans="3:5">
      <c r="C2222" s="22"/>
      <c r="E2222" s="22"/>
    </row>
    <row r="2223" spans="3:5">
      <c r="C2223" s="22"/>
      <c r="E2223" s="22"/>
    </row>
    <row r="2224" spans="3:5">
      <c r="C2224" s="22"/>
      <c r="E2224" s="22"/>
    </row>
    <row r="2225" spans="3:5">
      <c r="C2225" s="22"/>
      <c r="E2225" s="22"/>
    </row>
    <row r="2226" spans="3:5">
      <c r="C2226" s="22"/>
      <c r="E2226" s="22"/>
    </row>
    <row r="2227" spans="3:5">
      <c r="C2227" s="22"/>
      <c r="E2227" s="22"/>
    </row>
    <row r="2228" spans="3:5">
      <c r="C2228" s="22"/>
      <c r="E2228" s="22"/>
    </row>
    <row r="2229" spans="3:5">
      <c r="C2229" s="22"/>
      <c r="E2229" s="22"/>
    </row>
    <row r="2230" spans="3:5">
      <c r="C2230" s="22"/>
      <c r="E2230" s="22"/>
    </row>
    <row r="2231" spans="3:5">
      <c r="C2231" s="22"/>
      <c r="E2231" s="22"/>
    </row>
    <row r="2232" spans="3:5">
      <c r="C2232" s="22"/>
      <c r="E2232" s="22"/>
    </row>
    <row r="2233" spans="3:5">
      <c r="C2233" s="22"/>
      <c r="E2233" s="22"/>
    </row>
    <row r="2234" spans="3:5">
      <c r="C2234" s="22"/>
      <c r="E2234" s="22"/>
    </row>
    <row r="2235" spans="3:5">
      <c r="C2235" s="22"/>
      <c r="E2235" s="22"/>
    </row>
    <row r="2236" spans="3:5">
      <c r="C2236" s="22"/>
      <c r="E2236" s="22"/>
    </row>
    <row r="2237" spans="3:5">
      <c r="C2237" s="22"/>
      <c r="E2237" s="22"/>
    </row>
    <row r="2238" spans="3:5">
      <c r="C2238" s="22"/>
      <c r="E2238" s="22"/>
    </row>
    <row r="2239" spans="3:5">
      <c r="C2239" s="22"/>
      <c r="E2239" s="22"/>
    </row>
    <row r="2240" spans="3:5">
      <c r="C2240" s="22"/>
      <c r="E2240" s="22"/>
    </row>
    <row r="2241" spans="3:5">
      <c r="C2241" s="22"/>
      <c r="E2241" s="22"/>
    </row>
    <row r="2242" spans="3:5">
      <c r="C2242" s="22"/>
      <c r="E2242" s="22"/>
    </row>
    <row r="2243" spans="3:5">
      <c r="C2243" s="22"/>
      <c r="E2243" s="22"/>
    </row>
    <row r="2244" spans="3:5">
      <c r="C2244" s="22"/>
      <c r="E2244" s="22"/>
    </row>
    <row r="2245" spans="3:5">
      <c r="C2245" s="22"/>
      <c r="E2245" s="22"/>
    </row>
    <row r="2246" spans="3:5">
      <c r="C2246" s="22"/>
      <c r="E2246" s="22"/>
    </row>
    <row r="2247" spans="3:5">
      <c r="C2247" s="22"/>
      <c r="E2247" s="22"/>
    </row>
    <row r="2248" spans="3:5">
      <c r="C2248" s="22"/>
      <c r="E2248" s="22"/>
    </row>
    <row r="2249" spans="3:5">
      <c r="C2249" s="22"/>
      <c r="E2249" s="22"/>
    </row>
    <row r="2250" spans="3:5">
      <c r="C2250" s="22"/>
      <c r="E2250" s="22"/>
    </row>
    <row r="2251" spans="3:5">
      <c r="C2251" s="22"/>
      <c r="E2251" s="22"/>
    </row>
    <row r="2252" spans="3:5">
      <c r="C2252" s="22"/>
      <c r="E2252" s="22"/>
    </row>
    <row r="2253" spans="3:5">
      <c r="C2253" s="22"/>
      <c r="E2253" s="22"/>
    </row>
    <row r="2254" spans="3:5">
      <c r="C2254" s="22"/>
      <c r="E2254" s="22"/>
    </row>
    <row r="2255" spans="3:5">
      <c r="C2255" s="22"/>
      <c r="E2255" s="22"/>
    </row>
    <row r="2256" spans="3:5">
      <c r="C2256" s="22"/>
      <c r="E2256" s="22"/>
    </row>
    <row r="2257" spans="3:5">
      <c r="C2257" s="22"/>
      <c r="E2257" s="22"/>
    </row>
    <row r="2258" spans="3:5">
      <c r="C2258" s="22"/>
      <c r="E2258" s="22"/>
    </row>
    <row r="2259" spans="3:5">
      <c r="C2259" s="22"/>
      <c r="E2259" s="22"/>
    </row>
    <row r="2260" spans="3:5">
      <c r="C2260" s="22"/>
      <c r="E2260" s="22"/>
    </row>
    <row r="2261" spans="3:5">
      <c r="C2261" s="22"/>
      <c r="E2261" s="22"/>
    </row>
    <row r="2262" spans="3:5">
      <c r="C2262" s="22"/>
      <c r="E2262" s="22"/>
    </row>
    <row r="2263" spans="3:5">
      <c r="C2263" s="22"/>
      <c r="E2263" s="22"/>
    </row>
    <row r="2264" spans="3:5">
      <c r="C2264" s="22"/>
      <c r="E2264" s="22"/>
    </row>
    <row r="2265" spans="3:5">
      <c r="C2265" s="22"/>
      <c r="E2265" s="22"/>
    </row>
    <row r="2266" spans="3:5">
      <c r="C2266" s="22"/>
      <c r="E2266" s="22"/>
    </row>
    <row r="2267" spans="3:5">
      <c r="C2267" s="22"/>
      <c r="E2267" s="22"/>
    </row>
    <row r="2268" spans="3:5">
      <c r="C2268" s="22"/>
      <c r="E2268" s="22"/>
    </row>
    <row r="2269" spans="3:5">
      <c r="C2269" s="22"/>
      <c r="E2269" s="22"/>
    </row>
    <row r="2270" spans="3:5">
      <c r="C2270" s="22"/>
      <c r="E2270" s="22"/>
    </row>
    <row r="2271" spans="3:5">
      <c r="C2271" s="22"/>
      <c r="E2271" s="22"/>
    </row>
    <row r="2272" spans="3:5">
      <c r="C2272" s="22"/>
      <c r="E2272" s="22"/>
    </row>
    <row r="2273" spans="3:5">
      <c r="C2273" s="22"/>
      <c r="E2273" s="22"/>
    </row>
    <row r="2274" spans="3:5">
      <c r="C2274" s="22"/>
      <c r="E2274" s="22"/>
    </row>
    <row r="2275" spans="3:5">
      <c r="C2275" s="22"/>
      <c r="E2275" s="22"/>
    </row>
    <row r="2276" spans="3:5">
      <c r="C2276" s="22"/>
      <c r="E2276" s="22"/>
    </row>
    <row r="2277" spans="3:5">
      <c r="C2277" s="22"/>
      <c r="E2277" s="22"/>
    </row>
    <row r="2278" spans="3:5">
      <c r="C2278" s="22"/>
      <c r="E2278" s="22"/>
    </row>
    <row r="2279" spans="3:5">
      <c r="C2279" s="22"/>
      <c r="E2279" s="22"/>
    </row>
    <row r="2280" spans="3:5">
      <c r="C2280" s="22"/>
      <c r="E2280" s="22"/>
    </row>
    <row r="2281" spans="3:5">
      <c r="C2281" s="22"/>
      <c r="E2281" s="22"/>
    </row>
    <row r="2282" spans="3:5">
      <c r="C2282" s="22"/>
      <c r="E2282" s="22"/>
    </row>
    <row r="2283" spans="3:5">
      <c r="C2283" s="22"/>
      <c r="E2283" s="22"/>
    </row>
    <row r="2284" spans="3:5">
      <c r="C2284" s="22"/>
      <c r="E2284" s="22"/>
    </row>
    <row r="2285" spans="3:5">
      <c r="C2285" s="22"/>
      <c r="E2285" s="22"/>
    </row>
    <row r="2286" spans="3:5">
      <c r="C2286" s="22"/>
      <c r="E2286" s="22"/>
    </row>
    <row r="2287" spans="3:5">
      <c r="C2287" s="22"/>
      <c r="E2287" s="22"/>
    </row>
    <row r="2288" spans="3:5">
      <c r="C2288" s="22"/>
      <c r="E2288" s="22"/>
    </row>
    <row r="2289" spans="3:5">
      <c r="C2289" s="22"/>
      <c r="E2289" s="22"/>
    </row>
    <row r="2290" spans="3:5">
      <c r="C2290" s="22"/>
      <c r="E2290" s="22"/>
    </row>
    <row r="2291" spans="3:5">
      <c r="C2291" s="22"/>
      <c r="E2291" s="22"/>
    </row>
    <row r="2292" spans="3:5">
      <c r="C2292" s="22"/>
      <c r="E2292" s="22"/>
    </row>
    <row r="2293" spans="3:5">
      <c r="C2293" s="22"/>
      <c r="E2293" s="22"/>
    </row>
    <row r="2294" spans="3:5">
      <c r="C2294" s="22"/>
      <c r="E2294" s="22"/>
    </row>
    <row r="2295" spans="3:5">
      <c r="C2295" s="22"/>
      <c r="E2295" s="22"/>
    </row>
    <row r="2296" spans="3:5">
      <c r="C2296" s="22"/>
      <c r="E2296" s="22"/>
    </row>
    <row r="2297" spans="3:5">
      <c r="C2297" s="22"/>
      <c r="E2297" s="22"/>
    </row>
    <row r="2298" spans="3:5">
      <c r="C2298" s="22"/>
      <c r="E2298" s="22"/>
    </row>
    <row r="2299" spans="3:5">
      <c r="C2299" s="22"/>
      <c r="E2299" s="22"/>
    </row>
    <row r="2300" spans="3:5">
      <c r="C2300" s="22"/>
      <c r="E2300" s="22"/>
    </row>
    <row r="2301" spans="3:5">
      <c r="C2301" s="22"/>
      <c r="E2301" s="22"/>
    </row>
    <row r="2302" spans="3:5">
      <c r="C2302" s="22"/>
      <c r="E2302" s="22"/>
    </row>
    <row r="2303" spans="3:5">
      <c r="C2303" s="22"/>
      <c r="E2303" s="22"/>
    </row>
    <row r="2304" spans="3:5">
      <c r="C2304" s="22"/>
      <c r="E2304" s="22"/>
    </row>
    <row r="2305" spans="3:5">
      <c r="C2305" s="22"/>
      <c r="E2305" s="22"/>
    </row>
    <row r="2306" spans="3:5">
      <c r="C2306" s="22"/>
      <c r="E2306" s="22"/>
    </row>
    <row r="2307" spans="3:5">
      <c r="C2307" s="22"/>
      <c r="E2307" s="22"/>
    </row>
    <row r="2308" spans="3:5">
      <c r="C2308" s="22"/>
      <c r="E2308" s="22"/>
    </row>
    <row r="2309" spans="3:5">
      <c r="C2309" s="22"/>
      <c r="E2309" s="22"/>
    </row>
    <row r="2310" spans="3:5">
      <c r="C2310" s="22"/>
      <c r="E2310" s="22"/>
    </row>
    <row r="2311" spans="3:5">
      <c r="C2311" s="22"/>
      <c r="E2311" s="22"/>
    </row>
    <row r="2312" spans="3:5">
      <c r="C2312" s="22"/>
      <c r="E2312" s="22"/>
    </row>
    <row r="2313" spans="3:5">
      <c r="C2313" s="22"/>
      <c r="E2313" s="22"/>
    </row>
    <row r="2314" spans="3:5">
      <c r="C2314" s="22"/>
      <c r="E2314" s="22"/>
    </row>
    <row r="2315" spans="3:5">
      <c r="C2315" s="22"/>
      <c r="E2315" s="22"/>
    </row>
    <row r="2316" spans="3:5">
      <c r="C2316" s="22"/>
      <c r="E2316" s="22"/>
    </row>
    <row r="2317" spans="3:5">
      <c r="C2317" s="22"/>
      <c r="E2317" s="22"/>
    </row>
    <row r="2318" spans="3:5">
      <c r="C2318" s="22"/>
      <c r="E2318" s="22"/>
    </row>
    <row r="2319" spans="3:5">
      <c r="C2319" s="22"/>
      <c r="E2319" s="22"/>
    </row>
    <row r="2320" spans="3:5">
      <c r="C2320" s="22"/>
      <c r="E2320" s="22"/>
    </row>
    <row r="2321" spans="3:5">
      <c r="C2321" s="22"/>
      <c r="E2321" s="22"/>
    </row>
    <row r="2322" spans="3:5">
      <c r="C2322" s="22"/>
      <c r="E2322" s="22"/>
    </row>
    <row r="2323" spans="3:5">
      <c r="C2323" s="22"/>
      <c r="E2323" s="22"/>
    </row>
    <row r="2324" spans="3:5">
      <c r="C2324" s="22"/>
      <c r="E2324" s="22"/>
    </row>
    <row r="2325" spans="3:5">
      <c r="C2325" s="22"/>
      <c r="E2325" s="22"/>
    </row>
    <row r="2326" spans="3:5">
      <c r="C2326" s="22"/>
      <c r="E2326" s="22"/>
    </row>
    <row r="2327" spans="3:5">
      <c r="C2327" s="22"/>
      <c r="E2327" s="22"/>
    </row>
    <row r="2328" spans="3:5">
      <c r="C2328" s="22"/>
      <c r="E2328" s="22"/>
    </row>
    <row r="2329" spans="3:5">
      <c r="C2329" s="22"/>
      <c r="E2329" s="22"/>
    </row>
    <row r="2330" spans="3:5">
      <c r="C2330" s="22"/>
      <c r="E2330" s="22"/>
    </row>
    <row r="2331" spans="3:5">
      <c r="C2331" s="22"/>
      <c r="E2331" s="22"/>
    </row>
    <row r="2332" spans="3:5">
      <c r="C2332" s="22"/>
      <c r="E2332" s="22"/>
    </row>
    <row r="2333" spans="3:5">
      <c r="C2333" s="22"/>
      <c r="E2333" s="22"/>
    </row>
    <row r="2334" spans="3:5">
      <c r="C2334" s="22"/>
      <c r="E2334" s="22"/>
    </row>
    <row r="2335" spans="3:5">
      <c r="C2335" s="22"/>
      <c r="E2335" s="22"/>
    </row>
    <row r="2336" spans="3:5">
      <c r="C2336" s="22"/>
      <c r="E2336" s="22"/>
    </row>
    <row r="2337" spans="3:5">
      <c r="C2337" s="22"/>
      <c r="E2337" s="22"/>
    </row>
    <row r="2338" spans="3:5">
      <c r="C2338" s="22"/>
      <c r="E2338" s="22"/>
    </row>
    <row r="2339" spans="3:5">
      <c r="C2339" s="22"/>
      <c r="E2339" s="22"/>
    </row>
    <row r="2340" spans="3:5">
      <c r="C2340" s="22"/>
      <c r="E2340" s="22"/>
    </row>
    <row r="2341" spans="3:5">
      <c r="C2341" s="22"/>
      <c r="E2341" s="22"/>
    </row>
    <row r="2342" spans="3:5">
      <c r="C2342" s="22"/>
      <c r="E2342" s="22"/>
    </row>
    <row r="2343" spans="3:5">
      <c r="C2343" s="22"/>
      <c r="E2343" s="22"/>
    </row>
    <row r="2344" spans="3:5">
      <c r="C2344" s="22"/>
      <c r="E2344" s="22"/>
    </row>
    <row r="2345" spans="3:5">
      <c r="C2345" s="22"/>
      <c r="E2345" s="22"/>
    </row>
    <row r="2346" spans="3:5">
      <c r="C2346" s="22"/>
      <c r="E2346" s="22"/>
    </row>
    <row r="2347" spans="3:5">
      <c r="C2347" s="22"/>
      <c r="E2347" s="22"/>
    </row>
    <row r="2348" spans="3:5">
      <c r="C2348" s="22"/>
      <c r="E2348" s="22"/>
    </row>
    <row r="2349" spans="3:5">
      <c r="C2349" s="22"/>
      <c r="E2349" s="22"/>
    </row>
    <row r="2350" spans="3:5">
      <c r="C2350" s="22"/>
      <c r="E2350" s="22"/>
    </row>
    <row r="2351" spans="3:5">
      <c r="C2351" s="22"/>
      <c r="E2351" s="22"/>
    </row>
    <row r="2352" spans="3:5">
      <c r="C2352" s="22"/>
      <c r="E2352" s="22"/>
    </row>
    <row r="2353" spans="3:5">
      <c r="C2353" s="22"/>
      <c r="E2353" s="22"/>
    </row>
    <row r="2354" spans="3:5">
      <c r="C2354" s="22"/>
      <c r="E2354" s="22"/>
    </row>
    <row r="2355" spans="3:5">
      <c r="C2355" s="22"/>
      <c r="E2355" s="22"/>
    </row>
    <row r="2356" spans="3:5">
      <c r="C2356" s="22"/>
      <c r="E2356" s="22"/>
    </row>
    <row r="2357" spans="3:5">
      <c r="C2357" s="22"/>
      <c r="E2357" s="22"/>
    </row>
    <row r="2358" spans="3:5">
      <c r="C2358" s="22"/>
      <c r="E2358" s="22"/>
    </row>
    <row r="2359" spans="3:5">
      <c r="C2359" s="22"/>
      <c r="E2359" s="22"/>
    </row>
    <row r="2360" spans="3:5">
      <c r="C2360" s="22"/>
      <c r="E2360" s="22"/>
    </row>
    <row r="2361" spans="3:5">
      <c r="C2361" s="22"/>
      <c r="E2361" s="22"/>
    </row>
    <row r="2362" spans="3:5">
      <c r="C2362" s="22"/>
      <c r="E2362" s="22"/>
    </row>
    <row r="2363" spans="3:5">
      <c r="C2363" s="22"/>
      <c r="E2363" s="22"/>
    </row>
    <row r="2364" spans="3:5">
      <c r="C2364" s="22"/>
      <c r="E2364" s="22"/>
    </row>
    <row r="2365" spans="3:5">
      <c r="C2365" s="22"/>
      <c r="E2365" s="22"/>
    </row>
    <row r="2366" spans="3:5">
      <c r="C2366" s="22"/>
      <c r="E2366" s="22"/>
    </row>
    <row r="2367" spans="3:5">
      <c r="C2367" s="22"/>
      <c r="E2367" s="22"/>
    </row>
    <row r="2368" spans="3:5">
      <c r="C2368" s="22"/>
      <c r="E2368" s="22"/>
    </row>
    <row r="2369" spans="3:5">
      <c r="C2369" s="22"/>
      <c r="E2369" s="22"/>
    </row>
    <row r="2370" spans="3:5">
      <c r="C2370" s="22"/>
      <c r="E2370" s="22"/>
    </row>
    <row r="2371" spans="3:5">
      <c r="C2371" s="22"/>
      <c r="E2371" s="22"/>
    </row>
    <row r="2372" spans="3:5">
      <c r="C2372" s="22"/>
      <c r="E2372" s="22"/>
    </row>
    <row r="2373" spans="3:5">
      <c r="C2373" s="22"/>
      <c r="E2373" s="22"/>
    </row>
    <row r="2374" spans="3:5">
      <c r="C2374" s="22"/>
      <c r="E2374" s="22"/>
    </row>
    <row r="2375" spans="3:5">
      <c r="C2375" s="22"/>
      <c r="E2375" s="22"/>
    </row>
    <row r="2376" spans="3:5">
      <c r="C2376" s="22"/>
      <c r="E2376" s="22"/>
    </row>
    <row r="2377" spans="3:5">
      <c r="C2377" s="22"/>
      <c r="E2377" s="22"/>
    </row>
    <row r="2378" spans="3:5">
      <c r="C2378" s="22"/>
      <c r="E2378" s="22"/>
    </row>
    <row r="2379" spans="3:5">
      <c r="C2379" s="22"/>
      <c r="E2379" s="22"/>
    </row>
    <row r="2380" spans="3:5">
      <c r="C2380" s="22"/>
      <c r="E2380" s="22"/>
    </row>
    <row r="2381" spans="3:5">
      <c r="C2381" s="22"/>
      <c r="E2381" s="22"/>
    </row>
    <row r="2382" spans="3:5">
      <c r="C2382" s="22"/>
      <c r="E2382" s="22"/>
    </row>
    <row r="2383" spans="3:5">
      <c r="C2383" s="22"/>
      <c r="E2383" s="22"/>
    </row>
    <row r="2384" spans="3:5">
      <c r="C2384" s="22"/>
      <c r="E2384" s="22"/>
    </row>
    <row r="2385" spans="3:5">
      <c r="C2385" s="22"/>
      <c r="E2385" s="22"/>
    </row>
    <row r="2386" spans="3:5">
      <c r="C2386" s="22"/>
      <c r="E2386" s="22"/>
    </row>
    <row r="2387" spans="3:5">
      <c r="C2387" s="22"/>
      <c r="E2387" s="22"/>
    </row>
    <row r="2388" spans="3:5">
      <c r="C2388" s="22"/>
      <c r="E2388" s="22"/>
    </row>
    <row r="2389" spans="3:5">
      <c r="C2389" s="22"/>
      <c r="E2389" s="22"/>
    </row>
    <row r="2390" spans="3:5">
      <c r="C2390" s="22"/>
      <c r="E2390" s="22"/>
    </row>
    <row r="2391" spans="3:5">
      <c r="C2391" s="22"/>
      <c r="E2391" s="22"/>
    </row>
    <row r="2392" spans="3:5">
      <c r="C2392" s="22"/>
      <c r="E2392" s="22"/>
    </row>
    <row r="2393" spans="3:5">
      <c r="C2393" s="22"/>
      <c r="E2393" s="22"/>
    </row>
    <row r="2394" spans="3:5">
      <c r="C2394" s="22"/>
      <c r="E2394" s="22"/>
    </row>
    <row r="2395" spans="3:5">
      <c r="C2395" s="22"/>
      <c r="E2395" s="22"/>
    </row>
    <row r="2396" spans="3:5">
      <c r="C2396" s="22"/>
      <c r="E2396" s="22"/>
    </row>
    <row r="2397" spans="3:5">
      <c r="C2397" s="22"/>
      <c r="E2397" s="22"/>
    </row>
    <row r="2398" spans="3:5">
      <c r="C2398" s="22"/>
      <c r="E2398" s="22"/>
    </row>
    <row r="2399" spans="3:5">
      <c r="C2399" s="22"/>
      <c r="E2399" s="22"/>
    </row>
    <row r="2400" spans="3:5">
      <c r="C2400" s="22"/>
      <c r="E2400" s="22"/>
    </row>
    <row r="2401" spans="3:5">
      <c r="C2401" s="22"/>
      <c r="E2401" s="22"/>
    </row>
    <row r="2402" spans="3:5">
      <c r="C2402" s="22"/>
      <c r="E2402" s="22"/>
    </row>
    <row r="2403" spans="3:5">
      <c r="C2403" s="22"/>
      <c r="E2403" s="22"/>
    </row>
    <row r="2404" spans="3:5">
      <c r="C2404" s="22"/>
      <c r="E2404" s="22"/>
    </row>
    <row r="2405" spans="3:5">
      <c r="C2405" s="22"/>
      <c r="E2405" s="22"/>
    </row>
    <row r="2406" spans="3:5">
      <c r="C2406" s="22"/>
      <c r="E2406" s="22"/>
    </row>
    <row r="2407" spans="3:5">
      <c r="C2407" s="22"/>
      <c r="E2407" s="22"/>
    </row>
    <row r="2408" spans="3:5">
      <c r="C2408" s="22"/>
      <c r="E2408" s="22"/>
    </row>
    <row r="2409" spans="3:5">
      <c r="C2409" s="22"/>
      <c r="E2409" s="22"/>
    </row>
    <row r="2410" spans="3:5">
      <c r="C2410" s="22"/>
      <c r="E2410" s="22"/>
    </row>
    <row r="2411" spans="3:5">
      <c r="C2411" s="22"/>
      <c r="E2411" s="22"/>
    </row>
    <row r="2412" spans="3:5">
      <c r="C2412" s="22"/>
      <c r="E2412" s="22"/>
    </row>
    <row r="2413" spans="3:5">
      <c r="C2413" s="22"/>
      <c r="E2413" s="22"/>
    </row>
    <row r="2414" spans="3:5">
      <c r="C2414" s="22"/>
      <c r="E2414" s="22"/>
    </row>
    <row r="2415" spans="3:5">
      <c r="C2415" s="22"/>
      <c r="E2415" s="22"/>
    </row>
    <row r="2416" spans="3:5">
      <c r="C2416" s="22"/>
      <c r="E2416" s="22"/>
    </row>
    <row r="2417" spans="3:5">
      <c r="C2417" s="22"/>
      <c r="E2417" s="22"/>
    </row>
    <row r="2418" spans="3:5">
      <c r="C2418" s="22"/>
      <c r="E2418" s="22"/>
    </row>
    <row r="2419" spans="3:5">
      <c r="C2419" s="22"/>
      <c r="E2419" s="22"/>
    </row>
    <row r="2420" spans="3:5">
      <c r="C2420" s="22"/>
      <c r="E2420" s="22"/>
    </row>
    <row r="2421" spans="3:5">
      <c r="C2421" s="22"/>
      <c r="E2421" s="22"/>
    </row>
    <row r="2422" spans="3:5">
      <c r="C2422" s="22"/>
      <c r="E2422" s="22"/>
    </row>
    <row r="2423" spans="3:5">
      <c r="C2423" s="22"/>
      <c r="E2423" s="22"/>
    </row>
    <row r="2424" spans="3:5">
      <c r="C2424" s="22"/>
      <c r="E2424" s="22"/>
    </row>
    <row r="2425" spans="3:5">
      <c r="C2425" s="22"/>
      <c r="E2425" s="22"/>
    </row>
    <row r="2426" spans="3:5">
      <c r="C2426" s="22"/>
      <c r="E2426" s="22"/>
    </row>
    <row r="2427" spans="3:5">
      <c r="C2427" s="22"/>
      <c r="E2427" s="22"/>
    </row>
    <row r="2428" spans="3:5">
      <c r="C2428" s="22"/>
      <c r="E2428" s="22"/>
    </row>
    <row r="2429" spans="3:5">
      <c r="C2429" s="22"/>
      <c r="E2429" s="22"/>
    </row>
    <row r="2430" spans="3:5">
      <c r="C2430" s="22"/>
      <c r="E2430" s="22"/>
    </row>
    <row r="2431" spans="3:5">
      <c r="C2431" s="22"/>
      <c r="E2431" s="22"/>
    </row>
    <row r="2432" spans="3:5">
      <c r="C2432" s="22"/>
      <c r="E2432" s="22"/>
    </row>
    <row r="2433" spans="3:5">
      <c r="C2433" s="22"/>
      <c r="E2433" s="22"/>
    </row>
    <row r="2434" spans="3:5">
      <c r="C2434" s="22"/>
      <c r="E2434" s="22"/>
    </row>
    <row r="2435" spans="3:5">
      <c r="C2435" s="22"/>
      <c r="E2435" s="22"/>
    </row>
    <row r="2436" spans="3:5">
      <c r="C2436" s="22"/>
      <c r="E2436" s="22"/>
    </row>
    <row r="2437" spans="3:5">
      <c r="C2437" s="22"/>
      <c r="E2437" s="22"/>
    </row>
    <row r="2438" spans="3:5">
      <c r="C2438" s="22"/>
      <c r="E2438" s="22"/>
    </row>
    <row r="2439" spans="3:5">
      <c r="C2439" s="22"/>
      <c r="E2439" s="22"/>
    </row>
    <row r="2440" spans="3:5">
      <c r="C2440" s="22"/>
      <c r="E2440" s="22"/>
    </row>
    <row r="2441" spans="3:5">
      <c r="C2441" s="22"/>
      <c r="E2441" s="22"/>
    </row>
    <row r="2442" spans="3:5">
      <c r="C2442" s="22"/>
      <c r="E2442" s="22"/>
    </row>
    <row r="2443" spans="3:5">
      <c r="C2443" s="22"/>
      <c r="E2443" s="22"/>
    </row>
    <row r="2444" spans="3:5">
      <c r="C2444" s="22"/>
      <c r="E2444" s="22"/>
    </row>
    <row r="2445" spans="3:5">
      <c r="C2445" s="22"/>
      <c r="E2445" s="22"/>
    </row>
    <row r="2446" spans="3:5">
      <c r="C2446" s="22"/>
      <c r="E2446" s="22"/>
    </row>
    <row r="2447" spans="3:5">
      <c r="C2447" s="22"/>
      <c r="E2447" s="22"/>
    </row>
    <row r="2448" spans="3:5">
      <c r="C2448" s="22"/>
      <c r="E2448" s="22"/>
    </row>
    <row r="2449" spans="3:5">
      <c r="C2449" s="22"/>
      <c r="E2449" s="22"/>
    </row>
    <row r="2450" spans="3:5">
      <c r="C2450" s="22"/>
      <c r="E2450" s="22"/>
    </row>
    <row r="2451" spans="3:5">
      <c r="C2451" s="22"/>
      <c r="E2451" s="22"/>
    </row>
    <row r="2452" spans="3:5">
      <c r="C2452" s="22"/>
      <c r="E2452" s="22"/>
    </row>
    <row r="2453" spans="3:5">
      <c r="C2453" s="22"/>
      <c r="E2453" s="22"/>
    </row>
    <row r="2454" spans="3:5">
      <c r="C2454" s="22"/>
      <c r="E2454" s="22"/>
    </row>
    <row r="2455" spans="3:5">
      <c r="C2455" s="22"/>
      <c r="E2455" s="22"/>
    </row>
    <row r="2456" spans="3:5">
      <c r="C2456" s="22"/>
      <c r="E2456" s="22"/>
    </row>
    <row r="2457" spans="3:5">
      <c r="C2457" s="22"/>
      <c r="E2457" s="22"/>
    </row>
    <row r="2458" spans="3:5">
      <c r="C2458" s="22"/>
      <c r="E2458" s="22"/>
    </row>
    <row r="2459" spans="3:5">
      <c r="C2459" s="22"/>
      <c r="E2459" s="22"/>
    </row>
    <row r="2460" spans="3:5">
      <c r="C2460" s="22"/>
      <c r="E2460" s="22"/>
    </row>
    <row r="2461" spans="3:5">
      <c r="C2461" s="22"/>
      <c r="E2461" s="22"/>
    </row>
    <row r="2462" spans="3:5">
      <c r="C2462" s="22"/>
      <c r="E2462" s="22"/>
    </row>
    <row r="2463" spans="3:5">
      <c r="C2463" s="22"/>
      <c r="E2463" s="22"/>
    </row>
    <row r="2464" spans="3:5">
      <c r="C2464" s="22"/>
      <c r="E2464" s="22"/>
    </row>
    <row r="2465" spans="3:5">
      <c r="C2465" s="22"/>
      <c r="E2465" s="22"/>
    </row>
    <row r="2466" spans="3:5">
      <c r="C2466" s="22"/>
      <c r="E2466" s="22"/>
    </row>
    <row r="2467" spans="3:5">
      <c r="C2467" s="22"/>
      <c r="E2467" s="22"/>
    </row>
    <row r="2468" spans="3:5">
      <c r="C2468" s="22"/>
      <c r="E2468" s="22"/>
    </row>
    <row r="2469" spans="3:5">
      <c r="C2469" s="22"/>
      <c r="E2469" s="22"/>
    </row>
    <row r="2470" spans="3:5">
      <c r="C2470" s="22"/>
      <c r="E2470" s="22"/>
    </row>
    <row r="2471" spans="3:5">
      <c r="C2471" s="22"/>
      <c r="E2471" s="22"/>
    </row>
    <row r="2472" spans="3:5">
      <c r="C2472" s="22"/>
      <c r="E2472" s="22"/>
    </row>
    <row r="2473" spans="3:5">
      <c r="C2473" s="22"/>
      <c r="E2473" s="22"/>
    </row>
    <row r="2474" spans="3:5">
      <c r="C2474" s="22"/>
      <c r="E2474" s="22"/>
    </row>
    <row r="2475" spans="3:5">
      <c r="C2475" s="22"/>
      <c r="E2475" s="22"/>
    </row>
    <row r="2476" spans="3:5">
      <c r="C2476" s="22"/>
      <c r="E2476" s="22"/>
    </row>
    <row r="2477" spans="3:5">
      <c r="C2477" s="22"/>
      <c r="E2477" s="22"/>
    </row>
    <row r="2478" spans="3:5">
      <c r="C2478" s="22"/>
      <c r="E2478" s="22"/>
    </row>
    <row r="2479" spans="3:5">
      <c r="C2479" s="22"/>
      <c r="E2479" s="22"/>
    </row>
    <row r="2480" spans="3:5">
      <c r="C2480" s="22"/>
      <c r="E2480" s="22"/>
    </row>
    <row r="2481" spans="3:5">
      <c r="C2481" s="22"/>
      <c r="E2481" s="22"/>
    </row>
    <row r="2482" spans="3:5">
      <c r="C2482" s="22"/>
      <c r="E2482" s="22"/>
    </row>
    <row r="2483" spans="3:5">
      <c r="C2483" s="22"/>
      <c r="E2483" s="22"/>
    </row>
    <row r="2484" spans="3:5">
      <c r="C2484" s="22"/>
      <c r="E2484" s="22"/>
    </row>
    <row r="2485" spans="3:5">
      <c r="C2485" s="22"/>
      <c r="E2485" s="22"/>
    </row>
    <row r="2486" spans="3:5">
      <c r="C2486" s="22"/>
      <c r="E2486" s="22"/>
    </row>
    <row r="2487" spans="3:5">
      <c r="C2487" s="22"/>
      <c r="E2487" s="22"/>
    </row>
    <row r="2488" spans="3:5">
      <c r="C2488" s="22"/>
      <c r="E2488" s="22"/>
    </row>
    <row r="2489" spans="3:5">
      <c r="C2489" s="22"/>
      <c r="E2489" s="22"/>
    </row>
    <row r="2490" spans="3:5">
      <c r="C2490" s="22"/>
      <c r="E2490" s="22"/>
    </row>
    <row r="2491" spans="3:5">
      <c r="C2491" s="22"/>
      <c r="E2491" s="22"/>
    </row>
    <row r="2492" spans="3:5">
      <c r="C2492" s="22"/>
      <c r="E2492" s="22"/>
    </row>
    <row r="2493" spans="3:5">
      <c r="C2493" s="22"/>
      <c r="E2493" s="22"/>
    </row>
    <row r="2494" spans="3:5">
      <c r="C2494" s="22"/>
      <c r="E2494" s="22"/>
    </row>
    <row r="2495" spans="3:5">
      <c r="C2495" s="22"/>
      <c r="E2495" s="22"/>
    </row>
    <row r="2496" spans="3:5">
      <c r="C2496" s="22"/>
      <c r="E2496" s="22"/>
    </row>
    <row r="2497" spans="3:5">
      <c r="C2497" s="22"/>
      <c r="E2497" s="22"/>
    </row>
    <row r="2498" spans="3:5">
      <c r="C2498" s="22"/>
      <c r="E2498" s="22"/>
    </row>
    <row r="2499" spans="3:5">
      <c r="C2499" s="22"/>
      <c r="E2499" s="22"/>
    </row>
    <row r="2500" spans="3:5">
      <c r="C2500" s="22"/>
      <c r="E2500" s="22"/>
    </row>
    <row r="2501" spans="3:5">
      <c r="C2501" s="22"/>
      <c r="E2501" s="22"/>
    </row>
    <row r="2502" spans="3:5">
      <c r="C2502" s="22"/>
      <c r="E2502" s="22"/>
    </row>
    <row r="2503" spans="3:5">
      <c r="C2503" s="22"/>
      <c r="E2503" s="22"/>
    </row>
    <row r="2504" spans="3:5">
      <c r="C2504" s="22"/>
      <c r="E2504" s="22"/>
    </row>
    <row r="2505" spans="3:5">
      <c r="C2505" s="22"/>
      <c r="E2505" s="22"/>
    </row>
    <row r="2506" spans="3:5">
      <c r="C2506" s="22"/>
      <c r="E2506" s="22"/>
    </row>
    <row r="2507" spans="3:5">
      <c r="C2507" s="22"/>
      <c r="E2507" s="22"/>
    </row>
    <row r="2508" spans="3:5">
      <c r="C2508" s="22"/>
      <c r="E2508" s="22"/>
    </row>
    <row r="2509" spans="3:5">
      <c r="C2509" s="22"/>
      <c r="E2509" s="22"/>
    </row>
    <row r="2510" spans="3:5">
      <c r="C2510" s="22"/>
      <c r="E2510" s="22"/>
    </row>
    <row r="2511" spans="3:5">
      <c r="C2511" s="22"/>
      <c r="E2511" s="22"/>
    </row>
    <row r="2512" spans="3:5">
      <c r="C2512" s="22"/>
      <c r="E2512" s="22"/>
    </row>
    <row r="2513" spans="3:5">
      <c r="C2513" s="22"/>
      <c r="E2513" s="22"/>
    </row>
    <row r="2514" spans="3:5">
      <c r="C2514" s="22"/>
      <c r="E2514" s="22"/>
    </row>
    <row r="2515" spans="3:5">
      <c r="C2515" s="22"/>
      <c r="E2515" s="22"/>
    </row>
    <row r="2516" spans="3:5">
      <c r="C2516" s="22"/>
      <c r="E2516" s="22"/>
    </row>
    <row r="2517" spans="3:5">
      <c r="C2517" s="22"/>
      <c r="E2517" s="22"/>
    </row>
    <row r="2518" spans="3:5">
      <c r="C2518" s="22"/>
      <c r="E2518" s="22"/>
    </row>
    <row r="2519" spans="3:5">
      <c r="C2519" s="22"/>
      <c r="E2519" s="22"/>
    </row>
    <row r="2520" spans="3:5">
      <c r="C2520" s="22"/>
      <c r="E2520" s="22"/>
    </row>
    <row r="2521" spans="3:5">
      <c r="C2521" s="22"/>
      <c r="E2521" s="22"/>
    </row>
    <row r="2522" spans="3:5">
      <c r="C2522" s="22"/>
      <c r="E2522" s="22"/>
    </row>
    <row r="2523" spans="3:5">
      <c r="C2523" s="22"/>
      <c r="E2523" s="22"/>
    </row>
    <row r="2524" spans="3:5">
      <c r="C2524" s="22"/>
      <c r="E2524" s="22"/>
    </row>
    <row r="2525" spans="3:5">
      <c r="C2525" s="22"/>
      <c r="E2525" s="22"/>
    </row>
    <row r="2526" spans="3:5">
      <c r="C2526" s="22"/>
      <c r="E2526" s="22"/>
    </row>
    <row r="2527" spans="3:5">
      <c r="C2527" s="22"/>
      <c r="E2527" s="22"/>
    </row>
    <row r="2528" spans="3:5">
      <c r="C2528" s="22"/>
      <c r="E2528" s="22"/>
    </row>
    <row r="2529" spans="3:5">
      <c r="C2529" s="22"/>
      <c r="E2529" s="22"/>
    </row>
    <row r="2530" spans="3:5">
      <c r="C2530" s="22"/>
      <c r="E2530" s="22"/>
    </row>
    <row r="2531" spans="3:5">
      <c r="C2531" s="22"/>
      <c r="E2531" s="22"/>
    </row>
    <row r="2532" spans="3:5">
      <c r="C2532" s="22"/>
      <c r="E2532" s="22"/>
    </row>
    <row r="2533" spans="3:5">
      <c r="C2533" s="22"/>
      <c r="E2533" s="22"/>
    </row>
    <row r="2534" spans="3:5">
      <c r="C2534" s="22"/>
      <c r="E2534" s="22"/>
    </row>
    <row r="2535" spans="3:5">
      <c r="C2535" s="22"/>
      <c r="E2535" s="22"/>
    </row>
    <row r="2536" spans="3:5">
      <c r="C2536" s="22"/>
      <c r="E2536" s="22"/>
    </row>
    <row r="2537" spans="3:5">
      <c r="C2537" s="22"/>
      <c r="E2537" s="22"/>
    </row>
    <row r="2538" spans="3:5">
      <c r="C2538" s="22"/>
      <c r="E2538" s="22"/>
    </row>
    <row r="2539" spans="3:5">
      <c r="C2539" s="22"/>
      <c r="E2539" s="22"/>
    </row>
    <row r="2540" spans="3:5">
      <c r="C2540" s="22"/>
      <c r="E2540" s="22"/>
    </row>
    <row r="2541" spans="3:5">
      <c r="C2541" s="22"/>
      <c r="E2541" s="22"/>
    </row>
    <row r="2542" spans="3:5">
      <c r="C2542" s="22"/>
      <c r="E2542" s="22"/>
    </row>
    <row r="2543" spans="3:5">
      <c r="C2543" s="22"/>
      <c r="E2543" s="22"/>
    </row>
    <row r="2544" spans="3:5">
      <c r="C2544" s="22"/>
      <c r="E2544" s="22"/>
    </row>
    <row r="2545" spans="3:5">
      <c r="C2545" s="22"/>
      <c r="E2545" s="22"/>
    </row>
    <row r="2546" spans="3:5">
      <c r="C2546" s="22"/>
      <c r="E2546" s="22"/>
    </row>
    <row r="2547" spans="3:5">
      <c r="C2547" s="22"/>
      <c r="E2547" s="22"/>
    </row>
    <row r="2548" spans="3:5">
      <c r="C2548" s="22"/>
      <c r="E2548" s="22"/>
    </row>
    <row r="2549" spans="3:5">
      <c r="C2549" s="22"/>
      <c r="E2549" s="22"/>
    </row>
    <row r="2550" spans="3:5">
      <c r="C2550" s="22"/>
      <c r="E2550" s="22"/>
    </row>
    <row r="2551" spans="3:5">
      <c r="C2551" s="22"/>
      <c r="E2551" s="22"/>
    </row>
    <row r="2552" spans="3:5">
      <c r="C2552" s="22"/>
      <c r="E2552" s="22"/>
    </row>
    <row r="2553" spans="3:5">
      <c r="C2553" s="22"/>
      <c r="E2553" s="22"/>
    </row>
    <row r="2554" spans="3:5">
      <c r="C2554" s="22"/>
      <c r="E2554" s="22"/>
    </row>
    <row r="2555" spans="3:5">
      <c r="C2555" s="22"/>
      <c r="E2555" s="22"/>
    </row>
    <row r="2556" spans="3:5">
      <c r="C2556" s="22"/>
      <c r="E2556" s="22"/>
    </row>
    <row r="2557" spans="3:5">
      <c r="C2557" s="22"/>
      <c r="E2557" s="22"/>
    </row>
    <row r="2558" spans="3:5">
      <c r="C2558" s="22"/>
      <c r="E2558" s="22"/>
    </row>
    <row r="2559" spans="3:5">
      <c r="C2559" s="22"/>
      <c r="E2559" s="22"/>
    </row>
    <row r="2560" spans="3:5">
      <c r="C2560" s="22"/>
      <c r="E2560" s="22"/>
    </row>
    <row r="2561" spans="3:5">
      <c r="C2561" s="22"/>
      <c r="E2561" s="22"/>
    </row>
    <row r="2562" spans="3:5">
      <c r="C2562" s="22"/>
      <c r="E2562" s="22"/>
    </row>
    <row r="2563" spans="3:5">
      <c r="C2563" s="22"/>
      <c r="E2563" s="22"/>
    </row>
    <row r="2564" spans="3:5">
      <c r="C2564" s="22"/>
      <c r="E2564" s="22"/>
    </row>
    <row r="2565" spans="3:5">
      <c r="C2565" s="22"/>
      <c r="E2565" s="22"/>
    </row>
    <row r="2566" spans="3:5">
      <c r="C2566" s="22"/>
      <c r="E2566" s="22"/>
    </row>
    <row r="2567" spans="3:5">
      <c r="C2567" s="22"/>
      <c r="E2567" s="22"/>
    </row>
    <row r="2568" spans="3:5">
      <c r="C2568" s="22"/>
      <c r="E2568" s="22"/>
    </row>
    <row r="2569" spans="3:5">
      <c r="C2569" s="22"/>
      <c r="E2569" s="22"/>
    </row>
    <row r="2570" spans="3:5">
      <c r="C2570" s="22"/>
      <c r="E2570" s="22"/>
    </row>
    <row r="2571" spans="3:5">
      <c r="C2571" s="22"/>
      <c r="E2571" s="22"/>
    </row>
    <row r="2572" spans="3:5">
      <c r="C2572" s="22"/>
      <c r="E2572" s="22"/>
    </row>
    <row r="2573" spans="3:5">
      <c r="C2573" s="22"/>
      <c r="E2573" s="22"/>
    </row>
    <row r="2574" spans="3:5">
      <c r="C2574" s="22"/>
      <c r="E2574" s="22"/>
    </row>
    <row r="2575" spans="3:5">
      <c r="C2575" s="22"/>
      <c r="E2575" s="22"/>
    </row>
    <row r="2576" spans="3:5">
      <c r="C2576" s="22"/>
      <c r="E2576" s="22"/>
    </row>
    <row r="2577" spans="3:5">
      <c r="C2577" s="22"/>
      <c r="E2577" s="22"/>
    </row>
    <row r="2578" spans="3:5">
      <c r="C2578" s="22"/>
      <c r="E2578" s="22"/>
    </row>
    <row r="2579" spans="3:5">
      <c r="C2579" s="22"/>
      <c r="E2579" s="22"/>
    </row>
    <row r="2580" spans="3:5">
      <c r="C2580" s="22"/>
      <c r="E2580" s="22"/>
    </row>
    <row r="2581" spans="3:5">
      <c r="C2581" s="22"/>
      <c r="E2581" s="22"/>
    </row>
    <row r="2582" spans="3:5">
      <c r="C2582" s="22"/>
      <c r="E2582" s="22"/>
    </row>
    <row r="2583" spans="3:5">
      <c r="C2583" s="22"/>
      <c r="E2583" s="22"/>
    </row>
    <row r="2584" spans="3:5">
      <c r="C2584" s="22"/>
      <c r="E2584" s="22"/>
    </row>
    <row r="2585" spans="3:5">
      <c r="C2585" s="22"/>
      <c r="E2585" s="22"/>
    </row>
    <row r="2586" spans="3:5">
      <c r="C2586" s="22"/>
      <c r="E2586" s="22"/>
    </row>
    <row r="2587" spans="3:5">
      <c r="C2587" s="22"/>
      <c r="E2587" s="22"/>
    </row>
    <row r="2588" spans="3:5">
      <c r="C2588" s="22"/>
      <c r="E2588" s="22"/>
    </row>
    <row r="2589" spans="3:5">
      <c r="C2589" s="22"/>
      <c r="E2589" s="22"/>
    </row>
    <row r="2590" spans="3:5">
      <c r="C2590" s="22"/>
      <c r="E2590" s="22"/>
    </row>
    <row r="2591" spans="3:5">
      <c r="C2591" s="22"/>
      <c r="E2591" s="22"/>
    </row>
    <row r="2592" spans="3:5">
      <c r="C2592" s="22"/>
      <c r="E2592" s="22"/>
    </row>
    <row r="2593" spans="3:5">
      <c r="C2593" s="22"/>
      <c r="E2593" s="22"/>
    </row>
    <row r="2594" spans="3:5">
      <c r="C2594" s="22"/>
      <c r="E2594" s="22"/>
    </row>
    <row r="2595" spans="3:5">
      <c r="C2595" s="22"/>
      <c r="E2595" s="22"/>
    </row>
    <row r="2596" spans="3:5">
      <c r="C2596" s="22"/>
      <c r="E2596" s="22"/>
    </row>
    <row r="2597" spans="3:5">
      <c r="C2597" s="22"/>
      <c r="E2597" s="22"/>
    </row>
    <row r="2598" spans="3:5">
      <c r="C2598" s="22"/>
      <c r="E2598" s="22"/>
    </row>
    <row r="2599" spans="3:5">
      <c r="C2599" s="22"/>
      <c r="E2599" s="22"/>
    </row>
    <row r="2600" spans="3:5">
      <c r="C2600" s="22"/>
      <c r="E2600" s="22"/>
    </row>
    <row r="2601" spans="3:5">
      <c r="C2601" s="22"/>
      <c r="E2601" s="22"/>
    </row>
    <row r="2602" spans="3:5">
      <c r="C2602" s="22"/>
      <c r="E2602" s="22"/>
    </row>
    <row r="2603" spans="3:5">
      <c r="C2603" s="22"/>
      <c r="E2603" s="22"/>
    </row>
    <row r="2604" spans="3:5">
      <c r="C2604" s="22"/>
      <c r="E2604" s="22"/>
    </row>
    <row r="2605" spans="3:5">
      <c r="C2605" s="22"/>
      <c r="E2605" s="22"/>
    </row>
    <row r="2606" spans="3:5">
      <c r="C2606" s="22"/>
      <c r="E2606" s="22"/>
    </row>
    <row r="2607" spans="3:5">
      <c r="C2607" s="22"/>
      <c r="E2607" s="22"/>
    </row>
    <row r="2608" spans="3:5">
      <c r="C2608" s="22"/>
      <c r="E2608" s="22"/>
    </row>
    <row r="2609" spans="3:5">
      <c r="C2609" s="22"/>
      <c r="E2609" s="22"/>
    </row>
    <row r="2610" spans="3:5">
      <c r="C2610" s="22"/>
      <c r="E2610" s="22"/>
    </row>
    <row r="2611" spans="3:5">
      <c r="C2611" s="22"/>
      <c r="E2611" s="22"/>
    </row>
    <row r="2612" spans="3:5">
      <c r="C2612" s="22"/>
      <c r="E2612" s="22"/>
    </row>
    <row r="2613" spans="3:5">
      <c r="C2613" s="22"/>
      <c r="E2613" s="22"/>
    </row>
    <row r="2614" spans="3:5">
      <c r="C2614" s="22"/>
      <c r="E2614" s="22"/>
    </row>
    <row r="2615" spans="3:5">
      <c r="C2615" s="22"/>
      <c r="E2615" s="22"/>
    </row>
    <row r="2616" spans="3:5">
      <c r="C2616" s="22"/>
      <c r="E2616" s="22"/>
    </row>
    <row r="2617" spans="3:5">
      <c r="C2617" s="22"/>
      <c r="E2617" s="22"/>
    </row>
    <row r="2618" spans="3:5">
      <c r="C2618" s="22"/>
      <c r="E2618" s="22"/>
    </row>
    <row r="2619" spans="3:5">
      <c r="C2619" s="22"/>
      <c r="E2619" s="22"/>
    </row>
    <row r="2620" spans="3:5">
      <c r="C2620" s="22"/>
      <c r="E2620" s="22"/>
    </row>
    <row r="2621" spans="3:5">
      <c r="C2621" s="22"/>
      <c r="E2621" s="22"/>
    </row>
    <row r="2622" spans="3:5">
      <c r="C2622" s="22"/>
      <c r="E2622" s="22"/>
    </row>
    <row r="2623" spans="3:5">
      <c r="C2623" s="22"/>
      <c r="E2623" s="22"/>
    </row>
    <row r="2624" spans="3:5">
      <c r="C2624" s="22"/>
      <c r="E2624" s="22"/>
    </row>
    <row r="2625" spans="3:5">
      <c r="C2625" s="22"/>
      <c r="E2625" s="22"/>
    </row>
    <row r="2626" spans="3:5">
      <c r="C2626" s="22"/>
      <c r="E2626" s="22"/>
    </row>
    <row r="2627" spans="3:5">
      <c r="C2627" s="22"/>
      <c r="E2627" s="22"/>
    </row>
    <row r="2628" spans="3:5">
      <c r="C2628" s="22"/>
      <c r="E2628" s="22"/>
    </row>
    <row r="2629" spans="3:5">
      <c r="C2629" s="22"/>
      <c r="E2629" s="22"/>
    </row>
    <row r="2630" spans="3:5">
      <c r="C2630" s="22"/>
      <c r="E2630" s="22"/>
    </row>
    <row r="2631" spans="3:5">
      <c r="C2631" s="22"/>
      <c r="E2631" s="22"/>
    </row>
    <row r="2632" spans="3:5">
      <c r="C2632" s="22"/>
      <c r="E2632" s="22"/>
    </row>
    <row r="2633" spans="3:5">
      <c r="C2633" s="22"/>
      <c r="E2633" s="22"/>
    </row>
    <row r="2634" spans="3:5">
      <c r="C2634" s="22"/>
      <c r="E2634" s="22"/>
    </row>
    <row r="2635" spans="3:5">
      <c r="C2635" s="22"/>
      <c r="E2635" s="22"/>
    </row>
    <row r="2636" spans="3:5">
      <c r="C2636" s="22"/>
      <c r="E2636" s="22"/>
    </row>
    <row r="2637" spans="3:5">
      <c r="C2637" s="22"/>
      <c r="E2637" s="22"/>
    </row>
    <row r="2638" spans="3:5">
      <c r="C2638" s="22"/>
      <c r="E2638" s="22"/>
    </row>
    <row r="2639" spans="3:5">
      <c r="C2639" s="22"/>
      <c r="E2639" s="22"/>
    </row>
    <row r="2640" spans="3:5">
      <c r="C2640" s="22"/>
      <c r="E2640" s="22"/>
    </row>
    <row r="2641" spans="3:5">
      <c r="C2641" s="22"/>
      <c r="E2641" s="22"/>
    </row>
    <row r="2642" spans="3:5">
      <c r="C2642" s="22"/>
      <c r="E2642" s="22"/>
    </row>
    <row r="2643" spans="3:5">
      <c r="C2643" s="22"/>
      <c r="E2643" s="22"/>
    </row>
    <row r="2644" spans="3:5">
      <c r="C2644" s="22"/>
      <c r="E2644" s="22"/>
    </row>
    <row r="2645" spans="3:5">
      <c r="C2645" s="22"/>
      <c r="E2645" s="22"/>
    </row>
    <row r="2646" spans="3:5">
      <c r="C2646" s="22"/>
      <c r="E2646" s="22"/>
    </row>
    <row r="2647" spans="3:5">
      <c r="C2647" s="22"/>
      <c r="E2647" s="22"/>
    </row>
    <row r="2648" spans="3:5">
      <c r="C2648" s="22"/>
      <c r="E2648" s="22"/>
    </row>
    <row r="2649" spans="3:5">
      <c r="C2649" s="22"/>
      <c r="E2649" s="22"/>
    </row>
    <row r="2650" spans="3:5">
      <c r="C2650" s="22"/>
      <c r="E2650" s="22"/>
    </row>
    <row r="2651" spans="3:5">
      <c r="C2651" s="22"/>
      <c r="E2651" s="22"/>
    </row>
    <row r="2652" spans="3:5">
      <c r="C2652" s="22"/>
      <c r="E2652" s="22"/>
    </row>
    <row r="2653" spans="3:5">
      <c r="C2653" s="22"/>
      <c r="E2653" s="22"/>
    </row>
    <row r="2654" spans="3:5">
      <c r="C2654" s="22"/>
      <c r="E2654" s="22"/>
    </row>
    <row r="2655" spans="3:5">
      <c r="C2655" s="22"/>
      <c r="E2655" s="22"/>
    </row>
    <row r="2656" spans="3:5">
      <c r="C2656" s="22"/>
      <c r="E2656" s="22"/>
    </row>
    <row r="2657" spans="3:5">
      <c r="C2657" s="22"/>
      <c r="E2657" s="22"/>
    </row>
    <row r="2658" spans="3:5">
      <c r="C2658" s="22"/>
      <c r="E2658" s="22"/>
    </row>
    <row r="2659" spans="3:5">
      <c r="C2659" s="22"/>
      <c r="E2659" s="22"/>
    </row>
    <row r="2660" spans="3:5">
      <c r="C2660" s="22"/>
      <c r="E2660" s="22"/>
    </row>
    <row r="2661" spans="3:5">
      <c r="C2661" s="22"/>
      <c r="E2661" s="22"/>
    </row>
    <row r="2662" spans="3:5">
      <c r="C2662" s="22"/>
      <c r="E2662" s="22"/>
    </row>
    <row r="2663" spans="3:5">
      <c r="C2663" s="22"/>
      <c r="E2663" s="22"/>
    </row>
    <row r="2664" spans="3:5">
      <c r="C2664" s="22"/>
      <c r="E2664" s="22"/>
    </row>
    <row r="2665" spans="3:5">
      <c r="C2665" s="22"/>
      <c r="E2665" s="22"/>
    </row>
    <row r="2666" spans="3:5">
      <c r="C2666" s="22"/>
      <c r="E2666" s="22"/>
    </row>
    <row r="2667" spans="3:5">
      <c r="C2667" s="22"/>
      <c r="E2667" s="22"/>
    </row>
    <row r="2668" spans="3:5">
      <c r="C2668" s="22"/>
      <c r="E2668" s="22"/>
    </row>
    <row r="2669" spans="3:5">
      <c r="C2669" s="22"/>
      <c r="E2669" s="22"/>
    </row>
    <row r="2670" spans="3:5">
      <c r="C2670" s="22"/>
      <c r="E2670" s="22"/>
    </row>
    <row r="2671" spans="3:5">
      <c r="C2671" s="22"/>
      <c r="E2671" s="22"/>
    </row>
    <row r="2672" spans="3:5">
      <c r="C2672" s="22"/>
      <c r="E2672" s="22"/>
    </row>
    <row r="2673" spans="3:5">
      <c r="C2673" s="22"/>
      <c r="E2673" s="22"/>
    </row>
    <row r="2674" spans="3:5">
      <c r="C2674" s="22"/>
      <c r="E2674" s="22"/>
    </row>
    <row r="2675" spans="3:5">
      <c r="C2675" s="22"/>
      <c r="E2675" s="22"/>
    </row>
    <row r="2676" spans="3:5">
      <c r="C2676" s="22"/>
      <c r="E2676" s="22"/>
    </row>
    <row r="2677" spans="3:5">
      <c r="C2677" s="22"/>
      <c r="E2677" s="22"/>
    </row>
    <row r="2678" spans="3:5">
      <c r="C2678" s="22"/>
      <c r="E2678" s="22"/>
    </row>
    <row r="2679" spans="3:5">
      <c r="C2679" s="22"/>
      <c r="E2679" s="22"/>
    </row>
    <row r="2680" spans="3:5">
      <c r="C2680" s="22"/>
      <c r="E2680" s="22"/>
    </row>
    <row r="2681" spans="3:5">
      <c r="C2681" s="22"/>
      <c r="E2681" s="22"/>
    </row>
    <row r="2682" spans="3:5">
      <c r="C2682" s="22"/>
      <c r="E2682" s="22"/>
    </row>
    <row r="2683" spans="3:5">
      <c r="C2683" s="22"/>
      <c r="E2683" s="22"/>
    </row>
    <row r="2684" spans="3:5">
      <c r="C2684" s="22"/>
      <c r="E2684" s="22"/>
    </row>
    <row r="2685" spans="3:5">
      <c r="C2685" s="22"/>
      <c r="E2685" s="22"/>
    </row>
    <row r="2686" spans="3:5">
      <c r="C2686" s="22"/>
      <c r="E2686" s="22"/>
    </row>
    <row r="2687" spans="3:5">
      <c r="C2687" s="22"/>
      <c r="E2687" s="22"/>
    </row>
    <row r="2688" spans="3:5">
      <c r="C2688" s="22"/>
      <c r="E2688" s="22"/>
    </row>
    <row r="2689" spans="3:5">
      <c r="C2689" s="22"/>
      <c r="E2689" s="22"/>
    </row>
    <row r="2690" spans="3:5">
      <c r="C2690" s="22"/>
      <c r="E2690" s="22"/>
    </row>
    <row r="2691" spans="3:5">
      <c r="C2691" s="22"/>
      <c r="E2691" s="22"/>
    </row>
    <row r="2692" spans="3:5">
      <c r="C2692" s="22"/>
      <c r="E2692" s="22"/>
    </row>
    <row r="2693" spans="3:5">
      <c r="C2693" s="22"/>
      <c r="E2693" s="22"/>
    </row>
    <row r="2694" spans="3:5">
      <c r="C2694" s="22"/>
      <c r="E2694" s="22"/>
    </row>
    <row r="2695" spans="3:5">
      <c r="C2695" s="22"/>
      <c r="E2695" s="22"/>
    </row>
    <row r="2696" spans="3:5">
      <c r="C2696" s="22"/>
      <c r="E2696" s="22"/>
    </row>
    <row r="2697" spans="3:5">
      <c r="C2697" s="22"/>
      <c r="E2697" s="22"/>
    </row>
    <row r="2698" spans="3:5">
      <c r="C2698" s="22"/>
      <c r="E2698" s="22"/>
    </row>
    <row r="2699" spans="3:5">
      <c r="C2699" s="22"/>
      <c r="E2699" s="22"/>
    </row>
    <row r="2700" spans="3:5">
      <c r="C2700" s="22"/>
      <c r="E2700" s="22"/>
    </row>
    <row r="2701" spans="3:5">
      <c r="C2701" s="22"/>
      <c r="E2701" s="22"/>
    </row>
    <row r="2702" spans="3:5">
      <c r="C2702" s="22"/>
      <c r="E2702" s="22"/>
    </row>
    <row r="2703" spans="3:5">
      <c r="C2703" s="22"/>
      <c r="E2703" s="22"/>
    </row>
    <row r="2704" spans="3:5">
      <c r="C2704" s="22"/>
      <c r="E2704" s="22"/>
    </row>
    <row r="2705" spans="3:5">
      <c r="C2705" s="22"/>
      <c r="E2705" s="22"/>
    </row>
    <row r="2706" spans="3:5">
      <c r="C2706" s="22"/>
      <c r="E2706" s="22"/>
    </row>
    <row r="2707" spans="3:5">
      <c r="C2707" s="22"/>
      <c r="E2707" s="22"/>
    </row>
    <row r="2708" spans="3:5">
      <c r="C2708" s="22"/>
      <c r="E2708" s="22"/>
    </row>
    <row r="2709" spans="3:5">
      <c r="C2709" s="22"/>
      <c r="E2709" s="22"/>
    </row>
    <row r="2710" spans="3:5">
      <c r="C2710" s="22"/>
      <c r="E2710" s="22"/>
    </row>
    <row r="2711" spans="3:5">
      <c r="C2711" s="22"/>
      <c r="E2711" s="22"/>
    </row>
    <row r="2712" spans="3:5">
      <c r="C2712" s="22"/>
      <c r="E2712" s="22"/>
    </row>
    <row r="2713" spans="3:5">
      <c r="C2713" s="22"/>
      <c r="E2713" s="22"/>
    </row>
    <row r="2714" spans="3:5">
      <c r="C2714" s="22"/>
      <c r="E2714" s="22"/>
    </row>
    <row r="2715" spans="3:5">
      <c r="C2715" s="22"/>
      <c r="E2715" s="22"/>
    </row>
    <row r="2716" spans="3:5">
      <c r="C2716" s="22"/>
      <c r="E2716" s="22"/>
    </row>
    <row r="2717" spans="3:5">
      <c r="C2717" s="22"/>
      <c r="E2717" s="22"/>
    </row>
    <row r="2718" spans="3:5">
      <c r="C2718" s="22"/>
      <c r="E2718" s="22"/>
    </row>
    <row r="2719" spans="3:5">
      <c r="C2719" s="22"/>
      <c r="E2719" s="22"/>
    </row>
    <row r="2720" spans="3:5">
      <c r="C2720" s="22"/>
      <c r="E2720" s="22"/>
    </row>
    <row r="2721" spans="3:5">
      <c r="C2721" s="22"/>
      <c r="E2721" s="22"/>
    </row>
    <row r="2722" spans="3:5">
      <c r="C2722" s="22"/>
      <c r="E2722" s="22"/>
    </row>
    <row r="2723" spans="3:5">
      <c r="C2723" s="22"/>
      <c r="E2723" s="22"/>
    </row>
    <row r="2724" spans="3:5">
      <c r="C2724" s="22"/>
      <c r="E2724" s="22"/>
    </row>
    <row r="2725" spans="3:5">
      <c r="C2725" s="22"/>
      <c r="E2725" s="22"/>
    </row>
    <row r="2726" spans="3:5">
      <c r="C2726" s="22"/>
      <c r="E2726" s="22"/>
    </row>
    <row r="2727" spans="3:5">
      <c r="C2727" s="22"/>
      <c r="E2727" s="22"/>
    </row>
    <row r="2728" spans="3:5">
      <c r="C2728" s="22"/>
      <c r="E2728" s="22"/>
    </row>
    <row r="2729" spans="3:5">
      <c r="C2729" s="22"/>
      <c r="E2729" s="22"/>
    </row>
    <row r="2730" spans="3:5">
      <c r="C2730" s="22"/>
      <c r="E2730" s="22"/>
    </row>
    <row r="2731" spans="3:5">
      <c r="C2731" s="22"/>
      <c r="E2731" s="22"/>
    </row>
    <row r="2732" spans="3:5">
      <c r="C2732" s="22"/>
      <c r="E2732" s="22"/>
    </row>
    <row r="2733" spans="3:5">
      <c r="C2733" s="22"/>
      <c r="E2733" s="22"/>
    </row>
    <row r="2734" spans="3:5">
      <c r="C2734" s="22"/>
      <c r="E2734" s="22"/>
    </row>
    <row r="2735" spans="3:5">
      <c r="C2735" s="22"/>
      <c r="E2735" s="22"/>
    </row>
    <row r="2736" spans="3:5">
      <c r="C2736" s="22"/>
      <c r="E2736" s="22"/>
    </row>
    <row r="2737" spans="3:5">
      <c r="C2737" s="22"/>
      <c r="E2737" s="22"/>
    </row>
    <row r="2738" spans="3:5">
      <c r="C2738" s="22"/>
      <c r="E2738" s="22"/>
    </row>
    <row r="2739" spans="3:5">
      <c r="C2739" s="22"/>
      <c r="E2739" s="22"/>
    </row>
    <row r="2740" spans="3:5">
      <c r="C2740" s="22"/>
      <c r="E2740" s="22"/>
    </row>
    <row r="2741" spans="3:5">
      <c r="C2741" s="22"/>
      <c r="E2741" s="22"/>
    </row>
    <row r="2742" spans="3:5">
      <c r="C2742" s="22"/>
      <c r="E2742" s="22"/>
    </row>
    <row r="2743" spans="3:5">
      <c r="C2743" s="22"/>
      <c r="E2743" s="22"/>
    </row>
    <row r="2744" spans="3:5">
      <c r="C2744" s="22"/>
      <c r="E2744" s="22"/>
    </row>
    <row r="2745" spans="3:5">
      <c r="C2745" s="22"/>
      <c r="E2745" s="22"/>
    </row>
    <row r="2746" spans="3:5">
      <c r="C2746" s="22"/>
      <c r="E2746" s="22"/>
    </row>
    <row r="2747" spans="3:5">
      <c r="C2747" s="22"/>
      <c r="E2747" s="22"/>
    </row>
    <row r="2748" spans="3:5">
      <c r="C2748" s="22"/>
      <c r="E2748" s="22"/>
    </row>
    <row r="2749" spans="3:5">
      <c r="C2749" s="22"/>
      <c r="E2749" s="22"/>
    </row>
    <row r="2750" spans="3:5">
      <c r="C2750" s="22"/>
      <c r="E2750" s="22"/>
    </row>
    <row r="2751" spans="3:5">
      <c r="C2751" s="22"/>
      <c r="E2751" s="22"/>
    </row>
    <row r="2752" spans="3:5">
      <c r="C2752" s="22"/>
      <c r="E2752" s="22"/>
    </row>
    <row r="2753" spans="3:5">
      <c r="C2753" s="22"/>
      <c r="E2753" s="22"/>
    </row>
    <row r="2754" spans="3:5">
      <c r="C2754" s="22"/>
      <c r="E2754" s="22"/>
    </row>
    <row r="2755" spans="3:5">
      <c r="C2755" s="22"/>
      <c r="E2755" s="22"/>
    </row>
    <row r="2756" spans="3:5">
      <c r="C2756" s="22"/>
      <c r="E2756" s="22"/>
    </row>
    <row r="2757" spans="3:5">
      <c r="C2757" s="22"/>
      <c r="E2757" s="22"/>
    </row>
    <row r="2758" spans="3:5">
      <c r="C2758" s="22"/>
      <c r="E2758" s="22"/>
    </row>
    <row r="2759" spans="3:5">
      <c r="C2759" s="22"/>
      <c r="E2759" s="22"/>
    </row>
    <row r="2760" spans="3:5">
      <c r="C2760" s="22"/>
      <c r="E2760" s="22"/>
    </row>
    <row r="2761" spans="3:5">
      <c r="C2761" s="22"/>
      <c r="E2761" s="22"/>
    </row>
    <row r="2762" spans="3:5">
      <c r="C2762" s="22"/>
      <c r="E2762" s="22"/>
    </row>
    <row r="2763" spans="3:5">
      <c r="C2763" s="22"/>
      <c r="E2763" s="22"/>
    </row>
    <row r="2764" spans="3:5">
      <c r="C2764" s="22"/>
      <c r="E2764" s="22"/>
    </row>
    <row r="2765" spans="3:5">
      <c r="C2765" s="22"/>
      <c r="E2765" s="22"/>
    </row>
    <row r="2766" spans="3:5">
      <c r="C2766" s="22"/>
      <c r="E2766" s="22"/>
    </row>
    <row r="2767" spans="3:5">
      <c r="C2767" s="22"/>
      <c r="E2767" s="22"/>
    </row>
    <row r="2768" spans="3:5">
      <c r="C2768" s="22"/>
      <c r="E2768" s="22"/>
    </row>
    <row r="2769" spans="3:5">
      <c r="C2769" s="22"/>
      <c r="E2769" s="22"/>
    </row>
    <row r="2770" spans="3:5">
      <c r="C2770" s="22"/>
      <c r="E2770" s="22"/>
    </row>
    <row r="2771" spans="3:5">
      <c r="C2771" s="22"/>
      <c r="E2771" s="22"/>
    </row>
    <row r="2772" spans="3:5">
      <c r="C2772" s="22"/>
      <c r="E2772" s="22"/>
    </row>
    <row r="2773" spans="3:5">
      <c r="C2773" s="22"/>
      <c r="E2773" s="22"/>
    </row>
    <row r="2774" spans="3:5">
      <c r="C2774" s="22"/>
      <c r="E2774" s="22"/>
    </row>
    <row r="2775" spans="3:5">
      <c r="C2775" s="22"/>
      <c r="E2775" s="22"/>
    </row>
    <row r="2776" spans="3:5">
      <c r="C2776" s="22"/>
      <c r="E2776" s="22"/>
    </row>
    <row r="2777" spans="3:5">
      <c r="C2777" s="22"/>
      <c r="E2777" s="22"/>
    </row>
    <row r="2778" spans="3:5">
      <c r="C2778" s="22"/>
      <c r="E2778" s="22"/>
    </row>
    <row r="2779" spans="3:5">
      <c r="C2779" s="22"/>
      <c r="E2779" s="22"/>
    </row>
    <row r="2780" spans="3:5">
      <c r="C2780" s="22"/>
      <c r="E2780" s="22"/>
    </row>
    <row r="2781" spans="3:5">
      <c r="C2781" s="22"/>
      <c r="E2781" s="22"/>
    </row>
    <row r="2782" spans="3:5">
      <c r="C2782" s="22"/>
      <c r="E2782" s="22"/>
    </row>
    <row r="2783" spans="3:5">
      <c r="C2783" s="22"/>
      <c r="E2783" s="22"/>
    </row>
    <row r="2784" spans="3:5">
      <c r="C2784" s="22"/>
      <c r="E2784" s="22"/>
    </row>
    <row r="2785" spans="3:5">
      <c r="C2785" s="22"/>
      <c r="E2785" s="22"/>
    </row>
    <row r="2786" spans="3:5">
      <c r="C2786" s="22"/>
      <c r="E2786" s="22"/>
    </row>
    <row r="2787" spans="3:5">
      <c r="C2787" s="22"/>
      <c r="E2787" s="22"/>
    </row>
    <row r="2788" spans="3:5">
      <c r="C2788" s="22"/>
      <c r="E2788" s="22"/>
    </row>
    <row r="2789" spans="3:5">
      <c r="C2789" s="22"/>
      <c r="E2789" s="22"/>
    </row>
    <row r="2790" spans="3:5">
      <c r="C2790" s="22"/>
      <c r="E2790" s="22"/>
    </row>
    <row r="2791" spans="3:5">
      <c r="C2791" s="22"/>
      <c r="E2791" s="22"/>
    </row>
    <row r="2792" spans="3:5">
      <c r="C2792" s="22"/>
      <c r="E2792" s="22"/>
    </row>
    <row r="2793" spans="3:5">
      <c r="C2793" s="22"/>
      <c r="E2793" s="22"/>
    </row>
    <row r="2794" spans="3:5">
      <c r="C2794" s="22"/>
      <c r="E2794" s="22"/>
    </row>
    <row r="2795" spans="3:5">
      <c r="C2795" s="22"/>
      <c r="E2795" s="22"/>
    </row>
    <row r="2796" spans="3:5">
      <c r="C2796" s="22"/>
      <c r="E2796" s="22"/>
    </row>
    <row r="2797" spans="3:5">
      <c r="C2797" s="22"/>
      <c r="E2797" s="22"/>
    </row>
    <row r="2798" spans="3:5">
      <c r="C2798" s="22"/>
      <c r="E2798" s="22"/>
    </row>
    <row r="2799" spans="3:5">
      <c r="C2799" s="22"/>
      <c r="E2799" s="22"/>
    </row>
    <row r="2800" spans="3:5">
      <c r="C2800" s="22"/>
      <c r="E2800" s="22"/>
    </row>
    <row r="2801" spans="3:5">
      <c r="C2801" s="22"/>
      <c r="E2801" s="22"/>
    </row>
    <row r="2802" spans="3:5">
      <c r="C2802" s="22"/>
      <c r="E2802" s="22"/>
    </row>
    <row r="2803" spans="3:5">
      <c r="C2803" s="22"/>
      <c r="E2803" s="22"/>
    </row>
    <row r="2804" spans="3:5">
      <c r="C2804" s="22"/>
      <c r="E2804" s="22"/>
    </row>
    <row r="2805" spans="3:5">
      <c r="C2805" s="22"/>
      <c r="E2805" s="22"/>
    </row>
    <row r="2806" spans="3:5">
      <c r="C2806" s="22"/>
      <c r="E2806" s="22"/>
    </row>
    <row r="2807" spans="3:5">
      <c r="C2807" s="22"/>
      <c r="E2807" s="22"/>
    </row>
    <row r="2808" spans="3:5">
      <c r="C2808" s="22"/>
      <c r="E2808" s="22"/>
    </row>
    <row r="2809" spans="3:5">
      <c r="C2809" s="22"/>
      <c r="E2809" s="22"/>
    </row>
    <row r="2810" spans="3:5">
      <c r="C2810" s="22"/>
      <c r="E2810" s="22"/>
    </row>
    <row r="2811" spans="3:5">
      <c r="C2811" s="22"/>
      <c r="E2811" s="22"/>
    </row>
    <row r="2812" spans="3:5">
      <c r="C2812" s="22"/>
      <c r="E2812" s="22"/>
    </row>
    <row r="2813" spans="3:5">
      <c r="C2813" s="22"/>
      <c r="E2813" s="22"/>
    </row>
    <row r="2814" spans="3:5">
      <c r="C2814" s="22"/>
      <c r="E2814" s="22"/>
    </row>
    <row r="2815" spans="3:5">
      <c r="C2815" s="22"/>
      <c r="E2815" s="22"/>
    </row>
    <row r="2816" spans="3:5">
      <c r="C2816" s="22"/>
      <c r="E2816" s="22"/>
    </row>
    <row r="2817" spans="3:5">
      <c r="C2817" s="22"/>
      <c r="E2817" s="22"/>
    </row>
    <row r="2818" spans="3:5">
      <c r="C2818" s="22"/>
      <c r="E2818" s="22"/>
    </row>
    <row r="2819" spans="3:5">
      <c r="C2819" s="22"/>
      <c r="E2819" s="22"/>
    </row>
    <row r="2820" spans="3:5">
      <c r="C2820" s="22"/>
      <c r="E2820" s="22"/>
    </row>
    <row r="2821" spans="3:5">
      <c r="C2821" s="22"/>
      <c r="E2821" s="22"/>
    </row>
    <row r="2822" spans="3:5">
      <c r="C2822" s="22"/>
      <c r="E2822" s="22"/>
    </row>
    <row r="2823" spans="3:5">
      <c r="C2823" s="22"/>
      <c r="E2823" s="22"/>
    </row>
    <row r="2824" spans="3:5">
      <c r="C2824" s="22"/>
      <c r="E2824" s="22"/>
    </row>
    <row r="2825" spans="3:5">
      <c r="C2825" s="22"/>
      <c r="E2825" s="22"/>
    </row>
    <row r="2826" spans="3:5">
      <c r="C2826" s="22"/>
      <c r="E2826" s="22"/>
    </row>
    <row r="2827" spans="3:5">
      <c r="C2827" s="22"/>
      <c r="E2827" s="22"/>
    </row>
    <row r="2828" spans="3:5">
      <c r="C2828" s="22"/>
      <c r="E2828" s="22"/>
    </row>
    <row r="2829" spans="3:5">
      <c r="C2829" s="22"/>
      <c r="E2829" s="22"/>
    </row>
    <row r="2830" spans="3:5">
      <c r="C2830" s="22"/>
      <c r="E2830" s="22"/>
    </row>
    <row r="2831" spans="3:5">
      <c r="C2831" s="22"/>
      <c r="E2831" s="22"/>
    </row>
    <row r="2832" spans="3:5">
      <c r="C2832" s="22"/>
      <c r="E2832" s="22"/>
    </row>
    <row r="2833" spans="3:5">
      <c r="C2833" s="22"/>
      <c r="E2833" s="22"/>
    </row>
    <row r="2834" spans="3:5">
      <c r="C2834" s="22"/>
      <c r="E2834" s="22"/>
    </row>
    <row r="2835" spans="3:5">
      <c r="C2835" s="22"/>
      <c r="E2835" s="22"/>
    </row>
    <row r="2836" spans="3:5">
      <c r="C2836" s="22"/>
      <c r="E2836" s="22"/>
    </row>
    <row r="2837" spans="3:5">
      <c r="C2837" s="22"/>
      <c r="E2837" s="22"/>
    </row>
    <row r="2838" spans="3:5">
      <c r="C2838" s="22"/>
      <c r="E2838" s="22"/>
    </row>
    <row r="2839" spans="3:5">
      <c r="C2839" s="22"/>
      <c r="E2839" s="22"/>
    </row>
    <row r="2840" spans="3:5">
      <c r="C2840" s="22"/>
      <c r="E2840" s="22"/>
    </row>
    <row r="2841" spans="3:5">
      <c r="C2841" s="22"/>
      <c r="E2841" s="22"/>
    </row>
    <row r="2842" spans="3:5">
      <c r="C2842" s="22"/>
      <c r="E2842" s="22"/>
    </row>
    <row r="2843" spans="3:5">
      <c r="C2843" s="22"/>
      <c r="E2843" s="22"/>
    </row>
    <row r="2844" spans="3:5">
      <c r="C2844" s="22"/>
      <c r="E2844" s="22"/>
    </row>
    <row r="2845" spans="3:5">
      <c r="C2845" s="22"/>
      <c r="E2845" s="22"/>
    </row>
    <row r="2846" spans="3:5">
      <c r="C2846" s="22"/>
      <c r="E2846" s="22"/>
    </row>
    <row r="2847" spans="3:5">
      <c r="C2847" s="22"/>
      <c r="E2847" s="22"/>
    </row>
    <row r="2848" spans="3:5">
      <c r="C2848" s="22"/>
      <c r="E2848" s="22"/>
    </row>
    <row r="2849" spans="3:5">
      <c r="C2849" s="22"/>
      <c r="E2849" s="22"/>
    </row>
    <row r="2850" spans="3:5">
      <c r="C2850" s="22"/>
      <c r="E2850" s="22"/>
    </row>
    <row r="2851" spans="3:5">
      <c r="C2851" s="22"/>
      <c r="E2851" s="22"/>
    </row>
    <row r="2852" spans="3:5">
      <c r="C2852" s="22"/>
      <c r="E2852" s="22"/>
    </row>
    <row r="2853" spans="3:5">
      <c r="C2853" s="22"/>
      <c r="E2853" s="22"/>
    </row>
    <row r="2854" spans="3:5">
      <c r="C2854" s="22"/>
      <c r="E2854" s="22"/>
    </row>
    <row r="2855" spans="3:5">
      <c r="C2855" s="22"/>
      <c r="E2855" s="22"/>
    </row>
    <row r="2856" spans="3:5">
      <c r="C2856" s="22"/>
      <c r="E2856" s="22"/>
    </row>
    <row r="2857" spans="3:5">
      <c r="C2857" s="22"/>
      <c r="E2857" s="22"/>
    </row>
    <row r="2858" spans="3:5">
      <c r="C2858" s="22"/>
      <c r="E2858" s="22"/>
    </row>
    <row r="2859" spans="3:5">
      <c r="C2859" s="22"/>
      <c r="E2859" s="22"/>
    </row>
    <row r="2860" spans="3:5">
      <c r="C2860" s="22"/>
      <c r="E2860" s="22"/>
    </row>
    <row r="2861" spans="3:5">
      <c r="C2861" s="22"/>
      <c r="E2861" s="22"/>
    </row>
    <row r="2862" spans="3:5">
      <c r="C2862" s="22"/>
      <c r="E2862" s="22"/>
    </row>
    <row r="2863" spans="3:5">
      <c r="C2863" s="22"/>
      <c r="E2863" s="22"/>
    </row>
    <row r="2864" spans="3:5">
      <c r="C2864" s="22"/>
      <c r="E2864" s="22"/>
    </row>
    <row r="2865" spans="3:5">
      <c r="C2865" s="22"/>
      <c r="E2865" s="22"/>
    </row>
    <row r="2866" spans="3:5">
      <c r="C2866" s="22"/>
      <c r="E2866" s="22"/>
    </row>
    <row r="2867" spans="3:5">
      <c r="C2867" s="22"/>
      <c r="E2867" s="22"/>
    </row>
    <row r="2868" spans="3:5">
      <c r="C2868" s="22"/>
      <c r="E2868" s="22"/>
    </row>
    <row r="2869" spans="3:5">
      <c r="C2869" s="22"/>
      <c r="E2869" s="22"/>
    </row>
    <row r="2870" spans="3:5">
      <c r="C2870" s="22"/>
      <c r="E2870" s="22"/>
    </row>
    <row r="2871" spans="3:5">
      <c r="C2871" s="22"/>
      <c r="E2871" s="22"/>
    </row>
    <row r="2872" spans="3:5">
      <c r="C2872" s="22"/>
      <c r="E2872" s="22"/>
    </row>
    <row r="2873" spans="3:5">
      <c r="C2873" s="22"/>
      <c r="E2873" s="22"/>
    </row>
    <row r="2874" spans="3:5">
      <c r="C2874" s="22"/>
      <c r="E2874" s="22"/>
    </row>
    <row r="2875" spans="3:5">
      <c r="C2875" s="22"/>
      <c r="E2875" s="22"/>
    </row>
    <row r="2876" spans="3:5">
      <c r="C2876" s="22"/>
      <c r="E2876" s="22"/>
    </row>
    <row r="2877" spans="3:5">
      <c r="C2877" s="22"/>
      <c r="E2877" s="22"/>
    </row>
    <row r="2878" spans="3:5">
      <c r="C2878" s="22"/>
      <c r="E2878" s="22"/>
    </row>
    <row r="2879" spans="3:5">
      <c r="C2879" s="22"/>
      <c r="E2879" s="22"/>
    </row>
    <row r="2880" spans="3:5">
      <c r="C2880" s="22"/>
      <c r="E2880" s="22"/>
    </row>
    <row r="2881" spans="3:5">
      <c r="C2881" s="22"/>
      <c r="E2881" s="22"/>
    </row>
    <row r="2882" spans="3:5">
      <c r="C2882" s="22"/>
      <c r="E2882" s="22"/>
    </row>
    <row r="2883" spans="3:5">
      <c r="C2883" s="22"/>
      <c r="E2883" s="22"/>
    </row>
    <row r="2884" spans="3:5">
      <c r="C2884" s="22"/>
      <c r="E2884" s="22"/>
    </row>
    <row r="2885" spans="3:5">
      <c r="C2885" s="22"/>
      <c r="E2885" s="22"/>
    </row>
    <row r="2886" spans="3:5">
      <c r="C2886" s="22"/>
      <c r="E2886" s="22"/>
    </row>
    <row r="2887" spans="3:5">
      <c r="C2887" s="22"/>
      <c r="E2887" s="22"/>
    </row>
    <row r="2888" spans="3:5">
      <c r="C2888" s="22"/>
      <c r="E2888" s="22"/>
    </row>
    <row r="2889" spans="3:5">
      <c r="C2889" s="22"/>
      <c r="E2889" s="22"/>
    </row>
    <row r="2890" spans="3:5">
      <c r="C2890" s="22"/>
      <c r="E2890" s="22"/>
    </row>
    <row r="2891" spans="3:5">
      <c r="C2891" s="22"/>
      <c r="E2891" s="22"/>
    </row>
    <row r="2892" spans="3:5">
      <c r="C2892" s="22"/>
      <c r="E2892" s="22"/>
    </row>
    <row r="2893" spans="3:5">
      <c r="C2893" s="22"/>
      <c r="E2893" s="22"/>
    </row>
    <row r="2894" spans="3:5">
      <c r="C2894" s="22"/>
      <c r="E2894" s="22"/>
    </row>
    <row r="2895" spans="3:5">
      <c r="C2895" s="22"/>
      <c r="E2895" s="22"/>
    </row>
    <row r="2896" spans="3:5">
      <c r="C2896" s="22"/>
      <c r="E2896" s="22"/>
    </row>
    <row r="2897" spans="3:5">
      <c r="C2897" s="22"/>
      <c r="E2897" s="22"/>
    </row>
    <row r="2898" spans="3:5">
      <c r="C2898" s="22"/>
      <c r="E2898" s="22"/>
    </row>
    <row r="2899" spans="3:5">
      <c r="C2899" s="22"/>
      <c r="E2899" s="22"/>
    </row>
    <row r="2900" spans="3:5">
      <c r="C2900" s="22"/>
      <c r="E2900" s="22"/>
    </row>
    <row r="2901" spans="3:5">
      <c r="C2901" s="22"/>
      <c r="E2901" s="22"/>
    </row>
    <row r="2902" spans="3:5">
      <c r="C2902" s="22"/>
      <c r="E2902" s="22"/>
    </row>
    <row r="2903" spans="3:5">
      <c r="C2903" s="22"/>
      <c r="E2903" s="22"/>
    </row>
    <row r="2904" spans="3:5">
      <c r="C2904" s="22"/>
      <c r="E2904" s="22"/>
    </row>
    <row r="2905" spans="3:5">
      <c r="C2905" s="22"/>
      <c r="E2905" s="22"/>
    </row>
    <row r="2906" spans="3:5">
      <c r="C2906" s="22"/>
      <c r="E2906" s="22"/>
    </row>
    <row r="2907" spans="3:5">
      <c r="C2907" s="22"/>
      <c r="E2907" s="22"/>
    </row>
    <row r="2908" spans="3:5">
      <c r="C2908" s="22"/>
      <c r="E2908" s="22"/>
    </row>
    <row r="2909" spans="3:5">
      <c r="C2909" s="22"/>
      <c r="E2909" s="22"/>
    </row>
    <row r="2910" spans="3:5">
      <c r="C2910" s="22"/>
      <c r="E2910" s="22"/>
    </row>
    <row r="2911" spans="3:5">
      <c r="C2911" s="22"/>
      <c r="E2911" s="22"/>
    </row>
    <row r="2912" spans="3:5">
      <c r="C2912" s="22"/>
      <c r="E2912" s="22"/>
    </row>
    <row r="2913" spans="3:5">
      <c r="C2913" s="22"/>
      <c r="E2913" s="22"/>
    </row>
    <row r="2914" spans="3:5">
      <c r="C2914" s="22"/>
      <c r="E2914" s="22"/>
    </row>
    <row r="2915" spans="3:5">
      <c r="C2915" s="22"/>
      <c r="E2915" s="22"/>
    </row>
    <row r="2916" spans="3:5">
      <c r="C2916" s="22"/>
      <c r="E2916" s="22"/>
    </row>
    <row r="2917" spans="3:5">
      <c r="C2917" s="22"/>
      <c r="E2917" s="22"/>
    </row>
    <row r="2918" spans="3:5">
      <c r="C2918" s="22"/>
      <c r="E2918" s="22"/>
    </row>
    <row r="2919" spans="3:5">
      <c r="C2919" s="22"/>
      <c r="E2919" s="22"/>
    </row>
    <row r="2920" spans="3:5">
      <c r="C2920" s="22"/>
      <c r="E2920" s="22"/>
    </row>
    <row r="2921" spans="3:5">
      <c r="C2921" s="22"/>
      <c r="E2921" s="22"/>
    </row>
    <row r="2922" spans="3:5">
      <c r="C2922" s="22"/>
      <c r="E2922" s="22"/>
    </row>
    <row r="2923" spans="3:5">
      <c r="C2923" s="22"/>
      <c r="E2923" s="22"/>
    </row>
    <row r="2924" spans="3:5">
      <c r="C2924" s="22"/>
      <c r="E2924" s="22"/>
    </row>
    <row r="2925" spans="3:5">
      <c r="C2925" s="22"/>
      <c r="E2925" s="22"/>
    </row>
    <row r="2926" spans="3:5">
      <c r="C2926" s="22"/>
      <c r="E2926" s="22"/>
    </row>
    <row r="2927" spans="3:5">
      <c r="C2927" s="22"/>
      <c r="E2927" s="22"/>
    </row>
    <row r="2928" spans="3:5">
      <c r="C2928" s="22"/>
      <c r="E2928" s="22"/>
    </row>
    <row r="2929" spans="3:5">
      <c r="C2929" s="22"/>
      <c r="E2929" s="22"/>
    </row>
    <row r="2930" spans="3:5">
      <c r="C2930" s="22"/>
      <c r="E2930" s="22"/>
    </row>
    <row r="2931" spans="3:5">
      <c r="C2931" s="22"/>
      <c r="E2931" s="22"/>
    </row>
    <row r="2932" spans="3:5">
      <c r="C2932" s="22"/>
      <c r="E2932" s="22"/>
    </row>
    <row r="2933" spans="3:5">
      <c r="C2933" s="22"/>
      <c r="E2933" s="22"/>
    </row>
    <row r="2934" spans="3:5">
      <c r="C2934" s="22"/>
      <c r="E2934" s="22"/>
    </row>
    <row r="2935" spans="3:5">
      <c r="C2935" s="22"/>
      <c r="E2935" s="22"/>
    </row>
    <row r="2936" spans="3:5">
      <c r="C2936" s="22"/>
      <c r="E2936" s="22"/>
    </row>
    <row r="2937" spans="3:5">
      <c r="C2937" s="22"/>
      <c r="E2937" s="22"/>
    </row>
    <row r="2938" spans="3:5">
      <c r="C2938" s="22"/>
      <c r="E2938" s="22"/>
    </row>
    <row r="2939" spans="3:5">
      <c r="C2939" s="22"/>
      <c r="E2939" s="22"/>
    </row>
    <row r="2940" spans="3:5">
      <c r="C2940" s="22"/>
      <c r="E2940" s="22"/>
    </row>
    <row r="2941" spans="3:5">
      <c r="C2941" s="22"/>
      <c r="E2941" s="22"/>
    </row>
    <row r="2942" spans="3:5">
      <c r="C2942" s="22"/>
      <c r="E2942" s="22"/>
    </row>
    <row r="2943" spans="3:5">
      <c r="C2943" s="22"/>
      <c r="E2943" s="22"/>
    </row>
    <row r="2944" spans="3:5">
      <c r="C2944" s="22"/>
      <c r="E2944" s="22"/>
    </row>
    <row r="2945" spans="3:5">
      <c r="C2945" s="22"/>
      <c r="E2945" s="22"/>
    </row>
    <row r="2946" spans="3:5">
      <c r="C2946" s="22"/>
      <c r="E2946" s="22"/>
    </row>
    <row r="2947" spans="3:5">
      <c r="C2947" s="22"/>
      <c r="E2947" s="22"/>
    </row>
    <row r="2948" spans="3:5">
      <c r="C2948" s="22"/>
      <c r="E2948" s="22"/>
    </row>
    <row r="2949" spans="3:5">
      <c r="C2949" s="22"/>
      <c r="E2949" s="22"/>
    </row>
    <row r="2950" spans="3:5">
      <c r="C2950" s="22"/>
      <c r="E2950" s="22"/>
    </row>
    <row r="2951" spans="3:5">
      <c r="C2951" s="22"/>
      <c r="E2951" s="22"/>
    </row>
    <row r="2952" spans="3:5">
      <c r="C2952" s="22"/>
      <c r="E2952" s="22"/>
    </row>
    <row r="2953" spans="3:5">
      <c r="C2953" s="22"/>
      <c r="E2953" s="22"/>
    </row>
    <row r="2954" spans="3:5">
      <c r="C2954" s="22"/>
      <c r="E2954" s="22"/>
    </row>
    <row r="2955" spans="3:5">
      <c r="C2955" s="22"/>
      <c r="E2955" s="22"/>
    </row>
    <row r="2956" spans="3:5">
      <c r="C2956" s="22"/>
      <c r="E2956" s="22"/>
    </row>
    <row r="2957" spans="3:5">
      <c r="C2957" s="22"/>
      <c r="E2957" s="22"/>
    </row>
    <row r="2958" spans="3:5">
      <c r="C2958" s="22"/>
      <c r="E2958" s="22"/>
    </row>
    <row r="2959" spans="3:5">
      <c r="C2959" s="22"/>
      <c r="E2959" s="22"/>
    </row>
    <row r="2960" spans="3:5">
      <c r="C2960" s="22"/>
      <c r="E2960" s="22"/>
    </row>
    <row r="2961" spans="3:5">
      <c r="C2961" s="22"/>
      <c r="E2961" s="22"/>
    </row>
    <row r="2962" spans="3:5">
      <c r="C2962" s="22"/>
      <c r="E2962" s="22"/>
    </row>
    <row r="2963" spans="3:5">
      <c r="C2963" s="22"/>
      <c r="E2963" s="22"/>
    </row>
    <row r="2964" spans="3:5">
      <c r="C2964" s="22"/>
      <c r="E2964" s="22"/>
    </row>
    <row r="2965" spans="3:5">
      <c r="C2965" s="22"/>
      <c r="E2965" s="22"/>
    </row>
    <row r="2966" spans="3:5">
      <c r="C2966" s="22"/>
      <c r="E2966" s="22"/>
    </row>
    <row r="2967" spans="3:5">
      <c r="C2967" s="22"/>
      <c r="E2967" s="22"/>
    </row>
    <row r="2968" spans="3:5">
      <c r="C2968" s="22"/>
      <c r="E2968" s="22"/>
    </row>
    <row r="2969" spans="3:5">
      <c r="C2969" s="22"/>
      <c r="E2969" s="22"/>
    </row>
    <row r="2970" spans="3:5">
      <c r="C2970" s="22"/>
      <c r="E2970" s="22"/>
    </row>
    <row r="2971" spans="3:5">
      <c r="C2971" s="22"/>
      <c r="E2971" s="22"/>
    </row>
    <row r="2972" spans="3:5">
      <c r="C2972" s="22"/>
      <c r="E2972" s="22"/>
    </row>
    <row r="2973" spans="3:5">
      <c r="C2973" s="22"/>
      <c r="E2973" s="22"/>
    </row>
    <row r="2974" spans="3:5">
      <c r="C2974" s="22"/>
      <c r="E2974" s="22"/>
    </row>
    <row r="2975" spans="3:5">
      <c r="C2975" s="22"/>
      <c r="E2975" s="22"/>
    </row>
    <row r="2976" spans="3:5">
      <c r="C2976" s="22"/>
      <c r="E2976" s="22"/>
    </row>
    <row r="2977" spans="3:5">
      <c r="C2977" s="22"/>
      <c r="E2977" s="22"/>
    </row>
    <row r="2978" spans="3:5">
      <c r="C2978" s="22"/>
      <c r="E2978" s="22"/>
    </row>
    <row r="2979" spans="3:5">
      <c r="C2979" s="22"/>
      <c r="E2979" s="22"/>
    </row>
    <row r="2980" spans="3:5">
      <c r="C2980" s="22"/>
      <c r="E2980" s="22"/>
    </row>
    <row r="2981" spans="3:5">
      <c r="C2981" s="22"/>
      <c r="E2981" s="22"/>
    </row>
    <row r="2982" spans="3:5">
      <c r="C2982" s="22"/>
      <c r="E2982" s="22"/>
    </row>
    <row r="2983" spans="3:5">
      <c r="C2983" s="22"/>
      <c r="E2983" s="22"/>
    </row>
    <row r="2984" spans="3:5">
      <c r="C2984" s="22"/>
      <c r="E2984" s="22"/>
    </row>
    <row r="2985" spans="3:5">
      <c r="C2985" s="22"/>
      <c r="E2985" s="22"/>
    </row>
    <row r="2986" spans="3:5">
      <c r="C2986" s="22"/>
      <c r="E2986" s="22"/>
    </row>
    <row r="2987" spans="3:5">
      <c r="C2987" s="22"/>
      <c r="E2987" s="22"/>
    </row>
    <row r="2988" spans="3:5">
      <c r="C2988" s="22"/>
      <c r="E2988" s="22"/>
    </row>
    <row r="2989" spans="3:5">
      <c r="C2989" s="22"/>
      <c r="E2989" s="22"/>
    </row>
    <row r="2990" spans="3:5">
      <c r="C2990" s="22"/>
      <c r="E2990" s="22"/>
    </row>
    <row r="2991" spans="3:5">
      <c r="C2991" s="22"/>
      <c r="E2991" s="22"/>
    </row>
    <row r="2992" spans="3:5">
      <c r="C2992" s="22"/>
      <c r="E2992" s="22"/>
    </row>
    <row r="2993" spans="3:5">
      <c r="C2993" s="22"/>
      <c r="E2993" s="22"/>
    </row>
    <row r="2994" spans="3:5">
      <c r="C2994" s="22"/>
      <c r="E2994" s="22"/>
    </row>
    <row r="2995" spans="3:5">
      <c r="C2995" s="22"/>
      <c r="E2995" s="22"/>
    </row>
    <row r="2996" spans="3:5">
      <c r="C2996" s="22"/>
      <c r="E2996" s="22"/>
    </row>
    <row r="2997" spans="3:5">
      <c r="C2997" s="22"/>
      <c r="E2997" s="22"/>
    </row>
    <row r="2998" spans="3:5">
      <c r="C2998" s="22"/>
      <c r="E2998" s="22"/>
    </row>
    <row r="2999" spans="3:5">
      <c r="C2999" s="22"/>
      <c r="E2999" s="22"/>
    </row>
    <row r="3000" spans="3:5">
      <c r="C3000" s="22"/>
      <c r="E3000" s="22"/>
    </row>
    <row r="3001" spans="3:5">
      <c r="C3001" s="22"/>
      <c r="E3001" s="22"/>
    </row>
    <row r="3002" spans="3:5">
      <c r="C3002" s="22"/>
      <c r="E3002" s="22"/>
    </row>
    <row r="3003" spans="3:5">
      <c r="C3003" s="22"/>
      <c r="E3003" s="22"/>
    </row>
    <row r="3004" spans="3:5">
      <c r="C3004" s="22"/>
      <c r="E3004" s="22"/>
    </row>
    <row r="3005" spans="3:5">
      <c r="C3005" s="22"/>
      <c r="E3005" s="22"/>
    </row>
    <row r="3006" spans="3:5">
      <c r="C3006" s="22"/>
      <c r="E3006" s="22"/>
    </row>
    <row r="3007" spans="3:5">
      <c r="C3007" s="22"/>
      <c r="E3007" s="22"/>
    </row>
    <row r="3008" spans="3:5">
      <c r="C3008" s="22"/>
      <c r="E3008" s="22"/>
    </row>
    <row r="3009" spans="3:5">
      <c r="C3009" s="22"/>
      <c r="E3009" s="22"/>
    </row>
    <row r="3010" spans="3:5">
      <c r="C3010" s="22"/>
      <c r="E3010" s="22"/>
    </row>
    <row r="3011" spans="3:5">
      <c r="C3011" s="22"/>
      <c r="E3011" s="22"/>
    </row>
    <row r="3012" spans="3:5">
      <c r="C3012" s="22"/>
      <c r="E3012" s="22"/>
    </row>
    <row r="3013" spans="3:5">
      <c r="C3013" s="22"/>
      <c r="E3013" s="22"/>
    </row>
    <row r="3014" spans="3:5">
      <c r="C3014" s="22"/>
      <c r="E3014" s="22"/>
    </row>
    <row r="3015" spans="3:5">
      <c r="C3015" s="22"/>
      <c r="E3015" s="22"/>
    </row>
    <row r="3016" spans="3:5">
      <c r="C3016" s="22"/>
      <c r="E3016" s="22"/>
    </row>
    <row r="3017" spans="3:5">
      <c r="C3017" s="22"/>
      <c r="E3017" s="22"/>
    </row>
    <row r="3018" spans="3:5">
      <c r="C3018" s="22"/>
      <c r="E3018" s="22"/>
    </row>
    <row r="3019" spans="3:5">
      <c r="C3019" s="22"/>
      <c r="E3019" s="22"/>
    </row>
    <row r="3020" spans="3:5">
      <c r="C3020" s="22"/>
      <c r="E3020" s="22"/>
    </row>
    <row r="3021" spans="3:5">
      <c r="C3021" s="22"/>
      <c r="E3021" s="22"/>
    </row>
    <row r="3022" spans="3:5">
      <c r="C3022" s="22"/>
      <c r="E3022" s="22"/>
    </row>
    <row r="3023" spans="3:5">
      <c r="C3023" s="22"/>
      <c r="E3023" s="22"/>
    </row>
    <row r="3024" spans="3:5">
      <c r="C3024" s="22"/>
      <c r="E3024" s="22"/>
    </row>
    <row r="3025" spans="3:5">
      <c r="C3025" s="22"/>
      <c r="E3025" s="22"/>
    </row>
    <row r="3026" spans="3:5">
      <c r="C3026" s="22"/>
      <c r="E3026" s="22"/>
    </row>
    <row r="3027" spans="3:5">
      <c r="C3027" s="22"/>
      <c r="E3027" s="22"/>
    </row>
    <row r="3028" spans="3:5">
      <c r="C3028" s="22"/>
      <c r="E3028" s="22"/>
    </row>
    <row r="3029" spans="3:5">
      <c r="C3029" s="22"/>
      <c r="E3029" s="22"/>
    </row>
    <row r="3030" spans="3:5">
      <c r="C3030" s="22"/>
      <c r="E3030" s="22"/>
    </row>
    <row r="3031" spans="3:5">
      <c r="C3031" s="22"/>
      <c r="E3031" s="22"/>
    </row>
    <row r="3032" spans="3:5">
      <c r="C3032" s="22"/>
      <c r="E3032" s="22"/>
    </row>
    <row r="3033" spans="3:5">
      <c r="C3033" s="22"/>
      <c r="E3033" s="22"/>
    </row>
    <row r="3034" spans="3:5">
      <c r="C3034" s="22"/>
      <c r="E3034" s="22"/>
    </row>
    <row r="3035" spans="3:5">
      <c r="C3035" s="22"/>
      <c r="E3035" s="22"/>
    </row>
    <row r="3036" spans="3:5">
      <c r="C3036" s="22"/>
      <c r="E3036" s="22"/>
    </row>
    <row r="3037" spans="3:5">
      <c r="C3037" s="22"/>
      <c r="E3037" s="22"/>
    </row>
    <row r="3038" spans="3:5">
      <c r="C3038" s="22"/>
      <c r="E3038" s="22"/>
    </row>
    <row r="3039" spans="3:5">
      <c r="C3039" s="22"/>
      <c r="E3039" s="22"/>
    </row>
    <row r="3040" spans="3:5">
      <c r="C3040" s="22"/>
      <c r="E3040" s="22"/>
    </row>
    <row r="3041" spans="3:5">
      <c r="C3041" s="22"/>
      <c r="E3041" s="22"/>
    </row>
    <row r="3042" spans="3:5">
      <c r="C3042" s="22"/>
      <c r="E3042" s="22"/>
    </row>
    <row r="3043" spans="3:5">
      <c r="C3043" s="22"/>
      <c r="E3043" s="22"/>
    </row>
    <row r="3044" spans="3:5">
      <c r="C3044" s="22"/>
      <c r="E3044" s="22"/>
    </row>
    <row r="3045" spans="3:5">
      <c r="C3045" s="22"/>
      <c r="E3045" s="22"/>
    </row>
    <row r="3046" spans="3:5">
      <c r="C3046" s="22"/>
      <c r="E3046" s="22"/>
    </row>
    <row r="3047" spans="3:5">
      <c r="C3047" s="22"/>
      <c r="E3047" s="22"/>
    </row>
    <row r="3048" spans="3:5">
      <c r="C3048" s="22"/>
      <c r="E3048" s="22"/>
    </row>
    <row r="3049" spans="3:5">
      <c r="C3049" s="22"/>
      <c r="E3049" s="22"/>
    </row>
    <row r="3050" spans="3:5">
      <c r="C3050" s="22"/>
      <c r="E3050" s="22"/>
    </row>
    <row r="3051" spans="3:5">
      <c r="C3051" s="22"/>
      <c r="E3051" s="22"/>
    </row>
    <row r="3052" spans="3:5">
      <c r="C3052" s="22"/>
      <c r="E3052" s="22"/>
    </row>
    <row r="3053" spans="3:5">
      <c r="C3053" s="22"/>
      <c r="E3053" s="22"/>
    </row>
    <row r="3054" spans="3:5">
      <c r="C3054" s="22"/>
      <c r="E3054" s="22"/>
    </row>
    <row r="3055" spans="3:5">
      <c r="C3055" s="22"/>
      <c r="E3055" s="22"/>
    </row>
    <row r="3056" spans="3:5">
      <c r="C3056" s="22"/>
      <c r="E3056" s="22"/>
    </row>
    <row r="3057" spans="3:5">
      <c r="C3057" s="22"/>
      <c r="E3057" s="22"/>
    </row>
    <row r="3058" spans="3:5">
      <c r="C3058" s="22"/>
      <c r="E3058" s="22"/>
    </row>
    <row r="3059" spans="3:5">
      <c r="C3059" s="22"/>
      <c r="E3059" s="22"/>
    </row>
    <row r="3060" spans="3:5">
      <c r="C3060" s="22"/>
      <c r="E3060" s="22"/>
    </row>
    <row r="3061" spans="3:5">
      <c r="C3061" s="22"/>
      <c r="E3061" s="22"/>
    </row>
    <row r="3062" spans="3:5">
      <c r="C3062" s="22"/>
      <c r="E3062" s="22"/>
    </row>
    <row r="3063" spans="3:5">
      <c r="C3063" s="22"/>
      <c r="E3063" s="22"/>
    </row>
    <row r="3064" spans="3:5">
      <c r="C3064" s="22"/>
      <c r="E3064" s="22"/>
    </row>
    <row r="3065" spans="3:5">
      <c r="C3065" s="22"/>
      <c r="E3065" s="22"/>
    </row>
    <row r="3066" spans="3:5">
      <c r="C3066" s="22"/>
      <c r="E3066" s="22"/>
    </row>
    <row r="3067" spans="3:5">
      <c r="C3067" s="22"/>
      <c r="E3067" s="22"/>
    </row>
    <row r="3068" spans="3:5">
      <c r="C3068" s="22"/>
      <c r="E3068" s="22"/>
    </row>
    <row r="3069" spans="3:5">
      <c r="C3069" s="22"/>
      <c r="E3069" s="22"/>
    </row>
    <row r="3070" spans="3:5">
      <c r="C3070" s="22"/>
      <c r="E3070" s="22"/>
    </row>
    <row r="3071" spans="3:5">
      <c r="C3071" s="22"/>
      <c r="E3071" s="22"/>
    </row>
    <row r="3072" spans="3:5">
      <c r="C3072" s="22"/>
      <c r="E3072" s="22"/>
    </row>
    <row r="3073" spans="3:5">
      <c r="C3073" s="22"/>
      <c r="E3073" s="22"/>
    </row>
    <row r="3074" spans="3:5">
      <c r="C3074" s="22"/>
      <c r="E3074" s="22"/>
    </row>
    <row r="3075" spans="3:5">
      <c r="C3075" s="22"/>
      <c r="E3075" s="22"/>
    </row>
    <row r="3076" spans="3:5">
      <c r="C3076" s="22"/>
      <c r="E3076" s="22"/>
    </row>
    <row r="3077" spans="3:5">
      <c r="C3077" s="22"/>
      <c r="E3077" s="22"/>
    </row>
    <row r="3078" spans="3:5">
      <c r="C3078" s="22"/>
      <c r="E3078" s="22"/>
    </row>
    <row r="3079" spans="3:5">
      <c r="C3079" s="22"/>
      <c r="E3079" s="22"/>
    </row>
    <row r="3080" spans="3:5">
      <c r="C3080" s="22"/>
      <c r="E3080" s="22"/>
    </row>
    <row r="3081" spans="3:5">
      <c r="C3081" s="22"/>
      <c r="E3081" s="22"/>
    </row>
    <row r="3082" spans="3:5">
      <c r="C3082" s="22"/>
      <c r="E3082" s="22"/>
    </row>
    <row r="3083" spans="3:5">
      <c r="C3083" s="22"/>
      <c r="E3083" s="22"/>
    </row>
    <row r="3084" spans="3:5">
      <c r="C3084" s="22"/>
      <c r="E3084" s="22"/>
    </row>
    <row r="3085" spans="3:5">
      <c r="C3085" s="22"/>
      <c r="E3085" s="22"/>
    </row>
    <row r="3086" spans="3:5">
      <c r="C3086" s="22"/>
      <c r="E3086" s="22"/>
    </row>
    <row r="3087" spans="3:5">
      <c r="C3087" s="22"/>
      <c r="E3087" s="22"/>
    </row>
    <row r="3088" spans="3:5">
      <c r="C3088" s="22"/>
      <c r="E3088" s="22"/>
    </row>
    <row r="3089" spans="3:5">
      <c r="C3089" s="22"/>
      <c r="E3089" s="22"/>
    </row>
    <row r="3090" spans="3:5">
      <c r="C3090" s="22"/>
      <c r="E3090" s="22"/>
    </row>
    <row r="3091" spans="3:5">
      <c r="C3091" s="22"/>
      <c r="E3091" s="22"/>
    </row>
    <row r="3092" spans="3:5">
      <c r="C3092" s="22"/>
      <c r="E3092" s="22"/>
    </row>
    <row r="3093" spans="3:5">
      <c r="C3093" s="22"/>
      <c r="E3093" s="22"/>
    </row>
    <row r="3094" spans="3:5">
      <c r="C3094" s="22"/>
      <c r="E3094" s="22"/>
    </row>
    <row r="3095" spans="3:5">
      <c r="C3095" s="22"/>
      <c r="E3095" s="22"/>
    </row>
    <row r="3096" spans="3:5">
      <c r="C3096" s="22"/>
      <c r="E3096" s="22"/>
    </row>
    <row r="3097" spans="3:5">
      <c r="C3097" s="22"/>
      <c r="E3097" s="22"/>
    </row>
    <row r="3098" spans="3:5">
      <c r="C3098" s="22"/>
      <c r="E3098" s="22"/>
    </row>
    <row r="3099" spans="3:5">
      <c r="C3099" s="22"/>
      <c r="E3099" s="22"/>
    </row>
    <row r="3100" spans="3:5">
      <c r="C3100" s="22"/>
      <c r="E3100" s="22"/>
    </row>
    <row r="3101" spans="3:5">
      <c r="C3101" s="22"/>
      <c r="E3101" s="22"/>
    </row>
    <row r="3102" spans="3:5">
      <c r="C3102" s="22"/>
      <c r="E3102" s="22"/>
    </row>
    <row r="3103" spans="3:5">
      <c r="C3103" s="22"/>
      <c r="E3103" s="22"/>
    </row>
    <row r="3104" spans="3:5">
      <c r="C3104" s="22"/>
      <c r="E3104" s="22"/>
    </row>
    <row r="3105" spans="3:5">
      <c r="C3105" s="22"/>
      <c r="E3105" s="22"/>
    </row>
    <row r="3106" spans="3:5">
      <c r="C3106" s="22"/>
      <c r="E3106" s="22"/>
    </row>
    <row r="3107" spans="3:5">
      <c r="C3107" s="22"/>
      <c r="E3107" s="22"/>
    </row>
    <row r="3108" spans="3:5">
      <c r="C3108" s="22"/>
      <c r="E3108" s="22"/>
    </row>
    <row r="3109" spans="3:5">
      <c r="C3109" s="22"/>
      <c r="E3109" s="22"/>
    </row>
    <row r="3110" spans="3:5">
      <c r="C3110" s="22"/>
      <c r="E3110" s="22"/>
    </row>
    <row r="3111" spans="3:5">
      <c r="C3111" s="22"/>
      <c r="E3111" s="22"/>
    </row>
    <row r="3112" spans="3:5">
      <c r="C3112" s="22"/>
      <c r="E3112" s="22"/>
    </row>
    <row r="3113" spans="3:5">
      <c r="C3113" s="22"/>
      <c r="E3113" s="22"/>
    </row>
    <row r="3114" spans="3:5">
      <c r="C3114" s="22"/>
      <c r="E3114" s="22"/>
    </row>
    <row r="3115" spans="3:5">
      <c r="C3115" s="22"/>
      <c r="E3115" s="22"/>
    </row>
    <row r="3116" spans="3:5">
      <c r="C3116" s="22"/>
      <c r="E3116" s="22"/>
    </row>
    <row r="3117" spans="3:5">
      <c r="C3117" s="22"/>
      <c r="E3117" s="22"/>
    </row>
    <row r="3118" spans="3:5">
      <c r="C3118" s="22"/>
      <c r="E3118" s="22"/>
    </row>
    <row r="3119" spans="3:5">
      <c r="C3119" s="22"/>
      <c r="E3119" s="22"/>
    </row>
    <row r="3120" spans="3:5">
      <c r="C3120" s="22"/>
      <c r="E3120" s="22"/>
    </row>
    <row r="3121" spans="3:5">
      <c r="C3121" s="22"/>
      <c r="E3121" s="22"/>
    </row>
    <row r="3122" spans="3:5">
      <c r="C3122" s="22"/>
      <c r="E3122" s="22"/>
    </row>
    <row r="3123" spans="3:5">
      <c r="C3123" s="22"/>
      <c r="E3123" s="22"/>
    </row>
    <row r="3124" spans="3:5">
      <c r="C3124" s="22"/>
      <c r="E3124" s="22"/>
    </row>
    <row r="3125" spans="3:5">
      <c r="C3125" s="22"/>
      <c r="E3125" s="22"/>
    </row>
    <row r="3126" spans="3:5">
      <c r="C3126" s="22"/>
      <c r="E3126" s="22"/>
    </row>
    <row r="3127" spans="3:5">
      <c r="C3127" s="22"/>
      <c r="E3127" s="22"/>
    </row>
    <row r="3128" spans="3:5">
      <c r="C3128" s="22"/>
      <c r="E3128" s="22"/>
    </row>
    <row r="3129" spans="3:5">
      <c r="C3129" s="22"/>
      <c r="E3129" s="22"/>
    </row>
    <row r="3130" spans="3:5">
      <c r="C3130" s="22"/>
      <c r="E3130" s="22"/>
    </row>
    <row r="3131" spans="3:5">
      <c r="C3131" s="22"/>
      <c r="E3131" s="22"/>
    </row>
    <row r="3132" spans="3:5">
      <c r="C3132" s="22"/>
      <c r="E3132" s="22"/>
    </row>
    <row r="3133" spans="3:5">
      <c r="C3133" s="22"/>
      <c r="E3133" s="22"/>
    </row>
    <row r="3134" spans="3:5">
      <c r="C3134" s="22"/>
      <c r="E3134" s="22"/>
    </row>
    <row r="3135" spans="3:5">
      <c r="C3135" s="22"/>
      <c r="E3135" s="22"/>
    </row>
    <row r="3136" spans="3:5">
      <c r="C3136" s="22"/>
      <c r="E3136" s="22"/>
    </row>
    <row r="3137" spans="3:5">
      <c r="C3137" s="22"/>
      <c r="E3137" s="22"/>
    </row>
    <row r="3138" spans="3:5">
      <c r="C3138" s="22"/>
      <c r="E3138" s="22"/>
    </row>
    <row r="3139" spans="3:5">
      <c r="C3139" s="22"/>
      <c r="E3139" s="22"/>
    </row>
    <row r="3140" spans="3:5">
      <c r="C3140" s="22"/>
      <c r="E3140" s="22"/>
    </row>
    <row r="3141" spans="3:5">
      <c r="C3141" s="22"/>
      <c r="E3141" s="22"/>
    </row>
    <row r="3142" spans="3:5">
      <c r="C3142" s="22"/>
      <c r="E3142" s="22"/>
    </row>
    <row r="3143" spans="3:5">
      <c r="C3143" s="22"/>
      <c r="E3143" s="22"/>
    </row>
    <row r="3144" spans="3:5">
      <c r="C3144" s="22"/>
      <c r="E3144" s="22"/>
    </row>
    <row r="3145" spans="3:5">
      <c r="C3145" s="22"/>
      <c r="E3145" s="22"/>
    </row>
    <row r="3146" spans="3:5">
      <c r="C3146" s="22"/>
      <c r="E3146" s="22"/>
    </row>
    <row r="3147" spans="3:5">
      <c r="C3147" s="22"/>
      <c r="E3147" s="22"/>
    </row>
    <row r="3148" spans="3:5">
      <c r="C3148" s="22"/>
      <c r="E3148" s="22"/>
    </row>
    <row r="3149" spans="3:5">
      <c r="C3149" s="22"/>
      <c r="E3149" s="22"/>
    </row>
    <row r="3150" spans="3:5">
      <c r="C3150" s="22"/>
      <c r="E3150" s="22"/>
    </row>
    <row r="3151" spans="3:5">
      <c r="C3151" s="22"/>
      <c r="E3151" s="22"/>
    </row>
    <row r="3152" spans="3:5">
      <c r="C3152" s="22"/>
      <c r="E3152" s="22"/>
    </row>
    <row r="3153" spans="3:5">
      <c r="C3153" s="22"/>
      <c r="E3153" s="22"/>
    </row>
    <row r="3154" spans="3:5">
      <c r="C3154" s="22"/>
      <c r="E3154" s="22"/>
    </row>
    <row r="3155" spans="3:5">
      <c r="C3155" s="22"/>
      <c r="E3155" s="22"/>
    </row>
    <row r="3156" spans="3:5">
      <c r="C3156" s="22"/>
      <c r="E3156" s="22"/>
    </row>
    <row r="3157" spans="3:5">
      <c r="C3157" s="22"/>
      <c r="E3157" s="22"/>
    </row>
    <row r="3158" spans="3:5">
      <c r="C3158" s="22"/>
      <c r="E3158" s="22"/>
    </row>
    <row r="3159" spans="3:5">
      <c r="C3159" s="22"/>
      <c r="E3159" s="22"/>
    </row>
    <row r="3160" spans="3:5">
      <c r="C3160" s="22"/>
      <c r="E3160" s="22"/>
    </row>
    <row r="3161" spans="3:5">
      <c r="C3161" s="22"/>
      <c r="E3161" s="22"/>
    </row>
    <row r="3162" spans="3:5">
      <c r="C3162" s="22"/>
      <c r="E3162" s="22"/>
    </row>
    <row r="3163" spans="3:5">
      <c r="C3163" s="22"/>
      <c r="E3163" s="22"/>
    </row>
    <row r="3164" spans="3:5">
      <c r="C3164" s="22"/>
      <c r="E3164" s="22"/>
    </row>
    <row r="3165" spans="3:5">
      <c r="C3165" s="22"/>
      <c r="E3165" s="22"/>
    </row>
    <row r="3166" spans="3:5">
      <c r="C3166" s="22"/>
      <c r="E3166" s="22"/>
    </row>
    <row r="3167" spans="3:5">
      <c r="C3167" s="22"/>
      <c r="E3167" s="22"/>
    </row>
    <row r="3168" spans="3:5">
      <c r="C3168" s="22"/>
      <c r="E3168" s="22"/>
    </row>
    <row r="3169" spans="3:5">
      <c r="C3169" s="22"/>
      <c r="E3169" s="22"/>
    </row>
    <row r="3170" spans="3:5">
      <c r="C3170" s="22"/>
      <c r="E3170" s="22"/>
    </row>
    <row r="3171" spans="3:5">
      <c r="C3171" s="22"/>
      <c r="E3171" s="22"/>
    </row>
    <row r="3172" spans="3:5">
      <c r="C3172" s="22"/>
      <c r="E3172" s="22"/>
    </row>
    <row r="3173" spans="3:5">
      <c r="C3173" s="22"/>
      <c r="E3173" s="22"/>
    </row>
    <row r="3174" spans="3:5">
      <c r="C3174" s="22"/>
      <c r="E3174" s="22"/>
    </row>
    <row r="3175" spans="3:5">
      <c r="C3175" s="22"/>
      <c r="E3175" s="22"/>
    </row>
    <row r="3176" spans="3:5">
      <c r="C3176" s="22"/>
      <c r="E3176" s="22"/>
    </row>
    <row r="3177" spans="3:5">
      <c r="C3177" s="22"/>
      <c r="E3177" s="22"/>
    </row>
    <row r="3178" spans="3:5">
      <c r="C3178" s="22"/>
      <c r="E3178" s="22"/>
    </row>
    <row r="3179" spans="3:5">
      <c r="C3179" s="22"/>
      <c r="E3179" s="22"/>
    </row>
    <row r="3180" spans="3:5">
      <c r="C3180" s="22"/>
      <c r="E3180" s="22"/>
    </row>
    <row r="3181" spans="3:5">
      <c r="C3181" s="22"/>
      <c r="E3181" s="22"/>
    </row>
    <row r="3182" spans="3:5">
      <c r="C3182" s="22"/>
      <c r="E3182" s="22"/>
    </row>
    <row r="3183" spans="3:5">
      <c r="C3183" s="22"/>
      <c r="E3183" s="22"/>
    </row>
    <row r="3184" spans="3:5">
      <c r="C3184" s="22"/>
      <c r="E3184" s="22"/>
    </row>
    <row r="3185" spans="3:5">
      <c r="C3185" s="22"/>
      <c r="E3185" s="22"/>
    </row>
    <row r="3186" spans="3:5">
      <c r="C3186" s="22"/>
      <c r="E3186" s="22"/>
    </row>
    <row r="3187" spans="3:5">
      <c r="C3187" s="22"/>
      <c r="E3187" s="22"/>
    </row>
    <row r="3188" spans="3:5">
      <c r="C3188" s="22"/>
      <c r="E3188" s="22"/>
    </row>
    <row r="3189" spans="3:5">
      <c r="C3189" s="22"/>
      <c r="E3189" s="22"/>
    </row>
    <row r="3190" spans="3:5">
      <c r="C3190" s="22"/>
      <c r="E3190" s="22"/>
    </row>
    <row r="3191" spans="3:5">
      <c r="C3191" s="22"/>
      <c r="E3191" s="22"/>
    </row>
    <row r="3192" spans="3:5">
      <c r="C3192" s="22"/>
      <c r="E3192" s="22"/>
    </row>
    <row r="3193" spans="3:5">
      <c r="C3193" s="22"/>
      <c r="E3193" s="22"/>
    </row>
    <row r="3194" spans="3:5">
      <c r="C3194" s="22"/>
      <c r="E3194" s="22"/>
    </row>
    <row r="3195" spans="3:5">
      <c r="C3195" s="22"/>
      <c r="E3195" s="22"/>
    </row>
    <row r="3196" spans="3:5">
      <c r="C3196" s="22"/>
      <c r="E3196" s="22"/>
    </row>
    <row r="3197" spans="3:5">
      <c r="C3197" s="22"/>
      <c r="E3197" s="22"/>
    </row>
    <row r="3198" spans="3:5">
      <c r="C3198" s="22"/>
      <c r="E3198" s="22"/>
    </row>
    <row r="3199" spans="3:5">
      <c r="C3199" s="22"/>
      <c r="E3199" s="22"/>
    </row>
    <row r="3200" spans="3:5">
      <c r="C3200" s="22"/>
      <c r="E3200" s="22"/>
    </row>
    <row r="3201" spans="3:5">
      <c r="C3201" s="22"/>
      <c r="E3201" s="22"/>
    </row>
    <row r="3202" spans="3:5">
      <c r="C3202" s="22"/>
      <c r="E3202" s="22"/>
    </row>
    <row r="3203" spans="3:5">
      <c r="C3203" s="22"/>
      <c r="E3203" s="22"/>
    </row>
    <row r="3204" spans="3:5">
      <c r="C3204" s="22"/>
      <c r="E3204" s="22"/>
    </row>
    <row r="3205" spans="3:5">
      <c r="C3205" s="22"/>
      <c r="E3205" s="22"/>
    </row>
    <row r="3206" spans="3:5">
      <c r="C3206" s="22"/>
      <c r="E3206" s="22"/>
    </row>
    <row r="3207" spans="3:5">
      <c r="C3207" s="22"/>
      <c r="E3207" s="22"/>
    </row>
    <row r="3208" spans="3:5">
      <c r="C3208" s="22"/>
      <c r="E3208" s="22"/>
    </row>
    <row r="3209" spans="3:5">
      <c r="C3209" s="22"/>
      <c r="E3209" s="22"/>
    </row>
    <row r="3210" spans="3:5">
      <c r="C3210" s="22"/>
      <c r="E3210" s="22"/>
    </row>
    <row r="3211" spans="3:5">
      <c r="C3211" s="22"/>
      <c r="E3211" s="22"/>
    </row>
    <row r="3212" spans="3:5">
      <c r="C3212" s="22"/>
      <c r="E3212" s="22"/>
    </row>
    <row r="3213" spans="3:5">
      <c r="C3213" s="22"/>
      <c r="E3213" s="22"/>
    </row>
    <row r="3214" spans="3:5">
      <c r="C3214" s="22"/>
      <c r="E3214" s="22"/>
    </row>
    <row r="3215" spans="3:5">
      <c r="C3215" s="22"/>
      <c r="E3215" s="22"/>
    </row>
    <row r="3216" spans="3:5">
      <c r="C3216" s="22"/>
      <c r="E3216" s="22"/>
    </row>
    <row r="3217" spans="3:5">
      <c r="C3217" s="22"/>
      <c r="E3217" s="22"/>
    </row>
    <row r="3218" spans="3:5">
      <c r="C3218" s="22"/>
      <c r="E3218" s="22"/>
    </row>
    <row r="3219" spans="3:5">
      <c r="C3219" s="22"/>
      <c r="E3219" s="22"/>
    </row>
    <row r="3220" spans="3:5">
      <c r="C3220" s="22"/>
      <c r="E3220" s="22"/>
    </row>
    <row r="3221" spans="3:5">
      <c r="C3221" s="22"/>
      <c r="E3221" s="22"/>
    </row>
    <row r="3222" spans="3:5">
      <c r="C3222" s="22"/>
      <c r="E3222" s="22"/>
    </row>
    <row r="3223" spans="3:5">
      <c r="C3223" s="22"/>
      <c r="E3223" s="22"/>
    </row>
    <row r="3224" spans="3:5">
      <c r="C3224" s="22"/>
      <c r="E3224" s="22"/>
    </row>
    <row r="3225" spans="3:5">
      <c r="C3225" s="22"/>
      <c r="E3225" s="22"/>
    </row>
    <row r="3226" spans="3:5">
      <c r="C3226" s="22"/>
      <c r="E3226" s="22"/>
    </row>
    <row r="3227" spans="3:5">
      <c r="C3227" s="22"/>
      <c r="E3227" s="22"/>
    </row>
    <row r="3228" spans="3:5">
      <c r="C3228" s="22"/>
      <c r="E3228" s="22"/>
    </row>
    <row r="3229" spans="3:5">
      <c r="C3229" s="22"/>
      <c r="E3229" s="22"/>
    </row>
    <row r="3230" spans="3:5">
      <c r="C3230" s="22"/>
      <c r="E3230" s="22"/>
    </row>
    <row r="3231" spans="3:5">
      <c r="C3231" s="22"/>
      <c r="E3231" s="22"/>
    </row>
    <row r="3232" spans="3:5">
      <c r="C3232" s="22"/>
      <c r="E3232" s="22"/>
    </row>
    <row r="3233" spans="3:5">
      <c r="C3233" s="22"/>
      <c r="E3233" s="22"/>
    </row>
    <row r="3234" spans="3:5">
      <c r="C3234" s="22"/>
      <c r="E3234" s="22"/>
    </row>
    <row r="3235" spans="3:5">
      <c r="C3235" s="22"/>
      <c r="E3235" s="22"/>
    </row>
    <row r="3236" spans="3:5">
      <c r="C3236" s="22"/>
      <c r="E3236" s="22"/>
    </row>
    <row r="3237" spans="3:5">
      <c r="C3237" s="22"/>
      <c r="E3237" s="22"/>
    </row>
    <row r="3238" spans="3:5">
      <c r="C3238" s="22"/>
      <c r="E3238" s="22"/>
    </row>
    <row r="3239" spans="3:5">
      <c r="C3239" s="22"/>
      <c r="E3239" s="22"/>
    </row>
    <row r="3240" spans="3:5">
      <c r="C3240" s="22"/>
      <c r="E3240" s="22"/>
    </row>
    <row r="3241" spans="3:5">
      <c r="C3241" s="22"/>
      <c r="E3241" s="22"/>
    </row>
    <row r="3242" spans="3:5">
      <c r="C3242" s="22"/>
      <c r="E3242" s="22"/>
    </row>
    <row r="3243" spans="3:5">
      <c r="C3243" s="22"/>
      <c r="E3243" s="22"/>
    </row>
    <row r="3244" spans="3:5">
      <c r="C3244" s="22"/>
      <c r="E3244" s="22"/>
    </row>
    <row r="3245" spans="3:5">
      <c r="C3245" s="22"/>
      <c r="E3245" s="22"/>
    </row>
    <row r="3246" spans="3:5">
      <c r="C3246" s="22"/>
      <c r="E3246" s="22"/>
    </row>
    <row r="3247" spans="3:5">
      <c r="C3247" s="22"/>
      <c r="E3247" s="22"/>
    </row>
    <row r="3248" spans="3:5">
      <c r="C3248" s="22"/>
      <c r="E3248" s="22"/>
    </row>
    <row r="3249" spans="3:5">
      <c r="C3249" s="22"/>
      <c r="E3249" s="22"/>
    </row>
    <row r="3250" spans="3:5">
      <c r="C3250" s="22"/>
      <c r="E3250" s="22"/>
    </row>
    <row r="3251" spans="3:5">
      <c r="C3251" s="22"/>
      <c r="E3251" s="22"/>
    </row>
    <row r="3252" spans="3:5">
      <c r="C3252" s="22"/>
      <c r="E3252" s="22"/>
    </row>
    <row r="3253" spans="3:5">
      <c r="C3253" s="22"/>
      <c r="E3253" s="22"/>
    </row>
    <row r="3254" spans="3:5">
      <c r="C3254" s="22"/>
      <c r="E3254" s="22"/>
    </row>
    <row r="3255" spans="3:5">
      <c r="C3255" s="22"/>
      <c r="E3255" s="22"/>
    </row>
    <row r="3256" spans="3:5">
      <c r="C3256" s="22"/>
      <c r="E3256" s="22"/>
    </row>
    <row r="3257" spans="3:5">
      <c r="C3257" s="22"/>
      <c r="E3257" s="22"/>
    </row>
    <row r="3258" spans="3:5">
      <c r="C3258" s="22"/>
      <c r="E3258" s="22"/>
    </row>
    <row r="3259" spans="3:5">
      <c r="C3259" s="22"/>
      <c r="E3259" s="22"/>
    </row>
    <row r="3260" spans="3:5">
      <c r="C3260" s="22"/>
      <c r="E3260" s="22"/>
    </row>
    <row r="3261" spans="3:5">
      <c r="C3261" s="22"/>
      <c r="E3261" s="22"/>
    </row>
    <row r="3262" spans="3:5">
      <c r="C3262" s="22"/>
      <c r="E3262" s="22"/>
    </row>
    <row r="3263" spans="3:5">
      <c r="C3263" s="22"/>
      <c r="E3263" s="22"/>
    </row>
    <row r="3264" spans="3:5">
      <c r="C3264" s="22"/>
      <c r="E3264" s="22"/>
    </row>
    <row r="3265" spans="3:5">
      <c r="C3265" s="22"/>
      <c r="E3265" s="22"/>
    </row>
    <row r="3266" spans="3:5">
      <c r="C3266" s="22"/>
      <c r="E3266" s="22"/>
    </row>
    <row r="3267" spans="3:5">
      <c r="C3267" s="22"/>
      <c r="E3267" s="22"/>
    </row>
    <row r="3268" spans="3:5">
      <c r="C3268" s="22"/>
      <c r="E3268" s="22"/>
    </row>
    <row r="3269" spans="3:5">
      <c r="C3269" s="22"/>
      <c r="E3269" s="22"/>
    </row>
    <row r="3270" spans="3:5">
      <c r="C3270" s="22"/>
      <c r="E3270" s="22"/>
    </row>
    <row r="3271" spans="3:5">
      <c r="C3271" s="22"/>
      <c r="E3271" s="22"/>
    </row>
    <row r="3272" spans="3:5">
      <c r="C3272" s="22"/>
      <c r="E3272" s="22"/>
    </row>
    <row r="3273" spans="3:5">
      <c r="C3273" s="22"/>
      <c r="E3273" s="22"/>
    </row>
    <row r="3274" spans="3:5">
      <c r="C3274" s="22"/>
      <c r="E3274" s="22"/>
    </row>
    <row r="3275" spans="3:5">
      <c r="C3275" s="22"/>
      <c r="E3275" s="22"/>
    </row>
    <row r="3276" spans="3:5">
      <c r="C3276" s="22"/>
      <c r="E3276" s="22"/>
    </row>
    <row r="3277" spans="3:5">
      <c r="C3277" s="22"/>
      <c r="E3277" s="22"/>
    </row>
    <row r="3278" spans="3:5">
      <c r="C3278" s="22"/>
      <c r="E3278" s="22"/>
    </row>
    <row r="3279" spans="3:5">
      <c r="C3279" s="22"/>
      <c r="E3279" s="22"/>
    </row>
    <row r="3280" spans="3:5">
      <c r="C3280" s="22"/>
      <c r="E3280" s="22"/>
    </row>
    <row r="3281" spans="3:5">
      <c r="C3281" s="22"/>
      <c r="E3281" s="22"/>
    </row>
    <row r="3282" spans="3:5">
      <c r="C3282" s="22"/>
      <c r="E3282" s="22"/>
    </row>
    <row r="3283" spans="3:5">
      <c r="C3283" s="22"/>
      <c r="E3283" s="22"/>
    </row>
    <row r="3284" spans="3:5">
      <c r="C3284" s="22"/>
      <c r="E3284" s="22"/>
    </row>
    <row r="3285" spans="3:5">
      <c r="C3285" s="22"/>
      <c r="E3285" s="22"/>
    </row>
    <row r="3286" spans="3:5">
      <c r="C3286" s="22"/>
      <c r="E3286" s="22"/>
    </row>
    <row r="3287" spans="3:5">
      <c r="C3287" s="22"/>
      <c r="E3287" s="22"/>
    </row>
    <row r="3288" spans="3:5">
      <c r="C3288" s="22"/>
      <c r="E3288" s="22"/>
    </row>
    <row r="3289" spans="3:5">
      <c r="C3289" s="22"/>
      <c r="E3289" s="22"/>
    </row>
    <row r="3290" spans="3:5">
      <c r="C3290" s="22"/>
      <c r="E3290" s="22"/>
    </row>
    <row r="3291" spans="3:5">
      <c r="C3291" s="22"/>
      <c r="E3291" s="22"/>
    </row>
    <row r="3292" spans="3:5">
      <c r="C3292" s="22"/>
      <c r="E3292" s="22"/>
    </row>
    <row r="3293" spans="3:5">
      <c r="C3293" s="22"/>
      <c r="E3293" s="22"/>
    </row>
    <row r="3294" spans="3:5">
      <c r="C3294" s="22"/>
      <c r="E3294" s="22"/>
    </row>
    <row r="3295" spans="3:5">
      <c r="C3295" s="22"/>
      <c r="E3295" s="22"/>
    </row>
    <row r="3296" spans="3:5">
      <c r="C3296" s="22"/>
      <c r="E3296" s="22"/>
    </row>
    <row r="3297" spans="3:5">
      <c r="C3297" s="22"/>
      <c r="E3297" s="22"/>
    </row>
    <row r="3298" spans="3:5">
      <c r="C3298" s="22"/>
      <c r="E3298" s="22"/>
    </row>
    <row r="3299" spans="3:5">
      <c r="C3299" s="22"/>
      <c r="E3299" s="22"/>
    </row>
    <row r="3300" spans="3:5">
      <c r="C3300" s="22"/>
      <c r="E3300" s="22"/>
    </row>
    <row r="3301" spans="3:5">
      <c r="C3301" s="22"/>
      <c r="E3301" s="22"/>
    </row>
    <row r="3302" spans="3:5">
      <c r="C3302" s="22"/>
      <c r="E3302" s="22"/>
    </row>
    <row r="3303" spans="3:5">
      <c r="C3303" s="22"/>
      <c r="E3303" s="22"/>
    </row>
    <row r="3304" spans="3:5">
      <c r="C3304" s="22"/>
      <c r="E3304" s="22"/>
    </row>
    <row r="3305" spans="3:5">
      <c r="C3305" s="22"/>
      <c r="E3305" s="22"/>
    </row>
    <row r="3306" spans="3:5">
      <c r="C3306" s="22"/>
      <c r="E3306" s="22"/>
    </row>
    <row r="3307" spans="3:5">
      <c r="C3307" s="22"/>
      <c r="E3307" s="22"/>
    </row>
    <row r="3308" spans="3:5">
      <c r="C3308" s="22"/>
      <c r="E3308" s="22"/>
    </row>
    <row r="3309" spans="3:5">
      <c r="C3309" s="22"/>
      <c r="E3309" s="22"/>
    </row>
    <row r="3310" spans="3:5">
      <c r="C3310" s="22"/>
      <c r="E3310" s="22"/>
    </row>
    <row r="3311" spans="3:5">
      <c r="C3311" s="22"/>
      <c r="E3311" s="22"/>
    </row>
    <row r="3312" spans="3:5">
      <c r="C3312" s="22"/>
      <c r="E3312" s="22"/>
    </row>
    <row r="3313" spans="3:5">
      <c r="C3313" s="22"/>
      <c r="E3313" s="22"/>
    </row>
    <row r="3314" spans="3:5">
      <c r="C3314" s="22"/>
      <c r="E3314" s="22"/>
    </row>
    <row r="3315" spans="3:5">
      <c r="C3315" s="22"/>
      <c r="E3315" s="22"/>
    </row>
    <row r="3316" spans="3:5">
      <c r="C3316" s="22"/>
      <c r="E3316" s="22"/>
    </row>
    <row r="3317" spans="3:5">
      <c r="C3317" s="22"/>
      <c r="E3317" s="22"/>
    </row>
    <row r="3318" spans="3:5">
      <c r="C3318" s="22"/>
      <c r="E3318" s="22"/>
    </row>
    <row r="3319" spans="3:5">
      <c r="C3319" s="22"/>
      <c r="E3319" s="22"/>
    </row>
    <row r="3320" spans="3:5">
      <c r="C3320" s="22"/>
      <c r="E3320" s="22"/>
    </row>
    <row r="3321" spans="3:5">
      <c r="C3321" s="22"/>
      <c r="E3321" s="22"/>
    </row>
    <row r="3322" spans="3:5">
      <c r="C3322" s="22"/>
      <c r="E3322" s="22"/>
    </row>
    <row r="3323" spans="3:5">
      <c r="C3323" s="22"/>
      <c r="E3323" s="22"/>
    </row>
    <row r="3324" spans="3:5">
      <c r="C3324" s="22"/>
      <c r="E3324" s="22"/>
    </row>
    <row r="3325" spans="3:5">
      <c r="C3325" s="22"/>
      <c r="E3325" s="22"/>
    </row>
    <row r="3326" spans="3:5">
      <c r="C3326" s="22"/>
      <c r="E3326" s="22"/>
    </row>
    <row r="3327" spans="3:5">
      <c r="C3327" s="22"/>
      <c r="E3327" s="22"/>
    </row>
    <row r="3328" spans="3:5">
      <c r="C3328" s="22"/>
      <c r="E3328" s="22"/>
    </row>
    <row r="3329" spans="3:5">
      <c r="C3329" s="22"/>
      <c r="E3329" s="22"/>
    </row>
    <row r="3330" spans="3:5">
      <c r="C3330" s="22"/>
      <c r="E3330" s="22"/>
    </row>
    <row r="3331" spans="3:5">
      <c r="C3331" s="22"/>
      <c r="E3331" s="22"/>
    </row>
    <row r="3332" spans="3:5">
      <c r="C3332" s="22"/>
      <c r="E3332" s="22"/>
    </row>
    <row r="3333" spans="3:5">
      <c r="C3333" s="22"/>
      <c r="E3333" s="22"/>
    </row>
    <row r="3334" spans="3:5">
      <c r="C3334" s="22"/>
      <c r="E3334" s="22"/>
    </row>
    <row r="3335" spans="3:5">
      <c r="C3335" s="22"/>
      <c r="E3335" s="22"/>
    </row>
    <row r="3336" spans="3:5">
      <c r="C3336" s="22"/>
      <c r="E3336" s="22"/>
    </row>
    <row r="3337" spans="3:5">
      <c r="C3337" s="22"/>
      <c r="E3337" s="22"/>
    </row>
    <row r="3338" spans="3:5">
      <c r="C3338" s="22"/>
      <c r="E3338" s="22"/>
    </row>
    <row r="3339" spans="3:5">
      <c r="C3339" s="22"/>
      <c r="E3339" s="22"/>
    </row>
    <row r="3340" spans="3:5">
      <c r="C3340" s="22"/>
      <c r="E3340" s="22"/>
    </row>
    <row r="3341" spans="3:5">
      <c r="C3341" s="22"/>
      <c r="E3341" s="22"/>
    </row>
    <row r="3342" spans="3:5">
      <c r="C3342" s="22"/>
      <c r="E3342" s="22"/>
    </row>
    <row r="3343" spans="3:5">
      <c r="C3343" s="22"/>
      <c r="E3343" s="22"/>
    </row>
    <row r="3344" spans="3:5">
      <c r="C3344" s="22"/>
      <c r="E3344" s="22"/>
    </row>
    <row r="3345" spans="3:5">
      <c r="C3345" s="22"/>
      <c r="E3345" s="22"/>
    </row>
    <row r="3346" spans="3:5">
      <c r="C3346" s="22"/>
      <c r="E3346" s="22"/>
    </row>
    <row r="3347" spans="3:5">
      <c r="C3347" s="22"/>
      <c r="E3347" s="22"/>
    </row>
    <row r="3348" spans="3:5">
      <c r="C3348" s="22"/>
      <c r="E3348" s="22"/>
    </row>
    <row r="3349" spans="3:5">
      <c r="C3349" s="22"/>
      <c r="E3349" s="22"/>
    </row>
    <row r="3350" spans="3:5">
      <c r="C3350" s="22"/>
      <c r="E3350" s="22"/>
    </row>
    <row r="3351" spans="3:5">
      <c r="C3351" s="22"/>
      <c r="E3351" s="22"/>
    </row>
    <row r="3352" spans="3:5">
      <c r="C3352" s="22"/>
      <c r="E3352" s="22"/>
    </row>
    <row r="3353" spans="3:5">
      <c r="C3353" s="22"/>
      <c r="E3353" s="22"/>
    </row>
    <row r="3354" spans="3:5">
      <c r="C3354" s="22"/>
      <c r="E3354" s="22"/>
    </row>
    <row r="3355" spans="3:5">
      <c r="C3355" s="22"/>
      <c r="E3355" s="22"/>
    </row>
    <row r="3356" spans="3:5">
      <c r="C3356" s="22"/>
      <c r="E3356" s="22"/>
    </row>
    <row r="3357" spans="3:5">
      <c r="C3357" s="22"/>
      <c r="E3357" s="22"/>
    </row>
    <row r="3358" spans="3:5">
      <c r="C3358" s="22"/>
      <c r="E3358" s="22"/>
    </row>
    <row r="3359" spans="3:5">
      <c r="C3359" s="22"/>
      <c r="E3359" s="22"/>
    </row>
    <row r="3360" spans="3:5">
      <c r="C3360" s="22"/>
      <c r="E3360" s="22"/>
    </row>
    <row r="3361" spans="3:5">
      <c r="C3361" s="22"/>
      <c r="E3361" s="22"/>
    </row>
    <row r="3362" spans="3:5">
      <c r="C3362" s="22"/>
      <c r="E3362" s="22"/>
    </row>
    <row r="3363" spans="3:5">
      <c r="C3363" s="22"/>
      <c r="E3363" s="22"/>
    </row>
    <row r="3364" spans="3:5">
      <c r="C3364" s="22"/>
      <c r="E3364" s="22"/>
    </row>
    <row r="3365" spans="3:5">
      <c r="C3365" s="22"/>
      <c r="E3365" s="22"/>
    </row>
    <row r="3366" spans="3:5">
      <c r="C3366" s="22"/>
      <c r="E3366" s="22"/>
    </row>
    <row r="3367" spans="3:5">
      <c r="C3367" s="22"/>
      <c r="E3367" s="22"/>
    </row>
    <row r="3368" spans="3:5">
      <c r="C3368" s="22"/>
      <c r="E3368" s="22"/>
    </row>
    <row r="3369" spans="3:5">
      <c r="C3369" s="22"/>
      <c r="E3369" s="22"/>
    </row>
    <row r="3370" spans="3:5">
      <c r="C3370" s="22"/>
      <c r="E3370" s="22"/>
    </row>
    <row r="3371" spans="3:5">
      <c r="C3371" s="22"/>
      <c r="E3371" s="22"/>
    </row>
    <row r="3372" spans="3:5">
      <c r="C3372" s="22"/>
      <c r="E3372" s="22"/>
    </row>
    <row r="3373" spans="3:5">
      <c r="C3373" s="22"/>
      <c r="E3373" s="22"/>
    </row>
    <row r="3374" spans="3:5">
      <c r="C3374" s="22"/>
      <c r="E3374" s="22"/>
    </row>
    <row r="3375" spans="3:5">
      <c r="C3375" s="22"/>
      <c r="E3375" s="22"/>
    </row>
    <row r="3376" spans="3:5">
      <c r="C3376" s="22"/>
      <c r="E3376" s="22"/>
    </row>
    <row r="3377" spans="3:5">
      <c r="C3377" s="22"/>
      <c r="E3377" s="22"/>
    </row>
    <row r="3378" spans="3:5">
      <c r="C3378" s="22"/>
      <c r="E3378" s="22"/>
    </row>
    <row r="3379" spans="3:5">
      <c r="C3379" s="22"/>
      <c r="E3379" s="22"/>
    </row>
    <row r="3380" spans="3:5">
      <c r="C3380" s="22"/>
      <c r="E3380" s="22"/>
    </row>
    <row r="3381" spans="3:5">
      <c r="C3381" s="22"/>
      <c r="E3381" s="22"/>
    </row>
    <row r="3382" spans="3:5">
      <c r="C3382" s="22"/>
      <c r="E3382" s="22"/>
    </row>
    <row r="3383" spans="3:5">
      <c r="C3383" s="22"/>
      <c r="E3383" s="22"/>
    </row>
    <row r="3384" spans="3:5">
      <c r="C3384" s="22"/>
      <c r="E3384" s="22"/>
    </row>
    <row r="3385" spans="3:5">
      <c r="C3385" s="22"/>
      <c r="E3385" s="22"/>
    </row>
    <row r="3386" spans="3:5">
      <c r="C3386" s="22"/>
      <c r="E3386" s="22"/>
    </row>
    <row r="3387" spans="3:5">
      <c r="C3387" s="22"/>
      <c r="E3387" s="22"/>
    </row>
    <row r="3388" spans="3:5">
      <c r="C3388" s="22"/>
      <c r="E3388" s="22"/>
    </row>
    <row r="3389" spans="3:5">
      <c r="C3389" s="22"/>
      <c r="E3389" s="22"/>
    </row>
    <row r="3390" spans="3:5">
      <c r="C3390" s="22"/>
      <c r="E3390" s="22"/>
    </row>
    <row r="3391" spans="3:5">
      <c r="C3391" s="22"/>
      <c r="E3391" s="22"/>
    </row>
    <row r="3392" spans="3:5">
      <c r="C3392" s="22"/>
      <c r="E3392" s="22"/>
    </row>
    <row r="3393" spans="3:5">
      <c r="C3393" s="22"/>
      <c r="E3393" s="22"/>
    </row>
    <row r="3394" spans="3:5">
      <c r="C3394" s="22"/>
      <c r="E3394" s="22"/>
    </row>
    <row r="3395" spans="3:5">
      <c r="C3395" s="22"/>
      <c r="E3395" s="22"/>
    </row>
    <row r="3396" spans="3:5">
      <c r="C3396" s="22"/>
      <c r="E3396" s="22"/>
    </row>
    <row r="3397" spans="3:5">
      <c r="C3397" s="22"/>
      <c r="E3397" s="22"/>
    </row>
    <row r="3398" spans="3:5">
      <c r="C3398" s="22"/>
      <c r="E3398" s="22"/>
    </row>
    <row r="3399" spans="3:5">
      <c r="C3399" s="22"/>
      <c r="E3399" s="22"/>
    </row>
    <row r="3400" spans="3:5">
      <c r="C3400" s="22"/>
      <c r="E3400" s="22"/>
    </row>
    <row r="3401" spans="3:5">
      <c r="C3401" s="22"/>
      <c r="E3401" s="22"/>
    </row>
    <row r="3402" spans="3:5">
      <c r="C3402" s="22"/>
      <c r="E3402" s="22"/>
    </row>
    <row r="3403" spans="3:5">
      <c r="C3403" s="22"/>
      <c r="E3403" s="22"/>
    </row>
    <row r="3404" spans="3:5">
      <c r="C3404" s="22"/>
      <c r="E3404" s="22"/>
    </row>
    <row r="3405" spans="3:5">
      <c r="C3405" s="22"/>
      <c r="E3405" s="22"/>
    </row>
    <row r="3406" spans="3:5">
      <c r="C3406" s="22"/>
      <c r="E3406" s="22"/>
    </row>
    <row r="3407" spans="3:5">
      <c r="C3407" s="22"/>
      <c r="E3407" s="22"/>
    </row>
    <row r="3408" spans="3:5">
      <c r="C3408" s="22"/>
      <c r="E3408" s="22"/>
    </row>
    <row r="3409" spans="3:5">
      <c r="C3409" s="22"/>
      <c r="E3409" s="22"/>
    </row>
    <row r="3410" spans="3:5">
      <c r="C3410" s="22"/>
      <c r="E3410" s="22"/>
    </row>
    <row r="3411" spans="3:5">
      <c r="C3411" s="22"/>
      <c r="E3411" s="22"/>
    </row>
    <row r="3412" spans="3:5">
      <c r="C3412" s="22"/>
      <c r="E3412" s="22"/>
    </row>
    <row r="3413" spans="3:5">
      <c r="C3413" s="22"/>
      <c r="E3413" s="22"/>
    </row>
    <row r="3414" spans="3:5">
      <c r="C3414" s="22"/>
      <c r="E3414" s="22"/>
    </row>
    <row r="3415" spans="3:5">
      <c r="C3415" s="22"/>
      <c r="E3415" s="22"/>
    </row>
    <row r="3416" spans="3:5">
      <c r="C3416" s="22"/>
      <c r="E3416" s="22"/>
    </row>
    <row r="3417" spans="3:5">
      <c r="C3417" s="22"/>
      <c r="E3417" s="22"/>
    </row>
    <row r="3418" spans="3:5">
      <c r="C3418" s="22"/>
      <c r="E3418" s="22"/>
    </row>
    <row r="3419" spans="3:5">
      <c r="C3419" s="22"/>
      <c r="E3419" s="22"/>
    </row>
    <row r="3420" spans="3:5">
      <c r="C3420" s="22"/>
      <c r="E3420" s="22"/>
    </row>
    <row r="3421" spans="3:5">
      <c r="C3421" s="22"/>
      <c r="E3421" s="22"/>
    </row>
    <row r="3422" spans="3:5">
      <c r="C3422" s="22"/>
      <c r="E3422" s="22"/>
    </row>
    <row r="3423" spans="3:5">
      <c r="C3423" s="22"/>
      <c r="E3423" s="22"/>
    </row>
    <row r="3424" spans="3:5">
      <c r="C3424" s="22"/>
      <c r="E3424" s="22"/>
    </row>
    <row r="3425" spans="3:5">
      <c r="C3425" s="22"/>
      <c r="E3425" s="22"/>
    </row>
    <row r="3426" spans="3:5">
      <c r="C3426" s="22"/>
      <c r="E3426" s="22"/>
    </row>
    <row r="3427" spans="3:5">
      <c r="C3427" s="22"/>
      <c r="E3427" s="22"/>
    </row>
    <row r="3428" spans="3:5">
      <c r="C3428" s="22"/>
      <c r="E3428" s="22"/>
    </row>
    <row r="3429" spans="3:5">
      <c r="C3429" s="22"/>
      <c r="E3429" s="22"/>
    </row>
    <row r="3430" spans="3:5">
      <c r="C3430" s="22"/>
      <c r="E3430" s="22"/>
    </row>
    <row r="3431" spans="3:5">
      <c r="C3431" s="22"/>
      <c r="E3431" s="22"/>
    </row>
    <row r="3432" spans="3:5">
      <c r="C3432" s="22"/>
      <c r="E3432" s="22"/>
    </row>
    <row r="3433" spans="3:5">
      <c r="C3433" s="22"/>
      <c r="E3433" s="22"/>
    </row>
    <row r="3434" spans="3:5">
      <c r="C3434" s="22"/>
      <c r="E3434" s="22"/>
    </row>
    <row r="3435" spans="3:5">
      <c r="C3435" s="22"/>
      <c r="E3435" s="22"/>
    </row>
    <row r="3436" spans="3:5">
      <c r="C3436" s="22"/>
      <c r="E3436" s="22"/>
    </row>
    <row r="3437" spans="3:5">
      <c r="C3437" s="22"/>
      <c r="E3437" s="22"/>
    </row>
    <row r="3438" spans="3:5">
      <c r="C3438" s="22"/>
      <c r="E3438" s="22"/>
    </row>
    <row r="3439" spans="3:5">
      <c r="C3439" s="22"/>
      <c r="E3439" s="22"/>
    </row>
    <row r="3440" spans="3:5">
      <c r="C3440" s="22"/>
      <c r="E3440" s="22"/>
    </row>
    <row r="3441" spans="3:5">
      <c r="C3441" s="22"/>
      <c r="E3441" s="22"/>
    </row>
    <row r="3442" spans="3:5">
      <c r="C3442" s="22"/>
      <c r="E3442" s="22"/>
    </row>
    <row r="3443" spans="3:5">
      <c r="C3443" s="22"/>
      <c r="E3443" s="22"/>
    </row>
    <row r="3444" spans="3:5">
      <c r="C3444" s="22"/>
      <c r="E3444" s="22"/>
    </row>
    <row r="3445" spans="3:5">
      <c r="C3445" s="22"/>
      <c r="E3445" s="22"/>
    </row>
    <row r="3446" spans="3:5">
      <c r="C3446" s="22"/>
      <c r="E3446" s="22"/>
    </row>
    <row r="3447" spans="3:5">
      <c r="C3447" s="22"/>
      <c r="E3447" s="22"/>
    </row>
    <row r="3448" spans="3:5">
      <c r="C3448" s="22"/>
      <c r="E3448" s="22"/>
    </row>
    <row r="3449" spans="3:5">
      <c r="C3449" s="22"/>
      <c r="E3449" s="22"/>
    </row>
    <row r="3450" spans="3:5">
      <c r="C3450" s="22"/>
      <c r="E3450" s="22"/>
    </row>
    <row r="3451" spans="3:5">
      <c r="C3451" s="22"/>
      <c r="E3451" s="22"/>
    </row>
    <row r="3452" spans="3:5">
      <c r="C3452" s="22"/>
      <c r="E3452" s="22"/>
    </row>
    <row r="3453" spans="3:5">
      <c r="C3453" s="22"/>
      <c r="E3453" s="22"/>
    </row>
    <row r="3454" spans="3:5">
      <c r="C3454" s="22"/>
      <c r="E3454" s="22"/>
    </row>
    <row r="3455" spans="3:5">
      <c r="C3455" s="22"/>
      <c r="E3455" s="22"/>
    </row>
    <row r="3456" spans="3:5">
      <c r="C3456" s="22"/>
      <c r="E3456" s="22"/>
    </row>
    <row r="3457" spans="3:5">
      <c r="C3457" s="22"/>
      <c r="E3457" s="22"/>
    </row>
    <row r="3458" spans="3:5">
      <c r="C3458" s="22"/>
      <c r="E3458" s="22"/>
    </row>
    <row r="3459" spans="3:5">
      <c r="C3459" s="22"/>
      <c r="E3459" s="22"/>
    </row>
    <row r="3460" spans="3:5">
      <c r="C3460" s="22"/>
      <c r="E3460" s="22"/>
    </row>
    <row r="3461" spans="3:5">
      <c r="C3461" s="22"/>
      <c r="E3461" s="22"/>
    </row>
    <row r="3462" spans="3:5">
      <c r="C3462" s="22"/>
      <c r="E3462" s="22"/>
    </row>
    <row r="3463" spans="3:5">
      <c r="C3463" s="22"/>
      <c r="E3463" s="22"/>
    </row>
    <row r="3464" spans="3:5">
      <c r="C3464" s="22"/>
      <c r="E3464" s="22"/>
    </row>
    <row r="3465" spans="3:5">
      <c r="C3465" s="22"/>
      <c r="E3465" s="22"/>
    </row>
    <row r="3466" spans="3:5">
      <c r="C3466" s="22"/>
      <c r="E3466" s="22"/>
    </row>
    <row r="3467" spans="3:5">
      <c r="C3467" s="22"/>
      <c r="E3467" s="22"/>
    </row>
    <row r="3468" spans="3:5">
      <c r="C3468" s="22"/>
      <c r="E3468" s="22"/>
    </row>
    <row r="3469" spans="3:5">
      <c r="C3469" s="22"/>
      <c r="E3469" s="22"/>
    </row>
    <row r="3470" spans="3:5">
      <c r="C3470" s="22"/>
      <c r="E3470" s="22"/>
    </row>
    <row r="3471" spans="3:5">
      <c r="C3471" s="22"/>
      <c r="E3471" s="22"/>
    </row>
    <row r="3472" spans="3:5">
      <c r="C3472" s="22"/>
      <c r="E3472" s="22"/>
    </row>
    <row r="3473" spans="3:5">
      <c r="C3473" s="22"/>
      <c r="E3473" s="22"/>
    </row>
    <row r="3474" spans="3:5">
      <c r="C3474" s="22"/>
      <c r="E3474" s="22"/>
    </row>
    <row r="3475" spans="3:5">
      <c r="C3475" s="22"/>
      <c r="E3475" s="22"/>
    </row>
    <row r="3476" spans="3:5">
      <c r="C3476" s="22"/>
      <c r="E3476" s="22"/>
    </row>
    <row r="3477" spans="3:5">
      <c r="C3477" s="22"/>
      <c r="E3477" s="22"/>
    </row>
    <row r="3478" spans="3:5">
      <c r="C3478" s="22"/>
      <c r="E3478" s="22"/>
    </row>
    <row r="3479" spans="3:5">
      <c r="C3479" s="22"/>
      <c r="E3479" s="22"/>
    </row>
    <row r="3480" spans="3:5">
      <c r="C3480" s="22"/>
      <c r="E3480" s="22"/>
    </row>
    <row r="3481" spans="3:5">
      <c r="C3481" s="22"/>
      <c r="E3481" s="22"/>
    </row>
    <row r="3482" spans="3:5">
      <c r="C3482" s="22"/>
      <c r="E3482" s="22"/>
    </row>
    <row r="3483" spans="3:5">
      <c r="C3483" s="22"/>
      <c r="E3483" s="22"/>
    </row>
    <row r="3484" spans="3:5">
      <c r="C3484" s="22"/>
      <c r="E3484" s="22"/>
    </row>
    <row r="3485" spans="3:5">
      <c r="C3485" s="22"/>
      <c r="E3485" s="22"/>
    </row>
    <row r="3486" spans="3:5">
      <c r="C3486" s="22"/>
      <c r="E3486" s="22"/>
    </row>
    <row r="3487" spans="3:5">
      <c r="C3487" s="22"/>
      <c r="E3487" s="22"/>
    </row>
    <row r="3488" spans="3:5">
      <c r="C3488" s="22"/>
      <c r="E3488" s="22"/>
    </row>
    <row r="3489" spans="3:5">
      <c r="C3489" s="22"/>
      <c r="E3489" s="22"/>
    </row>
    <row r="3490" spans="3:5">
      <c r="C3490" s="22"/>
      <c r="E3490" s="22"/>
    </row>
    <row r="3491" spans="3:5">
      <c r="C3491" s="22"/>
      <c r="E3491" s="22"/>
    </row>
    <row r="3492" spans="3:5">
      <c r="C3492" s="22"/>
      <c r="E3492" s="22"/>
    </row>
    <row r="3493" spans="3:5">
      <c r="C3493" s="22"/>
      <c r="E3493" s="22"/>
    </row>
    <row r="3494" spans="3:5">
      <c r="C3494" s="22"/>
      <c r="E3494" s="22"/>
    </row>
    <row r="3495" spans="3:5">
      <c r="C3495" s="22"/>
      <c r="E3495" s="22"/>
    </row>
    <row r="3496" spans="3:5">
      <c r="C3496" s="22"/>
      <c r="E3496" s="22"/>
    </row>
    <row r="3497" spans="3:5">
      <c r="C3497" s="22"/>
      <c r="E3497" s="22"/>
    </row>
    <row r="3498" spans="3:5">
      <c r="C3498" s="22"/>
      <c r="E3498" s="22"/>
    </row>
    <row r="3499" spans="3:5">
      <c r="C3499" s="22"/>
      <c r="E3499" s="22"/>
    </row>
    <row r="3500" spans="3:5">
      <c r="C3500" s="22"/>
      <c r="E3500" s="22"/>
    </row>
    <row r="3501" spans="3:5">
      <c r="C3501" s="22"/>
      <c r="E3501" s="22"/>
    </row>
    <row r="3502" spans="3:5">
      <c r="C3502" s="22"/>
      <c r="E3502" s="22"/>
    </row>
    <row r="3503" spans="3:5">
      <c r="C3503" s="22"/>
      <c r="E3503" s="22"/>
    </row>
    <row r="3504" spans="3:5">
      <c r="C3504" s="22"/>
      <c r="E3504" s="22"/>
    </row>
    <row r="3505" spans="3:5">
      <c r="C3505" s="22"/>
      <c r="E3505" s="22"/>
    </row>
    <row r="3506" spans="3:5">
      <c r="C3506" s="22"/>
      <c r="E3506" s="22"/>
    </row>
    <row r="3507" spans="3:5">
      <c r="C3507" s="22"/>
      <c r="E3507" s="22"/>
    </row>
    <row r="3508" spans="3:5">
      <c r="C3508" s="22"/>
      <c r="E3508" s="22"/>
    </row>
    <row r="3509" spans="3:5">
      <c r="C3509" s="22"/>
      <c r="E3509" s="22"/>
    </row>
    <row r="3510" spans="3:5">
      <c r="C3510" s="22"/>
      <c r="E3510" s="22"/>
    </row>
    <row r="3511" spans="3:5">
      <c r="C3511" s="22"/>
      <c r="E3511" s="22"/>
    </row>
    <row r="3512" spans="3:5">
      <c r="C3512" s="22"/>
      <c r="E3512" s="22"/>
    </row>
    <row r="3513" spans="3:5">
      <c r="C3513" s="22"/>
      <c r="E3513" s="22"/>
    </row>
    <row r="3514" spans="3:5">
      <c r="C3514" s="22"/>
      <c r="E3514" s="22"/>
    </row>
    <row r="3515" spans="3:5">
      <c r="C3515" s="22"/>
      <c r="E3515" s="22"/>
    </row>
    <row r="3516" spans="3:5">
      <c r="C3516" s="22"/>
      <c r="E3516" s="22"/>
    </row>
    <row r="3517" spans="3:5">
      <c r="C3517" s="22"/>
      <c r="E3517" s="22"/>
    </row>
    <row r="3518" spans="3:5">
      <c r="C3518" s="22"/>
      <c r="E3518" s="22"/>
    </row>
    <row r="3519" spans="3:5">
      <c r="C3519" s="22"/>
      <c r="E3519" s="22"/>
    </row>
    <row r="3520" spans="3:5">
      <c r="C3520" s="22"/>
      <c r="E3520" s="22"/>
    </row>
    <row r="3521" spans="3:5">
      <c r="C3521" s="22"/>
      <c r="E3521" s="22"/>
    </row>
    <row r="3522" spans="3:5">
      <c r="C3522" s="22"/>
      <c r="E3522" s="22"/>
    </row>
    <row r="3523" spans="3:5">
      <c r="C3523" s="22"/>
      <c r="E3523" s="22"/>
    </row>
    <row r="3524" spans="3:5">
      <c r="C3524" s="22"/>
      <c r="E3524" s="22"/>
    </row>
    <row r="3525" spans="3:5">
      <c r="C3525" s="22"/>
      <c r="E3525" s="22"/>
    </row>
    <row r="3526" spans="3:5">
      <c r="C3526" s="22"/>
      <c r="E3526" s="22"/>
    </row>
    <row r="3527" spans="3:5">
      <c r="C3527" s="22"/>
      <c r="E3527" s="22"/>
    </row>
    <row r="3528" spans="3:5">
      <c r="C3528" s="22"/>
      <c r="E3528" s="22"/>
    </row>
    <row r="3529" spans="3:5">
      <c r="C3529" s="22"/>
      <c r="E3529" s="22"/>
    </row>
    <row r="3530" spans="3:5">
      <c r="C3530" s="22"/>
      <c r="E3530" s="22"/>
    </row>
    <row r="3531" spans="3:5">
      <c r="C3531" s="22"/>
      <c r="E3531" s="22"/>
    </row>
    <row r="3532" spans="3:5">
      <c r="C3532" s="22"/>
      <c r="E3532" s="22"/>
    </row>
    <row r="3533" spans="3:5">
      <c r="C3533" s="22"/>
      <c r="E3533" s="22"/>
    </row>
    <row r="3534" spans="3:5">
      <c r="C3534" s="22"/>
      <c r="E3534" s="22"/>
    </row>
    <row r="3535" spans="3:5">
      <c r="C3535" s="22"/>
      <c r="E3535" s="22"/>
    </row>
    <row r="3536" spans="3:5">
      <c r="C3536" s="22"/>
      <c r="E3536" s="22"/>
    </row>
    <row r="3537" spans="3:5">
      <c r="C3537" s="22"/>
      <c r="E3537" s="22"/>
    </row>
    <row r="3538" spans="3:5">
      <c r="C3538" s="22"/>
      <c r="E3538" s="22"/>
    </row>
    <row r="3539" spans="3:5">
      <c r="C3539" s="22"/>
      <c r="E3539" s="22"/>
    </row>
    <row r="3540" spans="3:5">
      <c r="C3540" s="22"/>
      <c r="E3540" s="22"/>
    </row>
    <row r="3541" spans="3:5">
      <c r="C3541" s="22"/>
      <c r="E3541" s="22"/>
    </row>
    <row r="3542" spans="3:5">
      <c r="C3542" s="22"/>
      <c r="E3542" s="22"/>
    </row>
    <row r="3543" spans="3:5">
      <c r="C3543" s="22"/>
      <c r="E3543" s="22"/>
    </row>
    <row r="3544" spans="3:5">
      <c r="C3544" s="22"/>
      <c r="E3544" s="22"/>
    </row>
    <row r="3545" spans="3:5">
      <c r="C3545" s="22"/>
      <c r="E3545" s="22"/>
    </row>
    <row r="3546" spans="3:5">
      <c r="C3546" s="22"/>
      <c r="E3546" s="22"/>
    </row>
    <row r="3547" spans="3:5">
      <c r="C3547" s="22"/>
      <c r="E3547" s="22"/>
    </row>
    <row r="3548" spans="3:5">
      <c r="C3548" s="22"/>
      <c r="E3548" s="22"/>
    </row>
    <row r="3549" spans="3:5">
      <c r="C3549" s="22"/>
      <c r="E3549" s="22"/>
    </row>
    <row r="3550" spans="3:5">
      <c r="C3550" s="22"/>
      <c r="E3550" s="22"/>
    </row>
    <row r="3551" spans="3:5">
      <c r="C3551" s="22"/>
      <c r="E3551" s="22"/>
    </row>
    <row r="3552" spans="3:5">
      <c r="C3552" s="22"/>
      <c r="E3552" s="22"/>
    </row>
    <row r="3553" spans="3:5">
      <c r="C3553" s="22"/>
      <c r="E3553" s="22"/>
    </row>
    <row r="3554" spans="3:5">
      <c r="C3554" s="22"/>
      <c r="E3554" s="22"/>
    </row>
    <row r="3555" spans="3:5">
      <c r="C3555" s="22"/>
      <c r="E3555" s="22"/>
    </row>
    <row r="3556" spans="3:5">
      <c r="C3556" s="22"/>
      <c r="E3556" s="22"/>
    </row>
    <row r="3557" spans="3:5">
      <c r="C3557" s="22"/>
      <c r="E3557" s="22"/>
    </row>
    <row r="3558" spans="3:5">
      <c r="C3558" s="22"/>
      <c r="E3558" s="22"/>
    </row>
    <row r="3559" spans="3:5">
      <c r="C3559" s="22"/>
      <c r="E3559" s="22"/>
    </row>
    <row r="3560" spans="3:5">
      <c r="C3560" s="22"/>
      <c r="E3560" s="22"/>
    </row>
    <row r="3561" spans="3:5">
      <c r="C3561" s="22"/>
      <c r="E3561" s="22"/>
    </row>
    <row r="3562" spans="3:5">
      <c r="C3562" s="22"/>
      <c r="E3562" s="22"/>
    </row>
    <row r="3563" spans="3:5">
      <c r="C3563" s="22"/>
      <c r="E3563" s="22"/>
    </row>
    <row r="3564" spans="3:5">
      <c r="C3564" s="22"/>
      <c r="E3564" s="22"/>
    </row>
    <row r="3565" spans="3:5">
      <c r="C3565" s="22"/>
      <c r="E3565" s="22"/>
    </row>
    <row r="3566" spans="3:5">
      <c r="C3566" s="22"/>
      <c r="E3566" s="22"/>
    </row>
    <row r="3567" spans="3:5">
      <c r="C3567" s="22"/>
      <c r="E3567" s="22"/>
    </row>
    <row r="3568" spans="3:5">
      <c r="C3568" s="22"/>
      <c r="E3568" s="22"/>
    </row>
    <row r="3569" spans="3:5">
      <c r="C3569" s="22"/>
      <c r="E3569" s="22"/>
    </row>
    <row r="3570" spans="3:5">
      <c r="C3570" s="22"/>
      <c r="E3570" s="22"/>
    </row>
    <row r="3571" spans="3:5">
      <c r="C3571" s="22"/>
      <c r="E3571" s="22"/>
    </row>
    <row r="3572" spans="3:5">
      <c r="C3572" s="22"/>
      <c r="E3572" s="22"/>
    </row>
    <row r="3573" spans="3:5">
      <c r="C3573" s="22"/>
      <c r="E3573" s="22"/>
    </row>
    <row r="3574" spans="3:5">
      <c r="C3574" s="22"/>
      <c r="E3574" s="22"/>
    </row>
    <row r="3575" spans="3:5">
      <c r="C3575" s="22"/>
      <c r="E3575" s="22"/>
    </row>
    <row r="3576" spans="3:5">
      <c r="C3576" s="22"/>
      <c r="E3576" s="22"/>
    </row>
    <row r="3577" spans="3:5">
      <c r="C3577" s="22"/>
      <c r="E3577" s="22"/>
    </row>
    <row r="3578" spans="3:5">
      <c r="C3578" s="22"/>
      <c r="E3578" s="22"/>
    </row>
    <row r="3579" spans="3:5">
      <c r="C3579" s="22"/>
      <c r="E3579" s="22"/>
    </row>
    <row r="3580" spans="3:5">
      <c r="C3580" s="22"/>
      <c r="E3580" s="22"/>
    </row>
    <row r="3581" spans="3:5">
      <c r="C3581" s="22"/>
      <c r="E3581" s="22"/>
    </row>
    <row r="3582" spans="3:5">
      <c r="C3582" s="22"/>
      <c r="E3582" s="22"/>
    </row>
    <row r="3583" spans="3:5">
      <c r="C3583" s="22"/>
      <c r="E3583" s="22"/>
    </row>
    <row r="3584" spans="3:5">
      <c r="C3584" s="22"/>
      <c r="E3584" s="22"/>
    </row>
    <row r="3585" spans="3:5">
      <c r="C3585" s="22"/>
      <c r="E3585" s="22"/>
    </row>
    <row r="3586" spans="3:5">
      <c r="C3586" s="22"/>
      <c r="E3586" s="22"/>
    </row>
    <row r="3587" spans="3:5">
      <c r="C3587" s="22"/>
      <c r="E3587" s="22"/>
    </row>
    <row r="3588" spans="3:5">
      <c r="C3588" s="22"/>
      <c r="E3588" s="22"/>
    </row>
    <row r="3589" spans="3:5">
      <c r="C3589" s="22"/>
      <c r="E3589" s="22"/>
    </row>
    <row r="3590" spans="3:5">
      <c r="C3590" s="22"/>
      <c r="E3590" s="22"/>
    </row>
    <row r="3591" spans="3:5">
      <c r="C3591" s="22"/>
      <c r="E3591" s="22"/>
    </row>
    <row r="3592" spans="3:5">
      <c r="C3592" s="22"/>
      <c r="E3592" s="22"/>
    </row>
    <row r="3593" spans="3:5">
      <c r="C3593" s="22"/>
      <c r="E3593" s="22"/>
    </row>
    <row r="3594" spans="3:5">
      <c r="C3594" s="22"/>
      <c r="E3594" s="22"/>
    </row>
    <row r="3595" spans="3:5">
      <c r="C3595" s="22"/>
      <c r="E3595" s="22"/>
    </row>
    <row r="3596" spans="3:5">
      <c r="C3596" s="22"/>
      <c r="E3596" s="22"/>
    </row>
    <row r="3597" spans="3:5">
      <c r="C3597" s="22"/>
      <c r="E3597" s="22"/>
    </row>
    <row r="3598" spans="3:5">
      <c r="C3598" s="22"/>
      <c r="E3598" s="22"/>
    </row>
    <row r="3599" spans="3:5">
      <c r="C3599" s="22"/>
      <c r="E3599" s="22"/>
    </row>
    <row r="3600" spans="3:5">
      <c r="C3600" s="22"/>
      <c r="E3600" s="22"/>
    </row>
    <row r="3601" spans="3:5">
      <c r="C3601" s="22"/>
      <c r="E3601" s="22"/>
    </row>
    <row r="3602" spans="3:5">
      <c r="C3602" s="22"/>
      <c r="E3602" s="22"/>
    </row>
    <row r="3603" spans="3:5">
      <c r="C3603" s="22"/>
      <c r="E3603" s="22"/>
    </row>
    <row r="3604" spans="3:5">
      <c r="C3604" s="22"/>
      <c r="E3604" s="22"/>
    </row>
    <row r="3605" spans="3:5">
      <c r="C3605" s="22"/>
      <c r="E3605" s="22"/>
    </row>
    <row r="3606" spans="3:5">
      <c r="C3606" s="22"/>
      <c r="E3606" s="22"/>
    </row>
    <row r="3607" spans="3:5">
      <c r="C3607" s="22"/>
      <c r="E3607" s="22"/>
    </row>
    <row r="3608" spans="3:5">
      <c r="C3608" s="22"/>
      <c r="E3608" s="22"/>
    </row>
    <row r="3609" spans="3:5">
      <c r="C3609" s="22"/>
      <c r="E3609" s="22"/>
    </row>
    <row r="3610" spans="3:5">
      <c r="C3610" s="22"/>
      <c r="E3610" s="22"/>
    </row>
    <row r="3611" spans="3:5">
      <c r="C3611" s="22"/>
      <c r="E3611" s="22"/>
    </row>
    <row r="3612" spans="3:5">
      <c r="C3612" s="22"/>
      <c r="E3612" s="22"/>
    </row>
    <row r="3613" spans="3:5">
      <c r="C3613" s="22"/>
      <c r="E3613" s="22"/>
    </row>
    <row r="3614" spans="3:5">
      <c r="C3614" s="22"/>
      <c r="E3614" s="22"/>
    </row>
    <row r="3615" spans="3:5">
      <c r="C3615" s="22"/>
      <c r="E3615" s="22"/>
    </row>
    <row r="3616" spans="3:5">
      <c r="C3616" s="22"/>
      <c r="E3616" s="22"/>
    </row>
    <row r="3617" spans="3:5">
      <c r="C3617" s="22"/>
      <c r="E3617" s="22"/>
    </row>
    <row r="3618" spans="3:5">
      <c r="C3618" s="22"/>
      <c r="E3618" s="22"/>
    </row>
    <row r="3619" spans="3:5">
      <c r="C3619" s="22"/>
      <c r="E3619" s="22"/>
    </row>
    <row r="3620" spans="3:5">
      <c r="C3620" s="22"/>
      <c r="E3620" s="22"/>
    </row>
    <row r="3621" spans="3:5">
      <c r="C3621" s="22"/>
      <c r="E3621" s="22"/>
    </row>
    <row r="3622" spans="3:5">
      <c r="C3622" s="22"/>
      <c r="E3622" s="22"/>
    </row>
    <row r="3623" spans="3:5">
      <c r="C3623" s="22"/>
      <c r="E3623" s="22"/>
    </row>
    <row r="3624" spans="3:5">
      <c r="C3624" s="22"/>
      <c r="E3624" s="22"/>
    </row>
    <row r="3625" spans="3:5">
      <c r="C3625" s="22"/>
      <c r="E3625" s="22"/>
    </row>
    <row r="3626" spans="3:5">
      <c r="C3626" s="22"/>
      <c r="E3626" s="22"/>
    </row>
    <row r="3627" spans="3:5">
      <c r="C3627" s="22"/>
      <c r="E3627" s="22"/>
    </row>
    <row r="3628" spans="3:5">
      <c r="C3628" s="22"/>
      <c r="E3628" s="22"/>
    </row>
    <row r="3629" spans="3:5">
      <c r="C3629" s="22"/>
      <c r="E3629" s="22"/>
    </row>
    <row r="3630" spans="3:5">
      <c r="C3630" s="22"/>
      <c r="E3630" s="22"/>
    </row>
    <row r="3631" spans="3:5">
      <c r="C3631" s="22"/>
      <c r="E3631" s="22"/>
    </row>
    <row r="3632" spans="3:5">
      <c r="C3632" s="22"/>
      <c r="E3632" s="22"/>
    </row>
    <row r="3633" spans="3:5">
      <c r="C3633" s="22"/>
      <c r="E3633" s="22"/>
    </row>
    <row r="3634" spans="3:5">
      <c r="C3634" s="22"/>
      <c r="E3634" s="22"/>
    </row>
    <row r="3635" spans="3:5">
      <c r="C3635" s="22"/>
      <c r="E3635" s="22"/>
    </row>
    <row r="3636" spans="3:5">
      <c r="C3636" s="22"/>
      <c r="E3636" s="22"/>
    </row>
    <row r="3637" spans="3:5">
      <c r="C3637" s="22"/>
      <c r="E3637" s="22"/>
    </row>
    <row r="3638" spans="3:5">
      <c r="C3638" s="22"/>
      <c r="E3638" s="22"/>
    </row>
    <row r="3639" spans="3:5">
      <c r="C3639" s="22"/>
      <c r="E3639" s="22"/>
    </row>
    <row r="3640" spans="3:5">
      <c r="C3640" s="22"/>
      <c r="E3640" s="22"/>
    </row>
    <row r="3641" spans="3:5">
      <c r="C3641" s="22"/>
      <c r="E3641" s="22"/>
    </row>
    <row r="3642" spans="3:5">
      <c r="C3642" s="22"/>
      <c r="E3642" s="22"/>
    </row>
    <row r="3643" spans="3:5">
      <c r="C3643" s="22"/>
      <c r="E3643" s="22"/>
    </row>
    <row r="3644" spans="3:5">
      <c r="C3644" s="22"/>
      <c r="E3644" s="22"/>
    </row>
    <row r="3645" spans="3:5">
      <c r="C3645" s="22"/>
      <c r="E3645" s="22"/>
    </row>
    <row r="3646" spans="3:5">
      <c r="C3646" s="22"/>
      <c r="E3646" s="22"/>
    </row>
    <row r="3647" spans="3:5">
      <c r="C3647" s="22"/>
      <c r="E3647" s="22"/>
    </row>
    <row r="3648" spans="3:5">
      <c r="C3648" s="22"/>
      <c r="E3648" s="22"/>
    </row>
    <row r="3649" spans="3:5">
      <c r="C3649" s="22"/>
      <c r="E3649" s="22"/>
    </row>
    <row r="3650" spans="3:5">
      <c r="C3650" s="22"/>
      <c r="E3650" s="22"/>
    </row>
    <row r="3651" spans="3:5">
      <c r="C3651" s="22"/>
      <c r="E3651" s="22"/>
    </row>
    <row r="3652" spans="3:5">
      <c r="C3652" s="22"/>
      <c r="E3652" s="22"/>
    </row>
    <row r="3653" spans="3:5">
      <c r="C3653" s="22"/>
      <c r="E3653" s="22"/>
    </row>
    <row r="3654" spans="3:5">
      <c r="C3654" s="22"/>
      <c r="E3654" s="22"/>
    </row>
    <row r="3655" spans="3:5">
      <c r="C3655" s="22"/>
      <c r="E3655" s="22"/>
    </row>
    <row r="3656" spans="3:5">
      <c r="C3656" s="22"/>
      <c r="E3656" s="22"/>
    </row>
    <row r="3657" spans="3:5">
      <c r="C3657" s="22"/>
      <c r="E3657" s="22"/>
    </row>
    <row r="3658" spans="3:5">
      <c r="C3658" s="22"/>
      <c r="E3658" s="22"/>
    </row>
    <row r="3659" spans="3:5">
      <c r="C3659" s="22"/>
      <c r="E3659" s="22"/>
    </row>
    <row r="3660" spans="3:5">
      <c r="C3660" s="22"/>
      <c r="E3660" s="22"/>
    </row>
    <row r="3661" spans="3:5">
      <c r="C3661" s="22"/>
      <c r="E3661" s="22"/>
    </row>
    <row r="3662" spans="3:5">
      <c r="C3662" s="22"/>
      <c r="E3662" s="22"/>
    </row>
    <row r="3663" spans="3:5">
      <c r="C3663" s="22"/>
      <c r="E3663" s="22"/>
    </row>
    <row r="3664" spans="3:5">
      <c r="C3664" s="22"/>
      <c r="E3664" s="22"/>
    </row>
    <row r="3665" spans="3:5">
      <c r="C3665" s="22"/>
      <c r="E3665" s="22"/>
    </row>
    <row r="3666" spans="3:5">
      <c r="C3666" s="22"/>
      <c r="E3666" s="22"/>
    </row>
    <row r="3667" spans="3:5">
      <c r="C3667" s="22"/>
      <c r="E3667" s="22"/>
    </row>
    <row r="3668" spans="3:5">
      <c r="C3668" s="22"/>
      <c r="E3668" s="22"/>
    </row>
    <row r="3669" spans="3:5">
      <c r="C3669" s="22"/>
      <c r="E3669" s="22"/>
    </row>
    <row r="3670" spans="3:5">
      <c r="C3670" s="22"/>
      <c r="E3670" s="22"/>
    </row>
    <row r="3671" spans="3:5">
      <c r="C3671" s="22"/>
      <c r="E3671" s="22"/>
    </row>
    <row r="3672" spans="3:5">
      <c r="C3672" s="22"/>
      <c r="E3672" s="22"/>
    </row>
    <row r="3673" spans="3:5">
      <c r="C3673" s="22"/>
      <c r="E3673" s="22"/>
    </row>
    <row r="3674" spans="3:5">
      <c r="C3674" s="22"/>
      <c r="E3674" s="22"/>
    </row>
    <row r="3675" spans="3:5">
      <c r="C3675" s="22"/>
      <c r="E3675" s="22"/>
    </row>
    <row r="3676" spans="3:5">
      <c r="C3676" s="22"/>
      <c r="E3676" s="22"/>
    </row>
    <row r="3677" spans="3:5">
      <c r="C3677" s="22"/>
      <c r="E3677" s="22"/>
    </row>
    <row r="3678" spans="3:5">
      <c r="C3678" s="22"/>
      <c r="E3678" s="22"/>
    </row>
    <row r="3679" spans="3:5">
      <c r="C3679" s="22"/>
      <c r="E3679" s="22"/>
    </row>
    <row r="3680" spans="3:5">
      <c r="C3680" s="22"/>
      <c r="E3680" s="22"/>
    </row>
    <row r="3681" spans="3:5">
      <c r="C3681" s="22"/>
      <c r="E3681" s="22"/>
    </row>
    <row r="3682" spans="3:5">
      <c r="C3682" s="22"/>
      <c r="E3682" s="22"/>
    </row>
    <row r="3683" spans="3:5">
      <c r="C3683" s="22"/>
      <c r="E3683" s="22"/>
    </row>
    <row r="3684" spans="3:5">
      <c r="C3684" s="22"/>
      <c r="E3684" s="22"/>
    </row>
    <row r="3685" spans="3:5">
      <c r="C3685" s="22"/>
      <c r="E3685" s="22"/>
    </row>
    <row r="3686" spans="3:5">
      <c r="C3686" s="22"/>
      <c r="E3686" s="22"/>
    </row>
    <row r="3687" spans="3:5">
      <c r="C3687" s="22"/>
      <c r="E3687" s="22"/>
    </row>
    <row r="3688" spans="3:5">
      <c r="C3688" s="22"/>
      <c r="E3688" s="22"/>
    </row>
    <row r="3689" spans="3:5">
      <c r="C3689" s="22"/>
      <c r="E3689" s="22"/>
    </row>
    <row r="3690" spans="3:5">
      <c r="C3690" s="22"/>
      <c r="E3690" s="22"/>
    </row>
    <row r="3691" spans="3:5">
      <c r="C3691" s="22"/>
      <c r="E3691" s="22"/>
    </row>
    <row r="3692" spans="3:5">
      <c r="C3692" s="22"/>
      <c r="E3692" s="22"/>
    </row>
    <row r="3693" spans="3:5">
      <c r="C3693" s="22"/>
      <c r="E3693" s="22"/>
    </row>
    <row r="3694" spans="3:5">
      <c r="C3694" s="22"/>
      <c r="E3694" s="22"/>
    </row>
    <row r="3695" spans="3:5">
      <c r="C3695" s="22"/>
      <c r="E3695" s="22"/>
    </row>
    <row r="3696" spans="3:5">
      <c r="C3696" s="22"/>
      <c r="E3696" s="22"/>
    </row>
    <row r="3697" spans="3:5">
      <c r="C3697" s="22"/>
      <c r="E3697" s="22"/>
    </row>
    <row r="3698" spans="3:5">
      <c r="C3698" s="22"/>
      <c r="E3698" s="22"/>
    </row>
    <row r="3699" spans="3:5">
      <c r="C3699" s="22"/>
      <c r="E3699" s="22"/>
    </row>
    <row r="3700" spans="3:5">
      <c r="C3700" s="22"/>
      <c r="E3700" s="22"/>
    </row>
    <row r="3701" spans="3:5">
      <c r="C3701" s="22"/>
      <c r="E3701" s="22"/>
    </row>
    <row r="3702" spans="3:5">
      <c r="C3702" s="22"/>
      <c r="E3702" s="22"/>
    </row>
    <row r="3703" spans="3:5">
      <c r="C3703" s="22"/>
      <c r="E3703" s="22"/>
    </row>
    <row r="3704" spans="3:5">
      <c r="C3704" s="22"/>
      <c r="E3704" s="22"/>
    </row>
    <row r="3705" spans="3:5">
      <c r="C3705" s="22"/>
      <c r="E3705" s="22"/>
    </row>
    <row r="3706" spans="3:5">
      <c r="C3706" s="22"/>
      <c r="E3706" s="22"/>
    </row>
    <row r="3707" spans="3:5">
      <c r="C3707" s="22"/>
      <c r="E3707" s="22"/>
    </row>
    <row r="3708" spans="3:5">
      <c r="C3708" s="22"/>
      <c r="E3708" s="22"/>
    </row>
    <row r="3709" spans="3:5">
      <c r="C3709" s="22"/>
      <c r="E3709" s="22"/>
    </row>
    <row r="3710" spans="3:5">
      <c r="C3710" s="22"/>
      <c r="E3710" s="22"/>
    </row>
    <row r="3711" spans="3:5">
      <c r="C3711" s="22"/>
      <c r="E3711" s="22"/>
    </row>
    <row r="3712" spans="3:5">
      <c r="C3712" s="22"/>
      <c r="E3712" s="22"/>
    </row>
    <row r="3713" spans="3:5">
      <c r="C3713" s="22"/>
      <c r="E3713" s="22"/>
    </row>
    <row r="3714" spans="3:5">
      <c r="C3714" s="22"/>
      <c r="E3714" s="22"/>
    </row>
    <row r="3715" spans="3:5">
      <c r="C3715" s="22"/>
      <c r="E3715" s="22"/>
    </row>
    <row r="3716" spans="3:5">
      <c r="C3716" s="22"/>
      <c r="E3716" s="22"/>
    </row>
    <row r="3717" spans="3:5">
      <c r="C3717" s="22"/>
      <c r="E3717" s="22"/>
    </row>
    <row r="3718" spans="3:5">
      <c r="C3718" s="22"/>
      <c r="E3718" s="22"/>
    </row>
    <row r="3719" spans="3:5">
      <c r="C3719" s="22"/>
      <c r="E3719" s="22"/>
    </row>
    <row r="3720" spans="3:5">
      <c r="C3720" s="22"/>
      <c r="E3720" s="22"/>
    </row>
    <row r="3721" spans="3:5">
      <c r="C3721" s="22"/>
      <c r="E3721" s="22"/>
    </row>
    <row r="3722" spans="3:5">
      <c r="C3722" s="22"/>
      <c r="E3722" s="22"/>
    </row>
    <row r="3723" spans="3:5">
      <c r="C3723" s="22"/>
      <c r="E3723" s="22"/>
    </row>
    <row r="3724" spans="3:5">
      <c r="C3724" s="22"/>
      <c r="E3724" s="22"/>
    </row>
    <row r="3725" spans="3:5">
      <c r="C3725" s="22"/>
      <c r="E3725" s="22"/>
    </row>
    <row r="3726" spans="3:5">
      <c r="C3726" s="22"/>
      <c r="E3726" s="22"/>
    </row>
    <row r="3727" spans="3:5">
      <c r="C3727" s="22"/>
      <c r="E3727" s="22"/>
    </row>
    <row r="3728" spans="3:5">
      <c r="C3728" s="22"/>
      <c r="E3728" s="22"/>
    </row>
    <row r="3729" spans="3:5">
      <c r="C3729" s="22"/>
      <c r="E3729" s="22"/>
    </row>
    <row r="3730" spans="3:5">
      <c r="C3730" s="22"/>
      <c r="E3730" s="22"/>
    </row>
    <row r="3731" spans="3:5">
      <c r="C3731" s="22"/>
      <c r="E3731" s="22"/>
    </row>
    <row r="3732" spans="3:5">
      <c r="C3732" s="22"/>
      <c r="E3732" s="22"/>
    </row>
    <row r="3733" spans="3:5">
      <c r="C3733" s="22"/>
      <c r="E3733" s="22"/>
    </row>
    <row r="3734" spans="3:5">
      <c r="C3734" s="22"/>
      <c r="E3734" s="22"/>
    </row>
    <row r="3735" spans="3:5">
      <c r="C3735" s="22"/>
      <c r="E3735" s="22"/>
    </row>
    <row r="3736" spans="3:5">
      <c r="C3736" s="22"/>
      <c r="E3736" s="22"/>
    </row>
    <row r="3737" spans="3:5">
      <c r="C3737" s="22"/>
      <c r="E3737" s="22"/>
    </row>
    <row r="3738" spans="3:5">
      <c r="C3738" s="22"/>
      <c r="E3738" s="22"/>
    </row>
    <row r="3739" spans="3:5">
      <c r="C3739" s="22"/>
      <c r="E3739" s="22"/>
    </row>
    <row r="3740" spans="3:5">
      <c r="C3740" s="22"/>
      <c r="E3740" s="22"/>
    </row>
    <row r="3741" spans="3:5">
      <c r="C3741" s="22"/>
      <c r="E3741" s="22"/>
    </row>
    <row r="3742" spans="3:5">
      <c r="C3742" s="22"/>
      <c r="E3742" s="22"/>
    </row>
    <row r="3743" spans="3:5">
      <c r="C3743" s="22"/>
      <c r="E3743" s="22"/>
    </row>
    <row r="3744" spans="3:5">
      <c r="C3744" s="22"/>
      <c r="E3744" s="22"/>
    </row>
    <row r="3745" spans="3:5">
      <c r="C3745" s="22"/>
      <c r="E3745" s="22"/>
    </row>
    <row r="3746" spans="3:5">
      <c r="C3746" s="22"/>
      <c r="E3746" s="22"/>
    </row>
    <row r="3747" spans="3:5">
      <c r="C3747" s="22"/>
      <c r="E3747" s="22"/>
    </row>
    <row r="3748" spans="3:5">
      <c r="C3748" s="22"/>
      <c r="E3748" s="22"/>
    </row>
    <row r="3749" spans="3:5">
      <c r="C3749" s="22"/>
      <c r="E3749" s="22"/>
    </row>
    <row r="3750" spans="3:5">
      <c r="C3750" s="22"/>
      <c r="E3750" s="22"/>
    </row>
    <row r="3751" spans="3:5">
      <c r="C3751" s="22"/>
      <c r="E3751" s="22"/>
    </row>
    <row r="3752" spans="3:5">
      <c r="C3752" s="22"/>
      <c r="E3752" s="22"/>
    </row>
    <row r="3753" spans="3:5">
      <c r="C3753" s="22"/>
      <c r="E3753" s="22"/>
    </row>
    <row r="3754" spans="3:5">
      <c r="C3754" s="22"/>
      <c r="E3754" s="22"/>
    </row>
    <row r="3755" spans="3:5">
      <c r="C3755" s="22"/>
      <c r="E3755" s="22"/>
    </row>
    <row r="3756" spans="3:5">
      <c r="C3756" s="22"/>
      <c r="E3756" s="22"/>
    </row>
    <row r="3757" spans="3:5">
      <c r="C3757" s="22"/>
      <c r="E3757" s="22"/>
    </row>
    <row r="3758" spans="3:5">
      <c r="C3758" s="22"/>
      <c r="E3758" s="22"/>
    </row>
    <row r="3759" spans="3:5">
      <c r="C3759" s="22"/>
      <c r="E3759" s="22"/>
    </row>
    <row r="3760" spans="3:5">
      <c r="C3760" s="22"/>
      <c r="E3760" s="22"/>
    </row>
    <row r="3761" spans="3:5">
      <c r="C3761" s="22"/>
      <c r="E3761" s="22"/>
    </row>
    <row r="3762" spans="3:5">
      <c r="C3762" s="22"/>
      <c r="E3762" s="22"/>
    </row>
    <row r="3763" spans="3:5">
      <c r="C3763" s="22"/>
      <c r="E3763" s="22"/>
    </row>
    <row r="3764" spans="3:5">
      <c r="C3764" s="22"/>
      <c r="E3764" s="22"/>
    </row>
    <row r="3765" spans="3:5">
      <c r="C3765" s="22"/>
      <c r="E3765" s="22"/>
    </row>
    <row r="3766" spans="3:5">
      <c r="C3766" s="22"/>
      <c r="E3766" s="22"/>
    </row>
    <row r="3767" spans="3:5">
      <c r="C3767" s="22"/>
      <c r="E3767" s="22"/>
    </row>
    <row r="3768" spans="3:5">
      <c r="C3768" s="22"/>
      <c r="E3768" s="22"/>
    </row>
    <row r="3769" spans="3:5">
      <c r="C3769" s="22"/>
      <c r="E3769" s="22"/>
    </row>
    <row r="3770" spans="3:5">
      <c r="C3770" s="22"/>
      <c r="E3770" s="22"/>
    </row>
    <row r="3771" spans="3:5">
      <c r="C3771" s="22"/>
      <c r="E3771" s="22"/>
    </row>
    <row r="3772" spans="3:5">
      <c r="C3772" s="22"/>
      <c r="E3772" s="22"/>
    </row>
    <row r="3773" spans="3:5">
      <c r="C3773" s="22"/>
      <c r="E3773" s="22"/>
    </row>
    <row r="3774" spans="3:5">
      <c r="C3774" s="22"/>
      <c r="E3774" s="22"/>
    </row>
    <row r="3775" spans="3:5">
      <c r="C3775" s="22"/>
      <c r="E3775" s="22"/>
    </row>
    <row r="3776" spans="3:5">
      <c r="C3776" s="22"/>
      <c r="E3776" s="22"/>
    </row>
    <row r="3777" spans="3:5">
      <c r="C3777" s="22"/>
      <c r="E3777" s="22"/>
    </row>
    <row r="3778" spans="3:5">
      <c r="C3778" s="22"/>
      <c r="E3778" s="22"/>
    </row>
    <row r="3779" spans="3:5">
      <c r="C3779" s="22"/>
      <c r="E3779" s="22"/>
    </row>
    <row r="3780" spans="3:5">
      <c r="C3780" s="22"/>
      <c r="E3780" s="22"/>
    </row>
    <row r="3781" spans="3:5">
      <c r="C3781" s="22"/>
      <c r="E3781" s="22"/>
    </row>
    <row r="3782" spans="3:5">
      <c r="C3782" s="22"/>
      <c r="E3782" s="22"/>
    </row>
    <row r="3783" spans="3:5">
      <c r="C3783" s="22"/>
      <c r="E3783" s="22"/>
    </row>
    <row r="3784" spans="3:5">
      <c r="C3784" s="22"/>
      <c r="E3784" s="22"/>
    </row>
    <row r="3785" spans="3:5">
      <c r="C3785" s="22"/>
      <c r="E3785" s="22"/>
    </row>
    <row r="3786" spans="3:5">
      <c r="C3786" s="22"/>
      <c r="E3786" s="22"/>
    </row>
    <row r="3787" spans="3:5">
      <c r="C3787" s="22"/>
      <c r="E3787" s="22"/>
    </row>
    <row r="3788" spans="3:5">
      <c r="C3788" s="22"/>
      <c r="E3788" s="22"/>
    </row>
    <row r="3789" spans="3:5">
      <c r="C3789" s="22"/>
      <c r="E3789" s="22"/>
    </row>
    <row r="3790" spans="3:5">
      <c r="C3790" s="22"/>
      <c r="E3790" s="22"/>
    </row>
    <row r="3791" spans="3:5">
      <c r="C3791" s="22"/>
      <c r="E3791" s="22"/>
    </row>
    <row r="3792" spans="3:5">
      <c r="C3792" s="22"/>
      <c r="E3792" s="22"/>
    </row>
    <row r="3793" spans="3:5">
      <c r="C3793" s="22"/>
      <c r="E3793" s="22"/>
    </row>
    <row r="3794" spans="3:5">
      <c r="C3794" s="22"/>
      <c r="E3794" s="22"/>
    </row>
    <row r="3795" spans="3:5">
      <c r="C3795" s="22"/>
      <c r="E3795" s="22"/>
    </row>
    <row r="3796" spans="3:5">
      <c r="C3796" s="22"/>
      <c r="E3796" s="22"/>
    </row>
    <row r="3797" spans="3:5">
      <c r="C3797" s="22"/>
      <c r="E3797" s="22"/>
    </row>
    <row r="3798" spans="3:5">
      <c r="C3798" s="22"/>
      <c r="E3798" s="22"/>
    </row>
    <row r="3799" spans="3:5">
      <c r="C3799" s="22"/>
      <c r="E3799" s="22"/>
    </row>
    <row r="3800" spans="3:5">
      <c r="C3800" s="22"/>
      <c r="E3800" s="22"/>
    </row>
    <row r="3801" spans="3:5">
      <c r="C3801" s="22"/>
      <c r="E3801" s="22"/>
    </row>
    <row r="3802" spans="3:5">
      <c r="C3802" s="22"/>
      <c r="E3802" s="22"/>
    </row>
    <row r="3803" spans="3:5">
      <c r="C3803" s="22"/>
      <c r="E3803" s="22"/>
    </row>
    <row r="3804" spans="3:5">
      <c r="C3804" s="22"/>
      <c r="E3804" s="22"/>
    </row>
    <row r="3805" spans="3:5">
      <c r="C3805" s="22"/>
      <c r="E3805" s="22"/>
    </row>
    <row r="3806" spans="3:5">
      <c r="C3806" s="22"/>
      <c r="E3806" s="22"/>
    </row>
    <row r="3807" spans="3:5">
      <c r="C3807" s="22"/>
      <c r="E3807" s="22"/>
    </row>
    <row r="3808" spans="3:5">
      <c r="C3808" s="22"/>
      <c r="E3808" s="22"/>
    </row>
    <row r="3809" spans="3:5">
      <c r="C3809" s="22"/>
      <c r="E3809" s="22"/>
    </row>
    <row r="3810" spans="3:5">
      <c r="C3810" s="22"/>
      <c r="E3810" s="22"/>
    </row>
    <row r="3811" spans="3:5">
      <c r="C3811" s="22"/>
      <c r="E3811" s="22"/>
    </row>
    <row r="3812" spans="3:5">
      <c r="C3812" s="22"/>
      <c r="E3812" s="22"/>
    </row>
    <row r="3813" spans="3:5">
      <c r="C3813" s="22"/>
      <c r="E3813" s="22"/>
    </row>
    <row r="3814" spans="3:5">
      <c r="C3814" s="22"/>
      <c r="E3814" s="22"/>
    </row>
    <row r="3815" spans="3:5">
      <c r="C3815" s="22"/>
      <c r="E3815" s="22"/>
    </row>
    <row r="3816" spans="3:5">
      <c r="C3816" s="22"/>
      <c r="E3816" s="22"/>
    </row>
    <row r="3817" spans="3:5">
      <c r="C3817" s="22"/>
      <c r="E3817" s="22"/>
    </row>
    <row r="3818" spans="3:5">
      <c r="C3818" s="22"/>
      <c r="E3818" s="22"/>
    </row>
    <row r="3819" spans="3:5">
      <c r="C3819" s="22"/>
      <c r="E3819" s="22"/>
    </row>
    <row r="3820" spans="3:5">
      <c r="C3820" s="22"/>
      <c r="E3820" s="22"/>
    </row>
    <row r="3821" spans="3:5">
      <c r="C3821" s="22"/>
      <c r="E3821" s="22"/>
    </row>
    <row r="3822" spans="3:5">
      <c r="C3822" s="22"/>
      <c r="E3822" s="22"/>
    </row>
    <row r="3823" spans="3:5">
      <c r="C3823" s="22"/>
      <c r="E3823" s="22"/>
    </row>
    <row r="3824" spans="3:5">
      <c r="C3824" s="22"/>
      <c r="E3824" s="22"/>
    </row>
    <row r="3825" spans="3:5">
      <c r="C3825" s="22"/>
      <c r="E3825" s="22"/>
    </row>
    <row r="3826" spans="3:5">
      <c r="C3826" s="22"/>
      <c r="E3826" s="22"/>
    </row>
    <row r="3827" spans="3:5">
      <c r="C3827" s="22"/>
      <c r="E3827" s="22"/>
    </row>
    <row r="3828" spans="3:5">
      <c r="C3828" s="22"/>
      <c r="E3828" s="22"/>
    </row>
    <row r="3829" spans="3:5">
      <c r="C3829" s="22"/>
      <c r="E3829" s="22"/>
    </row>
    <row r="3830" spans="3:5">
      <c r="C3830" s="22"/>
      <c r="E3830" s="22"/>
    </row>
    <row r="3831" spans="3:5">
      <c r="C3831" s="22"/>
      <c r="E3831" s="22"/>
    </row>
    <row r="3832" spans="3:5">
      <c r="C3832" s="22"/>
      <c r="E3832" s="22"/>
    </row>
    <row r="3833" spans="3:5">
      <c r="C3833" s="22"/>
      <c r="E3833" s="22"/>
    </row>
    <row r="3834" spans="3:5">
      <c r="C3834" s="22"/>
      <c r="E3834" s="22"/>
    </row>
    <row r="3835" spans="3:5">
      <c r="C3835" s="22"/>
      <c r="E3835" s="22"/>
    </row>
    <row r="3836" spans="3:5">
      <c r="C3836" s="22"/>
      <c r="E3836" s="22"/>
    </row>
    <row r="3837" spans="3:5">
      <c r="C3837" s="22"/>
      <c r="E3837" s="22"/>
    </row>
    <row r="3838" spans="3:5">
      <c r="C3838" s="22"/>
      <c r="E3838" s="22"/>
    </row>
    <row r="3839" spans="3:5">
      <c r="C3839" s="22"/>
      <c r="E3839" s="22"/>
    </row>
    <row r="3840" spans="3:5">
      <c r="C3840" s="22"/>
      <c r="E3840" s="22"/>
    </row>
    <row r="3841" spans="3:5">
      <c r="C3841" s="22"/>
      <c r="E3841" s="22"/>
    </row>
    <row r="3842" spans="3:5">
      <c r="C3842" s="22"/>
      <c r="E3842" s="22"/>
    </row>
    <row r="3843" spans="3:5">
      <c r="C3843" s="22"/>
      <c r="E3843" s="22"/>
    </row>
    <row r="3844" spans="3:5">
      <c r="C3844" s="22"/>
      <c r="E3844" s="22"/>
    </row>
    <row r="3845" spans="3:5">
      <c r="C3845" s="22"/>
      <c r="E3845" s="22"/>
    </row>
    <row r="3846" spans="3:5">
      <c r="C3846" s="22"/>
      <c r="E3846" s="22"/>
    </row>
    <row r="3847" spans="3:5">
      <c r="C3847" s="22"/>
      <c r="E3847" s="22"/>
    </row>
    <row r="3848" spans="3:5">
      <c r="C3848" s="22"/>
      <c r="E3848" s="22"/>
    </row>
    <row r="3849" spans="3:5">
      <c r="C3849" s="22"/>
      <c r="E3849" s="22"/>
    </row>
    <row r="3850" spans="3:5">
      <c r="C3850" s="22"/>
      <c r="E3850" s="22"/>
    </row>
    <row r="3851" spans="3:5">
      <c r="C3851" s="22"/>
      <c r="E3851" s="22"/>
    </row>
    <row r="3852" spans="3:5">
      <c r="C3852" s="22"/>
      <c r="E3852" s="22"/>
    </row>
    <row r="3853" spans="3:5">
      <c r="C3853" s="22"/>
      <c r="E3853" s="22"/>
    </row>
    <row r="3854" spans="3:5">
      <c r="C3854" s="22"/>
      <c r="E3854" s="22"/>
    </row>
    <row r="3855" spans="3:5">
      <c r="C3855" s="22"/>
      <c r="E3855" s="22"/>
    </row>
    <row r="3856" spans="3:5">
      <c r="C3856" s="22"/>
      <c r="E3856" s="22"/>
    </row>
    <row r="3857" spans="3:5">
      <c r="C3857" s="22"/>
      <c r="E3857" s="22"/>
    </row>
    <row r="3858" spans="3:5">
      <c r="C3858" s="22"/>
      <c r="E3858" s="22"/>
    </row>
    <row r="3859" spans="3:5">
      <c r="C3859" s="22"/>
      <c r="E3859" s="22"/>
    </row>
    <row r="3860" spans="3:5">
      <c r="C3860" s="22"/>
      <c r="E3860" s="22"/>
    </row>
    <row r="3861" spans="3:5">
      <c r="C3861" s="22"/>
      <c r="E3861" s="22"/>
    </row>
    <row r="3862" spans="3:5">
      <c r="C3862" s="22"/>
      <c r="E3862" s="22"/>
    </row>
    <row r="3863" spans="3:5">
      <c r="C3863" s="22"/>
      <c r="E3863" s="22"/>
    </row>
    <row r="3864" spans="3:5">
      <c r="C3864" s="22"/>
      <c r="E3864" s="22"/>
    </row>
    <row r="3865" spans="3:5">
      <c r="C3865" s="22"/>
      <c r="E3865" s="22"/>
    </row>
    <row r="3866" spans="3:5">
      <c r="C3866" s="22"/>
      <c r="E3866" s="22"/>
    </row>
    <row r="3867" spans="3:5">
      <c r="C3867" s="22"/>
      <c r="E3867" s="22"/>
    </row>
    <row r="3868" spans="3:5">
      <c r="C3868" s="22"/>
      <c r="E3868" s="22"/>
    </row>
    <row r="3869" spans="3:5">
      <c r="C3869" s="22"/>
      <c r="E3869" s="22"/>
    </row>
    <row r="3870" spans="3:5">
      <c r="C3870" s="22"/>
      <c r="E3870" s="22"/>
    </row>
    <row r="3871" spans="3:5">
      <c r="C3871" s="22"/>
      <c r="E3871" s="22"/>
    </row>
    <row r="3872" spans="3:5">
      <c r="C3872" s="22"/>
      <c r="E3872" s="22"/>
    </row>
    <row r="3873" spans="3:5">
      <c r="C3873" s="22"/>
      <c r="E3873" s="22"/>
    </row>
    <row r="3874" spans="3:5">
      <c r="C3874" s="22"/>
      <c r="E3874" s="22"/>
    </row>
    <row r="3875" spans="3:5">
      <c r="C3875" s="22"/>
      <c r="E3875" s="22"/>
    </row>
    <row r="3876" spans="3:5">
      <c r="C3876" s="22"/>
      <c r="E3876" s="22"/>
    </row>
    <row r="3877" spans="3:5">
      <c r="C3877" s="22"/>
      <c r="E3877" s="22"/>
    </row>
    <row r="3878" spans="3:5">
      <c r="C3878" s="22"/>
      <c r="E3878" s="22"/>
    </row>
    <row r="3879" spans="3:5">
      <c r="C3879" s="22"/>
      <c r="E3879" s="22"/>
    </row>
    <row r="3880" spans="3:5">
      <c r="C3880" s="22"/>
      <c r="E3880" s="22"/>
    </row>
    <row r="3881" spans="3:5">
      <c r="C3881" s="22"/>
      <c r="E3881" s="22"/>
    </row>
    <row r="3882" spans="3:5">
      <c r="C3882" s="22"/>
      <c r="E3882" s="22"/>
    </row>
    <row r="3883" spans="3:5">
      <c r="C3883" s="22"/>
      <c r="E3883" s="22"/>
    </row>
    <row r="3884" spans="3:5">
      <c r="C3884" s="22"/>
      <c r="E3884" s="22"/>
    </row>
    <row r="3885" spans="3:5">
      <c r="C3885" s="22"/>
      <c r="E3885" s="22"/>
    </row>
    <row r="3886" spans="3:5">
      <c r="C3886" s="22"/>
      <c r="E3886" s="22"/>
    </row>
    <row r="3887" spans="3:5">
      <c r="C3887" s="22"/>
      <c r="E3887" s="22"/>
    </row>
    <row r="3888" spans="3:5">
      <c r="C3888" s="22"/>
      <c r="E3888" s="22"/>
    </row>
    <row r="3889" spans="3:5">
      <c r="C3889" s="22"/>
      <c r="E3889" s="22"/>
    </row>
    <row r="3890" spans="3:5">
      <c r="C3890" s="22"/>
      <c r="E3890" s="22"/>
    </row>
    <row r="3891" spans="3:5">
      <c r="C3891" s="22"/>
      <c r="E3891" s="22"/>
    </row>
    <row r="3892" spans="3:5">
      <c r="C3892" s="22"/>
      <c r="E3892" s="22"/>
    </row>
    <row r="3893" spans="3:5">
      <c r="C3893" s="22"/>
      <c r="E3893" s="22"/>
    </row>
    <row r="3894" spans="3:5">
      <c r="C3894" s="22"/>
      <c r="E3894" s="22"/>
    </row>
    <row r="3895" spans="3:5">
      <c r="C3895" s="22"/>
      <c r="E3895" s="22"/>
    </row>
    <row r="3896" spans="3:5">
      <c r="C3896" s="22"/>
      <c r="E3896" s="22"/>
    </row>
    <row r="3897" spans="3:5">
      <c r="C3897" s="22"/>
      <c r="E3897" s="22"/>
    </row>
    <row r="3898" spans="3:5">
      <c r="C3898" s="22"/>
      <c r="E3898" s="22"/>
    </row>
    <row r="3899" spans="3:5">
      <c r="C3899" s="22"/>
      <c r="E3899" s="22"/>
    </row>
    <row r="3900" spans="3:5">
      <c r="C3900" s="22"/>
      <c r="E3900" s="22"/>
    </row>
    <row r="3901" spans="3:5">
      <c r="C3901" s="22"/>
      <c r="E3901" s="22"/>
    </row>
    <row r="3902" spans="3:5">
      <c r="C3902" s="22"/>
      <c r="E3902" s="22"/>
    </row>
    <row r="3903" spans="3:5">
      <c r="C3903" s="22"/>
      <c r="E3903" s="22"/>
    </row>
    <row r="3904" spans="3:5">
      <c r="C3904" s="22"/>
      <c r="E3904" s="22"/>
    </row>
    <row r="3905" spans="3:5">
      <c r="C3905" s="22"/>
      <c r="E3905" s="22"/>
    </row>
    <row r="3906" spans="3:5">
      <c r="C3906" s="22"/>
      <c r="E3906" s="22"/>
    </row>
    <row r="3907" spans="3:5">
      <c r="C3907" s="22"/>
      <c r="E3907" s="22"/>
    </row>
    <row r="3908" spans="3:5">
      <c r="C3908" s="22"/>
      <c r="E3908" s="22"/>
    </row>
    <row r="3909" spans="3:5">
      <c r="C3909" s="22"/>
      <c r="E3909" s="22"/>
    </row>
    <row r="3910" spans="3:5">
      <c r="C3910" s="22"/>
      <c r="E3910" s="22"/>
    </row>
    <row r="3911" spans="3:5">
      <c r="C3911" s="22"/>
      <c r="E3911" s="22"/>
    </row>
    <row r="3912" spans="3:5">
      <c r="C3912" s="22"/>
      <c r="E3912" s="22"/>
    </row>
    <row r="3913" spans="3:5">
      <c r="C3913" s="22"/>
      <c r="E3913" s="22"/>
    </row>
    <row r="3914" spans="3:5">
      <c r="C3914" s="22"/>
      <c r="E3914" s="22"/>
    </row>
    <row r="3915" spans="3:5">
      <c r="C3915" s="22"/>
      <c r="E3915" s="22"/>
    </row>
    <row r="3916" spans="3:5">
      <c r="C3916" s="22"/>
      <c r="E3916" s="22"/>
    </row>
    <row r="3917" spans="3:5">
      <c r="C3917" s="22"/>
      <c r="E3917" s="22"/>
    </row>
    <row r="3918" spans="3:5">
      <c r="C3918" s="22"/>
      <c r="E3918" s="22"/>
    </row>
    <row r="3919" spans="3:5">
      <c r="C3919" s="22"/>
      <c r="E3919" s="22"/>
    </row>
    <row r="3920" spans="3:5">
      <c r="C3920" s="22"/>
      <c r="E3920" s="22"/>
    </row>
    <row r="3921" spans="3:5">
      <c r="C3921" s="22"/>
      <c r="E3921" s="22"/>
    </row>
    <row r="3922" spans="3:5">
      <c r="C3922" s="22"/>
      <c r="E3922" s="22"/>
    </row>
    <row r="3923" spans="3:5">
      <c r="C3923" s="22"/>
      <c r="E3923" s="22"/>
    </row>
    <row r="3924" spans="3:5">
      <c r="C3924" s="22"/>
      <c r="E3924" s="22"/>
    </row>
    <row r="3925" spans="3:5">
      <c r="C3925" s="22"/>
      <c r="E3925" s="22"/>
    </row>
    <row r="3926" spans="3:5">
      <c r="C3926" s="22"/>
      <c r="E3926" s="22"/>
    </row>
    <row r="3927" spans="3:5">
      <c r="C3927" s="22"/>
      <c r="E3927" s="22"/>
    </row>
    <row r="3928" spans="3:5">
      <c r="C3928" s="22"/>
      <c r="E3928" s="22"/>
    </row>
    <row r="3929" spans="3:5">
      <c r="C3929" s="22"/>
      <c r="E3929" s="22"/>
    </row>
    <row r="3930" spans="3:5">
      <c r="C3930" s="22"/>
      <c r="E3930" s="22"/>
    </row>
    <row r="3931" spans="3:5">
      <c r="C3931" s="22"/>
      <c r="E3931" s="22"/>
    </row>
    <row r="3932" spans="3:5">
      <c r="C3932" s="22"/>
      <c r="E3932" s="22"/>
    </row>
    <row r="3933" spans="3:5">
      <c r="C3933" s="22"/>
      <c r="E3933" s="22"/>
    </row>
    <row r="3934" spans="3:5">
      <c r="C3934" s="22"/>
      <c r="E3934" s="22"/>
    </row>
    <row r="3935" spans="3:5">
      <c r="C3935" s="22"/>
      <c r="E3935" s="22"/>
    </row>
    <row r="3936" spans="3:5">
      <c r="C3936" s="22"/>
      <c r="E3936" s="22"/>
    </row>
    <row r="3937" spans="3:5">
      <c r="C3937" s="22"/>
      <c r="E3937" s="22"/>
    </row>
    <row r="3938" spans="3:5">
      <c r="C3938" s="22"/>
      <c r="E3938" s="22"/>
    </row>
    <row r="3939" spans="3:5">
      <c r="C3939" s="22"/>
      <c r="E3939" s="22"/>
    </row>
    <row r="3940" spans="3:5">
      <c r="C3940" s="22"/>
      <c r="E3940" s="22"/>
    </row>
    <row r="3941" spans="3:5">
      <c r="C3941" s="22"/>
      <c r="E3941" s="22"/>
    </row>
    <row r="3942" spans="3:5">
      <c r="C3942" s="22"/>
      <c r="E3942" s="22"/>
    </row>
    <row r="3943" spans="3:5">
      <c r="C3943" s="22"/>
      <c r="E3943" s="22"/>
    </row>
    <row r="3944" spans="3:5">
      <c r="C3944" s="22"/>
      <c r="E3944" s="22"/>
    </row>
    <row r="3945" spans="3:5">
      <c r="C3945" s="22"/>
      <c r="E3945" s="22"/>
    </row>
    <row r="3946" spans="3:5">
      <c r="C3946" s="22"/>
      <c r="E3946" s="22"/>
    </row>
    <row r="3947" spans="3:5">
      <c r="C3947" s="22"/>
      <c r="E3947" s="22"/>
    </row>
    <row r="3948" spans="3:5">
      <c r="C3948" s="22"/>
      <c r="E3948" s="22"/>
    </row>
    <row r="3949" spans="3:5">
      <c r="C3949" s="22"/>
      <c r="E3949" s="22"/>
    </row>
    <row r="3950" spans="3:5">
      <c r="C3950" s="22"/>
      <c r="E3950" s="22"/>
    </row>
    <row r="3951" spans="3:5">
      <c r="C3951" s="22"/>
      <c r="E3951" s="22"/>
    </row>
    <row r="3952" spans="3:5">
      <c r="C3952" s="22"/>
      <c r="E3952" s="22"/>
    </row>
    <row r="3953" spans="3:5">
      <c r="C3953" s="22"/>
      <c r="E3953" s="22"/>
    </row>
    <row r="3954" spans="3:5">
      <c r="C3954" s="22"/>
      <c r="E3954" s="22"/>
    </row>
    <row r="3955" spans="3:5">
      <c r="C3955" s="22"/>
      <c r="E3955" s="22"/>
    </row>
    <row r="3956" spans="3:5">
      <c r="C3956" s="22"/>
      <c r="E3956" s="22"/>
    </row>
    <row r="3957" spans="3:5">
      <c r="C3957" s="22"/>
      <c r="E3957" s="22"/>
    </row>
    <row r="3958" spans="3:5">
      <c r="C3958" s="22"/>
      <c r="E3958" s="22"/>
    </row>
    <row r="3959" spans="3:5">
      <c r="C3959" s="22"/>
      <c r="E3959" s="22"/>
    </row>
    <row r="3960" spans="3:5">
      <c r="C3960" s="22"/>
      <c r="E3960" s="22"/>
    </row>
    <row r="3961" spans="3:5">
      <c r="C3961" s="22"/>
      <c r="E3961" s="22"/>
    </row>
    <row r="3962" spans="3:5">
      <c r="C3962" s="22"/>
      <c r="E3962" s="22"/>
    </row>
    <row r="3963" spans="3:5">
      <c r="C3963" s="22"/>
      <c r="E3963" s="22"/>
    </row>
    <row r="3964" spans="3:5">
      <c r="C3964" s="22"/>
      <c r="E3964" s="22"/>
    </row>
    <row r="3965" spans="3:5">
      <c r="C3965" s="22"/>
      <c r="E3965" s="22"/>
    </row>
    <row r="3966" spans="3:5">
      <c r="C3966" s="22"/>
      <c r="E3966" s="22"/>
    </row>
    <row r="3967" spans="3:5">
      <c r="C3967" s="22"/>
      <c r="E3967" s="22"/>
    </row>
    <row r="3968" spans="3:5">
      <c r="C3968" s="22"/>
      <c r="E3968" s="22"/>
    </row>
    <row r="3969" spans="3:5">
      <c r="C3969" s="22"/>
      <c r="E3969" s="22"/>
    </row>
    <row r="3970" spans="3:5">
      <c r="C3970" s="22"/>
      <c r="E3970" s="22"/>
    </row>
    <row r="3971" spans="3:5">
      <c r="C3971" s="22"/>
      <c r="E3971" s="22"/>
    </row>
    <row r="3972" spans="3:5">
      <c r="C3972" s="22"/>
      <c r="E3972" s="22"/>
    </row>
    <row r="3973" spans="3:5">
      <c r="C3973" s="22"/>
      <c r="E3973" s="22"/>
    </row>
    <row r="3974" spans="3:5">
      <c r="C3974" s="22"/>
      <c r="E3974" s="22"/>
    </row>
    <row r="3975" spans="3:5">
      <c r="C3975" s="22"/>
      <c r="E3975" s="22"/>
    </row>
    <row r="3976" spans="3:5">
      <c r="C3976" s="22"/>
      <c r="E3976" s="22"/>
    </row>
    <row r="3977" spans="3:5">
      <c r="C3977" s="22"/>
      <c r="E3977" s="22"/>
    </row>
    <row r="3978" spans="3:5">
      <c r="C3978" s="22"/>
      <c r="E3978" s="22"/>
    </row>
    <row r="3979" spans="3:5">
      <c r="C3979" s="22"/>
      <c r="E3979" s="22"/>
    </row>
    <row r="3980" spans="3:5">
      <c r="C3980" s="22"/>
      <c r="E3980" s="22"/>
    </row>
    <row r="3981" spans="3:5">
      <c r="C3981" s="22"/>
      <c r="E3981" s="22"/>
    </row>
    <row r="3982" spans="3:5">
      <c r="C3982" s="22"/>
      <c r="E3982" s="22"/>
    </row>
    <row r="3983" spans="3:5">
      <c r="C3983" s="22"/>
      <c r="E3983" s="22"/>
    </row>
    <row r="3984" spans="3:5">
      <c r="C3984" s="22"/>
      <c r="E3984" s="22"/>
    </row>
    <row r="3985" spans="3:5">
      <c r="C3985" s="22"/>
      <c r="E3985" s="22"/>
    </row>
    <row r="3986" spans="3:5">
      <c r="C3986" s="22"/>
      <c r="E3986" s="22"/>
    </row>
    <row r="3987" spans="3:5">
      <c r="C3987" s="22"/>
      <c r="E3987" s="22"/>
    </row>
    <row r="3988" spans="3:5">
      <c r="C3988" s="22"/>
      <c r="E3988" s="22"/>
    </row>
    <row r="3989" spans="3:5">
      <c r="C3989" s="22"/>
      <c r="E3989" s="22"/>
    </row>
    <row r="3990" spans="3:5">
      <c r="C3990" s="22"/>
      <c r="E3990" s="22"/>
    </row>
    <row r="3991" spans="3:5">
      <c r="C3991" s="22"/>
      <c r="E3991" s="22"/>
    </row>
    <row r="3992" spans="3:5">
      <c r="C3992" s="22"/>
      <c r="E3992" s="22"/>
    </row>
    <row r="3993" spans="3:5">
      <c r="C3993" s="22"/>
      <c r="E3993" s="22"/>
    </row>
    <row r="3994" spans="3:5">
      <c r="C3994" s="22"/>
      <c r="E3994" s="22"/>
    </row>
    <row r="3995" spans="3:5">
      <c r="C3995" s="22"/>
      <c r="E3995" s="22"/>
    </row>
    <row r="3996" spans="3:5">
      <c r="C3996" s="22"/>
      <c r="E3996" s="22"/>
    </row>
    <row r="3997" spans="3:5">
      <c r="C3997" s="22"/>
      <c r="E3997" s="22"/>
    </row>
    <row r="3998" spans="3:5">
      <c r="C3998" s="22"/>
      <c r="E3998" s="22"/>
    </row>
    <row r="3999" spans="3:5">
      <c r="C3999" s="22"/>
      <c r="E3999" s="22"/>
    </row>
    <row r="4000" spans="3:5">
      <c r="C4000" s="22"/>
      <c r="E4000" s="22"/>
    </row>
  </sheetData>
  <sortState ref="A2:O6836">
    <sortCondition ref="C2:C6836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2D59-3BC6-49A9-B6B1-85A63EF53912}">
  <dimension ref="A1:T8743"/>
  <sheetViews>
    <sheetView workbookViewId="0">
      <selection activeCell="C2" sqref="C2"/>
    </sheetView>
  </sheetViews>
  <sheetFormatPr defaultRowHeight="14.4"/>
  <cols>
    <col min="1" max="1" width="8.44140625" bestFit="1" customWidth="1"/>
    <col min="3" max="3" width="10.33203125" style="22" bestFit="1" customWidth="1"/>
    <col min="5" max="5" width="10.44140625" style="22" bestFit="1" customWidth="1"/>
    <col min="13" max="13" width="12" bestFit="1" customWidth="1"/>
    <col min="14" max="14" width="18.5546875" bestFit="1" customWidth="1"/>
    <col min="17" max="17" width="16" style="25" bestFit="1" customWidth="1"/>
    <col min="18" max="18" width="9.5546875" style="25" bestFit="1" customWidth="1"/>
    <col min="19" max="19" width="14.44140625" style="25" bestFit="1" customWidth="1"/>
  </cols>
  <sheetData>
    <row r="1" spans="1:19" s="29" customFormat="1" ht="15" thickBot="1">
      <c r="A1" s="2" t="s">
        <v>284</v>
      </c>
      <c r="B1" s="2" t="s">
        <v>72</v>
      </c>
      <c r="C1" s="595" t="s">
        <v>285</v>
      </c>
      <c r="D1" s="2" t="s">
        <v>286</v>
      </c>
      <c r="E1" s="595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596" t="s">
        <v>295</v>
      </c>
      <c r="N1" s="2" t="s">
        <v>296</v>
      </c>
      <c r="O1" s="29" t="s">
        <v>298</v>
      </c>
      <c r="Q1" s="597" t="s">
        <v>254</v>
      </c>
      <c r="R1" s="597" t="s">
        <v>299</v>
      </c>
      <c r="S1" s="597" t="s">
        <v>117</v>
      </c>
    </row>
    <row r="2" spans="1:19">
      <c r="A2">
        <f>'Previous Trades Import_OMS Quer'!A2</f>
        <v>0</v>
      </c>
      <c r="B2">
        <f>'Previous Trades Import_OMS Quer'!B2</f>
        <v>0</v>
      </c>
      <c r="C2" s="22">
        <f>'Previous Trades Import_OMS Quer'!C2</f>
        <v>0</v>
      </c>
      <c r="D2">
        <f>'Previous Trades Import_OMS Quer'!D2</f>
        <v>0</v>
      </c>
      <c r="E2" s="22">
        <f>'Previous Trades Import_OMS Quer'!E2</f>
        <v>0</v>
      </c>
      <c r="F2">
        <f>'Previous Trades Import_OMS Quer'!F2</f>
        <v>0</v>
      </c>
      <c r="G2">
        <f>'Previous Trades Import_OMS Quer'!G2</f>
        <v>0</v>
      </c>
      <c r="H2">
        <f>'Previous Trades Import_OMS Quer'!H2</f>
        <v>0</v>
      </c>
      <c r="I2">
        <f>'Previous Trades Import_OMS Quer'!I2</f>
        <v>0</v>
      </c>
      <c r="J2">
        <f>'Previous Trades Import_OMS Quer'!J2</f>
        <v>0</v>
      </c>
      <c r="K2">
        <f>'Previous Trades Import_OMS Quer'!K2</f>
        <v>0</v>
      </c>
      <c r="L2">
        <f>'Previous Trades Import_OMS Quer'!L2</f>
        <v>0</v>
      </c>
      <c r="M2">
        <f>'Previous Trades Import_OMS Quer'!M2</f>
        <v>0</v>
      </c>
      <c r="N2">
        <f>'Previous Trades Import_OMS Quer'!N2</f>
        <v>0</v>
      </c>
      <c r="O2" t="str">
        <f>CLEAN('Previous Trades Import_OMS Quer'!O2)</f>
        <v/>
      </c>
      <c r="Q2" s="25">
        <f t="shared" ref="Q2:Q65" si="0">IF(G2="sell",M2,-M2)</f>
        <v>0</v>
      </c>
      <c r="R2" s="25" t="e">
        <f>VLOOKUP(O2,'Currency Balance'!$O$3:$Q$32,3,0)</f>
        <v>#N/A</v>
      </c>
      <c r="S2" t="e">
        <f t="shared" ref="S2:S65" si="1">Q2/R2</f>
        <v>#N/A</v>
      </c>
    </row>
    <row r="3" spans="1:19">
      <c r="A3">
        <f>'Previous Trades Import_OMS Quer'!A3</f>
        <v>0</v>
      </c>
      <c r="B3">
        <f>'Previous Trades Import_OMS Quer'!B3</f>
        <v>0</v>
      </c>
      <c r="C3" s="22">
        <f>'Previous Trades Import_OMS Quer'!C3</f>
        <v>0</v>
      </c>
      <c r="D3">
        <f>'Previous Trades Import_OMS Quer'!D3</f>
        <v>0</v>
      </c>
      <c r="E3" s="22">
        <f>'Previous Trades Import_OMS Quer'!E3</f>
        <v>0</v>
      </c>
      <c r="F3">
        <f>'Previous Trades Import_OMS Quer'!F3</f>
        <v>0</v>
      </c>
      <c r="G3">
        <f>'Previous Trades Import_OMS Quer'!G3</f>
        <v>0</v>
      </c>
      <c r="H3">
        <f>'Previous Trades Import_OMS Quer'!H3</f>
        <v>0</v>
      </c>
      <c r="I3">
        <f>'Previous Trades Import_OMS Quer'!I3</f>
        <v>0</v>
      </c>
      <c r="J3">
        <f>'Previous Trades Import_OMS Quer'!J3</f>
        <v>0</v>
      </c>
      <c r="K3">
        <f>'Previous Trades Import_OMS Quer'!K3</f>
        <v>0</v>
      </c>
      <c r="L3">
        <f>'Previous Trades Import_OMS Quer'!L3</f>
        <v>0</v>
      </c>
      <c r="M3">
        <f>'Previous Trades Import_OMS Quer'!M3</f>
        <v>0</v>
      </c>
      <c r="N3">
        <f>'Previous Trades Import_OMS Quer'!N3</f>
        <v>0</v>
      </c>
      <c r="O3" t="str">
        <f>CLEAN('Previous Trades Import_OMS Quer'!O3)</f>
        <v/>
      </c>
      <c r="Q3" s="25">
        <f t="shared" si="0"/>
        <v>0</v>
      </c>
      <c r="R3" s="25" t="e">
        <f>VLOOKUP(O3,'Currency Balance'!$O$3:$Q$32,3,0)</f>
        <v>#N/A</v>
      </c>
      <c r="S3" t="e">
        <f t="shared" si="1"/>
        <v>#N/A</v>
      </c>
    </row>
    <row r="4" spans="1:19">
      <c r="A4">
        <f>'Previous Trades Import_OMS Quer'!A4</f>
        <v>0</v>
      </c>
      <c r="B4">
        <f>'Previous Trades Import_OMS Quer'!B4</f>
        <v>0</v>
      </c>
      <c r="C4" s="22">
        <f>'Previous Trades Import_OMS Quer'!C4</f>
        <v>0</v>
      </c>
      <c r="D4">
        <f>'Previous Trades Import_OMS Quer'!D4</f>
        <v>0</v>
      </c>
      <c r="E4" s="22">
        <f>'Previous Trades Import_OMS Quer'!E4</f>
        <v>0</v>
      </c>
      <c r="F4">
        <f>'Previous Trades Import_OMS Quer'!F4</f>
        <v>0</v>
      </c>
      <c r="G4">
        <f>'Previous Trades Import_OMS Quer'!G4</f>
        <v>0</v>
      </c>
      <c r="H4">
        <f>'Previous Trades Import_OMS Quer'!H4</f>
        <v>0</v>
      </c>
      <c r="I4">
        <f>'Previous Trades Import_OMS Quer'!I4</f>
        <v>0</v>
      </c>
      <c r="J4">
        <f>'Previous Trades Import_OMS Quer'!J4</f>
        <v>0</v>
      </c>
      <c r="K4">
        <f>'Previous Trades Import_OMS Quer'!K4</f>
        <v>0</v>
      </c>
      <c r="L4">
        <f>'Previous Trades Import_OMS Quer'!L4</f>
        <v>0</v>
      </c>
      <c r="M4">
        <f>'Previous Trades Import_OMS Quer'!M4</f>
        <v>0</v>
      </c>
      <c r="N4">
        <f>'Previous Trades Import_OMS Quer'!N4</f>
        <v>0</v>
      </c>
      <c r="O4" t="str">
        <f>CLEAN('Previous Trades Import_OMS Quer'!O4)</f>
        <v/>
      </c>
      <c r="Q4" s="25">
        <f t="shared" si="0"/>
        <v>0</v>
      </c>
      <c r="R4" s="25" t="e">
        <f>VLOOKUP(O4,'Currency Balance'!$O$3:$Q$32,3,0)</f>
        <v>#N/A</v>
      </c>
      <c r="S4" t="e">
        <f t="shared" si="1"/>
        <v>#N/A</v>
      </c>
    </row>
    <row r="5" spans="1:19">
      <c r="A5">
        <f>'Previous Trades Import_OMS Quer'!A5</f>
        <v>0</v>
      </c>
      <c r="B5">
        <f>'Previous Trades Import_OMS Quer'!B5</f>
        <v>0</v>
      </c>
      <c r="C5" s="22">
        <f>'Previous Trades Import_OMS Quer'!C5</f>
        <v>0</v>
      </c>
      <c r="D5">
        <f>'Previous Trades Import_OMS Quer'!D5</f>
        <v>0</v>
      </c>
      <c r="E5" s="22">
        <f>'Previous Trades Import_OMS Quer'!E5</f>
        <v>0</v>
      </c>
      <c r="F5">
        <f>'Previous Trades Import_OMS Quer'!F5</f>
        <v>0</v>
      </c>
      <c r="G5">
        <f>'Previous Trades Import_OMS Quer'!G5</f>
        <v>0</v>
      </c>
      <c r="H5">
        <f>'Previous Trades Import_OMS Quer'!H5</f>
        <v>0</v>
      </c>
      <c r="I5">
        <f>'Previous Trades Import_OMS Quer'!I5</f>
        <v>0</v>
      </c>
      <c r="J5">
        <f>'Previous Trades Import_OMS Quer'!J5</f>
        <v>0</v>
      </c>
      <c r="K5">
        <f>'Previous Trades Import_OMS Quer'!K5</f>
        <v>0</v>
      </c>
      <c r="L5">
        <f>'Previous Trades Import_OMS Quer'!L5</f>
        <v>0</v>
      </c>
      <c r="M5">
        <f>'Previous Trades Import_OMS Quer'!M5</f>
        <v>0</v>
      </c>
      <c r="N5">
        <f>'Previous Trades Import_OMS Quer'!N5</f>
        <v>0</v>
      </c>
      <c r="O5" t="str">
        <f>CLEAN('Previous Trades Import_OMS Quer'!O5)</f>
        <v/>
      </c>
      <c r="Q5" s="25">
        <f t="shared" si="0"/>
        <v>0</v>
      </c>
      <c r="R5" s="25" t="e">
        <f>VLOOKUP(O5,'Currency Balance'!$O$3:$Q$32,3,0)</f>
        <v>#N/A</v>
      </c>
      <c r="S5" t="e">
        <f t="shared" si="1"/>
        <v>#N/A</v>
      </c>
    </row>
    <row r="6" spans="1:19">
      <c r="A6">
        <f>'Previous Trades Import_OMS Quer'!A6</f>
        <v>0</v>
      </c>
      <c r="B6">
        <f>'Previous Trades Import_OMS Quer'!B6</f>
        <v>0</v>
      </c>
      <c r="C6" s="22">
        <f>'Previous Trades Import_OMS Quer'!C6</f>
        <v>0</v>
      </c>
      <c r="D6">
        <f>'Previous Trades Import_OMS Quer'!D6</f>
        <v>0</v>
      </c>
      <c r="E6" s="22">
        <f>'Previous Trades Import_OMS Quer'!E6</f>
        <v>0</v>
      </c>
      <c r="F6">
        <f>'Previous Trades Import_OMS Quer'!F6</f>
        <v>0</v>
      </c>
      <c r="G6">
        <f>'Previous Trades Import_OMS Quer'!G6</f>
        <v>0</v>
      </c>
      <c r="H6">
        <f>'Previous Trades Import_OMS Quer'!H6</f>
        <v>0</v>
      </c>
      <c r="I6">
        <f>'Previous Trades Import_OMS Quer'!I6</f>
        <v>0</v>
      </c>
      <c r="J6">
        <f>'Previous Trades Import_OMS Quer'!J6</f>
        <v>0</v>
      </c>
      <c r="K6">
        <f>'Previous Trades Import_OMS Quer'!K6</f>
        <v>0</v>
      </c>
      <c r="L6">
        <f>'Previous Trades Import_OMS Quer'!L6</f>
        <v>0</v>
      </c>
      <c r="M6">
        <f>'Previous Trades Import_OMS Quer'!M6</f>
        <v>0</v>
      </c>
      <c r="N6">
        <f>'Previous Trades Import_OMS Quer'!N6</f>
        <v>0</v>
      </c>
      <c r="O6" t="str">
        <f>CLEAN('Previous Trades Import_OMS Quer'!O6)</f>
        <v/>
      </c>
      <c r="Q6" s="25">
        <f t="shared" si="0"/>
        <v>0</v>
      </c>
      <c r="R6" s="25" t="e">
        <f>VLOOKUP(O6,'Currency Balance'!$O$3:$Q$32,3,0)</f>
        <v>#N/A</v>
      </c>
      <c r="S6" t="e">
        <f t="shared" si="1"/>
        <v>#N/A</v>
      </c>
    </row>
    <row r="7" spans="1:19">
      <c r="A7">
        <f>'Previous Trades Import_OMS Quer'!A7</f>
        <v>0</v>
      </c>
      <c r="B7">
        <f>'Previous Trades Import_OMS Quer'!B7</f>
        <v>0</v>
      </c>
      <c r="C7" s="22">
        <f>'Previous Trades Import_OMS Quer'!C7</f>
        <v>0</v>
      </c>
      <c r="D7">
        <f>'Previous Trades Import_OMS Quer'!D7</f>
        <v>0</v>
      </c>
      <c r="E7" s="22">
        <f>'Previous Trades Import_OMS Quer'!E7</f>
        <v>0</v>
      </c>
      <c r="F7">
        <f>'Previous Trades Import_OMS Quer'!F7</f>
        <v>0</v>
      </c>
      <c r="G7">
        <f>'Previous Trades Import_OMS Quer'!G7</f>
        <v>0</v>
      </c>
      <c r="H7">
        <f>'Previous Trades Import_OMS Quer'!H7</f>
        <v>0</v>
      </c>
      <c r="I7">
        <f>'Previous Trades Import_OMS Quer'!I7</f>
        <v>0</v>
      </c>
      <c r="J7">
        <f>'Previous Trades Import_OMS Quer'!J7</f>
        <v>0</v>
      </c>
      <c r="K7">
        <f>'Previous Trades Import_OMS Quer'!K7</f>
        <v>0</v>
      </c>
      <c r="L7">
        <f>'Previous Trades Import_OMS Quer'!L7</f>
        <v>0</v>
      </c>
      <c r="M7">
        <f>'Previous Trades Import_OMS Quer'!M7</f>
        <v>0</v>
      </c>
      <c r="N7">
        <f>'Previous Trades Import_OMS Quer'!N7</f>
        <v>0</v>
      </c>
      <c r="O7" t="str">
        <f>CLEAN('Previous Trades Import_OMS Quer'!O7)</f>
        <v/>
      </c>
      <c r="Q7" s="25">
        <f t="shared" si="0"/>
        <v>0</v>
      </c>
      <c r="R7" s="25" t="e">
        <f>VLOOKUP(O7,'Currency Balance'!$O$3:$Q$32,3,0)</f>
        <v>#N/A</v>
      </c>
      <c r="S7" t="e">
        <f t="shared" si="1"/>
        <v>#N/A</v>
      </c>
    </row>
    <row r="8" spans="1:19">
      <c r="A8">
        <f>'Previous Trades Import_OMS Quer'!A8</f>
        <v>0</v>
      </c>
      <c r="B8">
        <f>'Previous Trades Import_OMS Quer'!B8</f>
        <v>0</v>
      </c>
      <c r="C8" s="22">
        <f>'Previous Trades Import_OMS Quer'!C8</f>
        <v>0</v>
      </c>
      <c r="D8">
        <f>'Previous Trades Import_OMS Quer'!D8</f>
        <v>0</v>
      </c>
      <c r="E8" s="22">
        <f>'Previous Trades Import_OMS Quer'!E8</f>
        <v>0</v>
      </c>
      <c r="F8">
        <f>'Previous Trades Import_OMS Quer'!F8</f>
        <v>0</v>
      </c>
      <c r="G8">
        <f>'Previous Trades Import_OMS Quer'!G8</f>
        <v>0</v>
      </c>
      <c r="H8">
        <f>'Previous Trades Import_OMS Quer'!H8</f>
        <v>0</v>
      </c>
      <c r="I8">
        <f>'Previous Trades Import_OMS Quer'!I8</f>
        <v>0</v>
      </c>
      <c r="J8">
        <f>'Previous Trades Import_OMS Quer'!J8</f>
        <v>0</v>
      </c>
      <c r="K8">
        <f>'Previous Trades Import_OMS Quer'!K8</f>
        <v>0</v>
      </c>
      <c r="L8">
        <f>'Previous Trades Import_OMS Quer'!L8</f>
        <v>0</v>
      </c>
      <c r="M8">
        <f>'Previous Trades Import_OMS Quer'!M8</f>
        <v>0</v>
      </c>
      <c r="N8">
        <f>'Previous Trades Import_OMS Quer'!N8</f>
        <v>0</v>
      </c>
      <c r="O8" t="str">
        <f>CLEAN('Previous Trades Import_OMS Quer'!O8)</f>
        <v/>
      </c>
      <c r="Q8" s="25">
        <f t="shared" si="0"/>
        <v>0</v>
      </c>
      <c r="R8" s="25" t="e">
        <f>VLOOKUP(O8,'Currency Balance'!$O$3:$Q$32,3,0)</f>
        <v>#N/A</v>
      </c>
      <c r="S8" t="e">
        <f t="shared" si="1"/>
        <v>#N/A</v>
      </c>
    </row>
    <row r="9" spans="1:19">
      <c r="A9">
        <f>'Previous Trades Import_OMS Quer'!A9</f>
        <v>0</v>
      </c>
      <c r="B9">
        <f>'Previous Trades Import_OMS Quer'!B9</f>
        <v>0</v>
      </c>
      <c r="C9" s="22">
        <f>'Previous Trades Import_OMS Quer'!C9</f>
        <v>0</v>
      </c>
      <c r="D9">
        <f>'Previous Trades Import_OMS Quer'!D9</f>
        <v>0</v>
      </c>
      <c r="E9" s="22">
        <f>'Previous Trades Import_OMS Quer'!E9</f>
        <v>0</v>
      </c>
      <c r="F9">
        <f>'Previous Trades Import_OMS Quer'!F9</f>
        <v>0</v>
      </c>
      <c r="G9">
        <f>'Previous Trades Import_OMS Quer'!G9</f>
        <v>0</v>
      </c>
      <c r="H9">
        <f>'Previous Trades Import_OMS Quer'!H9</f>
        <v>0</v>
      </c>
      <c r="I9">
        <f>'Previous Trades Import_OMS Quer'!I9</f>
        <v>0</v>
      </c>
      <c r="J9">
        <f>'Previous Trades Import_OMS Quer'!J9</f>
        <v>0</v>
      </c>
      <c r="K9">
        <f>'Previous Trades Import_OMS Quer'!K9</f>
        <v>0</v>
      </c>
      <c r="L9">
        <f>'Previous Trades Import_OMS Quer'!L9</f>
        <v>0</v>
      </c>
      <c r="M9">
        <f>'Previous Trades Import_OMS Quer'!M9</f>
        <v>0</v>
      </c>
      <c r="N9">
        <f>'Previous Trades Import_OMS Quer'!N9</f>
        <v>0</v>
      </c>
      <c r="O9" t="str">
        <f>CLEAN('Previous Trades Import_OMS Quer'!O9)</f>
        <v/>
      </c>
      <c r="Q9" s="25">
        <f t="shared" si="0"/>
        <v>0</v>
      </c>
      <c r="R9" s="25" t="e">
        <f>VLOOKUP(O9,'Currency Balance'!$O$3:$Q$32,3,0)</f>
        <v>#N/A</v>
      </c>
      <c r="S9" t="e">
        <f t="shared" si="1"/>
        <v>#N/A</v>
      </c>
    </row>
    <row r="10" spans="1:19">
      <c r="A10">
        <f>'Previous Trades Import_OMS Quer'!A10</f>
        <v>0</v>
      </c>
      <c r="B10">
        <f>'Previous Trades Import_OMS Quer'!B10</f>
        <v>0</v>
      </c>
      <c r="C10" s="22">
        <f>'Previous Trades Import_OMS Quer'!C10</f>
        <v>0</v>
      </c>
      <c r="D10">
        <f>'Previous Trades Import_OMS Quer'!D10</f>
        <v>0</v>
      </c>
      <c r="E10" s="22">
        <f>'Previous Trades Import_OMS Quer'!E10</f>
        <v>0</v>
      </c>
      <c r="F10">
        <f>'Previous Trades Import_OMS Quer'!F10</f>
        <v>0</v>
      </c>
      <c r="G10">
        <f>'Previous Trades Import_OMS Quer'!G10</f>
        <v>0</v>
      </c>
      <c r="H10">
        <f>'Previous Trades Import_OMS Quer'!H10</f>
        <v>0</v>
      </c>
      <c r="I10">
        <f>'Previous Trades Import_OMS Quer'!I10</f>
        <v>0</v>
      </c>
      <c r="J10">
        <f>'Previous Trades Import_OMS Quer'!J10</f>
        <v>0</v>
      </c>
      <c r="K10">
        <f>'Previous Trades Import_OMS Quer'!K10</f>
        <v>0</v>
      </c>
      <c r="L10">
        <f>'Previous Trades Import_OMS Quer'!L10</f>
        <v>0</v>
      </c>
      <c r="M10">
        <f>'Previous Trades Import_OMS Quer'!M10</f>
        <v>0</v>
      </c>
      <c r="N10">
        <f>'Previous Trades Import_OMS Quer'!N10</f>
        <v>0</v>
      </c>
      <c r="O10" t="str">
        <f>CLEAN('Previous Trades Import_OMS Quer'!O10)</f>
        <v/>
      </c>
      <c r="Q10" s="25">
        <f t="shared" si="0"/>
        <v>0</v>
      </c>
      <c r="R10" s="25" t="e">
        <f>VLOOKUP(O10,'Currency Balance'!$O$3:$Q$32,3,0)</f>
        <v>#N/A</v>
      </c>
      <c r="S10" t="e">
        <f t="shared" si="1"/>
        <v>#N/A</v>
      </c>
    </row>
    <row r="11" spans="1:19">
      <c r="A11">
        <f>'Previous Trades Import_OMS Quer'!A11</f>
        <v>0</v>
      </c>
      <c r="B11">
        <f>'Previous Trades Import_OMS Quer'!B11</f>
        <v>0</v>
      </c>
      <c r="C11" s="22">
        <f>'Previous Trades Import_OMS Quer'!C11</f>
        <v>0</v>
      </c>
      <c r="D11">
        <f>'Previous Trades Import_OMS Quer'!D11</f>
        <v>0</v>
      </c>
      <c r="E11" s="22">
        <f>'Previous Trades Import_OMS Quer'!E11</f>
        <v>0</v>
      </c>
      <c r="F11">
        <f>'Previous Trades Import_OMS Quer'!F11</f>
        <v>0</v>
      </c>
      <c r="G11">
        <f>'Previous Trades Import_OMS Quer'!G11</f>
        <v>0</v>
      </c>
      <c r="H11">
        <f>'Previous Trades Import_OMS Quer'!H11</f>
        <v>0</v>
      </c>
      <c r="I11">
        <f>'Previous Trades Import_OMS Quer'!I11</f>
        <v>0</v>
      </c>
      <c r="J11">
        <f>'Previous Trades Import_OMS Quer'!J11</f>
        <v>0</v>
      </c>
      <c r="K11">
        <f>'Previous Trades Import_OMS Quer'!K11</f>
        <v>0</v>
      </c>
      <c r="L11">
        <f>'Previous Trades Import_OMS Quer'!L11</f>
        <v>0</v>
      </c>
      <c r="M11">
        <f>'Previous Trades Import_OMS Quer'!M11</f>
        <v>0</v>
      </c>
      <c r="N11">
        <f>'Previous Trades Import_OMS Quer'!N11</f>
        <v>0</v>
      </c>
      <c r="O11" t="str">
        <f>CLEAN('Previous Trades Import_OMS Quer'!O11)</f>
        <v/>
      </c>
      <c r="Q11" s="25">
        <f t="shared" si="0"/>
        <v>0</v>
      </c>
      <c r="R11" s="25" t="e">
        <f>VLOOKUP(O11,'Currency Balance'!$O$3:$Q$32,3,0)</f>
        <v>#N/A</v>
      </c>
      <c r="S11" t="e">
        <f t="shared" si="1"/>
        <v>#N/A</v>
      </c>
    </row>
    <row r="12" spans="1:19">
      <c r="A12">
        <f>'Previous Trades Import_OMS Quer'!A12</f>
        <v>0</v>
      </c>
      <c r="B12">
        <f>'Previous Trades Import_OMS Quer'!B12</f>
        <v>0</v>
      </c>
      <c r="C12" s="22">
        <f>'Previous Trades Import_OMS Quer'!C12</f>
        <v>0</v>
      </c>
      <c r="D12">
        <f>'Previous Trades Import_OMS Quer'!D12</f>
        <v>0</v>
      </c>
      <c r="E12" s="22">
        <f>'Previous Trades Import_OMS Quer'!E12</f>
        <v>0</v>
      </c>
      <c r="F12">
        <f>'Previous Trades Import_OMS Quer'!F12</f>
        <v>0</v>
      </c>
      <c r="G12">
        <f>'Previous Trades Import_OMS Quer'!G12</f>
        <v>0</v>
      </c>
      <c r="H12">
        <f>'Previous Trades Import_OMS Quer'!H12</f>
        <v>0</v>
      </c>
      <c r="I12">
        <f>'Previous Trades Import_OMS Quer'!I12</f>
        <v>0</v>
      </c>
      <c r="J12">
        <f>'Previous Trades Import_OMS Quer'!J12</f>
        <v>0</v>
      </c>
      <c r="K12">
        <f>'Previous Trades Import_OMS Quer'!K12</f>
        <v>0</v>
      </c>
      <c r="L12">
        <f>'Previous Trades Import_OMS Quer'!L12</f>
        <v>0</v>
      </c>
      <c r="M12">
        <f>'Previous Trades Import_OMS Quer'!M12</f>
        <v>0</v>
      </c>
      <c r="N12">
        <f>'Previous Trades Import_OMS Quer'!N12</f>
        <v>0</v>
      </c>
      <c r="O12" t="str">
        <f>CLEAN('Previous Trades Import_OMS Quer'!O12)</f>
        <v/>
      </c>
      <c r="Q12" s="25">
        <f t="shared" si="0"/>
        <v>0</v>
      </c>
      <c r="R12" s="25" t="e">
        <f>VLOOKUP(O12,'Currency Balance'!$O$3:$Q$32,3,0)</f>
        <v>#N/A</v>
      </c>
      <c r="S12" t="e">
        <f t="shared" si="1"/>
        <v>#N/A</v>
      </c>
    </row>
    <row r="13" spans="1:19">
      <c r="A13">
        <f>'Previous Trades Import_OMS Quer'!A13</f>
        <v>0</v>
      </c>
      <c r="B13">
        <f>'Previous Trades Import_OMS Quer'!B13</f>
        <v>0</v>
      </c>
      <c r="C13" s="22">
        <f>'Previous Trades Import_OMS Quer'!C13</f>
        <v>0</v>
      </c>
      <c r="D13">
        <f>'Previous Trades Import_OMS Quer'!D13</f>
        <v>0</v>
      </c>
      <c r="E13" s="22">
        <f>'Previous Trades Import_OMS Quer'!E13</f>
        <v>0</v>
      </c>
      <c r="F13">
        <f>'Previous Trades Import_OMS Quer'!F13</f>
        <v>0</v>
      </c>
      <c r="G13">
        <f>'Previous Trades Import_OMS Quer'!G13</f>
        <v>0</v>
      </c>
      <c r="H13">
        <f>'Previous Trades Import_OMS Quer'!H13</f>
        <v>0</v>
      </c>
      <c r="I13">
        <f>'Previous Trades Import_OMS Quer'!I13</f>
        <v>0</v>
      </c>
      <c r="J13">
        <f>'Previous Trades Import_OMS Quer'!J13</f>
        <v>0</v>
      </c>
      <c r="K13">
        <f>'Previous Trades Import_OMS Quer'!K13</f>
        <v>0</v>
      </c>
      <c r="L13">
        <f>'Previous Trades Import_OMS Quer'!L13</f>
        <v>0</v>
      </c>
      <c r="M13">
        <f>'Previous Trades Import_OMS Quer'!M13</f>
        <v>0</v>
      </c>
      <c r="N13">
        <f>'Previous Trades Import_OMS Quer'!N13</f>
        <v>0</v>
      </c>
      <c r="O13" t="str">
        <f>CLEAN('Previous Trades Import_OMS Quer'!O13)</f>
        <v/>
      </c>
      <c r="Q13" s="25">
        <f t="shared" si="0"/>
        <v>0</v>
      </c>
      <c r="R13" s="25" t="e">
        <f>VLOOKUP(O13,'Currency Balance'!$O$3:$Q$32,3,0)</f>
        <v>#N/A</v>
      </c>
      <c r="S13" t="e">
        <f t="shared" si="1"/>
        <v>#N/A</v>
      </c>
    </row>
    <row r="14" spans="1:19">
      <c r="A14">
        <f>'Previous Trades Import_OMS Quer'!A14</f>
        <v>0</v>
      </c>
      <c r="B14">
        <f>'Previous Trades Import_OMS Quer'!B14</f>
        <v>0</v>
      </c>
      <c r="C14" s="22">
        <f>'Previous Trades Import_OMS Quer'!C14</f>
        <v>0</v>
      </c>
      <c r="D14">
        <f>'Previous Trades Import_OMS Quer'!D14</f>
        <v>0</v>
      </c>
      <c r="E14" s="22">
        <f>'Previous Trades Import_OMS Quer'!E14</f>
        <v>0</v>
      </c>
      <c r="F14">
        <f>'Previous Trades Import_OMS Quer'!F14</f>
        <v>0</v>
      </c>
      <c r="G14">
        <f>'Previous Trades Import_OMS Quer'!G14</f>
        <v>0</v>
      </c>
      <c r="H14">
        <f>'Previous Trades Import_OMS Quer'!H14</f>
        <v>0</v>
      </c>
      <c r="I14">
        <f>'Previous Trades Import_OMS Quer'!I14</f>
        <v>0</v>
      </c>
      <c r="J14">
        <f>'Previous Trades Import_OMS Quer'!J14</f>
        <v>0</v>
      </c>
      <c r="K14">
        <f>'Previous Trades Import_OMS Quer'!K14</f>
        <v>0</v>
      </c>
      <c r="L14">
        <f>'Previous Trades Import_OMS Quer'!L14</f>
        <v>0</v>
      </c>
      <c r="M14">
        <f>'Previous Trades Import_OMS Quer'!M14</f>
        <v>0</v>
      </c>
      <c r="N14">
        <f>'Previous Trades Import_OMS Quer'!N14</f>
        <v>0</v>
      </c>
      <c r="O14" t="str">
        <f>CLEAN('Previous Trades Import_OMS Quer'!O14)</f>
        <v/>
      </c>
      <c r="Q14" s="25">
        <f t="shared" si="0"/>
        <v>0</v>
      </c>
      <c r="R14" s="25" t="e">
        <f>VLOOKUP(O14,'Currency Balance'!$O$3:$Q$32,3,0)</f>
        <v>#N/A</v>
      </c>
      <c r="S14" t="e">
        <f t="shared" si="1"/>
        <v>#N/A</v>
      </c>
    </row>
    <row r="15" spans="1:19">
      <c r="A15">
        <f>'Previous Trades Import_OMS Quer'!A15</f>
        <v>0</v>
      </c>
      <c r="B15">
        <f>'Previous Trades Import_OMS Quer'!B15</f>
        <v>0</v>
      </c>
      <c r="C15" s="22">
        <f>'Previous Trades Import_OMS Quer'!C15</f>
        <v>0</v>
      </c>
      <c r="D15">
        <f>'Previous Trades Import_OMS Quer'!D15</f>
        <v>0</v>
      </c>
      <c r="E15" s="22">
        <f>'Previous Trades Import_OMS Quer'!E15</f>
        <v>0</v>
      </c>
      <c r="F15">
        <f>'Previous Trades Import_OMS Quer'!F15</f>
        <v>0</v>
      </c>
      <c r="G15">
        <f>'Previous Trades Import_OMS Quer'!G15</f>
        <v>0</v>
      </c>
      <c r="H15">
        <f>'Previous Trades Import_OMS Quer'!H15</f>
        <v>0</v>
      </c>
      <c r="I15">
        <f>'Previous Trades Import_OMS Quer'!I15</f>
        <v>0</v>
      </c>
      <c r="J15">
        <f>'Previous Trades Import_OMS Quer'!J15</f>
        <v>0</v>
      </c>
      <c r="K15">
        <f>'Previous Trades Import_OMS Quer'!K15</f>
        <v>0</v>
      </c>
      <c r="L15">
        <f>'Previous Trades Import_OMS Quer'!L15</f>
        <v>0</v>
      </c>
      <c r="M15">
        <f>'Previous Trades Import_OMS Quer'!M15</f>
        <v>0</v>
      </c>
      <c r="N15">
        <f>'Previous Trades Import_OMS Quer'!N15</f>
        <v>0</v>
      </c>
      <c r="O15" t="str">
        <f>CLEAN('Previous Trades Import_OMS Quer'!O15)</f>
        <v/>
      </c>
      <c r="Q15" s="25">
        <f t="shared" si="0"/>
        <v>0</v>
      </c>
      <c r="R15" s="25" t="e">
        <f>VLOOKUP(O15,'Currency Balance'!$O$3:$Q$32,3,0)</f>
        <v>#N/A</v>
      </c>
      <c r="S15" t="e">
        <f t="shared" si="1"/>
        <v>#N/A</v>
      </c>
    </row>
    <row r="16" spans="1:19">
      <c r="A16">
        <f>'Previous Trades Import_OMS Quer'!A16</f>
        <v>0</v>
      </c>
      <c r="B16">
        <f>'Previous Trades Import_OMS Quer'!B16</f>
        <v>0</v>
      </c>
      <c r="C16" s="22">
        <f>'Previous Trades Import_OMS Quer'!C16</f>
        <v>0</v>
      </c>
      <c r="D16">
        <f>'Previous Trades Import_OMS Quer'!D16</f>
        <v>0</v>
      </c>
      <c r="E16" s="22">
        <f>'Previous Trades Import_OMS Quer'!E16</f>
        <v>0</v>
      </c>
      <c r="F16">
        <f>'Previous Trades Import_OMS Quer'!F16</f>
        <v>0</v>
      </c>
      <c r="G16">
        <f>'Previous Trades Import_OMS Quer'!G16</f>
        <v>0</v>
      </c>
      <c r="H16">
        <f>'Previous Trades Import_OMS Quer'!H16</f>
        <v>0</v>
      </c>
      <c r="I16">
        <f>'Previous Trades Import_OMS Quer'!I16</f>
        <v>0</v>
      </c>
      <c r="J16">
        <f>'Previous Trades Import_OMS Quer'!J16</f>
        <v>0</v>
      </c>
      <c r="K16">
        <f>'Previous Trades Import_OMS Quer'!K16</f>
        <v>0</v>
      </c>
      <c r="L16">
        <f>'Previous Trades Import_OMS Quer'!L16</f>
        <v>0</v>
      </c>
      <c r="M16">
        <f>'Previous Trades Import_OMS Quer'!M16</f>
        <v>0</v>
      </c>
      <c r="N16">
        <f>'Previous Trades Import_OMS Quer'!N16</f>
        <v>0</v>
      </c>
      <c r="O16" t="str">
        <f>CLEAN('Previous Trades Import_OMS Quer'!O16)</f>
        <v/>
      </c>
      <c r="Q16" s="25">
        <f t="shared" si="0"/>
        <v>0</v>
      </c>
      <c r="R16" s="25" t="e">
        <f>VLOOKUP(O16,'Currency Balance'!$O$3:$Q$32,3,0)</f>
        <v>#N/A</v>
      </c>
      <c r="S16" t="e">
        <f t="shared" si="1"/>
        <v>#N/A</v>
      </c>
    </row>
    <row r="17" spans="1:19">
      <c r="A17">
        <f>'Previous Trades Import_OMS Quer'!A17</f>
        <v>0</v>
      </c>
      <c r="B17">
        <f>'Previous Trades Import_OMS Quer'!B17</f>
        <v>0</v>
      </c>
      <c r="C17" s="22">
        <f>'Previous Trades Import_OMS Quer'!C17</f>
        <v>0</v>
      </c>
      <c r="D17">
        <f>'Previous Trades Import_OMS Quer'!D17</f>
        <v>0</v>
      </c>
      <c r="E17" s="22">
        <f>'Previous Trades Import_OMS Quer'!E17</f>
        <v>0</v>
      </c>
      <c r="F17">
        <f>'Previous Trades Import_OMS Quer'!F17</f>
        <v>0</v>
      </c>
      <c r="G17">
        <f>'Previous Trades Import_OMS Quer'!G17</f>
        <v>0</v>
      </c>
      <c r="H17">
        <f>'Previous Trades Import_OMS Quer'!H17</f>
        <v>0</v>
      </c>
      <c r="I17">
        <f>'Previous Trades Import_OMS Quer'!I17</f>
        <v>0</v>
      </c>
      <c r="J17">
        <f>'Previous Trades Import_OMS Quer'!J17</f>
        <v>0</v>
      </c>
      <c r="K17">
        <f>'Previous Trades Import_OMS Quer'!K17</f>
        <v>0</v>
      </c>
      <c r="L17">
        <f>'Previous Trades Import_OMS Quer'!L17</f>
        <v>0</v>
      </c>
      <c r="M17">
        <f>'Previous Trades Import_OMS Quer'!M17</f>
        <v>0</v>
      </c>
      <c r="N17">
        <f>'Previous Trades Import_OMS Quer'!N17</f>
        <v>0</v>
      </c>
      <c r="O17" t="str">
        <f>CLEAN('Previous Trades Import_OMS Quer'!O17)</f>
        <v/>
      </c>
      <c r="Q17" s="25">
        <f t="shared" si="0"/>
        <v>0</v>
      </c>
      <c r="R17" s="25" t="e">
        <f>VLOOKUP(O17,'Currency Balance'!$O$3:$Q$32,3,0)</f>
        <v>#N/A</v>
      </c>
      <c r="S17" t="e">
        <f t="shared" si="1"/>
        <v>#N/A</v>
      </c>
    </row>
    <row r="18" spans="1:19">
      <c r="A18">
        <f>'Previous Trades Import_OMS Quer'!A18</f>
        <v>0</v>
      </c>
      <c r="B18">
        <f>'Previous Trades Import_OMS Quer'!B18</f>
        <v>0</v>
      </c>
      <c r="C18" s="22">
        <f>'Previous Trades Import_OMS Quer'!C18</f>
        <v>0</v>
      </c>
      <c r="D18">
        <f>'Previous Trades Import_OMS Quer'!D18</f>
        <v>0</v>
      </c>
      <c r="E18" s="22">
        <f>'Previous Trades Import_OMS Quer'!E18</f>
        <v>0</v>
      </c>
      <c r="F18">
        <f>'Previous Trades Import_OMS Quer'!F18</f>
        <v>0</v>
      </c>
      <c r="G18">
        <f>'Previous Trades Import_OMS Quer'!G18</f>
        <v>0</v>
      </c>
      <c r="H18">
        <f>'Previous Trades Import_OMS Quer'!H18</f>
        <v>0</v>
      </c>
      <c r="I18">
        <f>'Previous Trades Import_OMS Quer'!I18</f>
        <v>0</v>
      </c>
      <c r="J18">
        <f>'Previous Trades Import_OMS Quer'!J18</f>
        <v>0</v>
      </c>
      <c r="K18">
        <f>'Previous Trades Import_OMS Quer'!K18</f>
        <v>0</v>
      </c>
      <c r="L18">
        <f>'Previous Trades Import_OMS Quer'!L18</f>
        <v>0</v>
      </c>
      <c r="M18">
        <f>'Previous Trades Import_OMS Quer'!M18</f>
        <v>0</v>
      </c>
      <c r="N18">
        <f>'Previous Trades Import_OMS Quer'!N18</f>
        <v>0</v>
      </c>
      <c r="O18" t="str">
        <f>CLEAN('Previous Trades Import_OMS Quer'!O18)</f>
        <v/>
      </c>
      <c r="Q18" s="25">
        <f t="shared" si="0"/>
        <v>0</v>
      </c>
      <c r="R18" s="25" t="e">
        <f>VLOOKUP(O18,'Currency Balance'!$O$3:$Q$32,3,0)</f>
        <v>#N/A</v>
      </c>
      <c r="S18" t="e">
        <f t="shared" si="1"/>
        <v>#N/A</v>
      </c>
    </row>
    <row r="19" spans="1:19">
      <c r="A19">
        <f>'Previous Trades Import_OMS Quer'!A19</f>
        <v>0</v>
      </c>
      <c r="B19">
        <f>'Previous Trades Import_OMS Quer'!B19</f>
        <v>0</v>
      </c>
      <c r="C19" s="22">
        <f>'Previous Trades Import_OMS Quer'!C19</f>
        <v>0</v>
      </c>
      <c r="D19">
        <f>'Previous Trades Import_OMS Quer'!D19</f>
        <v>0</v>
      </c>
      <c r="E19" s="22">
        <f>'Previous Trades Import_OMS Quer'!E19</f>
        <v>0</v>
      </c>
      <c r="F19">
        <f>'Previous Trades Import_OMS Quer'!F19</f>
        <v>0</v>
      </c>
      <c r="G19">
        <f>'Previous Trades Import_OMS Quer'!G19</f>
        <v>0</v>
      </c>
      <c r="H19">
        <f>'Previous Trades Import_OMS Quer'!H19</f>
        <v>0</v>
      </c>
      <c r="I19">
        <f>'Previous Trades Import_OMS Quer'!I19</f>
        <v>0</v>
      </c>
      <c r="J19">
        <f>'Previous Trades Import_OMS Quer'!J19</f>
        <v>0</v>
      </c>
      <c r="K19">
        <f>'Previous Trades Import_OMS Quer'!K19</f>
        <v>0</v>
      </c>
      <c r="L19">
        <f>'Previous Trades Import_OMS Quer'!L19</f>
        <v>0</v>
      </c>
      <c r="M19">
        <f>'Previous Trades Import_OMS Quer'!M19</f>
        <v>0</v>
      </c>
      <c r="N19">
        <f>'Previous Trades Import_OMS Quer'!N19</f>
        <v>0</v>
      </c>
      <c r="O19" t="str">
        <f>CLEAN('Previous Trades Import_OMS Quer'!O19)</f>
        <v/>
      </c>
      <c r="Q19" s="25">
        <f t="shared" si="0"/>
        <v>0</v>
      </c>
      <c r="R19" s="25" t="e">
        <f>VLOOKUP(O19,'Currency Balance'!$O$3:$Q$32,3,0)</f>
        <v>#N/A</v>
      </c>
      <c r="S19" t="e">
        <f t="shared" si="1"/>
        <v>#N/A</v>
      </c>
    </row>
    <row r="20" spans="1:19">
      <c r="A20">
        <f>'Previous Trades Import_OMS Quer'!A20</f>
        <v>0</v>
      </c>
      <c r="B20">
        <f>'Previous Trades Import_OMS Quer'!B20</f>
        <v>0</v>
      </c>
      <c r="C20" s="22">
        <f>'Previous Trades Import_OMS Quer'!C20</f>
        <v>0</v>
      </c>
      <c r="D20">
        <f>'Previous Trades Import_OMS Quer'!D20</f>
        <v>0</v>
      </c>
      <c r="E20" s="22">
        <f>'Previous Trades Import_OMS Quer'!E20</f>
        <v>0</v>
      </c>
      <c r="F20">
        <f>'Previous Trades Import_OMS Quer'!F20</f>
        <v>0</v>
      </c>
      <c r="G20">
        <f>'Previous Trades Import_OMS Quer'!G20</f>
        <v>0</v>
      </c>
      <c r="H20">
        <f>'Previous Trades Import_OMS Quer'!H20</f>
        <v>0</v>
      </c>
      <c r="I20">
        <f>'Previous Trades Import_OMS Quer'!I20</f>
        <v>0</v>
      </c>
      <c r="J20">
        <f>'Previous Trades Import_OMS Quer'!J20</f>
        <v>0</v>
      </c>
      <c r="K20">
        <f>'Previous Trades Import_OMS Quer'!K20</f>
        <v>0</v>
      </c>
      <c r="L20">
        <f>'Previous Trades Import_OMS Quer'!L20</f>
        <v>0</v>
      </c>
      <c r="M20">
        <f>'Previous Trades Import_OMS Quer'!M20</f>
        <v>0</v>
      </c>
      <c r="N20">
        <f>'Previous Trades Import_OMS Quer'!N20</f>
        <v>0</v>
      </c>
      <c r="O20" t="str">
        <f>CLEAN('Previous Trades Import_OMS Quer'!O20)</f>
        <v/>
      </c>
      <c r="Q20" s="25">
        <f t="shared" si="0"/>
        <v>0</v>
      </c>
      <c r="R20" s="25" t="e">
        <f>VLOOKUP(O20,'Currency Balance'!$O$3:$Q$32,3,0)</f>
        <v>#N/A</v>
      </c>
      <c r="S20" t="e">
        <f t="shared" si="1"/>
        <v>#N/A</v>
      </c>
    </row>
    <row r="21" spans="1:19">
      <c r="A21">
        <f>'Previous Trades Import_OMS Quer'!A21</f>
        <v>0</v>
      </c>
      <c r="B21">
        <f>'Previous Trades Import_OMS Quer'!B21</f>
        <v>0</v>
      </c>
      <c r="C21" s="22">
        <f>'Previous Trades Import_OMS Quer'!C21</f>
        <v>0</v>
      </c>
      <c r="D21">
        <f>'Previous Trades Import_OMS Quer'!D21</f>
        <v>0</v>
      </c>
      <c r="E21" s="22">
        <f>'Previous Trades Import_OMS Quer'!E21</f>
        <v>0</v>
      </c>
      <c r="F21">
        <f>'Previous Trades Import_OMS Quer'!F21</f>
        <v>0</v>
      </c>
      <c r="G21">
        <f>'Previous Trades Import_OMS Quer'!G21</f>
        <v>0</v>
      </c>
      <c r="H21">
        <f>'Previous Trades Import_OMS Quer'!H21</f>
        <v>0</v>
      </c>
      <c r="I21">
        <f>'Previous Trades Import_OMS Quer'!I21</f>
        <v>0</v>
      </c>
      <c r="J21">
        <f>'Previous Trades Import_OMS Quer'!J21</f>
        <v>0</v>
      </c>
      <c r="K21">
        <f>'Previous Trades Import_OMS Quer'!K21</f>
        <v>0</v>
      </c>
      <c r="L21">
        <f>'Previous Trades Import_OMS Quer'!L21</f>
        <v>0</v>
      </c>
      <c r="M21">
        <f>'Previous Trades Import_OMS Quer'!M21</f>
        <v>0</v>
      </c>
      <c r="N21">
        <f>'Previous Trades Import_OMS Quer'!N21</f>
        <v>0</v>
      </c>
      <c r="O21" t="str">
        <f>CLEAN('Previous Trades Import_OMS Quer'!O21)</f>
        <v/>
      </c>
      <c r="Q21" s="25">
        <f t="shared" si="0"/>
        <v>0</v>
      </c>
      <c r="R21" s="25" t="e">
        <f>VLOOKUP(O21,'Currency Balance'!$O$3:$Q$32,3,0)</f>
        <v>#N/A</v>
      </c>
      <c r="S21" t="e">
        <f t="shared" si="1"/>
        <v>#N/A</v>
      </c>
    </row>
    <row r="22" spans="1:19">
      <c r="A22">
        <f>'Previous Trades Import_OMS Quer'!A22</f>
        <v>0</v>
      </c>
      <c r="B22">
        <f>'Previous Trades Import_OMS Quer'!B22</f>
        <v>0</v>
      </c>
      <c r="C22" s="22">
        <f>'Previous Trades Import_OMS Quer'!C22</f>
        <v>0</v>
      </c>
      <c r="D22">
        <f>'Previous Trades Import_OMS Quer'!D22</f>
        <v>0</v>
      </c>
      <c r="E22" s="22">
        <f>'Previous Trades Import_OMS Quer'!E22</f>
        <v>0</v>
      </c>
      <c r="F22">
        <f>'Previous Trades Import_OMS Quer'!F22</f>
        <v>0</v>
      </c>
      <c r="G22">
        <f>'Previous Trades Import_OMS Quer'!G22</f>
        <v>0</v>
      </c>
      <c r="H22">
        <f>'Previous Trades Import_OMS Quer'!H22</f>
        <v>0</v>
      </c>
      <c r="I22">
        <f>'Previous Trades Import_OMS Quer'!I22</f>
        <v>0</v>
      </c>
      <c r="J22">
        <f>'Previous Trades Import_OMS Quer'!J22</f>
        <v>0</v>
      </c>
      <c r="K22">
        <f>'Previous Trades Import_OMS Quer'!K22</f>
        <v>0</v>
      </c>
      <c r="L22">
        <f>'Previous Trades Import_OMS Quer'!L22</f>
        <v>0</v>
      </c>
      <c r="M22">
        <f>'Previous Trades Import_OMS Quer'!M22</f>
        <v>0</v>
      </c>
      <c r="N22">
        <f>'Previous Trades Import_OMS Quer'!N22</f>
        <v>0</v>
      </c>
      <c r="O22" t="str">
        <f>CLEAN('Previous Trades Import_OMS Quer'!O22)</f>
        <v/>
      </c>
      <c r="Q22" s="25">
        <f t="shared" si="0"/>
        <v>0</v>
      </c>
      <c r="R22" s="25" t="e">
        <f>VLOOKUP(O22,'Currency Balance'!$O$3:$Q$32,3,0)</f>
        <v>#N/A</v>
      </c>
      <c r="S22" t="e">
        <f t="shared" si="1"/>
        <v>#N/A</v>
      </c>
    </row>
    <row r="23" spans="1:19">
      <c r="A23">
        <f>'Previous Trades Import_OMS Quer'!A23</f>
        <v>0</v>
      </c>
      <c r="B23">
        <f>'Previous Trades Import_OMS Quer'!B23</f>
        <v>0</v>
      </c>
      <c r="C23" s="22">
        <f>'Previous Trades Import_OMS Quer'!C23</f>
        <v>0</v>
      </c>
      <c r="D23">
        <f>'Previous Trades Import_OMS Quer'!D23</f>
        <v>0</v>
      </c>
      <c r="E23" s="22">
        <f>'Previous Trades Import_OMS Quer'!E23</f>
        <v>0</v>
      </c>
      <c r="F23">
        <f>'Previous Trades Import_OMS Quer'!F23</f>
        <v>0</v>
      </c>
      <c r="G23">
        <f>'Previous Trades Import_OMS Quer'!G23</f>
        <v>0</v>
      </c>
      <c r="H23">
        <f>'Previous Trades Import_OMS Quer'!H23</f>
        <v>0</v>
      </c>
      <c r="I23">
        <f>'Previous Trades Import_OMS Quer'!I23</f>
        <v>0</v>
      </c>
      <c r="J23">
        <f>'Previous Trades Import_OMS Quer'!J23</f>
        <v>0</v>
      </c>
      <c r="K23">
        <f>'Previous Trades Import_OMS Quer'!K23</f>
        <v>0</v>
      </c>
      <c r="L23">
        <f>'Previous Trades Import_OMS Quer'!L23</f>
        <v>0</v>
      </c>
      <c r="M23">
        <f>'Previous Trades Import_OMS Quer'!M23</f>
        <v>0</v>
      </c>
      <c r="N23">
        <f>'Previous Trades Import_OMS Quer'!N23</f>
        <v>0</v>
      </c>
      <c r="O23" t="str">
        <f>CLEAN('Previous Trades Import_OMS Quer'!O23)</f>
        <v/>
      </c>
      <c r="Q23" s="25">
        <f t="shared" si="0"/>
        <v>0</v>
      </c>
      <c r="R23" s="25" t="e">
        <f>VLOOKUP(O23,'Currency Balance'!$O$3:$Q$32,3,0)</f>
        <v>#N/A</v>
      </c>
      <c r="S23" t="e">
        <f t="shared" si="1"/>
        <v>#N/A</v>
      </c>
    </row>
    <row r="24" spans="1:19">
      <c r="A24">
        <f>'Previous Trades Import_OMS Quer'!A24</f>
        <v>0</v>
      </c>
      <c r="B24">
        <f>'Previous Trades Import_OMS Quer'!B24</f>
        <v>0</v>
      </c>
      <c r="C24" s="22">
        <f>'Previous Trades Import_OMS Quer'!C24</f>
        <v>0</v>
      </c>
      <c r="D24">
        <f>'Previous Trades Import_OMS Quer'!D24</f>
        <v>0</v>
      </c>
      <c r="E24" s="22">
        <f>'Previous Trades Import_OMS Quer'!E24</f>
        <v>0</v>
      </c>
      <c r="F24">
        <f>'Previous Trades Import_OMS Quer'!F24</f>
        <v>0</v>
      </c>
      <c r="G24">
        <f>'Previous Trades Import_OMS Quer'!G24</f>
        <v>0</v>
      </c>
      <c r="H24">
        <f>'Previous Trades Import_OMS Quer'!H24</f>
        <v>0</v>
      </c>
      <c r="I24">
        <f>'Previous Trades Import_OMS Quer'!I24</f>
        <v>0</v>
      </c>
      <c r="J24">
        <f>'Previous Trades Import_OMS Quer'!J24</f>
        <v>0</v>
      </c>
      <c r="K24">
        <f>'Previous Trades Import_OMS Quer'!K24</f>
        <v>0</v>
      </c>
      <c r="L24">
        <f>'Previous Trades Import_OMS Quer'!L24</f>
        <v>0</v>
      </c>
      <c r="M24">
        <f>'Previous Trades Import_OMS Quer'!M24</f>
        <v>0</v>
      </c>
      <c r="N24">
        <f>'Previous Trades Import_OMS Quer'!N24</f>
        <v>0</v>
      </c>
      <c r="O24" t="str">
        <f>CLEAN('Previous Trades Import_OMS Quer'!O24)</f>
        <v/>
      </c>
      <c r="Q24" s="25">
        <f t="shared" si="0"/>
        <v>0</v>
      </c>
      <c r="R24" s="25" t="e">
        <f>VLOOKUP(O24,'Currency Balance'!$O$3:$Q$32,3,0)</f>
        <v>#N/A</v>
      </c>
      <c r="S24" t="e">
        <f t="shared" si="1"/>
        <v>#N/A</v>
      </c>
    </row>
    <row r="25" spans="1:19">
      <c r="A25">
        <f>'Previous Trades Import_OMS Quer'!A25</f>
        <v>0</v>
      </c>
      <c r="B25">
        <f>'Previous Trades Import_OMS Quer'!B25</f>
        <v>0</v>
      </c>
      <c r="C25" s="22">
        <f>'Previous Trades Import_OMS Quer'!C25</f>
        <v>0</v>
      </c>
      <c r="D25">
        <f>'Previous Trades Import_OMS Quer'!D25</f>
        <v>0</v>
      </c>
      <c r="E25" s="22">
        <f>'Previous Trades Import_OMS Quer'!E25</f>
        <v>0</v>
      </c>
      <c r="F25">
        <f>'Previous Trades Import_OMS Quer'!F25</f>
        <v>0</v>
      </c>
      <c r="G25">
        <f>'Previous Trades Import_OMS Quer'!G25</f>
        <v>0</v>
      </c>
      <c r="H25">
        <f>'Previous Trades Import_OMS Quer'!H25</f>
        <v>0</v>
      </c>
      <c r="I25">
        <f>'Previous Trades Import_OMS Quer'!I25</f>
        <v>0</v>
      </c>
      <c r="J25">
        <f>'Previous Trades Import_OMS Quer'!J25</f>
        <v>0</v>
      </c>
      <c r="K25">
        <f>'Previous Trades Import_OMS Quer'!K25</f>
        <v>0</v>
      </c>
      <c r="L25">
        <f>'Previous Trades Import_OMS Quer'!L25</f>
        <v>0</v>
      </c>
      <c r="M25">
        <f>'Previous Trades Import_OMS Quer'!M25</f>
        <v>0</v>
      </c>
      <c r="N25">
        <f>'Previous Trades Import_OMS Quer'!N25</f>
        <v>0</v>
      </c>
      <c r="O25" t="str">
        <f>CLEAN('Previous Trades Import_OMS Quer'!O25)</f>
        <v/>
      </c>
      <c r="Q25" s="25">
        <f t="shared" si="0"/>
        <v>0</v>
      </c>
      <c r="R25" s="25" t="e">
        <f>VLOOKUP(O25,'Currency Balance'!$O$3:$Q$32,3,0)</f>
        <v>#N/A</v>
      </c>
      <c r="S25" t="e">
        <f t="shared" si="1"/>
        <v>#N/A</v>
      </c>
    </row>
    <row r="26" spans="1:19">
      <c r="A26">
        <f>'Previous Trades Import_OMS Quer'!A26</f>
        <v>0</v>
      </c>
      <c r="B26">
        <f>'Previous Trades Import_OMS Quer'!B26</f>
        <v>0</v>
      </c>
      <c r="C26" s="22">
        <f>'Previous Trades Import_OMS Quer'!C26</f>
        <v>0</v>
      </c>
      <c r="D26">
        <f>'Previous Trades Import_OMS Quer'!D26</f>
        <v>0</v>
      </c>
      <c r="E26" s="22">
        <f>'Previous Trades Import_OMS Quer'!E26</f>
        <v>0</v>
      </c>
      <c r="F26">
        <f>'Previous Trades Import_OMS Quer'!F26</f>
        <v>0</v>
      </c>
      <c r="G26">
        <f>'Previous Trades Import_OMS Quer'!G26</f>
        <v>0</v>
      </c>
      <c r="H26">
        <f>'Previous Trades Import_OMS Quer'!H26</f>
        <v>0</v>
      </c>
      <c r="I26">
        <f>'Previous Trades Import_OMS Quer'!I26</f>
        <v>0</v>
      </c>
      <c r="J26">
        <f>'Previous Trades Import_OMS Quer'!J26</f>
        <v>0</v>
      </c>
      <c r="K26">
        <f>'Previous Trades Import_OMS Quer'!K26</f>
        <v>0</v>
      </c>
      <c r="L26">
        <f>'Previous Trades Import_OMS Quer'!L26</f>
        <v>0</v>
      </c>
      <c r="M26">
        <f>'Previous Trades Import_OMS Quer'!M26</f>
        <v>0</v>
      </c>
      <c r="N26">
        <f>'Previous Trades Import_OMS Quer'!N26</f>
        <v>0</v>
      </c>
      <c r="O26" t="str">
        <f>CLEAN('Previous Trades Import_OMS Quer'!O26)</f>
        <v/>
      </c>
      <c r="Q26" s="25">
        <f t="shared" si="0"/>
        <v>0</v>
      </c>
      <c r="R26" s="25" t="e">
        <f>VLOOKUP(O26,'Currency Balance'!$O$3:$Q$32,3,0)</f>
        <v>#N/A</v>
      </c>
      <c r="S26" t="e">
        <f t="shared" si="1"/>
        <v>#N/A</v>
      </c>
    </row>
    <row r="27" spans="1:19">
      <c r="A27">
        <f>'Previous Trades Import_OMS Quer'!A27</f>
        <v>0</v>
      </c>
      <c r="B27">
        <f>'Previous Trades Import_OMS Quer'!B27</f>
        <v>0</v>
      </c>
      <c r="C27" s="22">
        <f>'Previous Trades Import_OMS Quer'!C27</f>
        <v>0</v>
      </c>
      <c r="D27">
        <f>'Previous Trades Import_OMS Quer'!D27</f>
        <v>0</v>
      </c>
      <c r="E27" s="22">
        <f>'Previous Trades Import_OMS Quer'!E27</f>
        <v>0</v>
      </c>
      <c r="F27">
        <f>'Previous Trades Import_OMS Quer'!F27</f>
        <v>0</v>
      </c>
      <c r="G27">
        <f>'Previous Trades Import_OMS Quer'!G27</f>
        <v>0</v>
      </c>
      <c r="H27">
        <f>'Previous Trades Import_OMS Quer'!H27</f>
        <v>0</v>
      </c>
      <c r="I27">
        <f>'Previous Trades Import_OMS Quer'!I27</f>
        <v>0</v>
      </c>
      <c r="J27">
        <f>'Previous Trades Import_OMS Quer'!J27</f>
        <v>0</v>
      </c>
      <c r="K27">
        <f>'Previous Trades Import_OMS Quer'!K27</f>
        <v>0</v>
      </c>
      <c r="L27">
        <f>'Previous Trades Import_OMS Quer'!L27</f>
        <v>0</v>
      </c>
      <c r="M27">
        <f>'Previous Trades Import_OMS Quer'!M27</f>
        <v>0</v>
      </c>
      <c r="N27">
        <f>'Previous Trades Import_OMS Quer'!N27</f>
        <v>0</v>
      </c>
      <c r="O27" t="str">
        <f>CLEAN('Previous Trades Import_OMS Quer'!O27)</f>
        <v/>
      </c>
      <c r="Q27" s="25">
        <f t="shared" si="0"/>
        <v>0</v>
      </c>
      <c r="R27" s="25" t="e">
        <f>VLOOKUP(O27,'Currency Balance'!$O$3:$Q$32,3,0)</f>
        <v>#N/A</v>
      </c>
      <c r="S27" t="e">
        <f t="shared" si="1"/>
        <v>#N/A</v>
      </c>
    </row>
    <row r="28" spans="1:19">
      <c r="A28">
        <f>'Previous Trades Import_OMS Quer'!A28</f>
        <v>0</v>
      </c>
      <c r="B28">
        <f>'Previous Trades Import_OMS Quer'!B28</f>
        <v>0</v>
      </c>
      <c r="C28" s="22">
        <f>'Previous Trades Import_OMS Quer'!C28</f>
        <v>0</v>
      </c>
      <c r="D28">
        <f>'Previous Trades Import_OMS Quer'!D28</f>
        <v>0</v>
      </c>
      <c r="E28" s="22">
        <f>'Previous Trades Import_OMS Quer'!E28</f>
        <v>0</v>
      </c>
      <c r="F28">
        <f>'Previous Trades Import_OMS Quer'!F28</f>
        <v>0</v>
      </c>
      <c r="G28">
        <f>'Previous Trades Import_OMS Quer'!G28</f>
        <v>0</v>
      </c>
      <c r="H28">
        <f>'Previous Trades Import_OMS Quer'!H28</f>
        <v>0</v>
      </c>
      <c r="I28">
        <f>'Previous Trades Import_OMS Quer'!I28</f>
        <v>0</v>
      </c>
      <c r="J28">
        <f>'Previous Trades Import_OMS Quer'!J28</f>
        <v>0</v>
      </c>
      <c r="K28">
        <f>'Previous Trades Import_OMS Quer'!K28</f>
        <v>0</v>
      </c>
      <c r="L28">
        <f>'Previous Trades Import_OMS Quer'!L28</f>
        <v>0</v>
      </c>
      <c r="M28">
        <f>'Previous Trades Import_OMS Quer'!M28</f>
        <v>0</v>
      </c>
      <c r="N28">
        <f>'Previous Trades Import_OMS Quer'!N28</f>
        <v>0</v>
      </c>
      <c r="O28" t="str">
        <f>CLEAN('Previous Trades Import_OMS Quer'!O28)</f>
        <v/>
      </c>
      <c r="Q28" s="25">
        <f t="shared" si="0"/>
        <v>0</v>
      </c>
      <c r="R28" s="25" t="e">
        <f>VLOOKUP(O28,'Currency Balance'!$O$3:$Q$32,3,0)</f>
        <v>#N/A</v>
      </c>
      <c r="S28" t="e">
        <f t="shared" si="1"/>
        <v>#N/A</v>
      </c>
    </row>
    <row r="29" spans="1:19">
      <c r="A29">
        <f>'Previous Trades Import_OMS Quer'!A29</f>
        <v>0</v>
      </c>
      <c r="B29">
        <f>'Previous Trades Import_OMS Quer'!B29</f>
        <v>0</v>
      </c>
      <c r="C29" s="22">
        <f>'Previous Trades Import_OMS Quer'!C29</f>
        <v>0</v>
      </c>
      <c r="D29">
        <f>'Previous Trades Import_OMS Quer'!D29</f>
        <v>0</v>
      </c>
      <c r="E29" s="22">
        <f>'Previous Trades Import_OMS Quer'!E29</f>
        <v>0</v>
      </c>
      <c r="F29">
        <f>'Previous Trades Import_OMS Quer'!F29</f>
        <v>0</v>
      </c>
      <c r="G29">
        <f>'Previous Trades Import_OMS Quer'!G29</f>
        <v>0</v>
      </c>
      <c r="H29">
        <f>'Previous Trades Import_OMS Quer'!H29</f>
        <v>0</v>
      </c>
      <c r="I29">
        <f>'Previous Trades Import_OMS Quer'!I29</f>
        <v>0</v>
      </c>
      <c r="J29">
        <f>'Previous Trades Import_OMS Quer'!J29</f>
        <v>0</v>
      </c>
      <c r="K29">
        <f>'Previous Trades Import_OMS Quer'!K29</f>
        <v>0</v>
      </c>
      <c r="L29">
        <f>'Previous Trades Import_OMS Quer'!L29</f>
        <v>0</v>
      </c>
      <c r="M29">
        <f>'Previous Trades Import_OMS Quer'!M29</f>
        <v>0</v>
      </c>
      <c r="N29">
        <f>'Previous Trades Import_OMS Quer'!N29</f>
        <v>0</v>
      </c>
      <c r="O29" t="str">
        <f>CLEAN('Previous Trades Import_OMS Quer'!O29)</f>
        <v/>
      </c>
      <c r="Q29" s="25">
        <f t="shared" si="0"/>
        <v>0</v>
      </c>
      <c r="R29" s="25" t="e">
        <f>VLOOKUP(O29,'Currency Balance'!$O$3:$Q$32,3,0)</f>
        <v>#N/A</v>
      </c>
      <c r="S29" t="e">
        <f t="shared" si="1"/>
        <v>#N/A</v>
      </c>
    </row>
    <row r="30" spans="1:19">
      <c r="A30">
        <f>'Previous Trades Import_OMS Quer'!A30</f>
        <v>0</v>
      </c>
      <c r="B30">
        <f>'Previous Trades Import_OMS Quer'!B30</f>
        <v>0</v>
      </c>
      <c r="C30" s="22">
        <f>'Previous Trades Import_OMS Quer'!C30</f>
        <v>0</v>
      </c>
      <c r="D30">
        <f>'Previous Trades Import_OMS Quer'!D30</f>
        <v>0</v>
      </c>
      <c r="E30" s="22">
        <f>'Previous Trades Import_OMS Quer'!E30</f>
        <v>0</v>
      </c>
      <c r="F30">
        <f>'Previous Trades Import_OMS Quer'!F30</f>
        <v>0</v>
      </c>
      <c r="G30">
        <f>'Previous Trades Import_OMS Quer'!G30</f>
        <v>0</v>
      </c>
      <c r="H30">
        <f>'Previous Trades Import_OMS Quer'!H30</f>
        <v>0</v>
      </c>
      <c r="I30">
        <f>'Previous Trades Import_OMS Quer'!I30</f>
        <v>0</v>
      </c>
      <c r="J30">
        <f>'Previous Trades Import_OMS Quer'!J30</f>
        <v>0</v>
      </c>
      <c r="K30">
        <f>'Previous Trades Import_OMS Quer'!K30</f>
        <v>0</v>
      </c>
      <c r="L30">
        <f>'Previous Trades Import_OMS Quer'!L30</f>
        <v>0</v>
      </c>
      <c r="M30">
        <f>'Previous Trades Import_OMS Quer'!M30</f>
        <v>0</v>
      </c>
      <c r="N30">
        <f>'Previous Trades Import_OMS Quer'!N30</f>
        <v>0</v>
      </c>
      <c r="O30" t="str">
        <f>CLEAN('Previous Trades Import_OMS Quer'!O30)</f>
        <v/>
      </c>
      <c r="Q30" s="25">
        <f t="shared" si="0"/>
        <v>0</v>
      </c>
      <c r="R30" s="25" t="e">
        <f>VLOOKUP(O30,'Currency Balance'!$O$3:$Q$32,3,0)</f>
        <v>#N/A</v>
      </c>
      <c r="S30" t="e">
        <f t="shared" si="1"/>
        <v>#N/A</v>
      </c>
    </row>
    <row r="31" spans="1:19">
      <c r="A31">
        <f>'Previous Trades Import_OMS Quer'!A31</f>
        <v>0</v>
      </c>
      <c r="B31">
        <f>'Previous Trades Import_OMS Quer'!B31</f>
        <v>0</v>
      </c>
      <c r="C31" s="22">
        <f>'Previous Trades Import_OMS Quer'!C31</f>
        <v>0</v>
      </c>
      <c r="D31">
        <f>'Previous Trades Import_OMS Quer'!D31</f>
        <v>0</v>
      </c>
      <c r="E31" s="22">
        <f>'Previous Trades Import_OMS Quer'!E31</f>
        <v>0</v>
      </c>
      <c r="F31">
        <f>'Previous Trades Import_OMS Quer'!F31</f>
        <v>0</v>
      </c>
      <c r="G31">
        <f>'Previous Trades Import_OMS Quer'!G31</f>
        <v>0</v>
      </c>
      <c r="H31">
        <f>'Previous Trades Import_OMS Quer'!H31</f>
        <v>0</v>
      </c>
      <c r="I31">
        <f>'Previous Trades Import_OMS Quer'!I31</f>
        <v>0</v>
      </c>
      <c r="J31">
        <f>'Previous Trades Import_OMS Quer'!J31</f>
        <v>0</v>
      </c>
      <c r="K31">
        <f>'Previous Trades Import_OMS Quer'!K31</f>
        <v>0</v>
      </c>
      <c r="L31">
        <f>'Previous Trades Import_OMS Quer'!L31</f>
        <v>0</v>
      </c>
      <c r="M31">
        <f>'Previous Trades Import_OMS Quer'!M31</f>
        <v>0</v>
      </c>
      <c r="N31">
        <f>'Previous Trades Import_OMS Quer'!N31</f>
        <v>0</v>
      </c>
      <c r="O31" t="str">
        <f>CLEAN('Previous Trades Import_OMS Quer'!O31)</f>
        <v/>
      </c>
      <c r="Q31" s="25">
        <f t="shared" si="0"/>
        <v>0</v>
      </c>
      <c r="R31" s="25" t="e">
        <f>VLOOKUP(O31,'Currency Balance'!$O$3:$Q$32,3,0)</f>
        <v>#N/A</v>
      </c>
      <c r="S31" t="e">
        <f t="shared" si="1"/>
        <v>#N/A</v>
      </c>
    </row>
    <row r="32" spans="1:19">
      <c r="A32">
        <f>'Previous Trades Import_OMS Quer'!A32</f>
        <v>0</v>
      </c>
      <c r="B32">
        <f>'Previous Trades Import_OMS Quer'!B32</f>
        <v>0</v>
      </c>
      <c r="C32" s="22">
        <f>'Previous Trades Import_OMS Quer'!C32</f>
        <v>0</v>
      </c>
      <c r="D32">
        <f>'Previous Trades Import_OMS Quer'!D32</f>
        <v>0</v>
      </c>
      <c r="E32" s="22">
        <f>'Previous Trades Import_OMS Quer'!E32</f>
        <v>0</v>
      </c>
      <c r="F32">
        <f>'Previous Trades Import_OMS Quer'!F32</f>
        <v>0</v>
      </c>
      <c r="G32">
        <f>'Previous Trades Import_OMS Quer'!G32</f>
        <v>0</v>
      </c>
      <c r="H32">
        <f>'Previous Trades Import_OMS Quer'!H32</f>
        <v>0</v>
      </c>
      <c r="I32">
        <f>'Previous Trades Import_OMS Quer'!I32</f>
        <v>0</v>
      </c>
      <c r="J32">
        <f>'Previous Trades Import_OMS Quer'!J32</f>
        <v>0</v>
      </c>
      <c r="K32">
        <f>'Previous Trades Import_OMS Quer'!K32</f>
        <v>0</v>
      </c>
      <c r="L32">
        <f>'Previous Trades Import_OMS Quer'!L32</f>
        <v>0</v>
      </c>
      <c r="M32">
        <f>'Previous Trades Import_OMS Quer'!M32</f>
        <v>0</v>
      </c>
      <c r="N32">
        <f>'Previous Trades Import_OMS Quer'!N32</f>
        <v>0</v>
      </c>
      <c r="O32" t="str">
        <f>CLEAN('Previous Trades Import_OMS Quer'!O32)</f>
        <v/>
      </c>
      <c r="Q32" s="25">
        <f t="shared" si="0"/>
        <v>0</v>
      </c>
      <c r="R32" s="25" t="e">
        <f>VLOOKUP(O32,'Currency Balance'!$O$3:$Q$32,3,0)</f>
        <v>#N/A</v>
      </c>
      <c r="S32" t="e">
        <f t="shared" si="1"/>
        <v>#N/A</v>
      </c>
    </row>
    <row r="33" spans="1:19">
      <c r="A33">
        <f>'Previous Trades Import_OMS Quer'!A33</f>
        <v>0</v>
      </c>
      <c r="B33">
        <f>'Previous Trades Import_OMS Quer'!B33</f>
        <v>0</v>
      </c>
      <c r="C33" s="22">
        <f>'Previous Trades Import_OMS Quer'!C33</f>
        <v>0</v>
      </c>
      <c r="D33">
        <f>'Previous Trades Import_OMS Quer'!D33</f>
        <v>0</v>
      </c>
      <c r="E33" s="22">
        <f>'Previous Trades Import_OMS Quer'!E33</f>
        <v>0</v>
      </c>
      <c r="F33">
        <f>'Previous Trades Import_OMS Quer'!F33</f>
        <v>0</v>
      </c>
      <c r="G33">
        <f>'Previous Trades Import_OMS Quer'!G33</f>
        <v>0</v>
      </c>
      <c r="H33">
        <f>'Previous Trades Import_OMS Quer'!H33</f>
        <v>0</v>
      </c>
      <c r="I33">
        <f>'Previous Trades Import_OMS Quer'!I33</f>
        <v>0</v>
      </c>
      <c r="J33">
        <f>'Previous Trades Import_OMS Quer'!J33</f>
        <v>0</v>
      </c>
      <c r="K33">
        <f>'Previous Trades Import_OMS Quer'!K33</f>
        <v>0</v>
      </c>
      <c r="L33">
        <f>'Previous Trades Import_OMS Quer'!L33</f>
        <v>0</v>
      </c>
      <c r="M33">
        <f>'Previous Trades Import_OMS Quer'!M33</f>
        <v>0</v>
      </c>
      <c r="N33">
        <f>'Previous Trades Import_OMS Quer'!N33</f>
        <v>0</v>
      </c>
      <c r="O33" t="str">
        <f>CLEAN('Previous Trades Import_OMS Quer'!O33)</f>
        <v/>
      </c>
      <c r="Q33" s="25">
        <f t="shared" si="0"/>
        <v>0</v>
      </c>
      <c r="R33" s="25" t="e">
        <f>VLOOKUP(O33,'Currency Balance'!$O$3:$Q$32,3,0)</f>
        <v>#N/A</v>
      </c>
      <c r="S33" t="e">
        <f t="shared" si="1"/>
        <v>#N/A</v>
      </c>
    </row>
    <row r="34" spans="1:19">
      <c r="A34">
        <f>'Previous Trades Import_OMS Quer'!A34</f>
        <v>0</v>
      </c>
      <c r="B34">
        <f>'Previous Trades Import_OMS Quer'!B34</f>
        <v>0</v>
      </c>
      <c r="C34" s="22">
        <f>'Previous Trades Import_OMS Quer'!C34</f>
        <v>0</v>
      </c>
      <c r="D34">
        <f>'Previous Trades Import_OMS Quer'!D34</f>
        <v>0</v>
      </c>
      <c r="E34" s="22">
        <f>'Previous Trades Import_OMS Quer'!E34</f>
        <v>0</v>
      </c>
      <c r="F34">
        <f>'Previous Trades Import_OMS Quer'!F34</f>
        <v>0</v>
      </c>
      <c r="G34">
        <f>'Previous Trades Import_OMS Quer'!G34</f>
        <v>0</v>
      </c>
      <c r="H34">
        <f>'Previous Trades Import_OMS Quer'!H34</f>
        <v>0</v>
      </c>
      <c r="I34">
        <f>'Previous Trades Import_OMS Quer'!I34</f>
        <v>0</v>
      </c>
      <c r="J34">
        <f>'Previous Trades Import_OMS Quer'!J34</f>
        <v>0</v>
      </c>
      <c r="K34">
        <f>'Previous Trades Import_OMS Quer'!K34</f>
        <v>0</v>
      </c>
      <c r="L34">
        <f>'Previous Trades Import_OMS Quer'!L34</f>
        <v>0</v>
      </c>
      <c r="M34">
        <f>'Previous Trades Import_OMS Quer'!M34</f>
        <v>0</v>
      </c>
      <c r="N34">
        <f>'Previous Trades Import_OMS Quer'!N34</f>
        <v>0</v>
      </c>
      <c r="O34" t="str">
        <f>CLEAN('Previous Trades Import_OMS Quer'!O34)</f>
        <v/>
      </c>
      <c r="Q34" s="25">
        <f t="shared" si="0"/>
        <v>0</v>
      </c>
      <c r="R34" s="25" t="e">
        <f>VLOOKUP(O34,'Currency Balance'!$O$3:$Q$32,3,0)</f>
        <v>#N/A</v>
      </c>
      <c r="S34" t="e">
        <f t="shared" si="1"/>
        <v>#N/A</v>
      </c>
    </row>
    <row r="35" spans="1:19">
      <c r="A35">
        <f>'Previous Trades Import_OMS Quer'!A35</f>
        <v>0</v>
      </c>
      <c r="B35">
        <f>'Previous Trades Import_OMS Quer'!B35</f>
        <v>0</v>
      </c>
      <c r="C35" s="22">
        <f>'Previous Trades Import_OMS Quer'!C35</f>
        <v>0</v>
      </c>
      <c r="D35">
        <f>'Previous Trades Import_OMS Quer'!D35</f>
        <v>0</v>
      </c>
      <c r="E35" s="22">
        <f>'Previous Trades Import_OMS Quer'!E35</f>
        <v>0</v>
      </c>
      <c r="F35">
        <f>'Previous Trades Import_OMS Quer'!F35</f>
        <v>0</v>
      </c>
      <c r="G35">
        <f>'Previous Trades Import_OMS Quer'!G35</f>
        <v>0</v>
      </c>
      <c r="H35">
        <f>'Previous Trades Import_OMS Quer'!H35</f>
        <v>0</v>
      </c>
      <c r="I35">
        <f>'Previous Trades Import_OMS Quer'!I35</f>
        <v>0</v>
      </c>
      <c r="J35">
        <f>'Previous Trades Import_OMS Quer'!J35</f>
        <v>0</v>
      </c>
      <c r="K35">
        <f>'Previous Trades Import_OMS Quer'!K35</f>
        <v>0</v>
      </c>
      <c r="L35">
        <f>'Previous Trades Import_OMS Quer'!L35</f>
        <v>0</v>
      </c>
      <c r="M35">
        <f>'Previous Trades Import_OMS Quer'!M35</f>
        <v>0</v>
      </c>
      <c r="N35">
        <f>'Previous Trades Import_OMS Quer'!N35</f>
        <v>0</v>
      </c>
      <c r="O35" t="str">
        <f>CLEAN('Previous Trades Import_OMS Quer'!O35)</f>
        <v/>
      </c>
      <c r="Q35" s="25">
        <f t="shared" si="0"/>
        <v>0</v>
      </c>
      <c r="R35" s="25" t="e">
        <f>VLOOKUP(O35,'Currency Balance'!$O$3:$Q$32,3,0)</f>
        <v>#N/A</v>
      </c>
      <c r="S35" t="e">
        <f t="shared" si="1"/>
        <v>#N/A</v>
      </c>
    </row>
    <row r="36" spans="1:19">
      <c r="A36">
        <f>'Previous Trades Import_OMS Quer'!A36</f>
        <v>0</v>
      </c>
      <c r="B36">
        <f>'Previous Trades Import_OMS Quer'!B36</f>
        <v>0</v>
      </c>
      <c r="C36" s="22">
        <f>'Previous Trades Import_OMS Quer'!C36</f>
        <v>0</v>
      </c>
      <c r="D36">
        <f>'Previous Trades Import_OMS Quer'!D36</f>
        <v>0</v>
      </c>
      <c r="E36" s="22">
        <f>'Previous Trades Import_OMS Quer'!E36</f>
        <v>0</v>
      </c>
      <c r="F36">
        <f>'Previous Trades Import_OMS Quer'!F36</f>
        <v>0</v>
      </c>
      <c r="G36">
        <f>'Previous Trades Import_OMS Quer'!G36</f>
        <v>0</v>
      </c>
      <c r="H36">
        <f>'Previous Trades Import_OMS Quer'!H36</f>
        <v>0</v>
      </c>
      <c r="I36">
        <f>'Previous Trades Import_OMS Quer'!I36</f>
        <v>0</v>
      </c>
      <c r="J36">
        <f>'Previous Trades Import_OMS Quer'!J36</f>
        <v>0</v>
      </c>
      <c r="K36">
        <f>'Previous Trades Import_OMS Quer'!K36</f>
        <v>0</v>
      </c>
      <c r="L36">
        <f>'Previous Trades Import_OMS Quer'!L36</f>
        <v>0</v>
      </c>
      <c r="M36">
        <f>'Previous Trades Import_OMS Quer'!M36</f>
        <v>0</v>
      </c>
      <c r="N36">
        <f>'Previous Trades Import_OMS Quer'!N36</f>
        <v>0</v>
      </c>
      <c r="O36" t="str">
        <f>CLEAN('Previous Trades Import_OMS Quer'!O36)</f>
        <v/>
      </c>
      <c r="Q36" s="25">
        <f t="shared" si="0"/>
        <v>0</v>
      </c>
      <c r="R36" s="25" t="e">
        <f>VLOOKUP(O36,'Currency Balance'!$O$3:$Q$32,3,0)</f>
        <v>#N/A</v>
      </c>
      <c r="S36" t="e">
        <f t="shared" si="1"/>
        <v>#N/A</v>
      </c>
    </row>
    <row r="37" spans="1:19">
      <c r="A37">
        <f>'Previous Trades Import_OMS Quer'!A37</f>
        <v>0</v>
      </c>
      <c r="B37">
        <f>'Previous Trades Import_OMS Quer'!B37</f>
        <v>0</v>
      </c>
      <c r="C37" s="22">
        <f>'Previous Trades Import_OMS Quer'!C37</f>
        <v>0</v>
      </c>
      <c r="D37">
        <f>'Previous Trades Import_OMS Quer'!D37</f>
        <v>0</v>
      </c>
      <c r="E37" s="22">
        <f>'Previous Trades Import_OMS Quer'!E37</f>
        <v>0</v>
      </c>
      <c r="F37">
        <f>'Previous Trades Import_OMS Quer'!F37</f>
        <v>0</v>
      </c>
      <c r="G37">
        <f>'Previous Trades Import_OMS Quer'!G37</f>
        <v>0</v>
      </c>
      <c r="H37">
        <f>'Previous Trades Import_OMS Quer'!H37</f>
        <v>0</v>
      </c>
      <c r="I37">
        <f>'Previous Trades Import_OMS Quer'!I37</f>
        <v>0</v>
      </c>
      <c r="J37">
        <f>'Previous Trades Import_OMS Quer'!J37</f>
        <v>0</v>
      </c>
      <c r="K37">
        <f>'Previous Trades Import_OMS Quer'!K37</f>
        <v>0</v>
      </c>
      <c r="L37">
        <f>'Previous Trades Import_OMS Quer'!L37</f>
        <v>0</v>
      </c>
      <c r="M37">
        <f>'Previous Trades Import_OMS Quer'!M37</f>
        <v>0</v>
      </c>
      <c r="N37">
        <f>'Previous Trades Import_OMS Quer'!N37</f>
        <v>0</v>
      </c>
      <c r="O37" t="str">
        <f>CLEAN('Previous Trades Import_OMS Quer'!O37)</f>
        <v/>
      </c>
      <c r="Q37" s="25">
        <f t="shared" si="0"/>
        <v>0</v>
      </c>
      <c r="R37" s="25" t="e">
        <f>VLOOKUP(O37,'Currency Balance'!$O$3:$Q$32,3,0)</f>
        <v>#N/A</v>
      </c>
      <c r="S37" t="e">
        <f t="shared" si="1"/>
        <v>#N/A</v>
      </c>
    </row>
    <row r="38" spans="1:19">
      <c r="A38">
        <f>'Previous Trades Import_OMS Quer'!A38</f>
        <v>0</v>
      </c>
      <c r="B38">
        <f>'Previous Trades Import_OMS Quer'!B38</f>
        <v>0</v>
      </c>
      <c r="C38" s="22">
        <f>'Previous Trades Import_OMS Quer'!C38</f>
        <v>0</v>
      </c>
      <c r="D38">
        <f>'Previous Trades Import_OMS Quer'!D38</f>
        <v>0</v>
      </c>
      <c r="E38" s="22">
        <f>'Previous Trades Import_OMS Quer'!E38</f>
        <v>0</v>
      </c>
      <c r="F38">
        <f>'Previous Trades Import_OMS Quer'!F38</f>
        <v>0</v>
      </c>
      <c r="G38">
        <f>'Previous Trades Import_OMS Quer'!G38</f>
        <v>0</v>
      </c>
      <c r="H38">
        <f>'Previous Trades Import_OMS Quer'!H38</f>
        <v>0</v>
      </c>
      <c r="I38">
        <f>'Previous Trades Import_OMS Quer'!I38</f>
        <v>0</v>
      </c>
      <c r="J38">
        <f>'Previous Trades Import_OMS Quer'!J38</f>
        <v>0</v>
      </c>
      <c r="K38">
        <f>'Previous Trades Import_OMS Quer'!K38</f>
        <v>0</v>
      </c>
      <c r="L38">
        <f>'Previous Trades Import_OMS Quer'!L38</f>
        <v>0</v>
      </c>
      <c r="M38">
        <f>'Previous Trades Import_OMS Quer'!M38</f>
        <v>0</v>
      </c>
      <c r="N38">
        <f>'Previous Trades Import_OMS Quer'!N38</f>
        <v>0</v>
      </c>
      <c r="O38" t="str">
        <f>CLEAN('Previous Trades Import_OMS Quer'!O38)</f>
        <v/>
      </c>
      <c r="Q38" s="25">
        <f t="shared" si="0"/>
        <v>0</v>
      </c>
      <c r="R38" s="25" t="e">
        <f>VLOOKUP(O38,'Currency Balance'!$O$3:$Q$32,3,0)</f>
        <v>#N/A</v>
      </c>
      <c r="S38" t="e">
        <f t="shared" si="1"/>
        <v>#N/A</v>
      </c>
    </row>
    <row r="39" spans="1:19">
      <c r="A39">
        <f>'Previous Trades Import_OMS Quer'!A39</f>
        <v>0</v>
      </c>
      <c r="B39">
        <f>'Previous Trades Import_OMS Quer'!B39</f>
        <v>0</v>
      </c>
      <c r="C39" s="22">
        <f>'Previous Trades Import_OMS Quer'!C39</f>
        <v>0</v>
      </c>
      <c r="D39">
        <f>'Previous Trades Import_OMS Quer'!D39</f>
        <v>0</v>
      </c>
      <c r="E39" s="22">
        <f>'Previous Trades Import_OMS Quer'!E39</f>
        <v>0</v>
      </c>
      <c r="F39">
        <f>'Previous Trades Import_OMS Quer'!F39</f>
        <v>0</v>
      </c>
      <c r="G39">
        <f>'Previous Trades Import_OMS Quer'!G39</f>
        <v>0</v>
      </c>
      <c r="H39">
        <f>'Previous Trades Import_OMS Quer'!H39</f>
        <v>0</v>
      </c>
      <c r="I39">
        <f>'Previous Trades Import_OMS Quer'!I39</f>
        <v>0</v>
      </c>
      <c r="J39">
        <f>'Previous Trades Import_OMS Quer'!J39</f>
        <v>0</v>
      </c>
      <c r="K39">
        <f>'Previous Trades Import_OMS Quer'!K39</f>
        <v>0</v>
      </c>
      <c r="L39">
        <f>'Previous Trades Import_OMS Quer'!L39</f>
        <v>0</v>
      </c>
      <c r="M39">
        <f>'Previous Trades Import_OMS Quer'!M39</f>
        <v>0</v>
      </c>
      <c r="N39">
        <f>'Previous Trades Import_OMS Quer'!N39</f>
        <v>0</v>
      </c>
      <c r="O39" t="str">
        <f>CLEAN('Previous Trades Import_OMS Quer'!O39)</f>
        <v/>
      </c>
      <c r="Q39" s="25">
        <f t="shared" si="0"/>
        <v>0</v>
      </c>
      <c r="R39" s="25" t="e">
        <f>VLOOKUP(O39,'Currency Balance'!$O$3:$Q$32,3,0)</f>
        <v>#N/A</v>
      </c>
      <c r="S39" t="e">
        <f t="shared" si="1"/>
        <v>#N/A</v>
      </c>
    </row>
    <row r="40" spans="1:19">
      <c r="A40">
        <f>'Previous Trades Import_OMS Quer'!A40</f>
        <v>0</v>
      </c>
      <c r="B40">
        <f>'Previous Trades Import_OMS Quer'!B40</f>
        <v>0</v>
      </c>
      <c r="C40" s="22">
        <f>'Previous Trades Import_OMS Quer'!C40</f>
        <v>0</v>
      </c>
      <c r="D40">
        <f>'Previous Trades Import_OMS Quer'!D40</f>
        <v>0</v>
      </c>
      <c r="E40" s="22">
        <f>'Previous Trades Import_OMS Quer'!E40</f>
        <v>0</v>
      </c>
      <c r="F40">
        <f>'Previous Trades Import_OMS Quer'!F40</f>
        <v>0</v>
      </c>
      <c r="G40">
        <f>'Previous Trades Import_OMS Quer'!G40</f>
        <v>0</v>
      </c>
      <c r="H40">
        <f>'Previous Trades Import_OMS Quer'!H40</f>
        <v>0</v>
      </c>
      <c r="I40">
        <f>'Previous Trades Import_OMS Quer'!I40</f>
        <v>0</v>
      </c>
      <c r="J40">
        <f>'Previous Trades Import_OMS Quer'!J40</f>
        <v>0</v>
      </c>
      <c r="K40">
        <f>'Previous Trades Import_OMS Quer'!K40</f>
        <v>0</v>
      </c>
      <c r="L40">
        <f>'Previous Trades Import_OMS Quer'!L40</f>
        <v>0</v>
      </c>
      <c r="M40">
        <f>'Previous Trades Import_OMS Quer'!M40</f>
        <v>0</v>
      </c>
      <c r="N40">
        <f>'Previous Trades Import_OMS Quer'!N40</f>
        <v>0</v>
      </c>
      <c r="O40" t="str">
        <f>CLEAN('Previous Trades Import_OMS Quer'!O40)</f>
        <v/>
      </c>
      <c r="Q40" s="25">
        <f t="shared" si="0"/>
        <v>0</v>
      </c>
      <c r="R40" s="25" t="e">
        <f>VLOOKUP(O40,'Currency Balance'!$O$3:$Q$32,3,0)</f>
        <v>#N/A</v>
      </c>
      <c r="S40" t="e">
        <f t="shared" si="1"/>
        <v>#N/A</v>
      </c>
    </row>
    <row r="41" spans="1:19">
      <c r="A41">
        <f>'Previous Trades Import_OMS Quer'!A41</f>
        <v>0</v>
      </c>
      <c r="B41">
        <f>'Previous Trades Import_OMS Quer'!B41</f>
        <v>0</v>
      </c>
      <c r="C41" s="22">
        <f>'Previous Trades Import_OMS Quer'!C41</f>
        <v>0</v>
      </c>
      <c r="D41">
        <f>'Previous Trades Import_OMS Quer'!D41</f>
        <v>0</v>
      </c>
      <c r="E41" s="22">
        <f>'Previous Trades Import_OMS Quer'!E41</f>
        <v>0</v>
      </c>
      <c r="F41">
        <f>'Previous Trades Import_OMS Quer'!F41</f>
        <v>0</v>
      </c>
      <c r="G41">
        <f>'Previous Trades Import_OMS Quer'!G41</f>
        <v>0</v>
      </c>
      <c r="H41">
        <f>'Previous Trades Import_OMS Quer'!H41</f>
        <v>0</v>
      </c>
      <c r="I41">
        <f>'Previous Trades Import_OMS Quer'!I41</f>
        <v>0</v>
      </c>
      <c r="J41">
        <f>'Previous Trades Import_OMS Quer'!J41</f>
        <v>0</v>
      </c>
      <c r="K41">
        <f>'Previous Trades Import_OMS Quer'!K41</f>
        <v>0</v>
      </c>
      <c r="L41">
        <f>'Previous Trades Import_OMS Quer'!L41</f>
        <v>0</v>
      </c>
      <c r="M41">
        <f>'Previous Trades Import_OMS Quer'!M41</f>
        <v>0</v>
      </c>
      <c r="N41">
        <f>'Previous Trades Import_OMS Quer'!N41</f>
        <v>0</v>
      </c>
      <c r="O41" t="str">
        <f>CLEAN('Previous Trades Import_OMS Quer'!O41)</f>
        <v/>
      </c>
      <c r="Q41" s="25">
        <f t="shared" si="0"/>
        <v>0</v>
      </c>
      <c r="R41" s="25" t="e">
        <f>VLOOKUP(O41,'Currency Balance'!$O$3:$Q$32,3,0)</f>
        <v>#N/A</v>
      </c>
      <c r="S41" t="e">
        <f t="shared" si="1"/>
        <v>#N/A</v>
      </c>
    </row>
    <row r="42" spans="1:19">
      <c r="A42">
        <f>'Previous Trades Import_OMS Quer'!A42</f>
        <v>0</v>
      </c>
      <c r="B42">
        <f>'Previous Trades Import_OMS Quer'!B42</f>
        <v>0</v>
      </c>
      <c r="C42" s="22">
        <f>'Previous Trades Import_OMS Quer'!C42</f>
        <v>0</v>
      </c>
      <c r="D42">
        <f>'Previous Trades Import_OMS Quer'!D42</f>
        <v>0</v>
      </c>
      <c r="E42" s="22">
        <f>'Previous Trades Import_OMS Quer'!E42</f>
        <v>0</v>
      </c>
      <c r="F42">
        <f>'Previous Trades Import_OMS Quer'!F42</f>
        <v>0</v>
      </c>
      <c r="G42">
        <f>'Previous Trades Import_OMS Quer'!G42</f>
        <v>0</v>
      </c>
      <c r="H42">
        <f>'Previous Trades Import_OMS Quer'!H42</f>
        <v>0</v>
      </c>
      <c r="I42">
        <f>'Previous Trades Import_OMS Quer'!I42</f>
        <v>0</v>
      </c>
      <c r="J42">
        <f>'Previous Trades Import_OMS Quer'!J42</f>
        <v>0</v>
      </c>
      <c r="K42">
        <f>'Previous Trades Import_OMS Quer'!K42</f>
        <v>0</v>
      </c>
      <c r="L42">
        <f>'Previous Trades Import_OMS Quer'!L42</f>
        <v>0</v>
      </c>
      <c r="M42">
        <f>'Previous Trades Import_OMS Quer'!M42</f>
        <v>0</v>
      </c>
      <c r="N42">
        <f>'Previous Trades Import_OMS Quer'!N42</f>
        <v>0</v>
      </c>
      <c r="O42" t="str">
        <f>CLEAN('Previous Trades Import_OMS Quer'!O42)</f>
        <v/>
      </c>
      <c r="Q42" s="25">
        <f t="shared" si="0"/>
        <v>0</v>
      </c>
      <c r="R42" s="25" t="e">
        <f>VLOOKUP(O42,'Currency Balance'!$O$3:$Q$32,3,0)</f>
        <v>#N/A</v>
      </c>
      <c r="S42" t="e">
        <f t="shared" si="1"/>
        <v>#N/A</v>
      </c>
    </row>
    <row r="43" spans="1:19">
      <c r="A43">
        <f>'Previous Trades Import_OMS Quer'!A43</f>
        <v>0</v>
      </c>
      <c r="B43">
        <f>'Previous Trades Import_OMS Quer'!B43</f>
        <v>0</v>
      </c>
      <c r="C43" s="22">
        <f>'Previous Trades Import_OMS Quer'!C43</f>
        <v>0</v>
      </c>
      <c r="D43">
        <f>'Previous Trades Import_OMS Quer'!D43</f>
        <v>0</v>
      </c>
      <c r="E43" s="22">
        <f>'Previous Trades Import_OMS Quer'!E43</f>
        <v>0</v>
      </c>
      <c r="F43">
        <f>'Previous Trades Import_OMS Quer'!F43</f>
        <v>0</v>
      </c>
      <c r="G43">
        <f>'Previous Trades Import_OMS Quer'!G43</f>
        <v>0</v>
      </c>
      <c r="H43">
        <f>'Previous Trades Import_OMS Quer'!H43</f>
        <v>0</v>
      </c>
      <c r="I43">
        <f>'Previous Trades Import_OMS Quer'!I43</f>
        <v>0</v>
      </c>
      <c r="J43">
        <f>'Previous Trades Import_OMS Quer'!J43</f>
        <v>0</v>
      </c>
      <c r="K43">
        <f>'Previous Trades Import_OMS Quer'!K43</f>
        <v>0</v>
      </c>
      <c r="L43">
        <f>'Previous Trades Import_OMS Quer'!L43</f>
        <v>0</v>
      </c>
      <c r="M43">
        <f>'Previous Trades Import_OMS Quer'!M43</f>
        <v>0</v>
      </c>
      <c r="N43">
        <f>'Previous Trades Import_OMS Quer'!N43</f>
        <v>0</v>
      </c>
      <c r="O43" t="str">
        <f>CLEAN('Previous Trades Import_OMS Quer'!O43)</f>
        <v/>
      </c>
      <c r="Q43" s="25">
        <f t="shared" si="0"/>
        <v>0</v>
      </c>
      <c r="R43" s="25" t="e">
        <f>VLOOKUP(O43,'Currency Balance'!$O$3:$Q$32,3,0)</f>
        <v>#N/A</v>
      </c>
      <c r="S43" t="e">
        <f t="shared" si="1"/>
        <v>#N/A</v>
      </c>
    </row>
    <row r="44" spans="1:19">
      <c r="A44">
        <f>'Previous Trades Import_OMS Quer'!A44</f>
        <v>0</v>
      </c>
      <c r="B44">
        <f>'Previous Trades Import_OMS Quer'!B44</f>
        <v>0</v>
      </c>
      <c r="C44" s="22">
        <f>'Previous Trades Import_OMS Quer'!C44</f>
        <v>0</v>
      </c>
      <c r="D44">
        <f>'Previous Trades Import_OMS Quer'!D44</f>
        <v>0</v>
      </c>
      <c r="E44" s="22">
        <f>'Previous Trades Import_OMS Quer'!E44</f>
        <v>0</v>
      </c>
      <c r="F44">
        <f>'Previous Trades Import_OMS Quer'!F44</f>
        <v>0</v>
      </c>
      <c r="G44">
        <f>'Previous Trades Import_OMS Quer'!G44</f>
        <v>0</v>
      </c>
      <c r="H44">
        <f>'Previous Trades Import_OMS Quer'!H44</f>
        <v>0</v>
      </c>
      <c r="I44">
        <f>'Previous Trades Import_OMS Quer'!I44</f>
        <v>0</v>
      </c>
      <c r="J44">
        <f>'Previous Trades Import_OMS Quer'!J44</f>
        <v>0</v>
      </c>
      <c r="K44">
        <f>'Previous Trades Import_OMS Quer'!K44</f>
        <v>0</v>
      </c>
      <c r="L44">
        <f>'Previous Trades Import_OMS Quer'!L44</f>
        <v>0</v>
      </c>
      <c r="M44">
        <f>'Previous Trades Import_OMS Quer'!M44</f>
        <v>0</v>
      </c>
      <c r="N44">
        <f>'Previous Trades Import_OMS Quer'!N44</f>
        <v>0</v>
      </c>
      <c r="O44" t="str">
        <f>CLEAN('Previous Trades Import_OMS Quer'!O44)</f>
        <v/>
      </c>
      <c r="Q44" s="25">
        <f t="shared" si="0"/>
        <v>0</v>
      </c>
      <c r="R44" s="25" t="e">
        <f>VLOOKUP(O44,'Currency Balance'!$O$3:$Q$32,3,0)</f>
        <v>#N/A</v>
      </c>
      <c r="S44" t="e">
        <f t="shared" si="1"/>
        <v>#N/A</v>
      </c>
    </row>
    <row r="45" spans="1:19">
      <c r="A45">
        <f>'Previous Trades Import_OMS Quer'!A45</f>
        <v>0</v>
      </c>
      <c r="B45">
        <f>'Previous Trades Import_OMS Quer'!B45</f>
        <v>0</v>
      </c>
      <c r="C45" s="22">
        <f>'Previous Trades Import_OMS Quer'!C45</f>
        <v>0</v>
      </c>
      <c r="D45">
        <f>'Previous Trades Import_OMS Quer'!D45</f>
        <v>0</v>
      </c>
      <c r="E45" s="22">
        <f>'Previous Trades Import_OMS Quer'!E45</f>
        <v>0</v>
      </c>
      <c r="F45">
        <f>'Previous Trades Import_OMS Quer'!F45</f>
        <v>0</v>
      </c>
      <c r="G45">
        <f>'Previous Trades Import_OMS Quer'!G45</f>
        <v>0</v>
      </c>
      <c r="H45">
        <f>'Previous Trades Import_OMS Quer'!H45</f>
        <v>0</v>
      </c>
      <c r="I45">
        <f>'Previous Trades Import_OMS Quer'!I45</f>
        <v>0</v>
      </c>
      <c r="J45">
        <f>'Previous Trades Import_OMS Quer'!J45</f>
        <v>0</v>
      </c>
      <c r="K45">
        <f>'Previous Trades Import_OMS Quer'!K45</f>
        <v>0</v>
      </c>
      <c r="L45">
        <f>'Previous Trades Import_OMS Quer'!L45</f>
        <v>0</v>
      </c>
      <c r="M45">
        <f>'Previous Trades Import_OMS Quer'!M45</f>
        <v>0</v>
      </c>
      <c r="N45">
        <f>'Previous Trades Import_OMS Quer'!N45</f>
        <v>0</v>
      </c>
      <c r="O45" t="str">
        <f>CLEAN('Previous Trades Import_OMS Quer'!O45)</f>
        <v/>
      </c>
      <c r="Q45" s="25">
        <f t="shared" si="0"/>
        <v>0</v>
      </c>
      <c r="R45" s="25" t="e">
        <f>VLOOKUP(O45,'Currency Balance'!$O$3:$Q$32,3,0)</f>
        <v>#N/A</v>
      </c>
      <c r="S45" t="e">
        <f t="shared" si="1"/>
        <v>#N/A</v>
      </c>
    </row>
    <row r="46" spans="1:19">
      <c r="A46">
        <f>'Previous Trades Import_OMS Quer'!A46</f>
        <v>0</v>
      </c>
      <c r="B46">
        <f>'Previous Trades Import_OMS Quer'!B46</f>
        <v>0</v>
      </c>
      <c r="C46" s="22">
        <f>'Previous Trades Import_OMS Quer'!C46</f>
        <v>0</v>
      </c>
      <c r="D46">
        <f>'Previous Trades Import_OMS Quer'!D46</f>
        <v>0</v>
      </c>
      <c r="E46" s="22">
        <f>'Previous Trades Import_OMS Quer'!E46</f>
        <v>0</v>
      </c>
      <c r="F46">
        <f>'Previous Trades Import_OMS Quer'!F46</f>
        <v>0</v>
      </c>
      <c r="G46">
        <f>'Previous Trades Import_OMS Quer'!G46</f>
        <v>0</v>
      </c>
      <c r="H46">
        <f>'Previous Trades Import_OMS Quer'!H46</f>
        <v>0</v>
      </c>
      <c r="I46">
        <f>'Previous Trades Import_OMS Quer'!I46</f>
        <v>0</v>
      </c>
      <c r="J46">
        <f>'Previous Trades Import_OMS Quer'!J46</f>
        <v>0</v>
      </c>
      <c r="K46">
        <f>'Previous Trades Import_OMS Quer'!K46</f>
        <v>0</v>
      </c>
      <c r="L46">
        <f>'Previous Trades Import_OMS Quer'!L46</f>
        <v>0</v>
      </c>
      <c r="M46">
        <f>'Previous Trades Import_OMS Quer'!M46</f>
        <v>0</v>
      </c>
      <c r="N46">
        <f>'Previous Trades Import_OMS Quer'!N46</f>
        <v>0</v>
      </c>
      <c r="O46" t="str">
        <f>CLEAN('Previous Trades Import_OMS Quer'!O46)</f>
        <v/>
      </c>
      <c r="Q46" s="25">
        <f t="shared" si="0"/>
        <v>0</v>
      </c>
      <c r="R46" s="25" t="e">
        <f>VLOOKUP(O46,'Currency Balance'!$O$3:$Q$32,3,0)</f>
        <v>#N/A</v>
      </c>
      <c r="S46" t="e">
        <f t="shared" si="1"/>
        <v>#N/A</v>
      </c>
    </row>
    <row r="47" spans="1:19">
      <c r="A47">
        <f>'Previous Trades Import_OMS Quer'!A47</f>
        <v>0</v>
      </c>
      <c r="B47">
        <f>'Previous Trades Import_OMS Quer'!B47</f>
        <v>0</v>
      </c>
      <c r="C47" s="22">
        <f>'Previous Trades Import_OMS Quer'!C47</f>
        <v>0</v>
      </c>
      <c r="D47">
        <f>'Previous Trades Import_OMS Quer'!D47</f>
        <v>0</v>
      </c>
      <c r="E47" s="22">
        <f>'Previous Trades Import_OMS Quer'!E47</f>
        <v>0</v>
      </c>
      <c r="F47">
        <f>'Previous Trades Import_OMS Quer'!F47</f>
        <v>0</v>
      </c>
      <c r="G47">
        <f>'Previous Trades Import_OMS Quer'!G47</f>
        <v>0</v>
      </c>
      <c r="H47">
        <f>'Previous Trades Import_OMS Quer'!H47</f>
        <v>0</v>
      </c>
      <c r="I47">
        <f>'Previous Trades Import_OMS Quer'!I47</f>
        <v>0</v>
      </c>
      <c r="J47">
        <f>'Previous Trades Import_OMS Quer'!J47</f>
        <v>0</v>
      </c>
      <c r="K47">
        <f>'Previous Trades Import_OMS Quer'!K47</f>
        <v>0</v>
      </c>
      <c r="L47">
        <f>'Previous Trades Import_OMS Quer'!L47</f>
        <v>0</v>
      </c>
      <c r="M47">
        <f>'Previous Trades Import_OMS Quer'!M47</f>
        <v>0</v>
      </c>
      <c r="N47">
        <f>'Previous Trades Import_OMS Quer'!N47</f>
        <v>0</v>
      </c>
      <c r="O47" t="str">
        <f>CLEAN('Previous Trades Import_OMS Quer'!O47)</f>
        <v/>
      </c>
      <c r="Q47" s="25">
        <f t="shared" si="0"/>
        <v>0</v>
      </c>
      <c r="R47" s="25" t="e">
        <f>VLOOKUP(O47,'Currency Balance'!$O$3:$Q$32,3,0)</f>
        <v>#N/A</v>
      </c>
      <c r="S47" t="e">
        <f t="shared" si="1"/>
        <v>#N/A</v>
      </c>
    </row>
    <row r="48" spans="1:19">
      <c r="A48">
        <f>'Previous Trades Import_OMS Quer'!A48</f>
        <v>0</v>
      </c>
      <c r="B48">
        <f>'Previous Trades Import_OMS Quer'!B48</f>
        <v>0</v>
      </c>
      <c r="C48" s="22">
        <f>'Previous Trades Import_OMS Quer'!C48</f>
        <v>0</v>
      </c>
      <c r="D48">
        <f>'Previous Trades Import_OMS Quer'!D48</f>
        <v>0</v>
      </c>
      <c r="E48" s="22">
        <f>'Previous Trades Import_OMS Quer'!E48</f>
        <v>0</v>
      </c>
      <c r="F48">
        <f>'Previous Trades Import_OMS Quer'!F48</f>
        <v>0</v>
      </c>
      <c r="G48">
        <f>'Previous Trades Import_OMS Quer'!G48</f>
        <v>0</v>
      </c>
      <c r="H48">
        <f>'Previous Trades Import_OMS Quer'!H48</f>
        <v>0</v>
      </c>
      <c r="I48">
        <f>'Previous Trades Import_OMS Quer'!I48</f>
        <v>0</v>
      </c>
      <c r="J48">
        <f>'Previous Trades Import_OMS Quer'!J48</f>
        <v>0</v>
      </c>
      <c r="K48">
        <f>'Previous Trades Import_OMS Quer'!K48</f>
        <v>0</v>
      </c>
      <c r="L48">
        <f>'Previous Trades Import_OMS Quer'!L48</f>
        <v>0</v>
      </c>
      <c r="M48">
        <f>'Previous Trades Import_OMS Quer'!M48</f>
        <v>0</v>
      </c>
      <c r="N48">
        <f>'Previous Trades Import_OMS Quer'!N48</f>
        <v>0</v>
      </c>
      <c r="O48" t="str">
        <f>CLEAN('Previous Trades Import_OMS Quer'!O48)</f>
        <v/>
      </c>
      <c r="Q48" s="25">
        <f t="shared" si="0"/>
        <v>0</v>
      </c>
      <c r="R48" s="25" t="e">
        <f>VLOOKUP(O48,'Currency Balance'!$O$3:$Q$32,3,0)</f>
        <v>#N/A</v>
      </c>
      <c r="S48" t="e">
        <f t="shared" si="1"/>
        <v>#N/A</v>
      </c>
    </row>
    <row r="49" spans="1:19">
      <c r="A49">
        <f>'Previous Trades Import_OMS Quer'!A49</f>
        <v>0</v>
      </c>
      <c r="B49">
        <f>'Previous Trades Import_OMS Quer'!B49</f>
        <v>0</v>
      </c>
      <c r="C49" s="22">
        <f>'Previous Trades Import_OMS Quer'!C49</f>
        <v>0</v>
      </c>
      <c r="D49">
        <f>'Previous Trades Import_OMS Quer'!D49</f>
        <v>0</v>
      </c>
      <c r="E49" s="22">
        <f>'Previous Trades Import_OMS Quer'!E49</f>
        <v>0</v>
      </c>
      <c r="F49">
        <f>'Previous Trades Import_OMS Quer'!F49</f>
        <v>0</v>
      </c>
      <c r="G49">
        <f>'Previous Trades Import_OMS Quer'!G49</f>
        <v>0</v>
      </c>
      <c r="H49">
        <f>'Previous Trades Import_OMS Quer'!H49</f>
        <v>0</v>
      </c>
      <c r="I49">
        <f>'Previous Trades Import_OMS Quer'!I49</f>
        <v>0</v>
      </c>
      <c r="J49">
        <f>'Previous Trades Import_OMS Quer'!J49</f>
        <v>0</v>
      </c>
      <c r="K49">
        <f>'Previous Trades Import_OMS Quer'!K49</f>
        <v>0</v>
      </c>
      <c r="L49">
        <f>'Previous Trades Import_OMS Quer'!L49</f>
        <v>0</v>
      </c>
      <c r="M49">
        <f>'Previous Trades Import_OMS Quer'!M49</f>
        <v>0</v>
      </c>
      <c r="N49">
        <f>'Previous Trades Import_OMS Quer'!N49</f>
        <v>0</v>
      </c>
      <c r="O49" t="str">
        <f>CLEAN('Previous Trades Import_OMS Quer'!O49)</f>
        <v/>
      </c>
      <c r="Q49" s="25">
        <f t="shared" si="0"/>
        <v>0</v>
      </c>
      <c r="R49" s="25" t="e">
        <f>VLOOKUP(O49,'Currency Balance'!$O$3:$Q$32,3,0)</f>
        <v>#N/A</v>
      </c>
      <c r="S49" t="e">
        <f t="shared" si="1"/>
        <v>#N/A</v>
      </c>
    </row>
    <row r="50" spans="1:19">
      <c r="A50">
        <f>'Previous Trades Import_OMS Quer'!A50</f>
        <v>0</v>
      </c>
      <c r="B50">
        <f>'Previous Trades Import_OMS Quer'!B50</f>
        <v>0</v>
      </c>
      <c r="C50" s="22">
        <f>'Previous Trades Import_OMS Quer'!C50</f>
        <v>0</v>
      </c>
      <c r="D50">
        <f>'Previous Trades Import_OMS Quer'!D50</f>
        <v>0</v>
      </c>
      <c r="E50" s="22">
        <f>'Previous Trades Import_OMS Quer'!E50</f>
        <v>0</v>
      </c>
      <c r="F50">
        <f>'Previous Trades Import_OMS Quer'!F50</f>
        <v>0</v>
      </c>
      <c r="G50">
        <f>'Previous Trades Import_OMS Quer'!G50</f>
        <v>0</v>
      </c>
      <c r="H50">
        <f>'Previous Trades Import_OMS Quer'!H50</f>
        <v>0</v>
      </c>
      <c r="I50">
        <f>'Previous Trades Import_OMS Quer'!I50</f>
        <v>0</v>
      </c>
      <c r="J50">
        <f>'Previous Trades Import_OMS Quer'!J50</f>
        <v>0</v>
      </c>
      <c r="K50">
        <f>'Previous Trades Import_OMS Quer'!K50</f>
        <v>0</v>
      </c>
      <c r="L50">
        <f>'Previous Trades Import_OMS Quer'!L50</f>
        <v>0</v>
      </c>
      <c r="M50">
        <f>'Previous Trades Import_OMS Quer'!M50</f>
        <v>0</v>
      </c>
      <c r="N50">
        <f>'Previous Trades Import_OMS Quer'!N50</f>
        <v>0</v>
      </c>
      <c r="O50" t="str">
        <f>CLEAN('Previous Trades Import_OMS Quer'!O50)</f>
        <v/>
      </c>
      <c r="Q50" s="25">
        <f t="shared" si="0"/>
        <v>0</v>
      </c>
      <c r="R50" s="25" t="e">
        <f>VLOOKUP(O50,'Currency Balance'!$O$3:$Q$32,3,0)</f>
        <v>#N/A</v>
      </c>
      <c r="S50" t="e">
        <f t="shared" si="1"/>
        <v>#N/A</v>
      </c>
    </row>
    <row r="51" spans="1:19">
      <c r="A51">
        <f>'Previous Trades Import_OMS Quer'!A51</f>
        <v>0</v>
      </c>
      <c r="B51">
        <f>'Previous Trades Import_OMS Quer'!B51</f>
        <v>0</v>
      </c>
      <c r="C51" s="22">
        <f>'Previous Trades Import_OMS Quer'!C51</f>
        <v>0</v>
      </c>
      <c r="D51">
        <f>'Previous Trades Import_OMS Quer'!D51</f>
        <v>0</v>
      </c>
      <c r="E51" s="22">
        <f>'Previous Trades Import_OMS Quer'!E51</f>
        <v>0</v>
      </c>
      <c r="F51">
        <f>'Previous Trades Import_OMS Quer'!F51</f>
        <v>0</v>
      </c>
      <c r="G51">
        <f>'Previous Trades Import_OMS Quer'!G51</f>
        <v>0</v>
      </c>
      <c r="H51">
        <f>'Previous Trades Import_OMS Quer'!H51</f>
        <v>0</v>
      </c>
      <c r="I51">
        <f>'Previous Trades Import_OMS Quer'!I51</f>
        <v>0</v>
      </c>
      <c r="J51">
        <f>'Previous Trades Import_OMS Quer'!J51</f>
        <v>0</v>
      </c>
      <c r="K51">
        <f>'Previous Trades Import_OMS Quer'!K51</f>
        <v>0</v>
      </c>
      <c r="L51">
        <f>'Previous Trades Import_OMS Quer'!L51</f>
        <v>0</v>
      </c>
      <c r="M51">
        <f>'Previous Trades Import_OMS Quer'!M51</f>
        <v>0</v>
      </c>
      <c r="N51">
        <f>'Previous Trades Import_OMS Quer'!N51</f>
        <v>0</v>
      </c>
      <c r="O51" t="str">
        <f>CLEAN('Previous Trades Import_OMS Quer'!O51)</f>
        <v/>
      </c>
      <c r="Q51" s="25">
        <f t="shared" si="0"/>
        <v>0</v>
      </c>
      <c r="R51" s="25" t="e">
        <f>VLOOKUP(O51,'Currency Balance'!$O$3:$Q$32,3,0)</f>
        <v>#N/A</v>
      </c>
      <c r="S51" t="e">
        <f t="shared" si="1"/>
        <v>#N/A</v>
      </c>
    </row>
    <row r="52" spans="1:19">
      <c r="A52">
        <f>'Previous Trades Import_OMS Quer'!A52</f>
        <v>0</v>
      </c>
      <c r="B52">
        <f>'Previous Trades Import_OMS Quer'!B52</f>
        <v>0</v>
      </c>
      <c r="C52" s="22">
        <f>'Previous Trades Import_OMS Quer'!C52</f>
        <v>0</v>
      </c>
      <c r="D52">
        <f>'Previous Trades Import_OMS Quer'!D52</f>
        <v>0</v>
      </c>
      <c r="E52" s="22">
        <f>'Previous Trades Import_OMS Quer'!E52</f>
        <v>0</v>
      </c>
      <c r="F52">
        <f>'Previous Trades Import_OMS Quer'!F52</f>
        <v>0</v>
      </c>
      <c r="G52">
        <f>'Previous Trades Import_OMS Quer'!G52</f>
        <v>0</v>
      </c>
      <c r="H52">
        <f>'Previous Trades Import_OMS Quer'!H52</f>
        <v>0</v>
      </c>
      <c r="I52">
        <f>'Previous Trades Import_OMS Quer'!I52</f>
        <v>0</v>
      </c>
      <c r="J52">
        <f>'Previous Trades Import_OMS Quer'!J52</f>
        <v>0</v>
      </c>
      <c r="K52">
        <f>'Previous Trades Import_OMS Quer'!K52</f>
        <v>0</v>
      </c>
      <c r="L52">
        <f>'Previous Trades Import_OMS Quer'!L52</f>
        <v>0</v>
      </c>
      <c r="M52">
        <f>'Previous Trades Import_OMS Quer'!M52</f>
        <v>0</v>
      </c>
      <c r="N52">
        <f>'Previous Trades Import_OMS Quer'!N52</f>
        <v>0</v>
      </c>
      <c r="O52" t="str">
        <f>CLEAN('Previous Trades Import_OMS Quer'!O52)</f>
        <v/>
      </c>
      <c r="Q52" s="25">
        <f t="shared" si="0"/>
        <v>0</v>
      </c>
      <c r="R52" s="25" t="e">
        <f>VLOOKUP(O52,'Currency Balance'!$O$3:$Q$32,3,0)</f>
        <v>#N/A</v>
      </c>
      <c r="S52" t="e">
        <f t="shared" si="1"/>
        <v>#N/A</v>
      </c>
    </row>
    <row r="53" spans="1:19">
      <c r="A53">
        <f>'Previous Trades Import_OMS Quer'!A53</f>
        <v>0</v>
      </c>
      <c r="B53">
        <f>'Previous Trades Import_OMS Quer'!B53</f>
        <v>0</v>
      </c>
      <c r="C53" s="22">
        <f>'Previous Trades Import_OMS Quer'!C53</f>
        <v>0</v>
      </c>
      <c r="D53">
        <f>'Previous Trades Import_OMS Quer'!D53</f>
        <v>0</v>
      </c>
      <c r="E53" s="22">
        <f>'Previous Trades Import_OMS Quer'!E53</f>
        <v>0</v>
      </c>
      <c r="F53">
        <f>'Previous Trades Import_OMS Quer'!F53</f>
        <v>0</v>
      </c>
      <c r="G53">
        <f>'Previous Trades Import_OMS Quer'!G53</f>
        <v>0</v>
      </c>
      <c r="H53">
        <f>'Previous Trades Import_OMS Quer'!H53</f>
        <v>0</v>
      </c>
      <c r="I53">
        <f>'Previous Trades Import_OMS Quer'!I53</f>
        <v>0</v>
      </c>
      <c r="J53">
        <f>'Previous Trades Import_OMS Quer'!J53</f>
        <v>0</v>
      </c>
      <c r="K53">
        <f>'Previous Trades Import_OMS Quer'!K53</f>
        <v>0</v>
      </c>
      <c r="L53">
        <f>'Previous Trades Import_OMS Quer'!L53</f>
        <v>0</v>
      </c>
      <c r="M53">
        <f>'Previous Trades Import_OMS Quer'!M53</f>
        <v>0</v>
      </c>
      <c r="N53">
        <f>'Previous Trades Import_OMS Quer'!N53</f>
        <v>0</v>
      </c>
      <c r="O53" t="str">
        <f>CLEAN('Previous Trades Import_OMS Quer'!O53)</f>
        <v/>
      </c>
      <c r="Q53" s="25">
        <f t="shared" si="0"/>
        <v>0</v>
      </c>
      <c r="R53" s="25" t="e">
        <f>VLOOKUP(O53,'Currency Balance'!$O$3:$Q$32,3,0)</f>
        <v>#N/A</v>
      </c>
      <c r="S53" t="e">
        <f t="shared" si="1"/>
        <v>#N/A</v>
      </c>
    </row>
    <row r="54" spans="1:19">
      <c r="A54">
        <f>'Previous Trades Import_OMS Quer'!A54</f>
        <v>0</v>
      </c>
      <c r="B54">
        <f>'Previous Trades Import_OMS Quer'!B54</f>
        <v>0</v>
      </c>
      <c r="C54" s="22">
        <f>'Previous Trades Import_OMS Quer'!C54</f>
        <v>0</v>
      </c>
      <c r="D54">
        <f>'Previous Trades Import_OMS Quer'!D54</f>
        <v>0</v>
      </c>
      <c r="E54" s="22">
        <f>'Previous Trades Import_OMS Quer'!E54</f>
        <v>0</v>
      </c>
      <c r="F54">
        <f>'Previous Trades Import_OMS Quer'!F54</f>
        <v>0</v>
      </c>
      <c r="G54">
        <f>'Previous Trades Import_OMS Quer'!G54</f>
        <v>0</v>
      </c>
      <c r="H54">
        <f>'Previous Trades Import_OMS Quer'!H54</f>
        <v>0</v>
      </c>
      <c r="I54">
        <f>'Previous Trades Import_OMS Quer'!I54</f>
        <v>0</v>
      </c>
      <c r="J54">
        <f>'Previous Trades Import_OMS Quer'!J54</f>
        <v>0</v>
      </c>
      <c r="K54">
        <f>'Previous Trades Import_OMS Quer'!K54</f>
        <v>0</v>
      </c>
      <c r="L54">
        <f>'Previous Trades Import_OMS Quer'!L54</f>
        <v>0</v>
      </c>
      <c r="M54">
        <f>'Previous Trades Import_OMS Quer'!M54</f>
        <v>0</v>
      </c>
      <c r="N54">
        <f>'Previous Trades Import_OMS Quer'!N54</f>
        <v>0</v>
      </c>
      <c r="O54" t="str">
        <f>CLEAN('Previous Trades Import_OMS Quer'!O54)</f>
        <v/>
      </c>
      <c r="Q54" s="25">
        <f t="shared" si="0"/>
        <v>0</v>
      </c>
      <c r="R54" s="25" t="e">
        <f>VLOOKUP(O54,'Currency Balance'!$O$3:$Q$32,3,0)</f>
        <v>#N/A</v>
      </c>
      <c r="S54" t="e">
        <f t="shared" si="1"/>
        <v>#N/A</v>
      </c>
    </row>
    <row r="55" spans="1:19">
      <c r="A55">
        <f>'Previous Trades Import_OMS Quer'!A55</f>
        <v>0</v>
      </c>
      <c r="B55">
        <f>'Previous Trades Import_OMS Quer'!B55</f>
        <v>0</v>
      </c>
      <c r="C55" s="22">
        <f>'Previous Trades Import_OMS Quer'!C55</f>
        <v>0</v>
      </c>
      <c r="D55">
        <f>'Previous Trades Import_OMS Quer'!D55</f>
        <v>0</v>
      </c>
      <c r="E55" s="22">
        <f>'Previous Trades Import_OMS Quer'!E55</f>
        <v>0</v>
      </c>
      <c r="F55">
        <f>'Previous Trades Import_OMS Quer'!F55</f>
        <v>0</v>
      </c>
      <c r="G55">
        <f>'Previous Trades Import_OMS Quer'!G55</f>
        <v>0</v>
      </c>
      <c r="H55">
        <f>'Previous Trades Import_OMS Quer'!H55</f>
        <v>0</v>
      </c>
      <c r="I55">
        <f>'Previous Trades Import_OMS Quer'!I55</f>
        <v>0</v>
      </c>
      <c r="J55">
        <f>'Previous Trades Import_OMS Quer'!J55</f>
        <v>0</v>
      </c>
      <c r="K55">
        <f>'Previous Trades Import_OMS Quer'!K55</f>
        <v>0</v>
      </c>
      <c r="L55">
        <f>'Previous Trades Import_OMS Quer'!L55</f>
        <v>0</v>
      </c>
      <c r="M55">
        <f>'Previous Trades Import_OMS Quer'!M55</f>
        <v>0</v>
      </c>
      <c r="N55">
        <f>'Previous Trades Import_OMS Quer'!N55</f>
        <v>0</v>
      </c>
      <c r="O55" t="str">
        <f>CLEAN('Previous Trades Import_OMS Quer'!O55)</f>
        <v/>
      </c>
      <c r="Q55" s="25">
        <f t="shared" si="0"/>
        <v>0</v>
      </c>
      <c r="R55" s="25" t="e">
        <f>VLOOKUP(O55,'Currency Balance'!$O$3:$Q$32,3,0)</f>
        <v>#N/A</v>
      </c>
      <c r="S55" t="e">
        <f t="shared" si="1"/>
        <v>#N/A</v>
      </c>
    </row>
    <row r="56" spans="1:19">
      <c r="A56">
        <f>'Previous Trades Import_OMS Quer'!A56</f>
        <v>0</v>
      </c>
      <c r="B56">
        <f>'Previous Trades Import_OMS Quer'!B56</f>
        <v>0</v>
      </c>
      <c r="C56" s="22">
        <f>'Previous Trades Import_OMS Quer'!C56</f>
        <v>0</v>
      </c>
      <c r="D56">
        <f>'Previous Trades Import_OMS Quer'!D56</f>
        <v>0</v>
      </c>
      <c r="E56" s="22">
        <f>'Previous Trades Import_OMS Quer'!E56</f>
        <v>0</v>
      </c>
      <c r="F56">
        <f>'Previous Trades Import_OMS Quer'!F56</f>
        <v>0</v>
      </c>
      <c r="G56">
        <f>'Previous Trades Import_OMS Quer'!G56</f>
        <v>0</v>
      </c>
      <c r="H56">
        <f>'Previous Trades Import_OMS Quer'!H56</f>
        <v>0</v>
      </c>
      <c r="I56">
        <f>'Previous Trades Import_OMS Quer'!I56</f>
        <v>0</v>
      </c>
      <c r="J56">
        <f>'Previous Trades Import_OMS Quer'!J56</f>
        <v>0</v>
      </c>
      <c r="K56">
        <f>'Previous Trades Import_OMS Quer'!K56</f>
        <v>0</v>
      </c>
      <c r="L56">
        <f>'Previous Trades Import_OMS Quer'!L56</f>
        <v>0</v>
      </c>
      <c r="M56">
        <f>'Previous Trades Import_OMS Quer'!M56</f>
        <v>0</v>
      </c>
      <c r="N56">
        <f>'Previous Trades Import_OMS Quer'!N56</f>
        <v>0</v>
      </c>
      <c r="O56" t="str">
        <f>CLEAN('Previous Trades Import_OMS Quer'!O56)</f>
        <v/>
      </c>
      <c r="Q56" s="25">
        <f t="shared" si="0"/>
        <v>0</v>
      </c>
      <c r="R56" s="25" t="e">
        <f>VLOOKUP(O56,'Currency Balance'!$O$3:$Q$32,3,0)</f>
        <v>#N/A</v>
      </c>
      <c r="S56" t="e">
        <f t="shared" si="1"/>
        <v>#N/A</v>
      </c>
    </row>
    <row r="57" spans="1:19">
      <c r="A57">
        <f>'Previous Trades Import_OMS Quer'!A57</f>
        <v>0</v>
      </c>
      <c r="B57">
        <f>'Previous Trades Import_OMS Quer'!B57</f>
        <v>0</v>
      </c>
      <c r="C57" s="22">
        <f>'Previous Trades Import_OMS Quer'!C57</f>
        <v>0</v>
      </c>
      <c r="D57">
        <f>'Previous Trades Import_OMS Quer'!D57</f>
        <v>0</v>
      </c>
      <c r="E57" s="22">
        <f>'Previous Trades Import_OMS Quer'!E57</f>
        <v>0</v>
      </c>
      <c r="F57">
        <f>'Previous Trades Import_OMS Quer'!F57</f>
        <v>0</v>
      </c>
      <c r="G57">
        <f>'Previous Trades Import_OMS Quer'!G57</f>
        <v>0</v>
      </c>
      <c r="H57">
        <f>'Previous Trades Import_OMS Quer'!H57</f>
        <v>0</v>
      </c>
      <c r="I57">
        <f>'Previous Trades Import_OMS Quer'!I57</f>
        <v>0</v>
      </c>
      <c r="J57">
        <f>'Previous Trades Import_OMS Quer'!J57</f>
        <v>0</v>
      </c>
      <c r="K57">
        <f>'Previous Trades Import_OMS Quer'!K57</f>
        <v>0</v>
      </c>
      <c r="L57">
        <f>'Previous Trades Import_OMS Quer'!L57</f>
        <v>0</v>
      </c>
      <c r="M57">
        <f>'Previous Trades Import_OMS Quer'!M57</f>
        <v>0</v>
      </c>
      <c r="N57">
        <f>'Previous Trades Import_OMS Quer'!N57</f>
        <v>0</v>
      </c>
      <c r="O57" t="str">
        <f>CLEAN('Previous Trades Import_OMS Quer'!O57)</f>
        <v/>
      </c>
      <c r="Q57" s="25">
        <f t="shared" si="0"/>
        <v>0</v>
      </c>
      <c r="R57" s="25" t="e">
        <f>VLOOKUP(O57,'Currency Balance'!$O$3:$Q$32,3,0)</f>
        <v>#N/A</v>
      </c>
      <c r="S57" t="e">
        <f t="shared" si="1"/>
        <v>#N/A</v>
      </c>
    </row>
    <row r="58" spans="1:19">
      <c r="A58">
        <f>'Previous Trades Import_OMS Quer'!A58</f>
        <v>0</v>
      </c>
      <c r="B58">
        <f>'Previous Trades Import_OMS Quer'!B58</f>
        <v>0</v>
      </c>
      <c r="C58" s="22">
        <f>'Previous Trades Import_OMS Quer'!C58</f>
        <v>0</v>
      </c>
      <c r="D58">
        <f>'Previous Trades Import_OMS Quer'!D58</f>
        <v>0</v>
      </c>
      <c r="E58" s="22">
        <f>'Previous Trades Import_OMS Quer'!E58</f>
        <v>0</v>
      </c>
      <c r="F58">
        <f>'Previous Trades Import_OMS Quer'!F58</f>
        <v>0</v>
      </c>
      <c r="G58">
        <f>'Previous Trades Import_OMS Quer'!G58</f>
        <v>0</v>
      </c>
      <c r="H58">
        <f>'Previous Trades Import_OMS Quer'!H58</f>
        <v>0</v>
      </c>
      <c r="I58">
        <f>'Previous Trades Import_OMS Quer'!I58</f>
        <v>0</v>
      </c>
      <c r="J58">
        <f>'Previous Trades Import_OMS Quer'!J58</f>
        <v>0</v>
      </c>
      <c r="K58">
        <f>'Previous Trades Import_OMS Quer'!K58</f>
        <v>0</v>
      </c>
      <c r="L58">
        <f>'Previous Trades Import_OMS Quer'!L58</f>
        <v>0</v>
      </c>
      <c r="M58">
        <f>'Previous Trades Import_OMS Quer'!M58</f>
        <v>0</v>
      </c>
      <c r="N58">
        <f>'Previous Trades Import_OMS Quer'!N58</f>
        <v>0</v>
      </c>
      <c r="O58" t="str">
        <f>CLEAN('Previous Trades Import_OMS Quer'!O58)</f>
        <v/>
      </c>
      <c r="Q58" s="25">
        <f t="shared" si="0"/>
        <v>0</v>
      </c>
      <c r="R58" s="25" t="e">
        <f>VLOOKUP(O58,'Currency Balance'!$O$3:$Q$32,3,0)</f>
        <v>#N/A</v>
      </c>
      <c r="S58" t="e">
        <f t="shared" si="1"/>
        <v>#N/A</v>
      </c>
    </row>
    <row r="59" spans="1:19">
      <c r="A59">
        <f>'Previous Trades Import_OMS Quer'!A59</f>
        <v>0</v>
      </c>
      <c r="B59">
        <f>'Previous Trades Import_OMS Quer'!B59</f>
        <v>0</v>
      </c>
      <c r="C59" s="22">
        <f>'Previous Trades Import_OMS Quer'!C59</f>
        <v>0</v>
      </c>
      <c r="D59">
        <f>'Previous Trades Import_OMS Quer'!D59</f>
        <v>0</v>
      </c>
      <c r="E59" s="22">
        <f>'Previous Trades Import_OMS Quer'!E59</f>
        <v>0</v>
      </c>
      <c r="F59">
        <f>'Previous Trades Import_OMS Quer'!F59</f>
        <v>0</v>
      </c>
      <c r="G59">
        <f>'Previous Trades Import_OMS Quer'!G59</f>
        <v>0</v>
      </c>
      <c r="H59">
        <f>'Previous Trades Import_OMS Quer'!H59</f>
        <v>0</v>
      </c>
      <c r="I59">
        <f>'Previous Trades Import_OMS Quer'!I59</f>
        <v>0</v>
      </c>
      <c r="J59">
        <f>'Previous Trades Import_OMS Quer'!J59</f>
        <v>0</v>
      </c>
      <c r="K59">
        <f>'Previous Trades Import_OMS Quer'!K59</f>
        <v>0</v>
      </c>
      <c r="L59">
        <f>'Previous Trades Import_OMS Quer'!L59</f>
        <v>0</v>
      </c>
      <c r="M59">
        <f>'Previous Trades Import_OMS Quer'!M59</f>
        <v>0</v>
      </c>
      <c r="N59">
        <f>'Previous Trades Import_OMS Quer'!N59</f>
        <v>0</v>
      </c>
      <c r="O59" t="str">
        <f>CLEAN('Previous Trades Import_OMS Quer'!O59)</f>
        <v/>
      </c>
      <c r="Q59" s="25">
        <f t="shared" si="0"/>
        <v>0</v>
      </c>
      <c r="R59" s="25" t="e">
        <f>VLOOKUP(O59,'Currency Balance'!$O$3:$Q$32,3,0)</f>
        <v>#N/A</v>
      </c>
      <c r="S59" t="e">
        <f t="shared" si="1"/>
        <v>#N/A</v>
      </c>
    </row>
    <row r="60" spans="1:19">
      <c r="A60">
        <f>'Previous Trades Import_OMS Quer'!A60</f>
        <v>0</v>
      </c>
      <c r="B60">
        <f>'Previous Trades Import_OMS Quer'!B60</f>
        <v>0</v>
      </c>
      <c r="C60" s="22">
        <f>'Previous Trades Import_OMS Quer'!C60</f>
        <v>0</v>
      </c>
      <c r="D60">
        <f>'Previous Trades Import_OMS Quer'!D60</f>
        <v>0</v>
      </c>
      <c r="E60" s="22">
        <f>'Previous Trades Import_OMS Quer'!E60</f>
        <v>0</v>
      </c>
      <c r="F60">
        <f>'Previous Trades Import_OMS Quer'!F60</f>
        <v>0</v>
      </c>
      <c r="G60">
        <f>'Previous Trades Import_OMS Quer'!G60</f>
        <v>0</v>
      </c>
      <c r="H60">
        <f>'Previous Trades Import_OMS Quer'!H60</f>
        <v>0</v>
      </c>
      <c r="I60">
        <f>'Previous Trades Import_OMS Quer'!I60</f>
        <v>0</v>
      </c>
      <c r="J60">
        <f>'Previous Trades Import_OMS Quer'!J60</f>
        <v>0</v>
      </c>
      <c r="K60">
        <f>'Previous Trades Import_OMS Quer'!K60</f>
        <v>0</v>
      </c>
      <c r="L60">
        <f>'Previous Trades Import_OMS Quer'!L60</f>
        <v>0</v>
      </c>
      <c r="M60">
        <f>'Previous Trades Import_OMS Quer'!M60</f>
        <v>0</v>
      </c>
      <c r="N60">
        <f>'Previous Trades Import_OMS Quer'!N60</f>
        <v>0</v>
      </c>
      <c r="O60" t="str">
        <f>CLEAN('Previous Trades Import_OMS Quer'!O60)</f>
        <v/>
      </c>
      <c r="Q60" s="25">
        <f t="shared" si="0"/>
        <v>0</v>
      </c>
      <c r="R60" s="25" t="e">
        <f>VLOOKUP(O60,'Currency Balance'!$O$3:$Q$32,3,0)</f>
        <v>#N/A</v>
      </c>
      <c r="S60" t="e">
        <f t="shared" si="1"/>
        <v>#N/A</v>
      </c>
    </row>
    <row r="61" spans="1:19">
      <c r="A61">
        <f>'Previous Trades Import_OMS Quer'!A61</f>
        <v>0</v>
      </c>
      <c r="B61">
        <f>'Previous Trades Import_OMS Quer'!B61</f>
        <v>0</v>
      </c>
      <c r="C61" s="22">
        <f>'Previous Trades Import_OMS Quer'!C61</f>
        <v>0</v>
      </c>
      <c r="D61">
        <f>'Previous Trades Import_OMS Quer'!D61</f>
        <v>0</v>
      </c>
      <c r="E61" s="22">
        <f>'Previous Trades Import_OMS Quer'!E61</f>
        <v>0</v>
      </c>
      <c r="F61">
        <f>'Previous Trades Import_OMS Quer'!F61</f>
        <v>0</v>
      </c>
      <c r="G61">
        <f>'Previous Trades Import_OMS Quer'!G61</f>
        <v>0</v>
      </c>
      <c r="H61">
        <f>'Previous Trades Import_OMS Quer'!H61</f>
        <v>0</v>
      </c>
      <c r="I61">
        <f>'Previous Trades Import_OMS Quer'!I61</f>
        <v>0</v>
      </c>
      <c r="J61">
        <f>'Previous Trades Import_OMS Quer'!J61</f>
        <v>0</v>
      </c>
      <c r="K61">
        <f>'Previous Trades Import_OMS Quer'!K61</f>
        <v>0</v>
      </c>
      <c r="L61">
        <f>'Previous Trades Import_OMS Quer'!L61</f>
        <v>0</v>
      </c>
      <c r="M61">
        <f>'Previous Trades Import_OMS Quer'!M61</f>
        <v>0</v>
      </c>
      <c r="N61">
        <f>'Previous Trades Import_OMS Quer'!N61</f>
        <v>0</v>
      </c>
      <c r="O61" t="str">
        <f>CLEAN('Previous Trades Import_OMS Quer'!O61)</f>
        <v/>
      </c>
      <c r="Q61" s="25">
        <f t="shared" si="0"/>
        <v>0</v>
      </c>
      <c r="R61" s="25" t="e">
        <f>VLOOKUP(O61,'Currency Balance'!$O$3:$Q$32,3,0)</f>
        <v>#N/A</v>
      </c>
      <c r="S61" t="e">
        <f t="shared" si="1"/>
        <v>#N/A</v>
      </c>
    </row>
    <row r="62" spans="1:19">
      <c r="A62">
        <f>'Previous Trades Import_OMS Quer'!A62</f>
        <v>0</v>
      </c>
      <c r="B62">
        <f>'Previous Trades Import_OMS Quer'!B62</f>
        <v>0</v>
      </c>
      <c r="C62" s="22">
        <f>'Previous Trades Import_OMS Quer'!C62</f>
        <v>0</v>
      </c>
      <c r="D62">
        <f>'Previous Trades Import_OMS Quer'!D62</f>
        <v>0</v>
      </c>
      <c r="E62" s="22">
        <f>'Previous Trades Import_OMS Quer'!E62</f>
        <v>0</v>
      </c>
      <c r="F62">
        <f>'Previous Trades Import_OMS Quer'!F62</f>
        <v>0</v>
      </c>
      <c r="G62">
        <f>'Previous Trades Import_OMS Quer'!G62</f>
        <v>0</v>
      </c>
      <c r="H62">
        <f>'Previous Trades Import_OMS Quer'!H62</f>
        <v>0</v>
      </c>
      <c r="I62">
        <f>'Previous Trades Import_OMS Quer'!I62</f>
        <v>0</v>
      </c>
      <c r="J62">
        <f>'Previous Trades Import_OMS Quer'!J62</f>
        <v>0</v>
      </c>
      <c r="K62">
        <f>'Previous Trades Import_OMS Quer'!K62</f>
        <v>0</v>
      </c>
      <c r="L62">
        <f>'Previous Trades Import_OMS Quer'!L62</f>
        <v>0</v>
      </c>
      <c r="M62">
        <f>'Previous Trades Import_OMS Quer'!M62</f>
        <v>0</v>
      </c>
      <c r="N62">
        <f>'Previous Trades Import_OMS Quer'!N62</f>
        <v>0</v>
      </c>
      <c r="O62" t="str">
        <f>CLEAN('Previous Trades Import_OMS Quer'!O62)</f>
        <v/>
      </c>
      <c r="Q62" s="25">
        <f t="shared" si="0"/>
        <v>0</v>
      </c>
      <c r="R62" s="25" t="e">
        <f>VLOOKUP(O62,'Currency Balance'!$O$3:$Q$32,3,0)</f>
        <v>#N/A</v>
      </c>
      <c r="S62" t="e">
        <f t="shared" si="1"/>
        <v>#N/A</v>
      </c>
    </row>
    <row r="63" spans="1:19">
      <c r="A63">
        <f>'Previous Trades Import_OMS Quer'!A63</f>
        <v>0</v>
      </c>
      <c r="B63">
        <f>'Previous Trades Import_OMS Quer'!B63</f>
        <v>0</v>
      </c>
      <c r="C63" s="22">
        <f>'Previous Trades Import_OMS Quer'!C63</f>
        <v>0</v>
      </c>
      <c r="D63">
        <f>'Previous Trades Import_OMS Quer'!D63</f>
        <v>0</v>
      </c>
      <c r="E63" s="22">
        <f>'Previous Trades Import_OMS Quer'!E63</f>
        <v>0</v>
      </c>
      <c r="F63">
        <f>'Previous Trades Import_OMS Quer'!F63</f>
        <v>0</v>
      </c>
      <c r="G63">
        <f>'Previous Trades Import_OMS Quer'!G63</f>
        <v>0</v>
      </c>
      <c r="H63">
        <f>'Previous Trades Import_OMS Quer'!H63</f>
        <v>0</v>
      </c>
      <c r="I63">
        <f>'Previous Trades Import_OMS Quer'!I63</f>
        <v>0</v>
      </c>
      <c r="J63">
        <f>'Previous Trades Import_OMS Quer'!J63</f>
        <v>0</v>
      </c>
      <c r="K63">
        <f>'Previous Trades Import_OMS Quer'!K63</f>
        <v>0</v>
      </c>
      <c r="L63">
        <f>'Previous Trades Import_OMS Quer'!L63</f>
        <v>0</v>
      </c>
      <c r="M63">
        <f>'Previous Trades Import_OMS Quer'!M63</f>
        <v>0</v>
      </c>
      <c r="N63">
        <f>'Previous Trades Import_OMS Quer'!N63</f>
        <v>0</v>
      </c>
      <c r="O63" t="str">
        <f>CLEAN('Previous Trades Import_OMS Quer'!O63)</f>
        <v/>
      </c>
      <c r="Q63" s="25">
        <f t="shared" si="0"/>
        <v>0</v>
      </c>
      <c r="R63" s="25" t="e">
        <f>VLOOKUP(O63,'Currency Balance'!$O$3:$Q$32,3,0)</f>
        <v>#N/A</v>
      </c>
      <c r="S63" t="e">
        <f t="shared" si="1"/>
        <v>#N/A</v>
      </c>
    </row>
    <row r="64" spans="1:19">
      <c r="A64">
        <f>'Previous Trades Import_OMS Quer'!A64</f>
        <v>0</v>
      </c>
      <c r="B64">
        <f>'Previous Trades Import_OMS Quer'!B64</f>
        <v>0</v>
      </c>
      <c r="C64" s="22">
        <f>'Previous Trades Import_OMS Quer'!C64</f>
        <v>0</v>
      </c>
      <c r="D64">
        <f>'Previous Trades Import_OMS Quer'!D64</f>
        <v>0</v>
      </c>
      <c r="E64" s="22">
        <f>'Previous Trades Import_OMS Quer'!E64</f>
        <v>0</v>
      </c>
      <c r="F64">
        <f>'Previous Trades Import_OMS Quer'!F64</f>
        <v>0</v>
      </c>
      <c r="G64">
        <f>'Previous Trades Import_OMS Quer'!G64</f>
        <v>0</v>
      </c>
      <c r="H64">
        <f>'Previous Trades Import_OMS Quer'!H64</f>
        <v>0</v>
      </c>
      <c r="I64">
        <f>'Previous Trades Import_OMS Quer'!I64</f>
        <v>0</v>
      </c>
      <c r="J64">
        <f>'Previous Trades Import_OMS Quer'!J64</f>
        <v>0</v>
      </c>
      <c r="K64">
        <f>'Previous Trades Import_OMS Quer'!K64</f>
        <v>0</v>
      </c>
      <c r="L64">
        <f>'Previous Trades Import_OMS Quer'!L64</f>
        <v>0</v>
      </c>
      <c r="M64">
        <f>'Previous Trades Import_OMS Quer'!M64</f>
        <v>0</v>
      </c>
      <c r="N64">
        <f>'Previous Trades Import_OMS Quer'!N64</f>
        <v>0</v>
      </c>
      <c r="O64" t="str">
        <f>CLEAN('Previous Trades Import_OMS Quer'!O64)</f>
        <v/>
      </c>
      <c r="Q64" s="25">
        <f t="shared" si="0"/>
        <v>0</v>
      </c>
      <c r="R64" s="25" t="e">
        <f>VLOOKUP(O64,'Currency Balance'!$O$3:$Q$32,3,0)</f>
        <v>#N/A</v>
      </c>
      <c r="S64" t="e">
        <f t="shared" si="1"/>
        <v>#N/A</v>
      </c>
    </row>
    <row r="65" spans="1:19">
      <c r="A65">
        <f>'Previous Trades Import_OMS Quer'!A65</f>
        <v>0</v>
      </c>
      <c r="B65">
        <f>'Previous Trades Import_OMS Quer'!B65</f>
        <v>0</v>
      </c>
      <c r="C65" s="22">
        <f>'Previous Trades Import_OMS Quer'!C65</f>
        <v>0</v>
      </c>
      <c r="D65">
        <f>'Previous Trades Import_OMS Quer'!D65</f>
        <v>0</v>
      </c>
      <c r="E65" s="22">
        <f>'Previous Trades Import_OMS Quer'!E65</f>
        <v>0</v>
      </c>
      <c r="F65">
        <f>'Previous Trades Import_OMS Quer'!F65</f>
        <v>0</v>
      </c>
      <c r="G65">
        <f>'Previous Trades Import_OMS Quer'!G65</f>
        <v>0</v>
      </c>
      <c r="H65">
        <f>'Previous Trades Import_OMS Quer'!H65</f>
        <v>0</v>
      </c>
      <c r="I65">
        <f>'Previous Trades Import_OMS Quer'!I65</f>
        <v>0</v>
      </c>
      <c r="J65">
        <f>'Previous Trades Import_OMS Quer'!J65</f>
        <v>0</v>
      </c>
      <c r="K65">
        <f>'Previous Trades Import_OMS Quer'!K65</f>
        <v>0</v>
      </c>
      <c r="L65">
        <f>'Previous Trades Import_OMS Quer'!L65</f>
        <v>0</v>
      </c>
      <c r="M65">
        <f>'Previous Trades Import_OMS Quer'!M65</f>
        <v>0</v>
      </c>
      <c r="N65">
        <f>'Previous Trades Import_OMS Quer'!N65</f>
        <v>0</v>
      </c>
      <c r="O65" t="str">
        <f>CLEAN('Previous Trades Import_OMS Quer'!O65)</f>
        <v/>
      </c>
      <c r="Q65" s="25">
        <f t="shared" si="0"/>
        <v>0</v>
      </c>
      <c r="R65" s="25" t="e">
        <f>VLOOKUP(O65,'Currency Balance'!$O$3:$Q$32,3,0)</f>
        <v>#N/A</v>
      </c>
      <c r="S65" t="e">
        <f t="shared" si="1"/>
        <v>#N/A</v>
      </c>
    </row>
    <row r="66" spans="1:19">
      <c r="A66">
        <f>'Previous Trades Import_OMS Quer'!A66</f>
        <v>0</v>
      </c>
      <c r="B66">
        <f>'Previous Trades Import_OMS Quer'!B66</f>
        <v>0</v>
      </c>
      <c r="C66" s="22">
        <f>'Previous Trades Import_OMS Quer'!C66</f>
        <v>0</v>
      </c>
      <c r="D66">
        <f>'Previous Trades Import_OMS Quer'!D66</f>
        <v>0</v>
      </c>
      <c r="E66" s="22">
        <f>'Previous Trades Import_OMS Quer'!E66</f>
        <v>0</v>
      </c>
      <c r="F66">
        <f>'Previous Trades Import_OMS Quer'!F66</f>
        <v>0</v>
      </c>
      <c r="G66">
        <f>'Previous Trades Import_OMS Quer'!G66</f>
        <v>0</v>
      </c>
      <c r="H66">
        <f>'Previous Trades Import_OMS Quer'!H66</f>
        <v>0</v>
      </c>
      <c r="I66">
        <f>'Previous Trades Import_OMS Quer'!I66</f>
        <v>0</v>
      </c>
      <c r="J66">
        <f>'Previous Trades Import_OMS Quer'!J66</f>
        <v>0</v>
      </c>
      <c r="K66">
        <f>'Previous Trades Import_OMS Quer'!K66</f>
        <v>0</v>
      </c>
      <c r="L66">
        <f>'Previous Trades Import_OMS Quer'!L66</f>
        <v>0</v>
      </c>
      <c r="M66">
        <f>'Previous Trades Import_OMS Quer'!M66</f>
        <v>0</v>
      </c>
      <c r="N66">
        <f>'Previous Trades Import_OMS Quer'!N66</f>
        <v>0</v>
      </c>
      <c r="O66" t="str">
        <f>CLEAN('Previous Trades Import_OMS Quer'!O66)</f>
        <v/>
      </c>
      <c r="Q66" s="25">
        <f t="shared" ref="Q66:Q129" si="2">IF(G66="sell",M66,-M66)</f>
        <v>0</v>
      </c>
      <c r="R66" s="25" t="e">
        <f>VLOOKUP(O66,'Currency Balance'!$O$3:$Q$32,3,0)</f>
        <v>#N/A</v>
      </c>
      <c r="S66" t="e">
        <f t="shared" ref="S66:S129" si="3">Q66/R66</f>
        <v>#N/A</v>
      </c>
    </row>
    <row r="67" spans="1:19">
      <c r="A67">
        <f>'Previous Trades Import_OMS Quer'!A67</f>
        <v>0</v>
      </c>
      <c r="B67">
        <f>'Previous Trades Import_OMS Quer'!B67</f>
        <v>0</v>
      </c>
      <c r="C67" s="22">
        <f>'Previous Trades Import_OMS Quer'!C67</f>
        <v>0</v>
      </c>
      <c r="D67">
        <f>'Previous Trades Import_OMS Quer'!D67</f>
        <v>0</v>
      </c>
      <c r="E67" s="22">
        <f>'Previous Trades Import_OMS Quer'!E67</f>
        <v>0</v>
      </c>
      <c r="F67">
        <f>'Previous Trades Import_OMS Quer'!F67</f>
        <v>0</v>
      </c>
      <c r="G67">
        <f>'Previous Trades Import_OMS Quer'!G67</f>
        <v>0</v>
      </c>
      <c r="H67">
        <f>'Previous Trades Import_OMS Quer'!H67</f>
        <v>0</v>
      </c>
      <c r="I67">
        <f>'Previous Trades Import_OMS Quer'!I67</f>
        <v>0</v>
      </c>
      <c r="J67">
        <f>'Previous Trades Import_OMS Quer'!J67</f>
        <v>0</v>
      </c>
      <c r="K67">
        <f>'Previous Trades Import_OMS Quer'!K67</f>
        <v>0</v>
      </c>
      <c r="L67">
        <f>'Previous Trades Import_OMS Quer'!L67</f>
        <v>0</v>
      </c>
      <c r="M67">
        <f>'Previous Trades Import_OMS Quer'!M67</f>
        <v>0</v>
      </c>
      <c r="N67">
        <f>'Previous Trades Import_OMS Quer'!N67</f>
        <v>0</v>
      </c>
      <c r="O67" t="str">
        <f>CLEAN('Previous Trades Import_OMS Quer'!O67)</f>
        <v/>
      </c>
      <c r="Q67" s="25">
        <f t="shared" si="2"/>
        <v>0</v>
      </c>
      <c r="R67" s="25" t="e">
        <f>VLOOKUP(O67,'Currency Balance'!$O$3:$Q$32,3,0)</f>
        <v>#N/A</v>
      </c>
      <c r="S67" t="e">
        <f t="shared" si="3"/>
        <v>#N/A</v>
      </c>
    </row>
    <row r="68" spans="1:19">
      <c r="A68">
        <f>'Previous Trades Import_OMS Quer'!A68</f>
        <v>0</v>
      </c>
      <c r="B68">
        <f>'Previous Trades Import_OMS Quer'!B68</f>
        <v>0</v>
      </c>
      <c r="C68" s="22">
        <f>'Previous Trades Import_OMS Quer'!C68</f>
        <v>0</v>
      </c>
      <c r="D68">
        <f>'Previous Trades Import_OMS Quer'!D68</f>
        <v>0</v>
      </c>
      <c r="E68" s="22">
        <f>'Previous Trades Import_OMS Quer'!E68</f>
        <v>0</v>
      </c>
      <c r="F68">
        <f>'Previous Trades Import_OMS Quer'!F68</f>
        <v>0</v>
      </c>
      <c r="G68">
        <f>'Previous Trades Import_OMS Quer'!G68</f>
        <v>0</v>
      </c>
      <c r="H68">
        <f>'Previous Trades Import_OMS Quer'!H68</f>
        <v>0</v>
      </c>
      <c r="I68">
        <f>'Previous Trades Import_OMS Quer'!I68</f>
        <v>0</v>
      </c>
      <c r="J68">
        <f>'Previous Trades Import_OMS Quer'!J68</f>
        <v>0</v>
      </c>
      <c r="K68">
        <f>'Previous Trades Import_OMS Quer'!K68</f>
        <v>0</v>
      </c>
      <c r="L68">
        <f>'Previous Trades Import_OMS Quer'!L68</f>
        <v>0</v>
      </c>
      <c r="M68">
        <f>'Previous Trades Import_OMS Quer'!M68</f>
        <v>0</v>
      </c>
      <c r="N68">
        <f>'Previous Trades Import_OMS Quer'!N68</f>
        <v>0</v>
      </c>
      <c r="O68" t="str">
        <f>CLEAN('Previous Trades Import_OMS Quer'!O68)</f>
        <v/>
      </c>
      <c r="Q68" s="25">
        <f t="shared" si="2"/>
        <v>0</v>
      </c>
      <c r="R68" s="25" t="e">
        <f>VLOOKUP(O68,'Currency Balance'!$O$3:$Q$32,3,0)</f>
        <v>#N/A</v>
      </c>
      <c r="S68" t="e">
        <f t="shared" si="3"/>
        <v>#N/A</v>
      </c>
    </row>
    <row r="69" spans="1:19">
      <c r="A69">
        <f>'Previous Trades Import_OMS Quer'!A69</f>
        <v>0</v>
      </c>
      <c r="B69">
        <f>'Previous Trades Import_OMS Quer'!B69</f>
        <v>0</v>
      </c>
      <c r="C69" s="22">
        <f>'Previous Trades Import_OMS Quer'!C69</f>
        <v>0</v>
      </c>
      <c r="D69">
        <f>'Previous Trades Import_OMS Quer'!D69</f>
        <v>0</v>
      </c>
      <c r="E69" s="22">
        <f>'Previous Trades Import_OMS Quer'!E69</f>
        <v>0</v>
      </c>
      <c r="F69">
        <f>'Previous Trades Import_OMS Quer'!F69</f>
        <v>0</v>
      </c>
      <c r="G69">
        <f>'Previous Trades Import_OMS Quer'!G69</f>
        <v>0</v>
      </c>
      <c r="H69">
        <f>'Previous Trades Import_OMS Quer'!H69</f>
        <v>0</v>
      </c>
      <c r="I69">
        <f>'Previous Trades Import_OMS Quer'!I69</f>
        <v>0</v>
      </c>
      <c r="J69">
        <f>'Previous Trades Import_OMS Quer'!J69</f>
        <v>0</v>
      </c>
      <c r="K69">
        <f>'Previous Trades Import_OMS Quer'!K69</f>
        <v>0</v>
      </c>
      <c r="L69">
        <f>'Previous Trades Import_OMS Quer'!L69</f>
        <v>0</v>
      </c>
      <c r="M69">
        <f>'Previous Trades Import_OMS Quer'!M69</f>
        <v>0</v>
      </c>
      <c r="N69">
        <f>'Previous Trades Import_OMS Quer'!N69</f>
        <v>0</v>
      </c>
      <c r="O69" t="str">
        <f>CLEAN('Previous Trades Import_OMS Quer'!O69)</f>
        <v/>
      </c>
      <c r="Q69" s="25">
        <f t="shared" si="2"/>
        <v>0</v>
      </c>
      <c r="R69" s="25" t="e">
        <f>VLOOKUP(O69,'Currency Balance'!$O$3:$Q$32,3,0)</f>
        <v>#N/A</v>
      </c>
      <c r="S69" t="e">
        <f t="shared" si="3"/>
        <v>#N/A</v>
      </c>
    </row>
    <row r="70" spans="1:19">
      <c r="A70">
        <f>'Previous Trades Import_OMS Quer'!A70</f>
        <v>0</v>
      </c>
      <c r="B70">
        <f>'Previous Trades Import_OMS Quer'!B70</f>
        <v>0</v>
      </c>
      <c r="C70" s="22">
        <f>'Previous Trades Import_OMS Quer'!C70</f>
        <v>0</v>
      </c>
      <c r="D70">
        <f>'Previous Trades Import_OMS Quer'!D70</f>
        <v>0</v>
      </c>
      <c r="E70" s="22">
        <f>'Previous Trades Import_OMS Quer'!E70</f>
        <v>0</v>
      </c>
      <c r="F70">
        <f>'Previous Trades Import_OMS Quer'!F70</f>
        <v>0</v>
      </c>
      <c r="G70">
        <f>'Previous Trades Import_OMS Quer'!G70</f>
        <v>0</v>
      </c>
      <c r="H70">
        <f>'Previous Trades Import_OMS Quer'!H70</f>
        <v>0</v>
      </c>
      <c r="I70">
        <f>'Previous Trades Import_OMS Quer'!I70</f>
        <v>0</v>
      </c>
      <c r="J70">
        <f>'Previous Trades Import_OMS Quer'!J70</f>
        <v>0</v>
      </c>
      <c r="K70">
        <f>'Previous Trades Import_OMS Quer'!K70</f>
        <v>0</v>
      </c>
      <c r="L70">
        <f>'Previous Trades Import_OMS Quer'!L70</f>
        <v>0</v>
      </c>
      <c r="M70">
        <f>'Previous Trades Import_OMS Quer'!M70</f>
        <v>0</v>
      </c>
      <c r="N70">
        <f>'Previous Trades Import_OMS Quer'!N70</f>
        <v>0</v>
      </c>
      <c r="O70" t="str">
        <f>CLEAN('Previous Trades Import_OMS Quer'!O70)</f>
        <v/>
      </c>
      <c r="Q70" s="25">
        <f t="shared" si="2"/>
        <v>0</v>
      </c>
      <c r="R70" s="25" t="e">
        <f>VLOOKUP(O70,'Currency Balance'!$O$3:$Q$32,3,0)</f>
        <v>#N/A</v>
      </c>
      <c r="S70" t="e">
        <f t="shared" si="3"/>
        <v>#N/A</v>
      </c>
    </row>
    <row r="71" spans="1:19">
      <c r="A71">
        <f>'Previous Trades Import_OMS Quer'!A71</f>
        <v>0</v>
      </c>
      <c r="B71">
        <f>'Previous Trades Import_OMS Quer'!B71</f>
        <v>0</v>
      </c>
      <c r="C71" s="22">
        <f>'Previous Trades Import_OMS Quer'!C71</f>
        <v>0</v>
      </c>
      <c r="D71">
        <f>'Previous Trades Import_OMS Quer'!D71</f>
        <v>0</v>
      </c>
      <c r="E71" s="22">
        <f>'Previous Trades Import_OMS Quer'!E71</f>
        <v>0</v>
      </c>
      <c r="F71">
        <f>'Previous Trades Import_OMS Quer'!F71</f>
        <v>0</v>
      </c>
      <c r="G71">
        <f>'Previous Trades Import_OMS Quer'!G71</f>
        <v>0</v>
      </c>
      <c r="H71">
        <f>'Previous Trades Import_OMS Quer'!H71</f>
        <v>0</v>
      </c>
      <c r="I71">
        <f>'Previous Trades Import_OMS Quer'!I71</f>
        <v>0</v>
      </c>
      <c r="J71">
        <f>'Previous Trades Import_OMS Quer'!J71</f>
        <v>0</v>
      </c>
      <c r="K71">
        <f>'Previous Trades Import_OMS Quer'!K71</f>
        <v>0</v>
      </c>
      <c r="L71">
        <f>'Previous Trades Import_OMS Quer'!L71</f>
        <v>0</v>
      </c>
      <c r="M71">
        <f>'Previous Trades Import_OMS Quer'!M71</f>
        <v>0</v>
      </c>
      <c r="N71">
        <f>'Previous Trades Import_OMS Quer'!N71</f>
        <v>0</v>
      </c>
      <c r="O71" t="str">
        <f>CLEAN('Previous Trades Import_OMS Quer'!O71)</f>
        <v/>
      </c>
      <c r="Q71" s="25">
        <f t="shared" si="2"/>
        <v>0</v>
      </c>
      <c r="R71" s="25" t="e">
        <f>VLOOKUP(O71,'Currency Balance'!$O$3:$Q$32,3,0)</f>
        <v>#N/A</v>
      </c>
      <c r="S71" t="e">
        <f t="shared" si="3"/>
        <v>#N/A</v>
      </c>
    </row>
    <row r="72" spans="1:19">
      <c r="A72">
        <f>'Previous Trades Import_OMS Quer'!A72</f>
        <v>0</v>
      </c>
      <c r="B72">
        <f>'Previous Trades Import_OMS Quer'!B72</f>
        <v>0</v>
      </c>
      <c r="C72" s="22">
        <f>'Previous Trades Import_OMS Quer'!C72</f>
        <v>0</v>
      </c>
      <c r="D72">
        <f>'Previous Trades Import_OMS Quer'!D72</f>
        <v>0</v>
      </c>
      <c r="E72" s="22">
        <f>'Previous Trades Import_OMS Quer'!E72</f>
        <v>0</v>
      </c>
      <c r="F72">
        <f>'Previous Trades Import_OMS Quer'!F72</f>
        <v>0</v>
      </c>
      <c r="G72">
        <f>'Previous Trades Import_OMS Quer'!G72</f>
        <v>0</v>
      </c>
      <c r="H72">
        <f>'Previous Trades Import_OMS Quer'!H72</f>
        <v>0</v>
      </c>
      <c r="I72">
        <f>'Previous Trades Import_OMS Quer'!I72</f>
        <v>0</v>
      </c>
      <c r="J72">
        <f>'Previous Trades Import_OMS Quer'!J72</f>
        <v>0</v>
      </c>
      <c r="K72">
        <f>'Previous Trades Import_OMS Quer'!K72</f>
        <v>0</v>
      </c>
      <c r="L72">
        <f>'Previous Trades Import_OMS Quer'!L72</f>
        <v>0</v>
      </c>
      <c r="M72">
        <f>'Previous Trades Import_OMS Quer'!M72</f>
        <v>0</v>
      </c>
      <c r="N72">
        <f>'Previous Trades Import_OMS Quer'!N72</f>
        <v>0</v>
      </c>
      <c r="O72" t="str">
        <f>CLEAN('Previous Trades Import_OMS Quer'!O72)</f>
        <v/>
      </c>
      <c r="Q72" s="25">
        <f t="shared" si="2"/>
        <v>0</v>
      </c>
      <c r="R72" s="25" t="e">
        <f>VLOOKUP(O72,'Currency Balance'!$O$3:$Q$32,3,0)</f>
        <v>#N/A</v>
      </c>
      <c r="S72" t="e">
        <f t="shared" si="3"/>
        <v>#N/A</v>
      </c>
    </row>
    <row r="73" spans="1:19">
      <c r="A73">
        <f>'Previous Trades Import_OMS Quer'!A73</f>
        <v>0</v>
      </c>
      <c r="B73">
        <f>'Previous Trades Import_OMS Quer'!B73</f>
        <v>0</v>
      </c>
      <c r="C73" s="22">
        <f>'Previous Trades Import_OMS Quer'!C73</f>
        <v>0</v>
      </c>
      <c r="D73">
        <f>'Previous Trades Import_OMS Quer'!D73</f>
        <v>0</v>
      </c>
      <c r="E73" s="22">
        <f>'Previous Trades Import_OMS Quer'!E73</f>
        <v>0</v>
      </c>
      <c r="F73">
        <f>'Previous Trades Import_OMS Quer'!F73</f>
        <v>0</v>
      </c>
      <c r="G73">
        <f>'Previous Trades Import_OMS Quer'!G73</f>
        <v>0</v>
      </c>
      <c r="H73">
        <f>'Previous Trades Import_OMS Quer'!H73</f>
        <v>0</v>
      </c>
      <c r="I73">
        <f>'Previous Trades Import_OMS Quer'!I73</f>
        <v>0</v>
      </c>
      <c r="J73">
        <f>'Previous Trades Import_OMS Quer'!J73</f>
        <v>0</v>
      </c>
      <c r="K73">
        <f>'Previous Trades Import_OMS Quer'!K73</f>
        <v>0</v>
      </c>
      <c r="L73">
        <f>'Previous Trades Import_OMS Quer'!L73</f>
        <v>0</v>
      </c>
      <c r="M73">
        <f>'Previous Trades Import_OMS Quer'!M73</f>
        <v>0</v>
      </c>
      <c r="N73">
        <f>'Previous Trades Import_OMS Quer'!N73</f>
        <v>0</v>
      </c>
      <c r="O73" t="str">
        <f>CLEAN('Previous Trades Import_OMS Quer'!O73)</f>
        <v/>
      </c>
      <c r="Q73" s="25">
        <f t="shared" si="2"/>
        <v>0</v>
      </c>
      <c r="R73" s="25" t="e">
        <f>VLOOKUP(O73,'Currency Balance'!$O$3:$Q$32,3,0)</f>
        <v>#N/A</v>
      </c>
      <c r="S73" t="e">
        <f t="shared" si="3"/>
        <v>#N/A</v>
      </c>
    </row>
    <row r="74" spans="1:19">
      <c r="A74">
        <f>'Previous Trades Import_OMS Quer'!A74</f>
        <v>0</v>
      </c>
      <c r="B74">
        <f>'Previous Trades Import_OMS Quer'!B74</f>
        <v>0</v>
      </c>
      <c r="C74" s="22">
        <f>'Previous Trades Import_OMS Quer'!C74</f>
        <v>0</v>
      </c>
      <c r="D74">
        <f>'Previous Trades Import_OMS Quer'!D74</f>
        <v>0</v>
      </c>
      <c r="E74" s="22">
        <f>'Previous Trades Import_OMS Quer'!E74</f>
        <v>0</v>
      </c>
      <c r="F74">
        <f>'Previous Trades Import_OMS Quer'!F74</f>
        <v>0</v>
      </c>
      <c r="G74">
        <f>'Previous Trades Import_OMS Quer'!G74</f>
        <v>0</v>
      </c>
      <c r="H74">
        <f>'Previous Trades Import_OMS Quer'!H74</f>
        <v>0</v>
      </c>
      <c r="I74">
        <f>'Previous Trades Import_OMS Quer'!I74</f>
        <v>0</v>
      </c>
      <c r="J74">
        <f>'Previous Trades Import_OMS Quer'!J74</f>
        <v>0</v>
      </c>
      <c r="K74">
        <f>'Previous Trades Import_OMS Quer'!K74</f>
        <v>0</v>
      </c>
      <c r="L74">
        <f>'Previous Trades Import_OMS Quer'!L74</f>
        <v>0</v>
      </c>
      <c r="M74">
        <f>'Previous Trades Import_OMS Quer'!M74</f>
        <v>0</v>
      </c>
      <c r="N74">
        <f>'Previous Trades Import_OMS Quer'!N74</f>
        <v>0</v>
      </c>
      <c r="O74" t="str">
        <f>CLEAN('Previous Trades Import_OMS Quer'!O74)</f>
        <v/>
      </c>
      <c r="Q74" s="25">
        <f t="shared" si="2"/>
        <v>0</v>
      </c>
      <c r="R74" s="25" t="e">
        <f>VLOOKUP(O74,'Currency Balance'!$O$3:$Q$32,3,0)</f>
        <v>#N/A</v>
      </c>
      <c r="S74" t="e">
        <f t="shared" si="3"/>
        <v>#N/A</v>
      </c>
    </row>
    <row r="75" spans="1:19">
      <c r="A75">
        <f>'Previous Trades Import_OMS Quer'!A75</f>
        <v>0</v>
      </c>
      <c r="B75">
        <f>'Previous Trades Import_OMS Quer'!B75</f>
        <v>0</v>
      </c>
      <c r="C75" s="22">
        <f>'Previous Trades Import_OMS Quer'!C75</f>
        <v>0</v>
      </c>
      <c r="D75">
        <f>'Previous Trades Import_OMS Quer'!D75</f>
        <v>0</v>
      </c>
      <c r="E75" s="22">
        <f>'Previous Trades Import_OMS Quer'!E75</f>
        <v>0</v>
      </c>
      <c r="F75">
        <f>'Previous Trades Import_OMS Quer'!F75</f>
        <v>0</v>
      </c>
      <c r="G75">
        <f>'Previous Trades Import_OMS Quer'!G75</f>
        <v>0</v>
      </c>
      <c r="H75">
        <f>'Previous Trades Import_OMS Quer'!H75</f>
        <v>0</v>
      </c>
      <c r="I75">
        <f>'Previous Trades Import_OMS Quer'!I75</f>
        <v>0</v>
      </c>
      <c r="J75">
        <f>'Previous Trades Import_OMS Quer'!J75</f>
        <v>0</v>
      </c>
      <c r="K75">
        <f>'Previous Trades Import_OMS Quer'!K75</f>
        <v>0</v>
      </c>
      <c r="L75">
        <f>'Previous Trades Import_OMS Quer'!L75</f>
        <v>0</v>
      </c>
      <c r="M75">
        <f>'Previous Trades Import_OMS Quer'!M75</f>
        <v>0</v>
      </c>
      <c r="N75">
        <f>'Previous Trades Import_OMS Quer'!N75</f>
        <v>0</v>
      </c>
      <c r="O75" t="str">
        <f>CLEAN('Previous Trades Import_OMS Quer'!O75)</f>
        <v/>
      </c>
      <c r="Q75" s="25">
        <f t="shared" si="2"/>
        <v>0</v>
      </c>
      <c r="R75" s="25" t="e">
        <f>VLOOKUP(O75,'Currency Balance'!$O$3:$Q$32,3,0)</f>
        <v>#N/A</v>
      </c>
      <c r="S75" t="e">
        <f t="shared" si="3"/>
        <v>#N/A</v>
      </c>
    </row>
    <row r="76" spans="1:19">
      <c r="A76">
        <f>'Previous Trades Import_OMS Quer'!A76</f>
        <v>0</v>
      </c>
      <c r="B76">
        <f>'Previous Trades Import_OMS Quer'!B76</f>
        <v>0</v>
      </c>
      <c r="C76" s="22">
        <f>'Previous Trades Import_OMS Quer'!C76</f>
        <v>0</v>
      </c>
      <c r="D76">
        <f>'Previous Trades Import_OMS Quer'!D76</f>
        <v>0</v>
      </c>
      <c r="E76" s="22">
        <f>'Previous Trades Import_OMS Quer'!E76</f>
        <v>0</v>
      </c>
      <c r="F76">
        <f>'Previous Trades Import_OMS Quer'!F76</f>
        <v>0</v>
      </c>
      <c r="G76">
        <f>'Previous Trades Import_OMS Quer'!G76</f>
        <v>0</v>
      </c>
      <c r="H76">
        <f>'Previous Trades Import_OMS Quer'!H76</f>
        <v>0</v>
      </c>
      <c r="I76">
        <f>'Previous Trades Import_OMS Quer'!I76</f>
        <v>0</v>
      </c>
      <c r="J76">
        <f>'Previous Trades Import_OMS Quer'!J76</f>
        <v>0</v>
      </c>
      <c r="K76">
        <f>'Previous Trades Import_OMS Quer'!K76</f>
        <v>0</v>
      </c>
      <c r="L76">
        <f>'Previous Trades Import_OMS Quer'!L76</f>
        <v>0</v>
      </c>
      <c r="M76">
        <f>'Previous Trades Import_OMS Quer'!M76</f>
        <v>0</v>
      </c>
      <c r="N76">
        <f>'Previous Trades Import_OMS Quer'!N76</f>
        <v>0</v>
      </c>
      <c r="O76" t="str">
        <f>CLEAN('Previous Trades Import_OMS Quer'!O76)</f>
        <v/>
      </c>
      <c r="Q76" s="25">
        <f t="shared" si="2"/>
        <v>0</v>
      </c>
      <c r="R76" s="25" t="e">
        <f>VLOOKUP(O76,'Currency Balance'!$O$3:$Q$32,3,0)</f>
        <v>#N/A</v>
      </c>
      <c r="S76" t="e">
        <f t="shared" si="3"/>
        <v>#N/A</v>
      </c>
    </row>
    <row r="77" spans="1:19">
      <c r="A77">
        <f>'Previous Trades Import_OMS Quer'!A77</f>
        <v>0</v>
      </c>
      <c r="B77">
        <f>'Previous Trades Import_OMS Quer'!B77</f>
        <v>0</v>
      </c>
      <c r="C77" s="22">
        <f>'Previous Trades Import_OMS Quer'!C77</f>
        <v>0</v>
      </c>
      <c r="D77">
        <f>'Previous Trades Import_OMS Quer'!D77</f>
        <v>0</v>
      </c>
      <c r="E77" s="22">
        <f>'Previous Trades Import_OMS Quer'!E77</f>
        <v>0</v>
      </c>
      <c r="F77">
        <f>'Previous Trades Import_OMS Quer'!F77</f>
        <v>0</v>
      </c>
      <c r="G77">
        <f>'Previous Trades Import_OMS Quer'!G77</f>
        <v>0</v>
      </c>
      <c r="H77">
        <f>'Previous Trades Import_OMS Quer'!H77</f>
        <v>0</v>
      </c>
      <c r="I77">
        <f>'Previous Trades Import_OMS Quer'!I77</f>
        <v>0</v>
      </c>
      <c r="J77">
        <f>'Previous Trades Import_OMS Quer'!J77</f>
        <v>0</v>
      </c>
      <c r="K77">
        <f>'Previous Trades Import_OMS Quer'!K77</f>
        <v>0</v>
      </c>
      <c r="L77">
        <f>'Previous Trades Import_OMS Quer'!L77</f>
        <v>0</v>
      </c>
      <c r="M77">
        <f>'Previous Trades Import_OMS Quer'!M77</f>
        <v>0</v>
      </c>
      <c r="N77">
        <f>'Previous Trades Import_OMS Quer'!N77</f>
        <v>0</v>
      </c>
      <c r="O77" t="str">
        <f>CLEAN('Previous Trades Import_OMS Quer'!O77)</f>
        <v/>
      </c>
      <c r="Q77" s="25">
        <f t="shared" si="2"/>
        <v>0</v>
      </c>
      <c r="R77" s="25" t="e">
        <f>VLOOKUP(O77,'Currency Balance'!$O$3:$Q$32,3,0)</f>
        <v>#N/A</v>
      </c>
      <c r="S77" t="e">
        <f t="shared" si="3"/>
        <v>#N/A</v>
      </c>
    </row>
    <row r="78" spans="1:19">
      <c r="A78">
        <f>'Previous Trades Import_OMS Quer'!A78</f>
        <v>0</v>
      </c>
      <c r="B78">
        <f>'Previous Trades Import_OMS Quer'!B78</f>
        <v>0</v>
      </c>
      <c r="C78" s="22">
        <f>'Previous Trades Import_OMS Quer'!C78</f>
        <v>0</v>
      </c>
      <c r="D78">
        <f>'Previous Trades Import_OMS Quer'!D78</f>
        <v>0</v>
      </c>
      <c r="E78" s="22">
        <f>'Previous Trades Import_OMS Quer'!E78</f>
        <v>0</v>
      </c>
      <c r="F78">
        <f>'Previous Trades Import_OMS Quer'!F78</f>
        <v>0</v>
      </c>
      <c r="G78">
        <f>'Previous Trades Import_OMS Quer'!G78</f>
        <v>0</v>
      </c>
      <c r="H78">
        <f>'Previous Trades Import_OMS Quer'!H78</f>
        <v>0</v>
      </c>
      <c r="I78">
        <f>'Previous Trades Import_OMS Quer'!I78</f>
        <v>0</v>
      </c>
      <c r="J78">
        <f>'Previous Trades Import_OMS Quer'!J78</f>
        <v>0</v>
      </c>
      <c r="K78">
        <f>'Previous Trades Import_OMS Quer'!K78</f>
        <v>0</v>
      </c>
      <c r="L78">
        <f>'Previous Trades Import_OMS Quer'!L78</f>
        <v>0</v>
      </c>
      <c r="M78">
        <f>'Previous Trades Import_OMS Quer'!M78</f>
        <v>0</v>
      </c>
      <c r="N78">
        <f>'Previous Trades Import_OMS Quer'!N78</f>
        <v>0</v>
      </c>
      <c r="O78" t="str">
        <f>CLEAN('Previous Trades Import_OMS Quer'!O78)</f>
        <v/>
      </c>
      <c r="Q78" s="25">
        <f t="shared" si="2"/>
        <v>0</v>
      </c>
      <c r="R78" s="25" t="e">
        <f>VLOOKUP(O78,'Currency Balance'!$O$3:$Q$32,3,0)</f>
        <v>#N/A</v>
      </c>
      <c r="S78" t="e">
        <f t="shared" si="3"/>
        <v>#N/A</v>
      </c>
    </row>
    <row r="79" spans="1:19">
      <c r="A79">
        <f>'Previous Trades Import_OMS Quer'!A79</f>
        <v>0</v>
      </c>
      <c r="B79">
        <f>'Previous Trades Import_OMS Quer'!B79</f>
        <v>0</v>
      </c>
      <c r="C79" s="22">
        <f>'Previous Trades Import_OMS Quer'!C79</f>
        <v>0</v>
      </c>
      <c r="D79">
        <f>'Previous Trades Import_OMS Quer'!D79</f>
        <v>0</v>
      </c>
      <c r="E79" s="22">
        <f>'Previous Trades Import_OMS Quer'!E79</f>
        <v>0</v>
      </c>
      <c r="F79">
        <f>'Previous Trades Import_OMS Quer'!F79</f>
        <v>0</v>
      </c>
      <c r="G79">
        <f>'Previous Trades Import_OMS Quer'!G79</f>
        <v>0</v>
      </c>
      <c r="H79">
        <f>'Previous Trades Import_OMS Quer'!H79</f>
        <v>0</v>
      </c>
      <c r="I79">
        <f>'Previous Trades Import_OMS Quer'!I79</f>
        <v>0</v>
      </c>
      <c r="J79">
        <f>'Previous Trades Import_OMS Quer'!J79</f>
        <v>0</v>
      </c>
      <c r="K79">
        <f>'Previous Trades Import_OMS Quer'!K79</f>
        <v>0</v>
      </c>
      <c r="L79">
        <f>'Previous Trades Import_OMS Quer'!L79</f>
        <v>0</v>
      </c>
      <c r="M79">
        <f>'Previous Trades Import_OMS Quer'!M79</f>
        <v>0</v>
      </c>
      <c r="N79">
        <f>'Previous Trades Import_OMS Quer'!N79</f>
        <v>0</v>
      </c>
      <c r="O79" t="str">
        <f>CLEAN('Previous Trades Import_OMS Quer'!O79)</f>
        <v/>
      </c>
      <c r="Q79" s="25">
        <f t="shared" si="2"/>
        <v>0</v>
      </c>
      <c r="R79" s="25" t="e">
        <f>VLOOKUP(O79,'Currency Balance'!$O$3:$Q$32,3,0)</f>
        <v>#N/A</v>
      </c>
      <c r="S79" t="e">
        <f t="shared" si="3"/>
        <v>#N/A</v>
      </c>
    </row>
    <row r="80" spans="1:19">
      <c r="A80">
        <f>'Previous Trades Import_OMS Quer'!A80</f>
        <v>0</v>
      </c>
      <c r="B80">
        <f>'Previous Trades Import_OMS Quer'!B80</f>
        <v>0</v>
      </c>
      <c r="C80" s="22">
        <f>'Previous Trades Import_OMS Quer'!C80</f>
        <v>0</v>
      </c>
      <c r="D80">
        <f>'Previous Trades Import_OMS Quer'!D80</f>
        <v>0</v>
      </c>
      <c r="E80" s="22">
        <f>'Previous Trades Import_OMS Quer'!E80</f>
        <v>0</v>
      </c>
      <c r="F80">
        <f>'Previous Trades Import_OMS Quer'!F80</f>
        <v>0</v>
      </c>
      <c r="G80">
        <f>'Previous Trades Import_OMS Quer'!G80</f>
        <v>0</v>
      </c>
      <c r="H80">
        <f>'Previous Trades Import_OMS Quer'!H80</f>
        <v>0</v>
      </c>
      <c r="I80">
        <f>'Previous Trades Import_OMS Quer'!I80</f>
        <v>0</v>
      </c>
      <c r="J80">
        <f>'Previous Trades Import_OMS Quer'!J80</f>
        <v>0</v>
      </c>
      <c r="K80">
        <f>'Previous Trades Import_OMS Quer'!K80</f>
        <v>0</v>
      </c>
      <c r="L80">
        <f>'Previous Trades Import_OMS Quer'!L80</f>
        <v>0</v>
      </c>
      <c r="M80">
        <f>'Previous Trades Import_OMS Quer'!M80</f>
        <v>0</v>
      </c>
      <c r="N80">
        <f>'Previous Trades Import_OMS Quer'!N80</f>
        <v>0</v>
      </c>
      <c r="O80" t="str">
        <f>CLEAN('Previous Trades Import_OMS Quer'!O80)</f>
        <v/>
      </c>
      <c r="Q80" s="25">
        <f t="shared" si="2"/>
        <v>0</v>
      </c>
      <c r="R80" s="25" t="e">
        <f>VLOOKUP(O80,'Currency Balance'!$O$3:$Q$32,3,0)</f>
        <v>#N/A</v>
      </c>
      <c r="S80" t="e">
        <f t="shared" si="3"/>
        <v>#N/A</v>
      </c>
    </row>
    <row r="81" spans="1:19">
      <c r="A81">
        <f>'Previous Trades Import_OMS Quer'!A81</f>
        <v>0</v>
      </c>
      <c r="B81">
        <f>'Previous Trades Import_OMS Quer'!B81</f>
        <v>0</v>
      </c>
      <c r="C81" s="22">
        <f>'Previous Trades Import_OMS Quer'!C81</f>
        <v>0</v>
      </c>
      <c r="D81">
        <f>'Previous Trades Import_OMS Quer'!D81</f>
        <v>0</v>
      </c>
      <c r="E81" s="22">
        <f>'Previous Trades Import_OMS Quer'!E81</f>
        <v>0</v>
      </c>
      <c r="F81">
        <f>'Previous Trades Import_OMS Quer'!F81</f>
        <v>0</v>
      </c>
      <c r="G81">
        <f>'Previous Trades Import_OMS Quer'!G81</f>
        <v>0</v>
      </c>
      <c r="H81">
        <f>'Previous Trades Import_OMS Quer'!H81</f>
        <v>0</v>
      </c>
      <c r="I81">
        <f>'Previous Trades Import_OMS Quer'!I81</f>
        <v>0</v>
      </c>
      <c r="J81">
        <f>'Previous Trades Import_OMS Quer'!J81</f>
        <v>0</v>
      </c>
      <c r="K81">
        <f>'Previous Trades Import_OMS Quer'!K81</f>
        <v>0</v>
      </c>
      <c r="L81">
        <f>'Previous Trades Import_OMS Quer'!L81</f>
        <v>0</v>
      </c>
      <c r="M81">
        <f>'Previous Trades Import_OMS Quer'!M81</f>
        <v>0</v>
      </c>
      <c r="N81">
        <f>'Previous Trades Import_OMS Quer'!N81</f>
        <v>0</v>
      </c>
      <c r="O81" t="str">
        <f>CLEAN('Previous Trades Import_OMS Quer'!O81)</f>
        <v/>
      </c>
      <c r="Q81" s="25">
        <f t="shared" si="2"/>
        <v>0</v>
      </c>
      <c r="R81" s="25" t="e">
        <f>VLOOKUP(O81,'Currency Balance'!$O$3:$Q$32,3,0)</f>
        <v>#N/A</v>
      </c>
      <c r="S81" t="e">
        <f t="shared" si="3"/>
        <v>#N/A</v>
      </c>
    </row>
    <row r="82" spans="1:19">
      <c r="A82">
        <f>'Previous Trades Import_OMS Quer'!A82</f>
        <v>0</v>
      </c>
      <c r="B82">
        <f>'Previous Trades Import_OMS Quer'!B82</f>
        <v>0</v>
      </c>
      <c r="C82" s="22">
        <f>'Previous Trades Import_OMS Quer'!C82</f>
        <v>0</v>
      </c>
      <c r="D82">
        <f>'Previous Trades Import_OMS Quer'!D82</f>
        <v>0</v>
      </c>
      <c r="E82" s="22">
        <f>'Previous Trades Import_OMS Quer'!E82</f>
        <v>0</v>
      </c>
      <c r="F82">
        <f>'Previous Trades Import_OMS Quer'!F82</f>
        <v>0</v>
      </c>
      <c r="G82">
        <f>'Previous Trades Import_OMS Quer'!G82</f>
        <v>0</v>
      </c>
      <c r="H82">
        <f>'Previous Trades Import_OMS Quer'!H82</f>
        <v>0</v>
      </c>
      <c r="I82">
        <f>'Previous Trades Import_OMS Quer'!I82</f>
        <v>0</v>
      </c>
      <c r="J82">
        <f>'Previous Trades Import_OMS Quer'!J82</f>
        <v>0</v>
      </c>
      <c r="K82">
        <f>'Previous Trades Import_OMS Quer'!K82</f>
        <v>0</v>
      </c>
      <c r="L82">
        <f>'Previous Trades Import_OMS Quer'!L82</f>
        <v>0</v>
      </c>
      <c r="M82">
        <f>'Previous Trades Import_OMS Quer'!M82</f>
        <v>0</v>
      </c>
      <c r="N82">
        <f>'Previous Trades Import_OMS Quer'!N82</f>
        <v>0</v>
      </c>
      <c r="O82" t="str">
        <f>CLEAN('Previous Trades Import_OMS Quer'!O82)</f>
        <v/>
      </c>
      <c r="Q82" s="25">
        <f t="shared" si="2"/>
        <v>0</v>
      </c>
      <c r="R82" s="25" t="e">
        <f>VLOOKUP(O82,'Currency Balance'!$O$3:$Q$32,3,0)</f>
        <v>#N/A</v>
      </c>
      <c r="S82" t="e">
        <f t="shared" si="3"/>
        <v>#N/A</v>
      </c>
    </row>
    <row r="83" spans="1:19">
      <c r="A83">
        <f>'Previous Trades Import_OMS Quer'!A83</f>
        <v>0</v>
      </c>
      <c r="B83">
        <f>'Previous Trades Import_OMS Quer'!B83</f>
        <v>0</v>
      </c>
      <c r="C83" s="22">
        <f>'Previous Trades Import_OMS Quer'!C83</f>
        <v>0</v>
      </c>
      <c r="D83">
        <f>'Previous Trades Import_OMS Quer'!D83</f>
        <v>0</v>
      </c>
      <c r="E83" s="22">
        <f>'Previous Trades Import_OMS Quer'!E83</f>
        <v>0</v>
      </c>
      <c r="F83">
        <f>'Previous Trades Import_OMS Quer'!F83</f>
        <v>0</v>
      </c>
      <c r="G83">
        <f>'Previous Trades Import_OMS Quer'!G83</f>
        <v>0</v>
      </c>
      <c r="H83">
        <f>'Previous Trades Import_OMS Quer'!H83</f>
        <v>0</v>
      </c>
      <c r="I83">
        <f>'Previous Trades Import_OMS Quer'!I83</f>
        <v>0</v>
      </c>
      <c r="J83">
        <f>'Previous Trades Import_OMS Quer'!J83</f>
        <v>0</v>
      </c>
      <c r="K83">
        <f>'Previous Trades Import_OMS Quer'!K83</f>
        <v>0</v>
      </c>
      <c r="L83">
        <f>'Previous Trades Import_OMS Quer'!L83</f>
        <v>0</v>
      </c>
      <c r="M83">
        <f>'Previous Trades Import_OMS Quer'!M83</f>
        <v>0</v>
      </c>
      <c r="N83">
        <f>'Previous Trades Import_OMS Quer'!N83</f>
        <v>0</v>
      </c>
      <c r="O83" t="str">
        <f>CLEAN('Previous Trades Import_OMS Quer'!O83)</f>
        <v/>
      </c>
      <c r="Q83" s="25">
        <f t="shared" si="2"/>
        <v>0</v>
      </c>
      <c r="R83" s="25" t="e">
        <f>VLOOKUP(O83,'Currency Balance'!$O$3:$Q$32,3,0)</f>
        <v>#N/A</v>
      </c>
      <c r="S83" t="e">
        <f t="shared" si="3"/>
        <v>#N/A</v>
      </c>
    </row>
    <row r="84" spans="1:19">
      <c r="A84">
        <f>'Previous Trades Import_OMS Quer'!A84</f>
        <v>0</v>
      </c>
      <c r="B84">
        <f>'Previous Trades Import_OMS Quer'!B84</f>
        <v>0</v>
      </c>
      <c r="C84" s="22">
        <f>'Previous Trades Import_OMS Quer'!C84</f>
        <v>0</v>
      </c>
      <c r="D84">
        <f>'Previous Trades Import_OMS Quer'!D84</f>
        <v>0</v>
      </c>
      <c r="E84" s="22">
        <f>'Previous Trades Import_OMS Quer'!E84</f>
        <v>0</v>
      </c>
      <c r="F84">
        <f>'Previous Trades Import_OMS Quer'!F84</f>
        <v>0</v>
      </c>
      <c r="G84">
        <f>'Previous Trades Import_OMS Quer'!G84</f>
        <v>0</v>
      </c>
      <c r="H84">
        <f>'Previous Trades Import_OMS Quer'!H84</f>
        <v>0</v>
      </c>
      <c r="I84">
        <f>'Previous Trades Import_OMS Quer'!I84</f>
        <v>0</v>
      </c>
      <c r="J84">
        <f>'Previous Trades Import_OMS Quer'!J84</f>
        <v>0</v>
      </c>
      <c r="K84">
        <f>'Previous Trades Import_OMS Quer'!K84</f>
        <v>0</v>
      </c>
      <c r="L84">
        <f>'Previous Trades Import_OMS Quer'!L84</f>
        <v>0</v>
      </c>
      <c r="M84">
        <f>'Previous Trades Import_OMS Quer'!M84</f>
        <v>0</v>
      </c>
      <c r="N84">
        <f>'Previous Trades Import_OMS Quer'!N84</f>
        <v>0</v>
      </c>
      <c r="O84" t="str">
        <f>CLEAN('Previous Trades Import_OMS Quer'!O84)</f>
        <v/>
      </c>
      <c r="Q84" s="25">
        <f t="shared" si="2"/>
        <v>0</v>
      </c>
      <c r="R84" s="25" t="e">
        <f>VLOOKUP(O84,'Currency Balance'!$O$3:$Q$32,3,0)</f>
        <v>#N/A</v>
      </c>
      <c r="S84" t="e">
        <f t="shared" si="3"/>
        <v>#N/A</v>
      </c>
    </row>
    <row r="85" spans="1:19">
      <c r="A85">
        <f>'Previous Trades Import_OMS Quer'!A85</f>
        <v>0</v>
      </c>
      <c r="B85">
        <f>'Previous Trades Import_OMS Quer'!B85</f>
        <v>0</v>
      </c>
      <c r="C85" s="22">
        <f>'Previous Trades Import_OMS Quer'!C85</f>
        <v>0</v>
      </c>
      <c r="D85">
        <f>'Previous Trades Import_OMS Quer'!D85</f>
        <v>0</v>
      </c>
      <c r="E85" s="22">
        <f>'Previous Trades Import_OMS Quer'!E85</f>
        <v>0</v>
      </c>
      <c r="F85">
        <f>'Previous Trades Import_OMS Quer'!F85</f>
        <v>0</v>
      </c>
      <c r="G85">
        <f>'Previous Trades Import_OMS Quer'!G85</f>
        <v>0</v>
      </c>
      <c r="H85">
        <f>'Previous Trades Import_OMS Quer'!H85</f>
        <v>0</v>
      </c>
      <c r="I85">
        <f>'Previous Trades Import_OMS Quer'!I85</f>
        <v>0</v>
      </c>
      <c r="J85">
        <f>'Previous Trades Import_OMS Quer'!J85</f>
        <v>0</v>
      </c>
      <c r="K85">
        <f>'Previous Trades Import_OMS Quer'!K85</f>
        <v>0</v>
      </c>
      <c r="L85">
        <f>'Previous Trades Import_OMS Quer'!L85</f>
        <v>0</v>
      </c>
      <c r="M85">
        <f>'Previous Trades Import_OMS Quer'!M85</f>
        <v>0</v>
      </c>
      <c r="N85">
        <f>'Previous Trades Import_OMS Quer'!N85</f>
        <v>0</v>
      </c>
      <c r="O85" t="str">
        <f>CLEAN('Previous Trades Import_OMS Quer'!O85)</f>
        <v/>
      </c>
      <c r="Q85" s="25">
        <f t="shared" si="2"/>
        <v>0</v>
      </c>
      <c r="R85" s="25" t="e">
        <f>VLOOKUP(O85,'Currency Balance'!$O$3:$Q$32,3,0)</f>
        <v>#N/A</v>
      </c>
      <c r="S85" t="e">
        <f t="shared" si="3"/>
        <v>#N/A</v>
      </c>
    </row>
    <row r="86" spans="1:19">
      <c r="A86">
        <f>'Previous Trades Import_OMS Quer'!A86</f>
        <v>0</v>
      </c>
      <c r="B86">
        <f>'Previous Trades Import_OMS Quer'!B86</f>
        <v>0</v>
      </c>
      <c r="C86" s="22">
        <f>'Previous Trades Import_OMS Quer'!C86</f>
        <v>0</v>
      </c>
      <c r="D86">
        <f>'Previous Trades Import_OMS Quer'!D86</f>
        <v>0</v>
      </c>
      <c r="E86" s="22">
        <f>'Previous Trades Import_OMS Quer'!E86</f>
        <v>0</v>
      </c>
      <c r="F86">
        <f>'Previous Trades Import_OMS Quer'!F86</f>
        <v>0</v>
      </c>
      <c r="G86">
        <f>'Previous Trades Import_OMS Quer'!G86</f>
        <v>0</v>
      </c>
      <c r="H86">
        <f>'Previous Trades Import_OMS Quer'!H86</f>
        <v>0</v>
      </c>
      <c r="I86">
        <f>'Previous Trades Import_OMS Quer'!I86</f>
        <v>0</v>
      </c>
      <c r="J86">
        <f>'Previous Trades Import_OMS Quer'!J86</f>
        <v>0</v>
      </c>
      <c r="K86">
        <f>'Previous Trades Import_OMS Quer'!K86</f>
        <v>0</v>
      </c>
      <c r="L86">
        <f>'Previous Trades Import_OMS Quer'!L86</f>
        <v>0</v>
      </c>
      <c r="M86">
        <f>'Previous Trades Import_OMS Quer'!M86</f>
        <v>0</v>
      </c>
      <c r="N86">
        <f>'Previous Trades Import_OMS Quer'!N86</f>
        <v>0</v>
      </c>
      <c r="O86" t="str">
        <f>CLEAN('Previous Trades Import_OMS Quer'!O86)</f>
        <v/>
      </c>
      <c r="Q86" s="25">
        <f t="shared" si="2"/>
        <v>0</v>
      </c>
      <c r="R86" s="25" t="e">
        <f>VLOOKUP(O86,'Currency Balance'!$O$3:$Q$32,3,0)</f>
        <v>#N/A</v>
      </c>
      <c r="S86" t="e">
        <f t="shared" si="3"/>
        <v>#N/A</v>
      </c>
    </row>
    <row r="87" spans="1:19">
      <c r="A87">
        <f>'Previous Trades Import_OMS Quer'!A87</f>
        <v>0</v>
      </c>
      <c r="B87">
        <f>'Previous Trades Import_OMS Quer'!B87</f>
        <v>0</v>
      </c>
      <c r="C87" s="22">
        <f>'Previous Trades Import_OMS Quer'!C87</f>
        <v>0</v>
      </c>
      <c r="D87">
        <f>'Previous Trades Import_OMS Quer'!D87</f>
        <v>0</v>
      </c>
      <c r="E87" s="22">
        <f>'Previous Trades Import_OMS Quer'!E87</f>
        <v>0</v>
      </c>
      <c r="F87">
        <f>'Previous Trades Import_OMS Quer'!F87</f>
        <v>0</v>
      </c>
      <c r="G87">
        <f>'Previous Trades Import_OMS Quer'!G87</f>
        <v>0</v>
      </c>
      <c r="H87">
        <f>'Previous Trades Import_OMS Quer'!H87</f>
        <v>0</v>
      </c>
      <c r="I87">
        <f>'Previous Trades Import_OMS Quer'!I87</f>
        <v>0</v>
      </c>
      <c r="J87">
        <f>'Previous Trades Import_OMS Quer'!J87</f>
        <v>0</v>
      </c>
      <c r="K87">
        <f>'Previous Trades Import_OMS Quer'!K87</f>
        <v>0</v>
      </c>
      <c r="L87">
        <f>'Previous Trades Import_OMS Quer'!L87</f>
        <v>0</v>
      </c>
      <c r="M87">
        <f>'Previous Trades Import_OMS Quer'!M87</f>
        <v>0</v>
      </c>
      <c r="N87">
        <f>'Previous Trades Import_OMS Quer'!N87</f>
        <v>0</v>
      </c>
      <c r="O87" t="str">
        <f>CLEAN('Previous Trades Import_OMS Quer'!O87)</f>
        <v/>
      </c>
      <c r="Q87" s="25">
        <f t="shared" si="2"/>
        <v>0</v>
      </c>
      <c r="R87" s="25" t="e">
        <f>VLOOKUP(O87,'Currency Balance'!$O$3:$Q$32,3,0)</f>
        <v>#N/A</v>
      </c>
      <c r="S87" t="e">
        <f t="shared" si="3"/>
        <v>#N/A</v>
      </c>
    </row>
    <row r="88" spans="1:19">
      <c r="A88">
        <f>'Previous Trades Import_OMS Quer'!A88</f>
        <v>0</v>
      </c>
      <c r="B88">
        <f>'Previous Trades Import_OMS Quer'!B88</f>
        <v>0</v>
      </c>
      <c r="C88" s="22">
        <f>'Previous Trades Import_OMS Quer'!C88</f>
        <v>0</v>
      </c>
      <c r="D88">
        <f>'Previous Trades Import_OMS Quer'!D88</f>
        <v>0</v>
      </c>
      <c r="E88" s="22">
        <f>'Previous Trades Import_OMS Quer'!E88</f>
        <v>0</v>
      </c>
      <c r="F88">
        <f>'Previous Trades Import_OMS Quer'!F88</f>
        <v>0</v>
      </c>
      <c r="G88">
        <f>'Previous Trades Import_OMS Quer'!G88</f>
        <v>0</v>
      </c>
      <c r="H88">
        <f>'Previous Trades Import_OMS Quer'!H88</f>
        <v>0</v>
      </c>
      <c r="I88">
        <f>'Previous Trades Import_OMS Quer'!I88</f>
        <v>0</v>
      </c>
      <c r="J88">
        <f>'Previous Trades Import_OMS Quer'!J88</f>
        <v>0</v>
      </c>
      <c r="K88">
        <f>'Previous Trades Import_OMS Quer'!K88</f>
        <v>0</v>
      </c>
      <c r="L88">
        <f>'Previous Trades Import_OMS Quer'!L88</f>
        <v>0</v>
      </c>
      <c r="M88">
        <f>'Previous Trades Import_OMS Quer'!M88</f>
        <v>0</v>
      </c>
      <c r="N88">
        <f>'Previous Trades Import_OMS Quer'!N88</f>
        <v>0</v>
      </c>
      <c r="O88" t="str">
        <f>CLEAN('Previous Trades Import_OMS Quer'!O88)</f>
        <v/>
      </c>
      <c r="Q88" s="25">
        <f t="shared" si="2"/>
        <v>0</v>
      </c>
      <c r="R88" s="25" t="e">
        <f>VLOOKUP(O88,'Currency Balance'!$O$3:$Q$32,3,0)</f>
        <v>#N/A</v>
      </c>
      <c r="S88" t="e">
        <f t="shared" si="3"/>
        <v>#N/A</v>
      </c>
    </row>
    <row r="89" spans="1:19">
      <c r="A89">
        <f>'Previous Trades Import_OMS Quer'!A89</f>
        <v>0</v>
      </c>
      <c r="B89">
        <f>'Previous Trades Import_OMS Quer'!B89</f>
        <v>0</v>
      </c>
      <c r="C89" s="22">
        <f>'Previous Trades Import_OMS Quer'!C89</f>
        <v>0</v>
      </c>
      <c r="D89">
        <f>'Previous Trades Import_OMS Quer'!D89</f>
        <v>0</v>
      </c>
      <c r="E89" s="22">
        <f>'Previous Trades Import_OMS Quer'!E89</f>
        <v>0</v>
      </c>
      <c r="F89">
        <f>'Previous Trades Import_OMS Quer'!F89</f>
        <v>0</v>
      </c>
      <c r="G89">
        <f>'Previous Trades Import_OMS Quer'!G89</f>
        <v>0</v>
      </c>
      <c r="H89">
        <f>'Previous Trades Import_OMS Quer'!H89</f>
        <v>0</v>
      </c>
      <c r="I89">
        <f>'Previous Trades Import_OMS Quer'!I89</f>
        <v>0</v>
      </c>
      <c r="J89">
        <f>'Previous Trades Import_OMS Quer'!J89</f>
        <v>0</v>
      </c>
      <c r="K89">
        <f>'Previous Trades Import_OMS Quer'!K89</f>
        <v>0</v>
      </c>
      <c r="L89">
        <f>'Previous Trades Import_OMS Quer'!L89</f>
        <v>0</v>
      </c>
      <c r="M89">
        <f>'Previous Trades Import_OMS Quer'!M89</f>
        <v>0</v>
      </c>
      <c r="N89">
        <f>'Previous Trades Import_OMS Quer'!N89</f>
        <v>0</v>
      </c>
      <c r="O89" t="str">
        <f>CLEAN('Previous Trades Import_OMS Quer'!O89)</f>
        <v/>
      </c>
      <c r="Q89" s="25">
        <f t="shared" si="2"/>
        <v>0</v>
      </c>
      <c r="R89" s="25" t="e">
        <f>VLOOKUP(O89,'Currency Balance'!$O$3:$Q$32,3,0)</f>
        <v>#N/A</v>
      </c>
      <c r="S89" t="e">
        <f t="shared" si="3"/>
        <v>#N/A</v>
      </c>
    </row>
    <row r="90" spans="1:19">
      <c r="A90">
        <f>'Previous Trades Import_OMS Quer'!A90</f>
        <v>0</v>
      </c>
      <c r="B90">
        <f>'Previous Trades Import_OMS Quer'!B90</f>
        <v>0</v>
      </c>
      <c r="C90" s="22">
        <f>'Previous Trades Import_OMS Quer'!C90</f>
        <v>0</v>
      </c>
      <c r="D90">
        <f>'Previous Trades Import_OMS Quer'!D90</f>
        <v>0</v>
      </c>
      <c r="E90" s="22">
        <f>'Previous Trades Import_OMS Quer'!E90</f>
        <v>0</v>
      </c>
      <c r="F90">
        <f>'Previous Trades Import_OMS Quer'!F90</f>
        <v>0</v>
      </c>
      <c r="G90">
        <f>'Previous Trades Import_OMS Quer'!G90</f>
        <v>0</v>
      </c>
      <c r="H90">
        <f>'Previous Trades Import_OMS Quer'!H90</f>
        <v>0</v>
      </c>
      <c r="I90">
        <f>'Previous Trades Import_OMS Quer'!I90</f>
        <v>0</v>
      </c>
      <c r="J90">
        <f>'Previous Trades Import_OMS Quer'!J90</f>
        <v>0</v>
      </c>
      <c r="K90">
        <f>'Previous Trades Import_OMS Quer'!K90</f>
        <v>0</v>
      </c>
      <c r="L90">
        <f>'Previous Trades Import_OMS Quer'!L90</f>
        <v>0</v>
      </c>
      <c r="M90">
        <f>'Previous Trades Import_OMS Quer'!M90</f>
        <v>0</v>
      </c>
      <c r="N90">
        <f>'Previous Trades Import_OMS Quer'!N90</f>
        <v>0</v>
      </c>
      <c r="O90" t="str">
        <f>CLEAN('Previous Trades Import_OMS Quer'!O90)</f>
        <v/>
      </c>
      <c r="Q90" s="25">
        <f t="shared" si="2"/>
        <v>0</v>
      </c>
      <c r="R90" s="25" t="e">
        <f>VLOOKUP(O90,'Currency Balance'!$O$3:$Q$32,3,0)</f>
        <v>#N/A</v>
      </c>
      <c r="S90" t="e">
        <f t="shared" si="3"/>
        <v>#N/A</v>
      </c>
    </row>
    <row r="91" spans="1:19">
      <c r="A91">
        <f>'Previous Trades Import_OMS Quer'!A91</f>
        <v>0</v>
      </c>
      <c r="B91">
        <f>'Previous Trades Import_OMS Quer'!B91</f>
        <v>0</v>
      </c>
      <c r="C91" s="22">
        <f>'Previous Trades Import_OMS Quer'!C91</f>
        <v>0</v>
      </c>
      <c r="D91">
        <f>'Previous Trades Import_OMS Quer'!D91</f>
        <v>0</v>
      </c>
      <c r="E91" s="22">
        <f>'Previous Trades Import_OMS Quer'!E91</f>
        <v>0</v>
      </c>
      <c r="F91">
        <f>'Previous Trades Import_OMS Quer'!F91</f>
        <v>0</v>
      </c>
      <c r="G91">
        <f>'Previous Trades Import_OMS Quer'!G91</f>
        <v>0</v>
      </c>
      <c r="H91">
        <f>'Previous Trades Import_OMS Quer'!H91</f>
        <v>0</v>
      </c>
      <c r="I91">
        <f>'Previous Trades Import_OMS Quer'!I91</f>
        <v>0</v>
      </c>
      <c r="J91">
        <f>'Previous Trades Import_OMS Quer'!J91</f>
        <v>0</v>
      </c>
      <c r="K91">
        <f>'Previous Trades Import_OMS Quer'!K91</f>
        <v>0</v>
      </c>
      <c r="L91">
        <f>'Previous Trades Import_OMS Quer'!L91</f>
        <v>0</v>
      </c>
      <c r="M91">
        <f>'Previous Trades Import_OMS Quer'!M91</f>
        <v>0</v>
      </c>
      <c r="N91">
        <f>'Previous Trades Import_OMS Quer'!N91</f>
        <v>0</v>
      </c>
      <c r="O91" t="str">
        <f>CLEAN('Previous Trades Import_OMS Quer'!O91)</f>
        <v/>
      </c>
      <c r="Q91" s="25">
        <f t="shared" si="2"/>
        <v>0</v>
      </c>
      <c r="R91" s="25" t="e">
        <f>VLOOKUP(O91,'Currency Balance'!$O$3:$Q$32,3,0)</f>
        <v>#N/A</v>
      </c>
      <c r="S91" t="e">
        <f t="shared" si="3"/>
        <v>#N/A</v>
      </c>
    </row>
    <row r="92" spans="1:19">
      <c r="A92">
        <f>'Previous Trades Import_OMS Quer'!A92</f>
        <v>0</v>
      </c>
      <c r="B92">
        <f>'Previous Trades Import_OMS Quer'!B92</f>
        <v>0</v>
      </c>
      <c r="C92" s="22">
        <f>'Previous Trades Import_OMS Quer'!C92</f>
        <v>0</v>
      </c>
      <c r="D92">
        <f>'Previous Trades Import_OMS Quer'!D92</f>
        <v>0</v>
      </c>
      <c r="E92" s="22">
        <f>'Previous Trades Import_OMS Quer'!E92</f>
        <v>0</v>
      </c>
      <c r="F92">
        <f>'Previous Trades Import_OMS Quer'!F92</f>
        <v>0</v>
      </c>
      <c r="G92">
        <f>'Previous Trades Import_OMS Quer'!G92</f>
        <v>0</v>
      </c>
      <c r="H92">
        <f>'Previous Trades Import_OMS Quer'!H92</f>
        <v>0</v>
      </c>
      <c r="I92">
        <f>'Previous Trades Import_OMS Quer'!I92</f>
        <v>0</v>
      </c>
      <c r="J92">
        <f>'Previous Trades Import_OMS Quer'!J92</f>
        <v>0</v>
      </c>
      <c r="K92">
        <f>'Previous Trades Import_OMS Quer'!K92</f>
        <v>0</v>
      </c>
      <c r="L92">
        <f>'Previous Trades Import_OMS Quer'!L92</f>
        <v>0</v>
      </c>
      <c r="M92">
        <f>'Previous Trades Import_OMS Quer'!M92</f>
        <v>0</v>
      </c>
      <c r="N92">
        <f>'Previous Trades Import_OMS Quer'!N92</f>
        <v>0</v>
      </c>
      <c r="O92" t="str">
        <f>CLEAN('Previous Trades Import_OMS Quer'!O92)</f>
        <v/>
      </c>
      <c r="Q92" s="25">
        <f t="shared" si="2"/>
        <v>0</v>
      </c>
      <c r="R92" s="25" t="e">
        <f>VLOOKUP(O92,'Currency Balance'!$O$3:$Q$32,3,0)</f>
        <v>#N/A</v>
      </c>
      <c r="S92" t="e">
        <f t="shared" si="3"/>
        <v>#N/A</v>
      </c>
    </row>
    <row r="93" spans="1:19">
      <c r="A93">
        <f>'Previous Trades Import_OMS Quer'!A93</f>
        <v>0</v>
      </c>
      <c r="B93">
        <f>'Previous Trades Import_OMS Quer'!B93</f>
        <v>0</v>
      </c>
      <c r="C93" s="22">
        <f>'Previous Trades Import_OMS Quer'!C93</f>
        <v>0</v>
      </c>
      <c r="D93">
        <f>'Previous Trades Import_OMS Quer'!D93</f>
        <v>0</v>
      </c>
      <c r="E93" s="22">
        <f>'Previous Trades Import_OMS Quer'!E93</f>
        <v>0</v>
      </c>
      <c r="F93">
        <f>'Previous Trades Import_OMS Quer'!F93</f>
        <v>0</v>
      </c>
      <c r="G93">
        <f>'Previous Trades Import_OMS Quer'!G93</f>
        <v>0</v>
      </c>
      <c r="H93">
        <f>'Previous Trades Import_OMS Quer'!H93</f>
        <v>0</v>
      </c>
      <c r="I93">
        <f>'Previous Trades Import_OMS Quer'!I93</f>
        <v>0</v>
      </c>
      <c r="J93">
        <f>'Previous Trades Import_OMS Quer'!J93</f>
        <v>0</v>
      </c>
      <c r="K93">
        <f>'Previous Trades Import_OMS Quer'!K93</f>
        <v>0</v>
      </c>
      <c r="L93">
        <f>'Previous Trades Import_OMS Quer'!L93</f>
        <v>0</v>
      </c>
      <c r="M93">
        <f>'Previous Trades Import_OMS Quer'!M93</f>
        <v>0</v>
      </c>
      <c r="N93">
        <f>'Previous Trades Import_OMS Quer'!N93</f>
        <v>0</v>
      </c>
      <c r="O93" t="str">
        <f>CLEAN('Previous Trades Import_OMS Quer'!O93)</f>
        <v/>
      </c>
      <c r="Q93" s="25">
        <f t="shared" si="2"/>
        <v>0</v>
      </c>
      <c r="R93" s="25" t="e">
        <f>VLOOKUP(O93,'Currency Balance'!$O$3:$Q$32,3,0)</f>
        <v>#N/A</v>
      </c>
      <c r="S93" t="e">
        <f t="shared" si="3"/>
        <v>#N/A</v>
      </c>
    </row>
    <row r="94" spans="1:19">
      <c r="A94">
        <f>'Previous Trades Import_OMS Quer'!A94</f>
        <v>0</v>
      </c>
      <c r="B94">
        <f>'Previous Trades Import_OMS Quer'!B94</f>
        <v>0</v>
      </c>
      <c r="C94" s="22">
        <f>'Previous Trades Import_OMS Quer'!C94</f>
        <v>0</v>
      </c>
      <c r="D94">
        <f>'Previous Trades Import_OMS Quer'!D94</f>
        <v>0</v>
      </c>
      <c r="E94" s="22">
        <f>'Previous Trades Import_OMS Quer'!E94</f>
        <v>0</v>
      </c>
      <c r="F94">
        <f>'Previous Trades Import_OMS Quer'!F94</f>
        <v>0</v>
      </c>
      <c r="G94">
        <f>'Previous Trades Import_OMS Quer'!G94</f>
        <v>0</v>
      </c>
      <c r="H94">
        <f>'Previous Trades Import_OMS Quer'!H94</f>
        <v>0</v>
      </c>
      <c r="I94">
        <f>'Previous Trades Import_OMS Quer'!I94</f>
        <v>0</v>
      </c>
      <c r="J94">
        <f>'Previous Trades Import_OMS Quer'!J94</f>
        <v>0</v>
      </c>
      <c r="K94">
        <f>'Previous Trades Import_OMS Quer'!K94</f>
        <v>0</v>
      </c>
      <c r="L94">
        <f>'Previous Trades Import_OMS Quer'!L94</f>
        <v>0</v>
      </c>
      <c r="M94">
        <f>'Previous Trades Import_OMS Quer'!M94</f>
        <v>0</v>
      </c>
      <c r="N94">
        <f>'Previous Trades Import_OMS Quer'!N94</f>
        <v>0</v>
      </c>
      <c r="O94" t="str">
        <f>CLEAN('Previous Trades Import_OMS Quer'!O94)</f>
        <v/>
      </c>
      <c r="Q94" s="25">
        <f t="shared" si="2"/>
        <v>0</v>
      </c>
      <c r="R94" s="25" t="e">
        <f>VLOOKUP(O94,'Currency Balance'!$O$3:$Q$32,3,0)</f>
        <v>#N/A</v>
      </c>
      <c r="S94" t="e">
        <f t="shared" si="3"/>
        <v>#N/A</v>
      </c>
    </row>
    <row r="95" spans="1:19">
      <c r="A95">
        <f>'Previous Trades Import_OMS Quer'!A95</f>
        <v>0</v>
      </c>
      <c r="B95">
        <f>'Previous Trades Import_OMS Quer'!B95</f>
        <v>0</v>
      </c>
      <c r="C95" s="22">
        <f>'Previous Trades Import_OMS Quer'!C95</f>
        <v>0</v>
      </c>
      <c r="D95">
        <f>'Previous Trades Import_OMS Quer'!D95</f>
        <v>0</v>
      </c>
      <c r="E95" s="22">
        <f>'Previous Trades Import_OMS Quer'!E95</f>
        <v>0</v>
      </c>
      <c r="F95">
        <f>'Previous Trades Import_OMS Quer'!F95</f>
        <v>0</v>
      </c>
      <c r="G95">
        <f>'Previous Trades Import_OMS Quer'!G95</f>
        <v>0</v>
      </c>
      <c r="H95">
        <f>'Previous Trades Import_OMS Quer'!H95</f>
        <v>0</v>
      </c>
      <c r="I95">
        <f>'Previous Trades Import_OMS Quer'!I95</f>
        <v>0</v>
      </c>
      <c r="J95">
        <f>'Previous Trades Import_OMS Quer'!J95</f>
        <v>0</v>
      </c>
      <c r="K95">
        <f>'Previous Trades Import_OMS Quer'!K95</f>
        <v>0</v>
      </c>
      <c r="L95">
        <f>'Previous Trades Import_OMS Quer'!L95</f>
        <v>0</v>
      </c>
      <c r="M95">
        <f>'Previous Trades Import_OMS Quer'!M95</f>
        <v>0</v>
      </c>
      <c r="N95">
        <f>'Previous Trades Import_OMS Quer'!N95</f>
        <v>0</v>
      </c>
      <c r="O95" t="str">
        <f>CLEAN('Previous Trades Import_OMS Quer'!O95)</f>
        <v/>
      </c>
      <c r="Q95" s="25">
        <f t="shared" si="2"/>
        <v>0</v>
      </c>
      <c r="R95" s="25" t="e">
        <f>VLOOKUP(O95,'Currency Balance'!$O$3:$Q$32,3,0)</f>
        <v>#N/A</v>
      </c>
      <c r="S95" t="e">
        <f t="shared" si="3"/>
        <v>#N/A</v>
      </c>
    </row>
    <row r="96" spans="1:19">
      <c r="A96">
        <f>'Previous Trades Import_OMS Quer'!A96</f>
        <v>0</v>
      </c>
      <c r="B96">
        <f>'Previous Trades Import_OMS Quer'!B96</f>
        <v>0</v>
      </c>
      <c r="C96" s="22">
        <f>'Previous Trades Import_OMS Quer'!C96</f>
        <v>0</v>
      </c>
      <c r="D96">
        <f>'Previous Trades Import_OMS Quer'!D96</f>
        <v>0</v>
      </c>
      <c r="E96" s="22">
        <f>'Previous Trades Import_OMS Quer'!E96</f>
        <v>0</v>
      </c>
      <c r="F96">
        <f>'Previous Trades Import_OMS Quer'!F96</f>
        <v>0</v>
      </c>
      <c r="G96">
        <f>'Previous Trades Import_OMS Quer'!G96</f>
        <v>0</v>
      </c>
      <c r="H96">
        <f>'Previous Trades Import_OMS Quer'!H96</f>
        <v>0</v>
      </c>
      <c r="I96">
        <f>'Previous Trades Import_OMS Quer'!I96</f>
        <v>0</v>
      </c>
      <c r="J96">
        <f>'Previous Trades Import_OMS Quer'!J96</f>
        <v>0</v>
      </c>
      <c r="K96">
        <f>'Previous Trades Import_OMS Quer'!K96</f>
        <v>0</v>
      </c>
      <c r="L96">
        <f>'Previous Trades Import_OMS Quer'!L96</f>
        <v>0</v>
      </c>
      <c r="M96">
        <f>'Previous Trades Import_OMS Quer'!M96</f>
        <v>0</v>
      </c>
      <c r="N96">
        <f>'Previous Trades Import_OMS Quer'!N96</f>
        <v>0</v>
      </c>
      <c r="O96" t="str">
        <f>CLEAN('Previous Trades Import_OMS Quer'!O96)</f>
        <v/>
      </c>
      <c r="Q96" s="25">
        <f t="shared" si="2"/>
        <v>0</v>
      </c>
      <c r="R96" s="25" t="e">
        <f>VLOOKUP(O96,'Currency Balance'!$O$3:$Q$32,3,0)</f>
        <v>#N/A</v>
      </c>
      <c r="S96" t="e">
        <f t="shared" si="3"/>
        <v>#N/A</v>
      </c>
    </row>
    <row r="97" spans="1:19">
      <c r="A97">
        <f>'Previous Trades Import_OMS Quer'!A97</f>
        <v>0</v>
      </c>
      <c r="B97">
        <f>'Previous Trades Import_OMS Quer'!B97</f>
        <v>0</v>
      </c>
      <c r="C97" s="22">
        <f>'Previous Trades Import_OMS Quer'!C97</f>
        <v>0</v>
      </c>
      <c r="D97">
        <f>'Previous Trades Import_OMS Quer'!D97</f>
        <v>0</v>
      </c>
      <c r="E97" s="22">
        <f>'Previous Trades Import_OMS Quer'!E97</f>
        <v>0</v>
      </c>
      <c r="F97">
        <f>'Previous Trades Import_OMS Quer'!F97</f>
        <v>0</v>
      </c>
      <c r="G97">
        <f>'Previous Trades Import_OMS Quer'!G97</f>
        <v>0</v>
      </c>
      <c r="H97">
        <f>'Previous Trades Import_OMS Quer'!H97</f>
        <v>0</v>
      </c>
      <c r="I97">
        <f>'Previous Trades Import_OMS Quer'!I97</f>
        <v>0</v>
      </c>
      <c r="J97">
        <f>'Previous Trades Import_OMS Quer'!J97</f>
        <v>0</v>
      </c>
      <c r="K97">
        <f>'Previous Trades Import_OMS Quer'!K97</f>
        <v>0</v>
      </c>
      <c r="L97">
        <f>'Previous Trades Import_OMS Quer'!L97</f>
        <v>0</v>
      </c>
      <c r="M97">
        <f>'Previous Trades Import_OMS Quer'!M97</f>
        <v>0</v>
      </c>
      <c r="N97">
        <f>'Previous Trades Import_OMS Quer'!N97</f>
        <v>0</v>
      </c>
      <c r="O97" t="str">
        <f>CLEAN('Previous Trades Import_OMS Quer'!O97)</f>
        <v/>
      </c>
      <c r="Q97" s="25">
        <f t="shared" si="2"/>
        <v>0</v>
      </c>
      <c r="R97" s="25" t="e">
        <f>VLOOKUP(O97,'Currency Balance'!$O$3:$Q$32,3,0)</f>
        <v>#N/A</v>
      </c>
      <c r="S97" t="e">
        <f t="shared" si="3"/>
        <v>#N/A</v>
      </c>
    </row>
    <row r="98" spans="1:19">
      <c r="A98">
        <f>'Previous Trades Import_OMS Quer'!A98</f>
        <v>0</v>
      </c>
      <c r="B98">
        <f>'Previous Trades Import_OMS Quer'!B98</f>
        <v>0</v>
      </c>
      <c r="C98" s="22">
        <f>'Previous Trades Import_OMS Quer'!C98</f>
        <v>0</v>
      </c>
      <c r="D98">
        <f>'Previous Trades Import_OMS Quer'!D98</f>
        <v>0</v>
      </c>
      <c r="E98" s="22">
        <f>'Previous Trades Import_OMS Quer'!E98</f>
        <v>0</v>
      </c>
      <c r="F98">
        <f>'Previous Trades Import_OMS Quer'!F98</f>
        <v>0</v>
      </c>
      <c r="G98">
        <f>'Previous Trades Import_OMS Quer'!G98</f>
        <v>0</v>
      </c>
      <c r="H98">
        <f>'Previous Trades Import_OMS Quer'!H98</f>
        <v>0</v>
      </c>
      <c r="I98">
        <f>'Previous Trades Import_OMS Quer'!I98</f>
        <v>0</v>
      </c>
      <c r="J98">
        <f>'Previous Trades Import_OMS Quer'!J98</f>
        <v>0</v>
      </c>
      <c r="K98">
        <f>'Previous Trades Import_OMS Quer'!K98</f>
        <v>0</v>
      </c>
      <c r="L98">
        <f>'Previous Trades Import_OMS Quer'!L98</f>
        <v>0</v>
      </c>
      <c r="M98">
        <f>'Previous Trades Import_OMS Quer'!M98</f>
        <v>0</v>
      </c>
      <c r="N98">
        <f>'Previous Trades Import_OMS Quer'!N98</f>
        <v>0</v>
      </c>
      <c r="O98" t="str">
        <f>CLEAN('Previous Trades Import_OMS Quer'!O98)</f>
        <v/>
      </c>
      <c r="Q98" s="25">
        <f t="shared" si="2"/>
        <v>0</v>
      </c>
      <c r="R98" s="25" t="e">
        <f>VLOOKUP(O98,'Currency Balance'!$O$3:$Q$32,3,0)</f>
        <v>#N/A</v>
      </c>
      <c r="S98" t="e">
        <f t="shared" si="3"/>
        <v>#N/A</v>
      </c>
    </row>
    <row r="99" spans="1:19">
      <c r="A99">
        <f>'Previous Trades Import_OMS Quer'!A99</f>
        <v>0</v>
      </c>
      <c r="B99">
        <f>'Previous Trades Import_OMS Quer'!B99</f>
        <v>0</v>
      </c>
      <c r="C99" s="22">
        <f>'Previous Trades Import_OMS Quer'!C99</f>
        <v>0</v>
      </c>
      <c r="D99">
        <f>'Previous Trades Import_OMS Quer'!D99</f>
        <v>0</v>
      </c>
      <c r="E99" s="22">
        <f>'Previous Trades Import_OMS Quer'!E99</f>
        <v>0</v>
      </c>
      <c r="F99">
        <f>'Previous Trades Import_OMS Quer'!F99</f>
        <v>0</v>
      </c>
      <c r="G99">
        <f>'Previous Trades Import_OMS Quer'!G99</f>
        <v>0</v>
      </c>
      <c r="H99">
        <f>'Previous Trades Import_OMS Quer'!H99</f>
        <v>0</v>
      </c>
      <c r="I99">
        <f>'Previous Trades Import_OMS Quer'!I99</f>
        <v>0</v>
      </c>
      <c r="J99">
        <f>'Previous Trades Import_OMS Quer'!J99</f>
        <v>0</v>
      </c>
      <c r="K99">
        <f>'Previous Trades Import_OMS Quer'!K99</f>
        <v>0</v>
      </c>
      <c r="L99">
        <f>'Previous Trades Import_OMS Quer'!L99</f>
        <v>0</v>
      </c>
      <c r="M99">
        <f>'Previous Trades Import_OMS Quer'!M99</f>
        <v>0</v>
      </c>
      <c r="N99">
        <f>'Previous Trades Import_OMS Quer'!N99</f>
        <v>0</v>
      </c>
      <c r="O99" t="str">
        <f>CLEAN('Previous Trades Import_OMS Quer'!O99)</f>
        <v/>
      </c>
      <c r="Q99" s="25">
        <f t="shared" si="2"/>
        <v>0</v>
      </c>
      <c r="R99" s="25" t="e">
        <f>VLOOKUP(O99,'Currency Balance'!$O$3:$Q$32,3,0)</f>
        <v>#N/A</v>
      </c>
      <c r="S99" t="e">
        <f t="shared" si="3"/>
        <v>#N/A</v>
      </c>
    </row>
    <row r="100" spans="1:19">
      <c r="A100">
        <f>'Previous Trades Import_OMS Quer'!A100</f>
        <v>0</v>
      </c>
      <c r="B100">
        <f>'Previous Trades Import_OMS Quer'!B100</f>
        <v>0</v>
      </c>
      <c r="C100" s="22">
        <f>'Previous Trades Import_OMS Quer'!C100</f>
        <v>0</v>
      </c>
      <c r="D100">
        <f>'Previous Trades Import_OMS Quer'!D100</f>
        <v>0</v>
      </c>
      <c r="E100" s="22">
        <f>'Previous Trades Import_OMS Quer'!E100</f>
        <v>0</v>
      </c>
      <c r="F100">
        <f>'Previous Trades Import_OMS Quer'!F100</f>
        <v>0</v>
      </c>
      <c r="G100">
        <f>'Previous Trades Import_OMS Quer'!G100</f>
        <v>0</v>
      </c>
      <c r="H100">
        <f>'Previous Trades Import_OMS Quer'!H100</f>
        <v>0</v>
      </c>
      <c r="I100">
        <f>'Previous Trades Import_OMS Quer'!I100</f>
        <v>0</v>
      </c>
      <c r="J100">
        <f>'Previous Trades Import_OMS Quer'!J100</f>
        <v>0</v>
      </c>
      <c r="K100">
        <f>'Previous Trades Import_OMS Quer'!K100</f>
        <v>0</v>
      </c>
      <c r="L100">
        <f>'Previous Trades Import_OMS Quer'!L100</f>
        <v>0</v>
      </c>
      <c r="M100">
        <f>'Previous Trades Import_OMS Quer'!M100</f>
        <v>0</v>
      </c>
      <c r="N100">
        <f>'Previous Trades Import_OMS Quer'!N100</f>
        <v>0</v>
      </c>
      <c r="O100" t="str">
        <f>CLEAN('Previous Trades Import_OMS Quer'!O100)</f>
        <v/>
      </c>
      <c r="Q100" s="25">
        <f t="shared" si="2"/>
        <v>0</v>
      </c>
      <c r="R100" s="25" t="e">
        <f>VLOOKUP(O100,'Currency Balance'!$O$3:$Q$32,3,0)</f>
        <v>#N/A</v>
      </c>
      <c r="S100" t="e">
        <f t="shared" si="3"/>
        <v>#N/A</v>
      </c>
    </row>
    <row r="101" spans="1:19">
      <c r="A101">
        <f>'Previous Trades Import_OMS Quer'!A101</f>
        <v>0</v>
      </c>
      <c r="B101">
        <f>'Previous Trades Import_OMS Quer'!B101</f>
        <v>0</v>
      </c>
      <c r="C101" s="22">
        <f>'Previous Trades Import_OMS Quer'!C101</f>
        <v>0</v>
      </c>
      <c r="D101">
        <f>'Previous Trades Import_OMS Quer'!D101</f>
        <v>0</v>
      </c>
      <c r="E101" s="22">
        <f>'Previous Trades Import_OMS Quer'!E101</f>
        <v>0</v>
      </c>
      <c r="F101">
        <f>'Previous Trades Import_OMS Quer'!F101</f>
        <v>0</v>
      </c>
      <c r="G101">
        <f>'Previous Trades Import_OMS Quer'!G101</f>
        <v>0</v>
      </c>
      <c r="H101">
        <f>'Previous Trades Import_OMS Quer'!H101</f>
        <v>0</v>
      </c>
      <c r="I101">
        <f>'Previous Trades Import_OMS Quer'!I101</f>
        <v>0</v>
      </c>
      <c r="J101">
        <f>'Previous Trades Import_OMS Quer'!J101</f>
        <v>0</v>
      </c>
      <c r="K101">
        <f>'Previous Trades Import_OMS Quer'!K101</f>
        <v>0</v>
      </c>
      <c r="L101">
        <f>'Previous Trades Import_OMS Quer'!L101</f>
        <v>0</v>
      </c>
      <c r="M101">
        <f>'Previous Trades Import_OMS Quer'!M101</f>
        <v>0</v>
      </c>
      <c r="N101">
        <f>'Previous Trades Import_OMS Quer'!N101</f>
        <v>0</v>
      </c>
      <c r="O101" t="str">
        <f>CLEAN('Previous Trades Import_OMS Quer'!O101)</f>
        <v/>
      </c>
      <c r="Q101" s="25">
        <f t="shared" si="2"/>
        <v>0</v>
      </c>
      <c r="R101" s="25" t="e">
        <f>VLOOKUP(O101,'Currency Balance'!$O$3:$Q$32,3,0)</f>
        <v>#N/A</v>
      </c>
      <c r="S101" t="e">
        <f t="shared" si="3"/>
        <v>#N/A</v>
      </c>
    </row>
    <row r="102" spans="1:19">
      <c r="A102">
        <f>'Previous Trades Import_OMS Quer'!A102</f>
        <v>0</v>
      </c>
      <c r="B102">
        <f>'Previous Trades Import_OMS Quer'!B102</f>
        <v>0</v>
      </c>
      <c r="C102" s="22">
        <f>'Previous Trades Import_OMS Quer'!C102</f>
        <v>0</v>
      </c>
      <c r="D102">
        <f>'Previous Trades Import_OMS Quer'!D102</f>
        <v>0</v>
      </c>
      <c r="E102" s="22">
        <f>'Previous Trades Import_OMS Quer'!E102</f>
        <v>0</v>
      </c>
      <c r="F102">
        <f>'Previous Trades Import_OMS Quer'!F102</f>
        <v>0</v>
      </c>
      <c r="G102">
        <f>'Previous Trades Import_OMS Quer'!G102</f>
        <v>0</v>
      </c>
      <c r="H102">
        <f>'Previous Trades Import_OMS Quer'!H102</f>
        <v>0</v>
      </c>
      <c r="I102">
        <f>'Previous Trades Import_OMS Quer'!I102</f>
        <v>0</v>
      </c>
      <c r="J102">
        <f>'Previous Trades Import_OMS Quer'!J102</f>
        <v>0</v>
      </c>
      <c r="K102">
        <f>'Previous Trades Import_OMS Quer'!K102</f>
        <v>0</v>
      </c>
      <c r="L102">
        <f>'Previous Trades Import_OMS Quer'!L102</f>
        <v>0</v>
      </c>
      <c r="M102">
        <f>'Previous Trades Import_OMS Quer'!M102</f>
        <v>0</v>
      </c>
      <c r="N102">
        <f>'Previous Trades Import_OMS Quer'!N102</f>
        <v>0</v>
      </c>
      <c r="O102" t="str">
        <f>CLEAN('Previous Trades Import_OMS Quer'!O102)</f>
        <v/>
      </c>
      <c r="Q102" s="25">
        <f t="shared" si="2"/>
        <v>0</v>
      </c>
      <c r="R102" s="25" t="e">
        <f>VLOOKUP(O102,'Currency Balance'!$O$3:$Q$32,3,0)</f>
        <v>#N/A</v>
      </c>
      <c r="S102" t="e">
        <f t="shared" si="3"/>
        <v>#N/A</v>
      </c>
    </row>
    <row r="103" spans="1:19">
      <c r="A103">
        <f>'Previous Trades Import_OMS Quer'!A103</f>
        <v>0</v>
      </c>
      <c r="B103">
        <f>'Previous Trades Import_OMS Quer'!B103</f>
        <v>0</v>
      </c>
      <c r="C103" s="22">
        <f>'Previous Trades Import_OMS Quer'!C103</f>
        <v>0</v>
      </c>
      <c r="D103">
        <f>'Previous Trades Import_OMS Quer'!D103</f>
        <v>0</v>
      </c>
      <c r="E103" s="22">
        <f>'Previous Trades Import_OMS Quer'!E103</f>
        <v>0</v>
      </c>
      <c r="F103">
        <f>'Previous Trades Import_OMS Quer'!F103</f>
        <v>0</v>
      </c>
      <c r="G103">
        <f>'Previous Trades Import_OMS Quer'!G103</f>
        <v>0</v>
      </c>
      <c r="H103">
        <f>'Previous Trades Import_OMS Quer'!H103</f>
        <v>0</v>
      </c>
      <c r="I103">
        <f>'Previous Trades Import_OMS Quer'!I103</f>
        <v>0</v>
      </c>
      <c r="J103">
        <f>'Previous Trades Import_OMS Quer'!J103</f>
        <v>0</v>
      </c>
      <c r="K103">
        <f>'Previous Trades Import_OMS Quer'!K103</f>
        <v>0</v>
      </c>
      <c r="L103">
        <f>'Previous Trades Import_OMS Quer'!L103</f>
        <v>0</v>
      </c>
      <c r="M103">
        <f>'Previous Trades Import_OMS Quer'!M103</f>
        <v>0</v>
      </c>
      <c r="N103">
        <f>'Previous Trades Import_OMS Quer'!N103</f>
        <v>0</v>
      </c>
      <c r="O103" t="str">
        <f>CLEAN('Previous Trades Import_OMS Quer'!O103)</f>
        <v/>
      </c>
      <c r="Q103" s="25">
        <f t="shared" si="2"/>
        <v>0</v>
      </c>
      <c r="R103" s="25" t="e">
        <f>VLOOKUP(O103,'Currency Balance'!$O$3:$Q$32,3,0)</f>
        <v>#N/A</v>
      </c>
      <c r="S103" t="e">
        <f t="shared" si="3"/>
        <v>#N/A</v>
      </c>
    </row>
    <row r="104" spans="1:19">
      <c r="A104">
        <f>'Previous Trades Import_OMS Quer'!A104</f>
        <v>0</v>
      </c>
      <c r="B104">
        <f>'Previous Trades Import_OMS Quer'!B104</f>
        <v>0</v>
      </c>
      <c r="C104" s="22">
        <f>'Previous Trades Import_OMS Quer'!C104</f>
        <v>0</v>
      </c>
      <c r="D104">
        <f>'Previous Trades Import_OMS Quer'!D104</f>
        <v>0</v>
      </c>
      <c r="E104" s="22">
        <f>'Previous Trades Import_OMS Quer'!E104</f>
        <v>0</v>
      </c>
      <c r="F104">
        <f>'Previous Trades Import_OMS Quer'!F104</f>
        <v>0</v>
      </c>
      <c r="G104">
        <f>'Previous Trades Import_OMS Quer'!G104</f>
        <v>0</v>
      </c>
      <c r="H104">
        <f>'Previous Trades Import_OMS Quer'!H104</f>
        <v>0</v>
      </c>
      <c r="I104">
        <f>'Previous Trades Import_OMS Quer'!I104</f>
        <v>0</v>
      </c>
      <c r="J104">
        <f>'Previous Trades Import_OMS Quer'!J104</f>
        <v>0</v>
      </c>
      <c r="K104">
        <f>'Previous Trades Import_OMS Quer'!K104</f>
        <v>0</v>
      </c>
      <c r="L104">
        <f>'Previous Trades Import_OMS Quer'!L104</f>
        <v>0</v>
      </c>
      <c r="M104">
        <f>'Previous Trades Import_OMS Quer'!M104</f>
        <v>0</v>
      </c>
      <c r="N104">
        <f>'Previous Trades Import_OMS Quer'!N104</f>
        <v>0</v>
      </c>
      <c r="O104" t="str">
        <f>CLEAN('Previous Trades Import_OMS Quer'!O104)</f>
        <v/>
      </c>
      <c r="Q104" s="25">
        <f t="shared" si="2"/>
        <v>0</v>
      </c>
      <c r="R104" s="25" t="e">
        <f>VLOOKUP(O104,'Currency Balance'!$O$3:$Q$32,3,0)</f>
        <v>#N/A</v>
      </c>
      <c r="S104" t="e">
        <f t="shared" si="3"/>
        <v>#N/A</v>
      </c>
    </row>
    <row r="105" spans="1:19">
      <c r="A105">
        <f>'Previous Trades Import_OMS Quer'!A105</f>
        <v>0</v>
      </c>
      <c r="B105">
        <f>'Previous Trades Import_OMS Quer'!B105</f>
        <v>0</v>
      </c>
      <c r="C105" s="22">
        <f>'Previous Trades Import_OMS Quer'!C105</f>
        <v>0</v>
      </c>
      <c r="D105">
        <f>'Previous Trades Import_OMS Quer'!D105</f>
        <v>0</v>
      </c>
      <c r="E105" s="22">
        <f>'Previous Trades Import_OMS Quer'!E105</f>
        <v>0</v>
      </c>
      <c r="F105">
        <f>'Previous Trades Import_OMS Quer'!F105</f>
        <v>0</v>
      </c>
      <c r="G105">
        <f>'Previous Trades Import_OMS Quer'!G105</f>
        <v>0</v>
      </c>
      <c r="H105">
        <f>'Previous Trades Import_OMS Quer'!H105</f>
        <v>0</v>
      </c>
      <c r="I105">
        <f>'Previous Trades Import_OMS Quer'!I105</f>
        <v>0</v>
      </c>
      <c r="J105">
        <f>'Previous Trades Import_OMS Quer'!J105</f>
        <v>0</v>
      </c>
      <c r="K105">
        <f>'Previous Trades Import_OMS Quer'!K105</f>
        <v>0</v>
      </c>
      <c r="L105">
        <f>'Previous Trades Import_OMS Quer'!L105</f>
        <v>0</v>
      </c>
      <c r="M105">
        <f>'Previous Trades Import_OMS Quer'!M105</f>
        <v>0</v>
      </c>
      <c r="N105">
        <f>'Previous Trades Import_OMS Quer'!N105</f>
        <v>0</v>
      </c>
      <c r="O105" t="str">
        <f>CLEAN('Previous Trades Import_OMS Quer'!O105)</f>
        <v/>
      </c>
      <c r="Q105" s="25">
        <f t="shared" si="2"/>
        <v>0</v>
      </c>
      <c r="R105" s="25" t="e">
        <f>VLOOKUP(O105,'Currency Balance'!$O$3:$Q$32,3,0)</f>
        <v>#N/A</v>
      </c>
      <c r="S105" t="e">
        <f t="shared" si="3"/>
        <v>#N/A</v>
      </c>
    </row>
    <row r="106" spans="1:19">
      <c r="A106">
        <f>'Previous Trades Import_OMS Quer'!A106</f>
        <v>0</v>
      </c>
      <c r="B106">
        <f>'Previous Trades Import_OMS Quer'!B106</f>
        <v>0</v>
      </c>
      <c r="C106" s="22">
        <f>'Previous Trades Import_OMS Quer'!C106</f>
        <v>0</v>
      </c>
      <c r="D106">
        <f>'Previous Trades Import_OMS Quer'!D106</f>
        <v>0</v>
      </c>
      <c r="E106" s="22">
        <f>'Previous Trades Import_OMS Quer'!E106</f>
        <v>0</v>
      </c>
      <c r="F106">
        <f>'Previous Trades Import_OMS Quer'!F106</f>
        <v>0</v>
      </c>
      <c r="G106">
        <f>'Previous Trades Import_OMS Quer'!G106</f>
        <v>0</v>
      </c>
      <c r="H106">
        <f>'Previous Trades Import_OMS Quer'!H106</f>
        <v>0</v>
      </c>
      <c r="I106">
        <f>'Previous Trades Import_OMS Quer'!I106</f>
        <v>0</v>
      </c>
      <c r="J106">
        <f>'Previous Trades Import_OMS Quer'!J106</f>
        <v>0</v>
      </c>
      <c r="K106">
        <f>'Previous Trades Import_OMS Quer'!K106</f>
        <v>0</v>
      </c>
      <c r="L106">
        <f>'Previous Trades Import_OMS Quer'!L106</f>
        <v>0</v>
      </c>
      <c r="M106">
        <f>'Previous Trades Import_OMS Quer'!M106</f>
        <v>0</v>
      </c>
      <c r="N106">
        <f>'Previous Trades Import_OMS Quer'!N106</f>
        <v>0</v>
      </c>
      <c r="O106" t="str">
        <f>CLEAN('Previous Trades Import_OMS Quer'!O106)</f>
        <v/>
      </c>
      <c r="Q106" s="25">
        <f t="shared" si="2"/>
        <v>0</v>
      </c>
      <c r="R106" s="25" t="e">
        <f>VLOOKUP(O106,'Currency Balance'!$O$3:$Q$32,3,0)</f>
        <v>#N/A</v>
      </c>
      <c r="S106" t="e">
        <f t="shared" si="3"/>
        <v>#N/A</v>
      </c>
    </row>
    <row r="107" spans="1:19">
      <c r="A107">
        <f>'Previous Trades Import_OMS Quer'!A107</f>
        <v>0</v>
      </c>
      <c r="B107">
        <f>'Previous Trades Import_OMS Quer'!B107</f>
        <v>0</v>
      </c>
      <c r="C107" s="22">
        <f>'Previous Trades Import_OMS Quer'!C107</f>
        <v>0</v>
      </c>
      <c r="D107">
        <f>'Previous Trades Import_OMS Quer'!D107</f>
        <v>0</v>
      </c>
      <c r="E107" s="22">
        <f>'Previous Trades Import_OMS Quer'!E107</f>
        <v>0</v>
      </c>
      <c r="F107">
        <f>'Previous Trades Import_OMS Quer'!F107</f>
        <v>0</v>
      </c>
      <c r="G107">
        <f>'Previous Trades Import_OMS Quer'!G107</f>
        <v>0</v>
      </c>
      <c r="H107">
        <f>'Previous Trades Import_OMS Quer'!H107</f>
        <v>0</v>
      </c>
      <c r="I107">
        <f>'Previous Trades Import_OMS Quer'!I107</f>
        <v>0</v>
      </c>
      <c r="J107">
        <f>'Previous Trades Import_OMS Quer'!J107</f>
        <v>0</v>
      </c>
      <c r="K107">
        <f>'Previous Trades Import_OMS Quer'!K107</f>
        <v>0</v>
      </c>
      <c r="L107">
        <f>'Previous Trades Import_OMS Quer'!L107</f>
        <v>0</v>
      </c>
      <c r="M107">
        <f>'Previous Trades Import_OMS Quer'!M107</f>
        <v>0</v>
      </c>
      <c r="N107">
        <f>'Previous Trades Import_OMS Quer'!N107</f>
        <v>0</v>
      </c>
      <c r="O107" t="str">
        <f>CLEAN('Previous Trades Import_OMS Quer'!O107)</f>
        <v/>
      </c>
      <c r="Q107" s="25">
        <f t="shared" si="2"/>
        <v>0</v>
      </c>
      <c r="R107" s="25" t="e">
        <f>VLOOKUP(O107,'Currency Balance'!$O$3:$Q$32,3,0)</f>
        <v>#N/A</v>
      </c>
      <c r="S107" t="e">
        <f t="shared" si="3"/>
        <v>#N/A</v>
      </c>
    </row>
    <row r="108" spans="1:19">
      <c r="A108">
        <f>'Previous Trades Import_OMS Quer'!A108</f>
        <v>0</v>
      </c>
      <c r="B108">
        <f>'Previous Trades Import_OMS Quer'!B108</f>
        <v>0</v>
      </c>
      <c r="C108" s="22">
        <f>'Previous Trades Import_OMS Quer'!C108</f>
        <v>0</v>
      </c>
      <c r="D108">
        <f>'Previous Trades Import_OMS Quer'!D108</f>
        <v>0</v>
      </c>
      <c r="E108" s="22">
        <f>'Previous Trades Import_OMS Quer'!E108</f>
        <v>0</v>
      </c>
      <c r="F108">
        <f>'Previous Trades Import_OMS Quer'!F108</f>
        <v>0</v>
      </c>
      <c r="G108">
        <f>'Previous Trades Import_OMS Quer'!G108</f>
        <v>0</v>
      </c>
      <c r="H108">
        <f>'Previous Trades Import_OMS Quer'!H108</f>
        <v>0</v>
      </c>
      <c r="I108">
        <f>'Previous Trades Import_OMS Quer'!I108</f>
        <v>0</v>
      </c>
      <c r="J108">
        <f>'Previous Trades Import_OMS Quer'!J108</f>
        <v>0</v>
      </c>
      <c r="K108">
        <f>'Previous Trades Import_OMS Quer'!K108</f>
        <v>0</v>
      </c>
      <c r="L108">
        <f>'Previous Trades Import_OMS Quer'!L108</f>
        <v>0</v>
      </c>
      <c r="M108">
        <f>'Previous Trades Import_OMS Quer'!M108</f>
        <v>0</v>
      </c>
      <c r="N108">
        <f>'Previous Trades Import_OMS Quer'!N108</f>
        <v>0</v>
      </c>
      <c r="O108" t="str">
        <f>CLEAN('Previous Trades Import_OMS Quer'!O108)</f>
        <v/>
      </c>
      <c r="Q108" s="25">
        <f t="shared" si="2"/>
        <v>0</v>
      </c>
      <c r="R108" s="25" t="e">
        <f>VLOOKUP(O108,'Currency Balance'!$O$3:$Q$32,3,0)</f>
        <v>#N/A</v>
      </c>
      <c r="S108" t="e">
        <f t="shared" si="3"/>
        <v>#N/A</v>
      </c>
    </row>
    <row r="109" spans="1:19">
      <c r="A109">
        <f>'Previous Trades Import_OMS Quer'!A109</f>
        <v>0</v>
      </c>
      <c r="B109">
        <f>'Previous Trades Import_OMS Quer'!B109</f>
        <v>0</v>
      </c>
      <c r="C109" s="22">
        <f>'Previous Trades Import_OMS Quer'!C109</f>
        <v>0</v>
      </c>
      <c r="D109">
        <f>'Previous Trades Import_OMS Quer'!D109</f>
        <v>0</v>
      </c>
      <c r="E109" s="22">
        <f>'Previous Trades Import_OMS Quer'!E109</f>
        <v>0</v>
      </c>
      <c r="F109">
        <f>'Previous Trades Import_OMS Quer'!F109</f>
        <v>0</v>
      </c>
      <c r="G109">
        <f>'Previous Trades Import_OMS Quer'!G109</f>
        <v>0</v>
      </c>
      <c r="H109">
        <f>'Previous Trades Import_OMS Quer'!H109</f>
        <v>0</v>
      </c>
      <c r="I109">
        <f>'Previous Trades Import_OMS Quer'!I109</f>
        <v>0</v>
      </c>
      <c r="J109">
        <f>'Previous Trades Import_OMS Quer'!J109</f>
        <v>0</v>
      </c>
      <c r="K109">
        <f>'Previous Trades Import_OMS Quer'!K109</f>
        <v>0</v>
      </c>
      <c r="L109">
        <f>'Previous Trades Import_OMS Quer'!L109</f>
        <v>0</v>
      </c>
      <c r="M109">
        <f>'Previous Trades Import_OMS Quer'!M109</f>
        <v>0</v>
      </c>
      <c r="N109">
        <f>'Previous Trades Import_OMS Quer'!N109</f>
        <v>0</v>
      </c>
      <c r="O109" t="str">
        <f>CLEAN('Previous Trades Import_OMS Quer'!O109)</f>
        <v/>
      </c>
      <c r="Q109" s="25">
        <f t="shared" si="2"/>
        <v>0</v>
      </c>
      <c r="R109" s="25" t="e">
        <f>VLOOKUP(O109,'Currency Balance'!$O$3:$Q$32,3,0)</f>
        <v>#N/A</v>
      </c>
      <c r="S109" t="e">
        <f t="shared" si="3"/>
        <v>#N/A</v>
      </c>
    </row>
    <row r="110" spans="1:19">
      <c r="A110">
        <f>'Previous Trades Import_OMS Quer'!A110</f>
        <v>0</v>
      </c>
      <c r="B110">
        <f>'Previous Trades Import_OMS Quer'!B110</f>
        <v>0</v>
      </c>
      <c r="C110" s="22">
        <f>'Previous Trades Import_OMS Quer'!C110</f>
        <v>0</v>
      </c>
      <c r="D110">
        <f>'Previous Trades Import_OMS Quer'!D110</f>
        <v>0</v>
      </c>
      <c r="E110" s="22">
        <f>'Previous Trades Import_OMS Quer'!E110</f>
        <v>0</v>
      </c>
      <c r="F110">
        <f>'Previous Trades Import_OMS Quer'!F110</f>
        <v>0</v>
      </c>
      <c r="G110">
        <f>'Previous Trades Import_OMS Quer'!G110</f>
        <v>0</v>
      </c>
      <c r="H110">
        <f>'Previous Trades Import_OMS Quer'!H110</f>
        <v>0</v>
      </c>
      <c r="I110">
        <f>'Previous Trades Import_OMS Quer'!I110</f>
        <v>0</v>
      </c>
      <c r="J110">
        <f>'Previous Trades Import_OMS Quer'!J110</f>
        <v>0</v>
      </c>
      <c r="K110">
        <f>'Previous Trades Import_OMS Quer'!K110</f>
        <v>0</v>
      </c>
      <c r="L110">
        <f>'Previous Trades Import_OMS Quer'!L110</f>
        <v>0</v>
      </c>
      <c r="M110">
        <f>'Previous Trades Import_OMS Quer'!M110</f>
        <v>0</v>
      </c>
      <c r="N110">
        <f>'Previous Trades Import_OMS Quer'!N110</f>
        <v>0</v>
      </c>
      <c r="O110" t="str">
        <f>CLEAN('Previous Trades Import_OMS Quer'!O110)</f>
        <v/>
      </c>
      <c r="Q110" s="25">
        <f t="shared" si="2"/>
        <v>0</v>
      </c>
      <c r="R110" s="25" t="e">
        <f>VLOOKUP(O110,'Currency Balance'!$O$3:$Q$32,3,0)</f>
        <v>#N/A</v>
      </c>
      <c r="S110" t="e">
        <f t="shared" si="3"/>
        <v>#N/A</v>
      </c>
    </row>
    <row r="111" spans="1:19">
      <c r="A111">
        <f>'Previous Trades Import_OMS Quer'!A111</f>
        <v>0</v>
      </c>
      <c r="B111">
        <f>'Previous Trades Import_OMS Quer'!B111</f>
        <v>0</v>
      </c>
      <c r="C111" s="22">
        <f>'Previous Trades Import_OMS Quer'!C111</f>
        <v>0</v>
      </c>
      <c r="D111">
        <f>'Previous Trades Import_OMS Quer'!D111</f>
        <v>0</v>
      </c>
      <c r="E111" s="22">
        <f>'Previous Trades Import_OMS Quer'!E111</f>
        <v>0</v>
      </c>
      <c r="F111">
        <f>'Previous Trades Import_OMS Quer'!F111</f>
        <v>0</v>
      </c>
      <c r="G111">
        <f>'Previous Trades Import_OMS Quer'!G111</f>
        <v>0</v>
      </c>
      <c r="H111">
        <f>'Previous Trades Import_OMS Quer'!H111</f>
        <v>0</v>
      </c>
      <c r="I111">
        <f>'Previous Trades Import_OMS Quer'!I111</f>
        <v>0</v>
      </c>
      <c r="J111">
        <f>'Previous Trades Import_OMS Quer'!J111</f>
        <v>0</v>
      </c>
      <c r="K111">
        <f>'Previous Trades Import_OMS Quer'!K111</f>
        <v>0</v>
      </c>
      <c r="L111">
        <f>'Previous Trades Import_OMS Quer'!L111</f>
        <v>0</v>
      </c>
      <c r="M111">
        <f>'Previous Trades Import_OMS Quer'!M111</f>
        <v>0</v>
      </c>
      <c r="N111">
        <f>'Previous Trades Import_OMS Quer'!N111</f>
        <v>0</v>
      </c>
      <c r="O111" t="str">
        <f>CLEAN('Previous Trades Import_OMS Quer'!O111)</f>
        <v/>
      </c>
      <c r="Q111" s="25">
        <f t="shared" si="2"/>
        <v>0</v>
      </c>
      <c r="R111" s="25" t="e">
        <f>VLOOKUP(O111,'Currency Balance'!$O$3:$Q$32,3,0)</f>
        <v>#N/A</v>
      </c>
      <c r="S111" t="e">
        <f t="shared" si="3"/>
        <v>#N/A</v>
      </c>
    </row>
    <row r="112" spans="1:19">
      <c r="A112">
        <f>'Previous Trades Import_OMS Quer'!A112</f>
        <v>0</v>
      </c>
      <c r="B112">
        <f>'Previous Trades Import_OMS Quer'!B112</f>
        <v>0</v>
      </c>
      <c r="C112" s="22">
        <f>'Previous Trades Import_OMS Quer'!C112</f>
        <v>0</v>
      </c>
      <c r="D112">
        <f>'Previous Trades Import_OMS Quer'!D112</f>
        <v>0</v>
      </c>
      <c r="E112" s="22">
        <f>'Previous Trades Import_OMS Quer'!E112</f>
        <v>0</v>
      </c>
      <c r="F112">
        <f>'Previous Trades Import_OMS Quer'!F112</f>
        <v>0</v>
      </c>
      <c r="G112">
        <f>'Previous Trades Import_OMS Quer'!G112</f>
        <v>0</v>
      </c>
      <c r="H112">
        <f>'Previous Trades Import_OMS Quer'!H112</f>
        <v>0</v>
      </c>
      <c r="I112">
        <f>'Previous Trades Import_OMS Quer'!I112</f>
        <v>0</v>
      </c>
      <c r="J112">
        <f>'Previous Trades Import_OMS Quer'!J112</f>
        <v>0</v>
      </c>
      <c r="K112">
        <f>'Previous Trades Import_OMS Quer'!K112</f>
        <v>0</v>
      </c>
      <c r="L112">
        <f>'Previous Trades Import_OMS Quer'!L112</f>
        <v>0</v>
      </c>
      <c r="M112">
        <f>'Previous Trades Import_OMS Quer'!M112</f>
        <v>0</v>
      </c>
      <c r="N112">
        <f>'Previous Trades Import_OMS Quer'!N112</f>
        <v>0</v>
      </c>
      <c r="O112" t="str">
        <f>CLEAN('Previous Trades Import_OMS Quer'!O112)</f>
        <v/>
      </c>
      <c r="Q112" s="25">
        <f t="shared" si="2"/>
        <v>0</v>
      </c>
      <c r="R112" s="25" t="e">
        <f>VLOOKUP(O112,'Currency Balance'!$O$3:$Q$32,3,0)</f>
        <v>#N/A</v>
      </c>
      <c r="S112" t="e">
        <f t="shared" si="3"/>
        <v>#N/A</v>
      </c>
    </row>
    <row r="113" spans="1:19">
      <c r="A113">
        <f>'Previous Trades Import_OMS Quer'!A113</f>
        <v>0</v>
      </c>
      <c r="B113">
        <f>'Previous Trades Import_OMS Quer'!B113</f>
        <v>0</v>
      </c>
      <c r="C113" s="22">
        <f>'Previous Trades Import_OMS Quer'!C113</f>
        <v>0</v>
      </c>
      <c r="D113">
        <f>'Previous Trades Import_OMS Quer'!D113</f>
        <v>0</v>
      </c>
      <c r="E113" s="22">
        <f>'Previous Trades Import_OMS Quer'!E113</f>
        <v>0</v>
      </c>
      <c r="F113">
        <f>'Previous Trades Import_OMS Quer'!F113</f>
        <v>0</v>
      </c>
      <c r="G113">
        <f>'Previous Trades Import_OMS Quer'!G113</f>
        <v>0</v>
      </c>
      <c r="H113">
        <f>'Previous Trades Import_OMS Quer'!H113</f>
        <v>0</v>
      </c>
      <c r="I113">
        <f>'Previous Trades Import_OMS Quer'!I113</f>
        <v>0</v>
      </c>
      <c r="J113">
        <f>'Previous Trades Import_OMS Quer'!J113</f>
        <v>0</v>
      </c>
      <c r="K113">
        <f>'Previous Trades Import_OMS Quer'!K113</f>
        <v>0</v>
      </c>
      <c r="L113">
        <f>'Previous Trades Import_OMS Quer'!L113</f>
        <v>0</v>
      </c>
      <c r="M113">
        <f>'Previous Trades Import_OMS Quer'!M113</f>
        <v>0</v>
      </c>
      <c r="N113">
        <f>'Previous Trades Import_OMS Quer'!N113</f>
        <v>0</v>
      </c>
      <c r="O113" t="str">
        <f>CLEAN('Previous Trades Import_OMS Quer'!O113)</f>
        <v/>
      </c>
      <c r="Q113" s="25">
        <f t="shared" si="2"/>
        <v>0</v>
      </c>
      <c r="R113" s="25" t="e">
        <f>VLOOKUP(O113,'Currency Balance'!$O$3:$Q$32,3,0)</f>
        <v>#N/A</v>
      </c>
      <c r="S113" t="e">
        <f t="shared" si="3"/>
        <v>#N/A</v>
      </c>
    </row>
    <row r="114" spans="1:19">
      <c r="A114">
        <f>'Previous Trades Import_OMS Quer'!A114</f>
        <v>0</v>
      </c>
      <c r="B114">
        <f>'Previous Trades Import_OMS Quer'!B114</f>
        <v>0</v>
      </c>
      <c r="C114" s="22">
        <f>'Previous Trades Import_OMS Quer'!C114</f>
        <v>0</v>
      </c>
      <c r="D114">
        <f>'Previous Trades Import_OMS Quer'!D114</f>
        <v>0</v>
      </c>
      <c r="E114" s="22">
        <f>'Previous Trades Import_OMS Quer'!E114</f>
        <v>0</v>
      </c>
      <c r="F114">
        <f>'Previous Trades Import_OMS Quer'!F114</f>
        <v>0</v>
      </c>
      <c r="G114">
        <f>'Previous Trades Import_OMS Quer'!G114</f>
        <v>0</v>
      </c>
      <c r="H114">
        <f>'Previous Trades Import_OMS Quer'!H114</f>
        <v>0</v>
      </c>
      <c r="I114">
        <f>'Previous Trades Import_OMS Quer'!I114</f>
        <v>0</v>
      </c>
      <c r="J114">
        <f>'Previous Trades Import_OMS Quer'!J114</f>
        <v>0</v>
      </c>
      <c r="K114">
        <f>'Previous Trades Import_OMS Quer'!K114</f>
        <v>0</v>
      </c>
      <c r="L114">
        <f>'Previous Trades Import_OMS Quer'!L114</f>
        <v>0</v>
      </c>
      <c r="M114">
        <f>'Previous Trades Import_OMS Quer'!M114</f>
        <v>0</v>
      </c>
      <c r="N114">
        <f>'Previous Trades Import_OMS Quer'!N114</f>
        <v>0</v>
      </c>
      <c r="O114" t="str">
        <f>CLEAN('Previous Trades Import_OMS Quer'!O114)</f>
        <v/>
      </c>
      <c r="Q114" s="25">
        <f t="shared" si="2"/>
        <v>0</v>
      </c>
      <c r="R114" s="25" t="e">
        <f>VLOOKUP(O114,'Currency Balance'!$O$3:$Q$32,3,0)</f>
        <v>#N/A</v>
      </c>
      <c r="S114" t="e">
        <f t="shared" si="3"/>
        <v>#N/A</v>
      </c>
    </row>
    <row r="115" spans="1:19">
      <c r="A115">
        <f>'Previous Trades Import_OMS Quer'!A115</f>
        <v>0</v>
      </c>
      <c r="B115">
        <f>'Previous Trades Import_OMS Quer'!B115</f>
        <v>0</v>
      </c>
      <c r="C115" s="22">
        <f>'Previous Trades Import_OMS Quer'!C115</f>
        <v>0</v>
      </c>
      <c r="D115">
        <f>'Previous Trades Import_OMS Quer'!D115</f>
        <v>0</v>
      </c>
      <c r="E115" s="22">
        <f>'Previous Trades Import_OMS Quer'!E115</f>
        <v>0</v>
      </c>
      <c r="F115">
        <f>'Previous Trades Import_OMS Quer'!F115</f>
        <v>0</v>
      </c>
      <c r="G115">
        <f>'Previous Trades Import_OMS Quer'!G115</f>
        <v>0</v>
      </c>
      <c r="H115">
        <f>'Previous Trades Import_OMS Quer'!H115</f>
        <v>0</v>
      </c>
      <c r="I115">
        <f>'Previous Trades Import_OMS Quer'!I115</f>
        <v>0</v>
      </c>
      <c r="J115">
        <f>'Previous Trades Import_OMS Quer'!J115</f>
        <v>0</v>
      </c>
      <c r="K115">
        <f>'Previous Trades Import_OMS Quer'!K115</f>
        <v>0</v>
      </c>
      <c r="L115">
        <f>'Previous Trades Import_OMS Quer'!L115</f>
        <v>0</v>
      </c>
      <c r="M115">
        <f>'Previous Trades Import_OMS Quer'!M115</f>
        <v>0</v>
      </c>
      <c r="N115">
        <f>'Previous Trades Import_OMS Quer'!N115</f>
        <v>0</v>
      </c>
      <c r="O115" t="str">
        <f>CLEAN('Previous Trades Import_OMS Quer'!O115)</f>
        <v/>
      </c>
      <c r="Q115" s="25">
        <f t="shared" si="2"/>
        <v>0</v>
      </c>
      <c r="R115" s="25" t="e">
        <f>VLOOKUP(O115,'Currency Balance'!$O$3:$Q$32,3,0)</f>
        <v>#N/A</v>
      </c>
      <c r="S115" t="e">
        <f t="shared" si="3"/>
        <v>#N/A</v>
      </c>
    </row>
    <row r="116" spans="1:19">
      <c r="A116">
        <f>'Previous Trades Import_OMS Quer'!A116</f>
        <v>0</v>
      </c>
      <c r="B116">
        <f>'Previous Trades Import_OMS Quer'!B116</f>
        <v>0</v>
      </c>
      <c r="C116" s="22">
        <f>'Previous Trades Import_OMS Quer'!C116</f>
        <v>0</v>
      </c>
      <c r="D116">
        <f>'Previous Trades Import_OMS Quer'!D116</f>
        <v>0</v>
      </c>
      <c r="E116" s="22">
        <f>'Previous Trades Import_OMS Quer'!E116</f>
        <v>0</v>
      </c>
      <c r="F116">
        <f>'Previous Trades Import_OMS Quer'!F116</f>
        <v>0</v>
      </c>
      <c r="G116">
        <f>'Previous Trades Import_OMS Quer'!G116</f>
        <v>0</v>
      </c>
      <c r="H116">
        <f>'Previous Trades Import_OMS Quer'!H116</f>
        <v>0</v>
      </c>
      <c r="I116">
        <f>'Previous Trades Import_OMS Quer'!I116</f>
        <v>0</v>
      </c>
      <c r="J116">
        <f>'Previous Trades Import_OMS Quer'!J116</f>
        <v>0</v>
      </c>
      <c r="K116">
        <f>'Previous Trades Import_OMS Quer'!K116</f>
        <v>0</v>
      </c>
      <c r="L116">
        <f>'Previous Trades Import_OMS Quer'!L116</f>
        <v>0</v>
      </c>
      <c r="M116">
        <f>'Previous Trades Import_OMS Quer'!M116</f>
        <v>0</v>
      </c>
      <c r="N116">
        <f>'Previous Trades Import_OMS Quer'!N116</f>
        <v>0</v>
      </c>
      <c r="O116" t="str">
        <f>CLEAN('Previous Trades Import_OMS Quer'!O116)</f>
        <v/>
      </c>
      <c r="Q116" s="25">
        <f t="shared" si="2"/>
        <v>0</v>
      </c>
      <c r="R116" s="25" t="e">
        <f>VLOOKUP(O116,'Currency Balance'!$O$3:$Q$32,3,0)</f>
        <v>#N/A</v>
      </c>
      <c r="S116" t="e">
        <f t="shared" si="3"/>
        <v>#N/A</v>
      </c>
    </row>
    <row r="117" spans="1:19">
      <c r="A117">
        <f>'Previous Trades Import_OMS Quer'!A117</f>
        <v>0</v>
      </c>
      <c r="B117">
        <f>'Previous Trades Import_OMS Quer'!B117</f>
        <v>0</v>
      </c>
      <c r="C117" s="22">
        <f>'Previous Trades Import_OMS Quer'!C117</f>
        <v>0</v>
      </c>
      <c r="D117">
        <f>'Previous Trades Import_OMS Quer'!D117</f>
        <v>0</v>
      </c>
      <c r="E117" s="22">
        <f>'Previous Trades Import_OMS Quer'!E117</f>
        <v>0</v>
      </c>
      <c r="F117">
        <f>'Previous Trades Import_OMS Quer'!F117</f>
        <v>0</v>
      </c>
      <c r="G117">
        <f>'Previous Trades Import_OMS Quer'!G117</f>
        <v>0</v>
      </c>
      <c r="H117">
        <f>'Previous Trades Import_OMS Quer'!H117</f>
        <v>0</v>
      </c>
      <c r="I117">
        <f>'Previous Trades Import_OMS Quer'!I117</f>
        <v>0</v>
      </c>
      <c r="J117">
        <f>'Previous Trades Import_OMS Quer'!J117</f>
        <v>0</v>
      </c>
      <c r="K117">
        <f>'Previous Trades Import_OMS Quer'!K117</f>
        <v>0</v>
      </c>
      <c r="L117">
        <f>'Previous Trades Import_OMS Quer'!L117</f>
        <v>0</v>
      </c>
      <c r="M117">
        <f>'Previous Trades Import_OMS Quer'!M117</f>
        <v>0</v>
      </c>
      <c r="N117">
        <f>'Previous Trades Import_OMS Quer'!N117</f>
        <v>0</v>
      </c>
      <c r="O117" t="str">
        <f>CLEAN('Previous Trades Import_OMS Quer'!O117)</f>
        <v/>
      </c>
      <c r="Q117" s="25">
        <f t="shared" si="2"/>
        <v>0</v>
      </c>
      <c r="R117" s="25" t="e">
        <f>VLOOKUP(O117,'Currency Balance'!$O$3:$Q$32,3,0)</f>
        <v>#N/A</v>
      </c>
      <c r="S117" t="e">
        <f t="shared" si="3"/>
        <v>#N/A</v>
      </c>
    </row>
    <row r="118" spans="1:19">
      <c r="A118">
        <f>'Previous Trades Import_OMS Quer'!A118</f>
        <v>0</v>
      </c>
      <c r="B118">
        <f>'Previous Trades Import_OMS Quer'!B118</f>
        <v>0</v>
      </c>
      <c r="C118" s="22">
        <f>'Previous Trades Import_OMS Quer'!C118</f>
        <v>0</v>
      </c>
      <c r="D118">
        <f>'Previous Trades Import_OMS Quer'!D118</f>
        <v>0</v>
      </c>
      <c r="E118" s="22">
        <f>'Previous Trades Import_OMS Quer'!E118</f>
        <v>0</v>
      </c>
      <c r="F118">
        <f>'Previous Trades Import_OMS Quer'!F118</f>
        <v>0</v>
      </c>
      <c r="G118">
        <f>'Previous Trades Import_OMS Quer'!G118</f>
        <v>0</v>
      </c>
      <c r="H118">
        <f>'Previous Trades Import_OMS Quer'!H118</f>
        <v>0</v>
      </c>
      <c r="I118">
        <f>'Previous Trades Import_OMS Quer'!I118</f>
        <v>0</v>
      </c>
      <c r="J118">
        <f>'Previous Trades Import_OMS Quer'!J118</f>
        <v>0</v>
      </c>
      <c r="K118">
        <f>'Previous Trades Import_OMS Quer'!K118</f>
        <v>0</v>
      </c>
      <c r="L118">
        <f>'Previous Trades Import_OMS Quer'!L118</f>
        <v>0</v>
      </c>
      <c r="M118">
        <f>'Previous Trades Import_OMS Quer'!M118</f>
        <v>0</v>
      </c>
      <c r="N118">
        <f>'Previous Trades Import_OMS Quer'!N118</f>
        <v>0</v>
      </c>
      <c r="O118" t="str">
        <f>CLEAN('Previous Trades Import_OMS Quer'!O118)</f>
        <v/>
      </c>
      <c r="Q118" s="25">
        <f t="shared" si="2"/>
        <v>0</v>
      </c>
      <c r="R118" s="25" t="e">
        <f>VLOOKUP(O118,'Currency Balance'!$O$3:$Q$32,3,0)</f>
        <v>#N/A</v>
      </c>
      <c r="S118" t="e">
        <f t="shared" si="3"/>
        <v>#N/A</v>
      </c>
    </row>
    <row r="119" spans="1:19">
      <c r="A119">
        <f>'Previous Trades Import_OMS Quer'!A119</f>
        <v>0</v>
      </c>
      <c r="B119">
        <f>'Previous Trades Import_OMS Quer'!B119</f>
        <v>0</v>
      </c>
      <c r="C119" s="22">
        <f>'Previous Trades Import_OMS Quer'!C119</f>
        <v>0</v>
      </c>
      <c r="D119">
        <f>'Previous Trades Import_OMS Quer'!D119</f>
        <v>0</v>
      </c>
      <c r="E119" s="22">
        <f>'Previous Trades Import_OMS Quer'!E119</f>
        <v>0</v>
      </c>
      <c r="F119">
        <f>'Previous Trades Import_OMS Quer'!F119</f>
        <v>0</v>
      </c>
      <c r="G119">
        <f>'Previous Trades Import_OMS Quer'!G119</f>
        <v>0</v>
      </c>
      <c r="H119">
        <f>'Previous Trades Import_OMS Quer'!H119</f>
        <v>0</v>
      </c>
      <c r="I119">
        <f>'Previous Trades Import_OMS Quer'!I119</f>
        <v>0</v>
      </c>
      <c r="J119">
        <f>'Previous Trades Import_OMS Quer'!J119</f>
        <v>0</v>
      </c>
      <c r="K119">
        <f>'Previous Trades Import_OMS Quer'!K119</f>
        <v>0</v>
      </c>
      <c r="L119">
        <f>'Previous Trades Import_OMS Quer'!L119</f>
        <v>0</v>
      </c>
      <c r="M119">
        <f>'Previous Trades Import_OMS Quer'!M119</f>
        <v>0</v>
      </c>
      <c r="N119">
        <f>'Previous Trades Import_OMS Quer'!N119</f>
        <v>0</v>
      </c>
      <c r="O119" t="str">
        <f>CLEAN('Previous Trades Import_OMS Quer'!O119)</f>
        <v/>
      </c>
      <c r="Q119" s="25">
        <f t="shared" si="2"/>
        <v>0</v>
      </c>
      <c r="R119" s="25" t="e">
        <f>VLOOKUP(O119,'Currency Balance'!$O$3:$Q$32,3,0)</f>
        <v>#N/A</v>
      </c>
      <c r="S119" t="e">
        <f t="shared" si="3"/>
        <v>#N/A</v>
      </c>
    </row>
    <row r="120" spans="1:19">
      <c r="A120">
        <f>'Previous Trades Import_OMS Quer'!A120</f>
        <v>0</v>
      </c>
      <c r="B120">
        <f>'Previous Trades Import_OMS Quer'!B120</f>
        <v>0</v>
      </c>
      <c r="C120" s="22">
        <f>'Previous Trades Import_OMS Quer'!C120</f>
        <v>0</v>
      </c>
      <c r="D120">
        <f>'Previous Trades Import_OMS Quer'!D120</f>
        <v>0</v>
      </c>
      <c r="E120" s="22">
        <f>'Previous Trades Import_OMS Quer'!E120</f>
        <v>0</v>
      </c>
      <c r="F120">
        <f>'Previous Trades Import_OMS Quer'!F120</f>
        <v>0</v>
      </c>
      <c r="G120">
        <f>'Previous Trades Import_OMS Quer'!G120</f>
        <v>0</v>
      </c>
      <c r="H120">
        <f>'Previous Trades Import_OMS Quer'!H120</f>
        <v>0</v>
      </c>
      <c r="I120">
        <f>'Previous Trades Import_OMS Quer'!I120</f>
        <v>0</v>
      </c>
      <c r="J120">
        <f>'Previous Trades Import_OMS Quer'!J120</f>
        <v>0</v>
      </c>
      <c r="K120">
        <f>'Previous Trades Import_OMS Quer'!K120</f>
        <v>0</v>
      </c>
      <c r="L120">
        <f>'Previous Trades Import_OMS Quer'!L120</f>
        <v>0</v>
      </c>
      <c r="M120">
        <f>'Previous Trades Import_OMS Quer'!M120</f>
        <v>0</v>
      </c>
      <c r="N120">
        <f>'Previous Trades Import_OMS Quer'!N120</f>
        <v>0</v>
      </c>
      <c r="O120" t="str">
        <f>CLEAN('Previous Trades Import_OMS Quer'!O120)</f>
        <v/>
      </c>
      <c r="Q120" s="25">
        <f t="shared" si="2"/>
        <v>0</v>
      </c>
      <c r="R120" s="25" t="e">
        <f>VLOOKUP(O120,'Currency Balance'!$O$3:$Q$32,3,0)</f>
        <v>#N/A</v>
      </c>
      <c r="S120" t="e">
        <f t="shared" si="3"/>
        <v>#N/A</v>
      </c>
    </row>
    <row r="121" spans="1:19">
      <c r="A121">
        <f>'Previous Trades Import_OMS Quer'!A121</f>
        <v>0</v>
      </c>
      <c r="B121">
        <f>'Previous Trades Import_OMS Quer'!B121</f>
        <v>0</v>
      </c>
      <c r="C121" s="22">
        <f>'Previous Trades Import_OMS Quer'!C121</f>
        <v>0</v>
      </c>
      <c r="D121">
        <f>'Previous Trades Import_OMS Quer'!D121</f>
        <v>0</v>
      </c>
      <c r="E121" s="22">
        <f>'Previous Trades Import_OMS Quer'!E121</f>
        <v>0</v>
      </c>
      <c r="F121">
        <f>'Previous Trades Import_OMS Quer'!F121</f>
        <v>0</v>
      </c>
      <c r="G121">
        <f>'Previous Trades Import_OMS Quer'!G121</f>
        <v>0</v>
      </c>
      <c r="H121">
        <f>'Previous Trades Import_OMS Quer'!H121</f>
        <v>0</v>
      </c>
      <c r="I121">
        <f>'Previous Trades Import_OMS Quer'!I121</f>
        <v>0</v>
      </c>
      <c r="J121">
        <f>'Previous Trades Import_OMS Quer'!J121</f>
        <v>0</v>
      </c>
      <c r="K121">
        <f>'Previous Trades Import_OMS Quer'!K121</f>
        <v>0</v>
      </c>
      <c r="L121">
        <f>'Previous Trades Import_OMS Quer'!L121</f>
        <v>0</v>
      </c>
      <c r="M121">
        <f>'Previous Trades Import_OMS Quer'!M121</f>
        <v>0</v>
      </c>
      <c r="N121">
        <f>'Previous Trades Import_OMS Quer'!N121</f>
        <v>0</v>
      </c>
      <c r="O121" t="str">
        <f>CLEAN('Previous Trades Import_OMS Quer'!O121)</f>
        <v/>
      </c>
      <c r="Q121" s="25">
        <f t="shared" si="2"/>
        <v>0</v>
      </c>
      <c r="R121" s="25" t="e">
        <f>VLOOKUP(O121,'Currency Balance'!$O$3:$Q$32,3,0)</f>
        <v>#N/A</v>
      </c>
      <c r="S121" t="e">
        <f t="shared" si="3"/>
        <v>#N/A</v>
      </c>
    </row>
    <row r="122" spans="1:19">
      <c r="A122">
        <f>'Previous Trades Import_OMS Quer'!A122</f>
        <v>0</v>
      </c>
      <c r="B122">
        <f>'Previous Trades Import_OMS Quer'!B122</f>
        <v>0</v>
      </c>
      <c r="C122" s="22">
        <f>'Previous Trades Import_OMS Quer'!C122</f>
        <v>0</v>
      </c>
      <c r="D122">
        <f>'Previous Trades Import_OMS Quer'!D122</f>
        <v>0</v>
      </c>
      <c r="E122" s="22">
        <f>'Previous Trades Import_OMS Quer'!E122</f>
        <v>0</v>
      </c>
      <c r="F122">
        <f>'Previous Trades Import_OMS Quer'!F122</f>
        <v>0</v>
      </c>
      <c r="G122">
        <f>'Previous Trades Import_OMS Quer'!G122</f>
        <v>0</v>
      </c>
      <c r="H122">
        <f>'Previous Trades Import_OMS Quer'!H122</f>
        <v>0</v>
      </c>
      <c r="I122">
        <f>'Previous Trades Import_OMS Quer'!I122</f>
        <v>0</v>
      </c>
      <c r="J122">
        <f>'Previous Trades Import_OMS Quer'!J122</f>
        <v>0</v>
      </c>
      <c r="K122">
        <f>'Previous Trades Import_OMS Quer'!K122</f>
        <v>0</v>
      </c>
      <c r="L122">
        <f>'Previous Trades Import_OMS Quer'!L122</f>
        <v>0</v>
      </c>
      <c r="M122">
        <f>'Previous Trades Import_OMS Quer'!M122</f>
        <v>0</v>
      </c>
      <c r="N122">
        <f>'Previous Trades Import_OMS Quer'!N122</f>
        <v>0</v>
      </c>
      <c r="O122" t="str">
        <f>CLEAN('Previous Trades Import_OMS Quer'!O122)</f>
        <v/>
      </c>
      <c r="Q122" s="25">
        <f t="shared" si="2"/>
        <v>0</v>
      </c>
      <c r="R122" s="25" t="e">
        <f>VLOOKUP(O122,'Currency Balance'!$O$3:$Q$32,3,0)</f>
        <v>#N/A</v>
      </c>
      <c r="S122" t="e">
        <f t="shared" si="3"/>
        <v>#N/A</v>
      </c>
    </row>
    <row r="123" spans="1:19">
      <c r="A123">
        <f>'Previous Trades Import_OMS Quer'!A123</f>
        <v>0</v>
      </c>
      <c r="B123">
        <f>'Previous Trades Import_OMS Quer'!B123</f>
        <v>0</v>
      </c>
      <c r="C123" s="22">
        <f>'Previous Trades Import_OMS Quer'!C123</f>
        <v>0</v>
      </c>
      <c r="D123">
        <f>'Previous Trades Import_OMS Quer'!D123</f>
        <v>0</v>
      </c>
      <c r="E123" s="22">
        <f>'Previous Trades Import_OMS Quer'!E123</f>
        <v>0</v>
      </c>
      <c r="F123">
        <f>'Previous Trades Import_OMS Quer'!F123</f>
        <v>0</v>
      </c>
      <c r="G123">
        <f>'Previous Trades Import_OMS Quer'!G123</f>
        <v>0</v>
      </c>
      <c r="H123">
        <f>'Previous Trades Import_OMS Quer'!H123</f>
        <v>0</v>
      </c>
      <c r="I123">
        <f>'Previous Trades Import_OMS Quer'!I123</f>
        <v>0</v>
      </c>
      <c r="J123">
        <f>'Previous Trades Import_OMS Quer'!J123</f>
        <v>0</v>
      </c>
      <c r="K123">
        <f>'Previous Trades Import_OMS Quer'!K123</f>
        <v>0</v>
      </c>
      <c r="L123">
        <f>'Previous Trades Import_OMS Quer'!L123</f>
        <v>0</v>
      </c>
      <c r="M123">
        <f>'Previous Trades Import_OMS Quer'!M123</f>
        <v>0</v>
      </c>
      <c r="N123">
        <f>'Previous Trades Import_OMS Quer'!N123</f>
        <v>0</v>
      </c>
      <c r="O123" t="str">
        <f>CLEAN('Previous Trades Import_OMS Quer'!O123)</f>
        <v/>
      </c>
      <c r="Q123" s="25">
        <f t="shared" si="2"/>
        <v>0</v>
      </c>
      <c r="R123" s="25" t="e">
        <f>VLOOKUP(O123,'Currency Balance'!$O$3:$Q$32,3,0)</f>
        <v>#N/A</v>
      </c>
      <c r="S123" t="e">
        <f t="shared" si="3"/>
        <v>#N/A</v>
      </c>
    </row>
    <row r="124" spans="1:19">
      <c r="A124">
        <f>'Previous Trades Import_OMS Quer'!A124</f>
        <v>0</v>
      </c>
      <c r="B124">
        <f>'Previous Trades Import_OMS Quer'!B124</f>
        <v>0</v>
      </c>
      <c r="C124" s="22">
        <f>'Previous Trades Import_OMS Quer'!C124</f>
        <v>0</v>
      </c>
      <c r="D124">
        <f>'Previous Trades Import_OMS Quer'!D124</f>
        <v>0</v>
      </c>
      <c r="E124" s="22">
        <f>'Previous Trades Import_OMS Quer'!E124</f>
        <v>0</v>
      </c>
      <c r="F124">
        <f>'Previous Trades Import_OMS Quer'!F124</f>
        <v>0</v>
      </c>
      <c r="G124">
        <f>'Previous Trades Import_OMS Quer'!G124</f>
        <v>0</v>
      </c>
      <c r="H124">
        <f>'Previous Trades Import_OMS Quer'!H124</f>
        <v>0</v>
      </c>
      <c r="I124">
        <f>'Previous Trades Import_OMS Quer'!I124</f>
        <v>0</v>
      </c>
      <c r="J124">
        <f>'Previous Trades Import_OMS Quer'!J124</f>
        <v>0</v>
      </c>
      <c r="K124">
        <f>'Previous Trades Import_OMS Quer'!K124</f>
        <v>0</v>
      </c>
      <c r="L124">
        <f>'Previous Trades Import_OMS Quer'!L124</f>
        <v>0</v>
      </c>
      <c r="M124">
        <f>'Previous Trades Import_OMS Quer'!M124</f>
        <v>0</v>
      </c>
      <c r="N124">
        <f>'Previous Trades Import_OMS Quer'!N124</f>
        <v>0</v>
      </c>
      <c r="O124" t="str">
        <f>CLEAN('Previous Trades Import_OMS Quer'!O124)</f>
        <v/>
      </c>
      <c r="Q124" s="25">
        <f t="shared" si="2"/>
        <v>0</v>
      </c>
      <c r="R124" s="25" t="e">
        <f>VLOOKUP(O124,'Currency Balance'!$O$3:$Q$32,3,0)</f>
        <v>#N/A</v>
      </c>
      <c r="S124" t="e">
        <f t="shared" si="3"/>
        <v>#N/A</v>
      </c>
    </row>
    <row r="125" spans="1:19">
      <c r="A125">
        <f>'Previous Trades Import_OMS Quer'!A125</f>
        <v>0</v>
      </c>
      <c r="B125">
        <f>'Previous Trades Import_OMS Quer'!B125</f>
        <v>0</v>
      </c>
      <c r="C125" s="22">
        <f>'Previous Trades Import_OMS Quer'!C125</f>
        <v>0</v>
      </c>
      <c r="D125">
        <f>'Previous Trades Import_OMS Quer'!D125</f>
        <v>0</v>
      </c>
      <c r="E125" s="22">
        <f>'Previous Trades Import_OMS Quer'!E125</f>
        <v>0</v>
      </c>
      <c r="F125">
        <f>'Previous Trades Import_OMS Quer'!F125</f>
        <v>0</v>
      </c>
      <c r="G125">
        <f>'Previous Trades Import_OMS Quer'!G125</f>
        <v>0</v>
      </c>
      <c r="H125">
        <f>'Previous Trades Import_OMS Quer'!H125</f>
        <v>0</v>
      </c>
      <c r="I125">
        <f>'Previous Trades Import_OMS Quer'!I125</f>
        <v>0</v>
      </c>
      <c r="J125">
        <f>'Previous Trades Import_OMS Quer'!J125</f>
        <v>0</v>
      </c>
      <c r="K125">
        <f>'Previous Trades Import_OMS Quer'!K125</f>
        <v>0</v>
      </c>
      <c r="L125">
        <f>'Previous Trades Import_OMS Quer'!L125</f>
        <v>0</v>
      </c>
      <c r="M125">
        <f>'Previous Trades Import_OMS Quer'!M125</f>
        <v>0</v>
      </c>
      <c r="N125">
        <f>'Previous Trades Import_OMS Quer'!N125</f>
        <v>0</v>
      </c>
      <c r="O125" t="str">
        <f>CLEAN('Previous Trades Import_OMS Quer'!O125)</f>
        <v/>
      </c>
      <c r="Q125" s="25">
        <f t="shared" si="2"/>
        <v>0</v>
      </c>
      <c r="R125" s="25" t="e">
        <f>VLOOKUP(O125,'Currency Balance'!$O$3:$Q$32,3,0)</f>
        <v>#N/A</v>
      </c>
      <c r="S125" t="e">
        <f t="shared" si="3"/>
        <v>#N/A</v>
      </c>
    </row>
    <row r="126" spans="1:19">
      <c r="A126">
        <f>'Previous Trades Import_OMS Quer'!A126</f>
        <v>0</v>
      </c>
      <c r="B126">
        <f>'Previous Trades Import_OMS Quer'!B126</f>
        <v>0</v>
      </c>
      <c r="C126" s="22">
        <f>'Previous Trades Import_OMS Quer'!C126</f>
        <v>0</v>
      </c>
      <c r="D126">
        <f>'Previous Trades Import_OMS Quer'!D126</f>
        <v>0</v>
      </c>
      <c r="E126" s="22">
        <f>'Previous Trades Import_OMS Quer'!E126</f>
        <v>0</v>
      </c>
      <c r="F126">
        <f>'Previous Trades Import_OMS Quer'!F126</f>
        <v>0</v>
      </c>
      <c r="G126">
        <f>'Previous Trades Import_OMS Quer'!G126</f>
        <v>0</v>
      </c>
      <c r="H126">
        <f>'Previous Trades Import_OMS Quer'!H126</f>
        <v>0</v>
      </c>
      <c r="I126">
        <f>'Previous Trades Import_OMS Quer'!I126</f>
        <v>0</v>
      </c>
      <c r="J126">
        <f>'Previous Trades Import_OMS Quer'!J126</f>
        <v>0</v>
      </c>
      <c r="K126">
        <f>'Previous Trades Import_OMS Quer'!K126</f>
        <v>0</v>
      </c>
      <c r="L126">
        <f>'Previous Trades Import_OMS Quer'!L126</f>
        <v>0</v>
      </c>
      <c r="M126">
        <f>'Previous Trades Import_OMS Quer'!M126</f>
        <v>0</v>
      </c>
      <c r="N126">
        <f>'Previous Trades Import_OMS Quer'!N126</f>
        <v>0</v>
      </c>
      <c r="O126" t="str">
        <f>CLEAN('Previous Trades Import_OMS Quer'!O126)</f>
        <v/>
      </c>
      <c r="Q126" s="25">
        <f t="shared" si="2"/>
        <v>0</v>
      </c>
      <c r="R126" s="25" t="e">
        <f>VLOOKUP(O126,'Currency Balance'!$O$3:$Q$32,3,0)</f>
        <v>#N/A</v>
      </c>
      <c r="S126" t="e">
        <f t="shared" si="3"/>
        <v>#N/A</v>
      </c>
    </row>
    <row r="127" spans="1:19">
      <c r="A127">
        <f>'Previous Trades Import_OMS Quer'!A127</f>
        <v>0</v>
      </c>
      <c r="B127">
        <f>'Previous Trades Import_OMS Quer'!B127</f>
        <v>0</v>
      </c>
      <c r="C127" s="22">
        <f>'Previous Trades Import_OMS Quer'!C127</f>
        <v>0</v>
      </c>
      <c r="D127">
        <f>'Previous Trades Import_OMS Quer'!D127</f>
        <v>0</v>
      </c>
      <c r="E127" s="22">
        <f>'Previous Trades Import_OMS Quer'!E127</f>
        <v>0</v>
      </c>
      <c r="F127">
        <f>'Previous Trades Import_OMS Quer'!F127</f>
        <v>0</v>
      </c>
      <c r="G127">
        <f>'Previous Trades Import_OMS Quer'!G127</f>
        <v>0</v>
      </c>
      <c r="H127">
        <f>'Previous Trades Import_OMS Quer'!H127</f>
        <v>0</v>
      </c>
      <c r="I127">
        <f>'Previous Trades Import_OMS Quer'!I127</f>
        <v>0</v>
      </c>
      <c r="J127">
        <f>'Previous Trades Import_OMS Quer'!J127</f>
        <v>0</v>
      </c>
      <c r="K127">
        <f>'Previous Trades Import_OMS Quer'!K127</f>
        <v>0</v>
      </c>
      <c r="L127">
        <f>'Previous Trades Import_OMS Quer'!L127</f>
        <v>0</v>
      </c>
      <c r="M127">
        <f>'Previous Trades Import_OMS Quer'!M127</f>
        <v>0</v>
      </c>
      <c r="N127">
        <f>'Previous Trades Import_OMS Quer'!N127</f>
        <v>0</v>
      </c>
      <c r="O127" t="str">
        <f>CLEAN('Previous Trades Import_OMS Quer'!O127)</f>
        <v/>
      </c>
      <c r="Q127" s="25">
        <f t="shared" si="2"/>
        <v>0</v>
      </c>
      <c r="R127" s="25" t="e">
        <f>VLOOKUP(O127,'Currency Balance'!$O$3:$Q$32,3,0)</f>
        <v>#N/A</v>
      </c>
      <c r="S127" t="e">
        <f t="shared" si="3"/>
        <v>#N/A</v>
      </c>
    </row>
    <row r="128" spans="1:19">
      <c r="A128">
        <f>'Previous Trades Import_OMS Quer'!A128</f>
        <v>0</v>
      </c>
      <c r="B128">
        <f>'Previous Trades Import_OMS Quer'!B128</f>
        <v>0</v>
      </c>
      <c r="C128" s="22">
        <f>'Previous Trades Import_OMS Quer'!C128</f>
        <v>0</v>
      </c>
      <c r="D128">
        <f>'Previous Trades Import_OMS Quer'!D128</f>
        <v>0</v>
      </c>
      <c r="E128" s="22">
        <f>'Previous Trades Import_OMS Quer'!E128</f>
        <v>0</v>
      </c>
      <c r="F128">
        <f>'Previous Trades Import_OMS Quer'!F128</f>
        <v>0</v>
      </c>
      <c r="G128">
        <f>'Previous Trades Import_OMS Quer'!G128</f>
        <v>0</v>
      </c>
      <c r="H128">
        <f>'Previous Trades Import_OMS Quer'!H128</f>
        <v>0</v>
      </c>
      <c r="I128">
        <f>'Previous Trades Import_OMS Quer'!I128</f>
        <v>0</v>
      </c>
      <c r="J128">
        <f>'Previous Trades Import_OMS Quer'!J128</f>
        <v>0</v>
      </c>
      <c r="K128">
        <f>'Previous Trades Import_OMS Quer'!K128</f>
        <v>0</v>
      </c>
      <c r="L128">
        <f>'Previous Trades Import_OMS Quer'!L128</f>
        <v>0</v>
      </c>
      <c r="M128">
        <f>'Previous Trades Import_OMS Quer'!M128</f>
        <v>0</v>
      </c>
      <c r="N128">
        <f>'Previous Trades Import_OMS Quer'!N128</f>
        <v>0</v>
      </c>
      <c r="O128" t="str">
        <f>CLEAN('Previous Trades Import_OMS Quer'!O128)</f>
        <v/>
      </c>
      <c r="Q128" s="25">
        <f t="shared" si="2"/>
        <v>0</v>
      </c>
      <c r="R128" s="25" t="e">
        <f>VLOOKUP(O128,'Currency Balance'!$O$3:$Q$32,3,0)</f>
        <v>#N/A</v>
      </c>
      <c r="S128" t="e">
        <f t="shared" si="3"/>
        <v>#N/A</v>
      </c>
    </row>
    <row r="129" spans="1:19">
      <c r="A129">
        <f>'Previous Trades Import_OMS Quer'!A129</f>
        <v>0</v>
      </c>
      <c r="B129">
        <f>'Previous Trades Import_OMS Quer'!B129</f>
        <v>0</v>
      </c>
      <c r="C129" s="22">
        <f>'Previous Trades Import_OMS Quer'!C129</f>
        <v>0</v>
      </c>
      <c r="D129">
        <f>'Previous Trades Import_OMS Quer'!D129</f>
        <v>0</v>
      </c>
      <c r="E129" s="22">
        <f>'Previous Trades Import_OMS Quer'!E129</f>
        <v>0</v>
      </c>
      <c r="F129">
        <f>'Previous Trades Import_OMS Quer'!F129</f>
        <v>0</v>
      </c>
      <c r="G129">
        <f>'Previous Trades Import_OMS Quer'!G129</f>
        <v>0</v>
      </c>
      <c r="H129">
        <f>'Previous Trades Import_OMS Quer'!H129</f>
        <v>0</v>
      </c>
      <c r="I129">
        <f>'Previous Trades Import_OMS Quer'!I129</f>
        <v>0</v>
      </c>
      <c r="J129">
        <f>'Previous Trades Import_OMS Quer'!J129</f>
        <v>0</v>
      </c>
      <c r="K129">
        <f>'Previous Trades Import_OMS Quer'!K129</f>
        <v>0</v>
      </c>
      <c r="L129">
        <f>'Previous Trades Import_OMS Quer'!L129</f>
        <v>0</v>
      </c>
      <c r="M129">
        <f>'Previous Trades Import_OMS Quer'!M129</f>
        <v>0</v>
      </c>
      <c r="N129">
        <f>'Previous Trades Import_OMS Quer'!N129</f>
        <v>0</v>
      </c>
      <c r="O129" t="str">
        <f>CLEAN('Previous Trades Import_OMS Quer'!O129)</f>
        <v/>
      </c>
      <c r="Q129" s="25">
        <f t="shared" si="2"/>
        <v>0</v>
      </c>
      <c r="R129" s="25" t="e">
        <f>VLOOKUP(O129,'Currency Balance'!$O$3:$Q$32,3,0)</f>
        <v>#N/A</v>
      </c>
      <c r="S129" t="e">
        <f t="shared" si="3"/>
        <v>#N/A</v>
      </c>
    </row>
    <row r="130" spans="1:19">
      <c r="A130">
        <f>'Previous Trades Import_OMS Quer'!A130</f>
        <v>0</v>
      </c>
      <c r="B130">
        <f>'Previous Trades Import_OMS Quer'!B130</f>
        <v>0</v>
      </c>
      <c r="C130" s="22">
        <f>'Previous Trades Import_OMS Quer'!C130</f>
        <v>0</v>
      </c>
      <c r="D130">
        <f>'Previous Trades Import_OMS Quer'!D130</f>
        <v>0</v>
      </c>
      <c r="E130" s="22">
        <f>'Previous Trades Import_OMS Quer'!E130</f>
        <v>0</v>
      </c>
      <c r="F130">
        <f>'Previous Trades Import_OMS Quer'!F130</f>
        <v>0</v>
      </c>
      <c r="G130">
        <f>'Previous Trades Import_OMS Quer'!G130</f>
        <v>0</v>
      </c>
      <c r="H130">
        <f>'Previous Trades Import_OMS Quer'!H130</f>
        <v>0</v>
      </c>
      <c r="I130">
        <f>'Previous Trades Import_OMS Quer'!I130</f>
        <v>0</v>
      </c>
      <c r="J130">
        <f>'Previous Trades Import_OMS Quer'!J130</f>
        <v>0</v>
      </c>
      <c r="K130">
        <f>'Previous Trades Import_OMS Quer'!K130</f>
        <v>0</v>
      </c>
      <c r="L130">
        <f>'Previous Trades Import_OMS Quer'!L130</f>
        <v>0</v>
      </c>
      <c r="M130">
        <f>'Previous Trades Import_OMS Quer'!M130</f>
        <v>0</v>
      </c>
      <c r="N130">
        <f>'Previous Trades Import_OMS Quer'!N130</f>
        <v>0</v>
      </c>
      <c r="O130" t="str">
        <f>CLEAN('Previous Trades Import_OMS Quer'!O130)</f>
        <v/>
      </c>
      <c r="Q130" s="25">
        <f t="shared" ref="Q130:Q193" si="4">IF(G130="sell",M130,-M130)</f>
        <v>0</v>
      </c>
      <c r="R130" s="25" t="e">
        <f>VLOOKUP(O130,'Currency Balance'!$O$3:$Q$32,3,0)</f>
        <v>#N/A</v>
      </c>
      <c r="S130" t="e">
        <f t="shared" ref="S130:S193" si="5">Q130/R130</f>
        <v>#N/A</v>
      </c>
    </row>
    <row r="131" spans="1:19">
      <c r="A131">
        <f>'Previous Trades Import_OMS Quer'!A131</f>
        <v>0</v>
      </c>
      <c r="B131">
        <f>'Previous Trades Import_OMS Quer'!B131</f>
        <v>0</v>
      </c>
      <c r="C131" s="22">
        <f>'Previous Trades Import_OMS Quer'!C131</f>
        <v>0</v>
      </c>
      <c r="D131">
        <f>'Previous Trades Import_OMS Quer'!D131</f>
        <v>0</v>
      </c>
      <c r="E131" s="22">
        <f>'Previous Trades Import_OMS Quer'!E131</f>
        <v>0</v>
      </c>
      <c r="F131">
        <f>'Previous Trades Import_OMS Quer'!F131</f>
        <v>0</v>
      </c>
      <c r="G131">
        <f>'Previous Trades Import_OMS Quer'!G131</f>
        <v>0</v>
      </c>
      <c r="H131">
        <f>'Previous Trades Import_OMS Quer'!H131</f>
        <v>0</v>
      </c>
      <c r="I131">
        <f>'Previous Trades Import_OMS Quer'!I131</f>
        <v>0</v>
      </c>
      <c r="J131">
        <f>'Previous Trades Import_OMS Quer'!J131</f>
        <v>0</v>
      </c>
      <c r="K131">
        <f>'Previous Trades Import_OMS Quer'!K131</f>
        <v>0</v>
      </c>
      <c r="L131">
        <f>'Previous Trades Import_OMS Quer'!L131</f>
        <v>0</v>
      </c>
      <c r="M131">
        <f>'Previous Trades Import_OMS Quer'!M131</f>
        <v>0</v>
      </c>
      <c r="N131">
        <f>'Previous Trades Import_OMS Quer'!N131</f>
        <v>0</v>
      </c>
      <c r="O131" t="str">
        <f>CLEAN('Previous Trades Import_OMS Quer'!O131)</f>
        <v/>
      </c>
      <c r="Q131" s="25">
        <f t="shared" si="4"/>
        <v>0</v>
      </c>
      <c r="R131" s="25" t="e">
        <f>VLOOKUP(O131,'Currency Balance'!$O$3:$Q$32,3,0)</f>
        <v>#N/A</v>
      </c>
      <c r="S131" t="e">
        <f t="shared" si="5"/>
        <v>#N/A</v>
      </c>
    </row>
    <row r="132" spans="1:19">
      <c r="A132">
        <f>'Previous Trades Import_OMS Quer'!A132</f>
        <v>0</v>
      </c>
      <c r="B132">
        <f>'Previous Trades Import_OMS Quer'!B132</f>
        <v>0</v>
      </c>
      <c r="C132" s="22">
        <f>'Previous Trades Import_OMS Quer'!C132</f>
        <v>0</v>
      </c>
      <c r="D132">
        <f>'Previous Trades Import_OMS Quer'!D132</f>
        <v>0</v>
      </c>
      <c r="E132" s="22">
        <f>'Previous Trades Import_OMS Quer'!E132</f>
        <v>0</v>
      </c>
      <c r="F132">
        <f>'Previous Trades Import_OMS Quer'!F132</f>
        <v>0</v>
      </c>
      <c r="G132">
        <f>'Previous Trades Import_OMS Quer'!G132</f>
        <v>0</v>
      </c>
      <c r="H132">
        <f>'Previous Trades Import_OMS Quer'!H132</f>
        <v>0</v>
      </c>
      <c r="I132">
        <f>'Previous Trades Import_OMS Quer'!I132</f>
        <v>0</v>
      </c>
      <c r="J132">
        <f>'Previous Trades Import_OMS Quer'!J132</f>
        <v>0</v>
      </c>
      <c r="K132">
        <f>'Previous Trades Import_OMS Quer'!K132</f>
        <v>0</v>
      </c>
      <c r="L132">
        <f>'Previous Trades Import_OMS Quer'!L132</f>
        <v>0</v>
      </c>
      <c r="M132">
        <f>'Previous Trades Import_OMS Quer'!M132</f>
        <v>0</v>
      </c>
      <c r="N132">
        <f>'Previous Trades Import_OMS Quer'!N132</f>
        <v>0</v>
      </c>
      <c r="O132" t="str">
        <f>CLEAN('Previous Trades Import_OMS Quer'!O132)</f>
        <v/>
      </c>
      <c r="Q132" s="25">
        <f t="shared" si="4"/>
        <v>0</v>
      </c>
      <c r="R132" s="25" t="e">
        <f>VLOOKUP(O132,'Currency Balance'!$O$3:$Q$32,3,0)</f>
        <v>#N/A</v>
      </c>
      <c r="S132" t="e">
        <f t="shared" si="5"/>
        <v>#N/A</v>
      </c>
    </row>
    <row r="133" spans="1:19">
      <c r="A133">
        <f>'Previous Trades Import_OMS Quer'!A133</f>
        <v>0</v>
      </c>
      <c r="B133">
        <f>'Previous Trades Import_OMS Quer'!B133</f>
        <v>0</v>
      </c>
      <c r="C133" s="22">
        <f>'Previous Trades Import_OMS Quer'!C133</f>
        <v>0</v>
      </c>
      <c r="D133">
        <f>'Previous Trades Import_OMS Quer'!D133</f>
        <v>0</v>
      </c>
      <c r="E133" s="22">
        <f>'Previous Trades Import_OMS Quer'!E133</f>
        <v>0</v>
      </c>
      <c r="F133">
        <f>'Previous Trades Import_OMS Quer'!F133</f>
        <v>0</v>
      </c>
      <c r="G133">
        <f>'Previous Trades Import_OMS Quer'!G133</f>
        <v>0</v>
      </c>
      <c r="H133">
        <f>'Previous Trades Import_OMS Quer'!H133</f>
        <v>0</v>
      </c>
      <c r="I133">
        <f>'Previous Trades Import_OMS Quer'!I133</f>
        <v>0</v>
      </c>
      <c r="J133">
        <f>'Previous Trades Import_OMS Quer'!J133</f>
        <v>0</v>
      </c>
      <c r="K133">
        <f>'Previous Trades Import_OMS Quer'!K133</f>
        <v>0</v>
      </c>
      <c r="L133">
        <f>'Previous Trades Import_OMS Quer'!L133</f>
        <v>0</v>
      </c>
      <c r="M133">
        <f>'Previous Trades Import_OMS Quer'!M133</f>
        <v>0</v>
      </c>
      <c r="N133">
        <f>'Previous Trades Import_OMS Quer'!N133</f>
        <v>0</v>
      </c>
      <c r="O133" t="str">
        <f>CLEAN('Previous Trades Import_OMS Quer'!O133)</f>
        <v/>
      </c>
      <c r="Q133" s="25">
        <f t="shared" si="4"/>
        <v>0</v>
      </c>
      <c r="R133" s="25" t="e">
        <f>VLOOKUP(O133,'Currency Balance'!$O$3:$Q$32,3,0)</f>
        <v>#N/A</v>
      </c>
      <c r="S133" t="e">
        <f t="shared" si="5"/>
        <v>#N/A</v>
      </c>
    </row>
    <row r="134" spans="1:19">
      <c r="A134">
        <f>'Previous Trades Import_OMS Quer'!A134</f>
        <v>0</v>
      </c>
      <c r="B134">
        <f>'Previous Trades Import_OMS Quer'!B134</f>
        <v>0</v>
      </c>
      <c r="C134" s="22">
        <f>'Previous Trades Import_OMS Quer'!C134</f>
        <v>0</v>
      </c>
      <c r="D134">
        <f>'Previous Trades Import_OMS Quer'!D134</f>
        <v>0</v>
      </c>
      <c r="E134" s="22">
        <f>'Previous Trades Import_OMS Quer'!E134</f>
        <v>0</v>
      </c>
      <c r="F134">
        <f>'Previous Trades Import_OMS Quer'!F134</f>
        <v>0</v>
      </c>
      <c r="G134">
        <f>'Previous Trades Import_OMS Quer'!G134</f>
        <v>0</v>
      </c>
      <c r="H134">
        <f>'Previous Trades Import_OMS Quer'!H134</f>
        <v>0</v>
      </c>
      <c r="I134">
        <f>'Previous Trades Import_OMS Quer'!I134</f>
        <v>0</v>
      </c>
      <c r="J134">
        <f>'Previous Trades Import_OMS Quer'!J134</f>
        <v>0</v>
      </c>
      <c r="K134">
        <f>'Previous Trades Import_OMS Quer'!K134</f>
        <v>0</v>
      </c>
      <c r="L134">
        <f>'Previous Trades Import_OMS Quer'!L134</f>
        <v>0</v>
      </c>
      <c r="M134">
        <f>'Previous Trades Import_OMS Quer'!M134</f>
        <v>0</v>
      </c>
      <c r="N134">
        <f>'Previous Trades Import_OMS Quer'!N134</f>
        <v>0</v>
      </c>
      <c r="O134" t="str">
        <f>CLEAN('Previous Trades Import_OMS Quer'!O134)</f>
        <v/>
      </c>
      <c r="Q134" s="25">
        <f t="shared" si="4"/>
        <v>0</v>
      </c>
      <c r="R134" s="25" t="e">
        <f>VLOOKUP(O134,'Currency Balance'!$O$3:$Q$32,3,0)</f>
        <v>#N/A</v>
      </c>
      <c r="S134" t="e">
        <f t="shared" si="5"/>
        <v>#N/A</v>
      </c>
    </row>
    <row r="135" spans="1:19">
      <c r="A135">
        <f>'Previous Trades Import_OMS Quer'!A135</f>
        <v>0</v>
      </c>
      <c r="B135">
        <f>'Previous Trades Import_OMS Quer'!B135</f>
        <v>0</v>
      </c>
      <c r="C135" s="22">
        <f>'Previous Trades Import_OMS Quer'!C135</f>
        <v>0</v>
      </c>
      <c r="D135">
        <f>'Previous Trades Import_OMS Quer'!D135</f>
        <v>0</v>
      </c>
      <c r="E135" s="22">
        <f>'Previous Trades Import_OMS Quer'!E135</f>
        <v>0</v>
      </c>
      <c r="F135">
        <f>'Previous Trades Import_OMS Quer'!F135</f>
        <v>0</v>
      </c>
      <c r="G135">
        <f>'Previous Trades Import_OMS Quer'!G135</f>
        <v>0</v>
      </c>
      <c r="H135">
        <f>'Previous Trades Import_OMS Quer'!H135</f>
        <v>0</v>
      </c>
      <c r="I135">
        <f>'Previous Trades Import_OMS Quer'!I135</f>
        <v>0</v>
      </c>
      <c r="J135">
        <f>'Previous Trades Import_OMS Quer'!J135</f>
        <v>0</v>
      </c>
      <c r="K135">
        <f>'Previous Trades Import_OMS Quer'!K135</f>
        <v>0</v>
      </c>
      <c r="L135">
        <f>'Previous Trades Import_OMS Quer'!L135</f>
        <v>0</v>
      </c>
      <c r="M135">
        <f>'Previous Trades Import_OMS Quer'!M135</f>
        <v>0</v>
      </c>
      <c r="N135">
        <f>'Previous Trades Import_OMS Quer'!N135</f>
        <v>0</v>
      </c>
      <c r="O135" t="str">
        <f>CLEAN('Previous Trades Import_OMS Quer'!O135)</f>
        <v/>
      </c>
      <c r="Q135" s="25">
        <f t="shared" si="4"/>
        <v>0</v>
      </c>
      <c r="R135" s="25" t="e">
        <f>VLOOKUP(O135,'Currency Balance'!$O$3:$Q$32,3,0)</f>
        <v>#N/A</v>
      </c>
      <c r="S135" t="e">
        <f t="shared" si="5"/>
        <v>#N/A</v>
      </c>
    </row>
    <row r="136" spans="1:19">
      <c r="A136">
        <f>'Previous Trades Import_OMS Quer'!A136</f>
        <v>0</v>
      </c>
      <c r="B136">
        <f>'Previous Trades Import_OMS Quer'!B136</f>
        <v>0</v>
      </c>
      <c r="C136" s="22">
        <f>'Previous Trades Import_OMS Quer'!C136</f>
        <v>0</v>
      </c>
      <c r="D136">
        <f>'Previous Trades Import_OMS Quer'!D136</f>
        <v>0</v>
      </c>
      <c r="E136" s="22">
        <f>'Previous Trades Import_OMS Quer'!E136</f>
        <v>0</v>
      </c>
      <c r="F136">
        <f>'Previous Trades Import_OMS Quer'!F136</f>
        <v>0</v>
      </c>
      <c r="G136">
        <f>'Previous Trades Import_OMS Quer'!G136</f>
        <v>0</v>
      </c>
      <c r="H136">
        <f>'Previous Trades Import_OMS Quer'!H136</f>
        <v>0</v>
      </c>
      <c r="I136">
        <f>'Previous Trades Import_OMS Quer'!I136</f>
        <v>0</v>
      </c>
      <c r="J136">
        <f>'Previous Trades Import_OMS Quer'!J136</f>
        <v>0</v>
      </c>
      <c r="K136">
        <f>'Previous Trades Import_OMS Quer'!K136</f>
        <v>0</v>
      </c>
      <c r="L136">
        <f>'Previous Trades Import_OMS Quer'!L136</f>
        <v>0</v>
      </c>
      <c r="M136">
        <f>'Previous Trades Import_OMS Quer'!M136</f>
        <v>0</v>
      </c>
      <c r="N136">
        <f>'Previous Trades Import_OMS Quer'!N136</f>
        <v>0</v>
      </c>
      <c r="O136" t="str">
        <f>CLEAN('Previous Trades Import_OMS Quer'!O136)</f>
        <v/>
      </c>
      <c r="Q136" s="25">
        <f t="shared" si="4"/>
        <v>0</v>
      </c>
      <c r="R136" s="25" t="e">
        <f>VLOOKUP(O136,'Currency Balance'!$O$3:$Q$32,3,0)</f>
        <v>#N/A</v>
      </c>
      <c r="S136" t="e">
        <f t="shared" si="5"/>
        <v>#N/A</v>
      </c>
    </row>
    <row r="137" spans="1:19">
      <c r="A137">
        <f>'Previous Trades Import_OMS Quer'!A137</f>
        <v>0</v>
      </c>
      <c r="B137">
        <f>'Previous Trades Import_OMS Quer'!B137</f>
        <v>0</v>
      </c>
      <c r="C137" s="22">
        <f>'Previous Trades Import_OMS Quer'!C137</f>
        <v>0</v>
      </c>
      <c r="D137">
        <f>'Previous Trades Import_OMS Quer'!D137</f>
        <v>0</v>
      </c>
      <c r="E137" s="22">
        <f>'Previous Trades Import_OMS Quer'!E137</f>
        <v>0</v>
      </c>
      <c r="F137">
        <f>'Previous Trades Import_OMS Quer'!F137</f>
        <v>0</v>
      </c>
      <c r="G137">
        <f>'Previous Trades Import_OMS Quer'!G137</f>
        <v>0</v>
      </c>
      <c r="H137">
        <f>'Previous Trades Import_OMS Quer'!H137</f>
        <v>0</v>
      </c>
      <c r="I137">
        <f>'Previous Trades Import_OMS Quer'!I137</f>
        <v>0</v>
      </c>
      <c r="J137">
        <f>'Previous Trades Import_OMS Quer'!J137</f>
        <v>0</v>
      </c>
      <c r="K137">
        <f>'Previous Trades Import_OMS Quer'!K137</f>
        <v>0</v>
      </c>
      <c r="L137">
        <f>'Previous Trades Import_OMS Quer'!L137</f>
        <v>0</v>
      </c>
      <c r="M137">
        <f>'Previous Trades Import_OMS Quer'!M137</f>
        <v>0</v>
      </c>
      <c r="N137">
        <f>'Previous Trades Import_OMS Quer'!N137</f>
        <v>0</v>
      </c>
      <c r="O137" t="str">
        <f>CLEAN('Previous Trades Import_OMS Quer'!O137)</f>
        <v/>
      </c>
      <c r="Q137" s="25">
        <f t="shared" si="4"/>
        <v>0</v>
      </c>
      <c r="R137" s="25" t="e">
        <f>VLOOKUP(O137,'Currency Balance'!$O$3:$Q$32,3,0)</f>
        <v>#N/A</v>
      </c>
      <c r="S137" t="e">
        <f t="shared" si="5"/>
        <v>#N/A</v>
      </c>
    </row>
    <row r="138" spans="1:19">
      <c r="A138">
        <f>'Previous Trades Import_OMS Quer'!A138</f>
        <v>0</v>
      </c>
      <c r="B138">
        <f>'Previous Trades Import_OMS Quer'!B138</f>
        <v>0</v>
      </c>
      <c r="C138" s="22">
        <f>'Previous Trades Import_OMS Quer'!C138</f>
        <v>0</v>
      </c>
      <c r="D138">
        <f>'Previous Trades Import_OMS Quer'!D138</f>
        <v>0</v>
      </c>
      <c r="E138" s="22">
        <f>'Previous Trades Import_OMS Quer'!E138</f>
        <v>0</v>
      </c>
      <c r="F138">
        <f>'Previous Trades Import_OMS Quer'!F138</f>
        <v>0</v>
      </c>
      <c r="G138">
        <f>'Previous Trades Import_OMS Quer'!G138</f>
        <v>0</v>
      </c>
      <c r="H138">
        <f>'Previous Trades Import_OMS Quer'!H138</f>
        <v>0</v>
      </c>
      <c r="I138">
        <f>'Previous Trades Import_OMS Quer'!I138</f>
        <v>0</v>
      </c>
      <c r="J138">
        <f>'Previous Trades Import_OMS Quer'!J138</f>
        <v>0</v>
      </c>
      <c r="K138">
        <f>'Previous Trades Import_OMS Quer'!K138</f>
        <v>0</v>
      </c>
      <c r="L138">
        <f>'Previous Trades Import_OMS Quer'!L138</f>
        <v>0</v>
      </c>
      <c r="M138">
        <f>'Previous Trades Import_OMS Quer'!M138</f>
        <v>0</v>
      </c>
      <c r="N138">
        <f>'Previous Trades Import_OMS Quer'!N138</f>
        <v>0</v>
      </c>
      <c r="O138" t="str">
        <f>CLEAN('Previous Trades Import_OMS Quer'!O138)</f>
        <v/>
      </c>
      <c r="Q138" s="25">
        <f t="shared" si="4"/>
        <v>0</v>
      </c>
      <c r="R138" s="25" t="e">
        <f>VLOOKUP(O138,'Currency Balance'!$O$3:$Q$32,3,0)</f>
        <v>#N/A</v>
      </c>
      <c r="S138" t="e">
        <f t="shared" si="5"/>
        <v>#N/A</v>
      </c>
    </row>
    <row r="139" spans="1:19">
      <c r="A139">
        <f>'Previous Trades Import_OMS Quer'!A139</f>
        <v>0</v>
      </c>
      <c r="B139">
        <f>'Previous Trades Import_OMS Quer'!B139</f>
        <v>0</v>
      </c>
      <c r="C139" s="22">
        <f>'Previous Trades Import_OMS Quer'!C139</f>
        <v>0</v>
      </c>
      <c r="D139">
        <f>'Previous Trades Import_OMS Quer'!D139</f>
        <v>0</v>
      </c>
      <c r="E139" s="22">
        <f>'Previous Trades Import_OMS Quer'!E139</f>
        <v>0</v>
      </c>
      <c r="F139">
        <f>'Previous Trades Import_OMS Quer'!F139</f>
        <v>0</v>
      </c>
      <c r="G139">
        <f>'Previous Trades Import_OMS Quer'!G139</f>
        <v>0</v>
      </c>
      <c r="H139">
        <f>'Previous Trades Import_OMS Quer'!H139</f>
        <v>0</v>
      </c>
      <c r="I139">
        <f>'Previous Trades Import_OMS Quer'!I139</f>
        <v>0</v>
      </c>
      <c r="J139">
        <f>'Previous Trades Import_OMS Quer'!J139</f>
        <v>0</v>
      </c>
      <c r="K139">
        <f>'Previous Trades Import_OMS Quer'!K139</f>
        <v>0</v>
      </c>
      <c r="L139">
        <f>'Previous Trades Import_OMS Quer'!L139</f>
        <v>0</v>
      </c>
      <c r="M139">
        <f>'Previous Trades Import_OMS Quer'!M139</f>
        <v>0</v>
      </c>
      <c r="N139">
        <f>'Previous Trades Import_OMS Quer'!N139</f>
        <v>0</v>
      </c>
      <c r="O139" t="str">
        <f>CLEAN('Previous Trades Import_OMS Quer'!O139)</f>
        <v/>
      </c>
      <c r="Q139" s="25">
        <f t="shared" si="4"/>
        <v>0</v>
      </c>
      <c r="R139" s="25" t="e">
        <f>VLOOKUP(O139,'Currency Balance'!$O$3:$Q$32,3,0)</f>
        <v>#N/A</v>
      </c>
      <c r="S139" t="e">
        <f t="shared" si="5"/>
        <v>#N/A</v>
      </c>
    </row>
    <row r="140" spans="1:19">
      <c r="A140">
        <f>'Previous Trades Import_OMS Quer'!A140</f>
        <v>0</v>
      </c>
      <c r="B140">
        <f>'Previous Trades Import_OMS Quer'!B140</f>
        <v>0</v>
      </c>
      <c r="C140" s="22">
        <f>'Previous Trades Import_OMS Quer'!C140</f>
        <v>0</v>
      </c>
      <c r="D140">
        <f>'Previous Trades Import_OMS Quer'!D140</f>
        <v>0</v>
      </c>
      <c r="E140" s="22">
        <f>'Previous Trades Import_OMS Quer'!E140</f>
        <v>0</v>
      </c>
      <c r="F140">
        <f>'Previous Trades Import_OMS Quer'!F140</f>
        <v>0</v>
      </c>
      <c r="G140">
        <f>'Previous Trades Import_OMS Quer'!G140</f>
        <v>0</v>
      </c>
      <c r="H140">
        <f>'Previous Trades Import_OMS Quer'!H140</f>
        <v>0</v>
      </c>
      <c r="I140">
        <f>'Previous Trades Import_OMS Quer'!I140</f>
        <v>0</v>
      </c>
      <c r="J140">
        <f>'Previous Trades Import_OMS Quer'!J140</f>
        <v>0</v>
      </c>
      <c r="K140">
        <f>'Previous Trades Import_OMS Quer'!K140</f>
        <v>0</v>
      </c>
      <c r="L140">
        <f>'Previous Trades Import_OMS Quer'!L140</f>
        <v>0</v>
      </c>
      <c r="M140">
        <f>'Previous Trades Import_OMS Quer'!M140</f>
        <v>0</v>
      </c>
      <c r="N140">
        <f>'Previous Trades Import_OMS Quer'!N140</f>
        <v>0</v>
      </c>
      <c r="O140" t="str">
        <f>CLEAN('Previous Trades Import_OMS Quer'!O140)</f>
        <v/>
      </c>
      <c r="Q140" s="25">
        <f t="shared" si="4"/>
        <v>0</v>
      </c>
      <c r="R140" s="25" t="e">
        <f>VLOOKUP(O140,'Currency Balance'!$O$3:$Q$32,3,0)</f>
        <v>#N/A</v>
      </c>
      <c r="S140" t="e">
        <f t="shared" si="5"/>
        <v>#N/A</v>
      </c>
    </row>
    <row r="141" spans="1:19">
      <c r="A141">
        <f>'Previous Trades Import_OMS Quer'!A141</f>
        <v>0</v>
      </c>
      <c r="B141">
        <f>'Previous Trades Import_OMS Quer'!B141</f>
        <v>0</v>
      </c>
      <c r="C141" s="22">
        <f>'Previous Trades Import_OMS Quer'!C141</f>
        <v>0</v>
      </c>
      <c r="D141">
        <f>'Previous Trades Import_OMS Quer'!D141</f>
        <v>0</v>
      </c>
      <c r="E141" s="22">
        <f>'Previous Trades Import_OMS Quer'!E141</f>
        <v>0</v>
      </c>
      <c r="F141">
        <f>'Previous Trades Import_OMS Quer'!F141</f>
        <v>0</v>
      </c>
      <c r="G141">
        <f>'Previous Trades Import_OMS Quer'!G141</f>
        <v>0</v>
      </c>
      <c r="H141">
        <f>'Previous Trades Import_OMS Quer'!H141</f>
        <v>0</v>
      </c>
      <c r="I141">
        <f>'Previous Trades Import_OMS Quer'!I141</f>
        <v>0</v>
      </c>
      <c r="J141">
        <f>'Previous Trades Import_OMS Quer'!J141</f>
        <v>0</v>
      </c>
      <c r="K141">
        <f>'Previous Trades Import_OMS Quer'!K141</f>
        <v>0</v>
      </c>
      <c r="L141">
        <f>'Previous Trades Import_OMS Quer'!L141</f>
        <v>0</v>
      </c>
      <c r="M141">
        <f>'Previous Trades Import_OMS Quer'!M141</f>
        <v>0</v>
      </c>
      <c r="N141">
        <f>'Previous Trades Import_OMS Quer'!N141</f>
        <v>0</v>
      </c>
      <c r="O141" t="str">
        <f>CLEAN('Previous Trades Import_OMS Quer'!O141)</f>
        <v/>
      </c>
      <c r="Q141" s="25">
        <f t="shared" si="4"/>
        <v>0</v>
      </c>
      <c r="R141" s="25" t="e">
        <f>VLOOKUP(O141,'Currency Balance'!$O$3:$Q$32,3,0)</f>
        <v>#N/A</v>
      </c>
      <c r="S141" t="e">
        <f t="shared" si="5"/>
        <v>#N/A</v>
      </c>
    </row>
    <row r="142" spans="1:19">
      <c r="A142">
        <f>'Previous Trades Import_OMS Quer'!A142</f>
        <v>0</v>
      </c>
      <c r="B142">
        <f>'Previous Trades Import_OMS Quer'!B142</f>
        <v>0</v>
      </c>
      <c r="C142" s="22">
        <f>'Previous Trades Import_OMS Quer'!C142</f>
        <v>0</v>
      </c>
      <c r="D142">
        <f>'Previous Trades Import_OMS Quer'!D142</f>
        <v>0</v>
      </c>
      <c r="E142" s="22">
        <f>'Previous Trades Import_OMS Quer'!E142</f>
        <v>0</v>
      </c>
      <c r="F142">
        <f>'Previous Trades Import_OMS Quer'!F142</f>
        <v>0</v>
      </c>
      <c r="G142">
        <f>'Previous Trades Import_OMS Quer'!G142</f>
        <v>0</v>
      </c>
      <c r="H142">
        <f>'Previous Trades Import_OMS Quer'!H142</f>
        <v>0</v>
      </c>
      <c r="I142">
        <f>'Previous Trades Import_OMS Quer'!I142</f>
        <v>0</v>
      </c>
      <c r="J142">
        <f>'Previous Trades Import_OMS Quer'!J142</f>
        <v>0</v>
      </c>
      <c r="K142">
        <f>'Previous Trades Import_OMS Quer'!K142</f>
        <v>0</v>
      </c>
      <c r="L142">
        <f>'Previous Trades Import_OMS Quer'!L142</f>
        <v>0</v>
      </c>
      <c r="M142">
        <f>'Previous Trades Import_OMS Quer'!M142</f>
        <v>0</v>
      </c>
      <c r="N142">
        <f>'Previous Trades Import_OMS Quer'!N142</f>
        <v>0</v>
      </c>
      <c r="O142" t="str">
        <f>CLEAN('Previous Trades Import_OMS Quer'!O142)</f>
        <v/>
      </c>
      <c r="Q142" s="25">
        <f t="shared" si="4"/>
        <v>0</v>
      </c>
      <c r="R142" s="25" t="e">
        <f>VLOOKUP(O142,'Currency Balance'!$O$3:$Q$32,3,0)</f>
        <v>#N/A</v>
      </c>
      <c r="S142" t="e">
        <f t="shared" si="5"/>
        <v>#N/A</v>
      </c>
    </row>
    <row r="143" spans="1:19">
      <c r="A143">
        <f>'Previous Trades Import_OMS Quer'!A143</f>
        <v>0</v>
      </c>
      <c r="B143">
        <f>'Previous Trades Import_OMS Quer'!B143</f>
        <v>0</v>
      </c>
      <c r="C143" s="22">
        <f>'Previous Trades Import_OMS Quer'!C143</f>
        <v>0</v>
      </c>
      <c r="D143">
        <f>'Previous Trades Import_OMS Quer'!D143</f>
        <v>0</v>
      </c>
      <c r="E143" s="22">
        <f>'Previous Trades Import_OMS Quer'!E143</f>
        <v>0</v>
      </c>
      <c r="F143">
        <f>'Previous Trades Import_OMS Quer'!F143</f>
        <v>0</v>
      </c>
      <c r="G143">
        <f>'Previous Trades Import_OMS Quer'!G143</f>
        <v>0</v>
      </c>
      <c r="H143">
        <f>'Previous Trades Import_OMS Quer'!H143</f>
        <v>0</v>
      </c>
      <c r="I143">
        <f>'Previous Trades Import_OMS Quer'!I143</f>
        <v>0</v>
      </c>
      <c r="J143">
        <f>'Previous Trades Import_OMS Quer'!J143</f>
        <v>0</v>
      </c>
      <c r="K143">
        <f>'Previous Trades Import_OMS Quer'!K143</f>
        <v>0</v>
      </c>
      <c r="L143">
        <f>'Previous Trades Import_OMS Quer'!L143</f>
        <v>0</v>
      </c>
      <c r="M143">
        <f>'Previous Trades Import_OMS Quer'!M143</f>
        <v>0</v>
      </c>
      <c r="N143">
        <f>'Previous Trades Import_OMS Quer'!N143</f>
        <v>0</v>
      </c>
      <c r="O143" t="str">
        <f>CLEAN('Previous Trades Import_OMS Quer'!O143)</f>
        <v/>
      </c>
      <c r="Q143" s="25">
        <f t="shared" si="4"/>
        <v>0</v>
      </c>
      <c r="R143" s="25" t="e">
        <f>VLOOKUP(O143,'Currency Balance'!$O$3:$Q$32,3,0)</f>
        <v>#N/A</v>
      </c>
      <c r="S143" t="e">
        <f t="shared" si="5"/>
        <v>#N/A</v>
      </c>
    </row>
    <row r="144" spans="1:19">
      <c r="A144">
        <f>'Previous Trades Import_OMS Quer'!A144</f>
        <v>0</v>
      </c>
      <c r="B144">
        <f>'Previous Trades Import_OMS Quer'!B144</f>
        <v>0</v>
      </c>
      <c r="C144" s="22">
        <f>'Previous Trades Import_OMS Quer'!C144</f>
        <v>0</v>
      </c>
      <c r="D144">
        <f>'Previous Trades Import_OMS Quer'!D144</f>
        <v>0</v>
      </c>
      <c r="E144" s="22">
        <f>'Previous Trades Import_OMS Quer'!E144</f>
        <v>0</v>
      </c>
      <c r="F144">
        <f>'Previous Trades Import_OMS Quer'!F144</f>
        <v>0</v>
      </c>
      <c r="G144">
        <f>'Previous Trades Import_OMS Quer'!G144</f>
        <v>0</v>
      </c>
      <c r="H144">
        <f>'Previous Trades Import_OMS Quer'!H144</f>
        <v>0</v>
      </c>
      <c r="I144">
        <f>'Previous Trades Import_OMS Quer'!I144</f>
        <v>0</v>
      </c>
      <c r="J144">
        <f>'Previous Trades Import_OMS Quer'!J144</f>
        <v>0</v>
      </c>
      <c r="K144">
        <f>'Previous Trades Import_OMS Quer'!K144</f>
        <v>0</v>
      </c>
      <c r="L144">
        <f>'Previous Trades Import_OMS Quer'!L144</f>
        <v>0</v>
      </c>
      <c r="M144">
        <f>'Previous Trades Import_OMS Quer'!M144</f>
        <v>0</v>
      </c>
      <c r="N144">
        <f>'Previous Trades Import_OMS Quer'!N144</f>
        <v>0</v>
      </c>
      <c r="O144" t="str">
        <f>CLEAN('Previous Trades Import_OMS Quer'!O144)</f>
        <v/>
      </c>
      <c r="Q144" s="25">
        <f t="shared" si="4"/>
        <v>0</v>
      </c>
      <c r="R144" s="25" t="e">
        <f>VLOOKUP(O144,'Currency Balance'!$O$3:$Q$32,3,0)</f>
        <v>#N/A</v>
      </c>
      <c r="S144" t="e">
        <f t="shared" si="5"/>
        <v>#N/A</v>
      </c>
    </row>
    <row r="145" spans="1:19">
      <c r="A145">
        <f>'Previous Trades Import_OMS Quer'!A145</f>
        <v>0</v>
      </c>
      <c r="B145">
        <f>'Previous Trades Import_OMS Quer'!B145</f>
        <v>0</v>
      </c>
      <c r="C145" s="22">
        <f>'Previous Trades Import_OMS Quer'!C145</f>
        <v>0</v>
      </c>
      <c r="D145">
        <f>'Previous Trades Import_OMS Quer'!D145</f>
        <v>0</v>
      </c>
      <c r="E145" s="22">
        <f>'Previous Trades Import_OMS Quer'!E145</f>
        <v>0</v>
      </c>
      <c r="F145">
        <f>'Previous Trades Import_OMS Quer'!F145</f>
        <v>0</v>
      </c>
      <c r="G145">
        <f>'Previous Trades Import_OMS Quer'!G145</f>
        <v>0</v>
      </c>
      <c r="H145">
        <f>'Previous Trades Import_OMS Quer'!H145</f>
        <v>0</v>
      </c>
      <c r="I145">
        <f>'Previous Trades Import_OMS Quer'!I145</f>
        <v>0</v>
      </c>
      <c r="J145">
        <f>'Previous Trades Import_OMS Quer'!J145</f>
        <v>0</v>
      </c>
      <c r="K145">
        <f>'Previous Trades Import_OMS Quer'!K145</f>
        <v>0</v>
      </c>
      <c r="L145">
        <f>'Previous Trades Import_OMS Quer'!L145</f>
        <v>0</v>
      </c>
      <c r="M145">
        <f>'Previous Trades Import_OMS Quer'!M145</f>
        <v>0</v>
      </c>
      <c r="N145">
        <f>'Previous Trades Import_OMS Quer'!N145</f>
        <v>0</v>
      </c>
      <c r="O145" t="str">
        <f>CLEAN('Previous Trades Import_OMS Quer'!O145)</f>
        <v/>
      </c>
      <c r="Q145" s="25">
        <f t="shared" si="4"/>
        <v>0</v>
      </c>
      <c r="R145" s="25" t="e">
        <f>VLOOKUP(O145,'Currency Balance'!$O$3:$Q$32,3,0)</f>
        <v>#N/A</v>
      </c>
      <c r="S145" t="e">
        <f t="shared" si="5"/>
        <v>#N/A</v>
      </c>
    </row>
    <row r="146" spans="1:19">
      <c r="A146">
        <f>'Previous Trades Import_OMS Quer'!A146</f>
        <v>0</v>
      </c>
      <c r="B146">
        <f>'Previous Trades Import_OMS Quer'!B146</f>
        <v>0</v>
      </c>
      <c r="C146" s="22">
        <f>'Previous Trades Import_OMS Quer'!C146</f>
        <v>0</v>
      </c>
      <c r="D146">
        <f>'Previous Trades Import_OMS Quer'!D146</f>
        <v>0</v>
      </c>
      <c r="E146" s="22">
        <f>'Previous Trades Import_OMS Quer'!E146</f>
        <v>0</v>
      </c>
      <c r="F146">
        <f>'Previous Trades Import_OMS Quer'!F146</f>
        <v>0</v>
      </c>
      <c r="G146">
        <f>'Previous Trades Import_OMS Quer'!G146</f>
        <v>0</v>
      </c>
      <c r="H146">
        <f>'Previous Trades Import_OMS Quer'!H146</f>
        <v>0</v>
      </c>
      <c r="I146">
        <f>'Previous Trades Import_OMS Quer'!I146</f>
        <v>0</v>
      </c>
      <c r="J146">
        <f>'Previous Trades Import_OMS Quer'!J146</f>
        <v>0</v>
      </c>
      <c r="K146">
        <f>'Previous Trades Import_OMS Quer'!K146</f>
        <v>0</v>
      </c>
      <c r="L146">
        <f>'Previous Trades Import_OMS Quer'!L146</f>
        <v>0</v>
      </c>
      <c r="M146">
        <f>'Previous Trades Import_OMS Quer'!M146</f>
        <v>0</v>
      </c>
      <c r="N146">
        <f>'Previous Trades Import_OMS Quer'!N146</f>
        <v>0</v>
      </c>
      <c r="O146" t="str">
        <f>CLEAN('Previous Trades Import_OMS Quer'!O146)</f>
        <v/>
      </c>
      <c r="Q146" s="25">
        <f t="shared" si="4"/>
        <v>0</v>
      </c>
      <c r="R146" s="25" t="e">
        <f>VLOOKUP(O146,'Currency Balance'!$O$3:$Q$32,3,0)</f>
        <v>#N/A</v>
      </c>
      <c r="S146" t="e">
        <f t="shared" si="5"/>
        <v>#N/A</v>
      </c>
    </row>
    <row r="147" spans="1:19">
      <c r="A147">
        <f>'Previous Trades Import_OMS Quer'!A147</f>
        <v>0</v>
      </c>
      <c r="B147">
        <f>'Previous Trades Import_OMS Quer'!B147</f>
        <v>0</v>
      </c>
      <c r="C147" s="22">
        <f>'Previous Trades Import_OMS Quer'!C147</f>
        <v>0</v>
      </c>
      <c r="D147">
        <f>'Previous Trades Import_OMS Quer'!D147</f>
        <v>0</v>
      </c>
      <c r="E147" s="22">
        <f>'Previous Trades Import_OMS Quer'!E147</f>
        <v>0</v>
      </c>
      <c r="F147">
        <f>'Previous Trades Import_OMS Quer'!F147</f>
        <v>0</v>
      </c>
      <c r="G147">
        <f>'Previous Trades Import_OMS Quer'!G147</f>
        <v>0</v>
      </c>
      <c r="H147">
        <f>'Previous Trades Import_OMS Quer'!H147</f>
        <v>0</v>
      </c>
      <c r="I147">
        <f>'Previous Trades Import_OMS Quer'!I147</f>
        <v>0</v>
      </c>
      <c r="J147">
        <f>'Previous Trades Import_OMS Quer'!J147</f>
        <v>0</v>
      </c>
      <c r="K147">
        <f>'Previous Trades Import_OMS Quer'!K147</f>
        <v>0</v>
      </c>
      <c r="L147">
        <f>'Previous Trades Import_OMS Quer'!L147</f>
        <v>0</v>
      </c>
      <c r="M147">
        <f>'Previous Trades Import_OMS Quer'!M147</f>
        <v>0</v>
      </c>
      <c r="N147">
        <f>'Previous Trades Import_OMS Quer'!N147</f>
        <v>0</v>
      </c>
      <c r="O147" t="str">
        <f>CLEAN('Previous Trades Import_OMS Quer'!O147)</f>
        <v/>
      </c>
      <c r="Q147" s="25">
        <f t="shared" si="4"/>
        <v>0</v>
      </c>
      <c r="R147" s="25" t="e">
        <f>VLOOKUP(O147,'Currency Balance'!$O$3:$Q$32,3,0)</f>
        <v>#N/A</v>
      </c>
      <c r="S147" t="e">
        <f t="shared" si="5"/>
        <v>#N/A</v>
      </c>
    </row>
    <row r="148" spans="1:19">
      <c r="A148">
        <f>'Previous Trades Import_OMS Quer'!A148</f>
        <v>0</v>
      </c>
      <c r="B148">
        <f>'Previous Trades Import_OMS Quer'!B148</f>
        <v>0</v>
      </c>
      <c r="C148" s="22">
        <f>'Previous Trades Import_OMS Quer'!C148</f>
        <v>0</v>
      </c>
      <c r="D148">
        <f>'Previous Trades Import_OMS Quer'!D148</f>
        <v>0</v>
      </c>
      <c r="E148" s="22">
        <f>'Previous Trades Import_OMS Quer'!E148</f>
        <v>0</v>
      </c>
      <c r="F148">
        <f>'Previous Trades Import_OMS Quer'!F148</f>
        <v>0</v>
      </c>
      <c r="G148">
        <f>'Previous Trades Import_OMS Quer'!G148</f>
        <v>0</v>
      </c>
      <c r="H148">
        <f>'Previous Trades Import_OMS Quer'!H148</f>
        <v>0</v>
      </c>
      <c r="I148">
        <f>'Previous Trades Import_OMS Quer'!I148</f>
        <v>0</v>
      </c>
      <c r="J148">
        <f>'Previous Trades Import_OMS Quer'!J148</f>
        <v>0</v>
      </c>
      <c r="K148">
        <f>'Previous Trades Import_OMS Quer'!K148</f>
        <v>0</v>
      </c>
      <c r="L148">
        <f>'Previous Trades Import_OMS Quer'!L148</f>
        <v>0</v>
      </c>
      <c r="M148">
        <f>'Previous Trades Import_OMS Quer'!M148</f>
        <v>0</v>
      </c>
      <c r="N148">
        <f>'Previous Trades Import_OMS Quer'!N148</f>
        <v>0</v>
      </c>
      <c r="O148" t="str">
        <f>CLEAN('Previous Trades Import_OMS Quer'!O148)</f>
        <v/>
      </c>
      <c r="Q148" s="25">
        <f t="shared" si="4"/>
        <v>0</v>
      </c>
      <c r="R148" s="25" t="e">
        <f>VLOOKUP(O148,'Currency Balance'!$O$3:$Q$32,3,0)</f>
        <v>#N/A</v>
      </c>
      <c r="S148" t="e">
        <f t="shared" si="5"/>
        <v>#N/A</v>
      </c>
    </row>
    <row r="149" spans="1:19">
      <c r="A149">
        <f>'Previous Trades Import_OMS Quer'!A149</f>
        <v>0</v>
      </c>
      <c r="B149">
        <f>'Previous Trades Import_OMS Quer'!B149</f>
        <v>0</v>
      </c>
      <c r="C149" s="22">
        <f>'Previous Trades Import_OMS Quer'!C149</f>
        <v>0</v>
      </c>
      <c r="D149">
        <f>'Previous Trades Import_OMS Quer'!D149</f>
        <v>0</v>
      </c>
      <c r="E149" s="22">
        <f>'Previous Trades Import_OMS Quer'!E149</f>
        <v>0</v>
      </c>
      <c r="F149">
        <f>'Previous Trades Import_OMS Quer'!F149</f>
        <v>0</v>
      </c>
      <c r="G149">
        <f>'Previous Trades Import_OMS Quer'!G149</f>
        <v>0</v>
      </c>
      <c r="H149">
        <f>'Previous Trades Import_OMS Quer'!H149</f>
        <v>0</v>
      </c>
      <c r="I149">
        <f>'Previous Trades Import_OMS Quer'!I149</f>
        <v>0</v>
      </c>
      <c r="J149">
        <f>'Previous Trades Import_OMS Quer'!J149</f>
        <v>0</v>
      </c>
      <c r="K149">
        <f>'Previous Trades Import_OMS Quer'!K149</f>
        <v>0</v>
      </c>
      <c r="L149">
        <f>'Previous Trades Import_OMS Quer'!L149</f>
        <v>0</v>
      </c>
      <c r="M149">
        <f>'Previous Trades Import_OMS Quer'!M149</f>
        <v>0</v>
      </c>
      <c r="N149">
        <f>'Previous Trades Import_OMS Quer'!N149</f>
        <v>0</v>
      </c>
      <c r="O149" t="str">
        <f>CLEAN('Previous Trades Import_OMS Quer'!O149)</f>
        <v/>
      </c>
      <c r="Q149" s="25">
        <f t="shared" si="4"/>
        <v>0</v>
      </c>
      <c r="R149" s="25" t="e">
        <f>VLOOKUP(O149,'Currency Balance'!$O$3:$Q$32,3,0)</f>
        <v>#N/A</v>
      </c>
      <c r="S149" t="e">
        <f t="shared" si="5"/>
        <v>#N/A</v>
      </c>
    </row>
    <row r="150" spans="1:19">
      <c r="A150">
        <f>'Previous Trades Import_OMS Quer'!A150</f>
        <v>0</v>
      </c>
      <c r="B150">
        <f>'Previous Trades Import_OMS Quer'!B150</f>
        <v>0</v>
      </c>
      <c r="C150" s="22">
        <f>'Previous Trades Import_OMS Quer'!C150</f>
        <v>0</v>
      </c>
      <c r="D150">
        <f>'Previous Trades Import_OMS Quer'!D150</f>
        <v>0</v>
      </c>
      <c r="E150" s="22">
        <f>'Previous Trades Import_OMS Quer'!E150</f>
        <v>0</v>
      </c>
      <c r="F150">
        <f>'Previous Trades Import_OMS Quer'!F150</f>
        <v>0</v>
      </c>
      <c r="G150">
        <f>'Previous Trades Import_OMS Quer'!G150</f>
        <v>0</v>
      </c>
      <c r="H150">
        <f>'Previous Trades Import_OMS Quer'!H150</f>
        <v>0</v>
      </c>
      <c r="I150">
        <f>'Previous Trades Import_OMS Quer'!I150</f>
        <v>0</v>
      </c>
      <c r="J150">
        <f>'Previous Trades Import_OMS Quer'!J150</f>
        <v>0</v>
      </c>
      <c r="K150">
        <f>'Previous Trades Import_OMS Quer'!K150</f>
        <v>0</v>
      </c>
      <c r="L150">
        <f>'Previous Trades Import_OMS Quer'!L150</f>
        <v>0</v>
      </c>
      <c r="M150">
        <f>'Previous Trades Import_OMS Quer'!M150</f>
        <v>0</v>
      </c>
      <c r="N150">
        <f>'Previous Trades Import_OMS Quer'!N150</f>
        <v>0</v>
      </c>
      <c r="O150" t="str">
        <f>CLEAN('Previous Trades Import_OMS Quer'!O150)</f>
        <v/>
      </c>
      <c r="Q150" s="25">
        <f t="shared" si="4"/>
        <v>0</v>
      </c>
      <c r="R150" s="25" t="e">
        <f>VLOOKUP(O150,'Currency Balance'!$O$3:$Q$32,3,0)</f>
        <v>#N/A</v>
      </c>
      <c r="S150" t="e">
        <f t="shared" si="5"/>
        <v>#N/A</v>
      </c>
    </row>
    <row r="151" spans="1:19">
      <c r="A151">
        <f>'Previous Trades Import_OMS Quer'!A151</f>
        <v>0</v>
      </c>
      <c r="B151">
        <f>'Previous Trades Import_OMS Quer'!B151</f>
        <v>0</v>
      </c>
      <c r="C151" s="22">
        <f>'Previous Trades Import_OMS Quer'!C151</f>
        <v>0</v>
      </c>
      <c r="D151">
        <f>'Previous Trades Import_OMS Quer'!D151</f>
        <v>0</v>
      </c>
      <c r="E151" s="22">
        <f>'Previous Trades Import_OMS Quer'!E151</f>
        <v>0</v>
      </c>
      <c r="F151">
        <f>'Previous Trades Import_OMS Quer'!F151</f>
        <v>0</v>
      </c>
      <c r="G151">
        <f>'Previous Trades Import_OMS Quer'!G151</f>
        <v>0</v>
      </c>
      <c r="H151">
        <f>'Previous Trades Import_OMS Quer'!H151</f>
        <v>0</v>
      </c>
      <c r="I151">
        <f>'Previous Trades Import_OMS Quer'!I151</f>
        <v>0</v>
      </c>
      <c r="J151">
        <f>'Previous Trades Import_OMS Quer'!J151</f>
        <v>0</v>
      </c>
      <c r="K151">
        <f>'Previous Trades Import_OMS Quer'!K151</f>
        <v>0</v>
      </c>
      <c r="L151">
        <f>'Previous Trades Import_OMS Quer'!L151</f>
        <v>0</v>
      </c>
      <c r="M151">
        <f>'Previous Trades Import_OMS Quer'!M151</f>
        <v>0</v>
      </c>
      <c r="N151">
        <f>'Previous Trades Import_OMS Quer'!N151</f>
        <v>0</v>
      </c>
      <c r="O151" t="str">
        <f>CLEAN('Previous Trades Import_OMS Quer'!O151)</f>
        <v/>
      </c>
      <c r="Q151" s="25">
        <f t="shared" si="4"/>
        <v>0</v>
      </c>
      <c r="R151" s="25" t="e">
        <f>VLOOKUP(O151,'Currency Balance'!$O$3:$Q$32,3,0)</f>
        <v>#N/A</v>
      </c>
      <c r="S151" t="e">
        <f t="shared" si="5"/>
        <v>#N/A</v>
      </c>
    </row>
    <row r="152" spans="1:19">
      <c r="A152">
        <f>'Previous Trades Import_OMS Quer'!A152</f>
        <v>0</v>
      </c>
      <c r="B152">
        <f>'Previous Trades Import_OMS Quer'!B152</f>
        <v>0</v>
      </c>
      <c r="C152" s="22">
        <f>'Previous Trades Import_OMS Quer'!C152</f>
        <v>0</v>
      </c>
      <c r="D152">
        <f>'Previous Trades Import_OMS Quer'!D152</f>
        <v>0</v>
      </c>
      <c r="E152" s="22">
        <f>'Previous Trades Import_OMS Quer'!E152</f>
        <v>0</v>
      </c>
      <c r="F152">
        <f>'Previous Trades Import_OMS Quer'!F152</f>
        <v>0</v>
      </c>
      <c r="G152">
        <f>'Previous Trades Import_OMS Quer'!G152</f>
        <v>0</v>
      </c>
      <c r="H152">
        <f>'Previous Trades Import_OMS Quer'!H152</f>
        <v>0</v>
      </c>
      <c r="I152">
        <f>'Previous Trades Import_OMS Quer'!I152</f>
        <v>0</v>
      </c>
      <c r="J152">
        <f>'Previous Trades Import_OMS Quer'!J152</f>
        <v>0</v>
      </c>
      <c r="K152">
        <f>'Previous Trades Import_OMS Quer'!K152</f>
        <v>0</v>
      </c>
      <c r="L152">
        <f>'Previous Trades Import_OMS Quer'!L152</f>
        <v>0</v>
      </c>
      <c r="M152">
        <f>'Previous Trades Import_OMS Quer'!M152</f>
        <v>0</v>
      </c>
      <c r="N152">
        <f>'Previous Trades Import_OMS Quer'!N152</f>
        <v>0</v>
      </c>
      <c r="O152" t="str">
        <f>CLEAN('Previous Trades Import_OMS Quer'!O152)</f>
        <v/>
      </c>
      <c r="Q152" s="25">
        <f t="shared" si="4"/>
        <v>0</v>
      </c>
      <c r="R152" s="25" t="e">
        <f>VLOOKUP(O152,'Currency Balance'!$O$3:$Q$32,3,0)</f>
        <v>#N/A</v>
      </c>
      <c r="S152" t="e">
        <f t="shared" si="5"/>
        <v>#N/A</v>
      </c>
    </row>
    <row r="153" spans="1:19">
      <c r="A153">
        <f>'Previous Trades Import_OMS Quer'!A153</f>
        <v>0</v>
      </c>
      <c r="B153">
        <f>'Previous Trades Import_OMS Quer'!B153</f>
        <v>0</v>
      </c>
      <c r="C153" s="22">
        <f>'Previous Trades Import_OMS Quer'!C153</f>
        <v>0</v>
      </c>
      <c r="D153">
        <f>'Previous Trades Import_OMS Quer'!D153</f>
        <v>0</v>
      </c>
      <c r="E153" s="22">
        <f>'Previous Trades Import_OMS Quer'!E153</f>
        <v>0</v>
      </c>
      <c r="F153">
        <f>'Previous Trades Import_OMS Quer'!F153</f>
        <v>0</v>
      </c>
      <c r="G153">
        <f>'Previous Trades Import_OMS Quer'!G153</f>
        <v>0</v>
      </c>
      <c r="H153">
        <f>'Previous Trades Import_OMS Quer'!H153</f>
        <v>0</v>
      </c>
      <c r="I153">
        <f>'Previous Trades Import_OMS Quer'!I153</f>
        <v>0</v>
      </c>
      <c r="J153">
        <f>'Previous Trades Import_OMS Quer'!J153</f>
        <v>0</v>
      </c>
      <c r="K153">
        <f>'Previous Trades Import_OMS Quer'!K153</f>
        <v>0</v>
      </c>
      <c r="L153">
        <f>'Previous Trades Import_OMS Quer'!L153</f>
        <v>0</v>
      </c>
      <c r="M153">
        <f>'Previous Trades Import_OMS Quer'!M153</f>
        <v>0</v>
      </c>
      <c r="N153">
        <f>'Previous Trades Import_OMS Quer'!N153</f>
        <v>0</v>
      </c>
      <c r="O153" t="str">
        <f>CLEAN('Previous Trades Import_OMS Quer'!O153)</f>
        <v/>
      </c>
      <c r="Q153" s="25">
        <f t="shared" si="4"/>
        <v>0</v>
      </c>
      <c r="R153" s="25" t="e">
        <f>VLOOKUP(O153,'Currency Balance'!$O$3:$Q$32,3,0)</f>
        <v>#N/A</v>
      </c>
      <c r="S153" t="e">
        <f t="shared" si="5"/>
        <v>#N/A</v>
      </c>
    </row>
    <row r="154" spans="1:19">
      <c r="A154">
        <f>'Previous Trades Import_OMS Quer'!A154</f>
        <v>0</v>
      </c>
      <c r="B154">
        <f>'Previous Trades Import_OMS Quer'!B154</f>
        <v>0</v>
      </c>
      <c r="C154" s="22">
        <f>'Previous Trades Import_OMS Quer'!C154</f>
        <v>0</v>
      </c>
      <c r="D154">
        <f>'Previous Trades Import_OMS Quer'!D154</f>
        <v>0</v>
      </c>
      <c r="E154" s="22">
        <f>'Previous Trades Import_OMS Quer'!E154</f>
        <v>0</v>
      </c>
      <c r="F154">
        <f>'Previous Trades Import_OMS Quer'!F154</f>
        <v>0</v>
      </c>
      <c r="G154">
        <f>'Previous Trades Import_OMS Quer'!G154</f>
        <v>0</v>
      </c>
      <c r="H154">
        <f>'Previous Trades Import_OMS Quer'!H154</f>
        <v>0</v>
      </c>
      <c r="I154">
        <f>'Previous Trades Import_OMS Quer'!I154</f>
        <v>0</v>
      </c>
      <c r="J154">
        <f>'Previous Trades Import_OMS Quer'!J154</f>
        <v>0</v>
      </c>
      <c r="K154">
        <f>'Previous Trades Import_OMS Quer'!K154</f>
        <v>0</v>
      </c>
      <c r="L154">
        <f>'Previous Trades Import_OMS Quer'!L154</f>
        <v>0</v>
      </c>
      <c r="M154">
        <f>'Previous Trades Import_OMS Quer'!M154</f>
        <v>0</v>
      </c>
      <c r="N154">
        <f>'Previous Trades Import_OMS Quer'!N154</f>
        <v>0</v>
      </c>
      <c r="O154" t="str">
        <f>CLEAN('Previous Trades Import_OMS Quer'!O154)</f>
        <v/>
      </c>
      <c r="Q154" s="25">
        <f t="shared" si="4"/>
        <v>0</v>
      </c>
      <c r="R154" s="25" t="e">
        <f>VLOOKUP(O154,'Currency Balance'!$O$3:$Q$32,3,0)</f>
        <v>#N/A</v>
      </c>
      <c r="S154" t="e">
        <f t="shared" si="5"/>
        <v>#N/A</v>
      </c>
    </row>
    <row r="155" spans="1:19">
      <c r="A155">
        <f>'Previous Trades Import_OMS Quer'!A155</f>
        <v>0</v>
      </c>
      <c r="B155">
        <f>'Previous Trades Import_OMS Quer'!B155</f>
        <v>0</v>
      </c>
      <c r="C155" s="22">
        <f>'Previous Trades Import_OMS Quer'!C155</f>
        <v>0</v>
      </c>
      <c r="D155">
        <f>'Previous Trades Import_OMS Quer'!D155</f>
        <v>0</v>
      </c>
      <c r="E155" s="22">
        <f>'Previous Trades Import_OMS Quer'!E155</f>
        <v>0</v>
      </c>
      <c r="F155">
        <f>'Previous Trades Import_OMS Quer'!F155</f>
        <v>0</v>
      </c>
      <c r="G155">
        <f>'Previous Trades Import_OMS Quer'!G155</f>
        <v>0</v>
      </c>
      <c r="H155">
        <f>'Previous Trades Import_OMS Quer'!H155</f>
        <v>0</v>
      </c>
      <c r="I155">
        <f>'Previous Trades Import_OMS Quer'!I155</f>
        <v>0</v>
      </c>
      <c r="J155">
        <f>'Previous Trades Import_OMS Quer'!J155</f>
        <v>0</v>
      </c>
      <c r="K155">
        <f>'Previous Trades Import_OMS Quer'!K155</f>
        <v>0</v>
      </c>
      <c r="L155">
        <f>'Previous Trades Import_OMS Quer'!L155</f>
        <v>0</v>
      </c>
      <c r="M155">
        <f>'Previous Trades Import_OMS Quer'!M155</f>
        <v>0</v>
      </c>
      <c r="N155">
        <f>'Previous Trades Import_OMS Quer'!N155</f>
        <v>0</v>
      </c>
      <c r="O155" t="str">
        <f>CLEAN('Previous Trades Import_OMS Quer'!O155)</f>
        <v/>
      </c>
      <c r="Q155" s="25">
        <f t="shared" si="4"/>
        <v>0</v>
      </c>
      <c r="R155" s="25" t="e">
        <f>VLOOKUP(O155,'Currency Balance'!$O$3:$Q$32,3,0)</f>
        <v>#N/A</v>
      </c>
      <c r="S155" t="e">
        <f t="shared" si="5"/>
        <v>#N/A</v>
      </c>
    </row>
    <row r="156" spans="1:19">
      <c r="A156">
        <f>'Previous Trades Import_OMS Quer'!A156</f>
        <v>0</v>
      </c>
      <c r="B156">
        <f>'Previous Trades Import_OMS Quer'!B156</f>
        <v>0</v>
      </c>
      <c r="C156" s="22">
        <f>'Previous Trades Import_OMS Quer'!C156</f>
        <v>0</v>
      </c>
      <c r="D156">
        <f>'Previous Trades Import_OMS Quer'!D156</f>
        <v>0</v>
      </c>
      <c r="E156" s="22">
        <f>'Previous Trades Import_OMS Quer'!E156</f>
        <v>0</v>
      </c>
      <c r="F156">
        <f>'Previous Trades Import_OMS Quer'!F156</f>
        <v>0</v>
      </c>
      <c r="G156">
        <f>'Previous Trades Import_OMS Quer'!G156</f>
        <v>0</v>
      </c>
      <c r="H156">
        <f>'Previous Trades Import_OMS Quer'!H156</f>
        <v>0</v>
      </c>
      <c r="I156">
        <f>'Previous Trades Import_OMS Quer'!I156</f>
        <v>0</v>
      </c>
      <c r="J156">
        <f>'Previous Trades Import_OMS Quer'!J156</f>
        <v>0</v>
      </c>
      <c r="K156">
        <f>'Previous Trades Import_OMS Quer'!K156</f>
        <v>0</v>
      </c>
      <c r="L156">
        <f>'Previous Trades Import_OMS Quer'!L156</f>
        <v>0</v>
      </c>
      <c r="M156">
        <f>'Previous Trades Import_OMS Quer'!M156</f>
        <v>0</v>
      </c>
      <c r="N156">
        <f>'Previous Trades Import_OMS Quer'!N156</f>
        <v>0</v>
      </c>
      <c r="O156" t="str">
        <f>CLEAN('Previous Trades Import_OMS Quer'!O156)</f>
        <v/>
      </c>
      <c r="Q156" s="25">
        <f t="shared" si="4"/>
        <v>0</v>
      </c>
      <c r="R156" s="25" t="e">
        <f>VLOOKUP(O156,'Currency Balance'!$O$3:$Q$32,3,0)</f>
        <v>#N/A</v>
      </c>
      <c r="S156" t="e">
        <f t="shared" si="5"/>
        <v>#N/A</v>
      </c>
    </row>
    <row r="157" spans="1:19">
      <c r="A157">
        <f>'Previous Trades Import_OMS Quer'!A157</f>
        <v>0</v>
      </c>
      <c r="B157">
        <f>'Previous Trades Import_OMS Quer'!B157</f>
        <v>0</v>
      </c>
      <c r="C157" s="22">
        <f>'Previous Trades Import_OMS Quer'!C157</f>
        <v>0</v>
      </c>
      <c r="D157">
        <f>'Previous Trades Import_OMS Quer'!D157</f>
        <v>0</v>
      </c>
      <c r="E157" s="22">
        <f>'Previous Trades Import_OMS Quer'!E157</f>
        <v>0</v>
      </c>
      <c r="F157">
        <f>'Previous Trades Import_OMS Quer'!F157</f>
        <v>0</v>
      </c>
      <c r="G157">
        <f>'Previous Trades Import_OMS Quer'!G157</f>
        <v>0</v>
      </c>
      <c r="H157">
        <f>'Previous Trades Import_OMS Quer'!H157</f>
        <v>0</v>
      </c>
      <c r="I157">
        <f>'Previous Trades Import_OMS Quer'!I157</f>
        <v>0</v>
      </c>
      <c r="J157">
        <f>'Previous Trades Import_OMS Quer'!J157</f>
        <v>0</v>
      </c>
      <c r="K157">
        <f>'Previous Trades Import_OMS Quer'!K157</f>
        <v>0</v>
      </c>
      <c r="L157">
        <f>'Previous Trades Import_OMS Quer'!L157</f>
        <v>0</v>
      </c>
      <c r="M157">
        <f>'Previous Trades Import_OMS Quer'!M157</f>
        <v>0</v>
      </c>
      <c r="N157">
        <f>'Previous Trades Import_OMS Quer'!N157</f>
        <v>0</v>
      </c>
      <c r="O157" t="str">
        <f>CLEAN('Previous Trades Import_OMS Quer'!O157)</f>
        <v/>
      </c>
      <c r="Q157" s="25">
        <f t="shared" si="4"/>
        <v>0</v>
      </c>
      <c r="R157" s="25" t="e">
        <f>VLOOKUP(O157,'Currency Balance'!$O$3:$Q$32,3,0)</f>
        <v>#N/A</v>
      </c>
      <c r="S157" t="e">
        <f t="shared" si="5"/>
        <v>#N/A</v>
      </c>
    </row>
    <row r="158" spans="1:19">
      <c r="A158">
        <f>'Previous Trades Import_OMS Quer'!A158</f>
        <v>0</v>
      </c>
      <c r="B158">
        <f>'Previous Trades Import_OMS Quer'!B158</f>
        <v>0</v>
      </c>
      <c r="C158" s="22">
        <f>'Previous Trades Import_OMS Quer'!C158</f>
        <v>0</v>
      </c>
      <c r="D158">
        <f>'Previous Trades Import_OMS Quer'!D158</f>
        <v>0</v>
      </c>
      <c r="E158" s="22">
        <f>'Previous Trades Import_OMS Quer'!E158</f>
        <v>0</v>
      </c>
      <c r="F158">
        <f>'Previous Trades Import_OMS Quer'!F158</f>
        <v>0</v>
      </c>
      <c r="G158">
        <f>'Previous Trades Import_OMS Quer'!G158</f>
        <v>0</v>
      </c>
      <c r="H158">
        <f>'Previous Trades Import_OMS Quer'!H158</f>
        <v>0</v>
      </c>
      <c r="I158">
        <f>'Previous Trades Import_OMS Quer'!I158</f>
        <v>0</v>
      </c>
      <c r="J158">
        <f>'Previous Trades Import_OMS Quer'!J158</f>
        <v>0</v>
      </c>
      <c r="K158">
        <f>'Previous Trades Import_OMS Quer'!K158</f>
        <v>0</v>
      </c>
      <c r="L158">
        <f>'Previous Trades Import_OMS Quer'!L158</f>
        <v>0</v>
      </c>
      <c r="M158">
        <f>'Previous Trades Import_OMS Quer'!M158</f>
        <v>0</v>
      </c>
      <c r="N158">
        <f>'Previous Trades Import_OMS Quer'!N158</f>
        <v>0</v>
      </c>
      <c r="O158" t="str">
        <f>CLEAN('Previous Trades Import_OMS Quer'!O158)</f>
        <v/>
      </c>
      <c r="Q158" s="25">
        <f t="shared" si="4"/>
        <v>0</v>
      </c>
      <c r="R158" s="25" t="e">
        <f>VLOOKUP(O158,'Currency Balance'!$O$3:$Q$32,3,0)</f>
        <v>#N/A</v>
      </c>
      <c r="S158" t="e">
        <f t="shared" si="5"/>
        <v>#N/A</v>
      </c>
    </row>
    <row r="159" spans="1:19">
      <c r="A159">
        <f>'Previous Trades Import_OMS Quer'!A159</f>
        <v>0</v>
      </c>
      <c r="B159">
        <f>'Previous Trades Import_OMS Quer'!B159</f>
        <v>0</v>
      </c>
      <c r="C159" s="22">
        <f>'Previous Trades Import_OMS Quer'!C159</f>
        <v>0</v>
      </c>
      <c r="D159">
        <f>'Previous Trades Import_OMS Quer'!D159</f>
        <v>0</v>
      </c>
      <c r="E159" s="22">
        <f>'Previous Trades Import_OMS Quer'!E159</f>
        <v>0</v>
      </c>
      <c r="F159">
        <f>'Previous Trades Import_OMS Quer'!F159</f>
        <v>0</v>
      </c>
      <c r="G159">
        <f>'Previous Trades Import_OMS Quer'!G159</f>
        <v>0</v>
      </c>
      <c r="H159">
        <f>'Previous Trades Import_OMS Quer'!H159</f>
        <v>0</v>
      </c>
      <c r="I159">
        <f>'Previous Trades Import_OMS Quer'!I159</f>
        <v>0</v>
      </c>
      <c r="J159">
        <f>'Previous Trades Import_OMS Quer'!J159</f>
        <v>0</v>
      </c>
      <c r="K159">
        <f>'Previous Trades Import_OMS Quer'!K159</f>
        <v>0</v>
      </c>
      <c r="L159">
        <f>'Previous Trades Import_OMS Quer'!L159</f>
        <v>0</v>
      </c>
      <c r="M159">
        <f>'Previous Trades Import_OMS Quer'!M159</f>
        <v>0</v>
      </c>
      <c r="N159">
        <f>'Previous Trades Import_OMS Quer'!N159</f>
        <v>0</v>
      </c>
      <c r="O159" t="str">
        <f>CLEAN('Previous Trades Import_OMS Quer'!O159)</f>
        <v/>
      </c>
      <c r="Q159" s="25">
        <f t="shared" si="4"/>
        <v>0</v>
      </c>
      <c r="R159" s="25" t="e">
        <f>VLOOKUP(O159,'Currency Balance'!$O$3:$Q$32,3,0)</f>
        <v>#N/A</v>
      </c>
      <c r="S159" t="e">
        <f t="shared" si="5"/>
        <v>#N/A</v>
      </c>
    </row>
    <row r="160" spans="1:19">
      <c r="A160">
        <f>'Previous Trades Import_OMS Quer'!A160</f>
        <v>0</v>
      </c>
      <c r="B160">
        <f>'Previous Trades Import_OMS Quer'!B160</f>
        <v>0</v>
      </c>
      <c r="C160" s="22">
        <f>'Previous Trades Import_OMS Quer'!C160</f>
        <v>0</v>
      </c>
      <c r="D160">
        <f>'Previous Trades Import_OMS Quer'!D160</f>
        <v>0</v>
      </c>
      <c r="E160" s="22">
        <f>'Previous Trades Import_OMS Quer'!E160</f>
        <v>0</v>
      </c>
      <c r="F160">
        <f>'Previous Trades Import_OMS Quer'!F160</f>
        <v>0</v>
      </c>
      <c r="G160">
        <f>'Previous Trades Import_OMS Quer'!G160</f>
        <v>0</v>
      </c>
      <c r="H160">
        <f>'Previous Trades Import_OMS Quer'!H160</f>
        <v>0</v>
      </c>
      <c r="I160">
        <f>'Previous Trades Import_OMS Quer'!I160</f>
        <v>0</v>
      </c>
      <c r="J160">
        <f>'Previous Trades Import_OMS Quer'!J160</f>
        <v>0</v>
      </c>
      <c r="K160">
        <f>'Previous Trades Import_OMS Quer'!K160</f>
        <v>0</v>
      </c>
      <c r="L160">
        <f>'Previous Trades Import_OMS Quer'!L160</f>
        <v>0</v>
      </c>
      <c r="M160">
        <f>'Previous Trades Import_OMS Quer'!M160</f>
        <v>0</v>
      </c>
      <c r="N160">
        <f>'Previous Trades Import_OMS Quer'!N160</f>
        <v>0</v>
      </c>
      <c r="O160" t="str">
        <f>CLEAN('Previous Trades Import_OMS Quer'!O160)</f>
        <v/>
      </c>
      <c r="Q160" s="25">
        <f t="shared" si="4"/>
        <v>0</v>
      </c>
      <c r="R160" s="25" t="e">
        <f>VLOOKUP(O160,'Currency Balance'!$O$3:$Q$32,3,0)</f>
        <v>#N/A</v>
      </c>
      <c r="S160" t="e">
        <f t="shared" si="5"/>
        <v>#N/A</v>
      </c>
    </row>
    <row r="161" spans="1:19">
      <c r="A161">
        <f>'Previous Trades Import_OMS Quer'!A161</f>
        <v>0</v>
      </c>
      <c r="B161">
        <f>'Previous Trades Import_OMS Quer'!B161</f>
        <v>0</v>
      </c>
      <c r="C161" s="22">
        <f>'Previous Trades Import_OMS Quer'!C161</f>
        <v>0</v>
      </c>
      <c r="D161">
        <f>'Previous Trades Import_OMS Quer'!D161</f>
        <v>0</v>
      </c>
      <c r="E161" s="22">
        <f>'Previous Trades Import_OMS Quer'!E161</f>
        <v>0</v>
      </c>
      <c r="F161">
        <f>'Previous Trades Import_OMS Quer'!F161</f>
        <v>0</v>
      </c>
      <c r="G161">
        <f>'Previous Trades Import_OMS Quer'!G161</f>
        <v>0</v>
      </c>
      <c r="H161">
        <f>'Previous Trades Import_OMS Quer'!H161</f>
        <v>0</v>
      </c>
      <c r="I161">
        <f>'Previous Trades Import_OMS Quer'!I161</f>
        <v>0</v>
      </c>
      <c r="J161">
        <f>'Previous Trades Import_OMS Quer'!J161</f>
        <v>0</v>
      </c>
      <c r="K161">
        <f>'Previous Trades Import_OMS Quer'!K161</f>
        <v>0</v>
      </c>
      <c r="L161">
        <f>'Previous Trades Import_OMS Quer'!L161</f>
        <v>0</v>
      </c>
      <c r="M161">
        <f>'Previous Trades Import_OMS Quer'!M161</f>
        <v>0</v>
      </c>
      <c r="N161">
        <f>'Previous Trades Import_OMS Quer'!N161</f>
        <v>0</v>
      </c>
      <c r="O161" t="str">
        <f>CLEAN('Previous Trades Import_OMS Quer'!O161)</f>
        <v/>
      </c>
      <c r="Q161" s="25">
        <f t="shared" si="4"/>
        <v>0</v>
      </c>
      <c r="R161" s="25" t="e">
        <f>VLOOKUP(O161,'Currency Balance'!$O$3:$Q$32,3,0)</f>
        <v>#N/A</v>
      </c>
      <c r="S161" t="e">
        <f t="shared" si="5"/>
        <v>#N/A</v>
      </c>
    </row>
    <row r="162" spans="1:19">
      <c r="A162">
        <f>'Previous Trades Import_OMS Quer'!A162</f>
        <v>0</v>
      </c>
      <c r="B162">
        <f>'Previous Trades Import_OMS Quer'!B162</f>
        <v>0</v>
      </c>
      <c r="C162" s="22">
        <f>'Previous Trades Import_OMS Quer'!C162</f>
        <v>0</v>
      </c>
      <c r="D162">
        <f>'Previous Trades Import_OMS Quer'!D162</f>
        <v>0</v>
      </c>
      <c r="E162" s="22">
        <f>'Previous Trades Import_OMS Quer'!E162</f>
        <v>0</v>
      </c>
      <c r="F162">
        <f>'Previous Trades Import_OMS Quer'!F162</f>
        <v>0</v>
      </c>
      <c r="G162">
        <f>'Previous Trades Import_OMS Quer'!G162</f>
        <v>0</v>
      </c>
      <c r="H162">
        <f>'Previous Trades Import_OMS Quer'!H162</f>
        <v>0</v>
      </c>
      <c r="I162">
        <f>'Previous Trades Import_OMS Quer'!I162</f>
        <v>0</v>
      </c>
      <c r="J162">
        <f>'Previous Trades Import_OMS Quer'!J162</f>
        <v>0</v>
      </c>
      <c r="K162">
        <f>'Previous Trades Import_OMS Quer'!K162</f>
        <v>0</v>
      </c>
      <c r="L162">
        <f>'Previous Trades Import_OMS Quer'!L162</f>
        <v>0</v>
      </c>
      <c r="M162">
        <f>'Previous Trades Import_OMS Quer'!M162</f>
        <v>0</v>
      </c>
      <c r="N162">
        <f>'Previous Trades Import_OMS Quer'!N162</f>
        <v>0</v>
      </c>
      <c r="O162" t="str">
        <f>CLEAN('Previous Trades Import_OMS Quer'!O162)</f>
        <v/>
      </c>
      <c r="Q162" s="25">
        <f t="shared" si="4"/>
        <v>0</v>
      </c>
      <c r="R162" s="25" t="e">
        <f>VLOOKUP(O162,'Currency Balance'!$O$3:$Q$32,3,0)</f>
        <v>#N/A</v>
      </c>
      <c r="S162" t="e">
        <f t="shared" si="5"/>
        <v>#N/A</v>
      </c>
    </row>
    <row r="163" spans="1:19">
      <c r="A163">
        <f>'Previous Trades Import_OMS Quer'!A163</f>
        <v>0</v>
      </c>
      <c r="B163">
        <f>'Previous Trades Import_OMS Quer'!B163</f>
        <v>0</v>
      </c>
      <c r="C163" s="22">
        <f>'Previous Trades Import_OMS Quer'!C163</f>
        <v>0</v>
      </c>
      <c r="D163">
        <f>'Previous Trades Import_OMS Quer'!D163</f>
        <v>0</v>
      </c>
      <c r="E163" s="22">
        <f>'Previous Trades Import_OMS Quer'!E163</f>
        <v>0</v>
      </c>
      <c r="F163">
        <f>'Previous Trades Import_OMS Quer'!F163</f>
        <v>0</v>
      </c>
      <c r="G163">
        <f>'Previous Trades Import_OMS Quer'!G163</f>
        <v>0</v>
      </c>
      <c r="H163">
        <f>'Previous Trades Import_OMS Quer'!H163</f>
        <v>0</v>
      </c>
      <c r="I163">
        <f>'Previous Trades Import_OMS Quer'!I163</f>
        <v>0</v>
      </c>
      <c r="J163">
        <f>'Previous Trades Import_OMS Quer'!J163</f>
        <v>0</v>
      </c>
      <c r="K163">
        <f>'Previous Trades Import_OMS Quer'!K163</f>
        <v>0</v>
      </c>
      <c r="L163">
        <f>'Previous Trades Import_OMS Quer'!L163</f>
        <v>0</v>
      </c>
      <c r="M163">
        <f>'Previous Trades Import_OMS Quer'!M163</f>
        <v>0</v>
      </c>
      <c r="N163">
        <f>'Previous Trades Import_OMS Quer'!N163</f>
        <v>0</v>
      </c>
      <c r="O163" t="str">
        <f>CLEAN('Previous Trades Import_OMS Quer'!O163)</f>
        <v/>
      </c>
      <c r="Q163" s="25">
        <f t="shared" si="4"/>
        <v>0</v>
      </c>
      <c r="R163" s="25" t="e">
        <f>VLOOKUP(O163,'Currency Balance'!$O$3:$Q$32,3,0)</f>
        <v>#N/A</v>
      </c>
      <c r="S163" t="e">
        <f t="shared" si="5"/>
        <v>#N/A</v>
      </c>
    </row>
    <row r="164" spans="1:19">
      <c r="A164">
        <f>'Previous Trades Import_OMS Quer'!A164</f>
        <v>0</v>
      </c>
      <c r="B164">
        <f>'Previous Trades Import_OMS Quer'!B164</f>
        <v>0</v>
      </c>
      <c r="C164" s="22">
        <f>'Previous Trades Import_OMS Quer'!C164</f>
        <v>0</v>
      </c>
      <c r="D164">
        <f>'Previous Trades Import_OMS Quer'!D164</f>
        <v>0</v>
      </c>
      <c r="E164" s="22">
        <f>'Previous Trades Import_OMS Quer'!E164</f>
        <v>0</v>
      </c>
      <c r="F164">
        <f>'Previous Trades Import_OMS Quer'!F164</f>
        <v>0</v>
      </c>
      <c r="G164">
        <f>'Previous Trades Import_OMS Quer'!G164</f>
        <v>0</v>
      </c>
      <c r="H164">
        <f>'Previous Trades Import_OMS Quer'!H164</f>
        <v>0</v>
      </c>
      <c r="I164">
        <f>'Previous Trades Import_OMS Quer'!I164</f>
        <v>0</v>
      </c>
      <c r="J164">
        <f>'Previous Trades Import_OMS Quer'!J164</f>
        <v>0</v>
      </c>
      <c r="K164">
        <f>'Previous Trades Import_OMS Quer'!K164</f>
        <v>0</v>
      </c>
      <c r="L164">
        <f>'Previous Trades Import_OMS Quer'!L164</f>
        <v>0</v>
      </c>
      <c r="M164">
        <f>'Previous Trades Import_OMS Quer'!M164</f>
        <v>0</v>
      </c>
      <c r="N164">
        <f>'Previous Trades Import_OMS Quer'!N164</f>
        <v>0</v>
      </c>
      <c r="O164" t="str">
        <f>CLEAN('Previous Trades Import_OMS Quer'!O164)</f>
        <v/>
      </c>
      <c r="Q164" s="25">
        <f t="shared" si="4"/>
        <v>0</v>
      </c>
      <c r="R164" s="25" t="e">
        <f>VLOOKUP(O164,'Currency Balance'!$O$3:$Q$32,3,0)</f>
        <v>#N/A</v>
      </c>
      <c r="S164" t="e">
        <f t="shared" si="5"/>
        <v>#N/A</v>
      </c>
    </row>
    <row r="165" spans="1:19">
      <c r="A165">
        <f>'Previous Trades Import_OMS Quer'!A165</f>
        <v>0</v>
      </c>
      <c r="B165">
        <f>'Previous Trades Import_OMS Quer'!B165</f>
        <v>0</v>
      </c>
      <c r="C165" s="22">
        <f>'Previous Trades Import_OMS Quer'!C165</f>
        <v>0</v>
      </c>
      <c r="D165">
        <f>'Previous Trades Import_OMS Quer'!D165</f>
        <v>0</v>
      </c>
      <c r="E165" s="22">
        <f>'Previous Trades Import_OMS Quer'!E165</f>
        <v>0</v>
      </c>
      <c r="F165">
        <f>'Previous Trades Import_OMS Quer'!F165</f>
        <v>0</v>
      </c>
      <c r="G165">
        <f>'Previous Trades Import_OMS Quer'!G165</f>
        <v>0</v>
      </c>
      <c r="H165">
        <f>'Previous Trades Import_OMS Quer'!H165</f>
        <v>0</v>
      </c>
      <c r="I165">
        <f>'Previous Trades Import_OMS Quer'!I165</f>
        <v>0</v>
      </c>
      <c r="J165">
        <f>'Previous Trades Import_OMS Quer'!J165</f>
        <v>0</v>
      </c>
      <c r="K165">
        <f>'Previous Trades Import_OMS Quer'!K165</f>
        <v>0</v>
      </c>
      <c r="L165">
        <f>'Previous Trades Import_OMS Quer'!L165</f>
        <v>0</v>
      </c>
      <c r="M165">
        <f>'Previous Trades Import_OMS Quer'!M165</f>
        <v>0</v>
      </c>
      <c r="N165">
        <f>'Previous Trades Import_OMS Quer'!N165</f>
        <v>0</v>
      </c>
      <c r="O165" t="str">
        <f>CLEAN('Previous Trades Import_OMS Quer'!O165)</f>
        <v/>
      </c>
      <c r="Q165" s="25">
        <f t="shared" si="4"/>
        <v>0</v>
      </c>
      <c r="R165" s="25" t="e">
        <f>VLOOKUP(O165,'Currency Balance'!$O$3:$Q$32,3,0)</f>
        <v>#N/A</v>
      </c>
      <c r="S165" t="e">
        <f t="shared" si="5"/>
        <v>#N/A</v>
      </c>
    </row>
    <row r="166" spans="1:19">
      <c r="A166">
        <f>'Previous Trades Import_OMS Quer'!A166</f>
        <v>0</v>
      </c>
      <c r="B166">
        <f>'Previous Trades Import_OMS Quer'!B166</f>
        <v>0</v>
      </c>
      <c r="C166" s="22">
        <f>'Previous Trades Import_OMS Quer'!C166</f>
        <v>0</v>
      </c>
      <c r="D166">
        <f>'Previous Trades Import_OMS Quer'!D166</f>
        <v>0</v>
      </c>
      <c r="E166" s="22">
        <f>'Previous Trades Import_OMS Quer'!E166</f>
        <v>0</v>
      </c>
      <c r="F166">
        <f>'Previous Trades Import_OMS Quer'!F166</f>
        <v>0</v>
      </c>
      <c r="G166">
        <f>'Previous Trades Import_OMS Quer'!G166</f>
        <v>0</v>
      </c>
      <c r="H166">
        <f>'Previous Trades Import_OMS Quer'!H166</f>
        <v>0</v>
      </c>
      <c r="I166">
        <f>'Previous Trades Import_OMS Quer'!I166</f>
        <v>0</v>
      </c>
      <c r="J166">
        <f>'Previous Trades Import_OMS Quer'!J166</f>
        <v>0</v>
      </c>
      <c r="K166">
        <f>'Previous Trades Import_OMS Quer'!K166</f>
        <v>0</v>
      </c>
      <c r="L166">
        <f>'Previous Trades Import_OMS Quer'!L166</f>
        <v>0</v>
      </c>
      <c r="M166">
        <f>'Previous Trades Import_OMS Quer'!M166</f>
        <v>0</v>
      </c>
      <c r="N166">
        <f>'Previous Trades Import_OMS Quer'!N166</f>
        <v>0</v>
      </c>
      <c r="O166" t="str">
        <f>CLEAN('Previous Trades Import_OMS Quer'!O166)</f>
        <v/>
      </c>
      <c r="Q166" s="25">
        <f t="shared" si="4"/>
        <v>0</v>
      </c>
      <c r="R166" s="25" t="e">
        <f>VLOOKUP(O166,'Currency Balance'!$O$3:$Q$32,3,0)</f>
        <v>#N/A</v>
      </c>
      <c r="S166" t="e">
        <f t="shared" si="5"/>
        <v>#N/A</v>
      </c>
    </row>
    <row r="167" spans="1:19">
      <c r="A167">
        <f>'Previous Trades Import_OMS Quer'!A167</f>
        <v>0</v>
      </c>
      <c r="B167">
        <f>'Previous Trades Import_OMS Quer'!B167</f>
        <v>0</v>
      </c>
      <c r="C167" s="22">
        <f>'Previous Trades Import_OMS Quer'!C167</f>
        <v>0</v>
      </c>
      <c r="D167">
        <f>'Previous Trades Import_OMS Quer'!D167</f>
        <v>0</v>
      </c>
      <c r="E167" s="22">
        <f>'Previous Trades Import_OMS Quer'!E167</f>
        <v>0</v>
      </c>
      <c r="F167">
        <f>'Previous Trades Import_OMS Quer'!F167</f>
        <v>0</v>
      </c>
      <c r="G167">
        <f>'Previous Trades Import_OMS Quer'!G167</f>
        <v>0</v>
      </c>
      <c r="H167">
        <f>'Previous Trades Import_OMS Quer'!H167</f>
        <v>0</v>
      </c>
      <c r="I167">
        <f>'Previous Trades Import_OMS Quer'!I167</f>
        <v>0</v>
      </c>
      <c r="J167">
        <f>'Previous Trades Import_OMS Quer'!J167</f>
        <v>0</v>
      </c>
      <c r="K167">
        <f>'Previous Trades Import_OMS Quer'!K167</f>
        <v>0</v>
      </c>
      <c r="L167">
        <f>'Previous Trades Import_OMS Quer'!L167</f>
        <v>0</v>
      </c>
      <c r="M167">
        <f>'Previous Trades Import_OMS Quer'!M167</f>
        <v>0</v>
      </c>
      <c r="N167">
        <f>'Previous Trades Import_OMS Quer'!N167</f>
        <v>0</v>
      </c>
      <c r="O167" t="str">
        <f>CLEAN('Previous Trades Import_OMS Quer'!O167)</f>
        <v/>
      </c>
      <c r="Q167" s="25">
        <f t="shared" si="4"/>
        <v>0</v>
      </c>
      <c r="R167" s="25" t="e">
        <f>VLOOKUP(O167,'Currency Balance'!$O$3:$Q$32,3,0)</f>
        <v>#N/A</v>
      </c>
      <c r="S167" t="e">
        <f t="shared" si="5"/>
        <v>#N/A</v>
      </c>
    </row>
    <row r="168" spans="1:19">
      <c r="A168">
        <f>'Previous Trades Import_OMS Quer'!A168</f>
        <v>0</v>
      </c>
      <c r="B168">
        <f>'Previous Trades Import_OMS Quer'!B168</f>
        <v>0</v>
      </c>
      <c r="C168" s="22">
        <f>'Previous Trades Import_OMS Quer'!C168</f>
        <v>0</v>
      </c>
      <c r="D168">
        <f>'Previous Trades Import_OMS Quer'!D168</f>
        <v>0</v>
      </c>
      <c r="E168" s="22">
        <f>'Previous Trades Import_OMS Quer'!E168</f>
        <v>0</v>
      </c>
      <c r="F168">
        <f>'Previous Trades Import_OMS Quer'!F168</f>
        <v>0</v>
      </c>
      <c r="G168">
        <f>'Previous Trades Import_OMS Quer'!G168</f>
        <v>0</v>
      </c>
      <c r="H168">
        <f>'Previous Trades Import_OMS Quer'!H168</f>
        <v>0</v>
      </c>
      <c r="I168">
        <f>'Previous Trades Import_OMS Quer'!I168</f>
        <v>0</v>
      </c>
      <c r="J168">
        <f>'Previous Trades Import_OMS Quer'!J168</f>
        <v>0</v>
      </c>
      <c r="K168">
        <f>'Previous Trades Import_OMS Quer'!K168</f>
        <v>0</v>
      </c>
      <c r="L168">
        <f>'Previous Trades Import_OMS Quer'!L168</f>
        <v>0</v>
      </c>
      <c r="M168">
        <f>'Previous Trades Import_OMS Quer'!M168</f>
        <v>0</v>
      </c>
      <c r="N168">
        <f>'Previous Trades Import_OMS Quer'!N168</f>
        <v>0</v>
      </c>
      <c r="O168" t="str">
        <f>CLEAN('Previous Trades Import_OMS Quer'!O168)</f>
        <v/>
      </c>
      <c r="Q168" s="25">
        <f t="shared" si="4"/>
        <v>0</v>
      </c>
      <c r="R168" s="25" t="e">
        <f>VLOOKUP(O168,'Currency Balance'!$O$3:$Q$32,3,0)</f>
        <v>#N/A</v>
      </c>
      <c r="S168" t="e">
        <f t="shared" si="5"/>
        <v>#N/A</v>
      </c>
    </row>
    <row r="169" spans="1:19">
      <c r="A169">
        <f>'Previous Trades Import_OMS Quer'!A169</f>
        <v>0</v>
      </c>
      <c r="B169">
        <f>'Previous Trades Import_OMS Quer'!B169</f>
        <v>0</v>
      </c>
      <c r="C169" s="22">
        <f>'Previous Trades Import_OMS Quer'!C169</f>
        <v>0</v>
      </c>
      <c r="D169">
        <f>'Previous Trades Import_OMS Quer'!D169</f>
        <v>0</v>
      </c>
      <c r="E169" s="22">
        <f>'Previous Trades Import_OMS Quer'!E169</f>
        <v>0</v>
      </c>
      <c r="F169">
        <f>'Previous Trades Import_OMS Quer'!F169</f>
        <v>0</v>
      </c>
      <c r="G169">
        <f>'Previous Trades Import_OMS Quer'!G169</f>
        <v>0</v>
      </c>
      <c r="H169">
        <f>'Previous Trades Import_OMS Quer'!H169</f>
        <v>0</v>
      </c>
      <c r="I169">
        <f>'Previous Trades Import_OMS Quer'!I169</f>
        <v>0</v>
      </c>
      <c r="J169">
        <f>'Previous Trades Import_OMS Quer'!J169</f>
        <v>0</v>
      </c>
      <c r="K169">
        <f>'Previous Trades Import_OMS Quer'!K169</f>
        <v>0</v>
      </c>
      <c r="L169">
        <f>'Previous Trades Import_OMS Quer'!L169</f>
        <v>0</v>
      </c>
      <c r="M169">
        <f>'Previous Trades Import_OMS Quer'!M169</f>
        <v>0</v>
      </c>
      <c r="N169">
        <f>'Previous Trades Import_OMS Quer'!N169</f>
        <v>0</v>
      </c>
      <c r="O169" t="str">
        <f>CLEAN('Previous Trades Import_OMS Quer'!O169)</f>
        <v/>
      </c>
      <c r="Q169" s="25">
        <f t="shared" si="4"/>
        <v>0</v>
      </c>
      <c r="R169" s="25" t="e">
        <f>VLOOKUP(O169,'Currency Balance'!$O$3:$Q$32,3,0)</f>
        <v>#N/A</v>
      </c>
      <c r="S169" t="e">
        <f t="shared" si="5"/>
        <v>#N/A</v>
      </c>
    </row>
    <row r="170" spans="1:19">
      <c r="A170">
        <f>'Previous Trades Import_OMS Quer'!A170</f>
        <v>0</v>
      </c>
      <c r="B170">
        <f>'Previous Trades Import_OMS Quer'!B170</f>
        <v>0</v>
      </c>
      <c r="C170" s="22">
        <f>'Previous Trades Import_OMS Quer'!C170</f>
        <v>0</v>
      </c>
      <c r="D170">
        <f>'Previous Trades Import_OMS Quer'!D170</f>
        <v>0</v>
      </c>
      <c r="E170" s="22">
        <f>'Previous Trades Import_OMS Quer'!E170</f>
        <v>0</v>
      </c>
      <c r="F170">
        <f>'Previous Trades Import_OMS Quer'!F170</f>
        <v>0</v>
      </c>
      <c r="G170">
        <f>'Previous Trades Import_OMS Quer'!G170</f>
        <v>0</v>
      </c>
      <c r="H170">
        <f>'Previous Trades Import_OMS Quer'!H170</f>
        <v>0</v>
      </c>
      <c r="I170">
        <f>'Previous Trades Import_OMS Quer'!I170</f>
        <v>0</v>
      </c>
      <c r="J170">
        <f>'Previous Trades Import_OMS Quer'!J170</f>
        <v>0</v>
      </c>
      <c r="K170">
        <f>'Previous Trades Import_OMS Quer'!K170</f>
        <v>0</v>
      </c>
      <c r="L170">
        <f>'Previous Trades Import_OMS Quer'!L170</f>
        <v>0</v>
      </c>
      <c r="M170">
        <f>'Previous Trades Import_OMS Quer'!M170</f>
        <v>0</v>
      </c>
      <c r="N170">
        <f>'Previous Trades Import_OMS Quer'!N170</f>
        <v>0</v>
      </c>
      <c r="O170" t="str">
        <f>CLEAN('Previous Trades Import_OMS Quer'!O170)</f>
        <v/>
      </c>
      <c r="Q170" s="25">
        <f t="shared" si="4"/>
        <v>0</v>
      </c>
      <c r="R170" s="25" t="e">
        <f>VLOOKUP(O170,'Currency Balance'!$O$3:$Q$32,3,0)</f>
        <v>#N/A</v>
      </c>
      <c r="S170" t="e">
        <f t="shared" si="5"/>
        <v>#N/A</v>
      </c>
    </row>
    <row r="171" spans="1:19">
      <c r="A171">
        <f>'Previous Trades Import_OMS Quer'!A171</f>
        <v>0</v>
      </c>
      <c r="B171">
        <f>'Previous Trades Import_OMS Quer'!B171</f>
        <v>0</v>
      </c>
      <c r="C171" s="22">
        <f>'Previous Trades Import_OMS Quer'!C171</f>
        <v>0</v>
      </c>
      <c r="D171">
        <f>'Previous Trades Import_OMS Quer'!D171</f>
        <v>0</v>
      </c>
      <c r="E171" s="22">
        <f>'Previous Trades Import_OMS Quer'!E171</f>
        <v>0</v>
      </c>
      <c r="F171">
        <f>'Previous Trades Import_OMS Quer'!F171</f>
        <v>0</v>
      </c>
      <c r="G171">
        <f>'Previous Trades Import_OMS Quer'!G171</f>
        <v>0</v>
      </c>
      <c r="H171">
        <f>'Previous Trades Import_OMS Quer'!H171</f>
        <v>0</v>
      </c>
      <c r="I171">
        <f>'Previous Trades Import_OMS Quer'!I171</f>
        <v>0</v>
      </c>
      <c r="J171">
        <f>'Previous Trades Import_OMS Quer'!J171</f>
        <v>0</v>
      </c>
      <c r="K171">
        <f>'Previous Trades Import_OMS Quer'!K171</f>
        <v>0</v>
      </c>
      <c r="L171">
        <f>'Previous Trades Import_OMS Quer'!L171</f>
        <v>0</v>
      </c>
      <c r="M171">
        <f>'Previous Trades Import_OMS Quer'!M171</f>
        <v>0</v>
      </c>
      <c r="N171">
        <f>'Previous Trades Import_OMS Quer'!N171</f>
        <v>0</v>
      </c>
      <c r="O171" t="str">
        <f>CLEAN('Previous Trades Import_OMS Quer'!O171)</f>
        <v/>
      </c>
      <c r="Q171" s="25">
        <f t="shared" si="4"/>
        <v>0</v>
      </c>
      <c r="R171" s="25" t="e">
        <f>VLOOKUP(O171,'Currency Balance'!$O$3:$Q$32,3,0)</f>
        <v>#N/A</v>
      </c>
      <c r="S171" t="e">
        <f t="shared" si="5"/>
        <v>#N/A</v>
      </c>
    </row>
    <row r="172" spans="1:19">
      <c r="A172">
        <f>'Previous Trades Import_OMS Quer'!A172</f>
        <v>0</v>
      </c>
      <c r="B172">
        <f>'Previous Trades Import_OMS Quer'!B172</f>
        <v>0</v>
      </c>
      <c r="C172" s="22">
        <f>'Previous Trades Import_OMS Quer'!C172</f>
        <v>0</v>
      </c>
      <c r="D172">
        <f>'Previous Trades Import_OMS Quer'!D172</f>
        <v>0</v>
      </c>
      <c r="E172" s="22">
        <f>'Previous Trades Import_OMS Quer'!E172</f>
        <v>0</v>
      </c>
      <c r="F172">
        <f>'Previous Trades Import_OMS Quer'!F172</f>
        <v>0</v>
      </c>
      <c r="G172">
        <f>'Previous Trades Import_OMS Quer'!G172</f>
        <v>0</v>
      </c>
      <c r="H172">
        <f>'Previous Trades Import_OMS Quer'!H172</f>
        <v>0</v>
      </c>
      <c r="I172">
        <f>'Previous Trades Import_OMS Quer'!I172</f>
        <v>0</v>
      </c>
      <c r="J172">
        <f>'Previous Trades Import_OMS Quer'!J172</f>
        <v>0</v>
      </c>
      <c r="K172">
        <f>'Previous Trades Import_OMS Quer'!K172</f>
        <v>0</v>
      </c>
      <c r="L172">
        <f>'Previous Trades Import_OMS Quer'!L172</f>
        <v>0</v>
      </c>
      <c r="M172">
        <f>'Previous Trades Import_OMS Quer'!M172</f>
        <v>0</v>
      </c>
      <c r="N172">
        <f>'Previous Trades Import_OMS Quer'!N172</f>
        <v>0</v>
      </c>
      <c r="O172" t="str">
        <f>CLEAN('Previous Trades Import_OMS Quer'!O172)</f>
        <v/>
      </c>
      <c r="Q172" s="25">
        <f t="shared" si="4"/>
        <v>0</v>
      </c>
      <c r="R172" s="25" t="e">
        <f>VLOOKUP(O172,'Currency Balance'!$O$3:$Q$32,3,0)</f>
        <v>#N/A</v>
      </c>
      <c r="S172" t="e">
        <f t="shared" si="5"/>
        <v>#N/A</v>
      </c>
    </row>
    <row r="173" spans="1:19">
      <c r="A173">
        <f>'Previous Trades Import_OMS Quer'!A173</f>
        <v>0</v>
      </c>
      <c r="B173">
        <f>'Previous Trades Import_OMS Quer'!B173</f>
        <v>0</v>
      </c>
      <c r="C173" s="22">
        <f>'Previous Trades Import_OMS Quer'!C173</f>
        <v>0</v>
      </c>
      <c r="D173">
        <f>'Previous Trades Import_OMS Quer'!D173</f>
        <v>0</v>
      </c>
      <c r="E173" s="22">
        <f>'Previous Trades Import_OMS Quer'!E173</f>
        <v>0</v>
      </c>
      <c r="F173">
        <f>'Previous Trades Import_OMS Quer'!F173</f>
        <v>0</v>
      </c>
      <c r="G173">
        <f>'Previous Trades Import_OMS Quer'!G173</f>
        <v>0</v>
      </c>
      <c r="H173">
        <f>'Previous Trades Import_OMS Quer'!H173</f>
        <v>0</v>
      </c>
      <c r="I173">
        <f>'Previous Trades Import_OMS Quer'!I173</f>
        <v>0</v>
      </c>
      <c r="J173">
        <f>'Previous Trades Import_OMS Quer'!J173</f>
        <v>0</v>
      </c>
      <c r="K173">
        <f>'Previous Trades Import_OMS Quer'!K173</f>
        <v>0</v>
      </c>
      <c r="L173">
        <f>'Previous Trades Import_OMS Quer'!L173</f>
        <v>0</v>
      </c>
      <c r="M173">
        <f>'Previous Trades Import_OMS Quer'!M173</f>
        <v>0</v>
      </c>
      <c r="N173">
        <f>'Previous Trades Import_OMS Quer'!N173</f>
        <v>0</v>
      </c>
      <c r="O173" t="str">
        <f>CLEAN('Previous Trades Import_OMS Quer'!O173)</f>
        <v/>
      </c>
      <c r="Q173" s="25">
        <f t="shared" si="4"/>
        <v>0</v>
      </c>
      <c r="R173" s="25" t="e">
        <f>VLOOKUP(O173,'Currency Balance'!$O$3:$Q$32,3,0)</f>
        <v>#N/A</v>
      </c>
      <c r="S173" t="e">
        <f t="shared" si="5"/>
        <v>#N/A</v>
      </c>
    </row>
    <row r="174" spans="1:19">
      <c r="A174">
        <f>'Previous Trades Import_OMS Quer'!A174</f>
        <v>0</v>
      </c>
      <c r="B174">
        <f>'Previous Trades Import_OMS Quer'!B174</f>
        <v>0</v>
      </c>
      <c r="C174" s="22">
        <f>'Previous Trades Import_OMS Quer'!C174</f>
        <v>0</v>
      </c>
      <c r="D174">
        <f>'Previous Trades Import_OMS Quer'!D174</f>
        <v>0</v>
      </c>
      <c r="E174" s="22">
        <f>'Previous Trades Import_OMS Quer'!E174</f>
        <v>0</v>
      </c>
      <c r="F174">
        <f>'Previous Trades Import_OMS Quer'!F174</f>
        <v>0</v>
      </c>
      <c r="G174">
        <f>'Previous Trades Import_OMS Quer'!G174</f>
        <v>0</v>
      </c>
      <c r="H174">
        <f>'Previous Trades Import_OMS Quer'!H174</f>
        <v>0</v>
      </c>
      <c r="I174">
        <f>'Previous Trades Import_OMS Quer'!I174</f>
        <v>0</v>
      </c>
      <c r="J174">
        <f>'Previous Trades Import_OMS Quer'!J174</f>
        <v>0</v>
      </c>
      <c r="K174">
        <f>'Previous Trades Import_OMS Quer'!K174</f>
        <v>0</v>
      </c>
      <c r="L174">
        <f>'Previous Trades Import_OMS Quer'!L174</f>
        <v>0</v>
      </c>
      <c r="M174">
        <f>'Previous Trades Import_OMS Quer'!M174</f>
        <v>0</v>
      </c>
      <c r="N174">
        <f>'Previous Trades Import_OMS Quer'!N174</f>
        <v>0</v>
      </c>
      <c r="O174" t="str">
        <f>CLEAN('Previous Trades Import_OMS Quer'!O174)</f>
        <v/>
      </c>
      <c r="Q174" s="25">
        <f t="shared" si="4"/>
        <v>0</v>
      </c>
      <c r="R174" s="25" t="e">
        <f>VLOOKUP(O174,'Currency Balance'!$O$3:$Q$32,3,0)</f>
        <v>#N/A</v>
      </c>
      <c r="S174" t="e">
        <f t="shared" si="5"/>
        <v>#N/A</v>
      </c>
    </row>
    <row r="175" spans="1:19">
      <c r="A175">
        <f>'Previous Trades Import_OMS Quer'!A175</f>
        <v>0</v>
      </c>
      <c r="B175">
        <f>'Previous Trades Import_OMS Quer'!B175</f>
        <v>0</v>
      </c>
      <c r="C175" s="22">
        <f>'Previous Trades Import_OMS Quer'!C175</f>
        <v>0</v>
      </c>
      <c r="D175">
        <f>'Previous Trades Import_OMS Quer'!D175</f>
        <v>0</v>
      </c>
      <c r="E175" s="22">
        <f>'Previous Trades Import_OMS Quer'!E175</f>
        <v>0</v>
      </c>
      <c r="F175">
        <f>'Previous Trades Import_OMS Quer'!F175</f>
        <v>0</v>
      </c>
      <c r="G175">
        <f>'Previous Trades Import_OMS Quer'!G175</f>
        <v>0</v>
      </c>
      <c r="H175">
        <f>'Previous Trades Import_OMS Quer'!H175</f>
        <v>0</v>
      </c>
      <c r="I175">
        <f>'Previous Trades Import_OMS Quer'!I175</f>
        <v>0</v>
      </c>
      <c r="J175">
        <f>'Previous Trades Import_OMS Quer'!J175</f>
        <v>0</v>
      </c>
      <c r="K175">
        <f>'Previous Trades Import_OMS Quer'!K175</f>
        <v>0</v>
      </c>
      <c r="L175">
        <f>'Previous Trades Import_OMS Quer'!L175</f>
        <v>0</v>
      </c>
      <c r="M175">
        <f>'Previous Trades Import_OMS Quer'!M175</f>
        <v>0</v>
      </c>
      <c r="N175">
        <f>'Previous Trades Import_OMS Quer'!N175</f>
        <v>0</v>
      </c>
      <c r="O175" t="str">
        <f>CLEAN('Previous Trades Import_OMS Quer'!O175)</f>
        <v/>
      </c>
      <c r="Q175" s="25">
        <f t="shared" si="4"/>
        <v>0</v>
      </c>
      <c r="R175" s="25" t="e">
        <f>VLOOKUP(O175,'Currency Balance'!$O$3:$Q$32,3,0)</f>
        <v>#N/A</v>
      </c>
      <c r="S175" t="e">
        <f t="shared" si="5"/>
        <v>#N/A</v>
      </c>
    </row>
    <row r="176" spans="1:19">
      <c r="A176">
        <f>'Previous Trades Import_OMS Quer'!A176</f>
        <v>0</v>
      </c>
      <c r="B176">
        <f>'Previous Trades Import_OMS Quer'!B176</f>
        <v>0</v>
      </c>
      <c r="C176" s="22">
        <f>'Previous Trades Import_OMS Quer'!C176</f>
        <v>0</v>
      </c>
      <c r="D176">
        <f>'Previous Trades Import_OMS Quer'!D176</f>
        <v>0</v>
      </c>
      <c r="E176" s="22">
        <f>'Previous Trades Import_OMS Quer'!E176</f>
        <v>0</v>
      </c>
      <c r="F176">
        <f>'Previous Trades Import_OMS Quer'!F176</f>
        <v>0</v>
      </c>
      <c r="G176">
        <f>'Previous Trades Import_OMS Quer'!G176</f>
        <v>0</v>
      </c>
      <c r="H176">
        <f>'Previous Trades Import_OMS Quer'!H176</f>
        <v>0</v>
      </c>
      <c r="I176">
        <f>'Previous Trades Import_OMS Quer'!I176</f>
        <v>0</v>
      </c>
      <c r="J176">
        <f>'Previous Trades Import_OMS Quer'!J176</f>
        <v>0</v>
      </c>
      <c r="K176">
        <f>'Previous Trades Import_OMS Quer'!K176</f>
        <v>0</v>
      </c>
      <c r="L176">
        <f>'Previous Trades Import_OMS Quer'!L176</f>
        <v>0</v>
      </c>
      <c r="M176">
        <f>'Previous Trades Import_OMS Quer'!M176</f>
        <v>0</v>
      </c>
      <c r="N176">
        <f>'Previous Trades Import_OMS Quer'!N176</f>
        <v>0</v>
      </c>
      <c r="O176" t="str">
        <f>CLEAN('Previous Trades Import_OMS Quer'!O176)</f>
        <v/>
      </c>
      <c r="Q176" s="25">
        <f t="shared" si="4"/>
        <v>0</v>
      </c>
      <c r="R176" s="25" t="e">
        <f>VLOOKUP(O176,'Currency Balance'!$O$3:$Q$32,3,0)</f>
        <v>#N/A</v>
      </c>
      <c r="S176" t="e">
        <f t="shared" si="5"/>
        <v>#N/A</v>
      </c>
    </row>
    <row r="177" spans="1:20">
      <c r="A177">
        <f>'Previous Trades Import_OMS Quer'!A177</f>
        <v>0</v>
      </c>
      <c r="B177">
        <f>'Previous Trades Import_OMS Quer'!B177</f>
        <v>0</v>
      </c>
      <c r="C177" s="22">
        <f>'Previous Trades Import_OMS Quer'!C177</f>
        <v>0</v>
      </c>
      <c r="D177">
        <f>'Previous Trades Import_OMS Quer'!D177</f>
        <v>0</v>
      </c>
      <c r="E177" s="22">
        <f>'Previous Trades Import_OMS Quer'!E177</f>
        <v>0</v>
      </c>
      <c r="F177">
        <f>'Previous Trades Import_OMS Quer'!F177</f>
        <v>0</v>
      </c>
      <c r="G177">
        <f>'Previous Trades Import_OMS Quer'!G177</f>
        <v>0</v>
      </c>
      <c r="H177">
        <f>'Previous Trades Import_OMS Quer'!H177</f>
        <v>0</v>
      </c>
      <c r="I177">
        <f>'Previous Trades Import_OMS Quer'!I177</f>
        <v>0</v>
      </c>
      <c r="J177">
        <f>'Previous Trades Import_OMS Quer'!J177</f>
        <v>0</v>
      </c>
      <c r="K177">
        <f>'Previous Trades Import_OMS Quer'!K177</f>
        <v>0</v>
      </c>
      <c r="L177">
        <f>'Previous Trades Import_OMS Quer'!L177</f>
        <v>0</v>
      </c>
      <c r="M177">
        <f>'Previous Trades Import_OMS Quer'!M177</f>
        <v>0</v>
      </c>
      <c r="N177">
        <f>'Previous Trades Import_OMS Quer'!N177</f>
        <v>0</v>
      </c>
      <c r="O177" t="str">
        <f>CLEAN('Previous Trades Import_OMS Quer'!O177)</f>
        <v/>
      </c>
      <c r="Q177" s="25">
        <f t="shared" si="4"/>
        <v>0</v>
      </c>
      <c r="R177" s="25" t="e">
        <f>VLOOKUP(O177,'Currency Balance'!$O$3:$Q$32,3,0)</f>
        <v>#N/A</v>
      </c>
      <c r="S177" t="e">
        <f t="shared" si="5"/>
        <v>#N/A</v>
      </c>
    </row>
    <row r="178" spans="1:20">
      <c r="A178">
        <f>'Previous Trades Import_OMS Quer'!A178</f>
        <v>0</v>
      </c>
      <c r="B178">
        <f>'Previous Trades Import_OMS Quer'!B178</f>
        <v>0</v>
      </c>
      <c r="C178" s="22">
        <f>'Previous Trades Import_OMS Quer'!C178</f>
        <v>0</v>
      </c>
      <c r="D178">
        <f>'Previous Trades Import_OMS Quer'!D178</f>
        <v>0</v>
      </c>
      <c r="E178" s="22">
        <f>'Previous Trades Import_OMS Quer'!E178</f>
        <v>0</v>
      </c>
      <c r="F178">
        <f>'Previous Trades Import_OMS Quer'!F178</f>
        <v>0</v>
      </c>
      <c r="G178">
        <f>'Previous Trades Import_OMS Quer'!G178</f>
        <v>0</v>
      </c>
      <c r="H178">
        <f>'Previous Trades Import_OMS Quer'!H178</f>
        <v>0</v>
      </c>
      <c r="I178">
        <f>'Previous Trades Import_OMS Quer'!I178</f>
        <v>0</v>
      </c>
      <c r="J178">
        <f>'Previous Trades Import_OMS Quer'!J178</f>
        <v>0</v>
      </c>
      <c r="K178">
        <f>'Previous Trades Import_OMS Quer'!K178</f>
        <v>0</v>
      </c>
      <c r="L178">
        <f>'Previous Trades Import_OMS Quer'!L178</f>
        <v>0</v>
      </c>
      <c r="M178">
        <f>'Previous Trades Import_OMS Quer'!M178</f>
        <v>0</v>
      </c>
      <c r="N178">
        <f>'Previous Trades Import_OMS Quer'!N178</f>
        <v>0</v>
      </c>
      <c r="O178" t="str">
        <f>CLEAN('Previous Trades Import_OMS Quer'!O178)</f>
        <v/>
      </c>
      <c r="Q178" s="25">
        <f t="shared" si="4"/>
        <v>0</v>
      </c>
      <c r="R178" s="25" t="e">
        <f>VLOOKUP(O178,'Currency Balance'!$O$3:$Q$32,3,0)</f>
        <v>#N/A</v>
      </c>
      <c r="S178" t="e">
        <f t="shared" si="5"/>
        <v>#N/A</v>
      </c>
    </row>
    <row r="179" spans="1:20">
      <c r="A179">
        <f>'Previous Trades Import_OMS Quer'!A179</f>
        <v>0</v>
      </c>
      <c r="B179">
        <f>'Previous Trades Import_OMS Quer'!B179</f>
        <v>0</v>
      </c>
      <c r="C179" s="22">
        <f>'Previous Trades Import_OMS Quer'!C179</f>
        <v>0</v>
      </c>
      <c r="D179">
        <f>'Previous Trades Import_OMS Quer'!D179</f>
        <v>0</v>
      </c>
      <c r="E179" s="22">
        <f>'Previous Trades Import_OMS Quer'!E179</f>
        <v>0</v>
      </c>
      <c r="F179">
        <f>'Previous Trades Import_OMS Quer'!F179</f>
        <v>0</v>
      </c>
      <c r="G179">
        <f>'Previous Trades Import_OMS Quer'!G179</f>
        <v>0</v>
      </c>
      <c r="H179">
        <f>'Previous Trades Import_OMS Quer'!H179</f>
        <v>0</v>
      </c>
      <c r="I179">
        <f>'Previous Trades Import_OMS Quer'!I179</f>
        <v>0</v>
      </c>
      <c r="J179">
        <f>'Previous Trades Import_OMS Quer'!J179</f>
        <v>0</v>
      </c>
      <c r="K179">
        <f>'Previous Trades Import_OMS Quer'!K179</f>
        <v>0</v>
      </c>
      <c r="L179">
        <f>'Previous Trades Import_OMS Quer'!L179</f>
        <v>0</v>
      </c>
      <c r="M179">
        <f>'Previous Trades Import_OMS Quer'!M179</f>
        <v>0</v>
      </c>
      <c r="N179">
        <f>'Previous Trades Import_OMS Quer'!N179</f>
        <v>0</v>
      </c>
      <c r="O179" t="str">
        <f>CLEAN('Previous Trades Import_OMS Quer'!O179)</f>
        <v/>
      </c>
      <c r="Q179" s="25">
        <f t="shared" si="4"/>
        <v>0</v>
      </c>
      <c r="R179" s="25" t="e">
        <f>VLOOKUP(O179,'Currency Balance'!$O$3:$Q$32,3,0)</f>
        <v>#N/A</v>
      </c>
      <c r="S179" t="e">
        <f t="shared" si="5"/>
        <v>#N/A</v>
      </c>
    </row>
    <row r="180" spans="1:20">
      <c r="A180">
        <f>'Previous Trades Import_OMS Quer'!A180</f>
        <v>0</v>
      </c>
      <c r="B180">
        <f>'Previous Trades Import_OMS Quer'!B180</f>
        <v>0</v>
      </c>
      <c r="C180" s="22">
        <f>'Previous Trades Import_OMS Quer'!C180</f>
        <v>0</v>
      </c>
      <c r="D180">
        <f>'Previous Trades Import_OMS Quer'!D180</f>
        <v>0</v>
      </c>
      <c r="E180" s="22">
        <f>'Previous Trades Import_OMS Quer'!E180</f>
        <v>0</v>
      </c>
      <c r="F180">
        <f>'Previous Trades Import_OMS Quer'!F180</f>
        <v>0</v>
      </c>
      <c r="G180">
        <f>'Previous Trades Import_OMS Quer'!G180</f>
        <v>0</v>
      </c>
      <c r="H180">
        <f>'Previous Trades Import_OMS Quer'!H180</f>
        <v>0</v>
      </c>
      <c r="I180">
        <f>'Previous Trades Import_OMS Quer'!I180</f>
        <v>0</v>
      </c>
      <c r="J180">
        <f>'Previous Trades Import_OMS Quer'!J180</f>
        <v>0</v>
      </c>
      <c r="K180">
        <f>'Previous Trades Import_OMS Quer'!K180</f>
        <v>0</v>
      </c>
      <c r="L180">
        <f>'Previous Trades Import_OMS Quer'!L180</f>
        <v>0</v>
      </c>
      <c r="M180">
        <f>'Previous Trades Import_OMS Quer'!M180</f>
        <v>0</v>
      </c>
      <c r="N180">
        <f>'Previous Trades Import_OMS Quer'!N180</f>
        <v>0</v>
      </c>
      <c r="O180" t="str">
        <f>CLEAN('Previous Trades Import_OMS Quer'!O180)</f>
        <v/>
      </c>
      <c r="Q180" s="25">
        <f t="shared" si="4"/>
        <v>0</v>
      </c>
      <c r="R180" s="25" t="e">
        <f>VLOOKUP(O180,'Currency Balance'!$O$3:$Q$32,3,0)</f>
        <v>#N/A</v>
      </c>
      <c r="S180" t="e">
        <f t="shared" si="5"/>
        <v>#N/A</v>
      </c>
      <c r="T180">
        <f>L180*50*I180</f>
        <v>0</v>
      </c>
    </row>
    <row r="181" spans="1:20">
      <c r="A181">
        <f>'Previous Trades Import_OMS Quer'!A181</f>
        <v>0</v>
      </c>
      <c r="B181">
        <f>'Previous Trades Import_OMS Quer'!B181</f>
        <v>0</v>
      </c>
      <c r="C181" s="22">
        <f>'Previous Trades Import_OMS Quer'!C181</f>
        <v>0</v>
      </c>
      <c r="D181">
        <f>'Previous Trades Import_OMS Quer'!D181</f>
        <v>0</v>
      </c>
      <c r="E181" s="22">
        <f>'Previous Trades Import_OMS Quer'!E181</f>
        <v>0</v>
      </c>
      <c r="F181">
        <f>'Previous Trades Import_OMS Quer'!F181</f>
        <v>0</v>
      </c>
      <c r="G181">
        <f>'Previous Trades Import_OMS Quer'!G181</f>
        <v>0</v>
      </c>
      <c r="H181">
        <f>'Previous Trades Import_OMS Quer'!H181</f>
        <v>0</v>
      </c>
      <c r="I181">
        <f>'Previous Trades Import_OMS Quer'!I181</f>
        <v>0</v>
      </c>
      <c r="J181">
        <f>'Previous Trades Import_OMS Quer'!J181</f>
        <v>0</v>
      </c>
      <c r="K181">
        <f>'Previous Trades Import_OMS Quer'!K181</f>
        <v>0</v>
      </c>
      <c r="L181">
        <f>'Previous Trades Import_OMS Quer'!L181</f>
        <v>0</v>
      </c>
      <c r="M181">
        <f>'Previous Trades Import_OMS Quer'!M181</f>
        <v>0</v>
      </c>
      <c r="N181">
        <f>'Previous Trades Import_OMS Quer'!N181</f>
        <v>0</v>
      </c>
      <c r="O181" t="str">
        <f>CLEAN('Previous Trades Import_OMS Quer'!O181)</f>
        <v/>
      </c>
      <c r="Q181" s="25">
        <f t="shared" si="4"/>
        <v>0</v>
      </c>
      <c r="R181" s="25" t="e">
        <f>VLOOKUP(O181,'Currency Balance'!$O$3:$Q$32,3,0)</f>
        <v>#N/A</v>
      </c>
      <c r="S181" t="e">
        <f t="shared" si="5"/>
        <v>#N/A</v>
      </c>
    </row>
    <row r="182" spans="1:20">
      <c r="A182">
        <f>'Previous Trades Import_OMS Quer'!A182</f>
        <v>0</v>
      </c>
      <c r="B182">
        <f>'Previous Trades Import_OMS Quer'!B182</f>
        <v>0</v>
      </c>
      <c r="C182" s="22">
        <f>'Previous Trades Import_OMS Quer'!C182</f>
        <v>0</v>
      </c>
      <c r="D182">
        <f>'Previous Trades Import_OMS Quer'!D182</f>
        <v>0</v>
      </c>
      <c r="E182" s="22">
        <f>'Previous Trades Import_OMS Quer'!E182</f>
        <v>0</v>
      </c>
      <c r="F182">
        <f>'Previous Trades Import_OMS Quer'!F182</f>
        <v>0</v>
      </c>
      <c r="G182">
        <f>'Previous Trades Import_OMS Quer'!G182</f>
        <v>0</v>
      </c>
      <c r="H182">
        <f>'Previous Trades Import_OMS Quer'!H182</f>
        <v>0</v>
      </c>
      <c r="I182">
        <f>'Previous Trades Import_OMS Quer'!I182</f>
        <v>0</v>
      </c>
      <c r="J182">
        <f>'Previous Trades Import_OMS Quer'!J182</f>
        <v>0</v>
      </c>
      <c r="K182">
        <f>'Previous Trades Import_OMS Quer'!K182</f>
        <v>0</v>
      </c>
      <c r="L182">
        <f>'Previous Trades Import_OMS Quer'!L182</f>
        <v>0</v>
      </c>
      <c r="M182">
        <f>'Previous Trades Import_OMS Quer'!M182</f>
        <v>0</v>
      </c>
      <c r="N182">
        <f>'Previous Trades Import_OMS Quer'!N182</f>
        <v>0</v>
      </c>
      <c r="O182" t="str">
        <f>CLEAN('Previous Trades Import_OMS Quer'!O182)</f>
        <v/>
      </c>
      <c r="Q182" s="25">
        <f t="shared" si="4"/>
        <v>0</v>
      </c>
      <c r="R182" s="25" t="e">
        <f>VLOOKUP(O182,'Currency Balance'!$O$3:$Q$32,3,0)</f>
        <v>#N/A</v>
      </c>
      <c r="S182" t="e">
        <f t="shared" si="5"/>
        <v>#N/A</v>
      </c>
    </row>
    <row r="183" spans="1:20">
      <c r="A183">
        <f>'Previous Trades Import_OMS Quer'!A183</f>
        <v>0</v>
      </c>
      <c r="B183">
        <f>'Previous Trades Import_OMS Quer'!B183</f>
        <v>0</v>
      </c>
      <c r="C183" s="22">
        <f>'Previous Trades Import_OMS Quer'!C183</f>
        <v>0</v>
      </c>
      <c r="D183">
        <f>'Previous Trades Import_OMS Quer'!D183</f>
        <v>0</v>
      </c>
      <c r="E183" s="22">
        <f>'Previous Trades Import_OMS Quer'!E183</f>
        <v>0</v>
      </c>
      <c r="F183">
        <f>'Previous Trades Import_OMS Quer'!F183</f>
        <v>0</v>
      </c>
      <c r="G183">
        <f>'Previous Trades Import_OMS Quer'!G183</f>
        <v>0</v>
      </c>
      <c r="H183">
        <f>'Previous Trades Import_OMS Quer'!H183</f>
        <v>0</v>
      </c>
      <c r="I183">
        <f>'Previous Trades Import_OMS Quer'!I183</f>
        <v>0</v>
      </c>
      <c r="J183">
        <f>'Previous Trades Import_OMS Quer'!J183</f>
        <v>0</v>
      </c>
      <c r="K183">
        <f>'Previous Trades Import_OMS Quer'!K183</f>
        <v>0</v>
      </c>
      <c r="L183">
        <f>'Previous Trades Import_OMS Quer'!L183</f>
        <v>0</v>
      </c>
      <c r="M183">
        <f>'Previous Trades Import_OMS Quer'!M183</f>
        <v>0</v>
      </c>
      <c r="N183">
        <f>'Previous Trades Import_OMS Quer'!N183</f>
        <v>0</v>
      </c>
      <c r="O183" t="str">
        <f>CLEAN('Previous Trades Import_OMS Quer'!O183)</f>
        <v/>
      </c>
      <c r="Q183" s="25">
        <f t="shared" si="4"/>
        <v>0</v>
      </c>
      <c r="R183" s="25" t="e">
        <f>VLOOKUP(O183,'Currency Balance'!$O$3:$Q$32,3,0)</f>
        <v>#N/A</v>
      </c>
      <c r="S183" t="e">
        <f t="shared" si="5"/>
        <v>#N/A</v>
      </c>
    </row>
    <row r="184" spans="1:20">
      <c r="A184">
        <f>'Previous Trades Import_OMS Quer'!A184</f>
        <v>0</v>
      </c>
      <c r="B184">
        <f>'Previous Trades Import_OMS Quer'!B184</f>
        <v>0</v>
      </c>
      <c r="C184" s="22">
        <f>'Previous Trades Import_OMS Quer'!C184</f>
        <v>0</v>
      </c>
      <c r="D184">
        <f>'Previous Trades Import_OMS Quer'!D184</f>
        <v>0</v>
      </c>
      <c r="E184" s="22">
        <f>'Previous Trades Import_OMS Quer'!E184</f>
        <v>0</v>
      </c>
      <c r="F184">
        <f>'Previous Trades Import_OMS Quer'!F184</f>
        <v>0</v>
      </c>
      <c r="G184">
        <f>'Previous Trades Import_OMS Quer'!G184</f>
        <v>0</v>
      </c>
      <c r="H184">
        <f>'Previous Trades Import_OMS Quer'!H184</f>
        <v>0</v>
      </c>
      <c r="I184">
        <f>'Previous Trades Import_OMS Quer'!I184</f>
        <v>0</v>
      </c>
      <c r="J184">
        <f>'Previous Trades Import_OMS Quer'!J184</f>
        <v>0</v>
      </c>
      <c r="K184">
        <f>'Previous Trades Import_OMS Quer'!K184</f>
        <v>0</v>
      </c>
      <c r="L184">
        <f>'Previous Trades Import_OMS Quer'!L184</f>
        <v>0</v>
      </c>
      <c r="M184">
        <f>'Previous Trades Import_OMS Quer'!M184</f>
        <v>0</v>
      </c>
      <c r="N184">
        <f>'Previous Trades Import_OMS Quer'!N184</f>
        <v>0</v>
      </c>
      <c r="O184" t="str">
        <f>CLEAN('Previous Trades Import_OMS Quer'!O184)</f>
        <v/>
      </c>
      <c r="Q184" s="25">
        <f t="shared" si="4"/>
        <v>0</v>
      </c>
      <c r="R184" s="25" t="e">
        <f>VLOOKUP(O184,'Currency Balance'!$O$3:$Q$32,3,0)</f>
        <v>#N/A</v>
      </c>
      <c r="S184" t="e">
        <f t="shared" si="5"/>
        <v>#N/A</v>
      </c>
    </row>
    <row r="185" spans="1:20">
      <c r="A185">
        <f>'Previous Trades Import_OMS Quer'!A185</f>
        <v>0</v>
      </c>
      <c r="B185">
        <f>'Previous Trades Import_OMS Quer'!B185</f>
        <v>0</v>
      </c>
      <c r="C185" s="22">
        <f>'Previous Trades Import_OMS Quer'!C185</f>
        <v>0</v>
      </c>
      <c r="D185">
        <f>'Previous Trades Import_OMS Quer'!D185</f>
        <v>0</v>
      </c>
      <c r="E185" s="22">
        <f>'Previous Trades Import_OMS Quer'!E185</f>
        <v>0</v>
      </c>
      <c r="F185">
        <f>'Previous Trades Import_OMS Quer'!F185</f>
        <v>0</v>
      </c>
      <c r="G185">
        <f>'Previous Trades Import_OMS Quer'!G185</f>
        <v>0</v>
      </c>
      <c r="H185">
        <f>'Previous Trades Import_OMS Quer'!H185</f>
        <v>0</v>
      </c>
      <c r="I185">
        <f>'Previous Trades Import_OMS Quer'!I185</f>
        <v>0</v>
      </c>
      <c r="J185">
        <f>'Previous Trades Import_OMS Quer'!J185</f>
        <v>0</v>
      </c>
      <c r="K185">
        <f>'Previous Trades Import_OMS Quer'!K185</f>
        <v>0</v>
      </c>
      <c r="L185">
        <f>'Previous Trades Import_OMS Quer'!L185</f>
        <v>0</v>
      </c>
      <c r="M185">
        <f>'Previous Trades Import_OMS Quer'!M185</f>
        <v>0</v>
      </c>
      <c r="N185">
        <f>'Previous Trades Import_OMS Quer'!N185</f>
        <v>0</v>
      </c>
      <c r="O185" t="str">
        <f>CLEAN('Previous Trades Import_OMS Quer'!O185)</f>
        <v/>
      </c>
      <c r="Q185" s="25">
        <f t="shared" si="4"/>
        <v>0</v>
      </c>
      <c r="R185" s="25" t="e">
        <f>VLOOKUP(O185,'Currency Balance'!$O$3:$Q$32,3,0)</f>
        <v>#N/A</v>
      </c>
      <c r="S185" t="e">
        <f t="shared" si="5"/>
        <v>#N/A</v>
      </c>
    </row>
    <row r="186" spans="1:20">
      <c r="A186">
        <f>'Previous Trades Import_OMS Quer'!A186</f>
        <v>0</v>
      </c>
      <c r="B186">
        <f>'Previous Trades Import_OMS Quer'!B186</f>
        <v>0</v>
      </c>
      <c r="C186" s="22">
        <f>'Previous Trades Import_OMS Quer'!C186</f>
        <v>0</v>
      </c>
      <c r="D186">
        <f>'Previous Trades Import_OMS Quer'!D186</f>
        <v>0</v>
      </c>
      <c r="E186" s="22">
        <f>'Previous Trades Import_OMS Quer'!E186</f>
        <v>0</v>
      </c>
      <c r="F186">
        <f>'Previous Trades Import_OMS Quer'!F186</f>
        <v>0</v>
      </c>
      <c r="G186">
        <f>'Previous Trades Import_OMS Quer'!G186</f>
        <v>0</v>
      </c>
      <c r="H186">
        <f>'Previous Trades Import_OMS Quer'!H186</f>
        <v>0</v>
      </c>
      <c r="I186">
        <f>'Previous Trades Import_OMS Quer'!I186</f>
        <v>0</v>
      </c>
      <c r="J186">
        <f>'Previous Trades Import_OMS Quer'!J186</f>
        <v>0</v>
      </c>
      <c r="K186">
        <f>'Previous Trades Import_OMS Quer'!K186</f>
        <v>0</v>
      </c>
      <c r="L186">
        <f>'Previous Trades Import_OMS Quer'!L186</f>
        <v>0</v>
      </c>
      <c r="M186">
        <f>'Previous Trades Import_OMS Quer'!M186</f>
        <v>0</v>
      </c>
      <c r="N186">
        <f>'Previous Trades Import_OMS Quer'!N186</f>
        <v>0</v>
      </c>
      <c r="O186" t="str">
        <f>CLEAN('Previous Trades Import_OMS Quer'!O186)</f>
        <v/>
      </c>
      <c r="Q186" s="25">
        <f t="shared" si="4"/>
        <v>0</v>
      </c>
      <c r="R186" s="25" t="e">
        <f>VLOOKUP(O186,'Currency Balance'!$O$3:$Q$32,3,0)</f>
        <v>#N/A</v>
      </c>
      <c r="S186" t="e">
        <f t="shared" si="5"/>
        <v>#N/A</v>
      </c>
    </row>
    <row r="187" spans="1:20">
      <c r="A187">
        <f>'Previous Trades Import_OMS Quer'!A187</f>
        <v>0</v>
      </c>
      <c r="B187">
        <f>'Previous Trades Import_OMS Quer'!B187</f>
        <v>0</v>
      </c>
      <c r="C187" s="22">
        <f>'Previous Trades Import_OMS Quer'!C187</f>
        <v>0</v>
      </c>
      <c r="D187">
        <f>'Previous Trades Import_OMS Quer'!D187</f>
        <v>0</v>
      </c>
      <c r="E187" s="22">
        <f>'Previous Trades Import_OMS Quer'!E187</f>
        <v>0</v>
      </c>
      <c r="F187">
        <f>'Previous Trades Import_OMS Quer'!F187</f>
        <v>0</v>
      </c>
      <c r="G187">
        <f>'Previous Trades Import_OMS Quer'!G187</f>
        <v>0</v>
      </c>
      <c r="H187">
        <f>'Previous Trades Import_OMS Quer'!H187</f>
        <v>0</v>
      </c>
      <c r="I187">
        <f>'Previous Trades Import_OMS Quer'!I187</f>
        <v>0</v>
      </c>
      <c r="J187">
        <f>'Previous Trades Import_OMS Quer'!J187</f>
        <v>0</v>
      </c>
      <c r="K187">
        <f>'Previous Trades Import_OMS Quer'!K187</f>
        <v>0</v>
      </c>
      <c r="L187">
        <f>'Previous Trades Import_OMS Quer'!L187</f>
        <v>0</v>
      </c>
      <c r="M187">
        <f>'Previous Trades Import_OMS Quer'!M187</f>
        <v>0</v>
      </c>
      <c r="N187">
        <f>'Previous Trades Import_OMS Quer'!N187</f>
        <v>0</v>
      </c>
      <c r="O187" t="str">
        <f>CLEAN('Previous Trades Import_OMS Quer'!O187)</f>
        <v/>
      </c>
      <c r="Q187" s="25">
        <f t="shared" si="4"/>
        <v>0</v>
      </c>
      <c r="R187" s="25" t="e">
        <f>VLOOKUP(O187,'Currency Balance'!$O$3:$Q$32,3,0)</f>
        <v>#N/A</v>
      </c>
      <c r="S187" t="e">
        <f t="shared" si="5"/>
        <v>#N/A</v>
      </c>
    </row>
    <row r="188" spans="1:20">
      <c r="A188">
        <f>'Previous Trades Import_OMS Quer'!A188</f>
        <v>0</v>
      </c>
      <c r="B188">
        <f>'Previous Trades Import_OMS Quer'!B188</f>
        <v>0</v>
      </c>
      <c r="C188" s="22">
        <f>'Previous Trades Import_OMS Quer'!C188</f>
        <v>0</v>
      </c>
      <c r="D188">
        <f>'Previous Trades Import_OMS Quer'!D188</f>
        <v>0</v>
      </c>
      <c r="E188" s="22">
        <f>'Previous Trades Import_OMS Quer'!E188</f>
        <v>0</v>
      </c>
      <c r="F188">
        <f>'Previous Trades Import_OMS Quer'!F188</f>
        <v>0</v>
      </c>
      <c r="G188">
        <f>'Previous Trades Import_OMS Quer'!G188</f>
        <v>0</v>
      </c>
      <c r="H188">
        <f>'Previous Trades Import_OMS Quer'!H188</f>
        <v>0</v>
      </c>
      <c r="I188">
        <f>'Previous Trades Import_OMS Quer'!I188</f>
        <v>0</v>
      </c>
      <c r="J188">
        <f>'Previous Trades Import_OMS Quer'!J188</f>
        <v>0</v>
      </c>
      <c r="K188">
        <f>'Previous Trades Import_OMS Quer'!K188</f>
        <v>0</v>
      </c>
      <c r="L188">
        <f>'Previous Trades Import_OMS Quer'!L188</f>
        <v>0</v>
      </c>
      <c r="M188">
        <f>'Previous Trades Import_OMS Quer'!M188</f>
        <v>0</v>
      </c>
      <c r="N188">
        <f>'Previous Trades Import_OMS Quer'!N188</f>
        <v>0</v>
      </c>
      <c r="O188" t="str">
        <f>CLEAN('Previous Trades Import_OMS Quer'!O188)</f>
        <v/>
      </c>
      <c r="Q188" s="25">
        <f t="shared" si="4"/>
        <v>0</v>
      </c>
      <c r="R188" s="25" t="e">
        <f>VLOOKUP(O188,'Currency Balance'!$O$3:$Q$32,3,0)</f>
        <v>#N/A</v>
      </c>
      <c r="S188" t="e">
        <f t="shared" si="5"/>
        <v>#N/A</v>
      </c>
    </row>
    <row r="189" spans="1:20">
      <c r="A189">
        <f>'Previous Trades Import_OMS Quer'!A189</f>
        <v>0</v>
      </c>
      <c r="B189">
        <f>'Previous Trades Import_OMS Quer'!B189</f>
        <v>0</v>
      </c>
      <c r="C189" s="22">
        <f>'Previous Trades Import_OMS Quer'!C189</f>
        <v>0</v>
      </c>
      <c r="D189">
        <f>'Previous Trades Import_OMS Quer'!D189</f>
        <v>0</v>
      </c>
      <c r="E189" s="22">
        <f>'Previous Trades Import_OMS Quer'!E189</f>
        <v>0</v>
      </c>
      <c r="F189">
        <f>'Previous Trades Import_OMS Quer'!F189</f>
        <v>0</v>
      </c>
      <c r="G189">
        <f>'Previous Trades Import_OMS Quer'!G189</f>
        <v>0</v>
      </c>
      <c r="H189">
        <f>'Previous Trades Import_OMS Quer'!H189</f>
        <v>0</v>
      </c>
      <c r="I189">
        <f>'Previous Trades Import_OMS Quer'!I189</f>
        <v>0</v>
      </c>
      <c r="J189">
        <f>'Previous Trades Import_OMS Quer'!J189</f>
        <v>0</v>
      </c>
      <c r="K189">
        <f>'Previous Trades Import_OMS Quer'!K189</f>
        <v>0</v>
      </c>
      <c r="L189">
        <f>'Previous Trades Import_OMS Quer'!L189</f>
        <v>0</v>
      </c>
      <c r="M189">
        <f>'Previous Trades Import_OMS Quer'!M189</f>
        <v>0</v>
      </c>
      <c r="N189">
        <f>'Previous Trades Import_OMS Quer'!N189</f>
        <v>0</v>
      </c>
      <c r="O189" t="str">
        <f>CLEAN('Previous Trades Import_OMS Quer'!O189)</f>
        <v/>
      </c>
      <c r="Q189" s="25">
        <f t="shared" si="4"/>
        <v>0</v>
      </c>
      <c r="R189" s="25" t="e">
        <f>VLOOKUP(O189,'Currency Balance'!$O$3:$Q$32,3,0)</f>
        <v>#N/A</v>
      </c>
      <c r="S189" t="e">
        <f t="shared" si="5"/>
        <v>#N/A</v>
      </c>
    </row>
    <row r="190" spans="1:20">
      <c r="A190">
        <f>'Previous Trades Import_OMS Quer'!A190</f>
        <v>0</v>
      </c>
      <c r="B190">
        <f>'Previous Trades Import_OMS Quer'!B190</f>
        <v>0</v>
      </c>
      <c r="C190" s="22">
        <f>'Previous Trades Import_OMS Quer'!C190</f>
        <v>0</v>
      </c>
      <c r="D190">
        <f>'Previous Trades Import_OMS Quer'!D190</f>
        <v>0</v>
      </c>
      <c r="E190" s="22">
        <f>'Previous Trades Import_OMS Quer'!E190</f>
        <v>0</v>
      </c>
      <c r="F190">
        <f>'Previous Trades Import_OMS Quer'!F190</f>
        <v>0</v>
      </c>
      <c r="G190">
        <f>'Previous Trades Import_OMS Quer'!G190</f>
        <v>0</v>
      </c>
      <c r="H190">
        <f>'Previous Trades Import_OMS Quer'!H190</f>
        <v>0</v>
      </c>
      <c r="I190">
        <f>'Previous Trades Import_OMS Quer'!I190</f>
        <v>0</v>
      </c>
      <c r="J190">
        <f>'Previous Trades Import_OMS Quer'!J190</f>
        <v>0</v>
      </c>
      <c r="K190">
        <f>'Previous Trades Import_OMS Quer'!K190</f>
        <v>0</v>
      </c>
      <c r="L190">
        <f>'Previous Trades Import_OMS Quer'!L190</f>
        <v>0</v>
      </c>
      <c r="M190">
        <f>'Previous Trades Import_OMS Quer'!M190</f>
        <v>0</v>
      </c>
      <c r="N190">
        <f>'Previous Trades Import_OMS Quer'!N190</f>
        <v>0</v>
      </c>
      <c r="O190" t="str">
        <f>CLEAN('Previous Trades Import_OMS Quer'!O190)</f>
        <v/>
      </c>
      <c r="Q190" s="25">
        <f t="shared" si="4"/>
        <v>0</v>
      </c>
      <c r="R190" s="25" t="e">
        <f>VLOOKUP(O190,'Currency Balance'!$O$3:$Q$32,3,0)</f>
        <v>#N/A</v>
      </c>
      <c r="S190" t="e">
        <f t="shared" si="5"/>
        <v>#N/A</v>
      </c>
    </row>
    <row r="191" spans="1:20">
      <c r="A191">
        <f>'Previous Trades Import_OMS Quer'!A191</f>
        <v>0</v>
      </c>
      <c r="B191">
        <f>'Previous Trades Import_OMS Quer'!B191</f>
        <v>0</v>
      </c>
      <c r="C191" s="22">
        <f>'Previous Trades Import_OMS Quer'!C191</f>
        <v>0</v>
      </c>
      <c r="D191">
        <f>'Previous Trades Import_OMS Quer'!D191</f>
        <v>0</v>
      </c>
      <c r="E191" s="22">
        <f>'Previous Trades Import_OMS Quer'!E191</f>
        <v>0</v>
      </c>
      <c r="F191">
        <f>'Previous Trades Import_OMS Quer'!F191</f>
        <v>0</v>
      </c>
      <c r="G191">
        <f>'Previous Trades Import_OMS Quer'!G191</f>
        <v>0</v>
      </c>
      <c r="H191">
        <f>'Previous Trades Import_OMS Quer'!H191</f>
        <v>0</v>
      </c>
      <c r="I191">
        <f>'Previous Trades Import_OMS Quer'!I191</f>
        <v>0</v>
      </c>
      <c r="J191">
        <f>'Previous Trades Import_OMS Quer'!J191</f>
        <v>0</v>
      </c>
      <c r="K191">
        <f>'Previous Trades Import_OMS Quer'!K191</f>
        <v>0</v>
      </c>
      <c r="L191">
        <f>'Previous Trades Import_OMS Quer'!L191</f>
        <v>0</v>
      </c>
      <c r="M191">
        <f>'Previous Trades Import_OMS Quer'!M191</f>
        <v>0</v>
      </c>
      <c r="N191">
        <f>'Previous Trades Import_OMS Quer'!N191</f>
        <v>0</v>
      </c>
      <c r="O191" t="str">
        <f>CLEAN('Previous Trades Import_OMS Quer'!O191)</f>
        <v/>
      </c>
      <c r="Q191" s="25">
        <f t="shared" si="4"/>
        <v>0</v>
      </c>
      <c r="R191" s="25" t="e">
        <f>VLOOKUP(O191,'Currency Balance'!$O$3:$Q$32,3,0)</f>
        <v>#N/A</v>
      </c>
      <c r="S191" t="e">
        <f t="shared" si="5"/>
        <v>#N/A</v>
      </c>
    </row>
    <row r="192" spans="1:20">
      <c r="A192">
        <f>'Previous Trades Import_OMS Quer'!A192</f>
        <v>0</v>
      </c>
      <c r="B192">
        <f>'Previous Trades Import_OMS Quer'!B192</f>
        <v>0</v>
      </c>
      <c r="C192" s="22">
        <f>'Previous Trades Import_OMS Quer'!C192</f>
        <v>0</v>
      </c>
      <c r="D192">
        <f>'Previous Trades Import_OMS Quer'!D192</f>
        <v>0</v>
      </c>
      <c r="E192" s="22">
        <f>'Previous Trades Import_OMS Quer'!E192</f>
        <v>0</v>
      </c>
      <c r="F192">
        <f>'Previous Trades Import_OMS Quer'!F192</f>
        <v>0</v>
      </c>
      <c r="G192">
        <f>'Previous Trades Import_OMS Quer'!G192</f>
        <v>0</v>
      </c>
      <c r="H192">
        <f>'Previous Trades Import_OMS Quer'!H192</f>
        <v>0</v>
      </c>
      <c r="I192">
        <f>'Previous Trades Import_OMS Quer'!I192</f>
        <v>0</v>
      </c>
      <c r="J192">
        <f>'Previous Trades Import_OMS Quer'!J192</f>
        <v>0</v>
      </c>
      <c r="K192">
        <f>'Previous Trades Import_OMS Quer'!K192</f>
        <v>0</v>
      </c>
      <c r="L192">
        <f>'Previous Trades Import_OMS Quer'!L192</f>
        <v>0</v>
      </c>
      <c r="M192">
        <f>'Previous Trades Import_OMS Quer'!M192</f>
        <v>0</v>
      </c>
      <c r="N192">
        <f>'Previous Trades Import_OMS Quer'!N192</f>
        <v>0</v>
      </c>
      <c r="O192" t="str">
        <f>CLEAN('Previous Trades Import_OMS Quer'!O192)</f>
        <v/>
      </c>
      <c r="Q192" s="25">
        <f t="shared" si="4"/>
        <v>0</v>
      </c>
      <c r="R192" s="25" t="e">
        <f>VLOOKUP(O192,'Currency Balance'!$O$3:$Q$32,3,0)</f>
        <v>#N/A</v>
      </c>
      <c r="S192" t="e">
        <f t="shared" si="5"/>
        <v>#N/A</v>
      </c>
    </row>
    <row r="193" spans="1:19">
      <c r="A193">
        <f>'Previous Trades Import_OMS Quer'!A193</f>
        <v>0</v>
      </c>
      <c r="B193">
        <f>'Previous Trades Import_OMS Quer'!B193</f>
        <v>0</v>
      </c>
      <c r="C193" s="22">
        <f>'Previous Trades Import_OMS Quer'!C193</f>
        <v>0</v>
      </c>
      <c r="D193">
        <f>'Previous Trades Import_OMS Quer'!D193</f>
        <v>0</v>
      </c>
      <c r="E193" s="22">
        <f>'Previous Trades Import_OMS Quer'!E193</f>
        <v>0</v>
      </c>
      <c r="F193">
        <f>'Previous Trades Import_OMS Quer'!F193</f>
        <v>0</v>
      </c>
      <c r="G193">
        <f>'Previous Trades Import_OMS Quer'!G193</f>
        <v>0</v>
      </c>
      <c r="H193">
        <f>'Previous Trades Import_OMS Quer'!H193</f>
        <v>0</v>
      </c>
      <c r="I193">
        <f>'Previous Trades Import_OMS Quer'!I193</f>
        <v>0</v>
      </c>
      <c r="J193">
        <f>'Previous Trades Import_OMS Quer'!J193</f>
        <v>0</v>
      </c>
      <c r="K193">
        <f>'Previous Trades Import_OMS Quer'!K193</f>
        <v>0</v>
      </c>
      <c r="L193">
        <f>'Previous Trades Import_OMS Quer'!L193</f>
        <v>0</v>
      </c>
      <c r="M193">
        <f>'Previous Trades Import_OMS Quer'!M193</f>
        <v>0</v>
      </c>
      <c r="N193">
        <f>'Previous Trades Import_OMS Quer'!N193</f>
        <v>0</v>
      </c>
      <c r="O193" t="str">
        <f>CLEAN('Previous Trades Import_OMS Quer'!O193)</f>
        <v/>
      </c>
      <c r="Q193" s="25">
        <f t="shared" si="4"/>
        <v>0</v>
      </c>
      <c r="R193" s="25" t="e">
        <f>VLOOKUP(O193,'Currency Balance'!$O$3:$Q$32,3,0)</f>
        <v>#N/A</v>
      </c>
      <c r="S193" t="e">
        <f t="shared" si="5"/>
        <v>#N/A</v>
      </c>
    </row>
    <row r="194" spans="1:19">
      <c r="A194">
        <f>'Previous Trades Import_OMS Quer'!A194</f>
        <v>0</v>
      </c>
      <c r="B194">
        <f>'Previous Trades Import_OMS Quer'!B194</f>
        <v>0</v>
      </c>
      <c r="C194" s="22">
        <f>'Previous Trades Import_OMS Quer'!C194</f>
        <v>0</v>
      </c>
      <c r="D194">
        <f>'Previous Trades Import_OMS Quer'!D194</f>
        <v>0</v>
      </c>
      <c r="E194" s="22">
        <f>'Previous Trades Import_OMS Quer'!E194</f>
        <v>0</v>
      </c>
      <c r="F194">
        <f>'Previous Trades Import_OMS Quer'!F194</f>
        <v>0</v>
      </c>
      <c r="G194">
        <f>'Previous Trades Import_OMS Quer'!G194</f>
        <v>0</v>
      </c>
      <c r="H194">
        <f>'Previous Trades Import_OMS Quer'!H194</f>
        <v>0</v>
      </c>
      <c r="I194">
        <f>'Previous Trades Import_OMS Quer'!I194</f>
        <v>0</v>
      </c>
      <c r="J194">
        <f>'Previous Trades Import_OMS Quer'!J194</f>
        <v>0</v>
      </c>
      <c r="K194">
        <f>'Previous Trades Import_OMS Quer'!K194</f>
        <v>0</v>
      </c>
      <c r="L194">
        <f>'Previous Trades Import_OMS Quer'!L194</f>
        <v>0</v>
      </c>
      <c r="M194">
        <f>'Previous Trades Import_OMS Quer'!M194</f>
        <v>0</v>
      </c>
      <c r="N194">
        <f>'Previous Trades Import_OMS Quer'!N194</f>
        <v>0</v>
      </c>
      <c r="O194" t="str">
        <f>CLEAN('Previous Trades Import_OMS Quer'!O194)</f>
        <v/>
      </c>
      <c r="Q194" s="25">
        <f t="shared" ref="Q194:Q257" si="6">IF(G194="sell",M194,-M194)</f>
        <v>0</v>
      </c>
      <c r="R194" s="25" t="e">
        <f>VLOOKUP(O194,'Currency Balance'!$O$3:$Q$32,3,0)</f>
        <v>#N/A</v>
      </c>
      <c r="S194" t="e">
        <f t="shared" ref="S194:S257" si="7">Q194/R194</f>
        <v>#N/A</v>
      </c>
    </row>
    <row r="195" spans="1:19">
      <c r="A195">
        <f>'Previous Trades Import_OMS Quer'!A195</f>
        <v>0</v>
      </c>
      <c r="B195">
        <f>'Previous Trades Import_OMS Quer'!B195</f>
        <v>0</v>
      </c>
      <c r="C195" s="22">
        <f>'Previous Trades Import_OMS Quer'!C195</f>
        <v>0</v>
      </c>
      <c r="D195">
        <f>'Previous Trades Import_OMS Quer'!D195</f>
        <v>0</v>
      </c>
      <c r="E195" s="22">
        <f>'Previous Trades Import_OMS Quer'!E195</f>
        <v>0</v>
      </c>
      <c r="F195">
        <f>'Previous Trades Import_OMS Quer'!F195</f>
        <v>0</v>
      </c>
      <c r="G195">
        <f>'Previous Trades Import_OMS Quer'!G195</f>
        <v>0</v>
      </c>
      <c r="H195">
        <f>'Previous Trades Import_OMS Quer'!H195</f>
        <v>0</v>
      </c>
      <c r="I195">
        <f>'Previous Trades Import_OMS Quer'!I195</f>
        <v>0</v>
      </c>
      <c r="J195">
        <f>'Previous Trades Import_OMS Quer'!J195</f>
        <v>0</v>
      </c>
      <c r="K195">
        <f>'Previous Trades Import_OMS Quer'!K195</f>
        <v>0</v>
      </c>
      <c r="L195">
        <f>'Previous Trades Import_OMS Quer'!L195</f>
        <v>0</v>
      </c>
      <c r="M195">
        <f>'Previous Trades Import_OMS Quer'!M195</f>
        <v>0</v>
      </c>
      <c r="N195">
        <f>'Previous Trades Import_OMS Quer'!N195</f>
        <v>0</v>
      </c>
      <c r="O195" t="str">
        <f>CLEAN('Previous Trades Import_OMS Quer'!O195)</f>
        <v/>
      </c>
      <c r="Q195" s="25">
        <f t="shared" si="6"/>
        <v>0</v>
      </c>
      <c r="R195" s="25" t="e">
        <f>VLOOKUP(O195,'Currency Balance'!$O$3:$Q$32,3,0)</f>
        <v>#N/A</v>
      </c>
      <c r="S195" t="e">
        <f t="shared" si="7"/>
        <v>#N/A</v>
      </c>
    </row>
    <row r="196" spans="1:19">
      <c r="A196">
        <f>'Previous Trades Import_OMS Quer'!A196</f>
        <v>0</v>
      </c>
      <c r="B196">
        <f>'Previous Trades Import_OMS Quer'!B196</f>
        <v>0</v>
      </c>
      <c r="C196" s="22">
        <f>'Previous Trades Import_OMS Quer'!C196</f>
        <v>0</v>
      </c>
      <c r="D196">
        <f>'Previous Trades Import_OMS Quer'!D196</f>
        <v>0</v>
      </c>
      <c r="E196" s="22">
        <f>'Previous Trades Import_OMS Quer'!E196</f>
        <v>0</v>
      </c>
      <c r="F196">
        <f>'Previous Trades Import_OMS Quer'!F196</f>
        <v>0</v>
      </c>
      <c r="G196">
        <f>'Previous Trades Import_OMS Quer'!G196</f>
        <v>0</v>
      </c>
      <c r="H196">
        <f>'Previous Trades Import_OMS Quer'!H196</f>
        <v>0</v>
      </c>
      <c r="I196">
        <f>'Previous Trades Import_OMS Quer'!I196</f>
        <v>0</v>
      </c>
      <c r="J196">
        <f>'Previous Trades Import_OMS Quer'!J196</f>
        <v>0</v>
      </c>
      <c r="K196">
        <f>'Previous Trades Import_OMS Quer'!K196</f>
        <v>0</v>
      </c>
      <c r="L196">
        <f>'Previous Trades Import_OMS Quer'!L196</f>
        <v>0</v>
      </c>
      <c r="M196">
        <f>'Previous Trades Import_OMS Quer'!M196</f>
        <v>0</v>
      </c>
      <c r="N196">
        <f>'Previous Trades Import_OMS Quer'!N196</f>
        <v>0</v>
      </c>
      <c r="O196" t="str">
        <f>CLEAN('Previous Trades Import_OMS Quer'!O196)</f>
        <v/>
      </c>
      <c r="Q196" s="25">
        <f t="shared" si="6"/>
        <v>0</v>
      </c>
      <c r="R196" s="25" t="e">
        <f>VLOOKUP(O196,'Currency Balance'!$O$3:$Q$32,3,0)</f>
        <v>#N/A</v>
      </c>
      <c r="S196" t="e">
        <f t="shared" si="7"/>
        <v>#N/A</v>
      </c>
    </row>
    <row r="197" spans="1:19">
      <c r="A197">
        <f>'Previous Trades Import_OMS Quer'!A197</f>
        <v>0</v>
      </c>
      <c r="B197">
        <f>'Previous Trades Import_OMS Quer'!B197</f>
        <v>0</v>
      </c>
      <c r="C197" s="22">
        <f>'Previous Trades Import_OMS Quer'!C197</f>
        <v>0</v>
      </c>
      <c r="D197">
        <f>'Previous Trades Import_OMS Quer'!D197</f>
        <v>0</v>
      </c>
      <c r="E197" s="22">
        <f>'Previous Trades Import_OMS Quer'!E197</f>
        <v>0</v>
      </c>
      <c r="F197">
        <f>'Previous Trades Import_OMS Quer'!F197</f>
        <v>0</v>
      </c>
      <c r="G197">
        <f>'Previous Trades Import_OMS Quer'!G197</f>
        <v>0</v>
      </c>
      <c r="H197">
        <f>'Previous Trades Import_OMS Quer'!H197</f>
        <v>0</v>
      </c>
      <c r="I197">
        <f>'Previous Trades Import_OMS Quer'!I197</f>
        <v>0</v>
      </c>
      <c r="J197">
        <f>'Previous Trades Import_OMS Quer'!J197</f>
        <v>0</v>
      </c>
      <c r="K197">
        <f>'Previous Trades Import_OMS Quer'!K197</f>
        <v>0</v>
      </c>
      <c r="L197">
        <f>'Previous Trades Import_OMS Quer'!L197</f>
        <v>0</v>
      </c>
      <c r="M197">
        <f>'Previous Trades Import_OMS Quer'!M197</f>
        <v>0</v>
      </c>
      <c r="N197">
        <f>'Previous Trades Import_OMS Quer'!N197</f>
        <v>0</v>
      </c>
      <c r="O197" t="str">
        <f>CLEAN('Previous Trades Import_OMS Quer'!O197)</f>
        <v/>
      </c>
      <c r="Q197" s="25">
        <f t="shared" si="6"/>
        <v>0</v>
      </c>
      <c r="R197" s="25" t="e">
        <f>VLOOKUP(O197,'Currency Balance'!$O$3:$Q$32,3,0)</f>
        <v>#N/A</v>
      </c>
      <c r="S197" t="e">
        <f t="shared" si="7"/>
        <v>#N/A</v>
      </c>
    </row>
    <row r="198" spans="1:19">
      <c r="A198">
        <f>'Previous Trades Import_OMS Quer'!A198</f>
        <v>0</v>
      </c>
      <c r="B198">
        <f>'Previous Trades Import_OMS Quer'!B198</f>
        <v>0</v>
      </c>
      <c r="C198" s="22">
        <f>'Previous Trades Import_OMS Quer'!C198</f>
        <v>0</v>
      </c>
      <c r="D198">
        <f>'Previous Trades Import_OMS Quer'!D198</f>
        <v>0</v>
      </c>
      <c r="E198" s="22">
        <f>'Previous Trades Import_OMS Quer'!E198</f>
        <v>0</v>
      </c>
      <c r="F198">
        <f>'Previous Trades Import_OMS Quer'!F198</f>
        <v>0</v>
      </c>
      <c r="G198">
        <f>'Previous Trades Import_OMS Quer'!G198</f>
        <v>0</v>
      </c>
      <c r="H198">
        <f>'Previous Trades Import_OMS Quer'!H198</f>
        <v>0</v>
      </c>
      <c r="I198">
        <f>'Previous Trades Import_OMS Quer'!I198</f>
        <v>0</v>
      </c>
      <c r="J198">
        <f>'Previous Trades Import_OMS Quer'!J198</f>
        <v>0</v>
      </c>
      <c r="K198">
        <f>'Previous Trades Import_OMS Quer'!K198</f>
        <v>0</v>
      </c>
      <c r="L198">
        <f>'Previous Trades Import_OMS Quer'!L198</f>
        <v>0</v>
      </c>
      <c r="M198">
        <f>'Previous Trades Import_OMS Quer'!M198</f>
        <v>0</v>
      </c>
      <c r="N198">
        <f>'Previous Trades Import_OMS Quer'!N198</f>
        <v>0</v>
      </c>
      <c r="O198" t="str">
        <f>CLEAN('Previous Trades Import_OMS Quer'!O198)</f>
        <v/>
      </c>
      <c r="Q198" s="25">
        <f t="shared" si="6"/>
        <v>0</v>
      </c>
      <c r="R198" s="25" t="e">
        <f>VLOOKUP(O198,'Currency Balance'!$O$3:$Q$32,3,0)</f>
        <v>#N/A</v>
      </c>
      <c r="S198" t="e">
        <f t="shared" si="7"/>
        <v>#N/A</v>
      </c>
    </row>
    <row r="199" spans="1:19">
      <c r="A199">
        <f>'Previous Trades Import_OMS Quer'!A199</f>
        <v>0</v>
      </c>
      <c r="B199">
        <f>'Previous Trades Import_OMS Quer'!B199</f>
        <v>0</v>
      </c>
      <c r="C199" s="22">
        <f>'Previous Trades Import_OMS Quer'!C199</f>
        <v>0</v>
      </c>
      <c r="D199">
        <f>'Previous Trades Import_OMS Quer'!D199</f>
        <v>0</v>
      </c>
      <c r="E199" s="22">
        <f>'Previous Trades Import_OMS Quer'!E199</f>
        <v>0</v>
      </c>
      <c r="F199">
        <f>'Previous Trades Import_OMS Quer'!F199</f>
        <v>0</v>
      </c>
      <c r="G199">
        <f>'Previous Trades Import_OMS Quer'!G199</f>
        <v>0</v>
      </c>
      <c r="H199">
        <f>'Previous Trades Import_OMS Quer'!H199</f>
        <v>0</v>
      </c>
      <c r="I199">
        <f>'Previous Trades Import_OMS Quer'!I199</f>
        <v>0</v>
      </c>
      <c r="J199">
        <f>'Previous Trades Import_OMS Quer'!J199</f>
        <v>0</v>
      </c>
      <c r="K199">
        <f>'Previous Trades Import_OMS Quer'!K199</f>
        <v>0</v>
      </c>
      <c r="L199">
        <f>'Previous Trades Import_OMS Quer'!L199</f>
        <v>0</v>
      </c>
      <c r="M199">
        <f>'Previous Trades Import_OMS Quer'!M199</f>
        <v>0</v>
      </c>
      <c r="N199">
        <f>'Previous Trades Import_OMS Quer'!N199</f>
        <v>0</v>
      </c>
      <c r="O199" t="str">
        <f>CLEAN('Previous Trades Import_OMS Quer'!O199)</f>
        <v/>
      </c>
      <c r="Q199" s="25">
        <f t="shared" si="6"/>
        <v>0</v>
      </c>
      <c r="R199" s="25" t="e">
        <f>VLOOKUP(O199,'Currency Balance'!$O$3:$Q$32,3,0)</f>
        <v>#N/A</v>
      </c>
      <c r="S199" t="e">
        <f t="shared" si="7"/>
        <v>#N/A</v>
      </c>
    </row>
    <row r="200" spans="1:19">
      <c r="A200">
        <f>'Previous Trades Import_OMS Quer'!A200</f>
        <v>0</v>
      </c>
      <c r="B200">
        <f>'Previous Trades Import_OMS Quer'!B200</f>
        <v>0</v>
      </c>
      <c r="C200" s="22">
        <f>'Previous Trades Import_OMS Quer'!C200</f>
        <v>0</v>
      </c>
      <c r="D200">
        <f>'Previous Trades Import_OMS Quer'!D200</f>
        <v>0</v>
      </c>
      <c r="E200" s="22">
        <f>'Previous Trades Import_OMS Quer'!E200</f>
        <v>0</v>
      </c>
      <c r="F200">
        <f>'Previous Trades Import_OMS Quer'!F200</f>
        <v>0</v>
      </c>
      <c r="G200">
        <f>'Previous Trades Import_OMS Quer'!G200</f>
        <v>0</v>
      </c>
      <c r="H200">
        <f>'Previous Trades Import_OMS Quer'!H200</f>
        <v>0</v>
      </c>
      <c r="I200">
        <f>'Previous Trades Import_OMS Quer'!I200</f>
        <v>0</v>
      </c>
      <c r="J200">
        <f>'Previous Trades Import_OMS Quer'!J200</f>
        <v>0</v>
      </c>
      <c r="K200">
        <f>'Previous Trades Import_OMS Quer'!K200</f>
        <v>0</v>
      </c>
      <c r="L200">
        <f>'Previous Trades Import_OMS Quer'!L200</f>
        <v>0</v>
      </c>
      <c r="M200">
        <f>'Previous Trades Import_OMS Quer'!M200</f>
        <v>0</v>
      </c>
      <c r="N200">
        <f>'Previous Trades Import_OMS Quer'!N200</f>
        <v>0</v>
      </c>
      <c r="O200" t="str">
        <f>CLEAN('Previous Trades Import_OMS Quer'!O200)</f>
        <v/>
      </c>
      <c r="Q200" s="25">
        <f t="shared" si="6"/>
        <v>0</v>
      </c>
      <c r="R200" s="25" t="e">
        <f>VLOOKUP(O200,'Currency Balance'!$O$3:$Q$32,3,0)</f>
        <v>#N/A</v>
      </c>
      <c r="S200" t="e">
        <f t="shared" si="7"/>
        <v>#N/A</v>
      </c>
    </row>
    <row r="201" spans="1:19">
      <c r="A201">
        <f>'Previous Trades Import_OMS Quer'!A201</f>
        <v>0</v>
      </c>
      <c r="B201">
        <f>'Previous Trades Import_OMS Quer'!B201</f>
        <v>0</v>
      </c>
      <c r="C201" s="22">
        <f>'Previous Trades Import_OMS Quer'!C201</f>
        <v>0</v>
      </c>
      <c r="D201">
        <f>'Previous Trades Import_OMS Quer'!D201</f>
        <v>0</v>
      </c>
      <c r="E201" s="22">
        <f>'Previous Trades Import_OMS Quer'!E201</f>
        <v>0</v>
      </c>
      <c r="F201">
        <f>'Previous Trades Import_OMS Quer'!F201</f>
        <v>0</v>
      </c>
      <c r="G201">
        <f>'Previous Trades Import_OMS Quer'!G201</f>
        <v>0</v>
      </c>
      <c r="H201">
        <f>'Previous Trades Import_OMS Quer'!H201</f>
        <v>0</v>
      </c>
      <c r="I201">
        <f>'Previous Trades Import_OMS Quer'!I201</f>
        <v>0</v>
      </c>
      <c r="J201">
        <f>'Previous Trades Import_OMS Quer'!J201</f>
        <v>0</v>
      </c>
      <c r="K201">
        <f>'Previous Trades Import_OMS Quer'!K201</f>
        <v>0</v>
      </c>
      <c r="L201">
        <f>'Previous Trades Import_OMS Quer'!L201</f>
        <v>0</v>
      </c>
      <c r="M201">
        <f>'Previous Trades Import_OMS Quer'!M201</f>
        <v>0</v>
      </c>
      <c r="N201">
        <f>'Previous Trades Import_OMS Quer'!N201</f>
        <v>0</v>
      </c>
      <c r="O201" t="str">
        <f>CLEAN('Previous Trades Import_OMS Quer'!O201)</f>
        <v/>
      </c>
      <c r="Q201" s="25">
        <f t="shared" si="6"/>
        <v>0</v>
      </c>
      <c r="R201" s="25" t="e">
        <f>VLOOKUP(O201,'Currency Balance'!$O$3:$Q$32,3,0)</f>
        <v>#N/A</v>
      </c>
      <c r="S201" t="e">
        <f t="shared" si="7"/>
        <v>#N/A</v>
      </c>
    </row>
    <row r="202" spans="1:19">
      <c r="A202">
        <f>'Previous Trades Import_OMS Quer'!A202</f>
        <v>0</v>
      </c>
      <c r="B202">
        <f>'Previous Trades Import_OMS Quer'!B202</f>
        <v>0</v>
      </c>
      <c r="C202" s="22">
        <f>'Previous Trades Import_OMS Quer'!C202</f>
        <v>0</v>
      </c>
      <c r="D202">
        <f>'Previous Trades Import_OMS Quer'!D202</f>
        <v>0</v>
      </c>
      <c r="E202" s="22">
        <f>'Previous Trades Import_OMS Quer'!E202</f>
        <v>0</v>
      </c>
      <c r="F202">
        <f>'Previous Trades Import_OMS Quer'!F202</f>
        <v>0</v>
      </c>
      <c r="G202">
        <f>'Previous Trades Import_OMS Quer'!G202</f>
        <v>0</v>
      </c>
      <c r="H202">
        <f>'Previous Trades Import_OMS Quer'!H202</f>
        <v>0</v>
      </c>
      <c r="I202">
        <f>'Previous Trades Import_OMS Quer'!I202</f>
        <v>0</v>
      </c>
      <c r="J202">
        <f>'Previous Trades Import_OMS Quer'!J202</f>
        <v>0</v>
      </c>
      <c r="K202">
        <f>'Previous Trades Import_OMS Quer'!K202</f>
        <v>0</v>
      </c>
      <c r="L202">
        <f>'Previous Trades Import_OMS Quer'!L202</f>
        <v>0</v>
      </c>
      <c r="M202">
        <f>'Previous Trades Import_OMS Quer'!M202</f>
        <v>0</v>
      </c>
      <c r="N202">
        <f>'Previous Trades Import_OMS Quer'!N202</f>
        <v>0</v>
      </c>
      <c r="O202" t="str">
        <f>CLEAN('Previous Trades Import_OMS Quer'!O202)</f>
        <v/>
      </c>
      <c r="Q202" s="25">
        <f t="shared" si="6"/>
        <v>0</v>
      </c>
      <c r="R202" s="25" t="e">
        <f>VLOOKUP(O202,'Currency Balance'!$O$3:$Q$32,3,0)</f>
        <v>#N/A</v>
      </c>
      <c r="S202" t="e">
        <f t="shared" si="7"/>
        <v>#N/A</v>
      </c>
    </row>
    <row r="203" spans="1:19">
      <c r="A203">
        <f>'Previous Trades Import_OMS Quer'!A203</f>
        <v>0</v>
      </c>
      <c r="B203">
        <f>'Previous Trades Import_OMS Quer'!B203</f>
        <v>0</v>
      </c>
      <c r="C203" s="22">
        <f>'Previous Trades Import_OMS Quer'!C203</f>
        <v>0</v>
      </c>
      <c r="D203">
        <f>'Previous Trades Import_OMS Quer'!D203</f>
        <v>0</v>
      </c>
      <c r="E203" s="22">
        <f>'Previous Trades Import_OMS Quer'!E203</f>
        <v>0</v>
      </c>
      <c r="F203">
        <f>'Previous Trades Import_OMS Quer'!F203</f>
        <v>0</v>
      </c>
      <c r="G203">
        <f>'Previous Trades Import_OMS Quer'!G203</f>
        <v>0</v>
      </c>
      <c r="H203">
        <f>'Previous Trades Import_OMS Quer'!H203</f>
        <v>0</v>
      </c>
      <c r="I203">
        <f>'Previous Trades Import_OMS Quer'!I203</f>
        <v>0</v>
      </c>
      <c r="J203">
        <f>'Previous Trades Import_OMS Quer'!J203</f>
        <v>0</v>
      </c>
      <c r="K203">
        <f>'Previous Trades Import_OMS Quer'!K203</f>
        <v>0</v>
      </c>
      <c r="L203">
        <f>'Previous Trades Import_OMS Quer'!L203</f>
        <v>0</v>
      </c>
      <c r="M203">
        <f>'Previous Trades Import_OMS Quer'!M203</f>
        <v>0</v>
      </c>
      <c r="N203">
        <f>'Previous Trades Import_OMS Quer'!N203</f>
        <v>0</v>
      </c>
      <c r="O203" t="str">
        <f>CLEAN('Previous Trades Import_OMS Quer'!O203)</f>
        <v/>
      </c>
      <c r="Q203" s="25">
        <f t="shared" si="6"/>
        <v>0</v>
      </c>
      <c r="R203" s="25" t="e">
        <f>VLOOKUP(O203,'Currency Balance'!$O$3:$Q$32,3,0)</f>
        <v>#N/A</v>
      </c>
      <c r="S203" t="e">
        <f t="shared" si="7"/>
        <v>#N/A</v>
      </c>
    </row>
    <row r="204" spans="1:19">
      <c r="A204">
        <f>'Previous Trades Import_OMS Quer'!A204</f>
        <v>0</v>
      </c>
      <c r="B204">
        <f>'Previous Trades Import_OMS Quer'!B204</f>
        <v>0</v>
      </c>
      <c r="C204" s="22">
        <f>'Previous Trades Import_OMS Quer'!C204</f>
        <v>0</v>
      </c>
      <c r="D204">
        <f>'Previous Trades Import_OMS Quer'!D204</f>
        <v>0</v>
      </c>
      <c r="E204" s="22">
        <f>'Previous Trades Import_OMS Quer'!E204</f>
        <v>0</v>
      </c>
      <c r="F204">
        <f>'Previous Trades Import_OMS Quer'!F204</f>
        <v>0</v>
      </c>
      <c r="G204">
        <f>'Previous Trades Import_OMS Quer'!G204</f>
        <v>0</v>
      </c>
      <c r="H204">
        <f>'Previous Trades Import_OMS Quer'!H204</f>
        <v>0</v>
      </c>
      <c r="I204">
        <f>'Previous Trades Import_OMS Quer'!I204</f>
        <v>0</v>
      </c>
      <c r="J204">
        <f>'Previous Trades Import_OMS Quer'!J204</f>
        <v>0</v>
      </c>
      <c r="K204">
        <f>'Previous Trades Import_OMS Quer'!K204</f>
        <v>0</v>
      </c>
      <c r="L204">
        <f>'Previous Trades Import_OMS Quer'!L204</f>
        <v>0</v>
      </c>
      <c r="M204">
        <f>'Previous Trades Import_OMS Quer'!M204</f>
        <v>0</v>
      </c>
      <c r="N204">
        <f>'Previous Trades Import_OMS Quer'!N204</f>
        <v>0</v>
      </c>
      <c r="O204" t="str">
        <f>CLEAN('Previous Trades Import_OMS Quer'!O204)</f>
        <v/>
      </c>
      <c r="Q204" s="25">
        <f t="shared" si="6"/>
        <v>0</v>
      </c>
      <c r="R204" s="25" t="e">
        <f>VLOOKUP(O204,'Currency Balance'!$O$3:$Q$32,3,0)</f>
        <v>#N/A</v>
      </c>
      <c r="S204" t="e">
        <f t="shared" si="7"/>
        <v>#N/A</v>
      </c>
    </row>
    <row r="205" spans="1:19">
      <c r="A205">
        <f>'Previous Trades Import_OMS Quer'!A205</f>
        <v>0</v>
      </c>
      <c r="B205">
        <f>'Previous Trades Import_OMS Quer'!B205</f>
        <v>0</v>
      </c>
      <c r="C205" s="22">
        <f>'Previous Trades Import_OMS Quer'!C205</f>
        <v>0</v>
      </c>
      <c r="D205">
        <f>'Previous Trades Import_OMS Quer'!D205</f>
        <v>0</v>
      </c>
      <c r="E205" s="22">
        <f>'Previous Trades Import_OMS Quer'!E205</f>
        <v>0</v>
      </c>
      <c r="F205">
        <f>'Previous Trades Import_OMS Quer'!F205</f>
        <v>0</v>
      </c>
      <c r="G205">
        <f>'Previous Trades Import_OMS Quer'!G205</f>
        <v>0</v>
      </c>
      <c r="H205">
        <f>'Previous Trades Import_OMS Quer'!H205</f>
        <v>0</v>
      </c>
      <c r="I205">
        <f>'Previous Trades Import_OMS Quer'!I205</f>
        <v>0</v>
      </c>
      <c r="J205">
        <f>'Previous Trades Import_OMS Quer'!J205</f>
        <v>0</v>
      </c>
      <c r="K205">
        <f>'Previous Trades Import_OMS Quer'!K205</f>
        <v>0</v>
      </c>
      <c r="L205">
        <f>'Previous Trades Import_OMS Quer'!L205</f>
        <v>0</v>
      </c>
      <c r="M205">
        <f>'Previous Trades Import_OMS Quer'!M205</f>
        <v>0</v>
      </c>
      <c r="N205">
        <f>'Previous Trades Import_OMS Quer'!N205</f>
        <v>0</v>
      </c>
      <c r="O205" t="str">
        <f>CLEAN('Previous Trades Import_OMS Quer'!O205)</f>
        <v/>
      </c>
      <c r="Q205" s="25">
        <f t="shared" si="6"/>
        <v>0</v>
      </c>
      <c r="R205" s="25" t="e">
        <f>VLOOKUP(O205,'Currency Balance'!$O$3:$Q$32,3,0)</f>
        <v>#N/A</v>
      </c>
      <c r="S205" t="e">
        <f t="shared" si="7"/>
        <v>#N/A</v>
      </c>
    </row>
    <row r="206" spans="1:19">
      <c r="A206">
        <f>'Previous Trades Import_OMS Quer'!A206</f>
        <v>0</v>
      </c>
      <c r="B206">
        <f>'Previous Trades Import_OMS Quer'!B206</f>
        <v>0</v>
      </c>
      <c r="C206" s="22">
        <f>'Previous Trades Import_OMS Quer'!C206</f>
        <v>0</v>
      </c>
      <c r="D206">
        <f>'Previous Trades Import_OMS Quer'!D206</f>
        <v>0</v>
      </c>
      <c r="E206" s="22">
        <f>'Previous Trades Import_OMS Quer'!E206</f>
        <v>0</v>
      </c>
      <c r="F206">
        <f>'Previous Trades Import_OMS Quer'!F206</f>
        <v>0</v>
      </c>
      <c r="G206">
        <f>'Previous Trades Import_OMS Quer'!G206</f>
        <v>0</v>
      </c>
      <c r="H206">
        <f>'Previous Trades Import_OMS Quer'!H206</f>
        <v>0</v>
      </c>
      <c r="I206">
        <f>'Previous Trades Import_OMS Quer'!I206</f>
        <v>0</v>
      </c>
      <c r="J206">
        <f>'Previous Trades Import_OMS Quer'!J206</f>
        <v>0</v>
      </c>
      <c r="K206">
        <f>'Previous Trades Import_OMS Quer'!K206</f>
        <v>0</v>
      </c>
      <c r="L206">
        <f>'Previous Trades Import_OMS Quer'!L206</f>
        <v>0</v>
      </c>
      <c r="M206">
        <f>'Previous Trades Import_OMS Quer'!M206</f>
        <v>0</v>
      </c>
      <c r="N206">
        <f>'Previous Trades Import_OMS Quer'!N206</f>
        <v>0</v>
      </c>
      <c r="O206" t="str">
        <f>CLEAN('Previous Trades Import_OMS Quer'!O206)</f>
        <v/>
      </c>
      <c r="Q206" s="25">
        <f t="shared" si="6"/>
        <v>0</v>
      </c>
      <c r="R206" s="25" t="e">
        <f>VLOOKUP(O206,'Currency Balance'!$O$3:$Q$32,3,0)</f>
        <v>#N/A</v>
      </c>
      <c r="S206" t="e">
        <f t="shared" si="7"/>
        <v>#N/A</v>
      </c>
    </row>
    <row r="207" spans="1:19">
      <c r="A207">
        <f>'Previous Trades Import_OMS Quer'!A207</f>
        <v>0</v>
      </c>
      <c r="B207">
        <f>'Previous Trades Import_OMS Quer'!B207</f>
        <v>0</v>
      </c>
      <c r="C207" s="22">
        <f>'Previous Trades Import_OMS Quer'!C207</f>
        <v>0</v>
      </c>
      <c r="D207">
        <f>'Previous Trades Import_OMS Quer'!D207</f>
        <v>0</v>
      </c>
      <c r="E207" s="22">
        <f>'Previous Trades Import_OMS Quer'!E207</f>
        <v>0</v>
      </c>
      <c r="F207">
        <f>'Previous Trades Import_OMS Quer'!F207</f>
        <v>0</v>
      </c>
      <c r="G207">
        <f>'Previous Trades Import_OMS Quer'!G207</f>
        <v>0</v>
      </c>
      <c r="H207">
        <f>'Previous Trades Import_OMS Quer'!H207</f>
        <v>0</v>
      </c>
      <c r="I207">
        <f>'Previous Trades Import_OMS Quer'!I207</f>
        <v>0</v>
      </c>
      <c r="J207">
        <f>'Previous Trades Import_OMS Quer'!J207</f>
        <v>0</v>
      </c>
      <c r="K207">
        <f>'Previous Trades Import_OMS Quer'!K207</f>
        <v>0</v>
      </c>
      <c r="L207">
        <f>'Previous Trades Import_OMS Quer'!L207</f>
        <v>0</v>
      </c>
      <c r="M207">
        <f>'Previous Trades Import_OMS Quer'!M207</f>
        <v>0</v>
      </c>
      <c r="N207">
        <f>'Previous Trades Import_OMS Quer'!N207</f>
        <v>0</v>
      </c>
      <c r="O207" t="str">
        <f>CLEAN('Previous Trades Import_OMS Quer'!O207)</f>
        <v/>
      </c>
      <c r="Q207" s="25">
        <f t="shared" si="6"/>
        <v>0</v>
      </c>
      <c r="R207" s="25" t="e">
        <f>VLOOKUP(O207,'Currency Balance'!$O$3:$Q$32,3,0)</f>
        <v>#N/A</v>
      </c>
      <c r="S207" t="e">
        <f t="shared" si="7"/>
        <v>#N/A</v>
      </c>
    </row>
    <row r="208" spans="1:19">
      <c r="A208">
        <f>'Previous Trades Import_OMS Quer'!A208</f>
        <v>0</v>
      </c>
      <c r="B208">
        <f>'Previous Trades Import_OMS Quer'!B208</f>
        <v>0</v>
      </c>
      <c r="C208" s="22">
        <f>'Previous Trades Import_OMS Quer'!C208</f>
        <v>0</v>
      </c>
      <c r="D208">
        <f>'Previous Trades Import_OMS Quer'!D208</f>
        <v>0</v>
      </c>
      <c r="E208" s="22">
        <f>'Previous Trades Import_OMS Quer'!E208</f>
        <v>0</v>
      </c>
      <c r="F208">
        <f>'Previous Trades Import_OMS Quer'!F208</f>
        <v>0</v>
      </c>
      <c r="G208">
        <f>'Previous Trades Import_OMS Quer'!G208</f>
        <v>0</v>
      </c>
      <c r="H208">
        <f>'Previous Trades Import_OMS Quer'!H208</f>
        <v>0</v>
      </c>
      <c r="I208">
        <f>'Previous Trades Import_OMS Quer'!I208</f>
        <v>0</v>
      </c>
      <c r="J208">
        <f>'Previous Trades Import_OMS Quer'!J208</f>
        <v>0</v>
      </c>
      <c r="K208">
        <f>'Previous Trades Import_OMS Quer'!K208</f>
        <v>0</v>
      </c>
      <c r="L208">
        <f>'Previous Trades Import_OMS Quer'!L208</f>
        <v>0</v>
      </c>
      <c r="M208">
        <f>'Previous Trades Import_OMS Quer'!M208</f>
        <v>0</v>
      </c>
      <c r="N208">
        <f>'Previous Trades Import_OMS Quer'!N208</f>
        <v>0</v>
      </c>
      <c r="O208" t="str">
        <f>CLEAN('Previous Trades Import_OMS Quer'!O208)</f>
        <v/>
      </c>
      <c r="Q208" s="25">
        <f t="shared" si="6"/>
        <v>0</v>
      </c>
      <c r="R208" s="25" t="e">
        <f>VLOOKUP(O208,'Currency Balance'!$O$3:$Q$32,3,0)</f>
        <v>#N/A</v>
      </c>
      <c r="S208" t="e">
        <f t="shared" si="7"/>
        <v>#N/A</v>
      </c>
    </row>
    <row r="209" spans="1:19">
      <c r="A209">
        <f>'Previous Trades Import_OMS Quer'!A209</f>
        <v>0</v>
      </c>
      <c r="B209">
        <f>'Previous Trades Import_OMS Quer'!B209</f>
        <v>0</v>
      </c>
      <c r="C209" s="22">
        <f>'Previous Trades Import_OMS Quer'!C209</f>
        <v>0</v>
      </c>
      <c r="D209">
        <f>'Previous Trades Import_OMS Quer'!D209</f>
        <v>0</v>
      </c>
      <c r="E209" s="22">
        <f>'Previous Trades Import_OMS Quer'!E209</f>
        <v>0</v>
      </c>
      <c r="F209">
        <f>'Previous Trades Import_OMS Quer'!F209</f>
        <v>0</v>
      </c>
      <c r="G209">
        <f>'Previous Trades Import_OMS Quer'!G209</f>
        <v>0</v>
      </c>
      <c r="H209">
        <f>'Previous Trades Import_OMS Quer'!H209</f>
        <v>0</v>
      </c>
      <c r="I209">
        <f>'Previous Trades Import_OMS Quer'!I209</f>
        <v>0</v>
      </c>
      <c r="J209">
        <f>'Previous Trades Import_OMS Quer'!J209</f>
        <v>0</v>
      </c>
      <c r="K209">
        <f>'Previous Trades Import_OMS Quer'!K209</f>
        <v>0</v>
      </c>
      <c r="L209">
        <f>'Previous Trades Import_OMS Quer'!L209</f>
        <v>0</v>
      </c>
      <c r="M209">
        <f>'Previous Trades Import_OMS Quer'!M209</f>
        <v>0</v>
      </c>
      <c r="N209">
        <f>'Previous Trades Import_OMS Quer'!N209</f>
        <v>0</v>
      </c>
      <c r="O209" t="str">
        <f>CLEAN('Previous Trades Import_OMS Quer'!O209)</f>
        <v/>
      </c>
      <c r="Q209" s="25">
        <f t="shared" si="6"/>
        <v>0</v>
      </c>
      <c r="R209" s="25" t="e">
        <f>VLOOKUP(O209,'Currency Balance'!$O$3:$Q$32,3,0)</f>
        <v>#N/A</v>
      </c>
      <c r="S209" t="e">
        <f t="shared" si="7"/>
        <v>#N/A</v>
      </c>
    </row>
    <row r="210" spans="1:19">
      <c r="A210">
        <f>'Previous Trades Import_OMS Quer'!A210</f>
        <v>0</v>
      </c>
      <c r="B210">
        <f>'Previous Trades Import_OMS Quer'!B210</f>
        <v>0</v>
      </c>
      <c r="C210" s="22">
        <f>'Previous Trades Import_OMS Quer'!C210</f>
        <v>0</v>
      </c>
      <c r="D210">
        <f>'Previous Trades Import_OMS Quer'!D210</f>
        <v>0</v>
      </c>
      <c r="E210" s="22">
        <f>'Previous Trades Import_OMS Quer'!E210</f>
        <v>0</v>
      </c>
      <c r="F210">
        <f>'Previous Trades Import_OMS Quer'!F210</f>
        <v>0</v>
      </c>
      <c r="G210">
        <f>'Previous Trades Import_OMS Quer'!G210</f>
        <v>0</v>
      </c>
      <c r="H210">
        <f>'Previous Trades Import_OMS Quer'!H210</f>
        <v>0</v>
      </c>
      <c r="I210">
        <f>'Previous Trades Import_OMS Quer'!I210</f>
        <v>0</v>
      </c>
      <c r="J210">
        <f>'Previous Trades Import_OMS Quer'!J210</f>
        <v>0</v>
      </c>
      <c r="K210">
        <f>'Previous Trades Import_OMS Quer'!K210</f>
        <v>0</v>
      </c>
      <c r="L210">
        <f>'Previous Trades Import_OMS Quer'!L210</f>
        <v>0</v>
      </c>
      <c r="M210">
        <f>'Previous Trades Import_OMS Quer'!M210</f>
        <v>0</v>
      </c>
      <c r="N210">
        <f>'Previous Trades Import_OMS Quer'!N210</f>
        <v>0</v>
      </c>
      <c r="O210" t="str">
        <f>CLEAN('Previous Trades Import_OMS Quer'!O210)</f>
        <v/>
      </c>
      <c r="Q210" s="25">
        <f t="shared" si="6"/>
        <v>0</v>
      </c>
      <c r="R210" s="25" t="e">
        <f>VLOOKUP(O210,'Currency Balance'!$O$3:$Q$32,3,0)</f>
        <v>#N/A</v>
      </c>
      <c r="S210" t="e">
        <f t="shared" si="7"/>
        <v>#N/A</v>
      </c>
    </row>
    <row r="211" spans="1:19">
      <c r="A211">
        <f>'Previous Trades Import_OMS Quer'!A211</f>
        <v>0</v>
      </c>
      <c r="B211">
        <f>'Previous Trades Import_OMS Quer'!B211</f>
        <v>0</v>
      </c>
      <c r="C211" s="22">
        <f>'Previous Trades Import_OMS Quer'!C211</f>
        <v>0</v>
      </c>
      <c r="D211">
        <f>'Previous Trades Import_OMS Quer'!D211</f>
        <v>0</v>
      </c>
      <c r="E211" s="22">
        <f>'Previous Trades Import_OMS Quer'!E211</f>
        <v>0</v>
      </c>
      <c r="F211">
        <f>'Previous Trades Import_OMS Quer'!F211</f>
        <v>0</v>
      </c>
      <c r="G211">
        <f>'Previous Trades Import_OMS Quer'!G211</f>
        <v>0</v>
      </c>
      <c r="H211">
        <f>'Previous Trades Import_OMS Quer'!H211</f>
        <v>0</v>
      </c>
      <c r="I211">
        <f>'Previous Trades Import_OMS Quer'!I211</f>
        <v>0</v>
      </c>
      <c r="J211">
        <f>'Previous Trades Import_OMS Quer'!J211</f>
        <v>0</v>
      </c>
      <c r="K211">
        <f>'Previous Trades Import_OMS Quer'!K211</f>
        <v>0</v>
      </c>
      <c r="L211">
        <f>'Previous Trades Import_OMS Quer'!L211</f>
        <v>0</v>
      </c>
      <c r="M211">
        <f>'Previous Trades Import_OMS Quer'!M211</f>
        <v>0</v>
      </c>
      <c r="N211">
        <f>'Previous Trades Import_OMS Quer'!N211</f>
        <v>0</v>
      </c>
      <c r="O211" t="str">
        <f>CLEAN('Previous Trades Import_OMS Quer'!O211)</f>
        <v/>
      </c>
      <c r="Q211" s="25">
        <f t="shared" si="6"/>
        <v>0</v>
      </c>
      <c r="R211" s="25" t="e">
        <f>VLOOKUP(O211,'Currency Balance'!$O$3:$Q$32,3,0)</f>
        <v>#N/A</v>
      </c>
      <c r="S211" t="e">
        <f t="shared" si="7"/>
        <v>#N/A</v>
      </c>
    </row>
    <row r="212" spans="1:19">
      <c r="A212">
        <f>'Previous Trades Import_OMS Quer'!A212</f>
        <v>0</v>
      </c>
      <c r="B212">
        <f>'Previous Trades Import_OMS Quer'!B212</f>
        <v>0</v>
      </c>
      <c r="C212" s="22">
        <f>'Previous Trades Import_OMS Quer'!C212</f>
        <v>0</v>
      </c>
      <c r="D212">
        <f>'Previous Trades Import_OMS Quer'!D212</f>
        <v>0</v>
      </c>
      <c r="E212" s="22">
        <f>'Previous Trades Import_OMS Quer'!E212</f>
        <v>0</v>
      </c>
      <c r="F212">
        <f>'Previous Trades Import_OMS Quer'!F212</f>
        <v>0</v>
      </c>
      <c r="G212">
        <f>'Previous Trades Import_OMS Quer'!G212</f>
        <v>0</v>
      </c>
      <c r="H212">
        <f>'Previous Trades Import_OMS Quer'!H212</f>
        <v>0</v>
      </c>
      <c r="I212">
        <f>'Previous Trades Import_OMS Quer'!I212</f>
        <v>0</v>
      </c>
      <c r="J212">
        <f>'Previous Trades Import_OMS Quer'!J212</f>
        <v>0</v>
      </c>
      <c r="K212">
        <f>'Previous Trades Import_OMS Quer'!K212</f>
        <v>0</v>
      </c>
      <c r="L212">
        <f>'Previous Trades Import_OMS Quer'!L212</f>
        <v>0</v>
      </c>
      <c r="M212">
        <f>'Previous Trades Import_OMS Quer'!M212</f>
        <v>0</v>
      </c>
      <c r="N212">
        <f>'Previous Trades Import_OMS Quer'!N212</f>
        <v>0</v>
      </c>
      <c r="O212" t="str">
        <f>CLEAN('Previous Trades Import_OMS Quer'!O212)</f>
        <v/>
      </c>
      <c r="Q212" s="25">
        <f t="shared" si="6"/>
        <v>0</v>
      </c>
      <c r="R212" s="25" t="e">
        <f>VLOOKUP(O212,'Currency Balance'!$O$3:$Q$32,3,0)</f>
        <v>#N/A</v>
      </c>
      <c r="S212" t="e">
        <f t="shared" si="7"/>
        <v>#N/A</v>
      </c>
    </row>
    <row r="213" spans="1:19">
      <c r="A213">
        <f>'Previous Trades Import_OMS Quer'!A213</f>
        <v>0</v>
      </c>
      <c r="B213">
        <f>'Previous Trades Import_OMS Quer'!B213</f>
        <v>0</v>
      </c>
      <c r="C213" s="22">
        <f>'Previous Trades Import_OMS Quer'!C213</f>
        <v>0</v>
      </c>
      <c r="D213">
        <f>'Previous Trades Import_OMS Quer'!D213</f>
        <v>0</v>
      </c>
      <c r="E213" s="22">
        <f>'Previous Trades Import_OMS Quer'!E213</f>
        <v>0</v>
      </c>
      <c r="F213">
        <f>'Previous Trades Import_OMS Quer'!F213</f>
        <v>0</v>
      </c>
      <c r="G213">
        <f>'Previous Trades Import_OMS Quer'!G213</f>
        <v>0</v>
      </c>
      <c r="H213">
        <f>'Previous Trades Import_OMS Quer'!H213</f>
        <v>0</v>
      </c>
      <c r="I213">
        <f>'Previous Trades Import_OMS Quer'!I213</f>
        <v>0</v>
      </c>
      <c r="J213">
        <f>'Previous Trades Import_OMS Quer'!J213</f>
        <v>0</v>
      </c>
      <c r="K213">
        <f>'Previous Trades Import_OMS Quer'!K213</f>
        <v>0</v>
      </c>
      <c r="L213">
        <f>'Previous Trades Import_OMS Quer'!L213</f>
        <v>0</v>
      </c>
      <c r="M213">
        <f>'Previous Trades Import_OMS Quer'!M213</f>
        <v>0</v>
      </c>
      <c r="N213">
        <f>'Previous Trades Import_OMS Quer'!N213</f>
        <v>0</v>
      </c>
      <c r="O213" t="str">
        <f>CLEAN('Previous Trades Import_OMS Quer'!O213)</f>
        <v/>
      </c>
      <c r="Q213" s="25">
        <f t="shared" si="6"/>
        <v>0</v>
      </c>
      <c r="R213" s="25" t="e">
        <f>VLOOKUP(O213,'Currency Balance'!$O$3:$Q$32,3,0)</f>
        <v>#N/A</v>
      </c>
      <c r="S213" t="e">
        <f t="shared" si="7"/>
        <v>#N/A</v>
      </c>
    </row>
    <row r="214" spans="1:19">
      <c r="A214">
        <f>'Previous Trades Import_OMS Quer'!A214</f>
        <v>0</v>
      </c>
      <c r="B214">
        <f>'Previous Trades Import_OMS Quer'!B214</f>
        <v>0</v>
      </c>
      <c r="C214" s="22">
        <f>'Previous Trades Import_OMS Quer'!C214</f>
        <v>0</v>
      </c>
      <c r="D214">
        <f>'Previous Trades Import_OMS Quer'!D214</f>
        <v>0</v>
      </c>
      <c r="E214" s="22">
        <f>'Previous Trades Import_OMS Quer'!E214</f>
        <v>0</v>
      </c>
      <c r="F214">
        <f>'Previous Trades Import_OMS Quer'!F214</f>
        <v>0</v>
      </c>
      <c r="G214">
        <f>'Previous Trades Import_OMS Quer'!G214</f>
        <v>0</v>
      </c>
      <c r="H214">
        <f>'Previous Trades Import_OMS Quer'!H214</f>
        <v>0</v>
      </c>
      <c r="I214">
        <f>'Previous Trades Import_OMS Quer'!I214</f>
        <v>0</v>
      </c>
      <c r="J214">
        <f>'Previous Trades Import_OMS Quer'!J214</f>
        <v>0</v>
      </c>
      <c r="K214">
        <f>'Previous Trades Import_OMS Quer'!K214</f>
        <v>0</v>
      </c>
      <c r="L214">
        <f>'Previous Trades Import_OMS Quer'!L214</f>
        <v>0</v>
      </c>
      <c r="M214">
        <f>'Previous Trades Import_OMS Quer'!M214</f>
        <v>0</v>
      </c>
      <c r="N214">
        <f>'Previous Trades Import_OMS Quer'!N214</f>
        <v>0</v>
      </c>
      <c r="O214" t="str">
        <f>CLEAN('Previous Trades Import_OMS Quer'!O214)</f>
        <v/>
      </c>
      <c r="Q214" s="25">
        <f t="shared" si="6"/>
        <v>0</v>
      </c>
      <c r="R214" s="25" t="e">
        <f>VLOOKUP(O214,'Currency Balance'!$O$3:$Q$32,3,0)</f>
        <v>#N/A</v>
      </c>
      <c r="S214" t="e">
        <f t="shared" si="7"/>
        <v>#N/A</v>
      </c>
    </row>
    <row r="215" spans="1:19">
      <c r="A215">
        <f>'Previous Trades Import_OMS Quer'!A215</f>
        <v>0</v>
      </c>
      <c r="B215">
        <f>'Previous Trades Import_OMS Quer'!B215</f>
        <v>0</v>
      </c>
      <c r="C215" s="22">
        <f>'Previous Trades Import_OMS Quer'!C215</f>
        <v>0</v>
      </c>
      <c r="D215">
        <f>'Previous Trades Import_OMS Quer'!D215</f>
        <v>0</v>
      </c>
      <c r="E215" s="22">
        <f>'Previous Trades Import_OMS Quer'!E215</f>
        <v>0</v>
      </c>
      <c r="F215">
        <f>'Previous Trades Import_OMS Quer'!F215</f>
        <v>0</v>
      </c>
      <c r="G215">
        <f>'Previous Trades Import_OMS Quer'!G215</f>
        <v>0</v>
      </c>
      <c r="H215">
        <f>'Previous Trades Import_OMS Quer'!H215</f>
        <v>0</v>
      </c>
      <c r="I215">
        <f>'Previous Trades Import_OMS Quer'!I215</f>
        <v>0</v>
      </c>
      <c r="J215">
        <f>'Previous Trades Import_OMS Quer'!J215</f>
        <v>0</v>
      </c>
      <c r="K215">
        <f>'Previous Trades Import_OMS Quer'!K215</f>
        <v>0</v>
      </c>
      <c r="L215">
        <f>'Previous Trades Import_OMS Quer'!L215</f>
        <v>0</v>
      </c>
      <c r="M215">
        <f>'Previous Trades Import_OMS Quer'!M215</f>
        <v>0</v>
      </c>
      <c r="N215">
        <f>'Previous Trades Import_OMS Quer'!N215</f>
        <v>0</v>
      </c>
      <c r="O215" t="str">
        <f>CLEAN('Previous Trades Import_OMS Quer'!O215)</f>
        <v/>
      </c>
      <c r="Q215" s="25">
        <f t="shared" si="6"/>
        <v>0</v>
      </c>
      <c r="R215" s="25" t="e">
        <f>VLOOKUP(O215,'Currency Balance'!$O$3:$Q$32,3,0)</f>
        <v>#N/A</v>
      </c>
      <c r="S215" t="e">
        <f t="shared" si="7"/>
        <v>#N/A</v>
      </c>
    </row>
    <row r="216" spans="1:19">
      <c r="A216">
        <f>'Previous Trades Import_OMS Quer'!A216</f>
        <v>0</v>
      </c>
      <c r="B216">
        <f>'Previous Trades Import_OMS Quer'!B216</f>
        <v>0</v>
      </c>
      <c r="C216" s="22">
        <f>'Previous Trades Import_OMS Quer'!C216</f>
        <v>0</v>
      </c>
      <c r="D216">
        <f>'Previous Trades Import_OMS Quer'!D216</f>
        <v>0</v>
      </c>
      <c r="E216" s="22">
        <f>'Previous Trades Import_OMS Quer'!E216</f>
        <v>0</v>
      </c>
      <c r="F216">
        <f>'Previous Trades Import_OMS Quer'!F216</f>
        <v>0</v>
      </c>
      <c r="G216">
        <f>'Previous Trades Import_OMS Quer'!G216</f>
        <v>0</v>
      </c>
      <c r="H216">
        <f>'Previous Trades Import_OMS Quer'!H216</f>
        <v>0</v>
      </c>
      <c r="I216">
        <f>'Previous Trades Import_OMS Quer'!I216</f>
        <v>0</v>
      </c>
      <c r="J216">
        <f>'Previous Trades Import_OMS Quer'!J216</f>
        <v>0</v>
      </c>
      <c r="K216">
        <f>'Previous Trades Import_OMS Quer'!K216</f>
        <v>0</v>
      </c>
      <c r="L216">
        <f>'Previous Trades Import_OMS Quer'!L216</f>
        <v>0</v>
      </c>
      <c r="M216">
        <f>'Previous Trades Import_OMS Quer'!M216</f>
        <v>0</v>
      </c>
      <c r="N216">
        <f>'Previous Trades Import_OMS Quer'!N216</f>
        <v>0</v>
      </c>
      <c r="O216" t="str">
        <f>CLEAN('Previous Trades Import_OMS Quer'!O216)</f>
        <v/>
      </c>
      <c r="Q216" s="25">
        <f t="shared" si="6"/>
        <v>0</v>
      </c>
      <c r="R216" s="25" t="e">
        <f>VLOOKUP(O216,'Currency Balance'!$O$3:$Q$32,3,0)</f>
        <v>#N/A</v>
      </c>
      <c r="S216" t="e">
        <f t="shared" si="7"/>
        <v>#N/A</v>
      </c>
    </row>
    <row r="217" spans="1:19">
      <c r="A217">
        <f>'Previous Trades Import_OMS Quer'!A217</f>
        <v>0</v>
      </c>
      <c r="B217">
        <f>'Previous Trades Import_OMS Quer'!B217</f>
        <v>0</v>
      </c>
      <c r="C217" s="22">
        <f>'Previous Trades Import_OMS Quer'!C217</f>
        <v>0</v>
      </c>
      <c r="D217">
        <f>'Previous Trades Import_OMS Quer'!D217</f>
        <v>0</v>
      </c>
      <c r="E217" s="22">
        <f>'Previous Trades Import_OMS Quer'!E217</f>
        <v>0</v>
      </c>
      <c r="F217">
        <f>'Previous Trades Import_OMS Quer'!F217</f>
        <v>0</v>
      </c>
      <c r="G217">
        <f>'Previous Trades Import_OMS Quer'!G217</f>
        <v>0</v>
      </c>
      <c r="H217">
        <f>'Previous Trades Import_OMS Quer'!H217</f>
        <v>0</v>
      </c>
      <c r="I217">
        <f>'Previous Trades Import_OMS Quer'!I217</f>
        <v>0</v>
      </c>
      <c r="J217">
        <f>'Previous Trades Import_OMS Quer'!J217</f>
        <v>0</v>
      </c>
      <c r="K217">
        <f>'Previous Trades Import_OMS Quer'!K217</f>
        <v>0</v>
      </c>
      <c r="L217">
        <f>'Previous Trades Import_OMS Quer'!L217</f>
        <v>0</v>
      </c>
      <c r="M217">
        <f>'Previous Trades Import_OMS Quer'!M217</f>
        <v>0</v>
      </c>
      <c r="N217">
        <f>'Previous Trades Import_OMS Quer'!N217</f>
        <v>0</v>
      </c>
      <c r="O217" t="str">
        <f>CLEAN('Previous Trades Import_OMS Quer'!O217)</f>
        <v/>
      </c>
      <c r="Q217" s="25">
        <f t="shared" si="6"/>
        <v>0</v>
      </c>
      <c r="R217" s="25" t="e">
        <f>VLOOKUP(O217,'Currency Balance'!$O$3:$Q$32,3,0)</f>
        <v>#N/A</v>
      </c>
      <c r="S217" t="e">
        <f t="shared" si="7"/>
        <v>#N/A</v>
      </c>
    </row>
    <row r="218" spans="1:19">
      <c r="A218">
        <f>'Previous Trades Import_OMS Quer'!A218</f>
        <v>0</v>
      </c>
      <c r="B218">
        <f>'Previous Trades Import_OMS Quer'!B218</f>
        <v>0</v>
      </c>
      <c r="C218" s="22">
        <f>'Previous Trades Import_OMS Quer'!C218</f>
        <v>0</v>
      </c>
      <c r="D218">
        <f>'Previous Trades Import_OMS Quer'!D218</f>
        <v>0</v>
      </c>
      <c r="E218" s="22">
        <f>'Previous Trades Import_OMS Quer'!E218</f>
        <v>0</v>
      </c>
      <c r="F218">
        <f>'Previous Trades Import_OMS Quer'!F218</f>
        <v>0</v>
      </c>
      <c r="G218">
        <f>'Previous Trades Import_OMS Quer'!G218</f>
        <v>0</v>
      </c>
      <c r="H218">
        <f>'Previous Trades Import_OMS Quer'!H218</f>
        <v>0</v>
      </c>
      <c r="I218">
        <f>'Previous Trades Import_OMS Quer'!I218</f>
        <v>0</v>
      </c>
      <c r="J218">
        <f>'Previous Trades Import_OMS Quer'!J218</f>
        <v>0</v>
      </c>
      <c r="K218">
        <f>'Previous Trades Import_OMS Quer'!K218</f>
        <v>0</v>
      </c>
      <c r="L218">
        <f>'Previous Trades Import_OMS Quer'!L218</f>
        <v>0</v>
      </c>
      <c r="M218">
        <f>'Previous Trades Import_OMS Quer'!M218</f>
        <v>0</v>
      </c>
      <c r="N218">
        <f>'Previous Trades Import_OMS Quer'!N218</f>
        <v>0</v>
      </c>
      <c r="O218" t="str">
        <f>CLEAN('Previous Trades Import_OMS Quer'!O218)</f>
        <v/>
      </c>
      <c r="Q218" s="25">
        <f t="shared" si="6"/>
        <v>0</v>
      </c>
      <c r="R218" s="25" t="e">
        <f>VLOOKUP(O218,'Currency Balance'!$O$3:$Q$32,3,0)</f>
        <v>#N/A</v>
      </c>
      <c r="S218" t="e">
        <f t="shared" si="7"/>
        <v>#N/A</v>
      </c>
    </row>
    <row r="219" spans="1:19">
      <c r="A219">
        <f>'Previous Trades Import_OMS Quer'!A219</f>
        <v>0</v>
      </c>
      <c r="B219">
        <f>'Previous Trades Import_OMS Quer'!B219</f>
        <v>0</v>
      </c>
      <c r="C219" s="22">
        <f>'Previous Trades Import_OMS Quer'!C219</f>
        <v>0</v>
      </c>
      <c r="D219">
        <f>'Previous Trades Import_OMS Quer'!D219</f>
        <v>0</v>
      </c>
      <c r="E219" s="22">
        <f>'Previous Trades Import_OMS Quer'!E219</f>
        <v>0</v>
      </c>
      <c r="F219">
        <f>'Previous Trades Import_OMS Quer'!F219</f>
        <v>0</v>
      </c>
      <c r="G219">
        <f>'Previous Trades Import_OMS Quer'!G219</f>
        <v>0</v>
      </c>
      <c r="H219">
        <f>'Previous Trades Import_OMS Quer'!H219</f>
        <v>0</v>
      </c>
      <c r="I219">
        <f>'Previous Trades Import_OMS Quer'!I219</f>
        <v>0</v>
      </c>
      <c r="J219">
        <f>'Previous Trades Import_OMS Quer'!J219</f>
        <v>0</v>
      </c>
      <c r="K219">
        <f>'Previous Trades Import_OMS Quer'!K219</f>
        <v>0</v>
      </c>
      <c r="L219">
        <f>'Previous Trades Import_OMS Quer'!L219</f>
        <v>0</v>
      </c>
      <c r="M219">
        <f>'Previous Trades Import_OMS Quer'!M219</f>
        <v>0</v>
      </c>
      <c r="N219">
        <f>'Previous Trades Import_OMS Quer'!N219</f>
        <v>0</v>
      </c>
      <c r="O219" t="str">
        <f>CLEAN('Previous Trades Import_OMS Quer'!O219)</f>
        <v/>
      </c>
      <c r="Q219" s="25">
        <f t="shared" si="6"/>
        <v>0</v>
      </c>
      <c r="R219" s="25" t="e">
        <f>VLOOKUP(O219,'Currency Balance'!$O$3:$Q$32,3,0)</f>
        <v>#N/A</v>
      </c>
      <c r="S219" t="e">
        <f t="shared" si="7"/>
        <v>#N/A</v>
      </c>
    </row>
    <row r="220" spans="1:19">
      <c r="A220">
        <f>'Previous Trades Import_OMS Quer'!A220</f>
        <v>0</v>
      </c>
      <c r="B220">
        <f>'Previous Trades Import_OMS Quer'!B220</f>
        <v>0</v>
      </c>
      <c r="C220" s="22">
        <f>'Previous Trades Import_OMS Quer'!C220</f>
        <v>0</v>
      </c>
      <c r="D220">
        <f>'Previous Trades Import_OMS Quer'!D220</f>
        <v>0</v>
      </c>
      <c r="E220" s="22">
        <f>'Previous Trades Import_OMS Quer'!E220</f>
        <v>0</v>
      </c>
      <c r="F220">
        <f>'Previous Trades Import_OMS Quer'!F220</f>
        <v>0</v>
      </c>
      <c r="G220">
        <f>'Previous Trades Import_OMS Quer'!G220</f>
        <v>0</v>
      </c>
      <c r="H220">
        <f>'Previous Trades Import_OMS Quer'!H220</f>
        <v>0</v>
      </c>
      <c r="I220">
        <f>'Previous Trades Import_OMS Quer'!I220</f>
        <v>0</v>
      </c>
      <c r="J220">
        <f>'Previous Trades Import_OMS Quer'!J220</f>
        <v>0</v>
      </c>
      <c r="K220">
        <f>'Previous Trades Import_OMS Quer'!K220</f>
        <v>0</v>
      </c>
      <c r="L220">
        <f>'Previous Trades Import_OMS Quer'!L220</f>
        <v>0</v>
      </c>
      <c r="M220">
        <f>'Previous Trades Import_OMS Quer'!M220</f>
        <v>0</v>
      </c>
      <c r="N220">
        <f>'Previous Trades Import_OMS Quer'!N220</f>
        <v>0</v>
      </c>
      <c r="O220" t="str">
        <f>CLEAN('Previous Trades Import_OMS Quer'!O220)</f>
        <v/>
      </c>
      <c r="Q220" s="25">
        <f t="shared" si="6"/>
        <v>0</v>
      </c>
      <c r="R220" s="25" t="e">
        <f>VLOOKUP(O220,'Currency Balance'!$O$3:$Q$32,3,0)</f>
        <v>#N/A</v>
      </c>
      <c r="S220" t="e">
        <f t="shared" si="7"/>
        <v>#N/A</v>
      </c>
    </row>
    <row r="221" spans="1:19">
      <c r="A221">
        <f>'Previous Trades Import_OMS Quer'!A221</f>
        <v>0</v>
      </c>
      <c r="B221">
        <f>'Previous Trades Import_OMS Quer'!B221</f>
        <v>0</v>
      </c>
      <c r="C221" s="22">
        <f>'Previous Trades Import_OMS Quer'!C221</f>
        <v>0</v>
      </c>
      <c r="D221">
        <f>'Previous Trades Import_OMS Quer'!D221</f>
        <v>0</v>
      </c>
      <c r="E221" s="22">
        <f>'Previous Trades Import_OMS Quer'!E221</f>
        <v>0</v>
      </c>
      <c r="F221">
        <f>'Previous Trades Import_OMS Quer'!F221</f>
        <v>0</v>
      </c>
      <c r="G221">
        <f>'Previous Trades Import_OMS Quer'!G221</f>
        <v>0</v>
      </c>
      <c r="H221">
        <f>'Previous Trades Import_OMS Quer'!H221</f>
        <v>0</v>
      </c>
      <c r="I221">
        <f>'Previous Trades Import_OMS Quer'!I221</f>
        <v>0</v>
      </c>
      <c r="J221">
        <f>'Previous Trades Import_OMS Quer'!J221</f>
        <v>0</v>
      </c>
      <c r="K221">
        <f>'Previous Trades Import_OMS Quer'!K221</f>
        <v>0</v>
      </c>
      <c r="L221">
        <f>'Previous Trades Import_OMS Quer'!L221</f>
        <v>0</v>
      </c>
      <c r="M221">
        <f>'Previous Trades Import_OMS Quer'!M221</f>
        <v>0</v>
      </c>
      <c r="N221">
        <f>'Previous Trades Import_OMS Quer'!N221</f>
        <v>0</v>
      </c>
      <c r="O221" t="str">
        <f>CLEAN('Previous Trades Import_OMS Quer'!O221)</f>
        <v/>
      </c>
      <c r="Q221" s="25">
        <f t="shared" si="6"/>
        <v>0</v>
      </c>
      <c r="R221" s="25" t="e">
        <f>VLOOKUP(O221,'Currency Balance'!$O$3:$Q$32,3,0)</f>
        <v>#N/A</v>
      </c>
      <c r="S221" t="e">
        <f t="shared" si="7"/>
        <v>#N/A</v>
      </c>
    </row>
    <row r="222" spans="1:19">
      <c r="A222">
        <f>'Previous Trades Import_OMS Quer'!A222</f>
        <v>0</v>
      </c>
      <c r="B222">
        <f>'Previous Trades Import_OMS Quer'!B222</f>
        <v>0</v>
      </c>
      <c r="C222" s="22">
        <f>'Previous Trades Import_OMS Quer'!C222</f>
        <v>0</v>
      </c>
      <c r="D222">
        <f>'Previous Trades Import_OMS Quer'!D222</f>
        <v>0</v>
      </c>
      <c r="E222" s="22">
        <f>'Previous Trades Import_OMS Quer'!E222</f>
        <v>0</v>
      </c>
      <c r="F222">
        <f>'Previous Trades Import_OMS Quer'!F222</f>
        <v>0</v>
      </c>
      <c r="G222">
        <f>'Previous Trades Import_OMS Quer'!G222</f>
        <v>0</v>
      </c>
      <c r="H222">
        <f>'Previous Trades Import_OMS Quer'!H222</f>
        <v>0</v>
      </c>
      <c r="I222">
        <f>'Previous Trades Import_OMS Quer'!I222</f>
        <v>0</v>
      </c>
      <c r="J222">
        <f>'Previous Trades Import_OMS Quer'!J222</f>
        <v>0</v>
      </c>
      <c r="K222">
        <f>'Previous Trades Import_OMS Quer'!K222</f>
        <v>0</v>
      </c>
      <c r="L222">
        <f>'Previous Trades Import_OMS Quer'!L222</f>
        <v>0</v>
      </c>
      <c r="M222">
        <f>'Previous Trades Import_OMS Quer'!M222</f>
        <v>0</v>
      </c>
      <c r="N222">
        <f>'Previous Trades Import_OMS Quer'!N222</f>
        <v>0</v>
      </c>
      <c r="O222" t="str">
        <f>CLEAN('Previous Trades Import_OMS Quer'!O222)</f>
        <v/>
      </c>
      <c r="Q222" s="25">
        <f t="shared" si="6"/>
        <v>0</v>
      </c>
      <c r="R222" s="25" t="e">
        <f>VLOOKUP(O222,'Currency Balance'!$O$3:$Q$32,3,0)</f>
        <v>#N/A</v>
      </c>
      <c r="S222" t="e">
        <f t="shared" si="7"/>
        <v>#N/A</v>
      </c>
    </row>
    <row r="223" spans="1:19">
      <c r="A223">
        <f>'Previous Trades Import_OMS Quer'!A223</f>
        <v>0</v>
      </c>
      <c r="B223">
        <f>'Previous Trades Import_OMS Quer'!B223</f>
        <v>0</v>
      </c>
      <c r="C223" s="22">
        <f>'Previous Trades Import_OMS Quer'!C223</f>
        <v>0</v>
      </c>
      <c r="D223">
        <f>'Previous Trades Import_OMS Quer'!D223</f>
        <v>0</v>
      </c>
      <c r="E223" s="22">
        <f>'Previous Trades Import_OMS Quer'!E223</f>
        <v>0</v>
      </c>
      <c r="F223">
        <f>'Previous Trades Import_OMS Quer'!F223</f>
        <v>0</v>
      </c>
      <c r="G223">
        <f>'Previous Trades Import_OMS Quer'!G223</f>
        <v>0</v>
      </c>
      <c r="H223">
        <f>'Previous Trades Import_OMS Quer'!H223</f>
        <v>0</v>
      </c>
      <c r="I223">
        <f>'Previous Trades Import_OMS Quer'!I223</f>
        <v>0</v>
      </c>
      <c r="J223">
        <f>'Previous Trades Import_OMS Quer'!J223</f>
        <v>0</v>
      </c>
      <c r="K223">
        <f>'Previous Trades Import_OMS Quer'!K223</f>
        <v>0</v>
      </c>
      <c r="L223">
        <f>'Previous Trades Import_OMS Quer'!L223</f>
        <v>0</v>
      </c>
      <c r="M223">
        <f>'Previous Trades Import_OMS Quer'!M223</f>
        <v>0</v>
      </c>
      <c r="N223">
        <f>'Previous Trades Import_OMS Quer'!N223</f>
        <v>0</v>
      </c>
      <c r="O223" t="str">
        <f>CLEAN('Previous Trades Import_OMS Quer'!O223)</f>
        <v/>
      </c>
      <c r="Q223" s="25">
        <f t="shared" si="6"/>
        <v>0</v>
      </c>
      <c r="R223" s="25" t="e">
        <f>VLOOKUP(O223,'Currency Balance'!$O$3:$Q$32,3,0)</f>
        <v>#N/A</v>
      </c>
      <c r="S223" t="e">
        <f t="shared" si="7"/>
        <v>#N/A</v>
      </c>
    </row>
    <row r="224" spans="1:19">
      <c r="A224">
        <f>'Previous Trades Import_OMS Quer'!A224</f>
        <v>0</v>
      </c>
      <c r="B224">
        <f>'Previous Trades Import_OMS Quer'!B224</f>
        <v>0</v>
      </c>
      <c r="C224" s="22">
        <f>'Previous Trades Import_OMS Quer'!C224</f>
        <v>0</v>
      </c>
      <c r="D224">
        <f>'Previous Trades Import_OMS Quer'!D224</f>
        <v>0</v>
      </c>
      <c r="E224" s="22">
        <f>'Previous Trades Import_OMS Quer'!E224</f>
        <v>0</v>
      </c>
      <c r="F224">
        <f>'Previous Trades Import_OMS Quer'!F224</f>
        <v>0</v>
      </c>
      <c r="G224">
        <f>'Previous Trades Import_OMS Quer'!G224</f>
        <v>0</v>
      </c>
      <c r="H224">
        <f>'Previous Trades Import_OMS Quer'!H224</f>
        <v>0</v>
      </c>
      <c r="I224">
        <f>'Previous Trades Import_OMS Quer'!I224</f>
        <v>0</v>
      </c>
      <c r="J224">
        <f>'Previous Trades Import_OMS Quer'!J224</f>
        <v>0</v>
      </c>
      <c r="K224">
        <f>'Previous Trades Import_OMS Quer'!K224</f>
        <v>0</v>
      </c>
      <c r="L224">
        <f>'Previous Trades Import_OMS Quer'!L224</f>
        <v>0</v>
      </c>
      <c r="M224">
        <f>'Previous Trades Import_OMS Quer'!M224</f>
        <v>0</v>
      </c>
      <c r="N224">
        <f>'Previous Trades Import_OMS Quer'!N224</f>
        <v>0</v>
      </c>
      <c r="O224" t="str">
        <f>CLEAN('Previous Trades Import_OMS Quer'!O224)</f>
        <v/>
      </c>
      <c r="Q224" s="25">
        <f t="shared" si="6"/>
        <v>0</v>
      </c>
      <c r="R224" s="25" t="e">
        <f>VLOOKUP(O224,'Currency Balance'!$O$3:$Q$32,3,0)</f>
        <v>#N/A</v>
      </c>
      <c r="S224" t="e">
        <f t="shared" si="7"/>
        <v>#N/A</v>
      </c>
    </row>
    <row r="225" spans="1:19">
      <c r="A225">
        <f>'Previous Trades Import_OMS Quer'!A225</f>
        <v>0</v>
      </c>
      <c r="B225">
        <f>'Previous Trades Import_OMS Quer'!B225</f>
        <v>0</v>
      </c>
      <c r="C225" s="22">
        <f>'Previous Trades Import_OMS Quer'!C225</f>
        <v>0</v>
      </c>
      <c r="D225">
        <f>'Previous Trades Import_OMS Quer'!D225</f>
        <v>0</v>
      </c>
      <c r="E225" s="22">
        <f>'Previous Trades Import_OMS Quer'!E225</f>
        <v>0</v>
      </c>
      <c r="F225">
        <f>'Previous Trades Import_OMS Quer'!F225</f>
        <v>0</v>
      </c>
      <c r="G225">
        <f>'Previous Trades Import_OMS Quer'!G225</f>
        <v>0</v>
      </c>
      <c r="H225">
        <f>'Previous Trades Import_OMS Quer'!H225</f>
        <v>0</v>
      </c>
      <c r="I225">
        <f>'Previous Trades Import_OMS Quer'!I225</f>
        <v>0</v>
      </c>
      <c r="J225">
        <f>'Previous Trades Import_OMS Quer'!J225</f>
        <v>0</v>
      </c>
      <c r="K225">
        <f>'Previous Trades Import_OMS Quer'!K225</f>
        <v>0</v>
      </c>
      <c r="L225">
        <f>'Previous Trades Import_OMS Quer'!L225</f>
        <v>0</v>
      </c>
      <c r="M225">
        <f>'Previous Trades Import_OMS Quer'!M225</f>
        <v>0</v>
      </c>
      <c r="N225">
        <f>'Previous Trades Import_OMS Quer'!N225</f>
        <v>0</v>
      </c>
      <c r="O225" t="str">
        <f>CLEAN('Previous Trades Import_OMS Quer'!O225)</f>
        <v/>
      </c>
      <c r="Q225" s="25">
        <f t="shared" si="6"/>
        <v>0</v>
      </c>
      <c r="R225" s="25" t="e">
        <f>VLOOKUP(O225,'Currency Balance'!$O$3:$Q$32,3,0)</f>
        <v>#N/A</v>
      </c>
      <c r="S225" t="e">
        <f t="shared" si="7"/>
        <v>#N/A</v>
      </c>
    </row>
    <row r="226" spans="1:19">
      <c r="A226">
        <f>'Previous Trades Import_OMS Quer'!A226</f>
        <v>0</v>
      </c>
      <c r="B226">
        <f>'Previous Trades Import_OMS Quer'!B226</f>
        <v>0</v>
      </c>
      <c r="C226" s="22">
        <f>'Previous Trades Import_OMS Quer'!C226</f>
        <v>0</v>
      </c>
      <c r="D226">
        <f>'Previous Trades Import_OMS Quer'!D226</f>
        <v>0</v>
      </c>
      <c r="E226" s="22">
        <f>'Previous Trades Import_OMS Quer'!E226</f>
        <v>0</v>
      </c>
      <c r="F226">
        <f>'Previous Trades Import_OMS Quer'!F226</f>
        <v>0</v>
      </c>
      <c r="G226">
        <f>'Previous Trades Import_OMS Quer'!G226</f>
        <v>0</v>
      </c>
      <c r="H226">
        <f>'Previous Trades Import_OMS Quer'!H226</f>
        <v>0</v>
      </c>
      <c r="I226">
        <f>'Previous Trades Import_OMS Quer'!I226</f>
        <v>0</v>
      </c>
      <c r="J226">
        <f>'Previous Trades Import_OMS Quer'!J226</f>
        <v>0</v>
      </c>
      <c r="K226">
        <f>'Previous Trades Import_OMS Quer'!K226</f>
        <v>0</v>
      </c>
      <c r="L226">
        <f>'Previous Trades Import_OMS Quer'!L226</f>
        <v>0</v>
      </c>
      <c r="M226">
        <f>'Previous Trades Import_OMS Quer'!M226</f>
        <v>0</v>
      </c>
      <c r="N226">
        <f>'Previous Trades Import_OMS Quer'!N226</f>
        <v>0</v>
      </c>
      <c r="O226" t="str">
        <f>CLEAN('Previous Trades Import_OMS Quer'!O226)</f>
        <v/>
      </c>
      <c r="Q226" s="25">
        <f t="shared" si="6"/>
        <v>0</v>
      </c>
      <c r="R226" s="25" t="e">
        <f>VLOOKUP(O226,'Currency Balance'!$O$3:$Q$32,3,0)</f>
        <v>#N/A</v>
      </c>
      <c r="S226" t="e">
        <f t="shared" si="7"/>
        <v>#N/A</v>
      </c>
    </row>
    <row r="227" spans="1:19">
      <c r="A227">
        <f>'Previous Trades Import_OMS Quer'!A227</f>
        <v>0</v>
      </c>
      <c r="B227">
        <f>'Previous Trades Import_OMS Quer'!B227</f>
        <v>0</v>
      </c>
      <c r="C227" s="22">
        <f>'Previous Trades Import_OMS Quer'!C227</f>
        <v>0</v>
      </c>
      <c r="D227">
        <f>'Previous Trades Import_OMS Quer'!D227</f>
        <v>0</v>
      </c>
      <c r="E227" s="22">
        <f>'Previous Trades Import_OMS Quer'!E227</f>
        <v>0</v>
      </c>
      <c r="F227">
        <f>'Previous Trades Import_OMS Quer'!F227</f>
        <v>0</v>
      </c>
      <c r="G227">
        <f>'Previous Trades Import_OMS Quer'!G227</f>
        <v>0</v>
      </c>
      <c r="H227">
        <f>'Previous Trades Import_OMS Quer'!H227</f>
        <v>0</v>
      </c>
      <c r="I227">
        <f>'Previous Trades Import_OMS Quer'!I227</f>
        <v>0</v>
      </c>
      <c r="J227">
        <f>'Previous Trades Import_OMS Quer'!J227</f>
        <v>0</v>
      </c>
      <c r="K227">
        <f>'Previous Trades Import_OMS Quer'!K227</f>
        <v>0</v>
      </c>
      <c r="L227">
        <f>'Previous Trades Import_OMS Quer'!L227</f>
        <v>0</v>
      </c>
      <c r="M227">
        <f>'Previous Trades Import_OMS Quer'!M227</f>
        <v>0</v>
      </c>
      <c r="N227">
        <f>'Previous Trades Import_OMS Quer'!N227</f>
        <v>0</v>
      </c>
      <c r="O227" t="str">
        <f>CLEAN('Previous Trades Import_OMS Quer'!O227)</f>
        <v/>
      </c>
      <c r="Q227" s="25">
        <f t="shared" si="6"/>
        <v>0</v>
      </c>
      <c r="R227" s="25" t="e">
        <f>VLOOKUP(O227,'Currency Balance'!$O$3:$Q$32,3,0)</f>
        <v>#N/A</v>
      </c>
      <c r="S227" t="e">
        <f t="shared" si="7"/>
        <v>#N/A</v>
      </c>
    </row>
    <row r="228" spans="1:19">
      <c r="A228">
        <f>'Previous Trades Import_OMS Quer'!A228</f>
        <v>0</v>
      </c>
      <c r="B228">
        <f>'Previous Trades Import_OMS Quer'!B228</f>
        <v>0</v>
      </c>
      <c r="C228" s="22">
        <f>'Previous Trades Import_OMS Quer'!C228</f>
        <v>0</v>
      </c>
      <c r="D228">
        <f>'Previous Trades Import_OMS Quer'!D228</f>
        <v>0</v>
      </c>
      <c r="E228" s="22">
        <f>'Previous Trades Import_OMS Quer'!E228</f>
        <v>0</v>
      </c>
      <c r="F228">
        <f>'Previous Trades Import_OMS Quer'!F228</f>
        <v>0</v>
      </c>
      <c r="G228">
        <f>'Previous Trades Import_OMS Quer'!G228</f>
        <v>0</v>
      </c>
      <c r="H228">
        <f>'Previous Trades Import_OMS Quer'!H228</f>
        <v>0</v>
      </c>
      <c r="I228">
        <f>'Previous Trades Import_OMS Quer'!I228</f>
        <v>0</v>
      </c>
      <c r="J228">
        <f>'Previous Trades Import_OMS Quer'!J228</f>
        <v>0</v>
      </c>
      <c r="K228">
        <f>'Previous Trades Import_OMS Quer'!K228</f>
        <v>0</v>
      </c>
      <c r="L228">
        <f>'Previous Trades Import_OMS Quer'!L228</f>
        <v>0</v>
      </c>
      <c r="M228">
        <f>'Previous Trades Import_OMS Quer'!M228</f>
        <v>0</v>
      </c>
      <c r="N228">
        <f>'Previous Trades Import_OMS Quer'!N228</f>
        <v>0</v>
      </c>
      <c r="O228" t="str">
        <f>CLEAN('Previous Trades Import_OMS Quer'!O228)</f>
        <v/>
      </c>
      <c r="Q228" s="25">
        <f t="shared" si="6"/>
        <v>0</v>
      </c>
      <c r="R228" s="25" t="e">
        <f>VLOOKUP(O228,'Currency Balance'!$O$3:$Q$32,3,0)</f>
        <v>#N/A</v>
      </c>
      <c r="S228" t="e">
        <f t="shared" si="7"/>
        <v>#N/A</v>
      </c>
    </row>
    <row r="229" spans="1:19">
      <c r="A229">
        <f>'Previous Trades Import_OMS Quer'!A229</f>
        <v>0</v>
      </c>
      <c r="B229">
        <f>'Previous Trades Import_OMS Quer'!B229</f>
        <v>0</v>
      </c>
      <c r="C229" s="22">
        <f>'Previous Trades Import_OMS Quer'!C229</f>
        <v>0</v>
      </c>
      <c r="D229">
        <f>'Previous Trades Import_OMS Quer'!D229</f>
        <v>0</v>
      </c>
      <c r="E229" s="22">
        <f>'Previous Trades Import_OMS Quer'!E229</f>
        <v>0</v>
      </c>
      <c r="F229">
        <f>'Previous Trades Import_OMS Quer'!F229</f>
        <v>0</v>
      </c>
      <c r="G229">
        <f>'Previous Trades Import_OMS Quer'!G229</f>
        <v>0</v>
      </c>
      <c r="H229">
        <f>'Previous Trades Import_OMS Quer'!H229</f>
        <v>0</v>
      </c>
      <c r="I229">
        <f>'Previous Trades Import_OMS Quer'!I229</f>
        <v>0</v>
      </c>
      <c r="J229">
        <f>'Previous Trades Import_OMS Quer'!J229</f>
        <v>0</v>
      </c>
      <c r="K229">
        <f>'Previous Trades Import_OMS Quer'!K229</f>
        <v>0</v>
      </c>
      <c r="L229">
        <f>'Previous Trades Import_OMS Quer'!L229</f>
        <v>0</v>
      </c>
      <c r="M229">
        <f>'Previous Trades Import_OMS Quer'!M229</f>
        <v>0</v>
      </c>
      <c r="N229">
        <f>'Previous Trades Import_OMS Quer'!N229</f>
        <v>0</v>
      </c>
      <c r="O229" t="str">
        <f>CLEAN('Previous Trades Import_OMS Quer'!O229)</f>
        <v/>
      </c>
      <c r="Q229" s="25">
        <f t="shared" si="6"/>
        <v>0</v>
      </c>
      <c r="R229" s="25" t="e">
        <f>VLOOKUP(O229,'Currency Balance'!$O$3:$Q$32,3,0)</f>
        <v>#N/A</v>
      </c>
      <c r="S229" t="e">
        <f t="shared" si="7"/>
        <v>#N/A</v>
      </c>
    </row>
    <row r="230" spans="1:19">
      <c r="A230">
        <f>'Previous Trades Import_OMS Quer'!A230</f>
        <v>0</v>
      </c>
      <c r="B230">
        <f>'Previous Trades Import_OMS Quer'!B230</f>
        <v>0</v>
      </c>
      <c r="C230" s="22">
        <f>'Previous Trades Import_OMS Quer'!C230</f>
        <v>0</v>
      </c>
      <c r="D230">
        <f>'Previous Trades Import_OMS Quer'!D230</f>
        <v>0</v>
      </c>
      <c r="E230" s="22">
        <f>'Previous Trades Import_OMS Quer'!E230</f>
        <v>0</v>
      </c>
      <c r="F230">
        <f>'Previous Trades Import_OMS Quer'!F230</f>
        <v>0</v>
      </c>
      <c r="G230">
        <f>'Previous Trades Import_OMS Quer'!G230</f>
        <v>0</v>
      </c>
      <c r="H230">
        <f>'Previous Trades Import_OMS Quer'!H230</f>
        <v>0</v>
      </c>
      <c r="I230">
        <f>'Previous Trades Import_OMS Quer'!I230</f>
        <v>0</v>
      </c>
      <c r="J230">
        <f>'Previous Trades Import_OMS Quer'!J230</f>
        <v>0</v>
      </c>
      <c r="K230">
        <f>'Previous Trades Import_OMS Quer'!K230</f>
        <v>0</v>
      </c>
      <c r="L230">
        <f>'Previous Trades Import_OMS Quer'!L230</f>
        <v>0</v>
      </c>
      <c r="M230">
        <f>'Previous Trades Import_OMS Quer'!M230</f>
        <v>0</v>
      </c>
      <c r="N230">
        <f>'Previous Trades Import_OMS Quer'!N230</f>
        <v>0</v>
      </c>
      <c r="O230" t="str">
        <f>CLEAN('Previous Trades Import_OMS Quer'!O230)</f>
        <v/>
      </c>
      <c r="Q230" s="25">
        <f t="shared" si="6"/>
        <v>0</v>
      </c>
      <c r="R230" s="25" t="e">
        <f>VLOOKUP(O230,'Currency Balance'!$O$3:$Q$32,3,0)</f>
        <v>#N/A</v>
      </c>
      <c r="S230" t="e">
        <f t="shared" si="7"/>
        <v>#N/A</v>
      </c>
    </row>
    <row r="231" spans="1:19">
      <c r="A231">
        <f>'Previous Trades Import_OMS Quer'!A231</f>
        <v>0</v>
      </c>
      <c r="B231">
        <f>'Previous Trades Import_OMS Quer'!B231</f>
        <v>0</v>
      </c>
      <c r="C231" s="22">
        <f>'Previous Trades Import_OMS Quer'!C231</f>
        <v>0</v>
      </c>
      <c r="D231">
        <f>'Previous Trades Import_OMS Quer'!D231</f>
        <v>0</v>
      </c>
      <c r="E231" s="22">
        <f>'Previous Trades Import_OMS Quer'!E231</f>
        <v>0</v>
      </c>
      <c r="F231">
        <f>'Previous Trades Import_OMS Quer'!F231</f>
        <v>0</v>
      </c>
      <c r="G231">
        <f>'Previous Trades Import_OMS Quer'!G231</f>
        <v>0</v>
      </c>
      <c r="H231">
        <f>'Previous Trades Import_OMS Quer'!H231</f>
        <v>0</v>
      </c>
      <c r="I231">
        <f>'Previous Trades Import_OMS Quer'!I231</f>
        <v>0</v>
      </c>
      <c r="J231">
        <f>'Previous Trades Import_OMS Quer'!J231</f>
        <v>0</v>
      </c>
      <c r="K231">
        <f>'Previous Trades Import_OMS Quer'!K231</f>
        <v>0</v>
      </c>
      <c r="L231">
        <f>'Previous Trades Import_OMS Quer'!L231</f>
        <v>0</v>
      </c>
      <c r="M231">
        <f>'Previous Trades Import_OMS Quer'!M231</f>
        <v>0</v>
      </c>
      <c r="N231">
        <f>'Previous Trades Import_OMS Quer'!N231</f>
        <v>0</v>
      </c>
      <c r="O231" t="str">
        <f>CLEAN('Previous Trades Import_OMS Quer'!O231)</f>
        <v/>
      </c>
      <c r="Q231" s="25">
        <f t="shared" si="6"/>
        <v>0</v>
      </c>
      <c r="R231" s="25" t="e">
        <f>VLOOKUP(O231,'Currency Balance'!$O$3:$Q$32,3,0)</f>
        <v>#N/A</v>
      </c>
      <c r="S231" t="e">
        <f t="shared" si="7"/>
        <v>#N/A</v>
      </c>
    </row>
    <row r="232" spans="1:19">
      <c r="A232">
        <f>'Previous Trades Import_OMS Quer'!A232</f>
        <v>0</v>
      </c>
      <c r="B232">
        <f>'Previous Trades Import_OMS Quer'!B232</f>
        <v>0</v>
      </c>
      <c r="C232" s="22">
        <f>'Previous Trades Import_OMS Quer'!C232</f>
        <v>0</v>
      </c>
      <c r="D232">
        <f>'Previous Trades Import_OMS Quer'!D232</f>
        <v>0</v>
      </c>
      <c r="E232" s="22">
        <f>'Previous Trades Import_OMS Quer'!E232</f>
        <v>0</v>
      </c>
      <c r="F232">
        <f>'Previous Trades Import_OMS Quer'!F232</f>
        <v>0</v>
      </c>
      <c r="G232">
        <f>'Previous Trades Import_OMS Quer'!G232</f>
        <v>0</v>
      </c>
      <c r="H232">
        <f>'Previous Trades Import_OMS Quer'!H232</f>
        <v>0</v>
      </c>
      <c r="I232">
        <f>'Previous Trades Import_OMS Quer'!I232</f>
        <v>0</v>
      </c>
      <c r="J232">
        <f>'Previous Trades Import_OMS Quer'!J232</f>
        <v>0</v>
      </c>
      <c r="K232">
        <f>'Previous Trades Import_OMS Quer'!K232</f>
        <v>0</v>
      </c>
      <c r="L232">
        <f>'Previous Trades Import_OMS Quer'!L232</f>
        <v>0</v>
      </c>
      <c r="M232">
        <f>'Previous Trades Import_OMS Quer'!M232</f>
        <v>0</v>
      </c>
      <c r="N232">
        <f>'Previous Trades Import_OMS Quer'!N232</f>
        <v>0</v>
      </c>
      <c r="O232" t="str">
        <f>CLEAN('Previous Trades Import_OMS Quer'!O232)</f>
        <v/>
      </c>
      <c r="Q232" s="25">
        <f t="shared" si="6"/>
        <v>0</v>
      </c>
      <c r="R232" s="25" t="e">
        <f>VLOOKUP(O232,'Currency Balance'!$O$3:$Q$32,3,0)</f>
        <v>#N/A</v>
      </c>
      <c r="S232" t="e">
        <f t="shared" si="7"/>
        <v>#N/A</v>
      </c>
    </row>
    <row r="233" spans="1:19">
      <c r="A233">
        <f>'Previous Trades Import_OMS Quer'!A233</f>
        <v>0</v>
      </c>
      <c r="B233">
        <f>'Previous Trades Import_OMS Quer'!B233</f>
        <v>0</v>
      </c>
      <c r="C233" s="22">
        <f>'Previous Trades Import_OMS Quer'!C233</f>
        <v>0</v>
      </c>
      <c r="D233">
        <f>'Previous Trades Import_OMS Quer'!D233</f>
        <v>0</v>
      </c>
      <c r="E233" s="22">
        <f>'Previous Trades Import_OMS Quer'!E233</f>
        <v>0</v>
      </c>
      <c r="F233">
        <f>'Previous Trades Import_OMS Quer'!F233</f>
        <v>0</v>
      </c>
      <c r="G233">
        <f>'Previous Trades Import_OMS Quer'!G233</f>
        <v>0</v>
      </c>
      <c r="H233">
        <f>'Previous Trades Import_OMS Quer'!H233</f>
        <v>0</v>
      </c>
      <c r="I233">
        <f>'Previous Trades Import_OMS Quer'!I233</f>
        <v>0</v>
      </c>
      <c r="J233">
        <f>'Previous Trades Import_OMS Quer'!J233</f>
        <v>0</v>
      </c>
      <c r="K233">
        <f>'Previous Trades Import_OMS Quer'!K233</f>
        <v>0</v>
      </c>
      <c r="L233">
        <f>'Previous Trades Import_OMS Quer'!L233</f>
        <v>0</v>
      </c>
      <c r="M233">
        <f>'Previous Trades Import_OMS Quer'!M233</f>
        <v>0</v>
      </c>
      <c r="N233">
        <f>'Previous Trades Import_OMS Quer'!N233</f>
        <v>0</v>
      </c>
      <c r="O233" t="str">
        <f>CLEAN('Previous Trades Import_OMS Quer'!O233)</f>
        <v/>
      </c>
      <c r="Q233" s="25">
        <f t="shared" si="6"/>
        <v>0</v>
      </c>
      <c r="R233" s="25" t="e">
        <f>VLOOKUP(O233,'Currency Balance'!$O$3:$Q$32,3,0)</f>
        <v>#N/A</v>
      </c>
      <c r="S233" t="e">
        <f t="shared" si="7"/>
        <v>#N/A</v>
      </c>
    </row>
    <row r="234" spans="1:19">
      <c r="A234">
        <f>'Previous Trades Import_OMS Quer'!A234</f>
        <v>0</v>
      </c>
      <c r="B234">
        <f>'Previous Trades Import_OMS Quer'!B234</f>
        <v>0</v>
      </c>
      <c r="C234" s="22">
        <f>'Previous Trades Import_OMS Quer'!C234</f>
        <v>0</v>
      </c>
      <c r="D234">
        <f>'Previous Trades Import_OMS Quer'!D234</f>
        <v>0</v>
      </c>
      <c r="E234" s="22">
        <f>'Previous Trades Import_OMS Quer'!E234</f>
        <v>0</v>
      </c>
      <c r="F234">
        <f>'Previous Trades Import_OMS Quer'!F234</f>
        <v>0</v>
      </c>
      <c r="G234">
        <f>'Previous Trades Import_OMS Quer'!G234</f>
        <v>0</v>
      </c>
      <c r="H234">
        <f>'Previous Trades Import_OMS Quer'!H234</f>
        <v>0</v>
      </c>
      <c r="I234">
        <f>'Previous Trades Import_OMS Quer'!I234</f>
        <v>0</v>
      </c>
      <c r="J234">
        <f>'Previous Trades Import_OMS Quer'!J234</f>
        <v>0</v>
      </c>
      <c r="K234">
        <f>'Previous Trades Import_OMS Quer'!K234</f>
        <v>0</v>
      </c>
      <c r="L234">
        <f>'Previous Trades Import_OMS Quer'!L234</f>
        <v>0</v>
      </c>
      <c r="M234">
        <f>'Previous Trades Import_OMS Quer'!M234</f>
        <v>0</v>
      </c>
      <c r="N234">
        <f>'Previous Trades Import_OMS Quer'!N234</f>
        <v>0</v>
      </c>
      <c r="O234" t="str">
        <f>CLEAN('Previous Trades Import_OMS Quer'!O234)</f>
        <v/>
      </c>
      <c r="Q234" s="25">
        <f t="shared" si="6"/>
        <v>0</v>
      </c>
      <c r="R234" s="25" t="e">
        <f>VLOOKUP(O234,'Currency Balance'!$O$3:$Q$32,3,0)</f>
        <v>#N/A</v>
      </c>
      <c r="S234" t="e">
        <f t="shared" si="7"/>
        <v>#N/A</v>
      </c>
    </row>
    <row r="235" spans="1:19">
      <c r="A235">
        <f>'Previous Trades Import_OMS Quer'!A235</f>
        <v>0</v>
      </c>
      <c r="B235">
        <f>'Previous Trades Import_OMS Quer'!B235</f>
        <v>0</v>
      </c>
      <c r="C235" s="22">
        <f>'Previous Trades Import_OMS Quer'!C235</f>
        <v>0</v>
      </c>
      <c r="D235">
        <f>'Previous Trades Import_OMS Quer'!D235</f>
        <v>0</v>
      </c>
      <c r="E235" s="22">
        <f>'Previous Trades Import_OMS Quer'!E235</f>
        <v>0</v>
      </c>
      <c r="F235">
        <f>'Previous Trades Import_OMS Quer'!F235</f>
        <v>0</v>
      </c>
      <c r="G235">
        <f>'Previous Trades Import_OMS Quer'!G235</f>
        <v>0</v>
      </c>
      <c r="H235">
        <f>'Previous Trades Import_OMS Quer'!H235</f>
        <v>0</v>
      </c>
      <c r="I235">
        <f>'Previous Trades Import_OMS Quer'!I235</f>
        <v>0</v>
      </c>
      <c r="J235">
        <f>'Previous Trades Import_OMS Quer'!J235</f>
        <v>0</v>
      </c>
      <c r="K235">
        <f>'Previous Trades Import_OMS Quer'!K235</f>
        <v>0</v>
      </c>
      <c r="L235">
        <f>'Previous Trades Import_OMS Quer'!L235</f>
        <v>0</v>
      </c>
      <c r="M235">
        <f>'Previous Trades Import_OMS Quer'!M235</f>
        <v>0</v>
      </c>
      <c r="N235">
        <f>'Previous Trades Import_OMS Quer'!N235</f>
        <v>0</v>
      </c>
      <c r="O235" t="str">
        <f>CLEAN('Previous Trades Import_OMS Quer'!O235)</f>
        <v/>
      </c>
      <c r="Q235" s="25">
        <f t="shared" si="6"/>
        <v>0</v>
      </c>
      <c r="R235" s="25" t="e">
        <f>VLOOKUP(O235,'Currency Balance'!$O$3:$Q$32,3,0)</f>
        <v>#N/A</v>
      </c>
      <c r="S235" t="e">
        <f t="shared" si="7"/>
        <v>#N/A</v>
      </c>
    </row>
    <row r="236" spans="1:19">
      <c r="A236">
        <f>'Previous Trades Import_OMS Quer'!A236</f>
        <v>0</v>
      </c>
      <c r="B236">
        <f>'Previous Trades Import_OMS Quer'!B236</f>
        <v>0</v>
      </c>
      <c r="C236" s="22">
        <f>'Previous Trades Import_OMS Quer'!C236</f>
        <v>0</v>
      </c>
      <c r="D236">
        <f>'Previous Trades Import_OMS Quer'!D236</f>
        <v>0</v>
      </c>
      <c r="E236" s="22">
        <f>'Previous Trades Import_OMS Quer'!E236</f>
        <v>0</v>
      </c>
      <c r="F236">
        <f>'Previous Trades Import_OMS Quer'!F236</f>
        <v>0</v>
      </c>
      <c r="G236">
        <f>'Previous Trades Import_OMS Quer'!G236</f>
        <v>0</v>
      </c>
      <c r="H236">
        <f>'Previous Trades Import_OMS Quer'!H236</f>
        <v>0</v>
      </c>
      <c r="I236">
        <f>'Previous Trades Import_OMS Quer'!I236</f>
        <v>0</v>
      </c>
      <c r="J236">
        <f>'Previous Trades Import_OMS Quer'!J236</f>
        <v>0</v>
      </c>
      <c r="K236">
        <f>'Previous Trades Import_OMS Quer'!K236</f>
        <v>0</v>
      </c>
      <c r="L236">
        <f>'Previous Trades Import_OMS Quer'!L236</f>
        <v>0</v>
      </c>
      <c r="M236">
        <f>'Previous Trades Import_OMS Quer'!M236</f>
        <v>0</v>
      </c>
      <c r="N236">
        <f>'Previous Trades Import_OMS Quer'!N236</f>
        <v>0</v>
      </c>
      <c r="O236" t="str">
        <f>CLEAN('Previous Trades Import_OMS Quer'!O236)</f>
        <v/>
      </c>
      <c r="Q236" s="25">
        <f t="shared" si="6"/>
        <v>0</v>
      </c>
      <c r="R236" s="25" t="e">
        <f>VLOOKUP(O236,'Currency Balance'!$O$3:$Q$32,3,0)</f>
        <v>#N/A</v>
      </c>
      <c r="S236" t="e">
        <f t="shared" si="7"/>
        <v>#N/A</v>
      </c>
    </row>
    <row r="237" spans="1:19">
      <c r="A237">
        <f>'Previous Trades Import_OMS Quer'!A237</f>
        <v>0</v>
      </c>
      <c r="B237">
        <f>'Previous Trades Import_OMS Quer'!B237</f>
        <v>0</v>
      </c>
      <c r="C237" s="22">
        <f>'Previous Trades Import_OMS Quer'!C237</f>
        <v>0</v>
      </c>
      <c r="D237">
        <f>'Previous Trades Import_OMS Quer'!D237</f>
        <v>0</v>
      </c>
      <c r="E237" s="22">
        <f>'Previous Trades Import_OMS Quer'!E237</f>
        <v>0</v>
      </c>
      <c r="F237">
        <f>'Previous Trades Import_OMS Quer'!F237</f>
        <v>0</v>
      </c>
      <c r="G237">
        <f>'Previous Trades Import_OMS Quer'!G237</f>
        <v>0</v>
      </c>
      <c r="H237">
        <f>'Previous Trades Import_OMS Quer'!H237</f>
        <v>0</v>
      </c>
      <c r="I237">
        <f>'Previous Trades Import_OMS Quer'!I237</f>
        <v>0</v>
      </c>
      <c r="J237">
        <f>'Previous Trades Import_OMS Quer'!J237</f>
        <v>0</v>
      </c>
      <c r="K237">
        <f>'Previous Trades Import_OMS Quer'!K237</f>
        <v>0</v>
      </c>
      <c r="L237">
        <f>'Previous Trades Import_OMS Quer'!L237</f>
        <v>0</v>
      </c>
      <c r="M237">
        <f>'Previous Trades Import_OMS Quer'!M237</f>
        <v>0</v>
      </c>
      <c r="N237">
        <f>'Previous Trades Import_OMS Quer'!N237</f>
        <v>0</v>
      </c>
      <c r="O237" t="str">
        <f>CLEAN('Previous Trades Import_OMS Quer'!O237)</f>
        <v/>
      </c>
      <c r="Q237" s="25">
        <f t="shared" si="6"/>
        <v>0</v>
      </c>
      <c r="R237" s="25" t="e">
        <f>VLOOKUP(O237,'Currency Balance'!$O$3:$Q$32,3,0)</f>
        <v>#N/A</v>
      </c>
      <c r="S237" t="e">
        <f t="shared" si="7"/>
        <v>#N/A</v>
      </c>
    </row>
    <row r="238" spans="1:19">
      <c r="A238">
        <f>'Previous Trades Import_OMS Quer'!A238</f>
        <v>0</v>
      </c>
      <c r="B238">
        <f>'Previous Trades Import_OMS Quer'!B238</f>
        <v>0</v>
      </c>
      <c r="C238" s="22">
        <f>'Previous Trades Import_OMS Quer'!C238</f>
        <v>0</v>
      </c>
      <c r="D238">
        <f>'Previous Trades Import_OMS Quer'!D238</f>
        <v>0</v>
      </c>
      <c r="E238" s="22">
        <f>'Previous Trades Import_OMS Quer'!E238</f>
        <v>0</v>
      </c>
      <c r="F238">
        <f>'Previous Trades Import_OMS Quer'!F238</f>
        <v>0</v>
      </c>
      <c r="G238">
        <f>'Previous Trades Import_OMS Quer'!G238</f>
        <v>0</v>
      </c>
      <c r="H238">
        <f>'Previous Trades Import_OMS Quer'!H238</f>
        <v>0</v>
      </c>
      <c r="I238">
        <f>'Previous Trades Import_OMS Quer'!I238</f>
        <v>0</v>
      </c>
      <c r="J238">
        <f>'Previous Trades Import_OMS Quer'!J238</f>
        <v>0</v>
      </c>
      <c r="K238">
        <f>'Previous Trades Import_OMS Quer'!K238</f>
        <v>0</v>
      </c>
      <c r="L238">
        <f>'Previous Trades Import_OMS Quer'!L238</f>
        <v>0</v>
      </c>
      <c r="M238">
        <f>'Previous Trades Import_OMS Quer'!M238</f>
        <v>0</v>
      </c>
      <c r="N238">
        <f>'Previous Trades Import_OMS Quer'!N238</f>
        <v>0</v>
      </c>
      <c r="O238" t="str">
        <f>CLEAN('Previous Trades Import_OMS Quer'!O238)</f>
        <v/>
      </c>
      <c r="Q238" s="25">
        <f t="shared" si="6"/>
        <v>0</v>
      </c>
      <c r="R238" s="25" t="e">
        <f>VLOOKUP(O238,'Currency Balance'!$O$3:$Q$32,3,0)</f>
        <v>#N/A</v>
      </c>
      <c r="S238" t="e">
        <f t="shared" si="7"/>
        <v>#N/A</v>
      </c>
    </row>
    <row r="239" spans="1:19">
      <c r="A239">
        <f>'Previous Trades Import_OMS Quer'!A239</f>
        <v>0</v>
      </c>
      <c r="B239">
        <f>'Previous Trades Import_OMS Quer'!B239</f>
        <v>0</v>
      </c>
      <c r="C239" s="22">
        <f>'Previous Trades Import_OMS Quer'!C239</f>
        <v>0</v>
      </c>
      <c r="D239">
        <f>'Previous Trades Import_OMS Quer'!D239</f>
        <v>0</v>
      </c>
      <c r="E239" s="22">
        <f>'Previous Trades Import_OMS Quer'!E239</f>
        <v>0</v>
      </c>
      <c r="F239">
        <f>'Previous Trades Import_OMS Quer'!F239</f>
        <v>0</v>
      </c>
      <c r="G239">
        <f>'Previous Trades Import_OMS Quer'!G239</f>
        <v>0</v>
      </c>
      <c r="H239">
        <f>'Previous Trades Import_OMS Quer'!H239</f>
        <v>0</v>
      </c>
      <c r="I239">
        <f>'Previous Trades Import_OMS Quer'!I239</f>
        <v>0</v>
      </c>
      <c r="J239">
        <f>'Previous Trades Import_OMS Quer'!J239</f>
        <v>0</v>
      </c>
      <c r="K239">
        <f>'Previous Trades Import_OMS Quer'!K239</f>
        <v>0</v>
      </c>
      <c r="L239">
        <f>'Previous Trades Import_OMS Quer'!L239</f>
        <v>0</v>
      </c>
      <c r="M239">
        <f>'Previous Trades Import_OMS Quer'!M239</f>
        <v>0</v>
      </c>
      <c r="N239">
        <f>'Previous Trades Import_OMS Quer'!N239</f>
        <v>0</v>
      </c>
      <c r="O239" t="str">
        <f>CLEAN('Previous Trades Import_OMS Quer'!O239)</f>
        <v/>
      </c>
      <c r="Q239" s="25">
        <f t="shared" si="6"/>
        <v>0</v>
      </c>
      <c r="R239" s="25" t="e">
        <f>VLOOKUP(O239,'Currency Balance'!$O$3:$Q$32,3,0)</f>
        <v>#N/A</v>
      </c>
      <c r="S239" t="e">
        <f t="shared" si="7"/>
        <v>#N/A</v>
      </c>
    </row>
    <row r="240" spans="1:19">
      <c r="A240">
        <f>'Previous Trades Import_OMS Quer'!A240</f>
        <v>0</v>
      </c>
      <c r="B240">
        <f>'Previous Trades Import_OMS Quer'!B240</f>
        <v>0</v>
      </c>
      <c r="C240" s="22">
        <f>'Previous Trades Import_OMS Quer'!C240</f>
        <v>0</v>
      </c>
      <c r="D240">
        <f>'Previous Trades Import_OMS Quer'!D240</f>
        <v>0</v>
      </c>
      <c r="E240" s="22">
        <f>'Previous Trades Import_OMS Quer'!E240</f>
        <v>0</v>
      </c>
      <c r="F240">
        <f>'Previous Trades Import_OMS Quer'!F240</f>
        <v>0</v>
      </c>
      <c r="G240">
        <f>'Previous Trades Import_OMS Quer'!G240</f>
        <v>0</v>
      </c>
      <c r="H240">
        <f>'Previous Trades Import_OMS Quer'!H240</f>
        <v>0</v>
      </c>
      <c r="I240">
        <f>'Previous Trades Import_OMS Quer'!I240</f>
        <v>0</v>
      </c>
      <c r="J240">
        <f>'Previous Trades Import_OMS Quer'!J240</f>
        <v>0</v>
      </c>
      <c r="K240">
        <f>'Previous Trades Import_OMS Quer'!K240</f>
        <v>0</v>
      </c>
      <c r="L240">
        <f>'Previous Trades Import_OMS Quer'!L240</f>
        <v>0</v>
      </c>
      <c r="M240">
        <f>'Previous Trades Import_OMS Quer'!M240</f>
        <v>0</v>
      </c>
      <c r="N240">
        <f>'Previous Trades Import_OMS Quer'!N240</f>
        <v>0</v>
      </c>
      <c r="O240" t="str">
        <f>CLEAN('Previous Trades Import_OMS Quer'!O240)</f>
        <v/>
      </c>
      <c r="Q240" s="25">
        <f t="shared" si="6"/>
        <v>0</v>
      </c>
      <c r="R240" s="25" t="e">
        <f>VLOOKUP(O240,'Currency Balance'!$O$3:$Q$32,3,0)</f>
        <v>#N/A</v>
      </c>
      <c r="S240" t="e">
        <f t="shared" si="7"/>
        <v>#N/A</v>
      </c>
    </row>
    <row r="241" spans="1:19">
      <c r="A241">
        <f>'Previous Trades Import_OMS Quer'!A241</f>
        <v>0</v>
      </c>
      <c r="B241">
        <f>'Previous Trades Import_OMS Quer'!B241</f>
        <v>0</v>
      </c>
      <c r="C241" s="22">
        <f>'Previous Trades Import_OMS Quer'!C241</f>
        <v>0</v>
      </c>
      <c r="D241">
        <f>'Previous Trades Import_OMS Quer'!D241</f>
        <v>0</v>
      </c>
      <c r="E241" s="22">
        <f>'Previous Trades Import_OMS Quer'!E241</f>
        <v>0</v>
      </c>
      <c r="F241">
        <f>'Previous Trades Import_OMS Quer'!F241</f>
        <v>0</v>
      </c>
      <c r="G241">
        <f>'Previous Trades Import_OMS Quer'!G241</f>
        <v>0</v>
      </c>
      <c r="H241">
        <f>'Previous Trades Import_OMS Quer'!H241</f>
        <v>0</v>
      </c>
      <c r="I241">
        <f>'Previous Trades Import_OMS Quer'!I241</f>
        <v>0</v>
      </c>
      <c r="J241">
        <f>'Previous Trades Import_OMS Quer'!J241</f>
        <v>0</v>
      </c>
      <c r="K241">
        <f>'Previous Trades Import_OMS Quer'!K241</f>
        <v>0</v>
      </c>
      <c r="L241">
        <f>'Previous Trades Import_OMS Quer'!L241</f>
        <v>0</v>
      </c>
      <c r="M241">
        <f>'Previous Trades Import_OMS Quer'!M241</f>
        <v>0</v>
      </c>
      <c r="N241">
        <f>'Previous Trades Import_OMS Quer'!N241</f>
        <v>0</v>
      </c>
      <c r="O241" t="str">
        <f>CLEAN('Previous Trades Import_OMS Quer'!O241)</f>
        <v/>
      </c>
      <c r="Q241" s="25">
        <f t="shared" si="6"/>
        <v>0</v>
      </c>
      <c r="R241" s="25" t="e">
        <f>VLOOKUP(O241,'Currency Balance'!$O$3:$Q$32,3,0)</f>
        <v>#N/A</v>
      </c>
      <c r="S241" t="e">
        <f t="shared" si="7"/>
        <v>#N/A</v>
      </c>
    </row>
    <row r="242" spans="1:19">
      <c r="A242">
        <f>'Previous Trades Import_OMS Quer'!A242</f>
        <v>0</v>
      </c>
      <c r="B242">
        <f>'Previous Trades Import_OMS Quer'!B242</f>
        <v>0</v>
      </c>
      <c r="C242" s="22">
        <f>'Previous Trades Import_OMS Quer'!C242</f>
        <v>0</v>
      </c>
      <c r="D242">
        <f>'Previous Trades Import_OMS Quer'!D242</f>
        <v>0</v>
      </c>
      <c r="E242" s="22">
        <f>'Previous Trades Import_OMS Quer'!E242</f>
        <v>0</v>
      </c>
      <c r="F242">
        <f>'Previous Trades Import_OMS Quer'!F242</f>
        <v>0</v>
      </c>
      <c r="G242">
        <f>'Previous Trades Import_OMS Quer'!G242</f>
        <v>0</v>
      </c>
      <c r="H242">
        <f>'Previous Trades Import_OMS Quer'!H242</f>
        <v>0</v>
      </c>
      <c r="I242">
        <f>'Previous Trades Import_OMS Quer'!I242</f>
        <v>0</v>
      </c>
      <c r="J242">
        <f>'Previous Trades Import_OMS Quer'!J242</f>
        <v>0</v>
      </c>
      <c r="K242">
        <f>'Previous Trades Import_OMS Quer'!K242</f>
        <v>0</v>
      </c>
      <c r="L242">
        <f>'Previous Trades Import_OMS Quer'!L242</f>
        <v>0</v>
      </c>
      <c r="M242">
        <f>'Previous Trades Import_OMS Quer'!M242</f>
        <v>0</v>
      </c>
      <c r="N242">
        <f>'Previous Trades Import_OMS Quer'!N242</f>
        <v>0</v>
      </c>
      <c r="O242" t="str">
        <f>CLEAN('Previous Trades Import_OMS Quer'!O242)</f>
        <v/>
      </c>
      <c r="Q242" s="25">
        <f t="shared" si="6"/>
        <v>0</v>
      </c>
      <c r="R242" s="25" t="e">
        <f>VLOOKUP(O242,'Currency Balance'!$O$3:$Q$32,3,0)</f>
        <v>#N/A</v>
      </c>
      <c r="S242" t="e">
        <f t="shared" si="7"/>
        <v>#N/A</v>
      </c>
    </row>
    <row r="243" spans="1:19">
      <c r="A243">
        <f>'Previous Trades Import_OMS Quer'!A243</f>
        <v>0</v>
      </c>
      <c r="B243">
        <f>'Previous Trades Import_OMS Quer'!B243</f>
        <v>0</v>
      </c>
      <c r="C243" s="22">
        <f>'Previous Trades Import_OMS Quer'!C243</f>
        <v>0</v>
      </c>
      <c r="D243">
        <f>'Previous Trades Import_OMS Quer'!D243</f>
        <v>0</v>
      </c>
      <c r="E243" s="22">
        <f>'Previous Trades Import_OMS Quer'!E243</f>
        <v>0</v>
      </c>
      <c r="F243">
        <f>'Previous Trades Import_OMS Quer'!F243</f>
        <v>0</v>
      </c>
      <c r="G243">
        <f>'Previous Trades Import_OMS Quer'!G243</f>
        <v>0</v>
      </c>
      <c r="H243">
        <f>'Previous Trades Import_OMS Quer'!H243</f>
        <v>0</v>
      </c>
      <c r="I243">
        <f>'Previous Trades Import_OMS Quer'!I243</f>
        <v>0</v>
      </c>
      <c r="J243">
        <f>'Previous Trades Import_OMS Quer'!J243</f>
        <v>0</v>
      </c>
      <c r="K243">
        <f>'Previous Trades Import_OMS Quer'!K243</f>
        <v>0</v>
      </c>
      <c r="L243">
        <f>'Previous Trades Import_OMS Quer'!L243</f>
        <v>0</v>
      </c>
      <c r="M243">
        <f>'Previous Trades Import_OMS Quer'!M243</f>
        <v>0</v>
      </c>
      <c r="N243">
        <f>'Previous Trades Import_OMS Quer'!N243</f>
        <v>0</v>
      </c>
      <c r="O243" t="str">
        <f>CLEAN('Previous Trades Import_OMS Quer'!O243)</f>
        <v/>
      </c>
      <c r="Q243" s="25">
        <f t="shared" si="6"/>
        <v>0</v>
      </c>
      <c r="R243" s="25" t="e">
        <f>VLOOKUP(O243,'Currency Balance'!$O$3:$Q$32,3,0)</f>
        <v>#N/A</v>
      </c>
      <c r="S243" t="e">
        <f t="shared" si="7"/>
        <v>#N/A</v>
      </c>
    </row>
    <row r="244" spans="1:19">
      <c r="A244">
        <f>'Previous Trades Import_OMS Quer'!A244</f>
        <v>0</v>
      </c>
      <c r="B244">
        <f>'Previous Trades Import_OMS Quer'!B244</f>
        <v>0</v>
      </c>
      <c r="C244" s="22">
        <f>'Previous Trades Import_OMS Quer'!C244</f>
        <v>0</v>
      </c>
      <c r="D244">
        <f>'Previous Trades Import_OMS Quer'!D244</f>
        <v>0</v>
      </c>
      <c r="E244" s="22">
        <f>'Previous Trades Import_OMS Quer'!E244</f>
        <v>0</v>
      </c>
      <c r="F244">
        <f>'Previous Trades Import_OMS Quer'!F244</f>
        <v>0</v>
      </c>
      <c r="G244">
        <f>'Previous Trades Import_OMS Quer'!G244</f>
        <v>0</v>
      </c>
      <c r="H244">
        <f>'Previous Trades Import_OMS Quer'!H244</f>
        <v>0</v>
      </c>
      <c r="I244">
        <f>'Previous Trades Import_OMS Quer'!I244</f>
        <v>0</v>
      </c>
      <c r="J244">
        <f>'Previous Trades Import_OMS Quer'!J244</f>
        <v>0</v>
      </c>
      <c r="K244">
        <f>'Previous Trades Import_OMS Quer'!K244</f>
        <v>0</v>
      </c>
      <c r="L244">
        <f>'Previous Trades Import_OMS Quer'!L244</f>
        <v>0</v>
      </c>
      <c r="M244">
        <f>'Previous Trades Import_OMS Quer'!M244</f>
        <v>0</v>
      </c>
      <c r="N244">
        <f>'Previous Trades Import_OMS Quer'!N244</f>
        <v>0</v>
      </c>
      <c r="O244" t="str">
        <f>CLEAN('Previous Trades Import_OMS Quer'!O244)</f>
        <v/>
      </c>
      <c r="Q244" s="25">
        <f t="shared" si="6"/>
        <v>0</v>
      </c>
      <c r="R244" s="25" t="e">
        <f>VLOOKUP(O244,'Currency Balance'!$O$3:$Q$32,3,0)</f>
        <v>#N/A</v>
      </c>
      <c r="S244" t="e">
        <f t="shared" si="7"/>
        <v>#N/A</v>
      </c>
    </row>
    <row r="245" spans="1:19">
      <c r="A245">
        <f>'Previous Trades Import_OMS Quer'!A245</f>
        <v>0</v>
      </c>
      <c r="B245">
        <f>'Previous Trades Import_OMS Quer'!B245</f>
        <v>0</v>
      </c>
      <c r="C245" s="22">
        <f>'Previous Trades Import_OMS Quer'!C245</f>
        <v>0</v>
      </c>
      <c r="D245">
        <f>'Previous Trades Import_OMS Quer'!D245</f>
        <v>0</v>
      </c>
      <c r="E245" s="22">
        <f>'Previous Trades Import_OMS Quer'!E245</f>
        <v>0</v>
      </c>
      <c r="F245">
        <f>'Previous Trades Import_OMS Quer'!F245</f>
        <v>0</v>
      </c>
      <c r="G245">
        <f>'Previous Trades Import_OMS Quer'!G245</f>
        <v>0</v>
      </c>
      <c r="H245">
        <f>'Previous Trades Import_OMS Quer'!H245</f>
        <v>0</v>
      </c>
      <c r="I245">
        <f>'Previous Trades Import_OMS Quer'!I245</f>
        <v>0</v>
      </c>
      <c r="J245">
        <f>'Previous Trades Import_OMS Quer'!J245</f>
        <v>0</v>
      </c>
      <c r="K245">
        <f>'Previous Trades Import_OMS Quer'!K245</f>
        <v>0</v>
      </c>
      <c r="L245">
        <f>'Previous Trades Import_OMS Quer'!L245</f>
        <v>0</v>
      </c>
      <c r="M245">
        <f>'Previous Trades Import_OMS Quer'!M245</f>
        <v>0</v>
      </c>
      <c r="N245">
        <f>'Previous Trades Import_OMS Quer'!N245</f>
        <v>0</v>
      </c>
      <c r="O245" t="str">
        <f>CLEAN('Previous Trades Import_OMS Quer'!O245)</f>
        <v/>
      </c>
      <c r="Q245" s="25">
        <f t="shared" si="6"/>
        <v>0</v>
      </c>
      <c r="R245" s="25" t="e">
        <f>VLOOKUP(O245,'Currency Balance'!$O$3:$Q$32,3,0)</f>
        <v>#N/A</v>
      </c>
      <c r="S245" t="e">
        <f t="shared" si="7"/>
        <v>#N/A</v>
      </c>
    </row>
    <row r="246" spans="1:19">
      <c r="A246">
        <f>'Previous Trades Import_OMS Quer'!A246</f>
        <v>0</v>
      </c>
      <c r="B246">
        <f>'Previous Trades Import_OMS Quer'!B246</f>
        <v>0</v>
      </c>
      <c r="C246" s="22">
        <f>'Previous Trades Import_OMS Quer'!C246</f>
        <v>0</v>
      </c>
      <c r="D246">
        <f>'Previous Trades Import_OMS Quer'!D246</f>
        <v>0</v>
      </c>
      <c r="E246" s="22">
        <f>'Previous Trades Import_OMS Quer'!E246</f>
        <v>0</v>
      </c>
      <c r="F246">
        <f>'Previous Trades Import_OMS Quer'!F246</f>
        <v>0</v>
      </c>
      <c r="G246">
        <f>'Previous Trades Import_OMS Quer'!G246</f>
        <v>0</v>
      </c>
      <c r="H246">
        <f>'Previous Trades Import_OMS Quer'!H246</f>
        <v>0</v>
      </c>
      <c r="I246">
        <f>'Previous Trades Import_OMS Quer'!I246</f>
        <v>0</v>
      </c>
      <c r="J246">
        <f>'Previous Trades Import_OMS Quer'!J246</f>
        <v>0</v>
      </c>
      <c r="K246">
        <f>'Previous Trades Import_OMS Quer'!K246</f>
        <v>0</v>
      </c>
      <c r="L246">
        <f>'Previous Trades Import_OMS Quer'!L246</f>
        <v>0</v>
      </c>
      <c r="M246">
        <f>'Previous Trades Import_OMS Quer'!M246</f>
        <v>0</v>
      </c>
      <c r="N246">
        <f>'Previous Trades Import_OMS Quer'!N246</f>
        <v>0</v>
      </c>
      <c r="O246" t="str">
        <f>CLEAN('Previous Trades Import_OMS Quer'!O246)</f>
        <v/>
      </c>
      <c r="Q246" s="25">
        <f t="shared" si="6"/>
        <v>0</v>
      </c>
      <c r="R246" s="25" t="e">
        <f>VLOOKUP(O246,'Currency Balance'!$O$3:$Q$32,3,0)</f>
        <v>#N/A</v>
      </c>
      <c r="S246" t="e">
        <f t="shared" si="7"/>
        <v>#N/A</v>
      </c>
    </row>
    <row r="247" spans="1:19">
      <c r="A247">
        <f>'Previous Trades Import_OMS Quer'!A247</f>
        <v>0</v>
      </c>
      <c r="B247">
        <f>'Previous Trades Import_OMS Quer'!B247</f>
        <v>0</v>
      </c>
      <c r="C247" s="22">
        <f>'Previous Trades Import_OMS Quer'!C247</f>
        <v>0</v>
      </c>
      <c r="D247">
        <f>'Previous Trades Import_OMS Quer'!D247</f>
        <v>0</v>
      </c>
      <c r="E247" s="22">
        <f>'Previous Trades Import_OMS Quer'!E247</f>
        <v>0</v>
      </c>
      <c r="F247">
        <f>'Previous Trades Import_OMS Quer'!F247</f>
        <v>0</v>
      </c>
      <c r="G247">
        <f>'Previous Trades Import_OMS Quer'!G247</f>
        <v>0</v>
      </c>
      <c r="H247">
        <f>'Previous Trades Import_OMS Quer'!H247</f>
        <v>0</v>
      </c>
      <c r="I247">
        <f>'Previous Trades Import_OMS Quer'!I247</f>
        <v>0</v>
      </c>
      <c r="J247">
        <f>'Previous Trades Import_OMS Quer'!J247</f>
        <v>0</v>
      </c>
      <c r="K247">
        <f>'Previous Trades Import_OMS Quer'!K247</f>
        <v>0</v>
      </c>
      <c r="L247">
        <f>'Previous Trades Import_OMS Quer'!L247</f>
        <v>0</v>
      </c>
      <c r="M247">
        <f>'Previous Trades Import_OMS Quer'!M247</f>
        <v>0</v>
      </c>
      <c r="N247">
        <f>'Previous Trades Import_OMS Quer'!N247</f>
        <v>0</v>
      </c>
      <c r="O247" t="str">
        <f>CLEAN('Previous Trades Import_OMS Quer'!O247)</f>
        <v/>
      </c>
      <c r="Q247" s="25">
        <f t="shared" si="6"/>
        <v>0</v>
      </c>
      <c r="R247" s="25" t="e">
        <f>VLOOKUP(O247,'Currency Balance'!$O$3:$Q$32,3,0)</f>
        <v>#N/A</v>
      </c>
      <c r="S247" t="e">
        <f t="shared" si="7"/>
        <v>#N/A</v>
      </c>
    </row>
    <row r="248" spans="1:19">
      <c r="A248">
        <f>'Previous Trades Import_OMS Quer'!A248</f>
        <v>0</v>
      </c>
      <c r="B248">
        <f>'Previous Trades Import_OMS Quer'!B248</f>
        <v>0</v>
      </c>
      <c r="C248" s="22">
        <f>'Previous Trades Import_OMS Quer'!C248</f>
        <v>0</v>
      </c>
      <c r="D248">
        <f>'Previous Trades Import_OMS Quer'!D248</f>
        <v>0</v>
      </c>
      <c r="E248" s="22">
        <f>'Previous Trades Import_OMS Quer'!E248</f>
        <v>0</v>
      </c>
      <c r="F248">
        <f>'Previous Trades Import_OMS Quer'!F248</f>
        <v>0</v>
      </c>
      <c r="G248">
        <f>'Previous Trades Import_OMS Quer'!G248</f>
        <v>0</v>
      </c>
      <c r="H248">
        <f>'Previous Trades Import_OMS Quer'!H248</f>
        <v>0</v>
      </c>
      <c r="I248">
        <f>'Previous Trades Import_OMS Quer'!I248</f>
        <v>0</v>
      </c>
      <c r="J248">
        <f>'Previous Trades Import_OMS Quer'!J248</f>
        <v>0</v>
      </c>
      <c r="K248">
        <f>'Previous Trades Import_OMS Quer'!K248</f>
        <v>0</v>
      </c>
      <c r="L248">
        <f>'Previous Trades Import_OMS Quer'!L248</f>
        <v>0</v>
      </c>
      <c r="M248">
        <f>'Previous Trades Import_OMS Quer'!M248</f>
        <v>0</v>
      </c>
      <c r="N248">
        <f>'Previous Trades Import_OMS Quer'!N248</f>
        <v>0</v>
      </c>
      <c r="O248" t="str">
        <f>CLEAN('Previous Trades Import_OMS Quer'!O248)</f>
        <v/>
      </c>
      <c r="Q248" s="25">
        <f t="shared" si="6"/>
        <v>0</v>
      </c>
      <c r="R248" s="25" t="e">
        <f>VLOOKUP(O248,'Currency Balance'!$O$3:$Q$32,3,0)</f>
        <v>#N/A</v>
      </c>
      <c r="S248" t="e">
        <f t="shared" si="7"/>
        <v>#N/A</v>
      </c>
    </row>
    <row r="249" spans="1:19">
      <c r="A249">
        <f>'Previous Trades Import_OMS Quer'!A249</f>
        <v>0</v>
      </c>
      <c r="B249">
        <f>'Previous Trades Import_OMS Quer'!B249</f>
        <v>0</v>
      </c>
      <c r="C249" s="22">
        <f>'Previous Trades Import_OMS Quer'!C249</f>
        <v>0</v>
      </c>
      <c r="D249">
        <f>'Previous Trades Import_OMS Quer'!D249</f>
        <v>0</v>
      </c>
      <c r="E249" s="22">
        <f>'Previous Trades Import_OMS Quer'!E249</f>
        <v>0</v>
      </c>
      <c r="F249">
        <f>'Previous Trades Import_OMS Quer'!F249</f>
        <v>0</v>
      </c>
      <c r="G249">
        <f>'Previous Trades Import_OMS Quer'!G249</f>
        <v>0</v>
      </c>
      <c r="H249">
        <f>'Previous Trades Import_OMS Quer'!H249</f>
        <v>0</v>
      </c>
      <c r="I249">
        <f>'Previous Trades Import_OMS Quer'!I249</f>
        <v>0</v>
      </c>
      <c r="J249">
        <f>'Previous Trades Import_OMS Quer'!J249</f>
        <v>0</v>
      </c>
      <c r="K249">
        <f>'Previous Trades Import_OMS Quer'!K249</f>
        <v>0</v>
      </c>
      <c r="L249">
        <f>'Previous Trades Import_OMS Quer'!L249</f>
        <v>0</v>
      </c>
      <c r="M249">
        <f>'Previous Trades Import_OMS Quer'!M249</f>
        <v>0</v>
      </c>
      <c r="N249">
        <f>'Previous Trades Import_OMS Quer'!N249</f>
        <v>0</v>
      </c>
      <c r="O249" t="str">
        <f>CLEAN('Previous Trades Import_OMS Quer'!O249)</f>
        <v/>
      </c>
      <c r="Q249" s="25">
        <f t="shared" si="6"/>
        <v>0</v>
      </c>
      <c r="R249" s="25" t="e">
        <f>VLOOKUP(O249,'Currency Balance'!$O$3:$Q$32,3,0)</f>
        <v>#N/A</v>
      </c>
      <c r="S249" t="e">
        <f t="shared" si="7"/>
        <v>#N/A</v>
      </c>
    </row>
    <row r="250" spans="1:19">
      <c r="A250">
        <f>'Previous Trades Import_OMS Quer'!A250</f>
        <v>0</v>
      </c>
      <c r="B250">
        <f>'Previous Trades Import_OMS Quer'!B250</f>
        <v>0</v>
      </c>
      <c r="C250" s="22">
        <f>'Previous Trades Import_OMS Quer'!C250</f>
        <v>0</v>
      </c>
      <c r="D250">
        <f>'Previous Trades Import_OMS Quer'!D250</f>
        <v>0</v>
      </c>
      <c r="E250" s="22">
        <f>'Previous Trades Import_OMS Quer'!E250</f>
        <v>0</v>
      </c>
      <c r="F250">
        <f>'Previous Trades Import_OMS Quer'!F250</f>
        <v>0</v>
      </c>
      <c r="G250">
        <f>'Previous Trades Import_OMS Quer'!G250</f>
        <v>0</v>
      </c>
      <c r="H250">
        <f>'Previous Trades Import_OMS Quer'!H250</f>
        <v>0</v>
      </c>
      <c r="I250">
        <f>'Previous Trades Import_OMS Quer'!I250</f>
        <v>0</v>
      </c>
      <c r="J250">
        <f>'Previous Trades Import_OMS Quer'!J250</f>
        <v>0</v>
      </c>
      <c r="K250">
        <f>'Previous Trades Import_OMS Quer'!K250</f>
        <v>0</v>
      </c>
      <c r="L250">
        <f>'Previous Trades Import_OMS Quer'!L250</f>
        <v>0</v>
      </c>
      <c r="M250">
        <f>'Previous Trades Import_OMS Quer'!M250</f>
        <v>0</v>
      </c>
      <c r="N250">
        <f>'Previous Trades Import_OMS Quer'!N250</f>
        <v>0</v>
      </c>
      <c r="O250" t="str">
        <f>CLEAN('Previous Trades Import_OMS Quer'!O250)</f>
        <v/>
      </c>
      <c r="Q250" s="25">
        <f t="shared" si="6"/>
        <v>0</v>
      </c>
      <c r="R250" s="25" t="e">
        <f>VLOOKUP(O250,'Currency Balance'!$O$3:$Q$32,3,0)</f>
        <v>#N/A</v>
      </c>
      <c r="S250" t="e">
        <f t="shared" si="7"/>
        <v>#N/A</v>
      </c>
    </row>
    <row r="251" spans="1:19">
      <c r="A251">
        <f>'Previous Trades Import_OMS Quer'!A251</f>
        <v>0</v>
      </c>
      <c r="B251">
        <f>'Previous Trades Import_OMS Quer'!B251</f>
        <v>0</v>
      </c>
      <c r="C251" s="22">
        <f>'Previous Trades Import_OMS Quer'!C251</f>
        <v>0</v>
      </c>
      <c r="D251">
        <f>'Previous Trades Import_OMS Quer'!D251</f>
        <v>0</v>
      </c>
      <c r="E251" s="22">
        <f>'Previous Trades Import_OMS Quer'!E251</f>
        <v>0</v>
      </c>
      <c r="F251">
        <f>'Previous Trades Import_OMS Quer'!F251</f>
        <v>0</v>
      </c>
      <c r="G251">
        <f>'Previous Trades Import_OMS Quer'!G251</f>
        <v>0</v>
      </c>
      <c r="H251">
        <f>'Previous Trades Import_OMS Quer'!H251</f>
        <v>0</v>
      </c>
      <c r="I251">
        <f>'Previous Trades Import_OMS Quer'!I251</f>
        <v>0</v>
      </c>
      <c r="J251">
        <f>'Previous Trades Import_OMS Quer'!J251</f>
        <v>0</v>
      </c>
      <c r="K251">
        <f>'Previous Trades Import_OMS Quer'!K251</f>
        <v>0</v>
      </c>
      <c r="L251">
        <f>'Previous Trades Import_OMS Quer'!L251</f>
        <v>0</v>
      </c>
      <c r="M251">
        <f>'Previous Trades Import_OMS Quer'!M251</f>
        <v>0</v>
      </c>
      <c r="N251">
        <f>'Previous Trades Import_OMS Quer'!N251</f>
        <v>0</v>
      </c>
      <c r="O251" t="str">
        <f>CLEAN('Previous Trades Import_OMS Quer'!O251)</f>
        <v/>
      </c>
      <c r="Q251" s="25">
        <f t="shared" si="6"/>
        <v>0</v>
      </c>
      <c r="R251" s="25" t="e">
        <f>VLOOKUP(O251,'Currency Balance'!$O$3:$Q$32,3,0)</f>
        <v>#N/A</v>
      </c>
      <c r="S251" t="e">
        <f t="shared" si="7"/>
        <v>#N/A</v>
      </c>
    </row>
    <row r="252" spans="1:19">
      <c r="A252">
        <f>'Previous Trades Import_OMS Quer'!A252</f>
        <v>0</v>
      </c>
      <c r="B252">
        <f>'Previous Trades Import_OMS Quer'!B252</f>
        <v>0</v>
      </c>
      <c r="C252" s="22">
        <f>'Previous Trades Import_OMS Quer'!C252</f>
        <v>0</v>
      </c>
      <c r="D252">
        <f>'Previous Trades Import_OMS Quer'!D252</f>
        <v>0</v>
      </c>
      <c r="E252" s="22">
        <f>'Previous Trades Import_OMS Quer'!E252</f>
        <v>0</v>
      </c>
      <c r="F252">
        <f>'Previous Trades Import_OMS Quer'!F252</f>
        <v>0</v>
      </c>
      <c r="G252">
        <f>'Previous Trades Import_OMS Quer'!G252</f>
        <v>0</v>
      </c>
      <c r="H252">
        <f>'Previous Trades Import_OMS Quer'!H252</f>
        <v>0</v>
      </c>
      <c r="I252">
        <f>'Previous Trades Import_OMS Quer'!I252</f>
        <v>0</v>
      </c>
      <c r="J252">
        <f>'Previous Trades Import_OMS Quer'!J252</f>
        <v>0</v>
      </c>
      <c r="K252">
        <f>'Previous Trades Import_OMS Quer'!K252</f>
        <v>0</v>
      </c>
      <c r="L252">
        <f>'Previous Trades Import_OMS Quer'!L252</f>
        <v>0</v>
      </c>
      <c r="M252">
        <f>'Previous Trades Import_OMS Quer'!M252</f>
        <v>0</v>
      </c>
      <c r="N252">
        <f>'Previous Trades Import_OMS Quer'!N252</f>
        <v>0</v>
      </c>
      <c r="O252" t="str">
        <f>CLEAN('Previous Trades Import_OMS Quer'!O252)</f>
        <v/>
      </c>
      <c r="Q252" s="25">
        <f t="shared" si="6"/>
        <v>0</v>
      </c>
      <c r="R252" s="25" t="e">
        <f>VLOOKUP(O252,'Currency Balance'!$O$3:$Q$32,3,0)</f>
        <v>#N/A</v>
      </c>
      <c r="S252" t="e">
        <f t="shared" si="7"/>
        <v>#N/A</v>
      </c>
    </row>
    <row r="253" spans="1:19">
      <c r="A253">
        <f>'Previous Trades Import_OMS Quer'!A253</f>
        <v>0</v>
      </c>
      <c r="B253">
        <f>'Previous Trades Import_OMS Quer'!B253</f>
        <v>0</v>
      </c>
      <c r="C253" s="22">
        <f>'Previous Trades Import_OMS Quer'!C253</f>
        <v>0</v>
      </c>
      <c r="D253">
        <f>'Previous Trades Import_OMS Quer'!D253</f>
        <v>0</v>
      </c>
      <c r="E253" s="22">
        <f>'Previous Trades Import_OMS Quer'!E253</f>
        <v>0</v>
      </c>
      <c r="F253">
        <f>'Previous Trades Import_OMS Quer'!F253</f>
        <v>0</v>
      </c>
      <c r="G253">
        <f>'Previous Trades Import_OMS Quer'!G253</f>
        <v>0</v>
      </c>
      <c r="H253">
        <f>'Previous Trades Import_OMS Quer'!H253</f>
        <v>0</v>
      </c>
      <c r="I253">
        <f>'Previous Trades Import_OMS Quer'!I253</f>
        <v>0</v>
      </c>
      <c r="J253">
        <f>'Previous Trades Import_OMS Quer'!J253</f>
        <v>0</v>
      </c>
      <c r="K253">
        <f>'Previous Trades Import_OMS Quer'!K253</f>
        <v>0</v>
      </c>
      <c r="L253">
        <f>'Previous Trades Import_OMS Quer'!L253</f>
        <v>0</v>
      </c>
      <c r="M253">
        <f>'Previous Trades Import_OMS Quer'!M253</f>
        <v>0</v>
      </c>
      <c r="N253">
        <f>'Previous Trades Import_OMS Quer'!N253</f>
        <v>0</v>
      </c>
      <c r="O253" t="str">
        <f>CLEAN('Previous Trades Import_OMS Quer'!O253)</f>
        <v/>
      </c>
      <c r="Q253" s="25">
        <f t="shared" si="6"/>
        <v>0</v>
      </c>
      <c r="R253" s="25" t="e">
        <f>VLOOKUP(O253,'Currency Balance'!$O$3:$Q$32,3,0)</f>
        <v>#N/A</v>
      </c>
      <c r="S253" t="e">
        <f t="shared" si="7"/>
        <v>#N/A</v>
      </c>
    </row>
    <row r="254" spans="1:19">
      <c r="A254">
        <f>'Previous Trades Import_OMS Quer'!A254</f>
        <v>0</v>
      </c>
      <c r="B254">
        <f>'Previous Trades Import_OMS Quer'!B254</f>
        <v>0</v>
      </c>
      <c r="C254" s="22">
        <f>'Previous Trades Import_OMS Quer'!C254</f>
        <v>0</v>
      </c>
      <c r="D254">
        <f>'Previous Trades Import_OMS Quer'!D254</f>
        <v>0</v>
      </c>
      <c r="E254" s="22">
        <f>'Previous Trades Import_OMS Quer'!E254</f>
        <v>0</v>
      </c>
      <c r="F254">
        <f>'Previous Trades Import_OMS Quer'!F254</f>
        <v>0</v>
      </c>
      <c r="G254">
        <f>'Previous Trades Import_OMS Quer'!G254</f>
        <v>0</v>
      </c>
      <c r="H254">
        <f>'Previous Trades Import_OMS Quer'!H254</f>
        <v>0</v>
      </c>
      <c r="I254">
        <f>'Previous Trades Import_OMS Quer'!I254</f>
        <v>0</v>
      </c>
      <c r="J254">
        <f>'Previous Trades Import_OMS Quer'!J254</f>
        <v>0</v>
      </c>
      <c r="K254">
        <f>'Previous Trades Import_OMS Quer'!K254</f>
        <v>0</v>
      </c>
      <c r="L254">
        <f>'Previous Trades Import_OMS Quer'!L254</f>
        <v>0</v>
      </c>
      <c r="M254">
        <f>'Previous Trades Import_OMS Quer'!M254</f>
        <v>0</v>
      </c>
      <c r="N254">
        <f>'Previous Trades Import_OMS Quer'!N254</f>
        <v>0</v>
      </c>
      <c r="O254" t="str">
        <f>CLEAN('Previous Trades Import_OMS Quer'!O254)</f>
        <v/>
      </c>
      <c r="Q254" s="25">
        <f t="shared" si="6"/>
        <v>0</v>
      </c>
      <c r="R254" s="25" t="e">
        <f>VLOOKUP(O254,'Currency Balance'!$O$3:$Q$32,3,0)</f>
        <v>#N/A</v>
      </c>
      <c r="S254" t="e">
        <f t="shared" si="7"/>
        <v>#N/A</v>
      </c>
    </row>
    <row r="255" spans="1:19">
      <c r="A255">
        <f>'Previous Trades Import_OMS Quer'!A255</f>
        <v>0</v>
      </c>
      <c r="B255">
        <f>'Previous Trades Import_OMS Quer'!B255</f>
        <v>0</v>
      </c>
      <c r="C255" s="22">
        <f>'Previous Trades Import_OMS Quer'!C255</f>
        <v>0</v>
      </c>
      <c r="D255">
        <f>'Previous Trades Import_OMS Quer'!D255</f>
        <v>0</v>
      </c>
      <c r="E255" s="22">
        <f>'Previous Trades Import_OMS Quer'!E255</f>
        <v>0</v>
      </c>
      <c r="F255">
        <f>'Previous Trades Import_OMS Quer'!F255</f>
        <v>0</v>
      </c>
      <c r="G255">
        <f>'Previous Trades Import_OMS Quer'!G255</f>
        <v>0</v>
      </c>
      <c r="H255">
        <f>'Previous Trades Import_OMS Quer'!H255</f>
        <v>0</v>
      </c>
      <c r="I255">
        <f>'Previous Trades Import_OMS Quer'!I255</f>
        <v>0</v>
      </c>
      <c r="J255">
        <f>'Previous Trades Import_OMS Quer'!J255</f>
        <v>0</v>
      </c>
      <c r="K255">
        <f>'Previous Trades Import_OMS Quer'!K255</f>
        <v>0</v>
      </c>
      <c r="L255">
        <f>'Previous Trades Import_OMS Quer'!L255</f>
        <v>0</v>
      </c>
      <c r="M255">
        <f>'Previous Trades Import_OMS Quer'!M255</f>
        <v>0</v>
      </c>
      <c r="N255">
        <f>'Previous Trades Import_OMS Quer'!N255</f>
        <v>0</v>
      </c>
      <c r="O255" t="str">
        <f>CLEAN('Previous Trades Import_OMS Quer'!O255)</f>
        <v/>
      </c>
      <c r="Q255" s="25">
        <f t="shared" si="6"/>
        <v>0</v>
      </c>
      <c r="R255" s="25" t="e">
        <f>VLOOKUP(O255,'Currency Balance'!$O$3:$Q$32,3,0)</f>
        <v>#N/A</v>
      </c>
      <c r="S255" t="e">
        <f t="shared" si="7"/>
        <v>#N/A</v>
      </c>
    </row>
    <row r="256" spans="1:19">
      <c r="A256">
        <f>'Previous Trades Import_OMS Quer'!A256</f>
        <v>0</v>
      </c>
      <c r="B256">
        <f>'Previous Trades Import_OMS Quer'!B256</f>
        <v>0</v>
      </c>
      <c r="C256" s="22">
        <f>'Previous Trades Import_OMS Quer'!C256</f>
        <v>0</v>
      </c>
      <c r="D256">
        <f>'Previous Trades Import_OMS Quer'!D256</f>
        <v>0</v>
      </c>
      <c r="E256" s="22">
        <f>'Previous Trades Import_OMS Quer'!E256</f>
        <v>0</v>
      </c>
      <c r="F256">
        <f>'Previous Trades Import_OMS Quer'!F256</f>
        <v>0</v>
      </c>
      <c r="G256">
        <f>'Previous Trades Import_OMS Quer'!G256</f>
        <v>0</v>
      </c>
      <c r="H256">
        <f>'Previous Trades Import_OMS Quer'!H256</f>
        <v>0</v>
      </c>
      <c r="I256">
        <f>'Previous Trades Import_OMS Quer'!I256</f>
        <v>0</v>
      </c>
      <c r="J256">
        <f>'Previous Trades Import_OMS Quer'!J256</f>
        <v>0</v>
      </c>
      <c r="K256">
        <f>'Previous Trades Import_OMS Quer'!K256</f>
        <v>0</v>
      </c>
      <c r="L256">
        <f>'Previous Trades Import_OMS Quer'!L256</f>
        <v>0</v>
      </c>
      <c r="M256">
        <f>'Previous Trades Import_OMS Quer'!M256</f>
        <v>0</v>
      </c>
      <c r="N256">
        <f>'Previous Trades Import_OMS Quer'!N256</f>
        <v>0</v>
      </c>
      <c r="O256" t="str">
        <f>CLEAN('Previous Trades Import_OMS Quer'!O256)</f>
        <v/>
      </c>
      <c r="Q256" s="25">
        <f t="shared" si="6"/>
        <v>0</v>
      </c>
      <c r="R256" s="25" t="e">
        <f>VLOOKUP(O256,'Currency Balance'!$O$3:$Q$32,3,0)</f>
        <v>#N/A</v>
      </c>
      <c r="S256" t="e">
        <f t="shared" si="7"/>
        <v>#N/A</v>
      </c>
    </row>
    <row r="257" spans="1:19">
      <c r="A257">
        <f>'Previous Trades Import_OMS Quer'!A257</f>
        <v>0</v>
      </c>
      <c r="B257">
        <f>'Previous Trades Import_OMS Quer'!B257</f>
        <v>0</v>
      </c>
      <c r="C257" s="22">
        <f>'Previous Trades Import_OMS Quer'!C257</f>
        <v>0</v>
      </c>
      <c r="D257">
        <f>'Previous Trades Import_OMS Quer'!D257</f>
        <v>0</v>
      </c>
      <c r="E257" s="22">
        <f>'Previous Trades Import_OMS Quer'!E257</f>
        <v>0</v>
      </c>
      <c r="F257">
        <f>'Previous Trades Import_OMS Quer'!F257</f>
        <v>0</v>
      </c>
      <c r="G257">
        <f>'Previous Trades Import_OMS Quer'!G257</f>
        <v>0</v>
      </c>
      <c r="H257">
        <f>'Previous Trades Import_OMS Quer'!H257</f>
        <v>0</v>
      </c>
      <c r="I257">
        <f>'Previous Trades Import_OMS Quer'!I257</f>
        <v>0</v>
      </c>
      <c r="J257">
        <f>'Previous Trades Import_OMS Quer'!J257</f>
        <v>0</v>
      </c>
      <c r="K257">
        <f>'Previous Trades Import_OMS Quer'!K257</f>
        <v>0</v>
      </c>
      <c r="L257">
        <f>'Previous Trades Import_OMS Quer'!L257</f>
        <v>0</v>
      </c>
      <c r="M257">
        <f>'Previous Trades Import_OMS Quer'!M257</f>
        <v>0</v>
      </c>
      <c r="N257">
        <f>'Previous Trades Import_OMS Quer'!N257</f>
        <v>0</v>
      </c>
      <c r="O257" t="str">
        <f>CLEAN('Previous Trades Import_OMS Quer'!O257)</f>
        <v/>
      </c>
      <c r="Q257" s="25">
        <f t="shared" si="6"/>
        <v>0</v>
      </c>
      <c r="R257" s="25" t="e">
        <f>VLOOKUP(O257,'Currency Balance'!$O$3:$Q$32,3,0)</f>
        <v>#N/A</v>
      </c>
      <c r="S257" t="e">
        <f t="shared" si="7"/>
        <v>#N/A</v>
      </c>
    </row>
    <row r="258" spans="1:19">
      <c r="A258">
        <f>'Previous Trades Import_OMS Quer'!A258</f>
        <v>0</v>
      </c>
      <c r="B258">
        <f>'Previous Trades Import_OMS Quer'!B258</f>
        <v>0</v>
      </c>
      <c r="C258" s="22">
        <f>'Previous Trades Import_OMS Quer'!C258</f>
        <v>0</v>
      </c>
      <c r="D258">
        <f>'Previous Trades Import_OMS Quer'!D258</f>
        <v>0</v>
      </c>
      <c r="E258" s="22">
        <f>'Previous Trades Import_OMS Quer'!E258</f>
        <v>0</v>
      </c>
      <c r="F258">
        <f>'Previous Trades Import_OMS Quer'!F258</f>
        <v>0</v>
      </c>
      <c r="G258">
        <f>'Previous Trades Import_OMS Quer'!G258</f>
        <v>0</v>
      </c>
      <c r="H258">
        <f>'Previous Trades Import_OMS Quer'!H258</f>
        <v>0</v>
      </c>
      <c r="I258">
        <f>'Previous Trades Import_OMS Quer'!I258</f>
        <v>0</v>
      </c>
      <c r="J258">
        <f>'Previous Trades Import_OMS Quer'!J258</f>
        <v>0</v>
      </c>
      <c r="K258">
        <f>'Previous Trades Import_OMS Quer'!K258</f>
        <v>0</v>
      </c>
      <c r="L258">
        <f>'Previous Trades Import_OMS Quer'!L258</f>
        <v>0</v>
      </c>
      <c r="M258">
        <f>'Previous Trades Import_OMS Quer'!M258</f>
        <v>0</v>
      </c>
      <c r="N258">
        <f>'Previous Trades Import_OMS Quer'!N258</f>
        <v>0</v>
      </c>
      <c r="O258" t="str">
        <f>CLEAN('Previous Trades Import_OMS Quer'!O258)</f>
        <v/>
      </c>
      <c r="Q258" s="25">
        <f t="shared" ref="Q258:Q321" si="8">IF(G258="sell",M258,-M258)</f>
        <v>0</v>
      </c>
      <c r="R258" s="25" t="e">
        <f>VLOOKUP(O258,'Currency Balance'!$O$3:$Q$32,3,0)</f>
        <v>#N/A</v>
      </c>
      <c r="S258" t="e">
        <f t="shared" ref="S258:S321" si="9">Q258/R258</f>
        <v>#N/A</v>
      </c>
    </row>
    <row r="259" spans="1:19">
      <c r="A259">
        <f>'Previous Trades Import_OMS Quer'!A259</f>
        <v>0</v>
      </c>
      <c r="B259">
        <f>'Previous Trades Import_OMS Quer'!B259</f>
        <v>0</v>
      </c>
      <c r="C259" s="22">
        <f>'Previous Trades Import_OMS Quer'!C259</f>
        <v>0</v>
      </c>
      <c r="D259">
        <f>'Previous Trades Import_OMS Quer'!D259</f>
        <v>0</v>
      </c>
      <c r="E259" s="22">
        <f>'Previous Trades Import_OMS Quer'!E259</f>
        <v>0</v>
      </c>
      <c r="F259">
        <f>'Previous Trades Import_OMS Quer'!F259</f>
        <v>0</v>
      </c>
      <c r="G259">
        <f>'Previous Trades Import_OMS Quer'!G259</f>
        <v>0</v>
      </c>
      <c r="H259">
        <f>'Previous Trades Import_OMS Quer'!H259</f>
        <v>0</v>
      </c>
      <c r="I259">
        <f>'Previous Trades Import_OMS Quer'!I259</f>
        <v>0</v>
      </c>
      <c r="J259">
        <f>'Previous Trades Import_OMS Quer'!J259</f>
        <v>0</v>
      </c>
      <c r="K259">
        <f>'Previous Trades Import_OMS Quer'!K259</f>
        <v>0</v>
      </c>
      <c r="L259">
        <f>'Previous Trades Import_OMS Quer'!L259</f>
        <v>0</v>
      </c>
      <c r="M259">
        <f>'Previous Trades Import_OMS Quer'!M259</f>
        <v>0</v>
      </c>
      <c r="N259">
        <f>'Previous Trades Import_OMS Quer'!N259</f>
        <v>0</v>
      </c>
      <c r="O259" t="str">
        <f>CLEAN('Previous Trades Import_OMS Quer'!O259)</f>
        <v/>
      </c>
      <c r="Q259" s="25">
        <f t="shared" si="8"/>
        <v>0</v>
      </c>
      <c r="R259" s="25" t="e">
        <f>VLOOKUP(O259,'Currency Balance'!$O$3:$Q$32,3,0)</f>
        <v>#N/A</v>
      </c>
      <c r="S259" t="e">
        <f t="shared" si="9"/>
        <v>#N/A</v>
      </c>
    </row>
    <row r="260" spans="1:19">
      <c r="A260">
        <f>'Previous Trades Import_OMS Quer'!A260</f>
        <v>0</v>
      </c>
      <c r="B260">
        <f>'Previous Trades Import_OMS Quer'!B260</f>
        <v>0</v>
      </c>
      <c r="C260" s="22">
        <f>'Previous Trades Import_OMS Quer'!C260</f>
        <v>0</v>
      </c>
      <c r="D260">
        <f>'Previous Trades Import_OMS Quer'!D260</f>
        <v>0</v>
      </c>
      <c r="E260" s="22">
        <f>'Previous Trades Import_OMS Quer'!E260</f>
        <v>0</v>
      </c>
      <c r="F260">
        <f>'Previous Trades Import_OMS Quer'!F260</f>
        <v>0</v>
      </c>
      <c r="G260">
        <f>'Previous Trades Import_OMS Quer'!G260</f>
        <v>0</v>
      </c>
      <c r="H260">
        <f>'Previous Trades Import_OMS Quer'!H260</f>
        <v>0</v>
      </c>
      <c r="I260">
        <f>'Previous Trades Import_OMS Quer'!I260</f>
        <v>0</v>
      </c>
      <c r="J260">
        <f>'Previous Trades Import_OMS Quer'!J260</f>
        <v>0</v>
      </c>
      <c r="K260">
        <f>'Previous Trades Import_OMS Quer'!K260</f>
        <v>0</v>
      </c>
      <c r="L260">
        <f>'Previous Trades Import_OMS Quer'!L260</f>
        <v>0</v>
      </c>
      <c r="M260">
        <f>'Previous Trades Import_OMS Quer'!M260</f>
        <v>0</v>
      </c>
      <c r="N260">
        <f>'Previous Trades Import_OMS Quer'!N260</f>
        <v>0</v>
      </c>
      <c r="O260" t="str">
        <f>CLEAN('Previous Trades Import_OMS Quer'!O260)</f>
        <v/>
      </c>
      <c r="Q260" s="25">
        <f t="shared" si="8"/>
        <v>0</v>
      </c>
      <c r="R260" s="25" t="e">
        <f>VLOOKUP(O260,'Currency Balance'!$O$3:$Q$32,3,0)</f>
        <v>#N/A</v>
      </c>
      <c r="S260" t="e">
        <f t="shared" si="9"/>
        <v>#N/A</v>
      </c>
    </row>
    <row r="261" spans="1:19">
      <c r="A261">
        <f>'Previous Trades Import_OMS Quer'!A261</f>
        <v>0</v>
      </c>
      <c r="B261">
        <f>'Previous Trades Import_OMS Quer'!B261</f>
        <v>0</v>
      </c>
      <c r="C261" s="22">
        <f>'Previous Trades Import_OMS Quer'!C261</f>
        <v>0</v>
      </c>
      <c r="D261">
        <f>'Previous Trades Import_OMS Quer'!D261</f>
        <v>0</v>
      </c>
      <c r="E261" s="22">
        <f>'Previous Trades Import_OMS Quer'!E261</f>
        <v>0</v>
      </c>
      <c r="F261">
        <f>'Previous Trades Import_OMS Quer'!F261</f>
        <v>0</v>
      </c>
      <c r="G261">
        <f>'Previous Trades Import_OMS Quer'!G261</f>
        <v>0</v>
      </c>
      <c r="H261">
        <f>'Previous Trades Import_OMS Quer'!H261</f>
        <v>0</v>
      </c>
      <c r="I261">
        <f>'Previous Trades Import_OMS Quer'!I261</f>
        <v>0</v>
      </c>
      <c r="J261">
        <f>'Previous Trades Import_OMS Quer'!J261</f>
        <v>0</v>
      </c>
      <c r="K261">
        <f>'Previous Trades Import_OMS Quer'!K261</f>
        <v>0</v>
      </c>
      <c r="L261">
        <f>'Previous Trades Import_OMS Quer'!L261</f>
        <v>0</v>
      </c>
      <c r="M261">
        <f>'Previous Trades Import_OMS Quer'!M261</f>
        <v>0</v>
      </c>
      <c r="N261">
        <f>'Previous Trades Import_OMS Quer'!N261</f>
        <v>0</v>
      </c>
      <c r="O261" t="str">
        <f>CLEAN('Previous Trades Import_OMS Quer'!O261)</f>
        <v/>
      </c>
      <c r="Q261" s="25">
        <f t="shared" si="8"/>
        <v>0</v>
      </c>
      <c r="R261" s="25" t="e">
        <f>VLOOKUP(O261,'Currency Balance'!$O$3:$Q$32,3,0)</f>
        <v>#N/A</v>
      </c>
      <c r="S261" t="e">
        <f t="shared" si="9"/>
        <v>#N/A</v>
      </c>
    </row>
    <row r="262" spans="1:19">
      <c r="A262">
        <f>'Previous Trades Import_OMS Quer'!A262</f>
        <v>0</v>
      </c>
      <c r="B262">
        <f>'Previous Trades Import_OMS Quer'!B262</f>
        <v>0</v>
      </c>
      <c r="C262" s="22">
        <f>'Previous Trades Import_OMS Quer'!C262</f>
        <v>0</v>
      </c>
      <c r="D262">
        <f>'Previous Trades Import_OMS Quer'!D262</f>
        <v>0</v>
      </c>
      <c r="E262" s="22">
        <f>'Previous Trades Import_OMS Quer'!E262</f>
        <v>0</v>
      </c>
      <c r="F262">
        <f>'Previous Trades Import_OMS Quer'!F262</f>
        <v>0</v>
      </c>
      <c r="G262">
        <f>'Previous Trades Import_OMS Quer'!G262</f>
        <v>0</v>
      </c>
      <c r="H262">
        <f>'Previous Trades Import_OMS Quer'!H262</f>
        <v>0</v>
      </c>
      <c r="I262">
        <f>'Previous Trades Import_OMS Quer'!I262</f>
        <v>0</v>
      </c>
      <c r="J262">
        <f>'Previous Trades Import_OMS Quer'!J262</f>
        <v>0</v>
      </c>
      <c r="K262">
        <f>'Previous Trades Import_OMS Quer'!K262</f>
        <v>0</v>
      </c>
      <c r="L262">
        <f>'Previous Trades Import_OMS Quer'!L262</f>
        <v>0</v>
      </c>
      <c r="M262">
        <f>'Previous Trades Import_OMS Quer'!M262</f>
        <v>0</v>
      </c>
      <c r="N262">
        <f>'Previous Trades Import_OMS Quer'!N262</f>
        <v>0</v>
      </c>
      <c r="O262" t="str">
        <f>CLEAN('Previous Trades Import_OMS Quer'!O262)</f>
        <v/>
      </c>
      <c r="Q262" s="25">
        <f t="shared" si="8"/>
        <v>0</v>
      </c>
      <c r="R262" s="25" t="e">
        <f>VLOOKUP(O262,'Currency Balance'!$O$3:$Q$32,3,0)</f>
        <v>#N/A</v>
      </c>
      <c r="S262" t="e">
        <f t="shared" si="9"/>
        <v>#N/A</v>
      </c>
    </row>
    <row r="263" spans="1:19">
      <c r="A263">
        <f>'Previous Trades Import_OMS Quer'!A263</f>
        <v>0</v>
      </c>
      <c r="B263">
        <f>'Previous Trades Import_OMS Quer'!B263</f>
        <v>0</v>
      </c>
      <c r="C263" s="22">
        <f>'Previous Trades Import_OMS Quer'!C263</f>
        <v>0</v>
      </c>
      <c r="D263">
        <f>'Previous Trades Import_OMS Quer'!D263</f>
        <v>0</v>
      </c>
      <c r="E263" s="22">
        <f>'Previous Trades Import_OMS Quer'!E263</f>
        <v>0</v>
      </c>
      <c r="F263">
        <f>'Previous Trades Import_OMS Quer'!F263</f>
        <v>0</v>
      </c>
      <c r="G263">
        <f>'Previous Trades Import_OMS Quer'!G263</f>
        <v>0</v>
      </c>
      <c r="H263">
        <f>'Previous Trades Import_OMS Quer'!H263</f>
        <v>0</v>
      </c>
      <c r="I263">
        <f>'Previous Trades Import_OMS Quer'!I263</f>
        <v>0</v>
      </c>
      <c r="J263">
        <f>'Previous Trades Import_OMS Quer'!J263</f>
        <v>0</v>
      </c>
      <c r="K263">
        <f>'Previous Trades Import_OMS Quer'!K263</f>
        <v>0</v>
      </c>
      <c r="L263">
        <f>'Previous Trades Import_OMS Quer'!L263</f>
        <v>0</v>
      </c>
      <c r="M263">
        <f>'Previous Trades Import_OMS Quer'!M263</f>
        <v>0</v>
      </c>
      <c r="N263">
        <f>'Previous Trades Import_OMS Quer'!N263</f>
        <v>0</v>
      </c>
      <c r="O263" t="str">
        <f>CLEAN('Previous Trades Import_OMS Quer'!O263)</f>
        <v/>
      </c>
      <c r="Q263" s="25">
        <f t="shared" si="8"/>
        <v>0</v>
      </c>
      <c r="R263" s="25" t="e">
        <f>VLOOKUP(O263,'Currency Balance'!$O$3:$Q$32,3,0)</f>
        <v>#N/A</v>
      </c>
      <c r="S263" t="e">
        <f t="shared" si="9"/>
        <v>#N/A</v>
      </c>
    </row>
    <row r="264" spans="1:19">
      <c r="A264">
        <f>'Previous Trades Import_OMS Quer'!A264</f>
        <v>0</v>
      </c>
      <c r="B264">
        <f>'Previous Trades Import_OMS Quer'!B264</f>
        <v>0</v>
      </c>
      <c r="C264" s="22">
        <f>'Previous Trades Import_OMS Quer'!C264</f>
        <v>0</v>
      </c>
      <c r="D264">
        <f>'Previous Trades Import_OMS Quer'!D264</f>
        <v>0</v>
      </c>
      <c r="E264" s="22">
        <f>'Previous Trades Import_OMS Quer'!E264</f>
        <v>0</v>
      </c>
      <c r="F264">
        <f>'Previous Trades Import_OMS Quer'!F264</f>
        <v>0</v>
      </c>
      <c r="G264">
        <f>'Previous Trades Import_OMS Quer'!G264</f>
        <v>0</v>
      </c>
      <c r="H264">
        <f>'Previous Trades Import_OMS Quer'!H264</f>
        <v>0</v>
      </c>
      <c r="I264">
        <f>'Previous Trades Import_OMS Quer'!I264</f>
        <v>0</v>
      </c>
      <c r="J264">
        <f>'Previous Trades Import_OMS Quer'!J264</f>
        <v>0</v>
      </c>
      <c r="K264">
        <f>'Previous Trades Import_OMS Quer'!K264</f>
        <v>0</v>
      </c>
      <c r="L264">
        <f>'Previous Trades Import_OMS Quer'!L264</f>
        <v>0</v>
      </c>
      <c r="M264">
        <f>'Previous Trades Import_OMS Quer'!M264</f>
        <v>0</v>
      </c>
      <c r="N264">
        <f>'Previous Trades Import_OMS Quer'!N264</f>
        <v>0</v>
      </c>
      <c r="O264" t="str">
        <f>CLEAN('Previous Trades Import_OMS Quer'!O264)</f>
        <v/>
      </c>
      <c r="Q264" s="25">
        <f t="shared" si="8"/>
        <v>0</v>
      </c>
      <c r="R264" s="25" t="e">
        <f>VLOOKUP(O264,'Currency Balance'!$O$3:$Q$32,3,0)</f>
        <v>#N/A</v>
      </c>
      <c r="S264" t="e">
        <f t="shared" si="9"/>
        <v>#N/A</v>
      </c>
    </row>
    <row r="265" spans="1:19">
      <c r="A265">
        <f>'Previous Trades Import_OMS Quer'!A265</f>
        <v>0</v>
      </c>
      <c r="B265">
        <f>'Previous Trades Import_OMS Quer'!B265</f>
        <v>0</v>
      </c>
      <c r="C265" s="22">
        <f>'Previous Trades Import_OMS Quer'!C265</f>
        <v>0</v>
      </c>
      <c r="D265">
        <f>'Previous Trades Import_OMS Quer'!D265</f>
        <v>0</v>
      </c>
      <c r="E265" s="22">
        <f>'Previous Trades Import_OMS Quer'!E265</f>
        <v>0</v>
      </c>
      <c r="F265">
        <f>'Previous Trades Import_OMS Quer'!F265</f>
        <v>0</v>
      </c>
      <c r="G265">
        <f>'Previous Trades Import_OMS Quer'!G265</f>
        <v>0</v>
      </c>
      <c r="H265">
        <f>'Previous Trades Import_OMS Quer'!H265</f>
        <v>0</v>
      </c>
      <c r="I265">
        <f>'Previous Trades Import_OMS Quer'!I265</f>
        <v>0</v>
      </c>
      <c r="J265">
        <f>'Previous Trades Import_OMS Quer'!J265</f>
        <v>0</v>
      </c>
      <c r="K265">
        <f>'Previous Trades Import_OMS Quer'!K265</f>
        <v>0</v>
      </c>
      <c r="L265">
        <f>'Previous Trades Import_OMS Quer'!L265</f>
        <v>0</v>
      </c>
      <c r="M265">
        <f>'Previous Trades Import_OMS Quer'!M265</f>
        <v>0</v>
      </c>
      <c r="N265">
        <f>'Previous Trades Import_OMS Quer'!N265</f>
        <v>0</v>
      </c>
      <c r="O265" t="str">
        <f>CLEAN('Previous Trades Import_OMS Quer'!O265)</f>
        <v/>
      </c>
      <c r="Q265" s="25">
        <f t="shared" si="8"/>
        <v>0</v>
      </c>
      <c r="R265" s="25" t="e">
        <f>VLOOKUP(O265,'Currency Balance'!$O$3:$Q$32,3,0)</f>
        <v>#N/A</v>
      </c>
      <c r="S265" t="e">
        <f t="shared" si="9"/>
        <v>#N/A</v>
      </c>
    </row>
    <row r="266" spans="1:19">
      <c r="A266">
        <f>'Previous Trades Import_OMS Quer'!A266</f>
        <v>0</v>
      </c>
      <c r="B266">
        <f>'Previous Trades Import_OMS Quer'!B266</f>
        <v>0</v>
      </c>
      <c r="C266" s="22">
        <f>'Previous Trades Import_OMS Quer'!C266</f>
        <v>0</v>
      </c>
      <c r="D266">
        <f>'Previous Trades Import_OMS Quer'!D266</f>
        <v>0</v>
      </c>
      <c r="E266" s="22">
        <f>'Previous Trades Import_OMS Quer'!E266</f>
        <v>0</v>
      </c>
      <c r="F266">
        <f>'Previous Trades Import_OMS Quer'!F266</f>
        <v>0</v>
      </c>
      <c r="G266">
        <f>'Previous Trades Import_OMS Quer'!G266</f>
        <v>0</v>
      </c>
      <c r="H266">
        <f>'Previous Trades Import_OMS Quer'!H266</f>
        <v>0</v>
      </c>
      <c r="I266">
        <f>'Previous Trades Import_OMS Quer'!I266</f>
        <v>0</v>
      </c>
      <c r="J266">
        <f>'Previous Trades Import_OMS Quer'!J266</f>
        <v>0</v>
      </c>
      <c r="K266">
        <f>'Previous Trades Import_OMS Quer'!K266</f>
        <v>0</v>
      </c>
      <c r="L266">
        <f>'Previous Trades Import_OMS Quer'!L266</f>
        <v>0</v>
      </c>
      <c r="M266">
        <f>'Previous Trades Import_OMS Quer'!M266</f>
        <v>0</v>
      </c>
      <c r="N266">
        <f>'Previous Trades Import_OMS Quer'!N266</f>
        <v>0</v>
      </c>
      <c r="O266" t="str">
        <f>CLEAN('Previous Trades Import_OMS Quer'!O266)</f>
        <v/>
      </c>
      <c r="Q266" s="25">
        <f t="shared" si="8"/>
        <v>0</v>
      </c>
      <c r="R266" s="25" t="e">
        <f>VLOOKUP(O266,'Currency Balance'!$O$3:$Q$32,3,0)</f>
        <v>#N/A</v>
      </c>
      <c r="S266" t="e">
        <f t="shared" si="9"/>
        <v>#N/A</v>
      </c>
    </row>
    <row r="267" spans="1:19">
      <c r="A267">
        <f>'Previous Trades Import_OMS Quer'!A267</f>
        <v>0</v>
      </c>
      <c r="B267">
        <f>'Previous Trades Import_OMS Quer'!B267</f>
        <v>0</v>
      </c>
      <c r="C267" s="22">
        <f>'Previous Trades Import_OMS Quer'!C267</f>
        <v>0</v>
      </c>
      <c r="D267">
        <f>'Previous Trades Import_OMS Quer'!D267</f>
        <v>0</v>
      </c>
      <c r="E267" s="22">
        <f>'Previous Trades Import_OMS Quer'!E267</f>
        <v>0</v>
      </c>
      <c r="F267">
        <f>'Previous Trades Import_OMS Quer'!F267</f>
        <v>0</v>
      </c>
      <c r="G267">
        <f>'Previous Trades Import_OMS Quer'!G267</f>
        <v>0</v>
      </c>
      <c r="H267">
        <f>'Previous Trades Import_OMS Quer'!H267</f>
        <v>0</v>
      </c>
      <c r="I267">
        <f>'Previous Trades Import_OMS Quer'!I267</f>
        <v>0</v>
      </c>
      <c r="J267">
        <f>'Previous Trades Import_OMS Quer'!J267</f>
        <v>0</v>
      </c>
      <c r="K267">
        <f>'Previous Trades Import_OMS Quer'!K267</f>
        <v>0</v>
      </c>
      <c r="L267">
        <f>'Previous Trades Import_OMS Quer'!L267</f>
        <v>0</v>
      </c>
      <c r="M267">
        <f>'Previous Trades Import_OMS Quer'!M267</f>
        <v>0</v>
      </c>
      <c r="N267">
        <f>'Previous Trades Import_OMS Quer'!N267</f>
        <v>0</v>
      </c>
      <c r="O267" t="str">
        <f>CLEAN('Previous Trades Import_OMS Quer'!O267)</f>
        <v/>
      </c>
      <c r="Q267" s="25">
        <f t="shared" si="8"/>
        <v>0</v>
      </c>
      <c r="R267" s="25" t="e">
        <f>VLOOKUP(O267,'Currency Balance'!$O$3:$Q$32,3,0)</f>
        <v>#N/A</v>
      </c>
      <c r="S267" t="e">
        <f t="shared" si="9"/>
        <v>#N/A</v>
      </c>
    </row>
    <row r="268" spans="1:19">
      <c r="A268">
        <f>'Previous Trades Import_OMS Quer'!A268</f>
        <v>0</v>
      </c>
      <c r="B268">
        <f>'Previous Trades Import_OMS Quer'!B268</f>
        <v>0</v>
      </c>
      <c r="C268" s="22">
        <f>'Previous Trades Import_OMS Quer'!C268</f>
        <v>0</v>
      </c>
      <c r="D268">
        <f>'Previous Trades Import_OMS Quer'!D268</f>
        <v>0</v>
      </c>
      <c r="E268" s="22">
        <f>'Previous Trades Import_OMS Quer'!E268</f>
        <v>0</v>
      </c>
      <c r="F268">
        <f>'Previous Trades Import_OMS Quer'!F268</f>
        <v>0</v>
      </c>
      <c r="G268">
        <f>'Previous Trades Import_OMS Quer'!G268</f>
        <v>0</v>
      </c>
      <c r="H268">
        <f>'Previous Trades Import_OMS Quer'!H268</f>
        <v>0</v>
      </c>
      <c r="I268">
        <f>'Previous Trades Import_OMS Quer'!I268</f>
        <v>0</v>
      </c>
      <c r="J268">
        <f>'Previous Trades Import_OMS Quer'!J268</f>
        <v>0</v>
      </c>
      <c r="K268">
        <f>'Previous Trades Import_OMS Quer'!K268</f>
        <v>0</v>
      </c>
      <c r="L268">
        <f>'Previous Trades Import_OMS Quer'!L268</f>
        <v>0</v>
      </c>
      <c r="M268">
        <f>'Previous Trades Import_OMS Quer'!M268</f>
        <v>0</v>
      </c>
      <c r="N268">
        <f>'Previous Trades Import_OMS Quer'!N268</f>
        <v>0</v>
      </c>
      <c r="O268" t="str">
        <f>CLEAN('Previous Trades Import_OMS Quer'!O268)</f>
        <v/>
      </c>
      <c r="Q268" s="25">
        <f t="shared" si="8"/>
        <v>0</v>
      </c>
      <c r="R268" s="25" t="e">
        <f>VLOOKUP(O268,'Currency Balance'!$O$3:$Q$32,3,0)</f>
        <v>#N/A</v>
      </c>
      <c r="S268" t="e">
        <f t="shared" si="9"/>
        <v>#N/A</v>
      </c>
    </row>
    <row r="269" spans="1:19">
      <c r="A269">
        <f>'Previous Trades Import_OMS Quer'!A269</f>
        <v>0</v>
      </c>
      <c r="B269">
        <f>'Previous Trades Import_OMS Quer'!B269</f>
        <v>0</v>
      </c>
      <c r="C269" s="22">
        <f>'Previous Trades Import_OMS Quer'!C269</f>
        <v>0</v>
      </c>
      <c r="D269">
        <f>'Previous Trades Import_OMS Quer'!D269</f>
        <v>0</v>
      </c>
      <c r="E269" s="22">
        <f>'Previous Trades Import_OMS Quer'!E269</f>
        <v>0</v>
      </c>
      <c r="F269">
        <f>'Previous Trades Import_OMS Quer'!F269</f>
        <v>0</v>
      </c>
      <c r="G269">
        <f>'Previous Trades Import_OMS Quer'!G269</f>
        <v>0</v>
      </c>
      <c r="H269">
        <f>'Previous Trades Import_OMS Quer'!H269</f>
        <v>0</v>
      </c>
      <c r="I269">
        <f>'Previous Trades Import_OMS Quer'!I269</f>
        <v>0</v>
      </c>
      <c r="J269">
        <f>'Previous Trades Import_OMS Quer'!J269</f>
        <v>0</v>
      </c>
      <c r="K269">
        <f>'Previous Trades Import_OMS Quer'!K269</f>
        <v>0</v>
      </c>
      <c r="L269">
        <f>'Previous Trades Import_OMS Quer'!L269</f>
        <v>0</v>
      </c>
      <c r="M269">
        <f>'Previous Trades Import_OMS Quer'!M269</f>
        <v>0</v>
      </c>
      <c r="N269">
        <f>'Previous Trades Import_OMS Quer'!N269</f>
        <v>0</v>
      </c>
      <c r="O269" t="str">
        <f>CLEAN('Previous Trades Import_OMS Quer'!O269)</f>
        <v/>
      </c>
      <c r="Q269" s="25">
        <f t="shared" si="8"/>
        <v>0</v>
      </c>
      <c r="R269" s="25" t="e">
        <f>VLOOKUP(O269,'Currency Balance'!$O$3:$Q$32,3,0)</f>
        <v>#N/A</v>
      </c>
      <c r="S269" t="e">
        <f t="shared" si="9"/>
        <v>#N/A</v>
      </c>
    </row>
    <row r="270" spans="1:19">
      <c r="A270">
        <f>'Previous Trades Import_OMS Quer'!A270</f>
        <v>0</v>
      </c>
      <c r="B270">
        <f>'Previous Trades Import_OMS Quer'!B270</f>
        <v>0</v>
      </c>
      <c r="C270" s="22">
        <f>'Previous Trades Import_OMS Quer'!C270</f>
        <v>0</v>
      </c>
      <c r="D270">
        <f>'Previous Trades Import_OMS Quer'!D270</f>
        <v>0</v>
      </c>
      <c r="E270" s="22">
        <f>'Previous Trades Import_OMS Quer'!E270</f>
        <v>0</v>
      </c>
      <c r="F270">
        <f>'Previous Trades Import_OMS Quer'!F270</f>
        <v>0</v>
      </c>
      <c r="G270">
        <f>'Previous Trades Import_OMS Quer'!G270</f>
        <v>0</v>
      </c>
      <c r="H270">
        <f>'Previous Trades Import_OMS Quer'!H270</f>
        <v>0</v>
      </c>
      <c r="I270">
        <f>'Previous Trades Import_OMS Quer'!I270</f>
        <v>0</v>
      </c>
      <c r="J270">
        <f>'Previous Trades Import_OMS Quer'!J270</f>
        <v>0</v>
      </c>
      <c r="K270">
        <f>'Previous Trades Import_OMS Quer'!K270</f>
        <v>0</v>
      </c>
      <c r="L270">
        <f>'Previous Trades Import_OMS Quer'!L270</f>
        <v>0</v>
      </c>
      <c r="M270">
        <f>'Previous Trades Import_OMS Quer'!M270</f>
        <v>0</v>
      </c>
      <c r="N270">
        <f>'Previous Trades Import_OMS Quer'!N270</f>
        <v>0</v>
      </c>
      <c r="O270" t="str">
        <f>CLEAN('Previous Trades Import_OMS Quer'!O270)</f>
        <v/>
      </c>
      <c r="Q270" s="25">
        <f t="shared" si="8"/>
        <v>0</v>
      </c>
      <c r="R270" s="25" t="e">
        <f>VLOOKUP(O270,'Currency Balance'!$O$3:$Q$32,3,0)</f>
        <v>#N/A</v>
      </c>
      <c r="S270" t="e">
        <f t="shared" si="9"/>
        <v>#N/A</v>
      </c>
    </row>
    <row r="271" spans="1:19">
      <c r="A271">
        <f>'Previous Trades Import_OMS Quer'!A271</f>
        <v>0</v>
      </c>
      <c r="B271">
        <f>'Previous Trades Import_OMS Quer'!B271</f>
        <v>0</v>
      </c>
      <c r="C271" s="22">
        <f>'Previous Trades Import_OMS Quer'!C271</f>
        <v>0</v>
      </c>
      <c r="D271">
        <f>'Previous Trades Import_OMS Quer'!D271</f>
        <v>0</v>
      </c>
      <c r="E271" s="22">
        <f>'Previous Trades Import_OMS Quer'!E271</f>
        <v>0</v>
      </c>
      <c r="F271">
        <f>'Previous Trades Import_OMS Quer'!F271</f>
        <v>0</v>
      </c>
      <c r="G271">
        <f>'Previous Trades Import_OMS Quer'!G271</f>
        <v>0</v>
      </c>
      <c r="H271">
        <f>'Previous Trades Import_OMS Quer'!H271</f>
        <v>0</v>
      </c>
      <c r="I271">
        <f>'Previous Trades Import_OMS Quer'!I271</f>
        <v>0</v>
      </c>
      <c r="J271">
        <f>'Previous Trades Import_OMS Quer'!J271</f>
        <v>0</v>
      </c>
      <c r="K271">
        <f>'Previous Trades Import_OMS Quer'!K271</f>
        <v>0</v>
      </c>
      <c r="L271">
        <f>'Previous Trades Import_OMS Quer'!L271</f>
        <v>0</v>
      </c>
      <c r="M271">
        <f>'Previous Trades Import_OMS Quer'!M271</f>
        <v>0</v>
      </c>
      <c r="N271">
        <f>'Previous Trades Import_OMS Quer'!N271</f>
        <v>0</v>
      </c>
      <c r="O271" t="str">
        <f>CLEAN('Previous Trades Import_OMS Quer'!O271)</f>
        <v/>
      </c>
      <c r="Q271" s="25">
        <f t="shared" si="8"/>
        <v>0</v>
      </c>
      <c r="R271" s="25" t="e">
        <f>VLOOKUP(O271,'Currency Balance'!$O$3:$Q$32,3,0)</f>
        <v>#N/A</v>
      </c>
      <c r="S271" t="e">
        <f t="shared" si="9"/>
        <v>#N/A</v>
      </c>
    </row>
    <row r="272" spans="1:19">
      <c r="A272">
        <f>'Previous Trades Import_OMS Quer'!A272</f>
        <v>0</v>
      </c>
      <c r="B272">
        <f>'Previous Trades Import_OMS Quer'!B272</f>
        <v>0</v>
      </c>
      <c r="C272" s="22">
        <f>'Previous Trades Import_OMS Quer'!C272</f>
        <v>0</v>
      </c>
      <c r="D272">
        <f>'Previous Trades Import_OMS Quer'!D272</f>
        <v>0</v>
      </c>
      <c r="E272" s="22">
        <f>'Previous Trades Import_OMS Quer'!E272</f>
        <v>0</v>
      </c>
      <c r="F272">
        <f>'Previous Trades Import_OMS Quer'!F272</f>
        <v>0</v>
      </c>
      <c r="G272">
        <f>'Previous Trades Import_OMS Quer'!G272</f>
        <v>0</v>
      </c>
      <c r="H272">
        <f>'Previous Trades Import_OMS Quer'!H272</f>
        <v>0</v>
      </c>
      <c r="I272">
        <f>'Previous Trades Import_OMS Quer'!I272</f>
        <v>0</v>
      </c>
      <c r="J272">
        <f>'Previous Trades Import_OMS Quer'!J272</f>
        <v>0</v>
      </c>
      <c r="K272">
        <f>'Previous Trades Import_OMS Quer'!K272</f>
        <v>0</v>
      </c>
      <c r="L272">
        <f>'Previous Trades Import_OMS Quer'!L272</f>
        <v>0</v>
      </c>
      <c r="M272">
        <f>'Previous Trades Import_OMS Quer'!M272</f>
        <v>0</v>
      </c>
      <c r="N272">
        <f>'Previous Trades Import_OMS Quer'!N272</f>
        <v>0</v>
      </c>
      <c r="O272" t="str">
        <f>CLEAN('Previous Trades Import_OMS Quer'!O272)</f>
        <v/>
      </c>
      <c r="Q272" s="25">
        <f t="shared" si="8"/>
        <v>0</v>
      </c>
      <c r="R272" s="25" t="e">
        <f>VLOOKUP(O272,'Currency Balance'!$O$3:$Q$32,3,0)</f>
        <v>#N/A</v>
      </c>
      <c r="S272" t="e">
        <f t="shared" si="9"/>
        <v>#N/A</v>
      </c>
    </row>
    <row r="273" spans="1:19">
      <c r="A273">
        <f>'Previous Trades Import_OMS Quer'!A273</f>
        <v>0</v>
      </c>
      <c r="B273">
        <f>'Previous Trades Import_OMS Quer'!B273</f>
        <v>0</v>
      </c>
      <c r="C273" s="22">
        <f>'Previous Trades Import_OMS Quer'!C273</f>
        <v>0</v>
      </c>
      <c r="D273">
        <f>'Previous Trades Import_OMS Quer'!D273</f>
        <v>0</v>
      </c>
      <c r="E273" s="22">
        <f>'Previous Trades Import_OMS Quer'!E273</f>
        <v>0</v>
      </c>
      <c r="F273">
        <f>'Previous Trades Import_OMS Quer'!F273</f>
        <v>0</v>
      </c>
      <c r="G273">
        <f>'Previous Trades Import_OMS Quer'!G273</f>
        <v>0</v>
      </c>
      <c r="H273">
        <f>'Previous Trades Import_OMS Quer'!H273</f>
        <v>0</v>
      </c>
      <c r="I273">
        <f>'Previous Trades Import_OMS Quer'!I273</f>
        <v>0</v>
      </c>
      <c r="J273">
        <f>'Previous Trades Import_OMS Quer'!J273</f>
        <v>0</v>
      </c>
      <c r="K273">
        <f>'Previous Trades Import_OMS Quer'!K273</f>
        <v>0</v>
      </c>
      <c r="L273">
        <f>'Previous Trades Import_OMS Quer'!L273</f>
        <v>0</v>
      </c>
      <c r="M273">
        <f>'Previous Trades Import_OMS Quer'!M273</f>
        <v>0</v>
      </c>
      <c r="N273">
        <f>'Previous Trades Import_OMS Quer'!N273</f>
        <v>0</v>
      </c>
      <c r="O273" t="str">
        <f>CLEAN('Previous Trades Import_OMS Quer'!O273)</f>
        <v/>
      </c>
      <c r="Q273" s="25">
        <f t="shared" si="8"/>
        <v>0</v>
      </c>
      <c r="R273" s="25" t="e">
        <f>VLOOKUP(O273,'Currency Balance'!$O$3:$Q$32,3,0)</f>
        <v>#N/A</v>
      </c>
      <c r="S273" t="e">
        <f t="shared" si="9"/>
        <v>#N/A</v>
      </c>
    </row>
    <row r="274" spans="1:19">
      <c r="A274">
        <f>'Previous Trades Import_OMS Quer'!A274</f>
        <v>0</v>
      </c>
      <c r="B274">
        <f>'Previous Trades Import_OMS Quer'!B274</f>
        <v>0</v>
      </c>
      <c r="C274" s="22">
        <f>'Previous Trades Import_OMS Quer'!C274</f>
        <v>0</v>
      </c>
      <c r="D274">
        <f>'Previous Trades Import_OMS Quer'!D274</f>
        <v>0</v>
      </c>
      <c r="E274" s="22">
        <f>'Previous Trades Import_OMS Quer'!E274</f>
        <v>0</v>
      </c>
      <c r="F274">
        <f>'Previous Trades Import_OMS Quer'!F274</f>
        <v>0</v>
      </c>
      <c r="G274">
        <f>'Previous Trades Import_OMS Quer'!G274</f>
        <v>0</v>
      </c>
      <c r="H274">
        <f>'Previous Trades Import_OMS Quer'!H274</f>
        <v>0</v>
      </c>
      <c r="I274">
        <f>'Previous Trades Import_OMS Quer'!I274</f>
        <v>0</v>
      </c>
      <c r="J274">
        <f>'Previous Trades Import_OMS Quer'!J274</f>
        <v>0</v>
      </c>
      <c r="K274">
        <f>'Previous Trades Import_OMS Quer'!K274</f>
        <v>0</v>
      </c>
      <c r="L274">
        <f>'Previous Trades Import_OMS Quer'!L274</f>
        <v>0</v>
      </c>
      <c r="M274">
        <f>'Previous Trades Import_OMS Quer'!M274</f>
        <v>0</v>
      </c>
      <c r="N274">
        <f>'Previous Trades Import_OMS Quer'!N274</f>
        <v>0</v>
      </c>
      <c r="O274" t="str">
        <f>CLEAN('Previous Trades Import_OMS Quer'!O274)</f>
        <v/>
      </c>
      <c r="Q274" s="25">
        <f t="shared" si="8"/>
        <v>0</v>
      </c>
      <c r="R274" s="25" t="e">
        <f>VLOOKUP(O274,'Currency Balance'!$O$3:$Q$32,3,0)</f>
        <v>#N/A</v>
      </c>
      <c r="S274" t="e">
        <f t="shared" si="9"/>
        <v>#N/A</v>
      </c>
    </row>
    <row r="275" spans="1:19">
      <c r="A275">
        <f>'Previous Trades Import_OMS Quer'!A275</f>
        <v>0</v>
      </c>
      <c r="B275">
        <f>'Previous Trades Import_OMS Quer'!B275</f>
        <v>0</v>
      </c>
      <c r="C275" s="22">
        <f>'Previous Trades Import_OMS Quer'!C275</f>
        <v>0</v>
      </c>
      <c r="D275">
        <f>'Previous Trades Import_OMS Quer'!D275</f>
        <v>0</v>
      </c>
      <c r="E275" s="22">
        <f>'Previous Trades Import_OMS Quer'!E275</f>
        <v>0</v>
      </c>
      <c r="F275">
        <f>'Previous Trades Import_OMS Quer'!F275</f>
        <v>0</v>
      </c>
      <c r="G275">
        <f>'Previous Trades Import_OMS Quer'!G275</f>
        <v>0</v>
      </c>
      <c r="H275">
        <f>'Previous Trades Import_OMS Quer'!H275</f>
        <v>0</v>
      </c>
      <c r="I275">
        <f>'Previous Trades Import_OMS Quer'!I275</f>
        <v>0</v>
      </c>
      <c r="J275">
        <f>'Previous Trades Import_OMS Quer'!J275</f>
        <v>0</v>
      </c>
      <c r="K275">
        <f>'Previous Trades Import_OMS Quer'!K275</f>
        <v>0</v>
      </c>
      <c r="L275">
        <f>'Previous Trades Import_OMS Quer'!L275</f>
        <v>0</v>
      </c>
      <c r="M275">
        <f>'Previous Trades Import_OMS Quer'!M275</f>
        <v>0</v>
      </c>
      <c r="N275">
        <f>'Previous Trades Import_OMS Quer'!N275</f>
        <v>0</v>
      </c>
      <c r="O275" t="str">
        <f>CLEAN('Previous Trades Import_OMS Quer'!O275)</f>
        <v/>
      </c>
      <c r="Q275" s="25">
        <f t="shared" si="8"/>
        <v>0</v>
      </c>
      <c r="R275" s="25" t="e">
        <f>VLOOKUP(O275,'Currency Balance'!$O$3:$Q$32,3,0)</f>
        <v>#N/A</v>
      </c>
      <c r="S275" t="e">
        <f t="shared" si="9"/>
        <v>#N/A</v>
      </c>
    </row>
    <row r="276" spans="1:19">
      <c r="A276">
        <f>'Previous Trades Import_OMS Quer'!A276</f>
        <v>0</v>
      </c>
      <c r="B276">
        <f>'Previous Trades Import_OMS Quer'!B276</f>
        <v>0</v>
      </c>
      <c r="C276" s="22">
        <f>'Previous Trades Import_OMS Quer'!C276</f>
        <v>0</v>
      </c>
      <c r="D276">
        <f>'Previous Trades Import_OMS Quer'!D276</f>
        <v>0</v>
      </c>
      <c r="E276" s="22">
        <f>'Previous Trades Import_OMS Quer'!E276</f>
        <v>0</v>
      </c>
      <c r="F276">
        <f>'Previous Trades Import_OMS Quer'!F276</f>
        <v>0</v>
      </c>
      <c r="G276">
        <f>'Previous Trades Import_OMS Quer'!G276</f>
        <v>0</v>
      </c>
      <c r="H276">
        <f>'Previous Trades Import_OMS Quer'!H276</f>
        <v>0</v>
      </c>
      <c r="I276">
        <f>'Previous Trades Import_OMS Quer'!I276</f>
        <v>0</v>
      </c>
      <c r="J276">
        <f>'Previous Trades Import_OMS Quer'!J276</f>
        <v>0</v>
      </c>
      <c r="K276">
        <f>'Previous Trades Import_OMS Quer'!K276</f>
        <v>0</v>
      </c>
      <c r="L276">
        <f>'Previous Trades Import_OMS Quer'!L276</f>
        <v>0</v>
      </c>
      <c r="M276">
        <f>'Previous Trades Import_OMS Quer'!M276</f>
        <v>0</v>
      </c>
      <c r="N276">
        <f>'Previous Trades Import_OMS Quer'!N276</f>
        <v>0</v>
      </c>
      <c r="O276" t="str">
        <f>CLEAN('Previous Trades Import_OMS Quer'!O276)</f>
        <v/>
      </c>
      <c r="Q276" s="25">
        <f t="shared" si="8"/>
        <v>0</v>
      </c>
      <c r="R276" s="25" t="e">
        <f>VLOOKUP(O276,'Currency Balance'!$O$3:$Q$32,3,0)</f>
        <v>#N/A</v>
      </c>
      <c r="S276" t="e">
        <f t="shared" si="9"/>
        <v>#N/A</v>
      </c>
    </row>
    <row r="277" spans="1:19">
      <c r="A277">
        <f>'Previous Trades Import_OMS Quer'!A277</f>
        <v>0</v>
      </c>
      <c r="B277">
        <f>'Previous Trades Import_OMS Quer'!B277</f>
        <v>0</v>
      </c>
      <c r="C277" s="22">
        <f>'Previous Trades Import_OMS Quer'!C277</f>
        <v>0</v>
      </c>
      <c r="D277">
        <f>'Previous Trades Import_OMS Quer'!D277</f>
        <v>0</v>
      </c>
      <c r="E277" s="22">
        <f>'Previous Trades Import_OMS Quer'!E277</f>
        <v>0</v>
      </c>
      <c r="F277">
        <f>'Previous Trades Import_OMS Quer'!F277</f>
        <v>0</v>
      </c>
      <c r="G277">
        <f>'Previous Trades Import_OMS Quer'!G277</f>
        <v>0</v>
      </c>
      <c r="H277">
        <f>'Previous Trades Import_OMS Quer'!H277</f>
        <v>0</v>
      </c>
      <c r="I277">
        <f>'Previous Trades Import_OMS Quer'!I277</f>
        <v>0</v>
      </c>
      <c r="J277">
        <f>'Previous Trades Import_OMS Quer'!J277</f>
        <v>0</v>
      </c>
      <c r="K277">
        <f>'Previous Trades Import_OMS Quer'!K277</f>
        <v>0</v>
      </c>
      <c r="L277">
        <f>'Previous Trades Import_OMS Quer'!L277</f>
        <v>0</v>
      </c>
      <c r="M277">
        <f>'Previous Trades Import_OMS Quer'!M277</f>
        <v>0</v>
      </c>
      <c r="N277">
        <f>'Previous Trades Import_OMS Quer'!N277</f>
        <v>0</v>
      </c>
      <c r="O277" t="str">
        <f>CLEAN('Previous Trades Import_OMS Quer'!O277)</f>
        <v/>
      </c>
      <c r="Q277" s="25">
        <f t="shared" si="8"/>
        <v>0</v>
      </c>
      <c r="R277" s="25" t="e">
        <f>VLOOKUP(O277,'Currency Balance'!$O$3:$Q$32,3,0)</f>
        <v>#N/A</v>
      </c>
      <c r="S277" t="e">
        <f t="shared" si="9"/>
        <v>#N/A</v>
      </c>
    </row>
    <row r="278" spans="1:19">
      <c r="A278">
        <f>'Previous Trades Import_OMS Quer'!A278</f>
        <v>0</v>
      </c>
      <c r="B278">
        <f>'Previous Trades Import_OMS Quer'!B278</f>
        <v>0</v>
      </c>
      <c r="C278" s="22">
        <f>'Previous Trades Import_OMS Quer'!C278</f>
        <v>0</v>
      </c>
      <c r="D278">
        <f>'Previous Trades Import_OMS Quer'!D278</f>
        <v>0</v>
      </c>
      <c r="E278" s="22">
        <f>'Previous Trades Import_OMS Quer'!E278</f>
        <v>0</v>
      </c>
      <c r="F278">
        <f>'Previous Trades Import_OMS Quer'!F278</f>
        <v>0</v>
      </c>
      <c r="G278">
        <f>'Previous Trades Import_OMS Quer'!G278</f>
        <v>0</v>
      </c>
      <c r="H278">
        <f>'Previous Trades Import_OMS Quer'!H278</f>
        <v>0</v>
      </c>
      <c r="I278">
        <f>'Previous Trades Import_OMS Quer'!I278</f>
        <v>0</v>
      </c>
      <c r="J278">
        <f>'Previous Trades Import_OMS Quer'!J278</f>
        <v>0</v>
      </c>
      <c r="K278">
        <f>'Previous Trades Import_OMS Quer'!K278</f>
        <v>0</v>
      </c>
      <c r="L278">
        <f>'Previous Trades Import_OMS Quer'!L278</f>
        <v>0</v>
      </c>
      <c r="M278">
        <f>'Previous Trades Import_OMS Quer'!M278</f>
        <v>0</v>
      </c>
      <c r="N278">
        <f>'Previous Trades Import_OMS Quer'!N278</f>
        <v>0</v>
      </c>
      <c r="O278" t="str">
        <f>CLEAN('Previous Trades Import_OMS Quer'!O278)</f>
        <v/>
      </c>
      <c r="Q278" s="25">
        <f t="shared" si="8"/>
        <v>0</v>
      </c>
      <c r="R278" s="25" t="e">
        <f>VLOOKUP(O278,'Currency Balance'!$O$3:$Q$32,3,0)</f>
        <v>#N/A</v>
      </c>
      <c r="S278" t="e">
        <f t="shared" si="9"/>
        <v>#N/A</v>
      </c>
    </row>
    <row r="279" spans="1:19">
      <c r="A279">
        <f>'Previous Trades Import_OMS Quer'!A279</f>
        <v>0</v>
      </c>
      <c r="B279">
        <f>'Previous Trades Import_OMS Quer'!B279</f>
        <v>0</v>
      </c>
      <c r="C279" s="22">
        <f>'Previous Trades Import_OMS Quer'!C279</f>
        <v>0</v>
      </c>
      <c r="D279">
        <f>'Previous Trades Import_OMS Quer'!D279</f>
        <v>0</v>
      </c>
      <c r="E279" s="22">
        <f>'Previous Trades Import_OMS Quer'!E279</f>
        <v>0</v>
      </c>
      <c r="F279">
        <f>'Previous Trades Import_OMS Quer'!F279</f>
        <v>0</v>
      </c>
      <c r="G279">
        <f>'Previous Trades Import_OMS Quer'!G279</f>
        <v>0</v>
      </c>
      <c r="H279">
        <f>'Previous Trades Import_OMS Quer'!H279</f>
        <v>0</v>
      </c>
      <c r="I279">
        <f>'Previous Trades Import_OMS Quer'!I279</f>
        <v>0</v>
      </c>
      <c r="J279">
        <f>'Previous Trades Import_OMS Quer'!J279</f>
        <v>0</v>
      </c>
      <c r="K279">
        <f>'Previous Trades Import_OMS Quer'!K279</f>
        <v>0</v>
      </c>
      <c r="L279">
        <f>'Previous Trades Import_OMS Quer'!L279</f>
        <v>0</v>
      </c>
      <c r="M279">
        <f>'Previous Trades Import_OMS Quer'!M279</f>
        <v>0</v>
      </c>
      <c r="N279">
        <f>'Previous Trades Import_OMS Quer'!N279</f>
        <v>0</v>
      </c>
      <c r="O279" t="str">
        <f>CLEAN('Previous Trades Import_OMS Quer'!O279)</f>
        <v/>
      </c>
      <c r="Q279" s="25">
        <f t="shared" si="8"/>
        <v>0</v>
      </c>
      <c r="R279" s="25" t="e">
        <f>VLOOKUP(O279,'Currency Balance'!$O$3:$Q$32,3,0)</f>
        <v>#N/A</v>
      </c>
      <c r="S279" t="e">
        <f t="shared" si="9"/>
        <v>#N/A</v>
      </c>
    </row>
    <row r="280" spans="1:19">
      <c r="A280">
        <f>'Previous Trades Import_OMS Quer'!A280</f>
        <v>0</v>
      </c>
      <c r="B280">
        <f>'Previous Trades Import_OMS Quer'!B280</f>
        <v>0</v>
      </c>
      <c r="C280" s="22">
        <f>'Previous Trades Import_OMS Quer'!C280</f>
        <v>0</v>
      </c>
      <c r="D280">
        <f>'Previous Trades Import_OMS Quer'!D280</f>
        <v>0</v>
      </c>
      <c r="E280" s="22">
        <f>'Previous Trades Import_OMS Quer'!E280</f>
        <v>0</v>
      </c>
      <c r="F280">
        <f>'Previous Trades Import_OMS Quer'!F280</f>
        <v>0</v>
      </c>
      <c r="G280">
        <f>'Previous Trades Import_OMS Quer'!G280</f>
        <v>0</v>
      </c>
      <c r="H280">
        <f>'Previous Trades Import_OMS Quer'!H280</f>
        <v>0</v>
      </c>
      <c r="I280">
        <f>'Previous Trades Import_OMS Quer'!I280</f>
        <v>0</v>
      </c>
      <c r="J280">
        <f>'Previous Trades Import_OMS Quer'!J280</f>
        <v>0</v>
      </c>
      <c r="K280">
        <f>'Previous Trades Import_OMS Quer'!K280</f>
        <v>0</v>
      </c>
      <c r="L280">
        <f>'Previous Trades Import_OMS Quer'!L280</f>
        <v>0</v>
      </c>
      <c r="M280">
        <f>'Previous Trades Import_OMS Quer'!M280</f>
        <v>0</v>
      </c>
      <c r="N280">
        <f>'Previous Trades Import_OMS Quer'!N280</f>
        <v>0</v>
      </c>
      <c r="O280" t="str">
        <f>CLEAN('Previous Trades Import_OMS Quer'!O280)</f>
        <v/>
      </c>
      <c r="Q280" s="25">
        <f t="shared" si="8"/>
        <v>0</v>
      </c>
      <c r="R280" s="25" t="e">
        <f>VLOOKUP(O280,'Currency Balance'!$O$3:$Q$32,3,0)</f>
        <v>#N/A</v>
      </c>
      <c r="S280" t="e">
        <f t="shared" si="9"/>
        <v>#N/A</v>
      </c>
    </row>
    <row r="281" spans="1:19">
      <c r="A281">
        <f>'Previous Trades Import_OMS Quer'!A281</f>
        <v>0</v>
      </c>
      <c r="B281">
        <f>'Previous Trades Import_OMS Quer'!B281</f>
        <v>0</v>
      </c>
      <c r="C281" s="22">
        <f>'Previous Trades Import_OMS Quer'!C281</f>
        <v>0</v>
      </c>
      <c r="D281">
        <f>'Previous Trades Import_OMS Quer'!D281</f>
        <v>0</v>
      </c>
      <c r="E281" s="22">
        <f>'Previous Trades Import_OMS Quer'!E281</f>
        <v>0</v>
      </c>
      <c r="F281">
        <f>'Previous Trades Import_OMS Quer'!F281</f>
        <v>0</v>
      </c>
      <c r="G281">
        <f>'Previous Trades Import_OMS Quer'!G281</f>
        <v>0</v>
      </c>
      <c r="H281">
        <f>'Previous Trades Import_OMS Quer'!H281</f>
        <v>0</v>
      </c>
      <c r="I281">
        <f>'Previous Trades Import_OMS Quer'!I281</f>
        <v>0</v>
      </c>
      <c r="J281">
        <f>'Previous Trades Import_OMS Quer'!J281</f>
        <v>0</v>
      </c>
      <c r="K281">
        <f>'Previous Trades Import_OMS Quer'!K281</f>
        <v>0</v>
      </c>
      <c r="L281">
        <f>'Previous Trades Import_OMS Quer'!L281</f>
        <v>0</v>
      </c>
      <c r="M281">
        <f>'Previous Trades Import_OMS Quer'!M281</f>
        <v>0</v>
      </c>
      <c r="N281">
        <f>'Previous Trades Import_OMS Quer'!N281</f>
        <v>0</v>
      </c>
      <c r="O281" t="str">
        <f>CLEAN('Previous Trades Import_OMS Quer'!O281)</f>
        <v/>
      </c>
      <c r="Q281" s="25">
        <f t="shared" si="8"/>
        <v>0</v>
      </c>
      <c r="R281" s="25" t="e">
        <f>VLOOKUP(O281,'Currency Balance'!$O$3:$Q$32,3,0)</f>
        <v>#N/A</v>
      </c>
      <c r="S281" t="e">
        <f t="shared" si="9"/>
        <v>#N/A</v>
      </c>
    </row>
    <row r="282" spans="1:19">
      <c r="A282">
        <f>'Previous Trades Import_OMS Quer'!A282</f>
        <v>0</v>
      </c>
      <c r="B282">
        <f>'Previous Trades Import_OMS Quer'!B282</f>
        <v>0</v>
      </c>
      <c r="C282" s="22">
        <f>'Previous Trades Import_OMS Quer'!C282</f>
        <v>0</v>
      </c>
      <c r="D282">
        <f>'Previous Trades Import_OMS Quer'!D282</f>
        <v>0</v>
      </c>
      <c r="E282" s="22">
        <f>'Previous Trades Import_OMS Quer'!E282</f>
        <v>0</v>
      </c>
      <c r="F282">
        <f>'Previous Trades Import_OMS Quer'!F282</f>
        <v>0</v>
      </c>
      <c r="G282">
        <f>'Previous Trades Import_OMS Quer'!G282</f>
        <v>0</v>
      </c>
      <c r="H282">
        <f>'Previous Trades Import_OMS Quer'!H282</f>
        <v>0</v>
      </c>
      <c r="I282">
        <f>'Previous Trades Import_OMS Quer'!I282</f>
        <v>0</v>
      </c>
      <c r="J282">
        <f>'Previous Trades Import_OMS Quer'!J282</f>
        <v>0</v>
      </c>
      <c r="K282">
        <f>'Previous Trades Import_OMS Quer'!K282</f>
        <v>0</v>
      </c>
      <c r="L282">
        <f>'Previous Trades Import_OMS Quer'!L282</f>
        <v>0</v>
      </c>
      <c r="M282">
        <f>'Previous Trades Import_OMS Quer'!M282</f>
        <v>0</v>
      </c>
      <c r="N282">
        <f>'Previous Trades Import_OMS Quer'!N282</f>
        <v>0</v>
      </c>
      <c r="O282" t="str">
        <f>CLEAN('Previous Trades Import_OMS Quer'!O282)</f>
        <v/>
      </c>
      <c r="Q282" s="25">
        <f t="shared" si="8"/>
        <v>0</v>
      </c>
      <c r="R282" s="25" t="e">
        <f>VLOOKUP(O282,'Currency Balance'!$O$3:$Q$32,3,0)</f>
        <v>#N/A</v>
      </c>
      <c r="S282" t="e">
        <f t="shared" si="9"/>
        <v>#N/A</v>
      </c>
    </row>
    <row r="283" spans="1:19">
      <c r="A283">
        <f>'Previous Trades Import_OMS Quer'!A283</f>
        <v>0</v>
      </c>
      <c r="B283">
        <f>'Previous Trades Import_OMS Quer'!B283</f>
        <v>0</v>
      </c>
      <c r="C283" s="22">
        <f>'Previous Trades Import_OMS Quer'!C283</f>
        <v>0</v>
      </c>
      <c r="D283">
        <f>'Previous Trades Import_OMS Quer'!D283</f>
        <v>0</v>
      </c>
      <c r="E283" s="22">
        <f>'Previous Trades Import_OMS Quer'!E283</f>
        <v>0</v>
      </c>
      <c r="F283">
        <f>'Previous Trades Import_OMS Quer'!F283</f>
        <v>0</v>
      </c>
      <c r="G283">
        <f>'Previous Trades Import_OMS Quer'!G283</f>
        <v>0</v>
      </c>
      <c r="H283">
        <f>'Previous Trades Import_OMS Quer'!H283</f>
        <v>0</v>
      </c>
      <c r="I283">
        <f>'Previous Trades Import_OMS Quer'!I283</f>
        <v>0</v>
      </c>
      <c r="J283">
        <f>'Previous Trades Import_OMS Quer'!J283</f>
        <v>0</v>
      </c>
      <c r="K283">
        <f>'Previous Trades Import_OMS Quer'!K283</f>
        <v>0</v>
      </c>
      <c r="L283">
        <f>'Previous Trades Import_OMS Quer'!L283</f>
        <v>0</v>
      </c>
      <c r="M283">
        <f>'Previous Trades Import_OMS Quer'!M283</f>
        <v>0</v>
      </c>
      <c r="N283">
        <f>'Previous Trades Import_OMS Quer'!N283</f>
        <v>0</v>
      </c>
      <c r="O283" t="str">
        <f>CLEAN('Previous Trades Import_OMS Quer'!O283)</f>
        <v/>
      </c>
      <c r="Q283" s="25">
        <f t="shared" si="8"/>
        <v>0</v>
      </c>
      <c r="R283" s="25" t="e">
        <f>VLOOKUP(O283,'Currency Balance'!$O$3:$Q$32,3,0)</f>
        <v>#N/A</v>
      </c>
      <c r="S283" t="e">
        <f t="shared" si="9"/>
        <v>#N/A</v>
      </c>
    </row>
    <row r="284" spans="1:19">
      <c r="A284">
        <f>'Previous Trades Import_OMS Quer'!A284</f>
        <v>0</v>
      </c>
      <c r="B284">
        <f>'Previous Trades Import_OMS Quer'!B284</f>
        <v>0</v>
      </c>
      <c r="C284" s="22">
        <f>'Previous Trades Import_OMS Quer'!C284</f>
        <v>0</v>
      </c>
      <c r="D284">
        <f>'Previous Trades Import_OMS Quer'!D284</f>
        <v>0</v>
      </c>
      <c r="E284" s="22">
        <f>'Previous Trades Import_OMS Quer'!E284</f>
        <v>0</v>
      </c>
      <c r="F284">
        <f>'Previous Trades Import_OMS Quer'!F284</f>
        <v>0</v>
      </c>
      <c r="G284">
        <f>'Previous Trades Import_OMS Quer'!G284</f>
        <v>0</v>
      </c>
      <c r="H284">
        <f>'Previous Trades Import_OMS Quer'!H284</f>
        <v>0</v>
      </c>
      <c r="I284">
        <f>'Previous Trades Import_OMS Quer'!I284</f>
        <v>0</v>
      </c>
      <c r="J284">
        <f>'Previous Trades Import_OMS Quer'!J284</f>
        <v>0</v>
      </c>
      <c r="K284">
        <f>'Previous Trades Import_OMS Quer'!K284</f>
        <v>0</v>
      </c>
      <c r="L284">
        <f>'Previous Trades Import_OMS Quer'!L284</f>
        <v>0</v>
      </c>
      <c r="M284">
        <f>'Previous Trades Import_OMS Quer'!M284</f>
        <v>0</v>
      </c>
      <c r="N284">
        <f>'Previous Trades Import_OMS Quer'!N284</f>
        <v>0</v>
      </c>
      <c r="O284" t="str">
        <f>CLEAN('Previous Trades Import_OMS Quer'!O284)</f>
        <v/>
      </c>
      <c r="Q284" s="25">
        <f t="shared" si="8"/>
        <v>0</v>
      </c>
      <c r="R284" s="25" t="e">
        <f>VLOOKUP(O284,'Currency Balance'!$O$3:$Q$32,3,0)</f>
        <v>#N/A</v>
      </c>
      <c r="S284" t="e">
        <f t="shared" si="9"/>
        <v>#N/A</v>
      </c>
    </row>
    <row r="285" spans="1:19">
      <c r="A285">
        <f>'Previous Trades Import_OMS Quer'!A285</f>
        <v>0</v>
      </c>
      <c r="B285">
        <f>'Previous Trades Import_OMS Quer'!B285</f>
        <v>0</v>
      </c>
      <c r="C285" s="22">
        <f>'Previous Trades Import_OMS Quer'!C285</f>
        <v>0</v>
      </c>
      <c r="D285">
        <f>'Previous Trades Import_OMS Quer'!D285</f>
        <v>0</v>
      </c>
      <c r="E285" s="22">
        <f>'Previous Trades Import_OMS Quer'!E285</f>
        <v>0</v>
      </c>
      <c r="F285">
        <f>'Previous Trades Import_OMS Quer'!F285</f>
        <v>0</v>
      </c>
      <c r="G285">
        <f>'Previous Trades Import_OMS Quer'!G285</f>
        <v>0</v>
      </c>
      <c r="H285">
        <f>'Previous Trades Import_OMS Quer'!H285</f>
        <v>0</v>
      </c>
      <c r="I285">
        <f>'Previous Trades Import_OMS Quer'!I285</f>
        <v>0</v>
      </c>
      <c r="J285">
        <f>'Previous Trades Import_OMS Quer'!J285</f>
        <v>0</v>
      </c>
      <c r="K285">
        <f>'Previous Trades Import_OMS Quer'!K285</f>
        <v>0</v>
      </c>
      <c r="L285">
        <f>'Previous Trades Import_OMS Quer'!L285</f>
        <v>0</v>
      </c>
      <c r="M285">
        <f>'Previous Trades Import_OMS Quer'!M285</f>
        <v>0</v>
      </c>
      <c r="N285">
        <f>'Previous Trades Import_OMS Quer'!N285</f>
        <v>0</v>
      </c>
      <c r="O285" t="str">
        <f>CLEAN('Previous Trades Import_OMS Quer'!O285)</f>
        <v/>
      </c>
      <c r="Q285" s="25">
        <f t="shared" si="8"/>
        <v>0</v>
      </c>
      <c r="R285" s="25" t="e">
        <f>VLOOKUP(O285,'Currency Balance'!$O$3:$Q$32,3,0)</f>
        <v>#N/A</v>
      </c>
      <c r="S285" t="e">
        <f t="shared" si="9"/>
        <v>#N/A</v>
      </c>
    </row>
    <row r="286" spans="1:19">
      <c r="A286">
        <f>'Previous Trades Import_OMS Quer'!A286</f>
        <v>0</v>
      </c>
      <c r="B286">
        <f>'Previous Trades Import_OMS Quer'!B286</f>
        <v>0</v>
      </c>
      <c r="C286" s="22">
        <f>'Previous Trades Import_OMS Quer'!C286</f>
        <v>0</v>
      </c>
      <c r="D286">
        <f>'Previous Trades Import_OMS Quer'!D286</f>
        <v>0</v>
      </c>
      <c r="E286" s="22">
        <f>'Previous Trades Import_OMS Quer'!E286</f>
        <v>0</v>
      </c>
      <c r="F286">
        <f>'Previous Trades Import_OMS Quer'!F286</f>
        <v>0</v>
      </c>
      <c r="G286">
        <f>'Previous Trades Import_OMS Quer'!G286</f>
        <v>0</v>
      </c>
      <c r="H286">
        <f>'Previous Trades Import_OMS Quer'!H286</f>
        <v>0</v>
      </c>
      <c r="I286">
        <f>'Previous Trades Import_OMS Quer'!I286</f>
        <v>0</v>
      </c>
      <c r="J286">
        <f>'Previous Trades Import_OMS Quer'!J286</f>
        <v>0</v>
      </c>
      <c r="K286">
        <f>'Previous Trades Import_OMS Quer'!K286</f>
        <v>0</v>
      </c>
      <c r="L286">
        <f>'Previous Trades Import_OMS Quer'!L286</f>
        <v>0</v>
      </c>
      <c r="M286">
        <f>'Previous Trades Import_OMS Quer'!M286</f>
        <v>0</v>
      </c>
      <c r="N286">
        <f>'Previous Trades Import_OMS Quer'!N286</f>
        <v>0</v>
      </c>
      <c r="O286" t="str">
        <f>CLEAN('Previous Trades Import_OMS Quer'!O286)</f>
        <v/>
      </c>
      <c r="Q286" s="25">
        <f t="shared" si="8"/>
        <v>0</v>
      </c>
      <c r="R286" s="25" t="e">
        <f>VLOOKUP(O286,'Currency Balance'!$O$3:$Q$32,3,0)</f>
        <v>#N/A</v>
      </c>
      <c r="S286" t="e">
        <f t="shared" si="9"/>
        <v>#N/A</v>
      </c>
    </row>
    <row r="287" spans="1:19">
      <c r="A287">
        <f>'Previous Trades Import_OMS Quer'!A287</f>
        <v>0</v>
      </c>
      <c r="B287">
        <f>'Previous Trades Import_OMS Quer'!B287</f>
        <v>0</v>
      </c>
      <c r="C287" s="22">
        <f>'Previous Trades Import_OMS Quer'!C287</f>
        <v>0</v>
      </c>
      <c r="D287">
        <f>'Previous Trades Import_OMS Quer'!D287</f>
        <v>0</v>
      </c>
      <c r="E287" s="22">
        <f>'Previous Trades Import_OMS Quer'!E287</f>
        <v>0</v>
      </c>
      <c r="F287">
        <f>'Previous Trades Import_OMS Quer'!F287</f>
        <v>0</v>
      </c>
      <c r="G287">
        <f>'Previous Trades Import_OMS Quer'!G287</f>
        <v>0</v>
      </c>
      <c r="H287">
        <f>'Previous Trades Import_OMS Quer'!H287</f>
        <v>0</v>
      </c>
      <c r="I287">
        <f>'Previous Trades Import_OMS Quer'!I287</f>
        <v>0</v>
      </c>
      <c r="J287">
        <f>'Previous Trades Import_OMS Quer'!J287</f>
        <v>0</v>
      </c>
      <c r="K287">
        <f>'Previous Trades Import_OMS Quer'!K287</f>
        <v>0</v>
      </c>
      <c r="L287">
        <f>'Previous Trades Import_OMS Quer'!L287</f>
        <v>0</v>
      </c>
      <c r="M287">
        <f>'Previous Trades Import_OMS Quer'!M287</f>
        <v>0</v>
      </c>
      <c r="N287">
        <f>'Previous Trades Import_OMS Quer'!N287</f>
        <v>0</v>
      </c>
      <c r="O287" t="str">
        <f>CLEAN('Previous Trades Import_OMS Quer'!O287)</f>
        <v/>
      </c>
      <c r="Q287" s="25">
        <f t="shared" si="8"/>
        <v>0</v>
      </c>
      <c r="R287" s="25" t="e">
        <f>VLOOKUP(O287,'Currency Balance'!$O$3:$Q$32,3,0)</f>
        <v>#N/A</v>
      </c>
      <c r="S287" t="e">
        <f t="shared" si="9"/>
        <v>#N/A</v>
      </c>
    </row>
    <row r="288" spans="1:19">
      <c r="A288">
        <f>'Previous Trades Import_OMS Quer'!A288</f>
        <v>0</v>
      </c>
      <c r="B288">
        <f>'Previous Trades Import_OMS Quer'!B288</f>
        <v>0</v>
      </c>
      <c r="C288" s="22">
        <f>'Previous Trades Import_OMS Quer'!C288</f>
        <v>0</v>
      </c>
      <c r="D288">
        <f>'Previous Trades Import_OMS Quer'!D288</f>
        <v>0</v>
      </c>
      <c r="E288" s="22">
        <f>'Previous Trades Import_OMS Quer'!E288</f>
        <v>0</v>
      </c>
      <c r="F288">
        <f>'Previous Trades Import_OMS Quer'!F288</f>
        <v>0</v>
      </c>
      <c r="G288">
        <f>'Previous Trades Import_OMS Quer'!G288</f>
        <v>0</v>
      </c>
      <c r="H288">
        <f>'Previous Trades Import_OMS Quer'!H288</f>
        <v>0</v>
      </c>
      <c r="I288">
        <f>'Previous Trades Import_OMS Quer'!I288</f>
        <v>0</v>
      </c>
      <c r="J288">
        <f>'Previous Trades Import_OMS Quer'!J288</f>
        <v>0</v>
      </c>
      <c r="K288">
        <f>'Previous Trades Import_OMS Quer'!K288</f>
        <v>0</v>
      </c>
      <c r="L288">
        <f>'Previous Trades Import_OMS Quer'!L288</f>
        <v>0</v>
      </c>
      <c r="M288">
        <f>'Previous Trades Import_OMS Quer'!M288</f>
        <v>0</v>
      </c>
      <c r="N288">
        <f>'Previous Trades Import_OMS Quer'!N288</f>
        <v>0</v>
      </c>
      <c r="O288" t="str">
        <f>CLEAN('Previous Trades Import_OMS Quer'!O288)</f>
        <v/>
      </c>
      <c r="Q288" s="25">
        <f t="shared" si="8"/>
        <v>0</v>
      </c>
      <c r="R288" s="25" t="e">
        <f>VLOOKUP(O288,'Currency Balance'!$O$3:$Q$32,3,0)</f>
        <v>#N/A</v>
      </c>
      <c r="S288" t="e">
        <f t="shared" si="9"/>
        <v>#N/A</v>
      </c>
    </row>
    <row r="289" spans="1:19">
      <c r="A289">
        <f>'Previous Trades Import_OMS Quer'!A289</f>
        <v>0</v>
      </c>
      <c r="B289">
        <f>'Previous Trades Import_OMS Quer'!B289</f>
        <v>0</v>
      </c>
      <c r="C289" s="22">
        <f>'Previous Trades Import_OMS Quer'!C289</f>
        <v>0</v>
      </c>
      <c r="D289">
        <f>'Previous Trades Import_OMS Quer'!D289</f>
        <v>0</v>
      </c>
      <c r="E289" s="22">
        <f>'Previous Trades Import_OMS Quer'!E289</f>
        <v>0</v>
      </c>
      <c r="F289">
        <f>'Previous Trades Import_OMS Quer'!F289</f>
        <v>0</v>
      </c>
      <c r="G289">
        <f>'Previous Trades Import_OMS Quer'!G289</f>
        <v>0</v>
      </c>
      <c r="H289">
        <f>'Previous Trades Import_OMS Quer'!H289</f>
        <v>0</v>
      </c>
      <c r="I289">
        <f>'Previous Trades Import_OMS Quer'!I289</f>
        <v>0</v>
      </c>
      <c r="J289">
        <f>'Previous Trades Import_OMS Quer'!J289</f>
        <v>0</v>
      </c>
      <c r="K289">
        <f>'Previous Trades Import_OMS Quer'!K289</f>
        <v>0</v>
      </c>
      <c r="L289">
        <f>'Previous Trades Import_OMS Quer'!L289</f>
        <v>0</v>
      </c>
      <c r="M289">
        <f>'Previous Trades Import_OMS Quer'!M289</f>
        <v>0</v>
      </c>
      <c r="N289">
        <f>'Previous Trades Import_OMS Quer'!N289</f>
        <v>0</v>
      </c>
      <c r="O289" t="str">
        <f>CLEAN('Previous Trades Import_OMS Quer'!O289)</f>
        <v/>
      </c>
      <c r="Q289" s="25">
        <f t="shared" si="8"/>
        <v>0</v>
      </c>
      <c r="R289" s="25" t="e">
        <f>VLOOKUP(O289,'Currency Balance'!$O$3:$Q$32,3,0)</f>
        <v>#N/A</v>
      </c>
      <c r="S289" t="e">
        <f t="shared" si="9"/>
        <v>#N/A</v>
      </c>
    </row>
    <row r="290" spans="1:19">
      <c r="A290">
        <f>'Previous Trades Import_OMS Quer'!A290</f>
        <v>0</v>
      </c>
      <c r="B290">
        <f>'Previous Trades Import_OMS Quer'!B290</f>
        <v>0</v>
      </c>
      <c r="C290" s="22">
        <f>'Previous Trades Import_OMS Quer'!C290</f>
        <v>0</v>
      </c>
      <c r="D290">
        <f>'Previous Trades Import_OMS Quer'!D290</f>
        <v>0</v>
      </c>
      <c r="E290" s="22">
        <f>'Previous Trades Import_OMS Quer'!E290</f>
        <v>0</v>
      </c>
      <c r="F290">
        <f>'Previous Trades Import_OMS Quer'!F290</f>
        <v>0</v>
      </c>
      <c r="G290">
        <f>'Previous Trades Import_OMS Quer'!G290</f>
        <v>0</v>
      </c>
      <c r="H290">
        <f>'Previous Trades Import_OMS Quer'!H290</f>
        <v>0</v>
      </c>
      <c r="I290">
        <f>'Previous Trades Import_OMS Quer'!I290</f>
        <v>0</v>
      </c>
      <c r="J290">
        <f>'Previous Trades Import_OMS Quer'!J290</f>
        <v>0</v>
      </c>
      <c r="K290">
        <f>'Previous Trades Import_OMS Quer'!K290</f>
        <v>0</v>
      </c>
      <c r="L290">
        <f>'Previous Trades Import_OMS Quer'!L290</f>
        <v>0</v>
      </c>
      <c r="M290">
        <f>'Previous Trades Import_OMS Quer'!M290</f>
        <v>0</v>
      </c>
      <c r="N290">
        <f>'Previous Trades Import_OMS Quer'!N290</f>
        <v>0</v>
      </c>
      <c r="O290" t="str">
        <f>CLEAN('Previous Trades Import_OMS Quer'!O290)</f>
        <v/>
      </c>
      <c r="Q290" s="25">
        <f t="shared" si="8"/>
        <v>0</v>
      </c>
      <c r="R290" s="25" t="e">
        <f>VLOOKUP(O290,'Currency Balance'!$O$3:$Q$32,3,0)</f>
        <v>#N/A</v>
      </c>
      <c r="S290" t="e">
        <f t="shared" si="9"/>
        <v>#N/A</v>
      </c>
    </row>
    <row r="291" spans="1:19">
      <c r="A291">
        <f>'Previous Trades Import_OMS Quer'!A291</f>
        <v>0</v>
      </c>
      <c r="B291">
        <f>'Previous Trades Import_OMS Quer'!B291</f>
        <v>0</v>
      </c>
      <c r="C291" s="22">
        <f>'Previous Trades Import_OMS Quer'!C291</f>
        <v>0</v>
      </c>
      <c r="D291">
        <f>'Previous Trades Import_OMS Quer'!D291</f>
        <v>0</v>
      </c>
      <c r="E291" s="22">
        <f>'Previous Trades Import_OMS Quer'!E291</f>
        <v>0</v>
      </c>
      <c r="F291">
        <f>'Previous Trades Import_OMS Quer'!F291</f>
        <v>0</v>
      </c>
      <c r="G291">
        <f>'Previous Trades Import_OMS Quer'!G291</f>
        <v>0</v>
      </c>
      <c r="H291">
        <f>'Previous Trades Import_OMS Quer'!H291</f>
        <v>0</v>
      </c>
      <c r="I291">
        <f>'Previous Trades Import_OMS Quer'!I291</f>
        <v>0</v>
      </c>
      <c r="J291">
        <f>'Previous Trades Import_OMS Quer'!J291</f>
        <v>0</v>
      </c>
      <c r="K291">
        <f>'Previous Trades Import_OMS Quer'!K291</f>
        <v>0</v>
      </c>
      <c r="L291">
        <f>'Previous Trades Import_OMS Quer'!L291</f>
        <v>0</v>
      </c>
      <c r="M291">
        <f>'Previous Trades Import_OMS Quer'!M291</f>
        <v>0</v>
      </c>
      <c r="N291">
        <f>'Previous Trades Import_OMS Quer'!N291</f>
        <v>0</v>
      </c>
      <c r="O291" t="str">
        <f>CLEAN('Previous Trades Import_OMS Quer'!O291)</f>
        <v/>
      </c>
      <c r="Q291" s="25">
        <f t="shared" si="8"/>
        <v>0</v>
      </c>
      <c r="R291" s="25" t="e">
        <f>VLOOKUP(O291,'Currency Balance'!$O$3:$Q$32,3,0)</f>
        <v>#N/A</v>
      </c>
      <c r="S291" t="e">
        <f t="shared" si="9"/>
        <v>#N/A</v>
      </c>
    </row>
    <row r="292" spans="1:19">
      <c r="A292">
        <f>'Previous Trades Import_OMS Quer'!A292</f>
        <v>0</v>
      </c>
      <c r="B292">
        <f>'Previous Trades Import_OMS Quer'!B292</f>
        <v>0</v>
      </c>
      <c r="C292" s="22">
        <f>'Previous Trades Import_OMS Quer'!C292</f>
        <v>0</v>
      </c>
      <c r="D292">
        <f>'Previous Trades Import_OMS Quer'!D292</f>
        <v>0</v>
      </c>
      <c r="E292" s="22">
        <f>'Previous Trades Import_OMS Quer'!E292</f>
        <v>0</v>
      </c>
      <c r="F292">
        <f>'Previous Trades Import_OMS Quer'!F292</f>
        <v>0</v>
      </c>
      <c r="G292">
        <f>'Previous Trades Import_OMS Quer'!G292</f>
        <v>0</v>
      </c>
      <c r="H292">
        <f>'Previous Trades Import_OMS Quer'!H292</f>
        <v>0</v>
      </c>
      <c r="I292">
        <f>'Previous Trades Import_OMS Quer'!I292</f>
        <v>0</v>
      </c>
      <c r="J292">
        <f>'Previous Trades Import_OMS Quer'!J292</f>
        <v>0</v>
      </c>
      <c r="K292">
        <f>'Previous Trades Import_OMS Quer'!K292</f>
        <v>0</v>
      </c>
      <c r="L292">
        <f>'Previous Trades Import_OMS Quer'!L292</f>
        <v>0</v>
      </c>
      <c r="M292">
        <f>'Previous Trades Import_OMS Quer'!M292</f>
        <v>0</v>
      </c>
      <c r="N292">
        <f>'Previous Trades Import_OMS Quer'!N292</f>
        <v>0</v>
      </c>
      <c r="O292" t="str">
        <f>CLEAN('Previous Trades Import_OMS Quer'!O292)</f>
        <v/>
      </c>
      <c r="Q292" s="25">
        <f t="shared" si="8"/>
        <v>0</v>
      </c>
      <c r="R292" s="25" t="e">
        <f>VLOOKUP(O292,'Currency Balance'!$O$3:$Q$32,3,0)</f>
        <v>#N/A</v>
      </c>
      <c r="S292" t="e">
        <f t="shared" si="9"/>
        <v>#N/A</v>
      </c>
    </row>
    <row r="293" spans="1:19">
      <c r="A293">
        <f>'Previous Trades Import_OMS Quer'!A293</f>
        <v>0</v>
      </c>
      <c r="B293">
        <f>'Previous Trades Import_OMS Quer'!B293</f>
        <v>0</v>
      </c>
      <c r="C293" s="22">
        <f>'Previous Trades Import_OMS Quer'!C293</f>
        <v>0</v>
      </c>
      <c r="D293">
        <f>'Previous Trades Import_OMS Quer'!D293</f>
        <v>0</v>
      </c>
      <c r="E293" s="22">
        <f>'Previous Trades Import_OMS Quer'!E293</f>
        <v>0</v>
      </c>
      <c r="F293">
        <f>'Previous Trades Import_OMS Quer'!F293</f>
        <v>0</v>
      </c>
      <c r="G293">
        <f>'Previous Trades Import_OMS Quer'!G293</f>
        <v>0</v>
      </c>
      <c r="H293">
        <f>'Previous Trades Import_OMS Quer'!H293</f>
        <v>0</v>
      </c>
      <c r="I293">
        <f>'Previous Trades Import_OMS Quer'!I293</f>
        <v>0</v>
      </c>
      <c r="J293">
        <f>'Previous Trades Import_OMS Quer'!J293</f>
        <v>0</v>
      </c>
      <c r="K293">
        <f>'Previous Trades Import_OMS Quer'!K293</f>
        <v>0</v>
      </c>
      <c r="L293">
        <f>'Previous Trades Import_OMS Quer'!L293</f>
        <v>0</v>
      </c>
      <c r="M293">
        <f>'Previous Trades Import_OMS Quer'!M293</f>
        <v>0</v>
      </c>
      <c r="N293">
        <f>'Previous Trades Import_OMS Quer'!N293</f>
        <v>0</v>
      </c>
      <c r="O293" t="str">
        <f>CLEAN('Previous Trades Import_OMS Quer'!O293)</f>
        <v/>
      </c>
      <c r="Q293" s="25">
        <f t="shared" si="8"/>
        <v>0</v>
      </c>
      <c r="R293" s="25" t="e">
        <f>VLOOKUP(O293,'Currency Balance'!$O$3:$Q$32,3,0)</f>
        <v>#N/A</v>
      </c>
      <c r="S293" t="e">
        <f t="shared" si="9"/>
        <v>#N/A</v>
      </c>
    </row>
    <row r="294" spans="1:19">
      <c r="A294">
        <f>'Previous Trades Import_OMS Quer'!A294</f>
        <v>0</v>
      </c>
      <c r="B294">
        <f>'Previous Trades Import_OMS Quer'!B294</f>
        <v>0</v>
      </c>
      <c r="C294" s="22">
        <f>'Previous Trades Import_OMS Quer'!C294</f>
        <v>0</v>
      </c>
      <c r="D294">
        <f>'Previous Trades Import_OMS Quer'!D294</f>
        <v>0</v>
      </c>
      <c r="E294" s="22">
        <f>'Previous Trades Import_OMS Quer'!E294</f>
        <v>0</v>
      </c>
      <c r="F294">
        <f>'Previous Trades Import_OMS Quer'!F294</f>
        <v>0</v>
      </c>
      <c r="G294">
        <f>'Previous Trades Import_OMS Quer'!G294</f>
        <v>0</v>
      </c>
      <c r="H294">
        <f>'Previous Trades Import_OMS Quer'!H294</f>
        <v>0</v>
      </c>
      <c r="I294">
        <f>'Previous Trades Import_OMS Quer'!I294</f>
        <v>0</v>
      </c>
      <c r="J294">
        <f>'Previous Trades Import_OMS Quer'!J294</f>
        <v>0</v>
      </c>
      <c r="K294">
        <f>'Previous Trades Import_OMS Quer'!K294</f>
        <v>0</v>
      </c>
      <c r="L294">
        <f>'Previous Trades Import_OMS Quer'!L294</f>
        <v>0</v>
      </c>
      <c r="M294">
        <f>'Previous Trades Import_OMS Quer'!M294</f>
        <v>0</v>
      </c>
      <c r="N294">
        <f>'Previous Trades Import_OMS Quer'!N294</f>
        <v>0</v>
      </c>
      <c r="O294" t="str">
        <f>CLEAN('Previous Trades Import_OMS Quer'!O294)</f>
        <v/>
      </c>
      <c r="Q294" s="25">
        <f t="shared" si="8"/>
        <v>0</v>
      </c>
      <c r="R294" s="25" t="e">
        <f>VLOOKUP(O294,'Currency Balance'!$O$3:$Q$32,3,0)</f>
        <v>#N/A</v>
      </c>
      <c r="S294" t="e">
        <f t="shared" si="9"/>
        <v>#N/A</v>
      </c>
    </row>
    <row r="295" spans="1:19">
      <c r="A295">
        <f>'Previous Trades Import_OMS Quer'!A295</f>
        <v>0</v>
      </c>
      <c r="B295">
        <f>'Previous Trades Import_OMS Quer'!B295</f>
        <v>0</v>
      </c>
      <c r="C295" s="22">
        <f>'Previous Trades Import_OMS Quer'!C295</f>
        <v>0</v>
      </c>
      <c r="D295">
        <f>'Previous Trades Import_OMS Quer'!D295</f>
        <v>0</v>
      </c>
      <c r="E295" s="22">
        <f>'Previous Trades Import_OMS Quer'!E295</f>
        <v>0</v>
      </c>
      <c r="F295">
        <f>'Previous Trades Import_OMS Quer'!F295</f>
        <v>0</v>
      </c>
      <c r="G295">
        <f>'Previous Trades Import_OMS Quer'!G295</f>
        <v>0</v>
      </c>
      <c r="H295">
        <f>'Previous Trades Import_OMS Quer'!H295</f>
        <v>0</v>
      </c>
      <c r="I295">
        <f>'Previous Trades Import_OMS Quer'!I295</f>
        <v>0</v>
      </c>
      <c r="J295">
        <f>'Previous Trades Import_OMS Quer'!J295</f>
        <v>0</v>
      </c>
      <c r="K295">
        <f>'Previous Trades Import_OMS Quer'!K295</f>
        <v>0</v>
      </c>
      <c r="L295">
        <f>'Previous Trades Import_OMS Quer'!L295</f>
        <v>0</v>
      </c>
      <c r="M295">
        <f>'Previous Trades Import_OMS Quer'!M295</f>
        <v>0</v>
      </c>
      <c r="N295">
        <f>'Previous Trades Import_OMS Quer'!N295</f>
        <v>0</v>
      </c>
      <c r="O295" t="str">
        <f>CLEAN('Previous Trades Import_OMS Quer'!O295)</f>
        <v/>
      </c>
      <c r="Q295" s="25">
        <f t="shared" si="8"/>
        <v>0</v>
      </c>
      <c r="R295" s="25" t="e">
        <f>VLOOKUP(O295,'Currency Balance'!$O$3:$Q$32,3,0)</f>
        <v>#N/A</v>
      </c>
      <c r="S295" t="e">
        <f t="shared" si="9"/>
        <v>#N/A</v>
      </c>
    </row>
    <row r="296" spans="1:19">
      <c r="A296">
        <f>'Previous Trades Import_OMS Quer'!A296</f>
        <v>0</v>
      </c>
      <c r="B296">
        <f>'Previous Trades Import_OMS Quer'!B296</f>
        <v>0</v>
      </c>
      <c r="C296" s="22">
        <f>'Previous Trades Import_OMS Quer'!C296</f>
        <v>0</v>
      </c>
      <c r="D296">
        <f>'Previous Trades Import_OMS Quer'!D296</f>
        <v>0</v>
      </c>
      <c r="E296" s="22">
        <f>'Previous Trades Import_OMS Quer'!E296</f>
        <v>0</v>
      </c>
      <c r="F296">
        <f>'Previous Trades Import_OMS Quer'!F296</f>
        <v>0</v>
      </c>
      <c r="G296">
        <f>'Previous Trades Import_OMS Quer'!G296</f>
        <v>0</v>
      </c>
      <c r="H296">
        <f>'Previous Trades Import_OMS Quer'!H296</f>
        <v>0</v>
      </c>
      <c r="I296">
        <f>'Previous Trades Import_OMS Quer'!I296</f>
        <v>0</v>
      </c>
      <c r="J296">
        <f>'Previous Trades Import_OMS Quer'!J296</f>
        <v>0</v>
      </c>
      <c r="K296">
        <f>'Previous Trades Import_OMS Quer'!K296</f>
        <v>0</v>
      </c>
      <c r="L296">
        <f>'Previous Trades Import_OMS Quer'!L296</f>
        <v>0</v>
      </c>
      <c r="M296">
        <f>'Previous Trades Import_OMS Quer'!M296</f>
        <v>0</v>
      </c>
      <c r="N296">
        <f>'Previous Trades Import_OMS Quer'!N296</f>
        <v>0</v>
      </c>
      <c r="O296" t="str">
        <f>CLEAN('Previous Trades Import_OMS Quer'!O296)</f>
        <v/>
      </c>
      <c r="Q296" s="25">
        <f t="shared" si="8"/>
        <v>0</v>
      </c>
      <c r="R296" s="25" t="e">
        <f>VLOOKUP(O296,'Currency Balance'!$O$3:$Q$32,3,0)</f>
        <v>#N/A</v>
      </c>
      <c r="S296" t="e">
        <f t="shared" si="9"/>
        <v>#N/A</v>
      </c>
    </row>
    <row r="297" spans="1:19">
      <c r="A297">
        <f>'Previous Trades Import_OMS Quer'!A297</f>
        <v>0</v>
      </c>
      <c r="B297">
        <f>'Previous Trades Import_OMS Quer'!B297</f>
        <v>0</v>
      </c>
      <c r="C297" s="22">
        <f>'Previous Trades Import_OMS Quer'!C297</f>
        <v>0</v>
      </c>
      <c r="D297">
        <f>'Previous Trades Import_OMS Quer'!D297</f>
        <v>0</v>
      </c>
      <c r="E297" s="22">
        <f>'Previous Trades Import_OMS Quer'!E297</f>
        <v>0</v>
      </c>
      <c r="F297">
        <f>'Previous Trades Import_OMS Quer'!F297</f>
        <v>0</v>
      </c>
      <c r="G297">
        <f>'Previous Trades Import_OMS Quer'!G297</f>
        <v>0</v>
      </c>
      <c r="H297">
        <f>'Previous Trades Import_OMS Quer'!H297</f>
        <v>0</v>
      </c>
      <c r="I297">
        <f>'Previous Trades Import_OMS Quer'!I297</f>
        <v>0</v>
      </c>
      <c r="J297">
        <f>'Previous Trades Import_OMS Quer'!J297</f>
        <v>0</v>
      </c>
      <c r="K297">
        <f>'Previous Trades Import_OMS Quer'!K297</f>
        <v>0</v>
      </c>
      <c r="L297">
        <f>'Previous Trades Import_OMS Quer'!L297</f>
        <v>0</v>
      </c>
      <c r="M297">
        <f>'Previous Trades Import_OMS Quer'!M297</f>
        <v>0</v>
      </c>
      <c r="N297">
        <f>'Previous Trades Import_OMS Quer'!N297</f>
        <v>0</v>
      </c>
      <c r="O297" t="str">
        <f>CLEAN('Previous Trades Import_OMS Quer'!O297)</f>
        <v/>
      </c>
      <c r="Q297" s="25">
        <f t="shared" si="8"/>
        <v>0</v>
      </c>
      <c r="R297" s="25" t="e">
        <f>VLOOKUP(O297,'Currency Balance'!$O$3:$Q$32,3,0)</f>
        <v>#N/A</v>
      </c>
      <c r="S297" t="e">
        <f t="shared" si="9"/>
        <v>#N/A</v>
      </c>
    </row>
    <row r="298" spans="1:19">
      <c r="A298">
        <f>'Previous Trades Import_OMS Quer'!A298</f>
        <v>0</v>
      </c>
      <c r="B298">
        <f>'Previous Trades Import_OMS Quer'!B298</f>
        <v>0</v>
      </c>
      <c r="C298" s="22">
        <f>'Previous Trades Import_OMS Quer'!C298</f>
        <v>0</v>
      </c>
      <c r="D298">
        <f>'Previous Trades Import_OMS Quer'!D298</f>
        <v>0</v>
      </c>
      <c r="E298" s="22">
        <f>'Previous Trades Import_OMS Quer'!E298</f>
        <v>0</v>
      </c>
      <c r="F298">
        <f>'Previous Trades Import_OMS Quer'!F298</f>
        <v>0</v>
      </c>
      <c r="G298">
        <f>'Previous Trades Import_OMS Quer'!G298</f>
        <v>0</v>
      </c>
      <c r="H298">
        <f>'Previous Trades Import_OMS Quer'!H298</f>
        <v>0</v>
      </c>
      <c r="I298">
        <f>'Previous Trades Import_OMS Quer'!I298</f>
        <v>0</v>
      </c>
      <c r="J298">
        <f>'Previous Trades Import_OMS Quer'!J298</f>
        <v>0</v>
      </c>
      <c r="K298">
        <f>'Previous Trades Import_OMS Quer'!K298</f>
        <v>0</v>
      </c>
      <c r="L298">
        <f>'Previous Trades Import_OMS Quer'!L298</f>
        <v>0</v>
      </c>
      <c r="M298">
        <f>'Previous Trades Import_OMS Quer'!M298</f>
        <v>0</v>
      </c>
      <c r="N298">
        <f>'Previous Trades Import_OMS Quer'!N298</f>
        <v>0</v>
      </c>
      <c r="O298" t="str">
        <f>CLEAN('Previous Trades Import_OMS Quer'!O298)</f>
        <v/>
      </c>
      <c r="Q298" s="25">
        <f t="shared" si="8"/>
        <v>0</v>
      </c>
      <c r="R298" s="25" t="e">
        <f>VLOOKUP(O298,'Currency Balance'!$O$3:$Q$32,3,0)</f>
        <v>#N/A</v>
      </c>
      <c r="S298" t="e">
        <f t="shared" si="9"/>
        <v>#N/A</v>
      </c>
    </row>
    <row r="299" spans="1:19">
      <c r="A299">
        <f>'Previous Trades Import_OMS Quer'!A299</f>
        <v>0</v>
      </c>
      <c r="B299">
        <f>'Previous Trades Import_OMS Quer'!B299</f>
        <v>0</v>
      </c>
      <c r="C299" s="22">
        <f>'Previous Trades Import_OMS Quer'!C299</f>
        <v>0</v>
      </c>
      <c r="D299">
        <f>'Previous Trades Import_OMS Quer'!D299</f>
        <v>0</v>
      </c>
      <c r="E299" s="22">
        <f>'Previous Trades Import_OMS Quer'!E299</f>
        <v>0</v>
      </c>
      <c r="F299">
        <f>'Previous Trades Import_OMS Quer'!F299</f>
        <v>0</v>
      </c>
      <c r="G299">
        <f>'Previous Trades Import_OMS Quer'!G299</f>
        <v>0</v>
      </c>
      <c r="H299">
        <f>'Previous Trades Import_OMS Quer'!H299</f>
        <v>0</v>
      </c>
      <c r="I299">
        <f>'Previous Trades Import_OMS Quer'!I299</f>
        <v>0</v>
      </c>
      <c r="J299">
        <f>'Previous Trades Import_OMS Quer'!J299</f>
        <v>0</v>
      </c>
      <c r="K299">
        <f>'Previous Trades Import_OMS Quer'!K299</f>
        <v>0</v>
      </c>
      <c r="L299">
        <f>'Previous Trades Import_OMS Quer'!L299</f>
        <v>0</v>
      </c>
      <c r="M299">
        <f>'Previous Trades Import_OMS Quer'!M299</f>
        <v>0</v>
      </c>
      <c r="N299">
        <f>'Previous Trades Import_OMS Quer'!N299</f>
        <v>0</v>
      </c>
      <c r="O299" t="str">
        <f>CLEAN('Previous Trades Import_OMS Quer'!O299)</f>
        <v/>
      </c>
      <c r="Q299" s="25">
        <f t="shared" si="8"/>
        <v>0</v>
      </c>
      <c r="R299" s="25" t="e">
        <f>VLOOKUP(O299,'Currency Balance'!$O$3:$Q$32,3,0)</f>
        <v>#N/A</v>
      </c>
      <c r="S299" t="e">
        <f t="shared" si="9"/>
        <v>#N/A</v>
      </c>
    </row>
    <row r="300" spans="1:19">
      <c r="A300">
        <f>'Previous Trades Import_OMS Quer'!A300</f>
        <v>0</v>
      </c>
      <c r="B300">
        <f>'Previous Trades Import_OMS Quer'!B300</f>
        <v>0</v>
      </c>
      <c r="C300" s="22">
        <f>'Previous Trades Import_OMS Quer'!C300</f>
        <v>0</v>
      </c>
      <c r="D300">
        <f>'Previous Trades Import_OMS Quer'!D300</f>
        <v>0</v>
      </c>
      <c r="E300" s="22">
        <f>'Previous Trades Import_OMS Quer'!E300</f>
        <v>0</v>
      </c>
      <c r="F300">
        <f>'Previous Trades Import_OMS Quer'!F300</f>
        <v>0</v>
      </c>
      <c r="G300">
        <f>'Previous Trades Import_OMS Quer'!G300</f>
        <v>0</v>
      </c>
      <c r="H300">
        <f>'Previous Trades Import_OMS Quer'!H300</f>
        <v>0</v>
      </c>
      <c r="I300">
        <f>'Previous Trades Import_OMS Quer'!I300</f>
        <v>0</v>
      </c>
      <c r="J300">
        <f>'Previous Trades Import_OMS Quer'!J300</f>
        <v>0</v>
      </c>
      <c r="K300">
        <f>'Previous Trades Import_OMS Quer'!K300</f>
        <v>0</v>
      </c>
      <c r="L300">
        <f>'Previous Trades Import_OMS Quer'!L300</f>
        <v>0</v>
      </c>
      <c r="M300">
        <f>'Previous Trades Import_OMS Quer'!M300</f>
        <v>0</v>
      </c>
      <c r="N300">
        <f>'Previous Trades Import_OMS Quer'!N300</f>
        <v>0</v>
      </c>
      <c r="O300" t="str">
        <f>CLEAN('Previous Trades Import_OMS Quer'!O300)</f>
        <v/>
      </c>
      <c r="Q300" s="25">
        <f t="shared" si="8"/>
        <v>0</v>
      </c>
      <c r="R300" s="25" t="e">
        <f>VLOOKUP(O300,'Currency Balance'!$O$3:$Q$32,3,0)</f>
        <v>#N/A</v>
      </c>
      <c r="S300" t="e">
        <f t="shared" si="9"/>
        <v>#N/A</v>
      </c>
    </row>
    <row r="301" spans="1:19">
      <c r="A301">
        <f>'Previous Trades Import_OMS Quer'!A301</f>
        <v>0</v>
      </c>
      <c r="B301">
        <f>'Previous Trades Import_OMS Quer'!B301</f>
        <v>0</v>
      </c>
      <c r="C301" s="22">
        <f>'Previous Trades Import_OMS Quer'!C301</f>
        <v>0</v>
      </c>
      <c r="D301">
        <f>'Previous Trades Import_OMS Quer'!D301</f>
        <v>0</v>
      </c>
      <c r="E301" s="22">
        <f>'Previous Trades Import_OMS Quer'!E301</f>
        <v>0</v>
      </c>
      <c r="F301">
        <f>'Previous Trades Import_OMS Quer'!F301</f>
        <v>0</v>
      </c>
      <c r="G301">
        <f>'Previous Trades Import_OMS Quer'!G301</f>
        <v>0</v>
      </c>
      <c r="H301">
        <f>'Previous Trades Import_OMS Quer'!H301</f>
        <v>0</v>
      </c>
      <c r="I301">
        <f>'Previous Trades Import_OMS Quer'!I301</f>
        <v>0</v>
      </c>
      <c r="J301">
        <f>'Previous Trades Import_OMS Quer'!J301</f>
        <v>0</v>
      </c>
      <c r="K301">
        <f>'Previous Trades Import_OMS Quer'!K301</f>
        <v>0</v>
      </c>
      <c r="L301">
        <f>'Previous Trades Import_OMS Quer'!L301</f>
        <v>0</v>
      </c>
      <c r="M301">
        <f>'Previous Trades Import_OMS Quer'!M301</f>
        <v>0</v>
      </c>
      <c r="N301">
        <f>'Previous Trades Import_OMS Quer'!N301</f>
        <v>0</v>
      </c>
      <c r="O301" t="str">
        <f>CLEAN('Previous Trades Import_OMS Quer'!O301)</f>
        <v/>
      </c>
      <c r="Q301" s="25">
        <f t="shared" si="8"/>
        <v>0</v>
      </c>
      <c r="R301" s="25" t="e">
        <f>VLOOKUP(O301,'Currency Balance'!$O$3:$Q$32,3,0)</f>
        <v>#N/A</v>
      </c>
      <c r="S301" t="e">
        <f t="shared" si="9"/>
        <v>#N/A</v>
      </c>
    </row>
    <row r="302" spans="1:19">
      <c r="A302">
        <f>'Previous Trades Import_OMS Quer'!A302</f>
        <v>0</v>
      </c>
      <c r="B302">
        <f>'Previous Trades Import_OMS Quer'!B302</f>
        <v>0</v>
      </c>
      <c r="C302" s="22">
        <f>'Previous Trades Import_OMS Quer'!C302</f>
        <v>0</v>
      </c>
      <c r="D302">
        <f>'Previous Trades Import_OMS Quer'!D302</f>
        <v>0</v>
      </c>
      <c r="E302" s="22">
        <f>'Previous Trades Import_OMS Quer'!E302</f>
        <v>0</v>
      </c>
      <c r="F302">
        <f>'Previous Trades Import_OMS Quer'!F302</f>
        <v>0</v>
      </c>
      <c r="G302">
        <f>'Previous Trades Import_OMS Quer'!G302</f>
        <v>0</v>
      </c>
      <c r="H302">
        <f>'Previous Trades Import_OMS Quer'!H302</f>
        <v>0</v>
      </c>
      <c r="I302">
        <f>'Previous Trades Import_OMS Quer'!I302</f>
        <v>0</v>
      </c>
      <c r="J302">
        <f>'Previous Trades Import_OMS Quer'!J302</f>
        <v>0</v>
      </c>
      <c r="K302">
        <f>'Previous Trades Import_OMS Quer'!K302</f>
        <v>0</v>
      </c>
      <c r="L302">
        <f>'Previous Trades Import_OMS Quer'!L302</f>
        <v>0</v>
      </c>
      <c r="M302">
        <f>'Previous Trades Import_OMS Quer'!M302</f>
        <v>0</v>
      </c>
      <c r="N302">
        <f>'Previous Trades Import_OMS Quer'!N302</f>
        <v>0</v>
      </c>
      <c r="O302" t="str">
        <f>CLEAN('Previous Trades Import_OMS Quer'!O302)</f>
        <v/>
      </c>
      <c r="Q302" s="25">
        <f t="shared" si="8"/>
        <v>0</v>
      </c>
      <c r="R302" s="25" t="e">
        <f>VLOOKUP(O302,'Currency Balance'!$O$3:$Q$32,3,0)</f>
        <v>#N/A</v>
      </c>
      <c r="S302" t="e">
        <f t="shared" si="9"/>
        <v>#N/A</v>
      </c>
    </row>
    <row r="303" spans="1:19">
      <c r="A303">
        <f>'Previous Trades Import_OMS Quer'!A303</f>
        <v>0</v>
      </c>
      <c r="B303">
        <f>'Previous Trades Import_OMS Quer'!B303</f>
        <v>0</v>
      </c>
      <c r="C303" s="22">
        <f>'Previous Trades Import_OMS Quer'!C303</f>
        <v>0</v>
      </c>
      <c r="D303">
        <f>'Previous Trades Import_OMS Quer'!D303</f>
        <v>0</v>
      </c>
      <c r="E303" s="22">
        <f>'Previous Trades Import_OMS Quer'!E303</f>
        <v>0</v>
      </c>
      <c r="F303">
        <f>'Previous Trades Import_OMS Quer'!F303</f>
        <v>0</v>
      </c>
      <c r="G303">
        <f>'Previous Trades Import_OMS Quer'!G303</f>
        <v>0</v>
      </c>
      <c r="H303">
        <f>'Previous Trades Import_OMS Quer'!H303</f>
        <v>0</v>
      </c>
      <c r="I303">
        <f>'Previous Trades Import_OMS Quer'!I303</f>
        <v>0</v>
      </c>
      <c r="J303">
        <f>'Previous Trades Import_OMS Quer'!J303</f>
        <v>0</v>
      </c>
      <c r="K303">
        <f>'Previous Trades Import_OMS Quer'!K303</f>
        <v>0</v>
      </c>
      <c r="L303">
        <f>'Previous Trades Import_OMS Quer'!L303</f>
        <v>0</v>
      </c>
      <c r="M303">
        <f>'Previous Trades Import_OMS Quer'!M303</f>
        <v>0</v>
      </c>
      <c r="N303">
        <f>'Previous Trades Import_OMS Quer'!N303</f>
        <v>0</v>
      </c>
      <c r="O303" t="str">
        <f>CLEAN('Previous Trades Import_OMS Quer'!O303)</f>
        <v/>
      </c>
      <c r="Q303" s="25">
        <f t="shared" si="8"/>
        <v>0</v>
      </c>
      <c r="R303" s="25" t="e">
        <f>VLOOKUP(O303,'Currency Balance'!$O$3:$Q$32,3,0)</f>
        <v>#N/A</v>
      </c>
      <c r="S303" t="e">
        <f t="shared" si="9"/>
        <v>#N/A</v>
      </c>
    </row>
    <row r="304" spans="1:19">
      <c r="A304">
        <f>'Previous Trades Import_OMS Quer'!A304</f>
        <v>0</v>
      </c>
      <c r="B304">
        <f>'Previous Trades Import_OMS Quer'!B304</f>
        <v>0</v>
      </c>
      <c r="C304" s="22">
        <f>'Previous Trades Import_OMS Quer'!C304</f>
        <v>0</v>
      </c>
      <c r="D304">
        <f>'Previous Trades Import_OMS Quer'!D304</f>
        <v>0</v>
      </c>
      <c r="E304" s="22">
        <f>'Previous Trades Import_OMS Quer'!E304</f>
        <v>0</v>
      </c>
      <c r="F304">
        <f>'Previous Trades Import_OMS Quer'!F304</f>
        <v>0</v>
      </c>
      <c r="G304">
        <f>'Previous Trades Import_OMS Quer'!G304</f>
        <v>0</v>
      </c>
      <c r="H304">
        <f>'Previous Trades Import_OMS Quer'!H304</f>
        <v>0</v>
      </c>
      <c r="I304">
        <f>'Previous Trades Import_OMS Quer'!I304</f>
        <v>0</v>
      </c>
      <c r="J304">
        <f>'Previous Trades Import_OMS Quer'!J304</f>
        <v>0</v>
      </c>
      <c r="K304">
        <f>'Previous Trades Import_OMS Quer'!K304</f>
        <v>0</v>
      </c>
      <c r="L304">
        <f>'Previous Trades Import_OMS Quer'!L304</f>
        <v>0</v>
      </c>
      <c r="M304">
        <f>'Previous Trades Import_OMS Quer'!M304</f>
        <v>0</v>
      </c>
      <c r="N304">
        <f>'Previous Trades Import_OMS Quer'!N304</f>
        <v>0</v>
      </c>
      <c r="O304" t="str">
        <f>CLEAN('Previous Trades Import_OMS Quer'!O304)</f>
        <v/>
      </c>
      <c r="Q304" s="25">
        <f t="shared" si="8"/>
        <v>0</v>
      </c>
      <c r="R304" s="25" t="e">
        <f>VLOOKUP(O304,'Currency Balance'!$O$3:$Q$32,3,0)</f>
        <v>#N/A</v>
      </c>
      <c r="S304" t="e">
        <f t="shared" si="9"/>
        <v>#N/A</v>
      </c>
    </row>
    <row r="305" spans="1:19">
      <c r="A305">
        <f>'Previous Trades Import_OMS Quer'!A305</f>
        <v>0</v>
      </c>
      <c r="B305">
        <f>'Previous Trades Import_OMS Quer'!B305</f>
        <v>0</v>
      </c>
      <c r="C305" s="22">
        <f>'Previous Trades Import_OMS Quer'!C305</f>
        <v>0</v>
      </c>
      <c r="D305">
        <f>'Previous Trades Import_OMS Quer'!D305</f>
        <v>0</v>
      </c>
      <c r="E305" s="22">
        <f>'Previous Trades Import_OMS Quer'!E305</f>
        <v>0</v>
      </c>
      <c r="F305">
        <f>'Previous Trades Import_OMS Quer'!F305</f>
        <v>0</v>
      </c>
      <c r="G305">
        <f>'Previous Trades Import_OMS Quer'!G305</f>
        <v>0</v>
      </c>
      <c r="H305">
        <f>'Previous Trades Import_OMS Quer'!H305</f>
        <v>0</v>
      </c>
      <c r="I305">
        <f>'Previous Trades Import_OMS Quer'!I305</f>
        <v>0</v>
      </c>
      <c r="J305">
        <f>'Previous Trades Import_OMS Quer'!J305</f>
        <v>0</v>
      </c>
      <c r="K305">
        <f>'Previous Trades Import_OMS Quer'!K305</f>
        <v>0</v>
      </c>
      <c r="L305">
        <f>'Previous Trades Import_OMS Quer'!L305</f>
        <v>0</v>
      </c>
      <c r="M305">
        <f>'Previous Trades Import_OMS Quer'!M305</f>
        <v>0</v>
      </c>
      <c r="N305">
        <f>'Previous Trades Import_OMS Quer'!N305</f>
        <v>0</v>
      </c>
      <c r="O305" t="str">
        <f>CLEAN('Previous Trades Import_OMS Quer'!O305)</f>
        <v/>
      </c>
      <c r="Q305" s="25">
        <f t="shared" si="8"/>
        <v>0</v>
      </c>
      <c r="R305" s="25" t="e">
        <f>VLOOKUP(O305,'Currency Balance'!$O$3:$Q$32,3,0)</f>
        <v>#N/A</v>
      </c>
      <c r="S305" t="e">
        <f t="shared" si="9"/>
        <v>#N/A</v>
      </c>
    </row>
    <row r="306" spans="1:19">
      <c r="A306">
        <f>'Previous Trades Import_OMS Quer'!A306</f>
        <v>0</v>
      </c>
      <c r="B306">
        <f>'Previous Trades Import_OMS Quer'!B306</f>
        <v>0</v>
      </c>
      <c r="C306" s="22">
        <f>'Previous Trades Import_OMS Quer'!C306</f>
        <v>0</v>
      </c>
      <c r="D306">
        <f>'Previous Trades Import_OMS Quer'!D306</f>
        <v>0</v>
      </c>
      <c r="E306" s="22">
        <f>'Previous Trades Import_OMS Quer'!E306</f>
        <v>0</v>
      </c>
      <c r="F306">
        <f>'Previous Trades Import_OMS Quer'!F306</f>
        <v>0</v>
      </c>
      <c r="G306">
        <f>'Previous Trades Import_OMS Quer'!G306</f>
        <v>0</v>
      </c>
      <c r="H306">
        <f>'Previous Trades Import_OMS Quer'!H306</f>
        <v>0</v>
      </c>
      <c r="I306">
        <f>'Previous Trades Import_OMS Quer'!I306</f>
        <v>0</v>
      </c>
      <c r="J306">
        <f>'Previous Trades Import_OMS Quer'!J306</f>
        <v>0</v>
      </c>
      <c r="K306">
        <f>'Previous Trades Import_OMS Quer'!K306</f>
        <v>0</v>
      </c>
      <c r="L306">
        <f>'Previous Trades Import_OMS Quer'!L306</f>
        <v>0</v>
      </c>
      <c r="M306">
        <f>'Previous Trades Import_OMS Quer'!M306</f>
        <v>0</v>
      </c>
      <c r="N306">
        <f>'Previous Trades Import_OMS Quer'!N306</f>
        <v>0</v>
      </c>
      <c r="O306" t="str">
        <f>CLEAN('Previous Trades Import_OMS Quer'!O306)</f>
        <v/>
      </c>
      <c r="Q306" s="25">
        <f t="shared" si="8"/>
        <v>0</v>
      </c>
      <c r="R306" s="25" t="e">
        <f>VLOOKUP(O306,'Currency Balance'!$O$3:$Q$32,3,0)</f>
        <v>#N/A</v>
      </c>
      <c r="S306" t="e">
        <f t="shared" si="9"/>
        <v>#N/A</v>
      </c>
    </row>
    <row r="307" spans="1:19">
      <c r="A307">
        <f>'Previous Trades Import_OMS Quer'!A307</f>
        <v>0</v>
      </c>
      <c r="B307">
        <f>'Previous Trades Import_OMS Quer'!B307</f>
        <v>0</v>
      </c>
      <c r="C307" s="22">
        <f>'Previous Trades Import_OMS Quer'!C307</f>
        <v>0</v>
      </c>
      <c r="D307">
        <f>'Previous Trades Import_OMS Quer'!D307</f>
        <v>0</v>
      </c>
      <c r="E307" s="22">
        <f>'Previous Trades Import_OMS Quer'!E307</f>
        <v>0</v>
      </c>
      <c r="F307">
        <f>'Previous Trades Import_OMS Quer'!F307</f>
        <v>0</v>
      </c>
      <c r="G307">
        <f>'Previous Trades Import_OMS Quer'!G307</f>
        <v>0</v>
      </c>
      <c r="H307">
        <f>'Previous Trades Import_OMS Quer'!H307</f>
        <v>0</v>
      </c>
      <c r="I307">
        <f>'Previous Trades Import_OMS Quer'!I307</f>
        <v>0</v>
      </c>
      <c r="J307">
        <f>'Previous Trades Import_OMS Quer'!J307</f>
        <v>0</v>
      </c>
      <c r="K307">
        <f>'Previous Trades Import_OMS Quer'!K307</f>
        <v>0</v>
      </c>
      <c r="L307">
        <f>'Previous Trades Import_OMS Quer'!L307</f>
        <v>0</v>
      </c>
      <c r="M307">
        <f>'Previous Trades Import_OMS Quer'!M307</f>
        <v>0</v>
      </c>
      <c r="N307">
        <f>'Previous Trades Import_OMS Quer'!N307</f>
        <v>0</v>
      </c>
      <c r="O307" t="str">
        <f>CLEAN('Previous Trades Import_OMS Quer'!O307)</f>
        <v/>
      </c>
      <c r="Q307" s="25">
        <f t="shared" si="8"/>
        <v>0</v>
      </c>
      <c r="R307" s="25" t="e">
        <f>VLOOKUP(O307,'Currency Balance'!$O$3:$Q$32,3,0)</f>
        <v>#N/A</v>
      </c>
      <c r="S307" t="e">
        <f t="shared" si="9"/>
        <v>#N/A</v>
      </c>
    </row>
    <row r="308" spans="1:19">
      <c r="A308">
        <f>'Previous Trades Import_OMS Quer'!A308</f>
        <v>0</v>
      </c>
      <c r="B308">
        <f>'Previous Trades Import_OMS Quer'!B308</f>
        <v>0</v>
      </c>
      <c r="C308" s="22">
        <f>'Previous Trades Import_OMS Quer'!C308</f>
        <v>0</v>
      </c>
      <c r="D308">
        <f>'Previous Trades Import_OMS Quer'!D308</f>
        <v>0</v>
      </c>
      <c r="E308" s="22">
        <f>'Previous Trades Import_OMS Quer'!E308</f>
        <v>0</v>
      </c>
      <c r="F308">
        <f>'Previous Trades Import_OMS Quer'!F308</f>
        <v>0</v>
      </c>
      <c r="G308">
        <f>'Previous Trades Import_OMS Quer'!G308</f>
        <v>0</v>
      </c>
      <c r="H308">
        <f>'Previous Trades Import_OMS Quer'!H308</f>
        <v>0</v>
      </c>
      <c r="I308">
        <f>'Previous Trades Import_OMS Quer'!I308</f>
        <v>0</v>
      </c>
      <c r="J308">
        <f>'Previous Trades Import_OMS Quer'!J308</f>
        <v>0</v>
      </c>
      <c r="K308">
        <f>'Previous Trades Import_OMS Quer'!K308</f>
        <v>0</v>
      </c>
      <c r="L308">
        <f>'Previous Trades Import_OMS Quer'!L308</f>
        <v>0</v>
      </c>
      <c r="M308">
        <f>'Previous Trades Import_OMS Quer'!M308</f>
        <v>0</v>
      </c>
      <c r="N308">
        <f>'Previous Trades Import_OMS Quer'!N308</f>
        <v>0</v>
      </c>
      <c r="O308" t="str">
        <f>CLEAN('Previous Trades Import_OMS Quer'!O308)</f>
        <v/>
      </c>
      <c r="Q308" s="25">
        <f t="shared" si="8"/>
        <v>0</v>
      </c>
      <c r="R308" s="25" t="e">
        <f>VLOOKUP(O308,'Currency Balance'!$O$3:$Q$32,3,0)</f>
        <v>#N/A</v>
      </c>
      <c r="S308" t="e">
        <f t="shared" si="9"/>
        <v>#N/A</v>
      </c>
    </row>
    <row r="309" spans="1:19">
      <c r="A309">
        <f>'Previous Trades Import_OMS Quer'!A309</f>
        <v>0</v>
      </c>
      <c r="B309">
        <f>'Previous Trades Import_OMS Quer'!B309</f>
        <v>0</v>
      </c>
      <c r="C309" s="22">
        <f>'Previous Trades Import_OMS Quer'!C309</f>
        <v>0</v>
      </c>
      <c r="D309">
        <f>'Previous Trades Import_OMS Quer'!D309</f>
        <v>0</v>
      </c>
      <c r="E309" s="22">
        <f>'Previous Trades Import_OMS Quer'!E309</f>
        <v>0</v>
      </c>
      <c r="F309">
        <f>'Previous Trades Import_OMS Quer'!F309</f>
        <v>0</v>
      </c>
      <c r="G309">
        <f>'Previous Trades Import_OMS Quer'!G309</f>
        <v>0</v>
      </c>
      <c r="H309">
        <f>'Previous Trades Import_OMS Quer'!H309</f>
        <v>0</v>
      </c>
      <c r="I309">
        <f>'Previous Trades Import_OMS Quer'!I309</f>
        <v>0</v>
      </c>
      <c r="J309">
        <f>'Previous Trades Import_OMS Quer'!J309</f>
        <v>0</v>
      </c>
      <c r="K309">
        <f>'Previous Trades Import_OMS Quer'!K309</f>
        <v>0</v>
      </c>
      <c r="L309">
        <f>'Previous Trades Import_OMS Quer'!L309</f>
        <v>0</v>
      </c>
      <c r="M309">
        <f>'Previous Trades Import_OMS Quer'!M309</f>
        <v>0</v>
      </c>
      <c r="N309">
        <f>'Previous Trades Import_OMS Quer'!N309</f>
        <v>0</v>
      </c>
      <c r="O309" t="str">
        <f>CLEAN('Previous Trades Import_OMS Quer'!O309)</f>
        <v/>
      </c>
      <c r="Q309" s="25">
        <f t="shared" si="8"/>
        <v>0</v>
      </c>
      <c r="R309" s="25" t="e">
        <f>VLOOKUP(O309,'Currency Balance'!$O$3:$Q$32,3,0)</f>
        <v>#N/A</v>
      </c>
      <c r="S309" t="e">
        <f t="shared" si="9"/>
        <v>#N/A</v>
      </c>
    </row>
    <row r="310" spans="1:19">
      <c r="A310">
        <f>'Previous Trades Import_OMS Quer'!A310</f>
        <v>0</v>
      </c>
      <c r="B310">
        <f>'Previous Trades Import_OMS Quer'!B310</f>
        <v>0</v>
      </c>
      <c r="C310" s="22">
        <f>'Previous Trades Import_OMS Quer'!C310</f>
        <v>0</v>
      </c>
      <c r="D310">
        <f>'Previous Trades Import_OMS Quer'!D310</f>
        <v>0</v>
      </c>
      <c r="E310" s="22">
        <f>'Previous Trades Import_OMS Quer'!E310</f>
        <v>0</v>
      </c>
      <c r="F310">
        <f>'Previous Trades Import_OMS Quer'!F310</f>
        <v>0</v>
      </c>
      <c r="G310">
        <f>'Previous Trades Import_OMS Quer'!G310</f>
        <v>0</v>
      </c>
      <c r="H310">
        <f>'Previous Trades Import_OMS Quer'!H310</f>
        <v>0</v>
      </c>
      <c r="I310">
        <f>'Previous Trades Import_OMS Quer'!I310</f>
        <v>0</v>
      </c>
      <c r="J310">
        <f>'Previous Trades Import_OMS Quer'!J310</f>
        <v>0</v>
      </c>
      <c r="K310">
        <f>'Previous Trades Import_OMS Quer'!K310</f>
        <v>0</v>
      </c>
      <c r="L310">
        <f>'Previous Trades Import_OMS Quer'!L310</f>
        <v>0</v>
      </c>
      <c r="M310">
        <f>'Previous Trades Import_OMS Quer'!M310</f>
        <v>0</v>
      </c>
      <c r="N310">
        <f>'Previous Trades Import_OMS Quer'!N310</f>
        <v>0</v>
      </c>
      <c r="O310" t="str">
        <f>CLEAN('Previous Trades Import_OMS Quer'!O310)</f>
        <v/>
      </c>
      <c r="Q310" s="25">
        <f t="shared" si="8"/>
        <v>0</v>
      </c>
      <c r="R310" s="25" t="e">
        <f>VLOOKUP(O310,'Currency Balance'!$O$3:$Q$32,3,0)</f>
        <v>#N/A</v>
      </c>
      <c r="S310" t="e">
        <f t="shared" si="9"/>
        <v>#N/A</v>
      </c>
    </row>
    <row r="311" spans="1:19">
      <c r="A311">
        <f>'Previous Trades Import_OMS Quer'!A311</f>
        <v>0</v>
      </c>
      <c r="B311">
        <f>'Previous Trades Import_OMS Quer'!B311</f>
        <v>0</v>
      </c>
      <c r="C311" s="22">
        <f>'Previous Trades Import_OMS Quer'!C311</f>
        <v>0</v>
      </c>
      <c r="D311">
        <f>'Previous Trades Import_OMS Quer'!D311</f>
        <v>0</v>
      </c>
      <c r="E311" s="22">
        <f>'Previous Trades Import_OMS Quer'!E311</f>
        <v>0</v>
      </c>
      <c r="F311">
        <f>'Previous Trades Import_OMS Quer'!F311</f>
        <v>0</v>
      </c>
      <c r="G311">
        <f>'Previous Trades Import_OMS Quer'!G311</f>
        <v>0</v>
      </c>
      <c r="H311">
        <f>'Previous Trades Import_OMS Quer'!H311</f>
        <v>0</v>
      </c>
      <c r="I311">
        <f>'Previous Trades Import_OMS Quer'!I311</f>
        <v>0</v>
      </c>
      <c r="J311">
        <f>'Previous Trades Import_OMS Quer'!J311</f>
        <v>0</v>
      </c>
      <c r="K311">
        <f>'Previous Trades Import_OMS Quer'!K311</f>
        <v>0</v>
      </c>
      <c r="L311">
        <f>'Previous Trades Import_OMS Quer'!L311</f>
        <v>0</v>
      </c>
      <c r="M311">
        <f>'Previous Trades Import_OMS Quer'!M311</f>
        <v>0</v>
      </c>
      <c r="N311">
        <f>'Previous Trades Import_OMS Quer'!N311</f>
        <v>0</v>
      </c>
      <c r="O311" t="str">
        <f>CLEAN('Previous Trades Import_OMS Quer'!O311)</f>
        <v/>
      </c>
      <c r="Q311" s="25">
        <f t="shared" si="8"/>
        <v>0</v>
      </c>
      <c r="R311" s="25" t="e">
        <f>VLOOKUP(O311,'Currency Balance'!$O$3:$Q$32,3,0)</f>
        <v>#N/A</v>
      </c>
      <c r="S311" t="e">
        <f t="shared" si="9"/>
        <v>#N/A</v>
      </c>
    </row>
    <row r="312" spans="1:19">
      <c r="A312">
        <f>'Previous Trades Import_OMS Quer'!A312</f>
        <v>0</v>
      </c>
      <c r="B312">
        <f>'Previous Trades Import_OMS Quer'!B312</f>
        <v>0</v>
      </c>
      <c r="C312" s="22">
        <f>'Previous Trades Import_OMS Quer'!C312</f>
        <v>0</v>
      </c>
      <c r="D312">
        <f>'Previous Trades Import_OMS Quer'!D312</f>
        <v>0</v>
      </c>
      <c r="E312" s="22">
        <f>'Previous Trades Import_OMS Quer'!E312</f>
        <v>0</v>
      </c>
      <c r="F312">
        <f>'Previous Trades Import_OMS Quer'!F312</f>
        <v>0</v>
      </c>
      <c r="G312">
        <f>'Previous Trades Import_OMS Quer'!G312</f>
        <v>0</v>
      </c>
      <c r="H312">
        <f>'Previous Trades Import_OMS Quer'!H312</f>
        <v>0</v>
      </c>
      <c r="I312">
        <f>'Previous Trades Import_OMS Quer'!I312</f>
        <v>0</v>
      </c>
      <c r="J312">
        <f>'Previous Trades Import_OMS Quer'!J312</f>
        <v>0</v>
      </c>
      <c r="K312">
        <f>'Previous Trades Import_OMS Quer'!K312</f>
        <v>0</v>
      </c>
      <c r="L312">
        <f>'Previous Trades Import_OMS Quer'!L312</f>
        <v>0</v>
      </c>
      <c r="M312">
        <f>'Previous Trades Import_OMS Quer'!M312</f>
        <v>0</v>
      </c>
      <c r="N312">
        <f>'Previous Trades Import_OMS Quer'!N312</f>
        <v>0</v>
      </c>
      <c r="O312" t="str">
        <f>CLEAN('Previous Trades Import_OMS Quer'!O312)</f>
        <v/>
      </c>
      <c r="Q312" s="25">
        <f t="shared" si="8"/>
        <v>0</v>
      </c>
      <c r="R312" s="25" t="e">
        <f>VLOOKUP(O312,'Currency Balance'!$O$3:$Q$32,3,0)</f>
        <v>#N/A</v>
      </c>
      <c r="S312" t="e">
        <f t="shared" si="9"/>
        <v>#N/A</v>
      </c>
    </row>
    <row r="313" spans="1:19">
      <c r="A313">
        <f>'Previous Trades Import_OMS Quer'!A313</f>
        <v>0</v>
      </c>
      <c r="B313">
        <f>'Previous Trades Import_OMS Quer'!B313</f>
        <v>0</v>
      </c>
      <c r="C313" s="22">
        <f>'Previous Trades Import_OMS Quer'!C313</f>
        <v>0</v>
      </c>
      <c r="D313">
        <f>'Previous Trades Import_OMS Quer'!D313</f>
        <v>0</v>
      </c>
      <c r="E313" s="22">
        <f>'Previous Trades Import_OMS Quer'!E313</f>
        <v>0</v>
      </c>
      <c r="F313">
        <f>'Previous Trades Import_OMS Quer'!F313</f>
        <v>0</v>
      </c>
      <c r="G313">
        <f>'Previous Trades Import_OMS Quer'!G313</f>
        <v>0</v>
      </c>
      <c r="H313">
        <f>'Previous Trades Import_OMS Quer'!H313</f>
        <v>0</v>
      </c>
      <c r="I313">
        <f>'Previous Trades Import_OMS Quer'!I313</f>
        <v>0</v>
      </c>
      <c r="J313">
        <f>'Previous Trades Import_OMS Quer'!J313</f>
        <v>0</v>
      </c>
      <c r="K313">
        <f>'Previous Trades Import_OMS Quer'!K313</f>
        <v>0</v>
      </c>
      <c r="L313">
        <f>'Previous Trades Import_OMS Quer'!L313</f>
        <v>0</v>
      </c>
      <c r="M313">
        <f>'Previous Trades Import_OMS Quer'!M313</f>
        <v>0</v>
      </c>
      <c r="N313">
        <f>'Previous Trades Import_OMS Quer'!N313</f>
        <v>0</v>
      </c>
      <c r="O313" t="str">
        <f>CLEAN('Previous Trades Import_OMS Quer'!O313)</f>
        <v/>
      </c>
      <c r="Q313" s="25">
        <f t="shared" si="8"/>
        <v>0</v>
      </c>
      <c r="R313" s="25" t="e">
        <f>VLOOKUP(O313,'Currency Balance'!$O$3:$Q$32,3,0)</f>
        <v>#N/A</v>
      </c>
      <c r="S313" t="e">
        <f t="shared" si="9"/>
        <v>#N/A</v>
      </c>
    </row>
    <row r="314" spans="1:19">
      <c r="A314">
        <f>'Previous Trades Import_OMS Quer'!A314</f>
        <v>0</v>
      </c>
      <c r="B314">
        <f>'Previous Trades Import_OMS Quer'!B314</f>
        <v>0</v>
      </c>
      <c r="C314" s="22">
        <f>'Previous Trades Import_OMS Quer'!C314</f>
        <v>0</v>
      </c>
      <c r="D314">
        <f>'Previous Trades Import_OMS Quer'!D314</f>
        <v>0</v>
      </c>
      <c r="E314" s="22">
        <f>'Previous Trades Import_OMS Quer'!E314</f>
        <v>0</v>
      </c>
      <c r="F314">
        <f>'Previous Trades Import_OMS Quer'!F314</f>
        <v>0</v>
      </c>
      <c r="G314">
        <f>'Previous Trades Import_OMS Quer'!G314</f>
        <v>0</v>
      </c>
      <c r="H314">
        <f>'Previous Trades Import_OMS Quer'!H314</f>
        <v>0</v>
      </c>
      <c r="I314">
        <f>'Previous Trades Import_OMS Quer'!I314</f>
        <v>0</v>
      </c>
      <c r="J314">
        <f>'Previous Trades Import_OMS Quer'!J314</f>
        <v>0</v>
      </c>
      <c r="K314">
        <f>'Previous Trades Import_OMS Quer'!K314</f>
        <v>0</v>
      </c>
      <c r="L314">
        <f>'Previous Trades Import_OMS Quer'!L314</f>
        <v>0</v>
      </c>
      <c r="M314">
        <f>'Previous Trades Import_OMS Quer'!M314</f>
        <v>0</v>
      </c>
      <c r="N314">
        <f>'Previous Trades Import_OMS Quer'!N314</f>
        <v>0</v>
      </c>
      <c r="O314" t="str">
        <f>CLEAN('Previous Trades Import_OMS Quer'!O314)</f>
        <v/>
      </c>
      <c r="Q314" s="25">
        <f t="shared" si="8"/>
        <v>0</v>
      </c>
      <c r="R314" s="25" t="e">
        <f>VLOOKUP(O314,'Currency Balance'!$O$3:$Q$32,3,0)</f>
        <v>#N/A</v>
      </c>
      <c r="S314" t="e">
        <f t="shared" si="9"/>
        <v>#N/A</v>
      </c>
    </row>
    <row r="315" spans="1:19">
      <c r="A315">
        <f>'Previous Trades Import_OMS Quer'!A315</f>
        <v>0</v>
      </c>
      <c r="B315">
        <f>'Previous Trades Import_OMS Quer'!B315</f>
        <v>0</v>
      </c>
      <c r="C315" s="22">
        <f>'Previous Trades Import_OMS Quer'!C315</f>
        <v>0</v>
      </c>
      <c r="D315">
        <f>'Previous Trades Import_OMS Quer'!D315</f>
        <v>0</v>
      </c>
      <c r="E315" s="22">
        <f>'Previous Trades Import_OMS Quer'!E315</f>
        <v>0</v>
      </c>
      <c r="F315">
        <f>'Previous Trades Import_OMS Quer'!F315</f>
        <v>0</v>
      </c>
      <c r="G315">
        <f>'Previous Trades Import_OMS Quer'!G315</f>
        <v>0</v>
      </c>
      <c r="H315">
        <f>'Previous Trades Import_OMS Quer'!H315</f>
        <v>0</v>
      </c>
      <c r="I315">
        <f>'Previous Trades Import_OMS Quer'!I315</f>
        <v>0</v>
      </c>
      <c r="J315">
        <f>'Previous Trades Import_OMS Quer'!J315</f>
        <v>0</v>
      </c>
      <c r="K315">
        <f>'Previous Trades Import_OMS Quer'!K315</f>
        <v>0</v>
      </c>
      <c r="L315">
        <f>'Previous Trades Import_OMS Quer'!L315</f>
        <v>0</v>
      </c>
      <c r="M315">
        <f>'Previous Trades Import_OMS Quer'!M315</f>
        <v>0</v>
      </c>
      <c r="N315">
        <f>'Previous Trades Import_OMS Quer'!N315</f>
        <v>0</v>
      </c>
      <c r="O315" t="str">
        <f>CLEAN('Previous Trades Import_OMS Quer'!O315)</f>
        <v/>
      </c>
      <c r="Q315" s="25">
        <f t="shared" si="8"/>
        <v>0</v>
      </c>
      <c r="R315" s="25" t="e">
        <f>VLOOKUP(O315,'Currency Balance'!$O$3:$Q$32,3,0)</f>
        <v>#N/A</v>
      </c>
      <c r="S315" t="e">
        <f t="shared" si="9"/>
        <v>#N/A</v>
      </c>
    </row>
    <row r="316" spans="1:19">
      <c r="A316">
        <f>'Previous Trades Import_OMS Quer'!A316</f>
        <v>0</v>
      </c>
      <c r="B316">
        <f>'Previous Trades Import_OMS Quer'!B316</f>
        <v>0</v>
      </c>
      <c r="C316" s="22">
        <f>'Previous Trades Import_OMS Quer'!C316</f>
        <v>0</v>
      </c>
      <c r="D316">
        <f>'Previous Trades Import_OMS Quer'!D316</f>
        <v>0</v>
      </c>
      <c r="E316" s="22">
        <f>'Previous Trades Import_OMS Quer'!E316</f>
        <v>0</v>
      </c>
      <c r="F316">
        <f>'Previous Trades Import_OMS Quer'!F316</f>
        <v>0</v>
      </c>
      <c r="G316">
        <f>'Previous Trades Import_OMS Quer'!G316</f>
        <v>0</v>
      </c>
      <c r="H316">
        <f>'Previous Trades Import_OMS Quer'!H316</f>
        <v>0</v>
      </c>
      <c r="I316">
        <f>'Previous Trades Import_OMS Quer'!I316</f>
        <v>0</v>
      </c>
      <c r="J316">
        <f>'Previous Trades Import_OMS Quer'!J316</f>
        <v>0</v>
      </c>
      <c r="K316">
        <f>'Previous Trades Import_OMS Quer'!K316</f>
        <v>0</v>
      </c>
      <c r="L316">
        <f>'Previous Trades Import_OMS Quer'!L316</f>
        <v>0</v>
      </c>
      <c r="M316">
        <f>'Previous Trades Import_OMS Quer'!M316</f>
        <v>0</v>
      </c>
      <c r="N316">
        <f>'Previous Trades Import_OMS Quer'!N316</f>
        <v>0</v>
      </c>
      <c r="O316" t="str">
        <f>CLEAN('Previous Trades Import_OMS Quer'!O316)</f>
        <v/>
      </c>
      <c r="Q316" s="25">
        <f t="shared" si="8"/>
        <v>0</v>
      </c>
      <c r="R316" s="25" t="e">
        <f>VLOOKUP(O316,'Currency Balance'!$O$3:$Q$32,3,0)</f>
        <v>#N/A</v>
      </c>
      <c r="S316" t="e">
        <f t="shared" si="9"/>
        <v>#N/A</v>
      </c>
    </row>
    <row r="317" spans="1:19">
      <c r="A317">
        <f>'Previous Trades Import_OMS Quer'!A317</f>
        <v>0</v>
      </c>
      <c r="B317">
        <f>'Previous Trades Import_OMS Quer'!B317</f>
        <v>0</v>
      </c>
      <c r="C317" s="22">
        <f>'Previous Trades Import_OMS Quer'!C317</f>
        <v>0</v>
      </c>
      <c r="D317">
        <f>'Previous Trades Import_OMS Quer'!D317</f>
        <v>0</v>
      </c>
      <c r="E317" s="22">
        <f>'Previous Trades Import_OMS Quer'!E317</f>
        <v>0</v>
      </c>
      <c r="F317">
        <f>'Previous Trades Import_OMS Quer'!F317</f>
        <v>0</v>
      </c>
      <c r="G317">
        <f>'Previous Trades Import_OMS Quer'!G317</f>
        <v>0</v>
      </c>
      <c r="H317">
        <f>'Previous Trades Import_OMS Quer'!H317</f>
        <v>0</v>
      </c>
      <c r="I317">
        <f>'Previous Trades Import_OMS Quer'!I317</f>
        <v>0</v>
      </c>
      <c r="J317">
        <f>'Previous Trades Import_OMS Quer'!J317</f>
        <v>0</v>
      </c>
      <c r="K317">
        <f>'Previous Trades Import_OMS Quer'!K317</f>
        <v>0</v>
      </c>
      <c r="L317">
        <f>'Previous Trades Import_OMS Quer'!L317</f>
        <v>0</v>
      </c>
      <c r="M317">
        <f>'Previous Trades Import_OMS Quer'!M317</f>
        <v>0</v>
      </c>
      <c r="N317">
        <f>'Previous Trades Import_OMS Quer'!N317</f>
        <v>0</v>
      </c>
      <c r="O317" t="str">
        <f>CLEAN('Previous Trades Import_OMS Quer'!O317)</f>
        <v/>
      </c>
      <c r="Q317" s="25">
        <f t="shared" si="8"/>
        <v>0</v>
      </c>
      <c r="R317" s="25" t="e">
        <f>VLOOKUP(O317,'Currency Balance'!$O$3:$Q$32,3,0)</f>
        <v>#N/A</v>
      </c>
      <c r="S317" t="e">
        <f t="shared" si="9"/>
        <v>#N/A</v>
      </c>
    </row>
    <row r="318" spans="1:19">
      <c r="A318">
        <f>'Previous Trades Import_OMS Quer'!A318</f>
        <v>0</v>
      </c>
      <c r="B318">
        <f>'Previous Trades Import_OMS Quer'!B318</f>
        <v>0</v>
      </c>
      <c r="C318" s="22">
        <f>'Previous Trades Import_OMS Quer'!C318</f>
        <v>0</v>
      </c>
      <c r="D318">
        <f>'Previous Trades Import_OMS Quer'!D318</f>
        <v>0</v>
      </c>
      <c r="E318" s="22">
        <f>'Previous Trades Import_OMS Quer'!E318</f>
        <v>0</v>
      </c>
      <c r="F318">
        <f>'Previous Trades Import_OMS Quer'!F318</f>
        <v>0</v>
      </c>
      <c r="G318">
        <f>'Previous Trades Import_OMS Quer'!G318</f>
        <v>0</v>
      </c>
      <c r="H318">
        <f>'Previous Trades Import_OMS Quer'!H318</f>
        <v>0</v>
      </c>
      <c r="I318">
        <f>'Previous Trades Import_OMS Quer'!I318</f>
        <v>0</v>
      </c>
      <c r="J318">
        <f>'Previous Trades Import_OMS Quer'!J318</f>
        <v>0</v>
      </c>
      <c r="K318">
        <f>'Previous Trades Import_OMS Quer'!K318</f>
        <v>0</v>
      </c>
      <c r="L318">
        <f>'Previous Trades Import_OMS Quer'!L318</f>
        <v>0</v>
      </c>
      <c r="M318">
        <f>'Previous Trades Import_OMS Quer'!M318</f>
        <v>0</v>
      </c>
      <c r="N318">
        <f>'Previous Trades Import_OMS Quer'!N318</f>
        <v>0</v>
      </c>
      <c r="O318" t="str">
        <f>CLEAN('Previous Trades Import_OMS Quer'!O318)</f>
        <v/>
      </c>
      <c r="Q318" s="25">
        <f t="shared" si="8"/>
        <v>0</v>
      </c>
      <c r="R318" s="25" t="e">
        <f>VLOOKUP(O318,'Currency Balance'!$O$3:$Q$32,3,0)</f>
        <v>#N/A</v>
      </c>
      <c r="S318" t="e">
        <f t="shared" si="9"/>
        <v>#N/A</v>
      </c>
    </row>
    <row r="319" spans="1:19">
      <c r="A319">
        <f>'Previous Trades Import_OMS Quer'!A319</f>
        <v>0</v>
      </c>
      <c r="B319">
        <f>'Previous Trades Import_OMS Quer'!B319</f>
        <v>0</v>
      </c>
      <c r="C319" s="22">
        <f>'Previous Trades Import_OMS Quer'!C319</f>
        <v>0</v>
      </c>
      <c r="D319">
        <f>'Previous Trades Import_OMS Quer'!D319</f>
        <v>0</v>
      </c>
      <c r="E319" s="22">
        <f>'Previous Trades Import_OMS Quer'!E319</f>
        <v>0</v>
      </c>
      <c r="F319">
        <f>'Previous Trades Import_OMS Quer'!F319</f>
        <v>0</v>
      </c>
      <c r="G319">
        <f>'Previous Trades Import_OMS Quer'!G319</f>
        <v>0</v>
      </c>
      <c r="H319">
        <f>'Previous Trades Import_OMS Quer'!H319</f>
        <v>0</v>
      </c>
      <c r="I319">
        <f>'Previous Trades Import_OMS Quer'!I319</f>
        <v>0</v>
      </c>
      <c r="J319">
        <f>'Previous Trades Import_OMS Quer'!J319</f>
        <v>0</v>
      </c>
      <c r="K319">
        <f>'Previous Trades Import_OMS Quer'!K319</f>
        <v>0</v>
      </c>
      <c r="L319">
        <f>'Previous Trades Import_OMS Quer'!L319</f>
        <v>0</v>
      </c>
      <c r="M319">
        <f>'Previous Trades Import_OMS Quer'!M319</f>
        <v>0</v>
      </c>
      <c r="N319">
        <f>'Previous Trades Import_OMS Quer'!N319</f>
        <v>0</v>
      </c>
      <c r="O319" t="str">
        <f>CLEAN('Previous Trades Import_OMS Quer'!O319)</f>
        <v/>
      </c>
      <c r="Q319" s="25">
        <f t="shared" si="8"/>
        <v>0</v>
      </c>
      <c r="R319" s="25" t="e">
        <f>VLOOKUP(O319,'Currency Balance'!$O$3:$Q$32,3,0)</f>
        <v>#N/A</v>
      </c>
      <c r="S319" t="e">
        <f t="shared" si="9"/>
        <v>#N/A</v>
      </c>
    </row>
    <row r="320" spans="1:19">
      <c r="A320">
        <f>'Previous Trades Import_OMS Quer'!A320</f>
        <v>0</v>
      </c>
      <c r="B320">
        <f>'Previous Trades Import_OMS Quer'!B320</f>
        <v>0</v>
      </c>
      <c r="C320" s="22">
        <f>'Previous Trades Import_OMS Quer'!C320</f>
        <v>0</v>
      </c>
      <c r="D320">
        <f>'Previous Trades Import_OMS Quer'!D320</f>
        <v>0</v>
      </c>
      <c r="E320" s="22">
        <f>'Previous Trades Import_OMS Quer'!E320</f>
        <v>0</v>
      </c>
      <c r="F320">
        <f>'Previous Trades Import_OMS Quer'!F320</f>
        <v>0</v>
      </c>
      <c r="G320">
        <f>'Previous Trades Import_OMS Quer'!G320</f>
        <v>0</v>
      </c>
      <c r="H320">
        <f>'Previous Trades Import_OMS Quer'!H320</f>
        <v>0</v>
      </c>
      <c r="I320">
        <f>'Previous Trades Import_OMS Quer'!I320</f>
        <v>0</v>
      </c>
      <c r="J320">
        <f>'Previous Trades Import_OMS Quer'!J320</f>
        <v>0</v>
      </c>
      <c r="K320">
        <f>'Previous Trades Import_OMS Quer'!K320</f>
        <v>0</v>
      </c>
      <c r="L320">
        <f>'Previous Trades Import_OMS Quer'!L320</f>
        <v>0</v>
      </c>
      <c r="M320">
        <f>'Previous Trades Import_OMS Quer'!M320</f>
        <v>0</v>
      </c>
      <c r="N320">
        <f>'Previous Trades Import_OMS Quer'!N320</f>
        <v>0</v>
      </c>
      <c r="O320" t="str">
        <f>CLEAN('Previous Trades Import_OMS Quer'!O320)</f>
        <v/>
      </c>
      <c r="Q320" s="25">
        <f t="shared" si="8"/>
        <v>0</v>
      </c>
      <c r="R320" s="25" t="e">
        <f>VLOOKUP(O320,'Currency Balance'!$O$3:$Q$32,3,0)</f>
        <v>#N/A</v>
      </c>
      <c r="S320" t="e">
        <f t="shared" si="9"/>
        <v>#N/A</v>
      </c>
    </row>
    <row r="321" spans="1:19">
      <c r="A321">
        <f>'Previous Trades Import_OMS Quer'!A321</f>
        <v>0</v>
      </c>
      <c r="B321">
        <f>'Previous Trades Import_OMS Quer'!B321</f>
        <v>0</v>
      </c>
      <c r="C321" s="22">
        <f>'Previous Trades Import_OMS Quer'!C321</f>
        <v>0</v>
      </c>
      <c r="D321">
        <f>'Previous Trades Import_OMS Quer'!D321</f>
        <v>0</v>
      </c>
      <c r="E321" s="22">
        <f>'Previous Trades Import_OMS Quer'!E321</f>
        <v>0</v>
      </c>
      <c r="F321">
        <f>'Previous Trades Import_OMS Quer'!F321</f>
        <v>0</v>
      </c>
      <c r="G321">
        <f>'Previous Trades Import_OMS Quer'!G321</f>
        <v>0</v>
      </c>
      <c r="H321">
        <f>'Previous Trades Import_OMS Quer'!H321</f>
        <v>0</v>
      </c>
      <c r="I321">
        <f>'Previous Trades Import_OMS Quer'!I321</f>
        <v>0</v>
      </c>
      <c r="J321">
        <f>'Previous Trades Import_OMS Quer'!J321</f>
        <v>0</v>
      </c>
      <c r="K321">
        <f>'Previous Trades Import_OMS Quer'!K321</f>
        <v>0</v>
      </c>
      <c r="L321">
        <f>'Previous Trades Import_OMS Quer'!L321</f>
        <v>0</v>
      </c>
      <c r="M321">
        <f>'Previous Trades Import_OMS Quer'!M321</f>
        <v>0</v>
      </c>
      <c r="N321">
        <f>'Previous Trades Import_OMS Quer'!N321</f>
        <v>0</v>
      </c>
      <c r="O321" t="str">
        <f>CLEAN('Previous Trades Import_OMS Quer'!O321)</f>
        <v/>
      </c>
      <c r="Q321" s="25">
        <f t="shared" si="8"/>
        <v>0</v>
      </c>
      <c r="R321" s="25" t="e">
        <f>VLOOKUP(O321,'Currency Balance'!$O$3:$Q$32,3,0)</f>
        <v>#N/A</v>
      </c>
      <c r="S321" t="e">
        <f t="shared" si="9"/>
        <v>#N/A</v>
      </c>
    </row>
    <row r="322" spans="1:19">
      <c r="A322">
        <f>'Previous Trades Import_OMS Quer'!A322</f>
        <v>0</v>
      </c>
      <c r="B322">
        <f>'Previous Trades Import_OMS Quer'!B322</f>
        <v>0</v>
      </c>
      <c r="C322" s="22">
        <f>'Previous Trades Import_OMS Quer'!C322</f>
        <v>0</v>
      </c>
      <c r="D322">
        <f>'Previous Trades Import_OMS Quer'!D322</f>
        <v>0</v>
      </c>
      <c r="E322" s="22">
        <f>'Previous Trades Import_OMS Quer'!E322</f>
        <v>0</v>
      </c>
      <c r="F322">
        <f>'Previous Trades Import_OMS Quer'!F322</f>
        <v>0</v>
      </c>
      <c r="G322">
        <f>'Previous Trades Import_OMS Quer'!G322</f>
        <v>0</v>
      </c>
      <c r="H322">
        <f>'Previous Trades Import_OMS Quer'!H322</f>
        <v>0</v>
      </c>
      <c r="I322">
        <f>'Previous Trades Import_OMS Quer'!I322</f>
        <v>0</v>
      </c>
      <c r="J322">
        <f>'Previous Trades Import_OMS Quer'!J322</f>
        <v>0</v>
      </c>
      <c r="K322">
        <f>'Previous Trades Import_OMS Quer'!K322</f>
        <v>0</v>
      </c>
      <c r="L322">
        <f>'Previous Trades Import_OMS Quer'!L322</f>
        <v>0</v>
      </c>
      <c r="M322">
        <f>'Previous Trades Import_OMS Quer'!M322</f>
        <v>0</v>
      </c>
      <c r="N322">
        <f>'Previous Trades Import_OMS Quer'!N322</f>
        <v>0</v>
      </c>
      <c r="O322" t="str">
        <f>CLEAN('Previous Trades Import_OMS Quer'!O322)</f>
        <v/>
      </c>
      <c r="Q322" s="25">
        <f t="shared" ref="Q322:Q385" si="10">IF(G322="sell",M322,-M322)</f>
        <v>0</v>
      </c>
      <c r="R322" s="25" t="e">
        <f>VLOOKUP(O322,'Currency Balance'!$O$3:$Q$32,3,0)</f>
        <v>#N/A</v>
      </c>
      <c r="S322" t="e">
        <f t="shared" ref="S322:S385" si="11">Q322/R322</f>
        <v>#N/A</v>
      </c>
    </row>
    <row r="323" spans="1:19">
      <c r="A323">
        <f>'Previous Trades Import_OMS Quer'!A323</f>
        <v>0</v>
      </c>
      <c r="B323">
        <f>'Previous Trades Import_OMS Quer'!B323</f>
        <v>0</v>
      </c>
      <c r="C323" s="22">
        <f>'Previous Trades Import_OMS Quer'!C323</f>
        <v>0</v>
      </c>
      <c r="D323">
        <f>'Previous Trades Import_OMS Quer'!D323</f>
        <v>0</v>
      </c>
      <c r="E323" s="22">
        <f>'Previous Trades Import_OMS Quer'!E323</f>
        <v>0</v>
      </c>
      <c r="F323">
        <f>'Previous Trades Import_OMS Quer'!F323</f>
        <v>0</v>
      </c>
      <c r="G323">
        <f>'Previous Trades Import_OMS Quer'!G323</f>
        <v>0</v>
      </c>
      <c r="H323">
        <f>'Previous Trades Import_OMS Quer'!H323</f>
        <v>0</v>
      </c>
      <c r="I323">
        <f>'Previous Trades Import_OMS Quer'!I323</f>
        <v>0</v>
      </c>
      <c r="J323">
        <f>'Previous Trades Import_OMS Quer'!J323</f>
        <v>0</v>
      </c>
      <c r="K323">
        <f>'Previous Trades Import_OMS Quer'!K323</f>
        <v>0</v>
      </c>
      <c r="L323">
        <f>'Previous Trades Import_OMS Quer'!L323</f>
        <v>0</v>
      </c>
      <c r="M323">
        <f>'Previous Trades Import_OMS Quer'!M323</f>
        <v>0</v>
      </c>
      <c r="N323">
        <f>'Previous Trades Import_OMS Quer'!N323</f>
        <v>0</v>
      </c>
      <c r="O323" t="str">
        <f>CLEAN('Previous Trades Import_OMS Quer'!O323)</f>
        <v/>
      </c>
      <c r="Q323" s="25">
        <f t="shared" si="10"/>
        <v>0</v>
      </c>
      <c r="R323" s="25" t="e">
        <f>VLOOKUP(O323,'Currency Balance'!$O$3:$Q$32,3,0)</f>
        <v>#N/A</v>
      </c>
      <c r="S323" t="e">
        <f t="shared" si="11"/>
        <v>#N/A</v>
      </c>
    </row>
    <row r="324" spans="1:19">
      <c r="A324">
        <f>'Previous Trades Import_OMS Quer'!A324</f>
        <v>0</v>
      </c>
      <c r="B324">
        <f>'Previous Trades Import_OMS Quer'!B324</f>
        <v>0</v>
      </c>
      <c r="C324" s="22">
        <f>'Previous Trades Import_OMS Quer'!C324</f>
        <v>0</v>
      </c>
      <c r="D324">
        <f>'Previous Trades Import_OMS Quer'!D324</f>
        <v>0</v>
      </c>
      <c r="E324" s="22">
        <f>'Previous Trades Import_OMS Quer'!E324</f>
        <v>0</v>
      </c>
      <c r="F324">
        <f>'Previous Trades Import_OMS Quer'!F324</f>
        <v>0</v>
      </c>
      <c r="G324">
        <f>'Previous Trades Import_OMS Quer'!G324</f>
        <v>0</v>
      </c>
      <c r="H324">
        <f>'Previous Trades Import_OMS Quer'!H324</f>
        <v>0</v>
      </c>
      <c r="I324">
        <f>'Previous Trades Import_OMS Quer'!I324</f>
        <v>0</v>
      </c>
      <c r="J324">
        <f>'Previous Trades Import_OMS Quer'!J324</f>
        <v>0</v>
      </c>
      <c r="K324">
        <f>'Previous Trades Import_OMS Quer'!K324</f>
        <v>0</v>
      </c>
      <c r="L324">
        <f>'Previous Trades Import_OMS Quer'!L324</f>
        <v>0</v>
      </c>
      <c r="M324">
        <f>'Previous Trades Import_OMS Quer'!M324</f>
        <v>0</v>
      </c>
      <c r="N324">
        <f>'Previous Trades Import_OMS Quer'!N324</f>
        <v>0</v>
      </c>
      <c r="O324" t="str">
        <f>CLEAN('Previous Trades Import_OMS Quer'!O324)</f>
        <v/>
      </c>
      <c r="Q324" s="25">
        <f t="shared" si="10"/>
        <v>0</v>
      </c>
      <c r="R324" s="25" t="e">
        <f>VLOOKUP(O324,'Currency Balance'!$O$3:$Q$32,3,0)</f>
        <v>#N/A</v>
      </c>
      <c r="S324" t="e">
        <f t="shared" si="11"/>
        <v>#N/A</v>
      </c>
    </row>
    <row r="325" spans="1:19">
      <c r="A325">
        <f>'Previous Trades Import_OMS Quer'!A325</f>
        <v>0</v>
      </c>
      <c r="B325">
        <f>'Previous Trades Import_OMS Quer'!B325</f>
        <v>0</v>
      </c>
      <c r="C325" s="22">
        <f>'Previous Trades Import_OMS Quer'!C325</f>
        <v>0</v>
      </c>
      <c r="D325">
        <f>'Previous Trades Import_OMS Quer'!D325</f>
        <v>0</v>
      </c>
      <c r="E325" s="22">
        <f>'Previous Trades Import_OMS Quer'!E325</f>
        <v>0</v>
      </c>
      <c r="F325">
        <f>'Previous Trades Import_OMS Quer'!F325</f>
        <v>0</v>
      </c>
      <c r="G325">
        <f>'Previous Trades Import_OMS Quer'!G325</f>
        <v>0</v>
      </c>
      <c r="H325">
        <f>'Previous Trades Import_OMS Quer'!H325</f>
        <v>0</v>
      </c>
      <c r="I325">
        <f>'Previous Trades Import_OMS Quer'!I325</f>
        <v>0</v>
      </c>
      <c r="J325">
        <f>'Previous Trades Import_OMS Quer'!J325</f>
        <v>0</v>
      </c>
      <c r="K325">
        <f>'Previous Trades Import_OMS Quer'!K325</f>
        <v>0</v>
      </c>
      <c r="L325">
        <f>'Previous Trades Import_OMS Quer'!L325</f>
        <v>0</v>
      </c>
      <c r="M325">
        <f>'Previous Trades Import_OMS Quer'!M325</f>
        <v>0</v>
      </c>
      <c r="N325">
        <f>'Previous Trades Import_OMS Quer'!N325</f>
        <v>0</v>
      </c>
      <c r="O325" t="str">
        <f>CLEAN('Previous Trades Import_OMS Quer'!O325)</f>
        <v/>
      </c>
      <c r="Q325" s="25">
        <f t="shared" si="10"/>
        <v>0</v>
      </c>
      <c r="R325" s="25" t="e">
        <f>VLOOKUP(O325,'Currency Balance'!$O$3:$Q$32,3,0)</f>
        <v>#N/A</v>
      </c>
      <c r="S325" t="e">
        <f t="shared" si="11"/>
        <v>#N/A</v>
      </c>
    </row>
    <row r="326" spans="1:19">
      <c r="A326">
        <f>'Previous Trades Import_OMS Quer'!A326</f>
        <v>0</v>
      </c>
      <c r="B326">
        <f>'Previous Trades Import_OMS Quer'!B326</f>
        <v>0</v>
      </c>
      <c r="C326" s="22">
        <f>'Previous Trades Import_OMS Quer'!C326</f>
        <v>0</v>
      </c>
      <c r="D326">
        <f>'Previous Trades Import_OMS Quer'!D326</f>
        <v>0</v>
      </c>
      <c r="E326" s="22">
        <f>'Previous Trades Import_OMS Quer'!E326</f>
        <v>0</v>
      </c>
      <c r="F326">
        <f>'Previous Trades Import_OMS Quer'!F326</f>
        <v>0</v>
      </c>
      <c r="G326">
        <f>'Previous Trades Import_OMS Quer'!G326</f>
        <v>0</v>
      </c>
      <c r="H326">
        <f>'Previous Trades Import_OMS Quer'!H326</f>
        <v>0</v>
      </c>
      <c r="I326">
        <f>'Previous Trades Import_OMS Quer'!I326</f>
        <v>0</v>
      </c>
      <c r="J326">
        <f>'Previous Trades Import_OMS Quer'!J326</f>
        <v>0</v>
      </c>
      <c r="K326">
        <f>'Previous Trades Import_OMS Quer'!K326</f>
        <v>0</v>
      </c>
      <c r="L326">
        <f>'Previous Trades Import_OMS Quer'!L326</f>
        <v>0</v>
      </c>
      <c r="M326">
        <f>'Previous Trades Import_OMS Quer'!M326</f>
        <v>0</v>
      </c>
      <c r="N326">
        <f>'Previous Trades Import_OMS Quer'!N326</f>
        <v>0</v>
      </c>
      <c r="O326" t="str">
        <f>CLEAN('Previous Trades Import_OMS Quer'!O326)</f>
        <v/>
      </c>
      <c r="Q326" s="25">
        <f t="shared" si="10"/>
        <v>0</v>
      </c>
      <c r="R326" s="25" t="e">
        <f>VLOOKUP(O326,'Currency Balance'!$O$3:$Q$32,3,0)</f>
        <v>#N/A</v>
      </c>
      <c r="S326" t="e">
        <f t="shared" si="11"/>
        <v>#N/A</v>
      </c>
    </row>
    <row r="327" spans="1:19">
      <c r="A327">
        <f>'Previous Trades Import_OMS Quer'!A327</f>
        <v>0</v>
      </c>
      <c r="B327">
        <f>'Previous Trades Import_OMS Quer'!B327</f>
        <v>0</v>
      </c>
      <c r="C327" s="22">
        <f>'Previous Trades Import_OMS Quer'!C327</f>
        <v>0</v>
      </c>
      <c r="D327">
        <f>'Previous Trades Import_OMS Quer'!D327</f>
        <v>0</v>
      </c>
      <c r="E327" s="22">
        <f>'Previous Trades Import_OMS Quer'!E327</f>
        <v>0</v>
      </c>
      <c r="F327">
        <f>'Previous Trades Import_OMS Quer'!F327</f>
        <v>0</v>
      </c>
      <c r="G327">
        <f>'Previous Trades Import_OMS Quer'!G327</f>
        <v>0</v>
      </c>
      <c r="H327">
        <f>'Previous Trades Import_OMS Quer'!H327</f>
        <v>0</v>
      </c>
      <c r="I327">
        <f>'Previous Trades Import_OMS Quer'!I327</f>
        <v>0</v>
      </c>
      <c r="J327">
        <f>'Previous Trades Import_OMS Quer'!J327</f>
        <v>0</v>
      </c>
      <c r="K327">
        <f>'Previous Trades Import_OMS Quer'!K327</f>
        <v>0</v>
      </c>
      <c r="L327">
        <f>'Previous Trades Import_OMS Quer'!L327</f>
        <v>0</v>
      </c>
      <c r="M327">
        <f>'Previous Trades Import_OMS Quer'!M327</f>
        <v>0</v>
      </c>
      <c r="N327">
        <f>'Previous Trades Import_OMS Quer'!N327</f>
        <v>0</v>
      </c>
      <c r="O327" t="str">
        <f>CLEAN('Previous Trades Import_OMS Quer'!O327)</f>
        <v/>
      </c>
      <c r="Q327" s="25">
        <f t="shared" si="10"/>
        <v>0</v>
      </c>
      <c r="R327" s="25" t="e">
        <f>VLOOKUP(O327,'Currency Balance'!$O$3:$Q$32,3,0)</f>
        <v>#N/A</v>
      </c>
      <c r="S327" t="e">
        <f t="shared" si="11"/>
        <v>#N/A</v>
      </c>
    </row>
    <row r="328" spans="1:19">
      <c r="A328">
        <f>'Previous Trades Import_OMS Quer'!A328</f>
        <v>0</v>
      </c>
      <c r="B328">
        <f>'Previous Trades Import_OMS Quer'!B328</f>
        <v>0</v>
      </c>
      <c r="C328" s="22">
        <f>'Previous Trades Import_OMS Quer'!C328</f>
        <v>0</v>
      </c>
      <c r="D328">
        <f>'Previous Trades Import_OMS Quer'!D328</f>
        <v>0</v>
      </c>
      <c r="E328" s="22">
        <f>'Previous Trades Import_OMS Quer'!E328</f>
        <v>0</v>
      </c>
      <c r="F328">
        <f>'Previous Trades Import_OMS Quer'!F328</f>
        <v>0</v>
      </c>
      <c r="G328">
        <f>'Previous Trades Import_OMS Quer'!G328</f>
        <v>0</v>
      </c>
      <c r="H328">
        <f>'Previous Trades Import_OMS Quer'!H328</f>
        <v>0</v>
      </c>
      <c r="I328">
        <f>'Previous Trades Import_OMS Quer'!I328</f>
        <v>0</v>
      </c>
      <c r="J328">
        <f>'Previous Trades Import_OMS Quer'!J328</f>
        <v>0</v>
      </c>
      <c r="K328">
        <f>'Previous Trades Import_OMS Quer'!K328</f>
        <v>0</v>
      </c>
      <c r="L328">
        <f>'Previous Trades Import_OMS Quer'!L328</f>
        <v>0</v>
      </c>
      <c r="M328">
        <f>'Previous Trades Import_OMS Quer'!M328</f>
        <v>0</v>
      </c>
      <c r="N328">
        <f>'Previous Trades Import_OMS Quer'!N328</f>
        <v>0</v>
      </c>
      <c r="O328" t="str">
        <f>CLEAN('Previous Trades Import_OMS Quer'!O328)</f>
        <v/>
      </c>
      <c r="Q328" s="25">
        <f t="shared" si="10"/>
        <v>0</v>
      </c>
      <c r="R328" s="25" t="e">
        <f>VLOOKUP(O328,'Currency Balance'!$O$3:$Q$32,3,0)</f>
        <v>#N/A</v>
      </c>
      <c r="S328" t="e">
        <f t="shared" si="11"/>
        <v>#N/A</v>
      </c>
    </row>
    <row r="329" spans="1:19">
      <c r="A329">
        <f>'Previous Trades Import_OMS Quer'!A329</f>
        <v>0</v>
      </c>
      <c r="B329">
        <f>'Previous Trades Import_OMS Quer'!B329</f>
        <v>0</v>
      </c>
      <c r="C329" s="22">
        <f>'Previous Trades Import_OMS Quer'!C329</f>
        <v>0</v>
      </c>
      <c r="D329">
        <f>'Previous Trades Import_OMS Quer'!D329</f>
        <v>0</v>
      </c>
      <c r="E329" s="22">
        <f>'Previous Trades Import_OMS Quer'!E329</f>
        <v>0</v>
      </c>
      <c r="F329">
        <f>'Previous Trades Import_OMS Quer'!F329</f>
        <v>0</v>
      </c>
      <c r="G329">
        <f>'Previous Trades Import_OMS Quer'!G329</f>
        <v>0</v>
      </c>
      <c r="H329">
        <f>'Previous Trades Import_OMS Quer'!H329</f>
        <v>0</v>
      </c>
      <c r="I329">
        <f>'Previous Trades Import_OMS Quer'!I329</f>
        <v>0</v>
      </c>
      <c r="J329">
        <f>'Previous Trades Import_OMS Quer'!J329</f>
        <v>0</v>
      </c>
      <c r="K329">
        <f>'Previous Trades Import_OMS Quer'!K329</f>
        <v>0</v>
      </c>
      <c r="L329">
        <f>'Previous Trades Import_OMS Quer'!L329</f>
        <v>0</v>
      </c>
      <c r="M329">
        <f>'Previous Trades Import_OMS Quer'!M329</f>
        <v>0</v>
      </c>
      <c r="N329">
        <f>'Previous Trades Import_OMS Quer'!N329</f>
        <v>0</v>
      </c>
      <c r="O329" t="str">
        <f>CLEAN('Previous Trades Import_OMS Quer'!O329)</f>
        <v/>
      </c>
      <c r="Q329" s="25">
        <f t="shared" si="10"/>
        <v>0</v>
      </c>
      <c r="R329" s="25" t="e">
        <f>VLOOKUP(O329,'Currency Balance'!$O$3:$Q$32,3,0)</f>
        <v>#N/A</v>
      </c>
      <c r="S329" t="e">
        <f t="shared" si="11"/>
        <v>#N/A</v>
      </c>
    </row>
    <row r="330" spans="1:19">
      <c r="A330">
        <f>'Previous Trades Import_OMS Quer'!A330</f>
        <v>0</v>
      </c>
      <c r="B330">
        <f>'Previous Trades Import_OMS Quer'!B330</f>
        <v>0</v>
      </c>
      <c r="C330" s="22">
        <f>'Previous Trades Import_OMS Quer'!C330</f>
        <v>0</v>
      </c>
      <c r="D330">
        <f>'Previous Trades Import_OMS Quer'!D330</f>
        <v>0</v>
      </c>
      <c r="E330" s="22">
        <f>'Previous Trades Import_OMS Quer'!E330</f>
        <v>0</v>
      </c>
      <c r="F330">
        <f>'Previous Trades Import_OMS Quer'!F330</f>
        <v>0</v>
      </c>
      <c r="G330">
        <f>'Previous Trades Import_OMS Quer'!G330</f>
        <v>0</v>
      </c>
      <c r="H330">
        <f>'Previous Trades Import_OMS Quer'!H330</f>
        <v>0</v>
      </c>
      <c r="I330">
        <f>'Previous Trades Import_OMS Quer'!I330</f>
        <v>0</v>
      </c>
      <c r="J330">
        <f>'Previous Trades Import_OMS Quer'!J330</f>
        <v>0</v>
      </c>
      <c r="K330">
        <f>'Previous Trades Import_OMS Quer'!K330</f>
        <v>0</v>
      </c>
      <c r="L330">
        <f>'Previous Trades Import_OMS Quer'!L330</f>
        <v>0</v>
      </c>
      <c r="M330">
        <f>'Previous Trades Import_OMS Quer'!M330</f>
        <v>0</v>
      </c>
      <c r="N330">
        <f>'Previous Trades Import_OMS Quer'!N330</f>
        <v>0</v>
      </c>
      <c r="O330" t="str">
        <f>CLEAN('Previous Trades Import_OMS Quer'!O330)</f>
        <v/>
      </c>
      <c r="Q330" s="25">
        <f t="shared" si="10"/>
        <v>0</v>
      </c>
      <c r="R330" s="25" t="e">
        <f>VLOOKUP(O330,'Currency Balance'!$O$3:$Q$32,3,0)</f>
        <v>#N/A</v>
      </c>
      <c r="S330" t="e">
        <f t="shared" si="11"/>
        <v>#N/A</v>
      </c>
    </row>
    <row r="331" spans="1:19">
      <c r="A331">
        <f>'Previous Trades Import_OMS Quer'!A331</f>
        <v>0</v>
      </c>
      <c r="B331">
        <f>'Previous Trades Import_OMS Quer'!B331</f>
        <v>0</v>
      </c>
      <c r="C331" s="22">
        <f>'Previous Trades Import_OMS Quer'!C331</f>
        <v>0</v>
      </c>
      <c r="D331">
        <f>'Previous Trades Import_OMS Quer'!D331</f>
        <v>0</v>
      </c>
      <c r="E331" s="22">
        <f>'Previous Trades Import_OMS Quer'!E331</f>
        <v>0</v>
      </c>
      <c r="F331">
        <f>'Previous Trades Import_OMS Quer'!F331</f>
        <v>0</v>
      </c>
      <c r="G331">
        <f>'Previous Trades Import_OMS Quer'!G331</f>
        <v>0</v>
      </c>
      <c r="H331">
        <f>'Previous Trades Import_OMS Quer'!H331</f>
        <v>0</v>
      </c>
      <c r="I331">
        <f>'Previous Trades Import_OMS Quer'!I331</f>
        <v>0</v>
      </c>
      <c r="J331">
        <f>'Previous Trades Import_OMS Quer'!J331</f>
        <v>0</v>
      </c>
      <c r="K331">
        <f>'Previous Trades Import_OMS Quer'!K331</f>
        <v>0</v>
      </c>
      <c r="L331">
        <f>'Previous Trades Import_OMS Quer'!L331</f>
        <v>0</v>
      </c>
      <c r="M331">
        <f>'Previous Trades Import_OMS Quer'!M331</f>
        <v>0</v>
      </c>
      <c r="N331">
        <f>'Previous Trades Import_OMS Quer'!N331</f>
        <v>0</v>
      </c>
      <c r="O331" t="str">
        <f>CLEAN('Previous Trades Import_OMS Quer'!O331)</f>
        <v/>
      </c>
      <c r="Q331" s="25">
        <f t="shared" si="10"/>
        <v>0</v>
      </c>
      <c r="R331" s="25" t="e">
        <f>VLOOKUP(O331,'Currency Balance'!$O$3:$Q$32,3,0)</f>
        <v>#N/A</v>
      </c>
      <c r="S331" t="e">
        <f t="shared" si="11"/>
        <v>#N/A</v>
      </c>
    </row>
    <row r="332" spans="1:19">
      <c r="A332">
        <f>'Previous Trades Import_OMS Quer'!A332</f>
        <v>0</v>
      </c>
      <c r="B332">
        <f>'Previous Trades Import_OMS Quer'!B332</f>
        <v>0</v>
      </c>
      <c r="C332" s="22">
        <f>'Previous Trades Import_OMS Quer'!C332</f>
        <v>0</v>
      </c>
      <c r="D332">
        <f>'Previous Trades Import_OMS Quer'!D332</f>
        <v>0</v>
      </c>
      <c r="E332" s="22">
        <f>'Previous Trades Import_OMS Quer'!E332</f>
        <v>0</v>
      </c>
      <c r="F332">
        <f>'Previous Trades Import_OMS Quer'!F332</f>
        <v>0</v>
      </c>
      <c r="G332">
        <f>'Previous Trades Import_OMS Quer'!G332</f>
        <v>0</v>
      </c>
      <c r="H332">
        <f>'Previous Trades Import_OMS Quer'!H332</f>
        <v>0</v>
      </c>
      <c r="I332">
        <f>'Previous Trades Import_OMS Quer'!I332</f>
        <v>0</v>
      </c>
      <c r="J332">
        <f>'Previous Trades Import_OMS Quer'!J332</f>
        <v>0</v>
      </c>
      <c r="K332">
        <f>'Previous Trades Import_OMS Quer'!K332</f>
        <v>0</v>
      </c>
      <c r="L332">
        <f>'Previous Trades Import_OMS Quer'!L332</f>
        <v>0</v>
      </c>
      <c r="M332">
        <f>'Previous Trades Import_OMS Quer'!M332</f>
        <v>0</v>
      </c>
      <c r="N332">
        <f>'Previous Trades Import_OMS Quer'!N332</f>
        <v>0</v>
      </c>
      <c r="O332" t="str">
        <f>CLEAN('Previous Trades Import_OMS Quer'!O332)</f>
        <v/>
      </c>
      <c r="Q332" s="25">
        <f t="shared" si="10"/>
        <v>0</v>
      </c>
      <c r="R332" s="25" t="e">
        <f>VLOOKUP(O332,'Currency Balance'!$O$3:$Q$32,3,0)</f>
        <v>#N/A</v>
      </c>
      <c r="S332" t="e">
        <f t="shared" si="11"/>
        <v>#N/A</v>
      </c>
    </row>
    <row r="333" spans="1:19">
      <c r="A333">
        <f>'Previous Trades Import_OMS Quer'!A333</f>
        <v>0</v>
      </c>
      <c r="B333">
        <f>'Previous Trades Import_OMS Quer'!B333</f>
        <v>0</v>
      </c>
      <c r="C333" s="22">
        <f>'Previous Trades Import_OMS Quer'!C333</f>
        <v>0</v>
      </c>
      <c r="D333">
        <f>'Previous Trades Import_OMS Quer'!D333</f>
        <v>0</v>
      </c>
      <c r="E333" s="22">
        <f>'Previous Trades Import_OMS Quer'!E333</f>
        <v>0</v>
      </c>
      <c r="F333">
        <f>'Previous Trades Import_OMS Quer'!F333</f>
        <v>0</v>
      </c>
      <c r="G333">
        <f>'Previous Trades Import_OMS Quer'!G333</f>
        <v>0</v>
      </c>
      <c r="H333">
        <f>'Previous Trades Import_OMS Quer'!H333</f>
        <v>0</v>
      </c>
      <c r="I333">
        <f>'Previous Trades Import_OMS Quer'!I333</f>
        <v>0</v>
      </c>
      <c r="J333">
        <f>'Previous Trades Import_OMS Quer'!J333</f>
        <v>0</v>
      </c>
      <c r="K333">
        <f>'Previous Trades Import_OMS Quer'!K333</f>
        <v>0</v>
      </c>
      <c r="L333">
        <f>'Previous Trades Import_OMS Quer'!L333</f>
        <v>0</v>
      </c>
      <c r="M333">
        <f>'Previous Trades Import_OMS Quer'!M333</f>
        <v>0</v>
      </c>
      <c r="N333">
        <f>'Previous Trades Import_OMS Quer'!N333</f>
        <v>0</v>
      </c>
      <c r="O333" t="str">
        <f>CLEAN('Previous Trades Import_OMS Quer'!O333)</f>
        <v/>
      </c>
      <c r="Q333" s="25">
        <f t="shared" si="10"/>
        <v>0</v>
      </c>
      <c r="R333" s="25" t="e">
        <f>VLOOKUP(O333,'Currency Balance'!$O$3:$Q$32,3,0)</f>
        <v>#N/A</v>
      </c>
      <c r="S333" t="e">
        <f t="shared" si="11"/>
        <v>#N/A</v>
      </c>
    </row>
    <row r="334" spans="1:19">
      <c r="A334">
        <f>'Previous Trades Import_OMS Quer'!A334</f>
        <v>0</v>
      </c>
      <c r="B334">
        <f>'Previous Trades Import_OMS Quer'!B334</f>
        <v>0</v>
      </c>
      <c r="C334" s="22">
        <f>'Previous Trades Import_OMS Quer'!C334</f>
        <v>0</v>
      </c>
      <c r="D334">
        <f>'Previous Trades Import_OMS Quer'!D334</f>
        <v>0</v>
      </c>
      <c r="E334" s="22">
        <f>'Previous Trades Import_OMS Quer'!E334</f>
        <v>0</v>
      </c>
      <c r="F334">
        <f>'Previous Trades Import_OMS Quer'!F334</f>
        <v>0</v>
      </c>
      <c r="G334">
        <f>'Previous Trades Import_OMS Quer'!G334</f>
        <v>0</v>
      </c>
      <c r="H334">
        <f>'Previous Trades Import_OMS Quer'!H334</f>
        <v>0</v>
      </c>
      <c r="I334">
        <f>'Previous Trades Import_OMS Quer'!I334</f>
        <v>0</v>
      </c>
      <c r="J334">
        <f>'Previous Trades Import_OMS Quer'!J334</f>
        <v>0</v>
      </c>
      <c r="K334">
        <f>'Previous Trades Import_OMS Quer'!K334</f>
        <v>0</v>
      </c>
      <c r="L334">
        <f>'Previous Trades Import_OMS Quer'!L334</f>
        <v>0</v>
      </c>
      <c r="M334">
        <f>'Previous Trades Import_OMS Quer'!M334</f>
        <v>0</v>
      </c>
      <c r="N334">
        <f>'Previous Trades Import_OMS Quer'!N334</f>
        <v>0</v>
      </c>
      <c r="O334" t="str">
        <f>CLEAN('Previous Trades Import_OMS Quer'!O334)</f>
        <v/>
      </c>
      <c r="Q334" s="25">
        <f t="shared" si="10"/>
        <v>0</v>
      </c>
      <c r="R334" s="25" t="e">
        <f>VLOOKUP(O334,'Currency Balance'!$O$3:$Q$32,3,0)</f>
        <v>#N/A</v>
      </c>
      <c r="S334" t="e">
        <f t="shared" si="11"/>
        <v>#N/A</v>
      </c>
    </row>
    <row r="335" spans="1:19">
      <c r="A335">
        <f>'Previous Trades Import_OMS Quer'!A335</f>
        <v>0</v>
      </c>
      <c r="B335">
        <f>'Previous Trades Import_OMS Quer'!B335</f>
        <v>0</v>
      </c>
      <c r="C335" s="22">
        <f>'Previous Trades Import_OMS Quer'!C335</f>
        <v>0</v>
      </c>
      <c r="D335">
        <f>'Previous Trades Import_OMS Quer'!D335</f>
        <v>0</v>
      </c>
      <c r="E335" s="22">
        <f>'Previous Trades Import_OMS Quer'!E335</f>
        <v>0</v>
      </c>
      <c r="F335">
        <f>'Previous Trades Import_OMS Quer'!F335</f>
        <v>0</v>
      </c>
      <c r="G335">
        <f>'Previous Trades Import_OMS Quer'!G335</f>
        <v>0</v>
      </c>
      <c r="H335">
        <f>'Previous Trades Import_OMS Quer'!H335</f>
        <v>0</v>
      </c>
      <c r="I335">
        <f>'Previous Trades Import_OMS Quer'!I335</f>
        <v>0</v>
      </c>
      <c r="J335">
        <f>'Previous Trades Import_OMS Quer'!J335</f>
        <v>0</v>
      </c>
      <c r="K335">
        <f>'Previous Trades Import_OMS Quer'!K335</f>
        <v>0</v>
      </c>
      <c r="L335">
        <f>'Previous Trades Import_OMS Quer'!L335</f>
        <v>0</v>
      </c>
      <c r="M335">
        <f>'Previous Trades Import_OMS Quer'!M335</f>
        <v>0</v>
      </c>
      <c r="N335">
        <f>'Previous Trades Import_OMS Quer'!N335</f>
        <v>0</v>
      </c>
      <c r="O335" t="str">
        <f>CLEAN('Previous Trades Import_OMS Quer'!O335)</f>
        <v/>
      </c>
      <c r="Q335" s="25">
        <f t="shared" si="10"/>
        <v>0</v>
      </c>
      <c r="R335" s="25" t="e">
        <f>VLOOKUP(O335,'Currency Balance'!$O$3:$Q$32,3,0)</f>
        <v>#N/A</v>
      </c>
      <c r="S335" t="e">
        <f t="shared" si="11"/>
        <v>#N/A</v>
      </c>
    </row>
    <row r="336" spans="1:19">
      <c r="A336">
        <f>'Previous Trades Import_OMS Quer'!A336</f>
        <v>0</v>
      </c>
      <c r="B336">
        <f>'Previous Trades Import_OMS Quer'!B336</f>
        <v>0</v>
      </c>
      <c r="C336" s="22">
        <f>'Previous Trades Import_OMS Quer'!C336</f>
        <v>0</v>
      </c>
      <c r="D336">
        <f>'Previous Trades Import_OMS Quer'!D336</f>
        <v>0</v>
      </c>
      <c r="E336" s="22">
        <f>'Previous Trades Import_OMS Quer'!E336</f>
        <v>0</v>
      </c>
      <c r="F336">
        <f>'Previous Trades Import_OMS Quer'!F336</f>
        <v>0</v>
      </c>
      <c r="G336">
        <f>'Previous Trades Import_OMS Quer'!G336</f>
        <v>0</v>
      </c>
      <c r="H336">
        <f>'Previous Trades Import_OMS Quer'!H336</f>
        <v>0</v>
      </c>
      <c r="I336">
        <f>'Previous Trades Import_OMS Quer'!I336</f>
        <v>0</v>
      </c>
      <c r="J336">
        <f>'Previous Trades Import_OMS Quer'!J336</f>
        <v>0</v>
      </c>
      <c r="K336">
        <f>'Previous Trades Import_OMS Quer'!K336</f>
        <v>0</v>
      </c>
      <c r="L336">
        <f>'Previous Trades Import_OMS Quer'!L336</f>
        <v>0</v>
      </c>
      <c r="M336">
        <f>'Previous Trades Import_OMS Quer'!M336</f>
        <v>0</v>
      </c>
      <c r="N336">
        <f>'Previous Trades Import_OMS Quer'!N336</f>
        <v>0</v>
      </c>
      <c r="O336" t="str">
        <f>CLEAN('Previous Trades Import_OMS Quer'!O336)</f>
        <v/>
      </c>
      <c r="Q336" s="25">
        <f t="shared" si="10"/>
        <v>0</v>
      </c>
      <c r="R336" s="25" t="e">
        <f>VLOOKUP(O336,'Currency Balance'!$O$3:$Q$32,3,0)</f>
        <v>#N/A</v>
      </c>
      <c r="S336" t="e">
        <f t="shared" si="11"/>
        <v>#N/A</v>
      </c>
    </row>
    <row r="337" spans="1:19">
      <c r="A337">
        <f>'Previous Trades Import_OMS Quer'!A337</f>
        <v>0</v>
      </c>
      <c r="B337">
        <f>'Previous Trades Import_OMS Quer'!B337</f>
        <v>0</v>
      </c>
      <c r="C337" s="22">
        <f>'Previous Trades Import_OMS Quer'!C337</f>
        <v>0</v>
      </c>
      <c r="D337">
        <f>'Previous Trades Import_OMS Quer'!D337</f>
        <v>0</v>
      </c>
      <c r="E337" s="22">
        <f>'Previous Trades Import_OMS Quer'!E337</f>
        <v>0</v>
      </c>
      <c r="F337">
        <f>'Previous Trades Import_OMS Quer'!F337</f>
        <v>0</v>
      </c>
      <c r="G337">
        <f>'Previous Trades Import_OMS Quer'!G337</f>
        <v>0</v>
      </c>
      <c r="H337">
        <f>'Previous Trades Import_OMS Quer'!H337</f>
        <v>0</v>
      </c>
      <c r="I337">
        <f>'Previous Trades Import_OMS Quer'!I337</f>
        <v>0</v>
      </c>
      <c r="J337">
        <f>'Previous Trades Import_OMS Quer'!J337</f>
        <v>0</v>
      </c>
      <c r="K337">
        <f>'Previous Trades Import_OMS Quer'!K337</f>
        <v>0</v>
      </c>
      <c r="L337">
        <f>'Previous Trades Import_OMS Quer'!L337</f>
        <v>0</v>
      </c>
      <c r="M337">
        <f>'Previous Trades Import_OMS Quer'!M337</f>
        <v>0</v>
      </c>
      <c r="N337">
        <f>'Previous Trades Import_OMS Quer'!N337</f>
        <v>0</v>
      </c>
      <c r="O337" t="str">
        <f>CLEAN('Previous Trades Import_OMS Quer'!O337)</f>
        <v/>
      </c>
      <c r="Q337" s="25">
        <f t="shared" si="10"/>
        <v>0</v>
      </c>
      <c r="R337" s="25" t="e">
        <f>VLOOKUP(O337,'Currency Balance'!$O$3:$Q$32,3,0)</f>
        <v>#N/A</v>
      </c>
      <c r="S337" t="e">
        <f t="shared" si="11"/>
        <v>#N/A</v>
      </c>
    </row>
    <row r="338" spans="1:19">
      <c r="A338">
        <f>'Previous Trades Import_OMS Quer'!A338</f>
        <v>0</v>
      </c>
      <c r="B338">
        <f>'Previous Trades Import_OMS Quer'!B338</f>
        <v>0</v>
      </c>
      <c r="C338" s="22">
        <f>'Previous Trades Import_OMS Quer'!C338</f>
        <v>0</v>
      </c>
      <c r="D338">
        <f>'Previous Trades Import_OMS Quer'!D338</f>
        <v>0</v>
      </c>
      <c r="E338" s="22">
        <f>'Previous Trades Import_OMS Quer'!E338</f>
        <v>0</v>
      </c>
      <c r="F338">
        <f>'Previous Trades Import_OMS Quer'!F338</f>
        <v>0</v>
      </c>
      <c r="G338">
        <f>'Previous Trades Import_OMS Quer'!G338</f>
        <v>0</v>
      </c>
      <c r="H338">
        <f>'Previous Trades Import_OMS Quer'!H338</f>
        <v>0</v>
      </c>
      <c r="I338">
        <f>'Previous Trades Import_OMS Quer'!I338</f>
        <v>0</v>
      </c>
      <c r="J338">
        <f>'Previous Trades Import_OMS Quer'!J338</f>
        <v>0</v>
      </c>
      <c r="K338">
        <f>'Previous Trades Import_OMS Quer'!K338</f>
        <v>0</v>
      </c>
      <c r="L338">
        <f>'Previous Trades Import_OMS Quer'!L338</f>
        <v>0</v>
      </c>
      <c r="M338">
        <f>'Previous Trades Import_OMS Quer'!M338</f>
        <v>0</v>
      </c>
      <c r="N338">
        <f>'Previous Trades Import_OMS Quer'!N338</f>
        <v>0</v>
      </c>
      <c r="O338" t="str">
        <f>CLEAN('Previous Trades Import_OMS Quer'!O338)</f>
        <v/>
      </c>
      <c r="Q338" s="25">
        <f t="shared" si="10"/>
        <v>0</v>
      </c>
      <c r="R338" s="25" t="e">
        <f>VLOOKUP(O338,'Currency Balance'!$O$3:$Q$32,3,0)</f>
        <v>#N/A</v>
      </c>
      <c r="S338" t="e">
        <f t="shared" si="11"/>
        <v>#N/A</v>
      </c>
    </row>
    <row r="339" spans="1:19">
      <c r="A339">
        <f>'Previous Trades Import_OMS Quer'!A339</f>
        <v>0</v>
      </c>
      <c r="B339">
        <f>'Previous Trades Import_OMS Quer'!B339</f>
        <v>0</v>
      </c>
      <c r="C339" s="22">
        <f>'Previous Trades Import_OMS Quer'!C339</f>
        <v>0</v>
      </c>
      <c r="D339">
        <f>'Previous Trades Import_OMS Quer'!D339</f>
        <v>0</v>
      </c>
      <c r="E339" s="22">
        <f>'Previous Trades Import_OMS Quer'!E339</f>
        <v>0</v>
      </c>
      <c r="F339">
        <f>'Previous Trades Import_OMS Quer'!F339</f>
        <v>0</v>
      </c>
      <c r="G339">
        <f>'Previous Trades Import_OMS Quer'!G339</f>
        <v>0</v>
      </c>
      <c r="H339">
        <f>'Previous Trades Import_OMS Quer'!H339</f>
        <v>0</v>
      </c>
      <c r="I339">
        <f>'Previous Trades Import_OMS Quer'!I339</f>
        <v>0</v>
      </c>
      <c r="J339">
        <f>'Previous Trades Import_OMS Quer'!J339</f>
        <v>0</v>
      </c>
      <c r="K339">
        <f>'Previous Trades Import_OMS Quer'!K339</f>
        <v>0</v>
      </c>
      <c r="L339">
        <f>'Previous Trades Import_OMS Quer'!L339</f>
        <v>0</v>
      </c>
      <c r="M339">
        <f>'Previous Trades Import_OMS Quer'!M339</f>
        <v>0</v>
      </c>
      <c r="N339">
        <f>'Previous Trades Import_OMS Quer'!N339</f>
        <v>0</v>
      </c>
      <c r="O339" t="str">
        <f>CLEAN('Previous Trades Import_OMS Quer'!O339)</f>
        <v/>
      </c>
      <c r="Q339" s="25">
        <f t="shared" si="10"/>
        <v>0</v>
      </c>
      <c r="R339" s="25" t="e">
        <f>VLOOKUP(O339,'Currency Balance'!$O$3:$Q$32,3,0)</f>
        <v>#N/A</v>
      </c>
      <c r="S339" t="e">
        <f t="shared" si="11"/>
        <v>#N/A</v>
      </c>
    </row>
    <row r="340" spans="1:19">
      <c r="A340">
        <f>'Previous Trades Import_OMS Quer'!A340</f>
        <v>0</v>
      </c>
      <c r="B340">
        <f>'Previous Trades Import_OMS Quer'!B340</f>
        <v>0</v>
      </c>
      <c r="C340" s="22">
        <f>'Previous Trades Import_OMS Quer'!C340</f>
        <v>0</v>
      </c>
      <c r="D340">
        <f>'Previous Trades Import_OMS Quer'!D340</f>
        <v>0</v>
      </c>
      <c r="E340" s="22">
        <f>'Previous Trades Import_OMS Quer'!E340</f>
        <v>0</v>
      </c>
      <c r="F340">
        <f>'Previous Trades Import_OMS Quer'!F340</f>
        <v>0</v>
      </c>
      <c r="G340">
        <f>'Previous Trades Import_OMS Quer'!G340</f>
        <v>0</v>
      </c>
      <c r="H340">
        <f>'Previous Trades Import_OMS Quer'!H340</f>
        <v>0</v>
      </c>
      <c r="I340">
        <f>'Previous Trades Import_OMS Quer'!I340</f>
        <v>0</v>
      </c>
      <c r="J340">
        <f>'Previous Trades Import_OMS Quer'!J340</f>
        <v>0</v>
      </c>
      <c r="K340">
        <f>'Previous Trades Import_OMS Quer'!K340</f>
        <v>0</v>
      </c>
      <c r="L340">
        <f>'Previous Trades Import_OMS Quer'!L340</f>
        <v>0</v>
      </c>
      <c r="M340">
        <f>'Previous Trades Import_OMS Quer'!M340</f>
        <v>0</v>
      </c>
      <c r="N340">
        <f>'Previous Trades Import_OMS Quer'!N340</f>
        <v>0</v>
      </c>
      <c r="O340" t="str">
        <f>CLEAN('Previous Trades Import_OMS Quer'!O340)</f>
        <v/>
      </c>
      <c r="Q340" s="25">
        <f t="shared" si="10"/>
        <v>0</v>
      </c>
      <c r="R340" s="25" t="e">
        <f>VLOOKUP(O340,'Currency Balance'!$O$3:$Q$32,3,0)</f>
        <v>#N/A</v>
      </c>
      <c r="S340" t="e">
        <f t="shared" si="11"/>
        <v>#N/A</v>
      </c>
    </row>
    <row r="341" spans="1:19">
      <c r="A341">
        <f>'Previous Trades Import_OMS Quer'!A341</f>
        <v>0</v>
      </c>
      <c r="B341">
        <f>'Previous Trades Import_OMS Quer'!B341</f>
        <v>0</v>
      </c>
      <c r="C341" s="22">
        <f>'Previous Trades Import_OMS Quer'!C341</f>
        <v>0</v>
      </c>
      <c r="D341">
        <f>'Previous Trades Import_OMS Quer'!D341</f>
        <v>0</v>
      </c>
      <c r="E341" s="22">
        <f>'Previous Trades Import_OMS Quer'!E341</f>
        <v>0</v>
      </c>
      <c r="F341">
        <f>'Previous Trades Import_OMS Quer'!F341</f>
        <v>0</v>
      </c>
      <c r="G341">
        <f>'Previous Trades Import_OMS Quer'!G341</f>
        <v>0</v>
      </c>
      <c r="H341">
        <f>'Previous Trades Import_OMS Quer'!H341</f>
        <v>0</v>
      </c>
      <c r="I341">
        <f>'Previous Trades Import_OMS Quer'!I341</f>
        <v>0</v>
      </c>
      <c r="J341">
        <f>'Previous Trades Import_OMS Quer'!J341</f>
        <v>0</v>
      </c>
      <c r="K341">
        <f>'Previous Trades Import_OMS Quer'!K341</f>
        <v>0</v>
      </c>
      <c r="L341">
        <f>'Previous Trades Import_OMS Quer'!L341</f>
        <v>0</v>
      </c>
      <c r="M341">
        <f>'Previous Trades Import_OMS Quer'!M341</f>
        <v>0</v>
      </c>
      <c r="N341">
        <f>'Previous Trades Import_OMS Quer'!N341</f>
        <v>0</v>
      </c>
      <c r="O341" t="str">
        <f>CLEAN('Previous Trades Import_OMS Quer'!O341)</f>
        <v/>
      </c>
      <c r="Q341" s="25">
        <f t="shared" si="10"/>
        <v>0</v>
      </c>
      <c r="R341" s="25" t="e">
        <f>VLOOKUP(O341,'Currency Balance'!$O$3:$Q$32,3,0)</f>
        <v>#N/A</v>
      </c>
      <c r="S341" t="e">
        <f t="shared" si="11"/>
        <v>#N/A</v>
      </c>
    </row>
    <row r="342" spans="1:19">
      <c r="A342">
        <f>'Previous Trades Import_OMS Quer'!A342</f>
        <v>0</v>
      </c>
      <c r="B342">
        <f>'Previous Trades Import_OMS Quer'!B342</f>
        <v>0</v>
      </c>
      <c r="C342" s="22">
        <f>'Previous Trades Import_OMS Quer'!C342</f>
        <v>0</v>
      </c>
      <c r="D342">
        <f>'Previous Trades Import_OMS Quer'!D342</f>
        <v>0</v>
      </c>
      <c r="E342" s="22">
        <f>'Previous Trades Import_OMS Quer'!E342</f>
        <v>0</v>
      </c>
      <c r="F342">
        <f>'Previous Trades Import_OMS Quer'!F342</f>
        <v>0</v>
      </c>
      <c r="G342">
        <f>'Previous Trades Import_OMS Quer'!G342</f>
        <v>0</v>
      </c>
      <c r="H342">
        <f>'Previous Trades Import_OMS Quer'!H342</f>
        <v>0</v>
      </c>
      <c r="I342">
        <f>'Previous Trades Import_OMS Quer'!I342</f>
        <v>0</v>
      </c>
      <c r="J342">
        <f>'Previous Trades Import_OMS Quer'!J342</f>
        <v>0</v>
      </c>
      <c r="K342">
        <f>'Previous Trades Import_OMS Quer'!K342</f>
        <v>0</v>
      </c>
      <c r="L342">
        <f>'Previous Trades Import_OMS Quer'!L342</f>
        <v>0</v>
      </c>
      <c r="M342">
        <f>'Previous Trades Import_OMS Quer'!M342</f>
        <v>0</v>
      </c>
      <c r="N342">
        <f>'Previous Trades Import_OMS Quer'!N342</f>
        <v>0</v>
      </c>
      <c r="O342" t="str">
        <f>CLEAN('Previous Trades Import_OMS Quer'!O342)</f>
        <v/>
      </c>
      <c r="Q342" s="25">
        <f t="shared" si="10"/>
        <v>0</v>
      </c>
      <c r="R342" s="25" t="e">
        <f>VLOOKUP(O342,'Currency Balance'!$O$3:$Q$32,3,0)</f>
        <v>#N/A</v>
      </c>
      <c r="S342" t="e">
        <f t="shared" si="11"/>
        <v>#N/A</v>
      </c>
    </row>
    <row r="343" spans="1:19">
      <c r="A343">
        <f>'Previous Trades Import_OMS Quer'!A343</f>
        <v>0</v>
      </c>
      <c r="B343">
        <f>'Previous Trades Import_OMS Quer'!B343</f>
        <v>0</v>
      </c>
      <c r="C343" s="22">
        <f>'Previous Trades Import_OMS Quer'!C343</f>
        <v>0</v>
      </c>
      <c r="D343">
        <f>'Previous Trades Import_OMS Quer'!D343</f>
        <v>0</v>
      </c>
      <c r="E343" s="22">
        <f>'Previous Trades Import_OMS Quer'!E343</f>
        <v>0</v>
      </c>
      <c r="F343">
        <f>'Previous Trades Import_OMS Quer'!F343</f>
        <v>0</v>
      </c>
      <c r="G343">
        <f>'Previous Trades Import_OMS Quer'!G343</f>
        <v>0</v>
      </c>
      <c r="H343">
        <f>'Previous Trades Import_OMS Quer'!H343</f>
        <v>0</v>
      </c>
      <c r="I343">
        <f>'Previous Trades Import_OMS Quer'!I343</f>
        <v>0</v>
      </c>
      <c r="J343">
        <f>'Previous Trades Import_OMS Quer'!J343</f>
        <v>0</v>
      </c>
      <c r="K343">
        <f>'Previous Trades Import_OMS Quer'!K343</f>
        <v>0</v>
      </c>
      <c r="L343">
        <f>'Previous Trades Import_OMS Quer'!L343</f>
        <v>0</v>
      </c>
      <c r="M343">
        <f>'Previous Trades Import_OMS Quer'!M343</f>
        <v>0</v>
      </c>
      <c r="N343">
        <f>'Previous Trades Import_OMS Quer'!N343</f>
        <v>0</v>
      </c>
      <c r="O343" t="str">
        <f>CLEAN('Previous Trades Import_OMS Quer'!O343)</f>
        <v/>
      </c>
      <c r="Q343" s="25">
        <f t="shared" si="10"/>
        <v>0</v>
      </c>
      <c r="R343" s="25" t="e">
        <f>VLOOKUP(O343,'Currency Balance'!$O$3:$Q$32,3,0)</f>
        <v>#N/A</v>
      </c>
      <c r="S343" t="e">
        <f t="shared" si="11"/>
        <v>#N/A</v>
      </c>
    </row>
    <row r="344" spans="1:19">
      <c r="A344">
        <f>'Previous Trades Import_OMS Quer'!A344</f>
        <v>0</v>
      </c>
      <c r="B344">
        <f>'Previous Trades Import_OMS Quer'!B344</f>
        <v>0</v>
      </c>
      <c r="C344" s="22">
        <f>'Previous Trades Import_OMS Quer'!C344</f>
        <v>0</v>
      </c>
      <c r="D344">
        <f>'Previous Trades Import_OMS Quer'!D344</f>
        <v>0</v>
      </c>
      <c r="E344" s="22">
        <f>'Previous Trades Import_OMS Quer'!E344</f>
        <v>0</v>
      </c>
      <c r="F344">
        <f>'Previous Trades Import_OMS Quer'!F344</f>
        <v>0</v>
      </c>
      <c r="G344">
        <f>'Previous Trades Import_OMS Quer'!G344</f>
        <v>0</v>
      </c>
      <c r="H344">
        <f>'Previous Trades Import_OMS Quer'!H344</f>
        <v>0</v>
      </c>
      <c r="I344">
        <f>'Previous Trades Import_OMS Quer'!I344</f>
        <v>0</v>
      </c>
      <c r="J344">
        <f>'Previous Trades Import_OMS Quer'!J344</f>
        <v>0</v>
      </c>
      <c r="K344">
        <f>'Previous Trades Import_OMS Quer'!K344</f>
        <v>0</v>
      </c>
      <c r="L344">
        <f>'Previous Trades Import_OMS Quer'!L344</f>
        <v>0</v>
      </c>
      <c r="M344">
        <f>'Previous Trades Import_OMS Quer'!M344</f>
        <v>0</v>
      </c>
      <c r="N344">
        <f>'Previous Trades Import_OMS Quer'!N344</f>
        <v>0</v>
      </c>
      <c r="O344" t="str">
        <f>CLEAN('Previous Trades Import_OMS Quer'!O344)</f>
        <v/>
      </c>
      <c r="Q344" s="25">
        <f t="shared" si="10"/>
        <v>0</v>
      </c>
      <c r="R344" s="25" t="e">
        <f>VLOOKUP(O344,'Currency Balance'!$O$3:$Q$32,3,0)</f>
        <v>#N/A</v>
      </c>
      <c r="S344" t="e">
        <f t="shared" si="11"/>
        <v>#N/A</v>
      </c>
    </row>
    <row r="345" spans="1:19">
      <c r="A345">
        <f>'Previous Trades Import_OMS Quer'!A345</f>
        <v>0</v>
      </c>
      <c r="B345">
        <f>'Previous Trades Import_OMS Quer'!B345</f>
        <v>0</v>
      </c>
      <c r="C345" s="22">
        <f>'Previous Trades Import_OMS Quer'!C345</f>
        <v>0</v>
      </c>
      <c r="D345">
        <f>'Previous Trades Import_OMS Quer'!D345</f>
        <v>0</v>
      </c>
      <c r="E345" s="22">
        <f>'Previous Trades Import_OMS Quer'!E345</f>
        <v>0</v>
      </c>
      <c r="F345">
        <f>'Previous Trades Import_OMS Quer'!F345</f>
        <v>0</v>
      </c>
      <c r="G345">
        <f>'Previous Trades Import_OMS Quer'!G345</f>
        <v>0</v>
      </c>
      <c r="H345">
        <f>'Previous Trades Import_OMS Quer'!H345</f>
        <v>0</v>
      </c>
      <c r="I345">
        <f>'Previous Trades Import_OMS Quer'!I345</f>
        <v>0</v>
      </c>
      <c r="J345">
        <f>'Previous Trades Import_OMS Quer'!J345</f>
        <v>0</v>
      </c>
      <c r="K345">
        <f>'Previous Trades Import_OMS Quer'!K345</f>
        <v>0</v>
      </c>
      <c r="L345">
        <f>'Previous Trades Import_OMS Quer'!L345</f>
        <v>0</v>
      </c>
      <c r="M345">
        <f>'Previous Trades Import_OMS Quer'!M345</f>
        <v>0</v>
      </c>
      <c r="N345">
        <f>'Previous Trades Import_OMS Quer'!N345</f>
        <v>0</v>
      </c>
      <c r="O345" t="str">
        <f>CLEAN('Previous Trades Import_OMS Quer'!O345)</f>
        <v/>
      </c>
      <c r="Q345" s="25">
        <f t="shared" si="10"/>
        <v>0</v>
      </c>
      <c r="R345" s="25" t="e">
        <f>VLOOKUP(O345,'Currency Balance'!$O$3:$Q$32,3,0)</f>
        <v>#N/A</v>
      </c>
      <c r="S345" t="e">
        <f t="shared" si="11"/>
        <v>#N/A</v>
      </c>
    </row>
    <row r="346" spans="1:19">
      <c r="A346">
        <f>'Previous Trades Import_OMS Quer'!A346</f>
        <v>0</v>
      </c>
      <c r="B346">
        <f>'Previous Trades Import_OMS Quer'!B346</f>
        <v>0</v>
      </c>
      <c r="C346" s="22">
        <f>'Previous Trades Import_OMS Quer'!C346</f>
        <v>0</v>
      </c>
      <c r="D346">
        <f>'Previous Trades Import_OMS Quer'!D346</f>
        <v>0</v>
      </c>
      <c r="E346" s="22">
        <f>'Previous Trades Import_OMS Quer'!E346</f>
        <v>0</v>
      </c>
      <c r="F346">
        <f>'Previous Trades Import_OMS Quer'!F346</f>
        <v>0</v>
      </c>
      <c r="G346">
        <f>'Previous Trades Import_OMS Quer'!G346</f>
        <v>0</v>
      </c>
      <c r="H346">
        <f>'Previous Trades Import_OMS Quer'!H346</f>
        <v>0</v>
      </c>
      <c r="I346">
        <f>'Previous Trades Import_OMS Quer'!I346</f>
        <v>0</v>
      </c>
      <c r="J346">
        <f>'Previous Trades Import_OMS Quer'!J346</f>
        <v>0</v>
      </c>
      <c r="K346">
        <f>'Previous Trades Import_OMS Quer'!K346</f>
        <v>0</v>
      </c>
      <c r="L346">
        <f>'Previous Trades Import_OMS Quer'!L346</f>
        <v>0</v>
      </c>
      <c r="M346">
        <f>'Previous Trades Import_OMS Quer'!M346</f>
        <v>0</v>
      </c>
      <c r="N346">
        <f>'Previous Trades Import_OMS Quer'!N346</f>
        <v>0</v>
      </c>
      <c r="O346" t="str">
        <f>CLEAN('Previous Trades Import_OMS Quer'!O346)</f>
        <v/>
      </c>
      <c r="Q346" s="25">
        <f t="shared" si="10"/>
        <v>0</v>
      </c>
      <c r="R346" s="25" t="e">
        <f>VLOOKUP(O346,'Currency Balance'!$O$3:$Q$32,3,0)</f>
        <v>#N/A</v>
      </c>
      <c r="S346" t="e">
        <f t="shared" si="11"/>
        <v>#N/A</v>
      </c>
    </row>
    <row r="347" spans="1:19">
      <c r="A347">
        <f>'Previous Trades Import_OMS Quer'!A347</f>
        <v>0</v>
      </c>
      <c r="B347">
        <f>'Previous Trades Import_OMS Quer'!B347</f>
        <v>0</v>
      </c>
      <c r="C347" s="22">
        <f>'Previous Trades Import_OMS Quer'!C347</f>
        <v>0</v>
      </c>
      <c r="D347">
        <f>'Previous Trades Import_OMS Quer'!D347</f>
        <v>0</v>
      </c>
      <c r="E347" s="22">
        <f>'Previous Trades Import_OMS Quer'!E347</f>
        <v>0</v>
      </c>
      <c r="F347">
        <f>'Previous Trades Import_OMS Quer'!F347</f>
        <v>0</v>
      </c>
      <c r="G347">
        <f>'Previous Trades Import_OMS Quer'!G347</f>
        <v>0</v>
      </c>
      <c r="H347">
        <f>'Previous Trades Import_OMS Quer'!H347</f>
        <v>0</v>
      </c>
      <c r="I347">
        <f>'Previous Trades Import_OMS Quer'!I347</f>
        <v>0</v>
      </c>
      <c r="J347">
        <f>'Previous Trades Import_OMS Quer'!J347</f>
        <v>0</v>
      </c>
      <c r="K347">
        <f>'Previous Trades Import_OMS Quer'!K347</f>
        <v>0</v>
      </c>
      <c r="L347">
        <f>'Previous Trades Import_OMS Quer'!L347</f>
        <v>0</v>
      </c>
      <c r="M347">
        <f>'Previous Trades Import_OMS Quer'!M347</f>
        <v>0</v>
      </c>
      <c r="N347">
        <f>'Previous Trades Import_OMS Quer'!N347</f>
        <v>0</v>
      </c>
      <c r="O347" t="str">
        <f>CLEAN('Previous Trades Import_OMS Quer'!O347)</f>
        <v/>
      </c>
      <c r="Q347" s="25">
        <f t="shared" si="10"/>
        <v>0</v>
      </c>
      <c r="R347" s="25" t="e">
        <f>VLOOKUP(O347,'Currency Balance'!$O$3:$Q$32,3,0)</f>
        <v>#N/A</v>
      </c>
      <c r="S347" t="e">
        <f t="shared" si="11"/>
        <v>#N/A</v>
      </c>
    </row>
    <row r="348" spans="1:19">
      <c r="A348">
        <f>'Previous Trades Import_OMS Quer'!A348</f>
        <v>0</v>
      </c>
      <c r="B348">
        <f>'Previous Trades Import_OMS Quer'!B348</f>
        <v>0</v>
      </c>
      <c r="C348" s="22">
        <f>'Previous Trades Import_OMS Quer'!C348</f>
        <v>0</v>
      </c>
      <c r="D348">
        <f>'Previous Trades Import_OMS Quer'!D348</f>
        <v>0</v>
      </c>
      <c r="E348" s="22">
        <f>'Previous Trades Import_OMS Quer'!E348</f>
        <v>0</v>
      </c>
      <c r="F348">
        <f>'Previous Trades Import_OMS Quer'!F348</f>
        <v>0</v>
      </c>
      <c r="G348">
        <f>'Previous Trades Import_OMS Quer'!G348</f>
        <v>0</v>
      </c>
      <c r="H348">
        <f>'Previous Trades Import_OMS Quer'!H348</f>
        <v>0</v>
      </c>
      <c r="I348">
        <f>'Previous Trades Import_OMS Quer'!I348</f>
        <v>0</v>
      </c>
      <c r="J348">
        <f>'Previous Trades Import_OMS Quer'!J348</f>
        <v>0</v>
      </c>
      <c r="K348">
        <f>'Previous Trades Import_OMS Quer'!K348</f>
        <v>0</v>
      </c>
      <c r="L348">
        <f>'Previous Trades Import_OMS Quer'!L348</f>
        <v>0</v>
      </c>
      <c r="M348">
        <f>'Previous Trades Import_OMS Quer'!M348</f>
        <v>0</v>
      </c>
      <c r="N348">
        <f>'Previous Trades Import_OMS Quer'!N348</f>
        <v>0</v>
      </c>
      <c r="O348" t="str">
        <f>CLEAN('Previous Trades Import_OMS Quer'!O348)</f>
        <v/>
      </c>
      <c r="Q348" s="25">
        <f t="shared" si="10"/>
        <v>0</v>
      </c>
      <c r="R348" s="25" t="e">
        <f>VLOOKUP(O348,'Currency Balance'!$O$3:$Q$32,3,0)</f>
        <v>#N/A</v>
      </c>
      <c r="S348" t="e">
        <f t="shared" si="11"/>
        <v>#N/A</v>
      </c>
    </row>
    <row r="349" spans="1:19">
      <c r="A349">
        <f>'Previous Trades Import_OMS Quer'!A349</f>
        <v>0</v>
      </c>
      <c r="B349">
        <f>'Previous Trades Import_OMS Quer'!B349</f>
        <v>0</v>
      </c>
      <c r="C349" s="22">
        <f>'Previous Trades Import_OMS Quer'!C349</f>
        <v>0</v>
      </c>
      <c r="D349">
        <f>'Previous Trades Import_OMS Quer'!D349</f>
        <v>0</v>
      </c>
      <c r="E349" s="22">
        <f>'Previous Trades Import_OMS Quer'!E349</f>
        <v>0</v>
      </c>
      <c r="F349">
        <f>'Previous Trades Import_OMS Quer'!F349</f>
        <v>0</v>
      </c>
      <c r="G349">
        <f>'Previous Trades Import_OMS Quer'!G349</f>
        <v>0</v>
      </c>
      <c r="H349">
        <f>'Previous Trades Import_OMS Quer'!H349</f>
        <v>0</v>
      </c>
      <c r="I349">
        <f>'Previous Trades Import_OMS Quer'!I349</f>
        <v>0</v>
      </c>
      <c r="J349">
        <f>'Previous Trades Import_OMS Quer'!J349</f>
        <v>0</v>
      </c>
      <c r="K349">
        <f>'Previous Trades Import_OMS Quer'!K349</f>
        <v>0</v>
      </c>
      <c r="L349">
        <f>'Previous Trades Import_OMS Quer'!L349</f>
        <v>0</v>
      </c>
      <c r="M349">
        <f>'Previous Trades Import_OMS Quer'!M349</f>
        <v>0</v>
      </c>
      <c r="N349">
        <f>'Previous Trades Import_OMS Quer'!N349</f>
        <v>0</v>
      </c>
      <c r="O349" t="str">
        <f>CLEAN('Previous Trades Import_OMS Quer'!O349)</f>
        <v/>
      </c>
      <c r="Q349" s="25">
        <f t="shared" si="10"/>
        <v>0</v>
      </c>
      <c r="R349" s="25" t="e">
        <f>VLOOKUP(O349,'Currency Balance'!$O$3:$Q$32,3,0)</f>
        <v>#N/A</v>
      </c>
      <c r="S349" t="e">
        <f t="shared" si="11"/>
        <v>#N/A</v>
      </c>
    </row>
    <row r="350" spans="1:19">
      <c r="A350">
        <f>'Previous Trades Import_OMS Quer'!A350</f>
        <v>0</v>
      </c>
      <c r="B350">
        <f>'Previous Trades Import_OMS Quer'!B350</f>
        <v>0</v>
      </c>
      <c r="C350" s="22">
        <f>'Previous Trades Import_OMS Quer'!C350</f>
        <v>0</v>
      </c>
      <c r="D350">
        <f>'Previous Trades Import_OMS Quer'!D350</f>
        <v>0</v>
      </c>
      <c r="E350" s="22">
        <f>'Previous Trades Import_OMS Quer'!E350</f>
        <v>0</v>
      </c>
      <c r="F350">
        <f>'Previous Trades Import_OMS Quer'!F350</f>
        <v>0</v>
      </c>
      <c r="G350">
        <f>'Previous Trades Import_OMS Quer'!G350</f>
        <v>0</v>
      </c>
      <c r="H350">
        <f>'Previous Trades Import_OMS Quer'!H350</f>
        <v>0</v>
      </c>
      <c r="I350">
        <f>'Previous Trades Import_OMS Quer'!I350</f>
        <v>0</v>
      </c>
      <c r="J350">
        <f>'Previous Trades Import_OMS Quer'!J350</f>
        <v>0</v>
      </c>
      <c r="K350">
        <f>'Previous Trades Import_OMS Quer'!K350</f>
        <v>0</v>
      </c>
      <c r="L350">
        <f>'Previous Trades Import_OMS Quer'!L350</f>
        <v>0</v>
      </c>
      <c r="M350">
        <f>'Previous Trades Import_OMS Quer'!M350</f>
        <v>0</v>
      </c>
      <c r="N350">
        <f>'Previous Trades Import_OMS Quer'!N350</f>
        <v>0</v>
      </c>
      <c r="O350" t="str">
        <f>CLEAN('Previous Trades Import_OMS Quer'!O350)</f>
        <v/>
      </c>
      <c r="Q350" s="25">
        <f t="shared" si="10"/>
        <v>0</v>
      </c>
      <c r="R350" s="25" t="e">
        <f>VLOOKUP(O350,'Currency Balance'!$O$3:$Q$32,3,0)</f>
        <v>#N/A</v>
      </c>
      <c r="S350" t="e">
        <f t="shared" si="11"/>
        <v>#N/A</v>
      </c>
    </row>
    <row r="351" spans="1:19">
      <c r="A351">
        <f>'Previous Trades Import_OMS Quer'!A351</f>
        <v>0</v>
      </c>
      <c r="B351">
        <f>'Previous Trades Import_OMS Quer'!B351</f>
        <v>0</v>
      </c>
      <c r="C351" s="22">
        <f>'Previous Trades Import_OMS Quer'!C351</f>
        <v>0</v>
      </c>
      <c r="D351">
        <f>'Previous Trades Import_OMS Quer'!D351</f>
        <v>0</v>
      </c>
      <c r="E351" s="22">
        <f>'Previous Trades Import_OMS Quer'!E351</f>
        <v>0</v>
      </c>
      <c r="F351">
        <f>'Previous Trades Import_OMS Quer'!F351</f>
        <v>0</v>
      </c>
      <c r="G351">
        <f>'Previous Trades Import_OMS Quer'!G351</f>
        <v>0</v>
      </c>
      <c r="H351">
        <f>'Previous Trades Import_OMS Quer'!H351</f>
        <v>0</v>
      </c>
      <c r="I351">
        <f>'Previous Trades Import_OMS Quer'!I351</f>
        <v>0</v>
      </c>
      <c r="J351">
        <f>'Previous Trades Import_OMS Quer'!J351</f>
        <v>0</v>
      </c>
      <c r="K351">
        <f>'Previous Trades Import_OMS Quer'!K351</f>
        <v>0</v>
      </c>
      <c r="L351">
        <f>'Previous Trades Import_OMS Quer'!L351</f>
        <v>0</v>
      </c>
      <c r="M351">
        <f>'Previous Trades Import_OMS Quer'!M351</f>
        <v>0</v>
      </c>
      <c r="N351">
        <f>'Previous Trades Import_OMS Quer'!N351</f>
        <v>0</v>
      </c>
      <c r="O351" t="str">
        <f>CLEAN('Previous Trades Import_OMS Quer'!O351)</f>
        <v/>
      </c>
      <c r="Q351" s="25">
        <f t="shared" si="10"/>
        <v>0</v>
      </c>
      <c r="R351" s="25" t="e">
        <f>VLOOKUP(O351,'Currency Balance'!$O$3:$Q$32,3,0)</f>
        <v>#N/A</v>
      </c>
      <c r="S351" t="e">
        <f t="shared" si="11"/>
        <v>#N/A</v>
      </c>
    </row>
    <row r="352" spans="1:19">
      <c r="A352">
        <f>'Previous Trades Import_OMS Quer'!A352</f>
        <v>0</v>
      </c>
      <c r="B352">
        <f>'Previous Trades Import_OMS Quer'!B352</f>
        <v>0</v>
      </c>
      <c r="C352" s="22">
        <f>'Previous Trades Import_OMS Quer'!C352</f>
        <v>0</v>
      </c>
      <c r="D352">
        <f>'Previous Trades Import_OMS Quer'!D352</f>
        <v>0</v>
      </c>
      <c r="E352" s="22">
        <f>'Previous Trades Import_OMS Quer'!E352</f>
        <v>0</v>
      </c>
      <c r="F352">
        <f>'Previous Trades Import_OMS Quer'!F352</f>
        <v>0</v>
      </c>
      <c r="G352">
        <f>'Previous Trades Import_OMS Quer'!G352</f>
        <v>0</v>
      </c>
      <c r="H352">
        <f>'Previous Trades Import_OMS Quer'!H352</f>
        <v>0</v>
      </c>
      <c r="I352">
        <f>'Previous Trades Import_OMS Quer'!I352</f>
        <v>0</v>
      </c>
      <c r="J352">
        <f>'Previous Trades Import_OMS Quer'!J352</f>
        <v>0</v>
      </c>
      <c r="K352">
        <f>'Previous Trades Import_OMS Quer'!K352</f>
        <v>0</v>
      </c>
      <c r="L352">
        <f>'Previous Trades Import_OMS Quer'!L352</f>
        <v>0</v>
      </c>
      <c r="M352">
        <f>'Previous Trades Import_OMS Quer'!M352</f>
        <v>0</v>
      </c>
      <c r="N352">
        <f>'Previous Trades Import_OMS Quer'!N352</f>
        <v>0</v>
      </c>
      <c r="O352" t="str">
        <f>CLEAN('Previous Trades Import_OMS Quer'!O352)</f>
        <v/>
      </c>
      <c r="Q352" s="25">
        <f t="shared" si="10"/>
        <v>0</v>
      </c>
      <c r="R352" s="25" t="e">
        <f>VLOOKUP(O352,'Currency Balance'!$O$3:$Q$32,3,0)</f>
        <v>#N/A</v>
      </c>
      <c r="S352" t="e">
        <f t="shared" si="11"/>
        <v>#N/A</v>
      </c>
    </row>
    <row r="353" spans="1:19">
      <c r="A353">
        <f>'Previous Trades Import_OMS Quer'!A353</f>
        <v>0</v>
      </c>
      <c r="B353">
        <f>'Previous Trades Import_OMS Quer'!B353</f>
        <v>0</v>
      </c>
      <c r="C353" s="22">
        <f>'Previous Trades Import_OMS Quer'!C353</f>
        <v>0</v>
      </c>
      <c r="D353">
        <f>'Previous Trades Import_OMS Quer'!D353</f>
        <v>0</v>
      </c>
      <c r="E353" s="22">
        <f>'Previous Trades Import_OMS Quer'!E353</f>
        <v>0</v>
      </c>
      <c r="F353">
        <f>'Previous Trades Import_OMS Quer'!F353</f>
        <v>0</v>
      </c>
      <c r="G353">
        <f>'Previous Trades Import_OMS Quer'!G353</f>
        <v>0</v>
      </c>
      <c r="H353">
        <f>'Previous Trades Import_OMS Quer'!H353</f>
        <v>0</v>
      </c>
      <c r="I353">
        <f>'Previous Trades Import_OMS Quer'!I353</f>
        <v>0</v>
      </c>
      <c r="J353">
        <f>'Previous Trades Import_OMS Quer'!J353</f>
        <v>0</v>
      </c>
      <c r="K353">
        <f>'Previous Trades Import_OMS Quer'!K353</f>
        <v>0</v>
      </c>
      <c r="L353">
        <f>'Previous Trades Import_OMS Quer'!L353</f>
        <v>0</v>
      </c>
      <c r="M353">
        <f>'Previous Trades Import_OMS Quer'!M353</f>
        <v>0</v>
      </c>
      <c r="N353">
        <f>'Previous Trades Import_OMS Quer'!N353</f>
        <v>0</v>
      </c>
      <c r="O353" t="str">
        <f>CLEAN('Previous Trades Import_OMS Quer'!O353)</f>
        <v/>
      </c>
      <c r="Q353" s="25">
        <f t="shared" si="10"/>
        <v>0</v>
      </c>
      <c r="R353" s="25" t="e">
        <f>VLOOKUP(O353,'Currency Balance'!$O$3:$Q$32,3,0)</f>
        <v>#N/A</v>
      </c>
      <c r="S353" t="e">
        <f t="shared" si="11"/>
        <v>#N/A</v>
      </c>
    </row>
    <row r="354" spans="1:19">
      <c r="A354">
        <f>'Previous Trades Import_OMS Quer'!A354</f>
        <v>0</v>
      </c>
      <c r="B354">
        <f>'Previous Trades Import_OMS Quer'!B354</f>
        <v>0</v>
      </c>
      <c r="C354" s="22">
        <f>'Previous Trades Import_OMS Quer'!C354</f>
        <v>0</v>
      </c>
      <c r="D354">
        <f>'Previous Trades Import_OMS Quer'!D354</f>
        <v>0</v>
      </c>
      <c r="E354" s="22">
        <f>'Previous Trades Import_OMS Quer'!E354</f>
        <v>0</v>
      </c>
      <c r="F354">
        <f>'Previous Trades Import_OMS Quer'!F354</f>
        <v>0</v>
      </c>
      <c r="G354">
        <f>'Previous Trades Import_OMS Quer'!G354</f>
        <v>0</v>
      </c>
      <c r="H354">
        <f>'Previous Trades Import_OMS Quer'!H354</f>
        <v>0</v>
      </c>
      <c r="I354">
        <f>'Previous Trades Import_OMS Quer'!I354</f>
        <v>0</v>
      </c>
      <c r="J354">
        <f>'Previous Trades Import_OMS Quer'!J354</f>
        <v>0</v>
      </c>
      <c r="K354">
        <f>'Previous Trades Import_OMS Quer'!K354</f>
        <v>0</v>
      </c>
      <c r="L354">
        <f>'Previous Trades Import_OMS Quer'!L354</f>
        <v>0</v>
      </c>
      <c r="M354">
        <f>'Previous Trades Import_OMS Quer'!M354</f>
        <v>0</v>
      </c>
      <c r="N354">
        <f>'Previous Trades Import_OMS Quer'!N354</f>
        <v>0</v>
      </c>
      <c r="O354" t="str">
        <f>CLEAN('Previous Trades Import_OMS Quer'!O354)</f>
        <v/>
      </c>
      <c r="Q354" s="25">
        <f t="shared" si="10"/>
        <v>0</v>
      </c>
      <c r="R354" s="25" t="e">
        <f>VLOOKUP(O354,'Currency Balance'!$O$3:$Q$32,3,0)</f>
        <v>#N/A</v>
      </c>
      <c r="S354" t="e">
        <f t="shared" si="11"/>
        <v>#N/A</v>
      </c>
    </row>
    <row r="355" spans="1:19">
      <c r="A355">
        <f>'Previous Trades Import_OMS Quer'!A355</f>
        <v>0</v>
      </c>
      <c r="B355">
        <f>'Previous Trades Import_OMS Quer'!B355</f>
        <v>0</v>
      </c>
      <c r="C355" s="22">
        <f>'Previous Trades Import_OMS Quer'!C355</f>
        <v>0</v>
      </c>
      <c r="D355">
        <f>'Previous Trades Import_OMS Quer'!D355</f>
        <v>0</v>
      </c>
      <c r="E355" s="22">
        <f>'Previous Trades Import_OMS Quer'!E355</f>
        <v>0</v>
      </c>
      <c r="F355">
        <f>'Previous Trades Import_OMS Quer'!F355</f>
        <v>0</v>
      </c>
      <c r="G355">
        <f>'Previous Trades Import_OMS Quer'!G355</f>
        <v>0</v>
      </c>
      <c r="H355">
        <f>'Previous Trades Import_OMS Quer'!H355</f>
        <v>0</v>
      </c>
      <c r="I355">
        <f>'Previous Trades Import_OMS Quer'!I355</f>
        <v>0</v>
      </c>
      <c r="J355">
        <f>'Previous Trades Import_OMS Quer'!J355</f>
        <v>0</v>
      </c>
      <c r="K355">
        <f>'Previous Trades Import_OMS Quer'!K355</f>
        <v>0</v>
      </c>
      <c r="L355">
        <f>'Previous Trades Import_OMS Quer'!L355</f>
        <v>0</v>
      </c>
      <c r="M355">
        <f>'Previous Trades Import_OMS Quer'!M355</f>
        <v>0</v>
      </c>
      <c r="N355">
        <f>'Previous Trades Import_OMS Quer'!N355</f>
        <v>0</v>
      </c>
      <c r="O355" t="str">
        <f>CLEAN('Previous Trades Import_OMS Quer'!O355)</f>
        <v/>
      </c>
      <c r="Q355" s="25">
        <f t="shared" si="10"/>
        <v>0</v>
      </c>
      <c r="R355" s="25" t="e">
        <f>VLOOKUP(O355,'Currency Balance'!$O$3:$Q$32,3,0)</f>
        <v>#N/A</v>
      </c>
      <c r="S355" t="e">
        <f t="shared" si="11"/>
        <v>#N/A</v>
      </c>
    </row>
    <row r="356" spans="1:19">
      <c r="A356">
        <f>'Previous Trades Import_OMS Quer'!A356</f>
        <v>0</v>
      </c>
      <c r="B356">
        <f>'Previous Trades Import_OMS Quer'!B356</f>
        <v>0</v>
      </c>
      <c r="C356" s="22">
        <f>'Previous Trades Import_OMS Quer'!C356</f>
        <v>0</v>
      </c>
      <c r="D356">
        <f>'Previous Trades Import_OMS Quer'!D356</f>
        <v>0</v>
      </c>
      <c r="E356" s="22">
        <f>'Previous Trades Import_OMS Quer'!E356</f>
        <v>0</v>
      </c>
      <c r="F356">
        <f>'Previous Trades Import_OMS Quer'!F356</f>
        <v>0</v>
      </c>
      <c r="G356">
        <f>'Previous Trades Import_OMS Quer'!G356</f>
        <v>0</v>
      </c>
      <c r="H356">
        <f>'Previous Trades Import_OMS Quer'!H356</f>
        <v>0</v>
      </c>
      <c r="I356">
        <f>'Previous Trades Import_OMS Quer'!I356</f>
        <v>0</v>
      </c>
      <c r="J356">
        <f>'Previous Trades Import_OMS Quer'!J356</f>
        <v>0</v>
      </c>
      <c r="K356">
        <f>'Previous Trades Import_OMS Quer'!K356</f>
        <v>0</v>
      </c>
      <c r="L356">
        <f>'Previous Trades Import_OMS Quer'!L356</f>
        <v>0</v>
      </c>
      <c r="M356">
        <f>'Previous Trades Import_OMS Quer'!M356</f>
        <v>0</v>
      </c>
      <c r="N356">
        <f>'Previous Trades Import_OMS Quer'!N356</f>
        <v>0</v>
      </c>
      <c r="O356" t="str">
        <f>CLEAN('Previous Trades Import_OMS Quer'!O356)</f>
        <v/>
      </c>
      <c r="Q356" s="25">
        <f t="shared" si="10"/>
        <v>0</v>
      </c>
      <c r="R356" s="25" t="e">
        <f>VLOOKUP(O356,'Currency Balance'!$O$3:$Q$32,3,0)</f>
        <v>#N/A</v>
      </c>
      <c r="S356" t="e">
        <f t="shared" si="11"/>
        <v>#N/A</v>
      </c>
    </row>
    <row r="357" spans="1:19">
      <c r="A357">
        <f>'Previous Trades Import_OMS Quer'!A357</f>
        <v>0</v>
      </c>
      <c r="B357">
        <f>'Previous Trades Import_OMS Quer'!B357</f>
        <v>0</v>
      </c>
      <c r="C357" s="22">
        <f>'Previous Trades Import_OMS Quer'!C357</f>
        <v>0</v>
      </c>
      <c r="D357">
        <f>'Previous Trades Import_OMS Quer'!D357</f>
        <v>0</v>
      </c>
      <c r="E357" s="22">
        <f>'Previous Trades Import_OMS Quer'!E357</f>
        <v>0</v>
      </c>
      <c r="F357">
        <f>'Previous Trades Import_OMS Quer'!F357</f>
        <v>0</v>
      </c>
      <c r="G357">
        <f>'Previous Trades Import_OMS Quer'!G357</f>
        <v>0</v>
      </c>
      <c r="H357">
        <f>'Previous Trades Import_OMS Quer'!H357</f>
        <v>0</v>
      </c>
      <c r="I357">
        <f>'Previous Trades Import_OMS Quer'!I357</f>
        <v>0</v>
      </c>
      <c r="J357">
        <f>'Previous Trades Import_OMS Quer'!J357</f>
        <v>0</v>
      </c>
      <c r="K357">
        <f>'Previous Trades Import_OMS Quer'!K357</f>
        <v>0</v>
      </c>
      <c r="L357">
        <f>'Previous Trades Import_OMS Quer'!L357</f>
        <v>0</v>
      </c>
      <c r="M357">
        <f>'Previous Trades Import_OMS Quer'!M357</f>
        <v>0</v>
      </c>
      <c r="N357">
        <f>'Previous Trades Import_OMS Quer'!N357</f>
        <v>0</v>
      </c>
      <c r="O357" t="str">
        <f>CLEAN('Previous Trades Import_OMS Quer'!O357)</f>
        <v/>
      </c>
      <c r="Q357" s="25">
        <f t="shared" si="10"/>
        <v>0</v>
      </c>
      <c r="R357" s="25" t="e">
        <f>VLOOKUP(O357,'Currency Balance'!$O$3:$Q$32,3,0)</f>
        <v>#N/A</v>
      </c>
      <c r="S357" t="e">
        <f t="shared" si="11"/>
        <v>#N/A</v>
      </c>
    </row>
    <row r="358" spans="1:19">
      <c r="A358">
        <f>'Previous Trades Import_OMS Quer'!A358</f>
        <v>0</v>
      </c>
      <c r="B358">
        <f>'Previous Trades Import_OMS Quer'!B358</f>
        <v>0</v>
      </c>
      <c r="C358" s="22">
        <f>'Previous Trades Import_OMS Quer'!C358</f>
        <v>0</v>
      </c>
      <c r="D358">
        <f>'Previous Trades Import_OMS Quer'!D358</f>
        <v>0</v>
      </c>
      <c r="E358" s="22">
        <f>'Previous Trades Import_OMS Quer'!E358</f>
        <v>0</v>
      </c>
      <c r="F358">
        <f>'Previous Trades Import_OMS Quer'!F358</f>
        <v>0</v>
      </c>
      <c r="G358">
        <f>'Previous Trades Import_OMS Quer'!G358</f>
        <v>0</v>
      </c>
      <c r="H358">
        <f>'Previous Trades Import_OMS Quer'!H358</f>
        <v>0</v>
      </c>
      <c r="I358">
        <f>'Previous Trades Import_OMS Quer'!I358</f>
        <v>0</v>
      </c>
      <c r="J358">
        <f>'Previous Trades Import_OMS Quer'!J358</f>
        <v>0</v>
      </c>
      <c r="K358">
        <f>'Previous Trades Import_OMS Quer'!K358</f>
        <v>0</v>
      </c>
      <c r="L358">
        <f>'Previous Trades Import_OMS Quer'!L358</f>
        <v>0</v>
      </c>
      <c r="M358">
        <f>'Previous Trades Import_OMS Quer'!M358</f>
        <v>0</v>
      </c>
      <c r="N358">
        <f>'Previous Trades Import_OMS Quer'!N358</f>
        <v>0</v>
      </c>
      <c r="O358" t="str">
        <f>CLEAN('Previous Trades Import_OMS Quer'!O358)</f>
        <v/>
      </c>
      <c r="Q358" s="25">
        <f t="shared" si="10"/>
        <v>0</v>
      </c>
      <c r="R358" s="25" t="e">
        <f>VLOOKUP(O358,'Currency Balance'!$O$3:$Q$32,3,0)</f>
        <v>#N/A</v>
      </c>
      <c r="S358" t="e">
        <f t="shared" si="11"/>
        <v>#N/A</v>
      </c>
    </row>
    <row r="359" spans="1:19">
      <c r="A359">
        <f>'Previous Trades Import_OMS Quer'!A359</f>
        <v>0</v>
      </c>
      <c r="B359">
        <f>'Previous Trades Import_OMS Quer'!B359</f>
        <v>0</v>
      </c>
      <c r="C359" s="22">
        <f>'Previous Trades Import_OMS Quer'!C359</f>
        <v>0</v>
      </c>
      <c r="D359">
        <f>'Previous Trades Import_OMS Quer'!D359</f>
        <v>0</v>
      </c>
      <c r="E359" s="22">
        <f>'Previous Trades Import_OMS Quer'!E359</f>
        <v>0</v>
      </c>
      <c r="F359">
        <f>'Previous Trades Import_OMS Quer'!F359</f>
        <v>0</v>
      </c>
      <c r="G359">
        <f>'Previous Trades Import_OMS Quer'!G359</f>
        <v>0</v>
      </c>
      <c r="H359">
        <f>'Previous Trades Import_OMS Quer'!H359</f>
        <v>0</v>
      </c>
      <c r="I359">
        <f>'Previous Trades Import_OMS Quer'!I359</f>
        <v>0</v>
      </c>
      <c r="J359">
        <f>'Previous Trades Import_OMS Quer'!J359</f>
        <v>0</v>
      </c>
      <c r="K359">
        <f>'Previous Trades Import_OMS Quer'!K359</f>
        <v>0</v>
      </c>
      <c r="L359">
        <f>'Previous Trades Import_OMS Quer'!L359</f>
        <v>0</v>
      </c>
      <c r="M359">
        <f>'Previous Trades Import_OMS Quer'!M359</f>
        <v>0</v>
      </c>
      <c r="N359">
        <f>'Previous Trades Import_OMS Quer'!N359</f>
        <v>0</v>
      </c>
      <c r="O359" t="str">
        <f>CLEAN('Previous Trades Import_OMS Quer'!O359)</f>
        <v/>
      </c>
      <c r="Q359" s="25">
        <f t="shared" si="10"/>
        <v>0</v>
      </c>
      <c r="R359" s="25" t="e">
        <f>VLOOKUP(O359,'Currency Balance'!$O$3:$Q$32,3,0)</f>
        <v>#N/A</v>
      </c>
      <c r="S359" t="e">
        <f t="shared" si="11"/>
        <v>#N/A</v>
      </c>
    </row>
    <row r="360" spans="1:19">
      <c r="A360">
        <f>'Previous Trades Import_OMS Quer'!A360</f>
        <v>0</v>
      </c>
      <c r="B360">
        <f>'Previous Trades Import_OMS Quer'!B360</f>
        <v>0</v>
      </c>
      <c r="C360" s="22">
        <f>'Previous Trades Import_OMS Quer'!C360</f>
        <v>0</v>
      </c>
      <c r="D360">
        <f>'Previous Trades Import_OMS Quer'!D360</f>
        <v>0</v>
      </c>
      <c r="E360" s="22">
        <f>'Previous Trades Import_OMS Quer'!E360</f>
        <v>0</v>
      </c>
      <c r="F360">
        <f>'Previous Trades Import_OMS Quer'!F360</f>
        <v>0</v>
      </c>
      <c r="G360">
        <f>'Previous Trades Import_OMS Quer'!G360</f>
        <v>0</v>
      </c>
      <c r="H360">
        <f>'Previous Trades Import_OMS Quer'!H360</f>
        <v>0</v>
      </c>
      <c r="I360">
        <f>'Previous Trades Import_OMS Quer'!I360</f>
        <v>0</v>
      </c>
      <c r="J360">
        <f>'Previous Trades Import_OMS Quer'!J360</f>
        <v>0</v>
      </c>
      <c r="K360">
        <f>'Previous Trades Import_OMS Quer'!K360</f>
        <v>0</v>
      </c>
      <c r="L360">
        <f>'Previous Trades Import_OMS Quer'!L360</f>
        <v>0</v>
      </c>
      <c r="M360">
        <f>'Previous Trades Import_OMS Quer'!M360</f>
        <v>0</v>
      </c>
      <c r="N360">
        <f>'Previous Trades Import_OMS Quer'!N360</f>
        <v>0</v>
      </c>
      <c r="O360" t="str">
        <f>CLEAN('Previous Trades Import_OMS Quer'!O360)</f>
        <v/>
      </c>
      <c r="Q360" s="25">
        <f t="shared" si="10"/>
        <v>0</v>
      </c>
      <c r="R360" s="25" t="e">
        <f>VLOOKUP(O360,'Currency Balance'!$O$3:$Q$32,3,0)</f>
        <v>#N/A</v>
      </c>
      <c r="S360" t="e">
        <f t="shared" si="11"/>
        <v>#N/A</v>
      </c>
    </row>
    <row r="361" spans="1:19">
      <c r="A361">
        <f>'Previous Trades Import_OMS Quer'!A361</f>
        <v>0</v>
      </c>
      <c r="B361">
        <f>'Previous Trades Import_OMS Quer'!B361</f>
        <v>0</v>
      </c>
      <c r="C361" s="22">
        <f>'Previous Trades Import_OMS Quer'!C361</f>
        <v>0</v>
      </c>
      <c r="D361">
        <f>'Previous Trades Import_OMS Quer'!D361</f>
        <v>0</v>
      </c>
      <c r="E361" s="22">
        <f>'Previous Trades Import_OMS Quer'!E361</f>
        <v>0</v>
      </c>
      <c r="F361">
        <f>'Previous Trades Import_OMS Quer'!F361</f>
        <v>0</v>
      </c>
      <c r="G361">
        <f>'Previous Trades Import_OMS Quer'!G361</f>
        <v>0</v>
      </c>
      <c r="H361">
        <f>'Previous Trades Import_OMS Quer'!H361</f>
        <v>0</v>
      </c>
      <c r="I361">
        <f>'Previous Trades Import_OMS Quer'!I361</f>
        <v>0</v>
      </c>
      <c r="J361">
        <f>'Previous Trades Import_OMS Quer'!J361</f>
        <v>0</v>
      </c>
      <c r="K361">
        <f>'Previous Trades Import_OMS Quer'!K361</f>
        <v>0</v>
      </c>
      <c r="L361">
        <f>'Previous Trades Import_OMS Quer'!L361</f>
        <v>0</v>
      </c>
      <c r="M361">
        <f>'Previous Trades Import_OMS Quer'!M361</f>
        <v>0</v>
      </c>
      <c r="N361">
        <f>'Previous Trades Import_OMS Quer'!N361</f>
        <v>0</v>
      </c>
      <c r="O361" t="str">
        <f>CLEAN('Previous Trades Import_OMS Quer'!O361)</f>
        <v/>
      </c>
      <c r="Q361" s="25">
        <f t="shared" si="10"/>
        <v>0</v>
      </c>
      <c r="R361" s="25" t="e">
        <f>VLOOKUP(O361,'Currency Balance'!$O$3:$Q$32,3,0)</f>
        <v>#N/A</v>
      </c>
      <c r="S361" t="e">
        <f t="shared" si="11"/>
        <v>#N/A</v>
      </c>
    </row>
    <row r="362" spans="1:19">
      <c r="A362">
        <f>'Previous Trades Import_OMS Quer'!A362</f>
        <v>0</v>
      </c>
      <c r="B362">
        <f>'Previous Trades Import_OMS Quer'!B362</f>
        <v>0</v>
      </c>
      <c r="C362" s="22">
        <f>'Previous Trades Import_OMS Quer'!C362</f>
        <v>0</v>
      </c>
      <c r="D362">
        <f>'Previous Trades Import_OMS Quer'!D362</f>
        <v>0</v>
      </c>
      <c r="E362" s="22">
        <f>'Previous Trades Import_OMS Quer'!E362</f>
        <v>0</v>
      </c>
      <c r="F362">
        <f>'Previous Trades Import_OMS Quer'!F362</f>
        <v>0</v>
      </c>
      <c r="G362">
        <f>'Previous Trades Import_OMS Quer'!G362</f>
        <v>0</v>
      </c>
      <c r="H362">
        <f>'Previous Trades Import_OMS Quer'!H362</f>
        <v>0</v>
      </c>
      <c r="I362">
        <f>'Previous Trades Import_OMS Quer'!I362</f>
        <v>0</v>
      </c>
      <c r="J362">
        <f>'Previous Trades Import_OMS Quer'!J362</f>
        <v>0</v>
      </c>
      <c r="K362">
        <f>'Previous Trades Import_OMS Quer'!K362</f>
        <v>0</v>
      </c>
      <c r="L362">
        <f>'Previous Trades Import_OMS Quer'!L362</f>
        <v>0</v>
      </c>
      <c r="M362">
        <f>'Previous Trades Import_OMS Quer'!M362</f>
        <v>0</v>
      </c>
      <c r="N362">
        <f>'Previous Trades Import_OMS Quer'!N362</f>
        <v>0</v>
      </c>
      <c r="O362" t="str">
        <f>CLEAN('Previous Trades Import_OMS Quer'!O362)</f>
        <v/>
      </c>
      <c r="Q362" s="25">
        <f t="shared" si="10"/>
        <v>0</v>
      </c>
      <c r="R362" s="25" t="e">
        <f>VLOOKUP(O362,'Currency Balance'!$O$3:$Q$32,3,0)</f>
        <v>#N/A</v>
      </c>
      <c r="S362" t="e">
        <f t="shared" si="11"/>
        <v>#N/A</v>
      </c>
    </row>
    <row r="363" spans="1:19">
      <c r="A363">
        <f>'Previous Trades Import_OMS Quer'!A363</f>
        <v>0</v>
      </c>
      <c r="B363">
        <f>'Previous Trades Import_OMS Quer'!B363</f>
        <v>0</v>
      </c>
      <c r="C363" s="22">
        <f>'Previous Trades Import_OMS Quer'!C363</f>
        <v>0</v>
      </c>
      <c r="D363">
        <f>'Previous Trades Import_OMS Quer'!D363</f>
        <v>0</v>
      </c>
      <c r="E363" s="22">
        <f>'Previous Trades Import_OMS Quer'!E363</f>
        <v>0</v>
      </c>
      <c r="F363">
        <f>'Previous Trades Import_OMS Quer'!F363</f>
        <v>0</v>
      </c>
      <c r="G363">
        <f>'Previous Trades Import_OMS Quer'!G363</f>
        <v>0</v>
      </c>
      <c r="H363">
        <f>'Previous Trades Import_OMS Quer'!H363</f>
        <v>0</v>
      </c>
      <c r="I363">
        <f>'Previous Trades Import_OMS Quer'!I363</f>
        <v>0</v>
      </c>
      <c r="J363">
        <f>'Previous Trades Import_OMS Quer'!J363</f>
        <v>0</v>
      </c>
      <c r="K363">
        <f>'Previous Trades Import_OMS Quer'!K363</f>
        <v>0</v>
      </c>
      <c r="L363">
        <f>'Previous Trades Import_OMS Quer'!L363</f>
        <v>0</v>
      </c>
      <c r="M363">
        <f>'Previous Trades Import_OMS Quer'!M363</f>
        <v>0</v>
      </c>
      <c r="N363">
        <f>'Previous Trades Import_OMS Quer'!N363</f>
        <v>0</v>
      </c>
      <c r="O363" t="str">
        <f>CLEAN('Previous Trades Import_OMS Quer'!O363)</f>
        <v/>
      </c>
      <c r="Q363" s="25">
        <f t="shared" si="10"/>
        <v>0</v>
      </c>
      <c r="R363" s="25" t="e">
        <f>VLOOKUP(O363,'Currency Balance'!$O$3:$Q$32,3,0)</f>
        <v>#N/A</v>
      </c>
      <c r="S363" t="e">
        <f t="shared" si="11"/>
        <v>#N/A</v>
      </c>
    </row>
    <row r="364" spans="1:19">
      <c r="A364">
        <f>'Previous Trades Import_OMS Quer'!A364</f>
        <v>0</v>
      </c>
      <c r="B364">
        <f>'Previous Trades Import_OMS Quer'!B364</f>
        <v>0</v>
      </c>
      <c r="C364" s="22">
        <f>'Previous Trades Import_OMS Quer'!C364</f>
        <v>0</v>
      </c>
      <c r="D364">
        <f>'Previous Trades Import_OMS Quer'!D364</f>
        <v>0</v>
      </c>
      <c r="E364" s="22">
        <f>'Previous Trades Import_OMS Quer'!E364</f>
        <v>0</v>
      </c>
      <c r="F364">
        <f>'Previous Trades Import_OMS Quer'!F364</f>
        <v>0</v>
      </c>
      <c r="G364">
        <f>'Previous Trades Import_OMS Quer'!G364</f>
        <v>0</v>
      </c>
      <c r="H364">
        <f>'Previous Trades Import_OMS Quer'!H364</f>
        <v>0</v>
      </c>
      <c r="I364">
        <f>'Previous Trades Import_OMS Quer'!I364</f>
        <v>0</v>
      </c>
      <c r="J364">
        <f>'Previous Trades Import_OMS Quer'!J364</f>
        <v>0</v>
      </c>
      <c r="K364">
        <f>'Previous Trades Import_OMS Quer'!K364</f>
        <v>0</v>
      </c>
      <c r="L364">
        <f>'Previous Trades Import_OMS Quer'!L364</f>
        <v>0</v>
      </c>
      <c r="M364">
        <f>'Previous Trades Import_OMS Quer'!M364</f>
        <v>0</v>
      </c>
      <c r="N364">
        <f>'Previous Trades Import_OMS Quer'!N364</f>
        <v>0</v>
      </c>
      <c r="O364" t="str">
        <f>CLEAN('Previous Trades Import_OMS Quer'!O364)</f>
        <v/>
      </c>
      <c r="Q364" s="25">
        <f t="shared" si="10"/>
        <v>0</v>
      </c>
      <c r="R364" s="25" t="e">
        <f>VLOOKUP(O364,'Currency Balance'!$O$3:$Q$32,3,0)</f>
        <v>#N/A</v>
      </c>
      <c r="S364" t="e">
        <f t="shared" si="11"/>
        <v>#N/A</v>
      </c>
    </row>
    <row r="365" spans="1:19">
      <c r="A365">
        <f>'Previous Trades Import_OMS Quer'!A365</f>
        <v>0</v>
      </c>
      <c r="B365">
        <f>'Previous Trades Import_OMS Quer'!B365</f>
        <v>0</v>
      </c>
      <c r="C365" s="22">
        <f>'Previous Trades Import_OMS Quer'!C365</f>
        <v>0</v>
      </c>
      <c r="D365">
        <f>'Previous Trades Import_OMS Quer'!D365</f>
        <v>0</v>
      </c>
      <c r="E365" s="22">
        <f>'Previous Trades Import_OMS Quer'!E365</f>
        <v>0</v>
      </c>
      <c r="F365">
        <f>'Previous Trades Import_OMS Quer'!F365</f>
        <v>0</v>
      </c>
      <c r="G365">
        <f>'Previous Trades Import_OMS Quer'!G365</f>
        <v>0</v>
      </c>
      <c r="H365">
        <f>'Previous Trades Import_OMS Quer'!H365</f>
        <v>0</v>
      </c>
      <c r="I365">
        <f>'Previous Trades Import_OMS Quer'!I365</f>
        <v>0</v>
      </c>
      <c r="J365">
        <f>'Previous Trades Import_OMS Quer'!J365</f>
        <v>0</v>
      </c>
      <c r="K365">
        <f>'Previous Trades Import_OMS Quer'!K365</f>
        <v>0</v>
      </c>
      <c r="L365">
        <f>'Previous Trades Import_OMS Quer'!L365</f>
        <v>0</v>
      </c>
      <c r="M365">
        <f>'Previous Trades Import_OMS Quer'!M365</f>
        <v>0</v>
      </c>
      <c r="N365">
        <f>'Previous Trades Import_OMS Quer'!N365</f>
        <v>0</v>
      </c>
      <c r="O365" t="str">
        <f>CLEAN('Previous Trades Import_OMS Quer'!O365)</f>
        <v/>
      </c>
      <c r="Q365" s="25">
        <f t="shared" si="10"/>
        <v>0</v>
      </c>
      <c r="R365" s="25" t="e">
        <f>VLOOKUP(O365,'Currency Balance'!$O$3:$Q$32,3,0)</f>
        <v>#N/A</v>
      </c>
      <c r="S365" t="e">
        <f t="shared" si="11"/>
        <v>#N/A</v>
      </c>
    </row>
    <row r="366" spans="1:19">
      <c r="A366">
        <f>'Previous Trades Import_OMS Quer'!A366</f>
        <v>0</v>
      </c>
      <c r="B366">
        <f>'Previous Trades Import_OMS Quer'!B366</f>
        <v>0</v>
      </c>
      <c r="C366" s="22">
        <f>'Previous Trades Import_OMS Quer'!C366</f>
        <v>0</v>
      </c>
      <c r="D366">
        <f>'Previous Trades Import_OMS Quer'!D366</f>
        <v>0</v>
      </c>
      <c r="E366" s="22">
        <f>'Previous Trades Import_OMS Quer'!E366</f>
        <v>0</v>
      </c>
      <c r="F366">
        <f>'Previous Trades Import_OMS Quer'!F366</f>
        <v>0</v>
      </c>
      <c r="G366">
        <f>'Previous Trades Import_OMS Quer'!G366</f>
        <v>0</v>
      </c>
      <c r="H366">
        <f>'Previous Trades Import_OMS Quer'!H366</f>
        <v>0</v>
      </c>
      <c r="I366">
        <f>'Previous Trades Import_OMS Quer'!I366</f>
        <v>0</v>
      </c>
      <c r="J366">
        <f>'Previous Trades Import_OMS Quer'!J366</f>
        <v>0</v>
      </c>
      <c r="K366">
        <f>'Previous Trades Import_OMS Quer'!K366</f>
        <v>0</v>
      </c>
      <c r="L366">
        <f>'Previous Trades Import_OMS Quer'!L366</f>
        <v>0</v>
      </c>
      <c r="M366">
        <f>'Previous Trades Import_OMS Quer'!M366</f>
        <v>0</v>
      </c>
      <c r="N366">
        <f>'Previous Trades Import_OMS Quer'!N366</f>
        <v>0</v>
      </c>
      <c r="O366" t="str">
        <f>CLEAN('Previous Trades Import_OMS Quer'!O366)</f>
        <v/>
      </c>
      <c r="Q366" s="25">
        <f t="shared" si="10"/>
        <v>0</v>
      </c>
      <c r="R366" s="25" t="e">
        <f>VLOOKUP(O366,'Currency Balance'!$O$3:$Q$32,3,0)</f>
        <v>#N/A</v>
      </c>
      <c r="S366" t="e">
        <f t="shared" si="11"/>
        <v>#N/A</v>
      </c>
    </row>
    <row r="367" spans="1:19">
      <c r="A367">
        <f>'Previous Trades Import_OMS Quer'!A367</f>
        <v>0</v>
      </c>
      <c r="B367">
        <f>'Previous Trades Import_OMS Quer'!B367</f>
        <v>0</v>
      </c>
      <c r="C367" s="22">
        <f>'Previous Trades Import_OMS Quer'!C367</f>
        <v>0</v>
      </c>
      <c r="D367">
        <f>'Previous Trades Import_OMS Quer'!D367</f>
        <v>0</v>
      </c>
      <c r="E367" s="22">
        <f>'Previous Trades Import_OMS Quer'!E367</f>
        <v>0</v>
      </c>
      <c r="F367">
        <f>'Previous Trades Import_OMS Quer'!F367</f>
        <v>0</v>
      </c>
      <c r="G367">
        <f>'Previous Trades Import_OMS Quer'!G367</f>
        <v>0</v>
      </c>
      <c r="H367">
        <f>'Previous Trades Import_OMS Quer'!H367</f>
        <v>0</v>
      </c>
      <c r="I367">
        <f>'Previous Trades Import_OMS Quer'!I367</f>
        <v>0</v>
      </c>
      <c r="J367">
        <f>'Previous Trades Import_OMS Quer'!J367</f>
        <v>0</v>
      </c>
      <c r="K367">
        <f>'Previous Trades Import_OMS Quer'!K367</f>
        <v>0</v>
      </c>
      <c r="L367">
        <f>'Previous Trades Import_OMS Quer'!L367</f>
        <v>0</v>
      </c>
      <c r="M367">
        <f>'Previous Trades Import_OMS Quer'!M367</f>
        <v>0</v>
      </c>
      <c r="N367">
        <f>'Previous Trades Import_OMS Quer'!N367</f>
        <v>0</v>
      </c>
      <c r="O367" t="str">
        <f>CLEAN('Previous Trades Import_OMS Quer'!O367)</f>
        <v/>
      </c>
      <c r="Q367" s="25">
        <f t="shared" si="10"/>
        <v>0</v>
      </c>
      <c r="R367" s="25" t="e">
        <f>VLOOKUP(O367,'Currency Balance'!$O$3:$Q$32,3,0)</f>
        <v>#N/A</v>
      </c>
      <c r="S367" t="e">
        <f t="shared" si="11"/>
        <v>#N/A</v>
      </c>
    </row>
    <row r="368" spans="1:19">
      <c r="A368">
        <f>'Previous Trades Import_OMS Quer'!A368</f>
        <v>0</v>
      </c>
      <c r="B368">
        <f>'Previous Trades Import_OMS Quer'!B368</f>
        <v>0</v>
      </c>
      <c r="C368" s="22">
        <f>'Previous Trades Import_OMS Quer'!C368</f>
        <v>0</v>
      </c>
      <c r="D368">
        <f>'Previous Trades Import_OMS Quer'!D368</f>
        <v>0</v>
      </c>
      <c r="E368" s="22">
        <f>'Previous Trades Import_OMS Quer'!E368</f>
        <v>0</v>
      </c>
      <c r="F368">
        <f>'Previous Trades Import_OMS Quer'!F368</f>
        <v>0</v>
      </c>
      <c r="G368">
        <f>'Previous Trades Import_OMS Quer'!G368</f>
        <v>0</v>
      </c>
      <c r="H368">
        <f>'Previous Trades Import_OMS Quer'!H368</f>
        <v>0</v>
      </c>
      <c r="I368">
        <f>'Previous Trades Import_OMS Quer'!I368</f>
        <v>0</v>
      </c>
      <c r="J368">
        <f>'Previous Trades Import_OMS Quer'!J368</f>
        <v>0</v>
      </c>
      <c r="K368">
        <f>'Previous Trades Import_OMS Quer'!K368</f>
        <v>0</v>
      </c>
      <c r="L368">
        <f>'Previous Trades Import_OMS Quer'!L368</f>
        <v>0</v>
      </c>
      <c r="M368">
        <f>'Previous Trades Import_OMS Quer'!M368</f>
        <v>0</v>
      </c>
      <c r="N368">
        <f>'Previous Trades Import_OMS Quer'!N368</f>
        <v>0</v>
      </c>
      <c r="O368" t="str">
        <f>CLEAN('Previous Trades Import_OMS Quer'!O368)</f>
        <v/>
      </c>
      <c r="Q368" s="25">
        <f t="shared" si="10"/>
        <v>0</v>
      </c>
      <c r="R368" s="25" t="e">
        <f>VLOOKUP(O368,'Currency Balance'!$O$3:$Q$32,3,0)</f>
        <v>#N/A</v>
      </c>
      <c r="S368" t="e">
        <f t="shared" si="11"/>
        <v>#N/A</v>
      </c>
    </row>
    <row r="369" spans="1:19">
      <c r="A369">
        <f>'Previous Trades Import_OMS Quer'!A369</f>
        <v>0</v>
      </c>
      <c r="B369">
        <f>'Previous Trades Import_OMS Quer'!B369</f>
        <v>0</v>
      </c>
      <c r="C369" s="22">
        <f>'Previous Trades Import_OMS Quer'!C369</f>
        <v>0</v>
      </c>
      <c r="D369">
        <f>'Previous Trades Import_OMS Quer'!D369</f>
        <v>0</v>
      </c>
      <c r="E369" s="22">
        <f>'Previous Trades Import_OMS Quer'!E369</f>
        <v>0</v>
      </c>
      <c r="F369">
        <f>'Previous Trades Import_OMS Quer'!F369</f>
        <v>0</v>
      </c>
      <c r="G369">
        <f>'Previous Trades Import_OMS Quer'!G369</f>
        <v>0</v>
      </c>
      <c r="H369">
        <f>'Previous Trades Import_OMS Quer'!H369</f>
        <v>0</v>
      </c>
      <c r="I369">
        <f>'Previous Trades Import_OMS Quer'!I369</f>
        <v>0</v>
      </c>
      <c r="J369">
        <f>'Previous Trades Import_OMS Quer'!J369</f>
        <v>0</v>
      </c>
      <c r="K369">
        <f>'Previous Trades Import_OMS Quer'!K369</f>
        <v>0</v>
      </c>
      <c r="L369">
        <f>'Previous Trades Import_OMS Quer'!L369</f>
        <v>0</v>
      </c>
      <c r="M369">
        <f>'Previous Trades Import_OMS Quer'!M369</f>
        <v>0</v>
      </c>
      <c r="N369">
        <f>'Previous Trades Import_OMS Quer'!N369</f>
        <v>0</v>
      </c>
      <c r="O369" t="str">
        <f>CLEAN('Previous Trades Import_OMS Quer'!O369)</f>
        <v/>
      </c>
      <c r="Q369" s="25">
        <f t="shared" si="10"/>
        <v>0</v>
      </c>
      <c r="R369" s="25" t="e">
        <f>VLOOKUP(O369,'Currency Balance'!$O$3:$Q$32,3,0)</f>
        <v>#N/A</v>
      </c>
      <c r="S369" t="e">
        <f t="shared" si="11"/>
        <v>#N/A</v>
      </c>
    </row>
    <row r="370" spans="1:19">
      <c r="A370">
        <f>'Previous Trades Import_OMS Quer'!A370</f>
        <v>0</v>
      </c>
      <c r="B370">
        <f>'Previous Trades Import_OMS Quer'!B370</f>
        <v>0</v>
      </c>
      <c r="C370" s="22">
        <f>'Previous Trades Import_OMS Quer'!C370</f>
        <v>0</v>
      </c>
      <c r="D370">
        <f>'Previous Trades Import_OMS Quer'!D370</f>
        <v>0</v>
      </c>
      <c r="E370" s="22">
        <f>'Previous Trades Import_OMS Quer'!E370</f>
        <v>0</v>
      </c>
      <c r="F370">
        <f>'Previous Trades Import_OMS Quer'!F370</f>
        <v>0</v>
      </c>
      <c r="G370">
        <f>'Previous Trades Import_OMS Quer'!G370</f>
        <v>0</v>
      </c>
      <c r="H370">
        <f>'Previous Trades Import_OMS Quer'!H370</f>
        <v>0</v>
      </c>
      <c r="I370">
        <f>'Previous Trades Import_OMS Quer'!I370</f>
        <v>0</v>
      </c>
      <c r="J370">
        <f>'Previous Trades Import_OMS Quer'!J370</f>
        <v>0</v>
      </c>
      <c r="K370">
        <f>'Previous Trades Import_OMS Quer'!K370</f>
        <v>0</v>
      </c>
      <c r="L370">
        <f>'Previous Trades Import_OMS Quer'!L370</f>
        <v>0</v>
      </c>
      <c r="M370">
        <f>'Previous Trades Import_OMS Quer'!M370</f>
        <v>0</v>
      </c>
      <c r="N370">
        <f>'Previous Trades Import_OMS Quer'!N370</f>
        <v>0</v>
      </c>
      <c r="O370" t="str">
        <f>CLEAN('Previous Trades Import_OMS Quer'!O370)</f>
        <v/>
      </c>
      <c r="Q370" s="25">
        <f t="shared" si="10"/>
        <v>0</v>
      </c>
      <c r="R370" s="25" t="e">
        <f>VLOOKUP(O370,'Currency Balance'!$O$3:$Q$32,3,0)</f>
        <v>#N/A</v>
      </c>
      <c r="S370" t="e">
        <f t="shared" si="11"/>
        <v>#N/A</v>
      </c>
    </row>
    <row r="371" spans="1:19">
      <c r="A371">
        <f>'Previous Trades Import_OMS Quer'!A371</f>
        <v>0</v>
      </c>
      <c r="B371">
        <f>'Previous Trades Import_OMS Quer'!B371</f>
        <v>0</v>
      </c>
      <c r="C371" s="22">
        <f>'Previous Trades Import_OMS Quer'!C371</f>
        <v>0</v>
      </c>
      <c r="D371">
        <f>'Previous Trades Import_OMS Quer'!D371</f>
        <v>0</v>
      </c>
      <c r="E371" s="22">
        <f>'Previous Trades Import_OMS Quer'!E371</f>
        <v>0</v>
      </c>
      <c r="F371">
        <f>'Previous Trades Import_OMS Quer'!F371</f>
        <v>0</v>
      </c>
      <c r="G371">
        <f>'Previous Trades Import_OMS Quer'!G371</f>
        <v>0</v>
      </c>
      <c r="H371">
        <f>'Previous Trades Import_OMS Quer'!H371</f>
        <v>0</v>
      </c>
      <c r="I371">
        <f>'Previous Trades Import_OMS Quer'!I371</f>
        <v>0</v>
      </c>
      <c r="J371">
        <f>'Previous Trades Import_OMS Quer'!J371</f>
        <v>0</v>
      </c>
      <c r="K371">
        <f>'Previous Trades Import_OMS Quer'!K371</f>
        <v>0</v>
      </c>
      <c r="L371">
        <f>'Previous Trades Import_OMS Quer'!L371</f>
        <v>0</v>
      </c>
      <c r="M371">
        <f>'Previous Trades Import_OMS Quer'!M371</f>
        <v>0</v>
      </c>
      <c r="N371">
        <f>'Previous Trades Import_OMS Quer'!N371</f>
        <v>0</v>
      </c>
      <c r="O371" t="str">
        <f>CLEAN('Previous Trades Import_OMS Quer'!O371)</f>
        <v/>
      </c>
      <c r="Q371" s="25">
        <f t="shared" si="10"/>
        <v>0</v>
      </c>
      <c r="R371" s="25" t="e">
        <f>VLOOKUP(O371,'Currency Balance'!$O$3:$Q$32,3,0)</f>
        <v>#N/A</v>
      </c>
      <c r="S371" t="e">
        <f t="shared" si="11"/>
        <v>#N/A</v>
      </c>
    </row>
    <row r="372" spans="1:19">
      <c r="A372">
        <f>'Previous Trades Import_OMS Quer'!A372</f>
        <v>0</v>
      </c>
      <c r="B372">
        <f>'Previous Trades Import_OMS Quer'!B372</f>
        <v>0</v>
      </c>
      <c r="C372" s="22">
        <f>'Previous Trades Import_OMS Quer'!C372</f>
        <v>0</v>
      </c>
      <c r="D372">
        <f>'Previous Trades Import_OMS Quer'!D372</f>
        <v>0</v>
      </c>
      <c r="E372" s="22">
        <f>'Previous Trades Import_OMS Quer'!E372</f>
        <v>0</v>
      </c>
      <c r="F372">
        <f>'Previous Trades Import_OMS Quer'!F372</f>
        <v>0</v>
      </c>
      <c r="G372">
        <f>'Previous Trades Import_OMS Quer'!G372</f>
        <v>0</v>
      </c>
      <c r="H372">
        <f>'Previous Trades Import_OMS Quer'!H372</f>
        <v>0</v>
      </c>
      <c r="I372">
        <f>'Previous Trades Import_OMS Quer'!I372</f>
        <v>0</v>
      </c>
      <c r="J372">
        <f>'Previous Trades Import_OMS Quer'!J372</f>
        <v>0</v>
      </c>
      <c r="K372">
        <f>'Previous Trades Import_OMS Quer'!K372</f>
        <v>0</v>
      </c>
      <c r="L372">
        <f>'Previous Trades Import_OMS Quer'!L372</f>
        <v>0</v>
      </c>
      <c r="M372">
        <f>'Previous Trades Import_OMS Quer'!M372</f>
        <v>0</v>
      </c>
      <c r="N372">
        <f>'Previous Trades Import_OMS Quer'!N372</f>
        <v>0</v>
      </c>
      <c r="O372" t="str">
        <f>CLEAN('Previous Trades Import_OMS Quer'!O372)</f>
        <v/>
      </c>
      <c r="Q372" s="25">
        <f t="shared" si="10"/>
        <v>0</v>
      </c>
      <c r="R372" s="25" t="e">
        <f>VLOOKUP(O372,'Currency Balance'!$O$3:$Q$32,3,0)</f>
        <v>#N/A</v>
      </c>
      <c r="S372" t="e">
        <f t="shared" si="11"/>
        <v>#N/A</v>
      </c>
    </row>
    <row r="373" spans="1:19">
      <c r="A373">
        <f>'Previous Trades Import_OMS Quer'!A373</f>
        <v>0</v>
      </c>
      <c r="B373">
        <f>'Previous Trades Import_OMS Quer'!B373</f>
        <v>0</v>
      </c>
      <c r="C373" s="22">
        <f>'Previous Trades Import_OMS Quer'!C373</f>
        <v>0</v>
      </c>
      <c r="D373">
        <f>'Previous Trades Import_OMS Quer'!D373</f>
        <v>0</v>
      </c>
      <c r="E373" s="22">
        <f>'Previous Trades Import_OMS Quer'!E373</f>
        <v>0</v>
      </c>
      <c r="F373">
        <f>'Previous Trades Import_OMS Quer'!F373</f>
        <v>0</v>
      </c>
      <c r="G373">
        <f>'Previous Trades Import_OMS Quer'!G373</f>
        <v>0</v>
      </c>
      <c r="H373">
        <f>'Previous Trades Import_OMS Quer'!H373</f>
        <v>0</v>
      </c>
      <c r="I373">
        <f>'Previous Trades Import_OMS Quer'!I373</f>
        <v>0</v>
      </c>
      <c r="J373">
        <f>'Previous Trades Import_OMS Quer'!J373</f>
        <v>0</v>
      </c>
      <c r="K373">
        <f>'Previous Trades Import_OMS Quer'!K373</f>
        <v>0</v>
      </c>
      <c r="L373">
        <f>'Previous Trades Import_OMS Quer'!L373</f>
        <v>0</v>
      </c>
      <c r="M373">
        <f>'Previous Trades Import_OMS Quer'!M373</f>
        <v>0</v>
      </c>
      <c r="N373">
        <f>'Previous Trades Import_OMS Quer'!N373</f>
        <v>0</v>
      </c>
      <c r="O373" t="str">
        <f>CLEAN('Previous Trades Import_OMS Quer'!O373)</f>
        <v/>
      </c>
      <c r="Q373" s="25">
        <f t="shared" si="10"/>
        <v>0</v>
      </c>
      <c r="R373" s="25" t="e">
        <f>VLOOKUP(O373,'Currency Balance'!$O$3:$Q$32,3,0)</f>
        <v>#N/A</v>
      </c>
      <c r="S373" t="e">
        <f t="shared" si="11"/>
        <v>#N/A</v>
      </c>
    </row>
    <row r="374" spans="1:19">
      <c r="A374">
        <f>'Previous Trades Import_OMS Quer'!A374</f>
        <v>0</v>
      </c>
      <c r="B374">
        <f>'Previous Trades Import_OMS Quer'!B374</f>
        <v>0</v>
      </c>
      <c r="C374" s="22">
        <f>'Previous Trades Import_OMS Quer'!C374</f>
        <v>0</v>
      </c>
      <c r="D374">
        <f>'Previous Trades Import_OMS Quer'!D374</f>
        <v>0</v>
      </c>
      <c r="E374" s="22">
        <f>'Previous Trades Import_OMS Quer'!E374</f>
        <v>0</v>
      </c>
      <c r="F374">
        <f>'Previous Trades Import_OMS Quer'!F374</f>
        <v>0</v>
      </c>
      <c r="G374">
        <f>'Previous Trades Import_OMS Quer'!G374</f>
        <v>0</v>
      </c>
      <c r="H374">
        <f>'Previous Trades Import_OMS Quer'!H374</f>
        <v>0</v>
      </c>
      <c r="I374">
        <f>'Previous Trades Import_OMS Quer'!I374</f>
        <v>0</v>
      </c>
      <c r="J374">
        <f>'Previous Trades Import_OMS Quer'!J374</f>
        <v>0</v>
      </c>
      <c r="K374">
        <f>'Previous Trades Import_OMS Quer'!K374</f>
        <v>0</v>
      </c>
      <c r="L374">
        <f>'Previous Trades Import_OMS Quer'!L374</f>
        <v>0</v>
      </c>
      <c r="M374">
        <f>'Previous Trades Import_OMS Quer'!M374</f>
        <v>0</v>
      </c>
      <c r="N374">
        <f>'Previous Trades Import_OMS Quer'!N374</f>
        <v>0</v>
      </c>
      <c r="O374" t="str">
        <f>CLEAN('Previous Trades Import_OMS Quer'!O374)</f>
        <v/>
      </c>
      <c r="Q374" s="25">
        <f t="shared" si="10"/>
        <v>0</v>
      </c>
      <c r="R374" s="25" t="e">
        <f>VLOOKUP(O374,'Currency Balance'!$O$3:$Q$32,3,0)</f>
        <v>#N/A</v>
      </c>
      <c r="S374" t="e">
        <f t="shared" si="11"/>
        <v>#N/A</v>
      </c>
    </row>
    <row r="375" spans="1:19">
      <c r="A375">
        <f>'Previous Trades Import_OMS Quer'!A375</f>
        <v>0</v>
      </c>
      <c r="B375">
        <f>'Previous Trades Import_OMS Quer'!B375</f>
        <v>0</v>
      </c>
      <c r="C375" s="22">
        <f>'Previous Trades Import_OMS Quer'!C375</f>
        <v>0</v>
      </c>
      <c r="D375">
        <f>'Previous Trades Import_OMS Quer'!D375</f>
        <v>0</v>
      </c>
      <c r="E375" s="22">
        <f>'Previous Trades Import_OMS Quer'!E375</f>
        <v>0</v>
      </c>
      <c r="F375">
        <f>'Previous Trades Import_OMS Quer'!F375</f>
        <v>0</v>
      </c>
      <c r="G375">
        <f>'Previous Trades Import_OMS Quer'!G375</f>
        <v>0</v>
      </c>
      <c r="H375">
        <f>'Previous Trades Import_OMS Quer'!H375</f>
        <v>0</v>
      </c>
      <c r="I375">
        <f>'Previous Trades Import_OMS Quer'!I375</f>
        <v>0</v>
      </c>
      <c r="J375">
        <f>'Previous Trades Import_OMS Quer'!J375</f>
        <v>0</v>
      </c>
      <c r="K375">
        <f>'Previous Trades Import_OMS Quer'!K375</f>
        <v>0</v>
      </c>
      <c r="L375">
        <f>'Previous Trades Import_OMS Quer'!L375</f>
        <v>0</v>
      </c>
      <c r="M375">
        <f>'Previous Trades Import_OMS Quer'!M375</f>
        <v>0</v>
      </c>
      <c r="N375">
        <f>'Previous Trades Import_OMS Quer'!N375</f>
        <v>0</v>
      </c>
      <c r="O375" t="str">
        <f>CLEAN('Previous Trades Import_OMS Quer'!O375)</f>
        <v/>
      </c>
      <c r="Q375" s="25">
        <f t="shared" si="10"/>
        <v>0</v>
      </c>
      <c r="R375" s="25" t="e">
        <f>VLOOKUP(O375,'Currency Balance'!$O$3:$Q$32,3,0)</f>
        <v>#N/A</v>
      </c>
      <c r="S375" t="e">
        <f t="shared" si="11"/>
        <v>#N/A</v>
      </c>
    </row>
    <row r="376" spans="1:19">
      <c r="A376">
        <f>'Previous Trades Import_OMS Quer'!A376</f>
        <v>0</v>
      </c>
      <c r="B376">
        <f>'Previous Trades Import_OMS Quer'!B376</f>
        <v>0</v>
      </c>
      <c r="C376" s="22">
        <f>'Previous Trades Import_OMS Quer'!C376</f>
        <v>0</v>
      </c>
      <c r="D376">
        <f>'Previous Trades Import_OMS Quer'!D376</f>
        <v>0</v>
      </c>
      <c r="E376" s="22">
        <f>'Previous Trades Import_OMS Quer'!E376</f>
        <v>0</v>
      </c>
      <c r="F376">
        <f>'Previous Trades Import_OMS Quer'!F376</f>
        <v>0</v>
      </c>
      <c r="G376">
        <f>'Previous Trades Import_OMS Quer'!G376</f>
        <v>0</v>
      </c>
      <c r="H376">
        <f>'Previous Trades Import_OMS Quer'!H376</f>
        <v>0</v>
      </c>
      <c r="I376">
        <f>'Previous Trades Import_OMS Quer'!I376</f>
        <v>0</v>
      </c>
      <c r="J376">
        <f>'Previous Trades Import_OMS Quer'!J376</f>
        <v>0</v>
      </c>
      <c r="K376">
        <f>'Previous Trades Import_OMS Quer'!K376</f>
        <v>0</v>
      </c>
      <c r="L376">
        <f>'Previous Trades Import_OMS Quer'!L376</f>
        <v>0</v>
      </c>
      <c r="M376">
        <f>'Previous Trades Import_OMS Quer'!M376</f>
        <v>0</v>
      </c>
      <c r="N376">
        <f>'Previous Trades Import_OMS Quer'!N376</f>
        <v>0</v>
      </c>
      <c r="O376" t="str">
        <f>CLEAN('Previous Trades Import_OMS Quer'!O376)</f>
        <v/>
      </c>
      <c r="Q376" s="25">
        <f t="shared" si="10"/>
        <v>0</v>
      </c>
      <c r="R376" s="25" t="e">
        <f>VLOOKUP(O376,'Currency Balance'!$O$3:$Q$32,3,0)</f>
        <v>#N/A</v>
      </c>
      <c r="S376" t="e">
        <f t="shared" si="11"/>
        <v>#N/A</v>
      </c>
    </row>
    <row r="377" spans="1:19">
      <c r="A377">
        <f>'Previous Trades Import_OMS Quer'!A377</f>
        <v>0</v>
      </c>
      <c r="B377">
        <f>'Previous Trades Import_OMS Quer'!B377</f>
        <v>0</v>
      </c>
      <c r="C377" s="22">
        <f>'Previous Trades Import_OMS Quer'!C377</f>
        <v>0</v>
      </c>
      <c r="D377">
        <f>'Previous Trades Import_OMS Quer'!D377</f>
        <v>0</v>
      </c>
      <c r="E377" s="22">
        <f>'Previous Trades Import_OMS Quer'!E377</f>
        <v>0</v>
      </c>
      <c r="F377">
        <f>'Previous Trades Import_OMS Quer'!F377</f>
        <v>0</v>
      </c>
      <c r="G377">
        <f>'Previous Trades Import_OMS Quer'!G377</f>
        <v>0</v>
      </c>
      <c r="H377">
        <f>'Previous Trades Import_OMS Quer'!H377</f>
        <v>0</v>
      </c>
      <c r="I377">
        <f>'Previous Trades Import_OMS Quer'!I377</f>
        <v>0</v>
      </c>
      <c r="J377">
        <f>'Previous Trades Import_OMS Quer'!J377</f>
        <v>0</v>
      </c>
      <c r="K377">
        <f>'Previous Trades Import_OMS Quer'!K377</f>
        <v>0</v>
      </c>
      <c r="L377">
        <f>'Previous Trades Import_OMS Quer'!L377</f>
        <v>0</v>
      </c>
      <c r="M377">
        <f>'Previous Trades Import_OMS Quer'!M377</f>
        <v>0</v>
      </c>
      <c r="N377">
        <f>'Previous Trades Import_OMS Quer'!N377</f>
        <v>0</v>
      </c>
      <c r="O377" t="str">
        <f>CLEAN('Previous Trades Import_OMS Quer'!O377)</f>
        <v/>
      </c>
      <c r="Q377" s="25">
        <f t="shared" si="10"/>
        <v>0</v>
      </c>
      <c r="R377" s="25" t="e">
        <f>VLOOKUP(O377,'Currency Balance'!$O$3:$Q$32,3,0)</f>
        <v>#N/A</v>
      </c>
      <c r="S377" t="e">
        <f t="shared" si="11"/>
        <v>#N/A</v>
      </c>
    </row>
    <row r="378" spans="1:19">
      <c r="A378">
        <f>'Previous Trades Import_OMS Quer'!A378</f>
        <v>0</v>
      </c>
      <c r="B378">
        <f>'Previous Trades Import_OMS Quer'!B378</f>
        <v>0</v>
      </c>
      <c r="C378" s="22">
        <f>'Previous Trades Import_OMS Quer'!C378</f>
        <v>0</v>
      </c>
      <c r="D378">
        <f>'Previous Trades Import_OMS Quer'!D378</f>
        <v>0</v>
      </c>
      <c r="E378" s="22">
        <f>'Previous Trades Import_OMS Quer'!E378</f>
        <v>0</v>
      </c>
      <c r="F378">
        <f>'Previous Trades Import_OMS Quer'!F378</f>
        <v>0</v>
      </c>
      <c r="G378">
        <f>'Previous Trades Import_OMS Quer'!G378</f>
        <v>0</v>
      </c>
      <c r="H378">
        <f>'Previous Trades Import_OMS Quer'!H378</f>
        <v>0</v>
      </c>
      <c r="I378">
        <f>'Previous Trades Import_OMS Quer'!I378</f>
        <v>0</v>
      </c>
      <c r="J378">
        <f>'Previous Trades Import_OMS Quer'!J378</f>
        <v>0</v>
      </c>
      <c r="K378">
        <f>'Previous Trades Import_OMS Quer'!K378</f>
        <v>0</v>
      </c>
      <c r="L378">
        <f>'Previous Trades Import_OMS Quer'!L378</f>
        <v>0</v>
      </c>
      <c r="M378">
        <f>'Previous Trades Import_OMS Quer'!M378</f>
        <v>0</v>
      </c>
      <c r="N378">
        <f>'Previous Trades Import_OMS Quer'!N378</f>
        <v>0</v>
      </c>
      <c r="O378" t="str">
        <f>CLEAN('Previous Trades Import_OMS Quer'!O378)</f>
        <v/>
      </c>
      <c r="Q378" s="25">
        <f t="shared" si="10"/>
        <v>0</v>
      </c>
      <c r="R378" s="25" t="e">
        <f>VLOOKUP(O378,'Currency Balance'!$O$3:$Q$32,3,0)</f>
        <v>#N/A</v>
      </c>
      <c r="S378" t="e">
        <f t="shared" si="11"/>
        <v>#N/A</v>
      </c>
    </row>
    <row r="379" spans="1:19">
      <c r="A379">
        <f>'Previous Trades Import_OMS Quer'!A379</f>
        <v>0</v>
      </c>
      <c r="B379">
        <f>'Previous Trades Import_OMS Quer'!B379</f>
        <v>0</v>
      </c>
      <c r="C379" s="22">
        <f>'Previous Trades Import_OMS Quer'!C379</f>
        <v>0</v>
      </c>
      <c r="D379">
        <f>'Previous Trades Import_OMS Quer'!D379</f>
        <v>0</v>
      </c>
      <c r="E379" s="22">
        <f>'Previous Trades Import_OMS Quer'!E379</f>
        <v>0</v>
      </c>
      <c r="F379">
        <f>'Previous Trades Import_OMS Quer'!F379</f>
        <v>0</v>
      </c>
      <c r="G379">
        <f>'Previous Trades Import_OMS Quer'!G379</f>
        <v>0</v>
      </c>
      <c r="H379">
        <f>'Previous Trades Import_OMS Quer'!H379</f>
        <v>0</v>
      </c>
      <c r="I379">
        <f>'Previous Trades Import_OMS Quer'!I379</f>
        <v>0</v>
      </c>
      <c r="J379">
        <f>'Previous Trades Import_OMS Quer'!J379</f>
        <v>0</v>
      </c>
      <c r="K379">
        <f>'Previous Trades Import_OMS Quer'!K379</f>
        <v>0</v>
      </c>
      <c r="L379">
        <f>'Previous Trades Import_OMS Quer'!L379</f>
        <v>0</v>
      </c>
      <c r="M379">
        <f>'Previous Trades Import_OMS Quer'!M379</f>
        <v>0</v>
      </c>
      <c r="N379">
        <f>'Previous Trades Import_OMS Quer'!N379</f>
        <v>0</v>
      </c>
      <c r="O379" t="str">
        <f>CLEAN('Previous Trades Import_OMS Quer'!O379)</f>
        <v/>
      </c>
      <c r="Q379" s="25">
        <f t="shared" si="10"/>
        <v>0</v>
      </c>
      <c r="R379" s="25" t="e">
        <f>VLOOKUP(O379,'Currency Balance'!$O$3:$Q$32,3,0)</f>
        <v>#N/A</v>
      </c>
      <c r="S379" t="e">
        <f t="shared" si="11"/>
        <v>#N/A</v>
      </c>
    </row>
    <row r="380" spans="1:19">
      <c r="A380">
        <f>'Previous Trades Import_OMS Quer'!A380</f>
        <v>0</v>
      </c>
      <c r="B380">
        <f>'Previous Trades Import_OMS Quer'!B380</f>
        <v>0</v>
      </c>
      <c r="C380" s="22">
        <f>'Previous Trades Import_OMS Quer'!C380</f>
        <v>0</v>
      </c>
      <c r="D380">
        <f>'Previous Trades Import_OMS Quer'!D380</f>
        <v>0</v>
      </c>
      <c r="E380" s="22">
        <f>'Previous Trades Import_OMS Quer'!E380</f>
        <v>0</v>
      </c>
      <c r="F380">
        <f>'Previous Trades Import_OMS Quer'!F380</f>
        <v>0</v>
      </c>
      <c r="G380">
        <f>'Previous Trades Import_OMS Quer'!G380</f>
        <v>0</v>
      </c>
      <c r="H380">
        <f>'Previous Trades Import_OMS Quer'!H380</f>
        <v>0</v>
      </c>
      <c r="I380">
        <f>'Previous Trades Import_OMS Quer'!I380</f>
        <v>0</v>
      </c>
      <c r="J380">
        <f>'Previous Trades Import_OMS Quer'!J380</f>
        <v>0</v>
      </c>
      <c r="K380">
        <f>'Previous Trades Import_OMS Quer'!K380</f>
        <v>0</v>
      </c>
      <c r="L380">
        <f>'Previous Trades Import_OMS Quer'!L380</f>
        <v>0</v>
      </c>
      <c r="M380">
        <f>'Previous Trades Import_OMS Quer'!M380</f>
        <v>0</v>
      </c>
      <c r="N380">
        <f>'Previous Trades Import_OMS Quer'!N380</f>
        <v>0</v>
      </c>
      <c r="O380" t="str">
        <f>CLEAN('Previous Trades Import_OMS Quer'!O380)</f>
        <v/>
      </c>
      <c r="Q380" s="25">
        <f t="shared" si="10"/>
        <v>0</v>
      </c>
      <c r="R380" s="25" t="e">
        <f>VLOOKUP(O380,'Currency Balance'!$O$3:$Q$32,3,0)</f>
        <v>#N/A</v>
      </c>
      <c r="S380" t="e">
        <f t="shared" si="11"/>
        <v>#N/A</v>
      </c>
    </row>
    <row r="381" spans="1:19">
      <c r="A381">
        <f>'Previous Trades Import_OMS Quer'!A381</f>
        <v>0</v>
      </c>
      <c r="B381">
        <f>'Previous Trades Import_OMS Quer'!B381</f>
        <v>0</v>
      </c>
      <c r="C381" s="22">
        <f>'Previous Trades Import_OMS Quer'!C381</f>
        <v>0</v>
      </c>
      <c r="D381">
        <f>'Previous Trades Import_OMS Quer'!D381</f>
        <v>0</v>
      </c>
      <c r="E381" s="22">
        <f>'Previous Trades Import_OMS Quer'!E381</f>
        <v>0</v>
      </c>
      <c r="F381">
        <f>'Previous Trades Import_OMS Quer'!F381</f>
        <v>0</v>
      </c>
      <c r="G381">
        <f>'Previous Trades Import_OMS Quer'!G381</f>
        <v>0</v>
      </c>
      <c r="H381">
        <f>'Previous Trades Import_OMS Quer'!H381</f>
        <v>0</v>
      </c>
      <c r="I381">
        <f>'Previous Trades Import_OMS Quer'!I381</f>
        <v>0</v>
      </c>
      <c r="J381">
        <f>'Previous Trades Import_OMS Quer'!J381</f>
        <v>0</v>
      </c>
      <c r="K381">
        <f>'Previous Trades Import_OMS Quer'!K381</f>
        <v>0</v>
      </c>
      <c r="L381">
        <f>'Previous Trades Import_OMS Quer'!L381</f>
        <v>0</v>
      </c>
      <c r="M381">
        <f>'Previous Trades Import_OMS Quer'!M381</f>
        <v>0</v>
      </c>
      <c r="N381">
        <f>'Previous Trades Import_OMS Quer'!N381</f>
        <v>0</v>
      </c>
      <c r="O381" t="str">
        <f>CLEAN('Previous Trades Import_OMS Quer'!O381)</f>
        <v/>
      </c>
      <c r="Q381" s="25">
        <f t="shared" si="10"/>
        <v>0</v>
      </c>
      <c r="R381" s="25" t="e">
        <f>VLOOKUP(O381,'Currency Balance'!$O$3:$Q$32,3,0)</f>
        <v>#N/A</v>
      </c>
      <c r="S381" t="e">
        <f t="shared" si="11"/>
        <v>#N/A</v>
      </c>
    </row>
    <row r="382" spans="1:19">
      <c r="A382">
        <f>'Previous Trades Import_OMS Quer'!A382</f>
        <v>0</v>
      </c>
      <c r="B382">
        <f>'Previous Trades Import_OMS Quer'!B382</f>
        <v>0</v>
      </c>
      <c r="C382" s="22">
        <f>'Previous Trades Import_OMS Quer'!C382</f>
        <v>0</v>
      </c>
      <c r="D382">
        <f>'Previous Trades Import_OMS Quer'!D382</f>
        <v>0</v>
      </c>
      <c r="E382" s="22">
        <f>'Previous Trades Import_OMS Quer'!E382</f>
        <v>0</v>
      </c>
      <c r="F382">
        <f>'Previous Trades Import_OMS Quer'!F382</f>
        <v>0</v>
      </c>
      <c r="G382">
        <f>'Previous Trades Import_OMS Quer'!G382</f>
        <v>0</v>
      </c>
      <c r="H382">
        <f>'Previous Trades Import_OMS Quer'!H382</f>
        <v>0</v>
      </c>
      <c r="I382">
        <f>'Previous Trades Import_OMS Quer'!I382</f>
        <v>0</v>
      </c>
      <c r="J382">
        <f>'Previous Trades Import_OMS Quer'!J382</f>
        <v>0</v>
      </c>
      <c r="K382">
        <f>'Previous Trades Import_OMS Quer'!K382</f>
        <v>0</v>
      </c>
      <c r="L382">
        <f>'Previous Trades Import_OMS Quer'!L382</f>
        <v>0</v>
      </c>
      <c r="M382">
        <f>'Previous Trades Import_OMS Quer'!M382</f>
        <v>0</v>
      </c>
      <c r="N382">
        <f>'Previous Trades Import_OMS Quer'!N382</f>
        <v>0</v>
      </c>
      <c r="O382" t="str">
        <f>CLEAN('Previous Trades Import_OMS Quer'!O382)</f>
        <v/>
      </c>
      <c r="Q382" s="25">
        <f t="shared" si="10"/>
        <v>0</v>
      </c>
      <c r="R382" s="25" t="e">
        <f>VLOOKUP(O382,'Currency Balance'!$O$3:$Q$32,3,0)</f>
        <v>#N/A</v>
      </c>
      <c r="S382" t="e">
        <f t="shared" si="11"/>
        <v>#N/A</v>
      </c>
    </row>
    <row r="383" spans="1:19">
      <c r="A383">
        <f>'Previous Trades Import_OMS Quer'!A383</f>
        <v>0</v>
      </c>
      <c r="B383">
        <f>'Previous Trades Import_OMS Quer'!B383</f>
        <v>0</v>
      </c>
      <c r="C383" s="22">
        <f>'Previous Trades Import_OMS Quer'!C383</f>
        <v>0</v>
      </c>
      <c r="D383">
        <f>'Previous Trades Import_OMS Quer'!D383</f>
        <v>0</v>
      </c>
      <c r="E383" s="22">
        <f>'Previous Trades Import_OMS Quer'!E383</f>
        <v>0</v>
      </c>
      <c r="F383">
        <f>'Previous Trades Import_OMS Quer'!F383</f>
        <v>0</v>
      </c>
      <c r="G383">
        <f>'Previous Trades Import_OMS Quer'!G383</f>
        <v>0</v>
      </c>
      <c r="H383">
        <f>'Previous Trades Import_OMS Quer'!H383</f>
        <v>0</v>
      </c>
      <c r="I383">
        <f>'Previous Trades Import_OMS Quer'!I383</f>
        <v>0</v>
      </c>
      <c r="J383">
        <f>'Previous Trades Import_OMS Quer'!J383</f>
        <v>0</v>
      </c>
      <c r="K383">
        <f>'Previous Trades Import_OMS Quer'!K383</f>
        <v>0</v>
      </c>
      <c r="L383">
        <f>'Previous Trades Import_OMS Quer'!L383</f>
        <v>0</v>
      </c>
      <c r="M383">
        <f>'Previous Trades Import_OMS Quer'!M383</f>
        <v>0</v>
      </c>
      <c r="N383">
        <f>'Previous Trades Import_OMS Quer'!N383</f>
        <v>0</v>
      </c>
      <c r="O383" t="str">
        <f>CLEAN('Previous Trades Import_OMS Quer'!O383)</f>
        <v/>
      </c>
      <c r="Q383" s="25">
        <f t="shared" si="10"/>
        <v>0</v>
      </c>
      <c r="R383" s="25" t="e">
        <f>VLOOKUP(O383,'Currency Balance'!$O$3:$Q$32,3,0)</f>
        <v>#N/A</v>
      </c>
      <c r="S383" t="e">
        <f t="shared" si="11"/>
        <v>#N/A</v>
      </c>
    </row>
    <row r="384" spans="1:19">
      <c r="A384">
        <f>'Previous Trades Import_OMS Quer'!A384</f>
        <v>0</v>
      </c>
      <c r="B384">
        <f>'Previous Trades Import_OMS Quer'!B384</f>
        <v>0</v>
      </c>
      <c r="C384" s="22">
        <f>'Previous Trades Import_OMS Quer'!C384</f>
        <v>0</v>
      </c>
      <c r="D384">
        <f>'Previous Trades Import_OMS Quer'!D384</f>
        <v>0</v>
      </c>
      <c r="E384" s="22">
        <f>'Previous Trades Import_OMS Quer'!E384</f>
        <v>0</v>
      </c>
      <c r="F384">
        <f>'Previous Trades Import_OMS Quer'!F384</f>
        <v>0</v>
      </c>
      <c r="G384">
        <f>'Previous Trades Import_OMS Quer'!G384</f>
        <v>0</v>
      </c>
      <c r="H384">
        <f>'Previous Trades Import_OMS Quer'!H384</f>
        <v>0</v>
      </c>
      <c r="I384">
        <f>'Previous Trades Import_OMS Quer'!I384</f>
        <v>0</v>
      </c>
      <c r="J384">
        <f>'Previous Trades Import_OMS Quer'!J384</f>
        <v>0</v>
      </c>
      <c r="K384">
        <f>'Previous Trades Import_OMS Quer'!K384</f>
        <v>0</v>
      </c>
      <c r="L384">
        <f>'Previous Trades Import_OMS Quer'!L384</f>
        <v>0</v>
      </c>
      <c r="M384">
        <f>'Previous Trades Import_OMS Quer'!M384</f>
        <v>0</v>
      </c>
      <c r="N384">
        <f>'Previous Trades Import_OMS Quer'!N384</f>
        <v>0</v>
      </c>
      <c r="O384" t="str">
        <f>CLEAN('Previous Trades Import_OMS Quer'!O384)</f>
        <v/>
      </c>
      <c r="Q384" s="25">
        <f t="shared" si="10"/>
        <v>0</v>
      </c>
      <c r="R384" s="25" t="e">
        <f>VLOOKUP(O384,'Currency Balance'!$O$3:$Q$32,3,0)</f>
        <v>#N/A</v>
      </c>
      <c r="S384" t="e">
        <f t="shared" si="11"/>
        <v>#N/A</v>
      </c>
    </row>
    <row r="385" spans="1:19">
      <c r="A385">
        <f>'Previous Trades Import_OMS Quer'!A385</f>
        <v>0</v>
      </c>
      <c r="B385">
        <f>'Previous Trades Import_OMS Quer'!B385</f>
        <v>0</v>
      </c>
      <c r="C385" s="22">
        <f>'Previous Trades Import_OMS Quer'!C385</f>
        <v>0</v>
      </c>
      <c r="D385">
        <f>'Previous Trades Import_OMS Quer'!D385</f>
        <v>0</v>
      </c>
      <c r="E385" s="22">
        <f>'Previous Trades Import_OMS Quer'!E385</f>
        <v>0</v>
      </c>
      <c r="F385">
        <f>'Previous Trades Import_OMS Quer'!F385</f>
        <v>0</v>
      </c>
      <c r="G385">
        <f>'Previous Trades Import_OMS Quer'!G385</f>
        <v>0</v>
      </c>
      <c r="H385">
        <f>'Previous Trades Import_OMS Quer'!H385</f>
        <v>0</v>
      </c>
      <c r="I385">
        <f>'Previous Trades Import_OMS Quer'!I385</f>
        <v>0</v>
      </c>
      <c r="J385">
        <f>'Previous Trades Import_OMS Quer'!J385</f>
        <v>0</v>
      </c>
      <c r="K385">
        <f>'Previous Trades Import_OMS Quer'!K385</f>
        <v>0</v>
      </c>
      <c r="L385">
        <f>'Previous Trades Import_OMS Quer'!L385</f>
        <v>0</v>
      </c>
      <c r="M385">
        <f>'Previous Trades Import_OMS Quer'!M385</f>
        <v>0</v>
      </c>
      <c r="N385">
        <f>'Previous Trades Import_OMS Quer'!N385</f>
        <v>0</v>
      </c>
      <c r="O385" t="str">
        <f>CLEAN('Previous Trades Import_OMS Quer'!O385)</f>
        <v/>
      </c>
      <c r="Q385" s="25">
        <f t="shared" si="10"/>
        <v>0</v>
      </c>
      <c r="R385" s="25" t="e">
        <f>VLOOKUP(O385,'Currency Balance'!$O$3:$Q$32,3,0)</f>
        <v>#N/A</v>
      </c>
      <c r="S385" t="e">
        <f t="shared" si="11"/>
        <v>#N/A</v>
      </c>
    </row>
    <row r="386" spans="1:19">
      <c r="A386">
        <f>'Previous Trades Import_OMS Quer'!A386</f>
        <v>0</v>
      </c>
      <c r="B386">
        <f>'Previous Trades Import_OMS Quer'!B386</f>
        <v>0</v>
      </c>
      <c r="C386" s="22">
        <f>'Previous Trades Import_OMS Quer'!C386</f>
        <v>0</v>
      </c>
      <c r="D386">
        <f>'Previous Trades Import_OMS Quer'!D386</f>
        <v>0</v>
      </c>
      <c r="E386" s="22">
        <f>'Previous Trades Import_OMS Quer'!E386</f>
        <v>0</v>
      </c>
      <c r="F386">
        <f>'Previous Trades Import_OMS Quer'!F386</f>
        <v>0</v>
      </c>
      <c r="G386">
        <f>'Previous Trades Import_OMS Quer'!G386</f>
        <v>0</v>
      </c>
      <c r="H386">
        <f>'Previous Trades Import_OMS Quer'!H386</f>
        <v>0</v>
      </c>
      <c r="I386">
        <f>'Previous Trades Import_OMS Quer'!I386</f>
        <v>0</v>
      </c>
      <c r="J386">
        <f>'Previous Trades Import_OMS Quer'!J386</f>
        <v>0</v>
      </c>
      <c r="K386">
        <f>'Previous Trades Import_OMS Quer'!K386</f>
        <v>0</v>
      </c>
      <c r="L386">
        <f>'Previous Trades Import_OMS Quer'!L386</f>
        <v>0</v>
      </c>
      <c r="M386">
        <f>'Previous Trades Import_OMS Quer'!M386</f>
        <v>0</v>
      </c>
      <c r="N386">
        <f>'Previous Trades Import_OMS Quer'!N386</f>
        <v>0</v>
      </c>
      <c r="O386" t="str">
        <f>CLEAN('Previous Trades Import_OMS Quer'!O386)</f>
        <v/>
      </c>
      <c r="Q386" s="25">
        <f t="shared" ref="Q386:Q449" si="12">IF(G386="sell",M386,-M386)</f>
        <v>0</v>
      </c>
      <c r="R386" s="25" t="e">
        <f>VLOOKUP(O386,'Currency Balance'!$O$3:$Q$32,3,0)</f>
        <v>#N/A</v>
      </c>
      <c r="S386" t="e">
        <f t="shared" ref="S386:S449" si="13">Q386/R386</f>
        <v>#N/A</v>
      </c>
    </row>
    <row r="387" spans="1:19">
      <c r="A387">
        <f>'Previous Trades Import_OMS Quer'!A387</f>
        <v>0</v>
      </c>
      <c r="B387">
        <f>'Previous Trades Import_OMS Quer'!B387</f>
        <v>0</v>
      </c>
      <c r="C387" s="22">
        <f>'Previous Trades Import_OMS Quer'!C387</f>
        <v>0</v>
      </c>
      <c r="D387">
        <f>'Previous Trades Import_OMS Quer'!D387</f>
        <v>0</v>
      </c>
      <c r="E387" s="22">
        <f>'Previous Trades Import_OMS Quer'!E387</f>
        <v>0</v>
      </c>
      <c r="F387">
        <f>'Previous Trades Import_OMS Quer'!F387</f>
        <v>0</v>
      </c>
      <c r="G387">
        <f>'Previous Trades Import_OMS Quer'!G387</f>
        <v>0</v>
      </c>
      <c r="H387">
        <f>'Previous Trades Import_OMS Quer'!H387</f>
        <v>0</v>
      </c>
      <c r="I387">
        <f>'Previous Trades Import_OMS Quer'!I387</f>
        <v>0</v>
      </c>
      <c r="J387">
        <f>'Previous Trades Import_OMS Quer'!J387</f>
        <v>0</v>
      </c>
      <c r="K387">
        <f>'Previous Trades Import_OMS Quer'!K387</f>
        <v>0</v>
      </c>
      <c r="L387">
        <f>'Previous Trades Import_OMS Quer'!L387</f>
        <v>0</v>
      </c>
      <c r="M387">
        <f>'Previous Trades Import_OMS Quer'!M387</f>
        <v>0</v>
      </c>
      <c r="N387">
        <f>'Previous Trades Import_OMS Quer'!N387</f>
        <v>0</v>
      </c>
      <c r="O387" t="str">
        <f>CLEAN('Previous Trades Import_OMS Quer'!O387)</f>
        <v/>
      </c>
      <c r="Q387" s="25">
        <f t="shared" si="12"/>
        <v>0</v>
      </c>
      <c r="R387" s="25" t="e">
        <f>VLOOKUP(O387,'Currency Balance'!$O$3:$Q$32,3,0)</f>
        <v>#N/A</v>
      </c>
      <c r="S387" t="e">
        <f t="shared" si="13"/>
        <v>#N/A</v>
      </c>
    </row>
    <row r="388" spans="1:19">
      <c r="A388">
        <f>'Previous Trades Import_OMS Quer'!A388</f>
        <v>0</v>
      </c>
      <c r="B388">
        <f>'Previous Trades Import_OMS Quer'!B388</f>
        <v>0</v>
      </c>
      <c r="C388" s="22">
        <f>'Previous Trades Import_OMS Quer'!C388</f>
        <v>0</v>
      </c>
      <c r="D388">
        <f>'Previous Trades Import_OMS Quer'!D388</f>
        <v>0</v>
      </c>
      <c r="E388" s="22">
        <f>'Previous Trades Import_OMS Quer'!E388</f>
        <v>0</v>
      </c>
      <c r="F388">
        <f>'Previous Trades Import_OMS Quer'!F388</f>
        <v>0</v>
      </c>
      <c r="G388">
        <f>'Previous Trades Import_OMS Quer'!G388</f>
        <v>0</v>
      </c>
      <c r="H388">
        <f>'Previous Trades Import_OMS Quer'!H388</f>
        <v>0</v>
      </c>
      <c r="I388">
        <f>'Previous Trades Import_OMS Quer'!I388</f>
        <v>0</v>
      </c>
      <c r="J388">
        <f>'Previous Trades Import_OMS Quer'!J388</f>
        <v>0</v>
      </c>
      <c r="K388">
        <f>'Previous Trades Import_OMS Quer'!K388</f>
        <v>0</v>
      </c>
      <c r="L388">
        <f>'Previous Trades Import_OMS Quer'!L388</f>
        <v>0</v>
      </c>
      <c r="M388">
        <f>'Previous Trades Import_OMS Quer'!M388</f>
        <v>0</v>
      </c>
      <c r="N388">
        <f>'Previous Trades Import_OMS Quer'!N388</f>
        <v>0</v>
      </c>
      <c r="O388" t="str">
        <f>CLEAN('Previous Trades Import_OMS Quer'!O388)</f>
        <v/>
      </c>
      <c r="Q388" s="25">
        <f t="shared" si="12"/>
        <v>0</v>
      </c>
      <c r="R388" s="25" t="e">
        <f>VLOOKUP(O388,'Currency Balance'!$O$3:$Q$32,3,0)</f>
        <v>#N/A</v>
      </c>
      <c r="S388" t="e">
        <f t="shared" si="13"/>
        <v>#N/A</v>
      </c>
    </row>
    <row r="389" spans="1:19">
      <c r="A389">
        <f>'Previous Trades Import_OMS Quer'!A389</f>
        <v>0</v>
      </c>
      <c r="B389">
        <f>'Previous Trades Import_OMS Quer'!B389</f>
        <v>0</v>
      </c>
      <c r="C389" s="22">
        <f>'Previous Trades Import_OMS Quer'!C389</f>
        <v>0</v>
      </c>
      <c r="D389">
        <f>'Previous Trades Import_OMS Quer'!D389</f>
        <v>0</v>
      </c>
      <c r="E389" s="22">
        <f>'Previous Trades Import_OMS Quer'!E389</f>
        <v>0</v>
      </c>
      <c r="F389">
        <f>'Previous Trades Import_OMS Quer'!F389</f>
        <v>0</v>
      </c>
      <c r="G389">
        <f>'Previous Trades Import_OMS Quer'!G389</f>
        <v>0</v>
      </c>
      <c r="H389">
        <f>'Previous Trades Import_OMS Quer'!H389</f>
        <v>0</v>
      </c>
      <c r="I389">
        <f>'Previous Trades Import_OMS Quer'!I389</f>
        <v>0</v>
      </c>
      <c r="J389">
        <f>'Previous Trades Import_OMS Quer'!J389</f>
        <v>0</v>
      </c>
      <c r="K389">
        <f>'Previous Trades Import_OMS Quer'!K389</f>
        <v>0</v>
      </c>
      <c r="L389">
        <f>'Previous Trades Import_OMS Quer'!L389</f>
        <v>0</v>
      </c>
      <c r="M389">
        <f>'Previous Trades Import_OMS Quer'!M389</f>
        <v>0</v>
      </c>
      <c r="N389">
        <f>'Previous Trades Import_OMS Quer'!N389</f>
        <v>0</v>
      </c>
      <c r="O389" t="str">
        <f>CLEAN('Previous Trades Import_OMS Quer'!O389)</f>
        <v/>
      </c>
      <c r="Q389" s="25">
        <f t="shared" si="12"/>
        <v>0</v>
      </c>
      <c r="R389" s="25" t="e">
        <f>VLOOKUP(O389,'Currency Balance'!$O$3:$Q$32,3,0)</f>
        <v>#N/A</v>
      </c>
      <c r="S389" t="e">
        <f t="shared" si="13"/>
        <v>#N/A</v>
      </c>
    </row>
    <row r="390" spans="1:19">
      <c r="A390">
        <f>'Previous Trades Import_OMS Quer'!A390</f>
        <v>0</v>
      </c>
      <c r="B390">
        <f>'Previous Trades Import_OMS Quer'!B390</f>
        <v>0</v>
      </c>
      <c r="C390" s="22">
        <f>'Previous Trades Import_OMS Quer'!C390</f>
        <v>0</v>
      </c>
      <c r="D390">
        <f>'Previous Trades Import_OMS Quer'!D390</f>
        <v>0</v>
      </c>
      <c r="E390" s="22">
        <f>'Previous Trades Import_OMS Quer'!E390</f>
        <v>0</v>
      </c>
      <c r="F390">
        <f>'Previous Trades Import_OMS Quer'!F390</f>
        <v>0</v>
      </c>
      <c r="G390">
        <f>'Previous Trades Import_OMS Quer'!G390</f>
        <v>0</v>
      </c>
      <c r="H390">
        <f>'Previous Trades Import_OMS Quer'!H390</f>
        <v>0</v>
      </c>
      <c r="I390">
        <f>'Previous Trades Import_OMS Quer'!I390</f>
        <v>0</v>
      </c>
      <c r="J390">
        <f>'Previous Trades Import_OMS Quer'!J390</f>
        <v>0</v>
      </c>
      <c r="K390">
        <f>'Previous Trades Import_OMS Quer'!K390</f>
        <v>0</v>
      </c>
      <c r="L390">
        <f>'Previous Trades Import_OMS Quer'!L390</f>
        <v>0</v>
      </c>
      <c r="M390">
        <f>'Previous Trades Import_OMS Quer'!M390</f>
        <v>0</v>
      </c>
      <c r="N390">
        <f>'Previous Trades Import_OMS Quer'!N390</f>
        <v>0</v>
      </c>
      <c r="O390" t="str">
        <f>CLEAN('Previous Trades Import_OMS Quer'!O390)</f>
        <v/>
      </c>
      <c r="Q390" s="25">
        <f t="shared" si="12"/>
        <v>0</v>
      </c>
      <c r="R390" s="25" t="e">
        <f>VLOOKUP(O390,'Currency Balance'!$O$3:$Q$32,3,0)</f>
        <v>#N/A</v>
      </c>
      <c r="S390" t="e">
        <f t="shared" si="13"/>
        <v>#N/A</v>
      </c>
    </row>
    <row r="391" spans="1:19">
      <c r="A391">
        <f>'Previous Trades Import_OMS Quer'!A391</f>
        <v>0</v>
      </c>
      <c r="B391">
        <f>'Previous Trades Import_OMS Quer'!B391</f>
        <v>0</v>
      </c>
      <c r="C391" s="22">
        <f>'Previous Trades Import_OMS Quer'!C391</f>
        <v>0</v>
      </c>
      <c r="D391">
        <f>'Previous Trades Import_OMS Quer'!D391</f>
        <v>0</v>
      </c>
      <c r="E391" s="22">
        <f>'Previous Trades Import_OMS Quer'!E391</f>
        <v>0</v>
      </c>
      <c r="F391">
        <f>'Previous Trades Import_OMS Quer'!F391</f>
        <v>0</v>
      </c>
      <c r="G391">
        <f>'Previous Trades Import_OMS Quer'!G391</f>
        <v>0</v>
      </c>
      <c r="H391">
        <f>'Previous Trades Import_OMS Quer'!H391</f>
        <v>0</v>
      </c>
      <c r="I391">
        <f>'Previous Trades Import_OMS Quer'!I391</f>
        <v>0</v>
      </c>
      <c r="J391">
        <f>'Previous Trades Import_OMS Quer'!J391</f>
        <v>0</v>
      </c>
      <c r="K391">
        <f>'Previous Trades Import_OMS Quer'!K391</f>
        <v>0</v>
      </c>
      <c r="L391">
        <f>'Previous Trades Import_OMS Quer'!L391</f>
        <v>0</v>
      </c>
      <c r="M391">
        <f>'Previous Trades Import_OMS Quer'!M391</f>
        <v>0</v>
      </c>
      <c r="N391">
        <f>'Previous Trades Import_OMS Quer'!N391</f>
        <v>0</v>
      </c>
      <c r="O391" t="str">
        <f>CLEAN('Previous Trades Import_OMS Quer'!O391)</f>
        <v/>
      </c>
      <c r="Q391" s="25">
        <f t="shared" si="12"/>
        <v>0</v>
      </c>
      <c r="R391" s="25" t="e">
        <f>VLOOKUP(O391,'Currency Balance'!$O$3:$Q$32,3,0)</f>
        <v>#N/A</v>
      </c>
      <c r="S391" t="e">
        <f t="shared" si="13"/>
        <v>#N/A</v>
      </c>
    </row>
    <row r="392" spans="1:19">
      <c r="A392">
        <f>'Previous Trades Import_OMS Quer'!A392</f>
        <v>0</v>
      </c>
      <c r="B392">
        <f>'Previous Trades Import_OMS Quer'!B392</f>
        <v>0</v>
      </c>
      <c r="C392" s="22">
        <f>'Previous Trades Import_OMS Quer'!C392</f>
        <v>0</v>
      </c>
      <c r="D392">
        <f>'Previous Trades Import_OMS Quer'!D392</f>
        <v>0</v>
      </c>
      <c r="E392" s="22">
        <f>'Previous Trades Import_OMS Quer'!E392</f>
        <v>0</v>
      </c>
      <c r="F392">
        <f>'Previous Trades Import_OMS Quer'!F392</f>
        <v>0</v>
      </c>
      <c r="G392">
        <f>'Previous Trades Import_OMS Quer'!G392</f>
        <v>0</v>
      </c>
      <c r="H392">
        <f>'Previous Trades Import_OMS Quer'!H392</f>
        <v>0</v>
      </c>
      <c r="I392">
        <f>'Previous Trades Import_OMS Quer'!I392</f>
        <v>0</v>
      </c>
      <c r="J392">
        <f>'Previous Trades Import_OMS Quer'!J392</f>
        <v>0</v>
      </c>
      <c r="K392">
        <f>'Previous Trades Import_OMS Quer'!K392</f>
        <v>0</v>
      </c>
      <c r="L392">
        <f>'Previous Trades Import_OMS Quer'!L392</f>
        <v>0</v>
      </c>
      <c r="M392">
        <f>'Previous Trades Import_OMS Quer'!M392</f>
        <v>0</v>
      </c>
      <c r="N392">
        <f>'Previous Trades Import_OMS Quer'!N392</f>
        <v>0</v>
      </c>
      <c r="O392" t="str">
        <f>CLEAN('Previous Trades Import_OMS Quer'!O392)</f>
        <v/>
      </c>
      <c r="Q392" s="25">
        <f t="shared" si="12"/>
        <v>0</v>
      </c>
      <c r="R392" s="25" t="e">
        <f>VLOOKUP(O392,'Currency Balance'!$O$3:$Q$32,3,0)</f>
        <v>#N/A</v>
      </c>
      <c r="S392" t="e">
        <f t="shared" si="13"/>
        <v>#N/A</v>
      </c>
    </row>
    <row r="393" spans="1:19">
      <c r="A393">
        <f>'Previous Trades Import_OMS Quer'!A393</f>
        <v>0</v>
      </c>
      <c r="B393">
        <f>'Previous Trades Import_OMS Quer'!B393</f>
        <v>0</v>
      </c>
      <c r="C393" s="22">
        <f>'Previous Trades Import_OMS Quer'!C393</f>
        <v>0</v>
      </c>
      <c r="D393">
        <f>'Previous Trades Import_OMS Quer'!D393</f>
        <v>0</v>
      </c>
      <c r="E393" s="22">
        <f>'Previous Trades Import_OMS Quer'!E393</f>
        <v>0</v>
      </c>
      <c r="F393">
        <f>'Previous Trades Import_OMS Quer'!F393</f>
        <v>0</v>
      </c>
      <c r="G393">
        <f>'Previous Trades Import_OMS Quer'!G393</f>
        <v>0</v>
      </c>
      <c r="H393">
        <f>'Previous Trades Import_OMS Quer'!H393</f>
        <v>0</v>
      </c>
      <c r="I393">
        <f>'Previous Trades Import_OMS Quer'!I393</f>
        <v>0</v>
      </c>
      <c r="J393">
        <f>'Previous Trades Import_OMS Quer'!J393</f>
        <v>0</v>
      </c>
      <c r="K393">
        <f>'Previous Trades Import_OMS Quer'!K393</f>
        <v>0</v>
      </c>
      <c r="L393">
        <f>'Previous Trades Import_OMS Quer'!L393</f>
        <v>0</v>
      </c>
      <c r="M393">
        <f>'Previous Trades Import_OMS Quer'!M393</f>
        <v>0</v>
      </c>
      <c r="N393">
        <f>'Previous Trades Import_OMS Quer'!N393</f>
        <v>0</v>
      </c>
      <c r="O393" t="str">
        <f>CLEAN('Previous Trades Import_OMS Quer'!O393)</f>
        <v/>
      </c>
      <c r="Q393" s="25">
        <f t="shared" si="12"/>
        <v>0</v>
      </c>
      <c r="R393" s="25" t="e">
        <f>VLOOKUP(O393,'Currency Balance'!$O$3:$Q$32,3,0)</f>
        <v>#N/A</v>
      </c>
      <c r="S393" t="e">
        <f t="shared" si="13"/>
        <v>#N/A</v>
      </c>
    </row>
    <row r="394" spans="1:19">
      <c r="A394">
        <f>'Previous Trades Import_OMS Quer'!A394</f>
        <v>0</v>
      </c>
      <c r="B394">
        <f>'Previous Trades Import_OMS Quer'!B394</f>
        <v>0</v>
      </c>
      <c r="C394" s="22">
        <f>'Previous Trades Import_OMS Quer'!C394</f>
        <v>0</v>
      </c>
      <c r="D394">
        <f>'Previous Trades Import_OMS Quer'!D394</f>
        <v>0</v>
      </c>
      <c r="E394" s="22">
        <f>'Previous Trades Import_OMS Quer'!E394</f>
        <v>0</v>
      </c>
      <c r="F394">
        <f>'Previous Trades Import_OMS Quer'!F394</f>
        <v>0</v>
      </c>
      <c r="G394">
        <f>'Previous Trades Import_OMS Quer'!G394</f>
        <v>0</v>
      </c>
      <c r="H394">
        <f>'Previous Trades Import_OMS Quer'!H394</f>
        <v>0</v>
      </c>
      <c r="I394">
        <f>'Previous Trades Import_OMS Quer'!I394</f>
        <v>0</v>
      </c>
      <c r="J394">
        <f>'Previous Trades Import_OMS Quer'!J394</f>
        <v>0</v>
      </c>
      <c r="K394">
        <f>'Previous Trades Import_OMS Quer'!K394</f>
        <v>0</v>
      </c>
      <c r="L394">
        <f>'Previous Trades Import_OMS Quer'!L394</f>
        <v>0</v>
      </c>
      <c r="M394">
        <f>'Previous Trades Import_OMS Quer'!M394</f>
        <v>0</v>
      </c>
      <c r="N394">
        <f>'Previous Trades Import_OMS Quer'!N394</f>
        <v>0</v>
      </c>
      <c r="O394" t="str">
        <f>CLEAN('Previous Trades Import_OMS Quer'!O394)</f>
        <v/>
      </c>
      <c r="Q394" s="25">
        <f t="shared" si="12"/>
        <v>0</v>
      </c>
      <c r="R394" s="25" t="e">
        <f>VLOOKUP(O394,'Currency Balance'!$O$3:$Q$32,3,0)</f>
        <v>#N/A</v>
      </c>
      <c r="S394" t="e">
        <f t="shared" si="13"/>
        <v>#N/A</v>
      </c>
    </row>
    <row r="395" spans="1:19">
      <c r="A395">
        <f>'Previous Trades Import_OMS Quer'!A395</f>
        <v>0</v>
      </c>
      <c r="B395">
        <f>'Previous Trades Import_OMS Quer'!B395</f>
        <v>0</v>
      </c>
      <c r="C395" s="22">
        <f>'Previous Trades Import_OMS Quer'!C395</f>
        <v>0</v>
      </c>
      <c r="D395">
        <f>'Previous Trades Import_OMS Quer'!D395</f>
        <v>0</v>
      </c>
      <c r="E395" s="22">
        <f>'Previous Trades Import_OMS Quer'!E395</f>
        <v>0</v>
      </c>
      <c r="F395">
        <f>'Previous Trades Import_OMS Quer'!F395</f>
        <v>0</v>
      </c>
      <c r="G395">
        <f>'Previous Trades Import_OMS Quer'!G395</f>
        <v>0</v>
      </c>
      <c r="H395">
        <f>'Previous Trades Import_OMS Quer'!H395</f>
        <v>0</v>
      </c>
      <c r="I395">
        <f>'Previous Trades Import_OMS Quer'!I395</f>
        <v>0</v>
      </c>
      <c r="J395">
        <f>'Previous Trades Import_OMS Quer'!J395</f>
        <v>0</v>
      </c>
      <c r="K395">
        <f>'Previous Trades Import_OMS Quer'!K395</f>
        <v>0</v>
      </c>
      <c r="L395">
        <f>'Previous Trades Import_OMS Quer'!L395</f>
        <v>0</v>
      </c>
      <c r="M395">
        <f>'Previous Trades Import_OMS Quer'!M395</f>
        <v>0</v>
      </c>
      <c r="N395">
        <f>'Previous Trades Import_OMS Quer'!N395</f>
        <v>0</v>
      </c>
      <c r="O395" t="str">
        <f>CLEAN('Previous Trades Import_OMS Quer'!O395)</f>
        <v/>
      </c>
      <c r="Q395" s="25">
        <f t="shared" si="12"/>
        <v>0</v>
      </c>
      <c r="R395" s="25" t="e">
        <f>VLOOKUP(O395,'Currency Balance'!$O$3:$Q$32,3,0)</f>
        <v>#N/A</v>
      </c>
      <c r="S395" t="e">
        <f t="shared" si="13"/>
        <v>#N/A</v>
      </c>
    </row>
    <row r="396" spans="1:19">
      <c r="A396">
        <f>'Previous Trades Import_OMS Quer'!A396</f>
        <v>0</v>
      </c>
      <c r="B396">
        <f>'Previous Trades Import_OMS Quer'!B396</f>
        <v>0</v>
      </c>
      <c r="C396" s="22">
        <f>'Previous Trades Import_OMS Quer'!C396</f>
        <v>0</v>
      </c>
      <c r="D396">
        <f>'Previous Trades Import_OMS Quer'!D396</f>
        <v>0</v>
      </c>
      <c r="E396" s="22">
        <f>'Previous Trades Import_OMS Quer'!E396</f>
        <v>0</v>
      </c>
      <c r="F396">
        <f>'Previous Trades Import_OMS Quer'!F396</f>
        <v>0</v>
      </c>
      <c r="G396">
        <f>'Previous Trades Import_OMS Quer'!G396</f>
        <v>0</v>
      </c>
      <c r="H396">
        <f>'Previous Trades Import_OMS Quer'!H396</f>
        <v>0</v>
      </c>
      <c r="I396">
        <f>'Previous Trades Import_OMS Quer'!I396</f>
        <v>0</v>
      </c>
      <c r="J396">
        <f>'Previous Trades Import_OMS Quer'!J396</f>
        <v>0</v>
      </c>
      <c r="K396">
        <f>'Previous Trades Import_OMS Quer'!K396</f>
        <v>0</v>
      </c>
      <c r="L396">
        <f>'Previous Trades Import_OMS Quer'!L396</f>
        <v>0</v>
      </c>
      <c r="M396">
        <f>'Previous Trades Import_OMS Quer'!M396</f>
        <v>0</v>
      </c>
      <c r="N396">
        <f>'Previous Trades Import_OMS Quer'!N396</f>
        <v>0</v>
      </c>
      <c r="O396" t="str">
        <f>CLEAN('Previous Trades Import_OMS Quer'!O396)</f>
        <v/>
      </c>
      <c r="Q396" s="25">
        <f t="shared" si="12"/>
        <v>0</v>
      </c>
      <c r="R396" s="25" t="e">
        <f>VLOOKUP(O396,'Currency Balance'!$O$3:$Q$32,3,0)</f>
        <v>#N/A</v>
      </c>
      <c r="S396" t="e">
        <f t="shared" si="13"/>
        <v>#N/A</v>
      </c>
    </row>
    <row r="397" spans="1:19">
      <c r="A397">
        <f>'Previous Trades Import_OMS Quer'!A397</f>
        <v>0</v>
      </c>
      <c r="B397">
        <f>'Previous Trades Import_OMS Quer'!B397</f>
        <v>0</v>
      </c>
      <c r="C397" s="22">
        <f>'Previous Trades Import_OMS Quer'!C397</f>
        <v>0</v>
      </c>
      <c r="D397">
        <f>'Previous Trades Import_OMS Quer'!D397</f>
        <v>0</v>
      </c>
      <c r="E397" s="22">
        <f>'Previous Trades Import_OMS Quer'!E397</f>
        <v>0</v>
      </c>
      <c r="F397">
        <f>'Previous Trades Import_OMS Quer'!F397</f>
        <v>0</v>
      </c>
      <c r="G397">
        <f>'Previous Trades Import_OMS Quer'!G397</f>
        <v>0</v>
      </c>
      <c r="H397">
        <f>'Previous Trades Import_OMS Quer'!H397</f>
        <v>0</v>
      </c>
      <c r="I397">
        <f>'Previous Trades Import_OMS Quer'!I397</f>
        <v>0</v>
      </c>
      <c r="J397">
        <f>'Previous Trades Import_OMS Quer'!J397</f>
        <v>0</v>
      </c>
      <c r="K397">
        <f>'Previous Trades Import_OMS Quer'!K397</f>
        <v>0</v>
      </c>
      <c r="L397">
        <f>'Previous Trades Import_OMS Quer'!L397</f>
        <v>0</v>
      </c>
      <c r="M397">
        <f>'Previous Trades Import_OMS Quer'!M397</f>
        <v>0</v>
      </c>
      <c r="N397">
        <f>'Previous Trades Import_OMS Quer'!N397</f>
        <v>0</v>
      </c>
      <c r="O397" t="str">
        <f>CLEAN('Previous Trades Import_OMS Quer'!O397)</f>
        <v/>
      </c>
      <c r="Q397" s="25">
        <f t="shared" si="12"/>
        <v>0</v>
      </c>
      <c r="R397" s="25" t="e">
        <f>VLOOKUP(O397,'Currency Balance'!$O$3:$Q$32,3,0)</f>
        <v>#N/A</v>
      </c>
      <c r="S397" t="e">
        <f t="shared" si="13"/>
        <v>#N/A</v>
      </c>
    </row>
    <row r="398" spans="1:19">
      <c r="A398">
        <f>'Previous Trades Import_OMS Quer'!A398</f>
        <v>0</v>
      </c>
      <c r="B398">
        <f>'Previous Trades Import_OMS Quer'!B398</f>
        <v>0</v>
      </c>
      <c r="C398" s="22">
        <f>'Previous Trades Import_OMS Quer'!C398</f>
        <v>0</v>
      </c>
      <c r="D398">
        <f>'Previous Trades Import_OMS Quer'!D398</f>
        <v>0</v>
      </c>
      <c r="E398" s="22">
        <f>'Previous Trades Import_OMS Quer'!E398</f>
        <v>0</v>
      </c>
      <c r="F398">
        <f>'Previous Trades Import_OMS Quer'!F398</f>
        <v>0</v>
      </c>
      <c r="G398">
        <f>'Previous Trades Import_OMS Quer'!G398</f>
        <v>0</v>
      </c>
      <c r="H398">
        <f>'Previous Trades Import_OMS Quer'!H398</f>
        <v>0</v>
      </c>
      <c r="I398">
        <f>'Previous Trades Import_OMS Quer'!I398</f>
        <v>0</v>
      </c>
      <c r="J398">
        <f>'Previous Trades Import_OMS Quer'!J398</f>
        <v>0</v>
      </c>
      <c r="K398">
        <f>'Previous Trades Import_OMS Quer'!K398</f>
        <v>0</v>
      </c>
      <c r="L398">
        <f>'Previous Trades Import_OMS Quer'!L398</f>
        <v>0</v>
      </c>
      <c r="M398">
        <f>'Previous Trades Import_OMS Quer'!M398</f>
        <v>0</v>
      </c>
      <c r="N398">
        <f>'Previous Trades Import_OMS Quer'!N398</f>
        <v>0</v>
      </c>
      <c r="O398" t="str">
        <f>CLEAN('Previous Trades Import_OMS Quer'!O398)</f>
        <v/>
      </c>
      <c r="Q398" s="25">
        <f t="shared" si="12"/>
        <v>0</v>
      </c>
      <c r="R398" s="25" t="e">
        <f>VLOOKUP(O398,'Currency Balance'!$O$3:$Q$32,3,0)</f>
        <v>#N/A</v>
      </c>
      <c r="S398" t="e">
        <f t="shared" si="13"/>
        <v>#N/A</v>
      </c>
    </row>
    <row r="399" spans="1:19">
      <c r="A399">
        <f>'Previous Trades Import_OMS Quer'!A399</f>
        <v>0</v>
      </c>
      <c r="B399">
        <f>'Previous Trades Import_OMS Quer'!B399</f>
        <v>0</v>
      </c>
      <c r="C399" s="22">
        <f>'Previous Trades Import_OMS Quer'!C399</f>
        <v>0</v>
      </c>
      <c r="D399">
        <f>'Previous Trades Import_OMS Quer'!D399</f>
        <v>0</v>
      </c>
      <c r="E399" s="22">
        <f>'Previous Trades Import_OMS Quer'!E399</f>
        <v>0</v>
      </c>
      <c r="F399">
        <f>'Previous Trades Import_OMS Quer'!F399</f>
        <v>0</v>
      </c>
      <c r="G399">
        <f>'Previous Trades Import_OMS Quer'!G399</f>
        <v>0</v>
      </c>
      <c r="H399">
        <f>'Previous Trades Import_OMS Quer'!H399</f>
        <v>0</v>
      </c>
      <c r="I399">
        <f>'Previous Trades Import_OMS Quer'!I399</f>
        <v>0</v>
      </c>
      <c r="J399">
        <f>'Previous Trades Import_OMS Quer'!J399</f>
        <v>0</v>
      </c>
      <c r="K399">
        <f>'Previous Trades Import_OMS Quer'!K399</f>
        <v>0</v>
      </c>
      <c r="L399">
        <f>'Previous Trades Import_OMS Quer'!L399</f>
        <v>0</v>
      </c>
      <c r="M399">
        <f>'Previous Trades Import_OMS Quer'!M399</f>
        <v>0</v>
      </c>
      <c r="N399">
        <f>'Previous Trades Import_OMS Quer'!N399</f>
        <v>0</v>
      </c>
      <c r="O399" t="str">
        <f>CLEAN('Previous Trades Import_OMS Quer'!O399)</f>
        <v/>
      </c>
      <c r="Q399" s="25">
        <f t="shared" si="12"/>
        <v>0</v>
      </c>
      <c r="R399" s="25" t="e">
        <f>VLOOKUP(O399,'Currency Balance'!$O$3:$Q$32,3,0)</f>
        <v>#N/A</v>
      </c>
      <c r="S399" t="e">
        <f t="shared" si="13"/>
        <v>#N/A</v>
      </c>
    </row>
    <row r="400" spans="1:19">
      <c r="A400">
        <f>'Previous Trades Import_OMS Quer'!A400</f>
        <v>0</v>
      </c>
      <c r="B400">
        <f>'Previous Trades Import_OMS Quer'!B400</f>
        <v>0</v>
      </c>
      <c r="C400" s="22">
        <f>'Previous Trades Import_OMS Quer'!C400</f>
        <v>0</v>
      </c>
      <c r="D400">
        <f>'Previous Trades Import_OMS Quer'!D400</f>
        <v>0</v>
      </c>
      <c r="E400" s="22">
        <f>'Previous Trades Import_OMS Quer'!E400</f>
        <v>0</v>
      </c>
      <c r="F400">
        <f>'Previous Trades Import_OMS Quer'!F400</f>
        <v>0</v>
      </c>
      <c r="G400">
        <f>'Previous Trades Import_OMS Quer'!G400</f>
        <v>0</v>
      </c>
      <c r="H400">
        <f>'Previous Trades Import_OMS Quer'!H400</f>
        <v>0</v>
      </c>
      <c r="I400">
        <f>'Previous Trades Import_OMS Quer'!I400</f>
        <v>0</v>
      </c>
      <c r="J400">
        <f>'Previous Trades Import_OMS Quer'!J400</f>
        <v>0</v>
      </c>
      <c r="K400">
        <f>'Previous Trades Import_OMS Quer'!K400</f>
        <v>0</v>
      </c>
      <c r="L400">
        <f>'Previous Trades Import_OMS Quer'!L400</f>
        <v>0</v>
      </c>
      <c r="M400">
        <f>'Previous Trades Import_OMS Quer'!M400</f>
        <v>0</v>
      </c>
      <c r="N400">
        <f>'Previous Trades Import_OMS Quer'!N400</f>
        <v>0</v>
      </c>
      <c r="O400" t="str">
        <f>CLEAN('Previous Trades Import_OMS Quer'!O400)</f>
        <v/>
      </c>
      <c r="Q400" s="25">
        <f t="shared" si="12"/>
        <v>0</v>
      </c>
      <c r="R400" s="25" t="e">
        <f>VLOOKUP(O400,'Currency Balance'!$O$3:$Q$32,3,0)</f>
        <v>#N/A</v>
      </c>
      <c r="S400" t="e">
        <f t="shared" si="13"/>
        <v>#N/A</v>
      </c>
    </row>
    <row r="401" spans="1:19">
      <c r="A401">
        <f>'Previous Trades Import_OMS Quer'!A401</f>
        <v>0</v>
      </c>
      <c r="B401">
        <f>'Previous Trades Import_OMS Quer'!B401</f>
        <v>0</v>
      </c>
      <c r="C401" s="22">
        <f>'Previous Trades Import_OMS Quer'!C401</f>
        <v>0</v>
      </c>
      <c r="D401">
        <f>'Previous Trades Import_OMS Quer'!D401</f>
        <v>0</v>
      </c>
      <c r="E401" s="22">
        <f>'Previous Trades Import_OMS Quer'!E401</f>
        <v>0</v>
      </c>
      <c r="F401">
        <f>'Previous Trades Import_OMS Quer'!F401</f>
        <v>0</v>
      </c>
      <c r="G401">
        <f>'Previous Trades Import_OMS Quer'!G401</f>
        <v>0</v>
      </c>
      <c r="H401">
        <f>'Previous Trades Import_OMS Quer'!H401</f>
        <v>0</v>
      </c>
      <c r="I401">
        <f>'Previous Trades Import_OMS Quer'!I401</f>
        <v>0</v>
      </c>
      <c r="J401">
        <f>'Previous Trades Import_OMS Quer'!J401</f>
        <v>0</v>
      </c>
      <c r="K401">
        <f>'Previous Trades Import_OMS Quer'!K401</f>
        <v>0</v>
      </c>
      <c r="L401">
        <f>'Previous Trades Import_OMS Quer'!L401</f>
        <v>0</v>
      </c>
      <c r="M401">
        <f>'Previous Trades Import_OMS Quer'!M401</f>
        <v>0</v>
      </c>
      <c r="N401">
        <f>'Previous Trades Import_OMS Quer'!N401</f>
        <v>0</v>
      </c>
      <c r="O401" t="str">
        <f>CLEAN('Previous Trades Import_OMS Quer'!O401)</f>
        <v/>
      </c>
      <c r="Q401" s="25">
        <f t="shared" si="12"/>
        <v>0</v>
      </c>
      <c r="R401" s="25" t="e">
        <f>VLOOKUP(O401,'Currency Balance'!$O$3:$Q$32,3,0)</f>
        <v>#N/A</v>
      </c>
      <c r="S401" t="e">
        <f t="shared" si="13"/>
        <v>#N/A</v>
      </c>
    </row>
    <row r="402" spans="1:19">
      <c r="A402">
        <f>'Previous Trades Import_OMS Quer'!A402</f>
        <v>0</v>
      </c>
      <c r="B402">
        <f>'Previous Trades Import_OMS Quer'!B402</f>
        <v>0</v>
      </c>
      <c r="C402" s="22">
        <f>'Previous Trades Import_OMS Quer'!C402</f>
        <v>0</v>
      </c>
      <c r="D402">
        <f>'Previous Trades Import_OMS Quer'!D402</f>
        <v>0</v>
      </c>
      <c r="E402" s="22">
        <f>'Previous Trades Import_OMS Quer'!E402</f>
        <v>0</v>
      </c>
      <c r="F402">
        <f>'Previous Trades Import_OMS Quer'!F402</f>
        <v>0</v>
      </c>
      <c r="G402">
        <f>'Previous Trades Import_OMS Quer'!G402</f>
        <v>0</v>
      </c>
      <c r="H402">
        <f>'Previous Trades Import_OMS Quer'!H402</f>
        <v>0</v>
      </c>
      <c r="I402">
        <f>'Previous Trades Import_OMS Quer'!I402</f>
        <v>0</v>
      </c>
      <c r="J402">
        <f>'Previous Trades Import_OMS Quer'!J402</f>
        <v>0</v>
      </c>
      <c r="K402">
        <f>'Previous Trades Import_OMS Quer'!K402</f>
        <v>0</v>
      </c>
      <c r="L402">
        <f>'Previous Trades Import_OMS Quer'!L402</f>
        <v>0</v>
      </c>
      <c r="M402">
        <f>'Previous Trades Import_OMS Quer'!M402</f>
        <v>0</v>
      </c>
      <c r="N402">
        <f>'Previous Trades Import_OMS Quer'!N402</f>
        <v>0</v>
      </c>
      <c r="O402" t="str">
        <f>CLEAN('Previous Trades Import_OMS Quer'!O402)</f>
        <v/>
      </c>
      <c r="Q402" s="25">
        <f t="shared" si="12"/>
        <v>0</v>
      </c>
      <c r="R402" s="25" t="e">
        <f>VLOOKUP(O402,'Currency Balance'!$O$3:$Q$32,3,0)</f>
        <v>#N/A</v>
      </c>
      <c r="S402" t="e">
        <f t="shared" si="13"/>
        <v>#N/A</v>
      </c>
    </row>
    <row r="403" spans="1:19">
      <c r="A403">
        <f>'Previous Trades Import_OMS Quer'!A403</f>
        <v>0</v>
      </c>
      <c r="B403">
        <f>'Previous Trades Import_OMS Quer'!B403</f>
        <v>0</v>
      </c>
      <c r="C403" s="22">
        <f>'Previous Trades Import_OMS Quer'!C403</f>
        <v>0</v>
      </c>
      <c r="D403">
        <f>'Previous Trades Import_OMS Quer'!D403</f>
        <v>0</v>
      </c>
      <c r="E403" s="22">
        <f>'Previous Trades Import_OMS Quer'!E403</f>
        <v>0</v>
      </c>
      <c r="F403">
        <f>'Previous Trades Import_OMS Quer'!F403</f>
        <v>0</v>
      </c>
      <c r="G403">
        <f>'Previous Trades Import_OMS Quer'!G403</f>
        <v>0</v>
      </c>
      <c r="H403">
        <f>'Previous Trades Import_OMS Quer'!H403</f>
        <v>0</v>
      </c>
      <c r="I403">
        <f>'Previous Trades Import_OMS Quer'!I403</f>
        <v>0</v>
      </c>
      <c r="J403">
        <f>'Previous Trades Import_OMS Quer'!J403</f>
        <v>0</v>
      </c>
      <c r="K403">
        <f>'Previous Trades Import_OMS Quer'!K403</f>
        <v>0</v>
      </c>
      <c r="L403">
        <f>'Previous Trades Import_OMS Quer'!L403</f>
        <v>0</v>
      </c>
      <c r="M403">
        <f>'Previous Trades Import_OMS Quer'!M403</f>
        <v>0</v>
      </c>
      <c r="N403">
        <f>'Previous Trades Import_OMS Quer'!N403</f>
        <v>0</v>
      </c>
      <c r="O403" t="str">
        <f>CLEAN('Previous Trades Import_OMS Quer'!O403)</f>
        <v/>
      </c>
      <c r="Q403" s="25">
        <f t="shared" si="12"/>
        <v>0</v>
      </c>
      <c r="R403" s="25" t="e">
        <f>VLOOKUP(O403,'Currency Balance'!$O$3:$Q$32,3,0)</f>
        <v>#N/A</v>
      </c>
      <c r="S403" t="e">
        <f t="shared" si="13"/>
        <v>#N/A</v>
      </c>
    </row>
    <row r="404" spans="1:19">
      <c r="A404">
        <f>'Previous Trades Import_OMS Quer'!A404</f>
        <v>0</v>
      </c>
      <c r="B404">
        <f>'Previous Trades Import_OMS Quer'!B404</f>
        <v>0</v>
      </c>
      <c r="C404" s="22">
        <f>'Previous Trades Import_OMS Quer'!C404</f>
        <v>0</v>
      </c>
      <c r="D404">
        <f>'Previous Trades Import_OMS Quer'!D404</f>
        <v>0</v>
      </c>
      <c r="E404" s="22">
        <f>'Previous Trades Import_OMS Quer'!E404</f>
        <v>0</v>
      </c>
      <c r="F404">
        <f>'Previous Trades Import_OMS Quer'!F404</f>
        <v>0</v>
      </c>
      <c r="G404">
        <f>'Previous Trades Import_OMS Quer'!G404</f>
        <v>0</v>
      </c>
      <c r="H404">
        <f>'Previous Trades Import_OMS Quer'!H404</f>
        <v>0</v>
      </c>
      <c r="I404">
        <f>'Previous Trades Import_OMS Quer'!I404</f>
        <v>0</v>
      </c>
      <c r="J404">
        <f>'Previous Trades Import_OMS Quer'!J404</f>
        <v>0</v>
      </c>
      <c r="K404">
        <f>'Previous Trades Import_OMS Quer'!K404</f>
        <v>0</v>
      </c>
      <c r="L404">
        <f>'Previous Trades Import_OMS Quer'!L404</f>
        <v>0</v>
      </c>
      <c r="M404">
        <f>'Previous Trades Import_OMS Quer'!M404</f>
        <v>0</v>
      </c>
      <c r="N404">
        <f>'Previous Trades Import_OMS Quer'!N404</f>
        <v>0</v>
      </c>
      <c r="O404" t="str">
        <f>CLEAN('Previous Trades Import_OMS Quer'!O404)</f>
        <v/>
      </c>
      <c r="Q404" s="25">
        <f t="shared" si="12"/>
        <v>0</v>
      </c>
      <c r="R404" s="25" t="e">
        <f>VLOOKUP(O404,'Currency Balance'!$O$3:$Q$32,3,0)</f>
        <v>#N/A</v>
      </c>
      <c r="S404" t="e">
        <f t="shared" si="13"/>
        <v>#N/A</v>
      </c>
    </row>
    <row r="405" spans="1:19">
      <c r="A405">
        <f>'Previous Trades Import_OMS Quer'!A405</f>
        <v>0</v>
      </c>
      <c r="B405">
        <f>'Previous Trades Import_OMS Quer'!B405</f>
        <v>0</v>
      </c>
      <c r="C405" s="22">
        <f>'Previous Trades Import_OMS Quer'!C405</f>
        <v>0</v>
      </c>
      <c r="D405">
        <f>'Previous Trades Import_OMS Quer'!D405</f>
        <v>0</v>
      </c>
      <c r="E405" s="22">
        <f>'Previous Trades Import_OMS Quer'!E405</f>
        <v>0</v>
      </c>
      <c r="F405">
        <f>'Previous Trades Import_OMS Quer'!F405</f>
        <v>0</v>
      </c>
      <c r="G405">
        <f>'Previous Trades Import_OMS Quer'!G405</f>
        <v>0</v>
      </c>
      <c r="H405">
        <f>'Previous Trades Import_OMS Quer'!H405</f>
        <v>0</v>
      </c>
      <c r="I405">
        <f>'Previous Trades Import_OMS Quer'!I405</f>
        <v>0</v>
      </c>
      <c r="J405">
        <f>'Previous Trades Import_OMS Quer'!J405</f>
        <v>0</v>
      </c>
      <c r="K405">
        <f>'Previous Trades Import_OMS Quer'!K405</f>
        <v>0</v>
      </c>
      <c r="L405">
        <f>'Previous Trades Import_OMS Quer'!L405</f>
        <v>0</v>
      </c>
      <c r="M405">
        <f>'Previous Trades Import_OMS Quer'!M405</f>
        <v>0</v>
      </c>
      <c r="N405">
        <f>'Previous Trades Import_OMS Quer'!N405</f>
        <v>0</v>
      </c>
      <c r="O405" t="str">
        <f>CLEAN('Previous Trades Import_OMS Quer'!O405)</f>
        <v/>
      </c>
      <c r="Q405" s="25">
        <f t="shared" si="12"/>
        <v>0</v>
      </c>
      <c r="R405" s="25" t="e">
        <f>VLOOKUP(O405,'Currency Balance'!$O$3:$Q$32,3,0)</f>
        <v>#N/A</v>
      </c>
      <c r="S405" t="e">
        <f t="shared" si="13"/>
        <v>#N/A</v>
      </c>
    </row>
    <row r="406" spans="1:19">
      <c r="A406">
        <f>'Previous Trades Import_OMS Quer'!A406</f>
        <v>0</v>
      </c>
      <c r="B406">
        <f>'Previous Trades Import_OMS Quer'!B406</f>
        <v>0</v>
      </c>
      <c r="C406" s="22">
        <f>'Previous Trades Import_OMS Quer'!C406</f>
        <v>0</v>
      </c>
      <c r="D406">
        <f>'Previous Trades Import_OMS Quer'!D406</f>
        <v>0</v>
      </c>
      <c r="E406" s="22">
        <f>'Previous Trades Import_OMS Quer'!E406</f>
        <v>0</v>
      </c>
      <c r="F406">
        <f>'Previous Trades Import_OMS Quer'!F406</f>
        <v>0</v>
      </c>
      <c r="G406">
        <f>'Previous Trades Import_OMS Quer'!G406</f>
        <v>0</v>
      </c>
      <c r="H406">
        <f>'Previous Trades Import_OMS Quer'!H406</f>
        <v>0</v>
      </c>
      <c r="I406">
        <f>'Previous Trades Import_OMS Quer'!I406</f>
        <v>0</v>
      </c>
      <c r="J406">
        <f>'Previous Trades Import_OMS Quer'!J406</f>
        <v>0</v>
      </c>
      <c r="K406">
        <f>'Previous Trades Import_OMS Quer'!K406</f>
        <v>0</v>
      </c>
      <c r="L406">
        <f>'Previous Trades Import_OMS Quer'!L406</f>
        <v>0</v>
      </c>
      <c r="M406">
        <f>'Previous Trades Import_OMS Quer'!M406</f>
        <v>0</v>
      </c>
      <c r="N406">
        <f>'Previous Trades Import_OMS Quer'!N406</f>
        <v>0</v>
      </c>
      <c r="O406" t="str">
        <f>CLEAN('Previous Trades Import_OMS Quer'!O406)</f>
        <v/>
      </c>
      <c r="Q406" s="25">
        <f t="shared" si="12"/>
        <v>0</v>
      </c>
      <c r="R406" s="25" t="e">
        <f>VLOOKUP(O406,'Currency Balance'!$O$3:$Q$32,3,0)</f>
        <v>#N/A</v>
      </c>
      <c r="S406" t="e">
        <f t="shared" si="13"/>
        <v>#N/A</v>
      </c>
    </row>
    <row r="407" spans="1:19">
      <c r="A407">
        <f>'Previous Trades Import_OMS Quer'!A407</f>
        <v>0</v>
      </c>
      <c r="B407">
        <f>'Previous Trades Import_OMS Quer'!B407</f>
        <v>0</v>
      </c>
      <c r="C407" s="22">
        <f>'Previous Trades Import_OMS Quer'!C407</f>
        <v>0</v>
      </c>
      <c r="D407">
        <f>'Previous Trades Import_OMS Quer'!D407</f>
        <v>0</v>
      </c>
      <c r="E407" s="22">
        <f>'Previous Trades Import_OMS Quer'!E407</f>
        <v>0</v>
      </c>
      <c r="F407">
        <f>'Previous Trades Import_OMS Quer'!F407</f>
        <v>0</v>
      </c>
      <c r="G407">
        <f>'Previous Trades Import_OMS Quer'!G407</f>
        <v>0</v>
      </c>
      <c r="H407">
        <f>'Previous Trades Import_OMS Quer'!H407</f>
        <v>0</v>
      </c>
      <c r="I407">
        <f>'Previous Trades Import_OMS Quer'!I407</f>
        <v>0</v>
      </c>
      <c r="J407">
        <f>'Previous Trades Import_OMS Quer'!J407</f>
        <v>0</v>
      </c>
      <c r="K407">
        <f>'Previous Trades Import_OMS Quer'!K407</f>
        <v>0</v>
      </c>
      <c r="L407">
        <f>'Previous Trades Import_OMS Quer'!L407</f>
        <v>0</v>
      </c>
      <c r="M407">
        <f>'Previous Trades Import_OMS Quer'!M407</f>
        <v>0</v>
      </c>
      <c r="N407">
        <f>'Previous Trades Import_OMS Quer'!N407</f>
        <v>0</v>
      </c>
      <c r="O407" t="str">
        <f>CLEAN('Previous Trades Import_OMS Quer'!O407)</f>
        <v/>
      </c>
      <c r="Q407" s="25">
        <f t="shared" si="12"/>
        <v>0</v>
      </c>
      <c r="R407" s="25" t="e">
        <f>VLOOKUP(O407,'Currency Balance'!$O$3:$Q$32,3,0)</f>
        <v>#N/A</v>
      </c>
      <c r="S407" t="e">
        <f t="shared" si="13"/>
        <v>#N/A</v>
      </c>
    </row>
    <row r="408" spans="1:19">
      <c r="A408">
        <f>'Previous Trades Import_OMS Quer'!A408</f>
        <v>0</v>
      </c>
      <c r="B408">
        <f>'Previous Trades Import_OMS Quer'!B408</f>
        <v>0</v>
      </c>
      <c r="C408" s="22">
        <f>'Previous Trades Import_OMS Quer'!C408</f>
        <v>0</v>
      </c>
      <c r="D408">
        <f>'Previous Trades Import_OMS Quer'!D408</f>
        <v>0</v>
      </c>
      <c r="E408" s="22">
        <f>'Previous Trades Import_OMS Quer'!E408</f>
        <v>0</v>
      </c>
      <c r="F408">
        <f>'Previous Trades Import_OMS Quer'!F408</f>
        <v>0</v>
      </c>
      <c r="G408">
        <f>'Previous Trades Import_OMS Quer'!G408</f>
        <v>0</v>
      </c>
      <c r="H408">
        <f>'Previous Trades Import_OMS Quer'!H408</f>
        <v>0</v>
      </c>
      <c r="I408">
        <f>'Previous Trades Import_OMS Quer'!I408</f>
        <v>0</v>
      </c>
      <c r="J408">
        <f>'Previous Trades Import_OMS Quer'!J408</f>
        <v>0</v>
      </c>
      <c r="K408">
        <f>'Previous Trades Import_OMS Quer'!K408</f>
        <v>0</v>
      </c>
      <c r="L408">
        <f>'Previous Trades Import_OMS Quer'!L408</f>
        <v>0</v>
      </c>
      <c r="M408">
        <f>'Previous Trades Import_OMS Quer'!M408</f>
        <v>0</v>
      </c>
      <c r="N408">
        <f>'Previous Trades Import_OMS Quer'!N408</f>
        <v>0</v>
      </c>
      <c r="O408" t="str">
        <f>CLEAN('Previous Trades Import_OMS Quer'!O408)</f>
        <v/>
      </c>
      <c r="Q408" s="25">
        <f t="shared" si="12"/>
        <v>0</v>
      </c>
      <c r="R408" s="25" t="e">
        <f>VLOOKUP(O408,'Currency Balance'!$O$3:$Q$32,3,0)</f>
        <v>#N/A</v>
      </c>
      <c r="S408" t="e">
        <f t="shared" si="13"/>
        <v>#N/A</v>
      </c>
    </row>
    <row r="409" spans="1:19">
      <c r="A409">
        <f>'Previous Trades Import_OMS Quer'!A409</f>
        <v>0</v>
      </c>
      <c r="B409">
        <f>'Previous Trades Import_OMS Quer'!B409</f>
        <v>0</v>
      </c>
      <c r="C409" s="22">
        <f>'Previous Trades Import_OMS Quer'!C409</f>
        <v>0</v>
      </c>
      <c r="D409">
        <f>'Previous Trades Import_OMS Quer'!D409</f>
        <v>0</v>
      </c>
      <c r="E409" s="22">
        <f>'Previous Trades Import_OMS Quer'!E409</f>
        <v>0</v>
      </c>
      <c r="F409">
        <f>'Previous Trades Import_OMS Quer'!F409</f>
        <v>0</v>
      </c>
      <c r="G409">
        <f>'Previous Trades Import_OMS Quer'!G409</f>
        <v>0</v>
      </c>
      <c r="H409">
        <f>'Previous Trades Import_OMS Quer'!H409</f>
        <v>0</v>
      </c>
      <c r="I409">
        <f>'Previous Trades Import_OMS Quer'!I409</f>
        <v>0</v>
      </c>
      <c r="J409">
        <f>'Previous Trades Import_OMS Quer'!J409</f>
        <v>0</v>
      </c>
      <c r="K409">
        <f>'Previous Trades Import_OMS Quer'!K409</f>
        <v>0</v>
      </c>
      <c r="L409">
        <f>'Previous Trades Import_OMS Quer'!L409</f>
        <v>0</v>
      </c>
      <c r="M409">
        <f>'Previous Trades Import_OMS Quer'!M409</f>
        <v>0</v>
      </c>
      <c r="N409">
        <f>'Previous Trades Import_OMS Quer'!N409</f>
        <v>0</v>
      </c>
      <c r="O409" t="str">
        <f>CLEAN('Previous Trades Import_OMS Quer'!O409)</f>
        <v/>
      </c>
      <c r="Q409" s="25">
        <f t="shared" si="12"/>
        <v>0</v>
      </c>
      <c r="R409" s="25" t="e">
        <f>VLOOKUP(O409,'Currency Balance'!$O$3:$Q$32,3,0)</f>
        <v>#N/A</v>
      </c>
      <c r="S409" t="e">
        <f t="shared" si="13"/>
        <v>#N/A</v>
      </c>
    </row>
    <row r="410" spans="1:19">
      <c r="A410">
        <f>'Previous Trades Import_OMS Quer'!A410</f>
        <v>0</v>
      </c>
      <c r="B410">
        <f>'Previous Trades Import_OMS Quer'!B410</f>
        <v>0</v>
      </c>
      <c r="C410" s="22">
        <f>'Previous Trades Import_OMS Quer'!C410</f>
        <v>0</v>
      </c>
      <c r="D410">
        <f>'Previous Trades Import_OMS Quer'!D410</f>
        <v>0</v>
      </c>
      <c r="E410" s="22">
        <f>'Previous Trades Import_OMS Quer'!E410</f>
        <v>0</v>
      </c>
      <c r="F410">
        <f>'Previous Trades Import_OMS Quer'!F410</f>
        <v>0</v>
      </c>
      <c r="G410">
        <f>'Previous Trades Import_OMS Quer'!G410</f>
        <v>0</v>
      </c>
      <c r="H410">
        <f>'Previous Trades Import_OMS Quer'!H410</f>
        <v>0</v>
      </c>
      <c r="I410">
        <f>'Previous Trades Import_OMS Quer'!I410</f>
        <v>0</v>
      </c>
      <c r="J410">
        <f>'Previous Trades Import_OMS Quer'!J410</f>
        <v>0</v>
      </c>
      <c r="K410">
        <f>'Previous Trades Import_OMS Quer'!K410</f>
        <v>0</v>
      </c>
      <c r="L410">
        <f>'Previous Trades Import_OMS Quer'!L410</f>
        <v>0</v>
      </c>
      <c r="M410">
        <f>'Previous Trades Import_OMS Quer'!M410</f>
        <v>0</v>
      </c>
      <c r="N410">
        <f>'Previous Trades Import_OMS Quer'!N410</f>
        <v>0</v>
      </c>
      <c r="O410" t="str">
        <f>CLEAN('Previous Trades Import_OMS Quer'!O410)</f>
        <v/>
      </c>
      <c r="Q410" s="25">
        <f t="shared" si="12"/>
        <v>0</v>
      </c>
      <c r="R410" s="25" t="e">
        <f>VLOOKUP(O410,'Currency Balance'!$O$3:$Q$32,3,0)</f>
        <v>#N/A</v>
      </c>
      <c r="S410" t="e">
        <f t="shared" si="13"/>
        <v>#N/A</v>
      </c>
    </row>
    <row r="411" spans="1:19">
      <c r="A411">
        <f>'Previous Trades Import_OMS Quer'!A411</f>
        <v>0</v>
      </c>
      <c r="B411">
        <f>'Previous Trades Import_OMS Quer'!B411</f>
        <v>0</v>
      </c>
      <c r="C411" s="22">
        <f>'Previous Trades Import_OMS Quer'!C411</f>
        <v>0</v>
      </c>
      <c r="D411">
        <f>'Previous Trades Import_OMS Quer'!D411</f>
        <v>0</v>
      </c>
      <c r="E411" s="22">
        <f>'Previous Trades Import_OMS Quer'!E411</f>
        <v>0</v>
      </c>
      <c r="F411">
        <f>'Previous Trades Import_OMS Quer'!F411</f>
        <v>0</v>
      </c>
      <c r="G411">
        <f>'Previous Trades Import_OMS Quer'!G411</f>
        <v>0</v>
      </c>
      <c r="H411">
        <f>'Previous Trades Import_OMS Quer'!H411</f>
        <v>0</v>
      </c>
      <c r="I411">
        <f>'Previous Trades Import_OMS Quer'!I411</f>
        <v>0</v>
      </c>
      <c r="J411">
        <f>'Previous Trades Import_OMS Quer'!J411</f>
        <v>0</v>
      </c>
      <c r="K411">
        <f>'Previous Trades Import_OMS Quer'!K411</f>
        <v>0</v>
      </c>
      <c r="L411">
        <f>'Previous Trades Import_OMS Quer'!L411</f>
        <v>0</v>
      </c>
      <c r="M411">
        <f>'Previous Trades Import_OMS Quer'!M411</f>
        <v>0</v>
      </c>
      <c r="N411">
        <f>'Previous Trades Import_OMS Quer'!N411</f>
        <v>0</v>
      </c>
      <c r="O411" t="str">
        <f>CLEAN('Previous Trades Import_OMS Quer'!O411)</f>
        <v/>
      </c>
      <c r="Q411" s="25">
        <f t="shared" si="12"/>
        <v>0</v>
      </c>
      <c r="R411" s="25" t="e">
        <f>VLOOKUP(O411,'Currency Balance'!$O$3:$Q$32,3,0)</f>
        <v>#N/A</v>
      </c>
      <c r="S411" t="e">
        <f t="shared" si="13"/>
        <v>#N/A</v>
      </c>
    </row>
    <row r="412" spans="1:19">
      <c r="A412">
        <f>'Previous Trades Import_OMS Quer'!A412</f>
        <v>0</v>
      </c>
      <c r="B412">
        <f>'Previous Trades Import_OMS Quer'!B412</f>
        <v>0</v>
      </c>
      <c r="C412" s="22">
        <f>'Previous Trades Import_OMS Quer'!C412</f>
        <v>0</v>
      </c>
      <c r="D412">
        <f>'Previous Trades Import_OMS Quer'!D412</f>
        <v>0</v>
      </c>
      <c r="E412" s="22">
        <f>'Previous Trades Import_OMS Quer'!E412</f>
        <v>0</v>
      </c>
      <c r="F412">
        <f>'Previous Trades Import_OMS Quer'!F412</f>
        <v>0</v>
      </c>
      <c r="G412">
        <f>'Previous Trades Import_OMS Quer'!G412</f>
        <v>0</v>
      </c>
      <c r="H412">
        <f>'Previous Trades Import_OMS Quer'!H412</f>
        <v>0</v>
      </c>
      <c r="I412">
        <f>'Previous Trades Import_OMS Quer'!I412</f>
        <v>0</v>
      </c>
      <c r="J412">
        <f>'Previous Trades Import_OMS Quer'!J412</f>
        <v>0</v>
      </c>
      <c r="K412">
        <f>'Previous Trades Import_OMS Quer'!K412</f>
        <v>0</v>
      </c>
      <c r="L412">
        <f>'Previous Trades Import_OMS Quer'!L412</f>
        <v>0</v>
      </c>
      <c r="M412">
        <f>'Previous Trades Import_OMS Quer'!M412</f>
        <v>0</v>
      </c>
      <c r="N412">
        <f>'Previous Trades Import_OMS Quer'!N412</f>
        <v>0</v>
      </c>
      <c r="O412" t="str">
        <f>CLEAN('Previous Trades Import_OMS Quer'!O412)</f>
        <v/>
      </c>
      <c r="Q412" s="25">
        <f t="shared" si="12"/>
        <v>0</v>
      </c>
      <c r="R412" s="25" t="e">
        <f>VLOOKUP(O412,'Currency Balance'!$O$3:$Q$32,3,0)</f>
        <v>#N/A</v>
      </c>
      <c r="S412" t="e">
        <f t="shared" si="13"/>
        <v>#N/A</v>
      </c>
    </row>
    <row r="413" spans="1:19">
      <c r="A413">
        <f>'Previous Trades Import_OMS Quer'!A413</f>
        <v>0</v>
      </c>
      <c r="B413">
        <f>'Previous Trades Import_OMS Quer'!B413</f>
        <v>0</v>
      </c>
      <c r="C413" s="22">
        <f>'Previous Trades Import_OMS Quer'!C413</f>
        <v>0</v>
      </c>
      <c r="D413">
        <f>'Previous Trades Import_OMS Quer'!D413</f>
        <v>0</v>
      </c>
      <c r="E413" s="22">
        <f>'Previous Trades Import_OMS Quer'!E413</f>
        <v>0</v>
      </c>
      <c r="F413">
        <f>'Previous Trades Import_OMS Quer'!F413</f>
        <v>0</v>
      </c>
      <c r="G413">
        <f>'Previous Trades Import_OMS Quer'!G413</f>
        <v>0</v>
      </c>
      <c r="H413">
        <f>'Previous Trades Import_OMS Quer'!H413</f>
        <v>0</v>
      </c>
      <c r="I413">
        <f>'Previous Trades Import_OMS Quer'!I413</f>
        <v>0</v>
      </c>
      <c r="J413">
        <f>'Previous Trades Import_OMS Quer'!J413</f>
        <v>0</v>
      </c>
      <c r="K413">
        <f>'Previous Trades Import_OMS Quer'!K413</f>
        <v>0</v>
      </c>
      <c r="L413">
        <f>'Previous Trades Import_OMS Quer'!L413</f>
        <v>0</v>
      </c>
      <c r="M413">
        <f>'Previous Trades Import_OMS Quer'!M413</f>
        <v>0</v>
      </c>
      <c r="N413">
        <f>'Previous Trades Import_OMS Quer'!N413</f>
        <v>0</v>
      </c>
      <c r="O413" t="str">
        <f>CLEAN('Previous Trades Import_OMS Quer'!O413)</f>
        <v/>
      </c>
      <c r="Q413" s="25">
        <f t="shared" si="12"/>
        <v>0</v>
      </c>
      <c r="R413" s="25" t="e">
        <f>VLOOKUP(O413,'Currency Balance'!$O$3:$Q$32,3,0)</f>
        <v>#N/A</v>
      </c>
      <c r="S413" t="e">
        <f t="shared" si="13"/>
        <v>#N/A</v>
      </c>
    </row>
    <row r="414" spans="1:19">
      <c r="A414">
        <f>'Previous Trades Import_OMS Quer'!A414</f>
        <v>0</v>
      </c>
      <c r="B414">
        <f>'Previous Trades Import_OMS Quer'!B414</f>
        <v>0</v>
      </c>
      <c r="C414" s="22">
        <f>'Previous Trades Import_OMS Quer'!C414</f>
        <v>0</v>
      </c>
      <c r="D414">
        <f>'Previous Trades Import_OMS Quer'!D414</f>
        <v>0</v>
      </c>
      <c r="E414" s="22">
        <f>'Previous Trades Import_OMS Quer'!E414</f>
        <v>0</v>
      </c>
      <c r="F414">
        <f>'Previous Trades Import_OMS Quer'!F414</f>
        <v>0</v>
      </c>
      <c r="G414">
        <f>'Previous Trades Import_OMS Quer'!G414</f>
        <v>0</v>
      </c>
      <c r="H414">
        <f>'Previous Trades Import_OMS Quer'!H414</f>
        <v>0</v>
      </c>
      <c r="I414">
        <f>'Previous Trades Import_OMS Quer'!I414</f>
        <v>0</v>
      </c>
      <c r="J414">
        <f>'Previous Trades Import_OMS Quer'!J414</f>
        <v>0</v>
      </c>
      <c r="K414">
        <f>'Previous Trades Import_OMS Quer'!K414</f>
        <v>0</v>
      </c>
      <c r="L414">
        <f>'Previous Trades Import_OMS Quer'!L414</f>
        <v>0</v>
      </c>
      <c r="M414">
        <f>'Previous Trades Import_OMS Quer'!M414</f>
        <v>0</v>
      </c>
      <c r="N414">
        <f>'Previous Trades Import_OMS Quer'!N414</f>
        <v>0</v>
      </c>
      <c r="O414" t="str">
        <f>CLEAN('Previous Trades Import_OMS Quer'!O414)</f>
        <v/>
      </c>
      <c r="Q414" s="25">
        <f t="shared" si="12"/>
        <v>0</v>
      </c>
      <c r="R414" s="25" t="e">
        <f>VLOOKUP(O414,'Currency Balance'!$O$3:$Q$32,3,0)</f>
        <v>#N/A</v>
      </c>
      <c r="S414" t="e">
        <f t="shared" si="13"/>
        <v>#N/A</v>
      </c>
    </row>
    <row r="415" spans="1:19">
      <c r="A415">
        <f>'Previous Trades Import_OMS Quer'!A415</f>
        <v>0</v>
      </c>
      <c r="B415">
        <f>'Previous Trades Import_OMS Quer'!B415</f>
        <v>0</v>
      </c>
      <c r="C415" s="22">
        <f>'Previous Trades Import_OMS Quer'!C415</f>
        <v>0</v>
      </c>
      <c r="D415">
        <f>'Previous Trades Import_OMS Quer'!D415</f>
        <v>0</v>
      </c>
      <c r="E415" s="22">
        <f>'Previous Trades Import_OMS Quer'!E415</f>
        <v>0</v>
      </c>
      <c r="F415">
        <f>'Previous Trades Import_OMS Quer'!F415</f>
        <v>0</v>
      </c>
      <c r="G415">
        <f>'Previous Trades Import_OMS Quer'!G415</f>
        <v>0</v>
      </c>
      <c r="H415">
        <f>'Previous Trades Import_OMS Quer'!H415</f>
        <v>0</v>
      </c>
      <c r="I415">
        <f>'Previous Trades Import_OMS Quer'!I415</f>
        <v>0</v>
      </c>
      <c r="J415">
        <f>'Previous Trades Import_OMS Quer'!J415</f>
        <v>0</v>
      </c>
      <c r="K415">
        <f>'Previous Trades Import_OMS Quer'!K415</f>
        <v>0</v>
      </c>
      <c r="L415">
        <f>'Previous Trades Import_OMS Quer'!L415</f>
        <v>0</v>
      </c>
      <c r="M415">
        <f>'Previous Trades Import_OMS Quer'!M415</f>
        <v>0</v>
      </c>
      <c r="N415">
        <f>'Previous Trades Import_OMS Quer'!N415</f>
        <v>0</v>
      </c>
      <c r="O415" t="str">
        <f>CLEAN('Previous Trades Import_OMS Quer'!O415)</f>
        <v/>
      </c>
      <c r="Q415" s="25">
        <f t="shared" si="12"/>
        <v>0</v>
      </c>
      <c r="R415" s="25" t="e">
        <f>VLOOKUP(O415,'Currency Balance'!$O$3:$Q$32,3,0)</f>
        <v>#N/A</v>
      </c>
      <c r="S415" t="e">
        <f t="shared" si="13"/>
        <v>#N/A</v>
      </c>
    </row>
    <row r="416" spans="1:19">
      <c r="A416">
        <f>'Previous Trades Import_OMS Quer'!A416</f>
        <v>0</v>
      </c>
      <c r="B416">
        <f>'Previous Trades Import_OMS Quer'!B416</f>
        <v>0</v>
      </c>
      <c r="C416" s="22">
        <f>'Previous Trades Import_OMS Quer'!C416</f>
        <v>0</v>
      </c>
      <c r="D416">
        <f>'Previous Trades Import_OMS Quer'!D416</f>
        <v>0</v>
      </c>
      <c r="E416" s="22">
        <f>'Previous Trades Import_OMS Quer'!E416</f>
        <v>0</v>
      </c>
      <c r="F416">
        <f>'Previous Trades Import_OMS Quer'!F416</f>
        <v>0</v>
      </c>
      <c r="G416">
        <f>'Previous Trades Import_OMS Quer'!G416</f>
        <v>0</v>
      </c>
      <c r="H416">
        <f>'Previous Trades Import_OMS Quer'!H416</f>
        <v>0</v>
      </c>
      <c r="I416">
        <f>'Previous Trades Import_OMS Quer'!I416</f>
        <v>0</v>
      </c>
      <c r="J416">
        <f>'Previous Trades Import_OMS Quer'!J416</f>
        <v>0</v>
      </c>
      <c r="K416">
        <f>'Previous Trades Import_OMS Quer'!K416</f>
        <v>0</v>
      </c>
      <c r="L416">
        <f>'Previous Trades Import_OMS Quer'!L416</f>
        <v>0</v>
      </c>
      <c r="M416">
        <f>'Previous Trades Import_OMS Quer'!M416</f>
        <v>0</v>
      </c>
      <c r="N416">
        <f>'Previous Trades Import_OMS Quer'!N416</f>
        <v>0</v>
      </c>
      <c r="O416" t="str">
        <f>CLEAN('Previous Trades Import_OMS Quer'!O416)</f>
        <v/>
      </c>
      <c r="Q416" s="25">
        <f t="shared" si="12"/>
        <v>0</v>
      </c>
      <c r="R416" s="25" t="e">
        <f>VLOOKUP(O416,'Currency Balance'!$O$3:$Q$32,3,0)</f>
        <v>#N/A</v>
      </c>
      <c r="S416" t="e">
        <f t="shared" si="13"/>
        <v>#N/A</v>
      </c>
    </row>
    <row r="417" spans="1:19">
      <c r="A417">
        <f>'Previous Trades Import_OMS Quer'!A417</f>
        <v>0</v>
      </c>
      <c r="B417">
        <f>'Previous Trades Import_OMS Quer'!B417</f>
        <v>0</v>
      </c>
      <c r="C417" s="22">
        <f>'Previous Trades Import_OMS Quer'!C417</f>
        <v>0</v>
      </c>
      <c r="D417">
        <f>'Previous Trades Import_OMS Quer'!D417</f>
        <v>0</v>
      </c>
      <c r="E417" s="22">
        <f>'Previous Trades Import_OMS Quer'!E417</f>
        <v>0</v>
      </c>
      <c r="F417">
        <f>'Previous Trades Import_OMS Quer'!F417</f>
        <v>0</v>
      </c>
      <c r="G417">
        <f>'Previous Trades Import_OMS Quer'!G417</f>
        <v>0</v>
      </c>
      <c r="H417">
        <f>'Previous Trades Import_OMS Quer'!H417</f>
        <v>0</v>
      </c>
      <c r="I417">
        <f>'Previous Trades Import_OMS Quer'!I417</f>
        <v>0</v>
      </c>
      <c r="J417">
        <f>'Previous Trades Import_OMS Quer'!J417</f>
        <v>0</v>
      </c>
      <c r="K417">
        <f>'Previous Trades Import_OMS Quer'!K417</f>
        <v>0</v>
      </c>
      <c r="L417">
        <f>'Previous Trades Import_OMS Quer'!L417</f>
        <v>0</v>
      </c>
      <c r="M417">
        <f>'Previous Trades Import_OMS Quer'!M417</f>
        <v>0</v>
      </c>
      <c r="N417">
        <f>'Previous Trades Import_OMS Quer'!N417</f>
        <v>0</v>
      </c>
      <c r="O417" t="str">
        <f>CLEAN('Previous Trades Import_OMS Quer'!O417)</f>
        <v/>
      </c>
      <c r="Q417" s="25">
        <f t="shared" si="12"/>
        <v>0</v>
      </c>
      <c r="R417" s="25" t="e">
        <f>VLOOKUP(O417,'Currency Balance'!$O$3:$Q$32,3,0)</f>
        <v>#N/A</v>
      </c>
      <c r="S417" t="e">
        <f t="shared" si="13"/>
        <v>#N/A</v>
      </c>
    </row>
    <row r="418" spans="1:19">
      <c r="A418">
        <f>'Previous Trades Import_OMS Quer'!A418</f>
        <v>0</v>
      </c>
      <c r="B418">
        <f>'Previous Trades Import_OMS Quer'!B418</f>
        <v>0</v>
      </c>
      <c r="C418" s="22">
        <f>'Previous Trades Import_OMS Quer'!C418</f>
        <v>0</v>
      </c>
      <c r="D418">
        <f>'Previous Trades Import_OMS Quer'!D418</f>
        <v>0</v>
      </c>
      <c r="E418" s="22">
        <f>'Previous Trades Import_OMS Quer'!E418</f>
        <v>0</v>
      </c>
      <c r="F418">
        <f>'Previous Trades Import_OMS Quer'!F418</f>
        <v>0</v>
      </c>
      <c r="G418">
        <f>'Previous Trades Import_OMS Quer'!G418</f>
        <v>0</v>
      </c>
      <c r="H418">
        <f>'Previous Trades Import_OMS Quer'!H418</f>
        <v>0</v>
      </c>
      <c r="I418">
        <f>'Previous Trades Import_OMS Quer'!I418</f>
        <v>0</v>
      </c>
      <c r="J418">
        <f>'Previous Trades Import_OMS Quer'!J418</f>
        <v>0</v>
      </c>
      <c r="K418">
        <f>'Previous Trades Import_OMS Quer'!K418</f>
        <v>0</v>
      </c>
      <c r="L418">
        <f>'Previous Trades Import_OMS Quer'!L418</f>
        <v>0</v>
      </c>
      <c r="M418">
        <f>'Previous Trades Import_OMS Quer'!M418</f>
        <v>0</v>
      </c>
      <c r="N418">
        <f>'Previous Trades Import_OMS Quer'!N418</f>
        <v>0</v>
      </c>
      <c r="O418" t="str">
        <f>CLEAN('Previous Trades Import_OMS Quer'!O418)</f>
        <v/>
      </c>
      <c r="Q418" s="25">
        <f t="shared" si="12"/>
        <v>0</v>
      </c>
      <c r="R418" s="25" t="e">
        <f>VLOOKUP(O418,'Currency Balance'!$O$3:$Q$32,3,0)</f>
        <v>#N/A</v>
      </c>
      <c r="S418" t="e">
        <f t="shared" si="13"/>
        <v>#N/A</v>
      </c>
    </row>
    <row r="419" spans="1:19">
      <c r="A419">
        <f>'Previous Trades Import_OMS Quer'!A419</f>
        <v>0</v>
      </c>
      <c r="B419">
        <f>'Previous Trades Import_OMS Quer'!B419</f>
        <v>0</v>
      </c>
      <c r="C419" s="22">
        <f>'Previous Trades Import_OMS Quer'!C419</f>
        <v>0</v>
      </c>
      <c r="D419">
        <f>'Previous Trades Import_OMS Quer'!D419</f>
        <v>0</v>
      </c>
      <c r="E419" s="22">
        <f>'Previous Trades Import_OMS Quer'!E419</f>
        <v>0</v>
      </c>
      <c r="F419">
        <f>'Previous Trades Import_OMS Quer'!F419</f>
        <v>0</v>
      </c>
      <c r="G419">
        <f>'Previous Trades Import_OMS Quer'!G419</f>
        <v>0</v>
      </c>
      <c r="H419">
        <f>'Previous Trades Import_OMS Quer'!H419</f>
        <v>0</v>
      </c>
      <c r="I419">
        <f>'Previous Trades Import_OMS Quer'!I419</f>
        <v>0</v>
      </c>
      <c r="J419">
        <f>'Previous Trades Import_OMS Quer'!J419</f>
        <v>0</v>
      </c>
      <c r="K419">
        <f>'Previous Trades Import_OMS Quer'!K419</f>
        <v>0</v>
      </c>
      <c r="L419">
        <f>'Previous Trades Import_OMS Quer'!L419</f>
        <v>0</v>
      </c>
      <c r="M419">
        <f>'Previous Trades Import_OMS Quer'!M419</f>
        <v>0</v>
      </c>
      <c r="N419">
        <f>'Previous Trades Import_OMS Quer'!N419</f>
        <v>0</v>
      </c>
      <c r="O419" t="str">
        <f>CLEAN('Previous Trades Import_OMS Quer'!O419)</f>
        <v/>
      </c>
      <c r="Q419" s="25">
        <f t="shared" si="12"/>
        <v>0</v>
      </c>
      <c r="R419" s="25" t="e">
        <f>VLOOKUP(O419,'Currency Balance'!$O$3:$Q$32,3,0)</f>
        <v>#N/A</v>
      </c>
      <c r="S419" t="e">
        <f t="shared" si="13"/>
        <v>#N/A</v>
      </c>
    </row>
    <row r="420" spans="1:19">
      <c r="A420">
        <f>'Previous Trades Import_OMS Quer'!A420</f>
        <v>0</v>
      </c>
      <c r="B420">
        <f>'Previous Trades Import_OMS Quer'!B420</f>
        <v>0</v>
      </c>
      <c r="C420" s="22">
        <f>'Previous Trades Import_OMS Quer'!C420</f>
        <v>0</v>
      </c>
      <c r="D420">
        <f>'Previous Trades Import_OMS Quer'!D420</f>
        <v>0</v>
      </c>
      <c r="E420" s="22">
        <f>'Previous Trades Import_OMS Quer'!E420</f>
        <v>0</v>
      </c>
      <c r="F420">
        <f>'Previous Trades Import_OMS Quer'!F420</f>
        <v>0</v>
      </c>
      <c r="G420">
        <f>'Previous Trades Import_OMS Quer'!G420</f>
        <v>0</v>
      </c>
      <c r="H420">
        <f>'Previous Trades Import_OMS Quer'!H420</f>
        <v>0</v>
      </c>
      <c r="I420">
        <f>'Previous Trades Import_OMS Quer'!I420</f>
        <v>0</v>
      </c>
      <c r="J420">
        <f>'Previous Trades Import_OMS Quer'!J420</f>
        <v>0</v>
      </c>
      <c r="K420">
        <f>'Previous Trades Import_OMS Quer'!K420</f>
        <v>0</v>
      </c>
      <c r="L420">
        <f>'Previous Trades Import_OMS Quer'!L420</f>
        <v>0</v>
      </c>
      <c r="M420">
        <f>'Previous Trades Import_OMS Quer'!M420</f>
        <v>0</v>
      </c>
      <c r="N420">
        <f>'Previous Trades Import_OMS Quer'!N420</f>
        <v>0</v>
      </c>
      <c r="O420" t="str">
        <f>CLEAN('Previous Trades Import_OMS Quer'!O420)</f>
        <v/>
      </c>
      <c r="Q420" s="25">
        <f t="shared" si="12"/>
        <v>0</v>
      </c>
      <c r="R420" s="25" t="e">
        <f>VLOOKUP(O420,'Currency Balance'!$O$3:$Q$32,3,0)</f>
        <v>#N/A</v>
      </c>
      <c r="S420" t="e">
        <f t="shared" si="13"/>
        <v>#N/A</v>
      </c>
    </row>
    <row r="421" spans="1:19">
      <c r="A421">
        <f>'Previous Trades Import_OMS Quer'!A421</f>
        <v>0</v>
      </c>
      <c r="B421">
        <f>'Previous Trades Import_OMS Quer'!B421</f>
        <v>0</v>
      </c>
      <c r="C421" s="22">
        <f>'Previous Trades Import_OMS Quer'!C421</f>
        <v>0</v>
      </c>
      <c r="D421">
        <f>'Previous Trades Import_OMS Quer'!D421</f>
        <v>0</v>
      </c>
      <c r="E421" s="22">
        <f>'Previous Trades Import_OMS Quer'!E421</f>
        <v>0</v>
      </c>
      <c r="F421">
        <f>'Previous Trades Import_OMS Quer'!F421</f>
        <v>0</v>
      </c>
      <c r="G421">
        <f>'Previous Trades Import_OMS Quer'!G421</f>
        <v>0</v>
      </c>
      <c r="H421">
        <f>'Previous Trades Import_OMS Quer'!H421</f>
        <v>0</v>
      </c>
      <c r="I421">
        <f>'Previous Trades Import_OMS Quer'!I421</f>
        <v>0</v>
      </c>
      <c r="J421">
        <f>'Previous Trades Import_OMS Quer'!J421</f>
        <v>0</v>
      </c>
      <c r="K421">
        <f>'Previous Trades Import_OMS Quer'!K421</f>
        <v>0</v>
      </c>
      <c r="L421">
        <f>'Previous Trades Import_OMS Quer'!L421</f>
        <v>0</v>
      </c>
      <c r="M421">
        <f>'Previous Trades Import_OMS Quer'!M421</f>
        <v>0</v>
      </c>
      <c r="N421">
        <f>'Previous Trades Import_OMS Quer'!N421</f>
        <v>0</v>
      </c>
      <c r="O421" t="str">
        <f>CLEAN('Previous Trades Import_OMS Quer'!O421)</f>
        <v/>
      </c>
      <c r="Q421" s="25">
        <f t="shared" si="12"/>
        <v>0</v>
      </c>
      <c r="R421" s="25" t="e">
        <f>VLOOKUP(O421,'Currency Balance'!$O$3:$Q$32,3,0)</f>
        <v>#N/A</v>
      </c>
      <c r="S421" t="e">
        <f t="shared" si="13"/>
        <v>#N/A</v>
      </c>
    </row>
    <row r="422" spans="1:19">
      <c r="A422">
        <f>'Previous Trades Import_OMS Quer'!A422</f>
        <v>0</v>
      </c>
      <c r="B422">
        <f>'Previous Trades Import_OMS Quer'!B422</f>
        <v>0</v>
      </c>
      <c r="C422" s="22">
        <f>'Previous Trades Import_OMS Quer'!C422</f>
        <v>0</v>
      </c>
      <c r="D422">
        <f>'Previous Trades Import_OMS Quer'!D422</f>
        <v>0</v>
      </c>
      <c r="E422" s="22">
        <f>'Previous Trades Import_OMS Quer'!E422</f>
        <v>0</v>
      </c>
      <c r="F422">
        <f>'Previous Trades Import_OMS Quer'!F422</f>
        <v>0</v>
      </c>
      <c r="G422">
        <f>'Previous Trades Import_OMS Quer'!G422</f>
        <v>0</v>
      </c>
      <c r="H422">
        <f>'Previous Trades Import_OMS Quer'!H422</f>
        <v>0</v>
      </c>
      <c r="I422">
        <f>'Previous Trades Import_OMS Quer'!I422</f>
        <v>0</v>
      </c>
      <c r="J422">
        <f>'Previous Trades Import_OMS Quer'!J422</f>
        <v>0</v>
      </c>
      <c r="K422">
        <f>'Previous Trades Import_OMS Quer'!K422</f>
        <v>0</v>
      </c>
      <c r="L422">
        <f>'Previous Trades Import_OMS Quer'!L422</f>
        <v>0</v>
      </c>
      <c r="M422">
        <f>'Previous Trades Import_OMS Quer'!M422</f>
        <v>0</v>
      </c>
      <c r="N422">
        <f>'Previous Trades Import_OMS Quer'!N422</f>
        <v>0</v>
      </c>
      <c r="O422" t="str">
        <f>CLEAN('Previous Trades Import_OMS Quer'!O422)</f>
        <v/>
      </c>
      <c r="Q422" s="25">
        <f t="shared" si="12"/>
        <v>0</v>
      </c>
      <c r="R422" s="25" t="e">
        <f>VLOOKUP(O422,'Currency Balance'!$O$3:$Q$32,3,0)</f>
        <v>#N/A</v>
      </c>
      <c r="S422" t="e">
        <f t="shared" si="13"/>
        <v>#N/A</v>
      </c>
    </row>
    <row r="423" spans="1:19">
      <c r="A423">
        <f>'Previous Trades Import_OMS Quer'!A423</f>
        <v>0</v>
      </c>
      <c r="B423">
        <f>'Previous Trades Import_OMS Quer'!B423</f>
        <v>0</v>
      </c>
      <c r="C423" s="22">
        <f>'Previous Trades Import_OMS Quer'!C423</f>
        <v>0</v>
      </c>
      <c r="D423">
        <f>'Previous Trades Import_OMS Quer'!D423</f>
        <v>0</v>
      </c>
      <c r="E423" s="22">
        <f>'Previous Trades Import_OMS Quer'!E423</f>
        <v>0</v>
      </c>
      <c r="F423">
        <f>'Previous Trades Import_OMS Quer'!F423</f>
        <v>0</v>
      </c>
      <c r="G423">
        <f>'Previous Trades Import_OMS Quer'!G423</f>
        <v>0</v>
      </c>
      <c r="H423">
        <f>'Previous Trades Import_OMS Quer'!H423</f>
        <v>0</v>
      </c>
      <c r="I423">
        <f>'Previous Trades Import_OMS Quer'!I423</f>
        <v>0</v>
      </c>
      <c r="J423">
        <f>'Previous Trades Import_OMS Quer'!J423</f>
        <v>0</v>
      </c>
      <c r="K423">
        <f>'Previous Trades Import_OMS Quer'!K423</f>
        <v>0</v>
      </c>
      <c r="L423">
        <f>'Previous Trades Import_OMS Quer'!L423</f>
        <v>0</v>
      </c>
      <c r="M423">
        <f>'Previous Trades Import_OMS Quer'!M423</f>
        <v>0</v>
      </c>
      <c r="N423">
        <f>'Previous Trades Import_OMS Quer'!N423</f>
        <v>0</v>
      </c>
      <c r="O423" t="str">
        <f>CLEAN('Previous Trades Import_OMS Quer'!O423)</f>
        <v/>
      </c>
      <c r="Q423" s="25">
        <f t="shared" si="12"/>
        <v>0</v>
      </c>
      <c r="R423" s="25" t="e">
        <f>VLOOKUP(O423,'Currency Balance'!$O$3:$Q$32,3,0)</f>
        <v>#N/A</v>
      </c>
      <c r="S423" t="e">
        <f t="shared" si="13"/>
        <v>#N/A</v>
      </c>
    </row>
    <row r="424" spans="1:19">
      <c r="A424">
        <f>'Previous Trades Import_OMS Quer'!A424</f>
        <v>0</v>
      </c>
      <c r="B424">
        <f>'Previous Trades Import_OMS Quer'!B424</f>
        <v>0</v>
      </c>
      <c r="C424" s="22">
        <f>'Previous Trades Import_OMS Quer'!C424</f>
        <v>0</v>
      </c>
      <c r="D424">
        <f>'Previous Trades Import_OMS Quer'!D424</f>
        <v>0</v>
      </c>
      <c r="E424" s="22">
        <f>'Previous Trades Import_OMS Quer'!E424</f>
        <v>0</v>
      </c>
      <c r="F424">
        <f>'Previous Trades Import_OMS Quer'!F424</f>
        <v>0</v>
      </c>
      <c r="G424">
        <f>'Previous Trades Import_OMS Quer'!G424</f>
        <v>0</v>
      </c>
      <c r="H424">
        <f>'Previous Trades Import_OMS Quer'!H424</f>
        <v>0</v>
      </c>
      <c r="I424">
        <f>'Previous Trades Import_OMS Quer'!I424</f>
        <v>0</v>
      </c>
      <c r="J424">
        <f>'Previous Trades Import_OMS Quer'!J424</f>
        <v>0</v>
      </c>
      <c r="K424">
        <f>'Previous Trades Import_OMS Quer'!K424</f>
        <v>0</v>
      </c>
      <c r="L424">
        <f>'Previous Trades Import_OMS Quer'!L424</f>
        <v>0</v>
      </c>
      <c r="M424">
        <f>'Previous Trades Import_OMS Quer'!M424</f>
        <v>0</v>
      </c>
      <c r="N424">
        <f>'Previous Trades Import_OMS Quer'!N424</f>
        <v>0</v>
      </c>
      <c r="O424" t="str">
        <f>CLEAN('Previous Trades Import_OMS Quer'!O424)</f>
        <v/>
      </c>
      <c r="Q424" s="25">
        <f t="shared" si="12"/>
        <v>0</v>
      </c>
      <c r="R424" s="25" t="e">
        <f>VLOOKUP(O424,'Currency Balance'!$O$3:$Q$32,3,0)</f>
        <v>#N/A</v>
      </c>
      <c r="S424" t="e">
        <f t="shared" si="13"/>
        <v>#N/A</v>
      </c>
    </row>
    <row r="425" spans="1:19">
      <c r="A425">
        <f>'Previous Trades Import_OMS Quer'!A425</f>
        <v>0</v>
      </c>
      <c r="B425">
        <f>'Previous Trades Import_OMS Quer'!B425</f>
        <v>0</v>
      </c>
      <c r="C425" s="22">
        <f>'Previous Trades Import_OMS Quer'!C425</f>
        <v>0</v>
      </c>
      <c r="D425">
        <f>'Previous Trades Import_OMS Quer'!D425</f>
        <v>0</v>
      </c>
      <c r="E425" s="22">
        <f>'Previous Trades Import_OMS Quer'!E425</f>
        <v>0</v>
      </c>
      <c r="F425">
        <f>'Previous Trades Import_OMS Quer'!F425</f>
        <v>0</v>
      </c>
      <c r="G425">
        <f>'Previous Trades Import_OMS Quer'!G425</f>
        <v>0</v>
      </c>
      <c r="H425">
        <f>'Previous Trades Import_OMS Quer'!H425</f>
        <v>0</v>
      </c>
      <c r="I425">
        <f>'Previous Trades Import_OMS Quer'!I425</f>
        <v>0</v>
      </c>
      <c r="J425">
        <f>'Previous Trades Import_OMS Quer'!J425</f>
        <v>0</v>
      </c>
      <c r="K425">
        <f>'Previous Trades Import_OMS Quer'!K425</f>
        <v>0</v>
      </c>
      <c r="L425">
        <f>'Previous Trades Import_OMS Quer'!L425</f>
        <v>0</v>
      </c>
      <c r="M425">
        <f>'Previous Trades Import_OMS Quer'!M425</f>
        <v>0</v>
      </c>
      <c r="N425">
        <f>'Previous Trades Import_OMS Quer'!N425</f>
        <v>0</v>
      </c>
      <c r="O425" t="str">
        <f>CLEAN('Previous Trades Import_OMS Quer'!O425)</f>
        <v/>
      </c>
      <c r="Q425" s="25">
        <f t="shared" si="12"/>
        <v>0</v>
      </c>
      <c r="R425" s="25" t="e">
        <f>VLOOKUP(O425,'Currency Balance'!$O$3:$Q$32,3,0)</f>
        <v>#N/A</v>
      </c>
      <c r="S425" t="e">
        <f t="shared" si="13"/>
        <v>#N/A</v>
      </c>
    </row>
    <row r="426" spans="1:19">
      <c r="A426">
        <f>'Previous Trades Import_OMS Quer'!A426</f>
        <v>0</v>
      </c>
      <c r="B426">
        <f>'Previous Trades Import_OMS Quer'!B426</f>
        <v>0</v>
      </c>
      <c r="C426" s="22">
        <f>'Previous Trades Import_OMS Quer'!C426</f>
        <v>0</v>
      </c>
      <c r="D426">
        <f>'Previous Trades Import_OMS Quer'!D426</f>
        <v>0</v>
      </c>
      <c r="E426" s="22">
        <f>'Previous Trades Import_OMS Quer'!E426</f>
        <v>0</v>
      </c>
      <c r="F426">
        <f>'Previous Trades Import_OMS Quer'!F426</f>
        <v>0</v>
      </c>
      <c r="G426">
        <f>'Previous Trades Import_OMS Quer'!G426</f>
        <v>0</v>
      </c>
      <c r="H426">
        <f>'Previous Trades Import_OMS Quer'!H426</f>
        <v>0</v>
      </c>
      <c r="I426">
        <f>'Previous Trades Import_OMS Quer'!I426</f>
        <v>0</v>
      </c>
      <c r="J426">
        <f>'Previous Trades Import_OMS Quer'!J426</f>
        <v>0</v>
      </c>
      <c r="K426">
        <f>'Previous Trades Import_OMS Quer'!K426</f>
        <v>0</v>
      </c>
      <c r="L426">
        <f>'Previous Trades Import_OMS Quer'!L426</f>
        <v>0</v>
      </c>
      <c r="M426">
        <f>'Previous Trades Import_OMS Quer'!M426</f>
        <v>0</v>
      </c>
      <c r="N426">
        <f>'Previous Trades Import_OMS Quer'!N426</f>
        <v>0</v>
      </c>
      <c r="O426" t="str">
        <f>CLEAN('Previous Trades Import_OMS Quer'!O426)</f>
        <v/>
      </c>
      <c r="Q426" s="25">
        <f t="shared" si="12"/>
        <v>0</v>
      </c>
      <c r="R426" s="25" t="e">
        <f>VLOOKUP(O426,'Currency Balance'!$O$3:$Q$32,3,0)</f>
        <v>#N/A</v>
      </c>
      <c r="S426" t="e">
        <f t="shared" si="13"/>
        <v>#N/A</v>
      </c>
    </row>
    <row r="427" spans="1:19">
      <c r="A427">
        <f>'Previous Trades Import_OMS Quer'!A427</f>
        <v>0</v>
      </c>
      <c r="B427">
        <f>'Previous Trades Import_OMS Quer'!B427</f>
        <v>0</v>
      </c>
      <c r="C427" s="22">
        <f>'Previous Trades Import_OMS Quer'!C427</f>
        <v>0</v>
      </c>
      <c r="D427">
        <f>'Previous Trades Import_OMS Quer'!D427</f>
        <v>0</v>
      </c>
      <c r="E427" s="22">
        <f>'Previous Trades Import_OMS Quer'!E427</f>
        <v>0</v>
      </c>
      <c r="F427">
        <f>'Previous Trades Import_OMS Quer'!F427</f>
        <v>0</v>
      </c>
      <c r="G427">
        <f>'Previous Trades Import_OMS Quer'!G427</f>
        <v>0</v>
      </c>
      <c r="H427">
        <f>'Previous Trades Import_OMS Quer'!H427</f>
        <v>0</v>
      </c>
      <c r="I427">
        <f>'Previous Trades Import_OMS Quer'!I427</f>
        <v>0</v>
      </c>
      <c r="J427">
        <f>'Previous Trades Import_OMS Quer'!J427</f>
        <v>0</v>
      </c>
      <c r="K427">
        <f>'Previous Trades Import_OMS Quer'!K427</f>
        <v>0</v>
      </c>
      <c r="L427">
        <f>'Previous Trades Import_OMS Quer'!L427</f>
        <v>0</v>
      </c>
      <c r="M427">
        <f>'Previous Trades Import_OMS Quer'!M427</f>
        <v>0</v>
      </c>
      <c r="N427">
        <f>'Previous Trades Import_OMS Quer'!N427</f>
        <v>0</v>
      </c>
      <c r="O427" t="str">
        <f>CLEAN('Previous Trades Import_OMS Quer'!O427)</f>
        <v/>
      </c>
      <c r="Q427" s="25">
        <f t="shared" si="12"/>
        <v>0</v>
      </c>
      <c r="R427" s="25" t="e">
        <f>VLOOKUP(O427,'Currency Balance'!$O$3:$Q$32,3,0)</f>
        <v>#N/A</v>
      </c>
      <c r="S427" t="e">
        <f t="shared" si="13"/>
        <v>#N/A</v>
      </c>
    </row>
    <row r="428" spans="1:19">
      <c r="A428">
        <f>'Previous Trades Import_OMS Quer'!A428</f>
        <v>0</v>
      </c>
      <c r="B428">
        <f>'Previous Trades Import_OMS Quer'!B428</f>
        <v>0</v>
      </c>
      <c r="C428" s="22">
        <f>'Previous Trades Import_OMS Quer'!C428</f>
        <v>0</v>
      </c>
      <c r="D428">
        <f>'Previous Trades Import_OMS Quer'!D428</f>
        <v>0</v>
      </c>
      <c r="E428" s="22">
        <f>'Previous Trades Import_OMS Quer'!E428</f>
        <v>0</v>
      </c>
      <c r="F428">
        <f>'Previous Trades Import_OMS Quer'!F428</f>
        <v>0</v>
      </c>
      <c r="G428">
        <f>'Previous Trades Import_OMS Quer'!G428</f>
        <v>0</v>
      </c>
      <c r="H428">
        <f>'Previous Trades Import_OMS Quer'!H428</f>
        <v>0</v>
      </c>
      <c r="I428">
        <f>'Previous Trades Import_OMS Quer'!I428</f>
        <v>0</v>
      </c>
      <c r="J428">
        <f>'Previous Trades Import_OMS Quer'!J428</f>
        <v>0</v>
      </c>
      <c r="K428">
        <f>'Previous Trades Import_OMS Quer'!K428</f>
        <v>0</v>
      </c>
      <c r="L428">
        <f>'Previous Trades Import_OMS Quer'!L428</f>
        <v>0</v>
      </c>
      <c r="M428">
        <f>'Previous Trades Import_OMS Quer'!M428</f>
        <v>0</v>
      </c>
      <c r="N428">
        <f>'Previous Trades Import_OMS Quer'!N428</f>
        <v>0</v>
      </c>
      <c r="O428" t="str">
        <f>CLEAN('Previous Trades Import_OMS Quer'!O428)</f>
        <v/>
      </c>
      <c r="Q428" s="25">
        <f t="shared" si="12"/>
        <v>0</v>
      </c>
      <c r="R428" s="25" t="e">
        <f>VLOOKUP(O428,'Currency Balance'!$O$3:$Q$32,3,0)</f>
        <v>#N/A</v>
      </c>
      <c r="S428" t="e">
        <f t="shared" si="13"/>
        <v>#N/A</v>
      </c>
    </row>
    <row r="429" spans="1:19">
      <c r="A429">
        <f>'Previous Trades Import_OMS Quer'!A429</f>
        <v>0</v>
      </c>
      <c r="B429">
        <f>'Previous Trades Import_OMS Quer'!B429</f>
        <v>0</v>
      </c>
      <c r="C429" s="22">
        <f>'Previous Trades Import_OMS Quer'!C429</f>
        <v>0</v>
      </c>
      <c r="D429">
        <f>'Previous Trades Import_OMS Quer'!D429</f>
        <v>0</v>
      </c>
      <c r="E429" s="22">
        <f>'Previous Trades Import_OMS Quer'!E429</f>
        <v>0</v>
      </c>
      <c r="F429">
        <f>'Previous Trades Import_OMS Quer'!F429</f>
        <v>0</v>
      </c>
      <c r="G429">
        <f>'Previous Trades Import_OMS Quer'!G429</f>
        <v>0</v>
      </c>
      <c r="H429">
        <f>'Previous Trades Import_OMS Quer'!H429</f>
        <v>0</v>
      </c>
      <c r="I429">
        <f>'Previous Trades Import_OMS Quer'!I429</f>
        <v>0</v>
      </c>
      <c r="J429">
        <f>'Previous Trades Import_OMS Quer'!J429</f>
        <v>0</v>
      </c>
      <c r="K429">
        <f>'Previous Trades Import_OMS Quer'!K429</f>
        <v>0</v>
      </c>
      <c r="L429">
        <f>'Previous Trades Import_OMS Quer'!L429</f>
        <v>0</v>
      </c>
      <c r="M429">
        <f>'Previous Trades Import_OMS Quer'!M429</f>
        <v>0</v>
      </c>
      <c r="N429">
        <f>'Previous Trades Import_OMS Quer'!N429</f>
        <v>0</v>
      </c>
      <c r="O429" t="str">
        <f>CLEAN('Previous Trades Import_OMS Quer'!O429)</f>
        <v/>
      </c>
      <c r="Q429" s="25">
        <f t="shared" si="12"/>
        <v>0</v>
      </c>
      <c r="R429" s="25" t="e">
        <f>VLOOKUP(O429,'Currency Balance'!$O$3:$Q$32,3,0)</f>
        <v>#N/A</v>
      </c>
      <c r="S429" t="e">
        <f t="shared" si="13"/>
        <v>#N/A</v>
      </c>
    </row>
    <row r="430" spans="1:19">
      <c r="A430">
        <f>'Previous Trades Import_OMS Quer'!A430</f>
        <v>0</v>
      </c>
      <c r="B430">
        <f>'Previous Trades Import_OMS Quer'!B430</f>
        <v>0</v>
      </c>
      <c r="C430" s="22">
        <f>'Previous Trades Import_OMS Quer'!C430</f>
        <v>0</v>
      </c>
      <c r="D430">
        <f>'Previous Trades Import_OMS Quer'!D430</f>
        <v>0</v>
      </c>
      <c r="E430" s="22">
        <f>'Previous Trades Import_OMS Quer'!E430</f>
        <v>0</v>
      </c>
      <c r="F430">
        <f>'Previous Trades Import_OMS Quer'!F430</f>
        <v>0</v>
      </c>
      <c r="G430">
        <f>'Previous Trades Import_OMS Quer'!G430</f>
        <v>0</v>
      </c>
      <c r="H430">
        <f>'Previous Trades Import_OMS Quer'!H430</f>
        <v>0</v>
      </c>
      <c r="I430">
        <f>'Previous Trades Import_OMS Quer'!I430</f>
        <v>0</v>
      </c>
      <c r="J430">
        <f>'Previous Trades Import_OMS Quer'!J430</f>
        <v>0</v>
      </c>
      <c r="K430">
        <f>'Previous Trades Import_OMS Quer'!K430</f>
        <v>0</v>
      </c>
      <c r="L430">
        <f>'Previous Trades Import_OMS Quer'!L430</f>
        <v>0</v>
      </c>
      <c r="M430">
        <f>'Previous Trades Import_OMS Quer'!M430</f>
        <v>0</v>
      </c>
      <c r="N430">
        <f>'Previous Trades Import_OMS Quer'!N430</f>
        <v>0</v>
      </c>
      <c r="O430" t="str">
        <f>CLEAN('Previous Trades Import_OMS Quer'!O430)</f>
        <v/>
      </c>
      <c r="Q430" s="25">
        <f t="shared" si="12"/>
        <v>0</v>
      </c>
      <c r="R430" s="25" t="e">
        <f>VLOOKUP(O430,'Currency Balance'!$O$3:$Q$32,3,0)</f>
        <v>#N/A</v>
      </c>
      <c r="S430" t="e">
        <f t="shared" si="13"/>
        <v>#N/A</v>
      </c>
    </row>
    <row r="431" spans="1:19">
      <c r="A431">
        <f>'Previous Trades Import_OMS Quer'!A431</f>
        <v>0</v>
      </c>
      <c r="B431">
        <f>'Previous Trades Import_OMS Quer'!B431</f>
        <v>0</v>
      </c>
      <c r="C431" s="22">
        <f>'Previous Trades Import_OMS Quer'!C431</f>
        <v>0</v>
      </c>
      <c r="D431">
        <f>'Previous Trades Import_OMS Quer'!D431</f>
        <v>0</v>
      </c>
      <c r="E431" s="22">
        <f>'Previous Trades Import_OMS Quer'!E431</f>
        <v>0</v>
      </c>
      <c r="F431">
        <f>'Previous Trades Import_OMS Quer'!F431</f>
        <v>0</v>
      </c>
      <c r="G431">
        <f>'Previous Trades Import_OMS Quer'!G431</f>
        <v>0</v>
      </c>
      <c r="H431">
        <f>'Previous Trades Import_OMS Quer'!H431</f>
        <v>0</v>
      </c>
      <c r="I431">
        <f>'Previous Trades Import_OMS Quer'!I431</f>
        <v>0</v>
      </c>
      <c r="J431">
        <f>'Previous Trades Import_OMS Quer'!J431</f>
        <v>0</v>
      </c>
      <c r="K431">
        <f>'Previous Trades Import_OMS Quer'!K431</f>
        <v>0</v>
      </c>
      <c r="L431">
        <f>'Previous Trades Import_OMS Quer'!L431</f>
        <v>0</v>
      </c>
      <c r="M431">
        <f>'Previous Trades Import_OMS Quer'!M431</f>
        <v>0</v>
      </c>
      <c r="N431">
        <f>'Previous Trades Import_OMS Quer'!N431</f>
        <v>0</v>
      </c>
      <c r="O431" t="str">
        <f>CLEAN('Previous Trades Import_OMS Quer'!O431)</f>
        <v/>
      </c>
      <c r="Q431" s="25">
        <f t="shared" si="12"/>
        <v>0</v>
      </c>
      <c r="R431" s="25" t="e">
        <f>VLOOKUP(O431,'Currency Balance'!$O$3:$Q$32,3,0)</f>
        <v>#N/A</v>
      </c>
      <c r="S431" t="e">
        <f t="shared" si="13"/>
        <v>#N/A</v>
      </c>
    </row>
    <row r="432" spans="1:19">
      <c r="A432">
        <f>'Previous Trades Import_OMS Quer'!A432</f>
        <v>0</v>
      </c>
      <c r="B432">
        <f>'Previous Trades Import_OMS Quer'!B432</f>
        <v>0</v>
      </c>
      <c r="C432" s="22">
        <f>'Previous Trades Import_OMS Quer'!C432</f>
        <v>0</v>
      </c>
      <c r="D432">
        <f>'Previous Trades Import_OMS Quer'!D432</f>
        <v>0</v>
      </c>
      <c r="E432" s="22">
        <f>'Previous Trades Import_OMS Quer'!E432</f>
        <v>0</v>
      </c>
      <c r="F432">
        <f>'Previous Trades Import_OMS Quer'!F432</f>
        <v>0</v>
      </c>
      <c r="G432">
        <f>'Previous Trades Import_OMS Quer'!G432</f>
        <v>0</v>
      </c>
      <c r="H432">
        <f>'Previous Trades Import_OMS Quer'!H432</f>
        <v>0</v>
      </c>
      <c r="I432">
        <f>'Previous Trades Import_OMS Quer'!I432</f>
        <v>0</v>
      </c>
      <c r="J432">
        <f>'Previous Trades Import_OMS Quer'!J432</f>
        <v>0</v>
      </c>
      <c r="K432">
        <f>'Previous Trades Import_OMS Quer'!K432</f>
        <v>0</v>
      </c>
      <c r="L432">
        <f>'Previous Trades Import_OMS Quer'!L432</f>
        <v>0</v>
      </c>
      <c r="M432">
        <f>'Previous Trades Import_OMS Quer'!M432</f>
        <v>0</v>
      </c>
      <c r="N432">
        <f>'Previous Trades Import_OMS Quer'!N432</f>
        <v>0</v>
      </c>
      <c r="O432" t="str">
        <f>CLEAN('Previous Trades Import_OMS Quer'!O432)</f>
        <v/>
      </c>
      <c r="Q432" s="25">
        <f t="shared" si="12"/>
        <v>0</v>
      </c>
      <c r="R432" s="25" t="e">
        <f>VLOOKUP(O432,'Currency Balance'!$O$3:$Q$32,3,0)</f>
        <v>#N/A</v>
      </c>
      <c r="S432" t="e">
        <f t="shared" si="13"/>
        <v>#N/A</v>
      </c>
    </row>
    <row r="433" spans="1:19">
      <c r="A433">
        <f>'Previous Trades Import_OMS Quer'!A433</f>
        <v>0</v>
      </c>
      <c r="B433">
        <f>'Previous Trades Import_OMS Quer'!B433</f>
        <v>0</v>
      </c>
      <c r="C433" s="22">
        <f>'Previous Trades Import_OMS Quer'!C433</f>
        <v>0</v>
      </c>
      <c r="D433">
        <f>'Previous Trades Import_OMS Quer'!D433</f>
        <v>0</v>
      </c>
      <c r="E433" s="22">
        <f>'Previous Trades Import_OMS Quer'!E433</f>
        <v>0</v>
      </c>
      <c r="F433">
        <f>'Previous Trades Import_OMS Quer'!F433</f>
        <v>0</v>
      </c>
      <c r="G433">
        <f>'Previous Trades Import_OMS Quer'!G433</f>
        <v>0</v>
      </c>
      <c r="H433">
        <f>'Previous Trades Import_OMS Quer'!H433</f>
        <v>0</v>
      </c>
      <c r="I433">
        <f>'Previous Trades Import_OMS Quer'!I433</f>
        <v>0</v>
      </c>
      <c r="J433">
        <f>'Previous Trades Import_OMS Quer'!J433</f>
        <v>0</v>
      </c>
      <c r="K433">
        <f>'Previous Trades Import_OMS Quer'!K433</f>
        <v>0</v>
      </c>
      <c r="L433">
        <f>'Previous Trades Import_OMS Quer'!L433</f>
        <v>0</v>
      </c>
      <c r="M433">
        <f>'Previous Trades Import_OMS Quer'!M433</f>
        <v>0</v>
      </c>
      <c r="N433">
        <f>'Previous Trades Import_OMS Quer'!N433</f>
        <v>0</v>
      </c>
      <c r="O433" t="str">
        <f>CLEAN('Previous Trades Import_OMS Quer'!O433)</f>
        <v/>
      </c>
      <c r="Q433" s="25">
        <f t="shared" si="12"/>
        <v>0</v>
      </c>
      <c r="R433" s="25" t="e">
        <f>VLOOKUP(O433,'Currency Balance'!$O$3:$Q$32,3,0)</f>
        <v>#N/A</v>
      </c>
      <c r="S433" t="e">
        <f t="shared" si="13"/>
        <v>#N/A</v>
      </c>
    </row>
    <row r="434" spans="1:19">
      <c r="A434">
        <f>'Previous Trades Import_OMS Quer'!A434</f>
        <v>0</v>
      </c>
      <c r="B434">
        <f>'Previous Trades Import_OMS Quer'!B434</f>
        <v>0</v>
      </c>
      <c r="C434" s="22">
        <f>'Previous Trades Import_OMS Quer'!C434</f>
        <v>0</v>
      </c>
      <c r="D434">
        <f>'Previous Trades Import_OMS Quer'!D434</f>
        <v>0</v>
      </c>
      <c r="E434" s="22">
        <f>'Previous Trades Import_OMS Quer'!E434</f>
        <v>0</v>
      </c>
      <c r="F434">
        <f>'Previous Trades Import_OMS Quer'!F434</f>
        <v>0</v>
      </c>
      <c r="G434">
        <f>'Previous Trades Import_OMS Quer'!G434</f>
        <v>0</v>
      </c>
      <c r="H434">
        <f>'Previous Trades Import_OMS Quer'!H434</f>
        <v>0</v>
      </c>
      <c r="I434">
        <f>'Previous Trades Import_OMS Quer'!I434</f>
        <v>0</v>
      </c>
      <c r="J434">
        <f>'Previous Trades Import_OMS Quer'!J434</f>
        <v>0</v>
      </c>
      <c r="K434">
        <f>'Previous Trades Import_OMS Quer'!K434</f>
        <v>0</v>
      </c>
      <c r="L434">
        <f>'Previous Trades Import_OMS Quer'!L434</f>
        <v>0</v>
      </c>
      <c r="M434">
        <f>'Previous Trades Import_OMS Quer'!M434</f>
        <v>0</v>
      </c>
      <c r="N434">
        <f>'Previous Trades Import_OMS Quer'!N434</f>
        <v>0</v>
      </c>
      <c r="O434" t="str">
        <f>CLEAN('Previous Trades Import_OMS Quer'!O434)</f>
        <v/>
      </c>
      <c r="Q434" s="25">
        <f t="shared" si="12"/>
        <v>0</v>
      </c>
      <c r="R434" s="25" t="e">
        <f>VLOOKUP(O434,'Currency Balance'!$O$3:$Q$32,3,0)</f>
        <v>#N/A</v>
      </c>
      <c r="S434" t="e">
        <f t="shared" si="13"/>
        <v>#N/A</v>
      </c>
    </row>
    <row r="435" spans="1:19">
      <c r="A435">
        <f>'Previous Trades Import_OMS Quer'!A435</f>
        <v>0</v>
      </c>
      <c r="B435">
        <f>'Previous Trades Import_OMS Quer'!B435</f>
        <v>0</v>
      </c>
      <c r="C435" s="22">
        <f>'Previous Trades Import_OMS Quer'!C435</f>
        <v>0</v>
      </c>
      <c r="D435">
        <f>'Previous Trades Import_OMS Quer'!D435</f>
        <v>0</v>
      </c>
      <c r="E435" s="22">
        <f>'Previous Trades Import_OMS Quer'!E435</f>
        <v>0</v>
      </c>
      <c r="F435">
        <f>'Previous Trades Import_OMS Quer'!F435</f>
        <v>0</v>
      </c>
      <c r="G435">
        <f>'Previous Trades Import_OMS Quer'!G435</f>
        <v>0</v>
      </c>
      <c r="H435">
        <f>'Previous Trades Import_OMS Quer'!H435</f>
        <v>0</v>
      </c>
      <c r="I435">
        <f>'Previous Trades Import_OMS Quer'!I435</f>
        <v>0</v>
      </c>
      <c r="J435">
        <f>'Previous Trades Import_OMS Quer'!J435</f>
        <v>0</v>
      </c>
      <c r="K435">
        <f>'Previous Trades Import_OMS Quer'!K435</f>
        <v>0</v>
      </c>
      <c r="L435">
        <f>'Previous Trades Import_OMS Quer'!L435</f>
        <v>0</v>
      </c>
      <c r="M435">
        <f>'Previous Trades Import_OMS Quer'!M435</f>
        <v>0</v>
      </c>
      <c r="N435">
        <f>'Previous Trades Import_OMS Quer'!N435</f>
        <v>0</v>
      </c>
      <c r="O435" t="str">
        <f>CLEAN('Previous Trades Import_OMS Quer'!O435)</f>
        <v/>
      </c>
      <c r="Q435" s="25">
        <f t="shared" si="12"/>
        <v>0</v>
      </c>
      <c r="R435" s="25" t="e">
        <f>VLOOKUP(O435,'Currency Balance'!$O$3:$Q$32,3,0)</f>
        <v>#N/A</v>
      </c>
      <c r="S435" t="e">
        <f t="shared" si="13"/>
        <v>#N/A</v>
      </c>
    </row>
    <row r="436" spans="1:19">
      <c r="A436">
        <f>'Previous Trades Import_OMS Quer'!A436</f>
        <v>0</v>
      </c>
      <c r="B436">
        <f>'Previous Trades Import_OMS Quer'!B436</f>
        <v>0</v>
      </c>
      <c r="C436" s="22">
        <f>'Previous Trades Import_OMS Quer'!C436</f>
        <v>0</v>
      </c>
      <c r="D436">
        <f>'Previous Trades Import_OMS Quer'!D436</f>
        <v>0</v>
      </c>
      <c r="E436" s="22">
        <f>'Previous Trades Import_OMS Quer'!E436</f>
        <v>0</v>
      </c>
      <c r="F436">
        <f>'Previous Trades Import_OMS Quer'!F436</f>
        <v>0</v>
      </c>
      <c r="G436">
        <f>'Previous Trades Import_OMS Quer'!G436</f>
        <v>0</v>
      </c>
      <c r="H436">
        <f>'Previous Trades Import_OMS Quer'!H436</f>
        <v>0</v>
      </c>
      <c r="I436">
        <f>'Previous Trades Import_OMS Quer'!I436</f>
        <v>0</v>
      </c>
      <c r="J436">
        <f>'Previous Trades Import_OMS Quer'!J436</f>
        <v>0</v>
      </c>
      <c r="K436">
        <f>'Previous Trades Import_OMS Quer'!K436</f>
        <v>0</v>
      </c>
      <c r="L436">
        <f>'Previous Trades Import_OMS Quer'!L436</f>
        <v>0</v>
      </c>
      <c r="M436">
        <f>'Previous Trades Import_OMS Quer'!M436</f>
        <v>0</v>
      </c>
      <c r="N436">
        <f>'Previous Trades Import_OMS Quer'!N436</f>
        <v>0</v>
      </c>
      <c r="O436" t="str">
        <f>CLEAN('Previous Trades Import_OMS Quer'!O436)</f>
        <v/>
      </c>
      <c r="Q436" s="25">
        <f t="shared" si="12"/>
        <v>0</v>
      </c>
      <c r="R436" s="25" t="e">
        <f>VLOOKUP(O436,'Currency Balance'!$O$3:$Q$32,3,0)</f>
        <v>#N/A</v>
      </c>
      <c r="S436" t="e">
        <f t="shared" si="13"/>
        <v>#N/A</v>
      </c>
    </row>
    <row r="437" spans="1:19">
      <c r="A437">
        <f>'Previous Trades Import_OMS Quer'!A437</f>
        <v>0</v>
      </c>
      <c r="B437">
        <f>'Previous Trades Import_OMS Quer'!B437</f>
        <v>0</v>
      </c>
      <c r="C437" s="22">
        <f>'Previous Trades Import_OMS Quer'!C437</f>
        <v>0</v>
      </c>
      <c r="D437">
        <f>'Previous Trades Import_OMS Quer'!D437</f>
        <v>0</v>
      </c>
      <c r="E437" s="22">
        <f>'Previous Trades Import_OMS Quer'!E437</f>
        <v>0</v>
      </c>
      <c r="F437">
        <f>'Previous Trades Import_OMS Quer'!F437</f>
        <v>0</v>
      </c>
      <c r="G437">
        <f>'Previous Trades Import_OMS Quer'!G437</f>
        <v>0</v>
      </c>
      <c r="H437">
        <f>'Previous Trades Import_OMS Quer'!H437</f>
        <v>0</v>
      </c>
      <c r="I437">
        <f>'Previous Trades Import_OMS Quer'!I437</f>
        <v>0</v>
      </c>
      <c r="J437">
        <f>'Previous Trades Import_OMS Quer'!J437</f>
        <v>0</v>
      </c>
      <c r="K437">
        <f>'Previous Trades Import_OMS Quer'!K437</f>
        <v>0</v>
      </c>
      <c r="L437">
        <f>'Previous Trades Import_OMS Quer'!L437</f>
        <v>0</v>
      </c>
      <c r="M437">
        <f>'Previous Trades Import_OMS Quer'!M437</f>
        <v>0</v>
      </c>
      <c r="N437">
        <f>'Previous Trades Import_OMS Quer'!N437</f>
        <v>0</v>
      </c>
      <c r="O437" t="str">
        <f>CLEAN('Previous Trades Import_OMS Quer'!O437)</f>
        <v/>
      </c>
      <c r="Q437" s="25">
        <f t="shared" si="12"/>
        <v>0</v>
      </c>
      <c r="R437" s="25" t="e">
        <f>VLOOKUP(O437,'Currency Balance'!$O$3:$Q$32,3,0)</f>
        <v>#N/A</v>
      </c>
      <c r="S437" t="e">
        <f t="shared" si="13"/>
        <v>#N/A</v>
      </c>
    </row>
    <row r="438" spans="1:19">
      <c r="A438">
        <f>'Previous Trades Import_OMS Quer'!A438</f>
        <v>0</v>
      </c>
      <c r="B438">
        <f>'Previous Trades Import_OMS Quer'!B438</f>
        <v>0</v>
      </c>
      <c r="C438" s="22">
        <f>'Previous Trades Import_OMS Quer'!C438</f>
        <v>0</v>
      </c>
      <c r="D438">
        <f>'Previous Trades Import_OMS Quer'!D438</f>
        <v>0</v>
      </c>
      <c r="E438" s="22">
        <f>'Previous Trades Import_OMS Quer'!E438</f>
        <v>0</v>
      </c>
      <c r="F438">
        <f>'Previous Trades Import_OMS Quer'!F438</f>
        <v>0</v>
      </c>
      <c r="G438">
        <f>'Previous Trades Import_OMS Quer'!G438</f>
        <v>0</v>
      </c>
      <c r="H438">
        <f>'Previous Trades Import_OMS Quer'!H438</f>
        <v>0</v>
      </c>
      <c r="I438">
        <f>'Previous Trades Import_OMS Quer'!I438</f>
        <v>0</v>
      </c>
      <c r="J438">
        <f>'Previous Trades Import_OMS Quer'!J438</f>
        <v>0</v>
      </c>
      <c r="K438">
        <f>'Previous Trades Import_OMS Quer'!K438</f>
        <v>0</v>
      </c>
      <c r="L438">
        <f>'Previous Trades Import_OMS Quer'!L438</f>
        <v>0</v>
      </c>
      <c r="M438">
        <f>'Previous Trades Import_OMS Quer'!M438</f>
        <v>0</v>
      </c>
      <c r="N438">
        <f>'Previous Trades Import_OMS Quer'!N438</f>
        <v>0</v>
      </c>
      <c r="O438" t="str">
        <f>CLEAN('Previous Trades Import_OMS Quer'!O438)</f>
        <v/>
      </c>
      <c r="Q438" s="25">
        <f t="shared" si="12"/>
        <v>0</v>
      </c>
      <c r="R438" s="25" t="e">
        <f>VLOOKUP(O438,'Currency Balance'!$O$3:$Q$32,3,0)</f>
        <v>#N/A</v>
      </c>
      <c r="S438" t="e">
        <f t="shared" si="13"/>
        <v>#N/A</v>
      </c>
    </row>
    <row r="439" spans="1:19">
      <c r="A439">
        <f>'Previous Trades Import_OMS Quer'!A439</f>
        <v>0</v>
      </c>
      <c r="B439">
        <f>'Previous Trades Import_OMS Quer'!B439</f>
        <v>0</v>
      </c>
      <c r="C439" s="22">
        <f>'Previous Trades Import_OMS Quer'!C439</f>
        <v>0</v>
      </c>
      <c r="D439">
        <f>'Previous Trades Import_OMS Quer'!D439</f>
        <v>0</v>
      </c>
      <c r="E439" s="22">
        <f>'Previous Trades Import_OMS Quer'!E439</f>
        <v>0</v>
      </c>
      <c r="F439">
        <f>'Previous Trades Import_OMS Quer'!F439</f>
        <v>0</v>
      </c>
      <c r="G439">
        <f>'Previous Trades Import_OMS Quer'!G439</f>
        <v>0</v>
      </c>
      <c r="H439">
        <f>'Previous Trades Import_OMS Quer'!H439</f>
        <v>0</v>
      </c>
      <c r="I439">
        <f>'Previous Trades Import_OMS Quer'!I439</f>
        <v>0</v>
      </c>
      <c r="J439">
        <f>'Previous Trades Import_OMS Quer'!J439</f>
        <v>0</v>
      </c>
      <c r="K439">
        <f>'Previous Trades Import_OMS Quer'!K439</f>
        <v>0</v>
      </c>
      <c r="L439">
        <f>'Previous Trades Import_OMS Quer'!L439</f>
        <v>0</v>
      </c>
      <c r="M439">
        <f>'Previous Trades Import_OMS Quer'!M439</f>
        <v>0</v>
      </c>
      <c r="N439">
        <f>'Previous Trades Import_OMS Quer'!N439</f>
        <v>0</v>
      </c>
      <c r="O439" t="str">
        <f>CLEAN('Previous Trades Import_OMS Quer'!O439)</f>
        <v/>
      </c>
      <c r="Q439" s="25">
        <f t="shared" si="12"/>
        <v>0</v>
      </c>
      <c r="R439" s="25" t="e">
        <f>VLOOKUP(O439,'Currency Balance'!$O$3:$Q$32,3,0)</f>
        <v>#N/A</v>
      </c>
      <c r="S439" t="e">
        <f t="shared" si="13"/>
        <v>#N/A</v>
      </c>
    </row>
    <row r="440" spans="1:19">
      <c r="A440">
        <f>'Previous Trades Import_OMS Quer'!A440</f>
        <v>0</v>
      </c>
      <c r="B440">
        <f>'Previous Trades Import_OMS Quer'!B440</f>
        <v>0</v>
      </c>
      <c r="C440" s="22">
        <f>'Previous Trades Import_OMS Quer'!C440</f>
        <v>0</v>
      </c>
      <c r="D440">
        <f>'Previous Trades Import_OMS Quer'!D440</f>
        <v>0</v>
      </c>
      <c r="E440" s="22">
        <f>'Previous Trades Import_OMS Quer'!E440</f>
        <v>0</v>
      </c>
      <c r="F440">
        <f>'Previous Trades Import_OMS Quer'!F440</f>
        <v>0</v>
      </c>
      <c r="G440">
        <f>'Previous Trades Import_OMS Quer'!G440</f>
        <v>0</v>
      </c>
      <c r="H440">
        <f>'Previous Trades Import_OMS Quer'!H440</f>
        <v>0</v>
      </c>
      <c r="I440">
        <f>'Previous Trades Import_OMS Quer'!I440</f>
        <v>0</v>
      </c>
      <c r="J440">
        <f>'Previous Trades Import_OMS Quer'!J440</f>
        <v>0</v>
      </c>
      <c r="K440">
        <f>'Previous Trades Import_OMS Quer'!K440</f>
        <v>0</v>
      </c>
      <c r="L440">
        <f>'Previous Trades Import_OMS Quer'!L440</f>
        <v>0</v>
      </c>
      <c r="M440">
        <f>'Previous Trades Import_OMS Quer'!M440</f>
        <v>0</v>
      </c>
      <c r="N440">
        <f>'Previous Trades Import_OMS Quer'!N440</f>
        <v>0</v>
      </c>
      <c r="O440" t="str">
        <f>CLEAN('Previous Trades Import_OMS Quer'!O440)</f>
        <v/>
      </c>
      <c r="Q440" s="25">
        <f t="shared" si="12"/>
        <v>0</v>
      </c>
      <c r="R440" s="25" t="e">
        <f>VLOOKUP(O440,'Currency Balance'!$O$3:$Q$32,3,0)</f>
        <v>#N/A</v>
      </c>
      <c r="S440" t="e">
        <f t="shared" si="13"/>
        <v>#N/A</v>
      </c>
    </row>
    <row r="441" spans="1:19">
      <c r="A441">
        <f>'Previous Trades Import_OMS Quer'!A441</f>
        <v>0</v>
      </c>
      <c r="B441">
        <f>'Previous Trades Import_OMS Quer'!B441</f>
        <v>0</v>
      </c>
      <c r="C441" s="22">
        <f>'Previous Trades Import_OMS Quer'!C441</f>
        <v>0</v>
      </c>
      <c r="D441">
        <f>'Previous Trades Import_OMS Quer'!D441</f>
        <v>0</v>
      </c>
      <c r="E441" s="22">
        <f>'Previous Trades Import_OMS Quer'!E441</f>
        <v>0</v>
      </c>
      <c r="F441">
        <f>'Previous Trades Import_OMS Quer'!F441</f>
        <v>0</v>
      </c>
      <c r="G441">
        <f>'Previous Trades Import_OMS Quer'!G441</f>
        <v>0</v>
      </c>
      <c r="H441">
        <f>'Previous Trades Import_OMS Quer'!H441</f>
        <v>0</v>
      </c>
      <c r="I441">
        <f>'Previous Trades Import_OMS Quer'!I441</f>
        <v>0</v>
      </c>
      <c r="J441">
        <f>'Previous Trades Import_OMS Quer'!J441</f>
        <v>0</v>
      </c>
      <c r="K441">
        <f>'Previous Trades Import_OMS Quer'!K441</f>
        <v>0</v>
      </c>
      <c r="L441">
        <f>'Previous Trades Import_OMS Quer'!L441</f>
        <v>0</v>
      </c>
      <c r="M441">
        <f>'Previous Trades Import_OMS Quer'!M441</f>
        <v>0</v>
      </c>
      <c r="N441">
        <f>'Previous Trades Import_OMS Quer'!N441</f>
        <v>0</v>
      </c>
      <c r="O441" t="str">
        <f>CLEAN('Previous Trades Import_OMS Quer'!O441)</f>
        <v/>
      </c>
      <c r="Q441" s="25">
        <f t="shared" si="12"/>
        <v>0</v>
      </c>
      <c r="R441" s="25" t="e">
        <f>VLOOKUP(O441,'Currency Balance'!$O$3:$Q$32,3,0)</f>
        <v>#N/A</v>
      </c>
      <c r="S441" t="e">
        <f t="shared" si="13"/>
        <v>#N/A</v>
      </c>
    </row>
    <row r="442" spans="1:19">
      <c r="A442">
        <f>'Previous Trades Import_OMS Quer'!A442</f>
        <v>0</v>
      </c>
      <c r="B442">
        <f>'Previous Trades Import_OMS Quer'!B442</f>
        <v>0</v>
      </c>
      <c r="C442" s="22">
        <f>'Previous Trades Import_OMS Quer'!C442</f>
        <v>0</v>
      </c>
      <c r="D442">
        <f>'Previous Trades Import_OMS Quer'!D442</f>
        <v>0</v>
      </c>
      <c r="E442" s="22">
        <f>'Previous Trades Import_OMS Quer'!E442</f>
        <v>0</v>
      </c>
      <c r="F442">
        <f>'Previous Trades Import_OMS Quer'!F442</f>
        <v>0</v>
      </c>
      <c r="G442">
        <f>'Previous Trades Import_OMS Quer'!G442</f>
        <v>0</v>
      </c>
      <c r="H442">
        <f>'Previous Trades Import_OMS Quer'!H442</f>
        <v>0</v>
      </c>
      <c r="I442">
        <f>'Previous Trades Import_OMS Quer'!I442</f>
        <v>0</v>
      </c>
      <c r="J442">
        <f>'Previous Trades Import_OMS Quer'!J442</f>
        <v>0</v>
      </c>
      <c r="K442">
        <f>'Previous Trades Import_OMS Quer'!K442</f>
        <v>0</v>
      </c>
      <c r="L442">
        <f>'Previous Trades Import_OMS Quer'!L442</f>
        <v>0</v>
      </c>
      <c r="M442">
        <f>'Previous Trades Import_OMS Quer'!M442</f>
        <v>0</v>
      </c>
      <c r="N442">
        <f>'Previous Trades Import_OMS Quer'!N442</f>
        <v>0</v>
      </c>
      <c r="O442" t="str">
        <f>CLEAN('Previous Trades Import_OMS Quer'!O442)</f>
        <v/>
      </c>
      <c r="Q442" s="25">
        <f t="shared" si="12"/>
        <v>0</v>
      </c>
      <c r="R442" s="25" t="e">
        <f>VLOOKUP(O442,'Currency Balance'!$O$3:$Q$32,3,0)</f>
        <v>#N/A</v>
      </c>
      <c r="S442" t="e">
        <f t="shared" si="13"/>
        <v>#N/A</v>
      </c>
    </row>
    <row r="443" spans="1:19">
      <c r="A443">
        <f>'Previous Trades Import_OMS Quer'!A443</f>
        <v>0</v>
      </c>
      <c r="B443">
        <f>'Previous Trades Import_OMS Quer'!B443</f>
        <v>0</v>
      </c>
      <c r="C443" s="22">
        <f>'Previous Trades Import_OMS Quer'!C443</f>
        <v>0</v>
      </c>
      <c r="D443">
        <f>'Previous Trades Import_OMS Quer'!D443</f>
        <v>0</v>
      </c>
      <c r="E443" s="22">
        <f>'Previous Trades Import_OMS Quer'!E443</f>
        <v>0</v>
      </c>
      <c r="F443">
        <f>'Previous Trades Import_OMS Quer'!F443</f>
        <v>0</v>
      </c>
      <c r="G443">
        <f>'Previous Trades Import_OMS Quer'!G443</f>
        <v>0</v>
      </c>
      <c r="H443">
        <f>'Previous Trades Import_OMS Quer'!H443</f>
        <v>0</v>
      </c>
      <c r="I443">
        <f>'Previous Trades Import_OMS Quer'!I443</f>
        <v>0</v>
      </c>
      <c r="J443">
        <f>'Previous Trades Import_OMS Quer'!J443</f>
        <v>0</v>
      </c>
      <c r="K443">
        <f>'Previous Trades Import_OMS Quer'!K443</f>
        <v>0</v>
      </c>
      <c r="L443">
        <f>'Previous Trades Import_OMS Quer'!L443</f>
        <v>0</v>
      </c>
      <c r="M443">
        <f>'Previous Trades Import_OMS Quer'!M443</f>
        <v>0</v>
      </c>
      <c r="N443">
        <f>'Previous Trades Import_OMS Quer'!N443</f>
        <v>0</v>
      </c>
      <c r="O443" t="str">
        <f>CLEAN('Previous Trades Import_OMS Quer'!O443)</f>
        <v/>
      </c>
      <c r="Q443" s="25">
        <f t="shared" si="12"/>
        <v>0</v>
      </c>
      <c r="R443" s="25" t="e">
        <f>VLOOKUP(O443,'Currency Balance'!$O$3:$Q$32,3,0)</f>
        <v>#N/A</v>
      </c>
      <c r="S443" t="e">
        <f t="shared" si="13"/>
        <v>#N/A</v>
      </c>
    </row>
    <row r="444" spans="1:19">
      <c r="A444">
        <f>'Previous Trades Import_OMS Quer'!A444</f>
        <v>0</v>
      </c>
      <c r="B444">
        <f>'Previous Trades Import_OMS Quer'!B444</f>
        <v>0</v>
      </c>
      <c r="C444" s="22">
        <f>'Previous Trades Import_OMS Quer'!C444</f>
        <v>0</v>
      </c>
      <c r="D444">
        <f>'Previous Trades Import_OMS Quer'!D444</f>
        <v>0</v>
      </c>
      <c r="E444" s="22">
        <f>'Previous Trades Import_OMS Quer'!E444</f>
        <v>0</v>
      </c>
      <c r="F444">
        <f>'Previous Trades Import_OMS Quer'!F444</f>
        <v>0</v>
      </c>
      <c r="G444">
        <f>'Previous Trades Import_OMS Quer'!G444</f>
        <v>0</v>
      </c>
      <c r="H444">
        <f>'Previous Trades Import_OMS Quer'!H444</f>
        <v>0</v>
      </c>
      <c r="I444">
        <f>'Previous Trades Import_OMS Quer'!I444</f>
        <v>0</v>
      </c>
      <c r="J444">
        <f>'Previous Trades Import_OMS Quer'!J444</f>
        <v>0</v>
      </c>
      <c r="K444">
        <f>'Previous Trades Import_OMS Quer'!K444</f>
        <v>0</v>
      </c>
      <c r="L444">
        <f>'Previous Trades Import_OMS Quer'!L444</f>
        <v>0</v>
      </c>
      <c r="M444">
        <f>'Previous Trades Import_OMS Quer'!M444</f>
        <v>0</v>
      </c>
      <c r="N444">
        <f>'Previous Trades Import_OMS Quer'!N444</f>
        <v>0</v>
      </c>
      <c r="O444" t="str">
        <f>CLEAN('Previous Trades Import_OMS Quer'!O444)</f>
        <v/>
      </c>
      <c r="Q444" s="25">
        <f t="shared" si="12"/>
        <v>0</v>
      </c>
      <c r="R444" s="25" t="e">
        <f>VLOOKUP(O444,'Currency Balance'!$O$3:$Q$32,3,0)</f>
        <v>#N/A</v>
      </c>
      <c r="S444" t="e">
        <f t="shared" si="13"/>
        <v>#N/A</v>
      </c>
    </row>
    <row r="445" spans="1:19">
      <c r="A445">
        <f>'Previous Trades Import_OMS Quer'!A445</f>
        <v>0</v>
      </c>
      <c r="B445">
        <f>'Previous Trades Import_OMS Quer'!B445</f>
        <v>0</v>
      </c>
      <c r="C445" s="22">
        <f>'Previous Trades Import_OMS Quer'!C445</f>
        <v>0</v>
      </c>
      <c r="D445">
        <f>'Previous Trades Import_OMS Quer'!D445</f>
        <v>0</v>
      </c>
      <c r="E445" s="22">
        <f>'Previous Trades Import_OMS Quer'!E445</f>
        <v>0</v>
      </c>
      <c r="F445">
        <f>'Previous Trades Import_OMS Quer'!F445</f>
        <v>0</v>
      </c>
      <c r="G445">
        <f>'Previous Trades Import_OMS Quer'!G445</f>
        <v>0</v>
      </c>
      <c r="H445">
        <f>'Previous Trades Import_OMS Quer'!H445</f>
        <v>0</v>
      </c>
      <c r="I445">
        <f>'Previous Trades Import_OMS Quer'!I445</f>
        <v>0</v>
      </c>
      <c r="J445">
        <f>'Previous Trades Import_OMS Quer'!J445</f>
        <v>0</v>
      </c>
      <c r="K445">
        <f>'Previous Trades Import_OMS Quer'!K445</f>
        <v>0</v>
      </c>
      <c r="L445">
        <f>'Previous Trades Import_OMS Quer'!L445</f>
        <v>0</v>
      </c>
      <c r="M445">
        <f>'Previous Trades Import_OMS Quer'!M445</f>
        <v>0</v>
      </c>
      <c r="N445">
        <f>'Previous Trades Import_OMS Quer'!N445</f>
        <v>0</v>
      </c>
      <c r="O445" t="str">
        <f>CLEAN('Previous Trades Import_OMS Quer'!O445)</f>
        <v/>
      </c>
      <c r="Q445" s="25">
        <f t="shared" si="12"/>
        <v>0</v>
      </c>
      <c r="R445" s="25" t="e">
        <f>VLOOKUP(O445,'Currency Balance'!$O$3:$Q$32,3,0)</f>
        <v>#N/A</v>
      </c>
      <c r="S445" t="e">
        <f t="shared" si="13"/>
        <v>#N/A</v>
      </c>
    </row>
    <row r="446" spans="1:19">
      <c r="A446">
        <f>'Previous Trades Import_OMS Quer'!A446</f>
        <v>0</v>
      </c>
      <c r="B446">
        <f>'Previous Trades Import_OMS Quer'!B446</f>
        <v>0</v>
      </c>
      <c r="C446" s="22">
        <f>'Previous Trades Import_OMS Quer'!C446</f>
        <v>0</v>
      </c>
      <c r="D446">
        <f>'Previous Trades Import_OMS Quer'!D446</f>
        <v>0</v>
      </c>
      <c r="E446" s="22">
        <f>'Previous Trades Import_OMS Quer'!E446</f>
        <v>0</v>
      </c>
      <c r="F446">
        <f>'Previous Trades Import_OMS Quer'!F446</f>
        <v>0</v>
      </c>
      <c r="G446">
        <f>'Previous Trades Import_OMS Quer'!G446</f>
        <v>0</v>
      </c>
      <c r="H446">
        <f>'Previous Trades Import_OMS Quer'!H446</f>
        <v>0</v>
      </c>
      <c r="I446">
        <f>'Previous Trades Import_OMS Quer'!I446</f>
        <v>0</v>
      </c>
      <c r="J446">
        <f>'Previous Trades Import_OMS Quer'!J446</f>
        <v>0</v>
      </c>
      <c r="K446">
        <f>'Previous Trades Import_OMS Quer'!K446</f>
        <v>0</v>
      </c>
      <c r="L446">
        <f>'Previous Trades Import_OMS Quer'!L446</f>
        <v>0</v>
      </c>
      <c r="M446">
        <f>'Previous Trades Import_OMS Quer'!M446</f>
        <v>0</v>
      </c>
      <c r="N446">
        <f>'Previous Trades Import_OMS Quer'!N446</f>
        <v>0</v>
      </c>
      <c r="O446" t="str">
        <f>CLEAN('Previous Trades Import_OMS Quer'!O446)</f>
        <v/>
      </c>
      <c r="Q446" s="25">
        <f t="shared" si="12"/>
        <v>0</v>
      </c>
      <c r="R446" s="25" t="e">
        <f>VLOOKUP(O446,'Currency Balance'!$O$3:$Q$32,3,0)</f>
        <v>#N/A</v>
      </c>
      <c r="S446" t="e">
        <f t="shared" si="13"/>
        <v>#N/A</v>
      </c>
    </row>
    <row r="447" spans="1:19">
      <c r="A447">
        <f>'Previous Trades Import_OMS Quer'!A447</f>
        <v>0</v>
      </c>
      <c r="B447">
        <f>'Previous Trades Import_OMS Quer'!B447</f>
        <v>0</v>
      </c>
      <c r="C447" s="22">
        <f>'Previous Trades Import_OMS Quer'!C447</f>
        <v>0</v>
      </c>
      <c r="D447">
        <f>'Previous Trades Import_OMS Quer'!D447</f>
        <v>0</v>
      </c>
      <c r="E447" s="22">
        <f>'Previous Trades Import_OMS Quer'!E447</f>
        <v>0</v>
      </c>
      <c r="F447">
        <f>'Previous Trades Import_OMS Quer'!F447</f>
        <v>0</v>
      </c>
      <c r="G447">
        <f>'Previous Trades Import_OMS Quer'!G447</f>
        <v>0</v>
      </c>
      <c r="H447">
        <f>'Previous Trades Import_OMS Quer'!H447</f>
        <v>0</v>
      </c>
      <c r="I447">
        <f>'Previous Trades Import_OMS Quer'!I447</f>
        <v>0</v>
      </c>
      <c r="J447">
        <f>'Previous Trades Import_OMS Quer'!J447</f>
        <v>0</v>
      </c>
      <c r="K447">
        <f>'Previous Trades Import_OMS Quer'!K447</f>
        <v>0</v>
      </c>
      <c r="L447">
        <f>'Previous Trades Import_OMS Quer'!L447</f>
        <v>0</v>
      </c>
      <c r="M447">
        <f>'Previous Trades Import_OMS Quer'!M447</f>
        <v>0</v>
      </c>
      <c r="N447">
        <f>'Previous Trades Import_OMS Quer'!N447</f>
        <v>0</v>
      </c>
      <c r="O447" t="str">
        <f>CLEAN('Previous Trades Import_OMS Quer'!O447)</f>
        <v/>
      </c>
      <c r="Q447" s="25">
        <f t="shared" si="12"/>
        <v>0</v>
      </c>
      <c r="R447" s="25" t="e">
        <f>VLOOKUP(O447,'Currency Balance'!$O$3:$Q$32,3,0)</f>
        <v>#N/A</v>
      </c>
      <c r="S447" t="e">
        <f t="shared" si="13"/>
        <v>#N/A</v>
      </c>
    </row>
    <row r="448" spans="1:19">
      <c r="A448">
        <f>'Previous Trades Import_OMS Quer'!A448</f>
        <v>0</v>
      </c>
      <c r="B448">
        <f>'Previous Trades Import_OMS Quer'!B448</f>
        <v>0</v>
      </c>
      <c r="C448" s="22">
        <f>'Previous Trades Import_OMS Quer'!C448</f>
        <v>0</v>
      </c>
      <c r="D448">
        <f>'Previous Trades Import_OMS Quer'!D448</f>
        <v>0</v>
      </c>
      <c r="E448" s="22">
        <f>'Previous Trades Import_OMS Quer'!E448</f>
        <v>0</v>
      </c>
      <c r="F448">
        <f>'Previous Trades Import_OMS Quer'!F448</f>
        <v>0</v>
      </c>
      <c r="G448">
        <f>'Previous Trades Import_OMS Quer'!G448</f>
        <v>0</v>
      </c>
      <c r="H448">
        <f>'Previous Trades Import_OMS Quer'!H448</f>
        <v>0</v>
      </c>
      <c r="I448">
        <f>'Previous Trades Import_OMS Quer'!I448</f>
        <v>0</v>
      </c>
      <c r="J448">
        <f>'Previous Trades Import_OMS Quer'!J448</f>
        <v>0</v>
      </c>
      <c r="K448">
        <f>'Previous Trades Import_OMS Quer'!K448</f>
        <v>0</v>
      </c>
      <c r="L448">
        <f>'Previous Trades Import_OMS Quer'!L448</f>
        <v>0</v>
      </c>
      <c r="M448">
        <f>'Previous Trades Import_OMS Quer'!M448</f>
        <v>0</v>
      </c>
      <c r="N448">
        <f>'Previous Trades Import_OMS Quer'!N448</f>
        <v>0</v>
      </c>
      <c r="O448" t="str">
        <f>CLEAN('Previous Trades Import_OMS Quer'!O448)</f>
        <v/>
      </c>
      <c r="Q448" s="25">
        <f t="shared" si="12"/>
        <v>0</v>
      </c>
      <c r="R448" s="25" t="e">
        <f>VLOOKUP(O448,'Currency Balance'!$O$3:$Q$32,3,0)</f>
        <v>#N/A</v>
      </c>
      <c r="S448" t="e">
        <f t="shared" si="13"/>
        <v>#N/A</v>
      </c>
    </row>
    <row r="449" spans="1:19">
      <c r="A449">
        <f>'Previous Trades Import_OMS Quer'!A449</f>
        <v>0</v>
      </c>
      <c r="B449">
        <f>'Previous Trades Import_OMS Quer'!B449</f>
        <v>0</v>
      </c>
      <c r="C449" s="22">
        <f>'Previous Trades Import_OMS Quer'!C449</f>
        <v>0</v>
      </c>
      <c r="D449">
        <f>'Previous Trades Import_OMS Quer'!D449</f>
        <v>0</v>
      </c>
      <c r="E449" s="22">
        <f>'Previous Trades Import_OMS Quer'!E449</f>
        <v>0</v>
      </c>
      <c r="F449">
        <f>'Previous Trades Import_OMS Quer'!F449</f>
        <v>0</v>
      </c>
      <c r="G449">
        <f>'Previous Trades Import_OMS Quer'!G449</f>
        <v>0</v>
      </c>
      <c r="H449">
        <f>'Previous Trades Import_OMS Quer'!H449</f>
        <v>0</v>
      </c>
      <c r="I449">
        <f>'Previous Trades Import_OMS Quer'!I449</f>
        <v>0</v>
      </c>
      <c r="J449">
        <f>'Previous Trades Import_OMS Quer'!J449</f>
        <v>0</v>
      </c>
      <c r="K449">
        <f>'Previous Trades Import_OMS Quer'!K449</f>
        <v>0</v>
      </c>
      <c r="L449">
        <f>'Previous Trades Import_OMS Quer'!L449</f>
        <v>0</v>
      </c>
      <c r="M449">
        <f>'Previous Trades Import_OMS Quer'!M449</f>
        <v>0</v>
      </c>
      <c r="N449">
        <f>'Previous Trades Import_OMS Quer'!N449</f>
        <v>0</v>
      </c>
      <c r="O449" t="str">
        <f>CLEAN('Previous Trades Import_OMS Quer'!O449)</f>
        <v/>
      </c>
      <c r="Q449" s="25">
        <f t="shared" si="12"/>
        <v>0</v>
      </c>
      <c r="R449" s="25" t="e">
        <f>VLOOKUP(O449,'Currency Balance'!$O$3:$Q$32,3,0)</f>
        <v>#N/A</v>
      </c>
      <c r="S449" t="e">
        <f t="shared" si="13"/>
        <v>#N/A</v>
      </c>
    </row>
    <row r="450" spans="1:19">
      <c r="A450">
        <f>'Previous Trades Import_OMS Quer'!A450</f>
        <v>0</v>
      </c>
      <c r="B450">
        <f>'Previous Trades Import_OMS Quer'!B450</f>
        <v>0</v>
      </c>
      <c r="C450" s="22">
        <f>'Previous Trades Import_OMS Quer'!C450</f>
        <v>0</v>
      </c>
      <c r="D450">
        <f>'Previous Trades Import_OMS Quer'!D450</f>
        <v>0</v>
      </c>
      <c r="E450" s="22">
        <f>'Previous Trades Import_OMS Quer'!E450</f>
        <v>0</v>
      </c>
      <c r="F450">
        <f>'Previous Trades Import_OMS Quer'!F450</f>
        <v>0</v>
      </c>
      <c r="G450">
        <f>'Previous Trades Import_OMS Quer'!G450</f>
        <v>0</v>
      </c>
      <c r="H450">
        <f>'Previous Trades Import_OMS Quer'!H450</f>
        <v>0</v>
      </c>
      <c r="I450">
        <f>'Previous Trades Import_OMS Quer'!I450</f>
        <v>0</v>
      </c>
      <c r="J450">
        <f>'Previous Trades Import_OMS Quer'!J450</f>
        <v>0</v>
      </c>
      <c r="K450">
        <f>'Previous Trades Import_OMS Quer'!K450</f>
        <v>0</v>
      </c>
      <c r="L450">
        <f>'Previous Trades Import_OMS Quer'!L450</f>
        <v>0</v>
      </c>
      <c r="M450">
        <f>'Previous Trades Import_OMS Quer'!M450</f>
        <v>0</v>
      </c>
      <c r="N450">
        <f>'Previous Trades Import_OMS Quer'!N450</f>
        <v>0</v>
      </c>
      <c r="O450" t="str">
        <f>CLEAN('Previous Trades Import_OMS Quer'!O450)</f>
        <v/>
      </c>
      <c r="Q450" s="25">
        <f t="shared" ref="Q450:Q513" si="14">IF(G450="sell",M450,-M450)</f>
        <v>0</v>
      </c>
      <c r="R450" s="25" t="e">
        <f>VLOOKUP(O450,'Currency Balance'!$O$3:$Q$32,3,0)</f>
        <v>#N/A</v>
      </c>
      <c r="S450" t="e">
        <f t="shared" ref="S450:S513" si="15">Q450/R450</f>
        <v>#N/A</v>
      </c>
    </row>
    <row r="451" spans="1:19">
      <c r="A451">
        <f>'Previous Trades Import_OMS Quer'!A451</f>
        <v>0</v>
      </c>
      <c r="B451">
        <f>'Previous Trades Import_OMS Quer'!B451</f>
        <v>0</v>
      </c>
      <c r="C451" s="22">
        <f>'Previous Trades Import_OMS Quer'!C451</f>
        <v>0</v>
      </c>
      <c r="D451">
        <f>'Previous Trades Import_OMS Quer'!D451</f>
        <v>0</v>
      </c>
      <c r="E451" s="22">
        <f>'Previous Trades Import_OMS Quer'!E451</f>
        <v>0</v>
      </c>
      <c r="F451">
        <f>'Previous Trades Import_OMS Quer'!F451</f>
        <v>0</v>
      </c>
      <c r="G451">
        <f>'Previous Trades Import_OMS Quer'!G451</f>
        <v>0</v>
      </c>
      <c r="H451">
        <f>'Previous Trades Import_OMS Quer'!H451</f>
        <v>0</v>
      </c>
      <c r="I451">
        <f>'Previous Trades Import_OMS Quer'!I451</f>
        <v>0</v>
      </c>
      <c r="J451">
        <f>'Previous Trades Import_OMS Quer'!J451</f>
        <v>0</v>
      </c>
      <c r="K451">
        <f>'Previous Trades Import_OMS Quer'!K451</f>
        <v>0</v>
      </c>
      <c r="L451">
        <f>'Previous Trades Import_OMS Quer'!L451</f>
        <v>0</v>
      </c>
      <c r="M451">
        <f>'Previous Trades Import_OMS Quer'!M451</f>
        <v>0</v>
      </c>
      <c r="N451">
        <f>'Previous Trades Import_OMS Quer'!N451</f>
        <v>0</v>
      </c>
      <c r="O451" t="str">
        <f>CLEAN('Previous Trades Import_OMS Quer'!O451)</f>
        <v/>
      </c>
      <c r="Q451" s="25">
        <f t="shared" si="14"/>
        <v>0</v>
      </c>
      <c r="R451" s="25" t="e">
        <f>VLOOKUP(O451,'Currency Balance'!$O$3:$Q$32,3,0)</f>
        <v>#N/A</v>
      </c>
      <c r="S451" t="e">
        <f t="shared" si="15"/>
        <v>#N/A</v>
      </c>
    </row>
    <row r="452" spans="1:19">
      <c r="A452">
        <f>'Previous Trades Import_OMS Quer'!A452</f>
        <v>0</v>
      </c>
      <c r="B452">
        <f>'Previous Trades Import_OMS Quer'!B452</f>
        <v>0</v>
      </c>
      <c r="C452" s="22">
        <f>'Previous Trades Import_OMS Quer'!C452</f>
        <v>0</v>
      </c>
      <c r="D452">
        <f>'Previous Trades Import_OMS Quer'!D452</f>
        <v>0</v>
      </c>
      <c r="E452" s="22">
        <f>'Previous Trades Import_OMS Quer'!E452</f>
        <v>0</v>
      </c>
      <c r="F452">
        <f>'Previous Trades Import_OMS Quer'!F452</f>
        <v>0</v>
      </c>
      <c r="G452">
        <f>'Previous Trades Import_OMS Quer'!G452</f>
        <v>0</v>
      </c>
      <c r="H452">
        <f>'Previous Trades Import_OMS Quer'!H452</f>
        <v>0</v>
      </c>
      <c r="I452">
        <f>'Previous Trades Import_OMS Quer'!I452</f>
        <v>0</v>
      </c>
      <c r="J452">
        <f>'Previous Trades Import_OMS Quer'!J452</f>
        <v>0</v>
      </c>
      <c r="K452">
        <f>'Previous Trades Import_OMS Quer'!K452</f>
        <v>0</v>
      </c>
      <c r="L452">
        <f>'Previous Trades Import_OMS Quer'!L452</f>
        <v>0</v>
      </c>
      <c r="M452">
        <f>'Previous Trades Import_OMS Quer'!M452</f>
        <v>0</v>
      </c>
      <c r="N452">
        <f>'Previous Trades Import_OMS Quer'!N452</f>
        <v>0</v>
      </c>
      <c r="O452" t="str">
        <f>CLEAN('Previous Trades Import_OMS Quer'!O452)</f>
        <v/>
      </c>
      <c r="Q452" s="25">
        <f t="shared" si="14"/>
        <v>0</v>
      </c>
      <c r="R452" s="25" t="e">
        <f>VLOOKUP(O452,'Currency Balance'!$O$3:$Q$32,3,0)</f>
        <v>#N/A</v>
      </c>
      <c r="S452" t="e">
        <f t="shared" si="15"/>
        <v>#N/A</v>
      </c>
    </row>
    <row r="453" spans="1:19">
      <c r="A453">
        <f>'Previous Trades Import_OMS Quer'!A453</f>
        <v>0</v>
      </c>
      <c r="B453">
        <f>'Previous Trades Import_OMS Quer'!B453</f>
        <v>0</v>
      </c>
      <c r="C453" s="22">
        <f>'Previous Trades Import_OMS Quer'!C453</f>
        <v>0</v>
      </c>
      <c r="D453">
        <f>'Previous Trades Import_OMS Quer'!D453</f>
        <v>0</v>
      </c>
      <c r="E453" s="22">
        <f>'Previous Trades Import_OMS Quer'!E453</f>
        <v>0</v>
      </c>
      <c r="F453">
        <f>'Previous Trades Import_OMS Quer'!F453</f>
        <v>0</v>
      </c>
      <c r="G453">
        <f>'Previous Trades Import_OMS Quer'!G453</f>
        <v>0</v>
      </c>
      <c r="H453">
        <f>'Previous Trades Import_OMS Quer'!H453</f>
        <v>0</v>
      </c>
      <c r="I453">
        <f>'Previous Trades Import_OMS Quer'!I453</f>
        <v>0</v>
      </c>
      <c r="J453">
        <f>'Previous Trades Import_OMS Quer'!J453</f>
        <v>0</v>
      </c>
      <c r="K453">
        <f>'Previous Trades Import_OMS Quer'!K453</f>
        <v>0</v>
      </c>
      <c r="L453">
        <f>'Previous Trades Import_OMS Quer'!L453</f>
        <v>0</v>
      </c>
      <c r="M453">
        <f>'Previous Trades Import_OMS Quer'!M453</f>
        <v>0</v>
      </c>
      <c r="N453">
        <f>'Previous Trades Import_OMS Quer'!N453</f>
        <v>0</v>
      </c>
      <c r="O453" t="str">
        <f>CLEAN('Previous Trades Import_OMS Quer'!O453)</f>
        <v/>
      </c>
      <c r="Q453" s="25">
        <f t="shared" si="14"/>
        <v>0</v>
      </c>
      <c r="R453" s="25" t="e">
        <f>VLOOKUP(O453,'Currency Balance'!$O$3:$Q$32,3,0)</f>
        <v>#N/A</v>
      </c>
      <c r="S453" t="e">
        <f t="shared" si="15"/>
        <v>#N/A</v>
      </c>
    </row>
    <row r="454" spans="1:19">
      <c r="A454">
        <f>'Previous Trades Import_OMS Quer'!A454</f>
        <v>0</v>
      </c>
      <c r="B454">
        <f>'Previous Trades Import_OMS Quer'!B454</f>
        <v>0</v>
      </c>
      <c r="C454" s="22">
        <f>'Previous Trades Import_OMS Quer'!C454</f>
        <v>0</v>
      </c>
      <c r="D454">
        <f>'Previous Trades Import_OMS Quer'!D454</f>
        <v>0</v>
      </c>
      <c r="E454" s="22">
        <f>'Previous Trades Import_OMS Quer'!E454</f>
        <v>0</v>
      </c>
      <c r="F454">
        <f>'Previous Trades Import_OMS Quer'!F454</f>
        <v>0</v>
      </c>
      <c r="G454">
        <f>'Previous Trades Import_OMS Quer'!G454</f>
        <v>0</v>
      </c>
      <c r="H454">
        <f>'Previous Trades Import_OMS Quer'!H454</f>
        <v>0</v>
      </c>
      <c r="I454">
        <f>'Previous Trades Import_OMS Quer'!I454</f>
        <v>0</v>
      </c>
      <c r="J454">
        <f>'Previous Trades Import_OMS Quer'!J454</f>
        <v>0</v>
      </c>
      <c r="K454">
        <f>'Previous Trades Import_OMS Quer'!K454</f>
        <v>0</v>
      </c>
      <c r="L454">
        <f>'Previous Trades Import_OMS Quer'!L454</f>
        <v>0</v>
      </c>
      <c r="M454">
        <f>'Previous Trades Import_OMS Quer'!M454</f>
        <v>0</v>
      </c>
      <c r="N454">
        <f>'Previous Trades Import_OMS Quer'!N454</f>
        <v>0</v>
      </c>
      <c r="O454" t="str">
        <f>CLEAN('Previous Trades Import_OMS Quer'!O454)</f>
        <v/>
      </c>
      <c r="Q454" s="25">
        <f t="shared" si="14"/>
        <v>0</v>
      </c>
      <c r="R454" s="25" t="e">
        <f>VLOOKUP(O454,'Currency Balance'!$O$3:$Q$32,3,0)</f>
        <v>#N/A</v>
      </c>
      <c r="S454" t="e">
        <f t="shared" si="15"/>
        <v>#N/A</v>
      </c>
    </row>
    <row r="455" spans="1:19">
      <c r="A455">
        <f>'Previous Trades Import_OMS Quer'!A455</f>
        <v>0</v>
      </c>
      <c r="B455">
        <f>'Previous Trades Import_OMS Quer'!B455</f>
        <v>0</v>
      </c>
      <c r="C455" s="22">
        <f>'Previous Trades Import_OMS Quer'!C455</f>
        <v>0</v>
      </c>
      <c r="D455">
        <f>'Previous Trades Import_OMS Quer'!D455</f>
        <v>0</v>
      </c>
      <c r="E455" s="22">
        <f>'Previous Trades Import_OMS Quer'!E455</f>
        <v>0</v>
      </c>
      <c r="F455">
        <f>'Previous Trades Import_OMS Quer'!F455</f>
        <v>0</v>
      </c>
      <c r="G455">
        <f>'Previous Trades Import_OMS Quer'!G455</f>
        <v>0</v>
      </c>
      <c r="H455">
        <f>'Previous Trades Import_OMS Quer'!H455</f>
        <v>0</v>
      </c>
      <c r="I455">
        <f>'Previous Trades Import_OMS Quer'!I455</f>
        <v>0</v>
      </c>
      <c r="J455">
        <f>'Previous Trades Import_OMS Quer'!J455</f>
        <v>0</v>
      </c>
      <c r="K455">
        <f>'Previous Trades Import_OMS Quer'!K455</f>
        <v>0</v>
      </c>
      <c r="L455">
        <f>'Previous Trades Import_OMS Quer'!L455</f>
        <v>0</v>
      </c>
      <c r="M455">
        <f>'Previous Trades Import_OMS Quer'!M455</f>
        <v>0</v>
      </c>
      <c r="N455">
        <f>'Previous Trades Import_OMS Quer'!N455</f>
        <v>0</v>
      </c>
      <c r="O455" t="str">
        <f>CLEAN('Previous Trades Import_OMS Quer'!O455)</f>
        <v/>
      </c>
      <c r="Q455" s="25">
        <f t="shared" si="14"/>
        <v>0</v>
      </c>
      <c r="R455" s="25" t="e">
        <f>VLOOKUP(O455,'Currency Balance'!$O$3:$Q$32,3,0)</f>
        <v>#N/A</v>
      </c>
      <c r="S455" t="e">
        <f t="shared" si="15"/>
        <v>#N/A</v>
      </c>
    </row>
    <row r="456" spans="1:19">
      <c r="A456">
        <f>'Previous Trades Import_OMS Quer'!A456</f>
        <v>0</v>
      </c>
      <c r="B456">
        <f>'Previous Trades Import_OMS Quer'!B456</f>
        <v>0</v>
      </c>
      <c r="C456" s="22">
        <f>'Previous Trades Import_OMS Quer'!C456</f>
        <v>0</v>
      </c>
      <c r="D456">
        <f>'Previous Trades Import_OMS Quer'!D456</f>
        <v>0</v>
      </c>
      <c r="E456" s="22">
        <f>'Previous Trades Import_OMS Quer'!E456</f>
        <v>0</v>
      </c>
      <c r="F456">
        <f>'Previous Trades Import_OMS Quer'!F456</f>
        <v>0</v>
      </c>
      <c r="G456">
        <f>'Previous Trades Import_OMS Quer'!G456</f>
        <v>0</v>
      </c>
      <c r="H456">
        <f>'Previous Trades Import_OMS Quer'!H456</f>
        <v>0</v>
      </c>
      <c r="I456">
        <f>'Previous Trades Import_OMS Quer'!I456</f>
        <v>0</v>
      </c>
      <c r="J456">
        <f>'Previous Trades Import_OMS Quer'!J456</f>
        <v>0</v>
      </c>
      <c r="K456">
        <f>'Previous Trades Import_OMS Quer'!K456</f>
        <v>0</v>
      </c>
      <c r="L456">
        <f>'Previous Trades Import_OMS Quer'!L456</f>
        <v>0</v>
      </c>
      <c r="M456">
        <f>'Previous Trades Import_OMS Quer'!M456</f>
        <v>0</v>
      </c>
      <c r="N456">
        <f>'Previous Trades Import_OMS Quer'!N456</f>
        <v>0</v>
      </c>
      <c r="O456" t="str">
        <f>CLEAN('Previous Trades Import_OMS Quer'!O456)</f>
        <v/>
      </c>
      <c r="Q456" s="25">
        <f t="shared" si="14"/>
        <v>0</v>
      </c>
      <c r="R456" s="25" t="e">
        <f>VLOOKUP(O456,'Currency Balance'!$O$3:$Q$32,3,0)</f>
        <v>#N/A</v>
      </c>
      <c r="S456" t="e">
        <f t="shared" si="15"/>
        <v>#N/A</v>
      </c>
    </row>
    <row r="457" spans="1:19">
      <c r="A457">
        <f>'Previous Trades Import_OMS Quer'!A457</f>
        <v>0</v>
      </c>
      <c r="B457">
        <f>'Previous Trades Import_OMS Quer'!B457</f>
        <v>0</v>
      </c>
      <c r="C457" s="22">
        <f>'Previous Trades Import_OMS Quer'!C457</f>
        <v>0</v>
      </c>
      <c r="D457">
        <f>'Previous Trades Import_OMS Quer'!D457</f>
        <v>0</v>
      </c>
      <c r="E457" s="22">
        <f>'Previous Trades Import_OMS Quer'!E457</f>
        <v>0</v>
      </c>
      <c r="F457">
        <f>'Previous Trades Import_OMS Quer'!F457</f>
        <v>0</v>
      </c>
      <c r="G457">
        <f>'Previous Trades Import_OMS Quer'!G457</f>
        <v>0</v>
      </c>
      <c r="H457">
        <f>'Previous Trades Import_OMS Quer'!H457</f>
        <v>0</v>
      </c>
      <c r="I457">
        <f>'Previous Trades Import_OMS Quer'!I457</f>
        <v>0</v>
      </c>
      <c r="J457">
        <f>'Previous Trades Import_OMS Quer'!J457</f>
        <v>0</v>
      </c>
      <c r="K457">
        <f>'Previous Trades Import_OMS Quer'!K457</f>
        <v>0</v>
      </c>
      <c r="L457">
        <f>'Previous Trades Import_OMS Quer'!L457</f>
        <v>0</v>
      </c>
      <c r="M457">
        <f>'Previous Trades Import_OMS Quer'!M457</f>
        <v>0</v>
      </c>
      <c r="N457">
        <f>'Previous Trades Import_OMS Quer'!N457</f>
        <v>0</v>
      </c>
      <c r="O457" t="str">
        <f>CLEAN('Previous Trades Import_OMS Quer'!O457)</f>
        <v/>
      </c>
      <c r="Q457" s="25">
        <f t="shared" si="14"/>
        <v>0</v>
      </c>
      <c r="R457" s="25" t="e">
        <f>VLOOKUP(O457,'Currency Balance'!$O$3:$Q$32,3,0)</f>
        <v>#N/A</v>
      </c>
      <c r="S457" t="e">
        <f t="shared" si="15"/>
        <v>#N/A</v>
      </c>
    </row>
    <row r="458" spans="1:19">
      <c r="A458">
        <f>'Previous Trades Import_OMS Quer'!A458</f>
        <v>0</v>
      </c>
      <c r="B458">
        <f>'Previous Trades Import_OMS Quer'!B458</f>
        <v>0</v>
      </c>
      <c r="C458" s="22">
        <f>'Previous Trades Import_OMS Quer'!C458</f>
        <v>0</v>
      </c>
      <c r="D458">
        <f>'Previous Trades Import_OMS Quer'!D458</f>
        <v>0</v>
      </c>
      <c r="E458" s="22">
        <f>'Previous Trades Import_OMS Quer'!E458</f>
        <v>0</v>
      </c>
      <c r="F458">
        <f>'Previous Trades Import_OMS Quer'!F458</f>
        <v>0</v>
      </c>
      <c r="G458">
        <f>'Previous Trades Import_OMS Quer'!G458</f>
        <v>0</v>
      </c>
      <c r="H458">
        <f>'Previous Trades Import_OMS Quer'!H458</f>
        <v>0</v>
      </c>
      <c r="I458">
        <f>'Previous Trades Import_OMS Quer'!I458</f>
        <v>0</v>
      </c>
      <c r="J458">
        <f>'Previous Trades Import_OMS Quer'!J458</f>
        <v>0</v>
      </c>
      <c r="K458">
        <f>'Previous Trades Import_OMS Quer'!K458</f>
        <v>0</v>
      </c>
      <c r="L458">
        <f>'Previous Trades Import_OMS Quer'!L458</f>
        <v>0</v>
      </c>
      <c r="M458">
        <f>'Previous Trades Import_OMS Quer'!M458</f>
        <v>0</v>
      </c>
      <c r="N458">
        <f>'Previous Trades Import_OMS Quer'!N458</f>
        <v>0</v>
      </c>
      <c r="O458" t="str">
        <f>CLEAN('Previous Trades Import_OMS Quer'!O458)</f>
        <v/>
      </c>
      <c r="Q458" s="25">
        <f t="shared" si="14"/>
        <v>0</v>
      </c>
      <c r="R458" s="25" t="e">
        <f>VLOOKUP(O458,'Currency Balance'!$O$3:$Q$32,3,0)</f>
        <v>#N/A</v>
      </c>
      <c r="S458" t="e">
        <f t="shared" si="15"/>
        <v>#N/A</v>
      </c>
    </row>
    <row r="459" spans="1:19">
      <c r="A459">
        <f>'Previous Trades Import_OMS Quer'!A459</f>
        <v>0</v>
      </c>
      <c r="B459">
        <f>'Previous Trades Import_OMS Quer'!B459</f>
        <v>0</v>
      </c>
      <c r="C459" s="22">
        <f>'Previous Trades Import_OMS Quer'!C459</f>
        <v>0</v>
      </c>
      <c r="D459">
        <f>'Previous Trades Import_OMS Quer'!D459</f>
        <v>0</v>
      </c>
      <c r="E459" s="22">
        <f>'Previous Trades Import_OMS Quer'!E459</f>
        <v>0</v>
      </c>
      <c r="F459">
        <f>'Previous Trades Import_OMS Quer'!F459</f>
        <v>0</v>
      </c>
      <c r="G459">
        <f>'Previous Trades Import_OMS Quer'!G459</f>
        <v>0</v>
      </c>
      <c r="H459">
        <f>'Previous Trades Import_OMS Quer'!H459</f>
        <v>0</v>
      </c>
      <c r="I459">
        <f>'Previous Trades Import_OMS Quer'!I459</f>
        <v>0</v>
      </c>
      <c r="J459">
        <f>'Previous Trades Import_OMS Quer'!J459</f>
        <v>0</v>
      </c>
      <c r="K459">
        <f>'Previous Trades Import_OMS Quer'!K459</f>
        <v>0</v>
      </c>
      <c r="L459">
        <f>'Previous Trades Import_OMS Quer'!L459</f>
        <v>0</v>
      </c>
      <c r="M459">
        <f>'Previous Trades Import_OMS Quer'!M459</f>
        <v>0</v>
      </c>
      <c r="N459">
        <f>'Previous Trades Import_OMS Quer'!N459</f>
        <v>0</v>
      </c>
      <c r="O459" t="str">
        <f>CLEAN('Previous Trades Import_OMS Quer'!O459)</f>
        <v/>
      </c>
      <c r="Q459" s="25">
        <f t="shared" si="14"/>
        <v>0</v>
      </c>
      <c r="R459" s="25" t="e">
        <f>VLOOKUP(O459,'Currency Balance'!$O$3:$Q$32,3,0)</f>
        <v>#N/A</v>
      </c>
      <c r="S459" t="e">
        <f t="shared" si="15"/>
        <v>#N/A</v>
      </c>
    </row>
    <row r="460" spans="1:19">
      <c r="A460">
        <f>'Previous Trades Import_OMS Quer'!A460</f>
        <v>0</v>
      </c>
      <c r="B460">
        <f>'Previous Trades Import_OMS Quer'!B460</f>
        <v>0</v>
      </c>
      <c r="C460" s="22">
        <f>'Previous Trades Import_OMS Quer'!C460</f>
        <v>0</v>
      </c>
      <c r="D460">
        <f>'Previous Trades Import_OMS Quer'!D460</f>
        <v>0</v>
      </c>
      <c r="E460" s="22">
        <f>'Previous Trades Import_OMS Quer'!E460</f>
        <v>0</v>
      </c>
      <c r="F460">
        <f>'Previous Trades Import_OMS Quer'!F460</f>
        <v>0</v>
      </c>
      <c r="G460">
        <f>'Previous Trades Import_OMS Quer'!G460</f>
        <v>0</v>
      </c>
      <c r="H460">
        <f>'Previous Trades Import_OMS Quer'!H460</f>
        <v>0</v>
      </c>
      <c r="I460">
        <f>'Previous Trades Import_OMS Quer'!I460</f>
        <v>0</v>
      </c>
      <c r="J460">
        <f>'Previous Trades Import_OMS Quer'!J460</f>
        <v>0</v>
      </c>
      <c r="K460">
        <f>'Previous Trades Import_OMS Quer'!K460</f>
        <v>0</v>
      </c>
      <c r="L460">
        <f>'Previous Trades Import_OMS Quer'!L460</f>
        <v>0</v>
      </c>
      <c r="M460">
        <f>'Previous Trades Import_OMS Quer'!M460</f>
        <v>0</v>
      </c>
      <c r="N460">
        <f>'Previous Trades Import_OMS Quer'!N460</f>
        <v>0</v>
      </c>
      <c r="O460" t="str">
        <f>CLEAN('Previous Trades Import_OMS Quer'!O460)</f>
        <v/>
      </c>
      <c r="Q460" s="25">
        <f t="shared" si="14"/>
        <v>0</v>
      </c>
      <c r="R460" s="25" t="e">
        <f>VLOOKUP(O460,'Currency Balance'!$O$3:$Q$32,3,0)</f>
        <v>#N/A</v>
      </c>
      <c r="S460" t="e">
        <f t="shared" si="15"/>
        <v>#N/A</v>
      </c>
    </row>
    <row r="461" spans="1:19">
      <c r="A461">
        <f>'Previous Trades Import_OMS Quer'!A461</f>
        <v>0</v>
      </c>
      <c r="B461">
        <f>'Previous Trades Import_OMS Quer'!B461</f>
        <v>0</v>
      </c>
      <c r="C461" s="22">
        <f>'Previous Trades Import_OMS Quer'!C461</f>
        <v>0</v>
      </c>
      <c r="D461">
        <f>'Previous Trades Import_OMS Quer'!D461</f>
        <v>0</v>
      </c>
      <c r="E461" s="22">
        <f>'Previous Trades Import_OMS Quer'!E461</f>
        <v>0</v>
      </c>
      <c r="F461">
        <f>'Previous Trades Import_OMS Quer'!F461</f>
        <v>0</v>
      </c>
      <c r="G461">
        <f>'Previous Trades Import_OMS Quer'!G461</f>
        <v>0</v>
      </c>
      <c r="H461">
        <f>'Previous Trades Import_OMS Quer'!H461</f>
        <v>0</v>
      </c>
      <c r="I461">
        <f>'Previous Trades Import_OMS Quer'!I461</f>
        <v>0</v>
      </c>
      <c r="J461">
        <f>'Previous Trades Import_OMS Quer'!J461</f>
        <v>0</v>
      </c>
      <c r="K461">
        <f>'Previous Trades Import_OMS Quer'!K461</f>
        <v>0</v>
      </c>
      <c r="L461">
        <f>'Previous Trades Import_OMS Quer'!L461</f>
        <v>0</v>
      </c>
      <c r="M461">
        <f>'Previous Trades Import_OMS Quer'!M461</f>
        <v>0</v>
      </c>
      <c r="N461">
        <f>'Previous Trades Import_OMS Quer'!N461</f>
        <v>0</v>
      </c>
      <c r="O461" t="str">
        <f>CLEAN('Previous Trades Import_OMS Quer'!O461)</f>
        <v/>
      </c>
      <c r="Q461" s="25">
        <f t="shared" si="14"/>
        <v>0</v>
      </c>
      <c r="R461" s="25" t="e">
        <f>VLOOKUP(O461,'Currency Balance'!$O$3:$Q$32,3,0)</f>
        <v>#N/A</v>
      </c>
      <c r="S461" t="e">
        <f t="shared" si="15"/>
        <v>#N/A</v>
      </c>
    </row>
    <row r="462" spans="1:19">
      <c r="A462">
        <f>'Previous Trades Import_OMS Quer'!A462</f>
        <v>0</v>
      </c>
      <c r="B462">
        <f>'Previous Trades Import_OMS Quer'!B462</f>
        <v>0</v>
      </c>
      <c r="C462" s="22">
        <f>'Previous Trades Import_OMS Quer'!C462</f>
        <v>0</v>
      </c>
      <c r="D462">
        <f>'Previous Trades Import_OMS Quer'!D462</f>
        <v>0</v>
      </c>
      <c r="E462" s="22">
        <f>'Previous Trades Import_OMS Quer'!E462</f>
        <v>0</v>
      </c>
      <c r="F462">
        <f>'Previous Trades Import_OMS Quer'!F462</f>
        <v>0</v>
      </c>
      <c r="G462">
        <f>'Previous Trades Import_OMS Quer'!G462</f>
        <v>0</v>
      </c>
      <c r="H462">
        <f>'Previous Trades Import_OMS Quer'!H462</f>
        <v>0</v>
      </c>
      <c r="I462">
        <f>'Previous Trades Import_OMS Quer'!I462</f>
        <v>0</v>
      </c>
      <c r="J462">
        <f>'Previous Trades Import_OMS Quer'!J462</f>
        <v>0</v>
      </c>
      <c r="K462">
        <f>'Previous Trades Import_OMS Quer'!K462</f>
        <v>0</v>
      </c>
      <c r="L462">
        <f>'Previous Trades Import_OMS Quer'!L462</f>
        <v>0</v>
      </c>
      <c r="M462">
        <f>'Previous Trades Import_OMS Quer'!M462</f>
        <v>0</v>
      </c>
      <c r="N462">
        <f>'Previous Trades Import_OMS Quer'!N462</f>
        <v>0</v>
      </c>
      <c r="O462" t="str">
        <f>CLEAN('Previous Trades Import_OMS Quer'!O462)</f>
        <v/>
      </c>
      <c r="Q462" s="25">
        <f t="shared" si="14"/>
        <v>0</v>
      </c>
      <c r="R462" s="25" t="e">
        <f>VLOOKUP(O462,'Currency Balance'!$O$3:$Q$32,3,0)</f>
        <v>#N/A</v>
      </c>
      <c r="S462" t="e">
        <f t="shared" si="15"/>
        <v>#N/A</v>
      </c>
    </row>
    <row r="463" spans="1:19">
      <c r="A463">
        <f>'Previous Trades Import_OMS Quer'!A463</f>
        <v>0</v>
      </c>
      <c r="B463">
        <f>'Previous Trades Import_OMS Quer'!B463</f>
        <v>0</v>
      </c>
      <c r="C463" s="22">
        <f>'Previous Trades Import_OMS Quer'!C463</f>
        <v>0</v>
      </c>
      <c r="D463">
        <f>'Previous Trades Import_OMS Quer'!D463</f>
        <v>0</v>
      </c>
      <c r="E463" s="22">
        <f>'Previous Trades Import_OMS Quer'!E463</f>
        <v>0</v>
      </c>
      <c r="F463">
        <f>'Previous Trades Import_OMS Quer'!F463</f>
        <v>0</v>
      </c>
      <c r="G463">
        <f>'Previous Trades Import_OMS Quer'!G463</f>
        <v>0</v>
      </c>
      <c r="H463">
        <f>'Previous Trades Import_OMS Quer'!H463</f>
        <v>0</v>
      </c>
      <c r="I463">
        <f>'Previous Trades Import_OMS Quer'!I463</f>
        <v>0</v>
      </c>
      <c r="J463">
        <f>'Previous Trades Import_OMS Quer'!J463</f>
        <v>0</v>
      </c>
      <c r="K463">
        <f>'Previous Trades Import_OMS Quer'!K463</f>
        <v>0</v>
      </c>
      <c r="L463">
        <f>'Previous Trades Import_OMS Quer'!L463</f>
        <v>0</v>
      </c>
      <c r="M463">
        <f>'Previous Trades Import_OMS Quer'!M463</f>
        <v>0</v>
      </c>
      <c r="N463">
        <f>'Previous Trades Import_OMS Quer'!N463</f>
        <v>0</v>
      </c>
      <c r="O463" t="str">
        <f>CLEAN('Previous Trades Import_OMS Quer'!O463)</f>
        <v/>
      </c>
      <c r="Q463" s="25">
        <f t="shared" si="14"/>
        <v>0</v>
      </c>
      <c r="R463" s="25" t="e">
        <f>VLOOKUP(O463,'Currency Balance'!$O$3:$Q$32,3,0)</f>
        <v>#N/A</v>
      </c>
      <c r="S463" t="e">
        <f t="shared" si="15"/>
        <v>#N/A</v>
      </c>
    </row>
    <row r="464" spans="1:19">
      <c r="A464">
        <f>'Previous Trades Import_OMS Quer'!A464</f>
        <v>0</v>
      </c>
      <c r="B464">
        <f>'Previous Trades Import_OMS Quer'!B464</f>
        <v>0</v>
      </c>
      <c r="C464" s="22">
        <f>'Previous Trades Import_OMS Quer'!C464</f>
        <v>0</v>
      </c>
      <c r="D464">
        <f>'Previous Trades Import_OMS Quer'!D464</f>
        <v>0</v>
      </c>
      <c r="E464" s="22">
        <f>'Previous Trades Import_OMS Quer'!E464</f>
        <v>0</v>
      </c>
      <c r="F464">
        <f>'Previous Trades Import_OMS Quer'!F464</f>
        <v>0</v>
      </c>
      <c r="G464">
        <f>'Previous Trades Import_OMS Quer'!G464</f>
        <v>0</v>
      </c>
      <c r="H464">
        <f>'Previous Trades Import_OMS Quer'!H464</f>
        <v>0</v>
      </c>
      <c r="I464">
        <f>'Previous Trades Import_OMS Quer'!I464</f>
        <v>0</v>
      </c>
      <c r="J464">
        <f>'Previous Trades Import_OMS Quer'!J464</f>
        <v>0</v>
      </c>
      <c r="K464">
        <f>'Previous Trades Import_OMS Quer'!K464</f>
        <v>0</v>
      </c>
      <c r="L464">
        <f>'Previous Trades Import_OMS Quer'!L464</f>
        <v>0</v>
      </c>
      <c r="M464">
        <f>'Previous Trades Import_OMS Quer'!M464</f>
        <v>0</v>
      </c>
      <c r="N464">
        <f>'Previous Trades Import_OMS Quer'!N464</f>
        <v>0</v>
      </c>
      <c r="O464" t="str">
        <f>CLEAN('Previous Trades Import_OMS Quer'!O464)</f>
        <v/>
      </c>
      <c r="Q464" s="25">
        <f t="shared" si="14"/>
        <v>0</v>
      </c>
      <c r="R464" s="25" t="e">
        <f>VLOOKUP(O464,'Currency Balance'!$O$3:$Q$32,3,0)</f>
        <v>#N/A</v>
      </c>
      <c r="S464" t="e">
        <f t="shared" si="15"/>
        <v>#N/A</v>
      </c>
    </row>
    <row r="465" spans="1:19">
      <c r="A465">
        <f>'Previous Trades Import_OMS Quer'!A465</f>
        <v>0</v>
      </c>
      <c r="B465">
        <f>'Previous Trades Import_OMS Quer'!B465</f>
        <v>0</v>
      </c>
      <c r="C465" s="22">
        <f>'Previous Trades Import_OMS Quer'!C465</f>
        <v>0</v>
      </c>
      <c r="D465">
        <f>'Previous Trades Import_OMS Quer'!D465</f>
        <v>0</v>
      </c>
      <c r="E465" s="22">
        <f>'Previous Trades Import_OMS Quer'!E465</f>
        <v>0</v>
      </c>
      <c r="F465">
        <f>'Previous Trades Import_OMS Quer'!F465</f>
        <v>0</v>
      </c>
      <c r="G465">
        <f>'Previous Trades Import_OMS Quer'!G465</f>
        <v>0</v>
      </c>
      <c r="H465">
        <f>'Previous Trades Import_OMS Quer'!H465</f>
        <v>0</v>
      </c>
      <c r="I465">
        <f>'Previous Trades Import_OMS Quer'!I465</f>
        <v>0</v>
      </c>
      <c r="J465">
        <f>'Previous Trades Import_OMS Quer'!J465</f>
        <v>0</v>
      </c>
      <c r="K465">
        <f>'Previous Trades Import_OMS Quer'!K465</f>
        <v>0</v>
      </c>
      <c r="L465">
        <f>'Previous Trades Import_OMS Quer'!L465</f>
        <v>0</v>
      </c>
      <c r="M465">
        <f>'Previous Trades Import_OMS Quer'!M465</f>
        <v>0</v>
      </c>
      <c r="N465">
        <f>'Previous Trades Import_OMS Quer'!N465</f>
        <v>0</v>
      </c>
      <c r="O465" t="str">
        <f>CLEAN('Previous Trades Import_OMS Quer'!O465)</f>
        <v/>
      </c>
      <c r="Q465" s="25">
        <f t="shared" si="14"/>
        <v>0</v>
      </c>
      <c r="R465" s="25" t="e">
        <f>VLOOKUP(O465,'Currency Balance'!$O$3:$Q$32,3,0)</f>
        <v>#N/A</v>
      </c>
      <c r="S465" t="e">
        <f t="shared" si="15"/>
        <v>#N/A</v>
      </c>
    </row>
    <row r="466" spans="1:19">
      <c r="A466">
        <f>'Previous Trades Import_OMS Quer'!A466</f>
        <v>0</v>
      </c>
      <c r="B466">
        <f>'Previous Trades Import_OMS Quer'!B466</f>
        <v>0</v>
      </c>
      <c r="C466" s="22">
        <f>'Previous Trades Import_OMS Quer'!C466</f>
        <v>0</v>
      </c>
      <c r="D466">
        <f>'Previous Trades Import_OMS Quer'!D466</f>
        <v>0</v>
      </c>
      <c r="E466" s="22">
        <f>'Previous Trades Import_OMS Quer'!E466</f>
        <v>0</v>
      </c>
      <c r="F466">
        <f>'Previous Trades Import_OMS Quer'!F466</f>
        <v>0</v>
      </c>
      <c r="G466">
        <f>'Previous Trades Import_OMS Quer'!G466</f>
        <v>0</v>
      </c>
      <c r="H466">
        <f>'Previous Trades Import_OMS Quer'!H466</f>
        <v>0</v>
      </c>
      <c r="I466">
        <f>'Previous Trades Import_OMS Quer'!I466</f>
        <v>0</v>
      </c>
      <c r="J466">
        <f>'Previous Trades Import_OMS Quer'!J466</f>
        <v>0</v>
      </c>
      <c r="K466">
        <f>'Previous Trades Import_OMS Quer'!K466</f>
        <v>0</v>
      </c>
      <c r="L466">
        <f>'Previous Trades Import_OMS Quer'!L466</f>
        <v>0</v>
      </c>
      <c r="M466">
        <f>'Previous Trades Import_OMS Quer'!M466</f>
        <v>0</v>
      </c>
      <c r="N466">
        <f>'Previous Trades Import_OMS Quer'!N466</f>
        <v>0</v>
      </c>
      <c r="O466" t="str">
        <f>CLEAN('Previous Trades Import_OMS Quer'!O466)</f>
        <v/>
      </c>
      <c r="Q466" s="25">
        <f t="shared" si="14"/>
        <v>0</v>
      </c>
      <c r="R466" s="25" t="e">
        <f>VLOOKUP(O466,'Currency Balance'!$O$3:$Q$32,3,0)</f>
        <v>#N/A</v>
      </c>
      <c r="S466" t="e">
        <f t="shared" si="15"/>
        <v>#N/A</v>
      </c>
    </row>
    <row r="467" spans="1:19">
      <c r="A467">
        <f>'Previous Trades Import_OMS Quer'!A467</f>
        <v>0</v>
      </c>
      <c r="B467">
        <f>'Previous Trades Import_OMS Quer'!B467</f>
        <v>0</v>
      </c>
      <c r="C467" s="22">
        <f>'Previous Trades Import_OMS Quer'!C467</f>
        <v>0</v>
      </c>
      <c r="D467">
        <f>'Previous Trades Import_OMS Quer'!D467</f>
        <v>0</v>
      </c>
      <c r="E467" s="22">
        <f>'Previous Trades Import_OMS Quer'!E467</f>
        <v>0</v>
      </c>
      <c r="F467">
        <f>'Previous Trades Import_OMS Quer'!F467</f>
        <v>0</v>
      </c>
      <c r="G467">
        <f>'Previous Trades Import_OMS Quer'!G467</f>
        <v>0</v>
      </c>
      <c r="H467">
        <f>'Previous Trades Import_OMS Quer'!H467</f>
        <v>0</v>
      </c>
      <c r="I467">
        <f>'Previous Trades Import_OMS Quer'!I467</f>
        <v>0</v>
      </c>
      <c r="J467">
        <f>'Previous Trades Import_OMS Quer'!J467</f>
        <v>0</v>
      </c>
      <c r="K467">
        <f>'Previous Trades Import_OMS Quer'!K467</f>
        <v>0</v>
      </c>
      <c r="L467">
        <f>'Previous Trades Import_OMS Quer'!L467</f>
        <v>0</v>
      </c>
      <c r="M467">
        <f>'Previous Trades Import_OMS Quer'!M467</f>
        <v>0</v>
      </c>
      <c r="N467">
        <f>'Previous Trades Import_OMS Quer'!N467</f>
        <v>0</v>
      </c>
      <c r="O467" t="str">
        <f>CLEAN('Previous Trades Import_OMS Quer'!O467)</f>
        <v/>
      </c>
      <c r="Q467" s="25">
        <f t="shared" si="14"/>
        <v>0</v>
      </c>
      <c r="R467" s="25" t="e">
        <f>VLOOKUP(O467,'Currency Balance'!$O$3:$Q$32,3,0)</f>
        <v>#N/A</v>
      </c>
      <c r="S467" t="e">
        <f t="shared" si="15"/>
        <v>#N/A</v>
      </c>
    </row>
    <row r="468" spans="1:19">
      <c r="A468">
        <f>'Previous Trades Import_OMS Quer'!A468</f>
        <v>0</v>
      </c>
      <c r="B468">
        <f>'Previous Trades Import_OMS Quer'!B468</f>
        <v>0</v>
      </c>
      <c r="C468" s="22">
        <f>'Previous Trades Import_OMS Quer'!C468</f>
        <v>0</v>
      </c>
      <c r="D468">
        <f>'Previous Trades Import_OMS Quer'!D468</f>
        <v>0</v>
      </c>
      <c r="E468" s="22">
        <f>'Previous Trades Import_OMS Quer'!E468</f>
        <v>0</v>
      </c>
      <c r="F468">
        <f>'Previous Trades Import_OMS Quer'!F468</f>
        <v>0</v>
      </c>
      <c r="G468">
        <f>'Previous Trades Import_OMS Quer'!G468</f>
        <v>0</v>
      </c>
      <c r="H468">
        <f>'Previous Trades Import_OMS Quer'!H468</f>
        <v>0</v>
      </c>
      <c r="I468">
        <f>'Previous Trades Import_OMS Quer'!I468</f>
        <v>0</v>
      </c>
      <c r="J468">
        <f>'Previous Trades Import_OMS Quer'!J468</f>
        <v>0</v>
      </c>
      <c r="K468">
        <f>'Previous Trades Import_OMS Quer'!K468</f>
        <v>0</v>
      </c>
      <c r="L468">
        <f>'Previous Trades Import_OMS Quer'!L468</f>
        <v>0</v>
      </c>
      <c r="M468">
        <f>'Previous Trades Import_OMS Quer'!M468</f>
        <v>0</v>
      </c>
      <c r="N468">
        <f>'Previous Trades Import_OMS Quer'!N468</f>
        <v>0</v>
      </c>
      <c r="O468" t="str">
        <f>CLEAN('Previous Trades Import_OMS Quer'!O468)</f>
        <v/>
      </c>
      <c r="Q468" s="25">
        <f t="shared" si="14"/>
        <v>0</v>
      </c>
      <c r="R468" s="25" t="e">
        <f>VLOOKUP(O468,'Currency Balance'!$O$3:$Q$32,3,0)</f>
        <v>#N/A</v>
      </c>
      <c r="S468" t="e">
        <f t="shared" si="15"/>
        <v>#N/A</v>
      </c>
    </row>
    <row r="469" spans="1:19">
      <c r="A469">
        <f>'Previous Trades Import_OMS Quer'!A469</f>
        <v>0</v>
      </c>
      <c r="B469">
        <f>'Previous Trades Import_OMS Quer'!B469</f>
        <v>0</v>
      </c>
      <c r="C469" s="22">
        <f>'Previous Trades Import_OMS Quer'!C469</f>
        <v>0</v>
      </c>
      <c r="D469">
        <f>'Previous Trades Import_OMS Quer'!D469</f>
        <v>0</v>
      </c>
      <c r="E469" s="22">
        <f>'Previous Trades Import_OMS Quer'!E469</f>
        <v>0</v>
      </c>
      <c r="F469">
        <f>'Previous Trades Import_OMS Quer'!F469</f>
        <v>0</v>
      </c>
      <c r="G469">
        <f>'Previous Trades Import_OMS Quer'!G469</f>
        <v>0</v>
      </c>
      <c r="H469">
        <f>'Previous Trades Import_OMS Quer'!H469</f>
        <v>0</v>
      </c>
      <c r="I469">
        <f>'Previous Trades Import_OMS Quer'!I469</f>
        <v>0</v>
      </c>
      <c r="J469">
        <f>'Previous Trades Import_OMS Quer'!J469</f>
        <v>0</v>
      </c>
      <c r="K469">
        <f>'Previous Trades Import_OMS Quer'!K469</f>
        <v>0</v>
      </c>
      <c r="L469">
        <f>'Previous Trades Import_OMS Quer'!L469</f>
        <v>0</v>
      </c>
      <c r="M469">
        <f>'Previous Trades Import_OMS Quer'!M469</f>
        <v>0</v>
      </c>
      <c r="N469">
        <f>'Previous Trades Import_OMS Quer'!N469</f>
        <v>0</v>
      </c>
      <c r="O469" t="str">
        <f>CLEAN('Previous Trades Import_OMS Quer'!O469)</f>
        <v/>
      </c>
      <c r="Q469" s="25">
        <f t="shared" si="14"/>
        <v>0</v>
      </c>
      <c r="R469" s="25" t="e">
        <f>VLOOKUP(O469,'Currency Balance'!$O$3:$Q$32,3,0)</f>
        <v>#N/A</v>
      </c>
      <c r="S469" t="e">
        <f t="shared" si="15"/>
        <v>#N/A</v>
      </c>
    </row>
    <row r="470" spans="1:19">
      <c r="A470">
        <f>'Previous Trades Import_OMS Quer'!A470</f>
        <v>0</v>
      </c>
      <c r="B470">
        <f>'Previous Trades Import_OMS Quer'!B470</f>
        <v>0</v>
      </c>
      <c r="C470" s="22">
        <f>'Previous Trades Import_OMS Quer'!C470</f>
        <v>0</v>
      </c>
      <c r="D470">
        <f>'Previous Trades Import_OMS Quer'!D470</f>
        <v>0</v>
      </c>
      <c r="E470" s="22">
        <f>'Previous Trades Import_OMS Quer'!E470</f>
        <v>0</v>
      </c>
      <c r="F470">
        <f>'Previous Trades Import_OMS Quer'!F470</f>
        <v>0</v>
      </c>
      <c r="G470">
        <f>'Previous Trades Import_OMS Quer'!G470</f>
        <v>0</v>
      </c>
      <c r="H470">
        <f>'Previous Trades Import_OMS Quer'!H470</f>
        <v>0</v>
      </c>
      <c r="I470">
        <f>'Previous Trades Import_OMS Quer'!I470</f>
        <v>0</v>
      </c>
      <c r="J470">
        <f>'Previous Trades Import_OMS Quer'!J470</f>
        <v>0</v>
      </c>
      <c r="K470">
        <f>'Previous Trades Import_OMS Quer'!K470</f>
        <v>0</v>
      </c>
      <c r="L470">
        <f>'Previous Trades Import_OMS Quer'!L470</f>
        <v>0</v>
      </c>
      <c r="M470">
        <f>'Previous Trades Import_OMS Quer'!M470</f>
        <v>0</v>
      </c>
      <c r="N470">
        <f>'Previous Trades Import_OMS Quer'!N470</f>
        <v>0</v>
      </c>
      <c r="O470" t="str">
        <f>CLEAN('Previous Trades Import_OMS Quer'!O470)</f>
        <v/>
      </c>
      <c r="Q470" s="25">
        <f t="shared" si="14"/>
        <v>0</v>
      </c>
      <c r="R470" s="25" t="e">
        <f>VLOOKUP(O470,'Currency Balance'!$O$3:$Q$32,3,0)</f>
        <v>#N/A</v>
      </c>
      <c r="S470" t="e">
        <f t="shared" si="15"/>
        <v>#N/A</v>
      </c>
    </row>
    <row r="471" spans="1:19">
      <c r="A471">
        <f>'Previous Trades Import_OMS Quer'!A471</f>
        <v>0</v>
      </c>
      <c r="B471">
        <f>'Previous Trades Import_OMS Quer'!B471</f>
        <v>0</v>
      </c>
      <c r="C471" s="22">
        <f>'Previous Trades Import_OMS Quer'!C471</f>
        <v>0</v>
      </c>
      <c r="D471">
        <f>'Previous Trades Import_OMS Quer'!D471</f>
        <v>0</v>
      </c>
      <c r="E471" s="22">
        <f>'Previous Trades Import_OMS Quer'!E471</f>
        <v>0</v>
      </c>
      <c r="F471">
        <f>'Previous Trades Import_OMS Quer'!F471</f>
        <v>0</v>
      </c>
      <c r="G471">
        <f>'Previous Trades Import_OMS Quer'!G471</f>
        <v>0</v>
      </c>
      <c r="H471">
        <f>'Previous Trades Import_OMS Quer'!H471</f>
        <v>0</v>
      </c>
      <c r="I471">
        <f>'Previous Trades Import_OMS Quer'!I471</f>
        <v>0</v>
      </c>
      <c r="J471">
        <f>'Previous Trades Import_OMS Quer'!J471</f>
        <v>0</v>
      </c>
      <c r="K471">
        <f>'Previous Trades Import_OMS Quer'!K471</f>
        <v>0</v>
      </c>
      <c r="L471">
        <f>'Previous Trades Import_OMS Quer'!L471</f>
        <v>0</v>
      </c>
      <c r="M471">
        <f>'Previous Trades Import_OMS Quer'!M471</f>
        <v>0</v>
      </c>
      <c r="N471">
        <f>'Previous Trades Import_OMS Quer'!N471</f>
        <v>0</v>
      </c>
      <c r="O471" t="str">
        <f>CLEAN('Previous Trades Import_OMS Quer'!O471)</f>
        <v/>
      </c>
      <c r="Q471" s="25">
        <f t="shared" si="14"/>
        <v>0</v>
      </c>
      <c r="R471" s="25" t="e">
        <f>VLOOKUP(O471,'Currency Balance'!$O$3:$Q$32,3,0)</f>
        <v>#N/A</v>
      </c>
      <c r="S471" t="e">
        <f t="shared" si="15"/>
        <v>#N/A</v>
      </c>
    </row>
    <row r="472" spans="1:19">
      <c r="A472">
        <f>'Previous Trades Import_OMS Quer'!A472</f>
        <v>0</v>
      </c>
      <c r="B472">
        <f>'Previous Trades Import_OMS Quer'!B472</f>
        <v>0</v>
      </c>
      <c r="C472" s="22">
        <f>'Previous Trades Import_OMS Quer'!C472</f>
        <v>0</v>
      </c>
      <c r="D472">
        <f>'Previous Trades Import_OMS Quer'!D472</f>
        <v>0</v>
      </c>
      <c r="E472" s="22">
        <f>'Previous Trades Import_OMS Quer'!E472</f>
        <v>0</v>
      </c>
      <c r="F472">
        <f>'Previous Trades Import_OMS Quer'!F472</f>
        <v>0</v>
      </c>
      <c r="G472">
        <f>'Previous Trades Import_OMS Quer'!G472</f>
        <v>0</v>
      </c>
      <c r="H472">
        <f>'Previous Trades Import_OMS Quer'!H472</f>
        <v>0</v>
      </c>
      <c r="I472">
        <f>'Previous Trades Import_OMS Quer'!I472</f>
        <v>0</v>
      </c>
      <c r="J472">
        <f>'Previous Trades Import_OMS Quer'!J472</f>
        <v>0</v>
      </c>
      <c r="K472">
        <f>'Previous Trades Import_OMS Quer'!K472</f>
        <v>0</v>
      </c>
      <c r="L472">
        <f>'Previous Trades Import_OMS Quer'!L472</f>
        <v>0</v>
      </c>
      <c r="M472">
        <f>'Previous Trades Import_OMS Quer'!M472</f>
        <v>0</v>
      </c>
      <c r="N472">
        <f>'Previous Trades Import_OMS Quer'!N472</f>
        <v>0</v>
      </c>
      <c r="O472" t="str">
        <f>CLEAN('Previous Trades Import_OMS Quer'!O472)</f>
        <v/>
      </c>
      <c r="Q472" s="25">
        <f t="shared" si="14"/>
        <v>0</v>
      </c>
      <c r="R472" s="25" t="e">
        <f>VLOOKUP(O472,'Currency Balance'!$O$3:$Q$32,3,0)</f>
        <v>#N/A</v>
      </c>
      <c r="S472" t="e">
        <f t="shared" si="15"/>
        <v>#N/A</v>
      </c>
    </row>
    <row r="473" spans="1:19">
      <c r="A473">
        <f>'Previous Trades Import_OMS Quer'!A473</f>
        <v>0</v>
      </c>
      <c r="B473">
        <f>'Previous Trades Import_OMS Quer'!B473</f>
        <v>0</v>
      </c>
      <c r="C473" s="22">
        <f>'Previous Trades Import_OMS Quer'!C473</f>
        <v>0</v>
      </c>
      <c r="D473">
        <f>'Previous Trades Import_OMS Quer'!D473</f>
        <v>0</v>
      </c>
      <c r="E473" s="22">
        <f>'Previous Trades Import_OMS Quer'!E473</f>
        <v>0</v>
      </c>
      <c r="F473">
        <f>'Previous Trades Import_OMS Quer'!F473</f>
        <v>0</v>
      </c>
      <c r="G473">
        <f>'Previous Trades Import_OMS Quer'!G473</f>
        <v>0</v>
      </c>
      <c r="H473">
        <f>'Previous Trades Import_OMS Quer'!H473</f>
        <v>0</v>
      </c>
      <c r="I473">
        <f>'Previous Trades Import_OMS Quer'!I473</f>
        <v>0</v>
      </c>
      <c r="J473">
        <f>'Previous Trades Import_OMS Quer'!J473</f>
        <v>0</v>
      </c>
      <c r="K473">
        <f>'Previous Trades Import_OMS Quer'!K473</f>
        <v>0</v>
      </c>
      <c r="L473">
        <f>'Previous Trades Import_OMS Quer'!L473</f>
        <v>0</v>
      </c>
      <c r="M473">
        <f>'Previous Trades Import_OMS Quer'!M473</f>
        <v>0</v>
      </c>
      <c r="N473">
        <f>'Previous Trades Import_OMS Quer'!N473</f>
        <v>0</v>
      </c>
      <c r="O473" t="str">
        <f>CLEAN('Previous Trades Import_OMS Quer'!O473)</f>
        <v/>
      </c>
      <c r="Q473" s="25">
        <f t="shared" si="14"/>
        <v>0</v>
      </c>
      <c r="R473" s="25" t="e">
        <f>VLOOKUP(O473,'Currency Balance'!$O$3:$Q$32,3,0)</f>
        <v>#N/A</v>
      </c>
      <c r="S473" t="e">
        <f t="shared" si="15"/>
        <v>#N/A</v>
      </c>
    </row>
    <row r="474" spans="1:19">
      <c r="A474">
        <f>'Previous Trades Import_OMS Quer'!A474</f>
        <v>0</v>
      </c>
      <c r="B474">
        <f>'Previous Trades Import_OMS Quer'!B474</f>
        <v>0</v>
      </c>
      <c r="C474" s="22">
        <f>'Previous Trades Import_OMS Quer'!C474</f>
        <v>0</v>
      </c>
      <c r="D474">
        <f>'Previous Trades Import_OMS Quer'!D474</f>
        <v>0</v>
      </c>
      <c r="E474" s="22">
        <f>'Previous Trades Import_OMS Quer'!E474</f>
        <v>0</v>
      </c>
      <c r="F474">
        <f>'Previous Trades Import_OMS Quer'!F474</f>
        <v>0</v>
      </c>
      <c r="G474">
        <f>'Previous Trades Import_OMS Quer'!G474</f>
        <v>0</v>
      </c>
      <c r="H474">
        <f>'Previous Trades Import_OMS Quer'!H474</f>
        <v>0</v>
      </c>
      <c r="I474">
        <f>'Previous Trades Import_OMS Quer'!I474</f>
        <v>0</v>
      </c>
      <c r="J474">
        <f>'Previous Trades Import_OMS Quer'!J474</f>
        <v>0</v>
      </c>
      <c r="K474">
        <f>'Previous Trades Import_OMS Quer'!K474</f>
        <v>0</v>
      </c>
      <c r="L474">
        <f>'Previous Trades Import_OMS Quer'!L474</f>
        <v>0</v>
      </c>
      <c r="M474">
        <f>'Previous Trades Import_OMS Quer'!M474</f>
        <v>0</v>
      </c>
      <c r="N474">
        <f>'Previous Trades Import_OMS Quer'!N474</f>
        <v>0</v>
      </c>
      <c r="O474" t="str">
        <f>CLEAN('Previous Trades Import_OMS Quer'!O474)</f>
        <v/>
      </c>
      <c r="Q474" s="25">
        <f t="shared" si="14"/>
        <v>0</v>
      </c>
      <c r="R474" s="25" t="e">
        <f>VLOOKUP(O474,'Currency Balance'!$O$3:$Q$32,3,0)</f>
        <v>#N/A</v>
      </c>
      <c r="S474" t="e">
        <f t="shared" si="15"/>
        <v>#N/A</v>
      </c>
    </row>
    <row r="475" spans="1:19">
      <c r="A475">
        <f>'Previous Trades Import_OMS Quer'!A475</f>
        <v>0</v>
      </c>
      <c r="B475">
        <f>'Previous Trades Import_OMS Quer'!B475</f>
        <v>0</v>
      </c>
      <c r="C475" s="22">
        <f>'Previous Trades Import_OMS Quer'!C475</f>
        <v>0</v>
      </c>
      <c r="D475">
        <f>'Previous Trades Import_OMS Quer'!D475</f>
        <v>0</v>
      </c>
      <c r="E475" s="22">
        <f>'Previous Trades Import_OMS Quer'!E475</f>
        <v>0</v>
      </c>
      <c r="F475">
        <f>'Previous Trades Import_OMS Quer'!F475</f>
        <v>0</v>
      </c>
      <c r="G475">
        <f>'Previous Trades Import_OMS Quer'!G475</f>
        <v>0</v>
      </c>
      <c r="H475">
        <f>'Previous Trades Import_OMS Quer'!H475</f>
        <v>0</v>
      </c>
      <c r="I475">
        <f>'Previous Trades Import_OMS Quer'!I475</f>
        <v>0</v>
      </c>
      <c r="J475">
        <f>'Previous Trades Import_OMS Quer'!J475</f>
        <v>0</v>
      </c>
      <c r="K475">
        <f>'Previous Trades Import_OMS Quer'!K475</f>
        <v>0</v>
      </c>
      <c r="L475">
        <f>'Previous Trades Import_OMS Quer'!L475</f>
        <v>0</v>
      </c>
      <c r="M475">
        <f>'Previous Trades Import_OMS Quer'!M475</f>
        <v>0</v>
      </c>
      <c r="N475">
        <f>'Previous Trades Import_OMS Quer'!N475</f>
        <v>0</v>
      </c>
      <c r="O475" t="str">
        <f>CLEAN('Previous Trades Import_OMS Quer'!O475)</f>
        <v/>
      </c>
      <c r="Q475" s="25">
        <f t="shared" si="14"/>
        <v>0</v>
      </c>
      <c r="R475" s="25" t="e">
        <f>VLOOKUP(O475,'Currency Balance'!$O$3:$Q$32,3,0)</f>
        <v>#N/A</v>
      </c>
      <c r="S475" t="e">
        <f t="shared" si="15"/>
        <v>#N/A</v>
      </c>
    </row>
    <row r="476" spans="1:19">
      <c r="A476">
        <f>'Previous Trades Import_OMS Quer'!A476</f>
        <v>0</v>
      </c>
      <c r="B476">
        <f>'Previous Trades Import_OMS Quer'!B476</f>
        <v>0</v>
      </c>
      <c r="C476" s="22">
        <f>'Previous Trades Import_OMS Quer'!C476</f>
        <v>0</v>
      </c>
      <c r="D476">
        <f>'Previous Trades Import_OMS Quer'!D476</f>
        <v>0</v>
      </c>
      <c r="E476" s="22">
        <f>'Previous Trades Import_OMS Quer'!E476</f>
        <v>0</v>
      </c>
      <c r="F476">
        <f>'Previous Trades Import_OMS Quer'!F476</f>
        <v>0</v>
      </c>
      <c r="G476">
        <f>'Previous Trades Import_OMS Quer'!G476</f>
        <v>0</v>
      </c>
      <c r="H476">
        <f>'Previous Trades Import_OMS Quer'!H476</f>
        <v>0</v>
      </c>
      <c r="I476">
        <f>'Previous Trades Import_OMS Quer'!I476</f>
        <v>0</v>
      </c>
      <c r="J476">
        <f>'Previous Trades Import_OMS Quer'!J476</f>
        <v>0</v>
      </c>
      <c r="K476">
        <f>'Previous Trades Import_OMS Quer'!K476</f>
        <v>0</v>
      </c>
      <c r="L476">
        <f>'Previous Trades Import_OMS Quer'!L476</f>
        <v>0</v>
      </c>
      <c r="M476">
        <f>'Previous Trades Import_OMS Quer'!M476</f>
        <v>0</v>
      </c>
      <c r="N476">
        <f>'Previous Trades Import_OMS Quer'!N476</f>
        <v>0</v>
      </c>
      <c r="O476" t="str">
        <f>CLEAN('Previous Trades Import_OMS Quer'!O476)</f>
        <v/>
      </c>
      <c r="Q476" s="25">
        <f t="shared" si="14"/>
        <v>0</v>
      </c>
      <c r="R476" s="25" t="e">
        <f>VLOOKUP(O476,'Currency Balance'!$O$3:$Q$32,3,0)</f>
        <v>#N/A</v>
      </c>
      <c r="S476" t="e">
        <f t="shared" si="15"/>
        <v>#N/A</v>
      </c>
    </row>
    <row r="477" spans="1:19">
      <c r="A477">
        <f>'Previous Trades Import_OMS Quer'!A477</f>
        <v>0</v>
      </c>
      <c r="B477">
        <f>'Previous Trades Import_OMS Quer'!B477</f>
        <v>0</v>
      </c>
      <c r="C477" s="22">
        <f>'Previous Trades Import_OMS Quer'!C477</f>
        <v>0</v>
      </c>
      <c r="D477">
        <f>'Previous Trades Import_OMS Quer'!D477</f>
        <v>0</v>
      </c>
      <c r="E477" s="22">
        <f>'Previous Trades Import_OMS Quer'!E477</f>
        <v>0</v>
      </c>
      <c r="F477">
        <f>'Previous Trades Import_OMS Quer'!F477</f>
        <v>0</v>
      </c>
      <c r="G477">
        <f>'Previous Trades Import_OMS Quer'!G477</f>
        <v>0</v>
      </c>
      <c r="H477">
        <f>'Previous Trades Import_OMS Quer'!H477</f>
        <v>0</v>
      </c>
      <c r="I477">
        <f>'Previous Trades Import_OMS Quer'!I477</f>
        <v>0</v>
      </c>
      <c r="J477">
        <f>'Previous Trades Import_OMS Quer'!J477</f>
        <v>0</v>
      </c>
      <c r="K477">
        <f>'Previous Trades Import_OMS Quer'!K477</f>
        <v>0</v>
      </c>
      <c r="L477">
        <f>'Previous Trades Import_OMS Quer'!L477</f>
        <v>0</v>
      </c>
      <c r="M477">
        <f>'Previous Trades Import_OMS Quer'!M477</f>
        <v>0</v>
      </c>
      <c r="N477">
        <f>'Previous Trades Import_OMS Quer'!N477</f>
        <v>0</v>
      </c>
      <c r="O477" t="str">
        <f>CLEAN('Previous Trades Import_OMS Quer'!O477)</f>
        <v/>
      </c>
      <c r="Q477" s="25">
        <f t="shared" si="14"/>
        <v>0</v>
      </c>
      <c r="R477" s="25" t="e">
        <f>VLOOKUP(O477,'Currency Balance'!$O$3:$Q$32,3,0)</f>
        <v>#N/A</v>
      </c>
      <c r="S477" t="e">
        <f t="shared" si="15"/>
        <v>#N/A</v>
      </c>
    </row>
    <row r="478" spans="1:19">
      <c r="A478">
        <f>'Previous Trades Import_OMS Quer'!A478</f>
        <v>0</v>
      </c>
      <c r="B478">
        <f>'Previous Trades Import_OMS Quer'!B478</f>
        <v>0</v>
      </c>
      <c r="C478" s="22">
        <f>'Previous Trades Import_OMS Quer'!C478</f>
        <v>0</v>
      </c>
      <c r="D478">
        <f>'Previous Trades Import_OMS Quer'!D478</f>
        <v>0</v>
      </c>
      <c r="E478" s="22">
        <f>'Previous Trades Import_OMS Quer'!E478</f>
        <v>0</v>
      </c>
      <c r="F478">
        <f>'Previous Trades Import_OMS Quer'!F478</f>
        <v>0</v>
      </c>
      <c r="G478">
        <f>'Previous Trades Import_OMS Quer'!G478</f>
        <v>0</v>
      </c>
      <c r="H478">
        <f>'Previous Trades Import_OMS Quer'!H478</f>
        <v>0</v>
      </c>
      <c r="I478">
        <f>'Previous Trades Import_OMS Quer'!I478</f>
        <v>0</v>
      </c>
      <c r="J478">
        <f>'Previous Trades Import_OMS Quer'!J478</f>
        <v>0</v>
      </c>
      <c r="K478">
        <f>'Previous Trades Import_OMS Quer'!K478</f>
        <v>0</v>
      </c>
      <c r="L478">
        <f>'Previous Trades Import_OMS Quer'!L478</f>
        <v>0</v>
      </c>
      <c r="M478">
        <f>'Previous Trades Import_OMS Quer'!M478</f>
        <v>0</v>
      </c>
      <c r="N478">
        <f>'Previous Trades Import_OMS Quer'!N478</f>
        <v>0</v>
      </c>
      <c r="O478" t="str">
        <f>CLEAN('Previous Trades Import_OMS Quer'!O478)</f>
        <v/>
      </c>
      <c r="Q478" s="25">
        <f t="shared" si="14"/>
        <v>0</v>
      </c>
      <c r="R478" s="25" t="e">
        <f>VLOOKUP(O478,'Currency Balance'!$O$3:$Q$32,3,0)</f>
        <v>#N/A</v>
      </c>
      <c r="S478" t="e">
        <f t="shared" si="15"/>
        <v>#N/A</v>
      </c>
    </row>
    <row r="479" spans="1:19">
      <c r="A479">
        <f>'Previous Trades Import_OMS Quer'!A479</f>
        <v>0</v>
      </c>
      <c r="B479">
        <f>'Previous Trades Import_OMS Quer'!B479</f>
        <v>0</v>
      </c>
      <c r="C479" s="22">
        <f>'Previous Trades Import_OMS Quer'!C479</f>
        <v>0</v>
      </c>
      <c r="D479">
        <f>'Previous Trades Import_OMS Quer'!D479</f>
        <v>0</v>
      </c>
      <c r="E479" s="22">
        <f>'Previous Trades Import_OMS Quer'!E479</f>
        <v>0</v>
      </c>
      <c r="F479">
        <f>'Previous Trades Import_OMS Quer'!F479</f>
        <v>0</v>
      </c>
      <c r="G479">
        <f>'Previous Trades Import_OMS Quer'!G479</f>
        <v>0</v>
      </c>
      <c r="H479">
        <f>'Previous Trades Import_OMS Quer'!H479</f>
        <v>0</v>
      </c>
      <c r="I479">
        <f>'Previous Trades Import_OMS Quer'!I479</f>
        <v>0</v>
      </c>
      <c r="J479">
        <f>'Previous Trades Import_OMS Quer'!J479</f>
        <v>0</v>
      </c>
      <c r="K479">
        <f>'Previous Trades Import_OMS Quer'!K479</f>
        <v>0</v>
      </c>
      <c r="L479">
        <f>'Previous Trades Import_OMS Quer'!L479</f>
        <v>0</v>
      </c>
      <c r="M479">
        <f>'Previous Trades Import_OMS Quer'!M479</f>
        <v>0</v>
      </c>
      <c r="N479">
        <f>'Previous Trades Import_OMS Quer'!N479</f>
        <v>0</v>
      </c>
      <c r="O479" t="str">
        <f>CLEAN('Previous Trades Import_OMS Quer'!O479)</f>
        <v/>
      </c>
      <c r="Q479" s="25">
        <f t="shared" si="14"/>
        <v>0</v>
      </c>
      <c r="R479" s="25" t="e">
        <f>VLOOKUP(O479,'Currency Balance'!$O$3:$Q$32,3,0)</f>
        <v>#N/A</v>
      </c>
      <c r="S479" t="e">
        <f t="shared" si="15"/>
        <v>#N/A</v>
      </c>
    </row>
    <row r="480" spans="1:19">
      <c r="A480">
        <f>'Previous Trades Import_OMS Quer'!A480</f>
        <v>0</v>
      </c>
      <c r="B480">
        <f>'Previous Trades Import_OMS Quer'!B480</f>
        <v>0</v>
      </c>
      <c r="C480" s="22">
        <f>'Previous Trades Import_OMS Quer'!C480</f>
        <v>0</v>
      </c>
      <c r="D480">
        <f>'Previous Trades Import_OMS Quer'!D480</f>
        <v>0</v>
      </c>
      <c r="E480" s="22">
        <f>'Previous Trades Import_OMS Quer'!E480</f>
        <v>0</v>
      </c>
      <c r="F480">
        <f>'Previous Trades Import_OMS Quer'!F480</f>
        <v>0</v>
      </c>
      <c r="G480">
        <f>'Previous Trades Import_OMS Quer'!G480</f>
        <v>0</v>
      </c>
      <c r="H480">
        <f>'Previous Trades Import_OMS Quer'!H480</f>
        <v>0</v>
      </c>
      <c r="I480">
        <f>'Previous Trades Import_OMS Quer'!I480</f>
        <v>0</v>
      </c>
      <c r="J480">
        <f>'Previous Trades Import_OMS Quer'!J480</f>
        <v>0</v>
      </c>
      <c r="K480">
        <f>'Previous Trades Import_OMS Quer'!K480</f>
        <v>0</v>
      </c>
      <c r="L480">
        <f>'Previous Trades Import_OMS Quer'!L480</f>
        <v>0</v>
      </c>
      <c r="M480">
        <f>'Previous Trades Import_OMS Quer'!M480</f>
        <v>0</v>
      </c>
      <c r="N480">
        <f>'Previous Trades Import_OMS Quer'!N480</f>
        <v>0</v>
      </c>
      <c r="O480" t="str">
        <f>CLEAN('Previous Trades Import_OMS Quer'!O480)</f>
        <v/>
      </c>
      <c r="Q480" s="25">
        <f t="shared" si="14"/>
        <v>0</v>
      </c>
      <c r="R480" s="25" t="e">
        <f>VLOOKUP(O480,'Currency Balance'!$O$3:$Q$32,3,0)</f>
        <v>#N/A</v>
      </c>
      <c r="S480" t="e">
        <f t="shared" si="15"/>
        <v>#N/A</v>
      </c>
    </row>
    <row r="481" spans="1:19">
      <c r="A481">
        <f>'Previous Trades Import_OMS Quer'!A481</f>
        <v>0</v>
      </c>
      <c r="B481">
        <f>'Previous Trades Import_OMS Quer'!B481</f>
        <v>0</v>
      </c>
      <c r="C481" s="22">
        <f>'Previous Trades Import_OMS Quer'!C481</f>
        <v>0</v>
      </c>
      <c r="D481">
        <f>'Previous Trades Import_OMS Quer'!D481</f>
        <v>0</v>
      </c>
      <c r="E481" s="22">
        <f>'Previous Trades Import_OMS Quer'!E481</f>
        <v>0</v>
      </c>
      <c r="F481">
        <f>'Previous Trades Import_OMS Quer'!F481</f>
        <v>0</v>
      </c>
      <c r="G481">
        <f>'Previous Trades Import_OMS Quer'!G481</f>
        <v>0</v>
      </c>
      <c r="H481">
        <f>'Previous Trades Import_OMS Quer'!H481</f>
        <v>0</v>
      </c>
      <c r="I481">
        <f>'Previous Trades Import_OMS Quer'!I481</f>
        <v>0</v>
      </c>
      <c r="J481">
        <f>'Previous Trades Import_OMS Quer'!J481</f>
        <v>0</v>
      </c>
      <c r="K481">
        <f>'Previous Trades Import_OMS Quer'!K481</f>
        <v>0</v>
      </c>
      <c r="L481">
        <f>'Previous Trades Import_OMS Quer'!L481</f>
        <v>0</v>
      </c>
      <c r="M481">
        <f>'Previous Trades Import_OMS Quer'!M481</f>
        <v>0</v>
      </c>
      <c r="N481">
        <f>'Previous Trades Import_OMS Quer'!N481</f>
        <v>0</v>
      </c>
      <c r="O481" t="str">
        <f>CLEAN('Previous Trades Import_OMS Quer'!O481)</f>
        <v/>
      </c>
      <c r="Q481" s="25">
        <f t="shared" si="14"/>
        <v>0</v>
      </c>
      <c r="R481" s="25" t="e">
        <f>VLOOKUP(O481,'Currency Balance'!$O$3:$Q$32,3,0)</f>
        <v>#N/A</v>
      </c>
      <c r="S481" t="e">
        <f t="shared" si="15"/>
        <v>#N/A</v>
      </c>
    </row>
    <row r="482" spans="1:19">
      <c r="A482">
        <f>'Previous Trades Import_OMS Quer'!A482</f>
        <v>0</v>
      </c>
      <c r="B482">
        <f>'Previous Trades Import_OMS Quer'!B482</f>
        <v>0</v>
      </c>
      <c r="C482" s="22">
        <f>'Previous Trades Import_OMS Quer'!C482</f>
        <v>0</v>
      </c>
      <c r="D482">
        <f>'Previous Trades Import_OMS Quer'!D482</f>
        <v>0</v>
      </c>
      <c r="E482" s="22">
        <f>'Previous Trades Import_OMS Quer'!E482</f>
        <v>0</v>
      </c>
      <c r="F482">
        <f>'Previous Trades Import_OMS Quer'!F482</f>
        <v>0</v>
      </c>
      <c r="G482">
        <f>'Previous Trades Import_OMS Quer'!G482</f>
        <v>0</v>
      </c>
      <c r="H482">
        <f>'Previous Trades Import_OMS Quer'!H482</f>
        <v>0</v>
      </c>
      <c r="I482">
        <f>'Previous Trades Import_OMS Quer'!I482</f>
        <v>0</v>
      </c>
      <c r="J482">
        <f>'Previous Trades Import_OMS Quer'!J482</f>
        <v>0</v>
      </c>
      <c r="K482">
        <f>'Previous Trades Import_OMS Quer'!K482</f>
        <v>0</v>
      </c>
      <c r="L482">
        <f>'Previous Trades Import_OMS Quer'!L482</f>
        <v>0</v>
      </c>
      <c r="M482">
        <f>'Previous Trades Import_OMS Quer'!M482</f>
        <v>0</v>
      </c>
      <c r="N482">
        <f>'Previous Trades Import_OMS Quer'!N482</f>
        <v>0</v>
      </c>
      <c r="O482" t="str">
        <f>CLEAN('Previous Trades Import_OMS Quer'!O482)</f>
        <v/>
      </c>
      <c r="Q482" s="25">
        <f t="shared" si="14"/>
        <v>0</v>
      </c>
      <c r="R482" s="25" t="e">
        <f>VLOOKUP(O482,'Currency Balance'!$O$3:$Q$32,3,0)</f>
        <v>#N/A</v>
      </c>
      <c r="S482" t="e">
        <f t="shared" si="15"/>
        <v>#N/A</v>
      </c>
    </row>
    <row r="483" spans="1:19">
      <c r="A483">
        <f>'Previous Trades Import_OMS Quer'!A483</f>
        <v>0</v>
      </c>
      <c r="B483">
        <f>'Previous Trades Import_OMS Quer'!B483</f>
        <v>0</v>
      </c>
      <c r="C483" s="22">
        <f>'Previous Trades Import_OMS Quer'!C483</f>
        <v>0</v>
      </c>
      <c r="D483">
        <f>'Previous Trades Import_OMS Quer'!D483</f>
        <v>0</v>
      </c>
      <c r="E483" s="22">
        <f>'Previous Trades Import_OMS Quer'!E483</f>
        <v>0</v>
      </c>
      <c r="F483">
        <f>'Previous Trades Import_OMS Quer'!F483</f>
        <v>0</v>
      </c>
      <c r="G483">
        <f>'Previous Trades Import_OMS Quer'!G483</f>
        <v>0</v>
      </c>
      <c r="H483">
        <f>'Previous Trades Import_OMS Quer'!H483</f>
        <v>0</v>
      </c>
      <c r="I483">
        <f>'Previous Trades Import_OMS Quer'!I483</f>
        <v>0</v>
      </c>
      <c r="J483">
        <f>'Previous Trades Import_OMS Quer'!J483</f>
        <v>0</v>
      </c>
      <c r="K483">
        <f>'Previous Trades Import_OMS Quer'!K483</f>
        <v>0</v>
      </c>
      <c r="L483">
        <f>'Previous Trades Import_OMS Quer'!L483</f>
        <v>0</v>
      </c>
      <c r="M483">
        <f>'Previous Trades Import_OMS Quer'!M483</f>
        <v>0</v>
      </c>
      <c r="N483">
        <f>'Previous Trades Import_OMS Quer'!N483</f>
        <v>0</v>
      </c>
      <c r="O483" t="str">
        <f>CLEAN('Previous Trades Import_OMS Quer'!O483)</f>
        <v/>
      </c>
      <c r="Q483" s="25">
        <f t="shared" si="14"/>
        <v>0</v>
      </c>
      <c r="R483" s="25" t="e">
        <f>VLOOKUP(O483,'Currency Balance'!$O$3:$Q$32,3,0)</f>
        <v>#N/A</v>
      </c>
      <c r="S483" t="e">
        <f t="shared" si="15"/>
        <v>#N/A</v>
      </c>
    </row>
    <row r="484" spans="1:19">
      <c r="A484">
        <f>'Previous Trades Import_OMS Quer'!A484</f>
        <v>0</v>
      </c>
      <c r="B484">
        <f>'Previous Trades Import_OMS Quer'!B484</f>
        <v>0</v>
      </c>
      <c r="C484" s="22">
        <f>'Previous Trades Import_OMS Quer'!C484</f>
        <v>0</v>
      </c>
      <c r="D484">
        <f>'Previous Trades Import_OMS Quer'!D484</f>
        <v>0</v>
      </c>
      <c r="E484" s="22">
        <f>'Previous Trades Import_OMS Quer'!E484</f>
        <v>0</v>
      </c>
      <c r="F484">
        <f>'Previous Trades Import_OMS Quer'!F484</f>
        <v>0</v>
      </c>
      <c r="G484">
        <f>'Previous Trades Import_OMS Quer'!G484</f>
        <v>0</v>
      </c>
      <c r="H484">
        <f>'Previous Trades Import_OMS Quer'!H484</f>
        <v>0</v>
      </c>
      <c r="I484">
        <f>'Previous Trades Import_OMS Quer'!I484</f>
        <v>0</v>
      </c>
      <c r="J484">
        <f>'Previous Trades Import_OMS Quer'!J484</f>
        <v>0</v>
      </c>
      <c r="K484">
        <f>'Previous Trades Import_OMS Quer'!K484</f>
        <v>0</v>
      </c>
      <c r="L484">
        <f>'Previous Trades Import_OMS Quer'!L484</f>
        <v>0</v>
      </c>
      <c r="M484">
        <f>'Previous Trades Import_OMS Quer'!M484</f>
        <v>0</v>
      </c>
      <c r="N484">
        <f>'Previous Trades Import_OMS Quer'!N484</f>
        <v>0</v>
      </c>
      <c r="O484" t="str">
        <f>CLEAN('Previous Trades Import_OMS Quer'!O484)</f>
        <v/>
      </c>
      <c r="Q484" s="25">
        <f t="shared" si="14"/>
        <v>0</v>
      </c>
      <c r="R484" s="25" t="e">
        <f>VLOOKUP(O484,'Currency Balance'!$O$3:$Q$32,3,0)</f>
        <v>#N/A</v>
      </c>
      <c r="S484" t="e">
        <f t="shared" si="15"/>
        <v>#N/A</v>
      </c>
    </row>
    <row r="485" spans="1:19">
      <c r="A485">
        <f>'Previous Trades Import_OMS Quer'!A485</f>
        <v>0</v>
      </c>
      <c r="B485">
        <f>'Previous Trades Import_OMS Quer'!B485</f>
        <v>0</v>
      </c>
      <c r="C485" s="22">
        <f>'Previous Trades Import_OMS Quer'!C485</f>
        <v>0</v>
      </c>
      <c r="D485">
        <f>'Previous Trades Import_OMS Quer'!D485</f>
        <v>0</v>
      </c>
      <c r="E485" s="22">
        <f>'Previous Trades Import_OMS Quer'!E485</f>
        <v>0</v>
      </c>
      <c r="F485">
        <f>'Previous Trades Import_OMS Quer'!F485</f>
        <v>0</v>
      </c>
      <c r="G485">
        <f>'Previous Trades Import_OMS Quer'!G485</f>
        <v>0</v>
      </c>
      <c r="H485">
        <f>'Previous Trades Import_OMS Quer'!H485</f>
        <v>0</v>
      </c>
      <c r="I485">
        <f>'Previous Trades Import_OMS Quer'!I485</f>
        <v>0</v>
      </c>
      <c r="J485">
        <f>'Previous Trades Import_OMS Quer'!J485</f>
        <v>0</v>
      </c>
      <c r="K485">
        <f>'Previous Trades Import_OMS Quer'!K485</f>
        <v>0</v>
      </c>
      <c r="L485">
        <f>'Previous Trades Import_OMS Quer'!L485</f>
        <v>0</v>
      </c>
      <c r="M485">
        <f>'Previous Trades Import_OMS Quer'!M485</f>
        <v>0</v>
      </c>
      <c r="N485">
        <f>'Previous Trades Import_OMS Quer'!N485</f>
        <v>0</v>
      </c>
      <c r="O485" t="str">
        <f>CLEAN('Previous Trades Import_OMS Quer'!O485)</f>
        <v/>
      </c>
      <c r="Q485" s="25">
        <f t="shared" si="14"/>
        <v>0</v>
      </c>
      <c r="R485" s="25" t="e">
        <f>VLOOKUP(O485,'Currency Balance'!$O$3:$Q$32,3,0)</f>
        <v>#N/A</v>
      </c>
      <c r="S485" t="e">
        <f t="shared" si="15"/>
        <v>#N/A</v>
      </c>
    </row>
    <row r="486" spans="1:19">
      <c r="A486">
        <f>'Previous Trades Import_OMS Quer'!A486</f>
        <v>0</v>
      </c>
      <c r="B486">
        <f>'Previous Trades Import_OMS Quer'!B486</f>
        <v>0</v>
      </c>
      <c r="C486" s="22">
        <f>'Previous Trades Import_OMS Quer'!C486</f>
        <v>0</v>
      </c>
      <c r="D486">
        <f>'Previous Trades Import_OMS Quer'!D486</f>
        <v>0</v>
      </c>
      <c r="E486" s="22">
        <f>'Previous Trades Import_OMS Quer'!E486</f>
        <v>0</v>
      </c>
      <c r="F486">
        <f>'Previous Trades Import_OMS Quer'!F486</f>
        <v>0</v>
      </c>
      <c r="G486">
        <f>'Previous Trades Import_OMS Quer'!G486</f>
        <v>0</v>
      </c>
      <c r="H486">
        <f>'Previous Trades Import_OMS Quer'!H486</f>
        <v>0</v>
      </c>
      <c r="I486">
        <f>'Previous Trades Import_OMS Quer'!I486</f>
        <v>0</v>
      </c>
      <c r="J486">
        <f>'Previous Trades Import_OMS Quer'!J486</f>
        <v>0</v>
      </c>
      <c r="K486">
        <f>'Previous Trades Import_OMS Quer'!K486</f>
        <v>0</v>
      </c>
      <c r="L486">
        <f>'Previous Trades Import_OMS Quer'!L486</f>
        <v>0</v>
      </c>
      <c r="M486">
        <f>'Previous Trades Import_OMS Quer'!M486</f>
        <v>0</v>
      </c>
      <c r="N486">
        <f>'Previous Trades Import_OMS Quer'!N486</f>
        <v>0</v>
      </c>
      <c r="O486" t="str">
        <f>CLEAN('Previous Trades Import_OMS Quer'!O486)</f>
        <v/>
      </c>
      <c r="Q486" s="25">
        <f t="shared" si="14"/>
        <v>0</v>
      </c>
      <c r="R486" s="25" t="e">
        <f>VLOOKUP(O486,'Currency Balance'!$O$3:$Q$32,3,0)</f>
        <v>#N/A</v>
      </c>
      <c r="S486" t="e">
        <f t="shared" si="15"/>
        <v>#N/A</v>
      </c>
    </row>
    <row r="487" spans="1:19">
      <c r="A487">
        <f>'Previous Trades Import_OMS Quer'!A487</f>
        <v>0</v>
      </c>
      <c r="B487">
        <f>'Previous Trades Import_OMS Quer'!B487</f>
        <v>0</v>
      </c>
      <c r="C487" s="22">
        <f>'Previous Trades Import_OMS Quer'!C487</f>
        <v>0</v>
      </c>
      <c r="D487">
        <f>'Previous Trades Import_OMS Quer'!D487</f>
        <v>0</v>
      </c>
      <c r="E487" s="22">
        <f>'Previous Trades Import_OMS Quer'!E487</f>
        <v>0</v>
      </c>
      <c r="F487">
        <f>'Previous Trades Import_OMS Quer'!F487</f>
        <v>0</v>
      </c>
      <c r="G487">
        <f>'Previous Trades Import_OMS Quer'!G487</f>
        <v>0</v>
      </c>
      <c r="H487">
        <f>'Previous Trades Import_OMS Quer'!H487</f>
        <v>0</v>
      </c>
      <c r="I487">
        <f>'Previous Trades Import_OMS Quer'!I487</f>
        <v>0</v>
      </c>
      <c r="J487">
        <f>'Previous Trades Import_OMS Quer'!J487</f>
        <v>0</v>
      </c>
      <c r="K487">
        <f>'Previous Trades Import_OMS Quer'!K487</f>
        <v>0</v>
      </c>
      <c r="L487">
        <f>'Previous Trades Import_OMS Quer'!L487</f>
        <v>0</v>
      </c>
      <c r="M487">
        <f>'Previous Trades Import_OMS Quer'!M487</f>
        <v>0</v>
      </c>
      <c r="N487">
        <f>'Previous Trades Import_OMS Quer'!N487</f>
        <v>0</v>
      </c>
      <c r="O487" t="str">
        <f>CLEAN('Previous Trades Import_OMS Quer'!O487)</f>
        <v/>
      </c>
      <c r="Q487" s="25">
        <f t="shared" si="14"/>
        <v>0</v>
      </c>
      <c r="R487" s="25" t="e">
        <f>VLOOKUP(O487,'Currency Balance'!$O$3:$Q$32,3,0)</f>
        <v>#N/A</v>
      </c>
      <c r="S487" t="e">
        <f t="shared" si="15"/>
        <v>#N/A</v>
      </c>
    </row>
    <row r="488" spans="1:19">
      <c r="A488">
        <f>'Previous Trades Import_OMS Quer'!A488</f>
        <v>0</v>
      </c>
      <c r="B488">
        <f>'Previous Trades Import_OMS Quer'!B488</f>
        <v>0</v>
      </c>
      <c r="C488" s="22">
        <f>'Previous Trades Import_OMS Quer'!C488</f>
        <v>0</v>
      </c>
      <c r="D488">
        <f>'Previous Trades Import_OMS Quer'!D488</f>
        <v>0</v>
      </c>
      <c r="E488" s="22">
        <f>'Previous Trades Import_OMS Quer'!E488</f>
        <v>0</v>
      </c>
      <c r="F488">
        <f>'Previous Trades Import_OMS Quer'!F488</f>
        <v>0</v>
      </c>
      <c r="G488">
        <f>'Previous Trades Import_OMS Quer'!G488</f>
        <v>0</v>
      </c>
      <c r="H488">
        <f>'Previous Trades Import_OMS Quer'!H488</f>
        <v>0</v>
      </c>
      <c r="I488">
        <f>'Previous Trades Import_OMS Quer'!I488</f>
        <v>0</v>
      </c>
      <c r="J488">
        <f>'Previous Trades Import_OMS Quer'!J488</f>
        <v>0</v>
      </c>
      <c r="K488">
        <f>'Previous Trades Import_OMS Quer'!K488</f>
        <v>0</v>
      </c>
      <c r="L488">
        <f>'Previous Trades Import_OMS Quer'!L488</f>
        <v>0</v>
      </c>
      <c r="M488">
        <f>'Previous Trades Import_OMS Quer'!M488</f>
        <v>0</v>
      </c>
      <c r="N488">
        <f>'Previous Trades Import_OMS Quer'!N488</f>
        <v>0</v>
      </c>
      <c r="O488" t="str">
        <f>CLEAN('Previous Trades Import_OMS Quer'!O488)</f>
        <v/>
      </c>
      <c r="Q488" s="25">
        <f t="shared" si="14"/>
        <v>0</v>
      </c>
      <c r="R488" s="25" t="e">
        <f>VLOOKUP(O488,'Currency Balance'!$O$3:$Q$32,3,0)</f>
        <v>#N/A</v>
      </c>
      <c r="S488" t="e">
        <f t="shared" si="15"/>
        <v>#N/A</v>
      </c>
    </row>
    <row r="489" spans="1:19">
      <c r="A489">
        <f>'Previous Trades Import_OMS Quer'!A489</f>
        <v>0</v>
      </c>
      <c r="B489">
        <f>'Previous Trades Import_OMS Quer'!B489</f>
        <v>0</v>
      </c>
      <c r="C489" s="22">
        <f>'Previous Trades Import_OMS Quer'!C489</f>
        <v>0</v>
      </c>
      <c r="D489">
        <f>'Previous Trades Import_OMS Quer'!D489</f>
        <v>0</v>
      </c>
      <c r="E489" s="22">
        <f>'Previous Trades Import_OMS Quer'!E489</f>
        <v>0</v>
      </c>
      <c r="F489">
        <f>'Previous Trades Import_OMS Quer'!F489</f>
        <v>0</v>
      </c>
      <c r="G489">
        <f>'Previous Trades Import_OMS Quer'!G489</f>
        <v>0</v>
      </c>
      <c r="H489">
        <f>'Previous Trades Import_OMS Quer'!H489</f>
        <v>0</v>
      </c>
      <c r="I489">
        <f>'Previous Trades Import_OMS Quer'!I489</f>
        <v>0</v>
      </c>
      <c r="J489">
        <f>'Previous Trades Import_OMS Quer'!J489</f>
        <v>0</v>
      </c>
      <c r="K489">
        <f>'Previous Trades Import_OMS Quer'!K489</f>
        <v>0</v>
      </c>
      <c r="L489">
        <f>'Previous Trades Import_OMS Quer'!L489</f>
        <v>0</v>
      </c>
      <c r="M489">
        <f>'Previous Trades Import_OMS Quer'!M489</f>
        <v>0</v>
      </c>
      <c r="N489">
        <f>'Previous Trades Import_OMS Quer'!N489</f>
        <v>0</v>
      </c>
      <c r="O489" t="str">
        <f>CLEAN('Previous Trades Import_OMS Quer'!O489)</f>
        <v/>
      </c>
      <c r="Q489" s="25">
        <f t="shared" si="14"/>
        <v>0</v>
      </c>
      <c r="R489" s="25" t="e">
        <f>VLOOKUP(O489,'Currency Balance'!$O$3:$Q$32,3,0)</f>
        <v>#N/A</v>
      </c>
      <c r="S489" t="e">
        <f t="shared" si="15"/>
        <v>#N/A</v>
      </c>
    </row>
    <row r="490" spans="1:19">
      <c r="A490">
        <f>'Previous Trades Import_OMS Quer'!A490</f>
        <v>0</v>
      </c>
      <c r="B490">
        <f>'Previous Trades Import_OMS Quer'!B490</f>
        <v>0</v>
      </c>
      <c r="C490" s="22">
        <f>'Previous Trades Import_OMS Quer'!C490</f>
        <v>0</v>
      </c>
      <c r="D490">
        <f>'Previous Trades Import_OMS Quer'!D490</f>
        <v>0</v>
      </c>
      <c r="E490" s="22">
        <f>'Previous Trades Import_OMS Quer'!E490</f>
        <v>0</v>
      </c>
      <c r="F490">
        <f>'Previous Trades Import_OMS Quer'!F490</f>
        <v>0</v>
      </c>
      <c r="G490">
        <f>'Previous Trades Import_OMS Quer'!G490</f>
        <v>0</v>
      </c>
      <c r="H490">
        <f>'Previous Trades Import_OMS Quer'!H490</f>
        <v>0</v>
      </c>
      <c r="I490">
        <f>'Previous Trades Import_OMS Quer'!I490</f>
        <v>0</v>
      </c>
      <c r="J490">
        <f>'Previous Trades Import_OMS Quer'!J490</f>
        <v>0</v>
      </c>
      <c r="K490">
        <f>'Previous Trades Import_OMS Quer'!K490</f>
        <v>0</v>
      </c>
      <c r="L490">
        <f>'Previous Trades Import_OMS Quer'!L490</f>
        <v>0</v>
      </c>
      <c r="M490">
        <f>'Previous Trades Import_OMS Quer'!M490</f>
        <v>0</v>
      </c>
      <c r="N490">
        <f>'Previous Trades Import_OMS Quer'!N490</f>
        <v>0</v>
      </c>
      <c r="O490" t="str">
        <f>CLEAN('Previous Trades Import_OMS Quer'!O490)</f>
        <v/>
      </c>
      <c r="Q490" s="25">
        <f t="shared" si="14"/>
        <v>0</v>
      </c>
      <c r="R490" s="25" t="e">
        <f>VLOOKUP(O490,'Currency Balance'!$O$3:$Q$32,3,0)</f>
        <v>#N/A</v>
      </c>
      <c r="S490" t="e">
        <f t="shared" si="15"/>
        <v>#N/A</v>
      </c>
    </row>
    <row r="491" spans="1:19">
      <c r="A491">
        <f>'Previous Trades Import_OMS Quer'!A491</f>
        <v>0</v>
      </c>
      <c r="B491">
        <f>'Previous Trades Import_OMS Quer'!B491</f>
        <v>0</v>
      </c>
      <c r="C491" s="22">
        <f>'Previous Trades Import_OMS Quer'!C491</f>
        <v>0</v>
      </c>
      <c r="D491">
        <f>'Previous Trades Import_OMS Quer'!D491</f>
        <v>0</v>
      </c>
      <c r="E491" s="22">
        <f>'Previous Trades Import_OMS Quer'!E491</f>
        <v>0</v>
      </c>
      <c r="F491">
        <f>'Previous Trades Import_OMS Quer'!F491</f>
        <v>0</v>
      </c>
      <c r="G491">
        <f>'Previous Trades Import_OMS Quer'!G491</f>
        <v>0</v>
      </c>
      <c r="H491">
        <f>'Previous Trades Import_OMS Quer'!H491</f>
        <v>0</v>
      </c>
      <c r="I491">
        <f>'Previous Trades Import_OMS Quer'!I491</f>
        <v>0</v>
      </c>
      <c r="J491">
        <f>'Previous Trades Import_OMS Quer'!J491</f>
        <v>0</v>
      </c>
      <c r="K491">
        <f>'Previous Trades Import_OMS Quer'!K491</f>
        <v>0</v>
      </c>
      <c r="L491">
        <f>'Previous Trades Import_OMS Quer'!L491</f>
        <v>0</v>
      </c>
      <c r="M491">
        <f>'Previous Trades Import_OMS Quer'!M491</f>
        <v>0</v>
      </c>
      <c r="N491">
        <f>'Previous Trades Import_OMS Quer'!N491</f>
        <v>0</v>
      </c>
      <c r="O491" t="str">
        <f>CLEAN('Previous Trades Import_OMS Quer'!O491)</f>
        <v/>
      </c>
      <c r="Q491" s="25">
        <f t="shared" si="14"/>
        <v>0</v>
      </c>
      <c r="R491" s="25" t="e">
        <f>VLOOKUP(O491,'Currency Balance'!$O$3:$Q$32,3,0)</f>
        <v>#N/A</v>
      </c>
      <c r="S491" t="e">
        <f t="shared" si="15"/>
        <v>#N/A</v>
      </c>
    </row>
    <row r="492" spans="1:19">
      <c r="A492">
        <f>'Previous Trades Import_OMS Quer'!A492</f>
        <v>0</v>
      </c>
      <c r="B492">
        <f>'Previous Trades Import_OMS Quer'!B492</f>
        <v>0</v>
      </c>
      <c r="C492" s="22">
        <f>'Previous Trades Import_OMS Quer'!C492</f>
        <v>0</v>
      </c>
      <c r="D492">
        <f>'Previous Trades Import_OMS Quer'!D492</f>
        <v>0</v>
      </c>
      <c r="E492" s="22">
        <f>'Previous Trades Import_OMS Quer'!E492</f>
        <v>0</v>
      </c>
      <c r="F492">
        <f>'Previous Trades Import_OMS Quer'!F492</f>
        <v>0</v>
      </c>
      <c r="G492">
        <f>'Previous Trades Import_OMS Quer'!G492</f>
        <v>0</v>
      </c>
      <c r="H492">
        <f>'Previous Trades Import_OMS Quer'!H492</f>
        <v>0</v>
      </c>
      <c r="I492">
        <f>'Previous Trades Import_OMS Quer'!I492</f>
        <v>0</v>
      </c>
      <c r="J492">
        <f>'Previous Trades Import_OMS Quer'!J492</f>
        <v>0</v>
      </c>
      <c r="K492">
        <f>'Previous Trades Import_OMS Quer'!K492</f>
        <v>0</v>
      </c>
      <c r="L492">
        <f>'Previous Trades Import_OMS Quer'!L492</f>
        <v>0</v>
      </c>
      <c r="M492">
        <f>'Previous Trades Import_OMS Quer'!M492</f>
        <v>0</v>
      </c>
      <c r="N492">
        <f>'Previous Trades Import_OMS Quer'!N492</f>
        <v>0</v>
      </c>
      <c r="O492" t="str">
        <f>CLEAN('Previous Trades Import_OMS Quer'!O492)</f>
        <v/>
      </c>
      <c r="Q492" s="25">
        <f t="shared" si="14"/>
        <v>0</v>
      </c>
      <c r="R492" s="25" t="e">
        <f>VLOOKUP(O492,'Currency Balance'!$O$3:$Q$32,3,0)</f>
        <v>#N/A</v>
      </c>
      <c r="S492" t="e">
        <f t="shared" si="15"/>
        <v>#N/A</v>
      </c>
    </row>
    <row r="493" spans="1:19">
      <c r="A493">
        <f>'Previous Trades Import_OMS Quer'!A493</f>
        <v>0</v>
      </c>
      <c r="B493">
        <f>'Previous Trades Import_OMS Quer'!B493</f>
        <v>0</v>
      </c>
      <c r="C493" s="22">
        <f>'Previous Trades Import_OMS Quer'!C493</f>
        <v>0</v>
      </c>
      <c r="D493">
        <f>'Previous Trades Import_OMS Quer'!D493</f>
        <v>0</v>
      </c>
      <c r="E493" s="22">
        <f>'Previous Trades Import_OMS Quer'!E493</f>
        <v>0</v>
      </c>
      <c r="F493">
        <f>'Previous Trades Import_OMS Quer'!F493</f>
        <v>0</v>
      </c>
      <c r="G493">
        <f>'Previous Trades Import_OMS Quer'!G493</f>
        <v>0</v>
      </c>
      <c r="H493">
        <f>'Previous Trades Import_OMS Quer'!H493</f>
        <v>0</v>
      </c>
      <c r="I493">
        <f>'Previous Trades Import_OMS Quer'!I493</f>
        <v>0</v>
      </c>
      <c r="J493">
        <f>'Previous Trades Import_OMS Quer'!J493</f>
        <v>0</v>
      </c>
      <c r="K493">
        <f>'Previous Trades Import_OMS Quer'!K493</f>
        <v>0</v>
      </c>
      <c r="L493">
        <f>'Previous Trades Import_OMS Quer'!L493</f>
        <v>0</v>
      </c>
      <c r="M493">
        <f>'Previous Trades Import_OMS Quer'!M493</f>
        <v>0</v>
      </c>
      <c r="N493">
        <f>'Previous Trades Import_OMS Quer'!N493</f>
        <v>0</v>
      </c>
      <c r="O493" t="str">
        <f>CLEAN('Previous Trades Import_OMS Quer'!O493)</f>
        <v/>
      </c>
      <c r="Q493" s="25">
        <f t="shared" si="14"/>
        <v>0</v>
      </c>
      <c r="R493" s="25" t="e">
        <f>VLOOKUP(O493,'Currency Balance'!$O$3:$Q$32,3,0)</f>
        <v>#N/A</v>
      </c>
      <c r="S493" t="e">
        <f t="shared" si="15"/>
        <v>#N/A</v>
      </c>
    </row>
    <row r="494" spans="1:19">
      <c r="A494">
        <f>'Previous Trades Import_OMS Quer'!A494</f>
        <v>0</v>
      </c>
      <c r="B494">
        <f>'Previous Trades Import_OMS Quer'!B494</f>
        <v>0</v>
      </c>
      <c r="C494" s="22">
        <f>'Previous Trades Import_OMS Quer'!C494</f>
        <v>0</v>
      </c>
      <c r="D494">
        <f>'Previous Trades Import_OMS Quer'!D494</f>
        <v>0</v>
      </c>
      <c r="E494" s="22">
        <f>'Previous Trades Import_OMS Quer'!E494</f>
        <v>0</v>
      </c>
      <c r="F494">
        <f>'Previous Trades Import_OMS Quer'!F494</f>
        <v>0</v>
      </c>
      <c r="G494">
        <f>'Previous Trades Import_OMS Quer'!G494</f>
        <v>0</v>
      </c>
      <c r="H494">
        <f>'Previous Trades Import_OMS Quer'!H494</f>
        <v>0</v>
      </c>
      <c r="I494">
        <f>'Previous Trades Import_OMS Quer'!I494</f>
        <v>0</v>
      </c>
      <c r="J494">
        <f>'Previous Trades Import_OMS Quer'!J494</f>
        <v>0</v>
      </c>
      <c r="K494">
        <f>'Previous Trades Import_OMS Quer'!K494</f>
        <v>0</v>
      </c>
      <c r="L494">
        <f>'Previous Trades Import_OMS Quer'!L494</f>
        <v>0</v>
      </c>
      <c r="M494">
        <f>'Previous Trades Import_OMS Quer'!M494</f>
        <v>0</v>
      </c>
      <c r="N494">
        <f>'Previous Trades Import_OMS Quer'!N494</f>
        <v>0</v>
      </c>
      <c r="O494" t="str">
        <f>CLEAN('Previous Trades Import_OMS Quer'!O494)</f>
        <v/>
      </c>
      <c r="Q494" s="25">
        <f t="shared" si="14"/>
        <v>0</v>
      </c>
      <c r="R494" s="25" t="e">
        <f>VLOOKUP(O494,'Currency Balance'!$O$3:$Q$32,3,0)</f>
        <v>#N/A</v>
      </c>
      <c r="S494" t="e">
        <f t="shared" si="15"/>
        <v>#N/A</v>
      </c>
    </row>
    <row r="495" spans="1:19">
      <c r="A495">
        <f>'Previous Trades Import_OMS Quer'!A495</f>
        <v>0</v>
      </c>
      <c r="B495">
        <f>'Previous Trades Import_OMS Quer'!B495</f>
        <v>0</v>
      </c>
      <c r="C495" s="22">
        <f>'Previous Trades Import_OMS Quer'!C495</f>
        <v>0</v>
      </c>
      <c r="D495">
        <f>'Previous Trades Import_OMS Quer'!D495</f>
        <v>0</v>
      </c>
      <c r="E495" s="22">
        <f>'Previous Trades Import_OMS Quer'!E495</f>
        <v>0</v>
      </c>
      <c r="F495">
        <f>'Previous Trades Import_OMS Quer'!F495</f>
        <v>0</v>
      </c>
      <c r="G495">
        <f>'Previous Trades Import_OMS Quer'!G495</f>
        <v>0</v>
      </c>
      <c r="H495">
        <f>'Previous Trades Import_OMS Quer'!H495</f>
        <v>0</v>
      </c>
      <c r="I495">
        <f>'Previous Trades Import_OMS Quer'!I495</f>
        <v>0</v>
      </c>
      <c r="J495">
        <f>'Previous Trades Import_OMS Quer'!J495</f>
        <v>0</v>
      </c>
      <c r="K495">
        <f>'Previous Trades Import_OMS Quer'!K495</f>
        <v>0</v>
      </c>
      <c r="L495">
        <f>'Previous Trades Import_OMS Quer'!L495</f>
        <v>0</v>
      </c>
      <c r="M495">
        <f>'Previous Trades Import_OMS Quer'!M495</f>
        <v>0</v>
      </c>
      <c r="N495">
        <f>'Previous Trades Import_OMS Quer'!N495</f>
        <v>0</v>
      </c>
      <c r="O495" t="str">
        <f>CLEAN('Previous Trades Import_OMS Quer'!O495)</f>
        <v/>
      </c>
      <c r="Q495" s="25">
        <f t="shared" si="14"/>
        <v>0</v>
      </c>
      <c r="R495" s="25" t="e">
        <f>VLOOKUP(O495,'Currency Balance'!$O$3:$Q$32,3,0)</f>
        <v>#N/A</v>
      </c>
      <c r="S495" t="e">
        <f t="shared" si="15"/>
        <v>#N/A</v>
      </c>
    </row>
    <row r="496" spans="1:19">
      <c r="A496">
        <f>'Previous Trades Import_OMS Quer'!A496</f>
        <v>0</v>
      </c>
      <c r="B496">
        <f>'Previous Trades Import_OMS Quer'!B496</f>
        <v>0</v>
      </c>
      <c r="C496" s="22">
        <f>'Previous Trades Import_OMS Quer'!C496</f>
        <v>0</v>
      </c>
      <c r="D496">
        <f>'Previous Trades Import_OMS Quer'!D496</f>
        <v>0</v>
      </c>
      <c r="E496" s="22">
        <f>'Previous Trades Import_OMS Quer'!E496</f>
        <v>0</v>
      </c>
      <c r="F496">
        <f>'Previous Trades Import_OMS Quer'!F496</f>
        <v>0</v>
      </c>
      <c r="G496">
        <f>'Previous Trades Import_OMS Quer'!G496</f>
        <v>0</v>
      </c>
      <c r="H496">
        <f>'Previous Trades Import_OMS Quer'!H496</f>
        <v>0</v>
      </c>
      <c r="I496">
        <f>'Previous Trades Import_OMS Quer'!I496</f>
        <v>0</v>
      </c>
      <c r="J496">
        <f>'Previous Trades Import_OMS Quer'!J496</f>
        <v>0</v>
      </c>
      <c r="K496">
        <f>'Previous Trades Import_OMS Quer'!K496</f>
        <v>0</v>
      </c>
      <c r="L496">
        <f>'Previous Trades Import_OMS Quer'!L496</f>
        <v>0</v>
      </c>
      <c r="M496">
        <f>'Previous Trades Import_OMS Quer'!M496</f>
        <v>0</v>
      </c>
      <c r="N496">
        <f>'Previous Trades Import_OMS Quer'!N496</f>
        <v>0</v>
      </c>
      <c r="O496" t="str">
        <f>CLEAN('Previous Trades Import_OMS Quer'!O496)</f>
        <v/>
      </c>
      <c r="Q496" s="25">
        <f t="shared" si="14"/>
        <v>0</v>
      </c>
      <c r="R496" s="25" t="e">
        <f>VLOOKUP(O496,'Currency Balance'!$O$3:$Q$32,3,0)</f>
        <v>#N/A</v>
      </c>
      <c r="S496" t="e">
        <f t="shared" si="15"/>
        <v>#N/A</v>
      </c>
    </row>
    <row r="497" spans="1:19">
      <c r="A497">
        <f>'Previous Trades Import_OMS Quer'!A497</f>
        <v>0</v>
      </c>
      <c r="B497">
        <f>'Previous Trades Import_OMS Quer'!B497</f>
        <v>0</v>
      </c>
      <c r="C497" s="22">
        <f>'Previous Trades Import_OMS Quer'!C497</f>
        <v>0</v>
      </c>
      <c r="D497">
        <f>'Previous Trades Import_OMS Quer'!D497</f>
        <v>0</v>
      </c>
      <c r="E497" s="22">
        <f>'Previous Trades Import_OMS Quer'!E497</f>
        <v>0</v>
      </c>
      <c r="F497">
        <f>'Previous Trades Import_OMS Quer'!F497</f>
        <v>0</v>
      </c>
      <c r="G497">
        <f>'Previous Trades Import_OMS Quer'!G497</f>
        <v>0</v>
      </c>
      <c r="H497">
        <f>'Previous Trades Import_OMS Quer'!H497</f>
        <v>0</v>
      </c>
      <c r="I497">
        <f>'Previous Trades Import_OMS Quer'!I497</f>
        <v>0</v>
      </c>
      <c r="J497">
        <f>'Previous Trades Import_OMS Quer'!J497</f>
        <v>0</v>
      </c>
      <c r="K497">
        <f>'Previous Trades Import_OMS Quer'!K497</f>
        <v>0</v>
      </c>
      <c r="L497">
        <f>'Previous Trades Import_OMS Quer'!L497</f>
        <v>0</v>
      </c>
      <c r="M497">
        <f>'Previous Trades Import_OMS Quer'!M497</f>
        <v>0</v>
      </c>
      <c r="N497">
        <f>'Previous Trades Import_OMS Quer'!N497</f>
        <v>0</v>
      </c>
      <c r="O497" t="str">
        <f>CLEAN('Previous Trades Import_OMS Quer'!O497)</f>
        <v/>
      </c>
      <c r="Q497" s="25">
        <f t="shared" si="14"/>
        <v>0</v>
      </c>
      <c r="R497" s="25" t="e">
        <f>VLOOKUP(O497,'Currency Balance'!$O$3:$Q$32,3,0)</f>
        <v>#N/A</v>
      </c>
      <c r="S497" t="e">
        <f t="shared" si="15"/>
        <v>#N/A</v>
      </c>
    </row>
    <row r="498" spans="1:19">
      <c r="A498">
        <f>'Previous Trades Import_OMS Quer'!A498</f>
        <v>0</v>
      </c>
      <c r="B498">
        <f>'Previous Trades Import_OMS Quer'!B498</f>
        <v>0</v>
      </c>
      <c r="C498" s="22">
        <f>'Previous Trades Import_OMS Quer'!C498</f>
        <v>0</v>
      </c>
      <c r="D498">
        <f>'Previous Trades Import_OMS Quer'!D498</f>
        <v>0</v>
      </c>
      <c r="E498" s="22">
        <f>'Previous Trades Import_OMS Quer'!E498</f>
        <v>0</v>
      </c>
      <c r="F498">
        <f>'Previous Trades Import_OMS Quer'!F498</f>
        <v>0</v>
      </c>
      <c r="G498">
        <f>'Previous Trades Import_OMS Quer'!G498</f>
        <v>0</v>
      </c>
      <c r="H498">
        <f>'Previous Trades Import_OMS Quer'!H498</f>
        <v>0</v>
      </c>
      <c r="I498">
        <f>'Previous Trades Import_OMS Quer'!I498</f>
        <v>0</v>
      </c>
      <c r="J498">
        <f>'Previous Trades Import_OMS Quer'!J498</f>
        <v>0</v>
      </c>
      <c r="K498">
        <f>'Previous Trades Import_OMS Quer'!K498</f>
        <v>0</v>
      </c>
      <c r="L498">
        <f>'Previous Trades Import_OMS Quer'!L498</f>
        <v>0</v>
      </c>
      <c r="M498">
        <f>'Previous Trades Import_OMS Quer'!M498</f>
        <v>0</v>
      </c>
      <c r="N498">
        <f>'Previous Trades Import_OMS Quer'!N498</f>
        <v>0</v>
      </c>
      <c r="O498" t="str">
        <f>CLEAN('Previous Trades Import_OMS Quer'!O498)</f>
        <v/>
      </c>
      <c r="Q498" s="25">
        <f t="shared" si="14"/>
        <v>0</v>
      </c>
      <c r="R498" s="25" t="e">
        <f>VLOOKUP(O498,'Currency Balance'!$O$3:$Q$32,3,0)</f>
        <v>#N/A</v>
      </c>
      <c r="S498" t="e">
        <f t="shared" si="15"/>
        <v>#N/A</v>
      </c>
    </row>
    <row r="499" spans="1:19">
      <c r="A499">
        <f>'Previous Trades Import_OMS Quer'!A499</f>
        <v>0</v>
      </c>
      <c r="B499">
        <f>'Previous Trades Import_OMS Quer'!B499</f>
        <v>0</v>
      </c>
      <c r="C499" s="22">
        <f>'Previous Trades Import_OMS Quer'!C499</f>
        <v>0</v>
      </c>
      <c r="D499">
        <f>'Previous Trades Import_OMS Quer'!D499</f>
        <v>0</v>
      </c>
      <c r="E499" s="22">
        <f>'Previous Trades Import_OMS Quer'!E499</f>
        <v>0</v>
      </c>
      <c r="F499">
        <f>'Previous Trades Import_OMS Quer'!F499</f>
        <v>0</v>
      </c>
      <c r="G499">
        <f>'Previous Trades Import_OMS Quer'!G499</f>
        <v>0</v>
      </c>
      <c r="H499">
        <f>'Previous Trades Import_OMS Quer'!H499</f>
        <v>0</v>
      </c>
      <c r="I499">
        <f>'Previous Trades Import_OMS Quer'!I499</f>
        <v>0</v>
      </c>
      <c r="J499">
        <f>'Previous Trades Import_OMS Quer'!J499</f>
        <v>0</v>
      </c>
      <c r="K499">
        <f>'Previous Trades Import_OMS Quer'!K499</f>
        <v>0</v>
      </c>
      <c r="L499">
        <f>'Previous Trades Import_OMS Quer'!L499</f>
        <v>0</v>
      </c>
      <c r="M499">
        <f>'Previous Trades Import_OMS Quer'!M499</f>
        <v>0</v>
      </c>
      <c r="N499">
        <f>'Previous Trades Import_OMS Quer'!N499</f>
        <v>0</v>
      </c>
      <c r="O499" t="str">
        <f>CLEAN('Previous Trades Import_OMS Quer'!O499)</f>
        <v/>
      </c>
      <c r="Q499" s="25">
        <f t="shared" si="14"/>
        <v>0</v>
      </c>
      <c r="R499" s="25" t="e">
        <f>VLOOKUP(O499,'Currency Balance'!$O$3:$Q$32,3,0)</f>
        <v>#N/A</v>
      </c>
      <c r="S499" t="e">
        <f t="shared" si="15"/>
        <v>#N/A</v>
      </c>
    </row>
    <row r="500" spans="1:19">
      <c r="A500">
        <f>'Previous Trades Import_OMS Quer'!A500</f>
        <v>0</v>
      </c>
      <c r="B500">
        <f>'Previous Trades Import_OMS Quer'!B500</f>
        <v>0</v>
      </c>
      <c r="C500" s="22">
        <f>'Previous Trades Import_OMS Quer'!C500</f>
        <v>0</v>
      </c>
      <c r="D500">
        <f>'Previous Trades Import_OMS Quer'!D500</f>
        <v>0</v>
      </c>
      <c r="E500" s="22">
        <f>'Previous Trades Import_OMS Quer'!E500</f>
        <v>0</v>
      </c>
      <c r="F500">
        <f>'Previous Trades Import_OMS Quer'!F500</f>
        <v>0</v>
      </c>
      <c r="G500">
        <f>'Previous Trades Import_OMS Quer'!G500</f>
        <v>0</v>
      </c>
      <c r="H500">
        <f>'Previous Trades Import_OMS Quer'!H500</f>
        <v>0</v>
      </c>
      <c r="I500">
        <f>'Previous Trades Import_OMS Quer'!I500</f>
        <v>0</v>
      </c>
      <c r="J500">
        <f>'Previous Trades Import_OMS Quer'!J500</f>
        <v>0</v>
      </c>
      <c r="K500">
        <f>'Previous Trades Import_OMS Quer'!K500</f>
        <v>0</v>
      </c>
      <c r="L500">
        <f>'Previous Trades Import_OMS Quer'!L500</f>
        <v>0</v>
      </c>
      <c r="M500">
        <f>'Previous Trades Import_OMS Quer'!M500</f>
        <v>0</v>
      </c>
      <c r="N500">
        <f>'Previous Trades Import_OMS Quer'!N500</f>
        <v>0</v>
      </c>
      <c r="O500" t="str">
        <f>CLEAN('Previous Trades Import_OMS Quer'!O500)</f>
        <v/>
      </c>
      <c r="Q500" s="25">
        <f t="shared" si="14"/>
        <v>0</v>
      </c>
      <c r="R500" s="25" t="e">
        <f>VLOOKUP(O500,'Currency Balance'!$O$3:$Q$32,3,0)</f>
        <v>#N/A</v>
      </c>
      <c r="S500" t="e">
        <f t="shared" si="15"/>
        <v>#N/A</v>
      </c>
    </row>
    <row r="501" spans="1:19">
      <c r="A501">
        <f>'Previous Trades Import_OMS Quer'!A501</f>
        <v>0</v>
      </c>
      <c r="B501">
        <f>'Previous Trades Import_OMS Quer'!B501</f>
        <v>0</v>
      </c>
      <c r="C501" s="22">
        <f>'Previous Trades Import_OMS Quer'!C501</f>
        <v>0</v>
      </c>
      <c r="D501">
        <f>'Previous Trades Import_OMS Quer'!D501</f>
        <v>0</v>
      </c>
      <c r="E501" s="22">
        <f>'Previous Trades Import_OMS Quer'!E501</f>
        <v>0</v>
      </c>
      <c r="F501">
        <f>'Previous Trades Import_OMS Quer'!F501</f>
        <v>0</v>
      </c>
      <c r="G501">
        <f>'Previous Trades Import_OMS Quer'!G501</f>
        <v>0</v>
      </c>
      <c r="H501">
        <f>'Previous Trades Import_OMS Quer'!H501</f>
        <v>0</v>
      </c>
      <c r="I501">
        <f>'Previous Trades Import_OMS Quer'!I501</f>
        <v>0</v>
      </c>
      <c r="J501">
        <f>'Previous Trades Import_OMS Quer'!J501</f>
        <v>0</v>
      </c>
      <c r="K501">
        <f>'Previous Trades Import_OMS Quer'!K501</f>
        <v>0</v>
      </c>
      <c r="L501">
        <f>'Previous Trades Import_OMS Quer'!L501</f>
        <v>0</v>
      </c>
      <c r="M501">
        <f>'Previous Trades Import_OMS Quer'!M501</f>
        <v>0</v>
      </c>
      <c r="N501">
        <f>'Previous Trades Import_OMS Quer'!N501</f>
        <v>0</v>
      </c>
      <c r="O501" t="str">
        <f>CLEAN('Previous Trades Import_OMS Quer'!O501)</f>
        <v/>
      </c>
      <c r="Q501" s="25">
        <f t="shared" si="14"/>
        <v>0</v>
      </c>
      <c r="R501" s="25" t="e">
        <f>VLOOKUP(O501,'Currency Balance'!$O$3:$Q$32,3,0)</f>
        <v>#N/A</v>
      </c>
      <c r="S501" t="e">
        <f t="shared" si="15"/>
        <v>#N/A</v>
      </c>
    </row>
    <row r="502" spans="1:19">
      <c r="A502">
        <f>'Previous Trades Import_OMS Quer'!A502</f>
        <v>0</v>
      </c>
      <c r="B502">
        <f>'Previous Trades Import_OMS Quer'!B502</f>
        <v>0</v>
      </c>
      <c r="C502" s="22">
        <f>'Previous Trades Import_OMS Quer'!C502</f>
        <v>0</v>
      </c>
      <c r="D502">
        <f>'Previous Trades Import_OMS Quer'!D502</f>
        <v>0</v>
      </c>
      <c r="E502" s="22">
        <f>'Previous Trades Import_OMS Quer'!E502</f>
        <v>0</v>
      </c>
      <c r="F502">
        <f>'Previous Trades Import_OMS Quer'!F502</f>
        <v>0</v>
      </c>
      <c r="G502">
        <f>'Previous Trades Import_OMS Quer'!G502</f>
        <v>0</v>
      </c>
      <c r="H502">
        <f>'Previous Trades Import_OMS Quer'!H502</f>
        <v>0</v>
      </c>
      <c r="I502">
        <f>'Previous Trades Import_OMS Quer'!I502</f>
        <v>0</v>
      </c>
      <c r="J502">
        <f>'Previous Trades Import_OMS Quer'!J502</f>
        <v>0</v>
      </c>
      <c r="K502">
        <f>'Previous Trades Import_OMS Quer'!K502</f>
        <v>0</v>
      </c>
      <c r="L502">
        <f>'Previous Trades Import_OMS Quer'!L502</f>
        <v>0</v>
      </c>
      <c r="M502">
        <f>'Previous Trades Import_OMS Quer'!M502</f>
        <v>0</v>
      </c>
      <c r="N502">
        <f>'Previous Trades Import_OMS Quer'!N502</f>
        <v>0</v>
      </c>
      <c r="O502" t="str">
        <f>CLEAN('Previous Trades Import_OMS Quer'!O502)</f>
        <v/>
      </c>
      <c r="Q502" s="25">
        <f t="shared" si="14"/>
        <v>0</v>
      </c>
      <c r="R502" s="25" t="e">
        <f>VLOOKUP(O502,'Currency Balance'!$O$3:$Q$32,3,0)</f>
        <v>#N/A</v>
      </c>
      <c r="S502" t="e">
        <f t="shared" si="15"/>
        <v>#N/A</v>
      </c>
    </row>
    <row r="503" spans="1:19">
      <c r="A503">
        <f>'Previous Trades Import_OMS Quer'!A503</f>
        <v>0</v>
      </c>
      <c r="B503">
        <f>'Previous Trades Import_OMS Quer'!B503</f>
        <v>0</v>
      </c>
      <c r="C503" s="22">
        <f>'Previous Trades Import_OMS Quer'!C503</f>
        <v>0</v>
      </c>
      <c r="D503">
        <f>'Previous Trades Import_OMS Quer'!D503</f>
        <v>0</v>
      </c>
      <c r="E503" s="22">
        <f>'Previous Trades Import_OMS Quer'!E503</f>
        <v>0</v>
      </c>
      <c r="F503">
        <f>'Previous Trades Import_OMS Quer'!F503</f>
        <v>0</v>
      </c>
      <c r="G503">
        <f>'Previous Trades Import_OMS Quer'!G503</f>
        <v>0</v>
      </c>
      <c r="H503">
        <f>'Previous Trades Import_OMS Quer'!H503</f>
        <v>0</v>
      </c>
      <c r="I503">
        <f>'Previous Trades Import_OMS Quer'!I503</f>
        <v>0</v>
      </c>
      <c r="J503">
        <f>'Previous Trades Import_OMS Quer'!J503</f>
        <v>0</v>
      </c>
      <c r="K503">
        <f>'Previous Trades Import_OMS Quer'!K503</f>
        <v>0</v>
      </c>
      <c r="L503">
        <f>'Previous Trades Import_OMS Quer'!L503</f>
        <v>0</v>
      </c>
      <c r="M503">
        <f>'Previous Trades Import_OMS Quer'!M503</f>
        <v>0</v>
      </c>
      <c r="N503">
        <f>'Previous Trades Import_OMS Quer'!N503</f>
        <v>0</v>
      </c>
      <c r="O503" t="str">
        <f>CLEAN('Previous Trades Import_OMS Quer'!O503)</f>
        <v/>
      </c>
      <c r="Q503" s="25">
        <f t="shared" si="14"/>
        <v>0</v>
      </c>
      <c r="R503" s="25" t="e">
        <f>VLOOKUP(O503,'Currency Balance'!$O$3:$Q$32,3,0)</f>
        <v>#N/A</v>
      </c>
      <c r="S503" t="e">
        <f t="shared" si="15"/>
        <v>#N/A</v>
      </c>
    </row>
    <row r="504" spans="1:19">
      <c r="A504">
        <f>'Previous Trades Import_OMS Quer'!A504</f>
        <v>0</v>
      </c>
      <c r="B504">
        <f>'Previous Trades Import_OMS Quer'!B504</f>
        <v>0</v>
      </c>
      <c r="C504" s="22">
        <f>'Previous Trades Import_OMS Quer'!C504</f>
        <v>0</v>
      </c>
      <c r="D504">
        <f>'Previous Trades Import_OMS Quer'!D504</f>
        <v>0</v>
      </c>
      <c r="E504" s="22">
        <f>'Previous Trades Import_OMS Quer'!E504</f>
        <v>0</v>
      </c>
      <c r="F504">
        <f>'Previous Trades Import_OMS Quer'!F504</f>
        <v>0</v>
      </c>
      <c r="G504">
        <f>'Previous Trades Import_OMS Quer'!G504</f>
        <v>0</v>
      </c>
      <c r="H504">
        <f>'Previous Trades Import_OMS Quer'!H504</f>
        <v>0</v>
      </c>
      <c r="I504">
        <f>'Previous Trades Import_OMS Quer'!I504</f>
        <v>0</v>
      </c>
      <c r="J504">
        <f>'Previous Trades Import_OMS Quer'!J504</f>
        <v>0</v>
      </c>
      <c r="K504">
        <f>'Previous Trades Import_OMS Quer'!K504</f>
        <v>0</v>
      </c>
      <c r="L504">
        <f>'Previous Trades Import_OMS Quer'!L504</f>
        <v>0</v>
      </c>
      <c r="M504">
        <f>'Previous Trades Import_OMS Quer'!M504</f>
        <v>0</v>
      </c>
      <c r="N504">
        <f>'Previous Trades Import_OMS Quer'!N504</f>
        <v>0</v>
      </c>
      <c r="O504" t="str">
        <f>CLEAN('Previous Trades Import_OMS Quer'!O504)</f>
        <v/>
      </c>
      <c r="Q504" s="25">
        <f t="shared" si="14"/>
        <v>0</v>
      </c>
      <c r="R504" s="25" t="e">
        <f>VLOOKUP(O504,'Currency Balance'!$O$3:$Q$32,3,0)</f>
        <v>#N/A</v>
      </c>
      <c r="S504" t="e">
        <f t="shared" si="15"/>
        <v>#N/A</v>
      </c>
    </row>
    <row r="505" spans="1:19">
      <c r="A505">
        <f>'Previous Trades Import_OMS Quer'!A505</f>
        <v>0</v>
      </c>
      <c r="B505">
        <f>'Previous Trades Import_OMS Quer'!B505</f>
        <v>0</v>
      </c>
      <c r="C505" s="22">
        <f>'Previous Trades Import_OMS Quer'!C505</f>
        <v>0</v>
      </c>
      <c r="D505">
        <f>'Previous Trades Import_OMS Quer'!D505</f>
        <v>0</v>
      </c>
      <c r="E505" s="22">
        <f>'Previous Trades Import_OMS Quer'!E505</f>
        <v>0</v>
      </c>
      <c r="F505">
        <f>'Previous Trades Import_OMS Quer'!F505</f>
        <v>0</v>
      </c>
      <c r="G505">
        <f>'Previous Trades Import_OMS Quer'!G505</f>
        <v>0</v>
      </c>
      <c r="H505">
        <f>'Previous Trades Import_OMS Quer'!H505</f>
        <v>0</v>
      </c>
      <c r="I505">
        <f>'Previous Trades Import_OMS Quer'!I505</f>
        <v>0</v>
      </c>
      <c r="J505">
        <f>'Previous Trades Import_OMS Quer'!J505</f>
        <v>0</v>
      </c>
      <c r="K505">
        <f>'Previous Trades Import_OMS Quer'!K505</f>
        <v>0</v>
      </c>
      <c r="L505">
        <f>'Previous Trades Import_OMS Quer'!L505</f>
        <v>0</v>
      </c>
      <c r="M505">
        <f>'Previous Trades Import_OMS Quer'!M505</f>
        <v>0</v>
      </c>
      <c r="N505">
        <f>'Previous Trades Import_OMS Quer'!N505</f>
        <v>0</v>
      </c>
      <c r="O505" t="str">
        <f>CLEAN('Previous Trades Import_OMS Quer'!O505)</f>
        <v/>
      </c>
      <c r="Q505" s="25">
        <f t="shared" si="14"/>
        <v>0</v>
      </c>
      <c r="R505" s="25" t="e">
        <f>VLOOKUP(O505,'Currency Balance'!$O$3:$Q$32,3,0)</f>
        <v>#N/A</v>
      </c>
      <c r="S505" t="e">
        <f t="shared" si="15"/>
        <v>#N/A</v>
      </c>
    </row>
    <row r="506" spans="1:19">
      <c r="A506">
        <f>'Previous Trades Import_OMS Quer'!A506</f>
        <v>0</v>
      </c>
      <c r="B506">
        <f>'Previous Trades Import_OMS Quer'!B506</f>
        <v>0</v>
      </c>
      <c r="C506" s="22">
        <f>'Previous Trades Import_OMS Quer'!C506</f>
        <v>0</v>
      </c>
      <c r="D506">
        <f>'Previous Trades Import_OMS Quer'!D506</f>
        <v>0</v>
      </c>
      <c r="E506" s="22">
        <f>'Previous Trades Import_OMS Quer'!E506</f>
        <v>0</v>
      </c>
      <c r="F506">
        <f>'Previous Trades Import_OMS Quer'!F506</f>
        <v>0</v>
      </c>
      <c r="G506">
        <f>'Previous Trades Import_OMS Quer'!G506</f>
        <v>0</v>
      </c>
      <c r="H506">
        <f>'Previous Trades Import_OMS Quer'!H506</f>
        <v>0</v>
      </c>
      <c r="I506">
        <f>'Previous Trades Import_OMS Quer'!I506</f>
        <v>0</v>
      </c>
      <c r="J506">
        <f>'Previous Trades Import_OMS Quer'!J506</f>
        <v>0</v>
      </c>
      <c r="K506">
        <f>'Previous Trades Import_OMS Quer'!K506</f>
        <v>0</v>
      </c>
      <c r="L506">
        <f>'Previous Trades Import_OMS Quer'!L506</f>
        <v>0</v>
      </c>
      <c r="M506">
        <f>'Previous Trades Import_OMS Quer'!M506</f>
        <v>0</v>
      </c>
      <c r="N506">
        <f>'Previous Trades Import_OMS Quer'!N506</f>
        <v>0</v>
      </c>
      <c r="O506" t="str">
        <f>CLEAN('Previous Trades Import_OMS Quer'!O506)</f>
        <v/>
      </c>
      <c r="Q506" s="25">
        <f t="shared" si="14"/>
        <v>0</v>
      </c>
      <c r="R506" s="25" t="e">
        <f>VLOOKUP(O506,'Currency Balance'!$O$3:$Q$32,3,0)</f>
        <v>#N/A</v>
      </c>
      <c r="S506" t="e">
        <f t="shared" si="15"/>
        <v>#N/A</v>
      </c>
    </row>
    <row r="507" spans="1:19">
      <c r="A507">
        <f>'Previous Trades Import_OMS Quer'!A507</f>
        <v>0</v>
      </c>
      <c r="B507">
        <f>'Previous Trades Import_OMS Quer'!B507</f>
        <v>0</v>
      </c>
      <c r="C507" s="22">
        <f>'Previous Trades Import_OMS Quer'!C507</f>
        <v>0</v>
      </c>
      <c r="D507">
        <f>'Previous Trades Import_OMS Quer'!D507</f>
        <v>0</v>
      </c>
      <c r="E507" s="22">
        <f>'Previous Trades Import_OMS Quer'!E507</f>
        <v>0</v>
      </c>
      <c r="F507">
        <f>'Previous Trades Import_OMS Quer'!F507</f>
        <v>0</v>
      </c>
      <c r="G507">
        <f>'Previous Trades Import_OMS Quer'!G507</f>
        <v>0</v>
      </c>
      <c r="H507">
        <f>'Previous Trades Import_OMS Quer'!H507</f>
        <v>0</v>
      </c>
      <c r="I507">
        <f>'Previous Trades Import_OMS Quer'!I507</f>
        <v>0</v>
      </c>
      <c r="J507">
        <f>'Previous Trades Import_OMS Quer'!J507</f>
        <v>0</v>
      </c>
      <c r="K507">
        <f>'Previous Trades Import_OMS Quer'!K507</f>
        <v>0</v>
      </c>
      <c r="L507">
        <f>'Previous Trades Import_OMS Quer'!L507</f>
        <v>0</v>
      </c>
      <c r="M507">
        <f>'Previous Trades Import_OMS Quer'!M507</f>
        <v>0</v>
      </c>
      <c r="N507">
        <f>'Previous Trades Import_OMS Quer'!N507</f>
        <v>0</v>
      </c>
      <c r="O507" t="str">
        <f>CLEAN('Previous Trades Import_OMS Quer'!O507)</f>
        <v/>
      </c>
      <c r="Q507" s="25">
        <f t="shared" si="14"/>
        <v>0</v>
      </c>
      <c r="R507" s="25" t="e">
        <f>VLOOKUP(O507,'Currency Balance'!$O$3:$Q$32,3,0)</f>
        <v>#N/A</v>
      </c>
      <c r="S507" t="e">
        <f t="shared" si="15"/>
        <v>#N/A</v>
      </c>
    </row>
    <row r="508" spans="1:19">
      <c r="A508">
        <f>'Previous Trades Import_OMS Quer'!A508</f>
        <v>0</v>
      </c>
      <c r="B508">
        <f>'Previous Trades Import_OMS Quer'!B508</f>
        <v>0</v>
      </c>
      <c r="C508" s="22">
        <f>'Previous Trades Import_OMS Quer'!C508</f>
        <v>0</v>
      </c>
      <c r="D508">
        <f>'Previous Trades Import_OMS Quer'!D508</f>
        <v>0</v>
      </c>
      <c r="E508" s="22">
        <f>'Previous Trades Import_OMS Quer'!E508</f>
        <v>0</v>
      </c>
      <c r="F508">
        <f>'Previous Trades Import_OMS Quer'!F508</f>
        <v>0</v>
      </c>
      <c r="G508">
        <f>'Previous Trades Import_OMS Quer'!G508</f>
        <v>0</v>
      </c>
      <c r="H508">
        <f>'Previous Trades Import_OMS Quer'!H508</f>
        <v>0</v>
      </c>
      <c r="I508">
        <f>'Previous Trades Import_OMS Quer'!I508</f>
        <v>0</v>
      </c>
      <c r="J508">
        <f>'Previous Trades Import_OMS Quer'!J508</f>
        <v>0</v>
      </c>
      <c r="K508">
        <f>'Previous Trades Import_OMS Quer'!K508</f>
        <v>0</v>
      </c>
      <c r="L508">
        <f>'Previous Trades Import_OMS Quer'!L508</f>
        <v>0</v>
      </c>
      <c r="M508">
        <f>'Previous Trades Import_OMS Quer'!M508</f>
        <v>0</v>
      </c>
      <c r="N508">
        <f>'Previous Trades Import_OMS Quer'!N508</f>
        <v>0</v>
      </c>
      <c r="O508" t="str">
        <f>CLEAN('Previous Trades Import_OMS Quer'!O508)</f>
        <v/>
      </c>
      <c r="Q508" s="25">
        <f t="shared" si="14"/>
        <v>0</v>
      </c>
      <c r="R508" s="25" t="e">
        <f>VLOOKUP(O508,'Currency Balance'!$O$3:$Q$32,3,0)</f>
        <v>#N/A</v>
      </c>
      <c r="S508" t="e">
        <f t="shared" si="15"/>
        <v>#N/A</v>
      </c>
    </row>
    <row r="509" spans="1:19">
      <c r="A509">
        <f>'Previous Trades Import_OMS Quer'!A509</f>
        <v>0</v>
      </c>
      <c r="B509">
        <f>'Previous Trades Import_OMS Quer'!B509</f>
        <v>0</v>
      </c>
      <c r="C509" s="22">
        <f>'Previous Trades Import_OMS Quer'!C509</f>
        <v>0</v>
      </c>
      <c r="D509">
        <f>'Previous Trades Import_OMS Quer'!D509</f>
        <v>0</v>
      </c>
      <c r="E509" s="22">
        <f>'Previous Trades Import_OMS Quer'!E509</f>
        <v>0</v>
      </c>
      <c r="F509">
        <f>'Previous Trades Import_OMS Quer'!F509</f>
        <v>0</v>
      </c>
      <c r="G509">
        <f>'Previous Trades Import_OMS Quer'!G509</f>
        <v>0</v>
      </c>
      <c r="H509">
        <f>'Previous Trades Import_OMS Quer'!H509</f>
        <v>0</v>
      </c>
      <c r="I509">
        <f>'Previous Trades Import_OMS Quer'!I509</f>
        <v>0</v>
      </c>
      <c r="J509">
        <f>'Previous Trades Import_OMS Quer'!J509</f>
        <v>0</v>
      </c>
      <c r="K509">
        <f>'Previous Trades Import_OMS Quer'!K509</f>
        <v>0</v>
      </c>
      <c r="L509">
        <f>'Previous Trades Import_OMS Quer'!L509</f>
        <v>0</v>
      </c>
      <c r="M509">
        <f>'Previous Trades Import_OMS Quer'!M509</f>
        <v>0</v>
      </c>
      <c r="N509">
        <f>'Previous Trades Import_OMS Quer'!N509</f>
        <v>0</v>
      </c>
      <c r="O509" t="str">
        <f>CLEAN('Previous Trades Import_OMS Quer'!O509)</f>
        <v/>
      </c>
      <c r="Q509" s="25">
        <f t="shared" si="14"/>
        <v>0</v>
      </c>
      <c r="R509" s="25" t="e">
        <f>VLOOKUP(O509,'Currency Balance'!$O$3:$Q$32,3,0)</f>
        <v>#N/A</v>
      </c>
      <c r="S509" t="e">
        <f t="shared" si="15"/>
        <v>#N/A</v>
      </c>
    </row>
    <row r="510" spans="1:19">
      <c r="A510">
        <f>'Previous Trades Import_OMS Quer'!A510</f>
        <v>0</v>
      </c>
      <c r="B510">
        <f>'Previous Trades Import_OMS Quer'!B510</f>
        <v>0</v>
      </c>
      <c r="C510" s="22">
        <f>'Previous Trades Import_OMS Quer'!C510</f>
        <v>0</v>
      </c>
      <c r="D510">
        <f>'Previous Trades Import_OMS Quer'!D510</f>
        <v>0</v>
      </c>
      <c r="E510" s="22">
        <f>'Previous Trades Import_OMS Quer'!E510</f>
        <v>0</v>
      </c>
      <c r="F510">
        <f>'Previous Trades Import_OMS Quer'!F510</f>
        <v>0</v>
      </c>
      <c r="G510">
        <f>'Previous Trades Import_OMS Quer'!G510</f>
        <v>0</v>
      </c>
      <c r="H510">
        <f>'Previous Trades Import_OMS Quer'!H510</f>
        <v>0</v>
      </c>
      <c r="I510">
        <f>'Previous Trades Import_OMS Quer'!I510</f>
        <v>0</v>
      </c>
      <c r="J510">
        <f>'Previous Trades Import_OMS Quer'!J510</f>
        <v>0</v>
      </c>
      <c r="K510">
        <f>'Previous Trades Import_OMS Quer'!K510</f>
        <v>0</v>
      </c>
      <c r="L510">
        <f>'Previous Trades Import_OMS Quer'!L510</f>
        <v>0</v>
      </c>
      <c r="M510">
        <f>'Previous Trades Import_OMS Quer'!M510</f>
        <v>0</v>
      </c>
      <c r="N510">
        <f>'Previous Trades Import_OMS Quer'!N510</f>
        <v>0</v>
      </c>
      <c r="O510" t="str">
        <f>CLEAN('Previous Trades Import_OMS Quer'!O510)</f>
        <v/>
      </c>
      <c r="Q510" s="25">
        <f t="shared" si="14"/>
        <v>0</v>
      </c>
      <c r="R510" s="25" t="e">
        <f>VLOOKUP(O510,'Currency Balance'!$O$3:$Q$32,3,0)</f>
        <v>#N/A</v>
      </c>
      <c r="S510" t="e">
        <f t="shared" si="15"/>
        <v>#N/A</v>
      </c>
    </row>
    <row r="511" spans="1:19">
      <c r="A511">
        <f>'Previous Trades Import_OMS Quer'!A511</f>
        <v>0</v>
      </c>
      <c r="B511">
        <f>'Previous Trades Import_OMS Quer'!B511</f>
        <v>0</v>
      </c>
      <c r="C511" s="22">
        <f>'Previous Trades Import_OMS Quer'!C511</f>
        <v>0</v>
      </c>
      <c r="D511">
        <f>'Previous Trades Import_OMS Quer'!D511</f>
        <v>0</v>
      </c>
      <c r="E511" s="22">
        <f>'Previous Trades Import_OMS Quer'!E511</f>
        <v>0</v>
      </c>
      <c r="F511">
        <f>'Previous Trades Import_OMS Quer'!F511</f>
        <v>0</v>
      </c>
      <c r="G511">
        <f>'Previous Trades Import_OMS Quer'!G511</f>
        <v>0</v>
      </c>
      <c r="H511">
        <f>'Previous Trades Import_OMS Quer'!H511</f>
        <v>0</v>
      </c>
      <c r="I511">
        <f>'Previous Trades Import_OMS Quer'!I511</f>
        <v>0</v>
      </c>
      <c r="J511">
        <f>'Previous Trades Import_OMS Quer'!J511</f>
        <v>0</v>
      </c>
      <c r="K511">
        <f>'Previous Trades Import_OMS Quer'!K511</f>
        <v>0</v>
      </c>
      <c r="L511">
        <f>'Previous Trades Import_OMS Quer'!L511</f>
        <v>0</v>
      </c>
      <c r="M511">
        <f>'Previous Trades Import_OMS Quer'!M511</f>
        <v>0</v>
      </c>
      <c r="N511">
        <f>'Previous Trades Import_OMS Quer'!N511</f>
        <v>0</v>
      </c>
      <c r="O511" t="str">
        <f>CLEAN('Previous Trades Import_OMS Quer'!O511)</f>
        <v/>
      </c>
      <c r="Q511" s="25">
        <f t="shared" si="14"/>
        <v>0</v>
      </c>
      <c r="R511" s="25" t="e">
        <f>VLOOKUP(O511,'Currency Balance'!$O$3:$Q$32,3,0)</f>
        <v>#N/A</v>
      </c>
      <c r="S511" t="e">
        <f t="shared" si="15"/>
        <v>#N/A</v>
      </c>
    </row>
    <row r="512" spans="1:19">
      <c r="A512">
        <f>'Previous Trades Import_OMS Quer'!A512</f>
        <v>0</v>
      </c>
      <c r="B512">
        <f>'Previous Trades Import_OMS Quer'!B512</f>
        <v>0</v>
      </c>
      <c r="C512" s="22">
        <f>'Previous Trades Import_OMS Quer'!C512</f>
        <v>0</v>
      </c>
      <c r="D512">
        <f>'Previous Trades Import_OMS Quer'!D512</f>
        <v>0</v>
      </c>
      <c r="E512" s="22">
        <f>'Previous Trades Import_OMS Quer'!E512</f>
        <v>0</v>
      </c>
      <c r="F512">
        <f>'Previous Trades Import_OMS Quer'!F512</f>
        <v>0</v>
      </c>
      <c r="G512">
        <f>'Previous Trades Import_OMS Quer'!G512</f>
        <v>0</v>
      </c>
      <c r="H512">
        <f>'Previous Trades Import_OMS Quer'!H512</f>
        <v>0</v>
      </c>
      <c r="I512">
        <f>'Previous Trades Import_OMS Quer'!I512</f>
        <v>0</v>
      </c>
      <c r="J512">
        <f>'Previous Trades Import_OMS Quer'!J512</f>
        <v>0</v>
      </c>
      <c r="K512">
        <f>'Previous Trades Import_OMS Quer'!K512</f>
        <v>0</v>
      </c>
      <c r="L512">
        <f>'Previous Trades Import_OMS Quer'!L512</f>
        <v>0</v>
      </c>
      <c r="M512">
        <f>'Previous Trades Import_OMS Quer'!M512</f>
        <v>0</v>
      </c>
      <c r="N512">
        <f>'Previous Trades Import_OMS Quer'!N512</f>
        <v>0</v>
      </c>
      <c r="O512" t="str">
        <f>CLEAN('Previous Trades Import_OMS Quer'!O512)</f>
        <v/>
      </c>
      <c r="Q512" s="25">
        <f t="shared" si="14"/>
        <v>0</v>
      </c>
      <c r="R512" s="25" t="e">
        <f>VLOOKUP(O512,'Currency Balance'!$O$3:$Q$32,3,0)</f>
        <v>#N/A</v>
      </c>
      <c r="S512" t="e">
        <f t="shared" si="15"/>
        <v>#N/A</v>
      </c>
    </row>
    <row r="513" spans="1:19">
      <c r="A513">
        <f>'Previous Trades Import_OMS Quer'!A513</f>
        <v>0</v>
      </c>
      <c r="B513">
        <f>'Previous Trades Import_OMS Quer'!B513</f>
        <v>0</v>
      </c>
      <c r="C513" s="22">
        <f>'Previous Trades Import_OMS Quer'!C513</f>
        <v>0</v>
      </c>
      <c r="D513">
        <f>'Previous Trades Import_OMS Quer'!D513</f>
        <v>0</v>
      </c>
      <c r="E513" s="22">
        <f>'Previous Trades Import_OMS Quer'!E513</f>
        <v>0</v>
      </c>
      <c r="F513">
        <f>'Previous Trades Import_OMS Quer'!F513</f>
        <v>0</v>
      </c>
      <c r="G513">
        <f>'Previous Trades Import_OMS Quer'!G513</f>
        <v>0</v>
      </c>
      <c r="H513">
        <f>'Previous Trades Import_OMS Quer'!H513</f>
        <v>0</v>
      </c>
      <c r="I513">
        <f>'Previous Trades Import_OMS Quer'!I513</f>
        <v>0</v>
      </c>
      <c r="J513">
        <f>'Previous Trades Import_OMS Quer'!J513</f>
        <v>0</v>
      </c>
      <c r="K513">
        <f>'Previous Trades Import_OMS Quer'!K513</f>
        <v>0</v>
      </c>
      <c r="L513">
        <f>'Previous Trades Import_OMS Quer'!L513</f>
        <v>0</v>
      </c>
      <c r="M513">
        <f>'Previous Trades Import_OMS Quer'!M513</f>
        <v>0</v>
      </c>
      <c r="N513">
        <f>'Previous Trades Import_OMS Quer'!N513</f>
        <v>0</v>
      </c>
      <c r="O513" t="str">
        <f>CLEAN('Previous Trades Import_OMS Quer'!O513)</f>
        <v/>
      </c>
      <c r="Q513" s="25">
        <f t="shared" si="14"/>
        <v>0</v>
      </c>
      <c r="R513" s="25" t="e">
        <f>VLOOKUP(O513,'Currency Balance'!$O$3:$Q$32,3,0)</f>
        <v>#N/A</v>
      </c>
      <c r="S513" t="e">
        <f t="shared" si="15"/>
        <v>#N/A</v>
      </c>
    </row>
    <row r="514" spans="1:19">
      <c r="A514">
        <f>'Previous Trades Import_OMS Quer'!A514</f>
        <v>0</v>
      </c>
      <c r="B514">
        <f>'Previous Trades Import_OMS Quer'!B514</f>
        <v>0</v>
      </c>
      <c r="C514" s="22">
        <f>'Previous Trades Import_OMS Quer'!C514</f>
        <v>0</v>
      </c>
      <c r="D514">
        <f>'Previous Trades Import_OMS Quer'!D514</f>
        <v>0</v>
      </c>
      <c r="E514" s="22">
        <f>'Previous Trades Import_OMS Quer'!E514</f>
        <v>0</v>
      </c>
      <c r="F514">
        <f>'Previous Trades Import_OMS Quer'!F514</f>
        <v>0</v>
      </c>
      <c r="G514">
        <f>'Previous Trades Import_OMS Quer'!G514</f>
        <v>0</v>
      </c>
      <c r="H514">
        <f>'Previous Trades Import_OMS Quer'!H514</f>
        <v>0</v>
      </c>
      <c r="I514">
        <f>'Previous Trades Import_OMS Quer'!I514</f>
        <v>0</v>
      </c>
      <c r="J514">
        <f>'Previous Trades Import_OMS Quer'!J514</f>
        <v>0</v>
      </c>
      <c r="K514">
        <f>'Previous Trades Import_OMS Quer'!K514</f>
        <v>0</v>
      </c>
      <c r="L514">
        <f>'Previous Trades Import_OMS Quer'!L514</f>
        <v>0</v>
      </c>
      <c r="M514">
        <f>'Previous Trades Import_OMS Quer'!M514</f>
        <v>0</v>
      </c>
      <c r="N514">
        <f>'Previous Trades Import_OMS Quer'!N514</f>
        <v>0</v>
      </c>
      <c r="O514" t="str">
        <f>CLEAN('Previous Trades Import_OMS Quer'!O514)</f>
        <v/>
      </c>
      <c r="Q514" s="25">
        <f t="shared" ref="Q514:Q577" si="16">IF(G514="sell",M514,-M514)</f>
        <v>0</v>
      </c>
      <c r="R514" s="25" t="e">
        <f>VLOOKUP(O514,'Currency Balance'!$O$3:$Q$32,3,0)</f>
        <v>#N/A</v>
      </c>
      <c r="S514" t="e">
        <f t="shared" ref="S514:S577" si="17">Q514/R514</f>
        <v>#N/A</v>
      </c>
    </row>
    <row r="515" spans="1:19">
      <c r="A515">
        <f>'Previous Trades Import_OMS Quer'!A515</f>
        <v>0</v>
      </c>
      <c r="B515">
        <f>'Previous Trades Import_OMS Quer'!B515</f>
        <v>0</v>
      </c>
      <c r="C515" s="22">
        <f>'Previous Trades Import_OMS Quer'!C515</f>
        <v>0</v>
      </c>
      <c r="D515">
        <f>'Previous Trades Import_OMS Quer'!D515</f>
        <v>0</v>
      </c>
      <c r="E515" s="22">
        <f>'Previous Trades Import_OMS Quer'!E515</f>
        <v>0</v>
      </c>
      <c r="F515">
        <f>'Previous Trades Import_OMS Quer'!F515</f>
        <v>0</v>
      </c>
      <c r="G515">
        <f>'Previous Trades Import_OMS Quer'!G515</f>
        <v>0</v>
      </c>
      <c r="H515">
        <f>'Previous Trades Import_OMS Quer'!H515</f>
        <v>0</v>
      </c>
      <c r="I515">
        <f>'Previous Trades Import_OMS Quer'!I515</f>
        <v>0</v>
      </c>
      <c r="J515">
        <f>'Previous Trades Import_OMS Quer'!J515</f>
        <v>0</v>
      </c>
      <c r="K515">
        <f>'Previous Trades Import_OMS Quer'!K515</f>
        <v>0</v>
      </c>
      <c r="L515">
        <f>'Previous Trades Import_OMS Quer'!L515</f>
        <v>0</v>
      </c>
      <c r="M515">
        <f>'Previous Trades Import_OMS Quer'!M515</f>
        <v>0</v>
      </c>
      <c r="N515">
        <f>'Previous Trades Import_OMS Quer'!N515</f>
        <v>0</v>
      </c>
      <c r="O515" t="str">
        <f>CLEAN('Previous Trades Import_OMS Quer'!O515)</f>
        <v/>
      </c>
      <c r="Q515" s="25">
        <f t="shared" si="16"/>
        <v>0</v>
      </c>
      <c r="R515" s="25" t="e">
        <f>VLOOKUP(O515,'Currency Balance'!$O$3:$Q$32,3,0)</f>
        <v>#N/A</v>
      </c>
      <c r="S515" t="e">
        <f t="shared" si="17"/>
        <v>#N/A</v>
      </c>
    </row>
    <row r="516" spans="1:19">
      <c r="A516">
        <f>'Previous Trades Import_OMS Quer'!A516</f>
        <v>0</v>
      </c>
      <c r="B516">
        <f>'Previous Trades Import_OMS Quer'!B516</f>
        <v>0</v>
      </c>
      <c r="C516" s="22">
        <f>'Previous Trades Import_OMS Quer'!C516</f>
        <v>0</v>
      </c>
      <c r="D516">
        <f>'Previous Trades Import_OMS Quer'!D516</f>
        <v>0</v>
      </c>
      <c r="E516" s="22">
        <f>'Previous Trades Import_OMS Quer'!E516</f>
        <v>0</v>
      </c>
      <c r="F516">
        <f>'Previous Trades Import_OMS Quer'!F516</f>
        <v>0</v>
      </c>
      <c r="G516">
        <f>'Previous Trades Import_OMS Quer'!G516</f>
        <v>0</v>
      </c>
      <c r="H516">
        <f>'Previous Trades Import_OMS Quer'!H516</f>
        <v>0</v>
      </c>
      <c r="I516">
        <f>'Previous Trades Import_OMS Quer'!I516</f>
        <v>0</v>
      </c>
      <c r="J516">
        <f>'Previous Trades Import_OMS Quer'!J516</f>
        <v>0</v>
      </c>
      <c r="K516">
        <f>'Previous Trades Import_OMS Quer'!K516</f>
        <v>0</v>
      </c>
      <c r="L516">
        <f>'Previous Trades Import_OMS Quer'!L516</f>
        <v>0</v>
      </c>
      <c r="M516">
        <f>'Previous Trades Import_OMS Quer'!M516</f>
        <v>0</v>
      </c>
      <c r="N516">
        <f>'Previous Trades Import_OMS Quer'!N516</f>
        <v>0</v>
      </c>
      <c r="O516" t="str">
        <f>CLEAN('Previous Trades Import_OMS Quer'!O516)</f>
        <v/>
      </c>
      <c r="Q516" s="25">
        <f t="shared" si="16"/>
        <v>0</v>
      </c>
      <c r="R516" s="25" t="e">
        <f>VLOOKUP(O516,'Currency Balance'!$O$3:$Q$32,3,0)</f>
        <v>#N/A</v>
      </c>
      <c r="S516" t="e">
        <f t="shared" si="17"/>
        <v>#N/A</v>
      </c>
    </row>
    <row r="517" spans="1:19">
      <c r="A517">
        <f>'Previous Trades Import_OMS Quer'!A517</f>
        <v>0</v>
      </c>
      <c r="B517">
        <f>'Previous Trades Import_OMS Quer'!B517</f>
        <v>0</v>
      </c>
      <c r="C517" s="22">
        <f>'Previous Trades Import_OMS Quer'!C517</f>
        <v>0</v>
      </c>
      <c r="D517">
        <f>'Previous Trades Import_OMS Quer'!D517</f>
        <v>0</v>
      </c>
      <c r="E517" s="22">
        <f>'Previous Trades Import_OMS Quer'!E517</f>
        <v>0</v>
      </c>
      <c r="F517">
        <f>'Previous Trades Import_OMS Quer'!F517</f>
        <v>0</v>
      </c>
      <c r="G517">
        <f>'Previous Trades Import_OMS Quer'!G517</f>
        <v>0</v>
      </c>
      <c r="H517">
        <f>'Previous Trades Import_OMS Quer'!H517</f>
        <v>0</v>
      </c>
      <c r="I517">
        <f>'Previous Trades Import_OMS Quer'!I517</f>
        <v>0</v>
      </c>
      <c r="J517">
        <f>'Previous Trades Import_OMS Quer'!J517</f>
        <v>0</v>
      </c>
      <c r="K517">
        <f>'Previous Trades Import_OMS Quer'!K517</f>
        <v>0</v>
      </c>
      <c r="L517">
        <f>'Previous Trades Import_OMS Quer'!L517</f>
        <v>0</v>
      </c>
      <c r="M517">
        <f>'Previous Trades Import_OMS Quer'!M517</f>
        <v>0</v>
      </c>
      <c r="N517">
        <f>'Previous Trades Import_OMS Quer'!N517</f>
        <v>0</v>
      </c>
      <c r="O517" t="str">
        <f>CLEAN('Previous Trades Import_OMS Quer'!O517)</f>
        <v/>
      </c>
      <c r="Q517" s="25">
        <f t="shared" si="16"/>
        <v>0</v>
      </c>
      <c r="R517" s="25" t="e">
        <f>VLOOKUP(O517,'Currency Balance'!$O$3:$Q$32,3,0)</f>
        <v>#N/A</v>
      </c>
      <c r="S517" t="e">
        <f t="shared" si="17"/>
        <v>#N/A</v>
      </c>
    </row>
    <row r="518" spans="1:19">
      <c r="A518">
        <f>'Previous Trades Import_OMS Quer'!A518</f>
        <v>0</v>
      </c>
      <c r="B518">
        <f>'Previous Trades Import_OMS Quer'!B518</f>
        <v>0</v>
      </c>
      <c r="C518" s="22">
        <f>'Previous Trades Import_OMS Quer'!C518</f>
        <v>0</v>
      </c>
      <c r="D518">
        <f>'Previous Trades Import_OMS Quer'!D518</f>
        <v>0</v>
      </c>
      <c r="E518" s="22">
        <f>'Previous Trades Import_OMS Quer'!E518</f>
        <v>0</v>
      </c>
      <c r="F518">
        <f>'Previous Trades Import_OMS Quer'!F518</f>
        <v>0</v>
      </c>
      <c r="G518">
        <f>'Previous Trades Import_OMS Quer'!G518</f>
        <v>0</v>
      </c>
      <c r="H518">
        <f>'Previous Trades Import_OMS Quer'!H518</f>
        <v>0</v>
      </c>
      <c r="I518">
        <f>'Previous Trades Import_OMS Quer'!I518</f>
        <v>0</v>
      </c>
      <c r="J518">
        <f>'Previous Trades Import_OMS Quer'!J518</f>
        <v>0</v>
      </c>
      <c r="K518">
        <f>'Previous Trades Import_OMS Quer'!K518</f>
        <v>0</v>
      </c>
      <c r="L518">
        <f>'Previous Trades Import_OMS Quer'!L518</f>
        <v>0</v>
      </c>
      <c r="M518">
        <f>'Previous Trades Import_OMS Quer'!M518</f>
        <v>0</v>
      </c>
      <c r="N518">
        <f>'Previous Trades Import_OMS Quer'!N518</f>
        <v>0</v>
      </c>
      <c r="O518" t="str">
        <f>CLEAN('Previous Trades Import_OMS Quer'!O518)</f>
        <v/>
      </c>
      <c r="Q518" s="25">
        <f t="shared" si="16"/>
        <v>0</v>
      </c>
      <c r="R518" s="25" t="e">
        <f>VLOOKUP(O518,'Currency Balance'!$O$3:$Q$32,3,0)</f>
        <v>#N/A</v>
      </c>
      <c r="S518" t="e">
        <f t="shared" si="17"/>
        <v>#N/A</v>
      </c>
    </row>
    <row r="519" spans="1:19">
      <c r="A519">
        <f>'Previous Trades Import_OMS Quer'!A519</f>
        <v>0</v>
      </c>
      <c r="B519">
        <f>'Previous Trades Import_OMS Quer'!B519</f>
        <v>0</v>
      </c>
      <c r="C519" s="22">
        <f>'Previous Trades Import_OMS Quer'!C519</f>
        <v>0</v>
      </c>
      <c r="D519">
        <f>'Previous Trades Import_OMS Quer'!D519</f>
        <v>0</v>
      </c>
      <c r="E519" s="22">
        <f>'Previous Trades Import_OMS Quer'!E519</f>
        <v>0</v>
      </c>
      <c r="F519">
        <f>'Previous Trades Import_OMS Quer'!F519</f>
        <v>0</v>
      </c>
      <c r="G519">
        <f>'Previous Trades Import_OMS Quer'!G519</f>
        <v>0</v>
      </c>
      <c r="H519">
        <f>'Previous Trades Import_OMS Quer'!H519</f>
        <v>0</v>
      </c>
      <c r="I519">
        <f>'Previous Trades Import_OMS Quer'!I519</f>
        <v>0</v>
      </c>
      <c r="J519">
        <f>'Previous Trades Import_OMS Quer'!J519</f>
        <v>0</v>
      </c>
      <c r="K519">
        <f>'Previous Trades Import_OMS Quer'!K519</f>
        <v>0</v>
      </c>
      <c r="L519">
        <f>'Previous Trades Import_OMS Quer'!L519</f>
        <v>0</v>
      </c>
      <c r="M519">
        <f>'Previous Trades Import_OMS Quer'!M519</f>
        <v>0</v>
      </c>
      <c r="N519">
        <f>'Previous Trades Import_OMS Quer'!N519</f>
        <v>0</v>
      </c>
      <c r="O519" t="str">
        <f>CLEAN('Previous Trades Import_OMS Quer'!O519)</f>
        <v/>
      </c>
      <c r="Q519" s="25">
        <f t="shared" si="16"/>
        <v>0</v>
      </c>
      <c r="R519" s="25" t="e">
        <f>VLOOKUP(O519,'Currency Balance'!$O$3:$Q$32,3,0)</f>
        <v>#N/A</v>
      </c>
      <c r="S519" t="e">
        <f t="shared" si="17"/>
        <v>#N/A</v>
      </c>
    </row>
    <row r="520" spans="1:19">
      <c r="A520">
        <f>'Previous Trades Import_OMS Quer'!A520</f>
        <v>0</v>
      </c>
      <c r="B520">
        <f>'Previous Trades Import_OMS Quer'!B520</f>
        <v>0</v>
      </c>
      <c r="C520" s="22">
        <f>'Previous Trades Import_OMS Quer'!C520</f>
        <v>0</v>
      </c>
      <c r="D520">
        <f>'Previous Trades Import_OMS Quer'!D520</f>
        <v>0</v>
      </c>
      <c r="E520" s="22">
        <f>'Previous Trades Import_OMS Quer'!E520</f>
        <v>0</v>
      </c>
      <c r="F520">
        <f>'Previous Trades Import_OMS Quer'!F520</f>
        <v>0</v>
      </c>
      <c r="G520">
        <f>'Previous Trades Import_OMS Quer'!G520</f>
        <v>0</v>
      </c>
      <c r="H520">
        <f>'Previous Trades Import_OMS Quer'!H520</f>
        <v>0</v>
      </c>
      <c r="I520">
        <f>'Previous Trades Import_OMS Quer'!I520</f>
        <v>0</v>
      </c>
      <c r="J520">
        <f>'Previous Trades Import_OMS Quer'!J520</f>
        <v>0</v>
      </c>
      <c r="K520">
        <f>'Previous Trades Import_OMS Quer'!K520</f>
        <v>0</v>
      </c>
      <c r="L520">
        <f>'Previous Trades Import_OMS Quer'!L520</f>
        <v>0</v>
      </c>
      <c r="M520">
        <f>'Previous Trades Import_OMS Quer'!M520</f>
        <v>0</v>
      </c>
      <c r="N520">
        <f>'Previous Trades Import_OMS Quer'!N520</f>
        <v>0</v>
      </c>
      <c r="O520" t="str">
        <f>CLEAN('Previous Trades Import_OMS Quer'!O520)</f>
        <v/>
      </c>
      <c r="Q520" s="25">
        <f t="shared" si="16"/>
        <v>0</v>
      </c>
      <c r="R520" s="25" t="e">
        <f>VLOOKUP(O520,'Currency Balance'!$O$3:$Q$32,3,0)</f>
        <v>#N/A</v>
      </c>
      <c r="S520" t="e">
        <f t="shared" si="17"/>
        <v>#N/A</v>
      </c>
    </row>
    <row r="521" spans="1:19">
      <c r="A521">
        <f>'Previous Trades Import_OMS Quer'!A521</f>
        <v>0</v>
      </c>
      <c r="B521">
        <f>'Previous Trades Import_OMS Quer'!B521</f>
        <v>0</v>
      </c>
      <c r="C521" s="22">
        <f>'Previous Trades Import_OMS Quer'!C521</f>
        <v>0</v>
      </c>
      <c r="D521">
        <f>'Previous Trades Import_OMS Quer'!D521</f>
        <v>0</v>
      </c>
      <c r="E521" s="22">
        <f>'Previous Trades Import_OMS Quer'!E521</f>
        <v>0</v>
      </c>
      <c r="F521">
        <f>'Previous Trades Import_OMS Quer'!F521</f>
        <v>0</v>
      </c>
      <c r="G521">
        <f>'Previous Trades Import_OMS Quer'!G521</f>
        <v>0</v>
      </c>
      <c r="H521">
        <f>'Previous Trades Import_OMS Quer'!H521</f>
        <v>0</v>
      </c>
      <c r="I521">
        <f>'Previous Trades Import_OMS Quer'!I521</f>
        <v>0</v>
      </c>
      <c r="J521">
        <f>'Previous Trades Import_OMS Quer'!J521</f>
        <v>0</v>
      </c>
      <c r="K521">
        <f>'Previous Trades Import_OMS Quer'!K521</f>
        <v>0</v>
      </c>
      <c r="L521">
        <f>'Previous Trades Import_OMS Quer'!L521</f>
        <v>0</v>
      </c>
      <c r="M521">
        <f>'Previous Trades Import_OMS Quer'!M521</f>
        <v>0</v>
      </c>
      <c r="N521">
        <f>'Previous Trades Import_OMS Quer'!N521</f>
        <v>0</v>
      </c>
      <c r="O521" t="str">
        <f>CLEAN('Previous Trades Import_OMS Quer'!O521)</f>
        <v/>
      </c>
      <c r="Q521" s="25">
        <f t="shared" si="16"/>
        <v>0</v>
      </c>
      <c r="R521" s="25" t="e">
        <f>VLOOKUP(O521,'Currency Balance'!$O$3:$Q$32,3,0)</f>
        <v>#N/A</v>
      </c>
      <c r="S521" t="e">
        <f t="shared" si="17"/>
        <v>#N/A</v>
      </c>
    </row>
    <row r="522" spans="1:19">
      <c r="A522">
        <f>'Previous Trades Import_OMS Quer'!A522</f>
        <v>0</v>
      </c>
      <c r="B522">
        <f>'Previous Trades Import_OMS Quer'!B522</f>
        <v>0</v>
      </c>
      <c r="C522" s="22">
        <f>'Previous Trades Import_OMS Quer'!C522</f>
        <v>0</v>
      </c>
      <c r="D522">
        <f>'Previous Trades Import_OMS Quer'!D522</f>
        <v>0</v>
      </c>
      <c r="E522" s="22">
        <f>'Previous Trades Import_OMS Quer'!E522</f>
        <v>0</v>
      </c>
      <c r="F522">
        <f>'Previous Trades Import_OMS Quer'!F522</f>
        <v>0</v>
      </c>
      <c r="G522">
        <f>'Previous Trades Import_OMS Quer'!G522</f>
        <v>0</v>
      </c>
      <c r="H522">
        <f>'Previous Trades Import_OMS Quer'!H522</f>
        <v>0</v>
      </c>
      <c r="I522">
        <f>'Previous Trades Import_OMS Quer'!I522</f>
        <v>0</v>
      </c>
      <c r="J522">
        <f>'Previous Trades Import_OMS Quer'!J522</f>
        <v>0</v>
      </c>
      <c r="K522">
        <f>'Previous Trades Import_OMS Quer'!K522</f>
        <v>0</v>
      </c>
      <c r="L522">
        <f>'Previous Trades Import_OMS Quer'!L522</f>
        <v>0</v>
      </c>
      <c r="M522">
        <f>'Previous Trades Import_OMS Quer'!M522</f>
        <v>0</v>
      </c>
      <c r="N522">
        <f>'Previous Trades Import_OMS Quer'!N522</f>
        <v>0</v>
      </c>
      <c r="O522" t="str">
        <f>CLEAN('Previous Trades Import_OMS Quer'!O522)</f>
        <v/>
      </c>
      <c r="Q522" s="25">
        <f t="shared" si="16"/>
        <v>0</v>
      </c>
      <c r="R522" s="25" t="e">
        <f>VLOOKUP(O522,'Currency Balance'!$O$3:$Q$32,3,0)</f>
        <v>#N/A</v>
      </c>
      <c r="S522" t="e">
        <f t="shared" si="17"/>
        <v>#N/A</v>
      </c>
    </row>
    <row r="523" spans="1:19">
      <c r="A523">
        <f>'Previous Trades Import_OMS Quer'!A523</f>
        <v>0</v>
      </c>
      <c r="B523">
        <f>'Previous Trades Import_OMS Quer'!B523</f>
        <v>0</v>
      </c>
      <c r="C523" s="22">
        <f>'Previous Trades Import_OMS Quer'!C523</f>
        <v>0</v>
      </c>
      <c r="D523">
        <f>'Previous Trades Import_OMS Quer'!D523</f>
        <v>0</v>
      </c>
      <c r="E523" s="22">
        <f>'Previous Trades Import_OMS Quer'!E523</f>
        <v>0</v>
      </c>
      <c r="F523">
        <f>'Previous Trades Import_OMS Quer'!F523</f>
        <v>0</v>
      </c>
      <c r="G523">
        <f>'Previous Trades Import_OMS Quer'!G523</f>
        <v>0</v>
      </c>
      <c r="H523">
        <f>'Previous Trades Import_OMS Quer'!H523</f>
        <v>0</v>
      </c>
      <c r="I523">
        <f>'Previous Trades Import_OMS Quer'!I523</f>
        <v>0</v>
      </c>
      <c r="J523">
        <f>'Previous Trades Import_OMS Quer'!J523</f>
        <v>0</v>
      </c>
      <c r="K523">
        <f>'Previous Trades Import_OMS Quer'!K523</f>
        <v>0</v>
      </c>
      <c r="L523">
        <f>'Previous Trades Import_OMS Quer'!L523</f>
        <v>0</v>
      </c>
      <c r="M523">
        <f>'Previous Trades Import_OMS Quer'!M523</f>
        <v>0</v>
      </c>
      <c r="N523">
        <f>'Previous Trades Import_OMS Quer'!N523</f>
        <v>0</v>
      </c>
      <c r="O523" t="str">
        <f>CLEAN('Previous Trades Import_OMS Quer'!O523)</f>
        <v/>
      </c>
      <c r="Q523" s="25">
        <f t="shared" si="16"/>
        <v>0</v>
      </c>
      <c r="R523" s="25" t="e">
        <f>VLOOKUP(O523,'Currency Balance'!$O$3:$Q$32,3,0)</f>
        <v>#N/A</v>
      </c>
      <c r="S523" t="e">
        <f t="shared" si="17"/>
        <v>#N/A</v>
      </c>
    </row>
    <row r="524" spans="1:19">
      <c r="A524">
        <f>'Previous Trades Import_OMS Quer'!A524</f>
        <v>0</v>
      </c>
      <c r="B524">
        <f>'Previous Trades Import_OMS Quer'!B524</f>
        <v>0</v>
      </c>
      <c r="C524" s="22">
        <f>'Previous Trades Import_OMS Quer'!C524</f>
        <v>0</v>
      </c>
      <c r="D524">
        <f>'Previous Trades Import_OMS Quer'!D524</f>
        <v>0</v>
      </c>
      <c r="E524" s="22">
        <f>'Previous Trades Import_OMS Quer'!E524</f>
        <v>0</v>
      </c>
      <c r="F524">
        <f>'Previous Trades Import_OMS Quer'!F524</f>
        <v>0</v>
      </c>
      <c r="G524">
        <f>'Previous Trades Import_OMS Quer'!G524</f>
        <v>0</v>
      </c>
      <c r="H524">
        <f>'Previous Trades Import_OMS Quer'!H524</f>
        <v>0</v>
      </c>
      <c r="I524">
        <f>'Previous Trades Import_OMS Quer'!I524</f>
        <v>0</v>
      </c>
      <c r="J524">
        <f>'Previous Trades Import_OMS Quer'!J524</f>
        <v>0</v>
      </c>
      <c r="K524">
        <f>'Previous Trades Import_OMS Quer'!K524</f>
        <v>0</v>
      </c>
      <c r="L524">
        <f>'Previous Trades Import_OMS Quer'!L524</f>
        <v>0</v>
      </c>
      <c r="M524">
        <f>'Previous Trades Import_OMS Quer'!M524</f>
        <v>0</v>
      </c>
      <c r="N524">
        <f>'Previous Trades Import_OMS Quer'!N524</f>
        <v>0</v>
      </c>
      <c r="O524" t="str">
        <f>CLEAN('Previous Trades Import_OMS Quer'!O524)</f>
        <v/>
      </c>
      <c r="Q524" s="25">
        <f t="shared" si="16"/>
        <v>0</v>
      </c>
      <c r="R524" s="25" t="e">
        <f>VLOOKUP(O524,'Currency Balance'!$O$3:$Q$32,3,0)</f>
        <v>#N/A</v>
      </c>
      <c r="S524" t="e">
        <f t="shared" si="17"/>
        <v>#N/A</v>
      </c>
    </row>
    <row r="525" spans="1:19">
      <c r="A525">
        <f>'Previous Trades Import_OMS Quer'!A525</f>
        <v>0</v>
      </c>
      <c r="B525">
        <f>'Previous Trades Import_OMS Quer'!B525</f>
        <v>0</v>
      </c>
      <c r="C525" s="22">
        <f>'Previous Trades Import_OMS Quer'!C525</f>
        <v>0</v>
      </c>
      <c r="D525">
        <f>'Previous Trades Import_OMS Quer'!D525</f>
        <v>0</v>
      </c>
      <c r="E525" s="22">
        <f>'Previous Trades Import_OMS Quer'!E525</f>
        <v>0</v>
      </c>
      <c r="F525">
        <f>'Previous Trades Import_OMS Quer'!F525</f>
        <v>0</v>
      </c>
      <c r="G525">
        <f>'Previous Trades Import_OMS Quer'!G525</f>
        <v>0</v>
      </c>
      <c r="H525">
        <f>'Previous Trades Import_OMS Quer'!H525</f>
        <v>0</v>
      </c>
      <c r="I525">
        <f>'Previous Trades Import_OMS Quer'!I525</f>
        <v>0</v>
      </c>
      <c r="J525">
        <f>'Previous Trades Import_OMS Quer'!J525</f>
        <v>0</v>
      </c>
      <c r="K525">
        <f>'Previous Trades Import_OMS Quer'!K525</f>
        <v>0</v>
      </c>
      <c r="L525">
        <f>'Previous Trades Import_OMS Quer'!L525</f>
        <v>0</v>
      </c>
      <c r="M525">
        <f>'Previous Trades Import_OMS Quer'!M525</f>
        <v>0</v>
      </c>
      <c r="N525">
        <f>'Previous Trades Import_OMS Quer'!N525</f>
        <v>0</v>
      </c>
      <c r="O525" t="str">
        <f>CLEAN('Previous Trades Import_OMS Quer'!O525)</f>
        <v/>
      </c>
      <c r="Q525" s="25">
        <f t="shared" si="16"/>
        <v>0</v>
      </c>
      <c r="R525" s="25" t="e">
        <f>VLOOKUP(O525,'Currency Balance'!$O$3:$Q$32,3,0)</f>
        <v>#N/A</v>
      </c>
      <c r="S525" t="e">
        <f t="shared" si="17"/>
        <v>#N/A</v>
      </c>
    </row>
    <row r="526" spans="1:19">
      <c r="A526">
        <f>'Previous Trades Import_OMS Quer'!A526</f>
        <v>0</v>
      </c>
      <c r="B526">
        <f>'Previous Trades Import_OMS Quer'!B526</f>
        <v>0</v>
      </c>
      <c r="C526" s="22">
        <f>'Previous Trades Import_OMS Quer'!C526</f>
        <v>0</v>
      </c>
      <c r="D526">
        <f>'Previous Trades Import_OMS Quer'!D526</f>
        <v>0</v>
      </c>
      <c r="E526" s="22">
        <f>'Previous Trades Import_OMS Quer'!E526</f>
        <v>0</v>
      </c>
      <c r="F526">
        <f>'Previous Trades Import_OMS Quer'!F526</f>
        <v>0</v>
      </c>
      <c r="G526">
        <f>'Previous Trades Import_OMS Quer'!G526</f>
        <v>0</v>
      </c>
      <c r="H526">
        <f>'Previous Trades Import_OMS Quer'!H526</f>
        <v>0</v>
      </c>
      <c r="I526">
        <f>'Previous Trades Import_OMS Quer'!I526</f>
        <v>0</v>
      </c>
      <c r="J526">
        <f>'Previous Trades Import_OMS Quer'!J526</f>
        <v>0</v>
      </c>
      <c r="K526">
        <f>'Previous Trades Import_OMS Quer'!K526</f>
        <v>0</v>
      </c>
      <c r="L526">
        <f>'Previous Trades Import_OMS Quer'!L526</f>
        <v>0</v>
      </c>
      <c r="M526">
        <f>'Previous Trades Import_OMS Quer'!M526</f>
        <v>0</v>
      </c>
      <c r="N526">
        <f>'Previous Trades Import_OMS Quer'!N526</f>
        <v>0</v>
      </c>
      <c r="O526" t="str">
        <f>CLEAN('Previous Trades Import_OMS Quer'!O526)</f>
        <v/>
      </c>
      <c r="Q526" s="25">
        <f t="shared" si="16"/>
        <v>0</v>
      </c>
      <c r="R526" s="25" t="e">
        <f>VLOOKUP(O526,'Currency Balance'!$O$3:$Q$32,3,0)</f>
        <v>#N/A</v>
      </c>
      <c r="S526" t="e">
        <f t="shared" si="17"/>
        <v>#N/A</v>
      </c>
    </row>
    <row r="527" spans="1:19">
      <c r="A527">
        <f>'Previous Trades Import_OMS Quer'!A527</f>
        <v>0</v>
      </c>
      <c r="B527">
        <f>'Previous Trades Import_OMS Quer'!B527</f>
        <v>0</v>
      </c>
      <c r="C527" s="22">
        <f>'Previous Trades Import_OMS Quer'!C527</f>
        <v>0</v>
      </c>
      <c r="D527">
        <f>'Previous Trades Import_OMS Quer'!D527</f>
        <v>0</v>
      </c>
      <c r="E527" s="22">
        <f>'Previous Trades Import_OMS Quer'!E527</f>
        <v>0</v>
      </c>
      <c r="F527">
        <f>'Previous Trades Import_OMS Quer'!F527</f>
        <v>0</v>
      </c>
      <c r="G527">
        <f>'Previous Trades Import_OMS Quer'!G527</f>
        <v>0</v>
      </c>
      <c r="H527">
        <f>'Previous Trades Import_OMS Quer'!H527</f>
        <v>0</v>
      </c>
      <c r="I527">
        <f>'Previous Trades Import_OMS Quer'!I527</f>
        <v>0</v>
      </c>
      <c r="J527">
        <f>'Previous Trades Import_OMS Quer'!J527</f>
        <v>0</v>
      </c>
      <c r="K527">
        <f>'Previous Trades Import_OMS Quer'!K527</f>
        <v>0</v>
      </c>
      <c r="L527">
        <f>'Previous Trades Import_OMS Quer'!L527</f>
        <v>0</v>
      </c>
      <c r="M527">
        <f>'Previous Trades Import_OMS Quer'!M527</f>
        <v>0</v>
      </c>
      <c r="N527">
        <f>'Previous Trades Import_OMS Quer'!N527</f>
        <v>0</v>
      </c>
      <c r="O527" t="str">
        <f>CLEAN('Previous Trades Import_OMS Quer'!O527)</f>
        <v/>
      </c>
      <c r="Q527" s="25">
        <f t="shared" si="16"/>
        <v>0</v>
      </c>
      <c r="R527" s="25" t="e">
        <f>VLOOKUP(O527,'Currency Balance'!$O$3:$Q$32,3,0)</f>
        <v>#N/A</v>
      </c>
      <c r="S527" t="e">
        <f t="shared" si="17"/>
        <v>#N/A</v>
      </c>
    </row>
    <row r="528" spans="1:19">
      <c r="A528">
        <f>'Previous Trades Import_OMS Quer'!A528</f>
        <v>0</v>
      </c>
      <c r="B528">
        <f>'Previous Trades Import_OMS Quer'!B528</f>
        <v>0</v>
      </c>
      <c r="C528" s="22">
        <f>'Previous Trades Import_OMS Quer'!C528</f>
        <v>0</v>
      </c>
      <c r="D528">
        <f>'Previous Trades Import_OMS Quer'!D528</f>
        <v>0</v>
      </c>
      <c r="E528" s="22">
        <f>'Previous Trades Import_OMS Quer'!E528</f>
        <v>0</v>
      </c>
      <c r="F528">
        <f>'Previous Trades Import_OMS Quer'!F528</f>
        <v>0</v>
      </c>
      <c r="G528">
        <f>'Previous Trades Import_OMS Quer'!G528</f>
        <v>0</v>
      </c>
      <c r="H528">
        <f>'Previous Trades Import_OMS Quer'!H528</f>
        <v>0</v>
      </c>
      <c r="I528">
        <f>'Previous Trades Import_OMS Quer'!I528</f>
        <v>0</v>
      </c>
      <c r="J528">
        <f>'Previous Trades Import_OMS Quer'!J528</f>
        <v>0</v>
      </c>
      <c r="K528">
        <f>'Previous Trades Import_OMS Quer'!K528</f>
        <v>0</v>
      </c>
      <c r="L528">
        <f>'Previous Trades Import_OMS Quer'!L528</f>
        <v>0</v>
      </c>
      <c r="M528">
        <f>'Previous Trades Import_OMS Quer'!M528</f>
        <v>0</v>
      </c>
      <c r="N528">
        <f>'Previous Trades Import_OMS Quer'!N528</f>
        <v>0</v>
      </c>
      <c r="O528" t="str">
        <f>CLEAN('Previous Trades Import_OMS Quer'!O528)</f>
        <v/>
      </c>
      <c r="Q528" s="25">
        <f t="shared" si="16"/>
        <v>0</v>
      </c>
      <c r="R528" s="25" t="e">
        <f>VLOOKUP(O528,'Currency Balance'!$O$3:$Q$32,3,0)</f>
        <v>#N/A</v>
      </c>
      <c r="S528" t="e">
        <f t="shared" si="17"/>
        <v>#N/A</v>
      </c>
    </row>
    <row r="529" spans="1:19">
      <c r="A529">
        <f>'Previous Trades Import_OMS Quer'!A529</f>
        <v>0</v>
      </c>
      <c r="B529">
        <f>'Previous Trades Import_OMS Quer'!B529</f>
        <v>0</v>
      </c>
      <c r="C529" s="22">
        <f>'Previous Trades Import_OMS Quer'!C529</f>
        <v>0</v>
      </c>
      <c r="D529">
        <f>'Previous Trades Import_OMS Quer'!D529</f>
        <v>0</v>
      </c>
      <c r="E529" s="22">
        <f>'Previous Trades Import_OMS Quer'!E529</f>
        <v>0</v>
      </c>
      <c r="F529">
        <f>'Previous Trades Import_OMS Quer'!F529</f>
        <v>0</v>
      </c>
      <c r="G529">
        <f>'Previous Trades Import_OMS Quer'!G529</f>
        <v>0</v>
      </c>
      <c r="H529">
        <f>'Previous Trades Import_OMS Quer'!H529</f>
        <v>0</v>
      </c>
      <c r="I529">
        <f>'Previous Trades Import_OMS Quer'!I529</f>
        <v>0</v>
      </c>
      <c r="J529">
        <f>'Previous Trades Import_OMS Quer'!J529</f>
        <v>0</v>
      </c>
      <c r="K529">
        <f>'Previous Trades Import_OMS Quer'!K529</f>
        <v>0</v>
      </c>
      <c r="L529">
        <f>'Previous Trades Import_OMS Quer'!L529</f>
        <v>0</v>
      </c>
      <c r="M529">
        <f>'Previous Trades Import_OMS Quer'!M529</f>
        <v>0</v>
      </c>
      <c r="N529">
        <f>'Previous Trades Import_OMS Quer'!N529</f>
        <v>0</v>
      </c>
      <c r="O529" t="str">
        <f>CLEAN('Previous Trades Import_OMS Quer'!O529)</f>
        <v/>
      </c>
      <c r="Q529" s="25">
        <f t="shared" si="16"/>
        <v>0</v>
      </c>
      <c r="R529" s="25" t="e">
        <f>VLOOKUP(O529,'Currency Balance'!$O$3:$Q$32,3,0)</f>
        <v>#N/A</v>
      </c>
      <c r="S529" t="e">
        <f t="shared" si="17"/>
        <v>#N/A</v>
      </c>
    </row>
    <row r="530" spans="1:19">
      <c r="A530">
        <f>'Previous Trades Import_OMS Quer'!A530</f>
        <v>0</v>
      </c>
      <c r="B530">
        <f>'Previous Trades Import_OMS Quer'!B530</f>
        <v>0</v>
      </c>
      <c r="C530" s="22">
        <f>'Previous Trades Import_OMS Quer'!C530</f>
        <v>0</v>
      </c>
      <c r="D530">
        <f>'Previous Trades Import_OMS Quer'!D530</f>
        <v>0</v>
      </c>
      <c r="E530" s="22">
        <f>'Previous Trades Import_OMS Quer'!E530</f>
        <v>0</v>
      </c>
      <c r="F530">
        <f>'Previous Trades Import_OMS Quer'!F530</f>
        <v>0</v>
      </c>
      <c r="G530">
        <f>'Previous Trades Import_OMS Quer'!G530</f>
        <v>0</v>
      </c>
      <c r="H530">
        <f>'Previous Trades Import_OMS Quer'!H530</f>
        <v>0</v>
      </c>
      <c r="I530">
        <f>'Previous Trades Import_OMS Quer'!I530</f>
        <v>0</v>
      </c>
      <c r="J530">
        <f>'Previous Trades Import_OMS Quer'!J530</f>
        <v>0</v>
      </c>
      <c r="K530">
        <f>'Previous Trades Import_OMS Quer'!K530</f>
        <v>0</v>
      </c>
      <c r="L530">
        <f>'Previous Trades Import_OMS Quer'!L530</f>
        <v>0</v>
      </c>
      <c r="M530">
        <f>'Previous Trades Import_OMS Quer'!M530</f>
        <v>0</v>
      </c>
      <c r="N530">
        <f>'Previous Trades Import_OMS Quer'!N530</f>
        <v>0</v>
      </c>
      <c r="O530" t="str">
        <f>CLEAN('Previous Trades Import_OMS Quer'!O530)</f>
        <v/>
      </c>
      <c r="Q530" s="25">
        <f t="shared" si="16"/>
        <v>0</v>
      </c>
      <c r="R530" s="25" t="e">
        <f>VLOOKUP(O530,'Currency Balance'!$O$3:$Q$32,3,0)</f>
        <v>#N/A</v>
      </c>
      <c r="S530" t="e">
        <f t="shared" si="17"/>
        <v>#N/A</v>
      </c>
    </row>
    <row r="531" spans="1:19">
      <c r="A531">
        <f>'Previous Trades Import_OMS Quer'!A531</f>
        <v>0</v>
      </c>
      <c r="B531">
        <f>'Previous Trades Import_OMS Quer'!B531</f>
        <v>0</v>
      </c>
      <c r="C531" s="22">
        <f>'Previous Trades Import_OMS Quer'!C531</f>
        <v>0</v>
      </c>
      <c r="D531">
        <f>'Previous Trades Import_OMS Quer'!D531</f>
        <v>0</v>
      </c>
      <c r="E531" s="22">
        <f>'Previous Trades Import_OMS Quer'!E531</f>
        <v>0</v>
      </c>
      <c r="F531">
        <f>'Previous Trades Import_OMS Quer'!F531</f>
        <v>0</v>
      </c>
      <c r="G531">
        <f>'Previous Trades Import_OMS Quer'!G531</f>
        <v>0</v>
      </c>
      <c r="H531">
        <f>'Previous Trades Import_OMS Quer'!H531</f>
        <v>0</v>
      </c>
      <c r="I531">
        <f>'Previous Trades Import_OMS Quer'!I531</f>
        <v>0</v>
      </c>
      <c r="J531">
        <f>'Previous Trades Import_OMS Quer'!J531</f>
        <v>0</v>
      </c>
      <c r="K531">
        <f>'Previous Trades Import_OMS Quer'!K531</f>
        <v>0</v>
      </c>
      <c r="L531">
        <f>'Previous Trades Import_OMS Quer'!L531</f>
        <v>0</v>
      </c>
      <c r="M531">
        <f>'Previous Trades Import_OMS Quer'!M531</f>
        <v>0</v>
      </c>
      <c r="N531">
        <f>'Previous Trades Import_OMS Quer'!N531</f>
        <v>0</v>
      </c>
      <c r="O531" t="str">
        <f>CLEAN('Previous Trades Import_OMS Quer'!O531)</f>
        <v/>
      </c>
      <c r="Q531" s="25">
        <f t="shared" si="16"/>
        <v>0</v>
      </c>
      <c r="R531" s="25" t="e">
        <f>VLOOKUP(O531,'Currency Balance'!$O$3:$Q$32,3,0)</f>
        <v>#N/A</v>
      </c>
      <c r="S531" t="e">
        <f t="shared" si="17"/>
        <v>#N/A</v>
      </c>
    </row>
    <row r="532" spans="1:19">
      <c r="A532">
        <f>'Previous Trades Import_OMS Quer'!A532</f>
        <v>0</v>
      </c>
      <c r="B532">
        <f>'Previous Trades Import_OMS Quer'!B532</f>
        <v>0</v>
      </c>
      <c r="C532" s="22">
        <f>'Previous Trades Import_OMS Quer'!C532</f>
        <v>0</v>
      </c>
      <c r="D532">
        <f>'Previous Trades Import_OMS Quer'!D532</f>
        <v>0</v>
      </c>
      <c r="E532" s="22">
        <f>'Previous Trades Import_OMS Quer'!E532</f>
        <v>0</v>
      </c>
      <c r="F532">
        <f>'Previous Trades Import_OMS Quer'!F532</f>
        <v>0</v>
      </c>
      <c r="G532">
        <f>'Previous Trades Import_OMS Quer'!G532</f>
        <v>0</v>
      </c>
      <c r="H532">
        <f>'Previous Trades Import_OMS Quer'!H532</f>
        <v>0</v>
      </c>
      <c r="I532">
        <f>'Previous Trades Import_OMS Quer'!I532</f>
        <v>0</v>
      </c>
      <c r="J532">
        <f>'Previous Trades Import_OMS Quer'!J532</f>
        <v>0</v>
      </c>
      <c r="K532">
        <f>'Previous Trades Import_OMS Quer'!K532</f>
        <v>0</v>
      </c>
      <c r="L532">
        <f>'Previous Trades Import_OMS Quer'!L532</f>
        <v>0</v>
      </c>
      <c r="M532">
        <f>'Previous Trades Import_OMS Quer'!M532</f>
        <v>0</v>
      </c>
      <c r="N532">
        <f>'Previous Trades Import_OMS Quer'!N532</f>
        <v>0</v>
      </c>
      <c r="O532" t="str">
        <f>CLEAN('Previous Trades Import_OMS Quer'!O532)</f>
        <v/>
      </c>
      <c r="Q532" s="25">
        <f t="shared" si="16"/>
        <v>0</v>
      </c>
      <c r="R532" s="25" t="e">
        <f>VLOOKUP(O532,'Currency Balance'!$O$3:$Q$32,3,0)</f>
        <v>#N/A</v>
      </c>
      <c r="S532" t="e">
        <f t="shared" si="17"/>
        <v>#N/A</v>
      </c>
    </row>
    <row r="533" spans="1:19">
      <c r="A533">
        <f>'Previous Trades Import_OMS Quer'!A533</f>
        <v>0</v>
      </c>
      <c r="B533">
        <f>'Previous Trades Import_OMS Quer'!B533</f>
        <v>0</v>
      </c>
      <c r="C533" s="22">
        <f>'Previous Trades Import_OMS Quer'!C533</f>
        <v>0</v>
      </c>
      <c r="D533">
        <f>'Previous Trades Import_OMS Quer'!D533</f>
        <v>0</v>
      </c>
      <c r="E533" s="22">
        <f>'Previous Trades Import_OMS Quer'!E533</f>
        <v>0</v>
      </c>
      <c r="F533">
        <f>'Previous Trades Import_OMS Quer'!F533</f>
        <v>0</v>
      </c>
      <c r="G533">
        <f>'Previous Trades Import_OMS Quer'!G533</f>
        <v>0</v>
      </c>
      <c r="H533">
        <f>'Previous Trades Import_OMS Quer'!H533</f>
        <v>0</v>
      </c>
      <c r="I533">
        <f>'Previous Trades Import_OMS Quer'!I533</f>
        <v>0</v>
      </c>
      <c r="J533">
        <f>'Previous Trades Import_OMS Quer'!J533</f>
        <v>0</v>
      </c>
      <c r="K533">
        <f>'Previous Trades Import_OMS Quer'!K533</f>
        <v>0</v>
      </c>
      <c r="L533">
        <f>'Previous Trades Import_OMS Quer'!L533</f>
        <v>0</v>
      </c>
      <c r="M533">
        <f>'Previous Trades Import_OMS Quer'!M533</f>
        <v>0</v>
      </c>
      <c r="N533">
        <f>'Previous Trades Import_OMS Quer'!N533</f>
        <v>0</v>
      </c>
      <c r="O533" t="str">
        <f>CLEAN('Previous Trades Import_OMS Quer'!O533)</f>
        <v/>
      </c>
      <c r="Q533" s="25">
        <f t="shared" si="16"/>
        <v>0</v>
      </c>
      <c r="R533" s="25" t="e">
        <f>VLOOKUP(O533,'Currency Balance'!$O$3:$Q$32,3,0)</f>
        <v>#N/A</v>
      </c>
      <c r="S533" t="e">
        <f t="shared" si="17"/>
        <v>#N/A</v>
      </c>
    </row>
    <row r="534" spans="1:19">
      <c r="A534">
        <f>'Previous Trades Import_OMS Quer'!A534</f>
        <v>0</v>
      </c>
      <c r="B534">
        <f>'Previous Trades Import_OMS Quer'!B534</f>
        <v>0</v>
      </c>
      <c r="C534" s="22">
        <f>'Previous Trades Import_OMS Quer'!C534</f>
        <v>0</v>
      </c>
      <c r="D534">
        <f>'Previous Trades Import_OMS Quer'!D534</f>
        <v>0</v>
      </c>
      <c r="E534" s="22">
        <f>'Previous Trades Import_OMS Quer'!E534</f>
        <v>0</v>
      </c>
      <c r="F534">
        <f>'Previous Trades Import_OMS Quer'!F534</f>
        <v>0</v>
      </c>
      <c r="G534">
        <f>'Previous Trades Import_OMS Quer'!G534</f>
        <v>0</v>
      </c>
      <c r="H534">
        <f>'Previous Trades Import_OMS Quer'!H534</f>
        <v>0</v>
      </c>
      <c r="I534">
        <f>'Previous Trades Import_OMS Quer'!I534</f>
        <v>0</v>
      </c>
      <c r="J534">
        <f>'Previous Trades Import_OMS Quer'!J534</f>
        <v>0</v>
      </c>
      <c r="K534">
        <f>'Previous Trades Import_OMS Quer'!K534</f>
        <v>0</v>
      </c>
      <c r="L534">
        <f>'Previous Trades Import_OMS Quer'!L534</f>
        <v>0</v>
      </c>
      <c r="M534">
        <f>'Previous Trades Import_OMS Quer'!M534</f>
        <v>0</v>
      </c>
      <c r="N534">
        <f>'Previous Trades Import_OMS Quer'!N534</f>
        <v>0</v>
      </c>
      <c r="O534" t="str">
        <f>CLEAN('Previous Trades Import_OMS Quer'!O534)</f>
        <v/>
      </c>
      <c r="Q534" s="25">
        <f t="shared" si="16"/>
        <v>0</v>
      </c>
      <c r="R534" s="25" t="e">
        <f>VLOOKUP(O534,'Currency Balance'!$O$3:$Q$32,3,0)</f>
        <v>#N/A</v>
      </c>
      <c r="S534" t="e">
        <f t="shared" si="17"/>
        <v>#N/A</v>
      </c>
    </row>
    <row r="535" spans="1:19">
      <c r="A535">
        <f>'Previous Trades Import_OMS Quer'!A535</f>
        <v>0</v>
      </c>
      <c r="B535">
        <f>'Previous Trades Import_OMS Quer'!B535</f>
        <v>0</v>
      </c>
      <c r="C535" s="22">
        <f>'Previous Trades Import_OMS Quer'!C535</f>
        <v>0</v>
      </c>
      <c r="D535">
        <f>'Previous Trades Import_OMS Quer'!D535</f>
        <v>0</v>
      </c>
      <c r="E535" s="22">
        <f>'Previous Trades Import_OMS Quer'!E535</f>
        <v>0</v>
      </c>
      <c r="F535">
        <f>'Previous Trades Import_OMS Quer'!F535</f>
        <v>0</v>
      </c>
      <c r="G535">
        <f>'Previous Trades Import_OMS Quer'!G535</f>
        <v>0</v>
      </c>
      <c r="H535">
        <f>'Previous Trades Import_OMS Quer'!H535</f>
        <v>0</v>
      </c>
      <c r="I535">
        <f>'Previous Trades Import_OMS Quer'!I535</f>
        <v>0</v>
      </c>
      <c r="J535">
        <f>'Previous Trades Import_OMS Quer'!J535</f>
        <v>0</v>
      </c>
      <c r="K535">
        <f>'Previous Trades Import_OMS Quer'!K535</f>
        <v>0</v>
      </c>
      <c r="L535">
        <f>'Previous Trades Import_OMS Quer'!L535</f>
        <v>0</v>
      </c>
      <c r="M535">
        <f>'Previous Trades Import_OMS Quer'!M535</f>
        <v>0</v>
      </c>
      <c r="N535">
        <f>'Previous Trades Import_OMS Quer'!N535</f>
        <v>0</v>
      </c>
      <c r="O535" t="str">
        <f>CLEAN('Previous Trades Import_OMS Quer'!O535)</f>
        <v/>
      </c>
      <c r="Q535" s="25">
        <f t="shared" si="16"/>
        <v>0</v>
      </c>
      <c r="R535" s="25" t="e">
        <f>VLOOKUP(O535,'Currency Balance'!$O$3:$Q$32,3,0)</f>
        <v>#N/A</v>
      </c>
      <c r="S535" t="e">
        <f t="shared" si="17"/>
        <v>#N/A</v>
      </c>
    </row>
    <row r="536" spans="1:19">
      <c r="A536">
        <f>'Previous Trades Import_OMS Quer'!A536</f>
        <v>0</v>
      </c>
      <c r="B536">
        <f>'Previous Trades Import_OMS Quer'!B536</f>
        <v>0</v>
      </c>
      <c r="C536" s="22">
        <f>'Previous Trades Import_OMS Quer'!C536</f>
        <v>0</v>
      </c>
      <c r="D536">
        <f>'Previous Trades Import_OMS Quer'!D536</f>
        <v>0</v>
      </c>
      <c r="E536" s="22">
        <f>'Previous Trades Import_OMS Quer'!E536</f>
        <v>0</v>
      </c>
      <c r="F536">
        <f>'Previous Trades Import_OMS Quer'!F536</f>
        <v>0</v>
      </c>
      <c r="G536">
        <f>'Previous Trades Import_OMS Quer'!G536</f>
        <v>0</v>
      </c>
      <c r="H536">
        <f>'Previous Trades Import_OMS Quer'!H536</f>
        <v>0</v>
      </c>
      <c r="I536">
        <f>'Previous Trades Import_OMS Quer'!I536</f>
        <v>0</v>
      </c>
      <c r="J536">
        <f>'Previous Trades Import_OMS Quer'!J536</f>
        <v>0</v>
      </c>
      <c r="K536">
        <f>'Previous Trades Import_OMS Quer'!K536</f>
        <v>0</v>
      </c>
      <c r="L536">
        <f>'Previous Trades Import_OMS Quer'!L536</f>
        <v>0</v>
      </c>
      <c r="M536">
        <f>'Previous Trades Import_OMS Quer'!M536</f>
        <v>0</v>
      </c>
      <c r="N536">
        <f>'Previous Trades Import_OMS Quer'!N536</f>
        <v>0</v>
      </c>
      <c r="O536" t="str">
        <f>CLEAN('Previous Trades Import_OMS Quer'!O536)</f>
        <v/>
      </c>
      <c r="Q536" s="25">
        <f t="shared" si="16"/>
        <v>0</v>
      </c>
      <c r="R536" s="25" t="e">
        <f>VLOOKUP(O536,'Currency Balance'!$O$3:$Q$32,3,0)</f>
        <v>#N/A</v>
      </c>
      <c r="S536" t="e">
        <f t="shared" si="17"/>
        <v>#N/A</v>
      </c>
    </row>
    <row r="537" spans="1:19">
      <c r="A537">
        <f>'Previous Trades Import_OMS Quer'!A537</f>
        <v>0</v>
      </c>
      <c r="B537">
        <f>'Previous Trades Import_OMS Quer'!B537</f>
        <v>0</v>
      </c>
      <c r="C537" s="22">
        <f>'Previous Trades Import_OMS Quer'!C537</f>
        <v>0</v>
      </c>
      <c r="D537">
        <f>'Previous Trades Import_OMS Quer'!D537</f>
        <v>0</v>
      </c>
      <c r="E537" s="22">
        <f>'Previous Trades Import_OMS Quer'!E537</f>
        <v>0</v>
      </c>
      <c r="F537">
        <f>'Previous Trades Import_OMS Quer'!F537</f>
        <v>0</v>
      </c>
      <c r="G537">
        <f>'Previous Trades Import_OMS Quer'!G537</f>
        <v>0</v>
      </c>
      <c r="H537">
        <f>'Previous Trades Import_OMS Quer'!H537</f>
        <v>0</v>
      </c>
      <c r="I537">
        <f>'Previous Trades Import_OMS Quer'!I537</f>
        <v>0</v>
      </c>
      <c r="J537">
        <f>'Previous Trades Import_OMS Quer'!J537</f>
        <v>0</v>
      </c>
      <c r="K537">
        <f>'Previous Trades Import_OMS Quer'!K537</f>
        <v>0</v>
      </c>
      <c r="L537">
        <f>'Previous Trades Import_OMS Quer'!L537</f>
        <v>0</v>
      </c>
      <c r="M537">
        <f>'Previous Trades Import_OMS Quer'!M537</f>
        <v>0</v>
      </c>
      <c r="N537">
        <f>'Previous Trades Import_OMS Quer'!N537</f>
        <v>0</v>
      </c>
      <c r="O537" t="str">
        <f>CLEAN('Previous Trades Import_OMS Quer'!O537)</f>
        <v/>
      </c>
      <c r="Q537" s="25">
        <f t="shared" si="16"/>
        <v>0</v>
      </c>
      <c r="R537" s="25" t="e">
        <f>VLOOKUP(O537,'Currency Balance'!$O$3:$Q$32,3,0)</f>
        <v>#N/A</v>
      </c>
      <c r="S537" t="e">
        <f t="shared" si="17"/>
        <v>#N/A</v>
      </c>
    </row>
    <row r="538" spans="1:19">
      <c r="A538">
        <f>'Previous Trades Import_OMS Quer'!A538</f>
        <v>0</v>
      </c>
      <c r="B538">
        <f>'Previous Trades Import_OMS Quer'!B538</f>
        <v>0</v>
      </c>
      <c r="C538" s="22">
        <f>'Previous Trades Import_OMS Quer'!C538</f>
        <v>0</v>
      </c>
      <c r="D538">
        <f>'Previous Trades Import_OMS Quer'!D538</f>
        <v>0</v>
      </c>
      <c r="E538" s="22">
        <f>'Previous Trades Import_OMS Quer'!E538</f>
        <v>0</v>
      </c>
      <c r="F538">
        <f>'Previous Trades Import_OMS Quer'!F538</f>
        <v>0</v>
      </c>
      <c r="G538">
        <f>'Previous Trades Import_OMS Quer'!G538</f>
        <v>0</v>
      </c>
      <c r="H538">
        <f>'Previous Trades Import_OMS Quer'!H538</f>
        <v>0</v>
      </c>
      <c r="I538">
        <f>'Previous Trades Import_OMS Quer'!I538</f>
        <v>0</v>
      </c>
      <c r="J538">
        <f>'Previous Trades Import_OMS Quer'!J538</f>
        <v>0</v>
      </c>
      <c r="K538">
        <f>'Previous Trades Import_OMS Quer'!K538</f>
        <v>0</v>
      </c>
      <c r="L538">
        <f>'Previous Trades Import_OMS Quer'!L538</f>
        <v>0</v>
      </c>
      <c r="M538">
        <f>'Previous Trades Import_OMS Quer'!M538</f>
        <v>0</v>
      </c>
      <c r="N538">
        <f>'Previous Trades Import_OMS Quer'!N538</f>
        <v>0</v>
      </c>
      <c r="O538" t="str">
        <f>CLEAN('Previous Trades Import_OMS Quer'!O538)</f>
        <v/>
      </c>
      <c r="Q538" s="25">
        <f t="shared" si="16"/>
        <v>0</v>
      </c>
      <c r="R538" s="25" t="e">
        <f>VLOOKUP(O538,'Currency Balance'!$O$3:$Q$32,3,0)</f>
        <v>#N/A</v>
      </c>
      <c r="S538" t="e">
        <f t="shared" si="17"/>
        <v>#N/A</v>
      </c>
    </row>
    <row r="539" spans="1:19">
      <c r="A539">
        <f>'Previous Trades Import_OMS Quer'!A539</f>
        <v>0</v>
      </c>
      <c r="B539">
        <f>'Previous Trades Import_OMS Quer'!B539</f>
        <v>0</v>
      </c>
      <c r="C539" s="22">
        <f>'Previous Trades Import_OMS Quer'!C539</f>
        <v>0</v>
      </c>
      <c r="D539">
        <f>'Previous Trades Import_OMS Quer'!D539</f>
        <v>0</v>
      </c>
      <c r="E539" s="22">
        <f>'Previous Trades Import_OMS Quer'!E539</f>
        <v>0</v>
      </c>
      <c r="F539">
        <f>'Previous Trades Import_OMS Quer'!F539</f>
        <v>0</v>
      </c>
      <c r="G539">
        <f>'Previous Trades Import_OMS Quer'!G539</f>
        <v>0</v>
      </c>
      <c r="H539">
        <f>'Previous Trades Import_OMS Quer'!H539</f>
        <v>0</v>
      </c>
      <c r="I539">
        <f>'Previous Trades Import_OMS Quer'!I539</f>
        <v>0</v>
      </c>
      <c r="J539">
        <f>'Previous Trades Import_OMS Quer'!J539</f>
        <v>0</v>
      </c>
      <c r="K539">
        <f>'Previous Trades Import_OMS Quer'!K539</f>
        <v>0</v>
      </c>
      <c r="L539">
        <f>'Previous Trades Import_OMS Quer'!L539</f>
        <v>0</v>
      </c>
      <c r="M539">
        <f>'Previous Trades Import_OMS Quer'!M539</f>
        <v>0</v>
      </c>
      <c r="N539">
        <f>'Previous Trades Import_OMS Quer'!N539</f>
        <v>0</v>
      </c>
      <c r="O539" t="str">
        <f>CLEAN('Previous Trades Import_OMS Quer'!O539)</f>
        <v/>
      </c>
      <c r="Q539" s="25">
        <f t="shared" si="16"/>
        <v>0</v>
      </c>
      <c r="R539" s="25" t="e">
        <f>VLOOKUP(O539,'Currency Balance'!$O$3:$Q$32,3,0)</f>
        <v>#N/A</v>
      </c>
      <c r="S539" t="e">
        <f t="shared" si="17"/>
        <v>#N/A</v>
      </c>
    </row>
    <row r="540" spans="1:19">
      <c r="A540">
        <f>'Previous Trades Import_OMS Quer'!A540</f>
        <v>0</v>
      </c>
      <c r="B540">
        <f>'Previous Trades Import_OMS Quer'!B540</f>
        <v>0</v>
      </c>
      <c r="C540" s="22">
        <f>'Previous Trades Import_OMS Quer'!C540</f>
        <v>0</v>
      </c>
      <c r="D540">
        <f>'Previous Trades Import_OMS Quer'!D540</f>
        <v>0</v>
      </c>
      <c r="E540" s="22">
        <f>'Previous Trades Import_OMS Quer'!E540</f>
        <v>0</v>
      </c>
      <c r="F540">
        <f>'Previous Trades Import_OMS Quer'!F540</f>
        <v>0</v>
      </c>
      <c r="G540">
        <f>'Previous Trades Import_OMS Quer'!G540</f>
        <v>0</v>
      </c>
      <c r="H540">
        <f>'Previous Trades Import_OMS Quer'!H540</f>
        <v>0</v>
      </c>
      <c r="I540">
        <f>'Previous Trades Import_OMS Quer'!I540</f>
        <v>0</v>
      </c>
      <c r="J540">
        <f>'Previous Trades Import_OMS Quer'!J540</f>
        <v>0</v>
      </c>
      <c r="K540">
        <f>'Previous Trades Import_OMS Quer'!K540</f>
        <v>0</v>
      </c>
      <c r="L540">
        <f>'Previous Trades Import_OMS Quer'!L540</f>
        <v>0</v>
      </c>
      <c r="M540">
        <f>'Previous Trades Import_OMS Quer'!M540</f>
        <v>0</v>
      </c>
      <c r="N540">
        <f>'Previous Trades Import_OMS Quer'!N540</f>
        <v>0</v>
      </c>
      <c r="O540" t="str">
        <f>CLEAN('Previous Trades Import_OMS Quer'!O540)</f>
        <v/>
      </c>
      <c r="Q540" s="25">
        <f t="shared" si="16"/>
        <v>0</v>
      </c>
      <c r="R540" s="25" t="e">
        <f>VLOOKUP(O540,'Currency Balance'!$O$3:$Q$32,3,0)</f>
        <v>#N/A</v>
      </c>
      <c r="S540" t="e">
        <f t="shared" si="17"/>
        <v>#N/A</v>
      </c>
    </row>
    <row r="541" spans="1:19">
      <c r="A541">
        <f>'Previous Trades Import_OMS Quer'!A541</f>
        <v>0</v>
      </c>
      <c r="B541">
        <f>'Previous Trades Import_OMS Quer'!B541</f>
        <v>0</v>
      </c>
      <c r="C541" s="22">
        <f>'Previous Trades Import_OMS Quer'!C541</f>
        <v>0</v>
      </c>
      <c r="D541">
        <f>'Previous Trades Import_OMS Quer'!D541</f>
        <v>0</v>
      </c>
      <c r="E541" s="22">
        <f>'Previous Trades Import_OMS Quer'!E541</f>
        <v>0</v>
      </c>
      <c r="F541">
        <f>'Previous Trades Import_OMS Quer'!F541</f>
        <v>0</v>
      </c>
      <c r="G541">
        <f>'Previous Trades Import_OMS Quer'!G541</f>
        <v>0</v>
      </c>
      <c r="H541">
        <f>'Previous Trades Import_OMS Quer'!H541</f>
        <v>0</v>
      </c>
      <c r="I541">
        <f>'Previous Trades Import_OMS Quer'!I541</f>
        <v>0</v>
      </c>
      <c r="J541">
        <f>'Previous Trades Import_OMS Quer'!J541</f>
        <v>0</v>
      </c>
      <c r="K541">
        <f>'Previous Trades Import_OMS Quer'!K541</f>
        <v>0</v>
      </c>
      <c r="L541">
        <f>'Previous Trades Import_OMS Quer'!L541</f>
        <v>0</v>
      </c>
      <c r="M541">
        <f>'Previous Trades Import_OMS Quer'!M541</f>
        <v>0</v>
      </c>
      <c r="N541">
        <f>'Previous Trades Import_OMS Quer'!N541</f>
        <v>0</v>
      </c>
      <c r="O541" t="str">
        <f>CLEAN('Previous Trades Import_OMS Quer'!O541)</f>
        <v/>
      </c>
      <c r="Q541" s="25">
        <f t="shared" si="16"/>
        <v>0</v>
      </c>
      <c r="R541" s="25" t="e">
        <f>VLOOKUP(O541,'Currency Balance'!$O$3:$Q$32,3,0)</f>
        <v>#N/A</v>
      </c>
      <c r="S541" t="e">
        <f t="shared" si="17"/>
        <v>#N/A</v>
      </c>
    </row>
    <row r="542" spans="1:19">
      <c r="A542">
        <f>'Previous Trades Import_OMS Quer'!A542</f>
        <v>0</v>
      </c>
      <c r="B542">
        <f>'Previous Trades Import_OMS Quer'!B542</f>
        <v>0</v>
      </c>
      <c r="C542" s="22">
        <f>'Previous Trades Import_OMS Quer'!C542</f>
        <v>0</v>
      </c>
      <c r="D542">
        <f>'Previous Trades Import_OMS Quer'!D542</f>
        <v>0</v>
      </c>
      <c r="E542" s="22">
        <f>'Previous Trades Import_OMS Quer'!E542</f>
        <v>0</v>
      </c>
      <c r="F542">
        <f>'Previous Trades Import_OMS Quer'!F542</f>
        <v>0</v>
      </c>
      <c r="G542">
        <f>'Previous Trades Import_OMS Quer'!G542</f>
        <v>0</v>
      </c>
      <c r="H542">
        <f>'Previous Trades Import_OMS Quer'!H542</f>
        <v>0</v>
      </c>
      <c r="I542">
        <f>'Previous Trades Import_OMS Quer'!I542</f>
        <v>0</v>
      </c>
      <c r="J542">
        <f>'Previous Trades Import_OMS Quer'!J542</f>
        <v>0</v>
      </c>
      <c r="K542">
        <f>'Previous Trades Import_OMS Quer'!K542</f>
        <v>0</v>
      </c>
      <c r="L542">
        <f>'Previous Trades Import_OMS Quer'!L542</f>
        <v>0</v>
      </c>
      <c r="M542">
        <f>'Previous Trades Import_OMS Quer'!M542</f>
        <v>0</v>
      </c>
      <c r="N542">
        <f>'Previous Trades Import_OMS Quer'!N542</f>
        <v>0</v>
      </c>
      <c r="O542" t="str">
        <f>CLEAN('Previous Trades Import_OMS Quer'!O542)</f>
        <v/>
      </c>
      <c r="Q542" s="25">
        <f t="shared" si="16"/>
        <v>0</v>
      </c>
      <c r="R542" s="25" t="e">
        <f>VLOOKUP(O542,'Currency Balance'!$O$3:$Q$32,3,0)</f>
        <v>#N/A</v>
      </c>
      <c r="S542" t="e">
        <f t="shared" si="17"/>
        <v>#N/A</v>
      </c>
    </row>
    <row r="543" spans="1:19">
      <c r="A543">
        <f>'Previous Trades Import_OMS Quer'!A543</f>
        <v>0</v>
      </c>
      <c r="B543">
        <f>'Previous Trades Import_OMS Quer'!B543</f>
        <v>0</v>
      </c>
      <c r="C543" s="22">
        <f>'Previous Trades Import_OMS Quer'!C543</f>
        <v>0</v>
      </c>
      <c r="D543">
        <f>'Previous Trades Import_OMS Quer'!D543</f>
        <v>0</v>
      </c>
      <c r="E543" s="22">
        <f>'Previous Trades Import_OMS Quer'!E543</f>
        <v>0</v>
      </c>
      <c r="F543">
        <f>'Previous Trades Import_OMS Quer'!F543</f>
        <v>0</v>
      </c>
      <c r="G543">
        <f>'Previous Trades Import_OMS Quer'!G543</f>
        <v>0</v>
      </c>
      <c r="H543">
        <f>'Previous Trades Import_OMS Quer'!H543</f>
        <v>0</v>
      </c>
      <c r="I543">
        <f>'Previous Trades Import_OMS Quer'!I543</f>
        <v>0</v>
      </c>
      <c r="J543">
        <f>'Previous Trades Import_OMS Quer'!J543</f>
        <v>0</v>
      </c>
      <c r="K543">
        <f>'Previous Trades Import_OMS Quer'!K543</f>
        <v>0</v>
      </c>
      <c r="L543">
        <f>'Previous Trades Import_OMS Quer'!L543</f>
        <v>0</v>
      </c>
      <c r="M543">
        <f>'Previous Trades Import_OMS Quer'!M543</f>
        <v>0</v>
      </c>
      <c r="N543">
        <f>'Previous Trades Import_OMS Quer'!N543</f>
        <v>0</v>
      </c>
      <c r="O543" t="str">
        <f>CLEAN('Previous Trades Import_OMS Quer'!O543)</f>
        <v/>
      </c>
      <c r="Q543" s="25">
        <f t="shared" si="16"/>
        <v>0</v>
      </c>
      <c r="R543" s="25" t="e">
        <f>VLOOKUP(O543,'Currency Balance'!$O$3:$Q$32,3,0)</f>
        <v>#N/A</v>
      </c>
      <c r="S543" t="e">
        <f t="shared" si="17"/>
        <v>#N/A</v>
      </c>
    </row>
    <row r="544" spans="1:19">
      <c r="A544">
        <f>'Previous Trades Import_OMS Quer'!A544</f>
        <v>0</v>
      </c>
      <c r="B544">
        <f>'Previous Trades Import_OMS Quer'!B544</f>
        <v>0</v>
      </c>
      <c r="C544" s="22">
        <f>'Previous Trades Import_OMS Quer'!C544</f>
        <v>0</v>
      </c>
      <c r="D544">
        <f>'Previous Trades Import_OMS Quer'!D544</f>
        <v>0</v>
      </c>
      <c r="E544" s="22">
        <f>'Previous Trades Import_OMS Quer'!E544</f>
        <v>0</v>
      </c>
      <c r="F544">
        <f>'Previous Trades Import_OMS Quer'!F544</f>
        <v>0</v>
      </c>
      <c r="G544">
        <f>'Previous Trades Import_OMS Quer'!G544</f>
        <v>0</v>
      </c>
      <c r="H544">
        <f>'Previous Trades Import_OMS Quer'!H544</f>
        <v>0</v>
      </c>
      <c r="I544">
        <f>'Previous Trades Import_OMS Quer'!I544</f>
        <v>0</v>
      </c>
      <c r="J544">
        <f>'Previous Trades Import_OMS Quer'!J544</f>
        <v>0</v>
      </c>
      <c r="K544">
        <f>'Previous Trades Import_OMS Quer'!K544</f>
        <v>0</v>
      </c>
      <c r="L544">
        <f>'Previous Trades Import_OMS Quer'!L544</f>
        <v>0</v>
      </c>
      <c r="M544">
        <f>'Previous Trades Import_OMS Quer'!M544</f>
        <v>0</v>
      </c>
      <c r="N544">
        <f>'Previous Trades Import_OMS Quer'!N544</f>
        <v>0</v>
      </c>
      <c r="O544" t="str">
        <f>CLEAN('Previous Trades Import_OMS Quer'!O544)</f>
        <v/>
      </c>
      <c r="Q544" s="25">
        <f t="shared" si="16"/>
        <v>0</v>
      </c>
      <c r="R544" s="25" t="e">
        <f>VLOOKUP(O544,'Currency Balance'!$O$3:$Q$32,3,0)</f>
        <v>#N/A</v>
      </c>
      <c r="S544" t="e">
        <f t="shared" si="17"/>
        <v>#N/A</v>
      </c>
    </row>
    <row r="545" spans="1:19">
      <c r="A545">
        <f>'Previous Trades Import_OMS Quer'!A545</f>
        <v>0</v>
      </c>
      <c r="B545">
        <f>'Previous Trades Import_OMS Quer'!B545</f>
        <v>0</v>
      </c>
      <c r="C545" s="22">
        <f>'Previous Trades Import_OMS Quer'!C545</f>
        <v>0</v>
      </c>
      <c r="D545">
        <f>'Previous Trades Import_OMS Quer'!D545</f>
        <v>0</v>
      </c>
      <c r="E545" s="22">
        <f>'Previous Trades Import_OMS Quer'!E545</f>
        <v>0</v>
      </c>
      <c r="F545">
        <f>'Previous Trades Import_OMS Quer'!F545</f>
        <v>0</v>
      </c>
      <c r="G545">
        <f>'Previous Trades Import_OMS Quer'!G545</f>
        <v>0</v>
      </c>
      <c r="H545">
        <f>'Previous Trades Import_OMS Quer'!H545</f>
        <v>0</v>
      </c>
      <c r="I545">
        <f>'Previous Trades Import_OMS Quer'!I545</f>
        <v>0</v>
      </c>
      <c r="J545">
        <f>'Previous Trades Import_OMS Quer'!J545</f>
        <v>0</v>
      </c>
      <c r="K545">
        <f>'Previous Trades Import_OMS Quer'!K545</f>
        <v>0</v>
      </c>
      <c r="L545">
        <f>'Previous Trades Import_OMS Quer'!L545</f>
        <v>0</v>
      </c>
      <c r="M545">
        <f>'Previous Trades Import_OMS Quer'!M545</f>
        <v>0</v>
      </c>
      <c r="N545">
        <f>'Previous Trades Import_OMS Quer'!N545</f>
        <v>0</v>
      </c>
      <c r="O545" t="str">
        <f>CLEAN('Previous Trades Import_OMS Quer'!O545)</f>
        <v/>
      </c>
      <c r="Q545" s="25">
        <f t="shared" si="16"/>
        <v>0</v>
      </c>
      <c r="R545" s="25" t="e">
        <f>VLOOKUP(O545,'Currency Balance'!$O$3:$Q$32,3,0)</f>
        <v>#N/A</v>
      </c>
      <c r="S545" t="e">
        <f t="shared" si="17"/>
        <v>#N/A</v>
      </c>
    </row>
    <row r="546" spans="1:19">
      <c r="A546">
        <f>'Previous Trades Import_OMS Quer'!A546</f>
        <v>0</v>
      </c>
      <c r="B546">
        <f>'Previous Trades Import_OMS Quer'!B546</f>
        <v>0</v>
      </c>
      <c r="C546" s="22">
        <f>'Previous Trades Import_OMS Quer'!C546</f>
        <v>0</v>
      </c>
      <c r="D546">
        <f>'Previous Trades Import_OMS Quer'!D546</f>
        <v>0</v>
      </c>
      <c r="E546" s="22">
        <f>'Previous Trades Import_OMS Quer'!E546</f>
        <v>0</v>
      </c>
      <c r="F546">
        <f>'Previous Trades Import_OMS Quer'!F546</f>
        <v>0</v>
      </c>
      <c r="G546">
        <f>'Previous Trades Import_OMS Quer'!G546</f>
        <v>0</v>
      </c>
      <c r="H546">
        <f>'Previous Trades Import_OMS Quer'!H546</f>
        <v>0</v>
      </c>
      <c r="I546">
        <f>'Previous Trades Import_OMS Quer'!I546</f>
        <v>0</v>
      </c>
      <c r="J546">
        <f>'Previous Trades Import_OMS Quer'!J546</f>
        <v>0</v>
      </c>
      <c r="K546">
        <f>'Previous Trades Import_OMS Quer'!K546</f>
        <v>0</v>
      </c>
      <c r="L546">
        <f>'Previous Trades Import_OMS Quer'!L546</f>
        <v>0</v>
      </c>
      <c r="M546">
        <f>'Previous Trades Import_OMS Quer'!M546</f>
        <v>0</v>
      </c>
      <c r="N546">
        <f>'Previous Trades Import_OMS Quer'!N546</f>
        <v>0</v>
      </c>
      <c r="O546" t="str">
        <f>CLEAN('Previous Trades Import_OMS Quer'!O546)</f>
        <v/>
      </c>
      <c r="Q546" s="25">
        <f t="shared" si="16"/>
        <v>0</v>
      </c>
      <c r="R546" s="25" t="e">
        <f>VLOOKUP(O546,'Currency Balance'!$O$3:$Q$32,3,0)</f>
        <v>#N/A</v>
      </c>
      <c r="S546" t="e">
        <f t="shared" si="17"/>
        <v>#N/A</v>
      </c>
    </row>
    <row r="547" spans="1:19">
      <c r="A547">
        <f>'Previous Trades Import_OMS Quer'!A547</f>
        <v>0</v>
      </c>
      <c r="B547">
        <f>'Previous Trades Import_OMS Quer'!B547</f>
        <v>0</v>
      </c>
      <c r="C547" s="22">
        <f>'Previous Trades Import_OMS Quer'!C547</f>
        <v>0</v>
      </c>
      <c r="D547">
        <f>'Previous Trades Import_OMS Quer'!D547</f>
        <v>0</v>
      </c>
      <c r="E547" s="22">
        <f>'Previous Trades Import_OMS Quer'!E547</f>
        <v>0</v>
      </c>
      <c r="F547">
        <f>'Previous Trades Import_OMS Quer'!F547</f>
        <v>0</v>
      </c>
      <c r="G547">
        <f>'Previous Trades Import_OMS Quer'!G547</f>
        <v>0</v>
      </c>
      <c r="H547">
        <f>'Previous Trades Import_OMS Quer'!H547</f>
        <v>0</v>
      </c>
      <c r="I547">
        <f>'Previous Trades Import_OMS Quer'!I547</f>
        <v>0</v>
      </c>
      <c r="J547">
        <f>'Previous Trades Import_OMS Quer'!J547</f>
        <v>0</v>
      </c>
      <c r="K547">
        <f>'Previous Trades Import_OMS Quer'!K547</f>
        <v>0</v>
      </c>
      <c r="L547">
        <f>'Previous Trades Import_OMS Quer'!L547</f>
        <v>0</v>
      </c>
      <c r="M547">
        <f>'Previous Trades Import_OMS Quer'!M547</f>
        <v>0</v>
      </c>
      <c r="N547">
        <f>'Previous Trades Import_OMS Quer'!N547</f>
        <v>0</v>
      </c>
      <c r="O547" t="str">
        <f>CLEAN('Previous Trades Import_OMS Quer'!O547)</f>
        <v/>
      </c>
      <c r="Q547" s="25">
        <f t="shared" si="16"/>
        <v>0</v>
      </c>
      <c r="R547" s="25" t="e">
        <f>VLOOKUP(O547,'Currency Balance'!$O$3:$Q$32,3,0)</f>
        <v>#N/A</v>
      </c>
      <c r="S547" t="e">
        <f t="shared" si="17"/>
        <v>#N/A</v>
      </c>
    </row>
    <row r="548" spans="1:19">
      <c r="A548">
        <f>'Previous Trades Import_OMS Quer'!A548</f>
        <v>0</v>
      </c>
      <c r="B548">
        <f>'Previous Trades Import_OMS Quer'!B548</f>
        <v>0</v>
      </c>
      <c r="C548" s="22">
        <f>'Previous Trades Import_OMS Quer'!C548</f>
        <v>0</v>
      </c>
      <c r="D548">
        <f>'Previous Trades Import_OMS Quer'!D548</f>
        <v>0</v>
      </c>
      <c r="E548" s="22">
        <f>'Previous Trades Import_OMS Quer'!E548</f>
        <v>0</v>
      </c>
      <c r="F548">
        <f>'Previous Trades Import_OMS Quer'!F548</f>
        <v>0</v>
      </c>
      <c r="G548">
        <f>'Previous Trades Import_OMS Quer'!G548</f>
        <v>0</v>
      </c>
      <c r="H548">
        <f>'Previous Trades Import_OMS Quer'!H548</f>
        <v>0</v>
      </c>
      <c r="I548">
        <f>'Previous Trades Import_OMS Quer'!I548</f>
        <v>0</v>
      </c>
      <c r="J548">
        <f>'Previous Trades Import_OMS Quer'!J548</f>
        <v>0</v>
      </c>
      <c r="K548">
        <f>'Previous Trades Import_OMS Quer'!K548</f>
        <v>0</v>
      </c>
      <c r="L548">
        <f>'Previous Trades Import_OMS Quer'!L548</f>
        <v>0</v>
      </c>
      <c r="M548">
        <f>'Previous Trades Import_OMS Quer'!M548</f>
        <v>0</v>
      </c>
      <c r="N548">
        <f>'Previous Trades Import_OMS Quer'!N548</f>
        <v>0</v>
      </c>
      <c r="O548" t="str">
        <f>CLEAN('Previous Trades Import_OMS Quer'!O548)</f>
        <v/>
      </c>
      <c r="Q548" s="25">
        <f t="shared" si="16"/>
        <v>0</v>
      </c>
      <c r="R548" s="25" t="e">
        <f>VLOOKUP(O548,'Currency Balance'!$O$3:$Q$32,3,0)</f>
        <v>#N/A</v>
      </c>
      <c r="S548" t="e">
        <f t="shared" si="17"/>
        <v>#N/A</v>
      </c>
    </row>
    <row r="549" spans="1:19">
      <c r="A549">
        <f>'Previous Trades Import_OMS Quer'!A549</f>
        <v>0</v>
      </c>
      <c r="B549">
        <f>'Previous Trades Import_OMS Quer'!B549</f>
        <v>0</v>
      </c>
      <c r="C549" s="22">
        <f>'Previous Trades Import_OMS Quer'!C549</f>
        <v>0</v>
      </c>
      <c r="D549">
        <f>'Previous Trades Import_OMS Quer'!D549</f>
        <v>0</v>
      </c>
      <c r="E549" s="22">
        <f>'Previous Trades Import_OMS Quer'!E549</f>
        <v>0</v>
      </c>
      <c r="F549">
        <f>'Previous Trades Import_OMS Quer'!F549</f>
        <v>0</v>
      </c>
      <c r="G549">
        <f>'Previous Trades Import_OMS Quer'!G549</f>
        <v>0</v>
      </c>
      <c r="H549">
        <f>'Previous Trades Import_OMS Quer'!H549</f>
        <v>0</v>
      </c>
      <c r="I549">
        <f>'Previous Trades Import_OMS Quer'!I549</f>
        <v>0</v>
      </c>
      <c r="J549">
        <f>'Previous Trades Import_OMS Quer'!J549</f>
        <v>0</v>
      </c>
      <c r="K549">
        <f>'Previous Trades Import_OMS Quer'!K549</f>
        <v>0</v>
      </c>
      <c r="L549">
        <f>'Previous Trades Import_OMS Quer'!L549</f>
        <v>0</v>
      </c>
      <c r="M549">
        <f>'Previous Trades Import_OMS Quer'!M549</f>
        <v>0</v>
      </c>
      <c r="N549">
        <f>'Previous Trades Import_OMS Quer'!N549</f>
        <v>0</v>
      </c>
      <c r="O549" t="str">
        <f>CLEAN('Previous Trades Import_OMS Quer'!O549)</f>
        <v/>
      </c>
      <c r="Q549" s="25">
        <f t="shared" si="16"/>
        <v>0</v>
      </c>
      <c r="R549" s="25" t="e">
        <f>VLOOKUP(O549,'Currency Balance'!$O$3:$Q$32,3,0)</f>
        <v>#N/A</v>
      </c>
      <c r="S549" t="e">
        <f t="shared" si="17"/>
        <v>#N/A</v>
      </c>
    </row>
    <row r="550" spans="1:19">
      <c r="A550">
        <f>'Previous Trades Import_OMS Quer'!A550</f>
        <v>0</v>
      </c>
      <c r="B550">
        <f>'Previous Trades Import_OMS Quer'!B550</f>
        <v>0</v>
      </c>
      <c r="C550" s="22">
        <f>'Previous Trades Import_OMS Quer'!C550</f>
        <v>0</v>
      </c>
      <c r="D550">
        <f>'Previous Trades Import_OMS Quer'!D550</f>
        <v>0</v>
      </c>
      <c r="E550" s="22">
        <f>'Previous Trades Import_OMS Quer'!E550</f>
        <v>0</v>
      </c>
      <c r="F550">
        <f>'Previous Trades Import_OMS Quer'!F550</f>
        <v>0</v>
      </c>
      <c r="G550">
        <f>'Previous Trades Import_OMS Quer'!G550</f>
        <v>0</v>
      </c>
      <c r="H550">
        <f>'Previous Trades Import_OMS Quer'!H550</f>
        <v>0</v>
      </c>
      <c r="I550">
        <f>'Previous Trades Import_OMS Quer'!I550</f>
        <v>0</v>
      </c>
      <c r="J550">
        <f>'Previous Trades Import_OMS Quer'!J550</f>
        <v>0</v>
      </c>
      <c r="K550">
        <f>'Previous Trades Import_OMS Quer'!K550</f>
        <v>0</v>
      </c>
      <c r="L550">
        <f>'Previous Trades Import_OMS Quer'!L550</f>
        <v>0</v>
      </c>
      <c r="M550">
        <f>'Previous Trades Import_OMS Quer'!M550</f>
        <v>0</v>
      </c>
      <c r="N550">
        <f>'Previous Trades Import_OMS Quer'!N550</f>
        <v>0</v>
      </c>
      <c r="O550" t="str">
        <f>CLEAN('Previous Trades Import_OMS Quer'!O550)</f>
        <v/>
      </c>
      <c r="Q550" s="25">
        <f t="shared" si="16"/>
        <v>0</v>
      </c>
      <c r="R550" s="25" t="e">
        <f>VLOOKUP(O550,'Currency Balance'!$O$3:$Q$32,3,0)</f>
        <v>#N/A</v>
      </c>
      <c r="S550" t="e">
        <f t="shared" si="17"/>
        <v>#N/A</v>
      </c>
    </row>
    <row r="551" spans="1:19">
      <c r="A551">
        <f>'Previous Trades Import_OMS Quer'!A551</f>
        <v>0</v>
      </c>
      <c r="B551">
        <f>'Previous Trades Import_OMS Quer'!B551</f>
        <v>0</v>
      </c>
      <c r="C551" s="22">
        <f>'Previous Trades Import_OMS Quer'!C551</f>
        <v>0</v>
      </c>
      <c r="D551">
        <f>'Previous Trades Import_OMS Quer'!D551</f>
        <v>0</v>
      </c>
      <c r="E551" s="22">
        <f>'Previous Trades Import_OMS Quer'!E551</f>
        <v>0</v>
      </c>
      <c r="F551">
        <f>'Previous Trades Import_OMS Quer'!F551</f>
        <v>0</v>
      </c>
      <c r="G551">
        <f>'Previous Trades Import_OMS Quer'!G551</f>
        <v>0</v>
      </c>
      <c r="H551">
        <f>'Previous Trades Import_OMS Quer'!H551</f>
        <v>0</v>
      </c>
      <c r="I551">
        <f>'Previous Trades Import_OMS Quer'!I551</f>
        <v>0</v>
      </c>
      <c r="J551">
        <f>'Previous Trades Import_OMS Quer'!J551</f>
        <v>0</v>
      </c>
      <c r="K551">
        <f>'Previous Trades Import_OMS Quer'!K551</f>
        <v>0</v>
      </c>
      <c r="L551">
        <f>'Previous Trades Import_OMS Quer'!L551</f>
        <v>0</v>
      </c>
      <c r="M551">
        <f>'Previous Trades Import_OMS Quer'!M551</f>
        <v>0</v>
      </c>
      <c r="N551">
        <f>'Previous Trades Import_OMS Quer'!N551</f>
        <v>0</v>
      </c>
      <c r="O551" t="str">
        <f>CLEAN('Previous Trades Import_OMS Quer'!O551)</f>
        <v/>
      </c>
      <c r="Q551" s="25">
        <f t="shared" si="16"/>
        <v>0</v>
      </c>
      <c r="R551" s="25" t="e">
        <f>VLOOKUP(O551,'Currency Balance'!$O$3:$Q$32,3,0)</f>
        <v>#N/A</v>
      </c>
      <c r="S551" t="e">
        <f t="shared" si="17"/>
        <v>#N/A</v>
      </c>
    </row>
    <row r="552" spans="1:19">
      <c r="A552">
        <f>'Previous Trades Import_OMS Quer'!A552</f>
        <v>0</v>
      </c>
      <c r="B552">
        <f>'Previous Trades Import_OMS Quer'!B552</f>
        <v>0</v>
      </c>
      <c r="C552" s="22">
        <f>'Previous Trades Import_OMS Quer'!C552</f>
        <v>0</v>
      </c>
      <c r="D552">
        <f>'Previous Trades Import_OMS Quer'!D552</f>
        <v>0</v>
      </c>
      <c r="E552" s="22">
        <f>'Previous Trades Import_OMS Quer'!E552</f>
        <v>0</v>
      </c>
      <c r="F552">
        <f>'Previous Trades Import_OMS Quer'!F552</f>
        <v>0</v>
      </c>
      <c r="G552">
        <f>'Previous Trades Import_OMS Quer'!G552</f>
        <v>0</v>
      </c>
      <c r="H552">
        <f>'Previous Trades Import_OMS Quer'!H552</f>
        <v>0</v>
      </c>
      <c r="I552">
        <f>'Previous Trades Import_OMS Quer'!I552</f>
        <v>0</v>
      </c>
      <c r="J552">
        <f>'Previous Trades Import_OMS Quer'!J552</f>
        <v>0</v>
      </c>
      <c r="K552">
        <f>'Previous Trades Import_OMS Quer'!K552</f>
        <v>0</v>
      </c>
      <c r="L552">
        <f>'Previous Trades Import_OMS Quer'!L552</f>
        <v>0</v>
      </c>
      <c r="M552">
        <f>'Previous Trades Import_OMS Quer'!M552</f>
        <v>0</v>
      </c>
      <c r="N552">
        <f>'Previous Trades Import_OMS Quer'!N552</f>
        <v>0</v>
      </c>
      <c r="O552" t="str">
        <f>CLEAN('Previous Trades Import_OMS Quer'!O552)</f>
        <v/>
      </c>
      <c r="Q552" s="25">
        <f t="shared" si="16"/>
        <v>0</v>
      </c>
      <c r="R552" s="25" t="e">
        <f>VLOOKUP(O552,'Currency Balance'!$O$3:$Q$32,3,0)</f>
        <v>#N/A</v>
      </c>
      <c r="S552" t="e">
        <f t="shared" si="17"/>
        <v>#N/A</v>
      </c>
    </row>
    <row r="553" spans="1:19">
      <c r="A553">
        <f>'Previous Trades Import_OMS Quer'!A553</f>
        <v>0</v>
      </c>
      <c r="B553">
        <f>'Previous Trades Import_OMS Quer'!B553</f>
        <v>0</v>
      </c>
      <c r="C553" s="22">
        <f>'Previous Trades Import_OMS Quer'!C553</f>
        <v>0</v>
      </c>
      <c r="D553">
        <f>'Previous Trades Import_OMS Quer'!D553</f>
        <v>0</v>
      </c>
      <c r="E553" s="22">
        <f>'Previous Trades Import_OMS Quer'!E553</f>
        <v>0</v>
      </c>
      <c r="F553">
        <f>'Previous Trades Import_OMS Quer'!F553</f>
        <v>0</v>
      </c>
      <c r="G553">
        <f>'Previous Trades Import_OMS Quer'!G553</f>
        <v>0</v>
      </c>
      <c r="H553">
        <f>'Previous Trades Import_OMS Quer'!H553</f>
        <v>0</v>
      </c>
      <c r="I553">
        <f>'Previous Trades Import_OMS Quer'!I553</f>
        <v>0</v>
      </c>
      <c r="J553">
        <f>'Previous Trades Import_OMS Quer'!J553</f>
        <v>0</v>
      </c>
      <c r="K553">
        <f>'Previous Trades Import_OMS Quer'!K553</f>
        <v>0</v>
      </c>
      <c r="L553">
        <f>'Previous Trades Import_OMS Quer'!L553</f>
        <v>0</v>
      </c>
      <c r="M553">
        <f>'Previous Trades Import_OMS Quer'!M553</f>
        <v>0</v>
      </c>
      <c r="N553">
        <f>'Previous Trades Import_OMS Quer'!N553</f>
        <v>0</v>
      </c>
      <c r="O553" t="str">
        <f>CLEAN('Previous Trades Import_OMS Quer'!O553)</f>
        <v/>
      </c>
      <c r="Q553" s="25">
        <f t="shared" si="16"/>
        <v>0</v>
      </c>
      <c r="R553" s="25" t="e">
        <f>VLOOKUP(O553,'Currency Balance'!$O$3:$Q$32,3,0)</f>
        <v>#N/A</v>
      </c>
      <c r="S553" t="e">
        <f t="shared" si="17"/>
        <v>#N/A</v>
      </c>
    </row>
    <row r="554" spans="1:19">
      <c r="A554">
        <f>'Previous Trades Import_OMS Quer'!A554</f>
        <v>0</v>
      </c>
      <c r="B554">
        <f>'Previous Trades Import_OMS Quer'!B554</f>
        <v>0</v>
      </c>
      <c r="C554" s="22">
        <f>'Previous Trades Import_OMS Quer'!C554</f>
        <v>0</v>
      </c>
      <c r="D554">
        <f>'Previous Trades Import_OMS Quer'!D554</f>
        <v>0</v>
      </c>
      <c r="E554" s="22">
        <f>'Previous Trades Import_OMS Quer'!E554</f>
        <v>0</v>
      </c>
      <c r="F554">
        <f>'Previous Trades Import_OMS Quer'!F554</f>
        <v>0</v>
      </c>
      <c r="G554">
        <f>'Previous Trades Import_OMS Quer'!G554</f>
        <v>0</v>
      </c>
      <c r="H554">
        <f>'Previous Trades Import_OMS Quer'!H554</f>
        <v>0</v>
      </c>
      <c r="I554">
        <f>'Previous Trades Import_OMS Quer'!I554</f>
        <v>0</v>
      </c>
      <c r="J554">
        <f>'Previous Trades Import_OMS Quer'!J554</f>
        <v>0</v>
      </c>
      <c r="K554">
        <f>'Previous Trades Import_OMS Quer'!K554</f>
        <v>0</v>
      </c>
      <c r="L554">
        <f>'Previous Trades Import_OMS Quer'!L554</f>
        <v>0</v>
      </c>
      <c r="M554">
        <f>'Previous Trades Import_OMS Quer'!M554</f>
        <v>0</v>
      </c>
      <c r="N554">
        <f>'Previous Trades Import_OMS Quer'!N554</f>
        <v>0</v>
      </c>
      <c r="O554" t="str">
        <f>CLEAN('Previous Trades Import_OMS Quer'!O554)</f>
        <v/>
      </c>
      <c r="Q554" s="25">
        <f t="shared" si="16"/>
        <v>0</v>
      </c>
      <c r="R554" s="25" t="e">
        <f>VLOOKUP(O554,'Currency Balance'!$O$3:$Q$32,3,0)</f>
        <v>#N/A</v>
      </c>
      <c r="S554" t="e">
        <f t="shared" si="17"/>
        <v>#N/A</v>
      </c>
    </row>
    <row r="555" spans="1:19">
      <c r="A555">
        <f>'Previous Trades Import_OMS Quer'!A555</f>
        <v>0</v>
      </c>
      <c r="B555">
        <f>'Previous Trades Import_OMS Quer'!B555</f>
        <v>0</v>
      </c>
      <c r="C555" s="22">
        <f>'Previous Trades Import_OMS Quer'!C555</f>
        <v>0</v>
      </c>
      <c r="D555">
        <f>'Previous Trades Import_OMS Quer'!D555</f>
        <v>0</v>
      </c>
      <c r="E555" s="22">
        <f>'Previous Trades Import_OMS Quer'!E555</f>
        <v>0</v>
      </c>
      <c r="F555">
        <f>'Previous Trades Import_OMS Quer'!F555</f>
        <v>0</v>
      </c>
      <c r="G555">
        <f>'Previous Trades Import_OMS Quer'!G555</f>
        <v>0</v>
      </c>
      <c r="H555">
        <f>'Previous Trades Import_OMS Quer'!H555</f>
        <v>0</v>
      </c>
      <c r="I555">
        <f>'Previous Trades Import_OMS Quer'!I555</f>
        <v>0</v>
      </c>
      <c r="J555">
        <f>'Previous Trades Import_OMS Quer'!J555</f>
        <v>0</v>
      </c>
      <c r="K555">
        <f>'Previous Trades Import_OMS Quer'!K555</f>
        <v>0</v>
      </c>
      <c r="L555">
        <f>'Previous Trades Import_OMS Quer'!L555</f>
        <v>0</v>
      </c>
      <c r="M555">
        <f>'Previous Trades Import_OMS Quer'!M555</f>
        <v>0</v>
      </c>
      <c r="N555">
        <f>'Previous Trades Import_OMS Quer'!N555</f>
        <v>0</v>
      </c>
      <c r="O555" t="str">
        <f>CLEAN('Previous Trades Import_OMS Quer'!O555)</f>
        <v/>
      </c>
      <c r="Q555" s="25">
        <f t="shared" si="16"/>
        <v>0</v>
      </c>
      <c r="R555" s="25" t="e">
        <f>VLOOKUP(O555,'Currency Balance'!$O$3:$Q$32,3,0)</f>
        <v>#N/A</v>
      </c>
      <c r="S555" t="e">
        <f t="shared" si="17"/>
        <v>#N/A</v>
      </c>
    </row>
    <row r="556" spans="1:19">
      <c r="A556">
        <f>'Previous Trades Import_OMS Quer'!A556</f>
        <v>0</v>
      </c>
      <c r="B556">
        <f>'Previous Trades Import_OMS Quer'!B556</f>
        <v>0</v>
      </c>
      <c r="C556" s="22">
        <f>'Previous Trades Import_OMS Quer'!C556</f>
        <v>0</v>
      </c>
      <c r="D556">
        <f>'Previous Trades Import_OMS Quer'!D556</f>
        <v>0</v>
      </c>
      <c r="E556" s="22">
        <f>'Previous Trades Import_OMS Quer'!E556</f>
        <v>0</v>
      </c>
      <c r="F556">
        <f>'Previous Trades Import_OMS Quer'!F556</f>
        <v>0</v>
      </c>
      <c r="G556">
        <f>'Previous Trades Import_OMS Quer'!G556</f>
        <v>0</v>
      </c>
      <c r="H556">
        <f>'Previous Trades Import_OMS Quer'!H556</f>
        <v>0</v>
      </c>
      <c r="I556">
        <f>'Previous Trades Import_OMS Quer'!I556</f>
        <v>0</v>
      </c>
      <c r="J556">
        <f>'Previous Trades Import_OMS Quer'!J556</f>
        <v>0</v>
      </c>
      <c r="K556">
        <f>'Previous Trades Import_OMS Quer'!K556</f>
        <v>0</v>
      </c>
      <c r="L556">
        <f>'Previous Trades Import_OMS Quer'!L556</f>
        <v>0</v>
      </c>
      <c r="M556">
        <f>'Previous Trades Import_OMS Quer'!M556</f>
        <v>0</v>
      </c>
      <c r="N556">
        <f>'Previous Trades Import_OMS Quer'!N556</f>
        <v>0</v>
      </c>
      <c r="O556" t="str">
        <f>CLEAN('Previous Trades Import_OMS Quer'!O556)</f>
        <v/>
      </c>
      <c r="Q556" s="25">
        <f t="shared" si="16"/>
        <v>0</v>
      </c>
      <c r="R556" s="25" t="e">
        <f>VLOOKUP(O556,'Currency Balance'!$O$3:$Q$32,3,0)</f>
        <v>#N/A</v>
      </c>
      <c r="S556" t="e">
        <f t="shared" si="17"/>
        <v>#N/A</v>
      </c>
    </row>
    <row r="557" spans="1:19">
      <c r="A557">
        <f>'Previous Trades Import_OMS Quer'!A557</f>
        <v>0</v>
      </c>
      <c r="B557">
        <f>'Previous Trades Import_OMS Quer'!B557</f>
        <v>0</v>
      </c>
      <c r="C557" s="22">
        <f>'Previous Trades Import_OMS Quer'!C557</f>
        <v>0</v>
      </c>
      <c r="D557">
        <f>'Previous Trades Import_OMS Quer'!D557</f>
        <v>0</v>
      </c>
      <c r="E557" s="22">
        <f>'Previous Trades Import_OMS Quer'!E557</f>
        <v>0</v>
      </c>
      <c r="F557">
        <f>'Previous Trades Import_OMS Quer'!F557</f>
        <v>0</v>
      </c>
      <c r="G557">
        <f>'Previous Trades Import_OMS Quer'!G557</f>
        <v>0</v>
      </c>
      <c r="H557">
        <f>'Previous Trades Import_OMS Quer'!H557</f>
        <v>0</v>
      </c>
      <c r="I557">
        <f>'Previous Trades Import_OMS Quer'!I557</f>
        <v>0</v>
      </c>
      <c r="J557">
        <f>'Previous Trades Import_OMS Quer'!J557</f>
        <v>0</v>
      </c>
      <c r="K557">
        <f>'Previous Trades Import_OMS Quer'!K557</f>
        <v>0</v>
      </c>
      <c r="L557">
        <f>'Previous Trades Import_OMS Quer'!L557</f>
        <v>0</v>
      </c>
      <c r="M557">
        <f>'Previous Trades Import_OMS Quer'!M557</f>
        <v>0</v>
      </c>
      <c r="N557">
        <f>'Previous Trades Import_OMS Quer'!N557</f>
        <v>0</v>
      </c>
      <c r="O557" t="str">
        <f>CLEAN('Previous Trades Import_OMS Quer'!O557)</f>
        <v/>
      </c>
      <c r="Q557" s="25">
        <f t="shared" si="16"/>
        <v>0</v>
      </c>
      <c r="R557" s="25" t="e">
        <f>VLOOKUP(O557,'Currency Balance'!$O$3:$Q$32,3,0)</f>
        <v>#N/A</v>
      </c>
      <c r="S557" t="e">
        <f t="shared" si="17"/>
        <v>#N/A</v>
      </c>
    </row>
    <row r="558" spans="1:19">
      <c r="A558">
        <f>'Previous Trades Import_OMS Quer'!A558</f>
        <v>0</v>
      </c>
      <c r="B558">
        <f>'Previous Trades Import_OMS Quer'!B558</f>
        <v>0</v>
      </c>
      <c r="C558" s="22">
        <f>'Previous Trades Import_OMS Quer'!C558</f>
        <v>0</v>
      </c>
      <c r="D558">
        <f>'Previous Trades Import_OMS Quer'!D558</f>
        <v>0</v>
      </c>
      <c r="E558" s="22">
        <f>'Previous Trades Import_OMS Quer'!E558</f>
        <v>0</v>
      </c>
      <c r="F558">
        <f>'Previous Trades Import_OMS Quer'!F558</f>
        <v>0</v>
      </c>
      <c r="G558">
        <f>'Previous Trades Import_OMS Quer'!G558</f>
        <v>0</v>
      </c>
      <c r="H558">
        <f>'Previous Trades Import_OMS Quer'!H558</f>
        <v>0</v>
      </c>
      <c r="I558">
        <f>'Previous Trades Import_OMS Quer'!I558</f>
        <v>0</v>
      </c>
      <c r="J558">
        <f>'Previous Trades Import_OMS Quer'!J558</f>
        <v>0</v>
      </c>
      <c r="K558">
        <f>'Previous Trades Import_OMS Quer'!K558</f>
        <v>0</v>
      </c>
      <c r="L558">
        <f>'Previous Trades Import_OMS Quer'!L558</f>
        <v>0</v>
      </c>
      <c r="M558">
        <f>'Previous Trades Import_OMS Quer'!M558</f>
        <v>0</v>
      </c>
      <c r="N558">
        <f>'Previous Trades Import_OMS Quer'!N558</f>
        <v>0</v>
      </c>
      <c r="O558" t="str">
        <f>CLEAN('Previous Trades Import_OMS Quer'!O558)</f>
        <v/>
      </c>
      <c r="Q558" s="25">
        <f t="shared" si="16"/>
        <v>0</v>
      </c>
      <c r="R558" s="25" t="e">
        <f>VLOOKUP(O558,'Currency Balance'!$O$3:$Q$32,3,0)</f>
        <v>#N/A</v>
      </c>
      <c r="S558" t="e">
        <f t="shared" si="17"/>
        <v>#N/A</v>
      </c>
    </row>
    <row r="559" spans="1:19">
      <c r="A559">
        <f>'Previous Trades Import_OMS Quer'!A559</f>
        <v>0</v>
      </c>
      <c r="B559">
        <f>'Previous Trades Import_OMS Quer'!B559</f>
        <v>0</v>
      </c>
      <c r="C559" s="22">
        <f>'Previous Trades Import_OMS Quer'!C559</f>
        <v>0</v>
      </c>
      <c r="D559">
        <f>'Previous Trades Import_OMS Quer'!D559</f>
        <v>0</v>
      </c>
      <c r="E559" s="22">
        <f>'Previous Trades Import_OMS Quer'!E559</f>
        <v>0</v>
      </c>
      <c r="F559">
        <f>'Previous Trades Import_OMS Quer'!F559</f>
        <v>0</v>
      </c>
      <c r="G559">
        <f>'Previous Trades Import_OMS Quer'!G559</f>
        <v>0</v>
      </c>
      <c r="H559">
        <f>'Previous Trades Import_OMS Quer'!H559</f>
        <v>0</v>
      </c>
      <c r="I559">
        <f>'Previous Trades Import_OMS Quer'!I559</f>
        <v>0</v>
      </c>
      <c r="J559">
        <f>'Previous Trades Import_OMS Quer'!J559</f>
        <v>0</v>
      </c>
      <c r="K559">
        <f>'Previous Trades Import_OMS Quer'!K559</f>
        <v>0</v>
      </c>
      <c r="L559">
        <f>'Previous Trades Import_OMS Quer'!L559</f>
        <v>0</v>
      </c>
      <c r="M559">
        <f>'Previous Trades Import_OMS Quer'!M559</f>
        <v>0</v>
      </c>
      <c r="N559">
        <f>'Previous Trades Import_OMS Quer'!N559</f>
        <v>0</v>
      </c>
      <c r="O559" t="str">
        <f>CLEAN('Previous Trades Import_OMS Quer'!O559)</f>
        <v/>
      </c>
      <c r="Q559" s="25">
        <f t="shared" si="16"/>
        <v>0</v>
      </c>
      <c r="R559" s="25" t="e">
        <f>VLOOKUP(O559,'Currency Balance'!$O$3:$Q$32,3,0)</f>
        <v>#N/A</v>
      </c>
      <c r="S559" t="e">
        <f t="shared" si="17"/>
        <v>#N/A</v>
      </c>
    </row>
    <row r="560" spans="1:19">
      <c r="A560">
        <f>'Previous Trades Import_OMS Quer'!A560</f>
        <v>0</v>
      </c>
      <c r="B560">
        <f>'Previous Trades Import_OMS Quer'!B560</f>
        <v>0</v>
      </c>
      <c r="C560" s="22">
        <f>'Previous Trades Import_OMS Quer'!C560</f>
        <v>0</v>
      </c>
      <c r="D560">
        <f>'Previous Trades Import_OMS Quer'!D560</f>
        <v>0</v>
      </c>
      <c r="E560" s="22">
        <f>'Previous Trades Import_OMS Quer'!E560</f>
        <v>0</v>
      </c>
      <c r="F560">
        <f>'Previous Trades Import_OMS Quer'!F560</f>
        <v>0</v>
      </c>
      <c r="G560">
        <f>'Previous Trades Import_OMS Quer'!G560</f>
        <v>0</v>
      </c>
      <c r="H560">
        <f>'Previous Trades Import_OMS Quer'!H560</f>
        <v>0</v>
      </c>
      <c r="I560">
        <f>'Previous Trades Import_OMS Quer'!I560</f>
        <v>0</v>
      </c>
      <c r="J560">
        <f>'Previous Trades Import_OMS Quer'!J560</f>
        <v>0</v>
      </c>
      <c r="K560">
        <f>'Previous Trades Import_OMS Quer'!K560</f>
        <v>0</v>
      </c>
      <c r="L560">
        <f>'Previous Trades Import_OMS Quer'!L560</f>
        <v>0</v>
      </c>
      <c r="M560">
        <f>'Previous Trades Import_OMS Quer'!M560</f>
        <v>0</v>
      </c>
      <c r="N560">
        <f>'Previous Trades Import_OMS Quer'!N560</f>
        <v>0</v>
      </c>
      <c r="O560" t="str">
        <f>CLEAN('Previous Trades Import_OMS Quer'!O560)</f>
        <v/>
      </c>
      <c r="Q560" s="25">
        <f t="shared" si="16"/>
        <v>0</v>
      </c>
      <c r="R560" s="25" t="e">
        <f>VLOOKUP(O560,'Currency Balance'!$O$3:$Q$32,3,0)</f>
        <v>#N/A</v>
      </c>
      <c r="S560" t="e">
        <f t="shared" si="17"/>
        <v>#N/A</v>
      </c>
    </row>
    <row r="561" spans="1:19">
      <c r="A561">
        <f>'Previous Trades Import_OMS Quer'!A561</f>
        <v>0</v>
      </c>
      <c r="B561">
        <f>'Previous Trades Import_OMS Quer'!B561</f>
        <v>0</v>
      </c>
      <c r="C561" s="22">
        <f>'Previous Trades Import_OMS Quer'!C561</f>
        <v>0</v>
      </c>
      <c r="D561">
        <f>'Previous Trades Import_OMS Quer'!D561</f>
        <v>0</v>
      </c>
      <c r="E561" s="22">
        <f>'Previous Trades Import_OMS Quer'!E561</f>
        <v>0</v>
      </c>
      <c r="F561">
        <f>'Previous Trades Import_OMS Quer'!F561</f>
        <v>0</v>
      </c>
      <c r="G561">
        <f>'Previous Trades Import_OMS Quer'!G561</f>
        <v>0</v>
      </c>
      <c r="H561">
        <f>'Previous Trades Import_OMS Quer'!H561</f>
        <v>0</v>
      </c>
      <c r="I561">
        <f>'Previous Trades Import_OMS Quer'!I561</f>
        <v>0</v>
      </c>
      <c r="J561">
        <f>'Previous Trades Import_OMS Quer'!J561</f>
        <v>0</v>
      </c>
      <c r="K561">
        <f>'Previous Trades Import_OMS Quer'!K561</f>
        <v>0</v>
      </c>
      <c r="L561">
        <f>'Previous Trades Import_OMS Quer'!L561</f>
        <v>0</v>
      </c>
      <c r="M561">
        <f>'Previous Trades Import_OMS Quer'!M561</f>
        <v>0</v>
      </c>
      <c r="N561">
        <f>'Previous Trades Import_OMS Quer'!N561</f>
        <v>0</v>
      </c>
      <c r="O561" t="str">
        <f>CLEAN('Previous Trades Import_OMS Quer'!O561)</f>
        <v/>
      </c>
      <c r="Q561" s="25">
        <f t="shared" si="16"/>
        <v>0</v>
      </c>
      <c r="R561" s="25" t="e">
        <f>VLOOKUP(O561,'Currency Balance'!$O$3:$Q$32,3,0)</f>
        <v>#N/A</v>
      </c>
      <c r="S561" t="e">
        <f t="shared" si="17"/>
        <v>#N/A</v>
      </c>
    </row>
    <row r="562" spans="1:19">
      <c r="A562">
        <f>'Previous Trades Import_OMS Quer'!A562</f>
        <v>0</v>
      </c>
      <c r="B562">
        <f>'Previous Trades Import_OMS Quer'!B562</f>
        <v>0</v>
      </c>
      <c r="C562" s="22">
        <f>'Previous Trades Import_OMS Quer'!C562</f>
        <v>0</v>
      </c>
      <c r="D562">
        <f>'Previous Trades Import_OMS Quer'!D562</f>
        <v>0</v>
      </c>
      <c r="E562" s="22">
        <f>'Previous Trades Import_OMS Quer'!E562</f>
        <v>0</v>
      </c>
      <c r="F562">
        <f>'Previous Trades Import_OMS Quer'!F562</f>
        <v>0</v>
      </c>
      <c r="G562">
        <f>'Previous Trades Import_OMS Quer'!G562</f>
        <v>0</v>
      </c>
      <c r="H562">
        <f>'Previous Trades Import_OMS Quer'!H562</f>
        <v>0</v>
      </c>
      <c r="I562">
        <f>'Previous Trades Import_OMS Quer'!I562</f>
        <v>0</v>
      </c>
      <c r="J562">
        <f>'Previous Trades Import_OMS Quer'!J562</f>
        <v>0</v>
      </c>
      <c r="K562">
        <f>'Previous Trades Import_OMS Quer'!K562</f>
        <v>0</v>
      </c>
      <c r="L562">
        <f>'Previous Trades Import_OMS Quer'!L562</f>
        <v>0</v>
      </c>
      <c r="M562">
        <f>'Previous Trades Import_OMS Quer'!M562</f>
        <v>0</v>
      </c>
      <c r="N562">
        <f>'Previous Trades Import_OMS Quer'!N562</f>
        <v>0</v>
      </c>
      <c r="O562" t="str">
        <f>CLEAN('Previous Trades Import_OMS Quer'!O562)</f>
        <v/>
      </c>
      <c r="Q562" s="25">
        <f t="shared" si="16"/>
        <v>0</v>
      </c>
      <c r="R562" s="25" t="e">
        <f>VLOOKUP(O562,'Currency Balance'!$O$3:$Q$32,3,0)</f>
        <v>#N/A</v>
      </c>
      <c r="S562" t="e">
        <f t="shared" si="17"/>
        <v>#N/A</v>
      </c>
    </row>
    <row r="563" spans="1:19">
      <c r="A563">
        <f>'Previous Trades Import_OMS Quer'!A563</f>
        <v>0</v>
      </c>
      <c r="B563">
        <f>'Previous Trades Import_OMS Quer'!B563</f>
        <v>0</v>
      </c>
      <c r="C563" s="22">
        <f>'Previous Trades Import_OMS Quer'!C563</f>
        <v>0</v>
      </c>
      <c r="D563">
        <f>'Previous Trades Import_OMS Quer'!D563</f>
        <v>0</v>
      </c>
      <c r="E563" s="22">
        <f>'Previous Trades Import_OMS Quer'!E563</f>
        <v>0</v>
      </c>
      <c r="F563">
        <f>'Previous Trades Import_OMS Quer'!F563</f>
        <v>0</v>
      </c>
      <c r="G563">
        <f>'Previous Trades Import_OMS Quer'!G563</f>
        <v>0</v>
      </c>
      <c r="H563">
        <f>'Previous Trades Import_OMS Quer'!H563</f>
        <v>0</v>
      </c>
      <c r="I563">
        <f>'Previous Trades Import_OMS Quer'!I563</f>
        <v>0</v>
      </c>
      <c r="J563">
        <f>'Previous Trades Import_OMS Quer'!J563</f>
        <v>0</v>
      </c>
      <c r="K563">
        <f>'Previous Trades Import_OMS Quer'!K563</f>
        <v>0</v>
      </c>
      <c r="L563">
        <f>'Previous Trades Import_OMS Quer'!L563</f>
        <v>0</v>
      </c>
      <c r="M563">
        <f>'Previous Trades Import_OMS Quer'!M563</f>
        <v>0</v>
      </c>
      <c r="N563">
        <f>'Previous Trades Import_OMS Quer'!N563</f>
        <v>0</v>
      </c>
      <c r="O563" t="str">
        <f>CLEAN('Previous Trades Import_OMS Quer'!O563)</f>
        <v/>
      </c>
      <c r="Q563" s="25">
        <f t="shared" si="16"/>
        <v>0</v>
      </c>
      <c r="R563" s="25" t="e">
        <f>VLOOKUP(O563,'Currency Balance'!$O$3:$Q$32,3,0)</f>
        <v>#N/A</v>
      </c>
      <c r="S563" t="e">
        <f t="shared" si="17"/>
        <v>#N/A</v>
      </c>
    </row>
    <row r="564" spans="1:19">
      <c r="A564">
        <f>'Previous Trades Import_OMS Quer'!A564</f>
        <v>0</v>
      </c>
      <c r="B564">
        <f>'Previous Trades Import_OMS Quer'!B564</f>
        <v>0</v>
      </c>
      <c r="C564" s="22">
        <f>'Previous Trades Import_OMS Quer'!C564</f>
        <v>0</v>
      </c>
      <c r="D564">
        <f>'Previous Trades Import_OMS Quer'!D564</f>
        <v>0</v>
      </c>
      <c r="E564" s="22">
        <f>'Previous Trades Import_OMS Quer'!E564</f>
        <v>0</v>
      </c>
      <c r="F564">
        <f>'Previous Trades Import_OMS Quer'!F564</f>
        <v>0</v>
      </c>
      <c r="G564">
        <f>'Previous Trades Import_OMS Quer'!G564</f>
        <v>0</v>
      </c>
      <c r="H564">
        <f>'Previous Trades Import_OMS Quer'!H564</f>
        <v>0</v>
      </c>
      <c r="I564">
        <f>'Previous Trades Import_OMS Quer'!I564</f>
        <v>0</v>
      </c>
      <c r="J564">
        <f>'Previous Trades Import_OMS Quer'!J564</f>
        <v>0</v>
      </c>
      <c r="K564">
        <f>'Previous Trades Import_OMS Quer'!K564</f>
        <v>0</v>
      </c>
      <c r="L564">
        <f>'Previous Trades Import_OMS Quer'!L564</f>
        <v>0</v>
      </c>
      <c r="M564">
        <f>'Previous Trades Import_OMS Quer'!M564</f>
        <v>0</v>
      </c>
      <c r="N564">
        <f>'Previous Trades Import_OMS Quer'!N564</f>
        <v>0</v>
      </c>
      <c r="O564" t="str">
        <f>CLEAN('Previous Trades Import_OMS Quer'!O564)</f>
        <v/>
      </c>
      <c r="Q564" s="25">
        <f t="shared" si="16"/>
        <v>0</v>
      </c>
      <c r="R564" s="25" t="e">
        <f>VLOOKUP(O564,'Currency Balance'!$O$3:$Q$32,3,0)</f>
        <v>#N/A</v>
      </c>
      <c r="S564" t="e">
        <f t="shared" si="17"/>
        <v>#N/A</v>
      </c>
    </row>
    <row r="565" spans="1:19">
      <c r="A565">
        <f>'Previous Trades Import_OMS Quer'!A565</f>
        <v>0</v>
      </c>
      <c r="B565">
        <f>'Previous Trades Import_OMS Quer'!B565</f>
        <v>0</v>
      </c>
      <c r="C565" s="22">
        <f>'Previous Trades Import_OMS Quer'!C565</f>
        <v>0</v>
      </c>
      <c r="D565">
        <f>'Previous Trades Import_OMS Quer'!D565</f>
        <v>0</v>
      </c>
      <c r="E565" s="22">
        <f>'Previous Trades Import_OMS Quer'!E565</f>
        <v>0</v>
      </c>
      <c r="F565">
        <f>'Previous Trades Import_OMS Quer'!F565</f>
        <v>0</v>
      </c>
      <c r="G565">
        <f>'Previous Trades Import_OMS Quer'!G565</f>
        <v>0</v>
      </c>
      <c r="H565">
        <f>'Previous Trades Import_OMS Quer'!H565</f>
        <v>0</v>
      </c>
      <c r="I565">
        <f>'Previous Trades Import_OMS Quer'!I565</f>
        <v>0</v>
      </c>
      <c r="J565">
        <f>'Previous Trades Import_OMS Quer'!J565</f>
        <v>0</v>
      </c>
      <c r="K565">
        <f>'Previous Trades Import_OMS Quer'!K565</f>
        <v>0</v>
      </c>
      <c r="L565">
        <f>'Previous Trades Import_OMS Quer'!L565</f>
        <v>0</v>
      </c>
      <c r="M565">
        <f>'Previous Trades Import_OMS Quer'!M565</f>
        <v>0</v>
      </c>
      <c r="N565">
        <f>'Previous Trades Import_OMS Quer'!N565</f>
        <v>0</v>
      </c>
      <c r="O565" t="str">
        <f>CLEAN('Previous Trades Import_OMS Quer'!O565)</f>
        <v/>
      </c>
      <c r="Q565" s="25">
        <f t="shared" si="16"/>
        <v>0</v>
      </c>
      <c r="R565" s="25" t="e">
        <f>VLOOKUP(O565,'Currency Balance'!$O$3:$Q$32,3,0)</f>
        <v>#N/A</v>
      </c>
      <c r="S565" t="e">
        <f t="shared" si="17"/>
        <v>#N/A</v>
      </c>
    </row>
    <row r="566" spans="1:19">
      <c r="A566">
        <f>'Previous Trades Import_OMS Quer'!A566</f>
        <v>0</v>
      </c>
      <c r="B566">
        <f>'Previous Trades Import_OMS Quer'!B566</f>
        <v>0</v>
      </c>
      <c r="C566" s="22">
        <f>'Previous Trades Import_OMS Quer'!C566</f>
        <v>0</v>
      </c>
      <c r="D566">
        <f>'Previous Trades Import_OMS Quer'!D566</f>
        <v>0</v>
      </c>
      <c r="E566" s="22">
        <f>'Previous Trades Import_OMS Quer'!E566</f>
        <v>0</v>
      </c>
      <c r="F566">
        <f>'Previous Trades Import_OMS Quer'!F566</f>
        <v>0</v>
      </c>
      <c r="G566">
        <f>'Previous Trades Import_OMS Quer'!G566</f>
        <v>0</v>
      </c>
      <c r="H566">
        <f>'Previous Trades Import_OMS Quer'!H566</f>
        <v>0</v>
      </c>
      <c r="I566">
        <f>'Previous Trades Import_OMS Quer'!I566</f>
        <v>0</v>
      </c>
      <c r="J566">
        <f>'Previous Trades Import_OMS Quer'!J566</f>
        <v>0</v>
      </c>
      <c r="K566">
        <f>'Previous Trades Import_OMS Quer'!K566</f>
        <v>0</v>
      </c>
      <c r="L566">
        <f>'Previous Trades Import_OMS Quer'!L566</f>
        <v>0</v>
      </c>
      <c r="M566">
        <f>'Previous Trades Import_OMS Quer'!M566</f>
        <v>0</v>
      </c>
      <c r="N566">
        <f>'Previous Trades Import_OMS Quer'!N566</f>
        <v>0</v>
      </c>
      <c r="O566" t="str">
        <f>CLEAN('Previous Trades Import_OMS Quer'!O566)</f>
        <v/>
      </c>
      <c r="Q566" s="25">
        <f t="shared" si="16"/>
        <v>0</v>
      </c>
      <c r="R566" s="25" t="e">
        <f>VLOOKUP(O566,'Currency Balance'!$O$3:$Q$32,3,0)</f>
        <v>#N/A</v>
      </c>
      <c r="S566" t="e">
        <f t="shared" si="17"/>
        <v>#N/A</v>
      </c>
    </row>
    <row r="567" spans="1:19">
      <c r="A567">
        <f>'Previous Trades Import_OMS Quer'!A567</f>
        <v>0</v>
      </c>
      <c r="B567">
        <f>'Previous Trades Import_OMS Quer'!B567</f>
        <v>0</v>
      </c>
      <c r="C567" s="22">
        <f>'Previous Trades Import_OMS Quer'!C567</f>
        <v>0</v>
      </c>
      <c r="D567">
        <f>'Previous Trades Import_OMS Quer'!D567</f>
        <v>0</v>
      </c>
      <c r="E567" s="22">
        <f>'Previous Trades Import_OMS Quer'!E567</f>
        <v>0</v>
      </c>
      <c r="F567">
        <f>'Previous Trades Import_OMS Quer'!F567</f>
        <v>0</v>
      </c>
      <c r="G567">
        <f>'Previous Trades Import_OMS Quer'!G567</f>
        <v>0</v>
      </c>
      <c r="H567">
        <f>'Previous Trades Import_OMS Quer'!H567</f>
        <v>0</v>
      </c>
      <c r="I567">
        <f>'Previous Trades Import_OMS Quer'!I567</f>
        <v>0</v>
      </c>
      <c r="J567">
        <f>'Previous Trades Import_OMS Quer'!J567</f>
        <v>0</v>
      </c>
      <c r="K567">
        <f>'Previous Trades Import_OMS Quer'!K567</f>
        <v>0</v>
      </c>
      <c r="L567">
        <f>'Previous Trades Import_OMS Quer'!L567</f>
        <v>0</v>
      </c>
      <c r="M567">
        <f>'Previous Trades Import_OMS Quer'!M567</f>
        <v>0</v>
      </c>
      <c r="N567">
        <f>'Previous Trades Import_OMS Quer'!N567</f>
        <v>0</v>
      </c>
      <c r="O567" t="str">
        <f>CLEAN('Previous Trades Import_OMS Quer'!O567)</f>
        <v/>
      </c>
      <c r="Q567" s="25">
        <f t="shared" si="16"/>
        <v>0</v>
      </c>
      <c r="R567" s="25" t="e">
        <f>VLOOKUP(O567,'Currency Balance'!$O$3:$Q$32,3,0)</f>
        <v>#N/A</v>
      </c>
      <c r="S567" t="e">
        <f t="shared" si="17"/>
        <v>#N/A</v>
      </c>
    </row>
    <row r="568" spans="1:19">
      <c r="A568">
        <f>'Previous Trades Import_OMS Quer'!A568</f>
        <v>0</v>
      </c>
      <c r="B568">
        <f>'Previous Trades Import_OMS Quer'!B568</f>
        <v>0</v>
      </c>
      <c r="C568" s="22">
        <f>'Previous Trades Import_OMS Quer'!C568</f>
        <v>0</v>
      </c>
      <c r="D568">
        <f>'Previous Trades Import_OMS Quer'!D568</f>
        <v>0</v>
      </c>
      <c r="E568" s="22">
        <f>'Previous Trades Import_OMS Quer'!E568</f>
        <v>0</v>
      </c>
      <c r="F568">
        <f>'Previous Trades Import_OMS Quer'!F568</f>
        <v>0</v>
      </c>
      <c r="G568">
        <f>'Previous Trades Import_OMS Quer'!G568</f>
        <v>0</v>
      </c>
      <c r="H568">
        <f>'Previous Trades Import_OMS Quer'!H568</f>
        <v>0</v>
      </c>
      <c r="I568">
        <f>'Previous Trades Import_OMS Quer'!I568</f>
        <v>0</v>
      </c>
      <c r="J568">
        <f>'Previous Trades Import_OMS Quer'!J568</f>
        <v>0</v>
      </c>
      <c r="K568">
        <f>'Previous Trades Import_OMS Quer'!K568</f>
        <v>0</v>
      </c>
      <c r="L568">
        <f>'Previous Trades Import_OMS Quer'!L568</f>
        <v>0</v>
      </c>
      <c r="M568">
        <f>'Previous Trades Import_OMS Quer'!M568</f>
        <v>0</v>
      </c>
      <c r="N568">
        <f>'Previous Trades Import_OMS Quer'!N568</f>
        <v>0</v>
      </c>
      <c r="O568" t="str">
        <f>CLEAN('Previous Trades Import_OMS Quer'!O568)</f>
        <v/>
      </c>
      <c r="Q568" s="25">
        <f t="shared" si="16"/>
        <v>0</v>
      </c>
      <c r="R568" s="25" t="e">
        <f>VLOOKUP(O568,'Currency Balance'!$O$3:$Q$32,3,0)</f>
        <v>#N/A</v>
      </c>
      <c r="S568" t="e">
        <f t="shared" si="17"/>
        <v>#N/A</v>
      </c>
    </row>
    <row r="569" spans="1:19">
      <c r="A569">
        <f>'Previous Trades Import_OMS Quer'!A569</f>
        <v>0</v>
      </c>
      <c r="B569">
        <f>'Previous Trades Import_OMS Quer'!B569</f>
        <v>0</v>
      </c>
      <c r="C569" s="22">
        <f>'Previous Trades Import_OMS Quer'!C569</f>
        <v>0</v>
      </c>
      <c r="D569">
        <f>'Previous Trades Import_OMS Quer'!D569</f>
        <v>0</v>
      </c>
      <c r="E569" s="22">
        <f>'Previous Trades Import_OMS Quer'!E569</f>
        <v>0</v>
      </c>
      <c r="F569">
        <f>'Previous Trades Import_OMS Quer'!F569</f>
        <v>0</v>
      </c>
      <c r="G569">
        <f>'Previous Trades Import_OMS Quer'!G569</f>
        <v>0</v>
      </c>
      <c r="H569">
        <f>'Previous Trades Import_OMS Quer'!H569</f>
        <v>0</v>
      </c>
      <c r="I569">
        <f>'Previous Trades Import_OMS Quer'!I569</f>
        <v>0</v>
      </c>
      <c r="J569">
        <f>'Previous Trades Import_OMS Quer'!J569</f>
        <v>0</v>
      </c>
      <c r="K569">
        <f>'Previous Trades Import_OMS Quer'!K569</f>
        <v>0</v>
      </c>
      <c r="L569">
        <f>'Previous Trades Import_OMS Quer'!L569</f>
        <v>0</v>
      </c>
      <c r="M569">
        <f>'Previous Trades Import_OMS Quer'!M569</f>
        <v>0</v>
      </c>
      <c r="N569">
        <f>'Previous Trades Import_OMS Quer'!N569</f>
        <v>0</v>
      </c>
      <c r="O569" t="str">
        <f>CLEAN('Previous Trades Import_OMS Quer'!O569)</f>
        <v/>
      </c>
      <c r="Q569" s="25">
        <f t="shared" si="16"/>
        <v>0</v>
      </c>
      <c r="R569" s="25" t="e">
        <f>VLOOKUP(O569,'Currency Balance'!$O$3:$Q$32,3,0)</f>
        <v>#N/A</v>
      </c>
      <c r="S569" t="e">
        <f t="shared" si="17"/>
        <v>#N/A</v>
      </c>
    </row>
    <row r="570" spans="1:19">
      <c r="A570">
        <f>'Previous Trades Import_OMS Quer'!A570</f>
        <v>0</v>
      </c>
      <c r="B570">
        <f>'Previous Trades Import_OMS Quer'!B570</f>
        <v>0</v>
      </c>
      <c r="C570" s="22">
        <f>'Previous Trades Import_OMS Quer'!C570</f>
        <v>0</v>
      </c>
      <c r="D570">
        <f>'Previous Trades Import_OMS Quer'!D570</f>
        <v>0</v>
      </c>
      <c r="E570" s="22">
        <f>'Previous Trades Import_OMS Quer'!E570</f>
        <v>0</v>
      </c>
      <c r="F570">
        <f>'Previous Trades Import_OMS Quer'!F570</f>
        <v>0</v>
      </c>
      <c r="G570">
        <f>'Previous Trades Import_OMS Quer'!G570</f>
        <v>0</v>
      </c>
      <c r="H570">
        <f>'Previous Trades Import_OMS Quer'!H570</f>
        <v>0</v>
      </c>
      <c r="I570">
        <f>'Previous Trades Import_OMS Quer'!I570</f>
        <v>0</v>
      </c>
      <c r="J570">
        <f>'Previous Trades Import_OMS Quer'!J570</f>
        <v>0</v>
      </c>
      <c r="K570">
        <f>'Previous Trades Import_OMS Quer'!K570</f>
        <v>0</v>
      </c>
      <c r="L570">
        <f>'Previous Trades Import_OMS Quer'!L570</f>
        <v>0</v>
      </c>
      <c r="M570">
        <f>'Previous Trades Import_OMS Quer'!M570</f>
        <v>0</v>
      </c>
      <c r="N570">
        <f>'Previous Trades Import_OMS Quer'!N570</f>
        <v>0</v>
      </c>
      <c r="O570" t="str">
        <f>CLEAN('Previous Trades Import_OMS Quer'!O570)</f>
        <v/>
      </c>
      <c r="Q570" s="25">
        <f t="shared" si="16"/>
        <v>0</v>
      </c>
      <c r="R570" s="25" t="e">
        <f>VLOOKUP(O570,'Currency Balance'!$O$3:$Q$32,3,0)</f>
        <v>#N/A</v>
      </c>
      <c r="S570" t="e">
        <f t="shared" si="17"/>
        <v>#N/A</v>
      </c>
    </row>
    <row r="571" spans="1:19">
      <c r="A571">
        <f>'Previous Trades Import_OMS Quer'!A571</f>
        <v>0</v>
      </c>
      <c r="B571">
        <f>'Previous Trades Import_OMS Quer'!B571</f>
        <v>0</v>
      </c>
      <c r="C571" s="22">
        <f>'Previous Trades Import_OMS Quer'!C571</f>
        <v>0</v>
      </c>
      <c r="D571">
        <f>'Previous Trades Import_OMS Quer'!D571</f>
        <v>0</v>
      </c>
      <c r="E571" s="22">
        <f>'Previous Trades Import_OMS Quer'!E571</f>
        <v>0</v>
      </c>
      <c r="F571">
        <f>'Previous Trades Import_OMS Quer'!F571</f>
        <v>0</v>
      </c>
      <c r="G571">
        <f>'Previous Trades Import_OMS Quer'!G571</f>
        <v>0</v>
      </c>
      <c r="H571">
        <f>'Previous Trades Import_OMS Quer'!H571</f>
        <v>0</v>
      </c>
      <c r="I571">
        <f>'Previous Trades Import_OMS Quer'!I571</f>
        <v>0</v>
      </c>
      <c r="J571">
        <f>'Previous Trades Import_OMS Quer'!J571</f>
        <v>0</v>
      </c>
      <c r="K571">
        <f>'Previous Trades Import_OMS Quer'!K571</f>
        <v>0</v>
      </c>
      <c r="L571">
        <f>'Previous Trades Import_OMS Quer'!L571</f>
        <v>0</v>
      </c>
      <c r="M571">
        <f>'Previous Trades Import_OMS Quer'!M571</f>
        <v>0</v>
      </c>
      <c r="N571">
        <f>'Previous Trades Import_OMS Quer'!N571</f>
        <v>0</v>
      </c>
      <c r="O571" t="str">
        <f>CLEAN('Previous Trades Import_OMS Quer'!O571)</f>
        <v/>
      </c>
      <c r="Q571" s="25">
        <f t="shared" si="16"/>
        <v>0</v>
      </c>
      <c r="R571" s="25" t="e">
        <f>VLOOKUP(O571,'Currency Balance'!$O$3:$Q$32,3,0)</f>
        <v>#N/A</v>
      </c>
      <c r="S571" t="e">
        <f t="shared" si="17"/>
        <v>#N/A</v>
      </c>
    </row>
    <row r="572" spans="1:19">
      <c r="A572">
        <f>'Previous Trades Import_OMS Quer'!A572</f>
        <v>0</v>
      </c>
      <c r="B572">
        <f>'Previous Trades Import_OMS Quer'!B572</f>
        <v>0</v>
      </c>
      <c r="C572" s="22">
        <f>'Previous Trades Import_OMS Quer'!C572</f>
        <v>0</v>
      </c>
      <c r="D572">
        <f>'Previous Trades Import_OMS Quer'!D572</f>
        <v>0</v>
      </c>
      <c r="E572" s="22">
        <f>'Previous Trades Import_OMS Quer'!E572</f>
        <v>0</v>
      </c>
      <c r="F572">
        <f>'Previous Trades Import_OMS Quer'!F572</f>
        <v>0</v>
      </c>
      <c r="G572">
        <f>'Previous Trades Import_OMS Quer'!G572</f>
        <v>0</v>
      </c>
      <c r="H572">
        <f>'Previous Trades Import_OMS Quer'!H572</f>
        <v>0</v>
      </c>
      <c r="I572">
        <f>'Previous Trades Import_OMS Quer'!I572</f>
        <v>0</v>
      </c>
      <c r="J572">
        <f>'Previous Trades Import_OMS Quer'!J572</f>
        <v>0</v>
      </c>
      <c r="K572">
        <f>'Previous Trades Import_OMS Quer'!K572</f>
        <v>0</v>
      </c>
      <c r="L572">
        <f>'Previous Trades Import_OMS Quer'!L572</f>
        <v>0</v>
      </c>
      <c r="M572">
        <f>'Previous Trades Import_OMS Quer'!M572</f>
        <v>0</v>
      </c>
      <c r="N572">
        <f>'Previous Trades Import_OMS Quer'!N572</f>
        <v>0</v>
      </c>
      <c r="O572" t="str">
        <f>CLEAN('Previous Trades Import_OMS Quer'!O572)</f>
        <v/>
      </c>
      <c r="Q572" s="25">
        <f t="shared" si="16"/>
        <v>0</v>
      </c>
      <c r="R572" s="25" t="e">
        <f>VLOOKUP(O572,'Currency Balance'!$O$3:$Q$32,3,0)</f>
        <v>#N/A</v>
      </c>
      <c r="S572" t="e">
        <f t="shared" si="17"/>
        <v>#N/A</v>
      </c>
    </row>
    <row r="573" spans="1:19">
      <c r="A573">
        <f>'Previous Trades Import_OMS Quer'!A573</f>
        <v>0</v>
      </c>
      <c r="B573">
        <f>'Previous Trades Import_OMS Quer'!B573</f>
        <v>0</v>
      </c>
      <c r="C573" s="22">
        <f>'Previous Trades Import_OMS Quer'!C573</f>
        <v>0</v>
      </c>
      <c r="D573">
        <f>'Previous Trades Import_OMS Quer'!D573</f>
        <v>0</v>
      </c>
      <c r="E573" s="22">
        <f>'Previous Trades Import_OMS Quer'!E573</f>
        <v>0</v>
      </c>
      <c r="F573">
        <f>'Previous Trades Import_OMS Quer'!F573</f>
        <v>0</v>
      </c>
      <c r="G573">
        <f>'Previous Trades Import_OMS Quer'!G573</f>
        <v>0</v>
      </c>
      <c r="H573">
        <f>'Previous Trades Import_OMS Quer'!H573</f>
        <v>0</v>
      </c>
      <c r="I573">
        <f>'Previous Trades Import_OMS Quer'!I573</f>
        <v>0</v>
      </c>
      <c r="J573">
        <f>'Previous Trades Import_OMS Quer'!J573</f>
        <v>0</v>
      </c>
      <c r="K573">
        <f>'Previous Trades Import_OMS Quer'!K573</f>
        <v>0</v>
      </c>
      <c r="L573">
        <f>'Previous Trades Import_OMS Quer'!L573</f>
        <v>0</v>
      </c>
      <c r="M573">
        <f>'Previous Trades Import_OMS Quer'!M573</f>
        <v>0</v>
      </c>
      <c r="N573">
        <f>'Previous Trades Import_OMS Quer'!N573</f>
        <v>0</v>
      </c>
      <c r="O573" t="str">
        <f>CLEAN('Previous Trades Import_OMS Quer'!O573)</f>
        <v/>
      </c>
      <c r="Q573" s="25">
        <f t="shared" si="16"/>
        <v>0</v>
      </c>
      <c r="R573" s="25" t="e">
        <f>VLOOKUP(O573,'Currency Balance'!$O$3:$Q$32,3,0)</f>
        <v>#N/A</v>
      </c>
      <c r="S573" t="e">
        <f t="shared" si="17"/>
        <v>#N/A</v>
      </c>
    </row>
    <row r="574" spans="1:19">
      <c r="A574">
        <f>'Previous Trades Import_OMS Quer'!A574</f>
        <v>0</v>
      </c>
      <c r="B574">
        <f>'Previous Trades Import_OMS Quer'!B574</f>
        <v>0</v>
      </c>
      <c r="C574" s="22">
        <f>'Previous Trades Import_OMS Quer'!C574</f>
        <v>0</v>
      </c>
      <c r="D574">
        <f>'Previous Trades Import_OMS Quer'!D574</f>
        <v>0</v>
      </c>
      <c r="E574" s="22">
        <f>'Previous Trades Import_OMS Quer'!E574</f>
        <v>0</v>
      </c>
      <c r="F574">
        <f>'Previous Trades Import_OMS Quer'!F574</f>
        <v>0</v>
      </c>
      <c r="G574">
        <f>'Previous Trades Import_OMS Quer'!G574</f>
        <v>0</v>
      </c>
      <c r="H574">
        <f>'Previous Trades Import_OMS Quer'!H574</f>
        <v>0</v>
      </c>
      <c r="I574">
        <f>'Previous Trades Import_OMS Quer'!I574</f>
        <v>0</v>
      </c>
      <c r="J574">
        <f>'Previous Trades Import_OMS Quer'!J574</f>
        <v>0</v>
      </c>
      <c r="K574">
        <f>'Previous Trades Import_OMS Quer'!K574</f>
        <v>0</v>
      </c>
      <c r="L574">
        <f>'Previous Trades Import_OMS Quer'!L574</f>
        <v>0</v>
      </c>
      <c r="M574">
        <f>'Previous Trades Import_OMS Quer'!M574</f>
        <v>0</v>
      </c>
      <c r="N574">
        <f>'Previous Trades Import_OMS Quer'!N574</f>
        <v>0</v>
      </c>
      <c r="O574" t="str">
        <f>CLEAN('Previous Trades Import_OMS Quer'!O574)</f>
        <v/>
      </c>
      <c r="Q574" s="25">
        <f t="shared" si="16"/>
        <v>0</v>
      </c>
      <c r="R574" s="25" t="e">
        <f>VLOOKUP(O574,'Currency Balance'!$O$3:$Q$32,3,0)</f>
        <v>#N/A</v>
      </c>
      <c r="S574" t="e">
        <f t="shared" si="17"/>
        <v>#N/A</v>
      </c>
    </row>
    <row r="575" spans="1:19">
      <c r="A575">
        <f>'Previous Trades Import_OMS Quer'!A575</f>
        <v>0</v>
      </c>
      <c r="B575">
        <f>'Previous Trades Import_OMS Quer'!B575</f>
        <v>0</v>
      </c>
      <c r="C575" s="22">
        <f>'Previous Trades Import_OMS Quer'!C575</f>
        <v>0</v>
      </c>
      <c r="D575">
        <f>'Previous Trades Import_OMS Quer'!D575</f>
        <v>0</v>
      </c>
      <c r="E575" s="22">
        <f>'Previous Trades Import_OMS Quer'!E575</f>
        <v>0</v>
      </c>
      <c r="F575">
        <f>'Previous Trades Import_OMS Quer'!F575</f>
        <v>0</v>
      </c>
      <c r="G575">
        <f>'Previous Trades Import_OMS Quer'!G575</f>
        <v>0</v>
      </c>
      <c r="H575">
        <f>'Previous Trades Import_OMS Quer'!H575</f>
        <v>0</v>
      </c>
      <c r="I575">
        <f>'Previous Trades Import_OMS Quer'!I575</f>
        <v>0</v>
      </c>
      <c r="J575">
        <f>'Previous Trades Import_OMS Quer'!J575</f>
        <v>0</v>
      </c>
      <c r="K575">
        <f>'Previous Trades Import_OMS Quer'!K575</f>
        <v>0</v>
      </c>
      <c r="L575">
        <f>'Previous Trades Import_OMS Quer'!L575</f>
        <v>0</v>
      </c>
      <c r="M575">
        <f>'Previous Trades Import_OMS Quer'!M575</f>
        <v>0</v>
      </c>
      <c r="N575">
        <f>'Previous Trades Import_OMS Quer'!N575</f>
        <v>0</v>
      </c>
      <c r="O575" t="str">
        <f>CLEAN('Previous Trades Import_OMS Quer'!O575)</f>
        <v/>
      </c>
      <c r="Q575" s="25">
        <f t="shared" si="16"/>
        <v>0</v>
      </c>
      <c r="R575" s="25" t="e">
        <f>VLOOKUP(O575,'Currency Balance'!$O$3:$Q$32,3,0)</f>
        <v>#N/A</v>
      </c>
      <c r="S575" t="e">
        <f t="shared" si="17"/>
        <v>#N/A</v>
      </c>
    </row>
    <row r="576" spans="1:19">
      <c r="A576">
        <f>'Previous Trades Import_OMS Quer'!A576</f>
        <v>0</v>
      </c>
      <c r="B576">
        <f>'Previous Trades Import_OMS Quer'!B576</f>
        <v>0</v>
      </c>
      <c r="C576" s="22">
        <f>'Previous Trades Import_OMS Quer'!C576</f>
        <v>0</v>
      </c>
      <c r="D576">
        <f>'Previous Trades Import_OMS Quer'!D576</f>
        <v>0</v>
      </c>
      <c r="E576" s="22">
        <f>'Previous Trades Import_OMS Quer'!E576</f>
        <v>0</v>
      </c>
      <c r="F576">
        <f>'Previous Trades Import_OMS Quer'!F576</f>
        <v>0</v>
      </c>
      <c r="G576">
        <f>'Previous Trades Import_OMS Quer'!G576</f>
        <v>0</v>
      </c>
      <c r="H576">
        <f>'Previous Trades Import_OMS Quer'!H576</f>
        <v>0</v>
      </c>
      <c r="I576">
        <f>'Previous Trades Import_OMS Quer'!I576</f>
        <v>0</v>
      </c>
      <c r="J576">
        <f>'Previous Trades Import_OMS Quer'!J576</f>
        <v>0</v>
      </c>
      <c r="K576">
        <f>'Previous Trades Import_OMS Quer'!K576</f>
        <v>0</v>
      </c>
      <c r="L576">
        <f>'Previous Trades Import_OMS Quer'!L576</f>
        <v>0</v>
      </c>
      <c r="M576">
        <f>'Previous Trades Import_OMS Quer'!M576</f>
        <v>0</v>
      </c>
      <c r="N576">
        <f>'Previous Trades Import_OMS Quer'!N576</f>
        <v>0</v>
      </c>
      <c r="O576" t="str">
        <f>CLEAN('Previous Trades Import_OMS Quer'!O576)</f>
        <v/>
      </c>
      <c r="Q576" s="25">
        <f t="shared" si="16"/>
        <v>0</v>
      </c>
      <c r="R576" s="25" t="e">
        <f>VLOOKUP(O576,'Currency Balance'!$O$3:$Q$32,3,0)</f>
        <v>#N/A</v>
      </c>
      <c r="S576" t="e">
        <f t="shared" si="17"/>
        <v>#N/A</v>
      </c>
    </row>
    <row r="577" spans="1:19">
      <c r="A577">
        <f>'Previous Trades Import_OMS Quer'!A577</f>
        <v>0</v>
      </c>
      <c r="B577">
        <f>'Previous Trades Import_OMS Quer'!B577</f>
        <v>0</v>
      </c>
      <c r="C577" s="22">
        <f>'Previous Trades Import_OMS Quer'!C577</f>
        <v>0</v>
      </c>
      <c r="D577">
        <f>'Previous Trades Import_OMS Quer'!D577</f>
        <v>0</v>
      </c>
      <c r="E577" s="22">
        <f>'Previous Trades Import_OMS Quer'!E577</f>
        <v>0</v>
      </c>
      <c r="F577">
        <f>'Previous Trades Import_OMS Quer'!F577</f>
        <v>0</v>
      </c>
      <c r="G577">
        <f>'Previous Trades Import_OMS Quer'!G577</f>
        <v>0</v>
      </c>
      <c r="H577">
        <f>'Previous Trades Import_OMS Quer'!H577</f>
        <v>0</v>
      </c>
      <c r="I577">
        <f>'Previous Trades Import_OMS Quer'!I577</f>
        <v>0</v>
      </c>
      <c r="J577">
        <f>'Previous Trades Import_OMS Quer'!J577</f>
        <v>0</v>
      </c>
      <c r="K577">
        <f>'Previous Trades Import_OMS Quer'!K577</f>
        <v>0</v>
      </c>
      <c r="L577">
        <f>'Previous Trades Import_OMS Quer'!L577</f>
        <v>0</v>
      </c>
      <c r="M577">
        <f>'Previous Trades Import_OMS Quer'!M577</f>
        <v>0</v>
      </c>
      <c r="N577">
        <f>'Previous Trades Import_OMS Quer'!N577</f>
        <v>0</v>
      </c>
      <c r="O577" t="str">
        <f>CLEAN('Previous Trades Import_OMS Quer'!O577)</f>
        <v/>
      </c>
      <c r="Q577" s="25">
        <f t="shared" si="16"/>
        <v>0</v>
      </c>
      <c r="R577" s="25" t="e">
        <f>VLOOKUP(O577,'Currency Balance'!$O$3:$Q$32,3,0)</f>
        <v>#N/A</v>
      </c>
      <c r="S577" t="e">
        <f t="shared" si="17"/>
        <v>#N/A</v>
      </c>
    </row>
    <row r="578" spans="1:19">
      <c r="A578">
        <f>'Previous Trades Import_OMS Quer'!A578</f>
        <v>0</v>
      </c>
      <c r="B578">
        <f>'Previous Trades Import_OMS Quer'!B578</f>
        <v>0</v>
      </c>
      <c r="C578" s="22">
        <f>'Previous Trades Import_OMS Quer'!C578</f>
        <v>0</v>
      </c>
      <c r="D578">
        <f>'Previous Trades Import_OMS Quer'!D578</f>
        <v>0</v>
      </c>
      <c r="E578" s="22">
        <f>'Previous Trades Import_OMS Quer'!E578</f>
        <v>0</v>
      </c>
      <c r="F578">
        <f>'Previous Trades Import_OMS Quer'!F578</f>
        <v>0</v>
      </c>
      <c r="G578">
        <f>'Previous Trades Import_OMS Quer'!G578</f>
        <v>0</v>
      </c>
      <c r="H578">
        <f>'Previous Trades Import_OMS Quer'!H578</f>
        <v>0</v>
      </c>
      <c r="I578">
        <f>'Previous Trades Import_OMS Quer'!I578</f>
        <v>0</v>
      </c>
      <c r="J578">
        <f>'Previous Trades Import_OMS Quer'!J578</f>
        <v>0</v>
      </c>
      <c r="K578">
        <f>'Previous Trades Import_OMS Quer'!K578</f>
        <v>0</v>
      </c>
      <c r="L578">
        <f>'Previous Trades Import_OMS Quer'!L578</f>
        <v>0</v>
      </c>
      <c r="M578">
        <f>'Previous Trades Import_OMS Quer'!M578</f>
        <v>0</v>
      </c>
      <c r="N578">
        <f>'Previous Trades Import_OMS Quer'!N578</f>
        <v>0</v>
      </c>
      <c r="O578" t="str">
        <f>CLEAN('Previous Trades Import_OMS Quer'!O578)</f>
        <v/>
      </c>
      <c r="Q578" s="25">
        <f t="shared" ref="Q578:Q641" si="18">IF(G578="sell",M578,-M578)</f>
        <v>0</v>
      </c>
      <c r="R578" s="25" t="e">
        <f>VLOOKUP(O578,'Currency Balance'!$O$3:$Q$32,3,0)</f>
        <v>#N/A</v>
      </c>
      <c r="S578" t="e">
        <f t="shared" ref="S578:S641" si="19">Q578/R578</f>
        <v>#N/A</v>
      </c>
    </row>
    <row r="579" spans="1:19">
      <c r="A579">
        <f>'Previous Trades Import_OMS Quer'!A579</f>
        <v>0</v>
      </c>
      <c r="B579">
        <f>'Previous Trades Import_OMS Quer'!B579</f>
        <v>0</v>
      </c>
      <c r="C579" s="22">
        <f>'Previous Trades Import_OMS Quer'!C579</f>
        <v>0</v>
      </c>
      <c r="D579">
        <f>'Previous Trades Import_OMS Quer'!D579</f>
        <v>0</v>
      </c>
      <c r="E579" s="22">
        <f>'Previous Trades Import_OMS Quer'!E579</f>
        <v>0</v>
      </c>
      <c r="F579">
        <f>'Previous Trades Import_OMS Quer'!F579</f>
        <v>0</v>
      </c>
      <c r="G579">
        <f>'Previous Trades Import_OMS Quer'!G579</f>
        <v>0</v>
      </c>
      <c r="H579">
        <f>'Previous Trades Import_OMS Quer'!H579</f>
        <v>0</v>
      </c>
      <c r="I579">
        <f>'Previous Trades Import_OMS Quer'!I579</f>
        <v>0</v>
      </c>
      <c r="J579">
        <f>'Previous Trades Import_OMS Quer'!J579</f>
        <v>0</v>
      </c>
      <c r="K579">
        <f>'Previous Trades Import_OMS Quer'!K579</f>
        <v>0</v>
      </c>
      <c r="L579">
        <f>'Previous Trades Import_OMS Quer'!L579</f>
        <v>0</v>
      </c>
      <c r="M579">
        <f>'Previous Trades Import_OMS Quer'!M579</f>
        <v>0</v>
      </c>
      <c r="N579">
        <f>'Previous Trades Import_OMS Quer'!N579</f>
        <v>0</v>
      </c>
      <c r="O579" t="str">
        <f>CLEAN('Previous Trades Import_OMS Quer'!O579)</f>
        <v/>
      </c>
      <c r="Q579" s="25">
        <f t="shared" si="18"/>
        <v>0</v>
      </c>
      <c r="R579" s="25" t="e">
        <f>VLOOKUP(O579,'Currency Balance'!$O$3:$Q$32,3,0)</f>
        <v>#N/A</v>
      </c>
      <c r="S579" t="e">
        <f t="shared" si="19"/>
        <v>#N/A</v>
      </c>
    </row>
    <row r="580" spans="1:19">
      <c r="A580">
        <f>'Previous Trades Import_OMS Quer'!A580</f>
        <v>0</v>
      </c>
      <c r="B580">
        <f>'Previous Trades Import_OMS Quer'!B580</f>
        <v>0</v>
      </c>
      <c r="C580" s="22">
        <f>'Previous Trades Import_OMS Quer'!C580</f>
        <v>0</v>
      </c>
      <c r="D580">
        <f>'Previous Trades Import_OMS Quer'!D580</f>
        <v>0</v>
      </c>
      <c r="E580" s="22">
        <f>'Previous Trades Import_OMS Quer'!E580</f>
        <v>0</v>
      </c>
      <c r="F580">
        <f>'Previous Trades Import_OMS Quer'!F580</f>
        <v>0</v>
      </c>
      <c r="G580">
        <f>'Previous Trades Import_OMS Quer'!G580</f>
        <v>0</v>
      </c>
      <c r="H580">
        <f>'Previous Trades Import_OMS Quer'!H580</f>
        <v>0</v>
      </c>
      <c r="I580">
        <f>'Previous Trades Import_OMS Quer'!I580</f>
        <v>0</v>
      </c>
      <c r="J580">
        <f>'Previous Trades Import_OMS Quer'!J580</f>
        <v>0</v>
      </c>
      <c r="K580">
        <f>'Previous Trades Import_OMS Quer'!K580</f>
        <v>0</v>
      </c>
      <c r="L580">
        <f>'Previous Trades Import_OMS Quer'!L580</f>
        <v>0</v>
      </c>
      <c r="M580">
        <f>'Previous Trades Import_OMS Quer'!M580</f>
        <v>0</v>
      </c>
      <c r="N580">
        <f>'Previous Trades Import_OMS Quer'!N580</f>
        <v>0</v>
      </c>
      <c r="O580" t="str">
        <f>CLEAN('Previous Trades Import_OMS Quer'!O580)</f>
        <v/>
      </c>
      <c r="Q580" s="25">
        <f t="shared" si="18"/>
        <v>0</v>
      </c>
      <c r="R580" s="25" t="e">
        <f>VLOOKUP(O580,'Currency Balance'!$O$3:$Q$32,3,0)</f>
        <v>#N/A</v>
      </c>
      <c r="S580" t="e">
        <f t="shared" si="19"/>
        <v>#N/A</v>
      </c>
    </row>
    <row r="581" spans="1:19">
      <c r="A581">
        <f>'Previous Trades Import_OMS Quer'!A581</f>
        <v>0</v>
      </c>
      <c r="B581">
        <f>'Previous Trades Import_OMS Quer'!B581</f>
        <v>0</v>
      </c>
      <c r="C581" s="22">
        <f>'Previous Trades Import_OMS Quer'!C581</f>
        <v>0</v>
      </c>
      <c r="D581">
        <f>'Previous Trades Import_OMS Quer'!D581</f>
        <v>0</v>
      </c>
      <c r="E581" s="22">
        <f>'Previous Trades Import_OMS Quer'!E581</f>
        <v>0</v>
      </c>
      <c r="F581">
        <f>'Previous Trades Import_OMS Quer'!F581</f>
        <v>0</v>
      </c>
      <c r="G581">
        <f>'Previous Trades Import_OMS Quer'!G581</f>
        <v>0</v>
      </c>
      <c r="H581">
        <f>'Previous Trades Import_OMS Quer'!H581</f>
        <v>0</v>
      </c>
      <c r="I581">
        <f>'Previous Trades Import_OMS Quer'!I581</f>
        <v>0</v>
      </c>
      <c r="J581">
        <f>'Previous Trades Import_OMS Quer'!J581</f>
        <v>0</v>
      </c>
      <c r="K581">
        <f>'Previous Trades Import_OMS Quer'!K581</f>
        <v>0</v>
      </c>
      <c r="L581">
        <f>'Previous Trades Import_OMS Quer'!L581</f>
        <v>0</v>
      </c>
      <c r="M581">
        <f>'Previous Trades Import_OMS Quer'!M581</f>
        <v>0</v>
      </c>
      <c r="N581">
        <f>'Previous Trades Import_OMS Quer'!N581</f>
        <v>0</v>
      </c>
      <c r="O581" t="str">
        <f>CLEAN('Previous Trades Import_OMS Quer'!O581)</f>
        <v/>
      </c>
      <c r="Q581" s="25">
        <f t="shared" si="18"/>
        <v>0</v>
      </c>
      <c r="R581" s="25" t="e">
        <f>VLOOKUP(O581,'Currency Balance'!$O$3:$Q$32,3,0)</f>
        <v>#N/A</v>
      </c>
      <c r="S581" t="e">
        <f t="shared" si="19"/>
        <v>#N/A</v>
      </c>
    </row>
    <row r="582" spans="1:19">
      <c r="A582">
        <f>'Previous Trades Import_OMS Quer'!A582</f>
        <v>0</v>
      </c>
      <c r="B582">
        <f>'Previous Trades Import_OMS Quer'!B582</f>
        <v>0</v>
      </c>
      <c r="C582" s="22">
        <f>'Previous Trades Import_OMS Quer'!C582</f>
        <v>0</v>
      </c>
      <c r="D582">
        <f>'Previous Trades Import_OMS Quer'!D582</f>
        <v>0</v>
      </c>
      <c r="E582" s="22">
        <f>'Previous Trades Import_OMS Quer'!E582</f>
        <v>0</v>
      </c>
      <c r="F582">
        <f>'Previous Trades Import_OMS Quer'!F582</f>
        <v>0</v>
      </c>
      <c r="G582">
        <f>'Previous Trades Import_OMS Quer'!G582</f>
        <v>0</v>
      </c>
      <c r="H582">
        <f>'Previous Trades Import_OMS Quer'!H582</f>
        <v>0</v>
      </c>
      <c r="I582">
        <f>'Previous Trades Import_OMS Quer'!I582</f>
        <v>0</v>
      </c>
      <c r="J582">
        <f>'Previous Trades Import_OMS Quer'!J582</f>
        <v>0</v>
      </c>
      <c r="K582">
        <f>'Previous Trades Import_OMS Quer'!K582</f>
        <v>0</v>
      </c>
      <c r="L582">
        <f>'Previous Trades Import_OMS Quer'!L582</f>
        <v>0</v>
      </c>
      <c r="M582">
        <f>'Previous Trades Import_OMS Quer'!M582</f>
        <v>0</v>
      </c>
      <c r="N582">
        <f>'Previous Trades Import_OMS Quer'!N582</f>
        <v>0</v>
      </c>
      <c r="O582" t="str">
        <f>CLEAN('Previous Trades Import_OMS Quer'!O582)</f>
        <v/>
      </c>
      <c r="Q582" s="25">
        <f t="shared" si="18"/>
        <v>0</v>
      </c>
      <c r="R582" s="25" t="e">
        <f>VLOOKUP(O582,'Currency Balance'!$O$3:$Q$32,3,0)</f>
        <v>#N/A</v>
      </c>
      <c r="S582" t="e">
        <f t="shared" si="19"/>
        <v>#N/A</v>
      </c>
    </row>
    <row r="583" spans="1:19">
      <c r="A583">
        <f>'Previous Trades Import_OMS Quer'!A583</f>
        <v>0</v>
      </c>
      <c r="B583">
        <f>'Previous Trades Import_OMS Quer'!B583</f>
        <v>0</v>
      </c>
      <c r="C583" s="22">
        <f>'Previous Trades Import_OMS Quer'!C583</f>
        <v>0</v>
      </c>
      <c r="D583">
        <f>'Previous Trades Import_OMS Quer'!D583</f>
        <v>0</v>
      </c>
      <c r="E583" s="22">
        <f>'Previous Trades Import_OMS Quer'!E583</f>
        <v>0</v>
      </c>
      <c r="F583">
        <f>'Previous Trades Import_OMS Quer'!F583</f>
        <v>0</v>
      </c>
      <c r="G583">
        <f>'Previous Trades Import_OMS Quer'!G583</f>
        <v>0</v>
      </c>
      <c r="H583">
        <f>'Previous Trades Import_OMS Quer'!H583</f>
        <v>0</v>
      </c>
      <c r="I583">
        <f>'Previous Trades Import_OMS Quer'!I583</f>
        <v>0</v>
      </c>
      <c r="J583">
        <f>'Previous Trades Import_OMS Quer'!J583</f>
        <v>0</v>
      </c>
      <c r="K583">
        <f>'Previous Trades Import_OMS Quer'!K583</f>
        <v>0</v>
      </c>
      <c r="L583">
        <f>'Previous Trades Import_OMS Quer'!L583</f>
        <v>0</v>
      </c>
      <c r="M583">
        <f>'Previous Trades Import_OMS Quer'!M583</f>
        <v>0</v>
      </c>
      <c r="N583">
        <f>'Previous Trades Import_OMS Quer'!N583</f>
        <v>0</v>
      </c>
      <c r="O583" t="str">
        <f>CLEAN('Previous Trades Import_OMS Quer'!O583)</f>
        <v/>
      </c>
      <c r="Q583" s="25">
        <f t="shared" si="18"/>
        <v>0</v>
      </c>
      <c r="R583" s="25" t="e">
        <f>VLOOKUP(O583,'Currency Balance'!$O$3:$Q$32,3,0)</f>
        <v>#N/A</v>
      </c>
      <c r="S583" t="e">
        <f t="shared" si="19"/>
        <v>#N/A</v>
      </c>
    </row>
    <row r="584" spans="1:19">
      <c r="A584">
        <f>'Previous Trades Import_OMS Quer'!A584</f>
        <v>0</v>
      </c>
      <c r="B584">
        <f>'Previous Trades Import_OMS Quer'!B584</f>
        <v>0</v>
      </c>
      <c r="C584" s="22">
        <f>'Previous Trades Import_OMS Quer'!C584</f>
        <v>0</v>
      </c>
      <c r="D584">
        <f>'Previous Trades Import_OMS Quer'!D584</f>
        <v>0</v>
      </c>
      <c r="E584" s="22">
        <f>'Previous Trades Import_OMS Quer'!E584</f>
        <v>0</v>
      </c>
      <c r="F584">
        <f>'Previous Trades Import_OMS Quer'!F584</f>
        <v>0</v>
      </c>
      <c r="G584">
        <f>'Previous Trades Import_OMS Quer'!G584</f>
        <v>0</v>
      </c>
      <c r="H584">
        <f>'Previous Trades Import_OMS Quer'!H584</f>
        <v>0</v>
      </c>
      <c r="I584">
        <f>'Previous Trades Import_OMS Quer'!I584</f>
        <v>0</v>
      </c>
      <c r="J584">
        <f>'Previous Trades Import_OMS Quer'!J584</f>
        <v>0</v>
      </c>
      <c r="K584">
        <f>'Previous Trades Import_OMS Quer'!K584</f>
        <v>0</v>
      </c>
      <c r="L584">
        <f>'Previous Trades Import_OMS Quer'!L584</f>
        <v>0</v>
      </c>
      <c r="M584">
        <f>'Previous Trades Import_OMS Quer'!M584</f>
        <v>0</v>
      </c>
      <c r="N584">
        <f>'Previous Trades Import_OMS Quer'!N584</f>
        <v>0</v>
      </c>
      <c r="O584" t="str">
        <f>CLEAN('Previous Trades Import_OMS Quer'!O584)</f>
        <v/>
      </c>
      <c r="Q584" s="25">
        <f t="shared" si="18"/>
        <v>0</v>
      </c>
      <c r="R584" s="25" t="e">
        <f>VLOOKUP(O584,'Currency Balance'!$O$3:$Q$32,3,0)</f>
        <v>#N/A</v>
      </c>
      <c r="S584" t="e">
        <f t="shared" si="19"/>
        <v>#N/A</v>
      </c>
    </row>
    <row r="585" spans="1:19">
      <c r="A585">
        <f>'Previous Trades Import_OMS Quer'!A585</f>
        <v>0</v>
      </c>
      <c r="B585">
        <f>'Previous Trades Import_OMS Quer'!B585</f>
        <v>0</v>
      </c>
      <c r="C585" s="22">
        <f>'Previous Trades Import_OMS Quer'!C585</f>
        <v>0</v>
      </c>
      <c r="D585">
        <f>'Previous Trades Import_OMS Quer'!D585</f>
        <v>0</v>
      </c>
      <c r="E585" s="22">
        <f>'Previous Trades Import_OMS Quer'!E585</f>
        <v>0</v>
      </c>
      <c r="F585">
        <f>'Previous Trades Import_OMS Quer'!F585</f>
        <v>0</v>
      </c>
      <c r="G585">
        <f>'Previous Trades Import_OMS Quer'!G585</f>
        <v>0</v>
      </c>
      <c r="H585">
        <f>'Previous Trades Import_OMS Quer'!H585</f>
        <v>0</v>
      </c>
      <c r="I585">
        <f>'Previous Trades Import_OMS Quer'!I585</f>
        <v>0</v>
      </c>
      <c r="J585">
        <f>'Previous Trades Import_OMS Quer'!J585</f>
        <v>0</v>
      </c>
      <c r="K585">
        <f>'Previous Trades Import_OMS Quer'!K585</f>
        <v>0</v>
      </c>
      <c r="L585">
        <f>'Previous Trades Import_OMS Quer'!L585</f>
        <v>0</v>
      </c>
      <c r="M585">
        <f>'Previous Trades Import_OMS Quer'!M585</f>
        <v>0</v>
      </c>
      <c r="N585">
        <f>'Previous Trades Import_OMS Quer'!N585</f>
        <v>0</v>
      </c>
      <c r="O585" t="str">
        <f>CLEAN('Previous Trades Import_OMS Quer'!O585)</f>
        <v/>
      </c>
      <c r="Q585" s="25">
        <f t="shared" si="18"/>
        <v>0</v>
      </c>
      <c r="R585" s="25" t="e">
        <f>VLOOKUP(O585,'Currency Balance'!$O$3:$Q$32,3,0)</f>
        <v>#N/A</v>
      </c>
      <c r="S585" t="e">
        <f t="shared" si="19"/>
        <v>#N/A</v>
      </c>
    </row>
    <row r="586" spans="1:19">
      <c r="A586">
        <f>'Previous Trades Import_OMS Quer'!A586</f>
        <v>0</v>
      </c>
      <c r="B586">
        <f>'Previous Trades Import_OMS Quer'!B586</f>
        <v>0</v>
      </c>
      <c r="C586" s="22">
        <f>'Previous Trades Import_OMS Quer'!C586</f>
        <v>0</v>
      </c>
      <c r="D586">
        <f>'Previous Trades Import_OMS Quer'!D586</f>
        <v>0</v>
      </c>
      <c r="E586" s="22">
        <f>'Previous Trades Import_OMS Quer'!E586</f>
        <v>0</v>
      </c>
      <c r="F586">
        <f>'Previous Trades Import_OMS Quer'!F586</f>
        <v>0</v>
      </c>
      <c r="G586">
        <f>'Previous Trades Import_OMS Quer'!G586</f>
        <v>0</v>
      </c>
      <c r="H586">
        <f>'Previous Trades Import_OMS Quer'!H586</f>
        <v>0</v>
      </c>
      <c r="I586">
        <f>'Previous Trades Import_OMS Quer'!I586</f>
        <v>0</v>
      </c>
      <c r="J586">
        <f>'Previous Trades Import_OMS Quer'!J586</f>
        <v>0</v>
      </c>
      <c r="K586">
        <f>'Previous Trades Import_OMS Quer'!K586</f>
        <v>0</v>
      </c>
      <c r="L586">
        <f>'Previous Trades Import_OMS Quer'!L586</f>
        <v>0</v>
      </c>
      <c r="M586">
        <f>'Previous Trades Import_OMS Quer'!M586</f>
        <v>0</v>
      </c>
      <c r="N586">
        <f>'Previous Trades Import_OMS Quer'!N586</f>
        <v>0</v>
      </c>
      <c r="O586" t="str">
        <f>CLEAN('Previous Trades Import_OMS Quer'!O586)</f>
        <v/>
      </c>
      <c r="Q586" s="25">
        <f t="shared" si="18"/>
        <v>0</v>
      </c>
      <c r="R586" s="25" t="e">
        <f>VLOOKUP(O586,'Currency Balance'!$O$3:$Q$32,3,0)</f>
        <v>#N/A</v>
      </c>
      <c r="S586" t="e">
        <f t="shared" si="19"/>
        <v>#N/A</v>
      </c>
    </row>
    <row r="587" spans="1:19">
      <c r="A587">
        <f>'Previous Trades Import_OMS Quer'!A587</f>
        <v>0</v>
      </c>
      <c r="B587">
        <f>'Previous Trades Import_OMS Quer'!B587</f>
        <v>0</v>
      </c>
      <c r="C587" s="22">
        <f>'Previous Trades Import_OMS Quer'!C587</f>
        <v>0</v>
      </c>
      <c r="D587">
        <f>'Previous Trades Import_OMS Quer'!D587</f>
        <v>0</v>
      </c>
      <c r="E587" s="22">
        <f>'Previous Trades Import_OMS Quer'!E587</f>
        <v>0</v>
      </c>
      <c r="F587">
        <f>'Previous Trades Import_OMS Quer'!F587</f>
        <v>0</v>
      </c>
      <c r="G587">
        <f>'Previous Trades Import_OMS Quer'!G587</f>
        <v>0</v>
      </c>
      <c r="H587">
        <f>'Previous Trades Import_OMS Quer'!H587</f>
        <v>0</v>
      </c>
      <c r="I587">
        <f>'Previous Trades Import_OMS Quer'!I587</f>
        <v>0</v>
      </c>
      <c r="J587">
        <f>'Previous Trades Import_OMS Quer'!J587</f>
        <v>0</v>
      </c>
      <c r="K587">
        <f>'Previous Trades Import_OMS Quer'!K587</f>
        <v>0</v>
      </c>
      <c r="L587">
        <f>'Previous Trades Import_OMS Quer'!L587</f>
        <v>0</v>
      </c>
      <c r="M587">
        <f>'Previous Trades Import_OMS Quer'!M587</f>
        <v>0</v>
      </c>
      <c r="N587">
        <f>'Previous Trades Import_OMS Quer'!N587</f>
        <v>0</v>
      </c>
      <c r="O587" t="str">
        <f>CLEAN('Previous Trades Import_OMS Quer'!O587)</f>
        <v/>
      </c>
      <c r="Q587" s="25">
        <f t="shared" si="18"/>
        <v>0</v>
      </c>
      <c r="R587" s="25" t="e">
        <f>VLOOKUP(O587,'Currency Balance'!$O$3:$Q$32,3,0)</f>
        <v>#N/A</v>
      </c>
      <c r="S587" t="e">
        <f t="shared" si="19"/>
        <v>#N/A</v>
      </c>
    </row>
    <row r="588" spans="1:19">
      <c r="A588">
        <f>'Previous Trades Import_OMS Quer'!A588</f>
        <v>0</v>
      </c>
      <c r="B588">
        <f>'Previous Trades Import_OMS Quer'!B588</f>
        <v>0</v>
      </c>
      <c r="C588" s="22">
        <f>'Previous Trades Import_OMS Quer'!C588</f>
        <v>0</v>
      </c>
      <c r="D588">
        <f>'Previous Trades Import_OMS Quer'!D588</f>
        <v>0</v>
      </c>
      <c r="E588" s="22">
        <f>'Previous Trades Import_OMS Quer'!E588</f>
        <v>0</v>
      </c>
      <c r="F588">
        <f>'Previous Trades Import_OMS Quer'!F588</f>
        <v>0</v>
      </c>
      <c r="G588">
        <f>'Previous Trades Import_OMS Quer'!G588</f>
        <v>0</v>
      </c>
      <c r="H588">
        <f>'Previous Trades Import_OMS Quer'!H588</f>
        <v>0</v>
      </c>
      <c r="I588">
        <f>'Previous Trades Import_OMS Quer'!I588</f>
        <v>0</v>
      </c>
      <c r="J588">
        <f>'Previous Trades Import_OMS Quer'!J588</f>
        <v>0</v>
      </c>
      <c r="K588">
        <f>'Previous Trades Import_OMS Quer'!K588</f>
        <v>0</v>
      </c>
      <c r="L588">
        <f>'Previous Trades Import_OMS Quer'!L588</f>
        <v>0</v>
      </c>
      <c r="M588">
        <f>'Previous Trades Import_OMS Quer'!M588</f>
        <v>0</v>
      </c>
      <c r="N588">
        <f>'Previous Trades Import_OMS Quer'!N588</f>
        <v>0</v>
      </c>
      <c r="O588" t="str">
        <f>CLEAN('Previous Trades Import_OMS Quer'!O588)</f>
        <v/>
      </c>
      <c r="Q588" s="25">
        <f t="shared" si="18"/>
        <v>0</v>
      </c>
      <c r="R588" s="25" t="e">
        <f>VLOOKUP(O588,'Currency Balance'!$O$3:$Q$32,3,0)</f>
        <v>#N/A</v>
      </c>
      <c r="S588" t="e">
        <f t="shared" si="19"/>
        <v>#N/A</v>
      </c>
    </row>
    <row r="589" spans="1:19">
      <c r="A589">
        <f>'Previous Trades Import_OMS Quer'!A589</f>
        <v>0</v>
      </c>
      <c r="B589">
        <f>'Previous Trades Import_OMS Quer'!B589</f>
        <v>0</v>
      </c>
      <c r="C589" s="22">
        <f>'Previous Trades Import_OMS Quer'!C589</f>
        <v>0</v>
      </c>
      <c r="D589">
        <f>'Previous Trades Import_OMS Quer'!D589</f>
        <v>0</v>
      </c>
      <c r="E589" s="22">
        <f>'Previous Trades Import_OMS Quer'!E589</f>
        <v>0</v>
      </c>
      <c r="F589">
        <f>'Previous Trades Import_OMS Quer'!F589</f>
        <v>0</v>
      </c>
      <c r="G589">
        <f>'Previous Trades Import_OMS Quer'!G589</f>
        <v>0</v>
      </c>
      <c r="H589">
        <f>'Previous Trades Import_OMS Quer'!H589</f>
        <v>0</v>
      </c>
      <c r="I589">
        <f>'Previous Trades Import_OMS Quer'!I589</f>
        <v>0</v>
      </c>
      <c r="J589">
        <f>'Previous Trades Import_OMS Quer'!J589</f>
        <v>0</v>
      </c>
      <c r="K589">
        <f>'Previous Trades Import_OMS Quer'!K589</f>
        <v>0</v>
      </c>
      <c r="L589">
        <f>'Previous Trades Import_OMS Quer'!L589</f>
        <v>0</v>
      </c>
      <c r="M589">
        <f>'Previous Trades Import_OMS Quer'!M589</f>
        <v>0</v>
      </c>
      <c r="N589">
        <f>'Previous Trades Import_OMS Quer'!N589</f>
        <v>0</v>
      </c>
      <c r="O589" t="str">
        <f>CLEAN('Previous Trades Import_OMS Quer'!O589)</f>
        <v/>
      </c>
      <c r="Q589" s="25">
        <f t="shared" si="18"/>
        <v>0</v>
      </c>
      <c r="R589" s="25" t="e">
        <f>VLOOKUP(O589,'Currency Balance'!$O$3:$Q$32,3,0)</f>
        <v>#N/A</v>
      </c>
      <c r="S589" t="e">
        <f t="shared" si="19"/>
        <v>#N/A</v>
      </c>
    </row>
    <row r="590" spans="1:19">
      <c r="A590">
        <f>'Previous Trades Import_OMS Quer'!A590</f>
        <v>0</v>
      </c>
      <c r="B590">
        <f>'Previous Trades Import_OMS Quer'!B590</f>
        <v>0</v>
      </c>
      <c r="C590" s="22">
        <f>'Previous Trades Import_OMS Quer'!C590</f>
        <v>0</v>
      </c>
      <c r="D590">
        <f>'Previous Trades Import_OMS Quer'!D590</f>
        <v>0</v>
      </c>
      <c r="E590" s="22">
        <f>'Previous Trades Import_OMS Quer'!E590</f>
        <v>0</v>
      </c>
      <c r="F590">
        <f>'Previous Trades Import_OMS Quer'!F590</f>
        <v>0</v>
      </c>
      <c r="G590">
        <f>'Previous Trades Import_OMS Quer'!G590</f>
        <v>0</v>
      </c>
      <c r="H590">
        <f>'Previous Trades Import_OMS Quer'!H590</f>
        <v>0</v>
      </c>
      <c r="I590">
        <f>'Previous Trades Import_OMS Quer'!I590</f>
        <v>0</v>
      </c>
      <c r="J590">
        <f>'Previous Trades Import_OMS Quer'!J590</f>
        <v>0</v>
      </c>
      <c r="K590">
        <f>'Previous Trades Import_OMS Quer'!K590</f>
        <v>0</v>
      </c>
      <c r="L590">
        <f>'Previous Trades Import_OMS Quer'!L590</f>
        <v>0</v>
      </c>
      <c r="M590">
        <f>'Previous Trades Import_OMS Quer'!M590</f>
        <v>0</v>
      </c>
      <c r="N590">
        <f>'Previous Trades Import_OMS Quer'!N590</f>
        <v>0</v>
      </c>
      <c r="O590" t="str">
        <f>CLEAN('Previous Trades Import_OMS Quer'!O590)</f>
        <v/>
      </c>
      <c r="Q590" s="25">
        <f t="shared" si="18"/>
        <v>0</v>
      </c>
      <c r="R590" s="25" t="e">
        <f>VLOOKUP(O590,'Currency Balance'!$O$3:$Q$32,3,0)</f>
        <v>#N/A</v>
      </c>
      <c r="S590" t="e">
        <f t="shared" si="19"/>
        <v>#N/A</v>
      </c>
    </row>
    <row r="591" spans="1:19">
      <c r="A591">
        <f>'Previous Trades Import_OMS Quer'!A591</f>
        <v>0</v>
      </c>
      <c r="B591">
        <f>'Previous Trades Import_OMS Quer'!B591</f>
        <v>0</v>
      </c>
      <c r="C591" s="22">
        <f>'Previous Trades Import_OMS Quer'!C591</f>
        <v>0</v>
      </c>
      <c r="D591">
        <f>'Previous Trades Import_OMS Quer'!D591</f>
        <v>0</v>
      </c>
      <c r="E591" s="22">
        <f>'Previous Trades Import_OMS Quer'!E591</f>
        <v>0</v>
      </c>
      <c r="F591">
        <f>'Previous Trades Import_OMS Quer'!F591</f>
        <v>0</v>
      </c>
      <c r="G591">
        <f>'Previous Trades Import_OMS Quer'!G591</f>
        <v>0</v>
      </c>
      <c r="H591">
        <f>'Previous Trades Import_OMS Quer'!H591</f>
        <v>0</v>
      </c>
      <c r="I591">
        <f>'Previous Trades Import_OMS Quer'!I591</f>
        <v>0</v>
      </c>
      <c r="J591">
        <f>'Previous Trades Import_OMS Quer'!J591</f>
        <v>0</v>
      </c>
      <c r="K591">
        <f>'Previous Trades Import_OMS Quer'!K591</f>
        <v>0</v>
      </c>
      <c r="L591">
        <f>'Previous Trades Import_OMS Quer'!L591</f>
        <v>0</v>
      </c>
      <c r="M591">
        <f>'Previous Trades Import_OMS Quer'!M591</f>
        <v>0</v>
      </c>
      <c r="N591">
        <f>'Previous Trades Import_OMS Quer'!N591</f>
        <v>0</v>
      </c>
      <c r="O591" t="str">
        <f>CLEAN('Previous Trades Import_OMS Quer'!O591)</f>
        <v/>
      </c>
      <c r="Q591" s="25">
        <f t="shared" si="18"/>
        <v>0</v>
      </c>
      <c r="R591" s="25" t="e">
        <f>VLOOKUP(O591,'Currency Balance'!$O$3:$Q$32,3,0)</f>
        <v>#N/A</v>
      </c>
      <c r="S591" t="e">
        <f t="shared" si="19"/>
        <v>#N/A</v>
      </c>
    </row>
    <row r="592" spans="1:19">
      <c r="A592">
        <f>'Previous Trades Import_OMS Quer'!A592</f>
        <v>0</v>
      </c>
      <c r="B592">
        <f>'Previous Trades Import_OMS Quer'!B592</f>
        <v>0</v>
      </c>
      <c r="C592" s="22">
        <f>'Previous Trades Import_OMS Quer'!C592</f>
        <v>0</v>
      </c>
      <c r="D592">
        <f>'Previous Trades Import_OMS Quer'!D592</f>
        <v>0</v>
      </c>
      <c r="E592" s="22">
        <f>'Previous Trades Import_OMS Quer'!E592</f>
        <v>0</v>
      </c>
      <c r="F592">
        <f>'Previous Trades Import_OMS Quer'!F592</f>
        <v>0</v>
      </c>
      <c r="G592">
        <f>'Previous Trades Import_OMS Quer'!G592</f>
        <v>0</v>
      </c>
      <c r="H592">
        <f>'Previous Trades Import_OMS Quer'!H592</f>
        <v>0</v>
      </c>
      <c r="I592">
        <f>'Previous Trades Import_OMS Quer'!I592</f>
        <v>0</v>
      </c>
      <c r="J592">
        <f>'Previous Trades Import_OMS Quer'!J592</f>
        <v>0</v>
      </c>
      <c r="K592">
        <f>'Previous Trades Import_OMS Quer'!K592</f>
        <v>0</v>
      </c>
      <c r="L592">
        <f>'Previous Trades Import_OMS Quer'!L592</f>
        <v>0</v>
      </c>
      <c r="M592">
        <f>'Previous Trades Import_OMS Quer'!M592</f>
        <v>0</v>
      </c>
      <c r="N592">
        <f>'Previous Trades Import_OMS Quer'!N592</f>
        <v>0</v>
      </c>
      <c r="O592" t="str">
        <f>CLEAN('Previous Trades Import_OMS Quer'!O592)</f>
        <v/>
      </c>
      <c r="Q592" s="25">
        <f t="shared" si="18"/>
        <v>0</v>
      </c>
      <c r="R592" s="25" t="e">
        <f>VLOOKUP(O592,'Currency Balance'!$O$3:$Q$32,3,0)</f>
        <v>#N/A</v>
      </c>
      <c r="S592" t="e">
        <f t="shared" si="19"/>
        <v>#N/A</v>
      </c>
    </row>
    <row r="593" spans="1:19">
      <c r="A593">
        <f>'Previous Trades Import_OMS Quer'!A593</f>
        <v>0</v>
      </c>
      <c r="B593">
        <f>'Previous Trades Import_OMS Quer'!B593</f>
        <v>0</v>
      </c>
      <c r="C593" s="22">
        <f>'Previous Trades Import_OMS Quer'!C593</f>
        <v>0</v>
      </c>
      <c r="D593">
        <f>'Previous Trades Import_OMS Quer'!D593</f>
        <v>0</v>
      </c>
      <c r="E593" s="22">
        <f>'Previous Trades Import_OMS Quer'!E593</f>
        <v>0</v>
      </c>
      <c r="F593">
        <f>'Previous Trades Import_OMS Quer'!F593</f>
        <v>0</v>
      </c>
      <c r="G593">
        <f>'Previous Trades Import_OMS Quer'!G593</f>
        <v>0</v>
      </c>
      <c r="H593">
        <f>'Previous Trades Import_OMS Quer'!H593</f>
        <v>0</v>
      </c>
      <c r="I593">
        <f>'Previous Trades Import_OMS Quer'!I593</f>
        <v>0</v>
      </c>
      <c r="J593">
        <f>'Previous Trades Import_OMS Quer'!J593</f>
        <v>0</v>
      </c>
      <c r="K593">
        <f>'Previous Trades Import_OMS Quer'!K593</f>
        <v>0</v>
      </c>
      <c r="L593">
        <f>'Previous Trades Import_OMS Quer'!L593</f>
        <v>0</v>
      </c>
      <c r="M593">
        <f>'Previous Trades Import_OMS Quer'!M593</f>
        <v>0</v>
      </c>
      <c r="N593">
        <f>'Previous Trades Import_OMS Quer'!N593</f>
        <v>0</v>
      </c>
      <c r="O593" t="str">
        <f>CLEAN('Previous Trades Import_OMS Quer'!O593)</f>
        <v/>
      </c>
      <c r="Q593" s="25">
        <f t="shared" si="18"/>
        <v>0</v>
      </c>
      <c r="R593" s="25" t="e">
        <f>VLOOKUP(O593,'Currency Balance'!$O$3:$Q$32,3,0)</f>
        <v>#N/A</v>
      </c>
      <c r="S593" t="e">
        <f t="shared" si="19"/>
        <v>#N/A</v>
      </c>
    </row>
    <row r="594" spans="1:19">
      <c r="A594">
        <f>'Previous Trades Import_OMS Quer'!A594</f>
        <v>0</v>
      </c>
      <c r="B594">
        <f>'Previous Trades Import_OMS Quer'!B594</f>
        <v>0</v>
      </c>
      <c r="C594" s="22">
        <f>'Previous Trades Import_OMS Quer'!C594</f>
        <v>0</v>
      </c>
      <c r="D594">
        <f>'Previous Trades Import_OMS Quer'!D594</f>
        <v>0</v>
      </c>
      <c r="E594" s="22">
        <f>'Previous Trades Import_OMS Quer'!E594</f>
        <v>0</v>
      </c>
      <c r="F594">
        <f>'Previous Trades Import_OMS Quer'!F594</f>
        <v>0</v>
      </c>
      <c r="G594">
        <f>'Previous Trades Import_OMS Quer'!G594</f>
        <v>0</v>
      </c>
      <c r="H594">
        <f>'Previous Trades Import_OMS Quer'!H594</f>
        <v>0</v>
      </c>
      <c r="I594">
        <f>'Previous Trades Import_OMS Quer'!I594</f>
        <v>0</v>
      </c>
      <c r="J594">
        <f>'Previous Trades Import_OMS Quer'!J594</f>
        <v>0</v>
      </c>
      <c r="K594">
        <f>'Previous Trades Import_OMS Quer'!K594</f>
        <v>0</v>
      </c>
      <c r="L594">
        <f>'Previous Trades Import_OMS Quer'!L594</f>
        <v>0</v>
      </c>
      <c r="M594">
        <f>'Previous Trades Import_OMS Quer'!M594</f>
        <v>0</v>
      </c>
      <c r="N594">
        <f>'Previous Trades Import_OMS Quer'!N594</f>
        <v>0</v>
      </c>
      <c r="O594" t="str">
        <f>CLEAN('Previous Trades Import_OMS Quer'!O594)</f>
        <v/>
      </c>
      <c r="Q594" s="25">
        <f t="shared" si="18"/>
        <v>0</v>
      </c>
      <c r="R594" s="25" t="e">
        <f>VLOOKUP(O594,'Currency Balance'!$O$3:$Q$32,3,0)</f>
        <v>#N/A</v>
      </c>
      <c r="S594" t="e">
        <f t="shared" si="19"/>
        <v>#N/A</v>
      </c>
    </row>
    <row r="595" spans="1:19">
      <c r="A595">
        <f>'Previous Trades Import_OMS Quer'!A595</f>
        <v>0</v>
      </c>
      <c r="B595">
        <f>'Previous Trades Import_OMS Quer'!B595</f>
        <v>0</v>
      </c>
      <c r="C595" s="22">
        <f>'Previous Trades Import_OMS Quer'!C595</f>
        <v>0</v>
      </c>
      <c r="D595">
        <f>'Previous Trades Import_OMS Quer'!D595</f>
        <v>0</v>
      </c>
      <c r="E595" s="22">
        <f>'Previous Trades Import_OMS Quer'!E595</f>
        <v>0</v>
      </c>
      <c r="F595">
        <f>'Previous Trades Import_OMS Quer'!F595</f>
        <v>0</v>
      </c>
      <c r="G595">
        <f>'Previous Trades Import_OMS Quer'!G595</f>
        <v>0</v>
      </c>
      <c r="H595">
        <f>'Previous Trades Import_OMS Quer'!H595</f>
        <v>0</v>
      </c>
      <c r="I595">
        <f>'Previous Trades Import_OMS Quer'!I595</f>
        <v>0</v>
      </c>
      <c r="J595">
        <f>'Previous Trades Import_OMS Quer'!J595</f>
        <v>0</v>
      </c>
      <c r="K595">
        <f>'Previous Trades Import_OMS Quer'!K595</f>
        <v>0</v>
      </c>
      <c r="L595">
        <f>'Previous Trades Import_OMS Quer'!L595</f>
        <v>0</v>
      </c>
      <c r="M595">
        <f>'Previous Trades Import_OMS Quer'!M595</f>
        <v>0</v>
      </c>
      <c r="N595">
        <f>'Previous Trades Import_OMS Quer'!N595</f>
        <v>0</v>
      </c>
      <c r="O595" t="str">
        <f>CLEAN('Previous Trades Import_OMS Quer'!O595)</f>
        <v/>
      </c>
      <c r="Q595" s="25">
        <f t="shared" si="18"/>
        <v>0</v>
      </c>
      <c r="R595" s="25" t="e">
        <f>VLOOKUP(O595,'Currency Balance'!$O$3:$Q$32,3,0)</f>
        <v>#N/A</v>
      </c>
      <c r="S595" t="e">
        <f t="shared" si="19"/>
        <v>#N/A</v>
      </c>
    </row>
    <row r="596" spans="1:19">
      <c r="A596">
        <f>'Previous Trades Import_OMS Quer'!A596</f>
        <v>0</v>
      </c>
      <c r="B596">
        <f>'Previous Trades Import_OMS Quer'!B596</f>
        <v>0</v>
      </c>
      <c r="C596" s="22">
        <f>'Previous Trades Import_OMS Quer'!C596</f>
        <v>0</v>
      </c>
      <c r="D596">
        <f>'Previous Trades Import_OMS Quer'!D596</f>
        <v>0</v>
      </c>
      <c r="E596" s="22">
        <f>'Previous Trades Import_OMS Quer'!E596</f>
        <v>0</v>
      </c>
      <c r="F596">
        <f>'Previous Trades Import_OMS Quer'!F596</f>
        <v>0</v>
      </c>
      <c r="G596">
        <f>'Previous Trades Import_OMS Quer'!G596</f>
        <v>0</v>
      </c>
      <c r="H596">
        <f>'Previous Trades Import_OMS Quer'!H596</f>
        <v>0</v>
      </c>
      <c r="I596">
        <f>'Previous Trades Import_OMS Quer'!I596</f>
        <v>0</v>
      </c>
      <c r="J596">
        <f>'Previous Trades Import_OMS Quer'!J596</f>
        <v>0</v>
      </c>
      <c r="K596">
        <f>'Previous Trades Import_OMS Quer'!K596</f>
        <v>0</v>
      </c>
      <c r="L596">
        <f>'Previous Trades Import_OMS Quer'!L596</f>
        <v>0</v>
      </c>
      <c r="M596">
        <f>'Previous Trades Import_OMS Quer'!M596</f>
        <v>0</v>
      </c>
      <c r="N596">
        <f>'Previous Trades Import_OMS Quer'!N596</f>
        <v>0</v>
      </c>
      <c r="O596" t="str">
        <f>CLEAN('Previous Trades Import_OMS Quer'!O596)</f>
        <v/>
      </c>
      <c r="Q596" s="25">
        <f t="shared" si="18"/>
        <v>0</v>
      </c>
      <c r="R596" s="25" t="e">
        <f>VLOOKUP(O596,'Currency Balance'!$O$3:$Q$32,3,0)</f>
        <v>#N/A</v>
      </c>
      <c r="S596" t="e">
        <f t="shared" si="19"/>
        <v>#N/A</v>
      </c>
    </row>
    <row r="597" spans="1:19">
      <c r="A597">
        <f>'Previous Trades Import_OMS Quer'!A597</f>
        <v>0</v>
      </c>
      <c r="B597">
        <f>'Previous Trades Import_OMS Quer'!B597</f>
        <v>0</v>
      </c>
      <c r="C597" s="22">
        <f>'Previous Trades Import_OMS Quer'!C597</f>
        <v>0</v>
      </c>
      <c r="D597">
        <f>'Previous Trades Import_OMS Quer'!D597</f>
        <v>0</v>
      </c>
      <c r="E597" s="22">
        <f>'Previous Trades Import_OMS Quer'!E597</f>
        <v>0</v>
      </c>
      <c r="F597">
        <f>'Previous Trades Import_OMS Quer'!F597</f>
        <v>0</v>
      </c>
      <c r="G597">
        <f>'Previous Trades Import_OMS Quer'!G597</f>
        <v>0</v>
      </c>
      <c r="H597">
        <f>'Previous Trades Import_OMS Quer'!H597</f>
        <v>0</v>
      </c>
      <c r="I597">
        <f>'Previous Trades Import_OMS Quer'!I597</f>
        <v>0</v>
      </c>
      <c r="J597">
        <f>'Previous Trades Import_OMS Quer'!J597</f>
        <v>0</v>
      </c>
      <c r="K597">
        <f>'Previous Trades Import_OMS Quer'!K597</f>
        <v>0</v>
      </c>
      <c r="L597">
        <f>'Previous Trades Import_OMS Quer'!L597</f>
        <v>0</v>
      </c>
      <c r="M597">
        <f>'Previous Trades Import_OMS Quer'!M597</f>
        <v>0</v>
      </c>
      <c r="N597">
        <f>'Previous Trades Import_OMS Quer'!N597</f>
        <v>0</v>
      </c>
      <c r="O597" t="str">
        <f>CLEAN('Previous Trades Import_OMS Quer'!O597)</f>
        <v/>
      </c>
      <c r="Q597" s="25">
        <f t="shared" si="18"/>
        <v>0</v>
      </c>
      <c r="R597" s="25" t="e">
        <f>VLOOKUP(O597,'Currency Balance'!$O$3:$Q$32,3,0)</f>
        <v>#N/A</v>
      </c>
      <c r="S597" t="e">
        <f t="shared" si="19"/>
        <v>#N/A</v>
      </c>
    </row>
    <row r="598" spans="1:19">
      <c r="A598">
        <f>'Previous Trades Import_OMS Quer'!A598</f>
        <v>0</v>
      </c>
      <c r="B598">
        <f>'Previous Trades Import_OMS Quer'!B598</f>
        <v>0</v>
      </c>
      <c r="C598" s="22">
        <f>'Previous Trades Import_OMS Quer'!C598</f>
        <v>0</v>
      </c>
      <c r="D598">
        <f>'Previous Trades Import_OMS Quer'!D598</f>
        <v>0</v>
      </c>
      <c r="E598" s="22">
        <f>'Previous Trades Import_OMS Quer'!E598</f>
        <v>0</v>
      </c>
      <c r="F598">
        <f>'Previous Trades Import_OMS Quer'!F598</f>
        <v>0</v>
      </c>
      <c r="G598">
        <f>'Previous Trades Import_OMS Quer'!G598</f>
        <v>0</v>
      </c>
      <c r="H598">
        <f>'Previous Trades Import_OMS Quer'!H598</f>
        <v>0</v>
      </c>
      <c r="I598">
        <f>'Previous Trades Import_OMS Quer'!I598</f>
        <v>0</v>
      </c>
      <c r="J598">
        <f>'Previous Trades Import_OMS Quer'!J598</f>
        <v>0</v>
      </c>
      <c r="K598">
        <f>'Previous Trades Import_OMS Quer'!K598</f>
        <v>0</v>
      </c>
      <c r="L598">
        <f>'Previous Trades Import_OMS Quer'!L598</f>
        <v>0</v>
      </c>
      <c r="M598">
        <f>'Previous Trades Import_OMS Quer'!M598</f>
        <v>0</v>
      </c>
      <c r="N598">
        <f>'Previous Trades Import_OMS Quer'!N598</f>
        <v>0</v>
      </c>
      <c r="O598" t="str">
        <f>CLEAN('Previous Trades Import_OMS Quer'!O598)</f>
        <v/>
      </c>
      <c r="Q598" s="25">
        <f t="shared" si="18"/>
        <v>0</v>
      </c>
      <c r="R598" s="25" t="e">
        <f>VLOOKUP(O598,'Currency Balance'!$O$3:$Q$32,3,0)</f>
        <v>#N/A</v>
      </c>
      <c r="S598" t="e">
        <f t="shared" si="19"/>
        <v>#N/A</v>
      </c>
    </row>
    <row r="599" spans="1:19">
      <c r="A599">
        <f>'Previous Trades Import_OMS Quer'!A599</f>
        <v>0</v>
      </c>
      <c r="B599">
        <f>'Previous Trades Import_OMS Quer'!B599</f>
        <v>0</v>
      </c>
      <c r="C599" s="22">
        <f>'Previous Trades Import_OMS Quer'!C599</f>
        <v>0</v>
      </c>
      <c r="D599">
        <f>'Previous Trades Import_OMS Quer'!D599</f>
        <v>0</v>
      </c>
      <c r="E599" s="22">
        <f>'Previous Trades Import_OMS Quer'!E599</f>
        <v>0</v>
      </c>
      <c r="F599">
        <f>'Previous Trades Import_OMS Quer'!F599</f>
        <v>0</v>
      </c>
      <c r="G599">
        <f>'Previous Trades Import_OMS Quer'!G599</f>
        <v>0</v>
      </c>
      <c r="H599">
        <f>'Previous Trades Import_OMS Quer'!H599</f>
        <v>0</v>
      </c>
      <c r="I599">
        <f>'Previous Trades Import_OMS Quer'!I599</f>
        <v>0</v>
      </c>
      <c r="J599">
        <f>'Previous Trades Import_OMS Quer'!J599</f>
        <v>0</v>
      </c>
      <c r="K599">
        <f>'Previous Trades Import_OMS Quer'!K599</f>
        <v>0</v>
      </c>
      <c r="L599">
        <f>'Previous Trades Import_OMS Quer'!L599</f>
        <v>0</v>
      </c>
      <c r="M599">
        <f>'Previous Trades Import_OMS Quer'!M599</f>
        <v>0</v>
      </c>
      <c r="N599">
        <f>'Previous Trades Import_OMS Quer'!N599</f>
        <v>0</v>
      </c>
      <c r="O599" t="str">
        <f>CLEAN('Previous Trades Import_OMS Quer'!O599)</f>
        <v/>
      </c>
      <c r="Q599" s="25">
        <f t="shared" si="18"/>
        <v>0</v>
      </c>
      <c r="R599" s="25" t="e">
        <f>VLOOKUP(O599,'Currency Balance'!$O$3:$Q$32,3,0)</f>
        <v>#N/A</v>
      </c>
      <c r="S599" t="e">
        <f t="shared" si="19"/>
        <v>#N/A</v>
      </c>
    </row>
    <row r="600" spans="1:19">
      <c r="A600">
        <f>'Previous Trades Import_OMS Quer'!A600</f>
        <v>0</v>
      </c>
      <c r="B600">
        <f>'Previous Trades Import_OMS Quer'!B600</f>
        <v>0</v>
      </c>
      <c r="C600" s="22">
        <f>'Previous Trades Import_OMS Quer'!C600</f>
        <v>0</v>
      </c>
      <c r="D600">
        <f>'Previous Trades Import_OMS Quer'!D600</f>
        <v>0</v>
      </c>
      <c r="E600" s="22">
        <f>'Previous Trades Import_OMS Quer'!E600</f>
        <v>0</v>
      </c>
      <c r="F600">
        <f>'Previous Trades Import_OMS Quer'!F600</f>
        <v>0</v>
      </c>
      <c r="G600">
        <f>'Previous Trades Import_OMS Quer'!G600</f>
        <v>0</v>
      </c>
      <c r="H600">
        <f>'Previous Trades Import_OMS Quer'!H600</f>
        <v>0</v>
      </c>
      <c r="I600">
        <f>'Previous Trades Import_OMS Quer'!I600</f>
        <v>0</v>
      </c>
      <c r="J600">
        <f>'Previous Trades Import_OMS Quer'!J600</f>
        <v>0</v>
      </c>
      <c r="K600">
        <f>'Previous Trades Import_OMS Quer'!K600</f>
        <v>0</v>
      </c>
      <c r="L600">
        <f>'Previous Trades Import_OMS Quer'!L600</f>
        <v>0</v>
      </c>
      <c r="M600">
        <f>'Previous Trades Import_OMS Quer'!M600</f>
        <v>0</v>
      </c>
      <c r="N600">
        <f>'Previous Trades Import_OMS Quer'!N600</f>
        <v>0</v>
      </c>
      <c r="O600" t="str">
        <f>CLEAN('Previous Trades Import_OMS Quer'!O600)</f>
        <v/>
      </c>
      <c r="Q600" s="25">
        <f t="shared" si="18"/>
        <v>0</v>
      </c>
      <c r="R600" s="25" t="e">
        <f>VLOOKUP(O600,'Currency Balance'!$O$3:$Q$32,3,0)</f>
        <v>#N/A</v>
      </c>
      <c r="S600" t="e">
        <f t="shared" si="19"/>
        <v>#N/A</v>
      </c>
    </row>
    <row r="601" spans="1:19">
      <c r="A601">
        <f>'Previous Trades Import_OMS Quer'!A601</f>
        <v>0</v>
      </c>
      <c r="B601">
        <f>'Previous Trades Import_OMS Quer'!B601</f>
        <v>0</v>
      </c>
      <c r="C601" s="22">
        <f>'Previous Trades Import_OMS Quer'!C601</f>
        <v>0</v>
      </c>
      <c r="D601">
        <f>'Previous Trades Import_OMS Quer'!D601</f>
        <v>0</v>
      </c>
      <c r="E601" s="22">
        <f>'Previous Trades Import_OMS Quer'!E601</f>
        <v>0</v>
      </c>
      <c r="F601">
        <f>'Previous Trades Import_OMS Quer'!F601</f>
        <v>0</v>
      </c>
      <c r="G601">
        <f>'Previous Trades Import_OMS Quer'!G601</f>
        <v>0</v>
      </c>
      <c r="H601">
        <f>'Previous Trades Import_OMS Quer'!H601</f>
        <v>0</v>
      </c>
      <c r="I601">
        <f>'Previous Trades Import_OMS Quer'!I601</f>
        <v>0</v>
      </c>
      <c r="J601">
        <f>'Previous Trades Import_OMS Quer'!J601</f>
        <v>0</v>
      </c>
      <c r="K601">
        <f>'Previous Trades Import_OMS Quer'!K601</f>
        <v>0</v>
      </c>
      <c r="L601">
        <f>'Previous Trades Import_OMS Quer'!L601</f>
        <v>0</v>
      </c>
      <c r="M601">
        <f>'Previous Trades Import_OMS Quer'!M601</f>
        <v>0</v>
      </c>
      <c r="N601">
        <f>'Previous Trades Import_OMS Quer'!N601</f>
        <v>0</v>
      </c>
      <c r="O601" t="str">
        <f>CLEAN('Previous Trades Import_OMS Quer'!O601)</f>
        <v/>
      </c>
      <c r="Q601" s="25">
        <f t="shared" si="18"/>
        <v>0</v>
      </c>
      <c r="R601" s="25" t="e">
        <f>VLOOKUP(O601,'Currency Balance'!$O$3:$Q$32,3,0)</f>
        <v>#N/A</v>
      </c>
      <c r="S601" t="e">
        <f t="shared" si="19"/>
        <v>#N/A</v>
      </c>
    </row>
    <row r="602" spans="1:19">
      <c r="A602">
        <f>'Previous Trades Import_OMS Quer'!A602</f>
        <v>0</v>
      </c>
      <c r="B602">
        <f>'Previous Trades Import_OMS Quer'!B602</f>
        <v>0</v>
      </c>
      <c r="C602" s="22">
        <f>'Previous Trades Import_OMS Quer'!C602</f>
        <v>0</v>
      </c>
      <c r="D602">
        <f>'Previous Trades Import_OMS Quer'!D602</f>
        <v>0</v>
      </c>
      <c r="E602" s="22">
        <f>'Previous Trades Import_OMS Quer'!E602</f>
        <v>0</v>
      </c>
      <c r="F602">
        <f>'Previous Trades Import_OMS Quer'!F602</f>
        <v>0</v>
      </c>
      <c r="G602">
        <f>'Previous Trades Import_OMS Quer'!G602</f>
        <v>0</v>
      </c>
      <c r="H602">
        <f>'Previous Trades Import_OMS Quer'!H602</f>
        <v>0</v>
      </c>
      <c r="I602">
        <f>'Previous Trades Import_OMS Quer'!I602</f>
        <v>0</v>
      </c>
      <c r="J602">
        <f>'Previous Trades Import_OMS Quer'!J602</f>
        <v>0</v>
      </c>
      <c r="K602">
        <f>'Previous Trades Import_OMS Quer'!K602</f>
        <v>0</v>
      </c>
      <c r="L602">
        <f>'Previous Trades Import_OMS Quer'!L602</f>
        <v>0</v>
      </c>
      <c r="M602">
        <f>'Previous Trades Import_OMS Quer'!M602</f>
        <v>0</v>
      </c>
      <c r="N602">
        <f>'Previous Trades Import_OMS Quer'!N602</f>
        <v>0</v>
      </c>
      <c r="O602" t="str">
        <f>CLEAN('Previous Trades Import_OMS Quer'!O602)</f>
        <v/>
      </c>
      <c r="Q602" s="25">
        <f t="shared" si="18"/>
        <v>0</v>
      </c>
      <c r="R602" s="25" t="e">
        <f>VLOOKUP(O602,'Currency Balance'!$O$3:$Q$32,3,0)</f>
        <v>#N/A</v>
      </c>
      <c r="S602" t="e">
        <f t="shared" si="19"/>
        <v>#N/A</v>
      </c>
    </row>
    <row r="603" spans="1:19">
      <c r="A603">
        <f>'Previous Trades Import_OMS Quer'!A603</f>
        <v>0</v>
      </c>
      <c r="B603">
        <f>'Previous Trades Import_OMS Quer'!B603</f>
        <v>0</v>
      </c>
      <c r="C603" s="22">
        <f>'Previous Trades Import_OMS Quer'!C603</f>
        <v>0</v>
      </c>
      <c r="D603">
        <f>'Previous Trades Import_OMS Quer'!D603</f>
        <v>0</v>
      </c>
      <c r="E603" s="22">
        <f>'Previous Trades Import_OMS Quer'!E603</f>
        <v>0</v>
      </c>
      <c r="F603">
        <f>'Previous Trades Import_OMS Quer'!F603</f>
        <v>0</v>
      </c>
      <c r="G603">
        <f>'Previous Trades Import_OMS Quer'!G603</f>
        <v>0</v>
      </c>
      <c r="H603">
        <f>'Previous Trades Import_OMS Quer'!H603</f>
        <v>0</v>
      </c>
      <c r="I603">
        <f>'Previous Trades Import_OMS Quer'!I603</f>
        <v>0</v>
      </c>
      <c r="J603">
        <f>'Previous Trades Import_OMS Quer'!J603</f>
        <v>0</v>
      </c>
      <c r="K603">
        <f>'Previous Trades Import_OMS Quer'!K603</f>
        <v>0</v>
      </c>
      <c r="L603">
        <f>'Previous Trades Import_OMS Quer'!L603</f>
        <v>0</v>
      </c>
      <c r="M603">
        <f>'Previous Trades Import_OMS Quer'!M603</f>
        <v>0</v>
      </c>
      <c r="N603">
        <f>'Previous Trades Import_OMS Quer'!N603</f>
        <v>0</v>
      </c>
      <c r="O603" t="str">
        <f>CLEAN('Previous Trades Import_OMS Quer'!O603)</f>
        <v/>
      </c>
      <c r="Q603" s="25">
        <f t="shared" si="18"/>
        <v>0</v>
      </c>
      <c r="R603" s="25" t="e">
        <f>VLOOKUP(O603,'Currency Balance'!$O$3:$Q$32,3,0)</f>
        <v>#N/A</v>
      </c>
      <c r="S603" t="e">
        <f t="shared" si="19"/>
        <v>#N/A</v>
      </c>
    </row>
    <row r="604" spans="1:19">
      <c r="A604">
        <f>'Previous Trades Import_OMS Quer'!A604</f>
        <v>0</v>
      </c>
      <c r="B604">
        <f>'Previous Trades Import_OMS Quer'!B604</f>
        <v>0</v>
      </c>
      <c r="C604" s="22">
        <f>'Previous Trades Import_OMS Quer'!C604</f>
        <v>0</v>
      </c>
      <c r="D604">
        <f>'Previous Trades Import_OMS Quer'!D604</f>
        <v>0</v>
      </c>
      <c r="E604" s="22">
        <f>'Previous Trades Import_OMS Quer'!E604</f>
        <v>0</v>
      </c>
      <c r="F604">
        <f>'Previous Trades Import_OMS Quer'!F604</f>
        <v>0</v>
      </c>
      <c r="G604">
        <f>'Previous Trades Import_OMS Quer'!G604</f>
        <v>0</v>
      </c>
      <c r="H604">
        <f>'Previous Trades Import_OMS Quer'!H604</f>
        <v>0</v>
      </c>
      <c r="I604">
        <f>'Previous Trades Import_OMS Quer'!I604</f>
        <v>0</v>
      </c>
      <c r="J604">
        <f>'Previous Trades Import_OMS Quer'!J604</f>
        <v>0</v>
      </c>
      <c r="K604">
        <f>'Previous Trades Import_OMS Quer'!K604</f>
        <v>0</v>
      </c>
      <c r="L604">
        <f>'Previous Trades Import_OMS Quer'!L604</f>
        <v>0</v>
      </c>
      <c r="M604">
        <f>'Previous Trades Import_OMS Quer'!M604</f>
        <v>0</v>
      </c>
      <c r="N604">
        <f>'Previous Trades Import_OMS Quer'!N604</f>
        <v>0</v>
      </c>
      <c r="O604" t="str">
        <f>CLEAN('Previous Trades Import_OMS Quer'!O604)</f>
        <v/>
      </c>
      <c r="Q604" s="25">
        <f t="shared" si="18"/>
        <v>0</v>
      </c>
      <c r="R604" s="25" t="e">
        <f>VLOOKUP(O604,'Currency Balance'!$O$3:$Q$32,3,0)</f>
        <v>#N/A</v>
      </c>
      <c r="S604" t="e">
        <f t="shared" si="19"/>
        <v>#N/A</v>
      </c>
    </row>
    <row r="605" spans="1:19">
      <c r="A605">
        <f>'Previous Trades Import_OMS Quer'!A605</f>
        <v>0</v>
      </c>
      <c r="B605">
        <f>'Previous Trades Import_OMS Quer'!B605</f>
        <v>0</v>
      </c>
      <c r="C605" s="22">
        <f>'Previous Trades Import_OMS Quer'!C605</f>
        <v>0</v>
      </c>
      <c r="D605">
        <f>'Previous Trades Import_OMS Quer'!D605</f>
        <v>0</v>
      </c>
      <c r="E605" s="22">
        <f>'Previous Trades Import_OMS Quer'!E605</f>
        <v>0</v>
      </c>
      <c r="F605">
        <f>'Previous Trades Import_OMS Quer'!F605</f>
        <v>0</v>
      </c>
      <c r="G605">
        <f>'Previous Trades Import_OMS Quer'!G605</f>
        <v>0</v>
      </c>
      <c r="H605">
        <f>'Previous Trades Import_OMS Quer'!H605</f>
        <v>0</v>
      </c>
      <c r="I605">
        <f>'Previous Trades Import_OMS Quer'!I605</f>
        <v>0</v>
      </c>
      <c r="J605">
        <f>'Previous Trades Import_OMS Quer'!J605</f>
        <v>0</v>
      </c>
      <c r="K605">
        <f>'Previous Trades Import_OMS Quer'!K605</f>
        <v>0</v>
      </c>
      <c r="L605">
        <f>'Previous Trades Import_OMS Quer'!L605</f>
        <v>0</v>
      </c>
      <c r="M605">
        <f>'Previous Trades Import_OMS Quer'!M605</f>
        <v>0</v>
      </c>
      <c r="N605">
        <f>'Previous Trades Import_OMS Quer'!N605</f>
        <v>0</v>
      </c>
      <c r="O605" t="str">
        <f>CLEAN('Previous Trades Import_OMS Quer'!O605)</f>
        <v/>
      </c>
      <c r="Q605" s="25">
        <f t="shared" si="18"/>
        <v>0</v>
      </c>
      <c r="R605" s="25" t="e">
        <f>VLOOKUP(O605,'Currency Balance'!$O$3:$Q$32,3,0)</f>
        <v>#N/A</v>
      </c>
      <c r="S605" t="e">
        <f t="shared" si="19"/>
        <v>#N/A</v>
      </c>
    </row>
    <row r="606" spans="1:19">
      <c r="A606">
        <f>'Previous Trades Import_OMS Quer'!A606</f>
        <v>0</v>
      </c>
      <c r="B606">
        <f>'Previous Trades Import_OMS Quer'!B606</f>
        <v>0</v>
      </c>
      <c r="C606" s="22">
        <f>'Previous Trades Import_OMS Quer'!C606</f>
        <v>0</v>
      </c>
      <c r="D606">
        <f>'Previous Trades Import_OMS Quer'!D606</f>
        <v>0</v>
      </c>
      <c r="E606" s="22">
        <f>'Previous Trades Import_OMS Quer'!E606</f>
        <v>0</v>
      </c>
      <c r="F606">
        <f>'Previous Trades Import_OMS Quer'!F606</f>
        <v>0</v>
      </c>
      <c r="G606">
        <f>'Previous Trades Import_OMS Quer'!G606</f>
        <v>0</v>
      </c>
      <c r="H606">
        <f>'Previous Trades Import_OMS Quer'!H606</f>
        <v>0</v>
      </c>
      <c r="I606">
        <f>'Previous Trades Import_OMS Quer'!I606</f>
        <v>0</v>
      </c>
      <c r="J606">
        <f>'Previous Trades Import_OMS Quer'!J606</f>
        <v>0</v>
      </c>
      <c r="K606">
        <f>'Previous Trades Import_OMS Quer'!K606</f>
        <v>0</v>
      </c>
      <c r="L606">
        <f>'Previous Trades Import_OMS Quer'!L606</f>
        <v>0</v>
      </c>
      <c r="M606">
        <f>'Previous Trades Import_OMS Quer'!M606</f>
        <v>0</v>
      </c>
      <c r="N606">
        <f>'Previous Trades Import_OMS Quer'!N606</f>
        <v>0</v>
      </c>
      <c r="O606" t="str">
        <f>CLEAN('Previous Trades Import_OMS Quer'!O606)</f>
        <v/>
      </c>
      <c r="Q606" s="25">
        <f t="shared" si="18"/>
        <v>0</v>
      </c>
      <c r="R606" s="25" t="e">
        <f>VLOOKUP(O606,'Currency Balance'!$O$3:$Q$32,3,0)</f>
        <v>#N/A</v>
      </c>
      <c r="S606" t="e">
        <f t="shared" si="19"/>
        <v>#N/A</v>
      </c>
    </row>
    <row r="607" spans="1:19">
      <c r="A607">
        <f>'Previous Trades Import_OMS Quer'!A607</f>
        <v>0</v>
      </c>
      <c r="B607">
        <f>'Previous Trades Import_OMS Quer'!B607</f>
        <v>0</v>
      </c>
      <c r="C607" s="22">
        <f>'Previous Trades Import_OMS Quer'!C607</f>
        <v>0</v>
      </c>
      <c r="D607">
        <f>'Previous Trades Import_OMS Quer'!D607</f>
        <v>0</v>
      </c>
      <c r="E607" s="22">
        <f>'Previous Trades Import_OMS Quer'!E607</f>
        <v>0</v>
      </c>
      <c r="F607">
        <f>'Previous Trades Import_OMS Quer'!F607</f>
        <v>0</v>
      </c>
      <c r="G607">
        <f>'Previous Trades Import_OMS Quer'!G607</f>
        <v>0</v>
      </c>
      <c r="H607">
        <f>'Previous Trades Import_OMS Quer'!H607</f>
        <v>0</v>
      </c>
      <c r="I607">
        <f>'Previous Trades Import_OMS Quer'!I607</f>
        <v>0</v>
      </c>
      <c r="J607">
        <f>'Previous Trades Import_OMS Quer'!J607</f>
        <v>0</v>
      </c>
      <c r="K607">
        <f>'Previous Trades Import_OMS Quer'!K607</f>
        <v>0</v>
      </c>
      <c r="L607">
        <f>'Previous Trades Import_OMS Quer'!L607</f>
        <v>0</v>
      </c>
      <c r="M607">
        <f>'Previous Trades Import_OMS Quer'!M607</f>
        <v>0</v>
      </c>
      <c r="N607">
        <f>'Previous Trades Import_OMS Quer'!N607</f>
        <v>0</v>
      </c>
      <c r="O607" t="str">
        <f>CLEAN('Previous Trades Import_OMS Quer'!O607)</f>
        <v/>
      </c>
      <c r="Q607" s="25">
        <f t="shared" si="18"/>
        <v>0</v>
      </c>
      <c r="R607" s="25" t="e">
        <f>VLOOKUP(O607,'Currency Balance'!$O$3:$Q$32,3,0)</f>
        <v>#N/A</v>
      </c>
      <c r="S607" t="e">
        <f t="shared" si="19"/>
        <v>#N/A</v>
      </c>
    </row>
    <row r="608" spans="1:19">
      <c r="A608">
        <f>'Previous Trades Import_OMS Quer'!A608</f>
        <v>0</v>
      </c>
      <c r="B608">
        <f>'Previous Trades Import_OMS Quer'!B608</f>
        <v>0</v>
      </c>
      <c r="C608" s="22">
        <f>'Previous Trades Import_OMS Quer'!C608</f>
        <v>0</v>
      </c>
      <c r="D608">
        <f>'Previous Trades Import_OMS Quer'!D608</f>
        <v>0</v>
      </c>
      <c r="E608" s="22">
        <f>'Previous Trades Import_OMS Quer'!E608</f>
        <v>0</v>
      </c>
      <c r="F608">
        <f>'Previous Trades Import_OMS Quer'!F608</f>
        <v>0</v>
      </c>
      <c r="G608">
        <f>'Previous Trades Import_OMS Quer'!G608</f>
        <v>0</v>
      </c>
      <c r="H608">
        <f>'Previous Trades Import_OMS Quer'!H608</f>
        <v>0</v>
      </c>
      <c r="I608">
        <f>'Previous Trades Import_OMS Quer'!I608</f>
        <v>0</v>
      </c>
      <c r="J608">
        <f>'Previous Trades Import_OMS Quer'!J608</f>
        <v>0</v>
      </c>
      <c r="K608">
        <f>'Previous Trades Import_OMS Quer'!K608</f>
        <v>0</v>
      </c>
      <c r="L608">
        <f>'Previous Trades Import_OMS Quer'!L608</f>
        <v>0</v>
      </c>
      <c r="M608">
        <f>'Previous Trades Import_OMS Quer'!M608</f>
        <v>0</v>
      </c>
      <c r="N608">
        <f>'Previous Trades Import_OMS Quer'!N608</f>
        <v>0</v>
      </c>
      <c r="O608" t="str">
        <f>CLEAN('Previous Trades Import_OMS Quer'!O608)</f>
        <v/>
      </c>
      <c r="Q608" s="25">
        <f t="shared" si="18"/>
        <v>0</v>
      </c>
      <c r="R608" s="25" t="e">
        <f>VLOOKUP(O608,'Currency Balance'!$O$3:$Q$32,3,0)</f>
        <v>#N/A</v>
      </c>
      <c r="S608" t="e">
        <f t="shared" si="19"/>
        <v>#N/A</v>
      </c>
    </row>
    <row r="609" spans="1:19">
      <c r="A609">
        <f>'Previous Trades Import_OMS Quer'!A609</f>
        <v>0</v>
      </c>
      <c r="B609">
        <f>'Previous Trades Import_OMS Quer'!B609</f>
        <v>0</v>
      </c>
      <c r="C609" s="22">
        <f>'Previous Trades Import_OMS Quer'!C609</f>
        <v>0</v>
      </c>
      <c r="D609">
        <f>'Previous Trades Import_OMS Quer'!D609</f>
        <v>0</v>
      </c>
      <c r="E609" s="22">
        <f>'Previous Trades Import_OMS Quer'!E609</f>
        <v>0</v>
      </c>
      <c r="F609">
        <f>'Previous Trades Import_OMS Quer'!F609</f>
        <v>0</v>
      </c>
      <c r="G609">
        <f>'Previous Trades Import_OMS Quer'!G609</f>
        <v>0</v>
      </c>
      <c r="H609">
        <f>'Previous Trades Import_OMS Quer'!H609</f>
        <v>0</v>
      </c>
      <c r="I609">
        <f>'Previous Trades Import_OMS Quer'!I609</f>
        <v>0</v>
      </c>
      <c r="J609">
        <f>'Previous Trades Import_OMS Quer'!J609</f>
        <v>0</v>
      </c>
      <c r="K609">
        <f>'Previous Trades Import_OMS Quer'!K609</f>
        <v>0</v>
      </c>
      <c r="L609">
        <f>'Previous Trades Import_OMS Quer'!L609</f>
        <v>0</v>
      </c>
      <c r="M609">
        <f>'Previous Trades Import_OMS Quer'!M609</f>
        <v>0</v>
      </c>
      <c r="N609">
        <f>'Previous Trades Import_OMS Quer'!N609</f>
        <v>0</v>
      </c>
      <c r="O609" t="str">
        <f>CLEAN('Previous Trades Import_OMS Quer'!O609)</f>
        <v/>
      </c>
      <c r="Q609" s="25">
        <f t="shared" si="18"/>
        <v>0</v>
      </c>
      <c r="R609" s="25" t="e">
        <f>VLOOKUP(O609,'Currency Balance'!$O$3:$Q$32,3,0)</f>
        <v>#N/A</v>
      </c>
      <c r="S609" t="e">
        <f t="shared" si="19"/>
        <v>#N/A</v>
      </c>
    </row>
    <row r="610" spans="1:19">
      <c r="A610">
        <f>'Previous Trades Import_OMS Quer'!A610</f>
        <v>0</v>
      </c>
      <c r="B610">
        <f>'Previous Trades Import_OMS Quer'!B610</f>
        <v>0</v>
      </c>
      <c r="C610" s="22">
        <f>'Previous Trades Import_OMS Quer'!C610</f>
        <v>0</v>
      </c>
      <c r="D610">
        <f>'Previous Trades Import_OMS Quer'!D610</f>
        <v>0</v>
      </c>
      <c r="E610" s="22">
        <f>'Previous Trades Import_OMS Quer'!E610</f>
        <v>0</v>
      </c>
      <c r="F610">
        <f>'Previous Trades Import_OMS Quer'!F610</f>
        <v>0</v>
      </c>
      <c r="G610">
        <f>'Previous Trades Import_OMS Quer'!G610</f>
        <v>0</v>
      </c>
      <c r="H610">
        <f>'Previous Trades Import_OMS Quer'!H610</f>
        <v>0</v>
      </c>
      <c r="I610">
        <f>'Previous Trades Import_OMS Quer'!I610</f>
        <v>0</v>
      </c>
      <c r="J610">
        <f>'Previous Trades Import_OMS Quer'!J610</f>
        <v>0</v>
      </c>
      <c r="K610">
        <f>'Previous Trades Import_OMS Quer'!K610</f>
        <v>0</v>
      </c>
      <c r="L610">
        <f>'Previous Trades Import_OMS Quer'!L610</f>
        <v>0</v>
      </c>
      <c r="M610">
        <f>'Previous Trades Import_OMS Quer'!M610</f>
        <v>0</v>
      </c>
      <c r="N610">
        <f>'Previous Trades Import_OMS Quer'!N610</f>
        <v>0</v>
      </c>
      <c r="O610" t="str">
        <f>CLEAN('Previous Trades Import_OMS Quer'!O610)</f>
        <v/>
      </c>
      <c r="Q610" s="25">
        <f t="shared" si="18"/>
        <v>0</v>
      </c>
      <c r="R610" s="25" t="e">
        <f>VLOOKUP(O610,'Currency Balance'!$O$3:$Q$32,3,0)</f>
        <v>#N/A</v>
      </c>
      <c r="S610" t="e">
        <f t="shared" si="19"/>
        <v>#N/A</v>
      </c>
    </row>
    <row r="611" spans="1:19">
      <c r="A611">
        <f>'Previous Trades Import_OMS Quer'!A611</f>
        <v>0</v>
      </c>
      <c r="B611">
        <f>'Previous Trades Import_OMS Quer'!B611</f>
        <v>0</v>
      </c>
      <c r="C611" s="22">
        <f>'Previous Trades Import_OMS Quer'!C611</f>
        <v>0</v>
      </c>
      <c r="D611">
        <f>'Previous Trades Import_OMS Quer'!D611</f>
        <v>0</v>
      </c>
      <c r="E611" s="22">
        <f>'Previous Trades Import_OMS Quer'!E611</f>
        <v>0</v>
      </c>
      <c r="F611">
        <f>'Previous Trades Import_OMS Quer'!F611</f>
        <v>0</v>
      </c>
      <c r="G611">
        <f>'Previous Trades Import_OMS Quer'!G611</f>
        <v>0</v>
      </c>
      <c r="H611">
        <f>'Previous Trades Import_OMS Quer'!H611</f>
        <v>0</v>
      </c>
      <c r="I611">
        <f>'Previous Trades Import_OMS Quer'!I611</f>
        <v>0</v>
      </c>
      <c r="J611">
        <f>'Previous Trades Import_OMS Quer'!J611</f>
        <v>0</v>
      </c>
      <c r="K611">
        <f>'Previous Trades Import_OMS Quer'!K611</f>
        <v>0</v>
      </c>
      <c r="L611">
        <f>'Previous Trades Import_OMS Quer'!L611</f>
        <v>0</v>
      </c>
      <c r="M611">
        <f>'Previous Trades Import_OMS Quer'!M611</f>
        <v>0</v>
      </c>
      <c r="N611">
        <f>'Previous Trades Import_OMS Quer'!N611</f>
        <v>0</v>
      </c>
      <c r="O611" t="str">
        <f>CLEAN('Previous Trades Import_OMS Quer'!O611)</f>
        <v/>
      </c>
      <c r="Q611" s="25">
        <f t="shared" si="18"/>
        <v>0</v>
      </c>
      <c r="R611" s="25" t="e">
        <f>VLOOKUP(O611,'Currency Balance'!$O$3:$Q$32,3,0)</f>
        <v>#N/A</v>
      </c>
      <c r="S611" t="e">
        <f t="shared" si="19"/>
        <v>#N/A</v>
      </c>
    </row>
    <row r="612" spans="1:19">
      <c r="A612">
        <f>'Previous Trades Import_OMS Quer'!A612</f>
        <v>0</v>
      </c>
      <c r="B612">
        <f>'Previous Trades Import_OMS Quer'!B612</f>
        <v>0</v>
      </c>
      <c r="C612" s="22">
        <f>'Previous Trades Import_OMS Quer'!C612</f>
        <v>0</v>
      </c>
      <c r="D612">
        <f>'Previous Trades Import_OMS Quer'!D612</f>
        <v>0</v>
      </c>
      <c r="E612" s="22">
        <f>'Previous Trades Import_OMS Quer'!E612</f>
        <v>0</v>
      </c>
      <c r="F612">
        <f>'Previous Trades Import_OMS Quer'!F612</f>
        <v>0</v>
      </c>
      <c r="G612">
        <f>'Previous Trades Import_OMS Quer'!G612</f>
        <v>0</v>
      </c>
      <c r="H612">
        <f>'Previous Trades Import_OMS Quer'!H612</f>
        <v>0</v>
      </c>
      <c r="I612">
        <f>'Previous Trades Import_OMS Quer'!I612</f>
        <v>0</v>
      </c>
      <c r="J612">
        <f>'Previous Trades Import_OMS Quer'!J612</f>
        <v>0</v>
      </c>
      <c r="K612">
        <f>'Previous Trades Import_OMS Quer'!K612</f>
        <v>0</v>
      </c>
      <c r="L612">
        <f>'Previous Trades Import_OMS Quer'!L612</f>
        <v>0</v>
      </c>
      <c r="M612">
        <f>'Previous Trades Import_OMS Quer'!M612</f>
        <v>0</v>
      </c>
      <c r="N612">
        <f>'Previous Trades Import_OMS Quer'!N612</f>
        <v>0</v>
      </c>
      <c r="O612" t="str">
        <f>CLEAN('Previous Trades Import_OMS Quer'!O612)</f>
        <v/>
      </c>
      <c r="Q612" s="25">
        <f t="shared" si="18"/>
        <v>0</v>
      </c>
      <c r="R612" s="25" t="e">
        <f>VLOOKUP(O612,'Currency Balance'!$O$3:$Q$32,3,0)</f>
        <v>#N/A</v>
      </c>
      <c r="S612" t="e">
        <f t="shared" si="19"/>
        <v>#N/A</v>
      </c>
    </row>
    <row r="613" spans="1:19">
      <c r="A613">
        <f>'Previous Trades Import_OMS Quer'!A613</f>
        <v>0</v>
      </c>
      <c r="B613">
        <f>'Previous Trades Import_OMS Quer'!B613</f>
        <v>0</v>
      </c>
      <c r="C613" s="22">
        <f>'Previous Trades Import_OMS Quer'!C613</f>
        <v>0</v>
      </c>
      <c r="D613">
        <f>'Previous Trades Import_OMS Quer'!D613</f>
        <v>0</v>
      </c>
      <c r="E613" s="22">
        <f>'Previous Trades Import_OMS Quer'!E613</f>
        <v>0</v>
      </c>
      <c r="F613">
        <f>'Previous Trades Import_OMS Quer'!F613</f>
        <v>0</v>
      </c>
      <c r="G613">
        <f>'Previous Trades Import_OMS Quer'!G613</f>
        <v>0</v>
      </c>
      <c r="H613">
        <f>'Previous Trades Import_OMS Quer'!H613</f>
        <v>0</v>
      </c>
      <c r="I613">
        <f>'Previous Trades Import_OMS Quer'!I613</f>
        <v>0</v>
      </c>
      <c r="J613">
        <f>'Previous Trades Import_OMS Quer'!J613</f>
        <v>0</v>
      </c>
      <c r="K613">
        <f>'Previous Trades Import_OMS Quer'!K613</f>
        <v>0</v>
      </c>
      <c r="L613">
        <f>'Previous Trades Import_OMS Quer'!L613</f>
        <v>0</v>
      </c>
      <c r="M613">
        <f>'Previous Trades Import_OMS Quer'!M613</f>
        <v>0</v>
      </c>
      <c r="N613">
        <f>'Previous Trades Import_OMS Quer'!N613</f>
        <v>0</v>
      </c>
      <c r="O613" t="str">
        <f>CLEAN('Previous Trades Import_OMS Quer'!O613)</f>
        <v/>
      </c>
      <c r="Q613" s="25">
        <f t="shared" si="18"/>
        <v>0</v>
      </c>
      <c r="R613" s="25" t="e">
        <f>VLOOKUP(O613,'Currency Balance'!$O$3:$Q$32,3,0)</f>
        <v>#N/A</v>
      </c>
      <c r="S613" t="e">
        <f t="shared" si="19"/>
        <v>#N/A</v>
      </c>
    </row>
    <row r="614" spans="1:19">
      <c r="A614">
        <f>'Previous Trades Import_OMS Quer'!A614</f>
        <v>0</v>
      </c>
      <c r="B614">
        <f>'Previous Trades Import_OMS Quer'!B614</f>
        <v>0</v>
      </c>
      <c r="C614" s="22">
        <f>'Previous Trades Import_OMS Quer'!C614</f>
        <v>0</v>
      </c>
      <c r="D614">
        <f>'Previous Trades Import_OMS Quer'!D614</f>
        <v>0</v>
      </c>
      <c r="E614" s="22">
        <f>'Previous Trades Import_OMS Quer'!E614</f>
        <v>0</v>
      </c>
      <c r="F614">
        <f>'Previous Trades Import_OMS Quer'!F614</f>
        <v>0</v>
      </c>
      <c r="G614">
        <f>'Previous Trades Import_OMS Quer'!G614</f>
        <v>0</v>
      </c>
      <c r="H614">
        <f>'Previous Trades Import_OMS Quer'!H614</f>
        <v>0</v>
      </c>
      <c r="I614">
        <f>'Previous Trades Import_OMS Quer'!I614</f>
        <v>0</v>
      </c>
      <c r="J614">
        <f>'Previous Trades Import_OMS Quer'!J614</f>
        <v>0</v>
      </c>
      <c r="K614">
        <f>'Previous Trades Import_OMS Quer'!K614</f>
        <v>0</v>
      </c>
      <c r="L614">
        <f>'Previous Trades Import_OMS Quer'!L614</f>
        <v>0</v>
      </c>
      <c r="M614">
        <f>'Previous Trades Import_OMS Quer'!M614</f>
        <v>0</v>
      </c>
      <c r="N614">
        <f>'Previous Trades Import_OMS Quer'!N614</f>
        <v>0</v>
      </c>
      <c r="O614" t="str">
        <f>CLEAN('Previous Trades Import_OMS Quer'!O614)</f>
        <v/>
      </c>
      <c r="Q614" s="25">
        <f t="shared" si="18"/>
        <v>0</v>
      </c>
      <c r="R614" s="25" t="e">
        <f>VLOOKUP(O614,'Currency Balance'!$O$3:$Q$32,3,0)</f>
        <v>#N/A</v>
      </c>
      <c r="S614" t="e">
        <f t="shared" si="19"/>
        <v>#N/A</v>
      </c>
    </row>
    <row r="615" spans="1:19">
      <c r="A615">
        <f>'Previous Trades Import_OMS Quer'!A615</f>
        <v>0</v>
      </c>
      <c r="B615">
        <f>'Previous Trades Import_OMS Quer'!B615</f>
        <v>0</v>
      </c>
      <c r="C615" s="22">
        <f>'Previous Trades Import_OMS Quer'!C615</f>
        <v>0</v>
      </c>
      <c r="D615">
        <f>'Previous Trades Import_OMS Quer'!D615</f>
        <v>0</v>
      </c>
      <c r="E615" s="22">
        <f>'Previous Trades Import_OMS Quer'!E615</f>
        <v>0</v>
      </c>
      <c r="F615">
        <f>'Previous Trades Import_OMS Quer'!F615</f>
        <v>0</v>
      </c>
      <c r="G615">
        <f>'Previous Trades Import_OMS Quer'!G615</f>
        <v>0</v>
      </c>
      <c r="H615">
        <f>'Previous Trades Import_OMS Quer'!H615</f>
        <v>0</v>
      </c>
      <c r="I615">
        <f>'Previous Trades Import_OMS Quer'!I615</f>
        <v>0</v>
      </c>
      <c r="J615">
        <f>'Previous Trades Import_OMS Quer'!J615</f>
        <v>0</v>
      </c>
      <c r="K615">
        <f>'Previous Trades Import_OMS Quer'!K615</f>
        <v>0</v>
      </c>
      <c r="L615">
        <f>'Previous Trades Import_OMS Quer'!L615</f>
        <v>0</v>
      </c>
      <c r="M615">
        <f>'Previous Trades Import_OMS Quer'!M615</f>
        <v>0</v>
      </c>
      <c r="N615">
        <f>'Previous Trades Import_OMS Quer'!N615</f>
        <v>0</v>
      </c>
      <c r="O615" t="str">
        <f>CLEAN('Previous Trades Import_OMS Quer'!O615)</f>
        <v/>
      </c>
      <c r="Q615" s="25">
        <f t="shared" si="18"/>
        <v>0</v>
      </c>
      <c r="R615" s="25" t="e">
        <f>VLOOKUP(O615,'Currency Balance'!$O$3:$Q$32,3,0)</f>
        <v>#N/A</v>
      </c>
      <c r="S615" t="e">
        <f t="shared" si="19"/>
        <v>#N/A</v>
      </c>
    </row>
    <row r="616" spans="1:19">
      <c r="A616">
        <f>'Previous Trades Import_OMS Quer'!A616</f>
        <v>0</v>
      </c>
      <c r="B616">
        <f>'Previous Trades Import_OMS Quer'!B616</f>
        <v>0</v>
      </c>
      <c r="C616" s="22">
        <f>'Previous Trades Import_OMS Quer'!C616</f>
        <v>0</v>
      </c>
      <c r="D616">
        <f>'Previous Trades Import_OMS Quer'!D616</f>
        <v>0</v>
      </c>
      <c r="E616" s="22">
        <f>'Previous Trades Import_OMS Quer'!E616</f>
        <v>0</v>
      </c>
      <c r="F616">
        <f>'Previous Trades Import_OMS Quer'!F616</f>
        <v>0</v>
      </c>
      <c r="G616">
        <f>'Previous Trades Import_OMS Quer'!G616</f>
        <v>0</v>
      </c>
      <c r="H616">
        <f>'Previous Trades Import_OMS Quer'!H616</f>
        <v>0</v>
      </c>
      <c r="I616">
        <f>'Previous Trades Import_OMS Quer'!I616</f>
        <v>0</v>
      </c>
      <c r="J616">
        <f>'Previous Trades Import_OMS Quer'!J616</f>
        <v>0</v>
      </c>
      <c r="K616">
        <f>'Previous Trades Import_OMS Quer'!K616</f>
        <v>0</v>
      </c>
      <c r="L616">
        <f>'Previous Trades Import_OMS Quer'!L616</f>
        <v>0</v>
      </c>
      <c r="M616">
        <f>'Previous Trades Import_OMS Quer'!M616</f>
        <v>0</v>
      </c>
      <c r="N616">
        <f>'Previous Trades Import_OMS Quer'!N616</f>
        <v>0</v>
      </c>
      <c r="O616" t="str">
        <f>CLEAN('Previous Trades Import_OMS Quer'!O616)</f>
        <v/>
      </c>
      <c r="Q616" s="25">
        <f t="shared" si="18"/>
        <v>0</v>
      </c>
      <c r="R616" s="25" t="e">
        <f>VLOOKUP(O616,'Currency Balance'!$O$3:$Q$32,3,0)</f>
        <v>#N/A</v>
      </c>
      <c r="S616" t="e">
        <f t="shared" si="19"/>
        <v>#N/A</v>
      </c>
    </row>
    <row r="617" spans="1:19">
      <c r="A617">
        <f>'Previous Trades Import_OMS Quer'!A617</f>
        <v>0</v>
      </c>
      <c r="B617">
        <f>'Previous Trades Import_OMS Quer'!B617</f>
        <v>0</v>
      </c>
      <c r="C617" s="22">
        <f>'Previous Trades Import_OMS Quer'!C617</f>
        <v>0</v>
      </c>
      <c r="D617">
        <f>'Previous Trades Import_OMS Quer'!D617</f>
        <v>0</v>
      </c>
      <c r="E617" s="22">
        <f>'Previous Trades Import_OMS Quer'!E617</f>
        <v>0</v>
      </c>
      <c r="F617">
        <f>'Previous Trades Import_OMS Quer'!F617</f>
        <v>0</v>
      </c>
      <c r="G617">
        <f>'Previous Trades Import_OMS Quer'!G617</f>
        <v>0</v>
      </c>
      <c r="H617">
        <f>'Previous Trades Import_OMS Quer'!H617</f>
        <v>0</v>
      </c>
      <c r="I617">
        <f>'Previous Trades Import_OMS Quer'!I617</f>
        <v>0</v>
      </c>
      <c r="J617">
        <f>'Previous Trades Import_OMS Quer'!J617</f>
        <v>0</v>
      </c>
      <c r="K617">
        <f>'Previous Trades Import_OMS Quer'!K617</f>
        <v>0</v>
      </c>
      <c r="L617">
        <f>'Previous Trades Import_OMS Quer'!L617</f>
        <v>0</v>
      </c>
      <c r="M617">
        <f>'Previous Trades Import_OMS Quer'!M617</f>
        <v>0</v>
      </c>
      <c r="N617">
        <f>'Previous Trades Import_OMS Quer'!N617</f>
        <v>0</v>
      </c>
      <c r="O617" t="str">
        <f>CLEAN('Previous Trades Import_OMS Quer'!O617)</f>
        <v/>
      </c>
      <c r="Q617" s="25">
        <f t="shared" si="18"/>
        <v>0</v>
      </c>
      <c r="R617" s="25" t="e">
        <f>VLOOKUP(O617,'Currency Balance'!$O$3:$Q$32,3,0)</f>
        <v>#N/A</v>
      </c>
      <c r="S617" t="e">
        <f t="shared" si="19"/>
        <v>#N/A</v>
      </c>
    </row>
    <row r="618" spans="1:19">
      <c r="A618">
        <f>'Previous Trades Import_OMS Quer'!A618</f>
        <v>0</v>
      </c>
      <c r="B618">
        <f>'Previous Trades Import_OMS Quer'!B618</f>
        <v>0</v>
      </c>
      <c r="C618" s="22">
        <f>'Previous Trades Import_OMS Quer'!C618</f>
        <v>0</v>
      </c>
      <c r="D618">
        <f>'Previous Trades Import_OMS Quer'!D618</f>
        <v>0</v>
      </c>
      <c r="E618" s="22">
        <f>'Previous Trades Import_OMS Quer'!E618</f>
        <v>0</v>
      </c>
      <c r="F618">
        <f>'Previous Trades Import_OMS Quer'!F618</f>
        <v>0</v>
      </c>
      <c r="G618">
        <f>'Previous Trades Import_OMS Quer'!G618</f>
        <v>0</v>
      </c>
      <c r="H618">
        <f>'Previous Trades Import_OMS Quer'!H618</f>
        <v>0</v>
      </c>
      <c r="I618">
        <f>'Previous Trades Import_OMS Quer'!I618</f>
        <v>0</v>
      </c>
      <c r="J618">
        <f>'Previous Trades Import_OMS Quer'!J618</f>
        <v>0</v>
      </c>
      <c r="K618">
        <f>'Previous Trades Import_OMS Quer'!K618</f>
        <v>0</v>
      </c>
      <c r="L618">
        <f>'Previous Trades Import_OMS Quer'!L618</f>
        <v>0</v>
      </c>
      <c r="M618">
        <f>'Previous Trades Import_OMS Quer'!M618</f>
        <v>0</v>
      </c>
      <c r="N618">
        <f>'Previous Trades Import_OMS Quer'!N618</f>
        <v>0</v>
      </c>
      <c r="O618" t="str">
        <f>CLEAN('Previous Trades Import_OMS Quer'!O618)</f>
        <v/>
      </c>
      <c r="Q618" s="25">
        <f t="shared" si="18"/>
        <v>0</v>
      </c>
      <c r="R618" s="25" t="e">
        <f>VLOOKUP(O618,'Currency Balance'!$O$3:$Q$32,3,0)</f>
        <v>#N/A</v>
      </c>
      <c r="S618" t="e">
        <f t="shared" si="19"/>
        <v>#N/A</v>
      </c>
    </row>
    <row r="619" spans="1:19">
      <c r="A619">
        <f>'Previous Trades Import_OMS Quer'!A619</f>
        <v>0</v>
      </c>
      <c r="B619">
        <f>'Previous Trades Import_OMS Quer'!B619</f>
        <v>0</v>
      </c>
      <c r="C619" s="22">
        <f>'Previous Trades Import_OMS Quer'!C619</f>
        <v>0</v>
      </c>
      <c r="D619">
        <f>'Previous Trades Import_OMS Quer'!D619</f>
        <v>0</v>
      </c>
      <c r="E619" s="22">
        <f>'Previous Trades Import_OMS Quer'!E619</f>
        <v>0</v>
      </c>
      <c r="F619">
        <f>'Previous Trades Import_OMS Quer'!F619</f>
        <v>0</v>
      </c>
      <c r="G619">
        <f>'Previous Trades Import_OMS Quer'!G619</f>
        <v>0</v>
      </c>
      <c r="H619">
        <f>'Previous Trades Import_OMS Quer'!H619</f>
        <v>0</v>
      </c>
      <c r="I619">
        <f>'Previous Trades Import_OMS Quer'!I619</f>
        <v>0</v>
      </c>
      <c r="J619">
        <f>'Previous Trades Import_OMS Quer'!J619</f>
        <v>0</v>
      </c>
      <c r="K619">
        <f>'Previous Trades Import_OMS Quer'!K619</f>
        <v>0</v>
      </c>
      <c r="L619">
        <f>'Previous Trades Import_OMS Quer'!L619</f>
        <v>0</v>
      </c>
      <c r="M619">
        <f>'Previous Trades Import_OMS Quer'!M619</f>
        <v>0</v>
      </c>
      <c r="N619">
        <f>'Previous Trades Import_OMS Quer'!N619</f>
        <v>0</v>
      </c>
      <c r="O619" t="str">
        <f>CLEAN('Previous Trades Import_OMS Quer'!O619)</f>
        <v/>
      </c>
      <c r="Q619" s="25">
        <f t="shared" si="18"/>
        <v>0</v>
      </c>
      <c r="R619" s="25" t="e">
        <f>VLOOKUP(O619,'Currency Balance'!$O$3:$Q$32,3,0)</f>
        <v>#N/A</v>
      </c>
      <c r="S619" t="e">
        <f t="shared" si="19"/>
        <v>#N/A</v>
      </c>
    </row>
    <row r="620" spans="1:19">
      <c r="A620">
        <f>'Previous Trades Import_OMS Quer'!A620</f>
        <v>0</v>
      </c>
      <c r="B620">
        <f>'Previous Trades Import_OMS Quer'!B620</f>
        <v>0</v>
      </c>
      <c r="C620" s="22">
        <f>'Previous Trades Import_OMS Quer'!C620</f>
        <v>0</v>
      </c>
      <c r="D620">
        <f>'Previous Trades Import_OMS Quer'!D620</f>
        <v>0</v>
      </c>
      <c r="E620" s="22">
        <f>'Previous Trades Import_OMS Quer'!E620</f>
        <v>0</v>
      </c>
      <c r="F620">
        <f>'Previous Trades Import_OMS Quer'!F620</f>
        <v>0</v>
      </c>
      <c r="G620">
        <f>'Previous Trades Import_OMS Quer'!G620</f>
        <v>0</v>
      </c>
      <c r="H620">
        <f>'Previous Trades Import_OMS Quer'!H620</f>
        <v>0</v>
      </c>
      <c r="I620">
        <f>'Previous Trades Import_OMS Quer'!I620</f>
        <v>0</v>
      </c>
      <c r="J620">
        <f>'Previous Trades Import_OMS Quer'!J620</f>
        <v>0</v>
      </c>
      <c r="K620">
        <f>'Previous Trades Import_OMS Quer'!K620</f>
        <v>0</v>
      </c>
      <c r="L620">
        <f>'Previous Trades Import_OMS Quer'!L620</f>
        <v>0</v>
      </c>
      <c r="M620">
        <f>'Previous Trades Import_OMS Quer'!M620</f>
        <v>0</v>
      </c>
      <c r="N620">
        <f>'Previous Trades Import_OMS Quer'!N620</f>
        <v>0</v>
      </c>
      <c r="O620" t="str">
        <f>CLEAN('Previous Trades Import_OMS Quer'!O620)</f>
        <v/>
      </c>
      <c r="Q620" s="25">
        <f t="shared" si="18"/>
        <v>0</v>
      </c>
      <c r="R620" s="25" t="e">
        <f>VLOOKUP(O620,'Currency Balance'!$O$3:$Q$32,3,0)</f>
        <v>#N/A</v>
      </c>
      <c r="S620" t="e">
        <f t="shared" si="19"/>
        <v>#N/A</v>
      </c>
    </row>
    <row r="621" spans="1:19">
      <c r="A621">
        <f>'Previous Trades Import_OMS Quer'!A621</f>
        <v>0</v>
      </c>
      <c r="B621">
        <f>'Previous Trades Import_OMS Quer'!B621</f>
        <v>0</v>
      </c>
      <c r="C621" s="22">
        <f>'Previous Trades Import_OMS Quer'!C621</f>
        <v>0</v>
      </c>
      <c r="D621">
        <f>'Previous Trades Import_OMS Quer'!D621</f>
        <v>0</v>
      </c>
      <c r="E621" s="22">
        <f>'Previous Trades Import_OMS Quer'!E621</f>
        <v>0</v>
      </c>
      <c r="F621">
        <f>'Previous Trades Import_OMS Quer'!F621</f>
        <v>0</v>
      </c>
      <c r="G621">
        <f>'Previous Trades Import_OMS Quer'!G621</f>
        <v>0</v>
      </c>
      <c r="H621">
        <f>'Previous Trades Import_OMS Quer'!H621</f>
        <v>0</v>
      </c>
      <c r="I621">
        <f>'Previous Trades Import_OMS Quer'!I621</f>
        <v>0</v>
      </c>
      <c r="J621">
        <f>'Previous Trades Import_OMS Quer'!J621</f>
        <v>0</v>
      </c>
      <c r="K621">
        <f>'Previous Trades Import_OMS Quer'!K621</f>
        <v>0</v>
      </c>
      <c r="L621">
        <f>'Previous Trades Import_OMS Quer'!L621</f>
        <v>0</v>
      </c>
      <c r="M621">
        <f>'Previous Trades Import_OMS Quer'!M621</f>
        <v>0</v>
      </c>
      <c r="N621">
        <f>'Previous Trades Import_OMS Quer'!N621</f>
        <v>0</v>
      </c>
      <c r="O621" t="str">
        <f>CLEAN('Previous Trades Import_OMS Quer'!O621)</f>
        <v/>
      </c>
      <c r="Q621" s="25">
        <f t="shared" si="18"/>
        <v>0</v>
      </c>
      <c r="R621" s="25" t="e">
        <f>VLOOKUP(O621,'Currency Balance'!$O$3:$Q$32,3,0)</f>
        <v>#N/A</v>
      </c>
      <c r="S621" t="e">
        <f t="shared" si="19"/>
        <v>#N/A</v>
      </c>
    </row>
    <row r="622" spans="1:19">
      <c r="A622">
        <f>'Previous Trades Import_OMS Quer'!A622</f>
        <v>0</v>
      </c>
      <c r="B622">
        <f>'Previous Trades Import_OMS Quer'!B622</f>
        <v>0</v>
      </c>
      <c r="C622" s="22">
        <f>'Previous Trades Import_OMS Quer'!C622</f>
        <v>0</v>
      </c>
      <c r="D622">
        <f>'Previous Trades Import_OMS Quer'!D622</f>
        <v>0</v>
      </c>
      <c r="E622" s="22">
        <f>'Previous Trades Import_OMS Quer'!E622</f>
        <v>0</v>
      </c>
      <c r="F622">
        <f>'Previous Trades Import_OMS Quer'!F622</f>
        <v>0</v>
      </c>
      <c r="G622">
        <f>'Previous Trades Import_OMS Quer'!G622</f>
        <v>0</v>
      </c>
      <c r="H622">
        <f>'Previous Trades Import_OMS Quer'!H622</f>
        <v>0</v>
      </c>
      <c r="I622">
        <f>'Previous Trades Import_OMS Quer'!I622</f>
        <v>0</v>
      </c>
      <c r="J622">
        <f>'Previous Trades Import_OMS Quer'!J622</f>
        <v>0</v>
      </c>
      <c r="K622">
        <f>'Previous Trades Import_OMS Quer'!K622</f>
        <v>0</v>
      </c>
      <c r="L622">
        <f>'Previous Trades Import_OMS Quer'!L622</f>
        <v>0</v>
      </c>
      <c r="M622">
        <f>'Previous Trades Import_OMS Quer'!M622</f>
        <v>0</v>
      </c>
      <c r="N622">
        <f>'Previous Trades Import_OMS Quer'!N622</f>
        <v>0</v>
      </c>
      <c r="O622" t="str">
        <f>CLEAN('Previous Trades Import_OMS Quer'!O622)</f>
        <v/>
      </c>
      <c r="Q622" s="25">
        <f t="shared" si="18"/>
        <v>0</v>
      </c>
      <c r="R622" s="25" t="e">
        <f>VLOOKUP(O622,'Currency Balance'!$O$3:$Q$32,3,0)</f>
        <v>#N/A</v>
      </c>
      <c r="S622" t="e">
        <f t="shared" si="19"/>
        <v>#N/A</v>
      </c>
    </row>
    <row r="623" spans="1:19">
      <c r="A623">
        <f>'Previous Trades Import_OMS Quer'!A623</f>
        <v>0</v>
      </c>
      <c r="B623">
        <f>'Previous Trades Import_OMS Quer'!B623</f>
        <v>0</v>
      </c>
      <c r="C623" s="22">
        <f>'Previous Trades Import_OMS Quer'!C623</f>
        <v>0</v>
      </c>
      <c r="D623">
        <f>'Previous Trades Import_OMS Quer'!D623</f>
        <v>0</v>
      </c>
      <c r="E623" s="22">
        <f>'Previous Trades Import_OMS Quer'!E623</f>
        <v>0</v>
      </c>
      <c r="F623">
        <f>'Previous Trades Import_OMS Quer'!F623</f>
        <v>0</v>
      </c>
      <c r="G623">
        <f>'Previous Trades Import_OMS Quer'!G623</f>
        <v>0</v>
      </c>
      <c r="H623">
        <f>'Previous Trades Import_OMS Quer'!H623</f>
        <v>0</v>
      </c>
      <c r="I623">
        <f>'Previous Trades Import_OMS Quer'!I623</f>
        <v>0</v>
      </c>
      <c r="J623">
        <f>'Previous Trades Import_OMS Quer'!J623</f>
        <v>0</v>
      </c>
      <c r="K623">
        <f>'Previous Trades Import_OMS Quer'!K623</f>
        <v>0</v>
      </c>
      <c r="L623">
        <f>'Previous Trades Import_OMS Quer'!L623</f>
        <v>0</v>
      </c>
      <c r="M623">
        <f>'Previous Trades Import_OMS Quer'!M623</f>
        <v>0</v>
      </c>
      <c r="N623">
        <f>'Previous Trades Import_OMS Quer'!N623</f>
        <v>0</v>
      </c>
      <c r="O623" t="str">
        <f>CLEAN('Previous Trades Import_OMS Quer'!O623)</f>
        <v/>
      </c>
      <c r="Q623" s="25">
        <f t="shared" si="18"/>
        <v>0</v>
      </c>
      <c r="R623" s="25" t="e">
        <f>VLOOKUP(O623,'Currency Balance'!$O$3:$Q$32,3,0)</f>
        <v>#N/A</v>
      </c>
      <c r="S623" t="e">
        <f t="shared" si="19"/>
        <v>#N/A</v>
      </c>
    </row>
    <row r="624" spans="1:19">
      <c r="A624">
        <f>'Previous Trades Import_OMS Quer'!A624</f>
        <v>0</v>
      </c>
      <c r="B624">
        <f>'Previous Trades Import_OMS Quer'!B624</f>
        <v>0</v>
      </c>
      <c r="C624" s="22">
        <f>'Previous Trades Import_OMS Quer'!C624</f>
        <v>0</v>
      </c>
      <c r="D624">
        <f>'Previous Trades Import_OMS Quer'!D624</f>
        <v>0</v>
      </c>
      <c r="E624" s="22">
        <f>'Previous Trades Import_OMS Quer'!E624</f>
        <v>0</v>
      </c>
      <c r="F624">
        <f>'Previous Trades Import_OMS Quer'!F624</f>
        <v>0</v>
      </c>
      <c r="G624">
        <f>'Previous Trades Import_OMS Quer'!G624</f>
        <v>0</v>
      </c>
      <c r="H624">
        <f>'Previous Trades Import_OMS Quer'!H624</f>
        <v>0</v>
      </c>
      <c r="I624">
        <f>'Previous Trades Import_OMS Quer'!I624</f>
        <v>0</v>
      </c>
      <c r="J624">
        <f>'Previous Trades Import_OMS Quer'!J624</f>
        <v>0</v>
      </c>
      <c r="K624">
        <f>'Previous Trades Import_OMS Quer'!K624</f>
        <v>0</v>
      </c>
      <c r="L624">
        <f>'Previous Trades Import_OMS Quer'!L624</f>
        <v>0</v>
      </c>
      <c r="M624">
        <f>'Previous Trades Import_OMS Quer'!M624</f>
        <v>0</v>
      </c>
      <c r="N624">
        <f>'Previous Trades Import_OMS Quer'!N624</f>
        <v>0</v>
      </c>
      <c r="O624" t="str">
        <f>CLEAN('Previous Trades Import_OMS Quer'!O624)</f>
        <v/>
      </c>
      <c r="Q624" s="25">
        <f t="shared" si="18"/>
        <v>0</v>
      </c>
      <c r="R624" s="25" t="e">
        <f>VLOOKUP(O624,'Currency Balance'!$O$3:$Q$32,3,0)</f>
        <v>#N/A</v>
      </c>
      <c r="S624" t="e">
        <f t="shared" si="19"/>
        <v>#N/A</v>
      </c>
    </row>
    <row r="625" spans="1:19">
      <c r="A625">
        <f>'Previous Trades Import_OMS Quer'!A625</f>
        <v>0</v>
      </c>
      <c r="B625">
        <f>'Previous Trades Import_OMS Quer'!B625</f>
        <v>0</v>
      </c>
      <c r="C625" s="22">
        <f>'Previous Trades Import_OMS Quer'!C625</f>
        <v>0</v>
      </c>
      <c r="D625">
        <f>'Previous Trades Import_OMS Quer'!D625</f>
        <v>0</v>
      </c>
      <c r="E625" s="22">
        <f>'Previous Trades Import_OMS Quer'!E625</f>
        <v>0</v>
      </c>
      <c r="F625">
        <f>'Previous Trades Import_OMS Quer'!F625</f>
        <v>0</v>
      </c>
      <c r="G625">
        <f>'Previous Trades Import_OMS Quer'!G625</f>
        <v>0</v>
      </c>
      <c r="H625">
        <f>'Previous Trades Import_OMS Quer'!H625</f>
        <v>0</v>
      </c>
      <c r="I625">
        <f>'Previous Trades Import_OMS Quer'!I625</f>
        <v>0</v>
      </c>
      <c r="J625">
        <f>'Previous Trades Import_OMS Quer'!J625</f>
        <v>0</v>
      </c>
      <c r="K625">
        <f>'Previous Trades Import_OMS Quer'!K625</f>
        <v>0</v>
      </c>
      <c r="L625">
        <f>'Previous Trades Import_OMS Quer'!L625</f>
        <v>0</v>
      </c>
      <c r="M625">
        <f>'Previous Trades Import_OMS Quer'!M625</f>
        <v>0</v>
      </c>
      <c r="N625">
        <f>'Previous Trades Import_OMS Quer'!N625</f>
        <v>0</v>
      </c>
      <c r="O625" t="str">
        <f>CLEAN('Previous Trades Import_OMS Quer'!O625)</f>
        <v/>
      </c>
      <c r="Q625" s="25">
        <f t="shared" si="18"/>
        <v>0</v>
      </c>
      <c r="R625" s="25" t="e">
        <f>VLOOKUP(O625,'Currency Balance'!$O$3:$Q$32,3,0)</f>
        <v>#N/A</v>
      </c>
      <c r="S625" t="e">
        <f t="shared" si="19"/>
        <v>#N/A</v>
      </c>
    </row>
    <row r="626" spans="1:19">
      <c r="A626">
        <f>'Previous Trades Import_OMS Quer'!A626</f>
        <v>0</v>
      </c>
      <c r="B626">
        <f>'Previous Trades Import_OMS Quer'!B626</f>
        <v>0</v>
      </c>
      <c r="C626" s="22">
        <f>'Previous Trades Import_OMS Quer'!C626</f>
        <v>0</v>
      </c>
      <c r="D626">
        <f>'Previous Trades Import_OMS Quer'!D626</f>
        <v>0</v>
      </c>
      <c r="E626" s="22">
        <f>'Previous Trades Import_OMS Quer'!E626</f>
        <v>0</v>
      </c>
      <c r="F626">
        <f>'Previous Trades Import_OMS Quer'!F626</f>
        <v>0</v>
      </c>
      <c r="G626">
        <f>'Previous Trades Import_OMS Quer'!G626</f>
        <v>0</v>
      </c>
      <c r="H626">
        <f>'Previous Trades Import_OMS Quer'!H626</f>
        <v>0</v>
      </c>
      <c r="I626">
        <f>'Previous Trades Import_OMS Quer'!I626</f>
        <v>0</v>
      </c>
      <c r="J626">
        <f>'Previous Trades Import_OMS Quer'!J626</f>
        <v>0</v>
      </c>
      <c r="K626">
        <f>'Previous Trades Import_OMS Quer'!K626</f>
        <v>0</v>
      </c>
      <c r="L626">
        <f>'Previous Trades Import_OMS Quer'!L626</f>
        <v>0</v>
      </c>
      <c r="M626">
        <f>'Previous Trades Import_OMS Quer'!M626</f>
        <v>0</v>
      </c>
      <c r="N626">
        <f>'Previous Trades Import_OMS Quer'!N626</f>
        <v>0</v>
      </c>
      <c r="O626" t="str">
        <f>CLEAN('Previous Trades Import_OMS Quer'!O626)</f>
        <v/>
      </c>
      <c r="Q626" s="25">
        <f t="shared" si="18"/>
        <v>0</v>
      </c>
      <c r="R626" s="25" t="e">
        <f>VLOOKUP(O626,'Currency Balance'!$O$3:$Q$32,3,0)</f>
        <v>#N/A</v>
      </c>
      <c r="S626" t="e">
        <f t="shared" si="19"/>
        <v>#N/A</v>
      </c>
    </row>
    <row r="627" spans="1:19">
      <c r="A627">
        <f>'Previous Trades Import_OMS Quer'!A627</f>
        <v>0</v>
      </c>
      <c r="B627">
        <f>'Previous Trades Import_OMS Quer'!B627</f>
        <v>0</v>
      </c>
      <c r="C627" s="22">
        <f>'Previous Trades Import_OMS Quer'!C627</f>
        <v>0</v>
      </c>
      <c r="D627">
        <f>'Previous Trades Import_OMS Quer'!D627</f>
        <v>0</v>
      </c>
      <c r="E627" s="22">
        <f>'Previous Trades Import_OMS Quer'!E627</f>
        <v>0</v>
      </c>
      <c r="F627">
        <f>'Previous Trades Import_OMS Quer'!F627</f>
        <v>0</v>
      </c>
      <c r="G627">
        <f>'Previous Trades Import_OMS Quer'!G627</f>
        <v>0</v>
      </c>
      <c r="H627">
        <f>'Previous Trades Import_OMS Quer'!H627</f>
        <v>0</v>
      </c>
      <c r="I627">
        <f>'Previous Trades Import_OMS Quer'!I627</f>
        <v>0</v>
      </c>
      <c r="J627">
        <f>'Previous Trades Import_OMS Quer'!J627</f>
        <v>0</v>
      </c>
      <c r="K627">
        <f>'Previous Trades Import_OMS Quer'!K627</f>
        <v>0</v>
      </c>
      <c r="L627">
        <f>'Previous Trades Import_OMS Quer'!L627</f>
        <v>0</v>
      </c>
      <c r="M627">
        <f>'Previous Trades Import_OMS Quer'!M627</f>
        <v>0</v>
      </c>
      <c r="N627">
        <f>'Previous Trades Import_OMS Quer'!N627</f>
        <v>0</v>
      </c>
      <c r="O627" t="str">
        <f>CLEAN('Previous Trades Import_OMS Quer'!O627)</f>
        <v/>
      </c>
      <c r="Q627" s="25">
        <f t="shared" si="18"/>
        <v>0</v>
      </c>
      <c r="R627" s="25" t="e">
        <f>VLOOKUP(O627,'Currency Balance'!$O$3:$Q$32,3,0)</f>
        <v>#N/A</v>
      </c>
      <c r="S627" t="e">
        <f t="shared" si="19"/>
        <v>#N/A</v>
      </c>
    </row>
    <row r="628" spans="1:19">
      <c r="A628">
        <f>'Previous Trades Import_OMS Quer'!A628</f>
        <v>0</v>
      </c>
      <c r="B628">
        <f>'Previous Trades Import_OMS Quer'!B628</f>
        <v>0</v>
      </c>
      <c r="C628" s="22">
        <f>'Previous Trades Import_OMS Quer'!C628</f>
        <v>0</v>
      </c>
      <c r="D628">
        <f>'Previous Trades Import_OMS Quer'!D628</f>
        <v>0</v>
      </c>
      <c r="E628" s="22">
        <f>'Previous Trades Import_OMS Quer'!E628</f>
        <v>0</v>
      </c>
      <c r="F628">
        <f>'Previous Trades Import_OMS Quer'!F628</f>
        <v>0</v>
      </c>
      <c r="G628">
        <f>'Previous Trades Import_OMS Quer'!G628</f>
        <v>0</v>
      </c>
      <c r="H628">
        <f>'Previous Trades Import_OMS Quer'!H628</f>
        <v>0</v>
      </c>
      <c r="I628">
        <f>'Previous Trades Import_OMS Quer'!I628</f>
        <v>0</v>
      </c>
      <c r="J628">
        <f>'Previous Trades Import_OMS Quer'!J628</f>
        <v>0</v>
      </c>
      <c r="K628">
        <f>'Previous Trades Import_OMS Quer'!K628</f>
        <v>0</v>
      </c>
      <c r="L628">
        <f>'Previous Trades Import_OMS Quer'!L628</f>
        <v>0</v>
      </c>
      <c r="M628">
        <f>'Previous Trades Import_OMS Quer'!M628</f>
        <v>0</v>
      </c>
      <c r="N628">
        <f>'Previous Trades Import_OMS Quer'!N628</f>
        <v>0</v>
      </c>
      <c r="O628" t="str">
        <f>CLEAN('Previous Trades Import_OMS Quer'!O628)</f>
        <v/>
      </c>
      <c r="Q628" s="25">
        <f t="shared" si="18"/>
        <v>0</v>
      </c>
      <c r="R628" s="25" t="e">
        <f>VLOOKUP(O628,'Currency Balance'!$O$3:$Q$32,3,0)</f>
        <v>#N/A</v>
      </c>
      <c r="S628" t="e">
        <f t="shared" si="19"/>
        <v>#N/A</v>
      </c>
    </row>
    <row r="629" spans="1:19">
      <c r="A629">
        <f>'Previous Trades Import_OMS Quer'!A629</f>
        <v>0</v>
      </c>
      <c r="B629">
        <f>'Previous Trades Import_OMS Quer'!B629</f>
        <v>0</v>
      </c>
      <c r="C629" s="22">
        <f>'Previous Trades Import_OMS Quer'!C629</f>
        <v>0</v>
      </c>
      <c r="D629">
        <f>'Previous Trades Import_OMS Quer'!D629</f>
        <v>0</v>
      </c>
      <c r="E629" s="22">
        <f>'Previous Trades Import_OMS Quer'!E629</f>
        <v>0</v>
      </c>
      <c r="F629">
        <f>'Previous Trades Import_OMS Quer'!F629</f>
        <v>0</v>
      </c>
      <c r="G629">
        <f>'Previous Trades Import_OMS Quer'!G629</f>
        <v>0</v>
      </c>
      <c r="H629">
        <f>'Previous Trades Import_OMS Quer'!H629</f>
        <v>0</v>
      </c>
      <c r="I629">
        <f>'Previous Trades Import_OMS Quer'!I629</f>
        <v>0</v>
      </c>
      <c r="J629">
        <f>'Previous Trades Import_OMS Quer'!J629</f>
        <v>0</v>
      </c>
      <c r="K629">
        <f>'Previous Trades Import_OMS Quer'!K629</f>
        <v>0</v>
      </c>
      <c r="L629">
        <f>'Previous Trades Import_OMS Quer'!L629</f>
        <v>0</v>
      </c>
      <c r="M629">
        <f>'Previous Trades Import_OMS Quer'!M629</f>
        <v>0</v>
      </c>
      <c r="N629">
        <f>'Previous Trades Import_OMS Quer'!N629</f>
        <v>0</v>
      </c>
      <c r="O629" t="str">
        <f>CLEAN('Previous Trades Import_OMS Quer'!O629)</f>
        <v/>
      </c>
      <c r="Q629" s="25">
        <f t="shared" si="18"/>
        <v>0</v>
      </c>
      <c r="R629" s="25" t="e">
        <f>VLOOKUP(O629,'Currency Balance'!$O$3:$Q$32,3,0)</f>
        <v>#N/A</v>
      </c>
      <c r="S629" t="e">
        <f t="shared" si="19"/>
        <v>#N/A</v>
      </c>
    </row>
    <row r="630" spans="1:19">
      <c r="A630">
        <f>'Previous Trades Import_OMS Quer'!A630</f>
        <v>0</v>
      </c>
      <c r="B630">
        <f>'Previous Trades Import_OMS Quer'!B630</f>
        <v>0</v>
      </c>
      <c r="C630" s="22">
        <f>'Previous Trades Import_OMS Quer'!C630</f>
        <v>0</v>
      </c>
      <c r="D630">
        <f>'Previous Trades Import_OMS Quer'!D630</f>
        <v>0</v>
      </c>
      <c r="E630" s="22">
        <f>'Previous Trades Import_OMS Quer'!E630</f>
        <v>0</v>
      </c>
      <c r="F630">
        <f>'Previous Trades Import_OMS Quer'!F630</f>
        <v>0</v>
      </c>
      <c r="G630">
        <f>'Previous Trades Import_OMS Quer'!G630</f>
        <v>0</v>
      </c>
      <c r="H630">
        <f>'Previous Trades Import_OMS Quer'!H630</f>
        <v>0</v>
      </c>
      <c r="I630">
        <f>'Previous Trades Import_OMS Quer'!I630</f>
        <v>0</v>
      </c>
      <c r="J630">
        <f>'Previous Trades Import_OMS Quer'!J630</f>
        <v>0</v>
      </c>
      <c r="K630">
        <f>'Previous Trades Import_OMS Quer'!K630</f>
        <v>0</v>
      </c>
      <c r="L630">
        <f>'Previous Trades Import_OMS Quer'!L630</f>
        <v>0</v>
      </c>
      <c r="M630">
        <f>'Previous Trades Import_OMS Quer'!M630</f>
        <v>0</v>
      </c>
      <c r="N630">
        <f>'Previous Trades Import_OMS Quer'!N630</f>
        <v>0</v>
      </c>
      <c r="O630" t="str">
        <f>CLEAN('Previous Trades Import_OMS Quer'!O630)</f>
        <v/>
      </c>
      <c r="Q630" s="25">
        <f t="shared" si="18"/>
        <v>0</v>
      </c>
      <c r="R630" s="25" t="e">
        <f>VLOOKUP(O630,'Currency Balance'!$O$3:$Q$32,3,0)</f>
        <v>#N/A</v>
      </c>
      <c r="S630" t="e">
        <f t="shared" si="19"/>
        <v>#N/A</v>
      </c>
    </row>
    <row r="631" spans="1:19">
      <c r="A631">
        <f>'Previous Trades Import_OMS Quer'!A631</f>
        <v>0</v>
      </c>
      <c r="B631">
        <f>'Previous Trades Import_OMS Quer'!B631</f>
        <v>0</v>
      </c>
      <c r="C631" s="22">
        <f>'Previous Trades Import_OMS Quer'!C631</f>
        <v>0</v>
      </c>
      <c r="D631">
        <f>'Previous Trades Import_OMS Quer'!D631</f>
        <v>0</v>
      </c>
      <c r="E631" s="22">
        <f>'Previous Trades Import_OMS Quer'!E631</f>
        <v>0</v>
      </c>
      <c r="F631">
        <f>'Previous Trades Import_OMS Quer'!F631</f>
        <v>0</v>
      </c>
      <c r="G631">
        <f>'Previous Trades Import_OMS Quer'!G631</f>
        <v>0</v>
      </c>
      <c r="H631">
        <f>'Previous Trades Import_OMS Quer'!H631</f>
        <v>0</v>
      </c>
      <c r="I631">
        <f>'Previous Trades Import_OMS Quer'!I631</f>
        <v>0</v>
      </c>
      <c r="J631">
        <f>'Previous Trades Import_OMS Quer'!J631</f>
        <v>0</v>
      </c>
      <c r="K631">
        <f>'Previous Trades Import_OMS Quer'!K631</f>
        <v>0</v>
      </c>
      <c r="L631">
        <f>'Previous Trades Import_OMS Quer'!L631</f>
        <v>0</v>
      </c>
      <c r="M631">
        <f>'Previous Trades Import_OMS Quer'!M631</f>
        <v>0</v>
      </c>
      <c r="N631">
        <f>'Previous Trades Import_OMS Quer'!N631</f>
        <v>0</v>
      </c>
      <c r="O631" t="str">
        <f>CLEAN('Previous Trades Import_OMS Quer'!O631)</f>
        <v/>
      </c>
      <c r="Q631" s="25">
        <f t="shared" si="18"/>
        <v>0</v>
      </c>
      <c r="R631" s="25" t="e">
        <f>VLOOKUP(O631,'Currency Balance'!$O$3:$Q$32,3,0)</f>
        <v>#N/A</v>
      </c>
      <c r="S631" t="e">
        <f t="shared" si="19"/>
        <v>#N/A</v>
      </c>
    </row>
    <row r="632" spans="1:19">
      <c r="A632">
        <f>'Previous Trades Import_OMS Quer'!A632</f>
        <v>0</v>
      </c>
      <c r="B632">
        <f>'Previous Trades Import_OMS Quer'!B632</f>
        <v>0</v>
      </c>
      <c r="C632" s="22">
        <f>'Previous Trades Import_OMS Quer'!C632</f>
        <v>0</v>
      </c>
      <c r="D632">
        <f>'Previous Trades Import_OMS Quer'!D632</f>
        <v>0</v>
      </c>
      <c r="E632" s="22">
        <f>'Previous Trades Import_OMS Quer'!E632</f>
        <v>0</v>
      </c>
      <c r="F632">
        <f>'Previous Trades Import_OMS Quer'!F632</f>
        <v>0</v>
      </c>
      <c r="G632">
        <f>'Previous Trades Import_OMS Quer'!G632</f>
        <v>0</v>
      </c>
      <c r="H632">
        <f>'Previous Trades Import_OMS Quer'!H632</f>
        <v>0</v>
      </c>
      <c r="I632">
        <f>'Previous Trades Import_OMS Quer'!I632</f>
        <v>0</v>
      </c>
      <c r="J632">
        <f>'Previous Trades Import_OMS Quer'!J632</f>
        <v>0</v>
      </c>
      <c r="K632">
        <f>'Previous Trades Import_OMS Quer'!K632</f>
        <v>0</v>
      </c>
      <c r="L632">
        <f>'Previous Trades Import_OMS Quer'!L632</f>
        <v>0</v>
      </c>
      <c r="M632">
        <f>'Previous Trades Import_OMS Quer'!M632</f>
        <v>0</v>
      </c>
      <c r="N632">
        <f>'Previous Trades Import_OMS Quer'!N632</f>
        <v>0</v>
      </c>
      <c r="O632" t="str">
        <f>CLEAN('Previous Trades Import_OMS Quer'!O632)</f>
        <v/>
      </c>
      <c r="Q632" s="25">
        <f t="shared" si="18"/>
        <v>0</v>
      </c>
      <c r="R632" s="25" t="e">
        <f>VLOOKUP(O632,'Currency Balance'!$O$3:$Q$32,3,0)</f>
        <v>#N/A</v>
      </c>
      <c r="S632" t="e">
        <f t="shared" si="19"/>
        <v>#N/A</v>
      </c>
    </row>
    <row r="633" spans="1:19">
      <c r="A633">
        <f>'Previous Trades Import_OMS Quer'!A633</f>
        <v>0</v>
      </c>
      <c r="B633">
        <f>'Previous Trades Import_OMS Quer'!B633</f>
        <v>0</v>
      </c>
      <c r="C633" s="22">
        <f>'Previous Trades Import_OMS Quer'!C633</f>
        <v>0</v>
      </c>
      <c r="D633">
        <f>'Previous Trades Import_OMS Quer'!D633</f>
        <v>0</v>
      </c>
      <c r="E633" s="22">
        <f>'Previous Trades Import_OMS Quer'!E633</f>
        <v>0</v>
      </c>
      <c r="F633">
        <f>'Previous Trades Import_OMS Quer'!F633</f>
        <v>0</v>
      </c>
      <c r="G633">
        <f>'Previous Trades Import_OMS Quer'!G633</f>
        <v>0</v>
      </c>
      <c r="H633">
        <f>'Previous Trades Import_OMS Quer'!H633</f>
        <v>0</v>
      </c>
      <c r="I633">
        <f>'Previous Trades Import_OMS Quer'!I633</f>
        <v>0</v>
      </c>
      <c r="J633">
        <f>'Previous Trades Import_OMS Quer'!J633</f>
        <v>0</v>
      </c>
      <c r="K633">
        <f>'Previous Trades Import_OMS Quer'!K633</f>
        <v>0</v>
      </c>
      <c r="L633">
        <f>'Previous Trades Import_OMS Quer'!L633</f>
        <v>0</v>
      </c>
      <c r="M633">
        <f>'Previous Trades Import_OMS Quer'!M633</f>
        <v>0</v>
      </c>
      <c r="N633">
        <f>'Previous Trades Import_OMS Quer'!N633</f>
        <v>0</v>
      </c>
      <c r="O633" t="str">
        <f>CLEAN('Previous Trades Import_OMS Quer'!O633)</f>
        <v/>
      </c>
      <c r="Q633" s="25">
        <f t="shared" si="18"/>
        <v>0</v>
      </c>
      <c r="R633" s="25" t="e">
        <f>VLOOKUP(O633,'Currency Balance'!$O$3:$Q$32,3,0)</f>
        <v>#N/A</v>
      </c>
      <c r="S633" t="e">
        <f t="shared" si="19"/>
        <v>#N/A</v>
      </c>
    </row>
    <row r="634" spans="1:19">
      <c r="A634">
        <f>'Previous Trades Import_OMS Quer'!A634</f>
        <v>0</v>
      </c>
      <c r="B634">
        <f>'Previous Trades Import_OMS Quer'!B634</f>
        <v>0</v>
      </c>
      <c r="C634" s="22">
        <f>'Previous Trades Import_OMS Quer'!C634</f>
        <v>0</v>
      </c>
      <c r="D634">
        <f>'Previous Trades Import_OMS Quer'!D634</f>
        <v>0</v>
      </c>
      <c r="E634" s="22">
        <f>'Previous Trades Import_OMS Quer'!E634</f>
        <v>0</v>
      </c>
      <c r="F634">
        <f>'Previous Trades Import_OMS Quer'!F634</f>
        <v>0</v>
      </c>
      <c r="G634">
        <f>'Previous Trades Import_OMS Quer'!G634</f>
        <v>0</v>
      </c>
      <c r="H634">
        <f>'Previous Trades Import_OMS Quer'!H634</f>
        <v>0</v>
      </c>
      <c r="I634">
        <f>'Previous Trades Import_OMS Quer'!I634</f>
        <v>0</v>
      </c>
      <c r="J634">
        <f>'Previous Trades Import_OMS Quer'!J634</f>
        <v>0</v>
      </c>
      <c r="K634">
        <f>'Previous Trades Import_OMS Quer'!K634</f>
        <v>0</v>
      </c>
      <c r="L634">
        <f>'Previous Trades Import_OMS Quer'!L634</f>
        <v>0</v>
      </c>
      <c r="M634">
        <f>'Previous Trades Import_OMS Quer'!M634</f>
        <v>0</v>
      </c>
      <c r="N634">
        <f>'Previous Trades Import_OMS Quer'!N634</f>
        <v>0</v>
      </c>
      <c r="O634" t="str">
        <f>CLEAN('Previous Trades Import_OMS Quer'!O634)</f>
        <v/>
      </c>
      <c r="Q634" s="25">
        <f t="shared" si="18"/>
        <v>0</v>
      </c>
      <c r="R634" s="25" t="e">
        <f>VLOOKUP(O634,'Currency Balance'!$O$3:$Q$32,3,0)</f>
        <v>#N/A</v>
      </c>
      <c r="S634" t="e">
        <f t="shared" si="19"/>
        <v>#N/A</v>
      </c>
    </row>
    <row r="635" spans="1:19">
      <c r="A635">
        <f>'Previous Trades Import_OMS Quer'!A635</f>
        <v>0</v>
      </c>
      <c r="B635">
        <f>'Previous Trades Import_OMS Quer'!B635</f>
        <v>0</v>
      </c>
      <c r="C635" s="22">
        <f>'Previous Trades Import_OMS Quer'!C635</f>
        <v>0</v>
      </c>
      <c r="D635">
        <f>'Previous Trades Import_OMS Quer'!D635</f>
        <v>0</v>
      </c>
      <c r="E635" s="22">
        <f>'Previous Trades Import_OMS Quer'!E635</f>
        <v>0</v>
      </c>
      <c r="F635">
        <f>'Previous Trades Import_OMS Quer'!F635</f>
        <v>0</v>
      </c>
      <c r="G635">
        <f>'Previous Trades Import_OMS Quer'!G635</f>
        <v>0</v>
      </c>
      <c r="H635">
        <f>'Previous Trades Import_OMS Quer'!H635</f>
        <v>0</v>
      </c>
      <c r="I635">
        <f>'Previous Trades Import_OMS Quer'!I635</f>
        <v>0</v>
      </c>
      <c r="J635">
        <f>'Previous Trades Import_OMS Quer'!J635</f>
        <v>0</v>
      </c>
      <c r="K635">
        <f>'Previous Trades Import_OMS Quer'!K635</f>
        <v>0</v>
      </c>
      <c r="L635">
        <f>'Previous Trades Import_OMS Quer'!L635</f>
        <v>0</v>
      </c>
      <c r="M635">
        <f>'Previous Trades Import_OMS Quer'!M635</f>
        <v>0</v>
      </c>
      <c r="N635">
        <f>'Previous Trades Import_OMS Quer'!N635</f>
        <v>0</v>
      </c>
      <c r="O635" t="str">
        <f>CLEAN('Previous Trades Import_OMS Quer'!O635)</f>
        <v/>
      </c>
      <c r="Q635" s="25">
        <f t="shared" si="18"/>
        <v>0</v>
      </c>
      <c r="R635" s="25" t="e">
        <f>VLOOKUP(O635,'Currency Balance'!$O$3:$Q$32,3,0)</f>
        <v>#N/A</v>
      </c>
      <c r="S635" t="e">
        <f t="shared" si="19"/>
        <v>#N/A</v>
      </c>
    </row>
    <row r="636" spans="1:19">
      <c r="A636">
        <f>'Previous Trades Import_OMS Quer'!A636</f>
        <v>0</v>
      </c>
      <c r="B636">
        <f>'Previous Trades Import_OMS Quer'!B636</f>
        <v>0</v>
      </c>
      <c r="C636" s="22">
        <f>'Previous Trades Import_OMS Quer'!C636</f>
        <v>0</v>
      </c>
      <c r="D636">
        <f>'Previous Trades Import_OMS Quer'!D636</f>
        <v>0</v>
      </c>
      <c r="E636" s="22">
        <f>'Previous Trades Import_OMS Quer'!E636</f>
        <v>0</v>
      </c>
      <c r="F636">
        <f>'Previous Trades Import_OMS Quer'!F636</f>
        <v>0</v>
      </c>
      <c r="G636">
        <f>'Previous Trades Import_OMS Quer'!G636</f>
        <v>0</v>
      </c>
      <c r="H636">
        <f>'Previous Trades Import_OMS Quer'!H636</f>
        <v>0</v>
      </c>
      <c r="I636">
        <f>'Previous Trades Import_OMS Quer'!I636</f>
        <v>0</v>
      </c>
      <c r="J636">
        <f>'Previous Trades Import_OMS Quer'!J636</f>
        <v>0</v>
      </c>
      <c r="K636">
        <f>'Previous Trades Import_OMS Quer'!K636</f>
        <v>0</v>
      </c>
      <c r="L636">
        <f>'Previous Trades Import_OMS Quer'!L636</f>
        <v>0</v>
      </c>
      <c r="M636">
        <f>'Previous Trades Import_OMS Quer'!M636</f>
        <v>0</v>
      </c>
      <c r="N636">
        <f>'Previous Trades Import_OMS Quer'!N636</f>
        <v>0</v>
      </c>
      <c r="O636" t="str">
        <f>CLEAN('Previous Trades Import_OMS Quer'!O636)</f>
        <v/>
      </c>
      <c r="Q636" s="25">
        <f t="shared" si="18"/>
        <v>0</v>
      </c>
      <c r="R636" s="25" t="e">
        <f>VLOOKUP(O636,'Currency Balance'!$O$3:$Q$32,3,0)</f>
        <v>#N/A</v>
      </c>
      <c r="S636" t="e">
        <f t="shared" si="19"/>
        <v>#N/A</v>
      </c>
    </row>
    <row r="637" spans="1:19">
      <c r="A637">
        <f>'Previous Trades Import_OMS Quer'!A637</f>
        <v>0</v>
      </c>
      <c r="B637">
        <f>'Previous Trades Import_OMS Quer'!B637</f>
        <v>0</v>
      </c>
      <c r="C637" s="22">
        <f>'Previous Trades Import_OMS Quer'!C637</f>
        <v>0</v>
      </c>
      <c r="D637">
        <f>'Previous Trades Import_OMS Quer'!D637</f>
        <v>0</v>
      </c>
      <c r="E637" s="22">
        <f>'Previous Trades Import_OMS Quer'!E637</f>
        <v>0</v>
      </c>
      <c r="F637">
        <f>'Previous Trades Import_OMS Quer'!F637</f>
        <v>0</v>
      </c>
      <c r="G637">
        <f>'Previous Trades Import_OMS Quer'!G637</f>
        <v>0</v>
      </c>
      <c r="H637">
        <f>'Previous Trades Import_OMS Quer'!H637</f>
        <v>0</v>
      </c>
      <c r="I637">
        <f>'Previous Trades Import_OMS Quer'!I637</f>
        <v>0</v>
      </c>
      <c r="J637">
        <f>'Previous Trades Import_OMS Quer'!J637</f>
        <v>0</v>
      </c>
      <c r="K637">
        <f>'Previous Trades Import_OMS Quer'!K637</f>
        <v>0</v>
      </c>
      <c r="L637">
        <f>'Previous Trades Import_OMS Quer'!L637</f>
        <v>0</v>
      </c>
      <c r="M637">
        <f>'Previous Trades Import_OMS Quer'!M637</f>
        <v>0</v>
      </c>
      <c r="N637">
        <f>'Previous Trades Import_OMS Quer'!N637</f>
        <v>0</v>
      </c>
      <c r="O637" t="str">
        <f>CLEAN('Previous Trades Import_OMS Quer'!O637)</f>
        <v/>
      </c>
      <c r="Q637" s="25">
        <f t="shared" si="18"/>
        <v>0</v>
      </c>
      <c r="R637" s="25" t="e">
        <f>VLOOKUP(O637,'Currency Balance'!$O$3:$Q$32,3,0)</f>
        <v>#N/A</v>
      </c>
      <c r="S637" t="e">
        <f t="shared" si="19"/>
        <v>#N/A</v>
      </c>
    </row>
    <row r="638" spans="1:19">
      <c r="A638">
        <f>'Previous Trades Import_OMS Quer'!A638</f>
        <v>0</v>
      </c>
      <c r="B638">
        <f>'Previous Trades Import_OMS Quer'!B638</f>
        <v>0</v>
      </c>
      <c r="C638" s="22">
        <f>'Previous Trades Import_OMS Quer'!C638</f>
        <v>0</v>
      </c>
      <c r="D638">
        <f>'Previous Trades Import_OMS Quer'!D638</f>
        <v>0</v>
      </c>
      <c r="E638" s="22">
        <f>'Previous Trades Import_OMS Quer'!E638</f>
        <v>0</v>
      </c>
      <c r="F638">
        <f>'Previous Trades Import_OMS Quer'!F638</f>
        <v>0</v>
      </c>
      <c r="G638">
        <f>'Previous Trades Import_OMS Quer'!G638</f>
        <v>0</v>
      </c>
      <c r="H638">
        <f>'Previous Trades Import_OMS Quer'!H638</f>
        <v>0</v>
      </c>
      <c r="I638">
        <f>'Previous Trades Import_OMS Quer'!I638</f>
        <v>0</v>
      </c>
      <c r="J638">
        <f>'Previous Trades Import_OMS Quer'!J638</f>
        <v>0</v>
      </c>
      <c r="K638">
        <f>'Previous Trades Import_OMS Quer'!K638</f>
        <v>0</v>
      </c>
      <c r="L638">
        <f>'Previous Trades Import_OMS Quer'!L638</f>
        <v>0</v>
      </c>
      <c r="M638">
        <f>'Previous Trades Import_OMS Quer'!M638</f>
        <v>0</v>
      </c>
      <c r="N638">
        <f>'Previous Trades Import_OMS Quer'!N638</f>
        <v>0</v>
      </c>
      <c r="O638" t="str">
        <f>CLEAN('Previous Trades Import_OMS Quer'!O638)</f>
        <v/>
      </c>
      <c r="Q638" s="25">
        <f t="shared" si="18"/>
        <v>0</v>
      </c>
      <c r="R638" s="25" t="e">
        <f>VLOOKUP(O638,'Currency Balance'!$O$3:$Q$32,3,0)</f>
        <v>#N/A</v>
      </c>
      <c r="S638" t="e">
        <f t="shared" si="19"/>
        <v>#N/A</v>
      </c>
    </row>
    <row r="639" spans="1:19">
      <c r="A639">
        <f>'Previous Trades Import_OMS Quer'!A639</f>
        <v>0</v>
      </c>
      <c r="B639">
        <f>'Previous Trades Import_OMS Quer'!B639</f>
        <v>0</v>
      </c>
      <c r="C639" s="22">
        <f>'Previous Trades Import_OMS Quer'!C639</f>
        <v>0</v>
      </c>
      <c r="D639">
        <f>'Previous Trades Import_OMS Quer'!D639</f>
        <v>0</v>
      </c>
      <c r="E639" s="22">
        <f>'Previous Trades Import_OMS Quer'!E639</f>
        <v>0</v>
      </c>
      <c r="F639">
        <f>'Previous Trades Import_OMS Quer'!F639</f>
        <v>0</v>
      </c>
      <c r="G639">
        <f>'Previous Trades Import_OMS Quer'!G639</f>
        <v>0</v>
      </c>
      <c r="H639">
        <f>'Previous Trades Import_OMS Quer'!H639</f>
        <v>0</v>
      </c>
      <c r="I639">
        <f>'Previous Trades Import_OMS Quer'!I639</f>
        <v>0</v>
      </c>
      <c r="J639">
        <f>'Previous Trades Import_OMS Quer'!J639</f>
        <v>0</v>
      </c>
      <c r="K639">
        <f>'Previous Trades Import_OMS Quer'!K639</f>
        <v>0</v>
      </c>
      <c r="L639">
        <f>'Previous Trades Import_OMS Quer'!L639</f>
        <v>0</v>
      </c>
      <c r="M639">
        <f>'Previous Trades Import_OMS Quer'!M639</f>
        <v>0</v>
      </c>
      <c r="N639">
        <f>'Previous Trades Import_OMS Quer'!N639</f>
        <v>0</v>
      </c>
      <c r="O639" t="str">
        <f>CLEAN('Previous Trades Import_OMS Quer'!O639)</f>
        <v/>
      </c>
      <c r="Q639" s="25">
        <f t="shared" si="18"/>
        <v>0</v>
      </c>
      <c r="R639" s="25" t="e">
        <f>VLOOKUP(O639,'Currency Balance'!$O$3:$Q$32,3,0)</f>
        <v>#N/A</v>
      </c>
      <c r="S639" t="e">
        <f t="shared" si="19"/>
        <v>#N/A</v>
      </c>
    </row>
    <row r="640" spans="1:19">
      <c r="A640">
        <f>'Previous Trades Import_OMS Quer'!A640</f>
        <v>0</v>
      </c>
      <c r="B640">
        <f>'Previous Trades Import_OMS Quer'!B640</f>
        <v>0</v>
      </c>
      <c r="C640" s="22">
        <f>'Previous Trades Import_OMS Quer'!C640</f>
        <v>0</v>
      </c>
      <c r="D640">
        <f>'Previous Trades Import_OMS Quer'!D640</f>
        <v>0</v>
      </c>
      <c r="E640" s="22">
        <f>'Previous Trades Import_OMS Quer'!E640</f>
        <v>0</v>
      </c>
      <c r="F640">
        <f>'Previous Trades Import_OMS Quer'!F640</f>
        <v>0</v>
      </c>
      <c r="G640">
        <f>'Previous Trades Import_OMS Quer'!G640</f>
        <v>0</v>
      </c>
      <c r="H640">
        <f>'Previous Trades Import_OMS Quer'!H640</f>
        <v>0</v>
      </c>
      <c r="I640">
        <f>'Previous Trades Import_OMS Quer'!I640</f>
        <v>0</v>
      </c>
      <c r="J640">
        <f>'Previous Trades Import_OMS Quer'!J640</f>
        <v>0</v>
      </c>
      <c r="K640">
        <f>'Previous Trades Import_OMS Quer'!K640</f>
        <v>0</v>
      </c>
      <c r="L640">
        <f>'Previous Trades Import_OMS Quer'!L640</f>
        <v>0</v>
      </c>
      <c r="M640">
        <f>'Previous Trades Import_OMS Quer'!M640</f>
        <v>0</v>
      </c>
      <c r="N640">
        <f>'Previous Trades Import_OMS Quer'!N640</f>
        <v>0</v>
      </c>
      <c r="O640" t="str">
        <f>CLEAN('Previous Trades Import_OMS Quer'!O640)</f>
        <v/>
      </c>
      <c r="Q640" s="25">
        <f t="shared" si="18"/>
        <v>0</v>
      </c>
      <c r="R640" s="25" t="e">
        <f>VLOOKUP(O640,'Currency Balance'!$O$3:$Q$32,3,0)</f>
        <v>#N/A</v>
      </c>
      <c r="S640" t="e">
        <f t="shared" si="19"/>
        <v>#N/A</v>
      </c>
    </row>
    <row r="641" spans="1:19">
      <c r="A641">
        <f>'Previous Trades Import_OMS Quer'!A641</f>
        <v>0</v>
      </c>
      <c r="B641">
        <f>'Previous Trades Import_OMS Quer'!B641</f>
        <v>0</v>
      </c>
      <c r="C641" s="22">
        <f>'Previous Trades Import_OMS Quer'!C641</f>
        <v>0</v>
      </c>
      <c r="D641">
        <f>'Previous Trades Import_OMS Quer'!D641</f>
        <v>0</v>
      </c>
      <c r="E641" s="22">
        <f>'Previous Trades Import_OMS Quer'!E641</f>
        <v>0</v>
      </c>
      <c r="F641">
        <f>'Previous Trades Import_OMS Quer'!F641</f>
        <v>0</v>
      </c>
      <c r="G641">
        <f>'Previous Trades Import_OMS Quer'!G641</f>
        <v>0</v>
      </c>
      <c r="H641">
        <f>'Previous Trades Import_OMS Quer'!H641</f>
        <v>0</v>
      </c>
      <c r="I641">
        <f>'Previous Trades Import_OMS Quer'!I641</f>
        <v>0</v>
      </c>
      <c r="J641">
        <f>'Previous Trades Import_OMS Quer'!J641</f>
        <v>0</v>
      </c>
      <c r="K641">
        <f>'Previous Trades Import_OMS Quer'!K641</f>
        <v>0</v>
      </c>
      <c r="L641">
        <f>'Previous Trades Import_OMS Quer'!L641</f>
        <v>0</v>
      </c>
      <c r="M641">
        <f>'Previous Trades Import_OMS Quer'!M641</f>
        <v>0</v>
      </c>
      <c r="N641">
        <f>'Previous Trades Import_OMS Quer'!N641</f>
        <v>0</v>
      </c>
      <c r="O641" t="str">
        <f>CLEAN('Previous Trades Import_OMS Quer'!O641)</f>
        <v/>
      </c>
      <c r="Q641" s="25">
        <f t="shared" si="18"/>
        <v>0</v>
      </c>
      <c r="R641" s="25" t="e">
        <f>VLOOKUP(O641,'Currency Balance'!$O$3:$Q$32,3,0)</f>
        <v>#N/A</v>
      </c>
      <c r="S641" t="e">
        <f t="shared" si="19"/>
        <v>#N/A</v>
      </c>
    </row>
    <row r="642" spans="1:19">
      <c r="A642">
        <f>'Previous Trades Import_OMS Quer'!A642</f>
        <v>0</v>
      </c>
      <c r="B642">
        <f>'Previous Trades Import_OMS Quer'!B642</f>
        <v>0</v>
      </c>
      <c r="C642" s="22">
        <f>'Previous Trades Import_OMS Quer'!C642</f>
        <v>0</v>
      </c>
      <c r="D642">
        <f>'Previous Trades Import_OMS Quer'!D642</f>
        <v>0</v>
      </c>
      <c r="E642" s="22">
        <f>'Previous Trades Import_OMS Quer'!E642</f>
        <v>0</v>
      </c>
      <c r="F642">
        <f>'Previous Trades Import_OMS Quer'!F642</f>
        <v>0</v>
      </c>
      <c r="G642">
        <f>'Previous Trades Import_OMS Quer'!G642</f>
        <v>0</v>
      </c>
      <c r="H642">
        <f>'Previous Trades Import_OMS Quer'!H642</f>
        <v>0</v>
      </c>
      <c r="I642">
        <f>'Previous Trades Import_OMS Quer'!I642</f>
        <v>0</v>
      </c>
      <c r="J642">
        <f>'Previous Trades Import_OMS Quer'!J642</f>
        <v>0</v>
      </c>
      <c r="K642">
        <f>'Previous Trades Import_OMS Quer'!K642</f>
        <v>0</v>
      </c>
      <c r="L642">
        <f>'Previous Trades Import_OMS Quer'!L642</f>
        <v>0</v>
      </c>
      <c r="M642">
        <f>'Previous Trades Import_OMS Quer'!M642</f>
        <v>0</v>
      </c>
      <c r="N642">
        <f>'Previous Trades Import_OMS Quer'!N642</f>
        <v>0</v>
      </c>
      <c r="O642" t="str">
        <f>CLEAN('Previous Trades Import_OMS Quer'!O642)</f>
        <v/>
      </c>
      <c r="Q642" s="25">
        <f t="shared" ref="Q642:Q705" si="20">IF(G642="sell",M642,-M642)</f>
        <v>0</v>
      </c>
      <c r="R642" s="25" t="e">
        <f>VLOOKUP(O642,'Currency Balance'!$O$3:$Q$32,3,0)</f>
        <v>#N/A</v>
      </c>
      <c r="S642" t="e">
        <f t="shared" ref="S642:S705" si="21">Q642/R642</f>
        <v>#N/A</v>
      </c>
    </row>
    <row r="643" spans="1:19">
      <c r="A643">
        <f>'Previous Trades Import_OMS Quer'!A643</f>
        <v>0</v>
      </c>
      <c r="B643">
        <f>'Previous Trades Import_OMS Quer'!B643</f>
        <v>0</v>
      </c>
      <c r="C643" s="22">
        <f>'Previous Trades Import_OMS Quer'!C643</f>
        <v>0</v>
      </c>
      <c r="D643">
        <f>'Previous Trades Import_OMS Quer'!D643</f>
        <v>0</v>
      </c>
      <c r="E643" s="22">
        <f>'Previous Trades Import_OMS Quer'!E643</f>
        <v>0</v>
      </c>
      <c r="F643">
        <f>'Previous Trades Import_OMS Quer'!F643</f>
        <v>0</v>
      </c>
      <c r="G643">
        <f>'Previous Trades Import_OMS Quer'!G643</f>
        <v>0</v>
      </c>
      <c r="H643">
        <f>'Previous Trades Import_OMS Quer'!H643</f>
        <v>0</v>
      </c>
      <c r="I643">
        <f>'Previous Trades Import_OMS Quer'!I643</f>
        <v>0</v>
      </c>
      <c r="J643">
        <f>'Previous Trades Import_OMS Quer'!J643</f>
        <v>0</v>
      </c>
      <c r="K643">
        <f>'Previous Trades Import_OMS Quer'!K643</f>
        <v>0</v>
      </c>
      <c r="L643">
        <f>'Previous Trades Import_OMS Quer'!L643</f>
        <v>0</v>
      </c>
      <c r="M643">
        <f>'Previous Trades Import_OMS Quer'!M643</f>
        <v>0</v>
      </c>
      <c r="N643">
        <f>'Previous Trades Import_OMS Quer'!N643</f>
        <v>0</v>
      </c>
      <c r="O643" t="str">
        <f>CLEAN('Previous Trades Import_OMS Quer'!O643)</f>
        <v/>
      </c>
      <c r="Q643" s="25">
        <f t="shared" si="20"/>
        <v>0</v>
      </c>
      <c r="R643" s="25" t="e">
        <f>VLOOKUP(O643,'Currency Balance'!$O$3:$Q$32,3,0)</f>
        <v>#N/A</v>
      </c>
      <c r="S643" t="e">
        <f t="shared" si="21"/>
        <v>#N/A</v>
      </c>
    </row>
    <row r="644" spans="1:19">
      <c r="A644">
        <f>'Previous Trades Import_OMS Quer'!A644</f>
        <v>0</v>
      </c>
      <c r="B644">
        <f>'Previous Trades Import_OMS Quer'!B644</f>
        <v>0</v>
      </c>
      <c r="C644" s="22">
        <f>'Previous Trades Import_OMS Quer'!C644</f>
        <v>0</v>
      </c>
      <c r="D644">
        <f>'Previous Trades Import_OMS Quer'!D644</f>
        <v>0</v>
      </c>
      <c r="E644" s="22">
        <f>'Previous Trades Import_OMS Quer'!E644</f>
        <v>0</v>
      </c>
      <c r="F644">
        <f>'Previous Trades Import_OMS Quer'!F644</f>
        <v>0</v>
      </c>
      <c r="G644">
        <f>'Previous Trades Import_OMS Quer'!G644</f>
        <v>0</v>
      </c>
      <c r="H644">
        <f>'Previous Trades Import_OMS Quer'!H644</f>
        <v>0</v>
      </c>
      <c r="I644">
        <f>'Previous Trades Import_OMS Quer'!I644</f>
        <v>0</v>
      </c>
      <c r="J644">
        <f>'Previous Trades Import_OMS Quer'!J644</f>
        <v>0</v>
      </c>
      <c r="K644">
        <f>'Previous Trades Import_OMS Quer'!K644</f>
        <v>0</v>
      </c>
      <c r="L644">
        <f>'Previous Trades Import_OMS Quer'!L644</f>
        <v>0</v>
      </c>
      <c r="M644">
        <f>'Previous Trades Import_OMS Quer'!M644</f>
        <v>0</v>
      </c>
      <c r="N644">
        <f>'Previous Trades Import_OMS Quer'!N644</f>
        <v>0</v>
      </c>
      <c r="O644" t="str">
        <f>CLEAN('Previous Trades Import_OMS Quer'!O644)</f>
        <v/>
      </c>
      <c r="Q644" s="25">
        <f t="shared" si="20"/>
        <v>0</v>
      </c>
      <c r="R644" s="25" t="e">
        <f>VLOOKUP(O644,'Currency Balance'!$O$3:$Q$32,3,0)</f>
        <v>#N/A</v>
      </c>
      <c r="S644" t="e">
        <f t="shared" si="21"/>
        <v>#N/A</v>
      </c>
    </row>
    <row r="645" spans="1:19">
      <c r="A645">
        <f>'Previous Trades Import_OMS Quer'!A645</f>
        <v>0</v>
      </c>
      <c r="B645">
        <f>'Previous Trades Import_OMS Quer'!B645</f>
        <v>0</v>
      </c>
      <c r="C645" s="22">
        <f>'Previous Trades Import_OMS Quer'!C645</f>
        <v>0</v>
      </c>
      <c r="D645">
        <f>'Previous Trades Import_OMS Quer'!D645</f>
        <v>0</v>
      </c>
      <c r="E645" s="22">
        <f>'Previous Trades Import_OMS Quer'!E645</f>
        <v>0</v>
      </c>
      <c r="F645">
        <f>'Previous Trades Import_OMS Quer'!F645</f>
        <v>0</v>
      </c>
      <c r="G645">
        <f>'Previous Trades Import_OMS Quer'!G645</f>
        <v>0</v>
      </c>
      <c r="H645">
        <f>'Previous Trades Import_OMS Quer'!H645</f>
        <v>0</v>
      </c>
      <c r="I645">
        <f>'Previous Trades Import_OMS Quer'!I645</f>
        <v>0</v>
      </c>
      <c r="J645">
        <f>'Previous Trades Import_OMS Quer'!J645</f>
        <v>0</v>
      </c>
      <c r="K645">
        <f>'Previous Trades Import_OMS Quer'!K645</f>
        <v>0</v>
      </c>
      <c r="L645">
        <f>'Previous Trades Import_OMS Quer'!L645</f>
        <v>0</v>
      </c>
      <c r="M645">
        <f>'Previous Trades Import_OMS Quer'!M645</f>
        <v>0</v>
      </c>
      <c r="N645">
        <f>'Previous Trades Import_OMS Quer'!N645</f>
        <v>0</v>
      </c>
      <c r="O645" t="str">
        <f>CLEAN('Previous Trades Import_OMS Quer'!O645)</f>
        <v/>
      </c>
      <c r="Q645" s="25">
        <f t="shared" si="20"/>
        <v>0</v>
      </c>
      <c r="R645" s="25" t="e">
        <f>VLOOKUP(O645,'Currency Balance'!$O$3:$Q$32,3,0)</f>
        <v>#N/A</v>
      </c>
      <c r="S645" t="e">
        <f t="shared" si="21"/>
        <v>#N/A</v>
      </c>
    </row>
    <row r="646" spans="1:19">
      <c r="A646">
        <f>'Previous Trades Import_OMS Quer'!A646</f>
        <v>0</v>
      </c>
      <c r="B646">
        <f>'Previous Trades Import_OMS Quer'!B646</f>
        <v>0</v>
      </c>
      <c r="C646" s="22">
        <f>'Previous Trades Import_OMS Quer'!C646</f>
        <v>0</v>
      </c>
      <c r="D646">
        <f>'Previous Trades Import_OMS Quer'!D646</f>
        <v>0</v>
      </c>
      <c r="E646" s="22">
        <f>'Previous Trades Import_OMS Quer'!E646</f>
        <v>0</v>
      </c>
      <c r="F646">
        <f>'Previous Trades Import_OMS Quer'!F646</f>
        <v>0</v>
      </c>
      <c r="G646">
        <f>'Previous Trades Import_OMS Quer'!G646</f>
        <v>0</v>
      </c>
      <c r="H646">
        <f>'Previous Trades Import_OMS Quer'!H646</f>
        <v>0</v>
      </c>
      <c r="I646">
        <f>'Previous Trades Import_OMS Quer'!I646</f>
        <v>0</v>
      </c>
      <c r="J646">
        <f>'Previous Trades Import_OMS Quer'!J646</f>
        <v>0</v>
      </c>
      <c r="K646">
        <f>'Previous Trades Import_OMS Quer'!K646</f>
        <v>0</v>
      </c>
      <c r="L646">
        <f>'Previous Trades Import_OMS Quer'!L646</f>
        <v>0</v>
      </c>
      <c r="M646">
        <f>'Previous Trades Import_OMS Quer'!M646</f>
        <v>0</v>
      </c>
      <c r="N646">
        <f>'Previous Trades Import_OMS Quer'!N646</f>
        <v>0</v>
      </c>
      <c r="O646" t="str">
        <f>CLEAN('Previous Trades Import_OMS Quer'!O646)</f>
        <v/>
      </c>
      <c r="Q646" s="25">
        <f t="shared" si="20"/>
        <v>0</v>
      </c>
      <c r="R646" s="25" t="e">
        <f>VLOOKUP(O646,'Currency Balance'!$O$3:$Q$32,3,0)</f>
        <v>#N/A</v>
      </c>
      <c r="S646" t="e">
        <f t="shared" si="21"/>
        <v>#N/A</v>
      </c>
    </row>
    <row r="647" spans="1:19">
      <c r="A647">
        <f>'Previous Trades Import_OMS Quer'!A647</f>
        <v>0</v>
      </c>
      <c r="B647">
        <f>'Previous Trades Import_OMS Quer'!B647</f>
        <v>0</v>
      </c>
      <c r="C647" s="22">
        <f>'Previous Trades Import_OMS Quer'!C647</f>
        <v>0</v>
      </c>
      <c r="D647">
        <f>'Previous Trades Import_OMS Quer'!D647</f>
        <v>0</v>
      </c>
      <c r="E647" s="22">
        <f>'Previous Trades Import_OMS Quer'!E647</f>
        <v>0</v>
      </c>
      <c r="F647">
        <f>'Previous Trades Import_OMS Quer'!F647</f>
        <v>0</v>
      </c>
      <c r="G647">
        <f>'Previous Trades Import_OMS Quer'!G647</f>
        <v>0</v>
      </c>
      <c r="H647">
        <f>'Previous Trades Import_OMS Quer'!H647</f>
        <v>0</v>
      </c>
      <c r="I647">
        <f>'Previous Trades Import_OMS Quer'!I647</f>
        <v>0</v>
      </c>
      <c r="J647">
        <f>'Previous Trades Import_OMS Quer'!J647</f>
        <v>0</v>
      </c>
      <c r="K647">
        <f>'Previous Trades Import_OMS Quer'!K647</f>
        <v>0</v>
      </c>
      <c r="L647">
        <f>'Previous Trades Import_OMS Quer'!L647</f>
        <v>0</v>
      </c>
      <c r="M647">
        <f>'Previous Trades Import_OMS Quer'!M647</f>
        <v>0</v>
      </c>
      <c r="N647">
        <f>'Previous Trades Import_OMS Quer'!N647</f>
        <v>0</v>
      </c>
      <c r="O647" t="str">
        <f>CLEAN('Previous Trades Import_OMS Quer'!O647)</f>
        <v/>
      </c>
      <c r="Q647" s="25">
        <f t="shared" si="20"/>
        <v>0</v>
      </c>
      <c r="R647" s="25" t="e">
        <f>VLOOKUP(O647,'Currency Balance'!$O$3:$Q$32,3,0)</f>
        <v>#N/A</v>
      </c>
      <c r="S647" t="e">
        <f t="shared" si="21"/>
        <v>#N/A</v>
      </c>
    </row>
    <row r="648" spans="1:19">
      <c r="A648">
        <f>'Previous Trades Import_OMS Quer'!A648</f>
        <v>0</v>
      </c>
      <c r="B648">
        <f>'Previous Trades Import_OMS Quer'!B648</f>
        <v>0</v>
      </c>
      <c r="C648" s="22">
        <f>'Previous Trades Import_OMS Quer'!C648</f>
        <v>0</v>
      </c>
      <c r="D648">
        <f>'Previous Trades Import_OMS Quer'!D648</f>
        <v>0</v>
      </c>
      <c r="E648" s="22">
        <f>'Previous Trades Import_OMS Quer'!E648</f>
        <v>0</v>
      </c>
      <c r="F648">
        <f>'Previous Trades Import_OMS Quer'!F648</f>
        <v>0</v>
      </c>
      <c r="G648">
        <f>'Previous Trades Import_OMS Quer'!G648</f>
        <v>0</v>
      </c>
      <c r="H648">
        <f>'Previous Trades Import_OMS Quer'!H648</f>
        <v>0</v>
      </c>
      <c r="I648">
        <f>'Previous Trades Import_OMS Quer'!I648</f>
        <v>0</v>
      </c>
      <c r="J648">
        <f>'Previous Trades Import_OMS Quer'!J648</f>
        <v>0</v>
      </c>
      <c r="K648">
        <f>'Previous Trades Import_OMS Quer'!K648</f>
        <v>0</v>
      </c>
      <c r="L648">
        <f>'Previous Trades Import_OMS Quer'!L648</f>
        <v>0</v>
      </c>
      <c r="M648">
        <f>'Previous Trades Import_OMS Quer'!M648</f>
        <v>0</v>
      </c>
      <c r="N648">
        <f>'Previous Trades Import_OMS Quer'!N648</f>
        <v>0</v>
      </c>
      <c r="O648" t="str">
        <f>CLEAN('Previous Trades Import_OMS Quer'!O648)</f>
        <v/>
      </c>
      <c r="Q648" s="25">
        <f t="shared" si="20"/>
        <v>0</v>
      </c>
      <c r="R648" s="25" t="e">
        <f>VLOOKUP(O648,'Currency Balance'!$O$3:$Q$32,3,0)</f>
        <v>#N/A</v>
      </c>
      <c r="S648" t="e">
        <f t="shared" si="21"/>
        <v>#N/A</v>
      </c>
    </row>
    <row r="649" spans="1:19">
      <c r="A649">
        <f>'Previous Trades Import_OMS Quer'!A649</f>
        <v>0</v>
      </c>
      <c r="B649">
        <f>'Previous Trades Import_OMS Quer'!B649</f>
        <v>0</v>
      </c>
      <c r="C649" s="22">
        <f>'Previous Trades Import_OMS Quer'!C649</f>
        <v>0</v>
      </c>
      <c r="D649">
        <f>'Previous Trades Import_OMS Quer'!D649</f>
        <v>0</v>
      </c>
      <c r="E649" s="22">
        <f>'Previous Trades Import_OMS Quer'!E649</f>
        <v>0</v>
      </c>
      <c r="F649">
        <f>'Previous Trades Import_OMS Quer'!F649</f>
        <v>0</v>
      </c>
      <c r="G649">
        <f>'Previous Trades Import_OMS Quer'!G649</f>
        <v>0</v>
      </c>
      <c r="H649">
        <f>'Previous Trades Import_OMS Quer'!H649</f>
        <v>0</v>
      </c>
      <c r="I649">
        <f>'Previous Trades Import_OMS Quer'!I649</f>
        <v>0</v>
      </c>
      <c r="J649">
        <f>'Previous Trades Import_OMS Quer'!J649</f>
        <v>0</v>
      </c>
      <c r="K649">
        <f>'Previous Trades Import_OMS Quer'!K649</f>
        <v>0</v>
      </c>
      <c r="L649">
        <f>'Previous Trades Import_OMS Quer'!L649</f>
        <v>0</v>
      </c>
      <c r="M649">
        <f>'Previous Trades Import_OMS Quer'!M649</f>
        <v>0</v>
      </c>
      <c r="N649">
        <f>'Previous Trades Import_OMS Quer'!N649</f>
        <v>0</v>
      </c>
      <c r="O649" t="str">
        <f>CLEAN('Previous Trades Import_OMS Quer'!O649)</f>
        <v/>
      </c>
      <c r="Q649" s="25">
        <f t="shared" si="20"/>
        <v>0</v>
      </c>
      <c r="R649" s="25" t="e">
        <f>VLOOKUP(O649,'Currency Balance'!$O$3:$Q$32,3,0)</f>
        <v>#N/A</v>
      </c>
      <c r="S649" t="e">
        <f t="shared" si="21"/>
        <v>#N/A</v>
      </c>
    </row>
    <row r="650" spans="1:19">
      <c r="A650">
        <f>'Previous Trades Import_OMS Quer'!A650</f>
        <v>0</v>
      </c>
      <c r="B650">
        <f>'Previous Trades Import_OMS Quer'!B650</f>
        <v>0</v>
      </c>
      <c r="C650" s="22">
        <f>'Previous Trades Import_OMS Quer'!C650</f>
        <v>0</v>
      </c>
      <c r="D650">
        <f>'Previous Trades Import_OMS Quer'!D650</f>
        <v>0</v>
      </c>
      <c r="E650" s="22">
        <f>'Previous Trades Import_OMS Quer'!E650</f>
        <v>0</v>
      </c>
      <c r="F650">
        <f>'Previous Trades Import_OMS Quer'!F650</f>
        <v>0</v>
      </c>
      <c r="G650">
        <f>'Previous Trades Import_OMS Quer'!G650</f>
        <v>0</v>
      </c>
      <c r="H650">
        <f>'Previous Trades Import_OMS Quer'!H650</f>
        <v>0</v>
      </c>
      <c r="I650">
        <f>'Previous Trades Import_OMS Quer'!I650</f>
        <v>0</v>
      </c>
      <c r="J650">
        <f>'Previous Trades Import_OMS Quer'!J650</f>
        <v>0</v>
      </c>
      <c r="K650">
        <f>'Previous Trades Import_OMS Quer'!K650</f>
        <v>0</v>
      </c>
      <c r="L650">
        <f>'Previous Trades Import_OMS Quer'!L650</f>
        <v>0</v>
      </c>
      <c r="M650">
        <f>'Previous Trades Import_OMS Quer'!M650</f>
        <v>0</v>
      </c>
      <c r="N650">
        <f>'Previous Trades Import_OMS Quer'!N650</f>
        <v>0</v>
      </c>
      <c r="O650" t="str">
        <f>CLEAN('Previous Trades Import_OMS Quer'!O650)</f>
        <v/>
      </c>
      <c r="Q650" s="25">
        <f t="shared" si="20"/>
        <v>0</v>
      </c>
      <c r="R650" s="25" t="e">
        <f>VLOOKUP(O650,'Currency Balance'!$O$3:$Q$32,3,0)</f>
        <v>#N/A</v>
      </c>
      <c r="S650" t="e">
        <f t="shared" si="21"/>
        <v>#N/A</v>
      </c>
    </row>
    <row r="651" spans="1:19">
      <c r="A651">
        <f>'Previous Trades Import_OMS Quer'!A651</f>
        <v>0</v>
      </c>
      <c r="B651">
        <f>'Previous Trades Import_OMS Quer'!B651</f>
        <v>0</v>
      </c>
      <c r="C651" s="22">
        <f>'Previous Trades Import_OMS Quer'!C651</f>
        <v>0</v>
      </c>
      <c r="D651">
        <f>'Previous Trades Import_OMS Quer'!D651</f>
        <v>0</v>
      </c>
      <c r="E651" s="22">
        <f>'Previous Trades Import_OMS Quer'!E651</f>
        <v>0</v>
      </c>
      <c r="F651">
        <f>'Previous Trades Import_OMS Quer'!F651</f>
        <v>0</v>
      </c>
      <c r="G651">
        <f>'Previous Trades Import_OMS Quer'!G651</f>
        <v>0</v>
      </c>
      <c r="H651">
        <f>'Previous Trades Import_OMS Quer'!H651</f>
        <v>0</v>
      </c>
      <c r="I651">
        <f>'Previous Trades Import_OMS Quer'!I651</f>
        <v>0</v>
      </c>
      <c r="J651">
        <f>'Previous Trades Import_OMS Quer'!J651</f>
        <v>0</v>
      </c>
      <c r="K651">
        <f>'Previous Trades Import_OMS Quer'!K651</f>
        <v>0</v>
      </c>
      <c r="L651">
        <f>'Previous Trades Import_OMS Quer'!L651</f>
        <v>0</v>
      </c>
      <c r="M651">
        <f>'Previous Trades Import_OMS Quer'!M651</f>
        <v>0</v>
      </c>
      <c r="N651">
        <f>'Previous Trades Import_OMS Quer'!N651</f>
        <v>0</v>
      </c>
      <c r="O651" t="str">
        <f>CLEAN('Previous Trades Import_OMS Quer'!O651)</f>
        <v/>
      </c>
      <c r="Q651" s="25">
        <f t="shared" si="20"/>
        <v>0</v>
      </c>
      <c r="R651" s="25" t="e">
        <f>VLOOKUP(O651,'Currency Balance'!$O$3:$Q$32,3,0)</f>
        <v>#N/A</v>
      </c>
      <c r="S651" t="e">
        <f t="shared" si="21"/>
        <v>#N/A</v>
      </c>
    </row>
    <row r="652" spans="1:19">
      <c r="A652">
        <f>'Previous Trades Import_OMS Quer'!A652</f>
        <v>0</v>
      </c>
      <c r="B652">
        <f>'Previous Trades Import_OMS Quer'!B652</f>
        <v>0</v>
      </c>
      <c r="C652" s="22">
        <f>'Previous Trades Import_OMS Quer'!C652</f>
        <v>0</v>
      </c>
      <c r="D652">
        <f>'Previous Trades Import_OMS Quer'!D652</f>
        <v>0</v>
      </c>
      <c r="E652" s="22">
        <f>'Previous Trades Import_OMS Quer'!E652</f>
        <v>0</v>
      </c>
      <c r="F652">
        <f>'Previous Trades Import_OMS Quer'!F652</f>
        <v>0</v>
      </c>
      <c r="G652">
        <f>'Previous Trades Import_OMS Quer'!G652</f>
        <v>0</v>
      </c>
      <c r="H652">
        <f>'Previous Trades Import_OMS Quer'!H652</f>
        <v>0</v>
      </c>
      <c r="I652">
        <f>'Previous Trades Import_OMS Quer'!I652</f>
        <v>0</v>
      </c>
      <c r="J652">
        <f>'Previous Trades Import_OMS Quer'!J652</f>
        <v>0</v>
      </c>
      <c r="K652">
        <f>'Previous Trades Import_OMS Quer'!K652</f>
        <v>0</v>
      </c>
      <c r="L652">
        <f>'Previous Trades Import_OMS Quer'!L652</f>
        <v>0</v>
      </c>
      <c r="M652">
        <f>'Previous Trades Import_OMS Quer'!M652</f>
        <v>0</v>
      </c>
      <c r="N652">
        <f>'Previous Trades Import_OMS Quer'!N652</f>
        <v>0</v>
      </c>
      <c r="O652" t="str">
        <f>CLEAN('Previous Trades Import_OMS Quer'!O652)</f>
        <v/>
      </c>
      <c r="Q652" s="25">
        <f t="shared" si="20"/>
        <v>0</v>
      </c>
      <c r="R652" s="25" t="e">
        <f>VLOOKUP(O652,'Currency Balance'!$O$3:$Q$32,3,0)</f>
        <v>#N/A</v>
      </c>
      <c r="S652" t="e">
        <f t="shared" si="21"/>
        <v>#N/A</v>
      </c>
    </row>
    <row r="653" spans="1:19">
      <c r="A653">
        <f>'Previous Trades Import_OMS Quer'!A653</f>
        <v>0</v>
      </c>
      <c r="B653">
        <f>'Previous Trades Import_OMS Quer'!B653</f>
        <v>0</v>
      </c>
      <c r="C653" s="22">
        <f>'Previous Trades Import_OMS Quer'!C653</f>
        <v>0</v>
      </c>
      <c r="D653">
        <f>'Previous Trades Import_OMS Quer'!D653</f>
        <v>0</v>
      </c>
      <c r="E653" s="22">
        <f>'Previous Trades Import_OMS Quer'!E653</f>
        <v>0</v>
      </c>
      <c r="F653">
        <f>'Previous Trades Import_OMS Quer'!F653</f>
        <v>0</v>
      </c>
      <c r="G653">
        <f>'Previous Trades Import_OMS Quer'!G653</f>
        <v>0</v>
      </c>
      <c r="H653">
        <f>'Previous Trades Import_OMS Quer'!H653</f>
        <v>0</v>
      </c>
      <c r="I653">
        <f>'Previous Trades Import_OMS Quer'!I653</f>
        <v>0</v>
      </c>
      <c r="J653">
        <f>'Previous Trades Import_OMS Quer'!J653</f>
        <v>0</v>
      </c>
      <c r="K653">
        <f>'Previous Trades Import_OMS Quer'!K653</f>
        <v>0</v>
      </c>
      <c r="L653">
        <f>'Previous Trades Import_OMS Quer'!L653</f>
        <v>0</v>
      </c>
      <c r="M653">
        <f>'Previous Trades Import_OMS Quer'!M653</f>
        <v>0</v>
      </c>
      <c r="N653">
        <f>'Previous Trades Import_OMS Quer'!N653</f>
        <v>0</v>
      </c>
      <c r="O653" t="str">
        <f>CLEAN('Previous Trades Import_OMS Quer'!O653)</f>
        <v/>
      </c>
      <c r="Q653" s="25">
        <f t="shared" si="20"/>
        <v>0</v>
      </c>
      <c r="R653" s="25" t="e">
        <f>VLOOKUP(O653,'Currency Balance'!$O$3:$Q$32,3,0)</f>
        <v>#N/A</v>
      </c>
      <c r="S653" t="e">
        <f t="shared" si="21"/>
        <v>#N/A</v>
      </c>
    </row>
    <row r="654" spans="1:19">
      <c r="A654">
        <f>'Previous Trades Import_OMS Quer'!A654</f>
        <v>0</v>
      </c>
      <c r="B654">
        <f>'Previous Trades Import_OMS Quer'!B654</f>
        <v>0</v>
      </c>
      <c r="C654" s="22">
        <f>'Previous Trades Import_OMS Quer'!C654</f>
        <v>0</v>
      </c>
      <c r="D654">
        <f>'Previous Trades Import_OMS Quer'!D654</f>
        <v>0</v>
      </c>
      <c r="E654" s="22">
        <f>'Previous Trades Import_OMS Quer'!E654</f>
        <v>0</v>
      </c>
      <c r="F654">
        <f>'Previous Trades Import_OMS Quer'!F654</f>
        <v>0</v>
      </c>
      <c r="G654">
        <f>'Previous Trades Import_OMS Quer'!G654</f>
        <v>0</v>
      </c>
      <c r="H654">
        <f>'Previous Trades Import_OMS Quer'!H654</f>
        <v>0</v>
      </c>
      <c r="I654">
        <f>'Previous Trades Import_OMS Quer'!I654</f>
        <v>0</v>
      </c>
      <c r="J654">
        <f>'Previous Trades Import_OMS Quer'!J654</f>
        <v>0</v>
      </c>
      <c r="K654">
        <f>'Previous Trades Import_OMS Quer'!K654</f>
        <v>0</v>
      </c>
      <c r="L654">
        <f>'Previous Trades Import_OMS Quer'!L654</f>
        <v>0</v>
      </c>
      <c r="M654">
        <f>'Previous Trades Import_OMS Quer'!M654</f>
        <v>0</v>
      </c>
      <c r="N654">
        <f>'Previous Trades Import_OMS Quer'!N654</f>
        <v>0</v>
      </c>
      <c r="O654" t="str">
        <f>CLEAN('Previous Trades Import_OMS Quer'!O654)</f>
        <v/>
      </c>
      <c r="Q654" s="25">
        <f t="shared" si="20"/>
        <v>0</v>
      </c>
      <c r="R654" s="25" t="e">
        <f>VLOOKUP(O654,'Currency Balance'!$O$3:$Q$32,3,0)</f>
        <v>#N/A</v>
      </c>
      <c r="S654" t="e">
        <f t="shared" si="21"/>
        <v>#N/A</v>
      </c>
    </row>
    <row r="655" spans="1:19">
      <c r="A655">
        <f>'Previous Trades Import_OMS Quer'!A655</f>
        <v>0</v>
      </c>
      <c r="B655">
        <f>'Previous Trades Import_OMS Quer'!B655</f>
        <v>0</v>
      </c>
      <c r="C655" s="22">
        <f>'Previous Trades Import_OMS Quer'!C655</f>
        <v>0</v>
      </c>
      <c r="D655">
        <f>'Previous Trades Import_OMS Quer'!D655</f>
        <v>0</v>
      </c>
      <c r="E655" s="22">
        <f>'Previous Trades Import_OMS Quer'!E655</f>
        <v>0</v>
      </c>
      <c r="F655">
        <f>'Previous Trades Import_OMS Quer'!F655</f>
        <v>0</v>
      </c>
      <c r="G655">
        <f>'Previous Trades Import_OMS Quer'!G655</f>
        <v>0</v>
      </c>
      <c r="H655">
        <f>'Previous Trades Import_OMS Quer'!H655</f>
        <v>0</v>
      </c>
      <c r="I655">
        <f>'Previous Trades Import_OMS Quer'!I655</f>
        <v>0</v>
      </c>
      <c r="J655">
        <f>'Previous Trades Import_OMS Quer'!J655</f>
        <v>0</v>
      </c>
      <c r="K655">
        <f>'Previous Trades Import_OMS Quer'!K655</f>
        <v>0</v>
      </c>
      <c r="L655">
        <f>'Previous Trades Import_OMS Quer'!L655</f>
        <v>0</v>
      </c>
      <c r="M655">
        <f>'Previous Trades Import_OMS Quer'!M655</f>
        <v>0</v>
      </c>
      <c r="N655">
        <f>'Previous Trades Import_OMS Quer'!N655</f>
        <v>0</v>
      </c>
      <c r="O655" t="str">
        <f>CLEAN('Previous Trades Import_OMS Quer'!O655)</f>
        <v/>
      </c>
      <c r="Q655" s="25">
        <f t="shared" si="20"/>
        <v>0</v>
      </c>
      <c r="R655" s="25" t="e">
        <f>VLOOKUP(O655,'Currency Balance'!$O$3:$Q$32,3,0)</f>
        <v>#N/A</v>
      </c>
      <c r="S655" t="e">
        <f t="shared" si="21"/>
        <v>#N/A</v>
      </c>
    </row>
    <row r="656" spans="1:19">
      <c r="A656">
        <f>'Previous Trades Import_OMS Quer'!A656</f>
        <v>0</v>
      </c>
      <c r="B656">
        <f>'Previous Trades Import_OMS Quer'!B656</f>
        <v>0</v>
      </c>
      <c r="C656" s="22">
        <f>'Previous Trades Import_OMS Quer'!C656</f>
        <v>0</v>
      </c>
      <c r="D656">
        <f>'Previous Trades Import_OMS Quer'!D656</f>
        <v>0</v>
      </c>
      <c r="E656" s="22">
        <f>'Previous Trades Import_OMS Quer'!E656</f>
        <v>0</v>
      </c>
      <c r="F656">
        <f>'Previous Trades Import_OMS Quer'!F656</f>
        <v>0</v>
      </c>
      <c r="G656">
        <f>'Previous Trades Import_OMS Quer'!G656</f>
        <v>0</v>
      </c>
      <c r="H656">
        <f>'Previous Trades Import_OMS Quer'!H656</f>
        <v>0</v>
      </c>
      <c r="I656">
        <f>'Previous Trades Import_OMS Quer'!I656</f>
        <v>0</v>
      </c>
      <c r="J656">
        <f>'Previous Trades Import_OMS Quer'!J656</f>
        <v>0</v>
      </c>
      <c r="K656">
        <f>'Previous Trades Import_OMS Quer'!K656</f>
        <v>0</v>
      </c>
      <c r="L656">
        <f>'Previous Trades Import_OMS Quer'!L656</f>
        <v>0</v>
      </c>
      <c r="M656">
        <f>'Previous Trades Import_OMS Quer'!M656</f>
        <v>0</v>
      </c>
      <c r="N656">
        <f>'Previous Trades Import_OMS Quer'!N656</f>
        <v>0</v>
      </c>
      <c r="O656" t="str">
        <f>CLEAN('Previous Trades Import_OMS Quer'!O656)</f>
        <v/>
      </c>
      <c r="Q656" s="25">
        <f t="shared" si="20"/>
        <v>0</v>
      </c>
      <c r="R656" s="25" t="e">
        <f>VLOOKUP(O656,'Currency Balance'!$O$3:$Q$32,3,0)</f>
        <v>#N/A</v>
      </c>
      <c r="S656" t="e">
        <f t="shared" si="21"/>
        <v>#N/A</v>
      </c>
    </row>
    <row r="657" spans="1:19">
      <c r="A657">
        <f>'Previous Trades Import_OMS Quer'!A657</f>
        <v>0</v>
      </c>
      <c r="B657">
        <f>'Previous Trades Import_OMS Quer'!B657</f>
        <v>0</v>
      </c>
      <c r="C657" s="22">
        <f>'Previous Trades Import_OMS Quer'!C657</f>
        <v>0</v>
      </c>
      <c r="D657">
        <f>'Previous Trades Import_OMS Quer'!D657</f>
        <v>0</v>
      </c>
      <c r="E657" s="22">
        <f>'Previous Trades Import_OMS Quer'!E657</f>
        <v>0</v>
      </c>
      <c r="F657">
        <f>'Previous Trades Import_OMS Quer'!F657</f>
        <v>0</v>
      </c>
      <c r="G657">
        <f>'Previous Trades Import_OMS Quer'!G657</f>
        <v>0</v>
      </c>
      <c r="H657">
        <f>'Previous Trades Import_OMS Quer'!H657</f>
        <v>0</v>
      </c>
      <c r="I657">
        <f>'Previous Trades Import_OMS Quer'!I657</f>
        <v>0</v>
      </c>
      <c r="J657">
        <f>'Previous Trades Import_OMS Quer'!J657</f>
        <v>0</v>
      </c>
      <c r="K657">
        <f>'Previous Trades Import_OMS Quer'!K657</f>
        <v>0</v>
      </c>
      <c r="L657">
        <f>'Previous Trades Import_OMS Quer'!L657</f>
        <v>0</v>
      </c>
      <c r="M657">
        <f>'Previous Trades Import_OMS Quer'!M657</f>
        <v>0</v>
      </c>
      <c r="N657">
        <f>'Previous Trades Import_OMS Quer'!N657</f>
        <v>0</v>
      </c>
      <c r="O657" t="str">
        <f>CLEAN('Previous Trades Import_OMS Quer'!O657)</f>
        <v/>
      </c>
      <c r="Q657" s="25">
        <f t="shared" si="20"/>
        <v>0</v>
      </c>
      <c r="R657" s="25" t="e">
        <f>VLOOKUP(O657,'Currency Balance'!$O$3:$Q$32,3,0)</f>
        <v>#N/A</v>
      </c>
      <c r="S657" t="e">
        <f t="shared" si="21"/>
        <v>#N/A</v>
      </c>
    </row>
    <row r="658" spans="1:19">
      <c r="A658">
        <f>'Previous Trades Import_OMS Quer'!A658</f>
        <v>0</v>
      </c>
      <c r="B658">
        <f>'Previous Trades Import_OMS Quer'!B658</f>
        <v>0</v>
      </c>
      <c r="C658" s="22">
        <f>'Previous Trades Import_OMS Quer'!C658</f>
        <v>0</v>
      </c>
      <c r="D658">
        <f>'Previous Trades Import_OMS Quer'!D658</f>
        <v>0</v>
      </c>
      <c r="E658" s="22">
        <f>'Previous Trades Import_OMS Quer'!E658</f>
        <v>0</v>
      </c>
      <c r="F658">
        <f>'Previous Trades Import_OMS Quer'!F658</f>
        <v>0</v>
      </c>
      <c r="G658">
        <f>'Previous Trades Import_OMS Quer'!G658</f>
        <v>0</v>
      </c>
      <c r="H658">
        <f>'Previous Trades Import_OMS Quer'!H658</f>
        <v>0</v>
      </c>
      <c r="I658">
        <f>'Previous Trades Import_OMS Quer'!I658</f>
        <v>0</v>
      </c>
      <c r="J658">
        <f>'Previous Trades Import_OMS Quer'!J658</f>
        <v>0</v>
      </c>
      <c r="K658">
        <f>'Previous Trades Import_OMS Quer'!K658</f>
        <v>0</v>
      </c>
      <c r="L658">
        <f>'Previous Trades Import_OMS Quer'!L658</f>
        <v>0</v>
      </c>
      <c r="M658">
        <f>'Previous Trades Import_OMS Quer'!M658</f>
        <v>0</v>
      </c>
      <c r="N658">
        <f>'Previous Trades Import_OMS Quer'!N658</f>
        <v>0</v>
      </c>
      <c r="O658" t="str">
        <f>CLEAN('Previous Trades Import_OMS Quer'!O658)</f>
        <v/>
      </c>
      <c r="Q658" s="25">
        <f t="shared" si="20"/>
        <v>0</v>
      </c>
      <c r="R658" s="25" t="e">
        <f>VLOOKUP(O658,'Currency Balance'!$O$3:$Q$32,3,0)</f>
        <v>#N/A</v>
      </c>
      <c r="S658" t="e">
        <f t="shared" si="21"/>
        <v>#N/A</v>
      </c>
    </row>
    <row r="659" spans="1:19">
      <c r="A659">
        <f>'Previous Trades Import_OMS Quer'!A659</f>
        <v>0</v>
      </c>
      <c r="B659">
        <f>'Previous Trades Import_OMS Quer'!B659</f>
        <v>0</v>
      </c>
      <c r="C659" s="22">
        <f>'Previous Trades Import_OMS Quer'!C659</f>
        <v>0</v>
      </c>
      <c r="D659">
        <f>'Previous Trades Import_OMS Quer'!D659</f>
        <v>0</v>
      </c>
      <c r="E659" s="22">
        <f>'Previous Trades Import_OMS Quer'!E659</f>
        <v>0</v>
      </c>
      <c r="F659">
        <f>'Previous Trades Import_OMS Quer'!F659</f>
        <v>0</v>
      </c>
      <c r="G659">
        <f>'Previous Trades Import_OMS Quer'!G659</f>
        <v>0</v>
      </c>
      <c r="H659">
        <f>'Previous Trades Import_OMS Quer'!H659</f>
        <v>0</v>
      </c>
      <c r="I659">
        <f>'Previous Trades Import_OMS Quer'!I659</f>
        <v>0</v>
      </c>
      <c r="J659">
        <f>'Previous Trades Import_OMS Quer'!J659</f>
        <v>0</v>
      </c>
      <c r="K659">
        <f>'Previous Trades Import_OMS Quer'!K659</f>
        <v>0</v>
      </c>
      <c r="L659">
        <f>'Previous Trades Import_OMS Quer'!L659</f>
        <v>0</v>
      </c>
      <c r="M659">
        <f>'Previous Trades Import_OMS Quer'!M659</f>
        <v>0</v>
      </c>
      <c r="N659">
        <f>'Previous Trades Import_OMS Quer'!N659</f>
        <v>0</v>
      </c>
      <c r="O659" t="str">
        <f>CLEAN('Previous Trades Import_OMS Quer'!O659)</f>
        <v/>
      </c>
      <c r="Q659" s="25">
        <f t="shared" si="20"/>
        <v>0</v>
      </c>
      <c r="R659" s="25" t="e">
        <f>VLOOKUP(O659,'Currency Balance'!$O$3:$Q$32,3,0)</f>
        <v>#N/A</v>
      </c>
      <c r="S659" t="e">
        <f t="shared" si="21"/>
        <v>#N/A</v>
      </c>
    </row>
    <row r="660" spans="1:19">
      <c r="A660">
        <f>'Previous Trades Import_OMS Quer'!A660</f>
        <v>0</v>
      </c>
      <c r="B660">
        <f>'Previous Trades Import_OMS Quer'!B660</f>
        <v>0</v>
      </c>
      <c r="C660" s="22">
        <f>'Previous Trades Import_OMS Quer'!C660</f>
        <v>0</v>
      </c>
      <c r="D660">
        <f>'Previous Trades Import_OMS Quer'!D660</f>
        <v>0</v>
      </c>
      <c r="E660" s="22">
        <f>'Previous Trades Import_OMS Quer'!E660</f>
        <v>0</v>
      </c>
      <c r="F660">
        <f>'Previous Trades Import_OMS Quer'!F660</f>
        <v>0</v>
      </c>
      <c r="G660">
        <f>'Previous Trades Import_OMS Quer'!G660</f>
        <v>0</v>
      </c>
      <c r="H660">
        <f>'Previous Trades Import_OMS Quer'!H660</f>
        <v>0</v>
      </c>
      <c r="I660">
        <f>'Previous Trades Import_OMS Quer'!I660</f>
        <v>0</v>
      </c>
      <c r="J660">
        <f>'Previous Trades Import_OMS Quer'!J660</f>
        <v>0</v>
      </c>
      <c r="K660">
        <f>'Previous Trades Import_OMS Quer'!K660</f>
        <v>0</v>
      </c>
      <c r="L660">
        <f>'Previous Trades Import_OMS Quer'!L660</f>
        <v>0</v>
      </c>
      <c r="M660">
        <f>'Previous Trades Import_OMS Quer'!M660</f>
        <v>0</v>
      </c>
      <c r="N660">
        <f>'Previous Trades Import_OMS Quer'!N660</f>
        <v>0</v>
      </c>
      <c r="O660" t="str">
        <f>CLEAN('Previous Trades Import_OMS Quer'!O660)</f>
        <v/>
      </c>
      <c r="Q660" s="25">
        <f t="shared" si="20"/>
        <v>0</v>
      </c>
      <c r="R660" s="25" t="e">
        <f>VLOOKUP(O660,'Currency Balance'!$O$3:$Q$32,3,0)</f>
        <v>#N/A</v>
      </c>
      <c r="S660" t="e">
        <f t="shared" si="21"/>
        <v>#N/A</v>
      </c>
    </row>
    <row r="661" spans="1:19">
      <c r="A661">
        <f>'Previous Trades Import_OMS Quer'!A661</f>
        <v>0</v>
      </c>
      <c r="B661">
        <f>'Previous Trades Import_OMS Quer'!B661</f>
        <v>0</v>
      </c>
      <c r="C661" s="22">
        <f>'Previous Trades Import_OMS Quer'!C661</f>
        <v>0</v>
      </c>
      <c r="D661">
        <f>'Previous Trades Import_OMS Quer'!D661</f>
        <v>0</v>
      </c>
      <c r="E661" s="22">
        <f>'Previous Trades Import_OMS Quer'!E661</f>
        <v>0</v>
      </c>
      <c r="F661">
        <f>'Previous Trades Import_OMS Quer'!F661</f>
        <v>0</v>
      </c>
      <c r="G661">
        <f>'Previous Trades Import_OMS Quer'!G661</f>
        <v>0</v>
      </c>
      <c r="H661">
        <f>'Previous Trades Import_OMS Quer'!H661</f>
        <v>0</v>
      </c>
      <c r="I661">
        <f>'Previous Trades Import_OMS Quer'!I661</f>
        <v>0</v>
      </c>
      <c r="J661">
        <f>'Previous Trades Import_OMS Quer'!J661</f>
        <v>0</v>
      </c>
      <c r="K661">
        <f>'Previous Trades Import_OMS Quer'!K661</f>
        <v>0</v>
      </c>
      <c r="L661">
        <f>'Previous Trades Import_OMS Quer'!L661</f>
        <v>0</v>
      </c>
      <c r="M661">
        <f>'Previous Trades Import_OMS Quer'!M661</f>
        <v>0</v>
      </c>
      <c r="N661">
        <f>'Previous Trades Import_OMS Quer'!N661</f>
        <v>0</v>
      </c>
      <c r="O661" t="str">
        <f>CLEAN('Previous Trades Import_OMS Quer'!O661)</f>
        <v/>
      </c>
      <c r="Q661" s="25">
        <f t="shared" si="20"/>
        <v>0</v>
      </c>
      <c r="R661" s="25" t="e">
        <f>VLOOKUP(O661,'Currency Balance'!$O$3:$Q$32,3,0)</f>
        <v>#N/A</v>
      </c>
      <c r="S661" t="e">
        <f t="shared" si="21"/>
        <v>#N/A</v>
      </c>
    </row>
    <row r="662" spans="1:19">
      <c r="A662">
        <f>'Previous Trades Import_OMS Quer'!A662</f>
        <v>0</v>
      </c>
      <c r="B662">
        <f>'Previous Trades Import_OMS Quer'!B662</f>
        <v>0</v>
      </c>
      <c r="C662" s="22">
        <f>'Previous Trades Import_OMS Quer'!C662</f>
        <v>0</v>
      </c>
      <c r="D662">
        <f>'Previous Trades Import_OMS Quer'!D662</f>
        <v>0</v>
      </c>
      <c r="E662" s="22">
        <f>'Previous Trades Import_OMS Quer'!E662</f>
        <v>0</v>
      </c>
      <c r="F662">
        <f>'Previous Trades Import_OMS Quer'!F662</f>
        <v>0</v>
      </c>
      <c r="G662">
        <f>'Previous Trades Import_OMS Quer'!G662</f>
        <v>0</v>
      </c>
      <c r="H662">
        <f>'Previous Trades Import_OMS Quer'!H662</f>
        <v>0</v>
      </c>
      <c r="I662">
        <f>'Previous Trades Import_OMS Quer'!I662</f>
        <v>0</v>
      </c>
      <c r="J662">
        <f>'Previous Trades Import_OMS Quer'!J662</f>
        <v>0</v>
      </c>
      <c r="K662">
        <f>'Previous Trades Import_OMS Quer'!K662</f>
        <v>0</v>
      </c>
      <c r="L662">
        <f>'Previous Trades Import_OMS Quer'!L662</f>
        <v>0</v>
      </c>
      <c r="M662">
        <f>'Previous Trades Import_OMS Quer'!M662</f>
        <v>0</v>
      </c>
      <c r="N662">
        <f>'Previous Trades Import_OMS Quer'!N662</f>
        <v>0</v>
      </c>
      <c r="O662" t="str">
        <f>CLEAN('Previous Trades Import_OMS Quer'!O662)</f>
        <v/>
      </c>
      <c r="Q662" s="25">
        <f t="shared" si="20"/>
        <v>0</v>
      </c>
      <c r="R662" s="25" t="e">
        <f>VLOOKUP(O662,'Currency Balance'!$O$3:$Q$32,3,0)</f>
        <v>#N/A</v>
      </c>
      <c r="S662" t="e">
        <f t="shared" si="21"/>
        <v>#N/A</v>
      </c>
    </row>
    <row r="663" spans="1:19">
      <c r="A663">
        <f>'Previous Trades Import_OMS Quer'!A663</f>
        <v>0</v>
      </c>
      <c r="B663">
        <f>'Previous Trades Import_OMS Quer'!B663</f>
        <v>0</v>
      </c>
      <c r="C663" s="22">
        <f>'Previous Trades Import_OMS Quer'!C663</f>
        <v>0</v>
      </c>
      <c r="D663">
        <f>'Previous Trades Import_OMS Quer'!D663</f>
        <v>0</v>
      </c>
      <c r="E663" s="22">
        <f>'Previous Trades Import_OMS Quer'!E663</f>
        <v>0</v>
      </c>
      <c r="F663">
        <f>'Previous Trades Import_OMS Quer'!F663</f>
        <v>0</v>
      </c>
      <c r="G663">
        <f>'Previous Trades Import_OMS Quer'!G663</f>
        <v>0</v>
      </c>
      <c r="H663">
        <f>'Previous Trades Import_OMS Quer'!H663</f>
        <v>0</v>
      </c>
      <c r="I663">
        <f>'Previous Trades Import_OMS Quer'!I663</f>
        <v>0</v>
      </c>
      <c r="J663">
        <f>'Previous Trades Import_OMS Quer'!J663</f>
        <v>0</v>
      </c>
      <c r="K663">
        <f>'Previous Trades Import_OMS Quer'!K663</f>
        <v>0</v>
      </c>
      <c r="L663">
        <f>'Previous Trades Import_OMS Quer'!L663</f>
        <v>0</v>
      </c>
      <c r="M663">
        <f>'Previous Trades Import_OMS Quer'!M663</f>
        <v>0</v>
      </c>
      <c r="N663">
        <f>'Previous Trades Import_OMS Quer'!N663</f>
        <v>0</v>
      </c>
      <c r="O663" t="str">
        <f>CLEAN('Previous Trades Import_OMS Quer'!O663)</f>
        <v/>
      </c>
      <c r="Q663" s="25">
        <f t="shared" si="20"/>
        <v>0</v>
      </c>
      <c r="R663" s="25" t="e">
        <f>VLOOKUP(O663,'Currency Balance'!$O$3:$Q$32,3,0)</f>
        <v>#N/A</v>
      </c>
      <c r="S663" t="e">
        <f t="shared" si="21"/>
        <v>#N/A</v>
      </c>
    </row>
    <row r="664" spans="1:19">
      <c r="A664">
        <f>'Previous Trades Import_OMS Quer'!A664</f>
        <v>0</v>
      </c>
      <c r="B664">
        <f>'Previous Trades Import_OMS Quer'!B664</f>
        <v>0</v>
      </c>
      <c r="C664" s="22">
        <f>'Previous Trades Import_OMS Quer'!C664</f>
        <v>0</v>
      </c>
      <c r="D664">
        <f>'Previous Trades Import_OMS Quer'!D664</f>
        <v>0</v>
      </c>
      <c r="E664" s="22">
        <f>'Previous Trades Import_OMS Quer'!E664</f>
        <v>0</v>
      </c>
      <c r="F664">
        <f>'Previous Trades Import_OMS Quer'!F664</f>
        <v>0</v>
      </c>
      <c r="G664">
        <f>'Previous Trades Import_OMS Quer'!G664</f>
        <v>0</v>
      </c>
      <c r="H664">
        <f>'Previous Trades Import_OMS Quer'!H664</f>
        <v>0</v>
      </c>
      <c r="I664">
        <f>'Previous Trades Import_OMS Quer'!I664</f>
        <v>0</v>
      </c>
      <c r="J664">
        <f>'Previous Trades Import_OMS Quer'!J664</f>
        <v>0</v>
      </c>
      <c r="K664">
        <f>'Previous Trades Import_OMS Quer'!K664</f>
        <v>0</v>
      </c>
      <c r="L664">
        <f>'Previous Trades Import_OMS Quer'!L664</f>
        <v>0</v>
      </c>
      <c r="M664">
        <f>'Previous Trades Import_OMS Quer'!M664</f>
        <v>0</v>
      </c>
      <c r="N664">
        <f>'Previous Trades Import_OMS Quer'!N664</f>
        <v>0</v>
      </c>
      <c r="O664" t="str">
        <f>CLEAN('Previous Trades Import_OMS Quer'!O664)</f>
        <v/>
      </c>
      <c r="Q664" s="25">
        <f t="shared" si="20"/>
        <v>0</v>
      </c>
      <c r="R664" s="25" t="e">
        <f>VLOOKUP(O664,'Currency Balance'!$O$3:$Q$32,3,0)</f>
        <v>#N/A</v>
      </c>
      <c r="S664" t="e">
        <f t="shared" si="21"/>
        <v>#N/A</v>
      </c>
    </row>
    <row r="665" spans="1:19">
      <c r="A665">
        <f>'Previous Trades Import_OMS Quer'!A665</f>
        <v>0</v>
      </c>
      <c r="B665">
        <f>'Previous Trades Import_OMS Quer'!B665</f>
        <v>0</v>
      </c>
      <c r="C665" s="22">
        <f>'Previous Trades Import_OMS Quer'!C665</f>
        <v>0</v>
      </c>
      <c r="D665">
        <f>'Previous Trades Import_OMS Quer'!D665</f>
        <v>0</v>
      </c>
      <c r="E665" s="22">
        <f>'Previous Trades Import_OMS Quer'!E665</f>
        <v>0</v>
      </c>
      <c r="F665">
        <f>'Previous Trades Import_OMS Quer'!F665</f>
        <v>0</v>
      </c>
      <c r="G665">
        <f>'Previous Trades Import_OMS Quer'!G665</f>
        <v>0</v>
      </c>
      <c r="H665">
        <f>'Previous Trades Import_OMS Quer'!H665</f>
        <v>0</v>
      </c>
      <c r="I665">
        <f>'Previous Trades Import_OMS Quer'!I665</f>
        <v>0</v>
      </c>
      <c r="J665">
        <f>'Previous Trades Import_OMS Quer'!J665</f>
        <v>0</v>
      </c>
      <c r="K665">
        <f>'Previous Trades Import_OMS Quer'!K665</f>
        <v>0</v>
      </c>
      <c r="L665">
        <f>'Previous Trades Import_OMS Quer'!L665</f>
        <v>0</v>
      </c>
      <c r="M665">
        <f>'Previous Trades Import_OMS Quer'!M665</f>
        <v>0</v>
      </c>
      <c r="N665">
        <f>'Previous Trades Import_OMS Quer'!N665</f>
        <v>0</v>
      </c>
      <c r="O665" t="str">
        <f>CLEAN('Previous Trades Import_OMS Quer'!O665)</f>
        <v/>
      </c>
      <c r="Q665" s="25">
        <f t="shared" si="20"/>
        <v>0</v>
      </c>
      <c r="R665" s="25" t="e">
        <f>VLOOKUP(O665,'Currency Balance'!$O$3:$Q$32,3,0)</f>
        <v>#N/A</v>
      </c>
      <c r="S665" t="e">
        <f t="shared" si="21"/>
        <v>#N/A</v>
      </c>
    </row>
    <row r="666" spans="1:19">
      <c r="A666">
        <f>'Previous Trades Import_OMS Quer'!A666</f>
        <v>0</v>
      </c>
      <c r="B666">
        <f>'Previous Trades Import_OMS Quer'!B666</f>
        <v>0</v>
      </c>
      <c r="C666" s="22">
        <f>'Previous Trades Import_OMS Quer'!C666</f>
        <v>0</v>
      </c>
      <c r="D666">
        <f>'Previous Trades Import_OMS Quer'!D666</f>
        <v>0</v>
      </c>
      <c r="E666" s="22">
        <f>'Previous Trades Import_OMS Quer'!E666</f>
        <v>0</v>
      </c>
      <c r="F666">
        <f>'Previous Trades Import_OMS Quer'!F666</f>
        <v>0</v>
      </c>
      <c r="G666">
        <f>'Previous Trades Import_OMS Quer'!G666</f>
        <v>0</v>
      </c>
      <c r="H666">
        <f>'Previous Trades Import_OMS Quer'!H666</f>
        <v>0</v>
      </c>
      <c r="I666">
        <f>'Previous Trades Import_OMS Quer'!I666</f>
        <v>0</v>
      </c>
      <c r="J666">
        <f>'Previous Trades Import_OMS Quer'!J666</f>
        <v>0</v>
      </c>
      <c r="K666">
        <f>'Previous Trades Import_OMS Quer'!K666</f>
        <v>0</v>
      </c>
      <c r="L666">
        <f>'Previous Trades Import_OMS Quer'!L666</f>
        <v>0</v>
      </c>
      <c r="M666">
        <f>'Previous Trades Import_OMS Quer'!M666</f>
        <v>0</v>
      </c>
      <c r="N666">
        <f>'Previous Trades Import_OMS Quer'!N666</f>
        <v>0</v>
      </c>
      <c r="O666" t="str">
        <f>CLEAN('Previous Trades Import_OMS Quer'!O666)</f>
        <v/>
      </c>
      <c r="Q666" s="25">
        <f t="shared" si="20"/>
        <v>0</v>
      </c>
      <c r="R666" s="25" t="e">
        <f>VLOOKUP(O666,'Currency Balance'!$O$3:$Q$32,3,0)</f>
        <v>#N/A</v>
      </c>
      <c r="S666" t="e">
        <f t="shared" si="21"/>
        <v>#N/A</v>
      </c>
    </row>
    <row r="667" spans="1:19">
      <c r="A667">
        <f>'Previous Trades Import_OMS Quer'!A667</f>
        <v>0</v>
      </c>
      <c r="B667">
        <f>'Previous Trades Import_OMS Quer'!B667</f>
        <v>0</v>
      </c>
      <c r="C667" s="22">
        <f>'Previous Trades Import_OMS Quer'!C667</f>
        <v>0</v>
      </c>
      <c r="D667">
        <f>'Previous Trades Import_OMS Quer'!D667</f>
        <v>0</v>
      </c>
      <c r="E667" s="22">
        <f>'Previous Trades Import_OMS Quer'!E667</f>
        <v>0</v>
      </c>
      <c r="F667">
        <f>'Previous Trades Import_OMS Quer'!F667</f>
        <v>0</v>
      </c>
      <c r="G667">
        <f>'Previous Trades Import_OMS Quer'!G667</f>
        <v>0</v>
      </c>
      <c r="H667">
        <f>'Previous Trades Import_OMS Quer'!H667</f>
        <v>0</v>
      </c>
      <c r="I667">
        <f>'Previous Trades Import_OMS Quer'!I667</f>
        <v>0</v>
      </c>
      <c r="J667">
        <f>'Previous Trades Import_OMS Quer'!J667</f>
        <v>0</v>
      </c>
      <c r="K667">
        <f>'Previous Trades Import_OMS Quer'!K667</f>
        <v>0</v>
      </c>
      <c r="L667">
        <f>'Previous Trades Import_OMS Quer'!L667</f>
        <v>0</v>
      </c>
      <c r="M667">
        <f>'Previous Trades Import_OMS Quer'!M667</f>
        <v>0</v>
      </c>
      <c r="N667">
        <f>'Previous Trades Import_OMS Quer'!N667</f>
        <v>0</v>
      </c>
      <c r="O667" t="str">
        <f>CLEAN('Previous Trades Import_OMS Quer'!O667)</f>
        <v/>
      </c>
      <c r="Q667" s="25">
        <f t="shared" si="20"/>
        <v>0</v>
      </c>
      <c r="R667" s="25" t="e">
        <f>VLOOKUP(O667,'Currency Balance'!$O$3:$Q$32,3,0)</f>
        <v>#N/A</v>
      </c>
      <c r="S667" t="e">
        <f t="shared" si="21"/>
        <v>#N/A</v>
      </c>
    </row>
    <row r="668" spans="1:19">
      <c r="A668">
        <f>'Previous Trades Import_OMS Quer'!A668</f>
        <v>0</v>
      </c>
      <c r="B668">
        <f>'Previous Trades Import_OMS Quer'!B668</f>
        <v>0</v>
      </c>
      <c r="C668" s="22">
        <f>'Previous Trades Import_OMS Quer'!C668</f>
        <v>0</v>
      </c>
      <c r="D668">
        <f>'Previous Trades Import_OMS Quer'!D668</f>
        <v>0</v>
      </c>
      <c r="E668" s="22">
        <f>'Previous Trades Import_OMS Quer'!E668</f>
        <v>0</v>
      </c>
      <c r="F668">
        <f>'Previous Trades Import_OMS Quer'!F668</f>
        <v>0</v>
      </c>
      <c r="G668">
        <f>'Previous Trades Import_OMS Quer'!G668</f>
        <v>0</v>
      </c>
      <c r="H668">
        <f>'Previous Trades Import_OMS Quer'!H668</f>
        <v>0</v>
      </c>
      <c r="I668">
        <f>'Previous Trades Import_OMS Quer'!I668</f>
        <v>0</v>
      </c>
      <c r="J668">
        <f>'Previous Trades Import_OMS Quer'!J668</f>
        <v>0</v>
      </c>
      <c r="K668">
        <f>'Previous Trades Import_OMS Quer'!K668</f>
        <v>0</v>
      </c>
      <c r="L668">
        <f>'Previous Trades Import_OMS Quer'!L668</f>
        <v>0</v>
      </c>
      <c r="M668">
        <f>'Previous Trades Import_OMS Quer'!M668</f>
        <v>0</v>
      </c>
      <c r="N668">
        <f>'Previous Trades Import_OMS Quer'!N668</f>
        <v>0</v>
      </c>
      <c r="O668" t="str">
        <f>CLEAN('Previous Trades Import_OMS Quer'!O668)</f>
        <v/>
      </c>
      <c r="Q668" s="25">
        <f t="shared" si="20"/>
        <v>0</v>
      </c>
      <c r="R668" s="25" t="e">
        <f>VLOOKUP(O668,'Currency Balance'!$O$3:$Q$32,3,0)</f>
        <v>#N/A</v>
      </c>
      <c r="S668" t="e">
        <f t="shared" si="21"/>
        <v>#N/A</v>
      </c>
    </row>
    <row r="669" spans="1:19">
      <c r="A669">
        <f>'Previous Trades Import_OMS Quer'!A669</f>
        <v>0</v>
      </c>
      <c r="B669">
        <f>'Previous Trades Import_OMS Quer'!B669</f>
        <v>0</v>
      </c>
      <c r="C669" s="22">
        <f>'Previous Trades Import_OMS Quer'!C669</f>
        <v>0</v>
      </c>
      <c r="D669">
        <f>'Previous Trades Import_OMS Quer'!D669</f>
        <v>0</v>
      </c>
      <c r="E669" s="22">
        <f>'Previous Trades Import_OMS Quer'!E669</f>
        <v>0</v>
      </c>
      <c r="F669">
        <f>'Previous Trades Import_OMS Quer'!F669</f>
        <v>0</v>
      </c>
      <c r="G669">
        <f>'Previous Trades Import_OMS Quer'!G669</f>
        <v>0</v>
      </c>
      <c r="H669">
        <f>'Previous Trades Import_OMS Quer'!H669</f>
        <v>0</v>
      </c>
      <c r="I669">
        <f>'Previous Trades Import_OMS Quer'!I669</f>
        <v>0</v>
      </c>
      <c r="J669">
        <f>'Previous Trades Import_OMS Quer'!J669</f>
        <v>0</v>
      </c>
      <c r="K669">
        <f>'Previous Trades Import_OMS Quer'!K669</f>
        <v>0</v>
      </c>
      <c r="L669">
        <f>'Previous Trades Import_OMS Quer'!L669</f>
        <v>0</v>
      </c>
      <c r="M669">
        <f>'Previous Trades Import_OMS Quer'!M669</f>
        <v>0</v>
      </c>
      <c r="N669">
        <f>'Previous Trades Import_OMS Quer'!N669</f>
        <v>0</v>
      </c>
      <c r="O669" t="str">
        <f>CLEAN('Previous Trades Import_OMS Quer'!O669)</f>
        <v/>
      </c>
      <c r="Q669" s="25">
        <f t="shared" si="20"/>
        <v>0</v>
      </c>
      <c r="R669" s="25" t="e">
        <f>VLOOKUP(O669,'Currency Balance'!$O$3:$Q$32,3,0)</f>
        <v>#N/A</v>
      </c>
      <c r="S669" t="e">
        <f t="shared" si="21"/>
        <v>#N/A</v>
      </c>
    </row>
    <row r="670" spans="1:19">
      <c r="A670">
        <f>'Previous Trades Import_OMS Quer'!A670</f>
        <v>0</v>
      </c>
      <c r="B670">
        <f>'Previous Trades Import_OMS Quer'!B670</f>
        <v>0</v>
      </c>
      <c r="C670" s="22">
        <f>'Previous Trades Import_OMS Quer'!C670</f>
        <v>0</v>
      </c>
      <c r="D670">
        <f>'Previous Trades Import_OMS Quer'!D670</f>
        <v>0</v>
      </c>
      <c r="E670" s="22">
        <f>'Previous Trades Import_OMS Quer'!E670</f>
        <v>0</v>
      </c>
      <c r="F670">
        <f>'Previous Trades Import_OMS Quer'!F670</f>
        <v>0</v>
      </c>
      <c r="G670">
        <f>'Previous Trades Import_OMS Quer'!G670</f>
        <v>0</v>
      </c>
      <c r="H670">
        <f>'Previous Trades Import_OMS Quer'!H670</f>
        <v>0</v>
      </c>
      <c r="I670">
        <f>'Previous Trades Import_OMS Quer'!I670</f>
        <v>0</v>
      </c>
      <c r="J670">
        <f>'Previous Trades Import_OMS Quer'!J670</f>
        <v>0</v>
      </c>
      <c r="K670">
        <f>'Previous Trades Import_OMS Quer'!K670</f>
        <v>0</v>
      </c>
      <c r="L670">
        <f>'Previous Trades Import_OMS Quer'!L670</f>
        <v>0</v>
      </c>
      <c r="M670">
        <f>'Previous Trades Import_OMS Quer'!M670</f>
        <v>0</v>
      </c>
      <c r="N670">
        <f>'Previous Trades Import_OMS Quer'!N670</f>
        <v>0</v>
      </c>
      <c r="O670" t="str">
        <f>CLEAN('Previous Trades Import_OMS Quer'!O670)</f>
        <v/>
      </c>
      <c r="Q670" s="25">
        <f t="shared" si="20"/>
        <v>0</v>
      </c>
      <c r="R670" s="25" t="e">
        <f>VLOOKUP(O670,'Currency Balance'!$O$3:$Q$32,3,0)</f>
        <v>#N/A</v>
      </c>
      <c r="S670" t="e">
        <f t="shared" si="21"/>
        <v>#N/A</v>
      </c>
    </row>
    <row r="671" spans="1:19">
      <c r="A671">
        <f>'Previous Trades Import_OMS Quer'!A671</f>
        <v>0</v>
      </c>
      <c r="B671">
        <f>'Previous Trades Import_OMS Quer'!B671</f>
        <v>0</v>
      </c>
      <c r="C671" s="22">
        <f>'Previous Trades Import_OMS Quer'!C671</f>
        <v>0</v>
      </c>
      <c r="D671">
        <f>'Previous Trades Import_OMS Quer'!D671</f>
        <v>0</v>
      </c>
      <c r="E671" s="22">
        <f>'Previous Trades Import_OMS Quer'!E671</f>
        <v>0</v>
      </c>
      <c r="F671">
        <f>'Previous Trades Import_OMS Quer'!F671</f>
        <v>0</v>
      </c>
      <c r="G671">
        <f>'Previous Trades Import_OMS Quer'!G671</f>
        <v>0</v>
      </c>
      <c r="H671">
        <f>'Previous Trades Import_OMS Quer'!H671</f>
        <v>0</v>
      </c>
      <c r="I671">
        <f>'Previous Trades Import_OMS Quer'!I671</f>
        <v>0</v>
      </c>
      <c r="J671">
        <f>'Previous Trades Import_OMS Quer'!J671</f>
        <v>0</v>
      </c>
      <c r="K671">
        <f>'Previous Trades Import_OMS Quer'!K671</f>
        <v>0</v>
      </c>
      <c r="L671">
        <f>'Previous Trades Import_OMS Quer'!L671</f>
        <v>0</v>
      </c>
      <c r="M671">
        <f>'Previous Trades Import_OMS Quer'!M671</f>
        <v>0</v>
      </c>
      <c r="N671">
        <f>'Previous Trades Import_OMS Quer'!N671</f>
        <v>0</v>
      </c>
      <c r="O671" t="str">
        <f>CLEAN('Previous Trades Import_OMS Quer'!O671)</f>
        <v/>
      </c>
      <c r="Q671" s="25">
        <f t="shared" si="20"/>
        <v>0</v>
      </c>
      <c r="R671" s="25" t="e">
        <f>VLOOKUP(O671,'Currency Balance'!$O$3:$Q$32,3,0)</f>
        <v>#N/A</v>
      </c>
      <c r="S671" t="e">
        <f t="shared" si="21"/>
        <v>#N/A</v>
      </c>
    </row>
    <row r="672" spans="1:19">
      <c r="A672">
        <f>'Previous Trades Import_OMS Quer'!A672</f>
        <v>0</v>
      </c>
      <c r="B672">
        <f>'Previous Trades Import_OMS Quer'!B672</f>
        <v>0</v>
      </c>
      <c r="C672" s="22">
        <f>'Previous Trades Import_OMS Quer'!C672</f>
        <v>0</v>
      </c>
      <c r="D672">
        <f>'Previous Trades Import_OMS Quer'!D672</f>
        <v>0</v>
      </c>
      <c r="E672" s="22">
        <f>'Previous Trades Import_OMS Quer'!E672</f>
        <v>0</v>
      </c>
      <c r="F672">
        <f>'Previous Trades Import_OMS Quer'!F672</f>
        <v>0</v>
      </c>
      <c r="G672">
        <f>'Previous Trades Import_OMS Quer'!G672</f>
        <v>0</v>
      </c>
      <c r="H672">
        <f>'Previous Trades Import_OMS Quer'!H672</f>
        <v>0</v>
      </c>
      <c r="I672">
        <f>'Previous Trades Import_OMS Quer'!I672</f>
        <v>0</v>
      </c>
      <c r="J672">
        <f>'Previous Trades Import_OMS Quer'!J672</f>
        <v>0</v>
      </c>
      <c r="K672">
        <f>'Previous Trades Import_OMS Quer'!K672</f>
        <v>0</v>
      </c>
      <c r="L672">
        <f>'Previous Trades Import_OMS Quer'!L672</f>
        <v>0</v>
      </c>
      <c r="M672">
        <f>'Previous Trades Import_OMS Quer'!M672</f>
        <v>0</v>
      </c>
      <c r="N672">
        <f>'Previous Trades Import_OMS Quer'!N672</f>
        <v>0</v>
      </c>
      <c r="O672" t="str">
        <f>CLEAN('Previous Trades Import_OMS Quer'!O672)</f>
        <v/>
      </c>
      <c r="Q672" s="25">
        <f t="shared" si="20"/>
        <v>0</v>
      </c>
      <c r="R672" s="25" t="e">
        <f>VLOOKUP(O672,'Currency Balance'!$O$3:$Q$32,3,0)</f>
        <v>#N/A</v>
      </c>
      <c r="S672" t="e">
        <f t="shared" si="21"/>
        <v>#N/A</v>
      </c>
    </row>
    <row r="673" spans="1:19">
      <c r="A673">
        <f>'Previous Trades Import_OMS Quer'!A673</f>
        <v>0</v>
      </c>
      <c r="B673">
        <f>'Previous Trades Import_OMS Quer'!B673</f>
        <v>0</v>
      </c>
      <c r="C673" s="22">
        <f>'Previous Trades Import_OMS Quer'!C673</f>
        <v>0</v>
      </c>
      <c r="D673">
        <f>'Previous Trades Import_OMS Quer'!D673</f>
        <v>0</v>
      </c>
      <c r="E673" s="22">
        <f>'Previous Trades Import_OMS Quer'!E673</f>
        <v>0</v>
      </c>
      <c r="F673">
        <f>'Previous Trades Import_OMS Quer'!F673</f>
        <v>0</v>
      </c>
      <c r="G673">
        <f>'Previous Trades Import_OMS Quer'!G673</f>
        <v>0</v>
      </c>
      <c r="H673">
        <f>'Previous Trades Import_OMS Quer'!H673</f>
        <v>0</v>
      </c>
      <c r="I673">
        <f>'Previous Trades Import_OMS Quer'!I673</f>
        <v>0</v>
      </c>
      <c r="J673">
        <f>'Previous Trades Import_OMS Quer'!J673</f>
        <v>0</v>
      </c>
      <c r="K673">
        <f>'Previous Trades Import_OMS Quer'!K673</f>
        <v>0</v>
      </c>
      <c r="L673">
        <f>'Previous Trades Import_OMS Quer'!L673</f>
        <v>0</v>
      </c>
      <c r="M673">
        <f>'Previous Trades Import_OMS Quer'!M673</f>
        <v>0</v>
      </c>
      <c r="N673">
        <f>'Previous Trades Import_OMS Quer'!N673</f>
        <v>0</v>
      </c>
      <c r="O673" t="str">
        <f>CLEAN('Previous Trades Import_OMS Quer'!O673)</f>
        <v/>
      </c>
      <c r="Q673" s="25">
        <f t="shared" si="20"/>
        <v>0</v>
      </c>
      <c r="R673" s="25" t="e">
        <f>VLOOKUP(O673,'Currency Balance'!$O$3:$Q$32,3,0)</f>
        <v>#N/A</v>
      </c>
      <c r="S673" t="e">
        <f t="shared" si="21"/>
        <v>#N/A</v>
      </c>
    </row>
    <row r="674" spans="1:19">
      <c r="A674">
        <f>'Previous Trades Import_OMS Quer'!A674</f>
        <v>0</v>
      </c>
      <c r="B674">
        <f>'Previous Trades Import_OMS Quer'!B674</f>
        <v>0</v>
      </c>
      <c r="C674" s="22">
        <f>'Previous Trades Import_OMS Quer'!C674</f>
        <v>0</v>
      </c>
      <c r="D674">
        <f>'Previous Trades Import_OMS Quer'!D674</f>
        <v>0</v>
      </c>
      <c r="E674" s="22">
        <f>'Previous Trades Import_OMS Quer'!E674</f>
        <v>0</v>
      </c>
      <c r="F674">
        <f>'Previous Trades Import_OMS Quer'!F674</f>
        <v>0</v>
      </c>
      <c r="G674">
        <f>'Previous Trades Import_OMS Quer'!G674</f>
        <v>0</v>
      </c>
      <c r="H674">
        <f>'Previous Trades Import_OMS Quer'!H674</f>
        <v>0</v>
      </c>
      <c r="I674">
        <f>'Previous Trades Import_OMS Quer'!I674</f>
        <v>0</v>
      </c>
      <c r="J674">
        <f>'Previous Trades Import_OMS Quer'!J674</f>
        <v>0</v>
      </c>
      <c r="K674">
        <f>'Previous Trades Import_OMS Quer'!K674</f>
        <v>0</v>
      </c>
      <c r="L674">
        <f>'Previous Trades Import_OMS Quer'!L674</f>
        <v>0</v>
      </c>
      <c r="M674">
        <f>'Previous Trades Import_OMS Quer'!M674</f>
        <v>0</v>
      </c>
      <c r="N674">
        <f>'Previous Trades Import_OMS Quer'!N674</f>
        <v>0</v>
      </c>
      <c r="O674" t="str">
        <f>CLEAN('Previous Trades Import_OMS Quer'!O674)</f>
        <v/>
      </c>
      <c r="Q674" s="25">
        <f t="shared" si="20"/>
        <v>0</v>
      </c>
      <c r="R674" s="25" t="e">
        <f>VLOOKUP(O674,'Currency Balance'!$O$3:$Q$32,3,0)</f>
        <v>#N/A</v>
      </c>
      <c r="S674" t="e">
        <f t="shared" si="21"/>
        <v>#N/A</v>
      </c>
    </row>
    <row r="675" spans="1:19">
      <c r="A675">
        <f>'Previous Trades Import_OMS Quer'!A675</f>
        <v>0</v>
      </c>
      <c r="B675">
        <f>'Previous Trades Import_OMS Quer'!B675</f>
        <v>0</v>
      </c>
      <c r="C675" s="22">
        <f>'Previous Trades Import_OMS Quer'!C675</f>
        <v>0</v>
      </c>
      <c r="D675">
        <f>'Previous Trades Import_OMS Quer'!D675</f>
        <v>0</v>
      </c>
      <c r="E675" s="22">
        <f>'Previous Trades Import_OMS Quer'!E675</f>
        <v>0</v>
      </c>
      <c r="F675">
        <f>'Previous Trades Import_OMS Quer'!F675</f>
        <v>0</v>
      </c>
      <c r="G675">
        <f>'Previous Trades Import_OMS Quer'!G675</f>
        <v>0</v>
      </c>
      <c r="H675">
        <f>'Previous Trades Import_OMS Quer'!H675</f>
        <v>0</v>
      </c>
      <c r="I675">
        <f>'Previous Trades Import_OMS Quer'!I675</f>
        <v>0</v>
      </c>
      <c r="J675">
        <f>'Previous Trades Import_OMS Quer'!J675</f>
        <v>0</v>
      </c>
      <c r="K675">
        <f>'Previous Trades Import_OMS Quer'!K675</f>
        <v>0</v>
      </c>
      <c r="L675">
        <f>'Previous Trades Import_OMS Quer'!L675</f>
        <v>0</v>
      </c>
      <c r="M675">
        <f>'Previous Trades Import_OMS Quer'!M675</f>
        <v>0</v>
      </c>
      <c r="N675">
        <f>'Previous Trades Import_OMS Quer'!N675</f>
        <v>0</v>
      </c>
      <c r="O675" t="str">
        <f>CLEAN('Previous Trades Import_OMS Quer'!O675)</f>
        <v/>
      </c>
      <c r="Q675" s="25">
        <f t="shared" si="20"/>
        <v>0</v>
      </c>
      <c r="R675" s="25" t="e">
        <f>VLOOKUP(O675,'Currency Balance'!$O$3:$Q$32,3,0)</f>
        <v>#N/A</v>
      </c>
      <c r="S675" t="e">
        <f t="shared" si="21"/>
        <v>#N/A</v>
      </c>
    </row>
    <row r="676" spans="1:19">
      <c r="A676">
        <f>'Previous Trades Import_OMS Quer'!A676</f>
        <v>0</v>
      </c>
      <c r="B676">
        <f>'Previous Trades Import_OMS Quer'!B676</f>
        <v>0</v>
      </c>
      <c r="C676" s="22">
        <f>'Previous Trades Import_OMS Quer'!C676</f>
        <v>0</v>
      </c>
      <c r="D676">
        <f>'Previous Trades Import_OMS Quer'!D676</f>
        <v>0</v>
      </c>
      <c r="E676" s="22">
        <f>'Previous Trades Import_OMS Quer'!E676</f>
        <v>0</v>
      </c>
      <c r="F676">
        <f>'Previous Trades Import_OMS Quer'!F676</f>
        <v>0</v>
      </c>
      <c r="G676">
        <f>'Previous Trades Import_OMS Quer'!G676</f>
        <v>0</v>
      </c>
      <c r="H676">
        <f>'Previous Trades Import_OMS Quer'!H676</f>
        <v>0</v>
      </c>
      <c r="I676">
        <f>'Previous Trades Import_OMS Quer'!I676</f>
        <v>0</v>
      </c>
      <c r="J676">
        <f>'Previous Trades Import_OMS Quer'!J676</f>
        <v>0</v>
      </c>
      <c r="K676">
        <f>'Previous Trades Import_OMS Quer'!K676</f>
        <v>0</v>
      </c>
      <c r="L676">
        <f>'Previous Trades Import_OMS Quer'!L676</f>
        <v>0</v>
      </c>
      <c r="M676">
        <f>'Previous Trades Import_OMS Quer'!M676</f>
        <v>0</v>
      </c>
      <c r="N676">
        <f>'Previous Trades Import_OMS Quer'!N676</f>
        <v>0</v>
      </c>
      <c r="O676" t="str">
        <f>CLEAN('Previous Trades Import_OMS Quer'!O676)</f>
        <v/>
      </c>
      <c r="Q676" s="25">
        <f t="shared" si="20"/>
        <v>0</v>
      </c>
      <c r="R676" s="25" t="e">
        <f>VLOOKUP(O676,'Currency Balance'!$O$3:$Q$32,3,0)</f>
        <v>#N/A</v>
      </c>
      <c r="S676" t="e">
        <f t="shared" si="21"/>
        <v>#N/A</v>
      </c>
    </row>
    <row r="677" spans="1:19">
      <c r="A677">
        <f>'Previous Trades Import_OMS Quer'!A677</f>
        <v>0</v>
      </c>
      <c r="B677">
        <f>'Previous Trades Import_OMS Quer'!B677</f>
        <v>0</v>
      </c>
      <c r="C677" s="22">
        <f>'Previous Trades Import_OMS Quer'!C677</f>
        <v>0</v>
      </c>
      <c r="D677">
        <f>'Previous Trades Import_OMS Quer'!D677</f>
        <v>0</v>
      </c>
      <c r="E677" s="22">
        <f>'Previous Trades Import_OMS Quer'!E677</f>
        <v>0</v>
      </c>
      <c r="F677">
        <f>'Previous Trades Import_OMS Quer'!F677</f>
        <v>0</v>
      </c>
      <c r="G677">
        <f>'Previous Trades Import_OMS Quer'!G677</f>
        <v>0</v>
      </c>
      <c r="H677">
        <f>'Previous Trades Import_OMS Quer'!H677</f>
        <v>0</v>
      </c>
      <c r="I677">
        <f>'Previous Trades Import_OMS Quer'!I677</f>
        <v>0</v>
      </c>
      <c r="J677">
        <f>'Previous Trades Import_OMS Quer'!J677</f>
        <v>0</v>
      </c>
      <c r="K677">
        <f>'Previous Trades Import_OMS Quer'!K677</f>
        <v>0</v>
      </c>
      <c r="L677">
        <f>'Previous Trades Import_OMS Quer'!L677</f>
        <v>0</v>
      </c>
      <c r="M677">
        <f>'Previous Trades Import_OMS Quer'!M677</f>
        <v>0</v>
      </c>
      <c r="N677">
        <f>'Previous Trades Import_OMS Quer'!N677</f>
        <v>0</v>
      </c>
      <c r="O677" t="str">
        <f>CLEAN('Previous Trades Import_OMS Quer'!O677)</f>
        <v/>
      </c>
      <c r="Q677" s="25">
        <f t="shared" si="20"/>
        <v>0</v>
      </c>
      <c r="R677" s="25" t="e">
        <f>VLOOKUP(O677,'Currency Balance'!$O$3:$Q$32,3,0)</f>
        <v>#N/A</v>
      </c>
      <c r="S677" t="e">
        <f t="shared" si="21"/>
        <v>#N/A</v>
      </c>
    </row>
    <row r="678" spans="1:19">
      <c r="A678">
        <f>'Previous Trades Import_OMS Quer'!A678</f>
        <v>0</v>
      </c>
      <c r="B678">
        <f>'Previous Trades Import_OMS Quer'!B678</f>
        <v>0</v>
      </c>
      <c r="C678" s="22">
        <f>'Previous Trades Import_OMS Quer'!C678</f>
        <v>0</v>
      </c>
      <c r="D678">
        <f>'Previous Trades Import_OMS Quer'!D678</f>
        <v>0</v>
      </c>
      <c r="E678" s="22">
        <f>'Previous Trades Import_OMS Quer'!E678</f>
        <v>0</v>
      </c>
      <c r="F678">
        <f>'Previous Trades Import_OMS Quer'!F678</f>
        <v>0</v>
      </c>
      <c r="G678">
        <f>'Previous Trades Import_OMS Quer'!G678</f>
        <v>0</v>
      </c>
      <c r="H678">
        <f>'Previous Trades Import_OMS Quer'!H678</f>
        <v>0</v>
      </c>
      <c r="I678">
        <f>'Previous Trades Import_OMS Quer'!I678</f>
        <v>0</v>
      </c>
      <c r="J678">
        <f>'Previous Trades Import_OMS Quer'!J678</f>
        <v>0</v>
      </c>
      <c r="K678">
        <f>'Previous Trades Import_OMS Quer'!K678</f>
        <v>0</v>
      </c>
      <c r="L678">
        <f>'Previous Trades Import_OMS Quer'!L678</f>
        <v>0</v>
      </c>
      <c r="M678">
        <f>'Previous Trades Import_OMS Quer'!M678</f>
        <v>0</v>
      </c>
      <c r="N678">
        <f>'Previous Trades Import_OMS Quer'!N678</f>
        <v>0</v>
      </c>
      <c r="O678" t="str">
        <f>CLEAN('Previous Trades Import_OMS Quer'!O678)</f>
        <v/>
      </c>
      <c r="Q678" s="25">
        <f t="shared" si="20"/>
        <v>0</v>
      </c>
      <c r="R678" s="25" t="e">
        <f>VLOOKUP(O678,'Currency Balance'!$O$3:$Q$32,3,0)</f>
        <v>#N/A</v>
      </c>
      <c r="S678" t="e">
        <f t="shared" si="21"/>
        <v>#N/A</v>
      </c>
    </row>
    <row r="679" spans="1:19">
      <c r="A679">
        <f>'Previous Trades Import_OMS Quer'!A679</f>
        <v>0</v>
      </c>
      <c r="B679">
        <f>'Previous Trades Import_OMS Quer'!B679</f>
        <v>0</v>
      </c>
      <c r="C679" s="22">
        <f>'Previous Trades Import_OMS Quer'!C679</f>
        <v>0</v>
      </c>
      <c r="D679">
        <f>'Previous Trades Import_OMS Quer'!D679</f>
        <v>0</v>
      </c>
      <c r="E679" s="22">
        <f>'Previous Trades Import_OMS Quer'!E679</f>
        <v>0</v>
      </c>
      <c r="F679">
        <f>'Previous Trades Import_OMS Quer'!F679</f>
        <v>0</v>
      </c>
      <c r="G679">
        <f>'Previous Trades Import_OMS Quer'!G679</f>
        <v>0</v>
      </c>
      <c r="H679">
        <f>'Previous Trades Import_OMS Quer'!H679</f>
        <v>0</v>
      </c>
      <c r="I679">
        <f>'Previous Trades Import_OMS Quer'!I679</f>
        <v>0</v>
      </c>
      <c r="J679">
        <f>'Previous Trades Import_OMS Quer'!J679</f>
        <v>0</v>
      </c>
      <c r="K679">
        <f>'Previous Trades Import_OMS Quer'!K679</f>
        <v>0</v>
      </c>
      <c r="L679">
        <f>'Previous Trades Import_OMS Quer'!L679</f>
        <v>0</v>
      </c>
      <c r="M679">
        <f>'Previous Trades Import_OMS Quer'!M679</f>
        <v>0</v>
      </c>
      <c r="N679">
        <f>'Previous Trades Import_OMS Quer'!N679</f>
        <v>0</v>
      </c>
      <c r="O679" t="str">
        <f>CLEAN('Previous Trades Import_OMS Quer'!O679)</f>
        <v/>
      </c>
      <c r="Q679" s="25">
        <f t="shared" si="20"/>
        <v>0</v>
      </c>
      <c r="R679" s="25" t="e">
        <f>VLOOKUP(O679,'Currency Balance'!$O$3:$Q$32,3,0)</f>
        <v>#N/A</v>
      </c>
      <c r="S679" t="e">
        <f t="shared" si="21"/>
        <v>#N/A</v>
      </c>
    </row>
    <row r="680" spans="1:19">
      <c r="A680">
        <f>'Previous Trades Import_OMS Quer'!A680</f>
        <v>0</v>
      </c>
      <c r="B680">
        <f>'Previous Trades Import_OMS Quer'!B680</f>
        <v>0</v>
      </c>
      <c r="C680" s="22">
        <f>'Previous Trades Import_OMS Quer'!C680</f>
        <v>0</v>
      </c>
      <c r="D680">
        <f>'Previous Trades Import_OMS Quer'!D680</f>
        <v>0</v>
      </c>
      <c r="E680" s="22">
        <f>'Previous Trades Import_OMS Quer'!E680</f>
        <v>0</v>
      </c>
      <c r="F680">
        <f>'Previous Trades Import_OMS Quer'!F680</f>
        <v>0</v>
      </c>
      <c r="G680">
        <f>'Previous Trades Import_OMS Quer'!G680</f>
        <v>0</v>
      </c>
      <c r="H680">
        <f>'Previous Trades Import_OMS Quer'!H680</f>
        <v>0</v>
      </c>
      <c r="I680">
        <f>'Previous Trades Import_OMS Quer'!I680</f>
        <v>0</v>
      </c>
      <c r="J680">
        <f>'Previous Trades Import_OMS Quer'!J680</f>
        <v>0</v>
      </c>
      <c r="K680">
        <f>'Previous Trades Import_OMS Quer'!K680</f>
        <v>0</v>
      </c>
      <c r="L680">
        <f>'Previous Trades Import_OMS Quer'!L680</f>
        <v>0</v>
      </c>
      <c r="M680">
        <f>'Previous Trades Import_OMS Quer'!M680</f>
        <v>0</v>
      </c>
      <c r="N680">
        <f>'Previous Trades Import_OMS Quer'!N680</f>
        <v>0</v>
      </c>
      <c r="O680" t="str">
        <f>CLEAN('Previous Trades Import_OMS Quer'!O680)</f>
        <v/>
      </c>
      <c r="Q680" s="25">
        <f t="shared" si="20"/>
        <v>0</v>
      </c>
      <c r="R680" s="25" t="e">
        <f>VLOOKUP(O680,'Currency Balance'!$O$3:$Q$32,3,0)</f>
        <v>#N/A</v>
      </c>
      <c r="S680" t="e">
        <f t="shared" si="21"/>
        <v>#N/A</v>
      </c>
    </row>
    <row r="681" spans="1:19">
      <c r="A681">
        <f>'Previous Trades Import_OMS Quer'!A681</f>
        <v>0</v>
      </c>
      <c r="B681">
        <f>'Previous Trades Import_OMS Quer'!B681</f>
        <v>0</v>
      </c>
      <c r="C681" s="22">
        <f>'Previous Trades Import_OMS Quer'!C681</f>
        <v>0</v>
      </c>
      <c r="D681">
        <f>'Previous Trades Import_OMS Quer'!D681</f>
        <v>0</v>
      </c>
      <c r="E681" s="22">
        <f>'Previous Trades Import_OMS Quer'!E681</f>
        <v>0</v>
      </c>
      <c r="F681">
        <f>'Previous Trades Import_OMS Quer'!F681</f>
        <v>0</v>
      </c>
      <c r="G681">
        <f>'Previous Trades Import_OMS Quer'!G681</f>
        <v>0</v>
      </c>
      <c r="H681">
        <f>'Previous Trades Import_OMS Quer'!H681</f>
        <v>0</v>
      </c>
      <c r="I681">
        <f>'Previous Trades Import_OMS Quer'!I681</f>
        <v>0</v>
      </c>
      <c r="J681">
        <f>'Previous Trades Import_OMS Quer'!J681</f>
        <v>0</v>
      </c>
      <c r="K681">
        <f>'Previous Trades Import_OMS Quer'!K681</f>
        <v>0</v>
      </c>
      <c r="L681">
        <f>'Previous Trades Import_OMS Quer'!L681</f>
        <v>0</v>
      </c>
      <c r="M681">
        <f>'Previous Trades Import_OMS Quer'!M681</f>
        <v>0</v>
      </c>
      <c r="N681">
        <f>'Previous Trades Import_OMS Quer'!N681</f>
        <v>0</v>
      </c>
      <c r="O681" t="str">
        <f>CLEAN('Previous Trades Import_OMS Quer'!O681)</f>
        <v/>
      </c>
      <c r="Q681" s="25">
        <f t="shared" si="20"/>
        <v>0</v>
      </c>
      <c r="R681" s="25" t="e">
        <f>VLOOKUP(O681,'Currency Balance'!$O$3:$Q$32,3,0)</f>
        <v>#N/A</v>
      </c>
      <c r="S681" t="e">
        <f t="shared" si="21"/>
        <v>#N/A</v>
      </c>
    </row>
    <row r="682" spans="1:19">
      <c r="A682">
        <f>'Previous Trades Import_OMS Quer'!A682</f>
        <v>0</v>
      </c>
      <c r="B682">
        <f>'Previous Trades Import_OMS Quer'!B682</f>
        <v>0</v>
      </c>
      <c r="C682" s="22">
        <f>'Previous Trades Import_OMS Quer'!C682</f>
        <v>0</v>
      </c>
      <c r="D682">
        <f>'Previous Trades Import_OMS Quer'!D682</f>
        <v>0</v>
      </c>
      <c r="E682" s="22">
        <f>'Previous Trades Import_OMS Quer'!E682</f>
        <v>0</v>
      </c>
      <c r="F682">
        <f>'Previous Trades Import_OMS Quer'!F682</f>
        <v>0</v>
      </c>
      <c r="G682">
        <f>'Previous Trades Import_OMS Quer'!G682</f>
        <v>0</v>
      </c>
      <c r="H682">
        <f>'Previous Trades Import_OMS Quer'!H682</f>
        <v>0</v>
      </c>
      <c r="I682">
        <f>'Previous Trades Import_OMS Quer'!I682</f>
        <v>0</v>
      </c>
      <c r="J682">
        <f>'Previous Trades Import_OMS Quer'!J682</f>
        <v>0</v>
      </c>
      <c r="K682">
        <f>'Previous Trades Import_OMS Quer'!K682</f>
        <v>0</v>
      </c>
      <c r="L682">
        <f>'Previous Trades Import_OMS Quer'!L682</f>
        <v>0</v>
      </c>
      <c r="M682">
        <f>'Previous Trades Import_OMS Quer'!M682</f>
        <v>0</v>
      </c>
      <c r="N682">
        <f>'Previous Trades Import_OMS Quer'!N682</f>
        <v>0</v>
      </c>
      <c r="O682" t="str">
        <f>CLEAN('Previous Trades Import_OMS Quer'!O682)</f>
        <v/>
      </c>
      <c r="Q682" s="25">
        <f t="shared" si="20"/>
        <v>0</v>
      </c>
      <c r="R682" s="25" t="e">
        <f>VLOOKUP(O682,'Currency Balance'!$O$3:$Q$32,3,0)</f>
        <v>#N/A</v>
      </c>
      <c r="S682" t="e">
        <f t="shared" si="21"/>
        <v>#N/A</v>
      </c>
    </row>
    <row r="683" spans="1:19">
      <c r="A683">
        <f>'Previous Trades Import_OMS Quer'!A683</f>
        <v>0</v>
      </c>
      <c r="B683">
        <f>'Previous Trades Import_OMS Quer'!B683</f>
        <v>0</v>
      </c>
      <c r="C683" s="22">
        <f>'Previous Trades Import_OMS Quer'!C683</f>
        <v>0</v>
      </c>
      <c r="D683">
        <f>'Previous Trades Import_OMS Quer'!D683</f>
        <v>0</v>
      </c>
      <c r="E683" s="22">
        <f>'Previous Trades Import_OMS Quer'!E683</f>
        <v>0</v>
      </c>
      <c r="F683">
        <f>'Previous Trades Import_OMS Quer'!F683</f>
        <v>0</v>
      </c>
      <c r="G683">
        <f>'Previous Trades Import_OMS Quer'!G683</f>
        <v>0</v>
      </c>
      <c r="H683">
        <f>'Previous Trades Import_OMS Quer'!H683</f>
        <v>0</v>
      </c>
      <c r="I683">
        <f>'Previous Trades Import_OMS Quer'!I683</f>
        <v>0</v>
      </c>
      <c r="J683">
        <f>'Previous Trades Import_OMS Quer'!J683</f>
        <v>0</v>
      </c>
      <c r="K683">
        <f>'Previous Trades Import_OMS Quer'!K683</f>
        <v>0</v>
      </c>
      <c r="L683">
        <f>'Previous Trades Import_OMS Quer'!L683</f>
        <v>0</v>
      </c>
      <c r="M683">
        <f>'Previous Trades Import_OMS Quer'!M683</f>
        <v>0</v>
      </c>
      <c r="N683">
        <f>'Previous Trades Import_OMS Quer'!N683</f>
        <v>0</v>
      </c>
      <c r="O683" t="str">
        <f>CLEAN('Previous Trades Import_OMS Quer'!O683)</f>
        <v/>
      </c>
      <c r="Q683" s="25">
        <f t="shared" si="20"/>
        <v>0</v>
      </c>
      <c r="R683" s="25" t="e">
        <f>VLOOKUP(O683,'Currency Balance'!$O$3:$Q$32,3,0)</f>
        <v>#N/A</v>
      </c>
      <c r="S683" t="e">
        <f t="shared" si="21"/>
        <v>#N/A</v>
      </c>
    </row>
    <row r="684" spans="1:19">
      <c r="A684">
        <f>'Previous Trades Import_OMS Quer'!A684</f>
        <v>0</v>
      </c>
      <c r="B684">
        <f>'Previous Trades Import_OMS Quer'!B684</f>
        <v>0</v>
      </c>
      <c r="C684" s="22">
        <f>'Previous Trades Import_OMS Quer'!C684</f>
        <v>0</v>
      </c>
      <c r="D684">
        <f>'Previous Trades Import_OMS Quer'!D684</f>
        <v>0</v>
      </c>
      <c r="E684" s="22">
        <f>'Previous Trades Import_OMS Quer'!E684</f>
        <v>0</v>
      </c>
      <c r="F684">
        <f>'Previous Trades Import_OMS Quer'!F684</f>
        <v>0</v>
      </c>
      <c r="G684">
        <f>'Previous Trades Import_OMS Quer'!G684</f>
        <v>0</v>
      </c>
      <c r="H684">
        <f>'Previous Trades Import_OMS Quer'!H684</f>
        <v>0</v>
      </c>
      <c r="I684">
        <f>'Previous Trades Import_OMS Quer'!I684</f>
        <v>0</v>
      </c>
      <c r="J684">
        <f>'Previous Trades Import_OMS Quer'!J684</f>
        <v>0</v>
      </c>
      <c r="K684">
        <f>'Previous Trades Import_OMS Quer'!K684</f>
        <v>0</v>
      </c>
      <c r="L684">
        <f>'Previous Trades Import_OMS Quer'!L684</f>
        <v>0</v>
      </c>
      <c r="M684">
        <f>'Previous Trades Import_OMS Quer'!M684</f>
        <v>0</v>
      </c>
      <c r="N684">
        <f>'Previous Trades Import_OMS Quer'!N684</f>
        <v>0</v>
      </c>
      <c r="O684" t="str">
        <f>CLEAN('Previous Trades Import_OMS Quer'!O684)</f>
        <v/>
      </c>
      <c r="Q684" s="25">
        <f t="shared" si="20"/>
        <v>0</v>
      </c>
      <c r="R684" s="25" t="e">
        <f>VLOOKUP(O684,'Currency Balance'!$O$3:$Q$32,3,0)</f>
        <v>#N/A</v>
      </c>
      <c r="S684" t="e">
        <f t="shared" si="21"/>
        <v>#N/A</v>
      </c>
    </row>
    <row r="685" spans="1:19">
      <c r="A685">
        <f>'Previous Trades Import_OMS Quer'!A685</f>
        <v>0</v>
      </c>
      <c r="B685">
        <f>'Previous Trades Import_OMS Quer'!B685</f>
        <v>0</v>
      </c>
      <c r="C685" s="22">
        <f>'Previous Trades Import_OMS Quer'!C685</f>
        <v>0</v>
      </c>
      <c r="D685">
        <f>'Previous Trades Import_OMS Quer'!D685</f>
        <v>0</v>
      </c>
      <c r="E685" s="22">
        <f>'Previous Trades Import_OMS Quer'!E685</f>
        <v>0</v>
      </c>
      <c r="F685">
        <f>'Previous Trades Import_OMS Quer'!F685</f>
        <v>0</v>
      </c>
      <c r="G685">
        <f>'Previous Trades Import_OMS Quer'!G685</f>
        <v>0</v>
      </c>
      <c r="H685">
        <f>'Previous Trades Import_OMS Quer'!H685</f>
        <v>0</v>
      </c>
      <c r="I685">
        <f>'Previous Trades Import_OMS Quer'!I685</f>
        <v>0</v>
      </c>
      <c r="J685">
        <f>'Previous Trades Import_OMS Quer'!J685</f>
        <v>0</v>
      </c>
      <c r="K685">
        <f>'Previous Trades Import_OMS Quer'!K685</f>
        <v>0</v>
      </c>
      <c r="L685">
        <f>'Previous Trades Import_OMS Quer'!L685</f>
        <v>0</v>
      </c>
      <c r="M685">
        <f>'Previous Trades Import_OMS Quer'!M685</f>
        <v>0</v>
      </c>
      <c r="N685">
        <f>'Previous Trades Import_OMS Quer'!N685</f>
        <v>0</v>
      </c>
      <c r="O685" t="str">
        <f>CLEAN('Previous Trades Import_OMS Quer'!O685)</f>
        <v/>
      </c>
      <c r="Q685" s="25">
        <f t="shared" si="20"/>
        <v>0</v>
      </c>
      <c r="R685" s="25" t="e">
        <f>VLOOKUP(O685,'Currency Balance'!$O$3:$Q$32,3,0)</f>
        <v>#N/A</v>
      </c>
      <c r="S685" t="e">
        <f t="shared" si="21"/>
        <v>#N/A</v>
      </c>
    </row>
    <row r="686" spans="1:19">
      <c r="A686">
        <f>'Previous Trades Import_OMS Quer'!A686</f>
        <v>0</v>
      </c>
      <c r="B686">
        <f>'Previous Trades Import_OMS Quer'!B686</f>
        <v>0</v>
      </c>
      <c r="C686" s="22">
        <f>'Previous Trades Import_OMS Quer'!C686</f>
        <v>0</v>
      </c>
      <c r="D686">
        <f>'Previous Trades Import_OMS Quer'!D686</f>
        <v>0</v>
      </c>
      <c r="E686" s="22">
        <f>'Previous Trades Import_OMS Quer'!E686</f>
        <v>0</v>
      </c>
      <c r="F686">
        <f>'Previous Trades Import_OMS Quer'!F686</f>
        <v>0</v>
      </c>
      <c r="G686">
        <f>'Previous Trades Import_OMS Quer'!G686</f>
        <v>0</v>
      </c>
      <c r="H686">
        <f>'Previous Trades Import_OMS Quer'!H686</f>
        <v>0</v>
      </c>
      <c r="I686">
        <f>'Previous Trades Import_OMS Quer'!I686</f>
        <v>0</v>
      </c>
      <c r="J686">
        <f>'Previous Trades Import_OMS Quer'!J686</f>
        <v>0</v>
      </c>
      <c r="K686">
        <f>'Previous Trades Import_OMS Quer'!K686</f>
        <v>0</v>
      </c>
      <c r="L686">
        <f>'Previous Trades Import_OMS Quer'!L686</f>
        <v>0</v>
      </c>
      <c r="M686">
        <f>'Previous Trades Import_OMS Quer'!M686</f>
        <v>0</v>
      </c>
      <c r="N686">
        <f>'Previous Trades Import_OMS Quer'!N686</f>
        <v>0</v>
      </c>
      <c r="O686" t="str">
        <f>CLEAN('Previous Trades Import_OMS Quer'!O686)</f>
        <v/>
      </c>
      <c r="Q686" s="25">
        <f t="shared" si="20"/>
        <v>0</v>
      </c>
      <c r="R686" s="25" t="e">
        <f>VLOOKUP(O686,'Currency Balance'!$O$3:$Q$32,3,0)</f>
        <v>#N/A</v>
      </c>
      <c r="S686" t="e">
        <f t="shared" si="21"/>
        <v>#N/A</v>
      </c>
    </row>
    <row r="687" spans="1:19">
      <c r="A687">
        <f>'Previous Trades Import_OMS Quer'!A687</f>
        <v>0</v>
      </c>
      <c r="B687">
        <f>'Previous Trades Import_OMS Quer'!B687</f>
        <v>0</v>
      </c>
      <c r="C687" s="22">
        <f>'Previous Trades Import_OMS Quer'!C687</f>
        <v>0</v>
      </c>
      <c r="D687">
        <f>'Previous Trades Import_OMS Quer'!D687</f>
        <v>0</v>
      </c>
      <c r="E687" s="22">
        <f>'Previous Trades Import_OMS Quer'!E687</f>
        <v>0</v>
      </c>
      <c r="F687">
        <f>'Previous Trades Import_OMS Quer'!F687</f>
        <v>0</v>
      </c>
      <c r="G687">
        <f>'Previous Trades Import_OMS Quer'!G687</f>
        <v>0</v>
      </c>
      <c r="H687">
        <f>'Previous Trades Import_OMS Quer'!H687</f>
        <v>0</v>
      </c>
      <c r="I687">
        <f>'Previous Trades Import_OMS Quer'!I687</f>
        <v>0</v>
      </c>
      <c r="J687">
        <f>'Previous Trades Import_OMS Quer'!J687</f>
        <v>0</v>
      </c>
      <c r="K687">
        <f>'Previous Trades Import_OMS Quer'!K687</f>
        <v>0</v>
      </c>
      <c r="L687">
        <f>'Previous Trades Import_OMS Quer'!L687</f>
        <v>0</v>
      </c>
      <c r="M687">
        <f>'Previous Trades Import_OMS Quer'!M687</f>
        <v>0</v>
      </c>
      <c r="N687">
        <f>'Previous Trades Import_OMS Quer'!N687</f>
        <v>0</v>
      </c>
      <c r="O687" t="str">
        <f>CLEAN('Previous Trades Import_OMS Quer'!O687)</f>
        <v/>
      </c>
      <c r="Q687" s="25">
        <f t="shared" si="20"/>
        <v>0</v>
      </c>
      <c r="R687" s="25" t="e">
        <f>VLOOKUP(O687,'Currency Balance'!$O$3:$Q$32,3,0)</f>
        <v>#N/A</v>
      </c>
      <c r="S687" t="e">
        <f t="shared" si="21"/>
        <v>#N/A</v>
      </c>
    </row>
    <row r="688" spans="1:19">
      <c r="A688">
        <f>'Previous Trades Import_OMS Quer'!A688</f>
        <v>0</v>
      </c>
      <c r="B688">
        <f>'Previous Trades Import_OMS Quer'!B688</f>
        <v>0</v>
      </c>
      <c r="C688" s="22">
        <f>'Previous Trades Import_OMS Quer'!C688</f>
        <v>0</v>
      </c>
      <c r="D688">
        <f>'Previous Trades Import_OMS Quer'!D688</f>
        <v>0</v>
      </c>
      <c r="E688" s="22">
        <f>'Previous Trades Import_OMS Quer'!E688</f>
        <v>0</v>
      </c>
      <c r="F688">
        <f>'Previous Trades Import_OMS Quer'!F688</f>
        <v>0</v>
      </c>
      <c r="G688">
        <f>'Previous Trades Import_OMS Quer'!G688</f>
        <v>0</v>
      </c>
      <c r="H688">
        <f>'Previous Trades Import_OMS Quer'!H688</f>
        <v>0</v>
      </c>
      <c r="I688">
        <f>'Previous Trades Import_OMS Quer'!I688</f>
        <v>0</v>
      </c>
      <c r="J688">
        <f>'Previous Trades Import_OMS Quer'!J688</f>
        <v>0</v>
      </c>
      <c r="K688">
        <f>'Previous Trades Import_OMS Quer'!K688</f>
        <v>0</v>
      </c>
      <c r="L688">
        <f>'Previous Trades Import_OMS Quer'!L688</f>
        <v>0</v>
      </c>
      <c r="M688">
        <f>'Previous Trades Import_OMS Quer'!M688</f>
        <v>0</v>
      </c>
      <c r="N688">
        <f>'Previous Trades Import_OMS Quer'!N688</f>
        <v>0</v>
      </c>
      <c r="O688" t="str">
        <f>CLEAN('Previous Trades Import_OMS Quer'!O688)</f>
        <v/>
      </c>
      <c r="Q688" s="25">
        <f t="shared" si="20"/>
        <v>0</v>
      </c>
      <c r="R688" s="25" t="e">
        <f>VLOOKUP(O688,'Currency Balance'!$O$3:$Q$32,3,0)</f>
        <v>#N/A</v>
      </c>
      <c r="S688" t="e">
        <f t="shared" si="21"/>
        <v>#N/A</v>
      </c>
    </row>
    <row r="689" spans="1:19">
      <c r="A689">
        <f>'Previous Trades Import_OMS Quer'!A689</f>
        <v>0</v>
      </c>
      <c r="B689">
        <f>'Previous Trades Import_OMS Quer'!B689</f>
        <v>0</v>
      </c>
      <c r="C689" s="22">
        <f>'Previous Trades Import_OMS Quer'!C689</f>
        <v>0</v>
      </c>
      <c r="D689">
        <f>'Previous Trades Import_OMS Quer'!D689</f>
        <v>0</v>
      </c>
      <c r="E689" s="22">
        <f>'Previous Trades Import_OMS Quer'!E689</f>
        <v>0</v>
      </c>
      <c r="F689">
        <f>'Previous Trades Import_OMS Quer'!F689</f>
        <v>0</v>
      </c>
      <c r="G689">
        <f>'Previous Trades Import_OMS Quer'!G689</f>
        <v>0</v>
      </c>
      <c r="H689">
        <f>'Previous Trades Import_OMS Quer'!H689</f>
        <v>0</v>
      </c>
      <c r="I689">
        <f>'Previous Trades Import_OMS Quer'!I689</f>
        <v>0</v>
      </c>
      <c r="J689">
        <f>'Previous Trades Import_OMS Quer'!J689</f>
        <v>0</v>
      </c>
      <c r="K689">
        <f>'Previous Trades Import_OMS Quer'!K689</f>
        <v>0</v>
      </c>
      <c r="L689">
        <f>'Previous Trades Import_OMS Quer'!L689</f>
        <v>0</v>
      </c>
      <c r="M689">
        <f>'Previous Trades Import_OMS Quer'!M689</f>
        <v>0</v>
      </c>
      <c r="N689">
        <f>'Previous Trades Import_OMS Quer'!N689</f>
        <v>0</v>
      </c>
      <c r="O689" t="str">
        <f>CLEAN('Previous Trades Import_OMS Quer'!O689)</f>
        <v/>
      </c>
      <c r="Q689" s="25">
        <f t="shared" si="20"/>
        <v>0</v>
      </c>
      <c r="R689" s="25" t="e">
        <f>VLOOKUP(O689,'Currency Balance'!$O$3:$Q$32,3,0)</f>
        <v>#N/A</v>
      </c>
      <c r="S689" t="e">
        <f t="shared" si="21"/>
        <v>#N/A</v>
      </c>
    </row>
    <row r="690" spans="1:19">
      <c r="A690">
        <f>'Previous Trades Import_OMS Quer'!A690</f>
        <v>0</v>
      </c>
      <c r="B690">
        <f>'Previous Trades Import_OMS Quer'!B690</f>
        <v>0</v>
      </c>
      <c r="C690" s="22">
        <f>'Previous Trades Import_OMS Quer'!C690</f>
        <v>0</v>
      </c>
      <c r="D690">
        <f>'Previous Trades Import_OMS Quer'!D690</f>
        <v>0</v>
      </c>
      <c r="E690" s="22">
        <f>'Previous Trades Import_OMS Quer'!E690</f>
        <v>0</v>
      </c>
      <c r="F690">
        <f>'Previous Trades Import_OMS Quer'!F690</f>
        <v>0</v>
      </c>
      <c r="G690">
        <f>'Previous Trades Import_OMS Quer'!G690</f>
        <v>0</v>
      </c>
      <c r="H690">
        <f>'Previous Trades Import_OMS Quer'!H690</f>
        <v>0</v>
      </c>
      <c r="I690">
        <f>'Previous Trades Import_OMS Quer'!I690</f>
        <v>0</v>
      </c>
      <c r="J690">
        <f>'Previous Trades Import_OMS Quer'!J690</f>
        <v>0</v>
      </c>
      <c r="K690">
        <f>'Previous Trades Import_OMS Quer'!K690</f>
        <v>0</v>
      </c>
      <c r="L690">
        <f>'Previous Trades Import_OMS Quer'!L690</f>
        <v>0</v>
      </c>
      <c r="M690">
        <f>'Previous Trades Import_OMS Quer'!M690</f>
        <v>0</v>
      </c>
      <c r="N690">
        <f>'Previous Trades Import_OMS Quer'!N690</f>
        <v>0</v>
      </c>
      <c r="O690" t="str">
        <f>CLEAN('Previous Trades Import_OMS Quer'!O690)</f>
        <v/>
      </c>
      <c r="Q690" s="25">
        <f t="shared" si="20"/>
        <v>0</v>
      </c>
      <c r="R690" s="25" t="e">
        <f>VLOOKUP(O690,'Currency Balance'!$O$3:$Q$32,3,0)</f>
        <v>#N/A</v>
      </c>
      <c r="S690" t="e">
        <f t="shared" si="21"/>
        <v>#N/A</v>
      </c>
    </row>
    <row r="691" spans="1:19">
      <c r="A691">
        <f>'Previous Trades Import_OMS Quer'!A691</f>
        <v>0</v>
      </c>
      <c r="B691">
        <f>'Previous Trades Import_OMS Quer'!B691</f>
        <v>0</v>
      </c>
      <c r="C691" s="22">
        <f>'Previous Trades Import_OMS Quer'!C691</f>
        <v>0</v>
      </c>
      <c r="D691">
        <f>'Previous Trades Import_OMS Quer'!D691</f>
        <v>0</v>
      </c>
      <c r="E691" s="22">
        <f>'Previous Trades Import_OMS Quer'!E691</f>
        <v>0</v>
      </c>
      <c r="F691">
        <f>'Previous Trades Import_OMS Quer'!F691</f>
        <v>0</v>
      </c>
      <c r="G691">
        <f>'Previous Trades Import_OMS Quer'!G691</f>
        <v>0</v>
      </c>
      <c r="H691">
        <f>'Previous Trades Import_OMS Quer'!H691</f>
        <v>0</v>
      </c>
      <c r="I691">
        <f>'Previous Trades Import_OMS Quer'!I691</f>
        <v>0</v>
      </c>
      <c r="J691">
        <f>'Previous Trades Import_OMS Quer'!J691</f>
        <v>0</v>
      </c>
      <c r="K691">
        <f>'Previous Trades Import_OMS Quer'!K691</f>
        <v>0</v>
      </c>
      <c r="L691">
        <f>'Previous Trades Import_OMS Quer'!L691</f>
        <v>0</v>
      </c>
      <c r="M691">
        <f>'Previous Trades Import_OMS Quer'!M691</f>
        <v>0</v>
      </c>
      <c r="N691">
        <f>'Previous Trades Import_OMS Quer'!N691</f>
        <v>0</v>
      </c>
      <c r="O691" t="str">
        <f>CLEAN('Previous Trades Import_OMS Quer'!O691)</f>
        <v/>
      </c>
      <c r="Q691" s="25">
        <f t="shared" si="20"/>
        <v>0</v>
      </c>
      <c r="R691" s="25" t="e">
        <f>VLOOKUP(O691,'Currency Balance'!$O$3:$Q$32,3,0)</f>
        <v>#N/A</v>
      </c>
      <c r="S691" t="e">
        <f t="shared" si="21"/>
        <v>#N/A</v>
      </c>
    </row>
    <row r="692" spans="1:19">
      <c r="A692">
        <f>'Previous Trades Import_OMS Quer'!A692</f>
        <v>0</v>
      </c>
      <c r="B692">
        <f>'Previous Trades Import_OMS Quer'!B692</f>
        <v>0</v>
      </c>
      <c r="C692" s="22">
        <f>'Previous Trades Import_OMS Quer'!C692</f>
        <v>0</v>
      </c>
      <c r="D692">
        <f>'Previous Trades Import_OMS Quer'!D692</f>
        <v>0</v>
      </c>
      <c r="E692" s="22">
        <f>'Previous Trades Import_OMS Quer'!E692</f>
        <v>0</v>
      </c>
      <c r="F692">
        <f>'Previous Trades Import_OMS Quer'!F692</f>
        <v>0</v>
      </c>
      <c r="G692">
        <f>'Previous Trades Import_OMS Quer'!G692</f>
        <v>0</v>
      </c>
      <c r="H692">
        <f>'Previous Trades Import_OMS Quer'!H692</f>
        <v>0</v>
      </c>
      <c r="I692">
        <f>'Previous Trades Import_OMS Quer'!I692</f>
        <v>0</v>
      </c>
      <c r="J692">
        <f>'Previous Trades Import_OMS Quer'!J692</f>
        <v>0</v>
      </c>
      <c r="K692">
        <f>'Previous Trades Import_OMS Quer'!K692</f>
        <v>0</v>
      </c>
      <c r="L692">
        <f>'Previous Trades Import_OMS Quer'!L692</f>
        <v>0</v>
      </c>
      <c r="M692">
        <f>'Previous Trades Import_OMS Quer'!M692</f>
        <v>0</v>
      </c>
      <c r="N692">
        <f>'Previous Trades Import_OMS Quer'!N692</f>
        <v>0</v>
      </c>
      <c r="O692" t="str">
        <f>CLEAN('Previous Trades Import_OMS Quer'!O692)</f>
        <v/>
      </c>
      <c r="Q692" s="25">
        <f t="shared" si="20"/>
        <v>0</v>
      </c>
      <c r="R692" s="25" t="e">
        <f>VLOOKUP(O692,'Currency Balance'!$O$3:$Q$32,3,0)</f>
        <v>#N/A</v>
      </c>
      <c r="S692" t="e">
        <f t="shared" si="21"/>
        <v>#N/A</v>
      </c>
    </row>
    <row r="693" spans="1:19">
      <c r="A693">
        <f>'Previous Trades Import_OMS Quer'!A693</f>
        <v>0</v>
      </c>
      <c r="B693">
        <f>'Previous Trades Import_OMS Quer'!B693</f>
        <v>0</v>
      </c>
      <c r="C693" s="22">
        <f>'Previous Trades Import_OMS Quer'!C693</f>
        <v>0</v>
      </c>
      <c r="D693">
        <f>'Previous Trades Import_OMS Quer'!D693</f>
        <v>0</v>
      </c>
      <c r="E693" s="22">
        <f>'Previous Trades Import_OMS Quer'!E693</f>
        <v>0</v>
      </c>
      <c r="F693">
        <f>'Previous Trades Import_OMS Quer'!F693</f>
        <v>0</v>
      </c>
      <c r="G693">
        <f>'Previous Trades Import_OMS Quer'!G693</f>
        <v>0</v>
      </c>
      <c r="H693">
        <f>'Previous Trades Import_OMS Quer'!H693</f>
        <v>0</v>
      </c>
      <c r="I693">
        <f>'Previous Trades Import_OMS Quer'!I693</f>
        <v>0</v>
      </c>
      <c r="J693">
        <f>'Previous Trades Import_OMS Quer'!J693</f>
        <v>0</v>
      </c>
      <c r="K693">
        <f>'Previous Trades Import_OMS Quer'!K693</f>
        <v>0</v>
      </c>
      <c r="L693">
        <f>'Previous Trades Import_OMS Quer'!L693</f>
        <v>0</v>
      </c>
      <c r="M693">
        <f>'Previous Trades Import_OMS Quer'!M693</f>
        <v>0</v>
      </c>
      <c r="N693">
        <f>'Previous Trades Import_OMS Quer'!N693</f>
        <v>0</v>
      </c>
      <c r="O693" t="str">
        <f>CLEAN('Previous Trades Import_OMS Quer'!O693)</f>
        <v/>
      </c>
      <c r="Q693" s="25">
        <f t="shared" si="20"/>
        <v>0</v>
      </c>
      <c r="R693" s="25" t="e">
        <f>VLOOKUP(O693,'Currency Balance'!$O$3:$Q$32,3,0)</f>
        <v>#N/A</v>
      </c>
      <c r="S693" t="e">
        <f t="shared" si="21"/>
        <v>#N/A</v>
      </c>
    </row>
    <row r="694" spans="1:19">
      <c r="A694">
        <f>'Previous Trades Import_OMS Quer'!A694</f>
        <v>0</v>
      </c>
      <c r="B694">
        <f>'Previous Trades Import_OMS Quer'!B694</f>
        <v>0</v>
      </c>
      <c r="C694" s="22">
        <f>'Previous Trades Import_OMS Quer'!C694</f>
        <v>0</v>
      </c>
      <c r="D694">
        <f>'Previous Trades Import_OMS Quer'!D694</f>
        <v>0</v>
      </c>
      <c r="E694" s="22">
        <f>'Previous Trades Import_OMS Quer'!E694</f>
        <v>0</v>
      </c>
      <c r="F694">
        <f>'Previous Trades Import_OMS Quer'!F694</f>
        <v>0</v>
      </c>
      <c r="G694">
        <f>'Previous Trades Import_OMS Quer'!G694</f>
        <v>0</v>
      </c>
      <c r="H694">
        <f>'Previous Trades Import_OMS Quer'!H694</f>
        <v>0</v>
      </c>
      <c r="I694">
        <f>'Previous Trades Import_OMS Quer'!I694</f>
        <v>0</v>
      </c>
      <c r="J694">
        <f>'Previous Trades Import_OMS Quer'!J694</f>
        <v>0</v>
      </c>
      <c r="K694">
        <f>'Previous Trades Import_OMS Quer'!K694</f>
        <v>0</v>
      </c>
      <c r="L694">
        <f>'Previous Trades Import_OMS Quer'!L694</f>
        <v>0</v>
      </c>
      <c r="M694">
        <f>'Previous Trades Import_OMS Quer'!M694</f>
        <v>0</v>
      </c>
      <c r="N694">
        <f>'Previous Trades Import_OMS Quer'!N694</f>
        <v>0</v>
      </c>
      <c r="O694" t="str">
        <f>CLEAN('Previous Trades Import_OMS Quer'!O694)</f>
        <v/>
      </c>
      <c r="Q694" s="25">
        <f t="shared" si="20"/>
        <v>0</v>
      </c>
      <c r="R694" s="25" t="e">
        <f>VLOOKUP(O694,'Currency Balance'!$O$3:$Q$32,3,0)</f>
        <v>#N/A</v>
      </c>
      <c r="S694" t="e">
        <f t="shared" si="21"/>
        <v>#N/A</v>
      </c>
    </row>
    <row r="695" spans="1:19">
      <c r="A695">
        <f>'Previous Trades Import_OMS Quer'!A695</f>
        <v>0</v>
      </c>
      <c r="B695">
        <f>'Previous Trades Import_OMS Quer'!B695</f>
        <v>0</v>
      </c>
      <c r="C695" s="22">
        <f>'Previous Trades Import_OMS Quer'!C695</f>
        <v>0</v>
      </c>
      <c r="D695">
        <f>'Previous Trades Import_OMS Quer'!D695</f>
        <v>0</v>
      </c>
      <c r="E695" s="22">
        <f>'Previous Trades Import_OMS Quer'!E695</f>
        <v>0</v>
      </c>
      <c r="F695">
        <f>'Previous Trades Import_OMS Quer'!F695</f>
        <v>0</v>
      </c>
      <c r="G695">
        <f>'Previous Trades Import_OMS Quer'!G695</f>
        <v>0</v>
      </c>
      <c r="H695">
        <f>'Previous Trades Import_OMS Quer'!H695</f>
        <v>0</v>
      </c>
      <c r="I695">
        <f>'Previous Trades Import_OMS Quer'!I695</f>
        <v>0</v>
      </c>
      <c r="J695">
        <f>'Previous Trades Import_OMS Quer'!J695</f>
        <v>0</v>
      </c>
      <c r="K695">
        <f>'Previous Trades Import_OMS Quer'!K695</f>
        <v>0</v>
      </c>
      <c r="L695">
        <f>'Previous Trades Import_OMS Quer'!L695</f>
        <v>0</v>
      </c>
      <c r="M695">
        <f>'Previous Trades Import_OMS Quer'!M695</f>
        <v>0</v>
      </c>
      <c r="N695">
        <f>'Previous Trades Import_OMS Quer'!N695</f>
        <v>0</v>
      </c>
      <c r="O695" t="str">
        <f>CLEAN('Previous Trades Import_OMS Quer'!O695)</f>
        <v/>
      </c>
      <c r="Q695" s="25">
        <f t="shared" si="20"/>
        <v>0</v>
      </c>
      <c r="R695" s="25" t="e">
        <f>VLOOKUP(O695,'Currency Balance'!$O$3:$Q$32,3,0)</f>
        <v>#N/A</v>
      </c>
      <c r="S695" t="e">
        <f t="shared" si="21"/>
        <v>#N/A</v>
      </c>
    </row>
    <row r="696" spans="1:19">
      <c r="A696">
        <f>'Previous Trades Import_OMS Quer'!A696</f>
        <v>0</v>
      </c>
      <c r="B696">
        <f>'Previous Trades Import_OMS Quer'!B696</f>
        <v>0</v>
      </c>
      <c r="C696" s="22">
        <f>'Previous Trades Import_OMS Quer'!C696</f>
        <v>0</v>
      </c>
      <c r="D696">
        <f>'Previous Trades Import_OMS Quer'!D696</f>
        <v>0</v>
      </c>
      <c r="E696" s="22">
        <f>'Previous Trades Import_OMS Quer'!E696</f>
        <v>0</v>
      </c>
      <c r="F696">
        <f>'Previous Trades Import_OMS Quer'!F696</f>
        <v>0</v>
      </c>
      <c r="G696">
        <f>'Previous Trades Import_OMS Quer'!G696</f>
        <v>0</v>
      </c>
      <c r="H696">
        <f>'Previous Trades Import_OMS Quer'!H696</f>
        <v>0</v>
      </c>
      <c r="I696">
        <f>'Previous Trades Import_OMS Quer'!I696</f>
        <v>0</v>
      </c>
      <c r="J696">
        <f>'Previous Trades Import_OMS Quer'!J696</f>
        <v>0</v>
      </c>
      <c r="K696">
        <f>'Previous Trades Import_OMS Quer'!K696</f>
        <v>0</v>
      </c>
      <c r="L696">
        <f>'Previous Trades Import_OMS Quer'!L696</f>
        <v>0</v>
      </c>
      <c r="M696">
        <f>'Previous Trades Import_OMS Quer'!M696</f>
        <v>0</v>
      </c>
      <c r="N696">
        <f>'Previous Trades Import_OMS Quer'!N696</f>
        <v>0</v>
      </c>
      <c r="O696" t="str">
        <f>CLEAN('Previous Trades Import_OMS Quer'!O696)</f>
        <v/>
      </c>
      <c r="Q696" s="25">
        <f t="shared" si="20"/>
        <v>0</v>
      </c>
      <c r="R696" s="25" t="e">
        <f>VLOOKUP(O696,'Currency Balance'!$O$3:$Q$32,3,0)</f>
        <v>#N/A</v>
      </c>
      <c r="S696" t="e">
        <f t="shared" si="21"/>
        <v>#N/A</v>
      </c>
    </row>
    <row r="697" spans="1:19">
      <c r="A697">
        <f>'Previous Trades Import_OMS Quer'!A697</f>
        <v>0</v>
      </c>
      <c r="B697">
        <f>'Previous Trades Import_OMS Quer'!B697</f>
        <v>0</v>
      </c>
      <c r="C697" s="22">
        <f>'Previous Trades Import_OMS Quer'!C697</f>
        <v>0</v>
      </c>
      <c r="D697">
        <f>'Previous Trades Import_OMS Quer'!D697</f>
        <v>0</v>
      </c>
      <c r="E697" s="22">
        <f>'Previous Trades Import_OMS Quer'!E697</f>
        <v>0</v>
      </c>
      <c r="F697">
        <f>'Previous Trades Import_OMS Quer'!F697</f>
        <v>0</v>
      </c>
      <c r="G697">
        <f>'Previous Trades Import_OMS Quer'!G697</f>
        <v>0</v>
      </c>
      <c r="H697">
        <f>'Previous Trades Import_OMS Quer'!H697</f>
        <v>0</v>
      </c>
      <c r="I697">
        <f>'Previous Trades Import_OMS Quer'!I697</f>
        <v>0</v>
      </c>
      <c r="J697">
        <f>'Previous Trades Import_OMS Quer'!J697</f>
        <v>0</v>
      </c>
      <c r="K697">
        <f>'Previous Trades Import_OMS Quer'!K697</f>
        <v>0</v>
      </c>
      <c r="L697">
        <f>'Previous Trades Import_OMS Quer'!L697</f>
        <v>0</v>
      </c>
      <c r="M697">
        <f>'Previous Trades Import_OMS Quer'!M697</f>
        <v>0</v>
      </c>
      <c r="N697">
        <f>'Previous Trades Import_OMS Quer'!N697</f>
        <v>0</v>
      </c>
      <c r="O697" t="str">
        <f>CLEAN('Previous Trades Import_OMS Quer'!O697)</f>
        <v/>
      </c>
      <c r="Q697" s="25">
        <f t="shared" si="20"/>
        <v>0</v>
      </c>
      <c r="R697" s="25" t="e">
        <f>VLOOKUP(O697,'Currency Balance'!$O$3:$Q$32,3,0)</f>
        <v>#N/A</v>
      </c>
      <c r="S697" t="e">
        <f t="shared" si="21"/>
        <v>#N/A</v>
      </c>
    </row>
    <row r="698" spans="1:19">
      <c r="A698">
        <f>'Previous Trades Import_OMS Quer'!A698</f>
        <v>0</v>
      </c>
      <c r="B698">
        <f>'Previous Trades Import_OMS Quer'!B698</f>
        <v>0</v>
      </c>
      <c r="C698" s="22">
        <f>'Previous Trades Import_OMS Quer'!C698</f>
        <v>0</v>
      </c>
      <c r="D698">
        <f>'Previous Trades Import_OMS Quer'!D698</f>
        <v>0</v>
      </c>
      <c r="E698" s="22">
        <f>'Previous Trades Import_OMS Quer'!E698</f>
        <v>0</v>
      </c>
      <c r="F698">
        <f>'Previous Trades Import_OMS Quer'!F698</f>
        <v>0</v>
      </c>
      <c r="G698">
        <f>'Previous Trades Import_OMS Quer'!G698</f>
        <v>0</v>
      </c>
      <c r="H698">
        <f>'Previous Trades Import_OMS Quer'!H698</f>
        <v>0</v>
      </c>
      <c r="I698">
        <f>'Previous Trades Import_OMS Quer'!I698</f>
        <v>0</v>
      </c>
      <c r="J698">
        <f>'Previous Trades Import_OMS Quer'!J698</f>
        <v>0</v>
      </c>
      <c r="K698">
        <f>'Previous Trades Import_OMS Quer'!K698</f>
        <v>0</v>
      </c>
      <c r="L698">
        <f>'Previous Trades Import_OMS Quer'!L698</f>
        <v>0</v>
      </c>
      <c r="M698">
        <f>'Previous Trades Import_OMS Quer'!M698</f>
        <v>0</v>
      </c>
      <c r="N698">
        <f>'Previous Trades Import_OMS Quer'!N698</f>
        <v>0</v>
      </c>
      <c r="O698" t="str">
        <f>CLEAN('Previous Trades Import_OMS Quer'!O698)</f>
        <v/>
      </c>
      <c r="Q698" s="25">
        <f t="shared" si="20"/>
        <v>0</v>
      </c>
      <c r="R698" s="25" t="e">
        <f>VLOOKUP(O698,'Currency Balance'!$O$3:$Q$32,3,0)</f>
        <v>#N/A</v>
      </c>
      <c r="S698" t="e">
        <f t="shared" si="21"/>
        <v>#N/A</v>
      </c>
    </row>
    <row r="699" spans="1:19">
      <c r="A699">
        <f>'Previous Trades Import_OMS Quer'!A699</f>
        <v>0</v>
      </c>
      <c r="B699">
        <f>'Previous Trades Import_OMS Quer'!B699</f>
        <v>0</v>
      </c>
      <c r="C699" s="22">
        <f>'Previous Trades Import_OMS Quer'!C699</f>
        <v>0</v>
      </c>
      <c r="D699">
        <f>'Previous Trades Import_OMS Quer'!D699</f>
        <v>0</v>
      </c>
      <c r="E699" s="22">
        <f>'Previous Trades Import_OMS Quer'!E699</f>
        <v>0</v>
      </c>
      <c r="F699">
        <f>'Previous Trades Import_OMS Quer'!F699</f>
        <v>0</v>
      </c>
      <c r="G699">
        <f>'Previous Trades Import_OMS Quer'!G699</f>
        <v>0</v>
      </c>
      <c r="H699">
        <f>'Previous Trades Import_OMS Quer'!H699</f>
        <v>0</v>
      </c>
      <c r="I699">
        <f>'Previous Trades Import_OMS Quer'!I699</f>
        <v>0</v>
      </c>
      <c r="J699">
        <f>'Previous Trades Import_OMS Quer'!J699</f>
        <v>0</v>
      </c>
      <c r="K699">
        <f>'Previous Trades Import_OMS Quer'!K699</f>
        <v>0</v>
      </c>
      <c r="L699">
        <f>'Previous Trades Import_OMS Quer'!L699</f>
        <v>0</v>
      </c>
      <c r="M699">
        <f>'Previous Trades Import_OMS Quer'!M699</f>
        <v>0</v>
      </c>
      <c r="N699">
        <f>'Previous Trades Import_OMS Quer'!N699</f>
        <v>0</v>
      </c>
      <c r="O699" t="str">
        <f>CLEAN('Previous Trades Import_OMS Quer'!O699)</f>
        <v/>
      </c>
      <c r="Q699" s="25">
        <f t="shared" si="20"/>
        <v>0</v>
      </c>
      <c r="R699" s="25" t="e">
        <f>VLOOKUP(O699,'Currency Balance'!$O$3:$Q$32,3,0)</f>
        <v>#N/A</v>
      </c>
      <c r="S699" t="e">
        <f t="shared" si="21"/>
        <v>#N/A</v>
      </c>
    </row>
    <row r="700" spans="1:19">
      <c r="A700">
        <f>'Previous Trades Import_OMS Quer'!A700</f>
        <v>0</v>
      </c>
      <c r="B700">
        <f>'Previous Trades Import_OMS Quer'!B700</f>
        <v>0</v>
      </c>
      <c r="C700" s="22">
        <f>'Previous Trades Import_OMS Quer'!C700</f>
        <v>0</v>
      </c>
      <c r="D700">
        <f>'Previous Trades Import_OMS Quer'!D700</f>
        <v>0</v>
      </c>
      <c r="E700" s="22">
        <f>'Previous Trades Import_OMS Quer'!E700</f>
        <v>0</v>
      </c>
      <c r="F700">
        <f>'Previous Trades Import_OMS Quer'!F700</f>
        <v>0</v>
      </c>
      <c r="G700">
        <f>'Previous Trades Import_OMS Quer'!G700</f>
        <v>0</v>
      </c>
      <c r="H700">
        <f>'Previous Trades Import_OMS Quer'!H700</f>
        <v>0</v>
      </c>
      <c r="I700">
        <f>'Previous Trades Import_OMS Quer'!I700</f>
        <v>0</v>
      </c>
      <c r="J700">
        <f>'Previous Trades Import_OMS Quer'!J700</f>
        <v>0</v>
      </c>
      <c r="K700">
        <f>'Previous Trades Import_OMS Quer'!K700</f>
        <v>0</v>
      </c>
      <c r="L700">
        <f>'Previous Trades Import_OMS Quer'!L700</f>
        <v>0</v>
      </c>
      <c r="M700">
        <f>'Previous Trades Import_OMS Quer'!M700</f>
        <v>0</v>
      </c>
      <c r="N700">
        <f>'Previous Trades Import_OMS Quer'!N700</f>
        <v>0</v>
      </c>
      <c r="O700" t="str">
        <f>CLEAN('Previous Trades Import_OMS Quer'!O700)</f>
        <v/>
      </c>
      <c r="Q700" s="25">
        <f t="shared" si="20"/>
        <v>0</v>
      </c>
      <c r="R700" s="25" t="e">
        <f>VLOOKUP(O700,'Currency Balance'!$O$3:$Q$32,3,0)</f>
        <v>#N/A</v>
      </c>
      <c r="S700" t="e">
        <f t="shared" si="21"/>
        <v>#N/A</v>
      </c>
    </row>
    <row r="701" spans="1:19">
      <c r="A701">
        <f>'Previous Trades Import_OMS Quer'!A701</f>
        <v>0</v>
      </c>
      <c r="B701">
        <f>'Previous Trades Import_OMS Quer'!B701</f>
        <v>0</v>
      </c>
      <c r="C701" s="22">
        <f>'Previous Trades Import_OMS Quer'!C701</f>
        <v>0</v>
      </c>
      <c r="D701">
        <f>'Previous Trades Import_OMS Quer'!D701</f>
        <v>0</v>
      </c>
      <c r="E701" s="22">
        <f>'Previous Trades Import_OMS Quer'!E701</f>
        <v>0</v>
      </c>
      <c r="F701">
        <f>'Previous Trades Import_OMS Quer'!F701</f>
        <v>0</v>
      </c>
      <c r="G701">
        <f>'Previous Trades Import_OMS Quer'!G701</f>
        <v>0</v>
      </c>
      <c r="H701">
        <f>'Previous Trades Import_OMS Quer'!H701</f>
        <v>0</v>
      </c>
      <c r="I701">
        <f>'Previous Trades Import_OMS Quer'!I701</f>
        <v>0</v>
      </c>
      <c r="J701">
        <f>'Previous Trades Import_OMS Quer'!J701</f>
        <v>0</v>
      </c>
      <c r="K701">
        <f>'Previous Trades Import_OMS Quer'!K701</f>
        <v>0</v>
      </c>
      <c r="L701">
        <f>'Previous Trades Import_OMS Quer'!L701</f>
        <v>0</v>
      </c>
      <c r="M701">
        <f>'Previous Trades Import_OMS Quer'!M701</f>
        <v>0</v>
      </c>
      <c r="N701">
        <f>'Previous Trades Import_OMS Quer'!N701</f>
        <v>0</v>
      </c>
      <c r="O701" t="str">
        <f>CLEAN('Previous Trades Import_OMS Quer'!O701)</f>
        <v/>
      </c>
      <c r="Q701" s="25">
        <f t="shared" si="20"/>
        <v>0</v>
      </c>
      <c r="R701" s="25" t="e">
        <f>VLOOKUP(O701,'Currency Balance'!$O$3:$Q$32,3,0)</f>
        <v>#N/A</v>
      </c>
      <c r="S701" t="e">
        <f t="shared" si="21"/>
        <v>#N/A</v>
      </c>
    </row>
    <row r="702" spans="1:19">
      <c r="A702">
        <f>'Previous Trades Import_OMS Quer'!A702</f>
        <v>0</v>
      </c>
      <c r="B702">
        <f>'Previous Trades Import_OMS Quer'!B702</f>
        <v>0</v>
      </c>
      <c r="C702" s="22">
        <f>'Previous Trades Import_OMS Quer'!C702</f>
        <v>0</v>
      </c>
      <c r="D702">
        <f>'Previous Trades Import_OMS Quer'!D702</f>
        <v>0</v>
      </c>
      <c r="E702" s="22">
        <f>'Previous Trades Import_OMS Quer'!E702</f>
        <v>0</v>
      </c>
      <c r="F702">
        <f>'Previous Trades Import_OMS Quer'!F702</f>
        <v>0</v>
      </c>
      <c r="G702">
        <f>'Previous Trades Import_OMS Quer'!G702</f>
        <v>0</v>
      </c>
      <c r="H702">
        <f>'Previous Trades Import_OMS Quer'!H702</f>
        <v>0</v>
      </c>
      <c r="I702">
        <f>'Previous Trades Import_OMS Quer'!I702</f>
        <v>0</v>
      </c>
      <c r="J702">
        <f>'Previous Trades Import_OMS Quer'!J702</f>
        <v>0</v>
      </c>
      <c r="K702">
        <f>'Previous Trades Import_OMS Quer'!K702</f>
        <v>0</v>
      </c>
      <c r="L702">
        <f>'Previous Trades Import_OMS Quer'!L702</f>
        <v>0</v>
      </c>
      <c r="M702">
        <f>'Previous Trades Import_OMS Quer'!M702</f>
        <v>0</v>
      </c>
      <c r="N702">
        <f>'Previous Trades Import_OMS Quer'!N702</f>
        <v>0</v>
      </c>
      <c r="O702" t="str">
        <f>CLEAN('Previous Trades Import_OMS Quer'!O702)</f>
        <v/>
      </c>
      <c r="Q702" s="25">
        <f t="shared" si="20"/>
        <v>0</v>
      </c>
      <c r="R702" s="25" t="e">
        <f>VLOOKUP(O702,'Currency Balance'!$O$3:$Q$32,3,0)</f>
        <v>#N/A</v>
      </c>
      <c r="S702" t="e">
        <f t="shared" si="21"/>
        <v>#N/A</v>
      </c>
    </row>
    <row r="703" spans="1:19">
      <c r="A703">
        <f>'Previous Trades Import_OMS Quer'!A703</f>
        <v>0</v>
      </c>
      <c r="B703">
        <f>'Previous Trades Import_OMS Quer'!B703</f>
        <v>0</v>
      </c>
      <c r="C703" s="22">
        <f>'Previous Trades Import_OMS Quer'!C703</f>
        <v>0</v>
      </c>
      <c r="D703">
        <f>'Previous Trades Import_OMS Quer'!D703</f>
        <v>0</v>
      </c>
      <c r="E703" s="22">
        <f>'Previous Trades Import_OMS Quer'!E703</f>
        <v>0</v>
      </c>
      <c r="F703">
        <f>'Previous Trades Import_OMS Quer'!F703</f>
        <v>0</v>
      </c>
      <c r="G703">
        <f>'Previous Trades Import_OMS Quer'!G703</f>
        <v>0</v>
      </c>
      <c r="H703">
        <f>'Previous Trades Import_OMS Quer'!H703</f>
        <v>0</v>
      </c>
      <c r="I703">
        <f>'Previous Trades Import_OMS Quer'!I703</f>
        <v>0</v>
      </c>
      <c r="J703">
        <f>'Previous Trades Import_OMS Quer'!J703</f>
        <v>0</v>
      </c>
      <c r="K703">
        <f>'Previous Trades Import_OMS Quer'!K703</f>
        <v>0</v>
      </c>
      <c r="L703">
        <f>'Previous Trades Import_OMS Quer'!L703</f>
        <v>0</v>
      </c>
      <c r="M703">
        <f>'Previous Trades Import_OMS Quer'!M703</f>
        <v>0</v>
      </c>
      <c r="N703">
        <f>'Previous Trades Import_OMS Quer'!N703</f>
        <v>0</v>
      </c>
      <c r="O703" t="str">
        <f>CLEAN('Previous Trades Import_OMS Quer'!O703)</f>
        <v/>
      </c>
      <c r="Q703" s="25">
        <f t="shared" si="20"/>
        <v>0</v>
      </c>
      <c r="R703" s="25" t="e">
        <f>VLOOKUP(O703,'Currency Balance'!$O$3:$Q$32,3,0)</f>
        <v>#N/A</v>
      </c>
      <c r="S703" t="e">
        <f t="shared" si="21"/>
        <v>#N/A</v>
      </c>
    </row>
    <row r="704" spans="1:19">
      <c r="A704">
        <f>'Previous Trades Import_OMS Quer'!A704</f>
        <v>0</v>
      </c>
      <c r="B704">
        <f>'Previous Trades Import_OMS Quer'!B704</f>
        <v>0</v>
      </c>
      <c r="C704" s="22">
        <f>'Previous Trades Import_OMS Quer'!C704</f>
        <v>0</v>
      </c>
      <c r="D704">
        <f>'Previous Trades Import_OMS Quer'!D704</f>
        <v>0</v>
      </c>
      <c r="E704" s="22">
        <f>'Previous Trades Import_OMS Quer'!E704</f>
        <v>0</v>
      </c>
      <c r="F704">
        <f>'Previous Trades Import_OMS Quer'!F704</f>
        <v>0</v>
      </c>
      <c r="G704">
        <f>'Previous Trades Import_OMS Quer'!G704</f>
        <v>0</v>
      </c>
      <c r="H704">
        <f>'Previous Trades Import_OMS Quer'!H704</f>
        <v>0</v>
      </c>
      <c r="I704">
        <f>'Previous Trades Import_OMS Quer'!I704</f>
        <v>0</v>
      </c>
      <c r="J704">
        <f>'Previous Trades Import_OMS Quer'!J704</f>
        <v>0</v>
      </c>
      <c r="K704">
        <f>'Previous Trades Import_OMS Quer'!K704</f>
        <v>0</v>
      </c>
      <c r="L704">
        <f>'Previous Trades Import_OMS Quer'!L704</f>
        <v>0</v>
      </c>
      <c r="M704">
        <f>'Previous Trades Import_OMS Quer'!M704</f>
        <v>0</v>
      </c>
      <c r="N704">
        <f>'Previous Trades Import_OMS Quer'!N704</f>
        <v>0</v>
      </c>
      <c r="O704" t="str">
        <f>CLEAN('Previous Trades Import_OMS Quer'!O704)</f>
        <v/>
      </c>
      <c r="Q704" s="25">
        <f t="shared" si="20"/>
        <v>0</v>
      </c>
      <c r="R704" s="25" t="e">
        <f>VLOOKUP(O704,'Currency Balance'!$O$3:$Q$32,3,0)</f>
        <v>#N/A</v>
      </c>
      <c r="S704" t="e">
        <f t="shared" si="21"/>
        <v>#N/A</v>
      </c>
    </row>
    <row r="705" spans="1:19">
      <c r="A705">
        <f>'Previous Trades Import_OMS Quer'!A705</f>
        <v>0</v>
      </c>
      <c r="B705">
        <f>'Previous Trades Import_OMS Quer'!B705</f>
        <v>0</v>
      </c>
      <c r="C705" s="22">
        <f>'Previous Trades Import_OMS Quer'!C705</f>
        <v>0</v>
      </c>
      <c r="D705">
        <f>'Previous Trades Import_OMS Quer'!D705</f>
        <v>0</v>
      </c>
      <c r="E705" s="22">
        <f>'Previous Trades Import_OMS Quer'!E705</f>
        <v>0</v>
      </c>
      <c r="F705">
        <f>'Previous Trades Import_OMS Quer'!F705</f>
        <v>0</v>
      </c>
      <c r="G705">
        <f>'Previous Trades Import_OMS Quer'!G705</f>
        <v>0</v>
      </c>
      <c r="H705">
        <f>'Previous Trades Import_OMS Quer'!H705</f>
        <v>0</v>
      </c>
      <c r="I705">
        <f>'Previous Trades Import_OMS Quer'!I705</f>
        <v>0</v>
      </c>
      <c r="J705">
        <f>'Previous Trades Import_OMS Quer'!J705</f>
        <v>0</v>
      </c>
      <c r="K705">
        <f>'Previous Trades Import_OMS Quer'!K705</f>
        <v>0</v>
      </c>
      <c r="L705">
        <f>'Previous Trades Import_OMS Quer'!L705</f>
        <v>0</v>
      </c>
      <c r="M705">
        <f>'Previous Trades Import_OMS Quer'!M705</f>
        <v>0</v>
      </c>
      <c r="N705">
        <f>'Previous Trades Import_OMS Quer'!N705</f>
        <v>0</v>
      </c>
      <c r="O705" t="str">
        <f>CLEAN('Previous Trades Import_OMS Quer'!O705)</f>
        <v/>
      </c>
      <c r="Q705" s="25">
        <f t="shared" si="20"/>
        <v>0</v>
      </c>
      <c r="R705" s="25" t="e">
        <f>VLOOKUP(O705,'Currency Balance'!$O$3:$Q$32,3,0)</f>
        <v>#N/A</v>
      </c>
      <c r="S705" t="e">
        <f t="shared" si="21"/>
        <v>#N/A</v>
      </c>
    </row>
    <row r="706" spans="1:19">
      <c r="A706">
        <f>'Previous Trades Import_OMS Quer'!A706</f>
        <v>0</v>
      </c>
      <c r="B706">
        <f>'Previous Trades Import_OMS Quer'!B706</f>
        <v>0</v>
      </c>
      <c r="C706" s="22">
        <f>'Previous Trades Import_OMS Quer'!C706</f>
        <v>0</v>
      </c>
      <c r="D706">
        <f>'Previous Trades Import_OMS Quer'!D706</f>
        <v>0</v>
      </c>
      <c r="E706" s="22">
        <f>'Previous Trades Import_OMS Quer'!E706</f>
        <v>0</v>
      </c>
      <c r="F706">
        <f>'Previous Trades Import_OMS Quer'!F706</f>
        <v>0</v>
      </c>
      <c r="G706">
        <f>'Previous Trades Import_OMS Quer'!G706</f>
        <v>0</v>
      </c>
      <c r="H706">
        <f>'Previous Trades Import_OMS Quer'!H706</f>
        <v>0</v>
      </c>
      <c r="I706">
        <f>'Previous Trades Import_OMS Quer'!I706</f>
        <v>0</v>
      </c>
      <c r="J706">
        <f>'Previous Trades Import_OMS Quer'!J706</f>
        <v>0</v>
      </c>
      <c r="K706">
        <f>'Previous Trades Import_OMS Quer'!K706</f>
        <v>0</v>
      </c>
      <c r="L706">
        <f>'Previous Trades Import_OMS Quer'!L706</f>
        <v>0</v>
      </c>
      <c r="M706">
        <f>'Previous Trades Import_OMS Quer'!M706</f>
        <v>0</v>
      </c>
      <c r="N706">
        <f>'Previous Trades Import_OMS Quer'!N706</f>
        <v>0</v>
      </c>
      <c r="O706" t="str">
        <f>CLEAN('Previous Trades Import_OMS Quer'!O706)</f>
        <v/>
      </c>
      <c r="Q706" s="25">
        <f t="shared" ref="Q706:Q769" si="22">IF(G706="sell",M706,-M706)</f>
        <v>0</v>
      </c>
      <c r="R706" s="25" t="e">
        <f>VLOOKUP(O706,'Currency Balance'!$O$3:$Q$32,3,0)</f>
        <v>#N/A</v>
      </c>
      <c r="S706" t="e">
        <f t="shared" ref="S706:S769" si="23">Q706/R706</f>
        <v>#N/A</v>
      </c>
    </row>
    <row r="707" spans="1:19">
      <c r="A707">
        <f>'Previous Trades Import_OMS Quer'!A707</f>
        <v>0</v>
      </c>
      <c r="B707">
        <f>'Previous Trades Import_OMS Quer'!B707</f>
        <v>0</v>
      </c>
      <c r="C707" s="22">
        <f>'Previous Trades Import_OMS Quer'!C707</f>
        <v>0</v>
      </c>
      <c r="D707">
        <f>'Previous Trades Import_OMS Quer'!D707</f>
        <v>0</v>
      </c>
      <c r="E707" s="22">
        <f>'Previous Trades Import_OMS Quer'!E707</f>
        <v>0</v>
      </c>
      <c r="F707">
        <f>'Previous Trades Import_OMS Quer'!F707</f>
        <v>0</v>
      </c>
      <c r="G707">
        <f>'Previous Trades Import_OMS Quer'!G707</f>
        <v>0</v>
      </c>
      <c r="H707">
        <f>'Previous Trades Import_OMS Quer'!H707</f>
        <v>0</v>
      </c>
      <c r="I707">
        <f>'Previous Trades Import_OMS Quer'!I707</f>
        <v>0</v>
      </c>
      <c r="J707">
        <f>'Previous Trades Import_OMS Quer'!J707</f>
        <v>0</v>
      </c>
      <c r="K707">
        <f>'Previous Trades Import_OMS Quer'!K707</f>
        <v>0</v>
      </c>
      <c r="L707">
        <f>'Previous Trades Import_OMS Quer'!L707</f>
        <v>0</v>
      </c>
      <c r="M707">
        <f>'Previous Trades Import_OMS Quer'!M707</f>
        <v>0</v>
      </c>
      <c r="N707">
        <f>'Previous Trades Import_OMS Quer'!N707</f>
        <v>0</v>
      </c>
      <c r="O707" t="str">
        <f>CLEAN('Previous Trades Import_OMS Quer'!O707)</f>
        <v/>
      </c>
      <c r="Q707" s="25">
        <f t="shared" si="22"/>
        <v>0</v>
      </c>
      <c r="R707" s="25" t="e">
        <f>VLOOKUP(O707,'Currency Balance'!$O$3:$Q$32,3,0)</f>
        <v>#N/A</v>
      </c>
      <c r="S707" t="e">
        <f t="shared" si="23"/>
        <v>#N/A</v>
      </c>
    </row>
    <row r="708" spans="1:19">
      <c r="A708">
        <f>'Previous Trades Import_OMS Quer'!A708</f>
        <v>0</v>
      </c>
      <c r="B708">
        <f>'Previous Trades Import_OMS Quer'!B708</f>
        <v>0</v>
      </c>
      <c r="C708" s="22">
        <f>'Previous Trades Import_OMS Quer'!C708</f>
        <v>0</v>
      </c>
      <c r="D708">
        <f>'Previous Trades Import_OMS Quer'!D708</f>
        <v>0</v>
      </c>
      <c r="E708" s="22">
        <f>'Previous Trades Import_OMS Quer'!E708</f>
        <v>0</v>
      </c>
      <c r="F708">
        <f>'Previous Trades Import_OMS Quer'!F708</f>
        <v>0</v>
      </c>
      <c r="G708">
        <f>'Previous Trades Import_OMS Quer'!G708</f>
        <v>0</v>
      </c>
      <c r="H708">
        <f>'Previous Trades Import_OMS Quer'!H708</f>
        <v>0</v>
      </c>
      <c r="I708">
        <f>'Previous Trades Import_OMS Quer'!I708</f>
        <v>0</v>
      </c>
      <c r="J708">
        <f>'Previous Trades Import_OMS Quer'!J708</f>
        <v>0</v>
      </c>
      <c r="K708">
        <f>'Previous Trades Import_OMS Quer'!K708</f>
        <v>0</v>
      </c>
      <c r="L708">
        <f>'Previous Trades Import_OMS Quer'!L708</f>
        <v>0</v>
      </c>
      <c r="M708">
        <f>'Previous Trades Import_OMS Quer'!M708</f>
        <v>0</v>
      </c>
      <c r="N708">
        <f>'Previous Trades Import_OMS Quer'!N708</f>
        <v>0</v>
      </c>
      <c r="O708" t="str">
        <f>CLEAN('Previous Trades Import_OMS Quer'!O708)</f>
        <v/>
      </c>
      <c r="Q708" s="25">
        <f t="shared" si="22"/>
        <v>0</v>
      </c>
      <c r="R708" s="25" t="e">
        <f>VLOOKUP(O708,'Currency Balance'!$O$3:$Q$32,3,0)</f>
        <v>#N/A</v>
      </c>
      <c r="S708" t="e">
        <f t="shared" si="23"/>
        <v>#N/A</v>
      </c>
    </row>
    <row r="709" spans="1:19">
      <c r="A709">
        <f>'Previous Trades Import_OMS Quer'!A709</f>
        <v>0</v>
      </c>
      <c r="B709">
        <f>'Previous Trades Import_OMS Quer'!B709</f>
        <v>0</v>
      </c>
      <c r="C709" s="22">
        <f>'Previous Trades Import_OMS Quer'!C709</f>
        <v>0</v>
      </c>
      <c r="D709">
        <f>'Previous Trades Import_OMS Quer'!D709</f>
        <v>0</v>
      </c>
      <c r="E709" s="22">
        <f>'Previous Trades Import_OMS Quer'!E709</f>
        <v>0</v>
      </c>
      <c r="F709">
        <f>'Previous Trades Import_OMS Quer'!F709</f>
        <v>0</v>
      </c>
      <c r="G709">
        <f>'Previous Trades Import_OMS Quer'!G709</f>
        <v>0</v>
      </c>
      <c r="H709">
        <f>'Previous Trades Import_OMS Quer'!H709</f>
        <v>0</v>
      </c>
      <c r="I709">
        <f>'Previous Trades Import_OMS Quer'!I709</f>
        <v>0</v>
      </c>
      <c r="J709">
        <f>'Previous Trades Import_OMS Quer'!J709</f>
        <v>0</v>
      </c>
      <c r="K709">
        <f>'Previous Trades Import_OMS Quer'!K709</f>
        <v>0</v>
      </c>
      <c r="L709">
        <f>'Previous Trades Import_OMS Quer'!L709</f>
        <v>0</v>
      </c>
      <c r="M709">
        <f>'Previous Trades Import_OMS Quer'!M709</f>
        <v>0</v>
      </c>
      <c r="N709">
        <f>'Previous Trades Import_OMS Quer'!N709</f>
        <v>0</v>
      </c>
      <c r="O709" t="str">
        <f>CLEAN('Previous Trades Import_OMS Quer'!O709)</f>
        <v/>
      </c>
      <c r="Q709" s="25">
        <f t="shared" si="22"/>
        <v>0</v>
      </c>
      <c r="R709" s="25" t="e">
        <f>VLOOKUP(O709,'Currency Balance'!$O$3:$Q$32,3,0)</f>
        <v>#N/A</v>
      </c>
      <c r="S709" t="e">
        <f t="shared" si="23"/>
        <v>#N/A</v>
      </c>
    </row>
    <row r="710" spans="1:19">
      <c r="A710">
        <f>'Previous Trades Import_OMS Quer'!A710</f>
        <v>0</v>
      </c>
      <c r="B710">
        <f>'Previous Trades Import_OMS Quer'!B710</f>
        <v>0</v>
      </c>
      <c r="C710" s="22">
        <f>'Previous Trades Import_OMS Quer'!C710</f>
        <v>0</v>
      </c>
      <c r="D710">
        <f>'Previous Trades Import_OMS Quer'!D710</f>
        <v>0</v>
      </c>
      <c r="E710" s="22">
        <f>'Previous Trades Import_OMS Quer'!E710</f>
        <v>0</v>
      </c>
      <c r="F710">
        <f>'Previous Trades Import_OMS Quer'!F710</f>
        <v>0</v>
      </c>
      <c r="G710">
        <f>'Previous Trades Import_OMS Quer'!G710</f>
        <v>0</v>
      </c>
      <c r="H710">
        <f>'Previous Trades Import_OMS Quer'!H710</f>
        <v>0</v>
      </c>
      <c r="I710">
        <f>'Previous Trades Import_OMS Quer'!I710</f>
        <v>0</v>
      </c>
      <c r="J710">
        <f>'Previous Trades Import_OMS Quer'!J710</f>
        <v>0</v>
      </c>
      <c r="K710">
        <f>'Previous Trades Import_OMS Quer'!K710</f>
        <v>0</v>
      </c>
      <c r="L710">
        <f>'Previous Trades Import_OMS Quer'!L710</f>
        <v>0</v>
      </c>
      <c r="M710">
        <f>'Previous Trades Import_OMS Quer'!M710</f>
        <v>0</v>
      </c>
      <c r="N710">
        <f>'Previous Trades Import_OMS Quer'!N710</f>
        <v>0</v>
      </c>
      <c r="O710" t="str">
        <f>CLEAN('Previous Trades Import_OMS Quer'!O710)</f>
        <v/>
      </c>
      <c r="Q710" s="25">
        <f t="shared" si="22"/>
        <v>0</v>
      </c>
      <c r="R710" s="25" t="e">
        <f>VLOOKUP(O710,'Currency Balance'!$O$3:$Q$32,3,0)</f>
        <v>#N/A</v>
      </c>
      <c r="S710" t="e">
        <f t="shared" si="23"/>
        <v>#N/A</v>
      </c>
    </row>
    <row r="711" spans="1:19">
      <c r="A711">
        <f>'Previous Trades Import_OMS Quer'!A711</f>
        <v>0</v>
      </c>
      <c r="B711">
        <f>'Previous Trades Import_OMS Quer'!B711</f>
        <v>0</v>
      </c>
      <c r="C711" s="22">
        <f>'Previous Trades Import_OMS Quer'!C711</f>
        <v>0</v>
      </c>
      <c r="D711">
        <f>'Previous Trades Import_OMS Quer'!D711</f>
        <v>0</v>
      </c>
      <c r="E711" s="22">
        <f>'Previous Trades Import_OMS Quer'!E711</f>
        <v>0</v>
      </c>
      <c r="F711">
        <f>'Previous Trades Import_OMS Quer'!F711</f>
        <v>0</v>
      </c>
      <c r="G711">
        <f>'Previous Trades Import_OMS Quer'!G711</f>
        <v>0</v>
      </c>
      <c r="H711">
        <f>'Previous Trades Import_OMS Quer'!H711</f>
        <v>0</v>
      </c>
      <c r="I711">
        <f>'Previous Trades Import_OMS Quer'!I711</f>
        <v>0</v>
      </c>
      <c r="J711">
        <f>'Previous Trades Import_OMS Quer'!J711</f>
        <v>0</v>
      </c>
      <c r="K711">
        <f>'Previous Trades Import_OMS Quer'!K711</f>
        <v>0</v>
      </c>
      <c r="L711">
        <f>'Previous Trades Import_OMS Quer'!L711</f>
        <v>0</v>
      </c>
      <c r="M711">
        <f>'Previous Trades Import_OMS Quer'!M711</f>
        <v>0</v>
      </c>
      <c r="N711">
        <f>'Previous Trades Import_OMS Quer'!N711</f>
        <v>0</v>
      </c>
      <c r="O711" t="str">
        <f>CLEAN('Previous Trades Import_OMS Quer'!O711)</f>
        <v/>
      </c>
      <c r="Q711" s="25">
        <f t="shared" si="22"/>
        <v>0</v>
      </c>
      <c r="R711" s="25" t="e">
        <f>VLOOKUP(O711,'Currency Balance'!$O$3:$Q$32,3,0)</f>
        <v>#N/A</v>
      </c>
      <c r="S711" t="e">
        <f t="shared" si="23"/>
        <v>#N/A</v>
      </c>
    </row>
    <row r="712" spans="1:19">
      <c r="A712">
        <f>'Previous Trades Import_OMS Quer'!A712</f>
        <v>0</v>
      </c>
      <c r="B712">
        <f>'Previous Trades Import_OMS Quer'!B712</f>
        <v>0</v>
      </c>
      <c r="C712" s="22">
        <f>'Previous Trades Import_OMS Quer'!C712</f>
        <v>0</v>
      </c>
      <c r="D712">
        <f>'Previous Trades Import_OMS Quer'!D712</f>
        <v>0</v>
      </c>
      <c r="E712" s="22">
        <f>'Previous Trades Import_OMS Quer'!E712</f>
        <v>0</v>
      </c>
      <c r="F712">
        <f>'Previous Trades Import_OMS Quer'!F712</f>
        <v>0</v>
      </c>
      <c r="G712">
        <f>'Previous Trades Import_OMS Quer'!G712</f>
        <v>0</v>
      </c>
      <c r="H712">
        <f>'Previous Trades Import_OMS Quer'!H712</f>
        <v>0</v>
      </c>
      <c r="I712">
        <f>'Previous Trades Import_OMS Quer'!I712</f>
        <v>0</v>
      </c>
      <c r="J712">
        <f>'Previous Trades Import_OMS Quer'!J712</f>
        <v>0</v>
      </c>
      <c r="K712">
        <f>'Previous Trades Import_OMS Quer'!K712</f>
        <v>0</v>
      </c>
      <c r="L712">
        <f>'Previous Trades Import_OMS Quer'!L712</f>
        <v>0</v>
      </c>
      <c r="M712">
        <f>'Previous Trades Import_OMS Quer'!M712</f>
        <v>0</v>
      </c>
      <c r="N712">
        <f>'Previous Trades Import_OMS Quer'!N712</f>
        <v>0</v>
      </c>
      <c r="O712" t="str">
        <f>CLEAN('Previous Trades Import_OMS Quer'!O712)</f>
        <v/>
      </c>
      <c r="Q712" s="25">
        <f t="shared" si="22"/>
        <v>0</v>
      </c>
      <c r="R712" s="25" t="e">
        <f>VLOOKUP(O712,'Currency Balance'!$O$3:$Q$32,3,0)</f>
        <v>#N/A</v>
      </c>
      <c r="S712" t="e">
        <f t="shared" si="23"/>
        <v>#N/A</v>
      </c>
    </row>
    <row r="713" spans="1:19">
      <c r="A713">
        <f>'Previous Trades Import_OMS Quer'!A713</f>
        <v>0</v>
      </c>
      <c r="B713">
        <f>'Previous Trades Import_OMS Quer'!B713</f>
        <v>0</v>
      </c>
      <c r="C713" s="22">
        <f>'Previous Trades Import_OMS Quer'!C713</f>
        <v>0</v>
      </c>
      <c r="D713">
        <f>'Previous Trades Import_OMS Quer'!D713</f>
        <v>0</v>
      </c>
      <c r="E713" s="22">
        <f>'Previous Trades Import_OMS Quer'!E713</f>
        <v>0</v>
      </c>
      <c r="F713">
        <f>'Previous Trades Import_OMS Quer'!F713</f>
        <v>0</v>
      </c>
      <c r="G713">
        <f>'Previous Trades Import_OMS Quer'!G713</f>
        <v>0</v>
      </c>
      <c r="H713">
        <f>'Previous Trades Import_OMS Quer'!H713</f>
        <v>0</v>
      </c>
      <c r="I713">
        <f>'Previous Trades Import_OMS Quer'!I713</f>
        <v>0</v>
      </c>
      <c r="J713">
        <f>'Previous Trades Import_OMS Quer'!J713</f>
        <v>0</v>
      </c>
      <c r="K713">
        <f>'Previous Trades Import_OMS Quer'!K713</f>
        <v>0</v>
      </c>
      <c r="L713">
        <f>'Previous Trades Import_OMS Quer'!L713</f>
        <v>0</v>
      </c>
      <c r="M713">
        <f>'Previous Trades Import_OMS Quer'!M713</f>
        <v>0</v>
      </c>
      <c r="N713">
        <f>'Previous Trades Import_OMS Quer'!N713</f>
        <v>0</v>
      </c>
      <c r="O713" t="str">
        <f>CLEAN('Previous Trades Import_OMS Quer'!O713)</f>
        <v/>
      </c>
      <c r="Q713" s="25">
        <f t="shared" si="22"/>
        <v>0</v>
      </c>
      <c r="R713" s="25" t="e">
        <f>VLOOKUP(O713,'Currency Balance'!$O$3:$Q$32,3,0)</f>
        <v>#N/A</v>
      </c>
      <c r="S713" t="e">
        <f t="shared" si="23"/>
        <v>#N/A</v>
      </c>
    </row>
    <row r="714" spans="1:19">
      <c r="A714">
        <f>'Previous Trades Import_OMS Quer'!A714</f>
        <v>0</v>
      </c>
      <c r="B714">
        <f>'Previous Trades Import_OMS Quer'!B714</f>
        <v>0</v>
      </c>
      <c r="C714" s="22">
        <f>'Previous Trades Import_OMS Quer'!C714</f>
        <v>0</v>
      </c>
      <c r="D714">
        <f>'Previous Trades Import_OMS Quer'!D714</f>
        <v>0</v>
      </c>
      <c r="E714" s="22">
        <f>'Previous Trades Import_OMS Quer'!E714</f>
        <v>0</v>
      </c>
      <c r="F714">
        <f>'Previous Trades Import_OMS Quer'!F714</f>
        <v>0</v>
      </c>
      <c r="G714">
        <f>'Previous Trades Import_OMS Quer'!G714</f>
        <v>0</v>
      </c>
      <c r="H714">
        <f>'Previous Trades Import_OMS Quer'!H714</f>
        <v>0</v>
      </c>
      <c r="I714">
        <f>'Previous Trades Import_OMS Quer'!I714</f>
        <v>0</v>
      </c>
      <c r="J714">
        <f>'Previous Trades Import_OMS Quer'!J714</f>
        <v>0</v>
      </c>
      <c r="K714">
        <f>'Previous Trades Import_OMS Quer'!K714</f>
        <v>0</v>
      </c>
      <c r="L714">
        <f>'Previous Trades Import_OMS Quer'!L714</f>
        <v>0</v>
      </c>
      <c r="M714">
        <f>'Previous Trades Import_OMS Quer'!M714</f>
        <v>0</v>
      </c>
      <c r="N714">
        <f>'Previous Trades Import_OMS Quer'!N714</f>
        <v>0</v>
      </c>
      <c r="O714" t="str">
        <f>CLEAN('Previous Trades Import_OMS Quer'!O714)</f>
        <v/>
      </c>
      <c r="Q714" s="25">
        <f t="shared" si="22"/>
        <v>0</v>
      </c>
      <c r="R714" s="25" t="e">
        <f>VLOOKUP(O714,'Currency Balance'!$O$3:$Q$32,3,0)</f>
        <v>#N/A</v>
      </c>
      <c r="S714" t="e">
        <f t="shared" si="23"/>
        <v>#N/A</v>
      </c>
    </row>
    <row r="715" spans="1:19">
      <c r="A715">
        <f>'Previous Trades Import_OMS Quer'!A715</f>
        <v>0</v>
      </c>
      <c r="B715">
        <f>'Previous Trades Import_OMS Quer'!B715</f>
        <v>0</v>
      </c>
      <c r="C715" s="22">
        <f>'Previous Trades Import_OMS Quer'!C715</f>
        <v>0</v>
      </c>
      <c r="D715">
        <f>'Previous Trades Import_OMS Quer'!D715</f>
        <v>0</v>
      </c>
      <c r="E715" s="22">
        <f>'Previous Trades Import_OMS Quer'!E715</f>
        <v>0</v>
      </c>
      <c r="F715">
        <f>'Previous Trades Import_OMS Quer'!F715</f>
        <v>0</v>
      </c>
      <c r="G715">
        <f>'Previous Trades Import_OMS Quer'!G715</f>
        <v>0</v>
      </c>
      <c r="H715">
        <f>'Previous Trades Import_OMS Quer'!H715</f>
        <v>0</v>
      </c>
      <c r="I715">
        <f>'Previous Trades Import_OMS Quer'!I715</f>
        <v>0</v>
      </c>
      <c r="J715">
        <f>'Previous Trades Import_OMS Quer'!J715</f>
        <v>0</v>
      </c>
      <c r="K715">
        <f>'Previous Trades Import_OMS Quer'!K715</f>
        <v>0</v>
      </c>
      <c r="L715">
        <f>'Previous Trades Import_OMS Quer'!L715</f>
        <v>0</v>
      </c>
      <c r="M715">
        <f>'Previous Trades Import_OMS Quer'!M715</f>
        <v>0</v>
      </c>
      <c r="N715">
        <f>'Previous Trades Import_OMS Quer'!N715</f>
        <v>0</v>
      </c>
      <c r="O715" t="str">
        <f>CLEAN('Previous Trades Import_OMS Quer'!O715)</f>
        <v/>
      </c>
      <c r="Q715" s="25">
        <f t="shared" si="22"/>
        <v>0</v>
      </c>
      <c r="R715" s="25" t="e">
        <f>VLOOKUP(O715,'Currency Balance'!$O$3:$Q$32,3,0)</f>
        <v>#N/A</v>
      </c>
      <c r="S715" t="e">
        <f t="shared" si="23"/>
        <v>#N/A</v>
      </c>
    </row>
    <row r="716" spans="1:19">
      <c r="A716">
        <f>'Previous Trades Import_OMS Quer'!A716</f>
        <v>0</v>
      </c>
      <c r="B716">
        <f>'Previous Trades Import_OMS Quer'!B716</f>
        <v>0</v>
      </c>
      <c r="C716" s="22">
        <f>'Previous Trades Import_OMS Quer'!C716</f>
        <v>0</v>
      </c>
      <c r="D716">
        <f>'Previous Trades Import_OMS Quer'!D716</f>
        <v>0</v>
      </c>
      <c r="E716" s="22">
        <f>'Previous Trades Import_OMS Quer'!E716</f>
        <v>0</v>
      </c>
      <c r="F716">
        <f>'Previous Trades Import_OMS Quer'!F716</f>
        <v>0</v>
      </c>
      <c r="G716">
        <f>'Previous Trades Import_OMS Quer'!G716</f>
        <v>0</v>
      </c>
      <c r="H716">
        <f>'Previous Trades Import_OMS Quer'!H716</f>
        <v>0</v>
      </c>
      <c r="I716">
        <f>'Previous Trades Import_OMS Quer'!I716</f>
        <v>0</v>
      </c>
      <c r="J716">
        <f>'Previous Trades Import_OMS Quer'!J716</f>
        <v>0</v>
      </c>
      <c r="K716">
        <f>'Previous Trades Import_OMS Quer'!K716</f>
        <v>0</v>
      </c>
      <c r="L716">
        <f>'Previous Trades Import_OMS Quer'!L716</f>
        <v>0</v>
      </c>
      <c r="M716">
        <f>'Previous Trades Import_OMS Quer'!M716</f>
        <v>0</v>
      </c>
      <c r="N716">
        <f>'Previous Trades Import_OMS Quer'!N716</f>
        <v>0</v>
      </c>
      <c r="O716" t="str">
        <f>CLEAN('Previous Trades Import_OMS Quer'!O716)</f>
        <v/>
      </c>
      <c r="Q716" s="25">
        <f t="shared" si="22"/>
        <v>0</v>
      </c>
      <c r="R716" s="25" t="e">
        <f>VLOOKUP(O716,'Currency Balance'!$O$3:$Q$32,3,0)</f>
        <v>#N/A</v>
      </c>
      <c r="S716" t="e">
        <f t="shared" si="23"/>
        <v>#N/A</v>
      </c>
    </row>
    <row r="717" spans="1:19">
      <c r="A717">
        <f>'Previous Trades Import_OMS Quer'!A717</f>
        <v>0</v>
      </c>
      <c r="B717">
        <f>'Previous Trades Import_OMS Quer'!B717</f>
        <v>0</v>
      </c>
      <c r="C717" s="22">
        <f>'Previous Trades Import_OMS Quer'!C717</f>
        <v>0</v>
      </c>
      <c r="D717">
        <f>'Previous Trades Import_OMS Quer'!D717</f>
        <v>0</v>
      </c>
      <c r="E717" s="22">
        <f>'Previous Trades Import_OMS Quer'!E717</f>
        <v>0</v>
      </c>
      <c r="F717">
        <f>'Previous Trades Import_OMS Quer'!F717</f>
        <v>0</v>
      </c>
      <c r="G717">
        <f>'Previous Trades Import_OMS Quer'!G717</f>
        <v>0</v>
      </c>
      <c r="H717">
        <f>'Previous Trades Import_OMS Quer'!H717</f>
        <v>0</v>
      </c>
      <c r="I717">
        <f>'Previous Trades Import_OMS Quer'!I717</f>
        <v>0</v>
      </c>
      <c r="J717">
        <f>'Previous Trades Import_OMS Quer'!J717</f>
        <v>0</v>
      </c>
      <c r="K717">
        <f>'Previous Trades Import_OMS Quer'!K717</f>
        <v>0</v>
      </c>
      <c r="L717">
        <f>'Previous Trades Import_OMS Quer'!L717</f>
        <v>0</v>
      </c>
      <c r="M717">
        <f>'Previous Trades Import_OMS Quer'!M717</f>
        <v>0</v>
      </c>
      <c r="N717">
        <f>'Previous Trades Import_OMS Quer'!N717</f>
        <v>0</v>
      </c>
      <c r="O717" t="str">
        <f>CLEAN('Previous Trades Import_OMS Quer'!O717)</f>
        <v/>
      </c>
      <c r="Q717" s="25">
        <f t="shared" si="22"/>
        <v>0</v>
      </c>
      <c r="R717" s="25" t="e">
        <f>VLOOKUP(O717,'Currency Balance'!$O$3:$Q$32,3,0)</f>
        <v>#N/A</v>
      </c>
      <c r="S717" t="e">
        <f t="shared" si="23"/>
        <v>#N/A</v>
      </c>
    </row>
    <row r="718" spans="1:19">
      <c r="A718">
        <f>'Previous Trades Import_OMS Quer'!A718</f>
        <v>0</v>
      </c>
      <c r="B718">
        <f>'Previous Trades Import_OMS Quer'!B718</f>
        <v>0</v>
      </c>
      <c r="C718" s="22">
        <f>'Previous Trades Import_OMS Quer'!C718</f>
        <v>0</v>
      </c>
      <c r="D718">
        <f>'Previous Trades Import_OMS Quer'!D718</f>
        <v>0</v>
      </c>
      <c r="E718" s="22">
        <f>'Previous Trades Import_OMS Quer'!E718</f>
        <v>0</v>
      </c>
      <c r="F718">
        <f>'Previous Trades Import_OMS Quer'!F718</f>
        <v>0</v>
      </c>
      <c r="G718">
        <f>'Previous Trades Import_OMS Quer'!G718</f>
        <v>0</v>
      </c>
      <c r="H718">
        <f>'Previous Trades Import_OMS Quer'!H718</f>
        <v>0</v>
      </c>
      <c r="I718">
        <f>'Previous Trades Import_OMS Quer'!I718</f>
        <v>0</v>
      </c>
      <c r="J718">
        <f>'Previous Trades Import_OMS Quer'!J718</f>
        <v>0</v>
      </c>
      <c r="K718">
        <f>'Previous Trades Import_OMS Quer'!K718</f>
        <v>0</v>
      </c>
      <c r="L718">
        <f>'Previous Trades Import_OMS Quer'!L718</f>
        <v>0</v>
      </c>
      <c r="M718">
        <f>'Previous Trades Import_OMS Quer'!M718</f>
        <v>0</v>
      </c>
      <c r="N718">
        <f>'Previous Trades Import_OMS Quer'!N718</f>
        <v>0</v>
      </c>
      <c r="O718" t="str">
        <f>CLEAN('Previous Trades Import_OMS Quer'!O718)</f>
        <v/>
      </c>
      <c r="Q718" s="25">
        <f t="shared" si="22"/>
        <v>0</v>
      </c>
      <c r="R718" s="25" t="e">
        <f>VLOOKUP(O718,'Currency Balance'!$O$3:$Q$32,3,0)</f>
        <v>#N/A</v>
      </c>
      <c r="S718" t="e">
        <f t="shared" si="23"/>
        <v>#N/A</v>
      </c>
    </row>
    <row r="719" spans="1:19">
      <c r="A719">
        <f>'Previous Trades Import_OMS Quer'!A719</f>
        <v>0</v>
      </c>
      <c r="B719">
        <f>'Previous Trades Import_OMS Quer'!B719</f>
        <v>0</v>
      </c>
      <c r="C719" s="22">
        <f>'Previous Trades Import_OMS Quer'!C719</f>
        <v>0</v>
      </c>
      <c r="D719">
        <f>'Previous Trades Import_OMS Quer'!D719</f>
        <v>0</v>
      </c>
      <c r="E719" s="22">
        <f>'Previous Trades Import_OMS Quer'!E719</f>
        <v>0</v>
      </c>
      <c r="F719">
        <f>'Previous Trades Import_OMS Quer'!F719</f>
        <v>0</v>
      </c>
      <c r="G719">
        <f>'Previous Trades Import_OMS Quer'!G719</f>
        <v>0</v>
      </c>
      <c r="H719">
        <f>'Previous Trades Import_OMS Quer'!H719</f>
        <v>0</v>
      </c>
      <c r="I719">
        <f>'Previous Trades Import_OMS Quer'!I719</f>
        <v>0</v>
      </c>
      <c r="J719">
        <f>'Previous Trades Import_OMS Quer'!J719</f>
        <v>0</v>
      </c>
      <c r="K719">
        <f>'Previous Trades Import_OMS Quer'!K719</f>
        <v>0</v>
      </c>
      <c r="L719">
        <f>'Previous Trades Import_OMS Quer'!L719</f>
        <v>0</v>
      </c>
      <c r="M719">
        <f>'Previous Trades Import_OMS Quer'!M719</f>
        <v>0</v>
      </c>
      <c r="N719">
        <f>'Previous Trades Import_OMS Quer'!N719</f>
        <v>0</v>
      </c>
      <c r="O719" t="str">
        <f>CLEAN('Previous Trades Import_OMS Quer'!O719)</f>
        <v/>
      </c>
      <c r="Q719" s="25">
        <f t="shared" si="22"/>
        <v>0</v>
      </c>
      <c r="R719" s="25" t="e">
        <f>VLOOKUP(O719,'Currency Balance'!$O$3:$Q$32,3,0)</f>
        <v>#N/A</v>
      </c>
      <c r="S719" t="e">
        <f t="shared" si="23"/>
        <v>#N/A</v>
      </c>
    </row>
    <row r="720" spans="1:19">
      <c r="A720">
        <f>'Previous Trades Import_OMS Quer'!A720</f>
        <v>0</v>
      </c>
      <c r="B720">
        <f>'Previous Trades Import_OMS Quer'!B720</f>
        <v>0</v>
      </c>
      <c r="C720" s="22">
        <f>'Previous Trades Import_OMS Quer'!C720</f>
        <v>0</v>
      </c>
      <c r="D720">
        <f>'Previous Trades Import_OMS Quer'!D720</f>
        <v>0</v>
      </c>
      <c r="E720" s="22">
        <f>'Previous Trades Import_OMS Quer'!E720</f>
        <v>0</v>
      </c>
      <c r="F720">
        <f>'Previous Trades Import_OMS Quer'!F720</f>
        <v>0</v>
      </c>
      <c r="G720">
        <f>'Previous Trades Import_OMS Quer'!G720</f>
        <v>0</v>
      </c>
      <c r="H720">
        <f>'Previous Trades Import_OMS Quer'!H720</f>
        <v>0</v>
      </c>
      <c r="I720">
        <f>'Previous Trades Import_OMS Quer'!I720</f>
        <v>0</v>
      </c>
      <c r="J720">
        <f>'Previous Trades Import_OMS Quer'!J720</f>
        <v>0</v>
      </c>
      <c r="K720">
        <f>'Previous Trades Import_OMS Quer'!K720</f>
        <v>0</v>
      </c>
      <c r="L720">
        <f>'Previous Trades Import_OMS Quer'!L720</f>
        <v>0</v>
      </c>
      <c r="M720">
        <f>'Previous Trades Import_OMS Quer'!M720</f>
        <v>0</v>
      </c>
      <c r="N720">
        <f>'Previous Trades Import_OMS Quer'!N720</f>
        <v>0</v>
      </c>
      <c r="O720" t="str">
        <f>CLEAN('Previous Trades Import_OMS Quer'!O720)</f>
        <v/>
      </c>
      <c r="Q720" s="25">
        <f t="shared" si="22"/>
        <v>0</v>
      </c>
      <c r="R720" s="25" t="e">
        <f>VLOOKUP(O720,'Currency Balance'!$O$3:$Q$32,3,0)</f>
        <v>#N/A</v>
      </c>
      <c r="S720" t="e">
        <f t="shared" si="23"/>
        <v>#N/A</v>
      </c>
    </row>
    <row r="721" spans="1:19">
      <c r="A721">
        <f>'Previous Trades Import_OMS Quer'!A721</f>
        <v>0</v>
      </c>
      <c r="B721">
        <f>'Previous Trades Import_OMS Quer'!B721</f>
        <v>0</v>
      </c>
      <c r="C721" s="22">
        <f>'Previous Trades Import_OMS Quer'!C721</f>
        <v>0</v>
      </c>
      <c r="D721">
        <f>'Previous Trades Import_OMS Quer'!D721</f>
        <v>0</v>
      </c>
      <c r="E721" s="22">
        <f>'Previous Trades Import_OMS Quer'!E721</f>
        <v>0</v>
      </c>
      <c r="F721">
        <f>'Previous Trades Import_OMS Quer'!F721</f>
        <v>0</v>
      </c>
      <c r="G721">
        <f>'Previous Trades Import_OMS Quer'!G721</f>
        <v>0</v>
      </c>
      <c r="H721">
        <f>'Previous Trades Import_OMS Quer'!H721</f>
        <v>0</v>
      </c>
      <c r="I721">
        <f>'Previous Trades Import_OMS Quer'!I721</f>
        <v>0</v>
      </c>
      <c r="J721">
        <f>'Previous Trades Import_OMS Quer'!J721</f>
        <v>0</v>
      </c>
      <c r="K721">
        <f>'Previous Trades Import_OMS Quer'!K721</f>
        <v>0</v>
      </c>
      <c r="L721">
        <f>'Previous Trades Import_OMS Quer'!L721</f>
        <v>0</v>
      </c>
      <c r="M721">
        <f>'Previous Trades Import_OMS Quer'!M721</f>
        <v>0</v>
      </c>
      <c r="N721">
        <f>'Previous Trades Import_OMS Quer'!N721</f>
        <v>0</v>
      </c>
      <c r="O721" t="str">
        <f>CLEAN('Previous Trades Import_OMS Quer'!O721)</f>
        <v/>
      </c>
      <c r="Q721" s="25">
        <f t="shared" si="22"/>
        <v>0</v>
      </c>
      <c r="R721" s="25" t="e">
        <f>VLOOKUP(O721,'Currency Balance'!$O$3:$Q$32,3,0)</f>
        <v>#N/A</v>
      </c>
      <c r="S721" t="e">
        <f t="shared" si="23"/>
        <v>#N/A</v>
      </c>
    </row>
    <row r="722" spans="1:19">
      <c r="A722">
        <f>'Previous Trades Import_OMS Quer'!A722</f>
        <v>0</v>
      </c>
      <c r="B722">
        <f>'Previous Trades Import_OMS Quer'!B722</f>
        <v>0</v>
      </c>
      <c r="C722" s="22">
        <f>'Previous Trades Import_OMS Quer'!C722</f>
        <v>0</v>
      </c>
      <c r="D722">
        <f>'Previous Trades Import_OMS Quer'!D722</f>
        <v>0</v>
      </c>
      <c r="E722" s="22">
        <f>'Previous Trades Import_OMS Quer'!E722</f>
        <v>0</v>
      </c>
      <c r="F722">
        <f>'Previous Trades Import_OMS Quer'!F722</f>
        <v>0</v>
      </c>
      <c r="G722">
        <f>'Previous Trades Import_OMS Quer'!G722</f>
        <v>0</v>
      </c>
      <c r="H722">
        <f>'Previous Trades Import_OMS Quer'!H722</f>
        <v>0</v>
      </c>
      <c r="I722">
        <f>'Previous Trades Import_OMS Quer'!I722</f>
        <v>0</v>
      </c>
      <c r="J722">
        <f>'Previous Trades Import_OMS Quer'!J722</f>
        <v>0</v>
      </c>
      <c r="K722">
        <f>'Previous Trades Import_OMS Quer'!K722</f>
        <v>0</v>
      </c>
      <c r="L722">
        <f>'Previous Trades Import_OMS Quer'!L722</f>
        <v>0</v>
      </c>
      <c r="M722">
        <f>'Previous Trades Import_OMS Quer'!M722</f>
        <v>0</v>
      </c>
      <c r="N722">
        <f>'Previous Trades Import_OMS Quer'!N722</f>
        <v>0</v>
      </c>
      <c r="O722" t="str">
        <f>CLEAN('Previous Trades Import_OMS Quer'!O722)</f>
        <v/>
      </c>
      <c r="Q722" s="25">
        <f t="shared" si="22"/>
        <v>0</v>
      </c>
      <c r="R722" s="25" t="e">
        <f>VLOOKUP(O722,'Currency Balance'!$O$3:$Q$32,3,0)</f>
        <v>#N/A</v>
      </c>
      <c r="S722" t="e">
        <f t="shared" si="23"/>
        <v>#N/A</v>
      </c>
    </row>
    <row r="723" spans="1:19">
      <c r="A723">
        <f>'Previous Trades Import_OMS Quer'!A723</f>
        <v>0</v>
      </c>
      <c r="B723">
        <f>'Previous Trades Import_OMS Quer'!B723</f>
        <v>0</v>
      </c>
      <c r="C723" s="22">
        <f>'Previous Trades Import_OMS Quer'!C723</f>
        <v>0</v>
      </c>
      <c r="D723">
        <f>'Previous Trades Import_OMS Quer'!D723</f>
        <v>0</v>
      </c>
      <c r="E723" s="22">
        <f>'Previous Trades Import_OMS Quer'!E723</f>
        <v>0</v>
      </c>
      <c r="F723">
        <f>'Previous Trades Import_OMS Quer'!F723</f>
        <v>0</v>
      </c>
      <c r="G723">
        <f>'Previous Trades Import_OMS Quer'!G723</f>
        <v>0</v>
      </c>
      <c r="H723">
        <f>'Previous Trades Import_OMS Quer'!H723</f>
        <v>0</v>
      </c>
      <c r="I723">
        <f>'Previous Trades Import_OMS Quer'!I723</f>
        <v>0</v>
      </c>
      <c r="J723">
        <f>'Previous Trades Import_OMS Quer'!J723</f>
        <v>0</v>
      </c>
      <c r="K723">
        <f>'Previous Trades Import_OMS Quer'!K723</f>
        <v>0</v>
      </c>
      <c r="L723">
        <f>'Previous Trades Import_OMS Quer'!L723</f>
        <v>0</v>
      </c>
      <c r="M723">
        <f>'Previous Trades Import_OMS Quer'!M723</f>
        <v>0</v>
      </c>
      <c r="N723">
        <f>'Previous Trades Import_OMS Quer'!N723</f>
        <v>0</v>
      </c>
      <c r="O723" t="str">
        <f>CLEAN('Previous Trades Import_OMS Quer'!O723)</f>
        <v/>
      </c>
      <c r="Q723" s="25">
        <f t="shared" si="22"/>
        <v>0</v>
      </c>
      <c r="R723" s="25" t="e">
        <f>VLOOKUP(O723,'Currency Balance'!$O$3:$Q$32,3,0)</f>
        <v>#N/A</v>
      </c>
      <c r="S723" t="e">
        <f t="shared" si="23"/>
        <v>#N/A</v>
      </c>
    </row>
    <row r="724" spans="1:19">
      <c r="A724">
        <f>'Previous Trades Import_OMS Quer'!A724</f>
        <v>0</v>
      </c>
      <c r="B724">
        <f>'Previous Trades Import_OMS Quer'!B724</f>
        <v>0</v>
      </c>
      <c r="C724" s="22">
        <f>'Previous Trades Import_OMS Quer'!C724</f>
        <v>0</v>
      </c>
      <c r="D724">
        <f>'Previous Trades Import_OMS Quer'!D724</f>
        <v>0</v>
      </c>
      <c r="E724" s="22">
        <f>'Previous Trades Import_OMS Quer'!E724</f>
        <v>0</v>
      </c>
      <c r="F724">
        <f>'Previous Trades Import_OMS Quer'!F724</f>
        <v>0</v>
      </c>
      <c r="G724">
        <f>'Previous Trades Import_OMS Quer'!G724</f>
        <v>0</v>
      </c>
      <c r="H724">
        <f>'Previous Trades Import_OMS Quer'!H724</f>
        <v>0</v>
      </c>
      <c r="I724">
        <f>'Previous Trades Import_OMS Quer'!I724</f>
        <v>0</v>
      </c>
      <c r="J724">
        <f>'Previous Trades Import_OMS Quer'!J724</f>
        <v>0</v>
      </c>
      <c r="K724">
        <f>'Previous Trades Import_OMS Quer'!K724</f>
        <v>0</v>
      </c>
      <c r="L724">
        <f>'Previous Trades Import_OMS Quer'!L724</f>
        <v>0</v>
      </c>
      <c r="M724">
        <f>'Previous Trades Import_OMS Quer'!M724</f>
        <v>0</v>
      </c>
      <c r="N724">
        <f>'Previous Trades Import_OMS Quer'!N724</f>
        <v>0</v>
      </c>
      <c r="O724" t="str">
        <f>CLEAN('Previous Trades Import_OMS Quer'!O724)</f>
        <v/>
      </c>
      <c r="Q724" s="25">
        <f t="shared" si="22"/>
        <v>0</v>
      </c>
      <c r="R724" s="25" t="e">
        <f>VLOOKUP(O724,'Currency Balance'!$O$3:$Q$32,3,0)</f>
        <v>#N/A</v>
      </c>
      <c r="S724" t="e">
        <f t="shared" si="23"/>
        <v>#N/A</v>
      </c>
    </row>
    <row r="725" spans="1:19">
      <c r="A725">
        <f>'Previous Trades Import_OMS Quer'!A725</f>
        <v>0</v>
      </c>
      <c r="B725">
        <f>'Previous Trades Import_OMS Quer'!B725</f>
        <v>0</v>
      </c>
      <c r="C725" s="22">
        <f>'Previous Trades Import_OMS Quer'!C725</f>
        <v>0</v>
      </c>
      <c r="D725">
        <f>'Previous Trades Import_OMS Quer'!D725</f>
        <v>0</v>
      </c>
      <c r="E725" s="22">
        <f>'Previous Trades Import_OMS Quer'!E725</f>
        <v>0</v>
      </c>
      <c r="F725">
        <f>'Previous Trades Import_OMS Quer'!F725</f>
        <v>0</v>
      </c>
      <c r="G725">
        <f>'Previous Trades Import_OMS Quer'!G725</f>
        <v>0</v>
      </c>
      <c r="H725">
        <f>'Previous Trades Import_OMS Quer'!H725</f>
        <v>0</v>
      </c>
      <c r="I725">
        <f>'Previous Trades Import_OMS Quer'!I725</f>
        <v>0</v>
      </c>
      <c r="J725">
        <f>'Previous Trades Import_OMS Quer'!J725</f>
        <v>0</v>
      </c>
      <c r="K725">
        <f>'Previous Trades Import_OMS Quer'!K725</f>
        <v>0</v>
      </c>
      <c r="L725">
        <f>'Previous Trades Import_OMS Quer'!L725</f>
        <v>0</v>
      </c>
      <c r="M725">
        <f>'Previous Trades Import_OMS Quer'!M725</f>
        <v>0</v>
      </c>
      <c r="N725">
        <f>'Previous Trades Import_OMS Quer'!N725</f>
        <v>0</v>
      </c>
      <c r="O725" t="str">
        <f>CLEAN('Previous Trades Import_OMS Quer'!O725)</f>
        <v/>
      </c>
      <c r="Q725" s="25">
        <f t="shared" si="22"/>
        <v>0</v>
      </c>
      <c r="R725" s="25" t="e">
        <f>VLOOKUP(O725,'Currency Balance'!$O$3:$Q$32,3,0)</f>
        <v>#N/A</v>
      </c>
      <c r="S725" t="e">
        <f t="shared" si="23"/>
        <v>#N/A</v>
      </c>
    </row>
    <row r="726" spans="1:19">
      <c r="A726">
        <f>'Previous Trades Import_OMS Quer'!A726</f>
        <v>0</v>
      </c>
      <c r="B726">
        <f>'Previous Trades Import_OMS Quer'!B726</f>
        <v>0</v>
      </c>
      <c r="C726" s="22">
        <f>'Previous Trades Import_OMS Quer'!C726</f>
        <v>0</v>
      </c>
      <c r="D726">
        <f>'Previous Trades Import_OMS Quer'!D726</f>
        <v>0</v>
      </c>
      <c r="E726" s="22">
        <f>'Previous Trades Import_OMS Quer'!E726</f>
        <v>0</v>
      </c>
      <c r="F726">
        <f>'Previous Trades Import_OMS Quer'!F726</f>
        <v>0</v>
      </c>
      <c r="G726">
        <f>'Previous Trades Import_OMS Quer'!G726</f>
        <v>0</v>
      </c>
      <c r="H726">
        <f>'Previous Trades Import_OMS Quer'!H726</f>
        <v>0</v>
      </c>
      <c r="I726">
        <f>'Previous Trades Import_OMS Quer'!I726</f>
        <v>0</v>
      </c>
      <c r="J726">
        <f>'Previous Trades Import_OMS Quer'!J726</f>
        <v>0</v>
      </c>
      <c r="K726">
        <f>'Previous Trades Import_OMS Quer'!K726</f>
        <v>0</v>
      </c>
      <c r="L726">
        <f>'Previous Trades Import_OMS Quer'!L726</f>
        <v>0</v>
      </c>
      <c r="M726">
        <f>'Previous Trades Import_OMS Quer'!M726</f>
        <v>0</v>
      </c>
      <c r="N726">
        <f>'Previous Trades Import_OMS Quer'!N726</f>
        <v>0</v>
      </c>
      <c r="O726" t="str">
        <f>CLEAN('Previous Trades Import_OMS Quer'!O726)</f>
        <v/>
      </c>
      <c r="Q726" s="25">
        <f t="shared" si="22"/>
        <v>0</v>
      </c>
      <c r="R726" s="25" t="e">
        <f>VLOOKUP(O726,'Currency Balance'!$O$3:$Q$32,3,0)</f>
        <v>#N/A</v>
      </c>
      <c r="S726" t="e">
        <f t="shared" si="23"/>
        <v>#N/A</v>
      </c>
    </row>
    <row r="727" spans="1:19">
      <c r="A727">
        <f>'Previous Trades Import_OMS Quer'!A727</f>
        <v>0</v>
      </c>
      <c r="B727">
        <f>'Previous Trades Import_OMS Quer'!B727</f>
        <v>0</v>
      </c>
      <c r="C727" s="22">
        <f>'Previous Trades Import_OMS Quer'!C727</f>
        <v>0</v>
      </c>
      <c r="D727">
        <f>'Previous Trades Import_OMS Quer'!D727</f>
        <v>0</v>
      </c>
      <c r="E727" s="22">
        <f>'Previous Trades Import_OMS Quer'!E727</f>
        <v>0</v>
      </c>
      <c r="F727">
        <f>'Previous Trades Import_OMS Quer'!F727</f>
        <v>0</v>
      </c>
      <c r="G727">
        <f>'Previous Trades Import_OMS Quer'!G727</f>
        <v>0</v>
      </c>
      <c r="H727">
        <f>'Previous Trades Import_OMS Quer'!H727</f>
        <v>0</v>
      </c>
      <c r="I727">
        <f>'Previous Trades Import_OMS Quer'!I727</f>
        <v>0</v>
      </c>
      <c r="J727">
        <f>'Previous Trades Import_OMS Quer'!J727</f>
        <v>0</v>
      </c>
      <c r="K727">
        <f>'Previous Trades Import_OMS Quer'!K727</f>
        <v>0</v>
      </c>
      <c r="L727">
        <f>'Previous Trades Import_OMS Quer'!L727</f>
        <v>0</v>
      </c>
      <c r="M727">
        <f>'Previous Trades Import_OMS Quer'!M727</f>
        <v>0</v>
      </c>
      <c r="N727">
        <f>'Previous Trades Import_OMS Quer'!N727</f>
        <v>0</v>
      </c>
      <c r="O727" t="str">
        <f>CLEAN('Previous Trades Import_OMS Quer'!O727)</f>
        <v/>
      </c>
      <c r="Q727" s="25">
        <f t="shared" si="22"/>
        <v>0</v>
      </c>
      <c r="R727" s="25" t="e">
        <f>VLOOKUP(O727,'Currency Balance'!$O$3:$Q$32,3,0)</f>
        <v>#N/A</v>
      </c>
      <c r="S727" t="e">
        <f t="shared" si="23"/>
        <v>#N/A</v>
      </c>
    </row>
    <row r="728" spans="1:19">
      <c r="A728">
        <f>'Previous Trades Import_OMS Quer'!A728</f>
        <v>0</v>
      </c>
      <c r="B728">
        <f>'Previous Trades Import_OMS Quer'!B728</f>
        <v>0</v>
      </c>
      <c r="C728" s="22">
        <f>'Previous Trades Import_OMS Quer'!C728</f>
        <v>0</v>
      </c>
      <c r="D728">
        <f>'Previous Trades Import_OMS Quer'!D728</f>
        <v>0</v>
      </c>
      <c r="E728" s="22">
        <f>'Previous Trades Import_OMS Quer'!E728</f>
        <v>0</v>
      </c>
      <c r="F728">
        <f>'Previous Trades Import_OMS Quer'!F728</f>
        <v>0</v>
      </c>
      <c r="G728">
        <f>'Previous Trades Import_OMS Quer'!G728</f>
        <v>0</v>
      </c>
      <c r="H728">
        <f>'Previous Trades Import_OMS Quer'!H728</f>
        <v>0</v>
      </c>
      <c r="I728">
        <f>'Previous Trades Import_OMS Quer'!I728</f>
        <v>0</v>
      </c>
      <c r="J728">
        <f>'Previous Trades Import_OMS Quer'!J728</f>
        <v>0</v>
      </c>
      <c r="K728">
        <f>'Previous Trades Import_OMS Quer'!K728</f>
        <v>0</v>
      </c>
      <c r="L728">
        <f>'Previous Trades Import_OMS Quer'!L728</f>
        <v>0</v>
      </c>
      <c r="M728">
        <f>'Previous Trades Import_OMS Quer'!M728</f>
        <v>0</v>
      </c>
      <c r="N728">
        <f>'Previous Trades Import_OMS Quer'!N728</f>
        <v>0</v>
      </c>
      <c r="O728" t="str">
        <f>CLEAN('Previous Trades Import_OMS Quer'!O728)</f>
        <v/>
      </c>
      <c r="Q728" s="25">
        <f t="shared" si="22"/>
        <v>0</v>
      </c>
      <c r="R728" s="25" t="e">
        <f>VLOOKUP(O728,'Currency Balance'!$O$3:$Q$32,3,0)</f>
        <v>#N/A</v>
      </c>
      <c r="S728" t="e">
        <f t="shared" si="23"/>
        <v>#N/A</v>
      </c>
    </row>
    <row r="729" spans="1:19">
      <c r="A729">
        <f>'Previous Trades Import_OMS Quer'!A729</f>
        <v>0</v>
      </c>
      <c r="B729">
        <f>'Previous Trades Import_OMS Quer'!B729</f>
        <v>0</v>
      </c>
      <c r="C729" s="22">
        <f>'Previous Trades Import_OMS Quer'!C729</f>
        <v>0</v>
      </c>
      <c r="D729">
        <f>'Previous Trades Import_OMS Quer'!D729</f>
        <v>0</v>
      </c>
      <c r="E729" s="22">
        <f>'Previous Trades Import_OMS Quer'!E729</f>
        <v>0</v>
      </c>
      <c r="F729">
        <f>'Previous Trades Import_OMS Quer'!F729</f>
        <v>0</v>
      </c>
      <c r="G729">
        <f>'Previous Trades Import_OMS Quer'!G729</f>
        <v>0</v>
      </c>
      <c r="H729">
        <f>'Previous Trades Import_OMS Quer'!H729</f>
        <v>0</v>
      </c>
      <c r="I729">
        <f>'Previous Trades Import_OMS Quer'!I729</f>
        <v>0</v>
      </c>
      <c r="J729">
        <f>'Previous Trades Import_OMS Quer'!J729</f>
        <v>0</v>
      </c>
      <c r="K729">
        <f>'Previous Trades Import_OMS Quer'!K729</f>
        <v>0</v>
      </c>
      <c r="L729">
        <f>'Previous Trades Import_OMS Quer'!L729</f>
        <v>0</v>
      </c>
      <c r="M729">
        <f>'Previous Trades Import_OMS Quer'!M729</f>
        <v>0</v>
      </c>
      <c r="N729">
        <f>'Previous Trades Import_OMS Quer'!N729</f>
        <v>0</v>
      </c>
      <c r="O729" t="str">
        <f>CLEAN('Previous Trades Import_OMS Quer'!O729)</f>
        <v/>
      </c>
      <c r="Q729" s="25">
        <f t="shared" si="22"/>
        <v>0</v>
      </c>
      <c r="R729" s="25" t="e">
        <f>VLOOKUP(O729,'Currency Balance'!$O$3:$Q$32,3,0)</f>
        <v>#N/A</v>
      </c>
      <c r="S729" t="e">
        <f t="shared" si="23"/>
        <v>#N/A</v>
      </c>
    </row>
    <row r="730" spans="1:19">
      <c r="A730">
        <f>'Previous Trades Import_OMS Quer'!A730</f>
        <v>0</v>
      </c>
      <c r="B730">
        <f>'Previous Trades Import_OMS Quer'!B730</f>
        <v>0</v>
      </c>
      <c r="C730" s="22">
        <f>'Previous Trades Import_OMS Quer'!C730</f>
        <v>0</v>
      </c>
      <c r="D730">
        <f>'Previous Trades Import_OMS Quer'!D730</f>
        <v>0</v>
      </c>
      <c r="E730" s="22">
        <f>'Previous Trades Import_OMS Quer'!E730</f>
        <v>0</v>
      </c>
      <c r="F730">
        <f>'Previous Trades Import_OMS Quer'!F730</f>
        <v>0</v>
      </c>
      <c r="G730">
        <f>'Previous Trades Import_OMS Quer'!G730</f>
        <v>0</v>
      </c>
      <c r="H730">
        <f>'Previous Trades Import_OMS Quer'!H730</f>
        <v>0</v>
      </c>
      <c r="I730">
        <f>'Previous Trades Import_OMS Quer'!I730</f>
        <v>0</v>
      </c>
      <c r="J730">
        <f>'Previous Trades Import_OMS Quer'!J730</f>
        <v>0</v>
      </c>
      <c r="K730">
        <f>'Previous Trades Import_OMS Quer'!K730</f>
        <v>0</v>
      </c>
      <c r="L730">
        <f>'Previous Trades Import_OMS Quer'!L730</f>
        <v>0</v>
      </c>
      <c r="M730">
        <f>'Previous Trades Import_OMS Quer'!M730</f>
        <v>0</v>
      </c>
      <c r="N730">
        <f>'Previous Trades Import_OMS Quer'!N730</f>
        <v>0</v>
      </c>
      <c r="O730" t="str">
        <f>CLEAN('Previous Trades Import_OMS Quer'!O730)</f>
        <v/>
      </c>
      <c r="Q730" s="25">
        <f t="shared" si="22"/>
        <v>0</v>
      </c>
      <c r="R730" s="25" t="e">
        <f>VLOOKUP(O730,'Currency Balance'!$O$3:$Q$32,3,0)</f>
        <v>#N/A</v>
      </c>
      <c r="S730" t="e">
        <f t="shared" si="23"/>
        <v>#N/A</v>
      </c>
    </row>
    <row r="731" spans="1:19">
      <c r="A731">
        <f>'Previous Trades Import_OMS Quer'!A731</f>
        <v>0</v>
      </c>
      <c r="B731">
        <f>'Previous Trades Import_OMS Quer'!B731</f>
        <v>0</v>
      </c>
      <c r="C731" s="22">
        <f>'Previous Trades Import_OMS Quer'!C731</f>
        <v>0</v>
      </c>
      <c r="D731">
        <f>'Previous Trades Import_OMS Quer'!D731</f>
        <v>0</v>
      </c>
      <c r="E731" s="22">
        <f>'Previous Trades Import_OMS Quer'!E731</f>
        <v>0</v>
      </c>
      <c r="F731">
        <f>'Previous Trades Import_OMS Quer'!F731</f>
        <v>0</v>
      </c>
      <c r="G731">
        <f>'Previous Trades Import_OMS Quer'!G731</f>
        <v>0</v>
      </c>
      <c r="H731">
        <f>'Previous Trades Import_OMS Quer'!H731</f>
        <v>0</v>
      </c>
      <c r="I731">
        <f>'Previous Trades Import_OMS Quer'!I731</f>
        <v>0</v>
      </c>
      <c r="J731">
        <f>'Previous Trades Import_OMS Quer'!J731</f>
        <v>0</v>
      </c>
      <c r="K731">
        <f>'Previous Trades Import_OMS Quer'!K731</f>
        <v>0</v>
      </c>
      <c r="L731">
        <f>'Previous Trades Import_OMS Quer'!L731</f>
        <v>0</v>
      </c>
      <c r="M731">
        <f>'Previous Trades Import_OMS Quer'!M731</f>
        <v>0</v>
      </c>
      <c r="N731">
        <f>'Previous Trades Import_OMS Quer'!N731</f>
        <v>0</v>
      </c>
      <c r="O731" t="str">
        <f>CLEAN('Previous Trades Import_OMS Quer'!O731)</f>
        <v/>
      </c>
      <c r="Q731" s="25">
        <f t="shared" si="22"/>
        <v>0</v>
      </c>
      <c r="R731" s="25" t="e">
        <f>VLOOKUP(O731,'Currency Balance'!$O$3:$Q$32,3,0)</f>
        <v>#N/A</v>
      </c>
      <c r="S731" t="e">
        <f t="shared" si="23"/>
        <v>#N/A</v>
      </c>
    </row>
    <row r="732" spans="1:19">
      <c r="A732">
        <f>'Previous Trades Import_OMS Quer'!A732</f>
        <v>0</v>
      </c>
      <c r="B732">
        <f>'Previous Trades Import_OMS Quer'!B732</f>
        <v>0</v>
      </c>
      <c r="C732" s="22">
        <f>'Previous Trades Import_OMS Quer'!C732</f>
        <v>0</v>
      </c>
      <c r="D732">
        <f>'Previous Trades Import_OMS Quer'!D732</f>
        <v>0</v>
      </c>
      <c r="E732" s="22">
        <f>'Previous Trades Import_OMS Quer'!E732</f>
        <v>0</v>
      </c>
      <c r="F732">
        <f>'Previous Trades Import_OMS Quer'!F732</f>
        <v>0</v>
      </c>
      <c r="G732">
        <f>'Previous Trades Import_OMS Quer'!G732</f>
        <v>0</v>
      </c>
      <c r="H732">
        <f>'Previous Trades Import_OMS Quer'!H732</f>
        <v>0</v>
      </c>
      <c r="I732">
        <f>'Previous Trades Import_OMS Quer'!I732</f>
        <v>0</v>
      </c>
      <c r="J732">
        <f>'Previous Trades Import_OMS Quer'!J732</f>
        <v>0</v>
      </c>
      <c r="K732">
        <f>'Previous Trades Import_OMS Quer'!K732</f>
        <v>0</v>
      </c>
      <c r="L732">
        <f>'Previous Trades Import_OMS Quer'!L732</f>
        <v>0</v>
      </c>
      <c r="M732">
        <f>'Previous Trades Import_OMS Quer'!M732</f>
        <v>0</v>
      </c>
      <c r="N732">
        <f>'Previous Trades Import_OMS Quer'!N732</f>
        <v>0</v>
      </c>
      <c r="O732" t="str">
        <f>CLEAN('Previous Trades Import_OMS Quer'!O732)</f>
        <v/>
      </c>
      <c r="Q732" s="25">
        <f t="shared" si="22"/>
        <v>0</v>
      </c>
      <c r="R732" s="25" t="e">
        <f>VLOOKUP(O732,'Currency Balance'!$O$3:$Q$32,3,0)</f>
        <v>#N/A</v>
      </c>
      <c r="S732" t="e">
        <f t="shared" si="23"/>
        <v>#N/A</v>
      </c>
    </row>
    <row r="733" spans="1:19">
      <c r="A733">
        <f>'Previous Trades Import_OMS Quer'!A733</f>
        <v>0</v>
      </c>
      <c r="B733">
        <f>'Previous Trades Import_OMS Quer'!B733</f>
        <v>0</v>
      </c>
      <c r="C733" s="22">
        <f>'Previous Trades Import_OMS Quer'!C733</f>
        <v>0</v>
      </c>
      <c r="D733">
        <f>'Previous Trades Import_OMS Quer'!D733</f>
        <v>0</v>
      </c>
      <c r="E733" s="22">
        <f>'Previous Trades Import_OMS Quer'!E733</f>
        <v>0</v>
      </c>
      <c r="F733">
        <f>'Previous Trades Import_OMS Quer'!F733</f>
        <v>0</v>
      </c>
      <c r="G733">
        <f>'Previous Trades Import_OMS Quer'!G733</f>
        <v>0</v>
      </c>
      <c r="H733">
        <f>'Previous Trades Import_OMS Quer'!H733</f>
        <v>0</v>
      </c>
      <c r="I733">
        <f>'Previous Trades Import_OMS Quer'!I733</f>
        <v>0</v>
      </c>
      <c r="J733">
        <f>'Previous Trades Import_OMS Quer'!J733</f>
        <v>0</v>
      </c>
      <c r="K733">
        <f>'Previous Trades Import_OMS Quer'!K733</f>
        <v>0</v>
      </c>
      <c r="L733">
        <f>'Previous Trades Import_OMS Quer'!L733</f>
        <v>0</v>
      </c>
      <c r="M733">
        <f>'Previous Trades Import_OMS Quer'!M733</f>
        <v>0</v>
      </c>
      <c r="N733">
        <f>'Previous Trades Import_OMS Quer'!N733</f>
        <v>0</v>
      </c>
      <c r="O733" t="str">
        <f>CLEAN('Previous Trades Import_OMS Quer'!O733)</f>
        <v/>
      </c>
      <c r="Q733" s="25">
        <f t="shared" si="22"/>
        <v>0</v>
      </c>
      <c r="R733" s="25" t="e">
        <f>VLOOKUP(O733,'Currency Balance'!$O$3:$Q$32,3,0)</f>
        <v>#N/A</v>
      </c>
      <c r="S733" t="e">
        <f t="shared" si="23"/>
        <v>#N/A</v>
      </c>
    </row>
    <row r="734" spans="1:19">
      <c r="A734">
        <f>'Previous Trades Import_OMS Quer'!A734</f>
        <v>0</v>
      </c>
      <c r="B734">
        <f>'Previous Trades Import_OMS Quer'!B734</f>
        <v>0</v>
      </c>
      <c r="C734" s="22">
        <f>'Previous Trades Import_OMS Quer'!C734</f>
        <v>0</v>
      </c>
      <c r="D734">
        <f>'Previous Trades Import_OMS Quer'!D734</f>
        <v>0</v>
      </c>
      <c r="E734" s="22">
        <f>'Previous Trades Import_OMS Quer'!E734</f>
        <v>0</v>
      </c>
      <c r="F734">
        <f>'Previous Trades Import_OMS Quer'!F734</f>
        <v>0</v>
      </c>
      <c r="G734">
        <f>'Previous Trades Import_OMS Quer'!G734</f>
        <v>0</v>
      </c>
      <c r="H734">
        <f>'Previous Trades Import_OMS Quer'!H734</f>
        <v>0</v>
      </c>
      <c r="I734">
        <f>'Previous Trades Import_OMS Quer'!I734</f>
        <v>0</v>
      </c>
      <c r="J734">
        <f>'Previous Trades Import_OMS Quer'!J734</f>
        <v>0</v>
      </c>
      <c r="K734">
        <f>'Previous Trades Import_OMS Quer'!K734</f>
        <v>0</v>
      </c>
      <c r="L734">
        <f>'Previous Trades Import_OMS Quer'!L734</f>
        <v>0</v>
      </c>
      <c r="M734">
        <f>'Previous Trades Import_OMS Quer'!M734</f>
        <v>0</v>
      </c>
      <c r="N734">
        <f>'Previous Trades Import_OMS Quer'!N734</f>
        <v>0</v>
      </c>
      <c r="O734" t="str">
        <f>CLEAN('Previous Trades Import_OMS Quer'!O734)</f>
        <v/>
      </c>
      <c r="Q734" s="25">
        <f t="shared" si="22"/>
        <v>0</v>
      </c>
      <c r="R734" s="25" t="e">
        <f>VLOOKUP(O734,'Currency Balance'!$O$3:$Q$32,3,0)</f>
        <v>#N/A</v>
      </c>
      <c r="S734" t="e">
        <f t="shared" si="23"/>
        <v>#N/A</v>
      </c>
    </row>
    <row r="735" spans="1:19">
      <c r="A735">
        <f>'Previous Trades Import_OMS Quer'!A735</f>
        <v>0</v>
      </c>
      <c r="B735">
        <f>'Previous Trades Import_OMS Quer'!B735</f>
        <v>0</v>
      </c>
      <c r="C735" s="22">
        <f>'Previous Trades Import_OMS Quer'!C735</f>
        <v>0</v>
      </c>
      <c r="D735">
        <f>'Previous Trades Import_OMS Quer'!D735</f>
        <v>0</v>
      </c>
      <c r="E735" s="22">
        <f>'Previous Trades Import_OMS Quer'!E735</f>
        <v>0</v>
      </c>
      <c r="F735">
        <f>'Previous Trades Import_OMS Quer'!F735</f>
        <v>0</v>
      </c>
      <c r="G735">
        <f>'Previous Trades Import_OMS Quer'!G735</f>
        <v>0</v>
      </c>
      <c r="H735">
        <f>'Previous Trades Import_OMS Quer'!H735</f>
        <v>0</v>
      </c>
      <c r="I735">
        <f>'Previous Trades Import_OMS Quer'!I735</f>
        <v>0</v>
      </c>
      <c r="J735">
        <f>'Previous Trades Import_OMS Quer'!J735</f>
        <v>0</v>
      </c>
      <c r="K735">
        <f>'Previous Trades Import_OMS Quer'!K735</f>
        <v>0</v>
      </c>
      <c r="L735">
        <f>'Previous Trades Import_OMS Quer'!L735</f>
        <v>0</v>
      </c>
      <c r="M735">
        <f>'Previous Trades Import_OMS Quer'!M735</f>
        <v>0</v>
      </c>
      <c r="N735">
        <f>'Previous Trades Import_OMS Quer'!N735</f>
        <v>0</v>
      </c>
      <c r="O735" t="str">
        <f>CLEAN('Previous Trades Import_OMS Quer'!O735)</f>
        <v/>
      </c>
      <c r="Q735" s="25">
        <f t="shared" si="22"/>
        <v>0</v>
      </c>
      <c r="R735" s="25" t="e">
        <f>VLOOKUP(O735,'Currency Balance'!$O$3:$Q$32,3,0)</f>
        <v>#N/A</v>
      </c>
      <c r="S735" t="e">
        <f t="shared" si="23"/>
        <v>#N/A</v>
      </c>
    </row>
    <row r="736" spans="1:19">
      <c r="A736">
        <f>'Previous Trades Import_OMS Quer'!A736</f>
        <v>0</v>
      </c>
      <c r="B736">
        <f>'Previous Trades Import_OMS Quer'!B736</f>
        <v>0</v>
      </c>
      <c r="C736" s="22">
        <f>'Previous Trades Import_OMS Quer'!C736</f>
        <v>0</v>
      </c>
      <c r="D736">
        <f>'Previous Trades Import_OMS Quer'!D736</f>
        <v>0</v>
      </c>
      <c r="E736" s="22">
        <f>'Previous Trades Import_OMS Quer'!E736</f>
        <v>0</v>
      </c>
      <c r="F736">
        <f>'Previous Trades Import_OMS Quer'!F736</f>
        <v>0</v>
      </c>
      <c r="G736">
        <f>'Previous Trades Import_OMS Quer'!G736</f>
        <v>0</v>
      </c>
      <c r="H736">
        <f>'Previous Trades Import_OMS Quer'!H736</f>
        <v>0</v>
      </c>
      <c r="I736">
        <f>'Previous Trades Import_OMS Quer'!I736</f>
        <v>0</v>
      </c>
      <c r="J736">
        <f>'Previous Trades Import_OMS Quer'!J736</f>
        <v>0</v>
      </c>
      <c r="K736">
        <f>'Previous Trades Import_OMS Quer'!K736</f>
        <v>0</v>
      </c>
      <c r="L736">
        <f>'Previous Trades Import_OMS Quer'!L736</f>
        <v>0</v>
      </c>
      <c r="M736">
        <f>'Previous Trades Import_OMS Quer'!M736</f>
        <v>0</v>
      </c>
      <c r="N736">
        <f>'Previous Trades Import_OMS Quer'!N736</f>
        <v>0</v>
      </c>
      <c r="O736" t="str">
        <f>CLEAN('Previous Trades Import_OMS Quer'!O736)</f>
        <v/>
      </c>
      <c r="Q736" s="25">
        <f t="shared" si="22"/>
        <v>0</v>
      </c>
      <c r="R736" s="25" t="e">
        <f>VLOOKUP(O736,'Currency Balance'!$O$3:$Q$32,3,0)</f>
        <v>#N/A</v>
      </c>
      <c r="S736" t="e">
        <f t="shared" si="23"/>
        <v>#N/A</v>
      </c>
    </row>
    <row r="737" spans="1:19">
      <c r="A737">
        <f>'Previous Trades Import_OMS Quer'!A737</f>
        <v>0</v>
      </c>
      <c r="B737">
        <f>'Previous Trades Import_OMS Quer'!B737</f>
        <v>0</v>
      </c>
      <c r="C737" s="22">
        <f>'Previous Trades Import_OMS Quer'!C737</f>
        <v>0</v>
      </c>
      <c r="D737">
        <f>'Previous Trades Import_OMS Quer'!D737</f>
        <v>0</v>
      </c>
      <c r="E737" s="22">
        <f>'Previous Trades Import_OMS Quer'!E737</f>
        <v>0</v>
      </c>
      <c r="F737">
        <f>'Previous Trades Import_OMS Quer'!F737</f>
        <v>0</v>
      </c>
      <c r="G737">
        <f>'Previous Trades Import_OMS Quer'!G737</f>
        <v>0</v>
      </c>
      <c r="H737">
        <f>'Previous Trades Import_OMS Quer'!H737</f>
        <v>0</v>
      </c>
      <c r="I737">
        <f>'Previous Trades Import_OMS Quer'!I737</f>
        <v>0</v>
      </c>
      <c r="J737">
        <f>'Previous Trades Import_OMS Quer'!J737</f>
        <v>0</v>
      </c>
      <c r="K737">
        <f>'Previous Trades Import_OMS Quer'!K737</f>
        <v>0</v>
      </c>
      <c r="L737">
        <f>'Previous Trades Import_OMS Quer'!L737</f>
        <v>0</v>
      </c>
      <c r="M737">
        <f>'Previous Trades Import_OMS Quer'!M737</f>
        <v>0</v>
      </c>
      <c r="N737">
        <f>'Previous Trades Import_OMS Quer'!N737</f>
        <v>0</v>
      </c>
      <c r="O737" t="str">
        <f>CLEAN('Previous Trades Import_OMS Quer'!O737)</f>
        <v/>
      </c>
      <c r="Q737" s="25">
        <f t="shared" si="22"/>
        <v>0</v>
      </c>
      <c r="R737" s="25" t="e">
        <f>VLOOKUP(O737,'Currency Balance'!$O$3:$Q$32,3,0)</f>
        <v>#N/A</v>
      </c>
      <c r="S737" t="e">
        <f t="shared" si="23"/>
        <v>#N/A</v>
      </c>
    </row>
    <row r="738" spans="1:19">
      <c r="A738">
        <f>'Previous Trades Import_OMS Quer'!A738</f>
        <v>0</v>
      </c>
      <c r="B738">
        <f>'Previous Trades Import_OMS Quer'!B738</f>
        <v>0</v>
      </c>
      <c r="C738" s="22">
        <f>'Previous Trades Import_OMS Quer'!C738</f>
        <v>0</v>
      </c>
      <c r="D738">
        <f>'Previous Trades Import_OMS Quer'!D738</f>
        <v>0</v>
      </c>
      <c r="E738" s="22">
        <f>'Previous Trades Import_OMS Quer'!E738</f>
        <v>0</v>
      </c>
      <c r="F738">
        <f>'Previous Trades Import_OMS Quer'!F738</f>
        <v>0</v>
      </c>
      <c r="G738">
        <f>'Previous Trades Import_OMS Quer'!G738</f>
        <v>0</v>
      </c>
      <c r="H738">
        <f>'Previous Trades Import_OMS Quer'!H738</f>
        <v>0</v>
      </c>
      <c r="I738">
        <f>'Previous Trades Import_OMS Quer'!I738</f>
        <v>0</v>
      </c>
      <c r="J738">
        <f>'Previous Trades Import_OMS Quer'!J738</f>
        <v>0</v>
      </c>
      <c r="K738">
        <f>'Previous Trades Import_OMS Quer'!K738</f>
        <v>0</v>
      </c>
      <c r="L738">
        <f>'Previous Trades Import_OMS Quer'!L738</f>
        <v>0</v>
      </c>
      <c r="M738">
        <f>'Previous Trades Import_OMS Quer'!M738</f>
        <v>0</v>
      </c>
      <c r="N738">
        <f>'Previous Trades Import_OMS Quer'!N738</f>
        <v>0</v>
      </c>
      <c r="O738" t="str">
        <f>CLEAN('Previous Trades Import_OMS Quer'!O738)</f>
        <v/>
      </c>
      <c r="Q738" s="25">
        <f t="shared" si="22"/>
        <v>0</v>
      </c>
      <c r="R738" s="25" t="e">
        <f>VLOOKUP(O738,'Currency Balance'!$O$3:$Q$32,3,0)</f>
        <v>#N/A</v>
      </c>
      <c r="S738" t="e">
        <f t="shared" si="23"/>
        <v>#N/A</v>
      </c>
    </row>
    <row r="739" spans="1:19">
      <c r="A739">
        <f>'Previous Trades Import_OMS Quer'!A739</f>
        <v>0</v>
      </c>
      <c r="B739">
        <f>'Previous Trades Import_OMS Quer'!B739</f>
        <v>0</v>
      </c>
      <c r="C739" s="22">
        <f>'Previous Trades Import_OMS Quer'!C739</f>
        <v>0</v>
      </c>
      <c r="D739">
        <f>'Previous Trades Import_OMS Quer'!D739</f>
        <v>0</v>
      </c>
      <c r="E739" s="22">
        <f>'Previous Trades Import_OMS Quer'!E739</f>
        <v>0</v>
      </c>
      <c r="F739">
        <f>'Previous Trades Import_OMS Quer'!F739</f>
        <v>0</v>
      </c>
      <c r="G739">
        <f>'Previous Trades Import_OMS Quer'!G739</f>
        <v>0</v>
      </c>
      <c r="H739">
        <f>'Previous Trades Import_OMS Quer'!H739</f>
        <v>0</v>
      </c>
      <c r="I739">
        <f>'Previous Trades Import_OMS Quer'!I739</f>
        <v>0</v>
      </c>
      <c r="J739">
        <f>'Previous Trades Import_OMS Quer'!J739</f>
        <v>0</v>
      </c>
      <c r="K739">
        <f>'Previous Trades Import_OMS Quer'!K739</f>
        <v>0</v>
      </c>
      <c r="L739">
        <f>'Previous Trades Import_OMS Quer'!L739</f>
        <v>0</v>
      </c>
      <c r="M739">
        <f>'Previous Trades Import_OMS Quer'!M739</f>
        <v>0</v>
      </c>
      <c r="N739">
        <f>'Previous Trades Import_OMS Quer'!N739</f>
        <v>0</v>
      </c>
      <c r="O739" t="str">
        <f>CLEAN('Previous Trades Import_OMS Quer'!O739)</f>
        <v/>
      </c>
      <c r="Q739" s="25">
        <f t="shared" si="22"/>
        <v>0</v>
      </c>
      <c r="R739" s="25" t="e">
        <f>VLOOKUP(O739,'Currency Balance'!$O$3:$Q$32,3,0)</f>
        <v>#N/A</v>
      </c>
      <c r="S739" t="e">
        <f t="shared" si="23"/>
        <v>#N/A</v>
      </c>
    </row>
    <row r="740" spans="1:19">
      <c r="A740">
        <f>'Previous Trades Import_OMS Quer'!A740</f>
        <v>0</v>
      </c>
      <c r="B740">
        <f>'Previous Trades Import_OMS Quer'!B740</f>
        <v>0</v>
      </c>
      <c r="C740" s="22">
        <f>'Previous Trades Import_OMS Quer'!C740</f>
        <v>0</v>
      </c>
      <c r="D740">
        <f>'Previous Trades Import_OMS Quer'!D740</f>
        <v>0</v>
      </c>
      <c r="E740" s="22">
        <f>'Previous Trades Import_OMS Quer'!E740</f>
        <v>0</v>
      </c>
      <c r="F740">
        <f>'Previous Trades Import_OMS Quer'!F740</f>
        <v>0</v>
      </c>
      <c r="G740">
        <f>'Previous Trades Import_OMS Quer'!G740</f>
        <v>0</v>
      </c>
      <c r="H740">
        <f>'Previous Trades Import_OMS Quer'!H740</f>
        <v>0</v>
      </c>
      <c r="I740">
        <f>'Previous Trades Import_OMS Quer'!I740</f>
        <v>0</v>
      </c>
      <c r="J740">
        <f>'Previous Trades Import_OMS Quer'!J740</f>
        <v>0</v>
      </c>
      <c r="K740">
        <f>'Previous Trades Import_OMS Quer'!K740</f>
        <v>0</v>
      </c>
      <c r="L740">
        <f>'Previous Trades Import_OMS Quer'!L740</f>
        <v>0</v>
      </c>
      <c r="M740">
        <f>'Previous Trades Import_OMS Quer'!M740</f>
        <v>0</v>
      </c>
      <c r="N740">
        <f>'Previous Trades Import_OMS Quer'!N740</f>
        <v>0</v>
      </c>
      <c r="O740" t="str">
        <f>CLEAN('Previous Trades Import_OMS Quer'!O740)</f>
        <v/>
      </c>
      <c r="Q740" s="25">
        <f t="shared" si="22"/>
        <v>0</v>
      </c>
      <c r="R740" s="25" t="e">
        <f>VLOOKUP(O740,'Currency Balance'!$O$3:$Q$32,3,0)</f>
        <v>#N/A</v>
      </c>
      <c r="S740" t="e">
        <f t="shared" si="23"/>
        <v>#N/A</v>
      </c>
    </row>
    <row r="741" spans="1:19">
      <c r="A741">
        <f>'Previous Trades Import_OMS Quer'!A741</f>
        <v>0</v>
      </c>
      <c r="B741">
        <f>'Previous Trades Import_OMS Quer'!B741</f>
        <v>0</v>
      </c>
      <c r="C741" s="22">
        <f>'Previous Trades Import_OMS Quer'!C741</f>
        <v>0</v>
      </c>
      <c r="D741">
        <f>'Previous Trades Import_OMS Quer'!D741</f>
        <v>0</v>
      </c>
      <c r="E741" s="22">
        <f>'Previous Trades Import_OMS Quer'!E741</f>
        <v>0</v>
      </c>
      <c r="F741">
        <f>'Previous Trades Import_OMS Quer'!F741</f>
        <v>0</v>
      </c>
      <c r="G741">
        <f>'Previous Trades Import_OMS Quer'!G741</f>
        <v>0</v>
      </c>
      <c r="H741">
        <f>'Previous Trades Import_OMS Quer'!H741</f>
        <v>0</v>
      </c>
      <c r="I741">
        <f>'Previous Trades Import_OMS Quer'!I741</f>
        <v>0</v>
      </c>
      <c r="J741">
        <f>'Previous Trades Import_OMS Quer'!J741</f>
        <v>0</v>
      </c>
      <c r="K741">
        <f>'Previous Trades Import_OMS Quer'!K741</f>
        <v>0</v>
      </c>
      <c r="L741">
        <f>'Previous Trades Import_OMS Quer'!L741</f>
        <v>0</v>
      </c>
      <c r="M741">
        <f>'Previous Trades Import_OMS Quer'!M741</f>
        <v>0</v>
      </c>
      <c r="N741">
        <f>'Previous Trades Import_OMS Quer'!N741</f>
        <v>0</v>
      </c>
      <c r="O741" t="str">
        <f>CLEAN('Previous Trades Import_OMS Quer'!O741)</f>
        <v/>
      </c>
      <c r="Q741" s="25">
        <f t="shared" si="22"/>
        <v>0</v>
      </c>
      <c r="R741" s="25" t="e">
        <f>VLOOKUP(O741,'Currency Balance'!$O$3:$Q$32,3,0)</f>
        <v>#N/A</v>
      </c>
      <c r="S741" t="e">
        <f t="shared" si="23"/>
        <v>#N/A</v>
      </c>
    </row>
    <row r="742" spans="1:19">
      <c r="A742">
        <f>'Previous Trades Import_OMS Quer'!A742</f>
        <v>0</v>
      </c>
      <c r="B742">
        <f>'Previous Trades Import_OMS Quer'!B742</f>
        <v>0</v>
      </c>
      <c r="C742" s="22">
        <f>'Previous Trades Import_OMS Quer'!C742</f>
        <v>0</v>
      </c>
      <c r="D742">
        <f>'Previous Trades Import_OMS Quer'!D742</f>
        <v>0</v>
      </c>
      <c r="E742" s="22">
        <f>'Previous Trades Import_OMS Quer'!E742</f>
        <v>0</v>
      </c>
      <c r="F742">
        <f>'Previous Trades Import_OMS Quer'!F742</f>
        <v>0</v>
      </c>
      <c r="G742">
        <f>'Previous Trades Import_OMS Quer'!G742</f>
        <v>0</v>
      </c>
      <c r="H742">
        <f>'Previous Trades Import_OMS Quer'!H742</f>
        <v>0</v>
      </c>
      <c r="I742">
        <f>'Previous Trades Import_OMS Quer'!I742</f>
        <v>0</v>
      </c>
      <c r="J742">
        <f>'Previous Trades Import_OMS Quer'!J742</f>
        <v>0</v>
      </c>
      <c r="K742">
        <f>'Previous Trades Import_OMS Quer'!K742</f>
        <v>0</v>
      </c>
      <c r="L742">
        <f>'Previous Trades Import_OMS Quer'!L742</f>
        <v>0</v>
      </c>
      <c r="M742">
        <f>'Previous Trades Import_OMS Quer'!M742</f>
        <v>0</v>
      </c>
      <c r="N742">
        <f>'Previous Trades Import_OMS Quer'!N742</f>
        <v>0</v>
      </c>
      <c r="O742" t="str">
        <f>CLEAN('Previous Trades Import_OMS Quer'!O742)</f>
        <v/>
      </c>
      <c r="Q742" s="25">
        <f t="shared" si="22"/>
        <v>0</v>
      </c>
      <c r="R742" s="25" t="e">
        <f>VLOOKUP(O742,'Currency Balance'!$O$3:$Q$32,3,0)</f>
        <v>#N/A</v>
      </c>
      <c r="S742" t="e">
        <f t="shared" si="23"/>
        <v>#N/A</v>
      </c>
    </row>
    <row r="743" spans="1:19">
      <c r="A743">
        <f>'Previous Trades Import_OMS Quer'!A743</f>
        <v>0</v>
      </c>
      <c r="B743">
        <f>'Previous Trades Import_OMS Quer'!B743</f>
        <v>0</v>
      </c>
      <c r="C743" s="22">
        <f>'Previous Trades Import_OMS Quer'!C743</f>
        <v>0</v>
      </c>
      <c r="D743">
        <f>'Previous Trades Import_OMS Quer'!D743</f>
        <v>0</v>
      </c>
      <c r="E743" s="22">
        <f>'Previous Trades Import_OMS Quer'!E743</f>
        <v>0</v>
      </c>
      <c r="F743">
        <f>'Previous Trades Import_OMS Quer'!F743</f>
        <v>0</v>
      </c>
      <c r="G743">
        <f>'Previous Trades Import_OMS Quer'!G743</f>
        <v>0</v>
      </c>
      <c r="H743">
        <f>'Previous Trades Import_OMS Quer'!H743</f>
        <v>0</v>
      </c>
      <c r="I743">
        <f>'Previous Trades Import_OMS Quer'!I743</f>
        <v>0</v>
      </c>
      <c r="J743">
        <f>'Previous Trades Import_OMS Quer'!J743</f>
        <v>0</v>
      </c>
      <c r="K743">
        <f>'Previous Trades Import_OMS Quer'!K743</f>
        <v>0</v>
      </c>
      <c r="L743">
        <f>'Previous Trades Import_OMS Quer'!L743</f>
        <v>0</v>
      </c>
      <c r="M743">
        <f>'Previous Trades Import_OMS Quer'!M743</f>
        <v>0</v>
      </c>
      <c r="N743">
        <f>'Previous Trades Import_OMS Quer'!N743</f>
        <v>0</v>
      </c>
      <c r="O743" t="str">
        <f>CLEAN('Previous Trades Import_OMS Quer'!O743)</f>
        <v/>
      </c>
      <c r="Q743" s="25">
        <f t="shared" si="22"/>
        <v>0</v>
      </c>
      <c r="R743" s="25" t="e">
        <f>VLOOKUP(O743,'Currency Balance'!$O$3:$Q$32,3,0)</f>
        <v>#N/A</v>
      </c>
      <c r="S743" t="e">
        <f t="shared" si="23"/>
        <v>#N/A</v>
      </c>
    </row>
    <row r="744" spans="1:19">
      <c r="A744">
        <f>'Previous Trades Import_OMS Quer'!A744</f>
        <v>0</v>
      </c>
      <c r="B744">
        <f>'Previous Trades Import_OMS Quer'!B744</f>
        <v>0</v>
      </c>
      <c r="C744" s="22">
        <f>'Previous Trades Import_OMS Quer'!C744</f>
        <v>0</v>
      </c>
      <c r="D744">
        <f>'Previous Trades Import_OMS Quer'!D744</f>
        <v>0</v>
      </c>
      <c r="E744" s="22">
        <f>'Previous Trades Import_OMS Quer'!E744</f>
        <v>0</v>
      </c>
      <c r="F744">
        <f>'Previous Trades Import_OMS Quer'!F744</f>
        <v>0</v>
      </c>
      <c r="G744">
        <f>'Previous Trades Import_OMS Quer'!G744</f>
        <v>0</v>
      </c>
      <c r="H744">
        <f>'Previous Trades Import_OMS Quer'!H744</f>
        <v>0</v>
      </c>
      <c r="I744">
        <f>'Previous Trades Import_OMS Quer'!I744</f>
        <v>0</v>
      </c>
      <c r="J744">
        <f>'Previous Trades Import_OMS Quer'!J744</f>
        <v>0</v>
      </c>
      <c r="K744">
        <f>'Previous Trades Import_OMS Quer'!K744</f>
        <v>0</v>
      </c>
      <c r="L744">
        <f>'Previous Trades Import_OMS Quer'!L744</f>
        <v>0</v>
      </c>
      <c r="M744">
        <f>'Previous Trades Import_OMS Quer'!M744</f>
        <v>0</v>
      </c>
      <c r="N744">
        <f>'Previous Trades Import_OMS Quer'!N744</f>
        <v>0</v>
      </c>
      <c r="O744" t="str">
        <f>CLEAN('Previous Trades Import_OMS Quer'!O744)</f>
        <v/>
      </c>
      <c r="Q744" s="25">
        <f t="shared" si="22"/>
        <v>0</v>
      </c>
      <c r="R744" s="25" t="e">
        <f>VLOOKUP(O744,'Currency Balance'!$O$3:$Q$32,3,0)</f>
        <v>#N/A</v>
      </c>
      <c r="S744" t="e">
        <f t="shared" si="23"/>
        <v>#N/A</v>
      </c>
    </row>
    <row r="745" spans="1:19">
      <c r="A745">
        <f>'Previous Trades Import_OMS Quer'!A745</f>
        <v>0</v>
      </c>
      <c r="B745">
        <f>'Previous Trades Import_OMS Quer'!B745</f>
        <v>0</v>
      </c>
      <c r="C745" s="22">
        <f>'Previous Trades Import_OMS Quer'!C745</f>
        <v>0</v>
      </c>
      <c r="D745">
        <f>'Previous Trades Import_OMS Quer'!D745</f>
        <v>0</v>
      </c>
      <c r="E745" s="22">
        <f>'Previous Trades Import_OMS Quer'!E745</f>
        <v>0</v>
      </c>
      <c r="F745">
        <f>'Previous Trades Import_OMS Quer'!F745</f>
        <v>0</v>
      </c>
      <c r="G745">
        <f>'Previous Trades Import_OMS Quer'!G745</f>
        <v>0</v>
      </c>
      <c r="H745">
        <f>'Previous Trades Import_OMS Quer'!H745</f>
        <v>0</v>
      </c>
      <c r="I745">
        <f>'Previous Trades Import_OMS Quer'!I745</f>
        <v>0</v>
      </c>
      <c r="J745">
        <f>'Previous Trades Import_OMS Quer'!J745</f>
        <v>0</v>
      </c>
      <c r="K745">
        <f>'Previous Trades Import_OMS Quer'!K745</f>
        <v>0</v>
      </c>
      <c r="L745">
        <f>'Previous Trades Import_OMS Quer'!L745</f>
        <v>0</v>
      </c>
      <c r="M745">
        <f>'Previous Trades Import_OMS Quer'!M745</f>
        <v>0</v>
      </c>
      <c r="N745">
        <f>'Previous Trades Import_OMS Quer'!N745</f>
        <v>0</v>
      </c>
      <c r="O745" t="str">
        <f>CLEAN('Previous Trades Import_OMS Quer'!O745)</f>
        <v/>
      </c>
      <c r="Q745" s="25">
        <f t="shared" si="22"/>
        <v>0</v>
      </c>
      <c r="R745" s="25" t="e">
        <f>VLOOKUP(O745,'Currency Balance'!$O$3:$Q$32,3,0)</f>
        <v>#N/A</v>
      </c>
      <c r="S745" t="e">
        <f t="shared" si="23"/>
        <v>#N/A</v>
      </c>
    </row>
    <row r="746" spans="1:19">
      <c r="A746">
        <f>'Previous Trades Import_OMS Quer'!A746</f>
        <v>0</v>
      </c>
      <c r="B746">
        <f>'Previous Trades Import_OMS Quer'!B746</f>
        <v>0</v>
      </c>
      <c r="C746" s="22">
        <f>'Previous Trades Import_OMS Quer'!C746</f>
        <v>0</v>
      </c>
      <c r="D746">
        <f>'Previous Trades Import_OMS Quer'!D746</f>
        <v>0</v>
      </c>
      <c r="E746" s="22">
        <f>'Previous Trades Import_OMS Quer'!E746</f>
        <v>0</v>
      </c>
      <c r="F746">
        <f>'Previous Trades Import_OMS Quer'!F746</f>
        <v>0</v>
      </c>
      <c r="G746">
        <f>'Previous Trades Import_OMS Quer'!G746</f>
        <v>0</v>
      </c>
      <c r="H746">
        <f>'Previous Trades Import_OMS Quer'!H746</f>
        <v>0</v>
      </c>
      <c r="I746">
        <f>'Previous Trades Import_OMS Quer'!I746</f>
        <v>0</v>
      </c>
      <c r="J746">
        <f>'Previous Trades Import_OMS Quer'!J746</f>
        <v>0</v>
      </c>
      <c r="K746">
        <f>'Previous Trades Import_OMS Quer'!K746</f>
        <v>0</v>
      </c>
      <c r="L746">
        <f>'Previous Trades Import_OMS Quer'!L746</f>
        <v>0</v>
      </c>
      <c r="M746">
        <f>'Previous Trades Import_OMS Quer'!M746</f>
        <v>0</v>
      </c>
      <c r="N746">
        <f>'Previous Trades Import_OMS Quer'!N746</f>
        <v>0</v>
      </c>
      <c r="O746" t="str">
        <f>CLEAN('Previous Trades Import_OMS Quer'!O746)</f>
        <v/>
      </c>
      <c r="Q746" s="25">
        <f t="shared" si="22"/>
        <v>0</v>
      </c>
      <c r="R746" s="25" t="e">
        <f>VLOOKUP(O746,'Currency Balance'!$O$3:$Q$32,3,0)</f>
        <v>#N/A</v>
      </c>
      <c r="S746" t="e">
        <f t="shared" si="23"/>
        <v>#N/A</v>
      </c>
    </row>
    <row r="747" spans="1:19">
      <c r="A747">
        <f>'Previous Trades Import_OMS Quer'!A747</f>
        <v>0</v>
      </c>
      <c r="B747">
        <f>'Previous Trades Import_OMS Quer'!B747</f>
        <v>0</v>
      </c>
      <c r="C747" s="22">
        <f>'Previous Trades Import_OMS Quer'!C747</f>
        <v>0</v>
      </c>
      <c r="D747">
        <f>'Previous Trades Import_OMS Quer'!D747</f>
        <v>0</v>
      </c>
      <c r="E747" s="22">
        <f>'Previous Trades Import_OMS Quer'!E747</f>
        <v>0</v>
      </c>
      <c r="F747">
        <f>'Previous Trades Import_OMS Quer'!F747</f>
        <v>0</v>
      </c>
      <c r="G747">
        <f>'Previous Trades Import_OMS Quer'!G747</f>
        <v>0</v>
      </c>
      <c r="H747">
        <f>'Previous Trades Import_OMS Quer'!H747</f>
        <v>0</v>
      </c>
      <c r="I747">
        <f>'Previous Trades Import_OMS Quer'!I747</f>
        <v>0</v>
      </c>
      <c r="J747">
        <f>'Previous Trades Import_OMS Quer'!J747</f>
        <v>0</v>
      </c>
      <c r="K747">
        <f>'Previous Trades Import_OMS Quer'!K747</f>
        <v>0</v>
      </c>
      <c r="L747">
        <f>'Previous Trades Import_OMS Quer'!L747</f>
        <v>0</v>
      </c>
      <c r="M747">
        <f>'Previous Trades Import_OMS Quer'!M747</f>
        <v>0</v>
      </c>
      <c r="N747">
        <f>'Previous Trades Import_OMS Quer'!N747</f>
        <v>0</v>
      </c>
      <c r="O747" t="str">
        <f>CLEAN('Previous Trades Import_OMS Quer'!O747)</f>
        <v/>
      </c>
      <c r="Q747" s="25">
        <f t="shared" si="22"/>
        <v>0</v>
      </c>
      <c r="R747" s="25" t="e">
        <f>VLOOKUP(O747,'Currency Balance'!$O$3:$Q$32,3,0)</f>
        <v>#N/A</v>
      </c>
      <c r="S747" t="e">
        <f t="shared" si="23"/>
        <v>#N/A</v>
      </c>
    </row>
    <row r="748" spans="1:19">
      <c r="A748">
        <f>'Previous Trades Import_OMS Quer'!A748</f>
        <v>0</v>
      </c>
      <c r="B748">
        <f>'Previous Trades Import_OMS Quer'!B748</f>
        <v>0</v>
      </c>
      <c r="C748" s="22">
        <f>'Previous Trades Import_OMS Quer'!C748</f>
        <v>0</v>
      </c>
      <c r="D748">
        <f>'Previous Trades Import_OMS Quer'!D748</f>
        <v>0</v>
      </c>
      <c r="E748" s="22">
        <f>'Previous Trades Import_OMS Quer'!E748</f>
        <v>0</v>
      </c>
      <c r="F748">
        <f>'Previous Trades Import_OMS Quer'!F748</f>
        <v>0</v>
      </c>
      <c r="G748">
        <f>'Previous Trades Import_OMS Quer'!G748</f>
        <v>0</v>
      </c>
      <c r="H748">
        <f>'Previous Trades Import_OMS Quer'!H748</f>
        <v>0</v>
      </c>
      <c r="I748">
        <f>'Previous Trades Import_OMS Quer'!I748</f>
        <v>0</v>
      </c>
      <c r="J748">
        <f>'Previous Trades Import_OMS Quer'!J748</f>
        <v>0</v>
      </c>
      <c r="K748">
        <f>'Previous Trades Import_OMS Quer'!K748</f>
        <v>0</v>
      </c>
      <c r="L748">
        <f>'Previous Trades Import_OMS Quer'!L748</f>
        <v>0</v>
      </c>
      <c r="M748">
        <f>'Previous Trades Import_OMS Quer'!M748</f>
        <v>0</v>
      </c>
      <c r="N748">
        <f>'Previous Trades Import_OMS Quer'!N748</f>
        <v>0</v>
      </c>
      <c r="O748" t="str">
        <f>CLEAN('Previous Trades Import_OMS Quer'!O748)</f>
        <v/>
      </c>
      <c r="Q748" s="25">
        <f t="shared" si="22"/>
        <v>0</v>
      </c>
      <c r="R748" s="25" t="e">
        <f>VLOOKUP(O748,'Currency Balance'!$O$3:$Q$32,3,0)</f>
        <v>#N/A</v>
      </c>
      <c r="S748" t="e">
        <f t="shared" si="23"/>
        <v>#N/A</v>
      </c>
    </row>
    <row r="749" spans="1:19">
      <c r="A749">
        <f>'Previous Trades Import_OMS Quer'!A749</f>
        <v>0</v>
      </c>
      <c r="B749">
        <f>'Previous Trades Import_OMS Quer'!B749</f>
        <v>0</v>
      </c>
      <c r="C749" s="22">
        <f>'Previous Trades Import_OMS Quer'!C749</f>
        <v>0</v>
      </c>
      <c r="D749">
        <f>'Previous Trades Import_OMS Quer'!D749</f>
        <v>0</v>
      </c>
      <c r="E749" s="22">
        <f>'Previous Trades Import_OMS Quer'!E749</f>
        <v>0</v>
      </c>
      <c r="F749">
        <f>'Previous Trades Import_OMS Quer'!F749</f>
        <v>0</v>
      </c>
      <c r="G749">
        <f>'Previous Trades Import_OMS Quer'!G749</f>
        <v>0</v>
      </c>
      <c r="H749">
        <f>'Previous Trades Import_OMS Quer'!H749</f>
        <v>0</v>
      </c>
      <c r="I749">
        <f>'Previous Trades Import_OMS Quer'!I749</f>
        <v>0</v>
      </c>
      <c r="J749">
        <f>'Previous Trades Import_OMS Quer'!J749</f>
        <v>0</v>
      </c>
      <c r="K749">
        <f>'Previous Trades Import_OMS Quer'!K749</f>
        <v>0</v>
      </c>
      <c r="L749">
        <f>'Previous Trades Import_OMS Quer'!L749</f>
        <v>0</v>
      </c>
      <c r="M749">
        <f>'Previous Trades Import_OMS Quer'!M749</f>
        <v>0</v>
      </c>
      <c r="N749">
        <f>'Previous Trades Import_OMS Quer'!N749</f>
        <v>0</v>
      </c>
      <c r="O749" t="str">
        <f>CLEAN('Previous Trades Import_OMS Quer'!O749)</f>
        <v/>
      </c>
      <c r="Q749" s="25">
        <f t="shared" si="22"/>
        <v>0</v>
      </c>
      <c r="R749" s="25" t="e">
        <f>VLOOKUP(O749,'Currency Balance'!$O$3:$Q$32,3,0)</f>
        <v>#N/A</v>
      </c>
      <c r="S749" t="e">
        <f t="shared" si="23"/>
        <v>#N/A</v>
      </c>
    </row>
    <row r="750" spans="1:19">
      <c r="A750">
        <f>'Previous Trades Import_OMS Quer'!A750</f>
        <v>0</v>
      </c>
      <c r="B750">
        <f>'Previous Trades Import_OMS Quer'!B750</f>
        <v>0</v>
      </c>
      <c r="C750" s="22">
        <f>'Previous Trades Import_OMS Quer'!C750</f>
        <v>0</v>
      </c>
      <c r="D750">
        <f>'Previous Trades Import_OMS Quer'!D750</f>
        <v>0</v>
      </c>
      <c r="E750" s="22">
        <f>'Previous Trades Import_OMS Quer'!E750</f>
        <v>0</v>
      </c>
      <c r="F750">
        <f>'Previous Trades Import_OMS Quer'!F750</f>
        <v>0</v>
      </c>
      <c r="G750">
        <f>'Previous Trades Import_OMS Quer'!G750</f>
        <v>0</v>
      </c>
      <c r="H750">
        <f>'Previous Trades Import_OMS Quer'!H750</f>
        <v>0</v>
      </c>
      <c r="I750">
        <f>'Previous Trades Import_OMS Quer'!I750</f>
        <v>0</v>
      </c>
      <c r="J750">
        <f>'Previous Trades Import_OMS Quer'!J750</f>
        <v>0</v>
      </c>
      <c r="K750">
        <f>'Previous Trades Import_OMS Quer'!K750</f>
        <v>0</v>
      </c>
      <c r="L750">
        <f>'Previous Trades Import_OMS Quer'!L750</f>
        <v>0</v>
      </c>
      <c r="M750">
        <f>'Previous Trades Import_OMS Quer'!M750</f>
        <v>0</v>
      </c>
      <c r="N750">
        <f>'Previous Trades Import_OMS Quer'!N750</f>
        <v>0</v>
      </c>
      <c r="O750" t="str">
        <f>CLEAN('Previous Trades Import_OMS Quer'!O750)</f>
        <v/>
      </c>
      <c r="Q750" s="25">
        <f t="shared" si="22"/>
        <v>0</v>
      </c>
      <c r="R750" s="25" t="e">
        <f>VLOOKUP(O750,'Currency Balance'!$O$3:$Q$32,3,0)</f>
        <v>#N/A</v>
      </c>
      <c r="S750" t="e">
        <f t="shared" si="23"/>
        <v>#N/A</v>
      </c>
    </row>
    <row r="751" spans="1:19">
      <c r="A751">
        <f>'Previous Trades Import_OMS Quer'!A751</f>
        <v>0</v>
      </c>
      <c r="B751">
        <f>'Previous Trades Import_OMS Quer'!B751</f>
        <v>0</v>
      </c>
      <c r="C751" s="22">
        <f>'Previous Trades Import_OMS Quer'!C751</f>
        <v>0</v>
      </c>
      <c r="D751">
        <f>'Previous Trades Import_OMS Quer'!D751</f>
        <v>0</v>
      </c>
      <c r="E751" s="22">
        <f>'Previous Trades Import_OMS Quer'!E751</f>
        <v>0</v>
      </c>
      <c r="F751">
        <f>'Previous Trades Import_OMS Quer'!F751</f>
        <v>0</v>
      </c>
      <c r="G751">
        <f>'Previous Trades Import_OMS Quer'!G751</f>
        <v>0</v>
      </c>
      <c r="H751">
        <f>'Previous Trades Import_OMS Quer'!H751</f>
        <v>0</v>
      </c>
      <c r="I751">
        <f>'Previous Trades Import_OMS Quer'!I751</f>
        <v>0</v>
      </c>
      <c r="J751">
        <f>'Previous Trades Import_OMS Quer'!J751</f>
        <v>0</v>
      </c>
      <c r="K751">
        <f>'Previous Trades Import_OMS Quer'!K751</f>
        <v>0</v>
      </c>
      <c r="L751">
        <f>'Previous Trades Import_OMS Quer'!L751</f>
        <v>0</v>
      </c>
      <c r="M751">
        <f>'Previous Trades Import_OMS Quer'!M751</f>
        <v>0</v>
      </c>
      <c r="N751">
        <f>'Previous Trades Import_OMS Quer'!N751</f>
        <v>0</v>
      </c>
      <c r="O751" t="str">
        <f>CLEAN('Previous Trades Import_OMS Quer'!O751)</f>
        <v/>
      </c>
      <c r="Q751" s="25">
        <f t="shared" si="22"/>
        <v>0</v>
      </c>
      <c r="R751" s="25" t="e">
        <f>VLOOKUP(O751,'Currency Balance'!$O$3:$Q$32,3,0)</f>
        <v>#N/A</v>
      </c>
      <c r="S751" t="e">
        <f t="shared" si="23"/>
        <v>#N/A</v>
      </c>
    </row>
    <row r="752" spans="1:19">
      <c r="A752">
        <f>'Previous Trades Import_OMS Quer'!A752</f>
        <v>0</v>
      </c>
      <c r="B752">
        <f>'Previous Trades Import_OMS Quer'!B752</f>
        <v>0</v>
      </c>
      <c r="C752" s="22">
        <f>'Previous Trades Import_OMS Quer'!C752</f>
        <v>0</v>
      </c>
      <c r="D752">
        <f>'Previous Trades Import_OMS Quer'!D752</f>
        <v>0</v>
      </c>
      <c r="E752" s="22">
        <f>'Previous Trades Import_OMS Quer'!E752</f>
        <v>0</v>
      </c>
      <c r="F752">
        <f>'Previous Trades Import_OMS Quer'!F752</f>
        <v>0</v>
      </c>
      <c r="G752">
        <f>'Previous Trades Import_OMS Quer'!G752</f>
        <v>0</v>
      </c>
      <c r="H752">
        <f>'Previous Trades Import_OMS Quer'!H752</f>
        <v>0</v>
      </c>
      <c r="I752">
        <f>'Previous Trades Import_OMS Quer'!I752</f>
        <v>0</v>
      </c>
      <c r="J752">
        <f>'Previous Trades Import_OMS Quer'!J752</f>
        <v>0</v>
      </c>
      <c r="K752">
        <f>'Previous Trades Import_OMS Quer'!K752</f>
        <v>0</v>
      </c>
      <c r="L752">
        <f>'Previous Trades Import_OMS Quer'!L752</f>
        <v>0</v>
      </c>
      <c r="M752">
        <f>'Previous Trades Import_OMS Quer'!M752</f>
        <v>0</v>
      </c>
      <c r="N752">
        <f>'Previous Trades Import_OMS Quer'!N752</f>
        <v>0</v>
      </c>
      <c r="O752" t="str">
        <f>CLEAN('Previous Trades Import_OMS Quer'!O752)</f>
        <v/>
      </c>
      <c r="Q752" s="25">
        <f t="shared" si="22"/>
        <v>0</v>
      </c>
      <c r="R752" s="25" t="e">
        <f>VLOOKUP(O752,'Currency Balance'!$O$3:$Q$32,3,0)</f>
        <v>#N/A</v>
      </c>
      <c r="S752" t="e">
        <f t="shared" si="23"/>
        <v>#N/A</v>
      </c>
    </row>
    <row r="753" spans="1:19">
      <c r="A753">
        <f>'Previous Trades Import_OMS Quer'!A753</f>
        <v>0</v>
      </c>
      <c r="B753">
        <f>'Previous Trades Import_OMS Quer'!B753</f>
        <v>0</v>
      </c>
      <c r="C753" s="22">
        <f>'Previous Trades Import_OMS Quer'!C753</f>
        <v>0</v>
      </c>
      <c r="D753">
        <f>'Previous Trades Import_OMS Quer'!D753</f>
        <v>0</v>
      </c>
      <c r="E753" s="22">
        <f>'Previous Trades Import_OMS Quer'!E753</f>
        <v>0</v>
      </c>
      <c r="F753">
        <f>'Previous Trades Import_OMS Quer'!F753</f>
        <v>0</v>
      </c>
      <c r="G753">
        <f>'Previous Trades Import_OMS Quer'!G753</f>
        <v>0</v>
      </c>
      <c r="H753">
        <f>'Previous Trades Import_OMS Quer'!H753</f>
        <v>0</v>
      </c>
      <c r="I753">
        <f>'Previous Trades Import_OMS Quer'!I753</f>
        <v>0</v>
      </c>
      <c r="J753">
        <f>'Previous Trades Import_OMS Quer'!J753</f>
        <v>0</v>
      </c>
      <c r="K753">
        <f>'Previous Trades Import_OMS Quer'!K753</f>
        <v>0</v>
      </c>
      <c r="L753">
        <f>'Previous Trades Import_OMS Quer'!L753</f>
        <v>0</v>
      </c>
      <c r="M753">
        <f>'Previous Trades Import_OMS Quer'!M753</f>
        <v>0</v>
      </c>
      <c r="N753">
        <f>'Previous Trades Import_OMS Quer'!N753</f>
        <v>0</v>
      </c>
      <c r="O753" t="str">
        <f>CLEAN('Previous Trades Import_OMS Quer'!O753)</f>
        <v/>
      </c>
      <c r="Q753" s="25">
        <f t="shared" si="22"/>
        <v>0</v>
      </c>
      <c r="R753" s="25" t="e">
        <f>VLOOKUP(O753,'Currency Balance'!$O$3:$Q$32,3,0)</f>
        <v>#N/A</v>
      </c>
      <c r="S753" t="e">
        <f t="shared" si="23"/>
        <v>#N/A</v>
      </c>
    </row>
    <row r="754" spans="1:19">
      <c r="A754">
        <f>'Previous Trades Import_OMS Quer'!A754</f>
        <v>0</v>
      </c>
      <c r="B754">
        <f>'Previous Trades Import_OMS Quer'!B754</f>
        <v>0</v>
      </c>
      <c r="C754" s="22">
        <f>'Previous Trades Import_OMS Quer'!C754</f>
        <v>0</v>
      </c>
      <c r="D754">
        <f>'Previous Trades Import_OMS Quer'!D754</f>
        <v>0</v>
      </c>
      <c r="E754" s="22">
        <f>'Previous Trades Import_OMS Quer'!E754</f>
        <v>0</v>
      </c>
      <c r="F754">
        <f>'Previous Trades Import_OMS Quer'!F754</f>
        <v>0</v>
      </c>
      <c r="G754">
        <f>'Previous Trades Import_OMS Quer'!G754</f>
        <v>0</v>
      </c>
      <c r="H754">
        <f>'Previous Trades Import_OMS Quer'!H754</f>
        <v>0</v>
      </c>
      <c r="I754">
        <f>'Previous Trades Import_OMS Quer'!I754</f>
        <v>0</v>
      </c>
      <c r="J754">
        <f>'Previous Trades Import_OMS Quer'!J754</f>
        <v>0</v>
      </c>
      <c r="K754">
        <f>'Previous Trades Import_OMS Quer'!K754</f>
        <v>0</v>
      </c>
      <c r="L754">
        <f>'Previous Trades Import_OMS Quer'!L754</f>
        <v>0</v>
      </c>
      <c r="M754">
        <f>'Previous Trades Import_OMS Quer'!M754</f>
        <v>0</v>
      </c>
      <c r="N754">
        <f>'Previous Trades Import_OMS Quer'!N754</f>
        <v>0</v>
      </c>
      <c r="O754" t="str">
        <f>CLEAN('Previous Trades Import_OMS Quer'!O754)</f>
        <v/>
      </c>
      <c r="Q754" s="25">
        <f t="shared" si="22"/>
        <v>0</v>
      </c>
      <c r="R754" s="25" t="e">
        <f>VLOOKUP(O754,'Currency Balance'!$O$3:$Q$32,3,0)</f>
        <v>#N/A</v>
      </c>
      <c r="S754" t="e">
        <f t="shared" si="23"/>
        <v>#N/A</v>
      </c>
    </row>
    <row r="755" spans="1:19">
      <c r="A755">
        <f>'Previous Trades Import_OMS Quer'!A755</f>
        <v>0</v>
      </c>
      <c r="B755">
        <f>'Previous Trades Import_OMS Quer'!B755</f>
        <v>0</v>
      </c>
      <c r="C755" s="22">
        <f>'Previous Trades Import_OMS Quer'!C755</f>
        <v>0</v>
      </c>
      <c r="D755">
        <f>'Previous Trades Import_OMS Quer'!D755</f>
        <v>0</v>
      </c>
      <c r="E755" s="22">
        <f>'Previous Trades Import_OMS Quer'!E755</f>
        <v>0</v>
      </c>
      <c r="F755">
        <f>'Previous Trades Import_OMS Quer'!F755</f>
        <v>0</v>
      </c>
      <c r="G755">
        <f>'Previous Trades Import_OMS Quer'!G755</f>
        <v>0</v>
      </c>
      <c r="H755">
        <f>'Previous Trades Import_OMS Quer'!H755</f>
        <v>0</v>
      </c>
      <c r="I755">
        <f>'Previous Trades Import_OMS Quer'!I755</f>
        <v>0</v>
      </c>
      <c r="J755">
        <f>'Previous Trades Import_OMS Quer'!J755</f>
        <v>0</v>
      </c>
      <c r="K755">
        <f>'Previous Trades Import_OMS Quer'!K755</f>
        <v>0</v>
      </c>
      <c r="L755">
        <f>'Previous Trades Import_OMS Quer'!L755</f>
        <v>0</v>
      </c>
      <c r="M755">
        <f>'Previous Trades Import_OMS Quer'!M755</f>
        <v>0</v>
      </c>
      <c r="N755">
        <f>'Previous Trades Import_OMS Quer'!N755</f>
        <v>0</v>
      </c>
      <c r="O755" t="str">
        <f>CLEAN('Previous Trades Import_OMS Quer'!O755)</f>
        <v/>
      </c>
      <c r="Q755" s="25">
        <f t="shared" si="22"/>
        <v>0</v>
      </c>
      <c r="R755" s="25" t="e">
        <f>VLOOKUP(O755,'Currency Balance'!$O$3:$Q$32,3,0)</f>
        <v>#N/A</v>
      </c>
      <c r="S755" t="e">
        <f t="shared" si="23"/>
        <v>#N/A</v>
      </c>
    </row>
    <row r="756" spans="1:19">
      <c r="A756">
        <f>'Previous Trades Import_OMS Quer'!A756</f>
        <v>0</v>
      </c>
      <c r="B756">
        <f>'Previous Trades Import_OMS Quer'!B756</f>
        <v>0</v>
      </c>
      <c r="C756" s="22">
        <f>'Previous Trades Import_OMS Quer'!C756</f>
        <v>0</v>
      </c>
      <c r="D756">
        <f>'Previous Trades Import_OMS Quer'!D756</f>
        <v>0</v>
      </c>
      <c r="E756" s="22">
        <f>'Previous Trades Import_OMS Quer'!E756</f>
        <v>0</v>
      </c>
      <c r="F756">
        <f>'Previous Trades Import_OMS Quer'!F756</f>
        <v>0</v>
      </c>
      <c r="G756">
        <f>'Previous Trades Import_OMS Quer'!G756</f>
        <v>0</v>
      </c>
      <c r="H756">
        <f>'Previous Trades Import_OMS Quer'!H756</f>
        <v>0</v>
      </c>
      <c r="I756">
        <f>'Previous Trades Import_OMS Quer'!I756</f>
        <v>0</v>
      </c>
      <c r="J756">
        <f>'Previous Trades Import_OMS Quer'!J756</f>
        <v>0</v>
      </c>
      <c r="K756">
        <f>'Previous Trades Import_OMS Quer'!K756</f>
        <v>0</v>
      </c>
      <c r="L756">
        <f>'Previous Trades Import_OMS Quer'!L756</f>
        <v>0</v>
      </c>
      <c r="M756">
        <f>'Previous Trades Import_OMS Quer'!M756</f>
        <v>0</v>
      </c>
      <c r="N756">
        <f>'Previous Trades Import_OMS Quer'!N756</f>
        <v>0</v>
      </c>
      <c r="O756" t="str">
        <f>CLEAN('Previous Trades Import_OMS Quer'!O756)</f>
        <v/>
      </c>
      <c r="Q756" s="25">
        <f t="shared" si="22"/>
        <v>0</v>
      </c>
      <c r="R756" s="25" t="e">
        <f>VLOOKUP(O756,'Currency Balance'!$O$3:$Q$32,3,0)</f>
        <v>#N/A</v>
      </c>
      <c r="S756" t="e">
        <f t="shared" si="23"/>
        <v>#N/A</v>
      </c>
    </row>
    <row r="757" spans="1:19">
      <c r="A757">
        <f>'Previous Trades Import_OMS Quer'!A757</f>
        <v>0</v>
      </c>
      <c r="B757">
        <f>'Previous Trades Import_OMS Quer'!B757</f>
        <v>0</v>
      </c>
      <c r="C757" s="22">
        <f>'Previous Trades Import_OMS Quer'!C757</f>
        <v>0</v>
      </c>
      <c r="D757">
        <f>'Previous Trades Import_OMS Quer'!D757</f>
        <v>0</v>
      </c>
      <c r="E757" s="22">
        <f>'Previous Trades Import_OMS Quer'!E757</f>
        <v>0</v>
      </c>
      <c r="F757">
        <f>'Previous Trades Import_OMS Quer'!F757</f>
        <v>0</v>
      </c>
      <c r="G757">
        <f>'Previous Trades Import_OMS Quer'!G757</f>
        <v>0</v>
      </c>
      <c r="H757">
        <f>'Previous Trades Import_OMS Quer'!H757</f>
        <v>0</v>
      </c>
      <c r="I757">
        <f>'Previous Trades Import_OMS Quer'!I757</f>
        <v>0</v>
      </c>
      <c r="J757">
        <f>'Previous Trades Import_OMS Quer'!J757</f>
        <v>0</v>
      </c>
      <c r="K757">
        <f>'Previous Trades Import_OMS Quer'!K757</f>
        <v>0</v>
      </c>
      <c r="L757">
        <f>'Previous Trades Import_OMS Quer'!L757</f>
        <v>0</v>
      </c>
      <c r="M757">
        <f>'Previous Trades Import_OMS Quer'!M757</f>
        <v>0</v>
      </c>
      <c r="N757">
        <f>'Previous Trades Import_OMS Quer'!N757</f>
        <v>0</v>
      </c>
      <c r="O757" t="str">
        <f>CLEAN('Previous Trades Import_OMS Quer'!O757)</f>
        <v/>
      </c>
      <c r="Q757" s="25">
        <f t="shared" si="22"/>
        <v>0</v>
      </c>
      <c r="R757" s="25" t="e">
        <f>VLOOKUP(O757,'Currency Balance'!$O$3:$Q$32,3,0)</f>
        <v>#N/A</v>
      </c>
      <c r="S757" t="e">
        <f t="shared" si="23"/>
        <v>#N/A</v>
      </c>
    </row>
    <row r="758" spans="1:19">
      <c r="A758">
        <f>'Previous Trades Import_OMS Quer'!A758</f>
        <v>0</v>
      </c>
      <c r="B758">
        <f>'Previous Trades Import_OMS Quer'!B758</f>
        <v>0</v>
      </c>
      <c r="C758" s="22">
        <f>'Previous Trades Import_OMS Quer'!C758</f>
        <v>0</v>
      </c>
      <c r="D758">
        <f>'Previous Trades Import_OMS Quer'!D758</f>
        <v>0</v>
      </c>
      <c r="E758" s="22">
        <f>'Previous Trades Import_OMS Quer'!E758</f>
        <v>0</v>
      </c>
      <c r="F758">
        <f>'Previous Trades Import_OMS Quer'!F758</f>
        <v>0</v>
      </c>
      <c r="G758">
        <f>'Previous Trades Import_OMS Quer'!G758</f>
        <v>0</v>
      </c>
      <c r="H758">
        <f>'Previous Trades Import_OMS Quer'!H758</f>
        <v>0</v>
      </c>
      <c r="I758">
        <f>'Previous Trades Import_OMS Quer'!I758</f>
        <v>0</v>
      </c>
      <c r="J758">
        <f>'Previous Trades Import_OMS Quer'!J758</f>
        <v>0</v>
      </c>
      <c r="K758">
        <f>'Previous Trades Import_OMS Quer'!K758</f>
        <v>0</v>
      </c>
      <c r="L758">
        <f>'Previous Trades Import_OMS Quer'!L758</f>
        <v>0</v>
      </c>
      <c r="M758">
        <f>'Previous Trades Import_OMS Quer'!M758</f>
        <v>0</v>
      </c>
      <c r="N758">
        <f>'Previous Trades Import_OMS Quer'!N758</f>
        <v>0</v>
      </c>
      <c r="O758" t="str">
        <f>CLEAN('Previous Trades Import_OMS Quer'!O758)</f>
        <v/>
      </c>
      <c r="Q758" s="25">
        <f t="shared" si="22"/>
        <v>0</v>
      </c>
      <c r="R758" s="25" t="e">
        <f>VLOOKUP(O758,'Currency Balance'!$O$3:$Q$32,3,0)</f>
        <v>#N/A</v>
      </c>
      <c r="S758" t="e">
        <f t="shared" si="23"/>
        <v>#N/A</v>
      </c>
    </row>
    <row r="759" spans="1:19">
      <c r="A759">
        <f>'Previous Trades Import_OMS Quer'!A759</f>
        <v>0</v>
      </c>
      <c r="B759">
        <f>'Previous Trades Import_OMS Quer'!B759</f>
        <v>0</v>
      </c>
      <c r="C759" s="22">
        <f>'Previous Trades Import_OMS Quer'!C759</f>
        <v>0</v>
      </c>
      <c r="D759">
        <f>'Previous Trades Import_OMS Quer'!D759</f>
        <v>0</v>
      </c>
      <c r="E759" s="22">
        <f>'Previous Trades Import_OMS Quer'!E759</f>
        <v>0</v>
      </c>
      <c r="F759">
        <f>'Previous Trades Import_OMS Quer'!F759</f>
        <v>0</v>
      </c>
      <c r="G759">
        <f>'Previous Trades Import_OMS Quer'!G759</f>
        <v>0</v>
      </c>
      <c r="H759">
        <f>'Previous Trades Import_OMS Quer'!H759</f>
        <v>0</v>
      </c>
      <c r="I759">
        <f>'Previous Trades Import_OMS Quer'!I759</f>
        <v>0</v>
      </c>
      <c r="J759">
        <f>'Previous Trades Import_OMS Quer'!J759</f>
        <v>0</v>
      </c>
      <c r="K759">
        <f>'Previous Trades Import_OMS Quer'!K759</f>
        <v>0</v>
      </c>
      <c r="L759">
        <f>'Previous Trades Import_OMS Quer'!L759</f>
        <v>0</v>
      </c>
      <c r="M759">
        <f>'Previous Trades Import_OMS Quer'!M759</f>
        <v>0</v>
      </c>
      <c r="N759">
        <f>'Previous Trades Import_OMS Quer'!N759</f>
        <v>0</v>
      </c>
      <c r="O759" t="str">
        <f>CLEAN('Previous Trades Import_OMS Quer'!O759)</f>
        <v/>
      </c>
      <c r="Q759" s="25">
        <f t="shared" si="22"/>
        <v>0</v>
      </c>
      <c r="R759" s="25" t="e">
        <f>VLOOKUP(O759,'Currency Balance'!$O$3:$Q$32,3,0)</f>
        <v>#N/A</v>
      </c>
      <c r="S759" t="e">
        <f t="shared" si="23"/>
        <v>#N/A</v>
      </c>
    </row>
    <row r="760" spans="1:19">
      <c r="A760">
        <f>'Previous Trades Import_OMS Quer'!A760</f>
        <v>0</v>
      </c>
      <c r="B760">
        <f>'Previous Trades Import_OMS Quer'!B760</f>
        <v>0</v>
      </c>
      <c r="C760" s="22">
        <f>'Previous Trades Import_OMS Quer'!C760</f>
        <v>0</v>
      </c>
      <c r="D760">
        <f>'Previous Trades Import_OMS Quer'!D760</f>
        <v>0</v>
      </c>
      <c r="E760" s="22">
        <f>'Previous Trades Import_OMS Quer'!E760</f>
        <v>0</v>
      </c>
      <c r="F760">
        <f>'Previous Trades Import_OMS Quer'!F760</f>
        <v>0</v>
      </c>
      <c r="G760">
        <f>'Previous Trades Import_OMS Quer'!G760</f>
        <v>0</v>
      </c>
      <c r="H760">
        <f>'Previous Trades Import_OMS Quer'!H760</f>
        <v>0</v>
      </c>
      <c r="I760">
        <f>'Previous Trades Import_OMS Quer'!I760</f>
        <v>0</v>
      </c>
      <c r="J760">
        <f>'Previous Trades Import_OMS Quer'!J760</f>
        <v>0</v>
      </c>
      <c r="K760">
        <f>'Previous Trades Import_OMS Quer'!K760</f>
        <v>0</v>
      </c>
      <c r="L760">
        <f>'Previous Trades Import_OMS Quer'!L760</f>
        <v>0</v>
      </c>
      <c r="M760">
        <f>'Previous Trades Import_OMS Quer'!M760</f>
        <v>0</v>
      </c>
      <c r="N760">
        <f>'Previous Trades Import_OMS Quer'!N760</f>
        <v>0</v>
      </c>
      <c r="O760" t="str">
        <f>CLEAN('Previous Trades Import_OMS Quer'!O760)</f>
        <v/>
      </c>
      <c r="Q760" s="25">
        <f t="shared" si="22"/>
        <v>0</v>
      </c>
      <c r="R760" s="25" t="e">
        <f>VLOOKUP(O760,'Currency Balance'!$O$3:$Q$32,3,0)</f>
        <v>#N/A</v>
      </c>
      <c r="S760" t="e">
        <f t="shared" si="23"/>
        <v>#N/A</v>
      </c>
    </row>
    <row r="761" spans="1:19">
      <c r="A761">
        <f>'Previous Trades Import_OMS Quer'!A761</f>
        <v>0</v>
      </c>
      <c r="B761">
        <f>'Previous Trades Import_OMS Quer'!B761</f>
        <v>0</v>
      </c>
      <c r="C761" s="22">
        <f>'Previous Trades Import_OMS Quer'!C761</f>
        <v>0</v>
      </c>
      <c r="D761">
        <f>'Previous Trades Import_OMS Quer'!D761</f>
        <v>0</v>
      </c>
      <c r="E761" s="22">
        <f>'Previous Trades Import_OMS Quer'!E761</f>
        <v>0</v>
      </c>
      <c r="F761">
        <f>'Previous Trades Import_OMS Quer'!F761</f>
        <v>0</v>
      </c>
      <c r="G761">
        <f>'Previous Trades Import_OMS Quer'!G761</f>
        <v>0</v>
      </c>
      <c r="H761">
        <f>'Previous Trades Import_OMS Quer'!H761</f>
        <v>0</v>
      </c>
      <c r="I761">
        <f>'Previous Trades Import_OMS Quer'!I761</f>
        <v>0</v>
      </c>
      <c r="J761">
        <f>'Previous Trades Import_OMS Quer'!J761</f>
        <v>0</v>
      </c>
      <c r="K761">
        <f>'Previous Trades Import_OMS Quer'!K761</f>
        <v>0</v>
      </c>
      <c r="L761">
        <f>'Previous Trades Import_OMS Quer'!L761</f>
        <v>0</v>
      </c>
      <c r="M761">
        <f>'Previous Trades Import_OMS Quer'!M761</f>
        <v>0</v>
      </c>
      <c r="N761">
        <f>'Previous Trades Import_OMS Quer'!N761</f>
        <v>0</v>
      </c>
      <c r="O761" t="str">
        <f>CLEAN('Previous Trades Import_OMS Quer'!O761)</f>
        <v/>
      </c>
      <c r="Q761" s="25">
        <f t="shared" si="22"/>
        <v>0</v>
      </c>
      <c r="R761" s="25" t="e">
        <f>VLOOKUP(O761,'Currency Balance'!$O$3:$Q$32,3,0)</f>
        <v>#N/A</v>
      </c>
      <c r="S761" t="e">
        <f t="shared" si="23"/>
        <v>#N/A</v>
      </c>
    </row>
    <row r="762" spans="1:19">
      <c r="A762">
        <f>'Previous Trades Import_OMS Quer'!A762</f>
        <v>0</v>
      </c>
      <c r="B762">
        <f>'Previous Trades Import_OMS Quer'!B762</f>
        <v>0</v>
      </c>
      <c r="C762" s="22">
        <f>'Previous Trades Import_OMS Quer'!C762</f>
        <v>0</v>
      </c>
      <c r="D762">
        <f>'Previous Trades Import_OMS Quer'!D762</f>
        <v>0</v>
      </c>
      <c r="E762" s="22">
        <f>'Previous Trades Import_OMS Quer'!E762</f>
        <v>0</v>
      </c>
      <c r="F762">
        <f>'Previous Trades Import_OMS Quer'!F762</f>
        <v>0</v>
      </c>
      <c r="G762">
        <f>'Previous Trades Import_OMS Quer'!G762</f>
        <v>0</v>
      </c>
      <c r="H762">
        <f>'Previous Trades Import_OMS Quer'!H762</f>
        <v>0</v>
      </c>
      <c r="I762">
        <f>'Previous Trades Import_OMS Quer'!I762</f>
        <v>0</v>
      </c>
      <c r="J762">
        <f>'Previous Trades Import_OMS Quer'!J762</f>
        <v>0</v>
      </c>
      <c r="K762">
        <f>'Previous Trades Import_OMS Quer'!K762</f>
        <v>0</v>
      </c>
      <c r="L762">
        <f>'Previous Trades Import_OMS Quer'!L762</f>
        <v>0</v>
      </c>
      <c r="M762">
        <f>'Previous Trades Import_OMS Quer'!M762</f>
        <v>0</v>
      </c>
      <c r="N762">
        <f>'Previous Trades Import_OMS Quer'!N762</f>
        <v>0</v>
      </c>
      <c r="O762" t="str">
        <f>CLEAN('Previous Trades Import_OMS Quer'!O762)</f>
        <v/>
      </c>
      <c r="Q762" s="25">
        <f t="shared" si="22"/>
        <v>0</v>
      </c>
      <c r="R762" s="25" t="e">
        <f>VLOOKUP(O762,'Currency Balance'!$O$3:$Q$32,3,0)</f>
        <v>#N/A</v>
      </c>
      <c r="S762" t="e">
        <f t="shared" si="23"/>
        <v>#N/A</v>
      </c>
    </row>
    <row r="763" spans="1:19">
      <c r="A763">
        <f>'Previous Trades Import_OMS Quer'!A763</f>
        <v>0</v>
      </c>
      <c r="B763">
        <f>'Previous Trades Import_OMS Quer'!B763</f>
        <v>0</v>
      </c>
      <c r="C763" s="22">
        <f>'Previous Trades Import_OMS Quer'!C763</f>
        <v>0</v>
      </c>
      <c r="D763">
        <f>'Previous Trades Import_OMS Quer'!D763</f>
        <v>0</v>
      </c>
      <c r="E763" s="22">
        <f>'Previous Trades Import_OMS Quer'!E763</f>
        <v>0</v>
      </c>
      <c r="F763">
        <f>'Previous Trades Import_OMS Quer'!F763</f>
        <v>0</v>
      </c>
      <c r="G763">
        <f>'Previous Trades Import_OMS Quer'!G763</f>
        <v>0</v>
      </c>
      <c r="H763">
        <f>'Previous Trades Import_OMS Quer'!H763</f>
        <v>0</v>
      </c>
      <c r="I763">
        <f>'Previous Trades Import_OMS Quer'!I763</f>
        <v>0</v>
      </c>
      <c r="J763">
        <f>'Previous Trades Import_OMS Quer'!J763</f>
        <v>0</v>
      </c>
      <c r="K763">
        <f>'Previous Trades Import_OMS Quer'!K763</f>
        <v>0</v>
      </c>
      <c r="L763">
        <f>'Previous Trades Import_OMS Quer'!L763</f>
        <v>0</v>
      </c>
      <c r="M763">
        <f>'Previous Trades Import_OMS Quer'!M763</f>
        <v>0</v>
      </c>
      <c r="N763">
        <f>'Previous Trades Import_OMS Quer'!N763</f>
        <v>0</v>
      </c>
      <c r="O763" t="str">
        <f>CLEAN('Previous Trades Import_OMS Quer'!O763)</f>
        <v/>
      </c>
      <c r="Q763" s="25">
        <f t="shared" si="22"/>
        <v>0</v>
      </c>
      <c r="R763" s="25" t="e">
        <f>VLOOKUP(O763,'Currency Balance'!$O$3:$Q$32,3,0)</f>
        <v>#N/A</v>
      </c>
      <c r="S763" t="e">
        <f t="shared" si="23"/>
        <v>#N/A</v>
      </c>
    </row>
    <row r="764" spans="1:19">
      <c r="A764">
        <f>'Previous Trades Import_OMS Quer'!A764</f>
        <v>0</v>
      </c>
      <c r="B764">
        <f>'Previous Trades Import_OMS Quer'!B764</f>
        <v>0</v>
      </c>
      <c r="C764" s="22">
        <f>'Previous Trades Import_OMS Quer'!C764</f>
        <v>0</v>
      </c>
      <c r="D764">
        <f>'Previous Trades Import_OMS Quer'!D764</f>
        <v>0</v>
      </c>
      <c r="E764" s="22">
        <f>'Previous Trades Import_OMS Quer'!E764</f>
        <v>0</v>
      </c>
      <c r="F764">
        <f>'Previous Trades Import_OMS Quer'!F764</f>
        <v>0</v>
      </c>
      <c r="G764">
        <f>'Previous Trades Import_OMS Quer'!G764</f>
        <v>0</v>
      </c>
      <c r="H764">
        <f>'Previous Trades Import_OMS Quer'!H764</f>
        <v>0</v>
      </c>
      <c r="I764">
        <f>'Previous Trades Import_OMS Quer'!I764</f>
        <v>0</v>
      </c>
      <c r="J764">
        <f>'Previous Trades Import_OMS Quer'!J764</f>
        <v>0</v>
      </c>
      <c r="K764">
        <f>'Previous Trades Import_OMS Quer'!K764</f>
        <v>0</v>
      </c>
      <c r="L764">
        <f>'Previous Trades Import_OMS Quer'!L764</f>
        <v>0</v>
      </c>
      <c r="M764">
        <f>'Previous Trades Import_OMS Quer'!M764</f>
        <v>0</v>
      </c>
      <c r="N764">
        <f>'Previous Trades Import_OMS Quer'!N764</f>
        <v>0</v>
      </c>
      <c r="O764" t="str">
        <f>CLEAN('Previous Trades Import_OMS Quer'!O764)</f>
        <v/>
      </c>
      <c r="Q764" s="25">
        <f t="shared" si="22"/>
        <v>0</v>
      </c>
      <c r="R764" s="25" t="e">
        <f>VLOOKUP(O764,'Currency Balance'!$O$3:$Q$32,3,0)</f>
        <v>#N/A</v>
      </c>
      <c r="S764" t="e">
        <f t="shared" si="23"/>
        <v>#N/A</v>
      </c>
    </row>
    <row r="765" spans="1:19">
      <c r="A765">
        <f>'Previous Trades Import_OMS Quer'!A765</f>
        <v>0</v>
      </c>
      <c r="B765">
        <f>'Previous Trades Import_OMS Quer'!B765</f>
        <v>0</v>
      </c>
      <c r="C765" s="22">
        <f>'Previous Trades Import_OMS Quer'!C765</f>
        <v>0</v>
      </c>
      <c r="D765">
        <f>'Previous Trades Import_OMS Quer'!D765</f>
        <v>0</v>
      </c>
      <c r="E765" s="22">
        <f>'Previous Trades Import_OMS Quer'!E765</f>
        <v>0</v>
      </c>
      <c r="F765">
        <f>'Previous Trades Import_OMS Quer'!F765</f>
        <v>0</v>
      </c>
      <c r="G765">
        <f>'Previous Trades Import_OMS Quer'!G765</f>
        <v>0</v>
      </c>
      <c r="H765">
        <f>'Previous Trades Import_OMS Quer'!H765</f>
        <v>0</v>
      </c>
      <c r="I765">
        <f>'Previous Trades Import_OMS Quer'!I765</f>
        <v>0</v>
      </c>
      <c r="J765">
        <f>'Previous Trades Import_OMS Quer'!J765</f>
        <v>0</v>
      </c>
      <c r="K765">
        <f>'Previous Trades Import_OMS Quer'!K765</f>
        <v>0</v>
      </c>
      <c r="L765">
        <f>'Previous Trades Import_OMS Quer'!L765</f>
        <v>0</v>
      </c>
      <c r="M765">
        <f>'Previous Trades Import_OMS Quer'!M765</f>
        <v>0</v>
      </c>
      <c r="N765">
        <f>'Previous Trades Import_OMS Quer'!N765</f>
        <v>0</v>
      </c>
      <c r="O765" t="str">
        <f>CLEAN('Previous Trades Import_OMS Quer'!O765)</f>
        <v/>
      </c>
      <c r="Q765" s="25">
        <f t="shared" si="22"/>
        <v>0</v>
      </c>
      <c r="R765" s="25" t="e">
        <f>VLOOKUP(O765,'Currency Balance'!$O$3:$Q$32,3,0)</f>
        <v>#N/A</v>
      </c>
      <c r="S765" t="e">
        <f t="shared" si="23"/>
        <v>#N/A</v>
      </c>
    </row>
    <row r="766" spans="1:19">
      <c r="A766">
        <f>'Previous Trades Import_OMS Quer'!A766</f>
        <v>0</v>
      </c>
      <c r="B766">
        <f>'Previous Trades Import_OMS Quer'!B766</f>
        <v>0</v>
      </c>
      <c r="C766" s="22">
        <f>'Previous Trades Import_OMS Quer'!C766</f>
        <v>0</v>
      </c>
      <c r="D766">
        <f>'Previous Trades Import_OMS Quer'!D766</f>
        <v>0</v>
      </c>
      <c r="E766" s="22">
        <f>'Previous Trades Import_OMS Quer'!E766</f>
        <v>0</v>
      </c>
      <c r="F766">
        <f>'Previous Trades Import_OMS Quer'!F766</f>
        <v>0</v>
      </c>
      <c r="G766">
        <f>'Previous Trades Import_OMS Quer'!G766</f>
        <v>0</v>
      </c>
      <c r="H766">
        <f>'Previous Trades Import_OMS Quer'!H766</f>
        <v>0</v>
      </c>
      <c r="I766">
        <f>'Previous Trades Import_OMS Quer'!I766</f>
        <v>0</v>
      </c>
      <c r="J766">
        <f>'Previous Trades Import_OMS Quer'!J766</f>
        <v>0</v>
      </c>
      <c r="K766">
        <f>'Previous Trades Import_OMS Quer'!K766</f>
        <v>0</v>
      </c>
      <c r="L766">
        <f>'Previous Trades Import_OMS Quer'!L766</f>
        <v>0</v>
      </c>
      <c r="M766">
        <f>'Previous Trades Import_OMS Quer'!M766</f>
        <v>0</v>
      </c>
      <c r="N766">
        <f>'Previous Trades Import_OMS Quer'!N766</f>
        <v>0</v>
      </c>
      <c r="O766" t="str">
        <f>CLEAN('Previous Trades Import_OMS Quer'!O766)</f>
        <v/>
      </c>
      <c r="Q766" s="25">
        <f t="shared" si="22"/>
        <v>0</v>
      </c>
      <c r="R766" s="25" t="e">
        <f>VLOOKUP(O766,'Currency Balance'!$O$3:$Q$32,3,0)</f>
        <v>#N/A</v>
      </c>
      <c r="S766" t="e">
        <f t="shared" si="23"/>
        <v>#N/A</v>
      </c>
    </row>
    <row r="767" spans="1:19">
      <c r="A767">
        <f>'Previous Trades Import_OMS Quer'!A767</f>
        <v>0</v>
      </c>
      <c r="B767">
        <f>'Previous Trades Import_OMS Quer'!B767</f>
        <v>0</v>
      </c>
      <c r="C767" s="22">
        <f>'Previous Trades Import_OMS Quer'!C767</f>
        <v>0</v>
      </c>
      <c r="D767">
        <f>'Previous Trades Import_OMS Quer'!D767</f>
        <v>0</v>
      </c>
      <c r="E767" s="22">
        <f>'Previous Trades Import_OMS Quer'!E767</f>
        <v>0</v>
      </c>
      <c r="F767">
        <f>'Previous Trades Import_OMS Quer'!F767</f>
        <v>0</v>
      </c>
      <c r="G767">
        <f>'Previous Trades Import_OMS Quer'!G767</f>
        <v>0</v>
      </c>
      <c r="H767">
        <f>'Previous Trades Import_OMS Quer'!H767</f>
        <v>0</v>
      </c>
      <c r="I767">
        <f>'Previous Trades Import_OMS Quer'!I767</f>
        <v>0</v>
      </c>
      <c r="J767">
        <f>'Previous Trades Import_OMS Quer'!J767</f>
        <v>0</v>
      </c>
      <c r="K767">
        <f>'Previous Trades Import_OMS Quer'!K767</f>
        <v>0</v>
      </c>
      <c r="L767">
        <f>'Previous Trades Import_OMS Quer'!L767</f>
        <v>0</v>
      </c>
      <c r="M767">
        <f>'Previous Trades Import_OMS Quer'!M767</f>
        <v>0</v>
      </c>
      <c r="N767">
        <f>'Previous Trades Import_OMS Quer'!N767</f>
        <v>0</v>
      </c>
      <c r="O767" t="str">
        <f>CLEAN('Previous Trades Import_OMS Quer'!O767)</f>
        <v/>
      </c>
      <c r="Q767" s="25">
        <f t="shared" si="22"/>
        <v>0</v>
      </c>
      <c r="R767" s="25" t="e">
        <f>VLOOKUP(O767,'Currency Balance'!$O$3:$Q$32,3,0)</f>
        <v>#N/A</v>
      </c>
      <c r="S767" t="e">
        <f t="shared" si="23"/>
        <v>#N/A</v>
      </c>
    </row>
    <row r="768" spans="1:19">
      <c r="A768">
        <f>'Previous Trades Import_OMS Quer'!A768</f>
        <v>0</v>
      </c>
      <c r="B768">
        <f>'Previous Trades Import_OMS Quer'!B768</f>
        <v>0</v>
      </c>
      <c r="C768" s="22">
        <f>'Previous Trades Import_OMS Quer'!C768</f>
        <v>0</v>
      </c>
      <c r="D768">
        <f>'Previous Trades Import_OMS Quer'!D768</f>
        <v>0</v>
      </c>
      <c r="E768" s="22">
        <f>'Previous Trades Import_OMS Quer'!E768</f>
        <v>0</v>
      </c>
      <c r="F768">
        <f>'Previous Trades Import_OMS Quer'!F768</f>
        <v>0</v>
      </c>
      <c r="G768">
        <f>'Previous Trades Import_OMS Quer'!G768</f>
        <v>0</v>
      </c>
      <c r="H768">
        <f>'Previous Trades Import_OMS Quer'!H768</f>
        <v>0</v>
      </c>
      <c r="I768">
        <f>'Previous Trades Import_OMS Quer'!I768</f>
        <v>0</v>
      </c>
      <c r="J768">
        <f>'Previous Trades Import_OMS Quer'!J768</f>
        <v>0</v>
      </c>
      <c r="K768">
        <f>'Previous Trades Import_OMS Quer'!K768</f>
        <v>0</v>
      </c>
      <c r="L768">
        <f>'Previous Trades Import_OMS Quer'!L768</f>
        <v>0</v>
      </c>
      <c r="M768">
        <f>'Previous Trades Import_OMS Quer'!M768</f>
        <v>0</v>
      </c>
      <c r="N768">
        <f>'Previous Trades Import_OMS Quer'!N768</f>
        <v>0</v>
      </c>
      <c r="O768" t="str">
        <f>CLEAN('Previous Trades Import_OMS Quer'!O768)</f>
        <v/>
      </c>
      <c r="Q768" s="25">
        <f t="shared" si="22"/>
        <v>0</v>
      </c>
      <c r="R768" s="25" t="e">
        <f>VLOOKUP(O768,'Currency Balance'!$O$3:$Q$32,3,0)</f>
        <v>#N/A</v>
      </c>
      <c r="S768" t="e">
        <f t="shared" si="23"/>
        <v>#N/A</v>
      </c>
    </row>
    <row r="769" spans="1:19">
      <c r="A769">
        <f>'Previous Trades Import_OMS Quer'!A769</f>
        <v>0</v>
      </c>
      <c r="B769">
        <f>'Previous Trades Import_OMS Quer'!B769</f>
        <v>0</v>
      </c>
      <c r="C769" s="22">
        <f>'Previous Trades Import_OMS Quer'!C769</f>
        <v>0</v>
      </c>
      <c r="D769">
        <f>'Previous Trades Import_OMS Quer'!D769</f>
        <v>0</v>
      </c>
      <c r="E769" s="22">
        <f>'Previous Trades Import_OMS Quer'!E769</f>
        <v>0</v>
      </c>
      <c r="F769">
        <f>'Previous Trades Import_OMS Quer'!F769</f>
        <v>0</v>
      </c>
      <c r="G769">
        <f>'Previous Trades Import_OMS Quer'!G769</f>
        <v>0</v>
      </c>
      <c r="H769">
        <f>'Previous Trades Import_OMS Quer'!H769</f>
        <v>0</v>
      </c>
      <c r="I769">
        <f>'Previous Trades Import_OMS Quer'!I769</f>
        <v>0</v>
      </c>
      <c r="J769">
        <f>'Previous Trades Import_OMS Quer'!J769</f>
        <v>0</v>
      </c>
      <c r="K769">
        <f>'Previous Trades Import_OMS Quer'!K769</f>
        <v>0</v>
      </c>
      <c r="L769">
        <f>'Previous Trades Import_OMS Quer'!L769</f>
        <v>0</v>
      </c>
      <c r="M769">
        <f>'Previous Trades Import_OMS Quer'!M769</f>
        <v>0</v>
      </c>
      <c r="N769">
        <f>'Previous Trades Import_OMS Quer'!N769</f>
        <v>0</v>
      </c>
      <c r="O769" t="str">
        <f>CLEAN('Previous Trades Import_OMS Quer'!O769)</f>
        <v/>
      </c>
      <c r="Q769" s="25">
        <f t="shared" si="22"/>
        <v>0</v>
      </c>
      <c r="R769" s="25" t="e">
        <f>VLOOKUP(O769,'Currency Balance'!$O$3:$Q$32,3,0)</f>
        <v>#N/A</v>
      </c>
      <c r="S769" t="e">
        <f t="shared" si="23"/>
        <v>#N/A</v>
      </c>
    </row>
    <row r="770" spans="1:19">
      <c r="A770">
        <f>'Previous Trades Import_OMS Quer'!A770</f>
        <v>0</v>
      </c>
      <c r="B770">
        <f>'Previous Trades Import_OMS Quer'!B770</f>
        <v>0</v>
      </c>
      <c r="C770" s="22">
        <f>'Previous Trades Import_OMS Quer'!C770</f>
        <v>0</v>
      </c>
      <c r="D770">
        <f>'Previous Trades Import_OMS Quer'!D770</f>
        <v>0</v>
      </c>
      <c r="E770" s="22">
        <f>'Previous Trades Import_OMS Quer'!E770</f>
        <v>0</v>
      </c>
      <c r="F770">
        <f>'Previous Trades Import_OMS Quer'!F770</f>
        <v>0</v>
      </c>
      <c r="G770">
        <f>'Previous Trades Import_OMS Quer'!G770</f>
        <v>0</v>
      </c>
      <c r="H770">
        <f>'Previous Trades Import_OMS Quer'!H770</f>
        <v>0</v>
      </c>
      <c r="I770">
        <f>'Previous Trades Import_OMS Quer'!I770</f>
        <v>0</v>
      </c>
      <c r="J770">
        <f>'Previous Trades Import_OMS Quer'!J770</f>
        <v>0</v>
      </c>
      <c r="K770">
        <f>'Previous Trades Import_OMS Quer'!K770</f>
        <v>0</v>
      </c>
      <c r="L770">
        <f>'Previous Trades Import_OMS Quer'!L770</f>
        <v>0</v>
      </c>
      <c r="M770">
        <f>'Previous Trades Import_OMS Quer'!M770</f>
        <v>0</v>
      </c>
      <c r="N770">
        <f>'Previous Trades Import_OMS Quer'!N770</f>
        <v>0</v>
      </c>
      <c r="O770" t="str">
        <f>CLEAN('Previous Trades Import_OMS Quer'!O770)</f>
        <v/>
      </c>
      <c r="Q770" s="25">
        <f t="shared" ref="Q770:Q833" si="24">IF(G770="sell",M770,-M770)</f>
        <v>0</v>
      </c>
      <c r="R770" s="25" t="e">
        <f>VLOOKUP(O770,'Currency Balance'!$O$3:$Q$32,3,0)</f>
        <v>#N/A</v>
      </c>
      <c r="S770" t="e">
        <f t="shared" ref="S770:S833" si="25">Q770/R770</f>
        <v>#N/A</v>
      </c>
    </row>
    <row r="771" spans="1:19">
      <c r="A771">
        <f>'Previous Trades Import_OMS Quer'!A771</f>
        <v>0</v>
      </c>
      <c r="B771">
        <f>'Previous Trades Import_OMS Quer'!B771</f>
        <v>0</v>
      </c>
      <c r="C771" s="22">
        <f>'Previous Trades Import_OMS Quer'!C771</f>
        <v>0</v>
      </c>
      <c r="D771">
        <f>'Previous Trades Import_OMS Quer'!D771</f>
        <v>0</v>
      </c>
      <c r="E771" s="22">
        <f>'Previous Trades Import_OMS Quer'!E771</f>
        <v>0</v>
      </c>
      <c r="F771">
        <f>'Previous Trades Import_OMS Quer'!F771</f>
        <v>0</v>
      </c>
      <c r="G771">
        <f>'Previous Trades Import_OMS Quer'!G771</f>
        <v>0</v>
      </c>
      <c r="H771">
        <f>'Previous Trades Import_OMS Quer'!H771</f>
        <v>0</v>
      </c>
      <c r="I771">
        <f>'Previous Trades Import_OMS Quer'!I771</f>
        <v>0</v>
      </c>
      <c r="J771">
        <f>'Previous Trades Import_OMS Quer'!J771</f>
        <v>0</v>
      </c>
      <c r="K771">
        <f>'Previous Trades Import_OMS Quer'!K771</f>
        <v>0</v>
      </c>
      <c r="L771">
        <f>'Previous Trades Import_OMS Quer'!L771</f>
        <v>0</v>
      </c>
      <c r="M771">
        <f>'Previous Trades Import_OMS Quer'!M771</f>
        <v>0</v>
      </c>
      <c r="N771">
        <f>'Previous Trades Import_OMS Quer'!N771</f>
        <v>0</v>
      </c>
      <c r="O771" t="str">
        <f>CLEAN('Previous Trades Import_OMS Quer'!O771)</f>
        <v/>
      </c>
      <c r="Q771" s="25">
        <f t="shared" si="24"/>
        <v>0</v>
      </c>
      <c r="R771" s="25" t="e">
        <f>VLOOKUP(O771,'Currency Balance'!$O$3:$Q$32,3,0)</f>
        <v>#N/A</v>
      </c>
      <c r="S771" t="e">
        <f t="shared" si="25"/>
        <v>#N/A</v>
      </c>
    </row>
    <row r="772" spans="1:19">
      <c r="A772">
        <f>'Previous Trades Import_OMS Quer'!A772</f>
        <v>0</v>
      </c>
      <c r="B772">
        <f>'Previous Trades Import_OMS Quer'!B772</f>
        <v>0</v>
      </c>
      <c r="C772" s="22">
        <f>'Previous Trades Import_OMS Quer'!C772</f>
        <v>0</v>
      </c>
      <c r="D772">
        <f>'Previous Trades Import_OMS Quer'!D772</f>
        <v>0</v>
      </c>
      <c r="E772" s="22">
        <f>'Previous Trades Import_OMS Quer'!E772</f>
        <v>0</v>
      </c>
      <c r="F772">
        <f>'Previous Trades Import_OMS Quer'!F772</f>
        <v>0</v>
      </c>
      <c r="G772">
        <f>'Previous Trades Import_OMS Quer'!G772</f>
        <v>0</v>
      </c>
      <c r="H772">
        <f>'Previous Trades Import_OMS Quer'!H772</f>
        <v>0</v>
      </c>
      <c r="I772">
        <f>'Previous Trades Import_OMS Quer'!I772</f>
        <v>0</v>
      </c>
      <c r="J772">
        <f>'Previous Trades Import_OMS Quer'!J772</f>
        <v>0</v>
      </c>
      <c r="K772">
        <f>'Previous Trades Import_OMS Quer'!K772</f>
        <v>0</v>
      </c>
      <c r="L772">
        <f>'Previous Trades Import_OMS Quer'!L772</f>
        <v>0</v>
      </c>
      <c r="M772">
        <f>'Previous Trades Import_OMS Quer'!M772</f>
        <v>0</v>
      </c>
      <c r="N772">
        <f>'Previous Trades Import_OMS Quer'!N772</f>
        <v>0</v>
      </c>
      <c r="O772" t="str">
        <f>CLEAN('Previous Trades Import_OMS Quer'!O772)</f>
        <v/>
      </c>
      <c r="Q772" s="25">
        <f t="shared" si="24"/>
        <v>0</v>
      </c>
      <c r="R772" s="25" t="e">
        <f>VLOOKUP(O772,'Currency Balance'!$O$3:$Q$32,3,0)</f>
        <v>#N/A</v>
      </c>
      <c r="S772" t="e">
        <f t="shared" si="25"/>
        <v>#N/A</v>
      </c>
    </row>
    <row r="773" spans="1:19">
      <c r="A773">
        <f>'Previous Trades Import_OMS Quer'!A773</f>
        <v>0</v>
      </c>
      <c r="B773">
        <f>'Previous Trades Import_OMS Quer'!B773</f>
        <v>0</v>
      </c>
      <c r="C773" s="22">
        <f>'Previous Trades Import_OMS Quer'!C773</f>
        <v>0</v>
      </c>
      <c r="D773">
        <f>'Previous Trades Import_OMS Quer'!D773</f>
        <v>0</v>
      </c>
      <c r="E773" s="22">
        <f>'Previous Trades Import_OMS Quer'!E773</f>
        <v>0</v>
      </c>
      <c r="F773">
        <f>'Previous Trades Import_OMS Quer'!F773</f>
        <v>0</v>
      </c>
      <c r="G773">
        <f>'Previous Trades Import_OMS Quer'!G773</f>
        <v>0</v>
      </c>
      <c r="H773">
        <f>'Previous Trades Import_OMS Quer'!H773</f>
        <v>0</v>
      </c>
      <c r="I773">
        <f>'Previous Trades Import_OMS Quer'!I773</f>
        <v>0</v>
      </c>
      <c r="J773">
        <f>'Previous Trades Import_OMS Quer'!J773</f>
        <v>0</v>
      </c>
      <c r="K773">
        <f>'Previous Trades Import_OMS Quer'!K773</f>
        <v>0</v>
      </c>
      <c r="L773">
        <f>'Previous Trades Import_OMS Quer'!L773</f>
        <v>0</v>
      </c>
      <c r="M773">
        <f>'Previous Trades Import_OMS Quer'!M773</f>
        <v>0</v>
      </c>
      <c r="N773">
        <f>'Previous Trades Import_OMS Quer'!N773</f>
        <v>0</v>
      </c>
      <c r="O773" t="str">
        <f>CLEAN('Previous Trades Import_OMS Quer'!O773)</f>
        <v/>
      </c>
      <c r="Q773" s="25">
        <f t="shared" si="24"/>
        <v>0</v>
      </c>
      <c r="R773" s="25" t="e">
        <f>VLOOKUP(O773,'Currency Balance'!$O$3:$Q$32,3,0)</f>
        <v>#N/A</v>
      </c>
      <c r="S773" t="e">
        <f t="shared" si="25"/>
        <v>#N/A</v>
      </c>
    </row>
    <row r="774" spans="1:19">
      <c r="A774">
        <f>'Previous Trades Import_OMS Quer'!A774</f>
        <v>0</v>
      </c>
      <c r="B774">
        <f>'Previous Trades Import_OMS Quer'!B774</f>
        <v>0</v>
      </c>
      <c r="C774" s="22">
        <f>'Previous Trades Import_OMS Quer'!C774</f>
        <v>0</v>
      </c>
      <c r="D774">
        <f>'Previous Trades Import_OMS Quer'!D774</f>
        <v>0</v>
      </c>
      <c r="E774" s="22">
        <f>'Previous Trades Import_OMS Quer'!E774</f>
        <v>0</v>
      </c>
      <c r="F774">
        <f>'Previous Trades Import_OMS Quer'!F774</f>
        <v>0</v>
      </c>
      <c r="G774">
        <f>'Previous Trades Import_OMS Quer'!G774</f>
        <v>0</v>
      </c>
      <c r="H774">
        <f>'Previous Trades Import_OMS Quer'!H774</f>
        <v>0</v>
      </c>
      <c r="I774">
        <f>'Previous Trades Import_OMS Quer'!I774</f>
        <v>0</v>
      </c>
      <c r="J774">
        <f>'Previous Trades Import_OMS Quer'!J774</f>
        <v>0</v>
      </c>
      <c r="K774">
        <f>'Previous Trades Import_OMS Quer'!K774</f>
        <v>0</v>
      </c>
      <c r="L774">
        <f>'Previous Trades Import_OMS Quer'!L774</f>
        <v>0</v>
      </c>
      <c r="M774">
        <f>'Previous Trades Import_OMS Quer'!M774</f>
        <v>0</v>
      </c>
      <c r="N774">
        <f>'Previous Trades Import_OMS Quer'!N774</f>
        <v>0</v>
      </c>
      <c r="O774" t="str">
        <f>CLEAN('Previous Trades Import_OMS Quer'!O774)</f>
        <v/>
      </c>
      <c r="Q774" s="25">
        <f t="shared" si="24"/>
        <v>0</v>
      </c>
      <c r="R774" s="25" t="e">
        <f>VLOOKUP(O774,'Currency Balance'!$O$3:$Q$32,3,0)</f>
        <v>#N/A</v>
      </c>
      <c r="S774" t="e">
        <f t="shared" si="25"/>
        <v>#N/A</v>
      </c>
    </row>
    <row r="775" spans="1:19">
      <c r="A775">
        <f>'Previous Trades Import_OMS Quer'!A775</f>
        <v>0</v>
      </c>
      <c r="B775">
        <f>'Previous Trades Import_OMS Quer'!B775</f>
        <v>0</v>
      </c>
      <c r="C775" s="22">
        <f>'Previous Trades Import_OMS Quer'!C775</f>
        <v>0</v>
      </c>
      <c r="D775">
        <f>'Previous Trades Import_OMS Quer'!D775</f>
        <v>0</v>
      </c>
      <c r="E775" s="22">
        <f>'Previous Trades Import_OMS Quer'!E775</f>
        <v>0</v>
      </c>
      <c r="F775">
        <f>'Previous Trades Import_OMS Quer'!F775</f>
        <v>0</v>
      </c>
      <c r="G775">
        <f>'Previous Trades Import_OMS Quer'!G775</f>
        <v>0</v>
      </c>
      <c r="H775">
        <f>'Previous Trades Import_OMS Quer'!H775</f>
        <v>0</v>
      </c>
      <c r="I775">
        <f>'Previous Trades Import_OMS Quer'!I775</f>
        <v>0</v>
      </c>
      <c r="J775">
        <f>'Previous Trades Import_OMS Quer'!J775</f>
        <v>0</v>
      </c>
      <c r="K775">
        <f>'Previous Trades Import_OMS Quer'!K775</f>
        <v>0</v>
      </c>
      <c r="L775">
        <f>'Previous Trades Import_OMS Quer'!L775</f>
        <v>0</v>
      </c>
      <c r="M775">
        <f>'Previous Trades Import_OMS Quer'!M775</f>
        <v>0</v>
      </c>
      <c r="N775">
        <f>'Previous Trades Import_OMS Quer'!N775</f>
        <v>0</v>
      </c>
      <c r="O775" t="str">
        <f>CLEAN('Previous Trades Import_OMS Quer'!O775)</f>
        <v/>
      </c>
      <c r="Q775" s="25">
        <f t="shared" si="24"/>
        <v>0</v>
      </c>
      <c r="R775" s="25" t="e">
        <f>VLOOKUP(O775,'Currency Balance'!$O$3:$Q$32,3,0)</f>
        <v>#N/A</v>
      </c>
      <c r="S775" t="e">
        <f t="shared" si="25"/>
        <v>#N/A</v>
      </c>
    </row>
    <row r="776" spans="1:19">
      <c r="A776">
        <f>'Previous Trades Import_OMS Quer'!A776</f>
        <v>0</v>
      </c>
      <c r="B776">
        <f>'Previous Trades Import_OMS Quer'!B776</f>
        <v>0</v>
      </c>
      <c r="C776" s="22">
        <f>'Previous Trades Import_OMS Quer'!C776</f>
        <v>0</v>
      </c>
      <c r="D776">
        <f>'Previous Trades Import_OMS Quer'!D776</f>
        <v>0</v>
      </c>
      <c r="E776" s="22">
        <f>'Previous Trades Import_OMS Quer'!E776</f>
        <v>0</v>
      </c>
      <c r="F776">
        <f>'Previous Trades Import_OMS Quer'!F776</f>
        <v>0</v>
      </c>
      <c r="G776">
        <f>'Previous Trades Import_OMS Quer'!G776</f>
        <v>0</v>
      </c>
      <c r="H776">
        <f>'Previous Trades Import_OMS Quer'!H776</f>
        <v>0</v>
      </c>
      <c r="I776">
        <f>'Previous Trades Import_OMS Quer'!I776</f>
        <v>0</v>
      </c>
      <c r="J776">
        <f>'Previous Trades Import_OMS Quer'!J776</f>
        <v>0</v>
      </c>
      <c r="K776">
        <f>'Previous Trades Import_OMS Quer'!K776</f>
        <v>0</v>
      </c>
      <c r="L776">
        <f>'Previous Trades Import_OMS Quer'!L776</f>
        <v>0</v>
      </c>
      <c r="M776">
        <f>'Previous Trades Import_OMS Quer'!M776</f>
        <v>0</v>
      </c>
      <c r="N776">
        <f>'Previous Trades Import_OMS Quer'!N776</f>
        <v>0</v>
      </c>
      <c r="O776" t="str">
        <f>CLEAN('Previous Trades Import_OMS Quer'!O776)</f>
        <v/>
      </c>
      <c r="Q776" s="25">
        <f t="shared" si="24"/>
        <v>0</v>
      </c>
      <c r="R776" s="25" t="e">
        <f>VLOOKUP(O776,'Currency Balance'!$O$3:$Q$32,3,0)</f>
        <v>#N/A</v>
      </c>
      <c r="S776" t="e">
        <f t="shared" si="25"/>
        <v>#N/A</v>
      </c>
    </row>
    <row r="777" spans="1:19">
      <c r="A777">
        <f>'Previous Trades Import_OMS Quer'!A777</f>
        <v>0</v>
      </c>
      <c r="B777">
        <f>'Previous Trades Import_OMS Quer'!B777</f>
        <v>0</v>
      </c>
      <c r="C777" s="22">
        <f>'Previous Trades Import_OMS Quer'!C777</f>
        <v>0</v>
      </c>
      <c r="D777">
        <f>'Previous Trades Import_OMS Quer'!D777</f>
        <v>0</v>
      </c>
      <c r="E777" s="22">
        <f>'Previous Trades Import_OMS Quer'!E777</f>
        <v>0</v>
      </c>
      <c r="F777">
        <f>'Previous Trades Import_OMS Quer'!F777</f>
        <v>0</v>
      </c>
      <c r="G777">
        <f>'Previous Trades Import_OMS Quer'!G777</f>
        <v>0</v>
      </c>
      <c r="H777">
        <f>'Previous Trades Import_OMS Quer'!H777</f>
        <v>0</v>
      </c>
      <c r="I777">
        <f>'Previous Trades Import_OMS Quer'!I777</f>
        <v>0</v>
      </c>
      <c r="J777">
        <f>'Previous Trades Import_OMS Quer'!J777</f>
        <v>0</v>
      </c>
      <c r="K777">
        <f>'Previous Trades Import_OMS Quer'!K777</f>
        <v>0</v>
      </c>
      <c r="L777">
        <f>'Previous Trades Import_OMS Quer'!L777</f>
        <v>0</v>
      </c>
      <c r="M777">
        <f>'Previous Trades Import_OMS Quer'!M777</f>
        <v>0</v>
      </c>
      <c r="N777">
        <f>'Previous Trades Import_OMS Quer'!N777</f>
        <v>0</v>
      </c>
      <c r="O777" t="str">
        <f>CLEAN('Previous Trades Import_OMS Quer'!O777)</f>
        <v/>
      </c>
      <c r="Q777" s="25">
        <f t="shared" si="24"/>
        <v>0</v>
      </c>
      <c r="R777" s="25" t="e">
        <f>VLOOKUP(O777,'Currency Balance'!$O$3:$Q$32,3,0)</f>
        <v>#N/A</v>
      </c>
      <c r="S777" t="e">
        <f t="shared" si="25"/>
        <v>#N/A</v>
      </c>
    </row>
    <row r="778" spans="1:19">
      <c r="A778">
        <f>'Previous Trades Import_OMS Quer'!A778</f>
        <v>0</v>
      </c>
      <c r="B778">
        <f>'Previous Trades Import_OMS Quer'!B778</f>
        <v>0</v>
      </c>
      <c r="C778" s="22">
        <f>'Previous Trades Import_OMS Quer'!C778</f>
        <v>0</v>
      </c>
      <c r="D778">
        <f>'Previous Trades Import_OMS Quer'!D778</f>
        <v>0</v>
      </c>
      <c r="E778" s="22">
        <f>'Previous Trades Import_OMS Quer'!E778</f>
        <v>0</v>
      </c>
      <c r="F778">
        <f>'Previous Trades Import_OMS Quer'!F778</f>
        <v>0</v>
      </c>
      <c r="G778">
        <f>'Previous Trades Import_OMS Quer'!G778</f>
        <v>0</v>
      </c>
      <c r="H778">
        <f>'Previous Trades Import_OMS Quer'!H778</f>
        <v>0</v>
      </c>
      <c r="I778">
        <f>'Previous Trades Import_OMS Quer'!I778</f>
        <v>0</v>
      </c>
      <c r="J778">
        <f>'Previous Trades Import_OMS Quer'!J778</f>
        <v>0</v>
      </c>
      <c r="K778">
        <f>'Previous Trades Import_OMS Quer'!K778</f>
        <v>0</v>
      </c>
      <c r="L778">
        <f>'Previous Trades Import_OMS Quer'!L778</f>
        <v>0</v>
      </c>
      <c r="M778">
        <f>'Previous Trades Import_OMS Quer'!M778</f>
        <v>0</v>
      </c>
      <c r="N778">
        <f>'Previous Trades Import_OMS Quer'!N778</f>
        <v>0</v>
      </c>
      <c r="O778" t="str">
        <f>CLEAN('Previous Trades Import_OMS Quer'!O778)</f>
        <v/>
      </c>
      <c r="Q778" s="25">
        <f t="shared" si="24"/>
        <v>0</v>
      </c>
      <c r="R778" s="25" t="e">
        <f>VLOOKUP(O778,'Currency Balance'!$O$3:$Q$32,3,0)</f>
        <v>#N/A</v>
      </c>
      <c r="S778" t="e">
        <f t="shared" si="25"/>
        <v>#N/A</v>
      </c>
    </row>
    <row r="779" spans="1:19">
      <c r="A779">
        <f>'Previous Trades Import_OMS Quer'!A779</f>
        <v>0</v>
      </c>
      <c r="B779">
        <f>'Previous Trades Import_OMS Quer'!B779</f>
        <v>0</v>
      </c>
      <c r="C779" s="22">
        <f>'Previous Trades Import_OMS Quer'!C779</f>
        <v>0</v>
      </c>
      <c r="D779">
        <f>'Previous Trades Import_OMS Quer'!D779</f>
        <v>0</v>
      </c>
      <c r="E779" s="22">
        <f>'Previous Trades Import_OMS Quer'!E779</f>
        <v>0</v>
      </c>
      <c r="F779">
        <f>'Previous Trades Import_OMS Quer'!F779</f>
        <v>0</v>
      </c>
      <c r="G779">
        <f>'Previous Trades Import_OMS Quer'!G779</f>
        <v>0</v>
      </c>
      <c r="H779">
        <f>'Previous Trades Import_OMS Quer'!H779</f>
        <v>0</v>
      </c>
      <c r="I779">
        <f>'Previous Trades Import_OMS Quer'!I779</f>
        <v>0</v>
      </c>
      <c r="J779">
        <f>'Previous Trades Import_OMS Quer'!J779</f>
        <v>0</v>
      </c>
      <c r="K779">
        <f>'Previous Trades Import_OMS Quer'!K779</f>
        <v>0</v>
      </c>
      <c r="L779">
        <f>'Previous Trades Import_OMS Quer'!L779</f>
        <v>0</v>
      </c>
      <c r="M779">
        <f>'Previous Trades Import_OMS Quer'!M779</f>
        <v>0</v>
      </c>
      <c r="N779">
        <f>'Previous Trades Import_OMS Quer'!N779</f>
        <v>0</v>
      </c>
      <c r="O779" t="str">
        <f>CLEAN('Previous Trades Import_OMS Quer'!O779)</f>
        <v/>
      </c>
      <c r="Q779" s="25">
        <f t="shared" si="24"/>
        <v>0</v>
      </c>
      <c r="R779" s="25" t="e">
        <f>VLOOKUP(O779,'Currency Balance'!$O$3:$Q$32,3,0)</f>
        <v>#N/A</v>
      </c>
      <c r="S779" t="e">
        <f t="shared" si="25"/>
        <v>#N/A</v>
      </c>
    </row>
    <row r="780" spans="1:19">
      <c r="A780">
        <f>'Previous Trades Import_OMS Quer'!A780</f>
        <v>0</v>
      </c>
      <c r="B780">
        <f>'Previous Trades Import_OMS Quer'!B780</f>
        <v>0</v>
      </c>
      <c r="C780" s="22">
        <f>'Previous Trades Import_OMS Quer'!C780</f>
        <v>0</v>
      </c>
      <c r="D780">
        <f>'Previous Trades Import_OMS Quer'!D780</f>
        <v>0</v>
      </c>
      <c r="E780" s="22">
        <f>'Previous Trades Import_OMS Quer'!E780</f>
        <v>0</v>
      </c>
      <c r="F780">
        <f>'Previous Trades Import_OMS Quer'!F780</f>
        <v>0</v>
      </c>
      <c r="G780">
        <f>'Previous Trades Import_OMS Quer'!G780</f>
        <v>0</v>
      </c>
      <c r="H780">
        <f>'Previous Trades Import_OMS Quer'!H780</f>
        <v>0</v>
      </c>
      <c r="I780">
        <f>'Previous Trades Import_OMS Quer'!I780</f>
        <v>0</v>
      </c>
      <c r="J780">
        <f>'Previous Trades Import_OMS Quer'!J780</f>
        <v>0</v>
      </c>
      <c r="K780">
        <f>'Previous Trades Import_OMS Quer'!K780</f>
        <v>0</v>
      </c>
      <c r="L780">
        <f>'Previous Trades Import_OMS Quer'!L780</f>
        <v>0</v>
      </c>
      <c r="M780">
        <f>'Previous Trades Import_OMS Quer'!M780</f>
        <v>0</v>
      </c>
      <c r="N780">
        <f>'Previous Trades Import_OMS Quer'!N780</f>
        <v>0</v>
      </c>
      <c r="O780" t="str">
        <f>CLEAN('Previous Trades Import_OMS Quer'!O780)</f>
        <v/>
      </c>
      <c r="Q780" s="25">
        <f t="shared" si="24"/>
        <v>0</v>
      </c>
      <c r="R780" s="25" t="e">
        <f>VLOOKUP(O780,'Currency Balance'!$O$3:$Q$32,3,0)</f>
        <v>#N/A</v>
      </c>
      <c r="S780" t="e">
        <f t="shared" si="25"/>
        <v>#N/A</v>
      </c>
    </row>
    <row r="781" spans="1:19">
      <c r="A781">
        <f>'Previous Trades Import_OMS Quer'!A781</f>
        <v>0</v>
      </c>
      <c r="B781">
        <f>'Previous Trades Import_OMS Quer'!B781</f>
        <v>0</v>
      </c>
      <c r="C781" s="22">
        <f>'Previous Trades Import_OMS Quer'!C781</f>
        <v>0</v>
      </c>
      <c r="D781">
        <f>'Previous Trades Import_OMS Quer'!D781</f>
        <v>0</v>
      </c>
      <c r="E781" s="22">
        <f>'Previous Trades Import_OMS Quer'!E781</f>
        <v>0</v>
      </c>
      <c r="F781">
        <f>'Previous Trades Import_OMS Quer'!F781</f>
        <v>0</v>
      </c>
      <c r="G781">
        <f>'Previous Trades Import_OMS Quer'!G781</f>
        <v>0</v>
      </c>
      <c r="H781">
        <f>'Previous Trades Import_OMS Quer'!H781</f>
        <v>0</v>
      </c>
      <c r="I781">
        <f>'Previous Trades Import_OMS Quer'!I781</f>
        <v>0</v>
      </c>
      <c r="J781">
        <f>'Previous Trades Import_OMS Quer'!J781</f>
        <v>0</v>
      </c>
      <c r="K781">
        <f>'Previous Trades Import_OMS Quer'!K781</f>
        <v>0</v>
      </c>
      <c r="L781">
        <f>'Previous Trades Import_OMS Quer'!L781</f>
        <v>0</v>
      </c>
      <c r="M781">
        <f>'Previous Trades Import_OMS Quer'!M781</f>
        <v>0</v>
      </c>
      <c r="N781">
        <f>'Previous Trades Import_OMS Quer'!N781</f>
        <v>0</v>
      </c>
      <c r="O781" t="str">
        <f>CLEAN('Previous Trades Import_OMS Quer'!O781)</f>
        <v/>
      </c>
      <c r="Q781" s="25">
        <f t="shared" si="24"/>
        <v>0</v>
      </c>
      <c r="R781" s="25" t="e">
        <f>VLOOKUP(O781,'Currency Balance'!$O$3:$Q$32,3,0)</f>
        <v>#N/A</v>
      </c>
      <c r="S781" t="e">
        <f t="shared" si="25"/>
        <v>#N/A</v>
      </c>
    </row>
    <row r="782" spans="1:19">
      <c r="A782">
        <f>'Previous Trades Import_OMS Quer'!A782</f>
        <v>0</v>
      </c>
      <c r="B782">
        <f>'Previous Trades Import_OMS Quer'!B782</f>
        <v>0</v>
      </c>
      <c r="C782" s="22">
        <f>'Previous Trades Import_OMS Quer'!C782</f>
        <v>0</v>
      </c>
      <c r="D782">
        <f>'Previous Trades Import_OMS Quer'!D782</f>
        <v>0</v>
      </c>
      <c r="E782" s="22">
        <f>'Previous Trades Import_OMS Quer'!E782</f>
        <v>0</v>
      </c>
      <c r="F782">
        <f>'Previous Trades Import_OMS Quer'!F782</f>
        <v>0</v>
      </c>
      <c r="G782">
        <f>'Previous Trades Import_OMS Quer'!G782</f>
        <v>0</v>
      </c>
      <c r="H782">
        <f>'Previous Trades Import_OMS Quer'!H782</f>
        <v>0</v>
      </c>
      <c r="I782">
        <f>'Previous Trades Import_OMS Quer'!I782</f>
        <v>0</v>
      </c>
      <c r="J782">
        <f>'Previous Trades Import_OMS Quer'!J782</f>
        <v>0</v>
      </c>
      <c r="K782">
        <f>'Previous Trades Import_OMS Quer'!K782</f>
        <v>0</v>
      </c>
      <c r="L782">
        <f>'Previous Trades Import_OMS Quer'!L782</f>
        <v>0</v>
      </c>
      <c r="M782">
        <f>'Previous Trades Import_OMS Quer'!M782</f>
        <v>0</v>
      </c>
      <c r="N782">
        <f>'Previous Trades Import_OMS Quer'!N782</f>
        <v>0</v>
      </c>
      <c r="O782" t="str">
        <f>CLEAN('Previous Trades Import_OMS Quer'!O782)</f>
        <v/>
      </c>
      <c r="Q782" s="25">
        <f t="shared" si="24"/>
        <v>0</v>
      </c>
      <c r="R782" s="25" t="e">
        <f>VLOOKUP(O782,'Currency Balance'!$O$3:$Q$32,3,0)</f>
        <v>#N/A</v>
      </c>
      <c r="S782" t="e">
        <f t="shared" si="25"/>
        <v>#N/A</v>
      </c>
    </row>
    <row r="783" spans="1:19">
      <c r="A783">
        <f>'Previous Trades Import_OMS Quer'!A783</f>
        <v>0</v>
      </c>
      <c r="B783">
        <f>'Previous Trades Import_OMS Quer'!B783</f>
        <v>0</v>
      </c>
      <c r="C783" s="22">
        <f>'Previous Trades Import_OMS Quer'!C783</f>
        <v>0</v>
      </c>
      <c r="D783">
        <f>'Previous Trades Import_OMS Quer'!D783</f>
        <v>0</v>
      </c>
      <c r="E783" s="22">
        <f>'Previous Trades Import_OMS Quer'!E783</f>
        <v>0</v>
      </c>
      <c r="F783">
        <f>'Previous Trades Import_OMS Quer'!F783</f>
        <v>0</v>
      </c>
      <c r="G783">
        <f>'Previous Trades Import_OMS Quer'!G783</f>
        <v>0</v>
      </c>
      <c r="H783">
        <f>'Previous Trades Import_OMS Quer'!H783</f>
        <v>0</v>
      </c>
      <c r="I783">
        <f>'Previous Trades Import_OMS Quer'!I783</f>
        <v>0</v>
      </c>
      <c r="J783">
        <f>'Previous Trades Import_OMS Quer'!J783</f>
        <v>0</v>
      </c>
      <c r="K783">
        <f>'Previous Trades Import_OMS Quer'!K783</f>
        <v>0</v>
      </c>
      <c r="L783">
        <f>'Previous Trades Import_OMS Quer'!L783</f>
        <v>0</v>
      </c>
      <c r="M783">
        <f>'Previous Trades Import_OMS Quer'!M783</f>
        <v>0</v>
      </c>
      <c r="N783">
        <f>'Previous Trades Import_OMS Quer'!N783</f>
        <v>0</v>
      </c>
      <c r="O783" t="str">
        <f>CLEAN('Previous Trades Import_OMS Quer'!O783)</f>
        <v/>
      </c>
      <c r="Q783" s="25">
        <f t="shared" si="24"/>
        <v>0</v>
      </c>
      <c r="R783" s="25" t="e">
        <f>VLOOKUP(O783,'Currency Balance'!$O$3:$Q$32,3,0)</f>
        <v>#N/A</v>
      </c>
      <c r="S783" t="e">
        <f t="shared" si="25"/>
        <v>#N/A</v>
      </c>
    </row>
    <row r="784" spans="1:19">
      <c r="A784">
        <f>'Previous Trades Import_OMS Quer'!A784</f>
        <v>0</v>
      </c>
      <c r="B784">
        <f>'Previous Trades Import_OMS Quer'!B784</f>
        <v>0</v>
      </c>
      <c r="C784" s="22">
        <f>'Previous Trades Import_OMS Quer'!C784</f>
        <v>0</v>
      </c>
      <c r="D784">
        <f>'Previous Trades Import_OMS Quer'!D784</f>
        <v>0</v>
      </c>
      <c r="E784" s="22">
        <f>'Previous Trades Import_OMS Quer'!E784</f>
        <v>0</v>
      </c>
      <c r="F784">
        <f>'Previous Trades Import_OMS Quer'!F784</f>
        <v>0</v>
      </c>
      <c r="G784">
        <f>'Previous Trades Import_OMS Quer'!G784</f>
        <v>0</v>
      </c>
      <c r="H784">
        <f>'Previous Trades Import_OMS Quer'!H784</f>
        <v>0</v>
      </c>
      <c r="I784">
        <f>'Previous Trades Import_OMS Quer'!I784</f>
        <v>0</v>
      </c>
      <c r="J784">
        <f>'Previous Trades Import_OMS Quer'!J784</f>
        <v>0</v>
      </c>
      <c r="K784">
        <f>'Previous Trades Import_OMS Quer'!K784</f>
        <v>0</v>
      </c>
      <c r="L784">
        <f>'Previous Trades Import_OMS Quer'!L784</f>
        <v>0</v>
      </c>
      <c r="M784">
        <f>'Previous Trades Import_OMS Quer'!M784</f>
        <v>0</v>
      </c>
      <c r="N784">
        <f>'Previous Trades Import_OMS Quer'!N784</f>
        <v>0</v>
      </c>
      <c r="O784" t="str">
        <f>CLEAN('Previous Trades Import_OMS Quer'!O784)</f>
        <v/>
      </c>
      <c r="Q784" s="25">
        <f t="shared" si="24"/>
        <v>0</v>
      </c>
      <c r="R784" s="25" t="e">
        <f>VLOOKUP(O784,'Currency Balance'!$O$3:$Q$32,3,0)</f>
        <v>#N/A</v>
      </c>
      <c r="S784" t="e">
        <f t="shared" si="25"/>
        <v>#N/A</v>
      </c>
    </row>
    <row r="785" spans="1:19">
      <c r="A785">
        <f>'Previous Trades Import_OMS Quer'!A785</f>
        <v>0</v>
      </c>
      <c r="B785">
        <f>'Previous Trades Import_OMS Quer'!B785</f>
        <v>0</v>
      </c>
      <c r="C785" s="22">
        <f>'Previous Trades Import_OMS Quer'!C785</f>
        <v>0</v>
      </c>
      <c r="D785">
        <f>'Previous Trades Import_OMS Quer'!D785</f>
        <v>0</v>
      </c>
      <c r="E785" s="22">
        <f>'Previous Trades Import_OMS Quer'!E785</f>
        <v>0</v>
      </c>
      <c r="F785">
        <f>'Previous Trades Import_OMS Quer'!F785</f>
        <v>0</v>
      </c>
      <c r="G785">
        <f>'Previous Trades Import_OMS Quer'!G785</f>
        <v>0</v>
      </c>
      <c r="H785">
        <f>'Previous Trades Import_OMS Quer'!H785</f>
        <v>0</v>
      </c>
      <c r="I785">
        <f>'Previous Trades Import_OMS Quer'!I785</f>
        <v>0</v>
      </c>
      <c r="J785">
        <f>'Previous Trades Import_OMS Quer'!J785</f>
        <v>0</v>
      </c>
      <c r="K785">
        <f>'Previous Trades Import_OMS Quer'!K785</f>
        <v>0</v>
      </c>
      <c r="L785">
        <f>'Previous Trades Import_OMS Quer'!L785</f>
        <v>0</v>
      </c>
      <c r="M785">
        <f>'Previous Trades Import_OMS Quer'!M785</f>
        <v>0</v>
      </c>
      <c r="N785">
        <f>'Previous Trades Import_OMS Quer'!N785</f>
        <v>0</v>
      </c>
      <c r="O785" t="str">
        <f>CLEAN('Previous Trades Import_OMS Quer'!O785)</f>
        <v/>
      </c>
      <c r="Q785" s="25">
        <f t="shared" si="24"/>
        <v>0</v>
      </c>
      <c r="R785" s="25" t="e">
        <f>VLOOKUP(O785,'Currency Balance'!$O$3:$Q$32,3,0)</f>
        <v>#N/A</v>
      </c>
      <c r="S785" t="e">
        <f t="shared" si="25"/>
        <v>#N/A</v>
      </c>
    </row>
    <row r="786" spans="1:19">
      <c r="A786">
        <f>'Previous Trades Import_OMS Quer'!A786</f>
        <v>0</v>
      </c>
      <c r="B786">
        <f>'Previous Trades Import_OMS Quer'!B786</f>
        <v>0</v>
      </c>
      <c r="C786" s="22">
        <f>'Previous Trades Import_OMS Quer'!C786</f>
        <v>0</v>
      </c>
      <c r="D786">
        <f>'Previous Trades Import_OMS Quer'!D786</f>
        <v>0</v>
      </c>
      <c r="E786" s="22">
        <f>'Previous Trades Import_OMS Quer'!E786</f>
        <v>0</v>
      </c>
      <c r="F786">
        <f>'Previous Trades Import_OMS Quer'!F786</f>
        <v>0</v>
      </c>
      <c r="G786">
        <f>'Previous Trades Import_OMS Quer'!G786</f>
        <v>0</v>
      </c>
      <c r="H786">
        <f>'Previous Trades Import_OMS Quer'!H786</f>
        <v>0</v>
      </c>
      <c r="I786">
        <f>'Previous Trades Import_OMS Quer'!I786</f>
        <v>0</v>
      </c>
      <c r="J786">
        <f>'Previous Trades Import_OMS Quer'!J786</f>
        <v>0</v>
      </c>
      <c r="K786">
        <f>'Previous Trades Import_OMS Quer'!K786</f>
        <v>0</v>
      </c>
      <c r="L786">
        <f>'Previous Trades Import_OMS Quer'!L786</f>
        <v>0</v>
      </c>
      <c r="M786">
        <f>'Previous Trades Import_OMS Quer'!M786</f>
        <v>0</v>
      </c>
      <c r="N786">
        <f>'Previous Trades Import_OMS Quer'!N786</f>
        <v>0</v>
      </c>
      <c r="O786" t="str">
        <f>CLEAN('Previous Trades Import_OMS Quer'!O786)</f>
        <v/>
      </c>
      <c r="Q786" s="25">
        <f t="shared" si="24"/>
        <v>0</v>
      </c>
      <c r="R786" s="25" t="e">
        <f>VLOOKUP(O786,'Currency Balance'!$O$3:$Q$32,3,0)</f>
        <v>#N/A</v>
      </c>
      <c r="S786" t="e">
        <f t="shared" si="25"/>
        <v>#N/A</v>
      </c>
    </row>
    <row r="787" spans="1:19">
      <c r="A787">
        <f>'Previous Trades Import_OMS Quer'!A787</f>
        <v>0</v>
      </c>
      <c r="B787">
        <f>'Previous Trades Import_OMS Quer'!B787</f>
        <v>0</v>
      </c>
      <c r="C787" s="22">
        <f>'Previous Trades Import_OMS Quer'!C787</f>
        <v>0</v>
      </c>
      <c r="D787">
        <f>'Previous Trades Import_OMS Quer'!D787</f>
        <v>0</v>
      </c>
      <c r="E787" s="22">
        <f>'Previous Trades Import_OMS Quer'!E787</f>
        <v>0</v>
      </c>
      <c r="F787">
        <f>'Previous Trades Import_OMS Quer'!F787</f>
        <v>0</v>
      </c>
      <c r="G787">
        <f>'Previous Trades Import_OMS Quer'!G787</f>
        <v>0</v>
      </c>
      <c r="H787">
        <f>'Previous Trades Import_OMS Quer'!H787</f>
        <v>0</v>
      </c>
      <c r="I787">
        <f>'Previous Trades Import_OMS Quer'!I787</f>
        <v>0</v>
      </c>
      <c r="J787">
        <f>'Previous Trades Import_OMS Quer'!J787</f>
        <v>0</v>
      </c>
      <c r="K787">
        <f>'Previous Trades Import_OMS Quer'!K787</f>
        <v>0</v>
      </c>
      <c r="L787">
        <f>'Previous Trades Import_OMS Quer'!L787</f>
        <v>0</v>
      </c>
      <c r="M787">
        <f>'Previous Trades Import_OMS Quer'!M787</f>
        <v>0</v>
      </c>
      <c r="N787">
        <f>'Previous Trades Import_OMS Quer'!N787</f>
        <v>0</v>
      </c>
      <c r="O787" t="str">
        <f>CLEAN('Previous Trades Import_OMS Quer'!O787)</f>
        <v/>
      </c>
      <c r="Q787" s="25">
        <f t="shared" si="24"/>
        <v>0</v>
      </c>
      <c r="R787" s="25" t="e">
        <f>VLOOKUP(O787,'Currency Balance'!$O$3:$Q$32,3,0)</f>
        <v>#N/A</v>
      </c>
      <c r="S787" t="e">
        <f t="shared" si="25"/>
        <v>#N/A</v>
      </c>
    </row>
    <row r="788" spans="1:19">
      <c r="A788">
        <f>'Previous Trades Import_OMS Quer'!A788</f>
        <v>0</v>
      </c>
      <c r="B788">
        <f>'Previous Trades Import_OMS Quer'!B788</f>
        <v>0</v>
      </c>
      <c r="C788" s="22">
        <f>'Previous Trades Import_OMS Quer'!C788</f>
        <v>0</v>
      </c>
      <c r="D788">
        <f>'Previous Trades Import_OMS Quer'!D788</f>
        <v>0</v>
      </c>
      <c r="E788" s="22">
        <f>'Previous Trades Import_OMS Quer'!E788</f>
        <v>0</v>
      </c>
      <c r="F788">
        <f>'Previous Trades Import_OMS Quer'!F788</f>
        <v>0</v>
      </c>
      <c r="G788">
        <f>'Previous Trades Import_OMS Quer'!G788</f>
        <v>0</v>
      </c>
      <c r="H788">
        <f>'Previous Trades Import_OMS Quer'!H788</f>
        <v>0</v>
      </c>
      <c r="I788">
        <f>'Previous Trades Import_OMS Quer'!I788</f>
        <v>0</v>
      </c>
      <c r="J788">
        <f>'Previous Trades Import_OMS Quer'!J788</f>
        <v>0</v>
      </c>
      <c r="K788">
        <f>'Previous Trades Import_OMS Quer'!K788</f>
        <v>0</v>
      </c>
      <c r="L788">
        <f>'Previous Trades Import_OMS Quer'!L788</f>
        <v>0</v>
      </c>
      <c r="M788">
        <f>'Previous Trades Import_OMS Quer'!M788</f>
        <v>0</v>
      </c>
      <c r="N788">
        <f>'Previous Trades Import_OMS Quer'!N788</f>
        <v>0</v>
      </c>
      <c r="O788" t="str">
        <f>CLEAN('Previous Trades Import_OMS Quer'!O788)</f>
        <v/>
      </c>
      <c r="Q788" s="25">
        <f t="shared" si="24"/>
        <v>0</v>
      </c>
      <c r="R788" s="25" t="e">
        <f>VLOOKUP(O788,'Currency Balance'!$O$3:$Q$32,3,0)</f>
        <v>#N/A</v>
      </c>
      <c r="S788" t="e">
        <f t="shared" si="25"/>
        <v>#N/A</v>
      </c>
    </row>
    <row r="789" spans="1:19">
      <c r="A789">
        <f>'Previous Trades Import_OMS Quer'!A789</f>
        <v>0</v>
      </c>
      <c r="B789">
        <f>'Previous Trades Import_OMS Quer'!B789</f>
        <v>0</v>
      </c>
      <c r="C789" s="22">
        <f>'Previous Trades Import_OMS Quer'!C789</f>
        <v>0</v>
      </c>
      <c r="D789">
        <f>'Previous Trades Import_OMS Quer'!D789</f>
        <v>0</v>
      </c>
      <c r="E789" s="22">
        <f>'Previous Trades Import_OMS Quer'!E789</f>
        <v>0</v>
      </c>
      <c r="F789">
        <f>'Previous Trades Import_OMS Quer'!F789</f>
        <v>0</v>
      </c>
      <c r="G789">
        <f>'Previous Trades Import_OMS Quer'!G789</f>
        <v>0</v>
      </c>
      <c r="H789">
        <f>'Previous Trades Import_OMS Quer'!H789</f>
        <v>0</v>
      </c>
      <c r="I789">
        <f>'Previous Trades Import_OMS Quer'!I789</f>
        <v>0</v>
      </c>
      <c r="J789">
        <f>'Previous Trades Import_OMS Quer'!J789</f>
        <v>0</v>
      </c>
      <c r="K789">
        <f>'Previous Trades Import_OMS Quer'!K789</f>
        <v>0</v>
      </c>
      <c r="L789">
        <f>'Previous Trades Import_OMS Quer'!L789</f>
        <v>0</v>
      </c>
      <c r="M789">
        <f>'Previous Trades Import_OMS Quer'!M789</f>
        <v>0</v>
      </c>
      <c r="N789">
        <f>'Previous Trades Import_OMS Quer'!N789</f>
        <v>0</v>
      </c>
      <c r="O789" t="str">
        <f>CLEAN('Previous Trades Import_OMS Quer'!O789)</f>
        <v/>
      </c>
      <c r="Q789" s="25">
        <f t="shared" si="24"/>
        <v>0</v>
      </c>
      <c r="R789" s="25" t="e">
        <f>VLOOKUP(O789,'Currency Balance'!$O$3:$Q$32,3,0)</f>
        <v>#N/A</v>
      </c>
      <c r="S789" t="e">
        <f t="shared" si="25"/>
        <v>#N/A</v>
      </c>
    </row>
    <row r="790" spans="1:19">
      <c r="A790">
        <f>'Previous Trades Import_OMS Quer'!A790</f>
        <v>0</v>
      </c>
      <c r="B790">
        <f>'Previous Trades Import_OMS Quer'!B790</f>
        <v>0</v>
      </c>
      <c r="C790" s="22">
        <f>'Previous Trades Import_OMS Quer'!C790</f>
        <v>0</v>
      </c>
      <c r="D790">
        <f>'Previous Trades Import_OMS Quer'!D790</f>
        <v>0</v>
      </c>
      <c r="E790" s="22">
        <f>'Previous Trades Import_OMS Quer'!E790</f>
        <v>0</v>
      </c>
      <c r="F790">
        <f>'Previous Trades Import_OMS Quer'!F790</f>
        <v>0</v>
      </c>
      <c r="G790">
        <f>'Previous Trades Import_OMS Quer'!G790</f>
        <v>0</v>
      </c>
      <c r="H790">
        <f>'Previous Trades Import_OMS Quer'!H790</f>
        <v>0</v>
      </c>
      <c r="I790">
        <f>'Previous Trades Import_OMS Quer'!I790</f>
        <v>0</v>
      </c>
      <c r="J790">
        <f>'Previous Trades Import_OMS Quer'!J790</f>
        <v>0</v>
      </c>
      <c r="K790">
        <f>'Previous Trades Import_OMS Quer'!K790</f>
        <v>0</v>
      </c>
      <c r="L790">
        <f>'Previous Trades Import_OMS Quer'!L790</f>
        <v>0</v>
      </c>
      <c r="M790">
        <f>'Previous Trades Import_OMS Quer'!M790</f>
        <v>0</v>
      </c>
      <c r="N790">
        <f>'Previous Trades Import_OMS Quer'!N790</f>
        <v>0</v>
      </c>
      <c r="O790" t="str">
        <f>CLEAN('Previous Trades Import_OMS Quer'!O790)</f>
        <v/>
      </c>
      <c r="Q790" s="25">
        <f t="shared" si="24"/>
        <v>0</v>
      </c>
      <c r="R790" s="25" t="e">
        <f>VLOOKUP(O790,'Currency Balance'!$O$3:$Q$32,3,0)</f>
        <v>#N/A</v>
      </c>
      <c r="S790" t="e">
        <f t="shared" si="25"/>
        <v>#N/A</v>
      </c>
    </row>
    <row r="791" spans="1:19">
      <c r="A791">
        <f>'Previous Trades Import_OMS Quer'!A791</f>
        <v>0</v>
      </c>
      <c r="B791">
        <f>'Previous Trades Import_OMS Quer'!B791</f>
        <v>0</v>
      </c>
      <c r="C791" s="22">
        <f>'Previous Trades Import_OMS Quer'!C791</f>
        <v>0</v>
      </c>
      <c r="D791">
        <f>'Previous Trades Import_OMS Quer'!D791</f>
        <v>0</v>
      </c>
      <c r="E791" s="22">
        <f>'Previous Trades Import_OMS Quer'!E791</f>
        <v>0</v>
      </c>
      <c r="F791">
        <f>'Previous Trades Import_OMS Quer'!F791</f>
        <v>0</v>
      </c>
      <c r="G791">
        <f>'Previous Trades Import_OMS Quer'!G791</f>
        <v>0</v>
      </c>
      <c r="H791">
        <f>'Previous Trades Import_OMS Quer'!H791</f>
        <v>0</v>
      </c>
      <c r="I791">
        <f>'Previous Trades Import_OMS Quer'!I791</f>
        <v>0</v>
      </c>
      <c r="J791">
        <f>'Previous Trades Import_OMS Quer'!J791</f>
        <v>0</v>
      </c>
      <c r="K791">
        <f>'Previous Trades Import_OMS Quer'!K791</f>
        <v>0</v>
      </c>
      <c r="L791">
        <f>'Previous Trades Import_OMS Quer'!L791</f>
        <v>0</v>
      </c>
      <c r="M791">
        <f>'Previous Trades Import_OMS Quer'!M791</f>
        <v>0</v>
      </c>
      <c r="N791">
        <f>'Previous Trades Import_OMS Quer'!N791</f>
        <v>0</v>
      </c>
      <c r="O791" t="str">
        <f>CLEAN('Previous Trades Import_OMS Quer'!O791)</f>
        <v/>
      </c>
      <c r="Q791" s="25">
        <f t="shared" si="24"/>
        <v>0</v>
      </c>
      <c r="R791" s="25" t="e">
        <f>VLOOKUP(O791,'Currency Balance'!$O$3:$Q$32,3,0)</f>
        <v>#N/A</v>
      </c>
      <c r="S791" t="e">
        <f t="shared" si="25"/>
        <v>#N/A</v>
      </c>
    </row>
    <row r="792" spans="1:19">
      <c r="A792">
        <f>'Previous Trades Import_OMS Quer'!A792</f>
        <v>0</v>
      </c>
      <c r="B792">
        <f>'Previous Trades Import_OMS Quer'!B792</f>
        <v>0</v>
      </c>
      <c r="C792" s="22">
        <f>'Previous Trades Import_OMS Quer'!C792</f>
        <v>0</v>
      </c>
      <c r="D792">
        <f>'Previous Trades Import_OMS Quer'!D792</f>
        <v>0</v>
      </c>
      <c r="E792" s="22">
        <f>'Previous Trades Import_OMS Quer'!E792</f>
        <v>0</v>
      </c>
      <c r="F792">
        <f>'Previous Trades Import_OMS Quer'!F792</f>
        <v>0</v>
      </c>
      <c r="G792">
        <f>'Previous Trades Import_OMS Quer'!G792</f>
        <v>0</v>
      </c>
      <c r="H792">
        <f>'Previous Trades Import_OMS Quer'!H792</f>
        <v>0</v>
      </c>
      <c r="I792">
        <f>'Previous Trades Import_OMS Quer'!I792</f>
        <v>0</v>
      </c>
      <c r="J792">
        <f>'Previous Trades Import_OMS Quer'!J792</f>
        <v>0</v>
      </c>
      <c r="K792">
        <f>'Previous Trades Import_OMS Quer'!K792</f>
        <v>0</v>
      </c>
      <c r="L792">
        <f>'Previous Trades Import_OMS Quer'!L792</f>
        <v>0</v>
      </c>
      <c r="M792">
        <f>'Previous Trades Import_OMS Quer'!M792</f>
        <v>0</v>
      </c>
      <c r="N792">
        <f>'Previous Trades Import_OMS Quer'!N792</f>
        <v>0</v>
      </c>
      <c r="O792" t="str">
        <f>CLEAN('Previous Trades Import_OMS Quer'!O792)</f>
        <v/>
      </c>
      <c r="Q792" s="25">
        <f t="shared" si="24"/>
        <v>0</v>
      </c>
      <c r="R792" s="25" t="e">
        <f>VLOOKUP(O792,'Currency Balance'!$O$3:$Q$32,3,0)</f>
        <v>#N/A</v>
      </c>
      <c r="S792" t="e">
        <f t="shared" si="25"/>
        <v>#N/A</v>
      </c>
    </row>
    <row r="793" spans="1:19">
      <c r="A793">
        <f>'Previous Trades Import_OMS Quer'!A793</f>
        <v>0</v>
      </c>
      <c r="B793">
        <f>'Previous Trades Import_OMS Quer'!B793</f>
        <v>0</v>
      </c>
      <c r="C793" s="22">
        <f>'Previous Trades Import_OMS Quer'!C793</f>
        <v>0</v>
      </c>
      <c r="D793">
        <f>'Previous Trades Import_OMS Quer'!D793</f>
        <v>0</v>
      </c>
      <c r="E793" s="22">
        <f>'Previous Trades Import_OMS Quer'!E793</f>
        <v>0</v>
      </c>
      <c r="F793">
        <f>'Previous Trades Import_OMS Quer'!F793</f>
        <v>0</v>
      </c>
      <c r="G793">
        <f>'Previous Trades Import_OMS Quer'!G793</f>
        <v>0</v>
      </c>
      <c r="H793">
        <f>'Previous Trades Import_OMS Quer'!H793</f>
        <v>0</v>
      </c>
      <c r="I793">
        <f>'Previous Trades Import_OMS Quer'!I793</f>
        <v>0</v>
      </c>
      <c r="J793">
        <f>'Previous Trades Import_OMS Quer'!J793</f>
        <v>0</v>
      </c>
      <c r="K793">
        <f>'Previous Trades Import_OMS Quer'!K793</f>
        <v>0</v>
      </c>
      <c r="L793">
        <f>'Previous Trades Import_OMS Quer'!L793</f>
        <v>0</v>
      </c>
      <c r="M793">
        <f>'Previous Trades Import_OMS Quer'!M793</f>
        <v>0</v>
      </c>
      <c r="N793">
        <f>'Previous Trades Import_OMS Quer'!N793</f>
        <v>0</v>
      </c>
      <c r="O793" t="str">
        <f>CLEAN('Previous Trades Import_OMS Quer'!O793)</f>
        <v/>
      </c>
      <c r="Q793" s="25">
        <f t="shared" si="24"/>
        <v>0</v>
      </c>
      <c r="R793" s="25" t="e">
        <f>VLOOKUP(O793,'Currency Balance'!$O$3:$Q$32,3,0)</f>
        <v>#N/A</v>
      </c>
      <c r="S793" t="e">
        <f t="shared" si="25"/>
        <v>#N/A</v>
      </c>
    </row>
    <row r="794" spans="1:19">
      <c r="A794">
        <f>'Previous Trades Import_OMS Quer'!A794</f>
        <v>0</v>
      </c>
      <c r="B794">
        <f>'Previous Trades Import_OMS Quer'!B794</f>
        <v>0</v>
      </c>
      <c r="C794" s="22">
        <f>'Previous Trades Import_OMS Quer'!C794</f>
        <v>0</v>
      </c>
      <c r="D794">
        <f>'Previous Trades Import_OMS Quer'!D794</f>
        <v>0</v>
      </c>
      <c r="E794" s="22">
        <f>'Previous Trades Import_OMS Quer'!E794</f>
        <v>0</v>
      </c>
      <c r="F794">
        <f>'Previous Trades Import_OMS Quer'!F794</f>
        <v>0</v>
      </c>
      <c r="G794">
        <f>'Previous Trades Import_OMS Quer'!G794</f>
        <v>0</v>
      </c>
      <c r="H794">
        <f>'Previous Trades Import_OMS Quer'!H794</f>
        <v>0</v>
      </c>
      <c r="I794">
        <f>'Previous Trades Import_OMS Quer'!I794</f>
        <v>0</v>
      </c>
      <c r="J794">
        <f>'Previous Trades Import_OMS Quer'!J794</f>
        <v>0</v>
      </c>
      <c r="K794">
        <f>'Previous Trades Import_OMS Quer'!K794</f>
        <v>0</v>
      </c>
      <c r="L794">
        <f>'Previous Trades Import_OMS Quer'!L794</f>
        <v>0</v>
      </c>
      <c r="M794">
        <f>'Previous Trades Import_OMS Quer'!M794</f>
        <v>0</v>
      </c>
      <c r="N794">
        <f>'Previous Trades Import_OMS Quer'!N794</f>
        <v>0</v>
      </c>
      <c r="O794" t="str">
        <f>CLEAN('Previous Trades Import_OMS Quer'!O794)</f>
        <v/>
      </c>
      <c r="Q794" s="25">
        <f t="shared" si="24"/>
        <v>0</v>
      </c>
      <c r="R794" s="25" t="e">
        <f>VLOOKUP(O794,'Currency Balance'!$O$3:$Q$32,3,0)</f>
        <v>#N/A</v>
      </c>
      <c r="S794" t="e">
        <f t="shared" si="25"/>
        <v>#N/A</v>
      </c>
    </row>
    <row r="795" spans="1:19">
      <c r="A795">
        <f>'Previous Trades Import_OMS Quer'!A795</f>
        <v>0</v>
      </c>
      <c r="B795">
        <f>'Previous Trades Import_OMS Quer'!B795</f>
        <v>0</v>
      </c>
      <c r="C795" s="22">
        <f>'Previous Trades Import_OMS Quer'!C795</f>
        <v>0</v>
      </c>
      <c r="D795">
        <f>'Previous Trades Import_OMS Quer'!D795</f>
        <v>0</v>
      </c>
      <c r="E795" s="22">
        <f>'Previous Trades Import_OMS Quer'!E795</f>
        <v>0</v>
      </c>
      <c r="F795">
        <f>'Previous Trades Import_OMS Quer'!F795</f>
        <v>0</v>
      </c>
      <c r="G795">
        <f>'Previous Trades Import_OMS Quer'!G795</f>
        <v>0</v>
      </c>
      <c r="H795">
        <f>'Previous Trades Import_OMS Quer'!H795</f>
        <v>0</v>
      </c>
      <c r="I795">
        <f>'Previous Trades Import_OMS Quer'!I795</f>
        <v>0</v>
      </c>
      <c r="J795">
        <f>'Previous Trades Import_OMS Quer'!J795</f>
        <v>0</v>
      </c>
      <c r="K795">
        <f>'Previous Trades Import_OMS Quer'!K795</f>
        <v>0</v>
      </c>
      <c r="L795">
        <f>'Previous Trades Import_OMS Quer'!L795</f>
        <v>0</v>
      </c>
      <c r="M795">
        <f>'Previous Trades Import_OMS Quer'!M795</f>
        <v>0</v>
      </c>
      <c r="N795">
        <f>'Previous Trades Import_OMS Quer'!N795</f>
        <v>0</v>
      </c>
      <c r="O795" t="str">
        <f>CLEAN('Previous Trades Import_OMS Quer'!O795)</f>
        <v/>
      </c>
      <c r="Q795" s="25">
        <f t="shared" si="24"/>
        <v>0</v>
      </c>
      <c r="R795" s="25" t="e">
        <f>VLOOKUP(O795,'Currency Balance'!$O$3:$Q$32,3,0)</f>
        <v>#N/A</v>
      </c>
      <c r="S795" t="e">
        <f t="shared" si="25"/>
        <v>#N/A</v>
      </c>
    </row>
    <row r="796" spans="1:19">
      <c r="A796">
        <f>'Previous Trades Import_OMS Quer'!A796</f>
        <v>0</v>
      </c>
      <c r="B796">
        <f>'Previous Trades Import_OMS Quer'!B796</f>
        <v>0</v>
      </c>
      <c r="C796" s="22">
        <f>'Previous Trades Import_OMS Quer'!C796</f>
        <v>0</v>
      </c>
      <c r="D796">
        <f>'Previous Trades Import_OMS Quer'!D796</f>
        <v>0</v>
      </c>
      <c r="E796" s="22">
        <f>'Previous Trades Import_OMS Quer'!E796</f>
        <v>0</v>
      </c>
      <c r="F796">
        <f>'Previous Trades Import_OMS Quer'!F796</f>
        <v>0</v>
      </c>
      <c r="G796">
        <f>'Previous Trades Import_OMS Quer'!G796</f>
        <v>0</v>
      </c>
      <c r="H796">
        <f>'Previous Trades Import_OMS Quer'!H796</f>
        <v>0</v>
      </c>
      <c r="I796">
        <f>'Previous Trades Import_OMS Quer'!I796</f>
        <v>0</v>
      </c>
      <c r="J796">
        <f>'Previous Trades Import_OMS Quer'!J796</f>
        <v>0</v>
      </c>
      <c r="K796">
        <f>'Previous Trades Import_OMS Quer'!K796</f>
        <v>0</v>
      </c>
      <c r="L796">
        <f>'Previous Trades Import_OMS Quer'!L796</f>
        <v>0</v>
      </c>
      <c r="M796">
        <f>'Previous Trades Import_OMS Quer'!M796</f>
        <v>0</v>
      </c>
      <c r="N796">
        <f>'Previous Trades Import_OMS Quer'!N796</f>
        <v>0</v>
      </c>
      <c r="O796" t="str">
        <f>CLEAN('Previous Trades Import_OMS Quer'!O796)</f>
        <v/>
      </c>
      <c r="Q796" s="25">
        <f t="shared" si="24"/>
        <v>0</v>
      </c>
      <c r="R796" s="25" t="e">
        <f>VLOOKUP(O796,'Currency Balance'!$O$3:$Q$32,3,0)</f>
        <v>#N/A</v>
      </c>
      <c r="S796" t="e">
        <f t="shared" si="25"/>
        <v>#N/A</v>
      </c>
    </row>
    <row r="797" spans="1:19">
      <c r="A797">
        <f>'Previous Trades Import_OMS Quer'!A797</f>
        <v>0</v>
      </c>
      <c r="B797">
        <f>'Previous Trades Import_OMS Quer'!B797</f>
        <v>0</v>
      </c>
      <c r="C797" s="22">
        <f>'Previous Trades Import_OMS Quer'!C797</f>
        <v>0</v>
      </c>
      <c r="D797">
        <f>'Previous Trades Import_OMS Quer'!D797</f>
        <v>0</v>
      </c>
      <c r="E797" s="22">
        <f>'Previous Trades Import_OMS Quer'!E797</f>
        <v>0</v>
      </c>
      <c r="F797">
        <f>'Previous Trades Import_OMS Quer'!F797</f>
        <v>0</v>
      </c>
      <c r="G797">
        <f>'Previous Trades Import_OMS Quer'!G797</f>
        <v>0</v>
      </c>
      <c r="H797">
        <f>'Previous Trades Import_OMS Quer'!H797</f>
        <v>0</v>
      </c>
      <c r="I797">
        <f>'Previous Trades Import_OMS Quer'!I797</f>
        <v>0</v>
      </c>
      <c r="J797">
        <f>'Previous Trades Import_OMS Quer'!J797</f>
        <v>0</v>
      </c>
      <c r="K797">
        <f>'Previous Trades Import_OMS Quer'!K797</f>
        <v>0</v>
      </c>
      <c r="L797">
        <f>'Previous Trades Import_OMS Quer'!L797</f>
        <v>0</v>
      </c>
      <c r="M797">
        <f>'Previous Trades Import_OMS Quer'!M797</f>
        <v>0</v>
      </c>
      <c r="N797">
        <f>'Previous Trades Import_OMS Quer'!N797</f>
        <v>0</v>
      </c>
      <c r="O797" t="str">
        <f>CLEAN('Previous Trades Import_OMS Quer'!O797)</f>
        <v/>
      </c>
      <c r="Q797" s="25">
        <f t="shared" si="24"/>
        <v>0</v>
      </c>
      <c r="R797" s="25" t="e">
        <f>VLOOKUP(O797,'Currency Balance'!$O$3:$Q$32,3,0)</f>
        <v>#N/A</v>
      </c>
      <c r="S797" t="e">
        <f t="shared" si="25"/>
        <v>#N/A</v>
      </c>
    </row>
    <row r="798" spans="1:19">
      <c r="A798">
        <f>'Previous Trades Import_OMS Quer'!A798</f>
        <v>0</v>
      </c>
      <c r="B798">
        <f>'Previous Trades Import_OMS Quer'!B798</f>
        <v>0</v>
      </c>
      <c r="C798" s="22">
        <f>'Previous Trades Import_OMS Quer'!C798</f>
        <v>0</v>
      </c>
      <c r="D798">
        <f>'Previous Trades Import_OMS Quer'!D798</f>
        <v>0</v>
      </c>
      <c r="E798" s="22">
        <f>'Previous Trades Import_OMS Quer'!E798</f>
        <v>0</v>
      </c>
      <c r="F798">
        <f>'Previous Trades Import_OMS Quer'!F798</f>
        <v>0</v>
      </c>
      <c r="G798">
        <f>'Previous Trades Import_OMS Quer'!G798</f>
        <v>0</v>
      </c>
      <c r="H798">
        <f>'Previous Trades Import_OMS Quer'!H798</f>
        <v>0</v>
      </c>
      <c r="I798">
        <f>'Previous Trades Import_OMS Quer'!I798</f>
        <v>0</v>
      </c>
      <c r="J798">
        <f>'Previous Trades Import_OMS Quer'!J798</f>
        <v>0</v>
      </c>
      <c r="K798">
        <f>'Previous Trades Import_OMS Quer'!K798</f>
        <v>0</v>
      </c>
      <c r="L798">
        <f>'Previous Trades Import_OMS Quer'!L798</f>
        <v>0</v>
      </c>
      <c r="M798">
        <f>'Previous Trades Import_OMS Quer'!M798</f>
        <v>0</v>
      </c>
      <c r="N798">
        <f>'Previous Trades Import_OMS Quer'!N798</f>
        <v>0</v>
      </c>
      <c r="O798" t="str">
        <f>CLEAN('Previous Trades Import_OMS Quer'!O798)</f>
        <v/>
      </c>
      <c r="Q798" s="25">
        <f t="shared" si="24"/>
        <v>0</v>
      </c>
      <c r="R798" s="25" t="e">
        <f>VLOOKUP(O798,'Currency Balance'!$O$3:$Q$32,3,0)</f>
        <v>#N/A</v>
      </c>
      <c r="S798" t="e">
        <f t="shared" si="25"/>
        <v>#N/A</v>
      </c>
    </row>
    <row r="799" spans="1:19">
      <c r="A799">
        <f>'Previous Trades Import_OMS Quer'!A799</f>
        <v>0</v>
      </c>
      <c r="B799">
        <f>'Previous Trades Import_OMS Quer'!B799</f>
        <v>0</v>
      </c>
      <c r="C799" s="22">
        <f>'Previous Trades Import_OMS Quer'!C799</f>
        <v>0</v>
      </c>
      <c r="D799">
        <f>'Previous Trades Import_OMS Quer'!D799</f>
        <v>0</v>
      </c>
      <c r="E799" s="22">
        <f>'Previous Trades Import_OMS Quer'!E799</f>
        <v>0</v>
      </c>
      <c r="F799">
        <f>'Previous Trades Import_OMS Quer'!F799</f>
        <v>0</v>
      </c>
      <c r="G799">
        <f>'Previous Trades Import_OMS Quer'!G799</f>
        <v>0</v>
      </c>
      <c r="H799">
        <f>'Previous Trades Import_OMS Quer'!H799</f>
        <v>0</v>
      </c>
      <c r="I799">
        <f>'Previous Trades Import_OMS Quer'!I799</f>
        <v>0</v>
      </c>
      <c r="J799">
        <f>'Previous Trades Import_OMS Quer'!J799</f>
        <v>0</v>
      </c>
      <c r="K799">
        <f>'Previous Trades Import_OMS Quer'!K799</f>
        <v>0</v>
      </c>
      <c r="L799">
        <f>'Previous Trades Import_OMS Quer'!L799</f>
        <v>0</v>
      </c>
      <c r="M799">
        <f>'Previous Trades Import_OMS Quer'!M799</f>
        <v>0</v>
      </c>
      <c r="N799">
        <f>'Previous Trades Import_OMS Quer'!N799</f>
        <v>0</v>
      </c>
      <c r="O799" t="str">
        <f>CLEAN('Previous Trades Import_OMS Quer'!O799)</f>
        <v/>
      </c>
      <c r="Q799" s="25">
        <f t="shared" si="24"/>
        <v>0</v>
      </c>
      <c r="R799" s="25" t="e">
        <f>VLOOKUP(O799,'Currency Balance'!$O$3:$Q$32,3,0)</f>
        <v>#N/A</v>
      </c>
      <c r="S799" t="e">
        <f t="shared" si="25"/>
        <v>#N/A</v>
      </c>
    </row>
    <row r="800" spans="1:19">
      <c r="A800">
        <f>'Previous Trades Import_OMS Quer'!A800</f>
        <v>0</v>
      </c>
      <c r="B800">
        <f>'Previous Trades Import_OMS Quer'!B800</f>
        <v>0</v>
      </c>
      <c r="C800" s="22">
        <f>'Previous Trades Import_OMS Quer'!C800</f>
        <v>0</v>
      </c>
      <c r="D800">
        <f>'Previous Trades Import_OMS Quer'!D800</f>
        <v>0</v>
      </c>
      <c r="E800" s="22">
        <f>'Previous Trades Import_OMS Quer'!E800</f>
        <v>0</v>
      </c>
      <c r="F800">
        <f>'Previous Trades Import_OMS Quer'!F800</f>
        <v>0</v>
      </c>
      <c r="G800">
        <f>'Previous Trades Import_OMS Quer'!G800</f>
        <v>0</v>
      </c>
      <c r="H800">
        <f>'Previous Trades Import_OMS Quer'!H800</f>
        <v>0</v>
      </c>
      <c r="I800">
        <f>'Previous Trades Import_OMS Quer'!I800</f>
        <v>0</v>
      </c>
      <c r="J800">
        <f>'Previous Trades Import_OMS Quer'!J800</f>
        <v>0</v>
      </c>
      <c r="K800">
        <f>'Previous Trades Import_OMS Quer'!K800</f>
        <v>0</v>
      </c>
      <c r="L800">
        <f>'Previous Trades Import_OMS Quer'!L800</f>
        <v>0</v>
      </c>
      <c r="M800">
        <f>'Previous Trades Import_OMS Quer'!M800</f>
        <v>0</v>
      </c>
      <c r="N800">
        <f>'Previous Trades Import_OMS Quer'!N800</f>
        <v>0</v>
      </c>
      <c r="O800" t="str">
        <f>CLEAN('Previous Trades Import_OMS Quer'!O800)</f>
        <v/>
      </c>
      <c r="Q800" s="25">
        <f t="shared" si="24"/>
        <v>0</v>
      </c>
      <c r="R800" s="25" t="e">
        <f>VLOOKUP(O800,'Currency Balance'!$O$3:$Q$32,3,0)</f>
        <v>#N/A</v>
      </c>
      <c r="S800" t="e">
        <f t="shared" si="25"/>
        <v>#N/A</v>
      </c>
    </row>
    <row r="801" spans="1:19">
      <c r="A801">
        <f>'Previous Trades Import_OMS Quer'!A801</f>
        <v>0</v>
      </c>
      <c r="B801">
        <f>'Previous Trades Import_OMS Quer'!B801</f>
        <v>0</v>
      </c>
      <c r="C801" s="22">
        <f>'Previous Trades Import_OMS Quer'!C801</f>
        <v>0</v>
      </c>
      <c r="D801">
        <f>'Previous Trades Import_OMS Quer'!D801</f>
        <v>0</v>
      </c>
      <c r="E801" s="22">
        <f>'Previous Trades Import_OMS Quer'!E801</f>
        <v>0</v>
      </c>
      <c r="F801">
        <f>'Previous Trades Import_OMS Quer'!F801</f>
        <v>0</v>
      </c>
      <c r="G801">
        <f>'Previous Trades Import_OMS Quer'!G801</f>
        <v>0</v>
      </c>
      <c r="H801">
        <f>'Previous Trades Import_OMS Quer'!H801</f>
        <v>0</v>
      </c>
      <c r="I801">
        <f>'Previous Trades Import_OMS Quer'!I801</f>
        <v>0</v>
      </c>
      <c r="J801">
        <f>'Previous Trades Import_OMS Quer'!J801</f>
        <v>0</v>
      </c>
      <c r="K801">
        <f>'Previous Trades Import_OMS Quer'!K801</f>
        <v>0</v>
      </c>
      <c r="L801">
        <f>'Previous Trades Import_OMS Quer'!L801</f>
        <v>0</v>
      </c>
      <c r="M801">
        <f>'Previous Trades Import_OMS Quer'!M801</f>
        <v>0</v>
      </c>
      <c r="N801">
        <f>'Previous Trades Import_OMS Quer'!N801</f>
        <v>0</v>
      </c>
      <c r="O801" t="str">
        <f>CLEAN('Previous Trades Import_OMS Quer'!O801)</f>
        <v/>
      </c>
      <c r="Q801" s="25">
        <f t="shared" si="24"/>
        <v>0</v>
      </c>
      <c r="R801" s="25" t="e">
        <f>VLOOKUP(O801,'Currency Balance'!$O$3:$Q$32,3,0)</f>
        <v>#N/A</v>
      </c>
      <c r="S801" t="e">
        <f t="shared" si="25"/>
        <v>#N/A</v>
      </c>
    </row>
    <row r="802" spans="1:19">
      <c r="A802">
        <f>'Previous Trades Import_OMS Quer'!A802</f>
        <v>0</v>
      </c>
      <c r="B802">
        <f>'Previous Trades Import_OMS Quer'!B802</f>
        <v>0</v>
      </c>
      <c r="C802" s="22">
        <f>'Previous Trades Import_OMS Quer'!C802</f>
        <v>0</v>
      </c>
      <c r="D802">
        <f>'Previous Trades Import_OMS Quer'!D802</f>
        <v>0</v>
      </c>
      <c r="E802" s="22">
        <f>'Previous Trades Import_OMS Quer'!E802</f>
        <v>0</v>
      </c>
      <c r="F802">
        <f>'Previous Trades Import_OMS Quer'!F802</f>
        <v>0</v>
      </c>
      <c r="G802">
        <f>'Previous Trades Import_OMS Quer'!G802</f>
        <v>0</v>
      </c>
      <c r="H802">
        <f>'Previous Trades Import_OMS Quer'!H802</f>
        <v>0</v>
      </c>
      <c r="I802">
        <f>'Previous Trades Import_OMS Quer'!I802</f>
        <v>0</v>
      </c>
      <c r="J802">
        <f>'Previous Trades Import_OMS Quer'!J802</f>
        <v>0</v>
      </c>
      <c r="K802">
        <f>'Previous Trades Import_OMS Quer'!K802</f>
        <v>0</v>
      </c>
      <c r="L802">
        <f>'Previous Trades Import_OMS Quer'!L802</f>
        <v>0</v>
      </c>
      <c r="M802">
        <f>'Previous Trades Import_OMS Quer'!M802</f>
        <v>0</v>
      </c>
      <c r="N802">
        <f>'Previous Trades Import_OMS Quer'!N802</f>
        <v>0</v>
      </c>
      <c r="O802" t="str">
        <f>CLEAN('Previous Trades Import_OMS Quer'!O802)</f>
        <v/>
      </c>
      <c r="Q802" s="25">
        <f t="shared" si="24"/>
        <v>0</v>
      </c>
      <c r="R802" s="25" t="e">
        <f>VLOOKUP(O802,'Currency Balance'!$O$3:$Q$32,3,0)</f>
        <v>#N/A</v>
      </c>
      <c r="S802" t="e">
        <f t="shared" si="25"/>
        <v>#N/A</v>
      </c>
    </row>
    <row r="803" spans="1:19">
      <c r="A803">
        <f>'Previous Trades Import_OMS Quer'!A803</f>
        <v>0</v>
      </c>
      <c r="B803">
        <f>'Previous Trades Import_OMS Quer'!B803</f>
        <v>0</v>
      </c>
      <c r="C803" s="22">
        <f>'Previous Trades Import_OMS Quer'!C803</f>
        <v>0</v>
      </c>
      <c r="D803">
        <f>'Previous Trades Import_OMS Quer'!D803</f>
        <v>0</v>
      </c>
      <c r="E803" s="22">
        <f>'Previous Trades Import_OMS Quer'!E803</f>
        <v>0</v>
      </c>
      <c r="F803">
        <f>'Previous Trades Import_OMS Quer'!F803</f>
        <v>0</v>
      </c>
      <c r="G803">
        <f>'Previous Trades Import_OMS Quer'!G803</f>
        <v>0</v>
      </c>
      <c r="H803">
        <f>'Previous Trades Import_OMS Quer'!H803</f>
        <v>0</v>
      </c>
      <c r="I803">
        <f>'Previous Trades Import_OMS Quer'!I803</f>
        <v>0</v>
      </c>
      <c r="J803">
        <f>'Previous Trades Import_OMS Quer'!J803</f>
        <v>0</v>
      </c>
      <c r="K803">
        <f>'Previous Trades Import_OMS Quer'!K803</f>
        <v>0</v>
      </c>
      <c r="L803">
        <f>'Previous Trades Import_OMS Quer'!L803</f>
        <v>0</v>
      </c>
      <c r="M803">
        <f>'Previous Trades Import_OMS Quer'!M803</f>
        <v>0</v>
      </c>
      <c r="N803">
        <f>'Previous Trades Import_OMS Quer'!N803</f>
        <v>0</v>
      </c>
      <c r="O803" t="str">
        <f>CLEAN('Previous Trades Import_OMS Quer'!O803)</f>
        <v/>
      </c>
      <c r="Q803" s="25">
        <f t="shared" si="24"/>
        <v>0</v>
      </c>
      <c r="R803" s="25" t="e">
        <f>VLOOKUP(O803,'Currency Balance'!$O$3:$Q$32,3,0)</f>
        <v>#N/A</v>
      </c>
      <c r="S803" t="e">
        <f t="shared" si="25"/>
        <v>#N/A</v>
      </c>
    </row>
    <row r="804" spans="1:19">
      <c r="A804">
        <f>'Previous Trades Import_OMS Quer'!A804</f>
        <v>0</v>
      </c>
      <c r="B804">
        <f>'Previous Trades Import_OMS Quer'!B804</f>
        <v>0</v>
      </c>
      <c r="C804" s="22">
        <f>'Previous Trades Import_OMS Quer'!C804</f>
        <v>0</v>
      </c>
      <c r="D804">
        <f>'Previous Trades Import_OMS Quer'!D804</f>
        <v>0</v>
      </c>
      <c r="E804" s="22">
        <f>'Previous Trades Import_OMS Quer'!E804</f>
        <v>0</v>
      </c>
      <c r="F804">
        <f>'Previous Trades Import_OMS Quer'!F804</f>
        <v>0</v>
      </c>
      <c r="G804">
        <f>'Previous Trades Import_OMS Quer'!G804</f>
        <v>0</v>
      </c>
      <c r="H804">
        <f>'Previous Trades Import_OMS Quer'!H804</f>
        <v>0</v>
      </c>
      <c r="I804">
        <f>'Previous Trades Import_OMS Quer'!I804</f>
        <v>0</v>
      </c>
      <c r="J804">
        <f>'Previous Trades Import_OMS Quer'!J804</f>
        <v>0</v>
      </c>
      <c r="K804">
        <f>'Previous Trades Import_OMS Quer'!K804</f>
        <v>0</v>
      </c>
      <c r="L804">
        <f>'Previous Trades Import_OMS Quer'!L804</f>
        <v>0</v>
      </c>
      <c r="M804">
        <f>'Previous Trades Import_OMS Quer'!M804</f>
        <v>0</v>
      </c>
      <c r="N804">
        <f>'Previous Trades Import_OMS Quer'!N804</f>
        <v>0</v>
      </c>
      <c r="O804" t="str">
        <f>CLEAN('Previous Trades Import_OMS Quer'!O804)</f>
        <v/>
      </c>
      <c r="Q804" s="25">
        <f t="shared" si="24"/>
        <v>0</v>
      </c>
      <c r="R804" s="25" t="e">
        <f>VLOOKUP(O804,'Currency Balance'!$O$3:$Q$32,3,0)</f>
        <v>#N/A</v>
      </c>
      <c r="S804" t="e">
        <f t="shared" si="25"/>
        <v>#N/A</v>
      </c>
    </row>
    <row r="805" spans="1:19">
      <c r="A805">
        <f>'Previous Trades Import_OMS Quer'!A805</f>
        <v>0</v>
      </c>
      <c r="B805">
        <f>'Previous Trades Import_OMS Quer'!B805</f>
        <v>0</v>
      </c>
      <c r="C805" s="22">
        <f>'Previous Trades Import_OMS Quer'!C805</f>
        <v>0</v>
      </c>
      <c r="D805">
        <f>'Previous Trades Import_OMS Quer'!D805</f>
        <v>0</v>
      </c>
      <c r="E805" s="22">
        <f>'Previous Trades Import_OMS Quer'!E805</f>
        <v>0</v>
      </c>
      <c r="F805">
        <f>'Previous Trades Import_OMS Quer'!F805</f>
        <v>0</v>
      </c>
      <c r="G805">
        <f>'Previous Trades Import_OMS Quer'!G805</f>
        <v>0</v>
      </c>
      <c r="H805">
        <f>'Previous Trades Import_OMS Quer'!H805</f>
        <v>0</v>
      </c>
      <c r="I805">
        <f>'Previous Trades Import_OMS Quer'!I805</f>
        <v>0</v>
      </c>
      <c r="J805">
        <f>'Previous Trades Import_OMS Quer'!J805</f>
        <v>0</v>
      </c>
      <c r="K805">
        <f>'Previous Trades Import_OMS Quer'!K805</f>
        <v>0</v>
      </c>
      <c r="L805">
        <f>'Previous Trades Import_OMS Quer'!L805</f>
        <v>0</v>
      </c>
      <c r="M805">
        <f>'Previous Trades Import_OMS Quer'!M805</f>
        <v>0</v>
      </c>
      <c r="N805">
        <f>'Previous Trades Import_OMS Quer'!N805</f>
        <v>0</v>
      </c>
      <c r="O805" t="str">
        <f>CLEAN('Previous Trades Import_OMS Quer'!O805)</f>
        <v/>
      </c>
      <c r="Q805" s="25">
        <f t="shared" si="24"/>
        <v>0</v>
      </c>
      <c r="R805" s="25" t="e">
        <f>VLOOKUP(O805,'Currency Balance'!$O$3:$Q$32,3,0)</f>
        <v>#N/A</v>
      </c>
      <c r="S805" t="e">
        <f t="shared" si="25"/>
        <v>#N/A</v>
      </c>
    </row>
    <row r="806" spans="1:19">
      <c r="A806">
        <f>'Previous Trades Import_OMS Quer'!A806</f>
        <v>0</v>
      </c>
      <c r="B806">
        <f>'Previous Trades Import_OMS Quer'!B806</f>
        <v>0</v>
      </c>
      <c r="C806" s="22">
        <f>'Previous Trades Import_OMS Quer'!C806</f>
        <v>0</v>
      </c>
      <c r="D806">
        <f>'Previous Trades Import_OMS Quer'!D806</f>
        <v>0</v>
      </c>
      <c r="E806" s="22">
        <f>'Previous Trades Import_OMS Quer'!E806</f>
        <v>0</v>
      </c>
      <c r="F806">
        <f>'Previous Trades Import_OMS Quer'!F806</f>
        <v>0</v>
      </c>
      <c r="G806">
        <f>'Previous Trades Import_OMS Quer'!G806</f>
        <v>0</v>
      </c>
      <c r="H806">
        <f>'Previous Trades Import_OMS Quer'!H806</f>
        <v>0</v>
      </c>
      <c r="I806">
        <f>'Previous Trades Import_OMS Quer'!I806</f>
        <v>0</v>
      </c>
      <c r="J806">
        <f>'Previous Trades Import_OMS Quer'!J806</f>
        <v>0</v>
      </c>
      <c r="K806">
        <f>'Previous Trades Import_OMS Quer'!K806</f>
        <v>0</v>
      </c>
      <c r="L806">
        <f>'Previous Trades Import_OMS Quer'!L806</f>
        <v>0</v>
      </c>
      <c r="M806">
        <f>'Previous Trades Import_OMS Quer'!M806</f>
        <v>0</v>
      </c>
      <c r="N806">
        <f>'Previous Trades Import_OMS Quer'!N806</f>
        <v>0</v>
      </c>
      <c r="O806" t="str">
        <f>CLEAN('Previous Trades Import_OMS Quer'!O806)</f>
        <v/>
      </c>
      <c r="Q806" s="25">
        <f t="shared" si="24"/>
        <v>0</v>
      </c>
      <c r="R806" s="25" t="e">
        <f>VLOOKUP(O806,'Currency Balance'!$O$3:$Q$32,3,0)</f>
        <v>#N/A</v>
      </c>
      <c r="S806" t="e">
        <f t="shared" si="25"/>
        <v>#N/A</v>
      </c>
    </row>
    <row r="807" spans="1:19">
      <c r="A807">
        <f>'Previous Trades Import_OMS Quer'!A807</f>
        <v>0</v>
      </c>
      <c r="B807">
        <f>'Previous Trades Import_OMS Quer'!B807</f>
        <v>0</v>
      </c>
      <c r="C807" s="22">
        <f>'Previous Trades Import_OMS Quer'!C807</f>
        <v>0</v>
      </c>
      <c r="D807">
        <f>'Previous Trades Import_OMS Quer'!D807</f>
        <v>0</v>
      </c>
      <c r="E807" s="22">
        <f>'Previous Trades Import_OMS Quer'!E807</f>
        <v>0</v>
      </c>
      <c r="F807">
        <f>'Previous Trades Import_OMS Quer'!F807</f>
        <v>0</v>
      </c>
      <c r="G807">
        <f>'Previous Trades Import_OMS Quer'!G807</f>
        <v>0</v>
      </c>
      <c r="H807">
        <f>'Previous Trades Import_OMS Quer'!H807</f>
        <v>0</v>
      </c>
      <c r="I807">
        <f>'Previous Trades Import_OMS Quer'!I807</f>
        <v>0</v>
      </c>
      <c r="J807">
        <f>'Previous Trades Import_OMS Quer'!J807</f>
        <v>0</v>
      </c>
      <c r="K807">
        <f>'Previous Trades Import_OMS Quer'!K807</f>
        <v>0</v>
      </c>
      <c r="L807">
        <f>'Previous Trades Import_OMS Quer'!L807</f>
        <v>0</v>
      </c>
      <c r="M807">
        <f>'Previous Trades Import_OMS Quer'!M807</f>
        <v>0</v>
      </c>
      <c r="N807">
        <f>'Previous Trades Import_OMS Quer'!N807</f>
        <v>0</v>
      </c>
      <c r="O807" t="str">
        <f>CLEAN('Previous Trades Import_OMS Quer'!O807)</f>
        <v/>
      </c>
      <c r="Q807" s="25">
        <f t="shared" si="24"/>
        <v>0</v>
      </c>
      <c r="R807" s="25" t="e">
        <f>VLOOKUP(O807,'Currency Balance'!$O$3:$Q$32,3,0)</f>
        <v>#N/A</v>
      </c>
      <c r="S807" t="e">
        <f t="shared" si="25"/>
        <v>#N/A</v>
      </c>
    </row>
    <row r="808" spans="1:19">
      <c r="A808">
        <f>'Previous Trades Import_OMS Quer'!A808</f>
        <v>0</v>
      </c>
      <c r="B808">
        <f>'Previous Trades Import_OMS Quer'!B808</f>
        <v>0</v>
      </c>
      <c r="C808" s="22">
        <f>'Previous Trades Import_OMS Quer'!C808</f>
        <v>0</v>
      </c>
      <c r="D808">
        <f>'Previous Trades Import_OMS Quer'!D808</f>
        <v>0</v>
      </c>
      <c r="E808" s="22">
        <f>'Previous Trades Import_OMS Quer'!E808</f>
        <v>0</v>
      </c>
      <c r="F808">
        <f>'Previous Trades Import_OMS Quer'!F808</f>
        <v>0</v>
      </c>
      <c r="G808">
        <f>'Previous Trades Import_OMS Quer'!G808</f>
        <v>0</v>
      </c>
      <c r="H808">
        <f>'Previous Trades Import_OMS Quer'!H808</f>
        <v>0</v>
      </c>
      <c r="I808">
        <f>'Previous Trades Import_OMS Quer'!I808</f>
        <v>0</v>
      </c>
      <c r="J808">
        <f>'Previous Trades Import_OMS Quer'!J808</f>
        <v>0</v>
      </c>
      <c r="K808">
        <f>'Previous Trades Import_OMS Quer'!K808</f>
        <v>0</v>
      </c>
      <c r="L808">
        <f>'Previous Trades Import_OMS Quer'!L808</f>
        <v>0</v>
      </c>
      <c r="M808">
        <f>'Previous Trades Import_OMS Quer'!M808</f>
        <v>0</v>
      </c>
      <c r="N808">
        <f>'Previous Trades Import_OMS Quer'!N808</f>
        <v>0</v>
      </c>
      <c r="O808" t="str">
        <f>CLEAN('Previous Trades Import_OMS Quer'!O808)</f>
        <v/>
      </c>
      <c r="Q808" s="25">
        <f t="shared" si="24"/>
        <v>0</v>
      </c>
      <c r="R808" s="25" t="e">
        <f>VLOOKUP(O808,'Currency Balance'!$O$3:$Q$32,3,0)</f>
        <v>#N/A</v>
      </c>
      <c r="S808" t="e">
        <f t="shared" si="25"/>
        <v>#N/A</v>
      </c>
    </row>
    <row r="809" spans="1:19">
      <c r="A809">
        <f>'Previous Trades Import_OMS Quer'!A809</f>
        <v>0</v>
      </c>
      <c r="B809">
        <f>'Previous Trades Import_OMS Quer'!B809</f>
        <v>0</v>
      </c>
      <c r="C809" s="22">
        <f>'Previous Trades Import_OMS Quer'!C809</f>
        <v>0</v>
      </c>
      <c r="D809">
        <f>'Previous Trades Import_OMS Quer'!D809</f>
        <v>0</v>
      </c>
      <c r="E809" s="22">
        <f>'Previous Trades Import_OMS Quer'!E809</f>
        <v>0</v>
      </c>
      <c r="F809">
        <f>'Previous Trades Import_OMS Quer'!F809</f>
        <v>0</v>
      </c>
      <c r="G809">
        <f>'Previous Trades Import_OMS Quer'!G809</f>
        <v>0</v>
      </c>
      <c r="H809">
        <f>'Previous Trades Import_OMS Quer'!H809</f>
        <v>0</v>
      </c>
      <c r="I809">
        <f>'Previous Trades Import_OMS Quer'!I809</f>
        <v>0</v>
      </c>
      <c r="J809">
        <f>'Previous Trades Import_OMS Quer'!J809</f>
        <v>0</v>
      </c>
      <c r="K809">
        <f>'Previous Trades Import_OMS Quer'!K809</f>
        <v>0</v>
      </c>
      <c r="L809">
        <f>'Previous Trades Import_OMS Quer'!L809</f>
        <v>0</v>
      </c>
      <c r="M809">
        <f>'Previous Trades Import_OMS Quer'!M809</f>
        <v>0</v>
      </c>
      <c r="N809">
        <f>'Previous Trades Import_OMS Quer'!N809</f>
        <v>0</v>
      </c>
      <c r="O809" t="str">
        <f>CLEAN('Previous Trades Import_OMS Quer'!O809)</f>
        <v/>
      </c>
      <c r="Q809" s="25">
        <f t="shared" si="24"/>
        <v>0</v>
      </c>
      <c r="R809" s="25" t="e">
        <f>VLOOKUP(O809,'Currency Balance'!$O$3:$Q$32,3,0)</f>
        <v>#N/A</v>
      </c>
      <c r="S809" t="e">
        <f t="shared" si="25"/>
        <v>#N/A</v>
      </c>
    </row>
    <row r="810" spans="1:19">
      <c r="A810">
        <f>'Previous Trades Import_OMS Quer'!A810</f>
        <v>0</v>
      </c>
      <c r="B810">
        <f>'Previous Trades Import_OMS Quer'!B810</f>
        <v>0</v>
      </c>
      <c r="C810" s="22">
        <f>'Previous Trades Import_OMS Quer'!C810</f>
        <v>0</v>
      </c>
      <c r="D810">
        <f>'Previous Trades Import_OMS Quer'!D810</f>
        <v>0</v>
      </c>
      <c r="E810" s="22">
        <f>'Previous Trades Import_OMS Quer'!E810</f>
        <v>0</v>
      </c>
      <c r="F810">
        <f>'Previous Trades Import_OMS Quer'!F810</f>
        <v>0</v>
      </c>
      <c r="G810">
        <f>'Previous Trades Import_OMS Quer'!G810</f>
        <v>0</v>
      </c>
      <c r="H810">
        <f>'Previous Trades Import_OMS Quer'!H810</f>
        <v>0</v>
      </c>
      <c r="I810">
        <f>'Previous Trades Import_OMS Quer'!I810</f>
        <v>0</v>
      </c>
      <c r="J810">
        <f>'Previous Trades Import_OMS Quer'!J810</f>
        <v>0</v>
      </c>
      <c r="K810">
        <f>'Previous Trades Import_OMS Quer'!K810</f>
        <v>0</v>
      </c>
      <c r="L810">
        <f>'Previous Trades Import_OMS Quer'!L810</f>
        <v>0</v>
      </c>
      <c r="M810">
        <f>'Previous Trades Import_OMS Quer'!M810</f>
        <v>0</v>
      </c>
      <c r="N810">
        <f>'Previous Trades Import_OMS Quer'!N810</f>
        <v>0</v>
      </c>
      <c r="O810" t="str">
        <f>CLEAN('Previous Trades Import_OMS Quer'!O810)</f>
        <v/>
      </c>
      <c r="Q810" s="25">
        <f t="shared" si="24"/>
        <v>0</v>
      </c>
      <c r="R810" s="25" t="e">
        <f>VLOOKUP(O810,'Currency Balance'!$O$3:$Q$32,3,0)</f>
        <v>#N/A</v>
      </c>
      <c r="S810" t="e">
        <f t="shared" si="25"/>
        <v>#N/A</v>
      </c>
    </row>
    <row r="811" spans="1:19">
      <c r="A811">
        <f>'Previous Trades Import_OMS Quer'!A811</f>
        <v>0</v>
      </c>
      <c r="B811">
        <f>'Previous Trades Import_OMS Quer'!B811</f>
        <v>0</v>
      </c>
      <c r="C811" s="22">
        <f>'Previous Trades Import_OMS Quer'!C811</f>
        <v>0</v>
      </c>
      <c r="D811">
        <f>'Previous Trades Import_OMS Quer'!D811</f>
        <v>0</v>
      </c>
      <c r="E811" s="22">
        <f>'Previous Trades Import_OMS Quer'!E811</f>
        <v>0</v>
      </c>
      <c r="F811">
        <f>'Previous Trades Import_OMS Quer'!F811</f>
        <v>0</v>
      </c>
      <c r="G811">
        <f>'Previous Trades Import_OMS Quer'!G811</f>
        <v>0</v>
      </c>
      <c r="H811">
        <f>'Previous Trades Import_OMS Quer'!H811</f>
        <v>0</v>
      </c>
      <c r="I811">
        <f>'Previous Trades Import_OMS Quer'!I811</f>
        <v>0</v>
      </c>
      <c r="J811">
        <f>'Previous Trades Import_OMS Quer'!J811</f>
        <v>0</v>
      </c>
      <c r="K811">
        <f>'Previous Trades Import_OMS Quer'!K811</f>
        <v>0</v>
      </c>
      <c r="L811">
        <f>'Previous Trades Import_OMS Quer'!L811</f>
        <v>0</v>
      </c>
      <c r="M811">
        <f>'Previous Trades Import_OMS Quer'!M811</f>
        <v>0</v>
      </c>
      <c r="N811">
        <f>'Previous Trades Import_OMS Quer'!N811</f>
        <v>0</v>
      </c>
      <c r="O811" t="str">
        <f>CLEAN('Previous Trades Import_OMS Quer'!O811)</f>
        <v/>
      </c>
      <c r="Q811" s="25">
        <f t="shared" si="24"/>
        <v>0</v>
      </c>
      <c r="R811" s="25" t="e">
        <f>VLOOKUP(O811,'Currency Balance'!$O$3:$Q$32,3,0)</f>
        <v>#N/A</v>
      </c>
      <c r="S811" t="e">
        <f t="shared" si="25"/>
        <v>#N/A</v>
      </c>
    </row>
    <row r="812" spans="1:19">
      <c r="A812">
        <f>'Previous Trades Import_OMS Quer'!A812</f>
        <v>0</v>
      </c>
      <c r="B812">
        <f>'Previous Trades Import_OMS Quer'!B812</f>
        <v>0</v>
      </c>
      <c r="C812" s="22">
        <f>'Previous Trades Import_OMS Quer'!C812</f>
        <v>0</v>
      </c>
      <c r="D812">
        <f>'Previous Trades Import_OMS Quer'!D812</f>
        <v>0</v>
      </c>
      <c r="E812" s="22">
        <f>'Previous Trades Import_OMS Quer'!E812</f>
        <v>0</v>
      </c>
      <c r="F812">
        <f>'Previous Trades Import_OMS Quer'!F812</f>
        <v>0</v>
      </c>
      <c r="G812">
        <f>'Previous Trades Import_OMS Quer'!G812</f>
        <v>0</v>
      </c>
      <c r="H812">
        <f>'Previous Trades Import_OMS Quer'!H812</f>
        <v>0</v>
      </c>
      <c r="I812">
        <f>'Previous Trades Import_OMS Quer'!I812</f>
        <v>0</v>
      </c>
      <c r="J812">
        <f>'Previous Trades Import_OMS Quer'!J812</f>
        <v>0</v>
      </c>
      <c r="K812">
        <f>'Previous Trades Import_OMS Quer'!K812</f>
        <v>0</v>
      </c>
      <c r="L812">
        <f>'Previous Trades Import_OMS Quer'!L812</f>
        <v>0</v>
      </c>
      <c r="M812">
        <f>'Previous Trades Import_OMS Quer'!M812</f>
        <v>0</v>
      </c>
      <c r="N812">
        <f>'Previous Trades Import_OMS Quer'!N812</f>
        <v>0</v>
      </c>
      <c r="O812" t="str">
        <f>CLEAN('Previous Trades Import_OMS Quer'!O812)</f>
        <v/>
      </c>
      <c r="Q812" s="25">
        <f t="shared" si="24"/>
        <v>0</v>
      </c>
      <c r="R812" s="25" t="e">
        <f>VLOOKUP(O812,'Currency Balance'!$O$3:$Q$32,3,0)</f>
        <v>#N/A</v>
      </c>
      <c r="S812" t="e">
        <f t="shared" si="25"/>
        <v>#N/A</v>
      </c>
    </row>
    <row r="813" spans="1:19">
      <c r="A813">
        <f>'Previous Trades Import_OMS Quer'!A813</f>
        <v>0</v>
      </c>
      <c r="B813">
        <f>'Previous Trades Import_OMS Quer'!B813</f>
        <v>0</v>
      </c>
      <c r="C813" s="22">
        <f>'Previous Trades Import_OMS Quer'!C813</f>
        <v>0</v>
      </c>
      <c r="D813">
        <f>'Previous Trades Import_OMS Quer'!D813</f>
        <v>0</v>
      </c>
      <c r="E813" s="22">
        <f>'Previous Trades Import_OMS Quer'!E813</f>
        <v>0</v>
      </c>
      <c r="F813">
        <f>'Previous Trades Import_OMS Quer'!F813</f>
        <v>0</v>
      </c>
      <c r="G813">
        <f>'Previous Trades Import_OMS Quer'!G813</f>
        <v>0</v>
      </c>
      <c r="H813">
        <f>'Previous Trades Import_OMS Quer'!H813</f>
        <v>0</v>
      </c>
      <c r="I813">
        <f>'Previous Trades Import_OMS Quer'!I813</f>
        <v>0</v>
      </c>
      <c r="J813">
        <f>'Previous Trades Import_OMS Quer'!J813</f>
        <v>0</v>
      </c>
      <c r="K813">
        <f>'Previous Trades Import_OMS Quer'!K813</f>
        <v>0</v>
      </c>
      <c r="L813">
        <f>'Previous Trades Import_OMS Quer'!L813</f>
        <v>0</v>
      </c>
      <c r="M813">
        <f>'Previous Trades Import_OMS Quer'!M813</f>
        <v>0</v>
      </c>
      <c r="N813">
        <f>'Previous Trades Import_OMS Quer'!N813</f>
        <v>0</v>
      </c>
      <c r="O813" t="str">
        <f>CLEAN('Previous Trades Import_OMS Quer'!O813)</f>
        <v/>
      </c>
      <c r="Q813" s="25">
        <f t="shared" si="24"/>
        <v>0</v>
      </c>
      <c r="R813" s="25" t="e">
        <f>VLOOKUP(O813,'Currency Balance'!$O$3:$Q$32,3,0)</f>
        <v>#N/A</v>
      </c>
      <c r="S813" t="e">
        <f t="shared" si="25"/>
        <v>#N/A</v>
      </c>
    </row>
    <row r="814" spans="1:19">
      <c r="A814">
        <f>'Previous Trades Import_OMS Quer'!A814</f>
        <v>0</v>
      </c>
      <c r="B814">
        <f>'Previous Trades Import_OMS Quer'!B814</f>
        <v>0</v>
      </c>
      <c r="C814" s="22">
        <f>'Previous Trades Import_OMS Quer'!C814</f>
        <v>0</v>
      </c>
      <c r="D814">
        <f>'Previous Trades Import_OMS Quer'!D814</f>
        <v>0</v>
      </c>
      <c r="E814" s="22">
        <f>'Previous Trades Import_OMS Quer'!E814</f>
        <v>0</v>
      </c>
      <c r="F814">
        <f>'Previous Trades Import_OMS Quer'!F814</f>
        <v>0</v>
      </c>
      <c r="G814">
        <f>'Previous Trades Import_OMS Quer'!G814</f>
        <v>0</v>
      </c>
      <c r="H814">
        <f>'Previous Trades Import_OMS Quer'!H814</f>
        <v>0</v>
      </c>
      <c r="I814">
        <f>'Previous Trades Import_OMS Quer'!I814</f>
        <v>0</v>
      </c>
      <c r="J814">
        <f>'Previous Trades Import_OMS Quer'!J814</f>
        <v>0</v>
      </c>
      <c r="K814">
        <f>'Previous Trades Import_OMS Quer'!K814</f>
        <v>0</v>
      </c>
      <c r="L814">
        <f>'Previous Trades Import_OMS Quer'!L814</f>
        <v>0</v>
      </c>
      <c r="M814">
        <f>'Previous Trades Import_OMS Quer'!M814</f>
        <v>0</v>
      </c>
      <c r="N814">
        <f>'Previous Trades Import_OMS Quer'!N814</f>
        <v>0</v>
      </c>
      <c r="O814" t="str">
        <f>CLEAN('Previous Trades Import_OMS Quer'!O814)</f>
        <v/>
      </c>
      <c r="Q814" s="25">
        <f t="shared" si="24"/>
        <v>0</v>
      </c>
      <c r="R814" s="25" t="e">
        <f>VLOOKUP(O814,'Currency Balance'!$O$3:$Q$32,3,0)</f>
        <v>#N/A</v>
      </c>
      <c r="S814" t="e">
        <f t="shared" si="25"/>
        <v>#N/A</v>
      </c>
    </row>
    <row r="815" spans="1:19">
      <c r="A815">
        <f>'Previous Trades Import_OMS Quer'!A815</f>
        <v>0</v>
      </c>
      <c r="B815">
        <f>'Previous Trades Import_OMS Quer'!B815</f>
        <v>0</v>
      </c>
      <c r="C815" s="22">
        <f>'Previous Trades Import_OMS Quer'!C815</f>
        <v>0</v>
      </c>
      <c r="D815">
        <f>'Previous Trades Import_OMS Quer'!D815</f>
        <v>0</v>
      </c>
      <c r="E815" s="22">
        <f>'Previous Trades Import_OMS Quer'!E815</f>
        <v>0</v>
      </c>
      <c r="F815">
        <f>'Previous Trades Import_OMS Quer'!F815</f>
        <v>0</v>
      </c>
      <c r="G815">
        <f>'Previous Trades Import_OMS Quer'!G815</f>
        <v>0</v>
      </c>
      <c r="H815">
        <f>'Previous Trades Import_OMS Quer'!H815</f>
        <v>0</v>
      </c>
      <c r="I815">
        <f>'Previous Trades Import_OMS Quer'!I815</f>
        <v>0</v>
      </c>
      <c r="J815">
        <f>'Previous Trades Import_OMS Quer'!J815</f>
        <v>0</v>
      </c>
      <c r="K815">
        <f>'Previous Trades Import_OMS Quer'!K815</f>
        <v>0</v>
      </c>
      <c r="L815">
        <f>'Previous Trades Import_OMS Quer'!L815</f>
        <v>0</v>
      </c>
      <c r="M815">
        <f>'Previous Trades Import_OMS Quer'!M815</f>
        <v>0</v>
      </c>
      <c r="N815">
        <f>'Previous Trades Import_OMS Quer'!N815</f>
        <v>0</v>
      </c>
      <c r="O815" t="str">
        <f>CLEAN('Previous Trades Import_OMS Quer'!O815)</f>
        <v/>
      </c>
      <c r="Q815" s="25">
        <f t="shared" si="24"/>
        <v>0</v>
      </c>
      <c r="R815" s="25" t="e">
        <f>VLOOKUP(O815,'Currency Balance'!$O$3:$Q$32,3,0)</f>
        <v>#N/A</v>
      </c>
      <c r="S815" t="e">
        <f t="shared" si="25"/>
        <v>#N/A</v>
      </c>
    </row>
    <row r="816" spans="1:19">
      <c r="A816">
        <f>'Previous Trades Import_OMS Quer'!A816</f>
        <v>0</v>
      </c>
      <c r="B816">
        <f>'Previous Trades Import_OMS Quer'!B816</f>
        <v>0</v>
      </c>
      <c r="C816" s="22">
        <f>'Previous Trades Import_OMS Quer'!C816</f>
        <v>0</v>
      </c>
      <c r="D816">
        <f>'Previous Trades Import_OMS Quer'!D816</f>
        <v>0</v>
      </c>
      <c r="E816" s="22">
        <f>'Previous Trades Import_OMS Quer'!E816</f>
        <v>0</v>
      </c>
      <c r="F816">
        <f>'Previous Trades Import_OMS Quer'!F816</f>
        <v>0</v>
      </c>
      <c r="G816">
        <f>'Previous Trades Import_OMS Quer'!G816</f>
        <v>0</v>
      </c>
      <c r="H816">
        <f>'Previous Trades Import_OMS Quer'!H816</f>
        <v>0</v>
      </c>
      <c r="I816">
        <f>'Previous Trades Import_OMS Quer'!I816</f>
        <v>0</v>
      </c>
      <c r="J816">
        <f>'Previous Trades Import_OMS Quer'!J816</f>
        <v>0</v>
      </c>
      <c r="K816">
        <f>'Previous Trades Import_OMS Quer'!K816</f>
        <v>0</v>
      </c>
      <c r="L816">
        <f>'Previous Trades Import_OMS Quer'!L816</f>
        <v>0</v>
      </c>
      <c r="M816">
        <f>'Previous Trades Import_OMS Quer'!M816</f>
        <v>0</v>
      </c>
      <c r="N816">
        <f>'Previous Trades Import_OMS Quer'!N816</f>
        <v>0</v>
      </c>
      <c r="O816" t="str">
        <f>CLEAN('Previous Trades Import_OMS Quer'!O816)</f>
        <v/>
      </c>
      <c r="Q816" s="25">
        <f t="shared" si="24"/>
        <v>0</v>
      </c>
      <c r="R816" s="25" t="e">
        <f>VLOOKUP(O816,'Currency Balance'!$O$3:$Q$32,3,0)</f>
        <v>#N/A</v>
      </c>
      <c r="S816" t="e">
        <f t="shared" si="25"/>
        <v>#N/A</v>
      </c>
    </row>
    <row r="817" spans="1:19">
      <c r="A817">
        <f>'Previous Trades Import_OMS Quer'!A817</f>
        <v>0</v>
      </c>
      <c r="B817">
        <f>'Previous Trades Import_OMS Quer'!B817</f>
        <v>0</v>
      </c>
      <c r="C817" s="22">
        <f>'Previous Trades Import_OMS Quer'!C817</f>
        <v>0</v>
      </c>
      <c r="D817">
        <f>'Previous Trades Import_OMS Quer'!D817</f>
        <v>0</v>
      </c>
      <c r="E817" s="22">
        <f>'Previous Trades Import_OMS Quer'!E817</f>
        <v>0</v>
      </c>
      <c r="F817">
        <f>'Previous Trades Import_OMS Quer'!F817</f>
        <v>0</v>
      </c>
      <c r="G817">
        <f>'Previous Trades Import_OMS Quer'!G817</f>
        <v>0</v>
      </c>
      <c r="H817">
        <f>'Previous Trades Import_OMS Quer'!H817</f>
        <v>0</v>
      </c>
      <c r="I817">
        <f>'Previous Trades Import_OMS Quer'!I817</f>
        <v>0</v>
      </c>
      <c r="J817">
        <f>'Previous Trades Import_OMS Quer'!J817</f>
        <v>0</v>
      </c>
      <c r="K817">
        <f>'Previous Trades Import_OMS Quer'!K817</f>
        <v>0</v>
      </c>
      <c r="L817">
        <f>'Previous Trades Import_OMS Quer'!L817</f>
        <v>0</v>
      </c>
      <c r="M817">
        <f>'Previous Trades Import_OMS Quer'!M817</f>
        <v>0</v>
      </c>
      <c r="N817">
        <f>'Previous Trades Import_OMS Quer'!N817</f>
        <v>0</v>
      </c>
      <c r="O817" t="str">
        <f>CLEAN('Previous Trades Import_OMS Quer'!O817)</f>
        <v/>
      </c>
      <c r="Q817" s="25">
        <f t="shared" si="24"/>
        <v>0</v>
      </c>
      <c r="R817" s="25" t="e">
        <f>VLOOKUP(O817,'Currency Balance'!$O$3:$Q$32,3,0)</f>
        <v>#N/A</v>
      </c>
      <c r="S817" t="e">
        <f t="shared" si="25"/>
        <v>#N/A</v>
      </c>
    </row>
    <row r="818" spans="1:19">
      <c r="A818">
        <f>'Previous Trades Import_OMS Quer'!A818</f>
        <v>0</v>
      </c>
      <c r="B818">
        <f>'Previous Trades Import_OMS Quer'!B818</f>
        <v>0</v>
      </c>
      <c r="C818" s="22">
        <f>'Previous Trades Import_OMS Quer'!C818</f>
        <v>0</v>
      </c>
      <c r="D818">
        <f>'Previous Trades Import_OMS Quer'!D818</f>
        <v>0</v>
      </c>
      <c r="E818" s="22">
        <f>'Previous Trades Import_OMS Quer'!E818</f>
        <v>0</v>
      </c>
      <c r="F818">
        <f>'Previous Trades Import_OMS Quer'!F818</f>
        <v>0</v>
      </c>
      <c r="G818">
        <f>'Previous Trades Import_OMS Quer'!G818</f>
        <v>0</v>
      </c>
      <c r="H818">
        <f>'Previous Trades Import_OMS Quer'!H818</f>
        <v>0</v>
      </c>
      <c r="I818">
        <f>'Previous Trades Import_OMS Quer'!I818</f>
        <v>0</v>
      </c>
      <c r="J818">
        <f>'Previous Trades Import_OMS Quer'!J818</f>
        <v>0</v>
      </c>
      <c r="K818">
        <f>'Previous Trades Import_OMS Quer'!K818</f>
        <v>0</v>
      </c>
      <c r="L818">
        <f>'Previous Trades Import_OMS Quer'!L818</f>
        <v>0</v>
      </c>
      <c r="M818">
        <f>'Previous Trades Import_OMS Quer'!M818</f>
        <v>0</v>
      </c>
      <c r="N818">
        <f>'Previous Trades Import_OMS Quer'!N818</f>
        <v>0</v>
      </c>
      <c r="O818" t="str">
        <f>CLEAN('Previous Trades Import_OMS Quer'!O818)</f>
        <v/>
      </c>
      <c r="Q818" s="25">
        <f t="shared" si="24"/>
        <v>0</v>
      </c>
      <c r="R818" s="25" t="e">
        <f>VLOOKUP(O818,'Currency Balance'!$O$3:$Q$32,3,0)</f>
        <v>#N/A</v>
      </c>
      <c r="S818" t="e">
        <f t="shared" si="25"/>
        <v>#N/A</v>
      </c>
    </row>
    <row r="819" spans="1:19">
      <c r="A819">
        <f>'Previous Trades Import_OMS Quer'!A819</f>
        <v>0</v>
      </c>
      <c r="B819">
        <f>'Previous Trades Import_OMS Quer'!B819</f>
        <v>0</v>
      </c>
      <c r="C819" s="22">
        <f>'Previous Trades Import_OMS Quer'!C819</f>
        <v>0</v>
      </c>
      <c r="D819">
        <f>'Previous Trades Import_OMS Quer'!D819</f>
        <v>0</v>
      </c>
      <c r="E819" s="22">
        <f>'Previous Trades Import_OMS Quer'!E819</f>
        <v>0</v>
      </c>
      <c r="F819">
        <f>'Previous Trades Import_OMS Quer'!F819</f>
        <v>0</v>
      </c>
      <c r="G819">
        <f>'Previous Trades Import_OMS Quer'!G819</f>
        <v>0</v>
      </c>
      <c r="H819">
        <f>'Previous Trades Import_OMS Quer'!H819</f>
        <v>0</v>
      </c>
      <c r="I819">
        <f>'Previous Trades Import_OMS Quer'!I819</f>
        <v>0</v>
      </c>
      <c r="J819">
        <f>'Previous Trades Import_OMS Quer'!J819</f>
        <v>0</v>
      </c>
      <c r="K819">
        <f>'Previous Trades Import_OMS Quer'!K819</f>
        <v>0</v>
      </c>
      <c r="L819">
        <f>'Previous Trades Import_OMS Quer'!L819</f>
        <v>0</v>
      </c>
      <c r="M819">
        <f>'Previous Trades Import_OMS Quer'!M819</f>
        <v>0</v>
      </c>
      <c r="N819">
        <f>'Previous Trades Import_OMS Quer'!N819</f>
        <v>0</v>
      </c>
      <c r="O819" t="str">
        <f>CLEAN('Previous Trades Import_OMS Quer'!O819)</f>
        <v/>
      </c>
      <c r="Q819" s="25">
        <f t="shared" si="24"/>
        <v>0</v>
      </c>
      <c r="R819" s="25" t="e">
        <f>VLOOKUP(O819,'Currency Balance'!$O$3:$Q$32,3,0)</f>
        <v>#N/A</v>
      </c>
      <c r="S819" t="e">
        <f t="shared" si="25"/>
        <v>#N/A</v>
      </c>
    </row>
    <row r="820" spans="1:19">
      <c r="A820">
        <f>'Previous Trades Import_OMS Quer'!A820</f>
        <v>0</v>
      </c>
      <c r="B820">
        <f>'Previous Trades Import_OMS Quer'!B820</f>
        <v>0</v>
      </c>
      <c r="C820" s="22">
        <f>'Previous Trades Import_OMS Quer'!C820</f>
        <v>0</v>
      </c>
      <c r="D820">
        <f>'Previous Trades Import_OMS Quer'!D820</f>
        <v>0</v>
      </c>
      <c r="E820" s="22">
        <f>'Previous Trades Import_OMS Quer'!E820</f>
        <v>0</v>
      </c>
      <c r="F820">
        <f>'Previous Trades Import_OMS Quer'!F820</f>
        <v>0</v>
      </c>
      <c r="G820">
        <f>'Previous Trades Import_OMS Quer'!G820</f>
        <v>0</v>
      </c>
      <c r="H820">
        <f>'Previous Trades Import_OMS Quer'!H820</f>
        <v>0</v>
      </c>
      <c r="I820">
        <f>'Previous Trades Import_OMS Quer'!I820</f>
        <v>0</v>
      </c>
      <c r="J820">
        <f>'Previous Trades Import_OMS Quer'!J820</f>
        <v>0</v>
      </c>
      <c r="K820">
        <f>'Previous Trades Import_OMS Quer'!K820</f>
        <v>0</v>
      </c>
      <c r="L820">
        <f>'Previous Trades Import_OMS Quer'!L820</f>
        <v>0</v>
      </c>
      <c r="M820">
        <f>'Previous Trades Import_OMS Quer'!M820</f>
        <v>0</v>
      </c>
      <c r="N820">
        <f>'Previous Trades Import_OMS Quer'!N820</f>
        <v>0</v>
      </c>
      <c r="O820" t="str">
        <f>CLEAN('Previous Trades Import_OMS Quer'!O820)</f>
        <v/>
      </c>
      <c r="Q820" s="25">
        <f t="shared" si="24"/>
        <v>0</v>
      </c>
      <c r="R820" s="25" t="e">
        <f>VLOOKUP(O820,'Currency Balance'!$O$3:$Q$32,3,0)</f>
        <v>#N/A</v>
      </c>
      <c r="S820" t="e">
        <f t="shared" si="25"/>
        <v>#N/A</v>
      </c>
    </row>
    <row r="821" spans="1:19">
      <c r="A821">
        <f>'Previous Trades Import_OMS Quer'!A821</f>
        <v>0</v>
      </c>
      <c r="B821">
        <f>'Previous Trades Import_OMS Quer'!B821</f>
        <v>0</v>
      </c>
      <c r="C821" s="22">
        <f>'Previous Trades Import_OMS Quer'!C821</f>
        <v>0</v>
      </c>
      <c r="D821">
        <f>'Previous Trades Import_OMS Quer'!D821</f>
        <v>0</v>
      </c>
      <c r="E821" s="22">
        <f>'Previous Trades Import_OMS Quer'!E821</f>
        <v>0</v>
      </c>
      <c r="F821">
        <f>'Previous Trades Import_OMS Quer'!F821</f>
        <v>0</v>
      </c>
      <c r="G821">
        <f>'Previous Trades Import_OMS Quer'!G821</f>
        <v>0</v>
      </c>
      <c r="H821">
        <f>'Previous Trades Import_OMS Quer'!H821</f>
        <v>0</v>
      </c>
      <c r="I821">
        <f>'Previous Trades Import_OMS Quer'!I821</f>
        <v>0</v>
      </c>
      <c r="J821">
        <f>'Previous Trades Import_OMS Quer'!J821</f>
        <v>0</v>
      </c>
      <c r="K821">
        <f>'Previous Trades Import_OMS Quer'!K821</f>
        <v>0</v>
      </c>
      <c r="L821">
        <f>'Previous Trades Import_OMS Quer'!L821</f>
        <v>0</v>
      </c>
      <c r="M821">
        <f>'Previous Trades Import_OMS Quer'!M821</f>
        <v>0</v>
      </c>
      <c r="N821">
        <f>'Previous Trades Import_OMS Quer'!N821</f>
        <v>0</v>
      </c>
      <c r="O821" t="str">
        <f>CLEAN('Previous Trades Import_OMS Quer'!O821)</f>
        <v/>
      </c>
      <c r="Q821" s="25">
        <f t="shared" si="24"/>
        <v>0</v>
      </c>
      <c r="R821" s="25" t="e">
        <f>VLOOKUP(O821,'Currency Balance'!$O$3:$Q$32,3,0)</f>
        <v>#N/A</v>
      </c>
      <c r="S821" t="e">
        <f t="shared" si="25"/>
        <v>#N/A</v>
      </c>
    </row>
    <row r="822" spans="1:19">
      <c r="A822">
        <f>'Previous Trades Import_OMS Quer'!A822</f>
        <v>0</v>
      </c>
      <c r="B822">
        <f>'Previous Trades Import_OMS Quer'!B822</f>
        <v>0</v>
      </c>
      <c r="C822" s="22">
        <f>'Previous Trades Import_OMS Quer'!C822</f>
        <v>0</v>
      </c>
      <c r="D822">
        <f>'Previous Trades Import_OMS Quer'!D822</f>
        <v>0</v>
      </c>
      <c r="E822" s="22">
        <f>'Previous Trades Import_OMS Quer'!E822</f>
        <v>0</v>
      </c>
      <c r="F822">
        <f>'Previous Trades Import_OMS Quer'!F822</f>
        <v>0</v>
      </c>
      <c r="G822">
        <f>'Previous Trades Import_OMS Quer'!G822</f>
        <v>0</v>
      </c>
      <c r="H822">
        <f>'Previous Trades Import_OMS Quer'!H822</f>
        <v>0</v>
      </c>
      <c r="I822">
        <f>'Previous Trades Import_OMS Quer'!I822</f>
        <v>0</v>
      </c>
      <c r="J822">
        <f>'Previous Trades Import_OMS Quer'!J822</f>
        <v>0</v>
      </c>
      <c r="K822">
        <f>'Previous Trades Import_OMS Quer'!K822</f>
        <v>0</v>
      </c>
      <c r="L822">
        <f>'Previous Trades Import_OMS Quer'!L822</f>
        <v>0</v>
      </c>
      <c r="M822">
        <f>'Previous Trades Import_OMS Quer'!M822</f>
        <v>0</v>
      </c>
      <c r="N822">
        <f>'Previous Trades Import_OMS Quer'!N822</f>
        <v>0</v>
      </c>
      <c r="O822" t="str">
        <f>CLEAN('Previous Trades Import_OMS Quer'!O822)</f>
        <v/>
      </c>
      <c r="Q822" s="25">
        <f t="shared" si="24"/>
        <v>0</v>
      </c>
      <c r="R822" s="25" t="e">
        <f>VLOOKUP(O822,'Currency Balance'!$O$3:$Q$32,3,0)</f>
        <v>#N/A</v>
      </c>
      <c r="S822" t="e">
        <f t="shared" si="25"/>
        <v>#N/A</v>
      </c>
    </row>
    <row r="823" spans="1:19">
      <c r="A823">
        <f>'Previous Trades Import_OMS Quer'!A823</f>
        <v>0</v>
      </c>
      <c r="B823">
        <f>'Previous Trades Import_OMS Quer'!B823</f>
        <v>0</v>
      </c>
      <c r="C823" s="22">
        <f>'Previous Trades Import_OMS Quer'!C823</f>
        <v>0</v>
      </c>
      <c r="D823">
        <f>'Previous Trades Import_OMS Quer'!D823</f>
        <v>0</v>
      </c>
      <c r="E823" s="22">
        <f>'Previous Trades Import_OMS Quer'!E823</f>
        <v>0</v>
      </c>
      <c r="F823">
        <f>'Previous Trades Import_OMS Quer'!F823</f>
        <v>0</v>
      </c>
      <c r="G823">
        <f>'Previous Trades Import_OMS Quer'!G823</f>
        <v>0</v>
      </c>
      <c r="H823">
        <f>'Previous Trades Import_OMS Quer'!H823</f>
        <v>0</v>
      </c>
      <c r="I823">
        <f>'Previous Trades Import_OMS Quer'!I823</f>
        <v>0</v>
      </c>
      <c r="J823">
        <f>'Previous Trades Import_OMS Quer'!J823</f>
        <v>0</v>
      </c>
      <c r="K823">
        <f>'Previous Trades Import_OMS Quer'!K823</f>
        <v>0</v>
      </c>
      <c r="L823">
        <f>'Previous Trades Import_OMS Quer'!L823</f>
        <v>0</v>
      </c>
      <c r="M823">
        <f>'Previous Trades Import_OMS Quer'!M823</f>
        <v>0</v>
      </c>
      <c r="N823">
        <f>'Previous Trades Import_OMS Quer'!N823</f>
        <v>0</v>
      </c>
      <c r="O823" t="str">
        <f>CLEAN('Previous Trades Import_OMS Quer'!O823)</f>
        <v/>
      </c>
      <c r="Q823" s="25">
        <f t="shared" si="24"/>
        <v>0</v>
      </c>
      <c r="R823" s="25" t="e">
        <f>VLOOKUP(O823,'Currency Balance'!$O$3:$Q$32,3,0)</f>
        <v>#N/A</v>
      </c>
      <c r="S823" t="e">
        <f t="shared" si="25"/>
        <v>#N/A</v>
      </c>
    </row>
    <row r="824" spans="1:19">
      <c r="A824">
        <f>'Previous Trades Import_OMS Quer'!A824</f>
        <v>0</v>
      </c>
      <c r="B824">
        <f>'Previous Trades Import_OMS Quer'!B824</f>
        <v>0</v>
      </c>
      <c r="C824" s="22">
        <f>'Previous Trades Import_OMS Quer'!C824</f>
        <v>0</v>
      </c>
      <c r="D824">
        <f>'Previous Trades Import_OMS Quer'!D824</f>
        <v>0</v>
      </c>
      <c r="E824" s="22">
        <f>'Previous Trades Import_OMS Quer'!E824</f>
        <v>0</v>
      </c>
      <c r="F824">
        <f>'Previous Trades Import_OMS Quer'!F824</f>
        <v>0</v>
      </c>
      <c r="G824">
        <f>'Previous Trades Import_OMS Quer'!G824</f>
        <v>0</v>
      </c>
      <c r="H824">
        <f>'Previous Trades Import_OMS Quer'!H824</f>
        <v>0</v>
      </c>
      <c r="I824">
        <f>'Previous Trades Import_OMS Quer'!I824</f>
        <v>0</v>
      </c>
      <c r="J824">
        <f>'Previous Trades Import_OMS Quer'!J824</f>
        <v>0</v>
      </c>
      <c r="K824">
        <f>'Previous Trades Import_OMS Quer'!K824</f>
        <v>0</v>
      </c>
      <c r="L824">
        <f>'Previous Trades Import_OMS Quer'!L824</f>
        <v>0</v>
      </c>
      <c r="M824">
        <f>'Previous Trades Import_OMS Quer'!M824</f>
        <v>0</v>
      </c>
      <c r="N824">
        <f>'Previous Trades Import_OMS Quer'!N824</f>
        <v>0</v>
      </c>
      <c r="O824" t="str">
        <f>CLEAN('Previous Trades Import_OMS Quer'!O824)</f>
        <v/>
      </c>
      <c r="Q824" s="25">
        <f t="shared" si="24"/>
        <v>0</v>
      </c>
      <c r="R824" s="25" t="e">
        <f>VLOOKUP(O824,'Currency Balance'!$O$3:$Q$32,3,0)</f>
        <v>#N/A</v>
      </c>
      <c r="S824" t="e">
        <f t="shared" si="25"/>
        <v>#N/A</v>
      </c>
    </row>
    <row r="825" spans="1:19">
      <c r="A825">
        <f>'Previous Trades Import_OMS Quer'!A825</f>
        <v>0</v>
      </c>
      <c r="B825">
        <f>'Previous Trades Import_OMS Quer'!B825</f>
        <v>0</v>
      </c>
      <c r="C825" s="22">
        <f>'Previous Trades Import_OMS Quer'!C825</f>
        <v>0</v>
      </c>
      <c r="D825">
        <f>'Previous Trades Import_OMS Quer'!D825</f>
        <v>0</v>
      </c>
      <c r="E825" s="22">
        <f>'Previous Trades Import_OMS Quer'!E825</f>
        <v>0</v>
      </c>
      <c r="F825">
        <f>'Previous Trades Import_OMS Quer'!F825</f>
        <v>0</v>
      </c>
      <c r="G825">
        <f>'Previous Trades Import_OMS Quer'!G825</f>
        <v>0</v>
      </c>
      <c r="H825">
        <f>'Previous Trades Import_OMS Quer'!H825</f>
        <v>0</v>
      </c>
      <c r="I825">
        <f>'Previous Trades Import_OMS Quer'!I825</f>
        <v>0</v>
      </c>
      <c r="J825">
        <f>'Previous Trades Import_OMS Quer'!J825</f>
        <v>0</v>
      </c>
      <c r="K825">
        <f>'Previous Trades Import_OMS Quer'!K825</f>
        <v>0</v>
      </c>
      <c r="L825">
        <f>'Previous Trades Import_OMS Quer'!L825</f>
        <v>0</v>
      </c>
      <c r="M825">
        <f>'Previous Trades Import_OMS Quer'!M825</f>
        <v>0</v>
      </c>
      <c r="N825">
        <f>'Previous Trades Import_OMS Quer'!N825</f>
        <v>0</v>
      </c>
      <c r="O825" t="str">
        <f>CLEAN('Previous Trades Import_OMS Quer'!O825)</f>
        <v/>
      </c>
      <c r="Q825" s="25">
        <f t="shared" si="24"/>
        <v>0</v>
      </c>
      <c r="R825" s="25" t="e">
        <f>VLOOKUP(O825,'Currency Balance'!$O$3:$Q$32,3,0)</f>
        <v>#N/A</v>
      </c>
      <c r="S825" t="e">
        <f t="shared" si="25"/>
        <v>#N/A</v>
      </c>
    </row>
    <row r="826" spans="1:19">
      <c r="A826">
        <f>'Previous Trades Import_OMS Quer'!A826</f>
        <v>0</v>
      </c>
      <c r="B826">
        <f>'Previous Trades Import_OMS Quer'!B826</f>
        <v>0</v>
      </c>
      <c r="C826" s="22">
        <f>'Previous Trades Import_OMS Quer'!C826</f>
        <v>0</v>
      </c>
      <c r="D826">
        <f>'Previous Trades Import_OMS Quer'!D826</f>
        <v>0</v>
      </c>
      <c r="E826" s="22">
        <f>'Previous Trades Import_OMS Quer'!E826</f>
        <v>0</v>
      </c>
      <c r="F826">
        <f>'Previous Trades Import_OMS Quer'!F826</f>
        <v>0</v>
      </c>
      <c r="G826">
        <f>'Previous Trades Import_OMS Quer'!G826</f>
        <v>0</v>
      </c>
      <c r="H826">
        <f>'Previous Trades Import_OMS Quer'!H826</f>
        <v>0</v>
      </c>
      <c r="I826">
        <f>'Previous Trades Import_OMS Quer'!I826</f>
        <v>0</v>
      </c>
      <c r="J826">
        <f>'Previous Trades Import_OMS Quer'!J826</f>
        <v>0</v>
      </c>
      <c r="K826">
        <f>'Previous Trades Import_OMS Quer'!K826</f>
        <v>0</v>
      </c>
      <c r="L826">
        <f>'Previous Trades Import_OMS Quer'!L826</f>
        <v>0</v>
      </c>
      <c r="M826">
        <f>'Previous Trades Import_OMS Quer'!M826</f>
        <v>0</v>
      </c>
      <c r="N826">
        <f>'Previous Trades Import_OMS Quer'!N826</f>
        <v>0</v>
      </c>
      <c r="O826" t="str">
        <f>CLEAN('Previous Trades Import_OMS Quer'!O826)</f>
        <v/>
      </c>
      <c r="Q826" s="25">
        <f t="shared" si="24"/>
        <v>0</v>
      </c>
      <c r="R826" s="25" t="e">
        <f>VLOOKUP(O826,'Currency Balance'!$O$3:$Q$32,3,0)</f>
        <v>#N/A</v>
      </c>
      <c r="S826" t="e">
        <f t="shared" si="25"/>
        <v>#N/A</v>
      </c>
    </row>
    <row r="827" spans="1:19">
      <c r="A827">
        <f>'Previous Trades Import_OMS Quer'!A827</f>
        <v>0</v>
      </c>
      <c r="B827">
        <f>'Previous Trades Import_OMS Quer'!B827</f>
        <v>0</v>
      </c>
      <c r="C827" s="22">
        <f>'Previous Trades Import_OMS Quer'!C827</f>
        <v>0</v>
      </c>
      <c r="D827">
        <f>'Previous Trades Import_OMS Quer'!D827</f>
        <v>0</v>
      </c>
      <c r="E827" s="22">
        <f>'Previous Trades Import_OMS Quer'!E827</f>
        <v>0</v>
      </c>
      <c r="F827">
        <f>'Previous Trades Import_OMS Quer'!F827</f>
        <v>0</v>
      </c>
      <c r="G827">
        <f>'Previous Trades Import_OMS Quer'!G827</f>
        <v>0</v>
      </c>
      <c r="H827">
        <f>'Previous Trades Import_OMS Quer'!H827</f>
        <v>0</v>
      </c>
      <c r="I827">
        <f>'Previous Trades Import_OMS Quer'!I827</f>
        <v>0</v>
      </c>
      <c r="J827">
        <f>'Previous Trades Import_OMS Quer'!J827</f>
        <v>0</v>
      </c>
      <c r="K827">
        <f>'Previous Trades Import_OMS Quer'!K827</f>
        <v>0</v>
      </c>
      <c r="L827">
        <f>'Previous Trades Import_OMS Quer'!L827</f>
        <v>0</v>
      </c>
      <c r="M827">
        <f>'Previous Trades Import_OMS Quer'!M827</f>
        <v>0</v>
      </c>
      <c r="N827">
        <f>'Previous Trades Import_OMS Quer'!N827</f>
        <v>0</v>
      </c>
      <c r="O827" t="str">
        <f>CLEAN('Previous Trades Import_OMS Quer'!O827)</f>
        <v/>
      </c>
      <c r="Q827" s="25">
        <f t="shared" si="24"/>
        <v>0</v>
      </c>
      <c r="R827" s="25" t="e">
        <f>VLOOKUP(O827,'Currency Balance'!$O$3:$Q$32,3,0)</f>
        <v>#N/A</v>
      </c>
      <c r="S827" t="e">
        <f t="shared" si="25"/>
        <v>#N/A</v>
      </c>
    </row>
    <row r="828" spans="1:19">
      <c r="A828">
        <f>'Previous Trades Import_OMS Quer'!A828</f>
        <v>0</v>
      </c>
      <c r="B828">
        <f>'Previous Trades Import_OMS Quer'!B828</f>
        <v>0</v>
      </c>
      <c r="C828" s="22">
        <f>'Previous Trades Import_OMS Quer'!C828</f>
        <v>0</v>
      </c>
      <c r="D828">
        <f>'Previous Trades Import_OMS Quer'!D828</f>
        <v>0</v>
      </c>
      <c r="E828" s="22">
        <f>'Previous Trades Import_OMS Quer'!E828</f>
        <v>0</v>
      </c>
      <c r="F828">
        <f>'Previous Trades Import_OMS Quer'!F828</f>
        <v>0</v>
      </c>
      <c r="G828">
        <f>'Previous Trades Import_OMS Quer'!G828</f>
        <v>0</v>
      </c>
      <c r="H828">
        <f>'Previous Trades Import_OMS Quer'!H828</f>
        <v>0</v>
      </c>
      <c r="I828">
        <f>'Previous Trades Import_OMS Quer'!I828</f>
        <v>0</v>
      </c>
      <c r="J828">
        <f>'Previous Trades Import_OMS Quer'!J828</f>
        <v>0</v>
      </c>
      <c r="K828">
        <f>'Previous Trades Import_OMS Quer'!K828</f>
        <v>0</v>
      </c>
      <c r="L828">
        <f>'Previous Trades Import_OMS Quer'!L828</f>
        <v>0</v>
      </c>
      <c r="M828">
        <f>'Previous Trades Import_OMS Quer'!M828</f>
        <v>0</v>
      </c>
      <c r="N828">
        <f>'Previous Trades Import_OMS Quer'!N828</f>
        <v>0</v>
      </c>
      <c r="O828" t="str">
        <f>CLEAN('Previous Trades Import_OMS Quer'!O828)</f>
        <v/>
      </c>
      <c r="Q828" s="25">
        <f t="shared" si="24"/>
        <v>0</v>
      </c>
      <c r="R828" s="25" t="e">
        <f>VLOOKUP(O828,'Currency Balance'!$O$3:$Q$32,3,0)</f>
        <v>#N/A</v>
      </c>
      <c r="S828" t="e">
        <f t="shared" si="25"/>
        <v>#N/A</v>
      </c>
    </row>
    <row r="829" spans="1:19">
      <c r="A829">
        <f>'Previous Trades Import_OMS Quer'!A829</f>
        <v>0</v>
      </c>
      <c r="B829">
        <f>'Previous Trades Import_OMS Quer'!B829</f>
        <v>0</v>
      </c>
      <c r="C829" s="22">
        <f>'Previous Trades Import_OMS Quer'!C829</f>
        <v>0</v>
      </c>
      <c r="D829">
        <f>'Previous Trades Import_OMS Quer'!D829</f>
        <v>0</v>
      </c>
      <c r="E829" s="22">
        <f>'Previous Trades Import_OMS Quer'!E829</f>
        <v>0</v>
      </c>
      <c r="F829">
        <f>'Previous Trades Import_OMS Quer'!F829</f>
        <v>0</v>
      </c>
      <c r="G829">
        <f>'Previous Trades Import_OMS Quer'!G829</f>
        <v>0</v>
      </c>
      <c r="H829">
        <f>'Previous Trades Import_OMS Quer'!H829</f>
        <v>0</v>
      </c>
      <c r="I829">
        <f>'Previous Trades Import_OMS Quer'!I829</f>
        <v>0</v>
      </c>
      <c r="J829">
        <f>'Previous Trades Import_OMS Quer'!J829</f>
        <v>0</v>
      </c>
      <c r="K829">
        <f>'Previous Trades Import_OMS Quer'!K829</f>
        <v>0</v>
      </c>
      <c r="L829">
        <f>'Previous Trades Import_OMS Quer'!L829</f>
        <v>0</v>
      </c>
      <c r="M829">
        <f>'Previous Trades Import_OMS Quer'!M829</f>
        <v>0</v>
      </c>
      <c r="N829">
        <f>'Previous Trades Import_OMS Quer'!N829</f>
        <v>0</v>
      </c>
      <c r="O829" t="str">
        <f>CLEAN('Previous Trades Import_OMS Quer'!O829)</f>
        <v/>
      </c>
      <c r="Q829" s="25">
        <f t="shared" si="24"/>
        <v>0</v>
      </c>
      <c r="R829" s="25" t="e">
        <f>VLOOKUP(O829,'Currency Balance'!$O$3:$Q$32,3,0)</f>
        <v>#N/A</v>
      </c>
      <c r="S829" t="e">
        <f t="shared" si="25"/>
        <v>#N/A</v>
      </c>
    </row>
    <row r="830" spans="1:19">
      <c r="A830">
        <f>'Previous Trades Import_OMS Quer'!A830</f>
        <v>0</v>
      </c>
      <c r="B830">
        <f>'Previous Trades Import_OMS Quer'!B830</f>
        <v>0</v>
      </c>
      <c r="C830" s="22">
        <f>'Previous Trades Import_OMS Quer'!C830</f>
        <v>0</v>
      </c>
      <c r="D830">
        <f>'Previous Trades Import_OMS Quer'!D830</f>
        <v>0</v>
      </c>
      <c r="E830" s="22">
        <f>'Previous Trades Import_OMS Quer'!E830</f>
        <v>0</v>
      </c>
      <c r="F830">
        <f>'Previous Trades Import_OMS Quer'!F830</f>
        <v>0</v>
      </c>
      <c r="G830">
        <f>'Previous Trades Import_OMS Quer'!G830</f>
        <v>0</v>
      </c>
      <c r="H830">
        <f>'Previous Trades Import_OMS Quer'!H830</f>
        <v>0</v>
      </c>
      <c r="I830">
        <f>'Previous Trades Import_OMS Quer'!I830</f>
        <v>0</v>
      </c>
      <c r="J830">
        <f>'Previous Trades Import_OMS Quer'!J830</f>
        <v>0</v>
      </c>
      <c r="K830">
        <f>'Previous Trades Import_OMS Quer'!K830</f>
        <v>0</v>
      </c>
      <c r="L830">
        <f>'Previous Trades Import_OMS Quer'!L830</f>
        <v>0</v>
      </c>
      <c r="M830">
        <f>'Previous Trades Import_OMS Quer'!M830</f>
        <v>0</v>
      </c>
      <c r="N830">
        <f>'Previous Trades Import_OMS Quer'!N830</f>
        <v>0</v>
      </c>
      <c r="O830" t="str">
        <f>CLEAN('Previous Trades Import_OMS Quer'!O830)</f>
        <v/>
      </c>
      <c r="Q830" s="25">
        <f t="shared" si="24"/>
        <v>0</v>
      </c>
      <c r="R830" s="25" t="e">
        <f>VLOOKUP(O830,'Currency Balance'!$O$3:$Q$32,3,0)</f>
        <v>#N/A</v>
      </c>
      <c r="S830" t="e">
        <f t="shared" si="25"/>
        <v>#N/A</v>
      </c>
    </row>
    <row r="831" spans="1:19">
      <c r="A831">
        <f>'Previous Trades Import_OMS Quer'!A831</f>
        <v>0</v>
      </c>
      <c r="B831">
        <f>'Previous Trades Import_OMS Quer'!B831</f>
        <v>0</v>
      </c>
      <c r="C831" s="22">
        <f>'Previous Trades Import_OMS Quer'!C831</f>
        <v>0</v>
      </c>
      <c r="D831">
        <f>'Previous Trades Import_OMS Quer'!D831</f>
        <v>0</v>
      </c>
      <c r="E831" s="22">
        <f>'Previous Trades Import_OMS Quer'!E831</f>
        <v>0</v>
      </c>
      <c r="F831">
        <f>'Previous Trades Import_OMS Quer'!F831</f>
        <v>0</v>
      </c>
      <c r="G831">
        <f>'Previous Trades Import_OMS Quer'!G831</f>
        <v>0</v>
      </c>
      <c r="H831">
        <f>'Previous Trades Import_OMS Quer'!H831</f>
        <v>0</v>
      </c>
      <c r="I831">
        <f>'Previous Trades Import_OMS Quer'!I831</f>
        <v>0</v>
      </c>
      <c r="J831">
        <f>'Previous Trades Import_OMS Quer'!J831</f>
        <v>0</v>
      </c>
      <c r="K831">
        <f>'Previous Trades Import_OMS Quer'!K831</f>
        <v>0</v>
      </c>
      <c r="L831">
        <f>'Previous Trades Import_OMS Quer'!L831</f>
        <v>0</v>
      </c>
      <c r="M831">
        <f>'Previous Trades Import_OMS Quer'!M831</f>
        <v>0</v>
      </c>
      <c r="N831">
        <f>'Previous Trades Import_OMS Quer'!N831</f>
        <v>0</v>
      </c>
      <c r="O831" t="str">
        <f>CLEAN('Previous Trades Import_OMS Quer'!O831)</f>
        <v/>
      </c>
      <c r="Q831" s="25">
        <f t="shared" si="24"/>
        <v>0</v>
      </c>
      <c r="R831" s="25" t="e">
        <f>VLOOKUP(O831,'Currency Balance'!$O$3:$Q$32,3,0)</f>
        <v>#N/A</v>
      </c>
      <c r="S831" t="e">
        <f t="shared" si="25"/>
        <v>#N/A</v>
      </c>
    </row>
    <row r="832" spans="1:19">
      <c r="A832">
        <f>'Previous Trades Import_OMS Quer'!A832</f>
        <v>0</v>
      </c>
      <c r="B832">
        <f>'Previous Trades Import_OMS Quer'!B832</f>
        <v>0</v>
      </c>
      <c r="C832" s="22">
        <f>'Previous Trades Import_OMS Quer'!C832</f>
        <v>0</v>
      </c>
      <c r="D832">
        <f>'Previous Trades Import_OMS Quer'!D832</f>
        <v>0</v>
      </c>
      <c r="E832" s="22">
        <f>'Previous Trades Import_OMS Quer'!E832</f>
        <v>0</v>
      </c>
      <c r="F832">
        <f>'Previous Trades Import_OMS Quer'!F832</f>
        <v>0</v>
      </c>
      <c r="G832">
        <f>'Previous Trades Import_OMS Quer'!G832</f>
        <v>0</v>
      </c>
      <c r="H832">
        <f>'Previous Trades Import_OMS Quer'!H832</f>
        <v>0</v>
      </c>
      <c r="I832">
        <f>'Previous Trades Import_OMS Quer'!I832</f>
        <v>0</v>
      </c>
      <c r="J832">
        <f>'Previous Trades Import_OMS Quer'!J832</f>
        <v>0</v>
      </c>
      <c r="K832">
        <f>'Previous Trades Import_OMS Quer'!K832</f>
        <v>0</v>
      </c>
      <c r="L832">
        <f>'Previous Trades Import_OMS Quer'!L832</f>
        <v>0</v>
      </c>
      <c r="M832">
        <f>'Previous Trades Import_OMS Quer'!M832</f>
        <v>0</v>
      </c>
      <c r="N832">
        <f>'Previous Trades Import_OMS Quer'!N832</f>
        <v>0</v>
      </c>
      <c r="O832" t="str">
        <f>CLEAN('Previous Trades Import_OMS Quer'!O832)</f>
        <v/>
      </c>
      <c r="Q832" s="25">
        <f t="shared" si="24"/>
        <v>0</v>
      </c>
      <c r="R832" s="25" t="e">
        <f>VLOOKUP(O832,'Currency Balance'!$O$3:$Q$32,3,0)</f>
        <v>#N/A</v>
      </c>
      <c r="S832" t="e">
        <f t="shared" si="25"/>
        <v>#N/A</v>
      </c>
    </row>
    <row r="833" spans="1:19">
      <c r="A833">
        <f>'Previous Trades Import_OMS Quer'!A833</f>
        <v>0</v>
      </c>
      <c r="B833">
        <f>'Previous Trades Import_OMS Quer'!B833</f>
        <v>0</v>
      </c>
      <c r="C833" s="22">
        <f>'Previous Trades Import_OMS Quer'!C833</f>
        <v>0</v>
      </c>
      <c r="D833">
        <f>'Previous Trades Import_OMS Quer'!D833</f>
        <v>0</v>
      </c>
      <c r="E833" s="22">
        <f>'Previous Trades Import_OMS Quer'!E833</f>
        <v>0</v>
      </c>
      <c r="F833">
        <f>'Previous Trades Import_OMS Quer'!F833</f>
        <v>0</v>
      </c>
      <c r="G833">
        <f>'Previous Trades Import_OMS Quer'!G833</f>
        <v>0</v>
      </c>
      <c r="H833">
        <f>'Previous Trades Import_OMS Quer'!H833</f>
        <v>0</v>
      </c>
      <c r="I833">
        <f>'Previous Trades Import_OMS Quer'!I833</f>
        <v>0</v>
      </c>
      <c r="J833">
        <f>'Previous Trades Import_OMS Quer'!J833</f>
        <v>0</v>
      </c>
      <c r="K833">
        <f>'Previous Trades Import_OMS Quer'!K833</f>
        <v>0</v>
      </c>
      <c r="L833">
        <f>'Previous Trades Import_OMS Quer'!L833</f>
        <v>0</v>
      </c>
      <c r="M833">
        <f>'Previous Trades Import_OMS Quer'!M833</f>
        <v>0</v>
      </c>
      <c r="N833">
        <f>'Previous Trades Import_OMS Quer'!N833</f>
        <v>0</v>
      </c>
      <c r="O833" t="str">
        <f>CLEAN('Previous Trades Import_OMS Quer'!O833)</f>
        <v/>
      </c>
      <c r="Q833" s="25">
        <f t="shared" si="24"/>
        <v>0</v>
      </c>
      <c r="R833" s="25" t="e">
        <f>VLOOKUP(O833,'Currency Balance'!$O$3:$Q$32,3,0)</f>
        <v>#N/A</v>
      </c>
      <c r="S833" t="e">
        <f t="shared" si="25"/>
        <v>#N/A</v>
      </c>
    </row>
    <row r="834" spans="1:19">
      <c r="A834">
        <f>'Previous Trades Import_OMS Quer'!A834</f>
        <v>0</v>
      </c>
      <c r="B834">
        <f>'Previous Trades Import_OMS Quer'!B834</f>
        <v>0</v>
      </c>
      <c r="C834" s="22">
        <f>'Previous Trades Import_OMS Quer'!C834</f>
        <v>0</v>
      </c>
      <c r="D834">
        <f>'Previous Trades Import_OMS Quer'!D834</f>
        <v>0</v>
      </c>
      <c r="E834" s="22">
        <f>'Previous Trades Import_OMS Quer'!E834</f>
        <v>0</v>
      </c>
      <c r="F834">
        <f>'Previous Trades Import_OMS Quer'!F834</f>
        <v>0</v>
      </c>
      <c r="G834">
        <f>'Previous Trades Import_OMS Quer'!G834</f>
        <v>0</v>
      </c>
      <c r="H834">
        <f>'Previous Trades Import_OMS Quer'!H834</f>
        <v>0</v>
      </c>
      <c r="I834">
        <f>'Previous Trades Import_OMS Quer'!I834</f>
        <v>0</v>
      </c>
      <c r="J834">
        <f>'Previous Trades Import_OMS Quer'!J834</f>
        <v>0</v>
      </c>
      <c r="K834">
        <f>'Previous Trades Import_OMS Quer'!K834</f>
        <v>0</v>
      </c>
      <c r="L834">
        <f>'Previous Trades Import_OMS Quer'!L834</f>
        <v>0</v>
      </c>
      <c r="M834">
        <f>'Previous Trades Import_OMS Quer'!M834</f>
        <v>0</v>
      </c>
      <c r="N834">
        <f>'Previous Trades Import_OMS Quer'!N834</f>
        <v>0</v>
      </c>
      <c r="O834" t="str">
        <f>CLEAN('Previous Trades Import_OMS Quer'!O834)</f>
        <v/>
      </c>
      <c r="Q834" s="25">
        <f t="shared" ref="Q834:Q897" si="26">IF(G834="sell",M834,-M834)</f>
        <v>0</v>
      </c>
      <c r="R834" s="25" t="e">
        <f>VLOOKUP(O834,'Currency Balance'!$O$3:$Q$32,3,0)</f>
        <v>#N/A</v>
      </c>
      <c r="S834" t="e">
        <f t="shared" ref="S834:S897" si="27">Q834/R834</f>
        <v>#N/A</v>
      </c>
    </row>
    <row r="835" spans="1:19">
      <c r="A835">
        <f>'Previous Trades Import_OMS Quer'!A835</f>
        <v>0</v>
      </c>
      <c r="B835">
        <f>'Previous Trades Import_OMS Quer'!B835</f>
        <v>0</v>
      </c>
      <c r="C835" s="22">
        <f>'Previous Trades Import_OMS Quer'!C835</f>
        <v>0</v>
      </c>
      <c r="D835">
        <f>'Previous Trades Import_OMS Quer'!D835</f>
        <v>0</v>
      </c>
      <c r="E835" s="22">
        <f>'Previous Trades Import_OMS Quer'!E835</f>
        <v>0</v>
      </c>
      <c r="F835">
        <f>'Previous Trades Import_OMS Quer'!F835</f>
        <v>0</v>
      </c>
      <c r="G835">
        <f>'Previous Trades Import_OMS Quer'!G835</f>
        <v>0</v>
      </c>
      <c r="H835">
        <f>'Previous Trades Import_OMS Quer'!H835</f>
        <v>0</v>
      </c>
      <c r="I835">
        <f>'Previous Trades Import_OMS Quer'!I835</f>
        <v>0</v>
      </c>
      <c r="J835">
        <f>'Previous Trades Import_OMS Quer'!J835</f>
        <v>0</v>
      </c>
      <c r="K835">
        <f>'Previous Trades Import_OMS Quer'!K835</f>
        <v>0</v>
      </c>
      <c r="L835">
        <f>'Previous Trades Import_OMS Quer'!L835</f>
        <v>0</v>
      </c>
      <c r="M835">
        <f>'Previous Trades Import_OMS Quer'!M835</f>
        <v>0</v>
      </c>
      <c r="N835">
        <f>'Previous Trades Import_OMS Quer'!N835</f>
        <v>0</v>
      </c>
      <c r="O835" t="str">
        <f>CLEAN('Previous Trades Import_OMS Quer'!O835)</f>
        <v/>
      </c>
      <c r="Q835" s="25">
        <f t="shared" si="26"/>
        <v>0</v>
      </c>
      <c r="R835" s="25" t="e">
        <f>VLOOKUP(O835,'Currency Balance'!$O$3:$Q$32,3,0)</f>
        <v>#N/A</v>
      </c>
      <c r="S835" t="e">
        <f t="shared" si="27"/>
        <v>#N/A</v>
      </c>
    </row>
    <row r="836" spans="1:19">
      <c r="A836">
        <f>'Previous Trades Import_OMS Quer'!A836</f>
        <v>0</v>
      </c>
      <c r="B836">
        <f>'Previous Trades Import_OMS Quer'!B836</f>
        <v>0</v>
      </c>
      <c r="C836" s="22">
        <f>'Previous Trades Import_OMS Quer'!C836</f>
        <v>0</v>
      </c>
      <c r="D836">
        <f>'Previous Trades Import_OMS Quer'!D836</f>
        <v>0</v>
      </c>
      <c r="E836" s="22">
        <f>'Previous Trades Import_OMS Quer'!E836</f>
        <v>0</v>
      </c>
      <c r="F836">
        <f>'Previous Trades Import_OMS Quer'!F836</f>
        <v>0</v>
      </c>
      <c r="G836">
        <f>'Previous Trades Import_OMS Quer'!G836</f>
        <v>0</v>
      </c>
      <c r="H836">
        <f>'Previous Trades Import_OMS Quer'!H836</f>
        <v>0</v>
      </c>
      <c r="I836">
        <f>'Previous Trades Import_OMS Quer'!I836</f>
        <v>0</v>
      </c>
      <c r="J836">
        <f>'Previous Trades Import_OMS Quer'!J836</f>
        <v>0</v>
      </c>
      <c r="K836">
        <f>'Previous Trades Import_OMS Quer'!K836</f>
        <v>0</v>
      </c>
      <c r="L836">
        <f>'Previous Trades Import_OMS Quer'!L836</f>
        <v>0</v>
      </c>
      <c r="M836">
        <f>'Previous Trades Import_OMS Quer'!M836</f>
        <v>0</v>
      </c>
      <c r="N836">
        <f>'Previous Trades Import_OMS Quer'!N836</f>
        <v>0</v>
      </c>
      <c r="O836" t="str">
        <f>CLEAN('Previous Trades Import_OMS Quer'!O836)</f>
        <v/>
      </c>
      <c r="Q836" s="25">
        <f t="shared" si="26"/>
        <v>0</v>
      </c>
      <c r="R836" s="25" t="e">
        <f>VLOOKUP(O836,'Currency Balance'!$O$3:$Q$32,3,0)</f>
        <v>#N/A</v>
      </c>
      <c r="S836" t="e">
        <f t="shared" si="27"/>
        <v>#N/A</v>
      </c>
    </row>
    <row r="837" spans="1:19">
      <c r="A837">
        <f>'Previous Trades Import_OMS Quer'!A837</f>
        <v>0</v>
      </c>
      <c r="B837">
        <f>'Previous Trades Import_OMS Quer'!B837</f>
        <v>0</v>
      </c>
      <c r="C837" s="22">
        <f>'Previous Trades Import_OMS Quer'!C837</f>
        <v>0</v>
      </c>
      <c r="D837">
        <f>'Previous Trades Import_OMS Quer'!D837</f>
        <v>0</v>
      </c>
      <c r="E837" s="22">
        <f>'Previous Trades Import_OMS Quer'!E837</f>
        <v>0</v>
      </c>
      <c r="F837">
        <f>'Previous Trades Import_OMS Quer'!F837</f>
        <v>0</v>
      </c>
      <c r="G837">
        <f>'Previous Trades Import_OMS Quer'!G837</f>
        <v>0</v>
      </c>
      <c r="H837">
        <f>'Previous Trades Import_OMS Quer'!H837</f>
        <v>0</v>
      </c>
      <c r="I837">
        <f>'Previous Trades Import_OMS Quer'!I837</f>
        <v>0</v>
      </c>
      <c r="J837">
        <f>'Previous Trades Import_OMS Quer'!J837</f>
        <v>0</v>
      </c>
      <c r="K837">
        <f>'Previous Trades Import_OMS Quer'!K837</f>
        <v>0</v>
      </c>
      <c r="L837">
        <f>'Previous Trades Import_OMS Quer'!L837</f>
        <v>0</v>
      </c>
      <c r="M837">
        <f>'Previous Trades Import_OMS Quer'!M837</f>
        <v>0</v>
      </c>
      <c r="N837">
        <f>'Previous Trades Import_OMS Quer'!N837</f>
        <v>0</v>
      </c>
      <c r="O837" t="str">
        <f>CLEAN('Previous Trades Import_OMS Quer'!O837)</f>
        <v/>
      </c>
      <c r="Q837" s="25">
        <f t="shared" si="26"/>
        <v>0</v>
      </c>
      <c r="R837" s="25" t="e">
        <f>VLOOKUP(O837,'Currency Balance'!$O$3:$Q$32,3,0)</f>
        <v>#N/A</v>
      </c>
      <c r="S837" t="e">
        <f t="shared" si="27"/>
        <v>#N/A</v>
      </c>
    </row>
    <row r="838" spans="1:19">
      <c r="A838">
        <f>'Previous Trades Import_OMS Quer'!A838</f>
        <v>0</v>
      </c>
      <c r="B838">
        <f>'Previous Trades Import_OMS Quer'!B838</f>
        <v>0</v>
      </c>
      <c r="C838" s="22">
        <f>'Previous Trades Import_OMS Quer'!C838</f>
        <v>0</v>
      </c>
      <c r="D838">
        <f>'Previous Trades Import_OMS Quer'!D838</f>
        <v>0</v>
      </c>
      <c r="E838" s="22">
        <f>'Previous Trades Import_OMS Quer'!E838</f>
        <v>0</v>
      </c>
      <c r="F838">
        <f>'Previous Trades Import_OMS Quer'!F838</f>
        <v>0</v>
      </c>
      <c r="G838">
        <f>'Previous Trades Import_OMS Quer'!G838</f>
        <v>0</v>
      </c>
      <c r="H838">
        <f>'Previous Trades Import_OMS Quer'!H838</f>
        <v>0</v>
      </c>
      <c r="I838">
        <f>'Previous Trades Import_OMS Quer'!I838</f>
        <v>0</v>
      </c>
      <c r="J838">
        <f>'Previous Trades Import_OMS Quer'!J838</f>
        <v>0</v>
      </c>
      <c r="K838">
        <f>'Previous Trades Import_OMS Quer'!K838</f>
        <v>0</v>
      </c>
      <c r="L838">
        <f>'Previous Trades Import_OMS Quer'!L838</f>
        <v>0</v>
      </c>
      <c r="M838">
        <f>'Previous Trades Import_OMS Quer'!M838</f>
        <v>0</v>
      </c>
      <c r="N838">
        <f>'Previous Trades Import_OMS Quer'!N838</f>
        <v>0</v>
      </c>
      <c r="O838" t="str">
        <f>CLEAN('Previous Trades Import_OMS Quer'!O838)</f>
        <v/>
      </c>
      <c r="Q838" s="25">
        <f t="shared" si="26"/>
        <v>0</v>
      </c>
      <c r="R838" s="25" t="e">
        <f>VLOOKUP(O838,'Currency Balance'!$O$3:$Q$32,3,0)</f>
        <v>#N/A</v>
      </c>
      <c r="S838" t="e">
        <f t="shared" si="27"/>
        <v>#N/A</v>
      </c>
    </row>
    <row r="839" spans="1:19">
      <c r="A839">
        <f>'Previous Trades Import_OMS Quer'!A839</f>
        <v>0</v>
      </c>
      <c r="B839">
        <f>'Previous Trades Import_OMS Quer'!B839</f>
        <v>0</v>
      </c>
      <c r="C839" s="22">
        <f>'Previous Trades Import_OMS Quer'!C839</f>
        <v>0</v>
      </c>
      <c r="D839">
        <f>'Previous Trades Import_OMS Quer'!D839</f>
        <v>0</v>
      </c>
      <c r="E839" s="22">
        <f>'Previous Trades Import_OMS Quer'!E839</f>
        <v>0</v>
      </c>
      <c r="F839">
        <f>'Previous Trades Import_OMS Quer'!F839</f>
        <v>0</v>
      </c>
      <c r="G839">
        <f>'Previous Trades Import_OMS Quer'!G839</f>
        <v>0</v>
      </c>
      <c r="H839">
        <f>'Previous Trades Import_OMS Quer'!H839</f>
        <v>0</v>
      </c>
      <c r="I839">
        <f>'Previous Trades Import_OMS Quer'!I839</f>
        <v>0</v>
      </c>
      <c r="J839">
        <f>'Previous Trades Import_OMS Quer'!J839</f>
        <v>0</v>
      </c>
      <c r="K839">
        <f>'Previous Trades Import_OMS Quer'!K839</f>
        <v>0</v>
      </c>
      <c r="L839">
        <f>'Previous Trades Import_OMS Quer'!L839</f>
        <v>0</v>
      </c>
      <c r="M839">
        <f>'Previous Trades Import_OMS Quer'!M839</f>
        <v>0</v>
      </c>
      <c r="N839">
        <f>'Previous Trades Import_OMS Quer'!N839</f>
        <v>0</v>
      </c>
      <c r="O839" t="str">
        <f>CLEAN('Previous Trades Import_OMS Quer'!O839)</f>
        <v/>
      </c>
      <c r="Q839" s="25">
        <f t="shared" si="26"/>
        <v>0</v>
      </c>
      <c r="R839" s="25" t="e">
        <f>VLOOKUP(O839,'Currency Balance'!$O$3:$Q$32,3,0)</f>
        <v>#N/A</v>
      </c>
      <c r="S839" t="e">
        <f t="shared" si="27"/>
        <v>#N/A</v>
      </c>
    </row>
    <row r="840" spans="1:19">
      <c r="A840">
        <f>'Previous Trades Import_OMS Quer'!A840</f>
        <v>0</v>
      </c>
      <c r="B840">
        <f>'Previous Trades Import_OMS Quer'!B840</f>
        <v>0</v>
      </c>
      <c r="C840" s="22">
        <f>'Previous Trades Import_OMS Quer'!C840</f>
        <v>0</v>
      </c>
      <c r="D840">
        <f>'Previous Trades Import_OMS Quer'!D840</f>
        <v>0</v>
      </c>
      <c r="E840" s="22">
        <f>'Previous Trades Import_OMS Quer'!E840</f>
        <v>0</v>
      </c>
      <c r="F840">
        <f>'Previous Trades Import_OMS Quer'!F840</f>
        <v>0</v>
      </c>
      <c r="G840">
        <f>'Previous Trades Import_OMS Quer'!G840</f>
        <v>0</v>
      </c>
      <c r="H840">
        <f>'Previous Trades Import_OMS Quer'!H840</f>
        <v>0</v>
      </c>
      <c r="I840">
        <f>'Previous Trades Import_OMS Quer'!I840</f>
        <v>0</v>
      </c>
      <c r="J840">
        <f>'Previous Trades Import_OMS Quer'!J840</f>
        <v>0</v>
      </c>
      <c r="K840">
        <f>'Previous Trades Import_OMS Quer'!K840</f>
        <v>0</v>
      </c>
      <c r="L840">
        <f>'Previous Trades Import_OMS Quer'!L840</f>
        <v>0</v>
      </c>
      <c r="M840">
        <f>'Previous Trades Import_OMS Quer'!M840</f>
        <v>0</v>
      </c>
      <c r="N840">
        <f>'Previous Trades Import_OMS Quer'!N840</f>
        <v>0</v>
      </c>
      <c r="O840" t="str">
        <f>CLEAN('Previous Trades Import_OMS Quer'!O840)</f>
        <v/>
      </c>
      <c r="Q840" s="25">
        <f t="shared" si="26"/>
        <v>0</v>
      </c>
      <c r="R840" s="25" t="e">
        <f>VLOOKUP(O840,'Currency Balance'!$O$3:$Q$32,3,0)</f>
        <v>#N/A</v>
      </c>
      <c r="S840" t="e">
        <f t="shared" si="27"/>
        <v>#N/A</v>
      </c>
    </row>
    <row r="841" spans="1:19">
      <c r="A841">
        <f>'Previous Trades Import_OMS Quer'!A841</f>
        <v>0</v>
      </c>
      <c r="B841">
        <f>'Previous Trades Import_OMS Quer'!B841</f>
        <v>0</v>
      </c>
      <c r="C841" s="22">
        <f>'Previous Trades Import_OMS Quer'!C841</f>
        <v>0</v>
      </c>
      <c r="D841">
        <f>'Previous Trades Import_OMS Quer'!D841</f>
        <v>0</v>
      </c>
      <c r="E841" s="22">
        <f>'Previous Trades Import_OMS Quer'!E841</f>
        <v>0</v>
      </c>
      <c r="F841">
        <f>'Previous Trades Import_OMS Quer'!F841</f>
        <v>0</v>
      </c>
      <c r="G841">
        <f>'Previous Trades Import_OMS Quer'!G841</f>
        <v>0</v>
      </c>
      <c r="H841">
        <f>'Previous Trades Import_OMS Quer'!H841</f>
        <v>0</v>
      </c>
      <c r="I841">
        <f>'Previous Trades Import_OMS Quer'!I841</f>
        <v>0</v>
      </c>
      <c r="J841">
        <f>'Previous Trades Import_OMS Quer'!J841</f>
        <v>0</v>
      </c>
      <c r="K841">
        <f>'Previous Trades Import_OMS Quer'!K841</f>
        <v>0</v>
      </c>
      <c r="L841">
        <f>'Previous Trades Import_OMS Quer'!L841</f>
        <v>0</v>
      </c>
      <c r="M841">
        <f>'Previous Trades Import_OMS Quer'!M841</f>
        <v>0</v>
      </c>
      <c r="N841">
        <f>'Previous Trades Import_OMS Quer'!N841</f>
        <v>0</v>
      </c>
      <c r="O841" t="str">
        <f>CLEAN('Previous Trades Import_OMS Quer'!O841)</f>
        <v/>
      </c>
      <c r="Q841" s="25">
        <f t="shared" si="26"/>
        <v>0</v>
      </c>
      <c r="R841" s="25" t="e">
        <f>VLOOKUP(O841,'Currency Balance'!$O$3:$Q$32,3,0)</f>
        <v>#N/A</v>
      </c>
      <c r="S841" t="e">
        <f t="shared" si="27"/>
        <v>#N/A</v>
      </c>
    </row>
    <row r="842" spans="1:19">
      <c r="A842">
        <f>'Previous Trades Import_OMS Quer'!A842</f>
        <v>0</v>
      </c>
      <c r="B842">
        <f>'Previous Trades Import_OMS Quer'!B842</f>
        <v>0</v>
      </c>
      <c r="C842" s="22">
        <f>'Previous Trades Import_OMS Quer'!C842</f>
        <v>0</v>
      </c>
      <c r="D842">
        <f>'Previous Trades Import_OMS Quer'!D842</f>
        <v>0</v>
      </c>
      <c r="E842" s="22">
        <f>'Previous Trades Import_OMS Quer'!E842</f>
        <v>0</v>
      </c>
      <c r="F842">
        <f>'Previous Trades Import_OMS Quer'!F842</f>
        <v>0</v>
      </c>
      <c r="G842">
        <f>'Previous Trades Import_OMS Quer'!G842</f>
        <v>0</v>
      </c>
      <c r="H842">
        <f>'Previous Trades Import_OMS Quer'!H842</f>
        <v>0</v>
      </c>
      <c r="I842">
        <f>'Previous Trades Import_OMS Quer'!I842</f>
        <v>0</v>
      </c>
      <c r="J842">
        <f>'Previous Trades Import_OMS Quer'!J842</f>
        <v>0</v>
      </c>
      <c r="K842">
        <f>'Previous Trades Import_OMS Quer'!K842</f>
        <v>0</v>
      </c>
      <c r="L842">
        <f>'Previous Trades Import_OMS Quer'!L842</f>
        <v>0</v>
      </c>
      <c r="M842">
        <f>'Previous Trades Import_OMS Quer'!M842</f>
        <v>0</v>
      </c>
      <c r="N842">
        <f>'Previous Trades Import_OMS Quer'!N842</f>
        <v>0</v>
      </c>
      <c r="O842" t="str">
        <f>CLEAN('Previous Trades Import_OMS Quer'!O842)</f>
        <v/>
      </c>
      <c r="Q842" s="25">
        <f t="shared" si="26"/>
        <v>0</v>
      </c>
      <c r="R842" s="25" t="e">
        <f>VLOOKUP(O842,'Currency Balance'!$O$3:$Q$32,3,0)</f>
        <v>#N/A</v>
      </c>
      <c r="S842" t="e">
        <f t="shared" si="27"/>
        <v>#N/A</v>
      </c>
    </row>
    <row r="843" spans="1:19">
      <c r="A843">
        <f>'Previous Trades Import_OMS Quer'!A843</f>
        <v>0</v>
      </c>
      <c r="B843">
        <f>'Previous Trades Import_OMS Quer'!B843</f>
        <v>0</v>
      </c>
      <c r="C843" s="22">
        <f>'Previous Trades Import_OMS Quer'!C843</f>
        <v>0</v>
      </c>
      <c r="D843">
        <f>'Previous Trades Import_OMS Quer'!D843</f>
        <v>0</v>
      </c>
      <c r="E843" s="22">
        <f>'Previous Trades Import_OMS Quer'!E843</f>
        <v>0</v>
      </c>
      <c r="F843">
        <f>'Previous Trades Import_OMS Quer'!F843</f>
        <v>0</v>
      </c>
      <c r="G843">
        <f>'Previous Trades Import_OMS Quer'!G843</f>
        <v>0</v>
      </c>
      <c r="H843">
        <f>'Previous Trades Import_OMS Quer'!H843</f>
        <v>0</v>
      </c>
      <c r="I843">
        <f>'Previous Trades Import_OMS Quer'!I843</f>
        <v>0</v>
      </c>
      <c r="J843">
        <f>'Previous Trades Import_OMS Quer'!J843</f>
        <v>0</v>
      </c>
      <c r="K843">
        <f>'Previous Trades Import_OMS Quer'!K843</f>
        <v>0</v>
      </c>
      <c r="L843">
        <f>'Previous Trades Import_OMS Quer'!L843</f>
        <v>0</v>
      </c>
      <c r="M843">
        <f>'Previous Trades Import_OMS Quer'!M843</f>
        <v>0</v>
      </c>
      <c r="N843">
        <f>'Previous Trades Import_OMS Quer'!N843</f>
        <v>0</v>
      </c>
      <c r="O843" t="str">
        <f>CLEAN('Previous Trades Import_OMS Quer'!O843)</f>
        <v/>
      </c>
      <c r="Q843" s="25">
        <f t="shared" si="26"/>
        <v>0</v>
      </c>
      <c r="R843" s="25" t="e">
        <f>VLOOKUP(O843,'Currency Balance'!$O$3:$Q$32,3,0)</f>
        <v>#N/A</v>
      </c>
      <c r="S843" t="e">
        <f t="shared" si="27"/>
        <v>#N/A</v>
      </c>
    </row>
    <row r="844" spans="1:19">
      <c r="A844">
        <f>'Previous Trades Import_OMS Quer'!A844</f>
        <v>0</v>
      </c>
      <c r="B844">
        <f>'Previous Trades Import_OMS Quer'!B844</f>
        <v>0</v>
      </c>
      <c r="C844" s="22">
        <f>'Previous Trades Import_OMS Quer'!C844</f>
        <v>0</v>
      </c>
      <c r="D844">
        <f>'Previous Trades Import_OMS Quer'!D844</f>
        <v>0</v>
      </c>
      <c r="E844" s="22">
        <f>'Previous Trades Import_OMS Quer'!E844</f>
        <v>0</v>
      </c>
      <c r="F844">
        <f>'Previous Trades Import_OMS Quer'!F844</f>
        <v>0</v>
      </c>
      <c r="G844">
        <f>'Previous Trades Import_OMS Quer'!G844</f>
        <v>0</v>
      </c>
      <c r="H844">
        <f>'Previous Trades Import_OMS Quer'!H844</f>
        <v>0</v>
      </c>
      <c r="I844">
        <f>'Previous Trades Import_OMS Quer'!I844</f>
        <v>0</v>
      </c>
      <c r="J844">
        <f>'Previous Trades Import_OMS Quer'!J844</f>
        <v>0</v>
      </c>
      <c r="K844">
        <f>'Previous Trades Import_OMS Quer'!K844</f>
        <v>0</v>
      </c>
      <c r="L844">
        <f>'Previous Trades Import_OMS Quer'!L844</f>
        <v>0</v>
      </c>
      <c r="M844">
        <f>'Previous Trades Import_OMS Quer'!M844</f>
        <v>0</v>
      </c>
      <c r="N844">
        <f>'Previous Trades Import_OMS Quer'!N844</f>
        <v>0</v>
      </c>
      <c r="O844" t="str">
        <f>CLEAN('Previous Trades Import_OMS Quer'!O844)</f>
        <v/>
      </c>
      <c r="Q844" s="25">
        <f t="shared" si="26"/>
        <v>0</v>
      </c>
      <c r="R844" s="25" t="e">
        <f>VLOOKUP(O844,'Currency Balance'!$O$3:$Q$32,3,0)</f>
        <v>#N/A</v>
      </c>
      <c r="S844" t="e">
        <f t="shared" si="27"/>
        <v>#N/A</v>
      </c>
    </row>
    <row r="845" spans="1:19">
      <c r="A845">
        <f>'Previous Trades Import_OMS Quer'!A845</f>
        <v>0</v>
      </c>
      <c r="B845">
        <f>'Previous Trades Import_OMS Quer'!B845</f>
        <v>0</v>
      </c>
      <c r="C845" s="22">
        <f>'Previous Trades Import_OMS Quer'!C845</f>
        <v>0</v>
      </c>
      <c r="D845">
        <f>'Previous Trades Import_OMS Quer'!D845</f>
        <v>0</v>
      </c>
      <c r="E845" s="22">
        <f>'Previous Trades Import_OMS Quer'!E845</f>
        <v>0</v>
      </c>
      <c r="F845">
        <f>'Previous Trades Import_OMS Quer'!F845</f>
        <v>0</v>
      </c>
      <c r="G845">
        <f>'Previous Trades Import_OMS Quer'!G845</f>
        <v>0</v>
      </c>
      <c r="H845">
        <f>'Previous Trades Import_OMS Quer'!H845</f>
        <v>0</v>
      </c>
      <c r="I845">
        <f>'Previous Trades Import_OMS Quer'!I845</f>
        <v>0</v>
      </c>
      <c r="J845">
        <f>'Previous Trades Import_OMS Quer'!J845</f>
        <v>0</v>
      </c>
      <c r="K845">
        <f>'Previous Trades Import_OMS Quer'!K845</f>
        <v>0</v>
      </c>
      <c r="L845">
        <f>'Previous Trades Import_OMS Quer'!L845</f>
        <v>0</v>
      </c>
      <c r="M845">
        <f>'Previous Trades Import_OMS Quer'!M845</f>
        <v>0</v>
      </c>
      <c r="N845">
        <f>'Previous Trades Import_OMS Quer'!N845</f>
        <v>0</v>
      </c>
      <c r="O845" t="str">
        <f>CLEAN('Previous Trades Import_OMS Quer'!O845)</f>
        <v/>
      </c>
      <c r="Q845" s="25">
        <f t="shared" si="26"/>
        <v>0</v>
      </c>
      <c r="R845" s="25" t="e">
        <f>VLOOKUP(O845,'Currency Balance'!$O$3:$Q$32,3,0)</f>
        <v>#N/A</v>
      </c>
      <c r="S845" t="e">
        <f t="shared" si="27"/>
        <v>#N/A</v>
      </c>
    </row>
    <row r="846" spans="1:19">
      <c r="A846">
        <f>'Previous Trades Import_OMS Quer'!A846</f>
        <v>0</v>
      </c>
      <c r="B846">
        <f>'Previous Trades Import_OMS Quer'!B846</f>
        <v>0</v>
      </c>
      <c r="C846" s="22">
        <f>'Previous Trades Import_OMS Quer'!C846</f>
        <v>0</v>
      </c>
      <c r="D846">
        <f>'Previous Trades Import_OMS Quer'!D846</f>
        <v>0</v>
      </c>
      <c r="E846" s="22">
        <f>'Previous Trades Import_OMS Quer'!E846</f>
        <v>0</v>
      </c>
      <c r="F846">
        <f>'Previous Trades Import_OMS Quer'!F846</f>
        <v>0</v>
      </c>
      <c r="G846">
        <f>'Previous Trades Import_OMS Quer'!G846</f>
        <v>0</v>
      </c>
      <c r="H846">
        <f>'Previous Trades Import_OMS Quer'!H846</f>
        <v>0</v>
      </c>
      <c r="I846">
        <f>'Previous Trades Import_OMS Quer'!I846</f>
        <v>0</v>
      </c>
      <c r="J846">
        <f>'Previous Trades Import_OMS Quer'!J846</f>
        <v>0</v>
      </c>
      <c r="K846">
        <f>'Previous Trades Import_OMS Quer'!K846</f>
        <v>0</v>
      </c>
      <c r="L846">
        <f>'Previous Trades Import_OMS Quer'!L846</f>
        <v>0</v>
      </c>
      <c r="M846">
        <f>'Previous Trades Import_OMS Quer'!M846</f>
        <v>0</v>
      </c>
      <c r="N846">
        <f>'Previous Trades Import_OMS Quer'!N846</f>
        <v>0</v>
      </c>
      <c r="O846" t="str">
        <f>CLEAN('Previous Trades Import_OMS Quer'!O846)</f>
        <v/>
      </c>
      <c r="Q846" s="25">
        <f t="shared" si="26"/>
        <v>0</v>
      </c>
      <c r="R846" s="25" t="e">
        <f>VLOOKUP(O846,'Currency Balance'!$O$3:$Q$32,3,0)</f>
        <v>#N/A</v>
      </c>
      <c r="S846" t="e">
        <f t="shared" si="27"/>
        <v>#N/A</v>
      </c>
    </row>
    <row r="847" spans="1:19">
      <c r="A847">
        <f>'Previous Trades Import_OMS Quer'!A847</f>
        <v>0</v>
      </c>
      <c r="B847">
        <f>'Previous Trades Import_OMS Quer'!B847</f>
        <v>0</v>
      </c>
      <c r="C847" s="22">
        <f>'Previous Trades Import_OMS Quer'!C847</f>
        <v>0</v>
      </c>
      <c r="D847">
        <f>'Previous Trades Import_OMS Quer'!D847</f>
        <v>0</v>
      </c>
      <c r="E847" s="22">
        <f>'Previous Trades Import_OMS Quer'!E847</f>
        <v>0</v>
      </c>
      <c r="F847">
        <f>'Previous Trades Import_OMS Quer'!F847</f>
        <v>0</v>
      </c>
      <c r="G847">
        <f>'Previous Trades Import_OMS Quer'!G847</f>
        <v>0</v>
      </c>
      <c r="H847">
        <f>'Previous Trades Import_OMS Quer'!H847</f>
        <v>0</v>
      </c>
      <c r="I847">
        <f>'Previous Trades Import_OMS Quer'!I847</f>
        <v>0</v>
      </c>
      <c r="J847">
        <f>'Previous Trades Import_OMS Quer'!J847</f>
        <v>0</v>
      </c>
      <c r="K847">
        <f>'Previous Trades Import_OMS Quer'!K847</f>
        <v>0</v>
      </c>
      <c r="L847">
        <f>'Previous Trades Import_OMS Quer'!L847</f>
        <v>0</v>
      </c>
      <c r="M847">
        <f>'Previous Trades Import_OMS Quer'!M847</f>
        <v>0</v>
      </c>
      <c r="N847">
        <f>'Previous Trades Import_OMS Quer'!N847</f>
        <v>0</v>
      </c>
      <c r="O847" t="str">
        <f>CLEAN('Previous Trades Import_OMS Quer'!O847)</f>
        <v/>
      </c>
      <c r="Q847" s="25">
        <f t="shared" si="26"/>
        <v>0</v>
      </c>
      <c r="R847" s="25" t="e">
        <f>VLOOKUP(O847,'Currency Balance'!$O$3:$Q$32,3,0)</f>
        <v>#N/A</v>
      </c>
      <c r="S847" t="e">
        <f t="shared" si="27"/>
        <v>#N/A</v>
      </c>
    </row>
    <row r="848" spans="1:19">
      <c r="A848">
        <f>'Previous Trades Import_OMS Quer'!A848</f>
        <v>0</v>
      </c>
      <c r="B848">
        <f>'Previous Trades Import_OMS Quer'!B848</f>
        <v>0</v>
      </c>
      <c r="C848" s="22">
        <f>'Previous Trades Import_OMS Quer'!C848</f>
        <v>0</v>
      </c>
      <c r="D848">
        <f>'Previous Trades Import_OMS Quer'!D848</f>
        <v>0</v>
      </c>
      <c r="E848" s="22">
        <f>'Previous Trades Import_OMS Quer'!E848</f>
        <v>0</v>
      </c>
      <c r="F848">
        <f>'Previous Trades Import_OMS Quer'!F848</f>
        <v>0</v>
      </c>
      <c r="G848">
        <f>'Previous Trades Import_OMS Quer'!G848</f>
        <v>0</v>
      </c>
      <c r="H848">
        <f>'Previous Trades Import_OMS Quer'!H848</f>
        <v>0</v>
      </c>
      <c r="I848">
        <f>'Previous Trades Import_OMS Quer'!I848</f>
        <v>0</v>
      </c>
      <c r="J848">
        <f>'Previous Trades Import_OMS Quer'!J848</f>
        <v>0</v>
      </c>
      <c r="K848">
        <f>'Previous Trades Import_OMS Quer'!K848</f>
        <v>0</v>
      </c>
      <c r="L848">
        <f>'Previous Trades Import_OMS Quer'!L848</f>
        <v>0</v>
      </c>
      <c r="M848">
        <f>'Previous Trades Import_OMS Quer'!M848</f>
        <v>0</v>
      </c>
      <c r="N848">
        <f>'Previous Trades Import_OMS Quer'!N848</f>
        <v>0</v>
      </c>
      <c r="O848" t="str">
        <f>CLEAN('Previous Trades Import_OMS Quer'!O848)</f>
        <v/>
      </c>
      <c r="Q848" s="25">
        <f t="shared" si="26"/>
        <v>0</v>
      </c>
      <c r="R848" s="25" t="e">
        <f>VLOOKUP(O848,'Currency Balance'!$O$3:$Q$32,3,0)</f>
        <v>#N/A</v>
      </c>
      <c r="S848" t="e">
        <f t="shared" si="27"/>
        <v>#N/A</v>
      </c>
    </row>
    <row r="849" spans="1:19">
      <c r="A849">
        <f>'Previous Trades Import_OMS Quer'!A849</f>
        <v>0</v>
      </c>
      <c r="B849">
        <f>'Previous Trades Import_OMS Quer'!B849</f>
        <v>0</v>
      </c>
      <c r="C849" s="22">
        <f>'Previous Trades Import_OMS Quer'!C849</f>
        <v>0</v>
      </c>
      <c r="D849">
        <f>'Previous Trades Import_OMS Quer'!D849</f>
        <v>0</v>
      </c>
      <c r="E849" s="22">
        <f>'Previous Trades Import_OMS Quer'!E849</f>
        <v>0</v>
      </c>
      <c r="F849">
        <f>'Previous Trades Import_OMS Quer'!F849</f>
        <v>0</v>
      </c>
      <c r="G849">
        <f>'Previous Trades Import_OMS Quer'!G849</f>
        <v>0</v>
      </c>
      <c r="H849">
        <f>'Previous Trades Import_OMS Quer'!H849</f>
        <v>0</v>
      </c>
      <c r="I849">
        <f>'Previous Trades Import_OMS Quer'!I849</f>
        <v>0</v>
      </c>
      <c r="J849">
        <f>'Previous Trades Import_OMS Quer'!J849</f>
        <v>0</v>
      </c>
      <c r="K849">
        <f>'Previous Trades Import_OMS Quer'!K849</f>
        <v>0</v>
      </c>
      <c r="L849">
        <f>'Previous Trades Import_OMS Quer'!L849</f>
        <v>0</v>
      </c>
      <c r="M849">
        <f>'Previous Trades Import_OMS Quer'!M849</f>
        <v>0</v>
      </c>
      <c r="N849">
        <f>'Previous Trades Import_OMS Quer'!N849</f>
        <v>0</v>
      </c>
      <c r="O849" t="str">
        <f>CLEAN('Previous Trades Import_OMS Quer'!O849)</f>
        <v/>
      </c>
      <c r="Q849" s="25">
        <f t="shared" si="26"/>
        <v>0</v>
      </c>
      <c r="R849" s="25" t="e">
        <f>VLOOKUP(O849,'Currency Balance'!$O$3:$Q$32,3,0)</f>
        <v>#N/A</v>
      </c>
      <c r="S849" t="e">
        <f t="shared" si="27"/>
        <v>#N/A</v>
      </c>
    </row>
    <row r="850" spans="1:19">
      <c r="A850">
        <f>'Previous Trades Import_OMS Quer'!A850</f>
        <v>0</v>
      </c>
      <c r="B850">
        <f>'Previous Trades Import_OMS Quer'!B850</f>
        <v>0</v>
      </c>
      <c r="C850" s="22">
        <f>'Previous Trades Import_OMS Quer'!C850</f>
        <v>0</v>
      </c>
      <c r="D850">
        <f>'Previous Trades Import_OMS Quer'!D850</f>
        <v>0</v>
      </c>
      <c r="E850" s="22">
        <f>'Previous Trades Import_OMS Quer'!E850</f>
        <v>0</v>
      </c>
      <c r="F850">
        <f>'Previous Trades Import_OMS Quer'!F850</f>
        <v>0</v>
      </c>
      <c r="G850">
        <f>'Previous Trades Import_OMS Quer'!G850</f>
        <v>0</v>
      </c>
      <c r="H850">
        <f>'Previous Trades Import_OMS Quer'!H850</f>
        <v>0</v>
      </c>
      <c r="I850">
        <f>'Previous Trades Import_OMS Quer'!I850</f>
        <v>0</v>
      </c>
      <c r="J850">
        <f>'Previous Trades Import_OMS Quer'!J850</f>
        <v>0</v>
      </c>
      <c r="K850">
        <f>'Previous Trades Import_OMS Quer'!K850</f>
        <v>0</v>
      </c>
      <c r="L850">
        <f>'Previous Trades Import_OMS Quer'!L850</f>
        <v>0</v>
      </c>
      <c r="M850">
        <f>'Previous Trades Import_OMS Quer'!M850</f>
        <v>0</v>
      </c>
      <c r="N850">
        <f>'Previous Trades Import_OMS Quer'!N850</f>
        <v>0</v>
      </c>
      <c r="O850" t="str">
        <f>CLEAN('Previous Trades Import_OMS Quer'!O850)</f>
        <v/>
      </c>
      <c r="Q850" s="25">
        <f t="shared" si="26"/>
        <v>0</v>
      </c>
      <c r="R850" s="25" t="e">
        <f>VLOOKUP(O850,'Currency Balance'!$O$3:$Q$32,3,0)</f>
        <v>#N/A</v>
      </c>
      <c r="S850" t="e">
        <f t="shared" si="27"/>
        <v>#N/A</v>
      </c>
    </row>
    <row r="851" spans="1:19">
      <c r="A851">
        <f>'Previous Trades Import_OMS Quer'!A851</f>
        <v>0</v>
      </c>
      <c r="B851">
        <f>'Previous Trades Import_OMS Quer'!B851</f>
        <v>0</v>
      </c>
      <c r="C851" s="22">
        <f>'Previous Trades Import_OMS Quer'!C851</f>
        <v>0</v>
      </c>
      <c r="D851">
        <f>'Previous Trades Import_OMS Quer'!D851</f>
        <v>0</v>
      </c>
      <c r="E851" s="22">
        <f>'Previous Trades Import_OMS Quer'!E851</f>
        <v>0</v>
      </c>
      <c r="F851">
        <f>'Previous Trades Import_OMS Quer'!F851</f>
        <v>0</v>
      </c>
      <c r="G851">
        <f>'Previous Trades Import_OMS Quer'!G851</f>
        <v>0</v>
      </c>
      <c r="H851">
        <f>'Previous Trades Import_OMS Quer'!H851</f>
        <v>0</v>
      </c>
      <c r="I851">
        <f>'Previous Trades Import_OMS Quer'!I851</f>
        <v>0</v>
      </c>
      <c r="J851">
        <f>'Previous Trades Import_OMS Quer'!J851</f>
        <v>0</v>
      </c>
      <c r="K851">
        <f>'Previous Trades Import_OMS Quer'!K851</f>
        <v>0</v>
      </c>
      <c r="L851">
        <f>'Previous Trades Import_OMS Quer'!L851</f>
        <v>0</v>
      </c>
      <c r="M851">
        <f>'Previous Trades Import_OMS Quer'!M851</f>
        <v>0</v>
      </c>
      <c r="N851">
        <f>'Previous Trades Import_OMS Quer'!N851</f>
        <v>0</v>
      </c>
      <c r="O851" t="str">
        <f>CLEAN('Previous Trades Import_OMS Quer'!O851)</f>
        <v/>
      </c>
      <c r="Q851" s="25">
        <f t="shared" si="26"/>
        <v>0</v>
      </c>
      <c r="R851" s="25" t="e">
        <f>VLOOKUP(O851,'Currency Balance'!$O$3:$Q$32,3,0)</f>
        <v>#N/A</v>
      </c>
      <c r="S851" t="e">
        <f t="shared" si="27"/>
        <v>#N/A</v>
      </c>
    </row>
    <row r="852" spans="1:19">
      <c r="A852">
        <f>'Previous Trades Import_OMS Quer'!A852</f>
        <v>0</v>
      </c>
      <c r="B852">
        <f>'Previous Trades Import_OMS Quer'!B852</f>
        <v>0</v>
      </c>
      <c r="C852" s="22">
        <f>'Previous Trades Import_OMS Quer'!C852</f>
        <v>0</v>
      </c>
      <c r="D852">
        <f>'Previous Trades Import_OMS Quer'!D852</f>
        <v>0</v>
      </c>
      <c r="E852" s="22">
        <f>'Previous Trades Import_OMS Quer'!E852</f>
        <v>0</v>
      </c>
      <c r="F852">
        <f>'Previous Trades Import_OMS Quer'!F852</f>
        <v>0</v>
      </c>
      <c r="G852">
        <f>'Previous Trades Import_OMS Quer'!G852</f>
        <v>0</v>
      </c>
      <c r="H852">
        <f>'Previous Trades Import_OMS Quer'!H852</f>
        <v>0</v>
      </c>
      <c r="I852">
        <f>'Previous Trades Import_OMS Quer'!I852</f>
        <v>0</v>
      </c>
      <c r="J852">
        <f>'Previous Trades Import_OMS Quer'!J852</f>
        <v>0</v>
      </c>
      <c r="K852">
        <f>'Previous Trades Import_OMS Quer'!K852</f>
        <v>0</v>
      </c>
      <c r="L852">
        <f>'Previous Trades Import_OMS Quer'!L852</f>
        <v>0</v>
      </c>
      <c r="M852">
        <f>'Previous Trades Import_OMS Quer'!M852</f>
        <v>0</v>
      </c>
      <c r="N852">
        <f>'Previous Trades Import_OMS Quer'!N852</f>
        <v>0</v>
      </c>
      <c r="O852" t="str">
        <f>CLEAN('Previous Trades Import_OMS Quer'!O852)</f>
        <v/>
      </c>
      <c r="Q852" s="25">
        <f t="shared" si="26"/>
        <v>0</v>
      </c>
      <c r="R852" s="25" t="e">
        <f>VLOOKUP(O852,'Currency Balance'!$O$3:$Q$32,3,0)</f>
        <v>#N/A</v>
      </c>
      <c r="S852" t="e">
        <f t="shared" si="27"/>
        <v>#N/A</v>
      </c>
    </row>
    <row r="853" spans="1:19">
      <c r="A853">
        <f>'Previous Trades Import_OMS Quer'!A853</f>
        <v>0</v>
      </c>
      <c r="B853">
        <f>'Previous Trades Import_OMS Quer'!B853</f>
        <v>0</v>
      </c>
      <c r="C853" s="22">
        <f>'Previous Trades Import_OMS Quer'!C853</f>
        <v>0</v>
      </c>
      <c r="D853">
        <f>'Previous Trades Import_OMS Quer'!D853</f>
        <v>0</v>
      </c>
      <c r="E853" s="22">
        <f>'Previous Trades Import_OMS Quer'!E853</f>
        <v>0</v>
      </c>
      <c r="F853">
        <f>'Previous Trades Import_OMS Quer'!F853</f>
        <v>0</v>
      </c>
      <c r="G853">
        <f>'Previous Trades Import_OMS Quer'!G853</f>
        <v>0</v>
      </c>
      <c r="H853">
        <f>'Previous Trades Import_OMS Quer'!H853</f>
        <v>0</v>
      </c>
      <c r="I853">
        <f>'Previous Trades Import_OMS Quer'!I853</f>
        <v>0</v>
      </c>
      <c r="J853">
        <f>'Previous Trades Import_OMS Quer'!J853</f>
        <v>0</v>
      </c>
      <c r="K853">
        <f>'Previous Trades Import_OMS Quer'!K853</f>
        <v>0</v>
      </c>
      <c r="L853">
        <f>'Previous Trades Import_OMS Quer'!L853</f>
        <v>0</v>
      </c>
      <c r="M853">
        <f>'Previous Trades Import_OMS Quer'!M853</f>
        <v>0</v>
      </c>
      <c r="N853">
        <f>'Previous Trades Import_OMS Quer'!N853</f>
        <v>0</v>
      </c>
      <c r="O853" t="str">
        <f>CLEAN('Previous Trades Import_OMS Quer'!O853)</f>
        <v/>
      </c>
      <c r="Q853" s="25">
        <f t="shared" si="26"/>
        <v>0</v>
      </c>
      <c r="R853" s="25" t="e">
        <f>VLOOKUP(O853,'Currency Balance'!$O$3:$Q$32,3,0)</f>
        <v>#N/A</v>
      </c>
      <c r="S853" t="e">
        <f t="shared" si="27"/>
        <v>#N/A</v>
      </c>
    </row>
    <row r="854" spans="1:19">
      <c r="A854">
        <f>'Previous Trades Import_OMS Quer'!A854</f>
        <v>0</v>
      </c>
      <c r="B854">
        <f>'Previous Trades Import_OMS Quer'!B854</f>
        <v>0</v>
      </c>
      <c r="C854" s="22">
        <f>'Previous Trades Import_OMS Quer'!C854</f>
        <v>0</v>
      </c>
      <c r="D854">
        <f>'Previous Trades Import_OMS Quer'!D854</f>
        <v>0</v>
      </c>
      <c r="E854" s="22">
        <f>'Previous Trades Import_OMS Quer'!E854</f>
        <v>0</v>
      </c>
      <c r="F854">
        <f>'Previous Trades Import_OMS Quer'!F854</f>
        <v>0</v>
      </c>
      <c r="G854">
        <f>'Previous Trades Import_OMS Quer'!G854</f>
        <v>0</v>
      </c>
      <c r="H854">
        <f>'Previous Trades Import_OMS Quer'!H854</f>
        <v>0</v>
      </c>
      <c r="I854">
        <f>'Previous Trades Import_OMS Quer'!I854</f>
        <v>0</v>
      </c>
      <c r="J854">
        <f>'Previous Trades Import_OMS Quer'!J854</f>
        <v>0</v>
      </c>
      <c r="K854">
        <f>'Previous Trades Import_OMS Quer'!K854</f>
        <v>0</v>
      </c>
      <c r="L854">
        <f>'Previous Trades Import_OMS Quer'!L854</f>
        <v>0</v>
      </c>
      <c r="M854">
        <f>'Previous Trades Import_OMS Quer'!M854</f>
        <v>0</v>
      </c>
      <c r="N854">
        <f>'Previous Trades Import_OMS Quer'!N854</f>
        <v>0</v>
      </c>
      <c r="O854" t="str">
        <f>CLEAN('Previous Trades Import_OMS Quer'!O854)</f>
        <v/>
      </c>
      <c r="Q854" s="25">
        <f t="shared" si="26"/>
        <v>0</v>
      </c>
      <c r="R854" s="25" t="e">
        <f>VLOOKUP(O854,'Currency Balance'!$O$3:$Q$32,3,0)</f>
        <v>#N/A</v>
      </c>
      <c r="S854" t="e">
        <f t="shared" si="27"/>
        <v>#N/A</v>
      </c>
    </row>
    <row r="855" spans="1:19">
      <c r="A855">
        <f>'Previous Trades Import_OMS Quer'!A855</f>
        <v>0</v>
      </c>
      <c r="B855">
        <f>'Previous Trades Import_OMS Quer'!B855</f>
        <v>0</v>
      </c>
      <c r="C855" s="22">
        <f>'Previous Trades Import_OMS Quer'!C855</f>
        <v>0</v>
      </c>
      <c r="D855">
        <f>'Previous Trades Import_OMS Quer'!D855</f>
        <v>0</v>
      </c>
      <c r="E855" s="22">
        <f>'Previous Trades Import_OMS Quer'!E855</f>
        <v>0</v>
      </c>
      <c r="F855">
        <f>'Previous Trades Import_OMS Quer'!F855</f>
        <v>0</v>
      </c>
      <c r="G855">
        <f>'Previous Trades Import_OMS Quer'!G855</f>
        <v>0</v>
      </c>
      <c r="H855">
        <f>'Previous Trades Import_OMS Quer'!H855</f>
        <v>0</v>
      </c>
      <c r="I855">
        <f>'Previous Trades Import_OMS Quer'!I855</f>
        <v>0</v>
      </c>
      <c r="J855">
        <f>'Previous Trades Import_OMS Quer'!J855</f>
        <v>0</v>
      </c>
      <c r="K855">
        <f>'Previous Trades Import_OMS Quer'!K855</f>
        <v>0</v>
      </c>
      <c r="L855">
        <f>'Previous Trades Import_OMS Quer'!L855</f>
        <v>0</v>
      </c>
      <c r="M855">
        <f>'Previous Trades Import_OMS Quer'!M855</f>
        <v>0</v>
      </c>
      <c r="N855">
        <f>'Previous Trades Import_OMS Quer'!N855</f>
        <v>0</v>
      </c>
      <c r="O855" t="str">
        <f>CLEAN('Previous Trades Import_OMS Quer'!O855)</f>
        <v/>
      </c>
      <c r="Q855" s="25">
        <f t="shared" si="26"/>
        <v>0</v>
      </c>
      <c r="R855" s="25" t="e">
        <f>VLOOKUP(O855,'Currency Balance'!$O$3:$Q$32,3,0)</f>
        <v>#N/A</v>
      </c>
      <c r="S855" t="e">
        <f t="shared" si="27"/>
        <v>#N/A</v>
      </c>
    </row>
    <row r="856" spans="1:19">
      <c r="A856">
        <f>'Previous Trades Import_OMS Quer'!A856</f>
        <v>0</v>
      </c>
      <c r="B856">
        <f>'Previous Trades Import_OMS Quer'!B856</f>
        <v>0</v>
      </c>
      <c r="C856" s="22">
        <f>'Previous Trades Import_OMS Quer'!C856</f>
        <v>0</v>
      </c>
      <c r="D856">
        <f>'Previous Trades Import_OMS Quer'!D856</f>
        <v>0</v>
      </c>
      <c r="E856" s="22">
        <f>'Previous Trades Import_OMS Quer'!E856</f>
        <v>0</v>
      </c>
      <c r="F856">
        <f>'Previous Trades Import_OMS Quer'!F856</f>
        <v>0</v>
      </c>
      <c r="G856">
        <f>'Previous Trades Import_OMS Quer'!G856</f>
        <v>0</v>
      </c>
      <c r="H856">
        <f>'Previous Trades Import_OMS Quer'!H856</f>
        <v>0</v>
      </c>
      <c r="I856">
        <f>'Previous Trades Import_OMS Quer'!I856</f>
        <v>0</v>
      </c>
      <c r="J856">
        <f>'Previous Trades Import_OMS Quer'!J856</f>
        <v>0</v>
      </c>
      <c r="K856">
        <f>'Previous Trades Import_OMS Quer'!K856</f>
        <v>0</v>
      </c>
      <c r="L856">
        <f>'Previous Trades Import_OMS Quer'!L856</f>
        <v>0</v>
      </c>
      <c r="M856">
        <f>'Previous Trades Import_OMS Quer'!M856</f>
        <v>0</v>
      </c>
      <c r="N856">
        <f>'Previous Trades Import_OMS Quer'!N856</f>
        <v>0</v>
      </c>
      <c r="O856" t="str">
        <f>CLEAN('Previous Trades Import_OMS Quer'!O856)</f>
        <v/>
      </c>
      <c r="Q856" s="25">
        <f t="shared" si="26"/>
        <v>0</v>
      </c>
      <c r="R856" s="25" t="e">
        <f>VLOOKUP(O856,'Currency Balance'!$O$3:$Q$32,3,0)</f>
        <v>#N/A</v>
      </c>
      <c r="S856" t="e">
        <f t="shared" si="27"/>
        <v>#N/A</v>
      </c>
    </row>
    <row r="857" spans="1:19">
      <c r="A857">
        <f>'Previous Trades Import_OMS Quer'!A857</f>
        <v>0</v>
      </c>
      <c r="B857">
        <f>'Previous Trades Import_OMS Quer'!B857</f>
        <v>0</v>
      </c>
      <c r="C857" s="22">
        <f>'Previous Trades Import_OMS Quer'!C857</f>
        <v>0</v>
      </c>
      <c r="D857">
        <f>'Previous Trades Import_OMS Quer'!D857</f>
        <v>0</v>
      </c>
      <c r="E857" s="22">
        <f>'Previous Trades Import_OMS Quer'!E857</f>
        <v>0</v>
      </c>
      <c r="F857">
        <f>'Previous Trades Import_OMS Quer'!F857</f>
        <v>0</v>
      </c>
      <c r="G857">
        <f>'Previous Trades Import_OMS Quer'!G857</f>
        <v>0</v>
      </c>
      <c r="H857">
        <f>'Previous Trades Import_OMS Quer'!H857</f>
        <v>0</v>
      </c>
      <c r="I857">
        <f>'Previous Trades Import_OMS Quer'!I857</f>
        <v>0</v>
      </c>
      <c r="J857">
        <f>'Previous Trades Import_OMS Quer'!J857</f>
        <v>0</v>
      </c>
      <c r="K857">
        <f>'Previous Trades Import_OMS Quer'!K857</f>
        <v>0</v>
      </c>
      <c r="L857">
        <f>'Previous Trades Import_OMS Quer'!L857</f>
        <v>0</v>
      </c>
      <c r="M857">
        <f>'Previous Trades Import_OMS Quer'!M857</f>
        <v>0</v>
      </c>
      <c r="N857">
        <f>'Previous Trades Import_OMS Quer'!N857</f>
        <v>0</v>
      </c>
      <c r="O857" t="str">
        <f>CLEAN('Previous Trades Import_OMS Quer'!O857)</f>
        <v/>
      </c>
      <c r="Q857" s="25">
        <f t="shared" si="26"/>
        <v>0</v>
      </c>
      <c r="R857" s="25" t="e">
        <f>VLOOKUP(O857,'Currency Balance'!$O$3:$Q$32,3,0)</f>
        <v>#N/A</v>
      </c>
      <c r="S857" t="e">
        <f t="shared" si="27"/>
        <v>#N/A</v>
      </c>
    </row>
    <row r="858" spans="1:19">
      <c r="A858">
        <f>'Previous Trades Import_OMS Quer'!A858</f>
        <v>0</v>
      </c>
      <c r="B858">
        <f>'Previous Trades Import_OMS Quer'!B858</f>
        <v>0</v>
      </c>
      <c r="C858" s="22">
        <f>'Previous Trades Import_OMS Quer'!C858</f>
        <v>0</v>
      </c>
      <c r="D858">
        <f>'Previous Trades Import_OMS Quer'!D858</f>
        <v>0</v>
      </c>
      <c r="E858" s="22">
        <f>'Previous Trades Import_OMS Quer'!E858</f>
        <v>0</v>
      </c>
      <c r="F858">
        <f>'Previous Trades Import_OMS Quer'!F858</f>
        <v>0</v>
      </c>
      <c r="G858">
        <f>'Previous Trades Import_OMS Quer'!G858</f>
        <v>0</v>
      </c>
      <c r="H858">
        <f>'Previous Trades Import_OMS Quer'!H858</f>
        <v>0</v>
      </c>
      <c r="I858">
        <f>'Previous Trades Import_OMS Quer'!I858</f>
        <v>0</v>
      </c>
      <c r="J858">
        <f>'Previous Trades Import_OMS Quer'!J858</f>
        <v>0</v>
      </c>
      <c r="K858">
        <f>'Previous Trades Import_OMS Quer'!K858</f>
        <v>0</v>
      </c>
      <c r="L858">
        <f>'Previous Trades Import_OMS Quer'!L858</f>
        <v>0</v>
      </c>
      <c r="M858">
        <f>'Previous Trades Import_OMS Quer'!M858</f>
        <v>0</v>
      </c>
      <c r="N858">
        <f>'Previous Trades Import_OMS Quer'!N858</f>
        <v>0</v>
      </c>
      <c r="O858" t="str">
        <f>CLEAN('Previous Trades Import_OMS Quer'!O858)</f>
        <v/>
      </c>
      <c r="Q858" s="25">
        <f t="shared" si="26"/>
        <v>0</v>
      </c>
      <c r="R858" s="25" t="e">
        <f>VLOOKUP(O858,'Currency Balance'!$O$3:$Q$32,3,0)</f>
        <v>#N/A</v>
      </c>
      <c r="S858" t="e">
        <f t="shared" si="27"/>
        <v>#N/A</v>
      </c>
    </row>
    <row r="859" spans="1:19">
      <c r="A859">
        <f>'Previous Trades Import_OMS Quer'!A859</f>
        <v>0</v>
      </c>
      <c r="B859">
        <f>'Previous Trades Import_OMS Quer'!B859</f>
        <v>0</v>
      </c>
      <c r="C859" s="22">
        <f>'Previous Trades Import_OMS Quer'!C859</f>
        <v>0</v>
      </c>
      <c r="D859">
        <f>'Previous Trades Import_OMS Quer'!D859</f>
        <v>0</v>
      </c>
      <c r="E859" s="22">
        <f>'Previous Trades Import_OMS Quer'!E859</f>
        <v>0</v>
      </c>
      <c r="F859">
        <f>'Previous Trades Import_OMS Quer'!F859</f>
        <v>0</v>
      </c>
      <c r="G859">
        <f>'Previous Trades Import_OMS Quer'!G859</f>
        <v>0</v>
      </c>
      <c r="H859">
        <f>'Previous Trades Import_OMS Quer'!H859</f>
        <v>0</v>
      </c>
      <c r="I859">
        <f>'Previous Trades Import_OMS Quer'!I859</f>
        <v>0</v>
      </c>
      <c r="J859">
        <f>'Previous Trades Import_OMS Quer'!J859</f>
        <v>0</v>
      </c>
      <c r="K859">
        <f>'Previous Trades Import_OMS Quer'!K859</f>
        <v>0</v>
      </c>
      <c r="L859">
        <f>'Previous Trades Import_OMS Quer'!L859</f>
        <v>0</v>
      </c>
      <c r="M859">
        <f>'Previous Trades Import_OMS Quer'!M859</f>
        <v>0</v>
      </c>
      <c r="N859">
        <f>'Previous Trades Import_OMS Quer'!N859</f>
        <v>0</v>
      </c>
      <c r="O859" t="str">
        <f>CLEAN('Previous Trades Import_OMS Quer'!O859)</f>
        <v/>
      </c>
      <c r="Q859" s="25">
        <f t="shared" si="26"/>
        <v>0</v>
      </c>
      <c r="R859" s="25" t="e">
        <f>VLOOKUP(O859,'Currency Balance'!$O$3:$Q$32,3,0)</f>
        <v>#N/A</v>
      </c>
      <c r="S859" t="e">
        <f t="shared" si="27"/>
        <v>#N/A</v>
      </c>
    </row>
    <row r="860" spans="1:19">
      <c r="A860">
        <f>'Previous Trades Import_OMS Quer'!A860</f>
        <v>0</v>
      </c>
      <c r="B860">
        <f>'Previous Trades Import_OMS Quer'!B860</f>
        <v>0</v>
      </c>
      <c r="C860" s="22">
        <f>'Previous Trades Import_OMS Quer'!C860</f>
        <v>0</v>
      </c>
      <c r="D860">
        <f>'Previous Trades Import_OMS Quer'!D860</f>
        <v>0</v>
      </c>
      <c r="E860" s="22">
        <f>'Previous Trades Import_OMS Quer'!E860</f>
        <v>0</v>
      </c>
      <c r="F860">
        <f>'Previous Trades Import_OMS Quer'!F860</f>
        <v>0</v>
      </c>
      <c r="G860">
        <f>'Previous Trades Import_OMS Quer'!G860</f>
        <v>0</v>
      </c>
      <c r="H860">
        <f>'Previous Trades Import_OMS Quer'!H860</f>
        <v>0</v>
      </c>
      <c r="I860">
        <f>'Previous Trades Import_OMS Quer'!I860</f>
        <v>0</v>
      </c>
      <c r="J860">
        <f>'Previous Trades Import_OMS Quer'!J860</f>
        <v>0</v>
      </c>
      <c r="K860">
        <f>'Previous Trades Import_OMS Quer'!K860</f>
        <v>0</v>
      </c>
      <c r="L860">
        <f>'Previous Trades Import_OMS Quer'!L860</f>
        <v>0</v>
      </c>
      <c r="M860">
        <f>'Previous Trades Import_OMS Quer'!M860</f>
        <v>0</v>
      </c>
      <c r="N860">
        <f>'Previous Trades Import_OMS Quer'!N860</f>
        <v>0</v>
      </c>
      <c r="O860" t="str">
        <f>CLEAN('Previous Trades Import_OMS Quer'!O860)</f>
        <v/>
      </c>
      <c r="Q860" s="25">
        <f t="shared" si="26"/>
        <v>0</v>
      </c>
      <c r="R860" s="25" t="e">
        <f>VLOOKUP(O860,'Currency Balance'!$O$3:$Q$32,3,0)</f>
        <v>#N/A</v>
      </c>
      <c r="S860" t="e">
        <f t="shared" si="27"/>
        <v>#N/A</v>
      </c>
    </row>
    <row r="861" spans="1:19">
      <c r="A861">
        <f>'Previous Trades Import_OMS Quer'!A861</f>
        <v>0</v>
      </c>
      <c r="B861">
        <f>'Previous Trades Import_OMS Quer'!B861</f>
        <v>0</v>
      </c>
      <c r="C861" s="22">
        <f>'Previous Trades Import_OMS Quer'!C861</f>
        <v>0</v>
      </c>
      <c r="D861">
        <f>'Previous Trades Import_OMS Quer'!D861</f>
        <v>0</v>
      </c>
      <c r="E861" s="22">
        <f>'Previous Trades Import_OMS Quer'!E861</f>
        <v>0</v>
      </c>
      <c r="F861">
        <f>'Previous Trades Import_OMS Quer'!F861</f>
        <v>0</v>
      </c>
      <c r="G861">
        <f>'Previous Trades Import_OMS Quer'!G861</f>
        <v>0</v>
      </c>
      <c r="H861">
        <f>'Previous Trades Import_OMS Quer'!H861</f>
        <v>0</v>
      </c>
      <c r="I861">
        <f>'Previous Trades Import_OMS Quer'!I861</f>
        <v>0</v>
      </c>
      <c r="J861">
        <f>'Previous Trades Import_OMS Quer'!J861</f>
        <v>0</v>
      </c>
      <c r="K861">
        <f>'Previous Trades Import_OMS Quer'!K861</f>
        <v>0</v>
      </c>
      <c r="L861">
        <f>'Previous Trades Import_OMS Quer'!L861</f>
        <v>0</v>
      </c>
      <c r="M861">
        <f>'Previous Trades Import_OMS Quer'!M861</f>
        <v>0</v>
      </c>
      <c r="N861">
        <f>'Previous Trades Import_OMS Quer'!N861</f>
        <v>0</v>
      </c>
      <c r="O861" t="str">
        <f>CLEAN('Previous Trades Import_OMS Quer'!O861)</f>
        <v/>
      </c>
      <c r="Q861" s="25">
        <f t="shared" si="26"/>
        <v>0</v>
      </c>
      <c r="R861" s="25" t="e">
        <f>VLOOKUP(O861,'Currency Balance'!$O$3:$Q$32,3,0)</f>
        <v>#N/A</v>
      </c>
      <c r="S861" t="e">
        <f t="shared" si="27"/>
        <v>#N/A</v>
      </c>
    </row>
    <row r="862" spans="1:19">
      <c r="A862">
        <f>'Previous Trades Import_OMS Quer'!A862</f>
        <v>0</v>
      </c>
      <c r="B862">
        <f>'Previous Trades Import_OMS Quer'!B862</f>
        <v>0</v>
      </c>
      <c r="C862" s="22">
        <f>'Previous Trades Import_OMS Quer'!C862</f>
        <v>0</v>
      </c>
      <c r="D862">
        <f>'Previous Trades Import_OMS Quer'!D862</f>
        <v>0</v>
      </c>
      <c r="E862" s="22">
        <f>'Previous Trades Import_OMS Quer'!E862</f>
        <v>0</v>
      </c>
      <c r="F862">
        <f>'Previous Trades Import_OMS Quer'!F862</f>
        <v>0</v>
      </c>
      <c r="G862">
        <f>'Previous Trades Import_OMS Quer'!G862</f>
        <v>0</v>
      </c>
      <c r="H862">
        <f>'Previous Trades Import_OMS Quer'!H862</f>
        <v>0</v>
      </c>
      <c r="I862">
        <f>'Previous Trades Import_OMS Quer'!I862</f>
        <v>0</v>
      </c>
      <c r="J862">
        <f>'Previous Trades Import_OMS Quer'!J862</f>
        <v>0</v>
      </c>
      <c r="K862">
        <f>'Previous Trades Import_OMS Quer'!K862</f>
        <v>0</v>
      </c>
      <c r="L862">
        <f>'Previous Trades Import_OMS Quer'!L862</f>
        <v>0</v>
      </c>
      <c r="M862">
        <f>'Previous Trades Import_OMS Quer'!M862</f>
        <v>0</v>
      </c>
      <c r="N862">
        <f>'Previous Trades Import_OMS Quer'!N862</f>
        <v>0</v>
      </c>
      <c r="O862" t="str">
        <f>CLEAN('Previous Trades Import_OMS Quer'!O862)</f>
        <v/>
      </c>
      <c r="Q862" s="25">
        <f t="shared" si="26"/>
        <v>0</v>
      </c>
      <c r="R862" s="25" t="e">
        <f>VLOOKUP(O862,'Currency Balance'!$O$3:$Q$32,3,0)</f>
        <v>#N/A</v>
      </c>
      <c r="S862" t="e">
        <f t="shared" si="27"/>
        <v>#N/A</v>
      </c>
    </row>
    <row r="863" spans="1:19">
      <c r="A863">
        <f>'Previous Trades Import_OMS Quer'!A863</f>
        <v>0</v>
      </c>
      <c r="B863">
        <f>'Previous Trades Import_OMS Quer'!B863</f>
        <v>0</v>
      </c>
      <c r="C863" s="22">
        <f>'Previous Trades Import_OMS Quer'!C863</f>
        <v>0</v>
      </c>
      <c r="D863">
        <f>'Previous Trades Import_OMS Quer'!D863</f>
        <v>0</v>
      </c>
      <c r="E863" s="22">
        <f>'Previous Trades Import_OMS Quer'!E863</f>
        <v>0</v>
      </c>
      <c r="F863">
        <f>'Previous Trades Import_OMS Quer'!F863</f>
        <v>0</v>
      </c>
      <c r="G863">
        <f>'Previous Trades Import_OMS Quer'!G863</f>
        <v>0</v>
      </c>
      <c r="H863">
        <f>'Previous Trades Import_OMS Quer'!H863</f>
        <v>0</v>
      </c>
      <c r="I863">
        <f>'Previous Trades Import_OMS Quer'!I863</f>
        <v>0</v>
      </c>
      <c r="J863">
        <f>'Previous Trades Import_OMS Quer'!J863</f>
        <v>0</v>
      </c>
      <c r="K863">
        <f>'Previous Trades Import_OMS Quer'!K863</f>
        <v>0</v>
      </c>
      <c r="L863">
        <f>'Previous Trades Import_OMS Quer'!L863</f>
        <v>0</v>
      </c>
      <c r="M863">
        <f>'Previous Trades Import_OMS Quer'!M863</f>
        <v>0</v>
      </c>
      <c r="N863">
        <f>'Previous Trades Import_OMS Quer'!N863</f>
        <v>0</v>
      </c>
      <c r="O863" t="str">
        <f>CLEAN('Previous Trades Import_OMS Quer'!O863)</f>
        <v/>
      </c>
      <c r="Q863" s="25">
        <f t="shared" si="26"/>
        <v>0</v>
      </c>
      <c r="R863" s="25" t="e">
        <f>VLOOKUP(O863,'Currency Balance'!$O$3:$Q$32,3,0)</f>
        <v>#N/A</v>
      </c>
      <c r="S863" t="e">
        <f t="shared" si="27"/>
        <v>#N/A</v>
      </c>
    </row>
    <row r="864" spans="1:19">
      <c r="A864">
        <f>'Previous Trades Import_OMS Quer'!A864</f>
        <v>0</v>
      </c>
      <c r="B864">
        <f>'Previous Trades Import_OMS Quer'!B864</f>
        <v>0</v>
      </c>
      <c r="C864" s="22">
        <f>'Previous Trades Import_OMS Quer'!C864</f>
        <v>0</v>
      </c>
      <c r="D864">
        <f>'Previous Trades Import_OMS Quer'!D864</f>
        <v>0</v>
      </c>
      <c r="E864" s="22">
        <f>'Previous Trades Import_OMS Quer'!E864</f>
        <v>0</v>
      </c>
      <c r="F864">
        <f>'Previous Trades Import_OMS Quer'!F864</f>
        <v>0</v>
      </c>
      <c r="G864">
        <f>'Previous Trades Import_OMS Quer'!G864</f>
        <v>0</v>
      </c>
      <c r="H864">
        <f>'Previous Trades Import_OMS Quer'!H864</f>
        <v>0</v>
      </c>
      <c r="I864">
        <f>'Previous Trades Import_OMS Quer'!I864</f>
        <v>0</v>
      </c>
      <c r="J864">
        <f>'Previous Trades Import_OMS Quer'!J864</f>
        <v>0</v>
      </c>
      <c r="K864">
        <f>'Previous Trades Import_OMS Quer'!K864</f>
        <v>0</v>
      </c>
      <c r="L864">
        <f>'Previous Trades Import_OMS Quer'!L864</f>
        <v>0</v>
      </c>
      <c r="M864">
        <f>'Previous Trades Import_OMS Quer'!M864</f>
        <v>0</v>
      </c>
      <c r="N864">
        <f>'Previous Trades Import_OMS Quer'!N864</f>
        <v>0</v>
      </c>
      <c r="O864" t="str">
        <f>CLEAN('Previous Trades Import_OMS Quer'!O864)</f>
        <v/>
      </c>
      <c r="Q864" s="25">
        <f t="shared" si="26"/>
        <v>0</v>
      </c>
      <c r="R864" s="25" t="e">
        <f>VLOOKUP(O864,'Currency Balance'!$O$3:$Q$32,3,0)</f>
        <v>#N/A</v>
      </c>
      <c r="S864" t="e">
        <f t="shared" si="27"/>
        <v>#N/A</v>
      </c>
    </row>
    <row r="865" spans="1:19">
      <c r="A865">
        <f>'Previous Trades Import_OMS Quer'!A865</f>
        <v>0</v>
      </c>
      <c r="B865">
        <f>'Previous Trades Import_OMS Quer'!B865</f>
        <v>0</v>
      </c>
      <c r="C865" s="22">
        <f>'Previous Trades Import_OMS Quer'!C865</f>
        <v>0</v>
      </c>
      <c r="D865">
        <f>'Previous Trades Import_OMS Quer'!D865</f>
        <v>0</v>
      </c>
      <c r="E865" s="22">
        <f>'Previous Trades Import_OMS Quer'!E865</f>
        <v>0</v>
      </c>
      <c r="F865">
        <f>'Previous Trades Import_OMS Quer'!F865</f>
        <v>0</v>
      </c>
      <c r="G865">
        <f>'Previous Trades Import_OMS Quer'!G865</f>
        <v>0</v>
      </c>
      <c r="H865">
        <f>'Previous Trades Import_OMS Quer'!H865</f>
        <v>0</v>
      </c>
      <c r="I865">
        <f>'Previous Trades Import_OMS Quer'!I865</f>
        <v>0</v>
      </c>
      <c r="J865">
        <f>'Previous Trades Import_OMS Quer'!J865</f>
        <v>0</v>
      </c>
      <c r="K865">
        <f>'Previous Trades Import_OMS Quer'!K865</f>
        <v>0</v>
      </c>
      <c r="L865">
        <f>'Previous Trades Import_OMS Quer'!L865</f>
        <v>0</v>
      </c>
      <c r="M865">
        <f>'Previous Trades Import_OMS Quer'!M865</f>
        <v>0</v>
      </c>
      <c r="N865">
        <f>'Previous Trades Import_OMS Quer'!N865</f>
        <v>0</v>
      </c>
      <c r="O865" t="str">
        <f>CLEAN('Previous Trades Import_OMS Quer'!O865)</f>
        <v/>
      </c>
      <c r="Q865" s="25">
        <f t="shared" si="26"/>
        <v>0</v>
      </c>
      <c r="R865" s="25" t="e">
        <f>VLOOKUP(O865,'Currency Balance'!$O$3:$Q$32,3,0)</f>
        <v>#N/A</v>
      </c>
      <c r="S865" t="e">
        <f t="shared" si="27"/>
        <v>#N/A</v>
      </c>
    </row>
    <row r="866" spans="1:19">
      <c r="A866">
        <f>'Previous Trades Import_OMS Quer'!A866</f>
        <v>0</v>
      </c>
      <c r="B866">
        <f>'Previous Trades Import_OMS Quer'!B866</f>
        <v>0</v>
      </c>
      <c r="C866" s="22">
        <f>'Previous Trades Import_OMS Quer'!C866</f>
        <v>0</v>
      </c>
      <c r="D866">
        <f>'Previous Trades Import_OMS Quer'!D866</f>
        <v>0</v>
      </c>
      <c r="E866" s="22">
        <f>'Previous Trades Import_OMS Quer'!E866</f>
        <v>0</v>
      </c>
      <c r="F866">
        <f>'Previous Trades Import_OMS Quer'!F866</f>
        <v>0</v>
      </c>
      <c r="G866">
        <f>'Previous Trades Import_OMS Quer'!G866</f>
        <v>0</v>
      </c>
      <c r="H866">
        <f>'Previous Trades Import_OMS Quer'!H866</f>
        <v>0</v>
      </c>
      <c r="I866">
        <f>'Previous Trades Import_OMS Quer'!I866</f>
        <v>0</v>
      </c>
      <c r="J866">
        <f>'Previous Trades Import_OMS Quer'!J866</f>
        <v>0</v>
      </c>
      <c r="K866">
        <f>'Previous Trades Import_OMS Quer'!K866</f>
        <v>0</v>
      </c>
      <c r="L866">
        <f>'Previous Trades Import_OMS Quer'!L866</f>
        <v>0</v>
      </c>
      <c r="M866">
        <f>'Previous Trades Import_OMS Quer'!M866</f>
        <v>0</v>
      </c>
      <c r="N866">
        <f>'Previous Trades Import_OMS Quer'!N866</f>
        <v>0</v>
      </c>
      <c r="O866" t="str">
        <f>CLEAN('Previous Trades Import_OMS Quer'!O866)</f>
        <v/>
      </c>
      <c r="Q866" s="25">
        <f t="shared" si="26"/>
        <v>0</v>
      </c>
      <c r="R866" s="25" t="e">
        <f>VLOOKUP(O866,'Currency Balance'!$O$3:$Q$32,3,0)</f>
        <v>#N/A</v>
      </c>
      <c r="S866" t="e">
        <f t="shared" si="27"/>
        <v>#N/A</v>
      </c>
    </row>
    <row r="867" spans="1:19">
      <c r="A867">
        <f>'Previous Trades Import_OMS Quer'!A867</f>
        <v>0</v>
      </c>
      <c r="B867">
        <f>'Previous Trades Import_OMS Quer'!B867</f>
        <v>0</v>
      </c>
      <c r="C867" s="22">
        <f>'Previous Trades Import_OMS Quer'!C867</f>
        <v>0</v>
      </c>
      <c r="D867">
        <f>'Previous Trades Import_OMS Quer'!D867</f>
        <v>0</v>
      </c>
      <c r="E867" s="22">
        <f>'Previous Trades Import_OMS Quer'!E867</f>
        <v>0</v>
      </c>
      <c r="F867">
        <f>'Previous Trades Import_OMS Quer'!F867</f>
        <v>0</v>
      </c>
      <c r="G867">
        <f>'Previous Trades Import_OMS Quer'!G867</f>
        <v>0</v>
      </c>
      <c r="H867">
        <f>'Previous Trades Import_OMS Quer'!H867</f>
        <v>0</v>
      </c>
      <c r="I867">
        <f>'Previous Trades Import_OMS Quer'!I867</f>
        <v>0</v>
      </c>
      <c r="J867">
        <f>'Previous Trades Import_OMS Quer'!J867</f>
        <v>0</v>
      </c>
      <c r="K867">
        <f>'Previous Trades Import_OMS Quer'!K867</f>
        <v>0</v>
      </c>
      <c r="L867">
        <f>'Previous Trades Import_OMS Quer'!L867</f>
        <v>0</v>
      </c>
      <c r="M867">
        <f>'Previous Trades Import_OMS Quer'!M867</f>
        <v>0</v>
      </c>
      <c r="N867">
        <f>'Previous Trades Import_OMS Quer'!N867</f>
        <v>0</v>
      </c>
      <c r="O867" t="str">
        <f>CLEAN('Previous Trades Import_OMS Quer'!O867)</f>
        <v/>
      </c>
      <c r="Q867" s="25">
        <f t="shared" si="26"/>
        <v>0</v>
      </c>
      <c r="R867" s="25" t="e">
        <f>VLOOKUP(O867,'Currency Balance'!$O$3:$Q$32,3,0)</f>
        <v>#N/A</v>
      </c>
      <c r="S867" t="e">
        <f t="shared" si="27"/>
        <v>#N/A</v>
      </c>
    </row>
    <row r="868" spans="1:19">
      <c r="A868">
        <f>'Previous Trades Import_OMS Quer'!A868</f>
        <v>0</v>
      </c>
      <c r="B868">
        <f>'Previous Trades Import_OMS Quer'!B868</f>
        <v>0</v>
      </c>
      <c r="C868" s="22">
        <f>'Previous Trades Import_OMS Quer'!C868</f>
        <v>0</v>
      </c>
      <c r="D868">
        <f>'Previous Trades Import_OMS Quer'!D868</f>
        <v>0</v>
      </c>
      <c r="E868" s="22">
        <f>'Previous Trades Import_OMS Quer'!E868</f>
        <v>0</v>
      </c>
      <c r="F868">
        <f>'Previous Trades Import_OMS Quer'!F868</f>
        <v>0</v>
      </c>
      <c r="G868">
        <f>'Previous Trades Import_OMS Quer'!G868</f>
        <v>0</v>
      </c>
      <c r="H868">
        <f>'Previous Trades Import_OMS Quer'!H868</f>
        <v>0</v>
      </c>
      <c r="I868">
        <f>'Previous Trades Import_OMS Quer'!I868</f>
        <v>0</v>
      </c>
      <c r="J868">
        <f>'Previous Trades Import_OMS Quer'!J868</f>
        <v>0</v>
      </c>
      <c r="K868">
        <f>'Previous Trades Import_OMS Quer'!K868</f>
        <v>0</v>
      </c>
      <c r="L868">
        <f>'Previous Trades Import_OMS Quer'!L868</f>
        <v>0</v>
      </c>
      <c r="M868">
        <f>'Previous Trades Import_OMS Quer'!M868</f>
        <v>0</v>
      </c>
      <c r="N868">
        <f>'Previous Trades Import_OMS Quer'!N868</f>
        <v>0</v>
      </c>
      <c r="O868" t="str">
        <f>CLEAN('Previous Trades Import_OMS Quer'!O868)</f>
        <v/>
      </c>
      <c r="Q868" s="25">
        <f t="shared" si="26"/>
        <v>0</v>
      </c>
      <c r="R868" s="25" t="e">
        <f>VLOOKUP(O868,'Currency Balance'!$O$3:$Q$32,3,0)</f>
        <v>#N/A</v>
      </c>
      <c r="S868" t="e">
        <f t="shared" si="27"/>
        <v>#N/A</v>
      </c>
    </row>
    <row r="869" spans="1:19">
      <c r="A869">
        <f>'Previous Trades Import_OMS Quer'!A869</f>
        <v>0</v>
      </c>
      <c r="B869">
        <f>'Previous Trades Import_OMS Quer'!B869</f>
        <v>0</v>
      </c>
      <c r="C869" s="22">
        <f>'Previous Trades Import_OMS Quer'!C869</f>
        <v>0</v>
      </c>
      <c r="D869">
        <f>'Previous Trades Import_OMS Quer'!D869</f>
        <v>0</v>
      </c>
      <c r="E869" s="22">
        <f>'Previous Trades Import_OMS Quer'!E869</f>
        <v>0</v>
      </c>
      <c r="F869">
        <f>'Previous Trades Import_OMS Quer'!F869</f>
        <v>0</v>
      </c>
      <c r="G869">
        <f>'Previous Trades Import_OMS Quer'!G869</f>
        <v>0</v>
      </c>
      <c r="H869">
        <f>'Previous Trades Import_OMS Quer'!H869</f>
        <v>0</v>
      </c>
      <c r="I869">
        <f>'Previous Trades Import_OMS Quer'!I869</f>
        <v>0</v>
      </c>
      <c r="J869">
        <f>'Previous Trades Import_OMS Quer'!J869</f>
        <v>0</v>
      </c>
      <c r="K869">
        <f>'Previous Trades Import_OMS Quer'!K869</f>
        <v>0</v>
      </c>
      <c r="L869">
        <f>'Previous Trades Import_OMS Quer'!L869</f>
        <v>0</v>
      </c>
      <c r="M869">
        <f>'Previous Trades Import_OMS Quer'!M869</f>
        <v>0</v>
      </c>
      <c r="N869">
        <f>'Previous Trades Import_OMS Quer'!N869</f>
        <v>0</v>
      </c>
      <c r="O869" t="str">
        <f>CLEAN('Previous Trades Import_OMS Quer'!O869)</f>
        <v/>
      </c>
      <c r="Q869" s="25">
        <f t="shared" si="26"/>
        <v>0</v>
      </c>
      <c r="R869" s="25" t="e">
        <f>VLOOKUP(O869,'Currency Balance'!$O$3:$Q$32,3,0)</f>
        <v>#N/A</v>
      </c>
      <c r="S869" t="e">
        <f t="shared" si="27"/>
        <v>#N/A</v>
      </c>
    </row>
    <row r="870" spans="1:19">
      <c r="A870">
        <f>'Previous Trades Import_OMS Quer'!A870</f>
        <v>0</v>
      </c>
      <c r="B870">
        <f>'Previous Trades Import_OMS Quer'!B870</f>
        <v>0</v>
      </c>
      <c r="C870" s="22">
        <f>'Previous Trades Import_OMS Quer'!C870</f>
        <v>0</v>
      </c>
      <c r="D870">
        <f>'Previous Trades Import_OMS Quer'!D870</f>
        <v>0</v>
      </c>
      <c r="E870" s="22">
        <f>'Previous Trades Import_OMS Quer'!E870</f>
        <v>0</v>
      </c>
      <c r="F870">
        <f>'Previous Trades Import_OMS Quer'!F870</f>
        <v>0</v>
      </c>
      <c r="G870">
        <f>'Previous Trades Import_OMS Quer'!G870</f>
        <v>0</v>
      </c>
      <c r="H870">
        <f>'Previous Trades Import_OMS Quer'!H870</f>
        <v>0</v>
      </c>
      <c r="I870">
        <f>'Previous Trades Import_OMS Quer'!I870</f>
        <v>0</v>
      </c>
      <c r="J870">
        <f>'Previous Trades Import_OMS Quer'!J870</f>
        <v>0</v>
      </c>
      <c r="K870">
        <f>'Previous Trades Import_OMS Quer'!K870</f>
        <v>0</v>
      </c>
      <c r="L870">
        <f>'Previous Trades Import_OMS Quer'!L870</f>
        <v>0</v>
      </c>
      <c r="M870">
        <f>'Previous Trades Import_OMS Quer'!M870</f>
        <v>0</v>
      </c>
      <c r="N870">
        <f>'Previous Trades Import_OMS Quer'!N870</f>
        <v>0</v>
      </c>
      <c r="O870" t="str">
        <f>CLEAN('Previous Trades Import_OMS Quer'!O870)</f>
        <v/>
      </c>
      <c r="Q870" s="25">
        <f t="shared" si="26"/>
        <v>0</v>
      </c>
      <c r="R870" s="25" t="e">
        <f>VLOOKUP(O870,'Currency Balance'!$O$3:$Q$32,3,0)</f>
        <v>#N/A</v>
      </c>
      <c r="S870" t="e">
        <f t="shared" si="27"/>
        <v>#N/A</v>
      </c>
    </row>
    <row r="871" spans="1:19">
      <c r="A871">
        <f>'Previous Trades Import_OMS Quer'!A871</f>
        <v>0</v>
      </c>
      <c r="B871">
        <f>'Previous Trades Import_OMS Quer'!B871</f>
        <v>0</v>
      </c>
      <c r="C871" s="22">
        <f>'Previous Trades Import_OMS Quer'!C871</f>
        <v>0</v>
      </c>
      <c r="D871">
        <f>'Previous Trades Import_OMS Quer'!D871</f>
        <v>0</v>
      </c>
      <c r="E871" s="22">
        <f>'Previous Trades Import_OMS Quer'!E871</f>
        <v>0</v>
      </c>
      <c r="F871">
        <f>'Previous Trades Import_OMS Quer'!F871</f>
        <v>0</v>
      </c>
      <c r="G871">
        <f>'Previous Trades Import_OMS Quer'!G871</f>
        <v>0</v>
      </c>
      <c r="H871">
        <f>'Previous Trades Import_OMS Quer'!H871</f>
        <v>0</v>
      </c>
      <c r="I871">
        <f>'Previous Trades Import_OMS Quer'!I871</f>
        <v>0</v>
      </c>
      <c r="J871">
        <f>'Previous Trades Import_OMS Quer'!J871</f>
        <v>0</v>
      </c>
      <c r="K871">
        <f>'Previous Trades Import_OMS Quer'!K871</f>
        <v>0</v>
      </c>
      <c r="L871">
        <f>'Previous Trades Import_OMS Quer'!L871</f>
        <v>0</v>
      </c>
      <c r="M871">
        <f>'Previous Trades Import_OMS Quer'!M871</f>
        <v>0</v>
      </c>
      <c r="N871">
        <f>'Previous Trades Import_OMS Quer'!N871</f>
        <v>0</v>
      </c>
      <c r="O871" t="str">
        <f>CLEAN('Previous Trades Import_OMS Quer'!O871)</f>
        <v/>
      </c>
      <c r="Q871" s="25">
        <f t="shared" si="26"/>
        <v>0</v>
      </c>
      <c r="R871" s="25" t="e">
        <f>VLOOKUP(O871,'Currency Balance'!$O$3:$Q$32,3,0)</f>
        <v>#N/A</v>
      </c>
      <c r="S871" t="e">
        <f t="shared" si="27"/>
        <v>#N/A</v>
      </c>
    </row>
    <row r="872" spans="1:19">
      <c r="A872">
        <f>'Previous Trades Import_OMS Quer'!A872</f>
        <v>0</v>
      </c>
      <c r="B872">
        <f>'Previous Trades Import_OMS Quer'!B872</f>
        <v>0</v>
      </c>
      <c r="C872" s="22">
        <f>'Previous Trades Import_OMS Quer'!C872</f>
        <v>0</v>
      </c>
      <c r="D872">
        <f>'Previous Trades Import_OMS Quer'!D872</f>
        <v>0</v>
      </c>
      <c r="E872" s="22">
        <f>'Previous Trades Import_OMS Quer'!E872</f>
        <v>0</v>
      </c>
      <c r="F872">
        <f>'Previous Trades Import_OMS Quer'!F872</f>
        <v>0</v>
      </c>
      <c r="G872">
        <f>'Previous Trades Import_OMS Quer'!G872</f>
        <v>0</v>
      </c>
      <c r="H872">
        <f>'Previous Trades Import_OMS Quer'!H872</f>
        <v>0</v>
      </c>
      <c r="I872">
        <f>'Previous Trades Import_OMS Quer'!I872</f>
        <v>0</v>
      </c>
      <c r="J872">
        <f>'Previous Trades Import_OMS Quer'!J872</f>
        <v>0</v>
      </c>
      <c r="K872">
        <f>'Previous Trades Import_OMS Quer'!K872</f>
        <v>0</v>
      </c>
      <c r="L872">
        <f>'Previous Trades Import_OMS Quer'!L872</f>
        <v>0</v>
      </c>
      <c r="M872">
        <f>'Previous Trades Import_OMS Quer'!M872</f>
        <v>0</v>
      </c>
      <c r="N872">
        <f>'Previous Trades Import_OMS Quer'!N872</f>
        <v>0</v>
      </c>
      <c r="O872" t="str">
        <f>CLEAN('Previous Trades Import_OMS Quer'!O872)</f>
        <v/>
      </c>
      <c r="Q872" s="25">
        <f t="shared" si="26"/>
        <v>0</v>
      </c>
      <c r="R872" s="25" t="e">
        <f>VLOOKUP(O872,'Currency Balance'!$O$3:$Q$32,3,0)</f>
        <v>#N/A</v>
      </c>
      <c r="S872" t="e">
        <f t="shared" si="27"/>
        <v>#N/A</v>
      </c>
    </row>
    <row r="873" spans="1:19">
      <c r="A873">
        <f>'Previous Trades Import_OMS Quer'!A873</f>
        <v>0</v>
      </c>
      <c r="B873">
        <f>'Previous Trades Import_OMS Quer'!B873</f>
        <v>0</v>
      </c>
      <c r="C873" s="22">
        <f>'Previous Trades Import_OMS Quer'!C873</f>
        <v>0</v>
      </c>
      <c r="D873">
        <f>'Previous Trades Import_OMS Quer'!D873</f>
        <v>0</v>
      </c>
      <c r="E873" s="22">
        <f>'Previous Trades Import_OMS Quer'!E873</f>
        <v>0</v>
      </c>
      <c r="F873">
        <f>'Previous Trades Import_OMS Quer'!F873</f>
        <v>0</v>
      </c>
      <c r="G873">
        <f>'Previous Trades Import_OMS Quer'!G873</f>
        <v>0</v>
      </c>
      <c r="H873">
        <f>'Previous Trades Import_OMS Quer'!H873</f>
        <v>0</v>
      </c>
      <c r="I873">
        <f>'Previous Trades Import_OMS Quer'!I873</f>
        <v>0</v>
      </c>
      <c r="J873">
        <f>'Previous Trades Import_OMS Quer'!J873</f>
        <v>0</v>
      </c>
      <c r="K873">
        <f>'Previous Trades Import_OMS Quer'!K873</f>
        <v>0</v>
      </c>
      <c r="L873">
        <f>'Previous Trades Import_OMS Quer'!L873</f>
        <v>0</v>
      </c>
      <c r="M873">
        <f>'Previous Trades Import_OMS Quer'!M873</f>
        <v>0</v>
      </c>
      <c r="N873">
        <f>'Previous Trades Import_OMS Quer'!N873</f>
        <v>0</v>
      </c>
      <c r="O873" t="str">
        <f>CLEAN('Previous Trades Import_OMS Quer'!O873)</f>
        <v/>
      </c>
      <c r="Q873" s="25">
        <f t="shared" si="26"/>
        <v>0</v>
      </c>
      <c r="R873" s="25" t="e">
        <f>VLOOKUP(O873,'Currency Balance'!$O$3:$Q$32,3,0)</f>
        <v>#N/A</v>
      </c>
      <c r="S873" t="e">
        <f t="shared" si="27"/>
        <v>#N/A</v>
      </c>
    </row>
    <row r="874" spans="1:19">
      <c r="A874">
        <f>'Previous Trades Import_OMS Quer'!A874</f>
        <v>0</v>
      </c>
      <c r="B874">
        <f>'Previous Trades Import_OMS Quer'!B874</f>
        <v>0</v>
      </c>
      <c r="C874" s="22">
        <f>'Previous Trades Import_OMS Quer'!C874</f>
        <v>0</v>
      </c>
      <c r="D874">
        <f>'Previous Trades Import_OMS Quer'!D874</f>
        <v>0</v>
      </c>
      <c r="E874" s="22">
        <f>'Previous Trades Import_OMS Quer'!E874</f>
        <v>0</v>
      </c>
      <c r="F874">
        <f>'Previous Trades Import_OMS Quer'!F874</f>
        <v>0</v>
      </c>
      <c r="G874">
        <f>'Previous Trades Import_OMS Quer'!G874</f>
        <v>0</v>
      </c>
      <c r="H874">
        <f>'Previous Trades Import_OMS Quer'!H874</f>
        <v>0</v>
      </c>
      <c r="I874">
        <f>'Previous Trades Import_OMS Quer'!I874</f>
        <v>0</v>
      </c>
      <c r="J874">
        <f>'Previous Trades Import_OMS Quer'!J874</f>
        <v>0</v>
      </c>
      <c r="K874">
        <f>'Previous Trades Import_OMS Quer'!K874</f>
        <v>0</v>
      </c>
      <c r="L874">
        <f>'Previous Trades Import_OMS Quer'!L874</f>
        <v>0</v>
      </c>
      <c r="M874">
        <f>'Previous Trades Import_OMS Quer'!M874</f>
        <v>0</v>
      </c>
      <c r="N874">
        <f>'Previous Trades Import_OMS Quer'!N874</f>
        <v>0</v>
      </c>
      <c r="O874" t="str">
        <f>CLEAN('Previous Trades Import_OMS Quer'!O874)</f>
        <v/>
      </c>
      <c r="Q874" s="25">
        <f t="shared" si="26"/>
        <v>0</v>
      </c>
      <c r="R874" s="25" t="e">
        <f>VLOOKUP(O874,'Currency Balance'!$O$3:$Q$32,3,0)</f>
        <v>#N/A</v>
      </c>
      <c r="S874" t="e">
        <f t="shared" si="27"/>
        <v>#N/A</v>
      </c>
    </row>
    <row r="875" spans="1:19">
      <c r="A875">
        <f>'Previous Trades Import_OMS Quer'!A875</f>
        <v>0</v>
      </c>
      <c r="B875">
        <f>'Previous Trades Import_OMS Quer'!B875</f>
        <v>0</v>
      </c>
      <c r="C875" s="22">
        <f>'Previous Trades Import_OMS Quer'!C875</f>
        <v>0</v>
      </c>
      <c r="D875">
        <f>'Previous Trades Import_OMS Quer'!D875</f>
        <v>0</v>
      </c>
      <c r="E875" s="22">
        <f>'Previous Trades Import_OMS Quer'!E875</f>
        <v>0</v>
      </c>
      <c r="F875">
        <f>'Previous Trades Import_OMS Quer'!F875</f>
        <v>0</v>
      </c>
      <c r="G875">
        <f>'Previous Trades Import_OMS Quer'!G875</f>
        <v>0</v>
      </c>
      <c r="H875">
        <f>'Previous Trades Import_OMS Quer'!H875</f>
        <v>0</v>
      </c>
      <c r="I875">
        <f>'Previous Trades Import_OMS Quer'!I875</f>
        <v>0</v>
      </c>
      <c r="J875">
        <f>'Previous Trades Import_OMS Quer'!J875</f>
        <v>0</v>
      </c>
      <c r="K875">
        <f>'Previous Trades Import_OMS Quer'!K875</f>
        <v>0</v>
      </c>
      <c r="L875">
        <f>'Previous Trades Import_OMS Quer'!L875</f>
        <v>0</v>
      </c>
      <c r="M875">
        <f>'Previous Trades Import_OMS Quer'!M875</f>
        <v>0</v>
      </c>
      <c r="N875">
        <f>'Previous Trades Import_OMS Quer'!N875</f>
        <v>0</v>
      </c>
      <c r="O875" t="str">
        <f>CLEAN('Previous Trades Import_OMS Quer'!O875)</f>
        <v/>
      </c>
      <c r="Q875" s="25">
        <f t="shared" si="26"/>
        <v>0</v>
      </c>
      <c r="R875" s="25" t="e">
        <f>VLOOKUP(O875,'Currency Balance'!$O$3:$Q$32,3,0)</f>
        <v>#N/A</v>
      </c>
      <c r="S875" t="e">
        <f t="shared" si="27"/>
        <v>#N/A</v>
      </c>
    </row>
    <row r="876" spans="1:19">
      <c r="A876">
        <f>'Previous Trades Import_OMS Quer'!A876</f>
        <v>0</v>
      </c>
      <c r="B876">
        <f>'Previous Trades Import_OMS Quer'!B876</f>
        <v>0</v>
      </c>
      <c r="C876" s="22">
        <f>'Previous Trades Import_OMS Quer'!C876</f>
        <v>0</v>
      </c>
      <c r="D876">
        <f>'Previous Trades Import_OMS Quer'!D876</f>
        <v>0</v>
      </c>
      <c r="E876" s="22">
        <f>'Previous Trades Import_OMS Quer'!E876</f>
        <v>0</v>
      </c>
      <c r="F876">
        <f>'Previous Trades Import_OMS Quer'!F876</f>
        <v>0</v>
      </c>
      <c r="G876">
        <f>'Previous Trades Import_OMS Quer'!G876</f>
        <v>0</v>
      </c>
      <c r="H876">
        <f>'Previous Trades Import_OMS Quer'!H876</f>
        <v>0</v>
      </c>
      <c r="I876">
        <f>'Previous Trades Import_OMS Quer'!I876</f>
        <v>0</v>
      </c>
      <c r="J876">
        <f>'Previous Trades Import_OMS Quer'!J876</f>
        <v>0</v>
      </c>
      <c r="K876">
        <f>'Previous Trades Import_OMS Quer'!K876</f>
        <v>0</v>
      </c>
      <c r="L876">
        <f>'Previous Trades Import_OMS Quer'!L876</f>
        <v>0</v>
      </c>
      <c r="M876">
        <f>'Previous Trades Import_OMS Quer'!M876</f>
        <v>0</v>
      </c>
      <c r="N876">
        <f>'Previous Trades Import_OMS Quer'!N876</f>
        <v>0</v>
      </c>
      <c r="O876" t="str">
        <f>CLEAN('Previous Trades Import_OMS Quer'!O876)</f>
        <v/>
      </c>
      <c r="Q876" s="25">
        <f t="shared" si="26"/>
        <v>0</v>
      </c>
      <c r="R876" s="25" t="e">
        <f>VLOOKUP(O876,'Currency Balance'!$O$3:$Q$32,3,0)</f>
        <v>#N/A</v>
      </c>
      <c r="S876" t="e">
        <f t="shared" si="27"/>
        <v>#N/A</v>
      </c>
    </row>
    <row r="877" spans="1:19">
      <c r="A877">
        <f>'Previous Trades Import_OMS Quer'!A877</f>
        <v>0</v>
      </c>
      <c r="B877">
        <f>'Previous Trades Import_OMS Quer'!B877</f>
        <v>0</v>
      </c>
      <c r="C877" s="22">
        <f>'Previous Trades Import_OMS Quer'!C877</f>
        <v>0</v>
      </c>
      <c r="D877">
        <f>'Previous Trades Import_OMS Quer'!D877</f>
        <v>0</v>
      </c>
      <c r="E877" s="22">
        <f>'Previous Trades Import_OMS Quer'!E877</f>
        <v>0</v>
      </c>
      <c r="F877">
        <f>'Previous Trades Import_OMS Quer'!F877</f>
        <v>0</v>
      </c>
      <c r="G877">
        <f>'Previous Trades Import_OMS Quer'!G877</f>
        <v>0</v>
      </c>
      <c r="H877">
        <f>'Previous Trades Import_OMS Quer'!H877</f>
        <v>0</v>
      </c>
      <c r="I877">
        <f>'Previous Trades Import_OMS Quer'!I877</f>
        <v>0</v>
      </c>
      <c r="J877">
        <f>'Previous Trades Import_OMS Quer'!J877</f>
        <v>0</v>
      </c>
      <c r="K877">
        <f>'Previous Trades Import_OMS Quer'!K877</f>
        <v>0</v>
      </c>
      <c r="L877">
        <f>'Previous Trades Import_OMS Quer'!L877</f>
        <v>0</v>
      </c>
      <c r="M877">
        <f>'Previous Trades Import_OMS Quer'!M877</f>
        <v>0</v>
      </c>
      <c r="N877">
        <f>'Previous Trades Import_OMS Quer'!N877</f>
        <v>0</v>
      </c>
      <c r="O877" t="str">
        <f>CLEAN('Previous Trades Import_OMS Quer'!O877)</f>
        <v/>
      </c>
      <c r="Q877" s="25">
        <f t="shared" si="26"/>
        <v>0</v>
      </c>
      <c r="R877" s="25" t="e">
        <f>VLOOKUP(O877,'Currency Balance'!$O$3:$Q$32,3,0)</f>
        <v>#N/A</v>
      </c>
      <c r="S877" t="e">
        <f t="shared" si="27"/>
        <v>#N/A</v>
      </c>
    </row>
    <row r="878" spans="1:19">
      <c r="A878">
        <f>'Previous Trades Import_OMS Quer'!A878</f>
        <v>0</v>
      </c>
      <c r="B878">
        <f>'Previous Trades Import_OMS Quer'!B878</f>
        <v>0</v>
      </c>
      <c r="C878" s="22">
        <f>'Previous Trades Import_OMS Quer'!C878</f>
        <v>0</v>
      </c>
      <c r="D878">
        <f>'Previous Trades Import_OMS Quer'!D878</f>
        <v>0</v>
      </c>
      <c r="E878" s="22">
        <f>'Previous Trades Import_OMS Quer'!E878</f>
        <v>0</v>
      </c>
      <c r="F878">
        <f>'Previous Trades Import_OMS Quer'!F878</f>
        <v>0</v>
      </c>
      <c r="G878">
        <f>'Previous Trades Import_OMS Quer'!G878</f>
        <v>0</v>
      </c>
      <c r="H878">
        <f>'Previous Trades Import_OMS Quer'!H878</f>
        <v>0</v>
      </c>
      <c r="I878">
        <f>'Previous Trades Import_OMS Quer'!I878</f>
        <v>0</v>
      </c>
      <c r="J878">
        <f>'Previous Trades Import_OMS Quer'!J878</f>
        <v>0</v>
      </c>
      <c r="K878">
        <f>'Previous Trades Import_OMS Quer'!K878</f>
        <v>0</v>
      </c>
      <c r="L878">
        <f>'Previous Trades Import_OMS Quer'!L878</f>
        <v>0</v>
      </c>
      <c r="M878">
        <f>'Previous Trades Import_OMS Quer'!M878</f>
        <v>0</v>
      </c>
      <c r="N878">
        <f>'Previous Trades Import_OMS Quer'!N878</f>
        <v>0</v>
      </c>
      <c r="O878" t="str">
        <f>CLEAN('Previous Trades Import_OMS Quer'!O878)</f>
        <v/>
      </c>
      <c r="Q878" s="25">
        <f t="shared" si="26"/>
        <v>0</v>
      </c>
      <c r="R878" s="25" t="e">
        <f>VLOOKUP(O878,'Currency Balance'!$O$3:$Q$32,3,0)</f>
        <v>#N/A</v>
      </c>
      <c r="S878" t="e">
        <f t="shared" si="27"/>
        <v>#N/A</v>
      </c>
    </row>
    <row r="879" spans="1:19">
      <c r="A879">
        <f>'Previous Trades Import_OMS Quer'!A879</f>
        <v>0</v>
      </c>
      <c r="B879">
        <f>'Previous Trades Import_OMS Quer'!B879</f>
        <v>0</v>
      </c>
      <c r="C879" s="22">
        <f>'Previous Trades Import_OMS Quer'!C879</f>
        <v>0</v>
      </c>
      <c r="D879">
        <f>'Previous Trades Import_OMS Quer'!D879</f>
        <v>0</v>
      </c>
      <c r="E879" s="22">
        <f>'Previous Trades Import_OMS Quer'!E879</f>
        <v>0</v>
      </c>
      <c r="F879">
        <f>'Previous Trades Import_OMS Quer'!F879</f>
        <v>0</v>
      </c>
      <c r="G879">
        <f>'Previous Trades Import_OMS Quer'!G879</f>
        <v>0</v>
      </c>
      <c r="H879">
        <f>'Previous Trades Import_OMS Quer'!H879</f>
        <v>0</v>
      </c>
      <c r="I879">
        <f>'Previous Trades Import_OMS Quer'!I879</f>
        <v>0</v>
      </c>
      <c r="J879">
        <f>'Previous Trades Import_OMS Quer'!J879</f>
        <v>0</v>
      </c>
      <c r="K879">
        <f>'Previous Trades Import_OMS Quer'!K879</f>
        <v>0</v>
      </c>
      <c r="L879">
        <f>'Previous Trades Import_OMS Quer'!L879</f>
        <v>0</v>
      </c>
      <c r="M879">
        <f>'Previous Trades Import_OMS Quer'!M879</f>
        <v>0</v>
      </c>
      <c r="N879">
        <f>'Previous Trades Import_OMS Quer'!N879</f>
        <v>0</v>
      </c>
      <c r="O879" t="str">
        <f>CLEAN('Previous Trades Import_OMS Quer'!O879)</f>
        <v/>
      </c>
      <c r="Q879" s="25">
        <f t="shared" si="26"/>
        <v>0</v>
      </c>
      <c r="R879" s="25" t="e">
        <f>VLOOKUP(O879,'Currency Balance'!$O$3:$Q$32,3,0)</f>
        <v>#N/A</v>
      </c>
      <c r="S879" t="e">
        <f t="shared" si="27"/>
        <v>#N/A</v>
      </c>
    </row>
    <row r="880" spans="1:19">
      <c r="A880">
        <f>'Previous Trades Import_OMS Quer'!A880</f>
        <v>0</v>
      </c>
      <c r="B880">
        <f>'Previous Trades Import_OMS Quer'!B880</f>
        <v>0</v>
      </c>
      <c r="C880" s="22">
        <f>'Previous Trades Import_OMS Quer'!C880</f>
        <v>0</v>
      </c>
      <c r="D880">
        <f>'Previous Trades Import_OMS Quer'!D880</f>
        <v>0</v>
      </c>
      <c r="E880" s="22">
        <f>'Previous Trades Import_OMS Quer'!E880</f>
        <v>0</v>
      </c>
      <c r="F880">
        <f>'Previous Trades Import_OMS Quer'!F880</f>
        <v>0</v>
      </c>
      <c r="G880">
        <f>'Previous Trades Import_OMS Quer'!G880</f>
        <v>0</v>
      </c>
      <c r="H880">
        <f>'Previous Trades Import_OMS Quer'!H880</f>
        <v>0</v>
      </c>
      <c r="I880">
        <f>'Previous Trades Import_OMS Quer'!I880</f>
        <v>0</v>
      </c>
      <c r="J880">
        <f>'Previous Trades Import_OMS Quer'!J880</f>
        <v>0</v>
      </c>
      <c r="K880">
        <f>'Previous Trades Import_OMS Quer'!K880</f>
        <v>0</v>
      </c>
      <c r="L880">
        <f>'Previous Trades Import_OMS Quer'!L880</f>
        <v>0</v>
      </c>
      <c r="M880">
        <f>'Previous Trades Import_OMS Quer'!M880</f>
        <v>0</v>
      </c>
      <c r="N880">
        <f>'Previous Trades Import_OMS Quer'!N880</f>
        <v>0</v>
      </c>
      <c r="O880" t="str">
        <f>CLEAN('Previous Trades Import_OMS Quer'!O880)</f>
        <v/>
      </c>
      <c r="Q880" s="25">
        <f t="shared" si="26"/>
        <v>0</v>
      </c>
      <c r="R880" s="25" t="e">
        <f>VLOOKUP(O880,'Currency Balance'!$O$3:$Q$32,3,0)</f>
        <v>#N/A</v>
      </c>
      <c r="S880" t="e">
        <f t="shared" si="27"/>
        <v>#N/A</v>
      </c>
    </row>
    <row r="881" spans="1:19">
      <c r="A881">
        <f>'Previous Trades Import_OMS Quer'!A881</f>
        <v>0</v>
      </c>
      <c r="B881">
        <f>'Previous Trades Import_OMS Quer'!B881</f>
        <v>0</v>
      </c>
      <c r="C881" s="22">
        <f>'Previous Trades Import_OMS Quer'!C881</f>
        <v>0</v>
      </c>
      <c r="D881">
        <f>'Previous Trades Import_OMS Quer'!D881</f>
        <v>0</v>
      </c>
      <c r="E881" s="22">
        <f>'Previous Trades Import_OMS Quer'!E881</f>
        <v>0</v>
      </c>
      <c r="F881">
        <f>'Previous Trades Import_OMS Quer'!F881</f>
        <v>0</v>
      </c>
      <c r="G881">
        <f>'Previous Trades Import_OMS Quer'!G881</f>
        <v>0</v>
      </c>
      <c r="H881">
        <f>'Previous Trades Import_OMS Quer'!H881</f>
        <v>0</v>
      </c>
      <c r="I881">
        <f>'Previous Trades Import_OMS Quer'!I881</f>
        <v>0</v>
      </c>
      <c r="J881">
        <f>'Previous Trades Import_OMS Quer'!J881</f>
        <v>0</v>
      </c>
      <c r="K881">
        <f>'Previous Trades Import_OMS Quer'!K881</f>
        <v>0</v>
      </c>
      <c r="L881">
        <f>'Previous Trades Import_OMS Quer'!L881</f>
        <v>0</v>
      </c>
      <c r="M881">
        <f>'Previous Trades Import_OMS Quer'!M881</f>
        <v>0</v>
      </c>
      <c r="N881">
        <f>'Previous Trades Import_OMS Quer'!N881</f>
        <v>0</v>
      </c>
      <c r="O881" t="str">
        <f>CLEAN('Previous Trades Import_OMS Quer'!O881)</f>
        <v/>
      </c>
      <c r="Q881" s="25">
        <f t="shared" si="26"/>
        <v>0</v>
      </c>
      <c r="R881" s="25" t="e">
        <f>VLOOKUP(O881,'Currency Balance'!$O$3:$Q$32,3,0)</f>
        <v>#N/A</v>
      </c>
      <c r="S881" t="e">
        <f t="shared" si="27"/>
        <v>#N/A</v>
      </c>
    </row>
    <row r="882" spans="1:19">
      <c r="A882">
        <f>'Previous Trades Import_OMS Quer'!A882</f>
        <v>0</v>
      </c>
      <c r="B882">
        <f>'Previous Trades Import_OMS Quer'!B882</f>
        <v>0</v>
      </c>
      <c r="C882" s="22">
        <f>'Previous Trades Import_OMS Quer'!C882</f>
        <v>0</v>
      </c>
      <c r="D882">
        <f>'Previous Trades Import_OMS Quer'!D882</f>
        <v>0</v>
      </c>
      <c r="E882" s="22">
        <f>'Previous Trades Import_OMS Quer'!E882</f>
        <v>0</v>
      </c>
      <c r="F882">
        <f>'Previous Trades Import_OMS Quer'!F882</f>
        <v>0</v>
      </c>
      <c r="G882">
        <f>'Previous Trades Import_OMS Quer'!G882</f>
        <v>0</v>
      </c>
      <c r="H882">
        <f>'Previous Trades Import_OMS Quer'!H882</f>
        <v>0</v>
      </c>
      <c r="I882">
        <f>'Previous Trades Import_OMS Quer'!I882</f>
        <v>0</v>
      </c>
      <c r="J882">
        <f>'Previous Trades Import_OMS Quer'!J882</f>
        <v>0</v>
      </c>
      <c r="K882">
        <f>'Previous Trades Import_OMS Quer'!K882</f>
        <v>0</v>
      </c>
      <c r="L882">
        <f>'Previous Trades Import_OMS Quer'!L882</f>
        <v>0</v>
      </c>
      <c r="M882">
        <f>'Previous Trades Import_OMS Quer'!M882</f>
        <v>0</v>
      </c>
      <c r="N882">
        <f>'Previous Trades Import_OMS Quer'!N882</f>
        <v>0</v>
      </c>
      <c r="O882" t="str">
        <f>CLEAN('Previous Trades Import_OMS Quer'!O882)</f>
        <v/>
      </c>
      <c r="Q882" s="25">
        <f t="shared" si="26"/>
        <v>0</v>
      </c>
      <c r="R882" s="25" t="e">
        <f>VLOOKUP(O882,'Currency Balance'!$O$3:$Q$32,3,0)</f>
        <v>#N/A</v>
      </c>
      <c r="S882" t="e">
        <f t="shared" si="27"/>
        <v>#N/A</v>
      </c>
    </row>
    <row r="883" spans="1:19">
      <c r="A883">
        <f>'Previous Trades Import_OMS Quer'!A883</f>
        <v>0</v>
      </c>
      <c r="B883">
        <f>'Previous Trades Import_OMS Quer'!B883</f>
        <v>0</v>
      </c>
      <c r="C883" s="22">
        <f>'Previous Trades Import_OMS Quer'!C883</f>
        <v>0</v>
      </c>
      <c r="D883">
        <f>'Previous Trades Import_OMS Quer'!D883</f>
        <v>0</v>
      </c>
      <c r="E883" s="22">
        <f>'Previous Trades Import_OMS Quer'!E883</f>
        <v>0</v>
      </c>
      <c r="F883">
        <f>'Previous Trades Import_OMS Quer'!F883</f>
        <v>0</v>
      </c>
      <c r="G883">
        <f>'Previous Trades Import_OMS Quer'!G883</f>
        <v>0</v>
      </c>
      <c r="H883">
        <f>'Previous Trades Import_OMS Quer'!H883</f>
        <v>0</v>
      </c>
      <c r="I883">
        <f>'Previous Trades Import_OMS Quer'!I883</f>
        <v>0</v>
      </c>
      <c r="J883">
        <f>'Previous Trades Import_OMS Quer'!J883</f>
        <v>0</v>
      </c>
      <c r="K883">
        <f>'Previous Trades Import_OMS Quer'!K883</f>
        <v>0</v>
      </c>
      <c r="L883">
        <f>'Previous Trades Import_OMS Quer'!L883</f>
        <v>0</v>
      </c>
      <c r="M883">
        <f>'Previous Trades Import_OMS Quer'!M883</f>
        <v>0</v>
      </c>
      <c r="N883">
        <f>'Previous Trades Import_OMS Quer'!N883</f>
        <v>0</v>
      </c>
      <c r="O883" t="str">
        <f>CLEAN('Previous Trades Import_OMS Quer'!O883)</f>
        <v/>
      </c>
      <c r="Q883" s="25">
        <f t="shared" si="26"/>
        <v>0</v>
      </c>
      <c r="R883" s="25" t="e">
        <f>VLOOKUP(O883,'Currency Balance'!$O$3:$Q$32,3,0)</f>
        <v>#N/A</v>
      </c>
      <c r="S883" t="e">
        <f t="shared" si="27"/>
        <v>#N/A</v>
      </c>
    </row>
    <row r="884" spans="1:19">
      <c r="A884">
        <f>'Previous Trades Import_OMS Quer'!A884</f>
        <v>0</v>
      </c>
      <c r="B884">
        <f>'Previous Trades Import_OMS Quer'!B884</f>
        <v>0</v>
      </c>
      <c r="C884" s="22">
        <f>'Previous Trades Import_OMS Quer'!C884</f>
        <v>0</v>
      </c>
      <c r="D884">
        <f>'Previous Trades Import_OMS Quer'!D884</f>
        <v>0</v>
      </c>
      <c r="E884" s="22">
        <f>'Previous Trades Import_OMS Quer'!E884</f>
        <v>0</v>
      </c>
      <c r="F884">
        <f>'Previous Trades Import_OMS Quer'!F884</f>
        <v>0</v>
      </c>
      <c r="G884">
        <f>'Previous Trades Import_OMS Quer'!G884</f>
        <v>0</v>
      </c>
      <c r="H884">
        <f>'Previous Trades Import_OMS Quer'!H884</f>
        <v>0</v>
      </c>
      <c r="I884">
        <f>'Previous Trades Import_OMS Quer'!I884</f>
        <v>0</v>
      </c>
      <c r="J884">
        <f>'Previous Trades Import_OMS Quer'!J884</f>
        <v>0</v>
      </c>
      <c r="K884">
        <f>'Previous Trades Import_OMS Quer'!K884</f>
        <v>0</v>
      </c>
      <c r="L884">
        <f>'Previous Trades Import_OMS Quer'!L884</f>
        <v>0</v>
      </c>
      <c r="M884">
        <f>'Previous Trades Import_OMS Quer'!M884</f>
        <v>0</v>
      </c>
      <c r="N884">
        <f>'Previous Trades Import_OMS Quer'!N884</f>
        <v>0</v>
      </c>
      <c r="O884" t="str">
        <f>CLEAN('Previous Trades Import_OMS Quer'!O884)</f>
        <v/>
      </c>
      <c r="Q884" s="25">
        <f t="shared" si="26"/>
        <v>0</v>
      </c>
      <c r="R884" s="25" t="e">
        <f>VLOOKUP(O884,'Currency Balance'!$O$3:$Q$32,3,0)</f>
        <v>#N/A</v>
      </c>
      <c r="S884" t="e">
        <f t="shared" si="27"/>
        <v>#N/A</v>
      </c>
    </row>
    <row r="885" spans="1:19">
      <c r="A885">
        <f>'Previous Trades Import_OMS Quer'!A885</f>
        <v>0</v>
      </c>
      <c r="B885">
        <f>'Previous Trades Import_OMS Quer'!B885</f>
        <v>0</v>
      </c>
      <c r="C885" s="22">
        <f>'Previous Trades Import_OMS Quer'!C885</f>
        <v>0</v>
      </c>
      <c r="D885">
        <f>'Previous Trades Import_OMS Quer'!D885</f>
        <v>0</v>
      </c>
      <c r="E885" s="22">
        <f>'Previous Trades Import_OMS Quer'!E885</f>
        <v>0</v>
      </c>
      <c r="F885">
        <f>'Previous Trades Import_OMS Quer'!F885</f>
        <v>0</v>
      </c>
      <c r="G885">
        <f>'Previous Trades Import_OMS Quer'!G885</f>
        <v>0</v>
      </c>
      <c r="H885">
        <f>'Previous Trades Import_OMS Quer'!H885</f>
        <v>0</v>
      </c>
      <c r="I885">
        <f>'Previous Trades Import_OMS Quer'!I885</f>
        <v>0</v>
      </c>
      <c r="J885">
        <f>'Previous Trades Import_OMS Quer'!J885</f>
        <v>0</v>
      </c>
      <c r="K885">
        <f>'Previous Trades Import_OMS Quer'!K885</f>
        <v>0</v>
      </c>
      <c r="L885">
        <f>'Previous Trades Import_OMS Quer'!L885</f>
        <v>0</v>
      </c>
      <c r="M885">
        <f>'Previous Trades Import_OMS Quer'!M885</f>
        <v>0</v>
      </c>
      <c r="N885">
        <f>'Previous Trades Import_OMS Quer'!N885</f>
        <v>0</v>
      </c>
      <c r="O885" t="str">
        <f>CLEAN('Previous Trades Import_OMS Quer'!O885)</f>
        <v/>
      </c>
      <c r="Q885" s="25">
        <f t="shared" si="26"/>
        <v>0</v>
      </c>
      <c r="R885" s="25" t="e">
        <f>VLOOKUP(O885,'Currency Balance'!$O$3:$Q$32,3,0)</f>
        <v>#N/A</v>
      </c>
      <c r="S885" t="e">
        <f t="shared" si="27"/>
        <v>#N/A</v>
      </c>
    </row>
    <row r="886" spans="1:19">
      <c r="A886">
        <f>'Previous Trades Import_OMS Quer'!A886</f>
        <v>0</v>
      </c>
      <c r="B886">
        <f>'Previous Trades Import_OMS Quer'!B886</f>
        <v>0</v>
      </c>
      <c r="C886" s="22">
        <f>'Previous Trades Import_OMS Quer'!C886</f>
        <v>0</v>
      </c>
      <c r="D886">
        <f>'Previous Trades Import_OMS Quer'!D886</f>
        <v>0</v>
      </c>
      <c r="E886" s="22">
        <f>'Previous Trades Import_OMS Quer'!E886</f>
        <v>0</v>
      </c>
      <c r="F886">
        <f>'Previous Trades Import_OMS Quer'!F886</f>
        <v>0</v>
      </c>
      <c r="G886">
        <f>'Previous Trades Import_OMS Quer'!G886</f>
        <v>0</v>
      </c>
      <c r="H886">
        <f>'Previous Trades Import_OMS Quer'!H886</f>
        <v>0</v>
      </c>
      <c r="I886">
        <f>'Previous Trades Import_OMS Quer'!I886</f>
        <v>0</v>
      </c>
      <c r="J886">
        <f>'Previous Trades Import_OMS Quer'!J886</f>
        <v>0</v>
      </c>
      <c r="K886">
        <f>'Previous Trades Import_OMS Quer'!K886</f>
        <v>0</v>
      </c>
      <c r="L886">
        <f>'Previous Trades Import_OMS Quer'!L886</f>
        <v>0</v>
      </c>
      <c r="M886">
        <f>'Previous Trades Import_OMS Quer'!M886</f>
        <v>0</v>
      </c>
      <c r="N886">
        <f>'Previous Trades Import_OMS Quer'!N886</f>
        <v>0</v>
      </c>
      <c r="O886" t="str">
        <f>CLEAN('Previous Trades Import_OMS Quer'!O886)</f>
        <v/>
      </c>
      <c r="Q886" s="25">
        <f t="shared" si="26"/>
        <v>0</v>
      </c>
      <c r="R886" s="25" t="e">
        <f>VLOOKUP(O886,'Currency Balance'!$O$3:$Q$32,3,0)</f>
        <v>#N/A</v>
      </c>
      <c r="S886" t="e">
        <f t="shared" si="27"/>
        <v>#N/A</v>
      </c>
    </row>
    <row r="887" spans="1:19">
      <c r="A887">
        <f>'Previous Trades Import_OMS Quer'!A887</f>
        <v>0</v>
      </c>
      <c r="B887">
        <f>'Previous Trades Import_OMS Quer'!B887</f>
        <v>0</v>
      </c>
      <c r="C887" s="22">
        <f>'Previous Trades Import_OMS Quer'!C887</f>
        <v>0</v>
      </c>
      <c r="D887">
        <f>'Previous Trades Import_OMS Quer'!D887</f>
        <v>0</v>
      </c>
      <c r="E887" s="22">
        <f>'Previous Trades Import_OMS Quer'!E887</f>
        <v>0</v>
      </c>
      <c r="F887">
        <f>'Previous Trades Import_OMS Quer'!F887</f>
        <v>0</v>
      </c>
      <c r="G887">
        <f>'Previous Trades Import_OMS Quer'!G887</f>
        <v>0</v>
      </c>
      <c r="H887">
        <f>'Previous Trades Import_OMS Quer'!H887</f>
        <v>0</v>
      </c>
      <c r="I887">
        <f>'Previous Trades Import_OMS Quer'!I887</f>
        <v>0</v>
      </c>
      <c r="J887">
        <f>'Previous Trades Import_OMS Quer'!J887</f>
        <v>0</v>
      </c>
      <c r="K887">
        <f>'Previous Trades Import_OMS Quer'!K887</f>
        <v>0</v>
      </c>
      <c r="L887">
        <f>'Previous Trades Import_OMS Quer'!L887</f>
        <v>0</v>
      </c>
      <c r="M887">
        <f>'Previous Trades Import_OMS Quer'!M887</f>
        <v>0</v>
      </c>
      <c r="N887">
        <f>'Previous Trades Import_OMS Quer'!N887</f>
        <v>0</v>
      </c>
      <c r="O887" t="str">
        <f>CLEAN('Previous Trades Import_OMS Quer'!O887)</f>
        <v/>
      </c>
      <c r="Q887" s="25">
        <f t="shared" si="26"/>
        <v>0</v>
      </c>
      <c r="R887" s="25" t="e">
        <f>VLOOKUP(O887,'Currency Balance'!$O$3:$Q$32,3,0)</f>
        <v>#N/A</v>
      </c>
      <c r="S887" t="e">
        <f t="shared" si="27"/>
        <v>#N/A</v>
      </c>
    </row>
    <row r="888" spans="1:19">
      <c r="A888">
        <f>'Previous Trades Import_OMS Quer'!A888</f>
        <v>0</v>
      </c>
      <c r="B888">
        <f>'Previous Trades Import_OMS Quer'!B888</f>
        <v>0</v>
      </c>
      <c r="C888" s="22">
        <f>'Previous Trades Import_OMS Quer'!C888</f>
        <v>0</v>
      </c>
      <c r="D888">
        <f>'Previous Trades Import_OMS Quer'!D888</f>
        <v>0</v>
      </c>
      <c r="E888" s="22">
        <f>'Previous Trades Import_OMS Quer'!E888</f>
        <v>0</v>
      </c>
      <c r="F888">
        <f>'Previous Trades Import_OMS Quer'!F888</f>
        <v>0</v>
      </c>
      <c r="G888">
        <f>'Previous Trades Import_OMS Quer'!G888</f>
        <v>0</v>
      </c>
      <c r="H888">
        <f>'Previous Trades Import_OMS Quer'!H888</f>
        <v>0</v>
      </c>
      <c r="I888">
        <f>'Previous Trades Import_OMS Quer'!I888</f>
        <v>0</v>
      </c>
      <c r="J888">
        <f>'Previous Trades Import_OMS Quer'!J888</f>
        <v>0</v>
      </c>
      <c r="K888">
        <f>'Previous Trades Import_OMS Quer'!K888</f>
        <v>0</v>
      </c>
      <c r="L888">
        <f>'Previous Trades Import_OMS Quer'!L888</f>
        <v>0</v>
      </c>
      <c r="M888">
        <f>'Previous Trades Import_OMS Quer'!M888</f>
        <v>0</v>
      </c>
      <c r="N888">
        <f>'Previous Trades Import_OMS Quer'!N888</f>
        <v>0</v>
      </c>
      <c r="O888" t="str">
        <f>CLEAN('Previous Trades Import_OMS Quer'!O888)</f>
        <v/>
      </c>
      <c r="Q888" s="25">
        <f t="shared" si="26"/>
        <v>0</v>
      </c>
      <c r="R888" s="25" t="e">
        <f>VLOOKUP(O888,'Currency Balance'!$O$3:$Q$32,3,0)</f>
        <v>#N/A</v>
      </c>
      <c r="S888" t="e">
        <f t="shared" si="27"/>
        <v>#N/A</v>
      </c>
    </row>
    <row r="889" spans="1:19">
      <c r="A889">
        <f>'Previous Trades Import_OMS Quer'!A889</f>
        <v>0</v>
      </c>
      <c r="B889">
        <f>'Previous Trades Import_OMS Quer'!B889</f>
        <v>0</v>
      </c>
      <c r="C889" s="22">
        <f>'Previous Trades Import_OMS Quer'!C889</f>
        <v>0</v>
      </c>
      <c r="D889">
        <f>'Previous Trades Import_OMS Quer'!D889</f>
        <v>0</v>
      </c>
      <c r="E889" s="22">
        <f>'Previous Trades Import_OMS Quer'!E889</f>
        <v>0</v>
      </c>
      <c r="F889">
        <f>'Previous Trades Import_OMS Quer'!F889</f>
        <v>0</v>
      </c>
      <c r="G889">
        <f>'Previous Trades Import_OMS Quer'!G889</f>
        <v>0</v>
      </c>
      <c r="H889">
        <f>'Previous Trades Import_OMS Quer'!H889</f>
        <v>0</v>
      </c>
      <c r="I889">
        <f>'Previous Trades Import_OMS Quer'!I889</f>
        <v>0</v>
      </c>
      <c r="J889">
        <f>'Previous Trades Import_OMS Quer'!J889</f>
        <v>0</v>
      </c>
      <c r="K889">
        <f>'Previous Trades Import_OMS Quer'!K889</f>
        <v>0</v>
      </c>
      <c r="L889">
        <f>'Previous Trades Import_OMS Quer'!L889</f>
        <v>0</v>
      </c>
      <c r="M889">
        <f>'Previous Trades Import_OMS Quer'!M889</f>
        <v>0</v>
      </c>
      <c r="N889">
        <f>'Previous Trades Import_OMS Quer'!N889</f>
        <v>0</v>
      </c>
      <c r="O889" t="str">
        <f>CLEAN('Previous Trades Import_OMS Quer'!O889)</f>
        <v/>
      </c>
      <c r="Q889" s="25">
        <f t="shared" si="26"/>
        <v>0</v>
      </c>
      <c r="R889" s="25" t="e">
        <f>VLOOKUP(O889,'Currency Balance'!$O$3:$Q$32,3,0)</f>
        <v>#N/A</v>
      </c>
      <c r="S889" t="e">
        <f t="shared" si="27"/>
        <v>#N/A</v>
      </c>
    </row>
    <row r="890" spans="1:19">
      <c r="A890">
        <f>'Previous Trades Import_OMS Quer'!A890</f>
        <v>0</v>
      </c>
      <c r="B890">
        <f>'Previous Trades Import_OMS Quer'!B890</f>
        <v>0</v>
      </c>
      <c r="C890" s="22">
        <f>'Previous Trades Import_OMS Quer'!C890</f>
        <v>0</v>
      </c>
      <c r="D890">
        <f>'Previous Trades Import_OMS Quer'!D890</f>
        <v>0</v>
      </c>
      <c r="E890" s="22">
        <f>'Previous Trades Import_OMS Quer'!E890</f>
        <v>0</v>
      </c>
      <c r="F890">
        <f>'Previous Trades Import_OMS Quer'!F890</f>
        <v>0</v>
      </c>
      <c r="G890">
        <f>'Previous Trades Import_OMS Quer'!G890</f>
        <v>0</v>
      </c>
      <c r="H890">
        <f>'Previous Trades Import_OMS Quer'!H890</f>
        <v>0</v>
      </c>
      <c r="I890">
        <f>'Previous Trades Import_OMS Quer'!I890</f>
        <v>0</v>
      </c>
      <c r="J890">
        <f>'Previous Trades Import_OMS Quer'!J890</f>
        <v>0</v>
      </c>
      <c r="K890">
        <f>'Previous Trades Import_OMS Quer'!K890</f>
        <v>0</v>
      </c>
      <c r="L890">
        <f>'Previous Trades Import_OMS Quer'!L890</f>
        <v>0</v>
      </c>
      <c r="M890">
        <f>'Previous Trades Import_OMS Quer'!M890</f>
        <v>0</v>
      </c>
      <c r="N890">
        <f>'Previous Trades Import_OMS Quer'!N890</f>
        <v>0</v>
      </c>
      <c r="O890" t="str">
        <f>CLEAN('Previous Trades Import_OMS Quer'!O890)</f>
        <v/>
      </c>
      <c r="Q890" s="25">
        <f t="shared" si="26"/>
        <v>0</v>
      </c>
      <c r="R890" s="25" t="e">
        <f>VLOOKUP(O890,'Currency Balance'!$O$3:$Q$32,3,0)</f>
        <v>#N/A</v>
      </c>
      <c r="S890" t="e">
        <f t="shared" si="27"/>
        <v>#N/A</v>
      </c>
    </row>
    <row r="891" spans="1:19">
      <c r="A891">
        <f>'Previous Trades Import_OMS Quer'!A891</f>
        <v>0</v>
      </c>
      <c r="B891">
        <f>'Previous Trades Import_OMS Quer'!B891</f>
        <v>0</v>
      </c>
      <c r="C891" s="22">
        <f>'Previous Trades Import_OMS Quer'!C891</f>
        <v>0</v>
      </c>
      <c r="D891">
        <f>'Previous Trades Import_OMS Quer'!D891</f>
        <v>0</v>
      </c>
      <c r="E891" s="22">
        <f>'Previous Trades Import_OMS Quer'!E891</f>
        <v>0</v>
      </c>
      <c r="F891">
        <f>'Previous Trades Import_OMS Quer'!F891</f>
        <v>0</v>
      </c>
      <c r="G891">
        <f>'Previous Trades Import_OMS Quer'!G891</f>
        <v>0</v>
      </c>
      <c r="H891">
        <f>'Previous Trades Import_OMS Quer'!H891</f>
        <v>0</v>
      </c>
      <c r="I891">
        <f>'Previous Trades Import_OMS Quer'!I891</f>
        <v>0</v>
      </c>
      <c r="J891">
        <f>'Previous Trades Import_OMS Quer'!J891</f>
        <v>0</v>
      </c>
      <c r="K891">
        <f>'Previous Trades Import_OMS Quer'!K891</f>
        <v>0</v>
      </c>
      <c r="L891">
        <f>'Previous Trades Import_OMS Quer'!L891</f>
        <v>0</v>
      </c>
      <c r="M891">
        <f>'Previous Trades Import_OMS Quer'!M891</f>
        <v>0</v>
      </c>
      <c r="N891">
        <f>'Previous Trades Import_OMS Quer'!N891</f>
        <v>0</v>
      </c>
      <c r="O891" t="str">
        <f>CLEAN('Previous Trades Import_OMS Quer'!O891)</f>
        <v/>
      </c>
      <c r="Q891" s="25">
        <f t="shared" si="26"/>
        <v>0</v>
      </c>
      <c r="R891" s="25" t="e">
        <f>VLOOKUP(O891,'Currency Balance'!$O$3:$Q$32,3,0)</f>
        <v>#N/A</v>
      </c>
      <c r="S891" t="e">
        <f t="shared" si="27"/>
        <v>#N/A</v>
      </c>
    </row>
    <row r="892" spans="1:19">
      <c r="A892">
        <f>'Previous Trades Import_OMS Quer'!A892</f>
        <v>0</v>
      </c>
      <c r="B892">
        <f>'Previous Trades Import_OMS Quer'!B892</f>
        <v>0</v>
      </c>
      <c r="C892" s="22">
        <f>'Previous Trades Import_OMS Quer'!C892</f>
        <v>0</v>
      </c>
      <c r="D892">
        <f>'Previous Trades Import_OMS Quer'!D892</f>
        <v>0</v>
      </c>
      <c r="E892" s="22">
        <f>'Previous Trades Import_OMS Quer'!E892</f>
        <v>0</v>
      </c>
      <c r="F892">
        <f>'Previous Trades Import_OMS Quer'!F892</f>
        <v>0</v>
      </c>
      <c r="G892">
        <f>'Previous Trades Import_OMS Quer'!G892</f>
        <v>0</v>
      </c>
      <c r="H892">
        <f>'Previous Trades Import_OMS Quer'!H892</f>
        <v>0</v>
      </c>
      <c r="I892">
        <f>'Previous Trades Import_OMS Quer'!I892</f>
        <v>0</v>
      </c>
      <c r="J892">
        <f>'Previous Trades Import_OMS Quer'!J892</f>
        <v>0</v>
      </c>
      <c r="K892">
        <f>'Previous Trades Import_OMS Quer'!K892</f>
        <v>0</v>
      </c>
      <c r="L892">
        <f>'Previous Trades Import_OMS Quer'!L892</f>
        <v>0</v>
      </c>
      <c r="M892">
        <f>'Previous Trades Import_OMS Quer'!M892</f>
        <v>0</v>
      </c>
      <c r="N892">
        <f>'Previous Trades Import_OMS Quer'!N892</f>
        <v>0</v>
      </c>
      <c r="O892" t="str">
        <f>CLEAN('Previous Trades Import_OMS Quer'!O892)</f>
        <v/>
      </c>
      <c r="Q892" s="25">
        <f t="shared" si="26"/>
        <v>0</v>
      </c>
      <c r="R892" s="25" t="e">
        <f>VLOOKUP(O892,'Currency Balance'!$O$3:$Q$32,3,0)</f>
        <v>#N/A</v>
      </c>
      <c r="S892" t="e">
        <f t="shared" si="27"/>
        <v>#N/A</v>
      </c>
    </row>
    <row r="893" spans="1:19">
      <c r="A893">
        <f>'Previous Trades Import_OMS Quer'!A893</f>
        <v>0</v>
      </c>
      <c r="B893">
        <f>'Previous Trades Import_OMS Quer'!B893</f>
        <v>0</v>
      </c>
      <c r="C893" s="22">
        <f>'Previous Trades Import_OMS Quer'!C893</f>
        <v>0</v>
      </c>
      <c r="D893">
        <f>'Previous Trades Import_OMS Quer'!D893</f>
        <v>0</v>
      </c>
      <c r="E893" s="22">
        <f>'Previous Trades Import_OMS Quer'!E893</f>
        <v>0</v>
      </c>
      <c r="F893">
        <f>'Previous Trades Import_OMS Quer'!F893</f>
        <v>0</v>
      </c>
      <c r="G893">
        <f>'Previous Trades Import_OMS Quer'!G893</f>
        <v>0</v>
      </c>
      <c r="H893">
        <f>'Previous Trades Import_OMS Quer'!H893</f>
        <v>0</v>
      </c>
      <c r="I893">
        <f>'Previous Trades Import_OMS Quer'!I893</f>
        <v>0</v>
      </c>
      <c r="J893">
        <f>'Previous Trades Import_OMS Quer'!J893</f>
        <v>0</v>
      </c>
      <c r="K893">
        <f>'Previous Trades Import_OMS Quer'!K893</f>
        <v>0</v>
      </c>
      <c r="L893">
        <f>'Previous Trades Import_OMS Quer'!L893</f>
        <v>0</v>
      </c>
      <c r="M893">
        <f>'Previous Trades Import_OMS Quer'!M893</f>
        <v>0</v>
      </c>
      <c r="N893">
        <f>'Previous Trades Import_OMS Quer'!N893</f>
        <v>0</v>
      </c>
      <c r="O893" t="str">
        <f>CLEAN('Previous Trades Import_OMS Quer'!O893)</f>
        <v/>
      </c>
      <c r="Q893" s="25">
        <f t="shared" si="26"/>
        <v>0</v>
      </c>
      <c r="R893" s="25" t="e">
        <f>VLOOKUP(O893,'Currency Balance'!$O$3:$Q$32,3,0)</f>
        <v>#N/A</v>
      </c>
      <c r="S893" t="e">
        <f t="shared" si="27"/>
        <v>#N/A</v>
      </c>
    </row>
    <row r="894" spans="1:19">
      <c r="A894">
        <f>'Previous Trades Import_OMS Quer'!A894</f>
        <v>0</v>
      </c>
      <c r="B894">
        <f>'Previous Trades Import_OMS Quer'!B894</f>
        <v>0</v>
      </c>
      <c r="C894" s="22">
        <f>'Previous Trades Import_OMS Quer'!C894</f>
        <v>0</v>
      </c>
      <c r="D894">
        <f>'Previous Trades Import_OMS Quer'!D894</f>
        <v>0</v>
      </c>
      <c r="E894" s="22">
        <f>'Previous Trades Import_OMS Quer'!E894</f>
        <v>0</v>
      </c>
      <c r="F894">
        <f>'Previous Trades Import_OMS Quer'!F894</f>
        <v>0</v>
      </c>
      <c r="G894">
        <f>'Previous Trades Import_OMS Quer'!G894</f>
        <v>0</v>
      </c>
      <c r="H894">
        <f>'Previous Trades Import_OMS Quer'!H894</f>
        <v>0</v>
      </c>
      <c r="I894">
        <f>'Previous Trades Import_OMS Quer'!I894</f>
        <v>0</v>
      </c>
      <c r="J894">
        <f>'Previous Trades Import_OMS Quer'!J894</f>
        <v>0</v>
      </c>
      <c r="K894">
        <f>'Previous Trades Import_OMS Quer'!K894</f>
        <v>0</v>
      </c>
      <c r="L894">
        <f>'Previous Trades Import_OMS Quer'!L894</f>
        <v>0</v>
      </c>
      <c r="M894">
        <f>'Previous Trades Import_OMS Quer'!M894</f>
        <v>0</v>
      </c>
      <c r="N894">
        <f>'Previous Trades Import_OMS Quer'!N894</f>
        <v>0</v>
      </c>
      <c r="O894" t="str">
        <f>CLEAN('Previous Trades Import_OMS Quer'!O894)</f>
        <v/>
      </c>
      <c r="Q894" s="25">
        <f t="shared" si="26"/>
        <v>0</v>
      </c>
      <c r="R894" s="25" t="e">
        <f>VLOOKUP(O894,'Currency Balance'!$O$3:$Q$32,3,0)</f>
        <v>#N/A</v>
      </c>
      <c r="S894" t="e">
        <f t="shared" si="27"/>
        <v>#N/A</v>
      </c>
    </row>
    <row r="895" spans="1:19">
      <c r="A895">
        <f>'Previous Trades Import_OMS Quer'!A895</f>
        <v>0</v>
      </c>
      <c r="B895">
        <f>'Previous Trades Import_OMS Quer'!B895</f>
        <v>0</v>
      </c>
      <c r="C895" s="22">
        <f>'Previous Trades Import_OMS Quer'!C895</f>
        <v>0</v>
      </c>
      <c r="D895">
        <f>'Previous Trades Import_OMS Quer'!D895</f>
        <v>0</v>
      </c>
      <c r="E895" s="22">
        <f>'Previous Trades Import_OMS Quer'!E895</f>
        <v>0</v>
      </c>
      <c r="F895">
        <f>'Previous Trades Import_OMS Quer'!F895</f>
        <v>0</v>
      </c>
      <c r="G895">
        <f>'Previous Trades Import_OMS Quer'!G895</f>
        <v>0</v>
      </c>
      <c r="H895">
        <f>'Previous Trades Import_OMS Quer'!H895</f>
        <v>0</v>
      </c>
      <c r="I895">
        <f>'Previous Trades Import_OMS Quer'!I895</f>
        <v>0</v>
      </c>
      <c r="J895">
        <f>'Previous Trades Import_OMS Quer'!J895</f>
        <v>0</v>
      </c>
      <c r="K895">
        <f>'Previous Trades Import_OMS Quer'!K895</f>
        <v>0</v>
      </c>
      <c r="L895">
        <f>'Previous Trades Import_OMS Quer'!L895</f>
        <v>0</v>
      </c>
      <c r="M895">
        <f>'Previous Trades Import_OMS Quer'!M895</f>
        <v>0</v>
      </c>
      <c r="N895">
        <f>'Previous Trades Import_OMS Quer'!N895</f>
        <v>0</v>
      </c>
      <c r="O895" t="str">
        <f>CLEAN('Previous Trades Import_OMS Quer'!O895)</f>
        <v/>
      </c>
      <c r="Q895" s="25">
        <f t="shared" si="26"/>
        <v>0</v>
      </c>
      <c r="R895" s="25" t="e">
        <f>VLOOKUP(O895,'Currency Balance'!$O$3:$Q$32,3,0)</f>
        <v>#N/A</v>
      </c>
      <c r="S895" t="e">
        <f t="shared" si="27"/>
        <v>#N/A</v>
      </c>
    </row>
    <row r="896" spans="1:19">
      <c r="A896">
        <f>'Previous Trades Import_OMS Quer'!A896</f>
        <v>0</v>
      </c>
      <c r="B896">
        <f>'Previous Trades Import_OMS Quer'!B896</f>
        <v>0</v>
      </c>
      <c r="C896" s="22">
        <f>'Previous Trades Import_OMS Quer'!C896</f>
        <v>0</v>
      </c>
      <c r="D896">
        <f>'Previous Trades Import_OMS Quer'!D896</f>
        <v>0</v>
      </c>
      <c r="E896" s="22">
        <f>'Previous Trades Import_OMS Quer'!E896</f>
        <v>0</v>
      </c>
      <c r="F896">
        <f>'Previous Trades Import_OMS Quer'!F896</f>
        <v>0</v>
      </c>
      <c r="G896">
        <f>'Previous Trades Import_OMS Quer'!G896</f>
        <v>0</v>
      </c>
      <c r="H896">
        <f>'Previous Trades Import_OMS Quer'!H896</f>
        <v>0</v>
      </c>
      <c r="I896">
        <f>'Previous Trades Import_OMS Quer'!I896</f>
        <v>0</v>
      </c>
      <c r="J896">
        <f>'Previous Trades Import_OMS Quer'!J896</f>
        <v>0</v>
      </c>
      <c r="K896">
        <f>'Previous Trades Import_OMS Quer'!K896</f>
        <v>0</v>
      </c>
      <c r="L896">
        <f>'Previous Trades Import_OMS Quer'!L896</f>
        <v>0</v>
      </c>
      <c r="M896">
        <f>'Previous Trades Import_OMS Quer'!M896</f>
        <v>0</v>
      </c>
      <c r="N896">
        <f>'Previous Trades Import_OMS Quer'!N896</f>
        <v>0</v>
      </c>
      <c r="O896" t="str">
        <f>CLEAN('Previous Trades Import_OMS Quer'!O896)</f>
        <v/>
      </c>
      <c r="Q896" s="25">
        <f t="shared" si="26"/>
        <v>0</v>
      </c>
      <c r="R896" s="25" t="e">
        <f>VLOOKUP(O896,'Currency Balance'!$O$3:$Q$32,3,0)</f>
        <v>#N/A</v>
      </c>
      <c r="S896" t="e">
        <f t="shared" si="27"/>
        <v>#N/A</v>
      </c>
    </row>
    <row r="897" spans="1:19">
      <c r="A897">
        <f>'Previous Trades Import_OMS Quer'!A897</f>
        <v>0</v>
      </c>
      <c r="B897">
        <f>'Previous Trades Import_OMS Quer'!B897</f>
        <v>0</v>
      </c>
      <c r="C897" s="22">
        <f>'Previous Trades Import_OMS Quer'!C897</f>
        <v>0</v>
      </c>
      <c r="D897">
        <f>'Previous Trades Import_OMS Quer'!D897</f>
        <v>0</v>
      </c>
      <c r="E897" s="22">
        <f>'Previous Trades Import_OMS Quer'!E897</f>
        <v>0</v>
      </c>
      <c r="F897">
        <f>'Previous Trades Import_OMS Quer'!F897</f>
        <v>0</v>
      </c>
      <c r="G897">
        <f>'Previous Trades Import_OMS Quer'!G897</f>
        <v>0</v>
      </c>
      <c r="H897">
        <f>'Previous Trades Import_OMS Quer'!H897</f>
        <v>0</v>
      </c>
      <c r="I897">
        <f>'Previous Trades Import_OMS Quer'!I897</f>
        <v>0</v>
      </c>
      <c r="J897">
        <f>'Previous Trades Import_OMS Quer'!J897</f>
        <v>0</v>
      </c>
      <c r="K897">
        <f>'Previous Trades Import_OMS Quer'!K897</f>
        <v>0</v>
      </c>
      <c r="L897">
        <f>'Previous Trades Import_OMS Quer'!L897</f>
        <v>0</v>
      </c>
      <c r="M897">
        <f>'Previous Trades Import_OMS Quer'!M897</f>
        <v>0</v>
      </c>
      <c r="N897">
        <f>'Previous Trades Import_OMS Quer'!N897</f>
        <v>0</v>
      </c>
      <c r="O897" t="str">
        <f>CLEAN('Previous Trades Import_OMS Quer'!O897)</f>
        <v/>
      </c>
      <c r="Q897" s="25">
        <f t="shared" si="26"/>
        <v>0</v>
      </c>
      <c r="R897" s="25" t="e">
        <f>VLOOKUP(O897,'Currency Balance'!$O$3:$Q$32,3,0)</f>
        <v>#N/A</v>
      </c>
      <c r="S897" t="e">
        <f t="shared" si="27"/>
        <v>#N/A</v>
      </c>
    </row>
    <row r="898" spans="1:19">
      <c r="A898">
        <f>'Previous Trades Import_OMS Quer'!A898</f>
        <v>0</v>
      </c>
      <c r="B898">
        <f>'Previous Trades Import_OMS Quer'!B898</f>
        <v>0</v>
      </c>
      <c r="C898" s="22">
        <f>'Previous Trades Import_OMS Quer'!C898</f>
        <v>0</v>
      </c>
      <c r="D898">
        <f>'Previous Trades Import_OMS Quer'!D898</f>
        <v>0</v>
      </c>
      <c r="E898" s="22">
        <f>'Previous Trades Import_OMS Quer'!E898</f>
        <v>0</v>
      </c>
      <c r="F898">
        <f>'Previous Trades Import_OMS Quer'!F898</f>
        <v>0</v>
      </c>
      <c r="G898">
        <f>'Previous Trades Import_OMS Quer'!G898</f>
        <v>0</v>
      </c>
      <c r="H898">
        <f>'Previous Trades Import_OMS Quer'!H898</f>
        <v>0</v>
      </c>
      <c r="I898">
        <f>'Previous Trades Import_OMS Quer'!I898</f>
        <v>0</v>
      </c>
      <c r="J898">
        <f>'Previous Trades Import_OMS Quer'!J898</f>
        <v>0</v>
      </c>
      <c r="K898">
        <f>'Previous Trades Import_OMS Quer'!K898</f>
        <v>0</v>
      </c>
      <c r="L898">
        <f>'Previous Trades Import_OMS Quer'!L898</f>
        <v>0</v>
      </c>
      <c r="M898">
        <f>'Previous Trades Import_OMS Quer'!M898</f>
        <v>0</v>
      </c>
      <c r="N898">
        <f>'Previous Trades Import_OMS Quer'!N898</f>
        <v>0</v>
      </c>
      <c r="O898" t="str">
        <f>CLEAN('Previous Trades Import_OMS Quer'!O898)</f>
        <v/>
      </c>
      <c r="Q898" s="25">
        <f t="shared" ref="Q898:Q961" si="28">IF(G898="sell",M898,-M898)</f>
        <v>0</v>
      </c>
      <c r="R898" s="25" t="e">
        <f>VLOOKUP(O898,'Currency Balance'!$O$3:$Q$32,3,0)</f>
        <v>#N/A</v>
      </c>
      <c r="S898" t="e">
        <f t="shared" ref="S898:S961" si="29">Q898/R898</f>
        <v>#N/A</v>
      </c>
    </row>
    <row r="899" spans="1:19">
      <c r="A899">
        <f>'Previous Trades Import_OMS Quer'!A899</f>
        <v>0</v>
      </c>
      <c r="B899">
        <f>'Previous Trades Import_OMS Quer'!B899</f>
        <v>0</v>
      </c>
      <c r="C899" s="22">
        <f>'Previous Trades Import_OMS Quer'!C899</f>
        <v>0</v>
      </c>
      <c r="D899">
        <f>'Previous Trades Import_OMS Quer'!D899</f>
        <v>0</v>
      </c>
      <c r="E899" s="22">
        <f>'Previous Trades Import_OMS Quer'!E899</f>
        <v>0</v>
      </c>
      <c r="F899">
        <f>'Previous Trades Import_OMS Quer'!F899</f>
        <v>0</v>
      </c>
      <c r="G899">
        <f>'Previous Trades Import_OMS Quer'!G899</f>
        <v>0</v>
      </c>
      <c r="H899">
        <f>'Previous Trades Import_OMS Quer'!H899</f>
        <v>0</v>
      </c>
      <c r="I899">
        <f>'Previous Trades Import_OMS Quer'!I899</f>
        <v>0</v>
      </c>
      <c r="J899">
        <f>'Previous Trades Import_OMS Quer'!J899</f>
        <v>0</v>
      </c>
      <c r="K899">
        <f>'Previous Trades Import_OMS Quer'!K899</f>
        <v>0</v>
      </c>
      <c r="L899">
        <f>'Previous Trades Import_OMS Quer'!L899</f>
        <v>0</v>
      </c>
      <c r="M899">
        <f>'Previous Trades Import_OMS Quer'!M899</f>
        <v>0</v>
      </c>
      <c r="N899">
        <f>'Previous Trades Import_OMS Quer'!N899</f>
        <v>0</v>
      </c>
      <c r="O899" t="str">
        <f>CLEAN('Previous Trades Import_OMS Quer'!O899)</f>
        <v/>
      </c>
      <c r="Q899" s="25">
        <f t="shared" si="28"/>
        <v>0</v>
      </c>
      <c r="R899" s="25" t="e">
        <f>VLOOKUP(O899,'Currency Balance'!$O$3:$Q$32,3,0)</f>
        <v>#N/A</v>
      </c>
      <c r="S899" t="e">
        <f t="shared" si="29"/>
        <v>#N/A</v>
      </c>
    </row>
    <row r="900" spans="1:19">
      <c r="A900">
        <f>'Previous Trades Import_OMS Quer'!A900</f>
        <v>0</v>
      </c>
      <c r="B900">
        <f>'Previous Trades Import_OMS Quer'!B900</f>
        <v>0</v>
      </c>
      <c r="C900" s="22">
        <f>'Previous Trades Import_OMS Quer'!C900</f>
        <v>0</v>
      </c>
      <c r="D900">
        <f>'Previous Trades Import_OMS Quer'!D900</f>
        <v>0</v>
      </c>
      <c r="E900" s="22">
        <f>'Previous Trades Import_OMS Quer'!E900</f>
        <v>0</v>
      </c>
      <c r="F900">
        <f>'Previous Trades Import_OMS Quer'!F900</f>
        <v>0</v>
      </c>
      <c r="G900">
        <f>'Previous Trades Import_OMS Quer'!G900</f>
        <v>0</v>
      </c>
      <c r="H900">
        <f>'Previous Trades Import_OMS Quer'!H900</f>
        <v>0</v>
      </c>
      <c r="I900">
        <f>'Previous Trades Import_OMS Quer'!I900</f>
        <v>0</v>
      </c>
      <c r="J900">
        <f>'Previous Trades Import_OMS Quer'!J900</f>
        <v>0</v>
      </c>
      <c r="K900">
        <f>'Previous Trades Import_OMS Quer'!K900</f>
        <v>0</v>
      </c>
      <c r="L900">
        <f>'Previous Trades Import_OMS Quer'!L900</f>
        <v>0</v>
      </c>
      <c r="M900">
        <f>'Previous Trades Import_OMS Quer'!M900</f>
        <v>0</v>
      </c>
      <c r="N900">
        <f>'Previous Trades Import_OMS Quer'!N900</f>
        <v>0</v>
      </c>
      <c r="O900" t="str">
        <f>CLEAN('Previous Trades Import_OMS Quer'!O900)</f>
        <v/>
      </c>
      <c r="Q900" s="25">
        <f t="shared" si="28"/>
        <v>0</v>
      </c>
      <c r="R900" s="25" t="e">
        <f>VLOOKUP(O900,'Currency Balance'!$O$3:$Q$32,3,0)</f>
        <v>#N/A</v>
      </c>
      <c r="S900" t="e">
        <f t="shared" si="29"/>
        <v>#N/A</v>
      </c>
    </row>
    <row r="901" spans="1:19">
      <c r="A901">
        <f>'Previous Trades Import_OMS Quer'!A901</f>
        <v>0</v>
      </c>
      <c r="B901">
        <f>'Previous Trades Import_OMS Quer'!B901</f>
        <v>0</v>
      </c>
      <c r="C901" s="22">
        <f>'Previous Trades Import_OMS Quer'!C901</f>
        <v>0</v>
      </c>
      <c r="D901">
        <f>'Previous Trades Import_OMS Quer'!D901</f>
        <v>0</v>
      </c>
      <c r="E901" s="22">
        <f>'Previous Trades Import_OMS Quer'!E901</f>
        <v>0</v>
      </c>
      <c r="F901">
        <f>'Previous Trades Import_OMS Quer'!F901</f>
        <v>0</v>
      </c>
      <c r="G901">
        <f>'Previous Trades Import_OMS Quer'!G901</f>
        <v>0</v>
      </c>
      <c r="H901">
        <f>'Previous Trades Import_OMS Quer'!H901</f>
        <v>0</v>
      </c>
      <c r="I901">
        <f>'Previous Trades Import_OMS Quer'!I901</f>
        <v>0</v>
      </c>
      <c r="J901">
        <f>'Previous Trades Import_OMS Quer'!J901</f>
        <v>0</v>
      </c>
      <c r="K901">
        <f>'Previous Trades Import_OMS Quer'!K901</f>
        <v>0</v>
      </c>
      <c r="L901">
        <f>'Previous Trades Import_OMS Quer'!L901</f>
        <v>0</v>
      </c>
      <c r="M901">
        <f>'Previous Trades Import_OMS Quer'!M901</f>
        <v>0</v>
      </c>
      <c r="N901">
        <f>'Previous Trades Import_OMS Quer'!N901</f>
        <v>0</v>
      </c>
      <c r="O901" t="str">
        <f>CLEAN('Previous Trades Import_OMS Quer'!O901)</f>
        <v/>
      </c>
      <c r="Q901" s="25">
        <f t="shared" si="28"/>
        <v>0</v>
      </c>
      <c r="R901" s="25" t="e">
        <f>VLOOKUP(O901,'Currency Balance'!$O$3:$Q$32,3,0)</f>
        <v>#N/A</v>
      </c>
      <c r="S901" t="e">
        <f t="shared" si="29"/>
        <v>#N/A</v>
      </c>
    </row>
    <row r="902" spans="1:19">
      <c r="A902">
        <f>'Previous Trades Import_OMS Quer'!A902</f>
        <v>0</v>
      </c>
      <c r="B902">
        <f>'Previous Trades Import_OMS Quer'!B902</f>
        <v>0</v>
      </c>
      <c r="C902" s="22">
        <f>'Previous Trades Import_OMS Quer'!C902</f>
        <v>0</v>
      </c>
      <c r="D902">
        <f>'Previous Trades Import_OMS Quer'!D902</f>
        <v>0</v>
      </c>
      <c r="E902" s="22">
        <f>'Previous Trades Import_OMS Quer'!E902</f>
        <v>0</v>
      </c>
      <c r="F902">
        <f>'Previous Trades Import_OMS Quer'!F902</f>
        <v>0</v>
      </c>
      <c r="G902">
        <f>'Previous Trades Import_OMS Quer'!G902</f>
        <v>0</v>
      </c>
      <c r="H902">
        <f>'Previous Trades Import_OMS Quer'!H902</f>
        <v>0</v>
      </c>
      <c r="I902">
        <f>'Previous Trades Import_OMS Quer'!I902</f>
        <v>0</v>
      </c>
      <c r="J902">
        <f>'Previous Trades Import_OMS Quer'!J902</f>
        <v>0</v>
      </c>
      <c r="K902">
        <f>'Previous Trades Import_OMS Quer'!K902</f>
        <v>0</v>
      </c>
      <c r="L902">
        <f>'Previous Trades Import_OMS Quer'!L902</f>
        <v>0</v>
      </c>
      <c r="M902">
        <f>'Previous Trades Import_OMS Quer'!M902</f>
        <v>0</v>
      </c>
      <c r="N902">
        <f>'Previous Trades Import_OMS Quer'!N902</f>
        <v>0</v>
      </c>
      <c r="O902" t="str">
        <f>CLEAN('Previous Trades Import_OMS Quer'!O902)</f>
        <v/>
      </c>
      <c r="Q902" s="25">
        <f t="shared" si="28"/>
        <v>0</v>
      </c>
      <c r="R902" s="25" t="e">
        <f>VLOOKUP(O902,'Currency Balance'!$O$3:$Q$32,3,0)</f>
        <v>#N/A</v>
      </c>
      <c r="S902" t="e">
        <f t="shared" si="29"/>
        <v>#N/A</v>
      </c>
    </row>
    <row r="903" spans="1:19">
      <c r="A903">
        <f>'Previous Trades Import_OMS Quer'!A903</f>
        <v>0</v>
      </c>
      <c r="B903">
        <f>'Previous Trades Import_OMS Quer'!B903</f>
        <v>0</v>
      </c>
      <c r="C903" s="22">
        <f>'Previous Trades Import_OMS Quer'!C903</f>
        <v>0</v>
      </c>
      <c r="D903">
        <f>'Previous Trades Import_OMS Quer'!D903</f>
        <v>0</v>
      </c>
      <c r="E903" s="22">
        <f>'Previous Trades Import_OMS Quer'!E903</f>
        <v>0</v>
      </c>
      <c r="F903">
        <f>'Previous Trades Import_OMS Quer'!F903</f>
        <v>0</v>
      </c>
      <c r="G903">
        <f>'Previous Trades Import_OMS Quer'!G903</f>
        <v>0</v>
      </c>
      <c r="H903">
        <f>'Previous Trades Import_OMS Quer'!H903</f>
        <v>0</v>
      </c>
      <c r="I903">
        <f>'Previous Trades Import_OMS Quer'!I903</f>
        <v>0</v>
      </c>
      <c r="J903">
        <f>'Previous Trades Import_OMS Quer'!J903</f>
        <v>0</v>
      </c>
      <c r="K903">
        <f>'Previous Trades Import_OMS Quer'!K903</f>
        <v>0</v>
      </c>
      <c r="L903">
        <f>'Previous Trades Import_OMS Quer'!L903</f>
        <v>0</v>
      </c>
      <c r="M903">
        <f>'Previous Trades Import_OMS Quer'!M903</f>
        <v>0</v>
      </c>
      <c r="N903">
        <f>'Previous Trades Import_OMS Quer'!N903</f>
        <v>0</v>
      </c>
      <c r="O903" t="str">
        <f>CLEAN('Previous Trades Import_OMS Quer'!O903)</f>
        <v/>
      </c>
      <c r="Q903" s="25">
        <f t="shared" si="28"/>
        <v>0</v>
      </c>
      <c r="R903" s="25" t="e">
        <f>VLOOKUP(O903,'Currency Balance'!$O$3:$Q$32,3,0)</f>
        <v>#N/A</v>
      </c>
      <c r="S903" t="e">
        <f t="shared" si="29"/>
        <v>#N/A</v>
      </c>
    </row>
    <row r="904" spans="1:19">
      <c r="A904">
        <f>'Previous Trades Import_OMS Quer'!A904</f>
        <v>0</v>
      </c>
      <c r="B904">
        <f>'Previous Trades Import_OMS Quer'!B904</f>
        <v>0</v>
      </c>
      <c r="C904" s="22">
        <f>'Previous Trades Import_OMS Quer'!C904</f>
        <v>0</v>
      </c>
      <c r="D904">
        <f>'Previous Trades Import_OMS Quer'!D904</f>
        <v>0</v>
      </c>
      <c r="E904" s="22">
        <f>'Previous Trades Import_OMS Quer'!E904</f>
        <v>0</v>
      </c>
      <c r="F904">
        <f>'Previous Trades Import_OMS Quer'!F904</f>
        <v>0</v>
      </c>
      <c r="G904">
        <f>'Previous Trades Import_OMS Quer'!G904</f>
        <v>0</v>
      </c>
      <c r="H904">
        <f>'Previous Trades Import_OMS Quer'!H904</f>
        <v>0</v>
      </c>
      <c r="I904">
        <f>'Previous Trades Import_OMS Quer'!I904</f>
        <v>0</v>
      </c>
      <c r="J904">
        <f>'Previous Trades Import_OMS Quer'!J904</f>
        <v>0</v>
      </c>
      <c r="K904">
        <f>'Previous Trades Import_OMS Quer'!K904</f>
        <v>0</v>
      </c>
      <c r="L904">
        <f>'Previous Trades Import_OMS Quer'!L904</f>
        <v>0</v>
      </c>
      <c r="M904">
        <f>'Previous Trades Import_OMS Quer'!M904</f>
        <v>0</v>
      </c>
      <c r="N904">
        <f>'Previous Trades Import_OMS Quer'!N904</f>
        <v>0</v>
      </c>
      <c r="O904" t="str">
        <f>CLEAN('Previous Trades Import_OMS Quer'!O904)</f>
        <v/>
      </c>
      <c r="Q904" s="25">
        <f t="shared" si="28"/>
        <v>0</v>
      </c>
      <c r="R904" s="25" t="e">
        <f>VLOOKUP(O904,'Currency Balance'!$O$3:$Q$32,3,0)</f>
        <v>#N/A</v>
      </c>
      <c r="S904" t="e">
        <f t="shared" si="29"/>
        <v>#N/A</v>
      </c>
    </row>
    <row r="905" spans="1:19">
      <c r="A905">
        <f>'Previous Trades Import_OMS Quer'!A905</f>
        <v>0</v>
      </c>
      <c r="B905">
        <f>'Previous Trades Import_OMS Quer'!B905</f>
        <v>0</v>
      </c>
      <c r="C905" s="22">
        <f>'Previous Trades Import_OMS Quer'!C905</f>
        <v>0</v>
      </c>
      <c r="D905">
        <f>'Previous Trades Import_OMS Quer'!D905</f>
        <v>0</v>
      </c>
      <c r="E905" s="22">
        <f>'Previous Trades Import_OMS Quer'!E905</f>
        <v>0</v>
      </c>
      <c r="F905">
        <f>'Previous Trades Import_OMS Quer'!F905</f>
        <v>0</v>
      </c>
      <c r="G905">
        <f>'Previous Trades Import_OMS Quer'!G905</f>
        <v>0</v>
      </c>
      <c r="H905">
        <f>'Previous Trades Import_OMS Quer'!H905</f>
        <v>0</v>
      </c>
      <c r="I905">
        <f>'Previous Trades Import_OMS Quer'!I905</f>
        <v>0</v>
      </c>
      <c r="J905">
        <f>'Previous Trades Import_OMS Quer'!J905</f>
        <v>0</v>
      </c>
      <c r="K905">
        <f>'Previous Trades Import_OMS Quer'!K905</f>
        <v>0</v>
      </c>
      <c r="L905">
        <f>'Previous Trades Import_OMS Quer'!L905</f>
        <v>0</v>
      </c>
      <c r="M905">
        <f>'Previous Trades Import_OMS Quer'!M905</f>
        <v>0</v>
      </c>
      <c r="N905">
        <f>'Previous Trades Import_OMS Quer'!N905</f>
        <v>0</v>
      </c>
      <c r="O905" t="str">
        <f>CLEAN('Previous Trades Import_OMS Quer'!O905)</f>
        <v/>
      </c>
      <c r="Q905" s="25">
        <f t="shared" si="28"/>
        <v>0</v>
      </c>
      <c r="R905" s="25" t="e">
        <f>VLOOKUP(O905,'Currency Balance'!$O$3:$Q$32,3,0)</f>
        <v>#N/A</v>
      </c>
      <c r="S905" t="e">
        <f t="shared" si="29"/>
        <v>#N/A</v>
      </c>
    </row>
    <row r="906" spans="1:19">
      <c r="A906">
        <f>'Previous Trades Import_OMS Quer'!A906</f>
        <v>0</v>
      </c>
      <c r="B906">
        <f>'Previous Trades Import_OMS Quer'!B906</f>
        <v>0</v>
      </c>
      <c r="C906" s="22">
        <f>'Previous Trades Import_OMS Quer'!C906</f>
        <v>0</v>
      </c>
      <c r="D906">
        <f>'Previous Trades Import_OMS Quer'!D906</f>
        <v>0</v>
      </c>
      <c r="E906" s="22">
        <f>'Previous Trades Import_OMS Quer'!E906</f>
        <v>0</v>
      </c>
      <c r="F906">
        <f>'Previous Trades Import_OMS Quer'!F906</f>
        <v>0</v>
      </c>
      <c r="G906">
        <f>'Previous Trades Import_OMS Quer'!G906</f>
        <v>0</v>
      </c>
      <c r="H906">
        <f>'Previous Trades Import_OMS Quer'!H906</f>
        <v>0</v>
      </c>
      <c r="I906">
        <f>'Previous Trades Import_OMS Quer'!I906</f>
        <v>0</v>
      </c>
      <c r="J906">
        <f>'Previous Trades Import_OMS Quer'!J906</f>
        <v>0</v>
      </c>
      <c r="K906">
        <f>'Previous Trades Import_OMS Quer'!K906</f>
        <v>0</v>
      </c>
      <c r="L906">
        <f>'Previous Trades Import_OMS Quer'!L906</f>
        <v>0</v>
      </c>
      <c r="M906">
        <f>'Previous Trades Import_OMS Quer'!M906</f>
        <v>0</v>
      </c>
      <c r="N906">
        <f>'Previous Trades Import_OMS Quer'!N906</f>
        <v>0</v>
      </c>
      <c r="O906" t="str">
        <f>CLEAN('Previous Trades Import_OMS Quer'!O906)</f>
        <v/>
      </c>
      <c r="Q906" s="25">
        <f t="shared" si="28"/>
        <v>0</v>
      </c>
      <c r="R906" s="25" t="e">
        <f>VLOOKUP(O906,'Currency Balance'!$O$3:$Q$32,3,0)</f>
        <v>#N/A</v>
      </c>
      <c r="S906" t="e">
        <f t="shared" si="29"/>
        <v>#N/A</v>
      </c>
    </row>
    <row r="907" spans="1:19">
      <c r="A907">
        <f>'Previous Trades Import_OMS Quer'!A907</f>
        <v>0</v>
      </c>
      <c r="B907">
        <f>'Previous Trades Import_OMS Quer'!B907</f>
        <v>0</v>
      </c>
      <c r="C907" s="22">
        <f>'Previous Trades Import_OMS Quer'!C907</f>
        <v>0</v>
      </c>
      <c r="D907">
        <f>'Previous Trades Import_OMS Quer'!D907</f>
        <v>0</v>
      </c>
      <c r="E907" s="22">
        <f>'Previous Trades Import_OMS Quer'!E907</f>
        <v>0</v>
      </c>
      <c r="F907">
        <f>'Previous Trades Import_OMS Quer'!F907</f>
        <v>0</v>
      </c>
      <c r="G907">
        <f>'Previous Trades Import_OMS Quer'!G907</f>
        <v>0</v>
      </c>
      <c r="H907">
        <f>'Previous Trades Import_OMS Quer'!H907</f>
        <v>0</v>
      </c>
      <c r="I907">
        <f>'Previous Trades Import_OMS Quer'!I907</f>
        <v>0</v>
      </c>
      <c r="J907">
        <f>'Previous Trades Import_OMS Quer'!J907</f>
        <v>0</v>
      </c>
      <c r="K907">
        <f>'Previous Trades Import_OMS Quer'!K907</f>
        <v>0</v>
      </c>
      <c r="L907">
        <f>'Previous Trades Import_OMS Quer'!L907</f>
        <v>0</v>
      </c>
      <c r="M907">
        <f>'Previous Trades Import_OMS Quer'!M907</f>
        <v>0</v>
      </c>
      <c r="N907">
        <f>'Previous Trades Import_OMS Quer'!N907</f>
        <v>0</v>
      </c>
      <c r="O907" t="str">
        <f>CLEAN('Previous Trades Import_OMS Quer'!O907)</f>
        <v/>
      </c>
      <c r="Q907" s="25">
        <f t="shared" si="28"/>
        <v>0</v>
      </c>
      <c r="R907" s="25" t="e">
        <f>VLOOKUP(O907,'Currency Balance'!$O$3:$Q$32,3,0)</f>
        <v>#N/A</v>
      </c>
      <c r="S907" t="e">
        <f t="shared" si="29"/>
        <v>#N/A</v>
      </c>
    </row>
    <row r="908" spans="1:19">
      <c r="A908">
        <f>'Previous Trades Import_OMS Quer'!A908</f>
        <v>0</v>
      </c>
      <c r="B908">
        <f>'Previous Trades Import_OMS Quer'!B908</f>
        <v>0</v>
      </c>
      <c r="C908" s="22">
        <f>'Previous Trades Import_OMS Quer'!C908</f>
        <v>0</v>
      </c>
      <c r="D908">
        <f>'Previous Trades Import_OMS Quer'!D908</f>
        <v>0</v>
      </c>
      <c r="E908" s="22">
        <f>'Previous Trades Import_OMS Quer'!E908</f>
        <v>0</v>
      </c>
      <c r="F908">
        <f>'Previous Trades Import_OMS Quer'!F908</f>
        <v>0</v>
      </c>
      <c r="G908">
        <f>'Previous Trades Import_OMS Quer'!G908</f>
        <v>0</v>
      </c>
      <c r="H908">
        <f>'Previous Trades Import_OMS Quer'!H908</f>
        <v>0</v>
      </c>
      <c r="I908">
        <f>'Previous Trades Import_OMS Quer'!I908</f>
        <v>0</v>
      </c>
      <c r="J908">
        <f>'Previous Trades Import_OMS Quer'!J908</f>
        <v>0</v>
      </c>
      <c r="K908">
        <f>'Previous Trades Import_OMS Quer'!K908</f>
        <v>0</v>
      </c>
      <c r="L908">
        <f>'Previous Trades Import_OMS Quer'!L908</f>
        <v>0</v>
      </c>
      <c r="M908">
        <f>'Previous Trades Import_OMS Quer'!M908</f>
        <v>0</v>
      </c>
      <c r="N908">
        <f>'Previous Trades Import_OMS Quer'!N908</f>
        <v>0</v>
      </c>
      <c r="O908" t="str">
        <f>CLEAN('Previous Trades Import_OMS Quer'!O908)</f>
        <v/>
      </c>
      <c r="Q908" s="25">
        <f t="shared" si="28"/>
        <v>0</v>
      </c>
      <c r="R908" s="25" t="e">
        <f>VLOOKUP(O908,'Currency Balance'!$O$3:$Q$32,3,0)</f>
        <v>#N/A</v>
      </c>
      <c r="S908" t="e">
        <f t="shared" si="29"/>
        <v>#N/A</v>
      </c>
    </row>
    <row r="909" spans="1:19">
      <c r="A909">
        <f>'Previous Trades Import_OMS Quer'!A909</f>
        <v>0</v>
      </c>
      <c r="B909">
        <f>'Previous Trades Import_OMS Quer'!B909</f>
        <v>0</v>
      </c>
      <c r="C909" s="22">
        <f>'Previous Trades Import_OMS Quer'!C909</f>
        <v>0</v>
      </c>
      <c r="D909">
        <f>'Previous Trades Import_OMS Quer'!D909</f>
        <v>0</v>
      </c>
      <c r="E909" s="22">
        <f>'Previous Trades Import_OMS Quer'!E909</f>
        <v>0</v>
      </c>
      <c r="F909">
        <f>'Previous Trades Import_OMS Quer'!F909</f>
        <v>0</v>
      </c>
      <c r="G909">
        <f>'Previous Trades Import_OMS Quer'!G909</f>
        <v>0</v>
      </c>
      <c r="H909">
        <f>'Previous Trades Import_OMS Quer'!H909</f>
        <v>0</v>
      </c>
      <c r="I909">
        <f>'Previous Trades Import_OMS Quer'!I909</f>
        <v>0</v>
      </c>
      <c r="J909">
        <f>'Previous Trades Import_OMS Quer'!J909</f>
        <v>0</v>
      </c>
      <c r="K909">
        <f>'Previous Trades Import_OMS Quer'!K909</f>
        <v>0</v>
      </c>
      <c r="L909">
        <f>'Previous Trades Import_OMS Quer'!L909</f>
        <v>0</v>
      </c>
      <c r="M909">
        <f>'Previous Trades Import_OMS Quer'!M909</f>
        <v>0</v>
      </c>
      <c r="N909">
        <f>'Previous Trades Import_OMS Quer'!N909</f>
        <v>0</v>
      </c>
      <c r="O909" t="str">
        <f>CLEAN('Previous Trades Import_OMS Quer'!O909)</f>
        <v/>
      </c>
      <c r="Q909" s="25">
        <f t="shared" si="28"/>
        <v>0</v>
      </c>
      <c r="R909" s="25" t="e">
        <f>VLOOKUP(O909,'Currency Balance'!$O$3:$Q$32,3,0)</f>
        <v>#N/A</v>
      </c>
      <c r="S909" t="e">
        <f t="shared" si="29"/>
        <v>#N/A</v>
      </c>
    </row>
    <row r="910" spans="1:19">
      <c r="A910">
        <f>'Previous Trades Import_OMS Quer'!A910</f>
        <v>0</v>
      </c>
      <c r="B910">
        <f>'Previous Trades Import_OMS Quer'!B910</f>
        <v>0</v>
      </c>
      <c r="C910" s="22">
        <f>'Previous Trades Import_OMS Quer'!C910</f>
        <v>0</v>
      </c>
      <c r="D910">
        <f>'Previous Trades Import_OMS Quer'!D910</f>
        <v>0</v>
      </c>
      <c r="E910" s="22">
        <f>'Previous Trades Import_OMS Quer'!E910</f>
        <v>0</v>
      </c>
      <c r="F910">
        <f>'Previous Trades Import_OMS Quer'!F910</f>
        <v>0</v>
      </c>
      <c r="G910">
        <f>'Previous Trades Import_OMS Quer'!G910</f>
        <v>0</v>
      </c>
      <c r="H910">
        <f>'Previous Trades Import_OMS Quer'!H910</f>
        <v>0</v>
      </c>
      <c r="I910">
        <f>'Previous Trades Import_OMS Quer'!I910</f>
        <v>0</v>
      </c>
      <c r="J910">
        <f>'Previous Trades Import_OMS Quer'!J910</f>
        <v>0</v>
      </c>
      <c r="K910">
        <f>'Previous Trades Import_OMS Quer'!K910</f>
        <v>0</v>
      </c>
      <c r="L910">
        <f>'Previous Trades Import_OMS Quer'!L910</f>
        <v>0</v>
      </c>
      <c r="M910">
        <f>'Previous Trades Import_OMS Quer'!M910</f>
        <v>0</v>
      </c>
      <c r="N910">
        <f>'Previous Trades Import_OMS Quer'!N910</f>
        <v>0</v>
      </c>
      <c r="O910" t="str">
        <f>CLEAN('Previous Trades Import_OMS Quer'!O910)</f>
        <v/>
      </c>
      <c r="Q910" s="25">
        <f t="shared" si="28"/>
        <v>0</v>
      </c>
      <c r="R910" s="25" t="e">
        <f>VLOOKUP(O910,'Currency Balance'!$O$3:$Q$32,3,0)</f>
        <v>#N/A</v>
      </c>
      <c r="S910" t="e">
        <f t="shared" si="29"/>
        <v>#N/A</v>
      </c>
    </row>
    <row r="911" spans="1:19">
      <c r="A911">
        <f>'Previous Trades Import_OMS Quer'!A911</f>
        <v>0</v>
      </c>
      <c r="B911">
        <f>'Previous Trades Import_OMS Quer'!B911</f>
        <v>0</v>
      </c>
      <c r="C911" s="22">
        <f>'Previous Trades Import_OMS Quer'!C911</f>
        <v>0</v>
      </c>
      <c r="D911">
        <f>'Previous Trades Import_OMS Quer'!D911</f>
        <v>0</v>
      </c>
      <c r="E911" s="22">
        <f>'Previous Trades Import_OMS Quer'!E911</f>
        <v>0</v>
      </c>
      <c r="F911">
        <f>'Previous Trades Import_OMS Quer'!F911</f>
        <v>0</v>
      </c>
      <c r="G911">
        <f>'Previous Trades Import_OMS Quer'!G911</f>
        <v>0</v>
      </c>
      <c r="H911">
        <f>'Previous Trades Import_OMS Quer'!H911</f>
        <v>0</v>
      </c>
      <c r="I911">
        <f>'Previous Trades Import_OMS Quer'!I911</f>
        <v>0</v>
      </c>
      <c r="J911">
        <f>'Previous Trades Import_OMS Quer'!J911</f>
        <v>0</v>
      </c>
      <c r="K911">
        <f>'Previous Trades Import_OMS Quer'!K911</f>
        <v>0</v>
      </c>
      <c r="L911">
        <f>'Previous Trades Import_OMS Quer'!L911</f>
        <v>0</v>
      </c>
      <c r="M911">
        <f>'Previous Trades Import_OMS Quer'!M911</f>
        <v>0</v>
      </c>
      <c r="N911">
        <f>'Previous Trades Import_OMS Quer'!N911</f>
        <v>0</v>
      </c>
      <c r="O911" t="str">
        <f>CLEAN('Previous Trades Import_OMS Quer'!O911)</f>
        <v/>
      </c>
      <c r="Q911" s="25">
        <f t="shared" si="28"/>
        <v>0</v>
      </c>
      <c r="R911" s="25" t="e">
        <f>VLOOKUP(O911,'Currency Balance'!$O$3:$Q$32,3,0)</f>
        <v>#N/A</v>
      </c>
      <c r="S911" t="e">
        <f t="shared" si="29"/>
        <v>#N/A</v>
      </c>
    </row>
    <row r="912" spans="1:19">
      <c r="A912">
        <f>'Previous Trades Import_OMS Quer'!A912</f>
        <v>0</v>
      </c>
      <c r="B912">
        <f>'Previous Trades Import_OMS Quer'!B912</f>
        <v>0</v>
      </c>
      <c r="C912" s="22">
        <f>'Previous Trades Import_OMS Quer'!C912</f>
        <v>0</v>
      </c>
      <c r="D912">
        <f>'Previous Trades Import_OMS Quer'!D912</f>
        <v>0</v>
      </c>
      <c r="E912" s="22">
        <f>'Previous Trades Import_OMS Quer'!E912</f>
        <v>0</v>
      </c>
      <c r="F912">
        <f>'Previous Trades Import_OMS Quer'!F912</f>
        <v>0</v>
      </c>
      <c r="G912">
        <f>'Previous Trades Import_OMS Quer'!G912</f>
        <v>0</v>
      </c>
      <c r="H912">
        <f>'Previous Trades Import_OMS Quer'!H912</f>
        <v>0</v>
      </c>
      <c r="I912">
        <f>'Previous Trades Import_OMS Quer'!I912</f>
        <v>0</v>
      </c>
      <c r="J912">
        <f>'Previous Trades Import_OMS Quer'!J912</f>
        <v>0</v>
      </c>
      <c r="K912">
        <f>'Previous Trades Import_OMS Quer'!K912</f>
        <v>0</v>
      </c>
      <c r="L912">
        <f>'Previous Trades Import_OMS Quer'!L912</f>
        <v>0</v>
      </c>
      <c r="M912">
        <f>'Previous Trades Import_OMS Quer'!M912</f>
        <v>0</v>
      </c>
      <c r="N912">
        <f>'Previous Trades Import_OMS Quer'!N912</f>
        <v>0</v>
      </c>
      <c r="O912" t="str">
        <f>CLEAN('Previous Trades Import_OMS Quer'!O912)</f>
        <v/>
      </c>
      <c r="Q912" s="25">
        <f t="shared" si="28"/>
        <v>0</v>
      </c>
      <c r="R912" s="25" t="e">
        <f>VLOOKUP(O912,'Currency Balance'!$O$3:$Q$32,3,0)</f>
        <v>#N/A</v>
      </c>
      <c r="S912" t="e">
        <f t="shared" si="29"/>
        <v>#N/A</v>
      </c>
    </row>
    <row r="913" spans="1:19">
      <c r="A913">
        <f>'Previous Trades Import_OMS Quer'!A913</f>
        <v>0</v>
      </c>
      <c r="B913">
        <f>'Previous Trades Import_OMS Quer'!B913</f>
        <v>0</v>
      </c>
      <c r="C913" s="22">
        <f>'Previous Trades Import_OMS Quer'!C913</f>
        <v>0</v>
      </c>
      <c r="D913">
        <f>'Previous Trades Import_OMS Quer'!D913</f>
        <v>0</v>
      </c>
      <c r="E913" s="22">
        <f>'Previous Trades Import_OMS Quer'!E913</f>
        <v>0</v>
      </c>
      <c r="F913">
        <f>'Previous Trades Import_OMS Quer'!F913</f>
        <v>0</v>
      </c>
      <c r="G913">
        <f>'Previous Trades Import_OMS Quer'!G913</f>
        <v>0</v>
      </c>
      <c r="H913">
        <f>'Previous Trades Import_OMS Quer'!H913</f>
        <v>0</v>
      </c>
      <c r="I913">
        <f>'Previous Trades Import_OMS Quer'!I913</f>
        <v>0</v>
      </c>
      <c r="J913">
        <f>'Previous Trades Import_OMS Quer'!J913</f>
        <v>0</v>
      </c>
      <c r="K913">
        <f>'Previous Trades Import_OMS Quer'!K913</f>
        <v>0</v>
      </c>
      <c r="L913">
        <f>'Previous Trades Import_OMS Quer'!L913</f>
        <v>0</v>
      </c>
      <c r="M913">
        <f>'Previous Trades Import_OMS Quer'!M913</f>
        <v>0</v>
      </c>
      <c r="N913">
        <f>'Previous Trades Import_OMS Quer'!N913</f>
        <v>0</v>
      </c>
      <c r="O913" t="str">
        <f>CLEAN('Previous Trades Import_OMS Quer'!O913)</f>
        <v/>
      </c>
      <c r="Q913" s="25">
        <f t="shared" si="28"/>
        <v>0</v>
      </c>
      <c r="R913" s="25" t="e">
        <f>VLOOKUP(O913,'Currency Balance'!$O$3:$Q$32,3,0)</f>
        <v>#N/A</v>
      </c>
      <c r="S913" t="e">
        <f t="shared" si="29"/>
        <v>#N/A</v>
      </c>
    </row>
    <row r="914" spans="1:19">
      <c r="A914">
        <f>'Previous Trades Import_OMS Quer'!A914</f>
        <v>0</v>
      </c>
      <c r="B914">
        <f>'Previous Trades Import_OMS Quer'!B914</f>
        <v>0</v>
      </c>
      <c r="C914" s="22">
        <f>'Previous Trades Import_OMS Quer'!C914</f>
        <v>0</v>
      </c>
      <c r="D914">
        <f>'Previous Trades Import_OMS Quer'!D914</f>
        <v>0</v>
      </c>
      <c r="E914" s="22">
        <f>'Previous Trades Import_OMS Quer'!E914</f>
        <v>0</v>
      </c>
      <c r="F914">
        <f>'Previous Trades Import_OMS Quer'!F914</f>
        <v>0</v>
      </c>
      <c r="G914">
        <f>'Previous Trades Import_OMS Quer'!G914</f>
        <v>0</v>
      </c>
      <c r="H914">
        <f>'Previous Trades Import_OMS Quer'!H914</f>
        <v>0</v>
      </c>
      <c r="I914">
        <f>'Previous Trades Import_OMS Quer'!I914</f>
        <v>0</v>
      </c>
      <c r="J914">
        <f>'Previous Trades Import_OMS Quer'!J914</f>
        <v>0</v>
      </c>
      <c r="K914">
        <f>'Previous Trades Import_OMS Quer'!K914</f>
        <v>0</v>
      </c>
      <c r="L914">
        <f>'Previous Trades Import_OMS Quer'!L914</f>
        <v>0</v>
      </c>
      <c r="M914">
        <f>'Previous Trades Import_OMS Quer'!M914</f>
        <v>0</v>
      </c>
      <c r="N914">
        <f>'Previous Trades Import_OMS Quer'!N914</f>
        <v>0</v>
      </c>
      <c r="O914" t="str">
        <f>CLEAN('Previous Trades Import_OMS Quer'!O914)</f>
        <v/>
      </c>
      <c r="Q914" s="25">
        <f t="shared" si="28"/>
        <v>0</v>
      </c>
      <c r="R914" s="25" t="e">
        <f>VLOOKUP(O914,'Currency Balance'!$O$3:$Q$32,3,0)</f>
        <v>#N/A</v>
      </c>
      <c r="S914" t="e">
        <f t="shared" si="29"/>
        <v>#N/A</v>
      </c>
    </row>
    <row r="915" spans="1:19">
      <c r="A915">
        <f>'Previous Trades Import_OMS Quer'!A915</f>
        <v>0</v>
      </c>
      <c r="B915">
        <f>'Previous Trades Import_OMS Quer'!B915</f>
        <v>0</v>
      </c>
      <c r="C915" s="22">
        <f>'Previous Trades Import_OMS Quer'!C915</f>
        <v>0</v>
      </c>
      <c r="D915">
        <f>'Previous Trades Import_OMS Quer'!D915</f>
        <v>0</v>
      </c>
      <c r="E915" s="22">
        <f>'Previous Trades Import_OMS Quer'!E915</f>
        <v>0</v>
      </c>
      <c r="F915">
        <f>'Previous Trades Import_OMS Quer'!F915</f>
        <v>0</v>
      </c>
      <c r="G915">
        <f>'Previous Trades Import_OMS Quer'!G915</f>
        <v>0</v>
      </c>
      <c r="H915">
        <f>'Previous Trades Import_OMS Quer'!H915</f>
        <v>0</v>
      </c>
      <c r="I915">
        <f>'Previous Trades Import_OMS Quer'!I915</f>
        <v>0</v>
      </c>
      <c r="J915">
        <f>'Previous Trades Import_OMS Quer'!J915</f>
        <v>0</v>
      </c>
      <c r="K915">
        <f>'Previous Trades Import_OMS Quer'!K915</f>
        <v>0</v>
      </c>
      <c r="L915">
        <f>'Previous Trades Import_OMS Quer'!L915</f>
        <v>0</v>
      </c>
      <c r="M915">
        <f>'Previous Trades Import_OMS Quer'!M915</f>
        <v>0</v>
      </c>
      <c r="N915">
        <f>'Previous Trades Import_OMS Quer'!N915</f>
        <v>0</v>
      </c>
      <c r="O915" t="str">
        <f>CLEAN('Previous Trades Import_OMS Quer'!O915)</f>
        <v/>
      </c>
      <c r="Q915" s="25">
        <f t="shared" si="28"/>
        <v>0</v>
      </c>
      <c r="R915" s="25" t="e">
        <f>VLOOKUP(O915,'Currency Balance'!$O$3:$Q$32,3,0)</f>
        <v>#N/A</v>
      </c>
      <c r="S915" t="e">
        <f t="shared" si="29"/>
        <v>#N/A</v>
      </c>
    </row>
    <row r="916" spans="1:19">
      <c r="A916">
        <f>'Previous Trades Import_OMS Quer'!A916</f>
        <v>0</v>
      </c>
      <c r="B916">
        <f>'Previous Trades Import_OMS Quer'!B916</f>
        <v>0</v>
      </c>
      <c r="C916" s="22">
        <f>'Previous Trades Import_OMS Quer'!C916</f>
        <v>0</v>
      </c>
      <c r="D916">
        <f>'Previous Trades Import_OMS Quer'!D916</f>
        <v>0</v>
      </c>
      <c r="E916" s="22">
        <f>'Previous Trades Import_OMS Quer'!E916</f>
        <v>0</v>
      </c>
      <c r="F916">
        <f>'Previous Trades Import_OMS Quer'!F916</f>
        <v>0</v>
      </c>
      <c r="G916">
        <f>'Previous Trades Import_OMS Quer'!G916</f>
        <v>0</v>
      </c>
      <c r="H916">
        <f>'Previous Trades Import_OMS Quer'!H916</f>
        <v>0</v>
      </c>
      <c r="I916">
        <f>'Previous Trades Import_OMS Quer'!I916</f>
        <v>0</v>
      </c>
      <c r="J916">
        <f>'Previous Trades Import_OMS Quer'!J916</f>
        <v>0</v>
      </c>
      <c r="K916">
        <f>'Previous Trades Import_OMS Quer'!K916</f>
        <v>0</v>
      </c>
      <c r="L916">
        <f>'Previous Trades Import_OMS Quer'!L916</f>
        <v>0</v>
      </c>
      <c r="M916">
        <f>'Previous Trades Import_OMS Quer'!M916</f>
        <v>0</v>
      </c>
      <c r="N916">
        <f>'Previous Trades Import_OMS Quer'!N916</f>
        <v>0</v>
      </c>
      <c r="O916" t="str">
        <f>CLEAN('Previous Trades Import_OMS Quer'!O916)</f>
        <v/>
      </c>
      <c r="Q916" s="25">
        <f t="shared" si="28"/>
        <v>0</v>
      </c>
      <c r="R916" s="25" t="e">
        <f>VLOOKUP(O916,'Currency Balance'!$O$3:$Q$32,3,0)</f>
        <v>#N/A</v>
      </c>
      <c r="S916" t="e">
        <f t="shared" si="29"/>
        <v>#N/A</v>
      </c>
    </row>
    <row r="917" spans="1:19">
      <c r="A917">
        <f>'Previous Trades Import_OMS Quer'!A917</f>
        <v>0</v>
      </c>
      <c r="B917">
        <f>'Previous Trades Import_OMS Quer'!B917</f>
        <v>0</v>
      </c>
      <c r="C917" s="22">
        <f>'Previous Trades Import_OMS Quer'!C917</f>
        <v>0</v>
      </c>
      <c r="D917">
        <f>'Previous Trades Import_OMS Quer'!D917</f>
        <v>0</v>
      </c>
      <c r="E917" s="22">
        <f>'Previous Trades Import_OMS Quer'!E917</f>
        <v>0</v>
      </c>
      <c r="F917">
        <f>'Previous Trades Import_OMS Quer'!F917</f>
        <v>0</v>
      </c>
      <c r="G917">
        <f>'Previous Trades Import_OMS Quer'!G917</f>
        <v>0</v>
      </c>
      <c r="H917">
        <f>'Previous Trades Import_OMS Quer'!H917</f>
        <v>0</v>
      </c>
      <c r="I917">
        <f>'Previous Trades Import_OMS Quer'!I917</f>
        <v>0</v>
      </c>
      <c r="J917">
        <f>'Previous Trades Import_OMS Quer'!J917</f>
        <v>0</v>
      </c>
      <c r="K917">
        <f>'Previous Trades Import_OMS Quer'!K917</f>
        <v>0</v>
      </c>
      <c r="L917">
        <f>'Previous Trades Import_OMS Quer'!L917</f>
        <v>0</v>
      </c>
      <c r="M917">
        <f>'Previous Trades Import_OMS Quer'!M917</f>
        <v>0</v>
      </c>
      <c r="N917">
        <f>'Previous Trades Import_OMS Quer'!N917</f>
        <v>0</v>
      </c>
      <c r="O917" t="str">
        <f>CLEAN('Previous Trades Import_OMS Quer'!O917)</f>
        <v/>
      </c>
      <c r="Q917" s="25">
        <f t="shared" si="28"/>
        <v>0</v>
      </c>
      <c r="R917" s="25" t="e">
        <f>VLOOKUP(O917,'Currency Balance'!$O$3:$Q$32,3,0)</f>
        <v>#N/A</v>
      </c>
      <c r="S917" t="e">
        <f t="shared" si="29"/>
        <v>#N/A</v>
      </c>
    </row>
    <row r="918" spans="1:19">
      <c r="A918">
        <f>'Previous Trades Import_OMS Quer'!A918</f>
        <v>0</v>
      </c>
      <c r="B918">
        <f>'Previous Trades Import_OMS Quer'!B918</f>
        <v>0</v>
      </c>
      <c r="C918" s="22">
        <f>'Previous Trades Import_OMS Quer'!C918</f>
        <v>0</v>
      </c>
      <c r="D918">
        <f>'Previous Trades Import_OMS Quer'!D918</f>
        <v>0</v>
      </c>
      <c r="E918" s="22">
        <f>'Previous Trades Import_OMS Quer'!E918</f>
        <v>0</v>
      </c>
      <c r="F918">
        <f>'Previous Trades Import_OMS Quer'!F918</f>
        <v>0</v>
      </c>
      <c r="G918">
        <f>'Previous Trades Import_OMS Quer'!G918</f>
        <v>0</v>
      </c>
      <c r="H918">
        <f>'Previous Trades Import_OMS Quer'!H918</f>
        <v>0</v>
      </c>
      <c r="I918">
        <f>'Previous Trades Import_OMS Quer'!I918</f>
        <v>0</v>
      </c>
      <c r="J918">
        <f>'Previous Trades Import_OMS Quer'!J918</f>
        <v>0</v>
      </c>
      <c r="K918">
        <f>'Previous Trades Import_OMS Quer'!K918</f>
        <v>0</v>
      </c>
      <c r="L918">
        <f>'Previous Trades Import_OMS Quer'!L918</f>
        <v>0</v>
      </c>
      <c r="M918">
        <f>'Previous Trades Import_OMS Quer'!M918</f>
        <v>0</v>
      </c>
      <c r="N918">
        <f>'Previous Trades Import_OMS Quer'!N918</f>
        <v>0</v>
      </c>
      <c r="O918" t="str">
        <f>CLEAN('Previous Trades Import_OMS Quer'!O918)</f>
        <v/>
      </c>
      <c r="Q918" s="25">
        <f t="shared" si="28"/>
        <v>0</v>
      </c>
      <c r="R918" s="25" t="e">
        <f>VLOOKUP(O918,'Currency Balance'!$O$3:$Q$32,3,0)</f>
        <v>#N/A</v>
      </c>
      <c r="S918" t="e">
        <f t="shared" si="29"/>
        <v>#N/A</v>
      </c>
    </row>
    <row r="919" spans="1:19">
      <c r="A919">
        <f>'Previous Trades Import_OMS Quer'!A919</f>
        <v>0</v>
      </c>
      <c r="B919">
        <f>'Previous Trades Import_OMS Quer'!B919</f>
        <v>0</v>
      </c>
      <c r="C919" s="22">
        <f>'Previous Trades Import_OMS Quer'!C919</f>
        <v>0</v>
      </c>
      <c r="D919">
        <f>'Previous Trades Import_OMS Quer'!D919</f>
        <v>0</v>
      </c>
      <c r="E919" s="22">
        <f>'Previous Trades Import_OMS Quer'!E919</f>
        <v>0</v>
      </c>
      <c r="F919">
        <f>'Previous Trades Import_OMS Quer'!F919</f>
        <v>0</v>
      </c>
      <c r="G919">
        <f>'Previous Trades Import_OMS Quer'!G919</f>
        <v>0</v>
      </c>
      <c r="H919">
        <f>'Previous Trades Import_OMS Quer'!H919</f>
        <v>0</v>
      </c>
      <c r="I919">
        <f>'Previous Trades Import_OMS Quer'!I919</f>
        <v>0</v>
      </c>
      <c r="J919">
        <f>'Previous Trades Import_OMS Quer'!J919</f>
        <v>0</v>
      </c>
      <c r="K919">
        <f>'Previous Trades Import_OMS Quer'!K919</f>
        <v>0</v>
      </c>
      <c r="L919">
        <f>'Previous Trades Import_OMS Quer'!L919</f>
        <v>0</v>
      </c>
      <c r="M919">
        <f>'Previous Trades Import_OMS Quer'!M919</f>
        <v>0</v>
      </c>
      <c r="N919">
        <f>'Previous Trades Import_OMS Quer'!N919</f>
        <v>0</v>
      </c>
      <c r="O919" t="str">
        <f>CLEAN('Previous Trades Import_OMS Quer'!O919)</f>
        <v/>
      </c>
      <c r="Q919" s="25">
        <f t="shared" si="28"/>
        <v>0</v>
      </c>
      <c r="R919" s="25" t="e">
        <f>VLOOKUP(O919,'Currency Balance'!$O$3:$Q$32,3,0)</f>
        <v>#N/A</v>
      </c>
      <c r="S919" t="e">
        <f t="shared" si="29"/>
        <v>#N/A</v>
      </c>
    </row>
    <row r="920" spans="1:19">
      <c r="A920">
        <f>'Previous Trades Import_OMS Quer'!A920</f>
        <v>0</v>
      </c>
      <c r="B920">
        <f>'Previous Trades Import_OMS Quer'!B920</f>
        <v>0</v>
      </c>
      <c r="C920" s="22">
        <f>'Previous Trades Import_OMS Quer'!C920</f>
        <v>0</v>
      </c>
      <c r="D920">
        <f>'Previous Trades Import_OMS Quer'!D920</f>
        <v>0</v>
      </c>
      <c r="E920" s="22">
        <f>'Previous Trades Import_OMS Quer'!E920</f>
        <v>0</v>
      </c>
      <c r="F920">
        <f>'Previous Trades Import_OMS Quer'!F920</f>
        <v>0</v>
      </c>
      <c r="G920">
        <f>'Previous Trades Import_OMS Quer'!G920</f>
        <v>0</v>
      </c>
      <c r="H920">
        <f>'Previous Trades Import_OMS Quer'!H920</f>
        <v>0</v>
      </c>
      <c r="I920">
        <f>'Previous Trades Import_OMS Quer'!I920</f>
        <v>0</v>
      </c>
      <c r="J920">
        <f>'Previous Trades Import_OMS Quer'!J920</f>
        <v>0</v>
      </c>
      <c r="K920">
        <f>'Previous Trades Import_OMS Quer'!K920</f>
        <v>0</v>
      </c>
      <c r="L920">
        <f>'Previous Trades Import_OMS Quer'!L920</f>
        <v>0</v>
      </c>
      <c r="M920">
        <f>'Previous Trades Import_OMS Quer'!M920</f>
        <v>0</v>
      </c>
      <c r="N920">
        <f>'Previous Trades Import_OMS Quer'!N920</f>
        <v>0</v>
      </c>
      <c r="O920" t="str">
        <f>CLEAN('Previous Trades Import_OMS Quer'!O920)</f>
        <v/>
      </c>
      <c r="Q920" s="25">
        <f t="shared" si="28"/>
        <v>0</v>
      </c>
      <c r="R920" s="25" t="e">
        <f>VLOOKUP(O920,'Currency Balance'!$O$3:$Q$32,3,0)</f>
        <v>#N/A</v>
      </c>
      <c r="S920" t="e">
        <f t="shared" si="29"/>
        <v>#N/A</v>
      </c>
    </row>
    <row r="921" spans="1:19">
      <c r="A921">
        <f>'Previous Trades Import_OMS Quer'!A921</f>
        <v>0</v>
      </c>
      <c r="B921">
        <f>'Previous Trades Import_OMS Quer'!B921</f>
        <v>0</v>
      </c>
      <c r="C921" s="22">
        <f>'Previous Trades Import_OMS Quer'!C921</f>
        <v>0</v>
      </c>
      <c r="D921">
        <f>'Previous Trades Import_OMS Quer'!D921</f>
        <v>0</v>
      </c>
      <c r="E921" s="22">
        <f>'Previous Trades Import_OMS Quer'!E921</f>
        <v>0</v>
      </c>
      <c r="F921">
        <f>'Previous Trades Import_OMS Quer'!F921</f>
        <v>0</v>
      </c>
      <c r="G921">
        <f>'Previous Trades Import_OMS Quer'!G921</f>
        <v>0</v>
      </c>
      <c r="H921">
        <f>'Previous Trades Import_OMS Quer'!H921</f>
        <v>0</v>
      </c>
      <c r="I921">
        <f>'Previous Trades Import_OMS Quer'!I921</f>
        <v>0</v>
      </c>
      <c r="J921">
        <f>'Previous Trades Import_OMS Quer'!J921</f>
        <v>0</v>
      </c>
      <c r="K921">
        <f>'Previous Trades Import_OMS Quer'!K921</f>
        <v>0</v>
      </c>
      <c r="L921">
        <f>'Previous Trades Import_OMS Quer'!L921</f>
        <v>0</v>
      </c>
      <c r="M921">
        <f>'Previous Trades Import_OMS Quer'!M921</f>
        <v>0</v>
      </c>
      <c r="N921">
        <f>'Previous Trades Import_OMS Quer'!N921</f>
        <v>0</v>
      </c>
      <c r="O921" t="str">
        <f>CLEAN('Previous Trades Import_OMS Quer'!O921)</f>
        <v/>
      </c>
      <c r="Q921" s="25">
        <f t="shared" si="28"/>
        <v>0</v>
      </c>
      <c r="R921" s="25" t="e">
        <f>VLOOKUP(O921,'Currency Balance'!$O$3:$Q$32,3,0)</f>
        <v>#N/A</v>
      </c>
      <c r="S921" t="e">
        <f t="shared" si="29"/>
        <v>#N/A</v>
      </c>
    </row>
    <row r="922" spans="1:19">
      <c r="A922">
        <f>'Previous Trades Import_OMS Quer'!A922</f>
        <v>0</v>
      </c>
      <c r="B922">
        <f>'Previous Trades Import_OMS Quer'!B922</f>
        <v>0</v>
      </c>
      <c r="C922" s="22">
        <f>'Previous Trades Import_OMS Quer'!C922</f>
        <v>0</v>
      </c>
      <c r="D922">
        <f>'Previous Trades Import_OMS Quer'!D922</f>
        <v>0</v>
      </c>
      <c r="E922" s="22">
        <f>'Previous Trades Import_OMS Quer'!E922</f>
        <v>0</v>
      </c>
      <c r="F922">
        <f>'Previous Trades Import_OMS Quer'!F922</f>
        <v>0</v>
      </c>
      <c r="G922">
        <f>'Previous Trades Import_OMS Quer'!G922</f>
        <v>0</v>
      </c>
      <c r="H922">
        <f>'Previous Trades Import_OMS Quer'!H922</f>
        <v>0</v>
      </c>
      <c r="I922">
        <f>'Previous Trades Import_OMS Quer'!I922</f>
        <v>0</v>
      </c>
      <c r="J922">
        <f>'Previous Trades Import_OMS Quer'!J922</f>
        <v>0</v>
      </c>
      <c r="K922">
        <f>'Previous Trades Import_OMS Quer'!K922</f>
        <v>0</v>
      </c>
      <c r="L922">
        <f>'Previous Trades Import_OMS Quer'!L922</f>
        <v>0</v>
      </c>
      <c r="M922">
        <f>'Previous Trades Import_OMS Quer'!M922</f>
        <v>0</v>
      </c>
      <c r="N922">
        <f>'Previous Trades Import_OMS Quer'!N922</f>
        <v>0</v>
      </c>
      <c r="O922" t="str">
        <f>CLEAN('Previous Trades Import_OMS Quer'!O922)</f>
        <v/>
      </c>
      <c r="Q922" s="25">
        <f t="shared" si="28"/>
        <v>0</v>
      </c>
      <c r="R922" s="25" t="e">
        <f>VLOOKUP(O922,'Currency Balance'!$O$3:$Q$32,3,0)</f>
        <v>#N/A</v>
      </c>
      <c r="S922" t="e">
        <f t="shared" si="29"/>
        <v>#N/A</v>
      </c>
    </row>
    <row r="923" spans="1:19">
      <c r="A923">
        <f>'Previous Trades Import_OMS Quer'!A923</f>
        <v>0</v>
      </c>
      <c r="B923">
        <f>'Previous Trades Import_OMS Quer'!B923</f>
        <v>0</v>
      </c>
      <c r="C923" s="22">
        <f>'Previous Trades Import_OMS Quer'!C923</f>
        <v>0</v>
      </c>
      <c r="D923">
        <f>'Previous Trades Import_OMS Quer'!D923</f>
        <v>0</v>
      </c>
      <c r="E923" s="22">
        <f>'Previous Trades Import_OMS Quer'!E923</f>
        <v>0</v>
      </c>
      <c r="F923">
        <f>'Previous Trades Import_OMS Quer'!F923</f>
        <v>0</v>
      </c>
      <c r="G923">
        <f>'Previous Trades Import_OMS Quer'!G923</f>
        <v>0</v>
      </c>
      <c r="H923">
        <f>'Previous Trades Import_OMS Quer'!H923</f>
        <v>0</v>
      </c>
      <c r="I923">
        <f>'Previous Trades Import_OMS Quer'!I923</f>
        <v>0</v>
      </c>
      <c r="J923">
        <f>'Previous Trades Import_OMS Quer'!J923</f>
        <v>0</v>
      </c>
      <c r="K923">
        <f>'Previous Trades Import_OMS Quer'!K923</f>
        <v>0</v>
      </c>
      <c r="L923">
        <f>'Previous Trades Import_OMS Quer'!L923</f>
        <v>0</v>
      </c>
      <c r="M923">
        <f>'Previous Trades Import_OMS Quer'!M923</f>
        <v>0</v>
      </c>
      <c r="N923">
        <f>'Previous Trades Import_OMS Quer'!N923</f>
        <v>0</v>
      </c>
      <c r="O923" t="str">
        <f>CLEAN('Previous Trades Import_OMS Quer'!O923)</f>
        <v/>
      </c>
      <c r="Q923" s="25">
        <f t="shared" si="28"/>
        <v>0</v>
      </c>
      <c r="R923" s="25" t="e">
        <f>VLOOKUP(O923,'Currency Balance'!$O$3:$Q$32,3,0)</f>
        <v>#N/A</v>
      </c>
      <c r="S923" t="e">
        <f t="shared" si="29"/>
        <v>#N/A</v>
      </c>
    </row>
    <row r="924" spans="1:19">
      <c r="A924">
        <f>'Previous Trades Import_OMS Quer'!A924</f>
        <v>0</v>
      </c>
      <c r="B924">
        <f>'Previous Trades Import_OMS Quer'!B924</f>
        <v>0</v>
      </c>
      <c r="C924" s="22">
        <f>'Previous Trades Import_OMS Quer'!C924</f>
        <v>0</v>
      </c>
      <c r="D924">
        <f>'Previous Trades Import_OMS Quer'!D924</f>
        <v>0</v>
      </c>
      <c r="E924" s="22">
        <f>'Previous Trades Import_OMS Quer'!E924</f>
        <v>0</v>
      </c>
      <c r="F924">
        <f>'Previous Trades Import_OMS Quer'!F924</f>
        <v>0</v>
      </c>
      <c r="G924">
        <f>'Previous Trades Import_OMS Quer'!G924</f>
        <v>0</v>
      </c>
      <c r="H924">
        <f>'Previous Trades Import_OMS Quer'!H924</f>
        <v>0</v>
      </c>
      <c r="I924">
        <f>'Previous Trades Import_OMS Quer'!I924</f>
        <v>0</v>
      </c>
      <c r="J924">
        <f>'Previous Trades Import_OMS Quer'!J924</f>
        <v>0</v>
      </c>
      <c r="K924">
        <f>'Previous Trades Import_OMS Quer'!K924</f>
        <v>0</v>
      </c>
      <c r="L924">
        <f>'Previous Trades Import_OMS Quer'!L924</f>
        <v>0</v>
      </c>
      <c r="M924">
        <f>'Previous Trades Import_OMS Quer'!M924</f>
        <v>0</v>
      </c>
      <c r="N924">
        <f>'Previous Trades Import_OMS Quer'!N924</f>
        <v>0</v>
      </c>
      <c r="O924" t="str">
        <f>CLEAN('Previous Trades Import_OMS Quer'!O924)</f>
        <v/>
      </c>
      <c r="Q924" s="25">
        <f t="shared" si="28"/>
        <v>0</v>
      </c>
      <c r="R924" s="25" t="e">
        <f>VLOOKUP(O924,'Currency Balance'!$O$3:$Q$32,3,0)</f>
        <v>#N/A</v>
      </c>
      <c r="S924" t="e">
        <f t="shared" si="29"/>
        <v>#N/A</v>
      </c>
    </row>
    <row r="925" spans="1:19">
      <c r="A925">
        <f>'Previous Trades Import_OMS Quer'!A925</f>
        <v>0</v>
      </c>
      <c r="B925">
        <f>'Previous Trades Import_OMS Quer'!B925</f>
        <v>0</v>
      </c>
      <c r="C925" s="22">
        <f>'Previous Trades Import_OMS Quer'!C925</f>
        <v>0</v>
      </c>
      <c r="D925">
        <f>'Previous Trades Import_OMS Quer'!D925</f>
        <v>0</v>
      </c>
      <c r="E925" s="22">
        <f>'Previous Trades Import_OMS Quer'!E925</f>
        <v>0</v>
      </c>
      <c r="F925">
        <f>'Previous Trades Import_OMS Quer'!F925</f>
        <v>0</v>
      </c>
      <c r="G925">
        <f>'Previous Trades Import_OMS Quer'!G925</f>
        <v>0</v>
      </c>
      <c r="H925">
        <f>'Previous Trades Import_OMS Quer'!H925</f>
        <v>0</v>
      </c>
      <c r="I925">
        <f>'Previous Trades Import_OMS Quer'!I925</f>
        <v>0</v>
      </c>
      <c r="J925">
        <f>'Previous Trades Import_OMS Quer'!J925</f>
        <v>0</v>
      </c>
      <c r="K925">
        <f>'Previous Trades Import_OMS Quer'!K925</f>
        <v>0</v>
      </c>
      <c r="L925">
        <f>'Previous Trades Import_OMS Quer'!L925</f>
        <v>0</v>
      </c>
      <c r="M925">
        <f>'Previous Trades Import_OMS Quer'!M925</f>
        <v>0</v>
      </c>
      <c r="N925">
        <f>'Previous Trades Import_OMS Quer'!N925</f>
        <v>0</v>
      </c>
      <c r="O925" t="str">
        <f>CLEAN('Previous Trades Import_OMS Quer'!O925)</f>
        <v/>
      </c>
      <c r="Q925" s="25">
        <f t="shared" si="28"/>
        <v>0</v>
      </c>
      <c r="R925" s="25" t="e">
        <f>VLOOKUP(O925,'Currency Balance'!$O$3:$Q$32,3,0)</f>
        <v>#N/A</v>
      </c>
      <c r="S925" t="e">
        <f t="shared" si="29"/>
        <v>#N/A</v>
      </c>
    </row>
    <row r="926" spans="1:19">
      <c r="A926">
        <f>'Previous Trades Import_OMS Quer'!A926</f>
        <v>0</v>
      </c>
      <c r="B926">
        <f>'Previous Trades Import_OMS Quer'!B926</f>
        <v>0</v>
      </c>
      <c r="C926" s="22">
        <f>'Previous Trades Import_OMS Quer'!C926</f>
        <v>0</v>
      </c>
      <c r="D926">
        <f>'Previous Trades Import_OMS Quer'!D926</f>
        <v>0</v>
      </c>
      <c r="E926" s="22">
        <f>'Previous Trades Import_OMS Quer'!E926</f>
        <v>0</v>
      </c>
      <c r="F926">
        <f>'Previous Trades Import_OMS Quer'!F926</f>
        <v>0</v>
      </c>
      <c r="G926">
        <f>'Previous Trades Import_OMS Quer'!G926</f>
        <v>0</v>
      </c>
      <c r="H926">
        <f>'Previous Trades Import_OMS Quer'!H926</f>
        <v>0</v>
      </c>
      <c r="I926">
        <f>'Previous Trades Import_OMS Quer'!I926</f>
        <v>0</v>
      </c>
      <c r="J926">
        <f>'Previous Trades Import_OMS Quer'!J926</f>
        <v>0</v>
      </c>
      <c r="K926">
        <f>'Previous Trades Import_OMS Quer'!K926</f>
        <v>0</v>
      </c>
      <c r="L926">
        <f>'Previous Trades Import_OMS Quer'!L926</f>
        <v>0</v>
      </c>
      <c r="M926">
        <f>'Previous Trades Import_OMS Quer'!M926</f>
        <v>0</v>
      </c>
      <c r="N926">
        <f>'Previous Trades Import_OMS Quer'!N926</f>
        <v>0</v>
      </c>
      <c r="O926" t="str">
        <f>CLEAN('Previous Trades Import_OMS Quer'!O926)</f>
        <v/>
      </c>
      <c r="Q926" s="25">
        <f t="shared" si="28"/>
        <v>0</v>
      </c>
      <c r="R926" s="25" t="e">
        <f>VLOOKUP(O926,'Currency Balance'!$O$3:$Q$32,3,0)</f>
        <v>#N/A</v>
      </c>
      <c r="S926" t="e">
        <f t="shared" si="29"/>
        <v>#N/A</v>
      </c>
    </row>
    <row r="927" spans="1:19">
      <c r="A927">
        <f>'Previous Trades Import_OMS Quer'!A927</f>
        <v>0</v>
      </c>
      <c r="B927">
        <f>'Previous Trades Import_OMS Quer'!B927</f>
        <v>0</v>
      </c>
      <c r="C927" s="22">
        <f>'Previous Trades Import_OMS Quer'!C927</f>
        <v>0</v>
      </c>
      <c r="D927">
        <f>'Previous Trades Import_OMS Quer'!D927</f>
        <v>0</v>
      </c>
      <c r="E927" s="22">
        <f>'Previous Trades Import_OMS Quer'!E927</f>
        <v>0</v>
      </c>
      <c r="F927">
        <f>'Previous Trades Import_OMS Quer'!F927</f>
        <v>0</v>
      </c>
      <c r="G927">
        <f>'Previous Trades Import_OMS Quer'!G927</f>
        <v>0</v>
      </c>
      <c r="H927">
        <f>'Previous Trades Import_OMS Quer'!H927</f>
        <v>0</v>
      </c>
      <c r="I927">
        <f>'Previous Trades Import_OMS Quer'!I927</f>
        <v>0</v>
      </c>
      <c r="J927">
        <f>'Previous Trades Import_OMS Quer'!J927</f>
        <v>0</v>
      </c>
      <c r="K927">
        <f>'Previous Trades Import_OMS Quer'!K927</f>
        <v>0</v>
      </c>
      <c r="L927">
        <f>'Previous Trades Import_OMS Quer'!L927</f>
        <v>0</v>
      </c>
      <c r="M927">
        <f>'Previous Trades Import_OMS Quer'!M927</f>
        <v>0</v>
      </c>
      <c r="N927">
        <f>'Previous Trades Import_OMS Quer'!N927</f>
        <v>0</v>
      </c>
      <c r="O927" t="str">
        <f>CLEAN('Previous Trades Import_OMS Quer'!O927)</f>
        <v/>
      </c>
      <c r="Q927" s="25">
        <f t="shared" si="28"/>
        <v>0</v>
      </c>
      <c r="R927" s="25" t="e">
        <f>VLOOKUP(O927,'Currency Balance'!$O$3:$Q$32,3,0)</f>
        <v>#N/A</v>
      </c>
      <c r="S927" t="e">
        <f t="shared" si="29"/>
        <v>#N/A</v>
      </c>
    </row>
    <row r="928" spans="1:19">
      <c r="A928">
        <f>'Previous Trades Import_OMS Quer'!A928</f>
        <v>0</v>
      </c>
      <c r="B928">
        <f>'Previous Trades Import_OMS Quer'!B928</f>
        <v>0</v>
      </c>
      <c r="C928" s="22">
        <f>'Previous Trades Import_OMS Quer'!C928</f>
        <v>0</v>
      </c>
      <c r="D928">
        <f>'Previous Trades Import_OMS Quer'!D928</f>
        <v>0</v>
      </c>
      <c r="E928" s="22">
        <f>'Previous Trades Import_OMS Quer'!E928</f>
        <v>0</v>
      </c>
      <c r="F928">
        <f>'Previous Trades Import_OMS Quer'!F928</f>
        <v>0</v>
      </c>
      <c r="G928">
        <f>'Previous Trades Import_OMS Quer'!G928</f>
        <v>0</v>
      </c>
      <c r="H928">
        <f>'Previous Trades Import_OMS Quer'!H928</f>
        <v>0</v>
      </c>
      <c r="I928">
        <f>'Previous Trades Import_OMS Quer'!I928</f>
        <v>0</v>
      </c>
      <c r="J928">
        <f>'Previous Trades Import_OMS Quer'!J928</f>
        <v>0</v>
      </c>
      <c r="K928">
        <f>'Previous Trades Import_OMS Quer'!K928</f>
        <v>0</v>
      </c>
      <c r="L928">
        <f>'Previous Trades Import_OMS Quer'!L928</f>
        <v>0</v>
      </c>
      <c r="M928">
        <f>'Previous Trades Import_OMS Quer'!M928</f>
        <v>0</v>
      </c>
      <c r="N928">
        <f>'Previous Trades Import_OMS Quer'!N928</f>
        <v>0</v>
      </c>
      <c r="O928" t="str">
        <f>CLEAN('Previous Trades Import_OMS Quer'!O928)</f>
        <v/>
      </c>
      <c r="Q928" s="25">
        <f t="shared" si="28"/>
        <v>0</v>
      </c>
      <c r="R928" s="25" t="e">
        <f>VLOOKUP(O928,'Currency Balance'!$O$3:$Q$32,3,0)</f>
        <v>#N/A</v>
      </c>
      <c r="S928" t="e">
        <f t="shared" si="29"/>
        <v>#N/A</v>
      </c>
    </row>
    <row r="929" spans="1:19">
      <c r="A929">
        <f>'Previous Trades Import_OMS Quer'!A929</f>
        <v>0</v>
      </c>
      <c r="B929">
        <f>'Previous Trades Import_OMS Quer'!B929</f>
        <v>0</v>
      </c>
      <c r="C929" s="22">
        <f>'Previous Trades Import_OMS Quer'!C929</f>
        <v>0</v>
      </c>
      <c r="D929">
        <f>'Previous Trades Import_OMS Quer'!D929</f>
        <v>0</v>
      </c>
      <c r="E929" s="22">
        <f>'Previous Trades Import_OMS Quer'!E929</f>
        <v>0</v>
      </c>
      <c r="F929">
        <f>'Previous Trades Import_OMS Quer'!F929</f>
        <v>0</v>
      </c>
      <c r="G929">
        <f>'Previous Trades Import_OMS Quer'!G929</f>
        <v>0</v>
      </c>
      <c r="H929">
        <f>'Previous Trades Import_OMS Quer'!H929</f>
        <v>0</v>
      </c>
      <c r="I929">
        <f>'Previous Trades Import_OMS Quer'!I929</f>
        <v>0</v>
      </c>
      <c r="J929">
        <f>'Previous Trades Import_OMS Quer'!J929</f>
        <v>0</v>
      </c>
      <c r="K929">
        <f>'Previous Trades Import_OMS Quer'!K929</f>
        <v>0</v>
      </c>
      <c r="L929">
        <f>'Previous Trades Import_OMS Quer'!L929</f>
        <v>0</v>
      </c>
      <c r="M929">
        <f>'Previous Trades Import_OMS Quer'!M929</f>
        <v>0</v>
      </c>
      <c r="N929">
        <f>'Previous Trades Import_OMS Quer'!N929</f>
        <v>0</v>
      </c>
      <c r="O929" t="str">
        <f>CLEAN('Previous Trades Import_OMS Quer'!O929)</f>
        <v/>
      </c>
      <c r="Q929" s="25">
        <f t="shared" si="28"/>
        <v>0</v>
      </c>
      <c r="R929" s="25" t="e">
        <f>VLOOKUP(O929,'Currency Balance'!$O$3:$Q$32,3,0)</f>
        <v>#N/A</v>
      </c>
      <c r="S929" t="e">
        <f t="shared" si="29"/>
        <v>#N/A</v>
      </c>
    </row>
    <row r="930" spans="1:19">
      <c r="A930">
        <f>'Previous Trades Import_OMS Quer'!A930</f>
        <v>0</v>
      </c>
      <c r="B930">
        <f>'Previous Trades Import_OMS Quer'!B930</f>
        <v>0</v>
      </c>
      <c r="C930" s="22">
        <f>'Previous Trades Import_OMS Quer'!C930</f>
        <v>0</v>
      </c>
      <c r="D930">
        <f>'Previous Trades Import_OMS Quer'!D930</f>
        <v>0</v>
      </c>
      <c r="E930" s="22">
        <f>'Previous Trades Import_OMS Quer'!E930</f>
        <v>0</v>
      </c>
      <c r="F930">
        <f>'Previous Trades Import_OMS Quer'!F930</f>
        <v>0</v>
      </c>
      <c r="G930">
        <f>'Previous Trades Import_OMS Quer'!G930</f>
        <v>0</v>
      </c>
      <c r="H930">
        <f>'Previous Trades Import_OMS Quer'!H930</f>
        <v>0</v>
      </c>
      <c r="I930">
        <f>'Previous Trades Import_OMS Quer'!I930</f>
        <v>0</v>
      </c>
      <c r="J930">
        <f>'Previous Trades Import_OMS Quer'!J930</f>
        <v>0</v>
      </c>
      <c r="K930">
        <f>'Previous Trades Import_OMS Quer'!K930</f>
        <v>0</v>
      </c>
      <c r="L930">
        <f>'Previous Trades Import_OMS Quer'!L930</f>
        <v>0</v>
      </c>
      <c r="M930">
        <f>'Previous Trades Import_OMS Quer'!M930</f>
        <v>0</v>
      </c>
      <c r="N930">
        <f>'Previous Trades Import_OMS Quer'!N930</f>
        <v>0</v>
      </c>
      <c r="O930" t="str">
        <f>CLEAN('Previous Trades Import_OMS Quer'!O930)</f>
        <v/>
      </c>
      <c r="Q930" s="25">
        <f t="shared" si="28"/>
        <v>0</v>
      </c>
      <c r="R930" s="25" t="e">
        <f>VLOOKUP(O930,'Currency Balance'!$O$3:$Q$32,3,0)</f>
        <v>#N/A</v>
      </c>
      <c r="S930" t="e">
        <f t="shared" si="29"/>
        <v>#N/A</v>
      </c>
    </row>
    <row r="931" spans="1:19">
      <c r="A931">
        <f>'Previous Trades Import_OMS Quer'!A931</f>
        <v>0</v>
      </c>
      <c r="B931">
        <f>'Previous Trades Import_OMS Quer'!B931</f>
        <v>0</v>
      </c>
      <c r="C931" s="22">
        <f>'Previous Trades Import_OMS Quer'!C931</f>
        <v>0</v>
      </c>
      <c r="D931">
        <f>'Previous Trades Import_OMS Quer'!D931</f>
        <v>0</v>
      </c>
      <c r="E931" s="22">
        <f>'Previous Trades Import_OMS Quer'!E931</f>
        <v>0</v>
      </c>
      <c r="F931">
        <f>'Previous Trades Import_OMS Quer'!F931</f>
        <v>0</v>
      </c>
      <c r="G931">
        <f>'Previous Trades Import_OMS Quer'!G931</f>
        <v>0</v>
      </c>
      <c r="H931">
        <f>'Previous Trades Import_OMS Quer'!H931</f>
        <v>0</v>
      </c>
      <c r="I931">
        <f>'Previous Trades Import_OMS Quer'!I931</f>
        <v>0</v>
      </c>
      <c r="J931">
        <f>'Previous Trades Import_OMS Quer'!J931</f>
        <v>0</v>
      </c>
      <c r="K931">
        <f>'Previous Trades Import_OMS Quer'!K931</f>
        <v>0</v>
      </c>
      <c r="L931">
        <f>'Previous Trades Import_OMS Quer'!L931</f>
        <v>0</v>
      </c>
      <c r="M931">
        <f>'Previous Trades Import_OMS Quer'!M931</f>
        <v>0</v>
      </c>
      <c r="N931">
        <f>'Previous Trades Import_OMS Quer'!N931</f>
        <v>0</v>
      </c>
      <c r="O931" t="str">
        <f>CLEAN('Previous Trades Import_OMS Quer'!O931)</f>
        <v/>
      </c>
      <c r="Q931" s="25">
        <f t="shared" si="28"/>
        <v>0</v>
      </c>
      <c r="R931" s="25" t="e">
        <f>VLOOKUP(O931,'Currency Balance'!$O$3:$Q$32,3,0)</f>
        <v>#N/A</v>
      </c>
      <c r="S931" t="e">
        <f t="shared" si="29"/>
        <v>#N/A</v>
      </c>
    </row>
    <row r="932" spans="1:19">
      <c r="A932">
        <f>'Previous Trades Import_OMS Quer'!A932</f>
        <v>0</v>
      </c>
      <c r="B932">
        <f>'Previous Trades Import_OMS Quer'!B932</f>
        <v>0</v>
      </c>
      <c r="C932" s="22">
        <f>'Previous Trades Import_OMS Quer'!C932</f>
        <v>0</v>
      </c>
      <c r="D932">
        <f>'Previous Trades Import_OMS Quer'!D932</f>
        <v>0</v>
      </c>
      <c r="E932" s="22">
        <f>'Previous Trades Import_OMS Quer'!E932</f>
        <v>0</v>
      </c>
      <c r="F932">
        <f>'Previous Trades Import_OMS Quer'!F932</f>
        <v>0</v>
      </c>
      <c r="G932">
        <f>'Previous Trades Import_OMS Quer'!G932</f>
        <v>0</v>
      </c>
      <c r="H932">
        <f>'Previous Trades Import_OMS Quer'!H932</f>
        <v>0</v>
      </c>
      <c r="I932">
        <f>'Previous Trades Import_OMS Quer'!I932</f>
        <v>0</v>
      </c>
      <c r="J932">
        <f>'Previous Trades Import_OMS Quer'!J932</f>
        <v>0</v>
      </c>
      <c r="K932">
        <f>'Previous Trades Import_OMS Quer'!K932</f>
        <v>0</v>
      </c>
      <c r="L932">
        <f>'Previous Trades Import_OMS Quer'!L932</f>
        <v>0</v>
      </c>
      <c r="M932">
        <f>'Previous Trades Import_OMS Quer'!M932</f>
        <v>0</v>
      </c>
      <c r="N932">
        <f>'Previous Trades Import_OMS Quer'!N932</f>
        <v>0</v>
      </c>
      <c r="O932" t="str">
        <f>CLEAN('Previous Trades Import_OMS Quer'!O932)</f>
        <v/>
      </c>
      <c r="Q932" s="25">
        <f t="shared" si="28"/>
        <v>0</v>
      </c>
      <c r="R932" s="25" t="e">
        <f>VLOOKUP(O932,'Currency Balance'!$O$3:$Q$32,3,0)</f>
        <v>#N/A</v>
      </c>
      <c r="S932" t="e">
        <f t="shared" si="29"/>
        <v>#N/A</v>
      </c>
    </row>
    <row r="933" spans="1:19">
      <c r="A933">
        <f>'Previous Trades Import_OMS Quer'!A933</f>
        <v>0</v>
      </c>
      <c r="B933">
        <f>'Previous Trades Import_OMS Quer'!B933</f>
        <v>0</v>
      </c>
      <c r="C933" s="22">
        <f>'Previous Trades Import_OMS Quer'!C933</f>
        <v>0</v>
      </c>
      <c r="D933">
        <f>'Previous Trades Import_OMS Quer'!D933</f>
        <v>0</v>
      </c>
      <c r="E933" s="22">
        <f>'Previous Trades Import_OMS Quer'!E933</f>
        <v>0</v>
      </c>
      <c r="F933">
        <f>'Previous Trades Import_OMS Quer'!F933</f>
        <v>0</v>
      </c>
      <c r="G933">
        <f>'Previous Trades Import_OMS Quer'!G933</f>
        <v>0</v>
      </c>
      <c r="H933">
        <f>'Previous Trades Import_OMS Quer'!H933</f>
        <v>0</v>
      </c>
      <c r="I933">
        <f>'Previous Trades Import_OMS Quer'!I933</f>
        <v>0</v>
      </c>
      <c r="J933">
        <f>'Previous Trades Import_OMS Quer'!J933</f>
        <v>0</v>
      </c>
      <c r="K933">
        <f>'Previous Trades Import_OMS Quer'!K933</f>
        <v>0</v>
      </c>
      <c r="L933">
        <f>'Previous Trades Import_OMS Quer'!L933</f>
        <v>0</v>
      </c>
      <c r="M933">
        <f>'Previous Trades Import_OMS Quer'!M933</f>
        <v>0</v>
      </c>
      <c r="N933">
        <f>'Previous Trades Import_OMS Quer'!N933</f>
        <v>0</v>
      </c>
      <c r="O933" t="str">
        <f>CLEAN('Previous Trades Import_OMS Quer'!O933)</f>
        <v/>
      </c>
      <c r="Q933" s="25">
        <f t="shared" si="28"/>
        <v>0</v>
      </c>
      <c r="R933" s="25" t="e">
        <f>VLOOKUP(O933,'Currency Balance'!$O$3:$Q$32,3,0)</f>
        <v>#N/A</v>
      </c>
      <c r="S933" t="e">
        <f t="shared" si="29"/>
        <v>#N/A</v>
      </c>
    </row>
    <row r="934" spans="1:19">
      <c r="A934">
        <f>'Previous Trades Import_OMS Quer'!A934</f>
        <v>0</v>
      </c>
      <c r="B934">
        <f>'Previous Trades Import_OMS Quer'!B934</f>
        <v>0</v>
      </c>
      <c r="C934" s="22">
        <f>'Previous Trades Import_OMS Quer'!C934</f>
        <v>0</v>
      </c>
      <c r="D934">
        <f>'Previous Trades Import_OMS Quer'!D934</f>
        <v>0</v>
      </c>
      <c r="E934" s="22">
        <f>'Previous Trades Import_OMS Quer'!E934</f>
        <v>0</v>
      </c>
      <c r="F934">
        <f>'Previous Trades Import_OMS Quer'!F934</f>
        <v>0</v>
      </c>
      <c r="G934">
        <f>'Previous Trades Import_OMS Quer'!G934</f>
        <v>0</v>
      </c>
      <c r="H934">
        <f>'Previous Trades Import_OMS Quer'!H934</f>
        <v>0</v>
      </c>
      <c r="I934">
        <f>'Previous Trades Import_OMS Quer'!I934</f>
        <v>0</v>
      </c>
      <c r="J934">
        <f>'Previous Trades Import_OMS Quer'!J934</f>
        <v>0</v>
      </c>
      <c r="K934">
        <f>'Previous Trades Import_OMS Quer'!K934</f>
        <v>0</v>
      </c>
      <c r="L934">
        <f>'Previous Trades Import_OMS Quer'!L934</f>
        <v>0</v>
      </c>
      <c r="M934">
        <f>'Previous Trades Import_OMS Quer'!M934</f>
        <v>0</v>
      </c>
      <c r="N934">
        <f>'Previous Trades Import_OMS Quer'!N934</f>
        <v>0</v>
      </c>
      <c r="O934" t="str">
        <f>CLEAN('Previous Trades Import_OMS Quer'!O934)</f>
        <v/>
      </c>
      <c r="Q934" s="25">
        <f t="shared" si="28"/>
        <v>0</v>
      </c>
      <c r="R934" s="25" t="e">
        <f>VLOOKUP(O934,'Currency Balance'!$O$3:$Q$32,3,0)</f>
        <v>#N/A</v>
      </c>
      <c r="S934" t="e">
        <f t="shared" si="29"/>
        <v>#N/A</v>
      </c>
    </row>
    <row r="935" spans="1:19">
      <c r="A935">
        <f>'Previous Trades Import_OMS Quer'!A935</f>
        <v>0</v>
      </c>
      <c r="B935">
        <f>'Previous Trades Import_OMS Quer'!B935</f>
        <v>0</v>
      </c>
      <c r="C935" s="22">
        <f>'Previous Trades Import_OMS Quer'!C935</f>
        <v>0</v>
      </c>
      <c r="D935">
        <f>'Previous Trades Import_OMS Quer'!D935</f>
        <v>0</v>
      </c>
      <c r="E935" s="22">
        <f>'Previous Trades Import_OMS Quer'!E935</f>
        <v>0</v>
      </c>
      <c r="F935">
        <f>'Previous Trades Import_OMS Quer'!F935</f>
        <v>0</v>
      </c>
      <c r="G935">
        <f>'Previous Trades Import_OMS Quer'!G935</f>
        <v>0</v>
      </c>
      <c r="H935">
        <f>'Previous Trades Import_OMS Quer'!H935</f>
        <v>0</v>
      </c>
      <c r="I935">
        <f>'Previous Trades Import_OMS Quer'!I935</f>
        <v>0</v>
      </c>
      <c r="J935">
        <f>'Previous Trades Import_OMS Quer'!J935</f>
        <v>0</v>
      </c>
      <c r="K935">
        <f>'Previous Trades Import_OMS Quer'!K935</f>
        <v>0</v>
      </c>
      <c r="L935">
        <f>'Previous Trades Import_OMS Quer'!L935</f>
        <v>0</v>
      </c>
      <c r="M935">
        <f>'Previous Trades Import_OMS Quer'!M935</f>
        <v>0</v>
      </c>
      <c r="N935">
        <f>'Previous Trades Import_OMS Quer'!N935</f>
        <v>0</v>
      </c>
      <c r="O935" t="str">
        <f>CLEAN('Previous Trades Import_OMS Quer'!O935)</f>
        <v/>
      </c>
      <c r="Q935" s="25">
        <f t="shared" si="28"/>
        <v>0</v>
      </c>
      <c r="R935" s="25" t="e">
        <f>VLOOKUP(O935,'Currency Balance'!$O$3:$Q$32,3,0)</f>
        <v>#N/A</v>
      </c>
      <c r="S935" t="e">
        <f t="shared" si="29"/>
        <v>#N/A</v>
      </c>
    </row>
    <row r="936" spans="1:19">
      <c r="A936">
        <f>'Previous Trades Import_OMS Quer'!A936</f>
        <v>0</v>
      </c>
      <c r="B936">
        <f>'Previous Trades Import_OMS Quer'!B936</f>
        <v>0</v>
      </c>
      <c r="C936" s="22">
        <f>'Previous Trades Import_OMS Quer'!C936</f>
        <v>0</v>
      </c>
      <c r="D936">
        <f>'Previous Trades Import_OMS Quer'!D936</f>
        <v>0</v>
      </c>
      <c r="E936" s="22">
        <f>'Previous Trades Import_OMS Quer'!E936</f>
        <v>0</v>
      </c>
      <c r="F936">
        <f>'Previous Trades Import_OMS Quer'!F936</f>
        <v>0</v>
      </c>
      <c r="G936">
        <f>'Previous Trades Import_OMS Quer'!G936</f>
        <v>0</v>
      </c>
      <c r="H936">
        <f>'Previous Trades Import_OMS Quer'!H936</f>
        <v>0</v>
      </c>
      <c r="I936">
        <f>'Previous Trades Import_OMS Quer'!I936</f>
        <v>0</v>
      </c>
      <c r="J936">
        <f>'Previous Trades Import_OMS Quer'!J936</f>
        <v>0</v>
      </c>
      <c r="K936">
        <f>'Previous Trades Import_OMS Quer'!K936</f>
        <v>0</v>
      </c>
      <c r="L936">
        <f>'Previous Trades Import_OMS Quer'!L936</f>
        <v>0</v>
      </c>
      <c r="M936">
        <f>'Previous Trades Import_OMS Quer'!M936</f>
        <v>0</v>
      </c>
      <c r="N936">
        <f>'Previous Trades Import_OMS Quer'!N936</f>
        <v>0</v>
      </c>
      <c r="O936" t="str">
        <f>CLEAN('Previous Trades Import_OMS Quer'!O936)</f>
        <v/>
      </c>
      <c r="Q936" s="25">
        <f t="shared" si="28"/>
        <v>0</v>
      </c>
      <c r="R936" s="25" t="e">
        <f>VLOOKUP(O936,'Currency Balance'!$O$3:$Q$32,3,0)</f>
        <v>#N/A</v>
      </c>
      <c r="S936" t="e">
        <f t="shared" si="29"/>
        <v>#N/A</v>
      </c>
    </row>
    <row r="937" spans="1:19">
      <c r="A937">
        <f>'Previous Trades Import_OMS Quer'!A937</f>
        <v>0</v>
      </c>
      <c r="B937">
        <f>'Previous Trades Import_OMS Quer'!B937</f>
        <v>0</v>
      </c>
      <c r="C937" s="22">
        <f>'Previous Trades Import_OMS Quer'!C937</f>
        <v>0</v>
      </c>
      <c r="D937">
        <f>'Previous Trades Import_OMS Quer'!D937</f>
        <v>0</v>
      </c>
      <c r="E937" s="22">
        <f>'Previous Trades Import_OMS Quer'!E937</f>
        <v>0</v>
      </c>
      <c r="F937">
        <f>'Previous Trades Import_OMS Quer'!F937</f>
        <v>0</v>
      </c>
      <c r="G937">
        <f>'Previous Trades Import_OMS Quer'!G937</f>
        <v>0</v>
      </c>
      <c r="H937">
        <f>'Previous Trades Import_OMS Quer'!H937</f>
        <v>0</v>
      </c>
      <c r="I937">
        <f>'Previous Trades Import_OMS Quer'!I937</f>
        <v>0</v>
      </c>
      <c r="J937">
        <f>'Previous Trades Import_OMS Quer'!J937</f>
        <v>0</v>
      </c>
      <c r="K937">
        <f>'Previous Trades Import_OMS Quer'!K937</f>
        <v>0</v>
      </c>
      <c r="L937">
        <f>'Previous Trades Import_OMS Quer'!L937</f>
        <v>0</v>
      </c>
      <c r="M937">
        <f>'Previous Trades Import_OMS Quer'!M937</f>
        <v>0</v>
      </c>
      <c r="N937">
        <f>'Previous Trades Import_OMS Quer'!N937</f>
        <v>0</v>
      </c>
      <c r="O937" t="str">
        <f>CLEAN('Previous Trades Import_OMS Quer'!O937)</f>
        <v/>
      </c>
      <c r="Q937" s="25">
        <f t="shared" si="28"/>
        <v>0</v>
      </c>
      <c r="R937" s="25" t="e">
        <f>VLOOKUP(O937,'Currency Balance'!$O$3:$Q$32,3,0)</f>
        <v>#N/A</v>
      </c>
      <c r="S937" t="e">
        <f t="shared" si="29"/>
        <v>#N/A</v>
      </c>
    </row>
    <row r="938" spans="1:19">
      <c r="A938">
        <f>'Previous Trades Import_OMS Quer'!A938</f>
        <v>0</v>
      </c>
      <c r="B938">
        <f>'Previous Trades Import_OMS Quer'!B938</f>
        <v>0</v>
      </c>
      <c r="C938" s="22">
        <f>'Previous Trades Import_OMS Quer'!C938</f>
        <v>0</v>
      </c>
      <c r="D938">
        <f>'Previous Trades Import_OMS Quer'!D938</f>
        <v>0</v>
      </c>
      <c r="E938" s="22">
        <f>'Previous Trades Import_OMS Quer'!E938</f>
        <v>0</v>
      </c>
      <c r="F938">
        <f>'Previous Trades Import_OMS Quer'!F938</f>
        <v>0</v>
      </c>
      <c r="G938">
        <f>'Previous Trades Import_OMS Quer'!G938</f>
        <v>0</v>
      </c>
      <c r="H938">
        <f>'Previous Trades Import_OMS Quer'!H938</f>
        <v>0</v>
      </c>
      <c r="I938">
        <f>'Previous Trades Import_OMS Quer'!I938</f>
        <v>0</v>
      </c>
      <c r="J938">
        <f>'Previous Trades Import_OMS Quer'!J938</f>
        <v>0</v>
      </c>
      <c r="K938">
        <f>'Previous Trades Import_OMS Quer'!K938</f>
        <v>0</v>
      </c>
      <c r="L938">
        <f>'Previous Trades Import_OMS Quer'!L938</f>
        <v>0</v>
      </c>
      <c r="M938">
        <f>'Previous Trades Import_OMS Quer'!M938</f>
        <v>0</v>
      </c>
      <c r="N938">
        <f>'Previous Trades Import_OMS Quer'!N938</f>
        <v>0</v>
      </c>
      <c r="O938" t="str">
        <f>CLEAN('Previous Trades Import_OMS Quer'!O938)</f>
        <v/>
      </c>
      <c r="Q938" s="25">
        <f t="shared" si="28"/>
        <v>0</v>
      </c>
      <c r="R938" s="25" t="e">
        <f>VLOOKUP(O938,'Currency Balance'!$O$3:$Q$32,3,0)</f>
        <v>#N/A</v>
      </c>
      <c r="S938" t="e">
        <f t="shared" si="29"/>
        <v>#N/A</v>
      </c>
    </row>
    <row r="939" spans="1:19">
      <c r="A939">
        <f>'Previous Trades Import_OMS Quer'!A939</f>
        <v>0</v>
      </c>
      <c r="B939">
        <f>'Previous Trades Import_OMS Quer'!B939</f>
        <v>0</v>
      </c>
      <c r="C939" s="22">
        <f>'Previous Trades Import_OMS Quer'!C939</f>
        <v>0</v>
      </c>
      <c r="D939">
        <f>'Previous Trades Import_OMS Quer'!D939</f>
        <v>0</v>
      </c>
      <c r="E939" s="22">
        <f>'Previous Trades Import_OMS Quer'!E939</f>
        <v>0</v>
      </c>
      <c r="F939">
        <f>'Previous Trades Import_OMS Quer'!F939</f>
        <v>0</v>
      </c>
      <c r="G939">
        <f>'Previous Trades Import_OMS Quer'!G939</f>
        <v>0</v>
      </c>
      <c r="H939">
        <f>'Previous Trades Import_OMS Quer'!H939</f>
        <v>0</v>
      </c>
      <c r="I939">
        <f>'Previous Trades Import_OMS Quer'!I939</f>
        <v>0</v>
      </c>
      <c r="J939">
        <f>'Previous Trades Import_OMS Quer'!J939</f>
        <v>0</v>
      </c>
      <c r="K939">
        <f>'Previous Trades Import_OMS Quer'!K939</f>
        <v>0</v>
      </c>
      <c r="L939">
        <f>'Previous Trades Import_OMS Quer'!L939</f>
        <v>0</v>
      </c>
      <c r="M939">
        <f>'Previous Trades Import_OMS Quer'!M939</f>
        <v>0</v>
      </c>
      <c r="N939">
        <f>'Previous Trades Import_OMS Quer'!N939</f>
        <v>0</v>
      </c>
      <c r="O939" t="str">
        <f>CLEAN('Previous Trades Import_OMS Quer'!O939)</f>
        <v/>
      </c>
      <c r="Q939" s="25">
        <f t="shared" si="28"/>
        <v>0</v>
      </c>
      <c r="R939" s="25" t="e">
        <f>VLOOKUP(O939,'Currency Balance'!$O$3:$Q$32,3,0)</f>
        <v>#N/A</v>
      </c>
      <c r="S939" t="e">
        <f t="shared" si="29"/>
        <v>#N/A</v>
      </c>
    </row>
    <row r="940" spans="1:19">
      <c r="A940">
        <f>'Previous Trades Import_OMS Quer'!A940</f>
        <v>0</v>
      </c>
      <c r="B940">
        <f>'Previous Trades Import_OMS Quer'!B940</f>
        <v>0</v>
      </c>
      <c r="C940" s="22">
        <f>'Previous Trades Import_OMS Quer'!C940</f>
        <v>0</v>
      </c>
      <c r="D940">
        <f>'Previous Trades Import_OMS Quer'!D940</f>
        <v>0</v>
      </c>
      <c r="E940" s="22">
        <f>'Previous Trades Import_OMS Quer'!E940</f>
        <v>0</v>
      </c>
      <c r="F940">
        <f>'Previous Trades Import_OMS Quer'!F940</f>
        <v>0</v>
      </c>
      <c r="G940">
        <f>'Previous Trades Import_OMS Quer'!G940</f>
        <v>0</v>
      </c>
      <c r="H940">
        <f>'Previous Trades Import_OMS Quer'!H940</f>
        <v>0</v>
      </c>
      <c r="I940">
        <f>'Previous Trades Import_OMS Quer'!I940</f>
        <v>0</v>
      </c>
      <c r="J940">
        <f>'Previous Trades Import_OMS Quer'!J940</f>
        <v>0</v>
      </c>
      <c r="K940">
        <f>'Previous Trades Import_OMS Quer'!K940</f>
        <v>0</v>
      </c>
      <c r="L940">
        <f>'Previous Trades Import_OMS Quer'!L940</f>
        <v>0</v>
      </c>
      <c r="M940">
        <f>'Previous Trades Import_OMS Quer'!M940</f>
        <v>0</v>
      </c>
      <c r="N940">
        <f>'Previous Trades Import_OMS Quer'!N940</f>
        <v>0</v>
      </c>
      <c r="O940" t="str">
        <f>CLEAN('Previous Trades Import_OMS Quer'!O940)</f>
        <v/>
      </c>
      <c r="Q940" s="25">
        <f t="shared" si="28"/>
        <v>0</v>
      </c>
      <c r="R940" s="25" t="e">
        <f>VLOOKUP(O940,'Currency Balance'!$O$3:$Q$32,3,0)</f>
        <v>#N/A</v>
      </c>
      <c r="S940" t="e">
        <f t="shared" si="29"/>
        <v>#N/A</v>
      </c>
    </row>
    <row r="941" spans="1:19">
      <c r="A941">
        <f>'Previous Trades Import_OMS Quer'!A941</f>
        <v>0</v>
      </c>
      <c r="B941">
        <f>'Previous Trades Import_OMS Quer'!B941</f>
        <v>0</v>
      </c>
      <c r="C941" s="22">
        <f>'Previous Trades Import_OMS Quer'!C941</f>
        <v>0</v>
      </c>
      <c r="D941">
        <f>'Previous Trades Import_OMS Quer'!D941</f>
        <v>0</v>
      </c>
      <c r="E941" s="22">
        <f>'Previous Trades Import_OMS Quer'!E941</f>
        <v>0</v>
      </c>
      <c r="F941">
        <f>'Previous Trades Import_OMS Quer'!F941</f>
        <v>0</v>
      </c>
      <c r="G941">
        <f>'Previous Trades Import_OMS Quer'!G941</f>
        <v>0</v>
      </c>
      <c r="H941">
        <f>'Previous Trades Import_OMS Quer'!H941</f>
        <v>0</v>
      </c>
      <c r="I941">
        <f>'Previous Trades Import_OMS Quer'!I941</f>
        <v>0</v>
      </c>
      <c r="J941">
        <f>'Previous Trades Import_OMS Quer'!J941</f>
        <v>0</v>
      </c>
      <c r="K941">
        <f>'Previous Trades Import_OMS Quer'!K941</f>
        <v>0</v>
      </c>
      <c r="L941">
        <f>'Previous Trades Import_OMS Quer'!L941</f>
        <v>0</v>
      </c>
      <c r="M941">
        <f>'Previous Trades Import_OMS Quer'!M941</f>
        <v>0</v>
      </c>
      <c r="N941">
        <f>'Previous Trades Import_OMS Quer'!N941</f>
        <v>0</v>
      </c>
      <c r="O941" t="str">
        <f>CLEAN('Previous Trades Import_OMS Quer'!O941)</f>
        <v/>
      </c>
      <c r="Q941" s="25">
        <f t="shared" si="28"/>
        <v>0</v>
      </c>
      <c r="R941" s="25" t="e">
        <f>VLOOKUP(O941,'Currency Balance'!$O$3:$Q$32,3,0)</f>
        <v>#N/A</v>
      </c>
      <c r="S941" t="e">
        <f t="shared" si="29"/>
        <v>#N/A</v>
      </c>
    </row>
    <row r="942" spans="1:19">
      <c r="A942">
        <f>'Previous Trades Import_OMS Quer'!A942</f>
        <v>0</v>
      </c>
      <c r="B942">
        <f>'Previous Trades Import_OMS Quer'!B942</f>
        <v>0</v>
      </c>
      <c r="C942" s="22">
        <f>'Previous Trades Import_OMS Quer'!C942</f>
        <v>0</v>
      </c>
      <c r="D942">
        <f>'Previous Trades Import_OMS Quer'!D942</f>
        <v>0</v>
      </c>
      <c r="E942" s="22">
        <f>'Previous Trades Import_OMS Quer'!E942</f>
        <v>0</v>
      </c>
      <c r="F942">
        <f>'Previous Trades Import_OMS Quer'!F942</f>
        <v>0</v>
      </c>
      <c r="G942">
        <f>'Previous Trades Import_OMS Quer'!G942</f>
        <v>0</v>
      </c>
      <c r="H942">
        <f>'Previous Trades Import_OMS Quer'!H942</f>
        <v>0</v>
      </c>
      <c r="I942">
        <f>'Previous Trades Import_OMS Quer'!I942</f>
        <v>0</v>
      </c>
      <c r="J942">
        <f>'Previous Trades Import_OMS Quer'!J942</f>
        <v>0</v>
      </c>
      <c r="K942">
        <f>'Previous Trades Import_OMS Quer'!K942</f>
        <v>0</v>
      </c>
      <c r="L942">
        <f>'Previous Trades Import_OMS Quer'!L942</f>
        <v>0</v>
      </c>
      <c r="M942">
        <f>'Previous Trades Import_OMS Quer'!M942</f>
        <v>0</v>
      </c>
      <c r="N942">
        <f>'Previous Trades Import_OMS Quer'!N942</f>
        <v>0</v>
      </c>
      <c r="O942" t="str">
        <f>CLEAN('Previous Trades Import_OMS Quer'!O942)</f>
        <v/>
      </c>
      <c r="Q942" s="25">
        <f t="shared" si="28"/>
        <v>0</v>
      </c>
      <c r="R942" s="25" t="e">
        <f>VLOOKUP(O942,'Currency Balance'!$O$3:$Q$32,3,0)</f>
        <v>#N/A</v>
      </c>
      <c r="S942" t="e">
        <f t="shared" si="29"/>
        <v>#N/A</v>
      </c>
    </row>
    <row r="943" spans="1:19">
      <c r="A943">
        <f>'Previous Trades Import_OMS Quer'!A943</f>
        <v>0</v>
      </c>
      <c r="B943">
        <f>'Previous Trades Import_OMS Quer'!B943</f>
        <v>0</v>
      </c>
      <c r="C943" s="22">
        <f>'Previous Trades Import_OMS Quer'!C943</f>
        <v>0</v>
      </c>
      <c r="D943">
        <f>'Previous Trades Import_OMS Quer'!D943</f>
        <v>0</v>
      </c>
      <c r="E943" s="22">
        <f>'Previous Trades Import_OMS Quer'!E943</f>
        <v>0</v>
      </c>
      <c r="F943">
        <f>'Previous Trades Import_OMS Quer'!F943</f>
        <v>0</v>
      </c>
      <c r="G943">
        <f>'Previous Trades Import_OMS Quer'!G943</f>
        <v>0</v>
      </c>
      <c r="H943">
        <f>'Previous Trades Import_OMS Quer'!H943</f>
        <v>0</v>
      </c>
      <c r="I943">
        <f>'Previous Trades Import_OMS Quer'!I943</f>
        <v>0</v>
      </c>
      <c r="J943">
        <f>'Previous Trades Import_OMS Quer'!J943</f>
        <v>0</v>
      </c>
      <c r="K943">
        <f>'Previous Trades Import_OMS Quer'!K943</f>
        <v>0</v>
      </c>
      <c r="L943">
        <f>'Previous Trades Import_OMS Quer'!L943</f>
        <v>0</v>
      </c>
      <c r="M943">
        <f>'Previous Trades Import_OMS Quer'!M943</f>
        <v>0</v>
      </c>
      <c r="N943">
        <f>'Previous Trades Import_OMS Quer'!N943</f>
        <v>0</v>
      </c>
      <c r="O943" t="str">
        <f>CLEAN('Previous Trades Import_OMS Quer'!O943)</f>
        <v/>
      </c>
      <c r="Q943" s="25">
        <f t="shared" si="28"/>
        <v>0</v>
      </c>
      <c r="R943" s="25" t="e">
        <f>VLOOKUP(O943,'Currency Balance'!$O$3:$Q$32,3,0)</f>
        <v>#N/A</v>
      </c>
      <c r="S943" t="e">
        <f t="shared" si="29"/>
        <v>#N/A</v>
      </c>
    </row>
    <row r="944" spans="1:19">
      <c r="A944">
        <f>'Previous Trades Import_OMS Quer'!A944</f>
        <v>0</v>
      </c>
      <c r="B944">
        <f>'Previous Trades Import_OMS Quer'!B944</f>
        <v>0</v>
      </c>
      <c r="C944" s="22">
        <f>'Previous Trades Import_OMS Quer'!C944</f>
        <v>0</v>
      </c>
      <c r="D944">
        <f>'Previous Trades Import_OMS Quer'!D944</f>
        <v>0</v>
      </c>
      <c r="E944" s="22">
        <f>'Previous Trades Import_OMS Quer'!E944</f>
        <v>0</v>
      </c>
      <c r="F944">
        <f>'Previous Trades Import_OMS Quer'!F944</f>
        <v>0</v>
      </c>
      <c r="G944">
        <f>'Previous Trades Import_OMS Quer'!G944</f>
        <v>0</v>
      </c>
      <c r="H944">
        <f>'Previous Trades Import_OMS Quer'!H944</f>
        <v>0</v>
      </c>
      <c r="I944">
        <f>'Previous Trades Import_OMS Quer'!I944</f>
        <v>0</v>
      </c>
      <c r="J944">
        <f>'Previous Trades Import_OMS Quer'!J944</f>
        <v>0</v>
      </c>
      <c r="K944">
        <f>'Previous Trades Import_OMS Quer'!K944</f>
        <v>0</v>
      </c>
      <c r="L944">
        <f>'Previous Trades Import_OMS Quer'!L944</f>
        <v>0</v>
      </c>
      <c r="M944">
        <f>'Previous Trades Import_OMS Quer'!M944</f>
        <v>0</v>
      </c>
      <c r="N944">
        <f>'Previous Trades Import_OMS Quer'!N944</f>
        <v>0</v>
      </c>
      <c r="O944" t="str">
        <f>CLEAN('Previous Trades Import_OMS Quer'!O944)</f>
        <v/>
      </c>
      <c r="Q944" s="25">
        <f t="shared" si="28"/>
        <v>0</v>
      </c>
      <c r="R944" s="25" t="e">
        <f>VLOOKUP(O944,'Currency Balance'!$O$3:$Q$32,3,0)</f>
        <v>#N/A</v>
      </c>
      <c r="S944" t="e">
        <f t="shared" si="29"/>
        <v>#N/A</v>
      </c>
    </row>
    <row r="945" spans="1:19">
      <c r="A945">
        <f>'Previous Trades Import_OMS Quer'!A945</f>
        <v>0</v>
      </c>
      <c r="B945">
        <f>'Previous Trades Import_OMS Quer'!B945</f>
        <v>0</v>
      </c>
      <c r="C945" s="22">
        <f>'Previous Trades Import_OMS Quer'!C945</f>
        <v>0</v>
      </c>
      <c r="D945">
        <f>'Previous Trades Import_OMS Quer'!D945</f>
        <v>0</v>
      </c>
      <c r="E945" s="22">
        <f>'Previous Trades Import_OMS Quer'!E945</f>
        <v>0</v>
      </c>
      <c r="F945">
        <f>'Previous Trades Import_OMS Quer'!F945</f>
        <v>0</v>
      </c>
      <c r="G945">
        <f>'Previous Trades Import_OMS Quer'!G945</f>
        <v>0</v>
      </c>
      <c r="H945">
        <f>'Previous Trades Import_OMS Quer'!H945</f>
        <v>0</v>
      </c>
      <c r="I945">
        <f>'Previous Trades Import_OMS Quer'!I945</f>
        <v>0</v>
      </c>
      <c r="J945">
        <f>'Previous Trades Import_OMS Quer'!J945</f>
        <v>0</v>
      </c>
      <c r="K945">
        <f>'Previous Trades Import_OMS Quer'!K945</f>
        <v>0</v>
      </c>
      <c r="L945">
        <f>'Previous Trades Import_OMS Quer'!L945</f>
        <v>0</v>
      </c>
      <c r="M945">
        <f>'Previous Trades Import_OMS Quer'!M945</f>
        <v>0</v>
      </c>
      <c r="N945">
        <f>'Previous Trades Import_OMS Quer'!N945</f>
        <v>0</v>
      </c>
      <c r="O945" t="str">
        <f>CLEAN('Previous Trades Import_OMS Quer'!O945)</f>
        <v/>
      </c>
      <c r="Q945" s="25">
        <f t="shared" si="28"/>
        <v>0</v>
      </c>
      <c r="R945" s="25" t="e">
        <f>VLOOKUP(O945,'Currency Balance'!$O$3:$Q$32,3,0)</f>
        <v>#N/A</v>
      </c>
      <c r="S945" t="e">
        <f t="shared" si="29"/>
        <v>#N/A</v>
      </c>
    </row>
    <row r="946" spans="1:19">
      <c r="A946">
        <f>'Previous Trades Import_OMS Quer'!A946</f>
        <v>0</v>
      </c>
      <c r="B946">
        <f>'Previous Trades Import_OMS Quer'!B946</f>
        <v>0</v>
      </c>
      <c r="C946" s="22">
        <f>'Previous Trades Import_OMS Quer'!C946</f>
        <v>0</v>
      </c>
      <c r="D946">
        <f>'Previous Trades Import_OMS Quer'!D946</f>
        <v>0</v>
      </c>
      <c r="E946" s="22">
        <f>'Previous Trades Import_OMS Quer'!E946</f>
        <v>0</v>
      </c>
      <c r="F946">
        <f>'Previous Trades Import_OMS Quer'!F946</f>
        <v>0</v>
      </c>
      <c r="G946">
        <f>'Previous Trades Import_OMS Quer'!G946</f>
        <v>0</v>
      </c>
      <c r="H946">
        <f>'Previous Trades Import_OMS Quer'!H946</f>
        <v>0</v>
      </c>
      <c r="I946">
        <f>'Previous Trades Import_OMS Quer'!I946</f>
        <v>0</v>
      </c>
      <c r="J946">
        <f>'Previous Trades Import_OMS Quer'!J946</f>
        <v>0</v>
      </c>
      <c r="K946">
        <f>'Previous Trades Import_OMS Quer'!K946</f>
        <v>0</v>
      </c>
      <c r="L946">
        <f>'Previous Trades Import_OMS Quer'!L946</f>
        <v>0</v>
      </c>
      <c r="M946">
        <f>'Previous Trades Import_OMS Quer'!M946</f>
        <v>0</v>
      </c>
      <c r="N946">
        <f>'Previous Trades Import_OMS Quer'!N946</f>
        <v>0</v>
      </c>
      <c r="O946" t="str">
        <f>CLEAN('Previous Trades Import_OMS Quer'!O946)</f>
        <v/>
      </c>
      <c r="Q946" s="25">
        <f t="shared" si="28"/>
        <v>0</v>
      </c>
      <c r="R946" s="25" t="e">
        <f>VLOOKUP(O946,'Currency Balance'!$O$3:$Q$32,3,0)</f>
        <v>#N/A</v>
      </c>
      <c r="S946" t="e">
        <f t="shared" si="29"/>
        <v>#N/A</v>
      </c>
    </row>
    <row r="947" spans="1:19">
      <c r="A947">
        <f>'Previous Trades Import_OMS Quer'!A947</f>
        <v>0</v>
      </c>
      <c r="B947">
        <f>'Previous Trades Import_OMS Quer'!B947</f>
        <v>0</v>
      </c>
      <c r="C947" s="22">
        <f>'Previous Trades Import_OMS Quer'!C947</f>
        <v>0</v>
      </c>
      <c r="D947">
        <f>'Previous Trades Import_OMS Quer'!D947</f>
        <v>0</v>
      </c>
      <c r="E947" s="22">
        <f>'Previous Trades Import_OMS Quer'!E947</f>
        <v>0</v>
      </c>
      <c r="F947">
        <f>'Previous Trades Import_OMS Quer'!F947</f>
        <v>0</v>
      </c>
      <c r="G947">
        <f>'Previous Trades Import_OMS Quer'!G947</f>
        <v>0</v>
      </c>
      <c r="H947">
        <f>'Previous Trades Import_OMS Quer'!H947</f>
        <v>0</v>
      </c>
      <c r="I947">
        <f>'Previous Trades Import_OMS Quer'!I947</f>
        <v>0</v>
      </c>
      <c r="J947">
        <f>'Previous Trades Import_OMS Quer'!J947</f>
        <v>0</v>
      </c>
      <c r="K947">
        <f>'Previous Trades Import_OMS Quer'!K947</f>
        <v>0</v>
      </c>
      <c r="L947">
        <f>'Previous Trades Import_OMS Quer'!L947</f>
        <v>0</v>
      </c>
      <c r="M947">
        <f>'Previous Trades Import_OMS Quer'!M947</f>
        <v>0</v>
      </c>
      <c r="N947">
        <f>'Previous Trades Import_OMS Quer'!N947</f>
        <v>0</v>
      </c>
      <c r="O947" t="str">
        <f>CLEAN('Previous Trades Import_OMS Quer'!O947)</f>
        <v/>
      </c>
      <c r="Q947" s="25">
        <f t="shared" si="28"/>
        <v>0</v>
      </c>
      <c r="R947" s="25" t="e">
        <f>VLOOKUP(O947,'Currency Balance'!$O$3:$Q$32,3,0)</f>
        <v>#N/A</v>
      </c>
      <c r="S947" t="e">
        <f t="shared" si="29"/>
        <v>#N/A</v>
      </c>
    </row>
    <row r="948" spans="1:19">
      <c r="A948">
        <f>'Previous Trades Import_OMS Quer'!A948</f>
        <v>0</v>
      </c>
      <c r="B948">
        <f>'Previous Trades Import_OMS Quer'!B948</f>
        <v>0</v>
      </c>
      <c r="C948" s="22">
        <f>'Previous Trades Import_OMS Quer'!C948</f>
        <v>0</v>
      </c>
      <c r="D948">
        <f>'Previous Trades Import_OMS Quer'!D948</f>
        <v>0</v>
      </c>
      <c r="E948" s="22">
        <f>'Previous Trades Import_OMS Quer'!E948</f>
        <v>0</v>
      </c>
      <c r="F948">
        <f>'Previous Trades Import_OMS Quer'!F948</f>
        <v>0</v>
      </c>
      <c r="G948">
        <f>'Previous Trades Import_OMS Quer'!G948</f>
        <v>0</v>
      </c>
      <c r="H948">
        <f>'Previous Trades Import_OMS Quer'!H948</f>
        <v>0</v>
      </c>
      <c r="I948">
        <f>'Previous Trades Import_OMS Quer'!I948</f>
        <v>0</v>
      </c>
      <c r="J948">
        <f>'Previous Trades Import_OMS Quer'!J948</f>
        <v>0</v>
      </c>
      <c r="K948">
        <f>'Previous Trades Import_OMS Quer'!K948</f>
        <v>0</v>
      </c>
      <c r="L948">
        <f>'Previous Trades Import_OMS Quer'!L948</f>
        <v>0</v>
      </c>
      <c r="M948">
        <f>'Previous Trades Import_OMS Quer'!M948</f>
        <v>0</v>
      </c>
      <c r="N948">
        <f>'Previous Trades Import_OMS Quer'!N948</f>
        <v>0</v>
      </c>
      <c r="O948" t="str">
        <f>CLEAN('Previous Trades Import_OMS Quer'!O948)</f>
        <v/>
      </c>
      <c r="Q948" s="25">
        <f t="shared" si="28"/>
        <v>0</v>
      </c>
      <c r="R948" s="25" t="e">
        <f>VLOOKUP(O948,'Currency Balance'!$O$3:$Q$32,3,0)</f>
        <v>#N/A</v>
      </c>
      <c r="S948" t="e">
        <f t="shared" si="29"/>
        <v>#N/A</v>
      </c>
    </row>
    <row r="949" spans="1:19">
      <c r="A949">
        <f>'Previous Trades Import_OMS Quer'!A949</f>
        <v>0</v>
      </c>
      <c r="B949">
        <f>'Previous Trades Import_OMS Quer'!B949</f>
        <v>0</v>
      </c>
      <c r="C949" s="22">
        <f>'Previous Trades Import_OMS Quer'!C949</f>
        <v>0</v>
      </c>
      <c r="D949">
        <f>'Previous Trades Import_OMS Quer'!D949</f>
        <v>0</v>
      </c>
      <c r="E949" s="22">
        <f>'Previous Trades Import_OMS Quer'!E949</f>
        <v>0</v>
      </c>
      <c r="F949">
        <f>'Previous Trades Import_OMS Quer'!F949</f>
        <v>0</v>
      </c>
      <c r="G949">
        <f>'Previous Trades Import_OMS Quer'!G949</f>
        <v>0</v>
      </c>
      <c r="H949">
        <f>'Previous Trades Import_OMS Quer'!H949</f>
        <v>0</v>
      </c>
      <c r="I949">
        <f>'Previous Trades Import_OMS Quer'!I949</f>
        <v>0</v>
      </c>
      <c r="J949">
        <f>'Previous Trades Import_OMS Quer'!J949</f>
        <v>0</v>
      </c>
      <c r="K949">
        <f>'Previous Trades Import_OMS Quer'!K949</f>
        <v>0</v>
      </c>
      <c r="L949">
        <f>'Previous Trades Import_OMS Quer'!L949</f>
        <v>0</v>
      </c>
      <c r="M949">
        <f>'Previous Trades Import_OMS Quer'!M949</f>
        <v>0</v>
      </c>
      <c r="N949">
        <f>'Previous Trades Import_OMS Quer'!N949</f>
        <v>0</v>
      </c>
      <c r="O949" t="str">
        <f>CLEAN('Previous Trades Import_OMS Quer'!O949)</f>
        <v/>
      </c>
      <c r="Q949" s="25">
        <f t="shared" si="28"/>
        <v>0</v>
      </c>
      <c r="R949" s="25" t="e">
        <f>VLOOKUP(O949,'Currency Balance'!$O$3:$Q$32,3,0)</f>
        <v>#N/A</v>
      </c>
      <c r="S949" t="e">
        <f t="shared" si="29"/>
        <v>#N/A</v>
      </c>
    </row>
    <row r="950" spans="1:19">
      <c r="A950">
        <f>'Previous Trades Import_OMS Quer'!A950</f>
        <v>0</v>
      </c>
      <c r="B950">
        <f>'Previous Trades Import_OMS Quer'!B950</f>
        <v>0</v>
      </c>
      <c r="C950" s="22">
        <f>'Previous Trades Import_OMS Quer'!C950</f>
        <v>0</v>
      </c>
      <c r="D950">
        <f>'Previous Trades Import_OMS Quer'!D950</f>
        <v>0</v>
      </c>
      <c r="E950" s="22">
        <f>'Previous Trades Import_OMS Quer'!E950</f>
        <v>0</v>
      </c>
      <c r="F950">
        <f>'Previous Trades Import_OMS Quer'!F950</f>
        <v>0</v>
      </c>
      <c r="G950">
        <f>'Previous Trades Import_OMS Quer'!G950</f>
        <v>0</v>
      </c>
      <c r="H950">
        <f>'Previous Trades Import_OMS Quer'!H950</f>
        <v>0</v>
      </c>
      <c r="I950">
        <f>'Previous Trades Import_OMS Quer'!I950</f>
        <v>0</v>
      </c>
      <c r="J950">
        <f>'Previous Trades Import_OMS Quer'!J950</f>
        <v>0</v>
      </c>
      <c r="K950">
        <f>'Previous Trades Import_OMS Quer'!K950</f>
        <v>0</v>
      </c>
      <c r="L950">
        <f>'Previous Trades Import_OMS Quer'!L950</f>
        <v>0</v>
      </c>
      <c r="M950">
        <f>'Previous Trades Import_OMS Quer'!M950</f>
        <v>0</v>
      </c>
      <c r="N950">
        <f>'Previous Trades Import_OMS Quer'!N950</f>
        <v>0</v>
      </c>
      <c r="O950" t="str">
        <f>CLEAN('Previous Trades Import_OMS Quer'!O950)</f>
        <v/>
      </c>
      <c r="Q950" s="25">
        <f t="shared" si="28"/>
        <v>0</v>
      </c>
      <c r="R950" s="25" t="e">
        <f>VLOOKUP(O950,'Currency Balance'!$O$3:$Q$32,3,0)</f>
        <v>#N/A</v>
      </c>
      <c r="S950" t="e">
        <f t="shared" si="29"/>
        <v>#N/A</v>
      </c>
    </row>
    <row r="951" spans="1:19">
      <c r="A951">
        <f>'Previous Trades Import_OMS Quer'!A951</f>
        <v>0</v>
      </c>
      <c r="B951">
        <f>'Previous Trades Import_OMS Quer'!B951</f>
        <v>0</v>
      </c>
      <c r="C951" s="22">
        <f>'Previous Trades Import_OMS Quer'!C951</f>
        <v>0</v>
      </c>
      <c r="D951">
        <f>'Previous Trades Import_OMS Quer'!D951</f>
        <v>0</v>
      </c>
      <c r="E951" s="22">
        <f>'Previous Trades Import_OMS Quer'!E951</f>
        <v>0</v>
      </c>
      <c r="F951">
        <f>'Previous Trades Import_OMS Quer'!F951</f>
        <v>0</v>
      </c>
      <c r="G951">
        <f>'Previous Trades Import_OMS Quer'!G951</f>
        <v>0</v>
      </c>
      <c r="H951">
        <f>'Previous Trades Import_OMS Quer'!H951</f>
        <v>0</v>
      </c>
      <c r="I951">
        <f>'Previous Trades Import_OMS Quer'!I951</f>
        <v>0</v>
      </c>
      <c r="J951">
        <f>'Previous Trades Import_OMS Quer'!J951</f>
        <v>0</v>
      </c>
      <c r="K951">
        <f>'Previous Trades Import_OMS Quer'!K951</f>
        <v>0</v>
      </c>
      <c r="L951">
        <f>'Previous Trades Import_OMS Quer'!L951</f>
        <v>0</v>
      </c>
      <c r="M951">
        <f>'Previous Trades Import_OMS Quer'!M951</f>
        <v>0</v>
      </c>
      <c r="N951">
        <f>'Previous Trades Import_OMS Quer'!N951</f>
        <v>0</v>
      </c>
      <c r="O951" t="str">
        <f>CLEAN('Previous Trades Import_OMS Quer'!O951)</f>
        <v/>
      </c>
      <c r="Q951" s="25">
        <f t="shared" si="28"/>
        <v>0</v>
      </c>
      <c r="R951" s="25" t="e">
        <f>VLOOKUP(O951,'Currency Balance'!$O$3:$Q$32,3,0)</f>
        <v>#N/A</v>
      </c>
      <c r="S951" t="e">
        <f t="shared" si="29"/>
        <v>#N/A</v>
      </c>
    </row>
    <row r="952" spans="1:19">
      <c r="A952">
        <f>'Previous Trades Import_OMS Quer'!A952</f>
        <v>0</v>
      </c>
      <c r="B952">
        <f>'Previous Trades Import_OMS Quer'!B952</f>
        <v>0</v>
      </c>
      <c r="C952" s="22">
        <f>'Previous Trades Import_OMS Quer'!C952</f>
        <v>0</v>
      </c>
      <c r="D952">
        <f>'Previous Trades Import_OMS Quer'!D952</f>
        <v>0</v>
      </c>
      <c r="E952" s="22">
        <f>'Previous Trades Import_OMS Quer'!E952</f>
        <v>0</v>
      </c>
      <c r="F952">
        <f>'Previous Trades Import_OMS Quer'!F952</f>
        <v>0</v>
      </c>
      <c r="G952">
        <f>'Previous Trades Import_OMS Quer'!G952</f>
        <v>0</v>
      </c>
      <c r="H952">
        <f>'Previous Trades Import_OMS Quer'!H952</f>
        <v>0</v>
      </c>
      <c r="I952">
        <f>'Previous Trades Import_OMS Quer'!I952</f>
        <v>0</v>
      </c>
      <c r="J952">
        <f>'Previous Trades Import_OMS Quer'!J952</f>
        <v>0</v>
      </c>
      <c r="K952">
        <f>'Previous Trades Import_OMS Quer'!K952</f>
        <v>0</v>
      </c>
      <c r="L952">
        <f>'Previous Trades Import_OMS Quer'!L952</f>
        <v>0</v>
      </c>
      <c r="M952">
        <f>'Previous Trades Import_OMS Quer'!M952</f>
        <v>0</v>
      </c>
      <c r="N952">
        <f>'Previous Trades Import_OMS Quer'!N952</f>
        <v>0</v>
      </c>
      <c r="O952" t="str">
        <f>CLEAN('Previous Trades Import_OMS Quer'!O952)</f>
        <v/>
      </c>
      <c r="Q952" s="25">
        <f t="shared" si="28"/>
        <v>0</v>
      </c>
      <c r="R952" s="25" t="e">
        <f>VLOOKUP(O952,'Currency Balance'!$O$3:$Q$32,3,0)</f>
        <v>#N/A</v>
      </c>
      <c r="S952" t="e">
        <f t="shared" si="29"/>
        <v>#N/A</v>
      </c>
    </row>
    <row r="953" spans="1:19">
      <c r="A953">
        <f>'Previous Trades Import_OMS Quer'!A953</f>
        <v>0</v>
      </c>
      <c r="B953">
        <f>'Previous Trades Import_OMS Quer'!B953</f>
        <v>0</v>
      </c>
      <c r="C953" s="22">
        <f>'Previous Trades Import_OMS Quer'!C953</f>
        <v>0</v>
      </c>
      <c r="D953">
        <f>'Previous Trades Import_OMS Quer'!D953</f>
        <v>0</v>
      </c>
      <c r="E953" s="22">
        <f>'Previous Trades Import_OMS Quer'!E953</f>
        <v>0</v>
      </c>
      <c r="F953">
        <f>'Previous Trades Import_OMS Quer'!F953</f>
        <v>0</v>
      </c>
      <c r="G953">
        <f>'Previous Trades Import_OMS Quer'!G953</f>
        <v>0</v>
      </c>
      <c r="H953">
        <f>'Previous Trades Import_OMS Quer'!H953</f>
        <v>0</v>
      </c>
      <c r="I953">
        <f>'Previous Trades Import_OMS Quer'!I953</f>
        <v>0</v>
      </c>
      <c r="J953">
        <f>'Previous Trades Import_OMS Quer'!J953</f>
        <v>0</v>
      </c>
      <c r="K953">
        <f>'Previous Trades Import_OMS Quer'!K953</f>
        <v>0</v>
      </c>
      <c r="L953">
        <f>'Previous Trades Import_OMS Quer'!L953</f>
        <v>0</v>
      </c>
      <c r="M953">
        <f>'Previous Trades Import_OMS Quer'!M953</f>
        <v>0</v>
      </c>
      <c r="N953">
        <f>'Previous Trades Import_OMS Quer'!N953</f>
        <v>0</v>
      </c>
      <c r="O953" t="str">
        <f>CLEAN('Previous Trades Import_OMS Quer'!O953)</f>
        <v/>
      </c>
      <c r="Q953" s="25">
        <f t="shared" si="28"/>
        <v>0</v>
      </c>
      <c r="R953" s="25" t="e">
        <f>VLOOKUP(O953,'Currency Balance'!$O$3:$Q$32,3,0)</f>
        <v>#N/A</v>
      </c>
      <c r="S953" t="e">
        <f t="shared" si="29"/>
        <v>#N/A</v>
      </c>
    </row>
    <row r="954" spans="1:19">
      <c r="A954">
        <f>'Previous Trades Import_OMS Quer'!A954</f>
        <v>0</v>
      </c>
      <c r="B954">
        <f>'Previous Trades Import_OMS Quer'!B954</f>
        <v>0</v>
      </c>
      <c r="C954" s="22">
        <f>'Previous Trades Import_OMS Quer'!C954</f>
        <v>0</v>
      </c>
      <c r="D954">
        <f>'Previous Trades Import_OMS Quer'!D954</f>
        <v>0</v>
      </c>
      <c r="E954" s="22">
        <f>'Previous Trades Import_OMS Quer'!E954</f>
        <v>0</v>
      </c>
      <c r="F954">
        <f>'Previous Trades Import_OMS Quer'!F954</f>
        <v>0</v>
      </c>
      <c r="G954">
        <f>'Previous Trades Import_OMS Quer'!G954</f>
        <v>0</v>
      </c>
      <c r="H954">
        <f>'Previous Trades Import_OMS Quer'!H954</f>
        <v>0</v>
      </c>
      <c r="I954">
        <f>'Previous Trades Import_OMS Quer'!I954</f>
        <v>0</v>
      </c>
      <c r="J954">
        <f>'Previous Trades Import_OMS Quer'!J954</f>
        <v>0</v>
      </c>
      <c r="K954">
        <f>'Previous Trades Import_OMS Quer'!K954</f>
        <v>0</v>
      </c>
      <c r="L954">
        <f>'Previous Trades Import_OMS Quer'!L954</f>
        <v>0</v>
      </c>
      <c r="M954">
        <f>'Previous Trades Import_OMS Quer'!M954</f>
        <v>0</v>
      </c>
      <c r="N954">
        <f>'Previous Trades Import_OMS Quer'!N954</f>
        <v>0</v>
      </c>
      <c r="O954" t="str">
        <f>CLEAN('Previous Trades Import_OMS Quer'!O954)</f>
        <v/>
      </c>
      <c r="Q954" s="25">
        <f t="shared" si="28"/>
        <v>0</v>
      </c>
      <c r="R954" s="25" t="e">
        <f>VLOOKUP(O954,'Currency Balance'!$O$3:$Q$32,3,0)</f>
        <v>#N/A</v>
      </c>
      <c r="S954" t="e">
        <f t="shared" si="29"/>
        <v>#N/A</v>
      </c>
    </row>
    <row r="955" spans="1:19">
      <c r="A955">
        <f>'Previous Trades Import_OMS Quer'!A955</f>
        <v>0</v>
      </c>
      <c r="B955">
        <f>'Previous Trades Import_OMS Quer'!B955</f>
        <v>0</v>
      </c>
      <c r="C955" s="22">
        <f>'Previous Trades Import_OMS Quer'!C955</f>
        <v>0</v>
      </c>
      <c r="D955">
        <f>'Previous Trades Import_OMS Quer'!D955</f>
        <v>0</v>
      </c>
      <c r="E955" s="22">
        <f>'Previous Trades Import_OMS Quer'!E955</f>
        <v>0</v>
      </c>
      <c r="F955">
        <f>'Previous Trades Import_OMS Quer'!F955</f>
        <v>0</v>
      </c>
      <c r="G955">
        <f>'Previous Trades Import_OMS Quer'!G955</f>
        <v>0</v>
      </c>
      <c r="H955">
        <f>'Previous Trades Import_OMS Quer'!H955</f>
        <v>0</v>
      </c>
      <c r="I955">
        <f>'Previous Trades Import_OMS Quer'!I955</f>
        <v>0</v>
      </c>
      <c r="J955">
        <f>'Previous Trades Import_OMS Quer'!J955</f>
        <v>0</v>
      </c>
      <c r="K955">
        <f>'Previous Trades Import_OMS Quer'!K955</f>
        <v>0</v>
      </c>
      <c r="L955">
        <f>'Previous Trades Import_OMS Quer'!L955</f>
        <v>0</v>
      </c>
      <c r="M955">
        <f>'Previous Trades Import_OMS Quer'!M955</f>
        <v>0</v>
      </c>
      <c r="N955">
        <f>'Previous Trades Import_OMS Quer'!N955</f>
        <v>0</v>
      </c>
      <c r="O955" t="str">
        <f>CLEAN('Previous Trades Import_OMS Quer'!O955)</f>
        <v/>
      </c>
      <c r="Q955" s="25">
        <f t="shared" si="28"/>
        <v>0</v>
      </c>
      <c r="R955" s="25" t="e">
        <f>VLOOKUP(O955,'Currency Balance'!$O$3:$Q$32,3,0)</f>
        <v>#N/A</v>
      </c>
      <c r="S955" t="e">
        <f t="shared" si="29"/>
        <v>#N/A</v>
      </c>
    </row>
    <row r="956" spans="1:19">
      <c r="A956">
        <f>'Previous Trades Import_OMS Quer'!A956</f>
        <v>0</v>
      </c>
      <c r="B956">
        <f>'Previous Trades Import_OMS Quer'!B956</f>
        <v>0</v>
      </c>
      <c r="C956" s="22">
        <f>'Previous Trades Import_OMS Quer'!C956</f>
        <v>0</v>
      </c>
      <c r="D956">
        <f>'Previous Trades Import_OMS Quer'!D956</f>
        <v>0</v>
      </c>
      <c r="E956" s="22">
        <f>'Previous Trades Import_OMS Quer'!E956</f>
        <v>0</v>
      </c>
      <c r="F956">
        <f>'Previous Trades Import_OMS Quer'!F956</f>
        <v>0</v>
      </c>
      <c r="G956">
        <f>'Previous Trades Import_OMS Quer'!G956</f>
        <v>0</v>
      </c>
      <c r="H956">
        <f>'Previous Trades Import_OMS Quer'!H956</f>
        <v>0</v>
      </c>
      <c r="I956">
        <f>'Previous Trades Import_OMS Quer'!I956</f>
        <v>0</v>
      </c>
      <c r="J956">
        <f>'Previous Trades Import_OMS Quer'!J956</f>
        <v>0</v>
      </c>
      <c r="K956">
        <f>'Previous Trades Import_OMS Quer'!K956</f>
        <v>0</v>
      </c>
      <c r="L956">
        <f>'Previous Trades Import_OMS Quer'!L956</f>
        <v>0</v>
      </c>
      <c r="M956">
        <f>'Previous Trades Import_OMS Quer'!M956</f>
        <v>0</v>
      </c>
      <c r="N956">
        <f>'Previous Trades Import_OMS Quer'!N956</f>
        <v>0</v>
      </c>
      <c r="O956" t="str">
        <f>CLEAN('Previous Trades Import_OMS Quer'!O956)</f>
        <v/>
      </c>
      <c r="Q956" s="25">
        <f t="shared" si="28"/>
        <v>0</v>
      </c>
      <c r="R956" s="25" t="e">
        <f>VLOOKUP(O956,'Currency Balance'!$O$3:$Q$32,3,0)</f>
        <v>#N/A</v>
      </c>
      <c r="S956" t="e">
        <f t="shared" si="29"/>
        <v>#N/A</v>
      </c>
    </row>
    <row r="957" spans="1:19">
      <c r="A957">
        <f>'Previous Trades Import_OMS Quer'!A957</f>
        <v>0</v>
      </c>
      <c r="B957">
        <f>'Previous Trades Import_OMS Quer'!B957</f>
        <v>0</v>
      </c>
      <c r="C957" s="22">
        <f>'Previous Trades Import_OMS Quer'!C957</f>
        <v>0</v>
      </c>
      <c r="D957">
        <f>'Previous Trades Import_OMS Quer'!D957</f>
        <v>0</v>
      </c>
      <c r="E957" s="22">
        <f>'Previous Trades Import_OMS Quer'!E957</f>
        <v>0</v>
      </c>
      <c r="F957">
        <f>'Previous Trades Import_OMS Quer'!F957</f>
        <v>0</v>
      </c>
      <c r="G957">
        <f>'Previous Trades Import_OMS Quer'!G957</f>
        <v>0</v>
      </c>
      <c r="H957">
        <f>'Previous Trades Import_OMS Quer'!H957</f>
        <v>0</v>
      </c>
      <c r="I957">
        <f>'Previous Trades Import_OMS Quer'!I957</f>
        <v>0</v>
      </c>
      <c r="J957">
        <f>'Previous Trades Import_OMS Quer'!J957</f>
        <v>0</v>
      </c>
      <c r="K957">
        <f>'Previous Trades Import_OMS Quer'!K957</f>
        <v>0</v>
      </c>
      <c r="L957">
        <f>'Previous Trades Import_OMS Quer'!L957</f>
        <v>0</v>
      </c>
      <c r="M957">
        <f>'Previous Trades Import_OMS Quer'!M957</f>
        <v>0</v>
      </c>
      <c r="N957">
        <f>'Previous Trades Import_OMS Quer'!N957</f>
        <v>0</v>
      </c>
      <c r="O957" t="str">
        <f>CLEAN('Previous Trades Import_OMS Quer'!O957)</f>
        <v/>
      </c>
      <c r="Q957" s="25">
        <f t="shared" si="28"/>
        <v>0</v>
      </c>
      <c r="R957" s="25" t="e">
        <f>VLOOKUP(O957,'Currency Balance'!$O$3:$Q$32,3,0)</f>
        <v>#N/A</v>
      </c>
      <c r="S957" t="e">
        <f t="shared" si="29"/>
        <v>#N/A</v>
      </c>
    </row>
    <row r="958" spans="1:19">
      <c r="A958">
        <f>'Previous Trades Import_OMS Quer'!A958</f>
        <v>0</v>
      </c>
      <c r="B958">
        <f>'Previous Trades Import_OMS Quer'!B958</f>
        <v>0</v>
      </c>
      <c r="C958" s="22">
        <f>'Previous Trades Import_OMS Quer'!C958</f>
        <v>0</v>
      </c>
      <c r="D958">
        <f>'Previous Trades Import_OMS Quer'!D958</f>
        <v>0</v>
      </c>
      <c r="E958" s="22">
        <f>'Previous Trades Import_OMS Quer'!E958</f>
        <v>0</v>
      </c>
      <c r="F958">
        <f>'Previous Trades Import_OMS Quer'!F958</f>
        <v>0</v>
      </c>
      <c r="G958">
        <f>'Previous Trades Import_OMS Quer'!G958</f>
        <v>0</v>
      </c>
      <c r="H958">
        <f>'Previous Trades Import_OMS Quer'!H958</f>
        <v>0</v>
      </c>
      <c r="I958">
        <f>'Previous Trades Import_OMS Quer'!I958</f>
        <v>0</v>
      </c>
      <c r="J958">
        <f>'Previous Trades Import_OMS Quer'!J958</f>
        <v>0</v>
      </c>
      <c r="K958">
        <f>'Previous Trades Import_OMS Quer'!K958</f>
        <v>0</v>
      </c>
      <c r="L958">
        <f>'Previous Trades Import_OMS Quer'!L958</f>
        <v>0</v>
      </c>
      <c r="M958">
        <f>'Previous Trades Import_OMS Quer'!M958</f>
        <v>0</v>
      </c>
      <c r="N958">
        <f>'Previous Trades Import_OMS Quer'!N958</f>
        <v>0</v>
      </c>
      <c r="O958" t="str">
        <f>CLEAN('Previous Trades Import_OMS Quer'!O958)</f>
        <v/>
      </c>
      <c r="Q958" s="25">
        <f t="shared" si="28"/>
        <v>0</v>
      </c>
      <c r="R958" s="25" t="e">
        <f>VLOOKUP(O958,'Currency Balance'!$O$3:$Q$32,3,0)</f>
        <v>#N/A</v>
      </c>
      <c r="S958" t="e">
        <f t="shared" si="29"/>
        <v>#N/A</v>
      </c>
    </row>
    <row r="959" spans="1:19">
      <c r="A959">
        <f>'Previous Trades Import_OMS Quer'!A959</f>
        <v>0</v>
      </c>
      <c r="B959">
        <f>'Previous Trades Import_OMS Quer'!B959</f>
        <v>0</v>
      </c>
      <c r="C959" s="22">
        <f>'Previous Trades Import_OMS Quer'!C959</f>
        <v>0</v>
      </c>
      <c r="D959">
        <f>'Previous Trades Import_OMS Quer'!D959</f>
        <v>0</v>
      </c>
      <c r="E959" s="22">
        <f>'Previous Trades Import_OMS Quer'!E959</f>
        <v>0</v>
      </c>
      <c r="F959">
        <f>'Previous Trades Import_OMS Quer'!F959</f>
        <v>0</v>
      </c>
      <c r="G959">
        <f>'Previous Trades Import_OMS Quer'!G959</f>
        <v>0</v>
      </c>
      <c r="H959">
        <f>'Previous Trades Import_OMS Quer'!H959</f>
        <v>0</v>
      </c>
      <c r="I959">
        <f>'Previous Trades Import_OMS Quer'!I959</f>
        <v>0</v>
      </c>
      <c r="J959">
        <f>'Previous Trades Import_OMS Quer'!J959</f>
        <v>0</v>
      </c>
      <c r="K959">
        <f>'Previous Trades Import_OMS Quer'!K959</f>
        <v>0</v>
      </c>
      <c r="L959">
        <f>'Previous Trades Import_OMS Quer'!L959</f>
        <v>0</v>
      </c>
      <c r="M959">
        <f>'Previous Trades Import_OMS Quer'!M959</f>
        <v>0</v>
      </c>
      <c r="N959">
        <f>'Previous Trades Import_OMS Quer'!N959</f>
        <v>0</v>
      </c>
      <c r="O959" t="str">
        <f>CLEAN('Previous Trades Import_OMS Quer'!O959)</f>
        <v/>
      </c>
      <c r="Q959" s="25">
        <f t="shared" si="28"/>
        <v>0</v>
      </c>
      <c r="R959" s="25" t="e">
        <f>VLOOKUP(O959,'Currency Balance'!$O$3:$Q$32,3,0)</f>
        <v>#N/A</v>
      </c>
      <c r="S959" t="e">
        <f t="shared" si="29"/>
        <v>#N/A</v>
      </c>
    </row>
    <row r="960" spans="1:19">
      <c r="A960">
        <f>'Previous Trades Import_OMS Quer'!A960</f>
        <v>0</v>
      </c>
      <c r="B960">
        <f>'Previous Trades Import_OMS Quer'!B960</f>
        <v>0</v>
      </c>
      <c r="C960" s="22">
        <f>'Previous Trades Import_OMS Quer'!C960</f>
        <v>0</v>
      </c>
      <c r="D960">
        <f>'Previous Trades Import_OMS Quer'!D960</f>
        <v>0</v>
      </c>
      <c r="E960" s="22">
        <f>'Previous Trades Import_OMS Quer'!E960</f>
        <v>0</v>
      </c>
      <c r="F960">
        <f>'Previous Trades Import_OMS Quer'!F960</f>
        <v>0</v>
      </c>
      <c r="G960">
        <f>'Previous Trades Import_OMS Quer'!G960</f>
        <v>0</v>
      </c>
      <c r="H960">
        <f>'Previous Trades Import_OMS Quer'!H960</f>
        <v>0</v>
      </c>
      <c r="I960">
        <f>'Previous Trades Import_OMS Quer'!I960</f>
        <v>0</v>
      </c>
      <c r="J960">
        <f>'Previous Trades Import_OMS Quer'!J960</f>
        <v>0</v>
      </c>
      <c r="K960">
        <f>'Previous Trades Import_OMS Quer'!K960</f>
        <v>0</v>
      </c>
      <c r="L960">
        <f>'Previous Trades Import_OMS Quer'!L960</f>
        <v>0</v>
      </c>
      <c r="M960">
        <f>'Previous Trades Import_OMS Quer'!M960</f>
        <v>0</v>
      </c>
      <c r="N960">
        <f>'Previous Trades Import_OMS Quer'!N960</f>
        <v>0</v>
      </c>
      <c r="O960" t="str">
        <f>CLEAN('Previous Trades Import_OMS Quer'!O960)</f>
        <v/>
      </c>
      <c r="Q960" s="25">
        <f t="shared" si="28"/>
        <v>0</v>
      </c>
      <c r="R960" s="25" t="e">
        <f>VLOOKUP(O960,'Currency Balance'!$O$3:$Q$32,3,0)</f>
        <v>#N/A</v>
      </c>
      <c r="S960" t="e">
        <f t="shared" si="29"/>
        <v>#N/A</v>
      </c>
    </row>
    <row r="961" spans="1:19">
      <c r="A961">
        <f>'Previous Trades Import_OMS Quer'!A961</f>
        <v>0</v>
      </c>
      <c r="B961">
        <f>'Previous Trades Import_OMS Quer'!B961</f>
        <v>0</v>
      </c>
      <c r="C961" s="22">
        <f>'Previous Trades Import_OMS Quer'!C961</f>
        <v>0</v>
      </c>
      <c r="D961">
        <f>'Previous Trades Import_OMS Quer'!D961</f>
        <v>0</v>
      </c>
      <c r="E961" s="22">
        <f>'Previous Trades Import_OMS Quer'!E961</f>
        <v>0</v>
      </c>
      <c r="F961">
        <f>'Previous Trades Import_OMS Quer'!F961</f>
        <v>0</v>
      </c>
      <c r="G961">
        <f>'Previous Trades Import_OMS Quer'!G961</f>
        <v>0</v>
      </c>
      <c r="H961">
        <f>'Previous Trades Import_OMS Quer'!H961</f>
        <v>0</v>
      </c>
      <c r="I961">
        <f>'Previous Trades Import_OMS Quer'!I961</f>
        <v>0</v>
      </c>
      <c r="J961">
        <f>'Previous Trades Import_OMS Quer'!J961</f>
        <v>0</v>
      </c>
      <c r="K961">
        <f>'Previous Trades Import_OMS Quer'!K961</f>
        <v>0</v>
      </c>
      <c r="L961">
        <f>'Previous Trades Import_OMS Quer'!L961</f>
        <v>0</v>
      </c>
      <c r="M961">
        <f>'Previous Trades Import_OMS Quer'!M961</f>
        <v>0</v>
      </c>
      <c r="N961">
        <f>'Previous Trades Import_OMS Quer'!N961</f>
        <v>0</v>
      </c>
      <c r="O961" t="str">
        <f>CLEAN('Previous Trades Import_OMS Quer'!O961)</f>
        <v/>
      </c>
      <c r="Q961" s="25">
        <f t="shared" si="28"/>
        <v>0</v>
      </c>
      <c r="R961" s="25" t="e">
        <f>VLOOKUP(O961,'Currency Balance'!$O$3:$Q$32,3,0)</f>
        <v>#N/A</v>
      </c>
      <c r="S961" t="e">
        <f t="shared" si="29"/>
        <v>#N/A</v>
      </c>
    </row>
    <row r="962" spans="1:19">
      <c r="A962">
        <f>'Previous Trades Import_OMS Quer'!A962</f>
        <v>0</v>
      </c>
      <c r="B962">
        <f>'Previous Trades Import_OMS Quer'!B962</f>
        <v>0</v>
      </c>
      <c r="C962" s="22">
        <f>'Previous Trades Import_OMS Quer'!C962</f>
        <v>0</v>
      </c>
      <c r="D962">
        <f>'Previous Trades Import_OMS Quer'!D962</f>
        <v>0</v>
      </c>
      <c r="E962" s="22">
        <f>'Previous Trades Import_OMS Quer'!E962</f>
        <v>0</v>
      </c>
      <c r="F962">
        <f>'Previous Trades Import_OMS Quer'!F962</f>
        <v>0</v>
      </c>
      <c r="G962">
        <f>'Previous Trades Import_OMS Quer'!G962</f>
        <v>0</v>
      </c>
      <c r="H962">
        <f>'Previous Trades Import_OMS Quer'!H962</f>
        <v>0</v>
      </c>
      <c r="I962">
        <f>'Previous Trades Import_OMS Quer'!I962</f>
        <v>0</v>
      </c>
      <c r="J962">
        <f>'Previous Trades Import_OMS Quer'!J962</f>
        <v>0</v>
      </c>
      <c r="K962">
        <f>'Previous Trades Import_OMS Quer'!K962</f>
        <v>0</v>
      </c>
      <c r="L962">
        <f>'Previous Trades Import_OMS Quer'!L962</f>
        <v>0</v>
      </c>
      <c r="M962">
        <f>'Previous Trades Import_OMS Quer'!M962</f>
        <v>0</v>
      </c>
      <c r="N962">
        <f>'Previous Trades Import_OMS Quer'!N962</f>
        <v>0</v>
      </c>
      <c r="O962" t="str">
        <f>CLEAN('Previous Trades Import_OMS Quer'!O962)</f>
        <v/>
      </c>
      <c r="Q962" s="25">
        <f t="shared" ref="Q962:Q1025" si="30">IF(G962="sell",M962,-M962)</f>
        <v>0</v>
      </c>
      <c r="R962" s="25" t="e">
        <f>VLOOKUP(O962,'Currency Balance'!$O$3:$Q$32,3,0)</f>
        <v>#N/A</v>
      </c>
      <c r="S962" t="e">
        <f t="shared" ref="S962:S1025" si="31">Q962/R962</f>
        <v>#N/A</v>
      </c>
    </row>
    <row r="963" spans="1:19">
      <c r="A963">
        <f>'Previous Trades Import_OMS Quer'!A963</f>
        <v>0</v>
      </c>
      <c r="B963">
        <f>'Previous Trades Import_OMS Quer'!B963</f>
        <v>0</v>
      </c>
      <c r="C963" s="22">
        <f>'Previous Trades Import_OMS Quer'!C963</f>
        <v>0</v>
      </c>
      <c r="D963">
        <f>'Previous Trades Import_OMS Quer'!D963</f>
        <v>0</v>
      </c>
      <c r="E963" s="22">
        <f>'Previous Trades Import_OMS Quer'!E963</f>
        <v>0</v>
      </c>
      <c r="F963">
        <f>'Previous Trades Import_OMS Quer'!F963</f>
        <v>0</v>
      </c>
      <c r="G963">
        <f>'Previous Trades Import_OMS Quer'!G963</f>
        <v>0</v>
      </c>
      <c r="H963">
        <f>'Previous Trades Import_OMS Quer'!H963</f>
        <v>0</v>
      </c>
      <c r="I963">
        <f>'Previous Trades Import_OMS Quer'!I963</f>
        <v>0</v>
      </c>
      <c r="J963">
        <f>'Previous Trades Import_OMS Quer'!J963</f>
        <v>0</v>
      </c>
      <c r="K963">
        <f>'Previous Trades Import_OMS Quer'!K963</f>
        <v>0</v>
      </c>
      <c r="L963">
        <f>'Previous Trades Import_OMS Quer'!L963</f>
        <v>0</v>
      </c>
      <c r="M963">
        <f>'Previous Trades Import_OMS Quer'!M963</f>
        <v>0</v>
      </c>
      <c r="N963">
        <f>'Previous Trades Import_OMS Quer'!N963</f>
        <v>0</v>
      </c>
      <c r="O963" t="str">
        <f>CLEAN('Previous Trades Import_OMS Quer'!O963)</f>
        <v/>
      </c>
      <c r="Q963" s="25">
        <f t="shared" si="30"/>
        <v>0</v>
      </c>
      <c r="R963" s="25" t="e">
        <f>VLOOKUP(O963,'Currency Balance'!$O$3:$Q$32,3,0)</f>
        <v>#N/A</v>
      </c>
      <c r="S963" t="e">
        <f t="shared" si="31"/>
        <v>#N/A</v>
      </c>
    </row>
    <row r="964" spans="1:19">
      <c r="A964">
        <f>'Previous Trades Import_OMS Quer'!A964</f>
        <v>0</v>
      </c>
      <c r="B964">
        <f>'Previous Trades Import_OMS Quer'!B964</f>
        <v>0</v>
      </c>
      <c r="C964" s="22">
        <f>'Previous Trades Import_OMS Quer'!C964</f>
        <v>0</v>
      </c>
      <c r="D964">
        <f>'Previous Trades Import_OMS Quer'!D964</f>
        <v>0</v>
      </c>
      <c r="E964" s="22">
        <f>'Previous Trades Import_OMS Quer'!E964</f>
        <v>0</v>
      </c>
      <c r="F964">
        <f>'Previous Trades Import_OMS Quer'!F964</f>
        <v>0</v>
      </c>
      <c r="G964">
        <f>'Previous Trades Import_OMS Quer'!G964</f>
        <v>0</v>
      </c>
      <c r="H964">
        <f>'Previous Trades Import_OMS Quer'!H964</f>
        <v>0</v>
      </c>
      <c r="I964">
        <f>'Previous Trades Import_OMS Quer'!I964</f>
        <v>0</v>
      </c>
      <c r="J964">
        <f>'Previous Trades Import_OMS Quer'!J964</f>
        <v>0</v>
      </c>
      <c r="K964">
        <f>'Previous Trades Import_OMS Quer'!K964</f>
        <v>0</v>
      </c>
      <c r="L964">
        <f>'Previous Trades Import_OMS Quer'!L964</f>
        <v>0</v>
      </c>
      <c r="M964">
        <f>'Previous Trades Import_OMS Quer'!M964</f>
        <v>0</v>
      </c>
      <c r="N964">
        <f>'Previous Trades Import_OMS Quer'!N964</f>
        <v>0</v>
      </c>
      <c r="O964" t="str">
        <f>CLEAN('Previous Trades Import_OMS Quer'!O964)</f>
        <v/>
      </c>
      <c r="Q964" s="25">
        <f t="shared" si="30"/>
        <v>0</v>
      </c>
      <c r="R964" s="25" t="e">
        <f>VLOOKUP(O964,'Currency Balance'!$O$3:$Q$32,3,0)</f>
        <v>#N/A</v>
      </c>
      <c r="S964" t="e">
        <f t="shared" si="31"/>
        <v>#N/A</v>
      </c>
    </row>
    <row r="965" spans="1:19">
      <c r="A965">
        <f>'Previous Trades Import_OMS Quer'!A965</f>
        <v>0</v>
      </c>
      <c r="B965">
        <f>'Previous Trades Import_OMS Quer'!B965</f>
        <v>0</v>
      </c>
      <c r="C965" s="22">
        <f>'Previous Trades Import_OMS Quer'!C965</f>
        <v>0</v>
      </c>
      <c r="D965">
        <f>'Previous Trades Import_OMS Quer'!D965</f>
        <v>0</v>
      </c>
      <c r="E965" s="22">
        <f>'Previous Trades Import_OMS Quer'!E965</f>
        <v>0</v>
      </c>
      <c r="F965">
        <f>'Previous Trades Import_OMS Quer'!F965</f>
        <v>0</v>
      </c>
      <c r="G965">
        <f>'Previous Trades Import_OMS Quer'!G965</f>
        <v>0</v>
      </c>
      <c r="H965">
        <f>'Previous Trades Import_OMS Quer'!H965</f>
        <v>0</v>
      </c>
      <c r="I965">
        <f>'Previous Trades Import_OMS Quer'!I965</f>
        <v>0</v>
      </c>
      <c r="J965">
        <f>'Previous Trades Import_OMS Quer'!J965</f>
        <v>0</v>
      </c>
      <c r="K965">
        <f>'Previous Trades Import_OMS Quer'!K965</f>
        <v>0</v>
      </c>
      <c r="L965">
        <f>'Previous Trades Import_OMS Quer'!L965</f>
        <v>0</v>
      </c>
      <c r="M965">
        <f>'Previous Trades Import_OMS Quer'!M965</f>
        <v>0</v>
      </c>
      <c r="N965">
        <f>'Previous Trades Import_OMS Quer'!N965</f>
        <v>0</v>
      </c>
      <c r="O965" t="str">
        <f>CLEAN('Previous Trades Import_OMS Quer'!O965)</f>
        <v/>
      </c>
      <c r="Q965" s="25">
        <f t="shared" si="30"/>
        <v>0</v>
      </c>
      <c r="R965" s="25" t="e">
        <f>VLOOKUP(O965,'Currency Balance'!$O$3:$Q$32,3,0)</f>
        <v>#N/A</v>
      </c>
      <c r="S965" t="e">
        <f t="shared" si="31"/>
        <v>#N/A</v>
      </c>
    </row>
    <row r="966" spans="1:19">
      <c r="A966">
        <f>'Previous Trades Import_OMS Quer'!A966</f>
        <v>0</v>
      </c>
      <c r="B966">
        <f>'Previous Trades Import_OMS Quer'!B966</f>
        <v>0</v>
      </c>
      <c r="C966" s="22">
        <f>'Previous Trades Import_OMS Quer'!C966</f>
        <v>0</v>
      </c>
      <c r="D966">
        <f>'Previous Trades Import_OMS Quer'!D966</f>
        <v>0</v>
      </c>
      <c r="E966" s="22">
        <f>'Previous Trades Import_OMS Quer'!E966</f>
        <v>0</v>
      </c>
      <c r="F966">
        <f>'Previous Trades Import_OMS Quer'!F966</f>
        <v>0</v>
      </c>
      <c r="G966">
        <f>'Previous Trades Import_OMS Quer'!G966</f>
        <v>0</v>
      </c>
      <c r="H966">
        <f>'Previous Trades Import_OMS Quer'!H966</f>
        <v>0</v>
      </c>
      <c r="I966">
        <f>'Previous Trades Import_OMS Quer'!I966</f>
        <v>0</v>
      </c>
      <c r="J966">
        <f>'Previous Trades Import_OMS Quer'!J966</f>
        <v>0</v>
      </c>
      <c r="K966">
        <f>'Previous Trades Import_OMS Quer'!K966</f>
        <v>0</v>
      </c>
      <c r="L966">
        <f>'Previous Trades Import_OMS Quer'!L966</f>
        <v>0</v>
      </c>
      <c r="M966">
        <f>'Previous Trades Import_OMS Quer'!M966</f>
        <v>0</v>
      </c>
      <c r="N966">
        <f>'Previous Trades Import_OMS Quer'!N966</f>
        <v>0</v>
      </c>
      <c r="O966" t="str">
        <f>CLEAN('Previous Trades Import_OMS Quer'!O966)</f>
        <v/>
      </c>
      <c r="Q966" s="25">
        <f t="shared" si="30"/>
        <v>0</v>
      </c>
      <c r="R966" s="25" t="e">
        <f>VLOOKUP(O966,'Currency Balance'!$O$3:$Q$32,3,0)</f>
        <v>#N/A</v>
      </c>
      <c r="S966" t="e">
        <f t="shared" si="31"/>
        <v>#N/A</v>
      </c>
    </row>
    <row r="967" spans="1:19">
      <c r="A967">
        <f>'Previous Trades Import_OMS Quer'!A967</f>
        <v>0</v>
      </c>
      <c r="B967">
        <f>'Previous Trades Import_OMS Quer'!B967</f>
        <v>0</v>
      </c>
      <c r="C967" s="22">
        <f>'Previous Trades Import_OMS Quer'!C967</f>
        <v>0</v>
      </c>
      <c r="D967">
        <f>'Previous Trades Import_OMS Quer'!D967</f>
        <v>0</v>
      </c>
      <c r="E967" s="22">
        <f>'Previous Trades Import_OMS Quer'!E967</f>
        <v>0</v>
      </c>
      <c r="F967">
        <f>'Previous Trades Import_OMS Quer'!F967</f>
        <v>0</v>
      </c>
      <c r="G967">
        <f>'Previous Trades Import_OMS Quer'!G967</f>
        <v>0</v>
      </c>
      <c r="H967">
        <f>'Previous Trades Import_OMS Quer'!H967</f>
        <v>0</v>
      </c>
      <c r="I967">
        <f>'Previous Trades Import_OMS Quer'!I967</f>
        <v>0</v>
      </c>
      <c r="J967">
        <f>'Previous Trades Import_OMS Quer'!J967</f>
        <v>0</v>
      </c>
      <c r="K967">
        <f>'Previous Trades Import_OMS Quer'!K967</f>
        <v>0</v>
      </c>
      <c r="L967">
        <f>'Previous Trades Import_OMS Quer'!L967</f>
        <v>0</v>
      </c>
      <c r="M967">
        <f>'Previous Trades Import_OMS Quer'!M967</f>
        <v>0</v>
      </c>
      <c r="N967">
        <f>'Previous Trades Import_OMS Quer'!N967</f>
        <v>0</v>
      </c>
      <c r="O967" t="str">
        <f>CLEAN('Previous Trades Import_OMS Quer'!O967)</f>
        <v/>
      </c>
      <c r="Q967" s="25">
        <f t="shared" si="30"/>
        <v>0</v>
      </c>
      <c r="R967" s="25" t="e">
        <f>VLOOKUP(O967,'Currency Balance'!$O$3:$Q$32,3,0)</f>
        <v>#N/A</v>
      </c>
      <c r="S967" t="e">
        <f t="shared" si="31"/>
        <v>#N/A</v>
      </c>
    </row>
    <row r="968" spans="1:19">
      <c r="A968">
        <f>'Previous Trades Import_OMS Quer'!A968</f>
        <v>0</v>
      </c>
      <c r="B968">
        <f>'Previous Trades Import_OMS Quer'!B968</f>
        <v>0</v>
      </c>
      <c r="C968" s="22">
        <f>'Previous Trades Import_OMS Quer'!C968</f>
        <v>0</v>
      </c>
      <c r="D968">
        <f>'Previous Trades Import_OMS Quer'!D968</f>
        <v>0</v>
      </c>
      <c r="E968" s="22">
        <f>'Previous Trades Import_OMS Quer'!E968</f>
        <v>0</v>
      </c>
      <c r="F968">
        <f>'Previous Trades Import_OMS Quer'!F968</f>
        <v>0</v>
      </c>
      <c r="G968">
        <f>'Previous Trades Import_OMS Quer'!G968</f>
        <v>0</v>
      </c>
      <c r="H968">
        <f>'Previous Trades Import_OMS Quer'!H968</f>
        <v>0</v>
      </c>
      <c r="I968">
        <f>'Previous Trades Import_OMS Quer'!I968</f>
        <v>0</v>
      </c>
      <c r="J968">
        <f>'Previous Trades Import_OMS Quer'!J968</f>
        <v>0</v>
      </c>
      <c r="K968">
        <f>'Previous Trades Import_OMS Quer'!K968</f>
        <v>0</v>
      </c>
      <c r="L968">
        <f>'Previous Trades Import_OMS Quer'!L968</f>
        <v>0</v>
      </c>
      <c r="M968">
        <f>'Previous Trades Import_OMS Quer'!M968</f>
        <v>0</v>
      </c>
      <c r="N968">
        <f>'Previous Trades Import_OMS Quer'!N968</f>
        <v>0</v>
      </c>
      <c r="O968" t="str">
        <f>CLEAN('Previous Trades Import_OMS Quer'!O968)</f>
        <v/>
      </c>
      <c r="Q968" s="25">
        <f t="shared" si="30"/>
        <v>0</v>
      </c>
      <c r="R968" s="25" t="e">
        <f>VLOOKUP(O968,'Currency Balance'!$O$3:$Q$32,3,0)</f>
        <v>#N/A</v>
      </c>
      <c r="S968" t="e">
        <f t="shared" si="31"/>
        <v>#N/A</v>
      </c>
    </row>
    <row r="969" spans="1:19">
      <c r="A969">
        <f>'Previous Trades Import_OMS Quer'!A969</f>
        <v>0</v>
      </c>
      <c r="B969">
        <f>'Previous Trades Import_OMS Quer'!B969</f>
        <v>0</v>
      </c>
      <c r="C969" s="22">
        <f>'Previous Trades Import_OMS Quer'!C969</f>
        <v>0</v>
      </c>
      <c r="D969">
        <f>'Previous Trades Import_OMS Quer'!D969</f>
        <v>0</v>
      </c>
      <c r="E969" s="22">
        <f>'Previous Trades Import_OMS Quer'!E969</f>
        <v>0</v>
      </c>
      <c r="F969">
        <f>'Previous Trades Import_OMS Quer'!F969</f>
        <v>0</v>
      </c>
      <c r="G969">
        <f>'Previous Trades Import_OMS Quer'!G969</f>
        <v>0</v>
      </c>
      <c r="H969">
        <f>'Previous Trades Import_OMS Quer'!H969</f>
        <v>0</v>
      </c>
      <c r="I969">
        <f>'Previous Trades Import_OMS Quer'!I969</f>
        <v>0</v>
      </c>
      <c r="J969">
        <f>'Previous Trades Import_OMS Quer'!J969</f>
        <v>0</v>
      </c>
      <c r="K969">
        <f>'Previous Trades Import_OMS Quer'!K969</f>
        <v>0</v>
      </c>
      <c r="L969">
        <f>'Previous Trades Import_OMS Quer'!L969</f>
        <v>0</v>
      </c>
      <c r="M969">
        <f>'Previous Trades Import_OMS Quer'!M969</f>
        <v>0</v>
      </c>
      <c r="N969">
        <f>'Previous Trades Import_OMS Quer'!N969</f>
        <v>0</v>
      </c>
      <c r="O969" t="str">
        <f>CLEAN('Previous Trades Import_OMS Quer'!O969)</f>
        <v/>
      </c>
      <c r="Q969" s="25">
        <f t="shared" si="30"/>
        <v>0</v>
      </c>
      <c r="R969" s="25" t="e">
        <f>VLOOKUP(O969,'Currency Balance'!$O$3:$Q$32,3,0)</f>
        <v>#N/A</v>
      </c>
      <c r="S969" t="e">
        <f t="shared" si="31"/>
        <v>#N/A</v>
      </c>
    </row>
    <row r="970" spans="1:19">
      <c r="A970">
        <f>'Previous Trades Import_OMS Quer'!A970</f>
        <v>0</v>
      </c>
      <c r="B970">
        <f>'Previous Trades Import_OMS Quer'!B970</f>
        <v>0</v>
      </c>
      <c r="C970" s="22">
        <f>'Previous Trades Import_OMS Quer'!C970</f>
        <v>0</v>
      </c>
      <c r="D970">
        <f>'Previous Trades Import_OMS Quer'!D970</f>
        <v>0</v>
      </c>
      <c r="E970" s="22">
        <f>'Previous Trades Import_OMS Quer'!E970</f>
        <v>0</v>
      </c>
      <c r="F970">
        <f>'Previous Trades Import_OMS Quer'!F970</f>
        <v>0</v>
      </c>
      <c r="G970">
        <f>'Previous Trades Import_OMS Quer'!G970</f>
        <v>0</v>
      </c>
      <c r="H970">
        <f>'Previous Trades Import_OMS Quer'!H970</f>
        <v>0</v>
      </c>
      <c r="I970">
        <f>'Previous Trades Import_OMS Quer'!I970</f>
        <v>0</v>
      </c>
      <c r="J970">
        <f>'Previous Trades Import_OMS Quer'!J970</f>
        <v>0</v>
      </c>
      <c r="K970">
        <f>'Previous Trades Import_OMS Quer'!K970</f>
        <v>0</v>
      </c>
      <c r="L970">
        <f>'Previous Trades Import_OMS Quer'!L970</f>
        <v>0</v>
      </c>
      <c r="M970">
        <f>'Previous Trades Import_OMS Quer'!M970</f>
        <v>0</v>
      </c>
      <c r="N970">
        <f>'Previous Trades Import_OMS Quer'!N970</f>
        <v>0</v>
      </c>
      <c r="O970" t="str">
        <f>CLEAN('Previous Trades Import_OMS Quer'!O970)</f>
        <v/>
      </c>
      <c r="Q970" s="25">
        <f t="shared" si="30"/>
        <v>0</v>
      </c>
      <c r="R970" s="25" t="e">
        <f>VLOOKUP(O970,'Currency Balance'!$O$3:$Q$32,3,0)</f>
        <v>#N/A</v>
      </c>
      <c r="S970" t="e">
        <f t="shared" si="31"/>
        <v>#N/A</v>
      </c>
    </row>
    <row r="971" spans="1:19">
      <c r="A971">
        <f>'Previous Trades Import_OMS Quer'!A971</f>
        <v>0</v>
      </c>
      <c r="B971">
        <f>'Previous Trades Import_OMS Quer'!B971</f>
        <v>0</v>
      </c>
      <c r="C971" s="22">
        <f>'Previous Trades Import_OMS Quer'!C971</f>
        <v>0</v>
      </c>
      <c r="D971">
        <f>'Previous Trades Import_OMS Quer'!D971</f>
        <v>0</v>
      </c>
      <c r="E971" s="22">
        <f>'Previous Trades Import_OMS Quer'!E971</f>
        <v>0</v>
      </c>
      <c r="F971">
        <f>'Previous Trades Import_OMS Quer'!F971</f>
        <v>0</v>
      </c>
      <c r="G971">
        <f>'Previous Trades Import_OMS Quer'!G971</f>
        <v>0</v>
      </c>
      <c r="H971">
        <f>'Previous Trades Import_OMS Quer'!H971</f>
        <v>0</v>
      </c>
      <c r="I971">
        <f>'Previous Trades Import_OMS Quer'!I971</f>
        <v>0</v>
      </c>
      <c r="J971">
        <f>'Previous Trades Import_OMS Quer'!J971</f>
        <v>0</v>
      </c>
      <c r="K971">
        <f>'Previous Trades Import_OMS Quer'!K971</f>
        <v>0</v>
      </c>
      <c r="L971">
        <f>'Previous Trades Import_OMS Quer'!L971</f>
        <v>0</v>
      </c>
      <c r="M971">
        <f>'Previous Trades Import_OMS Quer'!M971</f>
        <v>0</v>
      </c>
      <c r="N971">
        <f>'Previous Trades Import_OMS Quer'!N971</f>
        <v>0</v>
      </c>
      <c r="O971" t="str">
        <f>CLEAN('Previous Trades Import_OMS Quer'!O971)</f>
        <v/>
      </c>
      <c r="Q971" s="25">
        <f t="shared" si="30"/>
        <v>0</v>
      </c>
      <c r="R971" s="25" t="e">
        <f>VLOOKUP(O971,'Currency Balance'!$O$3:$Q$32,3,0)</f>
        <v>#N/A</v>
      </c>
      <c r="S971" t="e">
        <f t="shared" si="31"/>
        <v>#N/A</v>
      </c>
    </row>
    <row r="972" spans="1:19">
      <c r="A972">
        <f>'Previous Trades Import_OMS Quer'!A972</f>
        <v>0</v>
      </c>
      <c r="B972">
        <f>'Previous Trades Import_OMS Quer'!B972</f>
        <v>0</v>
      </c>
      <c r="C972" s="22">
        <f>'Previous Trades Import_OMS Quer'!C972</f>
        <v>0</v>
      </c>
      <c r="D972">
        <f>'Previous Trades Import_OMS Quer'!D972</f>
        <v>0</v>
      </c>
      <c r="E972" s="22">
        <f>'Previous Trades Import_OMS Quer'!E972</f>
        <v>0</v>
      </c>
      <c r="F972">
        <f>'Previous Trades Import_OMS Quer'!F972</f>
        <v>0</v>
      </c>
      <c r="G972">
        <f>'Previous Trades Import_OMS Quer'!G972</f>
        <v>0</v>
      </c>
      <c r="H972">
        <f>'Previous Trades Import_OMS Quer'!H972</f>
        <v>0</v>
      </c>
      <c r="I972">
        <f>'Previous Trades Import_OMS Quer'!I972</f>
        <v>0</v>
      </c>
      <c r="J972">
        <f>'Previous Trades Import_OMS Quer'!J972</f>
        <v>0</v>
      </c>
      <c r="K972">
        <f>'Previous Trades Import_OMS Quer'!K972</f>
        <v>0</v>
      </c>
      <c r="L972">
        <f>'Previous Trades Import_OMS Quer'!L972</f>
        <v>0</v>
      </c>
      <c r="M972">
        <f>'Previous Trades Import_OMS Quer'!M972</f>
        <v>0</v>
      </c>
      <c r="N972">
        <f>'Previous Trades Import_OMS Quer'!N972</f>
        <v>0</v>
      </c>
      <c r="O972" t="str">
        <f>CLEAN('Previous Trades Import_OMS Quer'!O972)</f>
        <v/>
      </c>
      <c r="Q972" s="25">
        <f t="shared" si="30"/>
        <v>0</v>
      </c>
      <c r="R972" s="25" t="e">
        <f>VLOOKUP(O972,'Currency Balance'!$O$3:$Q$32,3,0)</f>
        <v>#N/A</v>
      </c>
      <c r="S972" t="e">
        <f t="shared" si="31"/>
        <v>#N/A</v>
      </c>
    </row>
    <row r="973" spans="1:19">
      <c r="A973">
        <f>'Previous Trades Import_OMS Quer'!A973</f>
        <v>0</v>
      </c>
      <c r="B973">
        <f>'Previous Trades Import_OMS Quer'!B973</f>
        <v>0</v>
      </c>
      <c r="C973" s="22">
        <f>'Previous Trades Import_OMS Quer'!C973</f>
        <v>0</v>
      </c>
      <c r="D973">
        <f>'Previous Trades Import_OMS Quer'!D973</f>
        <v>0</v>
      </c>
      <c r="E973" s="22">
        <f>'Previous Trades Import_OMS Quer'!E973</f>
        <v>0</v>
      </c>
      <c r="F973">
        <f>'Previous Trades Import_OMS Quer'!F973</f>
        <v>0</v>
      </c>
      <c r="G973">
        <f>'Previous Trades Import_OMS Quer'!G973</f>
        <v>0</v>
      </c>
      <c r="H973">
        <f>'Previous Trades Import_OMS Quer'!H973</f>
        <v>0</v>
      </c>
      <c r="I973">
        <f>'Previous Trades Import_OMS Quer'!I973</f>
        <v>0</v>
      </c>
      <c r="J973">
        <f>'Previous Trades Import_OMS Quer'!J973</f>
        <v>0</v>
      </c>
      <c r="K973">
        <f>'Previous Trades Import_OMS Quer'!K973</f>
        <v>0</v>
      </c>
      <c r="L973">
        <f>'Previous Trades Import_OMS Quer'!L973</f>
        <v>0</v>
      </c>
      <c r="M973">
        <f>'Previous Trades Import_OMS Quer'!M973</f>
        <v>0</v>
      </c>
      <c r="N973">
        <f>'Previous Trades Import_OMS Quer'!N973</f>
        <v>0</v>
      </c>
      <c r="O973" t="str">
        <f>CLEAN('Previous Trades Import_OMS Quer'!O973)</f>
        <v/>
      </c>
      <c r="Q973" s="25">
        <f t="shared" si="30"/>
        <v>0</v>
      </c>
      <c r="R973" s="25" t="e">
        <f>VLOOKUP(O973,'Currency Balance'!$O$3:$Q$32,3,0)</f>
        <v>#N/A</v>
      </c>
      <c r="S973" t="e">
        <f t="shared" si="31"/>
        <v>#N/A</v>
      </c>
    </row>
    <row r="974" spans="1:19">
      <c r="A974">
        <f>'Previous Trades Import_OMS Quer'!A974</f>
        <v>0</v>
      </c>
      <c r="B974">
        <f>'Previous Trades Import_OMS Quer'!B974</f>
        <v>0</v>
      </c>
      <c r="C974" s="22">
        <f>'Previous Trades Import_OMS Quer'!C974</f>
        <v>0</v>
      </c>
      <c r="D974">
        <f>'Previous Trades Import_OMS Quer'!D974</f>
        <v>0</v>
      </c>
      <c r="E974" s="22">
        <f>'Previous Trades Import_OMS Quer'!E974</f>
        <v>0</v>
      </c>
      <c r="F974">
        <f>'Previous Trades Import_OMS Quer'!F974</f>
        <v>0</v>
      </c>
      <c r="G974">
        <f>'Previous Trades Import_OMS Quer'!G974</f>
        <v>0</v>
      </c>
      <c r="H974">
        <f>'Previous Trades Import_OMS Quer'!H974</f>
        <v>0</v>
      </c>
      <c r="I974">
        <f>'Previous Trades Import_OMS Quer'!I974</f>
        <v>0</v>
      </c>
      <c r="J974">
        <f>'Previous Trades Import_OMS Quer'!J974</f>
        <v>0</v>
      </c>
      <c r="K974">
        <f>'Previous Trades Import_OMS Quer'!K974</f>
        <v>0</v>
      </c>
      <c r="L974">
        <f>'Previous Trades Import_OMS Quer'!L974</f>
        <v>0</v>
      </c>
      <c r="M974">
        <f>'Previous Trades Import_OMS Quer'!M974</f>
        <v>0</v>
      </c>
      <c r="N974">
        <f>'Previous Trades Import_OMS Quer'!N974</f>
        <v>0</v>
      </c>
      <c r="O974" t="str">
        <f>CLEAN('Previous Trades Import_OMS Quer'!O974)</f>
        <v/>
      </c>
      <c r="Q974" s="25">
        <f t="shared" si="30"/>
        <v>0</v>
      </c>
      <c r="R974" s="25" t="e">
        <f>VLOOKUP(O974,'Currency Balance'!$O$3:$Q$32,3,0)</f>
        <v>#N/A</v>
      </c>
      <c r="S974" t="e">
        <f t="shared" si="31"/>
        <v>#N/A</v>
      </c>
    </row>
    <row r="975" spans="1:19">
      <c r="A975">
        <f>'Previous Trades Import_OMS Quer'!A975</f>
        <v>0</v>
      </c>
      <c r="B975">
        <f>'Previous Trades Import_OMS Quer'!B975</f>
        <v>0</v>
      </c>
      <c r="C975" s="22">
        <f>'Previous Trades Import_OMS Quer'!C975</f>
        <v>0</v>
      </c>
      <c r="D975">
        <f>'Previous Trades Import_OMS Quer'!D975</f>
        <v>0</v>
      </c>
      <c r="E975" s="22">
        <f>'Previous Trades Import_OMS Quer'!E975</f>
        <v>0</v>
      </c>
      <c r="F975">
        <f>'Previous Trades Import_OMS Quer'!F975</f>
        <v>0</v>
      </c>
      <c r="G975">
        <f>'Previous Trades Import_OMS Quer'!G975</f>
        <v>0</v>
      </c>
      <c r="H975">
        <f>'Previous Trades Import_OMS Quer'!H975</f>
        <v>0</v>
      </c>
      <c r="I975">
        <f>'Previous Trades Import_OMS Quer'!I975</f>
        <v>0</v>
      </c>
      <c r="J975">
        <f>'Previous Trades Import_OMS Quer'!J975</f>
        <v>0</v>
      </c>
      <c r="K975">
        <f>'Previous Trades Import_OMS Quer'!K975</f>
        <v>0</v>
      </c>
      <c r="L975">
        <f>'Previous Trades Import_OMS Quer'!L975</f>
        <v>0</v>
      </c>
      <c r="M975">
        <f>'Previous Trades Import_OMS Quer'!M975</f>
        <v>0</v>
      </c>
      <c r="N975">
        <f>'Previous Trades Import_OMS Quer'!N975</f>
        <v>0</v>
      </c>
      <c r="O975" t="str">
        <f>CLEAN('Previous Trades Import_OMS Quer'!O975)</f>
        <v/>
      </c>
      <c r="Q975" s="25">
        <f t="shared" si="30"/>
        <v>0</v>
      </c>
      <c r="R975" s="25" t="e">
        <f>VLOOKUP(O975,'Currency Balance'!$O$3:$Q$32,3,0)</f>
        <v>#N/A</v>
      </c>
      <c r="S975" t="e">
        <f t="shared" si="31"/>
        <v>#N/A</v>
      </c>
    </row>
    <row r="976" spans="1:19">
      <c r="A976">
        <f>'Previous Trades Import_OMS Quer'!A976</f>
        <v>0</v>
      </c>
      <c r="B976">
        <f>'Previous Trades Import_OMS Quer'!B976</f>
        <v>0</v>
      </c>
      <c r="C976" s="22">
        <f>'Previous Trades Import_OMS Quer'!C976</f>
        <v>0</v>
      </c>
      <c r="D976">
        <f>'Previous Trades Import_OMS Quer'!D976</f>
        <v>0</v>
      </c>
      <c r="E976" s="22">
        <f>'Previous Trades Import_OMS Quer'!E976</f>
        <v>0</v>
      </c>
      <c r="F976">
        <f>'Previous Trades Import_OMS Quer'!F976</f>
        <v>0</v>
      </c>
      <c r="G976">
        <f>'Previous Trades Import_OMS Quer'!G976</f>
        <v>0</v>
      </c>
      <c r="H976">
        <f>'Previous Trades Import_OMS Quer'!H976</f>
        <v>0</v>
      </c>
      <c r="I976">
        <f>'Previous Trades Import_OMS Quer'!I976</f>
        <v>0</v>
      </c>
      <c r="J976">
        <f>'Previous Trades Import_OMS Quer'!J976</f>
        <v>0</v>
      </c>
      <c r="K976">
        <f>'Previous Trades Import_OMS Quer'!K976</f>
        <v>0</v>
      </c>
      <c r="L976">
        <f>'Previous Trades Import_OMS Quer'!L976</f>
        <v>0</v>
      </c>
      <c r="M976">
        <f>'Previous Trades Import_OMS Quer'!M976</f>
        <v>0</v>
      </c>
      <c r="N976">
        <f>'Previous Trades Import_OMS Quer'!N976</f>
        <v>0</v>
      </c>
      <c r="O976" t="str">
        <f>CLEAN('Previous Trades Import_OMS Quer'!O976)</f>
        <v/>
      </c>
      <c r="Q976" s="25">
        <f t="shared" si="30"/>
        <v>0</v>
      </c>
      <c r="R976" s="25" t="e">
        <f>VLOOKUP(O976,'Currency Balance'!$O$3:$Q$32,3,0)</f>
        <v>#N/A</v>
      </c>
      <c r="S976" t="e">
        <f t="shared" si="31"/>
        <v>#N/A</v>
      </c>
    </row>
    <row r="977" spans="1:19">
      <c r="A977">
        <f>'Previous Trades Import_OMS Quer'!A977</f>
        <v>0</v>
      </c>
      <c r="B977">
        <f>'Previous Trades Import_OMS Quer'!B977</f>
        <v>0</v>
      </c>
      <c r="C977" s="22">
        <f>'Previous Trades Import_OMS Quer'!C977</f>
        <v>0</v>
      </c>
      <c r="D977">
        <f>'Previous Trades Import_OMS Quer'!D977</f>
        <v>0</v>
      </c>
      <c r="E977" s="22">
        <f>'Previous Trades Import_OMS Quer'!E977</f>
        <v>0</v>
      </c>
      <c r="F977">
        <f>'Previous Trades Import_OMS Quer'!F977</f>
        <v>0</v>
      </c>
      <c r="G977">
        <f>'Previous Trades Import_OMS Quer'!G977</f>
        <v>0</v>
      </c>
      <c r="H977">
        <f>'Previous Trades Import_OMS Quer'!H977</f>
        <v>0</v>
      </c>
      <c r="I977">
        <f>'Previous Trades Import_OMS Quer'!I977</f>
        <v>0</v>
      </c>
      <c r="J977">
        <f>'Previous Trades Import_OMS Quer'!J977</f>
        <v>0</v>
      </c>
      <c r="K977">
        <f>'Previous Trades Import_OMS Quer'!K977</f>
        <v>0</v>
      </c>
      <c r="L977">
        <f>'Previous Trades Import_OMS Quer'!L977</f>
        <v>0</v>
      </c>
      <c r="M977">
        <f>'Previous Trades Import_OMS Quer'!M977</f>
        <v>0</v>
      </c>
      <c r="N977">
        <f>'Previous Trades Import_OMS Quer'!N977</f>
        <v>0</v>
      </c>
      <c r="O977" t="str">
        <f>CLEAN('Previous Trades Import_OMS Quer'!O977)</f>
        <v/>
      </c>
      <c r="Q977" s="25">
        <f t="shared" si="30"/>
        <v>0</v>
      </c>
      <c r="R977" s="25" t="e">
        <f>VLOOKUP(O977,'Currency Balance'!$O$3:$Q$32,3,0)</f>
        <v>#N/A</v>
      </c>
      <c r="S977" t="e">
        <f t="shared" si="31"/>
        <v>#N/A</v>
      </c>
    </row>
    <row r="978" spans="1:19">
      <c r="A978">
        <f>'Previous Trades Import_OMS Quer'!A978</f>
        <v>0</v>
      </c>
      <c r="B978">
        <f>'Previous Trades Import_OMS Quer'!B978</f>
        <v>0</v>
      </c>
      <c r="C978" s="22">
        <f>'Previous Trades Import_OMS Quer'!C978</f>
        <v>0</v>
      </c>
      <c r="D978">
        <f>'Previous Trades Import_OMS Quer'!D978</f>
        <v>0</v>
      </c>
      <c r="E978" s="22">
        <f>'Previous Trades Import_OMS Quer'!E978</f>
        <v>0</v>
      </c>
      <c r="F978">
        <f>'Previous Trades Import_OMS Quer'!F978</f>
        <v>0</v>
      </c>
      <c r="G978">
        <f>'Previous Trades Import_OMS Quer'!G978</f>
        <v>0</v>
      </c>
      <c r="H978">
        <f>'Previous Trades Import_OMS Quer'!H978</f>
        <v>0</v>
      </c>
      <c r="I978">
        <f>'Previous Trades Import_OMS Quer'!I978</f>
        <v>0</v>
      </c>
      <c r="J978">
        <f>'Previous Trades Import_OMS Quer'!J978</f>
        <v>0</v>
      </c>
      <c r="K978">
        <f>'Previous Trades Import_OMS Quer'!K978</f>
        <v>0</v>
      </c>
      <c r="L978">
        <f>'Previous Trades Import_OMS Quer'!L978</f>
        <v>0</v>
      </c>
      <c r="M978">
        <f>'Previous Trades Import_OMS Quer'!M978</f>
        <v>0</v>
      </c>
      <c r="N978">
        <f>'Previous Trades Import_OMS Quer'!N978</f>
        <v>0</v>
      </c>
      <c r="O978" t="str">
        <f>CLEAN('Previous Trades Import_OMS Quer'!O978)</f>
        <v/>
      </c>
      <c r="Q978" s="25">
        <f t="shared" si="30"/>
        <v>0</v>
      </c>
      <c r="R978" s="25" t="e">
        <f>VLOOKUP(O978,'Currency Balance'!$O$3:$Q$32,3,0)</f>
        <v>#N/A</v>
      </c>
      <c r="S978" t="e">
        <f t="shared" si="31"/>
        <v>#N/A</v>
      </c>
    </row>
    <row r="979" spans="1:19">
      <c r="A979">
        <f>'Previous Trades Import_OMS Quer'!A979</f>
        <v>0</v>
      </c>
      <c r="B979">
        <f>'Previous Trades Import_OMS Quer'!B979</f>
        <v>0</v>
      </c>
      <c r="C979" s="22">
        <f>'Previous Trades Import_OMS Quer'!C979</f>
        <v>0</v>
      </c>
      <c r="D979">
        <f>'Previous Trades Import_OMS Quer'!D979</f>
        <v>0</v>
      </c>
      <c r="E979" s="22">
        <f>'Previous Trades Import_OMS Quer'!E979</f>
        <v>0</v>
      </c>
      <c r="F979">
        <f>'Previous Trades Import_OMS Quer'!F979</f>
        <v>0</v>
      </c>
      <c r="G979">
        <f>'Previous Trades Import_OMS Quer'!G979</f>
        <v>0</v>
      </c>
      <c r="H979">
        <f>'Previous Trades Import_OMS Quer'!H979</f>
        <v>0</v>
      </c>
      <c r="I979">
        <f>'Previous Trades Import_OMS Quer'!I979</f>
        <v>0</v>
      </c>
      <c r="J979">
        <f>'Previous Trades Import_OMS Quer'!J979</f>
        <v>0</v>
      </c>
      <c r="K979">
        <f>'Previous Trades Import_OMS Quer'!K979</f>
        <v>0</v>
      </c>
      <c r="L979">
        <f>'Previous Trades Import_OMS Quer'!L979</f>
        <v>0</v>
      </c>
      <c r="M979">
        <f>'Previous Trades Import_OMS Quer'!M979</f>
        <v>0</v>
      </c>
      <c r="N979">
        <f>'Previous Trades Import_OMS Quer'!N979</f>
        <v>0</v>
      </c>
      <c r="O979" t="str">
        <f>CLEAN('Previous Trades Import_OMS Quer'!O979)</f>
        <v/>
      </c>
      <c r="Q979" s="25">
        <f t="shared" si="30"/>
        <v>0</v>
      </c>
      <c r="R979" s="25" t="e">
        <f>VLOOKUP(O979,'Currency Balance'!$O$3:$Q$32,3,0)</f>
        <v>#N/A</v>
      </c>
      <c r="S979" t="e">
        <f t="shared" si="31"/>
        <v>#N/A</v>
      </c>
    </row>
    <row r="980" spans="1:19">
      <c r="A980">
        <f>'Previous Trades Import_OMS Quer'!A980</f>
        <v>0</v>
      </c>
      <c r="B980">
        <f>'Previous Trades Import_OMS Quer'!B980</f>
        <v>0</v>
      </c>
      <c r="C980" s="22">
        <f>'Previous Trades Import_OMS Quer'!C980</f>
        <v>0</v>
      </c>
      <c r="D980">
        <f>'Previous Trades Import_OMS Quer'!D980</f>
        <v>0</v>
      </c>
      <c r="E980" s="22">
        <f>'Previous Trades Import_OMS Quer'!E980</f>
        <v>0</v>
      </c>
      <c r="F980">
        <f>'Previous Trades Import_OMS Quer'!F980</f>
        <v>0</v>
      </c>
      <c r="G980">
        <f>'Previous Trades Import_OMS Quer'!G980</f>
        <v>0</v>
      </c>
      <c r="H980">
        <f>'Previous Trades Import_OMS Quer'!H980</f>
        <v>0</v>
      </c>
      <c r="I980">
        <f>'Previous Trades Import_OMS Quer'!I980</f>
        <v>0</v>
      </c>
      <c r="J980">
        <f>'Previous Trades Import_OMS Quer'!J980</f>
        <v>0</v>
      </c>
      <c r="K980">
        <f>'Previous Trades Import_OMS Quer'!K980</f>
        <v>0</v>
      </c>
      <c r="L980">
        <f>'Previous Trades Import_OMS Quer'!L980</f>
        <v>0</v>
      </c>
      <c r="M980">
        <f>'Previous Trades Import_OMS Quer'!M980</f>
        <v>0</v>
      </c>
      <c r="N980">
        <f>'Previous Trades Import_OMS Quer'!N980</f>
        <v>0</v>
      </c>
      <c r="O980" t="str">
        <f>CLEAN('Previous Trades Import_OMS Quer'!O980)</f>
        <v/>
      </c>
      <c r="Q980" s="25">
        <f t="shared" si="30"/>
        <v>0</v>
      </c>
      <c r="R980" s="25" t="e">
        <f>VLOOKUP(O980,'Currency Balance'!$O$3:$Q$32,3,0)</f>
        <v>#N/A</v>
      </c>
      <c r="S980" t="e">
        <f t="shared" si="31"/>
        <v>#N/A</v>
      </c>
    </row>
    <row r="981" spans="1:19">
      <c r="A981">
        <f>'Previous Trades Import_OMS Quer'!A981</f>
        <v>0</v>
      </c>
      <c r="B981">
        <f>'Previous Trades Import_OMS Quer'!B981</f>
        <v>0</v>
      </c>
      <c r="C981" s="22">
        <f>'Previous Trades Import_OMS Quer'!C981</f>
        <v>0</v>
      </c>
      <c r="D981">
        <f>'Previous Trades Import_OMS Quer'!D981</f>
        <v>0</v>
      </c>
      <c r="E981" s="22">
        <f>'Previous Trades Import_OMS Quer'!E981</f>
        <v>0</v>
      </c>
      <c r="F981">
        <f>'Previous Trades Import_OMS Quer'!F981</f>
        <v>0</v>
      </c>
      <c r="G981">
        <f>'Previous Trades Import_OMS Quer'!G981</f>
        <v>0</v>
      </c>
      <c r="H981">
        <f>'Previous Trades Import_OMS Quer'!H981</f>
        <v>0</v>
      </c>
      <c r="I981">
        <f>'Previous Trades Import_OMS Quer'!I981</f>
        <v>0</v>
      </c>
      <c r="J981">
        <f>'Previous Trades Import_OMS Quer'!J981</f>
        <v>0</v>
      </c>
      <c r="K981">
        <f>'Previous Trades Import_OMS Quer'!K981</f>
        <v>0</v>
      </c>
      <c r="L981">
        <f>'Previous Trades Import_OMS Quer'!L981</f>
        <v>0</v>
      </c>
      <c r="M981">
        <f>'Previous Trades Import_OMS Quer'!M981</f>
        <v>0</v>
      </c>
      <c r="N981">
        <f>'Previous Trades Import_OMS Quer'!N981</f>
        <v>0</v>
      </c>
      <c r="O981" t="str">
        <f>CLEAN('Previous Trades Import_OMS Quer'!O981)</f>
        <v/>
      </c>
      <c r="Q981" s="25">
        <f t="shared" si="30"/>
        <v>0</v>
      </c>
      <c r="R981" s="25" t="e">
        <f>VLOOKUP(O981,'Currency Balance'!$O$3:$Q$32,3,0)</f>
        <v>#N/A</v>
      </c>
      <c r="S981" t="e">
        <f t="shared" si="31"/>
        <v>#N/A</v>
      </c>
    </row>
    <row r="982" spans="1:19">
      <c r="A982">
        <f>'Previous Trades Import_OMS Quer'!A982</f>
        <v>0</v>
      </c>
      <c r="B982">
        <f>'Previous Trades Import_OMS Quer'!B982</f>
        <v>0</v>
      </c>
      <c r="C982" s="22">
        <f>'Previous Trades Import_OMS Quer'!C982</f>
        <v>0</v>
      </c>
      <c r="D982">
        <f>'Previous Trades Import_OMS Quer'!D982</f>
        <v>0</v>
      </c>
      <c r="E982" s="22">
        <f>'Previous Trades Import_OMS Quer'!E982</f>
        <v>0</v>
      </c>
      <c r="F982">
        <f>'Previous Trades Import_OMS Quer'!F982</f>
        <v>0</v>
      </c>
      <c r="G982">
        <f>'Previous Trades Import_OMS Quer'!G982</f>
        <v>0</v>
      </c>
      <c r="H982">
        <f>'Previous Trades Import_OMS Quer'!H982</f>
        <v>0</v>
      </c>
      <c r="I982">
        <f>'Previous Trades Import_OMS Quer'!I982</f>
        <v>0</v>
      </c>
      <c r="J982">
        <f>'Previous Trades Import_OMS Quer'!J982</f>
        <v>0</v>
      </c>
      <c r="K982">
        <f>'Previous Trades Import_OMS Quer'!K982</f>
        <v>0</v>
      </c>
      <c r="L982">
        <f>'Previous Trades Import_OMS Quer'!L982</f>
        <v>0</v>
      </c>
      <c r="M982">
        <f>'Previous Trades Import_OMS Quer'!M982</f>
        <v>0</v>
      </c>
      <c r="N982">
        <f>'Previous Trades Import_OMS Quer'!N982</f>
        <v>0</v>
      </c>
      <c r="O982" t="str">
        <f>CLEAN('Previous Trades Import_OMS Quer'!O982)</f>
        <v/>
      </c>
      <c r="Q982" s="25">
        <f t="shared" si="30"/>
        <v>0</v>
      </c>
      <c r="R982" s="25" t="e">
        <f>VLOOKUP(O982,'Currency Balance'!$O$3:$Q$32,3,0)</f>
        <v>#N/A</v>
      </c>
      <c r="S982" t="e">
        <f t="shared" si="31"/>
        <v>#N/A</v>
      </c>
    </row>
    <row r="983" spans="1:19">
      <c r="A983">
        <f>'Previous Trades Import_OMS Quer'!A983</f>
        <v>0</v>
      </c>
      <c r="B983">
        <f>'Previous Trades Import_OMS Quer'!B983</f>
        <v>0</v>
      </c>
      <c r="C983" s="22">
        <f>'Previous Trades Import_OMS Quer'!C983</f>
        <v>0</v>
      </c>
      <c r="D983">
        <f>'Previous Trades Import_OMS Quer'!D983</f>
        <v>0</v>
      </c>
      <c r="E983" s="22">
        <f>'Previous Trades Import_OMS Quer'!E983</f>
        <v>0</v>
      </c>
      <c r="F983">
        <f>'Previous Trades Import_OMS Quer'!F983</f>
        <v>0</v>
      </c>
      <c r="G983">
        <f>'Previous Trades Import_OMS Quer'!G983</f>
        <v>0</v>
      </c>
      <c r="H983">
        <f>'Previous Trades Import_OMS Quer'!H983</f>
        <v>0</v>
      </c>
      <c r="I983">
        <f>'Previous Trades Import_OMS Quer'!I983</f>
        <v>0</v>
      </c>
      <c r="J983">
        <f>'Previous Trades Import_OMS Quer'!J983</f>
        <v>0</v>
      </c>
      <c r="K983">
        <f>'Previous Trades Import_OMS Quer'!K983</f>
        <v>0</v>
      </c>
      <c r="L983">
        <f>'Previous Trades Import_OMS Quer'!L983</f>
        <v>0</v>
      </c>
      <c r="M983">
        <f>'Previous Trades Import_OMS Quer'!M983</f>
        <v>0</v>
      </c>
      <c r="N983">
        <f>'Previous Trades Import_OMS Quer'!N983</f>
        <v>0</v>
      </c>
      <c r="O983" t="str">
        <f>CLEAN('Previous Trades Import_OMS Quer'!O983)</f>
        <v/>
      </c>
      <c r="Q983" s="25">
        <f t="shared" si="30"/>
        <v>0</v>
      </c>
      <c r="R983" s="25" t="e">
        <f>VLOOKUP(O983,'Currency Balance'!$O$3:$Q$32,3,0)</f>
        <v>#N/A</v>
      </c>
      <c r="S983" t="e">
        <f t="shared" si="31"/>
        <v>#N/A</v>
      </c>
    </row>
    <row r="984" spans="1:19">
      <c r="A984">
        <f>'Previous Trades Import_OMS Quer'!A984</f>
        <v>0</v>
      </c>
      <c r="B984">
        <f>'Previous Trades Import_OMS Quer'!B984</f>
        <v>0</v>
      </c>
      <c r="C984" s="22">
        <f>'Previous Trades Import_OMS Quer'!C984</f>
        <v>0</v>
      </c>
      <c r="D984">
        <f>'Previous Trades Import_OMS Quer'!D984</f>
        <v>0</v>
      </c>
      <c r="E984" s="22">
        <f>'Previous Trades Import_OMS Quer'!E984</f>
        <v>0</v>
      </c>
      <c r="F984">
        <f>'Previous Trades Import_OMS Quer'!F984</f>
        <v>0</v>
      </c>
      <c r="G984">
        <f>'Previous Trades Import_OMS Quer'!G984</f>
        <v>0</v>
      </c>
      <c r="H984">
        <f>'Previous Trades Import_OMS Quer'!H984</f>
        <v>0</v>
      </c>
      <c r="I984">
        <f>'Previous Trades Import_OMS Quer'!I984</f>
        <v>0</v>
      </c>
      <c r="J984">
        <f>'Previous Trades Import_OMS Quer'!J984</f>
        <v>0</v>
      </c>
      <c r="K984">
        <f>'Previous Trades Import_OMS Quer'!K984</f>
        <v>0</v>
      </c>
      <c r="L984">
        <f>'Previous Trades Import_OMS Quer'!L984</f>
        <v>0</v>
      </c>
      <c r="M984">
        <f>'Previous Trades Import_OMS Quer'!M984</f>
        <v>0</v>
      </c>
      <c r="N984">
        <f>'Previous Trades Import_OMS Quer'!N984</f>
        <v>0</v>
      </c>
      <c r="O984" t="str">
        <f>CLEAN('Previous Trades Import_OMS Quer'!O984)</f>
        <v/>
      </c>
      <c r="Q984" s="25">
        <f t="shared" si="30"/>
        <v>0</v>
      </c>
      <c r="R984" s="25" t="e">
        <f>VLOOKUP(O984,'Currency Balance'!$O$3:$Q$32,3,0)</f>
        <v>#N/A</v>
      </c>
      <c r="S984" t="e">
        <f t="shared" si="31"/>
        <v>#N/A</v>
      </c>
    </row>
    <row r="985" spans="1:19">
      <c r="A985">
        <f>'Previous Trades Import_OMS Quer'!A985</f>
        <v>0</v>
      </c>
      <c r="B985">
        <f>'Previous Trades Import_OMS Quer'!B985</f>
        <v>0</v>
      </c>
      <c r="C985" s="22">
        <f>'Previous Trades Import_OMS Quer'!C985</f>
        <v>0</v>
      </c>
      <c r="D985">
        <f>'Previous Trades Import_OMS Quer'!D985</f>
        <v>0</v>
      </c>
      <c r="E985" s="22">
        <f>'Previous Trades Import_OMS Quer'!E985</f>
        <v>0</v>
      </c>
      <c r="F985">
        <f>'Previous Trades Import_OMS Quer'!F985</f>
        <v>0</v>
      </c>
      <c r="G985">
        <f>'Previous Trades Import_OMS Quer'!G985</f>
        <v>0</v>
      </c>
      <c r="H985">
        <f>'Previous Trades Import_OMS Quer'!H985</f>
        <v>0</v>
      </c>
      <c r="I985">
        <f>'Previous Trades Import_OMS Quer'!I985</f>
        <v>0</v>
      </c>
      <c r="J985">
        <f>'Previous Trades Import_OMS Quer'!J985</f>
        <v>0</v>
      </c>
      <c r="K985">
        <f>'Previous Trades Import_OMS Quer'!K985</f>
        <v>0</v>
      </c>
      <c r="L985">
        <f>'Previous Trades Import_OMS Quer'!L985</f>
        <v>0</v>
      </c>
      <c r="M985">
        <f>'Previous Trades Import_OMS Quer'!M985</f>
        <v>0</v>
      </c>
      <c r="N985">
        <f>'Previous Trades Import_OMS Quer'!N985</f>
        <v>0</v>
      </c>
      <c r="O985" t="str">
        <f>CLEAN('Previous Trades Import_OMS Quer'!O985)</f>
        <v/>
      </c>
      <c r="Q985" s="25">
        <f t="shared" si="30"/>
        <v>0</v>
      </c>
      <c r="R985" s="25" t="e">
        <f>VLOOKUP(O985,'Currency Balance'!$O$3:$Q$32,3,0)</f>
        <v>#N/A</v>
      </c>
      <c r="S985" t="e">
        <f t="shared" si="31"/>
        <v>#N/A</v>
      </c>
    </row>
    <row r="986" spans="1:19">
      <c r="A986">
        <f>'Previous Trades Import_OMS Quer'!A986</f>
        <v>0</v>
      </c>
      <c r="B986">
        <f>'Previous Trades Import_OMS Quer'!B986</f>
        <v>0</v>
      </c>
      <c r="C986" s="22">
        <f>'Previous Trades Import_OMS Quer'!C986</f>
        <v>0</v>
      </c>
      <c r="D986">
        <f>'Previous Trades Import_OMS Quer'!D986</f>
        <v>0</v>
      </c>
      <c r="E986" s="22">
        <f>'Previous Trades Import_OMS Quer'!E986</f>
        <v>0</v>
      </c>
      <c r="F986">
        <f>'Previous Trades Import_OMS Quer'!F986</f>
        <v>0</v>
      </c>
      <c r="G986">
        <f>'Previous Trades Import_OMS Quer'!G986</f>
        <v>0</v>
      </c>
      <c r="H986">
        <f>'Previous Trades Import_OMS Quer'!H986</f>
        <v>0</v>
      </c>
      <c r="I986">
        <f>'Previous Trades Import_OMS Quer'!I986</f>
        <v>0</v>
      </c>
      <c r="J986">
        <f>'Previous Trades Import_OMS Quer'!J986</f>
        <v>0</v>
      </c>
      <c r="K986">
        <f>'Previous Trades Import_OMS Quer'!K986</f>
        <v>0</v>
      </c>
      <c r="L986">
        <f>'Previous Trades Import_OMS Quer'!L986</f>
        <v>0</v>
      </c>
      <c r="M986">
        <f>'Previous Trades Import_OMS Quer'!M986</f>
        <v>0</v>
      </c>
      <c r="N986">
        <f>'Previous Trades Import_OMS Quer'!N986</f>
        <v>0</v>
      </c>
      <c r="O986" t="str">
        <f>CLEAN('Previous Trades Import_OMS Quer'!O986)</f>
        <v/>
      </c>
      <c r="Q986" s="25">
        <f t="shared" si="30"/>
        <v>0</v>
      </c>
      <c r="R986" s="25" t="e">
        <f>VLOOKUP(O986,'Currency Balance'!$O$3:$Q$32,3,0)</f>
        <v>#N/A</v>
      </c>
      <c r="S986" t="e">
        <f t="shared" si="31"/>
        <v>#N/A</v>
      </c>
    </row>
    <row r="987" spans="1:19">
      <c r="A987">
        <f>'Previous Trades Import_OMS Quer'!A987</f>
        <v>0</v>
      </c>
      <c r="B987">
        <f>'Previous Trades Import_OMS Quer'!B987</f>
        <v>0</v>
      </c>
      <c r="C987" s="22">
        <f>'Previous Trades Import_OMS Quer'!C987</f>
        <v>0</v>
      </c>
      <c r="D987">
        <f>'Previous Trades Import_OMS Quer'!D987</f>
        <v>0</v>
      </c>
      <c r="E987" s="22">
        <f>'Previous Trades Import_OMS Quer'!E987</f>
        <v>0</v>
      </c>
      <c r="F987">
        <f>'Previous Trades Import_OMS Quer'!F987</f>
        <v>0</v>
      </c>
      <c r="G987">
        <f>'Previous Trades Import_OMS Quer'!G987</f>
        <v>0</v>
      </c>
      <c r="H987">
        <f>'Previous Trades Import_OMS Quer'!H987</f>
        <v>0</v>
      </c>
      <c r="I987">
        <f>'Previous Trades Import_OMS Quer'!I987</f>
        <v>0</v>
      </c>
      <c r="J987">
        <f>'Previous Trades Import_OMS Quer'!J987</f>
        <v>0</v>
      </c>
      <c r="K987">
        <f>'Previous Trades Import_OMS Quer'!K987</f>
        <v>0</v>
      </c>
      <c r="L987">
        <f>'Previous Trades Import_OMS Quer'!L987</f>
        <v>0</v>
      </c>
      <c r="M987">
        <f>'Previous Trades Import_OMS Quer'!M987</f>
        <v>0</v>
      </c>
      <c r="N987">
        <f>'Previous Trades Import_OMS Quer'!N987</f>
        <v>0</v>
      </c>
      <c r="O987" t="str">
        <f>CLEAN('Previous Trades Import_OMS Quer'!O987)</f>
        <v/>
      </c>
      <c r="Q987" s="25">
        <f t="shared" si="30"/>
        <v>0</v>
      </c>
      <c r="R987" s="25" t="e">
        <f>VLOOKUP(O987,'Currency Balance'!$O$3:$Q$32,3,0)</f>
        <v>#N/A</v>
      </c>
      <c r="S987" t="e">
        <f t="shared" si="31"/>
        <v>#N/A</v>
      </c>
    </row>
    <row r="988" spans="1:19">
      <c r="A988">
        <f>'Previous Trades Import_OMS Quer'!A988</f>
        <v>0</v>
      </c>
      <c r="B988">
        <f>'Previous Trades Import_OMS Quer'!B988</f>
        <v>0</v>
      </c>
      <c r="C988" s="22">
        <f>'Previous Trades Import_OMS Quer'!C988</f>
        <v>0</v>
      </c>
      <c r="D988">
        <f>'Previous Trades Import_OMS Quer'!D988</f>
        <v>0</v>
      </c>
      <c r="E988" s="22">
        <f>'Previous Trades Import_OMS Quer'!E988</f>
        <v>0</v>
      </c>
      <c r="F988">
        <f>'Previous Trades Import_OMS Quer'!F988</f>
        <v>0</v>
      </c>
      <c r="G988">
        <f>'Previous Trades Import_OMS Quer'!G988</f>
        <v>0</v>
      </c>
      <c r="H988">
        <f>'Previous Trades Import_OMS Quer'!H988</f>
        <v>0</v>
      </c>
      <c r="I988">
        <f>'Previous Trades Import_OMS Quer'!I988</f>
        <v>0</v>
      </c>
      <c r="J988">
        <f>'Previous Trades Import_OMS Quer'!J988</f>
        <v>0</v>
      </c>
      <c r="K988">
        <f>'Previous Trades Import_OMS Quer'!K988</f>
        <v>0</v>
      </c>
      <c r="L988">
        <f>'Previous Trades Import_OMS Quer'!L988</f>
        <v>0</v>
      </c>
      <c r="M988">
        <f>'Previous Trades Import_OMS Quer'!M988</f>
        <v>0</v>
      </c>
      <c r="N988">
        <f>'Previous Trades Import_OMS Quer'!N988</f>
        <v>0</v>
      </c>
      <c r="O988" t="str">
        <f>CLEAN('Previous Trades Import_OMS Quer'!O988)</f>
        <v/>
      </c>
      <c r="Q988" s="25">
        <f t="shared" si="30"/>
        <v>0</v>
      </c>
      <c r="R988" s="25" t="e">
        <f>VLOOKUP(O988,'Currency Balance'!$O$3:$Q$32,3,0)</f>
        <v>#N/A</v>
      </c>
      <c r="S988" t="e">
        <f t="shared" si="31"/>
        <v>#N/A</v>
      </c>
    </row>
    <row r="989" spans="1:19">
      <c r="A989">
        <f>'Previous Trades Import_OMS Quer'!A989</f>
        <v>0</v>
      </c>
      <c r="B989">
        <f>'Previous Trades Import_OMS Quer'!B989</f>
        <v>0</v>
      </c>
      <c r="C989" s="22">
        <f>'Previous Trades Import_OMS Quer'!C989</f>
        <v>0</v>
      </c>
      <c r="D989">
        <f>'Previous Trades Import_OMS Quer'!D989</f>
        <v>0</v>
      </c>
      <c r="E989" s="22">
        <f>'Previous Trades Import_OMS Quer'!E989</f>
        <v>0</v>
      </c>
      <c r="F989">
        <f>'Previous Trades Import_OMS Quer'!F989</f>
        <v>0</v>
      </c>
      <c r="G989">
        <f>'Previous Trades Import_OMS Quer'!G989</f>
        <v>0</v>
      </c>
      <c r="H989">
        <f>'Previous Trades Import_OMS Quer'!H989</f>
        <v>0</v>
      </c>
      <c r="I989">
        <f>'Previous Trades Import_OMS Quer'!I989</f>
        <v>0</v>
      </c>
      <c r="J989">
        <f>'Previous Trades Import_OMS Quer'!J989</f>
        <v>0</v>
      </c>
      <c r="K989">
        <f>'Previous Trades Import_OMS Quer'!K989</f>
        <v>0</v>
      </c>
      <c r="L989">
        <f>'Previous Trades Import_OMS Quer'!L989</f>
        <v>0</v>
      </c>
      <c r="M989">
        <f>'Previous Trades Import_OMS Quer'!M989</f>
        <v>0</v>
      </c>
      <c r="N989">
        <f>'Previous Trades Import_OMS Quer'!N989</f>
        <v>0</v>
      </c>
      <c r="O989" t="str">
        <f>CLEAN('Previous Trades Import_OMS Quer'!O989)</f>
        <v/>
      </c>
      <c r="Q989" s="25">
        <f t="shared" si="30"/>
        <v>0</v>
      </c>
      <c r="R989" s="25" t="e">
        <f>VLOOKUP(O989,'Currency Balance'!$O$3:$Q$32,3,0)</f>
        <v>#N/A</v>
      </c>
      <c r="S989" t="e">
        <f t="shared" si="31"/>
        <v>#N/A</v>
      </c>
    </row>
    <row r="990" spans="1:19">
      <c r="A990">
        <f>'Previous Trades Import_OMS Quer'!A990</f>
        <v>0</v>
      </c>
      <c r="B990">
        <f>'Previous Trades Import_OMS Quer'!B990</f>
        <v>0</v>
      </c>
      <c r="C990" s="22">
        <f>'Previous Trades Import_OMS Quer'!C990</f>
        <v>0</v>
      </c>
      <c r="D990">
        <f>'Previous Trades Import_OMS Quer'!D990</f>
        <v>0</v>
      </c>
      <c r="E990" s="22">
        <f>'Previous Trades Import_OMS Quer'!E990</f>
        <v>0</v>
      </c>
      <c r="F990">
        <f>'Previous Trades Import_OMS Quer'!F990</f>
        <v>0</v>
      </c>
      <c r="G990">
        <f>'Previous Trades Import_OMS Quer'!G990</f>
        <v>0</v>
      </c>
      <c r="H990">
        <f>'Previous Trades Import_OMS Quer'!H990</f>
        <v>0</v>
      </c>
      <c r="I990">
        <f>'Previous Trades Import_OMS Quer'!I990</f>
        <v>0</v>
      </c>
      <c r="J990">
        <f>'Previous Trades Import_OMS Quer'!J990</f>
        <v>0</v>
      </c>
      <c r="K990">
        <f>'Previous Trades Import_OMS Quer'!K990</f>
        <v>0</v>
      </c>
      <c r="L990">
        <f>'Previous Trades Import_OMS Quer'!L990</f>
        <v>0</v>
      </c>
      <c r="M990">
        <f>'Previous Trades Import_OMS Quer'!M990</f>
        <v>0</v>
      </c>
      <c r="N990">
        <f>'Previous Trades Import_OMS Quer'!N990</f>
        <v>0</v>
      </c>
      <c r="O990" t="str">
        <f>CLEAN('Previous Trades Import_OMS Quer'!O990)</f>
        <v/>
      </c>
      <c r="Q990" s="25">
        <f t="shared" si="30"/>
        <v>0</v>
      </c>
      <c r="R990" s="25" t="e">
        <f>VLOOKUP(O990,'Currency Balance'!$O$3:$Q$32,3,0)</f>
        <v>#N/A</v>
      </c>
      <c r="S990" t="e">
        <f t="shared" si="31"/>
        <v>#N/A</v>
      </c>
    </row>
    <row r="991" spans="1:19">
      <c r="A991">
        <f>'Previous Trades Import_OMS Quer'!A991</f>
        <v>0</v>
      </c>
      <c r="B991">
        <f>'Previous Trades Import_OMS Quer'!B991</f>
        <v>0</v>
      </c>
      <c r="C991" s="22">
        <f>'Previous Trades Import_OMS Quer'!C991</f>
        <v>0</v>
      </c>
      <c r="D991">
        <f>'Previous Trades Import_OMS Quer'!D991</f>
        <v>0</v>
      </c>
      <c r="E991" s="22">
        <f>'Previous Trades Import_OMS Quer'!E991</f>
        <v>0</v>
      </c>
      <c r="F991">
        <f>'Previous Trades Import_OMS Quer'!F991</f>
        <v>0</v>
      </c>
      <c r="G991">
        <f>'Previous Trades Import_OMS Quer'!G991</f>
        <v>0</v>
      </c>
      <c r="H991">
        <f>'Previous Trades Import_OMS Quer'!H991</f>
        <v>0</v>
      </c>
      <c r="I991">
        <f>'Previous Trades Import_OMS Quer'!I991</f>
        <v>0</v>
      </c>
      <c r="J991">
        <f>'Previous Trades Import_OMS Quer'!J991</f>
        <v>0</v>
      </c>
      <c r="K991">
        <f>'Previous Trades Import_OMS Quer'!K991</f>
        <v>0</v>
      </c>
      <c r="L991">
        <f>'Previous Trades Import_OMS Quer'!L991</f>
        <v>0</v>
      </c>
      <c r="M991">
        <f>'Previous Trades Import_OMS Quer'!M991</f>
        <v>0</v>
      </c>
      <c r="N991">
        <f>'Previous Trades Import_OMS Quer'!N991</f>
        <v>0</v>
      </c>
      <c r="O991" t="str">
        <f>CLEAN('Previous Trades Import_OMS Quer'!O991)</f>
        <v/>
      </c>
      <c r="Q991" s="25">
        <f t="shared" si="30"/>
        <v>0</v>
      </c>
      <c r="R991" s="25" t="e">
        <f>VLOOKUP(O991,'Currency Balance'!$O$3:$Q$32,3,0)</f>
        <v>#N/A</v>
      </c>
      <c r="S991" t="e">
        <f t="shared" si="31"/>
        <v>#N/A</v>
      </c>
    </row>
    <row r="992" spans="1:19">
      <c r="A992">
        <f>'Previous Trades Import_OMS Quer'!A992</f>
        <v>0</v>
      </c>
      <c r="B992">
        <f>'Previous Trades Import_OMS Quer'!B992</f>
        <v>0</v>
      </c>
      <c r="C992" s="22">
        <f>'Previous Trades Import_OMS Quer'!C992</f>
        <v>0</v>
      </c>
      <c r="D992">
        <f>'Previous Trades Import_OMS Quer'!D992</f>
        <v>0</v>
      </c>
      <c r="E992" s="22">
        <f>'Previous Trades Import_OMS Quer'!E992</f>
        <v>0</v>
      </c>
      <c r="F992">
        <f>'Previous Trades Import_OMS Quer'!F992</f>
        <v>0</v>
      </c>
      <c r="G992">
        <f>'Previous Trades Import_OMS Quer'!G992</f>
        <v>0</v>
      </c>
      <c r="H992">
        <f>'Previous Trades Import_OMS Quer'!H992</f>
        <v>0</v>
      </c>
      <c r="I992">
        <f>'Previous Trades Import_OMS Quer'!I992</f>
        <v>0</v>
      </c>
      <c r="J992">
        <f>'Previous Trades Import_OMS Quer'!J992</f>
        <v>0</v>
      </c>
      <c r="K992">
        <f>'Previous Trades Import_OMS Quer'!K992</f>
        <v>0</v>
      </c>
      <c r="L992">
        <f>'Previous Trades Import_OMS Quer'!L992</f>
        <v>0</v>
      </c>
      <c r="M992">
        <f>'Previous Trades Import_OMS Quer'!M992</f>
        <v>0</v>
      </c>
      <c r="N992">
        <f>'Previous Trades Import_OMS Quer'!N992</f>
        <v>0</v>
      </c>
      <c r="O992" t="str">
        <f>CLEAN('Previous Trades Import_OMS Quer'!O992)</f>
        <v/>
      </c>
      <c r="Q992" s="25">
        <f t="shared" si="30"/>
        <v>0</v>
      </c>
      <c r="R992" s="25" t="e">
        <f>VLOOKUP(O992,'Currency Balance'!$O$3:$Q$32,3,0)</f>
        <v>#N/A</v>
      </c>
      <c r="S992" t="e">
        <f t="shared" si="31"/>
        <v>#N/A</v>
      </c>
    </row>
    <row r="993" spans="1:19">
      <c r="A993">
        <f>'Previous Trades Import_OMS Quer'!A993</f>
        <v>0</v>
      </c>
      <c r="B993">
        <f>'Previous Trades Import_OMS Quer'!B993</f>
        <v>0</v>
      </c>
      <c r="C993" s="22">
        <f>'Previous Trades Import_OMS Quer'!C993</f>
        <v>0</v>
      </c>
      <c r="D993">
        <f>'Previous Trades Import_OMS Quer'!D993</f>
        <v>0</v>
      </c>
      <c r="E993" s="22">
        <f>'Previous Trades Import_OMS Quer'!E993</f>
        <v>0</v>
      </c>
      <c r="F993">
        <f>'Previous Trades Import_OMS Quer'!F993</f>
        <v>0</v>
      </c>
      <c r="G993">
        <f>'Previous Trades Import_OMS Quer'!G993</f>
        <v>0</v>
      </c>
      <c r="H993">
        <f>'Previous Trades Import_OMS Quer'!H993</f>
        <v>0</v>
      </c>
      <c r="I993">
        <f>'Previous Trades Import_OMS Quer'!I993</f>
        <v>0</v>
      </c>
      <c r="J993">
        <f>'Previous Trades Import_OMS Quer'!J993</f>
        <v>0</v>
      </c>
      <c r="K993">
        <f>'Previous Trades Import_OMS Quer'!K993</f>
        <v>0</v>
      </c>
      <c r="L993">
        <f>'Previous Trades Import_OMS Quer'!L993</f>
        <v>0</v>
      </c>
      <c r="M993">
        <f>'Previous Trades Import_OMS Quer'!M993</f>
        <v>0</v>
      </c>
      <c r="N993">
        <f>'Previous Trades Import_OMS Quer'!N993</f>
        <v>0</v>
      </c>
      <c r="O993" t="str">
        <f>CLEAN('Previous Trades Import_OMS Quer'!O993)</f>
        <v/>
      </c>
      <c r="Q993" s="25">
        <f t="shared" si="30"/>
        <v>0</v>
      </c>
      <c r="R993" s="25" t="e">
        <f>VLOOKUP(O993,'Currency Balance'!$O$3:$Q$32,3,0)</f>
        <v>#N/A</v>
      </c>
      <c r="S993" t="e">
        <f t="shared" si="31"/>
        <v>#N/A</v>
      </c>
    </row>
    <row r="994" spans="1:19">
      <c r="A994">
        <f>'Previous Trades Import_OMS Quer'!A994</f>
        <v>0</v>
      </c>
      <c r="B994">
        <f>'Previous Trades Import_OMS Quer'!B994</f>
        <v>0</v>
      </c>
      <c r="C994" s="22">
        <f>'Previous Trades Import_OMS Quer'!C994</f>
        <v>0</v>
      </c>
      <c r="D994">
        <f>'Previous Trades Import_OMS Quer'!D994</f>
        <v>0</v>
      </c>
      <c r="E994" s="22">
        <f>'Previous Trades Import_OMS Quer'!E994</f>
        <v>0</v>
      </c>
      <c r="F994">
        <f>'Previous Trades Import_OMS Quer'!F994</f>
        <v>0</v>
      </c>
      <c r="G994">
        <f>'Previous Trades Import_OMS Quer'!G994</f>
        <v>0</v>
      </c>
      <c r="H994">
        <f>'Previous Trades Import_OMS Quer'!H994</f>
        <v>0</v>
      </c>
      <c r="I994">
        <f>'Previous Trades Import_OMS Quer'!I994</f>
        <v>0</v>
      </c>
      <c r="J994">
        <f>'Previous Trades Import_OMS Quer'!J994</f>
        <v>0</v>
      </c>
      <c r="K994">
        <f>'Previous Trades Import_OMS Quer'!K994</f>
        <v>0</v>
      </c>
      <c r="L994">
        <f>'Previous Trades Import_OMS Quer'!L994</f>
        <v>0</v>
      </c>
      <c r="M994">
        <f>'Previous Trades Import_OMS Quer'!M994</f>
        <v>0</v>
      </c>
      <c r="N994">
        <f>'Previous Trades Import_OMS Quer'!N994</f>
        <v>0</v>
      </c>
      <c r="O994" t="str">
        <f>CLEAN('Previous Trades Import_OMS Quer'!O994)</f>
        <v/>
      </c>
      <c r="Q994" s="25">
        <f t="shared" si="30"/>
        <v>0</v>
      </c>
      <c r="R994" s="25" t="e">
        <f>VLOOKUP(O994,'Currency Balance'!$O$3:$Q$32,3,0)</f>
        <v>#N/A</v>
      </c>
      <c r="S994" t="e">
        <f t="shared" si="31"/>
        <v>#N/A</v>
      </c>
    </row>
    <row r="995" spans="1:19">
      <c r="A995">
        <f>'Previous Trades Import_OMS Quer'!A995</f>
        <v>0</v>
      </c>
      <c r="B995">
        <f>'Previous Trades Import_OMS Quer'!B995</f>
        <v>0</v>
      </c>
      <c r="C995" s="22">
        <f>'Previous Trades Import_OMS Quer'!C995</f>
        <v>0</v>
      </c>
      <c r="D995">
        <f>'Previous Trades Import_OMS Quer'!D995</f>
        <v>0</v>
      </c>
      <c r="E995" s="22">
        <f>'Previous Trades Import_OMS Quer'!E995</f>
        <v>0</v>
      </c>
      <c r="F995">
        <f>'Previous Trades Import_OMS Quer'!F995</f>
        <v>0</v>
      </c>
      <c r="G995">
        <f>'Previous Trades Import_OMS Quer'!G995</f>
        <v>0</v>
      </c>
      <c r="H995">
        <f>'Previous Trades Import_OMS Quer'!H995</f>
        <v>0</v>
      </c>
      <c r="I995">
        <f>'Previous Trades Import_OMS Quer'!I995</f>
        <v>0</v>
      </c>
      <c r="J995">
        <f>'Previous Trades Import_OMS Quer'!J995</f>
        <v>0</v>
      </c>
      <c r="K995">
        <f>'Previous Trades Import_OMS Quer'!K995</f>
        <v>0</v>
      </c>
      <c r="L995">
        <f>'Previous Trades Import_OMS Quer'!L995</f>
        <v>0</v>
      </c>
      <c r="M995">
        <f>'Previous Trades Import_OMS Quer'!M995</f>
        <v>0</v>
      </c>
      <c r="N995">
        <f>'Previous Trades Import_OMS Quer'!N995</f>
        <v>0</v>
      </c>
      <c r="O995" t="str">
        <f>CLEAN('Previous Trades Import_OMS Quer'!O995)</f>
        <v/>
      </c>
      <c r="Q995" s="25">
        <f t="shared" si="30"/>
        <v>0</v>
      </c>
      <c r="R995" s="25" t="e">
        <f>VLOOKUP(O995,'Currency Balance'!$O$3:$Q$32,3,0)</f>
        <v>#N/A</v>
      </c>
      <c r="S995" t="e">
        <f t="shared" si="31"/>
        <v>#N/A</v>
      </c>
    </row>
    <row r="996" spans="1:19">
      <c r="A996">
        <f>'Previous Trades Import_OMS Quer'!A996</f>
        <v>0</v>
      </c>
      <c r="B996">
        <f>'Previous Trades Import_OMS Quer'!B996</f>
        <v>0</v>
      </c>
      <c r="C996" s="22">
        <f>'Previous Trades Import_OMS Quer'!C996</f>
        <v>0</v>
      </c>
      <c r="D996">
        <f>'Previous Trades Import_OMS Quer'!D996</f>
        <v>0</v>
      </c>
      <c r="E996" s="22">
        <f>'Previous Trades Import_OMS Quer'!E996</f>
        <v>0</v>
      </c>
      <c r="F996">
        <f>'Previous Trades Import_OMS Quer'!F996</f>
        <v>0</v>
      </c>
      <c r="G996">
        <f>'Previous Trades Import_OMS Quer'!G996</f>
        <v>0</v>
      </c>
      <c r="H996">
        <f>'Previous Trades Import_OMS Quer'!H996</f>
        <v>0</v>
      </c>
      <c r="I996">
        <f>'Previous Trades Import_OMS Quer'!I996</f>
        <v>0</v>
      </c>
      <c r="J996">
        <f>'Previous Trades Import_OMS Quer'!J996</f>
        <v>0</v>
      </c>
      <c r="K996">
        <f>'Previous Trades Import_OMS Quer'!K996</f>
        <v>0</v>
      </c>
      <c r="L996">
        <f>'Previous Trades Import_OMS Quer'!L996</f>
        <v>0</v>
      </c>
      <c r="M996">
        <f>'Previous Trades Import_OMS Quer'!M996</f>
        <v>0</v>
      </c>
      <c r="N996">
        <f>'Previous Trades Import_OMS Quer'!N996</f>
        <v>0</v>
      </c>
      <c r="O996" t="str">
        <f>CLEAN('Previous Trades Import_OMS Quer'!O996)</f>
        <v/>
      </c>
      <c r="Q996" s="25">
        <f t="shared" si="30"/>
        <v>0</v>
      </c>
      <c r="R996" s="25" t="e">
        <f>VLOOKUP(O996,'Currency Balance'!$O$3:$Q$32,3,0)</f>
        <v>#N/A</v>
      </c>
      <c r="S996" t="e">
        <f t="shared" si="31"/>
        <v>#N/A</v>
      </c>
    </row>
    <row r="997" spans="1:19">
      <c r="A997">
        <f>'Previous Trades Import_OMS Quer'!A997</f>
        <v>0</v>
      </c>
      <c r="B997">
        <f>'Previous Trades Import_OMS Quer'!B997</f>
        <v>0</v>
      </c>
      <c r="C997" s="22">
        <f>'Previous Trades Import_OMS Quer'!C997</f>
        <v>0</v>
      </c>
      <c r="D997">
        <f>'Previous Trades Import_OMS Quer'!D997</f>
        <v>0</v>
      </c>
      <c r="E997" s="22">
        <f>'Previous Trades Import_OMS Quer'!E997</f>
        <v>0</v>
      </c>
      <c r="F997">
        <f>'Previous Trades Import_OMS Quer'!F997</f>
        <v>0</v>
      </c>
      <c r="G997">
        <f>'Previous Trades Import_OMS Quer'!G997</f>
        <v>0</v>
      </c>
      <c r="H997">
        <f>'Previous Trades Import_OMS Quer'!H997</f>
        <v>0</v>
      </c>
      <c r="I997">
        <f>'Previous Trades Import_OMS Quer'!I997</f>
        <v>0</v>
      </c>
      <c r="J997">
        <f>'Previous Trades Import_OMS Quer'!J997</f>
        <v>0</v>
      </c>
      <c r="K997">
        <f>'Previous Trades Import_OMS Quer'!K997</f>
        <v>0</v>
      </c>
      <c r="L997">
        <f>'Previous Trades Import_OMS Quer'!L997</f>
        <v>0</v>
      </c>
      <c r="M997">
        <f>'Previous Trades Import_OMS Quer'!M997</f>
        <v>0</v>
      </c>
      <c r="N997">
        <f>'Previous Trades Import_OMS Quer'!N997</f>
        <v>0</v>
      </c>
      <c r="O997" t="str">
        <f>CLEAN('Previous Trades Import_OMS Quer'!O997)</f>
        <v/>
      </c>
      <c r="Q997" s="25">
        <f t="shared" si="30"/>
        <v>0</v>
      </c>
      <c r="R997" s="25" t="e">
        <f>VLOOKUP(O997,'Currency Balance'!$O$3:$Q$32,3,0)</f>
        <v>#N/A</v>
      </c>
      <c r="S997" t="e">
        <f t="shared" si="31"/>
        <v>#N/A</v>
      </c>
    </row>
    <row r="998" spans="1:19">
      <c r="A998">
        <f>'Previous Trades Import_OMS Quer'!A998</f>
        <v>0</v>
      </c>
      <c r="B998">
        <f>'Previous Trades Import_OMS Quer'!B998</f>
        <v>0</v>
      </c>
      <c r="C998" s="22">
        <f>'Previous Trades Import_OMS Quer'!C998</f>
        <v>0</v>
      </c>
      <c r="D998">
        <f>'Previous Trades Import_OMS Quer'!D998</f>
        <v>0</v>
      </c>
      <c r="E998" s="22">
        <f>'Previous Trades Import_OMS Quer'!E998</f>
        <v>0</v>
      </c>
      <c r="F998">
        <f>'Previous Trades Import_OMS Quer'!F998</f>
        <v>0</v>
      </c>
      <c r="G998">
        <f>'Previous Trades Import_OMS Quer'!G998</f>
        <v>0</v>
      </c>
      <c r="H998">
        <f>'Previous Trades Import_OMS Quer'!H998</f>
        <v>0</v>
      </c>
      <c r="I998">
        <f>'Previous Trades Import_OMS Quer'!I998</f>
        <v>0</v>
      </c>
      <c r="J998">
        <f>'Previous Trades Import_OMS Quer'!J998</f>
        <v>0</v>
      </c>
      <c r="K998">
        <f>'Previous Trades Import_OMS Quer'!K998</f>
        <v>0</v>
      </c>
      <c r="L998">
        <f>'Previous Trades Import_OMS Quer'!L998</f>
        <v>0</v>
      </c>
      <c r="M998">
        <f>'Previous Trades Import_OMS Quer'!M998</f>
        <v>0</v>
      </c>
      <c r="N998">
        <f>'Previous Trades Import_OMS Quer'!N998</f>
        <v>0</v>
      </c>
      <c r="O998" t="str">
        <f>CLEAN('Previous Trades Import_OMS Quer'!O998)</f>
        <v/>
      </c>
      <c r="Q998" s="25">
        <f t="shared" si="30"/>
        <v>0</v>
      </c>
      <c r="R998" s="25" t="e">
        <f>VLOOKUP(O998,'Currency Balance'!$O$3:$Q$32,3,0)</f>
        <v>#N/A</v>
      </c>
      <c r="S998" t="e">
        <f t="shared" si="31"/>
        <v>#N/A</v>
      </c>
    </row>
    <row r="999" spans="1:19">
      <c r="A999">
        <f>'Previous Trades Import_OMS Quer'!A999</f>
        <v>0</v>
      </c>
      <c r="B999">
        <f>'Previous Trades Import_OMS Quer'!B999</f>
        <v>0</v>
      </c>
      <c r="C999" s="22">
        <f>'Previous Trades Import_OMS Quer'!C999</f>
        <v>0</v>
      </c>
      <c r="D999">
        <f>'Previous Trades Import_OMS Quer'!D999</f>
        <v>0</v>
      </c>
      <c r="E999" s="22">
        <f>'Previous Trades Import_OMS Quer'!E999</f>
        <v>0</v>
      </c>
      <c r="F999">
        <f>'Previous Trades Import_OMS Quer'!F999</f>
        <v>0</v>
      </c>
      <c r="G999">
        <f>'Previous Trades Import_OMS Quer'!G999</f>
        <v>0</v>
      </c>
      <c r="H999">
        <f>'Previous Trades Import_OMS Quer'!H999</f>
        <v>0</v>
      </c>
      <c r="I999">
        <f>'Previous Trades Import_OMS Quer'!I999</f>
        <v>0</v>
      </c>
      <c r="J999">
        <f>'Previous Trades Import_OMS Quer'!J999</f>
        <v>0</v>
      </c>
      <c r="K999">
        <f>'Previous Trades Import_OMS Quer'!K999</f>
        <v>0</v>
      </c>
      <c r="L999">
        <f>'Previous Trades Import_OMS Quer'!L999</f>
        <v>0</v>
      </c>
      <c r="M999">
        <f>'Previous Trades Import_OMS Quer'!M999</f>
        <v>0</v>
      </c>
      <c r="N999">
        <f>'Previous Trades Import_OMS Quer'!N999</f>
        <v>0</v>
      </c>
      <c r="O999" t="str">
        <f>CLEAN('Previous Trades Import_OMS Quer'!O999)</f>
        <v/>
      </c>
      <c r="Q999" s="25">
        <f t="shared" si="30"/>
        <v>0</v>
      </c>
      <c r="R999" s="25" t="e">
        <f>VLOOKUP(O999,'Currency Balance'!$O$3:$Q$32,3,0)</f>
        <v>#N/A</v>
      </c>
      <c r="S999" t="e">
        <f t="shared" si="31"/>
        <v>#N/A</v>
      </c>
    </row>
    <row r="1000" spans="1:19">
      <c r="A1000">
        <f>'Previous Trades Import_OMS Quer'!A1000</f>
        <v>0</v>
      </c>
      <c r="B1000">
        <f>'Previous Trades Import_OMS Quer'!B1000</f>
        <v>0</v>
      </c>
      <c r="C1000" s="22">
        <f>'Previous Trades Import_OMS Quer'!C1000</f>
        <v>0</v>
      </c>
      <c r="D1000">
        <f>'Previous Trades Import_OMS Quer'!D1000</f>
        <v>0</v>
      </c>
      <c r="E1000" s="22">
        <f>'Previous Trades Import_OMS Quer'!E1000</f>
        <v>0</v>
      </c>
      <c r="F1000">
        <f>'Previous Trades Import_OMS Quer'!F1000</f>
        <v>0</v>
      </c>
      <c r="G1000">
        <f>'Previous Trades Import_OMS Quer'!G1000</f>
        <v>0</v>
      </c>
      <c r="H1000">
        <f>'Previous Trades Import_OMS Quer'!H1000</f>
        <v>0</v>
      </c>
      <c r="I1000">
        <f>'Previous Trades Import_OMS Quer'!I1000</f>
        <v>0</v>
      </c>
      <c r="J1000">
        <f>'Previous Trades Import_OMS Quer'!J1000</f>
        <v>0</v>
      </c>
      <c r="K1000">
        <f>'Previous Trades Import_OMS Quer'!K1000</f>
        <v>0</v>
      </c>
      <c r="L1000">
        <f>'Previous Trades Import_OMS Quer'!L1000</f>
        <v>0</v>
      </c>
      <c r="M1000">
        <f>'Previous Trades Import_OMS Quer'!M1000</f>
        <v>0</v>
      </c>
      <c r="N1000">
        <f>'Previous Trades Import_OMS Quer'!N1000</f>
        <v>0</v>
      </c>
      <c r="O1000" t="str">
        <f>CLEAN('Previous Trades Import_OMS Quer'!O1000)</f>
        <v/>
      </c>
      <c r="Q1000" s="25">
        <f t="shared" si="30"/>
        <v>0</v>
      </c>
      <c r="R1000" s="25" t="e">
        <f>VLOOKUP(O1000,'Currency Balance'!$O$3:$Q$32,3,0)</f>
        <v>#N/A</v>
      </c>
      <c r="S1000" t="e">
        <f t="shared" si="31"/>
        <v>#N/A</v>
      </c>
    </row>
    <row r="1001" spans="1:19">
      <c r="A1001">
        <f>'Previous Trades Import_OMS Quer'!A1001</f>
        <v>0</v>
      </c>
      <c r="B1001">
        <f>'Previous Trades Import_OMS Quer'!B1001</f>
        <v>0</v>
      </c>
      <c r="C1001" s="22">
        <f>'Previous Trades Import_OMS Quer'!C1001</f>
        <v>0</v>
      </c>
      <c r="D1001">
        <f>'Previous Trades Import_OMS Quer'!D1001</f>
        <v>0</v>
      </c>
      <c r="E1001" s="22">
        <f>'Previous Trades Import_OMS Quer'!E1001</f>
        <v>0</v>
      </c>
      <c r="F1001">
        <f>'Previous Trades Import_OMS Quer'!F1001</f>
        <v>0</v>
      </c>
      <c r="G1001">
        <f>'Previous Trades Import_OMS Quer'!G1001</f>
        <v>0</v>
      </c>
      <c r="H1001">
        <f>'Previous Trades Import_OMS Quer'!H1001</f>
        <v>0</v>
      </c>
      <c r="I1001">
        <f>'Previous Trades Import_OMS Quer'!I1001</f>
        <v>0</v>
      </c>
      <c r="J1001">
        <f>'Previous Trades Import_OMS Quer'!J1001</f>
        <v>0</v>
      </c>
      <c r="K1001">
        <f>'Previous Trades Import_OMS Quer'!K1001</f>
        <v>0</v>
      </c>
      <c r="L1001">
        <f>'Previous Trades Import_OMS Quer'!L1001</f>
        <v>0</v>
      </c>
      <c r="M1001">
        <f>'Previous Trades Import_OMS Quer'!M1001</f>
        <v>0</v>
      </c>
      <c r="N1001">
        <f>'Previous Trades Import_OMS Quer'!N1001</f>
        <v>0</v>
      </c>
      <c r="O1001" t="str">
        <f>CLEAN('Previous Trades Import_OMS Quer'!O1001)</f>
        <v/>
      </c>
      <c r="Q1001" s="25">
        <f t="shared" si="30"/>
        <v>0</v>
      </c>
      <c r="R1001" s="25" t="e">
        <f>VLOOKUP(O1001,'Currency Balance'!$O$3:$Q$32,3,0)</f>
        <v>#N/A</v>
      </c>
      <c r="S1001" t="e">
        <f t="shared" si="31"/>
        <v>#N/A</v>
      </c>
    </row>
    <row r="1002" spans="1:19">
      <c r="A1002">
        <f>'Previous Trades Import_OMS Quer'!A1002</f>
        <v>0</v>
      </c>
      <c r="B1002">
        <f>'Previous Trades Import_OMS Quer'!B1002</f>
        <v>0</v>
      </c>
      <c r="C1002" s="22">
        <f>'Previous Trades Import_OMS Quer'!C1002</f>
        <v>0</v>
      </c>
      <c r="D1002">
        <f>'Previous Trades Import_OMS Quer'!D1002</f>
        <v>0</v>
      </c>
      <c r="E1002" s="22">
        <f>'Previous Trades Import_OMS Quer'!E1002</f>
        <v>0</v>
      </c>
      <c r="F1002">
        <f>'Previous Trades Import_OMS Quer'!F1002</f>
        <v>0</v>
      </c>
      <c r="G1002">
        <f>'Previous Trades Import_OMS Quer'!G1002</f>
        <v>0</v>
      </c>
      <c r="H1002">
        <f>'Previous Trades Import_OMS Quer'!H1002</f>
        <v>0</v>
      </c>
      <c r="I1002">
        <f>'Previous Trades Import_OMS Quer'!I1002</f>
        <v>0</v>
      </c>
      <c r="J1002">
        <f>'Previous Trades Import_OMS Quer'!J1002</f>
        <v>0</v>
      </c>
      <c r="K1002">
        <f>'Previous Trades Import_OMS Quer'!K1002</f>
        <v>0</v>
      </c>
      <c r="L1002">
        <f>'Previous Trades Import_OMS Quer'!L1002</f>
        <v>0</v>
      </c>
      <c r="M1002">
        <f>'Previous Trades Import_OMS Quer'!M1002</f>
        <v>0</v>
      </c>
      <c r="N1002">
        <f>'Previous Trades Import_OMS Quer'!N1002</f>
        <v>0</v>
      </c>
      <c r="O1002" t="str">
        <f>CLEAN('Previous Trades Import_OMS Quer'!O1002)</f>
        <v/>
      </c>
      <c r="Q1002" s="25">
        <f t="shared" si="30"/>
        <v>0</v>
      </c>
      <c r="R1002" s="25" t="e">
        <f>VLOOKUP(O1002,'Currency Balance'!$O$3:$Q$32,3,0)</f>
        <v>#N/A</v>
      </c>
      <c r="S1002" t="e">
        <f t="shared" si="31"/>
        <v>#N/A</v>
      </c>
    </row>
    <row r="1003" spans="1:19">
      <c r="A1003">
        <f>'Previous Trades Import_OMS Quer'!A1003</f>
        <v>0</v>
      </c>
      <c r="B1003">
        <f>'Previous Trades Import_OMS Quer'!B1003</f>
        <v>0</v>
      </c>
      <c r="C1003" s="22">
        <f>'Previous Trades Import_OMS Quer'!C1003</f>
        <v>0</v>
      </c>
      <c r="D1003">
        <f>'Previous Trades Import_OMS Quer'!D1003</f>
        <v>0</v>
      </c>
      <c r="E1003" s="22">
        <f>'Previous Trades Import_OMS Quer'!E1003</f>
        <v>0</v>
      </c>
      <c r="F1003">
        <f>'Previous Trades Import_OMS Quer'!F1003</f>
        <v>0</v>
      </c>
      <c r="G1003">
        <f>'Previous Trades Import_OMS Quer'!G1003</f>
        <v>0</v>
      </c>
      <c r="H1003">
        <f>'Previous Trades Import_OMS Quer'!H1003</f>
        <v>0</v>
      </c>
      <c r="I1003">
        <f>'Previous Trades Import_OMS Quer'!I1003</f>
        <v>0</v>
      </c>
      <c r="J1003">
        <f>'Previous Trades Import_OMS Quer'!J1003</f>
        <v>0</v>
      </c>
      <c r="K1003">
        <f>'Previous Trades Import_OMS Quer'!K1003</f>
        <v>0</v>
      </c>
      <c r="L1003">
        <f>'Previous Trades Import_OMS Quer'!L1003</f>
        <v>0</v>
      </c>
      <c r="M1003">
        <f>'Previous Trades Import_OMS Quer'!M1003</f>
        <v>0</v>
      </c>
      <c r="N1003">
        <f>'Previous Trades Import_OMS Quer'!N1003</f>
        <v>0</v>
      </c>
      <c r="O1003" t="str">
        <f>CLEAN('Previous Trades Import_OMS Quer'!O1003)</f>
        <v/>
      </c>
      <c r="Q1003" s="25">
        <f t="shared" si="30"/>
        <v>0</v>
      </c>
      <c r="R1003" s="25" t="e">
        <f>VLOOKUP(O1003,'Currency Balance'!$O$3:$Q$32,3,0)</f>
        <v>#N/A</v>
      </c>
      <c r="S1003" t="e">
        <f t="shared" si="31"/>
        <v>#N/A</v>
      </c>
    </row>
    <row r="1004" spans="1:19">
      <c r="A1004">
        <f>'Previous Trades Import_OMS Quer'!A1004</f>
        <v>0</v>
      </c>
      <c r="B1004">
        <f>'Previous Trades Import_OMS Quer'!B1004</f>
        <v>0</v>
      </c>
      <c r="C1004" s="22">
        <f>'Previous Trades Import_OMS Quer'!C1004</f>
        <v>0</v>
      </c>
      <c r="D1004">
        <f>'Previous Trades Import_OMS Quer'!D1004</f>
        <v>0</v>
      </c>
      <c r="E1004" s="22">
        <f>'Previous Trades Import_OMS Quer'!E1004</f>
        <v>0</v>
      </c>
      <c r="F1004">
        <f>'Previous Trades Import_OMS Quer'!F1004</f>
        <v>0</v>
      </c>
      <c r="G1004">
        <f>'Previous Trades Import_OMS Quer'!G1004</f>
        <v>0</v>
      </c>
      <c r="H1004">
        <f>'Previous Trades Import_OMS Quer'!H1004</f>
        <v>0</v>
      </c>
      <c r="I1004">
        <f>'Previous Trades Import_OMS Quer'!I1004</f>
        <v>0</v>
      </c>
      <c r="J1004">
        <f>'Previous Trades Import_OMS Quer'!J1004</f>
        <v>0</v>
      </c>
      <c r="K1004">
        <f>'Previous Trades Import_OMS Quer'!K1004</f>
        <v>0</v>
      </c>
      <c r="L1004">
        <f>'Previous Trades Import_OMS Quer'!L1004</f>
        <v>0</v>
      </c>
      <c r="M1004">
        <f>'Previous Trades Import_OMS Quer'!M1004</f>
        <v>0</v>
      </c>
      <c r="N1004">
        <f>'Previous Trades Import_OMS Quer'!N1004</f>
        <v>0</v>
      </c>
      <c r="O1004" t="str">
        <f>CLEAN('Previous Trades Import_OMS Quer'!O1004)</f>
        <v/>
      </c>
      <c r="Q1004" s="25">
        <f t="shared" si="30"/>
        <v>0</v>
      </c>
      <c r="R1004" s="25" t="e">
        <f>VLOOKUP(O1004,'Currency Balance'!$O$3:$Q$32,3,0)</f>
        <v>#N/A</v>
      </c>
      <c r="S1004" t="e">
        <f t="shared" si="31"/>
        <v>#N/A</v>
      </c>
    </row>
    <row r="1005" spans="1:19">
      <c r="A1005">
        <f>'Previous Trades Import_OMS Quer'!A1005</f>
        <v>0</v>
      </c>
      <c r="B1005">
        <f>'Previous Trades Import_OMS Quer'!B1005</f>
        <v>0</v>
      </c>
      <c r="C1005" s="22">
        <f>'Previous Trades Import_OMS Quer'!C1005</f>
        <v>0</v>
      </c>
      <c r="D1005">
        <f>'Previous Trades Import_OMS Quer'!D1005</f>
        <v>0</v>
      </c>
      <c r="E1005" s="22">
        <f>'Previous Trades Import_OMS Quer'!E1005</f>
        <v>0</v>
      </c>
      <c r="F1005">
        <f>'Previous Trades Import_OMS Quer'!F1005</f>
        <v>0</v>
      </c>
      <c r="G1005">
        <f>'Previous Trades Import_OMS Quer'!G1005</f>
        <v>0</v>
      </c>
      <c r="H1005">
        <f>'Previous Trades Import_OMS Quer'!H1005</f>
        <v>0</v>
      </c>
      <c r="I1005">
        <f>'Previous Trades Import_OMS Quer'!I1005</f>
        <v>0</v>
      </c>
      <c r="J1005">
        <f>'Previous Trades Import_OMS Quer'!J1005</f>
        <v>0</v>
      </c>
      <c r="K1005">
        <f>'Previous Trades Import_OMS Quer'!K1005</f>
        <v>0</v>
      </c>
      <c r="L1005">
        <f>'Previous Trades Import_OMS Quer'!L1005</f>
        <v>0</v>
      </c>
      <c r="M1005">
        <f>'Previous Trades Import_OMS Quer'!M1005</f>
        <v>0</v>
      </c>
      <c r="N1005">
        <f>'Previous Trades Import_OMS Quer'!N1005</f>
        <v>0</v>
      </c>
      <c r="O1005" t="str">
        <f>CLEAN('Previous Trades Import_OMS Quer'!O1005)</f>
        <v/>
      </c>
      <c r="Q1005" s="25">
        <f t="shared" si="30"/>
        <v>0</v>
      </c>
      <c r="R1005" s="25" t="e">
        <f>VLOOKUP(O1005,'Currency Balance'!$O$3:$Q$32,3,0)</f>
        <v>#N/A</v>
      </c>
      <c r="S1005" t="e">
        <f t="shared" si="31"/>
        <v>#N/A</v>
      </c>
    </row>
    <row r="1006" spans="1:19">
      <c r="A1006">
        <f>'Previous Trades Import_OMS Quer'!A1006</f>
        <v>0</v>
      </c>
      <c r="B1006">
        <f>'Previous Trades Import_OMS Quer'!B1006</f>
        <v>0</v>
      </c>
      <c r="C1006" s="22">
        <f>'Previous Trades Import_OMS Quer'!C1006</f>
        <v>0</v>
      </c>
      <c r="D1006">
        <f>'Previous Trades Import_OMS Quer'!D1006</f>
        <v>0</v>
      </c>
      <c r="E1006" s="22">
        <f>'Previous Trades Import_OMS Quer'!E1006</f>
        <v>0</v>
      </c>
      <c r="F1006">
        <f>'Previous Trades Import_OMS Quer'!F1006</f>
        <v>0</v>
      </c>
      <c r="G1006">
        <f>'Previous Trades Import_OMS Quer'!G1006</f>
        <v>0</v>
      </c>
      <c r="H1006">
        <f>'Previous Trades Import_OMS Quer'!H1006</f>
        <v>0</v>
      </c>
      <c r="I1006">
        <f>'Previous Trades Import_OMS Quer'!I1006</f>
        <v>0</v>
      </c>
      <c r="J1006">
        <f>'Previous Trades Import_OMS Quer'!J1006</f>
        <v>0</v>
      </c>
      <c r="K1006">
        <f>'Previous Trades Import_OMS Quer'!K1006</f>
        <v>0</v>
      </c>
      <c r="L1006">
        <f>'Previous Trades Import_OMS Quer'!L1006</f>
        <v>0</v>
      </c>
      <c r="M1006">
        <f>'Previous Trades Import_OMS Quer'!M1006</f>
        <v>0</v>
      </c>
      <c r="N1006">
        <f>'Previous Trades Import_OMS Quer'!N1006</f>
        <v>0</v>
      </c>
      <c r="O1006" t="str">
        <f>CLEAN('Previous Trades Import_OMS Quer'!O1006)</f>
        <v/>
      </c>
      <c r="Q1006" s="25">
        <f t="shared" si="30"/>
        <v>0</v>
      </c>
      <c r="R1006" s="25" t="e">
        <f>VLOOKUP(O1006,'Currency Balance'!$O$3:$Q$32,3,0)</f>
        <v>#N/A</v>
      </c>
      <c r="S1006" t="e">
        <f t="shared" si="31"/>
        <v>#N/A</v>
      </c>
    </row>
    <row r="1007" spans="1:19">
      <c r="A1007">
        <f>'Previous Trades Import_OMS Quer'!A1007</f>
        <v>0</v>
      </c>
      <c r="B1007">
        <f>'Previous Trades Import_OMS Quer'!B1007</f>
        <v>0</v>
      </c>
      <c r="C1007" s="22">
        <f>'Previous Trades Import_OMS Quer'!C1007</f>
        <v>0</v>
      </c>
      <c r="D1007">
        <f>'Previous Trades Import_OMS Quer'!D1007</f>
        <v>0</v>
      </c>
      <c r="E1007" s="22">
        <f>'Previous Trades Import_OMS Quer'!E1007</f>
        <v>0</v>
      </c>
      <c r="F1007">
        <f>'Previous Trades Import_OMS Quer'!F1007</f>
        <v>0</v>
      </c>
      <c r="G1007">
        <f>'Previous Trades Import_OMS Quer'!G1007</f>
        <v>0</v>
      </c>
      <c r="H1007">
        <f>'Previous Trades Import_OMS Quer'!H1007</f>
        <v>0</v>
      </c>
      <c r="I1007">
        <f>'Previous Trades Import_OMS Quer'!I1007</f>
        <v>0</v>
      </c>
      <c r="J1007">
        <f>'Previous Trades Import_OMS Quer'!J1007</f>
        <v>0</v>
      </c>
      <c r="K1007">
        <f>'Previous Trades Import_OMS Quer'!K1007</f>
        <v>0</v>
      </c>
      <c r="L1007">
        <f>'Previous Trades Import_OMS Quer'!L1007</f>
        <v>0</v>
      </c>
      <c r="M1007">
        <f>'Previous Trades Import_OMS Quer'!M1007</f>
        <v>0</v>
      </c>
      <c r="N1007">
        <f>'Previous Trades Import_OMS Quer'!N1007</f>
        <v>0</v>
      </c>
      <c r="O1007" t="str">
        <f>CLEAN('Previous Trades Import_OMS Quer'!O1007)</f>
        <v/>
      </c>
      <c r="Q1007" s="25">
        <f t="shared" si="30"/>
        <v>0</v>
      </c>
      <c r="R1007" s="25" t="e">
        <f>VLOOKUP(O1007,'Currency Balance'!$O$3:$Q$32,3,0)</f>
        <v>#N/A</v>
      </c>
      <c r="S1007" t="e">
        <f t="shared" si="31"/>
        <v>#N/A</v>
      </c>
    </row>
    <row r="1008" spans="1:19">
      <c r="A1008">
        <f>'Previous Trades Import_OMS Quer'!A1008</f>
        <v>0</v>
      </c>
      <c r="B1008">
        <f>'Previous Trades Import_OMS Quer'!B1008</f>
        <v>0</v>
      </c>
      <c r="C1008" s="22">
        <f>'Previous Trades Import_OMS Quer'!C1008</f>
        <v>0</v>
      </c>
      <c r="D1008">
        <f>'Previous Trades Import_OMS Quer'!D1008</f>
        <v>0</v>
      </c>
      <c r="E1008" s="22">
        <f>'Previous Trades Import_OMS Quer'!E1008</f>
        <v>0</v>
      </c>
      <c r="F1008">
        <f>'Previous Trades Import_OMS Quer'!F1008</f>
        <v>0</v>
      </c>
      <c r="G1008">
        <f>'Previous Trades Import_OMS Quer'!G1008</f>
        <v>0</v>
      </c>
      <c r="H1008">
        <f>'Previous Trades Import_OMS Quer'!H1008</f>
        <v>0</v>
      </c>
      <c r="I1008">
        <f>'Previous Trades Import_OMS Quer'!I1008</f>
        <v>0</v>
      </c>
      <c r="J1008">
        <f>'Previous Trades Import_OMS Quer'!J1008</f>
        <v>0</v>
      </c>
      <c r="K1008">
        <f>'Previous Trades Import_OMS Quer'!K1008</f>
        <v>0</v>
      </c>
      <c r="L1008">
        <f>'Previous Trades Import_OMS Quer'!L1008</f>
        <v>0</v>
      </c>
      <c r="M1008">
        <f>'Previous Trades Import_OMS Quer'!M1008</f>
        <v>0</v>
      </c>
      <c r="N1008">
        <f>'Previous Trades Import_OMS Quer'!N1008</f>
        <v>0</v>
      </c>
      <c r="O1008" t="str">
        <f>CLEAN('Previous Trades Import_OMS Quer'!O1008)</f>
        <v/>
      </c>
      <c r="Q1008" s="25">
        <f t="shared" si="30"/>
        <v>0</v>
      </c>
      <c r="R1008" s="25" t="e">
        <f>VLOOKUP(O1008,'Currency Balance'!$O$3:$Q$32,3,0)</f>
        <v>#N/A</v>
      </c>
      <c r="S1008" t="e">
        <f t="shared" si="31"/>
        <v>#N/A</v>
      </c>
    </row>
    <row r="1009" spans="1:19">
      <c r="A1009">
        <f>'Previous Trades Import_OMS Quer'!A1009</f>
        <v>0</v>
      </c>
      <c r="B1009">
        <f>'Previous Trades Import_OMS Quer'!B1009</f>
        <v>0</v>
      </c>
      <c r="C1009" s="22">
        <f>'Previous Trades Import_OMS Quer'!C1009</f>
        <v>0</v>
      </c>
      <c r="D1009">
        <f>'Previous Trades Import_OMS Quer'!D1009</f>
        <v>0</v>
      </c>
      <c r="E1009" s="22">
        <f>'Previous Trades Import_OMS Quer'!E1009</f>
        <v>0</v>
      </c>
      <c r="F1009">
        <f>'Previous Trades Import_OMS Quer'!F1009</f>
        <v>0</v>
      </c>
      <c r="G1009">
        <f>'Previous Trades Import_OMS Quer'!G1009</f>
        <v>0</v>
      </c>
      <c r="H1009">
        <f>'Previous Trades Import_OMS Quer'!H1009</f>
        <v>0</v>
      </c>
      <c r="I1009">
        <f>'Previous Trades Import_OMS Quer'!I1009</f>
        <v>0</v>
      </c>
      <c r="J1009">
        <f>'Previous Trades Import_OMS Quer'!J1009</f>
        <v>0</v>
      </c>
      <c r="K1009">
        <f>'Previous Trades Import_OMS Quer'!K1009</f>
        <v>0</v>
      </c>
      <c r="L1009">
        <f>'Previous Trades Import_OMS Quer'!L1009</f>
        <v>0</v>
      </c>
      <c r="M1009">
        <f>'Previous Trades Import_OMS Quer'!M1009</f>
        <v>0</v>
      </c>
      <c r="N1009">
        <f>'Previous Trades Import_OMS Quer'!N1009</f>
        <v>0</v>
      </c>
      <c r="O1009" t="str">
        <f>CLEAN('Previous Trades Import_OMS Quer'!O1009)</f>
        <v/>
      </c>
      <c r="Q1009" s="25">
        <f t="shared" si="30"/>
        <v>0</v>
      </c>
      <c r="R1009" s="25" t="e">
        <f>VLOOKUP(O1009,'Currency Balance'!$O$3:$Q$32,3,0)</f>
        <v>#N/A</v>
      </c>
      <c r="S1009" t="e">
        <f t="shared" si="31"/>
        <v>#N/A</v>
      </c>
    </row>
    <row r="1010" spans="1:19">
      <c r="A1010">
        <f>'Previous Trades Import_OMS Quer'!A1010</f>
        <v>0</v>
      </c>
      <c r="B1010">
        <f>'Previous Trades Import_OMS Quer'!B1010</f>
        <v>0</v>
      </c>
      <c r="C1010" s="22">
        <f>'Previous Trades Import_OMS Quer'!C1010</f>
        <v>0</v>
      </c>
      <c r="D1010">
        <f>'Previous Trades Import_OMS Quer'!D1010</f>
        <v>0</v>
      </c>
      <c r="E1010" s="22">
        <f>'Previous Trades Import_OMS Quer'!E1010</f>
        <v>0</v>
      </c>
      <c r="F1010">
        <f>'Previous Trades Import_OMS Quer'!F1010</f>
        <v>0</v>
      </c>
      <c r="G1010">
        <f>'Previous Trades Import_OMS Quer'!G1010</f>
        <v>0</v>
      </c>
      <c r="H1010">
        <f>'Previous Trades Import_OMS Quer'!H1010</f>
        <v>0</v>
      </c>
      <c r="I1010">
        <f>'Previous Trades Import_OMS Quer'!I1010</f>
        <v>0</v>
      </c>
      <c r="J1010">
        <f>'Previous Trades Import_OMS Quer'!J1010</f>
        <v>0</v>
      </c>
      <c r="K1010">
        <f>'Previous Trades Import_OMS Quer'!K1010</f>
        <v>0</v>
      </c>
      <c r="L1010">
        <f>'Previous Trades Import_OMS Quer'!L1010</f>
        <v>0</v>
      </c>
      <c r="M1010">
        <f>'Previous Trades Import_OMS Quer'!M1010</f>
        <v>0</v>
      </c>
      <c r="N1010">
        <f>'Previous Trades Import_OMS Quer'!N1010</f>
        <v>0</v>
      </c>
      <c r="O1010" t="str">
        <f>CLEAN('Previous Trades Import_OMS Quer'!O1010)</f>
        <v/>
      </c>
      <c r="Q1010" s="25">
        <f t="shared" si="30"/>
        <v>0</v>
      </c>
      <c r="R1010" s="25" t="e">
        <f>VLOOKUP(O1010,'Currency Balance'!$O$3:$Q$32,3,0)</f>
        <v>#N/A</v>
      </c>
      <c r="S1010" t="e">
        <f t="shared" si="31"/>
        <v>#N/A</v>
      </c>
    </row>
    <row r="1011" spans="1:19">
      <c r="A1011">
        <f>'Previous Trades Import_OMS Quer'!A1011</f>
        <v>0</v>
      </c>
      <c r="B1011">
        <f>'Previous Trades Import_OMS Quer'!B1011</f>
        <v>0</v>
      </c>
      <c r="C1011" s="22">
        <f>'Previous Trades Import_OMS Quer'!C1011</f>
        <v>0</v>
      </c>
      <c r="D1011">
        <f>'Previous Trades Import_OMS Quer'!D1011</f>
        <v>0</v>
      </c>
      <c r="E1011" s="22">
        <f>'Previous Trades Import_OMS Quer'!E1011</f>
        <v>0</v>
      </c>
      <c r="F1011">
        <f>'Previous Trades Import_OMS Quer'!F1011</f>
        <v>0</v>
      </c>
      <c r="G1011">
        <f>'Previous Trades Import_OMS Quer'!G1011</f>
        <v>0</v>
      </c>
      <c r="H1011">
        <f>'Previous Trades Import_OMS Quer'!H1011</f>
        <v>0</v>
      </c>
      <c r="I1011">
        <f>'Previous Trades Import_OMS Quer'!I1011</f>
        <v>0</v>
      </c>
      <c r="J1011">
        <f>'Previous Trades Import_OMS Quer'!J1011</f>
        <v>0</v>
      </c>
      <c r="K1011">
        <f>'Previous Trades Import_OMS Quer'!K1011</f>
        <v>0</v>
      </c>
      <c r="L1011">
        <f>'Previous Trades Import_OMS Quer'!L1011</f>
        <v>0</v>
      </c>
      <c r="M1011">
        <f>'Previous Trades Import_OMS Quer'!M1011</f>
        <v>0</v>
      </c>
      <c r="N1011">
        <f>'Previous Trades Import_OMS Quer'!N1011</f>
        <v>0</v>
      </c>
      <c r="O1011" t="str">
        <f>CLEAN('Previous Trades Import_OMS Quer'!O1011)</f>
        <v/>
      </c>
      <c r="Q1011" s="25">
        <f t="shared" si="30"/>
        <v>0</v>
      </c>
      <c r="R1011" s="25" t="e">
        <f>VLOOKUP(O1011,'Currency Balance'!$O$3:$Q$32,3,0)</f>
        <v>#N/A</v>
      </c>
      <c r="S1011" t="e">
        <f t="shared" si="31"/>
        <v>#N/A</v>
      </c>
    </row>
    <row r="1012" spans="1:19">
      <c r="A1012">
        <f>'Previous Trades Import_OMS Quer'!A1012</f>
        <v>0</v>
      </c>
      <c r="B1012">
        <f>'Previous Trades Import_OMS Quer'!B1012</f>
        <v>0</v>
      </c>
      <c r="C1012" s="22">
        <f>'Previous Trades Import_OMS Quer'!C1012</f>
        <v>0</v>
      </c>
      <c r="D1012">
        <f>'Previous Trades Import_OMS Quer'!D1012</f>
        <v>0</v>
      </c>
      <c r="E1012" s="22">
        <f>'Previous Trades Import_OMS Quer'!E1012</f>
        <v>0</v>
      </c>
      <c r="F1012">
        <f>'Previous Trades Import_OMS Quer'!F1012</f>
        <v>0</v>
      </c>
      <c r="G1012">
        <f>'Previous Trades Import_OMS Quer'!G1012</f>
        <v>0</v>
      </c>
      <c r="H1012">
        <f>'Previous Trades Import_OMS Quer'!H1012</f>
        <v>0</v>
      </c>
      <c r="I1012">
        <f>'Previous Trades Import_OMS Quer'!I1012</f>
        <v>0</v>
      </c>
      <c r="J1012">
        <f>'Previous Trades Import_OMS Quer'!J1012</f>
        <v>0</v>
      </c>
      <c r="K1012">
        <f>'Previous Trades Import_OMS Quer'!K1012</f>
        <v>0</v>
      </c>
      <c r="L1012">
        <f>'Previous Trades Import_OMS Quer'!L1012</f>
        <v>0</v>
      </c>
      <c r="M1012">
        <f>'Previous Trades Import_OMS Quer'!M1012</f>
        <v>0</v>
      </c>
      <c r="N1012">
        <f>'Previous Trades Import_OMS Quer'!N1012</f>
        <v>0</v>
      </c>
      <c r="O1012" t="str">
        <f>CLEAN('Previous Trades Import_OMS Quer'!O1012)</f>
        <v/>
      </c>
      <c r="Q1012" s="25">
        <f t="shared" si="30"/>
        <v>0</v>
      </c>
      <c r="R1012" s="25" t="e">
        <f>VLOOKUP(O1012,'Currency Balance'!$O$3:$Q$32,3,0)</f>
        <v>#N/A</v>
      </c>
      <c r="S1012" t="e">
        <f t="shared" si="31"/>
        <v>#N/A</v>
      </c>
    </row>
    <row r="1013" spans="1:19">
      <c r="A1013">
        <f>'Previous Trades Import_OMS Quer'!A1013</f>
        <v>0</v>
      </c>
      <c r="B1013">
        <f>'Previous Trades Import_OMS Quer'!B1013</f>
        <v>0</v>
      </c>
      <c r="C1013" s="22">
        <f>'Previous Trades Import_OMS Quer'!C1013</f>
        <v>0</v>
      </c>
      <c r="D1013">
        <f>'Previous Trades Import_OMS Quer'!D1013</f>
        <v>0</v>
      </c>
      <c r="E1013" s="22">
        <f>'Previous Trades Import_OMS Quer'!E1013</f>
        <v>0</v>
      </c>
      <c r="F1013">
        <f>'Previous Trades Import_OMS Quer'!F1013</f>
        <v>0</v>
      </c>
      <c r="G1013">
        <f>'Previous Trades Import_OMS Quer'!G1013</f>
        <v>0</v>
      </c>
      <c r="H1013">
        <f>'Previous Trades Import_OMS Quer'!H1013</f>
        <v>0</v>
      </c>
      <c r="I1013">
        <f>'Previous Trades Import_OMS Quer'!I1013</f>
        <v>0</v>
      </c>
      <c r="J1013">
        <f>'Previous Trades Import_OMS Quer'!J1013</f>
        <v>0</v>
      </c>
      <c r="K1013">
        <f>'Previous Trades Import_OMS Quer'!K1013</f>
        <v>0</v>
      </c>
      <c r="L1013">
        <f>'Previous Trades Import_OMS Quer'!L1013</f>
        <v>0</v>
      </c>
      <c r="M1013">
        <f>'Previous Trades Import_OMS Quer'!M1013</f>
        <v>0</v>
      </c>
      <c r="N1013">
        <f>'Previous Trades Import_OMS Quer'!N1013</f>
        <v>0</v>
      </c>
      <c r="O1013" t="str">
        <f>CLEAN('Previous Trades Import_OMS Quer'!O1013)</f>
        <v/>
      </c>
      <c r="Q1013" s="25">
        <f t="shared" si="30"/>
        <v>0</v>
      </c>
      <c r="R1013" s="25" t="e">
        <f>VLOOKUP(O1013,'Currency Balance'!$O$3:$Q$32,3,0)</f>
        <v>#N/A</v>
      </c>
      <c r="S1013" t="e">
        <f t="shared" si="31"/>
        <v>#N/A</v>
      </c>
    </row>
    <row r="1014" spans="1:19">
      <c r="A1014">
        <f>'Previous Trades Import_OMS Quer'!A1014</f>
        <v>0</v>
      </c>
      <c r="B1014">
        <f>'Previous Trades Import_OMS Quer'!B1014</f>
        <v>0</v>
      </c>
      <c r="C1014" s="22">
        <f>'Previous Trades Import_OMS Quer'!C1014</f>
        <v>0</v>
      </c>
      <c r="D1014">
        <f>'Previous Trades Import_OMS Quer'!D1014</f>
        <v>0</v>
      </c>
      <c r="E1014" s="22">
        <f>'Previous Trades Import_OMS Quer'!E1014</f>
        <v>0</v>
      </c>
      <c r="F1014">
        <f>'Previous Trades Import_OMS Quer'!F1014</f>
        <v>0</v>
      </c>
      <c r="G1014">
        <f>'Previous Trades Import_OMS Quer'!G1014</f>
        <v>0</v>
      </c>
      <c r="H1014">
        <f>'Previous Trades Import_OMS Quer'!H1014</f>
        <v>0</v>
      </c>
      <c r="I1014">
        <f>'Previous Trades Import_OMS Quer'!I1014</f>
        <v>0</v>
      </c>
      <c r="J1014">
        <f>'Previous Trades Import_OMS Quer'!J1014</f>
        <v>0</v>
      </c>
      <c r="K1014">
        <f>'Previous Trades Import_OMS Quer'!K1014</f>
        <v>0</v>
      </c>
      <c r="L1014">
        <f>'Previous Trades Import_OMS Quer'!L1014</f>
        <v>0</v>
      </c>
      <c r="M1014">
        <f>'Previous Trades Import_OMS Quer'!M1014</f>
        <v>0</v>
      </c>
      <c r="N1014">
        <f>'Previous Trades Import_OMS Quer'!N1014</f>
        <v>0</v>
      </c>
      <c r="O1014" t="str">
        <f>CLEAN('Previous Trades Import_OMS Quer'!O1014)</f>
        <v/>
      </c>
      <c r="Q1014" s="25">
        <f t="shared" si="30"/>
        <v>0</v>
      </c>
      <c r="R1014" s="25" t="e">
        <f>VLOOKUP(O1014,'Currency Balance'!$O$3:$Q$32,3,0)</f>
        <v>#N/A</v>
      </c>
      <c r="S1014" t="e">
        <f t="shared" si="31"/>
        <v>#N/A</v>
      </c>
    </row>
    <row r="1015" spans="1:19">
      <c r="A1015">
        <f>'Previous Trades Import_OMS Quer'!A1015</f>
        <v>0</v>
      </c>
      <c r="B1015">
        <f>'Previous Trades Import_OMS Quer'!B1015</f>
        <v>0</v>
      </c>
      <c r="C1015" s="22">
        <f>'Previous Trades Import_OMS Quer'!C1015</f>
        <v>0</v>
      </c>
      <c r="D1015">
        <f>'Previous Trades Import_OMS Quer'!D1015</f>
        <v>0</v>
      </c>
      <c r="E1015" s="22">
        <f>'Previous Trades Import_OMS Quer'!E1015</f>
        <v>0</v>
      </c>
      <c r="F1015">
        <f>'Previous Trades Import_OMS Quer'!F1015</f>
        <v>0</v>
      </c>
      <c r="G1015">
        <f>'Previous Trades Import_OMS Quer'!G1015</f>
        <v>0</v>
      </c>
      <c r="H1015">
        <f>'Previous Trades Import_OMS Quer'!H1015</f>
        <v>0</v>
      </c>
      <c r="I1015">
        <f>'Previous Trades Import_OMS Quer'!I1015</f>
        <v>0</v>
      </c>
      <c r="J1015">
        <f>'Previous Trades Import_OMS Quer'!J1015</f>
        <v>0</v>
      </c>
      <c r="K1015">
        <f>'Previous Trades Import_OMS Quer'!K1015</f>
        <v>0</v>
      </c>
      <c r="L1015">
        <f>'Previous Trades Import_OMS Quer'!L1015</f>
        <v>0</v>
      </c>
      <c r="M1015">
        <f>'Previous Trades Import_OMS Quer'!M1015</f>
        <v>0</v>
      </c>
      <c r="N1015">
        <f>'Previous Trades Import_OMS Quer'!N1015</f>
        <v>0</v>
      </c>
      <c r="O1015" t="str">
        <f>CLEAN('Previous Trades Import_OMS Quer'!O1015)</f>
        <v/>
      </c>
      <c r="Q1015" s="25">
        <f t="shared" si="30"/>
        <v>0</v>
      </c>
      <c r="R1015" s="25" t="e">
        <f>VLOOKUP(O1015,'Currency Balance'!$O$3:$Q$32,3,0)</f>
        <v>#N/A</v>
      </c>
      <c r="S1015" t="e">
        <f t="shared" si="31"/>
        <v>#N/A</v>
      </c>
    </row>
    <row r="1016" spans="1:19">
      <c r="A1016">
        <f>'Previous Trades Import_OMS Quer'!A1016</f>
        <v>0</v>
      </c>
      <c r="B1016">
        <f>'Previous Trades Import_OMS Quer'!B1016</f>
        <v>0</v>
      </c>
      <c r="C1016" s="22">
        <f>'Previous Trades Import_OMS Quer'!C1016</f>
        <v>0</v>
      </c>
      <c r="D1016">
        <f>'Previous Trades Import_OMS Quer'!D1016</f>
        <v>0</v>
      </c>
      <c r="E1016" s="22">
        <f>'Previous Trades Import_OMS Quer'!E1016</f>
        <v>0</v>
      </c>
      <c r="F1016">
        <f>'Previous Trades Import_OMS Quer'!F1016</f>
        <v>0</v>
      </c>
      <c r="G1016">
        <f>'Previous Trades Import_OMS Quer'!G1016</f>
        <v>0</v>
      </c>
      <c r="H1016">
        <f>'Previous Trades Import_OMS Quer'!H1016</f>
        <v>0</v>
      </c>
      <c r="I1016">
        <f>'Previous Trades Import_OMS Quer'!I1016</f>
        <v>0</v>
      </c>
      <c r="J1016">
        <f>'Previous Trades Import_OMS Quer'!J1016</f>
        <v>0</v>
      </c>
      <c r="K1016">
        <f>'Previous Trades Import_OMS Quer'!K1016</f>
        <v>0</v>
      </c>
      <c r="L1016">
        <f>'Previous Trades Import_OMS Quer'!L1016</f>
        <v>0</v>
      </c>
      <c r="M1016">
        <f>'Previous Trades Import_OMS Quer'!M1016</f>
        <v>0</v>
      </c>
      <c r="N1016">
        <f>'Previous Trades Import_OMS Quer'!N1016</f>
        <v>0</v>
      </c>
      <c r="O1016" t="str">
        <f>CLEAN('Previous Trades Import_OMS Quer'!O1016)</f>
        <v/>
      </c>
      <c r="Q1016" s="25">
        <f t="shared" si="30"/>
        <v>0</v>
      </c>
      <c r="R1016" s="25" t="e">
        <f>VLOOKUP(O1016,'Currency Balance'!$O$3:$Q$32,3,0)</f>
        <v>#N/A</v>
      </c>
      <c r="S1016" t="e">
        <f t="shared" si="31"/>
        <v>#N/A</v>
      </c>
    </row>
    <row r="1017" spans="1:19">
      <c r="A1017">
        <f>'Previous Trades Import_OMS Quer'!A1017</f>
        <v>0</v>
      </c>
      <c r="B1017">
        <f>'Previous Trades Import_OMS Quer'!B1017</f>
        <v>0</v>
      </c>
      <c r="C1017" s="22">
        <f>'Previous Trades Import_OMS Quer'!C1017</f>
        <v>0</v>
      </c>
      <c r="D1017">
        <f>'Previous Trades Import_OMS Quer'!D1017</f>
        <v>0</v>
      </c>
      <c r="E1017" s="22">
        <f>'Previous Trades Import_OMS Quer'!E1017</f>
        <v>0</v>
      </c>
      <c r="F1017">
        <f>'Previous Trades Import_OMS Quer'!F1017</f>
        <v>0</v>
      </c>
      <c r="G1017">
        <f>'Previous Trades Import_OMS Quer'!G1017</f>
        <v>0</v>
      </c>
      <c r="H1017">
        <f>'Previous Trades Import_OMS Quer'!H1017</f>
        <v>0</v>
      </c>
      <c r="I1017">
        <f>'Previous Trades Import_OMS Quer'!I1017</f>
        <v>0</v>
      </c>
      <c r="J1017">
        <f>'Previous Trades Import_OMS Quer'!J1017</f>
        <v>0</v>
      </c>
      <c r="K1017">
        <f>'Previous Trades Import_OMS Quer'!K1017</f>
        <v>0</v>
      </c>
      <c r="L1017">
        <f>'Previous Trades Import_OMS Quer'!L1017</f>
        <v>0</v>
      </c>
      <c r="M1017">
        <f>'Previous Trades Import_OMS Quer'!M1017</f>
        <v>0</v>
      </c>
      <c r="N1017">
        <f>'Previous Trades Import_OMS Quer'!N1017</f>
        <v>0</v>
      </c>
      <c r="O1017" t="str">
        <f>CLEAN('Previous Trades Import_OMS Quer'!O1017)</f>
        <v/>
      </c>
      <c r="Q1017" s="25">
        <f t="shared" si="30"/>
        <v>0</v>
      </c>
      <c r="R1017" s="25" t="e">
        <f>VLOOKUP(O1017,'Currency Balance'!$O$3:$Q$32,3,0)</f>
        <v>#N/A</v>
      </c>
      <c r="S1017" t="e">
        <f t="shared" si="31"/>
        <v>#N/A</v>
      </c>
    </row>
    <row r="1018" spans="1:19">
      <c r="A1018">
        <f>'Previous Trades Import_OMS Quer'!A1018</f>
        <v>0</v>
      </c>
      <c r="B1018">
        <f>'Previous Trades Import_OMS Quer'!B1018</f>
        <v>0</v>
      </c>
      <c r="C1018" s="22">
        <f>'Previous Trades Import_OMS Quer'!C1018</f>
        <v>0</v>
      </c>
      <c r="D1018">
        <f>'Previous Trades Import_OMS Quer'!D1018</f>
        <v>0</v>
      </c>
      <c r="E1018" s="22">
        <f>'Previous Trades Import_OMS Quer'!E1018</f>
        <v>0</v>
      </c>
      <c r="F1018">
        <f>'Previous Trades Import_OMS Quer'!F1018</f>
        <v>0</v>
      </c>
      <c r="G1018">
        <f>'Previous Trades Import_OMS Quer'!G1018</f>
        <v>0</v>
      </c>
      <c r="H1018">
        <f>'Previous Trades Import_OMS Quer'!H1018</f>
        <v>0</v>
      </c>
      <c r="I1018">
        <f>'Previous Trades Import_OMS Quer'!I1018</f>
        <v>0</v>
      </c>
      <c r="J1018">
        <f>'Previous Trades Import_OMS Quer'!J1018</f>
        <v>0</v>
      </c>
      <c r="K1018">
        <f>'Previous Trades Import_OMS Quer'!K1018</f>
        <v>0</v>
      </c>
      <c r="L1018">
        <f>'Previous Trades Import_OMS Quer'!L1018</f>
        <v>0</v>
      </c>
      <c r="M1018">
        <f>'Previous Trades Import_OMS Quer'!M1018</f>
        <v>0</v>
      </c>
      <c r="N1018">
        <f>'Previous Trades Import_OMS Quer'!N1018</f>
        <v>0</v>
      </c>
      <c r="O1018" t="str">
        <f>CLEAN('Previous Trades Import_OMS Quer'!O1018)</f>
        <v/>
      </c>
      <c r="Q1018" s="25">
        <f t="shared" si="30"/>
        <v>0</v>
      </c>
      <c r="R1018" s="25" t="e">
        <f>VLOOKUP(O1018,'Currency Balance'!$O$3:$Q$32,3,0)</f>
        <v>#N/A</v>
      </c>
      <c r="S1018" t="e">
        <f t="shared" si="31"/>
        <v>#N/A</v>
      </c>
    </row>
    <row r="1019" spans="1:19">
      <c r="A1019">
        <f>'Previous Trades Import_OMS Quer'!A1019</f>
        <v>0</v>
      </c>
      <c r="B1019">
        <f>'Previous Trades Import_OMS Quer'!B1019</f>
        <v>0</v>
      </c>
      <c r="C1019" s="22">
        <f>'Previous Trades Import_OMS Quer'!C1019</f>
        <v>0</v>
      </c>
      <c r="D1019">
        <f>'Previous Trades Import_OMS Quer'!D1019</f>
        <v>0</v>
      </c>
      <c r="E1019" s="22">
        <f>'Previous Trades Import_OMS Quer'!E1019</f>
        <v>0</v>
      </c>
      <c r="F1019">
        <f>'Previous Trades Import_OMS Quer'!F1019</f>
        <v>0</v>
      </c>
      <c r="G1019">
        <f>'Previous Trades Import_OMS Quer'!G1019</f>
        <v>0</v>
      </c>
      <c r="H1019">
        <f>'Previous Trades Import_OMS Quer'!H1019</f>
        <v>0</v>
      </c>
      <c r="I1019">
        <f>'Previous Trades Import_OMS Quer'!I1019</f>
        <v>0</v>
      </c>
      <c r="J1019">
        <f>'Previous Trades Import_OMS Quer'!J1019</f>
        <v>0</v>
      </c>
      <c r="K1019">
        <f>'Previous Trades Import_OMS Quer'!K1019</f>
        <v>0</v>
      </c>
      <c r="L1019">
        <f>'Previous Trades Import_OMS Quer'!L1019</f>
        <v>0</v>
      </c>
      <c r="M1019">
        <f>'Previous Trades Import_OMS Quer'!M1019</f>
        <v>0</v>
      </c>
      <c r="N1019">
        <f>'Previous Trades Import_OMS Quer'!N1019</f>
        <v>0</v>
      </c>
      <c r="O1019" t="str">
        <f>CLEAN('Previous Trades Import_OMS Quer'!O1019)</f>
        <v/>
      </c>
      <c r="Q1019" s="25">
        <f t="shared" si="30"/>
        <v>0</v>
      </c>
      <c r="R1019" s="25" t="e">
        <f>VLOOKUP(O1019,'Currency Balance'!$O$3:$Q$32,3,0)</f>
        <v>#N/A</v>
      </c>
      <c r="S1019" t="e">
        <f t="shared" si="31"/>
        <v>#N/A</v>
      </c>
    </row>
    <row r="1020" spans="1:19">
      <c r="A1020">
        <f>'Previous Trades Import_OMS Quer'!A1020</f>
        <v>0</v>
      </c>
      <c r="B1020">
        <f>'Previous Trades Import_OMS Quer'!B1020</f>
        <v>0</v>
      </c>
      <c r="C1020" s="22">
        <f>'Previous Trades Import_OMS Quer'!C1020</f>
        <v>0</v>
      </c>
      <c r="D1020">
        <f>'Previous Trades Import_OMS Quer'!D1020</f>
        <v>0</v>
      </c>
      <c r="E1020" s="22">
        <f>'Previous Trades Import_OMS Quer'!E1020</f>
        <v>0</v>
      </c>
      <c r="F1020">
        <f>'Previous Trades Import_OMS Quer'!F1020</f>
        <v>0</v>
      </c>
      <c r="G1020">
        <f>'Previous Trades Import_OMS Quer'!G1020</f>
        <v>0</v>
      </c>
      <c r="H1020">
        <f>'Previous Trades Import_OMS Quer'!H1020</f>
        <v>0</v>
      </c>
      <c r="I1020">
        <f>'Previous Trades Import_OMS Quer'!I1020</f>
        <v>0</v>
      </c>
      <c r="J1020">
        <f>'Previous Trades Import_OMS Quer'!J1020</f>
        <v>0</v>
      </c>
      <c r="K1020">
        <f>'Previous Trades Import_OMS Quer'!K1020</f>
        <v>0</v>
      </c>
      <c r="L1020">
        <f>'Previous Trades Import_OMS Quer'!L1020</f>
        <v>0</v>
      </c>
      <c r="M1020">
        <f>'Previous Trades Import_OMS Quer'!M1020</f>
        <v>0</v>
      </c>
      <c r="N1020">
        <f>'Previous Trades Import_OMS Quer'!N1020</f>
        <v>0</v>
      </c>
      <c r="O1020" t="str">
        <f>CLEAN('Previous Trades Import_OMS Quer'!O1020)</f>
        <v/>
      </c>
      <c r="Q1020" s="25">
        <f t="shared" si="30"/>
        <v>0</v>
      </c>
      <c r="R1020" s="25" t="e">
        <f>VLOOKUP(O1020,'Currency Balance'!$O$3:$Q$32,3,0)</f>
        <v>#N/A</v>
      </c>
      <c r="S1020" t="e">
        <f t="shared" si="31"/>
        <v>#N/A</v>
      </c>
    </row>
    <row r="1021" spans="1:19">
      <c r="A1021">
        <f>'Previous Trades Import_OMS Quer'!A1021</f>
        <v>0</v>
      </c>
      <c r="B1021">
        <f>'Previous Trades Import_OMS Quer'!B1021</f>
        <v>0</v>
      </c>
      <c r="C1021" s="22">
        <f>'Previous Trades Import_OMS Quer'!C1021</f>
        <v>0</v>
      </c>
      <c r="D1021">
        <f>'Previous Trades Import_OMS Quer'!D1021</f>
        <v>0</v>
      </c>
      <c r="E1021" s="22">
        <f>'Previous Trades Import_OMS Quer'!E1021</f>
        <v>0</v>
      </c>
      <c r="F1021">
        <f>'Previous Trades Import_OMS Quer'!F1021</f>
        <v>0</v>
      </c>
      <c r="G1021">
        <f>'Previous Trades Import_OMS Quer'!G1021</f>
        <v>0</v>
      </c>
      <c r="H1021">
        <f>'Previous Trades Import_OMS Quer'!H1021</f>
        <v>0</v>
      </c>
      <c r="I1021">
        <f>'Previous Trades Import_OMS Quer'!I1021</f>
        <v>0</v>
      </c>
      <c r="J1021">
        <f>'Previous Trades Import_OMS Quer'!J1021</f>
        <v>0</v>
      </c>
      <c r="K1021">
        <f>'Previous Trades Import_OMS Quer'!K1021</f>
        <v>0</v>
      </c>
      <c r="L1021">
        <f>'Previous Trades Import_OMS Quer'!L1021</f>
        <v>0</v>
      </c>
      <c r="M1021">
        <f>'Previous Trades Import_OMS Quer'!M1021</f>
        <v>0</v>
      </c>
      <c r="N1021">
        <f>'Previous Trades Import_OMS Quer'!N1021</f>
        <v>0</v>
      </c>
      <c r="O1021" t="str">
        <f>CLEAN('Previous Trades Import_OMS Quer'!O1021)</f>
        <v/>
      </c>
      <c r="Q1021" s="25">
        <f t="shared" si="30"/>
        <v>0</v>
      </c>
      <c r="R1021" s="25" t="e">
        <f>VLOOKUP(O1021,'Currency Balance'!$O$3:$Q$32,3,0)</f>
        <v>#N/A</v>
      </c>
      <c r="S1021" t="e">
        <f t="shared" si="31"/>
        <v>#N/A</v>
      </c>
    </row>
    <row r="1022" spans="1:19">
      <c r="A1022">
        <f>'Previous Trades Import_OMS Quer'!A1022</f>
        <v>0</v>
      </c>
      <c r="B1022">
        <f>'Previous Trades Import_OMS Quer'!B1022</f>
        <v>0</v>
      </c>
      <c r="C1022" s="22">
        <f>'Previous Trades Import_OMS Quer'!C1022</f>
        <v>0</v>
      </c>
      <c r="D1022">
        <f>'Previous Trades Import_OMS Quer'!D1022</f>
        <v>0</v>
      </c>
      <c r="E1022" s="22">
        <f>'Previous Trades Import_OMS Quer'!E1022</f>
        <v>0</v>
      </c>
      <c r="F1022">
        <f>'Previous Trades Import_OMS Quer'!F1022</f>
        <v>0</v>
      </c>
      <c r="G1022">
        <f>'Previous Trades Import_OMS Quer'!G1022</f>
        <v>0</v>
      </c>
      <c r="H1022">
        <f>'Previous Trades Import_OMS Quer'!H1022</f>
        <v>0</v>
      </c>
      <c r="I1022">
        <f>'Previous Trades Import_OMS Quer'!I1022</f>
        <v>0</v>
      </c>
      <c r="J1022">
        <f>'Previous Trades Import_OMS Quer'!J1022</f>
        <v>0</v>
      </c>
      <c r="K1022">
        <f>'Previous Trades Import_OMS Quer'!K1022</f>
        <v>0</v>
      </c>
      <c r="L1022">
        <f>'Previous Trades Import_OMS Quer'!L1022</f>
        <v>0</v>
      </c>
      <c r="M1022">
        <f>'Previous Trades Import_OMS Quer'!M1022</f>
        <v>0</v>
      </c>
      <c r="N1022">
        <f>'Previous Trades Import_OMS Quer'!N1022</f>
        <v>0</v>
      </c>
      <c r="O1022" t="str">
        <f>CLEAN('Previous Trades Import_OMS Quer'!O1022)</f>
        <v/>
      </c>
      <c r="Q1022" s="25">
        <f t="shared" si="30"/>
        <v>0</v>
      </c>
      <c r="R1022" s="25" t="e">
        <f>VLOOKUP(O1022,'Currency Balance'!$O$3:$Q$32,3,0)</f>
        <v>#N/A</v>
      </c>
      <c r="S1022" t="e">
        <f t="shared" si="31"/>
        <v>#N/A</v>
      </c>
    </row>
    <row r="1023" spans="1:19">
      <c r="A1023">
        <f>'Previous Trades Import_OMS Quer'!A1023</f>
        <v>0</v>
      </c>
      <c r="B1023">
        <f>'Previous Trades Import_OMS Quer'!B1023</f>
        <v>0</v>
      </c>
      <c r="C1023" s="22">
        <f>'Previous Trades Import_OMS Quer'!C1023</f>
        <v>0</v>
      </c>
      <c r="D1023">
        <f>'Previous Trades Import_OMS Quer'!D1023</f>
        <v>0</v>
      </c>
      <c r="E1023" s="22">
        <f>'Previous Trades Import_OMS Quer'!E1023</f>
        <v>0</v>
      </c>
      <c r="F1023">
        <f>'Previous Trades Import_OMS Quer'!F1023</f>
        <v>0</v>
      </c>
      <c r="G1023">
        <f>'Previous Trades Import_OMS Quer'!G1023</f>
        <v>0</v>
      </c>
      <c r="H1023">
        <f>'Previous Trades Import_OMS Quer'!H1023</f>
        <v>0</v>
      </c>
      <c r="I1023">
        <f>'Previous Trades Import_OMS Quer'!I1023</f>
        <v>0</v>
      </c>
      <c r="J1023">
        <f>'Previous Trades Import_OMS Quer'!J1023</f>
        <v>0</v>
      </c>
      <c r="K1023">
        <f>'Previous Trades Import_OMS Quer'!K1023</f>
        <v>0</v>
      </c>
      <c r="L1023">
        <f>'Previous Trades Import_OMS Quer'!L1023</f>
        <v>0</v>
      </c>
      <c r="M1023">
        <f>'Previous Trades Import_OMS Quer'!M1023</f>
        <v>0</v>
      </c>
      <c r="N1023">
        <f>'Previous Trades Import_OMS Quer'!N1023</f>
        <v>0</v>
      </c>
      <c r="O1023" t="str">
        <f>CLEAN('Previous Trades Import_OMS Quer'!O1023)</f>
        <v/>
      </c>
      <c r="Q1023" s="25">
        <f t="shared" si="30"/>
        <v>0</v>
      </c>
      <c r="R1023" s="25" t="e">
        <f>VLOOKUP(O1023,'Currency Balance'!$O$3:$Q$32,3,0)</f>
        <v>#N/A</v>
      </c>
      <c r="S1023" t="e">
        <f t="shared" si="31"/>
        <v>#N/A</v>
      </c>
    </row>
    <row r="1024" spans="1:19">
      <c r="A1024">
        <f>'Previous Trades Import_OMS Quer'!A1024</f>
        <v>0</v>
      </c>
      <c r="B1024">
        <f>'Previous Trades Import_OMS Quer'!B1024</f>
        <v>0</v>
      </c>
      <c r="C1024" s="22">
        <f>'Previous Trades Import_OMS Quer'!C1024</f>
        <v>0</v>
      </c>
      <c r="D1024">
        <f>'Previous Trades Import_OMS Quer'!D1024</f>
        <v>0</v>
      </c>
      <c r="E1024" s="22">
        <f>'Previous Trades Import_OMS Quer'!E1024</f>
        <v>0</v>
      </c>
      <c r="F1024">
        <f>'Previous Trades Import_OMS Quer'!F1024</f>
        <v>0</v>
      </c>
      <c r="G1024">
        <f>'Previous Trades Import_OMS Quer'!G1024</f>
        <v>0</v>
      </c>
      <c r="H1024">
        <f>'Previous Trades Import_OMS Quer'!H1024</f>
        <v>0</v>
      </c>
      <c r="I1024">
        <f>'Previous Trades Import_OMS Quer'!I1024</f>
        <v>0</v>
      </c>
      <c r="J1024">
        <f>'Previous Trades Import_OMS Quer'!J1024</f>
        <v>0</v>
      </c>
      <c r="K1024">
        <f>'Previous Trades Import_OMS Quer'!K1024</f>
        <v>0</v>
      </c>
      <c r="L1024">
        <f>'Previous Trades Import_OMS Quer'!L1024</f>
        <v>0</v>
      </c>
      <c r="M1024">
        <f>'Previous Trades Import_OMS Quer'!M1024</f>
        <v>0</v>
      </c>
      <c r="N1024">
        <f>'Previous Trades Import_OMS Quer'!N1024</f>
        <v>0</v>
      </c>
      <c r="O1024" t="str">
        <f>CLEAN('Previous Trades Import_OMS Quer'!O1024)</f>
        <v/>
      </c>
      <c r="Q1024" s="25">
        <f t="shared" si="30"/>
        <v>0</v>
      </c>
      <c r="R1024" s="25" t="e">
        <f>VLOOKUP(O1024,'Currency Balance'!$O$3:$Q$32,3,0)</f>
        <v>#N/A</v>
      </c>
      <c r="S1024" t="e">
        <f t="shared" si="31"/>
        <v>#N/A</v>
      </c>
    </row>
    <row r="1025" spans="1:19">
      <c r="A1025">
        <f>'Previous Trades Import_OMS Quer'!A1025</f>
        <v>0</v>
      </c>
      <c r="B1025">
        <f>'Previous Trades Import_OMS Quer'!B1025</f>
        <v>0</v>
      </c>
      <c r="C1025" s="22">
        <f>'Previous Trades Import_OMS Quer'!C1025</f>
        <v>0</v>
      </c>
      <c r="D1025">
        <f>'Previous Trades Import_OMS Quer'!D1025</f>
        <v>0</v>
      </c>
      <c r="E1025" s="22">
        <f>'Previous Trades Import_OMS Quer'!E1025</f>
        <v>0</v>
      </c>
      <c r="F1025">
        <f>'Previous Trades Import_OMS Quer'!F1025</f>
        <v>0</v>
      </c>
      <c r="G1025">
        <f>'Previous Trades Import_OMS Quer'!G1025</f>
        <v>0</v>
      </c>
      <c r="H1025">
        <f>'Previous Trades Import_OMS Quer'!H1025</f>
        <v>0</v>
      </c>
      <c r="I1025">
        <f>'Previous Trades Import_OMS Quer'!I1025</f>
        <v>0</v>
      </c>
      <c r="J1025">
        <f>'Previous Trades Import_OMS Quer'!J1025</f>
        <v>0</v>
      </c>
      <c r="K1025">
        <f>'Previous Trades Import_OMS Quer'!K1025</f>
        <v>0</v>
      </c>
      <c r="L1025">
        <f>'Previous Trades Import_OMS Quer'!L1025</f>
        <v>0</v>
      </c>
      <c r="M1025">
        <f>'Previous Trades Import_OMS Quer'!M1025</f>
        <v>0</v>
      </c>
      <c r="N1025">
        <f>'Previous Trades Import_OMS Quer'!N1025</f>
        <v>0</v>
      </c>
      <c r="O1025" t="str">
        <f>CLEAN('Previous Trades Import_OMS Quer'!O1025)</f>
        <v/>
      </c>
      <c r="Q1025" s="25">
        <f t="shared" si="30"/>
        <v>0</v>
      </c>
      <c r="R1025" s="25" t="e">
        <f>VLOOKUP(O1025,'Currency Balance'!$O$3:$Q$32,3,0)</f>
        <v>#N/A</v>
      </c>
      <c r="S1025" t="e">
        <f t="shared" si="31"/>
        <v>#N/A</v>
      </c>
    </row>
    <row r="1026" spans="1:19">
      <c r="A1026">
        <f>'Previous Trades Import_OMS Quer'!A1026</f>
        <v>0</v>
      </c>
      <c r="B1026">
        <f>'Previous Trades Import_OMS Quer'!B1026</f>
        <v>0</v>
      </c>
      <c r="C1026" s="22">
        <f>'Previous Trades Import_OMS Quer'!C1026</f>
        <v>0</v>
      </c>
      <c r="D1026">
        <f>'Previous Trades Import_OMS Quer'!D1026</f>
        <v>0</v>
      </c>
      <c r="E1026" s="22">
        <f>'Previous Trades Import_OMS Quer'!E1026</f>
        <v>0</v>
      </c>
      <c r="F1026">
        <f>'Previous Trades Import_OMS Quer'!F1026</f>
        <v>0</v>
      </c>
      <c r="G1026">
        <f>'Previous Trades Import_OMS Quer'!G1026</f>
        <v>0</v>
      </c>
      <c r="H1026">
        <f>'Previous Trades Import_OMS Quer'!H1026</f>
        <v>0</v>
      </c>
      <c r="I1026">
        <f>'Previous Trades Import_OMS Quer'!I1026</f>
        <v>0</v>
      </c>
      <c r="J1026">
        <f>'Previous Trades Import_OMS Quer'!J1026</f>
        <v>0</v>
      </c>
      <c r="K1026">
        <f>'Previous Trades Import_OMS Quer'!K1026</f>
        <v>0</v>
      </c>
      <c r="L1026">
        <f>'Previous Trades Import_OMS Quer'!L1026</f>
        <v>0</v>
      </c>
      <c r="M1026">
        <f>'Previous Trades Import_OMS Quer'!M1026</f>
        <v>0</v>
      </c>
      <c r="N1026">
        <f>'Previous Trades Import_OMS Quer'!N1026</f>
        <v>0</v>
      </c>
      <c r="O1026" t="str">
        <f>CLEAN('Previous Trades Import_OMS Quer'!O1026)</f>
        <v/>
      </c>
      <c r="Q1026" s="25">
        <f t="shared" ref="Q1026:Q1089" si="32">IF(G1026="sell",M1026,-M1026)</f>
        <v>0</v>
      </c>
      <c r="R1026" s="25" t="e">
        <f>VLOOKUP(O1026,'Currency Balance'!$O$3:$Q$32,3,0)</f>
        <v>#N/A</v>
      </c>
      <c r="S1026" t="e">
        <f t="shared" ref="S1026:S1089" si="33">Q1026/R1026</f>
        <v>#N/A</v>
      </c>
    </row>
    <row r="1027" spans="1:19">
      <c r="A1027">
        <f>'Previous Trades Import_OMS Quer'!A1027</f>
        <v>0</v>
      </c>
      <c r="B1027">
        <f>'Previous Trades Import_OMS Quer'!B1027</f>
        <v>0</v>
      </c>
      <c r="C1027" s="22">
        <f>'Previous Trades Import_OMS Quer'!C1027</f>
        <v>0</v>
      </c>
      <c r="D1027">
        <f>'Previous Trades Import_OMS Quer'!D1027</f>
        <v>0</v>
      </c>
      <c r="E1027" s="22">
        <f>'Previous Trades Import_OMS Quer'!E1027</f>
        <v>0</v>
      </c>
      <c r="F1027">
        <f>'Previous Trades Import_OMS Quer'!F1027</f>
        <v>0</v>
      </c>
      <c r="G1027">
        <f>'Previous Trades Import_OMS Quer'!G1027</f>
        <v>0</v>
      </c>
      <c r="H1027">
        <f>'Previous Trades Import_OMS Quer'!H1027</f>
        <v>0</v>
      </c>
      <c r="I1027">
        <f>'Previous Trades Import_OMS Quer'!I1027</f>
        <v>0</v>
      </c>
      <c r="J1027">
        <f>'Previous Trades Import_OMS Quer'!J1027</f>
        <v>0</v>
      </c>
      <c r="K1027">
        <f>'Previous Trades Import_OMS Quer'!K1027</f>
        <v>0</v>
      </c>
      <c r="L1027">
        <f>'Previous Trades Import_OMS Quer'!L1027</f>
        <v>0</v>
      </c>
      <c r="M1027">
        <f>'Previous Trades Import_OMS Quer'!M1027</f>
        <v>0</v>
      </c>
      <c r="N1027">
        <f>'Previous Trades Import_OMS Quer'!N1027</f>
        <v>0</v>
      </c>
      <c r="O1027" t="str">
        <f>CLEAN('Previous Trades Import_OMS Quer'!O1027)</f>
        <v/>
      </c>
      <c r="Q1027" s="25">
        <f t="shared" si="32"/>
        <v>0</v>
      </c>
      <c r="R1027" s="25" t="e">
        <f>VLOOKUP(O1027,'Currency Balance'!$O$3:$Q$32,3,0)</f>
        <v>#N/A</v>
      </c>
      <c r="S1027" t="e">
        <f t="shared" si="33"/>
        <v>#N/A</v>
      </c>
    </row>
    <row r="1028" spans="1:19">
      <c r="A1028">
        <f>'Previous Trades Import_OMS Quer'!A1028</f>
        <v>0</v>
      </c>
      <c r="B1028">
        <f>'Previous Trades Import_OMS Quer'!B1028</f>
        <v>0</v>
      </c>
      <c r="C1028" s="22">
        <f>'Previous Trades Import_OMS Quer'!C1028</f>
        <v>0</v>
      </c>
      <c r="D1028">
        <f>'Previous Trades Import_OMS Quer'!D1028</f>
        <v>0</v>
      </c>
      <c r="E1028" s="22">
        <f>'Previous Trades Import_OMS Quer'!E1028</f>
        <v>0</v>
      </c>
      <c r="F1028">
        <f>'Previous Trades Import_OMS Quer'!F1028</f>
        <v>0</v>
      </c>
      <c r="G1028">
        <f>'Previous Trades Import_OMS Quer'!G1028</f>
        <v>0</v>
      </c>
      <c r="H1028">
        <f>'Previous Trades Import_OMS Quer'!H1028</f>
        <v>0</v>
      </c>
      <c r="I1028">
        <f>'Previous Trades Import_OMS Quer'!I1028</f>
        <v>0</v>
      </c>
      <c r="J1028">
        <f>'Previous Trades Import_OMS Quer'!J1028</f>
        <v>0</v>
      </c>
      <c r="K1028">
        <f>'Previous Trades Import_OMS Quer'!K1028</f>
        <v>0</v>
      </c>
      <c r="L1028">
        <f>'Previous Trades Import_OMS Quer'!L1028</f>
        <v>0</v>
      </c>
      <c r="M1028">
        <f>'Previous Trades Import_OMS Quer'!M1028</f>
        <v>0</v>
      </c>
      <c r="N1028">
        <f>'Previous Trades Import_OMS Quer'!N1028</f>
        <v>0</v>
      </c>
      <c r="O1028" t="str">
        <f>CLEAN('Previous Trades Import_OMS Quer'!O1028)</f>
        <v/>
      </c>
      <c r="Q1028" s="25">
        <f t="shared" si="32"/>
        <v>0</v>
      </c>
      <c r="R1028" s="25" t="e">
        <f>VLOOKUP(O1028,'Currency Balance'!$O$3:$Q$32,3,0)</f>
        <v>#N/A</v>
      </c>
      <c r="S1028" t="e">
        <f t="shared" si="33"/>
        <v>#N/A</v>
      </c>
    </row>
    <row r="1029" spans="1:19">
      <c r="A1029">
        <f>'Previous Trades Import_OMS Quer'!A1029</f>
        <v>0</v>
      </c>
      <c r="B1029">
        <f>'Previous Trades Import_OMS Quer'!B1029</f>
        <v>0</v>
      </c>
      <c r="C1029" s="22">
        <f>'Previous Trades Import_OMS Quer'!C1029</f>
        <v>0</v>
      </c>
      <c r="D1029">
        <f>'Previous Trades Import_OMS Quer'!D1029</f>
        <v>0</v>
      </c>
      <c r="E1029" s="22">
        <f>'Previous Trades Import_OMS Quer'!E1029</f>
        <v>0</v>
      </c>
      <c r="F1029">
        <f>'Previous Trades Import_OMS Quer'!F1029</f>
        <v>0</v>
      </c>
      <c r="G1029">
        <f>'Previous Trades Import_OMS Quer'!G1029</f>
        <v>0</v>
      </c>
      <c r="H1029">
        <f>'Previous Trades Import_OMS Quer'!H1029</f>
        <v>0</v>
      </c>
      <c r="I1029">
        <f>'Previous Trades Import_OMS Quer'!I1029</f>
        <v>0</v>
      </c>
      <c r="J1029">
        <f>'Previous Trades Import_OMS Quer'!J1029</f>
        <v>0</v>
      </c>
      <c r="K1029">
        <f>'Previous Trades Import_OMS Quer'!K1029</f>
        <v>0</v>
      </c>
      <c r="L1029">
        <f>'Previous Trades Import_OMS Quer'!L1029</f>
        <v>0</v>
      </c>
      <c r="M1029">
        <f>'Previous Trades Import_OMS Quer'!M1029</f>
        <v>0</v>
      </c>
      <c r="N1029">
        <f>'Previous Trades Import_OMS Quer'!N1029</f>
        <v>0</v>
      </c>
      <c r="O1029" t="str">
        <f>CLEAN('Previous Trades Import_OMS Quer'!O1029)</f>
        <v/>
      </c>
      <c r="Q1029" s="25">
        <f t="shared" si="32"/>
        <v>0</v>
      </c>
      <c r="R1029" s="25" t="e">
        <f>VLOOKUP(O1029,'Currency Balance'!$O$3:$Q$32,3,0)</f>
        <v>#N/A</v>
      </c>
      <c r="S1029" t="e">
        <f t="shared" si="33"/>
        <v>#N/A</v>
      </c>
    </row>
    <row r="1030" spans="1:19">
      <c r="A1030">
        <f>'Previous Trades Import_OMS Quer'!A1030</f>
        <v>0</v>
      </c>
      <c r="B1030">
        <f>'Previous Trades Import_OMS Quer'!B1030</f>
        <v>0</v>
      </c>
      <c r="C1030" s="22">
        <f>'Previous Trades Import_OMS Quer'!C1030</f>
        <v>0</v>
      </c>
      <c r="D1030">
        <f>'Previous Trades Import_OMS Quer'!D1030</f>
        <v>0</v>
      </c>
      <c r="E1030" s="22">
        <f>'Previous Trades Import_OMS Quer'!E1030</f>
        <v>0</v>
      </c>
      <c r="F1030">
        <f>'Previous Trades Import_OMS Quer'!F1030</f>
        <v>0</v>
      </c>
      <c r="G1030">
        <f>'Previous Trades Import_OMS Quer'!G1030</f>
        <v>0</v>
      </c>
      <c r="H1030">
        <f>'Previous Trades Import_OMS Quer'!H1030</f>
        <v>0</v>
      </c>
      <c r="I1030">
        <f>'Previous Trades Import_OMS Quer'!I1030</f>
        <v>0</v>
      </c>
      <c r="J1030">
        <f>'Previous Trades Import_OMS Quer'!J1030</f>
        <v>0</v>
      </c>
      <c r="K1030">
        <f>'Previous Trades Import_OMS Quer'!K1030</f>
        <v>0</v>
      </c>
      <c r="L1030">
        <f>'Previous Trades Import_OMS Quer'!L1030</f>
        <v>0</v>
      </c>
      <c r="M1030">
        <f>'Previous Trades Import_OMS Quer'!M1030</f>
        <v>0</v>
      </c>
      <c r="N1030">
        <f>'Previous Trades Import_OMS Quer'!N1030</f>
        <v>0</v>
      </c>
      <c r="O1030" t="str">
        <f>CLEAN('Previous Trades Import_OMS Quer'!O1030)</f>
        <v/>
      </c>
      <c r="Q1030" s="25">
        <f t="shared" si="32"/>
        <v>0</v>
      </c>
      <c r="R1030" s="25" t="e">
        <f>VLOOKUP(O1030,'Currency Balance'!$O$3:$Q$32,3,0)</f>
        <v>#N/A</v>
      </c>
      <c r="S1030" t="e">
        <f t="shared" si="33"/>
        <v>#N/A</v>
      </c>
    </row>
    <row r="1031" spans="1:19">
      <c r="A1031">
        <f>'Previous Trades Import_OMS Quer'!A1031</f>
        <v>0</v>
      </c>
      <c r="B1031">
        <f>'Previous Trades Import_OMS Quer'!B1031</f>
        <v>0</v>
      </c>
      <c r="C1031" s="22">
        <f>'Previous Trades Import_OMS Quer'!C1031</f>
        <v>0</v>
      </c>
      <c r="D1031">
        <f>'Previous Trades Import_OMS Quer'!D1031</f>
        <v>0</v>
      </c>
      <c r="E1031" s="22">
        <f>'Previous Trades Import_OMS Quer'!E1031</f>
        <v>0</v>
      </c>
      <c r="F1031">
        <f>'Previous Trades Import_OMS Quer'!F1031</f>
        <v>0</v>
      </c>
      <c r="G1031">
        <f>'Previous Trades Import_OMS Quer'!G1031</f>
        <v>0</v>
      </c>
      <c r="H1031">
        <f>'Previous Trades Import_OMS Quer'!H1031</f>
        <v>0</v>
      </c>
      <c r="I1031">
        <f>'Previous Trades Import_OMS Quer'!I1031</f>
        <v>0</v>
      </c>
      <c r="J1031">
        <f>'Previous Trades Import_OMS Quer'!J1031</f>
        <v>0</v>
      </c>
      <c r="K1031">
        <f>'Previous Trades Import_OMS Quer'!K1031</f>
        <v>0</v>
      </c>
      <c r="L1031">
        <f>'Previous Trades Import_OMS Quer'!L1031</f>
        <v>0</v>
      </c>
      <c r="M1031">
        <f>'Previous Trades Import_OMS Quer'!M1031</f>
        <v>0</v>
      </c>
      <c r="N1031">
        <f>'Previous Trades Import_OMS Quer'!N1031</f>
        <v>0</v>
      </c>
      <c r="O1031" t="str">
        <f>CLEAN('Previous Trades Import_OMS Quer'!O1031)</f>
        <v/>
      </c>
      <c r="Q1031" s="25">
        <f t="shared" si="32"/>
        <v>0</v>
      </c>
      <c r="R1031" s="25" t="e">
        <f>VLOOKUP(O1031,'Currency Balance'!$O$3:$Q$32,3,0)</f>
        <v>#N/A</v>
      </c>
      <c r="S1031" t="e">
        <f t="shared" si="33"/>
        <v>#N/A</v>
      </c>
    </row>
    <row r="1032" spans="1:19">
      <c r="A1032">
        <f>'Previous Trades Import_OMS Quer'!A1032</f>
        <v>0</v>
      </c>
      <c r="B1032">
        <f>'Previous Trades Import_OMS Quer'!B1032</f>
        <v>0</v>
      </c>
      <c r="C1032" s="22">
        <f>'Previous Trades Import_OMS Quer'!C1032</f>
        <v>0</v>
      </c>
      <c r="D1032">
        <f>'Previous Trades Import_OMS Quer'!D1032</f>
        <v>0</v>
      </c>
      <c r="E1032" s="22">
        <f>'Previous Trades Import_OMS Quer'!E1032</f>
        <v>0</v>
      </c>
      <c r="F1032">
        <f>'Previous Trades Import_OMS Quer'!F1032</f>
        <v>0</v>
      </c>
      <c r="G1032">
        <f>'Previous Trades Import_OMS Quer'!G1032</f>
        <v>0</v>
      </c>
      <c r="H1032">
        <f>'Previous Trades Import_OMS Quer'!H1032</f>
        <v>0</v>
      </c>
      <c r="I1032">
        <f>'Previous Trades Import_OMS Quer'!I1032</f>
        <v>0</v>
      </c>
      <c r="J1032">
        <f>'Previous Trades Import_OMS Quer'!J1032</f>
        <v>0</v>
      </c>
      <c r="K1032">
        <f>'Previous Trades Import_OMS Quer'!K1032</f>
        <v>0</v>
      </c>
      <c r="L1032">
        <f>'Previous Trades Import_OMS Quer'!L1032</f>
        <v>0</v>
      </c>
      <c r="M1032">
        <f>'Previous Trades Import_OMS Quer'!M1032</f>
        <v>0</v>
      </c>
      <c r="N1032">
        <f>'Previous Trades Import_OMS Quer'!N1032</f>
        <v>0</v>
      </c>
      <c r="O1032" t="str">
        <f>CLEAN('Previous Trades Import_OMS Quer'!O1032)</f>
        <v/>
      </c>
      <c r="Q1032" s="25">
        <f t="shared" si="32"/>
        <v>0</v>
      </c>
      <c r="R1032" s="25" t="e">
        <f>VLOOKUP(O1032,'Currency Balance'!$O$3:$Q$32,3,0)</f>
        <v>#N/A</v>
      </c>
      <c r="S1032" t="e">
        <f t="shared" si="33"/>
        <v>#N/A</v>
      </c>
    </row>
    <row r="1033" spans="1:19">
      <c r="A1033">
        <f>'Previous Trades Import_OMS Quer'!A1033</f>
        <v>0</v>
      </c>
      <c r="B1033">
        <f>'Previous Trades Import_OMS Quer'!B1033</f>
        <v>0</v>
      </c>
      <c r="C1033" s="22">
        <f>'Previous Trades Import_OMS Quer'!C1033</f>
        <v>0</v>
      </c>
      <c r="D1033">
        <f>'Previous Trades Import_OMS Quer'!D1033</f>
        <v>0</v>
      </c>
      <c r="E1033" s="22">
        <f>'Previous Trades Import_OMS Quer'!E1033</f>
        <v>0</v>
      </c>
      <c r="F1033">
        <f>'Previous Trades Import_OMS Quer'!F1033</f>
        <v>0</v>
      </c>
      <c r="G1033">
        <f>'Previous Trades Import_OMS Quer'!G1033</f>
        <v>0</v>
      </c>
      <c r="H1033">
        <f>'Previous Trades Import_OMS Quer'!H1033</f>
        <v>0</v>
      </c>
      <c r="I1033">
        <f>'Previous Trades Import_OMS Quer'!I1033</f>
        <v>0</v>
      </c>
      <c r="J1033">
        <f>'Previous Trades Import_OMS Quer'!J1033</f>
        <v>0</v>
      </c>
      <c r="K1033">
        <f>'Previous Trades Import_OMS Quer'!K1033</f>
        <v>0</v>
      </c>
      <c r="L1033">
        <f>'Previous Trades Import_OMS Quer'!L1033</f>
        <v>0</v>
      </c>
      <c r="M1033">
        <f>'Previous Trades Import_OMS Quer'!M1033</f>
        <v>0</v>
      </c>
      <c r="N1033">
        <f>'Previous Trades Import_OMS Quer'!N1033</f>
        <v>0</v>
      </c>
      <c r="O1033" t="str">
        <f>CLEAN('Previous Trades Import_OMS Quer'!O1033)</f>
        <v/>
      </c>
      <c r="Q1033" s="25">
        <f t="shared" si="32"/>
        <v>0</v>
      </c>
      <c r="R1033" s="25" t="e">
        <f>VLOOKUP(O1033,'Currency Balance'!$O$3:$Q$32,3,0)</f>
        <v>#N/A</v>
      </c>
      <c r="S1033" t="e">
        <f t="shared" si="33"/>
        <v>#N/A</v>
      </c>
    </row>
    <row r="1034" spans="1:19">
      <c r="A1034">
        <f>'Previous Trades Import_OMS Quer'!A1034</f>
        <v>0</v>
      </c>
      <c r="B1034">
        <f>'Previous Trades Import_OMS Quer'!B1034</f>
        <v>0</v>
      </c>
      <c r="C1034" s="22">
        <f>'Previous Trades Import_OMS Quer'!C1034</f>
        <v>0</v>
      </c>
      <c r="D1034">
        <f>'Previous Trades Import_OMS Quer'!D1034</f>
        <v>0</v>
      </c>
      <c r="E1034" s="22">
        <f>'Previous Trades Import_OMS Quer'!E1034</f>
        <v>0</v>
      </c>
      <c r="F1034">
        <f>'Previous Trades Import_OMS Quer'!F1034</f>
        <v>0</v>
      </c>
      <c r="G1034">
        <f>'Previous Trades Import_OMS Quer'!G1034</f>
        <v>0</v>
      </c>
      <c r="H1034">
        <f>'Previous Trades Import_OMS Quer'!H1034</f>
        <v>0</v>
      </c>
      <c r="I1034">
        <f>'Previous Trades Import_OMS Quer'!I1034</f>
        <v>0</v>
      </c>
      <c r="J1034">
        <f>'Previous Trades Import_OMS Quer'!J1034</f>
        <v>0</v>
      </c>
      <c r="K1034">
        <f>'Previous Trades Import_OMS Quer'!K1034</f>
        <v>0</v>
      </c>
      <c r="L1034">
        <f>'Previous Trades Import_OMS Quer'!L1034</f>
        <v>0</v>
      </c>
      <c r="M1034">
        <f>'Previous Trades Import_OMS Quer'!M1034</f>
        <v>0</v>
      </c>
      <c r="N1034">
        <f>'Previous Trades Import_OMS Quer'!N1034</f>
        <v>0</v>
      </c>
      <c r="O1034" t="str">
        <f>CLEAN('Previous Trades Import_OMS Quer'!O1034)</f>
        <v/>
      </c>
      <c r="Q1034" s="25">
        <f t="shared" si="32"/>
        <v>0</v>
      </c>
      <c r="R1034" s="25" t="e">
        <f>VLOOKUP(O1034,'Currency Balance'!$O$3:$Q$32,3,0)</f>
        <v>#N/A</v>
      </c>
      <c r="S1034" t="e">
        <f t="shared" si="33"/>
        <v>#N/A</v>
      </c>
    </row>
    <row r="1035" spans="1:19">
      <c r="A1035">
        <f>'Previous Trades Import_OMS Quer'!A1035</f>
        <v>0</v>
      </c>
      <c r="B1035">
        <f>'Previous Trades Import_OMS Quer'!B1035</f>
        <v>0</v>
      </c>
      <c r="C1035" s="22">
        <f>'Previous Trades Import_OMS Quer'!C1035</f>
        <v>0</v>
      </c>
      <c r="D1035">
        <f>'Previous Trades Import_OMS Quer'!D1035</f>
        <v>0</v>
      </c>
      <c r="E1035" s="22">
        <f>'Previous Trades Import_OMS Quer'!E1035</f>
        <v>0</v>
      </c>
      <c r="F1035">
        <f>'Previous Trades Import_OMS Quer'!F1035</f>
        <v>0</v>
      </c>
      <c r="G1035">
        <f>'Previous Trades Import_OMS Quer'!G1035</f>
        <v>0</v>
      </c>
      <c r="H1035">
        <f>'Previous Trades Import_OMS Quer'!H1035</f>
        <v>0</v>
      </c>
      <c r="I1035">
        <f>'Previous Trades Import_OMS Quer'!I1035</f>
        <v>0</v>
      </c>
      <c r="J1035">
        <f>'Previous Trades Import_OMS Quer'!J1035</f>
        <v>0</v>
      </c>
      <c r="K1035">
        <f>'Previous Trades Import_OMS Quer'!K1035</f>
        <v>0</v>
      </c>
      <c r="L1035">
        <f>'Previous Trades Import_OMS Quer'!L1035</f>
        <v>0</v>
      </c>
      <c r="M1035">
        <f>'Previous Trades Import_OMS Quer'!M1035</f>
        <v>0</v>
      </c>
      <c r="N1035">
        <f>'Previous Trades Import_OMS Quer'!N1035</f>
        <v>0</v>
      </c>
      <c r="O1035" t="str">
        <f>CLEAN('Previous Trades Import_OMS Quer'!O1035)</f>
        <v/>
      </c>
      <c r="Q1035" s="25">
        <f t="shared" si="32"/>
        <v>0</v>
      </c>
      <c r="R1035" s="25" t="e">
        <f>VLOOKUP(O1035,'Currency Balance'!$O$3:$Q$32,3,0)</f>
        <v>#N/A</v>
      </c>
      <c r="S1035" t="e">
        <f t="shared" si="33"/>
        <v>#N/A</v>
      </c>
    </row>
    <row r="1036" spans="1:19">
      <c r="A1036">
        <f>'Previous Trades Import_OMS Quer'!A1036</f>
        <v>0</v>
      </c>
      <c r="B1036">
        <f>'Previous Trades Import_OMS Quer'!B1036</f>
        <v>0</v>
      </c>
      <c r="C1036" s="22">
        <f>'Previous Trades Import_OMS Quer'!C1036</f>
        <v>0</v>
      </c>
      <c r="D1036">
        <f>'Previous Trades Import_OMS Quer'!D1036</f>
        <v>0</v>
      </c>
      <c r="E1036" s="22">
        <f>'Previous Trades Import_OMS Quer'!E1036</f>
        <v>0</v>
      </c>
      <c r="F1036">
        <f>'Previous Trades Import_OMS Quer'!F1036</f>
        <v>0</v>
      </c>
      <c r="G1036">
        <f>'Previous Trades Import_OMS Quer'!G1036</f>
        <v>0</v>
      </c>
      <c r="H1036">
        <f>'Previous Trades Import_OMS Quer'!H1036</f>
        <v>0</v>
      </c>
      <c r="I1036">
        <f>'Previous Trades Import_OMS Quer'!I1036</f>
        <v>0</v>
      </c>
      <c r="J1036">
        <f>'Previous Trades Import_OMS Quer'!J1036</f>
        <v>0</v>
      </c>
      <c r="K1036">
        <f>'Previous Trades Import_OMS Quer'!K1036</f>
        <v>0</v>
      </c>
      <c r="L1036">
        <f>'Previous Trades Import_OMS Quer'!L1036</f>
        <v>0</v>
      </c>
      <c r="M1036">
        <f>'Previous Trades Import_OMS Quer'!M1036</f>
        <v>0</v>
      </c>
      <c r="N1036">
        <f>'Previous Trades Import_OMS Quer'!N1036</f>
        <v>0</v>
      </c>
      <c r="O1036" t="str">
        <f>CLEAN('Previous Trades Import_OMS Quer'!O1036)</f>
        <v/>
      </c>
      <c r="Q1036" s="25">
        <f t="shared" si="32"/>
        <v>0</v>
      </c>
      <c r="R1036" s="25" t="e">
        <f>VLOOKUP(O1036,'Currency Balance'!$O$3:$Q$32,3,0)</f>
        <v>#N/A</v>
      </c>
      <c r="S1036" t="e">
        <f t="shared" si="33"/>
        <v>#N/A</v>
      </c>
    </row>
    <row r="1037" spans="1:19">
      <c r="A1037">
        <f>'Previous Trades Import_OMS Quer'!A1037</f>
        <v>0</v>
      </c>
      <c r="B1037">
        <f>'Previous Trades Import_OMS Quer'!B1037</f>
        <v>0</v>
      </c>
      <c r="C1037" s="22">
        <f>'Previous Trades Import_OMS Quer'!C1037</f>
        <v>0</v>
      </c>
      <c r="D1037">
        <f>'Previous Trades Import_OMS Quer'!D1037</f>
        <v>0</v>
      </c>
      <c r="E1037" s="22">
        <f>'Previous Trades Import_OMS Quer'!E1037</f>
        <v>0</v>
      </c>
      <c r="F1037">
        <f>'Previous Trades Import_OMS Quer'!F1037</f>
        <v>0</v>
      </c>
      <c r="G1037">
        <f>'Previous Trades Import_OMS Quer'!G1037</f>
        <v>0</v>
      </c>
      <c r="H1037">
        <f>'Previous Trades Import_OMS Quer'!H1037</f>
        <v>0</v>
      </c>
      <c r="I1037">
        <f>'Previous Trades Import_OMS Quer'!I1037</f>
        <v>0</v>
      </c>
      <c r="J1037">
        <f>'Previous Trades Import_OMS Quer'!J1037</f>
        <v>0</v>
      </c>
      <c r="K1037">
        <f>'Previous Trades Import_OMS Quer'!K1037</f>
        <v>0</v>
      </c>
      <c r="L1037">
        <f>'Previous Trades Import_OMS Quer'!L1037</f>
        <v>0</v>
      </c>
      <c r="M1037">
        <f>'Previous Trades Import_OMS Quer'!M1037</f>
        <v>0</v>
      </c>
      <c r="N1037">
        <f>'Previous Trades Import_OMS Quer'!N1037</f>
        <v>0</v>
      </c>
      <c r="O1037" t="str">
        <f>CLEAN('Previous Trades Import_OMS Quer'!O1037)</f>
        <v/>
      </c>
      <c r="Q1037" s="25">
        <f t="shared" si="32"/>
        <v>0</v>
      </c>
      <c r="R1037" s="25" t="e">
        <f>VLOOKUP(O1037,'Currency Balance'!$O$3:$Q$32,3,0)</f>
        <v>#N/A</v>
      </c>
      <c r="S1037" t="e">
        <f t="shared" si="33"/>
        <v>#N/A</v>
      </c>
    </row>
    <row r="1038" spans="1:19">
      <c r="A1038">
        <f>'Previous Trades Import_OMS Quer'!A1038</f>
        <v>0</v>
      </c>
      <c r="B1038">
        <f>'Previous Trades Import_OMS Quer'!B1038</f>
        <v>0</v>
      </c>
      <c r="C1038" s="22">
        <f>'Previous Trades Import_OMS Quer'!C1038</f>
        <v>0</v>
      </c>
      <c r="D1038">
        <f>'Previous Trades Import_OMS Quer'!D1038</f>
        <v>0</v>
      </c>
      <c r="E1038" s="22">
        <f>'Previous Trades Import_OMS Quer'!E1038</f>
        <v>0</v>
      </c>
      <c r="F1038">
        <f>'Previous Trades Import_OMS Quer'!F1038</f>
        <v>0</v>
      </c>
      <c r="G1038">
        <f>'Previous Trades Import_OMS Quer'!G1038</f>
        <v>0</v>
      </c>
      <c r="H1038">
        <f>'Previous Trades Import_OMS Quer'!H1038</f>
        <v>0</v>
      </c>
      <c r="I1038">
        <f>'Previous Trades Import_OMS Quer'!I1038</f>
        <v>0</v>
      </c>
      <c r="J1038">
        <f>'Previous Trades Import_OMS Quer'!J1038</f>
        <v>0</v>
      </c>
      <c r="K1038">
        <f>'Previous Trades Import_OMS Quer'!K1038</f>
        <v>0</v>
      </c>
      <c r="L1038">
        <f>'Previous Trades Import_OMS Quer'!L1038</f>
        <v>0</v>
      </c>
      <c r="M1038">
        <f>'Previous Trades Import_OMS Quer'!M1038</f>
        <v>0</v>
      </c>
      <c r="N1038">
        <f>'Previous Trades Import_OMS Quer'!N1038</f>
        <v>0</v>
      </c>
      <c r="O1038" t="str">
        <f>CLEAN('Previous Trades Import_OMS Quer'!O1038)</f>
        <v/>
      </c>
      <c r="Q1038" s="25">
        <f t="shared" si="32"/>
        <v>0</v>
      </c>
      <c r="R1038" s="25" t="e">
        <f>VLOOKUP(O1038,'Currency Balance'!$O$3:$Q$32,3,0)</f>
        <v>#N/A</v>
      </c>
      <c r="S1038" t="e">
        <f t="shared" si="33"/>
        <v>#N/A</v>
      </c>
    </row>
    <row r="1039" spans="1:19">
      <c r="A1039">
        <f>'Previous Trades Import_OMS Quer'!A1039</f>
        <v>0</v>
      </c>
      <c r="B1039">
        <f>'Previous Trades Import_OMS Quer'!B1039</f>
        <v>0</v>
      </c>
      <c r="C1039" s="22">
        <f>'Previous Trades Import_OMS Quer'!C1039</f>
        <v>0</v>
      </c>
      <c r="D1039">
        <f>'Previous Trades Import_OMS Quer'!D1039</f>
        <v>0</v>
      </c>
      <c r="E1039" s="22">
        <f>'Previous Trades Import_OMS Quer'!E1039</f>
        <v>0</v>
      </c>
      <c r="F1039">
        <f>'Previous Trades Import_OMS Quer'!F1039</f>
        <v>0</v>
      </c>
      <c r="G1039">
        <f>'Previous Trades Import_OMS Quer'!G1039</f>
        <v>0</v>
      </c>
      <c r="H1039">
        <f>'Previous Trades Import_OMS Quer'!H1039</f>
        <v>0</v>
      </c>
      <c r="I1039">
        <f>'Previous Trades Import_OMS Quer'!I1039</f>
        <v>0</v>
      </c>
      <c r="J1039">
        <f>'Previous Trades Import_OMS Quer'!J1039</f>
        <v>0</v>
      </c>
      <c r="K1039">
        <f>'Previous Trades Import_OMS Quer'!K1039</f>
        <v>0</v>
      </c>
      <c r="L1039">
        <f>'Previous Trades Import_OMS Quer'!L1039</f>
        <v>0</v>
      </c>
      <c r="M1039">
        <f>'Previous Trades Import_OMS Quer'!M1039</f>
        <v>0</v>
      </c>
      <c r="N1039">
        <f>'Previous Trades Import_OMS Quer'!N1039</f>
        <v>0</v>
      </c>
      <c r="O1039" t="str">
        <f>CLEAN('Previous Trades Import_OMS Quer'!O1039)</f>
        <v/>
      </c>
      <c r="Q1039" s="25">
        <f t="shared" si="32"/>
        <v>0</v>
      </c>
      <c r="R1039" s="25" t="e">
        <f>VLOOKUP(O1039,'Currency Balance'!$O$3:$Q$32,3,0)</f>
        <v>#N/A</v>
      </c>
      <c r="S1039" t="e">
        <f t="shared" si="33"/>
        <v>#N/A</v>
      </c>
    </row>
    <row r="1040" spans="1:19">
      <c r="A1040">
        <f>'Previous Trades Import_OMS Quer'!A1040</f>
        <v>0</v>
      </c>
      <c r="B1040">
        <f>'Previous Trades Import_OMS Quer'!B1040</f>
        <v>0</v>
      </c>
      <c r="C1040" s="22">
        <f>'Previous Trades Import_OMS Quer'!C1040</f>
        <v>0</v>
      </c>
      <c r="D1040">
        <f>'Previous Trades Import_OMS Quer'!D1040</f>
        <v>0</v>
      </c>
      <c r="E1040" s="22">
        <f>'Previous Trades Import_OMS Quer'!E1040</f>
        <v>0</v>
      </c>
      <c r="F1040">
        <f>'Previous Trades Import_OMS Quer'!F1040</f>
        <v>0</v>
      </c>
      <c r="G1040">
        <f>'Previous Trades Import_OMS Quer'!G1040</f>
        <v>0</v>
      </c>
      <c r="H1040">
        <f>'Previous Trades Import_OMS Quer'!H1040</f>
        <v>0</v>
      </c>
      <c r="I1040">
        <f>'Previous Trades Import_OMS Quer'!I1040</f>
        <v>0</v>
      </c>
      <c r="J1040">
        <f>'Previous Trades Import_OMS Quer'!J1040</f>
        <v>0</v>
      </c>
      <c r="K1040">
        <f>'Previous Trades Import_OMS Quer'!K1040</f>
        <v>0</v>
      </c>
      <c r="L1040">
        <f>'Previous Trades Import_OMS Quer'!L1040</f>
        <v>0</v>
      </c>
      <c r="M1040">
        <f>'Previous Trades Import_OMS Quer'!M1040</f>
        <v>0</v>
      </c>
      <c r="N1040">
        <f>'Previous Trades Import_OMS Quer'!N1040</f>
        <v>0</v>
      </c>
      <c r="O1040" t="str">
        <f>CLEAN('Previous Trades Import_OMS Quer'!O1040)</f>
        <v/>
      </c>
      <c r="Q1040" s="25">
        <f t="shared" si="32"/>
        <v>0</v>
      </c>
      <c r="R1040" s="25" t="e">
        <f>VLOOKUP(O1040,'Currency Balance'!$O$3:$Q$32,3,0)</f>
        <v>#N/A</v>
      </c>
      <c r="S1040" t="e">
        <f t="shared" si="33"/>
        <v>#N/A</v>
      </c>
    </row>
    <row r="1041" spans="1:19">
      <c r="A1041">
        <f>'Previous Trades Import_OMS Quer'!A1041</f>
        <v>0</v>
      </c>
      <c r="B1041">
        <f>'Previous Trades Import_OMS Quer'!B1041</f>
        <v>0</v>
      </c>
      <c r="C1041" s="22">
        <f>'Previous Trades Import_OMS Quer'!C1041</f>
        <v>0</v>
      </c>
      <c r="D1041">
        <f>'Previous Trades Import_OMS Quer'!D1041</f>
        <v>0</v>
      </c>
      <c r="E1041" s="22">
        <f>'Previous Trades Import_OMS Quer'!E1041</f>
        <v>0</v>
      </c>
      <c r="F1041">
        <f>'Previous Trades Import_OMS Quer'!F1041</f>
        <v>0</v>
      </c>
      <c r="G1041">
        <f>'Previous Trades Import_OMS Quer'!G1041</f>
        <v>0</v>
      </c>
      <c r="H1041">
        <f>'Previous Trades Import_OMS Quer'!H1041</f>
        <v>0</v>
      </c>
      <c r="I1041">
        <f>'Previous Trades Import_OMS Quer'!I1041</f>
        <v>0</v>
      </c>
      <c r="J1041">
        <f>'Previous Trades Import_OMS Quer'!J1041</f>
        <v>0</v>
      </c>
      <c r="K1041">
        <f>'Previous Trades Import_OMS Quer'!K1041</f>
        <v>0</v>
      </c>
      <c r="L1041">
        <f>'Previous Trades Import_OMS Quer'!L1041</f>
        <v>0</v>
      </c>
      <c r="M1041">
        <f>'Previous Trades Import_OMS Quer'!M1041</f>
        <v>0</v>
      </c>
      <c r="N1041">
        <f>'Previous Trades Import_OMS Quer'!N1041</f>
        <v>0</v>
      </c>
      <c r="O1041" t="str">
        <f>CLEAN('Previous Trades Import_OMS Quer'!O1041)</f>
        <v/>
      </c>
      <c r="Q1041" s="25">
        <f t="shared" si="32"/>
        <v>0</v>
      </c>
      <c r="R1041" s="25" t="e">
        <f>VLOOKUP(O1041,'Currency Balance'!$O$3:$Q$32,3,0)</f>
        <v>#N/A</v>
      </c>
      <c r="S1041" t="e">
        <f t="shared" si="33"/>
        <v>#N/A</v>
      </c>
    </row>
    <row r="1042" spans="1:19">
      <c r="A1042">
        <f>'Previous Trades Import_OMS Quer'!A1042</f>
        <v>0</v>
      </c>
      <c r="B1042">
        <f>'Previous Trades Import_OMS Quer'!B1042</f>
        <v>0</v>
      </c>
      <c r="C1042" s="22">
        <f>'Previous Trades Import_OMS Quer'!C1042</f>
        <v>0</v>
      </c>
      <c r="D1042">
        <f>'Previous Trades Import_OMS Quer'!D1042</f>
        <v>0</v>
      </c>
      <c r="E1042" s="22">
        <f>'Previous Trades Import_OMS Quer'!E1042</f>
        <v>0</v>
      </c>
      <c r="F1042">
        <f>'Previous Trades Import_OMS Quer'!F1042</f>
        <v>0</v>
      </c>
      <c r="G1042">
        <f>'Previous Trades Import_OMS Quer'!G1042</f>
        <v>0</v>
      </c>
      <c r="H1042">
        <f>'Previous Trades Import_OMS Quer'!H1042</f>
        <v>0</v>
      </c>
      <c r="I1042">
        <f>'Previous Trades Import_OMS Quer'!I1042</f>
        <v>0</v>
      </c>
      <c r="J1042">
        <f>'Previous Trades Import_OMS Quer'!J1042</f>
        <v>0</v>
      </c>
      <c r="K1042">
        <f>'Previous Trades Import_OMS Quer'!K1042</f>
        <v>0</v>
      </c>
      <c r="L1042">
        <f>'Previous Trades Import_OMS Quer'!L1042</f>
        <v>0</v>
      </c>
      <c r="M1042">
        <f>'Previous Trades Import_OMS Quer'!M1042</f>
        <v>0</v>
      </c>
      <c r="N1042">
        <f>'Previous Trades Import_OMS Quer'!N1042</f>
        <v>0</v>
      </c>
      <c r="O1042" t="str">
        <f>CLEAN('Previous Trades Import_OMS Quer'!O1042)</f>
        <v/>
      </c>
      <c r="Q1042" s="25">
        <f t="shared" si="32"/>
        <v>0</v>
      </c>
      <c r="R1042" s="25" t="e">
        <f>VLOOKUP(O1042,'Currency Balance'!$O$3:$Q$32,3,0)</f>
        <v>#N/A</v>
      </c>
      <c r="S1042" t="e">
        <f t="shared" si="33"/>
        <v>#N/A</v>
      </c>
    </row>
    <row r="1043" spans="1:19">
      <c r="A1043">
        <f>'Previous Trades Import_OMS Quer'!A1043</f>
        <v>0</v>
      </c>
      <c r="B1043">
        <f>'Previous Trades Import_OMS Quer'!B1043</f>
        <v>0</v>
      </c>
      <c r="C1043" s="22">
        <f>'Previous Trades Import_OMS Quer'!C1043</f>
        <v>0</v>
      </c>
      <c r="D1043">
        <f>'Previous Trades Import_OMS Quer'!D1043</f>
        <v>0</v>
      </c>
      <c r="E1043" s="22">
        <f>'Previous Trades Import_OMS Quer'!E1043</f>
        <v>0</v>
      </c>
      <c r="F1043">
        <f>'Previous Trades Import_OMS Quer'!F1043</f>
        <v>0</v>
      </c>
      <c r="G1043">
        <f>'Previous Trades Import_OMS Quer'!G1043</f>
        <v>0</v>
      </c>
      <c r="H1043">
        <f>'Previous Trades Import_OMS Quer'!H1043</f>
        <v>0</v>
      </c>
      <c r="I1043">
        <f>'Previous Trades Import_OMS Quer'!I1043</f>
        <v>0</v>
      </c>
      <c r="J1043">
        <f>'Previous Trades Import_OMS Quer'!J1043</f>
        <v>0</v>
      </c>
      <c r="K1043">
        <f>'Previous Trades Import_OMS Quer'!K1043</f>
        <v>0</v>
      </c>
      <c r="L1043">
        <f>'Previous Trades Import_OMS Quer'!L1043</f>
        <v>0</v>
      </c>
      <c r="M1043">
        <f>'Previous Trades Import_OMS Quer'!M1043</f>
        <v>0</v>
      </c>
      <c r="N1043">
        <f>'Previous Trades Import_OMS Quer'!N1043</f>
        <v>0</v>
      </c>
      <c r="O1043" t="str">
        <f>CLEAN('Previous Trades Import_OMS Quer'!O1043)</f>
        <v/>
      </c>
      <c r="Q1043" s="25">
        <f t="shared" si="32"/>
        <v>0</v>
      </c>
      <c r="R1043" s="25" t="e">
        <f>VLOOKUP(O1043,'Currency Balance'!$O$3:$Q$32,3,0)</f>
        <v>#N/A</v>
      </c>
      <c r="S1043" t="e">
        <f t="shared" si="33"/>
        <v>#N/A</v>
      </c>
    </row>
    <row r="1044" spans="1:19">
      <c r="A1044">
        <f>'Previous Trades Import_OMS Quer'!A1044</f>
        <v>0</v>
      </c>
      <c r="B1044">
        <f>'Previous Trades Import_OMS Quer'!B1044</f>
        <v>0</v>
      </c>
      <c r="C1044" s="22">
        <f>'Previous Trades Import_OMS Quer'!C1044</f>
        <v>0</v>
      </c>
      <c r="D1044">
        <f>'Previous Trades Import_OMS Quer'!D1044</f>
        <v>0</v>
      </c>
      <c r="E1044" s="22">
        <f>'Previous Trades Import_OMS Quer'!E1044</f>
        <v>0</v>
      </c>
      <c r="F1044">
        <f>'Previous Trades Import_OMS Quer'!F1044</f>
        <v>0</v>
      </c>
      <c r="G1044">
        <f>'Previous Trades Import_OMS Quer'!G1044</f>
        <v>0</v>
      </c>
      <c r="H1044">
        <f>'Previous Trades Import_OMS Quer'!H1044</f>
        <v>0</v>
      </c>
      <c r="I1044">
        <f>'Previous Trades Import_OMS Quer'!I1044</f>
        <v>0</v>
      </c>
      <c r="J1044">
        <f>'Previous Trades Import_OMS Quer'!J1044</f>
        <v>0</v>
      </c>
      <c r="K1044">
        <f>'Previous Trades Import_OMS Quer'!K1044</f>
        <v>0</v>
      </c>
      <c r="L1044">
        <f>'Previous Trades Import_OMS Quer'!L1044</f>
        <v>0</v>
      </c>
      <c r="M1044">
        <f>'Previous Trades Import_OMS Quer'!M1044</f>
        <v>0</v>
      </c>
      <c r="N1044">
        <f>'Previous Trades Import_OMS Quer'!N1044</f>
        <v>0</v>
      </c>
      <c r="O1044" t="str">
        <f>CLEAN('Previous Trades Import_OMS Quer'!O1044)</f>
        <v/>
      </c>
      <c r="Q1044" s="25">
        <f t="shared" si="32"/>
        <v>0</v>
      </c>
      <c r="R1044" s="25" t="e">
        <f>VLOOKUP(O1044,'Currency Balance'!$O$3:$Q$32,3,0)</f>
        <v>#N/A</v>
      </c>
      <c r="S1044" t="e">
        <f t="shared" si="33"/>
        <v>#N/A</v>
      </c>
    </row>
    <row r="1045" spans="1:19">
      <c r="A1045">
        <f>'Previous Trades Import_OMS Quer'!A1045</f>
        <v>0</v>
      </c>
      <c r="B1045">
        <f>'Previous Trades Import_OMS Quer'!B1045</f>
        <v>0</v>
      </c>
      <c r="C1045" s="22">
        <f>'Previous Trades Import_OMS Quer'!C1045</f>
        <v>0</v>
      </c>
      <c r="D1045">
        <f>'Previous Trades Import_OMS Quer'!D1045</f>
        <v>0</v>
      </c>
      <c r="E1045" s="22">
        <f>'Previous Trades Import_OMS Quer'!E1045</f>
        <v>0</v>
      </c>
      <c r="F1045">
        <f>'Previous Trades Import_OMS Quer'!F1045</f>
        <v>0</v>
      </c>
      <c r="G1045">
        <f>'Previous Trades Import_OMS Quer'!G1045</f>
        <v>0</v>
      </c>
      <c r="H1045">
        <f>'Previous Trades Import_OMS Quer'!H1045</f>
        <v>0</v>
      </c>
      <c r="I1045">
        <f>'Previous Trades Import_OMS Quer'!I1045</f>
        <v>0</v>
      </c>
      <c r="J1045">
        <f>'Previous Trades Import_OMS Quer'!J1045</f>
        <v>0</v>
      </c>
      <c r="K1045">
        <f>'Previous Trades Import_OMS Quer'!K1045</f>
        <v>0</v>
      </c>
      <c r="L1045">
        <f>'Previous Trades Import_OMS Quer'!L1045</f>
        <v>0</v>
      </c>
      <c r="M1045">
        <f>'Previous Trades Import_OMS Quer'!M1045</f>
        <v>0</v>
      </c>
      <c r="N1045">
        <f>'Previous Trades Import_OMS Quer'!N1045</f>
        <v>0</v>
      </c>
      <c r="O1045" t="str">
        <f>CLEAN('Previous Trades Import_OMS Quer'!O1045)</f>
        <v/>
      </c>
      <c r="Q1045" s="25">
        <f t="shared" si="32"/>
        <v>0</v>
      </c>
      <c r="R1045" s="25" t="e">
        <f>VLOOKUP(O1045,'Currency Balance'!$O$3:$Q$32,3,0)</f>
        <v>#N/A</v>
      </c>
      <c r="S1045" t="e">
        <f t="shared" si="33"/>
        <v>#N/A</v>
      </c>
    </row>
    <row r="1046" spans="1:19">
      <c r="A1046">
        <f>'Previous Trades Import_OMS Quer'!A1046</f>
        <v>0</v>
      </c>
      <c r="B1046">
        <f>'Previous Trades Import_OMS Quer'!B1046</f>
        <v>0</v>
      </c>
      <c r="C1046" s="22">
        <f>'Previous Trades Import_OMS Quer'!C1046</f>
        <v>0</v>
      </c>
      <c r="D1046">
        <f>'Previous Trades Import_OMS Quer'!D1046</f>
        <v>0</v>
      </c>
      <c r="E1046" s="22">
        <f>'Previous Trades Import_OMS Quer'!E1046</f>
        <v>0</v>
      </c>
      <c r="F1046">
        <f>'Previous Trades Import_OMS Quer'!F1046</f>
        <v>0</v>
      </c>
      <c r="G1046">
        <f>'Previous Trades Import_OMS Quer'!G1046</f>
        <v>0</v>
      </c>
      <c r="H1046">
        <f>'Previous Trades Import_OMS Quer'!H1046</f>
        <v>0</v>
      </c>
      <c r="I1046">
        <f>'Previous Trades Import_OMS Quer'!I1046</f>
        <v>0</v>
      </c>
      <c r="J1046">
        <f>'Previous Trades Import_OMS Quer'!J1046</f>
        <v>0</v>
      </c>
      <c r="K1046">
        <f>'Previous Trades Import_OMS Quer'!K1046</f>
        <v>0</v>
      </c>
      <c r="L1046">
        <f>'Previous Trades Import_OMS Quer'!L1046</f>
        <v>0</v>
      </c>
      <c r="M1046">
        <f>'Previous Trades Import_OMS Quer'!M1046</f>
        <v>0</v>
      </c>
      <c r="N1046">
        <f>'Previous Trades Import_OMS Quer'!N1046</f>
        <v>0</v>
      </c>
      <c r="O1046" t="str">
        <f>CLEAN('Previous Trades Import_OMS Quer'!O1046)</f>
        <v/>
      </c>
      <c r="Q1046" s="25">
        <f t="shared" si="32"/>
        <v>0</v>
      </c>
      <c r="R1046" s="25" t="e">
        <f>VLOOKUP(O1046,'Currency Balance'!$O$3:$Q$32,3,0)</f>
        <v>#N/A</v>
      </c>
      <c r="S1046" t="e">
        <f t="shared" si="33"/>
        <v>#N/A</v>
      </c>
    </row>
    <row r="1047" spans="1:19">
      <c r="A1047">
        <f>'Previous Trades Import_OMS Quer'!A1047</f>
        <v>0</v>
      </c>
      <c r="B1047">
        <f>'Previous Trades Import_OMS Quer'!B1047</f>
        <v>0</v>
      </c>
      <c r="C1047" s="22">
        <f>'Previous Trades Import_OMS Quer'!C1047</f>
        <v>0</v>
      </c>
      <c r="D1047">
        <f>'Previous Trades Import_OMS Quer'!D1047</f>
        <v>0</v>
      </c>
      <c r="E1047" s="22">
        <f>'Previous Trades Import_OMS Quer'!E1047</f>
        <v>0</v>
      </c>
      <c r="F1047">
        <f>'Previous Trades Import_OMS Quer'!F1047</f>
        <v>0</v>
      </c>
      <c r="G1047">
        <f>'Previous Trades Import_OMS Quer'!G1047</f>
        <v>0</v>
      </c>
      <c r="H1047">
        <f>'Previous Trades Import_OMS Quer'!H1047</f>
        <v>0</v>
      </c>
      <c r="I1047">
        <f>'Previous Trades Import_OMS Quer'!I1047</f>
        <v>0</v>
      </c>
      <c r="J1047">
        <f>'Previous Trades Import_OMS Quer'!J1047</f>
        <v>0</v>
      </c>
      <c r="K1047">
        <f>'Previous Trades Import_OMS Quer'!K1047</f>
        <v>0</v>
      </c>
      <c r="L1047">
        <f>'Previous Trades Import_OMS Quer'!L1047</f>
        <v>0</v>
      </c>
      <c r="M1047">
        <f>'Previous Trades Import_OMS Quer'!M1047</f>
        <v>0</v>
      </c>
      <c r="N1047">
        <f>'Previous Trades Import_OMS Quer'!N1047</f>
        <v>0</v>
      </c>
      <c r="O1047" t="str">
        <f>CLEAN('Previous Trades Import_OMS Quer'!O1047)</f>
        <v/>
      </c>
      <c r="Q1047" s="25">
        <f t="shared" si="32"/>
        <v>0</v>
      </c>
      <c r="R1047" s="25" t="e">
        <f>VLOOKUP(O1047,'Currency Balance'!$O$3:$Q$32,3,0)</f>
        <v>#N/A</v>
      </c>
      <c r="S1047" t="e">
        <f t="shared" si="33"/>
        <v>#N/A</v>
      </c>
    </row>
    <row r="1048" spans="1:19">
      <c r="A1048">
        <f>'Previous Trades Import_OMS Quer'!A1048</f>
        <v>0</v>
      </c>
      <c r="B1048">
        <f>'Previous Trades Import_OMS Quer'!B1048</f>
        <v>0</v>
      </c>
      <c r="C1048" s="22">
        <f>'Previous Trades Import_OMS Quer'!C1048</f>
        <v>0</v>
      </c>
      <c r="D1048">
        <f>'Previous Trades Import_OMS Quer'!D1048</f>
        <v>0</v>
      </c>
      <c r="E1048" s="22">
        <f>'Previous Trades Import_OMS Quer'!E1048</f>
        <v>0</v>
      </c>
      <c r="F1048">
        <f>'Previous Trades Import_OMS Quer'!F1048</f>
        <v>0</v>
      </c>
      <c r="G1048">
        <f>'Previous Trades Import_OMS Quer'!G1048</f>
        <v>0</v>
      </c>
      <c r="H1048">
        <f>'Previous Trades Import_OMS Quer'!H1048</f>
        <v>0</v>
      </c>
      <c r="I1048">
        <f>'Previous Trades Import_OMS Quer'!I1048</f>
        <v>0</v>
      </c>
      <c r="J1048">
        <f>'Previous Trades Import_OMS Quer'!J1048</f>
        <v>0</v>
      </c>
      <c r="K1048">
        <f>'Previous Trades Import_OMS Quer'!K1048</f>
        <v>0</v>
      </c>
      <c r="L1048">
        <f>'Previous Trades Import_OMS Quer'!L1048</f>
        <v>0</v>
      </c>
      <c r="M1048">
        <f>'Previous Trades Import_OMS Quer'!M1048</f>
        <v>0</v>
      </c>
      <c r="N1048">
        <f>'Previous Trades Import_OMS Quer'!N1048</f>
        <v>0</v>
      </c>
      <c r="O1048" t="str">
        <f>CLEAN('Previous Trades Import_OMS Quer'!O1048)</f>
        <v/>
      </c>
      <c r="Q1048" s="25">
        <f t="shared" si="32"/>
        <v>0</v>
      </c>
      <c r="R1048" s="25" t="e">
        <f>VLOOKUP(O1048,'Currency Balance'!$O$3:$Q$32,3,0)</f>
        <v>#N/A</v>
      </c>
      <c r="S1048" t="e">
        <f t="shared" si="33"/>
        <v>#N/A</v>
      </c>
    </row>
    <row r="1049" spans="1:19">
      <c r="A1049">
        <f>'Previous Trades Import_OMS Quer'!A1049</f>
        <v>0</v>
      </c>
      <c r="B1049">
        <f>'Previous Trades Import_OMS Quer'!B1049</f>
        <v>0</v>
      </c>
      <c r="C1049" s="22">
        <f>'Previous Trades Import_OMS Quer'!C1049</f>
        <v>0</v>
      </c>
      <c r="D1049">
        <f>'Previous Trades Import_OMS Quer'!D1049</f>
        <v>0</v>
      </c>
      <c r="E1049" s="22">
        <f>'Previous Trades Import_OMS Quer'!E1049</f>
        <v>0</v>
      </c>
      <c r="F1049">
        <f>'Previous Trades Import_OMS Quer'!F1049</f>
        <v>0</v>
      </c>
      <c r="G1049">
        <f>'Previous Trades Import_OMS Quer'!G1049</f>
        <v>0</v>
      </c>
      <c r="H1049">
        <f>'Previous Trades Import_OMS Quer'!H1049</f>
        <v>0</v>
      </c>
      <c r="I1049">
        <f>'Previous Trades Import_OMS Quer'!I1049</f>
        <v>0</v>
      </c>
      <c r="J1049">
        <f>'Previous Trades Import_OMS Quer'!J1049</f>
        <v>0</v>
      </c>
      <c r="K1049">
        <f>'Previous Trades Import_OMS Quer'!K1049</f>
        <v>0</v>
      </c>
      <c r="L1049">
        <f>'Previous Trades Import_OMS Quer'!L1049</f>
        <v>0</v>
      </c>
      <c r="M1049">
        <f>'Previous Trades Import_OMS Quer'!M1049</f>
        <v>0</v>
      </c>
      <c r="N1049">
        <f>'Previous Trades Import_OMS Quer'!N1049</f>
        <v>0</v>
      </c>
      <c r="O1049" t="str">
        <f>CLEAN('Previous Trades Import_OMS Quer'!O1049)</f>
        <v/>
      </c>
      <c r="Q1049" s="25">
        <f t="shared" si="32"/>
        <v>0</v>
      </c>
      <c r="R1049" s="25" t="e">
        <f>VLOOKUP(O1049,'Currency Balance'!$O$3:$Q$32,3,0)</f>
        <v>#N/A</v>
      </c>
      <c r="S1049" t="e">
        <f t="shared" si="33"/>
        <v>#N/A</v>
      </c>
    </row>
    <row r="1050" spans="1:19">
      <c r="A1050">
        <f>'Previous Trades Import_OMS Quer'!A1050</f>
        <v>0</v>
      </c>
      <c r="B1050">
        <f>'Previous Trades Import_OMS Quer'!B1050</f>
        <v>0</v>
      </c>
      <c r="C1050" s="22">
        <f>'Previous Trades Import_OMS Quer'!C1050</f>
        <v>0</v>
      </c>
      <c r="D1050">
        <f>'Previous Trades Import_OMS Quer'!D1050</f>
        <v>0</v>
      </c>
      <c r="E1050" s="22">
        <f>'Previous Trades Import_OMS Quer'!E1050</f>
        <v>0</v>
      </c>
      <c r="F1050">
        <f>'Previous Trades Import_OMS Quer'!F1050</f>
        <v>0</v>
      </c>
      <c r="G1050">
        <f>'Previous Trades Import_OMS Quer'!G1050</f>
        <v>0</v>
      </c>
      <c r="H1050">
        <f>'Previous Trades Import_OMS Quer'!H1050</f>
        <v>0</v>
      </c>
      <c r="I1050">
        <f>'Previous Trades Import_OMS Quer'!I1050</f>
        <v>0</v>
      </c>
      <c r="J1050">
        <f>'Previous Trades Import_OMS Quer'!J1050</f>
        <v>0</v>
      </c>
      <c r="K1050">
        <f>'Previous Trades Import_OMS Quer'!K1050</f>
        <v>0</v>
      </c>
      <c r="L1050">
        <f>'Previous Trades Import_OMS Quer'!L1050</f>
        <v>0</v>
      </c>
      <c r="M1050">
        <f>'Previous Trades Import_OMS Quer'!M1050</f>
        <v>0</v>
      </c>
      <c r="N1050">
        <f>'Previous Trades Import_OMS Quer'!N1050</f>
        <v>0</v>
      </c>
      <c r="O1050" t="str">
        <f>CLEAN('Previous Trades Import_OMS Quer'!O1050)</f>
        <v/>
      </c>
      <c r="Q1050" s="25">
        <f t="shared" si="32"/>
        <v>0</v>
      </c>
      <c r="R1050" s="25" t="e">
        <f>VLOOKUP(O1050,'Currency Balance'!$O$3:$Q$32,3,0)</f>
        <v>#N/A</v>
      </c>
      <c r="S1050" t="e">
        <f t="shared" si="33"/>
        <v>#N/A</v>
      </c>
    </row>
    <row r="1051" spans="1:19">
      <c r="A1051">
        <f>'Previous Trades Import_OMS Quer'!A1051</f>
        <v>0</v>
      </c>
      <c r="B1051">
        <f>'Previous Trades Import_OMS Quer'!B1051</f>
        <v>0</v>
      </c>
      <c r="C1051" s="22">
        <f>'Previous Trades Import_OMS Quer'!C1051</f>
        <v>0</v>
      </c>
      <c r="D1051">
        <f>'Previous Trades Import_OMS Quer'!D1051</f>
        <v>0</v>
      </c>
      <c r="E1051" s="22">
        <f>'Previous Trades Import_OMS Quer'!E1051</f>
        <v>0</v>
      </c>
      <c r="F1051">
        <f>'Previous Trades Import_OMS Quer'!F1051</f>
        <v>0</v>
      </c>
      <c r="G1051">
        <f>'Previous Trades Import_OMS Quer'!G1051</f>
        <v>0</v>
      </c>
      <c r="H1051">
        <f>'Previous Trades Import_OMS Quer'!H1051</f>
        <v>0</v>
      </c>
      <c r="I1051">
        <f>'Previous Trades Import_OMS Quer'!I1051</f>
        <v>0</v>
      </c>
      <c r="J1051">
        <f>'Previous Trades Import_OMS Quer'!J1051</f>
        <v>0</v>
      </c>
      <c r="K1051">
        <f>'Previous Trades Import_OMS Quer'!K1051</f>
        <v>0</v>
      </c>
      <c r="L1051">
        <f>'Previous Trades Import_OMS Quer'!L1051</f>
        <v>0</v>
      </c>
      <c r="M1051">
        <f>'Previous Trades Import_OMS Quer'!M1051</f>
        <v>0</v>
      </c>
      <c r="N1051">
        <f>'Previous Trades Import_OMS Quer'!N1051</f>
        <v>0</v>
      </c>
      <c r="O1051" t="str">
        <f>CLEAN('Previous Trades Import_OMS Quer'!O1051)</f>
        <v/>
      </c>
      <c r="Q1051" s="25">
        <f t="shared" si="32"/>
        <v>0</v>
      </c>
      <c r="R1051" s="25" t="e">
        <f>VLOOKUP(O1051,'Currency Balance'!$O$3:$Q$32,3,0)</f>
        <v>#N/A</v>
      </c>
      <c r="S1051" t="e">
        <f t="shared" si="33"/>
        <v>#N/A</v>
      </c>
    </row>
    <row r="1052" spans="1:19">
      <c r="A1052">
        <f>'Previous Trades Import_OMS Quer'!A1052</f>
        <v>0</v>
      </c>
      <c r="B1052">
        <f>'Previous Trades Import_OMS Quer'!B1052</f>
        <v>0</v>
      </c>
      <c r="C1052" s="22">
        <f>'Previous Trades Import_OMS Quer'!C1052</f>
        <v>0</v>
      </c>
      <c r="D1052">
        <f>'Previous Trades Import_OMS Quer'!D1052</f>
        <v>0</v>
      </c>
      <c r="E1052" s="22">
        <f>'Previous Trades Import_OMS Quer'!E1052</f>
        <v>0</v>
      </c>
      <c r="F1052">
        <f>'Previous Trades Import_OMS Quer'!F1052</f>
        <v>0</v>
      </c>
      <c r="G1052">
        <f>'Previous Trades Import_OMS Quer'!G1052</f>
        <v>0</v>
      </c>
      <c r="H1052">
        <f>'Previous Trades Import_OMS Quer'!H1052</f>
        <v>0</v>
      </c>
      <c r="I1052">
        <f>'Previous Trades Import_OMS Quer'!I1052</f>
        <v>0</v>
      </c>
      <c r="J1052">
        <f>'Previous Trades Import_OMS Quer'!J1052</f>
        <v>0</v>
      </c>
      <c r="K1052">
        <f>'Previous Trades Import_OMS Quer'!K1052</f>
        <v>0</v>
      </c>
      <c r="L1052">
        <f>'Previous Trades Import_OMS Quer'!L1052</f>
        <v>0</v>
      </c>
      <c r="M1052">
        <f>'Previous Trades Import_OMS Quer'!M1052</f>
        <v>0</v>
      </c>
      <c r="N1052">
        <f>'Previous Trades Import_OMS Quer'!N1052</f>
        <v>0</v>
      </c>
      <c r="O1052" t="str">
        <f>CLEAN('Previous Trades Import_OMS Quer'!O1052)</f>
        <v/>
      </c>
      <c r="Q1052" s="25">
        <f t="shared" si="32"/>
        <v>0</v>
      </c>
      <c r="R1052" s="25" t="e">
        <f>VLOOKUP(O1052,'Currency Balance'!$O$3:$Q$32,3,0)</f>
        <v>#N/A</v>
      </c>
      <c r="S1052" t="e">
        <f t="shared" si="33"/>
        <v>#N/A</v>
      </c>
    </row>
    <row r="1053" spans="1:19">
      <c r="A1053">
        <f>'Previous Trades Import_OMS Quer'!A1053</f>
        <v>0</v>
      </c>
      <c r="B1053">
        <f>'Previous Trades Import_OMS Quer'!B1053</f>
        <v>0</v>
      </c>
      <c r="C1053" s="22">
        <f>'Previous Trades Import_OMS Quer'!C1053</f>
        <v>0</v>
      </c>
      <c r="D1053">
        <f>'Previous Trades Import_OMS Quer'!D1053</f>
        <v>0</v>
      </c>
      <c r="E1053" s="22">
        <f>'Previous Trades Import_OMS Quer'!E1053</f>
        <v>0</v>
      </c>
      <c r="F1053">
        <f>'Previous Trades Import_OMS Quer'!F1053</f>
        <v>0</v>
      </c>
      <c r="G1053">
        <f>'Previous Trades Import_OMS Quer'!G1053</f>
        <v>0</v>
      </c>
      <c r="H1053">
        <f>'Previous Trades Import_OMS Quer'!H1053</f>
        <v>0</v>
      </c>
      <c r="I1053">
        <f>'Previous Trades Import_OMS Quer'!I1053</f>
        <v>0</v>
      </c>
      <c r="J1053">
        <f>'Previous Trades Import_OMS Quer'!J1053</f>
        <v>0</v>
      </c>
      <c r="K1053">
        <f>'Previous Trades Import_OMS Quer'!K1053</f>
        <v>0</v>
      </c>
      <c r="L1053">
        <f>'Previous Trades Import_OMS Quer'!L1053</f>
        <v>0</v>
      </c>
      <c r="M1053">
        <f>'Previous Trades Import_OMS Quer'!M1053</f>
        <v>0</v>
      </c>
      <c r="N1053">
        <f>'Previous Trades Import_OMS Quer'!N1053</f>
        <v>0</v>
      </c>
      <c r="O1053" t="str">
        <f>CLEAN('Previous Trades Import_OMS Quer'!O1053)</f>
        <v/>
      </c>
      <c r="Q1053" s="25">
        <f t="shared" si="32"/>
        <v>0</v>
      </c>
      <c r="R1053" s="25" t="e">
        <f>VLOOKUP(O1053,'Currency Balance'!$O$3:$Q$32,3,0)</f>
        <v>#N/A</v>
      </c>
      <c r="S1053" t="e">
        <f t="shared" si="33"/>
        <v>#N/A</v>
      </c>
    </row>
    <row r="1054" spans="1:19">
      <c r="A1054">
        <f>'Previous Trades Import_OMS Quer'!A1054</f>
        <v>0</v>
      </c>
      <c r="B1054">
        <f>'Previous Trades Import_OMS Quer'!B1054</f>
        <v>0</v>
      </c>
      <c r="C1054" s="22">
        <f>'Previous Trades Import_OMS Quer'!C1054</f>
        <v>0</v>
      </c>
      <c r="D1054">
        <f>'Previous Trades Import_OMS Quer'!D1054</f>
        <v>0</v>
      </c>
      <c r="E1054" s="22">
        <f>'Previous Trades Import_OMS Quer'!E1054</f>
        <v>0</v>
      </c>
      <c r="F1054">
        <f>'Previous Trades Import_OMS Quer'!F1054</f>
        <v>0</v>
      </c>
      <c r="G1054">
        <f>'Previous Trades Import_OMS Quer'!G1054</f>
        <v>0</v>
      </c>
      <c r="H1054">
        <f>'Previous Trades Import_OMS Quer'!H1054</f>
        <v>0</v>
      </c>
      <c r="I1054">
        <f>'Previous Trades Import_OMS Quer'!I1054</f>
        <v>0</v>
      </c>
      <c r="J1054">
        <f>'Previous Trades Import_OMS Quer'!J1054</f>
        <v>0</v>
      </c>
      <c r="K1054">
        <f>'Previous Trades Import_OMS Quer'!K1054</f>
        <v>0</v>
      </c>
      <c r="L1054">
        <f>'Previous Trades Import_OMS Quer'!L1054</f>
        <v>0</v>
      </c>
      <c r="M1054">
        <f>'Previous Trades Import_OMS Quer'!M1054</f>
        <v>0</v>
      </c>
      <c r="N1054">
        <f>'Previous Trades Import_OMS Quer'!N1054</f>
        <v>0</v>
      </c>
      <c r="O1054" t="str">
        <f>CLEAN('Previous Trades Import_OMS Quer'!O1054)</f>
        <v/>
      </c>
      <c r="Q1054" s="25">
        <f t="shared" si="32"/>
        <v>0</v>
      </c>
      <c r="R1054" s="25" t="e">
        <f>VLOOKUP(O1054,'Currency Balance'!$O$3:$Q$32,3,0)</f>
        <v>#N/A</v>
      </c>
      <c r="S1054" t="e">
        <f t="shared" si="33"/>
        <v>#N/A</v>
      </c>
    </row>
    <row r="1055" spans="1:19">
      <c r="A1055">
        <f>'Previous Trades Import_OMS Quer'!A1055</f>
        <v>0</v>
      </c>
      <c r="B1055">
        <f>'Previous Trades Import_OMS Quer'!B1055</f>
        <v>0</v>
      </c>
      <c r="C1055" s="22">
        <f>'Previous Trades Import_OMS Quer'!C1055</f>
        <v>0</v>
      </c>
      <c r="D1055">
        <f>'Previous Trades Import_OMS Quer'!D1055</f>
        <v>0</v>
      </c>
      <c r="E1055" s="22">
        <f>'Previous Trades Import_OMS Quer'!E1055</f>
        <v>0</v>
      </c>
      <c r="F1055">
        <f>'Previous Trades Import_OMS Quer'!F1055</f>
        <v>0</v>
      </c>
      <c r="G1055">
        <f>'Previous Trades Import_OMS Quer'!G1055</f>
        <v>0</v>
      </c>
      <c r="H1055">
        <f>'Previous Trades Import_OMS Quer'!H1055</f>
        <v>0</v>
      </c>
      <c r="I1055">
        <f>'Previous Trades Import_OMS Quer'!I1055</f>
        <v>0</v>
      </c>
      <c r="J1055">
        <f>'Previous Trades Import_OMS Quer'!J1055</f>
        <v>0</v>
      </c>
      <c r="K1055">
        <f>'Previous Trades Import_OMS Quer'!K1055</f>
        <v>0</v>
      </c>
      <c r="L1055">
        <f>'Previous Trades Import_OMS Quer'!L1055</f>
        <v>0</v>
      </c>
      <c r="M1055">
        <f>'Previous Trades Import_OMS Quer'!M1055</f>
        <v>0</v>
      </c>
      <c r="N1055">
        <f>'Previous Trades Import_OMS Quer'!N1055</f>
        <v>0</v>
      </c>
      <c r="O1055" t="str">
        <f>CLEAN('Previous Trades Import_OMS Quer'!O1055)</f>
        <v/>
      </c>
      <c r="Q1055" s="25">
        <f t="shared" si="32"/>
        <v>0</v>
      </c>
      <c r="R1055" s="25" t="e">
        <f>VLOOKUP(O1055,'Currency Balance'!$O$3:$Q$32,3,0)</f>
        <v>#N/A</v>
      </c>
      <c r="S1055" t="e">
        <f t="shared" si="33"/>
        <v>#N/A</v>
      </c>
    </row>
    <row r="1056" spans="1:19">
      <c r="A1056">
        <f>'Previous Trades Import_OMS Quer'!A1056</f>
        <v>0</v>
      </c>
      <c r="B1056">
        <f>'Previous Trades Import_OMS Quer'!B1056</f>
        <v>0</v>
      </c>
      <c r="C1056" s="22">
        <f>'Previous Trades Import_OMS Quer'!C1056</f>
        <v>0</v>
      </c>
      <c r="D1056">
        <f>'Previous Trades Import_OMS Quer'!D1056</f>
        <v>0</v>
      </c>
      <c r="E1056" s="22">
        <f>'Previous Trades Import_OMS Quer'!E1056</f>
        <v>0</v>
      </c>
      <c r="F1056">
        <f>'Previous Trades Import_OMS Quer'!F1056</f>
        <v>0</v>
      </c>
      <c r="G1056">
        <f>'Previous Trades Import_OMS Quer'!G1056</f>
        <v>0</v>
      </c>
      <c r="H1056">
        <f>'Previous Trades Import_OMS Quer'!H1056</f>
        <v>0</v>
      </c>
      <c r="I1056">
        <f>'Previous Trades Import_OMS Quer'!I1056</f>
        <v>0</v>
      </c>
      <c r="J1056">
        <f>'Previous Trades Import_OMS Quer'!J1056</f>
        <v>0</v>
      </c>
      <c r="K1056">
        <f>'Previous Trades Import_OMS Quer'!K1056</f>
        <v>0</v>
      </c>
      <c r="L1056">
        <f>'Previous Trades Import_OMS Quer'!L1056</f>
        <v>0</v>
      </c>
      <c r="M1056">
        <f>'Previous Trades Import_OMS Quer'!M1056</f>
        <v>0</v>
      </c>
      <c r="N1056">
        <f>'Previous Trades Import_OMS Quer'!N1056</f>
        <v>0</v>
      </c>
      <c r="O1056" t="str">
        <f>CLEAN('Previous Trades Import_OMS Quer'!O1056)</f>
        <v/>
      </c>
      <c r="Q1056" s="25">
        <f t="shared" si="32"/>
        <v>0</v>
      </c>
      <c r="R1056" s="25" t="e">
        <f>VLOOKUP(O1056,'Currency Balance'!$O$3:$Q$32,3,0)</f>
        <v>#N/A</v>
      </c>
      <c r="S1056" t="e">
        <f t="shared" si="33"/>
        <v>#N/A</v>
      </c>
    </row>
    <row r="1057" spans="1:19">
      <c r="A1057">
        <f>'Previous Trades Import_OMS Quer'!A1057</f>
        <v>0</v>
      </c>
      <c r="B1057">
        <f>'Previous Trades Import_OMS Quer'!B1057</f>
        <v>0</v>
      </c>
      <c r="C1057" s="22">
        <f>'Previous Trades Import_OMS Quer'!C1057</f>
        <v>0</v>
      </c>
      <c r="D1057">
        <f>'Previous Trades Import_OMS Quer'!D1057</f>
        <v>0</v>
      </c>
      <c r="E1057" s="22">
        <f>'Previous Trades Import_OMS Quer'!E1057</f>
        <v>0</v>
      </c>
      <c r="F1057">
        <f>'Previous Trades Import_OMS Quer'!F1057</f>
        <v>0</v>
      </c>
      <c r="G1057">
        <f>'Previous Trades Import_OMS Quer'!G1057</f>
        <v>0</v>
      </c>
      <c r="H1057">
        <f>'Previous Trades Import_OMS Quer'!H1057</f>
        <v>0</v>
      </c>
      <c r="I1057">
        <f>'Previous Trades Import_OMS Quer'!I1057</f>
        <v>0</v>
      </c>
      <c r="J1057">
        <f>'Previous Trades Import_OMS Quer'!J1057</f>
        <v>0</v>
      </c>
      <c r="K1057">
        <f>'Previous Trades Import_OMS Quer'!K1057</f>
        <v>0</v>
      </c>
      <c r="L1057">
        <f>'Previous Trades Import_OMS Quer'!L1057</f>
        <v>0</v>
      </c>
      <c r="M1057">
        <f>'Previous Trades Import_OMS Quer'!M1057</f>
        <v>0</v>
      </c>
      <c r="N1057">
        <f>'Previous Trades Import_OMS Quer'!N1057</f>
        <v>0</v>
      </c>
      <c r="O1057" t="str">
        <f>CLEAN('Previous Trades Import_OMS Quer'!O1057)</f>
        <v/>
      </c>
      <c r="Q1057" s="25">
        <f t="shared" si="32"/>
        <v>0</v>
      </c>
      <c r="R1057" s="25" t="e">
        <f>VLOOKUP(O1057,'Currency Balance'!$O$3:$Q$32,3,0)</f>
        <v>#N/A</v>
      </c>
      <c r="S1057" t="e">
        <f t="shared" si="33"/>
        <v>#N/A</v>
      </c>
    </row>
    <row r="1058" spans="1:19">
      <c r="A1058">
        <f>'Previous Trades Import_OMS Quer'!A1058</f>
        <v>0</v>
      </c>
      <c r="B1058">
        <f>'Previous Trades Import_OMS Quer'!B1058</f>
        <v>0</v>
      </c>
      <c r="C1058" s="22">
        <f>'Previous Trades Import_OMS Quer'!C1058</f>
        <v>0</v>
      </c>
      <c r="D1058">
        <f>'Previous Trades Import_OMS Quer'!D1058</f>
        <v>0</v>
      </c>
      <c r="E1058" s="22">
        <f>'Previous Trades Import_OMS Quer'!E1058</f>
        <v>0</v>
      </c>
      <c r="F1058">
        <f>'Previous Trades Import_OMS Quer'!F1058</f>
        <v>0</v>
      </c>
      <c r="G1058">
        <f>'Previous Trades Import_OMS Quer'!G1058</f>
        <v>0</v>
      </c>
      <c r="H1058">
        <f>'Previous Trades Import_OMS Quer'!H1058</f>
        <v>0</v>
      </c>
      <c r="I1058">
        <f>'Previous Trades Import_OMS Quer'!I1058</f>
        <v>0</v>
      </c>
      <c r="J1058">
        <f>'Previous Trades Import_OMS Quer'!J1058</f>
        <v>0</v>
      </c>
      <c r="K1058">
        <f>'Previous Trades Import_OMS Quer'!K1058</f>
        <v>0</v>
      </c>
      <c r="L1058">
        <f>'Previous Trades Import_OMS Quer'!L1058</f>
        <v>0</v>
      </c>
      <c r="M1058">
        <f>'Previous Trades Import_OMS Quer'!M1058</f>
        <v>0</v>
      </c>
      <c r="N1058">
        <f>'Previous Trades Import_OMS Quer'!N1058</f>
        <v>0</v>
      </c>
      <c r="O1058" t="str">
        <f>CLEAN('Previous Trades Import_OMS Quer'!O1058)</f>
        <v/>
      </c>
      <c r="Q1058" s="25">
        <f t="shared" si="32"/>
        <v>0</v>
      </c>
      <c r="R1058" s="25" t="e">
        <f>VLOOKUP(O1058,'Currency Balance'!$O$3:$Q$32,3,0)</f>
        <v>#N/A</v>
      </c>
      <c r="S1058" t="e">
        <f t="shared" si="33"/>
        <v>#N/A</v>
      </c>
    </row>
    <row r="1059" spans="1:19">
      <c r="A1059">
        <f>'Previous Trades Import_OMS Quer'!A1059</f>
        <v>0</v>
      </c>
      <c r="B1059">
        <f>'Previous Trades Import_OMS Quer'!B1059</f>
        <v>0</v>
      </c>
      <c r="C1059" s="22">
        <f>'Previous Trades Import_OMS Quer'!C1059</f>
        <v>0</v>
      </c>
      <c r="D1059">
        <f>'Previous Trades Import_OMS Quer'!D1059</f>
        <v>0</v>
      </c>
      <c r="E1059" s="22">
        <f>'Previous Trades Import_OMS Quer'!E1059</f>
        <v>0</v>
      </c>
      <c r="F1059">
        <f>'Previous Trades Import_OMS Quer'!F1059</f>
        <v>0</v>
      </c>
      <c r="G1059">
        <f>'Previous Trades Import_OMS Quer'!G1059</f>
        <v>0</v>
      </c>
      <c r="H1059">
        <f>'Previous Trades Import_OMS Quer'!H1059</f>
        <v>0</v>
      </c>
      <c r="I1059">
        <f>'Previous Trades Import_OMS Quer'!I1059</f>
        <v>0</v>
      </c>
      <c r="J1059">
        <f>'Previous Trades Import_OMS Quer'!J1059</f>
        <v>0</v>
      </c>
      <c r="K1059">
        <f>'Previous Trades Import_OMS Quer'!K1059</f>
        <v>0</v>
      </c>
      <c r="L1059">
        <f>'Previous Trades Import_OMS Quer'!L1059</f>
        <v>0</v>
      </c>
      <c r="M1059">
        <f>'Previous Trades Import_OMS Quer'!M1059</f>
        <v>0</v>
      </c>
      <c r="N1059">
        <f>'Previous Trades Import_OMS Quer'!N1059</f>
        <v>0</v>
      </c>
      <c r="O1059" t="str">
        <f>CLEAN('Previous Trades Import_OMS Quer'!O1059)</f>
        <v/>
      </c>
      <c r="Q1059" s="25">
        <f t="shared" si="32"/>
        <v>0</v>
      </c>
      <c r="R1059" s="25" t="e">
        <f>VLOOKUP(O1059,'Currency Balance'!$O$3:$Q$32,3,0)</f>
        <v>#N/A</v>
      </c>
      <c r="S1059" t="e">
        <f t="shared" si="33"/>
        <v>#N/A</v>
      </c>
    </row>
    <row r="1060" spans="1:19">
      <c r="A1060">
        <f>'Previous Trades Import_OMS Quer'!A1060</f>
        <v>0</v>
      </c>
      <c r="B1060">
        <f>'Previous Trades Import_OMS Quer'!B1060</f>
        <v>0</v>
      </c>
      <c r="C1060" s="22">
        <f>'Previous Trades Import_OMS Quer'!C1060</f>
        <v>0</v>
      </c>
      <c r="D1060">
        <f>'Previous Trades Import_OMS Quer'!D1060</f>
        <v>0</v>
      </c>
      <c r="E1060" s="22">
        <f>'Previous Trades Import_OMS Quer'!E1060</f>
        <v>0</v>
      </c>
      <c r="F1060">
        <f>'Previous Trades Import_OMS Quer'!F1060</f>
        <v>0</v>
      </c>
      <c r="G1060">
        <f>'Previous Trades Import_OMS Quer'!G1060</f>
        <v>0</v>
      </c>
      <c r="H1060">
        <f>'Previous Trades Import_OMS Quer'!H1060</f>
        <v>0</v>
      </c>
      <c r="I1060">
        <f>'Previous Trades Import_OMS Quer'!I1060</f>
        <v>0</v>
      </c>
      <c r="J1060">
        <f>'Previous Trades Import_OMS Quer'!J1060</f>
        <v>0</v>
      </c>
      <c r="K1060">
        <f>'Previous Trades Import_OMS Quer'!K1060</f>
        <v>0</v>
      </c>
      <c r="L1060">
        <f>'Previous Trades Import_OMS Quer'!L1060</f>
        <v>0</v>
      </c>
      <c r="M1060">
        <f>'Previous Trades Import_OMS Quer'!M1060</f>
        <v>0</v>
      </c>
      <c r="N1060">
        <f>'Previous Trades Import_OMS Quer'!N1060</f>
        <v>0</v>
      </c>
      <c r="O1060" t="str">
        <f>CLEAN('Previous Trades Import_OMS Quer'!O1060)</f>
        <v/>
      </c>
      <c r="Q1060" s="25">
        <f t="shared" si="32"/>
        <v>0</v>
      </c>
      <c r="R1060" s="25" t="e">
        <f>VLOOKUP(O1060,'Currency Balance'!$O$3:$Q$32,3,0)</f>
        <v>#N/A</v>
      </c>
      <c r="S1060" t="e">
        <f t="shared" si="33"/>
        <v>#N/A</v>
      </c>
    </row>
    <row r="1061" spans="1:19">
      <c r="A1061">
        <f>'Previous Trades Import_OMS Quer'!A1061</f>
        <v>0</v>
      </c>
      <c r="B1061">
        <f>'Previous Trades Import_OMS Quer'!B1061</f>
        <v>0</v>
      </c>
      <c r="C1061" s="22">
        <f>'Previous Trades Import_OMS Quer'!C1061</f>
        <v>0</v>
      </c>
      <c r="D1061">
        <f>'Previous Trades Import_OMS Quer'!D1061</f>
        <v>0</v>
      </c>
      <c r="E1061" s="22">
        <f>'Previous Trades Import_OMS Quer'!E1061</f>
        <v>0</v>
      </c>
      <c r="F1061">
        <f>'Previous Trades Import_OMS Quer'!F1061</f>
        <v>0</v>
      </c>
      <c r="G1061">
        <f>'Previous Trades Import_OMS Quer'!G1061</f>
        <v>0</v>
      </c>
      <c r="H1061">
        <f>'Previous Trades Import_OMS Quer'!H1061</f>
        <v>0</v>
      </c>
      <c r="I1061">
        <f>'Previous Trades Import_OMS Quer'!I1061</f>
        <v>0</v>
      </c>
      <c r="J1061">
        <f>'Previous Trades Import_OMS Quer'!J1061</f>
        <v>0</v>
      </c>
      <c r="K1061">
        <f>'Previous Trades Import_OMS Quer'!K1061</f>
        <v>0</v>
      </c>
      <c r="L1061">
        <f>'Previous Trades Import_OMS Quer'!L1061</f>
        <v>0</v>
      </c>
      <c r="M1061">
        <f>'Previous Trades Import_OMS Quer'!M1061</f>
        <v>0</v>
      </c>
      <c r="N1061">
        <f>'Previous Trades Import_OMS Quer'!N1061</f>
        <v>0</v>
      </c>
      <c r="O1061" t="str">
        <f>CLEAN('Previous Trades Import_OMS Quer'!O1061)</f>
        <v/>
      </c>
      <c r="Q1061" s="25">
        <f t="shared" si="32"/>
        <v>0</v>
      </c>
      <c r="R1061" s="25" t="e">
        <f>VLOOKUP(O1061,'Currency Balance'!$O$3:$Q$32,3,0)</f>
        <v>#N/A</v>
      </c>
      <c r="S1061" t="e">
        <f t="shared" si="33"/>
        <v>#N/A</v>
      </c>
    </row>
    <row r="1062" spans="1:19">
      <c r="A1062">
        <f>'Previous Trades Import_OMS Quer'!A1062</f>
        <v>0</v>
      </c>
      <c r="B1062">
        <f>'Previous Trades Import_OMS Quer'!B1062</f>
        <v>0</v>
      </c>
      <c r="C1062" s="22">
        <f>'Previous Trades Import_OMS Quer'!C1062</f>
        <v>0</v>
      </c>
      <c r="D1062">
        <f>'Previous Trades Import_OMS Quer'!D1062</f>
        <v>0</v>
      </c>
      <c r="E1062" s="22">
        <f>'Previous Trades Import_OMS Quer'!E1062</f>
        <v>0</v>
      </c>
      <c r="F1062">
        <f>'Previous Trades Import_OMS Quer'!F1062</f>
        <v>0</v>
      </c>
      <c r="G1062">
        <f>'Previous Trades Import_OMS Quer'!G1062</f>
        <v>0</v>
      </c>
      <c r="H1062">
        <f>'Previous Trades Import_OMS Quer'!H1062</f>
        <v>0</v>
      </c>
      <c r="I1062">
        <f>'Previous Trades Import_OMS Quer'!I1062</f>
        <v>0</v>
      </c>
      <c r="J1062">
        <f>'Previous Trades Import_OMS Quer'!J1062</f>
        <v>0</v>
      </c>
      <c r="K1062">
        <f>'Previous Trades Import_OMS Quer'!K1062</f>
        <v>0</v>
      </c>
      <c r="L1062">
        <f>'Previous Trades Import_OMS Quer'!L1062</f>
        <v>0</v>
      </c>
      <c r="M1062">
        <f>'Previous Trades Import_OMS Quer'!M1062</f>
        <v>0</v>
      </c>
      <c r="N1062">
        <f>'Previous Trades Import_OMS Quer'!N1062</f>
        <v>0</v>
      </c>
      <c r="O1062" t="str">
        <f>CLEAN('Previous Trades Import_OMS Quer'!O1062)</f>
        <v/>
      </c>
      <c r="Q1062" s="25">
        <f t="shared" si="32"/>
        <v>0</v>
      </c>
      <c r="R1062" s="25" t="e">
        <f>VLOOKUP(O1062,'Currency Balance'!$O$3:$Q$32,3,0)</f>
        <v>#N/A</v>
      </c>
      <c r="S1062" t="e">
        <f t="shared" si="33"/>
        <v>#N/A</v>
      </c>
    </row>
    <row r="1063" spans="1:19">
      <c r="A1063">
        <f>'Previous Trades Import_OMS Quer'!A1063</f>
        <v>0</v>
      </c>
      <c r="B1063">
        <f>'Previous Trades Import_OMS Quer'!B1063</f>
        <v>0</v>
      </c>
      <c r="C1063" s="22">
        <f>'Previous Trades Import_OMS Quer'!C1063</f>
        <v>0</v>
      </c>
      <c r="D1063">
        <f>'Previous Trades Import_OMS Quer'!D1063</f>
        <v>0</v>
      </c>
      <c r="E1063" s="22">
        <f>'Previous Trades Import_OMS Quer'!E1063</f>
        <v>0</v>
      </c>
      <c r="F1063">
        <f>'Previous Trades Import_OMS Quer'!F1063</f>
        <v>0</v>
      </c>
      <c r="G1063">
        <f>'Previous Trades Import_OMS Quer'!G1063</f>
        <v>0</v>
      </c>
      <c r="H1063">
        <f>'Previous Trades Import_OMS Quer'!H1063</f>
        <v>0</v>
      </c>
      <c r="I1063">
        <f>'Previous Trades Import_OMS Quer'!I1063</f>
        <v>0</v>
      </c>
      <c r="J1063">
        <f>'Previous Trades Import_OMS Quer'!J1063</f>
        <v>0</v>
      </c>
      <c r="K1063">
        <f>'Previous Trades Import_OMS Quer'!K1063</f>
        <v>0</v>
      </c>
      <c r="L1063">
        <f>'Previous Trades Import_OMS Quer'!L1063</f>
        <v>0</v>
      </c>
      <c r="M1063">
        <f>'Previous Trades Import_OMS Quer'!M1063</f>
        <v>0</v>
      </c>
      <c r="N1063">
        <f>'Previous Trades Import_OMS Quer'!N1063</f>
        <v>0</v>
      </c>
      <c r="O1063" t="str">
        <f>CLEAN('Previous Trades Import_OMS Quer'!O1063)</f>
        <v/>
      </c>
      <c r="Q1063" s="25">
        <f t="shared" si="32"/>
        <v>0</v>
      </c>
      <c r="R1063" s="25" t="e">
        <f>VLOOKUP(O1063,'Currency Balance'!$O$3:$Q$32,3,0)</f>
        <v>#N/A</v>
      </c>
      <c r="S1063" t="e">
        <f t="shared" si="33"/>
        <v>#N/A</v>
      </c>
    </row>
    <row r="1064" spans="1:19">
      <c r="A1064">
        <f>'Previous Trades Import_OMS Quer'!A1064</f>
        <v>0</v>
      </c>
      <c r="B1064">
        <f>'Previous Trades Import_OMS Quer'!B1064</f>
        <v>0</v>
      </c>
      <c r="C1064" s="22">
        <f>'Previous Trades Import_OMS Quer'!C1064</f>
        <v>0</v>
      </c>
      <c r="D1064">
        <f>'Previous Trades Import_OMS Quer'!D1064</f>
        <v>0</v>
      </c>
      <c r="E1064" s="22">
        <f>'Previous Trades Import_OMS Quer'!E1064</f>
        <v>0</v>
      </c>
      <c r="F1064">
        <f>'Previous Trades Import_OMS Quer'!F1064</f>
        <v>0</v>
      </c>
      <c r="G1064">
        <f>'Previous Trades Import_OMS Quer'!G1064</f>
        <v>0</v>
      </c>
      <c r="H1064">
        <f>'Previous Trades Import_OMS Quer'!H1064</f>
        <v>0</v>
      </c>
      <c r="I1064">
        <f>'Previous Trades Import_OMS Quer'!I1064</f>
        <v>0</v>
      </c>
      <c r="J1064">
        <f>'Previous Trades Import_OMS Quer'!J1064</f>
        <v>0</v>
      </c>
      <c r="K1064">
        <f>'Previous Trades Import_OMS Quer'!K1064</f>
        <v>0</v>
      </c>
      <c r="L1064">
        <f>'Previous Trades Import_OMS Quer'!L1064</f>
        <v>0</v>
      </c>
      <c r="M1064">
        <f>'Previous Trades Import_OMS Quer'!M1064</f>
        <v>0</v>
      </c>
      <c r="N1064">
        <f>'Previous Trades Import_OMS Quer'!N1064</f>
        <v>0</v>
      </c>
      <c r="O1064" t="str">
        <f>CLEAN('Previous Trades Import_OMS Quer'!O1064)</f>
        <v/>
      </c>
      <c r="Q1064" s="25">
        <f t="shared" si="32"/>
        <v>0</v>
      </c>
      <c r="R1064" s="25" t="e">
        <f>VLOOKUP(O1064,'Currency Balance'!$O$3:$Q$32,3,0)</f>
        <v>#N/A</v>
      </c>
      <c r="S1064" t="e">
        <f t="shared" si="33"/>
        <v>#N/A</v>
      </c>
    </row>
    <row r="1065" spans="1:19">
      <c r="A1065">
        <f>'Previous Trades Import_OMS Quer'!A1065</f>
        <v>0</v>
      </c>
      <c r="B1065">
        <f>'Previous Trades Import_OMS Quer'!B1065</f>
        <v>0</v>
      </c>
      <c r="C1065" s="22">
        <f>'Previous Trades Import_OMS Quer'!C1065</f>
        <v>0</v>
      </c>
      <c r="D1065">
        <f>'Previous Trades Import_OMS Quer'!D1065</f>
        <v>0</v>
      </c>
      <c r="E1065" s="22">
        <f>'Previous Trades Import_OMS Quer'!E1065</f>
        <v>0</v>
      </c>
      <c r="F1065">
        <f>'Previous Trades Import_OMS Quer'!F1065</f>
        <v>0</v>
      </c>
      <c r="G1065">
        <f>'Previous Trades Import_OMS Quer'!G1065</f>
        <v>0</v>
      </c>
      <c r="H1065">
        <f>'Previous Trades Import_OMS Quer'!H1065</f>
        <v>0</v>
      </c>
      <c r="I1065">
        <f>'Previous Trades Import_OMS Quer'!I1065</f>
        <v>0</v>
      </c>
      <c r="J1065">
        <f>'Previous Trades Import_OMS Quer'!J1065</f>
        <v>0</v>
      </c>
      <c r="K1065">
        <f>'Previous Trades Import_OMS Quer'!K1065</f>
        <v>0</v>
      </c>
      <c r="L1065">
        <f>'Previous Trades Import_OMS Quer'!L1065</f>
        <v>0</v>
      </c>
      <c r="M1065">
        <f>'Previous Trades Import_OMS Quer'!M1065</f>
        <v>0</v>
      </c>
      <c r="N1065">
        <f>'Previous Trades Import_OMS Quer'!N1065</f>
        <v>0</v>
      </c>
      <c r="O1065" t="str">
        <f>CLEAN('Previous Trades Import_OMS Quer'!O1065)</f>
        <v/>
      </c>
      <c r="Q1065" s="25">
        <f t="shared" si="32"/>
        <v>0</v>
      </c>
      <c r="R1065" s="25" t="e">
        <f>VLOOKUP(O1065,'Currency Balance'!$O$3:$Q$32,3,0)</f>
        <v>#N/A</v>
      </c>
      <c r="S1065" t="e">
        <f t="shared" si="33"/>
        <v>#N/A</v>
      </c>
    </row>
    <row r="1066" spans="1:19">
      <c r="A1066">
        <f>'Previous Trades Import_OMS Quer'!A1066</f>
        <v>0</v>
      </c>
      <c r="B1066">
        <f>'Previous Trades Import_OMS Quer'!B1066</f>
        <v>0</v>
      </c>
      <c r="C1066" s="22">
        <f>'Previous Trades Import_OMS Quer'!C1066</f>
        <v>0</v>
      </c>
      <c r="D1066">
        <f>'Previous Trades Import_OMS Quer'!D1066</f>
        <v>0</v>
      </c>
      <c r="E1066" s="22">
        <f>'Previous Trades Import_OMS Quer'!E1066</f>
        <v>0</v>
      </c>
      <c r="F1066">
        <f>'Previous Trades Import_OMS Quer'!F1066</f>
        <v>0</v>
      </c>
      <c r="G1066">
        <f>'Previous Trades Import_OMS Quer'!G1066</f>
        <v>0</v>
      </c>
      <c r="H1066">
        <f>'Previous Trades Import_OMS Quer'!H1066</f>
        <v>0</v>
      </c>
      <c r="I1066">
        <f>'Previous Trades Import_OMS Quer'!I1066</f>
        <v>0</v>
      </c>
      <c r="J1066">
        <f>'Previous Trades Import_OMS Quer'!J1066</f>
        <v>0</v>
      </c>
      <c r="K1066">
        <f>'Previous Trades Import_OMS Quer'!K1066</f>
        <v>0</v>
      </c>
      <c r="L1066">
        <f>'Previous Trades Import_OMS Quer'!L1066</f>
        <v>0</v>
      </c>
      <c r="M1066">
        <f>'Previous Trades Import_OMS Quer'!M1066</f>
        <v>0</v>
      </c>
      <c r="N1066">
        <f>'Previous Trades Import_OMS Quer'!N1066</f>
        <v>0</v>
      </c>
      <c r="O1066" t="str">
        <f>CLEAN('Previous Trades Import_OMS Quer'!O1066)</f>
        <v/>
      </c>
      <c r="Q1066" s="25">
        <f t="shared" si="32"/>
        <v>0</v>
      </c>
      <c r="R1066" s="25" t="e">
        <f>VLOOKUP(O1066,'Currency Balance'!$O$3:$Q$32,3,0)</f>
        <v>#N/A</v>
      </c>
      <c r="S1066" t="e">
        <f t="shared" si="33"/>
        <v>#N/A</v>
      </c>
    </row>
    <row r="1067" spans="1:19">
      <c r="A1067">
        <f>'Previous Trades Import_OMS Quer'!A1067</f>
        <v>0</v>
      </c>
      <c r="B1067">
        <f>'Previous Trades Import_OMS Quer'!B1067</f>
        <v>0</v>
      </c>
      <c r="C1067" s="22">
        <f>'Previous Trades Import_OMS Quer'!C1067</f>
        <v>0</v>
      </c>
      <c r="D1067">
        <f>'Previous Trades Import_OMS Quer'!D1067</f>
        <v>0</v>
      </c>
      <c r="E1067" s="22">
        <f>'Previous Trades Import_OMS Quer'!E1067</f>
        <v>0</v>
      </c>
      <c r="F1067">
        <f>'Previous Trades Import_OMS Quer'!F1067</f>
        <v>0</v>
      </c>
      <c r="G1067">
        <f>'Previous Trades Import_OMS Quer'!G1067</f>
        <v>0</v>
      </c>
      <c r="H1067">
        <f>'Previous Trades Import_OMS Quer'!H1067</f>
        <v>0</v>
      </c>
      <c r="I1067">
        <f>'Previous Trades Import_OMS Quer'!I1067</f>
        <v>0</v>
      </c>
      <c r="J1067">
        <f>'Previous Trades Import_OMS Quer'!J1067</f>
        <v>0</v>
      </c>
      <c r="K1067">
        <f>'Previous Trades Import_OMS Quer'!K1067</f>
        <v>0</v>
      </c>
      <c r="L1067">
        <f>'Previous Trades Import_OMS Quer'!L1067</f>
        <v>0</v>
      </c>
      <c r="M1067">
        <f>'Previous Trades Import_OMS Quer'!M1067</f>
        <v>0</v>
      </c>
      <c r="N1067">
        <f>'Previous Trades Import_OMS Quer'!N1067</f>
        <v>0</v>
      </c>
      <c r="O1067" t="str">
        <f>CLEAN('Previous Trades Import_OMS Quer'!O1067)</f>
        <v/>
      </c>
      <c r="Q1067" s="25">
        <f t="shared" si="32"/>
        <v>0</v>
      </c>
      <c r="R1067" s="25" t="e">
        <f>VLOOKUP(O1067,'Currency Balance'!$O$3:$Q$32,3,0)</f>
        <v>#N/A</v>
      </c>
      <c r="S1067" t="e">
        <f t="shared" si="33"/>
        <v>#N/A</v>
      </c>
    </row>
    <row r="1068" spans="1:19">
      <c r="A1068">
        <f>'Previous Trades Import_OMS Quer'!A1068</f>
        <v>0</v>
      </c>
      <c r="B1068">
        <f>'Previous Trades Import_OMS Quer'!B1068</f>
        <v>0</v>
      </c>
      <c r="C1068" s="22">
        <f>'Previous Trades Import_OMS Quer'!C1068</f>
        <v>0</v>
      </c>
      <c r="D1068">
        <f>'Previous Trades Import_OMS Quer'!D1068</f>
        <v>0</v>
      </c>
      <c r="E1068" s="22">
        <f>'Previous Trades Import_OMS Quer'!E1068</f>
        <v>0</v>
      </c>
      <c r="F1068">
        <f>'Previous Trades Import_OMS Quer'!F1068</f>
        <v>0</v>
      </c>
      <c r="G1068">
        <f>'Previous Trades Import_OMS Quer'!G1068</f>
        <v>0</v>
      </c>
      <c r="H1068">
        <f>'Previous Trades Import_OMS Quer'!H1068</f>
        <v>0</v>
      </c>
      <c r="I1068">
        <f>'Previous Trades Import_OMS Quer'!I1068</f>
        <v>0</v>
      </c>
      <c r="J1068">
        <f>'Previous Trades Import_OMS Quer'!J1068</f>
        <v>0</v>
      </c>
      <c r="K1068">
        <f>'Previous Trades Import_OMS Quer'!K1068</f>
        <v>0</v>
      </c>
      <c r="L1068">
        <f>'Previous Trades Import_OMS Quer'!L1068</f>
        <v>0</v>
      </c>
      <c r="M1068">
        <f>'Previous Trades Import_OMS Quer'!M1068</f>
        <v>0</v>
      </c>
      <c r="N1068">
        <f>'Previous Trades Import_OMS Quer'!N1068</f>
        <v>0</v>
      </c>
      <c r="O1068" t="str">
        <f>CLEAN('Previous Trades Import_OMS Quer'!O1068)</f>
        <v/>
      </c>
      <c r="Q1068" s="25">
        <f t="shared" si="32"/>
        <v>0</v>
      </c>
      <c r="R1068" s="25" t="e">
        <f>VLOOKUP(O1068,'Currency Balance'!$O$3:$Q$32,3,0)</f>
        <v>#N/A</v>
      </c>
      <c r="S1068" t="e">
        <f t="shared" si="33"/>
        <v>#N/A</v>
      </c>
    </row>
    <row r="1069" spans="1:19">
      <c r="A1069">
        <f>'Previous Trades Import_OMS Quer'!A1069</f>
        <v>0</v>
      </c>
      <c r="B1069">
        <f>'Previous Trades Import_OMS Quer'!B1069</f>
        <v>0</v>
      </c>
      <c r="C1069" s="22">
        <f>'Previous Trades Import_OMS Quer'!C1069</f>
        <v>0</v>
      </c>
      <c r="D1069">
        <f>'Previous Trades Import_OMS Quer'!D1069</f>
        <v>0</v>
      </c>
      <c r="E1069" s="22">
        <f>'Previous Trades Import_OMS Quer'!E1069</f>
        <v>0</v>
      </c>
      <c r="F1069">
        <f>'Previous Trades Import_OMS Quer'!F1069</f>
        <v>0</v>
      </c>
      <c r="G1069">
        <f>'Previous Trades Import_OMS Quer'!G1069</f>
        <v>0</v>
      </c>
      <c r="H1069">
        <f>'Previous Trades Import_OMS Quer'!H1069</f>
        <v>0</v>
      </c>
      <c r="I1069">
        <f>'Previous Trades Import_OMS Quer'!I1069</f>
        <v>0</v>
      </c>
      <c r="J1069">
        <f>'Previous Trades Import_OMS Quer'!J1069</f>
        <v>0</v>
      </c>
      <c r="K1069">
        <f>'Previous Trades Import_OMS Quer'!K1069</f>
        <v>0</v>
      </c>
      <c r="L1069">
        <f>'Previous Trades Import_OMS Quer'!L1069</f>
        <v>0</v>
      </c>
      <c r="M1069">
        <f>'Previous Trades Import_OMS Quer'!M1069</f>
        <v>0</v>
      </c>
      <c r="N1069">
        <f>'Previous Trades Import_OMS Quer'!N1069</f>
        <v>0</v>
      </c>
      <c r="O1069" t="str">
        <f>CLEAN('Previous Trades Import_OMS Quer'!O1069)</f>
        <v/>
      </c>
      <c r="Q1069" s="25">
        <f t="shared" si="32"/>
        <v>0</v>
      </c>
      <c r="R1069" s="25" t="e">
        <f>VLOOKUP(O1069,'Currency Balance'!$O$3:$Q$32,3,0)</f>
        <v>#N/A</v>
      </c>
      <c r="S1069" t="e">
        <f t="shared" si="33"/>
        <v>#N/A</v>
      </c>
    </row>
    <row r="1070" spans="1:19">
      <c r="A1070">
        <f>'Previous Trades Import_OMS Quer'!A1070</f>
        <v>0</v>
      </c>
      <c r="B1070">
        <f>'Previous Trades Import_OMS Quer'!B1070</f>
        <v>0</v>
      </c>
      <c r="C1070" s="22">
        <f>'Previous Trades Import_OMS Quer'!C1070</f>
        <v>0</v>
      </c>
      <c r="D1070">
        <f>'Previous Trades Import_OMS Quer'!D1070</f>
        <v>0</v>
      </c>
      <c r="E1070" s="22">
        <f>'Previous Trades Import_OMS Quer'!E1070</f>
        <v>0</v>
      </c>
      <c r="F1070">
        <f>'Previous Trades Import_OMS Quer'!F1070</f>
        <v>0</v>
      </c>
      <c r="G1070">
        <f>'Previous Trades Import_OMS Quer'!G1070</f>
        <v>0</v>
      </c>
      <c r="H1070">
        <f>'Previous Trades Import_OMS Quer'!H1070</f>
        <v>0</v>
      </c>
      <c r="I1070">
        <f>'Previous Trades Import_OMS Quer'!I1070</f>
        <v>0</v>
      </c>
      <c r="J1070">
        <f>'Previous Trades Import_OMS Quer'!J1070</f>
        <v>0</v>
      </c>
      <c r="K1070">
        <f>'Previous Trades Import_OMS Quer'!K1070</f>
        <v>0</v>
      </c>
      <c r="L1070">
        <f>'Previous Trades Import_OMS Quer'!L1070</f>
        <v>0</v>
      </c>
      <c r="M1070">
        <f>'Previous Trades Import_OMS Quer'!M1070</f>
        <v>0</v>
      </c>
      <c r="N1070">
        <f>'Previous Trades Import_OMS Quer'!N1070</f>
        <v>0</v>
      </c>
      <c r="O1070" t="str">
        <f>CLEAN('Previous Trades Import_OMS Quer'!O1070)</f>
        <v/>
      </c>
      <c r="Q1070" s="25">
        <f t="shared" si="32"/>
        <v>0</v>
      </c>
      <c r="R1070" s="25" t="e">
        <f>VLOOKUP(O1070,'Currency Balance'!$O$3:$Q$32,3,0)</f>
        <v>#N/A</v>
      </c>
      <c r="S1070" t="e">
        <f t="shared" si="33"/>
        <v>#N/A</v>
      </c>
    </row>
    <row r="1071" spans="1:19">
      <c r="A1071">
        <f>'Previous Trades Import_OMS Quer'!A1071</f>
        <v>0</v>
      </c>
      <c r="B1071">
        <f>'Previous Trades Import_OMS Quer'!B1071</f>
        <v>0</v>
      </c>
      <c r="C1071" s="22">
        <f>'Previous Trades Import_OMS Quer'!C1071</f>
        <v>0</v>
      </c>
      <c r="D1071">
        <f>'Previous Trades Import_OMS Quer'!D1071</f>
        <v>0</v>
      </c>
      <c r="E1071" s="22">
        <f>'Previous Trades Import_OMS Quer'!E1071</f>
        <v>0</v>
      </c>
      <c r="F1071">
        <f>'Previous Trades Import_OMS Quer'!F1071</f>
        <v>0</v>
      </c>
      <c r="G1071">
        <f>'Previous Trades Import_OMS Quer'!G1071</f>
        <v>0</v>
      </c>
      <c r="H1071">
        <f>'Previous Trades Import_OMS Quer'!H1071</f>
        <v>0</v>
      </c>
      <c r="I1071">
        <f>'Previous Trades Import_OMS Quer'!I1071</f>
        <v>0</v>
      </c>
      <c r="J1071">
        <f>'Previous Trades Import_OMS Quer'!J1071</f>
        <v>0</v>
      </c>
      <c r="K1071">
        <f>'Previous Trades Import_OMS Quer'!K1071</f>
        <v>0</v>
      </c>
      <c r="L1071">
        <f>'Previous Trades Import_OMS Quer'!L1071</f>
        <v>0</v>
      </c>
      <c r="M1071">
        <f>'Previous Trades Import_OMS Quer'!M1071</f>
        <v>0</v>
      </c>
      <c r="N1071">
        <f>'Previous Trades Import_OMS Quer'!N1071</f>
        <v>0</v>
      </c>
      <c r="O1071" t="str">
        <f>CLEAN('Previous Trades Import_OMS Quer'!O1071)</f>
        <v/>
      </c>
      <c r="Q1071" s="25">
        <f t="shared" si="32"/>
        <v>0</v>
      </c>
      <c r="R1071" s="25" t="e">
        <f>VLOOKUP(O1071,'Currency Balance'!$O$3:$Q$32,3,0)</f>
        <v>#N/A</v>
      </c>
      <c r="S1071" t="e">
        <f t="shared" si="33"/>
        <v>#N/A</v>
      </c>
    </row>
    <row r="1072" spans="1:19">
      <c r="A1072">
        <f>'Previous Trades Import_OMS Quer'!A1072</f>
        <v>0</v>
      </c>
      <c r="B1072">
        <f>'Previous Trades Import_OMS Quer'!B1072</f>
        <v>0</v>
      </c>
      <c r="C1072" s="22">
        <f>'Previous Trades Import_OMS Quer'!C1072</f>
        <v>0</v>
      </c>
      <c r="D1072">
        <f>'Previous Trades Import_OMS Quer'!D1072</f>
        <v>0</v>
      </c>
      <c r="E1072" s="22">
        <f>'Previous Trades Import_OMS Quer'!E1072</f>
        <v>0</v>
      </c>
      <c r="F1072">
        <f>'Previous Trades Import_OMS Quer'!F1072</f>
        <v>0</v>
      </c>
      <c r="G1072">
        <f>'Previous Trades Import_OMS Quer'!G1072</f>
        <v>0</v>
      </c>
      <c r="H1072">
        <f>'Previous Trades Import_OMS Quer'!H1072</f>
        <v>0</v>
      </c>
      <c r="I1072">
        <f>'Previous Trades Import_OMS Quer'!I1072</f>
        <v>0</v>
      </c>
      <c r="J1072">
        <f>'Previous Trades Import_OMS Quer'!J1072</f>
        <v>0</v>
      </c>
      <c r="K1072">
        <f>'Previous Trades Import_OMS Quer'!K1072</f>
        <v>0</v>
      </c>
      <c r="L1072">
        <f>'Previous Trades Import_OMS Quer'!L1072</f>
        <v>0</v>
      </c>
      <c r="M1072">
        <f>'Previous Trades Import_OMS Quer'!M1072</f>
        <v>0</v>
      </c>
      <c r="N1072">
        <f>'Previous Trades Import_OMS Quer'!N1072</f>
        <v>0</v>
      </c>
      <c r="O1072" t="str">
        <f>CLEAN('Previous Trades Import_OMS Quer'!O1072)</f>
        <v/>
      </c>
      <c r="Q1072" s="25">
        <f t="shared" si="32"/>
        <v>0</v>
      </c>
      <c r="R1072" s="25" t="e">
        <f>VLOOKUP(O1072,'Currency Balance'!$O$3:$Q$32,3,0)</f>
        <v>#N/A</v>
      </c>
      <c r="S1072" t="e">
        <f t="shared" si="33"/>
        <v>#N/A</v>
      </c>
    </row>
    <row r="1073" spans="1:19">
      <c r="A1073">
        <f>'Previous Trades Import_OMS Quer'!A1073</f>
        <v>0</v>
      </c>
      <c r="B1073">
        <f>'Previous Trades Import_OMS Quer'!B1073</f>
        <v>0</v>
      </c>
      <c r="C1073" s="22">
        <f>'Previous Trades Import_OMS Quer'!C1073</f>
        <v>0</v>
      </c>
      <c r="D1073">
        <f>'Previous Trades Import_OMS Quer'!D1073</f>
        <v>0</v>
      </c>
      <c r="E1073" s="22">
        <f>'Previous Trades Import_OMS Quer'!E1073</f>
        <v>0</v>
      </c>
      <c r="F1073">
        <f>'Previous Trades Import_OMS Quer'!F1073</f>
        <v>0</v>
      </c>
      <c r="G1073">
        <f>'Previous Trades Import_OMS Quer'!G1073</f>
        <v>0</v>
      </c>
      <c r="H1073">
        <f>'Previous Trades Import_OMS Quer'!H1073</f>
        <v>0</v>
      </c>
      <c r="I1073">
        <f>'Previous Trades Import_OMS Quer'!I1073</f>
        <v>0</v>
      </c>
      <c r="J1073">
        <f>'Previous Trades Import_OMS Quer'!J1073</f>
        <v>0</v>
      </c>
      <c r="K1073">
        <f>'Previous Trades Import_OMS Quer'!K1073</f>
        <v>0</v>
      </c>
      <c r="L1073">
        <f>'Previous Trades Import_OMS Quer'!L1073</f>
        <v>0</v>
      </c>
      <c r="M1073">
        <f>'Previous Trades Import_OMS Quer'!M1073</f>
        <v>0</v>
      </c>
      <c r="N1073">
        <f>'Previous Trades Import_OMS Quer'!N1073</f>
        <v>0</v>
      </c>
      <c r="O1073" t="str">
        <f>CLEAN('Previous Trades Import_OMS Quer'!O1073)</f>
        <v/>
      </c>
      <c r="Q1073" s="25">
        <f t="shared" si="32"/>
        <v>0</v>
      </c>
      <c r="R1073" s="25" t="e">
        <f>VLOOKUP(O1073,'Currency Balance'!$O$3:$Q$32,3,0)</f>
        <v>#N/A</v>
      </c>
      <c r="S1073" t="e">
        <f t="shared" si="33"/>
        <v>#N/A</v>
      </c>
    </row>
    <row r="1074" spans="1:19">
      <c r="A1074">
        <f>'Previous Trades Import_OMS Quer'!A1074</f>
        <v>0</v>
      </c>
      <c r="B1074">
        <f>'Previous Trades Import_OMS Quer'!B1074</f>
        <v>0</v>
      </c>
      <c r="C1074" s="22">
        <f>'Previous Trades Import_OMS Quer'!C1074</f>
        <v>0</v>
      </c>
      <c r="D1074">
        <f>'Previous Trades Import_OMS Quer'!D1074</f>
        <v>0</v>
      </c>
      <c r="E1074" s="22">
        <f>'Previous Trades Import_OMS Quer'!E1074</f>
        <v>0</v>
      </c>
      <c r="F1074">
        <f>'Previous Trades Import_OMS Quer'!F1074</f>
        <v>0</v>
      </c>
      <c r="G1074">
        <f>'Previous Trades Import_OMS Quer'!G1074</f>
        <v>0</v>
      </c>
      <c r="H1074">
        <f>'Previous Trades Import_OMS Quer'!H1074</f>
        <v>0</v>
      </c>
      <c r="I1074">
        <f>'Previous Trades Import_OMS Quer'!I1074</f>
        <v>0</v>
      </c>
      <c r="J1074">
        <f>'Previous Trades Import_OMS Quer'!J1074</f>
        <v>0</v>
      </c>
      <c r="K1074">
        <f>'Previous Trades Import_OMS Quer'!K1074</f>
        <v>0</v>
      </c>
      <c r="L1074">
        <f>'Previous Trades Import_OMS Quer'!L1074</f>
        <v>0</v>
      </c>
      <c r="M1074">
        <f>'Previous Trades Import_OMS Quer'!M1074</f>
        <v>0</v>
      </c>
      <c r="N1074">
        <f>'Previous Trades Import_OMS Quer'!N1074</f>
        <v>0</v>
      </c>
      <c r="O1074" t="str">
        <f>CLEAN('Previous Trades Import_OMS Quer'!O1074)</f>
        <v/>
      </c>
      <c r="Q1074" s="25">
        <f t="shared" si="32"/>
        <v>0</v>
      </c>
      <c r="R1074" s="25" t="e">
        <f>VLOOKUP(O1074,'Currency Balance'!$O$3:$Q$32,3,0)</f>
        <v>#N/A</v>
      </c>
      <c r="S1074" t="e">
        <f t="shared" si="33"/>
        <v>#N/A</v>
      </c>
    </row>
    <row r="1075" spans="1:19">
      <c r="A1075">
        <f>'Previous Trades Import_OMS Quer'!A1075</f>
        <v>0</v>
      </c>
      <c r="B1075">
        <f>'Previous Trades Import_OMS Quer'!B1075</f>
        <v>0</v>
      </c>
      <c r="C1075" s="22">
        <f>'Previous Trades Import_OMS Quer'!C1075</f>
        <v>0</v>
      </c>
      <c r="D1075">
        <f>'Previous Trades Import_OMS Quer'!D1075</f>
        <v>0</v>
      </c>
      <c r="E1075" s="22">
        <f>'Previous Trades Import_OMS Quer'!E1075</f>
        <v>0</v>
      </c>
      <c r="F1075">
        <f>'Previous Trades Import_OMS Quer'!F1075</f>
        <v>0</v>
      </c>
      <c r="G1075">
        <f>'Previous Trades Import_OMS Quer'!G1075</f>
        <v>0</v>
      </c>
      <c r="H1075">
        <f>'Previous Trades Import_OMS Quer'!H1075</f>
        <v>0</v>
      </c>
      <c r="I1075">
        <f>'Previous Trades Import_OMS Quer'!I1075</f>
        <v>0</v>
      </c>
      <c r="J1075">
        <f>'Previous Trades Import_OMS Quer'!J1075</f>
        <v>0</v>
      </c>
      <c r="K1075">
        <f>'Previous Trades Import_OMS Quer'!K1075</f>
        <v>0</v>
      </c>
      <c r="L1075">
        <f>'Previous Trades Import_OMS Quer'!L1075</f>
        <v>0</v>
      </c>
      <c r="M1075">
        <f>'Previous Trades Import_OMS Quer'!M1075</f>
        <v>0</v>
      </c>
      <c r="N1075">
        <f>'Previous Trades Import_OMS Quer'!N1075</f>
        <v>0</v>
      </c>
      <c r="O1075" t="str">
        <f>CLEAN('Previous Trades Import_OMS Quer'!O1075)</f>
        <v/>
      </c>
      <c r="Q1075" s="25">
        <f t="shared" si="32"/>
        <v>0</v>
      </c>
      <c r="R1075" s="25" t="e">
        <f>VLOOKUP(O1075,'Currency Balance'!$O$3:$Q$32,3,0)</f>
        <v>#N/A</v>
      </c>
      <c r="S1075" t="e">
        <f t="shared" si="33"/>
        <v>#N/A</v>
      </c>
    </row>
    <row r="1076" spans="1:19">
      <c r="A1076">
        <f>'Previous Trades Import_OMS Quer'!A1076</f>
        <v>0</v>
      </c>
      <c r="B1076">
        <f>'Previous Trades Import_OMS Quer'!B1076</f>
        <v>0</v>
      </c>
      <c r="C1076" s="22">
        <f>'Previous Trades Import_OMS Quer'!C1076</f>
        <v>0</v>
      </c>
      <c r="D1076">
        <f>'Previous Trades Import_OMS Quer'!D1076</f>
        <v>0</v>
      </c>
      <c r="E1076" s="22">
        <f>'Previous Trades Import_OMS Quer'!E1076</f>
        <v>0</v>
      </c>
      <c r="F1076">
        <f>'Previous Trades Import_OMS Quer'!F1076</f>
        <v>0</v>
      </c>
      <c r="G1076">
        <f>'Previous Trades Import_OMS Quer'!G1076</f>
        <v>0</v>
      </c>
      <c r="H1076">
        <f>'Previous Trades Import_OMS Quer'!H1076</f>
        <v>0</v>
      </c>
      <c r="I1076">
        <f>'Previous Trades Import_OMS Quer'!I1076</f>
        <v>0</v>
      </c>
      <c r="J1076">
        <f>'Previous Trades Import_OMS Quer'!J1076</f>
        <v>0</v>
      </c>
      <c r="K1076">
        <f>'Previous Trades Import_OMS Quer'!K1076</f>
        <v>0</v>
      </c>
      <c r="L1076">
        <f>'Previous Trades Import_OMS Quer'!L1076</f>
        <v>0</v>
      </c>
      <c r="M1076">
        <f>'Previous Trades Import_OMS Quer'!M1076</f>
        <v>0</v>
      </c>
      <c r="N1076">
        <f>'Previous Trades Import_OMS Quer'!N1076</f>
        <v>0</v>
      </c>
      <c r="O1076" t="str">
        <f>CLEAN('Previous Trades Import_OMS Quer'!O1076)</f>
        <v/>
      </c>
      <c r="Q1076" s="25">
        <f t="shared" si="32"/>
        <v>0</v>
      </c>
      <c r="R1076" s="25" t="e">
        <f>VLOOKUP(O1076,'Currency Balance'!$O$3:$Q$32,3,0)</f>
        <v>#N/A</v>
      </c>
      <c r="S1076" t="e">
        <f t="shared" si="33"/>
        <v>#N/A</v>
      </c>
    </row>
    <row r="1077" spans="1:19">
      <c r="A1077">
        <f>'Previous Trades Import_OMS Quer'!A1077</f>
        <v>0</v>
      </c>
      <c r="B1077">
        <f>'Previous Trades Import_OMS Quer'!B1077</f>
        <v>0</v>
      </c>
      <c r="C1077" s="22">
        <f>'Previous Trades Import_OMS Quer'!C1077</f>
        <v>0</v>
      </c>
      <c r="D1077">
        <f>'Previous Trades Import_OMS Quer'!D1077</f>
        <v>0</v>
      </c>
      <c r="E1077" s="22">
        <f>'Previous Trades Import_OMS Quer'!E1077</f>
        <v>0</v>
      </c>
      <c r="F1077">
        <f>'Previous Trades Import_OMS Quer'!F1077</f>
        <v>0</v>
      </c>
      <c r="G1077">
        <f>'Previous Trades Import_OMS Quer'!G1077</f>
        <v>0</v>
      </c>
      <c r="H1077">
        <f>'Previous Trades Import_OMS Quer'!H1077</f>
        <v>0</v>
      </c>
      <c r="I1077">
        <f>'Previous Trades Import_OMS Quer'!I1077</f>
        <v>0</v>
      </c>
      <c r="J1077">
        <f>'Previous Trades Import_OMS Quer'!J1077</f>
        <v>0</v>
      </c>
      <c r="K1077">
        <f>'Previous Trades Import_OMS Quer'!K1077</f>
        <v>0</v>
      </c>
      <c r="L1077">
        <f>'Previous Trades Import_OMS Quer'!L1077</f>
        <v>0</v>
      </c>
      <c r="M1077">
        <f>'Previous Trades Import_OMS Quer'!M1077</f>
        <v>0</v>
      </c>
      <c r="N1077">
        <f>'Previous Trades Import_OMS Quer'!N1077</f>
        <v>0</v>
      </c>
      <c r="O1077" t="str">
        <f>CLEAN('Previous Trades Import_OMS Quer'!O1077)</f>
        <v/>
      </c>
      <c r="Q1077" s="25">
        <f t="shared" si="32"/>
        <v>0</v>
      </c>
      <c r="R1077" s="25" t="e">
        <f>VLOOKUP(O1077,'Currency Balance'!$O$3:$Q$32,3,0)</f>
        <v>#N/A</v>
      </c>
      <c r="S1077" t="e">
        <f t="shared" si="33"/>
        <v>#N/A</v>
      </c>
    </row>
    <row r="1078" spans="1:19">
      <c r="A1078">
        <f>'Previous Trades Import_OMS Quer'!A1078</f>
        <v>0</v>
      </c>
      <c r="B1078">
        <f>'Previous Trades Import_OMS Quer'!B1078</f>
        <v>0</v>
      </c>
      <c r="C1078" s="22">
        <f>'Previous Trades Import_OMS Quer'!C1078</f>
        <v>0</v>
      </c>
      <c r="D1078">
        <f>'Previous Trades Import_OMS Quer'!D1078</f>
        <v>0</v>
      </c>
      <c r="E1078" s="22">
        <f>'Previous Trades Import_OMS Quer'!E1078</f>
        <v>0</v>
      </c>
      <c r="F1078">
        <f>'Previous Trades Import_OMS Quer'!F1078</f>
        <v>0</v>
      </c>
      <c r="G1078">
        <f>'Previous Trades Import_OMS Quer'!G1078</f>
        <v>0</v>
      </c>
      <c r="H1078">
        <f>'Previous Trades Import_OMS Quer'!H1078</f>
        <v>0</v>
      </c>
      <c r="I1078">
        <f>'Previous Trades Import_OMS Quer'!I1078</f>
        <v>0</v>
      </c>
      <c r="J1078">
        <f>'Previous Trades Import_OMS Quer'!J1078</f>
        <v>0</v>
      </c>
      <c r="K1078">
        <f>'Previous Trades Import_OMS Quer'!K1078</f>
        <v>0</v>
      </c>
      <c r="L1078">
        <f>'Previous Trades Import_OMS Quer'!L1078</f>
        <v>0</v>
      </c>
      <c r="M1078">
        <f>'Previous Trades Import_OMS Quer'!M1078</f>
        <v>0</v>
      </c>
      <c r="N1078">
        <f>'Previous Trades Import_OMS Quer'!N1078</f>
        <v>0</v>
      </c>
      <c r="O1078" t="str">
        <f>CLEAN('Previous Trades Import_OMS Quer'!O1078)</f>
        <v/>
      </c>
      <c r="Q1078" s="25">
        <f t="shared" si="32"/>
        <v>0</v>
      </c>
      <c r="R1078" s="25" t="e">
        <f>VLOOKUP(O1078,'Currency Balance'!$O$3:$Q$32,3,0)</f>
        <v>#N/A</v>
      </c>
      <c r="S1078" t="e">
        <f t="shared" si="33"/>
        <v>#N/A</v>
      </c>
    </row>
    <row r="1079" spans="1:19">
      <c r="A1079">
        <f>'Previous Trades Import_OMS Quer'!A1079</f>
        <v>0</v>
      </c>
      <c r="B1079">
        <f>'Previous Trades Import_OMS Quer'!B1079</f>
        <v>0</v>
      </c>
      <c r="C1079" s="22">
        <f>'Previous Trades Import_OMS Quer'!C1079</f>
        <v>0</v>
      </c>
      <c r="D1079">
        <f>'Previous Trades Import_OMS Quer'!D1079</f>
        <v>0</v>
      </c>
      <c r="E1079" s="22">
        <f>'Previous Trades Import_OMS Quer'!E1079</f>
        <v>0</v>
      </c>
      <c r="F1079">
        <f>'Previous Trades Import_OMS Quer'!F1079</f>
        <v>0</v>
      </c>
      <c r="G1079">
        <f>'Previous Trades Import_OMS Quer'!G1079</f>
        <v>0</v>
      </c>
      <c r="H1079">
        <f>'Previous Trades Import_OMS Quer'!H1079</f>
        <v>0</v>
      </c>
      <c r="I1079">
        <f>'Previous Trades Import_OMS Quer'!I1079</f>
        <v>0</v>
      </c>
      <c r="J1079">
        <f>'Previous Trades Import_OMS Quer'!J1079</f>
        <v>0</v>
      </c>
      <c r="K1079">
        <f>'Previous Trades Import_OMS Quer'!K1079</f>
        <v>0</v>
      </c>
      <c r="L1079">
        <f>'Previous Trades Import_OMS Quer'!L1079</f>
        <v>0</v>
      </c>
      <c r="M1079">
        <f>'Previous Trades Import_OMS Quer'!M1079</f>
        <v>0</v>
      </c>
      <c r="N1079">
        <f>'Previous Trades Import_OMS Quer'!N1079</f>
        <v>0</v>
      </c>
      <c r="O1079" t="str">
        <f>CLEAN('Previous Trades Import_OMS Quer'!O1079)</f>
        <v/>
      </c>
      <c r="Q1079" s="25">
        <f t="shared" si="32"/>
        <v>0</v>
      </c>
      <c r="R1079" s="25" t="e">
        <f>VLOOKUP(O1079,'Currency Balance'!$O$3:$Q$32,3,0)</f>
        <v>#N/A</v>
      </c>
      <c r="S1079" t="e">
        <f t="shared" si="33"/>
        <v>#N/A</v>
      </c>
    </row>
    <row r="1080" spans="1:19">
      <c r="A1080">
        <f>'Previous Trades Import_OMS Quer'!A1080</f>
        <v>0</v>
      </c>
      <c r="B1080">
        <f>'Previous Trades Import_OMS Quer'!B1080</f>
        <v>0</v>
      </c>
      <c r="C1080" s="22">
        <f>'Previous Trades Import_OMS Quer'!C1080</f>
        <v>0</v>
      </c>
      <c r="D1080">
        <f>'Previous Trades Import_OMS Quer'!D1080</f>
        <v>0</v>
      </c>
      <c r="E1080" s="22">
        <f>'Previous Trades Import_OMS Quer'!E1080</f>
        <v>0</v>
      </c>
      <c r="F1080">
        <f>'Previous Trades Import_OMS Quer'!F1080</f>
        <v>0</v>
      </c>
      <c r="G1080">
        <f>'Previous Trades Import_OMS Quer'!G1080</f>
        <v>0</v>
      </c>
      <c r="H1080">
        <f>'Previous Trades Import_OMS Quer'!H1080</f>
        <v>0</v>
      </c>
      <c r="I1080">
        <f>'Previous Trades Import_OMS Quer'!I1080</f>
        <v>0</v>
      </c>
      <c r="J1080">
        <f>'Previous Trades Import_OMS Quer'!J1080</f>
        <v>0</v>
      </c>
      <c r="K1080">
        <f>'Previous Trades Import_OMS Quer'!K1080</f>
        <v>0</v>
      </c>
      <c r="L1080">
        <f>'Previous Trades Import_OMS Quer'!L1080</f>
        <v>0</v>
      </c>
      <c r="M1080">
        <f>'Previous Trades Import_OMS Quer'!M1080</f>
        <v>0</v>
      </c>
      <c r="N1080">
        <f>'Previous Trades Import_OMS Quer'!N1080</f>
        <v>0</v>
      </c>
      <c r="O1080" t="str">
        <f>CLEAN('Previous Trades Import_OMS Quer'!O1080)</f>
        <v/>
      </c>
      <c r="Q1080" s="25">
        <f t="shared" si="32"/>
        <v>0</v>
      </c>
      <c r="R1080" s="25" t="e">
        <f>VLOOKUP(O1080,'Currency Balance'!$O$3:$Q$32,3,0)</f>
        <v>#N/A</v>
      </c>
      <c r="S1080" t="e">
        <f t="shared" si="33"/>
        <v>#N/A</v>
      </c>
    </row>
    <row r="1081" spans="1:19">
      <c r="A1081">
        <f>'Previous Trades Import_OMS Quer'!A1081</f>
        <v>0</v>
      </c>
      <c r="B1081">
        <f>'Previous Trades Import_OMS Quer'!B1081</f>
        <v>0</v>
      </c>
      <c r="C1081" s="22">
        <f>'Previous Trades Import_OMS Quer'!C1081</f>
        <v>0</v>
      </c>
      <c r="D1081">
        <f>'Previous Trades Import_OMS Quer'!D1081</f>
        <v>0</v>
      </c>
      <c r="E1081" s="22">
        <f>'Previous Trades Import_OMS Quer'!E1081</f>
        <v>0</v>
      </c>
      <c r="F1081">
        <f>'Previous Trades Import_OMS Quer'!F1081</f>
        <v>0</v>
      </c>
      <c r="G1081">
        <f>'Previous Trades Import_OMS Quer'!G1081</f>
        <v>0</v>
      </c>
      <c r="H1081">
        <f>'Previous Trades Import_OMS Quer'!H1081</f>
        <v>0</v>
      </c>
      <c r="I1081">
        <f>'Previous Trades Import_OMS Quer'!I1081</f>
        <v>0</v>
      </c>
      <c r="J1081">
        <f>'Previous Trades Import_OMS Quer'!J1081</f>
        <v>0</v>
      </c>
      <c r="K1081">
        <f>'Previous Trades Import_OMS Quer'!K1081</f>
        <v>0</v>
      </c>
      <c r="L1081">
        <f>'Previous Trades Import_OMS Quer'!L1081</f>
        <v>0</v>
      </c>
      <c r="M1081">
        <f>'Previous Trades Import_OMS Quer'!M1081</f>
        <v>0</v>
      </c>
      <c r="N1081">
        <f>'Previous Trades Import_OMS Quer'!N1081</f>
        <v>0</v>
      </c>
      <c r="O1081" t="str">
        <f>CLEAN('Previous Trades Import_OMS Quer'!O1081)</f>
        <v/>
      </c>
      <c r="Q1081" s="25">
        <f t="shared" si="32"/>
        <v>0</v>
      </c>
      <c r="R1081" s="25" t="e">
        <f>VLOOKUP(O1081,'Currency Balance'!$O$3:$Q$32,3,0)</f>
        <v>#N/A</v>
      </c>
      <c r="S1081" t="e">
        <f t="shared" si="33"/>
        <v>#N/A</v>
      </c>
    </row>
    <row r="1082" spans="1:19">
      <c r="A1082">
        <f>'Previous Trades Import_OMS Quer'!A1082</f>
        <v>0</v>
      </c>
      <c r="B1082">
        <f>'Previous Trades Import_OMS Quer'!B1082</f>
        <v>0</v>
      </c>
      <c r="C1082" s="22">
        <f>'Previous Trades Import_OMS Quer'!C1082</f>
        <v>0</v>
      </c>
      <c r="D1082">
        <f>'Previous Trades Import_OMS Quer'!D1082</f>
        <v>0</v>
      </c>
      <c r="E1082" s="22">
        <f>'Previous Trades Import_OMS Quer'!E1082</f>
        <v>0</v>
      </c>
      <c r="F1082">
        <f>'Previous Trades Import_OMS Quer'!F1082</f>
        <v>0</v>
      </c>
      <c r="G1082">
        <f>'Previous Trades Import_OMS Quer'!G1082</f>
        <v>0</v>
      </c>
      <c r="H1082">
        <f>'Previous Trades Import_OMS Quer'!H1082</f>
        <v>0</v>
      </c>
      <c r="I1082">
        <f>'Previous Trades Import_OMS Quer'!I1082</f>
        <v>0</v>
      </c>
      <c r="J1082">
        <f>'Previous Trades Import_OMS Quer'!J1082</f>
        <v>0</v>
      </c>
      <c r="K1082">
        <f>'Previous Trades Import_OMS Quer'!K1082</f>
        <v>0</v>
      </c>
      <c r="L1082">
        <f>'Previous Trades Import_OMS Quer'!L1082</f>
        <v>0</v>
      </c>
      <c r="M1082">
        <f>'Previous Trades Import_OMS Quer'!M1082</f>
        <v>0</v>
      </c>
      <c r="N1082">
        <f>'Previous Trades Import_OMS Quer'!N1082</f>
        <v>0</v>
      </c>
      <c r="O1082" t="str">
        <f>CLEAN('Previous Trades Import_OMS Quer'!O1082)</f>
        <v/>
      </c>
      <c r="Q1082" s="25">
        <f t="shared" si="32"/>
        <v>0</v>
      </c>
      <c r="R1082" s="25" t="e">
        <f>VLOOKUP(O1082,'Currency Balance'!$O$3:$Q$32,3,0)</f>
        <v>#N/A</v>
      </c>
      <c r="S1082" t="e">
        <f t="shared" si="33"/>
        <v>#N/A</v>
      </c>
    </row>
    <row r="1083" spans="1:19">
      <c r="A1083">
        <f>'Previous Trades Import_OMS Quer'!A1083</f>
        <v>0</v>
      </c>
      <c r="B1083">
        <f>'Previous Trades Import_OMS Quer'!B1083</f>
        <v>0</v>
      </c>
      <c r="C1083" s="22">
        <f>'Previous Trades Import_OMS Quer'!C1083</f>
        <v>0</v>
      </c>
      <c r="D1083">
        <f>'Previous Trades Import_OMS Quer'!D1083</f>
        <v>0</v>
      </c>
      <c r="E1083" s="22">
        <f>'Previous Trades Import_OMS Quer'!E1083</f>
        <v>0</v>
      </c>
      <c r="F1083">
        <f>'Previous Trades Import_OMS Quer'!F1083</f>
        <v>0</v>
      </c>
      <c r="G1083">
        <f>'Previous Trades Import_OMS Quer'!G1083</f>
        <v>0</v>
      </c>
      <c r="H1083">
        <f>'Previous Trades Import_OMS Quer'!H1083</f>
        <v>0</v>
      </c>
      <c r="I1083">
        <f>'Previous Trades Import_OMS Quer'!I1083</f>
        <v>0</v>
      </c>
      <c r="J1083">
        <f>'Previous Trades Import_OMS Quer'!J1083</f>
        <v>0</v>
      </c>
      <c r="K1083">
        <f>'Previous Trades Import_OMS Quer'!K1083</f>
        <v>0</v>
      </c>
      <c r="L1083">
        <f>'Previous Trades Import_OMS Quer'!L1083</f>
        <v>0</v>
      </c>
      <c r="M1083">
        <f>'Previous Trades Import_OMS Quer'!M1083</f>
        <v>0</v>
      </c>
      <c r="N1083">
        <f>'Previous Trades Import_OMS Quer'!N1083</f>
        <v>0</v>
      </c>
      <c r="O1083" t="str">
        <f>CLEAN('Previous Trades Import_OMS Quer'!O1083)</f>
        <v/>
      </c>
      <c r="Q1083" s="25">
        <f t="shared" si="32"/>
        <v>0</v>
      </c>
      <c r="R1083" s="25" t="e">
        <f>VLOOKUP(O1083,'Currency Balance'!$O$3:$Q$32,3,0)</f>
        <v>#N/A</v>
      </c>
      <c r="S1083" t="e">
        <f t="shared" si="33"/>
        <v>#N/A</v>
      </c>
    </row>
    <row r="1084" spans="1:19">
      <c r="A1084">
        <f>'Previous Trades Import_OMS Quer'!A1084</f>
        <v>0</v>
      </c>
      <c r="B1084">
        <f>'Previous Trades Import_OMS Quer'!B1084</f>
        <v>0</v>
      </c>
      <c r="C1084" s="22">
        <f>'Previous Trades Import_OMS Quer'!C1084</f>
        <v>0</v>
      </c>
      <c r="D1084">
        <f>'Previous Trades Import_OMS Quer'!D1084</f>
        <v>0</v>
      </c>
      <c r="E1084" s="22">
        <f>'Previous Trades Import_OMS Quer'!E1084</f>
        <v>0</v>
      </c>
      <c r="F1084">
        <f>'Previous Trades Import_OMS Quer'!F1084</f>
        <v>0</v>
      </c>
      <c r="G1084">
        <f>'Previous Trades Import_OMS Quer'!G1084</f>
        <v>0</v>
      </c>
      <c r="H1084">
        <f>'Previous Trades Import_OMS Quer'!H1084</f>
        <v>0</v>
      </c>
      <c r="I1084">
        <f>'Previous Trades Import_OMS Quer'!I1084</f>
        <v>0</v>
      </c>
      <c r="J1084">
        <f>'Previous Trades Import_OMS Quer'!J1084</f>
        <v>0</v>
      </c>
      <c r="K1084">
        <f>'Previous Trades Import_OMS Quer'!K1084</f>
        <v>0</v>
      </c>
      <c r="L1084">
        <f>'Previous Trades Import_OMS Quer'!L1084</f>
        <v>0</v>
      </c>
      <c r="M1084">
        <f>'Previous Trades Import_OMS Quer'!M1084</f>
        <v>0</v>
      </c>
      <c r="N1084">
        <f>'Previous Trades Import_OMS Quer'!N1084</f>
        <v>0</v>
      </c>
      <c r="O1084" t="str">
        <f>CLEAN('Previous Trades Import_OMS Quer'!O1084)</f>
        <v/>
      </c>
      <c r="Q1084" s="25">
        <f t="shared" si="32"/>
        <v>0</v>
      </c>
      <c r="R1084" s="25" t="e">
        <f>VLOOKUP(O1084,'Currency Balance'!$O$3:$Q$32,3,0)</f>
        <v>#N/A</v>
      </c>
      <c r="S1084" t="e">
        <f t="shared" si="33"/>
        <v>#N/A</v>
      </c>
    </row>
    <row r="1085" spans="1:19">
      <c r="A1085">
        <f>'Previous Trades Import_OMS Quer'!A1085</f>
        <v>0</v>
      </c>
      <c r="B1085">
        <f>'Previous Trades Import_OMS Quer'!B1085</f>
        <v>0</v>
      </c>
      <c r="C1085" s="22">
        <f>'Previous Trades Import_OMS Quer'!C1085</f>
        <v>0</v>
      </c>
      <c r="D1085">
        <f>'Previous Trades Import_OMS Quer'!D1085</f>
        <v>0</v>
      </c>
      <c r="E1085" s="22">
        <f>'Previous Trades Import_OMS Quer'!E1085</f>
        <v>0</v>
      </c>
      <c r="F1085">
        <f>'Previous Trades Import_OMS Quer'!F1085</f>
        <v>0</v>
      </c>
      <c r="G1085">
        <f>'Previous Trades Import_OMS Quer'!G1085</f>
        <v>0</v>
      </c>
      <c r="H1085">
        <f>'Previous Trades Import_OMS Quer'!H1085</f>
        <v>0</v>
      </c>
      <c r="I1085">
        <f>'Previous Trades Import_OMS Quer'!I1085</f>
        <v>0</v>
      </c>
      <c r="J1085">
        <f>'Previous Trades Import_OMS Quer'!J1085</f>
        <v>0</v>
      </c>
      <c r="K1085">
        <f>'Previous Trades Import_OMS Quer'!K1085</f>
        <v>0</v>
      </c>
      <c r="L1085">
        <f>'Previous Trades Import_OMS Quer'!L1085</f>
        <v>0</v>
      </c>
      <c r="M1085">
        <f>'Previous Trades Import_OMS Quer'!M1085</f>
        <v>0</v>
      </c>
      <c r="N1085">
        <f>'Previous Trades Import_OMS Quer'!N1085</f>
        <v>0</v>
      </c>
      <c r="O1085" t="str">
        <f>CLEAN('Previous Trades Import_OMS Quer'!O1085)</f>
        <v/>
      </c>
      <c r="Q1085" s="25">
        <f t="shared" si="32"/>
        <v>0</v>
      </c>
      <c r="R1085" s="25" t="e">
        <f>VLOOKUP(O1085,'Currency Balance'!$O$3:$Q$32,3,0)</f>
        <v>#N/A</v>
      </c>
      <c r="S1085" t="e">
        <f t="shared" si="33"/>
        <v>#N/A</v>
      </c>
    </row>
    <row r="1086" spans="1:19">
      <c r="A1086">
        <f>'Previous Trades Import_OMS Quer'!A1086</f>
        <v>0</v>
      </c>
      <c r="B1086">
        <f>'Previous Trades Import_OMS Quer'!B1086</f>
        <v>0</v>
      </c>
      <c r="C1086" s="22">
        <f>'Previous Trades Import_OMS Quer'!C1086</f>
        <v>0</v>
      </c>
      <c r="D1086">
        <f>'Previous Trades Import_OMS Quer'!D1086</f>
        <v>0</v>
      </c>
      <c r="E1086" s="22">
        <f>'Previous Trades Import_OMS Quer'!E1086</f>
        <v>0</v>
      </c>
      <c r="F1086">
        <f>'Previous Trades Import_OMS Quer'!F1086</f>
        <v>0</v>
      </c>
      <c r="G1086">
        <f>'Previous Trades Import_OMS Quer'!G1086</f>
        <v>0</v>
      </c>
      <c r="H1086">
        <f>'Previous Trades Import_OMS Quer'!H1086</f>
        <v>0</v>
      </c>
      <c r="I1086">
        <f>'Previous Trades Import_OMS Quer'!I1086</f>
        <v>0</v>
      </c>
      <c r="J1086">
        <f>'Previous Trades Import_OMS Quer'!J1086</f>
        <v>0</v>
      </c>
      <c r="K1086">
        <f>'Previous Trades Import_OMS Quer'!K1086</f>
        <v>0</v>
      </c>
      <c r="L1086">
        <f>'Previous Trades Import_OMS Quer'!L1086</f>
        <v>0</v>
      </c>
      <c r="M1086">
        <f>'Previous Trades Import_OMS Quer'!M1086</f>
        <v>0</v>
      </c>
      <c r="N1086">
        <f>'Previous Trades Import_OMS Quer'!N1086</f>
        <v>0</v>
      </c>
      <c r="O1086" t="str">
        <f>CLEAN('Previous Trades Import_OMS Quer'!O1086)</f>
        <v/>
      </c>
      <c r="Q1086" s="25">
        <f t="shared" si="32"/>
        <v>0</v>
      </c>
      <c r="R1086" s="25" t="e">
        <f>VLOOKUP(O1086,'Currency Balance'!$O$3:$Q$32,3,0)</f>
        <v>#N/A</v>
      </c>
      <c r="S1086" t="e">
        <f t="shared" si="33"/>
        <v>#N/A</v>
      </c>
    </row>
    <row r="1087" spans="1:19">
      <c r="A1087">
        <f>'Previous Trades Import_OMS Quer'!A1087</f>
        <v>0</v>
      </c>
      <c r="B1087">
        <f>'Previous Trades Import_OMS Quer'!B1087</f>
        <v>0</v>
      </c>
      <c r="C1087" s="22">
        <f>'Previous Trades Import_OMS Quer'!C1087</f>
        <v>0</v>
      </c>
      <c r="D1087">
        <f>'Previous Trades Import_OMS Quer'!D1087</f>
        <v>0</v>
      </c>
      <c r="E1087" s="22">
        <f>'Previous Trades Import_OMS Quer'!E1087</f>
        <v>0</v>
      </c>
      <c r="F1087">
        <f>'Previous Trades Import_OMS Quer'!F1087</f>
        <v>0</v>
      </c>
      <c r="G1087">
        <f>'Previous Trades Import_OMS Quer'!G1087</f>
        <v>0</v>
      </c>
      <c r="H1087">
        <f>'Previous Trades Import_OMS Quer'!H1087</f>
        <v>0</v>
      </c>
      <c r="I1087">
        <f>'Previous Trades Import_OMS Quer'!I1087</f>
        <v>0</v>
      </c>
      <c r="J1087">
        <f>'Previous Trades Import_OMS Quer'!J1087</f>
        <v>0</v>
      </c>
      <c r="K1087">
        <f>'Previous Trades Import_OMS Quer'!K1087</f>
        <v>0</v>
      </c>
      <c r="L1087">
        <f>'Previous Trades Import_OMS Quer'!L1087</f>
        <v>0</v>
      </c>
      <c r="M1087">
        <f>'Previous Trades Import_OMS Quer'!M1087</f>
        <v>0</v>
      </c>
      <c r="N1087">
        <f>'Previous Trades Import_OMS Quer'!N1087</f>
        <v>0</v>
      </c>
      <c r="O1087" t="str">
        <f>CLEAN('Previous Trades Import_OMS Quer'!O1087)</f>
        <v/>
      </c>
      <c r="Q1087" s="25">
        <f t="shared" si="32"/>
        <v>0</v>
      </c>
      <c r="R1087" s="25" t="e">
        <f>VLOOKUP(O1087,'Currency Balance'!$O$3:$Q$32,3,0)</f>
        <v>#N/A</v>
      </c>
      <c r="S1087" t="e">
        <f t="shared" si="33"/>
        <v>#N/A</v>
      </c>
    </row>
    <row r="1088" spans="1:19">
      <c r="A1088">
        <f>'Previous Trades Import_OMS Quer'!A1088</f>
        <v>0</v>
      </c>
      <c r="B1088">
        <f>'Previous Trades Import_OMS Quer'!B1088</f>
        <v>0</v>
      </c>
      <c r="C1088" s="22">
        <f>'Previous Trades Import_OMS Quer'!C1088</f>
        <v>0</v>
      </c>
      <c r="D1088">
        <f>'Previous Trades Import_OMS Quer'!D1088</f>
        <v>0</v>
      </c>
      <c r="E1088" s="22">
        <f>'Previous Trades Import_OMS Quer'!E1088</f>
        <v>0</v>
      </c>
      <c r="F1088">
        <f>'Previous Trades Import_OMS Quer'!F1088</f>
        <v>0</v>
      </c>
      <c r="G1088">
        <f>'Previous Trades Import_OMS Quer'!G1088</f>
        <v>0</v>
      </c>
      <c r="H1088">
        <f>'Previous Trades Import_OMS Quer'!H1088</f>
        <v>0</v>
      </c>
      <c r="I1088">
        <f>'Previous Trades Import_OMS Quer'!I1088</f>
        <v>0</v>
      </c>
      <c r="J1088">
        <f>'Previous Trades Import_OMS Quer'!J1088</f>
        <v>0</v>
      </c>
      <c r="K1088">
        <f>'Previous Trades Import_OMS Quer'!K1088</f>
        <v>0</v>
      </c>
      <c r="L1088">
        <f>'Previous Trades Import_OMS Quer'!L1088</f>
        <v>0</v>
      </c>
      <c r="M1088">
        <f>'Previous Trades Import_OMS Quer'!M1088</f>
        <v>0</v>
      </c>
      <c r="N1088">
        <f>'Previous Trades Import_OMS Quer'!N1088</f>
        <v>0</v>
      </c>
      <c r="O1088" t="str">
        <f>CLEAN('Previous Trades Import_OMS Quer'!O1088)</f>
        <v/>
      </c>
      <c r="Q1088" s="25">
        <f t="shared" si="32"/>
        <v>0</v>
      </c>
      <c r="R1088" s="25" t="e">
        <f>VLOOKUP(O1088,'Currency Balance'!$O$3:$Q$32,3,0)</f>
        <v>#N/A</v>
      </c>
      <c r="S1088" t="e">
        <f t="shared" si="33"/>
        <v>#N/A</v>
      </c>
    </row>
    <row r="1089" spans="1:19">
      <c r="A1089">
        <f>'Previous Trades Import_OMS Quer'!A1089</f>
        <v>0</v>
      </c>
      <c r="B1089">
        <f>'Previous Trades Import_OMS Quer'!B1089</f>
        <v>0</v>
      </c>
      <c r="C1089" s="22">
        <f>'Previous Trades Import_OMS Quer'!C1089</f>
        <v>0</v>
      </c>
      <c r="D1089">
        <f>'Previous Trades Import_OMS Quer'!D1089</f>
        <v>0</v>
      </c>
      <c r="E1089" s="22">
        <f>'Previous Trades Import_OMS Quer'!E1089</f>
        <v>0</v>
      </c>
      <c r="F1089">
        <f>'Previous Trades Import_OMS Quer'!F1089</f>
        <v>0</v>
      </c>
      <c r="G1089">
        <f>'Previous Trades Import_OMS Quer'!G1089</f>
        <v>0</v>
      </c>
      <c r="H1089">
        <f>'Previous Trades Import_OMS Quer'!H1089</f>
        <v>0</v>
      </c>
      <c r="I1089">
        <f>'Previous Trades Import_OMS Quer'!I1089</f>
        <v>0</v>
      </c>
      <c r="J1089">
        <f>'Previous Trades Import_OMS Quer'!J1089</f>
        <v>0</v>
      </c>
      <c r="K1089">
        <f>'Previous Trades Import_OMS Quer'!K1089</f>
        <v>0</v>
      </c>
      <c r="L1089">
        <f>'Previous Trades Import_OMS Quer'!L1089</f>
        <v>0</v>
      </c>
      <c r="M1089">
        <f>'Previous Trades Import_OMS Quer'!M1089</f>
        <v>0</v>
      </c>
      <c r="N1089">
        <f>'Previous Trades Import_OMS Quer'!N1089</f>
        <v>0</v>
      </c>
      <c r="O1089" t="str">
        <f>CLEAN('Previous Trades Import_OMS Quer'!O1089)</f>
        <v/>
      </c>
      <c r="Q1089" s="25">
        <f t="shared" si="32"/>
        <v>0</v>
      </c>
      <c r="R1089" s="25" t="e">
        <f>VLOOKUP(O1089,'Currency Balance'!$O$3:$Q$32,3,0)</f>
        <v>#N/A</v>
      </c>
      <c r="S1089" t="e">
        <f t="shared" si="33"/>
        <v>#N/A</v>
      </c>
    </row>
    <row r="1090" spans="1:19">
      <c r="A1090">
        <f>'Previous Trades Import_OMS Quer'!A1090</f>
        <v>0</v>
      </c>
      <c r="B1090">
        <f>'Previous Trades Import_OMS Quer'!B1090</f>
        <v>0</v>
      </c>
      <c r="C1090" s="22">
        <f>'Previous Trades Import_OMS Quer'!C1090</f>
        <v>0</v>
      </c>
      <c r="D1090">
        <f>'Previous Trades Import_OMS Quer'!D1090</f>
        <v>0</v>
      </c>
      <c r="E1090" s="22">
        <f>'Previous Trades Import_OMS Quer'!E1090</f>
        <v>0</v>
      </c>
      <c r="F1090">
        <f>'Previous Trades Import_OMS Quer'!F1090</f>
        <v>0</v>
      </c>
      <c r="G1090">
        <f>'Previous Trades Import_OMS Quer'!G1090</f>
        <v>0</v>
      </c>
      <c r="H1090">
        <f>'Previous Trades Import_OMS Quer'!H1090</f>
        <v>0</v>
      </c>
      <c r="I1090">
        <f>'Previous Trades Import_OMS Quer'!I1090</f>
        <v>0</v>
      </c>
      <c r="J1090">
        <f>'Previous Trades Import_OMS Quer'!J1090</f>
        <v>0</v>
      </c>
      <c r="K1090">
        <f>'Previous Trades Import_OMS Quer'!K1090</f>
        <v>0</v>
      </c>
      <c r="L1090">
        <f>'Previous Trades Import_OMS Quer'!L1090</f>
        <v>0</v>
      </c>
      <c r="M1090">
        <f>'Previous Trades Import_OMS Quer'!M1090</f>
        <v>0</v>
      </c>
      <c r="N1090">
        <f>'Previous Trades Import_OMS Quer'!N1090</f>
        <v>0</v>
      </c>
      <c r="O1090" t="str">
        <f>CLEAN('Previous Trades Import_OMS Quer'!O1090)</f>
        <v/>
      </c>
      <c r="Q1090" s="25">
        <f t="shared" ref="Q1090:Q1153" si="34">IF(G1090="sell",M1090,-M1090)</f>
        <v>0</v>
      </c>
      <c r="R1090" s="25" t="e">
        <f>VLOOKUP(O1090,'Currency Balance'!$O$3:$Q$32,3,0)</f>
        <v>#N/A</v>
      </c>
      <c r="S1090" t="e">
        <f t="shared" ref="S1090:S1153" si="35">Q1090/R1090</f>
        <v>#N/A</v>
      </c>
    </row>
    <row r="1091" spans="1:19">
      <c r="A1091">
        <f>'Previous Trades Import_OMS Quer'!A1091</f>
        <v>0</v>
      </c>
      <c r="B1091">
        <f>'Previous Trades Import_OMS Quer'!B1091</f>
        <v>0</v>
      </c>
      <c r="C1091" s="22">
        <f>'Previous Trades Import_OMS Quer'!C1091</f>
        <v>0</v>
      </c>
      <c r="D1091">
        <f>'Previous Trades Import_OMS Quer'!D1091</f>
        <v>0</v>
      </c>
      <c r="E1091" s="22">
        <f>'Previous Trades Import_OMS Quer'!E1091</f>
        <v>0</v>
      </c>
      <c r="F1091">
        <f>'Previous Trades Import_OMS Quer'!F1091</f>
        <v>0</v>
      </c>
      <c r="G1091">
        <f>'Previous Trades Import_OMS Quer'!G1091</f>
        <v>0</v>
      </c>
      <c r="H1091">
        <f>'Previous Trades Import_OMS Quer'!H1091</f>
        <v>0</v>
      </c>
      <c r="I1091">
        <f>'Previous Trades Import_OMS Quer'!I1091</f>
        <v>0</v>
      </c>
      <c r="J1091">
        <f>'Previous Trades Import_OMS Quer'!J1091</f>
        <v>0</v>
      </c>
      <c r="K1091">
        <f>'Previous Trades Import_OMS Quer'!K1091</f>
        <v>0</v>
      </c>
      <c r="L1091">
        <f>'Previous Trades Import_OMS Quer'!L1091</f>
        <v>0</v>
      </c>
      <c r="M1091">
        <f>'Previous Trades Import_OMS Quer'!M1091</f>
        <v>0</v>
      </c>
      <c r="N1091">
        <f>'Previous Trades Import_OMS Quer'!N1091</f>
        <v>0</v>
      </c>
      <c r="O1091" t="str">
        <f>CLEAN('Previous Trades Import_OMS Quer'!O1091)</f>
        <v/>
      </c>
      <c r="Q1091" s="25">
        <f t="shared" si="34"/>
        <v>0</v>
      </c>
      <c r="R1091" s="25" t="e">
        <f>VLOOKUP(O1091,'Currency Balance'!$O$3:$Q$32,3,0)</f>
        <v>#N/A</v>
      </c>
      <c r="S1091" t="e">
        <f t="shared" si="35"/>
        <v>#N/A</v>
      </c>
    </row>
    <row r="1092" spans="1:19">
      <c r="A1092">
        <f>'Previous Trades Import_OMS Quer'!A1092</f>
        <v>0</v>
      </c>
      <c r="B1092">
        <f>'Previous Trades Import_OMS Quer'!B1092</f>
        <v>0</v>
      </c>
      <c r="C1092" s="22">
        <f>'Previous Trades Import_OMS Quer'!C1092</f>
        <v>0</v>
      </c>
      <c r="D1092">
        <f>'Previous Trades Import_OMS Quer'!D1092</f>
        <v>0</v>
      </c>
      <c r="E1092" s="22">
        <f>'Previous Trades Import_OMS Quer'!E1092</f>
        <v>0</v>
      </c>
      <c r="F1092">
        <f>'Previous Trades Import_OMS Quer'!F1092</f>
        <v>0</v>
      </c>
      <c r="G1092">
        <f>'Previous Trades Import_OMS Quer'!G1092</f>
        <v>0</v>
      </c>
      <c r="H1092">
        <f>'Previous Trades Import_OMS Quer'!H1092</f>
        <v>0</v>
      </c>
      <c r="I1092">
        <f>'Previous Trades Import_OMS Quer'!I1092</f>
        <v>0</v>
      </c>
      <c r="J1092">
        <f>'Previous Trades Import_OMS Quer'!J1092</f>
        <v>0</v>
      </c>
      <c r="K1092">
        <f>'Previous Trades Import_OMS Quer'!K1092</f>
        <v>0</v>
      </c>
      <c r="L1092">
        <f>'Previous Trades Import_OMS Quer'!L1092</f>
        <v>0</v>
      </c>
      <c r="M1092">
        <f>'Previous Trades Import_OMS Quer'!M1092</f>
        <v>0</v>
      </c>
      <c r="N1092">
        <f>'Previous Trades Import_OMS Quer'!N1092</f>
        <v>0</v>
      </c>
      <c r="O1092" t="str">
        <f>CLEAN('Previous Trades Import_OMS Quer'!O1092)</f>
        <v/>
      </c>
      <c r="Q1092" s="25">
        <f t="shared" si="34"/>
        <v>0</v>
      </c>
      <c r="R1092" s="25" t="e">
        <f>VLOOKUP(O1092,'Currency Balance'!$O$3:$Q$32,3,0)</f>
        <v>#N/A</v>
      </c>
      <c r="S1092" t="e">
        <f t="shared" si="35"/>
        <v>#N/A</v>
      </c>
    </row>
    <row r="1093" spans="1:19">
      <c r="A1093">
        <f>'Previous Trades Import_OMS Quer'!A1093</f>
        <v>0</v>
      </c>
      <c r="B1093">
        <f>'Previous Trades Import_OMS Quer'!B1093</f>
        <v>0</v>
      </c>
      <c r="C1093" s="22">
        <f>'Previous Trades Import_OMS Quer'!C1093</f>
        <v>0</v>
      </c>
      <c r="D1093">
        <f>'Previous Trades Import_OMS Quer'!D1093</f>
        <v>0</v>
      </c>
      <c r="E1093" s="22">
        <f>'Previous Trades Import_OMS Quer'!E1093</f>
        <v>0</v>
      </c>
      <c r="F1093">
        <f>'Previous Trades Import_OMS Quer'!F1093</f>
        <v>0</v>
      </c>
      <c r="G1093">
        <f>'Previous Trades Import_OMS Quer'!G1093</f>
        <v>0</v>
      </c>
      <c r="H1093">
        <f>'Previous Trades Import_OMS Quer'!H1093</f>
        <v>0</v>
      </c>
      <c r="I1093">
        <f>'Previous Trades Import_OMS Quer'!I1093</f>
        <v>0</v>
      </c>
      <c r="J1093">
        <f>'Previous Trades Import_OMS Quer'!J1093</f>
        <v>0</v>
      </c>
      <c r="K1093">
        <f>'Previous Trades Import_OMS Quer'!K1093</f>
        <v>0</v>
      </c>
      <c r="L1093">
        <f>'Previous Trades Import_OMS Quer'!L1093</f>
        <v>0</v>
      </c>
      <c r="M1093">
        <f>'Previous Trades Import_OMS Quer'!M1093</f>
        <v>0</v>
      </c>
      <c r="N1093">
        <f>'Previous Trades Import_OMS Quer'!N1093</f>
        <v>0</v>
      </c>
      <c r="O1093" t="str">
        <f>CLEAN('Previous Trades Import_OMS Quer'!O1093)</f>
        <v/>
      </c>
      <c r="Q1093" s="25">
        <f t="shared" si="34"/>
        <v>0</v>
      </c>
      <c r="R1093" s="25" t="e">
        <f>VLOOKUP(O1093,'Currency Balance'!$O$3:$Q$32,3,0)</f>
        <v>#N/A</v>
      </c>
      <c r="S1093" t="e">
        <f t="shared" si="35"/>
        <v>#N/A</v>
      </c>
    </row>
    <row r="1094" spans="1:19">
      <c r="A1094">
        <f>'Previous Trades Import_OMS Quer'!A1094</f>
        <v>0</v>
      </c>
      <c r="B1094">
        <f>'Previous Trades Import_OMS Quer'!B1094</f>
        <v>0</v>
      </c>
      <c r="C1094" s="22">
        <f>'Previous Trades Import_OMS Quer'!C1094</f>
        <v>0</v>
      </c>
      <c r="D1094">
        <f>'Previous Trades Import_OMS Quer'!D1094</f>
        <v>0</v>
      </c>
      <c r="E1094" s="22">
        <f>'Previous Trades Import_OMS Quer'!E1094</f>
        <v>0</v>
      </c>
      <c r="F1094">
        <f>'Previous Trades Import_OMS Quer'!F1094</f>
        <v>0</v>
      </c>
      <c r="G1094">
        <f>'Previous Trades Import_OMS Quer'!G1094</f>
        <v>0</v>
      </c>
      <c r="H1094">
        <f>'Previous Trades Import_OMS Quer'!H1094</f>
        <v>0</v>
      </c>
      <c r="I1094">
        <f>'Previous Trades Import_OMS Quer'!I1094</f>
        <v>0</v>
      </c>
      <c r="J1094">
        <f>'Previous Trades Import_OMS Quer'!J1094</f>
        <v>0</v>
      </c>
      <c r="K1094">
        <f>'Previous Trades Import_OMS Quer'!K1094</f>
        <v>0</v>
      </c>
      <c r="L1094">
        <f>'Previous Trades Import_OMS Quer'!L1094</f>
        <v>0</v>
      </c>
      <c r="M1094">
        <f>'Previous Trades Import_OMS Quer'!M1094</f>
        <v>0</v>
      </c>
      <c r="N1094">
        <f>'Previous Trades Import_OMS Quer'!N1094</f>
        <v>0</v>
      </c>
      <c r="O1094" t="str">
        <f>CLEAN('Previous Trades Import_OMS Quer'!O1094)</f>
        <v/>
      </c>
      <c r="Q1094" s="25">
        <f t="shared" si="34"/>
        <v>0</v>
      </c>
      <c r="R1094" s="25" t="e">
        <f>VLOOKUP(O1094,'Currency Balance'!$O$3:$Q$32,3,0)</f>
        <v>#N/A</v>
      </c>
      <c r="S1094" t="e">
        <f t="shared" si="35"/>
        <v>#N/A</v>
      </c>
    </row>
    <row r="1095" spans="1:19">
      <c r="A1095">
        <f>'Previous Trades Import_OMS Quer'!A1095</f>
        <v>0</v>
      </c>
      <c r="B1095">
        <f>'Previous Trades Import_OMS Quer'!B1095</f>
        <v>0</v>
      </c>
      <c r="C1095" s="22">
        <f>'Previous Trades Import_OMS Quer'!C1095</f>
        <v>0</v>
      </c>
      <c r="D1095">
        <f>'Previous Trades Import_OMS Quer'!D1095</f>
        <v>0</v>
      </c>
      <c r="E1095" s="22">
        <f>'Previous Trades Import_OMS Quer'!E1095</f>
        <v>0</v>
      </c>
      <c r="F1095">
        <f>'Previous Trades Import_OMS Quer'!F1095</f>
        <v>0</v>
      </c>
      <c r="G1095">
        <f>'Previous Trades Import_OMS Quer'!G1095</f>
        <v>0</v>
      </c>
      <c r="H1095">
        <f>'Previous Trades Import_OMS Quer'!H1095</f>
        <v>0</v>
      </c>
      <c r="I1095">
        <f>'Previous Trades Import_OMS Quer'!I1095</f>
        <v>0</v>
      </c>
      <c r="J1095">
        <f>'Previous Trades Import_OMS Quer'!J1095</f>
        <v>0</v>
      </c>
      <c r="K1095">
        <f>'Previous Trades Import_OMS Quer'!K1095</f>
        <v>0</v>
      </c>
      <c r="L1095">
        <f>'Previous Trades Import_OMS Quer'!L1095</f>
        <v>0</v>
      </c>
      <c r="M1095">
        <f>'Previous Trades Import_OMS Quer'!M1095</f>
        <v>0</v>
      </c>
      <c r="N1095">
        <f>'Previous Trades Import_OMS Quer'!N1095</f>
        <v>0</v>
      </c>
      <c r="O1095" t="str">
        <f>CLEAN('Previous Trades Import_OMS Quer'!O1095)</f>
        <v/>
      </c>
      <c r="Q1095" s="25">
        <f t="shared" si="34"/>
        <v>0</v>
      </c>
      <c r="R1095" s="25" t="e">
        <f>VLOOKUP(O1095,'Currency Balance'!$O$3:$Q$32,3,0)</f>
        <v>#N/A</v>
      </c>
      <c r="S1095" t="e">
        <f t="shared" si="35"/>
        <v>#N/A</v>
      </c>
    </row>
    <row r="1096" spans="1:19">
      <c r="A1096">
        <f>'Previous Trades Import_OMS Quer'!A1096</f>
        <v>0</v>
      </c>
      <c r="B1096">
        <f>'Previous Trades Import_OMS Quer'!B1096</f>
        <v>0</v>
      </c>
      <c r="C1096" s="22">
        <f>'Previous Trades Import_OMS Quer'!C1096</f>
        <v>0</v>
      </c>
      <c r="D1096">
        <f>'Previous Trades Import_OMS Quer'!D1096</f>
        <v>0</v>
      </c>
      <c r="E1096" s="22">
        <f>'Previous Trades Import_OMS Quer'!E1096</f>
        <v>0</v>
      </c>
      <c r="F1096">
        <f>'Previous Trades Import_OMS Quer'!F1096</f>
        <v>0</v>
      </c>
      <c r="G1096">
        <f>'Previous Trades Import_OMS Quer'!G1096</f>
        <v>0</v>
      </c>
      <c r="H1096">
        <f>'Previous Trades Import_OMS Quer'!H1096</f>
        <v>0</v>
      </c>
      <c r="I1096">
        <f>'Previous Trades Import_OMS Quer'!I1096</f>
        <v>0</v>
      </c>
      <c r="J1096">
        <f>'Previous Trades Import_OMS Quer'!J1096</f>
        <v>0</v>
      </c>
      <c r="K1096">
        <f>'Previous Trades Import_OMS Quer'!K1096</f>
        <v>0</v>
      </c>
      <c r="L1096">
        <f>'Previous Trades Import_OMS Quer'!L1096</f>
        <v>0</v>
      </c>
      <c r="M1096">
        <f>'Previous Trades Import_OMS Quer'!M1096</f>
        <v>0</v>
      </c>
      <c r="N1096">
        <f>'Previous Trades Import_OMS Quer'!N1096</f>
        <v>0</v>
      </c>
      <c r="O1096" t="str">
        <f>CLEAN('Previous Trades Import_OMS Quer'!O1096)</f>
        <v/>
      </c>
      <c r="Q1096" s="25">
        <f t="shared" si="34"/>
        <v>0</v>
      </c>
      <c r="R1096" s="25" t="e">
        <f>VLOOKUP(O1096,'Currency Balance'!$O$3:$Q$32,3,0)</f>
        <v>#N/A</v>
      </c>
      <c r="S1096" t="e">
        <f t="shared" si="35"/>
        <v>#N/A</v>
      </c>
    </row>
    <row r="1097" spans="1:19">
      <c r="A1097">
        <f>'Previous Trades Import_OMS Quer'!A1097</f>
        <v>0</v>
      </c>
      <c r="B1097">
        <f>'Previous Trades Import_OMS Quer'!B1097</f>
        <v>0</v>
      </c>
      <c r="C1097" s="22">
        <f>'Previous Trades Import_OMS Quer'!C1097</f>
        <v>0</v>
      </c>
      <c r="D1097">
        <f>'Previous Trades Import_OMS Quer'!D1097</f>
        <v>0</v>
      </c>
      <c r="E1097" s="22">
        <f>'Previous Trades Import_OMS Quer'!E1097</f>
        <v>0</v>
      </c>
      <c r="F1097">
        <f>'Previous Trades Import_OMS Quer'!F1097</f>
        <v>0</v>
      </c>
      <c r="G1097">
        <f>'Previous Trades Import_OMS Quer'!G1097</f>
        <v>0</v>
      </c>
      <c r="H1097">
        <f>'Previous Trades Import_OMS Quer'!H1097</f>
        <v>0</v>
      </c>
      <c r="I1097">
        <f>'Previous Trades Import_OMS Quer'!I1097</f>
        <v>0</v>
      </c>
      <c r="J1097">
        <f>'Previous Trades Import_OMS Quer'!J1097</f>
        <v>0</v>
      </c>
      <c r="K1097">
        <f>'Previous Trades Import_OMS Quer'!K1097</f>
        <v>0</v>
      </c>
      <c r="L1097">
        <f>'Previous Trades Import_OMS Quer'!L1097</f>
        <v>0</v>
      </c>
      <c r="M1097">
        <f>'Previous Trades Import_OMS Quer'!M1097</f>
        <v>0</v>
      </c>
      <c r="N1097">
        <f>'Previous Trades Import_OMS Quer'!N1097</f>
        <v>0</v>
      </c>
      <c r="O1097" t="str">
        <f>CLEAN('Previous Trades Import_OMS Quer'!O1097)</f>
        <v/>
      </c>
      <c r="Q1097" s="25">
        <f t="shared" si="34"/>
        <v>0</v>
      </c>
      <c r="R1097" s="25" t="e">
        <f>VLOOKUP(O1097,'Currency Balance'!$O$3:$Q$32,3,0)</f>
        <v>#N/A</v>
      </c>
      <c r="S1097" t="e">
        <f t="shared" si="35"/>
        <v>#N/A</v>
      </c>
    </row>
    <row r="1098" spans="1:19">
      <c r="A1098">
        <f>'Previous Trades Import_OMS Quer'!A1098</f>
        <v>0</v>
      </c>
      <c r="B1098">
        <f>'Previous Trades Import_OMS Quer'!B1098</f>
        <v>0</v>
      </c>
      <c r="C1098" s="22">
        <f>'Previous Trades Import_OMS Quer'!C1098</f>
        <v>0</v>
      </c>
      <c r="D1098">
        <f>'Previous Trades Import_OMS Quer'!D1098</f>
        <v>0</v>
      </c>
      <c r="E1098" s="22">
        <f>'Previous Trades Import_OMS Quer'!E1098</f>
        <v>0</v>
      </c>
      <c r="F1098">
        <f>'Previous Trades Import_OMS Quer'!F1098</f>
        <v>0</v>
      </c>
      <c r="G1098">
        <f>'Previous Trades Import_OMS Quer'!G1098</f>
        <v>0</v>
      </c>
      <c r="H1098">
        <f>'Previous Trades Import_OMS Quer'!H1098</f>
        <v>0</v>
      </c>
      <c r="I1098">
        <f>'Previous Trades Import_OMS Quer'!I1098</f>
        <v>0</v>
      </c>
      <c r="J1098">
        <f>'Previous Trades Import_OMS Quer'!J1098</f>
        <v>0</v>
      </c>
      <c r="K1098">
        <f>'Previous Trades Import_OMS Quer'!K1098</f>
        <v>0</v>
      </c>
      <c r="L1098">
        <f>'Previous Trades Import_OMS Quer'!L1098</f>
        <v>0</v>
      </c>
      <c r="M1098">
        <f>'Previous Trades Import_OMS Quer'!M1098</f>
        <v>0</v>
      </c>
      <c r="N1098">
        <f>'Previous Trades Import_OMS Quer'!N1098</f>
        <v>0</v>
      </c>
      <c r="O1098" t="str">
        <f>CLEAN('Previous Trades Import_OMS Quer'!O1098)</f>
        <v/>
      </c>
      <c r="Q1098" s="25">
        <f t="shared" si="34"/>
        <v>0</v>
      </c>
      <c r="R1098" s="25" t="e">
        <f>VLOOKUP(O1098,'Currency Balance'!$O$3:$Q$32,3,0)</f>
        <v>#N/A</v>
      </c>
      <c r="S1098" t="e">
        <f t="shared" si="35"/>
        <v>#N/A</v>
      </c>
    </row>
    <row r="1099" spans="1:19">
      <c r="A1099">
        <f>'Previous Trades Import_OMS Quer'!A1099</f>
        <v>0</v>
      </c>
      <c r="B1099">
        <f>'Previous Trades Import_OMS Quer'!B1099</f>
        <v>0</v>
      </c>
      <c r="C1099" s="22">
        <f>'Previous Trades Import_OMS Quer'!C1099</f>
        <v>0</v>
      </c>
      <c r="D1099">
        <f>'Previous Trades Import_OMS Quer'!D1099</f>
        <v>0</v>
      </c>
      <c r="E1099" s="22">
        <f>'Previous Trades Import_OMS Quer'!E1099</f>
        <v>0</v>
      </c>
      <c r="F1099">
        <f>'Previous Trades Import_OMS Quer'!F1099</f>
        <v>0</v>
      </c>
      <c r="G1099">
        <f>'Previous Trades Import_OMS Quer'!G1099</f>
        <v>0</v>
      </c>
      <c r="H1099">
        <f>'Previous Trades Import_OMS Quer'!H1099</f>
        <v>0</v>
      </c>
      <c r="I1099">
        <f>'Previous Trades Import_OMS Quer'!I1099</f>
        <v>0</v>
      </c>
      <c r="J1099">
        <f>'Previous Trades Import_OMS Quer'!J1099</f>
        <v>0</v>
      </c>
      <c r="K1099">
        <f>'Previous Trades Import_OMS Quer'!K1099</f>
        <v>0</v>
      </c>
      <c r="L1099">
        <f>'Previous Trades Import_OMS Quer'!L1099</f>
        <v>0</v>
      </c>
      <c r="M1099">
        <f>'Previous Trades Import_OMS Quer'!M1099</f>
        <v>0</v>
      </c>
      <c r="N1099">
        <f>'Previous Trades Import_OMS Quer'!N1099</f>
        <v>0</v>
      </c>
      <c r="O1099" t="str">
        <f>CLEAN('Previous Trades Import_OMS Quer'!O1099)</f>
        <v/>
      </c>
      <c r="Q1099" s="25">
        <f t="shared" si="34"/>
        <v>0</v>
      </c>
      <c r="R1099" s="25" t="e">
        <f>VLOOKUP(O1099,'Currency Balance'!$O$3:$Q$32,3,0)</f>
        <v>#N/A</v>
      </c>
      <c r="S1099" t="e">
        <f t="shared" si="35"/>
        <v>#N/A</v>
      </c>
    </row>
    <row r="1100" spans="1:19">
      <c r="A1100">
        <f>'Previous Trades Import_OMS Quer'!A1100</f>
        <v>0</v>
      </c>
      <c r="B1100">
        <f>'Previous Trades Import_OMS Quer'!B1100</f>
        <v>0</v>
      </c>
      <c r="C1100" s="22">
        <f>'Previous Trades Import_OMS Quer'!C1100</f>
        <v>0</v>
      </c>
      <c r="D1100">
        <f>'Previous Trades Import_OMS Quer'!D1100</f>
        <v>0</v>
      </c>
      <c r="E1100" s="22">
        <f>'Previous Trades Import_OMS Quer'!E1100</f>
        <v>0</v>
      </c>
      <c r="F1100">
        <f>'Previous Trades Import_OMS Quer'!F1100</f>
        <v>0</v>
      </c>
      <c r="G1100">
        <f>'Previous Trades Import_OMS Quer'!G1100</f>
        <v>0</v>
      </c>
      <c r="H1100">
        <f>'Previous Trades Import_OMS Quer'!H1100</f>
        <v>0</v>
      </c>
      <c r="I1100">
        <f>'Previous Trades Import_OMS Quer'!I1100</f>
        <v>0</v>
      </c>
      <c r="J1100">
        <f>'Previous Trades Import_OMS Quer'!J1100</f>
        <v>0</v>
      </c>
      <c r="K1100">
        <f>'Previous Trades Import_OMS Quer'!K1100</f>
        <v>0</v>
      </c>
      <c r="L1100">
        <f>'Previous Trades Import_OMS Quer'!L1100</f>
        <v>0</v>
      </c>
      <c r="M1100">
        <f>'Previous Trades Import_OMS Quer'!M1100</f>
        <v>0</v>
      </c>
      <c r="N1100">
        <f>'Previous Trades Import_OMS Quer'!N1100</f>
        <v>0</v>
      </c>
      <c r="O1100" t="str">
        <f>CLEAN('Previous Trades Import_OMS Quer'!O1100)</f>
        <v/>
      </c>
      <c r="Q1100" s="25">
        <f t="shared" si="34"/>
        <v>0</v>
      </c>
      <c r="R1100" s="25" t="e">
        <f>VLOOKUP(O1100,'Currency Balance'!$O$3:$Q$32,3,0)</f>
        <v>#N/A</v>
      </c>
      <c r="S1100" t="e">
        <f t="shared" si="35"/>
        <v>#N/A</v>
      </c>
    </row>
    <row r="1101" spans="1:19">
      <c r="A1101">
        <f>'Previous Trades Import_OMS Quer'!A1101</f>
        <v>0</v>
      </c>
      <c r="B1101">
        <f>'Previous Trades Import_OMS Quer'!B1101</f>
        <v>0</v>
      </c>
      <c r="C1101" s="22">
        <f>'Previous Trades Import_OMS Quer'!C1101</f>
        <v>0</v>
      </c>
      <c r="D1101">
        <f>'Previous Trades Import_OMS Quer'!D1101</f>
        <v>0</v>
      </c>
      <c r="E1101" s="22">
        <f>'Previous Trades Import_OMS Quer'!E1101</f>
        <v>0</v>
      </c>
      <c r="F1101">
        <f>'Previous Trades Import_OMS Quer'!F1101</f>
        <v>0</v>
      </c>
      <c r="G1101">
        <f>'Previous Trades Import_OMS Quer'!G1101</f>
        <v>0</v>
      </c>
      <c r="H1101">
        <f>'Previous Trades Import_OMS Quer'!H1101</f>
        <v>0</v>
      </c>
      <c r="I1101">
        <f>'Previous Trades Import_OMS Quer'!I1101</f>
        <v>0</v>
      </c>
      <c r="J1101">
        <f>'Previous Trades Import_OMS Quer'!J1101</f>
        <v>0</v>
      </c>
      <c r="K1101">
        <f>'Previous Trades Import_OMS Quer'!K1101</f>
        <v>0</v>
      </c>
      <c r="L1101">
        <f>'Previous Trades Import_OMS Quer'!L1101</f>
        <v>0</v>
      </c>
      <c r="M1101">
        <f>'Previous Trades Import_OMS Quer'!M1101</f>
        <v>0</v>
      </c>
      <c r="N1101">
        <f>'Previous Trades Import_OMS Quer'!N1101</f>
        <v>0</v>
      </c>
      <c r="O1101" t="str">
        <f>CLEAN('Previous Trades Import_OMS Quer'!O1101)</f>
        <v/>
      </c>
      <c r="Q1101" s="25">
        <f t="shared" si="34"/>
        <v>0</v>
      </c>
      <c r="R1101" s="25" t="e">
        <f>VLOOKUP(O1101,'Currency Balance'!$O$3:$Q$32,3,0)</f>
        <v>#N/A</v>
      </c>
      <c r="S1101" t="e">
        <f t="shared" si="35"/>
        <v>#N/A</v>
      </c>
    </row>
    <row r="1102" spans="1:19">
      <c r="A1102">
        <f>'Previous Trades Import_OMS Quer'!A1102</f>
        <v>0</v>
      </c>
      <c r="B1102">
        <f>'Previous Trades Import_OMS Quer'!B1102</f>
        <v>0</v>
      </c>
      <c r="C1102" s="22">
        <f>'Previous Trades Import_OMS Quer'!C1102</f>
        <v>0</v>
      </c>
      <c r="D1102">
        <f>'Previous Trades Import_OMS Quer'!D1102</f>
        <v>0</v>
      </c>
      <c r="E1102" s="22">
        <f>'Previous Trades Import_OMS Quer'!E1102</f>
        <v>0</v>
      </c>
      <c r="F1102">
        <f>'Previous Trades Import_OMS Quer'!F1102</f>
        <v>0</v>
      </c>
      <c r="G1102">
        <f>'Previous Trades Import_OMS Quer'!G1102</f>
        <v>0</v>
      </c>
      <c r="H1102">
        <f>'Previous Trades Import_OMS Quer'!H1102</f>
        <v>0</v>
      </c>
      <c r="I1102">
        <f>'Previous Trades Import_OMS Quer'!I1102</f>
        <v>0</v>
      </c>
      <c r="J1102">
        <f>'Previous Trades Import_OMS Quer'!J1102</f>
        <v>0</v>
      </c>
      <c r="K1102">
        <f>'Previous Trades Import_OMS Quer'!K1102</f>
        <v>0</v>
      </c>
      <c r="L1102">
        <f>'Previous Trades Import_OMS Quer'!L1102</f>
        <v>0</v>
      </c>
      <c r="M1102">
        <f>'Previous Trades Import_OMS Quer'!M1102</f>
        <v>0</v>
      </c>
      <c r="N1102">
        <f>'Previous Trades Import_OMS Quer'!N1102</f>
        <v>0</v>
      </c>
      <c r="O1102" t="str">
        <f>CLEAN('Previous Trades Import_OMS Quer'!O1102)</f>
        <v/>
      </c>
      <c r="Q1102" s="25">
        <f t="shared" si="34"/>
        <v>0</v>
      </c>
      <c r="R1102" s="25" t="e">
        <f>VLOOKUP(O1102,'Currency Balance'!$O$3:$Q$32,3,0)</f>
        <v>#N/A</v>
      </c>
      <c r="S1102" t="e">
        <f t="shared" si="35"/>
        <v>#N/A</v>
      </c>
    </row>
    <row r="1103" spans="1:19">
      <c r="A1103">
        <f>'Previous Trades Import_OMS Quer'!A1103</f>
        <v>0</v>
      </c>
      <c r="B1103">
        <f>'Previous Trades Import_OMS Quer'!B1103</f>
        <v>0</v>
      </c>
      <c r="C1103" s="22">
        <f>'Previous Trades Import_OMS Quer'!C1103</f>
        <v>0</v>
      </c>
      <c r="D1103">
        <f>'Previous Trades Import_OMS Quer'!D1103</f>
        <v>0</v>
      </c>
      <c r="E1103" s="22">
        <f>'Previous Trades Import_OMS Quer'!E1103</f>
        <v>0</v>
      </c>
      <c r="F1103">
        <f>'Previous Trades Import_OMS Quer'!F1103</f>
        <v>0</v>
      </c>
      <c r="G1103">
        <f>'Previous Trades Import_OMS Quer'!G1103</f>
        <v>0</v>
      </c>
      <c r="H1103">
        <f>'Previous Trades Import_OMS Quer'!H1103</f>
        <v>0</v>
      </c>
      <c r="I1103">
        <f>'Previous Trades Import_OMS Quer'!I1103</f>
        <v>0</v>
      </c>
      <c r="J1103">
        <f>'Previous Trades Import_OMS Quer'!J1103</f>
        <v>0</v>
      </c>
      <c r="K1103">
        <f>'Previous Trades Import_OMS Quer'!K1103</f>
        <v>0</v>
      </c>
      <c r="L1103">
        <f>'Previous Trades Import_OMS Quer'!L1103</f>
        <v>0</v>
      </c>
      <c r="M1103">
        <f>'Previous Trades Import_OMS Quer'!M1103</f>
        <v>0</v>
      </c>
      <c r="N1103">
        <f>'Previous Trades Import_OMS Quer'!N1103</f>
        <v>0</v>
      </c>
      <c r="O1103" t="str">
        <f>CLEAN('Previous Trades Import_OMS Quer'!O1103)</f>
        <v/>
      </c>
      <c r="Q1103" s="25">
        <f t="shared" si="34"/>
        <v>0</v>
      </c>
      <c r="R1103" s="25" t="e">
        <f>VLOOKUP(O1103,'Currency Balance'!$O$3:$Q$32,3,0)</f>
        <v>#N/A</v>
      </c>
      <c r="S1103" t="e">
        <f t="shared" si="35"/>
        <v>#N/A</v>
      </c>
    </row>
    <row r="1104" spans="1:19">
      <c r="A1104">
        <f>'Previous Trades Import_OMS Quer'!A1104</f>
        <v>0</v>
      </c>
      <c r="B1104">
        <f>'Previous Trades Import_OMS Quer'!B1104</f>
        <v>0</v>
      </c>
      <c r="C1104" s="22">
        <f>'Previous Trades Import_OMS Quer'!C1104</f>
        <v>0</v>
      </c>
      <c r="D1104">
        <f>'Previous Trades Import_OMS Quer'!D1104</f>
        <v>0</v>
      </c>
      <c r="E1104" s="22">
        <f>'Previous Trades Import_OMS Quer'!E1104</f>
        <v>0</v>
      </c>
      <c r="F1104">
        <f>'Previous Trades Import_OMS Quer'!F1104</f>
        <v>0</v>
      </c>
      <c r="G1104">
        <f>'Previous Trades Import_OMS Quer'!G1104</f>
        <v>0</v>
      </c>
      <c r="H1104">
        <f>'Previous Trades Import_OMS Quer'!H1104</f>
        <v>0</v>
      </c>
      <c r="I1104">
        <f>'Previous Trades Import_OMS Quer'!I1104</f>
        <v>0</v>
      </c>
      <c r="J1104">
        <f>'Previous Trades Import_OMS Quer'!J1104</f>
        <v>0</v>
      </c>
      <c r="K1104">
        <f>'Previous Trades Import_OMS Quer'!K1104</f>
        <v>0</v>
      </c>
      <c r="L1104">
        <f>'Previous Trades Import_OMS Quer'!L1104</f>
        <v>0</v>
      </c>
      <c r="M1104">
        <f>'Previous Trades Import_OMS Quer'!M1104</f>
        <v>0</v>
      </c>
      <c r="N1104">
        <f>'Previous Trades Import_OMS Quer'!N1104</f>
        <v>0</v>
      </c>
      <c r="O1104" t="str">
        <f>CLEAN('Previous Trades Import_OMS Quer'!O1104)</f>
        <v/>
      </c>
      <c r="Q1104" s="25">
        <f t="shared" si="34"/>
        <v>0</v>
      </c>
      <c r="R1104" s="25" t="e">
        <f>VLOOKUP(O1104,'Currency Balance'!$O$3:$Q$32,3,0)</f>
        <v>#N/A</v>
      </c>
      <c r="S1104" t="e">
        <f t="shared" si="35"/>
        <v>#N/A</v>
      </c>
    </row>
    <row r="1105" spans="1:19">
      <c r="A1105">
        <f>'Previous Trades Import_OMS Quer'!A1105</f>
        <v>0</v>
      </c>
      <c r="B1105">
        <f>'Previous Trades Import_OMS Quer'!B1105</f>
        <v>0</v>
      </c>
      <c r="C1105" s="22">
        <f>'Previous Trades Import_OMS Quer'!C1105</f>
        <v>0</v>
      </c>
      <c r="D1105">
        <f>'Previous Trades Import_OMS Quer'!D1105</f>
        <v>0</v>
      </c>
      <c r="E1105" s="22">
        <f>'Previous Trades Import_OMS Quer'!E1105</f>
        <v>0</v>
      </c>
      <c r="F1105">
        <f>'Previous Trades Import_OMS Quer'!F1105</f>
        <v>0</v>
      </c>
      <c r="G1105">
        <f>'Previous Trades Import_OMS Quer'!G1105</f>
        <v>0</v>
      </c>
      <c r="H1105">
        <f>'Previous Trades Import_OMS Quer'!H1105</f>
        <v>0</v>
      </c>
      <c r="I1105">
        <f>'Previous Trades Import_OMS Quer'!I1105</f>
        <v>0</v>
      </c>
      <c r="J1105">
        <f>'Previous Trades Import_OMS Quer'!J1105</f>
        <v>0</v>
      </c>
      <c r="K1105">
        <f>'Previous Trades Import_OMS Quer'!K1105</f>
        <v>0</v>
      </c>
      <c r="L1105">
        <f>'Previous Trades Import_OMS Quer'!L1105</f>
        <v>0</v>
      </c>
      <c r="M1105">
        <f>'Previous Trades Import_OMS Quer'!M1105</f>
        <v>0</v>
      </c>
      <c r="N1105">
        <f>'Previous Trades Import_OMS Quer'!N1105</f>
        <v>0</v>
      </c>
      <c r="O1105" t="str">
        <f>CLEAN('Previous Trades Import_OMS Quer'!O1105)</f>
        <v/>
      </c>
      <c r="Q1105" s="25">
        <f t="shared" si="34"/>
        <v>0</v>
      </c>
      <c r="R1105" s="25" t="e">
        <f>VLOOKUP(O1105,'Currency Balance'!$O$3:$Q$32,3,0)</f>
        <v>#N/A</v>
      </c>
      <c r="S1105" t="e">
        <f t="shared" si="35"/>
        <v>#N/A</v>
      </c>
    </row>
    <row r="1106" spans="1:19">
      <c r="A1106">
        <f>'Previous Trades Import_OMS Quer'!A1106</f>
        <v>0</v>
      </c>
      <c r="B1106">
        <f>'Previous Trades Import_OMS Quer'!B1106</f>
        <v>0</v>
      </c>
      <c r="C1106" s="22">
        <f>'Previous Trades Import_OMS Quer'!C1106</f>
        <v>0</v>
      </c>
      <c r="D1106">
        <f>'Previous Trades Import_OMS Quer'!D1106</f>
        <v>0</v>
      </c>
      <c r="E1106" s="22">
        <f>'Previous Trades Import_OMS Quer'!E1106</f>
        <v>0</v>
      </c>
      <c r="F1106">
        <f>'Previous Trades Import_OMS Quer'!F1106</f>
        <v>0</v>
      </c>
      <c r="G1106">
        <f>'Previous Trades Import_OMS Quer'!G1106</f>
        <v>0</v>
      </c>
      <c r="H1106">
        <f>'Previous Trades Import_OMS Quer'!H1106</f>
        <v>0</v>
      </c>
      <c r="I1106">
        <f>'Previous Trades Import_OMS Quer'!I1106</f>
        <v>0</v>
      </c>
      <c r="J1106">
        <f>'Previous Trades Import_OMS Quer'!J1106</f>
        <v>0</v>
      </c>
      <c r="K1106">
        <f>'Previous Trades Import_OMS Quer'!K1106</f>
        <v>0</v>
      </c>
      <c r="L1106">
        <f>'Previous Trades Import_OMS Quer'!L1106</f>
        <v>0</v>
      </c>
      <c r="M1106">
        <f>'Previous Trades Import_OMS Quer'!M1106</f>
        <v>0</v>
      </c>
      <c r="N1106">
        <f>'Previous Trades Import_OMS Quer'!N1106</f>
        <v>0</v>
      </c>
      <c r="O1106" t="str">
        <f>CLEAN('Previous Trades Import_OMS Quer'!O1106)</f>
        <v/>
      </c>
      <c r="Q1106" s="25">
        <f t="shared" si="34"/>
        <v>0</v>
      </c>
      <c r="R1106" s="25" t="e">
        <f>VLOOKUP(O1106,'Currency Balance'!$O$3:$Q$32,3,0)</f>
        <v>#N/A</v>
      </c>
      <c r="S1106" t="e">
        <f t="shared" si="35"/>
        <v>#N/A</v>
      </c>
    </row>
    <row r="1107" spans="1:19">
      <c r="A1107">
        <f>'Previous Trades Import_OMS Quer'!A1107</f>
        <v>0</v>
      </c>
      <c r="B1107">
        <f>'Previous Trades Import_OMS Quer'!B1107</f>
        <v>0</v>
      </c>
      <c r="C1107" s="22">
        <f>'Previous Trades Import_OMS Quer'!C1107</f>
        <v>0</v>
      </c>
      <c r="D1107">
        <f>'Previous Trades Import_OMS Quer'!D1107</f>
        <v>0</v>
      </c>
      <c r="E1107" s="22">
        <f>'Previous Trades Import_OMS Quer'!E1107</f>
        <v>0</v>
      </c>
      <c r="F1107">
        <f>'Previous Trades Import_OMS Quer'!F1107</f>
        <v>0</v>
      </c>
      <c r="G1107">
        <f>'Previous Trades Import_OMS Quer'!G1107</f>
        <v>0</v>
      </c>
      <c r="H1107">
        <f>'Previous Trades Import_OMS Quer'!H1107</f>
        <v>0</v>
      </c>
      <c r="I1107">
        <f>'Previous Trades Import_OMS Quer'!I1107</f>
        <v>0</v>
      </c>
      <c r="J1107">
        <f>'Previous Trades Import_OMS Quer'!J1107</f>
        <v>0</v>
      </c>
      <c r="K1107">
        <f>'Previous Trades Import_OMS Quer'!K1107</f>
        <v>0</v>
      </c>
      <c r="L1107">
        <f>'Previous Trades Import_OMS Quer'!L1107</f>
        <v>0</v>
      </c>
      <c r="M1107">
        <f>'Previous Trades Import_OMS Quer'!M1107</f>
        <v>0</v>
      </c>
      <c r="N1107">
        <f>'Previous Trades Import_OMS Quer'!N1107</f>
        <v>0</v>
      </c>
      <c r="O1107" t="str">
        <f>CLEAN('Previous Trades Import_OMS Quer'!O1107)</f>
        <v/>
      </c>
      <c r="Q1107" s="25">
        <f t="shared" si="34"/>
        <v>0</v>
      </c>
      <c r="R1107" s="25" t="e">
        <f>VLOOKUP(O1107,'Currency Balance'!$O$3:$Q$32,3,0)</f>
        <v>#N/A</v>
      </c>
      <c r="S1107" t="e">
        <f t="shared" si="35"/>
        <v>#N/A</v>
      </c>
    </row>
    <row r="1108" spans="1:19">
      <c r="A1108">
        <f>'Previous Trades Import_OMS Quer'!A1108</f>
        <v>0</v>
      </c>
      <c r="B1108">
        <f>'Previous Trades Import_OMS Quer'!B1108</f>
        <v>0</v>
      </c>
      <c r="C1108" s="22">
        <f>'Previous Trades Import_OMS Quer'!C1108</f>
        <v>0</v>
      </c>
      <c r="D1108">
        <f>'Previous Trades Import_OMS Quer'!D1108</f>
        <v>0</v>
      </c>
      <c r="E1108" s="22">
        <f>'Previous Trades Import_OMS Quer'!E1108</f>
        <v>0</v>
      </c>
      <c r="F1108">
        <f>'Previous Trades Import_OMS Quer'!F1108</f>
        <v>0</v>
      </c>
      <c r="G1108">
        <f>'Previous Trades Import_OMS Quer'!G1108</f>
        <v>0</v>
      </c>
      <c r="H1108">
        <f>'Previous Trades Import_OMS Quer'!H1108</f>
        <v>0</v>
      </c>
      <c r="I1108">
        <f>'Previous Trades Import_OMS Quer'!I1108</f>
        <v>0</v>
      </c>
      <c r="J1108">
        <f>'Previous Trades Import_OMS Quer'!J1108</f>
        <v>0</v>
      </c>
      <c r="K1108">
        <f>'Previous Trades Import_OMS Quer'!K1108</f>
        <v>0</v>
      </c>
      <c r="L1108">
        <f>'Previous Trades Import_OMS Quer'!L1108</f>
        <v>0</v>
      </c>
      <c r="M1108">
        <f>'Previous Trades Import_OMS Quer'!M1108</f>
        <v>0</v>
      </c>
      <c r="N1108">
        <f>'Previous Trades Import_OMS Quer'!N1108</f>
        <v>0</v>
      </c>
      <c r="O1108" t="str">
        <f>CLEAN('Previous Trades Import_OMS Quer'!O1108)</f>
        <v/>
      </c>
      <c r="Q1108" s="25">
        <f t="shared" si="34"/>
        <v>0</v>
      </c>
      <c r="R1108" s="25" t="e">
        <f>VLOOKUP(O1108,'Currency Balance'!$O$3:$Q$32,3,0)</f>
        <v>#N/A</v>
      </c>
      <c r="S1108" t="e">
        <f t="shared" si="35"/>
        <v>#N/A</v>
      </c>
    </row>
    <row r="1109" spans="1:19">
      <c r="A1109">
        <f>'Previous Trades Import_OMS Quer'!A1109</f>
        <v>0</v>
      </c>
      <c r="B1109">
        <f>'Previous Trades Import_OMS Quer'!B1109</f>
        <v>0</v>
      </c>
      <c r="C1109" s="22">
        <f>'Previous Trades Import_OMS Quer'!C1109</f>
        <v>0</v>
      </c>
      <c r="D1109">
        <f>'Previous Trades Import_OMS Quer'!D1109</f>
        <v>0</v>
      </c>
      <c r="E1109" s="22">
        <f>'Previous Trades Import_OMS Quer'!E1109</f>
        <v>0</v>
      </c>
      <c r="F1109">
        <f>'Previous Trades Import_OMS Quer'!F1109</f>
        <v>0</v>
      </c>
      <c r="G1109">
        <f>'Previous Trades Import_OMS Quer'!G1109</f>
        <v>0</v>
      </c>
      <c r="H1109">
        <f>'Previous Trades Import_OMS Quer'!H1109</f>
        <v>0</v>
      </c>
      <c r="I1109">
        <f>'Previous Trades Import_OMS Quer'!I1109</f>
        <v>0</v>
      </c>
      <c r="J1109">
        <f>'Previous Trades Import_OMS Quer'!J1109</f>
        <v>0</v>
      </c>
      <c r="K1109">
        <f>'Previous Trades Import_OMS Quer'!K1109</f>
        <v>0</v>
      </c>
      <c r="L1109">
        <f>'Previous Trades Import_OMS Quer'!L1109</f>
        <v>0</v>
      </c>
      <c r="M1109">
        <f>'Previous Trades Import_OMS Quer'!M1109</f>
        <v>0</v>
      </c>
      <c r="N1109">
        <f>'Previous Trades Import_OMS Quer'!N1109</f>
        <v>0</v>
      </c>
      <c r="O1109" t="str">
        <f>CLEAN('Previous Trades Import_OMS Quer'!O1109)</f>
        <v/>
      </c>
      <c r="Q1109" s="25">
        <f t="shared" si="34"/>
        <v>0</v>
      </c>
      <c r="R1109" s="25" t="e">
        <f>VLOOKUP(O1109,'Currency Balance'!$O$3:$Q$32,3,0)</f>
        <v>#N/A</v>
      </c>
      <c r="S1109" t="e">
        <f t="shared" si="35"/>
        <v>#N/A</v>
      </c>
    </row>
    <row r="1110" spans="1:19">
      <c r="A1110">
        <f>'Previous Trades Import_OMS Quer'!A1110</f>
        <v>0</v>
      </c>
      <c r="B1110">
        <f>'Previous Trades Import_OMS Quer'!B1110</f>
        <v>0</v>
      </c>
      <c r="C1110" s="22">
        <f>'Previous Trades Import_OMS Quer'!C1110</f>
        <v>0</v>
      </c>
      <c r="D1110">
        <f>'Previous Trades Import_OMS Quer'!D1110</f>
        <v>0</v>
      </c>
      <c r="E1110" s="22">
        <f>'Previous Trades Import_OMS Quer'!E1110</f>
        <v>0</v>
      </c>
      <c r="F1110">
        <f>'Previous Trades Import_OMS Quer'!F1110</f>
        <v>0</v>
      </c>
      <c r="G1110">
        <f>'Previous Trades Import_OMS Quer'!G1110</f>
        <v>0</v>
      </c>
      <c r="H1110">
        <f>'Previous Trades Import_OMS Quer'!H1110</f>
        <v>0</v>
      </c>
      <c r="I1110">
        <f>'Previous Trades Import_OMS Quer'!I1110</f>
        <v>0</v>
      </c>
      <c r="J1110">
        <f>'Previous Trades Import_OMS Quer'!J1110</f>
        <v>0</v>
      </c>
      <c r="K1110">
        <f>'Previous Trades Import_OMS Quer'!K1110</f>
        <v>0</v>
      </c>
      <c r="L1110">
        <f>'Previous Trades Import_OMS Quer'!L1110</f>
        <v>0</v>
      </c>
      <c r="M1110">
        <f>'Previous Trades Import_OMS Quer'!M1110</f>
        <v>0</v>
      </c>
      <c r="N1110">
        <f>'Previous Trades Import_OMS Quer'!N1110</f>
        <v>0</v>
      </c>
      <c r="O1110" t="str">
        <f>CLEAN('Previous Trades Import_OMS Quer'!O1110)</f>
        <v/>
      </c>
      <c r="Q1110" s="25">
        <f t="shared" si="34"/>
        <v>0</v>
      </c>
      <c r="R1110" s="25" t="e">
        <f>VLOOKUP(O1110,'Currency Balance'!$O$3:$Q$32,3,0)</f>
        <v>#N/A</v>
      </c>
      <c r="S1110" t="e">
        <f t="shared" si="35"/>
        <v>#N/A</v>
      </c>
    </row>
    <row r="1111" spans="1:19">
      <c r="A1111">
        <f>'Previous Trades Import_OMS Quer'!A1111</f>
        <v>0</v>
      </c>
      <c r="B1111">
        <f>'Previous Trades Import_OMS Quer'!B1111</f>
        <v>0</v>
      </c>
      <c r="C1111" s="22">
        <f>'Previous Trades Import_OMS Quer'!C1111</f>
        <v>0</v>
      </c>
      <c r="D1111">
        <f>'Previous Trades Import_OMS Quer'!D1111</f>
        <v>0</v>
      </c>
      <c r="E1111" s="22">
        <f>'Previous Trades Import_OMS Quer'!E1111</f>
        <v>0</v>
      </c>
      <c r="F1111">
        <f>'Previous Trades Import_OMS Quer'!F1111</f>
        <v>0</v>
      </c>
      <c r="G1111">
        <f>'Previous Trades Import_OMS Quer'!G1111</f>
        <v>0</v>
      </c>
      <c r="H1111">
        <f>'Previous Trades Import_OMS Quer'!H1111</f>
        <v>0</v>
      </c>
      <c r="I1111">
        <f>'Previous Trades Import_OMS Quer'!I1111</f>
        <v>0</v>
      </c>
      <c r="J1111">
        <f>'Previous Trades Import_OMS Quer'!J1111</f>
        <v>0</v>
      </c>
      <c r="K1111">
        <f>'Previous Trades Import_OMS Quer'!K1111</f>
        <v>0</v>
      </c>
      <c r="L1111">
        <f>'Previous Trades Import_OMS Quer'!L1111</f>
        <v>0</v>
      </c>
      <c r="M1111">
        <f>'Previous Trades Import_OMS Quer'!M1111</f>
        <v>0</v>
      </c>
      <c r="N1111">
        <f>'Previous Trades Import_OMS Quer'!N1111</f>
        <v>0</v>
      </c>
      <c r="O1111" t="str">
        <f>CLEAN('Previous Trades Import_OMS Quer'!O1111)</f>
        <v/>
      </c>
      <c r="Q1111" s="25">
        <f t="shared" si="34"/>
        <v>0</v>
      </c>
      <c r="R1111" s="25" t="e">
        <f>VLOOKUP(O1111,'Currency Balance'!$O$3:$Q$32,3,0)</f>
        <v>#N/A</v>
      </c>
      <c r="S1111" t="e">
        <f t="shared" si="35"/>
        <v>#N/A</v>
      </c>
    </row>
    <row r="1112" spans="1:19">
      <c r="A1112">
        <f>'Previous Trades Import_OMS Quer'!A1112</f>
        <v>0</v>
      </c>
      <c r="B1112">
        <f>'Previous Trades Import_OMS Quer'!B1112</f>
        <v>0</v>
      </c>
      <c r="C1112" s="22">
        <f>'Previous Trades Import_OMS Quer'!C1112</f>
        <v>0</v>
      </c>
      <c r="D1112">
        <f>'Previous Trades Import_OMS Quer'!D1112</f>
        <v>0</v>
      </c>
      <c r="E1112" s="22">
        <f>'Previous Trades Import_OMS Quer'!E1112</f>
        <v>0</v>
      </c>
      <c r="F1112">
        <f>'Previous Trades Import_OMS Quer'!F1112</f>
        <v>0</v>
      </c>
      <c r="G1112">
        <f>'Previous Trades Import_OMS Quer'!G1112</f>
        <v>0</v>
      </c>
      <c r="H1112">
        <f>'Previous Trades Import_OMS Quer'!H1112</f>
        <v>0</v>
      </c>
      <c r="I1112">
        <f>'Previous Trades Import_OMS Quer'!I1112</f>
        <v>0</v>
      </c>
      <c r="J1112">
        <f>'Previous Trades Import_OMS Quer'!J1112</f>
        <v>0</v>
      </c>
      <c r="K1112">
        <f>'Previous Trades Import_OMS Quer'!K1112</f>
        <v>0</v>
      </c>
      <c r="L1112">
        <f>'Previous Trades Import_OMS Quer'!L1112</f>
        <v>0</v>
      </c>
      <c r="M1112">
        <f>'Previous Trades Import_OMS Quer'!M1112</f>
        <v>0</v>
      </c>
      <c r="N1112">
        <f>'Previous Trades Import_OMS Quer'!N1112</f>
        <v>0</v>
      </c>
      <c r="O1112" t="str">
        <f>CLEAN('Previous Trades Import_OMS Quer'!O1112)</f>
        <v/>
      </c>
      <c r="Q1112" s="25">
        <f t="shared" si="34"/>
        <v>0</v>
      </c>
      <c r="R1112" s="25" t="e">
        <f>VLOOKUP(O1112,'Currency Balance'!$O$3:$Q$32,3,0)</f>
        <v>#N/A</v>
      </c>
      <c r="S1112" t="e">
        <f t="shared" si="35"/>
        <v>#N/A</v>
      </c>
    </row>
    <row r="1113" spans="1:19">
      <c r="A1113">
        <f>'Previous Trades Import_OMS Quer'!A1113</f>
        <v>0</v>
      </c>
      <c r="B1113">
        <f>'Previous Trades Import_OMS Quer'!B1113</f>
        <v>0</v>
      </c>
      <c r="C1113" s="22">
        <f>'Previous Trades Import_OMS Quer'!C1113</f>
        <v>0</v>
      </c>
      <c r="D1113">
        <f>'Previous Trades Import_OMS Quer'!D1113</f>
        <v>0</v>
      </c>
      <c r="E1113" s="22">
        <f>'Previous Trades Import_OMS Quer'!E1113</f>
        <v>0</v>
      </c>
      <c r="F1113">
        <f>'Previous Trades Import_OMS Quer'!F1113</f>
        <v>0</v>
      </c>
      <c r="G1113">
        <f>'Previous Trades Import_OMS Quer'!G1113</f>
        <v>0</v>
      </c>
      <c r="H1113">
        <f>'Previous Trades Import_OMS Quer'!H1113</f>
        <v>0</v>
      </c>
      <c r="I1113">
        <f>'Previous Trades Import_OMS Quer'!I1113</f>
        <v>0</v>
      </c>
      <c r="J1113">
        <f>'Previous Trades Import_OMS Quer'!J1113</f>
        <v>0</v>
      </c>
      <c r="K1113">
        <f>'Previous Trades Import_OMS Quer'!K1113</f>
        <v>0</v>
      </c>
      <c r="L1113">
        <f>'Previous Trades Import_OMS Quer'!L1113</f>
        <v>0</v>
      </c>
      <c r="M1113">
        <f>'Previous Trades Import_OMS Quer'!M1113</f>
        <v>0</v>
      </c>
      <c r="N1113">
        <f>'Previous Trades Import_OMS Quer'!N1113</f>
        <v>0</v>
      </c>
      <c r="O1113" t="str">
        <f>CLEAN('Previous Trades Import_OMS Quer'!O1113)</f>
        <v/>
      </c>
      <c r="Q1113" s="25">
        <f t="shared" si="34"/>
        <v>0</v>
      </c>
      <c r="R1113" s="25" t="e">
        <f>VLOOKUP(O1113,'Currency Balance'!$O$3:$Q$32,3,0)</f>
        <v>#N/A</v>
      </c>
      <c r="S1113" t="e">
        <f t="shared" si="35"/>
        <v>#N/A</v>
      </c>
    </row>
    <row r="1114" spans="1:19">
      <c r="A1114">
        <f>'Previous Trades Import_OMS Quer'!A1114</f>
        <v>0</v>
      </c>
      <c r="B1114">
        <f>'Previous Trades Import_OMS Quer'!B1114</f>
        <v>0</v>
      </c>
      <c r="C1114" s="22">
        <f>'Previous Trades Import_OMS Quer'!C1114</f>
        <v>0</v>
      </c>
      <c r="D1114">
        <f>'Previous Trades Import_OMS Quer'!D1114</f>
        <v>0</v>
      </c>
      <c r="E1114" s="22">
        <f>'Previous Trades Import_OMS Quer'!E1114</f>
        <v>0</v>
      </c>
      <c r="F1114">
        <f>'Previous Trades Import_OMS Quer'!F1114</f>
        <v>0</v>
      </c>
      <c r="G1114">
        <f>'Previous Trades Import_OMS Quer'!G1114</f>
        <v>0</v>
      </c>
      <c r="H1114">
        <f>'Previous Trades Import_OMS Quer'!H1114</f>
        <v>0</v>
      </c>
      <c r="I1114">
        <f>'Previous Trades Import_OMS Quer'!I1114</f>
        <v>0</v>
      </c>
      <c r="J1114">
        <f>'Previous Trades Import_OMS Quer'!J1114</f>
        <v>0</v>
      </c>
      <c r="K1114">
        <f>'Previous Trades Import_OMS Quer'!K1114</f>
        <v>0</v>
      </c>
      <c r="L1114">
        <f>'Previous Trades Import_OMS Quer'!L1114</f>
        <v>0</v>
      </c>
      <c r="M1114">
        <f>'Previous Trades Import_OMS Quer'!M1114</f>
        <v>0</v>
      </c>
      <c r="N1114">
        <f>'Previous Trades Import_OMS Quer'!N1114</f>
        <v>0</v>
      </c>
      <c r="O1114" t="str">
        <f>CLEAN('Previous Trades Import_OMS Quer'!O1114)</f>
        <v/>
      </c>
      <c r="Q1114" s="25">
        <f t="shared" si="34"/>
        <v>0</v>
      </c>
      <c r="R1114" s="25" t="e">
        <f>VLOOKUP(O1114,'Currency Balance'!$O$3:$Q$32,3,0)</f>
        <v>#N/A</v>
      </c>
      <c r="S1114" t="e">
        <f t="shared" si="35"/>
        <v>#N/A</v>
      </c>
    </row>
    <row r="1115" spans="1:19">
      <c r="A1115">
        <f>'Previous Trades Import_OMS Quer'!A1115</f>
        <v>0</v>
      </c>
      <c r="B1115">
        <f>'Previous Trades Import_OMS Quer'!B1115</f>
        <v>0</v>
      </c>
      <c r="C1115" s="22">
        <f>'Previous Trades Import_OMS Quer'!C1115</f>
        <v>0</v>
      </c>
      <c r="D1115">
        <f>'Previous Trades Import_OMS Quer'!D1115</f>
        <v>0</v>
      </c>
      <c r="E1115" s="22">
        <f>'Previous Trades Import_OMS Quer'!E1115</f>
        <v>0</v>
      </c>
      <c r="F1115">
        <f>'Previous Trades Import_OMS Quer'!F1115</f>
        <v>0</v>
      </c>
      <c r="G1115">
        <f>'Previous Trades Import_OMS Quer'!G1115</f>
        <v>0</v>
      </c>
      <c r="H1115">
        <f>'Previous Trades Import_OMS Quer'!H1115</f>
        <v>0</v>
      </c>
      <c r="I1115">
        <f>'Previous Trades Import_OMS Quer'!I1115</f>
        <v>0</v>
      </c>
      <c r="J1115">
        <f>'Previous Trades Import_OMS Quer'!J1115</f>
        <v>0</v>
      </c>
      <c r="K1115">
        <f>'Previous Trades Import_OMS Quer'!K1115</f>
        <v>0</v>
      </c>
      <c r="L1115">
        <f>'Previous Trades Import_OMS Quer'!L1115</f>
        <v>0</v>
      </c>
      <c r="M1115">
        <f>'Previous Trades Import_OMS Quer'!M1115</f>
        <v>0</v>
      </c>
      <c r="N1115">
        <f>'Previous Trades Import_OMS Quer'!N1115</f>
        <v>0</v>
      </c>
      <c r="O1115" t="str">
        <f>CLEAN('Previous Trades Import_OMS Quer'!O1115)</f>
        <v/>
      </c>
      <c r="Q1115" s="25">
        <f t="shared" si="34"/>
        <v>0</v>
      </c>
      <c r="R1115" s="25" t="e">
        <f>VLOOKUP(O1115,'Currency Balance'!$O$3:$Q$32,3,0)</f>
        <v>#N/A</v>
      </c>
      <c r="S1115" t="e">
        <f t="shared" si="35"/>
        <v>#N/A</v>
      </c>
    </row>
    <row r="1116" spans="1:19">
      <c r="A1116">
        <f>'Previous Trades Import_OMS Quer'!A1116</f>
        <v>0</v>
      </c>
      <c r="B1116">
        <f>'Previous Trades Import_OMS Quer'!B1116</f>
        <v>0</v>
      </c>
      <c r="C1116" s="22">
        <f>'Previous Trades Import_OMS Quer'!C1116</f>
        <v>0</v>
      </c>
      <c r="D1116">
        <f>'Previous Trades Import_OMS Quer'!D1116</f>
        <v>0</v>
      </c>
      <c r="E1116" s="22">
        <f>'Previous Trades Import_OMS Quer'!E1116</f>
        <v>0</v>
      </c>
      <c r="F1116">
        <f>'Previous Trades Import_OMS Quer'!F1116</f>
        <v>0</v>
      </c>
      <c r="G1116">
        <f>'Previous Trades Import_OMS Quer'!G1116</f>
        <v>0</v>
      </c>
      <c r="H1116">
        <f>'Previous Trades Import_OMS Quer'!H1116</f>
        <v>0</v>
      </c>
      <c r="I1116">
        <f>'Previous Trades Import_OMS Quer'!I1116</f>
        <v>0</v>
      </c>
      <c r="J1116">
        <f>'Previous Trades Import_OMS Quer'!J1116</f>
        <v>0</v>
      </c>
      <c r="K1116">
        <f>'Previous Trades Import_OMS Quer'!K1116</f>
        <v>0</v>
      </c>
      <c r="L1116">
        <f>'Previous Trades Import_OMS Quer'!L1116</f>
        <v>0</v>
      </c>
      <c r="M1116">
        <f>'Previous Trades Import_OMS Quer'!M1116</f>
        <v>0</v>
      </c>
      <c r="N1116">
        <f>'Previous Trades Import_OMS Quer'!N1116</f>
        <v>0</v>
      </c>
      <c r="O1116" t="str">
        <f>CLEAN('Previous Trades Import_OMS Quer'!O1116)</f>
        <v/>
      </c>
      <c r="Q1116" s="25">
        <f t="shared" si="34"/>
        <v>0</v>
      </c>
      <c r="R1116" s="25" t="e">
        <f>VLOOKUP(O1116,'Currency Balance'!$O$3:$Q$32,3,0)</f>
        <v>#N/A</v>
      </c>
      <c r="S1116" t="e">
        <f t="shared" si="35"/>
        <v>#N/A</v>
      </c>
    </row>
    <row r="1117" spans="1:19">
      <c r="A1117">
        <f>'Previous Trades Import_OMS Quer'!A1117</f>
        <v>0</v>
      </c>
      <c r="B1117">
        <f>'Previous Trades Import_OMS Quer'!B1117</f>
        <v>0</v>
      </c>
      <c r="C1117" s="22">
        <f>'Previous Trades Import_OMS Quer'!C1117</f>
        <v>0</v>
      </c>
      <c r="D1117">
        <f>'Previous Trades Import_OMS Quer'!D1117</f>
        <v>0</v>
      </c>
      <c r="E1117" s="22">
        <f>'Previous Trades Import_OMS Quer'!E1117</f>
        <v>0</v>
      </c>
      <c r="F1117">
        <f>'Previous Trades Import_OMS Quer'!F1117</f>
        <v>0</v>
      </c>
      <c r="G1117">
        <f>'Previous Trades Import_OMS Quer'!G1117</f>
        <v>0</v>
      </c>
      <c r="H1117">
        <f>'Previous Trades Import_OMS Quer'!H1117</f>
        <v>0</v>
      </c>
      <c r="I1117">
        <f>'Previous Trades Import_OMS Quer'!I1117</f>
        <v>0</v>
      </c>
      <c r="J1117">
        <f>'Previous Trades Import_OMS Quer'!J1117</f>
        <v>0</v>
      </c>
      <c r="K1117">
        <f>'Previous Trades Import_OMS Quer'!K1117</f>
        <v>0</v>
      </c>
      <c r="L1117">
        <f>'Previous Trades Import_OMS Quer'!L1117</f>
        <v>0</v>
      </c>
      <c r="M1117">
        <f>'Previous Trades Import_OMS Quer'!M1117</f>
        <v>0</v>
      </c>
      <c r="N1117">
        <f>'Previous Trades Import_OMS Quer'!N1117</f>
        <v>0</v>
      </c>
      <c r="O1117" t="str">
        <f>CLEAN('Previous Trades Import_OMS Quer'!O1117)</f>
        <v/>
      </c>
      <c r="Q1117" s="25">
        <f t="shared" si="34"/>
        <v>0</v>
      </c>
      <c r="R1117" s="25" t="e">
        <f>VLOOKUP(O1117,'Currency Balance'!$O$3:$Q$32,3,0)</f>
        <v>#N/A</v>
      </c>
      <c r="S1117" t="e">
        <f t="shared" si="35"/>
        <v>#N/A</v>
      </c>
    </row>
    <row r="1118" spans="1:19">
      <c r="A1118">
        <f>'Previous Trades Import_OMS Quer'!A1118</f>
        <v>0</v>
      </c>
      <c r="B1118">
        <f>'Previous Trades Import_OMS Quer'!B1118</f>
        <v>0</v>
      </c>
      <c r="C1118" s="22">
        <f>'Previous Trades Import_OMS Quer'!C1118</f>
        <v>0</v>
      </c>
      <c r="D1118">
        <f>'Previous Trades Import_OMS Quer'!D1118</f>
        <v>0</v>
      </c>
      <c r="E1118" s="22">
        <f>'Previous Trades Import_OMS Quer'!E1118</f>
        <v>0</v>
      </c>
      <c r="F1118">
        <f>'Previous Trades Import_OMS Quer'!F1118</f>
        <v>0</v>
      </c>
      <c r="G1118">
        <f>'Previous Trades Import_OMS Quer'!G1118</f>
        <v>0</v>
      </c>
      <c r="H1118">
        <f>'Previous Trades Import_OMS Quer'!H1118</f>
        <v>0</v>
      </c>
      <c r="I1118">
        <f>'Previous Trades Import_OMS Quer'!I1118</f>
        <v>0</v>
      </c>
      <c r="J1118">
        <f>'Previous Trades Import_OMS Quer'!J1118</f>
        <v>0</v>
      </c>
      <c r="K1118">
        <f>'Previous Trades Import_OMS Quer'!K1118</f>
        <v>0</v>
      </c>
      <c r="L1118">
        <f>'Previous Trades Import_OMS Quer'!L1118</f>
        <v>0</v>
      </c>
      <c r="M1118">
        <f>'Previous Trades Import_OMS Quer'!M1118</f>
        <v>0</v>
      </c>
      <c r="N1118">
        <f>'Previous Trades Import_OMS Quer'!N1118</f>
        <v>0</v>
      </c>
      <c r="O1118" t="str">
        <f>CLEAN('Previous Trades Import_OMS Quer'!O1118)</f>
        <v/>
      </c>
      <c r="Q1118" s="25">
        <f t="shared" si="34"/>
        <v>0</v>
      </c>
      <c r="R1118" s="25" t="e">
        <f>VLOOKUP(O1118,'Currency Balance'!$O$3:$Q$32,3,0)</f>
        <v>#N/A</v>
      </c>
      <c r="S1118" t="e">
        <f t="shared" si="35"/>
        <v>#N/A</v>
      </c>
    </row>
    <row r="1119" spans="1:19">
      <c r="A1119">
        <f>'Previous Trades Import_OMS Quer'!A1119</f>
        <v>0</v>
      </c>
      <c r="B1119">
        <f>'Previous Trades Import_OMS Quer'!B1119</f>
        <v>0</v>
      </c>
      <c r="C1119" s="22">
        <f>'Previous Trades Import_OMS Quer'!C1119</f>
        <v>0</v>
      </c>
      <c r="D1119">
        <f>'Previous Trades Import_OMS Quer'!D1119</f>
        <v>0</v>
      </c>
      <c r="E1119" s="22">
        <f>'Previous Trades Import_OMS Quer'!E1119</f>
        <v>0</v>
      </c>
      <c r="F1119">
        <f>'Previous Trades Import_OMS Quer'!F1119</f>
        <v>0</v>
      </c>
      <c r="G1119">
        <f>'Previous Trades Import_OMS Quer'!G1119</f>
        <v>0</v>
      </c>
      <c r="H1119">
        <f>'Previous Trades Import_OMS Quer'!H1119</f>
        <v>0</v>
      </c>
      <c r="I1119">
        <f>'Previous Trades Import_OMS Quer'!I1119</f>
        <v>0</v>
      </c>
      <c r="J1119">
        <f>'Previous Trades Import_OMS Quer'!J1119</f>
        <v>0</v>
      </c>
      <c r="K1119">
        <f>'Previous Trades Import_OMS Quer'!K1119</f>
        <v>0</v>
      </c>
      <c r="L1119">
        <f>'Previous Trades Import_OMS Quer'!L1119</f>
        <v>0</v>
      </c>
      <c r="M1119">
        <f>'Previous Trades Import_OMS Quer'!M1119</f>
        <v>0</v>
      </c>
      <c r="N1119">
        <f>'Previous Trades Import_OMS Quer'!N1119</f>
        <v>0</v>
      </c>
      <c r="O1119" t="str">
        <f>CLEAN('Previous Trades Import_OMS Quer'!O1119)</f>
        <v/>
      </c>
      <c r="Q1119" s="25">
        <f t="shared" si="34"/>
        <v>0</v>
      </c>
      <c r="R1119" s="25" t="e">
        <f>VLOOKUP(O1119,'Currency Balance'!$O$3:$Q$32,3,0)</f>
        <v>#N/A</v>
      </c>
      <c r="S1119" t="e">
        <f t="shared" si="35"/>
        <v>#N/A</v>
      </c>
    </row>
    <row r="1120" spans="1:19">
      <c r="A1120">
        <f>'Previous Trades Import_OMS Quer'!A1120</f>
        <v>0</v>
      </c>
      <c r="B1120">
        <f>'Previous Trades Import_OMS Quer'!B1120</f>
        <v>0</v>
      </c>
      <c r="C1120" s="22">
        <f>'Previous Trades Import_OMS Quer'!C1120</f>
        <v>0</v>
      </c>
      <c r="D1120">
        <f>'Previous Trades Import_OMS Quer'!D1120</f>
        <v>0</v>
      </c>
      <c r="E1120" s="22">
        <f>'Previous Trades Import_OMS Quer'!E1120</f>
        <v>0</v>
      </c>
      <c r="F1120">
        <f>'Previous Trades Import_OMS Quer'!F1120</f>
        <v>0</v>
      </c>
      <c r="G1120">
        <f>'Previous Trades Import_OMS Quer'!G1120</f>
        <v>0</v>
      </c>
      <c r="H1120">
        <f>'Previous Trades Import_OMS Quer'!H1120</f>
        <v>0</v>
      </c>
      <c r="I1120">
        <f>'Previous Trades Import_OMS Quer'!I1120</f>
        <v>0</v>
      </c>
      <c r="J1120">
        <f>'Previous Trades Import_OMS Quer'!J1120</f>
        <v>0</v>
      </c>
      <c r="K1120">
        <f>'Previous Trades Import_OMS Quer'!K1120</f>
        <v>0</v>
      </c>
      <c r="L1120">
        <f>'Previous Trades Import_OMS Quer'!L1120</f>
        <v>0</v>
      </c>
      <c r="M1120">
        <f>'Previous Trades Import_OMS Quer'!M1120</f>
        <v>0</v>
      </c>
      <c r="N1120">
        <f>'Previous Trades Import_OMS Quer'!N1120</f>
        <v>0</v>
      </c>
      <c r="O1120" t="str">
        <f>CLEAN('Previous Trades Import_OMS Quer'!O1120)</f>
        <v/>
      </c>
      <c r="Q1120" s="25">
        <f t="shared" si="34"/>
        <v>0</v>
      </c>
      <c r="R1120" s="25" t="e">
        <f>VLOOKUP(O1120,'Currency Balance'!$O$3:$Q$32,3,0)</f>
        <v>#N/A</v>
      </c>
      <c r="S1120" t="e">
        <f t="shared" si="35"/>
        <v>#N/A</v>
      </c>
    </row>
    <row r="1121" spans="1:19">
      <c r="A1121">
        <f>'Previous Trades Import_OMS Quer'!A1121</f>
        <v>0</v>
      </c>
      <c r="B1121">
        <f>'Previous Trades Import_OMS Quer'!B1121</f>
        <v>0</v>
      </c>
      <c r="C1121" s="22">
        <f>'Previous Trades Import_OMS Quer'!C1121</f>
        <v>0</v>
      </c>
      <c r="D1121">
        <f>'Previous Trades Import_OMS Quer'!D1121</f>
        <v>0</v>
      </c>
      <c r="E1121" s="22">
        <f>'Previous Trades Import_OMS Quer'!E1121</f>
        <v>0</v>
      </c>
      <c r="F1121">
        <f>'Previous Trades Import_OMS Quer'!F1121</f>
        <v>0</v>
      </c>
      <c r="G1121">
        <f>'Previous Trades Import_OMS Quer'!G1121</f>
        <v>0</v>
      </c>
      <c r="H1121">
        <f>'Previous Trades Import_OMS Quer'!H1121</f>
        <v>0</v>
      </c>
      <c r="I1121">
        <f>'Previous Trades Import_OMS Quer'!I1121</f>
        <v>0</v>
      </c>
      <c r="J1121">
        <f>'Previous Trades Import_OMS Quer'!J1121</f>
        <v>0</v>
      </c>
      <c r="K1121">
        <f>'Previous Trades Import_OMS Quer'!K1121</f>
        <v>0</v>
      </c>
      <c r="L1121">
        <f>'Previous Trades Import_OMS Quer'!L1121</f>
        <v>0</v>
      </c>
      <c r="M1121">
        <f>'Previous Trades Import_OMS Quer'!M1121</f>
        <v>0</v>
      </c>
      <c r="N1121">
        <f>'Previous Trades Import_OMS Quer'!N1121</f>
        <v>0</v>
      </c>
      <c r="O1121" t="str">
        <f>CLEAN('Previous Trades Import_OMS Quer'!O1121)</f>
        <v/>
      </c>
      <c r="Q1121" s="25">
        <f t="shared" si="34"/>
        <v>0</v>
      </c>
      <c r="R1121" s="25" t="e">
        <f>VLOOKUP(O1121,'Currency Balance'!$O$3:$Q$32,3,0)</f>
        <v>#N/A</v>
      </c>
      <c r="S1121" t="e">
        <f t="shared" si="35"/>
        <v>#N/A</v>
      </c>
    </row>
    <row r="1122" spans="1:19">
      <c r="A1122">
        <f>'Previous Trades Import_OMS Quer'!A1122</f>
        <v>0</v>
      </c>
      <c r="B1122">
        <f>'Previous Trades Import_OMS Quer'!B1122</f>
        <v>0</v>
      </c>
      <c r="C1122" s="22">
        <f>'Previous Trades Import_OMS Quer'!C1122</f>
        <v>0</v>
      </c>
      <c r="D1122">
        <f>'Previous Trades Import_OMS Quer'!D1122</f>
        <v>0</v>
      </c>
      <c r="E1122" s="22">
        <f>'Previous Trades Import_OMS Quer'!E1122</f>
        <v>0</v>
      </c>
      <c r="F1122">
        <f>'Previous Trades Import_OMS Quer'!F1122</f>
        <v>0</v>
      </c>
      <c r="G1122">
        <f>'Previous Trades Import_OMS Quer'!G1122</f>
        <v>0</v>
      </c>
      <c r="H1122">
        <f>'Previous Trades Import_OMS Quer'!H1122</f>
        <v>0</v>
      </c>
      <c r="I1122">
        <f>'Previous Trades Import_OMS Quer'!I1122</f>
        <v>0</v>
      </c>
      <c r="J1122">
        <f>'Previous Trades Import_OMS Quer'!J1122</f>
        <v>0</v>
      </c>
      <c r="K1122">
        <f>'Previous Trades Import_OMS Quer'!K1122</f>
        <v>0</v>
      </c>
      <c r="L1122">
        <f>'Previous Trades Import_OMS Quer'!L1122</f>
        <v>0</v>
      </c>
      <c r="M1122">
        <f>'Previous Trades Import_OMS Quer'!M1122</f>
        <v>0</v>
      </c>
      <c r="N1122">
        <f>'Previous Trades Import_OMS Quer'!N1122</f>
        <v>0</v>
      </c>
      <c r="O1122" t="str">
        <f>CLEAN('Previous Trades Import_OMS Quer'!O1122)</f>
        <v/>
      </c>
      <c r="Q1122" s="25">
        <f t="shared" si="34"/>
        <v>0</v>
      </c>
      <c r="R1122" s="25" t="e">
        <f>VLOOKUP(O1122,'Currency Balance'!$O$3:$Q$32,3,0)</f>
        <v>#N/A</v>
      </c>
      <c r="S1122" t="e">
        <f t="shared" si="35"/>
        <v>#N/A</v>
      </c>
    </row>
    <row r="1123" spans="1:19">
      <c r="A1123">
        <f>'Previous Trades Import_OMS Quer'!A1123</f>
        <v>0</v>
      </c>
      <c r="B1123">
        <f>'Previous Trades Import_OMS Quer'!B1123</f>
        <v>0</v>
      </c>
      <c r="C1123" s="22">
        <f>'Previous Trades Import_OMS Quer'!C1123</f>
        <v>0</v>
      </c>
      <c r="D1123">
        <f>'Previous Trades Import_OMS Quer'!D1123</f>
        <v>0</v>
      </c>
      <c r="E1123" s="22">
        <f>'Previous Trades Import_OMS Quer'!E1123</f>
        <v>0</v>
      </c>
      <c r="F1123">
        <f>'Previous Trades Import_OMS Quer'!F1123</f>
        <v>0</v>
      </c>
      <c r="G1123">
        <f>'Previous Trades Import_OMS Quer'!G1123</f>
        <v>0</v>
      </c>
      <c r="H1123">
        <f>'Previous Trades Import_OMS Quer'!H1123</f>
        <v>0</v>
      </c>
      <c r="I1123">
        <f>'Previous Trades Import_OMS Quer'!I1123</f>
        <v>0</v>
      </c>
      <c r="J1123">
        <f>'Previous Trades Import_OMS Quer'!J1123</f>
        <v>0</v>
      </c>
      <c r="K1123">
        <f>'Previous Trades Import_OMS Quer'!K1123</f>
        <v>0</v>
      </c>
      <c r="L1123">
        <f>'Previous Trades Import_OMS Quer'!L1123</f>
        <v>0</v>
      </c>
      <c r="M1123">
        <f>'Previous Trades Import_OMS Quer'!M1123</f>
        <v>0</v>
      </c>
      <c r="N1123">
        <f>'Previous Trades Import_OMS Quer'!N1123</f>
        <v>0</v>
      </c>
      <c r="O1123" t="str">
        <f>CLEAN('Previous Trades Import_OMS Quer'!O1123)</f>
        <v/>
      </c>
      <c r="Q1123" s="25">
        <f t="shared" si="34"/>
        <v>0</v>
      </c>
      <c r="R1123" s="25" t="e">
        <f>VLOOKUP(O1123,'Currency Balance'!$O$3:$Q$32,3,0)</f>
        <v>#N/A</v>
      </c>
      <c r="S1123" t="e">
        <f t="shared" si="35"/>
        <v>#N/A</v>
      </c>
    </row>
    <row r="1124" spans="1:19">
      <c r="A1124">
        <f>'Previous Trades Import_OMS Quer'!A1124</f>
        <v>0</v>
      </c>
      <c r="B1124">
        <f>'Previous Trades Import_OMS Quer'!B1124</f>
        <v>0</v>
      </c>
      <c r="C1124" s="22">
        <f>'Previous Trades Import_OMS Quer'!C1124</f>
        <v>0</v>
      </c>
      <c r="D1124">
        <f>'Previous Trades Import_OMS Quer'!D1124</f>
        <v>0</v>
      </c>
      <c r="E1124" s="22">
        <f>'Previous Trades Import_OMS Quer'!E1124</f>
        <v>0</v>
      </c>
      <c r="F1124">
        <f>'Previous Trades Import_OMS Quer'!F1124</f>
        <v>0</v>
      </c>
      <c r="G1124">
        <f>'Previous Trades Import_OMS Quer'!G1124</f>
        <v>0</v>
      </c>
      <c r="H1124">
        <f>'Previous Trades Import_OMS Quer'!H1124</f>
        <v>0</v>
      </c>
      <c r="I1124">
        <f>'Previous Trades Import_OMS Quer'!I1124</f>
        <v>0</v>
      </c>
      <c r="J1124">
        <f>'Previous Trades Import_OMS Quer'!J1124</f>
        <v>0</v>
      </c>
      <c r="K1124">
        <f>'Previous Trades Import_OMS Quer'!K1124</f>
        <v>0</v>
      </c>
      <c r="L1124">
        <f>'Previous Trades Import_OMS Quer'!L1124</f>
        <v>0</v>
      </c>
      <c r="M1124">
        <f>'Previous Trades Import_OMS Quer'!M1124</f>
        <v>0</v>
      </c>
      <c r="N1124">
        <f>'Previous Trades Import_OMS Quer'!N1124</f>
        <v>0</v>
      </c>
      <c r="O1124" t="str">
        <f>CLEAN('Previous Trades Import_OMS Quer'!O1124)</f>
        <v/>
      </c>
      <c r="Q1124" s="25">
        <f t="shared" si="34"/>
        <v>0</v>
      </c>
      <c r="R1124" s="25" t="e">
        <f>VLOOKUP(O1124,'Currency Balance'!$O$3:$Q$32,3,0)</f>
        <v>#N/A</v>
      </c>
      <c r="S1124" t="e">
        <f t="shared" si="35"/>
        <v>#N/A</v>
      </c>
    </row>
    <row r="1125" spans="1:19">
      <c r="A1125">
        <f>'Previous Trades Import_OMS Quer'!A1125</f>
        <v>0</v>
      </c>
      <c r="B1125">
        <f>'Previous Trades Import_OMS Quer'!B1125</f>
        <v>0</v>
      </c>
      <c r="C1125" s="22">
        <f>'Previous Trades Import_OMS Quer'!C1125</f>
        <v>0</v>
      </c>
      <c r="D1125">
        <f>'Previous Trades Import_OMS Quer'!D1125</f>
        <v>0</v>
      </c>
      <c r="E1125" s="22">
        <f>'Previous Trades Import_OMS Quer'!E1125</f>
        <v>0</v>
      </c>
      <c r="F1125">
        <f>'Previous Trades Import_OMS Quer'!F1125</f>
        <v>0</v>
      </c>
      <c r="G1125">
        <f>'Previous Trades Import_OMS Quer'!G1125</f>
        <v>0</v>
      </c>
      <c r="H1125">
        <f>'Previous Trades Import_OMS Quer'!H1125</f>
        <v>0</v>
      </c>
      <c r="I1125">
        <f>'Previous Trades Import_OMS Quer'!I1125</f>
        <v>0</v>
      </c>
      <c r="J1125">
        <f>'Previous Trades Import_OMS Quer'!J1125</f>
        <v>0</v>
      </c>
      <c r="K1125">
        <f>'Previous Trades Import_OMS Quer'!K1125</f>
        <v>0</v>
      </c>
      <c r="L1125">
        <f>'Previous Trades Import_OMS Quer'!L1125</f>
        <v>0</v>
      </c>
      <c r="M1125">
        <f>'Previous Trades Import_OMS Quer'!M1125</f>
        <v>0</v>
      </c>
      <c r="N1125">
        <f>'Previous Trades Import_OMS Quer'!N1125</f>
        <v>0</v>
      </c>
      <c r="O1125" t="str">
        <f>CLEAN('Previous Trades Import_OMS Quer'!O1125)</f>
        <v/>
      </c>
      <c r="Q1125" s="25">
        <f t="shared" si="34"/>
        <v>0</v>
      </c>
      <c r="R1125" s="25" t="e">
        <f>VLOOKUP(O1125,'Currency Balance'!$O$3:$Q$32,3,0)</f>
        <v>#N/A</v>
      </c>
      <c r="S1125" t="e">
        <f t="shared" si="35"/>
        <v>#N/A</v>
      </c>
    </row>
    <row r="1126" spans="1:19">
      <c r="A1126">
        <f>'Previous Trades Import_OMS Quer'!A1126</f>
        <v>0</v>
      </c>
      <c r="B1126">
        <f>'Previous Trades Import_OMS Quer'!B1126</f>
        <v>0</v>
      </c>
      <c r="C1126" s="22">
        <f>'Previous Trades Import_OMS Quer'!C1126</f>
        <v>0</v>
      </c>
      <c r="D1126">
        <f>'Previous Trades Import_OMS Quer'!D1126</f>
        <v>0</v>
      </c>
      <c r="E1126" s="22">
        <f>'Previous Trades Import_OMS Quer'!E1126</f>
        <v>0</v>
      </c>
      <c r="F1126">
        <f>'Previous Trades Import_OMS Quer'!F1126</f>
        <v>0</v>
      </c>
      <c r="G1126">
        <f>'Previous Trades Import_OMS Quer'!G1126</f>
        <v>0</v>
      </c>
      <c r="H1126">
        <f>'Previous Trades Import_OMS Quer'!H1126</f>
        <v>0</v>
      </c>
      <c r="I1126">
        <f>'Previous Trades Import_OMS Quer'!I1126</f>
        <v>0</v>
      </c>
      <c r="J1126">
        <f>'Previous Trades Import_OMS Quer'!J1126</f>
        <v>0</v>
      </c>
      <c r="K1126">
        <f>'Previous Trades Import_OMS Quer'!K1126</f>
        <v>0</v>
      </c>
      <c r="L1126">
        <f>'Previous Trades Import_OMS Quer'!L1126</f>
        <v>0</v>
      </c>
      <c r="M1126">
        <f>'Previous Trades Import_OMS Quer'!M1126</f>
        <v>0</v>
      </c>
      <c r="N1126">
        <f>'Previous Trades Import_OMS Quer'!N1126</f>
        <v>0</v>
      </c>
      <c r="O1126" t="str">
        <f>CLEAN('Previous Trades Import_OMS Quer'!O1126)</f>
        <v/>
      </c>
      <c r="Q1126" s="25">
        <f t="shared" si="34"/>
        <v>0</v>
      </c>
      <c r="R1126" s="25" t="e">
        <f>VLOOKUP(O1126,'Currency Balance'!$O$3:$Q$32,3,0)</f>
        <v>#N/A</v>
      </c>
      <c r="S1126" t="e">
        <f t="shared" si="35"/>
        <v>#N/A</v>
      </c>
    </row>
    <row r="1127" spans="1:19">
      <c r="A1127">
        <f>'Previous Trades Import_OMS Quer'!A1127</f>
        <v>0</v>
      </c>
      <c r="B1127">
        <f>'Previous Trades Import_OMS Quer'!B1127</f>
        <v>0</v>
      </c>
      <c r="C1127" s="22">
        <f>'Previous Trades Import_OMS Quer'!C1127</f>
        <v>0</v>
      </c>
      <c r="D1127">
        <f>'Previous Trades Import_OMS Quer'!D1127</f>
        <v>0</v>
      </c>
      <c r="E1127" s="22">
        <f>'Previous Trades Import_OMS Quer'!E1127</f>
        <v>0</v>
      </c>
      <c r="F1127">
        <f>'Previous Trades Import_OMS Quer'!F1127</f>
        <v>0</v>
      </c>
      <c r="G1127">
        <f>'Previous Trades Import_OMS Quer'!G1127</f>
        <v>0</v>
      </c>
      <c r="H1127">
        <f>'Previous Trades Import_OMS Quer'!H1127</f>
        <v>0</v>
      </c>
      <c r="I1127">
        <f>'Previous Trades Import_OMS Quer'!I1127</f>
        <v>0</v>
      </c>
      <c r="J1127">
        <f>'Previous Trades Import_OMS Quer'!J1127</f>
        <v>0</v>
      </c>
      <c r="K1127">
        <f>'Previous Trades Import_OMS Quer'!K1127</f>
        <v>0</v>
      </c>
      <c r="L1127">
        <f>'Previous Trades Import_OMS Quer'!L1127</f>
        <v>0</v>
      </c>
      <c r="M1127">
        <f>'Previous Trades Import_OMS Quer'!M1127</f>
        <v>0</v>
      </c>
      <c r="N1127">
        <f>'Previous Trades Import_OMS Quer'!N1127</f>
        <v>0</v>
      </c>
      <c r="O1127" t="str">
        <f>CLEAN('Previous Trades Import_OMS Quer'!O1127)</f>
        <v/>
      </c>
      <c r="Q1127" s="25">
        <f t="shared" si="34"/>
        <v>0</v>
      </c>
      <c r="R1127" s="25" t="e">
        <f>VLOOKUP(O1127,'Currency Balance'!$O$3:$Q$32,3,0)</f>
        <v>#N/A</v>
      </c>
      <c r="S1127" t="e">
        <f t="shared" si="35"/>
        <v>#N/A</v>
      </c>
    </row>
    <row r="1128" spans="1:19">
      <c r="A1128">
        <f>'Previous Trades Import_OMS Quer'!A1128</f>
        <v>0</v>
      </c>
      <c r="B1128">
        <f>'Previous Trades Import_OMS Quer'!B1128</f>
        <v>0</v>
      </c>
      <c r="C1128" s="22">
        <f>'Previous Trades Import_OMS Quer'!C1128</f>
        <v>0</v>
      </c>
      <c r="D1128">
        <f>'Previous Trades Import_OMS Quer'!D1128</f>
        <v>0</v>
      </c>
      <c r="E1128" s="22">
        <f>'Previous Trades Import_OMS Quer'!E1128</f>
        <v>0</v>
      </c>
      <c r="F1128">
        <f>'Previous Trades Import_OMS Quer'!F1128</f>
        <v>0</v>
      </c>
      <c r="G1128">
        <f>'Previous Trades Import_OMS Quer'!G1128</f>
        <v>0</v>
      </c>
      <c r="H1128">
        <f>'Previous Trades Import_OMS Quer'!H1128</f>
        <v>0</v>
      </c>
      <c r="I1128">
        <f>'Previous Trades Import_OMS Quer'!I1128</f>
        <v>0</v>
      </c>
      <c r="J1128">
        <f>'Previous Trades Import_OMS Quer'!J1128</f>
        <v>0</v>
      </c>
      <c r="K1128">
        <f>'Previous Trades Import_OMS Quer'!K1128</f>
        <v>0</v>
      </c>
      <c r="L1128">
        <f>'Previous Trades Import_OMS Quer'!L1128</f>
        <v>0</v>
      </c>
      <c r="M1128">
        <f>'Previous Trades Import_OMS Quer'!M1128</f>
        <v>0</v>
      </c>
      <c r="N1128">
        <f>'Previous Trades Import_OMS Quer'!N1128</f>
        <v>0</v>
      </c>
      <c r="O1128" t="str">
        <f>CLEAN('Previous Trades Import_OMS Quer'!O1128)</f>
        <v/>
      </c>
      <c r="Q1128" s="25">
        <f t="shared" si="34"/>
        <v>0</v>
      </c>
      <c r="R1128" s="25" t="e">
        <f>VLOOKUP(O1128,'Currency Balance'!$O$3:$Q$32,3,0)</f>
        <v>#N/A</v>
      </c>
      <c r="S1128" t="e">
        <f t="shared" si="35"/>
        <v>#N/A</v>
      </c>
    </row>
    <row r="1129" spans="1:19">
      <c r="A1129">
        <f>'Previous Trades Import_OMS Quer'!A1129</f>
        <v>0</v>
      </c>
      <c r="B1129">
        <f>'Previous Trades Import_OMS Quer'!B1129</f>
        <v>0</v>
      </c>
      <c r="C1129" s="22">
        <f>'Previous Trades Import_OMS Quer'!C1129</f>
        <v>0</v>
      </c>
      <c r="D1129">
        <f>'Previous Trades Import_OMS Quer'!D1129</f>
        <v>0</v>
      </c>
      <c r="E1129" s="22">
        <f>'Previous Trades Import_OMS Quer'!E1129</f>
        <v>0</v>
      </c>
      <c r="F1129">
        <f>'Previous Trades Import_OMS Quer'!F1129</f>
        <v>0</v>
      </c>
      <c r="G1129">
        <f>'Previous Trades Import_OMS Quer'!G1129</f>
        <v>0</v>
      </c>
      <c r="H1129">
        <f>'Previous Trades Import_OMS Quer'!H1129</f>
        <v>0</v>
      </c>
      <c r="I1129">
        <f>'Previous Trades Import_OMS Quer'!I1129</f>
        <v>0</v>
      </c>
      <c r="J1129">
        <f>'Previous Trades Import_OMS Quer'!J1129</f>
        <v>0</v>
      </c>
      <c r="K1129">
        <f>'Previous Trades Import_OMS Quer'!K1129</f>
        <v>0</v>
      </c>
      <c r="L1129">
        <f>'Previous Trades Import_OMS Quer'!L1129</f>
        <v>0</v>
      </c>
      <c r="M1129">
        <f>'Previous Trades Import_OMS Quer'!M1129</f>
        <v>0</v>
      </c>
      <c r="N1129">
        <f>'Previous Trades Import_OMS Quer'!N1129</f>
        <v>0</v>
      </c>
      <c r="O1129" t="str">
        <f>CLEAN('Previous Trades Import_OMS Quer'!O1129)</f>
        <v/>
      </c>
      <c r="Q1129" s="25">
        <f t="shared" si="34"/>
        <v>0</v>
      </c>
      <c r="R1129" s="25" t="e">
        <f>VLOOKUP(O1129,'Currency Balance'!$O$3:$Q$32,3,0)</f>
        <v>#N/A</v>
      </c>
      <c r="S1129" t="e">
        <f t="shared" si="35"/>
        <v>#N/A</v>
      </c>
    </row>
    <row r="1130" spans="1:19">
      <c r="A1130">
        <f>'Previous Trades Import_OMS Quer'!A1130</f>
        <v>0</v>
      </c>
      <c r="B1130">
        <f>'Previous Trades Import_OMS Quer'!B1130</f>
        <v>0</v>
      </c>
      <c r="C1130" s="22">
        <f>'Previous Trades Import_OMS Quer'!C1130</f>
        <v>0</v>
      </c>
      <c r="D1130">
        <f>'Previous Trades Import_OMS Quer'!D1130</f>
        <v>0</v>
      </c>
      <c r="E1130" s="22">
        <f>'Previous Trades Import_OMS Quer'!E1130</f>
        <v>0</v>
      </c>
      <c r="F1130">
        <f>'Previous Trades Import_OMS Quer'!F1130</f>
        <v>0</v>
      </c>
      <c r="G1130">
        <f>'Previous Trades Import_OMS Quer'!G1130</f>
        <v>0</v>
      </c>
      <c r="H1130">
        <f>'Previous Trades Import_OMS Quer'!H1130</f>
        <v>0</v>
      </c>
      <c r="I1130">
        <f>'Previous Trades Import_OMS Quer'!I1130</f>
        <v>0</v>
      </c>
      <c r="J1130">
        <f>'Previous Trades Import_OMS Quer'!J1130</f>
        <v>0</v>
      </c>
      <c r="K1130">
        <f>'Previous Trades Import_OMS Quer'!K1130</f>
        <v>0</v>
      </c>
      <c r="L1130">
        <f>'Previous Trades Import_OMS Quer'!L1130</f>
        <v>0</v>
      </c>
      <c r="M1130">
        <f>'Previous Trades Import_OMS Quer'!M1130</f>
        <v>0</v>
      </c>
      <c r="N1130">
        <f>'Previous Trades Import_OMS Quer'!N1130</f>
        <v>0</v>
      </c>
      <c r="O1130" t="str">
        <f>CLEAN('Previous Trades Import_OMS Quer'!O1130)</f>
        <v/>
      </c>
      <c r="Q1130" s="25">
        <f t="shared" si="34"/>
        <v>0</v>
      </c>
      <c r="R1130" s="25" t="e">
        <f>VLOOKUP(O1130,'Currency Balance'!$O$3:$Q$32,3,0)</f>
        <v>#N/A</v>
      </c>
      <c r="S1130" t="e">
        <f t="shared" si="35"/>
        <v>#N/A</v>
      </c>
    </row>
    <row r="1131" spans="1:19">
      <c r="A1131">
        <f>'Previous Trades Import_OMS Quer'!A1131</f>
        <v>0</v>
      </c>
      <c r="B1131">
        <f>'Previous Trades Import_OMS Quer'!B1131</f>
        <v>0</v>
      </c>
      <c r="C1131" s="22">
        <f>'Previous Trades Import_OMS Quer'!C1131</f>
        <v>0</v>
      </c>
      <c r="D1131">
        <f>'Previous Trades Import_OMS Quer'!D1131</f>
        <v>0</v>
      </c>
      <c r="E1131" s="22">
        <f>'Previous Trades Import_OMS Quer'!E1131</f>
        <v>0</v>
      </c>
      <c r="F1131">
        <f>'Previous Trades Import_OMS Quer'!F1131</f>
        <v>0</v>
      </c>
      <c r="G1131">
        <f>'Previous Trades Import_OMS Quer'!G1131</f>
        <v>0</v>
      </c>
      <c r="H1131">
        <f>'Previous Trades Import_OMS Quer'!H1131</f>
        <v>0</v>
      </c>
      <c r="I1131">
        <f>'Previous Trades Import_OMS Quer'!I1131</f>
        <v>0</v>
      </c>
      <c r="J1131">
        <f>'Previous Trades Import_OMS Quer'!J1131</f>
        <v>0</v>
      </c>
      <c r="K1131">
        <f>'Previous Trades Import_OMS Quer'!K1131</f>
        <v>0</v>
      </c>
      <c r="L1131">
        <f>'Previous Trades Import_OMS Quer'!L1131</f>
        <v>0</v>
      </c>
      <c r="M1131">
        <f>'Previous Trades Import_OMS Quer'!M1131</f>
        <v>0</v>
      </c>
      <c r="N1131">
        <f>'Previous Trades Import_OMS Quer'!N1131</f>
        <v>0</v>
      </c>
      <c r="O1131" t="str">
        <f>CLEAN('Previous Trades Import_OMS Quer'!O1131)</f>
        <v/>
      </c>
      <c r="Q1131" s="25">
        <f t="shared" si="34"/>
        <v>0</v>
      </c>
      <c r="R1131" s="25" t="e">
        <f>VLOOKUP(O1131,'Currency Balance'!$O$3:$Q$32,3,0)</f>
        <v>#N/A</v>
      </c>
      <c r="S1131" t="e">
        <f t="shared" si="35"/>
        <v>#N/A</v>
      </c>
    </row>
    <row r="1132" spans="1:19">
      <c r="A1132">
        <f>'Previous Trades Import_OMS Quer'!A1132</f>
        <v>0</v>
      </c>
      <c r="B1132">
        <f>'Previous Trades Import_OMS Quer'!B1132</f>
        <v>0</v>
      </c>
      <c r="C1132" s="22">
        <f>'Previous Trades Import_OMS Quer'!C1132</f>
        <v>0</v>
      </c>
      <c r="D1132">
        <f>'Previous Trades Import_OMS Quer'!D1132</f>
        <v>0</v>
      </c>
      <c r="E1132" s="22">
        <f>'Previous Trades Import_OMS Quer'!E1132</f>
        <v>0</v>
      </c>
      <c r="F1132">
        <f>'Previous Trades Import_OMS Quer'!F1132</f>
        <v>0</v>
      </c>
      <c r="G1132">
        <f>'Previous Trades Import_OMS Quer'!G1132</f>
        <v>0</v>
      </c>
      <c r="H1132">
        <f>'Previous Trades Import_OMS Quer'!H1132</f>
        <v>0</v>
      </c>
      <c r="I1132">
        <f>'Previous Trades Import_OMS Quer'!I1132</f>
        <v>0</v>
      </c>
      <c r="J1132">
        <f>'Previous Trades Import_OMS Quer'!J1132</f>
        <v>0</v>
      </c>
      <c r="K1132">
        <f>'Previous Trades Import_OMS Quer'!K1132</f>
        <v>0</v>
      </c>
      <c r="L1132">
        <f>'Previous Trades Import_OMS Quer'!L1132</f>
        <v>0</v>
      </c>
      <c r="M1132">
        <f>'Previous Trades Import_OMS Quer'!M1132</f>
        <v>0</v>
      </c>
      <c r="N1132">
        <f>'Previous Trades Import_OMS Quer'!N1132</f>
        <v>0</v>
      </c>
      <c r="O1132" t="str">
        <f>CLEAN('Previous Trades Import_OMS Quer'!O1132)</f>
        <v/>
      </c>
      <c r="Q1132" s="25">
        <f t="shared" si="34"/>
        <v>0</v>
      </c>
      <c r="R1132" s="25" t="e">
        <f>VLOOKUP(O1132,'Currency Balance'!$O$3:$Q$32,3,0)</f>
        <v>#N/A</v>
      </c>
      <c r="S1132" t="e">
        <f t="shared" si="35"/>
        <v>#N/A</v>
      </c>
    </row>
    <row r="1133" spans="1:19">
      <c r="A1133">
        <f>'Previous Trades Import_OMS Quer'!A1133</f>
        <v>0</v>
      </c>
      <c r="B1133">
        <f>'Previous Trades Import_OMS Quer'!B1133</f>
        <v>0</v>
      </c>
      <c r="C1133" s="22">
        <f>'Previous Trades Import_OMS Quer'!C1133</f>
        <v>0</v>
      </c>
      <c r="D1133">
        <f>'Previous Trades Import_OMS Quer'!D1133</f>
        <v>0</v>
      </c>
      <c r="E1133" s="22">
        <f>'Previous Trades Import_OMS Quer'!E1133</f>
        <v>0</v>
      </c>
      <c r="F1133">
        <f>'Previous Trades Import_OMS Quer'!F1133</f>
        <v>0</v>
      </c>
      <c r="G1133">
        <f>'Previous Trades Import_OMS Quer'!G1133</f>
        <v>0</v>
      </c>
      <c r="H1133">
        <f>'Previous Trades Import_OMS Quer'!H1133</f>
        <v>0</v>
      </c>
      <c r="I1133">
        <f>'Previous Trades Import_OMS Quer'!I1133</f>
        <v>0</v>
      </c>
      <c r="J1133">
        <f>'Previous Trades Import_OMS Quer'!J1133</f>
        <v>0</v>
      </c>
      <c r="K1133">
        <f>'Previous Trades Import_OMS Quer'!K1133</f>
        <v>0</v>
      </c>
      <c r="L1133">
        <f>'Previous Trades Import_OMS Quer'!L1133</f>
        <v>0</v>
      </c>
      <c r="M1133">
        <f>'Previous Trades Import_OMS Quer'!M1133</f>
        <v>0</v>
      </c>
      <c r="N1133">
        <f>'Previous Trades Import_OMS Quer'!N1133</f>
        <v>0</v>
      </c>
      <c r="O1133" t="str">
        <f>CLEAN('Previous Trades Import_OMS Quer'!O1133)</f>
        <v/>
      </c>
      <c r="Q1133" s="25">
        <f t="shared" si="34"/>
        <v>0</v>
      </c>
      <c r="R1133" s="25" t="e">
        <f>VLOOKUP(O1133,'Currency Balance'!$O$3:$Q$32,3,0)</f>
        <v>#N/A</v>
      </c>
      <c r="S1133" t="e">
        <f t="shared" si="35"/>
        <v>#N/A</v>
      </c>
    </row>
    <row r="1134" spans="1:19">
      <c r="A1134">
        <f>'Previous Trades Import_OMS Quer'!A1134</f>
        <v>0</v>
      </c>
      <c r="B1134">
        <f>'Previous Trades Import_OMS Quer'!B1134</f>
        <v>0</v>
      </c>
      <c r="C1134" s="22">
        <f>'Previous Trades Import_OMS Quer'!C1134</f>
        <v>0</v>
      </c>
      <c r="D1134">
        <f>'Previous Trades Import_OMS Quer'!D1134</f>
        <v>0</v>
      </c>
      <c r="E1134" s="22">
        <f>'Previous Trades Import_OMS Quer'!E1134</f>
        <v>0</v>
      </c>
      <c r="F1134">
        <f>'Previous Trades Import_OMS Quer'!F1134</f>
        <v>0</v>
      </c>
      <c r="G1134">
        <f>'Previous Trades Import_OMS Quer'!G1134</f>
        <v>0</v>
      </c>
      <c r="H1134">
        <f>'Previous Trades Import_OMS Quer'!H1134</f>
        <v>0</v>
      </c>
      <c r="I1134">
        <f>'Previous Trades Import_OMS Quer'!I1134</f>
        <v>0</v>
      </c>
      <c r="J1134">
        <f>'Previous Trades Import_OMS Quer'!J1134</f>
        <v>0</v>
      </c>
      <c r="K1134">
        <f>'Previous Trades Import_OMS Quer'!K1134</f>
        <v>0</v>
      </c>
      <c r="L1134">
        <f>'Previous Trades Import_OMS Quer'!L1134</f>
        <v>0</v>
      </c>
      <c r="M1134">
        <f>'Previous Trades Import_OMS Quer'!M1134</f>
        <v>0</v>
      </c>
      <c r="N1134">
        <f>'Previous Trades Import_OMS Quer'!N1134</f>
        <v>0</v>
      </c>
      <c r="O1134" t="str">
        <f>CLEAN('Previous Trades Import_OMS Quer'!O1134)</f>
        <v/>
      </c>
      <c r="Q1134" s="25">
        <f t="shared" si="34"/>
        <v>0</v>
      </c>
      <c r="R1134" s="25" t="e">
        <f>VLOOKUP(O1134,'Currency Balance'!$O$3:$Q$32,3,0)</f>
        <v>#N/A</v>
      </c>
      <c r="S1134" t="e">
        <f t="shared" si="35"/>
        <v>#N/A</v>
      </c>
    </row>
    <row r="1135" spans="1:19">
      <c r="A1135">
        <f>'Previous Trades Import_OMS Quer'!A1135</f>
        <v>0</v>
      </c>
      <c r="B1135">
        <f>'Previous Trades Import_OMS Quer'!B1135</f>
        <v>0</v>
      </c>
      <c r="C1135" s="22">
        <f>'Previous Trades Import_OMS Quer'!C1135</f>
        <v>0</v>
      </c>
      <c r="D1135">
        <f>'Previous Trades Import_OMS Quer'!D1135</f>
        <v>0</v>
      </c>
      <c r="E1135" s="22">
        <f>'Previous Trades Import_OMS Quer'!E1135</f>
        <v>0</v>
      </c>
      <c r="F1135">
        <f>'Previous Trades Import_OMS Quer'!F1135</f>
        <v>0</v>
      </c>
      <c r="G1135">
        <f>'Previous Trades Import_OMS Quer'!G1135</f>
        <v>0</v>
      </c>
      <c r="H1135">
        <f>'Previous Trades Import_OMS Quer'!H1135</f>
        <v>0</v>
      </c>
      <c r="I1135">
        <f>'Previous Trades Import_OMS Quer'!I1135</f>
        <v>0</v>
      </c>
      <c r="J1135">
        <f>'Previous Trades Import_OMS Quer'!J1135</f>
        <v>0</v>
      </c>
      <c r="K1135">
        <f>'Previous Trades Import_OMS Quer'!K1135</f>
        <v>0</v>
      </c>
      <c r="L1135">
        <f>'Previous Trades Import_OMS Quer'!L1135</f>
        <v>0</v>
      </c>
      <c r="M1135">
        <f>'Previous Trades Import_OMS Quer'!M1135</f>
        <v>0</v>
      </c>
      <c r="N1135">
        <f>'Previous Trades Import_OMS Quer'!N1135</f>
        <v>0</v>
      </c>
      <c r="O1135" t="str">
        <f>CLEAN('Previous Trades Import_OMS Quer'!O1135)</f>
        <v/>
      </c>
      <c r="Q1135" s="25">
        <f t="shared" si="34"/>
        <v>0</v>
      </c>
      <c r="R1135" s="25" t="e">
        <f>VLOOKUP(O1135,'Currency Balance'!$O$3:$Q$32,3,0)</f>
        <v>#N/A</v>
      </c>
      <c r="S1135" t="e">
        <f t="shared" si="35"/>
        <v>#N/A</v>
      </c>
    </row>
    <row r="1136" spans="1:19">
      <c r="A1136">
        <f>'Previous Trades Import_OMS Quer'!A1136</f>
        <v>0</v>
      </c>
      <c r="B1136">
        <f>'Previous Trades Import_OMS Quer'!B1136</f>
        <v>0</v>
      </c>
      <c r="C1136" s="22">
        <f>'Previous Trades Import_OMS Quer'!C1136</f>
        <v>0</v>
      </c>
      <c r="D1136">
        <f>'Previous Trades Import_OMS Quer'!D1136</f>
        <v>0</v>
      </c>
      <c r="E1136" s="22">
        <f>'Previous Trades Import_OMS Quer'!E1136</f>
        <v>0</v>
      </c>
      <c r="F1136">
        <f>'Previous Trades Import_OMS Quer'!F1136</f>
        <v>0</v>
      </c>
      <c r="G1136">
        <f>'Previous Trades Import_OMS Quer'!G1136</f>
        <v>0</v>
      </c>
      <c r="H1136">
        <f>'Previous Trades Import_OMS Quer'!H1136</f>
        <v>0</v>
      </c>
      <c r="I1136">
        <f>'Previous Trades Import_OMS Quer'!I1136</f>
        <v>0</v>
      </c>
      <c r="J1136">
        <f>'Previous Trades Import_OMS Quer'!J1136</f>
        <v>0</v>
      </c>
      <c r="K1136">
        <f>'Previous Trades Import_OMS Quer'!K1136</f>
        <v>0</v>
      </c>
      <c r="L1136">
        <f>'Previous Trades Import_OMS Quer'!L1136</f>
        <v>0</v>
      </c>
      <c r="M1136">
        <f>'Previous Trades Import_OMS Quer'!M1136</f>
        <v>0</v>
      </c>
      <c r="N1136">
        <f>'Previous Trades Import_OMS Quer'!N1136</f>
        <v>0</v>
      </c>
      <c r="O1136" t="str">
        <f>CLEAN('Previous Trades Import_OMS Quer'!O1136)</f>
        <v/>
      </c>
      <c r="Q1136" s="25">
        <f t="shared" si="34"/>
        <v>0</v>
      </c>
      <c r="R1136" s="25" t="e">
        <f>VLOOKUP(O1136,'Currency Balance'!$O$3:$Q$32,3,0)</f>
        <v>#N/A</v>
      </c>
      <c r="S1136" t="e">
        <f t="shared" si="35"/>
        <v>#N/A</v>
      </c>
    </row>
    <row r="1137" spans="1:19">
      <c r="A1137">
        <f>'Previous Trades Import_OMS Quer'!A1137</f>
        <v>0</v>
      </c>
      <c r="B1137">
        <f>'Previous Trades Import_OMS Quer'!B1137</f>
        <v>0</v>
      </c>
      <c r="C1137" s="22">
        <f>'Previous Trades Import_OMS Quer'!C1137</f>
        <v>0</v>
      </c>
      <c r="D1137">
        <f>'Previous Trades Import_OMS Quer'!D1137</f>
        <v>0</v>
      </c>
      <c r="E1137" s="22">
        <f>'Previous Trades Import_OMS Quer'!E1137</f>
        <v>0</v>
      </c>
      <c r="F1137">
        <f>'Previous Trades Import_OMS Quer'!F1137</f>
        <v>0</v>
      </c>
      <c r="G1137">
        <f>'Previous Trades Import_OMS Quer'!G1137</f>
        <v>0</v>
      </c>
      <c r="H1137">
        <f>'Previous Trades Import_OMS Quer'!H1137</f>
        <v>0</v>
      </c>
      <c r="I1137">
        <f>'Previous Trades Import_OMS Quer'!I1137</f>
        <v>0</v>
      </c>
      <c r="J1137">
        <f>'Previous Trades Import_OMS Quer'!J1137</f>
        <v>0</v>
      </c>
      <c r="K1137">
        <f>'Previous Trades Import_OMS Quer'!K1137</f>
        <v>0</v>
      </c>
      <c r="L1137">
        <f>'Previous Trades Import_OMS Quer'!L1137</f>
        <v>0</v>
      </c>
      <c r="M1137">
        <f>'Previous Trades Import_OMS Quer'!M1137</f>
        <v>0</v>
      </c>
      <c r="N1137">
        <f>'Previous Trades Import_OMS Quer'!N1137</f>
        <v>0</v>
      </c>
      <c r="O1137" t="str">
        <f>CLEAN('Previous Trades Import_OMS Quer'!O1137)</f>
        <v/>
      </c>
      <c r="Q1137" s="25">
        <f t="shared" si="34"/>
        <v>0</v>
      </c>
      <c r="R1137" s="25" t="e">
        <f>VLOOKUP(O1137,'Currency Balance'!$O$3:$Q$32,3,0)</f>
        <v>#N/A</v>
      </c>
      <c r="S1137" t="e">
        <f t="shared" si="35"/>
        <v>#N/A</v>
      </c>
    </row>
    <row r="1138" spans="1:19">
      <c r="A1138">
        <f>'Previous Trades Import_OMS Quer'!A1138</f>
        <v>0</v>
      </c>
      <c r="B1138">
        <f>'Previous Trades Import_OMS Quer'!B1138</f>
        <v>0</v>
      </c>
      <c r="C1138" s="22">
        <f>'Previous Trades Import_OMS Quer'!C1138</f>
        <v>0</v>
      </c>
      <c r="D1138">
        <f>'Previous Trades Import_OMS Quer'!D1138</f>
        <v>0</v>
      </c>
      <c r="E1138" s="22">
        <f>'Previous Trades Import_OMS Quer'!E1138</f>
        <v>0</v>
      </c>
      <c r="F1138">
        <f>'Previous Trades Import_OMS Quer'!F1138</f>
        <v>0</v>
      </c>
      <c r="G1138">
        <f>'Previous Trades Import_OMS Quer'!G1138</f>
        <v>0</v>
      </c>
      <c r="H1138">
        <f>'Previous Trades Import_OMS Quer'!H1138</f>
        <v>0</v>
      </c>
      <c r="I1138">
        <f>'Previous Trades Import_OMS Quer'!I1138</f>
        <v>0</v>
      </c>
      <c r="J1138">
        <f>'Previous Trades Import_OMS Quer'!J1138</f>
        <v>0</v>
      </c>
      <c r="K1138">
        <f>'Previous Trades Import_OMS Quer'!K1138</f>
        <v>0</v>
      </c>
      <c r="L1138">
        <f>'Previous Trades Import_OMS Quer'!L1138</f>
        <v>0</v>
      </c>
      <c r="M1138">
        <f>'Previous Trades Import_OMS Quer'!M1138</f>
        <v>0</v>
      </c>
      <c r="N1138">
        <f>'Previous Trades Import_OMS Quer'!N1138</f>
        <v>0</v>
      </c>
      <c r="O1138" t="str">
        <f>CLEAN('Previous Trades Import_OMS Quer'!O1138)</f>
        <v/>
      </c>
      <c r="Q1138" s="25">
        <f t="shared" si="34"/>
        <v>0</v>
      </c>
      <c r="R1138" s="25" t="e">
        <f>VLOOKUP(O1138,'Currency Balance'!$O$3:$Q$32,3,0)</f>
        <v>#N/A</v>
      </c>
      <c r="S1138" t="e">
        <f t="shared" si="35"/>
        <v>#N/A</v>
      </c>
    </row>
    <row r="1139" spans="1:19">
      <c r="A1139">
        <f>'Previous Trades Import_OMS Quer'!A1139</f>
        <v>0</v>
      </c>
      <c r="B1139">
        <f>'Previous Trades Import_OMS Quer'!B1139</f>
        <v>0</v>
      </c>
      <c r="C1139" s="22">
        <f>'Previous Trades Import_OMS Quer'!C1139</f>
        <v>0</v>
      </c>
      <c r="D1139">
        <f>'Previous Trades Import_OMS Quer'!D1139</f>
        <v>0</v>
      </c>
      <c r="E1139" s="22">
        <f>'Previous Trades Import_OMS Quer'!E1139</f>
        <v>0</v>
      </c>
      <c r="F1139">
        <f>'Previous Trades Import_OMS Quer'!F1139</f>
        <v>0</v>
      </c>
      <c r="G1139">
        <f>'Previous Trades Import_OMS Quer'!G1139</f>
        <v>0</v>
      </c>
      <c r="H1139">
        <f>'Previous Trades Import_OMS Quer'!H1139</f>
        <v>0</v>
      </c>
      <c r="I1139">
        <f>'Previous Trades Import_OMS Quer'!I1139</f>
        <v>0</v>
      </c>
      <c r="J1139">
        <f>'Previous Trades Import_OMS Quer'!J1139</f>
        <v>0</v>
      </c>
      <c r="K1139">
        <f>'Previous Trades Import_OMS Quer'!K1139</f>
        <v>0</v>
      </c>
      <c r="L1139">
        <f>'Previous Trades Import_OMS Quer'!L1139</f>
        <v>0</v>
      </c>
      <c r="M1139">
        <f>'Previous Trades Import_OMS Quer'!M1139</f>
        <v>0</v>
      </c>
      <c r="N1139">
        <f>'Previous Trades Import_OMS Quer'!N1139</f>
        <v>0</v>
      </c>
      <c r="O1139" t="str">
        <f>CLEAN('Previous Trades Import_OMS Quer'!O1139)</f>
        <v/>
      </c>
      <c r="Q1139" s="25">
        <f t="shared" si="34"/>
        <v>0</v>
      </c>
      <c r="R1139" s="25" t="e">
        <f>VLOOKUP(O1139,'Currency Balance'!$O$3:$Q$32,3,0)</f>
        <v>#N/A</v>
      </c>
      <c r="S1139" t="e">
        <f t="shared" si="35"/>
        <v>#N/A</v>
      </c>
    </row>
    <row r="1140" spans="1:19">
      <c r="A1140">
        <f>'Previous Trades Import_OMS Quer'!A1140</f>
        <v>0</v>
      </c>
      <c r="B1140">
        <f>'Previous Trades Import_OMS Quer'!B1140</f>
        <v>0</v>
      </c>
      <c r="C1140" s="22">
        <f>'Previous Trades Import_OMS Quer'!C1140</f>
        <v>0</v>
      </c>
      <c r="D1140">
        <f>'Previous Trades Import_OMS Quer'!D1140</f>
        <v>0</v>
      </c>
      <c r="E1140" s="22">
        <f>'Previous Trades Import_OMS Quer'!E1140</f>
        <v>0</v>
      </c>
      <c r="F1140">
        <f>'Previous Trades Import_OMS Quer'!F1140</f>
        <v>0</v>
      </c>
      <c r="G1140">
        <f>'Previous Trades Import_OMS Quer'!G1140</f>
        <v>0</v>
      </c>
      <c r="H1140">
        <f>'Previous Trades Import_OMS Quer'!H1140</f>
        <v>0</v>
      </c>
      <c r="I1140">
        <f>'Previous Trades Import_OMS Quer'!I1140</f>
        <v>0</v>
      </c>
      <c r="J1140">
        <f>'Previous Trades Import_OMS Quer'!J1140</f>
        <v>0</v>
      </c>
      <c r="K1140">
        <f>'Previous Trades Import_OMS Quer'!K1140</f>
        <v>0</v>
      </c>
      <c r="L1140">
        <f>'Previous Trades Import_OMS Quer'!L1140</f>
        <v>0</v>
      </c>
      <c r="M1140">
        <f>'Previous Trades Import_OMS Quer'!M1140</f>
        <v>0</v>
      </c>
      <c r="N1140">
        <f>'Previous Trades Import_OMS Quer'!N1140</f>
        <v>0</v>
      </c>
      <c r="O1140" t="str">
        <f>CLEAN('Previous Trades Import_OMS Quer'!O1140)</f>
        <v/>
      </c>
      <c r="Q1140" s="25">
        <f t="shared" si="34"/>
        <v>0</v>
      </c>
      <c r="R1140" s="25" t="e">
        <f>VLOOKUP(O1140,'Currency Balance'!$O$3:$Q$32,3,0)</f>
        <v>#N/A</v>
      </c>
      <c r="S1140" t="e">
        <f t="shared" si="35"/>
        <v>#N/A</v>
      </c>
    </row>
    <row r="1141" spans="1:19">
      <c r="A1141">
        <f>'Previous Trades Import_OMS Quer'!A1141</f>
        <v>0</v>
      </c>
      <c r="B1141">
        <f>'Previous Trades Import_OMS Quer'!B1141</f>
        <v>0</v>
      </c>
      <c r="C1141" s="22">
        <f>'Previous Trades Import_OMS Quer'!C1141</f>
        <v>0</v>
      </c>
      <c r="D1141">
        <f>'Previous Trades Import_OMS Quer'!D1141</f>
        <v>0</v>
      </c>
      <c r="E1141" s="22">
        <f>'Previous Trades Import_OMS Quer'!E1141</f>
        <v>0</v>
      </c>
      <c r="F1141">
        <f>'Previous Trades Import_OMS Quer'!F1141</f>
        <v>0</v>
      </c>
      <c r="G1141">
        <f>'Previous Trades Import_OMS Quer'!G1141</f>
        <v>0</v>
      </c>
      <c r="H1141">
        <f>'Previous Trades Import_OMS Quer'!H1141</f>
        <v>0</v>
      </c>
      <c r="I1141">
        <f>'Previous Trades Import_OMS Quer'!I1141</f>
        <v>0</v>
      </c>
      <c r="J1141">
        <f>'Previous Trades Import_OMS Quer'!J1141</f>
        <v>0</v>
      </c>
      <c r="K1141">
        <f>'Previous Trades Import_OMS Quer'!K1141</f>
        <v>0</v>
      </c>
      <c r="L1141">
        <f>'Previous Trades Import_OMS Quer'!L1141</f>
        <v>0</v>
      </c>
      <c r="M1141">
        <f>'Previous Trades Import_OMS Quer'!M1141</f>
        <v>0</v>
      </c>
      <c r="N1141">
        <f>'Previous Trades Import_OMS Quer'!N1141</f>
        <v>0</v>
      </c>
      <c r="O1141" t="str">
        <f>CLEAN('Previous Trades Import_OMS Quer'!O1141)</f>
        <v/>
      </c>
      <c r="Q1141" s="25">
        <f t="shared" si="34"/>
        <v>0</v>
      </c>
      <c r="R1141" s="25" t="e">
        <f>VLOOKUP(O1141,'Currency Balance'!$O$3:$Q$32,3,0)</f>
        <v>#N/A</v>
      </c>
      <c r="S1141" t="e">
        <f t="shared" si="35"/>
        <v>#N/A</v>
      </c>
    </row>
    <row r="1142" spans="1:19">
      <c r="A1142">
        <f>'Previous Trades Import_OMS Quer'!A1142</f>
        <v>0</v>
      </c>
      <c r="B1142">
        <f>'Previous Trades Import_OMS Quer'!B1142</f>
        <v>0</v>
      </c>
      <c r="C1142" s="22">
        <f>'Previous Trades Import_OMS Quer'!C1142</f>
        <v>0</v>
      </c>
      <c r="D1142">
        <f>'Previous Trades Import_OMS Quer'!D1142</f>
        <v>0</v>
      </c>
      <c r="E1142" s="22">
        <f>'Previous Trades Import_OMS Quer'!E1142</f>
        <v>0</v>
      </c>
      <c r="F1142">
        <f>'Previous Trades Import_OMS Quer'!F1142</f>
        <v>0</v>
      </c>
      <c r="G1142">
        <f>'Previous Trades Import_OMS Quer'!G1142</f>
        <v>0</v>
      </c>
      <c r="H1142">
        <f>'Previous Trades Import_OMS Quer'!H1142</f>
        <v>0</v>
      </c>
      <c r="I1142">
        <f>'Previous Trades Import_OMS Quer'!I1142</f>
        <v>0</v>
      </c>
      <c r="J1142">
        <f>'Previous Trades Import_OMS Quer'!J1142</f>
        <v>0</v>
      </c>
      <c r="K1142">
        <f>'Previous Trades Import_OMS Quer'!K1142</f>
        <v>0</v>
      </c>
      <c r="L1142">
        <f>'Previous Trades Import_OMS Quer'!L1142</f>
        <v>0</v>
      </c>
      <c r="M1142">
        <f>'Previous Trades Import_OMS Quer'!M1142</f>
        <v>0</v>
      </c>
      <c r="N1142">
        <f>'Previous Trades Import_OMS Quer'!N1142</f>
        <v>0</v>
      </c>
      <c r="O1142" t="str">
        <f>CLEAN('Previous Trades Import_OMS Quer'!O1142)</f>
        <v/>
      </c>
      <c r="Q1142" s="25">
        <f t="shared" si="34"/>
        <v>0</v>
      </c>
      <c r="R1142" s="25" t="e">
        <f>VLOOKUP(O1142,'Currency Balance'!$O$3:$Q$32,3,0)</f>
        <v>#N/A</v>
      </c>
      <c r="S1142" t="e">
        <f t="shared" si="35"/>
        <v>#N/A</v>
      </c>
    </row>
    <row r="1143" spans="1:19">
      <c r="A1143">
        <f>'Previous Trades Import_OMS Quer'!A1143</f>
        <v>0</v>
      </c>
      <c r="B1143">
        <f>'Previous Trades Import_OMS Quer'!B1143</f>
        <v>0</v>
      </c>
      <c r="C1143" s="22">
        <f>'Previous Trades Import_OMS Quer'!C1143</f>
        <v>0</v>
      </c>
      <c r="D1143">
        <f>'Previous Trades Import_OMS Quer'!D1143</f>
        <v>0</v>
      </c>
      <c r="E1143" s="22">
        <f>'Previous Trades Import_OMS Quer'!E1143</f>
        <v>0</v>
      </c>
      <c r="F1143">
        <f>'Previous Trades Import_OMS Quer'!F1143</f>
        <v>0</v>
      </c>
      <c r="G1143">
        <f>'Previous Trades Import_OMS Quer'!G1143</f>
        <v>0</v>
      </c>
      <c r="H1143">
        <f>'Previous Trades Import_OMS Quer'!H1143</f>
        <v>0</v>
      </c>
      <c r="I1143">
        <f>'Previous Trades Import_OMS Quer'!I1143</f>
        <v>0</v>
      </c>
      <c r="J1143">
        <f>'Previous Trades Import_OMS Quer'!J1143</f>
        <v>0</v>
      </c>
      <c r="K1143">
        <f>'Previous Trades Import_OMS Quer'!K1143</f>
        <v>0</v>
      </c>
      <c r="L1143">
        <f>'Previous Trades Import_OMS Quer'!L1143</f>
        <v>0</v>
      </c>
      <c r="M1143">
        <f>'Previous Trades Import_OMS Quer'!M1143</f>
        <v>0</v>
      </c>
      <c r="N1143">
        <f>'Previous Trades Import_OMS Quer'!N1143</f>
        <v>0</v>
      </c>
      <c r="O1143" t="str">
        <f>CLEAN('Previous Trades Import_OMS Quer'!O1143)</f>
        <v/>
      </c>
      <c r="Q1143" s="25">
        <f t="shared" si="34"/>
        <v>0</v>
      </c>
      <c r="R1143" s="25" t="e">
        <f>VLOOKUP(O1143,'Currency Balance'!$O$3:$Q$32,3,0)</f>
        <v>#N/A</v>
      </c>
      <c r="S1143" t="e">
        <f t="shared" si="35"/>
        <v>#N/A</v>
      </c>
    </row>
    <row r="1144" spans="1:19">
      <c r="A1144">
        <f>'Previous Trades Import_OMS Quer'!A1144</f>
        <v>0</v>
      </c>
      <c r="B1144">
        <f>'Previous Trades Import_OMS Quer'!B1144</f>
        <v>0</v>
      </c>
      <c r="C1144" s="22">
        <f>'Previous Trades Import_OMS Quer'!C1144</f>
        <v>0</v>
      </c>
      <c r="D1144">
        <f>'Previous Trades Import_OMS Quer'!D1144</f>
        <v>0</v>
      </c>
      <c r="E1144" s="22">
        <f>'Previous Trades Import_OMS Quer'!E1144</f>
        <v>0</v>
      </c>
      <c r="F1144">
        <f>'Previous Trades Import_OMS Quer'!F1144</f>
        <v>0</v>
      </c>
      <c r="G1144">
        <f>'Previous Trades Import_OMS Quer'!G1144</f>
        <v>0</v>
      </c>
      <c r="H1144">
        <f>'Previous Trades Import_OMS Quer'!H1144</f>
        <v>0</v>
      </c>
      <c r="I1144">
        <f>'Previous Trades Import_OMS Quer'!I1144</f>
        <v>0</v>
      </c>
      <c r="J1144">
        <f>'Previous Trades Import_OMS Quer'!J1144</f>
        <v>0</v>
      </c>
      <c r="K1144">
        <f>'Previous Trades Import_OMS Quer'!K1144</f>
        <v>0</v>
      </c>
      <c r="L1144">
        <f>'Previous Trades Import_OMS Quer'!L1144</f>
        <v>0</v>
      </c>
      <c r="M1144">
        <f>'Previous Trades Import_OMS Quer'!M1144</f>
        <v>0</v>
      </c>
      <c r="N1144">
        <f>'Previous Trades Import_OMS Quer'!N1144</f>
        <v>0</v>
      </c>
      <c r="O1144" t="str">
        <f>CLEAN('Previous Trades Import_OMS Quer'!O1144)</f>
        <v/>
      </c>
      <c r="Q1144" s="25">
        <f t="shared" si="34"/>
        <v>0</v>
      </c>
      <c r="R1144" s="25" t="e">
        <f>VLOOKUP(O1144,'Currency Balance'!$O$3:$Q$32,3,0)</f>
        <v>#N/A</v>
      </c>
      <c r="S1144" t="e">
        <f t="shared" si="35"/>
        <v>#N/A</v>
      </c>
    </row>
    <row r="1145" spans="1:19">
      <c r="A1145">
        <f>'Previous Trades Import_OMS Quer'!A1145</f>
        <v>0</v>
      </c>
      <c r="B1145">
        <f>'Previous Trades Import_OMS Quer'!B1145</f>
        <v>0</v>
      </c>
      <c r="C1145" s="22">
        <f>'Previous Trades Import_OMS Quer'!C1145</f>
        <v>0</v>
      </c>
      <c r="D1145">
        <f>'Previous Trades Import_OMS Quer'!D1145</f>
        <v>0</v>
      </c>
      <c r="E1145" s="22">
        <f>'Previous Trades Import_OMS Quer'!E1145</f>
        <v>0</v>
      </c>
      <c r="F1145">
        <f>'Previous Trades Import_OMS Quer'!F1145</f>
        <v>0</v>
      </c>
      <c r="G1145">
        <f>'Previous Trades Import_OMS Quer'!G1145</f>
        <v>0</v>
      </c>
      <c r="H1145">
        <f>'Previous Trades Import_OMS Quer'!H1145</f>
        <v>0</v>
      </c>
      <c r="I1145">
        <f>'Previous Trades Import_OMS Quer'!I1145</f>
        <v>0</v>
      </c>
      <c r="J1145">
        <f>'Previous Trades Import_OMS Quer'!J1145</f>
        <v>0</v>
      </c>
      <c r="K1145">
        <f>'Previous Trades Import_OMS Quer'!K1145</f>
        <v>0</v>
      </c>
      <c r="L1145">
        <f>'Previous Trades Import_OMS Quer'!L1145</f>
        <v>0</v>
      </c>
      <c r="M1145">
        <f>'Previous Trades Import_OMS Quer'!M1145</f>
        <v>0</v>
      </c>
      <c r="N1145">
        <f>'Previous Trades Import_OMS Quer'!N1145</f>
        <v>0</v>
      </c>
      <c r="O1145" t="str">
        <f>CLEAN('Previous Trades Import_OMS Quer'!O1145)</f>
        <v/>
      </c>
      <c r="Q1145" s="25">
        <f t="shared" si="34"/>
        <v>0</v>
      </c>
      <c r="R1145" s="25" t="e">
        <f>VLOOKUP(O1145,'Currency Balance'!$O$3:$Q$32,3,0)</f>
        <v>#N/A</v>
      </c>
      <c r="S1145" t="e">
        <f t="shared" si="35"/>
        <v>#N/A</v>
      </c>
    </row>
    <row r="1146" spans="1:19">
      <c r="A1146">
        <f>'Previous Trades Import_OMS Quer'!A1146</f>
        <v>0</v>
      </c>
      <c r="B1146">
        <f>'Previous Trades Import_OMS Quer'!B1146</f>
        <v>0</v>
      </c>
      <c r="C1146" s="22">
        <f>'Previous Trades Import_OMS Quer'!C1146</f>
        <v>0</v>
      </c>
      <c r="D1146">
        <f>'Previous Trades Import_OMS Quer'!D1146</f>
        <v>0</v>
      </c>
      <c r="E1146" s="22">
        <f>'Previous Trades Import_OMS Quer'!E1146</f>
        <v>0</v>
      </c>
      <c r="F1146">
        <f>'Previous Trades Import_OMS Quer'!F1146</f>
        <v>0</v>
      </c>
      <c r="G1146">
        <f>'Previous Trades Import_OMS Quer'!G1146</f>
        <v>0</v>
      </c>
      <c r="H1146">
        <f>'Previous Trades Import_OMS Quer'!H1146</f>
        <v>0</v>
      </c>
      <c r="I1146">
        <f>'Previous Trades Import_OMS Quer'!I1146</f>
        <v>0</v>
      </c>
      <c r="J1146">
        <f>'Previous Trades Import_OMS Quer'!J1146</f>
        <v>0</v>
      </c>
      <c r="K1146">
        <f>'Previous Trades Import_OMS Quer'!K1146</f>
        <v>0</v>
      </c>
      <c r="L1146">
        <f>'Previous Trades Import_OMS Quer'!L1146</f>
        <v>0</v>
      </c>
      <c r="M1146">
        <f>'Previous Trades Import_OMS Quer'!M1146</f>
        <v>0</v>
      </c>
      <c r="N1146">
        <f>'Previous Trades Import_OMS Quer'!N1146</f>
        <v>0</v>
      </c>
      <c r="O1146" t="str">
        <f>CLEAN('Previous Trades Import_OMS Quer'!O1146)</f>
        <v/>
      </c>
      <c r="Q1146" s="25">
        <f t="shared" si="34"/>
        <v>0</v>
      </c>
      <c r="R1146" s="25" t="e">
        <f>VLOOKUP(O1146,'Currency Balance'!$O$3:$Q$32,3,0)</f>
        <v>#N/A</v>
      </c>
      <c r="S1146" t="e">
        <f t="shared" si="35"/>
        <v>#N/A</v>
      </c>
    </row>
    <row r="1147" spans="1:19">
      <c r="A1147">
        <f>'Previous Trades Import_OMS Quer'!A1147</f>
        <v>0</v>
      </c>
      <c r="B1147">
        <f>'Previous Trades Import_OMS Quer'!B1147</f>
        <v>0</v>
      </c>
      <c r="C1147" s="22">
        <f>'Previous Trades Import_OMS Quer'!C1147</f>
        <v>0</v>
      </c>
      <c r="D1147">
        <f>'Previous Trades Import_OMS Quer'!D1147</f>
        <v>0</v>
      </c>
      <c r="E1147" s="22">
        <f>'Previous Trades Import_OMS Quer'!E1147</f>
        <v>0</v>
      </c>
      <c r="F1147">
        <f>'Previous Trades Import_OMS Quer'!F1147</f>
        <v>0</v>
      </c>
      <c r="G1147">
        <f>'Previous Trades Import_OMS Quer'!G1147</f>
        <v>0</v>
      </c>
      <c r="H1147">
        <f>'Previous Trades Import_OMS Quer'!H1147</f>
        <v>0</v>
      </c>
      <c r="I1147">
        <f>'Previous Trades Import_OMS Quer'!I1147</f>
        <v>0</v>
      </c>
      <c r="J1147">
        <f>'Previous Trades Import_OMS Quer'!J1147</f>
        <v>0</v>
      </c>
      <c r="K1147">
        <f>'Previous Trades Import_OMS Quer'!K1147</f>
        <v>0</v>
      </c>
      <c r="L1147">
        <f>'Previous Trades Import_OMS Quer'!L1147</f>
        <v>0</v>
      </c>
      <c r="M1147">
        <f>'Previous Trades Import_OMS Quer'!M1147</f>
        <v>0</v>
      </c>
      <c r="N1147">
        <f>'Previous Trades Import_OMS Quer'!N1147</f>
        <v>0</v>
      </c>
      <c r="O1147" t="str">
        <f>CLEAN('Previous Trades Import_OMS Quer'!O1147)</f>
        <v/>
      </c>
      <c r="Q1147" s="25">
        <f t="shared" si="34"/>
        <v>0</v>
      </c>
      <c r="R1147" s="25" t="e">
        <f>VLOOKUP(O1147,'Currency Balance'!$O$3:$Q$32,3,0)</f>
        <v>#N/A</v>
      </c>
      <c r="S1147" t="e">
        <f t="shared" si="35"/>
        <v>#N/A</v>
      </c>
    </row>
    <row r="1148" spans="1:19">
      <c r="A1148">
        <f>'Previous Trades Import_OMS Quer'!A1148</f>
        <v>0</v>
      </c>
      <c r="B1148">
        <f>'Previous Trades Import_OMS Quer'!B1148</f>
        <v>0</v>
      </c>
      <c r="C1148" s="22">
        <f>'Previous Trades Import_OMS Quer'!C1148</f>
        <v>0</v>
      </c>
      <c r="D1148">
        <f>'Previous Trades Import_OMS Quer'!D1148</f>
        <v>0</v>
      </c>
      <c r="E1148" s="22">
        <f>'Previous Trades Import_OMS Quer'!E1148</f>
        <v>0</v>
      </c>
      <c r="F1148">
        <f>'Previous Trades Import_OMS Quer'!F1148</f>
        <v>0</v>
      </c>
      <c r="G1148">
        <f>'Previous Trades Import_OMS Quer'!G1148</f>
        <v>0</v>
      </c>
      <c r="H1148">
        <f>'Previous Trades Import_OMS Quer'!H1148</f>
        <v>0</v>
      </c>
      <c r="I1148">
        <f>'Previous Trades Import_OMS Quer'!I1148</f>
        <v>0</v>
      </c>
      <c r="J1148">
        <f>'Previous Trades Import_OMS Quer'!J1148</f>
        <v>0</v>
      </c>
      <c r="K1148">
        <f>'Previous Trades Import_OMS Quer'!K1148</f>
        <v>0</v>
      </c>
      <c r="L1148">
        <f>'Previous Trades Import_OMS Quer'!L1148</f>
        <v>0</v>
      </c>
      <c r="M1148">
        <f>'Previous Trades Import_OMS Quer'!M1148</f>
        <v>0</v>
      </c>
      <c r="N1148">
        <f>'Previous Trades Import_OMS Quer'!N1148</f>
        <v>0</v>
      </c>
      <c r="O1148" t="str">
        <f>CLEAN('Previous Trades Import_OMS Quer'!O1148)</f>
        <v/>
      </c>
      <c r="Q1148" s="25">
        <f t="shared" si="34"/>
        <v>0</v>
      </c>
      <c r="R1148" s="25" t="e">
        <f>VLOOKUP(O1148,'Currency Balance'!$O$3:$Q$32,3,0)</f>
        <v>#N/A</v>
      </c>
      <c r="S1148" t="e">
        <f t="shared" si="35"/>
        <v>#N/A</v>
      </c>
    </row>
    <row r="1149" spans="1:19">
      <c r="A1149">
        <f>'Previous Trades Import_OMS Quer'!A1149</f>
        <v>0</v>
      </c>
      <c r="B1149">
        <f>'Previous Trades Import_OMS Quer'!B1149</f>
        <v>0</v>
      </c>
      <c r="C1149" s="22">
        <f>'Previous Trades Import_OMS Quer'!C1149</f>
        <v>0</v>
      </c>
      <c r="D1149">
        <f>'Previous Trades Import_OMS Quer'!D1149</f>
        <v>0</v>
      </c>
      <c r="E1149" s="22">
        <f>'Previous Trades Import_OMS Quer'!E1149</f>
        <v>0</v>
      </c>
      <c r="F1149">
        <f>'Previous Trades Import_OMS Quer'!F1149</f>
        <v>0</v>
      </c>
      <c r="G1149">
        <f>'Previous Trades Import_OMS Quer'!G1149</f>
        <v>0</v>
      </c>
      <c r="H1149">
        <f>'Previous Trades Import_OMS Quer'!H1149</f>
        <v>0</v>
      </c>
      <c r="I1149">
        <f>'Previous Trades Import_OMS Quer'!I1149</f>
        <v>0</v>
      </c>
      <c r="J1149">
        <f>'Previous Trades Import_OMS Quer'!J1149</f>
        <v>0</v>
      </c>
      <c r="K1149">
        <f>'Previous Trades Import_OMS Quer'!K1149</f>
        <v>0</v>
      </c>
      <c r="L1149">
        <f>'Previous Trades Import_OMS Quer'!L1149</f>
        <v>0</v>
      </c>
      <c r="M1149">
        <f>'Previous Trades Import_OMS Quer'!M1149</f>
        <v>0</v>
      </c>
      <c r="N1149">
        <f>'Previous Trades Import_OMS Quer'!N1149</f>
        <v>0</v>
      </c>
      <c r="O1149" t="str">
        <f>CLEAN('Previous Trades Import_OMS Quer'!O1149)</f>
        <v/>
      </c>
      <c r="Q1149" s="25">
        <f t="shared" si="34"/>
        <v>0</v>
      </c>
      <c r="R1149" s="25" t="e">
        <f>VLOOKUP(O1149,'Currency Balance'!$O$3:$Q$32,3,0)</f>
        <v>#N/A</v>
      </c>
      <c r="S1149" t="e">
        <f t="shared" si="35"/>
        <v>#N/A</v>
      </c>
    </row>
    <row r="1150" spans="1:19">
      <c r="A1150">
        <f>'Previous Trades Import_OMS Quer'!A1150</f>
        <v>0</v>
      </c>
      <c r="B1150">
        <f>'Previous Trades Import_OMS Quer'!B1150</f>
        <v>0</v>
      </c>
      <c r="C1150" s="22">
        <f>'Previous Trades Import_OMS Quer'!C1150</f>
        <v>0</v>
      </c>
      <c r="D1150">
        <f>'Previous Trades Import_OMS Quer'!D1150</f>
        <v>0</v>
      </c>
      <c r="E1150" s="22">
        <f>'Previous Trades Import_OMS Quer'!E1150</f>
        <v>0</v>
      </c>
      <c r="F1150">
        <f>'Previous Trades Import_OMS Quer'!F1150</f>
        <v>0</v>
      </c>
      <c r="G1150">
        <f>'Previous Trades Import_OMS Quer'!G1150</f>
        <v>0</v>
      </c>
      <c r="H1150">
        <f>'Previous Trades Import_OMS Quer'!H1150</f>
        <v>0</v>
      </c>
      <c r="I1150">
        <f>'Previous Trades Import_OMS Quer'!I1150</f>
        <v>0</v>
      </c>
      <c r="J1150">
        <f>'Previous Trades Import_OMS Quer'!J1150</f>
        <v>0</v>
      </c>
      <c r="K1150">
        <f>'Previous Trades Import_OMS Quer'!K1150</f>
        <v>0</v>
      </c>
      <c r="L1150">
        <f>'Previous Trades Import_OMS Quer'!L1150</f>
        <v>0</v>
      </c>
      <c r="M1150">
        <f>'Previous Trades Import_OMS Quer'!M1150</f>
        <v>0</v>
      </c>
      <c r="N1150">
        <f>'Previous Trades Import_OMS Quer'!N1150</f>
        <v>0</v>
      </c>
      <c r="O1150" t="str">
        <f>CLEAN('Previous Trades Import_OMS Quer'!O1150)</f>
        <v/>
      </c>
      <c r="Q1150" s="25">
        <f t="shared" si="34"/>
        <v>0</v>
      </c>
      <c r="R1150" s="25" t="e">
        <f>VLOOKUP(O1150,'Currency Balance'!$O$3:$Q$32,3,0)</f>
        <v>#N/A</v>
      </c>
      <c r="S1150" t="e">
        <f t="shared" si="35"/>
        <v>#N/A</v>
      </c>
    </row>
    <row r="1151" spans="1:19">
      <c r="A1151">
        <f>'Previous Trades Import_OMS Quer'!A1151</f>
        <v>0</v>
      </c>
      <c r="B1151">
        <f>'Previous Trades Import_OMS Quer'!B1151</f>
        <v>0</v>
      </c>
      <c r="C1151" s="22">
        <f>'Previous Trades Import_OMS Quer'!C1151</f>
        <v>0</v>
      </c>
      <c r="D1151">
        <f>'Previous Trades Import_OMS Quer'!D1151</f>
        <v>0</v>
      </c>
      <c r="E1151" s="22">
        <f>'Previous Trades Import_OMS Quer'!E1151</f>
        <v>0</v>
      </c>
      <c r="F1151">
        <f>'Previous Trades Import_OMS Quer'!F1151</f>
        <v>0</v>
      </c>
      <c r="G1151">
        <f>'Previous Trades Import_OMS Quer'!G1151</f>
        <v>0</v>
      </c>
      <c r="H1151">
        <f>'Previous Trades Import_OMS Quer'!H1151</f>
        <v>0</v>
      </c>
      <c r="I1151">
        <f>'Previous Trades Import_OMS Quer'!I1151</f>
        <v>0</v>
      </c>
      <c r="J1151">
        <f>'Previous Trades Import_OMS Quer'!J1151</f>
        <v>0</v>
      </c>
      <c r="K1151">
        <f>'Previous Trades Import_OMS Quer'!K1151</f>
        <v>0</v>
      </c>
      <c r="L1151">
        <f>'Previous Trades Import_OMS Quer'!L1151</f>
        <v>0</v>
      </c>
      <c r="M1151">
        <f>'Previous Trades Import_OMS Quer'!M1151</f>
        <v>0</v>
      </c>
      <c r="N1151">
        <f>'Previous Trades Import_OMS Quer'!N1151</f>
        <v>0</v>
      </c>
      <c r="O1151" t="str">
        <f>CLEAN('Previous Trades Import_OMS Quer'!O1151)</f>
        <v/>
      </c>
      <c r="Q1151" s="25">
        <f t="shared" si="34"/>
        <v>0</v>
      </c>
      <c r="R1151" s="25" t="e">
        <f>VLOOKUP(O1151,'Currency Balance'!$O$3:$Q$32,3,0)</f>
        <v>#N/A</v>
      </c>
      <c r="S1151" t="e">
        <f t="shared" si="35"/>
        <v>#N/A</v>
      </c>
    </row>
    <row r="1152" spans="1:19">
      <c r="A1152">
        <f>'Previous Trades Import_OMS Quer'!A1152</f>
        <v>0</v>
      </c>
      <c r="B1152">
        <f>'Previous Trades Import_OMS Quer'!B1152</f>
        <v>0</v>
      </c>
      <c r="C1152" s="22">
        <f>'Previous Trades Import_OMS Quer'!C1152</f>
        <v>0</v>
      </c>
      <c r="D1152">
        <f>'Previous Trades Import_OMS Quer'!D1152</f>
        <v>0</v>
      </c>
      <c r="E1152" s="22">
        <f>'Previous Trades Import_OMS Quer'!E1152</f>
        <v>0</v>
      </c>
      <c r="F1152">
        <f>'Previous Trades Import_OMS Quer'!F1152</f>
        <v>0</v>
      </c>
      <c r="G1152">
        <f>'Previous Trades Import_OMS Quer'!G1152</f>
        <v>0</v>
      </c>
      <c r="H1152">
        <f>'Previous Trades Import_OMS Quer'!H1152</f>
        <v>0</v>
      </c>
      <c r="I1152">
        <f>'Previous Trades Import_OMS Quer'!I1152</f>
        <v>0</v>
      </c>
      <c r="J1152">
        <f>'Previous Trades Import_OMS Quer'!J1152</f>
        <v>0</v>
      </c>
      <c r="K1152">
        <f>'Previous Trades Import_OMS Quer'!K1152</f>
        <v>0</v>
      </c>
      <c r="L1152">
        <f>'Previous Trades Import_OMS Quer'!L1152</f>
        <v>0</v>
      </c>
      <c r="M1152">
        <f>'Previous Trades Import_OMS Quer'!M1152</f>
        <v>0</v>
      </c>
      <c r="N1152">
        <f>'Previous Trades Import_OMS Quer'!N1152</f>
        <v>0</v>
      </c>
      <c r="O1152" t="str">
        <f>CLEAN('Previous Trades Import_OMS Quer'!O1152)</f>
        <v/>
      </c>
      <c r="Q1152" s="25">
        <f t="shared" si="34"/>
        <v>0</v>
      </c>
      <c r="R1152" s="25" t="e">
        <f>VLOOKUP(O1152,'Currency Balance'!$O$3:$Q$32,3,0)</f>
        <v>#N/A</v>
      </c>
      <c r="S1152" t="e">
        <f t="shared" si="35"/>
        <v>#N/A</v>
      </c>
    </row>
    <row r="1153" spans="1:19">
      <c r="A1153">
        <f>'Previous Trades Import_OMS Quer'!A1153</f>
        <v>0</v>
      </c>
      <c r="B1153">
        <f>'Previous Trades Import_OMS Quer'!B1153</f>
        <v>0</v>
      </c>
      <c r="C1153" s="22">
        <f>'Previous Trades Import_OMS Quer'!C1153</f>
        <v>0</v>
      </c>
      <c r="D1153">
        <f>'Previous Trades Import_OMS Quer'!D1153</f>
        <v>0</v>
      </c>
      <c r="E1153" s="22">
        <f>'Previous Trades Import_OMS Quer'!E1153</f>
        <v>0</v>
      </c>
      <c r="F1153">
        <f>'Previous Trades Import_OMS Quer'!F1153</f>
        <v>0</v>
      </c>
      <c r="G1153">
        <f>'Previous Trades Import_OMS Quer'!G1153</f>
        <v>0</v>
      </c>
      <c r="H1153">
        <f>'Previous Trades Import_OMS Quer'!H1153</f>
        <v>0</v>
      </c>
      <c r="I1153">
        <f>'Previous Trades Import_OMS Quer'!I1153</f>
        <v>0</v>
      </c>
      <c r="J1153">
        <f>'Previous Trades Import_OMS Quer'!J1153</f>
        <v>0</v>
      </c>
      <c r="K1153">
        <f>'Previous Trades Import_OMS Quer'!K1153</f>
        <v>0</v>
      </c>
      <c r="L1153">
        <f>'Previous Trades Import_OMS Quer'!L1153</f>
        <v>0</v>
      </c>
      <c r="M1153">
        <f>'Previous Trades Import_OMS Quer'!M1153</f>
        <v>0</v>
      </c>
      <c r="N1153">
        <f>'Previous Trades Import_OMS Quer'!N1153</f>
        <v>0</v>
      </c>
      <c r="O1153" t="str">
        <f>CLEAN('Previous Trades Import_OMS Quer'!O1153)</f>
        <v/>
      </c>
      <c r="Q1153" s="25">
        <f t="shared" si="34"/>
        <v>0</v>
      </c>
      <c r="R1153" s="25" t="e">
        <f>VLOOKUP(O1153,'Currency Balance'!$O$3:$Q$32,3,0)</f>
        <v>#N/A</v>
      </c>
      <c r="S1153" t="e">
        <f t="shared" si="35"/>
        <v>#N/A</v>
      </c>
    </row>
    <row r="1154" spans="1:19">
      <c r="A1154">
        <f>'Previous Trades Import_OMS Quer'!A1154</f>
        <v>0</v>
      </c>
      <c r="B1154">
        <f>'Previous Trades Import_OMS Quer'!B1154</f>
        <v>0</v>
      </c>
      <c r="C1154" s="22">
        <f>'Previous Trades Import_OMS Quer'!C1154</f>
        <v>0</v>
      </c>
      <c r="D1154">
        <f>'Previous Trades Import_OMS Quer'!D1154</f>
        <v>0</v>
      </c>
      <c r="E1154" s="22">
        <f>'Previous Trades Import_OMS Quer'!E1154</f>
        <v>0</v>
      </c>
      <c r="F1154">
        <f>'Previous Trades Import_OMS Quer'!F1154</f>
        <v>0</v>
      </c>
      <c r="G1154">
        <f>'Previous Trades Import_OMS Quer'!G1154</f>
        <v>0</v>
      </c>
      <c r="H1154">
        <f>'Previous Trades Import_OMS Quer'!H1154</f>
        <v>0</v>
      </c>
      <c r="I1154">
        <f>'Previous Trades Import_OMS Quer'!I1154</f>
        <v>0</v>
      </c>
      <c r="J1154">
        <f>'Previous Trades Import_OMS Quer'!J1154</f>
        <v>0</v>
      </c>
      <c r="K1154">
        <f>'Previous Trades Import_OMS Quer'!K1154</f>
        <v>0</v>
      </c>
      <c r="L1154">
        <f>'Previous Trades Import_OMS Quer'!L1154</f>
        <v>0</v>
      </c>
      <c r="M1154">
        <f>'Previous Trades Import_OMS Quer'!M1154</f>
        <v>0</v>
      </c>
      <c r="N1154">
        <f>'Previous Trades Import_OMS Quer'!N1154</f>
        <v>0</v>
      </c>
      <c r="O1154" t="str">
        <f>CLEAN('Previous Trades Import_OMS Quer'!O1154)</f>
        <v/>
      </c>
      <c r="Q1154" s="25">
        <f t="shared" ref="Q1154:Q1217" si="36">IF(G1154="sell",M1154,-M1154)</f>
        <v>0</v>
      </c>
      <c r="R1154" s="25" t="e">
        <f>VLOOKUP(O1154,'Currency Balance'!$O$3:$Q$32,3,0)</f>
        <v>#N/A</v>
      </c>
      <c r="S1154" t="e">
        <f t="shared" ref="S1154:S1217" si="37">Q1154/R1154</f>
        <v>#N/A</v>
      </c>
    </row>
    <row r="1155" spans="1:19">
      <c r="A1155">
        <f>'Previous Trades Import_OMS Quer'!A1155</f>
        <v>0</v>
      </c>
      <c r="B1155">
        <f>'Previous Trades Import_OMS Quer'!B1155</f>
        <v>0</v>
      </c>
      <c r="C1155" s="22">
        <f>'Previous Trades Import_OMS Quer'!C1155</f>
        <v>0</v>
      </c>
      <c r="D1155">
        <f>'Previous Trades Import_OMS Quer'!D1155</f>
        <v>0</v>
      </c>
      <c r="E1155" s="22">
        <f>'Previous Trades Import_OMS Quer'!E1155</f>
        <v>0</v>
      </c>
      <c r="F1155">
        <f>'Previous Trades Import_OMS Quer'!F1155</f>
        <v>0</v>
      </c>
      <c r="G1155">
        <f>'Previous Trades Import_OMS Quer'!G1155</f>
        <v>0</v>
      </c>
      <c r="H1155">
        <f>'Previous Trades Import_OMS Quer'!H1155</f>
        <v>0</v>
      </c>
      <c r="I1155">
        <f>'Previous Trades Import_OMS Quer'!I1155</f>
        <v>0</v>
      </c>
      <c r="J1155">
        <f>'Previous Trades Import_OMS Quer'!J1155</f>
        <v>0</v>
      </c>
      <c r="K1155">
        <f>'Previous Trades Import_OMS Quer'!K1155</f>
        <v>0</v>
      </c>
      <c r="L1155">
        <f>'Previous Trades Import_OMS Quer'!L1155</f>
        <v>0</v>
      </c>
      <c r="M1155">
        <f>'Previous Trades Import_OMS Quer'!M1155</f>
        <v>0</v>
      </c>
      <c r="N1155">
        <f>'Previous Trades Import_OMS Quer'!N1155</f>
        <v>0</v>
      </c>
      <c r="O1155" t="str">
        <f>CLEAN('Previous Trades Import_OMS Quer'!O1155)</f>
        <v/>
      </c>
      <c r="Q1155" s="25">
        <f t="shared" si="36"/>
        <v>0</v>
      </c>
      <c r="R1155" s="25" t="e">
        <f>VLOOKUP(O1155,'Currency Balance'!$O$3:$Q$32,3,0)</f>
        <v>#N/A</v>
      </c>
      <c r="S1155" t="e">
        <f t="shared" si="37"/>
        <v>#N/A</v>
      </c>
    </row>
    <row r="1156" spans="1:19">
      <c r="A1156">
        <f>'Previous Trades Import_OMS Quer'!A1156</f>
        <v>0</v>
      </c>
      <c r="B1156">
        <f>'Previous Trades Import_OMS Quer'!B1156</f>
        <v>0</v>
      </c>
      <c r="C1156" s="22">
        <f>'Previous Trades Import_OMS Quer'!C1156</f>
        <v>0</v>
      </c>
      <c r="D1156">
        <f>'Previous Trades Import_OMS Quer'!D1156</f>
        <v>0</v>
      </c>
      <c r="E1156" s="22">
        <f>'Previous Trades Import_OMS Quer'!E1156</f>
        <v>0</v>
      </c>
      <c r="F1156">
        <f>'Previous Trades Import_OMS Quer'!F1156</f>
        <v>0</v>
      </c>
      <c r="G1156">
        <f>'Previous Trades Import_OMS Quer'!G1156</f>
        <v>0</v>
      </c>
      <c r="H1156">
        <f>'Previous Trades Import_OMS Quer'!H1156</f>
        <v>0</v>
      </c>
      <c r="I1156">
        <f>'Previous Trades Import_OMS Quer'!I1156</f>
        <v>0</v>
      </c>
      <c r="J1156">
        <f>'Previous Trades Import_OMS Quer'!J1156</f>
        <v>0</v>
      </c>
      <c r="K1156">
        <f>'Previous Trades Import_OMS Quer'!K1156</f>
        <v>0</v>
      </c>
      <c r="L1156">
        <f>'Previous Trades Import_OMS Quer'!L1156</f>
        <v>0</v>
      </c>
      <c r="M1156">
        <f>'Previous Trades Import_OMS Quer'!M1156</f>
        <v>0</v>
      </c>
      <c r="N1156">
        <f>'Previous Trades Import_OMS Quer'!N1156</f>
        <v>0</v>
      </c>
      <c r="O1156" t="str">
        <f>CLEAN('Previous Trades Import_OMS Quer'!O1156)</f>
        <v/>
      </c>
      <c r="Q1156" s="25">
        <f t="shared" si="36"/>
        <v>0</v>
      </c>
      <c r="R1156" s="25" t="e">
        <f>VLOOKUP(O1156,'Currency Balance'!$O$3:$Q$32,3,0)</f>
        <v>#N/A</v>
      </c>
      <c r="S1156" t="e">
        <f t="shared" si="37"/>
        <v>#N/A</v>
      </c>
    </row>
    <row r="1157" spans="1:19">
      <c r="A1157">
        <f>'Previous Trades Import_OMS Quer'!A1157</f>
        <v>0</v>
      </c>
      <c r="B1157">
        <f>'Previous Trades Import_OMS Quer'!B1157</f>
        <v>0</v>
      </c>
      <c r="C1157" s="22">
        <f>'Previous Trades Import_OMS Quer'!C1157</f>
        <v>0</v>
      </c>
      <c r="D1157">
        <f>'Previous Trades Import_OMS Quer'!D1157</f>
        <v>0</v>
      </c>
      <c r="E1157" s="22">
        <f>'Previous Trades Import_OMS Quer'!E1157</f>
        <v>0</v>
      </c>
      <c r="F1157">
        <f>'Previous Trades Import_OMS Quer'!F1157</f>
        <v>0</v>
      </c>
      <c r="G1157">
        <f>'Previous Trades Import_OMS Quer'!G1157</f>
        <v>0</v>
      </c>
      <c r="H1157">
        <f>'Previous Trades Import_OMS Quer'!H1157</f>
        <v>0</v>
      </c>
      <c r="I1157">
        <f>'Previous Trades Import_OMS Quer'!I1157</f>
        <v>0</v>
      </c>
      <c r="J1157">
        <f>'Previous Trades Import_OMS Quer'!J1157</f>
        <v>0</v>
      </c>
      <c r="K1157">
        <f>'Previous Trades Import_OMS Quer'!K1157</f>
        <v>0</v>
      </c>
      <c r="L1157">
        <f>'Previous Trades Import_OMS Quer'!L1157</f>
        <v>0</v>
      </c>
      <c r="M1157">
        <f>'Previous Trades Import_OMS Quer'!M1157</f>
        <v>0</v>
      </c>
      <c r="N1157">
        <f>'Previous Trades Import_OMS Quer'!N1157</f>
        <v>0</v>
      </c>
      <c r="O1157" t="str">
        <f>CLEAN('Previous Trades Import_OMS Quer'!O1157)</f>
        <v/>
      </c>
      <c r="Q1157" s="25">
        <f t="shared" si="36"/>
        <v>0</v>
      </c>
      <c r="R1157" s="25" t="e">
        <f>VLOOKUP(O1157,'Currency Balance'!$O$3:$Q$32,3,0)</f>
        <v>#N/A</v>
      </c>
      <c r="S1157" t="e">
        <f t="shared" si="37"/>
        <v>#N/A</v>
      </c>
    </row>
    <row r="1158" spans="1:19">
      <c r="A1158">
        <f>'Previous Trades Import_OMS Quer'!A1158</f>
        <v>0</v>
      </c>
      <c r="B1158">
        <f>'Previous Trades Import_OMS Quer'!B1158</f>
        <v>0</v>
      </c>
      <c r="C1158" s="22">
        <f>'Previous Trades Import_OMS Quer'!C1158</f>
        <v>0</v>
      </c>
      <c r="D1158">
        <f>'Previous Trades Import_OMS Quer'!D1158</f>
        <v>0</v>
      </c>
      <c r="E1158" s="22">
        <f>'Previous Trades Import_OMS Quer'!E1158</f>
        <v>0</v>
      </c>
      <c r="F1158">
        <f>'Previous Trades Import_OMS Quer'!F1158</f>
        <v>0</v>
      </c>
      <c r="G1158">
        <f>'Previous Trades Import_OMS Quer'!G1158</f>
        <v>0</v>
      </c>
      <c r="H1158">
        <f>'Previous Trades Import_OMS Quer'!H1158</f>
        <v>0</v>
      </c>
      <c r="I1158">
        <f>'Previous Trades Import_OMS Quer'!I1158</f>
        <v>0</v>
      </c>
      <c r="J1158">
        <f>'Previous Trades Import_OMS Quer'!J1158</f>
        <v>0</v>
      </c>
      <c r="K1158">
        <f>'Previous Trades Import_OMS Quer'!K1158</f>
        <v>0</v>
      </c>
      <c r="L1158">
        <f>'Previous Trades Import_OMS Quer'!L1158</f>
        <v>0</v>
      </c>
      <c r="M1158">
        <f>'Previous Trades Import_OMS Quer'!M1158</f>
        <v>0</v>
      </c>
      <c r="N1158">
        <f>'Previous Trades Import_OMS Quer'!N1158</f>
        <v>0</v>
      </c>
      <c r="O1158" t="str">
        <f>CLEAN('Previous Trades Import_OMS Quer'!O1158)</f>
        <v/>
      </c>
      <c r="Q1158" s="25">
        <f t="shared" si="36"/>
        <v>0</v>
      </c>
      <c r="R1158" s="25" t="e">
        <f>VLOOKUP(O1158,'Currency Balance'!$O$3:$Q$32,3,0)</f>
        <v>#N/A</v>
      </c>
      <c r="S1158" t="e">
        <f t="shared" si="37"/>
        <v>#N/A</v>
      </c>
    </row>
    <row r="1159" spans="1:19">
      <c r="A1159">
        <f>'Previous Trades Import_OMS Quer'!A1159</f>
        <v>0</v>
      </c>
      <c r="B1159">
        <f>'Previous Trades Import_OMS Quer'!B1159</f>
        <v>0</v>
      </c>
      <c r="C1159" s="22">
        <f>'Previous Trades Import_OMS Quer'!C1159</f>
        <v>0</v>
      </c>
      <c r="D1159">
        <f>'Previous Trades Import_OMS Quer'!D1159</f>
        <v>0</v>
      </c>
      <c r="E1159" s="22">
        <f>'Previous Trades Import_OMS Quer'!E1159</f>
        <v>0</v>
      </c>
      <c r="F1159">
        <f>'Previous Trades Import_OMS Quer'!F1159</f>
        <v>0</v>
      </c>
      <c r="G1159">
        <f>'Previous Trades Import_OMS Quer'!G1159</f>
        <v>0</v>
      </c>
      <c r="H1159">
        <f>'Previous Trades Import_OMS Quer'!H1159</f>
        <v>0</v>
      </c>
      <c r="I1159">
        <f>'Previous Trades Import_OMS Quer'!I1159</f>
        <v>0</v>
      </c>
      <c r="J1159">
        <f>'Previous Trades Import_OMS Quer'!J1159</f>
        <v>0</v>
      </c>
      <c r="K1159">
        <f>'Previous Trades Import_OMS Quer'!K1159</f>
        <v>0</v>
      </c>
      <c r="L1159">
        <f>'Previous Trades Import_OMS Quer'!L1159</f>
        <v>0</v>
      </c>
      <c r="M1159">
        <f>'Previous Trades Import_OMS Quer'!M1159</f>
        <v>0</v>
      </c>
      <c r="N1159">
        <f>'Previous Trades Import_OMS Quer'!N1159</f>
        <v>0</v>
      </c>
      <c r="O1159" t="str">
        <f>CLEAN('Previous Trades Import_OMS Quer'!O1159)</f>
        <v/>
      </c>
      <c r="Q1159" s="25">
        <f t="shared" si="36"/>
        <v>0</v>
      </c>
      <c r="R1159" s="25" t="e">
        <f>VLOOKUP(O1159,'Currency Balance'!$O$3:$Q$32,3,0)</f>
        <v>#N/A</v>
      </c>
      <c r="S1159" t="e">
        <f t="shared" si="37"/>
        <v>#N/A</v>
      </c>
    </row>
    <row r="1160" spans="1:19">
      <c r="A1160">
        <f>'Previous Trades Import_OMS Quer'!A1160</f>
        <v>0</v>
      </c>
      <c r="B1160">
        <f>'Previous Trades Import_OMS Quer'!B1160</f>
        <v>0</v>
      </c>
      <c r="C1160" s="22">
        <f>'Previous Trades Import_OMS Quer'!C1160</f>
        <v>0</v>
      </c>
      <c r="D1160">
        <f>'Previous Trades Import_OMS Quer'!D1160</f>
        <v>0</v>
      </c>
      <c r="E1160" s="22">
        <f>'Previous Trades Import_OMS Quer'!E1160</f>
        <v>0</v>
      </c>
      <c r="F1160">
        <f>'Previous Trades Import_OMS Quer'!F1160</f>
        <v>0</v>
      </c>
      <c r="G1160">
        <f>'Previous Trades Import_OMS Quer'!G1160</f>
        <v>0</v>
      </c>
      <c r="H1160">
        <f>'Previous Trades Import_OMS Quer'!H1160</f>
        <v>0</v>
      </c>
      <c r="I1160">
        <f>'Previous Trades Import_OMS Quer'!I1160</f>
        <v>0</v>
      </c>
      <c r="J1160">
        <f>'Previous Trades Import_OMS Quer'!J1160</f>
        <v>0</v>
      </c>
      <c r="K1160">
        <f>'Previous Trades Import_OMS Quer'!K1160</f>
        <v>0</v>
      </c>
      <c r="L1160">
        <f>'Previous Trades Import_OMS Quer'!L1160</f>
        <v>0</v>
      </c>
      <c r="M1160">
        <f>'Previous Trades Import_OMS Quer'!M1160</f>
        <v>0</v>
      </c>
      <c r="N1160">
        <f>'Previous Trades Import_OMS Quer'!N1160</f>
        <v>0</v>
      </c>
      <c r="O1160" t="str">
        <f>CLEAN('Previous Trades Import_OMS Quer'!O1160)</f>
        <v/>
      </c>
      <c r="Q1160" s="25">
        <f t="shared" si="36"/>
        <v>0</v>
      </c>
      <c r="R1160" s="25" t="e">
        <f>VLOOKUP(O1160,'Currency Balance'!$O$3:$Q$32,3,0)</f>
        <v>#N/A</v>
      </c>
      <c r="S1160" t="e">
        <f t="shared" si="37"/>
        <v>#N/A</v>
      </c>
    </row>
    <row r="1161" spans="1:19">
      <c r="A1161">
        <f>'Previous Trades Import_OMS Quer'!A1161</f>
        <v>0</v>
      </c>
      <c r="B1161">
        <f>'Previous Trades Import_OMS Quer'!B1161</f>
        <v>0</v>
      </c>
      <c r="C1161" s="22">
        <f>'Previous Trades Import_OMS Quer'!C1161</f>
        <v>0</v>
      </c>
      <c r="D1161">
        <f>'Previous Trades Import_OMS Quer'!D1161</f>
        <v>0</v>
      </c>
      <c r="E1161" s="22">
        <f>'Previous Trades Import_OMS Quer'!E1161</f>
        <v>0</v>
      </c>
      <c r="F1161">
        <f>'Previous Trades Import_OMS Quer'!F1161</f>
        <v>0</v>
      </c>
      <c r="G1161">
        <f>'Previous Trades Import_OMS Quer'!G1161</f>
        <v>0</v>
      </c>
      <c r="H1161">
        <f>'Previous Trades Import_OMS Quer'!H1161</f>
        <v>0</v>
      </c>
      <c r="I1161">
        <f>'Previous Trades Import_OMS Quer'!I1161</f>
        <v>0</v>
      </c>
      <c r="J1161">
        <f>'Previous Trades Import_OMS Quer'!J1161</f>
        <v>0</v>
      </c>
      <c r="K1161">
        <f>'Previous Trades Import_OMS Quer'!K1161</f>
        <v>0</v>
      </c>
      <c r="L1161">
        <f>'Previous Trades Import_OMS Quer'!L1161</f>
        <v>0</v>
      </c>
      <c r="M1161">
        <f>'Previous Trades Import_OMS Quer'!M1161</f>
        <v>0</v>
      </c>
      <c r="N1161">
        <f>'Previous Trades Import_OMS Quer'!N1161</f>
        <v>0</v>
      </c>
      <c r="O1161" t="str">
        <f>CLEAN('Previous Trades Import_OMS Quer'!O1161)</f>
        <v/>
      </c>
      <c r="Q1161" s="25">
        <f t="shared" si="36"/>
        <v>0</v>
      </c>
      <c r="R1161" s="25" t="e">
        <f>VLOOKUP(O1161,'Currency Balance'!$O$3:$Q$32,3,0)</f>
        <v>#N/A</v>
      </c>
      <c r="S1161" t="e">
        <f t="shared" si="37"/>
        <v>#N/A</v>
      </c>
    </row>
    <row r="1162" spans="1:19">
      <c r="A1162">
        <f>'Previous Trades Import_OMS Quer'!A1162</f>
        <v>0</v>
      </c>
      <c r="B1162">
        <f>'Previous Trades Import_OMS Quer'!B1162</f>
        <v>0</v>
      </c>
      <c r="C1162" s="22">
        <f>'Previous Trades Import_OMS Quer'!C1162</f>
        <v>0</v>
      </c>
      <c r="D1162">
        <f>'Previous Trades Import_OMS Quer'!D1162</f>
        <v>0</v>
      </c>
      <c r="E1162" s="22">
        <f>'Previous Trades Import_OMS Quer'!E1162</f>
        <v>0</v>
      </c>
      <c r="F1162">
        <f>'Previous Trades Import_OMS Quer'!F1162</f>
        <v>0</v>
      </c>
      <c r="G1162">
        <f>'Previous Trades Import_OMS Quer'!G1162</f>
        <v>0</v>
      </c>
      <c r="H1162">
        <f>'Previous Trades Import_OMS Quer'!H1162</f>
        <v>0</v>
      </c>
      <c r="I1162">
        <f>'Previous Trades Import_OMS Quer'!I1162</f>
        <v>0</v>
      </c>
      <c r="J1162">
        <f>'Previous Trades Import_OMS Quer'!J1162</f>
        <v>0</v>
      </c>
      <c r="K1162">
        <f>'Previous Trades Import_OMS Quer'!K1162</f>
        <v>0</v>
      </c>
      <c r="L1162">
        <f>'Previous Trades Import_OMS Quer'!L1162</f>
        <v>0</v>
      </c>
      <c r="M1162">
        <f>'Previous Trades Import_OMS Quer'!M1162</f>
        <v>0</v>
      </c>
      <c r="N1162">
        <f>'Previous Trades Import_OMS Quer'!N1162</f>
        <v>0</v>
      </c>
      <c r="O1162" t="str">
        <f>CLEAN('Previous Trades Import_OMS Quer'!O1162)</f>
        <v/>
      </c>
      <c r="Q1162" s="25">
        <f t="shared" si="36"/>
        <v>0</v>
      </c>
      <c r="R1162" s="25" t="e">
        <f>VLOOKUP(O1162,'Currency Balance'!$O$3:$Q$32,3,0)</f>
        <v>#N/A</v>
      </c>
      <c r="S1162" t="e">
        <f t="shared" si="37"/>
        <v>#N/A</v>
      </c>
    </row>
    <row r="1163" spans="1:19">
      <c r="A1163">
        <f>'Previous Trades Import_OMS Quer'!A1163</f>
        <v>0</v>
      </c>
      <c r="B1163">
        <f>'Previous Trades Import_OMS Quer'!B1163</f>
        <v>0</v>
      </c>
      <c r="C1163" s="22">
        <f>'Previous Trades Import_OMS Quer'!C1163</f>
        <v>0</v>
      </c>
      <c r="D1163">
        <f>'Previous Trades Import_OMS Quer'!D1163</f>
        <v>0</v>
      </c>
      <c r="E1163" s="22">
        <f>'Previous Trades Import_OMS Quer'!E1163</f>
        <v>0</v>
      </c>
      <c r="F1163">
        <f>'Previous Trades Import_OMS Quer'!F1163</f>
        <v>0</v>
      </c>
      <c r="G1163">
        <f>'Previous Trades Import_OMS Quer'!G1163</f>
        <v>0</v>
      </c>
      <c r="H1163">
        <f>'Previous Trades Import_OMS Quer'!H1163</f>
        <v>0</v>
      </c>
      <c r="I1163">
        <f>'Previous Trades Import_OMS Quer'!I1163</f>
        <v>0</v>
      </c>
      <c r="J1163">
        <f>'Previous Trades Import_OMS Quer'!J1163</f>
        <v>0</v>
      </c>
      <c r="K1163">
        <f>'Previous Trades Import_OMS Quer'!K1163</f>
        <v>0</v>
      </c>
      <c r="L1163">
        <f>'Previous Trades Import_OMS Quer'!L1163</f>
        <v>0</v>
      </c>
      <c r="M1163">
        <f>'Previous Trades Import_OMS Quer'!M1163</f>
        <v>0</v>
      </c>
      <c r="N1163">
        <f>'Previous Trades Import_OMS Quer'!N1163</f>
        <v>0</v>
      </c>
      <c r="O1163" t="str">
        <f>CLEAN('Previous Trades Import_OMS Quer'!O1163)</f>
        <v/>
      </c>
      <c r="Q1163" s="25">
        <f t="shared" si="36"/>
        <v>0</v>
      </c>
      <c r="R1163" s="25" t="e">
        <f>VLOOKUP(O1163,'Currency Balance'!$O$3:$Q$32,3,0)</f>
        <v>#N/A</v>
      </c>
      <c r="S1163" t="e">
        <f t="shared" si="37"/>
        <v>#N/A</v>
      </c>
    </row>
    <row r="1164" spans="1:19">
      <c r="A1164">
        <f>'Previous Trades Import_OMS Quer'!A1164</f>
        <v>0</v>
      </c>
      <c r="B1164">
        <f>'Previous Trades Import_OMS Quer'!B1164</f>
        <v>0</v>
      </c>
      <c r="C1164" s="22">
        <f>'Previous Trades Import_OMS Quer'!C1164</f>
        <v>0</v>
      </c>
      <c r="D1164">
        <f>'Previous Trades Import_OMS Quer'!D1164</f>
        <v>0</v>
      </c>
      <c r="E1164" s="22">
        <f>'Previous Trades Import_OMS Quer'!E1164</f>
        <v>0</v>
      </c>
      <c r="F1164">
        <f>'Previous Trades Import_OMS Quer'!F1164</f>
        <v>0</v>
      </c>
      <c r="G1164">
        <f>'Previous Trades Import_OMS Quer'!G1164</f>
        <v>0</v>
      </c>
      <c r="H1164">
        <f>'Previous Trades Import_OMS Quer'!H1164</f>
        <v>0</v>
      </c>
      <c r="I1164">
        <f>'Previous Trades Import_OMS Quer'!I1164</f>
        <v>0</v>
      </c>
      <c r="J1164">
        <f>'Previous Trades Import_OMS Quer'!J1164</f>
        <v>0</v>
      </c>
      <c r="K1164">
        <f>'Previous Trades Import_OMS Quer'!K1164</f>
        <v>0</v>
      </c>
      <c r="L1164">
        <f>'Previous Trades Import_OMS Quer'!L1164</f>
        <v>0</v>
      </c>
      <c r="M1164">
        <f>'Previous Trades Import_OMS Quer'!M1164</f>
        <v>0</v>
      </c>
      <c r="N1164">
        <f>'Previous Trades Import_OMS Quer'!N1164</f>
        <v>0</v>
      </c>
      <c r="O1164" t="str">
        <f>CLEAN('Previous Trades Import_OMS Quer'!O1164)</f>
        <v/>
      </c>
      <c r="Q1164" s="25">
        <f t="shared" si="36"/>
        <v>0</v>
      </c>
      <c r="R1164" s="25" t="e">
        <f>VLOOKUP(O1164,'Currency Balance'!$O$3:$Q$32,3,0)</f>
        <v>#N/A</v>
      </c>
      <c r="S1164" t="e">
        <f t="shared" si="37"/>
        <v>#N/A</v>
      </c>
    </row>
    <row r="1165" spans="1:19">
      <c r="A1165">
        <f>'Previous Trades Import_OMS Quer'!A1165</f>
        <v>0</v>
      </c>
      <c r="B1165">
        <f>'Previous Trades Import_OMS Quer'!B1165</f>
        <v>0</v>
      </c>
      <c r="C1165" s="22">
        <f>'Previous Trades Import_OMS Quer'!C1165</f>
        <v>0</v>
      </c>
      <c r="D1165">
        <f>'Previous Trades Import_OMS Quer'!D1165</f>
        <v>0</v>
      </c>
      <c r="E1165" s="22">
        <f>'Previous Trades Import_OMS Quer'!E1165</f>
        <v>0</v>
      </c>
      <c r="F1165">
        <f>'Previous Trades Import_OMS Quer'!F1165</f>
        <v>0</v>
      </c>
      <c r="G1165">
        <f>'Previous Trades Import_OMS Quer'!G1165</f>
        <v>0</v>
      </c>
      <c r="H1165">
        <f>'Previous Trades Import_OMS Quer'!H1165</f>
        <v>0</v>
      </c>
      <c r="I1165">
        <f>'Previous Trades Import_OMS Quer'!I1165</f>
        <v>0</v>
      </c>
      <c r="J1165">
        <f>'Previous Trades Import_OMS Quer'!J1165</f>
        <v>0</v>
      </c>
      <c r="K1165">
        <f>'Previous Trades Import_OMS Quer'!K1165</f>
        <v>0</v>
      </c>
      <c r="L1165">
        <f>'Previous Trades Import_OMS Quer'!L1165</f>
        <v>0</v>
      </c>
      <c r="M1165">
        <f>'Previous Trades Import_OMS Quer'!M1165</f>
        <v>0</v>
      </c>
      <c r="N1165">
        <f>'Previous Trades Import_OMS Quer'!N1165</f>
        <v>0</v>
      </c>
      <c r="O1165" t="str">
        <f>CLEAN('Previous Trades Import_OMS Quer'!O1165)</f>
        <v/>
      </c>
      <c r="Q1165" s="25">
        <f t="shared" si="36"/>
        <v>0</v>
      </c>
      <c r="R1165" s="25" t="e">
        <f>VLOOKUP(O1165,'Currency Balance'!$O$3:$Q$32,3,0)</f>
        <v>#N/A</v>
      </c>
      <c r="S1165" t="e">
        <f t="shared" si="37"/>
        <v>#N/A</v>
      </c>
    </row>
    <row r="1166" spans="1:19">
      <c r="A1166">
        <f>'Previous Trades Import_OMS Quer'!A1166</f>
        <v>0</v>
      </c>
      <c r="B1166">
        <f>'Previous Trades Import_OMS Quer'!B1166</f>
        <v>0</v>
      </c>
      <c r="C1166" s="22">
        <f>'Previous Trades Import_OMS Quer'!C1166</f>
        <v>0</v>
      </c>
      <c r="D1166">
        <f>'Previous Trades Import_OMS Quer'!D1166</f>
        <v>0</v>
      </c>
      <c r="E1166" s="22">
        <f>'Previous Trades Import_OMS Quer'!E1166</f>
        <v>0</v>
      </c>
      <c r="F1166">
        <f>'Previous Trades Import_OMS Quer'!F1166</f>
        <v>0</v>
      </c>
      <c r="G1166">
        <f>'Previous Trades Import_OMS Quer'!G1166</f>
        <v>0</v>
      </c>
      <c r="H1166">
        <f>'Previous Trades Import_OMS Quer'!H1166</f>
        <v>0</v>
      </c>
      <c r="I1166">
        <f>'Previous Trades Import_OMS Quer'!I1166</f>
        <v>0</v>
      </c>
      <c r="J1166">
        <f>'Previous Trades Import_OMS Quer'!J1166</f>
        <v>0</v>
      </c>
      <c r="K1166">
        <f>'Previous Trades Import_OMS Quer'!K1166</f>
        <v>0</v>
      </c>
      <c r="L1166">
        <f>'Previous Trades Import_OMS Quer'!L1166</f>
        <v>0</v>
      </c>
      <c r="M1166">
        <f>'Previous Trades Import_OMS Quer'!M1166</f>
        <v>0</v>
      </c>
      <c r="N1166">
        <f>'Previous Trades Import_OMS Quer'!N1166</f>
        <v>0</v>
      </c>
      <c r="O1166" t="str">
        <f>CLEAN('Previous Trades Import_OMS Quer'!O1166)</f>
        <v/>
      </c>
      <c r="Q1166" s="25">
        <f t="shared" si="36"/>
        <v>0</v>
      </c>
      <c r="R1166" s="25" t="e">
        <f>VLOOKUP(O1166,'Currency Balance'!$O$3:$Q$32,3,0)</f>
        <v>#N/A</v>
      </c>
      <c r="S1166" t="e">
        <f t="shared" si="37"/>
        <v>#N/A</v>
      </c>
    </row>
    <row r="1167" spans="1:19">
      <c r="A1167">
        <f>'Previous Trades Import_OMS Quer'!A1167</f>
        <v>0</v>
      </c>
      <c r="B1167">
        <f>'Previous Trades Import_OMS Quer'!B1167</f>
        <v>0</v>
      </c>
      <c r="C1167" s="22">
        <f>'Previous Trades Import_OMS Quer'!C1167</f>
        <v>0</v>
      </c>
      <c r="D1167">
        <f>'Previous Trades Import_OMS Quer'!D1167</f>
        <v>0</v>
      </c>
      <c r="E1167" s="22">
        <f>'Previous Trades Import_OMS Quer'!E1167</f>
        <v>0</v>
      </c>
      <c r="F1167">
        <f>'Previous Trades Import_OMS Quer'!F1167</f>
        <v>0</v>
      </c>
      <c r="G1167">
        <f>'Previous Trades Import_OMS Quer'!G1167</f>
        <v>0</v>
      </c>
      <c r="H1167">
        <f>'Previous Trades Import_OMS Quer'!H1167</f>
        <v>0</v>
      </c>
      <c r="I1167">
        <f>'Previous Trades Import_OMS Quer'!I1167</f>
        <v>0</v>
      </c>
      <c r="J1167">
        <f>'Previous Trades Import_OMS Quer'!J1167</f>
        <v>0</v>
      </c>
      <c r="K1167">
        <f>'Previous Trades Import_OMS Quer'!K1167</f>
        <v>0</v>
      </c>
      <c r="L1167">
        <f>'Previous Trades Import_OMS Quer'!L1167</f>
        <v>0</v>
      </c>
      <c r="M1167">
        <f>'Previous Trades Import_OMS Quer'!M1167</f>
        <v>0</v>
      </c>
      <c r="N1167">
        <f>'Previous Trades Import_OMS Quer'!N1167</f>
        <v>0</v>
      </c>
      <c r="O1167" t="str">
        <f>CLEAN('Previous Trades Import_OMS Quer'!O1167)</f>
        <v/>
      </c>
      <c r="Q1167" s="25">
        <f t="shared" si="36"/>
        <v>0</v>
      </c>
      <c r="R1167" s="25" t="e">
        <f>VLOOKUP(O1167,'Currency Balance'!$O$3:$Q$32,3,0)</f>
        <v>#N/A</v>
      </c>
      <c r="S1167" t="e">
        <f t="shared" si="37"/>
        <v>#N/A</v>
      </c>
    </row>
    <row r="1168" spans="1:19">
      <c r="A1168">
        <f>'Previous Trades Import_OMS Quer'!A1168</f>
        <v>0</v>
      </c>
      <c r="B1168">
        <f>'Previous Trades Import_OMS Quer'!B1168</f>
        <v>0</v>
      </c>
      <c r="C1168" s="22">
        <f>'Previous Trades Import_OMS Quer'!C1168</f>
        <v>0</v>
      </c>
      <c r="D1168">
        <f>'Previous Trades Import_OMS Quer'!D1168</f>
        <v>0</v>
      </c>
      <c r="E1168" s="22">
        <f>'Previous Trades Import_OMS Quer'!E1168</f>
        <v>0</v>
      </c>
      <c r="F1168">
        <f>'Previous Trades Import_OMS Quer'!F1168</f>
        <v>0</v>
      </c>
      <c r="G1168">
        <f>'Previous Trades Import_OMS Quer'!G1168</f>
        <v>0</v>
      </c>
      <c r="H1168">
        <f>'Previous Trades Import_OMS Quer'!H1168</f>
        <v>0</v>
      </c>
      <c r="I1168">
        <f>'Previous Trades Import_OMS Quer'!I1168</f>
        <v>0</v>
      </c>
      <c r="J1168">
        <f>'Previous Trades Import_OMS Quer'!J1168</f>
        <v>0</v>
      </c>
      <c r="K1168">
        <f>'Previous Trades Import_OMS Quer'!K1168</f>
        <v>0</v>
      </c>
      <c r="L1168">
        <f>'Previous Trades Import_OMS Quer'!L1168</f>
        <v>0</v>
      </c>
      <c r="M1168">
        <f>'Previous Trades Import_OMS Quer'!M1168</f>
        <v>0</v>
      </c>
      <c r="N1168">
        <f>'Previous Trades Import_OMS Quer'!N1168</f>
        <v>0</v>
      </c>
      <c r="O1168" t="str">
        <f>CLEAN('Previous Trades Import_OMS Quer'!O1168)</f>
        <v/>
      </c>
      <c r="Q1168" s="25">
        <f t="shared" si="36"/>
        <v>0</v>
      </c>
      <c r="R1168" s="25" t="e">
        <f>VLOOKUP(O1168,'Currency Balance'!$O$3:$Q$32,3,0)</f>
        <v>#N/A</v>
      </c>
      <c r="S1168" t="e">
        <f t="shared" si="37"/>
        <v>#N/A</v>
      </c>
    </row>
    <row r="1169" spans="1:19">
      <c r="A1169">
        <f>'Previous Trades Import_OMS Quer'!A1169</f>
        <v>0</v>
      </c>
      <c r="B1169">
        <f>'Previous Trades Import_OMS Quer'!B1169</f>
        <v>0</v>
      </c>
      <c r="C1169" s="22">
        <f>'Previous Trades Import_OMS Quer'!C1169</f>
        <v>0</v>
      </c>
      <c r="D1169">
        <f>'Previous Trades Import_OMS Quer'!D1169</f>
        <v>0</v>
      </c>
      <c r="E1169" s="22">
        <f>'Previous Trades Import_OMS Quer'!E1169</f>
        <v>0</v>
      </c>
      <c r="F1169">
        <f>'Previous Trades Import_OMS Quer'!F1169</f>
        <v>0</v>
      </c>
      <c r="G1169">
        <f>'Previous Trades Import_OMS Quer'!G1169</f>
        <v>0</v>
      </c>
      <c r="H1169">
        <f>'Previous Trades Import_OMS Quer'!H1169</f>
        <v>0</v>
      </c>
      <c r="I1169">
        <f>'Previous Trades Import_OMS Quer'!I1169</f>
        <v>0</v>
      </c>
      <c r="J1169">
        <f>'Previous Trades Import_OMS Quer'!J1169</f>
        <v>0</v>
      </c>
      <c r="K1169">
        <f>'Previous Trades Import_OMS Quer'!K1169</f>
        <v>0</v>
      </c>
      <c r="L1169">
        <f>'Previous Trades Import_OMS Quer'!L1169</f>
        <v>0</v>
      </c>
      <c r="M1169">
        <f>'Previous Trades Import_OMS Quer'!M1169</f>
        <v>0</v>
      </c>
      <c r="N1169">
        <f>'Previous Trades Import_OMS Quer'!N1169</f>
        <v>0</v>
      </c>
      <c r="O1169" t="str">
        <f>CLEAN('Previous Trades Import_OMS Quer'!O1169)</f>
        <v/>
      </c>
      <c r="Q1169" s="25">
        <f t="shared" si="36"/>
        <v>0</v>
      </c>
      <c r="R1169" s="25" t="e">
        <f>VLOOKUP(O1169,'Currency Balance'!$O$3:$Q$32,3,0)</f>
        <v>#N/A</v>
      </c>
      <c r="S1169" t="e">
        <f t="shared" si="37"/>
        <v>#N/A</v>
      </c>
    </row>
    <row r="1170" spans="1:19">
      <c r="A1170">
        <f>'Previous Trades Import_OMS Quer'!A1170</f>
        <v>0</v>
      </c>
      <c r="B1170">
        <f>'Previous Trades Import_OMS Quer'!B1170</f>
        <v>0</v>
      </c>
      <c r="C1170" s="22">
        <f>'Previous Trades Import_OMS Quer'!C1170</f>
        <v>0</v>
      </c>
      <c r="D1170">
        <f>'Previous Trades Import_OMS Quer'!D1170</f>
        <v>0</v>
      </c>
      <c r="E1170" s="22">
        <f>'Previous Trades Import_OMS Quer'!E1170</f>
        <v>0</v>
      </c>
      <c r="F1170">
        <f>'Previous Trades Import_OMS Quer'!F1170</f>
        <v>0</v>
      </c>
      <c r="G1170">
        <f>'Previous Trades Import_OMS Quer'!G1170</f>
        <v>0</v>
      </c>
      <c r="H1170">
        <f>'Previous Trades Import_OMS Quer'!H1170</f>
        <v>0</v>
      </c>
      <c r="I1170">
        <f>'Previous Trades Import_OMS Quer'!I1170</f>
        <v>0</v>
      </c>
      <c r="J1170">
        <f>'Previous Trades Import_OMS Quer'!J1170</f>
        <v>0</v>
      </c>
      <c r="K1170">
        <f>'Previous Trades Import_OMS Quer'!K1170</f>
        <v>0</v>
      </c>
      <c r="L1170">
        <f>'Previous Trades Import_OMS Quer'!L1170</f>
        <v>0</v>
      </c>
      <c r="M1170">
        <f>'Previous Trades Import_OMS Quer'!M1170</f>
        <v>0</v>
      </c>
      <c r="N1170">
        <f>'Previous Trades Import_OMS Quer'!N1170</f>
        <v>0</v>
      </c>
      <c r="O1170" t="str">
        <f>CLEAN('Previous Trades Import_OMS Quer'!O1170)</f>
        <v/>
      </c>
      <c r="Q1170" s="25">
        <f t="shared" si="36"/>
        <v>0</v>
      </c>
      <c r="R1170" s="25" t="e">
        <f>VLOOKUP(O1170,'Currency Balance'!$O$3:$Q$32,3,0)</f>
        <v>#N/A</v>
      </c>
      <c r="S1170" t="e">
        <f t="shared" si="37"/>
        <v>#N/A</v>
      </c>
    </row>
    <row r="1171" spans="1:19">
      <c r="A1171">
        <f>'Previous Trades Import_OMS Quer'!A1171</f>
        <v>0</v>
      </c>
      <c r="B1171">
        <f>'Previous Trades Import_OMS Quer'!B1171</f>
        <v>0</v>
      </c>
      <c r="C1171" s="22">
        <f>'Previous Trades Import_OMS Quer'!C1171</f>
        <v>0</v>
      </c>
      <c r="D1171">
        <f>'Previous Trades Import_OMS Quer'!D1171</f>
        <v>0</v>
      </c>
      <c r="E1171" s="22">
        <f>'Previous Trades Import_OMS Quer'!E1171</f>
        <v>0</v>
      </c>
      <c r="F1171">
        <f>'Previous Trades Import_OMS Quer'!F1171</f>
        <v>0</v>
      </c>
      <c r="G1171">
        <f>'Previous Trades Import_OMS Quer'!G1171</f>
        <v>0</v>
      </c>
      <c r="H1171">
        <f>'Previous Trades Import_OMS Quer'!H1171</f>
        <v>0</v>
      </c>
      <c r="I1171">
        <f>'Previous Trades Import_OMS Quer'!I1171</f>
        <v>0</v>
      </c>
      <c r="J1171">
        <f>'Previous Trades Import_OMS Quer'!J1171</f>
        <v>0</v>
      </c>
      <c r="K1171">
        <f>'Previous Trades Import_OMS Quer'!K1171</f>
        <v>0</v>
      </c>
      <c r="L1171">
        <f>'Previous Trades Import_OMS Quer'!L1171</f>
        <v>0</v>
      </c>
      <c r="M1171">
        <f>'Previous Trades Import_OMS Quer'!M1171</f>
        <v>0</v>
      </c>
      <c r="N1171">
        <f>'Previous Trades Import_OMS Quer'!N1171</f>
        <v>0</v>
      </c>
      <c r="O1171" t="str">
        <f>CLEAN('Previous Trades Import_OMS Quer'!O1171)</f>
        <v/>
      </c>
      <c r="Q1171" s="25">
        <f t="shared" si="36"/>
        <v>0</v>
      </c>
      <c r="R1171" s="25" t="e">
        <f>VLOOKUP(O1171,'Currency Balance'!$O$3:$Q$32,3,0)</f>
        <v>#N/A</v>
      </c>
      <c r="S1171" t="e">
        <f t="shared" si="37"/>
        <v>#N/A</v>
      </c>
    </row>
    <row r="1172" spans="1:19">
      <c r="A1172">
        <f>'Previous Trades Import_OMS Quer'!A1172</f>
        <v>0</v>
      </c>
      <c r="B1172">
        <f>'Previous Trades Import_OMS Quer'!B1172</f>
        <v>0</v>
      </c>
      <c r="C1172" s="22">
        <f>'Previous Trades Import_OMS Quer'!C1172</f>
        <v>0</v>
      </c>
      <c r="D1172">
        <f>'Previous Trades Import_OMS Quer'!D1172</f>
        <v>0</v>
      </c>
      <c r="E1172" s="22">
        <f>'Previous Trades Import_OMS Quer'!E1172</f>
        <v>0</v>
      </c>
      <c r="F1172">
        <f>'Previous Trades Import_OMS Quer'!F1172</f>
        <v>0</v>
      </c>
      <c r="G1172">
        <f>'Previous Trades Import_OMS Quer'!G1172</f>
        <v>0</v>
      </c>
      <c r="H1172">
        <f>'Previous Trades Import_OMS Quer'!H1172</f>
        <v>0</v>
      </c>
      <c r="I1172">
        <f>'Previous Trades Import_OMS Quer'!I1172</f>
        <v>0</v>
      </c>
      <c r="J1172">
        <f>'Previous Trades Import_OMS Quer'!J1172</f>
        <v>0</v>
      </c>
      <c r="K1172">
        <f>'Previous Trades Import_OMS Quer'!K1172</f>
        <v>0</v>
      </c>
      <c r="L1172">
        <f>'Previous Trades Import_OMS Quer'!L1172</f>
        <v>0</v>
      </c>
      <c r="M1172">
        <f>'Previous Trades Import_OMS Quer'!M1172</f>
        <v>0</v>
      </c>
      <c r="N1172">
        <f>'Previous Trades Import_OMS Quer'!N1172</f>
        <v>0</v>
      </c>
      <c r="O1172" t="str">
        <f>CLEAN('Previous Trades Import_OMS Quer'!O1172)</f>
        <v/>
      </c>
      <c r="Q1172" s="25">
        <f t="shared" si="36"/>
        <v>0</v>
      </c>
      <c r="R1172" s="25" t="e">
        <f>VLOOKUP(O1172,'Currency Balance'!$O$3:$Q$32,3,0)</f>
        <v>#N/A</v>
      </c>
      <c r="S1172" t="e">
        <f t="shared" si="37"/>
        <v>#N/A</v>
      </c>
    </row>
    <row r="1173" spans="1:19">
      <c r="A1173">
        <f>'Previous Trades Import_OMS Quer'!A1173</f>
        <v>0</v>
      </c>
      <c r="B1173">
        <f>'Previous Trades Import_OMS Quer'!B1173</f>
        <v>0</v>
      </c>
      <c r="C1173" s="22">
        <f>'Previous Trades Import_OMS Quer'!C1173</f>
        <v>0</v>
      </c>
      <c r="D1173">
        <f>'Previous Trades Import_OMS Quer'!D1173</f>
        <v>0</v>
      </c>
      <c r="E1173" s="22">
        <f>'Previous Trades Import_OMS Quer'!E1173</f>
        <v>0</v>
      </c>
      <c r="F1173">
        <f>'Previous Trades Import_OMS Quer'!F1173</f>
        <v>0</v>
      </c>
      <c r="G1173">
        <f>'Previous Trades Import_OMS Quer'!G1173</f>
        <v>0</v>
      </c>
      <c r="H1173">
        <f>'Previous Trades Import_OMS Quer'!H1173</f>
        <v>0</v>
      </c>
      <c r="I1173">
        <f>'Previous Trades Import_OMS Quer'!I1173</f>
        <v>0</v>
      </c>
      <c r="J1173">
        <f>'Previous Trades Import_OMS Quer'!J1173</f>
        <v>0</v>
      </c>
      <c r="K1173">
        <f>'Previous Trades Import_OMS Quer'!K1173</f>
        <v>0</v>
      </c>
      <c r="L1173">
        <f>'Previous Trades Import_OMS Quer'!L1173</f>
        <v>0</v>
      </c>
      <c r="M1173">
        <f>'Previous Trades Import_OMS Quer'!M1173</f>
        <v>0</v>
      </c>
      <c r="N1173">
        <f>'Previous Trades Import_OMS Quer'!N1173</f>
        <v>0</v>
      </c>
      <c r="O1173" t="str">
        <f>CLEAN('Previous Trades Import_OMS Quer'!O1173)</f>
        <v/>
      </c>
      <c r="Q1173" s="25">
        <f t="shared" si="36"/>
        <v>0</v>
      </c>
      <c r="R1173" s="25" t="e">
        <f>VLOOKUP(O1173,'Currency Balance'!$O$3:$Q$32,3,0)</f>
        <v>#N/A</v>
      </c>
      <c r="S1173" t="e">
        <f t="shared" si="37"/>
        <v>#N/A</v>
      </c>
    </row>
    <row r="1174" spans="1:19">
      <c r="A1174">
        <f>'Previous Trades Import_OMS Quer'!A1174</f>
        <v>0</v>
      </c>
      <c r="B1174">
        <f>'Previous Trades Import_OMS Quer'!B1174</f>
        <v>0</v>
      </c>
      <c r="C1174" s="22">
        <f>'Previous Trades Import_OMS Quer'!C1174</f>
        <v>0</v>
      </c>
      <c r="D1174">
        <f>'Previous Trades Import_OMS Quer'!D1174</f>
        <v>0</v>
      </c>
      <c r="E1174" s="22">
        <f>'Previous Trades Import_OMS Quer'!E1174</f>
        <v>0</v>
      </c>
      <c r="F1174">
        <f>'Previous Trades Import_OMS Quer'!F1174</f>
        <v>0</v>
      </c>
      <c r="G1174">
        <f>'Previous Trades Import_OMS Quer'!G1174</f>
        <v>0</v>
      </c>
      <c r="H1174">
        <f>'Previous Trades Import_OMS Quer'!H1174</f>
        <v>0</v>
      </c>
      <c r="I1174">
        <f>'Previous Trades Import_OMS Quer'!I1174</f>
        <v>0</v>
      </c>
      <c r="J1174">
        <f>'Previous Trades Import_OMS Quer'!J1174</f>
        <v>0</v>
      </c>
      <c r="K1174">
        <f>'Previous Trades Import_OMS Quer'!K1174</f>
        <v>0</v>
      </c>
      <c r="L1174">
        <f>'Previous Trades Import_OMS Quer'!L1174</f>
        <v>0</v>
      </c>
      <c r="M1174">
        <f>'Previous Trades Import_OMS Quer'!M1174</f>
        <v>0</v>
      </c>
      <c r="N1174">
        <f>'Previous Trades Import_OMS Quer'!N1174</f>
        <v>0</v>
      </c>
      <c r="O1174" t="str">
        <f>CLEAN('Previous Trades Import_OMS Quer'!O1174)</f>
        <v/>
      </c>
      <c r="Q1174" s="25">
        <f t="shared" si="36"/>
        <v>0</v>
      </c>
      <c r="R1174" s="25" t="e">
        <f>VLOOKUP(O1174,'Currency Balance'!$O$3:$Q$32,3,0)</f>
        <v>#N/A</v>
      </c>
      <c r="S1174" t="e">
        <f t="shared" si="37"/>
        <v>#N/A</v>
      </c>
    </row>
    <row r="1175" spans="1:19">
      <c r="A1175">
        <f>'Previous Trades Import_OMS Quer'!A1175</f>
        <v>0</v>
      </c>
      <c r="B1175">
        <f>'Previous Trades Import_OMS Quer'!B1175</f>
        <v>0</v>
      </c>
      <c r="C1175" s="22">
        <f>'Previous Trades Import_OMS Quer'!C1175</f>
        <v>0</v>
      </c>
      <c r="D1175">
        <f>'Previous Trades Import_OMS Quer'!D1175</f>
        <v>0</v>
      </c>
      <c r="E1175" s="22">
        <f>'Previous Trades Import_OMS Quer'!E1175</f>
        <v>0</v>
      </c>
      <c r="F1175">
        <f>'Previous Trades Import_OMS Quer'!F1175</f>
        <v>0</v>
      </c>
      <c r="G1175">
        <f>'Previous Trades Import_OMS Quer'!G1175</f>
        <v>0</v>
      </c>
      <c r="H1175">
        <f>'Previous Trades Import_OMS Quer'!H1175</f>
        <v>0</v>
      </c>
      <c r="I1175">
        <f>'Previous Trades Import_OMS Quer'!I1175</f>
        <v>0</v>
      </c>
      <c r="J1175">
        <f>'Previous Trades Import_OMS Quer'!J1175</f>
        <v>0</v>
      </c>
      <c r="K1175">
        <f>'Previous Trades Import_OMS Quer'!K1175</f>
        <v>0</v>
      </c>
      <c r="L1175">
        <f>'Previous Trades Import_OMS Quer'!L1175</f>
        <v>0</v>
      </c>
      <c r="M1175">
        <f>'Previous Trades Import_OMS Quer'!M1175</f>
        <v>0</v>
      </c>
      <c r="N1175">
        <f>'Previous Trades Import_OMS Quer'!N1175</f>
        <v>0</v>
      </c>
      <c r="O1175" t="str">
        <f>CLEAN('Previous Trades Import_OMS Quer'!O1175)</f>
        <v/>
      </c>
      <c r="Q1175" s="25">
        <f t="shared" si="36"/>
        <v>0</v>
      </c>
      <c r="R1175" s="25" t="e">
        <f>VLOOKUP(O1175,'Currency Balance'!$O$3:$Q$32,3,0)</f>
        <v>#N/A</v>
      </c>
      <c r="S1175" t="e">
        <f t="shared" si="37"/>
        <v>#N/A</v>
      </c>
    </row>
    <row r="1176" spans="1:19">
      <c r="A1176">
        <f>'Previous Trades Import_OMS Quer'!A1176</f>
        <v>0</v>
      </c>
      <c r="B1176">
        <f>'Previous Trades Import_OMS Quer'!B1176</f>
        <v>0</v>
      </c>
      <c r="C1176" s="22">
        <f>'Previous Trades Import_OMS Quer'!C1176</f>
        <v>0</v>
      </c>
      <c r="D1176">
        <f>'Previous Trades Import_OMS Quer'!D1176</f>
        <v>0</v>
      </c>
      <c r="E1176" s="22">
        <f>'Previous Trades Import_OMS Quer'!E1176</f>
        <v>0</v>
      </c>
      <c r="F1176">
        <f>'Previous Trades Import_OMS Quer'!F1176</f>
        <v>0</v>
      </c>
      <c r="G1176">
        <f>'Previous Trades Import_OMS Quer'!G1176</f>
        <v>0</v>
      </c>
      <c r="H1176">
        <f>'Previous Trades Import_OMS Quer'!H1176</f>
        <v>0</v>
      </c>
      <c r="I1176">
        <f>'Previous Trades Import_OMS Quer'!I1176</f>
        <v>0</v>
      </c>
      <c r="J1176">
        <f>'Previous Trades Import_OMS Quer'!J1176</f>
        <v>0</v>
      </c>
      <c r="K1176">
        <f>'Previous Trades Import_OMS Quer'!K1176</f>
        <v>0</v>
      </c>
      <c r="L1176">
        <f>'Previous Trades Import_OMS Quer'!L1176</f>
        <v>0</v>
      </c>
      <c r="M1176">
        <f>'Previous Trades Import_OMS Quer'!M1176</f>
        <v>0</v>
      </c>
      <c r="N1176">
        <f>'Previous Trades Import_OMS Quer'!N1176</f>
        <v>0</v>
      </c>
      <c r="O1176" t="str">
        <f>CLEAN('Previous Trades Import_OMS Quer'!O1176)</f>
        <v/>
      </c>
      <c r="Q1176" s="25">
        <f t="shared" si="36"/>
        <v>0</v>
      </c>
      <c r="R1176" s="25" t="e">
        <f>VLOOKUP(O1176,'Currency Balance'!$O$3:$Q$32,3,0)</f>
        <v>#N/A</v>
      </c>
      <c r="S1176" t="e">
        <f t="shared" si="37"/>
        <v>#N/A</v>
      </c>
    </row>
    <row r="1177" spans="1:19">
      <c r="A1177">
        <f>'Previous Trades Import_OMS Quer'!A1177</f>
        <v>0</v>
      </c>
      <c r="B1177">
        <f>'Previous Trades Import_OMS Quer'!B1177</f>
        <v>0</v>
      </c>
      <c r="C1177" s="22">
        <f>'Previous Trades Import_OMS Quer'!C1177</f>
        <v>0</v>
      </c>
      <c r="D1177">
        <f>'Previous Trades Import_OMS Quer'!D1177</f>
        <v>0</v>
      </c>
      <c r="E1177" s="22">
        <f>'Previous Trades Import_OMS Quer'!E1177</f>
        <v>0</v>
      </c>
      <c r="F1177">
        <f>'Previous Trades Import_OMS Quer'!F1177</f>
        <v>0</v>
      </c>
      <c r="G1177">
        <f>'Previous Trades Import_OMS Quer'!G1177</f>
        <v>0</v>
      </c>
      <c r="H1177">
        <f>'Previous Trades Import_OMS Quer'!H1177</f>
        <v>0</v>
      </c>
      <c r="I1177">
        <f>'Previous Trades Import_OMS Quer'!I1177</f>
        <v>0</v>
      </c>
      <c r="J1177">
        <f>'Previous Trades Import_OMS Quer'!J1177</f>
        <v>0</v>
      </c>
      <c r="K1177">
        <f>'Previous Trades Import_OMS Quer'!K1177</f>
        <v>0</v>
      </c>
      <c r="L1177">
        <f>'Previous Trades Import_OMS Quer'!L1177</f>
        <v>0</v>
      </c>
      <c r="M1177">
        <f>'Previous Trades Import_OMS Quer'!M1177</f>
        <v>0</v>
      </c>
      <c r="N1177">
        <f>'Previous Trades Import_OMS Quer'!N1177</f>
        <v>0</v>
      </c>
      <c r="O1177" t="str">
        <f>CLEAN('Previous Trades Import_OMS Quer'!O1177)</f>
        <v/>
      </c>
      <c r="Q1177" s="25">
        <f t="shared" si="36"/>
        <v>0</v>
      </c>
      <c r="R1177" s="25" t="e">
        <f>VLOOKUP(O1177,'Currency Balance'!$O$3:$Q$32,3,0)</f>
        <v>#N/A</v>
      </c>
      <c r="S1177" t="e">
        <f t="shared" si="37"/>
        <v>#N/A</v>
      </c>
    </row>
    <row r="1178" spans="1:19">
      <c r="A1178">
        <f>'Previous Trades Import_OMS Quer'!A1178</f>
        <v>0</v>
      </c>
      <c r="B1178">
        <f>'Previous Trades Import_OMS Quer'!B1178</f>
        <v>0</v>
      </c>
      <c r="C1178" s="22">
        <f>'Previous Trades Import_OMS Quer'!C1178</f>
        <v>0</v>
      </c>
      <c r="D1178">
        <f>'Previous Trades Import_OMS Quer'!D1178</f>
        <v>0</v>
      </c>
      <c r="E1178" s="22">
        <f>'Previous Trades Import_OMS Quer'!E1178</f>
        <v>0</v>
      </c>
      <c r="F1178">
        <f>'Previous Trades Import_OMS Quer'!F1178</f>
        <v>0</v>
      </c>
      <c r="G1178">
        <f>'Previous Trades Import_OMS Quer'!G1178</f>
        <v>0</v>
      </c>
      <c r="H1178">
        <f>'Previous Trades Import_OMS Quer'!H1178</f>
        <v>0</v>
      </c>
      <c r="I1178">
        <f>'Previous Trades Import_OMS Quer'!I1178</f>
        <v>0</v>
      </c>
      <c r="J1178">
        <f>'Previous Trades Import_OMS Quer'!J1178</f>
        <v>0</v>
      </c>
      <c r="K1178">
        <f>'Previous Trades Import_OMS Quer'!K1178</f>
        <v>0</v>
      </c>
      <c r="L1178">
        <f>'Previous Trades Import_OMS Quer'!L1178</f>
        <v>0</v>
      </c>
      <c r="M1178">
        <f>'Previous Trades Import_OMS Quer'!M1178</f>
        <v>0</v>
      </c>
      <c r="N1178">
        <f>'Previous Trades Import_OMS Quer'!N1178</f>
        <v>0</v>
      </c>
      <c r="O1178" t="str">
        <f>CLEAN('Previous Trades Import_OMS Quer'!O1178)</f>
        <v/>
      </c>
      <c r="Q1178" s="25">
        <f t="shared" si="36"/>
        <v>0</v>
      </c>
      <c r="R1178" s="25" t="e">
        <f>VLOOKUP(O1178,'Currency Balance'!$O$3:$Q$32,3,0)</f>
        <v>#N/A</v>
      </c>
      <c r="S1178" t="e">
        <f t="shared" si="37"/>
        <v>#N/A</v>
      </c>
    </row>
    <row r="1179" spans="1:19">
      <c r="A1179">
        <f>'Previous Trades Import_OMS Quer'!A1179</f>
        <v>0</v>
      </c>
      <c r="B1179">
        <f>'Previous Trades Import_OMS Quer'!B1179</f>
        <v>0</v>
      </c>
      <c r="C1179" s="22">
        <f>'Previous Trades Import_OMS Quer'!C1179</f>
        <v>0</v>
      </c>
      <c r="D1179">
        <f>'Previous Trades Import_OMS Quer'!D1179</f>
        <v>0</v>
      </c>
      <c r="E1179" s="22">
        <f>'Previous Trades Import_OMS Quer'!E1179</f>
        <v>0</v>
      </c>
      <c r="F1179">
        <f>'Previous Trades Import_OMS Quer'!F1179</f>
        <v>0</v>
      </c>
      <c r="G1179">
        <f>'Previous Trades Import_OMS Quer'!G1179</f>
        <v>0</v>
      </c>
      <c r="H1179">
        <f>'Previous Trades Import_OMS Quer'!H1179</f>
        <v>0</v>
      </c>
      <c r="I1179">
        <f>'Previous Trades Import_OMS Quer'!I1179</f>
        <v>0</v>
      </c>
      <c r="J1179">
        <f>'Previous Trades Import_OMS Quer'!J1179</f>
        <v>0</v>
      </c>
      <c r="K1179">
        <f>'Previous Trades Import_OMS Quer'!K1179</f>
        <v>0</v>
      </c>
      <c r="L1179">
        <f>'Previous Trades Import_OMS Quer'!L1179</f>
        <v>0</v>
      </c>
      <c r="M1179">
        <f>'Previous Trades Import_OMS Quer'!M1179</f>
        <v>0</v>
      </c>
      <c r="N1179">
        <f>'Previous Trades Import_OMS Quer'!N1179</f>
        <v>0</v>
      </c>
      <c r="O1179" t="str">
        <f>CLEAN('Previous Trades Import_OMS Quer'!O1179)</f>
        <v/>
      </c>
      <c r="Q1179" s="25">
        <f t="shared" si="36"/>
        <v>0</v>
      </c>
      <c r="R1179" s="25" t="e">
        <f>VLOOKUP(O1179,'Currency Balance'!$O$3:$Q$32,3,0)</f>
        <v>#N/A</v>
      </c>
      <c r="S1179" t="e">
        <f t="shared" si="37"/>
        <v>#N/A</v>
      </c>
    </row>
    <row r="1180" spans="1:19">
      <c r="A1180">
        <f>'Previous Trades Import_OMS Quer'!A1180</f>
        <v>0</v>
      </c>
      <c r="B1180">
        <f>'Previous Trades Import_OMS Quer'!B1180</f>
        <v>0</v>
      </c>
      <c r="C1180" s="22">
        <f>'Previous Trades Import_OMS Quer'!C1180</f>
        <v>0</v>
      </c>
      <c r="D1180">
        <f>'Previous Trades Import_OMS Quer'!D1180</f>
        <v>0</v>
      </c>
      <c r="E1180" s="22">
        <f>'Previous Trades Import_OMS Quer'!E1180</f>
        <v>0</v>
      </c>
      <c r="F1180">
        <f>'Previous Trades Import_OMS Quer'!F1180</f>
        <v>0</v>
      </c>
      <c r="G1180">
        <f>'Previous Trades Import_OMS Quer'!G1180</f>
        <v>0</v>
      </c>
      <c r="H1180">
        <f>'Previous Trades Import_OMS Quer'!H1180</f>
        <v>0</v>
      </c>
      <c r="I1180">
        <f>'Previous Trades Import_OMS Quer'!I1180</f>
        <v>0</v>
      </c>
      <c r="J1180">
        <f>'Previous Trades Import_OMS Quer'!J1180</f>
        <v>0</v>
      </c>
      <c r="K1180">
        <f>'Previous Trades Import_OMS Quer'!K1180</f>
        <v>0</v>
      </c>
      <c r="L1180">
        <f>'Previous Trades Import_OMS Quer'!L1180</f>
        <v>0</v>
      </c>
      <c r="M1180">
        <f>'Previous Trades Import_OMS Quer'!M1180</f>
        <v>0</v>
      </c>
      <c r="N1180">
        <f>'Previous Trades Import_OMS Quer'!N1180</f>
        <v>0</v>
      </c>
      <c r="O1180" t="str">
        <f>CLEAN('Previous Trades Import_OMS Quer'!O1180)</f>
        <v/>
      </c>
      <c r="Q1180" s="25">
        <f t="shared" si="36"/>
        <v>0</v>
      </c>
      <c r="R1180" s="25" t="e">
        <f>VLOOKUP(O1180,'Currency Balance'!$O$3:$Q$32,3,0)</f>
        <v>#N/A</v>
      </c>
      <c r="S1180" t="e">
        <f t="shared" si="37"/>
        <v>#N/A</v>
      </c>
    </row>
    <row r="1181" spans="1:19">
      <c r="A1181">
        <f>'Previous Trades Import_OMS Quer'!A1181</f>
        <v>0</v>
      </c>
      <c r="B1181">
        <f>'Previous Trades Import_OMS Quer'!B1181</f>
        <v>0</v>
      </c>
      <c r="C1181" s="22">
        <f>'Previous Trades Import_OMS Quer'!C1181</f>
        <v>0</v>
      </c>
      <c r="D1181">
        <f>'Previous Trades Import_OMS Quer'!D1181</f>
        <v>0</v>
      </c>
      <c r="E1181" s="22">
        <f>'Previous Trades Import_OMS Quer'!E1181</f>
        <v>0</v>
      </c>
      <c r="F1181">
        <f>'Previous Trades Import_OMS Quer'!F1181</f>
        <v>0</v>
      </c>
      <c r="G1181">
        <f>'Previous Trades Import_OMS Quer'!G1181</f>
        <v>0</v>
      </c>
      <c r="H1181">
        <f>'Previous Trades Import_OMS Quer'!H1181</f>
        <v>0</v>
      </c>
      <c r="I1181">
        <f>'Previous Trades Import_OMS Quer'!I1181</f>
        <v>0</v>
      </c>
      <c r="J1181">
        <f>'Previous Trades Import_OMS Quer'!J1181</f>
        <v>0</v>
      </c>
      <c r="K1181">
        <f>'Previous Trades Import_OMS Quer'!K1181</f>
        <v>0</v>
      </c>
      <c r="L1181">
        <f>'Previous Trades Import_OMS Quer'!L1181</f>
        <v>0</v>
      </c>
      <c r="M1181">
        <f>'Previous Trades Import_OMS Quer'!M1181</f>
        <v>0</v>
      </c>
      <c r="N1181">
        <f>'Previous Trades Import_OMS Quer'!N1181</f>
        <v>0</v>
      </c>
      <c r="O1181" t="str">
        <f>CLEAN('Previous Trades Import_OMS Quer'!O1181)</f>
        <v/>
      </c>
      <c r="Q1181" s="25">
        <f t="shared" si="36"/>
        <v>0</v>
      </c>
      <c r="R1181" s="25" t="e">
        <f>VLOOKUP(O1181,'Currency Balance'!$O$3:$Q$32,3,0)</f>
        <v>#N/A</v>
      </c>
      <c r="S1181" t="e">
        <f t="shared" si="37"/>
        <v>#N/A</v>
      </c>
    </row>
    <row r="1182" spans="1:19">
      <c r="A1182">
        <f>'Previous Trades Import_OMS Quer'!A1182</f>
        <v>0</v>
      </c>
      <c r="B1182">
        <f>'Previous Trades Import_OMS Quer'!B1182</f>
        <v>0</v>
      </c>
      <c r="C1182" s="22">
        <f>'Previous Trades Import_OMS Quer'!C1182</f>
        <v>0</v>
      </c>
      <c r="D1182">
        <f>'Previous Trades Import_OMS Quer'!D1182</f>
        <v>0</v>
      </c>
      <c r="E1182" s="22">
        <f>'Previous Trades Import_OMS Quer'!E1182</f>
        <v>0</v>
      </c>
      <c r="F1182">
        <f>'Previous Trades Import_OMS Quer'!F1182</f>
        <v>0</v>
      </c>
      <c r="G1182">
        <f>'Previous Trades Import_OMS Quer'!G1182</f>
        <v>0</v>
      </c>
      <c r="H1182">
        <f>'Previous Trades Import_OMS Quer'!H1182</f>
        <v>0</v>
      </c>
      <c r="I1182">
        <f>'Previous Trades Import_OMS Quer'!I1182</f>
        <v>0</v>
      </c>
      <c r="J1182">
        <f>'Previous Trades Import_OMS Quer'!J1182</f>
        <v>0</v>
      </c>
      <c r="K1182">
        <f>'Previous Trades Import_OMS Quer'!K1182</f>
        <v>0</v>
      </c>
      <c r="L1182">
        <f>'Previous Trades Import_OMS Quer'!L1182</f>
        <v>0</v>
      </c>
      <c r="M1182">
        <f>'Previous Trades Import_OMS Quer'!M1182</f>
        <v>0</v>
      </c>
      <c r="N1182">
        <f>'Previous Trades Import_OMS Quer'!N1182</f>
        <v>0</v>
      </c>
      <c r="O1182" t="str">
        <f>CLEAN('Previous Trades Import_OMS Quer'!O1182)</f>
        <v/>
      </c>
      <c r="Q1182" s="25">
        <f t="shared" si="36"/>
        <v>0</v>
      </c>
      <c r="R1182" s="25" t="e">
        <f>VLOOKUP(O1182,'Currency Balance'!$O$3:$Q$32,3,0)</f>
        <v>#N/A</v>
      </c>
      <c r="S1182" t="e">
        <f t="shared" si="37"/>
        <v>#N/A</v>
      </c>
    </row>
    <row r="1183" spans="1:19">
      <c r="A1183">
        <f>'Previous Trades Import_OMS Quer'!A1183</f>
        <v>0</v>
      </c>
      <c r="B1183">
        <f>'Previous Trades Import_OMS Quer'!B1183</f>
        <v>0</v>
      </c>
      <c r="C1183" s="22">
        <f>'Previous Trades Import_OMS Quer'!C1183</f>
        <v>0</v>
      </c>
      <c r="D1183">
        <f>'Previous Trades Import_OMS Quer'!D1183</f>
        <v>0</v>
      </c>
      <c r="E1183" s="22">
        <f>'Previous Trades Import_OMS Quer'!E1183</f>
        <v>0</v>
      </c>
      <c r="F1183">
        <f>'Previous Trades Import_OMS Quer'!F1183</f>
        <v>0</v>
      </c>
      <c r="G1183">
        <f>'Previous Trades Import_OMS Quer'!G1183</f>
        <v>0</v>
      </c>
      <c r="H1183">
        <f>'Previous Trades Import_OMS Quer'!H1183</f>
        <v>0</v>
      </c>
      <c r="I1183">
        <f>'Previous Trades Import_OMS Quer'!I1183</f>
        <v>0</v>
      </c>
      <c r="J1183">
        <f>'Previous Trades Import_OMS Quer'!J1183</f>
        <v>0</v>
      </c>
      <c r="K1183">
        <f>'Previous Trades Import_OMS Quer'!K1183</f>
        <v>0</v>
      </c>
      <c r="L1183">
        <f>'Previous Trades Import_OMS Quer'!L1183</f>
        <v>0</v>
      </c>
      <c r="M1183">
        <f>'Previous Trades Import_OMS Quer'!M1183</f>
        <v>0</v>
      </c>
      <c r="N1183">
        <f>'Previous Trades Import_OMS Quer'!N1183</f>
        <v>0</v>
      </c>
      <c r="O1183" t="str">
        <f>CLEAN('Previous Trades Import_OMS Quer'!O1183)</f>
        <v/>
      </c>
      <c r="Q1183" s="25">
        <f t="shared" si="36"/>
        <v>0</v>
      </c>
      <c r="R1183" s="25" t="e">
        <f>VLOOKUP(O1183,'Currency Balance'!$O$3:$Q$32,3,0)</f>
        <v>#N/A</v>
      </c>
      <c r="S1183" t="e">
        <f t="shared" si="37"/>
        <v>#N/A</v>
      </c>
    </row>
    <row r="1184" spans="1:19">
      <c r="A1184">
        <f>'Previous Trades Import_OMS Quer'!A1184</f>
        <v>0</v>
      </c>
      <c r="B1184">
        <f>'Previous Trades Import_OMS Quer'!B1184</f>
        <v>0</v>
      </c>
      <c r="C1184" s="22">
        <f>'Previous Trades Import_OMS Quer'!C1184</f>
        <v>0</v>
      </c>
      <c r="D1184">
        <f>'Previous Trades Import_OMS Quer'!D1184</f>
        <v>0</v>
      </c>
      <c r="E1184" s="22">
        <f>'Previous Trades Import_OMS Quer'!E1184</f>
        <v>0</v>
      </c>
      <c r="F1184">
        <f>'Previous Trades Import_OMS Quer'!F1184</f>
        <v>0</v>
      </c>
      <c r="G1184">
        <f>'Previous Trades Import_OMS Quer'!G1184</f>
        <v>0</v>
      </c>
      <c r="H1184">
        <f>'Previous Trades Import_OMS Quer'!H1184</f>
        <v>0</v>
      </c>
      <c r="I1184">
        <f>'Previous Trades Import_OMS Quer'!I1184</f>
        <v>0</v>
      </c>
      <c r="J1184">
        <f>'Previous Trades Import_OMS Quer'!J1184</f>
        <v>0</v>
      </c>
      <c r="K1184">
        <f>'Previous Trades Import_OMS Quer'!K1184</f>
        <v>0</v>
      </c>
      <c r="L1184">
        <f>'Previous Trades Import_OMS Quer'!L1184</f>
        <v>0</v>
      </c>
      <c r="M1184">
        <f>'Previous Trades Import_OMS Quer'!M1184</f>
        <v>0</v>
      </c>
      <c r="N1184">
        <f>'Previous Trades Import_OMS Quer'!N1184</f>
        <v>0</v>
      </c>
      <c r="O1184" t="str">
        <f>CLEAN('Previous Trades Import_OMS Quer'!O1184)</f>
        <v/>
      </c>
      <c r="Q1184" s="25">
        <f t="shared" si="36"/>
        <v>0</v>
      </c>
      <c r="R1184" s="25" t="e">
        <f>VLOOKUP(O1184,'Currency Balance'!$O$3:$Q$32,3,0)</f>
        <v>#N/A</v>
      </c>
      <c r="S1184" t="e">
        <f t="shared" si="37"/>
        <v>#N/A</v>
      </c>
    </row>
    <row r="1185" spans="1:19">
      <c r="A1185">
        <f>'Previous Trades Import_OMS Quer'!A1185</f>
        <v>0</v>
      </c>
      <c r="B1185">
        <f>'Previous Trades Import_OMS Quer'!B1185</f>
        <v>0</v>
      </c>
      <c r="C1185" s="22">
        <f>'Previous Trades Import_OMS Quer'!C1185</f>
        <v>0</v>
      </c>
      <c r="D1185">
        <f>'Previous Trades Import_OMS Quer'!D1185</f>
        <v>0</v>
      </c>
      <c r="E1185" s="22">
        <f>'Previous Trades Import_OMS Quer'!E1185</f>
        <v>0</v>
      </c>
      <c r="F1185">
        <f>'Previous Trades Import_OMS Quer'!F1185</f>
        <v>0</v>
      </c>
      <c r="G1185">
        <f>'Previous Trades Import_OMS Quer'!G1185</f>
        <v>0</v>
      </c>
      <c r="H1185">
        <f>'Previous Trades Import_OMS Quer'!H1185</f>
        <v>0</v>
      </c>
      <c r="I1185">
        <f>'Previous Trades Import_OMS Quer'!I1185</f>
        <v>0</v>
      </c>
      <c r="J1185">
        <f>'Previous Trades Import_OMS Quer'!J1185</f>
        <v>0</v>
      </c>
      <c r="K1185">
        <f>'Previous Trades Import_OMS Quer'!K1185</f>
        <v>0</v>
      </c>
      <c r="L1185">
        <f>'Previous Trades Import_OMS Quer'!L1185</f>
        <v>0</v>
      </c>
      <c r="M1185">
        <f>'Previous Trades Import_OMS Quer'!M1185</f>
        <v>0</v>
      </c>
      <c r="N1185">
        <f>'Previous Trades Import_OMS Quer'!N1185</f>
        <v>0</v>
      </c>
      <c r="O1185" t="str">
        <f>CLEAN('Previous Trades Import_OMS Quer'!O1185)</f>
        <v/>
      </c>
      <c r="Q1185" s="25">
        <f t="shared" si="36"/>
        <v>0</v>
      </c>
      <c r="R1185" s="25" t="e">
        <f>VLOOKUP(O1185,'Currency Balance'!$O$3:$Q$32,3,0)</f>
        <v>#N/A</v>
      </c>
      <c r="S1185" t="e">
        <f t="shared" si="37"/>
        <v>#N/A</v>
      </c>
    </row>
    <row r="1186" spans="1:19">
      <c r="A1186">
        <f>'Previous Trades Import_OMS Quer'!A1186</f>
        <v>0</v>
      </c>
      <c r="B1186">
        <f>'Previous Trades Import_OMS Quer'!B1186</f>
        <v>0</v>
      </c>
      <c r="C1186" s="22">
        <f>'Previous Trades Import_OMS Quer'!C1186</f>
        <v>0</v>
      </c>
      <c r="D1186">
        <f>'Previous Trades Import_OMS Quer'!D1186</f>
        <v>0</v>
      </c>
      <c r="E1186" s="22">
        <f>'Previous Trades Import_OMS Quer'!E1186</f>
        <v>0</v>
      </c>
      <c r="F1186">
        <f>'Previous Trades Import_OMS Quer'!F1186</f>
        <v>0</v>
      </c>
      <c r="G1186">
        <f>'Previous Trades Import_OMS Quer'!G1186</f>
        <v>0</v>
      </c>
      <c r="H1186">
        <f>'Previous Trades Import_OMS Quer'!H1186</f>
        <v>0</v>
      </c>
      <c r="I1186">
        <f>'Previous Trades Import_OMS Quer'!I1186</f>
        <v>0</v>
      </c>
      <c r="J1186">
        <f>'Previous Trades Import_OMS Quer'!J1186</f>
        <v>0</v>
      </c>
      <c r="K1186">
        <f>'Previous Trades Import_OMS Quer'!K1186</f>
        <v>0</v>
      </c>
      <c r="L1186">
        <f>'Previous Trades Import_OMS Quer'!L1186</f>
        <v>0</v>
      </c>
      <c r="M1186">
        <f>'Previous Trades Import_OMS Quer'!M1186</f>
        <v>0</v>
      </c>
      <c r="N1186">
        <f>'Previous Trades Import_OMS Quer'!N1186</f>
        <v>0</v>
      </c>
      <c r="O1186" t="str">
        <f>CLEAN('Previous Trades Import_OMS Quer'!O1186)</f>
        <v/>
      </c>
      <c r="Q1186" s="25">
        <f t="shared" si="36"/>
        <v>0</v>
      </c>
      <c r="R1186" s="25" t="e">
        <f>VLOOKUP(O1186,'Currency Balance'!$O$3:$Q$32,3,0)</f>
        <v>#N/A</v>
      </c>
      <c r="S1186" t="e">
        <f t="shared" si="37"/>
        <v>#N/A</v>
      </c>
    </row>
    <row r="1187" spans="1:19">
      <c r="A1187">
        <f>'Previous Trades Import_OMS Quer'!A1187</f>
        <v>0</v>
      </c>
      <c r="B1187">
        <f>'Previous Trades Import_OMS Quer'!B1187</f>
        <v>0</v>
      </c>
      <c r="C1187" s="22">
        <f>'Previous Trades Import_OMS Quer'!C1187</f>
        <v>0</v>
      </c>
      <c r="D1187">
        <f>'Previous Trades Import_OMS Quer'!D1187</f>
        <v>0</v>
      </c>
      <c r="E1187" s="22">
        <f>'Previous Trades Import_OMS Quer'!E1187</f>
        <v>0</v>
      </c>
      <c r="F1187">
        <f>'Previous Trades Import_OMS Quer'!F1187</f>
        <v>0</v>
      </c>
      <c r="G1187">
        <f>'Previous Trades Import_OMS Quer'!G1187</f>
        <v>0</v>
      </c>
      <c r="H1187">
        <f>'Previous Trades Import_OMS Quer'!H1187</f>
        <v>0</v>
      </c>
      <c r="I1187">
        <f>'Previous Trades Import_OMS Quer'!I1187</f>
        <v>0</v>
      </c>
      <c r="J1187">
        <f>'Previous Trades Import_OMS Quer'!J1187</f>
        <v>0</v>
      </c>
      <c r="K1187">
        <f>'Previous Trades Import_OMS Quer'!K1187</f>
        <v>0</v>
      </c>
      <c r="L1187">
        <f>'Previous Trades Import_OMS Quer'!L1187</f>
        <v>0</v>
      </c>
      <c r="M1187">
        <f>'Previous Trades Import_OMS Quer'!M1187</f>
        <v>0</v>
      </c>
      <c r="N1187">
        <f>'Previous Trades Import_OMS Quer'!N1187</f>
        <v>0</v>
      </c>
      <c r="O1187" t="str">
        <f>CLEAN('Previous Trades Import_OMS Quer'!O1187)</f>
        <v/>
      </c>
      <c r="Q1187" s="25">
        <f t="shared" si="36"/>
        <v>0</v>
      </c>
      <c r="R1187" s="25" t="e">
        <f>VLOOKUP(O1187,'Currency Balance'!$O$3:$Q$32,3,0)</f>
        <v>#N/A</v>
      </c>
      <c r="S1187" t="e">
        <f t="shared" si="37"/>
        <v>#N/A</v>
      </c>
    </row>
    <row r="1188" spans="1:19">
      <c r="A1188">
        <f>'Previous Trades Import_OMS Quer'!A1188</f>
        <v>0</v>
      </c>
      <c r="B1188">
        <f>'Previous Trades Import_OMS Quer'!B1188</f>
        <v>0</v>
      </c>
      <c r="C1188" s="22">
        <f>'Previous Trades Import_OMS Quer'!C1188</f>
        <v>0</v>
      </c>
      <c r="D1188">
        <f>'Previous Trades Import_OMS Quer'!D1188</f>
        <v>0</v>
      </c>
      <c r="E1188" s="22">
        <f>'Previous Trades Import_OMS Quer'!E1188</f>
        <v>0</v>
      </c>
      <c r="F1188">
        <f>'Previous Trades Import_OMS Quer'!F1188</f>
        <v>0</v>
      </c>
      <c r="G1188">
        <f>'Previous Trades Import_OMS Quer'!G1188</f>
        <v>0</v>
      </c>
      <c r="H1188">
        <f>'Previous Trades Import_OMS Quer'!H1188</f>
        <v>0</v>
      </c>
      <c r="I1188">
        <f>'Previous Trades Import_OMS Quer'!I1188</f>
        <v>0</v>
      </c>
      <c r="J1188">
        <f>'Previous Trades Import_OMS Quer'!J1188</f>
        <v>0</v>
      </c>
      <c r="K1188">
        <f>'Previous Trades Import_OMS Quer'!K1188</f>
        <v>0</v>
      </c>
      <c r="L1188">
        <f>'Previous Trades Import_OMS Quer'!L1188</f>
        <v>0</v>
      </c>
      <c r="M1188">
        <f>'Previous Trades Import_OMS Quer'!M1188</f>
        <v>0</v>
      </c>
      <c r="N1188">
        <f>'Previous Trades Import_OMS Quer'!N1188</f>
        <v>0</v>
      </c>
      <c r="O1188" t="str">
        <f>CLEAN('Previous Trades Import_OMS Quer'!O1188)</f>
        <v/>
      </c>
      <c r="Q1188" s="25">
        <f t="shared" si="36"/>
        <v>0</v>
      </c>
      <c r="R1188" s="25" t="e">
        <f>VLOOKUP(O1188,'Currency Balance'!$O$3:$Q$32,3,0)</f>
        <v>#N/A</v>
      </c>
      <c r="S1188" t="e">
        <f t="shared" si="37"/>
        <v>#N/A</v>
      </c>
    </row>
    <row r="1189" spans="1:19">
      <c r="A1189">
        <f>'Previous Trades Import_OMS Quer'!A1189</f>
        <v>0</v>
      </c>
      <c r="B1189">
        <f>'Previous Trades Import_OMS Quer'!B1189</f>
        <v>0</v>
      </c>
      <c r="C1189" s="22">
        <f>'Previous Trades Import_OMS Quer'!C1189</f>
        <v>0</v>
      </c>
      <c r="D1189">
        <f>'Previous Trades Import_OMS Quer'!D1189</f>
        <v>0</v>
      </c>
      <c r="E1189" s="22">
        <f>'Previous Trades Import_OMS Quer'!E1189</f>
        <v>0</v>
      </c>
      <c r="F1189">
        <f>'Previous Trades Import_OMS Quer'!F1189</f>
        <v>0</v>
      </c>
      <c r="G1189">
        <f>'Previous Trades Import_OMS Quer'!G1189</f>
        <v>0</v>
      </c>
      <c r="H1189">
        <f>'Previous Trades Import_OMS Quer'!H1189</f>
        <v>0</v>
      </c>
      <c r="I1189">
        <f>'Previous Trades Import_OMS Quer'!I1189</f>
        <v>0</v>
      </c>
      <c r="J1189">
        <f>'Previous Trades Import_OMS Quer'!J1189</f>
        <v>0</v>
      </c>
      <c r="K1189">
        <f>'Previous Trades Import_OMS Quer'!K1189</f>
        <v>0</v>
      </c>
      <c r="L1189">
        <f>'Previous Trades Import_OMS Quer'!L1189</f>
        <v>0</v>
      </c>
      <c r="M1189">
        <f>'Previous Trades Import_OMS Quer'!M1189</f>
        <v>0</v>
      </c>
      <c r="N1189">
        <f>'Previous Trades Import_OMS Quer'!N1189</f>
        <v>0</v>
      </c>
      <c r="O1189" t="str">
        <f>CLEAN('Previous Trades Import_OMS Quer'!O1189)</f>
        <v/>
      </c>
      <c r="Q1189" s="25">
        <f t="shared" si="36"/>
        <v>0</v>
      </c>
      <c r="R1189" s="25" t="e">
        <f>VLOOKUP(O1189,'Currency Balance'!$O$3:$Q$32,3,0)</f>
        <v>#N/A</v>
      </c>
      <c r="S1189" t="e">
        <f t="shared" si="37"/>
        <v>#N/A</v>
      </c>
    </row>
    <row r="1190" spans="1:19">
      <c r="A1190">
        <f>'Previous Trades Import_OMS Quer'!A1190</f>
        <v>0</v>
      </c>
      <c r="B1190">
        <f>'Previous Trades Import_OMS Quer'!B1190</f>
        <v>0</v>
      </c>
      <c r="C1190" s="22">
        <f>'Previous Trades Import_OMS Quer'!C1190</f>
        <v>0</v>
      </c>
      <c r="D1190">
        <f>'Previous Trades Import_OMS Quer'!D1190</f>
        <v>0</v>
      </c>
      <c r="E1190" s="22">
        <f>'Previous Trades Import_OMS Quer'!E1190</f>
        <v>0</v>
      </c>
      <c r="F1190">
        <f>'Previous Trades Import_OMS Quer'!F1190</f>
        <v>0</v>
      </c>
      <c r="G1190">
        <f>'Previous Trades Import_OMS Quer'!G1190</f>
        <v>0</v>
      </c>
      <c r="H1190">
        <f>'Previous Trades Import_OMS Quer'!H1190</f>
        <v>0</v>
      </c>
      <c r="I1190">
        <f>'Previous Trades Import_OMS Quer'!I1190</f>
        <v>0</v>
      </c>
      <c r="J1190">
        <f>'Previous Trades Import_OMS Quer'!J1190</f>
        <v>0</v>
      </c>
      <c r="K1190">
        <f>'Previous Trades Import_OMS Quer'!K1190</f>
        <v>0</v>
      </c>
      <c r="L1190">
        <f>'Previous Trades Import_OMS Quer'!L1190</f>
        <v>0</v>
      </c>
      <c r="M1190">
        <f>'Previous Trades Import_OMS Quer'!M1190</f>
        <v>0</v>
      </c>
      <c r="N1190">
        <f>'Previous Trades Import_OMS Quer'!N1190</f>
        <v>0</v>
      </c>
      <c r="O1190" t="str">
        <f>CLEAN('Previous Trades Import_OMS Quer'!O1190)</f>
        <v/>
      </c>
      <c r="Q1190" s="25">
        <f t="shared" si="36"/>
        <v>0</v>
      </c>
      <c r="R1190" s="25" t="e">
        <f>VLOOKUP(O1190,'Currency Balance'!$O$3:$Q$32,3,0)</f>
        <v>#N/A</v>
      </c>
      <c r="S1190" t="e">
        <f t="shared" si="37"/>
        <v>#N/A</v>
      </c>
    </row>
    <row r="1191" spans="1:19">
      <c r="A1191">
        <f>'Previous Trades Import_OMS Quer'!A1191</f>
        <v>0</v>
      </c>
      <c r="B1191">
        <f>'Previous Trades Import_OMS Quer'!B1191</f>
        <v>0</v>
      </c>
      <c r="C1191" s="22">
        <f>'Previous Trades Import_OMS Quer'!C1191</f>
        <v>0</v>
      </c>
      <c r="D1191">
        <f>'Previous Trades Import_OMS Quer'!D1191</f>
        <v>0</v>
      </c>
      <c r="E1191" s="22">
        <f>'Previous Trades Import_OMS Quer'!E1191</f>
        <v>0</v>
      </c>
      <c r="F1191">
        <f>'Previous Trades Import_OMS Quer'!F1191</f>
        <v>0</v>
      </c>
      <c r="G1191">
        <f>'Previous Trades Import_OMS Quer'!G1191</f>
        <v>0</v>
      </c>
      <c r="H1191">
        <f>'Previous Trades Import_OMS Quer'!H1191</f>
        <v>0</v>
      </c>
      <c r="I1191">
        <f>'Previous Trades Import_OMS Quer'!I1191</f>
        <v>0</v>
      </c>
      <c r="J1191">
        <f>'Previous Trades Import_OMS Quer'!J1191</f>
        <v>0</v>
      </c>
      <c r="K1191">
        <f>'Previous Trades Import_OMS Quer'!K1191</f>
        <v>0</v>
      </c>
      <c r="L1191">
        <f>'Previous Trades Import_OMS Quer'!L1191</f>
        <v>0</v>
      </c>
      <c r="M1191">
        <f>'Previous Trades Import_OMS Quer'!M1191</f>
        <v>0</v>
      </c>
      <c r="N1191">
        <f>'Previous Trades Import_OMS Quer'!N1191</f>
        <v>0</v>
      </c>
      <c r="O1191" t="str">
        <f>CLEAN('Previous Trades Import_OMS Quer'!O1191)</f>
        <v/>
      </c>
      <c r="Q1191" s="25">
        <f t="shared" si="36"/>
        <v>0</v>
      </c>
      <c r="R1191" s="25" t="e">
        <f>VLOOKUP(O1191,'Currency Balance'!$O$3:$Q$32,3,0)</f>
        <v>#N/A</v>
      </c>
      <c r="S1191" t="e">
        <f t="shared" si="37"/>
        <v>#N/A</v>
      </c>
    </row>
    <row r="1192" spans="1:19">
      <c r="A1192">
        <f>'Previous Trades Import_OMS Quer'!A1192</f>
        <v>0</v>
      </c>
      <c r="B1192">
        <f>'Previous Trades Import_OMS Quer'!B1192</f>
        <v>0</v>
      </c>
      <c r="C1192" s="22">
        <f>'Previous Trades Import_OMS Quer'!C1192</f>
        <v>0</v>
      </c>
      <c r="D1192">
        <f>'Previous Trades Import_OMS Quer'!D1192</f>
        <v>0</v>
      </c>
      <c r="E1192" s="22">
        <f>'Previous Trades Import_OMS Quer'!E1192</f>
        <v>0</v>
      </c>
      <c r="F1192">
        <f>'Previous Trades Import_OMS Quer'!F1192</f>
        <v>0</v>
      </c>
      <c r="G1192">
        <f>'Previous Trades Import_OMS Quer'!G1192</f>
        <v>0</v>
      </c>
      <c r="H1192">
        <f>'Previous Trades Import_OMS Quer'!H1192</f>
        <v>0</v>
      </c>
      <c r="I1192">
        <f>'Previous Trades Import_OMS Quer'!I1192</f>
        <v>0</v>
      </c>
      <c r="J1192">
        <f>'Previous Trades Import_OMS Quer'!J1192</f>
        <v>0</v>
      </c>
      <c r="K1192">
        <f>'Previous Trades Import_OMS Quer'!K1192</f>
        <v>0</v>
      </c>
      <c r="L1192">
        <f>'Previous Trades Import_OMS Quer'!L1192</f>
        <v>0</v>
      </c>
      <c r="M1192">
        <f>'Previous Trades Import_OMS Quer'!M1192</f>
        <v>0</v>
      </c>
      <c r="N1192">
        <f>'Previous Trades Import_OMS Quer'!N1192</f>
        <v>0</v>
      </c>
      <c r="O1192" t="str">
        <f>CLEAN('Previous Trades Import_OMS Quer'!O1192)</f>
        <v/>
      </c>
      <c r="Q1192" s="25">
        <f t="shared" si="36"/>
        <v>0</v>
      </c>
      <c r="R1192" s="25" t="e">
        <f>VLOOKUP(O1192,'Currency Balance'!$O$3:$Q$32,3,0)</f>
        <v>#N/A</v>
      </c>
      <c r="S1192" t="e">
        <f t="shared" si="37"/>
        <v>#N/A</v>
      </c>
    </row>
    <row r="1193" spans="1:19">
      <c r="A1193">
        <f>'Previous Trades Import_OMS Quer'!A1193</f>
        <v>0</v>
      </c>
      <c r="B1193">
        <f>'Previous Trades Import_OMS Quer'!B1193</f>
        <v>0</v>
      </c>
      <c r="C1193" s="22">
        <f>'Previous Trades Import_OMS Quer'!C1193</f>
        <v>0</v>
      </c>
      <c r="D1193">
        <f>'Previous Trades Import_OMS Quer'!D1193</f>
        <v>0</v>
      </c>
      <c r="E1193" s="22">
        <f>'Previous Trades Import_OMS Quer'!E1193</f>
        <v>0</v>
      </c>
      <c r="F1193">
        <f>'Previous Trades Import_OMS Quer'!F1193</f>
        <v>0</v>
      </c>
      <c r="G1193">
        <f>'Previous Trades Import_OMS Quer'!G1193</f>
        <v>0</v>
      </c>
      <c r="H1193">
        <f>'Previous Trades Import_OMS Quer'!H1193</f>
        <v>0</v>
      </c>
      <c r="I1193">
        <f>'Previous Trades Import_OMS Quer'!I1193</f>
        <v>0</v>
      </c>
      <c r="J1193">
        <f>'Previous Trades Import_OMS Quer'!J1193</f>
        <v>0</v>
      </c>
      <c r="K1193">
        <f>'Previous Trades Import_OMS Quer'!K1193</f>
        <v>0</v>
      </c>
      <c r="L1193">
        <f>'Previous Trades Import_OMS Quer'!L1193</f>
        <v>0</v>
      </c>
      <c r="M1193">
        <f>'Previous Trades Import_OMS Quer'!M1193</f>
        <v>0</v>
      </c>
      <c r="N1193">
        <f>'Previous Trades Import_OMS Quer'!N1193</f>
        <v>0</v>
      </c>
      <c r="O1193" t="str">
        <f>CLEAN('Previous Trades Import_OMS Quer'!O1193)</f>
        <v/>
      </c>
      <c r="Q1193" s="25">
        <f t="shared" si="36"/>
        <v>0</v>
      </c>
      <c r="R1193" s="25" t="e">
        <f>VLOOKUP(O1193,'Currency Balance'!$O$3:$Q$32,3,0)</f>
        <v>#N/A</v>
      </c>
      <c r="S1193" t="e">
        <f t="shared" si="37"/>
        <v>#N/A</v>
      </c>
    </row>
    <row r="1194" spans="1:19">
      <c r="A1194">
        <f>'Previous Trades Import_OMS Quer'!A1194</f>
        <v>0</v>
      </c>
      <c r="B1194">
        <f>'Previous Trades Import_OMS Quer'!B1194</f>
        <v>0</v>
      </c>
      <c r="C1194" s="22">
        <f>'Previous Trades Import_OMS Quer'!C1194</f>
        <v>0</v>
      </c>
      <c r="D1194">
        <f>'Previous Trades Import_OMS Quer'!D1194</f>
        <v>0</v>
      </c>
      <c r="E1194" s="22">
        <f>'Previous Trades Import_OMS Quer'!E1194</f>
        <v>0</v>
      </c>
      <c r="F1194">
        <f>'Previous Trades Import_OMS Quer'!F1194</f>
        <v>0</v>
      </c>
      <c r="G1194">
        <f>'Previous Trades Import_OMS Quer'!G1194</f>
        <v>0</v>
      </c>
      <c r="H1194">
        <f>'Previous Trades Import_OMS Quer'!H1194</f>
        <v>0</v>
      </c>
      <c r="I1194">
        <f>'Previous Trades Import_OMS Quer'!I1194</f>
        <v>0</v>
      </c>
      <c r="J1194">
        <f>'Previous Trades Import_OMS Quer'!J1194</f>
        <v>0</v>
      </c>
      <c r="K1194">
        <f>'Previous Trades Import_OMS Quer'!K1194</f>
        <v>0</v>
      </c>
      <c r="L1194">
        <f>'Previous Trades Import_OMS Quer'!L1194</f>
        <v>0</v>
      </c>
      <c r="M1194">
        <f>'Previous Trades Import_OMS Quer'!M1194</f>
        <v>0</v>
      </c>
      <c r="N1194">
        <f>'Previous Trades Import_OMS Quer'!N1194</f>
        <v>0</v>
      </c>
      <c r="O1194" t="str">
        <f>CLEAN('Previous Trades Import_OMS Quer'!O1194)</f>
        <v/>
      </c>
      <c r="Q1194" s="25">
        <f t="shared" si="36"/>
        <v>0</v>
      </c>
      <c r="R1194" s="25" t="e">
        <f>VLOOKUP(O1194,'Currency Balance'!$O$3:$Q$32,3,0)</f>
        <v>#N/A</v>
      </c>
      <c r="S1194" t="e">
        <f t="shared" si="37"/>
        <v>#N/A</v>
      </c>
    </row>
    <row r="1195" spans="1:19">
      <c r="A1195">
        <f>'Previous Trades Import_OMS Quer'!A1195</f>
        <v>0</v>
      </c>
      <c r="B1195">
        <f>'Previous Trades Import_OMS Quer'!B1195</f>
        <v>0</v>
      </c>
      <c r="C1195" s="22">
        <f>'Previous Trades Import_OMS Quer'!C1195</f>
        <v>0</v>
      </c>
      <c r="D1195">
        <f>'Previous Trades Import_OMS Quer'!D1195</f>
        <v>0</v>
      </c>
      <c r="E1195" s="22">
        <f>'Previous Trades Import_OMS Quer'!E1195</f>
        <v>0</v>
      </c>
      <c r="F1195">
        <f>'Previous Trades Import_OMS Quer'!F1195</f>
        <v>0</v>
      </c>
      <c r="G1195">
        <f>'Previous Trades Import_OMS Quer'!G1195</f>
        <v>0</v>
      </c>
      <c r="H1195">
        <f>'Previous Trades Import_OMS Quer'!H1195</f>
        <v>0</v>
      </c>
      <c r="I1195">
        <f>'Previous Trades Import_OMS Quer'!I1195</f>
        <v>0</v>
      </c>
      <c r="J1195">
        <f>'Previous Trades Import_OMS Quer'!J1195</f>
        <v>0</v>
      </c>
      <c r="K1195">
        <f>'Previous Trades Import_OMS Quer'!K1195</f>
        <v>0</v>
      </c>
      <c r="L1195">
        <f>'Previous Trades Import_OMS Quer'!L1195</f>
        <v>0</v>
      </c>
      <c r="M1195">
        <f>'Previous Trades Import_OMS Quer'!M1195</f>
        <v>0</v>
      </c>
      <c r="N1195">
        <f>'Previous Trades Import_OMS Quer'!N1195</f>
        <v>0</v>
      </c>
      <c r="O1195" t="str">
        <f>CLEAN('Previous Trades Import_OMS Quer'!O1195)</f>
        <v/>
      </c>
      <c r="Q1195" s="25">
        <f t="shared" si="36"/>
        <v>0</v>
      </c>
      <c r="R1195" s="25" t="e">
        <f>VLOOKUP(O1195,'Currency Balance'!$O$3:$Q$32,3,0)</f>
        <v>#N/A</v>
      </c>
      <c r="S1195" t="e">
        <f t="shared" si="37"/>
        <v>#N/A</v>
      </c>
    </row>
    <row r="1196" spans="1:19">
      <c r="A1196">
        <f>'Previous Trades Import_OMS Quer'!A1196</f>
        <v>0</v>
      </c>
      <c r="B1196">
        <f>'Previous Trades Import_OMS Quer'!B1196</f>
        <v>0</v>
      </c>
      <c r="C1196" s="22">
        <f>'Previous Trades Import_OMS Quer'!C1196</f>
        <v>0</v>
      </c>
      <c r="D1196">
        <f>'Previous Trades Import_OMS Quer'!D1196</f>
        <v>0</v>
      </c>
      <c r="E1196" s="22">
        <f>'Previous Trades Import_OMS Quer'!E1196</f>
        <v>0</v>
      </c>
      <c r="F1196">
        <f>'Previous Trades Import_OMS Quer'!F1196</f>
        <v>0</v>
      </c>
      <c r="G1196">
        <f>'Previous Trades Import_OMS Quer'!G1196</f>
        <v>0</v>
      </c>
      <c r="H1196">
        <f>'Previous Trades Import_OMS Quer'!H1196</f>
        <v>0</v>
      </c>
      <c r="I1196">
        <f>'Previous Trades Import_OMS Quer'!I1196</f>
        <v>0</v>
      </c>
      <c r="J1196">
        <f>'Previous Trades Import_OMS Quer'!J1196</f>
        <v>0</v>
      </c>
      <c r="K1196">
        <f>'Previous Trades Import_OMS Quer'!K1196</f>
        <v>0</v>
      </c>
      <c r="L1196">
        <f>'Previous Trades Import_OMS Quer'!L1196</f>
        <v>0</v>
      </c>
      <c r="M1196">
        <f>'Previous Trades Import_OMS Quer'!M1196</f>
        <v>0</v>
      </c>
      <c r="N1196">
        <f>'Previous Trades Import_OMS Quer'!N1196</f>
        <v>0</v>
      </c>
      <c r="O1196" t="str">
        <f>CLEAN('Previous Trades Import_OMS Quer'!O1196)</f>
        <v/>
      </c>
      <c r="Q1196" s="25">
        <f t="shared" si="36"/>
        <v>0</v>
      </c>
      <c r="R1196" s="25" t="e">
        <f>VLOOKUP(O1196,'Currency Balance'!$O$3:$Q$32,3,0)</f>
        <v>#N/A</v>
      </c>
      <c r="S1196" t="e">
        <f t="shared" si="37"/>
        <v>#N/A</v>
      </c>
    </row>
    <row r="1197" spans="1:19">
      <c r="A1197">
        <f>'Previous Trades Import_OMS Quer'!A1197</f>
        <v>0</v>
      </c>
      <c r="B1197">
        <f>'Previous Trades Import_OMS Quer'!B1197</f>
        <v>0</v>
      </c>
      <c r="C1197" s="22">
        <f>'Previous Trades Import_OMS Quer'!C1197</f>
        <v>0</v>
      </c>
      <c r="D1197">
        <f>'Previous Trades Import_OMS Quer'!D1197</f>
        <v>0</v>
      </c>
      <c r="E1197" s="22">
        <f>'Previous Trades Import_OMS Quer'!E1197</f>
        <v>0</v>
      </c>
      <c r="F1197">
        <f>'Previous Trades Import_OMS Quer'!F1197</f>
        <v>0</v>
      </c>
      <c r="G1197">
        <f>'Previous Trades Import_OMS Quer'!G1197</f>
        <v>0</v>
      </c>
      <c r="H1197">
        <f>'Previous Trades Import_OMS Quer'!H1197</f>
        <v>0</v>
      </c>
      <c r="I1197">
        <f>'Previous Trades Import_OMS Quer'!I1197</f>
        <v>0</v>
      </c>
      <c r="J1197">
        <f>'Previous Trades Import_OMS Quer'!J1197</f>
        <v>0</v>
      </c>
      <c r="K1197">
        <f>'Previous Trades Import_OMS Quer'!K1197</f>
        <v>0</v>
      </c>
      <c r="L1197">
        <f>'Previous Trades Import_OMS Quer'!L1197</f>
        <v>0</v>
      </c>
      <c r="M1197">
        <f>'Previous Trades Import_OMS Quer'!M1197</f>
        <v>0</v>
      </c>
      <c r="N1197">
        <f>'Previous Trades Import_OMS Quer'!N1197</f>
        <v>0</v>
      </c>
      <c r="O1197" t="str">
        <f>CLEAN('Previous Trades Import_OMS Quer'!O1197)</f>
        <v/>
      </c>
      <c r="Q1197" s="25">
        <f t="shared" si="36"/>
        <v>0</v>
      </c>
      <c r="R1197" s="25" t="e">
        <f>VLOOKUP(O1197,'Currency Balance'!$O$3:$Q$32,3,0)</f>
        <v>#N/A</v>
      </c>
      <c r="S1197" t="e">
        <f t="shared" si="37"/>
        <v>#N/A</v>
      </c>
    </row>
    <row r="1198" spans="1:19">
      <c r="A1198">
        <f>'Previous Trades Import_OMS Quer'!A1198</f>
        <v>0</v>
      </c>
      <c r="B1198">
        <f>'Previous Trades Import_OMS Quer'!B1198</f>
        <v>0</v>
      </c>
      <c r="C1198" s="22">
        <f>'Previous Trades Import_OMS Quer'!C1198</f>
        <v>0</v>
      </c>
      <c r="D1198">
        <f>'Previous Trades Import_OMS Quer'!D1198</f>
        <v>0</v>
      </c>
      <c r="E1198" s="22">
        <f>'Previous Trades Import_OMS Quer'!E1198</f>
        <v>0</v>
      </c>
      <c r="F1198">
        <f>'Previous Trades Import_OMS Quer'!F1198</f>
        <v>0</v>
      </c>
      <c r="G1198">
        <f>'Previous Trades Import_OMS Quer'!G1198</f>
        <v>0</v>
      </c>
      <c r="H1198">
        <f>'Previous Trades Import_OMS Quer'!H1198</f>
        <v>0</v>
      </c>
      <c r="I1198">
        <f>'Previous Trades Import_OMS Quer'!I1198</f>
        <v>0</v>
      </c>
      <c r="J1198">
        <f>'Previous Trades Import_OMS Quer'!J1198</f>
        <v>0</v>
      </c>
      <c r="K1198">
        <f>'Previous Trades Import_OMS Quer'!K1198</f>
        <v>0</v>
      </c>
      <c r="L1198">
        <f>'Previous Trades Import_OMS Quer'!L1198</f>
        <v>0</v>
      </c>
      <c r="M1198">
        <f>'Previous Trades Import_OMS Quer'!M1198</f>
        <v>0</v>
      </c>
      <c r="N1198">
        <f>'Previous Trades Import_OMS Quer'!N1198</f>
        <v>0</v>
      </c>
      <c r="O1198" t="str">
        <f>CLEAN('Previous Trades Import_OMS Quer'!O1198)</f>
        <v/>
      </c>
      <c r="Q1198" s="25">
        <f t="shared" si="36"/>
        <v>0</v>
      </c>
      <c r="R1198" s="25" t="e">
        <f>VLOOKUP(O1198,'Currency Balance'!$O$3:$Q$32,3,0)</f>
        <v>#N/A</v>
      </c>
      <c r="S1198" t="e">
        <f t="shared" si="37"/>
        <v>#N/A</v>
      </c>
    </row>
    <row r="1199" spans="1:19">
      <c r="A1199">
        <f>'Previous Trades Import_OMS Quer'!A1199</f>
        <v>0</v>
      </c>
      <c r="B1199">
        <f>'Previous Trades Import_OMS Quer'!B1199</f>
        <v>0</v>
      </c>
      <c r="C1199" s="22">
        <f>'Previous Trades Import_OMS Quer'!C1199</f>
        <v>0</v>
      </c>
      <c r="D1199">
        <f>'Previous Trades Import_OMS Quer'!D1199</f>
        <v>0</v>
      </c>
      <c r="E1199" s="22">
        <f>'Previous Trades Import_OMS Quer'!E1199</f>
        <v>0</v>
      </c>
      <c r="F1199">
        <f>'Previous Trades Import_OMS Quer'!F1199</f>
        <v>0</v>
      </c>
      <c r="G1199">
        <f>'Previous Trades Import_OMS Quer'!G1199</f>
        <v>0</v>
      </c>
      <c r="H1199">
        <f>'Previous Trades Import_OMS Quer'!H1199</f>
        <v>0</v>
      </c>
      <c r="I1199">
        <f>'Previous Trades Import_OMS Quer'!I1199</f>
        <v>0</v>
      </c>
      <c r="J1199">
        <f>'Previous Trades Import_OMS Quer'!J1199</f>
        <v>0</v>
      </c>
      <c r="K1199">
        <f>'Previous Trades Import_OMS Quer'!K1199</f>
        <v>0</v>
      </c>
      <c r="L1199">
        <f>'Previous Trades Import_OMS Quer'!L1199</f>
        <v>0</v>
      </c>
      <c r="M1199">
        <f>'Previous Trades Import_OMS Quer'!M1199</f>
        <v>0</v>
      </c>
      <c r="N1199">
        <f>'Previous Trades Import_OMS Quer'!N1199</f>
        <v>0</v>
      </c>
      <c r="O1199" t="str">
        <f>CLEAN('Previous Trades Import_OMS Quer'!O1199)</f>
        <v/>
      </c>
      <c r="Q1199" s="25">
        <f t="shared" si="36"/>
        <v>0</v>
      </c>
      <c r="R1199" s="25" t="e">
        <f>VLOOKUP(O1199,'Currency Balance'!$O$3:$Q$32,3,0)</f>
        <v>#N/A</v>
      </c>
      <c r="S1199" t="e">
        <f t="shared" si="37"/>
        <v>#N/A</v>
      </c>
    </row>
    <row r="1200" spans="1:19">
      <c r="A1200">
        <f>'Previous Trades Import_OMS Quer'!A1200</f>
        <v>0</v>
      </c>
      <c r="B1200">
        <f>'Previous Trades Import_OMS Quer'!B1200</f>
        <v>0</v>
      </c>
      <c r="C1200" s="22">
        <f>'Previous Trades Import_OMS Quer'!C1200</f>
        <v>0</v>
      </c>
      <c r="D1200">
        <f>'Previous Trades Import_OMS Quer'!D1200</f>
        <v>0</v>
      </c>
      <c r="E1200" s="22">
        <f>'Previous Trades Import_OMS Quer'!E1200</f>
        <v>0</v>
      </c>
      <c r="F1200">
        <f>'Previous Trades Import_OMS Quer'!F1200</f>
        <v>0</v>
      </c>
      <c r="G1200">
        <f>'Previous Trades Import_OMS Quer'!G1200</f>
        <v>0</v>
      </c>
      <c r="H1200">
        <f>'Previous Trades Import_OMS Quer'!H1200</f>
        <v>0</v>
      </c>
      <c r="I1200">
        <f>'Previous Trades Import_OMS Quer'!I1200</f>
        <v>0</v>
      </c>
      <c r="J1200">
        <f>'Previous Trades Import_OMS Quer'!J1200</f>
        <v>0</v>
      </c>
      <c r="K1200">
        <f>'Previous Trades Import_OMS Quer'!K1200</f>
        <v>0</v>
      </c>
      <c r="L1200">
        <f>'Previous Trades Import_OMS Quer'!L1200</f>
        <v>0</v>
      </c>
      <c r="M1200">
        <f>'Previous Trades Import_OMS Quer'!M1200</f>
        <v>0</v>
      </c>
      <c r="N1200">
        <f>'Previous Trades Import_OMS Quer'!N1200</f>
        <v>0</v>
      </c>
      <c r="O1200" t="str">
        <f>CLEAN('Previous Trades Import_OMS Quer'!O1200)</f>
        <v/>
      </c>
      <c r="Q1200" s="25">
        <f t="shared" si="36"/>
        <v>0</v>
      </c>
      <c r="R1200" s="25" t="e">
        <f>VLOOKUP(O1200,'Currency Balance'!$O$3:$Q$32,3,0)</f>
        <v>#N/A</v>
      </c>
      <c r="S1200" t="e">
        <f t="shared" si="37"/>
        <v>#N/A</v>
      </c>
    </row>
    <row r="1201" spans="1:19">
      <c r="A1201">
        <f>'Previous Trades Import_OMS Quer'!A1201</f>
        <v>0</v>
      </c>
      <c r="B1201">
        <f>'Previous Trades Import_OMS Quer'!B1201</f>
        <v>0</v>
      </c>
      <c r="C1201" s="22">
        <f>'Previous Trades Import_OMS Quer'!C1201</f>
        <v>0</v>
      </c>
      <c r="D1201">
        <f>'Previous Trades Import_OMS Quer'!D1201</f>
        <v>0</v>
      </c>
      <c r="E1201" s="22">
        <f>'Previous Trades Import_OMS Quer'!E1201</f>
        <v>0</v>
      </c>
      <c r="F1201">
        <f>'Previous Trades Import_OMS Quer'!F1201</f>
        <v>0</v>
      </c>
      <c r="G1201">
        <f>'Previous Trades Import_OMS Quer'!G1201</f>
        <v>0</v>
      </c>
      <c r="H1201">
        <f>'Previous Trades Import_OMS Quer'!H1201</f>
        <v>0</v>
      </c>
      <c r="I1201">
        <f>'Previous Trades Import_OMS Quer'!I1201</f>
        <v>0</v>
      </c>
      <c r="J1201">
        <f>'Previous Trades Import_OMS Quer'!J1201</f>
        <v>0</v>
      </c>
      <c r="K1201">
        <f>'Previous Trades Import_OMS Quer'!K1201</f>
        <v>0</v>
      </c>
      <c r="L1201">
        <f>'Previous Trades Import_OMS Quer'!L1201</f>
        <v>0</v>
      </c>
      <c r="M1201">
        <f>'Previous Trades Import_OMS Quer'!M1201</f>
        <v>0</v>
      </c>
      <c r="N1201">
        <f>'Previous Trades Import_OMS Quer'!N1201</f>
        <v>0</v>
      </c>
      <c r="O1201" t="str">
        <f>CLEAN('Previous Trades Import_OMS Quer'!O1201)</f>
        <v/>
      </c>
      <c r="Q1201" s="25">
        <f t="shared" si="36"/>
        <v>0</v>
      </c>
      <c r="R1201" s="25" t="e">
        <f>VLOOKUP(O1201,'Currency Balance'!$O$3:$Q$32,3,0)</f>
        <v>#N/A</v>
      </c>
      <c r="S1201" t="e">
        <f t="shared" si="37"/>
        <v>#N/A</v>
      </c>
    </row>
    <row r="1202" spans="1:19">
      <c r="A1202">
        <f>'Previous Trades Import_OMS Quer'!A1202</f>
        <v>0</v>
      </c>
      <c r="B1202">
        <f>'Previous Trades Import_OMS Quer'!B1202</f>
        <v>0</v>
      </c>
      <c r="C1202" s="22">
        <f>'Previous Trades Import_OMS Quer'!C1202</f>
        <v>0</v>
      </c>
      <c r="D1202">
        <f>'Previous Trades Import_OMS Quer'!D1202</f>
        <v>0</v>
      </c>
      <c r="E1202" s="22">
        <f>'Previous Trades Import_OMS Quer'!E1202</f>
        <v>0</v>
      </c>
      <c r="F1202">
        <f>'Previous Trades Import_OMS Quer'!F1202</f>
        <v>0</v>
      </c>
      <c r="G1202">
        <f>'Previous Trades Import_OMS Quer'!G1202</f>
        <v>0</v>
      </c>
      <c r="H1202">
        <f>'Previous Trades Import_OMS Quer'!H1202</f>
        <v>0</v>
      </c>
      <c r="I1202">
        <f>'Previous Trades Import_OMS Quer'!I1202</f>
        <v>0</v>
      </c>
      <c r="J1202">
        <f>'Previous Trades Import_OMS Quer'!J1202</f>
        <v>0</v>
      </c>
      <c r="K1202">
        <f>'Previous Trades Import_OMS Quer'!K1202</f>
        <v>0</v>
      </c>
      <c r="L1202">
        <f>'Previous Trades Import_OMS Quer'!L1202</f>
        <v>0</v>
      </c>
      <c r="M1202">
        <f>'Previous Trades Import_OMS Quer'!M1202</f>
        <v>0</v>
      </c>
      <c r="N1202">
        <f>'Previous Trades Import_OMS Quer'!N1202</f>
        <v>0</v>
      </c>
      <c r="O1202" t="str">
        <f>CLEAN('Previous Trades Import_OMS Quer'!O1202)</f>
        <v/>
      </c>
      <c r="Q1202" s="25">
        <f t="shared" si="36"/>
        <v>0</v>
      </c>
      <c r="R1202" s="25" t="e">
        <f>VLOOKUP(O1202,'Currency Balance'!$O$3:$Q$32,3,0)</f>
        <v>#N/A</v>
      </c>
      <c r="S1202" t="e">
        <f t="shared" si="37"/>
        <v>#N/A</v>
      </c>
    </row>
    <row r="1203" spans="1:19">
      <c r="A1203">
        <f>'Previous Trades Import_OMS Quer'!A1203</f>
        <v>0</v>
      </c>
      <c r="B1203">
        <f>'Previous Trades Import_OMS Quer'!B1203</f>
        <v>0</v>
      </c>
      <c r="C1203" s="22">
        <f>'Previous Trades Import_OMS Quer'!C1203</f>
        <v>0</v>
      </c>
      <c r="D1203">
        <f>'Previous Trades Import_OMS Quer'!D1203</f>
        <v>0</v>
      </c>
      <c r="E1203" s="22">
        <f>'Previous Trades Import_OMS Quer'!E1203</f>
        <v>0</v>
      </c>
      <c r="F1203">
        <f>'Previous Trades Import_OMS Quer'!F1203</f>
        <v>0</v>
      </c>
      <c r="G1203">
        <f>'Previous Trades Import_OMS Quer'!G1203</f>
        <v>0</v>
      </c>
      <c r="H1203">
        <f>'Previous Trades Import_OMS Quer'!H1203</f>
        <v>0</v>
      </c>
      <c r="I1203">
        <f>'Previous Trades Import_OMS Quer'!I1203</f>
        <v>0</v>
      </c>
      <c r="J1203">
        <f>'Previous Trades Import_OMS Quer'!J1203</f>
        <v>0</v>
      </c>
      <c r="K1203">
        <f>'Previous Trades Import_OMS Quer'!K1203</f>
        <v>0</v>
      </c>
      <c r="L1203">
        <f>'Previous Trades Import_OMS Quer'!L1203</f>
        <v>0</v>
      </c>
      <c r="M1203">
        <f>'Previous Trades Import_OMS Quer'!M1203</f>
        <v>0</v>
      </c>
      <c r="N1203">
        <f>'Previous Trades Import_OMS Quer'!N1203</f>
        <v>0</v>
      </c>
      <c r="O1203" t="str">
        <f>CLEAN('Previous Trades Import_OMS Quer'!O1203)</f>
        <v/>
      </c>
      <c r="Q1203" s="25">
        <f t="shared" si="36"/>
        <v>0</v>
      </c>
      <c r="R1203" s="25" t="e">
        <f>VLOOKUP(O1203,'Currency Balance'!$O$3:$Q$32,3,0)</f>
        <v>#N/A</v>
      </c>
      <c r="S1203" t="e">
        <f t="shared" si="37"/>
        <v>#N/A</v>
      </c>
    </row>
    <row r="1204" spans="1:19">
      <c r="A1204">
        <f>'Previous Trades Import_OMS Quer'!A1204</f>
        <v>0</v>
      </c>
      <c r="B1204">
        <f>'Previous Trades Import_OMS Quer'!B1204</f>
        <v>0</v>
      </c>
      <c r="C1204" s="22">
        <f>'Previous Trades Import_OMS Quer'!C1204</f>
        <v>0</v>
      </c>
      <c r="D1204">
        <f>'Previous Trades Import_OMS Quer'!D1204</f>
        <v>0</v>
      </c>
      <c r="E1204" s="22">
        <f>'Previous Trades Import_OMS Quer'!E1204</f>
        <v>0</v>
      </c>
      <c r="F1204">
        <f>'Previous Trades Import_OMS Quer'!F1204</f>
        <v>0</v>
      </c>
      <c r="G1204">
        <f>'Previous Trades Import_OMS Quer'!G1204</f>
        <v>0</v>
      </c>
      <c r="H1204">
        <f>'Previous Trades Import_OMS Quer'!H1204</f>
        <v>0</v>
      </c>
      <c r="I1204">
        <f>'Previous Trades Import_OMS Quer'!I1204</f>
        <v>0</v>
      </c>
      <c r="J1204">
        <f>'Previous Trades Import_OMS Quer'!J1204</f>
        <v>0</v>
      </c>
      <c r="K1204">
        <f>'Previous Trades Import_OMS Quer'!K1204</f>
        <v>0</v>
      </c>
      <c r="L1204">
        <f>'Previous Trades Import_OMS Quer'!L1204</f>
        <v>0</v>
      </c>
      <c r="M1204">
        <f>'Previous Trades Import_OMS Quer'!M1204</f>
        <v>0</v>
      </c>
      <c r="N1204">
        <f>'Previous Trades Import_OMS Quer'!N1204</f>
        <v>0</v>
      </c>
      <c r="O1204" t="str">
        <f>CLEAN('Previous Trades Import_OMS Quer'!O1204)</f>
        <v/>
      </c>
      <c r="Q1204" s="25">
        <f t="shared" si="36"/>
        <v>0</v>
      </c>
      <c r="R1204" s="25" t="e">
        <f>VLOOKUP(O1204,'Currency Balance'!$O$3:$Q$32,3,0)</f>
        <v>#N/A</v>
      </c>
      <c r="S1204" t="e">
        <f t="shared" si="37"/>
        <v>#N/A</v>
      </c>
    </row>
    <row r="1205" spans="1:19">
      <c r="A1205">
        <f>'Previous Trades Import_OMS Quer'!A1205</f>
        <v>0</v>
      </c>
      <c r="B1205">
        <f>'Previous Trades Import_OMS Quer'!B1205</f>
        <v>0</v>
      </c>
      <c r="C1205" s="22">
        <f>'Previous Trades Import_OMS Quer'!C1205</f>
        <v>0</v>
      </c>
      <c r="D1205">
        <f>'Previous Trades Import_OMS Quer'!D1205</f>
        <v>0</v>
      </c>
      <c r="E1205" s="22">
        <f>'Previous Trades Import_OMS Quer'!E1205</f>
        <v>0</v>
      </c>
      <c r="F1205">
        <f>'Previous Trades Import_OMS Quer'!F1205</f>
        <v>0</v>
      </c>
      <c r="G1205">
        <f>'Previous Trades Import_OMS Quer'!G1205</f>
        <v>0</v>
      </c>
      <c r="H1205">
        <f>'Previous Trades Import_OMS Quer'!H1205</f>
        <v>0</v>
      </c>
      <c r="I1205">
        <f>'Previous Trades Import_OMS Quer'!I1205</f>
        <v>0</v>
      </c>
      <c r="J1205">
        <f>'Previous Trades Import_OMS Quer'!J1205</f>
        <v>0</v>
      </c>
      <c r="K1205">
        <f>'Previous Trades Import_OMS Quer'!K1205</f>
        <v>0</v>
      </c>
      <c r="L1205">
        <f>'Previous Trades Import_OMS Quer'!L1205</f>
        <v>0</v>
      </c>
      <c r="M1205">
        <f>'Previous Trades Import_OMS Quer'!M1205</f>
        <v>0</v>
      </c>
      <c r="N1205">
        <f>'Previous Trades Import_OMS Quer'!N1205</f>
        <v>0</v>
      </c>
      <c r="O1205" t="str">
        <f>CLEAN('Previous Trades Import_OMS Quer'!O1205)</f>
        <v/>
      </c>
      <c r="Q1205" s="25">
        <f t="shared" si="36"/>
        <v>0</v>
      </c>
      <c r="R1205" s="25" t="e">
        <f>VLOOKUP(O1205,'Currency Balance'!$O$3:$Q$32,3,0)</f>
        <v>#N/A</v>
      </c>
      <c r="S1205" t="e">
        <f t="shared" si="37"/>
        <v>#N/A</v>
      </c>
    </row>
    <row r="1206" spans="1:19">
      <c r="A1206">
        <f>'Previous Trades Import_OMS Quer'!A1206</f>
        <v>0</v>
      </c>
      <c r="B1206">
        <f>'Previous Trades Import_OMS Quer'!B1206</f>
        <v>0</v>
      </c>
      <c r="C1206" s="22">
        <f>'Previous Trades Import_OMS Quer'!C1206</f>
        <v>0</v>
      </c>
      <c r="D1206">
        <f>'Previous Trades Import_OMS Quer'!D1206</f>
        <v>0</v>
      </c>
      <c r="E1206" s="22">
        <f>'Previous Trades Import_OMS Quer'!E1206</f>
        <v>0</v>
      </c>
      <c r="F1206">
        <f>'Previous Trades Import_OMS Quer'!F1206</f>
        <v>0</v>
      </c>
      <c r="G1206">
        <f>'Previous Trades Import_OMS Quer'!G1206</f>
        <v>0</v>
      </c>
      <c r="H1206">
        <f>'Previous Trades Import_OMS Quer'!H1206</f>
        <v>0</v>
      </c>
      <c r="I1206">
        <f>'Previous Trades Import_OMS Quer'!I1206</f>
        <v>0</v>
      </c>
      <c r="J1206">
        <f>'Previous Trades Import_OMS Quer'!J1206</f>
        <v>0</v>
      </c>
      <c r="K1206">
        <f>'Previous Trades Import_OMS Quer'!K1206</f>
        <v>0</v>
      </c>
      <c r="L1206">
        <f>'Previous Trades Import_OMS Quer'!L1206</f>
        <v>0</v>
      </c>
      <c r="M1206">
        <f>'Previous Trades Import_OMS Quer'!M1206</f>
        <v>0</v>
      </c>
      <c r="N1206">
        <f>'Previous Trades Import_OMS Quer'!N1206</f>
        <v>0</v>
      </c>
      <c r="O1206" t="str">
        <f>CLEAN('Previous Trades Import_OMS Quer'!O1206)</f>
        <v/>
      </c>
      <c r="Q1206" s="25">
        <f t="shared" si="36"/>
        <v>0</v>
      </c>
      <c r="R1206" s="25" t="e">
        <f>VLOOKUP(O1206,'Currency Balance'!$O$3:$Q$32,3,0)</f>
        <v>#N/A</v>
      </c>
      <c r="S1206" t="e">
        <f t="shared" si="37"/>
        <v>#N/A</v>
      </c>
    </row>
    <row r="1207" spans="1:19">
      <c r="A1207">
        <f>'Previous Trades Import_OMS Quer'!A1207</f>
        <v>0</v>
      </c>
      <c r="B1207">
        <f>'Previous Trades Import_OMS Quer'!B1207</f>
        <v>0</v>
      </c>
      <c r="C1207" s="22">
        <f>'Previous Trades Import_OMS Quer'!C1207</f>
        <v>0</v>
      </c>
      <c r="D1207">
        <f>'Previous Trades Import_OMS Quer'!D1207</f>
        <v>0</v>
      </c>
      <c r="E1207" s="22">
        <f>'Previous Trades Import_OMS Quer'!E1207</f>
        <v>0</v>
      </c>
      <c r="F1207">
        <f>'Previous Trades Import_OMS Quer'!F1207</f>
        <v>0</v>
      </c>
      <c r="G1207">
        <f>'Previous Trades Import_OMS Quer'!G1207</f>
        <v>0</v>
      </c>
      <c r="H1207">
        <f>'Previous Trades Import_OMS Quer'!H1207</f>
        <v>0</v>
      </c>
      <c r="I1207">
        <f>'Previous Trades Import_OMS Quer'!I1207</f>
        <v>0</v>
      </c>
      <c r="J1207">
        <f>'Previous Trades Import_OMS Quer'!J1207</f>
        <v>0</v>
      </c>
      <c r="K1207">
        <f>'Previous Trades Import_OMS Quer'!K1207</f>
        <v>0</v>
      </c>
      <c r="L1207">
        <f>'Previous Trades Import_OMS Quer'!L1207</f>
        <v>0</v>
      </c>
      <c r="M1207">
        <f>'Previous Trades Import_OMS Quer'!M1207</f>
        <v>0</v>
      </c>
      <c r="N1207">
        <f>'Previous Trades Import_OMS Quer'!N1207</f>
        <v>0</v>
      </c>
      <c r="O1207" t="str">
        <f>CLEAN('Previous Trades Import_OMS Quer'!O1207)</f>
        <v/>
      </c>
      <c r="Q1207" s="25">
        <f t="shared" si="36"/>
        <v>0</v>
      </c>
      <c r="R1207" s="25" t="e">
        <f>VLOOKUP(O1207,'Currency Balance'!$O$3:$Q$32,3,0)</f>
        <v>#N/A</v>
      </c>
      <c r="S1207" t="e">
        <f t="shared" si="37"/>
        <v>#N/A</v>
      </c>
    </row>
    <row r="1208" spans="1:19">
      <c r="A1208">
        <f>'Previous Trades Import_OMS Quer'!A1208</f>
        <v>0</v>
      </c>
      <c r="B1208">
        <f>'Previous Trades Import_OMS Quer'!B1208</f>
        <v>0</v>
      </c>
      <c r="C1208" s="22">
        <f>'Previous Trades Import_OMS Quer'!C1208</f>
        <v>0</v>
      </c>
      <c r="D1208">
        <f>'Previous Trades Import_OMS Quer'!D1208</f>
        <v>0</v>
      </c>
      <c r="E1208" s="22">
        <f>'Previous Trades Import_OMS Quer'!E1208</f>
        <v>0</v>
      </c>
      <c r="F1208">
        <f>'Previous Trades Import_OMS Quer'!F1208</f>
        <v>0</v>
      </c>
      <c r="G1208">
        <f>'Previous Trades Import_OMS Quer'!G1208</f>
        <v>0</v>
      </c>
      <c r="H1208">
        <f>'Previous Trades Import_OMS Quer'!H1208</f>
        <v>0</v>
      </c>
      <c r="I1208">
        <f>'Previous Trades Import_OMS Quer'!I1208</f>
        <v>0</v>
      </c>
      <c r="J1208">
        <f>'Previous Trades Import_OMS Quer'!J1208</f>
        <v>0</v>
      </c>
      <c r="K1208">
        <f>'Previous Trades Import_OMS Quer'!K1208</f>
        <v>0</v>
      </c>
      <c r="L1208">
        <f>'Previous Trades Import_OMS Quer'!L1208</f>
        <v>0</v>
      </c>
      <c r="M1208">
        <f>'Previous Trades Import_OMS Quer'!M1208</f>
        <v>0</v>
      </c>
      <c r="N1208">
        <f>'Previous Trades Import_OMS Quer'!N1208</f>
        <v>0</v>
      </c>
      <c r="O1208" t="str">
        <f>CLEAN('Previous Trades Import_OMS Quer'!O1208)</f>
        <v/>
      </c>
      <c r="Q1208" s="25">
        <f t="shared" si="36"/>
        <v>0</v>
      </c>
      <c r="R1208" s="25" t="e">
        <f>VLOOKUP(O1208,'Currency Balance'!$O$3:$Q$32,3,0)</f>
        <v>#N/A</v>
      </c>
      <c r="S1208" t="e">
        <f t="shared" si="37"/>
        <v>#N/A</v>
      </c>
    </row>
    <row r="1209" spans="1:19">
      <c r="A1209">
        <f>'Previous Trades Import_OMS Quer'!A1209</f>
        <v>0</v>
      </c>
      <c r="B1209">
        <f>'Previous Trades Import_OMS Quer'!B1209</f>
        <v>0</v>
      </c>
      <c r="C1209" s="22">
        <f>'Previous Trades Import_OMS Quer'!C1209</f>
        <v>0</v>
      </c>
      <c r="D1209">
        <f>'Previous Trades Import_OMS Quer'!D1209</f>
        <v>0</v>
      </c>
      <c r="E1209" s="22">
        <f>'Previous Trades Import_OMS Quer'!E1209</f>
        <v>0</v>
      </c>
      <c r="F1209">
        <f>'Previous Trades Import_OMS Quer'!F1209</f>
        <v>0</v>
      </c>
      <c r="G1209">
        <f>'Previous Trades Import_OMS Quer'!G1209</f>
        <v>0</v>
      </c>
      <c r="H1209">
        <f>'Previous Trades Import_OMS Quer'!H1209</f>
        <v>0</v>
      </c>
      <c r="I1209">
        <f>'Previous Trades Import_OMS Quer'!I1209</f>
        <v>0</v>
      </c>
      <c r="J1209">
        <f>'Previous Trades Import_OMS Quer'!J1209</f>
        <v>0</v>
      </c>
      <c r="K1209">
        <f>'Previous Trades Import_OMS Quer'!K1209</f>
        <v>0</v>
      </c>
      <c r="L1209">
        <f>'Previous Trades Import_OMS Quer'!L1209</f>
        <v>0</v>
      </c>
      <c r="M1209">
        <f>'Previous Trades Import_OMS Quer'!M1209</f>
        <v>0</v>
      </c>
      <c r="N1209">
        <f>'Previous Trades Import_OMS Quer'!N1209</f>
        <v>0</v>
      </c>
      <c r="O1209" t="str">
        <f>CLEAN('Previous Trades Import_OMS Quer'!O1209)</f>
        <v/>
      </c>
      <c r="Q1209" s="25">
        <f t="shared" si="36"/>
        <v>0</v>
      </c>
      <c r="R1209" s="25" t="e">
        <f>VLOOKUP(O1209,'Currency Balance'!$O$3:$Q$32,3,0)</f>
        <v>#N/A</v>
      </c>
      <c r="S1209" t="e">
        <f t="shared" si="37"/>
        <v>#N/A</v>
      </c>
    </row>
    <row r="1210" spans="1:19">
      <c r="A1210">
        <f>'Previous Trades Import_OMS Quer'!A1210</f>
        <v>0</v>
      </c>
      <c r="B1210">
        <f>'Previous Trades Import_OMS Quer'!B1210</f>
        <v>0</v>
      </c>
      <c r="C1210" s="22">
        <f>'Previous Trades Import_OMS Quer'!C1210</f>
        <v>0</v>
      </c>
      <c r="D1210">
        <f>'Previous Trades Import_OMS Quer'!D1210</f>
        <v>0</v>
      </c>
      <c r="E1210" s="22">
        <f>'Previous Trades Import_OMS Quer'!E1210</f>
        <v>0</v>
      </c>
      <c r="F1210">
        <f>'Previous Trades Import_OMS Quer'!F1210</f>
        <v>0</v>
      </c>
      <c r="G1210">
        <f>'Previous Trades Import_OMS Quer'!G1210</f>
        <v>0</v>
      </c>
      <c r="H1210">
        <f>'Previous Trades Import_OMS Quer'!H1210</f>
        <v>0</v>
      </c>
      <c r="I1210">
        <f>'Previous Trades Import_OMS Quer'!I1210</f>
        <v>0</v>
      </c>
      <c r="J1210">
        <f>'Previous Trades Import_OMS Quer'!J1210</f>
        <v>0</v>
      </c>
      <c r="K1210">
        <f>'Previous Trades Import_OMS Quer'!K1210</f>
        <v>0</v>
      </c>
      <c r="L1210">
        <f>'Previous Trades Import_OMS Quer'!L1210</f>
        <v>0</v>
      </c>
      <c r="M1210">
        <f>'Previous Trades Import_OMS Quer'!M1210</f>
        <v>0</v>
      </c>
      <c r="N1210">
        <f>'Previous Trades Import_OMS Quer'!N1210</f>
        <v>0</v>
      </c>
      <c r="O1210" t="str">
        <f>CLEAN('Previous Trades Import_OMS Quer'!O1210)</f>
        <v/>
      </c>
      <c r="Q1210" s="25">
        <f t="shared" si="36"/>
        <v>0</v>
      </c>
      <c r="R1210" s="25" t="e">
        <f>VLOOKUP(O1210,'Currency Balance'!$O$3:$Q$32,3,0)</f>
        <v>#N/A</v>
      </c>
      <c r="S1210" t="e">
        <f t="shared" si="37"/>
        <v>#N/A</v>
      </c>
    </row>
    <row r="1211" spans="1:19">
      <c r="A1211">
        <f>'Previous Trades Import_OMS Quer'!A1211</f>
        <v>0</v>
      </c>
      <c r="B1211">
        <f>'Previous Trades Import_OMS Quer'!B1211</f>
        <v>0</v>
      </c>
      <c r="C1211" s="22">
        <f>'Previous Trades Import_OMS Quer'!C1211</f>
        <v>0</v>
      </c>
      <c r="D1211">
        <f>'Previous Trades Import_OMS Quer'!D1211</f>
        <v>0</v>
      </c>
      <c r="E1211" s="22">
        <f>'Previous Trades Import_OMS Quer'!E1211</f>
        <v>0</v>
      </c>
      <c r="F1211">
        <f>'Previous Trades Import_OMS Quer'!F1211</f>
        <v>0</v>
      </c>
      <c r="G1211">
        <f>'Previous Trades Import_OMS Quer'!G1211</f>
        <v>0</v>
      </c>
      <c r="H1211">
        <f>'Previous Trades Import_OMS Quer'!H1211</f>
        <v>0</v>
      </c>
      <c r="I1211">
        <f>'Previous Trades Import_OMS Quer'!I1211</f>
        <v>0</v>
      </c>
      <c r="J1211">
        <f>'Previous Trades Import_OMS Quer'!J1211</f>
        <v>0</v>
      </c>
      <c r="K1211">
        <f>'Previous Trades Import_OMS Quer'!K1211</f>
        <v>0</v>
      </c>
      <c r="L1211">
        <f>'Previous Trades Import_OMS Quer'!L1211</f>
        <v>0</v>
      </c>
      <c r="M1211">
        <f>'Previous Trades Import_OMS Quer'!M1211</f>
        <v>0</v>
      </c>
      <c r="N1211">
        <f>'Previous Trades Import_OMS Quer'!N1211</f>
        <v>0</v>
      </c>
      <c r="O1211" t="str">
        <f>CLEAN('Previous Trades Import_OMS Quer'!O1211)</f>
        <v/>
      </c>
      <c r="Q1211" s="25">
        <f t="shared" si="36"/>
        <v>0</v>
      </c>
      <c r="R1211" s="25" t="e">
        <f>VLOOKUP(O1211,'Currency Balance'!$O$3:$Q$32,3,0)</f>
        <v>#N/A</v>
      </c>
      <c r="S1211" t="e">
        <f t="shared" si="37"/>
        <v>#N/A</v>
      </c>
    </row>
    <row r="1212" spans="1:19">
      <c r="A1212">
        <f>'Previous Trades Import_OMS Quer'!A1212</f>
        <v>0</v>
      </c>
      <c r="B1212">
        <f>'Previous Trades Import_OMS Quer'!B1212</f>
        <v>0</v>
      </c>
      <c r="C1212" s="22">
        <f>'Previous Trades Import_OMS Quer'!C1212</f>
        <v>0</v>
      </c>
      <c r="D1212">
        <f>'Previous Trades Import_OMS Quer'!D1212</f>
        <v>0</v>
      </c>
      <c r="E1212" s="22">
        <f>'Previous Trades Import_OMS Quer'!E1212</f>
        <v>0</v>
      </c>
      <c r="F1212">
        <f>'Previous Trades Import_OMS Quer'!F1212</f>
        <v>0</v>
      </c>
      <c r="G1212">
        <f>'Previous Trades Import_OMS Quer'!G1212</f>
        <v>0</v>
      </c>
      <c r="H1212">
        <f>'Previous Trades Import_OMS Quer'!H1212</f>
        <v>0</v>
      </c>
      <c r="I1212">
        <f>'Previous Trades Import_OMS Quer'!I1212</f>
        <v>0</v>
      </c>
      <c r="J1212">
        <f>'Previous Trades Import_OMS Quer'!J1212</f>
        <v>0</v>
      </c>
      <c r="K1212">
        <f>'Previous Trades Import_OMS Quer'!K1212</f>
        <v>0</v>
      </c>
      <c r="L1212">
        <f>'Previous Trades Import_OMS Quer'!L1212</f>
        <v>0</v>
      </c>
      <c r="M1212">
        <f>'Previous Trades Import_OMS Quer'!M1212</f>
        <v>0</v>
      </c>
      <c r="N1212">
        <f>'Previous Trades Import_OMS Quer'!N1212</f>
        <v>0</v>
      </c>
      <c r="O1212" t="str">
        <f>CLEAN('Previous Trades Import_OMS Quer'!O1212)</f>
        <v/>
      </c>
      <c r="Q1212" s="25">
        <f t="shared" si="36"/>
        <v>0</v>
      </c>
      <c r="R1212" s="25" t="e">
        <f>VLOOKUP(O1212,'Currency Balance'!$O$3:$Q$32,3,0)</f>
        <v>#N/A</v>
      </c>
      <c r="S1212" t="e">
        <f t="shared" si="37"/>
        <v>#N/A</v>
      </c>
    </row>
    <row r="1213" spans="1:19">
      <c r="A1213">
        <f>'Previous Trades Import_OMS Quer'!A1213</f>
        <v>0</v>
      </c>
      <c r="B1213">
        <f>'Previous Trades Import_OMS Quer'!B1213</f>
        <v>0</v>
      </c>
      <c r="C1213" s="22">
        <f>'Previous Trades Import_OMS Quer'!C1213</f>
        <v>0</v>
      </c>
      <c r="D1213">
        <f>'Previous Trades Import_OMS Quer'!D1213</f>
        <v>0</v>
      </c>
      <c r="E1213" s="22">
        <f>'Previous Trades Import_OMS Quer'!E1213</f>
        <v>0</v>
      </c>
      <c r="F1213">
        <f>'Previous Trades Import_OMS Quer'!F1213</f>
        <v>0</v>
      </c>
      <c r="G1213">
        <f>'Previous Trades Import_OMS Quer'!G1213</f>
        <v>0</v>
      </c>
      <c r="H1213">
        <f>'Previous Trades Import_OMS Quer'!H1213</f>
        <v>0</v>
      </c>
      <c r="I1213">
        <f>'Previous Trades Import_OMS Quer'!I1213</f>
        <v>0</v>
      </c>
      <c r="J1213">
        <f>'Previous Trades Import_OMS Quer'!J1213</f>
        <v>0</v>
      </c>
      <c r="K1213">
        <f>'Previous Trades Import_OMS Quer'!K1213</f>
        <v>0</v>
      </c>
      <c r="L1213">
        <f>'Previous Trades Import_OMS Quer'!L1213</f>
        <v>0</v>
      </c>
      <c r="M1213">
        <f>'Previous Trades Import_OMS Quer'!M1213</f>
        <v>0</v>
      </c>
      <c r="N1213">
        <f>'Previous Trades Import_OMS Quer'!N1213</f>
        <v>0</v>
      </c>
      <c r="O1213" t="str">
        <f>CLEAN('Previous Trades Import_OMS Quer'!O1213)</f>
        <v/>
      </c>
      <c r="Q1213" s="25">
        <f t="shared" si="36"/>
        <v>0</v>
      </c>
      <c r="R1213" s="25" t="e">
        <f>VLOOKUP(O1213,'Currency Balance'!$O$3:$Q$32,3,0)</f>
        <v>#N/A</v>
      </c>
      <c r="S1213" t="e">
        <f t="shared" si="37"/>
        <v>#N/A</v>
      </c>
    </row>
    <row r="1214" spans="1:19">
      <c r="A1214">
        <f>'Previous Trades Import_OMS Quer'!A1214</f>
        <v>0</v>
      </c>
      <c r="B1214">
        <f>'Previous Trades Import_OMS Quer'!B1214</f>
        <v>0</v>
      </c>
      <c r="C1214" s="22">
        <f>'Previous Trades Import_OMS Quer'!C1214</f>
        <v>0</v>
      </c>
      <c r="D1214">
        <f>'Previous Trades Import_OMS Quer'!D1214</f>
        <v>0</v>
      </c>
      <c r="E1214" s="22">
        <f>'Previous Trades Import_OMS Quer'!E1214</f>
        <v>0</v>
      </c>
      <c r="F1214">
        <f>'Previous Trades Import_OMS Quer'!F1214</f>
        <v>0</v>
      </c>
      <c r="G1214">
        <f>'Previous Trades Import_OMS Quer'!G1214</f>
        <v>0</v>
      </c>
      <c r="H1214">
        <f>'Previous Trades Import_OMS Quer'!H1214</f>
        <v>0</v>
      </c>
      <c r="I1214">
        <f>'Previous Trades Import_OMS Quer'!I1214</f>
        <v>0</v>
      </c>
      <c r="J1214">
        <f>'Previous Trades Import_OMS Quer'!J1214</f>
        <v>0</v>
      </c>
      <c r="K1214">
        <f>'Previous Trades Import_OMS Quer'!K1214</f>
        <v>0</v>
      </c>
      <c r="L1214">
        <f>'Previous Trades Import_OMS Quer'!L1214</f>
        <v>0</v>
      </c>
      <c r="M1214">
        <f>'Previous Trades Import_OMS Quer'!M1214</f>
        <v>0</v>
      </c>
      <c r="N1214">
        <f>'Previous Trades Import_OMS Quer'!N1214</f>
        <v>0</v>
      </c>
      <c r="O1214" t="str">
        <f>CLEAN('Previous Trades Import_OMS Quer'!O1214)</f>
        <v/>
      </c>
      <c r="Q1214" s="25">
        <f t="shared" si="36"/>
        <v>0</v>
      </c>
      <c r="R1214" s="25" t="e">
        <f>VLOOKUP(O1214,'Currency Balance'!$O$3:$Q$32,3,0)</f>
        <v>#N/A</v>
      </c>
      <c r="S1214" t="e">
        <f t="shared" si="37"/>
        <v>#N/A</v>
      </c>
    </row>
    <row r="1215" spans="1:19">
      <c r="A1215">
        <f>'Previous Trades Import_OMS Quer'!A1215</f>
        <v>0</v>
      </c>
      <c r="B1215">
        <f>'Previous Trades Import_OMS Quer'!B1215</f>
        <v>0</v>
      </c>
      <c r="C1215" s="22">
        <f>'Previous Trades Import_OMS Quer'!C1215</f>
        <v>0</v>
      </c>
      <c r="D1215">
        <f>'Previous Trades Import_OMS Quer'!D1215</f>
        <v>0</v>
      </c>
      <c r="E1215" s="22">
        <f>'Previous Trades Import_OMS Quer'!E1215</f>
        <v>0</v>
      </c>
      <c r="F1215">
        <f>'Previous Trades Import_OMS Quer'!F1215</f>
        <v>0</v>
      </c>
      <c r="G1215">
        <f>'Previous Trades Import_OMS Quer'!G1215</f>
        <v>0</v>
      </c>
      <c r="H1215">
        <f>'Previous Trades Import_OMS Quer'!H1215</f>
        <v>0</v>
      </c>
      <c r="I1215">
        <f>'Previous Trades Import_OMS Quer'!I1215</f>
        <v>0</v>
      </c>
      <c r="J1215">
        <f>'Previous Trades Import_OMS Quer'!J1215</f>
        <v>0</v>
      </c>
      <c r="K1215">
        <f>'Previous Trades Import_OMS Quer'!K1215</f>
        <v>0</v>
      </c>
      <c r="L1215">
        <f>'Previous Trades Import_OMS Quer'!L1215</f>
        <v>0</v>
      </c>
      <c r="M1215">
        <f>'Previous Trades Import_OMS Quer'!M1215</f>
        <v>0</v>
      </c>
      <c r="N1215">
        <f>'Previous Trades Import_OMS Quer'!N1215</f>
        <v>0</v>
      </c>
      <c r="O1215" t="str">
        <f>CLEAN('Previous Trades Import_OMS Quer'!O1215)</f>
        <v/>
      </c>
      <c r="Q1215" s="25">
        <f t="shared" si="36"/>
        <v>0</v>
      </c>
      <c r="R1215" s="25" t="e">
        <f>VLOOKUP(O1215,'Currency Balance'!$O$3:$Q$32,3,0)</f>
        <v>#N/A</v>
      </c>
      <c r="S1215" t="e">
        <f t="shared" si="37"/>
        <v>#N/A</v>
      </c>
    </row>
    <row r="1216" spans="1:19">
      <c r="A1216">
        <f>'Previous Trades Import_OMS Quer'!A1216</f>
        <v>0</v>
      </c>
      <c r="B1216">
        <f>'Previous Trades Import_OMS Quer'!B1216</f>
        <v>0</v>
      </c>
      <c r="C1216" s="22">
        <f>'Previous Trades Import_OMS Quer'!C1216</f>
        <v>0</v>
      </c>
      <c r="D1216">
        <f>'Previous Trades Import_OMS Quer'!D1216</f>
        <v>0</v>
      </c>
      <c r="E1216" s="22">
        <f>'Previous Trades Import_OMS Quer'!E1216</f>
        <v>0</v>
      </c>
      <c r="F1216">
        <f>'Previous Trades Import_OMS Quer'!F1216</f>
        <v>0</v>
      </c>
      <c r="G1216">
        <f>'Previous Trades Import_OMS Quer'!G1216</f>
        <v>0</v>
      </c>
      <c r="H1216">
        <f>'Previous Trades Import_OMS Quer'!H1216</f>
        <v>0</v>
      </c>
      <c r="I1216">
        <f>'Previous Trades Import_OMS Quer'!I1216</f>
        <v>0</v>
      </c>
      <c r="J1216">
        <f>'Previous Trades Import_OMS Quer'!J1216</f>
        <v>0</v>
      </c>
      <c r="K1216">
        <f>'Previous Trades Import_OMS Quer'!K1216</f>
        <v>0</v>
      </c>
      <c r="L1216">
        <f>'Previous Trades Import_OMS Quer'!L1216</f>
        <v>0</v>
      </c>
      <c r="M1216">
        <f>'Previous Trades Import_OMS Quer'!M1216</f>
        <v>0</v>
      </c>
      <c r="N1216">
        <f>'Previous Trades Import_OMS Quer'!N1216</f>
        <v>0</v>
      </c>
      <c r="O1216" t="str">
        <f>CLEAN('Previous Trades Import_OMS Quer'!O1216)</f>
        <v/>
      </c>
      <c r="Q1216" s="25">
        <f t="shared" si="36"/>
        <v>0</v>
      </c>
      <c r="R1216" s="25" t="e">
        <f>VLOOKUP(O1216,'Currency Balance'!$O$3:$Q$32,3,0)</f>
        <v>#N/A</v>
      </c>
      <c r="S1216" t="e">
        <f t="shared" si="37"/>
        <v>#N/A</v>
      </c>
    </row>
    <row r="1217" spans="1:19">
      <c r="A1217">
        <f>'Previous Trades Import_OMS Quer'!A1217</f>
        <v>0</v>
      </c>
      <c r="B1217">
        <f>'Previous Trades Import_OMS Quer'!B1217</f>
        <v>0</v>
      </c>
      <c r="C1217" s="22">
        <f>'Previous Trades Import_OMS Quer'!C1217</f>
        <v>0</v>
      </c>
      <c r="D1217">
        <f>'Previous Trades Import_OMS Quer'!D1217</f>
        <v>0</v>
      </c>
      <c r="E1217" s="22">
        <f>'Previous Trades Import_OMS Quer'!E1217</f>
        <v>0</v>
      </c>
      <c r="F1217">
        <f>'Previous Trades Import_OMS Quer'!F1217</f>
        <v>0</v>
      </c>
      <c r="G1217">
        <f>'Previous Trades Import_OMS Quer'!G1217</f>
        <v>0</v>
      </c>
      <c r="H1217">
        <f>'Previous Trades Import_OMS Quer'!H1217</f>
        <v>0</v>
      </c>
      <c r="I1217">
        <f>'Previous Trades Import_OMS Quer'!I1217</f>
        <v>0</v>
      </c>
      <c r="J1217">
        <f>'Previous Trades Import_OMS Quer'!J1217</f>
        <v>0</v>
      </c>
      <c r="K1217">
        <f>'Previous Trades Import_OMS Quer'!K1217</f>
        <v>0</v>
      </c>
      <c r="L1217">
        <f>'Previous Trades Import_OMS Quer'!L1217</f>
        <v>0</v>
      </c>
      <c r="M1217">
        <f>'Previous Trades Import_OMS Quer'!M1217</f>
        <v>0</v>
      </c>
      <c r="N1217">
        <f>'Previous Trades Import_OMS Quer'!N1217</f>
        <v>0</v>
      </c>
      <c r="O1217" t="str">
        <f>CLEAN('Previous Trades Import_OMS Quer'!O1217)</f>
        <v/>
      </c>
      <c r="Q1217" s="25">
        <f t="shared" si="36"/>
        <v>0</v>
      </c>
      <c r="R1217" s="25" t="e">
        <f>VLOOKUP(O1217,'Currency Balance'!$O$3:$Q$32,3,0)</f>
        <v>#N/A</v>
      </c>
      <c r="S1217" t="e">
        <f t="shared" si="37"/>
        <v>#N/A</v>
      </c>
    </row>
    <row r="1218" spans="1:19">
      <c r="A1218">
        <f>'Previous Trades Import_OMS Quer'!A1218</f>
        <v>0</v>
      </c>
      <c r="B1218">
        <f>'Previous Trades Import_OMS Quer'!B1218</f>
        <v>0</v>
      </c>
      <c r="C1218" s="22">
        <f>'Previous Trades Import_OMS Quer'!C1218</f>
        <v>0</v>
      </c>
      <c r="D1218">
        <f>'Previous Trades Import_OMS Quer'!D1218</f>
        <v>0</v>
      </c>
      <c r="E1218" s="22">
        <f>'Previous Trades Import_OMS Quer'!E1218</f>
        <v>0</v>
      </c>
      <c r="F1218">
        <f>'Previous Trades Import_OMS Quer'!F1218</f>
        <v>0</v>
      </c>
      <c r="G1218">
        <f>'Previous Trades Import_OMS Quer'!G1218</f>
        <v>0</v>
      </c>
      <c r="H1218">
        <f>'Previous Trades Import_OMS Quer'!H1218</f>
        <v>0</v>
      </c>
      <c r="I1218">
        <f>'Previous Trades Import_OMS Quer'!I1218</f>
        <v>0</v>
      </c>
      <c r="J1218">
        <f>'Previous Trades Import_OMS Quer'!J1218</f>
        <v>0</v>
      </c>
      <c r="K1218">
        <f>'Previous Trades Import_OMS Quer'!K1218</f>
        <v>0</v>
      </c>
      <c r="L1218">
        <f>'Previous Trades Import_OMS Quer'!L1218</f>
        <v>0</v>
      </c>
      <c r="M1218">
        <f>'Previous Trades Import_OMS Quer'!M1218</f>
        <v>0</v>
      </c>
      <c r="N1218">
        <f>'Previous Trades Import_OMS Quer'!N1218</f>
        <v>0</v>
      </c>
      <c r="O1218" t="str">
        <f>CLEAN('Previous Trades Import_OMS Quer'!O1218)</f>
        <v/>
      </c>
      <c r="Q1218" s="25">
        <f t="shared" ref="Q1218:Q1281" si="38">IF(G1218="sell",M1218,-M1218)</f>
        <v>0</v>
      </c>
      <c r="R1218" s="25" t="e">
        <f>VLOOKUP(O1218,'Currency Balance'!$O$3:$Q$32,3,0)</f>
        <v>#N/A</v>
      </c>
      <c r="S1218" t="e">
        <f t="shared" ref="S1218:S1281" si="39">Q1218/R1218</f>
        <v>#N/A</v>
      </c>
    </row>
    <row r="1219" spans="1:19">
      <c r="A1219">
        <f>'Previous Trades Import_OMS Quer'!A1219</f>
        <v>0</v>
      </c>
      <c r="B1219">
        <f>'Previous Trades Import_OMS Quer'!B1219</f>
        <v>0</v>
      </c>
      <c r="C1219" s="22">
        <f>'Previous Trades Import_OMS Quer'!C1219</f>
        <v>0</v>
      </c>
      <c r="D1219">
        <f>'Previous Trades Import_OMS Quer'!D1219</f>
        <v>0</v>
      </c>
      <c r="E1219" s="22">
        <f>'Previous Trades Import_OMS Quer'!E1219</f>
        <v>0</v>
      </c>
      <c r="F1219">
        <f>'Previous Trades Import_OMS Quer'!F1219</f>
        <v>0</v>
      </c>
      <c r="G1219">
        <f>'Previous Trades Import_OMS Quer'!G1219</f>
        <v>0</v>
      </c>
      <c r="H1219">
        <f>'Previous Trades Import_OMS Quer'!H1219</f>
        <v>0</v>
      </c>
      <c r="I1219">
        <f>'Previous Trades Import_OMS Quer'!I1219</f>
        <v>0</v>
      </c>
      <c r="J1219">
        <f>'Previous Trades Import_OMS Quer'!J1219</f>
        <v>0</v>
      </c>
      <c r="K1219">
        <f>'Previous Trades Import_OMS Quer'!K1219</f>
        <v>0</v>
      </c>
      <c r="L1219">
        <f>'Previous Trades Import_OMS Quer'!L1219</f>
        <v>0</v>
      </c>
      <c r="M1219">
        <f>'Previous Trades Import_OMS Quer'!M1219</f>
        <v>0</v>
      </c>
      <c r="N1219">
        <f>'Previous Trades Import_OMS Quer'!N1219</f>
        <v>0</v>
      </c>
      <c r="O1219" t="str">
        <f>CLEAN('Previous Trades Import_OMS Quer'!O1219)</f>
        <v/>
      </c>
      <c r="Q1219" s="25">
        <f t="shared" si="38"/>
        <v>0</v>
      </c>
      <c r="R1219" s="25" t="e">
        <f>VLOOKUP(O1219,'Currency Balance'!$O$3:$Q$32,3,0)</f>
        <v>#N/A</v>
      </c>
      <c r="S1219" t="e">
        <f t="shared" si="39"/>
        <v>#N/A</v>
      </c>
    </row>
    <row r="1220" spans="1:19">
      <c r="A1220">
        <f>'Previous Trades Import_OMS Quer'!A1220</f>
        <v>0</v>
      </c>
      <c r="B1220">
        <f>'Previous Trades Import_OMS Quer'!B1220</f>
        <v>0</v>
      </c>
      <c r="C1220" s="22">
        <f>'Previous Trades Import_OMS Quer'!C1220</f>
        <v>0</v>
      </c>
      <c r="D1220">
        <f>'Previous Trades Import_OMS Quer'!D1220</f>
        <v>0</v>
      </c>
      <c r="E1220" s="22">
        <f>'Previous Trades Import_OMS Quer'!E1220</f>
        <v>0</v>
      </c>
      <c r="F1220">
        <f>'Previous Trades Import_OMS Quer'!F1220</f>
        <v>0</v>
      </c>
      <c r="G1220">
        <f>'Previous Trades Import_OMS Quer'!G1220</f>
        <v>0</v>
      </c>
      <c r="H1220">
        <f>'Previous Trades Import_OMS Quer'!H1220</f>
        <v>0</v>
      </c>
      <c r="I1220">
        <f>'Previous Trades Import_OMS Quer'!I1220</f>
        <v>0</v>
      </c>
      <c r="J1220">
        <f>'Previous Trades Import_OMS Quer'!J1220</f>
        <v>0</v>
      </c>
      <c r="K1220">
        <f>'Previous Trades Import_OMS Quer'!K1220</f>
        <v>0</v>
      </c>
      <c r="L1220">
        <f>'Previous Trades Import_OMS Quer'!L1220</f>
        <v>0</v>
      </c>
      <c r="M1220">
        <f>'Previous Trades Import_OMS Quer'!M1220</f>
        <v>0</v>
      </c>
      <c r="N1220">
        <f>'Previous Trades Import_OMS Quer'!N1220</f>
        <v>0</v>
      </c>
      <c r="O1220" t="str">
        <f>CLEAN('Previous Trades Import_OMS Quer'!O1220)</f>
        <v/>
      </c>
      <c r="Q1220" s="25">
        <f t="shared" si="38"/>
        <v>0</v>
      </c>
      <c r="R1220" s="25" t="e">
        <f>VLOOKUP(O1220,'Currency Balance'!$O$3:$Q$32,3,0)</f>
        <v>#N/A</v>
      </c>
      <c r="S1220" t="e">
        <f t="shared" si="39"/>
        <v>#N/A</v>
      </c>
    </row>
    <row r="1221" spans="1:19">
      <c r="A1221">
        <f>'Previous Trades Import_OMS Quer'!A1221</f>
        <v>0</v>
      </c>
      <c r="B1221">
        <f>'Previous Trades Import_OMS Quer'!B1221</f>
        <v>0</v>
      </c>
      <c r="C1221" s="22">
        <f>'Previous Trades Import_OMS Quer'!C1221</f>
        <v>0</v>
      </c>
      <c r="D1221">
        <f>'Previous Trades Import_OMS Quer'!D1221</f>
        <v>0</v>
      </c>
      <c r="E1221" s="22">
        <f>'Previous Trades Import_OMS Quer'!E1221</f>
        <v>0</v>
      </c>
      <c r="F1221">
        <f>'Previous Trades Import_OMS Quer'!F1221</f>
        <v>0</v>
      </c>
      <c r="G1221">
        <f>'Previous Trades Import_OMS Quer'!G1221</f>
        <v>0</v>
      </c>
      <c r="H1221">
        <f>'Previous Trades Import_OMS Quer'!H1221</f>
        <v>0</v>
      </c>
      <c r="I1221">
        <f>'Previous Trades Import_OMS Quer'!I1221</f>
        <v>0</v>
      </c>
      <c r="J1221">
        <f>'Previous Trades Import_OMS Quer'!J1221</f>
        <v>0</v>
      </c>
      <c r="K1221">
        <f>'Previous Trades Import_OMS Quer'!K1221</f>
        <v>0</v>
      </c>
      <c r="L1221">
        <f>'Previous Trades Import_OMS Quer'!L1221</f>
        <v>0</v>
      </c>
      <c r="M1221">
        <f>'Previous Trades Import_OMS Quer'!M1221</f>
        <v>0</v>
      </c>
      <c r="N1221">
        <f>'Previous Trades Import_OMS Quer'!N1221</f>
        <v>0</v>
      </c>
      <c r="O1221" t="str">
        <f>CLEAN('Previous Trades Import_OMS Quer'!O1221)</f>
        <v/>
      </c>
      <c r="Q1221" s="25">
        <f t="shared" si="38"/>
        <v>0</v>
      </c>
      <c r="R1221" s="25" t="e">
        <f>VLOOKUP(O1221,'Currency Balance'!$O$3:$Q$32,3,0)</f>
        <v>#N/A</v>
      </c>
      <c r="S1221" t="e">
        <f t="shared" si="39"/>
        <v>#N/A</v>
      </c>
    </row>
    <row r="1222" spans="1:19">
      <c r="A1222">
        <f>'Previous Trades Import_OMS Quer'!A1222</f>
        <v>0</v>
      </c>
      <c r="B1222">
        <f>'Previous Trades Import_OMS Quer'!B1222</f>
        <v>0</v>
      </c>
      <c r="C1222" s="22">
        <f>'Previous Trades Import_OMS Quer'!C1222</f>
        <v>0</v>
      </c>
      <c r="D1222">
        <f>'Previous Trades Import_OMS Quer'!D1222</f>
        <v>0</v>
      </c>
      <c r="E1222" s="22">
        <f>'Previous Trades Import_OMS Quer'!E1222</f>
        <v>0</v>
      </c>
      <c r="F1222">
        <f>'Previous Trades Import_OMS Quer'!F1222</f>
        <v>0</v>
      </c>
      <c r="G1222">
        <f>'Previous Trades Import_OMS Quer'!G1222</f>
        <v>0</v>
      </c>
      <c r="H1222">
        <f>'Previous Trades Import_OMS Quer'!H1222</f>
        <v>0</v>
      </c>
      <c r="I1222">
        <f>'Previous Trades Import_OMS Quer'!I1222</f>
        <v>0</v>
      </c>
      <c r="J1222">
        <f>'Previous Trades Import_OMS Quer'!J1222</f>
        <v>0</v>
      </c>
      <c r="K1222">
        <f>'Previous Trades Import_OMS Quer'!K1222</f>
        <v>0</v>
      </c>
      <c r="L1222">
        <f>'Previous Trades Import_OMS Quer'!L1222</f>
        <v>0</v>
      </c>
      <c r="M1222">
        <f>'Previous Trades Import_OMS Quer'!M1222</f>
        <v>0</v>
      </c>
      <c r="N1222">
        <f>'Previous Trades Import_OMS Quer'!N1222</f>
        <v>0</v>
      </c>
      <c r="O1222" t="str">
        <f>CLEAN('Previous Trades Import_OMS Quer'!O1222)</f>
        <v/>
      </c>
      <c r="Q1222" s="25">
        <f t="shared" si="38"/>
        <v>0</v>
      </c>
      <c r="R1222" s="25" t="e">
        <f>VLOOKUP(O1222,'Currency Balance'!$O$3:$Q$32,3,0)</f>
        <v>#N/A</v>
      </c>
      <c r="S1222" t="e">
        <f t="shared" si="39"/>
        <v>#N/A</v>
      </c>
    </row>
    <row r="1223" spans="1:19">
      <c r="A1223">
        <f>'Previous Trades Import_OMS Quer'!A1223</f>
        <v>0</v>
      </c>
      <c r="B1223">
        <f>'Previous Trades Import_OMS Quer'!B1223</f>
        <v>0</v>
      </c>
      <c r="C1223" s="22">
        <f>'Previous Trades Import_OMS Quer'!C1223</f>
        <v>0</v>
      </c>
      <c r="D1223">
        <f>'Previous Trades Import_OMS Quer'!D1223</f>
        <v>0</v>
      </c>
      <c r="E1223" s="22">
        <f>'Previous Trades Import_OMS Quer'!E1223</f>
        <v>0</v>
      </c>
      <c r="F1223">
        <f>'Previous Trades Import_OMS Quer'!F1223</f>
        <v>0</v>
      </c>
      <c r="G1223">
        <f>'Previous Trades Import_OMS Quer'!G1223</f>
        <v>0</v>
      </c>
      <c r="H1223">
        <f>'Previous Trades Import_OMS Quer'!H1223</f>
        <v>0</v>
      </c>
      <c r="I1223">
        <f>'Previous Trades Import_OMS Quer'!I1223</f>
        <v>0</v>
      </c>
      <c r="J1223">
        <f>'Previous Trades Import_OMS Quer'!J1223</f>
        <v>0</v>
      </c>
      <c r="K1223">
        <f>'Previous Trades Import_OMS Quer'!K1223</f>
        <v>0</v>
      </c>
      <c r="L1223">
        <f>'Previous Trades Import_OMS Quer'!L1223</f>
        <v>0</v>
      </c>
      <c r="M1223">
        <f>'Previous Trades Import_OMS Quer'!M1223</f>
        <v>0</v>
      </c>
      <c r="N1223">
        <f>'Previous Trades Import_OMS Quer'!N1223</f>
        <v>0</v>
      </c>
      <c r="O1223" t="str">
        <f>CLEAN('Previous Trades Import_OMS Quer'!O1223)</f>
        <v/>
      </c>
      <c r="Q1223" s="25">
        <f t="shared" si="38"/>
        <v>0</v>
      </c>
      <c r="R1223" s="25" t="e">
        <f>VLOOKUP(O1223,'Currency Balance'!$O$3:$Q$32,3,0)</f>
        <v>#N/A</v>
      </c>
      <c r="S1223" t="e">
        <f t="shared" si="39"/>
        <v>#N/A</v>
      </c>
    </row>
    <row r="1224" spans="1:19">
      <c r="A1224">
        <f>'Previous Trades Import_OMS Quer'!A1224</f>
        <v>0</v>
      </c>
      <c r="B1224">
        <f>'Previous Trades Import_OMS Quer'!B1224</f>
        <v>0</v>
      </c>
      <c r="C1224" s="22">
        <f>'Previous Trades Import_OMS Quer'!C1224</f>
        <v>0</v>
      </c>
      <c r="D1224">
        <f>'Previous Trades Import_OMS Quer'!D1224</f>
        <v>0</v>
      </c>
      <c r="E1224" s="22">
        <f>'Previous Trades Import_OMS Quer'!E1224</f>
        <v>0</v>
      </c>
      <c r="F1224">
        <f>'Previous Trades Import_OMS Quer'!F1224</f>
        <v>0</v>
      </c>
      <c r="G1224">
        <f>'Previous Trades Import_OMS Quer'!G1224</f>
        <v>0</v>
      </c>
      <c r="H1224">
        <f>'Previous Trades Import_OMS Quer'!H1224</f>
        <v>0</v>
      </c>
      <c r="I1224">
        <f>'Previous Trades Import_OMS Quer'!I1224</f>
        <v>0</v>
      </c>
      <c r="J1224">
        <f>'Previous Trades Import_OMS Quer'!J1224</f>
        <v>0</v>
      </c>
      <c r="K1224">
        <f>'Previous Trades Import_OMS Quer'!K1224</f>
        <v>0</v>
      </c>
      <c r="L1224">
        <f>'Previous Trades Import_OMS Quer'!L1224</f>
        <v>0</v>
      </c>
      <c r="M1224">
        <f>'Previous Trades Import_OMS Quer'!M1224</f>
        <v>0</v>
      </c>
      <c r="N1224">
        <f>'Previous Trades Import_OMS Quer'!N1224</f>
        <v>0</v>
      </c>
      <c r="O1224" t="str">
        <f>CLEAN('Previous Trades Import_OMS Quer'!O1224)</f>
        <v/>
      </c>
      <c r="Q1224" s="25">
        <f t="shared" si="38"/>
        <v>0</v>
      </c>
      <c r="R1224" s="25" t="e">
        <f>VLOOKUP(O1224,'Currency Balance'!$O$3:$Q$32,3,0)</f>
        <v>#N/A</v>
      </c>
      <c r="S1224" t="e">
        <f t="shared" si="39"/>
        <v>#N/A</v>
      </c>
    </row>
    <row r="1225" spans="1:19">
      <c r="A1225">
        <f>'Previous Trades Import_OMS Quer'!A1225</f>
        <v>0</v>
      </c>
      <c r="B1225">
        <f>'Previous Trades Import_OMS Quer'!B1225</f>
        <v>0</v>
      </c>
      <c r="C1225" s="22">
        <f>'Previous Trades Import_OMS Quer'!C1225</f>
        <v>0</v>
      </c>
      <c r="D1225">
        <f>'Previous Trades Import_OMS Quer'!D1225</f>
        <v>0</v>
      </c>
      <c r="E1225" s="22">
        <f>'Previous Trades Import_OMS Quer'!E1225</f>
        <v>0</v>
      </c>
      <c r="F1225">
        <f>'Previous Trades Import_OMS Quer'!F1225</f>
        <v>0</v>
      </c>
      <c r="G1225">
        <f>'Previous Trades Import_OMS Quer'!G1225</f>
        <v>0</v>
      </c>
      <c r="H1225">
        <f>'Previous Trades Import_OMS Quer'!H1225</f>
        <v>0</v>
      </c>
      <c r="I1225">
        <f>'Previous Trades Import_OMS Quer'!I1225</f>
        <v>0</v>
      </c>
      <c r="J1225">
        <f>'Previous Trades Import_OMS Quer'!J1225</f>
        <v>0</v>
      </c>
      <c r="K1225">
        <f>'Previous Trades Import_OMS Quer'!K1225</f>
        <v>0</v>
      </c>
      <c r="L1225">
        <f>'Previous Trades Import_OMS Quer'!L1225</f>
        <v>0</v>
      </c>
      <c r="M1225">
        <f>'Previous Trades Import_OMS Quer'!M1225</f>
        <v>0</v>
      </c>
      <c r="N1225">
        <f>'Previous Trades Import_OMS Quer'!N1225</f>
        <v>0</v>
      </c>
      <c r="O1225" t="str">
        <f>CLEAN('Previous Trades Import_OMS Quer'!O1225)</f>
        <v/>
      </c>
      <c r="Q1225" s="25">
        <f t="shared" si="38"/>
        <v>0</v>
      </c>
      <c r="R1225" s="25" t="e">
        <f>VLOOKUP(O1225,'Currency Balance'!$O$3:$Q$32,3,0)</f>
        <v>#N/A</v>
      </c>
      <c r="S1225" t="e">
        <f t="shared" si="39"/>
        <v>#N/A</v>
      </c>
    </row>
    <row r="1226" spans="1:19">
      <c r="A1226">
        <f>'Previous Trades Import_OMS Quer'!A1226</f>
        <v>0</v>
      </c>
      <c r="B1226">
        <f>'Previous Trades Import_OMS Quer'!B1226</f>
        <v>0</v>
      </c>
      <c r="C1226" s="22">
        <f>'Previous Trades Import_OMS Quer'!C1226</f>
        <v>0</v>
      </c>
      <c r="D1226">
        <f>'Previous Trades Import_OMS Quer'!D1226</f>
        <v>0</v>
      </c>
      <c r="E1226" s="22">
        <f>'Previous Trades Import_OMS Quer'!E1226</f>
        <v>0</v>
      </c>
      <c r="F1226">
        <f>'Previous Trades Import_OMS Quer'!F1226</f>
        <v>0</v>
      </c>
      <c r="G1226">
        <f>'Previous Trades Import_OMS Quer'!G1226</f>
        <v>0</v>
      </c>
      <c r="H1226">
        <f>'Previous Trades Import_OMS Quer'!H1226</f>
        <v>0</v>
      </c>
      <c r="I1226">
        <f>'Previous Trades Import_OMS Quer'!I1226</f>
        <v>0</v>
      </c>
      <c r="J1226">
        <f>'Previous Trades Import_OMS Quer'!J1226</f>
        <v>0</v>
      </c>
      <c r="K1226">
        <f>'Previous Trades Import_OMS Quer'!K1226</f>
        <v>0</v>
      </c>
      <c r="L1226">
        <f>'Previous Trades Import_OMS Quer'!L1226</f>
        <v>0</v>
      </c>
      <c r="M1226">
        <f>'Previous Trades Import_OMS Quer'!M1226</f>
        <v>0</v>
      </c>
      <c r="N1226">
        <f>'Previous Trades Import_OMS Quer'!N1226</f>
        <v>0</v>
      </c>
      <c r="O1226" t="str">
        <f>CLEAN('Previous Trades Import_OMS Quer'!O1226)</f>
        <v/>
      </c>
      <c r="Q1226" s="25">
        <f t="shared" si="38"/>
        <v>0</v>
      </c>
      <c r="R1226" s="25" t="e">
        <f>VLOOKUP(O1226,'Currency Balance'!$O$3:$Q$32,3,0)</f>
        <v>#N/A</v>
      </c>
      <c r="S1226" t="e">
        <f t="shared" si="39"/>
        <v>#N/A</v>
      </c>
    </row>
    <row r="1227" spans="1:19">
      <c r="A1227">
        <f>'Previous Trades Import_OMS Quer'!A1227</f>
        <v>0</v>
      </c>
      <c r="B1227">
        <f>'Previous Trades Import_OMS Quer'!B1227</f>
        <v>0</v>
      </c>
      <c r="C1227" s="22">
        <f>'Previous Trades Import_OMS Quer'!C1227</f>
        <v>0</v>
      </c>
      <c r="D1227">
        <f>'Previous Trades Import_OMS Quer'!D1227</f>
        <v>0</v>
      </c>
      <c r="E1227" s="22">
        <f>'Previous Trades Import_OMS Quer'!E1227</f>
        <v>0</v>
      </c>
      <c r="F1227">
        <f>'Previous Trades Import_OMS Quer'!F1227</f>
        <v>0</v>
      </c>
      <c r="G1227">
        <f>'Previous Trades Import_OMS Quer'!G1227</f>
        <v>0</v>
      </c>
      <c r="H1227">
        <f>'Previous Trades Import_OMS Quer'!H1227</f>
        <v>0</v>
      </c>
      <c r="I1227">
        <f>'Previous Trades Import_OMS Quer'!I1227</f>
        <v>0</v>
      </c>
      <c r="J1227">
        <f>'Previous Trades Import_OMS Quer'!J1227</f>
        <v>0</v>
      </c>
      <c r="K1227">
        <f>'Previous Trades Import_OMS Quer'!K1227</f>
        <v>0</v>
      </c>
      <c r="L1227">
        <f>'Previous Trades Import_OMS Quer'!L1227</f>
        <v>0</v>
      </c>
      <c r="M1227">
        <f>'Previous Trades Import_OMS Quer'!M1227</f>
        <v>0</v>
      </c>
      <c r="N1227">
        <f>'Previous Trades Import_OMS Quer'!N1227</f>
        <v>0</v>
      </c>
      <c r="O1227" t="str">
        <f>CLEAN('Previous Trades Import_OMS Quer'!O1227)</f>
        <v/>
      </c>
      <c r="Q1227" s="25">
        <f t="shared" si="38"/>
        <v>0</v>
      </c>
      <c r="R1227" s="25" t="e">
        <f>VLOOKUP(O1227,'Currency Balance'!$O$3:$Q$32,3,0)</f>
        <v>#N/A</v>
      </c>
      <c r="S1227" t="e">
        <f t="shared" si="39"/>
        <v>#N/A</v>
      </c>
    </row>
    <row r="1228" spans="1:19">
      <c r="A1228">
        <f>'Previous Trades Import_OMS Quer'!A1228</f>
        <v>0</v>
      </c>
      <c r="B1228">
        <f>'Previous Trades Import_OMS Quer'!B1228</f>
        <v>0</v>
      </c>
      <c r="C1228" s="22">
        <f>'Previous Trades Import_OMS Quer'!C1228</f>
        <v>0</v>
      </c>
      <c r="D1228">
        <f>'Previous Trades Import_OMS Quer'!D1228</f>
        <v>0</v>
      </c>
      <c r="E1228" s="22">
        <f>'Previous Trades Import_OMS Quer'!E1228</f>
        <v>0</v>
      </c>
      <c r="F1228">
        <f>'Previous Trades Import_OMS Quer'!F1228</f>
        <v>0</v>
      </c>
      <c r="G1228">
        <f>'Previous Trades Import_OMS Quer'!G1228</f>
        <v>0</v>
      </c>
      <c r="H1228">
        <f>'Previous Trades Import_OMS Quer'!H1228</f>
        <v>0</v>
      </c>
      <c r="I1228">
        <f>'Previous Trades Import_OMS Quer'!I1228</f>
        <v>0</v>
      </c>
      <c r="J1228">
        <f>'Previous Trades Import_OMS Quer'!J1228</f>
        <v>0</v>
      </c>
      <c r="K1228">
        <f>'Previous Trades Import_OMS Quer'!K1228</f>
        <v>0</v>
      </c>
      <c r="L1228">
        <f>'Previous Trades Import_OMS Quer'!L1228</f>
        <v>0</v>
      </c>
      <c r="M1228">
        <f>'Previous Trades Import_OMS Quer'!M1228</f>
        <v>0</v>
      </c>
      <c r="N1228">
        <f>'Previous Trades Import_OMS Quer'!N1228</f>
        <v>0</v>
      </c>
      <c r="O1228" t="str">
        <f>CLEAN('Previous Trades Import_OMS Quer'!O1228)</f>
        <v/>
      </c>
      <c r="Q1228" s="25">
        <f t="shared" si="38"/>
        <v>0</v>
      </c>
      <c r="R1228" s="25" t="e">
        <f>VLOOKUP(O1228,'Currency Balance'!$O$3:$Q$32,3,0)</f>
        <v>#N/A</v>
      </c>
      <c r="S1228" t="e">
        <f t="shared" si="39"/>
        <v>#N/A</v>
      </c>
    </row>
    <row r="1229" spans="1:19">
      <c r="A1229">
        <f>'Previous Trades Import_OMS Quer'!A1229</f>
        <v>0</v>
      </c>
      <c r="B1229">
        <f>'Previous Trades Import_OMS Quer'!B1229</f>
        <v>0</v>
      </c>
      <c r="C1229" s="22">
        <f>'Previous Trades Import_OMS Quer'!C1229</f>
        <v>0</v>
      </c>
      <c r="D1229">
        <f>'Previous Trades Import_OMS Quer'!D1229</f>
        <v>0</v>
      </c>
      <c r="E1229" s="22">
        <f>'Previous Trades Import_OMS Quer'!E1229</f>
        <v>0</v>
      </c>
      <c r="F1229">
        <f>'Previous Trades Import_OMS Quer'!F1229</f>
        <v>0</v>
      </c>
      <c r="G1229">
        <f>'Previous Trades Import_OMS Quer'!G1229</f>
        <v>0</v>
      </c>
      <c r="H1229">
        <f>'Previous Trades Import_OMS Quer'!H1229</f>
        <v>0</v>
      </c>
      <c r="I1229">
        <f>'Previous Trades Import_OMS Quer'!I1229</f>
        <v>0</v>
      </c>
      <c r="J1229">
        <f>'Previous Trades Import_OMS Quer'!J1229</f>
        <v>0</v>
      </c>
      <c r="K1229">
        <f>'Previous Trades Import_OMS Quer'!K1229</f>
        <v>0</v>
      </c>
      <c r="L1229">
        <f>'Previous Trades Import_OMS Quer'!L1229</f>
        <v>0</v>
      </c>
      <c r="M1229">
        <f>'Previous Trades Import_OMS Quer'!M1229</f>
        <v>0</v>
      </c>
      <c r="N1229">
        <f>'Previous Trades Import_OMS Quer'!N1229</f>
        <v>0</v>
      </c>
      <c r="O1229" t="str">
        <f>CLEAN('Previous Trades Import_OMS Quer'!O1229)</f>
        <v/>
      </c>
      <c r="Q1229" s="25">
        <f t="shared" si="38"/>
        <v>0</v>
      </c>
      <c r="R1229" s="25" t="e">
        <f>VLOOKUP(O1229,'Currency Balance'!$O$3:$Q$32,3,0)</f>
        <v>#N/A</v>
      </c>
      <c r="S1229" t="e">
        <f t="shared" si="39"/>
        <v>#N/A</v>
      </c>
    </row>
    <row r="1230" spans="1:19">
      <c r="A1230">
        <f>'Previous Trades Import_OMS Quer'!A1230</f>
        <v>0</v>
      </c>
      <c r="B1230">
        <f>'Previous Trades Import_OMS Quer'!B1230</f>
        <v>0</v>
      </c>
      <c r="C1230" s="22">
        <f>'Previous Trades Import_OMS Quer'!C1230</f>
        <v>0</v>
      </c>
      <c r="D1230">
        <f>'Previous Trades Import_OMS Quer'!D1230</f>
        <v>0</v>
      </c>
      <c r="E1230" s="22">
        <f>'Previous Trades Import_OMS Quer'!E1230</f>
        <v>0</v>
      </c>
      <c r="F1230">
        <f>'Previous Trades Import_OMS Quer'!F1230</f>
        <v>0</v>
      </c>
      <c r="G1230">
        <f>'Previous Trades Import_OMS Quer'!G1230</f>
        <v>0</v>
      </c>
      <c r="H1230">
        <f>'Previous Trades Import_OMS Quer'!H1230</f>
        <v>0</v>
      </c>
      <c r="I1230">
        <f>'Previous Trades Import_OMS Quer'!I1230</f>
        <v>0</v>
      </c>
      <c r="J1230">
        <f>'Previous Trades Import_OMS Quer'!J1230</f>
        <v>0</v>
      </c>
      <c r="K1230">
        <f>'Previous Trades Import_OMS Quer'!K1230</f>
        <v>0</v>
      </c>
      <c r="L1230">
        <f>'Previous Trades Import_OMS Quer'!L1230</f>
        <v>0</v>
      </c>
      <c r="M1230">
        <f>'Previous Trades Import_OMS Quer'!M1230</f>
        <v>0</v>
      </c>
      <c r="N1230">
        <f>'Previous Trades Import_OMS Quer'!N1230</f>
        <v>0</v>
      </c>
      <c r="O1230" t="str">
        <f>CLEAN('Previous Trades Import_OMS Quer'!O1230)</f>
        <v/>
      </c>
      <c r="Q1230" s="25">
        <f t="shared" si="38"/>
        <v>0</v>
      </c>
      <c r="R1230" s="25" t="e">
        <f>VLOOKUP(O1230,'Currency Balance'!$O$3:$Q$32,3,0)</f>
        <v>#N/A</v>
      </c>
      <c r="S1230" t="e">
        <f t="shared" si="39"/>
        <v>#N/A</v>
      </c>
    </row>
    <row r="1231" spans="1:19">
      <c r="A1231">
        <f>'Previous Trades Import_OMS Quer'!A1231</f>
        <v>0</v>
      </c>
      <c r="B1231">
        <f>'Previous Trades Import_OMS Quer'!B1231</f>
        <v>0</v>
      </c>
      <c r="C1231" s="22">
        <f>'Previous Trades Import_OMS Quer'!C1231</f>
        <v>0</v>
      </c>
      <c r="D1231">
        <f>'Previous Trades Import_OMS Quer'!D1231</f>
        <v>0</v>
      </c>
      <c r="E1231" s="22">
        <f>'Previous Trades Import_OMS Quer'!E1231</f>
        <v>0</v>
      </c>
      <c r="F1231">
        <f>'Previous Trades Import_OMS Quer'!F1231</f>
        <v>0</v>
      </c>
      <c r="G1231">
        <f>'Previous Trades Import_OMS Quer'!G1231</f>
        <v>0</v>
      </c>
      <c r="H1231">
        <f>'Previous Trades Import_OMS Quer'!H1231</f>
        <v>0</v>
      </c>
      <c r="I1231">
        <f>'Previous Trades Import_OMS Quer'!I1231</f>
        <v>0</v>
      </c>
      <c r="J1231">
        <f>'Previous Trades Import_OMS Quer'!J1231</f>
        <v>0</v>
      </c>
      <c r="K1231">
        <f>'Previous Trades Import_OMS Quer'!K1231</f>
        <v>0</v>
      </c>
      <c r="L1231">
        <f>'Previous Trades Import_OMS Quer'!L1231</f>
        <v>0</v>
      </c>
      <c r="M1231">
        <f>'Previous Trades Import_OMS Quer'!M1231</f>
        <v>0</v>
      </c>
      <c r="N1231">
        <f>'Previous Trades Import_OMS Quer'!N1231</f>
        <v>0</v>
      </c>
      <c r="O1231" t="str">
        <f>CLEAN('Previous Trades Import_OMS Quer'!O1231)</f>
        <v/>
      </c>
      <c r="Q1231" s="25">
        <f t="shared" si="38"/>
        <v>0</v>
      </c>
      <c r="R1231" s="25" t="e">
        <f>VLOOKUP(O1231,'Currency Balance'!$O$3:$Q$32,3,0)</f>
        <v>#N/A</v>
      </c>
      <c r="S1231" t="e">
        <f t="shared" si="39"/>
        <v>#N/A</v>
      </c>
    </row>
    <row r="1232" spans="1:19">
      <c r="A1232">
        <f>'Previous Trades Import_OMS Quer'!A1232</f>
        <v>0</v>
      </c>
      <c r="B1232">
        <f>'Previous Trades Import_OMS Quer'!B1232</f>
        <v>0</v>
      </c>
      <c r="C1232" s="22">
        <f>'Previous Trades Import_OMS Quer'!C1232</f>
        <v>0</v>
      </c>
      <c r="D1232">
        <f>'Previous Trades Import_OMS Quer'!D1232</f>
        <v>0</v>
      </c>
      <c r="E1232" s="22">
        <f>'Previous Trades Import_OMS Quer'!E1232</f>
        <v>0</v>
      </c>
      <c r="F1232">
        <f>'Previous Trades Import_OMS Quer'!F1232</f>
        <v>0</v>
      </c>
      <c r="G1232">
        <f>'Previous Trades Import_OMS Quer'!G1232</f>
        <v>0</v>
      </c>
      <c r="H1232">
        <f>'Previous Trades Import_OMS Quer'!H1232</f>
        <v>0</v>
      </c>
      <c r="I1232">
        <f>'Previous Trades Import_OMS Quer'!I1232</f>
        <v>0</v>
      </c>
      <c r="J1232">
        <f>'Previous Trades Import_OMS Quer'!J1232</f>
        <v>0</v>
      </c>
      <c r="K1232">
        <f>'Previous Trades Import_OMS Quer'!K1232</f>
        <v>0</v>
      </c>
      <c r="L1232">
        <f>'Previous Trades Import_OMS Quer'!L1232</f>
        <v>0</v>
      </c>
      <c r="M1232">
        <f>'Previous Trades Import_OMS Quer'!M1232</f>
        <v>0</v>
      </c>
      <c r="N1232">
        <f>'Previous Trades Import_OMS Quer'!N1232</f>
        <v>0</v>
      </c>
      <c r="O1232" t="str">
        <f>CLEAN('Previous Trades Import_OMS Quer'!O1232)</f>
        <v/>
      </c>
      <c r="Q1232" s="25">
        <f t="shared" si="38"/>
        <v>0</v>
      </c>
      <c r="R1232" s="25" t="e">
        <f>VLOOKUP(O1232,'Currency Balance'!$O$3:$Q$32,3,0)</f>
        <v>#N/A</v>
      </c>
      <c r="S1232" t="e">
        <f t="shared" si="39"/>
        <v>#N/A</v>
      </c>
    </row>
    <row r="1233" spans="1:19">
      <c r="A1233">
        <f>'Previous Trades Import_OMS Quer'!A1233</f>
        <v>0</v>
      </c>
      <c r="B1233">
        <f>'Previous Trades Import_OMS Quer'!B1233</f>
        <v>0</v>
      </c>
      <c r="C1233" s="22">
        <f>'Previous Trades Import_OMS Quer'!C1233</f>
        <v>0</v>
      </c>
      <c r="D1233">
        <f>'Previous Trades Import_OMS Quer'!D1233</f>
        <v>0</v>
      </c>
      <c r="E1233" s="22">
        <f>'Previous Trades Import_OMS Quer'!E1233</f>
        <v>0</v>
      </c>
      <c r="F1233">
        <f>'Previous Trades Import_OMS Quer'!F1233</f>
        <v>0</v>
      </c>
      <c r="G1233">
        <f>'Previous Trades Import_OMS Quer'!G1233</f>
        <v>0</v>
      </c>
      <c r="H1233">
        <f>'Previous Trades Import_OMS Quer'!H1233</f>
        <v>0</v>
      </c>
      <c r="I1233">
        <f>'Previous Trades Import_OMS Quer'!I1233</f>
        <v>0</v>
      </c>
      <c r="J1233">
        <f>'Previous Trades Import_OMS Quer'!J1233</f>
        <v>0</v>
      </c>
      <c r="K1233">
        <f>'Previous Trades Import_OMS Quer'!K1233</f>
        <v>0</v>
      </c>
      <c r="L1233">
        <f>'Previous Trades Import_OMS Quer'!L1233</f>
        <v>0</v>
      </c>
      <c r="M1233">
        <f>'Previous Trades Import_OMS Quer'!M1233</f>
        <v>0</v>
      </c>
      <c r="N1233">
        <f>'Previous Trades Import_OMS Quer'!N1233</f>
        <v>0</v>
      </c>
      <c r="O1233" t="str">
        <f>CLEAN('Previous Trades Import_OMS Quer'!O1233)</f>
        <v/>
      </c>
      <c r="Q1233" s="25">
        <f t="shared" si="38"/>
        <v>0</v>
      </c>
      <c r="R1233" s="25" t="e">
        <f>VLOOKUP(O1233,'Currency Balance'!$O$3:$Q$32,3,0)</f>
        <v>#N/A</v>
      </c>
      <c r="S1233" t="e">
        <f t="shared" si="39"/>
        <v>#N/A</v>
      </c>
    </row>
    <row r="1234" spans="1:19">
      <c r="A1234">
        <f>'Previous Trades Import_OMS Quer'!A1234</f>
        <v>0</v>
      </c>
      <c r="B1234">
        <f>'Previous Trades Import_OMS Quer'!B1234</f>
        <v>0</v>
      </c>
      <c r="C1234" s="22">
        <f>'Previous Trades Import_OMS Quer'!C1234</f>
        <v>0</v>
      </c>
      <c r="D1234">
        <f>'Previous Trades Import_OMS Quer'!D1234</f>
        <v>0</v>
      </c>
      <c r="E1234" s="22">
        <f>'Previous Trades Import_OMS Quer'!E1234</f>
        <v>0</v>
      </c>
      <c r="F1234">
        <f>'Previous Trades Import_OMS Quer'!F1234</f>
        <v>0</v>
      </c>
      <c r="G1234">
        <f>'Previous Trades Import_OMS Quer'!G1234</f>
        <v>0</v>
      </c>
      <c r="H1234">
        <f>'Previous Trades Import_OMS Quer'!H1234</f>
        <v>0</v>
      </c>
      <c r="I1234">
        <f>'Previous Trades Import_OMS Quer'!I1234</f>
        <v>0</v>
      </c>
      <c r="J1234">
        <f>'Previous Trades Import_OMS Quer'!J1234</f>
        <v>0</v>
      </c>
      <c r="K1234">
        <f>'Previous Trades Import_OMS Quer'!K1234</f>
        <v>0</v>
      </c>
      <c r="L1234">
        <f>'Previous Trades Import_OMS Quer'!L1234</f>
        <v>0</v>
      </c>
      <c r="M1234">
        <f>'Previous Trades Import_OMS Quer'!M1234</f>
        <v>0</v>
      </c>
      <c r="N1234">
        <f>'Previous Trades Import_OMS Quer'!N1234</f>
        <v>0</v>
      </c>
      <c r="O1234" t="str">
        <f>CLEAN('Previous Trades Import_OMS Quer'!O1234)</f>
        <v/>
      </c>
      <c r="Q1234" s="25">
        <f t="shared" si="38"/>
        <v>0</v>
      </c>
      <c r="R1234" s="25" t="e">
        <f>VLOOKUP(O1234,'Currency Balance'!$O$3:$Q$32,3,0)</f>
        <v>#N/A</v>
      </c>
      <c r="S1234" t="e">
        <f t="shared" si="39"/>
        <v>#N/A</v>
      </c>
    </row>
    <row r="1235" spans="1:19">
      <c r="A1235">
        <f>'Previous Trades Import_OMS Quer'!A1235</f>
        <v>0</v>
      </c>
      <c r="B1235">
        <f>'Previous Trades Import_OMS Quer'!B1235</f>
        <v>0</v>
      </c>
      <c r="C1235" s="22">
        <f>'Previous Trades Import_OMS Quer'!C1235</f>
        <v>0</v>
      </c>
      <c r="D1235">
        <f>'Previous Trades Import_OMS Quer'!D1235</f>
        <v>0</v>
      </c>
      <c r="E1235" s="22">
        <f>'Previous Trades Import_OMS Quer'!E1235</f>
        <v>0</v>
      </c>
      <c r="F1235">
        <f>'Previous Trades Import_OMS Quer'!F1235</f>
        <v>0</v>
      </c>
      <c r="G1235">
        <f>'Previous Trades Import_OMS Quer'!G1235</f>
        <v>0</v>
      </c>
      <c r="H1235">
        <f>'Previous Trades Import_OMS Quer'!H1235</f>
        <v>0</v>
      </c>
      <c r="I1235">
        <f>'Previous Trades Import_OMS Quer'!I1235</f>
        <v>0</v>
      </c>
      <c r="J1235">
        <f>'Previous Trades Import_OMS Quer'!J1235</f>
        <v>0</v>
      </c>
      <c r="K1235">
        <f>'Previous Trades Import_OMS Quer'!K1235</f>
        <v>0</v>
      </c>
      <c r="L1235">
        <f>'Previous Trades Import_OMS Quer'!L1235</f>
        <v>0</v>
      </c>
      <c r="M1235">
        <f>'Previous Trades Import_OMS Quer'!M1235</f>
        <v>0</v>
      </c>
      <c r="N1235">
        <f>'Previous Trades Import_OMS Quer'!N1235</f>
        <v>0</v>
      </c>
      <c r="O1235" t="str">
        <f>CLEAN('Previous Trades Import_OMS Quer'!O1235)</f>
        <v/>
      </c>
      <c r="Q1235" s="25">
        <f t="shared" si="38"/>
        <v>0</v>
      </c>
      <c r="R1235" s="25" t="e">
        <f>VLOOKUP(O1235,'Currency Balance'!$O$3:$Q$32,3,0)</f>
        <v>#N/A</v>
      </c>
      <c r="S1235" t="e">
        <f t="shared" si="39"/>
        <v>#N/A</v>
      </c>
    </row>
    <row r="1236" spans="1:19">
      <c r="A1236">
        <f>'Previous Trades Import_OMS Quer'!A1236</f>
        <v>0</v>
      </c>
      <c r="B1236">
        <f>'Previous Trades Import_OMS Quer'!B1236</f>
        <v>0</v>
      </c>
      <c r="C1236" s="22">
        <f>'Previous Trades Import_OMS Quer'!C1236</f>
        <v>0</v>
      </c>
      <c r="D1236">
        <f>'Previous Trades Import_OMS Quer'!D1236</f>
        <v>0</v>
      </c>
      <c r="E1236" s="22">
        <f>'Previous Trades Import_OMS Quer'!E1236</f>
        <v>0</v>
      </c>
      <c r="F1236">
        <f>'Previous Trades Import_OMS Quer'!F1236</f>
        <v>0</v>
      </c>
      <c r="G1236">
        <f>'Previous Trades Import_OMS Quer'!G1236</f>
        <v>0</v>
      </c>
      <c r="H1236">
        <f>'Previous Trades Import_OMS Quer'!H1236</f>
        <v>0</v>
      </c>
      <c r="I1236">
        <f>'Previous Trades Import_OMS Quer'!I1236</f>
        <v>0</v>
      </c>
      <c r="J1236">
        <f>'Previous Trades Import_OMS Quer'!J1236</f>
        <v>0</v>
      </c>
      <c r="K1236">
        <f>'Previous Trades Import_OMS Quer'!K1236</f>
        <v>0</v>
      </c>
      <c r="L1236">
        <f>'Previous Trades Import_OMS Quer'!L1236</f>
        <v>0</v>
      </c>
      <c r="M1236">
        <f>'Previous Trades Import_OMS Quer'!M1236</f>
        <v>0</v>
      </c>
      <c r="N1236">
        <f>'Previous Trades Import_OMS Quer'!N1236</f>
        <v>0</v>
      </c>
      <c r="O1236" t="str">
        <f>CLEAN('Previous Trades Import_OMS Quer'!O1236)</f>
        <v/>
      </c>
      <c r="Q1236" s="25">
        <f t="shared" si="38"/>
        <v>0</v>
      </c>
      <c r="R1236" s="25" t="e">
        <f>VLOOKUP(O1236,'Currency Balance'!$O$3:$Q$32,3,0)</f>
        <v>#N/A</v>
      </c>
      <c r="S1236" t="e">
        <f t="shared" si="39"/>
        <v>#N/A</v>
      </c>
    </row>
    <row r="1237" spans="1:19">
      <c r="A1237">
        <f>'Previous Trades Import_OMS Quer'!A1237</f>
        <v>0</v>
      </c>
      <c r="B1237">
        <f>'Previous Trades Import_OMS Quer'!B1237</f>
        <v>0</v>
      </c>
      <c r="C1237" s="22">
        <f>'Previous Trades Import_OMS Quer'!C1237</f>
        <v>0</v>
      </c>
      <c r="D1237">
        <f>'Previous Trades Import_OMS Quer'!D1237</f>
        <v>0</v>
      </c>
      <c r="E1237" s="22">
        <f>'Previous Trades Import_OMS Quer'!E1237</f>
        <v>0</v>
      </c>
      <c r="F1237">
        <f>'Previous Trades Import_OMS Quer'!F1237</f>
        <v>0</v>
      </c>
      <c r="G1237">
        <f>'Previous Trades Import_OMS Quer'!G1237</f>
        <v>0</v>
      </c>
      <c r="H1237">
        <f>'Previous Trades Import_OMS Quer'!H1237</f>
        <v>0</v>
      </c>
      <c r="I1237">
        <f>'Previous Trades Import_OMS Quer'!I1237</f>
        <v>0</v>
      </c>
      <c r="J1237">
        <f>'Previous Trades Import_OMS Quer'!J1237</f>
        <v>0</v>
      </c>
      <c r="K1237">
        <f>'Previous Trades Import_OMS Quer'!K1237</f>
        <v>0</v>
      </c>
      <c r="L1237">
        <f>'Previous Trades Import_OMS Quer'!L1237</f>
        <v>0</v>
      </c>
      <c r="M1237">
        <f>'Previous Trades Import_OMS Quer'!M1237</f>
        <v>0</v>
      </c>
      <c r="N1237">
        <f>'Previous Trades Import_OMS Quer'!N1237</f>
        <v>0</v>
      </c>
      <c r="O1237" t="str">
        <f>CLEAN('Previous Trades Import_OMS Quer'!O1237)</f>
        <v/>
      </c>
      <c r="Q1237" s="25">
        <f t="shared" si="38"/>
        <v>0</v>
      </c>
      <c r="R1237" s="25" t="e">
        <f>VLOOKUP(O1237,'Currency Balance'!$O$3:$Q$32,3,0)</f>
        <v>#N/A</v>
      </c>
      <c r="S1237" t="e">
        <f t="shared" si="39"/>
        <v>#N/A</v>
      </c>
    </row>
    <row r="1238" spans="1:19">
      <c r="A1238">
        <f>'Previous Trades Import_OMS Quer'!A1238</f>
        <v>0</v>
      </c>
      <c r="B1238">
        <f>'Previous Trades Import_OMS Quer'!B1238</f>
        <v>0</v>
      </c>
      <c r="C1238" s="22">
        <f>'Previous Trades Import_OMS Quer'!C1238</f>
        <v>0</v>
      </c>
      <c r="D1238">
        <f>'Previous Trades Import_OMS Quer'!D1238</f>
        <v>0</v>
      </c>
      <c r="E1238" s="22">
        <f>'Previous Trades Import_OMS Quer'!E1238</f>
        <v>0</v>
      </c>
      <c r="F1238">
        <f>'Previous Trades Import_OMS Quer'!F1238</f>
        <v>0</v>
      </c>
      <c r="G1238">
        <f>'Previous Trades Import_OMS Quer'!G1238</f>
        <v>0</v>
      </c>
      <c r="H1238">
        <f>'Previous Trades Import_OMS Quer'!H1238</f>
        <v>0</v>
      </c>
      <c r="I1238">
        <f>'Previous Trades Import_OMS Quer'!I1238</f>
        <v>0</v>
      </c>
      <c r="J1238">
        <f>'Previous Trades Import_OMS Quer'!J1238</f>
        <v>0</v>
      </c>
      <c r="K1238">
        <f>'Previous Trades Import_OMS Quer'!K1238</f>
        <v>0</v>
      </c>
      <c r="L1238">
        <f>'Previous Trades Import_OMS Quer'!L1238</f>
        <v>0</v>
      </c>
      <c r="M1238">
        <f>'Previous Trades Import_OMS Quer'!M1238</f>
        <v>0</v>
      </c>
      <c r="N1238">
        <f>'Previous Trades Import_OMS Quer'!N1238</f>
        <v>0</v>
      </c>
      <c r="O1238" t="str">
        <f>CLEAN('Previous Trades Import_OMS Quer'!O1238)</f>
        <v/>
      </c>
      <c r="Q1238" s="25">
        <f t="shared" si="38"/>
        <v>0</v>
      </c>
      <c r="R1238" s="25" t="e">
        <f>VLOOKUP(O1238,'Currency Balance'!$O$3:$Q$32,3,0)</f>
        <v>#N/A</v>
      </c>
      <c r="S1238" t="e">
        <f t="shared" si="39"/>
        <v>#N/A</v>
      </c>
    </row>
    <row r="1239" spans="1:19">
      <c r="A1239">
        <f>'Previous Trades Import_OMS Quer'!A1239</f>
        <v>0</v>
      </c>
      <c r="B1239">
        <f>'Previous Trades Import_OMS Quer'!B1239</f>
        <v>0</v>
      </c>
      <c r="C1239" s="22">
        <f>'Previous Trades Import_OMS Quer'!C1239</f>
        <v>0</v>
      </c>
      <c r="D1239">
        <f>'Previous Trades Import_OMS Quer'!D1239</f>
        <v>0</v>
      </c>
      <c r="E1239" s="22">
        <f>'Previous Trades Import_OMS Quer'!E1239</f>
        <v>0</v>
      </c>
      <c r="F1239">
        <f>'Previous Trades Import_OMS Quer'!F1239</f>
        <v>0</v>
      </c>
      <c r="G1239">
        <f>'Previous Trades Import_OMS Quer'!G1239</f>
        <v>0</v>
      </c>
      <c r="H1239">
        <f>'Previous Trades Import_OMS Quer'!H1239</f>
        <v>0</v>
      </c>
      <c r="I1239">
        <f>'Previous Trades Import_OMS Quer'!I1239</f>
        <v>0</v>
      </c>
      <c r="J1239">
        <f>'Previous Trades Import_OMS Quer'!J1239</f>
        <v>0</v>
      </c>
      <c r="K1239">
        <f>'Previous Trades Import_OMS Quer'!K1239</f>
        <v>0</v>
      </c>
      <c r="L1239">
        <f>'Previous Trades Import_OMS Quer'!L1239</f>
        <v>0</v>
      </c>
      <c r="M1239">
        <f>'Previous Trades Import_OMS Quer'!M1239</f>
        <v>0</v>
      </c>
      <c r="N1239">
        <f>'Previous Trades Import_OMS Quer'!N1239</f>
        <v>0</v>
      </c>
      <c r="O1239" t="str">
        <f>CLEAN('Previous Trades Import_OMS Quer'!O1239)</f>
        <v/>
      </c>
      <c r="Q1239" s="25">
        <f t="shared" si="38"/>
        <v>0</v>
      </c>
      <c r="R1239" s="25" t="e">
        <f>VLOOKUP(O1239,'Currency Balance'!$O$3:$Q$32,3,0)</f>
        <v>#N/A</v>
      </c>
      <c r="S1239" t="e">
        <f t="shared" si="39"/>
        <v>#N/A</v>
      </c>
    </row>
    <row r="1240" spans="1:19">
      <c r="A1240">
        <f>'Previous Trades Import_OMS Quer'!A1240</f>
        <v>0</v>
      </c>
      <c r="B1240">
        <f>'Previous Trades Import_OMS Quer'!B1240</f>
        <v>0</v>
      </c>
      <c r="C1240" s="22">
        <f>'Previous Trades Import_OMS Quer'!C1240</f>
        <v>0</v>
      </c>
      <c r="D1240">
        <f>'Previous Trades Import_OMS Quer'!D1240</f>
        <v>0</v>
      </c>
      <c r="E1240" s="22">
        <f>'Previous Trades Import_OMS Quer'!E1240</f>
        <v>0</v>
      </c>
      <c r="F1240">
        <f>'Previous Trades Import_OMS Quer'!F1240</f>
        <v>0</v>
      </c>
      <c r="G1240">
        <f>'Previous Trades Import_OMS Quer'!G1240</f>
        <v>0</v>
      </c>
      <c r="H1240">
        <f>'Previous Trades Import_OMS Quer'!H1240</f>
        <v>0</v>
      </c>
      <c r="I1240">
        <f>'Previous Trades Import_OMS Quer'!I1240</f>
        <v>0</v>
      </c>
      <c r="J1240">
        <f>'Previous Trades Import_OMS Quer'!J1240</f>
        <v>0</v>
      </c>
      <c r="K1240">
        <f>'Previous Trades Import_OMS Quer'!K1240</f>
        <v>0</v>
      </c>
      <c r="L1240">
        <f>'Previous Trades Import_OMS Quer'!L1240</f>
        <v>0</v>
      </c>
      <c r="M1240">
        <f>'Previous Trades Import_OMS Quer'!M1240</f>
        <v>0</v>
      </c>
      <c r="N1240">
        <f>'Previous Trades Import_OMS Quer'!N1240</f>
        <v>0</v>
      </c>
      <c r="O1240" t="str">
        <f>CLEAN('Previous Trades Import_OMS Quer'!O1240)</f>
        <v/>
      </c>
      <c r="Q1240" s="25">
        <f t="shared" si="38"/>
        <v>0</v>
      </c>
      <c r="R1240" s="25" t="e">
        <f>VLOOKUP(O1240,'Currency Balance'!$O$3:$Q$32,3,0)</f>
        <v>#N/A</v>
      </c>
      <c r="S1240" t="e">
        <f t="shared" si="39"/>
        <v>#N/A</v>
      </c>
    </row>
    <row r="1241" spans="1:19">
      <c r="A1241">
        <f>'Previous Trades Import_OMS Quer'!A1241</f>
        <v>0</v>
      </c>
      <c r="B1241">
        <f>'Previous Trades Import_OMS Quer'!B1241</f>
        <v>0</v>
      </c>
      <c r="C1241" s="22">
        <f>'Previous Trades Import_OMS Quer'!C1241</f>
        <v>0</v>
      </c>
      <c r="D1241">
        <f>'Previous Trades Import_OMS Quer'!D1241</f>
        <v>0</v>
      </c>
      <c r="E1241" s="22">
        <f>'Previous Trades Import_OMS Quer'!E1241</f>
        <v>0</v>
      </c>
      <c r="F1241">
        <f>'Previous Trades Import_OMS Quer'!F1241</f>
        <v>0</v>
      </c>
      <c r="G1241">
        <f>'Previous Trades Import_OMS Quer'!G1241</f>
        <v>0</v>
      </c>
      <c r="H1241">
        <f>'Previous Trades Import_OMS Quer'!H1241</f>
        <v>0</v>
      </c>
      <c r="I1241">
        <f>'Previous Trades Import_OMS Quer'!I1241</f>
        <v>0</v>
      </c>
      <c r="J1241">
        <f>'Previous Trades Import_OMS Quer'!J1241</f>
        <v>0</v>
      </c>
      <c r="K1241">
        <f>'Previous Trades Import_OMS Quer'!K1241</f>
        <v>0</v>
      </c>
      <c r="L1241">
        <f>'Previous Trades Import_OMS Quer'!L1241</f>
        <v>0</v>
      </c>
      <c r="M1241">
        <f>'Previous Trades Import_OMS Quer'!M1241</f>
        <v>0</v>
      </c>
      <c r="N1241">
        <f>'Previous Trades Import_OMS Quer'!N1241</f>
        <v>0</v>
      </c>
      <c r="O1241" t="str">
        <f>CLEAN('Previous Trades Import_OMS Quer'!O1241)</f>
        <v/>
      </c>
      <c r="Q1241" s="25">
        <f t="shared" si="38"/>
        <v>0</v>
      </c>
      <c r="R1241" s="25" t="e">
        <f>VLOOKUP(O1241,'Currency Balance'!$O$3:$Q$32,3,0)</f>
        <v>#N/A</v>
      </c>
      <c r="S1241" t="e">
        <f t="shared" si="39"/>
        <v>#N/A</v>
      </c>
    </row>
    <row r="1242" spans="1:19">
      <c r="A1242">
        <f>'Previous Trades Import_OMS Quer'!A1242</f>
        <v>0</v>
      </c>
      <c r="B1242">
        <f>'Previous Trades Import_OMS Quer'!B1242</f>
        <v>0</v>
      </c>
      <c r="C1242" s="22">
        <f>'Previous Trades Import_OMS Quer'!C1242</f>
        <v>0</v>
      </c>
      <c r="D1242">
        <f>'Previous Trades Import_OMS Quer'!D1242</f>
        <v>0</v>
      </c>
      <c r="E1242" s="22">
        <f>'Previous Trades Import_OMS Quer'!E1242</f>
        <v>0</v>
      </c>
      <c r="F1242">
        <f>'Previous Trades Import_OMS Quer'!F1242</f>
        <v>0</v>
      </c>
      <c r="G1242">
        <f>'Previous Trades Import_OMS Quer'!G1242</f>
        <v>0</v>
      </c>
      <c r="H1242">
        <f>'Previous Trades Import_OMS Quer'!H1242</f>
        <v>0</v>
      </c>
      <c r="I1242">
        <f>'Previous Trades Import_OMS Quer'!I1242</f>
        <v>0</v>
      </c>
      <c r="J1242">
        <f>'Previous Trades Import_OMS Quer'!J1242</f>
        <v>0</v>
      </c>
      <c r="K1242">
        <f>'Previous Trades Import_OMS Quer'!K1242</f>
        <v>0</v>
      </c>
      <c r="L1242">
        <f>'Previous Trades Import_OMS Quer'!L1242</f>
        <v>0</v>
      </c>
      <c r="M1242">
        <f>'Previous Trades Import_OMS Quer'!M1242</f>
        <v>0</v>
      </c>
      <c r="N1242">
        <f>'Previous Trades Import_OMS Quer'!N1242</f>
        <v>0</v>
      </c>
      <c r="O1242" t="str">
        <f>CLEAN('Previous Trades Import_OMS Quer'!O1242)</f>
        <v/>
      </c>
      <c r="Q1242" s="25">
        <f t="shared" si="38"/>
        <v>0</v>
      </c>
      <c r="R1242" s="25" t="e">
        <f>VLOOKUP(O1242,'Currency Balance'!$O$3:$Q$32,3,0)</f>
        <v>#N/A</v>
      </c>
      <c r="S1242" t="e">
        <f t="shared" si="39"/>
        <v>#N/A</v>
      </c>
    </row>
    <row r="1243" spans="1:19">
      <c r="A1243">
        <f>'Previous Trades Import_OMS Quer'!A1243</f>
        <v>0</v>
      </c>
      <c r="B1243">
        <f>'Previous Trades Import_OMS Quer'!B1243</f>
        <v>0</v>
      </c>
      <c r="C1243" s="22">
        <f>'Previous Trades Import_OMS Quer'!C1243</f>
        <v>0</v>
      </c>
      <c r="D1243">
        <f>'Previous Trades Import_OMS Quer'!D1243</f>
        <v>0</v>
      </c>
      <c r="E1243" s="22">
        <f>'Previous Trades Import_OMS Quer'!E1243</f>
        <v>0</v>
      </c>
      <c r="F1243">
        <f>'Previous Trades Import_OMS Quer'!F1243</f>
        <v>0</v>
      </c>
      <c r="G1243">
        <f>'Previous Trades Import_OMS Quer'!G1243</f>
        <v>0</v>
      </c>
      <c r="H1243">
        <f>'Previous Trades Import_OMS Quer'!H1243</f>
        <v>0</v>
      </c>
      <c r="I1243">
        <f>'Previous Trades Import_OMS Quer'!I1243</f>
        <v>0</v>
      </c>
      <c r="J1243">
        <f>'Previous Trades Import_OMS Quer'!J1243</f>
        <v>0</v>
      </c>
      <c r="K1243">
        <f>'Previous Trades Import_OMS Quer'!K1243</f>
        <v>0</v>
      </c>
      <c r="L1243">
        <f>'Previous Trades Import_OMS Quer'!L1243</f>
        <v>0</v>
      </c>
      <c r="M1243">
        <f>'Previous Trades Import_OMS Quer'!M1243</f>
        <v>0</v>
      </c>
      <c r="N1243">
        <f>'Previous Trades Import_OMS Quer'!N1243</f>
        <v>0</v>
      </c>
      <c r="O1243" t="str">
        <f>CLEAN('Previous Trades Import_OMS Quer'!O1243)</f>
        <v/>
      </c>
      <c r="Q1243" s="25">
        <f t="shared" si="38"/>
        <v>0</v>
      </c>
      <c r="R1243" s="25" t="e">
        <f>VLOOKUP(O1243,'Currency Balance'!$O$3:$Q$32,3,0)</f>
        <v>#N/A</v>
      </c>
      <c r="S1243" t="e">
        <f t="shared" si="39"/>
        <v>#N/A</v>
      </c>
    </row>
    <row r="1244" spans="1:19">
      <c r="A1244">
        <f>'Previous Trades Import_OMS Quer'!A1244</f>
        <v>0</v>
      </c>
      <c r="B1244">
        <f>'Previous Trades Import_OMS Quer'!B1244</f>
        <v>0</v>
      </c>
      <c r="C1244" s="22">
        <f>'Previous Trades Import_OMS Quer'!C1244</f>
        <v>0</v>
      </c>
      <c r="D1244">
        <f>'Previous Trades Import_OMS Quer'!D1244</f>
        <v>0</v>
      </c>
      <c r="E1244" s="22">
        <f>'Previous Trades Import_OMS Quer'!E1244</f>
        <v>0</v>
      </c>
      <c r="F1244">
        <f>'Previous Trades Import_OMS Quer'!F1244</f>
        <v>0</v>
      </c>
      <c r="G1244">
        <f>'Previous Trades Import_OMS Quer'!G1244</f>
        <v>0</v>
      </c>
      <c r="H1244">
        <f>'Previous Trades Import_OMS Quer'!H1244</f>
        <v>0</v>
      </c>
      <c r="I1244">
        <f>'Previous Trades Import_OMS Quer'!I1244</f>
        <v>0</v>
      </c>
      <c r="J1244">
        <f>'Previous Trades Import_OMS Quer'!J1244</f>
        <v>0</v>
      </c>
      <c r="K1244">
        <f>'Previous Trades Import_OMS Quer'!K1244</f>
        <v>0</v>
      </c>
      <c r="L1244">
        <f>'Previous Trades Import_OMS Quer'!L1244</f>
        <v>0</v>
      </c>
      <c r="M1244">
        <f>'Previous Trades Import_OMS Quer'!M1244</f>
        <v>0</v>
      </c>
      <c r="N1244">
        <f>'Previous Trades Import_OMS Quer'!N1244</f>
        <v>0</v>
      </c>
      <c r="O1244" t="str">
        <f>CLEAN('Previous Trades Import_OMS Quer'!O1244)</f>
        <v/>
      </c>
      <c r="Q1244" s="25">
        <f t="shared" si="38"/>
        <v>0</v>
      </c>
      <c r="R1244" s="25" t="e">
        <f>VLOOKUP(O1244,'Currency Balance'!$O$3:$Q$32,3,0)</f>
        <v>#N/A</v>
      </c>
      <c r="S1244" t="e">
        <f t="shared" si="39"/>
        <v>#N/A</v>
      </c>
    </row>
    <row r="1245" spans="1:19">
      <c r="A1245">
        <f>'Previous Trades Import_OMS Quer'!A1245</f>
        <v>0</v>
      </c>
      <c r="B1245">
        <f>'Previous Trades Import_OMS Quer'!B1245</f>
        <v>0</v>
      </c>
      <c r="C1245" s="22">
        <f>'Previous Trades Import_OMS Quer'!C1245</f>
        <v>0</v>
      </c>
      <c r="D1245">
        <f>'Previous Trades Import_OMS Quer'!D1245</f>
        <v>0</v>
      </c>
      <c r="E1245" s="22">
        <f>'Previous Trades Import_OMS Quer'!E1245</f>
        <v>0</v>
      </c>
      <c r="F1245">
        <f>'Previous Trades Import_OMS Quer'!F1245</f>
        <v>0</v>
      </c>
      <c r="G1245">
        <f>'Previous Trades Import_OMS Quer'!G1245</f>
        <v>0</v>
      </c>
      <c r="H1245">
        <f>'Previous Trades Import_OMS Quer'!H1245</f>
        <v>0</v>
      </c>
      <c r="I1245">
        <f>'Previous Trades Import_OMS Quer'!I1245</f>
        <v>0</v>
      </c>
      <c r="J1245">
        <f>'Previous Trades Import_OMS Quer'!J1245</f>
        <v>0</v>
      </c>
      <c r="K1245">
        <f>'Previous Trades Import_OMS Quer'!K1245</f>
        <v>0</v>
      </c>
      <c r="L1245">
        <f>'Previous Trades Import_OMS Quer'!L1245</f>
        <v>0</v>
      </c>
      <c r="M1245">
        <f>'Previous Trades Import_OMS Quer'!M1245</f>
        <v>0</v>
      </c>
      <c r="N1245">
        <f>'Previous Trades Import_OMS Quer'!N1245</f>
        <v>0</v>
      </c>
      <c r="O1245" t="str">
        <f>CLEAN('Previous Trades Import_OMS Quer'!O1245)</f>
        <v/>
      </c>
      <c r="Q1245" s="25">
        <f t="shared" si="38"/>
        <v>0</v>
      </c>
      <c r="R1245" s="25" t="e">
        <f>VLOOKUP(O1245,'Currency Balance'!$O$3:$Q$32,3,0)</f>
        <v>#N/A</v>
      </c>
      <c r="S1245" t="e">
        <f t="shared" si="39"/>
        <v>#N/A</v>
      </c>
    </row>
    <row r="1246" spans="1:19">
      <c r="A1246">
        <f>'Previous Trades Import_OMS Quer'!A1246</f>
        <v>0</v>
      </c>
      <c r="B1246">
        <f>'Previous Trades Import_OMS Quer'!B1246</f>
        <v>0</v>
      </c>
      <c r="C1246" s="22">
        <f>'Previous Trades Import_OMS Quer'!C1246</f>
        <v>0</v>
      </c>
      <c r="D1246">
        <f>'Previous Trades Import_OMS Quer'!D1246</f>
        <v>0</v>
      </c>
      <c r="E1246" s="22">
        <f>'Previous Trades Import_OMS Quer'!E1246</f>
        <v>0</v>
      </c>
      <c r="F1246">
        <f>'Previous Trades Import_OMS Quer'!F1246</f>
        <v>0</v>
      </c>
      <c r="G1246">
        <f>'Previous Trades Import_OMS Quer'!G1246</f>
        <v>0</v>
      </c>
      <c r="H1246">
        <f>'Previous Trades Import_OMS Quer'!H1246</f>
        <v>0</v>
      </c>
      <c r="I1246">
        <f>'Previous Trades Import_OMS Quer'!I1246</f>
        <v>0</v>
      </c>
      <c r="J1246">
        <f>'Previous Trades Import_OMS Quer'!J1246</f>
        <v>0</v>
      </c>
      <c r="K1246">
        <f>'Previous Trades Import_OMS Quer'!K1246</f>
        <v>0</v>
      </c>
      <c r="L1246">
        <f>'Previous Trades Import_OMS Quer'!L1246</f>
        <v>0</v>
      </c>
      <c r="M1246">
        <f>'Previous Trades Import_OMS Quer'!M1246</f>
        <v>0</v>
      </c>
      <c r="N1246">
        <f>'Previous Trades Import_OMS Quer'!N1246</f>
        <v>0</v>
      </c>
      <c r="O1246" t="str">
        <f>CLEAN('Previous Trades Import_OMS Quer'!O1246)</f>
        <v/>
      </c>
      <c r="Q1246" s="25">
        <f t="shared" si="38"/>
        <v>0</v>
      </c>
      <c r="R1246" s="25" t="e">
        <f>VLOOKUP(O1246,'Currency Balance'!$O$3:$Q$32,3,0)</f>
        <v>#N/A</v>
      </c>
      <c r="S1246" t="e">
        <f t="shared" si="39"/>
        <v>#N/A</v>
      </c>
    </row>
    <row r="1247" spans="1:19">
      <c r="A1247">
        <f>'Previous Trades Import_OMS Quer'!A1247</f>
        <v>0</v>
      </c>
      <c r="B1247">
        <f>'Previous Trades Import_OMS Quer'!B1247</f>
        <v>0</v>
      </c>
      <c r="C1247" s="22">
        <f>'Previous Trades Import_OMS Quer'!C1247</f>
        <v>0</v>
      </c>
      <c r="D1247">
        <f>'Previous Trades Import_OMS Quer'!D1247</f>
        <v>0</v>
      </c>
      <c r="E1247" s="22">
        <f>'Previous Trades Import_OMS Quer'!E1247</f>
        <v>0</v>
      </c>
      <c r="F1247">
        <f>'Previous Trades Import_OMS Quer'!F1247</f>
        <v>0</v>
      </c>
      <c r="G1247">
        <f>'Previous Trades Import_OMS Quer'!G1247</f>
        <v>0</v>
      </c>
      <c r="H1247">
        <f>'Previous Trades Import_OMS Quer'!H1247</f>
        <v>0</v>
      </c>
      <c r="I1247">
        <f>'Previous Trades Import_OMS Quer'!I1247</f>
        <v>0</v>
      </c>
      <c r="J1247">
        <f>'Previous Trades Import_OMS Quer'!J1247</f>
        <v>0</v>
      </c>
      <c r="K1247">
        <f>'Previous Trades Import_OMS Quer'!K1247</f>
        <v>0</v>
      </c>
      <c r="L1247">
        <f>'Previous Trades Import_OMS Quer'!L1247</f>
        <v>0</v>
      </c>
      <c r="M1247">
        <f>'Previous Trades Import_OMS Quer'!M1247</f>
        <v>0</v>
      </c>
      <c r="N1247">
        <f>'Previous Trades Import_OMS Quer'!N1247</f>
        <v>0</v>
      </c>
      <c r="O1247" t="str">
        <f>CLEAN('Previous Trades Import_OMS Quer'!O1247)</f>
        <v/>
      </c>
      <c r="Q1247" s="25">
        <f t="shared" si="38"/>
        <v>0</v>
      </c>
      <c r="R1247" s="25" t="e">
        <f>VLOOKUP(O1247,'Currency Balance'!$O$3:$Q$32,3,0)</f>
        <v>#N/A</v>
      </c>
      <c r="S1247" t="e">
        <f t="shared" si="39"/>
        <v>#N/A</v>
      </c>
    </row>
    <row r="1248" spans="1:19">
      <c r="A1248">
        <f>'Previous Trades Import_OMS Quer'!A1248</f>
        <v>0</v>
      </c>
      <c r="B1248">
        <f>'Previous Trades Import_OMS Quer'!B1248</f>
        <v>0</v>
      </c>
      <c r="C1248" s="22">
        <f>'Previous Trades Import_OMS Quer'!C1248</f>
        <v>0</v>
      </c>
      <c r="D1248">
        <f>'Previous Trades Import_OMS Quer'!D1248</f>
        <v>0</v>
      </c>
      <c r="E1248" s="22">
        <f>'Previous Trades Import_OMS Quer'!E1248</f>
        <v>0</v>
      </c>
      <c r="F1248">
        <f>'Previous Trades Import_OMS Quer'!F1248</f>
        <v>0</v>
      </c>
      <c r="G1248">
        <f>'Previous Trades Import_OMS Quer'!G1248</f>
        <v>0</v>
      </c>
      <c r="H1248">
        <f>'Previous Trades Import_OMS Quer'!H1248</f>
        <v>0</v>
      </c>
      <c r="I1248">
        <f>'Previous Trades Import_OMS Quer'!I1248</f>
        <v>0</v>
      </c>
      <c r="J1248">
        <f>'Previous Trades Import_OMS Quer'!J1248</f>
        <v>0</v>
      </c>
      <c r="K1248">
        <f>'Previous Trades Import_OMS Quer'!K1248</f>
        <v>0</v>
      </c>
      <c r="L1248">
        <f>'Previous Trades Import_OMS Quer'!L1248</f>
        <v>0</v>
      </c>
      <c r="M1248">
        <f>'Previous Trades Import_OMS Quer'!M1248</f>
        <v>0</v>
      </c>
      <c r="N1248">
        <f>'Previous Trades Import_OMS Quer'!N1248</f>
        <v>0</v>
      </c>
      <c r="O1248" t="str">
        <f>CLEAN('Previous Trades Import_OMS Quer'!O1248)</f>
        <v/>
      </c>
      <c r="Q1248" s="25">
        <f t="shared" si="38"/>
        <v>0</v>
      </c>
      <c r="R1248" s="25" t="e">
        <f>VLOOKUP(O1248,'Currency Balance'!$O$3:$Q$32,3,0)</f>
        <v>#N/A</v>
      </c>
      <c r="S1248" t="e">
        <f t="shared" si="39"/>
        <v>#N/A</v>
      </c>
    </row>
    <row r="1249" spans="1:19">
      <c r="A1249">
        <f>'Previous Trades Import_OMS Quer'!A1249</f>
        <v>0</v>
      </c>
      <c r="B1249">
        <f>'Previous Trades Import_OMS Quer'!B1249</f>
        <v>0</v>
      </c>
      <c r="C1249" s="22">
        <f>'Previous Trades Import_OMS Quer'!C1249</f>
        <v>0</v>
      </c>
      <c r="D1249">
        <f>'Previous Trades Import_OMS Quer'!D1249</f>
        <v>0</v>
      </c>
      <c r="E1249" s="22">
        <f>'Previous Trades Import_OMS Quer'!E1249</f>
        <v>0</v>
      </c>
      <c r="F1249">
        <f>'Previous Trades Import_OMS Quer'!F1249</f>
        <v>0</v>
      </c>
      <c r="G1249">
        <f>'Previous Trades Import_OMS Quer'!G1249</f>
        <v>0</v>
      </c>
      <c r="H1249">
        <f>'Previous Trades Import_OMS Quer'!H1249</f>
        <v>0</v>
      </c>
      <c r="I1249">
        <f>'Previous Trades Import_OMS Quer'!I1249</f>
        <v>0</v>
      </c>
      <c r="J1249">
        <f>'Previous Trades Import_OMS Quer'!J1249</f>
        <v>0</v>
      </c>
      <c r="K1249">
        <f>'Previous Trades Import_OMS Quer'!K1249</f>
        <v>0</v>
      </c>
      <c r="L1249">
        <f>'Previous Trades Import_OMS Quer'!L1249</f>
        <v>0</v>
      </c>
      <c r="M1249">
        <f>'Previous Trades Import_OMS Quer'!M1249</f>
        <v>0</v>
      </c>
      <c r="N1249">
        <f>'Previous Trades Import_OMS Quer'!N1249</f>
        <v>0</v>
      </c>
      <c r="O1249" t="str">
        <f>CLEAN('Previous Trades Import_OMS Quer'!O1249)</f>
        <v/>
      </c>
      <c r="Q1249" s="25">
        <f t="shared" si="38"/>
        <v>0</v>
      </c>
      <c r="R1249" s="25" t="e">
        <f>VLOOKUP(O1249,'Currency Balance'!$O$3:$Q$32,3,0)</f>
        <v>#N/A</v>
      </c>
      <c r="S1249" t="e">
        <f t="shared" si="39"/>
        <v>#N/A</v>
      </c>
    </row>
    <row r="1250" spans="1:19">
      <c r="A1250">
        <f>'Previous Trades Import_OMS Quer'!A1250</f>
        <v>0</v>
      </c>
      <c r="B1250">
        <f>'Previous Trades Import_OMS Quer'!B1250</f>
        <v>0</v>
      </c>
      <c r="C1250" s="22">
        <f>'Previous Trades Import_OMS Quer'!C1250</f>
        <v>0</v>
      </c>
      <c r="D1250">
        <f>'Previous Trades Import_OMS Quer'!D1250</f>
        <v>0</v>
      </c>
      <c r="E1250" s="22">
        <f>'Previous Trades Import_OMS Quer'!E1250</f>
        <v>0</v>
      </c>
      <c r="F1250">
        <f>'Previous Trades Import_OMS Quer'!F1250</f>
        <v>0</v>
      </c>
      <c r="G1250">
        <f>'Previous Trades Import_OMS Quer'!G1250</f>
        <v>0</v>
      </c>
      <c r="H1250">
        <f>'Previous Trades Import_OMS Quer'!H1250</f>
        <v>0</v>
      </c>
      <c r="I1250">
        <f>'Previous Trades Import_OMS Quer'!I1250</f>
        <v>0</v>
      </c>
      <c r="J1250">
        <f>'Previous Trades Import_OMS Quer'!J1250</f>
        <v>0</v>
      </c>
      <c r="K1250">
        <f>'Previous Trades Import_OMS Quer'!K1250</f>
        <v>0</v>
      </c>
      <c r="L1250">
        <f>'Previous Trades Import_OMS Quer'!L1250</f>
        <v>0</v>
      </c>
      <c r="M1250">
        <f>'Previous Trades Import_OMS Quer'!M1250</f>
        <v>0</v>
      </c>
      <c r="N1250">
        <f>'Previous Trades Import_OMS Quer'!N1250</f>
        <v>0</v>
      </c>
      <c r="O1250" t="str">
        <f>CLEAN('Previous Trades Import_OMS Quer'!O1250)</f>
        <v/>
      </c>
      <c r="Q1250" s="25">
        <f t="shared" si="38"/>
        <v>0</v>
      </c>
      <c r="R1250" s="25" t="e">
        <f>VLOOKUP(O1250,'Currency Balance'!$O$3:$Q$32,3,0)</f>
        <v>#N/A</v>
      </c>
      <c r="S1250" t="e">
        <f t="shared" si="39"/>
        <v>#N/A</v>
      </c>
    </row>
    <row r="1251" spans="1:19">
      <c r="A1251">
        <f>'Previous Trades Import_OMS Quer'!A1251</f>
        <v>0</v>
      </c>
      <c r="B1251">
        <f>'Previous Trades Import_OMS Quer'!B1251</f>
        <v>0</v>
      </c>
      <c r="C1251" s="22">
        <f>'Previous Trades Import_OMS Quer'!C1251</f>
        <v>0</v>
      </c>
      <c r="D1251">
        <f>'Previous Trades Import_OMS Quer'!D1251</f>
        <v>0</v>
      </c>
      <c r="E1251" s="22">
        <f>'Previous Trades Import_OMS Quer'!E1251</f>
        <v>0</v>
      </c>
      <c r="F1251">
        <f>'Previous Trades Import_OMS Quer'!F1251</f>
        <v>0</v>
      </c>
      <c r="G1251">
        <f>'Previous Trades Import_OMS Quer'!G1251</f>
        <v>0</v>
      </c>
      <c r="H1251">
        <f>'Previous Trades Import_OMS Quer'!H1251</f>
        <v>0</v>
      </c>
      <c r="I1251">
        <f>'Previous Trades Import_OMS Quer'!I1251</f>
        <v>0</v>
      </c>
      <c r="J1251">
        <f>'Previous Trades Import_OMS Quer'!J1251</f>
        <v>0</v>
      </c>
      <c r="K1251">
        <f>'Previous Trades Import_OMS Quer'!K1251</f>
        <v>0</v>
      </c>
      <c r="L1251">
        <f>'Previous Trades Import_OMS Quer'!L1251</f>
        <v>0</v>
      </c>
      <c r="M1251">
        <f>'Previous Trades Import_OMS Quer'!M1251</f>
        <v>0</v>
      </c>
      <c r="N1251">
        <f>'Previous Trades Import_OMS Quer'!N1251</f>
        <v>0</v>
      </c>
      <c r="O1251" t="str">
        <f>CLEAN('Previous Trades Import_OMS Quer'!O1251)</f>
        <v/>
      </c>
      <c r="Q1251" s="25">
        <f t="shared" si="38"/>
        <v>0</v>
      </c>
      <c r="R1251" s="25" t="e">
        <f>VLOOKUP(O1251,'Currency Balance'!$O$3:$Q$32,3,0)</f>
        <v>#N/A</v>
      </c>
      <c r="S1251" t="e">
        <f t="shared" si="39"/>
        <v>#N/A</v>
      </c>
    </row>
    <row r="1252" spans="1:19">
      <c r="A1252">
        <f>'Previous Trades Import_OMS Quer'!A1252</f>
        <v>0</v>
      </c>
      <c r="B1252">
        <f>'Previous Trades Import_OMS Quer'!B1252</f>
        <v>0</v>
      </c>
      <c r="C1252" s="22">
        <f>'Previous Trades Import_OMS Quer'!C1252</f>
        <v>0</v>
      </c>
      <c r="D1252">
        <f>'Previous Trades Import_OMS Quer'!D1252</f>
        <v>0</v>
      </c>
      <c r="E1252" s="22">
        <f>'Previous Trades Import_OMS Quer'!E1252</f>
        <v>0</v>
      </c>
      <c r="F1252">
        <f>'Previous Trades Import_OMS Quer'!F1252</f>
        <v>0</v>
      </c>
      <c r="G1252">
        <f>'Previous Trades Import_OMS Quer'!G1252</f>
        <v>0</v>
      </c>
      <c r="H1252">
        <f>'Previous Trades Import_OMS Quer'!H1252</f>
        <v>0</v>
      </c>
      <c r="I1252">
        <f>'Previous Trades Import_OMS Quer'!I1252</f>
        <v>0</v>
      </c>
      <c r="J1252">
        <f>'Previous Trades Import_OMS Quer'!J1252</f>
        <v>0</v>
      </c>
      <c r="K1252">
        <f>'Previous Trades Import_OMS Quer'!K1252</f>
        <v>0</v>
      </c>
      <c r="L1252">
        <f>'Previous Trades Import_OMS Quer'!L1252</f>
        <v>0</v>
      </c>
      <c r="M1252">
        <f>'Previous Trades Import_OMS Quer'!M1252</f>
        <v>0</v>
      </c>
      <c r="N1252">
        <f>'Previous Trades Import_OMS Quer'!N1252</f>
        <v>0</v>
      </c>
      <c r="O1252" t="str">
        <f>CLEAN('Previous Trades Import_OMS Quer'!O1252)</f>
        <v/>
      </c>
      <c r="Q1252" s="25">
        <f t="shared" si="38"/>
        <v>0</v>
      </c>
      <c r="R1252" s="25" t="e">
        <f>VLOOKUP(O1252,'Currency Balance'!$O$3:$Q$32,3,0)</f>
        <v>#N/A</v>
      </c>
      <c r="S1252" t="e">
        <f t="shared" si="39"/>
        <v>#N/A</v>
      </c>
    </row>
    <row r="1253" spans="1:19">
      <c r="A1253">
        <f>'Previous Trades Import_OMS Quer'!A1253</f>
        <v>0</v>
      </c>
      <c r="B1253">
        <f>'Previous Trades Import_OMS Quer'!B1253</f>
        <v>0</v>
      </c>
      <c r="C1253" s="22">
        <f>'Previous Trades Import_OMS Quer'!C1253</f>
        <v>0</v>
      </c>
      <c r="D1253">
        <f>'Previous Trades Import_OMS Quer'!D1253</f>
        <v>0</v>
      </c>
      <c r="E1253" s="22">
        <f>'Previous Trades Import_OMS Quer'!E1253</f>
        <v>0</v>
      </c>
      <c r="F1253">
        <f>'Previous Trades Import_OMS Quer'!F1253</f>
        <v>0</v>
      </c>
      <c r="G1253">
        <f>'Previous Trades Import_OMS Quer'!G1253</f>
        <v>0</v>
      </c>
      <c r="H1253">
        <f>'Previous Trades Import_OMS Quer'!H1253</f>
        <v>0</v>
      </c>
      <c r="I1253">
        <f>'Previous Trades Import_OMS Quer'!I1253</f>
        <v>0</v>
      </c>
      <c r="J1253">
        <f>'Previous Trades Import_OMS Quer'!J1253</f>
        <v>0</v>
      </c>
      <c r="K1253">
        <f>'Previous Trades Import_OMS Quer'!K1253</f>
        <v>0</v>
      </c>
      <c r="L1253">
        <f>'Previous Trades Import_OMS Quer'!L1253</f>
        <v>0</v>
      </c>
      <c r="M1253">
        <f>'Previous Trades Import_OMS Quer'!M1253</f>
        <v>0</v>
      </c>
      <c r="N1253">
        <f>'Previous Trades Import_OMS Quer'!N1253</f>
        <v>0</v>
      </c>
      <c r="O1253" t="str">
        <f>CLEAN('Previous Trades Import_OMS Quer'!O1253)</f>
        <v/>
      </c>
      <c r="Q1253" s="25">
        <f t="shared" si="38"/>
        <v>0</v>
      </c>
      <c r="R1253" s="25" t="e">
        <f>VLOOKUP(O1253,'Currency Balance'!$O$3:$Q$32,3,0)</f>
        <v>#N/A</v>
      </c>
      <c r="S1253" t="e">
        <f t="shared" si="39"/>
        <v>#N/A</v>
      </c>
    </row>
    <row r="1254" spans="1:19">
      <c r="A1254">
        <f>'Previous Trades Import_OMS Quer'!A1254</f>
        <v>0</v>
      </c>
      <c r="B1254">
        <f>'Previous Trades Import_OMS Quer'!B1254</f>
        <v>0</v>
      </c>
      <c r="C1254" s="22">
        <f>'Previous Trades Import_OMS Quer'!C1254</f>
        <v>0</v>
      </c>
      <c r="D1254">
        <f>'Previous Trades Import_OMS Quer'!D1254</f>
        <v>0</v>
      </c>
      <c r="E1254" s="22">
        <f>'Previous Trades Import_OMS Quer'!E1254</f>
        <v>0</v>
      </c>
      <c r="F1254">
        <f>'Previous Trades Import_OMS Quer'!F1254</f>
        <v>0</v>
      </c>
      <c r="G1254">
        <f>'Previous Trades Import_OMS Quer'!G1254</f>
        <v>0</v>
      </c>
      <c r="H1254">
        <f>'Previous Trades Import_OMS Quer'!H1254</f>
        <v>0</v>
      </c>
      <c r="I1254">
        <f>'Previous Trades Import_OMS Quer'!I1254</f>
        <v>0</v>
      </c>
      <c r="J1254">
        <f>'Previous Trades Import_OMS Quer'!J1254</f>
        <v>0</v>
      </c>
      <c r="K1254">
        <f>'Previous Trades Import_OMS Quer'!K1254</f>
        <v>0</v>
      </c>
      <c r="L1254">
        <f>'Previous Trades Import_OMS Quer'!L1254</f>
        <v>0</v>
      </c>
      <c r="M1254">
        <f>'Previous Trades Import_OMS Quer'!M1254</f>
        <v>0</v>
      </c>
      <c r="N1254">
        <f>'Previous Trades Import_OMS Quer'!N1254</f>
        <v>0</v>
      </c>
      <c r="O1254" t="str">
        <f>CLEAN('Previous Trades Import_OMS Quer'!O1254)</f>
        <v/>
      </c>
      <c r="Q1254" s="25">
        <f t="shared" si="38"/>
        <v>0</v>
      </c>
      <c r="R1254" s="25" t="e">
        <f>VLOOKUP(O1254,'Currency Balance'!$O$3:$Q$32,3,0)</f>
        <v>#N/A</v>
      </c>
      <c r="S1254" t="e">
        <f t="shared" si="39"/>
        <v>#N/A</v>
      </c>
    </row>
    <row r="1255" spans="1:19">
      <c r="A1255">
        <f>'Previous Trades Import_OMS Quer'!A1255</f>
        <v>0</v>
      </c>
      <c r="B1255">
        <f>'Previous Trades Import_OMS Quer'!B1255</f>
        <v>0</v>
      </c>
      <c r="C1255" s="22">
        <f>'Previous Trades Import_OMS Quer'!C1255</f>
        <v>0</v>
      </c>
      <c r="D1255">
        <f>'Previous Trades Import_OMS Quer'!D1255</f>
        <v>0</v>
      </c>
      <c r="E1255" s="22">
        <f>'Previous Trades Import_OMS Quer'!E1255</f>
        <v>0</v>
      </c>
      <c r="F1255">
        <f>'Previous Trades Import_OMS Quer'!F1255</f>
        <v>0</v>
      </c>
      <c r="G1255">
        <f>'Previous Trades Import_OMS Quer'!G1255</f>
        <v>0</v>
      </c>
      <c r="H1255">
        <f>'Previous Trades Import_OMS Quer'!H1255</f>
        <v>0</v>
      </c>
      <c r="I1255">
        <f>'Previous Trades Import_OMS Quer'!I1255</f>
        <v>0</v>
      </c>
      <c r="J1255">
        <f>'Previous Trades Import_OMS Quer'!J1255</f>
        <v>0</v>
      </c>
      <c r="K1255">
        <f>'Previous Trades Import_OMS Quer'!K1255</f>
        <v>0</v>
      </c>
      <c r="L1255">
        <f>'Previous Trades Import_OMS Quer'!L1255</f>
        <v>0</v>
      </c>
      <c r="M1255">
        <f>'Previous Trades Import_OMS Quer'!M1255</f>
        <v>0</v>
      </c>
      <c r="N1255">
        <f>'Previous Trades Import_OMS Quer'!N1255</f>
        <v>0</v>
      </c>
      <c r="O1255" t="str">
        <f>CLEAN('Previous Trades Import_OMS Quer'!O1255)</f>
        <v/>
      </c>
      <c r="Q1255" s="25">
        <f t="shared" si="38"/>
        <v>0</v>
      </c>
      <c r="R1255" s="25" t="e">
        <f>VLOOKUP(O1255,'Currency Balance'!$O$3:$Q$32,3,0)</f>
        <v>#N/A</v>
      </c>
      <c r="S1255" t="e">
        <f t="shared" si="39"/>
        <v>#N/A</v>
      </c>
    </row>
    <row r="1256" spans="1:19">
      <c r="A1256">
        <f>'Previous Trades Import_OMS Quer'!A1256</f>
        <v>0</v>
      </c>
      <c r="B1256">
        <f>'Previous Trades Import_OMS Quer'!B1256</f>
        <v>0</v>
      </c>
      <c r="C1256" s="22">
        <f>'Previous Trades Import_OMS Quer'!C1256</f>
        <v>0</v>
      </c>
      <c r="D1256">
        <f>'Previous Trades Import_OMS Quer'!D1256</f>
        <v>0</v>
      </c>
      <c r="E1256" s="22">
        <f>'Previous Trades Import_OMS Quer'!E1256</f>
        <v>0</v>
      </c>
      <c r="F1256">
        <f>'Previous Trades Import_OMS Quer'!F1256</f>
        <v>0</v>
      </c>
      <c r="G1256">
        <f>'Previous Trades Import_OMS Quer'!G1256</f>
        <v>0</v>
      </c>
      <c r="H1256">
        <f>'Previous Trades Import_OMS Quer'!H1256</f>
        <v>0</v>
      </c>
      <c r="I1256">
        <f>'Previous Trades Import_OMS Quer'!I1256</f>
        <v>0</v>
      </c>
      <c r="J1256">
        <f>'Previous Trades Import_OMS Quer'!J1256</f>
        <v>0</v>
      </c>
      <c r="K1256">
        <f>'Previous Trades Import_OMS Quer'!K1256</f>
        <v>0</v>
      </c>
      <c r="L1256">
        <f>'Previous Trades Import_OMS Quer'!L1256</f>
        <v>0</v>
      </c>
      <c r="M1256">
        <f>'Previous Trades Import_OMS Quer'!M1256</f>
        <v>0</v>
      </c>
      <c r="N1256">
        <f>'Previous Trades Import_OMS Quer'!N1256</f>
        <v>0</v>
      </c>
      <c r="O1256" t="str">
        <f>CLEAN('Previous Trades Import_OMS Quer'!O1256)</f>
        <v/>
      </c>
      <c r="Q1256" s="25">
        <f t="shared" si="38"/>
        <v>0</v>
      </c>
      <c r="R1256" s="25" t="e">
        <f>VLOOKUP(O1256,'Currency Balance'!$O$3:$Q$32,3,0)</f>
        <v>#N/A</v>
      </c>
      <c r="S1256" t="e">
        <f t="shared" si="39"/>
        <v>#N/A</v>
      </c>
    </row>
    <row r="1257" spans="1:19">
      <c r="A1257">
        <f>'Previous Trades Import_OMS Quer'!A1257</f>
        <v>0</v>
      </c>
      <c r="B1257">
        <f>'Previous Trades Import_OMS Quer'!B1257</f>
        <v>0</v>
      </c>
      <c r="C1257" s="22">
        <f>'Previous Trades Import_OMS Quer'!C1257</f>
        <v>0</v>
      </c>
      <c r="D1257">
        <f>'Previous Trades Import_OMS Quer'!D1257</f>
        <v>0</v>
      </c>
      <c r="E1257" s="22">
        <f>'Previous Trades Import_OMS Quer'!E1257</f>
        <v>0</v>
      </c>
      <c r="F1257">
        <f>'Previous Trades Import_OMS Quer'!F1257</f>
        <v>0</v>
      </c>
      <c r="G1257">
        <f>'Previous Trades Import_OMS Quer'!G1257</f>
        <v>0</v>
      </c>
      <c r="H1257">
        <f>'Previous Trades Import_OMS Quer'!H1257</f>
        <v>0</v>
      </c>
      <c r="I1257">
        <f>'Previous Trades Import_OMS Quer'!I1257</f>
        <v>0</v>
      </c>
      <c r="J1257">
        <f>'Previous Trades Import_OMS Quer'!J1257</f>
        <v>0</v>
      </c>
      <c r="K1257">
        <f>'Previous Trades Import_OMS Quer'!K1257</f>
        <v>0</v>
      </c>
      <c r="L1257">
        <f>'Previous Trades Import_OMS Quer'!L1257</f>
        <v>0</v>
      </c>
      <c r="M1257">
        <f>'Previous Trades Import_OMS Quer'!M1257</f>
        <v>0</v>
      </c>
      <c r="N1257">
        <f>'Previous Trades Import_OMS Quer'!N1257</f>
        <v>0</v>
      </c>
      <c r="O1257" t="str">
        <f>CLEAN('Previous Trades Import_OMS Quer'!O1257)</f>
        <v/>
      </c>
      <c r="Q1257" s="25">
        <f t="shared" si="38"/>
        <v>0</v>
      </c>
      <c r="R1257" s="25" t="e">
        <f>VLOOKUP(O1257,'Currency Balance'!$O$3:$Q$32,3,0)</f>
        <v>#N/A</v>
      </c>
      <c r="S1257" t="e">
        <f t="shared" si="39"/>
        <v>#N/A</v>
      </c>
    </row>
    <row r="1258" spans="1:19">
      <c r="A1258">
        <f>'Previous Trades Import_OMS Quer'!A1258</f>
        <v>0</v>
      </c>
      <c r="B1258">
        <f>'Previous Trades Import_OMS Quer'!B1258</f>
        <v>0</v>
      </c>
      <c r="C1258" s="22">
        <f>'Previous Trades Import_OMS Quer'!C1258</f>
        <v>0</v>
      </c>
      <c r="D1258">
        <f>'Previous Trades Import_OMS Quer'!D1258</f>
        <v>0</v>
      </c>
      <c r="E1258" s="22">
        <f>'Previous Trades Import_OMS Quer'!E1258</f>
        <v>0</v>
      </c>
      <c r="F1258">
        <f>'Previous Trades Import_OMS Quer'!F1258</f>
        <v>0</v>
      </c>
      <c r="G1258">
        <f>'Previous Trades Import_OMS Quer'!G1258</f>
        <v>0</v>
      </c>
      <c r="H1258">
        <f>'Previous Trades Import_OMS Quer'!H1258</f>
        <v>0</v>
      </c>
      <c r="I1258">
        <f>'Previous Trades Import_OMS Quer'!I1258</f>
        <v>0</v>
      </c>
      <c r="J1258">
        <f>'Previous Trades Import_OMS Quer'!J1258</f>
        <v>0</v>
      </c>
      <c r="K1258">
        <f>'Previous Trades Import_OMS Quer'!K1258</f>
        <v>0</v>
      </c>
      <c r="L1258">
        <f>'Previous Trades Import_OMS Quer'!L1258</f>
        <v>0</v>
      </c>
      <c r="M1258">
        <f>'Previous Trades Import_OMS Quer'!M1258</f>
        <v>0</v>
      </c>
      <c r="N1258">
        <f>'Previous Trades Import_OMS Quer'!N1258</f>
        <v>0</v>
      </c>
      <c r="O1258" t="str">
        <f>CLEAN('Previous Trades Import_OMS Quer'!O1258)</f>
        <v/>
      </c>
      <c r="Q1258" s="25">
        <f t="shared" si="38"/>
        <v>0</v>
      </c>
      <c r="R1258" s="25" t="e">
        <f>VLOOKUP(O1258,'Currency Balance'!$O$3:$Q$32,3,0)</f>
        <v>#N/A</v>
      </c>
      <c r="S1258" t="e">
        <f t="shared" si="39"/>
        <v>#N/A</v>
      </c>
    </row>
    <row r="1259" spans="1:19">
      <c r="A1259">
        <f>'Previous Trades Import_OMS Quer'!A1259</f>
        <v>0</v>
      </c>
      <c r="B1259">
        <f>'Previous Trades Import_OMS Quer'!B1259</f>
        <v>0</v>
      </c>
      <c r="C1259" s="22">
        <f>'Previous Trades Import_OMS Quer'!C1259</f>
        <v>0</v>
      </c>
      <c r="D1259">
        <f>'Previous Trades Import_OMS Quer'!D1259</f>
        <v>0</v>
      </c>
      <c r="E1259" s="22">
        <f>'Previous Trades Import_OMS Quer'!E1259</f>
        <v>0</v>
      </c>
      <c r="F1259">
        <f>'Previous Trades Import_OMS Quer'!F1259</f>
        <v>0</v>
      </c>
      <c r="G1259">
        <f>'Previous Trades Import_OMS Quer'!G1259</f>
        <v>0</v>
      </c>
      <c r="H1259">
        <f>'Previous Trades Import_OMS Quer'!H1259</f>
        <v>0</v>
      </c>
      <c r="I1259">
        <f>'Previous Trades Import_OMS Quer'!I1259</f>
        <v>0</v>
      </c>
      <c r="J1259">
        <f>'Previous Trades Import_OMS Quer'!J1259</f>
        <v>0</v>
      </c>
      <c r="K1259">
        <f>'Previous Trades Import_OMS Quer'!K1259</f>
        <v>0</v>
      </c>
      <c r="L1259">
        <f>'Previous Trades Import_OMS Quer'!L1259</f>
        <v>0</v>
      </c>
      <c r="M1259">
        <f>'Previous Trades Import_OMS Quer'!M1259</f>
        <v>0</v>
      </c>
      <c r="N1259">
        <f>'Previous Trades Import_OMS Quer'!N1259</f>
        <v>0</v>
      </c>
      <c r="O1259" t="str">
        <f>CLEAN('Previous Trades Import_OMS Quer'!O1259)</f>
        <v/>
      </c>
      <c r="Q1259" s="25">
        <f t="shared" si="38"/>
        <v>0</v>
      </c>
      <c r="R1259" s="25" t="e">
        <f>VLOOKUP(O1259,'Currency Balance'!$O$3:$Q$32,3,0)</f>
        <v>#N/A</v>
      </c>
      <c r="S1259" t="e">
        <f t="shared" si="39"/>
        <v>#N/A</v>
      </c>
    </row>
    <row r="1260" spans="1:19">
      <c r="A1260">
        <f>'Previous Trades Import_OMS Quer'!A1260</f>
        <v>0</v>
      </c>
      <c r="B1260">
        <f>'Previous Trades Import_OMS Quer'!B1260</f>
        <v>0</v>
      </c>
      <c r="C1260" s="22">
        <f>'Previous Trades Import_OMS Quer'!C1260</f>
        <v>0</v>
      </c>
      <c r="D1260">
        <f>'Previous Trades Import_OMS Quer'!D1260</f>
        <v>0</v>
      </c>
      <c r="E1260" s="22">
        <f>'Previous Trades Import_OMS Quer'!E1260</f>
        <v>0</v>
      </c>
      <c r="F1260">
        <f>'Previous Trades Import_OMS Quer'!F1260</f>
        <v>0</v>
      </c>
      <c r="G1260">
        <f>'Previous Trades Import_OMS Quer'!G1260</f>
        <v>0</v>
      </c>
      <c r="H1260">
        <f>'Previous Trades Import_OMS Quer'!H1260</f>
        <v>0</v>
      </c>
      <c r="I1260">
        <f>'Previous Trades Import_OMS Quer'!I1260</f>
        <v>0</v>
      </c>
      <c r="J1260">
        <f>'Previous Trades Import_OMS Quer'!J1260</f>
        <v>0</v>
      </c>
      <c r="K1260">
        <f>'Previous Trades Import_OMS Quer'!K1260</f>
        <v>0</v>
      </c>
      <c r="L1260">
        <f>'Previous Trades Import_OMS Quer'!L1260</f>
        <v>0</v>
      </c>
      <c r="M1260">
        <f>'Previous Trades Import_OMS Quer'!M1260</f>
        <v>0</v>
      </c>
      <c r="N1260">
        <f>'Previous Trades Import_OMS Quer'!N1260</f>
        <v>0</v>
      </c>
      <c r="O1260" t="str">
        <f>CLEAN('Previous Trades Import_OMS Quer'!O1260)</f>
        <v/>
      </c>
      <c r="Q1260" s="25">
        <f t="shared" si="38"/>
        <v>0</v>
      </c>
      <c r="R1260" s="25" t="e">
        <f>VLOOKUP(O1260,'Currency Balance'!$O$3:$Q$32,3,0)</f>
        <v>#N/A</v>
      </c>
      <c r="S1260" t="e">
        <f t="shared" si="39"/>
        <v>#N/A</v>
      </c>
    </row>
    <row r="1261" spans="1:19">
      <c r="A1261">
        <f>'Previous Trades Import_OMS Quer'!A1261</f>
        <v>0</v>
      </c>
      <c r="B1261">
        <f>'Previous Trades Import_OMS Quer'!B1261</f>
        <v>0</v>
      </c>
      <c r="C1261" s="22">
        <f>'Previous Trades Import_OMS Quer'!C1261</f>
        <v>0</v>
      </c>
      <c r="D1261">
        <f>'Previous Trades Import_OMS Quer'!D1261</f>
        <v>0</v>
      </c>
      <c r="E1261" s="22">
        <f>'Previous Trades Import_OMS Quer'!E1261</f>
        <v>0</v>
      </c>
      <c r="F1261">
        <f>'Previous Trades Import_OMS Quer'!F1261</f>
        <v>0</v>
      </c>
      <c r="G1261">
        <f>'Previous Trades Import_OMS Quer'!G1261</f>
        <v>0</v>
      </c>
      <c r="H1261">
        <f>'Previous Trades Import_OMS Quer'!H1261</f>
        <v>0</v>
      </c>
      <c r="I1261">
        <f>'Previous Trades Import_OMS Quer'!I1261</f>
        <v>0</v>
      </c>
      <c r="J1261">
        <f>'Previous Trades Import_OMS Quer'!J1261</f>
        <v>0</v>
      </c>
      <c r="K1261">
        <f>'Previous Trades Import_OMS Quer'!K1261</f>
        <v>0</v>
      </c>
      <c r="L1261">
        <f>'Previous Trades Import_OMS Quer'!L1261</f>
        <v>0</v>
      </c>
      <c r="M1261">
        <f>'Previous Trades Import_OMS Quer'!M1261</f>
        <v>0</v>
      </c>
      <c r="N1261">
        <f>'Previous Trades Import_OMS Quer'!N1261</f>
        <v>0</v>
      </c>
      <c r="O1261" t="str">
        <f>CLEAN('Previous Trades Import_OMS Quer'!O1261)</f>
        <v/>
      </c>
      <c r="Q1261" s="25">
        <f t="shared" si="38"/>
        <v>0</v>
      </c>
      <c r="R1261" s="25" t="e">
        <f>VLOOKUP(O1261,'Currency Balance'!$O$3:$Q$32,3,0)</f>
        <v>#N/A</v>
      </c>
      <c r="S1261" t="e">
        <f t="shared" si="39"/>
        <v>#N/A</v>
      </c>
    </row>
    <row r="1262" spans="1:19">
      <c r="A1262">
        <f>'Previous Trades Import_OMS Quer'!A1262</f>
        <v>0</v>
      </c>
      <c r="B1262">
        <f>'Previous Trades Import_OMS Quer'!B1262</f>
        <v>0</v>
      </c>
      <c r="C1262" s="22">
        <f>'Previous Trades Import_OMS Quer'!C1262</f>
        <v>0</v>
      </c>
      <c r="D1262">
        <f>'Previous Trades Import_OMS Quer'!D1262</f>
        <v>0</v>
      </c>
      <c r="E1262" s="22">
        <f>'Previous Trades Import_OMS Quer'!E1262</f>
        <v>0</v>
      </c>
      <c r="F1262">
        <f>'Previous Trades Import_OMS Quer'!F1262</f>
        <v>0</v>
      </c>
      <c r="G1262">
        <f>'Previous Trades Import_OMS Quer'!G1262</f>
        <v>0</v>
      </c>
      <c r="H1262">
        <f>'Previous Trades Import_OMS Quer'!H1262</f>
        <v>0</v>
      </c>
      <c r="I1262">
        <f>'Previous Trades Import_OMS Quer'!I1262</f>
        <v>0</v>
      </c>
      <c r="J1262">
        <f>'Previous Trades Import_OMS Quer'!J1262</f>
        <v>0</v>
      </c>
      <c r="K1262">
        <f>'Previous Trades Import_OMS Quer'!K1262</f>
        <v>0</v>
      </c>
      <c r="L1262">
        <f>'Previous Trades Import_OMS Quer'!L1262</f>
        <v>0</v>
      </c>
      <c r="M1262">
        <f>'Previous Trades Import_OMS Quer'!M1262</f>
        <v>0</v>
      </c>
      <c r="N1262">
        <f>'Previous Trades Import_OMS Quer'!N1262</f>
        <v>0</v>
      </c>
      <c r="O1262" t="str">
        <f>CLEAN('Previous Trades Import_OMS Quer'!O1262)</f>
        <v/>
      </c>
      <c r="Q1262" s="25">
        <f t="shared" si="38"/>
        <v>0</v>
      </c>
      <c r="R1262" s="25" t="e">
        <f>VLOOKUP(O1262,'Currency Balance'!$O$3:$Q$32,3,0)</f>
        <v>#N/A</v>
      </c>
      <c r="S1262" t="e">
        <f t="shared" si="39"/>
        <v>#N/A</v>
      </c>
    </row>
    <row r="1263" spans="1:19">
      <c r="A1263">
        <f>'Previous Trades Import_OMS Quer'!A1263</f>
        <v>0</v>
      </c>
      <c r="B1263">
        <f>'Previous Trades Import_OMS Quer'!B1263</f>
        <v>0</v>
      </c>
      <c r="C1263" s="22">
        <f>'Previous Trades Import_OMS Quer'!C1263</f>
        <v>0</v>
      </c>
      <c r="D1263">
        <f>'Previous Trades Import_OMS Quer'!D1263</f>
        <v>0</v>
      </c>
      <c r="E1263" s="22">
        <f>'Previous Trades Import_OMS Quer'!E1263</f>
        <v>0</v>
      </c>
      <c r="F1263">
        <f>'Previous Trades Import_OMS Quer'!F1263</f>
        <v>0</v>
      </c>
      <c r="G1263">
        <f>'Previous Trades Import_OMS Quer'!G1263</f>
        <v>0</v>
      </c>
      <c r="H1263">
        <f>'Previous Trades Import_OMS Quer'!H1263</f>
        <v>0</v>
      </c>
      <c r="I1263">
        <f>'Previous Trades Import_OMS Quer'!I1263</f>
        <v>0</v>
      </c>
      <c r="J1263">
        <f>'Previous Trades Import_OMS Quer'!J1263</f>
        <v>0</v>
      </c>
      <c r="K1263">
        <f>'Previous Trades Import_OMS Quer'!K1263</f>
        <v>0</v>
      </c>
      <c r="L1263">
        <f>'Previous Trades Import_OMS Quer'!L1263</f>
        <v>0</v>
      </c>
      <c r="M1263">
        <f>'Previous Trades Import_OMS Quer'!M1263</f>
        <v>0</v>
      </c>
      <c r="N1263">
        <f>'Previous Trades Import_OMS Quer'!N1263</f>
        <v>0</v>
      </c>
      <c r="O1263" t="str">
        <f>CLEAN('Previous Trades Import_OMS Quer'!O1263)</f>
        <v/>
      </c>
      <c r="Q1263" s="25">
        <f t="shared" si="38"/>
        <v>0</v>
      </c>
      <c r="R1263" s="25" t="e">
        <f>VLOOKUP(O1263,'Currency Balance'!$O$3:$Q$32,3,0)</f>
        <v>#N/A</v>
      </c>
      <c r="S1263" t="e">
        <f t="shared" si="39"/>
        <v>#N/A</v>
      </c>
    </row>
    <row r="1264" spans="1:19">
      <c r="A1264">
        <f>'Previous Trades Import_OMS Quer'!A1264</f>
        <v>0</v>
      </c>
      <c r="B1264">
        <f>'Previous Trades Import_OMS Quer'!B1264</f>
        <v>0</v>
      </c>
      <c r="C1264" s="22">
        <f>'Previous Trades Import_OMS Quer'!C1264</f>
        <v>0</v>
      </c>
      <c r="D1264">
        <f>'Previous Trades Import_OMS Quer'!D1264</f>
        <v>0</v>
      </c>
      <c r="E1264" s="22">
        <f>'Previous Trades Import_OMS Quer'!E1264</f>
        <v>0</v>
      </c>
      <c r="F1264">
        <f>'Previous Trades Import_OMS Quer'!F1264</f>
        <v>0</v>
      </c>
      <c r="G1264">
        <f>'Previous Trades Import_OMS Quer'!G1264</f>
        <v>0</v>
      </c>
      <c r="H1264">
        <f>'Previous Trades Import_OMS Quer'!H1264</f>
        <v>0</v>
      </c>
      <c r="I1264">
        <f>'Previous Trades Import_OMS Quer'!I1264</f>
        <v>0</v>
      </c>
      <c r="J1264">
        <f>'Previous Trades Import_OMS Quer'!J1264</f>
        <v>0</v>
      </c>
      <c r="K1264">
        <f>'Previous Trades Import_OMS Quer'!K1264</f>
        <v>0</v>
      </c>
      <c r="L1264">
        <f>'Previous Trades Import_OMS Quer'!L1264</f>
        <v>0</v>
      </c>
      <c r="M1264">
        <f>'Previous Trades Import_OMS Quer'!M1264</f>
        <v>0</v>
      </c>
      <c r="N1264">
        <f>'Previous Trades Import_OMS Quer'!N1264</f>
        <v>0</v>
      </c>
      <c r="O1264" t="str">
        <f>CLEAN('Previous Trades Import_OMS Quer'!O1264)</f>
        <v/>
      </c>
      <c r="Q1264" s="25">
        <f t="shared" si="38"/>
        <v>0</v>
      </c>
      <c r="R1264" s="25" t="e">
        <f>VLOOKUP(O1264,'Currency Balance'!$O$3:$Q$32,3,0)</f>
        <v>#N/A</v>
      </c>
      <c r="S1264" t="e">
        <f t="shared" si="39"/>
        <v>#N/A</v>
      </c>
    </row>
    <row r="1265" spans="1:19">
      <c r="A1265">
        <f>'Previous Trades Import_OMS Quer'!A1265</f>
        <v>0</v>
      </c>
      <c r="B1265">
        <f>'Previous Trades Import_OMS Quer'!B1265</f>
        <v>0</v>
      </c>
      <c r="C1265" s="22">
        <f>'Previous Trades Import_OMS Quer'!C1265</f>
        <v>0</v>
      </c>
      <c r="D1265">
        <f>'Previous Trades Import_OMS Quer'!D1265</f>
        <v>0</v>
      </c>
      <c r="E1265" s="22">
        <f>'Previous Trades Import_OMS Quer'!E1265</f>
        <v>0</v>
      </c>
      <c r="F1265">
        <f>'Previous Trades Import_OMS Quer'!F1265</f>
        <v>0</v>
      </c>
      <c r="G1265">
        <f>'Previous Trades Import_OMS Quer'!G1265</f>
        <v>0</v>
      </c>
      <c r="H1265">
        <f>'Previous Trades Import_OMS Quer'!H1265</f>
        <v>0</v>
      </c>
      <c r="I1265">
        <f>'Previous Trades Import_OMS Quer'!I1265</f>
        <v>0</v>
      </c>
      <c r="J1265">
        <f>'Previous Trades Import_OMS Quer'!J1265</f>
        <v>0</v>
      </c>
      <c r="K1265">
        <f>'Previous Trades Import_OMS Quer'!K1265</f>
        <v>0</v>
      </c>
      <c r="L1265">
        <f>'Previous Trades Import_OMS Quer'!L1265</f>
        <v>0</v>
      </c>
      <c r="M1265">
        <f>'Previous Trades Import_OMS Quer'!M1265</f>
        <v>0</v>
      </c>
      <c r="N1265">
        <f>'Previous Trades Import_OMS Quer'!N1265</f>
        <v>0</v>
      </c>
      <c r="O1265" t="str">
        <f>CLEAN('Previous Trades Import_OMS Quer'!O1265)</f>
        <v/>
      </c>
      <c r="Q1265" s="25">
        <f t="shared" si="38"/>
        <v>0</v>
      </c>
      <c r="R1265" s="25" t="e">
        <f>VLOOKUP(O1265,'Currency Balance'!$O$3:$Q$32,3,0)</f>
        <v>#N/A</v>
      </c>
      <c r="S1265" t="e">
        <f t="shared" si="39"/>
        <v>#N/A</v>
      </c>
    </row>
    <row r="1266" spans="1:19">
      <c r="A1266">
        <f>'Previous Trades Import_OMS Quer'!A1266</f>
        <v>0</v>
      </c>
      <c r="B1266">
        <f>'Previous Trades Import_OMS Quer'!B1266</f>
        <v>0</v>
      </c>
      <c r="C1266" s="22">
        <f>'Previous Trades Import_OMS Quer'!C1266</f>
        <v>0</v>
      </c>
      <c r="D1266">
        <f>'Previous Trades Import_OMS Quer'!D1266</f>
        <v>0</v>
      </c>
      <c r="E1266" s="22">
        <f>'Previous Trades Import_OMS Quer'!E1266</f>
        <v>0</v>
      </c>
      <c r="F1266">
        <f>'Previous Trades Import_OMS Quer'!F1266</f>
        <v>0</v>
      </c>
      <c r="G1266">
        <f>'Previous Trades Import_OMS Quer'!G1266</f>
        <v>0</v>
      </c>
      <c r="H1266">
        <f>'Previous Trades Import_OMS Quer'!H1266</f>
        <v>0</v>
      </c>
      <c r="I1266">
        <f>'Previous Trades Import_OMS Quer'!I1266</f>
        <v>0</v>
      </c>
      <c r="J1266">
        <f>'Previous Trades Import_OMS Quer'!J1266</f>
        <v>0</v>
      </c>
      <c r="K1266">
        <f>'Previous Trades Import_OMS Quer'!K1266</f>
        <v>0</v>
      </c>
      <c r="L1266">
        <f>'Previous Trades Import_OMS Quer'!L1266</f>
        <v>0</v>
      </c>
      <c r="M1266">
        <f>'Previous Trades Import_OMS Quer'!M1266</f>
        <v>0</v>
      </c>
      <c r="N1266">
        <f>'Previous Trades Import_OMS Quer'!N1266</f>
        <v>0</v>
      </c>
      <c r="O1266" t="str">
        <f>CLEAN('Previous Trades Import_OMS Quer'!O1266)</f>
        <v/>
      </c>
      <c r="Q1266" s="25">
        <f t="shared" si="38"/>
        <v>0</v>
      </c>
      <c r="R1266" s="25" t="e">
        <f>VLOOKUP(O1266,'Currency Balance'!$O$3:$Q$32,3,0)</f>
        <v>#N/A</v>
      </c>
      <c r="S1266" t="e">
        <f t="shared" si="39"/>
        <v>#N/A</v>
      </c>
    </row>
    <row r="1267" spans="1:19">
      <c r="A1267">
        <f>'Previous Trades Import_OMS Quer'!A1267</f>
        <v>0</v>
      </c>
      <c r="B1267">
        <f>'Previous Trades Import_OMS Quer'!B1267</f>
        <v>0</v>
      </c>
      <c r="C1267" s="22">
        <f>'Previous Trades Import_OMS Quer'!C1267</f>
        <v>0</v>
      </c>
      <c r="D1267">
        <f>'Previous Trades Import_OMS Quer'!D1267</f>
        <v>0</v>
      </c>
      <c r="E1267" s="22">
        <f>'Previous Trades Import_OMS Quer'!E1267</f>
        <v>0</v>
      </c>
      <c r="F1267">
        <f>'Previous Trades Import_OMS Quer'!F1267</f>
        <v>0</v>
      </c>
      <c r="G1267">
        <f>'Previous Trades Import_OMS Quer'!G1267</f>
        <v>0</v>
      </c>
      <c r="H1267">
        <f>'Previous Trades Import_OMS Quer'!H1267</f>
        <v>0</v>
      </c>
      <c r="I1267">
        <f>'Previous Trades Import_OMS Quer'!I1267</f>
        <v>0</v>
      </c>
      <c r="J1267">
        <f>'Previous Trades Import_OMS Quer'!J1267</f>
        <v>0</v>
      </c>
      <c r="K1267">
        <f>'Previous Trades Import_OMS Quer'!K1267</f>
        <v>0</v>
      </c>
      <c r="L1267">
        <f>'Previous Trades Import_OMS Quer'!L1267</f>
        <v>0</v>
      </c>
      <c r="M1267">
        <f>'Previous Trades Import_OMS Quer'!M1267</f>
        <v>0</v>
      </c>
      <c r="N1267">
        <f>'Previous Trades Import_OMS Quer'!N1267</f>
        <v>0</v>
      </c>
      <c r="O1267" t="str">
        <f>CLEAN('Previous Trades Import_OMS Quer'!O1267)</f>
        <v/>
      </c>
      <c r="Q1267" s="25">
        <f t="shared" si="38"/>
        <v>0</v>
      </c>
      <c r="R1267" s="25" t="e">
        <f>VLOOKUP(O1267,'Currency Balance'!$O$3:$Q$32,3,0)</f>
        <v>#N/A</v>
      </c>
      <c r="S1267" t="e">
        <f t="shared" si="39"/>
        <v>#N/A</v>
      </c>
    </row>
    <row r="1268" spans="1:19">
      <c r="A1268">
        <f>'Previous Trades Import_OMS Quer'!A1268</f>
        <v>0</v>
      </c>
      <c r="B1268">
        <f>'Previous Trades Import_OMS Quer'!B1268</f>
        <v>0</v>
      </c>
      <c r="C1268" s="22">
        <f>'Previous Trades Import_OMS Quer'!C1268</f>
        <v>0</v>
      </c>
      <c r="D1268">
        <f>'Previous Trades Import_OMS Quer'!D1268</f>
        <v>0</v>
      </c>
      <c r="E1268" s="22">
        <f>'Previous Trades Import_OMS Quer'!E1268</f>
        <v>0</v>
      </c>
      <c r="F1268">
        <f>'Previous Trades Import_OMS Quer'!F1268</f>
        <v>0</v>
      </c>
      <c r="G1268">
        <f>'Previous Trades Import_OMS Quer'!G1268</f>
        <v>0</v>
      </c>
      <c r="H1268">
        <f>'Previous Trades Import_OMS Quer'!H1268</f>
        <v>0</v>
      </c>
      <c r="I1268">
        <f>'Previous Trades Import_OMS Quer'!I1268</f>
        <v>0</v>
      </c>
      <c r="J1268">
        <f>'Previous Trades Import_OMS Quer'!J1268</f>
        <v>0</v>
      </c>
      <c r="K1268">
        <f>'Previous Trades Import_OMS Quer'!K1268</f>
        <v>0</v>
      </c>
      <c r="L1268">
        <f>'Previous Trades Import_OMS Quer'!L1268</f>
        <v>0</v>
      </c>
      <c r="M1268">
        <f>'Previous Trades Import_OMS Quer'!M1268</f>
        <v>0</v>
      </c>
      <c r="N1268">
        <f>'Previous Trades Import_OMS Quer'!N1268</f>
        <v>0</v>
      </c>
      <c r="O1268" t="str">
        <f>CLEAN('Previous Trades Import_OMS Quer'!O1268)</f>
        <v/>
      </c>
      <c r="Q1268" s="25">
        <f t="shared" si="38"/>
        <v>0</v>
      </c>
      <c r="R1268" s="25" t="e">
        <f>VLOOKUP(O1268,'Currency Balance'!$O$3:$Q$32,3,0)</f>
        <v>#N/A</v>
      </c>
      <c r="S1268" t="e">
        <f t="shared" si="39"/>
        <v>#N/A</v>
      </c>
    </row>
    <row r="1269" spans="1:19">
      <c r="A1269">
        <f>'Previous Trades Import_OMS Quer'!A1269</f>
        <v>0</v>
      </c>
      <c r="B1269">
        <f>'Previous Trades Import_OMS Quer'!B1269</f>
        <v>0</v>
      </c>
      <c r="C1269" s="22">
        <f>'Previous Trades Import_OMS Quer'!C1269</f>
        <v>0</v>
      </c>
      <c r="D1269">
        <f>'Previous Trades Import_OMS Quer'!D1269</f>
        <v>0</v>
      </c>
      <c r="E1269" s="22">
        <f>'Previous Trades Import_OMS Quer'!E1269</f>
        <v>0</v>
      </c>
      <c r="F1269">
        <f>'Previous Trades Import_OMS Quer'!F1269</f>
        <v>0</v>
      </c>
      <c r="G1269">
        <f>'Previous Trades Import_OMS Quer'!G1269</f>
        <v>0</v>
      </c>
      <c r="H1269">
        <f>'Previous Trades Import_OMS Quer'!H1269</f>
        <v>0</v>
      </c>
      <c r="I1269">
        <f>'Previous Trades Import_OMS Quer'!I1269</f>
        <v>0</v>
      </c>
      <c r="J1269">
        <f>'Previous Trades Import_OMS Quer'!J1269</f>
        <v>0</v>
      </c>
      <c r="K1269">
        <f>'Previous Trades Import_OMS Quer'!K1269</f>
        <v>0</v>
      </c>
      <c r="L1269">
        <f>'Previous Trades Import_OMS Quer'!L1269</f>
        <v>0</v>
      </c>
      <c r="M1269">
        <f>'Previous Trades Import_OMS Quer'!M1269</f>
        <v>0</v>
      </c>
      <c r="N1269">
        <f>'Previous Trades Import_OMS Quer'!N1269</f>
        <v>0</v>
      </c>
      <c r="O1269" t="str">
        <f>CLEAN('Previous Trades Import_OMS Quer'!O1269)</f>
        <v/>
      </c>
      <c r="Q1269" s="25">
        <f t="shared" si="38"/>
        <v>0</v>
      </c>
      <c r="R1269" s="25" t="e">
        <f>VLOOKUP(O1269,'Currency Balance'!$O$3:$Q$32,3,0)</f>
        <v>#N/A</v>
      </c>
      <c r="S1269" t="e">
        <f t="shared" si="39"/>
        <v>#N/A</v>
      </c>
    </row>
    <row r="1270" spans="1:19">
      <c r="A1270">
        <f>'Previous Trades Import_OMS Quer'!A1270</f>
        <v>0</v>
      </c>
      <c r="B1270">
        <f>'Previous Trades Import_OMS Quer'!B1270</f>
        <v>0</v>
      </c>
      <c r="C1270" s="22">
        <f>'Previous Trades Import_OMS Quer'!C1270</f>
        <v>0</v>
      </c>
      <c r="D1270">
        <f>'Previous Trades Import_OMS Quer'!D1270</f>
        <v>0</v>
      </c>
      <c r="E1270" s="22">
        <f>'Previous Trades Import_OMS Quer'!E1270</f>
        <v>0</v>
      </c>
      <c r="F1270">
        <f>'Previous Trades Import_OMS Quer'!F1270</f>
        <v>0</v>
      </c>
      <c r="G1270">
        <f>'Previous Trades Import_OMS Quer'!G1270</f>
        <v>0</v>
      </c>
      <c r="H1270">
        <f>'Previous Trades Import_OMS Quer'!H1270</f>
        <v>0</v>
      </c>
      <c r="I1270">
        <f>'Previous Trades Import_OMS Quer'!I1270</f>
        <v>0</v>
      </c>
      <c r="J1270">
        <f>'Previous Trades Import_OMS Quer'!J1270</f>
        <v>0</v>
      </c>
      <c r="K1270">
        <f>'Previous Trades Import_OMS Quer'!K1270</f>
        <v>0</v>
      </c>
      <c r="L1270">
        <f>'Previous Trades Import_OMS Quer'!L1270</f>
        <v>0</v>
      </c>
      <c r="M1270">
        <f>'Previous Trades Import_OMS Quer'!M1270</f>
        <v>0</v>
      </c>
      <c r="N1270">
        <f>'Previous Trades Import_OMS Quer'!N1270</f>
        <v>0</v>
      </c>
      <c r="O1270" t="str">
        <f>CLEAN('Previous Trades Import_OMS Quer'!O1270)</f>
        <v/>
      </c>
      <c r="Q1270" s="25">
        <f t="shared" si="38"/>
        <v>0</v>
      </c>
      <c r="R1270" s="25" t="e">
        <f>VLOOKUP(O1270,'Currency Balance'!$O$3:$Q$32,3,0)</f>
        <v>#N/A</v>
      </c>
      <c r="S1270" t="e">
        <f t="shared" si="39"/>
        <v>#N/A</v>
      </c>
    </row>
    <row r="1271" spans="1:19">
      <c r="A1271">
        <f>'Previous Trades Import_OMS Quer'!A1271</f>
        <v>0</v>
      </c>
      <c r="B1271">
        <f>'Previous Trades Import_OMS Quer'!B1271</f>
        <v>0</v>
      </c>
      <c r="C1271" s="22">
        <f>'Previous Trades Import_OMS Quer'!C1271</f>
        <v>0</v>
      </c>
      <c r="D1271">
        <f>'Previous Trades Import_OMS Quer'!D1271</f>
        <v>0</v>
      </c>
      <c r="E1271" s="22">
        <f>'Previous Trades Import_OMS Quer'!E1271</f>
        <v>0</v>
      </c>
      <c r="F1271">
        <f>'Previous Trades Import_OMS Quer'!F1271</f>
        <v>0</v>
      </c>
      <c r="G1271">
        <f>'Previous Trades Import_OMS Quer'!G1271</f>
        <v>0</v>
      </c>
      <c r="H1271">
        <f>'Previous Trades Import_OMS Quer'!H1271</f>
        <v>0</v>
      </c>
      <c r="I1271">
        <f>'Previous Trades Import_OMS Quer'!I1271</f>
        <v>0</v>
      </c>
      <c r="J1271">
        <f>'Previous Trades Import_OMS Quer'!J1271</f>
        <v>0</v>
      </c>
      <c r="K1271">
        <f>'Previous Trades Import_OMS Quer'!K1271</f>
        <v>0</v>
      </c>
      <c r="L1271">
        <f>'Previous Trades Import_OMS Quer'!L1271</f>
        <v>0</v>
      </c>
      <c r="M1271">
        <f>'Previous Trades Import_OMS Quer'!M1271</f>
        <v>0</v>
      </c>
      <c r="N1271">
        <f>'Previous Trades Import_OMS Quer'!N1271</f>
        <v>0</v>
      </c>
      <c r="O1271" t="str">
        <f>CLEAN('Previous Trades Import_OMS Quer'!O1271)</f>
        <v/>
      </c>
      <c r="Q1271" s="25">
        <f t="shared" si="38"/>
        <v>0</v>
      </c>
      <c r="R1271" s="25" t="e">
        <f>VLOOKUP(O1271,'Currency Balance'!$O$3:$Q$32,3,0)</f>
        <v>#N/A</v>
      </c>
      <c r="S1271" t="e">
        <f t="shared" si="39"/>
        <v>#N/A</v>
      </c>
    </row>
    <row r="1272" spans="1:19">
      <c r="A1272">
        <f>'Previous Trades Import_OMS Quer'!A1272</f>
        <v>0</v>
      </c>
      <c r="B1272">
        <f>'Previous Trades Import_OMS Quer'!B1272</f>
        <v>0</v>
      </c>
      <c r="C1272" s="22">
        <f>'Previous Trades Import_OMS Quer'!C1272</f>
        <v>0</v>
      </c>
      <c r="D1272">
        <f>'Previous Trades Import_OMS Quer'!D1272</f>
        <v>0</v>
      </c>
      <c r="E1272" s="22">
        <f>'Previous Trades Import_OMS Quer'!E1272</f>
        <v>0</v>
      </c>
      <c r="F1272">
        <f>'Previous Trades Import_OMS Quer'!F1272</f>
        <v>0</v>
      </c>
      <c r="G1272">
        <f>'Previous Trades Import_OMS Quer'!G1272</f>
        <v>0</v>
      </c>
      <c r="H1272">
        <f>'Previous Trades Import_OMS Quer'!H1272</f>
        <v>0</v>
      </c>
      <c r="I1272">
        <f>'Previous Trades Import_OMS Quer'!I1272</f>
        <v>0</v>
      </c>
      <c r="J1272">
        <f>'Previous Trades Import_OMS Quer'!J1272</f>
        <v>0</v>
      </c>
      <c r="K1272">
        <f>'Previous Trades Import_OMS Quer'!K1272</f>
        <v>0</v>
      </c>
      <c r="L1272">
        <f>'Previous Trades Import_OMS Quer'!L1272</f>
        <v>0</v>
      </c>
      <c r="M1272">
        <f>'Previous Trades Import_OMS Quer'!M1272</f>
        <v>0</v>
      </c>
      <c r="N1272">
        <f>'Previous Trades Import_OMS Quer'!N1272</f>
        <v>0</v>
      </c>
      <c r="O1272" t="str">
        <f>CLEAN('Previous Trades Import_OMS Quer'!O1272)</f>
        <v/>
      </c>
      <c r="Q1272" s="25">
        <f t="shared" si="38"/>
        <v>0</v>
      </c>
      <c r="R1272" s="25" t="e">
        <f>VLOOKUP(O1272,'Currency Balance'!$O$3:$Q$32,3,0)</f>
        <v>#N/A</v>
      </c>
      <c r="S1272" t="e">
        <f t="shared" si="39"/>
        <v>#N/A</v>
      </c>
    </row>
    <row r="1273" spans="1:19">
      <c r="A1273">
        <f>'Previous Trades Import_OMS Quer'!A1273</f>
        <v>0</v>
      </c>
      <c r="B1273">
        <f>'Previous Trades Import_OMS Quer'!B1273</f>
        <v>0</v>
      </c>
      <c r="C1273" s="22">
        <f>'Previous Trades Import_OMS Quer'!C1273</f>
        <v>0</v>
      </c>
      <c r="D1273">
        <f>'Previous Trades Import_OMS Quer'!D1273</f>
        <v>0</v>
      </c>
      <c r="E1273" s="22">
        <f>'Previous Trades Import_OMS Quer'!E1273</f>
        <v>0</v>
      </c>
      <c r="F1273">
        <f>'Previous Trades Import_OMS Quer'!F1273</f>
        <v>0</v>
      </c>
      <c r="G1273">
        <f>'Previous Trades Import_OMS Quer'!G1273</f>
        <v>0</v>
      </c>
      <c r="H1273">
        <f>'Previous Trades Import_OMS Quer'!H1273</f>
        <v>0</v>
      </c>
      <c r="I1273">
        <f>'Previous Trades Import_OMS Quer'!I1273</f>
        <v>0</v>
      </c>
      <c r="J1273">
        <f>'Previous Trades Import_OMS Quer'!J1273</f>
        <v>0</v>
      </c>
      <c r="K1273">
        <f>'Previous Trades Import_OMS Quer'!K1273</f>
        <v>0</v>
      </c>
      <c r="L1273">
        <f>'Previous Trades Import_OMS Quer'!L1273</f>
        <v>0</v>
      </c>
      <c r="M1273">
        <f>'Previous Trades Import_OMS Quer'!M1273</f>
        <v>0</v>
      </c>
      <c r="N1273">
        <f>'Previous Trades Import_OMS Quer'!N1273</f>
        <v>0</v>
      </c>
      <c r="O1273" t="str">
        <f>CLEAN('Previous Trades Import_OMS Quer'!O1273)</f>
        <v/>
      </c>
      <c r="Q1273" s="25">
        <f t="shared" si="38"/>
        <v>0</v>
      </c>
      <c r="R1273" s="25" t="e">
        <f>VLOOKUP(O1273,'Currency Balance'!$O$3:$Q$32,3,0)</f>
        <v>#N/A</v>
      </c>
      <c r="S1273" t="e">
        <f t="shared" si="39"/>
        <v>#N/A</v>
      </c>
    </row>
    <row r="1274" spans="1:19">
      <c r="A1274">
        <f>'Previous Trades Import_OMS Quer'!A1274</f>
        <v>0</v>
      </c>
      <c r="B1274">
        <f>'Previous Trades Import_OMS Quer'!B1274</f>
        <v>0</v>
      </c>
      <c r="C1274" s="22">
        <f>'Previous Trades Import_OMS Quer'!C1274</f>
        <v>0</v>
      </c>
      <c r="D1274">
        <f>'Previous Trades Import_OMS Quer'!D1274</f>
        <v>0</v>
      </c>
      <c r="E1274" s="22">
        <f>'Previous Trades Import_OMS Quer'!E1274</f>
        <v>0</v>
      </c>
      <c r="F1274">
        <f>'Previous Trades Import_OMS Quer'!F1274</f>
        <v>0</v>
      </c>
      <c r="G1274">
        <f>'Previous Trades Import_OMS Quer'!G1274</f>
        <v>0</v>
      </c>
      <c r="H1274">
        <f>'Previous Trades Import_OMS Quer'!H1274</f>
        <v>0</v>
      </c>
      <c r="I1274">
        <f>'Previous Trades Import_OMS Quer'!I1274</f>
        <v>0</v>
      </c>
      <c r="J1274">
        <f>'Previous Trades Import_OMS Quer'!J1274</f>
        <v>0</v>
      </c>
      <c r="K1274">
        <f>'Previous Trades Import_OMS Quer'!K1274</f>
        <v>0</v>
      </c>
      <c r="L1274">
        <f>'Previous Trades Import_OMS Quer'!L1274</f>
        <v>0</v>
      </c>
      <c r="M1274">
        <f>'Previous Trades Import_OMS Quer'!M1274</f>
        <v>0</v>
      </c>
      <c r="N1274">
        <f>'Previous Trades Import_OMS Quer'!N1274</f>
        <v>0</v>
      </c>
      <c r="O1274" t="str">
        <f>CLEAN('Previous Trades Import_OMS Quer'!O1274)</f>
        <v/>
      </c>
      <c r="Q1274" s="25">
        <f t="shared" si="38"/>
        <v>0</v>
      </c>
      <c r="R1274" s="25" t="e">
        <f>VLOOKUP(O1274,'Currency Balance'!$O$3:$Q$32,3,0)</f>
        <v>#N/A</v>
      </c>
      <c r="S1274" t="e">
        <f t="shared" si="39"/>
        <v>#N/A</v>
      </c>
    </row>
    <row r="1275" spans="1:19">
      <c r="A1275">
        <f>'Previous Trades Import_OMS Quer'!A1275</f>
        <v>0</v>
      </c>
      <c r="B1275">
        <f>'Previous Trades Import_OMS Quer'!B1275</f>
        <v>0</v>
      </c>
      <c r="C1275" s="22">
        <f>'Previous Trades Import_OMS Quer'!C1275</f>
        <v>0</v>
      </c>
      <c r="D1275">
        <f>'Previous Trades Import_OMS Quer'!D1275</f>
        <v>0</v>
      </c>
      <c r="E1275" s="22">
        <f>'Previous Trades Import_OMS Quer'!E1275</f>
        <v>0</v>
      </c>
      <c r="F1275">
        <f>'Previous Trades Import_OMS Quer'!F1275</f>
        <v>0</v>
      </c>
      <c r="G1275">
        <f>'Previous Trades Import_OMS Quer'!G1275</f>
        <v>0</v>
      </c>
      <c r="H1275">
        <f>'Previous Trades Import_OMS Quer'!H1275</f>
        <v>0</v>
      </c>
      <c r="I1275">
        <f>'Previous Trades Import_OMS Quer'!I1275</f>
        <v>0</v>
      </c>
      <c r="J1275">
        <f>'Previous Trades Import_OMS Quer'!J1275</f>
        <v>0</v>
      </c>
      <c r="K1275">
        <f>'Previous Trades Import_OMS Quer'!K1275</f>
        <v>0</v>
      </c>
      <c r="L1275">
        <f>'Previous Trades Import_OMS Quer'!L1275</f>
        <v>0</v>
      </c>
      <c r="M1275">
        <f>'Previous Trades Import_OMS Quer'!M1275</f>
        <v>0</v>
      </c>
      <c r="N1275">
        <f>'Previous Trades Import_OMS Quer'!N1275</f>
        <v>0</v>
      </c>
      <c r="O1275" t="str">
        <f>CLEAN('Previous Trades Import_OMS Quer'!O1275)</f>
        <v/>
      </c>
      <c r="Q1275" s="25">
        <f t="shared" si="38"/>
        <v>0</v>
      </c>
      <c r="R1275" s="25" t="e">
        <f>VLOOKUP(O1275,'Currency Balance'!$O$3:$Q$32,3,0)</f>
        <v>#N/A</v>
      </c>
      <c r="S1275" t="e">
        <f t="shared" si="39"/>
        <v>#N/A</v>
      </c>
    </row>
    <row r="1276" spans="1:19">
      <c r="A1276">
        <f>'Previous Trades Import_OMS Quer'!A1276</f>
        <v>0</v>
      </c>
      <c r="B1276">
        <f>'Previous Trades Import_OMS Quer'!B1276</f>
        <v>0</v>
      </c>
      <c r="C1276" s="22">
        <f>'Previous Trades Import_OMS Quer'!C1276</f>
        <v>0</v>
      </c>
      <c r="D1276">
        <f>'Previous Trades Import_OMS Quer'!D1276</f>
        <v>0</v>
      </c>
      <c r="E1276" s="22">
        <f>'Previous Trades Import_OMS Quer'!E1276</f>
        <v>0</v>
      </c>
      <c r="F1276">
        <f>'Previous Trades Import_OMS Quer'!F1276</f>
        <v>0</v>
      </c>
      <c r="G1276">
        <f>'Previous Trades Import_OMS Quer'!G1276</f>
        <v>0</v>
      </c>
      <c r="H1276">
        <f>'Previous Trades Import_OMS Quer'!H1276</f>
        <v>0</v>
      </c>
      <c r="I1276">
        <f>'Previous Trades Import_OMS Quer'!I1276</f>
        <v>0</v>
      </c>
      <c r="J1276">
        <f>'Previous Trades Import_OMS Quer'!J1276</f>
        <v>0</v>
      </c>
      <c r="K1276">
        <f>'Previous Trades Import_OMS Quer'!K1276</f>
        <v>0</v>
      </c>
      <c r="L1276">
        <f>'Previous Trades Import_OMS Quer'!L1276</f>
        <v>0</v>
      </c>
      <c r="M1276">
        <f>'Previous Trades Import_OMS Quer'!M1276</f>
        <v>0</v>
      </c>
      <c r="N1276">
        <f>'Previous Trades Import_OMS Quer'!N1276</f>
        <v>0</v>
      </c>
      <c r="O1276" t="str">
        <f>CLEAN('Previous Trades Import_OMS Quer'!O1276)</f>
        <v/>
      </c>
      <c r="Q1276" s="25">
        <f t="shared" si="38"/>
        <v>0</v>
      </c>
      <c r="R1276" s="25" t="e">
        <f>VLOOKUP(O1276,'Currency Balance'!$O$3:$Q$32,3,0)</f>
        <v>#N/A</v>
      </c>
      <c r="S1276" t="e">
        <f t="shared" si="39"/>
        <v>#N/A</v>
      </c>
    </row>
    <row r="1277" spans="1:19">
      <c r="A1277">
        <f>'Previous Trades Import_OMS Quer'!A1277</f>
        <v>0</v>
      </c>
      <c r="B1277">
        <f>'Previous Trades Import_OMS Quer'!B1277</f>
        <v>0</v>
      </c>
      <c r="C1277" s="22">
        <f>'Previous Trades Import_OMS Quer'!C1277</f>
        <v>0</v>
      </c>
      <c r="D1277">
        <f>'Previous Trades Import_OMS Quer'!D1277</f>
        <v>0</v>
      </c>
      <c r="E1277" s="22">
        <f>'Previous Trades Import_OMS Quer'!E1277</f>
        <v>0</v>
      </c>
      <c r="F1277">
        <f>'Previous Trades Import_OMS Quer'!F1277</f>
        <v>0</v>
      </c>
      <c r="G1277">
        <f>'Previous Trades Import_OMS Quer'!G1277</f>
        <v>0</v>
      </c>
      <c r="H1277">
        <f>'Previous Trades Import_OMS Quer'!H1277</f>
        <v>0</v>
      </c>
      <c r="I1277">
        <f>'Previous Trades Import_OMS Quer'!I1277</f>
        <v>0</v>
      </c>
      <c r="J1277">
        <f>'Previous Trades Import_OMS Quer'!J1277</f>
        <v>0</v>
      </c>
      <c r="K1277">
        <f>'Previous Trades Import_OMS Quer'!K1277</f>
        <v>0</v>
      </c>
      <c r="L1277">
        <f>'Previous Trades Import_OMS Quer'!L1277</f>
        <v>0</v>
      </c>
      <c r="M1277">
        <f>'Previous Trades Import_OMS Quer'!M1277</f>
        <v>0</v>
      </c>
      <c r="N1277">
        <f>'Previous Trades Import_OMS Quer'!N1277</f>
        <v>0</v>
      </c>
      <c r="O1277" t="str">
        <f>CLEAN('Previous Trades Import_OMS Quer'!O1277)</f>
        <v/>
      </c>
      <c r="Q1277" s="25">
        <f t="shared" si="38"/>
        <v>0</v>
      </c>
      <c r="R1277" s="25" t="e">
        <f>VLOOKUP(O1277,'Currency Balance'!$O$3:$Q$32,3,0)</f>
        <v>#N/A</v>
      </c>
      <c r="S1277" t="e">
        <f t="shared" si="39"/>
        <v>#N/A</v>
      </c>
    </row>
    <row r="1278" spans="1:19">
      <c r="A1278">
        <f>'Previous Trades Import_OMS Quer'!A1278</f>
        <v>0</v>
      </c>
      <c r="B1278">
        <f>'Previous Trades Import_OMS Quer'!B1278</f>
        <v>0</v>
      </c>
      <c r="C1278" s="22">
        <f>'Previous Trades Import_OMS Quer'!C1278</f>
        <v>0</v>
      </c>
      <c r="D1278">
        <f>'Previous Trades Import_OMS Quer'!D1278</f>
        <v>0</v>
      </c>
      <c r="E1278" s="22">
        <f>'Previous Trades Import_OMS Quer'!E1278</f>
        <v>0</v>
      </c>
      <c r="F1278">
        <f>'Previous Trades Import_OMS Quer'!F1278</f>
        <v>0</v>
      </c>
      <c r="G1278">
        <f>'Previous Trades Import_OMS Quer'!G1278</f>
        <v>0</v>
      </c>
      <c r="H1278">
        <f>'Previous Trades Import_OMS Quer'!H1278</f>
        <v>0</v>
      </c>
      <c r="I1278">
        <f>'Previous Trades Import_OMS Quer'!I1278</f>
        <v>0</v>
      </c>
      <c r="J1278">
        <f>'Previous Trades Import_OMS Quer'!J1278</f>
        <v>0</v>
      </c>
      <c r="K1278">
        <f>'Previous Trades Import_OMS Quer'!K1278</f>
        <v>0</v>
      </c>
      <c r="L1278">
        <f>'Previous Trades Import_OMS Quer'!L1278</f>
        <v>0</v>
      </c>
      <c r="M1278">
        <f>'Previous Trades Import_OMS Quer'!M1278</f>
        <v>0</v>
      </c>
      <c r="N1278">
        <f>'Previous Trades Import_OMS Quer'!N1278</f>
        <v>0</v>
      </c>
      <c r="O1278" t="str">
        <f>CLEAN('Previous Trades Import_OMS Quer'!O1278)</f>
        <v/>
      </c>
      <c r="Q1278" s="25">
        <f t="shared" si="38"/>
        <v>0</v>
      </c>
      <c r="R1278" s="25" t="e">
        <f>VLOOKUP(O1278,'Currency Balance'!$O$3:$Q$32,3,0)</f>
        <v>#N/A</v>
      </c>
      <c r="S1278" t="e">
        <f t="shared" si="39"/>
        <v>#N/A</v>
      </c>
    </row>
    <row r="1279" spans="1:19">
      <c r="A1279">
        <f>'Previous Trades Import_OMS Quer'!A1279</f>
        <v>0</v>
      </c>
      <c r="B1279">
        <f>'Previous Trades Import_OMS Quer'!B1279</f>
        <v>0</v>
      </c>
      <c r="C1279" s="22">
        <f>'Previous Trades Import_OMS Quer'!C1279</f>
        <v>0</v>
      </c>
      <c r="D1279">
        <f>'Previous Trades Import_OMS Quer'!D1279</f>
        <v>0</v>
      </c>
      <c r="E1279" s="22">
        <f>'Previous Trades Import_OMS Quer'!E1279</f>
        <v>0</v>
      </c>
      <c r="F1279">
        <f>'Previous Trades Import_OMS Quer'!F1279</f>
        <v>0</v>
      </c>
      <c r="G1279">
        <f>'Previous Trades Import_OMS Quer'!G1279</f>
        <v>0</v>
      </c>
      <c r="H1279">
        <f>'Previous Trades Import_OMS Quer'!H1279</f>
        <v>0</v>
      </c>
      <c r="I1279">
        <f>'Previous Trades Import_OMS Quer'!I1279</f>
        <v>0</v>
      </c>
      <c r="J1279">
        <f>'Previous Trades Import_OMS Quer'!J1279</f>
        <v>0</v>
      </c>
      <c r="K1279">
        <f>'Previous Trades Import_OMS Quer'!K1279</f>
        <v>0</v>
      </c>
      <c r="L1279">
        <f>'Previous Trades Import_OMS Quer'!L1279</f>
        <v>0</v>
      </c>
      <c r="M1279">
        <f>'Previous Trades Import_OMS Quer'!M1279</f>
        <v>0</v>
      </c>
      <c r="N1279">
        <f>'Previous Trades Import_OMS Quer'!N1279</f>
        <v>0</v>
      </c>
      <c r="O1279" t="str">
        <f>CLEAN('Previous Trades Import_OMS Quer'!O1279)</f>
        <v/>
      </c>
      <c r="Q1279" s="25">
        <f t="shared" si="38"/>
        <v>0</v>
      </c>
      <c r="R1279" s="25" t="e">
        <f>VLOOKUP(O1279,'Currency Balance'!$O$3:$Q$32,3,0)</f>
        <v>#N/A</v>
      </c>
      <c r="S1279" t="e">
        <f t="shared" si="39"/>
        <v>#N/A</v>
      </c>
    </row>
    <row r="1280" spans="1:19">
      <c r="A1280">
        <f>'Previous Trades Import_OMS Quer'!A1280</f>
        <v>0</v>
      </c>
      <c r="B1280">
        <f>'Previous Trades Import_OMS Quer'!B1280</f>
        <v>0</v>
      </c>
      <c r="C1280" s="22">
        <f>'Previous Trades Import_OMS Quer'!C1280</f>
        <v>0</v>
      </c>
      <c r="D1280">
        <f>'Previous Trades Import_OMS Quer'!D1280</f>
        <v>0</v>
      </c>
      <c r="E1280" s="22">
        <f>'Previous Trades Import_OMS Quer'!E1280</f>
        <v>0</v>
      </c>
      <c r="F1280">
        <f>'Previous Trades Import_OMS Quer'!F1280</f>
        <v>0</v>
      </c>
      <c r="G1280">
        <f>'Previous Trades Import_OMS Quer'!G1280</f>
        <v>0</v>
      </c>
      <c r="H1280">
        <f>'Previous Trades Import_OMS Quer'!H1280</f>
        <v>0</v>
      </c>
      <c r="I1280">
        <f>'Previous Trades Import_OMS Quer'!I1280</f>
        <v>0</v>
      </c>
      <c r="J1280">
        <f>'Previous Trades Import_OMS Quer'!J1280</f>
        <v>0</v>
      </c>
      <c r="K1280">
        <f>'Previous Trades Import_OMS Quer'!K1280</f>
        <v>0</v>
      </c>
      <c r="L1280">
        <f>'Previous Trades Import_OMS Quer'!L1280</f>
        <v>0</v>
      </c>
      <c r="M1280">
        <f>'Previous Trades Import_OMS Quer'!M1280</f>
        <v>0</v>
      </c>
      <c r="N1280">
        <f>'Previous Trades Import_OMS Quer'!N1280</f>
        <v>0</v>
      </c>
      <c r="O1280" t="str">
        <f>CLEAN('Previous Trades Import_OMS Quer'!O1280)</f>
        <v/>
      </c>
      <c r="Q1280" s="25">
        <f t="shared" si="38"/>
        <v>0</v>
      </c>
      <c r="R1280" s="25" t="e">
        <f>VLOOKUP(O1280,'Currency Balance'!$O$3:$Q$32,3,0)</f>
        <v>#N/A</v>
      </c>
      <c r="S1280" t="e">
        <f t="shared" si="39"/>
        <v>#N/A</v>
      </c>
    </row>
    <row r="1281" spans="1:19">
      <c r="A1281">
        <f>'Previous Trades Import_OMS Quer'!A1281</f>
        <v>0</v>
      </c>
      <c r="B1281">
        <f>'Previous Trades Import_OMS Quer'!B1281</f>
        <v>0</v>
      </c>
      <c r="C1281" s="22">
        <f>'Previous Trades Import_OMS Quer'!C1281</f>
        <v>0</v>
      </c>
      <c r="D1281">
        <f>'Previous Trades Import_OMS Quer'!D1281</f>
        <v>0</v>
      </c>
      <c r="E1281" s="22">
        <f>'Previous Trades Import_OMS Quer'!E1281</f>
        <v>0</v>
      </c>
      <c r="F1281">
        <f>'Previous Trades Import_OMS Quer'!F1281</f>
        <v>0</v>
      </c>
      <c r="G1281">
        <f>'Previous Trades Import_OMS Quer'!G1281</f>
        <v>0</v>
      </c>
      <c r="H1281">
        <f>'Previous Trades Import_OMS Quer'!H1281</f>
        <v>0</v>
      </c>
      <c r="I1281">
        <f>'Previous Trades Import_OMS Quer'!I1281</f>
        <v>0</v>
      </c>
      <c r="J1281">
        <f>'Previous Trades Import_OMS Quer'!J1281</f>
        <v>0</v>
      </c>
      <c r="K1281">
        <f>'Previous Trades Import_OMS Quer'!K1281</f>
        <v>0</v>
      </c>
      <c r="L1281">
        <f>'Previous Trades Import_OMS Quer'!L1281</f>
        <v>0</v>
      </c>
      <c r="M1281">
        <f>'Previous Trades Import_OMS Quer'!M1281</f>
        <v>0</v>
      </c>
      <c r="N1281">
        <f>'Previous Trades Import_OMS Quer'!N1281</f>
        <v>0</v>
      </c>
      <c r="O1281" t="str">
        <f>CLEAN('Previous Trades Import_OMS Quer'!O1281)</f>
        <v/>
      </c>
      <c r="Q1281" s="25">
        <f t="shared" si="38"/>
        <v>0</v>
      </c>
      <c r="R1281" s="25" t="e">
        <f>VLOOKUP(O1281,'Currency Balance'!$O$3:$Q$32,3,0)</f>
        <v>#N/A</v>
      </c>
      <c r="S1281" t="e">
        <f t="shared" si="39"/>
        <v>#N/A</v>
      </c>
    </row>
    <row r="1282" spans="1:19">
      <c r="A1282">
        <f>'Previous Trades Import_OMS Quer'!A1282</f>
        <v>0</v>
      </c>
      <c r="B1282">
        <f>'Previous Trades Import_OMS Quer'!B1282</f>
        <v>0</v>
      </c>
      <c r="C1282" s="22">
        <f>'Previous Trades Import_OMS Quer'!C1282</f>
        <v>0</v>
      </c>
      <c r="D1282">
        <f>'Previous Trades Import_OMS Quer'!D1282</f>
        <v>0</v>
      </c>
      <c r="E1282" s="22">
        <f>'Previous Trades Import_OMS Quer'!E1282</f>
        <v>0</v>
      </c>
      <c r="F1282">
        <f>'Previous Trades Import_OMS Quer'!F1282</f>
        <v>0</v>
      </c>
      <c r="G1282">
        <f>'Previous Trades Import_OMS Quer'!G1282</f>
        <v>0</v>
      </c>
      <c r="H1282">
        <f>'Previous Trades Import_OMS Quer'!H1282</f>
        <v>0</v>
      </c>
      <c r="I1282">
        <f>'Previous Trades Import_OMS Quer'!I1282</f>
        <v>0</v>
      </c>
      <c r="J1282">
        <f>'Previous Trades Import_OMS Quer'!J1282</f>
        <v>0</v>
      </c>
      <c r="K1282">
        <f>'Previous Trades Import_OMS Quer'!K1282</f>
        <v>0</v>
      </c>
      <c r="L1282">
        <f>'Previous Trades Import_OMS Quer'!L1282</f>
        <v>0</v>
      </c>
      <c r="M1282">
        <f>'Previous Trades Import_OMS Quer'!M1282</f>
        <v>0</v>
      </c>
      <c r="N1282">
        <f>'Previous Trades Import_OMS Quer'!N1282</f>
        <v>0</v>
      </c>
      <c r="O1282" t="str">
        <f>CLEAN('Previous Trades Import_OMS Quer'!O1282)</f>
        <v/>
      </c>
      <c r="Q1282" s="25">
        <f t="shared" ref="Q1282:Q1345" si="40">IF(G1282="sell",M1282,-M1282)</f>
        <v>0</v>
      </c>
      <c r="R1282" s="25" t="e">
        <f>VLOOKUP(O1282,'Currency Balance'!$O$3:$Q$32,3,0)</f>
        <v>#N/A</v>
      </c>
      <c r="S1282" t="e">
        <f t="shared" ref="S1282:S1345" si="41">Q1282/R1282</f>
        <v>#N/A</v>
      </c>
    </row>
    <row r="1283" spans="1:19">
      <c r="A1283">
        <f>'Previous Trades Import_OMS Quer'!A1283</f>
        <v>0</v>
      </c>
      <c r="B1283">
        <f>'Previous Trades Import_OMS Quer'!B1283</f>
        <v>0</v>
      </c>
      <c r="C1283" s="22">
        <f>'Previous Trades Import_OMS Quer'!C1283</f>
        <v>0</v>
      </c>
      <c r="D1283">
        <f>'Previous Trades Import_OMS Quer'!D1283</f>
        <v>0</v>
      </c>
      <c r="E1283" s="22">
        <f>'Previous Trades Import_OMS Quer'!E1283</f>
        <v>0</v>
      </c>
      <c r="F1283">
        <f>'Previous Trades Import_OMS Quer'!F1283</f>
        <v>0</v>
      </c>
      <c r="G1283">
        <f>'Previous Trades Import_OMS Quer'!G1283</f>
        <v>0</v>
      </c>
      <c r="H1283">
        <f>'Previous Trades Import_OMS Quer'!H1283</f>
        <v>0</v>
      </c>
      <c r="I1283">
        <f>'Previous Trades Import_OMS Quer'!I1283</f>
        <v>0</v>
      </c>
      <c r="J1283">
        <f>'Previous Trades Import_OMS Quer'!J1283</f>
        <v>0</v>
      </c>
      <c r="K1283">
        <f>'Previous Trades Import_OMS Quer'!K1283</f>
        <v>0</v>
      </c>
      <c r="L1283">
        <f>'Previous Trades Import_OMS Quer'!L1283</f>
        <v>0</v>
      </c>
      <c r="M1283">
        <f>'Previous Trades Import_OMS Quer'!M1283</f>
        <v>0</v>
      </c>
      <c r="N1283">
        <f>'Previous Trades Import_OMS Quer'!N1283</f>
        <v>0</v>
      </c>
      <c r="O1283" t="str">
        <f>CLEAN('Previous Trades Import_OMS Quer'!O1283)</f>
        <v/>
      </c>
      <c r="Q1283" s="25">
        <f t="shared" si="40"/>
        <v>0</v>
      </c>
      <c r="R1283" s="25" t="e">
        <f>VLOOKUP(O1283,'Currency Balance'!$O$3:$Q$32,3,0)</f>
        <v>#N/A</v>
      </c>
      <c r="S1283" t="e">
        <f t="shared" si="41"/>
        <v>#N/A</v>
      </c>
    </row>
    <row r="1284" spans="1:19">
      <c r="A1284">
        <f>'Previous Trades Import_OMS Quer'!A1284</f>
        <v>0</v>
      </c>
      <c r="B1284">
        <f>'Previous Trades Import_OMS Quer'!B1284</f>
        <v>0</v>
      </c>
      <c r="C1284" s="22">
        <f>'Previous Trades Import_OMS Quer'!C1284</f>
        <v>0</v>
      </c>
      <c r="D1284">
        <f>'Previous Trades Import_OMS Quer'!D1284</f>
        <v>0</v>
      </c>
      <c r="E1284" s="22">
        <f>'Previous Trades Import_OMS Quer'!E1284</f>
        <v>0</v>
      </c>
      <c r="F1284">
        <f>'Previous Trades Import_OMS Quer'!F1284</f>
        <v>0</v>
      </c>
      <c r="G1284">
        <f>'Previous Trades Import_OMS Quer'!G1284</f>
        <v>0</v>
      </c>
      <c r="H1284">
        <f>'Previous Trades Import_OMS Quer'!H1284</f>
        <v>0</v>
      </c>
      <c r="I1284">
        <f>'Previous Trades Import_OMS Quer'!I1284</f>
        <v>0</v>
      </c>
      <c r="J1284">
        <f>'Previous Trades Import_OMS Quer'!J1284</f>
        <v>0</v>
      </c>
      <c r="K1284">
        <f>'Previous Trades Import_OMS Quer'!K1284</f>
        <v>0</v>
      </c>
      <c r="L1284">
        <f>'Previous Trades Import_OMS Quer'!L1284</f>
        <v>0</v>
      </c>
      <c r="M1284">
        <f>'Previous Trades Import_OMS Quer'!M1284</f>
        <v>0</v>
      </c>
      <c r="N1284">
        <f>'Previous Trades Import_OMS Quer'!N1284</f>
        <v>0</v>
      </c>
      <c r="O1284" t="str">
        <f>CLEAN('Previous Trades Import_OMS Quer'!O1284)</f>
        <v/>
      </c>
      <c r="Q1284" s="25">
        <f t="shared" si="40"/>
        <v>0</v>
      </c>
      <c r="R1284" s="25" t="e">
        <f>VLOOKUP(O1284,'Currency Balance'!$O$3:$Q$32,3,0)</f>
        <v>#N/A</v>
      </c>
      <c r="S1284" t="e">
        <f t="shared" si="41"/>
        <v>#N/A</v>
      </c>
    </row>
    <row r="1285" spans="1:19">
      <c r="A1285">
        <f>'Previous Trades Import_OMS Quer'!A1285</f>
        <v>0</v>
      </c>
      <c r="B1285">
        <f>'Previous Trades Import_OMS Quer'!B1285</f>
        <v>0</v>
      </c>
      <c r="C1285" s="22">
        <f>'Previous Trades Import_OMS Quer'!C1285</f>
        <v>0</v>
      </c>
      <c r="D1285">
        <f>'Previous Trades Import_OMS Quer'!D1285</f>
        <v>0</v>
      </c>
      <c r="E1285" s="22">
        <f>'Previous Trades Import_OMS Quer'!E1285</f>
        <v>0</v>
      </c>
      <c r="F1285">
        <f>'Previous Trades Import_OMS Quer'!F1285</f>
        <v>0</v>
      </c>
      <c r="G1285">
        <f>'Previous Trades Import_OMS Quer'!G1285</f>
        <v>0</v>
      </c>
      <c r="H1285">
        <f>'Previous Trades Import_OMS Quer'!H1285</f>
        <v>0</v>
      </c>
      <c r="I1285">
        <f>'Previous Trades Import_OMS Quer'!I1285</f>
        <v>0</v>
      </c>
      <c r="J1285">
        <f>'Previous Trades Import_OMS Quer'!J1285</f>
        <v>0</v>
      </c>
      <c r="K1285">
        <f>'Previous Trades Import_OMS Quer'!K1285</f>
        <v>0</v>
      </c>
      <c r="L1285">
        <f>'Previous Trades Import_OMS Quer'!L1285</f>
        <v>0</v>
      </c>
      <c r="M1285">
        <f>'Previous Trades Import_OMS Quer'!M1285</f>
        <v>0</v>
      </c>
      <c r="N1285">
        <f>'Previous Trades Import_OMS Quer'!N1285</f>
        <v>0</v>
      </c>
      <c r="O1285" t="str">
        <f>CLEAN('Previous Trades Import_OMS Quer'!O1285)</f>
        <v/>
      </c>
      <c r="Q1285" s="25">
        <f t="shared" si="40"/>
        <v>0</v>
      </c>
      <c r="R1285" s="25" t="e">
        <f>VLOOKUP(O1285,'Currency Balance'!$O$3:$Q$32,3,0)</f>
        <v>#N/A</v>
      </c>
      <c r="S1285" t="e">
        <f t="shared" si="41"/>
        <v>#N/A</v>
      </c>
    </row>
    <row r="1286" spans="1:19">
      <c r="A1286">
        <f>'Previous Trades Import_OMS Quer'!A1286</f>
        <v>0</v>
      </c>
      <c r="B1286">
        <f>'Previous Trades Import_OMS Quer'!B1286</f>
        <v>0</v>
      </c>
      <c r="C1286" s="22">
        <f>'Previous Trades Import_OMS Quer'!C1286</f>
        <v>0</v>
      </c>
      <c r="D1286">
        <f>'Previous Trades Import_OMS Quer'!D1286</f>
        <v>0</v>
      </c>
      <c r="E1286" s="22">
        <f>'Previous Trades Import_OMS Quer'!E1286</f>
        <v>0</v>
      </c>
      <c r="F1286">
        <f>'Previous Trades Import_OMS Quer'!F1286</f>
        <v>0</v>
      </c>
      <c r="G1286">
        <f>'Previous Trades Import_OMS Quer'!G1286</f>
        <v>0</v>
      </c>
      <c r="H1286">
        <f>'Previous Trades Import_OMS Quer'!H1286</f>
        <v>0</v>
      </c>
      <c r="I1286">
        <f>'Previous Trades Import_OMS Quer'!I1286</f>
        <v>0</v>
      </c>
      <c r="J1286">
        <f>'Previous Trades Import_OMS Quer'!J1286</f>
        <v>0</v>
      </c>
      <c r="K1286">
        <f>'Previous Trades Import_OMS Quer'!K1286</f>
        <v>0</v>
      </c>
      <c r="L1286">
        <f>'Previous Trades Import_OMS Quer'!L1286</f>
        <v>0</v>
      </c>
      <c r="M1286">
        <f>'Previous Trades Import_OMS Quer'!M1286</f>
        <v>0</v>
      </c>
      <c r="N1286">
        <f>'Previous Trades Import_OMS Quer'!N1286</f>
        <v>0</v>
      </c>
      <c r="O1286" t="str">
        <f>CLEAN('Previous Trades Import_OMS Quer'!O1286)</f>
        <v/>
      </c>
      <c r="Q1286" s="25">
        <f t="shared" si="40"/>
        <v>0</v>
      </c>
      <c r="R1286" s="25" t="e">
        <f>VLOOKUP(O1286,'Currency Balance'!$O$3:$Q$32,3,0)</f>
        <v>#N/A</v>
      </c>
      <c r="S1286" t="e">
        <f t="shared" si="41"/>
        <v>#N/A</v>
      </c>
    </row>
    <row r="1287" spans="1:19">
      <c r="A1287">
        <f>'Previous Trades Import_OMS Quer'!A1287</f>
        <v>0</v>
      </c>
      <c r="B1287">
        <f>'Previous Trades Import_OMS Quer'!B1287</f>
        <v>0</v>
      </c>
      <c r="C1287" s="22">
        <f>'Previous Trades Import_OMS Quer'!C1287</f>
        <v>0</v>
      </c>
      <c r="D1287">
        <f>'Previous Trades Import_OMS Quer'!D1287</f>
        <v>0</v>
      </c>
      <c r="E1287" s="22">
        <f>'Previous Trades Import_OMS Quer'!E1287</f>
        <v>0</v>
      </c>
      <c r="F1287">
        <f>'Previous Trades Import_OMS Quer'!F1287</f>
        <v>0</v>
      </c>
      <c r="G1287">
        <f>'Previous Trades Import_OMS Quer'!G1287</f>
        <v>0</v>
      </c>
      <c r="H1287">
        <f>'Previous Trades Import_OMS Quer'!H1287</f>
        <v>0</v>
      </c>
      <c r="I1287">
        <f>'Previous Trades Import_OMS Quer'!I1287</f>
        <v>0</v>
      </c>
      <c r="J1287">
        <f>'Previous Trades Import_OMS Quer'!J1287</f>
        <v>0</v>
      </c>
      <c r="K1287">
        <f>'Previous Trades Import_OMS Quer'!K1287</f>
        <v>0</v>
      </c>
      <c r="L1287">
        <f>'Previous Trades Import_OMS Quer'!L1287</f>
        <v>0</v>
      </c>
      <c r="M1287">
        <f>'Previous Trades Import_OMS Quer'!M1287</f>
        <v>0</v>
      </c>
      <c r="N1287">
        <f>'Previous Trades Import_OMS Quer'!N1287</f>
        <v>0</v>
      </c>
      <c r="O1287" t="str">
        <f>CLEAN('Previous Trades Import_OMS Quer'!O1287)</f>
        <v/>
      </c>
      <c r="Q1287" s="25">
        <f t="shared" si="40"/>
        <v>0</v>
      </c>
      <c r="R1287" s="25" t="e">
        <f>VLOOKUP(O1287,'Currency Balance'!$O$3:$Q$32,3,0)</f>
        <v>#N/A</v>
      </c>
      <c r="S1287" t="e">
        <f t="shared" si="41"/>
        <v>#N/A</v>
      </c>
    </row>
    <row r="1288" spans="1:19">
      <c r="A1288">
        <f>'Previous Trades Import_OMS Quer'!A1288</f>
        <v>0</v>
      </c>
      <c r="B1288">
        <f>'Previous Trades Import_OMS Quer'!B1288</f>
        <v>0</v>
      </c>
      <c r="C1288" s="22">
        <f>'Previous Trades Import_OMS Quer'!C1288</f>
        <v>0</v>
      </c>
      <c r="D1288">
        <f>'Previous Trades Import_OMS Quer'!D1288</f>
        <v>0</v>
      </c>
      <c r="E1288" s="22">
        <f>'Previous Trades Import_OMS Quer'!E1288</f>
        <v>0</v>
      </c>
      <c r="F1288">
        <f>'Previous Trades Import_OMS Quer'!F1288</f>
        <v>0</v>
      </c>
      <c r="G1288">
        <f>'Previous Trades Import_OMS Quer'!G1288</f>
        <v>0</v>
      </c>
      <c r="H1288">
        <f>'Previous Trades Import_OMS Quer'!H1288</f>
        <v>0</v>
      </c>
      <c r="I1288">
        <f>'Previous Trades Import_OMS Quer'!I1288</f>
        <v>0</v>
      </c>
      <c r="J1288">
        <f>'Previous Trades Import_OMS Quer'!J1288</f>
        <v>0</v>
      </c>
      <c r="K1288">
        <f>'Previous Trades Import_OMS Quer'!K1288</f>
        <v>0</v>
      </c>
      <c r="L1288">
        <f>'Previous Trades Import_OMS Quer'!L1288</f>
        <v>0</v>
      </c>
      <c r="M1288">
        <f>'Previous Trades Import_OMS Quer'!M1288</f>
        <v>0</v>
      </c>
      <c r="N1288">
        <f>'Previous Trades Import_OMS Quer'!N1288</f>
        <v>0</v>
      </c>
      <c r="O1288" t="str">
        <f>CLEAN('Previous Trades Import_OMS Quer'!O1288)</f>
        <v/>
      </c>
      <c r="Q1288" s="25">
        <f t="shared" si="40"/>
        <v>0</v>
      </c>
      <c r="R1288" s="25" t="e">
        <f>VLOOKUP(O1288,'Currency Balance'!$O$3:$Q$32,3,0)</f>
        <v>#N/A</v>
      </c>
      <c r="S1288" t="e">
        <f t="shared" si="41"/>
        <v>#N/A</v>
      </c>
    </row>
    <row r="1289" spans="1:19">
      <c r="A1289">
        <f>'Previous Trades Import_OMS Quer'!A1289</f>
        <v>0</v>
      </c>
      <c r="B1289">
        <f>'Previous Trades Import_OMS Quer'!B1289</f>
        <v>0</v>
      </c>
      <c r="C1289" s="22">
        <f>'Previous Trades Import_OMS Quer'!C1289</f>
        <v>0</v>
      </c>
      <c r="D1289">
        <f>'Previous Trades Import_OMS Quer'!D1289</f>
        <v>0</v>
      </c>
      <c r="E1289" s="22">
        <f>'Previous Trades Import_OMS Quer'!E1289</f>
        <v>0</v>
      </c>
      <c r="F1289">
        <f>'Previous Trades Import_OMS Quer'!F1289</f>
        <v>0</v>
      </c>
      <c r="G1289">
        <f>'Previous Trades Import_OMS Quer'!G1289</f>
        <v>0</v>
      </c>
      <c r="H1289">
        <f>'Previous Trades Import_OMS Quer'!H1289</f>
        <v>0</v>
      </c>
      <c r="I1289">
        <f>'Previous Trades Import_OMS Quer'!I1289</f>
        <v>0</v>
      </c>
      <c r="J1289">
        <f>'Previous Trades Import_OMS Quer'!J1289</f>
        <v>0</v>
      </c>
      <c r="K1289">
        <f>'Previous Trades Import_OMS Quer'!K1289</f>
        <v>0</v>
      </c>
      <c r="L1289">
        <f>'Previous Trades Import_OMS Quer'!L1289</f>
        <v>0</v>
      </c>
      <c r="M1289">
        <f>'Previous Trades Import_OMS Quer'!M1289</f>
        <v>0</v>
      </c>
      <c r="N1289">
        <f>'Previous Trades Import_OMS Quer'!N1289</f>
        <v>0</v>
      </c>
      <c r="O1289" t="str">
        <f>CLEAN('Previous Trades Import_OMS Quer'!O1289)</f>
        <v/>
      </c>
      <c r="Q1289" s="25">
        <f t="shared" si="40"/>
        <v>0</v>
      </c>
      <c r="R1289" s="25" t="e">
        <f>VLOOKUP(O1289,'Currency Balance'!$O$3:$Q$32,3,0)</f>
        <v>#N/A</v>
      </c>
      <c r="S1289" t="e">
        <f t="shared" si="41"/>
        <v>#N/A</v>
      </c>
    </row>
    <row r="1290" spans="1:19">
      <c r="A1290">
        <f>'Previous Trades Import_OMS Quer'!A1290</f>
        <v>0</v>
      </c>
      <c r="B1290">
        <f>'Previous Trades Import_OMS Quer'!B1290</f>
        <v>0</v>
      </c>
      <c r="C1290" s="22">
        <f>'Previous Trades Import_OMS Quer'!C1290</f>
        <v>0</v>
      </c>
      <c r="D1290">
        <f>'Previous Trades Import_OMS Quer'!D1290</f>
        <v>0</v>
      </c>
      <c r="E1290" s="22">
        <f>'Previous Trades Import_OMS Quer'!E1290</f>
        <v>0</v>
      </c>
      <c r="F1290">
        <f>'Previous Trades Import_OMS Quer'!F1290</f>
        <v>0</v>
      </c>
      <c r="G1290">
        <f>'Previous Trades Import_OMS Quer'!G1290</f>
        <v>0</v>
      </c>
      <c r="H1290">
        <f>'Previous Trades Import_OMS Quer'!H1290</f>
        <v>0</v>
      </c>
      <c r="I1290">
        <f>'Previous Trades Import_OMS Quer'!I1290</f>
        <v>0</v>
      </c>
      <c r="J1290">
        <f>'Previous Trades Import_OMS Quer'!J1290</f>
        <v>0</v>
      </c>
      <c r="K1290">
        <f>'Previous Trades Import_OMS Quer'!K1290</f>
        <v>0</v>
      </c>
      <c r="L1290">
        <f>'Previous Trades Import_OMS Quer'!L1290</f>
        <v>0</v>
      </c>
      <c r="M1290">
        <f>'Previous Trades Import_OMS Quer'!M1290</f>
        <v>0</v>
      </c>
      <c r="N1290">
        <f>'Previous Trades Import_OMS Quer'!N1290</f>
        <v>0</v>
      </c>
      <c r="O1290" t="str">
        <f>CLEAN('Previous Trades Import_OMS Quer'!O1290)</f>
        <v/>
      </c>
      <c r="Q1290" s="25">
        <f t="shared" si="40"/>
        <v>0</v>
      </c>
      <c r="R1290" s="25" t="e">
        <f>VLOOKUP(O1290,'Currency Balance'!$O$3:$Q$32,3,0)</f>
        <v>#N/A</v>
      </c>
      <c r="S1290" t="e">
        <f t="shared" si="41"/>
        <v>#N/A</v>
      </c>
    </row>
    <row r="1291" spans="1:19">
      <c r="A1291">
        <f>'Previous Trades Import_OMS Quer'!A1291</f>
        <v>0</v>
      </c>
      <c r="B1291">
        <f>'Previous Trades Import_OMS Quer'!B1291</f>
        <v>0</v>
      </c>
      <c r="C1291" s="22">
        <f>'Previous Trades Import_OMS Quer'!C1291</f>
        <v>0</v>
      </c>
      <c r="D1291">
        <f>'Previous Trades Import_OMS Quer'!D1291</f>
        <v>0</v>
      </c>
      <c r="E1291" s="22">
        <f>'Previous Trades Import_OMS Quer'!E1291</f>
        <v>0</v>
      </c>
      <c r="F1291">
        <f>'Previous Trades Import_OMS Quer'!F1291</f>
        <v>0</v>
      </c>
      <c r="G1291">
        <f>'Previous Trades Import_OMS Quer'!G1291</f>
        <v>0</v>
      </c>
      <c r="H1291">
        <f>'Previous Trades Import_OMS Quer'!H1291</f>
        <v>0</v>
      </c>
      <c r="I1291">
        <f>'Previous Trades Import_OMS Quer'!I1291</f>
        <v>0</v>
      </c>
      <c r="J1291">
        <f>'Previous Trades Import_OMS Quer'!J1291</f>
        <v>0</v>
      </c>
      <c r="K1291">
        <f>'Previous Trades Import_OMS Quer'!K1291</f>
        <v>0</v>
      </c>
      <c r="L1291">
        <f>'Previous Trades Import_OMS Quer'!L1291</f>
        <v>0</v>
      </c>
      <c r="M1291">
        <f>'Previous Trades Import_OMS Quer'!M1291</f>
        <v>0</v>
      </c>
      <c r="N1291">
        <f>'Previous Trades Import_OMS Quer'!N1291</f>
        <v>0</v>
      </c>
      <c r="O1291" t="str">
        <f>CLEAN('Previous Trades Import_OMS Quer'!O1291)</f>
        <v/>
      </c>
      <c r="Q1291" s="25">
        <f t="shared" si="40"/>
        <v>0</v>
      </c>
      <c r="R1291" s="25" t="e">
        <f>VLOOKUP(O1291,'Currency Balance'!$O$3:$Q$32,3,0)</f>
        <v>#N/A</v>
      </c>
      <c r="S1291" t="e">
        <f t="shared" si="41"/>
        <v>#N/A</v>
      </c>
    </row>
    <row r="1292" spans="1:19">
      <c r="A1292">
        <f>'Previous Trades Import_OMS Quer'!A1292</f>
        <v>0</v>
      </c>
      <c r="B1292">
        <f>'Previous Trades Import_OMS Quer'!B1292</f>
        <v>0</v>
      </c>
      <c r="C1292" s="22">
        <f>'Previous Trades Import_OMS Quer'!C1292</f>
        <v>0</v>
      </c>
      <c r="D1292">
        <f>'Previous Trades Import_OMS Quer'!D1292</f>
        <v>0</v>
      </c>
      <c r="E1292" s="22">
        <f>'Previous Trades Import_OMS Quer'!E1292</f>
        <v>0</v>
      </c>
      <c r="F1292">
        <f>'Previous Trades Import_OMS Quer'!F1292</f>
        <v>0</v>
      </c>
      <c r="G1292">
        <f>'Previous Trades Import_OMS Quer'!G1292</f>
        <v>0</v>
      </c>
      <c r="H1292">
        <f>'Previous Trades Import_OMS Quer'!H1292</f>
        <v>0</v>
      </c>
      <c r="I1292">
        <f>'Previous Trades Import_OMS Quer'!I1292</f>
        <v>0</v>
      </c>
      <c r="J1292">
        <f>'Previous Trades Import_OMS Quer'!J1292</f>
        <v>0</v>
      </c>
      <c r="K1292">
        <f>'Previous Trades Import_OMS Quer'!K1292</f>
        <v>0</v>
      </c>
      <c r="L1292">
        <f>'Previous Trades Import_OMS Quer'!L1292</f>
        <v>0</v>
      </c>
      <c r="M1292">
        <f>'Previous Trades Import_OMS Quer'!M1292</f>
        <v>0</v>
      </c>
      <c r="N1292">
        <f>'Previous Trades Import_OMS Quer'!N1292</f>
        <v>0</v>
      </c>
      <c r="O1292" t="str">
        <f>CLEAN('Previous Trades Import_OMS Quer'!O1292)</f>
        <v/>
      </c>
      <c r="Q1292" s="25">
        <f t="shared" si="40"/>
        <v>0</v>
      </c>
      <c r="R1292" s="25" t="e">
        <f>VLOOKUP(O1292,'Currency Balance'!$O$3:$Q$32,3,0)</f>
        <v>#N/A</v>
      </c>
      <c r="S1292" t="e">
        <f t="shared" si="41"/>
        <v>#N/A</v>
      </c>
    </row>
    <row r="1293" spans="1:19">
      <c r="A1293">
        <f>'Previous Trades Import_OMS Quer'!A1293</f>
        <v>0</v>
      </c>
      <c r="B1293">
        <f>'Previous Trades Import_OMS Quer'!B1293</f>
        <v>0</v>
      </c>
      <c r="C1293" s="22">
        <f>'Previous Trades Import_OMS Quer'!C1293</f>
        <v>0</v>
      </c>
      <c r="D1293">
        <f>'Previous Trades Import_OMS Quer'!D1293</f>
        <v>0</v>
      </c>
      <c r="E1293" s="22">
        <f>'Previous Trades Import_OMS Quer'!E1293</f>
        <v>0</v>
      </c>
      <c r="F1293">
        <f>'Previous Trades Import_OMS Quer'!F1293</f>
        <v>0</v>
      </c>
      <c r="G1293">
        <f>'Previous Trades Import_OMS Quer'!G1293</f>
        <v>0</v>
      </c>
      <c r="H1293">
        <f>'Previous Trades Import_OMS Quer'!H1293</f>
        <v>0</v>
      </c>
      <c r="I1293">
        <f>'Previous Trades Import_OMS Quer'!I1293</f>
        <v>0</v>
      </c>
      <c r="J1293">
        <f>'Previous Trades Import_OMS Quer'!J1293</f>
        <v>0</v>
      </c>
      <c r="K1293">
        <f>'Previous Trades Import_OMS Quer'!K1293</f>
        <v>0</v>
      </c>
      <c r="L1293">
        <f>'Previous Trades Import_OMS Quer'!L1293</f>
        <v>0</v>
      </c>
      <c r="M1293">
        <f>'Previous Trades Import_OMS Quer'!M1293</f>
        <v>0</v>
      </c>
      <c r="N1293">
        <f>'Previous Trades Import_OMS Quer'!N1293</f>
        <v>0</v>
      </c>
      <c r="O1293" t="str">
        <f>CLEAN('Previous Trades Import_OMS Quer'!O1293)</f>
        <v/>
      </c>
      <c r="Q1293" s="25">
        <f t="shared" si="40"/>
        <v>0</v>
      </c>
      <c r="R1293" s="25" t="e">
        <f>VLOOKUP(O1293,'Currency Balance'!$O$3:$Q$32,3,0)</f>
        <v>#N/A</v>
      </c>
      <c r="S1293" t="e">
        <f t="shared" si="41"/>
        <v>#N/A</v>
      </c>
    </row>
    <row r="1294" spans="1:19">
      <c r="A1294">
        <f>'Previous Trades Import_OMS Quer'!A1294</f>
        <v>0</v>
      </c>
      <c r="B1294">
        <f>'Previous Trades Import_OMS Quer'!B1294</f>
        <v>0</v>
      </c>
      <c r="C1294" s="22">
        <f>'Previous Trades Import_OMS Quer'!C1294</f>
        <v>0</v>
      </c>
      <c r="D1294">
        <f>'Previous Trades Import_OMS Quer'!D1294</f>
        <v>0</v>
      </c>
      <c r="E1294" s="22">
        <f>'Previous Trades Import_OMS Quer'!E1294</f>
        <v>0</v>
      </c>
      <c r="F1294">
        <f>'Previous Trades Import_OMS Quer'!F1294</f>
        <v>0</v>
      </c>
      <c r="G1294">
        <f>'Previous Trades Import_OMS Quer'!G1294</f>
        <v>0</v>
      </c>
      <c r="H1294">
        <f>'Previous Trades Import_OMS Quer'!H1294</f>
        <v>0</v>
      </c>
      <c r="I1294">
        <f>'Previous Trades Import_OMS Quer'!I1294</f>
        <v>0</v>
      </c>
      <c r="J1294">
        <f>'Previous Trades Import_OMS Quer'!J1294</f>
        <v>0</v>
      </c>
      <c r="K1294">
        <f>'Previous Trades Import_OMS Quer'!K1294</f>
        <v>0</v>
      </c>
      <c r="L1294">
        <f>'Previous Trades Import_OMS Quer'!L1294</f>
        <v>0</v>
      </c>
      <c r="M1294">
        <f>'Previous Trades Import_OMS Quer'!M1294</f>
        <v>0</v>
      </c>
      <c r="N1294">
        <f>'Previous Trades Import_OMS Quer'!N1294</f>
        <v>0</v>
      </c>
      <c r="O1294" t="str">
        <f>CLEAN('Previous Trades Import_OMS Quer'!O1294)</f>
        <v/>
      </c>
      <c r="Q1294" s="25">
        <f t="shared" si="40"/>
        <v>0</v>
      </c>
      <c r="R1294" s="25" t="e">
        <f>VLOOKUP(O1294,'Currency Balance'!$O$3:$Q$32,3,0)</f>
        <v>#N/A</v>
      </c>
      <c r="S1294" t="e">
        <f t="shared" si="41"/>
        <v>#N/A</v>
      </c>
    </row>
    <row r="1295" spans="1:19">
      <c r="A1295">
        <f>'Previous Trades Import_OMS Quer'!A1295</f>
        <v>0</v>
      </c>
      <c r="B1295">
        <f>'Previous Trades Import_OMS Quer'!B1295</f>
        <v>0</v>
      </c>
      <c r="C1295" s="22">
        <f>'Previous Trades Import_OMS Quer'!C1295</f>
        <v>0</v>
      </c>
      <c r="D1295">
        <f>'Previous Trades Import_OMS Quer'!D1295</f>
        <v>0</v>
      </c>
      <c r="E1295" s="22">
        <f>'Previous Trades Import_OMS Quer'!E1295</f>
        <v>0</v>
      </c>
      <c r="F1295">
        <f>'Previous Trades Import_OMS Quer'!F1295</f>
        <v>0</v>
      </c>
      <c r="G1295">
        <f>'Previous Trades Import_OMS Quer'!G1295</f>
        <v>0</v>
      </c>
      <c r="H1295">
        <f>'Previous Trades Import_OMS Quer'!H1295</f>
        <v>0</v>
      </c>
      <c r="I1295">
        <f>'Previous Trades Import_OMS Quer'!I1295</f>
        <v>0</v>
      </c>
      <c r="J1295">
        <f>'Previous Trades Import_OMS Quer'!J1295</f>
        <v>0</v>
      </c>
      <c r="K1295">
        <f>'Previous Trades Import_OMS Quer'!K1295</f>
        <v>0</v>
      </c>
      <c r="L1295">
        <f>'Previous Trades Import_OMS Quer'!L1295</f>
        <v>0</v>
      </c>
      <c r="M1295">
        <f>'Previous Trades Import_OMS Quer'!M1295</f>
        <v>0</v>
      </c>
      <c r="N1295">
        <f>'Previous Trades Import_OMS Quer'!N1295</f>
        <v>0</v>
      </c>
      <c r="O1295" t="str">
        <f>CLEAN('Previous Trades Import_OMS Quer'!O1295)</f>
        <v/>
      </c>
      <c r="Q1295" s="25">
        <f t="shared" si="40"/>
        <v>0</v>
      </c>
      <c r="R1295" s="25" t="e">
        <f>VLOOKUP(O1295,'Currency Balance'!$O$3:$Q$32,3,0)</f>
        <v>#N/A</v>
      </c>
      <c r="S1295" t="e">
        <f t="shared" si="41"/>
        <v>#N/A</v>
      </c>
    </row>
    <row r="1296" spans="1:19">
      <c r="A1296">
        <f>'Previous Trades Import_OMS Quer'!A1296</f>
        <v>0</v>
      </c>
      <c r="B1296">
        <f>'Previous Trades Import_OMS Quer'!B1296</f>
        <v>0</v>
      </c>
      <c r="C1296" s="22">
        <f>'Previous Trades Import_OMS Quer'!C1296</f>
        <v>0</v>
      </c>
      <c r="D1296">
        <f>'Previous Trades Import_OMS Quer'!D1296</f>
        <v>0</v>
      </c>
      <c r="E1296" s="22">
        <f>'Previous Trades Import_OMS Quer'!E1296</f>
        <v>0</v>
      </c>
      <c r="F1296">
        <f>'Previous Trades Import_OMS Quer'!F1296</f>
        <v>0</v>
      </c>
      <c r="G1296">
        <f>'Previous Trades Import_OMS Quer'!G1296</f>
        <v>0</v>
      </c>
      <c r="H1296">
        <f>'Previous Trades Import_OMS Quer'!H1296</f>
        <v>0</v>
      </c>
      <c r="I1296">
        <f>'Previous Trades Import_OMS Quer'!I1296</f>
        <v>0</v>
      </c>
      <c r="J1296">
        <f>'Previous Trades Import_OMS Quer'!J1296</f>
        <v>0</v>
      </c>
      <c r="K1296">
        <f>'Previous Trades Import_OMS Quer'!K1296</f>
        <v>0</v>
      </c>
      <c r="L1296">
        <f>'Previous Trades Import_OMS Quer'!L1296</f>
        <v>0</v>
      </c>
      <c r="M1296">
        <f>'Previous Trades Import_OMS Quer'!M1296</f>
        <v>0</v>
      </c>
      <c r="N1296">
        <f>'Previous Trades Import_OMS Quer'!N1296</f>
        <v>0</v>
      </c>
      <c r="O1296" t="str">
        <f>CLEAN('Previous Trades Import_OMS Quer'!O1296)</f>
        <v/>
      </c>
      <c r="Q1296" s="25">
        <f t="shared" si="40"/>
        <v>0</v>
      </c>
      <c r="R1296" s="25" t="e">
        <f>VLOOKUP(O1296,'Currency Balance'!$O$3:$Q$32,3,0)</f>
        <v>#N/A</v>
      </c>
      <c r="S1296" t="e">
        <f t="shared" si="41"/>
        <v>#N/A</v>
      </c>
    </row>
    <row r="1297" spans="1:19">
      <c r="A1297">
        <f>'Previous Trades Import_OMS Quer'!A1297</f>
        <v>0</v>
      </c>
      <c r="B1297">
        <f>'Previous Trades Import_OMS Quer'!B1297</f>
        <v>0</v>
      </c>
      <c r="C1297" s="22">
        <f>'Previous Trades Import_OMS Quer'!C1297</f>
        <v>0</v>
      </c>
      <c r="D1297">
        <f>'Previous Trades Import_OMS Quer'!D1297</f>
        <v>0</v>
      </c>
      <c r="E1297" s="22">
        <f>'Previous Trades Import_OMS Quer'!E1297</f>
        <v>0</v>
      </c>
      <c r="F1297">
        <f>'Previous Trades Import_OMS Quer'!F1297</f>
        <v>0</v>
      </c>
      <c r="G1297">
        <f>'Previous Trades Import_OMS Quer'!G1297</f>
        <v>0</v>
      </c>
      <c r="H1297">
        <f>'Previous Trades Import_OMS Quer'!H1297</f>
        <v>0</v>
      </c>
      <c r="I1297">
        <f>'Previous Trades Import_OMS Quer'!I1297</f>
        <v>0</v>
      </c>
      <c r="J1297">
        <f>'Previous Trades Import_OMS Quer'!J1297</f>
        <v>0</v>
      </c>
      <c r="K1297">
        <f>'Previous Trades Import_OMS Quer'!K1297</f>
        <v>0</v>
      </c>
      <c r="L1297">
        <f>'Previous Trades Import_OMS Quer'!L1297</f>
        <v>0</v>
      </c>
      <c r="M1297">
        <f>'Previous Trades Import_OMS Quer'!M1297</f>
        <v>0</v>
      </c>
      <c r="N1297">
        <f>'Previous Trades Import_OMS Quer'!N1297</f>
        <v>0</v>
      </c>
      <c r="O1297" t="str">
        <f>CLEAN('Previous Trades Import_OMS Quer'!O1297)</f>
        <v/>
      </c>
      <c r="Q1297" s="25">
        <f t="shared" si="40"/>
        <v>0</v>
      </c>
      <c r="R1297" s="25" t="e">
        <f>VLOOKUP(O1297,'Currency Balance'!$O$3:$Q$32,3,0)</f>
        <v>#N/A</v>
      </c>
      <c r="S1297" t="e">
        <f t="shared" si="41"/>
        <v>#N/A</v>
      </c>
    </row>
    <row r="1298" spans="1:19">
      <c r="A1298">
        <f>'Previous Trades Import_OMS Quer'!A1298</f>
        <v>0</v>
      </c>
      <c r="B1298">
        <f>'Previous Trades Import_OMS Quer'!B1298</f>
        <v>0</v>
      </c>
      <c r="C1298" s="22">
        <f>'Previous Trades Import_OMS Quer'!C1298</f>
        <v>0</v>
      </c>
      <c r="D1298">
        <f>'Previous Trades Import_OMS Quer'!D1298</f>
        <v>0</v>
      </c>
      <c r="E1298" s="22">
        <f>'Previous Trades Import_OMS Quer'!E1298</f>
        <v>0</v>
      </c>
      <c r="F1298">
        <f>'Previous Trades Import_OMS Quer'!F1298</f>
        <v>0</v>
      </c>
      <c r="G1298">
        <f>'Previous Trades Import_OMS Quer'!G1298</f>
        <v>0</v>
      </c>
      <c r="H1298">
        <f>'Previous Trades Import_OMS Quer'!H1298</f>
        <v>0</v>
      </c>
      <c r="I1298">
        <f>'Previous Trades Import_OMS Quer'!I1298</f>
        <v>0</v>
      </c>
      <c r="J1298">
        <f>'Previous Trades Import_OMS Quer'!J1298</f>
        <v>0</v>
      </c>
      <c r="K1298">
        <f>'Previous Trades Import_OMS Quer'!K1298</f>
        <v>0</v>
      </c>
      <c r="L1298">
        <f>'Previous Trades Import_OMS Quer'!L1298</f>
        <v>0</v>
      </c>
      <c r="M1298">
        <f>'Previous Trades Import_OMS Quer'!M1298</f>
        <v>0</v>
      </c>
      <c r="N1298">
        <f>'Previous Trades Import_OMS Quer'!N1298</f>
        <v>0</v>
      </c>
      <c r="O1298" t="str">
        <f>CLEAN('Previous Trades Import_OMS Quer'!O1298)</f>
        <v/>
      </c>
      <c r="Q1298" s="25">
        <f t="shared" si="40"/>
        <v>0</v>
      </c>
      <c r="R1298" s="25" t="e">
        <f>VLOOKUP(O1298,'Currency Balance'!$O$3:$Q$32,3,0)</f>
        <v>#N/A</v>
      </c>
      <c r="S1298" t="e">
        <f t="shared" si="41"/>
        <v>#N/A</v>
      </c>
    </row>
    <row r="1299" spans="1:19">
      <c r="A1299">
        <f>'Previous Trades Import_OMS Quer'!A1299</f>
        <v>0</v>
      </c>
      <c r="B1299">
        <f>'Previous Trades Import_OMS Quer'!B1299</f>
        <v>0</v>
      </c>
      <c r="C1299" s="22">
        <f>'Previous Trades Import_OMS Quer'!C1299</f>
        <v>0</v>
      </c>
      <c r="D1299">
        <f>'Previous Trades Import_OMS Quer'!D1299</f>
        <v>0</v>
      </c>
      <c r="E1299" s="22">
        <f>'Previous Trades Import_OMS Quer'!E1299</f>
        <v>0</v>
      </c>
      <c r="F1299">
        <f>'Previous Trades Import_OMS Quer'!F1299</f>
        <v>0</v>
      </c>
      <c r="G1299">
        <f>'Previous Trades Import_OMS Quer'!G1299</f>
        <v>0</v>
      </c>
      <c r="H1299">
        <f>'Previous Trades Import_OMS Quer'!H1299</f>
        <v>0</v>
      </c>
      <c r="I1299">
        <f>'Previous Trades Import_OMS Quer'!I1299</f>
        <v>0</v>
      </c>
      <c r="J1299">
        <f>'Previous Trades Import_OMS Quer'!J1299</f>
        <v>0</v>
      </c>
      <c r="K1299">
        <f>'Previous Trades Import_OMS Quer'!K1299</f>
        <v>0</v>
      </c>
      <c r="L1299">
        <f>'Previous Trades Import_OMS Quer'!L1299</f>
        <v>0</v>
      </c>
      <c r="M1299">
        <f>'Previous Trades Import_OMS Quer'!M1299</f>
        <v>0</v>
      </c>
      <c r="N1299">
        <f>'Previous Trades Import_OMS Quer'!N1299</f>
        <v>0</v>
      </c>
      <c r="O1299" t="str">
        <f>CLEAN('Previous Trades Import_OMS Quer'!O1299)</f>
        <v/>
      </c>
      <c r="Q1299" s="25">
        <f t="shared" si="40"/>
        <v>0</v>
      </c>
      <c r="R1299" s="25" t="e">
        <f>VLOOKUP(O1299,'Currency Balance'!$O$3:$Q$32,3,0)</f>
        <v>#N/A</v>
      </c>
      <c r="S1299" t="e">
        <f t="shared" si="41"/>
        <v>#N/A</v>
      </c>
    </row>
    <row r="1300" spans="1:19">
      <c r="A1300">
        <f>'Previous Trades Import_OMS Quer'!A1300</f>
        <v>0</v>
      </c>
      <c r="B1300">
        <f>'Previous Trades Import_OMS Quer'!B1300</f>
        <v>0</v>
      </c>
      <c r="C1300" s="22">
        <f>'Previous Trades Import_OMS Quer'!C1300</f>
        <v>0</v>
      </c>
      <c r="D1300">
        <f>'Previous Trades Import_OMS Quer'!D1300</f>
        <v>0</v>
      </c>
      <c r="E1300" s="22">
        <f>'Previous Trades Import_OMS Quer'!E1300</f>
        <v>0</v>
      </c>
      <c r="F1300">
        <f>'Previous Trades Import_OMS Quer'!F1300</f>
        <v>0</v>
      </c>
      <c r="G1300">
        <f>'Previous Trades Import_OMS Quer'!G1300</f>
        <v>0</v>
      </c>
      <c r="H1300">
        <f>'Previous Trades Import_OMS Quer'!H1300</f>
        <v>0</v>
      </c>
      <c r="I1300">
        <f>'Previous Trades Import_OMS Quer'!I1300</f>
        <v>0</v>
      </c>
      <c r="J1300">
        <f>'Previous Trades Import_OMS Quer'!J1300</f>
        <v>0</v>
      </c>
      <c r="K1300">
        <f>'Previous Trades Import_OMS Quer'!K1300</f>
        <v>0</v>
      </c>
      <c r="L1300">
        <f>'Previous Trades Import_OMS Quer'!L1300</f>
        <v>0</v>
      </c>
      <c r="M1300">
        <f>'Previous Trades Import_OMS Quer'!M1300</f>
        <v>0</v>
      </c>
      <c r="N1300">
        <f>'Previous Trades Import_OMS Quer'!N1300</f>
        <v>0</v>
      </c>
      <c r="O1300" t="str">
        <f>CLEAN('Previous Trades Import_OMS Quer'!O1300)</f>
        <v/>
      </c>
      <c r="Q1300" s="25">
        <f t="shared" si="40"/>
        <v>0</v>
      </c>
      <c r="R1300" s="25" t="e">
        <f>VLOOKUP(O1300,'Currency Balance'!$O$3:$Q$32,3,0)</f>
        <v>#N/A</v>
      </c>
      <c r="S1300" t="e">
        <f t="shared" si="41"/>
        <v>#N/A</v>
      </c>
    </row>
    <row r="1301" spans="1:19">
      <c r="A1301">
        <f>'Previous Trades Import_OMS Quer'!A1301</f>
        <v>0</v>
      </c>
      <c r="B1301">
        <f>'Previous Trades Import_OMS Quer'!B1301</f>
        <v>0</v>
      </c>
      <c r="C1301" s="22">
        <f>'Previous Trades Import_OMS Quer'!C1301</f>
        <v>0</v>
      </c>
      <c r="D1301">
        <f>'Previous Trades Import_OMS Quer'!D1301</f>
        <v>0</v>
      </c>
      <c r="E1301" s="22">
        <f>'Previous Trades Import_OMS Quer'!E1301</f>
        <v>0</v>
      </c>
      <c r="F1301">
        <f>'Previous Trades Import_OMS Quer'!F1301</f>
        <v>0</v>
      </c>
      <c r="G1301">
        <f>'Previous Trades Import_OMS Quer'!G1301</f>
        <v>0</v>
      </c>
      <c r="H1301">
        <f>'Previous Trades Import_OMS Quer'!H1301</f>
        <v>0</v>
      </c>
      <c r="I1301">
        <f>'Previous Trades Import_OMS Quer'!I1301</f>
        <v>0</v>
      </c>
      <c r="J1301">
        <f>'Previous Trades Import_OMS Quer'!J1301</f>
        <v>0</v>
      </c>
      <c r="K1301">
        <f>'Previous Trades Import_OMS Quer'!K1301</f>
        <v>0</v>
      </c>
      <c r="L1301">
        <f>'Previous Trades Import_OMS Quer'!L1301</f>
        <v>0</v>
      </c>
      <c r="M1301">
        <f>'Previous Trades Import_OMS Quer'!M1301</f>
        <v>0</v>
      </c>
      <c r="N1301">
        <f>'Previous Trades Import_OMS Quer'!N1301</f>
        <v>0</v>
      </c>
      <c r="O1301" t="str">
        <f>CLEAN('Previous Trades Import_OMS Quer'!O1301)</f>
        <v/>
      </c>
      <c r="Q1301" s="25">
        <f t="shared" si="40"/>
        <v>0</v>
      </c>
      <c r="R1301" s="25" t="e">
        <f>VLOOKUP(O1301,'Currency Balance'!$O$3:$Q$32,3,0)</f>
        <v>#N/A</v>
      </c>
      <c r="S1301" t="e">
        <f t="shared" si="41"/>
        <v>#N/A</v>
      </c>
    </row>
    <row r="1302" spans="1:19">
      <c r="A1302">
        <f>'Previous Trades Import_OMS Quer'!A1302</f>
        <v>0</v>
      </c>
      <c r="B1302">
        <f>'Previous Trades Import_OMS Quer'!B1302</f>
        <v>0</v>
      </c>
      <c r="C1302" s="22">
        <f>'Previous Trades Import_OMS Quer'!C1302</f>
        <v>0</v>
      </c>
      <c r="D1302">
        <f>'Previous Trades Import_OMS Quer'!D1302</f>
        <v>0</v>
      </c>
      <c r="E1302" s="22">
        <f>'Previous Trades Import_OMS Quer'!E1302</f>
        <v>0</v>
      </c>
      <c r="F1302">
        <f>'Previous Trades Import_OMS Quer'!F1302</f>
        <v>0</v>
      </c>
      <c r="G1302">
        <f>'Previous Trades Import_OMS Quer'!G1302</f>
        <v>0</v>
      </c>
      <c r="H1302">
        <f>'Previous Trades Import_OMS Quer'!H1302</f>
        <v>0</v>
      </c>
      <c r="I1302">
        <f>'Previous Trades Import_OMS Quer'!I1302</f>
        <v>0</v>
      </c>
      <c r="J1302">
        <f>'Previous Trades Import_OMS Quer'!J1302</f>
        <v>0</v>
      </c>
      <c r="K1302">
        <f>'Previous Trades Import_OMS Quer'!K1302</f>
        <v>0</v>
      </c>
      <c r="L1302">
        <f>'Previous Trades Import_OMS Quer'!L1302</f>
        <v>0</v>
      </c>
      <c r="M1302">
        <f>'Previous Trades Import_OMS Quer'!M1302</f>
        <v>0</v>
      </c>
      <c r="N1302">
        <f>'Previous Trades Import_OMS Quer'!N1302</f>
        <v>0</v>
      </c>
      <c r="O1302" t="str">
        <f>CLEAN('Previous Trades Import_OMS Quer'!O1302)</f>
        <v/>
      </c>
      <c r="Q1302" s="25">
        <f t="shared" si="40"/>
        <v>0</v>
      </c>
      <c r="R1302" s="25" t="e">
        <f>VLOOKUP(O1302,'Currency Balance'!$O$3:$Q$32,3,0)</f>
        <v>#N/A</v>
      </c>
      <c r="S1302" t="e">
        <f t="shared" si="41"/>
        <v>#N/A</v>
      </c>
    </row>
    <row r="1303" spans="1:19">
      <c r="A1303">
        <f>'Previous Trades Import_OMS Quer'!A1303</f>
        <v>0</v>
      </c>
      <c r="B1303">
        <f>'Previous Trades Import_OMS Quer'!B1303</f>
        <v>0</v>
      </c>
      <c r="C1303" s="22">
        <f>'Previous Trades Import_OMS Quer'!C1303</f>
        <v>0</v>
      </c>
      <c r="D1303">
        <f>'Previous Trades Import_OMS Quer'!D1303</f>
        <v>0</v>
      </c>
      <c r="E1303" s="22">
        <f>'Previous Trades Import_OMS Quer'!E1303</f>
        <v>0</v>
      </c>
      <c r="F1303">
        <f>'Previous Trades Import_OMS Quer'!F1303</f>
        <v>0</v>
      </c>
      <c r="G1303">
        <f>'Previous Trades Import_OMS Quer'!G1303</f>
        <v>0</v>
      </c>
      <c r="H1303">
        <f>'Previous Trades Import_OMS Quer'!H1303</f>
        <v>0</v>
      </c>
      <c r="I1303">
        <f>'Previous Trades Import_OMS Quer'!I1303</f>
        <v>0</v>
      </c>
      <c r="J1303">
        <f>'Previous Trades Import_OMS Quer'!J1303</f>
        <v>0</v>
      </c>
      <c r="K1303">
        <f>'Previous Trades Import_OMS Quer'!K1303</f>
        <v>0</v>
      </c>
      <c r="L1303">
        <f>'Previous Trades Import_OMS Quer'!L1303</f>
        <v>0</v>
      </c>
      <c r="M1303">
        <f>'Previous Trades Import_OMS Quer'!M1303</f>
        <v>0</v>
      </c>
      <c r="N1303">
        <f>'Previous Trades Import_OMS Quer'!N1303</f>
        <v>0</v>
      </c>
      <c r="O1303" t="str">
        <f>CLEAN('Previous Trades Import_OMS Quer'!O1303)</f>
        <v/>
      </c>
      <c r="Q1303" s="25">
        <f t="shared" si="40"/>
        <v>0</v>
      </c>
      <c r="R1303" s="25" t="e">
        <f>VLOOKUP(O1303,'Currency Balance'!$O$3:$Q$32,3,0)</f>
        <v>#N/A</v>
      </c>
      <c r="S1303" t="e">
        <f t="shared" si="41"/>
        <v>#N/A</v>
      </c>
    </row>
    <row r="1304" spans="1:19">
      <c r="A1304">
        <f>'Previous Trades Import_OMS Quer'!A1304</f>
        <v>0</v>
      </c>
      <c r="B1304">
        <f>'Previous Trades Import_OMS Quer'!B1304</f>
        <v>0</v>
      </c>
      <c r="C1304" s="22">
        <f>'Previous Trades Import_OMS Quer'!C1304</f>
        <v>0</v>
      </c>
      <c r="D1304">
        <f>'Previous Trades Import_OMS Quer'!D1304</f>
        <v>0</v>
      </c>
      <c r="E1304" s="22">
        <f>'Previous Trades Import_OMS Quer'!E1304</f>
        <v>0</v>
      </c>
      <c r="F1304">
        <f>'Previous Trades Import_OMS Quer'!F1304</f>
        <v>0</v>
      </c>
      <c r="G1304">
        <f>'Previous Trades Import_OMS Quer'!G1304</f>
        <v>0</v>
      </c>
      <c r="H1304">
        <f>'Previous Trades Import_OMS Quer'!H1304</f>
        <v>0</v>
      </c>
      <c r="I1304">
        <f>'Previous Trades Import_OMS Quer'!I1304</f>
        <v>0</v>
      </c>
      <c r="J1304">
        <f>'Previous Trades Import_OMS Quer'!J1304</f>
        <v>0</v>
      </c>
      <c r="K1304">
        <f>'Previous Trades Import_OMS Quer'!K1304</f>
        <v>0</v>
      </c>
      <c r="L1304">
        <f>'Previous Trades Import_OMS Quer'!L1304</f>
        <v>0</v>
      </c>
      <c r="M1304">
        <f>'Previous Trades Import_OMS Quer'!M1304</f>
        <v>0</v>
      </c>
      <c r="N1304">
        <f>'Previous Trades Import_OMS Quer'!N1304</f>
        <v>0</v>
      </c>
      <c r="O1304" t="str">
        <f>CLEAN('Previous Trades Import_OMS Quer'!O1304)</f>
        <v/>
      </c>
      <c r="Q1304" s="25">
        <f t="shared" si="40"/>
        <v>0</v>
      </c>
      <c r="R1304" s="25" t="e">
        <f>VLOOKUP(O1304,'Currency Balance'!$O$3:$Q$32,3,0)</f>
        <v>#N/A</v>
      </c>
      <c r="S1304" t="e">
        <f t="shared" si="41"/>
        <v>#N/A</v>
      </c>
    </row>
    <row r="1305" spans="1:19">
      <c r="A1305">
        <f>'Previous Trades Import_OMS Quer'!A1305</f>
        <v>0</v>
      </c>
      <c r="B1305">
        <f>'Previous Trades Import_OMS Quer'!B1305</f>
        <v>0</v>
      </c>
      <c r="C1305" s="22">
        <f>'Previous Trades Import_OMS Quer'!C1305</f>
        <v>0</v>
      </c>
      <c r="D1305">
        <f>'Previous Trades Import_OMS Quer'!D1305</f>
        <v>0</v>
      </c>
      <c r="E1305" s="22">
        <f>'Previous Trades Import_OMS Quer'!E1305</f>
        <v>0</v>
      </c>
      <c r="F1305">
        <f>'Previous Trades Import_OMS Quer'!F1305</f>
        <v>0</v>
      </c>
      <c r="G1305">
        <f>'Previous Trades Import_OMS Quer'!G1305</f>
        <v>0</v>
      </c>
      <c r="H1305">
        <f>'Previous Trades Import_OMS Quer'!H1305</f>
        <v>0</v>
      </c>
      <c r="I1305">
        <f>'Previous Trades Import_OMS Quer'!I1305</f>
        <v>0</v>
      </c>
      <c r="J1305">
        <f>'Previous Trades Import_OMS Quer'!J1305</f>
        <v>0</v>
      </c>
      <c r="K1305">
        <f>'Previous Trades Import_OMS Quer'!K1305</f>
        <v>0</v>
      </c>
      <c r="L1305">
        <f>'Previous Trades Import_OMS Quer'!L1305</f>
        <v>0</v>
      </c>
      <c r="M1305">
        <f>'Previous Trades Import_OMS Quer'!M1305</f>
        <v>0</v>
      </c>
      <c r="N1305">
        <f>'Previous Trades Import_OMS Quer'!N1305</f>
        <v>0</v>
      </c>
      <c r="O1305" t="str">
        <f>CLEAN('Previous Trades Import_OMS Quer'!O1305)</f>
        <v/>
      </c>
      <c r="Q1305" s="25">
        <f t="shared" si="40"/>
        <v>0</v>
      </c>
      <c r="R1305" s="25" t="e">
        <f>VLOOKUP(O1305,'Currency Balance'!$O$3:$Q$32,3,0)</f>
        <v>#N/A</v>
      </c>
      <c r="S1305" t="e">
        <f t="shared" si="41"/>
        <v>#N/A</v>
      </c>
    </row>
    <row r="1306" spans="1:19">
      <c r="A1306">
        <f>'Previous Trades Import_OMS Quer'!A1306</f>
        <v>0</v>
      </c>
      <c r="B1306">
        <f>'Previous Trades Import_OMS Quer'!B1306</f>
        <v>0</v>
      </c>
      <c r="C1306" s="22">
        <f>'Previous Trades Import_OMS Quer'!C1306</f>
        <v>0</v>
      </c>
      <c r="D1306">
        <f>'Previous Trades Import_OMS Quer'!D1306</f>
        <v>0</v>
      </c>
      <c r="E1306" s="22">
        <f>'Previous Trades Import_OMS Quer'!E1306</f>
        <v>0</v>
      </c>
      <c r="F1306">
        <f>'Previous Trades Import_OMS Quer'!F1306</f>
        <v>0</v>
      </c>
      <c r="G1306">
        <f>'Previous Trades Import_OMS Quer'!G1306</f>
        <v>0</v>
      </c>
      <c r="H1306">
        <f>'Previous Trades Import_OMS Quer'!H1306</f>
        <v>0</v>
      </c>
      <c r="I1306">
        <f>'Previous Trades Import_OMS Quer'!I1306</f>
        <v>0</v>
      </c>
      <c r="J1306">
        <f>'Previous Trades Import_OMS Quer'!J1306</f>
        <v>0</v>
      </c>
      <c r="K1306">
        <f>'Previous Trades Import_OMS Quer'!K1306</f>
        <v>0</v>
      </c>
      <c r="L1306">
        <f>'Previous Trades Import_OMS Quer'!L1306</f>
        <v>0</v>
      </c>
      <c r="M1306">
        <f>'Previous Trades Import_OMS Quer'!M1306</f>
        <v>0</v>
      </c>
      <c r="N1306">
        <f>'Previous Trades Import_OMS Quer'!N1306</f>
        <v>0</v>
      </c>
      <c r="O1306" t="str">
        <f>CLEAN('Previous Trades Import_OMS Quer'!O1306)</f>
        <v/>
      </c>
      <c r="Q1306" s="25">
        <f t="shared" si="40"/>
        <v>0</v>
      </c>
      <c r="R1306" s="25" t="e">
        <f>VLOOKUP(O1306,'Currency Balance'!$O$3:$Q$32,3,0)</f>
        <v>#N/A</v>
      </c>
      <c r="S1306" t="e">
        <f t="shared" si="41"/>
        <v>#N/A</v>
      </c>
    </row>
    <row r="1307" spans="1:19">
      <c r="A1307">
        <f>'Previous Trades Import_OMS Quer'!A1307</f>
        <v>0</v>
      </c>
      <c r="B1307">
        <f>'Previous Trades Import_OMS Quer'!B1307</f>
        <v>0</v>
      </c>
      <c r="C1307" s="22">
        <f>'Previous Trades Import_OMS Quer'!C1307</f>
        <v>0</v>
      </c>
      <c r="D1307">
        <f>'Previous Trades Import_OMS Quer'!D1307</f>
        <v>0</v>
      </c>
      <c r="E1307" s="22">
        <f>'Previous Trades Import_OMS Quer'!E1307</f>
        <v>0</v>
      </c>
      <c r="F1307">
        <f>'Previous Trades Import_OMS Quer'!F1307</f>
        <v>0</v>
      </c>
      <c r="G1307">
        <f>'Previous Trades Import_OMS Quer'!G1307</f>
        <v>0</v>
      </c>
      <c r="H1307">
        <f>'Previous Trades Import_OMS Quer'!H1307</f>
        <v>0</v>
      </c>
      <c r="I1307">
        <f>'Previous Trades Import_OMS Quer'!I1307</f>
        <v>0</v>
      </c>
      <c r="J1307">
        <f>'Previous Trades Import_OMS Quer'!J1307</f>
        <v>0</v>
      </c>
      <c r="K1307">
        <f>'Previous Trades Import_OMS Quer'!K1307</f>
        <v>0</v>
      </c>
      <c r="L1307">
        <f>'Previous Trades Import_OMS Quer'!L1307</f>
        <v>0</v>
      </c>
      <c r="M1307">
        <f>'Previous Trades Import_OMS Quer'!M1307</f>
        <v>0</v>
      </c>
      <c r="N1307">
        <f>'Previous Trades Import_OMS Quer'!N1307</f>
        <v>0</v>
      </c>
      <c r="O1307" t="str">
        <f>CLEAN('Previous Trades Import_OMS Quer'!O1307)</f>
        <v/>
      </c>
      <c r="Q1307" s="25">
        <f t="shared" si="40"/>
        <v>0</v>
      </c>
      <c r="R1307" s="25" t="e">
        <f>VLOOKUP(O1307,'Currency Balance'!$O$3:$Q$32,3,0)</f>
        <v>#N/A</v>
      </c>
      <c r="S1307" t="e">
        <f t="shared" si="41"/>
        <v>#N/A</v>
      </c>
    </row>
    <row r="1308" spans="1:19">
      <c r="A1308">
        <f>'Previous Trades Import_OMS Quer'!A1308</f>
        <v>0</v>
      </c>
      <c r="B1308">
        <f>'Previous Trades Import_OMS Quer'!B1308</f>
        <v>0</v>
      </c>
      <c r="C1308" s="22">
        <f>'Previous Trades Import_OMS Quer'!C1308</f>
        <v>0</v>
      </c>
      <c r="D1308">
        <f>'Previous Trades Import_OMS Quer'!D1308</f>
        <v>0</v>
      </c>
      <c r="E1308" s="22">
        <f>'Previous Trades Import_OMS Quer'!E1308</f>
        <v>0</v>
      </c>
      <c r="F1308">
        <f>'Previous Trades Import_OMS Quer'!F1308</f>
        <v>0</v>
      </c>
      <c r="G1308">
        <f>'Previous Trades Import_OMS Quer'!G1308</f>
        <v>0</v>
      </c>
      <c r="H1308">
        <f>'Previous Trades Import_OMS Quer'!H1308</f>
        <v>0</v>
      </c>
      <c r="I1308">
        <f>'Previous Trades Import_OMS Quer'!I1308</f>
        <v>0</v>
      </c>
      <c r="J1308">
        <f>'Previous Trades Import_OMS Quer'!J1308</f>
        <v>0</v>
      </c>
      <c r="K1308">
        <f>'Previous Trades Import_OMS Quer'!K1308</f>
        <v>0</v>
      </c>
      <c r="L1308">
        <f>'Previous Trades Import_OMS Quer'!L1308</f>
        <v>0</v>
      </c>
      <c r="M1308">
        <f>'Previous Trades Import_OMS Quer'!M1308</f>
        <v>0</v>
      </c>
      <c r="N1308">
        <f>'Previous Trades Import_OMS Quer'!N1308</f>
        <v>0</v>
      </c>
      <c r="O1308" t="str">
        <f>CLEAN('Previous Trades Import_OMS Quer'!O1308)</f>
        <v/>
      </c>
      <c r="Q1308" s="25">
        <f t="shared" si="40"/>
        <v>0</v>
      </c>
      <c r="R1308" s="25" t="e">
        <f>VLOOKUP(O1308,'Currency Balance'!$O$3:$Q$32,3,0)</f>
        <v>#N/A</v>
      </c>
      <c r="S1308" t="e">
        <f t="shared" si="41"/>
        <v>#N/A</v>
      </c>
    </row>
    <row r="1309" spans="1:19">
      <c r="A1309">
        <f>'Previous Trades Import_OMS Quer'!A1309</f>
        <v>0</v>
      </c>
      <c r="B1309">
        <f>'Previous Trades Import_OMS Quer'!B1309</f>
        <v>0</v>
      </c>
      <c r="C1309" s="22">
        <f>'Previous Trades Import_OMS Quer'!C1309</f>
        <v>0</v>
      </c>
      <c r="D1309">
        <f>'Previous Trades Import_OMS Quer'!D1309</f>
        <v>0</v>
      </c>
      <c r="E1309" s="22">
        <f>'Previous Trades Import_OMS Quer'!E1309</f>
        <v>0</v>
      </c>
      <c r="F1309">
        <f>'Previous Trades Import_OMS Quer'!F1309</f>
        <v>0</v>
      </c>
      <c r="G1309">
        <f>'Previous Trades Import_OMS Quer'!G1309</f>
        <v>0</v>
      </c>
      <c r="H1309">
        <f>'Previous Trades Import_OMS Quer'!H1309</f>
        <v>0</v>
      </c>
      <c r="I1309">
        <f>'Previous Trades Import_OMS Quer'!I1309</f>
        <v>0</v>
      </c>
      <c r="J1309">
        <f>'Previous Trades Import_OMS Quer'!J1309</f>
        <v>0</v>
      </c>
      <c r="K1309">
        <f>'Previous Trades Import_OMS Quer'!K1309</f>
        <v>0</v>
      </c>
      <c r="L1309">
        <f>'Previous Trades Import_OMS Quer'!L1309</f>
        <v>0</v>
      </c>
      <c r="M1309">
        <f>'Previous Trades Import_OMS Quer'!M1309</f>
        <v>0</v>
      </c>
      <c r="N1309">
        <f>'Previous Trades Import_OMS Quer'!N1309</f>
        <v>0</v>
      </c>
      <c r="O1309" t="str">
        <f>CLEAN('Previous Trades Import_OMS Quer'!O1309)</f>
        <v/>
      </c>
      <c r="Q1309" s="25">
        <f t="shared" si="40"/>
        <v>0</v>
      </c>
      <c r="R1309" s="25" t="e">
        <f>VLOOKUP(O1309,'Currency Balance'!$O$3:$Q$32,3,0)</f>
        <v>#N/A</v>
      </c>
      <c r="S1309" t="e">
        <f t="shared" si="41"/>
        <v>#N/A</v>
      </c>
    </row>
    <row r="1310" spans="1:19">
      <c r="A1310">
        <f>'Previous Trades Import_OMS Quer'!A1310</f>
        <v>0</v>
      </c>
      <c r="B1310">
        <f>'Previous Trades Import_OMS Quer'!B1310</f>
        <v>0</v>
      </c>
      <c r="C1310" s="22">
        <f>'Previous Trades Import_OMS Quer'!C1310</f>
        <v>0</v>
      </c>
      <c r="D1310">
        <f>'Previous Trades Import_OMS Quer'!D1310</f>
        <v>0</v>
      </c>
      <c r="E1310" s="22">
        <f>'Previous Trades Import_OMS Quer'!E1310</f>
        <v>0</v>
      </c>
      <c r="F1310">
        <f>'Previous Trades Import_OMS Quer'!F1310</f>
        <v>0</v>
      </c>
      <c r="G1310">
        <f>'Previous Trades Import_OMS Quer'!G1310</f>
        <v>0</v>
      </c>
      <c r="H1310">
        <f>'Previous Trades Import_OMS Quer'!H1310</f>
        <v>0</v>
      </c>
      <c r="I1310">
        <f>'Previous Trades Import_OMS Quer'!I1310</f>
        <v>0</v>
      </c>
      <c r="J1310">
        <f>'Previous Trades Import_OMS Quer'!J1310</f>
        <v>0</v>
      </c>
      <c r="K1310">
        <f>'Previous Trades Import_OMS Quer'!K1310</f>
        <v>0</v>
      </c>
      <c r="L1310">
        <f>'Previous Trades Import_OMS Quer'!L1310</f>
        <v>0</v>
      </c>
      <c r="M1310">
        <f>'Previous Trades Import_OMS Quer'!M1310</f>
        <v>0</v>
      </c>
      <c r="N1310">
        <f>'Previous Trades Import_OMS Quer'!N1310</f>
        <v>0</v>
      </c>
      <c r="O1310" t="str">
        <f>CLEAN('Previous Trades Import_OMS Quer'!O1310)</f>
        <v/>
      </c>
      <c r="Q1310" s="25">
        <f t="shared" si="40"/>
        <v>0</v>
      </c>
      <c r="R1310" s="25" t="e">
        <f>VLOOKUP(O1310,'Currency Balance'!$O$3:$Q$32,3,0)</f>
        <v>#N/A</v>
      </c>
      <c r="S1310" t="e">
        <f t="shared" si="41"/>
        <v>#N/A</v>
      </c>
    </row>
    <row r="1311" spans="1:19">
      <c r="A1311">
        <f>'Previous Trades Import_OMS Quer'!A1311</f>
        <v>0</v>
      </c>
      <c r="B1311">
        <f>'Previous Trades Import_OMS Quer'!B1311</f>
        <v>0</v>
      </c>
      <c r="C1311" s="22">
        <f>'Previous Trades Import_OMS Quer'!C1311</f>
        <v>0</v>
      </c>
      <c r="D1311">
        <f>'Previous Trades Import_OMS Quer'!D1311</f>
        <v>0</v>
      </c>
      <c r="E1311" s="22">
        <f>'Previous Trades Import_OMS Quer'!E1311</f>
        <v>0</v>
      </c>
      <c r="F1311">
        <f>'Previous Trades Import_OMS Quer'!F1311</f>
        <v>0</v>
      </c>
      <c r="G1311">
        <f>'Previous Trades Import_OMS Quer'!G1311</f>
        <v>0</v>
      </c>
      <c r="H1311">
        <f>'Previous Trades Import_OMS Quer'!H1311</f>
        <v>0</v>
      </c>
      <c r="I1311">
        <f>'Previous Trades Import_OMS Quer'!I1311</f>
        <v>0</v>
      </c>
      <c r="J1311">
        <f>'Previous Trades Import_OMS Quer'!J1311</f>
        <v>0</v>
      </c>
      <c r="K1311">
        <f>'Previous Trades Import_OMS Quer'!K1311</f>
        <v>0</v>
      </c>
      <c r="L1311">
        <f>'Previous Trades Import_OMS Quer'!L1311</f>
        <v>0</v>
      </c>
      <c r="M1311">
        <f>'Previous Trades Import_OMS Quer'!M1311</f>
        <v>0</v>
      </c>
      <c r="N1311">
        <f>'Previous Trades Import_OMS Quer'!N1311</f>
        <v>0</v>
      </c>
      <c r="O1311" t="str">
        <f>CLEAN('Previous Trades Import_OMS Quer'!O1311)</f>
        <v/>
      </c>
      <c r="Q1311" s="25">
        <f t="shared" si="40"/>
        <v>0</v>
      </c>
      <c r="R1311" s="25" t="e">
        <f>VLOOKUP(O1311,'Currency Balance'!$O$3:$Q$32,3,0)</f>
        <v>#N/A</v>
      </c>
      <c r="S1311" t="e">
        <f t="shared" si="41"/>
        <v>#N/A</v>
      </c>
    </row>
    <row r="1312" spans="1:19">
      <c r="A1312">
        <f>'Previous Trades Import_OMS Quer'!A1312</f>
        <v>0</v>
      </c>
      <c r="B1312">
        <f>'Previous Trades Import_OMS Quer'!B1312</f>
        <v>0</v>
      </c>
      <c r="C1312" s="22">
        <f>'Previous Trades Import_OMS Quer'!C1312</f>
        <v>0</v>
      </c>
      <c r="D1312">
        <f>'Previous Trades Import_OMS Quer'!D1312</f>
        <v>0</v>
      </c>
      <c r="E1312" s="22">
        <f>'Previous Trades Import_OMS Quer'!E1312</f>
        <v>0</v>
      </c>
      <c r="F1312">
        <f>'Previous Trades Import_OMS Quer'!F1312</f>
        <v>0</v>
      </c>
      <c r="G1312">
        <f>'Previous Trades Import_OMS Quer'!G1312</f>
        <v>0</v>
      </c>
      <c r="H1312">
        <f>'Previous Trades Import_OMS Quer'!H1312</f>
        <v>0</v>
      </c>
      <c r="I1312">
        <f>'Previous Trades Import_OMS Quer'!I1312</f>
        <v>0</v>
      </c>
      <c r="J1312">
        <f>'Previous Trades Import_OMS Quer'!J1312</f>
        <v>0</v>
      </c>
      <c r="K1312">
        <f>'Previous Trades Import_OMS Quer'!K1312</f>
        <v>0</v>
      </c>
      <c r="L1312">
        <f>'Previous Trades Import_OMS Quer'!L1312</f>
        <v>0</v>
      </c>
      <c r="M1312">
        <f>'Previous Trades Import_OMS Quer'!M1312</f>
        <v>0</v>
      </c>
      <c r="N1312">
        <f>'Previous Trades Import_OMS Quer'!N1312</f>
        <v>0</v>
      </c>
      <c r="O1312" t="str">
        <f>CLEAN('Previous Trades Import_OMS Quer'!O1312)</f>
        <v/>
      </c>
      <c r="Q1312" s="25">
        <f t="shared" si="40"/>
        <v>0</v>
      </c>
      <c r="R1312" s="25" t="e">
        <f>VLOOKUP(O1312,'Currency Balance'!$O$3:$Q$32,3,0)</f>
        <v>#N/A</v>
      </c>
      <c r="S1312" t="e">
        <f t="shared" si="41"/>
        <v>#N/A</v>
      </c>
    </row>
    <row r="1313" spans="1:19">
      <c r="A1313">
        <f>'Previous Trades Import_OMS Quer'!A1313</f>
        <v>0</v>
      </c>
      <c r="B1313">
        <f>'Previous Trades Import_OMS Quer'!B1313</f>
        <v>0</v>
      </c>
      <c r="C1313" s="22">
        <f>'Previous Trades Import_OMS Quer'!C1313</f>
        <v>0</v>
      </c>
      <c r="D1313">
        <f>'Previous Trades Import_OMS Quer'!D1313</f>
        <v>0</v>
      </c>
      <c r="E1313" s="22">
        <f>'Previous Trades Import_OMS Quer'!E1313</f>
        <v>0</v>
      </c>
      <c r="F1313">
        <f>'Previous Trades Import_OMS Quer'!F1313</f>
        <v>0</v>
      </c>
      <c r="G1313">
        <f>'Previous Trades Import_OMS Quer'!G1313</f>
        <v>0</v>
      </c>
      <c r="H1313">
        <f>'Previous Trades Import_OMS Quer'!H1313</f>
        <v>0</v>
      </c>
      <c r="I1313">
        <f>'Previous Trades Import_OMS Quer'!I1313</f>
        <v>0</v>
      </c>
      <c r="J1313">
        <f>'Previous Trades Import_OMS Quer'!J1313</f>
        <v>0</v>
      </c>
      <c r="K1313">
        <f>'Previous Trades Import_OMS Quer'!K1313</f>
        <v>0</v>
      </c>
      <c r="L1313">
        <f>'Previous Trades Import_OMS Quer'!L1313</f>
        <v>0</v>
      </c>
      <c r="M1313">
        <f>'Previous Trades Import_OMS Quer'!M1313</f>
        <v>0</v>
      </c>
      <c r="N1313">
        <f>'Previous Trades Import_OMS Quer'!N1313</f>
        <v>0</v>
      </c>
      <c r="O1313" t="str">
        <f>CLEAN('Previous Trades Import_OMS Quer'!O1313)</f>
        <v/>
      </c>
      <c r="Q1313" s="25">
        <f t="shared" si="40"/>
        <v>0</v>
      </c>
      <c r="R1313" s="25" t="e">
        <f>VLOOKUP(O1313,'Currency Balance'!$O$3:$Q$32,3,0)</f>
        <v>#N/A</v>
      </c>
      <c r="S1313" t="e">
        <f t="shared" si="41"/>
        <v>#N/A</v>
      </c>
    </row>
    <row r="1314" spans="1:19">
      <c r="A1314">
        <f>'Previous Trades Import_OMS Quer'!A1314</f>
        <v>0</v>
      </c>
      <c r="B1314">
        <f>'Previous Trades Import_OMS Quer'!B1314</f>
        <v>0</v>
      </c>
      <c r="C1314" s="22">
        <f>'Previous Trades Import_OMS Quer'!C1314</f>
        <v>0</v>
      </c>
      <c r="D1314">
        <f>'Previous Trades Import_OMS Quer'!D1314</f>
        <v>0</v>
      </c>
      <c r="E1314" s="22">
        <f>'Previous Trades Import_OMS Quer'!E1314</f>
        <v>0</v>
      </c>
      <c r="F1314">
        <f>'Previous Trades Import_OMS Quer'!F1314</f>
        <v>0</v>
      </c>
      <c r="G1314">
        <f>'Previous Trades Import_OMS Quer'!G1314</f>
        <v>0</v>
      </c>
      <c r="H1314">
        <f>'Previous Trades Import_OMS Quer'!H1314</f>
        <v>0</v>
      </c>
      <c r="I1314">
        <f>'Previous Trades Import_OMS Quer'!I1314</f>
        <v>0</v>
      </c>
      <c r="J1314">
        <f>'Previous Trades Import_OMS Quer'!J1314</f>
        <v>0</v>
      </c>
      <c r="K1314">
        <f>'Previous Trades Import_OMS Quer'!K1314</f>
        <v>0</v>
      </c>
      <c r="L1314">
        <f>'Previous Trades Import_OMS Quer'!L1314</f>
        <v>0</v>
      </c>
      <c r="M1314">
        <f>'Previous Trades Import_OMS Quer'!M1314</f>
        <v>0</v>
      </c>
      <c r="N1314">
        <f>'Previous Trades Import_OMS Quer'!N1314</f>
        <v>0</v>
      </c>
      <c r="O1314" t="str">
        <f>CLEAN('Previous Trades Import_OMS Quer'!O1314)</f>
        <v/>
      </c>
      <c r="Q1314" s="25">
        <f t="shared" si="40"/>
        <v>0</v>
      </c>
      <c r="R1314" s="25" t="e">
        <f>VLOOKUP(O1314,'Currency Balance'!$O$3:$Q$32,3,0)</f>
        <v>#N/A</v>
      </c>
      <c r="S1314" t="e">
        <f t="shared" si="41"/>
        <v>#N/A</v>
      </c>
    </row>
    <row r="1315" spans="1:19">
      <c r="A1315">
        <f>'Previous Trades Import_OMS Quer'!A1315</f>
        <v>0</v>
      </c>
      <c r="B1315">
        <f>'Previous Trades Import_OMS Quer'!B1315</f>
        <v>0</v>
      </c>
      <c r="C1315" s="22">
        <f>'Previous Trades Import_OMS Quer'!C1315</f>
        <v>0</v>
      </c>
      <c r="D1315">
        <f>'Previous Trades Import_OMS Quer'!D1315</f>
        <v>0</v>
      </c>
      <c r="E1315" s="22">
        <f>'Previous Trades Import_OMS Quer'!E1315</f>
        <v>0</v>
      </c>
      <c r="F1315">
        <f>'Previous Trades Import_OMS Quer'!F1315</f>
        <v>0</v>
      </c>
      <c r="G1315">
        <f>'Previous Trades Import_OMS Quer'!G1315</f>
        <v>0</v>
      </c>
      <c r="H1315">
        <f>'Previous Trades Import_OMS Quer'!H1315</f>
        <v>0</v>
      </c>
      <c r="I1315">
        <f>'Previous Trades Import_OMS Quer'!I1315</f>
        <v>0</v>
      </c>
      <c r="J1315">
        <f>'Previous Trades Import_OMS Quer'!J1315</f>
        <v>0</v>
      </c>
      <c r="K1315">
        <f>'Previous Trades Import_OMS Quer'!K1315</f>
        <v>0</v>
      </c>
      <c r="L1315">
        <f>'Previous Trades Import_OMS Quer'!L1315</f>
        <v>0</v>
      </c>
      <c r="M1315">
        <f>'Previous Trades Import_OMS Quer'!M1315</f>
        <v>0</v>
      </c>
      <c r="N1315">
        <f>'Previous Trades Import_OMS Quer'!N1315</f>
        <v>0</v>
      </c>
      <c r="O1315" t="str">
        <f>CLEAN('Previous Trades Import_OMS Quer'!O1315)</f>
        <v/>
      </c>
      <c r="Q1315" s="25">
        <f t="shared" si="40"/>
        <v>0</v>
      </c>
      <c r="R1315" s="25" t="e">
        <f>VLOOKUP(O1315,'Currency Balance'!$O$3:$Q$32,3,0)</f>
        <v>#N/A</v>
      </c>
      <c r="S1315" t="e">
        <f t="shared" si="41"/>
        <v>#N/A</v>
      </c>
    </row>
    <row r="1316" spans="1:19">
      <c r="A1316">
        <f>'Previous Trades Import_OMS Quer'!A1316</f>
        <v>0</v>
      </c>
      <c r="B1316">
        <f>'Previous Trades Import_OMS Quer'!B1316</f>
        <v>0</v>
      </c>
      <c r="C1316" s="22">
        <f>'Previous Trades Import_OMS Quer'!C1316</f>
        <v>0</v>
      </c>
      <c r="D1316">
        <f>'Previous Trades Import_OMS Quer'!D1316</f>
        <v>0</v>
      </c>
      <c r="E1316" s="22">
        <f>'Previous Trades Import_OMS Quer'!E1316</f>
        <v>0</v>
      </c>
      <c r="F1316">
        <f>'Previous Trades Import_OMS Quer'!F1316</f>
        <v>0</v>
      </c>
      <c r="G1316">
        <f>'Previous Trades Import_OMS Quer'!G1316</f>
        <v>0</v>
      </c>
      <c r="H1316">
        <f>'Previous Trades Import_OMS Quer'!H1316</f>
        <v>0</v>
      </c>
      <c r="I1316">
        <f>'Previous Trades Import_OMS Quer'!I1316</f>
        <v>0</v>
      </c>
      <c r="J1316">
        <f>'Previous Trades Import_OMS Quer'!J1316</f>
        <v>0</v>
      </c>
      <c r="K1316">
        <f>'Previous Trades Import_OMS Quer'!K1316</f>
        <v>0</v>
      </c>
      <c r="L1316">
        <f>'Previous Trades Import_OMS Quer'!L1316</f>
        <v>0</v>
      </c>
      <c r="M1316">
        <f>'Previous Trades Import_OMS Quer'!M1316</f>
        <v>0</v>
      </c>
      <c r="N1316">
        <f>'Previous Trades Import_OMS Quer'!N1316</f>
        <v>0</v>
      </c>
      <c r="O1316" t="str">
        <f>CLEAN('Previous Trades Import_OMS Quer'!O1316)</f>
        <v/>
      </c>
      <c r="Q1316" s="25">
        <f t="shared" si="40"/>
        <v>0</v>
      </c>
      <c r="R1316" s="25" t="e">
        <f>VLOOKUP(O1316,'Currency Balance'!$O$3:$Q$32,3,0)</f>
        <v>#N/A</v>
      </c>
      <c r="S1316" t="e">
        <f t="shared" si="41"/>
        <v>#N/A</v>
      </c>
    </row>
    <row r="1317" spans="1:19">
      <c r="A1317">
        <f>'Previous Trades Import_OMS Quer'!A1317</f>
        <v>0</v>
      </c>
      <c r="B1317">
        <f>'Previous Trades Import_OMS Quer'!B1317</f>
        <v>0</v>
      </c>
      <c r="C1317" s="22">
        <f>'Previous Trades Import_OMS Quer'!C1317</f>
        <v>0</v>
      </c>
      <c r="D1317">
        <f>'Previous Trades Import_OMS Quer'!D1317</f>
        <v>0</v>
      </c>
      <c r="E1317" s="22">
        <f>'Previous Trades Import_OMS Quer'!E1317</f>
        <v>0</v>
      </c>
      <c r="F1317">
        <f>'Previous Trades Import_OMS Quer'!F1317</f>
        <v>0</v>
      </c>
      <c r="G1317">
        <f>'Previous Trades Import_OMS Quer'!G1317</f>
        <v>0</v>
      </c>
      <c r="H1317">
        <f>'Previous Trades Import_OMS Quer'!H1317</f>
        <v>0</v>
      </c>
      <c r="I1317">
        <f>'Previous Trades Import_OMS Quer'!I1317</f>
        <v>0</v>
      </c>
      <c r="J1317">
        <f>'Previous Trades Import_OMS Quer'!J1317</f>
        <v>0</v>
      </c>
      <c r="K1317">
        <f>'Previous Trades Import_OMS Quer'!K1317</f>
        <v>0</v>
      </c>
      <c r="L1317">
        <f>'Previous Trades Import_OMS Quer'!L1317</f>
        <v>0</v>
      </c>
      <c r="M1317">
        <f>'Previous Trades Import_OMS Quer'!M1317</f>
        <v>0</v>
      </c>
      <c r="N1317">
        <f>'Previous Trades Import_OMS Quer'!N1317</f>
        <v>0</v>
      </c>
      <c r="O1317" t="str">
        <f>CLEAN('Previous Trades Import_OMS Quer'!O1317)</f>
        <v/>
      </c>
      <c r="Q1317" s="25">
        <f t="shared" si="40"/>
        <v>0</v>
      </c>
      <c r="R1317" s="25" t="e">
        <f>VLOOKUP(O1317,'Currency Balance'!$O$3:$Q$32,3,0)</f>
        <v>#N/A</v>
      </c>
      <c r="S1317" t="e">
        <f t="shared" si="41"/>
        <v>#N/A</v>
      </c>
    </row>
    <row r="1318" spans="1:19">
      <c r="A1318">
        <f>'Previous Trades Import_OMS Quer'!A1318</f>
        <v>0</v>
      </c>
      <c r="B1318">
        <f>'Previous Trades Import_OMS Quer'!B1318</f>
        <v>0</v>
      </c>
      <c r="C1318" s="22">
        <f>'Previous Trades Import_OMS Quer'!C1318</f>
        <v>0</v>
      </c>
      <c r="D1318">
        <f>'Previous Trades Import_OMS Quer'!D1318</f>
        <v>0</v>
      </c>
      <c r="E1318" s="22">
        <f>'Previous Trades Import_OMS Quer'!E1318</f>
        <v>0</v>
      </c>
      <c r="F1318">
        <f>'Previous Trades Import_OMS Quer'!F1318</f>
        <v>0</v>
      </c>
      <c r="G1318">
        <f>'Previous Trades Import_OMS Quer'!G1318</f>
        <v>0</v>
      </c>
      <c r="H1318">
        <f>'Previous Trades Import_OMS Quer'!H1318</f>
        <v>0</v>
      </c>
      <c r="I1318">
        <f>'Previous Trades Import_OMS Quer'!I1318</f>
        <v>0</v>
      </c>
      <c r="J1318">
        <f>'Previous Trades Import_OMS Quer'!J1318</f>
        <v>0</v>
      </c>
      <c r="K1318">
        <f>'Previous Trades Import_OMS Quer'!K1318</f>
        <v>0</v>
      </c>
      <c r="L1318">
        <f>'Previous Trades Import_OMS Quer'!L1318</f>
        <v>0</v>
      </c>
      <c r="M1318">
        <f>'Previous Trades Import_OMS Quer'!M1318</f>
        <v>0</v>
      </c>
      <c r="N1318">
        <f>'Previous Trades Import_OMS Quer'!N1318</f>
        <v>0</v>
      </c>
      <c r="O1318" t="str">
        <f>CLEAN('Previous Trades Import_OMS Quer'!O1318)</f>
        <v/>
      </c>
      <c r="Q1318" s="25">
        <f t="shared" si="40"/>
        <v>0</v>
      </c>
      <c r="R1318" s="25" t="e">
        <f>VLOOKUP(O1318,'Currency Balance'!$O$3:$Q$32,3,0)</f>
        <v>#N/A</v>
      </c>
      <c r="S1318" t="e">
        <f t="shared" si="41"/>
        <v>#N/A</v>
      </c>
    </row>
    <row r="1319" spans="1:19">
      <c r="A1319">
        <f>'Previous Trades Import_OMS Quer'!A1319</f>
        <v>0</v>
      </c>
      <c r="B1319">
        <f>'Previous Trades Import_OMS Quer'!B1319</f>
        <v>0</v>
      </c>
      <c r="C1319" s="22">
        <f>'Previous Trades Import_OMS Quer'!C1319</f>
        <v>0</v>
      </c>
      <c r="D1319">
        <f>'Previous Trades Import_OMS Quer'!D1319</f>
        <v>0</v>
      </c>
      <c r="E1319" s="22">
        <f>'Previous Trades Import_OMS Quer'!E1319</f>
        <v>0</v>
      </c>
      <c r="F1319">
        <f>'Previous Trades Import_OMS Quer'!F1319</f>
        <v>0</v>
      </c>
      <c r="G1319">
        <f>'Previous Trades Import_OMS Quer'!G1319</f>
        <v>0</v>
      </c>
      <c r="H1319">
        <f>'Previous Trades Import_OMS Quer'!H1319</f>
        <v>0</v>
      </c>
      <c r="I1319">
        <f>'Previous Trades Import_OMS Quer'!I1319</f>
        <v>0</v>
      </c>
      <c r="J1319">
        <f>'Previous Trades Import_OMS Quer'!J1319</f>
        <v>0</v>
      </c>
      <c r="K1319">
        <f>'Previous Trades Import_OMS Quer'!K1319</f>
        <v>0</v>
      </c>
      <c r="L1319">
        <f>'Previous Trades Import_OMS Quer'!L1319</f>
        <v>0</v>
      </c>
      <c r="M1319">
        <f>'Previous Trades Import_OMS Quer'!M1319</f>
        <v>0</v>
      </c>
      <c r="N1319">
        <f>'Previous Trades Import_OMS Quer'!N1319</f>
        <v>0</v>
      </c>
      <c r="O1319" t="str">
        <f>CLEAN('Previous Trades Import_OMS Quer'!O1319)</f>
        <v/>
      </c>
      <c r="Q1319" s="25">
        <f t="shared" si="40"/>
        <v>0</v>
      </c>
      <c r="R1319" s="25" t="e">
        <f>VLOOKUP(O1319,'Currency Balance'!$O$3:$Q$32,3,0)</f>
        <v>#N/A</v>
      </c>
      <c r="S1319" t="e">
        <f t="shared" si="41"/>
        <v>#N/A</v>
      </c>
    </row>
    <row r="1320" spans="1:19">
      <c r="A1320">
        <f>'Previous Trades Import_OMS Quer'!A1320</f>
        <v>0</v>
      </c>
      <c r="B1320">
        <f>'Previous Trades Import_OMS Quer'!B1320</f>
        <v>0</v>
      </c>
      <c r="C1320" s="22">
        <f>'Previous Trades Import_OMS Quer'!C1320</f>
        <v>0</v>
      </c>
      <c r="D1320">
        <f>'Previous Trades Import_OMS Quer'!D1320</f>
        <v>0</v>
      </c>
      <c r="E1320" s="22">
        <f>'Previous Trades Import_OMS Quer'!E1320</f>
        <v>0</v>
      </c>
      <c r="F1320">
        <f>'Previous Trades Import_OMS Quer'!F1320</f>
        <v>0</v>
      </c>
      <c r="G1320">
        <f>'Previous Trades Import_OMS Quer'!G1320</f>
        <v>0</v>
      </c>
      <c r="H1320">
        <f>'Previous Trades Import_OMS Quer'!H1320</f>
        <v>0</v>
      </c>
      <c r="I1320">
        <f>'Previous Trades Import_OMS Quer'!I1320</f>
        <v>0</v>
      </c>
      <c r="J1320">
        <f>'Previous Trades Import_OMS Quer'!J1320</f>
        <v>0</v>
      </c>
      <c r="K1320">
        <f>'Previous Trades Import_OMS Quer'!K1320</f>
        <v>0</v>
      </c>
      <c r="L1320">
        <f>'Previous Trades Import_OMS Quer'!L1320</f>
        <v>0</v>
      </c>
      <c r="M1320">
        <f>'Previous Trades Import_OMS Quer'!M1320</f>
        <v>0</v>
      </c>
      <c r="N1320">
        <f>'Previous Trades Import_OMS Quer'!N1320</f>
        <v>0</v>
      </c>
      <c r="O1320" t="str">
        <f>CLEAN('Previous Trades Import_OMS Quer'!O1320)</f>
        <v/>
      </c>
      <c r="Q1320" s="25">
        <f t="shared" si="40"/>
        <v>0</v>
      </c>
      <c r="R1320" s="25" t="e">
        <f>VLOOKUP(O1320,'Currency Balance'!$O$3:$Q$32,3,0)</f>
        <v>#N/A</v>
      </c>
      <c r="S1320" t="e">
        <f t="shared" si="41"/>
        <v>#N/A</v>
      </c>
    </row>
    <row r="1321" spans="1:19">
      <c r="A1321">
        <f>'Previous Trades Import_OMS Quer'!A1321</f>
        <v>0</v>
      </c>
      <c r="B1321">
        <f>'Previous Trades Import_OMS Quer'!B1321</f>
        <v>0</v>
      </c>
      <c r="C1321" s="22">
        <f>'Previous Trades Import_OMS Quer'!C1321</f>
        <v>0</v>
      </c>
      <c r="D1321">
        <f>'Previous Trades Import_OMS Quer'!D1321</f>
        <v>0</v>
      </c>
      <c r="E1321" s="22">
        <f>'Previous Trades Import_OMS Quer'!E1321</f>
        <v>0</v>
      </c>
      <c r="F1321">
        <f>'Previous Trades Import_OMS Quer'!F1321</f>
        <v>0</v>
      </c>
      <c r="G1321">
        <f>'Previous Trades Import_OMS Quer'!G1321</f>
        <v>0</v>
      </c>
      <c r="H1321">
        <f>'Previous Trades Import_OMS Quer'!H1321</f>
        <v>0</v>
      </c>
      <c r="I1321">
        <f>'Previous Trades Import_OMS Quer'!I1321</f>
        <v>0</v>
      </c>
      <c r="J1321">
        <f>'Previous Trades Import_OMS Quer'!J1321</f>
        <v>0</v>
      </c>
      <c r="K1321">
        <f>'Previous Trades Import_OMS Quer'!K1321</f>
        <v>0</v>
      </c>
      <c r="L1321">
        <f>'Previous Trades Import_OMS Quer'!L1321</f>
        <v>0</v>
      </c>
      <c r="M1321">
        <f>'Previous Trades Import_OMS Quer'!M1321</f>
        <v>0</v>
      </c>
      <c r="N1321">
        <f>'Previous Trades Import_OMS Quer'!N1321</f>
        <v>0</v>
      </c>
      <c r="O1321" t="str">
        <f>CLEAN('Previous Trades Import_OMS Quer'!O1321)</f>
        <v/>
      </c>
      <c r="Q1321" s="25">
        <f t="shared" si="40"/>
        <v>0</v>
      </c>
      <c r="R1321" s="25" t="e">
        <f>VLOOKUP(O1321,'Currency Balance'!$O$3:$Q$32,3,0)</f>
        <v>#N/A</v>
      </c>
      <c r="S1321" t="e">
        <f t="shared" si="41"/>
        <v>#N/A</v>
      </c>
    </row>
    <row r="1322" spans="1:19">
      <c r="A1322">
        <f>'Previous Trades Import_OMS Quer'!A1322</f>
        <v>0</v>
      </c>
      <c r="B1322">
        <f>'Previous Trades Import_OMS Quer'!B1322</f>
        <v>0</v>
      </c>
      <c r="C1322" s="22">
        <f>'Previous Trades Import_OMS Quer'!C1322</f>
        <v>0</v>
      </c>
      <c r="D1322">
        <f>'Previous Trades Import_OMS Quer'!D1322</f>
        <v>0</v>
      </c>
      <c r="E1322" s="22">
        <f>'Previous Trades Import_OMS Quer'!E1322</f>
        <v>0</v>
      </c>
      <c r="F1322">
        <f>'Previous Trades Import_OMS Quer'!F1322</f>
        <v>0</v>
      </c>
      <c r="G1322">
        <f>'Previous Trades Import_OMS Quer'!G1322</f>
        <v>0</v>
      </c>
      <c r="H1322">
        <f>'Previous Trades Import_OMS Quer'!H1322</f>
        <v>0</v>
      </c>
      <c r="I1322">
        <f>'Previous Trades Import_OMS Quer'!I1322</f>
        <v>0</v>
      </c>
      <c r="J1322">
        <f>'Previous Trades Import_OMS Quer'!J1322</f>
        <v>0</v>
      </c>
      <c r="K1322">
        <f>'Previous Trades Import_OMS Quer'!K1322</f>
        <v>0</v>
      </c>
      <c r="L1322">
        <f>'Previous Trades Import_OMS Quer'!L1322</f>
        <v>0</v>
      </c>
      <c r="M1322">
        <f>'Previous Trades Import_OMS Quer'!M1322</f>
        <v>0</v>
      </c>
      <c r="N1322">
        <f>'Previous Trades Import_OMS Quer'!N1322</f>
        <v>0</v>
      </c>
      <c r="O1322" t="str">
        <f>CLEAN('Previous Trades Import_OMS Quer'!O1322)</f>
        <v/>
      </c>
      <c r="Q1322" s="25">
        <f t="shared" si="40"/>
        <v>0</v>
      </c>
      <c r="R1322" s="25" t="e">
        <f>VLOOKUP(O1322,'Currency Balance'!$O$3:$Q$32,3,0)</f>
        <v>#N/A</v>
      </c>
      <c r="S1322" t="e">
        <f t="shared" si="41"/>
        <v>#N/A</v>
      </c>
    </row>
    <row r="1323" spans="1:19">
      <c r="A1323">
        <f>'Previous Trades Import_OMS Quer'!A1323</f>
        <v>0</v>
      </c>
      <c r="B1323">
        <f>'Previous Trades Import_OMS Quer'!B1323</f>
        <v>0</v>
      </c>
      <c r="C1323" s="22">
        <f>'Previous Trades Import_OMS Quer'!C1323</f>
        <v>0</v>
      </c>
      <c r="D1323">
        <f>'Previous Trades Import_OMS Quer'!D1323</f>
        <v>0</v>
      </c>
      <c r="E1323" s="22">
        <f>'Previous Trades Import_OMS Quer'!E1323</f>
        <v>0</v>
      </c>
      <c r="F1323">
        <f>'Previous Trades Import_OMS Quer'!F1323</f>
        <v>0</v>
      </c>
      <c r="G1323">
        <f>'Previous Trades Import_OMS Quer'!G1323</f>
        <v>0</v>
      </c>
      <c r="H1323">
        <f>'Previous Trades Import_OMS Quer'!H1323</f>
        <v>0</v>
      </c>
      <c r="I1323">
        <f>'Previous Trades Import_OMS Quer'!I1323</f>
        <v>0</v>
      </c>
      <c r="J1323">
        <f>'Previous Trades Import_OMS Quer'!J1323</f>
        <v>0</v>
      </c>
      <c r="K1323">
        <f>'Previous Trades Import_OMS Quer'!K1323</f>
        <v>0</v>
      </c>
      <c r="L1323">
        <f>'Previous Trades Import_OMS Quer'!L1323</f>
        <v>0</v>
      </c>
      <c r="M1323">
        <f>'Previous Trades Import_OMS Quer'!M1323</f>
        <v>0</v>
      </c>
      <c r="N1323">
        <f>'Previous Trades Import_OMS Quer'!N1323</f>
        <v>0</v>
      </c>
      <c r="O1323" t="str">
        <f>CLEAN('Previous Trades Import_OMS Quer'!O1323)</f>
        <v/>
      </c>
      <c r="Q1323" s="25">
        <f t="shared" si="40"/>
        <v>0</v>
      </c>
      <c r="R1323" s="25" t="e">
        <f>VLOOKUP(O1323,'Currency Balance'!$O$3:$Q$32,3,0)</f>
        <v>#N/A</v>
      </c>
      <c r="S1323" t="e">
        <f t="shared" si="41"/>
        <v>#N/A</v>
      </c>
    </row>
    <row r="1324" spans="1:19">
      <c r="A1324">
        <f>'Previous Trades Import_OMS Quer'!A1324</f>
        <v>0</v>
      </c>
      <c r="B1324">
        <f>'Previous Trades Import_OMS Quer'!B1324</f>
        <v>0</v>
      </c>
      <c r="C1324" s="22">
        <f>'Previous Trades Import_OMS Quer'!C1324</f>
        <v>0</v>
      </c>
      <c r="D1324">
        <f>'Previous Trades Import_OMS Quer'!D1324</f>
        <v>0</v>
      </c>
      <c r="E1324" s="22">
        <f>'Previous Trades Import_OMS Quer'!E1324</f>
        <v>0</v>
      </c>
      <c r="F1324">
        <f>'Previous Trades Import_OMS Quer'!F1324</f>
        <v>0</v>
      </c>
      <c r="G1324">
        <f>'Previous Trades Import_OMS Quer'!G1324</f>
        <v>0</v>
      </c>
      <c r="H1324">
        <f>'Previous Trades Import_OMS Quer'!H1324</f>
        <v>0</v>
      </c>
      <c r="I1324">
        <f>'Previous Trades Import_OMS Quer'!I1324</f>
        <v>0</v>
      </c>
      <c r="J1324">
        <f>'Previous Trades Import_OMS Quer'!J1324</f>
        <v>0</v>
      </c>
      <c r="K1324">
        <f>'Previous Trades Import_OMS Quer'!K1324</f>
        <v>0</v>
      </c>
      <c r="L1324">
        <f>'Previous Trades Import_OMS Quer'!L1324</f>
        <v>0</v>
      </c>
      <c r="M1324">
        <f>'Previous Trades Import_OMS Quer'!M1324</f>
        <v>0</v>
      </c>
      <c r="N1324">
        <f>'Previous Trades Import_OMS Quer'!N1324</f>
        <v>0</v>
      </c>
      <c r="O1324" t="str">
        <f>CLEAN('Previous Trades Import_OMS Quer'!O1324)</f>
        <v/>
      </c>
      <c r="Q1324" s="25">
        <f t="shared" si="40"/>
        <v>0</v>
      </c>
      <c r="R1324" s="25" t="e">
        <f>VLOOKUP(O1324,'Currency Balance'!$O$3:$Q$32,3,0)</f>
        <v>#N/A</v>
      </c>
      <c r="S1324" t="e">
        <f t="shared" si="41"/>
        <v>#N/A</v>
      </c>
    </row>
    <row r="1325" spans="1:19">
      <c r="A1325">
        <f>'Previous Trades Import_OMS Quer'!A1325</f>
        <v>0</v>
      </c>
      <c r="B1325">
        <f>'Previous Trades Import_OMS Quer'!B1325</f>
        <v>0</v>
      </c>
      <c r="C1325" s="22">
        <f>'Previous Trades Import_OMS Quer'!C1325</f>
        <v>0</v>
      </c>
      <c r="D1325">
        <f>'Previous Trades Import_OMS Quer'!D1325</f>
        <v>0</v>
      </c>
      <c r="E1325" s="22">
        <f>'Previous Trades Import_OMS Quer'!E1325</f>
        <v>0</v>
      </c>
      <c r="F1325">
        <f>'Previous Trades Import_OMS Quer'!F1325</f>
        <v>0</v>
      </c>
      <c r="G1325">
        <f>'Previous Trades Import_OMS Quer'!G1325</f>
        <v>0</v>
      </c>
      <c r="H1325">
        <f>'Previous Trades Import_OMS Quer'!H1325</f>
        <v>0</v>
      </c>
      <c r="I1325">
        <f>'Previous Trades Import_OMS Quer'!I1325</f>
        <v>0</v>
      </c>
      <c r="J1325">
        <f>'Previous Trades Import_OMS Quer'!J1325</f>
        <v>0</v>
      </c>
      <c r="K1325">
        <f>'Previous Trades Import_OMS Quer'!K1325</f>
        <v>0</v>
      </c>
      <c r="L1325">
        <f>'Previous Trades Import_OMS Quer'!L1325</f>
        <v>0</v>
      </c>
      <c r="M1325">
        <f>'Previous Trades Import_OMS Quer'!M1325</f>
        <v>0</v>
      </c>
      <c r="N1325">
        <f>'Previous Trades Import_OMS Quer'!N1325</f>
        <v>0</v>
      </c>
      <c r="O1325" t="str">
        <f>CLEAN('Previous Trades Import_OMS Quer'!O1325)</f>
        <v/>
      </c>
      <c r="Q1325" s="25">
        <f t="shared" si="40"/>
        <v>0</v>
      </c>
      <c r="R1325" s="25" t="e">
        <f>VLOOKUP(O1325,'Currency Balance'!$O$3:$Q$32,3,0)</f>
        <v>#N/A</v>
      </c>
      <c r="S1325" t="e">
        <f t="shared" si="41"/>
        <v>#N/A</v>
      </c>
    </row>
    <row r="1326" spans="1:19">
      <c r="A1326">
        <f>'Previous Trades Import_OMS Quer'!A1326</f>
        <v>0</v>
      </c>
      <c r="B1326">
        <f>'Previous Trades Import_OMS Quer'!B1326</f>
        <v>0</v>
      </c>
      <c r="C1326" s="22">
        <f>'Previous Trades Import_OMS Quer'!C1326</f>
        <v>0</v>
      </c>
      <c r="D1326">
        <f>'Previous Trades Import_OMS Quer'!D1326</f>
        <v>0</v>
      </c>
      <c r="E1326" s="22">
        <f>'Previous Trades Import_OMS Quer'!E1326</f>
        <v>0</v>
      </c>
      <c r="F1326">
        <f>'Previous Trades Import_OMS Quer'!F1326</f>
        <v>0</v>
      </c>
      <c r="G1326">
        <f>'Previous Trades Import_OMS Quer'!G1326</f>
        <v>0</v>
      </c>
      <c r="H1326">
        <f>'Previous Trades Import_OMS Quer'!H1326</f>
        <v>0</v>
      </c>
      <c r="I1326">
        <f>'Previous Trades Import_OMS Quer'!I1326</f>
        <v>0</v>
      </c>
      <c r="J1326">
        <f>'Previous Trades Import_OMS Quer'!J1326</f>
        <v>0</v>
      </c>
      <c r="K1326">
        <f>'Previous Trades Import_OMS Quer'!K1326</f>
        <v>0</v>
      </c>
      <c r="L1326">
        <f>'Previous Trades Import_OMS Quer'!L1326</f>
        <v>0</v>
      </c>
      <c r="M1326">
        <f>'Previous Trades Import_OMS Quer'!M1326</f>
        <v>0</v>
      </c>
      <c r="N1326">
        <f>'Previous Trades Import_OMS Quer'!N1326</f>
        <v>0</v>
      </c>
      <c r="O1326" t="str">
        <f>CLEAN('Previous Trades Import_OMS Quer'!O1326)</f>
        <v/>
      </c>
      <c r="Q1326" s="25">
        <f t="shared" si="40"/>
        <v>0</v>
      </c>
      <c r="R1326" s="25" t="e">
        <f>VLOOKUP(O1326,'Currency Balance'!$O$3:$Q$32,3,0)</f>
        <v>#N/A</v>
      </c>
      <c r="S1326" t="e">
        <f t="shared" si="41"/>
        <v>#N/A</v>
      </c>
    </row>
    <row r="1327" spans="1:19">
      <c r="A1327">
        <f>'Previous Trades Import_OMS Quer'!A1327</f>
        <v>0</v>
      </c>
      <c r="B1327">
        <f>'Previous Trades Import_OMS Quer'!B1327</f>
        <v>0</v>
      </c>
      <c r="C1327" s="22">
        <f>'Previous Trades Import_OMS Quer'!C1327</f>
        <v>0</v>
      </c>
      <c r="D1327">
        <f>'Previous Trades Import_OMS Quer'!D1327</f>
        <v>0</v>
      </c>
      <c r="E1327" s="22">
        <f>'Previous Trades Import_OMS Quer'!E1327</f>
        <v>0</v>
      </c>
      <c r="F1327">
        <f>'Previous Trades Import_OMS Quer'!F1327</f>
        <v>0</v>
      </c>
      <c r="G1327">
        <f>'Previous Trades Import_OMS Quer'!G1327</f>
        <v>0</v>
      </c>
      <c r="H1327">
        <f>'Previous Trades Import_OMS Quer'!H1327</f>
        <v>0</v>
      </c>
      <c r="I1327">
        <f>'Previous Trades Import_OMS Quer'!I1327</f>
        <v>0</v>
      </c>
      <c r="J1327">
        <f>'Previous Trades Import_OMS Quer'!J1327</f>
        <v>0</v>
      </c>
      <c r="K1327">
        <f>'Previous Trades Import_OMS Quer'!K1327</f>
        <v>0</v>
      </c>
      <c r="L1327">
        <f>'Previous Trades Import_OMS Quer'!L1327</f>
        <v>0</v>
      </c>
      <c r="M1327">
        <f>'Previous Trades Import_OMS Quer'!M1327</f>
        <v>0</v>
      </c>
      <c r="N1327">
        <f>'Previous Trades Import_OMS Quer'!N1327</f>
        <v>0</v>
      </c>
      <c r="O1327" t="str">
        <f>CLEAN('Previous Trades Import_OMS Quer'!O1327)</f>
        <v/>
      </c>
      <c r="Q1327" s="25">
        <f t="shared" si="40"/>
        <v>0</v>
      </c>
      <c r="R1327" s="25" t="e">
        <f>VLOOKUP(O1327,'Currency Balance'!$O$3:$Q$32,3,0)</f>
        <v>#N/A</v>
      </c>
      <c r="S1327" t="e">
        <f t="shared" si="41"/>
        <v>#N/A</v>
      </c>
    </row>
    <row r="1328" spans="1:19">
      <c r="A1328">
        <f>'Previous Trades Import_OMS Quer'!A1328</f>
        <v>0</v>
      </c>
      <c r="B1328">
        <f>'Previous Trades Import_OMS Quer'!B1328</f>
        <v>0</v>
      </c>
      <c r="C1328" s="22">
        <f>'Previous Trades Import_OMS Quer'!C1328</f>
        <v>0</v>
      </c>
      <c r="D1328">
        <f>'Previous Trades Import_OMS Quer'!D1328</f>
        <v>0</v>
      </c>
      <c r="E1328" s="22">
        <f>'Previous Trades Import_OMS Quer'!E1328</f>
        <v>0</v>
      </c>
      <c r="F1328">
        <f>'Previous Trades Import_OMS Quer'!F1328</f>
        <v>0</v>
      </c>
      <c r="G1328">
        <f>'Previous Trades Import_OMS Quer'!G1328</f>
        <v>0</v>
      </c>
      <c r="H1328">
        <f>'Previous Trades Import_OMS Quer'!H1328</f>
        <v>0</v>
      </c>
      <c r="I1328">
        <f>'Previous Trades Import_OMS Quer'!I1328</f>
        <v>0</v>
      </c>
      <c r="J1328">
        <f>'Previous Trades Import_OMS Quer'!J1328</f>
        <v>0</v>
      </c>
      <c r="K1328">
        <f>'Previous Trades Import_OMS Quer'!K1328</f>
        <v>0</v>
      </c>
      <c r="L1328">
        <f>'Previous Trades Import_OMS Quer'!L1328</f>
        <v>0</v>
      </c>
      <c r="M1328">
        <f>'Previous Trades Import_OMS Quer'!M1328</f>
        <v>0</v>
      </c>
      <c r="N1328">
        <f>'Previous Trades Import_OMS Quer'!N1328</f>
        <v>0</v>
      </c>
      <c r="O1328" t="str">
        <f>CLEAN('Previous Trades Import_OMS Quer'!O1328)</f>
        <v/>
      </c>
      <c r="Q1328" s="25">
        <f t="shared" si="40"/>
        <v>0</v>
      </c>
      <c r="R1328" s="25" t="e">
        <f>VLOOKUP(O1328,'Currency Balance'!$O$3:$Q$32,3,0)</f>
        <v>#N/A</v>
      </c>
      <c r="S1328" t="e">
        <f t="shared" si="41"/>
        <v>#N/A</v>
      </c>
    </row>
    <row r="1329" spans="1:19">
      <c r="A1329">
        <f>'Previous Trades Import_OMS Quer'!A1329</f>
        <v>0</v>
      </c>
      <c r="B1329">
        <f>'Previous Trades Import_OMS Quer'!B1329</f>
        <v>0</v>
      </c>
      <c r="C1329" s="22">
        <f>'Previous Trades Import_OMS Quer'!C1329</f>
        <v>0</v>
      </c>
      <c r="D1329">
        <f>'Previous Trades Import_OMS Quer'!D1329</f>
        <v>0</v>
      </c>
      <c r="E1329" s="22">
        <f>'Previous Trades Import_OMS Quer'!E1329</f>
        <v>0</v>
      </c>
      <c r="F1329">
        <f>'Previous Trades Import_OMS Quer'!F1329</f>
        <v>0</v>
      </c>
      <c r="G1329">
        <f>'Previous Trades Import_OMS Quer'!G1329</f>
        <v>0</v>
      </c>
      <c r="H1329">
        <f>'Previous Trades Import_OMS Quer'!H1329</f>
        <v>0</v>
      </c>
      <c r="I1329">
        <f>'Previous Trades Import_OMS Quer'!I1329</f>
        <v>0</v>
      </c>
      <c r="J1329">
        <f>'Previous Trades Import_OMS Quer'!J1329</f>
        <v>0</v>
      </c>
      <c r="K1329">
        <f>'Previous Trades Import_OMS Quer'!K1329</f>
        <v>0</v>
      </c>
      <c r="L1329">
        <f>'Previous Trades Import_OMS Quer'!L1329</f>
        <v>0</v>
      </c>
      <c r="M1329">
        <f>'Previous Trades Import_OMS Quer'!M1329</f>
        <v>0</v>
      </c>
      <c r="N1329">
        <f>'Previous Trades Import_OMS Quer'!N1329</f>
        <v>0</v>
      </c>
      <c r="O1329" t="str">
        <f>CLEAN('Previous Trades Import_OMS Quer'!O1329)</f>
        <v/>
      </c>
      <c r="Q1329" s="25">
        <f t="shared" si="40"/>
        <v>0</v>
      </c>
      <c r="R1329" s="25" t="e">
        <f>VLOOKUP(O1329,'Currency Balance'!$O$3:$Q$32,3,0)</f>
        <v>#N/A</v>
      </c>
      <c r="S1329" t="e">
        <f t="shared" si="41"/>
        <v>#N/A</v>
      </c>
    </row>
    <row r="1330" spans="1:19">
      <c r="A1330">
        <f>'Previous Trades Import_OMS Quer'!A1330</f>
        <v>0</v>
      </c>
      <c r="B1330">
        <f>'Previous Trades Import_OMS Quer'!B1330</f>
        <v>0</v>
      </c>
      <c r="C1330" s="22">
        <f>'Previous Trades Import_OMS Quer'!C1330</f>
        <v>0</v>
      </c>
      <c r="D1330">
        <f>'Previous Trades Import_OMS Quer'!D1330</f>
        <v>0</v>
      </c>
      <c r="E1330" s="22">
        <f>'Previous Trades Import_OMS Quer'!E1330</f>
        <v>0</v>
      </c>
      <c r="F1330">
        <f>'Previous Trades Import_OMS Quer'!F1330</f>
        <v>0</v>
      </c>
      <c r="G1330">
        <f>'Previous Trades Import_OMS Quer'!G1330</f>
        <v>0</v>
      </c>
      <c r="H1330">
        <f>'Previous Trades Import_OMS Quer'!H1330</f>
        <v>0</v>
      </c>
      <c r="I1330">
        <f>'Previous Trades Import_OMS Quer'!I1330</f>
        <v>0</v>
      </c>
      <c r="J1330">
        <f>'Previous Trades Import_OMS Quer'!J1330</f>
        <v>0</v>
      </c>
      <c r="K1330">
        <f>'Previous Trades Import_OMS Quer'!K1330</f>
        <v>0</v>
      </c>
      <c r="L1330">
        <f>'Previous Trades Import_OMS Quer'!L1330</f>
        <v>0</v>
      </c>
      <c r="M1330">
        <f>'Previous Trades Import_OMS Quer'!M1330</f>
        <v>0</v>
      </c>
      <c r="N1330">
        <f>'Previous Trades Import_OMS Quer'!N1330</f>
        <v>0</v>
      </c>
      <c r="O1330" t="str">
        <f>CLEAN('Previous Trades Import_OMS Quer'!O1330)</f>
        <v/>
      </c>
      <c r="Q1330" s="25">
        <f t="shared" si="40"/>
        <v>0</v>
      </c>
      <c r="R1330" s="25" t="e">
        <f>VLOOKUP(O1330,'Currency Balance'!$O$3:$Q$32,3,0)</f>
        <v>#N/A</v>
      </c>
      <c r="S1330" t="e">
        <f t="shared" si="41"/>
        <v>#N/A</v>
      </c>
    </row>
    <row r="1331" spans="1:19">
      <c r="A1331">
        <f>'Previous Trades Import_OMS Quer'!A1331</f>
        <v>0</v>
      </c>
      <c r="B1331">
        <f>'Previous Trades Import_OMS Quer'!B1331</f>
        <v>0</v>
      </c>
      <c r="C1331" s="22">
        <f>'Previous Trades Import_OMS Quer'!C1331</f>
        <v>0</v>
      </c>
      <c r="D1331">
        <f>'Previous Trades Import_OMS Quer'!D1331</f>
        <v>0</v>
      </c>
      <c r="E1331" s="22">
        <f>'Previous Trades Import_OMS Quer'!E1331</f>
        <v>0</v>
      </c>
      <c r="F1331">
        <f>'Previous Trades Import_OMS Quer'!F1331</f>
        <v>0</v>
      </c>
      <c r="G1331">
        <f>'Previous Trades Import_OMS Quer'!G1331</f>
        <v>0</v>
      </c>
      <c r="H1331">
        <f>'Previous Trades Import_OMS Quer'!H1331</f>
        <v>0</v>
      </c>
      <c r="I1331">
        <f>'Previous Trades Import_OMS Quer'!I1331</f>
        <v>0</v>
      </c>
      <c r="J1331">
        <f>'Previous Trades Import_OMS Quer'!J1331</f>
        <v>0</v>
      </c>
      <c r="K1331">
        <f>'Previous Trades Import_OMS Quer'!K1331</f>
        <v>0</v>
      </c>
      <c r="L1331">
        <f>'Previous Trades Import_OMS Quer'!L1331</f>
        <v>0</v>
      </c>
      <c r="M1331">
        <f>'Previous Trades Import_OMS Quer'!M1331</f>
        <v>0</v>
      </c>
      <c r="N1331">
        <f>'Previous Trades Import_OMS Quer'!N1331</f>
        <v>0</v>
      </c>
      <c r="O1331" t="str">
        <f>CLEAN('Previous Trades Import_OMS Quer'!O1331)</f>
        <v/>
      </c>
      <c r="Q1331" s="25">
        <f t="shared" si="40"/>
        <v>0</v>
      </c>
      <c r="R1331" s="25" t="e">
        <f>VLOOKUP(O1331,'Currency Balance'!$O$3:$Q$32,3,0)</f>
        <v>#N/A</v>
      </c>
      <c r="S1331" t="e">
        <f t="shared" si="41"/>
        <v>#N/A</v>
      </c>
    </row>
    <row r="1332" spans="1:19">
      <c r="A1332">
        <f>'Previous Trades Import_OMS Quer'!A1332</f>
        <v>0</v>
      </c>
      <c r="B1332">
        <f>'Previous Trades Import_OMS Quer'!B1332</f>
        <v>0</v>
      </c>
      <c r="C1332" s="22">
        <f>'Previous Trades Import_OMS Quer'!C1332</f>
        <v>0</v>
      </c>
      <c r="D1332">
        <f>'Previous Trades Import_OMS Quer'!D1332</f>
        <v>0</v>
      </c>
      <c r="E1332" s="22">
        <f>'Previous Trades Import_OMS Quer'!E1332</f>
        <v>0</v>
      </c>
      <c r="F1332">
        <f>'Previous Trades Import_OMS Quer'!F1332</f>
        <v>0</v>
      </c>
      <c r="G1332">
        <f>'Previous Trades Import_OMS Quer'!G1332</f>
        <v>0</v>
      </c>
      <c r="H1332">
        <f>'Previous Trades Import_OMS Quer'!H1332</f>
        <v>0</v>
      </c>
      <c r="I1332">
        <f>'Previous Trades Import_OMS Quer'!I1332</f>
        <v>0</v>
      </c>
      <c r="J1332">
        <f>'Previous Trades Import_OMS Quer'!J1332</f>
        <v>0</v>
      </c>
      <c r="K1332">
        <f>'Previous Trades Import_OMS Quer'!K1332</f>
        <v>0</v>
      </c>
      <c r="L1332">
        <f>'Previous Trades Import_OMS Quer'!L1332</f>
        <v>0</v>
      </c>
      <c r="M1332">
        <f>'Previous Trades Import_OMS Quer'!M1332</f>
        <v>0</v>
      </c>
      <c r="N1332">
        <f>'Previous Trades Import_OMS Quer'!N1332</f>
        <v>0</v>
      </c>
      <c r="O1332" t="str">
        <f>CLEAN('Previous Trades Import_OMS Quer'!O1332)</f>
        <v/>
      </c>
      <c r="Q1332" s="25">
        <f t="shared" si="40"/>
        <v>0</v>
      </c>
      <c r="R1332" s="25" t="e">
        <f>VLOOKUP(O1332,'Currency Balance'!$O$3:$Q$32,3,0)</f>
        <v>#N/A</v>
      </c>
      <c r="S1332" t="e">
        <f t="shared" si="41"/>
        <v>#N/A</v>
      </c>
    </row>
    <row r="1333" spans="1:19">
      <c r="A1333">
        <f>'Previous Trades Import_OMS Quer'!A1333</f>
        <v>0</v>
      </c>
      <c r="B1333">
        <f>'Previous Trades Import_OMS Quer'!B1333</f>
        <v>0</v>
      </c>
      <c r="C1333" s="22">
        <f>'Previous Trades Import_OMS Quer'!C1333</f>
        <v>0</v>
      </c>
      <c r="D1333">
        <f>'Previous Trades Import_OMS Quer'!D1333</f>
        <v>0</v>
      </c>
      <c r="E1333" s="22">
        <f>'Previous Trades Import_OMS Quer'!E1333</f>
        <v>0</v>
      </c>
      <c r="F1333">
        <f>'Previous Trades Import_OMS Quer'!F1333</f>
        <v>0</v>
      </c>
      <c r="G1333">
        <f>'Previous Trades Import_OMS Quer'!G1333</f>
        <v>0</v>
      </c>
      <c r="H1333">
        <f>'Previous Trades Import_OMS Quer'!H1333</f>
        <v>0</v>
      </c>
      <c r="I1333">
        <f>'Previous Trades Import_OMS Quer'!I1333</f>
        <v>0</v>
      </c>
      <c r="J1333">
        <f>'Previous Trades Import_OMS Quer'!J1333</f>
        <v>0</v>
      </c>
      <c r="K1333">
        <f>'Previous Trades Import_OMS Quer'!K1333</f>
        <v>0</v>
      </c>
      <c r="L1333">
        <f>'Previous Trades Import_OMS Quer'!L1333</f>
        <v>0</v>
      </c>
      <c r="M1333">
        <f>'Previous Trades Import_OMS Quer'!M1333</f>
        <v>0</v>
      </c>
      <c r="N1333">
        <f>'Previous Trades Import_OMS Quer'!N1333</f>
        <v>0</v>
      </c>
      <c r="O1333" t="str">
        <f>CLEAN('Previous Trades Import_OMS Quer'!O1333)</f>
        <v/>
      </c>
      <c r="Q1333" s="25">
        <f t="shared" si="40"/>
        <v>0</v>
      </c>
      <c r="R1333" s="25" t="e">
        <f>VLOOKUP(O1333,'Currency Balance'!$O$3:$Q$32,3,0)</f>
        <v>#N/A</v>
      </c>
      <c r="S1333" t="e">
        <f t="shared" si="41"/>
        <v>#N/A</v>
      </c>
    </row>
    <row r="1334" spans="1:19">
      <c r="A1334">
        <f>'Previous Trades Import_OMS Quer'!A1334</f>
        <v>0</v>
      </c>
      <c r="B1334">
        <f>'Previous Trades Import_OMS Quer'!B1334</f>
        <v>0</v>
      </c>
      <c r="C1334" s="22">
        <f>'Previous Trades Import_OMS Quer'!C1334</f>
        <v>0</v>
      </c>
      <c r="D1334">
        <f>'Previous Trades Import_OMS Quer'!D1334</f>
        <v>0</v>
      </c>
      <c r="E1334" s="22">
        <f>'Previous Trades Import_OMS Quer'!E1334</f>
        <v>0</v>
      </c>
      <c r="F1334">
        <f>'Previous Trades Import_OMS Quer'!F1334</f>
        <v>0</v>
      </c>
      <c r="G1334">
        <f>'Previous Trades Import_OMS Quer'!G1334</f>
        <v>0</v>
      </c>
      <c r="H1334">
        <f>'Previous Trades Import_OMS Quer'!H1334</f>
        <v>0</v>
      </c>
      <c r="I1334">
        <f>'Previous Trades Import_OMS Quer'!I1334</f>
        <v>0</v>
      </c>
      <c r="J1334">
        <f>'Previous Trades Import_OMS Quer'!J1334</f>
        <v>0</v>
      </c>
      <c r="K1334">
        <f>'Previous Trades Import_OMS Quer'!K1334</f>
        <v>0</v>
      </c>
      <c r="L1334">
        <f>'Previous Trades Import_OMS Quer'!L1334</f>
        <v>0</v>
      </c>
      <c r="M1334">
        <f>'Previous Trades Import_OMS Quer'!M1334</f>
        <v>0</v>
      </c>
      <c r="N1334">
        <f>'Previous Trades Import_OMS Quer'!N1334</f>
        <v>0</v>
      </c>
      <c r="O1334" t="str">
        <f>CLEAN('Previous Trades Import_OMS Quer'!O1334)</f>
        <v/>
      </c>
      <c r="Q1334" s="25">
        <f t="shared" si="40"/>
        <v>0</v>
      </c>
      <c r="R1334" s="25" t="e">
        <f>VLOOKUP(O1334,'Currency Balance'!$O$3:$Q$32,3,0)</f>
        <v>#N/A</v>
      </c>
      <c r="S1334" t="e">
        <f t="shared" si="41"/>
        <v>#N/A</v>
      </c>
    </row>
    <row r="1335" spans="1:19">
      <c r="A1335">
        <f>'Previous Trades Import_OMS Quer'!A1335</f>
        <v>0</v>
      </c>
      <c r="B1335">
        <f>'Previous Trades Import_OMS Quer'!B1335</f>
        <v>0</v>
      </c>
      <c r="C1335" s="22">
        <f>'Previous Trades Import_OMS Quer'!C1335</f>
        <v>0</v>
      </c>
      <c r="D1335">
        <f>'Previous Trades Import_OMS Quer'!D1335</f>
        <v>0</v>
      </c>
      <c r="E1335" s="22">
        <f>'Previous Trades Import_OMS Quer'!E1335</f>
        <v>0</v>
      </c>
      <c r="F1335">
        <f>'Previous Trades Import_OMS Quer'!F1335</f>
        <v>0</v>
      </c>
      <c r="G1335">
        <f>'Previous Trades Import_OMS Quer'!G1335</f>
        <v>0</v>
      </c>
      <c r="H1335">
        <f>'Previous Trades Import_OMS Quer'!H1335</f>
        <v>0</v>
      </c>
      <c r="I1335">
        <f>'Previous Trades Import_OMS Quer'!I1335</f>
        <v>0</v>
      </c>
      <c r="J1335">
        <f>'Previous Trades Import_OMS Quer'!J1335</f>
        <v>0</v>
      </c>
      <c r="K1335">
        <f>'Previous Trades Import_OMS Quer'!K1335</f>
        <v>0</v>
      </c>
      <c r="L1335">
        <f>'Previous Trades Import_OMS Quer'!L1335</f>
        <v>0</v>
      </c>
      <c r="M1335">
        <f>'Previous Trades Import_OMS Quer'!M1335</f>
        <v>0</v>
      </c>
      <c r="N1335">
        <f>'Previous Trades Import_OMS Quer'!N1335</f>
        <v>0</v>
      </c>
      <c r="O1335" t="str">
        <f>CLEAN('Previous Trades Import_OMS Quer'!O1335)</f>
        <v/>
      </c>
      <c r="Q1335" s="25">
        <f t="shared" si="40"/>
        <v>0</v>
      </c>
      <c r="R1335" s="25" t="e">
        <f>VLOOKUP(O1335,'Currency Balance'!$O$3:$Q$32,3,0)</f>
        <v>#N/A</v>
      </c>
      <c r="S1335" t="e">
        <f t="shared" si="41"/>
        <v>#N/A</v>
      </c>
    </row>
    <row r="1336" spans="1:19">
      <c r="A1336">
        <f>'Previous Trades Import_OMS Quer'!A1336</f>
        <v>0</v>
      </c>
      <c r="B1336">
        <f>'Previous Trades Import_OMS Quer'!B1336</f>
        <v>0</v>
      </c>
      <c r="C1336" s="22">
        <f>'Previous Trades Import_OMS Quer'!C1336</f>
        <v>0</v>
      </c>
      <c r="D1336">
        <f>'Previous Trades Import_OMS Quer'!D1336</f>
        <v>0</v>
      </c>
      <c r="E1336" s="22">
        <f>'Previous Trades Import_OMS Quer'!E1336</f>
        <v>0</v>
      </c>
      <c r="F1336">
        <f>'Previous Trades Import_OMS Quer'!F1336</f>
        <v>0</v>
      </c>
      <c r="G1336">
        <f>'Previous Trades Import_OMS Quer'!G1336</f>
        <v>0</v>
      </c>
      <c r="H1336">
        <f>'Previous Trades Import_OMS Quer'!H1336</f>
        <v>0</v>
      </c>
      <c r="I1336">
        <f>'Previous Trades Import_OMS Quer'!I1336</f>
        <v>0</v>
      </c>
      <c r="J1336">
        <f>'Previous Trades Import_OMS Quer'!J1336</f>
        <v>0</v>
      </c>
      <c r="K1336">
        <f>'Previous Trades Import_OMS Quer'!K1336</f>
        <v>0</v>
      </c>
      <c r="L1336">
        <f>'Previous Trades Import_OMS Quer'!L1336</f>
        <v>0</v>
      </c>
      <c r="M1336">
        <f>'Previous Trades Import_OMS Quer'!M1336</f>
        <v>0</v>
      </c>
      <c r="N1336">
        <f>'Previous Trades Import_OMS Quer'!N1336</f>
        <v>0</v>
      </c>
      <c r="O1336" t="str">
        <f>CLEAN('Previous Trades Import_OMS Quer'!O1336)</f>
        <v/>
      </c>
      <c r="Q1336" s="25">
        <f t="shared" si="40"/>
        <v>0</v>
      </c>
      <c r="R1336" s="25" t="e">
        <f>VLOOKUP(O1336,'Currency Balance'!$O$3:$Q$32,3,0)</f>
        <v>#N/A</v>
      </c>
      <c r="S1336" t="e">
        <f t="shared" si="41"/>
        <v>#N/A</v>
      </c>
    </row>
    <row r="1337" spans="1:19">
      <c r="A1337">
        <f>'Previous Trades Import_OMS Quer'!A1337</f>
        <v>0</v>
      </c>
      <c r="B1337">
        <f>'Previous Trades Import_OMS Quer'!B1337</f>
        <v>0</v>
      </c>
      <c r="C1337" s="22">
        <f>'Previous Trades Import_OMS Quer'!C1337</f>
        <v>0</v>
      </c>
      <c r="D1337">
        <f>'Previous Trades Import_OMS Quer'!D1337</f>
        <v>0</v>
      </c>
      <c r="E1337" s="22">
        <f>'Previous Trades Import_OMS Quer'!E1337</f>
        <v>0</v>
      </c>
      <c r="F1337">
        <f>'Previous Trades Import_OMS Quer'!F1337</f>
        <v>0</v>
      </c>
      <c r="G1337">
        <f>'Previous Trades Import_OMS Quer'!G1337</f>
        <v>0</v>
      </c>
      <c r="H1337">
        <f>'Previous Trades Import_OMS Quer'!H1337</f>
        <v>0</v>
      </c>
      <c r="I1337">
        <f>'Previous Trades Import_OMS Quer'!I1337</f>
        <v>0</v>
      </c>
      <c r="J1337">
        <f>'Previous Trades Import_OMS Quer'!J1337</f>
        <v>0</v>
      </c>
      <c r="K1337">
        <f>'Previous Trades Import_OMS Quer'!K1337</f>
        <v>0</v>
      </c>
      <c r="L1337">
        <f>'Previous Trades Import_OMS Quer'!L1337</f>
        <v>0</v>
      </c>
      <c r="M1337">
        <f>'Previous Trades Import_OMS Quer'!M1337</f>
        <v>0</v>
      </c>
      <c r="N1337">
        <f>'Previous Trades Import_OMS Quer'!N1337</f>
        <v>0</v>
      </c>
      <c r="O1337" t="str">
        <f>CLEAN('Previous Trades Import_OMS Quer'!O1337)</f>
        <v/>
      </c>
      <c r="Q1337" s="25">
        <f t="shared" si="40"/>
        <v>0</v>
      </c>
      <c r="R1337" s="25" t="e">
        <f>VLOOKUP(O1337,'Currency Balance'!$O$3:$Q$32,3,0)</f>
        <v>#N/A</v>
      </c>
      <c r="S1337" t="e">
        <f t="shared" si="41"/>
        <v>#N/A</v>
      </c>
    </row>
    <row r="1338" spans="1:19">
      <c r="A1338">
        <f>'Previous Trades Import_OMS Quer'!A1338</f>
        <v>0</v>
      </c>
      <c r="B1338">
        <f>'Previous Trades Import_OMS Quer'!B1338</f>
        <v>0</v>
      </c>
      <c r="C1338" s="22">
        <f>'Previous Trades Import_OMS Quer'!C1338</f>
        <v>0</v>
      </c>
      <c r="D1338">
        <f>'Previous Trades Import_OMS Quer'!D1338</f>
        <v>0</v>
      </c>
      <c r="E1338" s="22">
        <f>'Previous Trades Import_OMS Quer'!E1338</f>
        <v>0</v>
      </c>
      <c r="F1338">
        <f>'Previous Trades Import_OMS Quer'!F1338</f>
        <v>0</v>
      </c>
      <c r="G1338">
        <f>'Previous Trades Import_OMS Quer'!G1338</f>
        <v>0</v>
      </c>
      <c r="H1338">
        <f>'Previous Trades Import_OMS Quer'!H1338</f>
        <v>0</v>
      </c>
      <c r="I1338">
        <f>'Previous Trades Import_OMS Quer'!I1338</f>
        <v>0</v>
      </c>
      <c r="J1338">
        <f>'Previous Trades Import_OMS Quer'!J1338</f>
        <v>0</v>
      </c>
      <c r="K1338">
        <f>'Previous Trades Import_OMS Quer'!K1338</f>
        <v>0</v>
      </c>
      <c r="L1338">
        <f>'Previous Trades Import_OMS Quer'!L1338</f>
        <v>0</v>
      </c>
      <c r="M1338">
        <f>'Previous Trades Import_OMS Quer'!M1338</f>
        <v>0</v>
      </c>
      <c r="N1338">
        <f>'Previous Trades Import_OMS Quer'!N1338</f>
        <v>0</v>
      </c>
      <c r="O1338" t="str">
        <f>CLEAN('Previous Trades Import_OMS Quer'!O1338)</f>
        <v/>
      </c>
      <c r="Q1338" s="25">
        <f t="shared" si="40"/>
        <v>0</v>
      </c>
      <c r="R1338" s="25" t="e">
        <f>VLOOKUP(O1338,'Currency Balance'!$O$3:$Q$32,3,0)</f>
        <v>#N/A</v>
      </c>
      <c r="S1338" t="e">
        <f t="shared" si="41"/>
        <v>#N/A</v>
      </c>
    </row>
    <row r="1339" spans="1:19">
      <c r="A1339">
        <f>'Previous Trades Import_OMS Quer'!A1339</f>
        <v>0</v>
      </c>
      <c r="B1339">
        <f>'Previous Trades Import_OMS Quer'!B1339</f>
        <v>0</v>
      </c>
      <c r="C1339" s="22">
        <f>'Previous Trades Import_OMS Quer'!C1339</f>
        <v>0</v>
      </c>
      <c r="D1339">
        <f>'Previous Trades Import_OMS Quer'!D1339</f>
        <v>0</v>
      </c>
      <c r="E1339" s="22">
        <f>'Previous Trades Import_OMS Quer'!E1339</f>
        <v>0</v>
      </c>
      <c r="F1339">
        <f>'Previous Trades Import_OMS Quer'!F1339</f>
        <v>0</v>
      </c>
      <c r="G1339">
        <f>'Previous Trades Import_OMS Quer'!G1339</f>
        <v>0</v>
      </c>
      <c r="H1339">
        <f>'Previous Trades Import_OMS Quer'!H1339</f>
        <v>0</v>
      </c>
      <c r="I1339">
        <f>'Previous Trades Import_OMS Quer'!I1339</f>
        <v>0</v>
      </c>
      <c r="J1339">
        <f>'Previous Trades Import_OMS Quer'!J1339</f>
        <v>0</v>
      </c>
      <c r="K1339">
        <f>'Previous Trades Import_OMS Quer'!K1339</f>
        <v>0</v>
      </c>
      <c r="L1339">
        <f>'Previous Trades Import_OMS Quer'!L1339</f>
        <v>0</v>
      </c>
      <c r="M1339">
        <f>'Previous Trades Import_OMS Quer'!M1339</f>
        <v>0</v>
      </c>
      <c r="N1339">
        <f>'Previous Trades Import_OMS Quer'!N1339</f>
        <v>0</v>
      </c>
      <c r="O1339" t="str">
        <f>CLEAN('Previous Trades Import_OMS Quer'!O1339)</f>
        <v/>
      </c>
      <c r="Q1339" s="25">
        <f t="shared" si="40"/>
        <v>0</v>
      </c>
      <c r="R1339" s="25" t="e">
        <f>VLOOKUP(O1339,'Currency Balance'!$O$3:$Q$32,3,0)</f>
        <v>#N/A</v>
      </c>
      <c r="S1339" t="e">
        <f t="shared" si="41"/>
        <v>#N/A</v>
      </c>
    </row>
    <row r="1340" spans="1:19">
      <c r="A1340">
        <f>'Previous Trades Import_OMS Quer'!A1340</f>
        <v>0</v>
      </c>
      <c r="B1340">
        <f>'Previous Trades Import_OMS Quer'!B1340</f>
        <v>0</v>
      </c>
      <c r="C1340" s="22">
        <f>'Previous Trades Import_OMS Quer'!C1340</f>
        <v>0</v>
      </c>
      <c r="D1340">
        <f>'Previous Trades Import_OMS Quer'!D1340</f>
        <v>0</v>
      </c>
      <c r="E1340" s="22">
        <f>'Previous Trades Import_OMS Quer'!E1340</f>
        <v>0</v>
      </c>
      <c r="F1340">
        <f>'Previous Trades Import_OMS Quer'!F1340</f>
        <v>0</v>
      </c>
      <c r="G1340">
        <f>'Previous Trades Import_OMS Quer'!G1340</f>
        <v>0</v>
      </c>
      <c r="H1340">
        <f>'Previous Trades Import_OMS Quer'!H1340</f>
        <v>0</v>
      </c>
      <c r="I1340">
        <f>'Previous Trades Import_OMS Quer'!I1340</f>
        <v>0</v>
      </c>
      <c r="J1340">
        <f>'Previous Trades Import_OMS Quer'!J1340</f>
        <v>0</v>
      </c>
      <c r="K1340">
        <f>'Previous Trades Import_OMS Quer'!K1340</f>
        <v>0</v>
      </c>
      <c r="L1340">
        <f>'Previous Trades Import_OMS Quer'!L1340</f>
        <v>0</v>
      </c>
      <c r="M1340">
        <f>'Previous Trades Import_OMS Quer'!M1340</f>
        <v>0</v>
      </c>
      <c r="N1340">
        <f>'Previous Trades Import_OMS Quer'!N1340</f>
        <v>0</v>
      </c>
      <c r="O1340" t="str">
        <f>CLEAN('Previous Trades Import_OMS Quer'!O1340)</f>
        <v/>
      </c>
      <c r="Q1340" s="25">
        <f t="shared" si="40"/>
        <v>0</v>
      </c>
      <c r="R1340" s="25" t="e">
        <f>VLOOKUP(O1340,'Currency Balance'!$O$3:$Q$32,3,0)</f>
        <v>#N/A</v>
      </c>
      <c r="S1340" t="e">
        <f t="shared" si="41"/>
        <v>#N/A</v>
      </c>
    </row>
    <row r="1341" spans="1:19">
      <c r="A1341">
        <f>'Previous Trades Import_OMS Quer'!A1341</f>
        <v>0</v>
      </c>
      <c r="B1341">
        <f>'Previous Trades Import_OMS Quer'!B1341</f>
        <v>0</v>
      </c>
      <c r="C1341" s="22">
        <f>'Previous Trades Import_OMS Quer'!C1341</f>
        <v>0</v>
      </c>
      <c r="D1341">
        <f>'Previous Trades Import_OMS Quer'!D1341</f>
        <v>0</v>
      </c>
      <c r="E1341" s="22">
        <f>'Previous Trades Import_OMS Quer'!E1341</f>
        <v>0</v>
      </c>
      <c r="F1341">
        <f>'Previous Trades Import_OMS Quer'!F1341</f>
        <v>0</v>
      </c>
      <c r="G1341">
        <f>'Previous Trades Import_OMS Quer'!G1341</f>
        <v>0</v>
      </c>
      <c r="H1341">
        <f>'Previous Trades Import_OMS Quer'!H1341</f>
        <v>0</v>
      </c>
      <c r="I1341">
        <f>'Previous Trades Import_OMS Quer'!I1341</f>
        <v>0</v>
      </c>
      <c r="J1341">
        <f>'Previous Trades Import_OMS Quer'!J1341</f>
        <v>0</v>
      </c>
      <c r="K1341">
        <f>'Previous Trades Import_OMS Quer'!K1341</f>
        <v>0</v>
      </c>
      <c r="L1341">
        <f>'Previous Trades Import_OMS Quer'!L1341</f>
        <v>0</v>
      </c>
      <c r="M1341">
        <f>'Previous Trades Import_OMS Quer'!M1341</f>
        <v>0</v>
      </c>
      <c r="N1341">
        <f>'Previous Trades Import_OMS Quer'!N1341</f>
        <v>0</v>
      </c>
      <c r="O1341" t="str">
        <f>CLEAN('Previous Trades Import_OMS Quer'!O1341)</f>
        <v/>
      </c>
      <c r="Q1341" s="25">
        <f t="shared" si="40"/>
        <v>0</v>
      </c>
      <c r="R1341" s="25" t="e">
        <f>VLOOKUP(O1341,'Currency Balance'!$O$3:$Q$32,3,0)</f>
        <v>#N/A</v>
      </c>
      <c r="S1341" t="e">
        <f t="shared" si="41"/>
        <v>#N/A</v>
      </c>
    </row>
    <row r="1342" spans="1:19">
      <c r="A1342">
        <f>'Previous Trades Import_OMS Quer'!A1342</f>
        <v>0</v>
      </c>
      <c r="B1342">
        <f>'Previous Trades Import_OMS Quer'!B1342</f>
        <v>0</v>
      </c>
      <c r="C1342" s="22">
        <f>'Previous Trades Import_OMS Quer'!C1342</f>
        <v>0</v>
      </c>
      <c r="D1342">
        <f>'Previous Trades Import_OMS Quer'!D1342</f>
        <v>0</v>
      </c>
      <c r="E1342" s="22">
        <f>'Previous Trades Import_OMS Quer'!E1342</f>
        <v>0</v>
      </c>
      <c r="F1342">
        <f>'Previous Trades Import_OMS Quer'!F1342</f>
        <v>0</v>
      </c>
      <c r="G1342">
        <f>'Previous Trades Import_OMS Quer'!G1342</f>
        <v>0</v>
      </c>
      <c r="H1342">
        <f>'Previous Trades Import_OMS Quer'!H1342</f>
        <v>0</v>
      </c>
      <c r="I1342">
        <f>'Previous Trades Import_OMS Quer'!I1342</f>
        <v>0</v>
      </c>
      <c r="J1342">
        <f>'Previous Trades Import_OMS Quer'!J1342</f>
        <v>0</v>
      </c>
      <c r="K1342">
        <f>'Previous Trades Import_OMS Quer'!K1342</f>
        <v>0</v>
      </c>
      <c r="L1342">
        <f>'Previous Trades Import_OMS Quer'!L1342</f>
        <v>0</v>
      </c>
      <c r="M1342">
        <f>'Previous Trades Import_OMS Quer'!M1342</f>
        <v>0</v>
      </c>
      <c r="N1342">
        <f>'Previous Trades Import_OMS Quer'!N1342</f>
        <v>0</v>
      </c>
      <c r="O1342" t="str">
        <f>CLEAN('Previous Trades Import_OMS Quer'!O1342)</f>
        <v/>
      </c>
      <c r="Q1342" s="25">
        <f t="shared" si="40"/>
        <v>0</v>
      </c>
      <c r="R1342" s="25" t="e">
        <f>VLOOKUP(O1342,'Currency Balance'!$O$3:$Q$32,3,0)</f>
        <v>#N/A</v>
      </c>
      <c r="S1342" t="e">
        <f t="shared" si="41"/>
        <v>#N/A</v>
      </c>
    </row>
    <row r="1343" spans="1:19">
      <c r="A1343">
        <f>'Previous Trades Import_OMS Quer'!A1343</f>
        <v>0</v>
      </c>
      <c r="B1343">
        <f>'Previous Trades Import_OMS Quer'!B1343</f>
        <v>0</v>
      </c>
      <c r="C1343" s="22">
        <f>'Previous Trades Import_OMS Quer'!C1343</f>
        <v>0</v>
      </c>
      <c r="D1343">
        <f>'Previous Trades Import_OMS Quer'!D1343</f>
        <v>0</v>
      </c>
      <c r="E1343" s="22">
        <f>'Previous Trades Import_OMS Quer'!E1343</f>
        <v>0</v>
      </c>
      <c r="F1343">
        <f>'Previous Trades Import_OMS Quer'!F1343</f>
        <v>0</v>
      </c>
      <c r="G1343">
        <f>'Previous Trades Import_OMS Quer'!G1343</f>
        <v>0</v>
      </c>
      <c r="H1343">
        <f>'Previous Trades Import_OMS Quer'!H1343</f>
        <v>0</v>
      </c>
      <c r="I1343">
        <f>'Previous Trades Import_OMS Quer'!I1343</f>
        <v>0</v>
      </c>
      <c r="J1343">
        <f>'Previous Trades Import_OMS Quer'!J1343</f>
        <v>0</v>
      </c>
      <c r="K1343">
        <f>'Previous Trades Import_OMS Quer'!K1343</f>
        <v>0</v>
      </c>
      <c r="L1343">
        <f>'Previous Trades Import_OMS Quer'!L1343</f>
        <v>0</v>
      </c>
      <c r="M1343">
        <f>'Previous Trades Import_OMS Quer'!M1343</f>
        <v>0</v>
      </c>
      <c r="N1343">
        <f>'Previous Trades Import_OMS Quer'!N1343</f>
        <v>0</v>
      </c>
      <c r="O1343" t="str">
        <f>CLEAN('Previous Trades Import_OMS Quer'!O1343)</f>
        <v/>
      </c>
      <c r="Q1343" s="25">
        <f t="shared" si="40"/>
        <v>0</v>
      </c>
      <c r="R1343" s="25" t="e">
        <f>VLOOKUP(O1343,'Currency Balance'!$O$3:$Q$32,3,0)</f>
        <v>#N/A</v>
      </c>
      <c r="S1343" t="e">
        <f t="shared" si="41"/>
        <v>#N/A</v>
      </c>
    </row>
    <row r="1344" spans="1:19">
      <c r="A1344">
        <f>'Previous Trades Import_OMS Quer'!A1344</f>
        <v>0</v>
      </c>
      <c r="B1344">
        <f>'Previous Trades Import_OMS Quer'!B1344</f>
        <v>0</v>
      </c>
      <c r="C1344" s="22">
        <f>'Previous Trades Import_OMS Quer'!C1344</f>
        <v>0</v>
      </c>
      <c r="D1344">
        <f>'Previous Trades Import_OMS Quer'!D1344</f>
        <v>0</v>
      </c>
      <c r="E1344" s="22">
        <f>'Previous Trades Import_OMS Quer'!E1344</f>
        <v>0</v>
      </c>
      <c r="F1344">
        <f>'Previous Trades Import_OMS Quer'!F1344</f>
        <v>0</v>
      </c>
      <c r="G1344">
        <f>'Previous Trades Import_OMS Quer'!G1344</f>
        <v>0</v>
      </c>
      <c r="H1344">
        <f>'Previous Trades Import_OMS Quer'!H1344</f>
        <v>0</v>
      </c>
      <c r="I1344">
        <f>'Previous Trades Import_OMS Quer'!I1344</f>
        <v>0</v>
      </c>
      <c r="J1344">
        <f>'Previous Trades Import_OMS Quer'!J1344</f>
        <v>0</v>
      </c>
      <c r="K1344">
        <f>'Previous Trades Import_OMS Quer'!K1344</f>
        <v>0</v>
      </c>
      <c r="L1344">
        <f>'Previous Trades Import_OMS Quer'!L1344</f>
        <v>0</v>
      </c>
      <c r="M1344">
        <f>'Previous Trades Import_OMS Quer'!M1344</f>
        <v>0</v>
      </c>
      <c r="N1344">
        <f>'Previous Trades Import_OMS Quer'!N1344</f>
        <v>0</v>
      </c>
      <c r="O1344" t="str">
        <f>CLEAN('Previous Trades Import_OMS Quer'!O1344)</f>
        <v/>
      </c>
      <c r="Q1344" s="25">
        <f t="shared" si="40"/>
        <v>0</v>
      </c>
      <c r="R1344" s="25" t="e">
        <f>VLOOKUP(O1344,'Currency Balance'!$O$3:$Q$32,3,0)</f>
        <v>#N/A</v>
      </c>
      <c r="S1344" t="e">
        <f t="shared" si="41"/>
        <v>#N/A</v>
      </c>
    </row>
    <row r="1345" spans="1:19">
      <c r="A1345">
        <f>'Previous Trades Import_OMS Quer'!A1345</f>
        <v>0</v>
      </c>
      <c r="B1345">
        <f>'Previous Trades Import_OMS Quer'!B1345</f>
        <v>0</v>
      </c>
      <c r="C1345" s="22">
        <f>'Previous Trades Import_OMS Quer'!C1345</f>
        <v>0</v>
      </c>
      <c r="D1345">
        <f>'Previous Trades Import_OMS Quer'!D1345</f>
        <v>0</v>
      </c>
      <c r="E1345" s="22">
        <f>'Previous Trades Import_OMS Quer'!E1345</f>
        <v>0</v>
      </c>
      <c r="F1345">
        <f>'Previous Trades Import_OMS Quer'!F1345</f>
        <v>0</v>
      </c>
      <c r="G1345">
        <f>'Previous Trades Import_OMS Quer'!G1345</f>
        <v>0</v>
      </c>
      <c r="H1345">
        <f>'Previous Trades Import_OMS Quer'!H1345</f>
        <v>0</v>
      </c>
      <c r="I1345">
        <f>'Previous Trades Import_OMS Quer'!I1345</f>
        <v>0</v>
      </c>
      <c r="J1345">
        <f>'Previous Trades Import_OMS Quer'!J1345</f>
        <v>0</v>
      </c>
      <c r="K1345">
        <f>'Previous Trades Import_OMS Quer'!K1345</f>
        <v>0</v>
      </c>
      <c r="L1345">
        <f>'Previous Trades Import_OMS Quer'!L1345</f>
        <v>0</v>
      </c>
      <c r="M1345">
        <f>'Previous Trades Import_OMS Quer'!M1345</f>
        <v>0</v>
      </c>
      <c r="N1345">
        <f>'Previous Trades Import_OMS Quer'!N1345</f>
        <v>0</v>
      </c>
      <c r="O1345" t="str">
        <f>CLEAN('Previous Trades Import_OMS Quer'!O1345)</f>
        <v/>
      </c>
      <c r="Q1345" s="25">
        <f t="shared" si="40"/>
        <v>0</v>
      </c>
      <c r="R1345" s="25" t="e">
        <f>VLOOKUP(O1345,'Currency Balance'!$O$3:$Q$32,3,0)</f>
        <v>#N/A</v>
      </c>
      <c r="S1345" t="e">
        <f t="shared" si="41"/>
        <v>#N/A</v>
      </c>
    </row>
    <row r="1346" spans="1:19">
      <c r="A1346">
        <f>'Previous Trades Import_OMS Quer'!A1346</f>
        <v>0</v>
      </c>
      <c r="B1346">
        <f>'Previous Trades Import_OMS Quer'!B1346</f>
        <v>0</v>
      </c>
      <c r="C1346" s="22">
        <f>'Previous Trades Import_OMS Quer'!C1346</f>
        <v>0</v>
      </c>
      <c r="D1346">
        <f>'Previous Trades Import_OMS Quer'!D1346</f>
        <v>0</v>
      </c>
      <c r="E1346" s="22">
        <f>'Previous Trades Import_OMS Quer'!E1346</f>
        <v>0</v>
      </c>
      <c r="F1346">
        <f>'Previous Trades Import_OMS Quer'!F1346</f>
        <v>0</v>
      </c>
      <c r="G1346">
        <f>'Previous Trades Import_OMS Quer'!G1346</f>
        <v>0</v>
      </c>
      <c r="H1346">
        <f>'Previous Trades Import_OMS Quer'!H1346</f>
        <v>0</v>
      </c>
      <c r="I1346">
        <f>'Previous Trades Import_OMS Quer'!I1346</f>
        <v>0</v>
      </c>
      <c r="J1346">
        <f>'Previous Trades Import_OMS Quer'!J1346</f>
        <v>0</v>
      </c>
      <c r="K1346">
        <f>'Previous Trades Import_OMS Quer'!K1346</f>
        <v>0</v>
      </c>
      <c r="L1346">
        <f>'Previous Trades Import_OMS Quer'!L1346</f>
        <v>0</v>
      </c>
      <c r="M1346">
        <f>'Previous Trades Import_OMS Quer'!M1346</f>
        <v>0</v>
      </c>
      <c r="N1346">
        <f>'Previous Trades Import_OMS Quer'!N1346</f>
        <v>0</v>
      </c>
      <c r="O1346" t="str">
        <f>CLEAN('Previous Trades Import_OMS Quer'!O1346)</f>
        <v/>
      </c>
      <c r="Q1346" s="25">
        <f t="shared" ref="Q1346:Q1409" si="42">IF(G1346="sell",M1346,-M1346)</f>
        <v>0</v>
      </c>
      <c r="R1346" s="25" t="e">
        <f>VLOOKUP(O1346,'Currency Balance'!$O$3:$Q$32,3,0)</f>
        <v>#N/A</v>
      </c>
      <c r="S1346" t="e">
        <f t="shared" ref="S1346:S1409" si="43">Q1346/R1346</f>
        <v>#N/A</v>
      </c>
    </row>
    <row r="1347" spans="1:19">
      <c r="A1347">
        <f>'Previous Trades Import_OMS Quer'!A1347</f>
        <v>0</v>
      </c>
      <c r="B1347">
        <f>'Previous Trades Import_OMS Quer'!B1347</f>
        <v>0</v>
      </c>
      <c r="C1347" s="22">
        <f>'Previous Trades Import_OMS Quer'!C1347</f>
        <v>0</v>
      </c>
      <c r="D1347">
        <f>'Previous Trades Import_OMS Quer'!D1347</f>
        <v>0</v>
      </c>
      <c r="E1347" s="22">
        <f>'Previous Trades Import_OMS Quer'!E1347</f>
        <v>0</v>
      </c>
      <c r="F1347">
        <f>'Previous Trades Import_OMS Quer'!F1347</f>
        <v>0</v>
      </c>
      <c r="G1347">
        <f>'Previous Trades Import_OMS Quer'!G1347</f>
        <v>0</v>
      </c>
      <c r="H1347">
        <f>'Previous Trades Import_OMS Quer'!H1347</f>
        <v>0</v>
      </c>
      <c r="I1347">
        <f>'Previous Trades Import_OMS Quer'!I1347</f>
        <v>0</v>
      </c>
      <c r="J1347">
        <f>'Previous Trades Import_OMS Quer'!J1347</f>
        <v>0</v>
      </c>
      <c r="K1347">
        <f>'Previous Trades Import_OMS Quer'!K1347</f>
        <v>0</v>
      </c>
      <c r="L1347">
        <f>'Previous Trades Import_OMS Quer'!L1347</f>
        <v>0</v>
      </c>
      <c r="M1347">
        <f>'Previous Trades Import_OMS Quer'!M1347</f>
        <v>0</v>
      </c>
      <c r="N1347">
        <f>'Previous Trades Import_OMS Quer'!N1347</f>
        <v>0</v>
      </c>
      <c r="O1347" t="str">
        <f>CLEAN('Previous Trades Import_OMS Quer'!O1347)</f>
        <v/>
      </c>
      <c r="Q1347" s="25">
        <f t="shared" si="42"/>
        <v>0</v>
      </c>
      <c r="R1347" s="25" t="e">
        <f>VLOOKUP(O1347,'Currency Balance'!$O$3:$Q$32,3,0)</f>
        <v>#N/A</v>
      </c>
      <c r="S1347" t="e">
        <f t="shared" si="43"/>
        <v>#N/A</v>
      </c>
    </row>
    <row r="1348" spans="1:19">
      <c r="A1348">
        <f>'Previous Trades Import_OMS Quer'!A1348</f>
        <v>0</v>
      </c>
      <c r="B1348">
        <f>'Previous Trades Import_OMS Quer'!B1348</f>
        <v>0</v>
      </c>
      <c r="C1348" s="22">
        <f>'Previous Trades Import_OMS Quer'!C1348</f>
        <v>0</v>
      </c>
      <c r="D1348">
        <f>'Previous Trades Import_OMS Quer'!D1348</f>
        <v>0</v>
      </c>
      <c r="E1348" s="22">
        <f>'Previous Trades Import_OMS Quer'!E1348</f>
        <v>0</v>
      </c>
      <c r="F1348">
        <f>'Previous Trades Import_OMS Quer'!F1348</f>
        <v>0</v>
      </c>
      <c r="G1348">
        <f>'Previous Trades Import_OMS Quer'!G1348</f>
        <v>0</v>
      </c>
      <c r="H1348">
        <f>'Previous Trades Import_OMS Quer'!H1348</f>
        <v>0</v>
      </c>
      <c r="I1348">
        <f>'Previous Trades Import_OMS Quer'!I1348</f>
        <v>0</v>
      </c>
      <c r="J1348">
        <f>'Previous Trades Import_OMS Quer'!J1348</f>
        <v>0</v>
      </c>
      <c r="K1348">
        <f>'Previous Trades Import_OMS Quer'!K1348</f>
        <v>0</v>
      </c>
      <c r="L1348">
        <f>'Previous Trades Import_OMS Quer'!L1348</f>
        <v>0</v>
      </c>
      <c r="M1348">
        <f>'Previous Trades Import_OMS Quer'!M1348</f>
        <v>0</v>
      </c>
      <c r="N1348">
        <f>'Previous Trades Import_OMS Quer'!N1348</f>
        <v>0</v>
      </c>
      <c r="O1348" t="str">
        <f>CLEAN('Previous Trades Import_OMS Quer'!O1348)</f>
        <v/>
      </c>
      <c r="Q1348" s="25">
        <f t="shared" si="42"/>
        <v>0</v>
      </c>
      <c r="R1348" s="25" t="e">
        <f>VLOOKUP(O1348,'Currency Balance'!$O$3:$Q$32,3,0)</f>
        <v>#N/A</v>
      </c>
      <c r="S1348" t="e">
        <f t="shared" si="43"/>
        <v>#N/A</v>
      </c>
    </row>
    <row r="1349" spans="1:19">
      <c r="A1349">
        <f>'Previous Trades Import_OMS Quer'!A1349</f>
        <v>0</v>
      </c>
      <c r="B1349">
        <f>'Previous Trades Import_OMS Quer'!B1349</f>
        <v>0</v>
      </c>
      <c r="C1349" s="22">
        <f>'Previous Trades Import_OMS Quer'!C1349</f>
        <v>0</v>
      </c>
      <c r="D1349">
        <f>'Previous Trades Import_OMS Quer'!D1349</f>
        <v>0</v>
      </c>
      <c r="E1349" s="22">
        <f>'Previous Trades Import_OMS Quer'!E1349</f>
        <v>0</v>
      </c>
      <c r="F1349">
        <f>'Previous Trades Import_OMS Quer'!F1349</f>
        <v>0</v>
      </c>
      <c r="G1349">
        <f>'Previous Trades Import_OMS Quer'!G1349</f>
        <v>0</v>
      </c>
      <c r="H1349">
        <f>'Previous Trades Import_OMS Quer'!H1349</f>
        <v>0</v>
      </c>
      <c r="I1349">
        <f>'Previous Trades Import_OMS Quer'!I1349</f>
        <v>0</v>
      </c>
      <c r="J1349">
        <f>'Previous Trades Import_OMS Quer'!J1349</f>
        <v>0</v>
      </c>
      <c r="K1349">
        <f>'Previous Trades Import_OMS Quer'!K1349</f>
        <v>0</v>
      </c>
      <c r="L1349">
        <f>'Previous Trades Import_OMS Quer'!L1349</f>
        <v>0</v>
      </c>
      <c r="M1349">
        <f>'Previous Trades Import_OMS Quer'!M1349</f>
        <v>0</v>
      </c>
      <c r="N1349">
        <f>'Previous Trades Import_OMS Quer'!N1349</f>
        <v>0</v>
      </c>
      <c r="O1349" t="str">
        <f>CLEAN('Previous Trades Import_OMS Quer'!O1349)</f>
        <v/>
      </c>
      <c r="Q1349" s="25">
        <f t="shared" si="42"/>
        <v>0</v>
      </c>
      <c r="R1349" s="25" t="e">
        <f>VLOOKUP(O1349,'Currency Balance'!$O$3:$Q$32,3,0)</f>
        <v>#N/A</v>
      </c>
      <c r="S1349" t="e">
        <f t="shared" si="43"/>
        <v>#N/A</v>
      </c>
    </row>
    <row r="1350" spans="1:19">
      <c r="A1350">
        <f>'Previous Trades Import_OMS Quer'!A1350</f>
        <v>0</v>
      </c>
      <c r="B1350">
        <f>'Previous Trades Import_OMS Quer'!B1350</f>
        <v>0</v>
      </c>
      <c r="C1350" s="22">
        <f>'Previous Trades Import_OMS Quer'!C1350</f>
        <v>0</v>
      </c>
      <c r="D1350">
        <f>'Previous Trades Import_OMS Quer'!D1350</f>
        <v>0</v>
      </c>
      <c r="E1350" s="22">
        <f>'Previous Trades Import_OMS Quer'!E1350</f>
        <v>0</v>
      </c>
      <c r="F1350">
        <f>'Previous Trades Import_OMS Quer'!F1350</f>
        <v>0</v>
      </c>
      <c r="G1350">
        <f>'Previous Trades Import_OMS Quer'!G1350</f>
        <v>0</v>
      </c>
      <c r="H1350">
        <f>'Previous Trades Import_OMS Quer'!H1350</f>
        <v>0</v>
      </c>
      <c r="I1350">
        <f>'Previous Trades Import_OMS Quer'!I1350</f>
        <v>0</v>
      </c>
      <c r="J1350">
        <f>'Previous Trades Import_OMS Quer'!J1350</f>
        <v>0</v>
      </c>
      <c r="K1350">
        <f>'Previous Trades Import_OMS Quer'!K1350</f>
        <v>0</v>
      </c>
      <c r="L1350">
        <f>'Previous Trades Import_OMS Quer'!L1350</f>
        <v>0</v>
      </c>
      <c r="M1350">
        <f>'Previous Trades Import_OMS Quer'!M1350</f>
        <v>0</v>
      </c>
      <c r="N1350">
        <f>'Previous Trades Import_OMS Quer'!N1350</f>
        <v>0</v>
      </c>
      <c r="O1350" t="str">
        <f>CLEAN('Previous Trades Import_OMS Quer'!O1350)</f>
        <v/>
      </c>
      <c r="Q1350" s="25">
        <f t="shared" si="42"/>
        <v>0</v>
      </c>
      <c r="R1350" s="25" t="e">
        <f>VLOOKUP(O1350,'Currency Balance'!$O$3:$Q$32,3,0)</f>
        <v>#N/A</v>
      </c>
      <c r="S1350" t="e">
        <f t="shared" si="43"/>
        <v>#N/A</v>
      </c>
    </row>
    <row r="1351" spans="1:19">
      <c r="A1351">
        <f>'Previous Trades Import_OMS Quer'!A1351</f>
        <v>0</v>
      </c>
      <c r="B1351">
        <f>'Previous Trades Import_OMS Quer'!B1351</f>
        <v>0</v>
      </c>
      <c r="C1351" s="22">
        <f>'Previous Trades Import_OMS Quer'!C1351</f>
        <v>0</v>
      </c>
      <c r="D1351">
        <f>'Previous Trades Import_OMS Quer'!D1351</f>
        <v>0</v>
      </c>
      <c r="E1351" s="22">
        <f>'Previous Trades Import_OMS Quer'!E1351</f>
        <v>0</v>
      </c>
      <c r="F1351">
        <f>'Previous Trades Import_OMS Quer'!F1351</f>
        <v>0</v>
      </c>
      <c r="G1351">
        <f>'Previous Trades Import_OMS Quer'!G1351</f>
        <v>0</v>
      </c>
      <c r="H1351">
        <f>'Previous Trades Import_OMS Quer'!H1351</f>
        <v>0</v>
      </c>
      <c r="I1351">
        <f>'Previous Trades Import_OMS Quer'!I1351</f>
        <v>0</v>
      </c>
      <c r="J1351">
        <f>'Previous Trades Import_OMS Quer'!J1351</f>
        <v>0</v>
      </c>
      <c r="K1351">
        <f>'Previous Trades Import_OMS Quer'!K1351</f>
        <v>0</v>
      </c>
      <c r="L1351">
        <f>'Previous Trades Import_OMS Quer'!L1351</f>
        <v>0</v>
      </c>
      <c r="M1351">
        <f>'Previous Trades Import_OMS Quer'!M1351</f>
        <v>0</v>
      </c>
      <c r="N1351">
        <f>'Previous Trades Import_OMS Quer'!N1351</f>
        <v>0</v>
      </c>
      <c r="O1351" t="str">
        <f>CLEAN('Previous Trades Import_OMS Quer'!O1351)</f>
        <v/>
      </c>
      <c r="Q1351" s="25">
        <f t="shared" si="42"/>
        <v>0</v>
      </c>
      <c r="R1351" s="25" t="e">
        <f>VLOOKUP(O1351,'Currency Balance'!$O$3:$Q$32,3,0)</f>
        <v>#N/A</v>
      </c>
      <c r="S1351" t="e">
        <f t="shared" si="43"/>
        <v>#N/A</v>
      </c>
    </row>
    <row r="1352" spans="1:19">
      <c r="A1352">
        <f>'Previous Trades Import_OMS Quer'!A1352</f>
        <v>0</v>
      </c>
      <c r="B1352">
        <f>'Previous Trades Import_OMS Quer'!B1352</f>
        <v>0</v>
      </c>
      <c r="C1352" s="22">
        <f>'Previous Trades Import_OMS Quer'!C1352</f>
        <v>0</v>
      </c>
      <c r="D1352">
        <f>'Previous Trades Import_OMS Quer'!D1352</f>
        <v>0</v>
      </c>
      <c r="E1352" s="22">
        <f>'Previous Trades Import_OMS Quer'!E1352</f>
        <v>0</v>
      </c>
      <c r="F1352">
        <f>'Previous Trades Import_OMS Quer'!F1352</f>
        <v>0</v>
      </c>
      <c r="G1352">
        <f>'Previous Trades Import_OMS Quer'!G1352</f>
        <v>0</v>
      </c>
      <c r="H1352">
        <f>'Previous Trades Import_OMS Quer'!H1352</f>
        <v>0</v>
      </c>
      <c r="I1352">
        <f>'Previous Trades Import_OMS Quer'!I1352</f>
        <v>0</v>
      </c>
      <c r="J1352">
        <f>'Previous Trades Import_OMS Quer'!J1352</f>
        <v>0</v>
      </c>
      <c r="K1352">
        <f>'Previous Trades Import_OMS Quer'!K1352</f>
        <v>0</v>
      </c>
      <c r="L1352">
        <f>'Previous Trades Import_OMS Quer'!L1352</f>
        <v>0</v>
      </c>
      <c r="M1352">
        <f>'Previous Trades Import_OMS Quer'!M1352</f>
        <v>0</v>
      </c>
      <c r="N1352">
        <f>'Previous Trades Import_OMS Quer'!N1352</f>
        <v>0</v>
      </c>
      <c r="O1352" t="str">
        <f>CLEAN('Previous Trades Import_OMS Quer'!O1352)</f>
        <v/>
      </c>
      <c r="Q1352" s="25">
        <f t="shared" si="42"/>
        <v>0</v>
      </c>
      <c r="R1352" s="25" t="e">
        <f>VLOOKUP(O1352,'Currency Balance'!$O$3:$Q$32,3,0)</f>
        <v>#N/A</v>
      </c>
      <c r="S1352" t="e">
        <f t="shared" si="43"/>
        <v>#N/A</v>
      </c>
    </row>
    <row r="1353" spans="1:19">
      <c r="A1353">
        <f>'Previous Trades Import_OMS Quer'!A1353</f>
        <v>0</v>
      </c>
      <c r="B1353">
        <f>'Previous Trades Import_OMS Quer'!B1353</f>
        <v>0</v>
      </c>
      <c r="C1353" s="22">
        <f>'Previous Trades Import_OMS Quer'!C1353</f>
        <v>0</v>
      </c>
      <c r="D1353">
        <f>'Previous Trades Import_OMS Quer'!D1353</f>
        <v>0</v>
      </c>
      <c r="E1353" s="22">
        <f>'Previous Trades Import_OMS Quer'!E1353</f>
        <v>0</v>
      </c>
      <c r="F1353">
        <f>'Previous Trades Import_OMS Quer'!F1353</f>
        <v>0</v>
      </c>
      <c r="G1353">
        <f>'Previous Trades Import_OMS Quer'!G1353</f>
        <v>0</v>
      </c>
      <c r="H1353">
        <f>'Previous Trades Import_OMS Quer'!H1353</f>
        <v>0</v>
      </c>
      <c r="I1353">
        <f>'Previous Trades Import_OMS Quer'!I1353</f>
        <v>0</v>
      </c>
      <c r="J1353">
        <f>'Previous Trades Import_OMS Quer'!J1353</f>
        <v>0</v>
      </c>
      <c r="K1353">
        <f>'Previous Trades Import_OMS Quer'!K1353</f>
        <v>0</v>
      </c>
      <c r="L1353">
        <f>'Previous Trades Import_OMS Quer'!L1353</f>
        <v>0</v>
      </c>
      <c r="M1353">
        <f>'Previous Trades Import_OMS Quer'!M1353</f>
        <v>0</v>
      </c>
      <c r="N1353">
        <f>'Previous Trades Import_OMS Quer'!N1353</f>
        <v>0</v>
      </c>
      <c r="O1353" t="str">
        <f>CLEAN('Previous Trades Import_OMS Quer'!O1353)</f>
        <v/>
      </c>
      <c r="Q1353" s="25">
        <f t="shared" si="42"/>
        <v>0</v>
      </c>
      <c r="R1353" s="25" t="e">
        <f>VLOOKUP(O1353,'Currency Balance'!$O$3:$Q$32,3,0)</f>
        <v>#N/A</v>
      </c>
      <c r="S1353" t="e">
        <f t="shared" si="43"/>
        <v>#N/A</v>
      </c>
    </row>
    <row r="1354" spans="1:19">
      <c r="A1354">
        <f>'Previous Trades Import_OMS Quer'!A1354</f>
        <v>0</v>
      </c>
      <c r="B1354">
        <f>'Previous Trades Import_OMS Quer'!B1354</f>
        <v>0</v>
      </c>
      <c r="C1354" s="22">
        <f>'Previous Trades Import_OMS Quer'!C1354</f>
        <v>0</v>
      </c>
      <c r="D1354">
        <f>'Previous Trades Import_OMS Quer'!D1354</f>
        <v>0</v>
      </c>
      <c r="E1354" s="22">
        <f>'Previous Trades Import_OMS Quer'!E1354</f>
        <v>0</v>
      </c>
      <c r="F1354">
        <f>'Previous Trades Import_OMS Quer'!F1354</f>
        <v>0</v>
      </c>
      <c r="G1354">
        <f>'Previous Trades Import_OMS Quer'!G1354</f>
        <v>0</v>
      </c>
      <c r="H1354">
        <f>'Previous Trades Import_OMS Quer'!H1354</f>
        <v>0</v>
      </c>
      <c r="I1354">
        <f>'Previous Trades Import_OMS Quer'!I1354</f>
        <v>0</v>
      </c>
      <c r="J1354">
        <f>'Previous Trades Import_OMS Quer'!J1354</f>
        <v>0</v>
      </c>
      <c r="K1354">
        <f>'Previous Trades Import_OMS Quer'!K1354</f>
        <v>0</v>
      </c>
      <c r="L1354">
        <f>'Previous Trades Import_OMS Quer'!L1354</f>
        <v>0</v>
      </c>
      <c r="M1354">
        <f>'Previous Trades Import_OMS Quer'!M1354</f>
        <v>0</v>
      </c>
      <c r="N1354">
        <f>'Previous Trades Import_OMS Quer'!N1354</f>
        <v>0</v>
      </c>
      <c r="O1354" t="str">
        <f>CLEAN('Previous Trades Import_OMS Quer'!O1354)</f>
        <v/>
      </c>
      <c r="Q1354" s="25">
        <f t="shared" si="42"/>
        <v>0</v>
      </c>
      <c r="R1354" s="25" t="e">
        <f>VLOOKUP(O1354,'Currency Balance'!$O$3:$Q$32,3,0)</f>
        <v>#N/A</v>
      </c>
      <c r="S1354" t="e">
        <f t="shared" si="43"/>
        <v>#N/A</v>
      </c>
    </row>
    <row r="1355" spans="1:19">
      <c r="A1355">
        <f>'Previous Trades Import_OMS Quer'!A1355</f>
        <v>0</v>
      </c>
      <c r="B1355">
        <f>'Previous Trades Import_OMS Quer'!B1355</f>
        <v>0</v>
      </c>
      <c r="C1355" s="22">
        <f>'Previous Trades Import_OMS Quer'!C1355</f>
        <v>0</v>
      </c>
      <c r="D1355">
        <f>'Previous Trades Import_OMS Quer'!D1355</f>
        <v>0</v>
      </c>
      <c r="E1355" s="22">
        <f>'Previous Trades Import_OMS Quer'!E1355</f>
        <v>0</v>
      </c>
      <c r="F1355">
        <f>'Previous Trades Import_OMS Quer'!F1355</f>
        <v>0</v>
      </c>
      <c r="G1355">
        <f>'Previous Trades Import_OMS Quer'!G1355</f>
        <v>0</v>
      </c>
      <c r="H1355">
        <f>'Previous Trades Import_OMS Quer'!H1355</f>
        <v>0</v>
      </c>
      <c r="I1355">
        <f>'Previous Trades Import_OMS Quer'!I1355</f>
        <v>0</v>
      </c>
      <c r="J1355">
        <f>'Previous Trades Import_OMS Quer'!J1355</f>
        <v>0</v>
      </c>
      <c r="K1355">
        <f>'Previous Trades Import_OMS Quer'!K1355</f>
        <v>0</v>
      </c>
      <c r="L1355">
        <f>'Previous Trades Import_OMS Quer'!L1355</f>
        <v>0</v>
      </c>
      <c r="M1355">
        <f>'Previous Trades Import_OMS Quer'!M1355</f>
        <v>0</v>
      </c>
      <c r="N1355">
        <f>'Previous Trades Import_OMS Quer'!N1355</f>
        <v>0</v>
      </c>
      <c r="O1355" t="str">
        <f>CLEAN('Previous Trades Import_OMS Quer'!O1355)</f>
        <v/>
      </c>
      <c r="Q1355" s="25">
        <f t="shared" si="42"/>
        <v>0</v>
      </c>
      <c r="R1355" s="25" t="e">
        <f>VLOOKUP(O1355,'Currency Balance'!$O$3:$Q$32,3,0)</f>
        <v>#N/A</v>
      </c>
      <c r="S1355" t="e">
        <f t="shared" si="43"/>
        <v>#N/A</v>
      </c>
    </row>
    <row r="1356" spans="1:19">
      <c r="A1356">
        <f>'Previous Trades Import_OMS Quer'!A1356</f>
        <v>0</v>
      </c>
      <c r="B1356">
        <f>'Previous Trades Import_OMS Quer'!B1356</f>
        <v>0</v>
      </c>
      <c r="C1356" s="22">
        <f>'Previous Trades Import_OMS Quer'!C1356</f>
        <v>0</v>
      </c>
      <c r="D1356">
        <f>'Previous Trades Import_OMS Quer'!D1356</f>
        <v>0</v>
      </c>
      <c r="E1356" s="22">
        <f>'Previous Trades Import_OMS Quer'!E1356</f>
        <v>0</v>
      </c>
      <c r="F1356">
        <f>'Previous Trades Import_OMS Quer'!F1356</f>
        <v>0</v>
      </c>
      <c r="G1356">
        <f>'Previous Trades Import_OMS Quer'!G1356</f>
        <v>0</v>
      </c>
      <c r="H1356">
        <f>'Previous Trades Import_OMS Quer'!H1356</f>
        <v>0</v>
      </c>
      <c r="I1356">
        <f>'Previous Trades Import_OMS Quer'!I1356</f>
        <v>0</v>
      </c>
      <c r="J1356">
        <f>'Previous Trades Import_OMS Quer'!J1356</f>
        <v>0</v>
      </c>
      <c r="K1356">
        <f>'Previous Trades Import_OMS Quer'!K1356</f>
        <v>0</v>
      </c>
      <c r="L1356">
        <f>'Previous Trades Import_OMS Quer'!L1356</f>
        <v>0</v>
      </c>
      <c r="M1356">
        <f>'Previous Trades Import_OMS Quer'!M1356</f>
        <v>0</v>
      </c>
      <c r="N1356">
        <f>'Previous Trades Import_OMS Quer'!N1356</f>
        <v>0</v>
      </c>
      <c r="O1356" t="str">
        <f>CLEAN('Previous Trades Import_OMS Quer'!O1356)</f>
        <v/>
      </c>
      <c r="Q1356" s="25">
        <f t="shared" si="42"/>
        <v>0</v>
      </c>
      <c r="R1356" s="25" t="e">
        <f>VLOOKUP(O1356,'Currency Balance'!$O$3:$Q$32,3,0)</f>
        <v>#N/A</v>
      </c>
      <c r="S1356" t="e">
        <f t="shared" si="43"/>
        <v>#N/A</v>
      </c>
    </row>
    <row r="1357" spans="1:19">
      <c r="A1357">
        <f>'Previous Trades Import_OMS Quer'!A1357</f>
        <v>0</v>
      </c>
      <c r="B1357">
        <f>'Previous Trades Import_OMS Quer'!B1357</f>
        <v>0</v>
      </c>
      <c r="C1357" s="22">
        <f>'Previous Trades Import_OMS Quer'!C1357</f>
        <v>0</v>
      </c>
      <c r="D1357">
        <f>'Previous Trades Import_OMS Quer'!D1357</f>
        <v>0</v>
      </c>
      <c r="E1357" s="22">
        <f>'Previous Trades Import_OMS Quer'!E1357</f>
        <v>0</v>
      </c>
      <c r="F1357">
        <f>'Previous Trades Import_OMS Quer'!F1357</f>
        <v>0</v>
      </c>
      <c r="G1357">
        <f>'Previous Trades Import_OMS Quer'!G1357</f>
        <v>0</v>
      </c>
      <c r="H1357">
        <f>'Previous Trades Import_OMS Quer'!H1357</f>
        <v>0</v>
      </c>
      <c r="I1357">
        <f>'Previous Trades Import_OMS Quer'!I1357</f>
        <v>0</v>
      </c>
      <c r="J1357">
        <f>'Previous Trades Import_OMS Quer'!J1357</f>
        <v>0</v>
      </c>
      <c r="K1357">
        <f>'Previous Trades Import_OMS Quer'!K1357</f>
        <v>0</v>
      </c>
      <c r="L1357">
        <f>'Previous Trades Import_OMS Quer'!L1357</f>
        <v>0</v>
      </c>
      <c r="M1357">
        <f>'Previous Trades Import_OMS Quer'!M1357</f>
        <v>0</v>
      </c>
      <c r="N1357">
        <f>'Previous Trades Import_OMS Quer'!N1357</f>
        <v>0</v>
      </c>
      <c r="O1357" t="str">
        <f>CLEAN('Previous Trades Import_OMS Quer'!O1357)</f>
        <v/>
      </c>
      <c r="Q1357" s="25">
        <f t="shared" si="42"/>
        <v>0</v>
      </c>
      <c r="R1357" s="25" t="e">
        <f>VLOOKUP(O1357,'Currency Balance'!$O$3:$Q$32,3,0)</f>
        <v>#N/A</v>
      </c>
      <c r="S1357" t="e">
        <f t="shared" si="43"/>
        <v>#N/A</v>
      </c>
    </row>
    <row r="1358" spans="1:19">
      <c r="A1358">
        <f>'Previous Trades Import_OMS Quer'!A1358</f>
        <v>0</v>
      </c>
      <c r="B1358">
        <f>'Previous Trades Import_OMS Quer'!B1358</f>
        <v>0</v>
      </c>
      <c r="C1358" s="22">
        <f>'Previous Trades Import_OMS Quer'!C1358</f>
        <v>0</v>
      </c>
      <c r="D1358">
        <f>'Previous Trades Import_OMS Quer'!D1358</f>
        <v>0</v>
      </c>
      <c r="E1358" s="22">
        <f>'Previous Trades Import_OMS Quer'!E1358</f>
        <v>0</v>
      </c>
      <c r="F1358">
        <f>'Previous Trades Import_OMS Quer'!F1358</f>
        <v>0</v>
      </c>
      <c r="G1358">
        <f>'Previous Trades Import_OMS Quer'!G1358</f>
        <v>0</v>
      </c>
      <c r="H1358">
        <f>'Previous Trades Import_OMS Quer'!H1358</f>
        <v>0</v>
      </c>
      <c r="I1358">
        <f>'Previous Trades Import_OMS Quer'!I1358</f>
        <v>0</v>
      </c>
      <c r="J1358">
        <f>'Previous Trades Import_OMS Quer'!J1358</f>
        <v>0</v>
      </c>
      <c r="K1358">
        <f>'Previous Trades Import_OMS Quer'!K1358</f>
        <v>0</v>
      </c>
      <c r="L1358">
        <f>'Previous Trades Import_OMS Quer'!L1358</f>
        <v>0</v>
      </c>
      <c r="M1358">
        <f>'Previous Trades Import_OMS Quer'!M1358</f>
        <v>0</v>
      </c>
      <c r="N1358">
        <f>'Previous Trades Import_OMS Quer'!N1358</f>
        <v>0</v>
      </c>
      <c r="O1358" t="str">
        <f>CLEAN('Previous Trades Import_OMS Quer'!O1358)</f>
        <v/>
      </c>
      <c r="Q1358" s="25">
        <f t="shared" si="42"/>
        <v>0</v>
      </c>
      <c r="R1358" s="25" t="e">
        <f>VLOOKUP(O1358,'Currency Balance'!$O$3:$Q$32,3,0)</f>
        <v>#N/A</v>
      </c>
      <c r="S1358" t="e">
        <f t="shared" si="43"/>
        <v>#N/A</v>
      </c>
    </row>
    <row r="1359" spans="1:19">
      <c r="A1359">
        <f>'Previous Trades Import_OMS Quer'!A1359</f>
        <v>0</v>
      </c>
      <c r="B1359">
        <f>'Previous Trades Import_OMS Quer'!B1359</f>
        <v>0</v>
      </c>
      <c r="C1359" s="22">
        <f>'Previous Trades Import_OMS Quer'!C1359</f>
        <v>0</v>
      </c>
      <c r="D1359">
        <f>'Previous Trades Import_OMS Quer'!D1359</f>
        <v>0</v>
      </c>
      <c r="E1359" s="22">
        <f>'Previous Trades Import_OMS Quer'!E1359</f>
        <v>0</v>
      </c>
      <c r="F1359">
        <f>'Previous Trades Import_OMS Quer'!F1359</f>
        <v>0</v>
      </c>
      <c r="G1359">
        <f>'Previous Trades Import_OMS Quer'!G1359</f>
        <v>0</v>
      </c>
      <c r="H1359">
        <f>'Previous Trades Import_OMS Quer'!H1359</f>
        <v>0</v>
      </c>
      <c r="I1359">
        <f>'Previous Trades Import_OMS Quer'!I1359</f>
        <v>0</v>
      </c>
      <c r="J1359">
        <f>'Previous Trades Import_OMS Quer'!J1359</f>
        <v>0</v>
      </c>
      <c r="K1359">
        <f>'Previous Trades Import_OMS Quer'!K1359</f>
        <v>0</v>
      </c>
      <c r="L1359">
        <f>'Previous Trades Import_OMS Quer'!L1359</f>
        <v>0</v>
      </c>
      <c r="M1359">
        <f>'Previous Trades Import_OMS Quer'!M1359</f>
        <v>0</v>
      </c>
      <c r="N1359">
        <f>'Previous Trades Import_OMS Quer'!N1359</f>
        <v>0</v>
      </c>
      <c r="O1359" t="str">
        <f>CLEAN('Previous Trades Import_OMS Quer'!O1359)</f>
        <v/>
      </c>
      <c r="Q1359" s="25">
        <f t="shared" si="42"/>
        <v>0</v>
      </c>
      <c r="R1359" s="25" t="e">
        <f>VLOOKUP(O1359,'Currency Balance'!$O$3:$Q$32,3,0)</f>
        <v>#N/A</v>
      </c>
      <c r="S1359" t="e">
        <f t="shared" si="43"/>
        <v>#N/A</v>
      </c>
    </row>
    <row r="1360" spans="1:19">
      <c r="A1360">
        <f>'Previous Trades Import_OMS Quer'!A1360</f>
        <v>0</v>
      </c>
      <c r="B1360">
        <f>'Previous Trades Import_OMS Quer'!B1360</f>
        <v>0</v>
      </c>
      <c r="C1360" s="22">
        <f>'Previous Trades Import_OMS Quer'!C1360</f>
        <v>0</v>
      </c>
      <c r="D1360">
        <f>'Previous Trades Import_OMS Quer'!D1360</f>
        <v>0</v>
      </c>
      <c r="E1360" s="22">
        <f>'Previous Trades Import_OMS Quer'!E1360</f>
        <v>0</v>
      </c>
      <c r="F1360">
        <f>'Previous Trades Import_OMS Quer'!F1360</f>
        <v>0</v>
      </c>
      <c r="G1360">
        <f>'Previous Trades Import_OMS Quer'!G1360</f>
        <v>0</v>
      </c>
      <c r="H1360">
        <f>'Previous Trades Import_OMS Quer'!H1360</f>
        <v>0</v>
      </c>
      <c r="I1360">
        <f>'Previous Trades Import_OMS Quer'!I1360</f>
        <v>0</v>
      </c>
      <c r="J1360">
        <f>'Previous Trades Import_OMS Quer'!J1360</f>
        <v>0</v>
      </c>
      <c r="K1360">
        <f>'Previous Trades Import_OMS Quer'!K1360</f>
        <v>0</v>
      </c>
      <c r="L1360">
        <f>'Previous Trades Import_OMS Quer'!L1360</f>
        <v>0</v>
      </c>
      <c r="M1360">
        <f>'Previous Trades Import_OMS Quer'!M1360</f>
        <v>0</v>
      </c>
      <c r="N1360">
        <f>'Previous Trades Import_OMS Quer'!N1360</f>
        <v>0</v>
      </c>
      <c r="O1360" t="str">
        <f>CLEAN('Previous Trades Import_OMS Quer'!O1360)</f>
        <v/>
      </c>
      <c r="Q1360" s="25">
        <f t="shared" si="42"/>
        <v>0</v>
      </c>
      <c r="R1360" s="25" t="e">
        <f>VLOOKUP(O1360,'Currency Balance'!$O$3:$Q$32,3,0)</f>
        <v>#N/A</v>
      </c>
      <c r="S1360" t="e">
        <f t="shared" si="43"/>
        <v>#N/A</v>
      </c>
    </row>
    <row r="1361" spans="1:19">
      <c r="A1361">
        <f>'Previous Trades Import_OMS Quer'!A1361</f>
        <v>0</v>
      </c>
      <c r="B1361">
        <f>'Previous Trades Import_OMS Quer'!B1361</f>
        <v>0</v>
      </c>
      <c r="C1361" s="22">
        <f>'Previous Trades Import_OMS Quer'!C1361</f>
        <v>0</v>
      </c>
      <c r="D1361">
        <f>'Previous Trades Import_OMS Quer'!D1361</f>
        <v>0</v>
      </c>
      <c r="E1361" s="22">
        <f>'Previous Trades Import_OMS Quer'!E1361</f>
        <v>0</v>
      </c>
      <c r="F1361">
        <f>'Previous Trades Import_OMS Quer'!F1361</f>
        <v>0</v>
      </c>
      <c r="G1361">
        <f>'Previous Trades Import_OMS Quer'!G1361</f>
        <v>0</v>
      </c>
      <c r="H1361">
        <f>'Previous Trades Import_OMS Quer'!H1361</f>
        <v>0</v>
      </c>
      <c r="I1361">
        <f>'Previous Trades Import_OMS Quer'!I1361</f>
        <v>0</v>
      </c>
      <c r="J1361">
        <f>'Previous Trades Import_OMS Quer'!J1361</f>
        <v>0</v>
      </c>
      <c r="K1361">
        <f>'Previous Trades Import_OMS Quer'!K1361</f>
        <v>0</v>
      </c>
      <c r="L1361">
        <f>'Previous Trades Import_OMS Quer'!L1361</f>
        <v>0</v>
      </c>
      <c r="M1361">
        <f>'Previous Trades Import_OMS Quer'!M1361</f>
        <v>0</v>
      </c>
      <c r="N1361">
        <f>'Previous Trades Import_OMS Quer'!N1361</f>
        <v>0</v>
      </c>
      <c r="O1361" t="str">
        <f>CLEAN('Previous Trades Import_OMS Quer'!O1361)</f>
        <v/>
      </c>
      <c r="Q1361" s="25">
        <f t="shared" si="42"/>
        <v>0</v>
      </c>
      <c r="R1361" s="25" t="e">
        <f>VLOOKUP(O1361,'Currency Balance'!$O$3:$Q$32,3,0)</f>
        <v>#N/A</v>
      </c>
      <c r="S1361" t="e">
        <f t="shared" si="43"/>
        <v>#N/A</v>
      </c>
    </row>
    <row r="1362" spans="1:19">
      <c r="A1362">
        <f>'Previous Trades Import_OMS Quer'!A1362</f>
        <v>0</v>
      </c>
      <c r="B1362">
        <f>'Previous Trades Import_OMS Quer'!B1362</f>
        <v>0</v>
      </c>
      <c r="C1362" s="22">
        <f>'Previous Trades Import_OMS Quer'!C1362</f>
        <v>0</v>
      </c>
      <c r="D1362">
        <f>'Previous Trades Import_OMS Quer'!D1362</f>
        <v>0</v>
      </c>
      <c r="E1362" s="22">
        <f>'Previous Trades Import_OMS Quer'!E1362</f>
        <v>0</v>
      </c>
      <c r="F1362">
        <f>'Previous Trades Import_OMS Quer'!F1362</f>
        <v>0</v>
      </c>
      <c r="G1362">
        <f>'Previous Trades Import_OMS Quer'!G1362</f>
        <v>0</v>
      </c>
      <c r="H1362">
        <f>'Previous Trades Import_OMS Quer'!H1362</f>
        <v>0</v>
      </c>
      <c r="I1362">
        <f>'Previous Trades Import_OMS Quer'!I1362</f>
        <v>0</v>
      </c>
      <c r="J1362">
        <f>'Previous Trades Import_OMS Quer'!J1362</f>
        <v>0</v>
      </c>
      <c r="K1362">
        <f>'Previous Trades Import_OMS Quer'!K1362</f>
        <v>0</v>
      </c>
      <c r="L1362">
        <f>'Previous Trades Import_OMS Quer'!L1362</f>
        <v>0</v>
      </c>
      <c r="M1362">
        <f>'Previous Trades Import_OMS Quer'!M1362</f>
        <v>0</v>
      </c>
      <c r="N1362">
        <f>'Previous Trades Import_OMS Quer'!N1362</f>
        <v>0</v>
      </c>
      <c r="O1362" t="str">
        <f>CLEAN('Previous Trades Import_OMS Quer'!O1362)</f>
        <v/>
      </c>
      <c r="Q1362" s="25">
        <f t="shared" si="42"/>
        <v>0</v>
      </c>
      <c r="R1362" s="25" t="e">
        <f>VLOOKUP(O1362,'Currency Balance'!$O$3:$Q$32,3,0)</f>
        <v>#N/A</v>
      </c>
      <c r="S1362" t="e">
        <f t="shared" si="43"/>
        <v>#N/A</v>
      </c>
    </row>
    <row r="1363" spans="1:19">
      <c r="A1363">
        <f>'Previous Trades Import_OMS Quer'!A1363</f>
        <v>0</v>
      </c>
      <c r="B1363">
        <f>'Previous Trades Import_OMS Quer'!B1363</f>
        <v>0</v>
      </c>
      <c r="C1363" s="22">
        <f>'Previous Trades Import_OMS Quer'!C1363</f>
        <v>0</v>
      </c>
      <c r="D1363">
        <f>'Previous Trades Import_OMS Quer'!D1363</f>
        <v>0</v>
      </c>
      <c r="E1363" s="22">
        <f>'Previous Trades Import_OMS Quer'!E1363</f>
        <v>0</v>
      </c>
      <c r="F1363">
        <f>'Previous Trades Import_OMS Quer'!F1363</f>
        <v>0</v>
      </c>
      <c r="G1363">
        <f>'Previous Trades Import_OMS Quer'!G1363</f>
        <v>0</v>
      </c>
      <c r="H1363">
        <f>'Previous Trades Import_OMS Quer'!H1363</f>
        <v>0</v>
      </c>
      <c r="I1363">
        <f>'Previous Trades Import_OMS Quer'!I1363</f>
        <v>0</v>
      </c>
      <c r="J1363">
        <f>'Previous Trades Import_OMS Quer'!J1363</f>
        <v>0</v>
      </c>
      <c r="K1363">
        <f>'Previous Trades Import_OMS Quer'!K1363</f>
        <v>0</v>
      </c>
      <c r="L1363">
        <f>'Previous Trades Import_OMS Quer'!L1363</f>
        <v>0</v>
      </c>
      <c r="M1363">
        <f>'Previous Trades Import_OMS Quer'!M1363</f>
        <v>0</v>
      </c>
      <c r="N1363">
        <f>'Previous Trades Import_OMS Quer'!N1363</f>
        <v>0</v>
      </c>
      <c r="O1363" t="str">
        <f>CLEAN('Previous Trades Import_OMS Quer'!O1363)</f>
        <v/>
      </c>
      <c r="Q1363" s="25">
        <f t="shared" si="42"/>
        <v>0</v>
      </c>
      <c r="R1363" s="25" t="e">
        <f>VLOOKUP(O1363,'Currency Balance'!$O$3:$Q$32,3,0)</f>
        <v>#N/A</v>
      </c>
      <c r="S1363" t="e">
        <f t="shared" si="43"/>
        <v>#N/A</v>
      </c>
    </row>
    <row r="1364" spans="1:19">
      <c r="A1364">
        <f>'Previous Trades Import_OMS Quer'!A1364</f>
        <v>0</v>
      </c>
      <c r="B1364">
        <f>'Previous Trades Import_OMS Quer'!B1364</f>
        <v>0</v>
      </c>
      <c r="C1364" s="22">
        <f>'Previous Trades Import_OMS Quer'!C1364</f>
        <v>0</v>
      </c>
      <c r="D1364">
        <f>'Previous Trades Import_OMS Quer'!D1364</f>
        <v>0</v>
      </c>
      <c r="E1364" s="22">
        <f>'Previous Trades Import_OMS Quer'!E1364</f>
        <v>0</v>
      </c>
      <c r="F1364">
        <f>'Previous Trades Import_OMS Quer'!F1364</f>
        <v>0</v>
      </c>
      <c r="G1364">
        <f>'Previous Trades Import_OMS Quer'!G1364</f>
        <v>0</v>
      </c>
      <c r="H1364">
        <f>'Previous Trades Import_OMS Quer'!H1364</f>
        <v>0</v>
      </c>
      <c r="I1364">
        <f>'Previous Trades Import_OMS Quer'!I1364</f>
        <v>0</v>
      </c>
      <c r="J1364">
        <f>'Previous Trades Import_OMS Quer'!J1364</f>
        <v>0</v>
      </c>
      <c r="K1364">
        <f>'Previous Trades Import_OMS Quer'!K1364</f>
        <v>0</v>
      </c>
      <c r="L1364">
        <f>'Previous Trades Import_OMS Quer'!L1364</f>
        <v>0</v>
      </c>
      <c r="M1364">
        <f>'Previous Trades Import_OMS Quer'!M1364</f>
        <v>0</v>
      </c>
      <c r="N1364">
        <f>'Previous Trades Import_OMS Quer'!N1364</f>
        <v>0</v>
      </c>
      <c r="O1364" t="str">
        <f>CLEAN('Previous Trades Import_OMS Quer'!O1364)</f>
        <v/>
      </c>
      <c r="Q1364" s="25">
        <f t="shared" si="42"/>
        <v>0</v>
      </c>
      <c r="R1364" s="25" t="e">
        <f>VLOOKUP(O1364,'Currency Balance'!$O$3:$Q$32,3,0)</f>
        <v>#N/A</v>
      </c>
      <c r="S1364" t="e">
        <f t="shared" si="43"/>
        <v>#N/A</v>
      </c>
    </row>
    <row r="1365" spans="1:19">
      <c r="A1365">
        <f>'Previous Trades Import_OMS Quer'!A1365</f>
        <v>0</v>
      </c>
      <c r="B1365">
        <f>'Previous Trades Import_OMS Quer'!B1365</f>
        <v>0</v>
      </c>
      <c r="C1365" s="22">
        <f>'Previous Trades Import_OMS Quer'!C1365</f>
        <v>0</v>
      </c>
      <c r="D1365">
        <f>'Previous Trades Import_OMS Quer'!D1365</f>
        <v>0</v>
      </c>
      <c r="E1365" s="22">
        <f>'Previous Trades Import_OMS Quer'!E1365</f>
        <v>0</v>
      </c>
      <c r="F1365">
        <f>'Previous Trades Import_OMS Quer'!F1365</f>
        <v>0</v>
      </c>
      <c r="G1365">
        <f>'Previous Trades Import_OMS Quer'!G1365</f>
        <v>0</v>
      </c>
      <c r="H1365">
        <f>'Previous Trades Import_OMS Quer'!H1365</f>
        <v>0</v>
      </c>
      <c r="I1365">
        <f>'Previous Trades Import_OMS Quer'!I1365</f>
        <v>0</v>
      </c>
      <c r="J1365">
        <f>'Previous Trades Import_OMS Quer'!J1365</f>
        <v>0</v>
      </c>
      <c r="K1365">
        <f>'Previous Trades Import_OMS Quer'!K1365</f>
        <v>0</v>
      </c>
      <c r="L1365">
        <f>'Previous Trades Import_OMS Quer'!L1365</f>
        <v>0</v>
      </c>
      <c r="M1365">
        <f>'Previous Trades Import_OMS Quer'!M1365</f>
        <v>0</v>
      </c>
      <c r="N1365">
        <f>'Previous Trades Import_OMS Quer'!N1365</f>
        <v>0</v>
      </c>
      <c r="O1365" t="str">
        <f>CLEAN('Previous Trades Import_OMS Quer'!O1365)</f>
        <v/>
      </c>
      <c r="Q1365" s="25">
        <f t="shared" si="42"/>
        <v>0</v>
      </c>
      <c r="R1365" s="25" t="e">
        <f>VLOOKUP(O1365,'Currency Balance'!$O$3:$Q$32,3,0)</f>
        <v>#N/A</v>
      </c>
      <c r="S1365" t="e">
        <f t="shared" si="43"/>
        <v>#N/A</v>
      </c>
    </row>
    <row r="1366" spans="1:19">
      <c r="A1366">
        <f>'Previous Trades Import_OMS Quer'!A1366</f>
        <v>0</v>
      </c>
      <c r="B1366">
        <f>'Previous Trades Import_OMS Quer'!B1366</f>
        <v>0</v>
      </c>
      <c r="C1366" s="22">
        <f>'Previous Trades Import_OMS Quer'!C1366</f>
        <v>0</v>
      </c>
      <c r="D1366">
        <f>'Previous Trades Import_OMS Quer'!D1366</f>
        <v>0</v>
      </c>
      <c r="E1366" s="22">
        <f>'Previous Trades Import_OMS Quer'!E1366</f>
        <v>0</v>
      </c>
      <c r="F1366">
        <f>'Previous Trades Import_OMS Quer'!F1366</f>
        <v>0</v>
      </c>
      <c r="G1366">
        <f>'Previous Trades Import_OMS Quer'!G1366</f>
        <v>0</v>
      </c>
      <c r="H1366">
        <f>'Previous Trades Import_OMS Quer'!H1366</f>
        <v>0</v>
      </c>
      <c r="I1366">
        <f>'Previous Trades Import_OMS Quer'!I1366</f>
        <v>0</v>
      </c>
      <c r="J1366">
        <f>'Previous Trades Import_OMS Quer'!J1366</f>
        <v>0</v>
      </c>
      <c r="K1366">
        <f>'Previous Trades Import_OMS Quer'!K1366</f>
        <v>0</v>
      </c>
      <c r="L1366">
        <f>'Previous Trades Import_OMS Quer'!L1366</f>
        <v>0</v>
      </c>
      <c r="M1366">
        <f>'Previous Trades Import_OMS Quer'!M1366</f>
        <v>0</v>
      </c>
      <c r="N1366">
        <f>'Previous Trades Import_OMS Quer'!N1366</f>
        <v>0</v>
      </c>
      <c r="O1366" t="str">
        <f>CLEAN('Previous Trades Import_OMS Quer'!O1366)</f>
        <v/>
      </c>
      <c r="Q1366" s="25">
        <f t="shared" si="42"/>
        <v>0</v>
      </c>
      <c r="R1366" s="25" t="e">
        <f>VLOOKUP(O1366,'Currency Balance'!$O$3:$Q$32,3,0)</f>
        <v>#N/A</v>
      </c>
      <c r="S1366" t="e">
        <f t="shared" si="43"/>
        <v>#N/A</v>
      </c>
    </row>
    <row r="1367" spans="1:19">
      <c r="A1367">
        <f>'Previous Trades Import_OMS Quer'!A1367</f>
        <v>0</v>
      </c>
      <c r="B1367">
        <f>'Previous Trades Import_OMS Quer'!B1367</f>
        <v>0</v>
      </c>
      <c r="C1367" s="22">
        <f>'Previous Trades Import_OMS Quer'!C1367</f>
        <v>0</v>
      </c>
      <c r="D1367">
        <f>'Previous Trades Import_OMS Quer'!D1367</f>
        <v>0</v>
      </c>
      <c r="E1367" s="22">
        <f>'Previous Trades Import_OMS Quer'!E1367</f>
        <v>0</v>
      </c>
      <c r="F1367">
        <f>'Previous Trades Import_OMS Quer'!F1367</f>
        <v>0</v>
      </c>
      <c r="G1367">
        <f>'Previous Trades Import_OMS Quer'!G1367</f>
        <v>0</v>
      </c>
      <c r="H1367">
        <f>'Previous Trades Import_OMS Quer'!H1367</f>
        <v>0</v>
      </c>
      <c r="I1367">
        <f>'Previous Trades Import_OMS Quer'!I1367</f>
        <v>0</v>
      </c>
      <c r="J1367">
        <f>'Previous Trades Import_OMS Quer'!J1367</f>
        <v>0</v>
      </c>
      <c r="K1367">
        <f>'Previous Trades Import_OMS Quer'!K1367</f>
        <v>0</v>
      </c>
      <c r="L1367">
        <f>'Previous Trades Import_OMS Quer'!L1367</f>
        <v>0</v>
      </c>
      <c r="M1367">
        <f>'Previous Trades Import_OMS Quer'!M1367</f>
        <v>0</v>
      </c>
      <c r="N1367">
        <f>'Previous Trades Import_OMS Quer'!N1367</f>
        <v>0</v>
      </c>
      <c r="O1367" t="str">
        <f>CLEAN('Previous Trades Import_OMS Quer'!O1367)</f>
        <v/>
      </c>
      <c r="Q1367" s="25">
        <f t="shared" si="42"/>
        <v>0</v>
      </c>
      <c r="R1367" s="25" t="e">
        <f>VLOOKUP(O1367,'Currency Balance'!$O$3:$Q$32,3,0)</f>
        <v>#N/A</v>
      </c>
      <c r="S1367" t="e">
        <f t="shared" si="43"/>
        <v>#N/A</v>
      </c>
    </row>
    <row r="1368" spans="1:19">
      <c r="A1368">
        <f>'Previous Trades Import_OMS Quer'!A1368</f>
        <v>0</v>
      </c>
      <c r="B1368">
        <f>'Previous Trades Import_OMS Quer'!B1368</f>
        <v>0</v>
      </c>
      <c r="C1368" s="22">
        <f>'Previous Trades Import_OMS Quer'!C1368</f>
        <v>0</v>
      </c>
      <c r="D1368">
        <f>'Previous Trades Import_OMS Quer'!D1368</f>
        <v>0</v>
      </c>
      <c r="E1368" s="22">
        <f>'Previous Trades Import_OMS Quer'!E1368</f>
        <v>0</v>
      </c>
      <c r="F1368">
        <f>'Previous Trades Import_OMS Quer'!F1368</f>
        <v>0</v>
      </c>
      <c r="G1368">
        <f>'Previous Trades Import_OMS Quer'!G1368</f>
        <v>0</v>
      </c>
      <c r="H1368">
        <f>'Previous Trades Import_OMS Quer'!H1368</f>
        <v>0</v>
      </c>
      <c r="I1368">
        <f>'Previous Trades Import_OMS Quer'!I1368</f>
        <v>0</v>
      </c>
      <c r="J1368">
        <f>'Previous Trades Import_OMS Quer'!J1368</f>
        <v>0</v>
      </c>
      <c r="K1368">
        <f>'Previous Trades Import_OMS Quer'!K1368</f>
        <v>0</v>
      </c>
      <c r="L1368">
        <f>'Previous Trades Import_OMS Quer'!L1368</f>
        <v>0</v>
      </c>
      <c r="M1368">
        <f>'Previous Trades Import_OMS Quer'!M1368</f>
        <v>0</v>
      </c>
      <c r="N1368">
        <f>'Previous Trades Import_OMS Quer'!N1368</f>
        <v>0</v>
      </c>
      <c r="O1368" t="str">
        <f>CLEAN('Previous Trades Import_OMS Quer'!O1368)</f>
        <v/>
      </c>
      <c r="Q1368" s="25">
        <f t="shared" si="42"/>
        <v>0</v>
      </c>
      <c r="R1368" s="25" t="e">
        <f>VLOOKUP(O1368,'Currency Balance'!$O$3:$Q$32,3,0)</f>
        <v>#N/A</v>
      </c>
      <c r="S1368" t="e">
        <f t="shared" si="43"/>
        <v>#N/A</v>
      </c>
    </row>
    <row r="1369" spans="1:19">
      <c r="A1369">
        <f>'Previous Trades Import_OMS Quer'!A1369</f>
        <v>0</v>
      </c>
      <c r="B1369">
        <f>'Previous Trades Import_OMS Quer'!B1369</f>
        <v>0</v>
      </c>
      <c r="C1369" s="22">
        <f>'Previous Trades Import_OMS Quer'!C1369</f>
        <v>0</v>
      </c>
      <c r="D1369">
        <f>'Previous Trades Import_OMS Quer'!D1369</f>
        <v>0</v>
      </c>
      <c r="E1369" s="22">
        <f>'Previous Trades Import_OMS Quer'!E1369</f>
        <v>0</v>
      </c>
      <c r="F1369">
        <f>'Previous Trades Import_OMS Quer'!F1369</f>
        <v>0</v>
      </c>
      <c r="G1369">
        <f>'Previous Trades Import_OMS Quer'!G1369</f>
        <v>0</v>
      </c>
      <c r="H1369">
        <f>'Previous Trades Import_OMS Quer'!H1369</f>
        <v>0</v>
      </c>
      <c r="I1369">
        <f>'Previous Trades Import_OMS Quer'!I1369</f>
        <v>0</v>
      </c>
      <c r="J1369">
        <f>'Previous Trades Import_OMS Quer'!J1369</f>
        <v>0</v>
      </c>
      <c r="K1369">
        <f>'Previous Trades Import_OMS Quer'!K1369</f>
        <v>0</v>
      </c>
      <c r="L1369">
        <f>'Previous Trades Import_OMS Quer'!L1369</f>
        <v>0</v>
      </c>
      <c r="M1369">
        <f>'Previous Trades Import_OMS Quer'!M1369</f>
        <v>0</v>
      </c>
      <c r="N1369">
        <f>'Previous Trades Import_OMS Quer'!N1369</f>
        <v>0</v>
      </c>
      <c r="O1369" t="str">
        <f>CLEAN('Previous Trades Import_OMS Quer'!O1369)</f>
        <v/>
      </c>
      <c r="Q1369" s="25">
        <f t="shared" si="42"/>
        <v>0</v>
      </c>
      <c r="R1369" s="25" t="e">
        <f>VLOOKUP(O1369,'Currency Balance'!$O$3:$Q$32,3,0)</f>
        <v>#N/A</v>
      </c>
      <c r="S1369" t="e">
        <f t="shared" si="43"/>
        <v>#N/A</v>
      </c>
    </row>
    <row r="1370" spans="1:19">
      <c r="A1370">
        <f>'Previous Trades Import_OMS Quer'!A1370</f>
        <v>0</v>
      </c>
      <c r="B1370">
        <f>'Previous Trades Import_OMS Quer'!B1370</f>
        <v>0</v>
      </c>
      <c r="C1370" s="22">
        <f>'Previous Trades Import_OMS Quer'!C1370</f>
        <v>0</v>
      </c>
      <c r="D1370">
        <f>'Previous Trades Import_OMS Quer'!D1370</f>
        <v>0</v>
      </c>
      <c r="E1370" s="22">
        <f>'Previous Trades Import_OMS Quer'!E1370</f>
        <v>0</v>
      </c>
      <c r="F1370">
        <f>'Previous Trades Import_OMS Quer'!F1370</f>
        <v>0</v>
      </c>
      <c r="G1370">
        <f>'Previous Trades Import_OMS Quer'!G1370</f>
        <v>0</v>
      </c>
      <c r="H1370">
        <f>'Previous Trades Import_OMS Quer'!H1370</f>
        <v>0</v>
      </c>
      <c r="I1370">
        <f>'Previous Trades Import_OMS Quer'!I1370</f>
        <v>0</v>
      </c>
      <c r="J1370">
        <f>'Previous Trades Import_OMS Quer'!J1370</f>
        <v>0</v>
      </c>
      <c r="K1370">
        <f>'Previous Trades Import_OMS Quer'!K1370</f>
        <v>0</v>
      </c>
      <c r="L1370">
        <f>'Previous Trades Import_OMS Quer'!L1370</f>
        <v>0</v>
      </c>
      <c r="M1370">
        <f>'Previous Trades Import_OMS Quer'!M1370</f>
        <v>0</v>
      </c>
      <c r="N1370">
        <f>'Previous Trades Import_OMS Quer'!N1370</f>
        <v>0</v>
      </c>
      <c r="O1370" t="str">
        <f>CLEAN('Previous Trades Import_OMS Quer'!O1370)</f>
        <v/>
      </c>
      <c r="Q1370" s="25">
        <f t="shared" si="42"/>
        <v>0</v>
      </c>
      <c r="R1370" s="25" t="e">
        <f>VLOOKUP(O1370,'Currency Balance'!$O$3:$Q$32,3,0)</f>
        <v>#N/A</v>
      </c>
      <c r="S1370" t="e">
        <f t="shared" si="43"/>
        <v>#N/A</v>
      </c>
    </row>
    <row r="1371" spans="1:19">
      <c r="A1371">
        <f>'Previous Trades Import_OMS Quer'!A1371</f>
        <v>0</v>
      </c>
      <c r="B1371">
        <f>'Previous Trades Import_OMS Quer'!B1371</f>
        <v>0</v>
      </c>
      <c r="C1371" s="22">
        <f>'Previous Trades Import_OMS Quer'!C1371</f>
        <v>0</v>
      </c>
      <c r="D1371">
        <f>'Previous Trades Import_OMS Quer'!D1371</f>
        <v>0</v>
      </c>
      <c r="E1371" s="22">
        <f>'Previous Trades Import_OMS Quer'!E1371</f>
        <v>0</v>
      </c>
      <c r="F1371">
        <f>'Previous Trades Import_OMS Quer'!F1371</f>
        <v>0</v>
      </c>
      <c r="G1371">
        <f>'Previous Trades Import_OMS Quer'!G1371</f>
        <v>0</v>
      </c>
      <c r="H1371">
        <f>'Previous Trades Import_OMS Quer'!H1371</f>
        <v>0</v>
      </c>
      <c r="I1371">
        <f>'Previous Trades Import_OMS Quer'!I1371</f>
        <v>0</v>
      </c>
      <c r="J1371">
        <f>'Previous Trades Import_OMS Quer'!J1371</f>
        <v>0</v>
      </c>
      <c r="K1371">
        <f>'Previous Trades Import_OMS Quer'!K1371</f>
        <v>0</v>
      </c>
      <c r="L1371">
        <f>'Previous Trades Import_OMS Quer'!L1371</f>
        <v>0</v>
      </c>
      <c r="M1371">
        <f>'Previous Trades Import_OMS Quer'!M1371</f>
        <v>0</v>
      </c>
      <c r="N1371">
        <f>'Previous Trades Import_OMS Quer'!N1371</f>
        <v>0</v>
      </c>
      <c r="O1371" t="str">
        <f>CLEAN('Previous Trades Import_OMS Quer'!O1371)</f>
        <v/>
      </c>
      <c r="Q1371" s="25">
        <f t="shared" si="42"/>
        <v>0</v>
      </c>
      <c r="R1371" s="25" t="e">
        <f>VLOOKUP(O1371,'Currency Balance'!$O$3:$Q$32,3,0)</f>
        <v>#N/A</v>
      </c>
      <c r="S1371" t="e">
        <f t="shared" si="43"/>
        <v>#N/A</v>
      </c>
    </row>
    <row r="1372" spans="1:19">
      <c r="A1372">
        <f>'Previous Trades Import_OMS Quer'!A1372</f>
        <v>0</v>
      </c>
      <c r="B1372">
        <f>'Previous Trades Import_OMS Quer'!B1372</f>
        <v>0</v>
      </c>
      <c r="C1372" s="22">
        <f>'Previous Trades Import_OMS Quer'!C1372</f>
        <v>0</v>
      </c>
      <c r="D1372">
        <f>'Previous Trades Import_OMS Quer'!D1372</f>
        <v>0</v>
      </c>
      <c r="E1372" s="22">
        <f>'Previous Trades Import_OMS Quer'!E1372</f>
        <v>0</v>
      </c>
      <c r="F1372">
        <f>'Previous Trades Import_OMS Quer'!F1372</f>
        <v>0</v>
      </c>
      <c r="G1372">
        <f>'Previous Trades Import_OMS Quer'!G1372</f>
        <v>0</v>
      </c>
      <c r="H1372">
        <f>'Previous Trades Import_OMS Quer'!H1372</f>
        <v>0</v>
      </c>
      <c r="I1372">
        <f>'Previous Trades Import_OMS Quer'!I1372</f>
        <v>0</v>
      </c>
      <c r="J1372">
        <f>'Previous Trades Import_OMS Quer'!J1372</f>
        <v>0</v>
      </c>
      <c r="K1372">
        <f>'Previous Trades Import_OMS Quer'!K1372</f>
        <v>0</v>
      </c>
      <c r="L1372">
        <f>'Previous Trades Import_OMS Quer'!L1372</f>
        <v>0</v>
      </c>
      <c r="M1372">
        <f>'Previous Trades Import_OMS Quer'!M1372</f>
        <v>0</v>
      </c>
      <c r="N1372">
        <f>'Previous Trades Import_OMS Quer'!N1372</f>
        <v>0</v>
      </c>
      <c r="O1372" t="str">
        <f>CLEAN('Previous Trades Import_OMS Quer'!O1372)</f>
        <v/>
      </c>
      <c r="Q1372" s="25">
        <f t="shared" si="42"/>
        <v>0</v>
      </c>
      <c r="R1372" s="25" t="e">
        <f>VLOOKUP(O1372,'Currency Balance'!$O$3:$Q$32,3,0)</f>
        <v>#N/A</v>
      </c>
      <c r="S1372" t="e">
        <f t="shared" si="43"/>
        <v>#N/A</v>
      </c>
    </row>
    <row r="1373" spans="1:19">
      <c r="A1373">
        <f>'Previous Trades Import_OMS Quer'!A1373</f>
        <v>0</v>
      </c>
      <c r="B1373">
        <f>'Previous Trades Import_OMS Quer'!B1373</f>
        <v>0</v>
      </c>
      <c r="C1373" s="22">
        <f>'Previous Trades Import_OMS Quer'!C1373</f>
        <v>0</v>
      </c>
      <c r="D1373">
        <f>'Previous Trades Import_OMS Quer'!D1373</f>
        <v>0</v>
      </c>
      <c r="E1373" s="22">
        <f>'Previous Trades Import_OMS Quer'!E1373</f>
        <v>0</v>
      </c>
      <c r="F1373">
        <f>'Previous Trades Import_OMS Quer'!F1373</f>
        <v>0</v>
      </c>
      <c r="G1373">
        <f>'Previous Trades Import_OMS Quer'!G1373</f>
        <v>0</v>
      </c>
      <c r="H1373">
        <f>'Previous Trades Import_OMS Quer'!H1373</f>
        <v>0</v>
      </c>
      <c r="I1373">
        <f>'Previous Trades Import_OMS Quer'!I1373</f>
        <v>0</v>
      </c>
      <c r="J1373">
        <f>'Previous Trades Import_OMS Quer'!J1373</f>
        <v>0</v>
      </c>
      <c r="K1373">
        <f>'Previous Trades Import_OMS Quer'!K1373</f>
        <v>0</v>
      </c>
      <c r="L1373">
        <f>'Previous Trades Import_OMS Quer'!L1373</f>
        <v>0</v>
      </c>
      <c r="M1373">
        <f>'Previous Trades Import_OMS Quer'!M1373</f>
        <v>0</v>
      </c>
      <c r="N1373">
        <f>'Previous Trades Import_OMS Quer'!N1373</f>
        <v>0</v>
      </c>
      <c r="O1373" t="str">
        <f>CLEAN('Previous Trades Import_OMS Quer'!O1373)</f>
        <v/>
      </c>
      <c r="Q1373" s="25">
        <f t="shared" si="42"/>
        <v>0</v>
      </c>
      <c r="R1373" s="25" t="e">
        <f>VLOOKUP(O1373,'Currency Balance'!$O$3:$Q$32,3,0)</f>
        <v>#N/A</v>
      </c>
      <c r="S1373" t="e">
        <f t="shared" si="43"/>
        <v>#N/A</v>
      </c>
    </row>
    <row r="1374" spans="1:19">
      <c r="A1374">
        <f>'Previous Trades Import_OMS Quer'!A1374</f>
        <v>0</v>
      </c>
      <c r="B1374">
        <f>'Previous Trades Import_OMS Quer'!B1374</f>
        <v>0</v>
      </c>
      <c r="C1374" s="22">
        <f>'Previous Trades Import_OMS Quer'!C1374</f>
        <v>0</v>
      </c>
      <c r="D1374">
        <f>'Previous Trades Import_OMS Quer'!D1374</f>
        <v>0</v>
      </c>
      <c r="E1374" s="22">
        <f>'Previous Trades Import_OMS Quer'!E1374</f>
        <v>0</v>
      </c>
      <c r="F1374">
        <f>'Previous Trades Import_OMS Quer'!F1374</f>
        <v>0</v>
      </c>
      <c r="G1374">
        <f>'Previous Trades Import_OMS Quer'!G1374</f>
        <v>0</v>
      </c>
      <c r="H1374">
        <f>'Previous Trades Import_OMS Quer'!H1374</f>
        <v>0</v>
      </c>
      <c r="I1374">
        <f>'Previous Trades Import_OMS Quer'!I1374</f>
        <v>0</v>
      </c>
      <c r="J1374">
        <f>'Previous Trades Import_OMS Quer'!J1374</f>
        <v>0</v>
      </c>
      <c r="K1374">
        <f>'Previous Trades Import_OMS Quer'!K1374</f>
        <v>0</v>
      </c>
      <c r="L1374">
        <f>'Previous Trades Import_OMS Quer'!L1374</f>
        <v>0</v>
      </c>
      <c r="M1374">
        <f>'Previous Trades Import_OMS Quer'!M1374</f>
        <v>0</v>
      </c>
      <c r="N1374">
        <f>'Previous Trades Import_OMS Quer'!N1374</f>
        <v>0</v>
      </c>
      <c r="O1374" t="str">
        <f>CLEAN('Previous Trades Import_OMS Quer'!O1374)</f>
        <v/>
      </c>
      <c r="Q1374" s="25">
        <f t="shared" si="42"/>
        <v>0</v>
      </c>
      <c r="R1374" s="25" t="e">
        <f>VLOOKUP(O1374,'Currency Balance'!$O$3:$Q$32,3,0)</f>
        <v>#N/A</v>
      </c>
      <c r="S1374" t="e">
        <f t="shared" si="43"/>
        <v>#N/A</v>
      </c>
    </row>
    <row r="1375" spans="1:19">
      <c r="A1375">
        <f>'Previous Trades Import_OMS Quer'!A1375</f>
        <v>0</v>
      </c>
      <c r="B1375">
        <f>'Previous Trades Import_OMS Quer'!B1375</f>
        <v>0</v>
      </c>
      <c r="C1375" s="22">
        <f>'Previous Trades Import_OMS Quer'!C1375</f>
        <v>0</v>
      </c>
      <c r="D1375">
        <f>'Previous Trades Import_OMS Quer'!D1375</f>
        <v>0</v>
      </c>
      <c r="E1375" s="22">
        <f>'Previous Trades Import_OMS Quer'!E1375</f>
        <v>0</v>
      </c>
      <c r="F1375">
        <f>'Previous Trades Import_OMS Quer'!F1375</f>
        <v>0</v>
      </c>
      <c r="G1375">
        <f>'Previous Trades Import_OMS Quer'!G1375</f>
        <v>0</v>
      </c>
      <c r="H1375">
        <f>'Previous Trades Import_OMS Quer'!H1375</f>
        <v>0</v>
      </c>
      <c r="I1375">
        <f>'Previous Trades Import_OMS Quer'!I1375</f>
        <v>0</v>
      </c>
      <c r="J1375">
        <f>'Previous Trades Import_OMS Quer'!J1375</f>
        <v>0</v>
      </c>
      <c r="K1375">
        <f>'Previous Trades Import_OMS Quer'!K1375</f>
        <v>0</v>
      </c>
      <c r="L1375">
        <f>'Previous Trades Import_OMS Quer'!L1375</f>
        <v>0</v>
      </c>
      <c r="M1375">
        <f>'Previous Trades Import_OMS Quer'!M1375</f>
        <v>0</v>
      </c>
      <c r="N1375">
        <f>'Previous Trades Import_OMS Quer'!N1375</f>
        <v>0</v>
      </c>
      <c r="O1375" t="str">
        <f>CLEAN('Previous Trades Import_OMS Quer'!O1375)</f>
        <v/>
      </c>
      <c r="Q1375" s="25">
        <f t="shared" si="42"/>
        <v>0</v>
      </c>
      <c r="R1375" s="25" t="e">
        <f>VLOOKUP(O1375,'Currency Balance'!$O$3:$Q$32,3,0)</f>
        <v>#N/A</v>
      </c>
      <c r="S1375" t="e">
        <f t="shared" si="43"/>
        <v>#N/A</v>
      </c>
    </row>
    <row r="1376" spans="1:19">
      <c r="A1376">
        <f>'Previous Trades Import_OMS Quer'!A1376</f>
        <v>0</v>
      </c>
      <c r="B1376">
        <f>'Previous Trades Import_OMS Quer'!B1376</f>
        <v>0</v>
      </c>
      <c r="C1376" s="22">
        <f>'Previous Trades Import_OMS Quer'!C1376</f>
        <v>0</v>
      </c>
      <c r="D1376">
        <f>'Previous Trades Import_OMS Quer'!D1376</f>
        <v>0</v>
      </c>
      <c r="E1376" s="22">
        <f>'Previous Trades Import_OMS Quer'!E1376</f>
        <v>0</v>
      </c>
      <c r="F1376">
        <f>'Previous Trades Import_OMS Quer'!F1376</f>
        <v>0</v>
      </c>
      <c r="G1376">
        <f>'Previous Trades Import_OMS Quer'!G1376</f>
        <v>0</v>
      </c>
      <c r="H1376">
        <f>'Previous Trades Import_OMS Quer'!H1376</f>
        <v>0</v>
      </c>
      <c r="I1376">
        <f>'Previous Trades Import_OMS Quer'!I1376</f>
        <v>0</v>
      </c>
      <c r="J1376">
        <f>'Previous Trades Import_OMS Quer'!J1376</f>
        <v>0</v>
      </c>
      <c r="K1376">
        <f>'Previous Trades Import_OMS Quer'!K1376</f>
        <v>0</v>
      </c>
      <c r="L1376">
        <f>'Previous Trades Import_OMS Quer'!L1376</f>
        <v>0</v>
      </c>
      <c r="M1376">
        <f>'Previous Trades Import_OMS Quer'!M1376</f>
        <v>0</v>
      </c>
      <c r="N1376">
        <f>'Previous Trades Import_OMS Quer'!N1376</f>
        <v>0</v>
      </c>
      <c r="O1376" t="str">
        <f>CLEAN('Previous Trades Import_OMS Quer'!O1376)</f>
        <v/>
      </c>
      <c r="Q1376" s="25">
        <f t="shared" si="42"/>
        <v>0</v>
      </c>
      <c r="R1376" s="25" t="e">
        <f>VLOOKUP(O1376,'Currency Balance'!$O$3:$Q$32,3,0)</f>
        <v>#N/A</v>
      </c>
      <c r="S1376" t="e">
        <f t="shared" si="43"/>
        <v>#N/A</v>
      </c>
    </row>
    <row r="1377" spans="1:19">
      <c r="A1377">
        <f>'Previous Trades Import_OMS Quer'!A1377</f>
        <v>0</v>
      </c>
      <c r="B1377">
        <f>'Previous Trades Import_OMS Quer'!B1377</f>
        <v>0</v>
      </c>
      <c r="C1377" s="22">
        <f>'Previous Trades Import_OMS Quer'!C1377</f>
        <v>0</v>
      </c>
      <c r="D1377">
        <f>'Previous Trades Import_OMS Quer'!D1377</f>
        <v>0</v>
      </c>
      <c r="E1377" s="22">
        <f>'Previous Trades Import_OMS Quer'!E1377</f>
        <v>0</v>
      </c>
      <c r="F1377">
        <f>'Previous Trades Import_OMS Quer'!F1377</f>
        <v>0</v>
      </c>
      <c r="G1377">
        <f>'Previous Trades Import_OMS Quer'!G1377</f>
        <v>0</v>
      </c>
      <c r="H1377">
        <f>'Previous Trades Import_OMS Quer'!H1377</f>
        <v>0</v>
      </c>
      <c r="I1377">
        <f>'Previous Trades Import_OMS Quer'!I1377</f>
        <v>0</v>
      </c>
      <c r="J1377">
        <f>'Previous Trades Import_OMS Quer'!J1377</f>
        <v>0</v>
      </c>
      <c r="K1377">
        <f>'Previous Trades Import_OMS Quer'!K1377</f>
        <v>0</v>
      </c>
      <c r="L1377">
        <f>'Previous Trades Import_OMS Quer'!L1377</f>
        <v>0</v>
      </c>
      <c r="M1377">
        <f>'Previous Trades Import_OMS Quer'!M1377</f>
        <v>0</v>
      </c>
      <c r="N1377">
        <f>'Previous Trades Import_OMS Quer'!N1377</f>
        <v>0</v>
      </c>
      <c r="O1377" t="str">
        <f>CLEAN('Previous Trades Import_OMS Quer'!O1377)</f>
        <v/>
      </c>
      <c r="Q1377" s="25">
        <f t="shared" si="42"/>
        <v>0</v>
      </c>
      <c r="R1377" s="25" t="e">
        <f>VLOOKUP(O1377,'Currency Balance'!$O$3:$Q$32,3,0)</f>
        <v>#N/A</v>
      </c>
      <c r="S1377" t="e">
        <f t="shared" si="43"/>
        <v>#N/A</v>
      </c>
    </row>
    <row r="1378" spans="1:19">
      <c r="A1378">
        <f>'Previous Trades Import_OMS Quer'!A1378</f>
        <v>0</v>
      </c>
      <c r="B1378">
        <f>'Previous Trades Import_OMS Quer'!B1378</f>
        <v>0</v>
      </c>
      <c r="C1378" s="22">
        <f>'Previous Trades Import_OMS Quer'!C1378</f>
        <v>0</v>
      </c>
      <c r="D1378">
        <f>'Previous Trades Import_OMS Quer'!D1378</f>
        <v>0</v>
      </c>
      <c r="E1378" s="22">
        <f>'Previous Trades Import_OMS Quer'!E1378</f>
        <v>0</v>
      </c>
      <c r="F1378">
        <f>'Previous Trades Import_OMS Quer'!F1378</f>
        <v>0</v>
      </c>
      <c r="G1378">
        <f>'Previous Trades Import_OMS Quer'!G1378</f>
        <v>0</v>
      </c>
      <c r="H1378">
        <f>'Previous Trades Import_OMS Quer'!H1378</f>
        <v>0</v>
      </c>
      <c r="I1378">
        <f>'Previous Trades Import_OMS Quer'!I1378</f>
        <v>0</v>
      </c>
      <c r="J1378">
        <f>'Previous Trades Import_OMS Quer'!J1378</f>
        <v>0</v>
      </c>
      <c r="K1378">
        <f>'Previous Trades Import_OMS Quer'!K1378</f>
        <v>0</v>
      </c>
      <c r="L1378">
        <f>'Previous Trades Import_OMS Quer'!L1378</f>
        <v>0</v>
      </c>
      <c r="M1378">
        <f>'Previous Trades Import_OMS Quer'!M1378</f>
        <v>0</v>
      </c>
      <c r="N1378">
        <f>'Previous Trades Import_OMS Quer'!N1378</f>
        <v>0</v>
      </c>
      <c r="O1378" t="str">
        <f>CLEAN('Previous Trades Import_OMS Quer'!O1378)</f>
        <v/>
      </c>
      <c r="Q1378" s="25">
        <f t="shared" si="42"/>
        <v>0</v>
      </c>
      <c r="R1378" s="25" t="e">
        <f>VLOOKUP(O1378,'Currency Balance'!$O$3:$Q$32,3,0)</f>
        <v>#N/A</v>
      </c>
      <c r="S1378" t="e">
        <f t="shared" si="43"/>
        <v>#N/A</v>
      </c>
    </row>
    <row r="1379" spans="1:19">
      <c r="A1379">
        <f>'Previous Trades Import_OMS Quer'!A1379</f>
        <v>0</v>
      </c>
      <c r="B1379">
        <f>'Previous Trades Import_OMS Quer'!B1379</f>
        <v>0</v>
      </c>
      <c r="C1379" s="22">
        <f>'Previous Trades Import_OMS Quer'!C1379</f>
        <v>0</v>
      </c>
      <c r="D1379">
        <f>'Previous Trades Import_OMS Quer'!D1379</f>
        <v>0</v>
      </c>
      <c r="E1379" s="22">
        <f>'Previous Trades Import_OMS Quer'!E1379</f>
        <v>0</v>
      </c>
      <c r="F1379">
        <f>'Previous Trades Import_OMS Quer'!F1379</f>
        <v>0</v>
      </c>
      <c r="G1379">
        <f>'Previous Trades Import_OMS Quer'!G1379</f>
        <v>0</v>
      </c>
      <c r="H1379">
        <f>'Previous Trades Import_OMS Quer'!H1379</f>
        <v>0</v>
      </c>
      <c r="I1379">
        <f>'Previous Trades Import_OMS Quer'!I1379</f>
        <v>0</v>
      </c>
      <c r="J1379">
        <f>'Previous Trades Import_OMS Quer'!J1379</f>
        <v>0</v>
      </c>
      <c r="K1379">
        <f>'Previous Trades Import_OMS Quer'!K1379</f>
        <v>0</v>
      </c>
      <c r="L1379">
        <f>'Previous Trades Import_OMS Quer'!L1379</f>
        <v>0</v>
      </c>
      <c r="M1379">
        <f>'Previous Trades Import_OMS Quer'!M1379</f>
        <v>0</v>
      </c>
      <c r="N1379">
        <f>'Previous Trades Import_OMS Quer'!N1379</f>
        <v>0</v>
      </c>
      <c r="O1379" t="str">
        <f>CLEAN('Previous Trades Import_OMS Quer'!O1379)</f>
        <v/>
      </c>
      <c r="Q1379" s="25">
        <f t="shared" si="42"/>
        <v>0</v>
      </c>
      <c r="R1379" s="25" t="e">
        <f>VLOOKUP(O1379,'Currency Balance'!$O$3:$Q$32,3,0)</f>
        <v>#N/A</v>
      </c>
      <c r="S1379" t="e">
        <f t="shared" si="43"/>
        <v>#N/A</v>
      </c>
    </row>
    <row r="1380" spans="1:19">
      <c r="A1380">
        <f>'Previous Trades Import_OMS Quer'!A1380</f>
        <v>0</v>
      </c>
      <c r="B1380">
        <f>'Previous Trades Import_OMS Quer'!B1380</f>
        <v>0</v>
      </c>
      <c r="C1380" s="22">
        <f>'Previous Trades Import_OMS Quer'!C1380</f>
        <v>0</v>
      </c>
      <c r="D1380">
        <f>'Previous Trades Import_OMS Quer'!D1380</f>
        <v>0</v>
      </c>
      <c r="E1380" s="22">
        <f>'Previous Trades Import_OMS Quer'!E1380</f>
        <v>0</v>
      </c>
      <c r="F1380">
        <f>'Previous Trades Import_OMS Quer'!F1380</f>
        <v>0</v>
      </c>
      <c r="G1380">
        <f>'Previous Trades Import_OMS Quer'!G1380</f>
        <v>0</v>
      </c>
      <c r="H1380">
        <f>'Previous Trades Import_OMS Quer'!H1380</f>
        <v>0</v>
      </c>
      <c r="I1380">
        <f>'Previous Trades Import_OMS Quer'!I1380</f>
        <v>0</v>
      </c>
      <c r="J1380">
        <f>'Previous Trades Import_OMS Quer'!J1380</f>
        <v>0</v>
      </c>
      <c r="K1380">
        <f>'Previous Trades Import_OMS Quer'!K1380</f>
        <v>0</v>
      </c>
      <c r="L1380">
        <f>'Previous Trades Import_OMS Quer'!L1380</f>
        <v>0</v>
      </c>
      <c r="M1380">
        <f>'Previous Trades Import_OMS Quer'!M1380</f>
        <v>0</v>
      </c>
      <c r="N1380">
        <f>'Previous Trades Import_OMS Quer'!N1380</f>
        <v>0</v>
      </c>
      <c r="O1380" t="str">
        <f>CLEAN('Previous Trades Import_OMS Quer'!O1380)</f>
        <v/>
      </c>
      <c r="Q1380" s="25">
        <f t="shared" si="42"/>
        <v>0</v>
      </c>
      <c r="R1380" s="25" t="e">
        <f>VLOOKUP(O1380,'Currency Balance'!$O$3:$Q$32,3,0)</f>
        <v>#N/A</v>
      </c>
      <c r="S1380" t="e">
        <f t="shared" si="43"/>
        <v>#N/A</v>
      </c>
    </row>
    <row r="1381" spans="1:19">
      <c r="A1381">
        <f>'Previous Trades Import_OMS Quer'!A1381</f>
        <v>0</v>
      </c>
      <c r="B1381">
        <f>'Previous Trades Import_OMS Quer'!B1381</f>
        <v>0</v>
      </c>
      <c r="C1381" s="22">
        <f>'Previous Trades Import_OMS Quer'!C1381</f>
        <v>0</v>
      </c>
      <c r="D1381">
        <f>'Previous Trades Import_OMS Quer'!D1381</f>
        <v>0</v>
      </c>
      <c r="E1381" s="22">
        <f>'Previous Trades Import_OMS Quer'!E1381</f>
        <v>0</v>
      </c>
      <c r="F1381">
        <f>'Previous Trades Import_OMS Quer'!F1381</f>
        <v>0</v>
      </c>
      <c r="G1381">
        <f>'Previous Trades Import_OMS Quer'!G1381</f>
        <v>0</v>
      </c>
      <c r="H1381">
        <f>'Previous Trades Import_OMS Quer'!H1381</f>
        <v>0</v>
      </c>
      <c r="I1381">
        <f>'Previous Trades Import_OMS Quer'!I1381</f>
        <v>0</v>
      </c>
      <c r="J1381">
        <f>'Previous Trades Import_OMS Quer'!J1381</f>
        <v>0</v>
      </c>
      <c r="K1381">
        <f>'Previous Trades Import_OMS Quer'!K1381</f>
        <v>0</v>
      </c>
      <c r="L1381">
        <f>'Previous Trades Import_OMS Quer'!L1381</f>
        <v>0</v>
      </c>
      <c r="M1381">
        <f>'Previous Trades Import_OMS Quer'!M1381</f>
        <v>0</v>
      </c>
      <c r="N1381">
        <f>'Previous Trades Import_OMS Quer'!N1381</f>
        <v>0</v>
      </c>
      <c r="O1381" t="str">
        <f>CLEAN('Previous Trades Import_OMS Quer'!O1381)</f>
        <v/>
      </c>
      <c r="Q1381" s="25">
        <f t="shared" si="42"/>
        <v>0</v>
      </c>
      <c r="R1381" s="25" t="e">
        <f>VLOOKUP(O1381,'Currency Balance'!$O$3:$Q$32,3,0)</f>
        <v>#N/A</v>
      </c>
      <c r="S1381" t="e">
        <f t="shared" si="43"/>
        <v>#N/A</v>
      </c>
    </row>
    <row r="1382" spans="1:19">
      <c r="A1382">
        <f>'Previous Trades Import_OMS Quer'!A1382</f>
        <v>0</v>
      </c>
      <c r="B1382">
        <f>'Previous Trades Import_OMS Quer'!B1382</f>
        <v>0</v>
      </c>
      <c r="C1382" s="22">
        <f>'Previous Trades Import_OMS Quer'!C1382</f>
        <v>0</v>
      </c>
      <c r="D1382">
        <f>'Previous Trades Import_OMS Quer'!D1382</f>
        <v>0</v>
      </c>
      <c r="E1382" s="22">
        <f>'Previous Trades Import_OMS Quer'!E1382</f>
        <v>0</v>
      </c>
      <c r="F1382">
        <f>'Previous Trades Import_OMS Quer'!F1382</f>
        <v>0</v>
      </c>
      <c r="G1382">
        <f>'Previous Trades Import_OMS Quer'!G1382</f>
        <v>0</v>
      </c>
      <c r="H1382">
        <f>'Previous Trades Import_OMS Quer'!H1382</f>
        <v>0</v>
      </c>
      <c r="I1382">
        <f>'Previous Trades Import_OMS Quer'!I1382</f>
        <v>0</v>
      </c>
      <c r="J1382">
        <f>'Previous Trades Import_OMS Quer'!J1382</f>
        <v>0</v>
      </c>
      <c r="K1382">
        <f>'Previous Trades Import_OMS Quer'!K1382</f>
        <v>0</v>
      </c>
      <c r="L1382">
        <f>'Previous Trades Import_OMS Quer'!L1382</f>
        <v>0</v>
      </c>
      <c r="M1382">
        <f>'Previous Trades Import_OMS Quer'!M1382</f>
        <v>0</v>
      </c>
      <c r="N1382">
        <f>'Previous Trades Import_OMS Quer'!N1382</f>
        <v>0</v>
      </c>
      <c r="O1382" t="str">
        <f>CLEAN('Previous Trades Import_OMS Quer'!O1382)</f>
        <v/>
      </c>
      <c r="Q1382" s="25">
        <f t="shared" si="42"/>
        <v>0</v>
      </c>
      <c r="R1382" s="25" t="e">
        <f>VLOOKUP(O1382,'Currency Balance'!$O$3:$Q$32,3,0)</f>
        <v>#N/A</v>
      </c>
      <c r="S1382" t="e">
        <f t="shared" si="43"/>
        <v>#N/A</v>
      </c>
    </row>
    <row r="1383" spans="1:19">
      <c r="A1383">
        <f>'Previous Trades Import_OMS Quer'!A1383</f>
        <v>0</v>
      </c>
      <c r="B1383">
        <f>'Previous Trades Import_OMS Quer'!B1383</f>
        <v>0</v>
      </c>
      <c r="C1383" s="22">
        <f>'Previous Trades Import_OMS Quer'!C1383</f>
        <v>0</v>
      </c>
      <c r="D1383">
        <f>'Previous Trades Import_OMS Quer'!D1383</f>
        <v>0</v>
      </c>
      <c r="E1383" s="22">
        <f>'Previous Trades Import_OMS Quer'!E1383</f>
        <v>0</v>
      </c>
      <c r="F1383">
        <f>'Previous Trades Import_OMS Quer'!F1383</f>
        <v>0</v>
      </c>
      <c r="G1383">
        <f>'Previous Trades Import_OMS Quer'!G1383</f>
        <v>0</v>
      </c>
      <c r="H1383">
        <f>'Previous Trades Import_OMS Quer'!H1383</f>
        <v>0</v>
      </c>
      <c r="I1383">
        <f>'Previous Trades Import_OMS Quer'!I1383</f>
        <v>0</v>
      </c>
      <c r="J1383">
        <f>'Previous Trades Import_OMS Quer'!J1383</f>
        <v>0</v>
      </c>
      <c r="K1383">
        <f>'Previous Trades Import_OMS Quer'!K1383</f>
        <v>0</v>
      </c>
      <c r="L1383">
        <f>'Previous Trades Import_OMS Quer'!L1383</f>
        <v>0</v>
      </c>
      <c r="M1383">
        <f>'Previous Trades Import_OMS Quer'!M1383</f>
        <v>0</v>
      </c>
      <c r="N1383">
        <f>'Previous Trades Import_OMS Quer'!N1383</f>
        <v>0</v>
      </c>
      <c r="O1383" t="str">
        <f>CLEAN('Previous Trades Import_OMS Quer'!O1383)</f>
        <v/>
      </c>
      <c r="Q1383" s="25">
        <f t="shared" si="42"/>
        <v>0</v>
      </c>
      <c r="R1383" s="25" t="e">
        <f>VLOOKUP(O1383,'Currency Balance'!$O$3:$Q$32,3,0)</f>
        <v>#N/A</v>
      </c>
      <c r="S1383" t="e">
        <f t="shared" si="43"/>
        <v>#N/A</v>
      </c>
    </row>
    <row r="1384" spans="1:19">
      <c r="A1384">
        <f>'Previous Trades Import_OMS Quer'!A1384</f>
        <v>0</v>
      </c>
      <c r="B1384">
        <f>'Previous Trades Import_OMS Quer'!B1384</f>
        <v>0</v>
      </c>
      <c r="C1384" s="22">
        <f>'Previous Trades Import_OMS Quer'!C1384</f>
        <v>0</v>
      </c>
      <c r="D1384">
        <f>'Previous Trades Import_OMS Quer'!D1384</f>
        <v>0</v>
      </c>
      <c r="E1384" s="22">
        <f>'Previous Trades Import_OMS Quer'!E1384</f>
        <v>0</v>
      </c>
      <c r="F1384">
        <f>'Previous Trades Import_OMS Quer'!F1384</f>
        <v>0</v>
      </c>
      <c r="G1384">
        <f>'Previous Trades Import_OMS Quer'!G1384</f>
        <v>0</v>
      </c>
      <c r="H1384">
        <f>'Previous Trades Import_OMS Quer'!H1384</f>
        <v>0</v>
      </c>
      <c r="I1384">
        <f>'Previous Trades Import_OMS Quer'!I1384</f>
        <v>0</v>
      </c>
      <c r="J1384">
        <f>'Previous Trades Import_OMS Quer'!J1384</f>
        <v>0</v>
      </c>
      <c r="K1384">
        <f>'Previous Trades Import_OMS Quer'!K1384</f>
        <v>0</v>
      </c>
      <c r="L1384">
        <f>'Previous Trades Import_OMS Quer'!L1384</f>
        <v>0</v>
      </c>
      <c r="M1384">
        <f>'Previous Trades Import_OMS Quer'!M1384</f>
        <v>0</v>
      </c>
      <c r="N1384">
        <f>'Previous Trades Import_OMS Quer'!N1384</f>
        <v>0</v>
      </c>
      <c r="O1384" t="str">
        <f>CLEAN('Previous Trades Import_OMS Quer'!O1384)</f>
        <v/>
      </c>
      <c r="Q1384" s="25">
        <f t="shared" si="42"/>
        <v>0</v>
      </c>
      <c r="R1384" s="25" t="e">
        <f>VLOOKUP(O1384,'Currency Balance'!$O$3:$Q$32,3,0)</f>
        <v>#N/A</v>
      </c>
      <c r="S1384" t="e">
        <f t="shared" si="43"/>
        <v>#N/A</v>
      </c>
    </row>
    <row r="1385" spans="1:19">
      <c r="A1385">
        <f>'Previous Trades Import_OMS Quer'!A1385</f>
        <v>0</v>
      </c>
      <c r="B1385">
        <f>'Previous Trades Import_OMS Quer'!B1385</f>
        <v>0</v>
      </c>
      <c r="C1385" s="22">
        <f>'Previous Trades Import_OMS Quer'!C1385</f>
        <v>0</v>
      </c>
      <c r="D1385">
        <f>'Previous Trades Import_OMS Quer'!D1385</f>
        <v>0</v>
      </c>
      <c r="E1385" s="22">
        <f>'Previous Trades Import_OMS Quer'!E1385</f>
        <v>0</v>
      </c>
      <c r="F1385">
        <f>'Previous Trades Import_OMS Quer'!F1385</f>
        <v>0</v>
      </c>
      <c r="G1385">
        <f>'Previous Trades Import_OMS Quer'!G1385</f>
        <v>0</v>
      </c>
      <c r="H1385">
        <f>'Previous Trades Import_OMS Quer'!H1385</f>
        <v>0</v>
      </c>
      <c r="I1385">
        <f>'Previous Trades Import_OMS Quer'!I1385</f>
        <v>0</v>
      </c>
      <c r="J1385">
        <f>'Previous Trades Import_OMS Quer'!J1385</f>
        <v>0</v>
      </c>
      <c r="K1385">
        <f>'Previous Trades Import_OMS Quer'!K1385</f>
        <v>0</v>
      </c>
      <c r="L1385">
        <f>'Previous Trades Import_OMS Quer'!L1385</f>
        <v>0</v>
      </c>
      <c r="M1385">
        <f>'Previous Trades Import_OMS Quer'!M1385</f>
        <v>0</v>
      </c>
      <c r="N1385">
        <f>'Previous Trades Import_OMS Quer'!N1385</f>
        <v>0</v>
      </c>
      <c r="O1385" t="str">
        <f>CLEAN('Previous Trades Import_OMS Quer'!O1385)</f>
        <v/>
      </c>
      <c r="Q1385" s="25">
        <f t="shared" si="42"/>
        <v>0</v>
      </c>
      <c r="R1385" s="25" t="e">
        <f>VLOOKUP(O1385,'Currency Balance'!$O$3:$Q$32,3,0)</f>
        <v>#N/A</v>
      </c>
      <c r="S1385" t="e">
        <f t="shared" si="43"/>
        <v>#N/A</v>
      </c>
    </row>
    <row r="1386" spans="1:19">
      <c r="A1386">
        <f>'Previous Trades Import_OMS Quer'!A1386</f>
        <v>0</v>
      </c>
      <c r="B1386">
        <f>'Previous Trades Import_OMS Quer'!B1386</f>
        <v>0</v>
      </c>
      <c r="C1386" s="22">
        <f>'Previous Trades Import_OMS Quer'!C1386</f>
        <v>0</v>
      </c>
      <c r="D1386">
        <f>'Previous Trades Import_OMS Quer'!D1386</f>
        <v>0</v>
      </c>
      <c r="E1386" s="22">
        <f>'Previous Trades Import_OMS Quer'!E1386</f>
        <v>0</v>
      </c>
      <c r="F1386">
        <f>'Previous Trades Import_OMS Quer'!F1386</f>
        <v>0</v>
      </c>
      <c r="G1386">
        <f>'Previous Trades Import_OMS Quer'!G1386</f>
        <v>0</v>
      </c>
      <c r="H1386">
        <f>'Previous Trades Import_OMS Quer'!H1386</f>
        <v>0</v>
      </c>
      <c r="I1386">
        <f>'Previous Trades Import_OMS Quer'!I1386</f>
        <v>0</v>
      </c>
      <c r="J1386">
        <f>'Previous Trades Import_OMS Quer'!J1386</f>
        <v>0</v>
      </c>
      <c r="K1386">
        <f>'Previous Trades Import_OMS Quer'!K1386</f>
        <v>0</v>
      </c>
      <c r="L1386">
        <f>'Previous Trades Import_OMS Quer'!L1386</f>
        <v>0</v>
      </c>
      <c r="M1386">
        <f>'Previous Trades Import_OMS Quer'!M1386</f>
        <v>0</v>
      </c>
      <c r="N1386">
        <f>'Previous Trades Import_OMS Quer'!N1386</f>
        <v>0</v>
      </c>
      <c r="O1386" t="str">
        <f>CLEAN('Previous Trades Import_OMS Quer'!O1386)</f>
        <v/>
      </c>
      <c r="Q1386" s="25">
        <f t="shared" si="42"/>
        <v>0</v>
      </c>
      <c r="R1386" s="25" t="e">
        <f>VLOOKUP(O1386,'Currency Balance'!$O$3:$Q$32,3,0)</f>
        <v>#N/A</v>
      </c>
      <c r="S1386" t="e">
        <f t="shared" si="43"/>
        <v>#N/A</v>
      </c>
    </row>
    <row r="1387" spans="1:19">
      <c r="A1387">
        <f>'Previous Trades Import_OMS Quer'!A1387</f>
        <v>0</v>
      </c>
      <c r="B1387">
        <f>'Previous Trades Import_OMS Quer'!B1387</f>
        <v>0</v>
      </c>
      <c r="C1387" s="22">
        <f>'Previous Trades Import_OMS Quer'!C1387</f>
        <v>0</v>
      </c>
      <c r="D1387">
        <f>'Previous Trades Import_OMS Quer'!D1387</f>
        <v>0</v>
      </c>
      <c r="E1387" s="22">
        <f>'Previous Trades Import_OMS Quer'!E1387</f>
        <v>0</v>
      </c>
      <c r="F1387">
        <f>'Previous Trades Import_OMS Quer'!F1387</f>
        <v>0</v>
      </c>
      <c r="G1387">
        <f>'Previous Trades Import_OMS Quer'!G1387</f>
        <v>0</v>
      </c>
      <c r="H1387">
        <f>'Previous Trades Import_OMS Quer'!H1387</f>
        <v>0</v>
      </c>
      <c r="I1387">
        <f>'Previous Trades Import_OMS Quer'!I1387</f>
        <v>0</v>
      </c>
      <c r="J1387">
        <f>'Previous Trades Import_OMS Quer'!J1387</f>
        <v>0</v>
      </c>
      <c r="K1387">
        <f>'Previous Trades Import_OMS Quer'!K1387</f>
        <v>0</v>
      </c>
      <c r="L1387">
        <f>'Previous Trades Import_OMS Quer'!L1387</f>
        <v>0</v>
      </c>
      <c r="M1387">
        <f>'Previous Trades Import_OMS Quer'!M1387</f>
        <v>0</v>
      </c>
      <c r="N1387">
        <f>'Previous Trades Import_OMS Quer'!N1387</f>
        <v>0</v>
      </c>
      <c r="O1387" t="str">
        <f>CLEAN('Previous Trades Import_OMS Quer'!O1387)</f>
        <v/>
      </c>
      <c r="Q1387" s="25">
        <f t="shared" si="42"/>
        <v>0</v>
      </c>
      <c r="R1387" s="25" t="e">
        <f>VLOOKUP(O1387,'Currency Balance'!$O$3:$Q$32,3,0)</f>
        <v>#N/A</v>
      </c>
      <c r="S1387" t="e">
        <f t="shared" si="43"/>
        <v>#N/A</v>
      </c>
    </row>
    <row r="1388" spans="1:19">
      <c r="A1388">
        <f>'Previous Trades Import_OMS Quer'!A1388</f>
        <v>0</v>
      </c>
      <c r="B1388">
        <f>'Previous Trades Import_OMS Quer'!B1388</f>
        <v>0</v>
      </c>
      <c r="C1388" s="22">
        <f>'Previous Trades Import_OMS Quer'!C1388</f>
        <v>0</v>
      </c>
      <c r="D1388">
        <f>'Previous Trades Import_OMS Quer'!D1388</f>
        <v>0</v>
      </c>
      <c r="E1388" s="22">
        <f>'Previous Trades Import_OMS Quer'!E1388</f>
        <v>0</v>
      </c>
      <c r="F1388">
        <f>'Previous Trades Import_OMS Quer'!F1388</f>
        <v>0</v>
      </c>
      <c r="G1388">
        <f>'Previous Trades Import_OMS Quer'!G1388</f>
        <v>0</v>
      </c>
      <c r="H1388">
        <f>'Previous Trades Import_OMS Quer'!H1388</f>
        <v>0</v>
      </c>
      <c r="I1388">
        <f>'Previous Trades Import_OMS Quer'!I1388</f>
        <v>0</v>
      </c>
      <c r="J1388">
        <f>'Previous Trades Import_OMS Quer'!J1388</f>
        <v>0</v>
      </c>
      <c r="K1388">
        <f>'Previous Trades Import_OMS Quer'!K1388</f>
        <v>0</v>
      </c>
      <c r="L1388">
        <f>'Previous Trades Import_OMS Quer'!L1388</f>
        <v>0</v>
      </c>
      <c r="M1388">
        <f>'Previous Trades Import_OMS Quer'!M1388</f>
        <v>0</v>
      </c>
      <c r="N1388">
        <f>'Previous Trades Import_OMS Quer'!N1388</f>
        <v>0</v>
      </c>
      <c r="O1388" t="str">
        <f>CLEAN('Previous Trades Import_OMS Quer'!O1388)</f>
        <v/>
      </c>
      <c r="Q1388" s="25">
        <f t="shared" si="42"/>
        <v>0</v>
      </c>
      <c r="R1388" s="25" t="e">
        <f>VLOOKUP(O1388,'Currency Balance'!$O$3:$Q$32,3,0)</f>
        <v>#N/A</v>
      </c>
      <c r="S1388" t="e">
        <f t="shared" si="43"/>
        <v>#N/A</v>
      </c>
    </row>
    <row r="1389" spans="1:19">
      <c r="A1389">
        <f>'Previous Trades Import_OMS Quer'!A1389</f>
        <v>0</v>
      </c>
      <c r="B1389">
        <f>'Previous Trades Import_OMS Quer'!B1389</f>
        <v>0</v>
      </c>
      <c r="C1389" s="22">
        <f>'Previous Trades Import_OMS Quer'!C1389</f>
        <v>0</v>
      </c>
      <c r="D1389">
        <f>'Previous Trades Import_OMS Quer'!D1389</f>
        <v>0</v>
      </c>
      <c r="E1389" s="22">
        <f>'Previous Trades Import_OMS Quer'!E1389</f>
        <v>0</v>
      </c>
      <c r="F1389">
        <f>'Previous Trades Import_OMS Quer'!F1389</f>
        <v>0</v>
      </c>
      <c r="G1389">
        <f>'Previous Trades Import_OMS Quer'!G1389</f>
        <v>0</v>
      </c>
      <c r="H1389">
        <f>'Previous Trades Import_OMS Quer'!H1389</f>
        <v>0</v>
      </c>
      <c r="I1389">
        <f>'Previous Trades Import_OMS Quer'!I1389</f>
        <v>0</v>
      </c>
      <c r="J1389">
        <f>'Previous Trades Import_OMS Quer'!J1389</f>
        <v>0</v>
      </c>
      <c r="K1389">
        <f>'Previous Trades Import_OMS Quer'!K1389</f>
        <v>0</v>
      </c>
      <c r="L1389">
        <f>'Previous Trades Import_OMS Quer'!L1389</f>
        <v>0</v>
      </c>
      <c r="M1389">
        <f>'Previous Trades Import_OMS Quer'!M1389</f>
        <v>0</v>
      </c>
      <c r="N1389">
        <f>'Previous Trades Import_OMS Quer'!N1389</f>
        <v>0</v>
      </c>
      <c r="O1389" t="str">
        <f>CLEAN('Previous Trades Import_OMS Quer'!O1389)</f>
        <v/>
      </c>
      <c r="Q1389" s="25">
        <f t="shared" si="42"/>
        <v>0</v>
      </c>
      <c r="R1389" s="25" t="e">
        <f>VLOOKUP(O1389,'Currency Balance'!$O$3:$Q$32,3,0)</f>
        <v>#N/A</v>
      </c>
      <c r="S1389" t="e">
        <f t="shared" si="43"/>
        <v>#N/A</v>
      </c>
    </row>
    <row r="1390" spans="1:19">
      <c r="A1390">
        <f>'Previous Trades Import_OMS Quer'!A1390</f>
        <v>0</v>
      </c>
      <c r="B1390">
        <f>'Previous Trades Import_OMS Quer'!B1390</f>
        <v>0</v>
      </c>
      <c r="C1390" s="22">
        <f>'Previous Trades Import_OMS Quer'!C1390</f>
        <v>0</v>
      </c>
      <c r="D1390">
        <f>'Previous Trades Import_OMS Quer'!D1390</f>
        <v>0</v>
      </c>
      <c r="E1390" s="22">
        <f>'Previous Trades Import_OMS Quer'!E1390</f>
        <v>0</v>
      </c>
      <c r="F1390">
        <f>'Previous Trades Import_OMS Quer'!F1390</f>
        <v>0</v>
      </c>
      <c r="G1390">
        <f>'Previous Trades Import_OMS Quer'!G1390</f>
        <v>0</v>
      </c>
      <c r="H1390">
        <f>'Previous Trades Import_OMS Quer'!H1390</f>
        <v>0</v>
      </c>
      <c r="I1390">
        <f>'Previous Trades Import_OMS Quer'!I1390</f>
        <v>0</v>
      </c>
      <c r="J1390">
        <f>'Previous Trades Import_OMS Quer'!J1390</f>
        <v>0</v>
      </c>
      <c r="K1390">
        <f>'Previous Trades Import_OMS Quer'!K1390</f>
        <v>0</v>
      </c>
      <c r="L1390">
        <f>'Previous Trades Import_OMS Quer'!L1390</f>
        <v>0</v>
      </c>
      <c r="M1390">
        <f>'Previous Trades Import_OMS Quer'!M1390</f>
        <v>0</v>
      </c>
      <c r="N1390">
        <f>'Previous Trades Import_OMS Quer'!N1390</f>
        <v>0</v>
      </c>
      <c r="O1390" t="str">
        <f>CLEAN('Previous Trades Import_OMS Quer'!O1390)</f>
        <v/>
      </c>
      <c r="Q1390" s="25">
        <f t="shared" si="42"/>
        <v>0</v>
      </c>
      <c r="R1390" s="25" t="e">
        <f>VLOOKUP(O1390,'Currency Balance'!$O$3:$Q$32,3,0)</f>
        <v>#N/A</v>
      </c>
      <c r="S1390" t="e">
        <f t="shared" si="43"/>
        <v>#N/A</v>
      </c>
    </row>
    <row r="1391" spans="1:19">
      <c r="A1391">
        <f>'Previous Trades Import_OMS Quer'!A1391</f>
        <v>0</v>
      </c>
      <c r="B1391">
        <f>'Previous Trades Import_OMS Quer'!B1391</f>
        <v>0</v>
      </c>
      <c r="C1391" s="22">
        <f>'Previous Trades Import_OMS Quer'!C1391</f>
        <v>0</v>
      </c>
      <c r="D1391">
        <f>'Previous Trades Import_OMS Quer'!D1391</f>
        <v>0</v>
      </c>
      <c r="E1391" s="22">
        <f>'Previous Trades Import_OMS Quer'!E1391</f>
        <v>0</v>
      </c>
      <c r="F1391">
        <f>'Previous Trades Import_OMS Quer'!F1391</f>
        <v>0</v>
      </c>
      <c r="G1391">
        <f>'Previous Trades Import_OMS Quer'!G1391</f>
        <v>0</v>
      </c>
      <c r="H1391">
        <f>'Previous Trades Import_OMS Quer'!H1391</f>
        <v>0</v>
      </c>
      <c r="I1391">
        <f>'Previous Trades Import_OMS Quer'!I1391</f>
        <v>0</v>
      </c>
      <c r="J1391">
        <f>'Previous Trades Import_OMS Quer'!J1391</f>
        <v>0</v>
      </c>
      <c r="K1391">
        <f>'Previous Trades Import_OMS Quer'!K1391</f>
        <v>0</v>
      </c>
      <c r="L1391">
        <f>'Previous Trades Import_OMS Quer'!L1391</f>
        <v>0</v>
      </c>
      <c r="M1391">
        <f>'Previous Trades Import_OMS Quer'!M1391</f>
        <v>0</v>
      </c>
      <c r="N1391">
        <f>'Previous Trades Import_OMS Quer'!N1391</f>
        <v>0</v>
      </c>
      <c r="O1391" t="str">
        <f>CLEAN('Previous Trades Import_OMS Quer'!O1391)</f>
        <v/>
      </c>
      <c r="Q1391" s="25">
        <f t="shared" si="42"/>
        <v>0</v>
      </c>
      <c r="R1391" s="25" t="e">
        <f>VLOOKUP(O1391,'Currency Balance'!$O$3:$Q$32,3,0)</f>
        <v>#N/A</v>
      </c>
      <c r="S1391" t="e">
        <f t="shared" si="43"/>
        <v>#N/A</v>
      </c>
    </row>
    <row r="1392" spans="1:19">
      <c r="A1392">
        <f>'Previous Trades Import_OMS Quer'!A1392</f>
        <v>0</v>
      </c>
      <c r="B1392">
        <f>'Previous Trades Import_OMS Quer'!B1392</f>
        <v>0</v>
      </c>
      <c r="C1392" s="22">
        <f>'Previous Trades Import_OMS Quer'!C1392</f>
        <v>0</v>
      </c>
      <c r="D1392">
        <f>'Previous Trades Import_OMS Quer'!D1392</f>
        <v>0</v>
      </c>
      <c r="E1392" s="22">
        <f>'Previous Trades Import_OMS Quer'!E1392</f>
        <v>0</v>
      </c>
      <c r="F1392">
        <f>'Previous Trades Import_OMS Quer'!F1392</f>
        <v>0</v>
      </c>
      <c r="G1392">
        <f>'Previous Trades Import_OMS Quer'!G1392</f>
        <v>0</v>
      </c>
      <c r="H1392">
        <f>'Previous Trades Import_OMS Quer'!H1392</f>
        <v>0</v>
      </c>
      <c r="I1392">
        <f>'Previous Trades Import_OMS Quer'!I1392</f>
        <v>0</v>
      </c>
      <c r="J1392">
        <f>'Previous Trades Import_OMS Quer'!J1392</f>
        <v>0</v>
      </c>
      <c r="K1392">
        <f>'Previous Trades Import_OMS Quer'!K1392</f>
        <v>0</v>
      </c>
      <c r="L1392">
        <f>'Previous Trades Import_OMS Quer'!L1392</f>
        <v>0</v>
      </c>
      <c r="M1392">
        <f>'Previous Trades Import_OMS Quer'!M1392</f>
        <v>0</v>
      </c>
      <c r="N1392">
        <f>'Previous Trades Import_OMS Quer'!N1392</f>
        <v>0</v>
      </c>
      <c r="O1392" t="str">
        <f>CLEAN('Previous Trades Import_OMS Quer'!O1392)</f>
        <v/>
      </c>
      <c r="Q1392" s="25">
        <f t="shared" si="42"/>
        <v>0</v>
      </c>
      <c r="R1392" s="25" t="e">
        <f>VLOOKUP(O1392,'Currency Balance'!$O$3:$Q$32,3,0)</f>
        <v>#N/A</v>
      </c>
      <c r="S1392" t="e">
        <f t="shared" si="43"/>
        <v>#N/A</v>
      </c>
    </row>
    <row r="1393" spans="1:19">
      <c r="A1393">
        <f>'Previous Trades Import_OMS Quer'!A1393</f>
        <v>0</v>
      </c>
      <c r="B1393">
        <f>'Previous Trades Import_OMS Quer'!B1393</f>
        <v>0</v>
      </c>
      <c r="C1393" s="22">
        <f>'Previous Trades Import_OMS Quer'!C1393</f>
        <v>0</v>
      </c>
      <c r="D1393">
        <f>'Previous Trades Import_OMS Quer'!D1393</f>
        <v>0</v>
      </c>
      <c r="E1393" s="22">
        <f>'Previous Trades Import_OMS Quer'!E1393</f>
        <v>0</v>
      </c>
      <c r="F1393">
        <f>'Previous Trades Import_OMS Quer'!F1393</f>
        <v>0</v>
      </c>
      <c r="G1393">
        <f>'Previous Trades Import_OMS Quer'!G1393</f>
        <v>0</v>
      </c>
      <c r="H1393">
        <f>'Previous Trades Import_OMS Quer'!H1393</f>
        <v>0</v>
      </c>
      <c r="I1393">
        <f>'Previous Trades Import_OMS Quer'!I1393</f>
        <v>0</v>
      </c>
      <c r="J1393">
        <f>'Previous Trades Import_OMS Quer'!J1393</f>
        <v>0</v>
      </c>
      <c r="K1393">
        <f>'Previous Trades Import_OMS Quer'!K1393</f>
        <v>0</v>
      </c>
      <c r="L1393">
        <f>'Previous Trades Import_OMS Quer'!L1393</f>
        <v>0</v>
      </c>
      <c r="M1393">
        <f>'Previous Trades Import_OMS Quer'!M1393</f>
        <v>0</v>
      </c>
      <c r="N1393">
        <f>'Previous Trades Import_OMS Quer'!N1393</f>
        <v>0</v>
      </c>
      <c r="O1393" t="str">
        <f>CLEAN('Previous Trades Import_OMS Quer'!O1393)</f>
        <v/>
      </c>
      <c r="Q1393" s="25">
        <f t="shared" si="42"/>
        <v>0</v>
      </c>
      <c r="R1393" s="25" t="e">
        <f>VLOOKUP(O1393,'Currency Balance'!$O$3:$Q$32,3,0)</f>
        <v>#N/A</v>
      </c>
      <c r="S1393" t="e">
        <f t="shared" si="43"/>
        <v>#N/A</v>
      </c>
    </row>
    <row r="1394" spans="1:19">
      <c r="A1394">
        <f>'Previous Trades Import_OMS Quer'!A1394</f>
        <v>0</v>
      </c>
      <c r="B1394">
        <f>'Previous Trades Import_OMS Quer'!B1394</f>
        <v>0</v>
      </c>
      <c r="C1394" s="22">
        <f>'Previous Trades Import_OMS Quer'!C1394</f>
        <v>0</v>
      </c>
      <c r="D1394">
        <f>'Previous Trades Import_OMS Quer'!D1394</f>
        <v>0</v>
      </c>
      <c r="E1394" s="22">
        <f>'Previous Trades Import_OMS Quer'!E1394</f>
        <v>0</v>
      </c>
      <c r="F1394">
        <f>'Previous Trades Import_OMS Quer'!F1394</f>
        <v>0</v>
      </c>
      <c r="G1394">
        <f>'Previous Trades Import_OMS Quer'!G1394</f>
        <v>0</v>
      </c>
      <c r="H1394">
        <f>'Previous Trades Import_OMS Quer'!H1394</f>
        <v>0</v>
      </c>
      <c r="I1394">
        <f>'Previous Trades Import_OMS Quer'!I1394</f>
        <v>0</v>
      </c>
      <c r="J1394">
        <f>'Previous Trades Import_OMS Quer'!J1394</f>
        <v>0</v>
      </c>
      <c r="K1394">
        <f>'Previous Trades Import_OMS Quer'!K1394</f>
        <v>0</v>
      </c>
      <c r="L1394">
        <f>'Previous Trades Import_OMS Quer'!L1394</f>
        <v>0</v>
      </c>
      <c r="M1394">
        <f>'Previous Trades Import_OMS Quer'!M1394</f>
        <v>0</v>
      </c>
      <c r="N1394">
        <f>'Previous Trades Import_OMS Quer'!N1394</f>
        <v>0</v>
      </c>
      <c r="O1394" t="str">
        <f>CLEAN('Previous Trades Import_OMS Quer'!O1394)</f>
        <v/>
      </c>
      <c r="Q1394" s="25">
        <f t="shared" si="42"/>
        <v>0</v>
      </c>
      <c r="R1394" s="25" t="e">
        <f>VLOOKUP(O1394,'Currency Balance'!$O$3:$Q$32,3,0)</f>
        <v>#N/A</v>
      </c>
      <c r="S1394" t="e">
        <f t="shared" si="43"/>
        <v>#N/A</v>
      </c>
    </row>
    <row r="1395" spans="1:19">
      <c r="A1395">
        <f>'Previous Trades Import_OMS Quer'!A1395</f>
        <v>0</v>
      </c>
      <c r="B1395">
        <f>'Previous Trades Import_OMS Quer'!B1395</f>
        <v>0</v>
      </c>
      <c r="C1395" s="22">
        <f>'Previous Trades Import_OMS Quer'!C1395</f>
        <v>0</v>
      </c>
      <c r="D1395">
        <f>'Previous Trades Import_OMS Quer'!D1395</f>
        <v>0</v>
      </c>
      <c r="E1395" s="22">
        <f>'Previous Trades Import_OMS Quer'!E1395</f>
        <v>0</v>
      </c>
      <c r="F1395">
        <f>'Previous Trades Import_OMS Quer'!F1395</f>
        <v>0</v>
      </c>
      <c r="G1395">
        <f>'Previous Trades Import_OMS Quer'!G1395</f>
        <v>0</v>
      </c>
      <c r="H1395">
        <f>'Previous Trades Import_OMS Quer'!H1395</f>
        <v>0</v>
      </c>
      <c r="I1395">
        <f>'Previous Trades Import_OMS Quer'!I1395</f>
        <v>0</v>
      </c>
      <c r="J1395">
        <f>'Previous Trades Import_OMS Quer'!J1395</f>
        <v>0</v>
      </c>
      <c r="K1395">
        <f>'Previous Trades Import_OMS Quer'!K1395</f>
        <v>0</v>
      </c>
      <c r="L1395">
        <f>'Previous Trades Import_OMS Quer'!L1395</f>
        <v>0</v>
      </c>
      <c r="M1395">
        <f>'Previous Trades Import_OMS Quer'!M1395</f>
        <v>0</v>
      </c>
      <c r="N1395">
        <f>'Previous Trades Import_OMS Quer'!N1395</f>
        <v>0</v>
      </c>
      <c r="O1395" t="str">
        <f>CLEAN('Previous Trades Import_OMS Quer'!O1395)</f>
        <v/>
      </c>
      <c r="Q1395" s="25">
        <f t="shared" si="42"/>
        <v>0</v>
      </c>
      <c r="R1395" s="25" t="e">
        <f>VLOOKUP(O1395,'Currency Balance'!$O$3:$Q$32,3,0)</f>
        <v>#N/A</v>
      </c>
      <c r="S1395" t="e">
        <f t="shared" si="43"/>
        <v>#N/A</v>
      </c>
    </row>
    <row r="1396" spans="1:19">
      <c r="A1396">
        <f>'Previous Trades Import_OMS Quer'!A1396</f>
        <v>0</v>
      </c>
      <c r="B1396">
        <f>'Previous Trades Import_OMS Quer'!B1396</f>
        <v>0</v>
      </c>
      <c r="C1396" s="22">
        <f>'Previous Trades Import_OMS Quer'!C1396</f>
        <v>0</v>
      </c>
      <c r="D1396">
        <f>'Previous Trades Import_OMS Quer'!D1396</f>
        <v>0</v>
      </c>
      <c r="E1396" s="22">
        <f>'Previous Trades Import_OMS Quer'!E1396</f>
        <v>0</v>
      </c>
      <c r="F1396">
        <f>'Previous Trades Import_OMS Quer'!F1396</f>
        <v>0</v>
      </c>
      <c r="G1396">
        <f>'Previous Trades Import_OMS Quer'!G1396</f>
        <v>0</v>
      </c>
      <c r="H1396">
        <f>'Previous Trades Import_OMS Quer'!H1396</f>
        <v>0</v>
      </c>
      <c r="I1396">
        <f>'Previous Trades Import_OMS Quer'!I1396</f>
        <v>0</v>
      </c>
      <c r="J1396">
        <f>'Previous Trades Import_OMS Quer'!J1396</f>
        <v>0</v>
      </c>
      <c r="K1396">
        <f>'Previous Trades Import_OMS Quer'!K1396</f>
        <v>0</v>
      </c>
      <c r="L1396">
        <f>'Previous Trades Import_OMS Quer'!L1396</f>
        <v>0</v>
      </c>
      <c r="M1396">
        <f>'Previous Trades Import_OMS Quer'!M1396</f>
        <v>0</v>
      </c>
      <c r="N1396">
        <f>'Previous Trades Import_OMS Quer'!N1396</f>
        <v>0</v>
      </c>
      <c r="O1396" t="str">
        <f>CLEAN('Previous Trades Import_OMS Quer'!O1396)</f>
        <v/>
      </c>
      <c r="Q1396" s="25">
        <f t="shared" si="42"/>
        <v>0</v>
      </c>
      <c r="R1396" s="25" t="e">
        <f>VLOOKUP(O1396,'Currency Balance'!$O$3:$Q$32,3,0)</f>
        <v>#N/A</v>
      </c>
      <c r="S1396" t="e">
        <f t="shared" si="43"/>
        <v>#N/A</v>
      </c>
    </row>
    <row r="1397" spans="1:19">
      <c r="A1397">
        <f>'Previous Trades Import_OMS Quer'!A1397</f>
        <v>0</v>
      </c>
      <c r="B1397">
        <f>'Previous Trades Import_OMS Quer'!B1397</f>
        <v>0</v>
      </c>
      <c r="C1397" s="22">
        <f>'Previous Trades Import_OMS Quer'!C1397</f>
        <v>0</v>
      </c>
      <c r="D1397">
        <f>'Previous Trades Import_OMS Quer'!D1397</f>
        <v>0</v>
      </c>
      <c r="E1397" s="22">
        <f>'Previous Trades Import_OMS Quer'!E1397</f>
        <v>0</v>
      </c>
      <c r="F1397">
        <f>'Previous Trades Import_OMS Quer'!F1397</f>
        <v>0</v>
      </c>
      <c r="G1397">
        <f>'Previous Trades Import_OMS Quer'!G1397</f>
        <v>0</v>
      </c>
      <c r="H1397">
        <f>'Previous Trades Import_OMS Quer'!H1397</f>
        <v>0</v>
      </c>
      <c r="I1397">
        <f>'Previous Trades Import_OMS Quer'!I1397</f>
        <v>0</v>
      </c>
      <c r="J1397">
        <f>'Previous Trades Import_OMS Quer'!J1397</f>
        <v>0</v>
      </c>
      <c r="K1397">
        <f>'Previous Trades Import_OMS Quer'!K1397</f>
        <v>0</v>
      </c>
      <c r="L1397">
        <f>'Previous Trades Import_OMS Quer'!L1397</f>
        <v>0</v>
      </c>
      <c r="M1397">
        <f>'Previous Trades Import_OMS Quer'!M1397</f>
        <v>0</v>
      </c>
      <c r="N1397">
        <f>'Previous Trades Import_OMS Quer'!N1397</f>
        <v>0</v>
      </c>
      <c r="O1397" t="str">
        <f>CLEAN('Previous Trades Import_OMS Quer'!O1397)</f>
        <v/>
      </c>
      <c r="Q1397" s="25">
        <f t="shared" si="42"/>
        <v>0</v>
      </c>
      <c r="R1397" s="25" t="e">
        <f>VLOOKUP(O1397,'Currency Balance'!$O$3:$Q$32,3,0)</f>
        <v>#N/A</v>
      </c>
      <c r="S1397" t="e">
        <f t="shared" si="43"/>
        <v>#N/A</v>
      </c>
    </row>
    <row r="1398" spans="1:19">
      <c r="A1398">
        <f>'Previous Trades Import_OMS Quer'!A1398</f>
        <v>0</v>
      </c>
      <c r="B1398">
        <f>'Previous Trades Import_OMS Quer'!B1398</f>
        <v>0</v>
      </c>
      <c r="C1398" s="22">
        <f>'Previous Trades Import_OMS Quer'!C1398</f>
        <v>0</v>
      </c>
      <c r="D1398">
        <f>'Previous Trades Import_OMS Quer'!D1398</f>
        <v>0</v>
      </c>
      <c r="E1398" s="22">
        <f>'Previous Trades Import_OMS Quer'!E1398</f>
        <v>0</v>
      </c>
      <c r="F1398">
        <f>'Previous Trades Import_OMS Quer'!F1398</f>
        <v>0</v>
      </c>
      <c r="G1398">
        <f>'Previous Trades Import_OMS Quer'!G1398</f>
        <v>0</v>
      </c>
      <c r="H1398">
        <f>'Previous Trades Import_OMS Quer'!H1398</f>
        <v>0</v>
      </c>
      <c r="I1398">
        <f>'Previous Trades Import_OMS Quer'!I1398</f>
        <v>0</v>
      </c>
      <c r="J1398">
        <f>'Previous Trades Import_OMS Quer'!J1398</f>
        <v>0</v>
      </c>
      <c r="K1398">
        <f>'Previous Trades Import_OMS Quer'!K1398</f>
        <v>0</v>
      </c>
      <c r="L1398">
        <f>'Previous Trades Import_OMS Quer'!L1398</f>
        <v>0</v>
      </c>
      <c r="M1398">
        <f>'Previous Trades Import_OMS Quer'!M1398</f>
        <v>0</v>
      </c>
      <c r="N1398">
        <f>'Previous Trades Import_OMS Quer'!N1398</f>
        <v>0</v>
      </c>
      <c r="O1398" t="str">
        <f>CLEAN('Previous Trades Import_OMS Quer'!O1398)</f>
        <v/>
      </c>
      <c r="Q1398" s="25">
        <f t="shared" si="42"/>
        <v>0</v>
      </c>
      <c r="R1398" s="25" t="e">
        <f>VLOOKUP(O1398,'Currency Balance'!$O$3:$Q$32,3,0)</f>
        <v>#N/A</v>
      </c>
      <c r="S1398" t="e">
        <f t="shared" si="43"/>
        <v>#N/A</v>
      </c>
    </row>
    <row r="1399" spans="1:19">
      <c r="A1399">
        <f>'Previous Trades Import_OMS Quer'!A1399</f>
        <v>0</v>
      </c>
      <c r="B1399">
        <f>'Previous Trades Import_OMS Quer'!B1399</f>
        <v>0</v>
      </c>
      <c r="C1399" s="22">
        <f>'Previous Trades Import_OMS Quer'!C1399</f>
        <v>0</v>
      </c>
      <c r="D1399">
        <f>'Previous Trades Import_OMS Quer'!D1399</f>
        <v>0</v>
      </c>
      <c r="E1399" s="22">
        <f>'Previous Trades Import_OMS Quer'!E1399</f>
        <v>0</v>
      </c>
      <c r="F1399">
        <f>'Previous Trades Import_OMS Quer'!F1399</f>
        <v>0</v>
      </c>
      <c r="G1399">
        <f>'Previous Trades Import_OMS Quer'!G1399</f>
        <v>0</v>
      </c>
      <c r="H1399">
        <f>'Previous Trades Import_OMS Quer'!H1399</f>
        <v>0</v>
      </c>
      <c r="I1399">
        <f>'Previous Trades Import_OMS Quer'!I1399</f>
        <v>0</v>
      </c>
      <c r="J1399">
        <f>'Previous Trades Import_OMS Quer'!J1399</f>
        <v>0</v>
      </c>
      <c r="K1399">
        <f>'Previous Trades Import_OMS Quer'!K1399</f>
        <v>0</v>
      </c>
      <c r="L1399">
        <f>'Previous Trades Import_OMS Quer'!L1399</f>
        <v>0</v>
      </c>
      <c r="M1399">
        <f>'Previous Trades Import_OMS Quer'!M1399</f>
        <v>0</v>
      </c>
      <c r="N1399">
        <f>'Previous Trades Import_OMS Quer'!N1399</f>
        <v>0</v>
      </c>
      <c r="O1399" t="str">
        <f>CLEAN('Previous Trades Import_OMS Quer'!O1399)</f>
        <v/>
      </c>
      <c r="Q1399" s="25">
        <f t="shared" si="42"/>
        <v>0</v>
      </c>
      <c r="R1399" s="25" t="e">
        <f>VLOOKUP(O1399,'Currency Balance'!$O$3:$Q$32,3,0)</f>
        <v>#N/A</v>
      </c>
      <c r="S1399" t="e">
        <f t="shared" si="43"/>
        <v>#N/A</v>
      </c>
    </row>
    <row r="1400" spans="1:19">
      <c r="A1400">
        <f>'Previous Trades Import_OMS Quer'!A1400</f>
        <v>0</v>
      </c>
      <c r="B1400">
        <f>'Previous Trades Import_OMS Quer'!B1400</f>
        <v>0</v>
      </c>
      <c r="C1400" s="22">
        <f>'Previous Trades Import_OMS Quer'!C1400</f>
        <v>0</v>
      </c>
      <c r="D1400">
        <f>'Previous Trades Import_OMS Quer'!D1400</f>
        <v>0</v>
      </c>
      <c r="E1400" s="22">
        <f>'Previous Trades Import_OMS Quer'!E1400</f>
        <v>0</v>
      </c>
      <c r="F1400">
        <f>'Previous Trades Import_OMS Quer'!F1400</f>
        <v>0</v>
      </c>
      <c r="G1400">
        <f>'Previous Trades Import_OMS Quer'!G1400</f>
        <v>0</v>
      </c>
      <c r="H1400">
        <f>'Previous Trades Import_OMS Quer'!H1400</f>
        <v>0</v>
      </c>
      <c r="I1400">
        <f>'Previous Trades Import_OMS Quer'!I1400</f>
        <v>0</v>
      </c>
      <c r="J1400">
        <f>'Previous Trades Import_OMS Quer'!J1400</f>
        <v>0</v>
      </c>
      <c r="K1400">
        <f>'Previous Trades Import_OMS Quer'!K1400</f>
        <v>0</v>
      </c>
      <c r="L1400">
        <f>'Previous Trades Import_OMS Quer'!L1400</f>
        <v>0</v>
      </c>
      <c r="M1400">
        <f>'Previous Trades Import_OMS Quer'!M1400</f>
        <v>0</v>
      </c>
      <c r="N1400">
        <f>'Previous Trades Import_OMS Quer'!N1400</f>
        <v>0</v>
      </c>
      <c r="O1400" t="str">
        <f>CLEAN('Previous Trades Import_OMS Quer'!O1400)</f>
        <v/>
      </c>
      <c r="Q1400" s="25">
        <f t="shared" si="42"/>
        <v>0</v>
      </c>
      <c r="R1400" s="25" t="e">
        <f>VLOOKUP(O1400,'Currency Balance'!$O$3:$Q$32,3,0)</f>
        <v>#N/A</v>
      </c>
      <c r="S1400" t="e">
        <f t="shared" si="43"/>
        <v>#N/A</v>
      </c>
    </row>
    <row r="1401" spans="1:19">
      <c r="A1401">
        <f>'Previous Trades Import_OMS Quer'!A1401</f>
        <v>0</v>
      </c>
      <c r="B1401">
        <f>'Previous Trades Import_OMS Quer'!B1401</f>
        <v>0</v>
      </c>
      <c r="C1401" s="22">
        <f>'Previous Trades Import_OMS Quer'!C1401</f>
        <v>0</v>
      </c>
      <c r="D1401">
        <f>'Previous Trades Import_OMS Quer'!D1401</f>
        <v>0</v>
      </c>
      <c r="E1401" s="22">
        <f>'Previous Trades Import_OMS Quer'!E1401</f>
        <v>0</v>
      </c>
      <c r="F1401">
        <f>'Previous Trades Import_OMS Quer'!F1401</f>
        <v>0</v>
      </c>
      <c r="G1401">
        <f>'Previous Trades Import_OMS Quer'!G1401</f>
        <v>0</v>
      </c>
      <c r="H1401">
        <f>'Previous Trades Import_OMS Quer'!H1401</f>
        <v>0</v>
      </c>
      <c r="I1401">
        <f>'Previous Trades Import_OMS Quer'!I1401</f>
        <v>0</v>
      </c>
      <c r="J1401">
        <f>'Previous Trades Import_OMS Quer'!J1401</f>
        <v>0</v>
      </c>
      <c r="K1401">
        <f>'Previous Trades Import_OMS Quer'!K1401</f>
        <v>0</v>
      </c>
      <c r="L1401">
        <f>'Previous Trades Import_OMS Quer'!L1401</f>
        <v>0</v>
      </c>
      <c r="M1401">
        <f>'Previous Trades Import_OMS Quer'!M1401</f>
        <v>0</v>
      </c>
      <c r="N1401">
        <f>'Previous Trades Import_OMS Quer'!N1401</f>
        <v>0</v>
      </c>
      <c r="O1401" t="str">
        <f>CLEAN('Previous Trades Import_OMS Quer'!O1401)</f>
        <v/>
      </c>
      <c r="Q1401" s="25">
        <f t="shared" si="42"/>
        <v>0</v>
      </c>
      <c r="R1401" s="25" t="e">
        <f>VLOOKUP(O1401,'Currency Balance'!$O$3:$Q$32,3,0)</f>
        <v>#N/A</v>
      </c>
      <c r="S1401" t="e">
        <f t="shared" si="43"/>
        <v>#N/A</v>
      </c>
    </row>
    <row r="1402" spans="1:19">
      <c r="A1402">
        <f>'Previous Trades Import_OMS Quer'!A1402</f>
        <v>0</v>
      </c>
      <c r="B1402">
        <f>'Previous Trades Import_OMS Quer'!B1402</f>
        <v>0</v>
      </c>
      <c r="C1402" s="22">
        <f>'Previous Trades Import_OMS Quer'!C1402</f>
        <v>0</v>
      </c>
      <c r="D1402">
        <f>'Previous Trades Import_OMS Quer'!D1402</f>
        <v>0</v>
      </c>
      <c r="E1402" s="22">
        <f>'Previous Trades Import_OMS Quer'!E1402</f>
        <v>0</v>
      </c>
      <c r="F1402">
        <f>'Previous Trades Import_OMS Quer'!F1402</f>
        <v>0</v>
      </c>
      <c r="G1402">
        <f>'Previous Trades Import_OMS Quer'!G1402</f>
        <v>0</v>
      </c>
      <c r="H1402">
        <f>'Previous Trades Import_OMS Quer'!H1402</f>
        <v>0</v>
      </c>
      <c r="I1402">
        <f>'Previous Trades Import_OMS Quer'!I1402</f>
        <v>0</v>
      </c>
      <c r="J1402">
        <f>'Previous Trades Import_OMS Quer'!J1402</f>
        <v>0</v>
      </c>
      <c r="K1402">
        <f>'Previous Trades Import_OMS Quer'!K1402</f>
        <v>0</v>
      </c>
      <c r="L1402">
        <f>'Previous Trades Import_OMS Quer'!L1402</f>
        <v>0</v>
      </c>
      <c r="M1402">
        <f>'Previous Trades Import_OMS Quer'!M1402</f>
        <v>0</v>
      </c>
      <c r="N1402">
        <f>'Previous Trades Import_OMS Quer'!N1402</f>
        <v>0</v>
      </c>
      <c r="O1402" t="str">
        <f>CLEAN('Previous Trades Import_OMS Quer'!O1402)</f>
        <v/>
      </c>
      <c r="Q1402" s="25">
        <f t="shared" si="42"/>
        <v>0</v>
      </c>
      <c r="R1402" s="25" t="e">
        <f>VLOOKUP(O1402,'Currency Balance'!$O$3:$Q$32,3,0)</f>
        <v>#N/A</v>
      </c>
      <c r="S1402" t="e">
        <f t="shared" si="43"/>
        <v>#N/A</v>
      </c>
    </row>
    <row r="1403" spans="1:19">
      <c r="A1403">
        <f>'Previous Trades Import_OMS Quer'!A1403</f>
        <v>0</v>
      </c>
      <c r="B1403">
        <f>'Previous Trades Import_OMS Quer'!B1403</f>
        <v>0</v>
      </c>
      <c r="C1403" s="22">
        <f>'Previous Trades Import_OMS Quer'!C1403</f>
        <v>0</v>
      </c>
      <c r="D1403">
        <f>'Previous Trades Import_OMS Quer'!D1403</f>
        <v>0</v>
      </c>
      <c r="E1403" s="22">
        <f>'Previous Trades Import_OMS Quer'!E1403</f>
        <v>0</v>
      </c>
      <c r="F1403">
        <f>'Previous Trades Import_OMS Quer'!F1403</f>
        <v>0</v>
      </c>
      <c r="G1403">
        <f>'Previous Trades Import_OMS Quer'!G1403</f>
        <v>0</v>
      </c>
      <c r="H1403">
        <f>'Previous Trades Import_OMS Quer'!H1403</f>
        <v>0</v>
      </c>
      <c r="I1403">
        <f>'Previous Trades Import_OMS Quer'!I1403</f>
        <v>0</v>
      </c>
      <c r="J1403">
        <f>'Previous Trades Import_OMS Quer'!J1403</f>
        <v>0</v>
      </c>
      <c r="K1403">
        <f>'Previous Trades Import_OMS Quer'!K1403</f>
        <v>0</v>
      </c>
      <c r="L1403">
        <f>'Previous Trades Import_OMS Quer'!L1403</f>
        <v>0</v>
      </c>
      <c r="M1403">
        <f>'Previous Trades Import_OMS Quer'!M1403</f>
        <v>0</v>
      </c>
      <c r="N1403">
        <f>'Previous Trades Import_OMS Quer'!N1403</f>
        <v>0</v>
      </c>
      <c r="O1403" t="str">
        <f>CLEAN('Previous Trades Import_OMS Quer'!O1403)</f>
        <v/>
      </c>
      <c r="Q1403" s="25">
        <f t="shared" si="42"/>
        <v>0</v>
      </c>
      <c r="R1403" s="25" t="e">
        <f>VLOOKUP(O1403,'Currency Balance'!$O$3:$Q$32,3,0)</f>
        <v>#N/A</v>
      </c>
      <c r="S1403" t="e">
        <f t="shared" si="43"/>
        <v>#N/A</v>
      </c>
    </row>
    <row r="1404" spans="1:19">
      <c r="A1404">
        <f>'Previous Trades Import_OMS Quer'!A1404</f>
        <v>0</v>
      </c>
      <c r="B1404">
        <f>'Previous Trades Import_OMS Quer'!B1404</f>
        <v>0</v>
      </c>
      <c r="C1404" s="22">
        <f>'Previous Trades Import_OMS Quer'!C1404</f>
        <v>0</v>
      </c>
      <c r="D1404">
        <f>'Previous Trades Import_OMS Quer'!D1404</f>
        <v>0</v>
      </c>
      <c r="E1404" s="22">
        <f>'Previous Trades Import_OMS Quer'!E1404</f>
        <v>0</v>
      </c>
      <c r="F1404">
        <f>'Previous Trades Import_OMS Quer'!F1404</f>
        <v>0</v>
      </c>
      <c r="G1404">
        <f>'Previous Trades Import_OMS Quer'!G1404</f>
        <v>0</v>
      </c>
      <c r="H1404">
        <f>'Previous Trades Import_OMS Quer'!H1404</f>
        <v>0</v>
      </c>
      <c r="I1404">
        <f>'Previous Trades Import_OMS Quer'!I1404</f>
        <v>0</v>
      </c>
      <c r="J1404">
        <f>'Previous Trades Import_OMS Quer'!J1404</f>
        <v>0</v>
      </c>
      <c r="K1404">
        <f>'Previous Trades Import_OMS Quer'!K1404</f>
        <v>0</v>
      </c>
      <c r="L1404">
        <f>'Previous Trades Import_OMS Quer'!L1404</f>
        <v>0</v>
      </c>
      <c r="M1404">
        <f>'Previous Trades Import_OMS Quer'!M1404</f>
        <v>0</v>
      </c>
      <c r="N1404">
        <f>'Previous Trades Import_OMS Quer'!N1404</f>
        <v>0</v>
      </c>
      <c r="O1404" t="str">
        <f>CLEAN('Previous Trades Import_OMS Quer'!O1404)</f>
        <v/>
      </c>
      <c r="Q1404" s="25">
        <f t="shared" si="42"/>
        <v>0</v>
      </c>
      <c r="R1404" s="25" t="e">
        <f>VLOOKUP(O1404,'Currency Balance'!$O$3:$Q$32,3,0)</f>
        <v>#N/A</v>
      </c>
      <c r="S1404" t="e">
        <f t="shared" si="43"/>
        <v>#N/A</v>
      </c>
    </row>
    <row r="1405" spans="1:19">
      <c r="A1405">
        <f>'Previous Trades Import_OMS Quer'!A1405</f>
        <v>0</v>
      </c>
      <c r="B1405">
        <f>'Previous Trades Import_OMS Quer'!B1405</f>
        <v>0</v>
      </c>
      <c r="C1405" s="22">
        <f>'Previous Trades Import_OMS Quer'!C1405</f>
        <v>0</v>
      </c>
      <c r="D1405">
        <f>'Previous Trades Import_OMS Quer'!D1405</f>
        <v>0</v>
      </c>
      <c r="E1405" s="22">
        <f>'Previous Trades Import_OMS Quer'!E1405</f>
        <v>0</v>
      </c>
      <c r="F1405">
        <f>'Previous Trades Import_OMS Quer'!F1405</f>
        <v>0</v>
      </c>
      <c r="G1405">
        <f>'Previous Trades Import_OMS Quer'!G1405</f>
        <v>0</v>
      </c>
      <c r="H1405">
        <f>'Previous Trades Import_OMS Quer'!H1405</f>
        <v>0</v>
      </c>
      <c r="I1405">
        <f>'Previous Trades Import_OMS Quer'!I1405</f>
        <v>0</v>
      </c>
      <c r="J1405">
        <f>'Previous Trades Import_OMS Quer'!J1405</f>
        <v>0</v>
      </c>
      <c r="K1405">
        <f>'Previous Trades Import_OMS Quer'!K1405</f>
        <v>0</v>
      </c>
      <c r="L1405">
        <f>'Previous Trades Import_OMS Quer'!L1405</f>
        <v>0</v>
      </c>
      <c r="M1405">
        <f>'Previous Trades Import_OMS Quer'!M1405</f>
        <v>0</v>
      </c>
      <c r="N1405">
        <f>'Previous Trades Import_OMS Quer'!N1405</f>
        <v>0</v>
      </c>
      <c r="O1405" t="str">
        <f>CLEAN('Previous Trades Import_OMS Quer'!O1405)</f>
        <v/>
      </c>
      <c r="Q1405" s="25">
        <f t="shared" si="42"/>
        <v>0</v>
      </c>
      <c r="R1405" s="25" t="e">
        <f>VLOOKUP(O1405,'Currency Balance'!$O$3:$Q$32,3,0)</f>
        <v>#N/A</v>
      </c>
      <c r="S1405" t="e">
        <f t="shared" si="43"/>
        <v>#N/A</v>
      </c>
    </row>
    <row r="1406" spans="1:19">
      <c r="A1406">
        <f>'Previous Trades Import_OMS Quer'!A1406</f>
        <v>0</v>
      </c>
      <c r="B1406">
        <f>'Previous Trades Import_OMS Quer'!B1406</f>
        <v>0</v>
      </c>
      <c r="C1406" s="22">
        <f>'Previous Trades Import_OMS Quer'!C1406</f>
        <v>0</v>
      </c>
      <c r="D1406">
        <f>'Previous Trades Import_OMS Quer'!D1406</f>
        <v>0</v>
      </c>
      <c r="E1406" s="22">
        <f>'Previous Trades Import_OMS Quer'!E1406</f>
        <v>0</v>
      </c>
      <c r="F1406">
        <f>'Previous Trades Import_OMS Quer'!F1406</f>
        <v>0</v>
      </c>
      <c r="G1406">
        <f>'Previous Trades Import_OMS Quer'!G1406</f>
        <v>0</v>
      </c>
      <c r="H1406">
        <f>'Previous Trades Import_OMS Quer'!H1406</f>
        <v>0</v>
      </c>
      <c r="I1406">
        <f>'Previous Trades Import_OMS Quer'!I1406</f>
        <v>0</v>
      </c>
      <c r="J1406">
        <f>'Previous Trades Import_OMS Quer'!J1406</f>
        <v>0</v>
      </c>
      <c r="K1406">
        <f>'Previous Trades Import_OMS Quer'!K1406</f>
        <v>0</v>
      </c>
      <c r="L1406">
        <f>'Previous Trades Import_OMS Quer'!L1406</f>
        <v>0</v>
      </c>
      <c r="M1406">
        <f>'Previous Trades Import_OMS Quer'!M1406</f>
        <v>0</v>
      </c>
      <c r="N1406">
        <f>'Previous Trades Import_OMS Quer'!N1406</f>
        <v>0</v>
      </c>
      <c r="O1406" t="str">
        <f>CLEAN('Previous Trades Import_OMS Quer'!O1406)</f>
        <v/>
      </c>
      <c r="Q1406" s="25">
        <f t="shared" si="42"/>
        <v>0</v>
      </c>
      <c r="R1406" s="25" t="e">
        <f>VLOOKUP(O1406,'Currency Balance'!$O$3:$Q$32,3,0)</f>
        <v>#N/A</v>
      </c>
      <c r="S1406" t="e">
        <f t="shared" si="43"/>
        <v>#N/A</v>
      </c>
    </row>
    <row r="1407" spans="1:19">
      <c r="A1407">
        <f>'Previous Trades Import_OMS Quer'!A1407</f>
        <v>0</v>
      </c>
      <c r="B1407">
        <f>'Previous Trades Import_OMS Quer'!B1407</f>
        <v>0</v>
      </c>
      <c r="C1407" s="22">
        <f>'Previous Trades Import_OMS Quer'!C1407</f>
        <v>0</v>
      </c>
      <c r="D1407">
        <f>'Previous Trades Import_OMS Quer'!D1407</f>
        <v>0</v>
      </c>
      <c r="E1407" s="22">
        <f>'Previous Trades Import_OMS Quer'!E1407</f>
        <v>0</v>
      </c>
      <c r="F1407">
        <f>'Previous Trades Import_OMS Quer'!F1407</f>
        <v>0</v>
      </c>
      <c r="G1407">
        <f>'Previous Trades Import_OMS Quer'!G1407</f>
        <v>0</v>
      </c>
      <c r="H1407">
        <f>'Previous Trades Import_OMS Quer'!H1407</f>
        <v>0</v>
      </c>
      <c r="I1407">
        <f>'Previous Trades Import_OMS Quer'!I1407</f>
        <v>0</v>
      </c>
      <c r="J1407">
        <f>'Previous Trades Import_OMS Quer'!J1407</f>
        <v>0</v>
      </c>
      <c r="K1407">
        <f>'Previous Trades Import_OMS Quer'!K1407</f>
        <v>0</v>
      </c>
      <c r="L1407">
        <f>'Previous Trades Import_OMS Quer'!L1407</f>
        <v>0</v>
      </c>
      <c r="M1407">
        <f>'Previous Trades Import_OMS Quer'!M1407</f>
        <v>0</v>
      </c>
      <c r="N1407">
        <f>'Previous Trades Import_OMS Quer'!N1407</f>
        <v>0</v>
      </c>
      <c r="O1407" t="str">
        <f>CLEAN('Previous Trades Import_OMS Quer'!O1407)</f>
        <v/>
      </c>
      <c r="Q1407" s="25">
        <f t="shared" si="42"/>
        <v>0</v>
      </c>
      <c r="R1407" s="25" t="e">
        <f>VLOOKUP(O1407,'Currency Balance'!$O$3:$Q$32,3,0)</f>
        <v>#N/A</v>
      </c>
      <c r="S1407" t="e">
        <f t="shared" si="43"/>
        <v>#N/A</v>
      </c>
    </row>
    <row r="1408" spans="1:19">
      <c r="A1408">
        <f>'Previous Trades Import_OMS Quer'!A1408</f>
        <v>0</v>
      </c>
      <c r="B1408">
        <f>'Previous Trades Import_OMS Quer'!B1408</f>
        <v>0</v>
      </c>
      <c r="C1408" s="22">
        <f>'Previous Trades Import_OMS Quer'!C1408</f>
        <v>0</v>
      </c>
      <c r="D1408">
        <f>'Previous Trades Import_OMS Quer'!D1408</f>
        <v>0</v>
      </c>
      <c r="E1408" s="22">
        <f>'Previous Trades Import_OMS Quer'!E1408</f>
        <v>0</v>
      </c>
      <c r="F1408">
        <f>'Previous Trades Import_OMS Quer'!F1408</f>
        <v>0</v>
      </c>
      <c r="G1408">
        <f>'Previous Trades Import_OMS Quer'!G1408</f>
        <v>0</v>
      </c>
      <c r="H1408">
        <f>'Previous Trades Import_OMS Quer'!H1408</f>
        <v>0</v>
      </c>
      <c r="I1408">
        <f>'Previous Trades Import_OMS Quer'!I1408</f>
        <v>0</v>
      </c>
      <c r="J1408">
        <f>'Previous Trades Import_OMS Quer'!J1408</f>
        <v>0</v>
      </c>
      <c r="K1408">
        <f>'Previous Trades Import_OMS Quer'!K1408</f>
        <v>0</v>
      </c>
      <c r="L1408">
        <f>'Previous Trades Import_OMS Quer'!L1408</f>
        <v>0</v>
      </c>
      <c r="M1408">
        <f>'Previous Trades Import_OMS Quer'!M1408</f>
        <v>0</v>
      </c>
      <c r="N1408">
        <f>'Previous Trades Import_OMS Quer'!N1408</f>
        <v>0</v>
      </c>
      <c r="O1408" t="str">
        <f>CLEAN('Previous Trades Import_OMS Quer'!O1408)</f>
        <v/>
      </c>
      <c r="Q1408" s="25">
        <f t="shared" si="42"/>
        <v>0</v>
      </c>
      <c r="R1408" s="25" t="e">
        <f>VLOOKUP(O1408,'Currency Balance'!$O$3:$Q$32,3,0)</f>
        <v>#N/A</v>
      </c>
      <c r="S1408" t="e">
        <f t="shared" si="43"/>
        <v>#N/A</v>
      </c>
    </row>
    <row r="1409" spans="1:19">
      <c r="A1409">
        <f>'Previous Trades Import_OMS Quer'!A1409</f>
        <v>0</v>
      </c>
      <c r="B1409">
        <f>'Previous Trades Import_OMS Quer'!B1409</f>
        <v>0</v>
      </c>
      <c r="C1409" s="22">
        <f>'Previous Trades Import_OMS Quer'!C1409</f>
        <v>0</v>
      </c>
      <c r="D1409">
        <f>'Previous Trades Import_OMS Quer'!D1409</f>
        <v>0</v>
      </c>
      <c r="E1409" s="22">
        <f>'Previous Trades Import_OMS Quer'!E1409</f>
        <v>0</v>
      </c>
      <c r="F1409">
        <f>'Previous Trades Import_OMS Quer'!F1409</f>
        <v>0</v>
      </c>
      <c r="G1409">
        <f>'Previous Trades Import_OMS Quer'!G1409</f>
        <v>0</v>
      </c>
      <c r="H1409">
        <f>'Previous Trades Import_OMS Quer'!H1409</f>
        <v>0</v>
      </c>
      <c r="I1409">
        <f>'Previous Trades Import_OMS Quer'!I1409</f>
        <v>0</v>
      </c>
      <c r="J1409">
        <f>'Previous Trades Import_OMS Quer'!J1409</f>
        <v>0</v>
      </c>
      <c r="K1409">
        <f>'Previous Trades Import_OMS Quer'!K1409</f>
        <v>0</v>
      </c>
      <c r="L1409">
        <f>'Previous Trades Import_OMS Quer'!L1409</f>
        <v>0</v>
      </c>
      <c r="M1409">
        <f>'Previous Trades Import_OMS Quer'!M1409</f>
        <v>0</v>
      </c>
      <c r="N1409">
        <f>'Previous Trades Import_OMS Quer'!N1409</f>
        <v>0</v>
      </c>
      <c r="O1409" t="str">
        <f>CLEAN('Previous Trades Import_OMS Quer'!O1409)</f>
        <v/>
      </c>
      <c r="Q1409" s="25">
        <f t="shared" si="42"/>
        <v>0</v>
      </c>
      <c r="R1409" s="25" t="e">
        <f>VLOOKUP(O1409,'Currency Balance'!$O$3:$Q$32,3,0)</f>
        <v>#N/A</v>
      </c>
      <c r="S1409" t="e">
        <f t="shared" si="43"/>
        <v>#N/A</v>
      </c>
    </row>
    <row r="1410" spans="1:19">
      <c r="A1410">
        <f>'Previous Trades Import_OMS Quer'!A1410</f>
        <v>0</v>
      </c>
      <c r="B1410">
        <f>'Previous Trades Import_OMS Quer'!B1410</f>
        <v>0</v>
      </c>
      <c r="C1410" s="22">
        <f>'Previous Trades Import_OMS Quer'!C1410</f>
        <v>0</v>
      </c>
      <c r="D1410">
        <f>'Previous Trades Import_OMS Quer'!D1410</f>
        <v>0</v>
      </c>
      <c r="E1410" s="22">
        <f>'Previous Trades Import_OMS Quer'!E1410</f>
        <v>0</v>
      </c>
      <c r="F1410">
        <f>'Previous Trades Import_OMS Quer'!F1410</f>
        <v>0</v>
      </c>
      <c r="G1410">
        <f>'Previous Trades Import_OMS Quer'!G1410</f>
        <v>0</v>
      </c>
      <c r="H1410">
        <f>'Previous Trades Import_OMS Quer'!H1410</f>
        <v>0</v>
      </c>
      <c r="I1410">
        <f>'Previous Trades Import_OMS Quer'!I1410</f>
        <v>0</v>
      </c>
      <c r="J1410">
        <f>'Previous Trades Import_OMS Quer'!J1410</f>
        <v>0</v>
      </c>
      <c r="K1410">
        <f>'Previous Trades Import_OMS Quer'!K1410</f>
        <v>0</v>
      </c>
      <c r="L1410">
        <f>'Previous Trades Import_OMS Quer'!L1410</f>
        <v>0</v>
      </c>
      <c r="M1410">
        <f>'Previous Trades Import_OMS Quer'!M1410</f>
        <v>0</v>
      </c>
      <c r="N1410">
        <f>'Previous Trades Import_OMS Quer'!N1410</f>
        <v>0</v>
      </c>
      <c r="O1410" t="str">
        <f>CLEAN('Previous Trades Import_OMS Quer'!O1410)</f>
        <v/>
      </c>
      <c r="Q1410" s="25">
        <f t="shared" ref="Q1410:Q1473" si="44">IF(G1410="sell",M1410,-M1410)</f>
        <v>0</v>
      </c>
      <c r="R1410" s="25" t="e">
        <f>VLOOKUP(O1410,'Currency Balance'!$O$3:$Q$32,3,0)</f>
        <v>#N/A</v>
      </c>
      <c r="S1410" t="e">
        <f t="shared" ref="S1410:S1473" si="45">Q1410/R1410</f>
        <v>#N/A</v>
      </c>
    </row>
    <row r="1411" spans="1:19">
      <c r="A1411">
        <f>'Previous Trades Import_OMS Quer'!A1411</f>
        <v>0</v>
      </c>
      <c r="B1411">
        <f>'Previous Trades Import_OMS Quer'!B1411</f>
        <v>0</v>
      </c>
      <c r="C1411" s="22">
        <f>'Previous Trades Import_OMS Quer'!C1411</f>
        <v>0</v>
      </c>
      <c r="D1411">
        <f>'Previous Trades Import_OMS Quer'!D1411</f>
        <v>0</v>
      </c>
      <c r="E1411" s="22">
        <f>'Previous Trades Import_OMS Quer'!E1411</f>
        <v>0</v>
      </c>
      <c r="F1411">
        <f>'Previous Trades Import_OMS Quer'!F1411</f>
        <v>0</v>
      </c>
      <c r="G1411">
        <f>'Previous Trades Import_OMS Quer'!G1411</f>
        <v>0</v>
      </c>
      <c r="H1411">
        <f>'Previous Trades Import_OMS Quer'!H1411</f>
        <v>0</v>
      </c>
      <c r="I1411">
        <f>'Previous Trades Import_OMS Quer'!I1411</f>
        <v>0</v>
      </c>
      <c r="J1411">
        <f>'Previous Trades Import_OMS Quer'!J1411</f>
        <v>0</v>
      </c>
      <c r="K1411">
        <f>'Previous Trades Import_OMS Quer'!K1411</f>
        <v>0</v>
      </c>
      <c r="L1411">
        <f>'Previous Trades Import_OMS Quer'!L1411</f>
        <v>0</v>
      </c>
      <c r="M1411">
        <f>'Previous Trades Import_OMS Quer'!M1411</f>
        <v>0</v>
      </c>
      <c r="N1411">
        <f>'Previous Trades Import_OMS Quer'!N1411</f>
        <v>0</v>
      </c>
      <c r="O1411" t="str">
        <f>CLEAN('Previous Trades Import_OMS Quer'!O1411)</f>
        <v/>
      </c>
      <c r="Q1411" s="25">
        <f t="shared" si="44"/>
        <v>0</v>
      </c>
      <c r="R1411" s="25" t="e">
        <f>VLOOKUP(O1411,'Currency Balance'!$O$3:$Q$32,3,0)</f>
        <v>#N/A</v>
      </c>
      <c r="S1411" t="e">
        <f t="shared" si="45"/>
        <v>#N/A</v>
      </c>
    </row>
    <row r="1412" spans="1:19">
      <c r="A1412">
        <f>'Previous Trades Import_OMS Quer'!A1412</f>
        <v>0</v>
      </c>
      <c r="B1412">
        <f>'Previous Trades Import_OMS Quer'!B1412</f>
        <v>0</v>
      </c>
      <c r="C1412" s="22">
        <f>'Previous Trades Import_OMS Quer'!C1412</f>
        <v>0</v>
      </c>
      <c r="D1412">
        <f>'Previous Trades Import_OMS Quer'!D1412</f>
        <v>0</v>
      </c>
      <c r="E1412" s="22">
        <f>'Previous Trades Import_OMS Quer'!E1412</f>
        <v>0</v>
      </c>
      <c r="F1412">
        <f>'Previous Trades Import_OMS Quer'!F1412</f>
        <v>0</v>
      </c>
      <c r="G1412">
        <f>'Previous Trades Import_OMS Quer'!G1412</f>
        <v>0</v>
      </c>
      <c r="H1412">
        <f>'Previous Trades Import_OMS Quer'!H1412</f>
        <v>0</v>
      </c>
      <c r="I1412">
        <f>'Previous Trades Import_OMS Quer'!I1412</f>
        <v>0</v>
      </c>
      <c r="J1412">
        <f>'Previous Trades Import_OMS Quer'!J1412</f>
        <v>0</v>
      </c>
      <c r="K1412">
        <f>'Previous Trades Import_OMS Quer'!K1412</f>
        <v>0</v>
      </c>
      <c r="L1412">
        <f>'Previous Trades Import_OMS Quer'!L1412</f>
        <v>0</v>
      </c>
      <c r="M1412">
        <f>'Previous Trades Import_OMS Quer'!M1412</f>
        <v>0</v>
      </c>
      <c r="N1412">
        <f>'Previous Trades Import_OMS Quer'!N1412</f>
        <v>0</v>
      </c>
      <c r="O1412" t="str">
        <f>CLEAN('Previous Trades Import_OMS Quer'!O1412)</f>
        <v/>
      </c>
      <c r="Q1412" s="25">
        <f t="shared" si="44"/>
        <v>0</v>
      </c>
      <c r="R1412" s="25" t="e">
        <f>VLOOKUP(O1412,'Currency Balance'!$O$3:$Q$32,3,0)</f>
        <v>#N/A</v>
      </c>
      <c r="S1412" t="e">
        <f t="shared" si="45"/>
        <v>#N/A</v>
      </c>
    </row>
    <row r="1413" spans="1:19">
      <c r="A1413">
        <f>'Previous Trades Import_OMS Quer'!A1413</f>
        <v>0</v>
      </c>
      <c r="B1413">
        <f>'Previous Trades Import_OMS Quer'!B1413</f>
        <v>0</v>
      </c>
      <c r="C1413" s="22">
        <f>'Previous Trades Import_OMS Quer'!C1413</f>
        <v>0</v>
      </c>
      <c r="D1413">
        <f>'Previous Trades Import_OMS Quer'!D1413</f>
        <v>0</v>
      </c>
      <c r="E1413" s="22">
        <f>'Previous Trades Import_OMS Quer'!E1413</f>
        <v>0</v>
      </c>
      <c r="F1413">
        <f>'Previous Trades Import_OMS Quer'!F1413</f>
        <v>0</v>
      </c>
      <c r="G1413">
        <f>'Previous Trades Import_OMS Quer'!G1413</f>
        <v>0</v>
      </c>
      <c r="H1413">
        <f>'Previous Trades Import_OMS Quer'!H1413</f>
        <v>0</v>
      </c>
      <c r="I1413">
        <f>'Previous Trades Import_OMS Quer'!I1413</f>
        <v>0</v>
      </c>
      <c r="J1413">
        <f>'Previous Trades Import_OMS Quer'!J1413</f>
        <v>0</v>
      </c>
      <c r="K1413">
        <f>'Previous Trades Import_OMS Quer'!K1413</f>
        <v>0</v>
      </c>
      <c r="L1413">
        <f>'Previous Trades Import_OMS Quer'!L1413</f>
        <v>0</v>
      </c>
      <c r="M1413">
        <f>'Previous Trades Import_OMS Quer'!M1413</f>
        <v>0</v>
      </c>
      <c r="N1413">
        <f>'Previous Trades Import_OMS Quer'!N1413</f>
        <v>0</v>
      </c>
      <c r="O1413" t="str">
        <f>CLEAN('Previous Trades Import_OMS Quer'!O1413)</f>
        <v/>
      </c>
      <c r="Q1413" s="25">
        <f t="shared" si="44"/>
        <v>0</v>
      </c>
      <c r="R1413" s="25" t="e">
        <f>VLOOKUP(O1413,'Currency Balance'!$O$3:$Q$32,3,0)</f>
        <v>#N/A</v>
      </c>
      <c r="S1413" t="e">
        <f t="shared" si="45"/>
        <v>#N/A</v>
      </c>
    </row>
    <row r="1414" spans="1:19">
      <c r="A1414">
        <f>'Previous Trades Import_OMS Quer'!A1414</f>
        <v>0</v>
      </c>
      <c r="B1414">
        <f>'Previous Trades Import_OMS Quer'!B1414</f>
        <v>0</v>
      </c>
      <c r="C1414" s="22">
        <f>'Previous Trades Import_OMS Quer'!C1414</f>
        <v>0</v>
      </c>
      <c r="D1414">
        <f>'Previous Trades Import_OMS Quer'!D1414</f>
        <v>0</v>
      </c>
      <c r="E1414" s="22">
        <f>'Previous Trades Import_OMS Quer'!E1414</f>
        <v>0</v>
      </c>
      <c r="F1414">
        <f>'Previous Trades Import_OMS Quer'!F1414</f>
        <v>0</v>
      </c>
      <c r="G1414">
        <f>'Previous Trades Import_OMS Quer'!G1414</f>
        <v>0</v>
      </c>
      <c r="H1414">
        <f>'Previous Trades Import_OMS Quer'!H1414</f>
        <v>0</v>
      </c>
      <c r="I1414">
        <f>'Previous Trades Import_OMS Quer'!I1414</f>
        <v>0</v>
      </c>
      <c r="J1414">
        <f>'Previous Trades Import_OMS Quer'!J1414</f>
        <v>0</v>
      </c>
      <c r="K1414">
        <f>'Previous Trades Import_OMS Quer'!K1414</f>
        <v>0</v>
      </c>
      <c r="L1414">
        <f>'Previous Trades Import_OMS Quer'!L1414</f>
        <v>0</v>
      </c>
      <c r="M1414">
        <f>'Previous Trades Import_OMS Quer'!M1414</f>
        <v>0</v>
      </c>
      <c r="N1414">
        <f>'Previous Trades Import_OMS Quer'!N1414</f>
        <v>0</v>
      </c>
      <c r="O1414" t="str">
        <f>CLEAN('Previous Trades Import_OMS Quer'!O1414)</f>
        <v/>
      </c>
      <c r="Q1414" s="25">
        <f t="shared" si="44"/>
        <v>0</v>
      </c>
      <c r="R1414" s="25" t="e">
        <f>VLOOKUP(O1414,'Currency Balance'!$O$3:$Q$32,3,0)</f>
        <v>#N/A</v>
      </c>
      <c r="S1414" t="e">
        <f t="shared" si="45"/>
        <v>#N/A</v>
      </c>
    </row>
    <row r="1415" spans="1:19">
      <c r="A1415">
        <f>'Previous Trades Import_OMS Quer'!A1415</f>
        <v>0</v>
      </c>
      <c r="B1415">
        <f>'Previous Trades Import_OMS Quer'!B1415</f>
        <v>0</v>
      </c>
      <c r="C1415" s="22">
        <f>'Previous Trades Import_OMS Quer'!C1415</f>
        <v>0</v>
      </c>
      <c r="D1415">
        <f>'Previous Trades Import_OMS Quer'!D1415</f>
        <v>0</v>
      </c>
      <c r="E1415" s="22">
        <f>'Previous Trades Import_OMS Quer'!E1415</f>
        <v>0</v>
      </c>
      <c r="F1415">
        <f>'Previous Trades Import_OMS Quer'!F1415</f>
        <v>0</v>
      </c>
      <c r="G1415">
        <f>'Previous Trades Import_OMS Quer'!G1415</f>
        <v>0</v>
      </c>
      <c r="H1415">
        <f>'Previous Trades Import_OMS Quer'!H1415</f>
        <v>0</v>
      </c>
      <c r="I1415">
        <f>'Previous Trades Import_OMS Quer'!I1415</f>
        <v>0</v>
      </c>
      <c r="J1415">
        <f>'Previous Trades Import_OMS Quer'!J1415</f>
        <v>0</v>
      </c>
      <c r="K1415">
        <f>'Previous Trades Import_OMS Quer'!K1415</f>
        <v>0</v>
      </c>
      <c r="L1415">
        <f>'Previous Trades Import_OMS Quer'!L1415</f>
        <v>0</v>
      </c>
      <c r="M1415">
        <f>'Previous Trades Import_OMS Quer'!M1415</f>
        <v>0</v>
      </c>
      <c r="N1415">
        <f>'Previous Trades Import_OMS Quer'!N1415</f>
        <v>0</v>
      </c>
      <c r="O1415" t="str">
        <f>CLEAN('Previous Trades Import_OMS Quer'!O1415)</f>
        <v/>
      </c>
      <c r="Q1415" s="25">
        <f t="shared" si="44"/>
        <v>0</v>
      </c>
      <c r="R1415" s="25" t="e">
        <f>VLOOKUP(O1415,'Currency Balance'!$O$3:$Q$32,3,0)</f>
        <v>#N/A</v>
      </c>
      <c r="S1415" t="e">
        <f t="shared" si="45"/>
        <v>#N/A</v>
      </c>
    </row>
    <row r="1416" spans="1:19">
      <c r="A1416">
        <f>'Previous Trades Import_OMS Quer'!A1416</f>
        <v>0</v>
      </c>
      <c r="B1416">
        <f>'Previous Trades Import_OMS Quer'!B1416</f>
        <v>0</v>
      </c>
      <c r="C1416" s="22">
        <f>'Previous Trades Import_OMS Quer'!C1416</f>
        <v>0</v>
      </c>
      <c r="D1416">
        <f>'Previous Trades Import_OMS Quer'!D1416</f>
        <v>0</v>
      </c>
      <c r="E1416" s="22">
        <f>'Previous Trades Import_OMS Quer'!E1416</f>
        <v>0</v>
      </c>
      <c r="F1416">
        <f>'Previous Trades Import_OMS Quer'!F1416</f>
        <v>0</v>
      </c>
      <c r="G1416">
        <f>'Previous Trades Import_OMS Quer'!G1416</f>
        <v>0</v>
      </c>
      <c r="H1416">
        <f>'Previous Trades Import_OMS Quer'!H1416</f>
        <v>0</v>
      </c>
      <c r="I1416">
        <f>'Previous Trades Import_OMS Quer'!I1416</f>
        <v>0</v>
      </c>
      <c r="J1416">
        <f>'Previous Trades Import_OMS Quer'!J1416</f>
        <v>0</v>
      </c>
      <c r="K1416">
        <f>'Previous Trades Import_OMS Quer'!K1416</f>
        <v>0</v>
      </c>
      <c r="L1416">
        <f>'Previous Trades Import_OMS Quer'!L1416</f>
        <v>0</v>
      </c>
      <c r="M1416">
        <f>'Previous Trades Import_OMS Quer'!M1416</f>
        <v>0</v>
      </c>
      <c r="N1416">
        <f>'Previous Trades Import_OMS Quer'!N1416</f>
        <v>0</v>
      </c>
      <c r="O1416" t="str">
        <f>CLEAN('Previous Trades Import_OMS Quer'!O1416)</f>
        <v/>
      </c>
      <c r="Q1416" s="25">
        <f t="shared" si="44"/>
        <v>0</v>
      </c>
      <c r="R1416" s="25" t="e">
        <f>VLOOKUP(O1416,'Currency Balance'!$O$3:$Q$32,3,0)</f>
        <v>#N/A</v>
      </c>
      <c r="S1416" t="e">
        <f t="shared" si="45"/>
        <v>#N/A</v>
      </c>
    </row>
    <row r="1417" spans="1:19">
      <c r="A1417">
        <f>'Previous Trades Import_OMS Quer'!A1417</f>
        <v>0</v>
      </c>
      <c r="B1417">
        <f>'Previous Trades Import_OMS Quer'!B1417</f>
        <v>0</v>
      </c>
      <c r="C1417" s="22">
        <f>'Previous Trades Import_OMS Quer'!C1417</f>
        <v>0</v>
      </c>
      <c r="D1417">
        <f>'Previous Trades Import_OMS Quer'!D1417</f>
        <v>0</v>
      </c>
      <c r="E1417" s="22">
        <f>'Previous Trades Import_OMS Quer'!E1417</f>
        <v>0</v>
      </c>
      <c r="F1417">
        <f>'Previous Trades Import_OMS Quer'!F1417</f>
        <v>0</v>
      </c>
      <c r="G1417">
        <f>'Previous Trades Import_OMS Quer'!G1417</f>
        <v>0</v>
      </c>
      <c r="H1417">
        <f>'Previous Trades Import_OMS Quer'!H1417</f>
        <v>0</v>
      </c>
      <c r="I1417">
        <f>'Previous Trades Import_OMS Quer'!I1417</f>
        <v>0</v>
      </c>
      <c r="J1417">
        <f>'Previous Trades Import_OMS Quer'!J1417</f>
        <v>0</v>
      </c>
      <c r="K1417">
        <f>'Previous Trades Import_OMS Quer'!K1417</f>
        <v>0</v>
      </c>
      <c r="L1417">
        <f>'Previous Trades Import_OMS Quer'!L1417</f>
        <v>0</v>
      </c>
      <c r="M1417">
        <f>'Previous Trades Import_OMS Quer'!M1417</f>
        <v>0</v>
      </c>
      <c r="N1417">
        <f>'Previous Trades Import_OMS Quer'!N1417</f>
        <v>0</v>
      </c>
      <c r="O1417" t="str">
        <f>CLEAN('Previous Trades Import_OMS Quer'!O1417)</f>
        <v/>
      </c>
      <c r="Q1417" s="25">
        <f t="shared" si="44"/>
        <v>0</v>
      </c>
      <c r="R1417" s="25" t="e">
        <f>VLOOKUP(O1417,'Currency Balance'!$O$3:$Q$32,3,0)</f>
        <v>#N/A</v>
      </c>
      <c r="S1417" t="e">
        <f t="shared" si="45"/>
        <v>#N/A</v>
      </c>
    </row>
    <row r="1418" spans="1:19">
      <c r="A1418">
        <f>'Previous Trades Import_OMS Quer'!A1418</f>
        <v>0</v>
      </c>
      <c r="B1418">
        <f>'Previous Trades Import_OMS Quer'!B1418</f>
        <v>0</v>
      </c>
      <c r="C1418" s="22">
        <f>'Previous Trades Import_OMS Quer'!C1418</f>
        <v>0</v>
      </c>
      <c r="D1418">
        <f>'Previous Trades Import_OMS Quer'!D1418</f>
        <v>0</v>
      </c>
      <c r="E1418" s="22">
        <f>'Previous Trades Import_OMS Quer'!E1418</f>
        <v>0</v>
      </c>
      <c r="F1418">
        <f>'Previous Trades Import_OMS Quer'!F1418</f>
        <v>0</v>
      </c>
      <c r="G1418">
        <f>'Previous Trades Import_OMS Quer'!G1418</f>
        <v>0</v>
      </c>
      <c r="H1418">
        <f>'Previous Trades Import_OMS Quer'!H1418</f>
        <v>0</v>
      </c>
      <c r="I1418">
        <f>'Previous Trades Import_OMS Quer'!I1418</f>
        <v>0</v>
      </c>
      <c r="J1418">
        <f>'Previous Trades Import_OMS Quer'!J1418</f>
        <v>0</v>
      </c>
      <c r="K1418">
        <f>'Previous Trades Import_OMS Quer'!K1418</f>
        <v>0</v>
      </c>
      <c r="L1418">
        <f>'Previous Trades Import_OMS Quer'!L1418</f>
        <v>0</v>
      </c>
      <c r="M1418">
        <f>'Previous Trades Import_OMS Quer'!M1418</f>
        <v>0</v>
      </c>
      <c r="N1418">
        <f>'Previous Trades Import_OMS Quer'!N1418</f>
        <v>0</v>
      </c>
      <c r="O1418" t="str">
        <f>CLEAN('Previous Trades Import_OMS Quer'!O1418)</f>
        <v/>
      </c>
      <c r="Q1418" s="25">
        <f t="shared" si="44"/>
        <v>0</v>
      </c>
      <c r="R1418" s="25" t="e">
        <f>VLOOKUP(O1418,'Currency Balance'!$O$3:$Q$32,3,0)</f>
        <v>#N/A</v>
      </c>
      <c r="S1418" t="e">
        <f t="shared" si="45"/>
        <v>#N/A</v>
      </c>
    </row>
    <row r="1419" spans="1:19">
      <c r="A1419">
        <f>'Previous Trades Import_OMS Quer'!A1419</f>
        <v>0</v>
      </c>
      <c r="B1419">
        <f>'Previous Trades Import_OMS Quer'!B1419</f>
        <v>0</v>
      </c>
      <c r="C1419" s="22">
        <f>'Previous Trades Import_OMS Quer'!C1419</f>
        <v>0</v>
      </c>
      <c r="D1419">
        <f>'Previous Trades Import_OMS Quer'!D1419</f>
        <v>0</v>
      </c>
      <c r="E1419" s="22">
        <f>'Previous Trades Import_OMS Quer'!E1419</f>
        <v>0</v>
      </c>
      <c r="F1419">
        <f>'Previous Trades Import_OMS Quer'!F1419</f>
        <v>0</v>
      </c>
      <c r="G1419">
        <f>'Previous Trades Import_OMS Quer'!G1419</f>
        <v>0</v>
      </c>
      <c r="H1419">
        <f>'Previous Trades Import_OMS Quer'!H1419</f>
        <v>0</v>
      </c>
      <c r="I1419">
        <f>'Previous Trades Import_OMS Quer'!I1419</f>
        <v>0</v>
      </c>
      <c r="J1419">
        <f>'Previous Trades Import_OMS Quer'!J1419</f>
        <v>0</v>
      </c>
      <c r="K1419">
        <f>'Previous Trades Import_OMS Quer'!K1419</f>
        <v>0</v>
      </c>
      <c r="L1419">
        <f>'Previous Trades Import_OMS Quer'!L1419</f>
        <v>0</v>
      </c>
      <c r="M1419">
        <f>'Previous Trades Import_OMS Quer'!M1419</f>
        <v>0</v>
      </c>
      <c r="N1419">
        <f>'Previous Trades Import_OMS Quer'!N1419</f>
        <v>0</v>
      </c>
      <c r="O1419" t="str">
        <f>CLEAN('Previous Trades Import_OMS Quer'!O1419)</f>
        <v/>
      </c>
      <c r="Q1419" s="25">
        <f t="shared" si="44"/>
        <v>0</v>
      </c>
      <c r="R1419" s="25" t="e">
        <f>VLOOKUP(O1419,'Currency Balance'!$O$3:$Q$32,3,0)</f>
        <v>#N/A</v>
      </c>
      <c r="S1419" t="e">
        <f t="shared" si="45"/>
        <v>#N/A</v>
      </c>
    </row>
    <row r="1420" spans="1:19">
      <c r="A1420">
        <f>'Previous Trades Import_OMS Quer'!A1420</f>
        <v>0</v>
      </c>
      <c r="B1420">
        <f>'Previous Trades Import_OMS Quer'!B1420</f>
        <v>0</v>
      </c>
      <c r="C1420" s="22">
        <f>'Previous Trades Import_OMS Quer'!C1420</f>
        <v>0</v>
      </c>
      <c r="D1420">
        <f>'Previous Trades Import_OMS Quer'!D1420</f>
        <v>0</v>
      </c>
      <c r="E1420" s="22">
        <f>'Previous Trades Import_OMS Quer'!E1420</f>
        <v>0</v>
      </c>
      <c r="F1420">
        <f>'Previous Trades Import_OMS Quer'!F1420</f>
        <v>0</v>
      </c>
      <c r="G1420">
        <f>'Previous Trades Import_OMS Quer'!G1420</f>
        <v>0</v>
      </c>
      <c r="H1420">
        <f>'Previous Trades Import_OMS Quer'!H1420</f>
        <v>0</v>
      </c>
      <c r="I1420">
        <f>'Previous Trades Import_OMS Quer'!I1420</f>
        <v>0</v>
      </c>
      <c r="J1420">
        <f>'Previous Trades Import_OMS Quer'!J1420</f>
        <v>0</v>
      </c>
      <c r="K1420">
        <f>'Previous Trades Import_OMS Quer'!K1420</f>
        <v>0</v>
      </c>
      <c r="L1420">
        <f>'Previous Trades Import_OMS Quer'!L1420</f>
        <v>0</v>
      </c>
      <c r="M1420">
        <f>'Previous Trades Import_OMS Quer'!M1420</f>
        <v>0</v>
      </c>
      <c r="N1420">
        <f>'Previous Trades Import_OMS Quer'!N1420</f>
        <v>0</v>
      </c>
      <c r="O1420" t="str">
        <f>CLEAN('Previous Trades Import_OMS Quer'!O1420)</f>
        <v/>
      </c>
      <c r="Q1420" s="25">
        <f t="shared" si="44"/>
        <v>0</v>
      </c>
      <c r="R1420" s="25" t="e">
        <f>VLOOKUP(O1420,'Currency Balance'!$O$3:$Q$32,3,0)</f>
        <v>#N/A</v>
      </c>
      <c r="S1420" t="e">
        <f t="shared" si="45"/>
        <v>#N/A</v>
      </c>
    </row>
    <row r="1421" spans="1:19">
      <c r="A1421">
        <f>'Previous Trades Import_OMS Quer'!A1421</f>
        <v>0</v>
      </c>
      <c r="B1421">
        <f>'Previous Trades Import_OMS Quer'!B1421</f>
        <v>0</v>
      </c>
      <c r="C1421" s="22">
        <f>'Previous Trades Import_OMS Quer'!C1421</f>
        <v>0</v>
      </c>
      <c r="D1421">
        <f>'Previous Trades Import_OMS Quer'!D1421</f>
        <v>0</v>
      </c>
      <c r="E1421" s="22">
        <f>'Previous Trades Import_OMS Quer'!E1421</f>
        <v>0</v>
      </c>
      <c r="F1421">
        <f>'Previous Trades Import_OMS Quer'!F1421</f>
        <v>0</v>
      </c>
      <c r="G1421">
        <f>'Previous Trades Import_OMS Quer'!G1421</f>
        <v>0</v>
      </c>
      <c r="H1421">
        <f>'Previous Trades Import_OMS Quer'!H1421</f>
        <v>0</v>
      </c>
      <c r="I1421">
        <f>'Previous Trades Import_OMS Quer'!I1421</f>
        <v>0</v>
      </c>
      <c r="J1421">
        <f>'Previous Trades Import_OMS Quer'!J1421</f>
        <v>0</v>
      </c>
      <c r="K1421">
        <f>'Previous Trades Import_OMS Quer'!K1421</f>
        <v>0</v>
      </c>
      <c r="L1421">
        <f>'Previous Trades Import_OMS Quer'!L1421</f>
        <v>0</v>
      </c>
      <c r="M1421">
        <f>'Previous Trades Import_OMS Quer'!M1421</f>
        <v>0</v>
      </c>
      <c r="N1421">
        <f>'Previous Trades Import_OMS Quer'!N1421</f>
        <v>0</v>
      </c>
      <c r="O1421" t="str">
        <f>CLEAN('Previous Trades Import_OMS Quer'!O1421)</f>
        <v/>
      </c>
      <c r="Q1421" s="25">
        <f t="shared" si="44"/>
        <v>0</v>
      </c>
      <c r="R1421" s="25" t="e">
        <f>VLOOKUP(O1421,'Currency Balance'!$O$3:$Q$32,3,0)</f>
        <v>#N/A</v>
      </c>
      <c r="S1421" t="e">
        <f t="shared" si="45"/>
        <v>#N/A</v>
      </c>
    </row>
    <row r="1422" spans="1:19">
      <c r="A1422">
        <f>'Previous Trades Import_OMS Quer'!A1422</f>
        <v>0</v>
      </c>
      <c r="B1422">
        <f>'Previous Trades Import_OMS Quer'!B1422</f>
        <v>0</v>
      </c>
      <c r="C1422" s="22">
        <f>'Previous Trades Import_OMS Quer'!C1422</f>
        <v>0</v>
      </c>
      <c r="D1422">
        <f>'Previous Trades Import_OMS Quer'!D1422</f>
        <v>0</v>
      </c>
      <c r="E1422" s="22">
        <f>'Previous Trades Import_OMS Quer'!E1422</f>
        <v>0</v>
      </c>
      <c r="F1422">
        <f>'Previous Trades Import_OMS Quer'!F1422</f>
        <v>0</v>
      </c>
      <c r="G1422">
        <f>'Previous Trades Import_OMS Quer'!G1422</f>
        <v>0</v>
      </c>
      <c r="H1422">
        <f>'Previous Trades Import_OMS Quer'!H1422</f>
        <v>0</v>
      </c>
      <c r="I1422">
        <f>'Previous Trades Import_OMS Quer'!I1422</f>
        <v>0</v>
      </c>
      <c r="J1422">
        <f>'Previous Trades Import_OMS Quer'!J1422</f>
        <v>0</v>
      </c>
      <c r="K1422">
        <f>'Previous Trades Import_OMS Quer'!K1422</f>
        <v>0</v>
      </c>
      <c r="L1422">
        <f>'Previous Trades Import_OMS Quer'!L1422</f>
        <v>0</v>
      </c>
      <c r="M1422">
        <f>'Previous Trades Import_OMS Quer'!M1422</f>
        <v>0</v>
      </c>
      <c r="N1422">
        <f>'Previous Trades Import_OMS Quer'!N1422</f>
        <v>0</v>
      </c>
      <c r="O1422" t="str">
        <f>CLEAN('Previous Trades Import_OMS Quer'!O1422)</f>
        <v/>
      </c>
      <c r="Q1422" s="25">
        <f t="shared" si="44"/>
        <v>0</v>
      </c>
      <c r="R1422" s="25" t="e">
        <f>VLOOKUP(O1422,'Currency Balance'!$O$3:$Q$32,3,0)</f>
        <v>#N/A</v>
      </c>
      <c r="S1422" t="e">
        <f t="shared" si="45"/>
        <v>#N/A</v>
      </c>
    </row>
    <row r="1423" spans="1:19">
      <c r="A1423">
        <f>'Previous Trades Import_OMS Quer'!A1423</f>
        <v>0</v>
      </c>
      <c r="B1423">
        <f>'Previous Trades Import_OMS Quer'!B1423</f>
        <v>0</v>
      </c>
      <c r="C1423" s="22">
        <f>'Previous Trades Import_OMS Quer'!C1423</f>
        <v>0</v>
      </c>
      <c r="D1423">
        <f>'Previous Trades Import_OMS Quer'!D1423</f>
        <v>0</v>
      </c>
      <c r="E1423" s="22">
        <f>'Previous Trades Import_OMS Quer'!E1423</f>
        <v>0</v>
      </c>
      <c r="F1423">
        <f>'Previous Trades Import_OMS Quer'!F1423</f>
        <v>0</v>
      </c>
      <c r="G1423">
        <f>'Previous Trades Import_OMS Quer'!G1423</f>
        <v>0</v>
      </c>
      <c r="H1423">
        <f>'Previous Trades Import_OMS Quer'!H1423</f>
        <v>0</v>
      </c>
      <c r="I1423">
        <f>'Previous Trades Import_OMS Quer'!I1423</f>
        <v>0</v>
      </c>
      <c r="J1423">
        <f>'Previous Trades Import_OMS Quer'!J1423</f>
        <v>0</v>
      </c>
      <c r="K1423">
        <f>'Previous Trades Import_OMS Quer'!K1423</f>
        <v>0</v>
      </c>
      <c r="L1423">
        <f>'Previous Trades Import_OMS Quer'!L1423</f>
        <v>0</v>
      </c>
      <c r="M1423">
        <f>'Previous Trades Import_OMS Quer'!M1423</f>
        <v>0</v>
      </c>
      <c r="N1423">
        <f>'Previous Trades Import_OMS Quer'!N1423</f>
        <v>0</v>
      </c>
      <c r="O1423" t="str">
        <f>CLEAN('Previous Trades Import_OMS Quer'!O1423)</f>
        <v/>
      </c>
      <c r="Q1423" s="25">
        <f t="shared" si="44"/>
        <v>0</v>
      </c>
      <c r="R1423" s="25" t="e">
        <f>VLOOKUP(O1423,'Currency Balance'!$O$3:$Q$32,3,0)</f>
        <v>#N/A</v>
      </c>
      <c r="S1423" t="e">
        <f t="shared" si="45"/>
        <v>#N/A</v>
      </c>
    </row>
    <row r="1424" spans="1:19">
      <c r="A1424">
        <f>'Previous Trades Import_OMS Quer'!A1424</f>
        <v>0</v>
      </c>
      <c r="B1424">
        <f>'Previous Trades Import_OMS Quer'!B1424</f>
        <v>0</v>
      </c>
      <c r="C1424" s="22">
        <f>'Previous Trades Import_OMS Quer'!C1424</f>
        <v>0</v>
      </c>
      <c r="D1424">
        <f>'Previous Trades Import_OMS Quer'!D1424</f>
        <v>0</v>
      </c>
      <c r="E1424" s="22">
        <f>'Previous Trades Import_OMS Quer'!E1424</f>
        <v>0</v>
      </c>
      <c r="F1424">
        <f>'Previous Trades Import_OMS Quer'!F1424</f>
        <v>0</v>
      </c>
      <c r="G1424">
        <f>'Previous Trades Import_OMS Quer'!G1424</f>
        <v>0</v>
      </c>
      <c r="H1424">
        <f>'Previous Trades Import_OMS Quer'!H1424</f>
        <v>0</v>
      </c>
      <c r="I1424">
        <f>'Previous Trades Import_OMS Quer'!I1424</f>
        <v>0</v>
      </c>
      <c r="J1424">
        <f>'Previous Trades Import_OMS Quer'!J1424</f>
        <v>0</v>
      </c>
      <c r="K1424">
        <f>'Previous Trades Import_OMS Quer'!K1424</f>
        <v>0</v>
      </c>
      <c r="L1424">
        <f>'Previous Trades Import_OMS Quer'!L1424</f>
        <v>0</v>
      </c>
      <c r="M1424">
        <f>'Previous Trades Import_OMS Quer'!M1424</f>
        <v>0</v>
      </c>
      <c r="N1424">
        <f>'Previous Trades Import_OMS Quer'!N1424</f>
        <v>0</v>
      </c>
      <c r="O1424" t="str">
        <f>CLEAN('Previous Trades Import_OMS Quer'!O1424)</f>
        <v/>
      </c>
      <c r="Q1424" s="25">
        <f t="shared" si="44"/>
        <v>0</v>
      </c>
      <c r="R1424" s="25" t="e">
        <f>VLOOKUP(O1424,'Currency Balance'!$O$3:$Q$32,3,0)</f>
        <v>#N/A</v>
      </c>
      <c r="S1424" t="e">
        <f t="shared" si="45"/>
        <v>#N/A</v>
      </c>
    </row>
    <row r="1425" spans="1:19">
      <c r="A1425">
        <f>'Previous Trades Import_OMS Quer'!A1425</f>
        <v>0</v>
      </c>
      <c r="B1425">
        <f>'Previous Trades Import_OMS Quer'!B1425</f>
        <v>0</v>
      </c>
      <c r="C1425" s="22">
        <f>'Previous Trades Import_OMS Quer'!C1425</f>
        <v>0</v>
      </c>
      <c r="D1425">
        <f>'Previous Trades Import_OMS Quer'!D1425</f>
        <v>0</v>
      </c>
      <c r="E1425" s="22">
        <f>'Previous Trades Import_OMS Quer'!E1425</f>
        <v>0</v>
      </c>
      <c r="F1425">
        <f>'Previous Trades Import_OMS Quer'!F1425</f>
        <v>0</v>
      </c>
      <c r="G1425">
        <f>'Previous Trades Import_OMS Quer'!G1425</f>
        <v>0</v>
      </c>
      <c r="H1425">
        <f>'Previous Trades Import_OMS Quer'!H1425</f>
        <v>0</v>
      </c>
      <c r="I1425">
        <f>'Previous Trades Import_OMS Quer'!I1425</f>
        <v>0</v>
      </c>
      <c r="J1425">
        <f>'Previous Trades Import_OMS Quer'!J1425</f>
        <v>0</v>
      </c>
      <c r="K1425">
        <f>'Previous Trades Import_OMS Quer'!K1425</f>
        <v>0</v>
      </c>
      <c r="L1425">
        <f>'Previous Trades Import_OMS Quer'!L1425</f>
        <v>0</v>
      </c>
      <c r="M1425">
        <f>'Previous Trades Import_OMS Quer'!M1425</f>
        <v>0</v>
      </c>
      <c r="N1425">
        <f>'Previous Trades Import_OMS Quer'!N1425</f>
        <v>0</v>
      </c>
      <c r="O1425" t="str">
        <f>CLEAN('Previous Trades Import_OMS Quer'!O1425)</f>
        <v/>
      </c>
      <c r="Q1425" s="25">
        <f t="shared" si="44"/>
        <v>0</v>
      </c>
      <c r="R1425" s="25" t="e">
        <f>VLOOKUP(O1425,'Currency Balance'!$O$3:$Q$32,3,0)</f>
        <v>#N/A</v>
      </c>
      <c r="S1425" t="e">
        <f t="shared" si="45"/>
        <v>#N/A</v>
      </c>
    </row>
    <row r="1426" spans="1:19">
      <c r="A1426">
        <f>'Previous Trades Import_OMS Quer'!A1426</f>
        <v>0</v>
      </c>
      <c r="B1426">
        <f>'Previous Trades Import_OMS Quer'!B1426</f>
        <v>0</v>
      </c>
      <c r="C1426" s="22">
        <f>'Previous Trades Import_OMS Quer'!C1426</f>
        <v>0</v>
      </c>
      <c r="D1426">
        <f>'Previous Trades Import_OMS Quer'!D1426</f>
        <v>0</v>
      </c>
      <c r="E1426" s="22">
        <f>'Previous Trades Import_OMS Quer'!E1426</f>
        <v>0</v>
      </c>
      <c r="F1426">
        <f>'Previous Trades Import_OMS Quer'!F1426</f>
        <v>0</v>
      </c>
      <c r="G1426">
        <f>'Previous Trades Import_OMS Quer'!G1426</f>
        <v>0</v>
      </c>
      <c r="H1426">
        <f>'Previous Trades Import_OMS Quer'!H1426</f>
        <v>0</v>
      </c>
      <c r="I1426">
        <f>'Previous Trades Import_OMS Quer'!I1426</f>
        <v>0</v>
      </c>
      <c r="J1426">
        <f>'Previous Trades Import_OMS Quer'!J1426</f>
        <v>0</v>
      </c>
      <c r="K1426">
        <f>'Previous Trades Import_OMS Quer'!K1426</f>
        <v>0</v>
      </c>
      <c r="L1426">
        <f>'Previous Trades Import_OMS Quer'!L1426</f>
        <v>0</v>
      </c>
      <c r="M1426">
        <f>'Previous Trades Import_OMS Quer'!M1426</f>
        <v>0</v>
      </c>
      <c r="N1426">
        <f>'Previous Trades Import_OMS Quer'!N1426</f>
        <v>0</v>
      </c>
      <c r="O1426" t="str">
        <f>CLEAN('Previous Trades Import_OMS Quer'!O1426)</f>
        <v/>
      </c>
      <c r="Q1426" s="25">
        <f t="shared" si="44"/>
        <v>0</v>
      </c>
      <c r="R1426" s="25" t="e">
        <f>VLOOKUP(O1426,'Currency Balance'!$O$3:$Q$32,3,0)</f>
        <v>#N/A</v>
      </c>
      <c r="S1426" t="e">
        <f t="shared" si="45"/>
        <v>#N/A</v>
      </c>
    </row>
    <row r="1427" spans="1:19">
      <c r="A1427">
        <f>'Previous Trades Import_OMS Quer'!A1427</f>
        <v>0</v>
      </c>
      <c r="B1427">
        <f>'Previous Trades Import_OMS Quer'!B1427</f>
        <v>0</v>
      </c>
      <c r="C1427" s="22">
        <f>'Previous Trades Import_OMS Quer'!C1427</f>
        <v>0</v>
      </c>
      <c r="D1427">
        <f>'Previous Trades Import_OMS Quer'!D1427</f>
        <v>0</v>
      </c>
      <c r="E1427" s="22">
        <f>'Previous Trades Import_OMS Quer'!E1427</f>
        <v>0</v>
      </c>
      <c r="F1427">
        <f>'Previous Trades Import_OMS Quer'!F1427</f>
        <v>0</v>
      </c>
      <c r="G1427">
        <f>'Previous Trades Import_OMS Quer'!G1427</f>
        <v>0</v>
      </c>
      <c r="H1427">
        <f>'Previous Trades Import_OMS Quer'!H1427</f>
        <v>0</v>
      </c>
      <c r="I1427">
        <f>'Previous Trades Import_OMS Quer'!I1427</f>
        <v>0</v>
      </c>
      <c r="J1427">
        <f>'Previous Trades Import_OMS Quer'!J1427</f>
        <v>0</v>
      </c>
      <c r="K1427">
        <f>'Previous Trades Import_OMS Quer'!K1427</f>
        <v>0</v>
      </c>
      <c r="L1427">
        <f>'Previous Trades Import_OMS Quer'!L1427</f>
        <v>0</v>
      </c>
      <c r="M1427">
        <f>'Previous Trades Import_OMS Quer'!M1427</f>
        <v>0</v>
      </c>
      <c r="N1427">
        <f>'Previous Trades Import_OMS Quer'!N1427</f>
        <v>0</v>
      </c>
      <c r="O1427" t="str">
        <f>CLEAN('Previous Trades Import_OMS Quer'!O1427)</f>
        <v/>
      </c>
      <c r="Q1427" s="25">
        <f t="shared" si="44"/>
        <v>0</v>
      </c>
      <c r="R1427" s="25" t="e">
        <f>VLOOKUP(O1427,'Currency Balance'!$O$3:$Q$32,3,0)</f>
        <v>#N/A</v>
      </c>
      <c r="S1427" t="e">
        <f t="shared" si="45"/>
        <v>#N/A</v>
      </c>
    </row>
    <row r="1428" spans="1:19">
      <c r="A1428">
        <f>'Previous Trades Import_OMS Quer'!A1428</f>
        <v>0</v>
      </c>
      <c r="B1428">
        <f>'Previous Trades Import_OMS Quer'!B1428</f>
        <v>0</v>
      </c>
      <c r="C1428" s="22">
        <f>'Previous Trades Import_OMS Quer'!C1428</f>
        <v>0</v>
      </c>
      <c r="D1428">
        <f>'Previous Trades Import_OMS Quer'!D1428</f>
        <v>0</v>
      </c>
      <c r="E1428" s="22">
        <f>'Previous Trades Import_OMS Quer'!E1428</f>
        <v>0</v>
      </c>
      <c r="F1428">
        <f>'Previous Trades Import_OMS Quer'!F1428</f>
        <v>0</v>
      </c>
      <c r="G1428">
        <f>'Previous Trades Import_OMS Quer'!G1428</f>
        <v>0</v>
      </c>
      <c r="H1428">
        <f>'Previous Trades Import_OMS Quer'!H1428</f>
        <v>0</v>
      </c>
      <c r="I1428">
        <f>'Previous Trades Import_OMS Quer'!I1428</f>
        <v>0</v>
      </c>
      <c r="J1428">
        <f>'Previous Trades Import_OMS Quer'!J1428</f>
        <v>0</v>
      </c>
      <c r="K1428">
        <f>'Previous Trades Import_OMS Quer'!K1428</f>
        <v>0</v>
      </c>
      <c r="L1428">
        <f>'Previous Trades Import_OMS Quer'!L1428</f>
        <v>0</v>
      </c>
      <c r="M1428">
        <f>'Previous Trades Import_OMS Quer'!M1428</f>
        <v>0</v>
      </c>
      <c r="N1428">
        <f>'Previous Trades Import_OMS Quer'!N1428</f>
        <v>0</v>
      </c>
      <c r="O1428" t="str">
        <f>CLEAN('Previous Trades Import_OMS Quer'!O1428)</f>
        <v/>
      </c>
      <c r="Q1428" s="25">
        <f t="shared" si="44"/>
        <v>0</v>
      </c>
      <c r="R1428" s="25" t="e">
        <f>VLOOKUP(O1428,'Currency Balance'!$O$3:$Q$32,3,0)</f>
        <v>#N/A</v>
      </c>
      <c r="S1428" t="e">
        <f t="shared" si="45"/>
        <v>#N/A</v>
      </c>
    </row>
    <row r="1429" spans="1:19">
      <c r="A1429">
        <f>'Previous Trades Import_OMS Quer'!A1429</f>
        <v>0</v>
      </c>
      <c r="B1429">
        <f>'Previous Trades Import_OMS Quer'!B1429</f>
        <v>0</v>
      </c>
      <c r="C1429" s="22">
        <f>'Previous Trades Import_OMS Quer'!C1429</f>
        <v>0</v>
      </c>
      <c r="D1429">
        <f>'Previous Trades Import_OMS Quer'!D1429</f>
        <v>0</v>
      </c>
      <c r="E1429" s="22">
        <f>'Previous Trades Import_OMS Quer'!E1429</f>
        <v>0</v>
      </c>
      <c r="F1429">
        <f>'Previous Trades Import_OMS Quer'!F1429</f>
        <v>0</v>
      </c>
      <c r="G1429">
        <f>'Previous Trades Import_OMS Quer'!G1429</f>
        <v>0</v>
      </c>
      <c r="H1429">
        <f>'Previous Trades Import_OMS Quer'!H1429</f>
        <v>0</v>
      </c>
      <c r="I1429">
        <f>'Previous Trades Import_OMS Quer'!I1429</f>
        <v>0</v>
      </c>
      <c r="J1429">
        <f>'Previous Trades Import_OMS Quer'!J1429</f>
        <v>0</v>
      </c>
      <c r="K1429">
        <f>'Previous Trades Import_OMS Quer'!K1429</f>
        <v>0</v>
      </c>
      <c r="L1429">
        <f>'Previous Trades Import_OMS Quer'!L1429</f>
        <v>0</v>
      </c>
      <c r="M1429">
        <f>'Previous Trades Import_OMS Quer'!M1429</f>
        <v>0</v>
      </c>
      <c r="N1429">
        <f>'Previous Trades Import_OMS Quer'!N1429</f>
        <v>0</v>
      </c>
      <c r="O1429" t="str">
        <f>CLEAN('Previous Trades Import_OMS Quer'!O1429)</f>
        <v/>
      </c>
      <c r="Q1429" s="25">
        <f t="shared" si="44"/>
        <v>0</v>
      </c>
      <c r="R1429" s="25" t="e">
        <f>VLOOKUP(O1429,'Currency Balance'!$O$3:$Q$32,3,0)</f>
        <v>#N/A</v>
      </c>
      <c r="S1429" t="e">
        <f t="shared" si="45"/>
        <v>#N/A</v>
      </c>
    </row>
    <row r="1430" spans="1:19">
      <c r="A1430">
        <f>'Previous Trades Import_OMS Quer'!A1430</f>
        <v>0</v>
      </c>
      <c r="B1430">
        <f>'Previous Trades Import_OMS Quer'!B1430</f>
        <v>0</v>
      </c>
      <c r="C1430" s="22">
        <f>'Previous Trades Import_OMS Quer'!C1430</f>
        <v>0</v>
      </c>
      <c r="D1430">
        <f>'Previous Trades Import_OMS Quer'!D1430</f>
        <v>0</v>
      </c>
      <c r="E1430" s="22">
        <f>'Previous Trades Import_OMS Quer'!E1430</f>
        <v>0</v>
      </c>
      <c r="F1430">
        <f>'Previous Trades Import_OMS Quer'!F1430</f>
        <v>0</v>
      </c>
      <c r="G1430">
        <f>'Previous Trades Import_OMS Quer'!G1430</f>
        <v>0</v>
      </c>
      <c r="H1430">
        <f>'Previous Trades Import_OMS Quer'!H1430</f>
        <v>0</v>
      </c>
      <c r="I1430">
        <f>'Previous Trades Import_OMS Quer'!I1430</f>
        <v>0</v>
      </c>
      <c r="J1430">
        <f>'Previous Trades Import_OMS Quer'!J1430</f>
        <v>0</v>
      </c>
      <c r="K1430">
        <f>'Previous Trades Import_OMS Quer'!K1430</f>
        <v>0</v>
      </c>
      <c r="L1430">
        <f>'Previous Trades Import_OMS Quer'!L1430</f>
        <v>0</v>
      </c>
      <c r="M1430">
        <f>'Previous Trades Import_OMS Quer'!M1430</f>
        <v>0</v>
      </c>
      <c r="N1430">
        <f>'Previous Trades Import_OMS Quer'!N1430</f>
        <v>0</v>
      </c>
      <c r="O1430" t="str">
        <f>CLEAN('Previous Trades Import_OMS Quer'!O1430)</f>
        <v/>
      </c>
      <c r="Q1430" s="25">
        <f t="shared" si="44"/>
        <v>0</v>
      </c>
      <c r="R1430" s="25" t="e">
        <f>VLOOKUP(O1430,'Currency Balance'!$O$3:$Q$32,3,0)</f>
        <v>#N/A</v>
      </c>
      <c r="S1430" t="e">
        <f t="shared" si="45"/>
        <v>#N/A</v>
      </c>
    </row>
    <row r="1431" spans="1:19">
      <c r="A1431">
        <f>'Previous Trades Import_OMS Quer'!A1431</f>
        <v>0</v>
      </c>
      <c r="B1431">
        <f>'Previous Trades Import_OMS Quer'!B1431</f>
        <v>0</v>
      </c>
      <c r="C1431" s="22">
        <f>'Previous Trades Import_OMS Quer'!C1431</f>
        <v>0</v>
      </c>
      <c r="D1431">
        <f>'Previous Trades Import_OMS Quer'!D1431</f>
        <v>0</v>
      </c>
      <c r="E1431" s="22">
        <f>'Previous Trades Import_OMS Quer'!E1431</f>
        <v>0</v>
      </c>
      <c r="F1431">
        <f>'Previous Trades Import_OMS Quer'!F1431</f>
        <v>0</v>
      </c>
      <c r="G1431">
        <f>'Previous Trades Import_OMS Quer'!G1431</f>
        <v>0</v>
      </c>
      <c r="H1431">
        <f>'Previous Trades Import_OMS Quer'!H1431</f>
        <v>0</v>
      </c>
      <c r="I1431">
        <f>'Previous Trades Import_OMS Quer'!I1431</f>
        <v>0</v>
      </c>
      <c r="J1431">
        <f>'Previous Trades Import_OMS Quer'!J1431</f>
        <v>0</v>
      </c>
      <c r="K1431">
        <f>'Previous Trades Import_OMS Quer'!K1431</f>
        <v>0</v>
      </c>
      <c r="L1431">
        <f>'Previous Trades Import_OMS Quer'!L1431</f>
        <v>0</v>
      </c>
      <c r="M1431">
        <f>'Previous Trades Import_OMS Quer'!M1431</f>
        <v>0</v>
      </c>
      <c r="N1431">
        <f>'Previous Trades Import_OMS Quer'!N1431</f>
        <v>0</v>
      </c>
      <c r="O1431" t="str">
        <f>CLEAN('Previous Trades Import_OMS Quer'!O1431)</f>
        <v/>
      </c>
      <c r="Q1431" s="25">
        <f t="shared" si="44"/>
        <v>0</v>
      </c>
      <c r="R1431" s="25" t="e">
        <f>VLOOKUP(O1431,'Currency Balance'!$O$3:$Q$32,3,0)</f>
        <v>#N/A</v>
      </c>
      <c r="S1431" t="e">
        <f t="shared" si="45"/>
        <v>#N/A</v>
      </c>
    </row>
    <row r="1432" spans="1:19">
      <c r="A1432">
        <f>'Previous Trades Import_OMS Quer'!A1432</f>
        <v>0</v>
      </c>
      <c r="B1432">
        <f>'Previous Trades Import_OMS Quer'!B1432</f>
        <v>0</v>
      </c>
      <c r="C1432" s="22">
        <f>'Previous Trades Import_OMS Quer'!C1432</f>
        <v>0</v>
      </c>
      <c r="D1432">
        <f>'Previous Trades Import_OMS Quer'!D1432</f>
        <v>0</v>
      </c>
      <c r="E1432" s="22">
        <f>'Previous Trades Import_OMS Quer'!E1432</f>
        <v>0</v>
      </c>
      <c r="F1432">
        <f>'Previous Trades Import_OMS Quer'!F1432</f>
        <v>0</v>
      </c>
      <c r="G1432">
        <f>'Previous Trades Import_OMS Quer'!G1432</f>
        <v>0</v>
      </c>
      <c r="H1432">
        <f>'Previous Trades Import_OMS Quer'!H1432</f>
        <v>0</v>
      </c>
      <c r="I1432">
        <f>'Previous Trades Import_OMS Quer'!I1432</f>
        <v>0</v>
      </c>
      <c r="J1432">
        <f>'Previous Trades Import_OMS Quer'!J1432</f>
        <v>0</v>
      </c>
      <c r="K1432">
        <f>'Previous Trades Import_OMS Quer'!K1432</f>
        <v>0</v>
      </c>
      <c r="L1432">
        <f>'Previous Trades Import_OMS Quer'!L1432</f>
        <v>0</v>
      </c>
      <c r="M1432">
        <f>'Previous Trades Import_OMS Quer'!M1432</f>
        <v>0</v>
      </c>
      <c r="N1432">
        <f>'Previous Trades Import_OMS Quer'!N1432</f>
        <v>0</v>
      </c>
      <c r="O1432" t="str">
        <f>CLEAN('Previous Trades Import_OMS Quer'!O1432)</f>
        <v/>
      </c>
      <c r="Q1432" s="25">
        <f t="shared" si="44"/>
        <v>0</v>
      </c>
      <c r="R1432" s="25" t="e">
        <f>VLOOKUP(O1432,'Currency Balance'!$O$3:$Q$32,3,0)</f>
        <v>#N/A</v>
      </c>
      <c r="S1432" t="e">
        <f t="shared" si="45"/>
        <v>#N/A</v>
      </c>
    </row>
    <row r="1433" spans="1:19">
      <c r="A1433">
        <f>'Previous Trades Import_OMS Quer'!A1433</f>
        <v>0</v>
      </c>
      <c r="B1433">
        <f>'Previous Trades Import_OMS Quer'!B1433</f>
        <v>0</v>
      </c>
      <c r="C1433" s="22">
        <f>'Previous Trades Import_OMS Quer'!C1433</f>
        <v>0</v>
      </c>
      <c r="D1433">
        <f>'Previous Trades Import_OMS Quer'!D1433</f>
        <v>0</v>
      </c>
      <c r="E1433" s="22">
        <f>'Previous Trades Import_OMS Quer'!E1433</f>
        <v>0</v>
      </c>
      <c r="F1433">
        <f>'Previous Trades Import_OMS Quer'!F1433</f>
        <v>0</v>
      </c>
      <c r="G1433">
        <f>'Previous Trades Import_OMS Quer'!G1433</f>
        <v>0</v>
      </c>
      <c r="H1433">
        <f>'Previous Trades Import_OMS Quer'!H1433</f>
        <v>0</v>
      </c>
      <c r="I1433">
        <f>'Previous Trades Import_OMS Quer'!I1433</f>
        <v>0</v>
      </c>
      <c r="J1433">
        <f>'Previous Trades Import_OMS Quer'!J1433</f>
        <v>0</v>
      </c>
      <c r="K1433">
        <f>'Previous Trades Import_OMS Quer'!K1433</f>
        <v>0</v>
      </c>
      <c r="L1433">
        <f>'Previous Trades Import_OMS Quer'!L1433</f>
        <v>0</v>
      </c>
      <c r="M1433">
        <f>'Previous Trades Import_OMS Quer'!M1433</f>
        <v>0</v>
      </c>
      <c r="N1433">
        <f>'Previous Trades Import_OMS Quer'!N1433</f>
        <v>0</v>
      </c>
      <c r="O1433" t="str">
        <f>CLEAN('Previous Trades Import_OMS Quer'!O1433)</f>
        <v/>
      </c>
      <c r="Q1433" s="25">
        <f t="shared" si="44"/>
        <v>0</v>
      </c>
      <c r="R1433" s="25" t="e">
        <f>VLOOKUP(O1433,'Currency Balance'!$O$3:$Q$32,3,0)</f>
        <v>#N/A</v>
      </c>
      <c r="S1433" t="e">
        <f t="shared" si="45"/>
        <v>#N/A</v>
      </c>
    </row>
    <row r="1434" spans="1:19">
      <c r="A1434">
        <f>'Previous Trades Import_OMS Quer'!A1434</f>
        <v>0</v>
      </c>
      <c r="B1434">
        <f>'Previous Trades Import_OMS Quer'!B1434</f>
        <v>0</v>
      </c>
      <c r="C1434" s="22">
        <f>'Previous Trades Import_OMS Quer'!C1434</f>
        <v>0</v>
      </c>
      <c r="D1434">
        <f>'Previous Trades Import_OMS Quer'!D1434</f>
        <v>0</v>
      </c>
      <c r="E1434" s="22">
        <f>'Previous Trades Import_OMS Quer'!E1434</f>
        <v>0</v>
      </c>
      <c r="F1434">
        <f>'Previous Trades Import_OMS Quer'!F1434</f>
        <v>0</v>
      </c>
      <c r="G1434">
        <f>'Previous Trades Import_OMS Quer'!G1434</f>
        <v>0</v>
      </c>
      <c r="H1434">
        <f>'Previous Trades Import_OMS Quer'!H1434</f>
        <v>0</v>
      </c>
      <c r="I1434">
        <f>'Previous Trades Import_OMS Quer'!I1434</f>
        <v>0</v>
      </c>
      <c r="J1434">
        <f>'Previous Trades Import_OMS Quer'!J1434</f>
        <v>0</v>
      </c>
      <c r="K1434">
        <f>'Previous Trades Import_OMS Quer'!K1434</f>
        <v>0</v>
      </c>
      <c r="L1434">
        <f>'Previous Trades Import_OMS Quer'!L1434</f>
        <v>0</v>
      </c>
      <c r="M1434">
        <f>'Previous Trades Import_OMS Quer'!M1434</f>
        <v>0</v>
      </c>
      <c r="N1434">
        <f>'Previous Trades Import_OMS Quer'!N1434</f>
        <v>0</v>
      </c>
      <c r="O1434" t="str">
        <f>CLEAN('Previous Trades Import_OMS Quer'!O1434)</f>
        <v/>
      </c>
      <c r="Q1434" s="25">
        <f t="shared" si="44"/>
        <v>0</v>
      </c>
      <c r="R1434" s="25" t="e">
        <f>VLOOKUP(O1434,'Currency Balance'!$O$3:$Q$32,3,0)</f>
        <v>#N/A</v>
      </c>
      <c r="S1434" t="e">
        <f t="shared" si="45"/>
        <v>#N/A</v>
      </c>
    </row>
    <row r="1435" spans="1:19">
      <c r="A1435">
        <f>'Previous Trades Import_OMS Quer'!A1435</f>
        <v>0</v>
      </c>
      <c r="B1435">
        <f>'Previous Trades Import_OMS Quer'!B1435</f>
        <v>0</v>
      </c>
      <c r="C1435" s="22">
        <f>'Previous Trades Import_OMS Quer'!C1435</f>
        <v>0</v>
      </c>
      <c r="D1435">
        <f>'Previous Trades Import_OMS Quer'!D1435</f>
        <v>0</v>
      </c>
      <c r="E1435" s="22">
        <f>'Previous Trades Import_OMS Quer'!E1435</f>
        <v>0</v>
      </c>
      <c r="F1435">
        <f>'Previous Trades Import_OMS Quer'!F1435</f>
        <v>0</v>
      </c>
      <c r="G1435">
        <f>'Previous Trades Import_OMS Quer'!G1435</f>
        <v>0</v>
      </c>
      <c r="H1435">
        <f>'Previous Trades Import_OMS Quer'!H1435</f>
        <v>0</v>
      </c>
      <c r="I1435">
        <f>'Previous Trades Import_OMS Quer'!I1435</f>
        <v>0</v>
      </c>
      <c r="J1435">
        <f>'Previous Trades Import_OMS Quer'!J1435</f>
        <v>0</v>
      </c>
      <c r="K1435">
        <f>'Previous Trades Import_OMS Quer'!K1435</f>
        <v>0</v>
      </c>
      <c r="L1435">
        <f>'Previous Trades Import_OMS Quer'!L1435</f>
        <v>0</v>
      </c>
      <c r="M1435">
        <f>'Previous Trades Import_OMS Quer'!M1435</f>
        <v>0</v>
      </c>
      <c r="N1435">
        <f>'Previous Trades Import_OMS Quer'!N1435</f>
        <v>0</v>
      </c>
      <c r="O1435" t="str">
        <f>CLEAN('Previous Trades Import_OMS Quer'!O1435)</f>
        <v/>
      </c>
      <c r="Q1435" s="25">
        <f t="shared" si="44"/>
        <v>0</v>
      </c>
      <c r="R1435" s="25" t="e">
        <f>VLOOKUP(O1435,'Currency Balance'!$O$3:$Q$32,3,0)</f>
        <v>#N/A</v>
      </c>
      <c r="S1435" t="e">
        <f t="shared" si="45"/>
        <v>#N/A</v>
      </c>
    </row>
    <row r="1436" spans="1:19">
      <c r="A1436">
        <f>'Previous Trades Import_OMS Quer'!A1436</f>
        <v>0</v>
      </c>
      <c r="B1436">
        <f>'Previous Trades Import_OMS Quer'!B1436</f>
        <v>0</v>
      </c>
      <c r="C1436" s="22">
        <f>'Previous Trades Import_OMS Quer'!C1436</f>
        <v>0</v>
      </c>
      <c r="D1436">
        <f>'Previous Trades Import_OMS Quer'!D1436</f>
        <v>0</v>
      </c>
      <c r="E1436" s="22">
        <f>'Previous Trades Import_OMS Quer'!E1436</f>
        <v>0</v>
      </c>
      <c r="F1436">
        <f>'Previous Trades Import_OMS Quer'!F1436</f>
        <v>0</v>
      </c>
      <c r="G1436">
        <f>'Previous Trades Import_OMS Quer'!G1436</f>
        <v>0</v>
      </c>
      <c r="H1436">
        <f>'Previous Trades Import_OMS Quer'!H1436</f>
        <v>0</v>
      </c>
      <c r="I1436">
        <f>'Previous Trades Import_OMS Quer'!I1436</f>
        <v>0</v>
      </c>
      <c r="J1436">
        <f>'Previous Trades Import_OMS Quer'!J1436</f>
        <v>0</v>
      </c>
      <c r="K1436">
        <f>'Previous Trades Import_OMS Quer'!K1436</f>
        <v>0</v>
      </c>
      <c r="L1436">
        <f>'Previous Trades Import_OMS Quer'!L1436</f>
        <v>0</v>
      </c>
      <c r="M1436">
        <f>'Previous Trades Import_OMS Quer'!M1436</f>
        <v>0</v>
      </c>
      <c r="N1436">
        <f>'Previous Trades Import_OMS Quer'!N1436</f>
        <v>0</v>
      </c>
      <c r="O1436" t="str">
        <f>CLEAN('Previous Trades Import_OMS Quer'!O1436)</f>
        <v/>
      </c>
      <c r="Q1436" s="25">
        <f t="shared" si="44"/>
        <v>0</v>
      </c>
      <c r="R1436" s="25" t="e">
        <f>VLOOKUP(O1436,'Currency Balance'!$O$3:$Q$32,3,0)</f>
        <v>#N/A</v>
      </c>
      <c r="S1436" t="e">
        <f t="shared" si="45"/>
        <v>#N/A</v>
      </c>
    </row>
    <row r="1437" spans="1:19">
      <c r="A1437">
        <f>'Previous Trades Import_OMS Quer'!A1437</f>
        <v>0</v>
      </c>
      <c r="B1437">
        <f>'Previous Trades Import_OMS Quer'!B1437</f>
        <v>0</v>
      </c>
      <c r="C1437" s="22">
        <f>'Previous Trades Import_OMS Quer'!C1437</f>
        <v>0</v>
      </c>
      <c r="D1437">
        <f>'Previous Trades Import_OMS Quer'!D1437</f>
        <v>0</v>
      </c>
      <c r="E1437" s="22">
        <f>'Previous Trades Import_OMS Quer'!E1437</f>
        <v>0</v>
      </c>
      <c r="F1437">
        <f>'Previous Trades Import_OMS Quer'!F1437</f>
        <v>0</v>
      </c>
      <c r="G1437">
        <f>'Previous Trades Import_OMS Quer'!G1437</f>
        <v>0</v>
      </c>
      <c r="H1437">
        <f>'Previous Trades Import_OMS Quer'!H1437</f>
        <v>0</v>
      </c>
      <c r="I1437">
        <f>'Previous Trades Import_OMS Quer'!I1437</f>
        <v>0</v>
      </c>
      <c r="J1437">
        <f>'Previous Trades Import_OMS Quer'!J1437</f>
        <v>0</v>
      </c>
      <c r="K1437">
        <f>'Previous Trades Import_OMS Quer'!K1437</f>
        <v>0</v>
      </c>
      <c r="L1437">
        <f>'Previous Trades Import_OMS Quer'!L1437</f>
        <v>0</v>
      </c>
      <c r="M1437">
        <f>'Previous Trades Import_OMS Quer'!M1437</f>
        <v>0</v>
      </c>
      <c r="N1437">
        <f>'Previous Trades Import_OMS Quer'!N1437</f>
        <v>0</v>
      </c>
      <c r="O1437" t="str">
        <f>CLEAN('Previous Trades Import_OMS Quer'!O1437)</f>
        <v/>
      </c>
      <c r="Q1437" s="25">
        <f t="shared" si="44"/>
        <v>0</v>
      </c>
      <c r="R1437" s="25" t="e">
        <f>VLOOKUP(O1437,'Currency Balance'!$O$3:$Q$32,3,0)</f>
        <v>#N/A</v>
      </c>
      <c r="S1437" t="e">
        <f t="shared" si="45"/>
        <v>#N/A</v>
      </c>
    </row>
    <row r="1438" spans="1:19">
      <c r="A1438">
        <f>'Previous Trades Import_OMS Quer'!A1438</f>
        <v>0</v>
      </c>
      <c r="B1438">
        <f>'Previous Trades Import_OMS Quer'!B1438</f>
        <v>0</v>
      </c>
      <c r="C1438" s="22">
        <f>'Previous Trades Import_OMS Quer'!C1438</f>
        <v>0</v>
      </c>
      <c r="D1438">
        <f>'Previous Trades Import_OMS Quer'!D1438</f>
        <v>0</v>
      </c>
      <c r="E1438" s="22">
        <f>'Previous Trades Import_OMS Quer'!E1438</f>
        <v>0</v>
      </c>
      <c r="F1438">
        <f>'Previous Trades Import_OMS Quer'!F1438</f>
        <v>0</v>
      </c>
      <c r="G1438">
        <f>'Previous Trades Import_OMS Quer'!G1438</f>
        <v>0</v>
      </c>
      <c r="H1438">
        <f>'Previous Trades Import_OMS Quer'!H1438</f>
        <v>0</v>
      </c>
      <c r="I1438">
        <f>'Previous Trades Import_OMS Quer'!I1438</f>
        <v>0</v>
      </c>
      <c r="J1438">
        <f>'Previous Trades Import_OMS Quer'!J1438</f>
        <v>0</v>
      </c>
      <c r="K1438">
        <f>'Previous Trades Import_OMS Quer'!K1438</f>
        <v>0</v>
      </c>
      <c r="L1438">
        <f>'Previous Trades Import_OMS Quer'!L1438</f>
        <v>0</v>
      </c>
      <c r="M1438">
        <f>'Previous Trades Import_OMS Quer'!M1438</f>
        <v>0</v>
      </c>
      <c r="N1438">
        <f>'Previous Trades Import_OMS Quer'!N1438</f>
        <v>0</v>
      </c>
      <c r="O1438" t="str">
        <f>CLEAN('Previous Trades Import_OMS Quer'!O1438)</f>
        <v/>
      </c>
      <c r="Q1438" s="25">
        <f t="shared" si="44"/>
        <v>0</v>
      </c>
      <c r="R1438" s="25" t="e">
        <f>VLOOKUP(O1438,'Currency Balance'!$O$3:$Q$32,3,0)</f>
        <v>#N/A</v>
      </c>
      <c r="S1438" t="e">
        <f t="shared" si="45"/>
        <v>#N/A</v>
      </c>
    </row>
    <row r="1439" spans="1:19">
      <c r="A1439">
        <f>'Previous Trades Import_OMS Quer'!A1439</f>
        <v>0</v>
      </c>
      <c r="B1439">
        <f>'Previous Trades Import_OMS Quer'!B1439</f>
        <v>0</v>
      </c>
      <c r="C1439" s="22">
        <f>'Previous Trades Import_OMS Quer'!C1439</f>
        <v>0</v>
      </c>
      <c r="D1439">
        <f>'Previous Trades Import_OMS Quer'!D1439</f>
        <v>0</v>
      </c>
      <c r="E1439" s="22">
        <f>'Previous Trades Import_OMS Quer'!E1439</f>
        <v>0</v>
      </c>
      <c r="F1439">
        <f>'Previous Trades Import_OMS Quer'!F1439</f>
        <v>0</v>
      </c>
      <c r="G1439">
        <f>'Previous Trades Import_OMS Quer'!G1439</f>
        <v>0</v>
      </c>
      <c r="H1439">
        <f>'Previous Trades Import_OMS Quer'!H1439</f>
        <v>0</v>
      </c>
      <c r="I1439">
        <f>'Previous Trades Import_OMS Quer'!I1439</f>
        <v>0</v>
      </c>
      <c r="J1439">
        <f>'Previous Trades Import_OMS Quer'!J1439</f>
        <v>0</v>
      </c>
      <c r="K1439">
        <f>'Previous Trades Import_OMS Quer'!K1439</f>
        <v>0</v>
      </c>
      <c r="L1439">
        <f>'Previous Trades Import_OMS Quer'!L1439</f>
        <v>0</v>
      </c>
      <c r="M1439">
        <f>'Previous Trades Import_OMS Quer'!M1439</f>
        <v>0</v>
      </c>
      <c r="N1439">
        <f>'Previous Trades Import_OMS Quer'!N1439</f>
        <v>0</v>
      </c>
      <c r="O1439" t="str">
        <f>CLEAN('Previous Trades Import_OMS Quer'!O1439)</f>
        <v/>
      </c>
      <c r="Q1439" s="25">
        <f t="shared" si="44"/>
        <v>0</v>
      </c>
      <c r="R1439" s="25" t="e">
        <f>VLOOKUP(O1439,'Currency Balance'!$O$3:$Q$32,3,0)</f>
        <v>#N/A</v>
      </c>
      <c r="S1439" t="e">
        <f t="shared" si="45"/>
        <v>#N/A</v>
      </c>
    </row>
    <row r="1440" spans="1:19">
      <c r="A1440">
        <f>'Previous Trades Import_OMS Quer'!A1440</f>
        <v>0</v>
      </c>
      <c r="B1440">
        <f>'Previous Trades Import_OMS Quer'!B1440</f>
        <v>0</v>
      </c>
      <c r="C1440" s="22">
        <f>'Previous Trades Import_OMS Quer'!C1440</f>
        <v>0</v>
      </c>
      <c r="D1440">
        <f>'Previous Trades Import_OMS Quer'!D1440</f>
        <v>0</v>
      </c>
      <c r="E1440" s="22">
        <f>'Previous Trades Import_OMS Quer'!E1440</f>
        <v>0</v>
      </c>
      <c r="F1440">
        <f>'Previous Trades Import_OMS Quer'!F1440</f>
        <v>0</v>
      </c>
      <c r="G1440">
        <f>'Previous Trades Import_OMS Quer'!G1440</f>
        <v>0</v>
      </c>
      <c r="H1440">
        <f>'Previous Trades Import_OMS Quer'!H1440</f>
        <v>0</v>
      </c>
      <c r="I1440">
        <f>'Previous Trades Import_OMS Quer'!I1440</f>
        <v>0</v>
      </c>
      <c r="J1440">
        <f>'Previous Trades Import_OMS Quer'!J1440</f>
        <v>0</v>
      </c>
      <c r="K1440">
        <f>'Previous Trades Import_OMS Quer'!K1440</f>
        <v>0</v>
      </c>
      <c r="L1440">
        <f>'Previous Trades Import_OMS Quer'!L1440</f>
        <v>0</v>
      </c>
      <c r="M1440">
        <f>'Previous Trades Import_OMS Quer'!M1440</f>
        <v>0</v>
      </c>
      <c r="N1440">
        <f>'Previous Trades Import_OMS Quer'!N1440</f>
        <v>0</v>
      </c>
      <c r="O1440" t="str">
        <f>CLEAN('Previous Trades Import_OMS Quer'!O1440)</f>
        <v/>
      </c>
      <c r="Q1440" s="25">
        <f t="shared" si="44"/>
        <v>0</v>
      </c>
      <c r="R1440" s="25" t="e">
        <f>VLOOKUP(O1440,'Currency Balance'!$O$3:$Q$32,3,0)</f>
        <v>#N/A</v>
      </c>
      <c r="S1440" t="e">
        <f t="shared" si="45"/>
        <v>#N/A</v>
      </c>
    </row>
    <row r="1441" spans="1:19">
      <c r="A1441">
        <f>'Previous Trades Import_OMS Quer'!A1441</f>
        <v>0</v>
      </c>
      <c r="B1441">
        <f>'Previous Trades Import_OMS Quer'!B1441</f>
        <v>0</v>
      </c>
      <c r="C1441" s="22">
        <f>'Previous Trades Import_OMS Quer'!C1441</f>
        <v>0</v>
      </c>
      <c r="D1441">
        <f>'Previous Trades Import_OMS Quer'!D1441</f>
        <v>0</v>
      </c>
      <c r="E1441" s="22">
        <f>'Previous Trades Import_OMS Quer'!E1441</f>
        <v>0</v>
      </c>
      <c r="F1441">
        <f>'Previous Trades Import_OMS Quer'!F1441</f>
        <v>0</v>
      </c>
      <c r="G1441">
        <f>'Previous Trades Import_OMS Quer'!G1441</f>
        <v>0</v>
      </c>
      <c r="H1441">
        <f>'Previous Trades Import_OMS Quer'!H1441</f>
        <v>0</v>
      </c>
      <c r="I1441">
        <f>'Previous Trades Import_OMS Quer'!I1441</f>
        <v>0</v>
      </c>
      <c r="J1441">
        <f>'Previous Trades Import_OMS Quer'!J1441</f>
        <v>0</v>
      </c>
      <c r="K1441">
        <f>'Previous Trades Import_OMS Quer'!K1441</f>
        <v>0</v>
      </c>
      <c r="L1441">
        <f>'Previous Trades Import_OMS Quer'!L1441</f>
        <v>0</v>
      </c>
      <c r="M1441">
        <f>'Previous Trades Import_OMS Quer'!M1441</f>
        <v>0</v>
      </c>
      <c r="N1441">
        <f>'Previous Trades Import_OMS Quer'!N1441</f>
        <v>0</v>
      </c>
      <c r="O1441" t="str">
        <f>CLEAN('Previous Trades Import_OMS Quer'!O1441)</f>
        <v/>
      </c>
      <c r="Q1441" s="25">
        <f t="shared" si="44"/>
        <v>0</v>
      </c>
      <c r="R1441" s="25" t="e">
        <f>VLOOKUP(O1441,'Currency Balance'!$O$3:$Q$32,3,0)</f>
        <v>#N/A</v>
      </c>
      <c r="S1441" t="e">
        <f t="shared" si="45"/>
        <v>#N/A</v>
      </c>
    </row>
    <row r="1442" spans="1:19">
      <c r="A1442">
        <f>'Previous Trades Import_OMS Quer'!A1442</f>
        <v>0</v>
      </c>
      <c r="B1442">
        <f>'Previous Trades Import_OMS Quer'!B1442</f>
        <v>0</v>
      </c>
      <c r="C1442" s="22">
        <f>'Previous Trades Import_OMS Quer'!C1442</f>
        <v>0</v>
      </c>
      <c r="D1442">
        <f>'Previous Trades Import_OMS Quer'!D1442</f>
        <v>0</v>
      </c>
      <c r="E1442" s="22">
        <f>'Previous Trades Import_OMS Quer'!E1442</f>
        <v>0</v>
      </c>
      <c r="F1442">
        <f>'Previous Trades Import_OMS Quer'!F1442</f>
        <v>0</v>
      </c>
      <c r="G1442">
        <f>'Previous Trades Import_OMS Quer'!G1442</f>
        <v>0</v>
      </c>
      <c r="H1442">
        <f>'Previous Trades Import_OMS Quer'!H1442</f>
        <v>0</v>
      </c>
      <c r="I1442">
        <f>'Previous Trades Import_OMS Quer'!I1442</f>
        <v>0</v>
      </c>
      <c r="J1442">
        <f>'Previous Trades Import_OMS Quer'!J1442</f>
        <v>0</v>
      </c>
      <c r="K1442">
        <f>'Previous Trades Import_OMS Quer'!K1442</f>
        <v>0</v>
      </c>
      <c r="L1442">
        <f>'Previous Trades Import_OMS Quer'!L1442</f>
        <v>0</v>
      </c>
      <c r="M1442">
        <f>'Previous Trades Import_OMS Quer'!M1442</f>
        <v>0</v>
      </c>
      <c r="N1442">
        <f>'Previous Trades Import_OMS Quer'!N1442</f>
        <v>0</v>
      </c>
      <c r="O1442" t="str">
        <f>CLEAN('Previous Trades Import_OMS Quer'!O1442)</f>
        <v/>
      </c>
      <c r="Q1442" s="25">
        <f t="shared" si="44"/>
        <v>0</v>
      </c>
      <c r="R1442" s="25" t="e">
        <f>VLOOKUP(O1442,'Currency Balance'!$O$3:$Q$32,3,0)</f>
        <v>#N/A</v>
      </c>
      <c r="S1442" t="e">
        <f t="shared" si="45"/>
        <v>#N/A</v>
      </c>
    </row>
    <row r="1443" spans="1:19">
      <c r="A1443">
        <f>'Previous Trades Import_OMS Quer'!A1443</f>
        <v>0</v>
      </c>
      <c r="B1443">
        <f>'Previous Trades Import_OMS Quer'!B1443</f>
        <v>0</v>
      </c>
      <c r="C1443" s="22">
        <f>'Previous Trades Import_OMS Quer'!C1443</f>
        <v>0</v>
      </c>
      <c r="D1443">
        <f>'Previous Trades Import_OMS Quer'!D1443</f>
        <v>0</v>
      </c>
      <c r="E1443" s="22">
        <f>'Previous Trades Import_OMS Quer'!E1443</f>
        <v>0</v>
      </c>
      <c r="F1443">
        <f>'Previous Trades Import_OMS Quer'!F1443</f>
        <v>0</v>
      </c>
      <c r="G1443">
        <f>'Previous Trades Import_OMS Quer'!G1443</f>
        <v>0</v>
      </c>
      <c r="H1443">
        <f>'Previous Trades Import_OMS Quer'!H1443</f>
        <v>0</v>
      </c>
      <c r="I1443">
        <f>'Previous Trades Import_OMS Quer'!I1443</f>
        <v>0</v>
      </c>
      <c r="J1443">
        <f>'Previous Trades Import_OMS Quer'!J1443</f>
        <v>0</v>
      </c>
      <c r="K1443">
        <f>'Previous Trades Import_OMS Quer'!K1443</f>
        <v>0</v>
      </c>
      <c r="L1443">
        <f>'Previous Trades Import_OMS Quer'!L1443</f>
        <v>0</v>
      </c>
      <c r="M1443">
        <f>'Previous Trades Import_OMS Quer'!M1443</f>
        <v>0</v>
      </c>
      <c r="N1443">
        <f>'Previous Trades Import_OMS Quer'!N1443</f>
        <v>0</v>
      </c>
      <c r="O1443" t="str">
        <f>CLEAN('Previous Trades Import_OMS Quer'!O1443)</f>
        <v/>
      </c>
      <c r="Q1443" s="25">
        <f t="shared" si="44"/>
        <v>0</v>
      </c>
      <c r="R1443" s="25" t="e">
        <f>VLOOKUP(O1443,'Currency Balance'!$O$3:$Q$32,3,0)</f>
        <v>#N/A</v>
      </c>
      <c r="S1443" t="e">
        <f t="shared" si="45"/>
        <v>#N/A</v>
      </c>
    </row>
    <row r="1444" spans="1:19">
      <c r="A1444">
        <f>'Previous Trades Import_OMS Quer'!A1444</f>
        <v>0</v>
      </c>
      <c r="B1444">
        <f>'Previous Trades Import_OMS Quer'!B1444</f>
        <v>0</v>
      </c>
      <c r="C1444" s="22">
        <f>'Previous Trades Import_OMS Quer'!C1444</f>
        <v>0</v>
      </c>
      <c r="D1444">
        <f>'Previous Trades Import_OMS Quer'!D1444</f>
        <v>0</v>
      </c>
      <c r="E1444" s="22">
        <f>'Previous Trades Import_OMS Quer'!E1444</f>
        <v>0</v>
      </c>
      <c r="F1444">
        <f>'Previous Trades Import_OMS Quer'!F1444</f>
        <v>0</v>
      </c>
      <c r="G1444">
        <f>'Previous Trades Import_OMS Quer'!G1444</f>
        <v>0</v>
      </c>
      <c r="H1444">
        <f>'Previous Trades Import_OMS Quer'!H1444</f>
        <v>0</v>
      </c>
      <c r="I1444">
        <f>'Previous Trades Import_OMS Quer'!I1444</f>
        <v>0</v>
      </c>
      <c r="J1444">
        <f>'Previous Trades Import_OMS Quer'!J1444</f>
        <v>0</v>
      </c>
      <c r="K1444">
        <f>'Previous Trades Import_OMS Quer'!K1444</f>
        <v>0</v>
      </c>
      <c r="L1444">
        <f>'Previous Trades Import_OMS Quer'!L1444</f>
        <v>0</v>
      </c>
      <c r="M1444">
        <f>'Previous Trades Import_OMS Quer'!M1444</f>
        <v>0</v>
      </c>
      <c r="N1444">
        <f>'Previous Trades Import_OMS Quer'!N1444</f>
        <v>0</v>
      </c>
      <c r="O1444" t="str">
        <f>CLEAN('Previous Trades Import_OMS Quer'!O1444)</f>
        <v/>
      </c>
      <c r="Q1444" s="25">
        <f t="shared" si="44"/>
        <v>0</v>
      </c>
      <c r="R1444" s="25" t="e">
        <f>VLOOKUP(O1444,'Currency Balance'!$O$3:$Q$32,3,0)</f>
        <v>#N/A</v>
      </c>
      <c r="S1444" t="e">
        <f t="shared" si="45"/>
        <v>#N/A</v>
      </c>
    </row>
    <row r="1445" spans="1:19">
      <c r="A1445">
        <f>'Previous Trades Import_OMS Quer'!A1445</f>
        <v>0</v>
      </c>
      <c r="B1445">
        <f>'Previous Trades Import_OMS Quer'!B1445</f>
        <v>0</v>
      </c>
      <c r="C1445" s="22">
        <f>'Previous Trades Import_OMS Quer'!C1445</f>
        <v>0</v>
      </c>
      <c r="D1445">
        <f>'Previous Trades Import_OMS Quer'!D1445</f>
        <v>0</v>
      </c>
      <c r="E1445" s="22">
        <f>'Previous Trades Import_OMS Quer'!E1445</f>
        <v>0</v>
      </c>
      <c r="F1445">
        <f>'Previous Trades Import_OMS Quer'!F1445</f>
        <v>0</v>
      </c>
      <c r="G1445">
        <f>'Previous Trades Import_OMS Quer'!G1445</f>
        <v>0</v>
      </c>
      <c r="H1445">
        <f>'Previous Trades Import_OMS Quer'!H1445</f>
        <v>0</v>
      </c>
      <c r="I1445">
        <f>'Previous Trades Import_OMS Quer'!I1445</f>
        <v>0</v>
      </c>
      <c r="J1445">
        <f>'Previous Trades Import_OMS Quer'!J1445</f>
        <v>0</v>
      </c>
      <c r="K1445">
        <f>'Previous Trades Import_OMS Quer'!K1445</f>
        <v>0</v>
      </c>
      <c r="L1445">
        <f>'Previous Trades Import_OMS Quer'!L1445</f>
        <v>0</v>
      </c>
      <c r="M1445">
        <f>'Previous Trades Import_OMS Quer'!M1445</f>
        <v>0</v>
      </c>
      <c r="N1445">
        <f>'Previous Trades Import_OMS Quer'!N1445</f>
        <v>0</v>
      </c>
      <c r="O1445" t="str">
        <f>CLEAN('Previous Trades Import_OMS Quer'!O1445)</f>
        <v/>
      </c>
      <c r="Q1445" s="25">
        <f t="shared" si="44"/>
        <v>0</v>
      </c>
      <c r="R1445" s="25" t="e">
        <f>VLOOKUP(O1445,'Currency Balance'!$O$3:$Q$32,3,0)</f>
        <v>#N/A</v>
      </c>
      <c r="S1445" t="e">
        <f t="shared" si="45"/>
        <v>#N/A</v>
      </c>
    </row>
    <row r="1446" spans="1:19">
      <c r="A1446">
        <f>'Previous Trades Import_OMS Quer'!A1446</f>
        <v>0</v>
      </c>
      <c r="B1446">
        <f>'Previous Trades Import_OMS Quer'!B1446</f>
        <v>0</v>
      </c>
      <c r="C1446" s="22">
        <f>'Previous Trades Import_OMS Quer'!C1446</f>
        <v>0</v>
      </c>
      <c r="D1446">
        <f>'Previous Trades Import_OMS Quer'!D1446</f>
        <v>0</v>
      </c>
      <c r="E1446" s="22">
        <f>'Previous Trades Import_OMS Quer'!E1446</f>
        <v>0</v>
      </c>
      <c r="F1446">
        <f>'Previous Trades Import_OMS Quer'!F1446</f>
        <v>0</v>
      </c>
      <c r="G1446">
        <f>'Previous Trades Import_OMS Quer'!G1446</f>
        <v>0</v>
      </c>
      <c r="H1446">
        <f>'Previous Trades Import_OMS Quer'!H1446</f>
        <v>0</v>
      </c>
      <c r="I1446">
        <f>'Previous Trades Import_OMS Quer'!I1446</f>
        <v>0</v>
      </c>
      <c r="J1446">
        <f>'Previous Trades Import_OMS Quer'!J1446</f>
        <v>0</v>
      </c>
      <c r="K1446">
        <f>'Previous Trades Import_OMS Quer'!K1446</f>
        <v>0</v>
      </c>
      <c r="L1446">
        <f>'Previous Trades Import_OMS Quer'!L1446</f>
        <v>0</v>
      </c>
      <c r="M1446">
        <f>'Previous Trades Import_OMS Quer'!M1446</f>
        <v>0</v>
      </c>
      <c r="N1446">
        <f>'Previous Trades Import_OMS Quer'!N1446</f>
        <v>0</v>
      </c>
      <c r="O1446" t="str">
        <f>CLEAN('Previous Trades Import_OMS Quer'!O1446)</f>
        <v/>
      </c>
      <c r="Q1446" s="25">
        <f t="shared" si="44"/>
        <v>0</v>
      </c>
      <c r="R1446" s="25" t="e">
        <f>VLOOKUP(O1446,'Currency Balance'!$O$3:$Q$32,3,0)</f>
        <v>#N/A</v>
      </c>
      <c r="S1446" t="e">
        <f t="shared" si="45"/>
        <v>#N/A</v>
      </c>
    </row>
    <row r="1447" spans="1:19">
      <c r="A1447">
        <f>'Previous Trades Import_OMS Quer'!A1447</f>
        <v>0</v>
      </c>
      <c r="B1447">
        <f>'Previous Trades Import_OMS Quer'!B1447</f>
        <v>0</v>
      </c>
      <c r="C1447" s="22">
        <f>'Previous Trades Import_OMS Quer'!C1447</f>
        <v>0</v>
      </c>
      <c r="D1447">
        <f>'Previous Trades Import_OMS Quer'!D1447</f>
        <v>0</v>
      </c>
      <c r="E1447" s="22">
        <f>'Previous Trades Import_OMS Quer'!E1447</f>
        <v>0</v>
      </c>
      <c r="F1447">
        <f>'Previous Trades Import_OMS Quer'!F1447</f>
        <v>0</v>
      </c>
      <c r="G1447">
        <f>'Previous Trades Import_OMS Quer'!G1447</f>
        <v>0</v>
      </c>
      <c r="H1447">
        <f>'Previous Trades Import_OMS Quer'!H1447</f>
        <v>0</v>
      </c>
      <c r="I1447">
        <f>'Previous Trades Import_OMS Quer'!I1447</f>
        <v>0</v>
      </c>
      <c r="J1447">
        <f>'Previous Trades Import_OMS Quer'!J1447</f>
        <v>0</v>
      </c>
      <c r="K1447">
        <f>'Previous Trades Import_OMS Quer'!K1447</f>
        <v>0</v>
      </c>
      <c r="L1447">
        <f>'Previous Trades Import_OMS Quer'!L1447</f>
        <v>0</v>
      </c>
      <c r="M1447">
        <f>'Previous Trades Import_OMS Quer'!M1447</f>
        <v>0</v>
      </c>
      <c r="N1447">
        <f>'Previous Trades Import_OMS Quer'!N1447</f>
        <v>0</v>
      </c>
      <c r="O1447" t="str">
        <f>CLEAN('Previous Trades Import_OMS Quer'!O1447)</f>
        <v/>
      </c>
      <c r="Q1447" s="25">
        <f t="shared" si="44"/>
        <v>0</v>
      </c>
      <c r="R1447" s="25" t="e">
        <f>VLOOKUP(O1447,'Currency Balance'!$O$3:$Q$32,3,0)</f>
        <v>#N/A</v>
      </c>
      <c r="S1447" t="e">
        <f t="shared" si="45"/>
        <v>#N/A</v>
      </c>
    </row>
    <row r="1448" spans="1:19">
      <c r="A1448">
        <f>'Previous Trades Import_OMS Quer'!A1448</f>
        <v>0</v>
      </c>
      <c r="B1448">
        <f>'Previous Trades Import_OMS Quer'!B1448</f>
        <v>0</v>
      </c>
      <c r="C1448" s="22">
        <f>'Previous Trades Import_OMS Quer'!C1448</f>
        <v>0</v>
      </c>
      <c r="D1448">
        <f>'Previous Trades Import_OMS Quer'!D1448</f>
        <v>0</v>
      </c>
      <c r="E1448" s="22">
        <f>'Previous Trades Import_OMS Quer'!E1448</f>
        <v>0</v>
      </c>
      <c r="F1448">
        <f>'Previous Trades Import_OMS Quer'!F1448</f>
        <v>0</v>
      </c>
      <c r="G1448">
        <f>'Previous Trades Import_OMS Quer'!G1448</f>
        <v>0</v>
      </c>
      <c r="H1448">
        <f>'Previous Trades Import_OMS Quer'!H1448</f>
        <v>0</v>
      </c>
      <c r="I1448">
        <f>'Previous Trades Import_OMS Quer'!I1448</f>
        <v>0</v>
      </c>
      <c r="J1448">
        <f>'Previous Trades Import_OMS Quer'!J1448</f>
        <v>0</v>
      </c>
      <c r="K1448">
        <f>'Previous Trades Import_OMS Quer'!K1448</f>
        <v>0</v>
      </c>
      <c r="L1448">
        <f>'Previous Trades Import_OMS Quer'!L1448</f>
        <v>0</v>
      </c>
      <c r="M1448">
        <f>'Previous Trades Import_OMS Quer'!M1448</f>
        <v>0</v>
      </c>
      <c r="N1448">
        <f>'Previous Trades Import_OMS Quer'!N1448</f>
        <v>0</v>
      </c>
      <c r="O1448" t="str">
        <f>CLEAN('Previous Trades Import_OMS Quer'!O1448)</f>
        <v/>
      </c>
      <c r="Q1448" s="25">
        <f t="shared" si="44"/>
        <v>0</v>
      </c>
      <c r="R1448" s="25" t="e">
        <f>VLOOKUP(O1448,'Currency Balance'!$O$3:$Q$32,3,0)</f>
        <v>#N/A</v>
      </c>
      <c r="S1448" t="e">
        <f t="shared" si="45"/>
        <v>#N/A</v>
      </c>
    </row>
    <row r="1449" spans="1:19">
      <c r="A1449">
        <f>'Previous Trades Import_OMS Quer'!A1449</f>
        <v>0</v>
      </c>
      <c r="B1449">
        <f>'Previous Trades Import_OMS Quer'!B1449</f>
        <v>0</v>
      </c>
      <c r="C1449" s="22">
        <f>'Previous Trades Import_OMS Quer'!C1449</f>
        <v>0</v>
      </c>
      <c r="D1449">
        <f>'Previous Trades Import_OMS Quer'!D1449</f>
        <v>0</v>
      </c>
      <c r="E1449" s="22">
        <f>'Previous Trades Import_OMS Quer'!E1449</f>
        <v>0</v>
      </c>
      <c r="F1449">
        <f>'Previous Trades Import_OMS Quer'!F1449</f>
        <v>0</v>
      </c>
      <c r="G1449">
        <f>'Previous Trades Import_OMS Quer'!G1449</f>
        <v>0</v>
      </c>
      <c r="H1449">
        <f>'Previous Trades Import_OMS Quer'!H1449</f>
        <v>0</v>
      </c>
      <c r="I1449">
        <f>'Previous Trades Import_OMS Quer'!I1449</f>
        <v>0</v>
      </c>
      <c r="J1449">
        <f>'Previous Trades Import_OMS Quer'!J1449</f>
        <v>0</v>
      </c>
      <c r="K1449">
        <f>'Previous Trades Import_OMS Quer'!K1449</f>
        <v>0</v>
      </c>
      <c r="L1449">
        <f>'Previous Trades Import_OMS Quer'!L1449</f>
        <v>0</v>
      </c>
      <c r="M1449">
        <f>'Previous Trades Import_OMS Quer'!M1449</f>
        <v>0</v>
      </c>
      <c r="N1449">
        <f>'Previous Trades Import_OMS Quer'!N1449</f>
        <v>0</v>
      </c>
      <c r="O1449" t="str">
        <f>CLEAN('Previous Trades Import_OMS Quer'!O1449)</f>
        <v/>
      </c>
      <c r="Q1449" s="25">
        <f t="shared" si="44"/>
        <v>0</v>
      </c>
      <c r="R1449" s="25" t="e">
        <f>VLOOKUP(O1449,'Currency Balance'!$O$3:$Q$32,3,0)</f>
        <v>#N/A</v>
      </c>
      <c r="S1449" t="e">
        <f t="shared" si="45"/>
        <v>#N/A</v>
      </c>
    </row>
    <row r="1450" spans="1:19">
      <c r="A1450">
        <f>'Previous Trades Import_OMS Quer'!A1450</f>
        <v>0</v>
      </c>
      <c r="B1450">
        <f>'Previous Trades Import_OMS Quer'!B1450</f>
        <v>0</v>
      </c>
      <c r="C1450" s="22">
        <f>'Previous Trades Import_OMS Quer'!C1450</f>
        <v>0</v>
      </c>
      <c r="D1450">
        <f>'Previous Trades Import_OMS Quer'!D1450</f>
        <v>0</v>
      </c>
      <c r="E1450" s="22">
        <f>'Previous Trades Import_OMS Quer'!E1450</f>
        <v>0</v>
      </c>
      <c r="F1450">
        <f>'Previous Trades Import_OMS Quer'!F1450</f>
        <v>0</v>
      </c>
      <c r="G1450">
        <f>'Previous Trades Import_OMS Quer'!G1450</f>
        <v>0</v>
      </c>
      <c r="H1450">
        <f>'Previous Trades Import_OMS Quer'!H1450</f>
        <v>0</v>
      </c>
      <c r="I1450">
        <f>'Previous Trades Import_OMS Quer'!I1450</f>
        <v>0</v>
      </c>
      <c r="J1450">
        <f>'Previous Trades Import_OMS Quer'!J1450</f>
        <v>0</v>
      </c>
      <c r="K1450">
        <f>'Previous Trades Import_OMS Quer'!K1450</f>
        <v>0</v>
      </c>
      <c r="L1450">
        <f>'Previous Trades Import_OMS Quer'!L1450</f>
        <v>0</v>
      </c>
      <c r="M1450">
        <f>'Previous Trades Import_OMS Quer'!M1450</f>
        <v>0</v>
      </c>
      <c r="N1450">
        <f>'Previous Trades Import_OMS Quer'!N1450</f>
        <v>0</v>
      </c>
      <c r="O1450" t="str">
        <f>CLEAN('Previous Trades Import_OMS Quer'!O1450)</f>
        <v/>
      </c>
      <c r="Q1450" s="25">
        <f t="shared" si="44"/>
        <v>0</v>
      </c>
      <c r="R1450" s="25" t="e">
        <f>VLOOKUP(O1450,'Currency Balance'!$O$3:$Q$32,3,0)</f>
        <v>#N/A</v>
      </c>
      <c r="S1450" t="e">
        <f t="shared" si="45"/>
        <v>#N/A</v>
      </c>
    </row>
    <row r="1451" spans="1:19">
      <c r="A1451">
        <f>'Previous Trades Import_OMS Quer'!A1451</f>
        <v>0</v>
      </c>
      <c r="B1451">
        <f>'Previous Trades Import_OMS Quer'!B1451</f>
        <v>0</v>
      </c>
      <c r="C1451" s="22">
        <f>'Previous Trades Import_OMS Quer'!C1451</f>
        <v>0</v>
      </c>
      <c r="D1451">
        <f>'Previous Trades Import_OMS Quer'!D1451</f>
        <v>0</v>
      </c>
      <c r="E1451" s="22">
        <f>'Previous Trades Import_OMS Quer'!E1451</f>
        <v>0</v>
      </c>
      <c r="F1451">
        <f>'Previous Trades Import_OMS Quer'!F1451</f>
        <v>0</v>
      </c>
      <c r="G1451">
        <f>'Previous Trades Import_OMS Quer'!G1451</f>
        <v>0</v>
      </c>
      <c r="H1451">
        <f>'Previous Trades Import_OMS Quer'!H1451</f>
        <v>0</v>
      </c>
      <c r="I1451">
        <f>'Previous Trades Import_OMS Quer'!I1451</f>
        <v>0</v>
      </c>
      <c r="J1451">
        <f>'Previous Trades Import_OMS Quer'!J1451</f>
        <v>0</v>
      </c>
      <c r="K1451">
        <f>'Previous Trades Import_OMS Quer'!K1451</f>
        <v>0</v>
      </c>
      <c r="L1451">
        <f>'Previous Trades Import_OMS Quer'!L1451</f>
        <v>0</v>
      </c>
      <c r="M1451">
        <f>'Previous Trades Import_OMS Quer'!M1451</f>
        <v>0</v>
      </c>
      <c r="N1451">
        <f>'Previous Trades Import_OMS Quer'!N1451</f>
        <v>0</v>
      </c>
      <c r="O1451" t="str">
        <f>CLEAN('Previous Trades Import_OMS Quer'!O1451)</f>
        <v/>
      </c>
      <c r="Q1451" s="25">
        <f t="shared" si="44"/>
        <v>0</v>
      </c>
      <c r="R1451" s="25" t="e">
        <f>VLOOKUP(O1451,'Currency Balance'!$O$3:$Q$32,3,0)</f>
        <v>#N/A</v>
      </c>
      <c r="S1451" t="e">
        <f t="shared" si="45"/>
        <v>#N/A</v>
      </c>
    </row>
    <row r="1452" spans="1:19">
      <c r="A1452">
        <f>'Previous Trades Import_OMS Quer'!A1452</f>
        <v>0</v>
      </c>
      <c r="B1452">
        <f>'Previous Trades Import_OMS Quer'!B1452</f>
        <v>0</v>
      </c>
      <c r="C1452" s="22">
        <f>'Previous Trades Import_OMS Quer'!C1452</f>
        <v>0</v>
      </c>
      <c r="D1452">
        <f>'Previous Trades Import_OMS Quer'!D1452</f>
        <v>0</v>
      </c>
      <c r="E1452" s="22">
        <f>'Previous Trades Import_OMS Quer'!E1452</f>
        <v>0</v>
      </c>
      <c r="F1452">
        <f>'Previous Trades Import_OMS Quer'!F1452</f>
        <v>0</v>
      </c>
      <c r="G1452">
        <f>'Previous Trades Import_OMS Quer'!G1452</f>
        <v>0</v>
      </c>
      <c r="H1452">
        <f>'Previous Trades Import_OMS Quer'!H1452</f>
        <v>0</v>
      </c>
      <c r="I1452">
        <f>'Previous Trades Import_OMS Quer'!I1452</f>
        <v>0</v>
      </c>
      <c r="J1452">
        <f>'Previous Trades Import_OMS Quer'!J1452</f>
        <v>0</v>
      </c>
      <c r="K1452">
        <f>'Previous Trades Import_OMS Quer'!K1452</f>
        <v>0</v>
      </c>
      <c r="L1452">
        <f>'Previous Trades Import_OMS Quer'!L1452</f>
        <v>0</v>
      </c>
      <c r="M1452">
        <f>'Previous Trades Import_OMS Quer'!M1452</f>
        <v>0</v>
      </c>
      <c r="N1452">
        <f>'Previous Trades Import_OMS Quer'!N1452</f>
        <v>0</v>
      </c>
      <c r="O1452" t="str">
        <f>CLEAN('Previous Trades Import_OMS Quer'!O1452)</f>
        <v/>
      </c>
      <c r="Q1452" s="25">
        <f t="shared" si="44"/>
        <v>0</v>
      </c>
      <c r="R1452" s="25" t="e">
        <f>VLOOKUP(O1452,'Currency Balance'!$O$3:$Q$32,3,0)</f>
        <v>#N/A</v>
      </c>
      <c r="S1452" t="e">
        <f t="shared" si="45"/>
        <v>#N/A</v>
      </c>
    </row>
    <row r="1453" spans="1:19">
      <c r="A1453">
        <f>'Previous Trades Import_OMS Quer'!A1453</f>
        <v>0</v>
      </c>
      <c r="B1453">
        <f>'Previous Trades Import_OMS Quer'!B1453</f>
        <v>0</v>
      </c>
      <c r="C1453" s="22">
        <f>'Previous Trades Import_OMS Quer'!C1453</f>
        <v>0</v>
      </c>
      <c r="D1453">
        <f>'Previous Trades Import_OMS Quer'!D1453</f>
        <v>0</v>
      </c>
      <c r="E1453" s="22">
        <f>'Previous Trades Import_OMS Quer'!E1453</f>
        <v>0</v>
      </c>
      <c r="F1453">
        <f>'Previous Trades Import_OMS Quer'!F1453</f>
        <v>0</v>
      </c>
      <c r="G1453">
        <f>'Previous Trades Import_OMS Quer'!G1453</f>
        <v>0</v>
      </c>
      <c r="H1453">
        <f>'Previous Trades Import_OMS Quer'!H1453</f>
        <v>0</v>
      </c>
      <c r="I1453">
        <f>'Previous Trades Import_OMS Quer'!I1453</f>
        <v>0</v>
      </c>
      <c r="J1453">
        <f>'Previous Trades Import_OMS Quer'!J1453</f>
        <v>0</v>
      </c>
      <c r="K1453">
        <f>'Previous Trades Import_OMS Quer'!K1453</f>
        <v>0</v>
      </c>
      <c r="L1453">
        <f>'Previous Trades Import_OMS Quer'!L1453</f>
        <v>0</v>
      </c>
      <c r="M1453">
        <f>'Previous Trades Import_OMS Quer'!M1453</f>
        <v>0</v>
      </c>
      <c r="N1453">
        <f>'Previous Trades Import_OMS Quer'!N1453</f>
        <v>0</v>
      </c>
      <c r="O1453" t="str">
        <f>CLEAN('Previous Trades Import_OMS Quer'!O1453)</f>
        <v/>
      </c>
      <c r="Q1453" s="25">
        <f t="shared" si="44"/>
        <v>0</v>
      </c>
      <c r="R1453" s="25" t="e">
        <f>VLOOKUP(O1453,'Currency Balance'!$O$3:$Q$32,3,0)</f>
        <v>#N/A</v>
      </c>
      <c r="S1453" t="e">
        <f t="shared" si="45"/>
        <v>#N/A</v>
      </c>
    </row>
    <row r="1454" spans="1:19">
      <c r="A1454">
        <f>'Previous Trades Import_OMS Quer'!A1454</f>
        <v>0</v>
      </c>
      <c r="B1454">
        <f>'Previous Trades Import_OMS Quer'!B1454</f>
        <v>0</v>
      </c>
      <c r="C1454" s="22">
        <f>'Previous Trades Import_OMS Quer'!C1454</f>
        <v>0</v>
      </c>
      <c r="D1454">
        <f>'Previous Trades Import_OMS Quer'!D1454</f>
        <v>0</v>
      </c>
      <c r="E1454" s="22">
        <f>'Previous Trades Import_OMS Quer'!E1454</f>
        <v>0</v>
      </c>
      <c r="F1454">
        <f>'Previous Trades Import_OMS Quer'!F1454</f>
        <v>0</v>
      </c>
      <c r="G1454">
        <f>'Previous Trades Import_OMS Quer'!G1454</f>
        <v>0</v>
      </c>
      <c r="H1454">
        <f>'Previous Trades Import_OMS Quer'!H1454</f>
        <v>0</v>
      </c>
      <c r="I1454">
        <f>'Previous Trades Import_OMS Quer'!I1454</f>
        <v>0</v>
      </c>
      <c r="J1454">
        <f>'Previous Trades Import_OMS Quer'!J1454</f>
        <v>0</v>
      </c>
      <c r="K1454">
        <f>'Previous Trades Import_OMS Quer'!K1454</f>
        <v>0</v>
      </c>
      <c r="L1454">
        <f>'Previous Trades Import_OMS Quer'!L1454</f>
        <v>0</v>
      </c>
      <c r="M1454">
        <f>'Previous Trades Import_OMS Quer'!M1454</f>
        <v>0</v>
      </c>
      <c r="N1454">
        <f>'Previous Trades Import_OMS Quer'!N1454</f>
        <v>0</v>
      </c>
      <c r="O1454" t="str">
        <f>CLEAN('Previous Trades Import_OMS Quer'!O1454)</f>
        <v/>
      </c>
      <c r="Q1454" s="25">
        <f t="shared" si="44"/>
        <v>0</v>
      </c>
      <c r="R1454" s="25" t="e">
        <f>VLOOKUP(O1454,'Currency Balance'!$O$3:$Q$32,3,0)</f>
        <v>#N/A</v>
      </c>
      <c r="S1454" t="e">
        <f t="shared" si="45"/>
        <v>#N/A</v>
      </c>
    </row>
    <row r="1455" spans="1:19">
      <c r="A1455">
        <f>'Previous Trades Import_OMS Quer'!A1455</f>
        <v>0</v>
      </c>
      <c r="B1455">
        <f>'Previous Trades Import_OMS Quer'!B1455</f>
        <v>0</v>
      </c>
      <c r="C1455" s="22">
        <f>'Previous Trades Import_OMS Quer'!C1455</f>
        <v>0</v>
      </c>
      <c r="D1455">
        <f>'Previous Trades Import_OMS Quer'!D1455</f>
        <v>0</v>
      </c>
      <c r="E1455" s="22">
        <f>'Previous Trades Import_OMS Quer'!E1455</f>
        <v>0</v>
      </c>
      <c r="F1455">
        <f>'Previous Trades Import_OMS Quer'!F1455</f>
        <v>0</v>
      </c>
      <c r="G1455">
        <f>'Previous Trades Import_OMS Quer'!G1455</f>
        <v>0</v>
      </c>
      <c r="H1455">
        <f>'Previous Trades Import_OMS Quer'!H1455</f>
        <v>0</v>
      </c>
      <c r="I1455">
        <f>'Previous Trades Import_OMS Quer'!I1455</f>
        <v>0</v>
      </c>
      <c r="J1455">
        <f>'Previous Trades Import_OMS Quer'!J1455</f>
        <v>0</v>
      </c>
      <c r="K1455">
        <f>'Previous Trades Import_OMS Quer'!K1455</f>
        <v>0</v>
      </c>
      <c r="L1455">
        <f>'Previous Trades Import_OMS Quer'!L1455</f>
        <v>0</v>
      </c>
      <c r="M1455">
        <f>'Previous Trades Import_OMS Quer'!M1455</f>
        <v>0</v>
      </c>
      <c r="N1455">
        <f>'Previous Trades Import_OMS Quer'!N1455</f>
        <v>0</v>
      </c>
      <c r="O1455" t="str">
        <f>CLEAN('Previous Trades Import_OMS Quer'!O1455)</f>
        <v/>
      </c>
      <c r="Q1455" s="25">
        <f t="shared" si="44"/>
        <v>0</v>
      </c>
      <c r="R1455" s="25" t="e">
        <f>VLOOKUP(O1455,'Currency Balance'!$O$3:$Q$32,3,0)</f>
        <v>#N/A</v>
      </c>
      <c r="S1455" t="e">
        <f t="shared" si="45"/>
        <v>#N/A</v>
      </c>
    </row>
    <row r="1456" spans="1:19">
      <c r="A1456">
        <f>'Previous Trades Import_OMS Quer'!A1456</f>
        <v>0</v>
      </c>
      <c r="B1456">
        <f>'Previous Trades Import_OMS Quer'!B1456</f>
        <v>0</v>
      </c>
      <c r="C1456" s="22">
        <f>'Previous Trades Import_OMS Quer'!C1456</f>
        <v>0</v>
      </c>
      <c r="D1456">
        <f>'Previous Trades Import_OMS Quer'!D1456</f>
        <v>0</v>
      </c>
      <c r="E1456" s="22">
        <f>'Previous Trades Import_OMS Quer'!E1456</f>
        <v>0</v>
      </c>
      <c r="F1456">
        <f>'Previous Trades Import_OMS Quer'!F1456</f>
        <v>0</v>
      </c>
      <c r="G1456">
        <f>'Previous Trades Import_OMS Quer'!G1456</f>
        <v>0</v>
      </c>
      <c r="H1456">
        <f>'Previous Trades Import_OMS Quer'!H1456</f>
        <v>0</v>
      </c>
      <c r="I1456">
        <f>'Previous Trades Import_OMS Quer'!I1456</f>
        <v>0</v>
      </c>
      <c r="J1456">
        <f>'Previous Trades Import_OMS Quer'!J1456</f>
        <v>0</v>
      </c>
      <c r="K1456">
        <f>'Previous Trades Import_OMS Quer'!K1456</f>
        <v>0</v>
      </c>
      <c r="L1456">
        <f>'Previous Trades Import_OMS Quer'!L1456</f>
        <v>0</v>
      </c>
      <c r="M1456">
        <f>'Previous Trades Import_OMS Quer'!M1456</f>
        <v>0</v>
      </c>
      <c r="N1456">
        <f>'Previous Trades Import_OMS Quer'!N1456</f>
        <v>0</v>
      </c>
      <c r="O1456" t="str">
        <f>CLEAN('Previous Trades Import_OMS Quer'!O1456)</f>
        <v/>
      </c>
      <c r="Q1456" s="25">
        <f t="shared" si="44"/>
        <v>0</v>
      </c>
      <c r="R1456" s="25" t="e">
        <f>VLOOKUP(O1456,'Currency Balance'!$O$3:$Q$32,3,0)</f>
        <v>#N/A</v>
      </c>
      <c r="S1456" t="e">
        <f t="shared" si="45"/>
        <v>#N/A</v>
      </c>
    </row>
    <row r="1457" spans="1:19">
      <c r="A1457">
        <f>'Previous Trades Import_OMS Quer'!A1457</f>
        <v>0</v>
      </c>
      <c r="B1457">
        <f>'Previous Trades Import_OMS Quer'!B1457</f>
        <v>0</v>
      </c>
      <c r="C1457" s="22">
        <f>'Previous Trades Import_OMS Quer'!C1457</f>
        <v>0</v>
      </c>
      <c r="D1457">
        <f>'Previous Trades Import_OMS Quer'!D1457</f>
        <v>0</v>
      </c>
      <c r="E1457" s="22">
        <f>'Previous Trades Import_OMS Quer'!E1457</f>
        <v>0</v>
      </c>
      <c r="F1457">
        <f>'Previous Trades Import_OMS Quer'!F1457</f>
        <v>0</v>
      </c>
      <c r="G1457">
        <f>'Previous Trades Import_OMS Quer'!G1457</f>
        <v>0</v>
      </c>
      <c r="H1457">
        <f>'Previous Trades Import_OMS Quer'!H1457</f>
        <v>0</v>
      </c>
      <c r="I1457">
        <f>'Previous Trades Import_OMS Quer'!I1457</f>
        <v>0</v>
      </c>
      <c r="J1457">
        <f>'Previous Trades Import_OMS Quer'!J1457</f>
        <v>0</v>
      </c>
      <c r="K1457">
        <f>'Previous Trades Import_OMS Quer'!K1457</f>
        <v>0</v>
      </c>
      <c r="L1457">
        <f>'Previous Trades Import_OMS Quer'!L1457</f>
        <v>0</v>
      </c>
      <c r="M1457">
        <f>'Previous Trades Import_OMS Quer'!M1457</f>
        <v>0</v>
      </c>
      <c r="N1457">
        <f>'Previous Trades Import_OMS Quer'!N1457</f>
        <v>0</v>
      </c>
      <c r="O1457" t="str">
        <f>CLEAN('Previous Trades Import_OMS Quer'!O1457)</f>
        <v/>
      </c>
      <c r="Q1457" s="25">
        <f t="shared" si="44"/>
        <v>0</v>
      </c>
      <c r="R1457" s="25" t="e">
        <f>VLOOKUP(O1457,'Currency Balance'!$O$3:$Q$32,3,0)</f>
        <v>#N/A</v>
      </c>
      <c r="S1457" t="e">
        <f t="shared" si="45"/>
        <v>#N/A</v>
      </c>
    </row>
    <row r="1458" spans="1:19">
      <c r="A1458">
        <f>'Previous Trades Import_OMS Quer'!A1458</f>
        <v>0</v>
      </c>
      <c r="B1458">
        <f>'Previous Trades Import_OMS Quer'!B1458</f>
        <v>0</v>
      </c>
      <c r="C1458" s="22">
        <f>'Previous Trades Import_OMS Quer'!C1458</f>
        <v>0</v>
      </c>
      <c r="D1458">
        <f>'Previous Trades Import_OMS Quer'!D1458</f>
        <v>0</v>
      </c>
      <c r="E1458" s="22">
        <f>'Previous Trades Import_OMS Quer'!E1458</f>
        <v>0</v>
      </c>
      <c r="F1458">
        <f>'Previous Trades Import_OMS Quer'!F1458</f>
        <v>0</v>
      </c>
      <c r="G1458">
        <f>'Previous Trades Import_OMS Quer'!G1458</f>
        <v>0</v>
      </c>
      <c r="H1458">
        <f>'Previous Trades Import_OMS Quer'!H1458</f>
        <v>0</v>
      </c>
      <c r="I1458">
        <f>'Previous Trades Import_OMS Quer'!I1458</f>
        <v>0</v>
      </c>
      <c r="J1458">
        <f>'Previous Trades Import_OMS Quer'!J1458</f>
        <v>0</v>
      </c>
      <c r="K1458">
        <f>'Previous Trades Import_OMS Quer'!K1458</f>
        <v>0</v>
      </c>
      <c r="L1458">
        <f>'Previous Trades Import_OMS Quer'!L1458</f>
        <v>0</v>
      </c>
      <c r="M1458">
        <f>'Previous Trades Import_OMS Quer'!M1458</f>
        <v>0</v>
      </c>
      <c r="N1458">
        <f>'Previous Trades Import_OMS Quer'!N1458</f>
        <v>0</v>
      </c>
      <c r="O1458" t="str">
        <f>CLEAN('Previous Trades Import_OMS Quer'!O1458)</f>
        <v/>
      </c>
      <c r="Q1458" s="25">
        <f t="shared" si="44"/>
        <v>0</v>
      </c>
      <c r="R1458" s="25" t="e">
        <f>VLOOKUP(O1458,'Currency Balance'!$O$3:$Q$32,3,0)</f>
        <v>#N/A</v>
      </c>
      <c r="S1458" t="e">
        <f t="shared" si="45"/>
        <v>#N/A</v>
      </c>
    </row>
    <row r="1459" spans="1:19">
      <c r="A1459">
        <f>'Previous Trades Import_OMS Quer'!A1459</f>
        <v>0</v>
      </c>
      <c r="B1459">
        <f>'Previous Trades Import_OMS Quer'!B1459</f>
        <v>0</v>
      </c>
      <c r="C1459" s="22">
        <f>'Previous Trades Import_OMS Quer'!C1459</f>
        <v>0</v>
      </c>
      <c r="D1459">
        <f>'Previous Trades Import_OMS Quer'!D1459</f>
        <v>0</v>
      </c>
      <c r="E1459" s="22">
        <f>'Previous Trades Import_OMS Quer'!E1459</f>
        <v>0</v>
      </c>
      <c r="F1459">
        <f>'Previous Trades Import_OMS Quer'!F1459</f>
        <v>0</v>
      </c>
      <c r="G1459">
        <f>'Previous Trades Import_OMS Quer'!G1459</f>
        <v>0</v>
      </c>
      <c r="H1459">
        <f>'Previous Trades Import_OMS Quer'!H1459</f>
        <v>0</v>
      </c>
      <c r="I1459">
        <f>'Previous Trades Import_OMS Quer'!I1459</f>
        <v>0</v>
      </c>
      <c r="J1459">
        <f>'Previous Trades Import_OMS Quer'!J1459</f>
        <v>0</v>
      </c>
      <c r="K1459">
        <f>'Previous Trades Import_OMS Quer'!K1459</f>
        <v>0</v>
      </c>
      <c r="L1459">
        <f>'Previous Trades Import_OMS Quer'!L1459</f>
        <v>0</v>
      </c>
      <c r="M1459">
        <f>'Previous Trades Import_OMS Quer'!M1459</f>
        <v>0</v>
      </c>
      <c r="N1459">
        <f>'Previous Trades Import_OMS Quer'!N1459</f>
        <v>0</v>
      </c>
      <c r="O1459" t="str">
        <f>CLEAN('Previous Trades Import_OMS Quer'!O1459)</f>
        <v/>
      </c>
      <c r="Q1459" s="25">
        <f t="shared" si="44"/>
        <v>0</v>
      </c>
      <c r="R1459" s="25" t="e">
        <f>VLOOKUP(O1459,'Currency Balance'!$O$3:$Q$32,3,0)</f>
        <v>#N/A</v>
      </c>
      <c r="S1459" t="e">
        <f t="shared" si="45"/>
        <v>#N/A</v>
      </c>
    </row>
    <row r="1460" spans="1:19">
      <c r="A1460">
        <f>'Previous Trades Import_OMS Quer'!A1460</f>
        <v>0</v>
      </c>
      <c r="B1460">
        <f>'Previous Trades Import_OMS Quer'!B1460</f>
        <v>0</v>
      </c>
      <c r="C1460" s="22">
        <f>'Previous Trades Import_OMS Quer'!C1460</f>
        <v>0</v>
      </c>
      <c r="D1460">
        <f>'Previous Trades Import_OMS Quer'!D1460</f>
        <v>0</v>
      </c>
      <c r="E1460" s="22">
        <f>'Previous Trades Import_OMS Quer'!E1460</f>
        <v>0</v>
      </c>
      <c r="F1460">
        <f>'Previous Trades Import_OMS Quer'!F1460</f>
        <v>0</v>
      </c>
      <c r="G1460">
        <f>'Previous Trades Import_OMS Quer'!G1460</f>
        <v>0</v>
      </c>
      <c r="H1460">
        <f>'Previous Trades Import_OMS Quer'!H1460</f>
        <v>0</v>
      </c>
      <c r="I1460">
        <f>'Previous Trades Import_OMS Quer'!I1460</f>
        <v>0</v>
      </c>
      <c r="J1460">
        <f>'Previous Trades Import_OMS Quer'!J1460</f>
        <v>0</v>
      </c>
      <c r="K1460">
        <f>'Previous Trades Import_OMS Quer'!K1460</f>
        <v>0</v>
      </c>
      <c r="L1460">
        <f>'Previous Trades Import_OMS Quer'!L1460</f>
        <v>0</v>
      </c>
      <c r="M1460">
        <f>'Previous Trades Import_OMS Quer'!M1460</f>
        <v>0</v>
      </c>
      <c r="N1460">
        <f>'Previous Trades Import_OMS Quer'!N1460</f>
        <v>0</v>
      </c>
      <c r="O1460" t="str">
        <f>CLEAN('Previous Trades Import_OMS Quer'!O1460)</f>
        <v/>
      </c>
      <c r="Q1460" s="25">
        <f t="shared" si="44"/>
        <v>0</v>
      </c>
      <c r="R1460" s="25" t="e">
        <f>VLOOKUP(O1460,'Currency Balance'!$O$3:$Q$32,3,0)</f>
        <v>#N/A</v>
      </c>
      <c r="S1460" t="e">
        <f t="shared" si="45"/>
        <v>#N/A</v>
      </c>
    </row>
    <row r="1461" spans="1:19">
      <c r="A1461">
        <f>'Previous Trades Import_OMS Quer'!A1461</f>
        <v>0</v>
      </c>
      <c r="B1461">
        <f>'Previous Trades Import_OMS Quer'!B1461</f>
        <v>0</v>
      </c>
      <c r="C1461" s="22">
        <f>'Previous Trades Import_OMS Quer'!C1461</f>
        <v>0</v>
      </c>
      <c r="D1461">
        <f>'Previous Trades Import_OMS Quer'!D1461</f>
        <v>0</v>
      </c>
      <c r="E1461" s="22">
        <f>'Previous Trades Import_OMS Quer'!E1461</f>
        <v>0</v>
      </c>
      <c r="F1461">
        <f>'Previous Trades Import_OMS Quer'!F1461</f>
        <v>0</v>
      </c>
      <c r="G1461">
        <f>'Previous Trades Import_OMS Quer'!G1461</f>
        <v>0</v>
      </c>
      <c r="H1461">
        <f>'Previous Trades Import_OMS Quer'!H1461</f>
        <v>0</v>
      </c>
      <c r="I1461">
        <f>'Previous Trades Import_OMS Quer'!I1461</f>
        <v>0</v>
      </c>
      <c r="J1461">
        <f>'Previous Trades Import_OMS Quer'!J1461</f>
        <v>0</v>
      </c>
      <c r="K1461">
        <f>'Previous Trades Import_OMS Quer'!K1461</f>
        <v>0</v>
      </c>
      <c r="L1461">
        <f>'Previous Trades Import_OMS Quer'!L1461</f>
        <v>0</v>
      </c>
      <c r="M1461">
        <f>'Previous Trades Import_OMS Quer'!M1461</f>
        <v>0</v>
      </c>
      <c r="N1461">
        <f>'Previous Trades Import_OMS Quer'!N1461</f>
        <v>0</v>
      </c>
      <c r="O1461" t="str">
        <f>CLEAN('Previous Trades Import_OMS Quer'!O1461)</f>
        <v/>
      </c>
      <c r="Q1461" s="25">
        <f t="shared" si="44"/>
        <v>0</v>
      </c>
      <c r="R1461" s="25" t="e">
        <f>VLOOKUP(O1461,'Currency Balance'!$O$3:$Q$32,3,0)</f>
        <v>#N/A</v>
      </c>
      <c r="S1461" t="e">
        <f t="shared" si="45"/>
        <v>#N/A</v>
      </c>
    </row>
    <row r="1462" spans="1:19">
      <c r="A1462">
        <f>'Previous Trades Import_OMS Quer'!A1462</f>
        <v>0</v>
      </c>
      <c r="B1462">
        <f>'Previous Trades Import_OMS Quer'!B1462</f>
        <v>0</v>
      </c>
      <c r="C1462" s="22">
        <f>'Previous Trades Import_OMS Quer'!C1462</f>
        <v>0</v>
      </c>
      <c r="D1462">
        <f>'Previous Trades Import_OMS Quer'!D1462</f>
        <v>0</v>
      </c>
      <c r="E1462" s="22">
        <f>'Previous Trades Import_OMS Quer'!E1462</f>
        <v>0</v>
      </c>
      <c r="F1462">
        <f>'Previous Trades Import_OMS Quer'!F1462</f>
        <v>0</v>
      </c>
      <c r="G1462">
        <f>'Previous Trades Import_OMS Quer'!G1462</f>
        <v>0</v>
      </c>
      <c r="H1462">
        <f>'Previous Trades Import_OMS Quer'!H1462</f>
        <v>0</v>
      </c>
      <c r="I1462">
        <f>'Previous Trades Import_OMS Quer'!I1462</f>
        <v>0</v>
      </c>
      <c r="J1462">
        <f>'Previous Trades Import_OMS Quer'!J1462</f>
        <v>0</v>
      </c>
      <c r="K1462">
        <f>'Previous Trades Import_OMS Quer'!K1462</f>
        <v>0</v>
      </c>
      <c r="L1462">
        <f>'Previous Trades Import_OMS Quer'!L1462</f>
        <v>0</v>
      </c>
      <c r="M1462">
        <f>'Previous Trades Import_OMS Quer'!M1462</f>
        <v>0</v>
      </c>
      <c r="N1462">
        <f>'Previous Trades Import_OMS Quer'!N1462</f>
        <v>0</v>
      </c>
      <c r="O1462" t="str">
        <f>CLEAN('Previous Trades Import_OMS Quer'!O1462)</f>
        <v/>
      </c>
      <c r="Q1462" s="25">
        <f t="shared" si="44"/>
        <v>0</v>
      </c>
      <c r="R1462" s="25" t="e">
        <f>VLOOKUP(O1462,'Currency Balance'!$O$3:$Q$32,3,0)</f>
        <v>#N/A</v>
      </c>
      <c r="S1462" t="e">
        <f t="shared" si="45"/>
        <v>#N/A</v>
      </c>
    </row>
    <row r="1463" spans="1:19">
      <c r="A1463">
        <f>'Previous Trades Import_OMS Quer'!A1463</f>
        <v>0</v>
      </c>
      <c r="B1463">
        <f>'Previous Trades Import_OMS Quer'!B1463</f>
        <v>0</v>
      </c>
      <c r="C1463" s="22">
        <f>'Previous Trades Import_OMS Quer'!C1463</f>
        <v>0</v>
      </c>
      <c r="D1463">
        <f>'Previous Trades Import_OMS Quer'!D1463</f>
        <v>0</v>
      </c>
      <c r="E1463" s="22">
        <f>'Previous Trades Import_OMS Quer'!E1463</f>
        <v>0</v>
      </c>
      <c r="F1463">
        <f>'Previous Trades Import_OMS Quer'!F1463</f>
        <v>0</v>
      </c>
      <c r="G1463">
        <f>'Previous Trades Import_OMS Quer'!G1463</f>
        <v>0</v>
      </c>
      <c r="H1463">
        <f>'Previous Trades Import_OMS Quer'!H1463</f>
        <v>0</v>
      </c>
      <c r="I1463">
        <f>'Previous Trades Import_OMS Quer'!I1463</f>
        <v>0</v>
      </c>
      <c r="J1463">
        <f>'Previous Trades Import_OMS Quer'!J1463</f>
        <v>0</v>
      </c>
      <c r="K1463">
        <f>'Previous Trades Import_OMS Quer'!K1463</f>
        <v>0</v>
      </c>
      <c r="L1463">
        <f>'Previous Trades Import_OMS Quer'!L1463</f>
        <v>0</v>
      </c>
      <c r="M1463">
        <f>'Previous Trades Import_OMS Quer'!M1463</f>
        <v>0</v>
      </c>
      <c r="N1463">
        <f>'Previous Trades Import_OMS Quer'!N1463</f>
        <v>0</v>
      </c>
      <c r="O1463" t="str">
        <f>CLEAN('Previous Trades Import_OMS Quer'!O1463)</f>
        <v/>
      </c>
      <c r="Q1463" s="25">
        <f t="shared" si="44"/>
        <v>0</v>
      </c>
      <c r="R1463" s="25" t="e">
        <f>VLOOKUP(O1463,'Currency Balance'!$O$3:$Q$32,3,0)</f>
        <v>#N/A</v>
      </c>
      <c r="S1463" t="e">
        <f t="shared" si="45"/>
        <v>#N/A</v>
      </c>
    </row>
    <row r="1464" spans="1:19">
      <c r="A1464">
        <f>'Previous Trades Import_OMS Quer'!A1464</f>
        <v>0</v>
      </c>
      <c r="B1464">
        <f>'Previous Trades Import_OMS Quer'!B1464</f>
        <v>0</v>
      </c>
      <c r="C1464" s="22">
        <f>'Previous Trades Import_OMS Quer'!C1464</f>
        <v>0</v>
      </c>
      <c r="D1464">
        <f>'Previous Trades Import_OMS Quer'!D1464</f>
        <v>0</v>
      </c>
      <c r="E1464" s="22">
        <f>'Previous Trades Import_OMS Quer'!E1464</f>
        <v>0</v>
      </c>
      <c r="F1464">
        <f>'Previous Trades Import_OMS Quer'!F1464</f>
        <v>0</v>
      </c>
      <c r="G1464">
        <f>'Previous Trades Import_OMS Quer'!G1464</f>
        <v>0</v>
      </c>
      <c r="H1464">
        <f>'Previous Trades Import_OMS Quer'!H1464</f>
        <v>0</v>
      </c>
      <c r="I1464">
        <f>'Previous Trades Import_OMS Quer'!I1464</f>
        <v>0</v>
      </c>
      <c r="J1464">
        <f>'Previous Trades Import_OMS Quer'!J1464</f>
        <v>0</v>
      </c>
      <c r="K1464">
        <f>'Previous Trades Import_OMS Quer'!K1464</f>
        <v>0</v>
      </c>
      <c r="L1464">
        <f>'Previous Trades Import_OMS Quer'!L1464</f>
        <v>0</v>
      </c>
      <c r="M1464">
        <f>'Previous Trades Import_OMS Quer'!M1464</f>
        <v>0</v>
      </c>
      <c r="N1464">
        <f>'Previous Trades Import_OMS Quer'!N1464</f>
        <v>0</v>
      </c>
      <c r="O1464" t="str">
        <f>CLEAN('Previous Trades Import_OMS Quer'!O1464)</f>
        <v/>
      </c>
      <c r="Q1464" s="25">
        <f t="shared" si="44"/>
        <v>0</v>
      </c>
      <c r="R1464" s="25" t="e">
        <f>VLOOKUP(O1464,'Currency Balance'!$O$3:$Q$32,3,0)</f>
        <v>#N/A</v>
      </c>
      <c r="S1464" t="e">
        <f t="shared" si="45"/>
        <v>#N/A</v>
      </c>
    </row>
    <row r="1465" spans="1:19">
      <c r="A1465">
        <f>'Previous Trades Import_OMS Quer'!A1465</f>
        <v>0</v>
      </c>
      <c r="B1465">
        <f>'Previous Trades Import_OMS Quer'!B1465</f>
        <v>0</v>
      </c>
      <c r="C1465" s="22">
        <f>'Previous Trades Import_OMS Quer'!C1465</f>
        <v>0</v>
      </c>
      <c r="D1465">
        <f>'Previous Trades Import_OMS Quer'!D1465</f>
        <v>0</v>
      </c>
      <c r="E1465" s="22">
        <f>'Previous Trades Import_OMS Quer'!E1465</f>
        <v>0</v>
      </c>
      <c r="F1465">
        <f>'Previous Trades Import_OMS Quer'!F1465</f>
        <v>0</v>
      </c>
      <c r="G1465">
        <f>'Previous Trades Import_OMS Quer'!G1465</f>
        <v>0</v>
      </c>
      <c r="H1465">
        <f>'Previous Trades Import_OMS Quer'!H1465</f>
        <v>0</v>
      </c>
      <c r="I1465">
        <f>'Previous Trades Import_OMS Quer'!I1465</f>
        <v>0</v>
      </c>
      <c r="J1465">
        <f>'Previous Trades Import_OMS Quer'!J1465</f>
        <v>0</v>
      </c>
      <c r="K1465">
        <f>'Previous Trades Import_OMS Quer'!K1465</f>
        <v>0</v>
      </c>
      <c r="L1465">
        <f>'Previous Trades Import_OMS Quer'!L1465</f>
        <v>0</v>
      </c>
      <c r="M1465">
        <f>'Previous Trades Import_OMS Quer'!M1465</f>
        <v>0</v>
      </c>
      <c r="N1465">
        <f>'Previous Trades Import_OMS Quer'!N1465</f>
        <v>0</v>
      </c>
      <c r="O1465" t="str">
        <f>CLEAN('Previous Trades Import_OMS Quer'!O1465)</f>
        <v/>
      </c>
      <c r="Q1465" s="25">
        <f t="shared" si="44"/>
        <v>0</v>
      </c>
      <c r="R1465" s="25" t="e">
        <f>VLOOKUP(O1465,'Currency Balance'!$O$3:$Q$32,3,0)</f>
        <v>#N/A</v>
      </c>
      <c r="S1465" t="e">
        <f t="shared" si="45"/>
        <v>#N/A</v>
      </c>
    </row>
    <row r="1466" spans="1:19">
      <c r="A1466">
        <f>'Previous Trades Import_OMS Quer'!A1466</f>
        <v>0</v>
      </c>
      <c r="B1466">
        <f>'Previous Trades Import_OMS Quer'!B1466</f>
        <v>0</v>
      </c>
      <c r="C1466" s="22">
        <f>'Previous Trades Import_OMS Quer'!C1466</f>
        <v>0</v>
      </c>
      <c r="D1466">
        <f>'Previous Trades Import_OMS Quer'!D1466</f>
        <v>0</v>
      </c>
      <c r="E1466" s="22">
        <f>'Previous Trades Import_OMS Quer'!E1466</f>
        <v>0</v>
      </c>
      <c r="F1466">
        <f>'Previous Trades Import_OMS Quer'!F1466</f>
        <v>0</v>
      </c>
      <c r="G1466">
        <f>'Previous Trades Import_OMS Quer'!G1466</f>
        <v>0</v>
      </c>
      <c r="H1466">
        <f>'Previous Trades Import_OMS Quer'!H1466</f>
        <v>0</v>
      </c>
      <c r="I1466">
        <f>'Previous Trades Import_OMS Quer'!I1466</f>
        <v>0</v>
      </c>
      <c r="J1466">
        <f>'Previous Trades Import_OMS Quer'!J1466</f>
        <v>0</v>
      </c>
      <c r="K1466">
        <f>'Previous Trades Import_OMS Quer'!K1466</f>
        <v>0</v>
      </c>
      <c r="L1466">
        <f>'Previous Trades Import_OMS Quer'!L1466</f>
        <v>0</v>
      </c>
      <c r="M1466">
        <f>'Previous Trades Import_OMS Quer'!M1466</f>
        <v>0</v>
      </c>
      <c r="N1466">
        <f>'Previous Trades Import_OMS Quer'!N1466</f>
        <v>0</v>
      </c>
      <c r="O1466" t="str">
        <f>CLEAN('Previous Trades Import_OMS Quer'!O1466)</f>
        <v/>
      </c>
      <c r="Q1466" s="25">
        <f t="shared" si="44"/>
        <v>0</v>
      </c>
      <c r="R1466" s="25" t="e">
        <f>VLOOKUP(O1466,'Currency Balance'!$O$3:$Q$32,3,0)</f>
        <v>#N/A</v>
      </c>
      <c r="S1466" t="e">
        <f t="shared" si="45"/>
        <v>#N/A</v>
      </c>
    </row>
    <row r="1467" spans="1:19">
      <c r="A1467">
        <f>'Previous Trades Import_OMS Quer'!A1467</f>
        <v>0</v>
      </c>
      <c r="B1467">
        <f>'Previous Trades Import_OMS Quer'!B1467</f>
        <v>0</v>
      </c>
      <c r="C1467" s="22">
        <f>'Previous Trades Import_OMS Quer'!C1467</f>
        <v>0</v>
      </c>
      <c r="D1467">
        <f>'Previous Trades Import_OMS Quer'!D1467</f>
        <v>0</v>
      </c>
      <c r="E1467" s="22">
        <f>'Previous Trades Import_OMS Quer'!E1467</f>
        <v>0</v>
      </c>
      <c r="F1467">
        <f>'Previous Trades Import_OMS Quer'!F1467</f>
        <v>0</v>
      </c>
      <c r="G1467">
        <f>'Previous Trades Import_OMS Quer'!G1467</f>
        <v>0</v>
      </c>
      <c r="H1467">
        <f>'Previous Trades Import_OMS Quer'!H1467</f>
        <v>0</v>
      </c>
      <c r="I1467">
        <f>'Previous Trades Import_OMS Quer'!I1467</f>
        <v>0</v>
      </c>
      <c r="J1467">
        <f>'Previous Trades Import_OMS Quer'!J1467</f>
        <v>0</v>
      </c>
      <c r="K1467">
        <f>'Previous Trades Import_OMS Quer'!K1467</f>
        <v>0</v>
      </c>
      <c r="L1467">
        <f>'Previous Trades Import_OMS Quer'!L1467</f>
        <v>0</v>
      </c>
      <c r="M1467">
        <f>'Previous Trades Import_OMS Quer'!M1467</f>
        <v>0</v>
      </c>
      <c r="N1467">
        <f>'Previous Trades Import_OMS Quer'!N1467</f>
        <v>0</v>
      </c>
      <c r="O1467" t="str">
        <f>CLEAN('Previous Trades Import_OMS Quer'!O1467)</f>
        <v/>
      </c>
      <c r="Q1467" s="25">
        <f t="shared" si="44"/>
        <v>0</v>
      </c>
      <c r="R1467" s="25" t="e">
        <f>VLOOKUP(O1467,'Currency Balance'!$O$3:$Q$32,3,0)</f>
        <v>#N/A</v>
      </c>
      <c r="S1467" t="e">
        <f t="shared" si="45"/>
        <v>#N/A</v>
      </c>
    </row>
    <row r="1468" spans="1:19">
      <c r="A1468">
        <f>'Previous Trades Import_OMS Quer'!A1468</f>
        <v>0</v>
      </c>
      <c r="B1468">
        <f>'Previous Trades Import_OMS Quer'!B1468</f>
        <v>0</v>
      </c>
      <c r="C1468" s="22">
        <f>'Previous Trades Import_OMS Quer'!C1468</f>
        <v>0</v>
      </c>
      <c r="D1468">
        <f>'Previous Trades Import_OMS Quer'!D1468</f>
        <v>0</v>
      </c>
      <c r="E1468" s="22">
        <f>'Previous Trades Import_OMS Quer'!E1468</f>
        <v>0</v>
      </c>
      <c r="F1468">
        <f>'Previous Trades Import_OMS Quer'!F1468</f>
        <v>0</v>
      </c>
      <c r="G1468">
        <f>'Previous Trades Import_OMS Quer'!G1468</f>
        <v>0</v>
      </c>
      <c r="H1468">
        <f>'Previous Trades Import_OMS Quer'!H1468</f>
        <v>0</v>
      </c>
      <c r="I1468">
        <f>'Previous Trades Import_OMS Quer'!I1468</f>
        <v>0</v>
      </c>
      <c r="J1468">
        <f>'Previous Trades Import_OMS Quer'!J1468</f>
        <v>0</v>
      </c>
      <c r="K1468">
        <f>'Previous Trades Import_OMS Quer'!K1468</f>
        <v>0</v>
      </c>
      <c r="L1468">
        <f>'Previous Trades Import_OMS Quer'!L1468</f>
        <v>0</v>
      </c>
      <c r="M1468">
        <f>'Previous Trades Import_OMS Quer'!M1468</f>
        <v>0</v>
      </c>
      <c r="N1468">
        <f>'Previous Trades Import_OMS Quer'!N1468</f>
        <v>0</v>
      </c>
      <c r="O1468" t="str">
        <f>CLEAN('Previous Trades Import_OMS Quer'!O1468)</f>
        <v/>
      </c>
      <c r="Q1468" s="25">
        <f t="shared" si="44"/>
        <v>0</v>
      </c>
      <c r="R1468" s="25" t="e">
        <f>VLOOKUP(O1468,'Currency Balance'!$O$3:$Q$32,3,0)</f>
        <v>#N/A</v>
      </c>
      <c r="S1468" t="e">
        <f t="shared" si="45"/>
        <v>#N/A</v>
      </c>
    </row>
    <row r="1469" spans="1:19">
      <c r="A1469">
        <f>'Previous Trades Import_OMS Quer'!A1469</f>
        <v>0</v>
      </c>
      <c r="B1469">
        <f>'Previous Trades Import_OMS Quer'!B1469</f>
        <v>0</v>
      </c>
      <c r="C1469" s="22">
        <f>'Previous Trades Import_OMS Quer'!C1469</f>
        <v>0</v>
      </c>
      <c r="D1469">
        <f>'Previous Trades Import_OMS Quer'!D1469</f>
        <v>0</v>
      </c>
      <c r="E1469" s="22">
        <f>'Previous Trades Import_OMS Quer'!E1469</f>
        <v>0</v>
      </c>
      <c r="F1469">
        <f>'Previous Trades Import_OMS Quer'!F1469</f>
        <v>0</v>
      </c>
      <c r="G1469">
        <f>'Previous Trades Import_OMS Quer'!G1469</f>
        <v>0</v>
      </c>
      <c r="H1469">
        <f>'Previous Trades Import_OMS Quer'!H1469</f>
        <v>0</v>
      </c>
      <c r="I1469">
        <f>'Previous Trades Import_OMS Quer'!I1469</f>
        <v>0</v>
      </c>
      <c r="J1469">
        <f>'Previous Trades Import_OMS Quer'!J1469</f>
        <v>0</v>
      </c>
      <c r="K1469">
        <f>'Previous Trades Import_OMS Quer'!K1469</f>
        <v>0</v>
      </c>
      <c r="L1469">
        <f>'Previous Trades Import_OMS Quer'!L1469</f>
        <v>0</v>
      </c>
      <c r="M1469">
        <f>'Previous Trades Import_OMS Quer'!M1469</f>
        <v>0</v>
      </c>
      <c r="N1469">
        <f>'Previous Trades Import_OMS Quer'!N1469</f>
        <v>0</v>
      </c>
      <c r="O1469" t="str">
        <f>CLEAN('Previous Trades Import_OMS Quer'!O1469)</f>
        <v/>
      </c>
      <c r="Q1469" s="25">
        <f t="shared" si="44"/>
        <v>0</v>
      </c>
      <c r="R1469" s="25" t="e">
        <f>VLOOKUP(O1469,'Currency Balance'!$O$3:$Q$32,3,0)</f>
        <v>#N/A</v>
      </c>
      <c r="S1469" t="e">
        <f t="shared" si="45"/>
        <v>#N/A</v>
      </c>
    </row>
    <row r="1470" spans="1:19">
      <c r="A1470">
        <f>'Previous Trades Import_OMS Quer'!A1470</f>
        <v>0</v>
      </c>
      <c r="B1470">
        <f>'Previous Trades Import_OMS Quer'!B1470</f>
        <v>0</v>
      </c>
      <c r="C1470" s="22">
        <f>'Previous Trades Import_OMS Quer'!C1470</f>
        <v>0</v>
      </c>
      <c r="D1470">
        <f>'Previous Trades Import_OMS Quer'!D1470</f>
        <v>0</v>
      </c>
      <c r="E1470" s="22">
        <f>'Previous Trades Import_OMS Quer'!E1470</f>
        <v>0</v>
      </c>
      <c r="F1470">
        <f>'Previous Trades Import_OMS Quer'!F1470</f>
        <v>0</v>
      </c>
      <c r="G1470">
        <f>'Previous Trades Import_OMS Quer'!G1470</f>
        <v>0</v>
      </c>
      <c r="H1470">
        <f>'Previous Trades Import_OMS Quer'!H1470</f>
        <v>0</v>
      </c>
      <c r="I1470">
        <f>'Previous Trades Import_OMS Quer'!I1470</f>
        <v>0</v>
      </c>
      <c r="J1470">
        <f>'Previous Trades Import_OMS Quer'!J1470</f>
        <v>0</v>
      </c>
      <c r="K1470">
        <f>'Previous Trades Import_OMS Quer'!K1470</f>
        <v>0</v>
      </c>
      <c r="L1470">
        <f>'Previous Trades Import_OMS Quer'!L1470</f>
        <v>0</v>
      </c>
      <c r="M1470">
        <f>'Previous Trades Import_OMS Quer'!M1470</f>
        <v>0</v>
      </c>
      <c r="N1470">
        <f>'Previous Trades Import_OMS Quer'!N1470</f>
        <v>0</v>
      </c>
      <c r="O1470" t="str">
        <f>CLEAN('Previous Trades Import_OMS Quer'!O1470)</f>
        <v/>
      </c>
      <c r="Q1470" s="25">
        <f t="shared" si="44"/>
        <v>0</v>
      </c>
      <c r="R1470" s="25" t="e">
        <f>VLOOKUP(O1470,'Currency Balance'!$O$3:$Q$32,3,0)</f>
        <v>#N/A</v>
      </c>
      <c r="S1470" t="e">
        <f t="shared" si="45"/>
        <v>#N/A</v>
      </c>
    </row>
    <row r="1471" spans="1:19">
      <c r="A1471">
        <f>'Previous Trades Import_OMS Quer'!A1471</f>
        <v>0</v>
      </c>
      <c r="B1471">
        <f>'Previous Trades Import_OMS Quer'!B1471</f>
        <v>0</v>
      </c>
      <c r="C1471" s="22">
        <f>'Previous Trades Import_OMS Quer'!C1471</f>
        <v>0</v>
      </c>
      <c r="D1471">
        <f>'Previous Trades Import_OMS Quer'!D1471</f>
        <v>0</v>
      </c>
      <c r="E1471" s="22">
        <f>'Previous Trades Import_OMS Quer'!E1471</f>
        <v>0</v>
      </c>
      <c r="F1471">
        <f>'Previous Trades Import_OMS Quer'!F1471</f>
        <v>0</v>
      </c>
      <c r="G1471">
        <f>'Previous Trades Import_OMS Quer'!G1471</f>
        <v>0</v>
      </c>
      <c r="H1471">
        <f>'Previous Trades Import_OMS Quer'!H1471</f>
        <v>0</v>
      </c>
      <c r="I1471">
        <f>'Previous Trades Import_OMS Quer'!I1471</f>
        <v>0</v>
      </c>
      <c r="J1471">
        <f>'Previous Trades Import_OMS Quer'!J1471</f>
        <v>0</v>
      </c>
      <c r="K1471">
        <f>'Previous Trades Import_OMS Quer'!K1471</f>
        <v>0</v>
      </c>
      <c r="L1471">
        <f>'Previous Trades Import_OMS Quer'!L1471</f>
        <v>0</v>
      </c>
      <c r="M1471">
        <f>'Previous Trades Import_OMS Quer'!M1471</f>
        <v>0</v>
      </c>
      <c r="N1471">
        <f>'Previous Trades Import_OMS Quer'!N1471</f>
        <v>0</v>
      </c>
      <c r="O1471" t="str">
        <f>CLEAN('Previous Trades Import_OMS Quer'!O1471)</f>
        <v/>
      </c>
      <c r="Q1471" s="25">
        <f t="shared" si="44"/>
        <v>0</v>
      </c>
      <c r="R1471" s="25" t="e">
        <f>VLOOKUP(O1471,'Currency Balance'!$O$3:$Q$32,3,0)</f>
        <v>#N/A</v>
      </c>
      <c r="S1471" t="e">
        <f t="shared" si="45"/>
        <v>#N/A</v>
      </c>
    </row>
    <row r="1472" spans="1:19">
      <c r="A1472">
        <f>'Previous Trades Import_OMS Quer'!A1472</f>
        <v>0</v>
      </c>
      <c r="B1472">
        <f>'Previous Trades Import_OMS Quer'!B1472</f>
        <v>0</v>
      </c>
      <c r="C1472" s="22">
        <f>'Previous Trades Import_OMS Quer'!C1472</f>
        <v>0</v>
      </c>
      <c r="D1472">
        <f>'Previous Trades Import_OMS Quer'!D1472</f>
        <v>0</v>
      </c>
      <c r="E1472" s="22">
        <f>'Previous Trades Import_OMS Quer'!E1472</f>
        <v>0</v>
      </c>
      <c r="F1472">
        <f>'Previous Trades Import_OMS Quer'!F1472</f>
        <v>0</v>
      </c>
      <c r="G1472">
        <f>'Previous Trades Import_OMS Quer'!G1472</f>
        <v>0</v>
      </c>
      <c r="H1472">
        <f>'Previous Trades Import_OMS Quer'!H1472</f>
        <v>0</v>
      </c>
      <c r="I1472">
        <f>'Previous Trades Import_OMS Quer'!I1472</f>
        <v>0</v>
      </c>
      <c r="J1472">
        <f>'Previous Trades Import_OMS Quer'!J1472</f>
        <v>0</v>
      </c>
      <c r="K1472">
        <f>'Previous Trades Import_OMS Quer'!K1472</f>
        <v>0</v>
      </c>
      <c r="L1472">
        <f>'Previous Trades Import_OMS Quer'!L1472</f>
        <v>0</v>
      </c>
      <c r="M1472">
        <f>'Previous Trades Import_OMS Quer'!M1472</f>
        <v>0</v>
      </c>
      <c r="N1472">
        <f>'Previous Trades Import_OMS Quer'!N1472</f>
        <v>0</v>
      </c>
      <c r="O1472" t="str">
        <f>CLEAN('Previous Trades Import_OMS Quer'!O1472)</f>
        <v/>
      </c>
      <c r="Q1472" s="25">
        <f t="shared" si="44"/>
        <v>0</v>
      </c>
      <c r="R1472" s="25" t="e">
        <f>VLOOKUP(O1472,'Currency Balance'!$O$3:$Q$32,3,0)</f>
        <v>#N/A</v>
      </c>
      <c r="S1472" t="e">
        <f t="shared" si="45"/>
        <v>#N/A</v>
      </c>
    </row>
    <row r="1473" spans="1:19">
      <c r="A1473">
        <f>'Previous Trades Import_OMS Quer'!A1473</f>
        <v>0</v>
      </c>
      <c r="B1473">
        <f>'Previous Trades Import_OMS Quer'!B1473</f>
        <v>0</v>
      </c>
      <c r="C1473" s="22">
        <f>'Previous Trades Import_OMS Quer'!C1473</f>
        <v>0</v>
      </c>
      <c r="D1473">
        <f>'Previous Trades Import_OMS Quer'!D1473</f>
        <v>0</v>
      </c>
      <c r="E1473" s="22">
        <f>'Previous Trades Import_OMS Quer'!E1473</f>
        <v>0</v>
      </c>
      <c r="F1473">
        <f>'Previous Trades Import_OMS Quer'!F1473</f>
        <v>0</v>
      </c>
      <c r="G1473">
        <f>'Previous Trades Import_OMS Quer'!G1473</f>
        <v>0</v>
      </c>
      <c r="H1473">
        <f>'Previous Trades Import_OMS Quer'!H1473</f>
        <v>0</v>
      </c>
      <c r="I1473">
        <f>'Previous Trades Import_OMS Quer'!I1473</f>
        <v>0</v>
      </c>
      <c r="J1473">
        <f>'Previous Trades Import_OMS Quer'!J1473</f>
        <v>0</v>
      </c>
      <c r="K1473">
        <f>'Previous Trades Import_OMS Quer'!K1473</f>
        <v>0</v>
      </c>
      <c r="L1473">
        <f>'Previous Trades Import_OMS Quer'!L1473</f>
        <v>0</v>
      </c>
      <c r="M1473">
        <f>'Previous Trades Import_OMS Quer'!M1473</f>
        <v>0</v>
      </c>
      <c r="N1473">
        <f>'Previous Trades Import_OMS Quer'!N1473</f>
        <v>0</v>
      </c>
      <c r="O1473" t="str">
        <f>CLEAN('Previous Trades Import_OMS Quer'!O1473)</f>
        <v/>
      </c>
      <c r="Q1473" s="25">
        <f t="shared" si="44"/>
        <v>0</v>
      </c>
      <c r="R1473" s="25" t="e">
        <f>VLOOKUP(O1473,'Currency Balance'!$O$3:$Q$32,3,0)</f>
        <v>#N/A</v>
      </c>
      <c r="S1473" t="e">
        <f t="shared" si="45"/>
        <v>#N/A</v>
      </c>
    </row>
    <row r="1474" spans="1:19">
      <c r="A1474">
        <f>'Previous Trades Import_OMS Quer'!A1474</f>
        <v>0</v>
      </c>
      <c r="B1474">
        <f>'Previous Trades Import_OMS Quer'!B1474</f>
        <v>0</v>
      </c>
      <c r="C1474" s="22">
        <f>'Previous Trades Import_OMS Quer'!C1474</f>
        <v>0</v>
      </c>
      <c r="D1474">
        <f>'Previous Trades Import_OMS Quer'!D1474</f>
        <v>0</v>
      </c>
      <c r="E1474" s="22">
        <f>'Previous Trades Import_OMS Quer'!E1474</f>
        <v>0</v>
      </c>
      <c r="F1474">
        <f>'Previous Trades Import_OMS Quer'!F1474</f>
        <v>0</v>
      </c>
      <c r="G1474">
        <f>'Previous Trades Import_OMS Quer'!G1474</f>
        <v>0</v>
      </c>
      <c r="H1474">
        <f>'Previous Trades Import_OMS Quer'!H1474</f>
        <v>0</v>
      </c>
      <c r="I1474">
        <f>'Previous Trades Import_OMS Quer'!I1474</f>
        <v>0</v>
      </c>
      <c r="J1474">
        <f>'Previous Trades Import_OMS Quer'!J1474</f>
        <v>0</v>
      </c>
      <c r="K1474">
        <f>'Previous Trades Import_OMS Quer'!K1474</f>
        <v>0</v>
      </c>
      <c r="L1474">
        <f>'Previous Trades Import_OMS Quer'!L1474</f>
        <v>0</v>
      </c>
      <c r="M1474">
        <f>'Previous Trades Import_OMS Quer'!M1474</f>
        <v>0</v>
      </c>
      <c r="N1474">
        <f>'Previous Trades Import_OMS Quer'!N1474</f>
        <v>0</v>
      </c>
      <c r="O1474" t="str">
        <f>CLEAN('Previous Trades Import_OMS Quer'!O1474)</f>
        <v/>
      </c>
      <c r="Q1474" s="25">
        <f t="shared" ref="Q1474:Q1537" si="46">IF(G1474="sell",M1474,-M1474)</f>
        <v>0</v>
      </c>
      <c r="R1474" s="25" t="e">
        <f>VLOOKUP(O1474,'Currency Balance'!$O$3:$Q$32,3,0)</f>
        <v>#N/A</v>
      </c>
      <c r="S1474" t="e">
        <f t="shared" ref="S1474:S1537" si="47">Q1474/R1474</f>
        <v>#N/A</v>
      </c>
    </row>
    <row r="1475" spans="1:19">
      <c r="A1475">
        <f>'Previous Trades Import_OMS Quer'!A1475</f>
        <v>0</v>
      </c>
      <c r="B1475">
        <f>'Previous Trades Import_OMS Quer'!B1475</f>
        <v>0</v>
      </c>
      <c r="C1475" s="22">
        <f>'Previous Trades Import_OMS Quer'!C1475</f>
        <v>0</v>
      </c>
      <c r="D1475">
        <f>'Previous Trades Import_OMS Quer'!D1475</f>
        <v>0</v>
      </c>
      <c r="E1475" s="22">
        <f>'Previous Trades Import_OMS Quer'!E1475</f>
        <v>0</v>
      </c>
      <c r="F1475">
        <f>'Previous Trades Import_OMS Quer'!F1475</f>
        <v>0</v>
      </c>
      <c r="G1475">
        <f>'Previous Trades Import_OMS Quer'!G1475</f>
        <v>0</v>
      </c>
      <c r="H1475">
        <f>'Previous Trades Import_OMS Quer'!H1475</f>
        <v>0</v>
      </c>
      <c r="I1475">
        <f>'Previous Trades Import_OMS Quer'!I1475</f>
        <v>0</v>
      </c>
      <c r="J1475">
        <f>'Previous Trades Import_OMS Quer'!J1475</f>
        <v>0</v>
      </c>
      <c r="K1475">
        <f>'Previous Trades Import_OMS Quer'!K1475</f>
        <v>0</v>
      </c>
      <c r="L1475">
        <f>'Previous Trades Import_OMS Quer'!L1475</f>
        <v>0</v>
      </c>
      <c r="M1475">
        <f>'Previous Trades Import_OMS Quer'!M1475</f>
        <v>0</v>
      </c>
      <c r="N1475">
        <f>'Previous Trades Import_OMS Quer'!N1475</f>
        <v>0</v>
      </c>
      <c r="O1475" t="str">
        <f>CLEAN('Previous Trades Import_OMS Quer'!O1475)</f>
        <v/>
      </c>
      <c r="Q1475" s="25">
        <f t="shared" si="46"/>
        <v>0</v>
      </c>
      <c r="R1475" s="25" t="e">
        <f>VLOOKUP(O1475,'Currency Balance'!$O$3:$Q$32,3,0)</f>
        <v>#N/A</v>
      </c>
      <c r="S1475" t="e">
        <f t="shared" si="47"/>
        <v>#N/A</v>
      </c>
    </row>
    <row r="1476" spans="1:19">
      <c r="A1476">
        <f>'Previous Trades Import_OMS Quer'!A1476</f>
        <v>0</v>
      </c>
      <c r="B1476">
        <f>'Previous Trades Import_OMS Quer'!B1476</f>
        <v>0</v>
      </c>
      <c r="C1476" s="22">
        <f>'Previous Trades Import_OMS Quer'!C1476</f>
        <v>0</v>
      </c>
      <c r="D1476">
        <f>'Previous Trades Import_OMS Quer'!D1476</f>
        <v>0</v>
      </c>
      <c r="E1476" s="22">
        <f>'Previous Trades Import_OMS Quer'!E1476</f>
        <v>0</v>
      </c>
      <c r="F1476">
        <f>'Previous Trades Import_OMS Quer'!F1476</f>
        <v>0</v>
      </c>
      <c r="G1476">
        <f>'Previous Trades Import_OMS Quer'!G1476</f>
        <v>0</v>
      </c>
      <c r="H1476">
        <f>'Previous Trades Import_OMS Quer'!H1476</f>
        <v>0</v>
      </c>
      <c r="I1476">
        <f>'Previous Trades Import_OMS Quer'!I1476</f>
        <v>0</v>
      </c>
      <c r="J1476">
        <f>'Previous Trades Import_OMS Quer'!J1476</f>
        <v>0</v>
      </c>
      <c r="K1476">
        <f>'Previous Trades Import_OMS Quer'!K1476</f>
        <v>0</v>
      </c>
      <c r="L1476">
        <f>'Previous Trades Import_OMS Quer'!L1476</f>
        <v>0</v>
      </c>
      <c r="M1476">
        <f>'Previous Trades Import_OMS Quer'!M1476</f>
        <v>0</v>
      </c>
      <c r="N1476">
        <f>'Previous Trades Import_OMS Quer'!N1476</f>
        <v>0</v>
      </c>
      <c r="O1476" t="str">
        <f>CLEAN('Previous Trades Import_OMS Quer'!O1476)</f>
        <v/>
      </c>
      <c r="Q1476" s="25">
        <f t="shared" si="46"/>
        <v>0</v>
      </c>
      <c r="R1476" s="25" t="e">
        <f>VLOOKUP(O1476,'Currency Balance'!$O$3:$Q$32,3,0)</f>
        <v>#N/A</v>
      </c>
      <c r="S1476" t="e">
        <f t="shared" si="47"/>
        <v>#N/A</v>
      </c>
    </row>
    <row r="1477" spans="1:19">
      <c r="A1477">
        <f>'Previous Trades Import_OMS Quer'!A1477</f>
        <v>0</v>
      </c>
      <c r="B1477">
        <f>'Previous Trades Import_OMS Quer'!B1477</f>
        <v>0</v>
      </c>
      <c r="C1477" s="22">
        <f>'Previous Trades Import_OMS Quer'!C1477</f>
        <v>0</v>
      </c>
      <c r="D1477">
        <f>'Previous Trades Import_OMS Quer'!D1477</f>
        <v>0</v>
      </c>
      <c r="E1477" s="22">
        <f>'Previous Trades Import_OMS Quer'!E1477</f>
        <v>0</v>
      </c>
      <c r="F1477">
        <f>'Previous Trades Import_OMS Quer'!F1477</f>
        <v>0</v>
      </c>
      <c r="G1477">
        <f>'Previous Trades Import_OMS Quer'!G1477</f>
        <v>0</v>
      </c>
      <c r="H1477">
        <f>'Previous Trades Import_OMS Quer'!H1477</f>
        <v>0</v>
      </c>
      <c r="I1477">
        <f>'Previous Trades Import_OMS Quer'!I1477</f>
        <v>0</v>
      </c>
      <c r="J1477">
        <f>'Previous Trades Import_OMS Quer'!J1477</f>
        <v>0</v>
      </c>
      <c r="K1477">
        <f>'Previous Trades Import_OMS Quer'!K1477</f>
        <v>0</v>
      </c>
      <c r="L1477">
        <f>'Previous Trades Import_OMS Quer'!L1477</f>
        <v>0</v>
      </c>
      <c r="M1477">
        <f>'Previous Trades Import_OMS Quer'!M1477</f>
        <v>0</v>
      </c>
      <c r="N1477">
        <f>'Previous Trades Import_OMS Quer'!N1477</f>
        <v>0</v>
      </c>
      <c r="O1477" t="str">
        <f>CLEAN('Previous Trades Import_OMS Quer'!O1477)</f>
        <v/>
      </c>
      <c r="Q1477" s="25">
        <f t="shared" si="46"/>
        <v>0</v>
      </c>
      <c r="R1477" s="25" t="e">
        <f>VLOOKUP(O1477,'Currency Balance'!$O$3:$Q$32,3,0)</f>
        <v>#N/A</v>
      </c>
      <c r="S1477" t="e">
        <f t="shared" si="47"/>
        <v>#N/A</v>
      </c>
    </row>
    <row r="1478" spans="1:19">
      <c r="A1478">
        <f>'Previous Trades Import_OMS Quer'!A1478</f>
        <v>0</v>
      </c>
      <c r="B1478">
        <f>'Previous Trades Import_OMS Quer'!B1478</f>
        <v>0</v>
      </c>
      <c r="C1478" s="22">
        <f>'Previous Trades Import_OMS Quer'!C1478</f>
        <v>0</v>
      </c>
      <c r="D1478">
        <f>'Previous Trades Import_OMS Quer'!D1478</f>
        <v>0</v>
      </c>
      <c r="E1478" s="22">
        <f>'Previous Trades Import_OMS Quer'!E1478</f>
        <v>0</v>
      </c>
      <c r="F1478">
        <f>'Previous Trades Import_OMS Quer'!F1478</f>
        <v>0</v>
      </c>
      <c r="G1478">
        <f>'Previous Trades Import_OMS Quer'!G1478</f>
        <v>0</v>
      </c>
      <c r="H1478">
        <f>'Previous Trades Import_OMS Quer'!H1478</f>
        <v>0</v>
      </c>
      <c r="I1478">
        <f>'Previous Trades Import_OMS Quer'!I1478</f>
        <v>0</v>
      </c>
      <c r="J1478">
        <f>'Previous Trades Import_OMS Quer'!J1478</f>
        <v>0</v>
      </c>
      <c r="K1478">
        <f>'Previous Trades Import_OMS Quer'!K1478</f>
        <v>0</v>
      </c>
      <c r="L1478">
        <f>'Previous Trades Import_OMS Quer'!L1478</f>
        <v>0</v>
      </c>
      <c r="M1478">
        <f>'Previous Trades Import_OMS Quer'!M1478</f>
        <v>0</v>
      </c>
      <c r="N1478">
        <f>'Previous Trades Import_OMS Quer'!N1478</f>
        <v>0</v>
      </c>
      <c r="O1478" t="str">
        <f>CLEAN('Previous Trades Import_OMS Quer'!O1478)</f>
        <v/>
      </c>
      <c r="Q1478" s="25">
        <f t="shared" si="46"/>
        <v>0</v>
      </c>
      <c r="R1478" s="25" t="e">
        <f>VLOOKUP(O1478,'Currency Balance'!$O$3:$Q$32,3,0)</f>
        <v>#N/A</v>
      </c>
      <c r="S1478" t="e">
        <f t="shared" si="47"/>
        <v>#N/A</v>
      </c>
    </row>
    <row r="1479" spans="1:19">
      <c r="A1479">
        <f>'Previous Trades Import_OMS Quer'!A1479</f>
        <v>0</v>
      </c>
      <c r="B1479">
        <f>'Previous Trades Import_OMS Quer'!B1479</f>
        <v>0</v>
      </c>
      <c r="C1479" s="22">
        <f>'Previous Trades Import_OMS Quer'!C1479</f>
        <v>0</v>
      </c>
      <c r="D1479">
        <f>'Previous Trades Import_OMS Quer'!D1479</f>
        <v>0</v>
      </c>
      <c r="E1479" s="22">
        <f>'Previous Trades Import_OMS Quer'!E1479</f>
        <v>0</v>
      </c>
      <c r="F1479">
        <f>'Previous Trades Import_OMS Quer'!F1479</f>
        <v>0</v>
      </c>
      <c r="G1479">
        <f>'Previous Trades Import_OMS Quer'!G1479</f>
        <v>0</v>
      </c>
      <c r="H1479">
        <f>'Previous Trades Import_OMS Quer'!H1479</f>
        <v>0</v>
      </c>
      <c r="I1479">
        <f>'Previous Trades Import_OMS Quer'!I1479</f>
        <v>0</v>
      </c>
      <c r="J1479">
        <f>'Previous Trades Import_OMS Quer'!J1479</f>
        <v>0</v>
      </c>
      <c r="K1479">
        <f>'Previous Trades Import_OMS Quer'!K1479</f>
        <v>0</v>
      </c>
      <c r="L1479">
        <f>'Previous Trades Import_OMS Quer'!L1479</f>
        <v>0</v>
      </c>
      <c r="M1479">
        <f>'Previous Trades Import_OMS Quer'!M1479</f>
        <v>0</v>
      </c>
      <c r="N1479">
        <f>'Previous Trades Import_OMS Quer'!N1479</f>
        <v>0</v>
      </c>
      <c r="O1479" t="str">
        <f>CLEAN('Previous Trades Import_OMS Quer'!O1479)</f>
        <v/>
      </c>
      <c r="Q1479" s="25">
        <f t="shared" si="46"/>
        <v>0</v>
      </c>
      <c r="R1479" s="25" t="e">
        <f>VLOOKUP(O1479,'Currency Balance'!$O$3:$Q$32,3,0)</f>
        <v>#N/A</v>
      </c>
      <c r="S1479" t="e">
        <f t="shared" si="47"/>
        <v>#N/A</v>
      </c>
    </row>
    <row r="1480" spans="1:19">
      <c r="A1480">
        <f>'Previous Trades Import_OMS Quer'!A1480</f>
        <v>0</v>
      </c>
      <c r="B1480">
        <f>'Previous Trades Import_OMS Quer'!B1480</f>
        <v>0</v>
      </c>
      <c r="C1480" s="22">
        <f>'Previous Trades Import_OMS Quer'!C1480</f>
        <v>0</v>
      </c>
      <c r="D1480">
        <f>'Previous Trades Import_OMS Quer'!D1480</f>
        <v>0</v>
      </c>
      <c r="E1480" s="22">
        <f>'Previous Trades Import_OMS Quer'!E1480</f>
        <v>0</v>
      </c>
      <c r="F1480">
        <f>'Previous Trades Import_OMS Quer'!F1480</f>
        <v>0</v>
      </c>
      <c r="G1480">
        <f>'Previous Trades Import_OMS Quer'!G1480</f>
        <v>0</v>
      </c>
      <c r="H1480">
        <f>'Previous Trades Import_OMS Quer'!H1480</f>
        <v>0</v>
      </c>
      <c r="I1480">
        <f>'Previous Trades Import_OMS Quer'!I1480</f>
        <v>0</v>
      </c>
      <c r="J1480">
        <f>'Previous Trades Import_OMS Quer'!J1480</f>
        <v>0</v>
      </c>
      <c r="K1480">
        <f>'Previous Trades Import_OMS Quer'!K1480</f>
        <v>0</v>
      </c>
      <c r="L1480">
        <f>'Previous Trades Import_OMS Quer'!L1480</f>
        <v>0</v>
      </c>
      <c r="M1480">
        <f>'Previous Trades Import_OMS Quer'!M1480</f>
        <v>0</v>
      </c>
      <c r="N1480">
        <f>'Previous Trades Import_OMS Quer'!N1480</f>
        <v>0</v>
      </c>
      <c r="O1480" t="str">
        <f>CLEAN('Previous Trades Import_OMS Quer'!O1480)</f>
        <v/>
      </c>
      <c r="Q1480" s="25">
        <f t="shared" si="46"/>
        <v>0</v>
      </c>
      <c r="R1480" s="25" t="e">
        <f>VLOOKUP(O1480,'Currency Balance'!$O$3:$Q$32,3,0)</f>
        <v>#N/A</v>
      </c>
      <c r="S1480" t="e">
        <f t="shared" si="47"/>
        <v>#N/A</v>
      </c>
    </row>
    <row r="1481" spans="1:19">
      <c r="A1481">
        <f>'Previous Trades Import_OMS Quer'!A1481</f>
        <v>0</v>
      </c>
      <c r="B1481">
        <f>'Previous Trades Import_OMS Quer'!B1481</f>
        <v>0</v>
      </c>
      <c r="C1481" s="22">
        <f>'Previous Trades Import_OMS Quer'!C1481</f>
        <v>0</v>
      </c>
      <c r="D1481">
        <f>'Previous Trades Import_OMS Quer'!D1481</f>
        <v>0</v>
      </c>
      <c r="E1481" s="22">
        <f>'Previous Trades Import_OMS Quer'!E1481</f>
        <v>0</v>
      </c>
      <c r="F1481">
        <f>'Previous Trades Import_OMS Quer'!F1481</f>
        <v>0</v>
      </c>
      <c r="G1481">
        <f>'Previous Trades Import_OMS Quer'!G1481</f>
        <v>0</v>
      </c>
      <c r="H1481">
        <f>'Previous Trades Import_OMS Quer'!H1481</f>
        <v>0</v>
      </c>
      <c r="I1481">
        <f>'Previous Trades Import_OMS Quer'!I1481</f>
        <v>0</v>
      </c>
      <c r="J1481">
        <f>'Previous Trades Import_OMS Quer'!J1481</f>
        <v>0</v>
      </c>
      <c r="K1481">
        <f>'Previous Trades Import_OMS Quer'!K1481</f>
        <v>0</v>
      </c>
      <c r="L1481">
        <f>'Previous Trades Import_OMS Quer'!L1481</f>
        <v>0</v>
      </c>
      <c r="M1481">
        <f>'Previous Trades Import_OMS Quer'!M1481</f>
        <v>0</v>
      </c>
      <c r="N1481">
        <f>'Previous Trades Import_OMS Quer'!N1481</f>
        <v>0</v>
      </c>
      <c r="O1481" t="str">
        <f>CLEAN('Previous Trades Import_OMS Quer'!O1481)</f>
        <v/>
      </c>
      <c r="Q1481" s="25">
        <f t="shared" si="46"/>
        <v>0</v>
      </c>
      <c r="R1481" s="25" t="e">
        <f>VLOOKUP(O1481,'Currency Balance'!$O$3:$Q$32,3,0)</f>
        <v>#N/A</v>
      </c>
      <c r="S1481" t="e">
        <f t="shared" si="47"/>
        <v>#N/A</v>
      </c>
    </row>
    <row r="1482" spans="1:19">
      <c r="A1482">
        <f>'Previous Trades Import_OMS Quer'!A1482</f>
        <v>0</v>
      </c>
      <c r="B1482">
        <f>'Previous Trades Import_OMS Quer'!B1482</f>
        <v>0</v>
      </c>
      <c r="C1482" s="22">
        <f>'Previous Trades Import_OMS Quer'!C1482</f>
        <v>0</v>
      </c>
      <c r="D1482">
        <f>'Previous Trades Import_OMS Quer'!D1482</f>
        <v>0</v>
      </c>
      <c r="E1482" s="22">
        <f>'Previous Trades Import_OMS Quer'!E1482</f>
        <v>0</v>
      </c>
      <c r="F1482">
        <f>'Previous Trades Import_OMS Quer'!F1482</f>
        <v>0</v>
      </c>
      <c r="G1482">
        <f>'Previous Trades Import_OMS Quer'!G1482</f>
        <v>0</v>
      </c>
      <c r="H1482">
        <f>'Previous Trades Import_OMS Quer'!H1482</f>
        <v>0</v>
      </c>
      <c r="I1482">
        <f>'Previous Trades Import_OMS Quer'!I1482</f>
        <v>0</v>
      </c>
      <c r="J1482">
        <f>'Previous Trades Import_OMS Quer'!J1482</f>
        <v>0</v>
      </c>
      <c r="K1482">
        <f>'Previous Trades Import_OMS Quer'!K1482</f>
        <v>0</v>
      </c>
      <c r="L1482">
        <f>'Previous Trades Import_OMS Quer'!L1482</f>
        <v>0</v>
      </c>
      <c r="M1482">
        <f>'Previous Trades Import_OMS Quer'!M1482</f>
        <v>0</v>
      </c>
      <c r="N1482">
        <f>'Previous Trades Import_OMS Quer'!N1482</f>
        <v>0</v>
      </c>
      <c r="O1482" t="str">
        <f>CLEAN('Previous Trades Import_OMS Quer'!O1482)</f>
        <v/>
      </c>
      <c r="Q1482" s="25">
        <f t="shared" si="46"/>
        <v>0</v>
      </c>
      <c r="R1482" s="25" t="e">
        <f>VLOOKUP(O1482,'Currency Balance'!$O$3:$Q$32,3,0)</f>
        <v>#N/A</v>
      </c>
      <c r="S1482" t="e">
        <f t="shared" si="47"/>
        <v>#N/A</v>
      </c>
    </row>
    <row r="1483" spans="1:19">
      <c r="A1483">
        <f>'Previous Trades Import_OMS Quer'!A1483</f>
        <v>0</v>
      </c>
      <c r="B1483">
        <f>'Previous Trades Import_OMS Quer'!B1483</f>
        <v>0</v>
      </c>
      <c r="C1483" s="22">
        <f>'Previous Trades Import_OMS Quer'!C1483</f>
        <v>0</v>
      </c>
      <c r="D1483">
        <f>'Previous Trades Import_OMS Quer'!D1483</f>
        <v>0</v>
      </c>
      <c r="E1483" s="22">
        <f>'Previous Trades Import_OMS Quer'!E1483</f>
        <v>0</v>
      </c>
      <c r="F1483">
        <f>'Previous Trades Import_OMS Quer'!F1483</f>
        <v>0</v>
      </c>
      <c r="G1483">
        <f>'Previous Trades Import_OMS Quer'!G1483</f>
        <v>0</v>
      </c>
      <c r="H1483">
        <f>'Previous Trades Import_OMS Quer'!H1483</f>
        <v>0</v>
      </c>
      <c r="I1483">
        <f>'Previous Trades Import_OMS Quer'!I1483</f>
        <v>0</v>
      </c>
      <c r="J1483">
        <f>'Previous Trades Import_OMS Quer'!J1483</f>
        <v>0</v>
      </c>
      <c r="K1483">
        <f>'Previous Trades Import_OMS Quer'!K1483</f>
        <v>0</v>
      </c>
      <c r="L1483">
        <f>'Previous Trades Import_OMS Quer'!L1483</f>
        <v>0</v>
      </c>
      <c r="M1483">
        <f>'Previous Trades Import_OMS Quer'!M1483</f>
        <v>0</v>
      </c>
      <c r="N1483">
        <f>'Previous Trades Import_OMS Quer'!N1483</f>
        <v>0</v>
      </c>
      <c r="O1483" t="str">
        <f>CLEAN('Previous Trades Import_OMS Quer'!O1483)</f>
        <v/>
      </c>
      <c r="Q1483" s="25">
        <f t="shared" si="46"/>
        <v>0</v>
      </c>
      <c r="R1483" s="25" t="e">
        <f>VLOOKUP(O1483,'Currency Balance'!$O$3:$Q$32,3,0)</f>
        <v>#N/A</v>
      </c>
      <c r="S1483" t="e">
        <f t="shared" si="47"/>
        <v>#N/A</v>
      </c>
    </row>
    <row r="1484" spans="1:19">
      <c r="A1484">
        <f>'Previous Trades Import_OMS Quer'!A1484</f>
        <v>0</v>
      </c>
      <c r="B1484">
        <f>'Previous Trades Import_OMS Quer'!B1484</f>
        <v>0</v>
      </c>
      <c r="C1484" s="22">
        <f>'Previous Trades Import_OMS Quer'!C1484</f>
        <v>0</v>
      </c>
      <c r="D1484">
        <f>'Previous Trades Import_OMS Quer'!D1484</f>
        <v>0</v>
      </c>
      <c r="E1484" s="22">
        <f>'Previous Trades Import_OMS Quer'!E1484</f>
        <v>0</v>
      </c>
      <c r="F1484">
        <f>'Previous Trades Import_OMS Quer'!F1484</f>
        <v>0</v>
      </c>
      <c r="G1484">
        <f>'Previous Trades Import_OMS Quer'!G1484</f>
        <v>0</v>
      </c>
      <c r="H1484">
        <f>'Previous Trades Import_OMS Quer'!H1484</f>
        <v>0</v>
      </c>
      <c r="I1484">
        <f>'Previous Trades Import_OMS Quer'!I1484</f>
        <v>0</v>
      </c>
      <c r="J1484">
        <f>'Previous Trades Import_OMS Quer'!J1484</f>
        <v>0</v>
      </c>
      <c r="K1484">
        <f>'Previous Trades Import_OMS Quer'!K1484</f>
        <v>0</v>
      </c>
      <c r="L1484">
        <f>'Previous Trades Import_OMS Quer'!L1484</f>
        <v>0</v>
      </c>
      <c r="M1484">
        <f>'Previous Trades Import_OMS Quer'!M1484</f>
        <v>0</v>
      </c>
      <c r="N1484">
        <f>'Previous Trades Import_OMS Quer'!N1484</f>
        <v>0</v>
      </c>
      <c r="O1484" t="str">
        <f>CLEAN('Previous Trades Import_OMS Quer'!O1484)</f>
        <v/>
      </c>
      <c r="Q1484" s="25">
        <f t="shared" si="46"/>
        <v>0</v>
      </c>
      <c r="R1484" s="25" t="e">
        <f>VLOOKUP(O1484,'Currency Balance'!$O$3:$Q$32,3,0)</f>
        <v>#N/A</v>
      </c>
      <c r="S1484" t="e">
        <f t="shared" si="47"/>
        <v>#N/A</v>
      </c>
    </row>
    <row r="1485" spans="1:19">
      <c r="A1485">
        <f>'Previous Trades Import_OMS Quer'!A1485</f>
        <v>0</v>
      </c>
      <c r="B1485">
        <f>'Previous Trades Import_OMS Quer'!B1485</f>
        <v>0</v>
      </c>
      <c r="C1485" s="22">
        <f>'Previous Trades Import_OMS Quer'!C1485</f>
        <v>0</v>
      </c>
      <c r="D1485">
        <f>'Previous Trades Import_OMS Quer'!D1485</f>
        <v>0</v>
      </c>
      <c r="E1485" s="22">
        <f>'Previous Trades Import_OMS Quer'!E1485</f>
        <v>0</v>
      </c>
      <c r="F1485">
        <f>'Previous Trades Import_OMS Quer'!F1485</f>
        <v>0</v>
      </c>
      <c r="G1485">
        <f>'Previous Trades Import_OMS Quer'!G1485</f>
        <v>0</v>
      </c>
      <c r="H1485">
        <f>'Previous Trades Import_OMS Quer'!H1485</f>
        <v>0</v>
      </c>
      <c r="I1485">
        <f>'Previous Trades Import_OMS Quer'!I1485</f>
        <v>0</v>
      </c>
      <c r="J1485">
        <f>'Previous Trades Import_OMS Quer'!J1485</f>
        <v>0</v>
      </c>
      <c r="K1485">
        <f>'Previous Trades Import_OMS Quer'!K1485</f>
        <v>0</v>
      </c>
      <c r="L1485">
        <f>'Previous Trades Import_OMS Quer'!L1485</f>
        <v>0</v>
      </c>
      <c r="M1485">
        <f>'Previous Trades Import_OMS Quer'!M1485</f>
        <v>0</v>
      </c>
      <c r="N1485">
        <f>'Previous Trades Import_OMS Quer'!N1485</f>
        <v>0</v>
      </c>
      <c r="O1485" t="str">
        <f>CLEAN('Previous Trades Import_OMS Quer'!O1485)</f>
        <v/>
      </c>
      <c r="Q1485" s="25">
        <f t="shared" si="46"/>
        <v>0</v>
      </c>
      <c r="R1485" s="25" t="e">
        <f>VLOOKUP(O1485,'Currency Balance'!$O$3:$Q$32,3,0)</f>
        <v>#N/A</v>
      </c>
      <c r="S1485" t="e">
        <f t="shared" si="47"/>
        <v>#N/A</v>
      </c>
    </row>
    <row r="1486" spans="1:19">
      <c r="A1486">
        <f>'Previous Trades Import_OMS Quer'!A1486</f>
        <v>0</v>
      </c>
      <c r="B1486">
        <f>'Previous Trades Import_OMS Quer'!B1486</f>
        <v>0</v>
      </c>
      <c r="C1486" s="22">
        <f>'Previous Trades Import_OMS Quer'!C1486</f>
        <v>0</v>
      </c>
      <c r="D1486">
        <f>'Previous Trades Import_OMS Quer'!D1486</f>
        <v>0</v>
      </c>
      <c r="E1486" s="22">
        <f>'Previous Trades Import_OMS Quer'!E1486</f>
        <v>0</v>
      </c>
      <c r="F1486">
        <f>'Previous Trades Import_OMS Quer'!F1486</f>
        <v>0</v>
      </c>
      <c r="G1486">
        <f>'Previous Trades Import_OMS Quer'!G1486</f>
        <v>0</v>
      </c>
      <c r="H1486">
        <f>'Previous Trades Import_OMS Quer'!H1486</f>
        <v>0</v>
      </c>
      <c r="I1486">
        <f>'Previous Trades Import_OMS Quer'!I1486</f>
        <v>0</v>
      </c>
      <c r="J1486">
        <f>'Previous Trades Import_OMS Quer'!J1486</f>
        <v>0</v>
      </c>
      <c r="K1486">
        <f>'Previous Trades Import_OMS Quer'!K1486</f>
        <v>0</v>
      </c>
      <c r="L1486">
        <f>'Previous Trades Import_OMS Quer'!L1486</f>
        <v>0</v>
      </c>
      <c r="M1486">
        <f>'Previous Trades Import_OMS Quer'!M1486</f>
        <v>0</v>
      </c>
      <c r="N1486">
        <f>'Previous Trades Import_OMS Quer'!N1486</f>
        <v>0</v>
      </c>
      <c r="O1486" t="str">
        <f>CLEAN('Previous Trades Import_OMS Quer'!O1486)</f>
        <v/>
      </c>
      <c r="Q1486" s="25">
        <f t="shared" si="46"/>
        <v>0</v>
      </c>
      <c r="R1486" s="25" t="e">
        <f>VLOOKUP(O1486,'Currency Balance'!$O$3:$Q$32,3,0)</f>
        <v>#N/A</v>
      </c>
      <c r="S1486" t="e">
        <f t="shared" si="47"/>
        <v>#N/A</v>
      </c>
    </row>
    <row r="1487" spans="1:19">
      <c r="A1487">
        <f>'Previous Trades Import_OMS Quer'!A1487</f>
        <v>0</v>
      </c>
      <c r="B1487">
        <f>'Previous Trades Import_OMS Quer'!B1487</f>
        <v>0</v>
      </c>
      <c r="C1487" s="22">
        <f>'Previous Trades Import_OMS Quer'!C1487</f>
        <v>0</v>
      </c>
      <c r="D1487">
        <f>'Previous Trades Import_OMS Quer'!D1487</f>
        <v>0</v>
      </c>
      <c r="E1487" s="22">
        <f>'Previous Trades Import_OMS Quer'!E1487</f>
        <v>0</v>
      </c>
      <c r="F1487">
        <f>'Previous Trades Import_OMS Quer'!F1487</f>
        <v>0</v>
      </c>
      <c r="G1487">
        <f>'Previous Trades Import_OMS Quer'!G1487</f>
        <v>0</v>
      </c>
      <c r="H1487">
        <f>'Previous Trades Import_OMS Quer'!H1487</f>
        <v>0</v>
      </c>
      <c r="I1487">
        <f>'Previous Trades Import_OMS Quer'!I1487</f>
        <v>0</v>
      </c>
      <c r="J1487">
        <f>'Previous Trades Import_OMS Quer'!J1487</f>
        <v>0</v>
      </c>
      <c r="K1487">
        <f>'Previous Trades Import_OMS Quer'!K1487</f>
        <v>0</v>
      </c>
      <c r="L1487">
        <f>'Previous Trades Import_OMS Quer'!L1487</f>
        <v>0</v>
      </c>
      <c r="M1487">
        <f>'Previous Trades Import_OMS Quer'!M1487</f>
        <v>0</v>
      </c>
      <c r="N1487">
        <f>'Previous Trades Import_OMS Quer'!N1487</f>
        <v>0</v>
      </c>
      <c r="O1487" t="str">
        <f>CLEAN('Previous Trades Import_OMS Quer'!O1487)</f>
        <v/>
      </c>
      <c r="Q1487" s="25">
        <f t="shared" si="46"/>
        <v>0</v>
      </c>
      <c r="R1487" s="25" t="e">
        <f>VLOOKUP(O1487,'Currency Balance'!$O$3:$Q$32,3,0)</f>
        <v>#N/A</v>
      </c>
      <c r="S1487" t="e">
        <f t="shared" si="47"/>
        <v>#N/A</v>
      </c>
    </row>
    <row r="1488" spans="1:19">
      <c r="A1488">
        <f>'Previous Trades Import_OMS Quer'!A1488</f>
        <v>0</v>
      </c>
      <c r="B1488">
        <f>'Previous Trades Import_OMS Quer'!B1488</f>
        <v>0</v>
      </c>
      <c r="C1488" s="22">
        <f>'Previous Trades Import_OMS Quer'!C1488</f>
        <v>0</v>
      </c>
      <c r="D1488">
        <f>'Previous Trades Import_OMS Quer'!D1488</f>
        <v>0</v>
      </c>
      <c r="E1488" s="22">
        <f>'Previous Trades Import_OMS Quer'!E1488</f>
        <v>0</v>
      </c>
      <c r="F1488">
        <f>'Previous Trades Import_OMS Quer'!F1488</f>
        <v>0</v>
      </c>
      <c r="G1488">
        <f>'Previous Trades Import_OMS Quer'!G1488</f>
        <v>0</v>
      </c>
      <c r="H1488">
        <f>'Previous Trades Import_OMS Quer'!H1488</f>
        <v>0</v>
      </c>
      <c r="I1488">
        <f>'Previous Trades Import_OMS Quer'!I1488</f>
        <v>0</v>
      </c>
      <c r="J1488">
        <f>'Previous Trades Import_OMS Quer'!J1488</f>
        <v>0</v>
      </c>
      <c r="K1488">
        <f>'Previous Trades Import_OMS Quer'!K1488</f>
        <v>0</v>
      </c>
      <c r="L1488">
        <f>'Previous Trades Import_OMS Quer'!L1488</f>
        <v>0</v>
      </c>
      <c r="M1488">
        <f>'Previous Trades Import_OMS Quer'!M1488</f>
        <v>0</v>
      </c>
      <c r="N1488">
        <f>'Previous Trades Import_OMS Quer'!N1488</f>
        <v>0</v>
      </c>
      <c r="O1488" t="str">
        <f>CLEAN('Previous Trades Import_OMS Quer'!O1488)</f>
        <v/>
      </c>
      <c r="Q1488" s="25">
        <f t="shared" si="46"/>
        <v>0</v>
      </c>
      <c r="R1488" s="25" t="e">
        <f>VLOOKUP(O1488,'Currency Balance'!$O$3:$Q$32,3,0)</f>
        <v>#N/A</v>
      </c>
      <c r="S1488" t="e">
        <f t="shared" si="47"/>
        <v>#N/A</v>
      </c>
    </row>
    <row r="1489" spans="1:19">
      <c r="A1489">
        <f>'Previous Trades Import_OMS Quer'!A1489</f>
        <v>0</v>
      </c>
      <c r="B1489">
        <f>'Previous Trades Import_OMS Quer'!B1489</f>
        <v>0</v>
      </c>
      <c r="C1489" s="22">
        <f>'Previous Trades Import_OMS Quer'!C1489</f>
        <v>0</v>
      </c>
      <c r="D1489">
        <f>'Previous Trades Import_OMS Quer'!D1489</f>
        <v>0</v>
      </c>
      <c r="E1489" s="22">
        <f>'Previous Trades Import_OMS Quer'!E1489</f>
        <v>0</v>
      </c>
      <c r="F1489">
        <f>'Previous Trades Import_OMS Quer'!F1489</f>
        <v>0</v>
      </c>
      <c r="G1489">
        <f>'Previous Trades Import_OMS Quer'!G1489</f>
        <v>0</v>
      </c>
      <c r="H1489">
        <f>'Previous Trades Import_OMS Quer'!H1489</f>
        <v>0</v>
      </c>
      <c r="I1489">
        <f>'Previous Trades Import_OMS Quer'!I1489</f>
        <v>0</v>
      </c>
      <c r="J1489">
        <f>'Previous Trades Import_OMS Quer'!J1489</f>
        <v>0</v>
      </c>
      <c r="K1489">
        <f>'Previous Trades Import_OMS Quer'!K1489</f>
        <v>0</v>
      </c>
      <c r="L1489">
        <f>'Previous Trades Import_OMS Quer'!L1489</f>
        <v>0</v>
      </c>
      <c r="M1489">
        <f>'Previous Trades Import_OMS Quer'!M1489</f>
        <v>0</v>
      </c>
      <c r="N1489">
        <f>'Previous Trades Import_OMS Quer'!N1489</f>
        <v>0</v>
      </c>
      <c r="O1489" t="str">
        <f>CLEAN('Previous Trades Import_OMS Quer'!O1489)</f>
        <v/>
      </c>
      <c r="Q1489" s="25">
        <f t="shared" si="46"/>
        <v>0</v>
      </c>
      <c r="R1489" s="25" t="e">
        <f>VLOOKUP(O1489,'Currency Balance'!$O$3:$Q$32,3,0)</f>
        <v>#N/A</v>
      </c>
      <c r="S1489" t="e">
        <f t="shared" si="47"/>
        <v>#N/A</v>
      </c>
    </row>
    <row r="1490" spans="1:19">
      <c r="A1490">
        <f>'Previous Trades Import_OMS Quer'!A1490</f>
        <v>0</v>
      </c>
      <c r="B1490">
        <f>'Previous Trades Import_OMS Quer'!B1490</f>
        <v>0</v>
      </c>
      <c r="C1490" s="22">
        <f>'Previous Trades Import_OMS Quer'!C1490</f>
        <v>0</v>
      </c>
      <c r="D1490">
        <f>'Previous Trades Import_OMS Quer'!D1490</f>
        <v>0</v>
      </c>
      <c r="E1490" s="22">
        <f>'Previous Trades Import_OMS Quer'!E1490</f>
        <v>0</v>
      </c>
      <c r="F1490">
        <f>'Previous Trades Import_OMS Quer'!F1490</f>
        <v>0</v>
      </c>
      <c r="G1490">
        <f>'Previous Trades Import_OMS Quer'!G1490</f>
        <v>0</v>
      </c>
      <c r="H1490">
        <f>'Previous Trades Import_OMS Quer'!H1490</f>
        <v>0</v>
      </c>
      <c r="I1490">
        <f>'Previous Trades Import_OMS Quer'!I1490</f>
        <v>0</v>
      </c>
      <c r="J1490">
        <f>'Previous Trades Import_OMS Quer'!J1490</f>
        <v>0</v>
      </c>
      <c r="K1490">
        <f>'Previous Trades Import_OMS Quer'!K1490</f>
        <v>0</v>
      </c>
      <c r="L1490">
        <f>'Previous Trades Import_OMS Quer'!L1490</f>
        <v>0</v>
      </c>
      <c r="M1490">
        <f>'Previous Trades Import_OMS Quer'!M1490</f>
        <v>0</v>
      </c>
      <c r="N1490">
        <f>'Previous Trades Import_OMS Quer'!N1490</f>
        <v>0</v>
      </c>
      <c r="O1490" t="str">
        <f>CLEAN('Previous Trades Import_OMS Quer'!O1490)</f>
        <v/>
      </c>
      <c r="Q1490" s="25">
        <f t="shared" si="46"/>
        <v>0</v>
      </c>
      <c r="R1490" s="25" t="e">
        <f>VLOOKUP(O1490,'Currency Balance'!$O$3:$Q$32,3,0)</f>
        <v>#N/A</v>
      </c>
      <c r="S1490" t="e">
        <f t="shared" si="47"/>
        <v>#N/A</v>
      </c>
    </row>
    <row r="1491" spans="1:19">
      <c r="A1491">
        <f>'Previous Trades Import_OMS Quer'!A1491</f>
        <v>0</v>
      </c>
      <c r="B1491">
        <f>'Previous Trades Import_OMS Quer'!B1491</f>
        <v>0</v>
      </c>
      <c r="C1491" s="22">
        <f>'Previous Trades Import_OMS Quer'!C1491</f>
        <v>0</v>
      </c>
      <c r="D1491">
        <f>'Previous Trades Import_OMS Quer'!D1491</f>
        <v>0</v>
      </c>
      <c r="E1491" s="22">
        <f>'Previous Trades Import_OMS Quer'!E1491</f>
        <v>0</v>
      </c>
      <c r="F1491">
        <f>'Previous Trades Import_OMS Quer'!F1491</f>
        <v>0</v>
      </c>
      <c r="G1491">
        <f>'Previous Trades Import_OMS Quer'!G1491</f>
        <v>0</v>
      </c>
      <c r="H1491">
        <f>'Previous Trades Import_OMS Quer'!H1491</f>
        <v>0</v>
      </c>
      <c r="I1491">
        <f>'Previous Trades Import_OMS Quer'!I1491</f>
        <v>0</v>
      </c>
      <c r="J1491">
        <f>'Previous Trades Import_OMS Quer'!J1491</f>
        <v>0</v>
      </c>
      <c r="K1491">
        <f>'Previous Trades Import_OMS Quer'!K1491</f>
        <v>0</v>
      </c>
      <c r="L1491">
        <f>'Previous Trades Import_OMS Quer'!L1491</f>
        <v>0</v>
      </c>
      <c r="M1491">
        <f>'Previous Trades Import_OMS Quer'!M1491</f>
        <v>0</v>
      </c>
      <c r="N1491">
        <f>'Previous Trades Import_OMS Quer'!N1491</f>
        <v>0</v>
      </c>
      <c r="O1491" t="str">
        <f>CLEAN('Previous Trades Import_OMS Quer'!O1491)</f>
        <v/>
      </c>
      <c r="Q1491" s="25">
        <f t="shared" si="46"/>
        <v>0</v>
      </c>
      <c r="R1491" s="25" t="e">
        <f>VLOOKUP(O1491,'Currency Balance'!$O$3:$Q$32,3,0)</f>
        <v>#N/A</v>
      </c>
      <c r="S1491" t="e">
        <f t="shared" si="47"/>
        <v>#N/A</v>
      </c>
    </row>
    <row r="1492" spans="1:19">
      <c r="A1492">
        <f>'Previous Trades Import_OMS Quer'!A1492</f>
        <v>0</v>
      </c>
      <c r="B1492">
        <f>'Previous Trades Import_OMS Quer'!B1492</f>
        <v>0</v>
      </c>
      <c r="C1492" s="22">
        <f>'Previous Trades Import_OMS Quer'!C1492</f>
        <v>0</v>
      </c>
      <c r="D1492">
        <f>'Previous Trades Import_OMS Quer'!D1492</f>
        <v>0</v>
      </c>
      <c r="E1492" s="22">
        <f>'Previous Trades Import_OMS Quer'!E1492</f>
        <v>0</v>
      </c>
      <c r="F1492">
        <f>'Previous Trades Import_OMS Quer'!F1492</f>
        <v>0</v>
      </c>
      <c r="G1492">
        <f>'Previous Trades Import_OMS Quer'!G1492</f>
        <v>0</v>
      </c>
      <c r="H1492">
        <f>'Previous Trades Import_OMS Quer'!H1492</f>
        <v>0</v>
      </c>
      <c r="I1492">
        <f>'Previous Trades Import_OMS Quer'!I1492</f>
        <v>0</v>
      </c>
      <c r="J1492">
        <f>'Previous Trades Import_OMS Quer'!J1492</f>
        <v>0</v>
      </c>
      <c r="K1492">
        <f>'Previous Trades Import_OMS Quer'!K1492</f>
        <v>0</v>
      </c>
      <c r="L1492">
        <f>'Previous Trades Import_OMS Quer'!L1492</f>
        <v>0</v>
      </c>
      <c r="M1492">
        <f>'Previous Trades Import_OMS Quer'!M1492</f>
        <v>0</v>
      </c>
      <c r="N1492">
        <f>'Previous Trades Import_OMS Quer'!N1492</f>
        <v>0</v>
      </c>
      <c r="O1492" t="str">
        <f>CLEAN('Previous Trades Import_OMS Quer'!O1492)</f>
        <v/>
      </c>
      <c r="Q1492" s="25">
        <f t="shared" si="46"/>
        <v>0</v>
      </c>
      <c r="R1492" s="25" t="e">
        <f>VLOOKUP(O1492,'Currency Balance'!$O$3:$Q$32,3,0)</f>
        <v>#N/A</v>
      </c>
      <c r="S1492" t="e">
        <f t="shared" si="47"/>
        <v>#N/A</v>
      </c>
    </row>
    <row r="1493" spans="1:19">
      <c r="A1493">
        <f>'Previous Trades Import_OMS Quer'!A1493</f>
        <v>0</v>
      </c>
      <c r="B1493">
        <f>'Previous Trades Import_OMS Quer'!B1493</f>
        <v>0</v>
      </c>
      <c r="C1493" s="22">
        <f>'Previous Trades Import_OMS Quer'!C1493</f>
        <v>0</v>
      </c>
      <c r="D1493">
        <f>'Previous Trades Import_OMS Quer'!D1493</f>
        <v>0</v>
      </c>
      <c r="E1493" s="22">
        <f>'Previous Trades Import_OMS Quer'!E1493</f>
        <v>0</v>
      </c>
      <c r="F1493">
        <f>'Previous Trades Import_OMS Quer'!F1493</f>
        <v>0</v>
      </c>
      <c r="G1493">
        <f>'Previous Trades Import_OMS Quer'!G1493</f>
        <v>0</v>
      </c>
      <c r="H1493">
        <f>'Previous Trades Import_OMS Quer'!H1493</f>
        <v>0</v>
      </c>
      <c r="I1493">
        <f>'Previous Trades Import_OMS Quer'!I1493</f>
        <v>0</v>
      </c>
      <c r="J1493">
        <f>'Previous Trades Import_OMS Quer'!J1493</f>
        <v>0</v>
      </c>
      <c r="K1493">
        <f>'Previous Trades Import_OMS Quer'!K1493</f>
        <v>0</v>
      </c>
      <c r="L1493">
        <f>'Previous Trades Import_OMS Quer'!L1493</f>
        <v>0</v>
      </c>
      <c r="M1493">
        <f>'Previous Trades Import_OMS Quer'!M1493</f>
        <v>0</v>
      </c>
      <c r="N1493">
        <f>'Previous Trades Import_OMS Quer'!N1493</f>
        <v>0</v>
      </c>
      <c r="O1493" t="str">
        <f>CLEAN('Previous Trades Import_OMS Quer'!O1493)</f>
        <v/>
      </c>
      <c r="Q1493" s="25">
        <f t="shared" si="46"/>
        <v>0</v>
      </c>
      <c r="R1493" s="25" t="e">
        <f>VLOOKUP(O1493,'Currency Balance'!$O$3:$Q$32,3,0)</f>
        <v>#N/A</v>
      </c>
      <c r="S1493" t="e">
        <f t="shared" si="47"/>
        <v>#N/A</v>
      </c>
    </row>
    <row r="1494" spans="1:19">
      <c r="A1494">
        <f>'Previous Trades Import_OMS Quer'!A1494</f>
        <v>0</v>
      </c>
      <c r="B1494">
        <f>'Previous Trades Import_OMS Quer'!B1494</f>
        <v>0</v>
      </c>
      <c r="C1494" s="22">
        <f>'Previous Trades Import_OMS Quer'!C1494</f>
        <v>0</v>
      </c>
      <c r="D1494">
        <f>'Previous Trades Import_OMS Quer'!D1494</f>
        <v>0</v>
      </c>
      <c r="E1494" s="22">
        <f>'Previous Trades Import_OMS Quer'!E1494</f>
        <v>0</v>
      </c>
      <c r="F1494">
        <f>'Previous Trades Import_OMS Quer'!F1494</f>
        <v>0</v>
      </c>
      <c r="G1494">
        <f>'Previous Trades Import_OMS Quer'!G1494</f>
        <v>0</v>
      </c>
      <c r="H1494">
        <f>'Previous Trades Import_OMS Quer'!H1494</f>
        <v>0</v>
      </c>
      <c r="I1494">
        <f>'Previous Trades Import_OMS Quer'!I1494</f>
        <v>0</v>
      </c>
      <c r="J1494">
        <f>'Previous Trades Import_OMS Quer'!J1494</f>
        <v>0</v>
      </c>
      <c r="K1494">
        <f>'Previous Trades Import_OMS Quer'!K1494</f>
        <v>0</v>
      </c>
      <c r="L1494">
        <f>'Previous Trades Import_OMS Quer'!L1494</f>
        <v>0</v>
      </c>
      <c r="M1494">
        <f>'Previous Trades Import_OMS Quer'!M1494</f>
        <v>0</v>
      </c>
      <c r="N1494">
        <f>'Previous Trades Import_OMS Quer'!N1494</f>
        <v>0</v>
      </c>
      <c r="O1494" t="str">
        <f>CLEAN('Previous Trades Import_OMS Quer'!O1494)</f>
        <v/>
      </c>
      <c r="Q1494" s="25">
        <f t="shared" si="46"/>
        <v>0</v>
      </c>
      <c r="R1494" s="25" t="e">
        <f>VLOOKUP(O1494,'Currency Balance'!$O$3:$Q$32,3,0)</f>
        <v>#N/A</v>
      </c>
      <c r="S1494" t="e">
        <f t="shared" si="47"/>
        <v>#N/A</v>
      </c>
    </row>
    <row r="1495" spans="1:19">
      <c r="A1495">
        <f>'Previous Trades Import_OMS Quer'!A1495</f>
        <v>0</v>
      </c>
      <c r="B1495">
        <f>'Previous Trades Import_OMS Quer'!B1495</f>
        <v>0</v>
      </c>
      <c r="C1495" s="22">
        <f>'Previous Trades Import_OMS Quer'!C1495</f>
        <v>0</v>
      </c>
      <c r="D1495">
        <f>'Previous Trades Import_OMS Quer'!D1495</f>
        <v>0</v>
      </c>
      <c r="E1495" s="22">
        <f>'Previous Trades Import_OMS Quer'!E1495</f>
        <v>0</v>
      </c>
      <c r="F1495">
        <f>'Previous Trades Import_OMS Quer'!F1495</f>
        <v>0</v>
      </c>
      <c r="G1495">
        <f>'Previous Trades Import_OMS Quer'!G1495</f>
        <v>0</v>
      </c>
      <c r="H1495">
        <f>'Previous Trades Import_OMS Quer'!H1495</f>
        <v>0</v>
      </c>
      <c r="I1495">
        <f>'Previous Trades Import_OMS Quer'!I1495</f>
        <v>0</v>
      </c>
      <c r="J1495">
        <f>'Previous Trades Import_OMS Quer'!J1495</f>
        <v>0</v>
      </c>
      <c r="K1495">
        <f>'Previous Trades Import_OMS Quer'!K1495</f>
        <v>0</v>
      </c>
      <c r="L1495">
        <f>'Previous Trades Import_OMS Quer'!L1495</f>
        <v>0</v>
      </c>
      <c r="M1495">
        <f>'Previous Trades Import_OMS Quer'!M1495</f>
        <v>0</v>
      </c>
      <c r="N1495">
        <f>'Previous Trades Import_OMS Quer'!N1495</f>
        <v>0</v>
      </c>
      <c r="O1495" t="str">
        <f>CLEAN('Previous Trades Import_OMS Quer'!O1495)</f>
        <v/>
      </c>
      <c r="Q1495" s="25">
        <f t="shared" si="46"/>
        <v>0</v>
      </c>
      <c r="R1495" s="25" t="e">
        <f>VLOOKUP(O1495,'Currency Balance'!$O$3:$Q$32,3,0)</f>
        <v>#N/A</v>
      </c>
      <c r="S1495" t="e">
        <f t="shared" si="47"/>
        <v>#N/A</v>
      </c>
    </row>
    <row r="1496" spans="1:19">
      <c r="A1496">
        <f>'Previous Trades Import_OMS Quer'!A1496</f>
        <v>0</v>
      </c>
      <c r="B1496">
        <f>'Previous Trades Import_OMS Quer'!B1496</f>
        <v>0</v>
      </c>
      <c r="C1496" s="22">
        <f>'Previous Trades Import_OMS Quer'!C1496</f>
        <v>0</v>
      </c>
      <c r="D1496">
        <f>'Previous Trades Import_OMS Quer'!D1496</f>
        <v>0</v>
      </c>
      <c r="E1496" s="22">
        <f>'Previous Trades Import_OMS Quer'!E1496</f>
        <v>0</v>
      </c>
      <c r="F1496">
        <f>'Previous Trades Import_OMS Quer'!F1496</f>
        <v>0</v>
      </c>
      <c r="G1496">
        <f>'Previous Trades Import_OMS Quer'!G1496</f>
        <v>0</v>
      </c>
      <c r="H1496">
        <f>'Previous Trades Import_OMS Quer'!H1496</f>
        <v>0</v>
      </c>
      <c r="I1496">
        <f>'Previous Trades Import_OMS Quer'!I1496</f>
        <v>0</v>
      </c>
      <c r="J1496">
        <f>'Previous Trades Import_OMS Quer'!J1496</f>
        <v>0</v>
      </c>
      <c r="K1496">
        <f>'Previous Trades Import_OMS Quer'!K1496</f>
        <v>0</v>
      </c>
      <c r="L1496">
        <f>'Previous Trades Import_OMS Quer'!L1496</f>
        <v>0</v>
      </c>
      <c r="M1496">
        <f>'Previous Trades Import_OMS Quer'!M1496</f>
        <v>0</v>
      </c>
      <c r="N1496">
        <f>'Previous Trades Import_OMS Quer'!N1496</f>
        <v>0</v>
      </c>
      <c r="O1496" t="str">
        <f>CLEAN('Previous Trades Import_OMS Quer'!O1496)</f>
        <v/>
      </c>
      <c r="Q1496" s="25">
        <f t="shared" si="46"/>
        <v>0</v>
      </c>
      <c r="R1496" s="25" t="e">
        <f>VLOOKUP(O1496,'Currency Balance'!$O$3:$Q$32,3,0)</f>
        <v>#N/A</v>
      </c>
      <c r="S1496" t="e">
        <f t="shared" si="47"/>
        <v>#N/A</v>
      </c>
    </row>
    <row r="1497" spans="1:19">
      <c r="A1497">
        <f>'Previous Trades Import_OMS Quer'!A1497</f>
        <v>0</v>
      </c>
      <c r="B1497">
        <f>'Previous Trades Import_OMS Quer'!B1497</f>
        <v>0</v>
      </c>
      <c r="C1497" s="22">
        <f>'Previous Trades Import_OMS Quer'!C1497</f>
        <v>0</v>
      </c>
      <c r="D1497">
        <f>'Previous Trades Import_OMS Quer'!D1497</f>
        <v>0</v>
      </c>
      <c r="E1497" s="22">
        <f>'Previous Trades Import_OMS Quer'!E1497</f>
        <v>0</v>
      </c>
      <c r="F1497">
        <f>'Previous Trades Import_OMS Quer'!F1497</f>
        <v>0</v>
      </c>
      <c r="G1497">
        <f>'Previous Trades Import_OMS Quer'!G1497</f>
        <v>0</v>
      </c>
      <c r="H1497">
        <f>'Previous Trades Import_OMS Quer'!H1497</f>
        <v>0</v>
      </c>
      <c r="I1497">
        <f>'Previous Trades Import_OMS Quer'!I1497</f>
        <v>0</v>
      </c>
      <c r="J1497">
        <f>'Previous Trades Import_OMS Quer'!J1497</f>
        <v>0</v>
      </c>
      <c r="K1497">
        <f>'Previous Trades Import_OMS Quer'!K1497</f>
        <v>0</v>
      </c>
      <c r="L1497">
        <f>'Previous Trades Import_OMS Quer'!L1497</f>
        <v>0</v>
      </c>
      <c r="M1497">
        <f>'Previous Trades Import_OMS Quer'!M1497</f>
        <v>0</v>
      </c>
      <c r="N1497">
        <f>'Previous Trades Import_OMS Quer'!N1497</f>
        <v>0</v>
      </c>
      <c r="O1497" t="str">
        <f>CLEAN('Previous Trades Import_OMS Quer'!O1497)</f>
        <v/>
      </c>
      <c r="Q1497" s="25">
        <f t="shared" si="46"/>
        <v>0</v>
      </c>
      <c r="R1497" s="25" t="e">
        <f>VLOOKUP(O1497,'Currency Balance'!$O$3:$Q$32,3,0)</f>
        <v>#N/A</v>
      </c>
      <c r="S1497" t="e">
        <f t="shared" si="47"/>
        <v>#N/A</v>
      </c>
    </row>
    <row r="1498" spans="1:19">
      <c r="A1498">
        <f>'Previous Trades Import_OMS Quer'!A1498</f>
        <v>0</v>
      </c>
      <c r="B1498">
        <f>'Previous Trades Import_OMS Quer'!B1498</f>
        <v>0</v>
      </c>
      <c r="C1498" s="22">
        <f>'Previous Trades Import_OMS Quer'!C1498</f>
        <v>0</v>
      </c>
      <c r="D1498">
        <f>'Previous Trades Import_OMS Quer'!D1498</f>
        <v>0</v>
      </c>
      <c r="E1498" s="22">
        <f>'Previous Trades Import_OMS Quer'!E1498</f>
        <v>0</v>
      </c>
      <c r="F1498">
        <f>'Previous Trades Import_OMS Quer'!F1498</f>
        <v>0</v>
      </c>
      <c r="G1498">
        <f>'Previous Trades Import_OMS Quer'!G1498</f>
        <v>0</v>
      </c>
      <c r="H1498">
        <f>'Previous Trades Import_OMS Quer'!H1498</f>
        <v>0</v>
      </c>
      <c r="I1498">
        <f>'Previous Trades Import_OMS Quer'!I1498</f>
        <v>0</v>
      </c>
      <c r="J1498">
        <f>'Previous Trades Import_OMS Quer'!J1498</f>
        <v>0</v>
      </c>
      <c r="K1498">
        <f>'Previous Trades Import_OMS Quer'!K1498</f>
        <v>0</v>
      </c>
      <c r="L1498">
        <f>'Previous Trades Import_OMS Quer'!L1498</f>
        <v>0</v>
      </c>
      <c r="M1498">
        <f>'Previous Trades Import_OMS Quer'!M1498</f>
        <v>0</v>
      </c>
      <c r="N1498">
        <f>'Previous Trades Import_OMS Quer'!N1498</f>
        <v>0</v>
      </c>
      <c r="O1498" t="str">
        <f>CLEAN('Previous Trades Import_OMS Quer'!O1498)</f>
        <v/>
      </c>
      <c r="Q1498" s="25">
        <f t="shared" si="46"/>
        <v>0</v>
      </c>
      <c r="R1498" s="25" t="e">
        <f>VLOOKUP(O1498,'Currency Balance'!$O$3:$Q$32,3,0)</f>
        <v>#N/A</v>
      </c>
      <c r="S1498" t="e">
        <f t="shared" si="47"/>
        <v>#N/A</v>
      </c>
    </row>
    <row r="1499" spans="1:19">
      <c r="A1499">
        <f>'Previous Trades Import_OMS Quer'!A1499</f>
        <v>0</v>
      </c>
      <c r="B1499">
        <f>'Previous Trades Import_OMS Quer'!B1499</f>
        <v>0</v>
      </c>
      <c r="C1499" s="22">
        <f>'Previous Trades Import_OMS Quer'!C1499</f>
        <v>0</v>
      </c>
      <c r="D1499">
        <f>'Previous Trades Import_OMS Quer'!D1499</f>
        <v>0</v>
      </c>
      <c r="E1499" s="22">
        <f>'Previous Trades Import_OMS Quer'!E1499</f>
        <v>0</v>
      </c>
      <c r="F1499">
        <f>'Previous Trades Import_OMS Quer'!F1499</f>
        <v>0</v>
      </c>
      <c r="G1499">
        <f>'Previous Trades Import_OMS Quer'!G1499</f>
        <v>0</v>
      </c>
      <c r="H1499">
        <f>'Previous Trades Import_OMS Quer'!H1499</f>
        <v>0</v>
      </c>
      <c r="I1499">
        <f>'Previous Trades Import_OMS Quer'!I1499</f>
        <v>0</v>
      </c>
      <c r="J1499">
        <f>'Previous Trades Import_OMS Quer'!J1499</f>
        <v>0</v>
      </c>
      <c r="K1499">
        <f>'Previous Trades Import_OMS Quer'!K1499</f>
        <v>0</v>
      </c>
      <c r="L1499">
        <f>'Previous Trades Import_OMS Quer'!L1499</f>
        <v>0</v>
      </c>
      <c r="M1499">
        <f>'Previous Trades Import_OMS Quer'!M1499</f>
        <v>0</v>
      </c>
      <c r="N1499">
        <f>'Previous Trades Import_OMS Quer'!N1499</f>
        <v>0</v>
      </c>
      <c r="O1499" t="str">
        <f>CLEAN('Previous Trades Import_OMS Quer'!O1499)</f>
        <v/>
      </c>
      <c r="Q1499" s="25">
        <f t="shared" si="46"/>
        <v>0</v>
      </c>
      <c r="R1499" s="25" t="e">
        <f>VLOOKUP(O1499,'Currency Balance'!$O$3:$Q$32,3,0)</f>
        <v>#N/A</v>
      </c>
      <c r="S1499" t="e">
        <f t="shared" si="47"/>
        <v>#N/A</v>
      </c>
    </row>
    <row r="1500" spans="1:19">
      <c r="A1500">
        <f>'Previous Trades Import_OMS Quer'!A1500</f>
        <v>0</v>
      </c>
      <c r="B1500">
        <f>'Previous Trades Import_OMS Quer'!B1500</f>
        <v>0</v>
      </c>
      <c r="C1500" s="22">
        <f>'Previous Trades Import_OMS Quer'!C1500</f>
        <v>0</v>
      </c>
      <c r="D1500">
        <f>'Previous Trades Import_OMS Quer'!D1500</f>
        <v>0</v>
      </c>
      <c r="E1500" s="22">
        <f>'Previous Trades Import_OMS Quer'!E1500</f>
        <v>0</v>
      </c>
      <c r="F1500">
        <f>'Previous Trades Import_OMS Quer'!F1500</f>
        <v>0</v>
      </c>
      <c r="G1500">
        <f>'Previous Trades Import_OMS Quer'!G1500</f>
        <v>0</v>
      </c>
      <c r="H1500">
        <f>'Previous Trades Import_OMS Quer'!H1500</f>
        <v>0</v>
      </c>
      <c r="I1500">
        <f>'Previous Trades Import_OMS Quer'!I1500</f>
        <v>0</v>
      </c>
      <c r="J1500">
        <f>'Previous Trades Import_OMS Quer'!J1500</f>
        <v>0</v>
      </c>
      <c r="K1500">
        <f>'Previous Trades Import_OMS Quer'!K1500</f>
        <v>0</v>
      </c>
      <c r="L1500">
        <f>'Previous Trades Import_OMS Quer'!L1500</f>
        <v>0</v>
      </c>
      <c r="M1500">
        <f>'Previous Trades Import_OMS Quer'!M1500</f>
        <v>0</v>
      </c>
      <c r="N1500">
        <f>'Previous Trades Import_OMS Quer'!N1500</f>
        <v>0</v>
      </c>
      <c r="O1500" t="str">
        <f>CLEAN('Previous Trades Import_OMS Quer'!O1500)</f>
        <v/>
      </c>
      <c r="Q1500" s="25">
        <f t="shared" si="46"/>
        <v>0</v>
      </c>
      <c r="R1500" s="25" t="e">
        <f>VLOOKUP(O1500,'Currency Balance'!$O$3:$Q$32,3,0)</f>
        <v>#N/A</v>
      </c>
      <c r="S1500" t="e">
        <f t="shared" si="47"/>
        <v>#N/A</v>
      </c>
    </row>
    <row r="1501" spans="1:19">
      <c r="A1501">
        <f>'Previous Trades Import_OMS Quer'!A1501</f>
        <v>0</v>
      </c>
      <c r="B1501">
        <f>'Previous Trades Import_OMS Quer'!B1501</f>
        <v>0</v>
      </c>
      <c r="C1501" s="22">
        <f>'Previous Trades Import_OMS Quer'!C1501</f>
        <v>0</v>
      </c>
      <c r="D1501">
        <f>'Previous Trades Import_OMS Quer'!D1501</f>
        <v>0</v>
      </c>
      <c r="E1501" s="22">
        <f>'Previous Trades Import_OMS Quer'!E1501</f>
        <v>0</v>
      </c>
      <c r="F1501">
        <f>'Previous Trades Import_OMS Quer'!F1501</f>
        <v>0</v>
      </c>
      <c r="G1501">
        <f>'Previous Trades Import_OMS Quer'!G1501</f>
        <v>0</v>
      </c>
      <c r="H1501">
        <f>'Previous Trades Import_OMS Quer'!H1501</f>
        <v>0</v>
      </c>
      <c r="I1501">
        <f>'Previous Trades Import_OMS Quer'!I1501</f>
        <v>0</v>
      </c>
      <c r="J1501">
        <f>'Previous Trades Import_OMS Quer'!J1501</f>
        <v>0</v>
      </c>
      <c r="K1501">
        <f>'Previous Trades Import_OMS Quer'!K1501</f>
        <v>0</v>
      </c>
      <c r="L1501">
        <f>'Previous Trades Import_OMS Quer'!L1501</f>
        <v>0</v>
      </c>
      <c r="M1501">
        <f>'Previous Trades Import_OMS Quer'!M1501</f>
        <v>0</v>
      </c>
      <c r="N1501">
        <f>'Previous Trades Import_OMS Quer'!N1501</f>
        <v>0</v>
      </c>
      <c r="O1501" t="str">
        <f>CLEAN('Previous Trades Import_OMS Quer'!O1501)</f>
        <v/>
      </c>
      <c r="Q1501" s="25">
        <f t="shared" si="46"/>
        <v>0</v>
      </c>
      <c r="R1501" s="25" t="e">
        <f>VLOOKUP(O1501,'Currency Balance'!$O$3:$Q$32,3,0)</f>
        <v>#N/A</v>
      </c>
      <c r="S1501" t="e">
        <f t="shared" si="47"/>
        <v>#N/A</v>
      </c>
    </row>
    <row r="1502" spans="1:19">
      <c r="A1502">
        <f>'Previous Trades Import_OMS Quer'!A1502</f>
        <v>0</v>
      </c>
      <c r="B1502">
        <f>'Previous Trades Import_OMS Quer'!B1502</f>
        <v>0</v>
      </c>
      <c r="C1502" s="22">
        <f>'Previous Trades Import_OMS Quer'!C1502</f>
        <v>0</v>
      </c>
      <c r="D1502">
        <f>'Previous Trades Import_OMS Quer'!D1502</f>
        <v>0</v>
      </c>
      <c r="E1502" s="22">
        <f>'Previous Trades Import_OMS Quer'!E1502</f>
        <v>0</v>
      </c>
      <c r="F1502">
        <f>'Previous Trades Import_OMS Quer'!F1502</f>
        <v>0</v>
      </c>
      <c r="G1502">
        <f>'Previous Trades Import_OMS Quer'!G1502</f>
        <v>0</v>
      </c>
      <c r="H1502">
        <f>'Previous Trades Import_OMS Quer'!H1502</f>
        <v>0</v>
      </c>
      <c r="I1502">
        <f>'Previous Trades Import_OMS Quer'!I1502</f>
        <v>0</v>
      </c>
      <c r="J1502">
        <f>'Previous Trades Import_OMS Quer'!J1502</f>
        <v>0</v>
      </c>
      <c r="K1502">
        <f>'Previous Trades Import_OMS Quer'!K1502</f>
        <v>0</v>
      </c>
      <c r="L1502">
        <f>'Previous Trades Import_OMS Quer'!L1502</f>
        <v>0</v>
      </c>
      <c r="M1502">
        <f>'Previous Trades Import_OMS Quer'!M1502</f>
        <v>0</v>
      </c>
      <c r="N1502">
        <f>'Previous Trades Import_OMS Quer'!N1502</f>
        <v>0</v>
      </c>
      <c r="O1502" t="str">
        <f>CLEAN('Previous Trades Import_OMS Quer'!O1502)</f>
        <v/>
      </c>
      <c r="Q1502" s="25">
        <f t="shared" si="46"/>
        <v>0</v>
      </c>
      <c r="R1502" s="25" t="e">
        <f>VLOOKUP(O1502,'Currency Balance'!$O$3:$Q$32,3,0)</f>
        <v>#N/A</v>
      </c>
      <c r="S1502" t="e">
        <f t="shared" si="47"/>
        <v>#N/A</v>
      </c>
    </row>
    <row r="1503" spans="1:19">
      <c r="A1503">
        <f>'Previous Trades Import_OMS Quer'!A1503</f>
        <v>0</v>
      </c>
      <c r="B1503">
        <f>'Previous Trades Import_OMS Quer'!B1503</f>
        <v>0</v>
      </c>
      <c r="C1503" s="22">
        <f>'Previous Trades Import_OMS Quer'!C1503</f>
        <v>0</v>
      </c>
      <c r="D1503">
        <f>'Previous Trades Import_OMS Quer'!D1503</f>
        <v>0</v>
      </c>
      <c r="E1503" s="22">
        <f>'Previous Trades Import_OMS Quer'!E1503</f>
        <v>0</v>
      </c>
      <c r="F1503">
        <f>'Previous Trades Import_OMS Quer'!F1503</f>
        <v>0</v>
      </c>
      <c r="G1503">
        <f>'Previous Trades Import_OMS Quer'!G1503</f>
        <v>0</v>
      </c>
      <c r="H1503">
        <f>'Previous Trades Import_OMS Quer'!H1503</f>
        <v>0</v>
      </c>
      <c r="I1503">
        <f>'Previous Trades Import_OMS Quer'!I1503</f>
        <v>0</v>
      </c>
      <c r="J1503">
        <f>'Previous Trades Import_OMS Quer'!J1503</f>
        <v>0</v>
      </c>
      <c r="K1503">
        <f>'Previous Trades Import_OMS Quer'!K1503</f>
        <v>0</v>
      </c>
      <c r="L1503">
        <f>'Previous Trades Import_OMS Quer'!L1503</f>
        <v>0</v>
      </c>
      <c r="M1503">
        <f>'Previous Trades Import_OMS Quer'!M1503</f>
        <v>0</v>
      </c>
      <c r="N1503">
        <f>'Previous Trades Import_OMS Quer'!N1503</f>
        <v>0</v>
      </c>
      <c r="O1503" t="str">
        <f>CLEAN('Previous Trades Import_OMS Quer'!O1503)</f>
        <v/>
      </c>
      <c r="Q1503" s="25">
        <f t="shared" si="46"/>
        <v>0</v>
      </c>
      <c r="R1503" s="25" t="e">
        <f>VLOOKUP(O1503,'Currency Balance'!$O$3:$Q$32,3,0)</f>
        <v>#N/A</v>
      </c>
      <c r="S1503" t="e">
        <f t="shared" si="47"/>
        <v>#N/A</v>
      </c>
    </row>
    <row r="1504" spans="1:19">
      <c r="A1504">
        <f>'Previous Trades Import_OMS Quer'!A1504</f>
        <v>0</v>
      </c>
      <c r="B1504">
        <f>'Previous Trades Import_OMS Quer'!B1504</f>
        <v>0</v>
      </c>
      <c r="C1504" s="22">
        <f>'Previous Trades Import_OMS Quer'!C1504</f>
        <v>0</v>
      </c>
      <c r="D1504">
        <f>'Previous Trades Import_OMS Quer'!D1504</f>
        <v>0</v>
      </c>
      <c r="E1504" s="22">
        <f>'Previous Trades Import_OMS Quer'!E1504</f>
        <v>0</v>
      </c>
      <c r="F1504">
        <f>'Previous Trades Import_OMS Quer'!F1504</f>
        <v>0</v>
      </c>
      <c r="G1504">
        <f>'Previous Trades Import_OMS Quer'!G1504</f>
        <v>0</v>
      </c>
      <c r="H1504">
        <f>'Previous Trades Import_OMS Quer'!H1504</f>
        <v>0</v>
      </c>
      <c r="I1504">
        <f>'Previous Trades Import_OMS Quer'!I1504</f>
        <v>0</v>
      </c>
      <c r="J1504">
        <f>'Previous Trades Import_OMS Quer'!J1504</f>
        <v>0</v>
      </c>
      <c r="K1504">
        <f>'Previous Trades Import_OMS Quer'!K1504</f>
        <v>0</v>
      </c>
      <c r="L1504">
        <f>'Previous Trades Import_OMS Quer'!L1504</f>
        <v>0</v>
      </c>
      <c r="M1504">
        <f>'Previous Trades Import_OMS Quer'!M1504</f>
        <v>0</v>
      </c>
      <c r="N1504">
        <f>'Previous Trades Import_OMS Quer'!N1504</f>
        <v>0</v>
      </c>
      <c r="O1504" t="str">
        <f>CLEAN('Previous Trades Import_OMS Quer'!O1504)</f>
        <v/>
      </c>
      <c r="Q1504" s="25">
        <f t="shared" si="46"/>
        <v>0</v>
      </c>
      <c r="R1504" s="25" t="e">
        <f>VLOOKUP(O1504,'Currency Balance'!$O$3:$Q$32,3,0)</f>
        <v>#N/A</v>
      </c>
      <c r="S1504" t="e">
        <f t="shared" si="47"/>
        <v>#N/A</v>
      </c>
    </row>
    <row r="1505" spans="1:19">
      <c r="A1505">
        <f>'Previous Trades Import_OMS Quer'!A1505</f>
        <v>0</v>
      </c>
      <c r="B1505">
        <f>'Previous Trades Import_OMS Quer'!B1505</f>
        <v>0</v>
      </c>
      <c r="C1505" s="22">
        <f>'Previous Trades Import_OMS Quer'!C1505</f>
        <v>0</v>
      </c>
      <c r="D1505">
        <f>'Previous Trades Import_OMS Quer'!D1505</f>
        <v>0</v>
      </c>
      <c r="E1505" s="22">
        <f>'Previous Trades Import_OMS Quer'!E1505</f>
        <v>0</v>
      </c>
      <c r="F1505">
        <f>'Previous Trades Import_OMS Quer'!F1505</f>
        <v>0</v>
      </c>
      <c r="G1505">
        <f>'Previous Trades Import_OMS Quer'!G1505</f>
        <v>0</v>
      </c>
      <c r="H1505">
        <f>'Previous Trades Import_OMS Quer'!H1505</f>
        <v>0</v>
      </c>
      <c r="I1505">
        <f>'Previous Trades Import_OMS Quer'!I1505</f>
        <v>0</v>
      </c>
      <c r="J1505">
        <f>'Previous Trades Import_OMS Quer'!J1505</f>
        <v>0</v>
      </c>
      <c r="K1505">
        <f>'Previous Trades Import_OMS Quer'!K1505</f>
        <v>0</v>
      </c>
      <c r="L1505">
        <f>'Previous Trades Import_OMS Quer'!L1505</f>
        <v>0</v>
      </c>
      <c r="M1505">
        <f>'Previous Trades Import_OMS Quer'!M1505</f>
        <v>0</v>
      </c>
      <c r="N1505">
        <f>'Previous Trades Import_OMS Quer'!N1505</f>
        <v>0</v>
      </c>
      <c r="O1505" t="str">
        <f>CLEAN('Previous Trades Import_OMS Quer'!O1505)</f>
        <v/>
      </c>
      <c r="Q1505" s="25">
        <f t="shared" si="46"/>
        <v>0</v>
      </c>
      <c r="R1505" s="25" t="e">
        <f>VLOOKUP(O1505,'Currency Balance'!$O$3:$Q$32,3,0)</f>
        <v>#N/A</v>
      </c>
      <c r="S1505" t="e">
        <f t="shared" si="47"/>
        <v>#N/A</v>
      </c>
    </row>
    <row r="1506" spans="1:19">
      <c r="A1506">
        <f>'Previous Trades Import_OMS Quer'!A1506</f>
        <v>0</v>
      </c>
      <c r="B1506">
        <f>'Previous Trades Import_OMS Quer'!B1506</f>
        <v>0</v>
      </c>
      <c r="C1506" s="22">
        <f>'Previous Trades Import_OMS Quer'!C1506</f>
        <v>0</v>
      </c>
      <c r="D1506">
        <f>'Previous Trades Import_OMS Quer'!D1506</f>
        <v>0</v>
      </c>
      <c r="E1506" s="22">
        <f>'Previous Trades Import_OMS Quer'!E1506</f>
        <v>0</v>
      </c>
      <c r="F1506">
        <f>'Previous Trades Import_OMS Quer'!F1506</f>
        <v>0</v>
      </c>
      <c r="G1506">
        <f>'Previous Trades Import_OMS Quer'!G1506</f>
        <v>0</v>
      </c>
      <c r="H1506">
        <f>'Previous Trades Import_OMS Quer'!H1506</f>
        <v>0</v>
      </c>
      <c r="I1506">
        <f>'Previous Trades Import_OMS Quer'!I1506</f>
        <v>0</v>
      </c>
      <c r="J1506">
        <f>'Previous Trades Import_OMS Quer'!J1506</f>
        <v>0</v>
      </c>
      <c r="K1506">
        <f>'Previous Trades Import_OMS Quer'!K1506</f>
        <v>0</v>
      </c>
      <c r="L1506">
        <f>'Previous Trades Import_OMS Quer'!L1506</f>
        <v>0</v>
      </c>
      <c r="M1506">
        <f>'Previous Trades Import_OMS Quer'!M1506</f>
        <v>0</v>
      </c>
      <c r="N1506">
        <f>'Previous Trades Import_OMS Quer'!N1506</f>
        <v>0</v>
      </c>
      <c r="O1506" t="str">
        <f>CLEAN('Previous Trades Import_OMS Quer'!O1506)</f>
        <v/>
      </c>
      <c r="Q1506" s="25">
        <f t="shared" si="46"/>
        <v>0</v>
      </c>
      <c r="R1506" s="25" t="e">
        <f>VLOOKUP(O1506,'Currency Balance'!$O$3:$Q$32,3,0)</f>
        <v>#N/A</v>
      </c>
      <c r="S1506" t="e">
        <f t="shared" si="47"/>
        <v>#N/A</v>
      </c>
    </row>
    <row r="1507" spans="1:19">
      <c r="A1507">
        <f>'Previous Trades Import_OMS Quer'!A1507</f>
        <v>0</v>
      </c>
      <c r="B1507">
        <f>'Previous Trades Import_OMS Quer'!B1507</f>
        <v>0</v>
      </c>
      <c r="C1507" s="22">
        <f>'Previous Trades Import_OMS Quer'!C1507</f>
        <v>0</v>
      </c>
      <c r="D1507">
        <f>'Previous Trades Import_OMS Quer'!D1507</f>
        <v>0</v>
      </c>
      <c r="E1507" s="22">
        <f>'Previous Trades Import_OMS Quer'!E1507</f>
        <v>0</v>
      </c>
      <c r="F1507">
        <f>'Previous Trades Import_OMS Quer'!F1507</f>
        <v>0</v>
      </c>
      <c r="G1507">
        <f>'Previous Trades Import_OMS Quer'!G1507</f>
        <v>0</v>
      </c>
      <c r="H1507">
        <f>'Previous Trades Import_OMS Quer'!H1507</f>
        <v>0</v>
      </c>
      <c r="I1507">
        <f>'Previous Trades Import_OMS Quer'!I1507</f>
        <v>0</v>
      </c>
      <c r="J1507">
        <f>'Previous Trades Import_OMS Quer'!J1507</f>
        <v>0</v>
      </c>
      <c r="K1507">
        <f>'Previous Trades Import_OMS Quer'!K1507</f>
        <v>0</v>
      </c>
      <c r="L1507">
        <f>'Previous Trades Import_OMS Quer'!L1507</f>
        <v>0</v>
      </c>
      <c r="M1507">
        <f>'Previous Trades Import_OMS Quer'!M1507</f>
        <v>0</v>
      </c>
      <c r="N1507">
        <f>'Previous Trades Import_OMS Quer'!N1507</f>
        <v>0</v>
      </c>
      <c r="O1507" t="str">
        <f>CLEAN('Previous Trades Import_OMS Quer'!O1507)</f>
        <v/>
      </c>
      <c r="Q1507" s="25">
        <f t="shared" si="46"/>
        <v>0</v>
      </c>
      <c r="R1507" s="25" t="e">
        <f>VLOOKUP(O1507,'Currency Balance'!$O$3:$Q$32,3,0)</f>
        <v>#N/A</v>
      </c>
      <c r="S1507" t="e">
        <f t="shared" si="47"/>
        <v>#N/A</v>
      </c>
    </row>
    <row r="1508" spans="1:19">
      <c r="A1508">
        <f>'Previous Trades Import_OMS Quer'!A1508</f>
        <v>0</v>
      </c>
      <c r="B1508">
        <f>'Previous Trades Import_OMS Quer'!B1508</f>
        <v>0</v>
      </c>
      <c r="C1508" s="22">
        <f>'Previous Trades Import_OMS Quer'!C1508</f>
        <v>0</v>
      </c>
      <c r="D1508">
        <f>'Previous Trades Import_OMS Quer'!D1508</f>
        <v>0</v>
      </c>
      <c r="E1508" s="22">
        <f>'Previous Trades Import_OMS Quer'!E1508</f>
        <v>0</v>
      </c>
      <c r="F1508">
        <f>'Previous Trades Import_OMS Quer'!F1508</f>
        <v>0</v>
      </c>
      <c r="G1508">
        <f>'Previous Trades Import_OMS Quer'!G1508</f>
        <v>0</v>
      </c>
      <c r="H1508">
        <f>'Previous Trades Import_OMS Quer'!H1508</f>
        <v>0</v>
      </c>
      <c r="I1508">
        <f>'Previous Trades Import_OMS Quer'!I1508</f>
        <v>0</v>
      </c>
      <c r="J1508">
        <f>'Previous Trades Import_OMS Quer'!J1508</f>
        <v>0</v>
      </c>
      <c r="K1508">
        <f>'Previous Trades Import_OMS Quer'!K1508</f>
        <v>0</v>
      </c>
      <c r="L1508">
        <f>'Previous Trades Import_OMS Quer'!L1508</f>
        <v>0</v>
      </c>
      <c r="M1508">
        <f>'Previous Trades Import_OMS Quer'!M1508</f>
        <v>0</v>
      </c>
      <c r="N1508">
        <f>'Previous Trades Import_OMS Quer'!N1508</f>
        <v>0</v>
      </c>
      <c r="O1508" t="str">
        <f>CLEAN('Previous Trades Import_OMS Quer'!O1508)</f>
        <v/>
      </c>
      <c r="Q1508" s="25">
        <f t="shared" si="46"/>
        <v>0</v>
      </c>
      <c r="R1508" s="25" t="e">
        <f>VLOOKUP(O1508,'Currency Balance'!$O$3:$Q$32,3,0)</f>
        <v>#N/A</v>
      </c>
      <c r="S1508" t="e">
        <f t="shared" si="47"/>
        <v>#N/A</v>
      </c>
    </row>
    <row r="1509" spans="1:19">
      <c r="A1509">
        <f>'Previous Trades Import_OMS Quer'!A1509</f>
        <v>0</v>
      </c>
      <c r="B1509">
        <f>'Previous Trades Import_OMS Quer'!B1509</f>
        <v>0</v>
      </c>
      <c r="C1509" s="22">
        <f>'Previous Trades Import_OMS Quer'!C1509</f>
        <v>0</v>
      </c>
      <c r="D1509">
        <f>'Previous Trades Import_OMS Quer'!D1509</f>
        <v>0</v>
      </c>
      <c r="E1509" s="22">
        <f>'Previous Trades Import_OMS Quer'!E1509</f>
        <v>0</v>
      </c>
      <c r="F1509">
        <f>'Previous Trades Import_OMS Quer'!F1509</f>
        <v>0</v>
      </c>
      <c r="G1509">
        <f>'Previous Trades Import_OMS Quer'!G1509</f>
        <v>0</v>
      </c>
      <c r="H1509">
        <f>'Previous Trades Import_OMS Quer'!H1509</f>
        <v>0</v>
      </c>
      <c r="I1509">
        <f>'Previous Trades Import_OMS Quer'!I1509</f>
        <v>0</v>
      </c>
      <c r="J1509">
        <f>'Previous Trades Import_OMS Quer'!J1509</f>
        <v>0</v>
      </c>
      <c r="K1509">
        <f>'Previous Trades Import_OMS Quer'!K1509</f>
        <v>0</v>
      </c>
      <c r="L1509">
        <f>'Previous Trades Import_OMS Quer'!L1509</f>
        <v>0</v>
      </c>
      <c r="M1509">
        <f>'Previous Trades Import_OMS Quer'!M1509</f>
        <v>0</v>
      </c>
      <c r="N1509">
        <f>'Previous Trades Import_OMS Quer'!N1509</f>
        <v>0</v>
      </c>
      <c r="O1509" t="str">
        <f>CLEAN('Previous Trades Import_OMS Quer'!O1509)</f>
        <v/>
      </c>
      <c r="Q1509" s="25">
        <f t="shared" si="46"/>
        <v>0</v>
      </c>
      <c r="R1509" s="25" t="e">
        <f>VLOOKUP(O1509,'Currency Balance'!$O$3:$Q$32,3,0)</f>
        <v>#N/A</v>
      </c>
      <c r="S1509" t="e">
        <f t="shared" si="47"/>
        <v>#N/A</v>
      </c>
    </row>
    <row r="1510" spans="1:19">
      <c r="A1510">
        <f>'Previous Trades Import_OMS Quer'!A1510</f>
        <v>0</v>
      </c>
      <c r="B1510">
        <f>'Previous Trades Import_OMS Quer'!B1510</f>
        <v>0</v>
      </c>
      <c r="C1510" s="22">
        <f>'Previous Trades Import_OMS Quer'!C1510</f>
        <v>0</v>
      </c>
      <c r="D1510">
        <f>'Previous Trades Import_OMS Quer'!D1510</f>
        <v>0</v>
      </c>
      <c r="E1510" s="22">
        <f>'Previous Trades Import_OMS Quer'!E1510</f>
        <v>0</v>
      </c>
      <c r="F1510">
        <f>'Previous Trades Import_OMS Quer'!F1510</f>
        <v>0</v>
      </c>
      <c r="G1510">
        <f>'Previous Trades Import_OMS Quer'!G1510</f>
        <v>0</v>
      </c>
      <c r="H1510">
        <f>'Previous Trades Import_OMS Quer'!H1510</f>
        <v>0</v>
      </c>
      <c r="I1510">
        <f>'Previous Trades Import_OMS Quer'!I1510</f>
        <v>0</v>
      </c>
      <c r="J1510">
        <f>'Previous Trades Import_OMS Quer'!J1510</f>
        <v>0</v>
      </c>
      <c r="K1510">
        <f>'Previous Trades Import_OMS Quer'!K1510</f>
        <v>0</v>
      </c>
      <c r="L1510">
        <f>'Previous Trades Import_OMS Quer'!L1510</f>
        <v>0</v>
      </c>
      <c r="M1510">
        <f>'Previous Trades Import_OMS Quer'!M1510</f>
        <v>0</v>
      </c>
      <c r="N1510">
        <f>'Previous Trades Import_OMS Quer'!N1510</f>
        <v>0</v>
      </c>
      <c r="O1510" t="str">
        <f>CLEAN('Previous Trades Import_OMS Quer'!O1510)</f>
        <v/>
      </c>
      <c r="Q1510" s="25">
        <f t="shared" si="46"/>
        <v>0</v>
      </c>
      <c r="R1510" s="25" t="e">
        <f>VLOOKUP(O1510,'Currency Balance'!$O$3:$Q$32,3,0)</f>
        <v>#N/A</v>
      </c>
      <c r="S1510" t="e">
        <f t="shared" si="47"/>
        <v>#N/A</v>
      </c>
    </row>
    <row r="1511" spans="1:19">
      <c r="A1511">
        <f>'Previous Trades Import_OMS Quer'!A1511</f>
        <v>0</v>
      </c>
      <c r="B1511">
        <f>'Previous Trades Import_OMS Quer'!B1511</f>
        <v>0</v>
      </c>
      <c r="C1511" s="22">
        <f>'Previous Trades Import_OMS Quer'!C1511</f>
        <v>0</v>
      </c>
      <c r="D1511">
        <f>'Previous Trades Import_OMS Quer'!D1511</f>
        <v>0</v>
      </c>
      <c r="E1511" s="22">
        <f>'Previous Trades Import_OMS Quer'!E1511</f>
        <v>0</v>
      </c>
      <c r="F1511">
        <f>'Previous Trades Import_OMS Quer'!F1511</f>
        <v>0</v>
      </c>
      <c r="G1511">
        <f>'Previous Trades Import_OMS Quer'!G1511</f>
        <v>0</v>
      </c>
      <c r="H1511">
        <f>'Previous Trades Import_OMS Quer'!H1511</f>
        <v>0</v>
      </c>
      <c r="I1511">
        <f>'Previous Trades Import_OMS Quer'!I1511</f>
        <v>0</v>
      </c>
      <c r="J1511">
        <f>'Previous Trades Import_OMS Quer'!J1511</f>
        <v>0</v>
      </c>
      <c r="K1511">
        <f>'Previous Trades Import_OMS Quer'!K1511</f>
        <v>0</v>
      </c>
      <c r="L1511">
        <f>'Previous Trades Import_OMS Quer'!L1511</f>
        <v>0</v>
      </c>
      <c r="M1511">
        <f>'Previous Trades Import_OMS Quer'!M1511</f>
        <v>0</v>
      </c>
      <c r="N1511">
        <f>'Previous Trades Import_OMS Quer'!N1511</f>
        <v>0</v>
      </c>
      <c r="O1511" t="str">
        <f>CLEAN('Previous Trades Import_OMS Quer'!O1511)</f>
        <v/>
      </c>
      <c r="Q1511" s="25">
        <f t="shared" si="46"/>
        <v>0</v>
      </c>
      <c r="R1511" s="25" t="e">
        <f>VLOOKUP(O1511,'Currency Balance'!$O$3:$Q$32,3,0)</f>
        <v>#N/A</v>
      </c>
      <c r="S1511" t="e">
        <f t="shared" si="47"/>
        <v>#N/A</v>
      </c>
    </row>
    <row r="1512" spans="1:19">
      <c r="A1512">
        <f>'Previous Trades Import_OMS Quer'!A1512</f>
        <v>0</v>
      </c>
      <c r="B1512">
        <f>'Previous Trades Import_OMS Quer'!B1512</f>
        <v>0</v>
      </c>
      <c r="C1512" s="22">
        <f>'Previous Trades Import_OMS Quer'!C1512</f>
        <v>0</v>
      </c>
      <c r="D1512">
        <f>'Previous Trades Import_OMS Quer'!D1512</f>
        <v>0</v>
      </c>
      <c r="E1512" s="22">
        <f>'Previous Trades Import_OMS Quer'!E1512</f>
        <v>0</v>
      </c>
      <c r="F1512">
        <f>'Previous Trades Import_OMS Quer'!F1512</f>
        <v>0</v>
      </c>
      <c r="G1512">
        <f>'Previous Trades Import_OMS Quer'!G1512</f>
        <v>0</v>
      </c>
      <c r="H1512">
        <f>'Previous Trades Import_OMS Quer'!H1512</f>
        <v>0</v>
      </c>
      <c r="I1512">
        <f>'Previous Trades Import_OMS Quer'!I1512</f>
        <v>0</v>
      </c>
      <c r="J1512">
        <f>'Previous Trades Import_OMS Quer'!J1512</f>
        <v>0</v>
      </c>
      <c r="K1512">
        <f>'Previous Trades Import_OMS Quer'!K1512</f>
        <v>0</v>
      </c>
      <c r="L1512">
        <f>'Previous Trades Import_OMS Quer'!L1512</f>
        <v>0</v>
      </c>
      <c r="M1512">
        <f>'Previous Trades Import_OMS Quer'!M1512</f>
        <v>0</v>
      </c>
      <c r="N1512">
        <f>'Previous Trades Import_OMS Quer'!N1512</f>
        <v>0</v>
      </c>
      <c r="O1512" t="str">
        <f>CLEAN('Previous Trades Import_OMS Quer'!O1512)</f>
        <v/>
      </c>
      <c r="Q1512" s="25">
        <f t="shared" si="46"/>
        <v>0</v>
      </c>
      <c r="R1512" s="25" t="e">
        <f>VLOOKUP(O1512,'Currency Balance'!$O$3:$Q$32,3,0)</f>
        <v>#N/A</v>
      </c>
      <c r="S1512" t="e">
        <f t="shared" si="47"/>
        <v>#N/A</v>
      </c>
    </row>
    <row r="1513" spans="1:19">
      <c r="A1513">
        <f>'Previous Trades Import_OMS Quer'!A1513</f>
        <v>0</v>
      </c>
      <c r="B1513">
        <f>'Previous Trades Import_OMS Quer'!B1513</f>
        <v>0</v>
      </c>
      <c r="C1513" s="22">
        <f>'Previous Trades Import_OMS Quer'!C1513</f>
        <v>0</v>
      </c>
      <c r="D1513">
        <f>'Previous Trades Import_OMS Quer'!D1513</f>
        <v>0</v>
      </c>
      <c r="E1513" s="22">
        <f>'Previous Trades Import_OMS Quer'!E1513</f>
        <v>0</v>
      </c>
      <c r="F1513">
        <f>'Previous Trades Import_OMS Quer'!F1513</f>
        <v>0</v>
      </c>
      <c r="G1513">
        <f>'Previous Trades Import_OMS Quer'!G1513</f>
        <v>0</v>
      </c>
      <c r="H1513">
        <f>'Previous Trades Import_OMS Quer'!H1513</f>
        <v>0</v>
      </c>
      <c r="I1513">
        <f>'Previous Trades Import_OMS Quer'!I1513</f>
        <v>0</v>
      </c>
      <c r="J1513">
        <f>'Previous Trades Import_OMS Quer'!J1513</f>
        <v>0</v>
      </c>
      <c r="K1513">
        <f>'Previous Trades Import_OMS Quer'!K1513</f>
        <v>0</v>
      </c>
      <c r="L1513">
        <f>'Previous Trades Import_OMS Quer'!L1513</f>
        <v>0</v>
      </c>
      <c r="M1513">
        <f>'Previous Trades Import_OMS Quer'!M1513</f>
        <v>0</v>
      </c>
      <c r="N1513">
        <f>'Previous Trades Import_OMS Quer'!N1513</f>
        <v>0</v>
      </c>
      <c r="O1513" t="str">
        <f>CLEAN('Previous Trades Import_OMS Quer'!O1513)</f>
        <v/>
      </c>
      <c r="Q1513" s="25">
        <f t="shared" si="46"/>
        <v>0</v>
      </c>
      <c r="R1513" s="25" t="e">
        <f>VLOOKUP(O1513,'Currency Balance'!$O$3:$Q$32,3,0)</f>
        <v>#N/A</v>
      </c>
      <c r="S1513" t="e">
        <f t="shared" si="47"/>
        <v>#N/A</v>
      </c>
    </row>
    <row r="1514" spans="1:19">
      <c r="A1514">
        <f>'Previous Trades Import_OMS Quer'!A1514</f>
        <v>0</v>
      </c>
      <c r="B1514">
        <f>'Previous Trades Import_OMS Quer'!B1514</f>
        <v>0</v>
      </c>
      <c r="C1514" s="22">
        <f>'Previous Trades Import_OMS Quer'!C1514</f>
        <v>0</v>
      </c>
      <c r="D1514">
        <f>'Previous Trades Import_OMS Quer'!D1514</f>
        <v>0</v>
      </c>
      <c r="E1514" s="22">
        <f>'Previous Trades Import_OMS Quer'!E1514</f>
        <v>0</v>
      </c>
      <c r="F1514">
        <f>'Previous Trades Import_OMS Quer'!F1514</f>
        <v>0</v>
      </c>
      <c r="G1514">
        <f>'Previous Trades Import_OMS Quer'!G1514</f>
        <v>0</v>
      </c>
      <c r="H1514">
        <f>'Previous Trades Import_OMS Quer'!H1514</f>
        <v>0</v>
      </c>
      <c r="I1514">
        <f>'Previous Trades Import_OMS Quer'!I1514</f>
        <v>0</v>
      </c>
      <c r="J1514">
        <f>'Previous Trades Import_OMS Quer'!J1514</f>
        <v>0</v>
      </c>
      <c r="K1514">
        <f>'Previous Trades Import_OMS Quer'!K1514</f>
        <v>0</v>
      </c>
      <c r="L1514">
        <f>'Previous Trades Import_OMS Quer'!L1514</f>
        <v>0</v>
      </c>
      <c r="M1514">
        <f>'Previous Trades Import_OMS Quer'!M1514</f>
        <v>0</v>
      </c>
      <c r="N1514">
        <f>'Previous Trades Import_OMS Quer'!N1514</f>
        <v>0</v>
      </c>
      <c r="O1514" t="str">
        <f>CLEAN('Previous Trades Import_OMS Quer'!O1514)</f>
        <v/>
      </c>
      <c r="Q1514" s="25">
        <f t="shared" si="46"/>
        <v>0</v>
      </c>
      <c r="R1514" s="25" t="e">
        <f>VLOOKUP(O1514,'Currency Balance'!$O$3:$Q$32,3,0)</f>
        <v>#N/A</v>
      </c>
      <c r="S1514" t="e">
        <f t="shared" si="47"/>
        <v>#N/A</v>
      </c>
    </row>
    <row r="1515" spans="1:19">
      <c r="A1515">
        <f>'Previous Trades Import_OMS Quer'!A1515</f>
        <v>0</v>
      </c>
      <c r="B1515">
        <f>'Previous Trades Import_OMS Quer'!B1515</f>
        <v>0</v>
      </c>
      <c r="C1515" s="22">
        <f>'Previous Trades Import_OMS Quer'!C1515</f>
        <v>0</v>
      </c>
      <c r="D1515">
        <f>'Previous Trades Import_OMS Quer'!D1515</f>
        <v>0</v>
      </c>
      <c r="E1515" s="22">
        <f>'Previous Trades Import_OMS Quer'!E1515</f>
        <v>0</v>
      </c>
      <c r="F1515">
        <f>'Previous Trades Import_OMS Quer'!F1515</f>
        <v>0</v>
      </c>
      <c r="G1515">
        <f>'Previous Trades Import_OMS Quer'!G1515</f>
        <v>0</v>
      </c>
      <c r="H1515">
        <f>'Previous Trades Import_OMS Quer'!H1515</f>
        <v>0</v>
      </c>
      <c r="I1515">
        <f>'Previous Trades Import_OMS Quer'!I1515</f>
        <v>0</v>
      </c>
      <c r="J1515">
        <f>'Previous Trades Import_OMS Quer'!J1515</f>
        <v>0</v>
      </c>
      <c r="K1515">
        <f>'Previous Trades Import_OMS Quer'!K1515</f>
        <v>0</v>
      </c>
      <c r="L1515">
        <f>'Previous Trades Import_OMS Quer'!L1515</f>
        <v>0</v>
      </c>
      <c r="M1515">
        <f>'Previous Trades Import_OMS Quer'!M1515</f>
        <v>0</v>
      </c>
      <c r="N1515">
        <f>'Previous Trades Import_OMS Quer'!N1515</f>
        <v>0</v>
      </c>
      <c r="O1515" t="str">
        <f>CLEAN('Previous Trades Import_OMS Quer'!O1515)</f>
        <v/>
      </c>
      <c r="Q1515" s="25">
        <f t="shared" si="46"/>
        <v>0</v>
      </c>
      <c r="R1515" s="25" t="e">
        <f>VLOOKUP(O1515,'Currency Balance'!$O$3:$Q$32,3,0)</f>
        <v>#N/A</v>
      </c>
      <c r="S1515" t="e">
        <f t="shared" si="47"/>
        <v>#N/A</v>
      </c>
    </row>
    <row r="1516" spans="1:19">
      <c r="A1516">
        <f>'Previous Trades Import_OMS Quer'!A1516</f>
        <v>0</v>
      </c>
      <c r="B1516">
        <f>'Previous Trades Import_OMS Quer'!B1516</f>
        <v>0</v>
      </c>
      <c r="C1516" s="22">
        <f>'Previous Trades Import_OMS Quer'!C1516</f>
        <v>0</v>
      </c>
      <c r="D1516">
        <f>'Previous Trades Import_OMS Quer'!D1516</f>
        <v>0</v>
      </c>
      <c r="E1516" s="22">
        <f>'Previous Trades Import_OMS Quer'!E1516</f>
        <v>0</v>
      </c>
      <c r="F1516">
        <f>'Previous Trades Import_OMS Quer'!F1516</f>
        <v>0</v>
      </c>
      <c r="G1516">
        <f>'Previous Trades Import_OMS Quer'!G1516</f>
        <v>0</v>
      </c>
      <c r="H1516">
        <f>'Previous Trades Import_OMS Quer'!H1516</f>
        <v>0</v>
      </c>
      <c r="I1516">
        <f>'Previous Trades Import_OMS Quer'!I1516</f>
        <v>0</v>
      </c>
      <c r="J1516">
        <f>'Previous Trades Import_OMS Quer'!J1516</f>
        <v>0</v>
      </c>
      <c r="K1516">
        <f>'Previous Trades Import_OMS Quer'!K1516</f>
        <v>0</v>
      </c>
      <c r="L1516">
        <f>'Previous Trades Import_OMS Quer'!L1516</f>
        <v>0</v>
      </c>
      <c r="M1516">
        <f>'Previous Trades Import_OMS Quer'!M1516</f>
        <v>0</v>
      </c>
      <c r="N1516">
        <f>'Previous Trades Import_OMS Quer'!N1516</f>
        <v>0</v>
      </c>
      <c r="O1516" t="str">
        <f>CLEAN('Previous Trades Import_OMS Quer'!O1516)</f>
        <v/>
      </c>
      <c r="Q1516" s="25">
        <f t="shared" si="46"/>
        <v>0</v>
      </c>
      <c r="R1516" s="25" t="e">
        <f>VLOOKUP(O1516,'Currency Balance'!$O$3:$Q$32,3,0)</f>
        <v>#N/A</v>
      </c>
      <c r="S1516" t="e">
        <f t="shared" si="47"/>
        <v>#N/A</v>
      </c>
    </row>
    <row r="1517" spans="1:19">
      <c r="A1517">
        <f>'Previous Trades Import_OMS Quer'!A1517</f>
        <v>0</v>
      </c>
      <c r="B1517">
        <f>'Previous Trades Import_OMS Quer'!B1517</f>
        <v>0</v>
      </c>
      <c r="C1517" s="22">
        <f>'Previous Trades Import_OMS Quer'!C1517</f>
        <v>0</v>
      </c>
      <c r="D1517">
        <f>'Previous Trades Import_OMS Quer'!D1517</f>
        <v>0</v>
      </c>
      <c r="E1517" s="22">
        <f>'Previous Trades Import_OMS Quer'!E1517</f>
        <v>0</v>
      </c>
      <c r="F1517">
        <f>'Previous Trades Import_OMS Quer'!F1517</f>
        <v>0</v>
      </c>
      <c r="G1517">
        <f>'Previous Trades Import_OMS Quer'!G1517</f>
        <v>0</v>
      </c>
      <c r="H1517">
        <f>'Previous Trades Import_OMS Quer'!H1517</f>
        <v>0</v>
      </c>
      <c r="I1517">
        <f>'Previous Trades Import_OMS Quer'!I1517</f>
        <v>0</v>
      </c>
      <c r="J1517">
        <f>'Previous Trades Import_OMS Quer'!J1517</f>
        <v>0</v>
      </c>
      <c r="K1517">
        <f>'Previous Trades Import_OMS Quer'!K1517</f>
        <v>0</v>
      </c>
      <c r="L1517">
        <f>'Previous Trades Import_OMS Quer'!L1517</f>
        <v>0</v>
      </c>
      <c r="M1517">
        <f>'Previous Trades Import_OMS Quer'!M1517</f>
        <v>0</v>
      </c>
      <c r="N1517">
        <f>'Previous Trades Import_OMS Quer'!N1517</f>
        <v>0</v>
      </c>
      <c r="O1517" t="str">
        <f>CLEAN('Previous Trades Import_OMS Quer'!O1517)</f>
        <v/>
      </c>
      <c r="Q1517" s="25">
        <f t="shared" si="46"/>
        <v>0</v>
      </c>
      <c r="R1517" s="25" t="e">
        <f>VLOOKUP(O1517,'Currency Balance'!$O$3:$Q$32,3,0)</f>
        <v>#N/A</v>
      </c>
      <c r="S1517" t="e">
        <f t="shared" si="47"/>
        <v>#N/A</v>
      </c>
    </row>
    <row r="1518" spans="1:19">
      <c r="A1518">
        <f>'Previous Trades Import_OMS Quer'!A1518</f>
        <v>0</v>
      </c>
      <c r="B1518">
        <f>'Previous Trades Import_OMS Quer'!B1518</f>
        <v>0</v>
      </c>
      <c r="C1518" s="22">
        <f>'Previous Trades Import_OMS Quer'!C1518</f>
        <v>0</v>
      </c>
      <c r="D1518">
        <f>'Previous Trades Import_OMS Quer'!D1518</f>
        <v>0</v>
      </c>
      <c r="E1518" s="22">
        <f>'Previous Trades Import_OMS Quer'!E1518</f>
        <v>0</v>
      </c>
      <c r="F1518">
        <f>'Previous Trades Import_OMS Quer'!F1518</f>
        <v>0</v>
      </c>
      <c r="G1518">
        <f>'Previous Trades Import_OMS Quer'!G1518</f>
        <v>0</v>
      </c>
      <c r="H1518">
        <f>'Previous Trades Import_OMS Quer'!H1518</f>
        <v>0</v>
      </c>
      <c r="I1518">
        <f>'Previous Trades Import_OMS Quer'!I1518</f>
        <v>0</v>
      </c>
      <c r="J1518">
        <f>'Previous Trades Import_OMS Quer'!J1518</f>
        <v>0</v>
      </c>
      <c r="K1518">
        <f>'Previous Trades Import_OMS Quer'!K1518</f>
        <v>0</v>
      </c>
      <c r="L1518">
        <f>'Previous Trades Import_OMS Quer'!L1518</f>
        <v>0</v>
      </c>
      <c r="M1518">
        <f>'Previous Trades Import_OMS Quer'!M1518</f>
        <v>0</v>
      </c>
      <c r="N1518">
        <f>'Previous Trades Import_OMS Quer'!N1518</f>
        <v>0</v>
      </c>
      <c r="O1518" t="str">
        <f>CLEAN('Previous Trades Import_OMS Quer'!O1518)</f>
        <v/>
      </c>
      <c r="Q1518" s="25">
        <f t="shared" si="46"/>
        <v>0</v>
      </c>
      <c r="R1518" s="25" t="e">
        <f>VLOOKUP(O1518,'Currency Balance'!$O$3:$Q$32,3,0)</f>
        <v>#N/A</v>
      </c>
      <c r="S1518" t="e">
        <f t="shared" si="47"/>
        <v>#N/A</v>
      </c>
    </row>
    <row r="1519" spans="1:19">
      <c r="A1519">
        <f>'Previous Trades Import_OMS Quer'!A1519</f>
        <v>0</v>
      </c>
      <c r="B1519">
        <f>'Previous Trades Import_OMS Quer'!B1519</f>
        <v>0</v>
      </c>
      <c r="C1519" s="22">
        <f>'Previous Trades Import_OMS Quer'!C1519</f>
        <v>0</v>
      </c>
      <c r="D1519">
        <f>'Previous Trades Import_OMS Quer'!D1519</f>
        <v>0</v>
      </c>
      <c r="E1519" s="22">
        <f>'Previous Trades Import_OMS Quer'!E1519</f>
        <v>0</v>
      </c>
      <c r="F1519">
        <f>'Previous Trades Import_OMS Quer'!F1519</f>
        <v>0</v>
      </c>
      <c r="G1519">
        <f>'Previous Trades Import_OMS Quer'!G1519</f>
        <v>0</v>
      </c>
      <c r="H1519">
        <f>'Previous Trades Import_OMS Quer'!H1519</f>
        <v>0</v>
      </c>
      <c r="I1519">
        <f>'Previous Trades Import_OMS Quer'!I1519</f>
        <v>0</v>
      </c>
      <c r="J1519">
        <f>'Previous Trades Import_OMS Quer'!J1519</f>
        <v>0</v>
      </c>
      <c r="K1519">
        <f>'Previous Trades Import_OMS Quer'!K1519</f>
        <v>0</v>
      </c>
      <c r="L1519">
        <f>'Previous Trades Import_OMS Quer'!L1519</f>
        <v>0</v>
      </c>
      <c r="M1519">
        <f>'Previous Trades Import_OMS Quer'!M1519</f>
        <v>0</v>
      </c>
      <c r="N1519">
        <f>'Previous Trades Import_OMS Quer'!N1519</f>
        <v>0</v>
      </c>
      <c r="O1519" t="str">
        <f>CLEAN('Previous Trades Import_OMS Quer'!O1519)</f>
        <v/>
      </c>
      <c r="Q1519" s="25">
        <f t="shared" si="46"/>
        <v>0</v>
      </c>
      <c r="R1519" s="25" t="e">
        <f>VLOOKUP(O1519,'Currency Balance'!$O$3:$Q$32,3,0)</f>
        <v>#N/A</v>
      </c>
      <c r="S1519" t="e">
        <f t="shared" si="47"/>
        <v>#N/A</v>
      </c>
    </row>
    <row r="1520" spans="1:19">
      <c r="A1520">
        <f>'Previous Trades Import_OMS Quer'!A1520</f>
        <v>0</v>
      </c>
      <c r="B1520">
        <f>'Previous Trades Import_OMS Quer'!B1520</f>
        <v>0</v>
      </c>
      <c r="C1520" s="22">
        <f>'Previous Trades Import_OMS Quer'!C1520</f>
        <v>0</v>
      </c>
      <c r="D1520">
        <f>'Previous Trades Import_OMS Quer'!D1520</f>
        <v>0</v>
      </c>
      <c r="E1520" s="22">
        <f>'Previous Trades Import_OMS Quer'!E1520</f>
        <v>0</v>
      </c>
      <c r="F1520">
        <f>'Previous Trades Import_OMS Quer'!F1520</f>
        <v>0</v>
      </c>
      <c r="G1520">
        <f>'Previous Trades Import_OMS Quer'!G1520</f>
        <v>0</v>
      </c>
      <c r="H1520">
        <f>'Previous Trades Import_OMS Quer'!H1520</f>
        <v>0</v>
      </c>
      <c r="I1520">
        <f>'Previous Trades Import_OMS Quer'!I1520</f>
        <v>0</v>
      </c>
      <c r="J1520">
        <f>'Previous Trades Import_OMS Quer'!J1520</f>
        <v>0</v>
      </c>
      <c r="K1520">
        <f>'Previous Trades Import_OMS Quer'!K1520</f>
        <v>0</v>
      </c>
      <c r="L1520">
        <f>'Previous Trades Import_OMS Quer'!L1520</f>
        <v>0</v>
      </c>
      <c r="M1520">
        <f>'Previous Trades Import_OMS Quer'!M1520</f>
        <v>0</v>
      </c>
      <c r="N1520">
        <f>'Previous Trades Import_OMS Quer'!N1520</f>
        <v>0</v>
      </c>
      <c r="O1520" t="str">
        <f>CLEAN('Previous Trades Import_OMS Quer'!O1520)</f>
        <v/>
      </c>
      <c r="Q1520" s="25">
        <f t="shared" si="46"/>
        <v>0</v>
      </c>
      <c r="R1520" s="25" t="e">
        <f>VLOOKUP(O1520,'Currency Balance'!$O$3:$Q$32,3,0)</f>
        <v>#N/A</v>
      </c>
      <c r="S1520" t="e">
        <f t="shared" si="47"/>
        <v>#N/A</v>
      </c>
    </row>
    <row r="1521" spans="1:19">
      <c r="A1521">
        <f>'Previous Trades Import_OMS Quer'!A1521</f>
        <v>0</v>
      </c>
      <c r="B1521">
        <f>'Previous Trades Import_OMS Quer'!B1521</f>
        <v>0</v>
      </c>
      <c r="C1521" s="22">
        <f>'Previous Trades Import_OMS Quer'!C1521</f>
        <v>0</v>
      </c>
      <c r="D1521">
        <f>'Previous Trades Import_OMS Quer'!D1521</f>
        <v>0</v>
      </c>
      <c r="E1521" s="22">
        <f>'Previous Trades Import_OMS Quer'!E1521</f>
        <v>0</v>
      </c>
      <c r="F1521">
        <f>'Previous Trades Import_OMS Quer'!F1521</f>
        <v>0</v>
      </c>
      <c r="G1521">
        <f>'Previous Trades Import_OMS Quer'!G1521</f>
        <v>0</v>
      </c>
      <c r="H1521">
        <f>'Previous Trades Import_OMS Quer'!H1521</f>
        <v>0</v>
      </c>
      <c r="I1521">
        <f>'Previous Trades Import_OMS Quer'!I1521</f>
        <v>0</v>
      </c>
      <c r="J1521">
        <f>'Previous Trades Import_OMS Quer'!J1521</f>
        <v>0</v>
      </c>
      <c r="K1521">
        <f>'Previous Trades Import_OMS Quer'!K1521</f>
        <v>0</v>
      </c>
      <c r="L1521">
        <f>'Previous Trades Import_OMS Quer'!L1521</f>
        <v>0</v>
      </c>
      <c r="M1521">
        <f>'Previous Trades Import_OMS Quer'!M1521</f>
        <v>0</v>
      </c>
      <c r="N1521">
        <f>'Previous Trades Import_OMS Quer'!N1521</f>
        <v>0</v>
      </c>
      <c r="O1521" t="str">
        <f>CLEAN('Previous Trades Import_OMS Quer'!O1521)</f>
        <v/>
      </c>
      <c r="Q1521" s="25">
        <f t="shared" si="46"/>
        <v>0</v>
      </c>
      <c r="R1521" s="25" t="e">
        <f>VLOOKUP(O1521,'Currency Balance'!$O$3:$Q$32,3,0)</f>
        <v>#N/A</v>
      </c>
      <c r="S1521" t="e">
        <f t="shared" si="47"/>
        <v>#N/A</v>
      </c>
    </row>
    <row r="1522" spans="1:19">
      <c r="A1522">
        <f>'Previous Trades Import_OMS Quer'!A1522</f>
        <v>0</v>
      </c>
      <c r="B1522">
        <f>'Previous Trades Import_OMS Quer'!B1522</f>
        <v>0</v>
      </c>
      <c r="C1522" s="22">
        <f>'Previous Trades Import_OMS Quer'!C1522</f>
        <v>0</v>
      </c>
      <c r="D1522">
        <f>'Previous Trades Import_OMS Quer'!D1522</f>
        <v>0</v>
      </c>
      <c r="E1522" s="22">
        <f>'Previous Trades Import_OMS Quer'!E1522</f>
        <v>0</v>
      </c>
      <c r="F1522">
        <f>'Previous Trades Import_OMS Quer'!F1522</f>
        <v>0</v>
      </c>
      <c r="G1522">
        <f>'Previous Trades Import_OMS Quer'!G1522</f>
        <v>0</v>
      </c>
      <c r="H1522">
        <f>'Previous Trades Import_OMS Quer'!H1522</f>
        <v>0</v>
      </c>
      <c r="I1522">
        <f>'Previous Trades Import_OMS Quer'!I1522</f>
        <v>0</v>
      </c>
      <c r="J1522">
        <f>'Previous Trades Import_OMS Quer'!J1522</f>
        <v>0</v>
      </c>
      <c r="K1522">
        <f>'Previous Trades Import_OMS Quer'!K1522</f>
        <v>0</v>
      </c>
      <c r="L1522">
        <f>'Previous Trades Import_OMS Quer'!L1522</f>
        <v>0</v>
      </c>
      <c r="M1522">
        <f>'Previous Trades Import_OMS Quer'!M1522</f>
        <v>0</v>
      </c>
      <c r="N1522">
        <f>'Previous Trades Import_OMS Quer'!N1522</f>
        <v>0</v>
      </c>
      <c r="O1522" t="str">
        <f>CLEAN('Previous Trades Import_OMS Quer'!O1522)</f>
        <v/>
      </c>
      <c r="Q1522" s="25">
        <f t="shared" si="46"/>
        <v>0</v>
      </c>
      <c r="R1522" s="25" t="e">
        <f>VLOOKUP(O1522,'Currency Balance'!$O$3:$Q$32,3,0)</f>
        <v>#N/A</v>
      </c>
      <c r="S1522" t="e">
        <f t="shared" si="47"/>
        <v>#N/A</v>
      </c>
    </row>
    <row r="1523" spans="1:19">
      <c r="A1523">
        <f>'Previous Trades Import_OMS Quer'!A1523</f>
        <v>0</v>
      </c>
      <c r="B1523">
        <f>'Previous Trades Import_OMS Quer'!B1523</f>
        <v>0</v>
      </c>
      <c r="C1523" s="22">
        <f>'Previous Trades Import_OMS Quer'!C1523</f>
        <v>0</v>
      </c>
      <c r="D1523">
        <f>'Previous Trades Import_OMS Quer'!D1523</f>
        <v>0</v>
      </c>
      <c r="E1523" s="22">
        <f>'Previous Trades Import_OMS Quer'!E1523</f>
        <v>0</v>
      </c>
      <c r="F1523">
        <f>'Previous Trades Import_OMS Quer'!F1523</f>
        <v>0</v>
      </c>
      <c r="G1523">
        <f>'Previous Trades Import_OMS Quer'!G1523</f>
        <v>0</v>
      </c>
      <c r="H1523">
        <f>'Previous Trades Import_OMS Quer'!H1523</f>
        <v>0</v>
      </c>
      <c r="I1523">
        <f>'Previous Trades Import_OMS Quer'!I1523</f>
        <v>0</v>
      </c>
      <c r="J1523">
        <f>'Previous Trades Import_OMS Quer'!J1523</f>
        <v>0</v>
      </c>
      <c r="K1523">
        <f>'Previous Trades Import_OMS Quer'!K1523</f>
        <v>0</v>
      </c>
      <c r="L1523">
        <f>'Previous Trades Import_OMS Quer'!L1523</f>
        <v>0</v>
      </c>
      <c r="M1523">
        <f>'Previous Trades Import_OMS Quer'!M1523</f>
        <v>0</v>
      </c>
      <c r="N1523">
        <f>'Previous Trades Import_OMS Quer'!N1523</f>
        <v>0</v>
      </c>
      <c r="O1523" t="str">
        <f>CLEAN('Previous Trades Import_OMS Quer'!O1523)</f>
        <v/>
      </c>
      <c r="Q1523" s="25">
        <f t="shared" si="46"/>
        <v>0</v>
      </c>
      <c r="R1523" s="25" t="e">
        <f>VLOOKUP(O1523,'Currency Balance'!$O$3:$Q$32,3,0)</f>
        <v>#N/A</v>
      </c>
      <c r="S1523" t="e">
        <f t="shared" si="47"/>
        <v>#N/A</v>
      </c>
    </row>
    <row r="1524" spans="1:19">
      <c r="A1524">
        <f>'Previous Trades Import_OMS Quer'!A1524</f>
        <v>0</v>
      </c>
      <c r="B1524">
        <f>'Previous Trades Import_OMS Quer'!B1524</f>
        <v>0</v>
      </c>
      <c r="C1524" s="22">
        <f>'Previous Trades Import_OMS Quer'!C1524</f>
        <v>0</v>
      </c>
      <c r="D1524">
        <f>'Previous Trades Import_OMS Quer'!D1524</f>
        <v>0</v>
      </c>
      <c r="E1524" s="22">
        <f>'Previous Trades Import_OMS Quer'!E1524</f>
        <v>0</v>
      </c>
      <c r="F1524">
        <f>'Previous Trades Import_OMS Quer'!F1524</f>
        <v>0</v>
      </c>
      <c r="G1524">
        <f>'Previous Trades Import_OMS Quer'!G1524</f>
        <v>0</v>
      </c>
      <c r="H1524">
        <f>'Previous Trades Import_OMS Quer'!H1524</f>
        <v>0</v>
      </c>
      <c r="I1524">
        <f>'Previous Trades Import_OMS Quer'!I1524</f>
        <v>0</v>
      </c>
      <c r="J1524">
        <f>'Previous Trades Import_OMS Quer'!J1524</f>
        <v>0</v>
      </c>
      <c r="K1524">
        <f>'Previous Trades Import_OMS Quer'!K1524</f>
        <v>0</v>
      </c>
      <c r="L1524">
        <f>'Previous Trades Import_OMS Quer'!L1524</f>
        <v>0</v>
      </c>
      <c r="M1524">
        <f>'Previous Trades Import_OMS Quer'!M1524</f>
        <v>0</v>
      </c>
      <c r="N1524">
        <f>'Previous Trades Import_OMS Quer'!N1524</f>
        <v>0</v>
      </c>
      <c r="O1524" t="str">
        <f>CLEAN('Previous Trades Import_OMS Quer'!O1524)</f>
        <v/>
      </c>
      <c r="Q1524" s="25">
        <f t="shared" si="46"/>
        <v>0</v>
      </c>
      <c r="R1524" s="25" t="e">
        <f>VLOOKUP(O1524,'Currency Balance'!$O$3:$Q$32,3,0)</f>
        <v>#N/A</v>
      </c>
      <c r="S1524" t="e">
        <f t="shared" si="47"/>
        <v>#N/A</v>
      </c>
    </row>
    <row r="1525" spans="1:19">
      <c r="A1525">
        <f>'Previous Trades Import_OMS Quer'!A1525</f>
        <v>0</v>
      </c>
      <c r="B1525">
        <f>'Previous Trades Import_OMS Quer'!B1525</f>
        <v>0</v>
      </c>
      <c r="C1525" s="22">
        <f>'Previous Trades Import_OMS Quer'!C1525</f>
        <v>0</v>
      </c>
      <c r="D1525">
        <f>'Previous Trades Import_OMS Quer'!D1525</f>
        <v>0</v>
      </c>
      <c r="E1525" s="22">
        <f>'Previous Trades Import_OMS Quer'!E1525</f>
        <v>0</v>
      </c>
      <c r="F1525">
        <f>'Previous Trades Import_OMS Quer'!F1525</f>
        <v>0</v>
      </c>
      <c r="G1525">
        <f>'Previous Trades Import_OMS Quer'!G1525</f>
        <v>0</v>
      </c>
      <c r="H1525">
        <f>'Previous Trades Import_OMS Quer'!H1525</f>
        <v>0</v>
      </c>
      <c r="I1525">
        <f>'Previous Trades Import_OMS Quer'!I1525</f>
        <v>0</v>
      </c>
      <c r="J1525">
        <f>'Previous Trades Import_OMS Quer'!J1525</f>
        <v>0</v>
      </c>
      <c r="K1525">
        <f>'Previous Trades Import_OMS Quer'!K1525</f>
        <v>0</v>
      </c>
      <c r="L1525">
        <f>'Previous Trades Import_OMS Quer'!L1525</f>
        <v>0</v>
      </c>
      <c r="M1525">
        <f>'Previous Trades Import_OMS Quer'!M1525</f>
        <v>0</v>
      </c>
      <c r="N1525">
        <f>'Previous Trades Import_OMS Quer'!N1525</f>
        <v>0</v>
      </c>
      <c r="O1525" t="str">
        <f>CLEAN('Previous Trades Import_OMS Quer'!O1525)</f>
        <v/>
      </c>
      <c r="Q1525" s="25">
        <f t="shared" si="46"/>
        <v>0</v>
      </c>
      <c r="R1525" s="25" t="e">
        <f>VLOOKUP(O1525,'Currency Balance'!$O$3:$Q$32,3,0)</f>
        <v>#N/A</v>
      </c>
      <c r="S1525" t="e">
        <f t="shared" si="47"/>
        <v>#N/A</v>
      </c>
    </row>
    <row r="1526" spans="1:19">
      <c r="A1526">
        <f>'Previous Trades Import_OMS Quer'!A1526</f>
        <v>0</v>
      </c>
      <c r="B1526">
        <f>'Previous Trades Import_OMS Quer'!B1526</f>
        <v>0</v>
      </c>
      <c r="C1526" s="22">
        <f>'Previous Trades Import_OMS Quer'!C1526</f>
        <v>0</v>
      </c>
      <c r="D1526">
        <f>'Previous Trades Import_OMS Quer'!D1526</f>
        <v>0</v>
      </c>
      <c r="E1526" s="22">
        <f>'Previous Trades Import_OMS Quer'!E1526</f>
        <v>0</v>
      </c>
      <c r="F1526">
        <f>'Previous Trades Import_OMS Quer'!F1526</f>
        <v>0</v>
      </c>
      <c r="G1526">
        <f>'Previous Trades Import_OMS Quer'!G1526</f>
        <v>0</v>
      </c>
      <c r="H1526">
        <f>'Previous Trades Import_OMS Quer'!H1526</f>
        <v>0</v>
      </c>
      <c r="I1526">
        <f>'Previous Trades Import_OMS Quer'!I1526</f>
        <v>0</v>
      </c>
      <c r="J1526">
        <f>'Previous Trades Import_OMS Quer'!J1526</f>
        <v>0</v>
      </c>
      <c r="K1526">
        <f>'Previous Trades Import_OMS Quer'!K1526</f>
        <v>0</v>
      </c>
      <c r="L1526">
        <f>'Previous Trades Import_OMS Quer'!L1526</f>
        <v>0</v>
      </c>
      <c r="M1526">
        <f>'Previous Trades Import_OMS Quer'!M1526</f>
        <v>0</v>
      </c>
      <c r="N1526">
        <f>'Previous Trades Import_OMS Quer'!N1526</f>
        <v>0</v>
      </c>
      <c r="O1526" t="str">
        <f>CLEAN('Previous Trades Import_OMS Quer'!O1526)</f>
        <v/>
      </c>
      <c r="Q1526" s="25">
        <f t="shared" si="46"/>
        <v>0</v>
      </c>
      <c r="R1526" s="25" t="e">
        <f>VLOOKUP(O1526,'Currency Balance'!$O$3:$Q$32,3,0)</f>
        <v>#N/A</v>
      </c>
      <c r="S1526" t="e">
        <f t="shared" si="47"/>
        <v>#N/A</v>
      </c>
    </row>
    <row r="1527" spans="1:19">
      <c r="A1527">
        <f>'Previous Trades Import_OMS Quer'!A1527</f>
        <v>0</v>
      </c>
      <c r="B1527">
        <f>'Previous Trades Import_OMS Quer'!B1527</f>
        <v>0</v>
      </c>
      <c r="C1527" s="22">
        <f>'Previous Trades Import_OMS Quer'!C1527</f>
        <v>0</v>
      </c>
      <c r="D1527">
        <f>'Previous Trades Import_OMS Quer'!D1527</f>
        <v>0</v>
      </c>
      <c r="E1527" s="22">
        <f>'Previous Trades Import_OMS Quer'!E1527</f>
        <v>0</v>
      </c>
      <c r="F1527">
        <f>'Previous Trades Import_OMS Quer'!F1527</f>
        <v>0</v>
      </c>
      <c r="G1527">
        <f>'Previous Trades Import_OMS Quer'!G1527</f>
        <v>0</v>
      </c>
      <c r="H1527">
        <f>'Previous Trades Import_OMS Quer'!H1527</f>
        <v>0</v>
      </c>
      <c r="I1527">
        <f>'Previous Trades Import_OMS Quer'!I1527</f>
        <v>0</v>
      </c>
      <c r="J1527">
        <f>'Previous Trades Import_OMS Quer'!J1527</f>
        <v>0</v>
      </c>
      <c r="K1527">
        <f>'Previous Trades Import_OMS Quer'!K1527</f>
        <v>0</v>
      </c>
      <c r="L1527">
        <f>'Previous Trades Import_OMS Quer'!L1527</f>
        <v>0</v>
      </c>
      <c r="M1527">
        <f>'Previous Trades Import_OMS Quer'!M1527</f>
        <v>0</v>
      </c>
      <c r="N1527">
        <f>'Previous Trades Import_OMS Quer'!N1527</f>
        <v>0</v>
      </c>
      <c r="O1527" t="str">
        <f>CLEAN('Previous Trades Import_OMS Quer'!O1527)</f>
        <v/>
      </c>
      <c r="Q1527" s="25">
        <f t="shared" si="46"/>
        <v>0</v>
      </c>
      <c r="R1527" s="25" t="e">
        <f>VLOOKUP(O1527,'Currency Balance'!$O$3:$Q$32,3,0)</f>
        <v>#N/A</v>
      </c>
      <c r="S1527" t="e">
        <f t="shared" si="47"/>
        <v>#N/A</v>
      </c>
    </row>
    <row r="1528" spans="1:19">
      <c r="A1528">
        <f>'Previous Trades Import_OMS Quer'!A1528</f>
        <v>0</v>
      </c>
      <c r="B1528">
        <f>'Previous Trades Import_OMS Quer'!B1528</f>
        <v>0</v>
      </c>
      <c r="C1528" s="22">
        <f>'Previous Trades Import_OMS Quer'!C1528</f>
        <v>0</v>
      </c>
      <c r="D1528">
        <f>'Previous Trades Import_OMS Quer'!D1528</f>
        <v>0</v>
      </c>
      <c r="E1528" s="22">
        <f>'Previous Trades Import_OMS Quer'!E1528</f>
        <v>0</v>
      </c>
      <c r="F1528">
        <f>'Previous Trades Import_OMS Quer'!F1528</f>
        <v>0</v>
      </c>
      <c r="G1528">
        <f>'Previous Trades Import_OMS Quer'!G1528</f>
        <v>0</v>
      </c>
      <c r="H1528">
        <f>'Previous Trades Import_OMS Quer'!H1528</f>
        <v>0</v>
      </c>
      <c r="I1528">
        <f>'Previous Trades Import_OMS Quer'!I1528</f>
        <v>0</v>
      </c>
      <c r="J1528">
        <f>'Previous Trades Import_OMS Quer'!J1528</f>
        <v>0</v>
      </c>
      <c r="K1528">
        <f>'Previous Trades Import_OMS Quer'!K1528</f>
        <v>0</v>
      </c>
      <c r="L1528">
        <f>'Previous Trades Import_OMS Quer'!L1528</f>
        <v>0</v>
      </c>
      <c r="M1528">
        <f>'Previous Trades Import_OMS Quer'!M1528</f>
        <v>0</v>
      </c>
      <c r="N1528">
        <f>'Previous Trades Import_OMS Quer'!N1528</f>
        <v>0</v>
      </c>
      <c r="O1528" t="str">
        <f>CLEAN('Previous Trades Import_OMS Quer'!O1528)</f>
        <v/>
      </c>
      <c r="Q1528" s="25">
        <f t="shared" si="46"/>
        <v>0</v>
      </c>
      <c r="R1528" s="25" t="e">
        <f>VLOOKUP(O1528,'Currency Balance'!$O$3:$Q$32,3,0)</f>
        <v>#N/A</v>
      </c>
      <c r="S1528" t="e">
        <f t="shared" si="47"/>
        <v>#N/A</v>
      </c>
    </row>
    <row r="1529" spans="1:19">
      <c r="A1529">
        <f>'Previous Trades Import_OMS Quer'!A1529</f>
        <v>0</v>
      </c>
      <c r="B1529">
        <f>'Previous Trades Import_OMS Quer'!B1529</f>
        <v>0</v>
      </c>
      <c r="C1529" s="22">
        <f>'Previous Trades Import_OMS Quer'!C1529</f>
        <v>0</v>
      </c>
      <c r="D1529">
        <f>'Previous Trades Import_OMS Quer'!D1529</f>
        <v>0</v>
      </c>
      <c r="E1529" s="22">
        <f>'Previous Trades Import_OMS Quer'!E1529</f>
        <v>0</v>
      </c>
      <c r="F1529">
        <f>'Previous Trades Import_OMS Quer'!F1529</f>
        <v>0</v>
      </c>
      <c r="G1529">
        <f>'Previous Trades Import_OMS Quer'!G1529</f>
        <v>0</v>
      </c>
      <c r="H1529">
        <f>'Previous Trades Import_OMS Quer'!H1529</f>
        <v>0</v>
      </c>
      <c r="I1529">
        <f>'Previous Trades Import_OMS Quer'!I1529</f>
        <v>0</v>
      </c>
      <c r="J1529">
        <f>'Previous Trades Import_OMS Quer'!J1529</f>
        <v>0</v>
      </c>
      <c r="K1529">
        <f>'Previous Trades Import_OMS Quer'!K1529</f>
        <v>0</v>
      </c>
      <c r="L1529">
        <f>'Previous Trades Import_OMS Quer'!L1529</f>
        <v>0</v>
      </c>
      <c r="M1529">
        <f>'Previous Trades Import_OMS Quer'!M1529</f>
        <v>0</v>
      </c>
      <c r="N1529">
        <f>'Previous Trades Import_OMS Quer'!N1529</f>
        <v>0</v>
      </c>
      <c r="O1529" t="str">
        <f>CLEAN('Previous Trades Import_OMS Quer'!O1529)</f>
        <v/>
      </c>
      <c r="Q1529" s="25">
        <f t="shared" si="46"/>
        <v>0</v>
      </c>
      <c r="R1529" s="25" t="e">
        <f>VLOOKUP(O1529,'Currency Balance'!$O$3:$Q$32,3,0)</f>
        <v>#N/A</v>
      </c>
      <c r="S1529" t="e">
        <f t="shared" si="47"/>
        <v>#N/A</v>
      </c>
    </row>
    <row r="1530" spans="1:19">
      <c r="A1530">
        <f>'Previous Trades Import_OMS Quer'!A1530</f>
        <v>0</v>
      </c>
      <c r="B1530">
        <f>'Previous Trades Import_OMS Quer'!B1530</f>
        <v>0</v>
      </c>
      <c r="C1530" s="22">
        <f>'Previous Trades Import_OMS Quer'!C1530</f>
        <v>0</v>
      </c>
      <c r="D1530">
        <f>'Previous Trades Import_OMS Quer'!D1530</f>
        <v>0</v>
      </c>
      <c r="E1530" s="22">
        <f>'Previous Trades Import_OMS Quer'!E1530</f>
        <v>0</v>
      </c>
      <c r="F1530">
        <f>'Previous Trades Import_OMS Quer'!F1530</f>
        <v>0</v>
      </c>
      <c r="G1530">
        <f>'Previous Trades Import_OMS Quer'!G1530</f>
        <v>0</v>
      </c>
      <c r="H1530">
        <f>'Previous Trades Import_OMS Quer'!H1530</f>
        <v>0</v>
      </c>
      <c r="I1530">
        <f>'Previous Trades Import_OMS Quer'!I1530</f>
        <v>0</v>
      </c>
      <c r="J1530">
        <f>'Previous Trades Import_OMS Quer'!J1530</f>
        <v>0</v>
      </c>
      <c r="K1530">
        <f>'Previous Trades Import_OMS Quer'!K1530</f>
        <v>0</v>
      </c>
      <c r="L1530">
        <f>'Previous Trades Import_OMS Quer'!L1530</f>
        <v>0</v>
      </c>
      <c r="M1530">
        <f>'Previous Trades Import_OMS Quer'!M1530</f>
        <v>0</v>
      </c>
      <c r="N1530">
        <f>'Previous Trades Import_OMS Quer'!N1530</f>
        <v>0</v>
      </c>
      <c r="O1530" t="str">
        <f>CLEAN('Previous Trades Import_OMS Quer'!O1530)</f>
        <v/>
      </c>
      <c r="Q1530" s="25">
        <f t="shared" si="46"/>
        <v>0</v>
      </c>
      <c r="R1530" s="25" t="e">
        <f>VLOOKUP(O1530,'Currency Balance'!$O$3:$Q$32,3,0)</f>
        <v>#N/A</v>
      </c>
      <c r="S1530" t="e">
        <f t="shared" si="47"/>
        <v>#N/A</v>
      </c>
    </row>
    <row r="1531" spans="1:19">
      <c r="A1531">
        <f>'Previous Trades Import_OMS Quer'!A1531</f>
        <v>0</v>
      </c>
      <c r="B1531">
        <f>'Previous Trades Import_OMS Quer'!B1531</f>
        <v>0</v>
      </c>
      <c r="C1531" s="22">
        <f>'Previous Trades Import_OMS Quer'!C1531</f>
        <v>0</v>
      </c>
      <c r="D1531">
        <f>'Previous Trades Import_OMS Quer'!D1531</f>
        <v>0</v>
      </c>
      <c r="E1531" s="22">
        <f>'Previous Trades Import_OMS Quer'!E1531</f>
        <v>0</v>
      </c>
      <c r="F1531">
        <f>'Previous Trades Import_OMS Quer'!F1531</f>
        <v>0</v>
      </c>
      <c r="G1531">
        <f>'Previous Trades Import_OMS Quer'!G1531</f>
        <v>0</v>
      </c>
      <c r="H1531">
        <f>'Previous Trades Import_OMS Quer'!H1531</f>
        <v>0</v>
      </c>
      <c r="I1531">
        <f>'Previous Trades Import_OMS Quer'!I1531</f>
        <v>0</v>
      </c>
      <c r="J1531">
        <f>'Previous Trades Import_OMS Quer'!J1531</f>
        <v>0</v>
      </c>
      <c r="K1531">
        <f>'Previous Trades Import_OMS Quer'!K1531</f>
        <v>0</v>
      </c>
      <c r="L1531">
        <f>'Previous Trades Import_OMS Quer'!L1531</f>
        <v>0</v>
      </c>
      <c r="M1531">
        <f>'Previous Trades Import_OMS Quer'!M1531</f>
        <v>0</v>
      </c>
      <c r="N1531">
        <f>'Previous Trades Import_OMS Quer'!N1531</f>
        <v>0</v>
      </c>
      <c r="O1531" t="str">
        <f>CLEAN('Previous Trades Import_OMS Quer'!O1531)</f>
        <v/>
      </c>
      <c r="Q1531" s="25">
        <f t="shared" si="46"/>
        <v>0</v>
      </c>
      <c r="R1531" s="25" t="e">
        <f>VLOOKUP(O1531,'Currency Balance'!$O$3:$Q$32,3,0)</f>
        <v>#N/A</v>
      </c>
      <c r="S1531" t="e">
        <f t="shared" si="47"/>
        <v>#N/A</v>
      </c>
    </row>
    <row r="1532" spans="1:19">
      <c r="A1532">
        <f>'Previous Trades Import_OMS Quer'!A1532</f>
        <v>0</v>
      </c>
      <c r="B1532">
        <f>'Previous Trades Import_OMS Quer'!B1532</f>
        <v>0</v>
      </c>
      <c r="C1532" s="22">
        <f>'Previous Trades Import_OMS Quer'!C1532</f>
        <v>0</v>
      </c>
      <c r="D1532">
        <f>'Previous Trades Import_OMS Quer'!D1532</f>
        <v>0</v>
      </c>
      <c r="E1532" s="22">
        <f>'Previous Trades Import_OMS Quer'!E1532</f>
        <v>0</v>
      </c>
      <c r="F1532">
        <f>'Previous Trades Import_OMS Quer'!F1532</f>
        <v>0</v>
      </c>
      <c r="G1532">
        <f>'Previous Trades Import_OMS Quer'!G1532</f>
        <v>0</v>
      </c>
      <c r="H1532">
        <f>'Previous Trades Import_OMS Quer'!H1532</f>
        <v>0</v>
      </c>
      <c r="I1532">
        <f>'Previous Trades Import_OMS Quer'!I1532</f>
        <v>0</v>
      </c>
      <c r="J1532">
        <f>'Previous Trades Import_OMS Quer'!J1532</f>
        <v>0</v>
      </c>
      <c r="K1532">
        <f>'Previous Trades Import_OMS Quer'!K1532</f>
        <v>0</v>
      </c>
      <c r="L1532">
        <f>'Previous Trades Import_OMS Quer'!L1532</f>
        <v>0</v>
      </c>
      <c r="M1532">
        <f>'Previous Trades Import_OMS Quer'!M1532</f>
        <v>0</v>
      </c>
      <c r="N1532">
        <f>'Previous Trades Import_OMS Quer'!N1532</f>
        <v>0</v>
      </c>
      <c r="O1532" t="str">
        <f>CLEAN('Previous Trades Import_OMS Quer'!O1532)</f>
        <v/>
      </c>
      <c r="Q1532" s="25">
        <f t="shared" si="46"/>
        <v>0</v>
      </c>
      <c r="R1532" s="25" t="e">
        <f>VLOOKUP(O1532,'Currency Balance'!$O$3:$Q$32,3,0)</f>
        <v>#N/A</v>
      </c>
      <c r="S1532" t="e">
        <f t="shared" si="47"/>
        <v>#N/A</v>
      </c>
    </row>
    <row r="1533" spans="1:19">
      <c r="A1533">
        <f>'Previous Trades Import_OMS Quer'!A1533</f>
        <v>0</v>
      </c>
      <c r="B1533">
        <f>'Previous Trades Import_OMS Quer'!B1533</f>
        <v>0</v>
      </c>
      <c r="C1533" s="22">
        <f>'Previous Trades Import_OMS Quer'!C1533</f>
        <v>0</v>
      </c>
      <c r="D1533">
        <f>'Previous Trades Import_OMS Quer'!D1533</f>
        <v>0</v>
      </c>
      <c r="E1533" s="22">
        <f>'Previous Trades Import_OMS Quer'!E1533</f>
        <v>0</v>
      </c>
      <c r="F1533">
        <f>'Previous Trades Import_OMS Quer'!F1533</f>
        <v>0</v>
      </c>
      <c r="G1533">
        <f>'Previous Trades Import_OMS Quer'!G1533</f>
        <v>0</v>
      </c>
      <c r="H1533">
        <f>'Previous Trades Import_OMS Quer'!H1533</f>
        <v>0</v>
      </c>
      <c r="I1533">
        <f>'Previous Trades Import_OMS Quer'!I1533</f>
        <v>0</v>
      </c>
      <c r="J1533">
        <f>'Previous Trades Import_OMS Quer'!J1533</f>
        <v>0</v>
      </c>
      <c r="K1533">
        <f>'Previous Trades Import_OMS Quer'!K1533</f>
        <v>0</v>
      </c>
      <c r="L1533">
        <f>'Previous Trades Import_OMS Quer'!L1533</f>
        <v>0</v>
      </c>
      <c r="M1533">
        <f>'Previous Trades Import_OMS Quer'!M1533</f>
        <v>0</v>
      </c>
      <c r="N1533">
        <f>'Previous Trades Import_OMS Quer'!N1533</f>
        <v>0</v>
      </c>
      <c r="O1533" t="str">
        <f>CLEAN('Previous Trades Import_OMS Quer'!O1533)</f>
        <v/>
      </c>
      <c r="Q1533" s="25">
        <f t="shared" si="46"/>
        <v>0</v>
      </c>
      <c r="R1533" s="25" t="e">
        <f>VLOOKUP(O1533,'Currency Balance'!$O$3:$Q$32,3,0)</f>
        <v>#N/A</v>
      </c>
      <c r="S1533" t="e">
        <f t="shared" si="47"/>
        <v>#N/A</v>
      </c>
    </row>
    <row r="1534" spans="1:19">
      <c r="A1534">
        <f>'Previous Trades Import_OMS Quer'!A1534</f>
        <v>0</v>
      </c>
      <c r="B1534">
        <f>'Previous Trades Import_OMS Quer'!B1534</f>
        <v>0</v>
      </c>
      <c r="C1534" s="22">
        <f>'Previous Trades Import_OMS Quer'!C1534</f>
        <v>0</v>
      </c>
      <c r="D1534">
        <f>'Previous Trades Import_OMS Quer'!D1534</f>
        <v>0</v>
      </c>
      <c r="E1534" s="22">
        <f>'Previous Trades Import_OMS Quer'!E1534</f>
        <v>0</v>
      </c>
      <c r="F1534">
        <f>'Previous Trades Import_OMS Quer'!F1534</f>
        <v>0</v>
      </c>
      <c r="G1534">
        <f>'Previous Trades Import_OMS Quer'!G1534</f>
        <v>0</v>
      </c>
      <c r="H1534">
        <f>'Previous Trades Import_OMS Quer'!H1534</f>
        <v>0</v>
      </c>
      <c r="I1534">
        <f>'Previous Trades Import_OMS Quer'!I1534</f>
        <v>0</v>
      </c>
      <c r="J1534">
        <f>'Previous Trades Import_OMS Quer'!J1534</f>
        <v>0</v>
      </c>
      <c r="K1534">
        <f>'Previous Trades Import_OMS Quer'!K1534</f>
        <v>0</v>
      </c>
      <c r="L1534">
        <f>'Previous Trades Import_OMS Quer'!L1534</f>
        <v>0</v>
      </c>
      <c r="M1534">
        <f>'Previous Trades Import_OMS Quer'!M1534</f>
        <v>0</v>
      </c>
      <c r="N1534">
        <f>'Previous Trades Import_OMS Quer'!N1534</f>
        <v>0</v>
      </c>
      <c r="O1534" t="str">
        <f>CLEAN('Previous Trades Import_OMS Quer'!O1534)</f>
        <v/>
      </c>
      <c r="Q1534" s="25">
        <f t="shared" si="46"/>
        <v>0</v>
      </c>
      <c r="R1534" s="25" t="e">
        <f>VLOOKUP(O1534,'Currency Balance'!$O$3:$Q$32,3,0)</f>
        <v>#N/A</v>
      </c>
      <c r="S1534" t="e">
        <f t="shared" si="47"/>
        <v>#N/A</v>
      </c>
    </row>
    <row r="1535" spans="1:19">
      <c r="A1535">
        <f>'Previous Trades Import_OMS Quer'!A1535</f>
        <v>0</v>
      </c>
      <c r="B1535">
        <f>'Previous Trades Import_OMS Quer'!B1535</f>
        <v>0</v>
      </c>
      <c r="C1535" s="22">
        <f>'Previous Trades Import_OMS Quer'!C1535</f>
        <v>0</v>
      </c>
      <c r="D1535">
        <f>'Previous Trades Import_OMS Quer'!D1535</f>
        <v>0</v>
      </c>
      <c r="E1535" s="22">
        <f>'Previous Trades Import_OMS Quer'!E1535</f>
        <v>0</v>
      </c>
      <c r="F1535">
        <f>'Previous Trades Import_OMS Quer'!F1535</f>
        <v>0</v>
      </c>
      <c r="G1535">
        <f>'Previous Trades Import_OMS Quer'!G1535</f>
        <v>0</v>
      </c>
      <c r="H1535">
        <f>'Previous Trades Import_OMS Quer'!H1535</f>
        <v>0</v>
      </c>
      <c r="I1535">
        <f>'Previous Trades Import_OMS Quer'!I1535</f>
        <v>0</v>
      </c>
      <c r="J1535">
        <f>'Previous Trades Import_OMS Quer'!J1535</f>
        <v>0</v>
      </c>
      <c r="K1535">
        <f>'Previous Trades Import_OMS Quer'!K1535</f>
        <v>0</v>
      </c>
      <c r="L1535">
        <f>'Previous Trades Import_OMS Quer'!L1535</f>
        <v>0</v>
      </c>
      <c r="M1535">
        <f>'Previous Trades Import_OMS Quer'!M1535</f>
        <v>0</v>
      </c>
      <c r="N1535">
        <f>'Previous Trades Import_OMS Quer'!N1535</f>
        <v>0</v>
      </c>
      <c r="O1535" t="str">
        <f>CLEAN('Previous Trades Import_OMS Quer'!O1535)</f>
        <v/>
      </c>
      <c r="Q1535" s="25">
        <f t="shared" si="46"/>
        <v>0</v>
      </c>
      <c r="R1535" s="25" t="e">
        <f>VLOOKUP(O1535,'Currency Balance'!$O$3:$Q$32,3,0)</f>
        <v>#N/A</v>
      </c>
      <c r="S1535" t="e">
        <f t="shared" si="47"/>
        <v>#N/A</v>
      </c>
    </row>
    <row r="1536" spans="1:19">
      <c r="A1536">
        <f>'Previous Trades Import_OMS Quer'!A1536</f>
        <v>0</v>
      </c>
      <c r="B1536">
        <f>'Previous Trades Import_OMS Quer'!B1536</f>
        <v>0</v>
      </c>
      <c r="C1536" s="22">
        <f>'Previous Trades Import_OMS Quer'!C1536</f>
        <v>0</v>
      </c>
      <c r="D1536">
        <f>'Previous Trades Import_OMS Quer'!D1536</f>
        <v>0</v>
      </c>
      <c r="E1536" s="22">
        <f>'Previous Trades Import_OMS Quer'!E1536</f>
        <v>0</v>
      </c>
      <c r="F1536">
        <f>'Previous Trades Import_OMS Quer'!F1536</f>
        <v>0</v>
      </c>
      <c r="G1536">
        <f>'Previous Trades Import_OMS Quer'!G1536</f>
        <v>0</v>
      </c>
      <c r="H1536">
        <f>'Previous Trades Import_OMS Quer'!H1536</f>
        <v>0</v>
      </c>
      <c r="I1536">
        <f>'Previous Trades Import_OMS Quer'!I1536</f>
        <v>0</v>
      </c>
      <c r="J1536">
        <f>'Previous Trades Import_OMS Quer'!J1536</f>
        <v>0</v>
      </c>
      <c r="K1536">
        <f>'Previous Trades Import_OMS Quer'!K1536</f>
        <v>0</v>
      </c>
      <c r="L1536">
        <f>'Previous Trades Import_OMS Quer'!L1536</f>
        <v>0</v>
      </c>
      <c r="M1536">
        <f>'Previous Trades Import_OMS Quer'!M1536</f>
        <v>0</v>
      </c>
      <c r="N1536">
        <f>'Previous Trades Import_OMS Quer'!N1536</f>
        <v>0</v>
      </c>
      <c r="O1536" t="str">
        <f>CLEAN('Previous Trades Import_OMS Quer'!O1536)</f>
        <v/>
      </c>
      <c r="Q1536" s="25">
        <f t="shared" si="46"/>
        <v>0</v>
      </c>
      <c r="R1536" s="25" t="e">
        <f>VLOOKUP(O1536,'Currency Balance'!$O$3:$Q$32,3,0)</f>
        <v>#N/A</v>
      </c>
      <c r="S1536" t="e">
        <f t="shared" si="47"/>
        <v>#N/A</v>
      </c>
    </row>
    <row r="1537" spans="1:19">
      <c r="A1537">
        <f>'Previous Trades Import_OMS Quer'!A1537</f>
        <v>0</v>
      </c>
      <c r="B1537">
        <f>'Previous Trades Import_OMS Quer'!B1537</f>
        <v>0</v>
      </c>
      <c r="C1537" s="22">
        <f>'Previous Trades Import_OMS Quer'!C1537</f>
        <v>0</v>
      </c>
      <c r="D1537">
        <f>'Previous Trades Import_OMS Quer'!D1537</f>
        <v>0</v>
      </c>
      <c r="E1537" s="22">
        <f>'Previous Trades Import_OMS Quer'!E1537</f>
        <v>0</v>
      </c>
      <c r="F1537">
        <f>'Previous Trades Import_OMS Quer'!F1537</f>
        <v>0</v>
      </c>
      <c r="G1537">
        <f>'Previous Trades Import_OMS Quer'!G1537</f>
        <v>0</v>
      </c>
      <c r="H1537">
        <f>'Previous Trades Import_OMS Quer'!H1537</f>
        <v>0</v>
      </c>
      <c r="I1537">
        <f>'Previous Trades Import_OMS Quer'!I1537</f>
        <v>0</v>
      </c>
      <c r="J1537">
        <f>'Previous Trades Import_OMS Quer'!J1537</f>
        <v>0</v>
      </c>
      <c r="K1537">
        <f>'Previous Trades Import_OMS Quer'!K1537</f>
        <v>0</v>
      </c>
      <c r="L1537">
        <f>'Previous Trades Import_OMS Quer'!L1537</f>
        <v>0</v>
      </c>
      <c r="M1537">
        <f>'Previous Trades Import_OMS Quer'!M1537</f>
        <v>0</v>
      </c>
      <c r="N1537">
        <f>'Previous Trades Import_OMS Quer'!N1537</f>
        <v>0</v>
      </c>
      <c r="O1537" t="str">
        <f>CLEAN('Previous Trades Import_OMS Quer'!O1537)</f>
        <v/>
      </c>
      <c r="Q1537" s="25">
        <f t="shared" si="46"/>
        <v>0</v>
      </c>
      <c r="R1537" s="25" t="e">
        <f>VLOOKUP(O1537,'Currency Balance'!$O$3:$Q$32,3,0)</f>
        <v>#N/A</v>
      </c>
      <c r="S1537" t="e">
        <f t="shared" si="47"/>
        <v>#N/A</v>
      </c>
    </row>
    <row r="1538" spans="1:19">
      <c r="A1538">
        <f>'Previous Trades Import_OMS Quer'!A1538</f>
        <v>0</v>
      </c>
      <c r="B1538">
        <f>'Previous Trades Import_OMS Quer'!B1538</f>
        <v>0</v>
      </c>
      <c r="C1538" s="22">
        <f>'Previous Trades Import_OMS Quer'!C1538</f>
        <v>0</v>
      </c>
      <c r="D1538">
        <f>'Previous Trades Import_OMS Quer'!D1538</f>
        <v>0</v>
      </c>
      <c r="E1538" s="22">
        <f>'Previous Trades Import_OMS Quer'!E1538</f>
        <v>0</v>
      </c>
      <c r="F1538">
        <f>'Previous Trades Import_OMS Quer'!F1538</f>
        <v>0</v>
      </c>
      <c r="G1538">
        <f>'Previous Trades Import_OMS Quer'!G1538</f>
        <v>0</v>
      </c>
      <c r="H1538">
        <f>'Previous Trades Import_OMS Quer'!H1538</f>
        <v>0</v>
      </c>
      <c r="I1538">
        <f>'Previous Trades Import_OMS Quer'!I1538</f>
        <v>0</v>
      </c>
      <c r="J1538">
        <f>'Previous Trades Import_OMS Quer'!J1538</f>
        <v>0</v>
      </c>
      <c r="K1538">
        <f>'Previous Trades Import_OMS Quer'!K1538</f>
        <v>0</v>
      </c>
      <c r="L1538">
        <f>'Previous Trades Import_OMS Quer'!L1538</f>
        <v>0</v>
      </c>
      <c r="M1538">
        <f>'Previous Trades Import_OMS Quer'!M1538</f>
        <v>0</v>
      </c>
      <c r="N1538">
        <f>'Previous Trades Import_OMS Quer'!N1538</f>
        <v>0</v>
      </c>
      <c r="O1538" t="str">
        <f>CLEAN('Previous Trades Import_OMS Quer'!O1538)</f>
        <v/>
      </c>
      <c r="Q1538" s="25">
        <f t="shared" ref="Q1538:Q1601" si="48">IF(G1538="sell",M1538,-M1538)</f>
        <v>0</v>
      </c>
      <c r="R1538" s="25" t="e">
        <f>VLOOKUP(O1538,'Currency Balance'!$O$3:$Q$32,3,0)</f>
        <v>#N/A</v>
      </c>
      <c r="S1538" t="e">
        <f t="shared" ref="S1538:S1601" si="49">Q1538/R1538</f>
        <v>#N/A</v>
      </c>
    </row>
    <row r="1539" spans="1:19">
      <c r="A1539">
        <f>'Previous Trades Import_OMS Quer'!A1539</f>
        <v>0</v>
      </c>
      <c r="B1539">
        <f>'Previous Trades Import_OMS Quer'!B1539</f>
        <v>0</v>
      </c>
      <c r="C1539" s="22">
        <f>'Previous Trades Import_OMS Quer'!C1539</f>
        <v>0</v>
      </c>
      <c r="D1539">
        <f>'Previous Trades Import_OMS Quer'!D1539</f>
        <v>0</v>
      </c>
      <c r="E1539" s="22">
        <f>'Previous Trades Import_OMS Quer'!E1539</f>
        <v>0</v>
      </c>
      <c r="F1539">
        <f>'Previous Trades Import_OMS Quer'!F1539</f>
        <v>0</v>
      </c>
      <c r="G1539">
        <f>'Previous Trades Import_OMS Quer'!G1539</f>
        <v>0</v>
      </c>
      <c r="H1539">
        <f>'Previous Trades Import_OMS Quer'!H1539</f>
        <v>0</v>
      </c>
      <c r="I1539">
        <f>'Previous Trades Import_OMS Quer'!I1539</f>
        <v>0</v>
      </c>
      <c r="J1539">
        <f>'Previous Trades Import_OMS Quer'!J1539</f>
        <v>0</v>
      </c>
      <c r="K1539">
        <f>'Previous Trades Import_OMS Quer'!K1539</f>
        <v>0</v>
      </c>
      <c r="L1539">
        <f>'Previous Trades Import_OMS Quer'!L1539</f>
        <v>0</v>
      </c>
      <c r="M1539">
        <f>'Previous Trades Import_OMS Quer'!M1539</f>
        <v>0</v>
      </c>
      <c r="N1539">
        <f>'Previous Trades Import_OMS Quer'!N1539</f>
        <v>0</v>
      </c>
      <c r="O1539" t="str">
        <f>CLEAN('Previous Trades Import_OMS Quer'!O1539)</f>
        <v/>
      </c>
      <c r="Q1539" s="25">
        <f t="shared" si="48"/>
        <v>0</v>
      </c>
      <c r="R1539" s="25" t="e">
        <f>VLOOKUP(O1539,'Currency Balance'!$O$3:$Q$32,3,0)</f>
        <v>#N/A</v>
      </c>
      <c r="S1539" t="e">
        <f t="shared" si="49"/>
        <v>#N/A</v>
      </c>
    </row>
    <row r="1540" spans="1:19">
      <c r="A1540">
        <f>'Previous Trades Import_OMS Quer'!A1540</f>
        <v>0</v>
      </c>
      <c r="B1540">
        <f>'Previous Trades Import_OMS Quer'!B1540</f>
        <v>0</v>
      </c>
      <c r="C1540" s="22">
        <f>'Previous Trades Import_OMS Quer'!C1540</f>
        <v>0</v>
      </c>
      <c r="D1540">
        <f>'Previous Trades Import_OMS Quer'!D1540</f>
        <v>0</v>
      </c>
      <c r="E1540" s="22">
        <f>'Previous Trades Import_OMS Quer'!E1540</f>
        <v>0</v>
      </c>
      <c r="F1540">
        <f>'Previous Trades Import_OMS Quer'!F1540</f>
        <v>0</v>
      </c>
      <c r="G1540">
        <f>'Previous Trades Import_OMS Quer'!G1540</f>
        <v>0</v>
      </c>
      <c r="H1540">
        <f>'Previous Trades Import_OMS Quer'!H1540</f>
        <v>0</v>
      </c>
      <c r="I1540">
        <f>'Previous Trades Import_OMS Quer'!I1540</f>
        <v>0</v>
      </c>
      <c r="J1540">
        <f>'Previous Trades Import_OMS Quer'!J1540</f>
        <v>0</v>
      </c>
      <c r="K1540">
        <f>'Previous Trades Import_OMS Quer'!K1540</f>
        <v>0</v>
      </c>
      <c r="L1540">
        <f>'Previous Trades Import_OMS Quer'!L1540</f>
        <v>0</v>
      </c>
      <c r="M1540">
        <f>'Previous Trades Import_OMS Quer'!M1540</f>
        <v>0</v>
      </c>
      <c r="N1540">
        <f>'Previous Trades Import_OMS Quer'!N1540</f>
        <v>0</v>
      </c>
      <c r="O1540" t="str">
        <f>CLEAN('Previous Trades Import_OMS Quer'!O1540)</f>
        <v/>
      </c>
      <c r="Q1540" s="25">
        <f t="shared" si="48"/>
        <v>0</v>
      </c>
      <c r="R1540" s="25" t="e">
        <f>VLOOKUP(O1540,'Currency Balance'!$O$3:$Q$32,3,0)</f>
        <v>#N/A</v>
      </c>
      <c r="S1540" t="e">
        <f t="shared" si="49"/>
        <v>#N/A</v>
      </c>
    </row>
    <row r="1541" spans="1:19">
      <c r="A1541">
        <f>'Previous Trades Import_OMS Quer'!A1541</f>
        <v>0</v>
      </c>
      <c r="B1541">
        <f>'Previous Trades Import_OMS Quer'!B1541</f>
        <v>0</v>
      </c>
      <c r="C1541" s="22">
        <f>'Previous Trades Import_OMS Quer'!C1541</f>
        <v>0</v>
      </c>
      <c r="D1541">
        <f>'Previous Trades Import_OMS Quer'!D1541</f>
        <v>0</v>
      </c>
      <c r="E1541" s="22">
        <f>'Previous Trades Import_OMS Quer'!E1541</f>
        <v>0</v>
      </c>
      <c r="F1541">
        <f>'Previous Trades Import_OMS Quer'!F1541</f>
        <v>0</v>
      </c>
      <c r="G1541">
        <f>'Previous Trades Import_OMS Quer'!G1541</f>
        <v>0</v>
      </c>
      <c r="H1541">
        <f>'Previous Trades Import_OMS Quer'!H1541</f>
        <v>0</v>
      </c>
      <c r="I1541">
        <f>'Previous Trades Import_OMS Quer'!I1541</f>
        <v>0</v>
      </c>
      <c r="J1541">
        <f>'Previous Trades Import_OMS Quer'!J1541</f>
        <v>0</v>
      </c>
      <c r="K1541">
        <f>'Previous Trades Import_OMS Quer'!K1541</f>
        <v>0</v>
      </c>
      <c r="L1541">
        <f>'Previous Trades Import_OMS Quer'!L1541</f>
        <v>0</v>
      </c>
      <c r="M1541">
        <f>'Previous Trades Import_OMS Quer'!M1541</f>
        <v>0</v>
      </c>
      <c r="N1541">
        <f>'Previous Trades Import_OMS Quer'!N1541</f>
        <v>0</v>
      </c>
      <c r="O1541" t="str">
        <f>CLEAN('Previous Trades Import_OMS Quer'!O1541)</f>
        <v/>
      </c>
      <c r="Q1541" s="25">
        <f t="shared" si="48"/>
        <v>0</v>
      </c>
      <c r="R1541" s="25" t="e">
        <f>VLOOKUP(O1541,'Currency Balance'!$O$3:$Q$32,3,0)</f>
        <v>#N/A</v>
      </c>
      <c r="S1541" t="e">
        <f t="shared" si="49"/>
        <v>#N/A</v>
      </c>
    </row>
    <row r="1542" spans="1:19">
      <c r="A1542">
        <f>'Previous Trades Import_OMS Quer'!A1542</f>
        <v>0</v>
      </c>
      <c r="B1542">
        <f>'Previous Trades Import_OMS Quer'!B1542</f>
        <v>0</v>
      </c>
      <c r="C1542" s="22">
        <f>'Previous Trades Import_OMS Quer'!C1542</f>
        <v>0</v>
      </c>
      <c r="D1542">
        <f>'Previous Trades Import_OMS Quer'!D1542</f>
        <v>0</v>
      </c>
      <c r="E1542" s="22">
        <f>'Previous Trades Import_OMS Quer'!E1542</f>
        <v>0</v>
      </c>
      <c r="F1542">
        <f>'Previous Trades Import_OMS Quer'!F1542</f>
        <v>0</v>
      </c>
      <c r="G1542">
        <f>'Previous Trades Import_OMS Quer'!G1542</f>
        <v>0</v>
      </c>
      <c r="H1542">
        <f>'Previous Trades Import_OMS Quer'!H1542</f>
        <v>0</v>
      </c>
      <c r="I1542">
        <f>'Previous Trades Import_OMS Quer'!I1542</f>
        <v>0</v>
      </c>
      <c r="J1542">
        <f>'Previous Trades Import_OMS Quer'!J1542</f>
        <v>0</v>
      </c>
      <c r="K1542">
        <f>'Previous Trades Import_OMS Quer'!K1542</f>
        <v>0</v>
      </c>
      <c r="L1542">
        <f>'Previous Trades Import_OMS Quer'!L1542</f>
        <v>0</v>
      </c>
      <c r="M1542">
        <f>'Previous Trades Import_OMS Quer'!M1542</f>
        <v>0</v>
      </c>
      <c r="N1542">
        <f>'Previous Trades Import_OMS Quer'!N1542</f>
        <v>0</v>
      </c>
      <c r="O1542" t="str">
        <f>CLEAN('Previous Trades Import_OMS Quer'!O1542)</f>
        <v/>
      </c>
      <c r="Q1542" s="25">
        <f t="shared" si="48"/>
        <v>0</v>
      </c>
      <c r="R1542" s="25" t="e">
        <f>VLOOKUP(O1542,'Currency Balance'!$O$3:$Q$32,3,0)</f>
        <v>#N/A</v>
      </c>
      <c r="S1542" t="e">
        <f t="shared" si="49"/>
        <v>#N/A</v>
      </c>
    </row>
    <row r="1543" spans="1:19">
      <c r="A1543">
        <f>'Previous Trades Import_OMS Quer'!A1543</f>
        <v>0</v>
      </c>
      <c r="B1543">
        <f>'Previous Trades Import_OMS Quer'!B1543</f>
        <v>0</v>
      </c>
      <c r="C1543" s="22">
        <f>'Previous Trades Import_OMS Quer'!C1543</f>
        <v>0</v>
      </c>
      <c r="D1543">
        <f>'Previous Trades Import_OMS Quer'!D1543</f>
        <v>0</v>
      </c>
      <c r="E1543" s="22">
        <f>'Previous Trades Import_OMS Quer'!E1543</f>
        <v>0</v>
      </c>
      <c r="F1543">
        <f>'Previous Trades Import_OMS Quer'!F1543</f>
        <v>0</v>
      </c>
      <c r="G1543">
        <f>'Previous Trades Import_OMS Quer'!G1543</f>
        <v>0</v>
      </c>
      <c r="H1543">
        <f>'Previous Trades Import_OMS Quer'!H1543</f>
        <v>0</v>
      </c>
      <c r="I1543">
        <f>'Previous Trades Import_OMS Quer'!I1543</f>
        <v>0</v>
      </c>
      <c r="J1543">
        <f>'Previous Trades Import_OMS Quer'!J1543</f>
        <v>0</v>
      </c>
      <c r="K1543">
        <f>'Previous Trades Import_OMS Quer'!K1543</f>
        <v>0</v>
      </c>
      <c r="L1543">
        <f>'Previous Trades Import_OMS Quer'!L1543</f>
        <v>0</v>
      </c>
      <c r="M1543">
        <f>'Previous Trades Import_OMS Quer'!M1543</f>
        <v>0</v>
      </c>
      <c r="N1543">
        <f>'Previous Trades Import_OMS Quer'!N1543</f>
        <v>0</v>
      </c>
      <c r="O1543" t="str">
        <f>CLEAN('Previous Trades Import_OMS Quer'!O1543)</f>
        <v/>
      </c>
      <c r="Q1543" s="25">
        <f t="shared" si="48"/>
        <v>0</v>
      </c>
      <c r="R1543" s="25" t="e">
        <f>VLOOKUP(O1543,'Currency Balance'!$O$3:$Q$32,3,0)</f>
        <v>#N/A</v>
      </c>
      <c r="S1543" t="e">
        <f t="shared" si="49"/>
        <v>#N/A</v>
      </c>
    </row>
    <row r="1544" spans="1:19">
      <c r="A1544">
        <f>'Previous Trades Import_OMS Quer'!A1544</f>
        <v>0</v>
      </c>
      <c r="B1544">
        <f>'Previous Trades Import_OMS Quer'!B1544</f>
        <v>0</v>
      </c>
      <c r="C1544" s="22">
        <f>'Previous Trades Import_OMS Quer'!C1544</f>
        <v>0</v>
      </c>
      <c r="D1544">
        <f>'Previous Trades Import_OMS Quer'!D1544</f>
        <v>0</v>
      </c>
      <c r="E1544" s="22">
        <f>'Previous Trades Import_OMS Quer'!E1544</f>
        <v>0</v>
      </c>
      <c r="F1544">
        <f>'Previous Trades Import_OMS Quer'!F1544</f>
        <v>0</v>
      </c>
      <c r="G1544">
        <f>'Previous Trades Import_OMS Quer'!G1544</f>
        <v>0</v>
      </c>
      <c r="H1544">
        <f>'Previous Trades Import_OMS Quer'!H1544</f>
        <v>0</v>
      </c>
      <c r="I1544">
        <f>'Previous Trades Import_OMS Quer'!I1544</f>
        <v>0</v>
      </c>
      <c r="J1544">
        <f>'Previous Trades Import_OMS Quer'!J1544</f>
        <v>0</v>
      </c>
      <c r="K1544">
        <f>'Previous Trades Import_OMS Quer'!K1544</f>
        <v>0</v>
      </c>
      <c r="L1544">
        <f>'Previous Trades Import_OMS Quer'!L1544</f>
        <v>0</v>
      </c>
      <c r="M1544">
        <f>'Previous Trades Import_OMS Quer'!M1544</f>
        <v>0</v>
      </c>
      <c r="N1544">
        <f>'Previous Trades Import_OMS Quer'!N1544</f>
        <v>0</v>
      </c>
      <c r="O1544" t="str">
        <f>CLEAN('Previous Trades Import_OMS Quer'!O1544)</f>
        <v/>
      </c>
      <c r="Q1544" s="25">
        <f t="shared" si="48"/>
        <v>0</v>
      </c>
      <c r="R1544" s="25" t="e">
        <f>VLOOKUP(O1544,'Currency Balance'!$O$3:$Q$32,3,0)</f>
        <v>#N/A</v>
      </c>
      <c r="S1544" t="e">
        <f t="shared" si="49"/>
        <v>#N/A</v>
      </c>
    </row>
    <row r="1545" spans="1:19">
      <c r="A1545">
        <f>'Previous Trades Import_OMS Quer'!A1545</f>
        <v>0</v>
      </c>
      <c r="B1545">
        <f>'Previous Trades Import_OMS Quer'!B1545</f>
        <v>0</v>
      </c>
      <c r="C1545" s="22">
        <f>'Previous Trades Import_OMS Quer'!C1545</f>
        <v>0</v>
      </c>
      <c r="D1545">
        <f>'Previous Trades Import_OMS Quer'!D1545</f>
        <v>0</v>
      </c>
      <c r="E1545" s="22">
        <f>'Previous Trades Import_OMS Quer'!E1545</f>
        <v>0</v>
      </c>
      <c r="F1545">
        <f>'Previous Trades Import_OMS Quer'!F1545</f>
        <v>0</v>
      </c>
      <c r="G1545">
        <f>'Previous Trades Import_OMS Quer'!G1545</f>
        <v>0</v>
      </c>
      <c r="H1545">
        <f>'Previous Trades Import_OMS Quer'!H1545</f>
        <v>0</v>
      </c>
      <c r="I1545">
        <f>'Previous Trades Import_OMS Quer'!I1545</f>
        <v>0</v>
      </c>
      <c r="J1545">
        <f>'Previous Trades Import_OMS Quer'!J1545</f>
        <v>0</v>
      </c>
      <c r="K1545">
        <f>'Previous Trades Import_OMS Quer'!K1545</f>
        <v>0</v>
      </c>
      <c r="L1545">
        <f>'Previous Trades Import_OMS Quer'!L1545</f>
        <v>0</v>
      </c>
      <c r="M1545">
        <f>'Previous Trades Import_OMS Quer'!M1545</f>
        <v>0</v>
      </c>
      <c r="N1545">
        <f>'Previous Trades Import_OMS Quer'!N1545</f>
        <v>0</v>
      </c>
      <c r="O1545" t="str">
        <f>CLEAN('Previous Trades Import_OMS Quer'!O1545)</f>
        <v/>
      </c>
      <c r="Q1545" s="25">
        <f t="shared" si="48"/>
        <v>0</v>
      </c>
      <c r="R1545" s="25" t="e">
        <f>VLOOKUP(O1545,'Currency Balance'!$O$3:$Q$32,3,0)</f>
        <v>#N/A</v>
      </c>
      <c r="S1545" t="e">
        <f t="shared" si="49"/>
        <v>#N/A</v>
      </c>
    </row>
    <row r="1546" spans="1:19">
      <c r="A1546">
        <f>'Previous Trades Import_OMS Quer'!A1546</f>
        <v>0</v>
      </c>
      <c r="B1546">
        <f>'Previous Trades Import_OMS Quer'!B1546</f>
        <v>0</v>
      </c>
      <c r="C1546" s="22">
        <f>'Previous Trades Import_OMS Quer'!C1546</f>
        <v>0</v>
      </c>
      <c r="D1546">
        <f>'Previous Trades Import_OMS Quer'!D1546</f>
        <v>0</v>
      </c>
      <c r="E1546" s="22">
        <f>'Previous Trades Import_OMS Quer'!E1546</f>
        <v>0</v>
      </c>
      <c r="F1546">
        <f>'Previous Trades Import_OMS Quer'!F1546</f>
        <v>0</v>
      </c>
      <c r="G1546">
        <f>'Previous Trades Import_OMS Quer'!G1546</f>
        <v>0</v>
      </c>
      <c r="H1546">
        <f>'Previous Trades Import_OMS Quer'!H1546</f>
        <v>0</v>
      </c>
      <c r="I1546">
        <f>'Previous Trades Import_OMS Quer'!I1546</f>
        <v>0</v>
      </c>
      <c r="J1546">
        <f>'Previous Trades Import_OMS Quer'!J1546</f>
        <v>0</v>
      </c>
      <c r="K1546">
        <f>'Previous Trades Import_OMS Quer'!K1546</f>
        <v>0</v>
      </c>
      <c r="L1546">
        <f>'Previous Trades Import_OMS Quer'!L1546</f>
        <v>0</v>
      </c>
      <c r="M1546">
        <f>'Previous Trades Import_OMS Quer'!M1546</f>
        <v>0</v>
      </c>
      <c r="N1546">
        <f>'Previous Trades Import_OMS Quer'!N1546</f>
        <v>0</v>
      </c>
      <c r="O1546" t="str">
        <f>CLEAN('Previous Trades Import_OMS Quer'!O1546)</f>
        <v/>
      </c>
      <c r="Q1546" s="25">
        <f t="shared" si="48"/>
        <v>0</v>
      </c>
      <c r="R1546" s="25" t="e">
        <f>VLOOKUP(O1546,'Currency Balance'!$O$3:$Q$32,3,0)</f>
        <v>#N/A</v>
      </c>
      <c r="S1546" t="e">
        <f t="shared" si="49"/>
        <v>#N/A</v>
      </c>
    </row>
    <row r="1547" spans="1:19">
      <c r="A1547">
        <f>'Previous Trades Import_OMS Quer'!A1547</f>
        <v>0</v>
      </c>
      <c r="B1547">
        <f>'Previous Trades Import_OMS Quer'!B1547</f>
        <v>0</v>
      </c>
      <c r="C1547" s="22">
        <f>'Previous Trades Import_OMS Quer'!C1547</f>
        <v>0</v>
      </c>
      <c r="D1547">
        <f>'Previous Trades Import_OMS Quer'!D1547</f>
        <v>0</v>
      </c>
      <c r="E1547" s="22">
        <f>'Previous Trades Import_OMS Quer'!E1547</f>
        <v>0</v>
      </c>
      <c r="F1547">
        <f>'Previous Trades Import_OMS Quer'!F1547</f>
        <v>0</v>
      </c>
      <c r="G1547">
        <f>'Previous Trades Import_OMS Quer'!G1547</f>
        <v>0</v>
      </c>
      <c r="H1547">
        <f>'Previous Trades Import_OMS Quer'!H1547</f>
        <v>0</v>
      </c>
      <c r="I1547">
        <f>'Previous Trades Import_OMS Quer'!I1547</f>
        <v>0</v>
      </c>
      <c r="J1547">
        <f>'Previous Trades Import_OMS Quer'!J1547</f>
        <v>0</v>
      </c>
      <c r="K1547">
        <f>'Previous Trades Import_OMS Quer'!K1547</f>
        <v>0</v>
      </c>
      <c r="L1547">
        <f>'Previous Trades Import_OMS Quer'!L1547</f>
        <v>0</v>
      </c>
      <c r="M1547">
        <f>'Previous Trades Import_OMS Quer'!M1547</f>
        <v>0</v>
      </c>
      <c r="N1547">
        <f>'Previous Trades Import_OMS Quer'!N1547</f>
        <v>0</v>
      </c>
      <c r="O1547" t="str">
        <f>CLEAN('Previous Trades Import_OMS Quer'!O1547)</f>
        <v/>
      </c>
      <c r="Q1547" s="25">
        <f t="shared" si="48"/>
        <v>0</v>
      </c>
      <c r="R1547" s="25" t="e">
        <f>VLOOKUP(O1547,'Currency Balance'!$O$3:$Q$32,3,0)</f>
        <v>#N/A</v>
      </c>
      <c r="S1547" t="e">
        <f t="shared" si="49"/>
        <v>#N/A</v>
      </c>
    </row>
    <row r="1548" spans="1:19">
      <c r="A1548">
        <f>'Previous Trades Import_OMS Quer'!A1548</f>
        <v>0</v>
      </c>
      <c r="B1548">
        <f>'Previous Trades Import_OMS Quer'!B1548</f>
        <v>0</v>
      </c>
      <c r="C1548" s="22">
        <f>'Previous Trades Import_OMS Quer'!C1548</f>
        <v>0</v>
      </c>
      <c r="D1548">
        <f>'Previous Trades Import_OMS Quer'!D1548</f>
        <v>0</v>
      </c>
      <c r="E1548" s="22">
        <f>'Previous Trades Import_OMS Quer'!E1548</f>
        <v>0</v>
      </c>
      <c r="F1548">
        <f>'Previous Trades Import_OMS Quer'!F1548</f>
        <v>0</v>
      </c>
      <c r="G1548">
        <f>'Previous Trades Import_OMS Quer'!G1548</f>
        <v>0</v>
      </c>
      <c r="H1548">
        <f>'Previous Trades Import_OMS Quer'!H1548</f>
        <v>0</v>
      </c>
      <c r="I1548">
        <f>'Previous Trades Import_OMS Quer'!I1548</f>
        <v>0</v>
      </c>
      <c r="J1548">
        <f>'Previous Trades Import_OMS Quer'!J1548</f>
        <v>0</v>
      </c>
      <c r="K1548">
        <f>'Previous Trades Import_OMS Quer'!K1548</f>
        <v>0</v>
      </c>
      <c r="L1548">
        <f>'Previous Trades Import_OMS Quer'!L1548</f>
        <v>0</v>
      </c>
      <c r="M1548">
        <f>'Previous Trades Import_OMS Quer'!M1548</f>
        <v>0</v>
      </c>
      <c r="N1548">
        <f>'Previous Trades Import_OMS Quer'!N1548</f>
        <v>0</v>
      </c>
      <c r="O1548" t="str">
        <f>CLEAN('Previous Trades Import_OMS Quer'!O1548)</f>
        <v/>
      </c>
      <c r="Q1548" s="25">
        <f t="shared" si="48"/>
        <v>0</v>
      </c>
      <c r="R1548" s="25" t="e">
        <f>VLOOKUP(O1548,'Currency Balance'!$O$3:$Q$32,3,0)</f>
        <v>#N/A</v>
      </c>
      <c r="S1548" t="e">
        <f t="shared" si="49"/>
        <v>#N/A</v>
      </c>
    </row>
    <row r="1549" spans="1:19">
      <c r="A1549">
        <f>'Previous Trades Import_OMS Quer'!A1549</f>
        <v>0</v>
      </c>
      <c r="B1549">
        <f>'Previous Trades Import_OMS Quer'!B1549</f>
        <v>0</v>
      </c>
      <c r="C1549" s="22">
        <f>'Previous Trades Import_OMS Quer'!C1549</f>
        <v>0</v>
      </c>
      <c r="D1549">
        <f>'Previous Trades Import_OMS Quer'!D1549</f>
        <v>0</v>
      </c>
      <c r="E1549" s="22">
        <f>'Previous Trades Import_OMS Quer'!E1549</f>
        <v>0</v>
      </c>
      <c r="F1549">
        <f>'Previous Trades Import_OMS Quer'!F1549</f>
        <v>0</v>
      </c>
      <c r="G1549">
        <f>'Previous Trades Import_OMS Quer'!G1549</f>
        <v>0</v>
      </c>
      <c r="H1549">
        <f>'Previous Trades Import_OMS Quer'!H1549</f>
        <v>0</v>
      </c>
      <c r="I1549">
        <f>'Previous Trades Import_OMS Quer'!I1549</f>
        <v>0</v>
      </c>
      <c r="J1549">
        <f>'Previous Trades Import_OMS Quer'!J1549</f>
        <v>0</v>
      </c>
      <c r="K1549">
        <f>'Previous Trades Import_OMS Quer'!K1549</f>
        <v>0</v>
      </c>
      <c r="L1549">
        <f>'Previous Trades Import_OMS Quer'!L1549</f>
        <v>0</v>
      </c>
      <c r="M1549">
        <f>'Previous Trades Import_OMS Quer'!M1549</f>
        <v>0</v>
      </c>
      <c r="N1549">
        <f>'Previous Trades Import_OMS Quer'!N1549</f>
        <v>0</v>
      </c>
      <c r="O1549" t="str">
        <f>CLEAN('Previous Trades Import_OMS Quer'!O1549)</f>
        <v/>
      </c>
      <c r="Q1549" s="25">
        <f t="shared" si="48"/>
        <v>0</v>
      </c>
      <c r="R1549" s="25" t="e">
        <f>VLOOKUP(O1549,'Currency Balance'!$O$3:$Q$32,3,0)</f>
        <v>#N/A</v>
      </c>
      <c r="S1549" t="e">
        <f t="shared" si="49"/>
        <v>#N/A</v>
      </c>
    </row>
    <row r="1550" spans="1:19">
      <c r="A1550">
        <f>'Previous Trades Import_OMS Quer'!A1550</f>
        <v>0</v>
      </c>
      <c r="B1550">
        <f>'Previous Trades Import_OMS Quer'!B1550</f>
        <v>0</v>
      </c>
      <c r="C1550" s="22">
        <f>'Previous Trades Import_OMS Quer'!C1550</f>
        <v>0</v>
      </c>
      <c r="D1550">
        <f>'Previous Trades Import_OMS Quer'!D1550</f>
        <v>0</v>
      </c>
      <c r="E1550" s="22">
        <f>'Previous Trades Import_OMS Quer'!E1550</f>
        <v>0</v>
      </c>
      <c r="F1550">
        <f>'Previous Trades Import_OMS Quer'!F1550</f>
        <v>0</v>
      </c>
      <c r="G1550">
        <f>'Previous Trades Import_OMS Quer'!G1550</f>
        <v>0</v>
      </c>
      <c r="H1550">
        <f>'Previous Trades Import_OMS Quer'!H1550</f>
        <v>0</v>
      </c>
      <c r="I1550">
        <f>'Previous Trades Import_OMS Quer'!I1550</f>
        <v>0</v>
      </c>
      <c r="J1550">
        <f>'Previous Trades Import_OMS Quer'!J1550</f>
        <v>0</v>
      </c>
      <c r="K1550">
        <f>'Previous Trades Import_OMS Quer'!K1550</f>
        <v>0</v>
      </c>
      <c r="L1550">
        <f>'Previous Trades Import_OMS Quer'!L1550</f>
        <v>0</v>
      </c>
      <c r="M1550">
        <f>'Previous Trades Import_OMS Quer'!M1550</f>
        <v>0</v>
      </c>
      <c r="N1550">
        <f>'Previous Trades Import_OMS Quer'!N1550</f>
        <v>0</v>
      </c>
      <c r="O1550" t="str">
        <f>CLEAN('Previous Trades Import_OMS Quer'!O1550)</f>
        <v/>
      </c>
      <c r="Q1550" s="25">
        <f t="shared" si="48"/>
        <v>0</v>
      </c>
      <c r="R1550" s="25" t="e">
        <f>VLOOKUP(O1550,'Currency Balance'!$O$3:$Q$32,3,0)</f>
        <v>#N/A</v>
      </c>
      <c r="S1550" t="e">
        <f t="shared" si="49"/>
        <v>#N/A</v>
      </c>
    </row>
    <row r="1551" spans="1:19">
      <c r="A1551">
        <f>'Previous Trades Import_OMS Quer'!A1551</f>
        <v>0</v>
      </c>
      <c r="B1551">
        <f>'Previous Trades Import_OMS Quer'!B1551</f>
        <v>0</v>
      </c>
      <c r="C1551" s="22">
        <f>'Previous Trades Import_OMS Quer'!C1551</f>
        <v>0</v>
      </c>
      <c r="D1551">
        <f>'Previous Trades Import_OMS Quer'!D1551</f>
        <v>0</v>
      </c>
      <c r="E1551" s="22">
        <f>'Previous Trades Import_OMS Quer'!E1551</f>
        <v>0</v>
      </c>
      <c r="F1551">
        <f>'Previous Trades Import_OMS Quer'!F1551</f>
        <v>0</v>
      </c>
      <c r="G1551">
        <f>'Previous Trades Import_OMS Quer'!G1551</f>
        <v>0</v>
      </c>
      <c r="H1551">
        <f>'Previous Trades Import_OMS Quer'!H1551</f>
        <v>0</v>
      </c>
      <c r="I1551">
        <f>'Previous Trades Import_OMS Quer'!I1551</f>
        <v>0</v>
      </c>
      <c r="J1551">
        <f>'Previous Trades Import_OMS Quer'!J1551</f>
        <v>0</v>
      </c>
      <c r="K1551">
        <f>'Previous Trades Import_OMS Quer'!K1551</f>
        <v>0</v>
      </c>
      <c r="L1551">
        <f>'Previous Trades Import_OMS Quer'!L1551</f>
        <v>0</v>
      </c>
      <c r="M1551">
        <f>'Previous Trades Import_OMS Quer'!M1551</f>
        <v>0</v>
      </c>
      <c r="N1551">
        <f>'Previous Trades Import_OMS Quer'!N1551</f>
        <v>0</v>
      </c>
      <c r="O1551" t="str">
        <f>CLEAN('Previous Trades Import_OMS Quer'!O1551)</f>
        <v/>
      </c>
      <c r="Q1551" s="25">
        <f t="shared" si="48"/>
        <v>0</v>
      </c>
      <c r="R1551" s="25" t="e">
        <f>VLOOKUP(O1551,'Currency Balance'!$O$3:$Q$32,3,0)</f>
        <v>#N/A</v>
      </c>
      <c r="S1551" t="e">
        <f t="shared" si="49"/>
        <v>#N/A</v>
      </c>
    </row>
    <row r="1552" spans="1:19">
      <c r="A1552">
        <f>'Previous Trades Import_OMS Quer'!A1552</f>
        <v>0</v>
      </c>
      <c r="B1552">
        <f>'Previous Trades Import_OMS Quer'!B1552</f>
        <v>0</v>
      </c>
      <c r="C1552" s="22">
        <f>'Previous Trades Import_OMS Quer'!C1552</f>
        <v>0</v>
      </c>
      <c r="D1552">
        <f>'Previous Trades Import_OMS Quer'!D1552</f>
        <v>0</v>
      </c>
      <c r="E1552" s="22">
        <f>'Previous Trades Import_OMS Quer'!E1552</f>
        <v>0</v>
      </c>
      <c r="F1552">
        <f>'Previous Trades Import_OMS Quer'!F1552</f>
        <v>0</v>
      </c>
      <c r="G1552">
        <f>'Previous Trades Import_OMS Quer'!G1552</f>
        <v>0</v>
      </c>
      <c r="H1552">
        <f>'Previous Trades Import_OMS Quer'!H1552</f>
        <v>0</v>
      </c>
      <c r="I1552">
        <f>'Previous Trades Import_OMS Quer'!I1552</f>
        <v>0</v>
      </c>
      <c r="J1552">
        <f>'Previous Trades Import_OMS Quer'!J1552</f>
        <v>0</v>
      </c>
      <c r="K1552">
        <f>'Previous Trades Import_OMS Quer'!K1552</f>
        <v>0</v>
      </c>
      <c r="L1552">
        <f>'Previous Trades Import_OMS Quer'!L1552</f>
        <v>0</v>
      </c>
      <c r="M1552">
        <f>'Previous Trades Import_OMS Quer'!M1552</f>
        <v>0</v>
      </c>
      <c r="N1552">
        <f>'Previous Trades Import_OMS Quer'!N1552</f>
        <v>0</v>
      </c>
      <c r="O1552" t="str">
        <f>CLEAN('Previous Trades Import_OMS Quer'!O1552)</f>
        <v/>
      </c>
      <c r="Q1552" s="25">
        <f t="shared" si="48"/>
        <v>0</v>
      </c>
      <c r="R1552" s="25" t="e">
        <f>VLOOKUP(O1552,'Currency Balance'!$O$3:$Q$32,3,0)</f>
        <v>#N/A</v>
      </c>
      <c r="S1552" t="e">
        <f t="shared" si="49"/>
        <v>#N/A</v>
      </c>
    </row>
    <row r="1553" spans="1:19">
      <c r="A1553">
        <f>'Previous Trades Import_OMS Quer'!A1553</f>
        <v>0</v>
      </c>
      <c r="B1553">
        <f>'Previous Trades Import_OMS Quer'!B1553</f>
        <v>0</v>
      </c>
      <c r="C1553" s="22">
        <f>'Previous Trades Import_OMS Quer'!C1553</f>
        <v>0</v>
      </c>
      <c r="D1553">
        <f>'Previous Trades Import_OMS Quer'!D1553</f>
        <v>0</v>
      </c>
      <c r="E1553" s="22">
        <f>'Previous Trades Import_OMS Quer'!E1553</f>
        <v>0</v>
      </c>
      <c r="F1553">
        <f>'Previous Trades Import_OMS Quer'!F1553</f>
        <v>0</v>
      </c>
      <c r="G1553">
        <f>'Previous Trades Import_OMS Quer'!G1553</f>
        <v>0</v>
      </c>
      <c r="H1553">
        <f>'Previous Trades Import_OMS Quer'!H1553</f>
        <v>0</v>
      </c>
      <c r="I1553">
        <f>'Previous Trades Import_OMS Quer'!I1553</f>
        <v>0</v>
      </c>
      <c r="J1553">
        <f>'Previous Trades Import_OMS Quer'!J1553</f>
        <v>0</v>
      </c>
      <c r="K1553">
        <f>'Previous Trades Import_OMS Quer'!K1553</f>
        <v>0</v>
      </c>
      <c r="L1553">
        <f>'Previous Trades Import_OMS Quer'!L1553</f>
        <v>0</v>
      </c>
      <c r="M1553">
        <f>'Previous Trades Import_OMS Quer'!M1553</f>
        <v>0</v>
      </c>
      <c r="N1553">
        <f>'Previous Trades Import_OMS Quer'!N1553</f>
        <v>0</v>
      </c>
      <c r="O1553" t="str">
        <f>CLEAN('Previous Trades Import_OMS Quer'!O1553)</f>
        <v/>
      </c>
      <c r="Q1553" s="25">
        <f t="shared" si="48"/>
        <v>0</v>
      </c>
      <c r="R1553" s="25" t="e">
        <f>VLOOKUP(O1553,'Currency Balance'!$O$3:$Q$32,3,0)</f>
        <v>#N/A</v>
      </c>
      <c r="S1553" t="e">
        <f t="shared" si="49"/>
        <v>#N/A</v>
      </c>
    </row>
    <row r="1554" spans="1:19">
      <c r="A1554">
        <f>'Previous Trades Import_OMS Quer'!A1554</f>
        <v>0</v>
      </c>
      <c r="B1554">
        <f>'Previous Trades Import_OMS Quer'!B1554</f>
        <v>0</v>
      </c>
      <c r="C1554" s="22">
        <f>'Previous Trades Import_OMS Quer'!C1554</f>
        <v>0</v>
      </c>
      <c r="D1554">
        <f>'Previous Trades Import_OMS Quer'!D1554</f>
        <v>0</v>
      </c>
      <c r="E1554" s="22">
        <f>'Previous Trades Import_OMS Quer'!E1554</f>
        <v>0</v>
      </c>
      <c r="F1554">
        <f>'Previous Trades Import_OMS Quer'!F1554</f>
        <v>0</v>
      </c>
      <c r="G1554">
        <f>'Previous Trades Import_OMS Quer'!G1554</f>
        <v>0</v>
      </c>
      <c r="H1554">
        <f>'Previous Trades Import_OMS Quer'!H1554</f>
        <v>0</v>
      </c>
      <c r="I1554">
        <f>'Previous Trades Import_OMS Quer'!I1554</f>
        <v>0</v>
      </c>
      <c r="J1554">
        <f>'Previous Trades Import_OMS Quer'!J1554</f>
        <v>0</v>
      </c>
      <c r="K1554">
        <f>'Previous Trades Import_OMS Quer'!K1554</f>
        <v>0</v>
      </c>
      <c r="L1554">
        <f>'Previous Trades Import_OMS Quer'!L1554</f>
        <v>0</v>
      </c>
      <c r="M1554">
        <f>'Previous Trades Import_OMS Quer'!M1554</f>
        <v>0</v>
      </c>
      <c r="N1554">
        <f>'Previous Trades Import_OMS Quer'!N1554</f>
        <v>0</v>
      </c>
      <c r="O1554" t="str">
        <f>CLEAN('Previous Trades Import_OMS Quer'!O1554)</f>
        <v/>
      </c>
      <c r="Q1554" s="25">
        <f t="shared" si="48"/>
        <v>0</v>
      </c>
      <c r="R1554" s="25" t="e">
        <f>VLOOKUP(O1554,'Currency Balance'!$O$3:$Q$32,3,0)</f>
        <v>#N/A</v>
      </c>
      <c r="S1554" t="e">
        <f t="shared" si="49"/>
        <v>#N/A</v>
      </c>
    </row>
    <row r="1555" spans="1:19">
      <c r="A1555">
        <f>'Previous Trades Import_OMS Quer'!A1555</f>
        <v>0</v>
      </c>
      <c r="B1555">
        <f>'Previous Trades Import_OMS Quer'!B1555</f>
        <v>0</v>
      </c>
      <c r="C1555" s="22">
        <f>'Previous Trades Import_OMS Quer'!C1555</f>
        <v>0</v>
      </c>
      <c r="D1555">
        <f>'Previous Trades Import_OMS Quer'!D1555</f>
        <v>0</v>
      </c>
      <c r="E1555" s="22">
        <f>'Previous Trades Import_OMS Quer'!E1555</f>
        <v>0</v>
      </c>
      <c r="F1555">
        <f>'Previous Trades Import_OMS Quer'!F1555</f>
        <v>0</v>
      </c>
      <c r="G1555">
        <f>'Previous Trades Import_OMS Quer'!G1555</f>
        <v>0</v>
      </c>
      <c r="H1555">
        <f>'Previous Trades Import_OMS Quer'!H1555</f>
        <v>0</v>
      </c>
      <c r="I1555">
        <f>'Previous Trades Import_OMS Quer'!I1555</f>
        <v>0</v>
      </c>
      <c r="J1555">
        <f>'Previous Trades Import_OMS Quer'!J1555</f>
        <v>0</v>
      </c>
      <c r="K1555">
        <f>'Previous Trades Import_OMS Quer'!K1555</f>
        <v>0</v>
      </c>
      <c r="L1555">
        <f>'Previous Trades Import_OMS Quer'!L1555</f>
        <v>0</v>
      </c>
      <c r="M1555">
        <f>'Previous Trades Import_OMS Quer'!M1555</f>
        <v>0</v>
      </c>
      <c r="N1555">
        <f>'Previous Trades Import_OMS Quer'!N1555</f>
        <v>0</v>
      </c>
      <c r="O1555" t="str">
        <f>CLEAN('Previous Trades Import_OMS Quer'!O1555)</f>
        <v/>
      </c>
      <c r="Q1555" s="25">
        <f t="shared" si="48"/>
        <v>0</v>
      </c>
      <c r="R1555" s="25" t="e">
        <f>VLOOKUP(O1555,'Currency Balance'!$O$3:$Q$32,3,0)</f>
        <v>#N/A</v>
      </c>
      <c r="S1555" t="e">
        <f t="shared" si="49"/>
        <v>#N/A</v>
      </c>
    </row>
    <row r="1556" spans="1:19">
      <c r="A1556">
        <f>'Previous Trades Import_OMS Quer'!A1556</f>
        <v>0</v>
      </c>
      <c r="B1556">
        <f>'Previous Trades Import_OMS Quer'!B1556</f>
        <v>0</v>
      </c>
      <c r="C1556" s="22">
        <f>'Previous Trades Import_OMS Quer'!C1556</f>
        <v>0</v>
      </c>
      <c r="D1556">
        <f>'Previous Trades Import_OMS Quer'!D1556</f>
        <v>0</v>
      </c>
      <c r="E1556" s="22">
        <f>'Previous Trades Import_OMS Quer'!E1556</f>
        <v>0</v>
      </c>
      <c r="F1556">
        <f>'Previous Trades Import_OMS Quer'!F1556</f>
        <v>0</v>
      </c>
      <c r="G1556">
        <f>'Previous Trades Import_OMS Quer'!G1556</f>
        <v>0</v>
      </c>
      <c r="H1556">
        <f>'Previous Trades Import_OMS Quer'!H1556</f>
        <v>0</v>
      </c>
      <c r="I1556">
        <f>'Previous Trades Import_OMS Quer'!I1556</f>
        <v>0</v>
      </c>
      <c r="J1556">
        <f>'Previous Trades Import_OMS Quer'!J1556</f>
        <v>0</v>
      </c>
      <c r="K1556">
        <f>'Previous Trades Import_OMS Quer'!K1556</f>
        <v>0</v>
      </c>
      <c r="L1556">
        <f>'Previous Trades Import_OMS Quer'!L1556</f>
        <v>0</v>
      </c>
      <c r="M1556">
        <f>'Previous Trades Import_OMS Quer'!M1556</f>
        <v>0</v>
      </c>
      <c r="N1556">
        <f>'Previous Trades Import_OMS Quer'!N1556</f>
        <v>0</v>
      </c>
      <c r="O1556" t="str">
        <f>CLEAN('Previous Trades Import_OMS Quer'!O1556)</f>
        <v/>
      </c>
      <c r="Q1556" s="25">
        <f t="shared" si="48"/>
        <v>0</v>
      </c>
      <c r="R1556" s="25" t="e">
        <f>VLOOKUP(O1556,'Currency Balance'!$O$3:$Q$32,3,0)</f>
        <v>#N/A</v>
      </c>
      <c r="S1556" t="e">
        <f t="shared" si="49"/>
        <v>#N/A</v>
      </c>
    </row>
    <row r="1557" spans="1:19">
      <c r="A1557">
        <f>'Previous Trades Import_OMS Quer'!A1557</f>
        <v>0</v>
      </c>
      <c r="B1557">
        <f>'Previous Trades Import_OMS Quer'!B1557</f>
        <v>0</v>
      </c>
      <c r="C1557" s="22">
        <f>'Previous Trades Import_OMS Quer'!C1557</f>
        <v>0</v>
      </c>
      <c r="D1557">
        <f>'Previous Trades Import_OMS Quer'!D1557</f>
        <v>0</v>
      </c>
      <c r="E1557" s="22">
        <f>'Previous Trades Import_OMS Quer'!E1557</f>
        <v>0</v>
      </c>
      <c r="F1557">
        <f>'Previous Trades Import_OMS Quer'!F1557</f>
        <v>0</v>
      </c>
      <c r="G1557">
        <f>'Previous Trades Import_OMS Quer'!G1557</f>
        <v>0</v>
      </c>
      <c r="H1557">
        <f>'Previous Trades Import_OMS Quer'!H1557</f>
        <v>0</v>
      </c>
      <c r="I1557">
        <f>'Previous Trades Import_OMS Quer'!I1557</f>
        <v>0</v>
      </c>
      <c r="J1557">
        <f>'Previous Trades Import_OMS Quer'!J1557</f>
        <v>0</v>
      </c>
      <c r="K1557">
        <f>'Previous Trades Import_OMS Quer'!K1557</f>
        <v>0</v>
      </c>
      <c r="L1557">
        <f>'Previous Trades Import_OMS Quer'!L1557</f>
        <v>0</v>
      </c>
      <c r="M1557">
        <f>'Previous Trades Import_OMS Quer'!M1557</f>
        <v>0</v>
      </c>
      <c r="N1557">
        <f>'Previous Trades Import_OMS Quer'!N1557</f>
        <v>0</v>
      </c>
      <c r="O1557" t="str">
        <f>CLEAN('Previous Trades Import_OMS Quer'!O1557)</f>
        <v/>
      </c>
      <c r="Q1557" s="25">
        <f t="shared" si="48"/>
        <v>0</v>
      </c>
      <c r="R1557" s="25" t="e">
        <f>VLOOKUP(O1557,'Currency Balance'!$O$3:$Q$32,3,0)</f>
        <v>#N/A</v>
      </c>
      <c r="S1557" t="e">
        <f t="shared" si="49"/>
        <v>#N/A</v>
      </c>
    </row>
    <row r="1558" spans="1:19">
      <c r="A1558">
        <f>'Previous Trades Import_OMS Quer'!A1558</f>
        <v>0</v>
      </c>
      <c r="B1558">
        <f>'Previous Trades Import_OMS Quer'!B1558</f>
        <v>0</v>
      </c>
      <c r="C1558" s="22">
        <f>'Previous Trades Import_OMS Quer'!C1558</f>
        <v>0</v>
      </c>
      <c r="D1558">
        <f>'Previous Trades Import_OMS Quer'!D1558</f>
        <v>0</v>
      </c>
      <c r="E1558" s="22">
        <f>'Previous Trades Import_OMS Quer'!E1558</f>
        <v>0</v>
      </c>
      <c r="F1558">
        <f>'Previous Trades Import_OMS Quer'!F1558</f>
        <v>0</v>
      </c>
      <c r="G1558">
        <f>'Previous Trades Import_OMS Quer'!G1558</f>
        <v>0</v>
      </c>
      <c r="H1558">
        <f>'Previous Trades Import_OMS Quer'!H1558</f>
        <v>0</v>
      </c>
      <c r="I1558">
        <f>'Previous Trades Import_OMS Quer'!I1558</f>
        <v>0</v>
      </c>
      <c r="J1558">
        <f>'Previous Trades Import_OMS Quer'!J1558</f>
        <v>0</v>
      </c>
      <c r="K1558">
        <f>'Previous Trades Import_OMS Quer'!K1558</f>
        <v>0</v>
      </c>
      <c r="L1558">
        <f>'Previous Trades Import_OMS Quer'!L1558</f>
        <v>0</v>
      </c>
      <c r="M1558">
        <f>'Previous Trades Import_OMS Quer'!M1558</f>
        <v>0</v>
      </c>
      <c r="N1558">
        <f>'Previous Trades Import_OMS Quer'!N1558</f>
        <v>0</v>
      </c>
      <c r="O1558" t="str">
        <f>CLEAN('Previous Trades Import_OMS Quer'!O1558)</f>
        <v/>
      </c>
      <c r="Q1558" s="25">
        <f t="shared" si="48"/>
        <v>0</v>
      </c>
      <c r="R1558" s="25" t="e">
        <f>VLOOKUP(O1558,'Currency Balance'!$O$3:$Q$32,3,0)</f>
        <v>#N/A</v>
      </c>
      <c r="S1558" t="e">
        <f t="shared" si="49"/>
        <v>#N/A</v>
      </c>
    </row>
    <row r="1559" spans="1:19">
      <c r="A1559">
        <f>'Previous Trades Import_OMS Quer'!A1559</f>
        <v>0</v>
      </c>
      <c r="B1559">
        <f>'Previous Trades Import_OMS Quer'!B1559</f>
        <v>0</v>
      </c>
      <c r="C1559" s="22">
        <f>'Previous Trades Import_OMS Quer'!C1559</f>
        <v>0</v>
      </c>
      <c r="D1559">
        <f>'Previous Trades Import_OMS Quer'!D1559</f>
        <v>0</v>
      </c>
      <c r="E1559" s="22">
        <f>'Previous Trades Import_OMS Quer'!E1559</f>
        <v>0</v>
      </c>
      <c r="F1559">
        <f>'Previous Trades Import_OMS Quer'!F1559</f>
        <v>0</v>
      </c>
      <c r="G1559">
        <f>'Previous Trades Import_OMS Quer'!G1559</f>
        <v>0</v>
      </c>
      <c r="H1559">
        <f>'Previous Trades Import_OMS Quer'!H1559</f>
        <v>0</v>
      </c>
      <c r="I1559">
        <f>'Previous Trades Import_OMS Quer'!I1559</f>
        <v>0</v>
      </c>
      <c r="J1559">
        <f>'Previous Trades Import_OMS Quer'!J1559</f>
        <v>0</v>
      </c>
      <c r="K1559">
        <f>'Previous Trades Import_OMS Quer'!K1559</f>
        <v>0</v>
      </c>
      <c r="L1559">
        <f>'Previous Trades Import_OMS Quer'!L1559</f>
        <v>0</v>
      </c>
      <c r="M1559">
        <f>'Previous Trades Import_OMS Quer'!M1559</f>
        <v>0</v>
      </c>
      <c r="N1559">
        <f>'Previous Trades Import_OMS Quer'!N1559</f>
        <v>0</v>
      </c>
      <c r="O1559" t="str">
        <f>CLEAN('Previous Trades Import_OMS Quer'!O1559)</f>
        <v/>
      </c>
      <c r="Q1559" s="25">
        <f t="shared" si="48"/>
        <v>0</v>
      </c>
      <c r="R1559" s="25" t="e">
        <f>VLOOKUP(O1559,'Currency Balance'!$O$3:$Q$32,3,0)</f>
        <v>#N/A</v>
      </c>
      <c r="S1559" t="e">
        <f t="shared" si="49"/>
        <v>#N/A</v>
      </c>
    </row>
    <row r="1560" spans="1:19">
      <c r="A1560">
        <f>'Previous Trades Import_OMS Quer'!A1560</f>
        <v>0</v>
      </c>
      <c r="B1560">
        <f>'Previous Trades Import_OMS Quer'!B1560</f>
        <v>0</v>
      </c>
      <c r="C1560" s="22">
        <f>'Previous Trades Import_OMS Quer'!C1560</f>
        <v>0</v>
      </c>
      <c r="D1560">
        <f>'Previous Trades Import_OMS Quer'!D1560</f>
        <v>0</v>
      </c>
      <c r="E1560" s="22">
        <f>'Previous Trades Import_OMS Quer'!E1560</f>
        <v>0</v>
      </c>
      <c r="F1560">
        <f>'Previous Trades Import_OMS Quer'!F1560</f>
        <v>0</v>
      </c>
      <c r="G1560">
        <f>'Previous Trades Import_OMS Quer'!G1560</f>
        <v>0</v>
      </c>
      <c r="H1560">
        <f>'Previous Trades Import_OMS Quer'!H1560</f>
        <v>0</v>
      </c>
      <c r="I1560">
        <f>'Previous Trades Import_OMS Quer'!I1560</f>
        <v>0</v>
      </c>
      <c r="J1560">
        <f>'Previous Trades Import_OMS Quer'!J1560</f>
        <v>0</v>
      </c>
      <c r="K1560">
        <f>'Previous Trades Import_OMS Quer'!K1560</f>
        <v>0</v>
      </c>
      <c r="L1560">
        <f>'Previous Trades Import_OMS Quer'!L1560</f>
        <v>0</v>
      </c>
      <c r="M1560">
        <f>'Previous Trades Import_OMS Quer'!M1560</f>
        <v>0</v>
      </c>
      <c r="N1560">
        <f>'Previous Trades Import_OMS Quer'!N1560</f>
        <v>0</v>
      </c>
      <c r="O1560" t="str">
        <f>CLEAN('Previous Trades Import_OMS Quer'!O1560)</f>
        <v/>
      </c>
      <c r="Q1560" s="25">
        <f t="shared" si="48"/>
        <v>0</v>
      </c>
      <c r="R1560" s="25" t="e">
        <f>VLOOKUP(O1560,'Currency Balance'!$O$3:$Q$32,3,0)</f>
        <v>#N/A</v>
      </c>
      <c r="S1560" t="e">
        <f t="shared" si="49"/>
        <v>#N/A</v>
      </c>
    </row>
    <row r="1561" spans="1:19">
      <c r="A1561">
        <f>'Previous Trades Import_OMS Quer'!A1561</f>
        <v>0</v>
      </c>
      <c r="B1561">
        <f>'Previous Trades Import_OMS Quer'!B1561</f>
        <v>0</v>
      </c>
      <c r="C1561" s="22">
        <f>'Previous Trades Import_OMS Quer'!C1561</f>
        <v>0</v>
      </c>
      <c r="D1561">
        <f>'Previous Trades Import_OMS Quer'!D1561</f>
        <v>0</v>
      </c>
      <c r="E1561" s="22">
        <f>'Previous Trades Import_OMS Quer'!E1561</f>
        <v>0</v>
      </c>
      <c r="F1561">
        <f>'Previous Trades Import_OMS Quer'!F1561</f>
        <v>0</v>
      </c>
      <c r="G1561">
        <f>'Previous Trades Import_OMS Quer'!G1561</f>
        <v>0</v>
      </c>
      <c r="H1561">
        <f>'Previous Trades Import_OMS Quer'!H1561</f>
        <v>0</v>
      </c>
      <c r="I1561">
        <f>'Previous Trades Import_OMS Quer'!I1561</f>
        <v>0</v>
      </c>
      <c r="J1561">
        <f>'Previous Trades Import_OMS Quer'!J1561</f>
        <v>0</v>
      </c>
      <c r="K1561">
        <f>'Previous Trades Import_OMS Quer'!K1561</f>
        <v>0</v>
      </c>
      <c r="L1561">
        <f>'Previous Trades Import_OMS Quer'!L1561</f>
        <v>0</v>
      </c>
      <c r="M1561">
        <f>'Previous Trades Import_OMS Quer'!M1561</f>
        <v>0</v>
      </c>
      <c r="N1561">
        <f>'Previous Trades Import_OMS Quer'!N1561</f>
        <v>0</v>
      </c>
      <c r="O1561" t="str">
        <f>CLEAN('Previous Trades Import_OMS Quer'!O1561)</f>
        <v/>
      </c>
      <c r="Q1561" s="25">
        <f t="shared" si="48"/>
        <v>0</v>
      </c>
      <c r="R1561" s="25" t="e">
        <f>VLOOKUP(O1561,'Currency Balance'!$O$3:$Q$32,3,0)</f>
        <v>#N/A</v>
      </c>
      <c r="S1561" t="e">
        <f t="shared" si="49"/>
        <v>#N/A</v>
      </c>
    </row>
    <row r="1562" spans="1:19">
      <c r="A1562">
        <f>'Previous Trades Import_OMS Quer'!A1562</f>
        <v>0</v>
      </c>
      <c r="B1562">
        <f>'Previous Trades Import_OMS Quer'!B1562</f>
        <v>0</v>
      </c>
      <c r="C1562" s="22">
        <f>'Previous Trades Import_OMS Quer'!C1562</f>
        <v>0</v>
      </c>
      <c r="D1562">
        <f>'Previous Trades Import_OMS Quer'!D1562</f>
        <v>0</v>
      </c>
      <c r="E1562" s="22">
        <f>'Previous Trades Import_OMS Quer'!E1562</f>
        <v>0</v>
      </c>
      <c r="F1562">
        <f>'Previous Trades Import_OMS Quer'!F1562</f>
        <v>0</v>
      </c>
      <c r="G1562">
        <f>'Previous Trades Import_OMS Quer'!G1562</f>
        <v>0</v>
      </c>
      <c r="H1562">
        <f>'Previous Trades Import_OMS Quer'!H1562</f>
        <v>0</v>
      </c>
      <c r="I1562">
        <f>'Previous Trades Import_OMS Quer'!I1562</f>
        <v>0</v>
      </c>
      <c r="J1562">
        <f>'Previous Trades Import_OMS Quer'!J1562</f>
        <v>0</v>
      </c>
      <c r="K1562">
        <f>'Previous Trades Import_OMS Quer'!K1562</f>
        <v>0</v>
      </c>
      <c r="L1562">
        <f>'Previous Trades Import_OMS Quer'!L1562</f>
        <v>0</v>
      </c>
      <c r="M1562">
        <f>'Previous Trades Import_OMS Quer'!M1562</f>
        <v>0</v>
      </c>
      <c r="N1562">
        <f>'Previous Trades Import_OMS Quer'!N1562</f>
        <v>0</v>
      </c>
      <c r="O1562" t="str">
        <f>CLEAN('Previous Trades Import_OMS Quer'!O1562)</f>
        <v/>
      </c>
      <c r="Q1562" s="25">
        <f t="shared" si="48"/>
        <v>0</v>
      </c>
      <c r="R1562" s="25" t="e">
        <f>VLOOKUP(O1562,'Currency Balance'!$O$3:$Q$32,3,0)</f>
        <v>#N/A</v>
      </c>
      <c r="S1562" t="e">
        <f t="shared" si="49"/>
        <v>#N/A</v>
      </c>
    </row>
    <row r="1563" spans="1:19">
      <c r="A1563">
        <f>'Previous Trades Import_OMS Quer'!A1563</f>
        <v>0</v>
      </c>
      <c r="B1563">
        <f>'Previous Trades Import_OMS Quer'!B1563</f>
        <v>0</v>
      </c>
      <c r="C1563" s="22">
        <f>'Previous Trades Import_OMS Quer'!C1563</f>
        <v>0</v>
      </c>
      <c r="D1563">
        <f>'Previous Trades Import_OMS Quer'!D1563</f>
        <v>0</v>
      </c>
      <c r="E1563" s="22">
        <f>'Previous Trades Import_OMS Quer'!E1563</f>
        <v>0</v>
      </c>
      <c r="F1563">
        <f>'Previous Trades Import_OMS Quer'!F1563</f>
        <v>0</v>
      </c>
      <c r="G1563">
        <f>'Previous Trades Import_OMS Quer'!G1563</f>
        <v>0</v>
      </c>
      <c r="H1563">
        <f>'Previous Trades Import_OMS Quer'!H1563</f>
        <v>0</v>
      </c>
      <c r="I1563">
        <f>'Previous Trades Import_OMS Quer'!I1563</f>
        <v>0</v>
      </c>
      <c r="J1563">
        <f>'Previous Trades Import_OMS Quer'!J1563</f>
        <v>0</v>
      </c>
      <c r="K1563">
        <f>'Previous Trades Import_OMS Quer'!K1563</f>
        <v>0</v>
      </c>
      <c r="L1563">
        <f>'Previous Trades Import_OMS Quer'!L1563</f>
        <v>0</v>
      </c>
      <c r="M1563">
        <f>'Previous Trades Import_OMS Quer'!M1563</f>
        <v>0</v>
      </c>
      <c r="N1563">
        <f>'Previous Trades Import_OMS Quer'!N1563</f>
        <v>0</v>
      </c>
      <c r="O1563" t="str">
        <f>CLEAN('Previous Trades Import_OMS Quer'!O1563)</f>
        <v/>
      </c>
      <c r="Q1563" s="25">
        <f t="shared" si="48"/>
        <v>0</v>
      </c>
      <c r="R1563" s="25" t="e">
        <f>VLOOKUP(O1563,'Currency Balance'!$O$3:$Q$32,3,0)</f>
        <v>#N/A</v>
      </c>
      <c r="S1563" t="e">
        <f t="shared" si="49"/>
        <v>#N/A</v>
      </c>
    </row>
    <row r="1564" spans="1:19">
      <c r="A1564">
        <f>'Previous Trades Import_OMS Quer'!A1564</f>
        <v>0</v>
      </c>
      <c r="B1564">
        <f>'Previous Trades Import_OMS Quer'!B1564</f>
        <v>0</v>
      </c>
      <c r="C1564" s="22">
        <f>'Previous Trades Import_OMS Quer'!C1564</f>
        <v>0</v>
      </c>
      <c r="D1564">
        <f>'Previous Trades Import_OMS Quer'!D1564</f>
        <v>0</v>
      </c>
      <c r="E1564" s="22">
        <f>'Previous Trades Import_OMS Quer'!E1564</f>
        <v>0</v>
      </c>
      <c r="F1564">
        <f>'Previous Trades Import_OMS Quer'!F1564</f>
        <v>0</v>
      </c>
      <c r="G1564">
        <f>'Previous Trades Import_OMS Quer'!G1564</f>
        <v>0</v>
      </c>
      <c r="H1564">
        <f>'Previous Trades Import_OMS Quer'!H1564</f>
        <v>0</v>
      </c>
      <c r="I1564">
        <f>'Previous Trades Import_OMS Quer'!I1564</f>
        <v>0</v>
      </c>
      <c r="J1564">
        <f>'Previous Trades Import_OMS Quer'!J1564</f>
        <v>0</v>
      </c>
      <c r="K1564">
        <f>'Previous Trades Import_OMS Quer'!K1564</f>
        <v>0</v>
      </c>
      <c r="L1564">
        <f>'Previous Trades Import_OMS Quer'!L1564</f>
        <v>0</v>
      </c>
      <c r="M1564">
        <f>'Previous Trades Import_OMS Quer'!M1564</f>
        <v>0</v>
      </c>
      <c r="N1564">
        <f>'Previous Trades Import_OMS Quer'!N1564</f>
        <v>0</v>
      </c>
      <c r="O1564" t="str">
        <f>CLEAN('Previous Trades Import_OMS Quer'!O1564)</f>
        <v/>
      </c>
      <c r="Q1564" s="25">
        <f t="shared" si="48"/>
        <v>0</v>
      </c>
      <c r="R1564" s="25" t="e">
        <f>VLOOKUP(O1564,'Currency Balance'!$O$3:$Q$32,3,0)</f>
        <v>#N/A</v>
      </c>
      <c r="S1564" t="e">
        <f t="shared" si="49"/>
        <v>#N/A</v>
      </c>
    </row>
    <row r="1565" spans="1:19">
      <c r="A1565">
        <f>'Previous Trades Import_OMS Quer'!A1565</f>
        <v>0</v>
      </c>
      <c r="B1565">
        <f>'Previous Trades Import_OMS Quer'!B1565</f>
        <v>0</v>
      </c>
      <c r="C1565" s="22">
        <f>'Previous Trades Import_OMS Quer'!C1565</f>
        <v>0</v>
      </c>
      <c r="D1565">
        <f>'Previous Trades Import_OMS Quer'!D1565</f>
        <v>0</v>
      </c>
      <c r="E1565" s="22">
        <f>'Previous Trades Import_OMS Quer'!E1565</f>
        <v>0</v>
      </c>
      <c r="F1565">
        <f>'Previous Trades Import_OMS Quer'!F1565</f>
        <v>0</v>
      </c>
      <c r="G1565">
        <f>'Previous Trades Import_OMS Quer'!G1565</f>
        <v>0</v>
      </c>
      <c r="H1565">
        <f>'Previous Trades Import_OMS Quer'!H1565</f>
        <v>0</v>
      </c>
      <c r="I1565">
        <f>'Previous Trades Import_OMS Quer'!I1565</f>
        <v>0</v>
      </c>
      <c r="J1565">
        <f>'Previous Trades Import_OMS Quer'!J1565</f>
        <v>0</v>
      </c>
      <c r="K1565">
        <f>'Previous Trades Import_OMS Quer'!K1565</f>
        <v>0</v>
      </c>
      <c r="L1565">
        <f>'Previous Trades Import_OMS Quer'!L1565</f>
        <v>0</v>
      </c>
      <c r="M1565">
        <f>'Previous Trades Import_OMS Quer'!M1565</f>
        <v>0</v>
      </c>
      <c r="N1565">
        <f>'Previous Trades Import_OMS Quer'!N1565</f>
        <v>0</v>
      </c>
      <c r="O1565" t="str">
        <f>CLEAN('Previous Trades Import_OMS Quer'!O1565)</f>
        <v/>
      </c>
      <c r="Q1565" s="25">
        <f t="shared" si="48"/>
        <v>0</v>
      </c>
      <c r="R1565" s="25" t="e">
        <f>VLOOKUP(O1565,'Currency Balance'!$O$3:$Q$32,3,0)</f>
        <v>#N/A</v>
      </c>
      <c r="S1565" t="e">
        <f t="shared" si="49"/>
        <v>#N/A</v>
      </c>
    </row>
    <row r="1566" spans="1:19">
      <c r="A1566">
        <f>'Previous Trades Import_OMS Quer'!A1566</f>
        <v>0</v>
      </c>
      <c r="B1566">
        <f>'Previous Trades Import_OMS Quer'!B1566</f>
        <v>0</v>
      </c>
      <c r="C1566" s="22">
        <f>'Previous Trades Import_OMS Quer'!C1566</f>
        <v>0</v>
      </c>
      <c r="D1566">
        <f>'Previous Trades Import_OMS Quer'!D1566</f>
        <v>0</v>
      </c>
      <c r="E1566" s="22">
        <f>'Previous Trades Import_OMS Quer'!E1566</f>
        <v>0</v>
      </c>
      <c r="F1566">
        <f>'Previous Trades Import_OMS Quer'!F1566</f>
        <v>0</v>
      </c>
      <c r="G1566">
        <f>'Previous Trades Import_OMS Quer'!G1566</f>
        <v>0</v>
      </c>
      <c r="H1566">
        <f>'Previous Trades Import_OMS Quer'!H1566</f>
        <v>0</v>
      </c>
      <c r="I1566">
        <f>'Previous Trades Import_OMS Quer'!I1566</f>
        <v>0</v>
      </c>
      <c r="J1566">
        <f>'Previous Trades Import_OMS Quer'!J1566</f>
        <v>0</v>
      </c>
      <c r="K1566">
        <f>'Previous Trades Import_OMS Quer'!K1566</f>
        <v>0</v>
      </c>
      <c r="L1566">
        <f>'Previous Trades Import_OMS Quer'!L1566</f>
        <v>0</v>
      </c>
      <c r="M1566">
        <f>'Previous Trades Import_OMS Quer'!M1566</f>
        <v>0</v>
      </c>
      <c r="N1566">
        <f>'Previous Trades Import_OMS Quer'!N1566</f>
        <v>0</v>
      </c>
      <c r="O1566" t="str">
        <f>CLEAN('Previous Trades Import_OMS Quer'!O1566)</f>
        <v/>
      </c>
      <c r="Q1566" s="25">
        <f t="shared" si="48"/>
        <v>0</v>
      </c>
      <c r="R1566" s="25" t="e">
        <f>VLOOKUP(O1566,'Currency Balance'!$O$3:$Q$32,3,0)</f>
        <v>#N/A</v>
      </c>
      <c r="S1566" t="e">
        <f t="shared" si="49"/>
        <v>#N/A</v>
      </c>
    </row>
    <row r="1567" spans="1:19">
      <c r="A1567">
        <f>'Previous Trades Import_OMS Quer'!A1567</f>
        <v>0</v>
      </c>
      <c r="B1567">
        <f>'Previous Trades Import_OMS Quer'!B1567</f>
        <v>0</v>
      </c>
      <c r="C1567" s="22">
        <f>'Previous Trades Import_OMS Quer'!C1567</f>
        <v>0</v>
      </c>
      <c r="D1567">
        <f>'Previous Trades Import_OMS Quer'!D1567</f>
        <v>0</v>
      </c>
      <c r="E1567" s="22">
        <f>'Previous Trades Import_OMS Quer'!E1567</f>
        <v>0</v>
      </c>
      <c r="F1567">
        <f>'Previous Trades Import_OMS Quer'!F1567</f>
        <v>0</v>
      </c>
      <c r="G1567">
        <f>'Previous Trades Import_OMS Quer'!G1567</f>
        <v>0</v>
      </c>
      <c r="H1567">
        <f>'Previous Trades Import_OMS Quer'!H1567</f>
        <v>0</v>
      </c>
      <c r="I1567">
        <f>'Previous Trades Import_OMS Quer'!I1567</f>
        <v>0</v>
      </c>
      <c r="J1567">
        <f>'Previous Trades Import_OMS Quer'!J1567</f>
        <v>0</v>
      </c>
      <c r="K1567">
        <f>'Previous Trades Import_OMS Quer'!K1567</f>
        <v>0</v>
      </c>
      <c r="L1567">
        <f>'Previous Trades Import_OMS Quer'!L1567</f>
        <v>0</v>
      </c>
      <c r="M1567">
        <f>'Previous Trades Import_OMS Quer'!M1567</f>
        <v>0</v>
      </c>
      <c r="N1567">
        <f>'Previous Trades Import_OMS Quer'!N1567</f>
        <v>0</v>
      </c>
      <c r="O1567" t="str">
        <f>CLEAN('Previous Trades Import_OMS Quer'!O1567)</f>
        <v/>
      </c>
      <c r="Q1567" s="25">
        <f t="shared" si="48"/>
        <v>0</v>
      </c>
      <c r="R1567" s="25" t="e">
        <f>VLOOKUP(O1567,'Currency Balance'!$O$3:$Q$32,3,0)</f>
        <v>#N/A</v>
      </c>
      <c r="S1567" t="e">
        <f t="shared" si="49"/>
        <v>#N/A</v>
      </c>
    </row>
    <row r="1568" spans="1:19">
      <c r="A1568">
        <f>'Previous Trades Import_OMS Quer'!A1568</f>
        <v>0</v>
      </c>
      <c r="B1568">
        <f>'Previous Trades Import_OMS Quer'!B1568</f>
        <v>0</v>
      </c>
      <c r="C1568" s="22">
        <f>'Previous Trades Import_OMS Quer'!C1568</f>
        <v>0</v>
      </c>
      <c r="D1568">
        <f>'Previous Trades Import_OMS Quer'!D1568</f>
        <v>0</v>
      </c>
      <c r="E1568" s="22">
        <f>'Previous Trades Import_OMS Quer'!E1568</f>
        <v>0</v>
      </c>
      <c r="F1568">
        <f>'Previous Trades Import_OMS Quer'!F1568</f>
        <v>0</v>
      </c>
      <c r="G1568">
        <f>'Previous Trades Import_OMS Quer'!G1568</f>
        <v>0</v>
      </c>
      <c r="H1568">
        <f>'Previous Trades Import_OMS Quer'!H1568</f>
        <v>0</v>
      </c>
      <c r="I1568">
        <f>'Previous Trades Import_OMS Quer'!I1568</f>
        <v>0</v>
      </c>
      <c r="J1568">
        <f>'Previous Trades Import_OMS Quer'!J1568</f>
        <v>0</v>
      </c>
      <c r="K1568">
        <f>'Previous Trades Import_OMS Quer'!K1568</f>
        <v>0</v>
      </c>
      <c r="L1568">
        <f>'Previous Trades Import_OMS Quer'!L1568</f>
        <v>0</v>
      </c>
      <c r="M1568">
        <f>'Previous Trades Import_OMS Quer'!M1568</f>
        <v>0</v>
      </c>
      <c r="N1568">
        <f>'Previous Trades Import_OMS Quer'!N1568</f>
        <v>0</v>
      </c>
      <c r="O1568" t="str">
        <f>CLEAN('Previous Trades Import_OMS Quer'!O1568)</f>
        <v/>
      </c>
      <c r="Q1568" s="25">
        <f t="shared" si="48"/>
        <v>0</v>
      </c>
      <c r="R1568" s="25" t="e">
        <f>VLOOKUP(O1568,'Currency Balance'!$O$3:$Q$32,3,0)</f>
        <v>#N/A</v>
      </c>
      <c r="S1568" t="e">
        <f t="shared" si="49"/>
        <v>#N/A</v>
      </c>
    </row>
    <row r="1569" spans="1:19">
      <c r="A1569">
        <f>'Previous Trades Import_OMS Quer'!A1569</f>
        <v>0</v>
      </c>
      <c r="B1569">
        <f>'Previous Trades Import_OMS Quer'!B1569</f>
        <v>0</v>
      </c>
      <c r="C1569" s="22">
        <f>'Previous Trades Import_OMS Quer'!C1569</f>
        <v>0</v>
      </c>
      <c r="D1569">
        <f>'Previous Trades Import_OMS Quer'!D1569</f>
        <v>0</v>
      </c>
      <c r="E1569" s="22">
        <f>'Previous Trades Import_OMS Quer'!E1569</f>
        <v>0</v>
      </c>
      <c r="F1569">
        <f>'Previous Trades Import_OMS Quer'!F1569</f>
        <v>0</v>
      </c>
      <c r="G1569">
        <f>'Previous Trades Import_OMS Quer'!G1569</f>
        <v>0</v>
      </c>
      <c r="H1569">
        <f>'Previous Trades Import_OMS Quer'!H1569</f>
        <v>0</v>
      </c>
      <c r="I1569">
        <f>'Previous Trades Import_OMS Quer'!I1569</f>
        <v>0</v>
      </c>
      <c r="J1569">
        <f>'Previous Trades Import_OMS Quer'!J1569</f>
        <v>0</v>
      </c>
      <c r="K1569">
        <f>'Previous Trades Import_OMS Quer'!K1569</f>
        <v>0</v>
      </c>
      <c r="L1569">
        <f>'Previous Trades Import_OMS Quer'!L1569</f>
        <v>0</v>
      </c>
      <c r="M1569">
        <f>'Previous Trades Import_OMS Quer'!M1569</f>
        <v>0</v>
      </c>
      <c r="N1569">
        <f>'Previous Trades Import_OMS Quer'!N1569</f>
        <v>0</v>
      </c>
      <c r="O1569" t="str">
        <f>CLEAN('Previous Trades Import_OMS Quer'!O1569)</f>
        <v/>
      </c>
      <c r="Q1569" s="25">
        <f t="shared" si="48"/>
        <v>0</v>
      </c>
      <c r="R1569" s="25" t="e">
        <f>VLOOKUP(O1569,'Currency Balance'!$O$3:$Q$32,3,0)</f>
        <v>#N/A</v>
      </c>
      <c r="S1569" t="e">
        <f t="shared" si="49"/>
        <v>#N/A</v>
      </c>
    </row>
    <row r="1570" spans="1:19">
      <c r="A1570">
        <f>'Previous Trades Import_OMS Quer'!A1570</f>
        <v>0</v>
      </c>
      <c r="B1570">
        <f>'Previous Trades Import_OMS Quer'!B1570</f>
        <v>0</v>
      </c>
      <c r="C1570" s="22">
        <f>'Previous Trades Import_OMS Quer'!C1570</f>
        <v>0</v>
      </c>
      <c r="D1570">
        <f>'Previous Trades Import_OMS Quer'!D1570</f>
        <v>0</v>
      </c>
      <c r="E1570" s="22">
        <f>'Previous Trades Import_OMS Quer'!E1570</f>
        <v>0</v>
      </c>
      <c r="F1570">
        <f>'Previous Trades Import_OMS Quer'!F1570</f>
        <v>0</v>
      </c>
      <c r="G1570">
        <f>'Previous Trades Import_OMS Quer'!G1570</f>
        <v>0</v>
      </c>
      <c r="H1570">
        <f>'Previous Trades Import_OMS Quer'!H1570</f>
        <v>0</v>
      </c>
      <c r="I1570">
        <f>'Previous Trades Import_OMS Quer'!I1570</f>
        <v>0</v>
      </c>
      <c r="J1570">
        <f>'Previous Trades Import_OMS Quer'!J1570</f>
        <v>0</v>
      </c>
      <c r="K1570">
        <f>'Previous Trades Import_OMS Quer'!K1570</f>
        <v>0</v>
      </c>
      <c r="L1570">
        <f>'Previous Trades Import_OMS Quer'!L1570</f>
        <v>0</v>
      </c>
      <c r="M1570">
        <f>'Previous Trades Import_OMS Quer'!M1570</f>
        <v>0</v>
      </c>
      <c r="N1570">
        <f>'Previous Trades Import_OMS Quer'!N1570</f>
        <v>0</v>
      </c>
      <c r="O1570" t="str">
        <f>CLEAN('Previous Trades Import_OMS Quer'!O1570)</f>
        <v/>
      </c>
      <c r="Q1570" s="25">
        <f t="shared" si="48"/>
        <v>0</v>
      </c>
      <c r="R1570" s="25" t="e">
        <f>VLOOKUP(O1570,'Currency Balance'!$O$3:$Q$32,3,0)</f>
        <v>#N/A</v>
      </c>
      <c r="S1570" t="e">
        <f t="shared" si="49"/>
        <v>#N/A</v>
      </c>
    </row>
    <row r="1571" spans="1:19">
      <c r="A1571">
        <f>'Previous Trades Import_OMS Quer'!A1571</f>
        <v>0</v>
      </c>
      <c r="B1571">
        <f>'Previous Trades Import_OMS Quer'!B1571</f>
        <v>0</v>
      </c>
      <c r="C1571" s="22">
        <f>'Previous Trades Import_OMS Quer'!C1571</f>
        <v>0</v>
      </c>
      <c r="D1571">
        <f>'Previous Trades Import_OMS Quer'!D1571</f>
        <v>0</v>
      </c>
      <c r="E1571" s="22">
        <f>'Previous Trades Import_OMS Quer'!E1571</f>
        <v>0</v>
      </c>
      <c r="F1571">
        <f>'Previous Trades Import_OMS Quer'!F1571</f>
        <v>0</v>
      </c>
      <c r="G1571">
        <f>'Previous Trades Import_OMS Quer'!G1571</f>
        <v>0</v>
      </c>
      <c r="H1571">
        <f>'Previous Trades Import_OMS Quer'!H1571</f>
        <v>0</v>
      </c>
      <c r="I1571">
        <f>'Previous Trades Import_OMS Quer'!I1571</f>
        <v>0</v>
      </c>
      <c r="J1571">
        <f>'Previous Trades Import_OMS Quer'!J1571</f>
        <v>0</v>
      </c>
      <c r="K1571">
        <f>'Previous Trades Import_OMS Quer'!K1571</f>
        <v>0</v>
      </c>
      <c r="L1571">
        <f>'Previous Trades Import_OMS Quer'!L1571</f>
        <v>0</v>
      </c>
      <c r="M1571">
        <f>'Previous Trades Import_OMS Quer'!M1571</f>
        <v>0</v>
      </c>
      <c r="N1571">
        <f>'Previous Trades Import_OMS Quer'!N1571</f>
        <v>0</v>
      </c>
      <c r="O1571" t="str">
        <f>CLEAN('Previous Trades Import_OMS Quer'!O1571)</f>
        <v/>
      </c>
      <c r="Q1571" s="25">
        <f t="shared" si="48"/>
        <v>0</v>
      </c>
      <c r="R1571" s="25" t="e">
        <f>VLOOKUP(O1571,'Currency Balance'!$O$3:$Q$32,3,0)</f>
        <v>#N/A</v>
      </c>
      <c r="S1571" t="e">
        <f t="shared" si="49"/>
        <v>#N/A</v>
      </c>
    </row>
    <row r="1572" spans="1:19">
      <c r="A1572">
        <f>'Previous Trades Import_OMS Quer'!A1572</f>
        <v>0</v>
      </c>
      <c r="B1572">
        <f>'Previous Trades Import_OMS Quer'!B1572</f>
        <v>0</v>
      </c>
      <c r="C1572" s="22">
        <f>'Previous Trades Import_OMS Quer'!C1572</f>
        <v>0</v>
      </c>
      <c r="D1572">
        <f>'Previous Trades Import_OMS Quer'!D1572</f>
        <v>0</v>
      </c>
      <c r="E1572" s="22">
        <f>'Previous Trades Import_OMS Quer'!E1572</f>
        <v>0</v>
      </c>
      <c r="F1572">
        <f>'Previous Trades Import_OMS Quer'!F1572</f>
        <v>0</v>
      </c>
      <c r="G1572">
        <f>'Previous Trades Import_OMS Quer'!G1572</f>
        <v>0</v>
      </c>
      <c r="H1572">
        <f>'Previous Trades Import_OMS Quer'!H1572</f>
        <v>0</v>
      </c>
      <c r="I1572">
        <f>'Previous Trades Import_OMS Quer'!I1572</f>
        <v>0</v>
      </c>
      <c r="J1572">
        <f>'Previous Trades Import_OMS Quer'!J1572</f>
        <v>0</v>
      </c>
      <c r="K1572">
        <f>'Previous Trades Import_OMS Quer'!K1572</f>
        <v>0</v>
      </c>
      <c r="L1572">
        <f>'Previous Trades Import_OMS Quer'!L1572</f>
        <v>0</v>
      </c>
      <c r="M1572">
        <f>'Previous Trades Import_OMS Quer'!M1572</f>
        <v>0</v>
      </c>
      <c r="N1572">
        <f>'Previous Trades Import_OMS Quer'!N1572</f>
        <v>0</v>
      </c>
      <c r="O1572" t="str">
        <f>CLEAN('Previous Trades Import_OMS Quer'!O1572)</f>
        <v/>
      </c>
      <c r="Q1572" s="25">
        <f t="shared" si="48"/>
        <v>0</v>
      </c>
      <c r="R1572" s="25" t="e">
        <f>VLOOKUP(O1572,'Currency Balance'!$O$3:$Q$32,3,0)</f>
        <v>#N/A</v>
      </c>
      <c r="S1572" t="e">
        <f t="shared" si="49"/>
        <v>#N/A</v>
      </c>
    </row>
    <row r="1573" spans="1:19">
      <c r="A1573">
        <f>'Previous Trades Import_OMS Quer'!A1573</f>
        <v>0</v>
      </c>
      <c r="B1573">
        <f>'Previous Trades Import_OMS Quer'!B1573</f>
        <v>0</v>
      </c>
      <c r="C1573" s="22">
        <f>'Previous Trades Import_OMS Quer'!C1573</f>
        <v>0</v>
      </c>
      <c r="D1573">
        <f>'Previous Trades Import_OMS Quer'!D1573</f>
        <v>0</v>
      </c>
      <c r="E1573" s="22">
        <f>'Previous Trades Import_OMS Quer'!E1573</f>
        <v>0</v>
      </c>
      <c r="F1573">
        <f>'Previous Trades Import_OMS Quer'!F1573</f>
        <v>0</v>
      </c>
      <c r="G1573">
        <f>'Previous Trades Import_OMS Quer'!G1573</f>
        <v>0</v>
      </c>
      <c r="H1573">
        <f>'Previous Trades Import_OMS Quer'!H1573</f>
        <v>0</v>
      </c>
      <c r="I1573">
        <f>'Previous Trades Import_OMS Quer'!I1573</f>
        <v>0</v>
      </c>
      <c r="J1573">
        <f>'Previous Trades Import_OMS Quer'!J1573</f>
        <v>0</v>
      </c>
      <c r="K1573">
        <f>'Previous Trades Import_OMS Quer'!K1573</f>
        <v>0</v>
      </c>
      <c r="L1573">
        <f>'Previous Trades Import_OMS Quer'!L1573</f>
        <v>0</v>
      </c>
      <c r="M1573">
        <f>'Previous Trades Import_OMS Quer'!M1573</f>
        <v>0</v>
      </c>
      <c r="N1573">
        <f>'Previous Trades Import_OMS Quer'!N1573</f>
        <v>0</v>
      </c>
      <c r="O1573" t="str">
        <f>CLEAN('Previous Trades Import_OMS Quer'!O1573)</f>
        <v/>
      </c>
      <c r="Q1573" s="25">
        <f t="shared" si="48"/>
        <v>0</v>
      </c>
      <c r="R1573" s="25" t="e">
        <f>VLOOKUP(O1573,'Currency Balance'!$O$3:$Q$32,3,0)</f>
        <v>#N/A</v>
      </c>
      <c r="S1573" t="e">
        <f t="shared" si="49"/>
        <v>#N/A</v>
      </c>
    </row>
    <row r="1574" spans="1:19">
      <c r="A1574">
        <f>'Previous Trades Import_OMS Quer'!A1574</f>
        <v>0</v>
      </c>
      <c r="B1574">
        <f>'Previous Trades Import_OMS Quer'!B1574</f>
        <v>0</v>
      </c>
      <c r="C1574" s="22">
        <f>'Previous Trades Import_OMS Quer'!C1574</f>
        <v>0</v>
      </c>
      <c r="D1574">
        <f>'Previous Trades Import_OMS Quer'!D1574</f>
        <v>0</v>
      </c>
      <c r="E1574" s="22">
        <f>'Previous Trades Import_OMS Quer'!E1574</f>
        <v>0</v>
      </c>
      <c r="F1574">
        <f>'Previous Trades Import_OMS Quer'!F1574</f>
        <v>0</v>
      </c>
      <c r="G1574">
        <f>'Previous Trades Import_OMS Quer'!G1574</f>
        <v>0</v>
      </c>
      <c r="H1574">
        <f>'Previous Trades Import_OMS Quer'!H1574</f>
        <v>0</v>
      </c>
      <c r="I1574">
        <f>'Previous Trades Import_OMS Quer'!I1574</f>
        <v>0</v>
      </c>
      <c r="J1574">
        <f>'Previous Trades Import_OMS Quer'!J1574</f>
        <v>0</v>
      </c>
      <c r="K1574">
        <f>'Previous Trades Import_OMS Quer'!K1574</f>
        <v>0</v>
      </c>
      <c r="L1574">
        <f>'Previous Trades Import_OMS Quer'!L1574</f>
        <v>0</v>
      </c>
      <c r="M1574">
        <f>'Previous Trades Import_OMS Quer'!M1574</f>
        <v>0</v>
      </c>
      <c r="N1574">
        <f>'Previous Trades Import_OMS Quer'!N1574</f>
        <v>0</v>
      </c>
      <c r="O1574" t="str">
        <f>CLEAN('Previous Trades Import_OMS Quer'!O1574)</f>
        <v/>
      </c>
      <c r="Q1574" s="25">
        <f t="shared" si="48"/>
        <v>0</v>
      </c>
      <c r="R1574" s="25" t="e">
        <f>VLOOKUP(O1574,'Currency Balance'!$O$3:$Q$32,3,0)</f>
        <v>#N/A</v>
      </c>
      <c r="S1574" t="e">
        <f t="shared" si="49"/>
        <v>#N/A</v>
      </c>
    </row>
    <row r="1575" spans="1:19">
      <c r="A1575">
        <f>'Previous Trades Import_OMS Quer'!A1575</f>
        <v>0</v>
      </c>
      <c r="B1575">
        <f>'Previous Trades Import_OMS Quer'!B1575</f>
        <v>0</v>
      </c>
      <c r="C1575" s="22">
        <f>'Previous Trades Import_OMS Quer'!C1575</f>
        <v>0</v>
      </c>
      <c r="D1575">
        <f>'Previous Trades Import_OMS Quer'!D1575</f>
        <v>0</v>
      </c>
      <c r="E1575" s="22">
        <f>'Previous Trades Import_OMS Quer'!E1575</f>
        <v>0</v>
      </c>
      <c r="F1575">
        <f>'Previous Trades Import_OMS Quer'!F1575</f>
        <v>0</v>
      </c>
      <c r="G1575">
        <f>'Previous Trades Import_OMS Quer'!G1575</f>
        <v>0</v>
      </c>
      <c r="H1575">
        <f>'Previous Trades Import_OMS Quer'!H1575</f>
        <v>0</v>
      </c>
      <c r="I1575">
        <f>'Previous Trades Import_OMS Quer'!I1575</f>
        <v>0</v>
      </c>
      <c r="J1575">
        <f>'Previous Trades Import_OMS Quer'!J1575</f>
        <v>0</v>
      </c>
      <c r="K1575">
        <f>'Previous Trades Import_OMS Quer'!K1575</f>
        <v>0</v>
      </c>
      <c r="L1575">
        <f>'Previous Trades Import_OMS Quer'!L1575</f>
        <v>0</v>
      </c>
      <c r="M1575">
        <f>'Previous Trades Import_OMS Quer'!M1575</f>
        <v>0</v>
      </c>
      <c r="N1575">
        <f>'Previous Trades Import_OMS Quer'!N1575</f>
        <v>0</v>
      </c>
      <c r="O1575" t="str">
        <f>CLEAN('Previous Trades Import_OMS Quer'!O1575)</f>
        <v/>
      </c>
      <c r="Q1575" s="25">
        <f t="shared" si="48"/>
        <v>0</v>
      </c>
      <c r="R1575" s="25" t="e">
        <f>VLOOKUP(O1575,'Currency Balance'!$O$3:$Q$32,3,0)</f>
        <v>#N/A</v>
      </c>
      <c r="S1575" t="e">
        <f t="shared" si="49"/>
        <v>#N/A</v>
      </c>
    </row>
    <row r="1576" spans="1:19">
      <c r="A1576">
        <f>'Previous Trades Import_OMS Quer'!A1576</f>
        <v>0</v>
      </c>
      <c r="B1576">
        <f>'Previous Trades Import_OMS Quer'!B1576</f>
        <v>0</v>
      </c>
      <c r="C1576" s="22">
        <f>'Previous Trades Import_OMS Quer'!C1576</f>
        <v>0</v>
      </c>
      <c r="D1576">
        <f>'Previous Trades Import_OMS Quer'!D1576</f>
        <v>0</v>
      </c>
      <c r="E1576" s="22">
        <f>'Previous Trades Import_OMS Quer'!E1576</f>
        <v>0</v>
      </c>
      <c r="F1576">
        <f>'Previous Trades Import_OMS Quer'!F1576</f>
        <v>0</v>
      </c>
      <c r="G1576">
        <f>'Previous Trades Import_OMS Quer'!G1576</f>
        <v>0</v>
      </c>
      <c r="H1576">
        <f>'Previous Trades Import_OMS Quer'!H1576</f>
        <v>0</v>
      </c>
      <c r="I1576">
        <f>'Previous Trades Import_OMS Quer'!I1576</f>
        <v>0</v>
      </c>
      <c r="J1576">
        <f>'Previous Trades Import_OMS Quer'!J1576</f>
        <v>0</v>
      </c>
      <c r="K1576">
        <f>'Previous Trades Import_OMS Quer'!K1576</f>
        <v>0</v>
      </c>
      <c r="L1576">
        <f>'Previous Trades Import_OMS Quer'!L1576</f>
        <v>0</v>
      </c>
      <c r="M1576">
        <f>'Previous Trades Import_OMS Quer'!M1576</f>
        <v>0</v>
      </c>
      <c r="N1576">
        <f>'Previous Trades Import_OMS Quer'!N1576</f>
        <v>0</v>
      </c>
      <c r="O1576" t="str">
        <f>CLEAN('Previous Trades Import_OMS Quer'!O1576)</f>
        <v/>
      </c>
      <c r="Q1576" s="25">
        <f t="shared" si="48"/>
        <v>0</v>
      </c>
      <c r="R1576" s="25" t="e">
        <f>VLOOKUP(O1576,'Currency Balance'!$O$3:$Q$32,3,0)</f>
        <v>#N/A</v>
      </c>
      <c r="S1576" t="e">
        <f t="shared" si="49"/>
        <v>#N/A</v>
      </c>
    </row>
    <row r="1577" spans="1:19">
      <c r="A1577">
        <f>'Previous Trades Import_OMS Quer'!A1577</f>
        <v>0</v>
      </c>
      <c r="B1577">
        <f>'Previous Trades Import_OMS Quer'!B1577</f>
        <v>0</v>
      </c>
      <c r="C1577" s="22">
        <f>'Previous Trades Import_OMS Quer'!C1577</f>
        <v>0</v>
      </c>
      <c r="D1577">
        <f>'Previous Trades Import_OMS Quer'!D1577</f>
        <v>0</v>
      </c>
      <c r="E1577" s="22">
        <f>'Previous Trades Import_OMS Quer'!E1577</f>
        <v>0</v>
      </c>
      <c r="F1577">
        <f>'Previous Trades Import_OMS Quer'!F1577</f>
        <v>0</v>
      </c>
      <c r="G1577">
        <f>'Previous Trades Import_OMS Quer'!G1577</f>
        <v>0</v>
      </c>
      <c r="H1577">
        <f>'Previous Trades Import_OMS Quer'!H1577</f>
        <v>0</v>
      </c>
      <c r="I1577">
        <f>'Previous Trades Import_OMS Quer'!I1577</f>
        <v>0</v>
      </c>
      <c r="J1577">
        <f>'Previous Trades Import_OMS Quer'!J1577</f>
        <v>0</v>
      </c>
      <c r="K1577">
        <f>'Previous Trades Import_OMS Quer'!K1577</f>
        <v>0</v>
      </c>
      <c r="L1577">
        <f>'Previous Trades Import_OMS Quer'!L1577</f>
        <v>0</v>
      </c>
      <c r="M1577">
        <f>'Previous Trades Import_OMS Quer'!M1577</f>
        <v>0</v>
      </c>
      <c r="N1577">
        <f>'Previous Trades Import_OMS Quer'!N1577</f>
        <v>0</v>
      </c>
      <c r="O1577" t="str">
        <f>CLEAN('Previous Trades Import_OMS Quer'!O1577)</f>
        <v/>
      </c>
      <c r="Q1577" s="25">
        <f t="shared" si="48"/>
        <v>0</v>
      </c>
      <c r="R1577" s="25" t="e">
        <f>VLOOKUP(O1577,'Currency Balance'!$O$3:$Q$32,3,0)</f>
        <v>#N/A</v>
      </c>
      <c r="S1577" t="e">
        <f t="shared" si="49"/>
        <v>#N/A</v>
      </c>
    </row>
    <row r="1578" spans="1:19">
      <c r="A1578">
        <f>'Previous Trades Import_OMS Quer'!A1578</f>
        <v>0</v>
      </c>
      <c r="B1578">
        <f>'Previous Trades Import_OMS Quer'!B1578</f>
        <v>0</v>
      </c>
      <c r="C1578" s="22">
        <f>'Previous Trades Import_OMS Quer'!C1578</f>
        <v>0</v>
      </c>
      <c r="D1578">
        <f>'Previous Trades Import_OMS Quer'!D1578</f>
        <v>0</v>
      </c>
      <c r="E1578" s="22">
        <f>'Previous Trades Import_OMS Quer'!E1578</f>
        <v>0</v>
      </c>
      <c r="F1578">
        <f>'Previous Trades Import_OMS Quer'!F1578</f>
        <v>0</v>
      </c>
      <c r="G1578">
        <f>'Previous Trades Import_OMS Quer'!G1578</f>
        <v>0</v>
      </c>
      <c r="H1578">
        <f>'Previous Trades Import_OMS Quer'!H1578</f>
        <v>0</v>
      </c>
      <c r="I1578">
        <f>'Previous Trades Import_OMS Quer'!I1578</f>
        <v>0</v>
      </c>
      <c r="J1578">
        <f>'Previous Trades Import_OMS Quer'!J1578</f>
        <v>0</v>
      </c>
      <c r="K1578">
        <f>'Previous Trades Import_OMS Quer'!K1578</f>
        <v>0</v>
      </c>
      <c r="L1578">
        <f>'Previous Trades Import_OMS Quer'!L1578</f>
        <v>0</v>
      </c>
      <c r="M1578">
        <f>'Previous Trades Import_OMS Quer'!M1578</f>
        <v>0</v>
      </c>
      <c r="N1578">
        <f>'Previous Trades Import_OMS Quer'!N1578</f>
        <v>0</v>
      </c>
      <c r="O1578" t="str">
        <f>CLEAN('Previous Trades Import_OMS Quer'!O1578)</f>
        <v/>
      </c>
      <c r="Q1578" s="25">
        <f t="shared" si="48"/>
        <v>0</v>
      </c>
      <c r="R1578" s="25" t="e">
        <f>VLOOKUP(O1578,'Currency Balance'!$O$3:$Q$32,3,0)</f>
        <v>#N/A</v>
      </c>
      <c r="S1578" t="e">
        <f t="shared" si="49"/>
        <v>#N/A</v>
      </c>
    </row>
    <row r="1579" spans="1:19">
      <c r="A1579">
        <f>'Previous Trades Import_OMS Quer'!A1579</f>
        <v>0</v>
      </c>
      <c r="B1579">
        <f>'Previous Trades Import_OMS Quer'!B1579</f>
        <v>0</v>
      </c>
      <c r="C1579" s="22">
        <f>'Previous Trades Import_OMS Quer'!C1579</f>
        <v>0</v>
      </c>
      <c r="D1579">
        <f>'Previous Trades Import_OMS Quer'!D1579</f>
        <v>0</v>
      </c>
      <c r="E1579" s="22">
        <f>'Previous Trades Import_OMS Quer'!E1579</f>
        <v>0</v>
      </c>
      <c r="F1579">
        <f>'Previous Trades Import_OMS Quer'!F1579</f>
        <v>0</v>
      </c>
      <c r="G1579">
        <f>'Previous Trades Import_OMS Quer'!G1579</f>
        <v>0</v>
      </c>
      <c r="H1579">
        <f>'Previous Trades Import_OMS Quer'!H1579</f>
        <v>0</v>
      </c>
      <c r="I1579">
        <f>'Previous Trades Import_OMS Quer'!I1579</f>
        <v>0</v>
      </c>
      <c r="J1579">
        <f>'Previous Trades Import_OMS Quer'!J1579</f>
        <v>0</v>
      </c>
      <c r="K1579">
        <f>'Previous Trades Import_OMS Quer'!K1579</f>
        <v>0</v>
      </c>
      <c r="L1579">
        <f>'Previous Trades Import_OMS Quer'!L1579</f>
        <v>0</v>
      </c>
      <c r="M1579">
        <f>'Previous Trades Import_OMS Quer'!M1579</f>
        <v>0</v>
      </c>
      <c r="N1579">
        <f>'Previous Trades Import_OMS Quer'!N1579</f>
        <v>0</v>
      </c>
      <c r="O1579" t="str">
        <f>CLEAN('Previous Trades Import_OMS Quer'!O1579)</f>
        <v/>
      </c>
      <c r="Q1579" s="25">
        <f t="shared" si="48"/>
        <v>0</v>
      </c>
      <c r="R1579" s="25" t="e">
        <f>VLOOKUP(O1579,'Currency Balance'!$O$3:$Q$32,3,0)</f>
        <v>#N/A</v>
      </c>
      <c r="S1579" t="e">
        <f t="shared" si="49"/>
        <v>#N/A</v>
      </c>
    </row>
    <row r="1580" spans="1:19">
      <c r="A1580">
        <f>'Previous Trades Import_OMS Quer'!A1580</f>
        <v>0</v>
      </c>
      <c r="B1580">
        <f>'Previous Trades Import_OMS Quer'!B1580</f>
        <v>0</v>
      </c>
      <c r="C1580" s="22">
        <f>'Previous Trades Import_OMS Quer'!C1580</f>
        <v>0</v>
      </c>
      <c r="D1580">
        <f>'Previous Trades Import_OMS Quer'!D1580</f>
        <v>0</v>
      </c>
      <c r="E1580" s="22">
        <f>'Previous Trades Import_OMS Quer'!E1580</f>
        <v>0</v>
      </c>
      <c r="F1580">
        <f>'Previous Trades Import_OMS Quer'!F1580</f>
        <v>0</v>
      </c>
      <c r="G1580">
        <f>'Previous Trades Import_OMS Quer'!G1580</f>
        <v>0</v>
      </c>
      <c r="H1580">
        <f>'Previous Trades Import_OMS Quer'!H1580</f>
        <v>0</v>
      </c>
      <c r="I1580">
        <f>'Previous Trades Import_OMS Quer'!I1580</f>
        <v>0</v>
      </c>
      <c r="J1580">
        <f>'Previous Trades Import_OMS Quer'!J1580</f>
        <v>0</v>
      </c>
      <c r="K1580">
        <f>'Previous Trades Import_OMS Quer'!K1580</f>
        <v>0</v>
      </c>
      <c r="L1580">
        <f>'Previous Trades Import_OMS Quer'!L1580</f>
        <v>0</v>
      </c>
      <c r="M1580">
        <f>'Previous Trades Import_OMS Quer'!M1580</f>
        <v>0</v>
      </c>
      <c r="N1580">
        <f>'Previous Trades Import_OMS Quer'!N1580</f>
        <v>0</v>
      </c>
      <c r="O1580" t="str">
        <f>CLEAN('Previous Trades Import_OMS Quer'!O1580)</f>
        <v/>
      </c>
      <c r="Q1580" s="25">
        <f t="shared" si="48"/>
        <v>0</v>
      </c>
      <c r="R1580" s="25" t="e">
        <f>VLOOKUP(O1580,'Currency Balance'!$O$3:$Q$32,3,0)</f>
        <v>#N/A</v>
      </c>
      <c r="S1580" t="e">
        <f t="shared" si="49"/>
        <v>#N/A</v>
      </c>
    </row>
    <row r="1581" spans="1:19">
      <c r="A1581">
        <f>'Previous Trades Import_OMS Quer'!A1581</f>
        <v>0</v>
      </c>
      <c r="B1581">
        <f>'Previous Trades Import_OMS Quer'!B1581</f>
        <v>0</v>
      </c>
      <c r="C1581" s="22">
        <f>'Previous Trades Import_OMS Quer'!C1581</f>
        <v>0</v>
      </c>
      <c r="D1581">
        <f>'Previous Trades Import_OMS Quer'!D1581</f>
        <v>0</v>
      </c>
      <c r="E1581" s="22">
        <f>'Previous Trades Import_OMS Quer'!E1581</f>
        <v>0</v>
      </c>
      <c r="F1581">
        <f>'Previous Trades Import_OMS Quer'!F1581</f>
        <v>0</v>
      </c>
      <c r="G1581">
        <f>'Previous Trades Import_OMS Quer'!G1581</f>
        <v>0</v>
      </c>
      <c r="H1581">
        <f>'Previous Trades Import_OMS Quer'!H1581</f>
        <v>0</v>
      </c>
      <c r="I1581">
        <f>'Previous Trades Import_OMS Quer'!I1581</f>
        <v>0</v>
      </c>
      <c r="J1581">
        <f>'Previous Trades Import_OMS Quer'!J1581</f>
        <v>0</v>
      </c>
      <c r="K1581">
        <f>'Previous Trades Import_OMS Quer'!K1581</f>
        <v>0</v>
      </c>
      <c r="L1581">
        <f>'Previous Trades Import_OMS Quer'!L1581</f>
        <v>0</v>
      </c>
      <c r="M1581">
        <f>'Previous Trades Import_OMS Quer'!M1581</f>
        <v>0</v>
      </c>
      <c r="N1581">
        <f>'Previous Trades Import_OMS Quer'!N1581</f>
        <v>0</v>
      </c>
      <c r="O1581" t="str">
        <f>CLEAN('Previous Trades Import_OMS Quer'!O1581)</f>
        <v/>
      </c>
      <c r="Q1581" s="25">
        <f t="shared" si="48"/>
        <v>0</v>
      </c>
      <c r="R1581" s="25" t="e">
        <f>VLOOKUP(O1581,'Currency Balance'!$O$3:$Q$32,3,0)</f>
        <v>#N/A</v>
      </c>
      <c r="S1581" t="e">
        <f t="shared" si="49"/>
        <v>#N/A</v>
      </c>
    </row>
    <row r="1582" spans="1:19">
      <c r="A1582">
        <f>'Previous Trades Import_OMS Quer'!A1582</f>
        <v>0</v>
      </c>
      <c r="B1582">
        <f>'Previous Trades Import_OMS Quer'!B1582</f>
        <v>0</v>
      </c>
      <c r="C1582" s="22">
        <f>'Previous Trades Import_OMS Quer'!C1582</f>
        <v>0</v>
      </c>
      <c r="D1582">
        <f>'Previous Trades Import_OMS Quer'!D1582</f>
        <v>0</v>
      </c>
      <c r="E1582" s="22">
        <f>'Previous Trades Import_OMS Quer'!E1582</f>
        <v>0</v>
      </c>
      <c r="F1582">
        <f>'Previous Trades Import_OMS Quer'!F1582</f>
        <v>0</v>
      </c>
      <c r="G1582">
        <f>'Previous Trades Import_OMS Quer'!G1582</f>
        <v>0</v>
      </c>
      <c r="H1582">
        <f>'Previous Trades Import_OMS Quer'!H1582</f>
        <v>0</v>
      </c>
      <c r="I1582">
        <f>'Previous Trades Import_OMS Quer'!I1582</f>
        <v>0</v>
      </c>
      <c r="J1582">
        <f>'Previous Trades Import_OMS Quer'!J1582</f>
        <v>0</v>
      </c>
      <c r="K1582">
        <f>'Previous Trades Import_OMS Quer'!K1582</f>
        <v>0</v>
      </c>
      <c r="L1582">
        <f>'Previous Trades Import_OMS Quer'!L1582</f>
        <v>0</v>
      </c>
      <c r="M1582">
        <f>'Previous Trades Import_OMS Quer'!M1582</f>
        <v>0</v>
      </c>
      <c r="N1582">
        <f>'Previous Trades Import_OMS Quer'!N1582</f>
        <v>0</v>
      </c>
      <c r="O1582" t="str">
        <f>CLEAN('Previous Trades Import_OMS Quer'!O1582)</f>
        <v/>
      </c>
      <c r="Q1582" s="25">
        <f t="shared" si="48"/>
        <v>0</v>
      </c>
      <c r="R1582" s="25" t="e">
        <f>VLOOKUP(O1582,'Currency Balance'!$O$3:$Q$32,3,0)</f>
        <v>#N/A</v>
      </c>
      <c r="S1582" t="e">
        <f t="shared" si="49"/>
        <v>#N/A</v>
      </c>
    </row>
    <row r="1583" spans="1:19">
      <c r="A1583">
        <f>'Previous Trades Import_OMS Quer'!A1583</f>
        <v>0</v>
      </c>
      <c r="B1583">
        <f>'Previous Trades Import_OMS Quer'!B1583</f>
        <v>0</v>
      </c>
      <c r="C1583" s="22">
        <f>'Previous Trades Import_OMS Quer'!C1583</f>
        <v>0</v>
      </c>
      <c r="D1583">
        <f>'Previous Trades Import_OMS Quer'!D1583</f>
        <v>0</v>
      </c>
      <c r="E1583" s="22">
        <f>'Previous Trades Import_OMS Quer'!E1583</f>
        <v>0</v>
      </c>
      <c r="F1583">
        <f>'Previous Trades Import_OMS Quer'!F1583</f>
        <v>0</v>
      </c>
      <c r="G1583">
        <f>'Previous Trades Import_OMS Quer'!G1583</f>
        <v>0</v>
      </c>
      <c r="H1583">
        <f>'Previous Trades Import_OMS Quer'!H1583</f>
        <v>0</v>
      </c>
      <c r="I1583">
        <f>'Previous Trades Import_OMS Quer'!I1583</f>
        <v>0</v>
      </c>
      <c r="J1583">
        <f>'Previous Trades Import_OMS Quer'!J1583</f>
        <v>0</v>
      </c>
      <c r="K1583">
        <f>'Previous Trades Import_OMS Quer'!K1583</f>
        <v>0</v>
      </c>
      <c r="L1583">
        <f>'Previous Trades Import_OMS Quer'!L1583</f>
        <v>0</v>
      </c>
      <c r="M1583">
        <f>'Previous Trades Import_OMS Quer'!M1583</f>
        <v>0</v>
      </c>
      <c r="N1583">
        <f>'Previous Trades Import_OMS Quer'!N1583</f>
        <v>0</v>
      </c>
      <c r="O1583" t="str">
        <f>CLEAN('Previous Trades Import_OMS Quer'!O1583)</f>
        <v/>
      </c>
      <c r="Q1583" s="25">
        <f t="shared" si="48"/>
        <v>0</v>
      </c>
      <c r="R1583" s="25" t="e">
        <f>VLOOKUP(O1583,'Currency Balance'!$O$3:$Q$32,3,0)</f>
        <v>#N/A</v>
      </c>
      <c r="S1583" t="e">
        <f t="shared" si="49"/>
        <v>#N/A</v>
      </c>
    </row>
    <row r="1584" spans="1:19">
      <c r="A1584">
        <f>'Previous Trades Import_OMS Quer'!A1584</f>
        <v>0</v>
      </c>
      <c r="B1584">
        <f>'Previous Trades Import_OMS Quer'!B1584</f>
        <v>0</v>
      </c>
      <c r="C1584" s="22">
        <f>'Previous Trades Import_OMS Quer'!C1584</f>
        <v>0</v>
      </c>
      <c r="D1584">
        <f>'Previous Trades Import_OMS Quer'!D1584</f>
        <v>0</v>
      </c>
      <c r="E1584" s="22">
        <f>'Previous Trades Import_OMS Quer'!E1584</f>
        <v>0</v>
      </c>
      <c r="F1584">
        <f>'Previous Trades Import_OMS Quer'!F1584</f>
        <v>0</v>
      </c>
      <c r="G1584">
        <f>'Previous Trades Import_OMS Quer'!G1584</f>
        <v>0</v>
      </c>
      <c r="H1584">
        <f>'Previous Trades Import_OMS Quer'!H1584</f>
        <v>0</v>
      </c>
      <c r="I1584">
        <f>'Previous Trades Import_OMS Quer'!I1584</f>
        <v>0</v>
      </c>
      <c r="J1584">
        <f>'Previous Trades Import_OMS Quer'!J1584</f>
        <v>0</v>
      </c>
      <c r="K1584">
        <f>'Previous Trades Import_OMS Quer'!K1584</f>
        <v>0</v>
      </c>
      <c r="L1584">
        <f>'Previous Trades Import_OMS Quer'!L1584</f>
        <v>0</v>
      </c>
      <c r="M1584">
        <f>'Previous Trades Import_OMS Quer'!M1584</f>
        <v>0</v>
      </c>
      <c r="N1584">
        <f>'Previous Trades Import_OMS Quer'!N1584</f>
        <v>0</v>
      </c>
      <c r="O1584" t="str">
        <f>CLEAN('Previous Trades Import_OMS Quer'!O1584)</f>
        <v/>
      </c>
      <c r="Q1584" s="25">
        <f t="shared" si="48"/>
        <v>0</v>
      </c>
      <c r="R1584" s="25" t="e">
        <f>VLOOKUP(O1584,'Currency Balance'!$O$3:$Q$32,3,0)</f>
        <v>#N/A</v>
      </c>
      <c r="S1584" t="e">
        <f t="shared" si="49"/>
        <v>#N/A</v>
      </c>
    </row>
    <row r="1585" spans="1:19">
      <c r="A1585">
        <f>'Previous Trades Import_OMS Quer'!A1585</f>
        <v>0</v>
      </c>
      <c r="B1585">
        <f>'Previous Trades Import_OMS Quer'!B1585</f>
        <v>0</v>
      </c>
      <c r="C1585" s="22">
        <f>'Previous Trades Import_OMS Quer'!C1585</f>
        <v>0</v>
      </c>
      <c r="D1585">
        <f>'Previous Trades Import_OMS Quer'!D1585</f>
        <v>0</v>
      </c>
      <c r="E1585" s="22">
        <f>'Previous Trades Import_OMS Quer'!E1585</f>
        <v>0</v>
      </c>
      <c r="F1585">
        <f>'Previous Trades Import_OMS Quer'!F1585</f>
        <v>0</v>
      </c>
      <c r="G1585">
        <f>'Previous Trades Import_OMS Quer'!G1585</f>
        <v>0</v>
      </c>
      <c r="H1585">
        <f>'Previous Trades Import_OMS Quer'!H1585</f>
        <v>0</v>
      </c>
      <c r="I1585">
        <f>'Previous Trades Import_OMS Quer'!I1585</f>
        <v>0</v>
      </c>
      <c r="J1585">
        <f>'Previous Trades Import_OMS Quer'!J1585</f>
        <v>0</v>
      </c>
      <c r="K1585">
        <f>'Previous Trades Import_OMS Quer'!K1585</f>
        <v>0</v>
      </c>
      <c r="L1585">
        <f>'Previous Trades Import_OMS Quer'!L1585</f>
        <v>0</v>
      </c>
      <c r="M1585">
        <f>'Previous Trades Import_OMS Quer'!M1585</f>
        <v>0</v>
      </c>
      <c r="N1585">
        <f>'Previous Trades Import_OMS Quer'!N1585</f>
        <v>0</v>
      </c>
      <c r="O1585" t="str">
        <f>CLEAN('Previous Trades Import_OMS Quer'!O1585)</f>
        <v/>
      </c>
      <c r="Q1585" s="25">
        <f t="shared" si="48"/>
        <v>0</v>
      </c>
      <c r="R1585" s="25" t="e">
        <f>VLOOKUP(O1585,'Currency Balance'!$O$3:$Q$32,3,0)</f>
        <v>#N/A</v>
      </c>
      <c r="S1585" t="e">
        <f t="shared" si="49"/>
        <v>#N/A</v>
      </c>
    </row>
    <row r="1586" spans="1:19">
      <c r="A1586">
        <f>'Previous Trades Import_OMS Quer'!A1586</f>
        <v>0</v>
      </c>
      <c r="B1586">
        <f>'Previous Trades Import_OMS Quer'!B1586</f>
        <v>0</v>
      </c>
      <c r="C1586" s="22">
        <f>'Previous Trades Import_OMS Quer'!C1586</f>
        <v>0</v>
      </c>
      <c r="D1586">
        <f>'Previous Trades Import_OMS Quer'!D1586</f>
        <v>0</v>
      </c>
      <c r="E1586" s="22">
        <f>'Previous Trades Import_OMS Quer'!E1586</f>
        <v>0</v>
      </c>
      <c r="F1586">
        <f>'Previous Trades Import_OMS Quer'!F1586</f>
        <v>0</v>
      </c>
      <c r="G1586">
        <f>'Previous Trades Import_OMS Quer'!G1586</f>
        <v>0</v>
      </c>
      <c r="H1586">
        <f>'Previous Trades Import_OMS Quer'!H1586</f>
        <v>0</v>
      </c>
      <c r="I1586">
        <f>'Previous Trades Import_OMS Quer'!I1586</f>
        <v>0</v>
      </c>
      <c r="J1586">
        <f>'Previous Trades Import_OMS Quer'!J1586</f>
        <v>0</v>
      </c>
      <c r="K1586">
        <f>'Previous Trades Import_OMS Quer'!K1586</f>
        <v>0</v>
      </c>
      <c r="L1586">
        <f>'Previous Trades Import_OMS Quer'!L1586</f>
        <v>0</v>
      </c>
      <c r="M1586">
        <f>'Previous Trades Import_OMS Quer'!M1586</f>
        <v>0</v>
      </c>
      <c r="N1586">
        <f>'Previous Trades Import_OMS Quer'!N1586</f>
        <v>0</v>
      </c>
      <c r="O1586" t="str">
        <f>CLEAN('Previous Trades Import_OMS Quer'!O1586)</f>
        <v/>
      </c>
      <c r="Q1586" s="25">
        <f t="shared" si="48"/>
        <v>0</v>
      </c>
      <c r="R1586" s="25" t="e">
        <f>VLOOKUP(O1586,'Currency Balance'!$O$3:$Q$32,3,0)</f>
        <v>#N/A</v>
      </c>
      <c r="S1586" t="e">
        <f t="shared" si="49"/>
        <v>#N/A</v>
      </c>
    </row>
    <row r="1587" spans="1:19">
      <c r="A1587">
        <f>'Previous Trades Import_OMS Quer'!A1587</f>
        <v>0</v>
      </c>
      <c r="B1587">
        <f>'Previous Trades Import_OMS Quer'!B1587</f>
        <v>0</v>
      </c>
      <c r="C1587" s="22">
        <f>'Previous Trades Import_OMS Quer'!C1587</f>
        <v>0</v>
      </c>
      <c r="D1587">
        <f>'Previous Trades Import_OMS Quer'!D1587</f>
        <v>0</v>
      </c>
      <c r="E1587" s="22">
        <f>'Previous Trades Import_OMS Quer'!E1587</f>
        <v>0</v>
      </c>
      <c r="F1587">
        <f>'Previous Trades Import_OMS Quer'!F1587</f>
        <v>0</v>
      </c>
      <c r="G1587">
        <f>'Previous Trades Import_OMS Quer'!G1587</f>
        <v>0</v>
      </c>
      <c r="H1587">
        <f>'Previous Trades Import_OMS Quer'!H1587</f>
        <v>0</v>
      </c>
      <c r="I1587">
        <f>'Previous Trades Import_OMS Quer'!I1587</f>
        <v>0</v>
      </c>
      <c r="J1587">
        <f>'Previous Trades Import_OMS Quer'!J1587</f>
        <v>0</v>
      </c>
      <c r="K1587">
        <f>'Previous Trades Import_OMS Quer'!K1587</f>
        <v>0</v>
      </c>
      <c r="L1587">
        <f>'Previous Trades Import_OMS Quer'!L1587</f>
        <v>0</v>
      </c>
      <c r="M1587">
        <f>'Previous Trades Import_OMS Quer'!M1587</f>
        <v>0</v>
      </c>
      <c r="N1587">
        <f>'Previous Trades Import_OMS Quer'!N1587</f>
        <v>0</v>
      </c>
      <c r="O1587" t="str">
        <f>CLEAN('Previous Trades Import_OMS Quer'!O1587)</f>
        <v/>
      </c>
      <c r="Q1587" s="25">
        <f t="shared" si="48"/>
        <v>0</v>
      </c>
      <c r="R1587" s="25" t="e">
        <f>VLOOKUP(O1587,'Currency Balance'!$O$3:$Q$32,3,0)</f>
        <v>#N/A</v>
      </c>
      <c r="S1587" t="e">
        <f t="shared" si="49"/>
        <v>#N/A</v>
      </c>
    </row>
    <row r="1588" spans="1:19">
      <c r="A1588">
        <f>'Previous Trades Import_OMS Quer'!A1588</f>
        <v>0</v>
      </c>
      <c r="B1588">
        <f>'Previous Trades Import_OMS Quer'!B1588</f>
        <v>0</v>
      </c>
      <c r="C1588" s="22">
        <f>'Previous Trades Import_OMS Quer'!C1588</f>
        <v>0</v>
      </c>
      <c r="D1588">
        <f>'Previous Trades Import_OMS Quer'!D1588</f>
        <v>0</v>
      </c>
      <c r="E1588" s="22">
        <f>'Previous Trades Import_OMS Quer'!E1588</f>
        <v>0</v>
      </c>
      <c r="F1588">
        <f>'Previous Trades Import_OMS Quer'!F1588</f>
        <v>0</v>
      </c>
      <c r="G1588">
        <f>'Previous Trades Import_OMS Quer'!G1588</f>
        <v>0</v>
      </c>
      <c r="H1588">
        <f>'Previous Trades Import_OMS Quer'!H1588</f>
        <v>0</v>
      </c>
      <c r="I1588">
        <f>'Previous Trades Import_OMS Quer'!I1588</f>
        <v>0</v>
      </c>
      <c r="J1588">
        <f>'Previous Trades Import_OMS Quer'!J1588</f>
        <v>0</v>
      </c>
      <c r="K1588">
        <f>'Previous Trades Import_OMS Quer'!K1588</f>
        <v>0</v>
      </c>
      <c r="L1588">
        <f>'Previous Trades Import_OMS Quer'!L1588</f>
        <v>0</v>
      </c>
      <c r="M1588">
        <f>'Previous Trades Import_OMS Quer'!M1588</f>
        <v>0</v>
      </c>
      <c r="N1588">
        <f>'Previous Trades Import_OMS Quer'!N1588</f>
        <v>0</v>
      </c>
      <c r="O1588" t="str">
        <f>CLEAN('Previous Trades Import_OMS Quer'!O1588)</f>
        <v/>
      </c>
      <c r="Q1588" s="25">
        <f t="shared" si="48"/>
        <v>0</v>
      </c>
      <c r="R1588" s="25" t="e">
        <f>VLOOKUP(O1588,'Currency Balance'!$O$3:$Q$32,3,0)</f>
        <v>#N/A</v>
      </c>
      <c r="S1588" t="e">
        <f t="shared" si="49"/>
        <v>#N/A</v>
      </c>
    </row>
    <row r="1589" spans="1:19">
      <c r="A1589">
        <f>'Previous Trades Import_OMS Quer'!A1589</f>
        <v>0</v>
      </c>
      <c r="B1589">
        <f>'Previous Trades Import_OMS Quer'!B1589</f>
        <v>0</v>
      </c>
      <c r="C1589" s="22">
        <f>'Previous Trades Import_OMS Quer'!C1589</f>
        <v>0</v>
      </c>
      <c r="D1589">
        <f>'Previous Trades Import_OMS Quer'!D1589</f>
        <v>0</v>
      </c>
      <c r="E1589" s="22">
        <f>'Previous Trades Import_OMS Quer'!E1589</f>
        <v>0</v>
      </c>
      <c r="F1589">
        <f>'Previous Trades Import_OMS Quer'!F1589</f>
        <v>0</v>
      </c>
      <c r="G1589">
        <f>'Previous Trades Import_OMS Quer'!G1589</f>
        <v>0</v>
      </c>
      <c r="H1589">
        <f>'Previous Trades Import_OMS Quer'!H1589</f>
        <v>0</v>
      </c>
      <c r="I1589">
        <f>'Previous Trades Import_OMS Quer'!I1589</f>
        <v>0</v>
      </c>
      <c r="J1589">
        <f>'Previous Trades Import_OMS Quer'!J1589</f>
        <v>0</v>
      </c>
      <c r="K1589">
        <f>'Previous Trades Import_OMS Quer'!K1589</f>
        <v>0</v>
      </c>
      <c r="L1589">
        <f>'Previous Trades Import_OMS Quer'!L1589</f>
        <v>0</v>
      </c>
      <c r="M1589">
        <f>'Previous Trades Import_OMS Quer'!M1589</f>
        <v>0</v>
      </c>
      <c r="N1589">
        <f>'Previous Trades Import_OMS Quer'!N1589</f>
        <v>0</v>
      </c>
      <c r="O1589" t="str">
        <f>CLEAN('Previous Trades Import_OMS Quer'!O1589)</f>
        <v/>
      </c>
      <c r="Q1589" s="25">
        <f t="shared" si="48"/>
        <v>0</v>
      </c>
      <c r="R1589" s="25" t="e">
        <f>VLOOKUP(O1589,'Currency Balance'!$O$3:$Q$32,3,0)</f>
        <v>#N/A</v>
      </c>
      <c r="S1589" t="e">
        <f t="shared" si="49"/>
        <v>#N/A</v>
      </c>
    </row>
    <row r="1590" spans="1:19">
      <c r="A1590">
        <f>'Previous Trades Import_OMS Quer'!A1590</f>
        <v>0</v>
      </c>
      <c r="B1590">
        <f>'Previous Trades Import_OMS Quer'!B1590</f>
        <v>0</v>
      </c>
      <c r="C1590" s="22">
        <f>'Previous Trades Import_OMS Quer'!C1590</f>
        <v>0</v>
      </c>
      <c r="D1590">
        <f>'Previous Trades Import_OMS Quer'!D1590</f>
        <v>0</v>
      </c>
      <c r="E1590" s="22">
        <f>'Previous Trades Import_OMS Quer'!E1590</f>
        <v>0</v>
      </c>
      <c r="F1590">
        <f>'Previous Trades Import_OMS Quer'!F1590</f>
        <v>0</v>
      </c>
      <c r="G1590">
        <f>'Previous Trades Import_OMS Quer'!G1590</f>
        <v>0</v>
      </c>
      <c r="H1590">
        <f>'Previous Trades Import_OMS Quer'!H1590</f>
        <v>0</v>
      </c>
      <c r="I1590">
        <f>'Previous Trades Import_OMS Quer'!I1590</f>
        <v>0</v>
      </c>
      <c r="J1590">
        <f>'Previous Trades Import_OMS Quer'!J1590</f>
        <v>0</v>
      </c>
      <c r="K1590">
        <f>'Previous Trades Import_OMS Quer'!K1590</f>
        <v>0</v>
      </c>
      <c r="L1590">
        <f>'Previous Trades Import_OMS Quer'!L1590</f>
        <v>0</v>
      </c>
      <c r="M1590">
        <f>'Previous Trades Import_OMS Quer'!M1590</f>
        <v>0</v>
      </c>
      <c r="N1590">
        <f>'Previous Trades Import_OMS Quer'!N1590</f>
        <v>0</v>
      </c>
      <c r="O1590" t="str">
        <f>CLEAN('Previous Trades Import_OMS Quer'!O1590)</f>
        <v/>
      </c>
      <c r="Q1590" s="25">
        <f t="shared" si="48"/>
        <v>0</v>
      </c>
      <c r="R1590" s="25" t="e">
        <f>VLOOKUP(O1590,'Currency Balance'!$O$3:$Q$32,3,0)</f>
        <v>#N/A</v>
      </c>
      <c r="S1590" t="e">
        <f t="shared" si="49"/>
        <v>#N/A</v>
      </c>
    </row>
    <row r="1591" spans="1:19">
      <c r="A1591">
        <f>'Previous Trades Import_OMS Quer'!A1591</f>
        <v>0</v>
      </c>
      <c r="B1591">
        <f>'Previous Trades Import_OMS Quer'!B1591</f>
        <v>0</v>
      </c>
      <c r="C1591" s="22">
        <f>'Previous Trades Import_OMS Quer'!C1591</f>
        <v>0</v>
      </c>
      <c r="D1591">
        <f>'Previous Trades Import_OMS Quer'!D1591</f>
        <v>0</v>
      </c>
      <c r="E1591" s="22">
        <f>'Previous Trades Import_OMS Quer'!E1591</f>
        <v>0</v>
      </c>
      <c r="F1591">
        <f>'Previous Trades Import_OMS Quer'!F1591</f>
        <v>0</v>
      </c>
      <c r="G1591">
        <f>'Previous Trades Import_OMS Quer'!G1591</f>
        <v>0</v>
      </c>
      <c r="H1591">
        <f>'Previous Trades Import_OMS Quer'!H1591</f>
        <v>0</v>
      </c>
      <c r="I1591">
        <f>'Previous Trades Import_OMS Quer'!I1591</f>
        <v>0</v>
      </c>
      <c r="J1591">
        <f>'Previous Trades Import_OMS Quer'!J1591</f>
        <v>0</v>
      </c>
      <c r="K1591">
        <f>'Previous Trades Import_OMS Quer'!K1591</f>
        <v>0</v>
      </c>
      <c r="L1591">
        <f>'Previous Trades Import_OMS Quer'!L1591</f>
        <v>0</v>
      </c>
      <c r="M1591">
        <f>'Previous Trades Import_OMS Quer'!M1591</f>
        <v>0</v>
      </c>
      <c r="N1591">
        <f>'Previous Trades Import_OMS Quer'!N1591</f>
        <v>0</v>
      </c>
      <c r="O1591" t="str">
        <f>CLEAN('Previous Trades Import_OMS Quer'!O1591)</f>
        <v/>
      </c>
      <c r="Q1591" s="25">
        <f t="shared" si="48"/>
        <v>0</v>
      </c>
      <c r="R1591" s="25" t="e">
        <f>VLOOKUP(O1591,'Currency Balance'!$O$3:$Q$32,3,0)</f>
        <v>#N/A</v>
      </c>
      <c r="S1591" t="e">
        <f t="shared" si="49"/>
        <v>#N/A</v>
      </c>
    </row>
    <row r="1592" spans="1:19">
      <c r="A1592">
        <f>'Previous Trades Import_OMS Quer'!A1592</f>
        <v>0</v>
      </c>
      <c r="B1592">
        <f>'Previous Trades Import_OMS Quer'!B1592</f>
        <v>0</v>
      </c>
      <c r="C1592" s="22">
        <f>'Previous Trades Import_OMS Quer'!C1592</f>
        <v>0</v>
      </c>
      <c r="D1592">
        <f>'Previous Trades Import_OMS Quer'!D1592</f>
        <v>0</v>
      </c>
      <c r="E1592" s="22">
        <f>'Previous Trades Import_OMS Quer'!E1592</f>
        <v>0</v>
      </c>
      <c r="F1592">
        <f>'Previous Trades Import_OMS Quer'!F1592</f>
        <v>0</v>
      </c>
      <c r="G1592">
        <f>'Previous Trades Import_OMS Quer'!G1592</f>
        <v>0</v>
      </c>
      <c r="H1592">
        <f>'Previous Trades Import_OMS Quer'!H1592</f>
        <v>0</v>
      </c>
      <c r="I1592">
        <f>'Previous Trades Import_OMS Quer'!I1592</f>
        <v>0</v>
      </c>
      <c r="J1592">
        <f>'Previous Trades Import_OMS Quer'!J1592</f>
        <v>0</v>
      </c>
      <c r="K1592">
        <f>'Previous Trades Import_OMS Quer'!K1592</f>
        <v>0</v>
      </c>
      <c r="L1592">
        <f>'Previous Trades Import_OMS Quer'!L1592</f>
        <v>0</v>
      </c>
      <c r="M1592">
        <f>'Previous Trades Import_OMS Quer'!M1592</f>
        <v>0</v>
      </c>
      <c r="N1592">
        <f>'Previous Trades Import_OMS Quer'!N1592</f>
        <v>0</v>
      </c>
      <c r="O1592" t="str">
        <f>CLEAN('Previous Trades Import_OMS Quer'!O1592)</f>
        <v/>
      </c>
      <c r="Q1592" s="25">
        <f t="shared" si="48"/>
        <v>0</v>
      </c>
      <c r="R1592" s="25" t="e">
        <f>VLOOKUP(O1592,'Currency Balance'!$O$3:$Q$32,3,0)</f>
        <v>#N/A</v>
      </c>
      <c r="S1592" t="e">
        <f t="shared" si="49"/>
        <v>#N/A</v>
      </c>
    </row>
    <row r="1593" spans="1:19">
      <c r="A1593">
        <f>'Previous Trades Import_OMS Quer'!A1593</f>
        <v>0</v>
      </c>
      <c r="B1593">
        <f>'Previous Trades Import_OMS Quer'!B1593</f>
        <v>0</v>
      </c>
      <c r="C1593" s="22">
        <f>'Previous Trades Import_OMS Quer'!C1593</f>
        <v>0</v>
      </c>
      <c r="D1593">
        <f>'Previous Trades Import_OMS Quer'!D1593</f>
        <v>0</v>
      </c>
      <c r="E1593" s="22">
        <f>'Previous Trades Import_OMS Quer'!E1593</f>
        <v>0</v>
      </c>
      <c r="F1593">
        <f>'Previous Trades Import_OMS Quer'!F1593</f>
        <v>0</v>
      </c>
      <c r="G1593">
        <f>'Previous Trades Import_OMS Quer'!G1593</f>
        <v>0</v>
      </c>
      <c r="H1593">
        <f>'Previous Trades Import_OMS Quer'!H1593</f>
        <v>0</v>
      </c>
      <c r="I1593">
        <f>'Previous Trades Import_OMS Quer'!I1593</f>
        <v>0</v>
      </c>
      <c r="J1593">
        <f>'Previous Trades Import_OMS Quer'!J1593</f>
        <v>0</v>
      </c>
      <c r="K1593">
        <f>'Previous Trades Import_OMS Quer'!K1593</f>
        <v>0</v>
      </c>
      <c r="L1593">
        <f>'Previous Trades Import_OMS Quer'!L1593</f>
        <v>0</v>
      </c>
      <c r="M1593">
        <f>'Previous Trades Import_OMS Quer'!M1593</f>
        <v>0</v>
      </c>
      <c r="N1593">
        <f>'Previous Trades Import_OMS Quer'!N1593</f>
        <v>0</v>
      </c>
      <c r="O1593" t="str">
        <f>CLEAN('Previous Trades Import_OMS Quer'!O1593)</f>
        <v/>
      </c>
      <c r="Q1593" s="25">
        <f t="shared" si="48"/>
        <v>0</v>
      </c>
      <c r="R1593" s="25" t="e">
        <f>VLOOKUP(O1593,'Currency Balance'!$O$3:$Q$32,3,0)</f>
        <v>#N/A</v>
      </c>
      <c r="S1593" t="e">
        <f t="shared" si="49"/>
        <v>#N/A</v>
      </c>
    </row>
    <row r="1594" spans="1:19">
      <c r="A1594">
        <f>'Previous Trades Import_OMS Quer'!A1594</f>
        <v>0</v>
      </c>
      <c r="B1594">
        <f>'Previous Trades Import_OMS Quer'!B1594</f>
        <v>0</v>
      </c>
      <c r="C1594" s="22">
        <f>'Previous Trades Import_OMS Quer'!C1594</f>
        <v>0</v>
      </c>
      <c r="D1594">
        <f>'Previous Trades Import_OMS Quer'!D1594</f>
        <v>0</v>
      </c>
      <c r="E1594" s="22">
        <f>'Previous Trades Import_OMS Quer'!E1594</f>
        <v>0</v>
      </c>
      <c r="F1594">
        <f>'Previous Trades Import_OMS Quer'!F1594</f>
        <v>0</v>
      </c>
      <c r="G1594">
        <f>'Previous Trades Import_OMS Quer'!G1594</f>
        <v>0</v>
      </c>
      <c r="H1594">
        <f>'Previous Trades Import_OMS Quer'!H1594</f>
        <v>0</v>
      </c>
      <c r="I1594">
        <f>'Previous Trades Import_OMS Quer'!I1594</f>
        <v>0</v>
      </c>
      <c r="J1594">
        <f>'Previous Trades Import_OMS Quer'!J1594</f>
        <v>0</v>
      </c>
      <c r="K1594">
        <f>'Previous Trades Import_OMS Quer'!K1594</f>
        <v>0</v>
      </c>
      <c r="L1594">
        <f>'Previous Trades Import_OMS Quer'!L1594</f>
        <v>0</v>
      </c>
      <c r="M1594">
        <f>'Previous Trades Import_OMS Quer'!M1594</f>
        <v>0</v>
      </c>
      <c r="N1594">
        <f>'Previous Trades Import_OMS Quer'!N1594</f>
        <v>0</v>
      </c>
      <c r="O1594" t="str">
        <f>CLEAN('Previous Trades Import_OMS Quer'!O1594)</f>
        <v/>
      </c>
      <c r="Q1594" s="25">
        <f t="shared" si="48"/>
        <v>0</v>
      </c>
      <c r="R1594" s="25" t="e">
        <f>VLOOKUP(O1594,'Currency Balance'!$O$3:$Q$32,3,0)</f>
        <v>#N/A</v>
      </c>
      <c r="S1594" t="e">
        <f t="shared" si="49"/>
        <v>#N/A</v>
      </c>
    </row>
    <row r="1595" spans="1:19">
      <c r="A1595">
        <f>'Previous Trades Import_OMS Quer'!A1595</f>
        <v>0</v>
      </c>
      <c r="B1595">
        <f>'Previous Trades Import_OMS Quer'!B1595</f>
        <v>0</v>
      </c>
      <c r="C1595" s="22">
        <f>'Previous Trades Import_OMS Quer'!C1595</f>
        <v>0</v>
      </c>
      <c r="D1595">
        <f>'Previous Trades Import_OMS Quer'!D1595</f>
        <v>0</v>
      </c>
      <c r="E1595" s="22">
        <f>'Previous Trades Import_OMS Quer'!E1595</f>
        <v>0</v>
      </c>
      <c r="F1595">
        <f>'Previous Trades Import_OMS Quer'!F1595</f>
        <v>0</v>
      </c>
      <c r="G1595">
        <f>'Previous Trades Import_OMS Quer'!G1595</f>
        <v>0</v>
      </c>
      <c r="H1595">
        <f>'Previous Trades Import_OMS Quer'!H1595</f>
        <v>0</v>
      </c>
      <c r="I1595">
        <f>'Previous Trades Import_OMS Quer'!I1595</f>
        <v>0</v>
      </c>
      <c r="J1595">
        <f>'Previous Trades Import_OMS Quer'!J1595</f>
        <v>0</v>
      </c>
      <c r="K1595">
        <f>'Previous Trades Import_OMS Quer'!K1595</f>
        <v>0</v>
      </c>
      <c r="L1595">
        <f>'Previous Trades Import_OMS Quer'!L1595</f>
        <v>0</v>
      </c>
      <c r="M1595">
        <f>'Previous Trades Import_OMS Quer'!M1595</f>
        <v>0</v>
      </c>
      <c r="N1595">
        <f>'Previous Trades Import_OMS Quer'!N1595</f>
        <v>0</v>
      </c>
      <c r="O1595" t="str">
        <f>CLEAN('Previous Trades Import_OMS Quer'!O1595)</f>
        <v/>
      </c>
      <c r="Q1595" s="25">
        <f t="shared" si="48"/>
        <v>0</v>
      </c>
      <c r="R1595" s="25" t="e">
        <f>VLOOKUP(O1595,'Currency Balance'!$O$3:$Q$32,3,0)</f>
        <v>#N/A</v>
      </c>
      <c r="S1595" t="e">
        <f t="shared" si="49"/>
        <v>#N/A</v>
      </c>
    </row>
    <row r="1596" spans="1:19">
      <c r="A1596">
        <f>'Previous Trades Import_OMS Quer'!A1596</f>
        <v>0</v>
      </c>
      <c r="B1596">
        <f>'Previous Trades Import_OMS Quer'!B1596</f>
        <v>0</v>
      </c>
      <c r="C1596" s="22">
        <f>'Previous Trades Import_OMS Quer'!C1596</f>
        <v>0</v>
      </c>
      <c r="D1596">
        <f>'Previous Trades Import_OMS Quer'!D1596</f>
        <v>0</v>
      </c>
      <c r="E1596" s="22">
        <f>'Previous Trades Import_OMS Quer'!E1596</f>
        <v>0</v>
      </c>
      <c r="F1596">
        <f>'Previous Trades Import_OMS Quer'!F1596</f>
        <v>0</v>
      </c>
      <c r="G1596">
        <f>'Previous Trades Import_OMS Quer'!G1596</f>
        <v>0</v>
      </c>
      <c r="H1596">
        <f>'Previous Trades Import_OMS Quer'!H1596</f>
        <v>0</v>
      </c>
      <c r="I1596">
        <f>'Previous Trades Import_OMS Quer'!I1596</f>
        <v>0</v>
      </c>
      <c r="J1596">
        <f>'Previous Trades Import_OMS Quer'!J1596</f>
        <v>0</v>
      </c>
      <c r="K1596">
        <f>'Previous Trades Import_OMS Quer'!K1596</f>
        <v>0</v>
      </c>
      <c r="L1596">
        <f>'Previous Trades Import_OMS Quer'!L1596</f>
        <v>0</v>
      </c>
      <c r="M1596">
        <f>'Previous Trades Import_OMS Quer'!M1596</f>
        <v>0</v>
      </c>
      <c r="N1596">
        <f>'Previous Trades Import_OMS Quer'!N1596</f>
        <v>0</v>
      </c>
      <c r="O1596" t="str">
        <f>CLEAN('Previous Trades Import_OMS Quer'!O1596)</f>
        <v/>
      </c>
      <c r="Q1596" s="25">
        <f t="shared" si="48"/>
        <v>0</v>
      </c>
      <c r="R1596" s="25" t="e">
        <f>VLOOKUP(O1596,'Currency Balance'!$O$3:$Q$32,3,0)</f>
        <v>#N/A</v>
      </c>
      <c r="S1596" t="e">
        <f t="shared" si="49"/>
        <v>#N/A</v>
      </c>
    </row>
    <row r="1597" spans="1:19">
      <c r="A1597">
        <f>'Previous Trades Import_OMS Quer'!A1597</f>
        <v>0</v>
      </c>
      <c r="B1597">
        <f>'Previous Trades Import_OMS Quer'!B1597</f>
        <v>0</v>
      </c>
      <c r="C1597" s="22">
        <f>'Previous Trades Import_OMS Quer'!C1597</f>
        <v>0</v>
      </c>
      <c r="D1597">
        <f>'Previous Trades Import_OMS Quer'!D1597</f>
        <v>0</v>
      </c>
      <c r="E1597" s="22">
        <f>'Previous Trades Import_OMS Quer'!E1597</f>
        <v>0</v>
      </c>
      <c r="F1597">
        <f>'Previous Trades Import_OMS Quer'!F1597</f>
        <v>0</v>
      </c>
      <c r="G1597">
        <f>'Previous Trades Import_OMS Quer'!G1597</f>
        <v>0</v>
      </c>
      <c r="H1597">
        <f>'Previous Trades Import_OMS Quer'!H1597</f>
        <v>0</v>
      </c>
      <c r="I1597">
        <f>'Previous Trades Import_OMS Quer'!I1597</f>
        <v>0</v>
      </c>
      <c r="J1597">
        <f>'Previous Trades Import_OMS Quer'!J1597</f>
        <v>0</v>
      </c>
      <c r="K1597">
        <f>'Previous Trades Import_OMS Quer'!K1597</f>
        <v>0</v>
      </c>
      <c r="L1597">
        <f>'Previous Trades Import_OMS Quer'!L1597</f>
        <v>0</v>
      </c>
      <c r="M1597">
        <f>'Previous Trades Import_OMS Quer'!M1597</f>
        <v>0</v>
      </c>
      <c r="N1597">
        <f>'Previous Trades Import_OMS Quer'!N1597</f>
        <v>0</v>
      </c>
      <c r="O1597" t="str">
        <f>CLEAN('Previous Trades Import_OMS Quer'!O1597)</f>
        <v/>
      </c>
      <c r="Q1597" s="25">
        <f t="shared" si="48"/>
        <v>0</v>
      </c>
      <c r="R1597" s="25" t="e">
        <f>VLOOKUP(O1597,'Currency Balance'!$O$3:$Q$32,3,0)</f>
        <v>#N/A</v>
      </c>
      <c r="S1597" t="e">
        <f t="shared" si="49"/>
        <v>#N/A</v>
      </c>
    </row>
    <row r="1598" spans="1:19">
      <c r="A1598">
        <f>'Previous Trades Import_OMS Quer'!A1598</f>
        <v>0</v>
      </c>
      <c r="B1598">
        <f>'Previous Trades Import_OMS Quer'!B1598</f>
        <v>0</v>
      </c>
      <c r="C1598" s="22">
        <f>'Previous Trades Import_OMS Quer'!C1598</f>
        <v>0</v>
      </c>
      <c r="D1598">
        <f>'Previous Trades Import_OMS Quer'!D1598</f>
        <v>0</v>
      </c>
      <c r="E1598" s="22">
        <f>'Previous Trades Import_OMS Quer'!E1598</f>
        <v>0</v>
      </c>
      <c r="F1598">
        <f>'Previous Trades Import_OMS Quer'!F1598</f>
        <v>0</v>
      </c>
      <c r="G1598">
        <f>'Previous Trades Import_OMS Quer'!G1598</f>
        <v>0</v>
      </c>
      <c r="H1598">
        <f>'Previous Trades Import_OMS Quer'!H1598</f>
        <v>0</v>
      </c>
      <c r="I1598">
        <f>'Previous Trades Import_OMS Quer'!I1598</f>
        <v>0</v>
      </c>
      <c r="J1598">
        <f>'Previous Trades Import_OMS Quer'!J1598</f>
        <v>0</v>
      </c>
      <c r="K1598">
        <f>'Previous Trades Import_OMS Quer'!K1598</f>
        <v>0</v>
      </c>
      <c r="L1598">
        <f>'Previous Trades Import_OMS Quer'!L1598</f>
        <v>0</v>
      </c>
      <c r="M1598">
        <f>'Previous Trades Import_OMS Quer'!M1598</f>
        <v>0</v>
      </c>
      <c r="N1598">
        <f>'Previous Trades Import_OMS Quer'!N1598</f>
        <v>0</v>
      </c>
      <c r="O1598" t="str">
        <f>CLEAN('Previous Trades Import_OMS Quer'!O1598)</f>
        <v/>
      </c>
      <c r="Q1598" s="25">
        <f t="shared" si="48"/>
        <v>0</v>
      </c>
      <c r="R1598" s="25" t="e">
        <f>VLOOKUP(O1598,'Currency Balance'!$O$3:$Q$32,3,0)</f>
        <v>#N/A</v>
      </c>
      <c r="S1598" t="e">
        <f t="shared" si="49"/>
        <v>#N/A</v>
      </c>
    </row>
    <row r="1599" spans="1:19">
      <c r="A1599">
        <f>'Previous Trades Import_OMS Quer'!A1599</f>
        <v>0</v>
      </c>
      <c r="B1599">
        <f>'Previous Trades Import_OMS Quer'!B1599</f>
        <v>0</v>
      </c>
      <c r="C1599" s="22">
        <f>'Previous Trades Import_OMS Quer'!C1599</f>
        <v>0</v>
      </c>
      <c r="D1599">
        <f>'Previous Trades Import_OMS Quer'!D1599</f>
        <v>0</v>
      </c>
      <c r="E1599" s="22">
        <f>'Previous Trades Import_OMS Quer'!E1599</f>
        <v>0</v>
      </c>
      <c r="F1599">
        <f>'Previous Trades Import_OMS Quer'!F1599</f>
        <v>0</v>
      </c>
      <c r="G1599">
        <f>'Previous Trades Import_OMS Quer'!G1599</f>
        <v>0</v>
      </c>
      <c r="H1599">
        <f>'Previous Trades Import_OMS Quer'!H1599</f>
        <v>0</v>
      </c>
      <c r="I1599">
        <f>'Previous Trades Import_OMS Quer'!I1599</f>
        <v>0</v>
      </c>
      <c r="J1599">
        <f>'Previous Trades Import_OMS Quer'!J1599</f>
        <v>0</v>
      </c>
      <c r="K1599">
        <f>'Previous Trades Import_OMS Quer'!K1599</f>
        <v>0</v>
      </c>
      <c r="L1599">
        <f>'Previous Trades Import_OMS Quer'!L1599</f>
        <v>0</v>
      </c>
      <c r="M1599">
        <f>'Previous Trades Import_OMS Quer'!M1599</f>
        <v>0</v>
      </c>
      <c r="N1599">
        <f>'Previous Trades Import_OMS Quer'!N1599</f>
        <v>0</v>
      </c>
      <c r="O1599" t="str">
        <f>CLEAN('Previous Trades Import_OMS Quer'!O1599)</f>
        <v/>
      </c>
      <c r="Q1599" s="25">
        <f t="shared" si="48"/>
        <v>0</v>
      </c>
      <c r="R1599" s="25" t="e">
        <f>VLOOKUP(O1599,'Currency Balance'!$O$3:$Q$32,3,0)</f>
        <v>#N/A</v>
      </c>
      <c r="S1599" t="e">
        <f t="shared" si="49"/>
        <v>#N/A</v>
      </c>
    </row>
    <row r="1600" spans="1:19">
      <c r="A1600">
        <f>'Previous Trades Import_OMS Quer'!A1600</f>
        <v>0</v>
      </c>
      <c r="B1600">
        <f>'Previous Trades Import_OMS Quer'!B1600</f>
        <v>0</v>
      </c>
      <c r="C1600" s="22">
        <f>'Previous Trades Import_OMS Quer'!C1600</f>
        <v>0</v>
      </c>
      <c r="D1600">
        <f>'Previous Trades Import_OMS Quer'!D1600</f>
        <v>0</v>
      </c>
      <c r="E1600" s="22">
        <f>'Previous Trades Import_OMS Quer'!E1600</f>
        <v>0</v>
      </c>
      <c r="F1600">
        <f>'Previous Trades Import_OMS Quer'!F1600</f>
        <v>0</v>
      </c>
      <c r="G1600">
        <f>'Previous Trades Import_OMS Quer'!G1600</f>
        <v>0</v>
      </c>
      <c r="H1600">
        <f>'Previous Trades Import_OMS Quer'!H1600</f>
        <v>0</v>
      </c>
      <c r="I1600">
        <f>'Previous Trades Import_OMS Quer'!I1600</f>
        <v>0</v>
      </c>
      <c r="J1600">
        <f>'Previous Trades Import_OMS Quer'!J1600</f>
        <v>0</v>
      </c>
      <c r="K1600">
        <f>'Previous Trades Import_OMS Quer'!K1600</f>
        <v>0</v>
      </c>
      <c r="L1600">
        <f>'Previous Trades Import_OMS Quer'!L1600</f>
        <v>0</v>
      </c>
      <c r="M1600">
        <f>'Previous Trades Import_OMS Quer'!M1600</f>
        <v>0</v>
      </c>
      <c r="N1600">
        <f>'Previous Trades Import_OMS Quer'!N1600</f>
        <v>0</v>
      </c>
      <c r="O1600" t="str">
        <f>CLEAN('Previous Trades Import_OMS Quer'!O1600)</f>
        <v/>
      </c>
      <c r="Q1600" s="25">
        <f t="shared" si="48"/>
        <v>0</v>
      </c>
      <c r="R1600" s="25" t="e">
        <f>VLOOKUP(O1600,'Currency Balance'!$O$3:$Q$32,3,0)</f>
        <v>#N/A</v>
      </c>
      <c r="S1600" t="e">
        <f t="shared" si="49"/>
        <v>#N/A</v>
      </c>
    </row>
    <row r="1601" spans="1:19">
      <c r="A1601">
        <f>'Previous Trades Import_OMS Quer'!A1601</f>
        <v>0</v>
      </c>
      <c r="B1601">
        <f>'Previous Trades Import_OMS Quer'!B1601</f>
        <v>0</v>
      </c>
      <c r="C1601" s="22">
        <f>'Previous Trades Import_OMS Quer'!C1601</f>
        <v>0</v>
      </c>
      <c r="D1601">
        <f>'Previous Trades Import_OMS Quer'!D1601</f>
        <v>0</v>
      </c>
      <c r="E1601" s="22">
        <f>'Previous Trades Import_OMS Quer'!E1601</f>
        <v>0</v>
      </c>
      <c r="F1601">
        <f>'Previous Trades Import_OMS Quer'!F1601</f>
        <v>0</v>
      </c>
      <c r="G1601">
        <f>'Previous Trades Import_OMS Quer'!G1601</f>
        <v>0</v>
      </c>
      <c r="H1601">
        <f>'Previous Trades Import_OMS Quer'!H1601</f>
        <v>0</v>
      </c>
      <c r="I1601">
        <f>'Previous Trades Import_OMS Quer'!I1601</f>
        <v>0</v>
      </c>
      <c r="J1601">
        <f>'Previous Trades Import_OMS Quer'!J1601</f>
        <v>0</v>
      </c>
      <c r="K1601">
        <f>'Previous Trades Import_OMS Quer'!K1601</f>
        <v>0</v>
      </c>
      <c r="L1601">
        <f>'Previous Trades Import_OMS Quer'!L1601</f>
        <v>0</v>
      </c>
      <c r="M1601">
        <f>'Previous Trades Import_OMS Quer'!M1601</f>
        <v>0</v>
      </c>
      <c r="N1601">
        <f>'Previous Trades Import_OMS Quer'!N1601</f>
        <v>0</v>
      </c>
      <c r="O1601" t="str">
        <f>CLEAN('Previous Trades Import_OMS Quer'!O1601)</f>
        <v/>
      </c>
      <c r="Q1601" s="25">
        <f t="shared" si="48"/>
        <v>0</v>
      </c>
      <c r="R1601" s="25" t="e">
        <f>VLOOKUP(O1601,'Currency Balance'!$O$3:$Q$32,3,0)</f>
        <v>#N/A</v>
      </c>
      <c r="S1601" t="e">
        <f t="shared" si="49"/>
        <v>#N/A</v>
      </c>
    </row>
    <row r="1602" spans="1:19">
      <c r="A1602">
        <f>'Previous Trades Import_OMS Quer'!A1602</f>
        <v>0</v>
      </c>
      <c r="B1602">
        <f>'Previous Trades Import_OMS Quer'!B1602</f>
        <v>0</v>
      </c>
      <c r="C1602" s="22">
        <f>'Previous Trades Import_OMS Quer'!C1602</f>
        <v>0</v>
      </c>
      <c r="D1602">
        <f>'Previous Trades Import_OMS Quer'!D1602</f>
        <v>0</v>
      </c>
      <c r="E1602" s="22">
        <f>'Previous Trades Import_OMS Quer'!E1602</f>
        <v>0</v>
      </c>
      <c r="F1602">
        <f>'Previous Trades Import_OMS Quer'!F1602</f>
        <v>0</v>
      </c>
      <c r="G1602">
        <f>'Previous Trades Import_OMS Quer'!G1602</f>
        <v>0</v>
      </c>
      <c r="H1602">
        <f>'Previous Trades Import_OMS Quer'!H1602</f>
        <v>0</v>
      </c>
      <c r="I1602">
        <f>'Previous Trades Import_OMS Quer'!I1602</f>
        <v>0</v>
      </c>
      <c r="J1602">
        <f>'Previous Trades Import_OMS Quer'!J1602</f>
        <v>0</v>
      </c>
      <c r="K1602">
        <f>'Previous Trades Import_OMS Quer'!K1602</f>
        <v>0</v>
      </c>
      <c r="L1602">
        <f>'Previous Trades Import_OMS Quer'!L1602</f>
        <v>0</v>
      </c>
      <c r="M1602">
        <f>'Previous Trades Import_OMS Quer'!M1602</f>
        <v>0</v>
      </c>
      <c r="N1602">
        <f>'Previous Trades Import_OMS Quer'!N1602</f>
        <v>0</v>
      </c>
      <c r="O1602" t="str">
        <f>CLEAN('Previous Trades Import_OMS Quer'!O1602)</f>
        <v/>
      </c>
      <c r="Q1602" s="25">
        <f t="shared" ref="Q1602:Q1665" si="50">IF(G1602="sell",M1602,-M1602)</f>
        <v>0</v>
      </c>
      <c r="R1602" s="25" t="e">
        <f>VLOOKUP(O1602,'Currency Balance'!$O$3:$Q$32,3,0)</f>
        <v>#N/A</v>
      </c>
      <c r="S1602" t="e">
        <f t="shared" ref="S1602:S1665" si="51">Q1602/R1602</f>
        <v>#N/A</v>
      </c>
    </row>
    <row r="1603" spans="1:19">
      <c r="A1603">
        <f>'Previous Trades Import_OMS Quer'!A1603</f>
        <v>0</v>
      </c>
      <c r="B1603">
        <f>'Previous Trades Import_OMS Quer'!B1603</f>
        <v>0</v>
      </c>
      <c r="C1603" s="22">
        <f>'Previous Trades Import_OMS Quer'!C1603</f>
        <v>0</v>
      </c>
      <c r="D1603">
        <f>'Previous Trades Import_OMS Quer'!D1603</f>
        <v>0</v>
      </c>
      <c r="E1603" s="22">
        <f>'Previous Trades Import_OMS Quer'!E1603</f>
        <v>0</v>
      </c>
      <c r="F1603">
        <f>'Previous Trades Import_OMS Quer'!F1603</f>
        <v>0</v>
      </c>
      <c r="G1603">
        <f>'Previous Trades Import_OMS Quer'!G1603</f>
        <v>0</v>
      </c>
      <c r="H1603">
        <f>'Previous Trades Import_OMS Quer'!H1603</f>
        <v>0</v>
      </c>
      <c r="I1603">
        <f>'Previous Trades Import_OMS Quer'!I1603</f>
        <v>0</v>
      </c>
      <c r="J1603">
        <f>'Previous Trades Import_OMS Quer'!J1603</f>
        <v>0</v>
      </c>
      <c r="K1603">
        <f>'Previous Trades Import_OMS Quer'!K1603</f>
        <v>0</v>
      </c>
      <c r="L1603">
        <f>'Previous Trades Import_OMS Quer'!L1603</f>
        <v>0</v>
      </c>
      <c r="M1603">
        <f>'Previous Trades Import_OMS Quer'!M1603</f>
        <v>0</v>
      </c>
      <c r="N1603">
        <f>'Previous Trades Import_OMS Quer'!N1603</f>
        <v>0</v>
      </c>
      <c r="O1603" t="str">
        <f>CLEAN('Previous Trades Import_OMS Quer'!O1603)</f>
        <v/>
      </c>
      <c r="Q1603" s="25">
        <f t="shared" si="50"/>
        <v>0</v>
      </c>
      <c r="R1603" s="25" t="e">
        <f>VLOOKUP(O1603,'Currency Balance'!$O$3:$Q$32,3,0)</f>
        <v>#N/A</v>
      </c>
      <c r="S1603" t="e">
        <f t="shared" si="51"/>
        <v>#N/A</v>
      </c>
    </row>
    <row r="1604" spans="1:19">
      <c r="A1604">
        <f>'Previous Trades Import_OMS Quer'!A1604</f>
        <v>0</v>
      </c>
      <c r="B1604">
        <f>'Previous Trades Import_OMS Quer'!B1604</f>
        <v>0</v>
      </c>
      <c r="C1604" s="22">
        <f>'Previous Trades Import_OMS Quer'!C1604</f>
        <v>0</v>
      </c>
      <c r="D1604">
        <f>'Previous Trades Import_OMS Quer'!D1604</f>
        <v>0</v>
      </c>
      <c r="E1604" s="22">
        <f>'Previous Trades Import_OMS Quer'!E1604</f>
        <v>0</v>
      </c>
      <c r="F1604">
        <f>'Previous Trades Import_OMS Quer'!F1604</f>
        <v>0</v>
      </c>
      <c r="G1604">
        <f>'Previous Trades Import_OMS Quer'!G1604</f>
        <v>0</v>
      </c>
      <c r="H1604">
        <f>'Previous Trades Import_OMS Quer'!H1604</f>
        <v>0</v>
      </c>
      <c r="I1604">
        <f>'Previous Trades Import_OMS Quer'!I1604</f>
        <v>0</v>
      </c>
      <c r="J1604">
        <f>'Previous Trades Import_OMS Quer'!J1604</f>
        <v>0</v>
      </c>
      <c r="K1604">
        <f>'Previous Trades Import_OMS Quer'!K1604</f>
        <v>0</v>
      </c>
      <c r="L1604">
        <f>'Previous Trades Import_OMS Quer'!L1604</f>
        <v>0</v>
      </c>
      <c r="M1604">
        <f>'Previous Trades Import_OMS Quer'!M1604</f>
        <v>0</v>
      </c>
      <c r="N1604">
        <f>'Previous Trades Import_OMS Quer'!N1604</f>
        <v>0</v>
      </c>
      <c r="O1604" t="str">
        <f>CLEAN('Previous Trades Import_OMS Quer'!O1604)</f>
        <v/>
      </c>
      <c r="Q1604" s="25">
        <f t="shared" si="50"/>
        <v>0</v>
      </c>
      <c r="R1604" s="25" t="e">
        <f>VLOOKUP(O1604,'Currency Balance'!$O$3:$Q$32,3,0)</f>
        <v>#N/A</v>
      </c>
      <c r="S1604" t="e">
        <f t="shared" si="51"/>
        <v>#N/A</v>
      </c>
    </row>
    <row r="1605" spans="1:19">
      <c r="A1605">
        <f>'Previous Trades Import_OMS Quer'!A1605</f>
        <v>0</v>
      </c>
      <c r="B1605">
        <f>'Previous Trades Import_OMS Quer'!B1605</f>
        <v>0</v>
      </c>
      <c r="C1605" s="22">
        <f>'Previous Trades Import_OMS Quer'!C1605</f>
        <v>0</v>
      </c>
      <c r="D1605">
        <f>'Previous Trades Import_OMS Quer'!D1605</f>
        <v>0</v>
      </c>
      <c r="E1605" s="22">
        <f>'Previous Trades Import_OMS Quer'!E1605</f>
        <v>0</v>
      </c>
      <c r="F1605">
        <f>'Previous Trades Import_OMS Quer'!F1605</f>
        <v>0</v>
      </c>
      <c r="G1605">
        <f>'Previous Trades Import_OMS Quer'!G1605</f>
        <v>0</v>
      </c>
      <c r="H1605">
        <f>'Previous Trades Import_OMS Quer'!H1605</f>
        <v>0</v>
      </c>
      <c r="I1605">
        <f>'Previous Trades Import_OMS Quer'!I1605</f>
        <v>0</v>
      </c>
      <c r="J1605">
        <f>'Previous Trades Import_OMS Quer'!J1605</f>
        <v>0</v>
      </c>
      <c r="K1605">
        <f>'Previous Trades Import_OMS Quer'!K1605</f>
        <v>0</v>
      </c>
      <c r="L1605">
        <f>'Previous Trades Import_OMS Quer'!L1605</f>
        <v>0</v>
      </c>
      <c r="M1605">
        <f>'Previous Trades Import_OMS Quer'!M1605</f>
        <v>0</v>
      </c>
      <c r="N1605">
        <f>'Previous Trades Import_OMS Quer'!N1605</f>
        <v>0</v>
      </c>
      <c r="O1605" t="str">
        <f>CLEAN('Previous Trades Import_OMS Quer'!O1605)</f>
        <v/>
      </c>
      <c r="Q1605" s="25">
        <f t="shared" si="50"/>
        <v>0</v>
      </c>
      <c r="R1605" s="25" t="e">
        <f>VLOOKUP(O1605,'Currency Balance'!$O$3:$Q$32,3,0)</f>
        <v>#N/A</v>
      </c>
      <c r="S1605" t="e">
        <f t="shared" si="51"/>
        <v>#N/A</v>
      </c>
    </row>
    <row r="1606" spans="1:19">
      <c r="A1606">
        <f>'Previous Trades Import_OMS Quer'!A1606</f>
        <v>0</v>
      </c>
      <c r="B1606">
        <f>'Previous Trades Import_OMS Quer'!B1606</f>
        <v>0</v>
      </c>
      <c r="C1606" s="22">
        <f>'Previous Trades Import_OMS Quer'!C1606</f>
        <v>0</v>
      </c>
      <c r="D1606">
        <f>'Previous Trades Import_OMS Quer'!D1606</f>
        <v>0</v>
      </c>
      <c r="E1606" s="22">
        <f>'Previous Trades Import_OMS Quer'!E1606</f>
        <v>0</v>
      </c>
      <c r="F1606">
        <f>'Previous Trades Import_OMS Quer'!F1606</f>
        <v>0</v>
      </c>
      <c r="G1606">
        <f>'Previous Trades Import_OMS Quer'!G1606</f>
        <v>0</v>
      </c>
      <c r="H1606">
        <f>'Previous Trades Import_OMS Quer'!H1606</f>
        <v>0</v>
      </c>
      <c r="I1606">
        <f>'Previous Trades Import_OMS Quer'!I1606</f>
        <v>0</v>
      </c>
      <c r="J1606">
        <f>'Previous Trades Import_OMS Quer'!J1606</f>
        <v>0</v>
      </c>
      <c r="K1606">
        <f>'Previous Trades Import_OMS Quer'!K1606</f>
        <v>0</v>
      </c>
      <c r="L1606">
        <f>'Previous Trades Import_OMS Quer'!L1606</f>
        <v>0</v>
      </c>
      <c r="M1606">
        <f>'Previous Trades Import_OMS Quer'!M1606</f>
        <v>0</v>
      </c>
      <c r="N1606">
        <f>'Previous Trades Import_OMS Quer'!N1606</f>
        <v>0</v>
      </c>
      <c r="O1606" t="str">
        <f>CLEAN('Previous Trades Import_OMS Quer'!O1606)</f>
        <v/>
      </c>
      <c r="Q1606" s="25">
        <f t="shared" si="50"/>
        <v>0</v>
      </c>
      <c r="R1606" s="25" t="e">
        <f>VLOOKUP(O1606,'Currency Balance'!$O$3:$Q$32,3,0)</f>
        <v>#N/A</v>
      </c>
      <c r="S1606" t="e">
        <f t="shared" si="51"/>
        <v>#N/A</v>
      </c>
    </row>
    <row r="1607" spans="1:19">
      <c r="A1607">
        <f>'Previous Trades Import_OMS Quer'!A1607</f>
        <v>0</v>
      </c>
      <c r="B1607">
        <f>'Previous Trades Import_OMS Quer'!B1607</f>
        <v>0</v>
      </c>
      <c r="C1607" s="22">
        <f>'Previous Trades Import_OMS Quer'!C1607</f>
        <v>0</v>
      </c>
      <c r="D1607">
        <f>'Previous Trades Import_OMS Quer'!D1607</f>
        <v>0</v>
      </c>
      <c r="E1607" s="22">
        <f>'Previous Trades Import_OMS Quer'!E1607</f>
        <v>0</v>
      </c>
      <c r="F1607">
        <f>'Previous Trades Import_OMS Quer'!F1607</f>
        <v>0</v>
      </c>
      <c r="G1607">
        <f>'Previous Trades Import_OMS Quer'!G1607</f>
        <v>0</v>
      </c>
      <c r="H1607">
        <f>'Previous Trades Import_OMS Quer'!H1607</f>
        <v>0</v>
      </c>
      <c r="I1607">
        <f>'Previous Trades Import_OMS Quer'!I1607</f>
        <v>0</v>
      </c>
      <c r="J1607">
        <f>'Previous Trades Import_OMS Quer'!J1607</f>
        <v>0</v>
      </c>
      <c r="K1607">
        <f>'Previous Trades Import_OMS Quer'!K1607</f>
        <v>0</v>
      </c>
      <c r="L1607">
        <f>'Previous Trades Import_OMS Quer'!L1607</f>
        <v>0</v>
      </c>
      <c r="M1607">
        <f>'Previous Trades Import_OMS Quer'!M1607</f>
        <v>0</v>
      </c>
      <c r="N1607">
        <f>'Previous Trades Import_OMS Quer'!N1607</f>
        <v>0</v>
      </c>
      <c r="O1607" t="str">
        <f>CLEAN('Previous Trades Import_OMS Quer'!O1607)</f>
        <v/>
      </c>
      <c r="Q1607" s="25">
        <f t="shared" si="50"/>
        <v>0</v>
      </c>
      <c r="R1607" s="25" t="e">
        <f>VLOOKUP(O1607,'Currency Balance'!$O$3:$Q$32,3,0)</f>
        <v>#N/A</v>
      </c>
      <c r="S1607" t="e">
        <f t="shared" si="51"/>
        <v>#N/A</v>
      </c>
    </row>
    <row r="1608" spans="1:19">
      <c r="A1608">
        <f>'Previous Trades Import_OMS Quer'!A1608</f>
        <v>0</v>
      </c>
      <c r="B1608">
        <f>'Previous Trades Import_OMS Quer'!B1608</f>
        <v>0</v>
      </c>
      <c r="C1608" s="22">
        <f>'Previous Trades Import_OMS Quer'!C1608</f>
        <v>0</v>
      </c>
      <c r="D1608">
        <f>'Previous Trades Import_OMS Quer'!D1608</f>
        <v>0</v>
      </c>
      <c r="E1608" s="22">
        <f>'Previous Trades Import_OMS Quer'!E1608</f>
        <v>0</v>
      </c>
      <c r="F1608">
        <f>'Previous Trades Import_OMS Quer'!F1608</f>
        <v>0</v>
      </c>
      <c r="G1608">
        <f>'Previous Trades Import_OMS Quer'!G1608</f>
        <v>0</v>
      </c>
      <c r="H1608">
        <f>'Previous Trades Import_OMS Quer'!H1608</f>
        <v>0</v>
      </c>
      <c r="I1608">
        <f>'Previous Trades Import_OMS Quer'!I1608</f>
        <v>0</v>
      </c>
      <c r="J1608">
        <f>'Previous Trades Import_OMS Quer'!J1608</f>
        <v>0</v>
      </c>
      <c r="K1608">
        <f>'Previous Trades Import_OMS Quer'!K1608</f>
        <v>0</v>
      </c>
      <c r="L1608">
        <f>'Previous Trades Import_OMS Quer'!L1608</f>
        <v>0</v>
      </c>
      <c r="M1608">
        <f>'Previous Trades Import_OMS Quer'!M1608</f>
        <v>0</v>
      </c>
      <c r="N1608">
        <f>'Previous Trades Import_OMS Quer'!N1608</f>
        <v>0</v>
      </c>
      <c r="O1608" t="str">
        <f>CLEAN('Previous Trades Import_OMS Quer'!O1608)</f>
        <v/>
      </c>
      <c r="Q1608" s="25">
        <f t="shared" si="50"/>
        <v>0</v>
      </c>
      <c r="R1608" s="25" t="e">
        <f>VLOOKUP(O1608,'Currency Balance'!$O$3:$Q$32,3,0)</f>
        <v>#N/A</v>
      </c>
      <c r="S1608" t="e">
        <f t="shared" si="51"/>
        <v>#N/A</v>
      </c>
    </row>
    <row r="1609" spans="1:19">
      <c r="A1609">
        <f>'Previous Trades Import_OMS Quer'!A1609</f>
        <v>0</v>
      </c>
      <c r="B1609">
        <f>'Previous Trades Import_OMS Quer'!B1609</f>
        <v>0</v>
      </c>
      <c r="C1609" s="22">
        <f>'Previous Trades Import_OMS Quer'!C1609</f>
        <v>0</v>
      </c>
      <c r="D1609">
        <f>'Previous Trades Import_OMS Quer'!D1609</f>
        <v>0</v>
      </c>
      <c r="E1609" s="22">
        <f>'Previous Trades Import_OMS Quer'!E1609</f>
        <v>0</v>
      </c>
      <c r="F1609">
        <f>'Previous Trades Import_OMS Quer'!F1609</f>
        <v>0</v>
      </c>
      <c r="G1609">
        <f>'Previous Trades Import_OMS Quer'!G1609</f>
        <v>0</v>
      </c>
      <c r="H1609">
        <f>'Previous Trades Import_OMS Quer'!H1609</f>
        <v>0</v>
      </c>
      <c r="I1609">
        <f>'Previous Trades Import_OMS Quer'!I1609</f>
        <v>0</v>
      </c>
      <c r="J1609">
        <f>'Previous Trades Import_OMS Quer'!J1609</f>
        <v>0</v>
      </c>
      <c r="K1609">
        <f>'Previous Trades Import_OMS Quer'!K1609</f>
        <v>0</v>
      </c>
      <c r="L1609">
        <f>'Previous Trades Import_OMS Quer'!L1609</f>
        <v>0</v>
      </c>
      <c r="M1609">
        <f>'Previous Trades Import_OMS Quer'!M1609</f>
        <v>0</v>
      </c>
      <c r="N1609">
        <f>'Previous Trades Import_OMS Quer'!N1609</f>
        <v>0</v>
      </c>
      <c r="O1609" t="str">
        <f>CLEAN('Previous Trades Import_OMS Quer'!O1609)</f>
        <v/>
      </c>
      <c r="Q1609" s="25">
        <f t="shared" si="50"/>
        <v>0</v>
      </c>
      <c r="R1609" s="25" t="e">
        <f>VLOOKUP(O1609,'Currency Balance'!$O$3:$Q$32,3,0)</f>
        <v>#N/A</v>
      </c>
      <c r="S1609" t="e">
        <f t="shared" si="51"/>
        <v>#N/A</v>
      </c>
    </row>
    <row r="1610" spans="1:19">
      <c r="A1610">
        <f>'Previous Trades Import_OMS Quer'!A1610</f>
        <v>0</v>
      </c>
      <c r="B1610">
        <f>'Previous Trades Import_OMS Quer'!B1610</f>
        <v>0</v>
      </c>
      <c r="C1610" s="22">
        <f>'Previous Trades Import_OMS Quer'!C1610</f>
        <v>0</v>
      </c>
      <c r="D1610">
        <f>'Previous Trades Import_OMS Quer'!D1610</f>
        <v>0</v>
      </c>
      <c r="E1610" s="22">
        <f>'Previous Trades Import_OMS Quer'!E1610</f>
        <v>0</v>
      </c>
      <c r="F1610">
        <f>'Previous Trades Import_OMS Quer'!F1610</f>
        <v>0</v>
      </c>
      <c r="G1610">
        <f>'Previous Trades Import_OMS Quer'!G1610</f>
        <v>0</v>
      </c>
      <c r="H1610">
        <f>'Previous Trades Import_OMS Quer'!H1610</f>
        <v>0</v>
      </c>
      <c r="I1610">
        <f>'Previous Trades Import_OMS Quer'!I1610</f>
        <v>0</v>
      </c>
      <c r="J1610">
        <f>'Previous Trades Import_OMS Quer'!J1610</f>
        <v>0</v>
      </c>
      <c r="K1610">
        <f>'Previous Trades Import_OMS Quer'!K1610</f>
        <v>0</v>
      </c>
      <c r="L1610">
        <f>'Previous Trades Import_OMS Quer'!L1610</f>
        <v>0</v>
      </c>
      <c r="M1610">
        <f>'Previous Trades Import_OMS Quer'!M1610</f>
        <v>0</v>
      </c>
      <c r="N1610">
        <f>'Previous Trades Import_OMS Quer'!N1610</f>
        <v>0</v>
      </c>
      <c r="O1610" t="str">
        <f>CLEAN('Previous Trades Import_OMS Quer'!O1610)</f>
        <v/>
      </c>
      <c r="Q1610" s="25">
        <f t="shared" si="50"/>
        <v>0</v>
      </c>
      <c r="R1610" s="25" t="e">
        <f>VLOOKUP(O1610,'Currency Balance'!$O$3:$Q$32,3,0)</f>
        <v>#N/A</v>
      </c>
      <c r="S1610" t="e">
        <f t="shared" si="51"/>
        <v>#N/A</v>
      </c>
    </row>
    <row r="1611" spans="1:19">
      <c r="A1611">
        <f>'Previous Trades Import_OMS Quer'!A1611</f>
        <v>0</v>
      </c>
      <c r="B1611">
        <f>'Previous Trades Import_OMS Quer'!B1611</f>
        <v>0</v>
      </c>
      <c r="C1611" s="22">
        <f>'Previous Trades Import_OMS Quer'!C1611</f>
        <v>0</v>
      </c>
      <c r="D1611">
        <f>'Previous Trades Import_OMS Quer'!D1611</f>
        <v>0</v>
      </c>
      <c r="E1611" s="22">
        <f>'Previous Trades Import_OMS Quer'!E1611</f>
        <v>0</v>
      </c>
      <c r="F1611">
        <f>'Previous Trades Import_OMS Quer'!F1611</f>
        <v>0</v>
      </c>
      <c r="G1611">
        <f>'Previous Trades Import_OMS Quer'!G1611</f>
        <v>0</v>
      </c>
      <c r="H1611">
        <f>'Previous Trades Import_OMS Quer'!H1611</f>
        <v>0</v>
      </c>
      <c r="I1611">
        <f>'Previous Trades Import_OMS Quer'!I1611</f>
        <v>0</v>
      </c>
      <c r="J1611">
        <f>'Previous Trades Import_OMS Quer'!J1611</f>
        <v>0</v>
      </c>
      <c r="K1611">
        <f>'Previous Trades Import_OMS Quer'!K1611</f>
        <v>0</v>
      </c>
      <c r="L1611">
        <f>'Previous Trades Import_OMS Quer'!L1611</f>
        <v>0</v>
      </c>
      <c r="M1611">
        <f>'Previous Trades Import_OMS Quer'!M1611</f>
        <v>0</v>
      </c>
      <c r="N1611">
        <f>'Previous Trades Import_OMS Quer'!N1611</f>
        <v>0</v>
      </c>
      <c r="O1611" t="str">
        <f>CLEAN('Previous Trades Import_OMS Quer'!O1611)</f>
        <v/>
      </c>
      <c r="Q1611" s="25">
        <f t="shared" si="50"/>
        <v>0</v>
      </c>
      <c r="R1611" s="25" t="e">
        <f>VLOOKUP(O1611,'Currency Balance'!$O$3:$Q$32,3,0)</f>
        <v>#N/A</v>
      </c>
      <c r="S1611" t="e">
        <f t="shared" si="51"/>
        <v>#N/A</v>
      </c>
    </row>
    <row r="1612" spans="1:19">
      <c r="A1612">
        <f>'Previous Trades Import_OMS Quer'!A1612</f>
        <v>0</v>
      </c>
      <c r="B1612">
        <f>'Previous Trades Import_OMS Quer'!B1612</f>
        <v>0</v>
      </c>
      <c r="C1612" s="22">
        <f>'Previous Trades Import_OMS Quer'!C1612</f>
        <v>0</v>
      </c>
      <c r="D1612">
        <f>'Previous Trades Import_OMS Quer'!D1612</f>
        <v>0</v>
      </c>
      <c r="E1612" s="22">
        <f>'Previous Trades Import_OMS Quer'!E1612</f>
        <v>0</v>
      </c>
      <c r="F1612">
        <f>'Previous Trades Import_OMS Quer'!F1612</f>
        <v>0</v>
      </c>
      <c r="G1612">
        <f>'Previous Trades Import_OMS Quer'!G1612</f>
        <v>0</v>
      </c>
      <c r="H1612">
        <f>'Previous Trades Import_OMS Quer'!H1612</f>
        <v>0</v>
      </c>
      <c r="I1612">
        <f>'Previous Trades Import_OMS Quer'!I1612</f>
        <v>0</v>
      </c>
      <c r="J1612">
        <f>'Previous Trades Import_OMS Quer'!J1612</f>
        <v>0</v>
      </c>
      <c r="K1612">
        <f>'Previous Trades Import_OMS Quer'!K1612</f>
        <v>0</v>
      </c>
      <c r="L1612">
        <f>'Previous Trades Import_OMS Quer'!L1612</f>
        <v>0</v>
      </c>
      <c r="M1612">
        <f>'Previous Trades Import_OMS Quer'!M1612</f>
        <v>0</v>
      </c>
      <c r="N1612">
        <f>'Previous Trades Import_OMS Quer'!N1612</f>
        <v>0</v>
      </c>
      <c r="O1612" t="str">
        <f>CLEAN('Previous Trades Import_OMS Quer'!O1612)</f>
        <v/>
      </c>
      <c r="Q1612" s="25">
        <f t="shared" si="50"/>
        <v>0</v>
      </c>
      <c r="R1612" s="25" t="e">
        <f>VLOOKUP(O1612,'Currency Balance'!$O$3:$Q$32,3,0)</f>
        <v>#N/A</v>
      </c>
      <c r="S1612" t="e">
        <f t="shared" si="51"/>
        <v>#N/A</v>
      </c>
    </row>
    <row r="1613" spans="1:19">
      <c r="A1613">
        <f>'Previous Trades Import_OMS Quer'!A1613</f>
        <v>0</v>
      </c>
      <c r="B1613">
        <f>'Previous Trades Import_OMS Quer'!B1613</f>
        <v>0</v>
      </c>
      <c r="C1613" s="22">
        <f>'Previous Trades Import_OMS Quer'!C1613</f>
        <v>0</v>
      </c>
      <c r="D1613">
        <f>'Previous Trades Import_OMS Quer'!D1613</f>
        <v>0</v>
      </c>
      <c r="E1613" s="22">
        <f>'Previous Trades Import_OMS Quer'!E1613</f>
        <v>0</v>
      </c>
      <c r="F1613">
        <f>'Previous Trades Import_OMS Quer'!F1613</f>
        <v>0</v>
      </c>
      <c r="G1613">
        <f>'Previous Trades Import_OMS Quer'!G1613</f>
        <v>0</v>
      </c>
      <c r="H1613">
        <f>'Previous Trades Import_OMS Quer'!H1613</f>
        <v>0</v>
      </c>
      <c r="I1613">
        <f>'Previous Trades Import_OMS Quer'!I1613</f>
        <v>0</v>
      </c>
      <c r="J1613">
        <f>'Previous Trades Import_OMS Quer'!J1613</f>
        <v>0</v>
      </c>
      <c r="K1613">
        <f>'Previous Trades Import_OMS Quer'!K1613</f>
        <v>0</v>
      </c>
      <c r="L1613">
        <f>'Previous Trades Import_OMS Quer'!L1613</f>
        <v>0</v>
      </c>
      <c r="M1613">
        <f>'Previous Trades Import_OMS Quer'!M1613</f>
        <v>0</v>
      </c>
      <c r="N1613">
        <f>'Previous Trades Import_OMS Quer'!N1613</f>
        <v>0</v>
      </c>
      <c r="O1613" t="str">
        <f>CLEAN('Previous Trades Import_OMS Quer'!O1613)</f>
        <v/>
      </c>
      <c r="Q1613" s="25">
        <f t="shared" si="50"/>
        <v>0</v>
      </c>
      <c r="R1613" s="25" t="e">
        <f>VLOOKUP(O1613,'Currency Balance'!$O$3:$Q$32,3,0)</f>
        <v>#N/A</v>
      </c>
      <c r="S1613" t="e">
        <f t="shared" si="51"/>
        <v>#N/A</v>
      </c>
    </row>
    <row r="1614" spans="1:19">
      <c r="A1614">
        <f>'Previous Trades Import_OMS Quer'!A1614</f>
        <v>0</v>
      </c>
      <c r="B1614">
        <f>'Previous Trades Import_OMS Quer'!B1614</f>
        <v>0</v>
      </c>
      <c r="C1614" s="22">
        <f>'Previous Trades Import_OMS Quer'!C1614</f>
        <v>0</v>
      </c>
      <c r="D1614">
        <f>'Previous Trades Import_OMS Quer'!D1614</f>
        <v>0</v>
      </c>
      <c r="E1614" s="22">
        <f>'Previous Trades Import_OMS Quer'!E1614</f>
        <v>0</v>
      </c>
      <c r="F1614">
        <f>'Previous Trades Import_OMS Quer'!F1614</f>
        <v>0</v>
      </c>
      <c r="G1614">
        <f>'Previous Trades Import_OMS Quer'!G1614</f>
        <v>0</v>
      </c>
      <c r="H1614">
        <f>'Previous Trades Import_OMS Quer'!H1614</f>
        <v>0</v>
      </c>
      <c r="I1614">
        <f>'Previous Trades Import_OMS Quer'!I1614</f>
        <v>0</v>
      </c>
      <c r="J1614">
        <f>'Previous Trades Import_OMS Quer'!J1614</f>
        <v>0</v>
      </c>
      <c r="K1614">
        <f>'Previous Trades Import_OMS Quer'!K1614</f>
        <v>0</v>
      </c>
      <c r="L1614">
        <f>'Previous Trades Import_OMS Quer'!L1614</f>
        <v>0</v>
      </c>
      <c r="M1614">
        <f>'Previous Trades Import_OMS Quer'!M1614</f>
        <v>0</v>
      </c>
      <c r="N1614">
        <f>'Previous Trades Import_OMS Quer'!N1614</f>
        <v>0</v>
      </c>
      <c r="O1614" t="str">
        <f>CLEAN('Previous Trades Import_OMS Quer'!O1614)</f>
        <v/>
      </c>
      <c r="Q1614" s="25">
        <f t="shared" si="50"/>
        <v>0</v>
      </c>
      <c r="R1614" s="25" t="e">
        <f>VLOOKUP(O1614,'Currency Balance'!$O$3:$Q$32,3,0)</f>
        <v>#N/A</v>
      </c>
      <c r="S1614" t="e">
        <f t="shared" si="51"/>
        <v>#N/A</v>
      </c>
    </row>
    <row r="1615" spans="1:19">
      <c r="A1615">
        <f>'Previous Trades Import_OMS Quer'!A1615</f>
        <v>0</v>
      </c>
      <c r="B1615">
        <f>'Previous Trades Import_OMS Quer'!B1615</f>
        <v>0</v>
      </c>
      <c r="C1615" s="22">
        <f>'Previous Trades Import_OMS Quer'!C1615</f>
        <v>0</v>
      </c>
      <c r="D1615">
        <f>'Previous Trades Import_OMS Quer'!D1615</f>
        <v>0</v>
      </c>
      <c r="E1615" s="22">
        <f>'Previous Trades Import_OMS Quer'!E1615</f>
        <v>0</v>
      </c>
      <c r="F1615">
        <f>'Previous Trades Import_OMS Quer'!F1615</f>
        <v>0</v>
      </c>
      <c r="G1615">
        <f>'Previous Trades Import_OMS Quer'!G1615</f>
        <v>0</v>
      </c>
      <c r="H1615">
        <f>'Previous Trades Import_OMS Quer'!H1615</f>
        <v>0</v>
      </c>
      <c r="I1615">
        <f>'Previous Trades Import_OMS Quer'!I1615</f>
        <v>0</v>
      </c>
      <c r="J1615">
        <f>'Previous Trades Import_OMS Quer'!J1615</f>
        <v>0</v>
      </c>
      <c r="K1615">
        <f>'Previous Trades Import_OMS Quer'!K1615</f>
        <v>0</v>
      </c>
      <c r="L1615">
        <f>'Previous Trades Import_OMS Quer'!L1615</f>
        <v>0</v>
      </c>
      <c r="M1615">
        <f>'Previous Trades Import_OMS Quer'!M1615</f>
        <v>0</v>
      </c>
      <c r="N1615">
        <f>'Previous Trades Import_OMS Quer'!N1615</f>
        <v>0</v>
      </c>
      <c r="O1615" t="str">
        <f>CLEAN('Previous Trades Import_OMS Quer'!O1615)</f>
        <v/>
      </c>
      <c r="Q1615" s="25">
        <f t="shared" si="50"/>
        <v>0</v>
      </c>
      <c r="R1615" s="25" t="e">
        <f>VLOOKUP(O1615,'Currency Balance'!$O$3:$Q$32,3,0)</f>
        <v>#N/A</v>
      </c>
      <c r="S1615" t="e">
        <f t="shared" si="51"/>
        <v>#N/A</v>
      </c>
    </row>
    <row r="1616" spans="1:19">
      <c r="A1616">
        <f>'Previous Trades Import_OMS Quer'!A1616</f>
        <v>0</v>
      </c>
      <c r="B1616">
        <f>'Previous Trades Import_OMS Quer'!B1616</f>
        <v>0</v>
      </c>
      <c r="C1616" s="22">
        <f>'Previous Trades Import_OMS Quer'!C1616</f>
        <v>0</v>
      </c>
      <c r="D1616">
        <f>'Previous Trades Import_OMS Quer'!D1616</f>
        <v>0</v>
      </c>
      <c r="E1616" s="22">
        <f>'Previous Trades Import_OMS Quer'!E1616</f>
        <v>0</v>
      </c>
      <c r="F1616">
        <f>'Previous Trades Import_OMS Quer'!F1616</f>
        <v>0</v>
      </c>
      <c r="G1616">
        <f>'Previous Trades Import_OMS Quer'!G1616</f>
        <v>0</v>
      </c>
      <c r="H1616">
        <f>'Previous Trades Import_OMS Quer'!H1616</f>
        <v>0</v>
      </c>
      <c r="I1616">
        <f>'Previous Trades Import_OMS Quer'!I1616</f>
        <v>0</v>
      </c>
      <c r="J1616">
        <f>'Previous Trades Import_OMS Quer'!J1616</f>
        <v>0</v>
      </c>
      <c r="K1616">
        <f>'Previous Trades Import_OMS Quer'!K1616</f>
        <v>0</v>
      </c>
      <c r="L1616">
        <f>'Previous Trades Import_OMS Quer'!L1616</f>
        <v>0</v>
      </c>
      <c r="M1616">
        <f>'Previous Trades Import_OMS Quer'!M1616</f>
        <v>0</v>
      </c>
      <c r="N1616">
        <f>'Previous Trades Import_OMS Quer'!N1616</f>
        <v>0</v>
      </c>
      <c r="O1616" t="str">
        <f>CLEAN('Previous Trades Import_OMS Quer'!O1616)</f>
        <v/>
      </c>
      <c r="Q1616" s="25">
        <f t="shared" si="50"/>
        <v>0</v>
      </c>
      <c r="R1616" s="25" t="e">
        <f>VLOOKUP(O1616,'Currency Balance'!$O$3:$Q$32,3,0)</f>
        <v>#N/A</v>
      </c>
      <c r="S1616" t="e">
        <f t="shared" si="51"/>
        <v>#N/A</v>
      </c>
    </row>
    <row r="1617" spans="1:19">
      <c r="A1617">
        <f>'Previous Trades Import_OMS Quer'!A1617</f>
        <v>0</v>
      </c>
      <c r="B1617">
        <f>'Previous Trades Import_OMS Quer'!B1617</f>
        <v>0</v>
      </c>
      <c r="C1617" s="22">
        <f>'Previous Trades Import_OMS Quer'!C1617</f>
        <v>0</v>
      </c>
      <c r="D1617">
        <f>'Previous Trades Import_OMS Quer'!D1617</f>
        <v>0</v>
      </c>
      <c r="E1617" s="22">
        <f>'Previous Trades Import_OMS Quer'!E1617</f>
        <v>0</v>
      </c>
      <c r="F1617">
        <f>'Previous Trades Import_OMS Quer'!F1617</f>
        <v>0</v>
      </c>
      <c r="G1617">
        <f>'Previous Trades Import_OMS Quer'!G1617</f>
        <v>0</v>
      </c>
      <c r="H1617">
        <f>'Previous Trades Import_OMS Quer'!H1617</f>
        <v>0</v>
      </c>
      <c r="I1617">
        <f>'Previous Trades Import_OMS Quer'!I1617</f>
        <v>0</v>
      </c>
      <c r="J1617">
        <f>'Previous Trades Import_OMS Quer'!J1617</f>
        <v>0</v>
      </c>
      <c r="K1617">
        <f>'Previous Trades Import_OMS Quer'!K1617</f>
        <v>0</v>
      </c>
      <c r="L1617">
        <f>'Previous Trades Import_OMS Quer'!L1617</f>
        <v>0</v>
      </c>
      <c r="M1617">
        <f>'Previous Trades Import_OMS Quer'!M1617</f>
        <v>0</v>
      </c>
      <c r="N1617">
        <f>'Previous Trades Import_OMS Quer'!N1617</f>
        <v>0</v>
      </c>
      <c r="O1617" t="str">
        <f>CLEAN('Previous Trades Import_OMS Quer'!O1617)</f>
        <v/>
      </c>
      <c r="Q1617" s="25">
        <f t="shared" si="50"/>
        <v>0</v>
      </c>
      <c r="R1617" s="25" t="e">
        <f>VLOOKUP(O1617,'Currency Balance'!$O$3:$Q$32,3,0)</f>
        <v>#N/A</v>
      </c>
      <c r="S1617" t="e">
        <f t="shared" si="51"/>
        <v>#N/A</v>
      </c>
    </row>
    <row r="1618" spans="1:19">
      <c r="A1618">
        <f>'Previous Trades Import_OMS Quer'!A1618</f>
        <v>0</v>
      </c>
      <c r="B1618">
        <f>'Previous Trades Import_OMS Quer'!B1618</f>
        <v>0</v>
      </c>
      <c r="C1618" s="22">
        <f>'Previous Trades Import_OMS Quer'!C1618</f>
        <v>0</v>
      </c>
      <c r="D1618">
        <f>'Previous Trades Import_OMS Quer'!D1618</f>
        <v>0</v>
      </c>
      <c r="E1618" s="22">
        <f>'Previous Trades Import_OMS Quer'!E1618</f>
        <v>0</v>
      </c>
      <c r="F1618">
        <f>'Previous Trades Import_OMS Quer'!F1618</f>
        <v>0</v>
      </c>
      <c r="G1618">
        <f>'Previous Trades Import_OMS Quer'!G1618</f>
        <v>0</v>
      </c>
      <c r="H1618">
        <f>'Previous Trades Import_OMS Quer'!H1618</f>
        <v>0</v>
      </c>
      <c r="I1618">
        <f>'Previous Trades Import_OMS Quer'!I1618</f>
        <v>0</v>
      </c>
      <c r="J1618">
        <f>'Previous Trades Import_OMS Quer'!J1618</f>
        <v>0</v>
      </c>
      <c r="K1618">
        <f>'Previous Trades Import_OMS Quer'!K1618</f>
        <v>0</v>
      </c>
      <c r="L1618">
        <f>'Previous Trades Import_OMS Quer'!L1618</f>
        <v>0</v>
      </c>
      <c r="M1618">
        <f>'Previous Trades Import_OMS Quer'!M1618</f>
        <v>0</v>
      </c>
      <c r="N1618">
        <f>'Previous Trades Import_OMS Quer'!N1618</f>
        <v>0</v>
      </c>
      <c r="O1618" t="str">
        <f>CLEAN('Previous Trades Import_OMS Quer'!O1618)</f>
        <v/>
      </c>
      <c r="Q1618" s="25">
        <f t="shared" si="50"/>
        <v>0</v>
      </c>
      <c r="R1618" s="25" t="e">
        <f>VLOOKUP(O1618,'Currency Balance'!$O$3:$Q$32,3,0)</f>
        <v>#N/A</v>
      </c>
      <c r="S1618" t="e">
        <f t="shared" si="51"/>
        <v>#N/A</v>
      </c>
    </row>
    <row r="1619" spans="1:19">
      <c r="A1619">
        <f>'Previous Trades Import_OMS Quer'!A1619</f>
        <v>0</v>
      </c>
      <c r="B1619">
        <f>'Previous Trades Import_OMS Quer'!B1619</f>
        <v>0</v>
      </c>
      <c r="C1619" s="22">
        <f>'Previous Trades Import_OMS Quer'!C1619</f>
        <v>0</v>
      </c>
      <c r="D1619">
        <f>'Previous Trades Import_OMS Quer'!D1619</f>
        <v>0</v>
      </c>
      <c r="E1619" s="22">
        <f>'Previous Trades Import_OMS Quer'!E1619</f>
        <v>0</v>
      </c>
      <c r="F1619">
        <f>'Previous Trades Import_OMS Quer'!F1619</f>
        <v>0</v>
      </c>
      <c r="G1619">
        <f>'Previous Trades Import_OMS Quer'!G1619</f>
        <v>0</v>
      </c>
      <c r="H1619">
        <f>'Previous Trades Import_OMS Quer'!H1619</f>
        <v>0</v>
      </c>
      <c r="I1619">
        <f>'Previous Trades Import_OMS Quer'!I1619</f>
        <v>0</v>
      </c>
      <c r="J1619">
        <f>'Previous Trades Import_OMS Quer'!J1619</f>
        <v>0</v>
      </c>
      <c r="K1619">
        <f>'Previous Trades Import_OMS Quer'!K1619</f>
        <v>0</v>
      </c>
      <c r="L1619">
        <f>'Previous Trades Import_OMS Quer'!L1619</f>
        <v>0</v>
      </c>
      <c r="M1619">
        <f>'Previous Trades Import_OMS Quer'!M1619</f>
        <v>0</v>
      </c>
      <c r="N1619">
        <f>'Previous Trades Import_OMS Quer'!N1619</f>
        <v>0</v>
      </c>
      <c r="O1619" t="str">
        <f>CLEAN('Previous Trades Import_OMS Quer'!O1619)</f>
        <v/>
      </c>
      <c r="Q1619" s="25">
        <f t="shared" si="50"/>
        <v>0</v>
      </c>
      <c r="R1619" s="25" t="e">
        <f>VLOOKUP(O1619,'Currency Balance'!$O$3:$Q$32,3,0)</f>
        <v>#N/A</v>
      </c>
      <c r="S1619" t="e">
        <f t="shared" si="51"/>
        <v>#N/A</v>
      </c>
    </row>
    <row r="1620" spans="1:19">
      <c r="A1620">
        <f>'Previous Trades Import_OMS Quer'!A1620</f>
        <v>0</v>
      </c>
      <c r="B1620">
        <f>'Previous Trades Import_OMS Quer'!B1620</f>
        <v>0</v>
      </c>
      <c r="C1620" s="22">
        <f>'Previous Trades Import_OMS Quer'!C1620</f>
        <v>0</v>
      </c>
      <c r="D1620">
        <f>'Previous Trades Import_OMS Quer'!D1620</f>
        <v>0</v>
      </c>
      <c r="E1620" s="22">
        <f>'Previous Trades Import_OMS Quer'!E1620</f>
        <v>0</v>
      </c>
      <c r="F1620">
        <f>'Previous Trades Import_OMS Quer'!F1620</f>
        <v>0</v>
      </c>
      <c r="G1620">
        <f>'Previous Trades Import_OMS Quer'!G1620</f>
        <v>0</v>
      </c>
      <c r="H1620">
        <f>'Previous Trades Import_OMS Quer'!H1620</f>
        <v>0</v>
      </c>
      <c r="I1620">
        <f>'Previous Trades Import_OMS Quer'!I1620</f>
        <v>0</v>
      </c>
      <c r="J1620">
        <f>'Previous Trades Import_OMS Quer'!J1620</f>
        <v>0</v>
      </c>
      <c r="K1620">
        <f>'Previous Trades Import_OMS Quer'!K1620</f>
        <v>0</v>
      </c>
      <c r="L1620">
        <f>'Previous Trades Import_OMS Quer'!L1620</f>
        <v>0</v>
      </c>
      <c r="M1620">
        <f>'Previous Trades Import_OMS Quer'!M1620</f>
        <v>0</v>
      </c>
      <c r="N1620">
        <f>'Previous Trades Import_OMS Quer'!N1620</f>
        <v>0</v>
      </c>
      <c r="O1620" t="str">
        <f>CLEAN('Previous Trades Import_OMS Quer'!O1620)</f>
        <v/>
      </c>
      <c r="Q1620" s="25">
        <f t="shared" si="50"/>
        <v>0</v>
      </c>
      <c r="R1620" s="25" t="e">
        <f>VLOOKUP(O1620,'Currency Balance'!$O$3:$Q$32,3,0)</f>
        <v>#N/A</v>
      </c>
      <c r="S1620" t="e">
        <f t="shared" si="51"/>
        <v>#N/A</v>
      </c>
    </row>
    <row r="1621" spans="1:19">
      <c r="A1621">
        <f>'Previous Trades Import_OMS Quer'!A1621</f>
        <v>0</v>
      </c>
      <c r="B1621">
        <f>'Previous Trades Import_OMS Quer'!B1621</f>
        <v>0</v>
      </c>
      <c r="C1621" s="22">
        <f>'Previous Trades Import_OMS Quer'!C1621</f>
        <v>0</v>
      </c>
      <c r="D1621">
        <f>'Previous Trades Import_OMS Quer'!D1621</f>
        <v>0</v>
      </c>
      <c r="E1621" s="22">
        <f>'Previous Trades Import_OMS Quer'!E1621</f>
        <v>0</v>
      </c>
      <c r="F1621">
        <f>'Previous Trades Import_OMS Quer'!F1621</f>
        <v>0</v>
      </c>
      <c r="G1621">
        <f>'Previous Trades Import_OMS Quer'!G1621</f>
        <v>0</v>
      </c>
      <c r="H1621">
        <f>'Previous Trades Import_OMS Quer'!H1621</f>
        <v>0</v>
      </c>
      <c r="I1621">
        <f>'Previous Trades Import_OMS Quer'!I1621</f>
        <v>0</v>
      </c>
      <c r="J1621">
        <f>'Previous Trades Import_OMS Quer'!J1621</f>
        <v>0</v>
      </c>
      <c r="K1621">
        <f>'Previous Trades Import_OMS Quer'!K1621</f>
        <v>0</v>
      </c>
      <c r="L1621">
        <f>'Previous Trades Import_OMS Quer'!L1621</f>
        <v>0</v>
      </c>
      <c r="M1621">
        <f>'Previous Trades Import_OMS Quer'!M1621</f>
        <v>0</v>
      </c>
      <c r="N1621">
        <f>'Previous Trades Import_OMS Quer'!N1621</f>
        <v>0</v>
      </c>
      <c r="O1621" t="str">
        <f>CLEAN('Previous Trades Import_OMS Quer'!O1621)</f>
        <v/>
      </c>
      <c r="Q1621" s="25">
        <f t="shared" si="50"/>
        <v>0</v>
      </c>
      <c r="R1621" s="25" t="e">
        <f>VLOOKUP(O1621,'Currency Balance'!$O$3:$Q$32,3,0)</f>
        <v>#N/A</v>
      </c>
      <c r="S1621" t="e">
        <f t="shared" si="51"/>
        <v>#N/A</v>
      </c>
    </row>
    <row r="1622" spans="1:19">
      <c r="A1622">
        <f>'Previous Trades Import_OMS Quer'!A1622</f>
        <v>0</v>
      </c>
      <c r="B1622">
        <f>'Previous Trades Import_OMS Quer'!B1622</f>
        <v>0</v>
      </c>
      <c r="C1622" s="22">
        <f>'Previous Trades Import_OMS Quer'!C1622</f>
        <v>0</v>
      </c>
      <c r="D1622">
        <f>'Previous Trades Import_OMS Quer'!D1622</f>
        <v>0</v>
      </c>
      <c r="E1622" s="22">
        <f>'Previous Trades Import_OMS Quer'!E1622</f>
        <v>0</v>
      </c>
      <c r="F1622">
        <f>'Previous Trades Import_OMS Quer'!F1622</f>
        <v>0</v>
      </c>
      <c r="G1622">
        <f>'Previous Trades Import_OMS Quer'!G1622</f>
        <v>0</v>
      </c>
      <c r="H1622">
        <f>'Previous Trades Import_OMS Quer'!H1622</f>
        <v>0</v>
      </c>
      <c r="I1622">
        <f>'Previous Trades Import_OMS Quer'!I1622</f>
        <v>0</v>
      </c>
      <c r="J1622">
        <f>'Previous Trades Import_OMS Quer'!J1622</f>
        <v>0</v>
      </c>
      <c r="K1622">
        <f>'Previous Trades Import_OMS Quer'!K1622</f>
        <v>0</v>
      </c>
      <c r="L1622">
        <f>'Previous Trades Import_OMS Quer'!L1622</f>
        <v>0</v>
      </c>
      <c r="M1622">
        <f>'Previous Trades Import_OMS Quer'!M1622</f>
        <v>0</v>
      </c>
      <c r="N1622">
        <f>'Previous Trades Import_OMS Quer'!N1622</f>
        <v>0</v>
      </c>
      <c r="O1622" t="str">
        <f>CLEAN('Previous Trades Import_OMS Quer'!O1622)</f>
        <v/>
      </c>
      <c r="Q1622" s="25">
        <f t="shared" si="50"/>
        <v>0</v>
      </c>
      <c r="R1622" s="25" t="e">
        <f>VLOOKUP(O1622,'Currency Balance'!$O$3:$Q$32,3,0)</f>
        <v>#N/A</v>
      </c>
      <c r="S1622" t="e">
        <f t="shared" si="51"/>
        <v>#N/A</v>
      </c>
    </row>
    <row r="1623" spans="1:19">
      <c r="A1623">
        <f>'Previous Trades Import_OMS Quer'!A1623</f>
        <v>0</v>
      </c>
      <c r="B1623">
        <f>'Previous Trades Import_OMS Quer'!B1623</f>
        <v>0</v>
      </c>
      <c r="C1623" s="22">
        <f>'Previous Trades Import_OMS Quer'!C1623</f>
        <v>0</v>
      </c>
      <c r="D1623">
        <f>'Previous Trades Import_OMS Quer'!D1623</f>
        <v>0</v>
      </c>
      <c r="E1623" s="22">
        <f>'Previous Trades Import_OMS Quer'!E1623</f>
        <v>0</v>
      </c>
      <c r="F1623">
        <f>'Previous Trades Import_OMS Quer'!F1623</f>
        <v>0</v>
      </c>
      <c r="G1623">
        <f>'Previous Trades Import_OMS Quer'!G1623</f>
        <v>0</v>
      </c>
      <c r="H1623">
        <f>'Previous Trades Import_OMS Quer'!H1623</f>
        <v>0</v>
      </c>
      <c r="I1623">
        <f>'Previous Trades Import_OMS Quer'!I1623</f>
        <v>0</v>
      </c>
      <c r="J1623">
        <f>'Previous Trades Import_OMS Quer'!J1623</f>
        <v>0</v>
      </c>
      <c r="K1623">
        <f>'Previous Trades Import_OMS Quer'!K1623</f>
        <v>0</v>
      </c>
      <c r="L1623">
        <f>'Previous Trades Import_OMS Quer'!L1623</f>
        <v>0</v>
      </c>
      <c r="M1623">
        <f>'Previous Trades Import_OMS Quer'!M1623</f>
        <v>0</v>
      </c>
      <c r="N1623">
        <f>'Previous Trades Import_OMS Quer'!N1623</f>
        <v>0</v>
      </c>
      <c r="O1623" t="str">
        <f>CLEAN('Previous Trades Import_OMS Quer'!O1623)</f>
        <v/>
      </c>
      <c r="Q1623" s="25">
        <f t="shared" si="50"/>
        <v>0</v>
      </c>
      <c r="R1623" s="25" t="e">
        <f>VLOOKUP(O1623,'Currency Balance'!$O$3:$Q$32,3,0)</f>
        <v>#N/A</v>
      </c>
      <c r="S1623" t="e">
        <f t="shared" si="51"/>
        <v>#N/A</v>
      </c>
    </row>
    <row r="1624" spans="1:19">
      <c r="A1624">
        <f>'Previous Trades Import_OMS Quer'!A1624</f>
        <v>0</v>
      </c>
      <c r="B1624">
        <f>'Previous Trades Import_OMS Quer'!B1624</f>
        <v>0</v>
      </c>
      <c r="C1624" s="22">
        <f>'Previous Trades Import_OMS Quer'!C1624</f>
        <v>0</v>
      </c>
      <c r="D1624">
        <f>'Previous Trades Import_OMS Quer'!D1624</f>
        <v>0</v>
      </c>
      <c r="E1624" s="22">
        <f>'Previous Trades Import_OMS Quer'!E1624</f>
        <v>0</v>
      </c>
      <c r="F1624">
        <f>'Previous Trades Import_OMS Quer'!F1624</f>
        <v>0</v>
      </c>
      <c r="G1624">
        <f>'Previous Trades Import_OMS Quer'!G1624</f>
        <v>0</v>
      </c>
      <c r="H1624">
        <f>'Previous Trades Import_OMS Quer'!H1624</f>
        <v>0</v>
      </c>
      <c r="I1624">
        <f>'Previous Trades Import_OMS Quer'!I1624</f>
        <v>0</v>
      </c>
      <c r="J1624">
        <f>'Previous Trades Import_OMS Quer'!J1624</f>
        <v>0</v>
      </c>
      <c r="K1624">
        <f>'Previous Trades Import_OMS Quer'!K1624</f>
        <v>0</v>
      </c>
      <c r="L1624">
        <f>'Previous Trades Import_OMS Quer'!L1624</f>
        <v>0</v>
      </c>
      <c r="M1624">
        <f>'Previous Trades Import_OMS Quer'!M1624</f>
        <v>0</v>
      </c>
      <c r="N1624">
        <f>'Previous Trades Import_OMS Quer'!N1624</f>
        <v>0</v>
      </c>
      <c r="O1624" t="str">
        <f>CLEAN('Previous Trades Import_OMS Quer'!O1624)</f>
        <v/>
      </c>
      <c r="Q1624" s="25">
        <f t="shared" si="50"/>
        <v>0</v>
      </c>
      <c r="R1624" s="25" t="e">
        <f>VLOOKUP(O1624,'Currency Balance'!$O$3:$Q$32,3,0)</f>
        <v>#N/A</v>
      </c>
      <c r="S1624" t="e">
        <f t="shared" si="51"/>
        <v>#N/A</v>
      </c>
    </row>
    <row r="1625" spans="1:19">
      <c r="A1625">
        <f>'Previous Trades Import_OMS Quer'!A1625</f>
        <v>0</v>
      </c>
      <c r="B1625">
        <f>'Previous Trades Import_OMS Quer'!B1625</f>
        <v>0</v>
      </c>
      <c r="C1625" s="22">
        <f>'Previous Trades Import_OMS Quer'!C1625</f>
        <v>0</v>
      </c>
      <c r="D1625">
        <f>'Previous Trades Import_OMS Quer'!D1625</f>
        <v>0</v>
      </c>
      <c r="E1625" s="22">
        <f>'Previous Trades Import_OMS Quer'!E1625</f>
        <v>0</v>
      </c>
      <c r="F1625">
        <f>'Previous Trades Import_OMS Quer'!F1625</f>
        <v>0</v>
      </c>
      <c r="G1625">
        <f>'Previous Trades Import_OMS Quer'!G1625</f>
        <v>0</v>
      </c>
      <c r="H1625">
        <f>'Previous Trades Import_OMS Quer'!H1625</f>
        <v>0</v>
      </c>
      <c r="I1625">
        <f>'Previous Trades Import_OMS Quer'!I1625</f>
        <v>0</v>
      </c>
      <c r="J1625">
        <f>'Previous Trades Import_OMS Quer'!J1625</f>
        <v>0</v>
      </c>
      <c r="K1625">
        <f>'Previous Trades Import_OMS Quer'!K1625</f>
        <v>0</v>
      </c>
      <c r="L1625">
        <f>'Previous Trades Import_OMS Quer'!L1625</f>
        <v>0</v>
      </c>
      <c r="M1625">
        <f>'Previous Trades Import_OMS Quer'!M1625</f>
        <v>0</v>
      </c>
      <c r="N1625">
        <f>'Previous Trades Import_OMS Quer'!N1625</f>
        <v>0</v>
      </c>
      <c r="O1625" t="str">
        <f>CLEAN('Previous Trades Import_OMS Quer'!O1625)</f>
        <v/>
      </c>
      <c r="Q1625" s="25">
        <f t="shared" si="50"/>
        <v>0</v>
      </c>
      <c r="R1625" s="25" t="e">
        <f>VLOOKUP(O1625,'Currency Balance'!$O$3:$Q$32,3,0)</f>
        <v>#N/A</v>
      </c>
      <c r="S1625" t="e">
        <f t="shared" si="51"/>
        <v>#N/A</v>
      </c>
    </row>
    <row r="1626" spans="1:19">
      <c r="A1626">
        <f>'Previous Trades Import_OMS Quer'!A1626</f>
        <v>0</v>
      </c>
      <c r="B1626">
        <f>'Previous Trades Import_OMS Quer'!B1626</f>
        <v>0</v>
      </c>
      <c r="C1626" s="22">
        <f>'Previous Trades Import_OMS Quer'!C1626</f>
        <v>0</v>
      </c>
      <c r="D1626">
        <f>'Previous Trades Import_OMS Quer'!D1626</f>
        <v>0</v>
      </c>
      <c r="E1626" s="22">
        <f>'Previous Trades Import_OMS Quer'!E1626</f>
        <v>0</v>
      </c>
      <c r="F1626">
        <f>'Previous Trades Import_OMS Quer'!F1626</f>
        <v>0</v>
      </c>
      <c r="G1626">
        <f>'Previous Trades Import_OMS Quer'!G1626</f>
        <v>0</v>
      </c>
      <c r="H1626">
        <f>'Previous Trades Import_OMS Quer'!H1626</f>
        <v>0</v>
      </c>
      <c r="I1626">
        <f>'Previous Trades Import_OMS Quer'!I1626</f>
        <v>0</v>
      </c>
      <c r="J1626">
        <f>'Previous Trades Import_OMS Quer'!J1626</f>
        <v>0</v>
      </c>
      <c r="K1626">
        <f>'Previous Trades Import_OMS Quer'!K1626</f>
        <v>0</v>
      </c>
      <c r="L1626">
        <f>'Previous Trades Import_OMS Quer'!L1626</f>
        <v>0</v>
      </c>
      <c r="M1626">
        <f>'Previous Trades Import_OMS Quer'!M1626</f>
        <v>0</v>
      </c>
      <c r="N1626">
        <f>'Previous Trades Import_OMS Quer'!N1626</f>
        <v>0</v>
      </c>
      <c r="O1626" t="str">
        <f>CLEAN('Previous Trades Import_OMS Quer'!O1626)</f>
        <v/>
      </c>
      <c r="Q1626" s="25">
        <f t="shared" si="50"/>
        <v>0</v>
      </c>
      <c r="R1626" s="25" t="e">
        <f>VLOOKUP(O1626,'Currency Balance'!$O$3:$Q$32,3,0)</f>
        <v>#N/A</v>
      </c>
      <c r="S1626" t="e">
        <f t="shared" si="51"/>
        <v>#N/A</v>
      </c>
    </row>
    <row r="1627" spans="1:19">
      <c r="A1627">
        <f>'Previous Trades Import_OMS Quer'!A1627</f>
        <v>0</v>
      </c>
      <c r="B1627">
        <f>'Previous Trades Import_OMS Quer'!B1627</f>
        <v>0</v>
      </c>
      <c r="C1627" s="22">
        <f>'Previous Trades Import_OMS Quer'!C1627</f>
        <v>0</v>
      </c>
      <c r="D1627">
        <f>'Previous Trades Import_OMS Quer'!D1627</f>
        <v>0</v>
      </c>
      <c r="E1627" s="22">
        <f>'Previous Trades Import_OMS Quer'!E1627</f>
        <v>0</v>
      </c>
      <c r="F1627">
        <f>'Previous Trades Import_OMS Quer'!F1627</f>
        <v>0</v>
      </c>
      <c r="G1627">
        <f>'Previous Trades Import_OMS Quer'!G1627</f>
        <v>0</v>
      </c>
      <c r="H1627">
        <f>'Previous Trades Import_OMS Quer'!H1627</f>
        <v>0</v>
      </c>
      <c r="I1627">
        <f>'Previous Trades Import_OMS Quer'!I1627</f>
        <v>0</v>
      </c>
      <c r="J1627">
        <f>'Previous Trades Import_OMS Quer'!J1627</f>
        <v>0</v>
      </c>
      <c r="K1627">
        <f>'Previous Trades Import_OMS Quer'!K1627</f>
        <v>0</v>
      </c>
      <c r="L1627">
        <f>'Previous Trades Import_OMS Quer'!L1627</f>
        <v>0</v>
      </c>
      <c r="M1627">
        <f>'Previous Trades Import_OMS Quer'!M1627</f>
        <v>0</v>
      </c>
      <c r="N1627">
        <f>'Previous Trades Import_OMS Quer'!N1627</f>
        <v>0</v>
      </c>
      <c r="O1627" t="str">
        <f>CLEAN('Previous Trades Import_OMS Quer'!O1627)</f>
        <v/>
      </c>
      <c r="Q1627" s="25">
        <f t="shared" si="50"/>
        <v>0</v>
      </c>
      <c r="R1627" s="25" t="e">
        <f>VLOOKUP(O1627,'Currency Balance'!$O$3:$Q$32,3,0)</f>
        <v>#N/A</v>
      </c>
      <c r="S1627" t="e">
        <f t="shared" si="51"/>
        <v>#N/A</v>
      </c>
    </row>
    <row r="1628" spans="1:19">
      <c r="A1628">
        <f>'Previous Trades Import_OMS Quer'!A1628</f>
        <v>0</v>
      </c>
      <c r="B1628">
        <f>'Previous Trades Import_OMS Quer'!B1628</f>
        <v>0</v>
      </c>
      <c r="C1628" s="22">
        <f>'Previous Trades Import_OMS Quer'!C1628</f>
        <v>0</v>
      </c>
      <c r="D1628">
        <f>'Previous Trades Import_OMS Quer'!D1628</f>
        <v>0</v>
      </c>
      <c r="E1628" s="22">
        <f>'Previous Trades Import_OMS Quer'!E1628</f>
        <v>0</v>
      </c>
      <c r="F1628">
        <f>'Previous Trades Import_OMS Quer'!F1628</f>
        <v>0</v>
      </c>
      <c r="G1628">
        <f>'Previous Trades Import_OMS Quer'!G1628</f>
        <v>0</v>
      </c>
      <c r="H1628">
        <f>'Previous Trades Import_OMS Quer'!H1628</f>
        <v>0</v>
      </c>
      <c r="I1628">
        <f>'Previous Trades Import_OMS Quer'!I1628</f>
        <v>0</v>
      </c>
      <c r="J1628">
        <f>'Previous Trades Import_OMS Quer'!J1628</f>
        <v>0</v>
      </c>
      <c r="K1628">
        <f>'Previous Trades Import_OMS Quer'!K1628</f>
        <v>0</v>
      </c>
      <c r="L1628">
        <f>'Previous Trades Import_OMS Quer'!L1628</f>
        <v>0</v>
      </c>
      <c r="M1628">
        <f>'Previous Trades Import_OMS Quer'!M1628</f>
        <v>0</v>
      </c>
      <c r="N1628">
        <f>'Previous Trades Import_OMS Quer'!N1628</f>
        <v>0</v>
      </c>
      <c r="O1628" t="str">
        <f>CLEAN('Previous Trades Import_OMS Quer'!O1628)</f>
        <v/>
      </c>
      <c r="Q1628" s="25">
        <f t="shared" si="50"/>
        <v>0</v>
      </c>
      <c r="R1628" s="25" t="e">
        <f>VLOOKUP(O1628,'Currency Balance'!$O$3:$Q$32,3,0)</f>
        <v>#N/A</v>
      </c>
      <c r="S1628" t="e">
        <f t="shared" si="51"/>
        <v>#N/A</v>
      </c>
    </row>
    <row r="1629" spans="1:19">
      <c r="A1629">
        <f>'Previous Trades Import_OMS Quer'!A1629</f>
        <v>0</v>
      </c>
      <c r="B1629">
        <f>'Previous Trades Import_OMS Quer'!B1629</f>
        <v>0</v>
      </c>
      <c r="C1629" s="22">
        <f>'Previous Trades Import_OMS Quer'!C1629</f>
        <v>0</v>
      </c>
      <c r="D1629">
        <f>'Previous Trades Import_OMS Quer'!D1629</f>
        <v>0</v>
      </c>
      <c r="E1629" s="22">
        <f>'Previous Trades Import_OMS Quer'!E1629</f>
        <v>0</v>
      </c>
      <c r="F1629">
        <f>'Previous Trades Import_OMS Quer'!F1629</f>
        <v>0</v>
      </c>
      <c r="G1629">
        <f>'Previous Trades Import_OMS Quer'!G1629</f>
        <v>0</v>
      </c>
      <c r="H1629">
        <f>'Previous Trades Import_OMS Quer'!H1629</f>
        <v>0</v>
      </c>
      <c r="I1629">
        <f>'Previous Trades Import_OMS Quer'!I1629</f>
        <v>0</v>
      </c>
      <c r="J1629">
        <f>'Previous Trades Import_OMS Quer'!J1629</f>
        <v>0</v>
      </c>
      <c r="K1629">
        <f>'Previous Trades Import_OMS Quer'!K1629</f>
        <v>0</v>
      </c>
      <c r="L1629">
        <f>'Previous Trades Import_OMS Quer'!L1629</f>
        <v>0</v>
      </c>
      <c r="M1629">
        <f>'Previous Trades Import_OMS Quer'!M1629</f>
        <v>0</v>
      </c>
      <c r="N1629">
        <f>'Previous Trades Import_OMS Quer'!N1629</f>
        <v>0</v>
      </c>
      <c r="O1629" t="str">
        <f>CLEAN('Previous Trades Import_OMS Quer'!O1629)</f>
        <v/>
      </c>
      <c r="Q1629" s="25">
        <f t="shared" si="50"/>
        <v>0</v>
      </c>
      <c r="R1629" s="25" t="e">
        <f>VLOOKUP(O1629,'Currency Balance'!$O$3:$Q$32,3,0)</f>
        <v>#N/A</v>
      </c>
      <c r="S1629" t="e">
        <f t="shared" si="51"/>
        <v>#N/A</v>
      </c>
    </row>
    <row r="1630" spans="1:19">
      <c r="A1630">
        <f>'Previous Trades Import_OMS Quer'!A1630</f>
        <v>0</v>
      </c>
      <c r="B1630">
        <f>'Previous Trades Import_OMS Quer'!B1630</f>
        <v>0</v>
      </c>
      <c r="C1630" s="22">
        <f>'Previous Trades Import_OMS Quer'!C1630</f>
        <v>0</v>
      </c>
      <c r="D1630">
        <f>'Previous Trades Import_OMS Quer'!D1630</f>
        <v>0</v>
      </c>
      <c r="E1630" s="22">
        <f>'Previous Trades Import_OMS Quer'!E1630</f>
        <v>0</v>
      </c>
      <c r="F1630">
        <f>'Previous Trades Import_OMS Quer'!F1630</f>
        <v>0</v>
      </c>
      <c r="G1630">
        <f>'Previous Trades Import_OMS Quer'!G1630</f>
        <v>0</v>
      </c>
      <c r="H1630">
        <f>'Previous Trades Import_OMS Quer'!H1630</f>
        <v>0</v>
      </c>
      <c r="I1630">
        <f>'Previous Trades Import_OMS Quer'!I1630</f>
        <v>0</v>
      </c>
      <c r="J1630">
        <f>'Previous Trades Import_OMS Quer'!J1630</f>
        <v>0</v>
      </c>
      <c r="K1630">
        <f>'Previous Trades Import_OMS Quer'!K1630</f>
        <v>0</v>
      </c>
      <c r="L1630">
        <f>'Previous Trades Import_OMS Quer'!L1630</f>
        <v>0</v>
      </c>
      <c r="M1630">
        <f>'Previous Trades Import_OMS Quer'!M1630</f>
        <v>0</v>
      </c>
      <c r="N1630">
        <f>'Previous Trades Import_OMS Quer'!N1630</f>
        <v>0</v>
      </c>
      <c r="O1630" t="str">
        <f>CLEAN('Previous Trades Import_OMS Quer'!O1630)</f>
        <v/>
      </c>
      <c r="Q1630" s="25">
        <f t="shared" si="50"/>
        <v>0</v>
      </c>
      <c r="R1630" s="25" t="e">
        <f>VLOOKUP(O1630,'Currency Balance'!$O$3:$Q$32,3,0)</f>
        <v>#N/A</v>
      </c>
      <c r="S1630" t="e">
        <f t="shared" si="51"/>
        <v>#N/A</v>
      </c>
    </row>
    <row r="1631" spans="1:19">
      <c r="A1631">
        <f>'Previous Trades Import_OMS Quer'!A1631</f>
        <v>0</v>
      </c>
      <c r="B1631">
        <f>'Previous Trades Import_OMS Quer'!B1631</f>
        <v>0</v>
      </c>
      <c r="C1631" s="22">
        <f>'Previous Trades Import_OMS Quer'!C1631</f>
        <v>0</v>
      </c>
      <c r="D1631">
        <f>'Previous Trades Import_OMS Quer'!D1631</f>
        <v>0</v>
      </c>
      <c r="E1631" s="22">
        <f>'Previous Trades Import_OMS Quer'!E1631</f>
        <v>0</v>
      </c>
      <c r="F1631">
        <f>'Previous Trades Import_OMS Quer'!F1631</f>
        <v>0</v>
      </c>
      <c r="G1631">
        <f>'Previous Trades Import_OMS Quer'!G1631</f>
        <v>0</v>
      </c>
      <c r="H1631">
        <f>'Previous Trades Import_OMS Quer'!H1631</f>
        <v>0</v>
      </c>
      <c r="I1631">
        <f>'Previous Trades Import_OMS Quer'!I1631</f>
        <v>0</v>
      </c>
      <c r="J1631">
        <f>'Previous Trades Import_OMS Quer'!J1631</f>
        <v>0</v>
      </c>
      <c r="K1631">
        <f>'Previous Trades Import_OMS Quer'!K1631</f>
        <v>0</v>
      </c>
      <c r="L1631">
        <f>'Previous Trades Import_OMS Quer'!L1631</f>
        <v>0</v>
      </c>
      <c r="M1631">
        <f>'Previous Trades Import_OMS Quer'!M1631</f>
        <v>0</v>
      </c>
      <c r="N1631">
        <f>'Previous Trades Import_OMS Quer'!N1631</f>
        <v>0</v>
      </c>
      <c r="O1631" t="str">
        <f>CLEAN('Previous Trades Import_OMS Quer'!O1631)</f>
        <v/>
      </c>
      <c r="Q1631" s="25">
        <f t="shared" si="50"/>
        <v>0</v>
      </c>
      <c r="R1631" s="25" t="e">
        <f>VLOOKUP(O1631,'Currency Balance'!$O$3:$Q$32,3,0)</f>
        <v>#N/A</v>
      </c>
      <c r="S1631" t="e">
        <f t="shared" si="51"/>
        <v>#N/A</v>
      </c>
    </row>
    <row r="1632" spans="1:19">
      <c r="A1632">
        <f>'Previous Trades Import_OMS Quer'!A1632</f>
        <v>0</v>
      </c>
      <c r="B1632">
        <f>'Previous Trades Import_OMS Quer'!B1632</f>
        <v>0</v>
      </c>
      <c r="C1632" s="22">
        <f>'Previous Trades Import_OMS Quer'!C1632</f>
        <v>0</v>
      </c>
      <c r="D1632">
        <f>'Previous Trades Import_OMS Quer'!D1632</f>
        <v>0</v>
      </c>
      <c r="E1632" s="22">
        <f>'Previous Trades Import_OMS Quer'!E1632</f>
        <v>0</v>
      </c>
      <c r="F1632">
        <f>'Previous Trades Import_OMS Quer'!F1632</f>
        <v>0</v>
      </c>
      <c r="G1632">
        <f>'Previous Trades Import_OMS Quer'!G1632</f>
        <v>0</v>
      </c>
      <c r="H1632">
        <f>'Previous Trades Import_OMS Quer'!H1632</f>
        <v>0</v>
      </c>
      <c r="I1632">
        <f>'Previous Trades Import_OMS Quer'!I1632</f>
        <v>0</v>
      </c>
      <c r="J1632">
        <f>'Previous Trades Import_OMS Quer'!J1632</f>
        <v>0</v>
      </c>
      <c r="K1632">
        <f>'Previous Trades Import_OMS Quer'!K1632</f>
        <v>0</v>
      </c>
      <c r="L1632">
        <f>'Previous Trades Import_OMS Quer'!L1632</f>
        <v>0</v>
      </c>
      <c r="M1632">
        <f>'Previous Trades Import_OMS Quer'!M1632</f>
        <v>0</v>
      </c>
      <c r="N1632">
        <f>'Previous Trades Import_OMS Quer'!N1632</f>
        <v>0</v>
      </c>
      <c r="O1632" t="str">
        <f>CLEAN('Previous Trades Import_OMS Quer'!O1632)</f>
        <v/>
      </c>
      <c r="Q1632" s="25">
        <f t="shared" si="50"/>
        <v>0</v>
      </c>
      <c r="R1632" s="25" t="e">
        <f>VLOOKUP(O1632,'Currency Balance'!$O$3:$Q$32,3,0)</f>
        <v>#N/A</v>
      </c>
      <c r="S1632" t="e">
        <f t="shared" si="51"/>
        <v>#N/A</v>
      </c>
    </row>
    <row r="1633" spans="1:19">
      <c r="A1633">
        <f>'Previous Trades Import_OMS Quer'!A1633</f>
        <v>0</v>
      </c>
      <c r="B1633">
        <f>'Previous Trades Import_OMS Quer'!B1633</f>
        <v>0</v>
      </c>
      <c r="C1633" s="22">
        <f>'Previous Trades Import_OMS Quer'!C1633</f>
        <v>0</v>
      </c>
      <c r="D1633">
        <f>'Previous Trades Import_OMS Quer'!D1633</f>
        <v>0</v>
      </c>
      <c r="E1633" s="22">
        <f>'Previous Trades Import_OMS Quer'!E1633</f>
        <v>0</v>
      </c>
      <c r="F1633">
        <f>'Previous Trades Import_OMS Quer'!F1633</f>
        <v>0</v>
      </c>
      <c r="G1633">
        <f>'Previous Trades Import_OMS Quer'!G1633</f>
        <v>0</v>
      </c>
      <c r="H1633">
        <f>'Previous Trades Import_OMS Quer'!H1633</f>
        <v>0</v>
      </c>
      <c r="I1633">
        <f>'Previous Trades Import_OMS Quer'!I1633</f>
        <v>0</v>
      </c>
      <c r="J1633">
        <f>'Previous Trades Import_OMS Quer'!J1633</f>
        <v>0</v>
      </c>
      <c r="K1633">
        <f>'Previous Trades Import_OMS Quer'!K1633</f>
        <v>0</v>
      </c>
      <c r="L1633">
        <f>'Previous Trades Import_OMS Quer'!L1633</f>
        <v>0</v>
      </c>
      <c r="M1633">
        <f>'Previous Trades Import_OMS Quer'!M1633</f>
        <v>0</v>
      </c>
      <c r="N1633">
        <f>'Previous Trades Import_OMS Quer'!N1633</f>
        <v>0</v>
      </c>
      <c r="O1633" t="str">
        <f>CLEAN('Previous Trades Import_OMS Quer'!O1633)</f>
        <v/>
      </c>
      <c r="Q1633" s="25">
        <f t="shared" si="50"/>
        <v>0</v>
      </c>
      <c r="R1633" s="25" t="e">
        <f>VLOOKUP(O1633,'Currency Balance'!$O$3:$Q$32,3,0)</f>
        <v>#N/A</v>
      </c>
      <c r="S1633" t="e">
        <f t="shared" si="51"/>
        <v>#N/A</v>
      </c>
    </row>
    <row r="1634" spans="1:19">
      <c r="A1634">
        <f>'Previous Trades Import_OMS Quer'!A1634</f>
        <v>0</v>
      </c>
      <c r="B1634">
        <f>'Previous Trades Import_OMS Quer'!B1634</f>
        <v>0</v>
      </c>
      <c r="C1634" s="22">
        <f>'Previous Trades Import_OMS Quer'!C1634</f>
        <v>0</v>
      </c>
      <c r="D1634">
        <f>'Previous Trades Import_OMS Quer'!D1634</f>
        <v>0</v>
      </c>
      <c r="E1634" s="22">
        <f>'Previous Trades Import_OMS Quer'!E1634</f>
        <v>0</v>
      </c>
      <c r="F1634">
        <f>'Previous Trades Import_OMS Quer'!F1634</f>
        <v>0</v>
      </c>
      <c r="G1634">
        <f>'Previous Trades Import_OMS Quer'!G1634</f>
        <v>0</v>
      </c>
      <c r="H1634">
        <f>'Previous Trades Import_OMS Quer'!H1634</f>
        <v>0</v>
      </c>
      <c r="I1634">
        <f>'Previous Trades Import_OMS Quer'!I1634</f>
        <v>0</v>
      </c>
      <c r="J1634">
        <f>'Previous Trades Import_OMS Quer'!J1634</f>
        <v>0</v>
      </c>
      <c r="K1634">
        <f>'Previous Trades Import_OMS Quer'!K1634</f>
        <v>0</v>
      </c>
      <c r="L1634">
        <f>'Previous Trades Import_OMS Quer'!L1634</f>
        <v>0</v>
      </c>
      <c r="M1634">
        <f>'Previous Trades Import_OMS Quer'!M1634</f>
        <v>0</v>
      </c>
      <c r="N1634">
        <f>'Previous Trades Import_OMS Quer'!N1634</f>
        <v>0</v>
      </c>
      <c r="O1634" t="str">
        <f>CLEAN('Previous Trades Import_OMS Quer'!O1634)</f>
        <v/>
      </c>
      <c r="Q1634" s="25">
        <f t="shared" si="50"/>
        <v>0</v>
      </c>
      <c r="R1634" s="25" t="e">
        <f>VLOOKUP(O1634,'Currency Balance'!$O$3:$Q$32,3,0)</f>
        <v>#N/A</v>
      </c>
      <c r="S1634" t="e">
        <f t="shared" si="51"/>
        <v>#N/A</v>
      </c>
    </row>
    <row r="1635" spans="1:19">
      <c r="A1635">
        <f>'Previous Trades Import_OMS Quer'!A1635</f>
        <v>0</v>
      </c>
      <c r="B1635">
        <f>'Previous Trades Import_OMS Quer'!B1635</f>
        <v>0</v>
      </c>
      <c r="C1635" s="22">
        <f>'Previous Trades Import_OMS Quer'!C1635</f>
        <v>0</v>
      </c>
      <c r="D1635">
        <f>'Previous Trades Import_OMS Quer'!D1635</f>
        <v>0</v>
      </c>
      <c r="E1635" s="22">
        <f>'Previous Trades Import_OMS Quer'!E1635</f>
        <v>0</v>
      </c>
      <c r="F1635">
        <f>'Previous Trades Import_OMS Quer'!F1635</f>
        <v>0</v>
      </c>
      <c r="G1635">
        <f>'Previous Trades Import_OMS Quer'!G1635</f>
        <v>0</v>
      </c>
      <c r="H1635">
        <f>'Previous Trades Import_OMS Quer'!H1635</f>
        <v>0</v>
      </c>
      <c r="I1635">
        <f>'Previous Trades Import_OMS Quer'!I1635</f>
        <v>0</v>
      </c>
      <c r="J1635">
        <f>'Previous Trades Import_OMS Quer'!J1635</f>
        <v>0</v>
      </c>
      <c r="K1635">
        <f>'Previous Trades Import_OMS Quer'!K1635</f>
        <v>0</v>
      </c>
      <c r="L1635">
        <f>'Previous Trades Import_OMS Quer'!L1635</f>
        <v>0</v>
      </c>
      <c r="M1635">
        <f>'Previous Trades Import_OMS Quer'!M1635</f>
        <v>0</v>
      </c>
      <c r="N1635">
        <f>'Previous Trades Import_OMS Quer'!N1635</f>
        <v>0</v>
      </c>
      <c r="O1635" t="str">
        <f>CLEAN('Previous Trades Import_OMS Quer'!O1635)</f>
        <v/>
      </c>
      <c r="Q1635" s="25">
        <f t="shared" si="50"/>
        <v>0</v>
      </c>
      <c r="R1635" s="25" t="e">
        <f>VLOOKUP(O1635,'Currency Balance'!$O$3:$Q$32,3,0)</f>
        <v>#N/A</v>
      </c>
      <c r="S1635" t="e">
        <f t="shared" si="51"/>
        <v>#N/A</v>
      </c>
    </row>
    <row r="1636" spans="1:19">
      <c r="A1636">
        <f>'Previous Trades Import_OMS Quer'!A1636</f>
        <v>0</v>
      </c>
      <c r="B1636">
        <f>'Previous Trades Import_OMS Quer'!B1636</f>
        <v>0</v>
      </c>
      <c r="C1636" s="22">
        <f>'Previous Trades Import_OMS Quer'!C1636</f>
        <v>0</v>
      </c>
      <c r="D1636">
        <f>'Previous Trades Import_OMS Quer'!D1636</f>
        <v>0</v>
      </c>
      <c r="E1636" s="22">
        <f>'Previous Trades Import_OMS Quer'!E1636</f>
        <v>0</v>
      </c>
      <c r="F1636">
        <f>'Previous Trades Import_OMS Quer'!F1636</f>
        <v>0</v>
      </c>
      <c r="G1636">
        <f>'Previous Trades Import_OMS Quer'!G1636</f>
        <v>0</v>
      </c>
      <c r="H1636">
        <f>'Previous Trades Import_OMS Quer'!H1636</f>
        <v>0</v>
      </c>
      <c r="I1636">
        <f>'Previous Trades Import_OMS Quer'!I1636</f>
        <v>0</v>
      </c>
      <c r="J1636">
        <f>'Previous Trades Import_OMS Quer'!J1636</f>
        <v>0</v>
      </c>
      <c r="K1636">
        <f>'Previous Trades Import_OMS Quer'!K1636</f>
        <v>0</v>
      </c>
      <c r="L1636">
        <f>'Previous Trades Import_OMS Quer'!L1636</f>
        <v>0</v>
      </c>
      <c r="M1636">
        <f>'Previous Trades Import_OMS Quer'!M1636</f>
        <v>0</v>
      </c>
      <c r="N1636">
        <f>'Previous Trades Import_OMS Quer'!N1636</f>
        <v>0</v>
      </c>
      <c r="O1636" t="str">
        <f>CLEAN('Previous Trades Import_OMS Quer'!O1636)</f>
        <v/>
      </c>
      <c r="Q1636" s="25">
        <f t="shared" si="50"/>
        <v>0</v>
      </c>
      <c r="R1636" s="25" t="e">
        <f>VLOOKUP(O1636,'Currency Balance'!$O$3:$Q$32,3,0)</f>
        <v>#N/A</v>
      </c>
      <c r="S1636" t="e">
        <f t="shared" si="51"/>
        <v>#N/A</v>
      </c>
    </row>
    <row r="1637" spans="1:19">
      <c r="A1637">
        <f>'Previous Trades Import_OMS Quer'!A1637</f>
        <v>0</v>
      </c>
      <c r="B1637">
        <f>'Previous Trades Import_OMS Quer'!B1637</f>
        <v>0</v>
      </c>
      <c r="C1637" s="22">
        <f>'Previous Trades Import_OMS Quer'!C1637</f>
        <v>0</v>
      </c>
      <c r="D1637">
        <f>'Previous Trades Import_OMS Quer'!D1637</f>
        <v>0</v>
      </c>
      <c r="E1637" s="22">
        <f>'Previous Trades Import_OMS Quer'!E1637</f>
        <v>0</v>
      </c>
      <c r="F1637">
        <f>'Previous Trades Import_OMS Quer'!F1637</f>
        <v>0</v>
      </c>
      <c r="G1637">
        <f>'Previous Trades Import_OMS Quer'!G1637</f>
        <v>0</v>
      </c>
      <c r="H1637">
        <f>'Previous Trades Import_OMS Quer'!H1637</f>
        <v>0</v>
      </c>
      <c r="I1637">
        <f>'Previous Trades Import_OMS Quer'!I1637</f>
        <v>0</v>
      </c>
      <c r="J1637">
        <f>'Previous Trades Import_OMS Quer'!J1637</f>
        <v>0</v>
      </c>
      <c r="K1637">
        <f>'Previous Trades Import_OMS Quer'!K1637</f>
        <v>0</v>
      </c>
      <c r="L1637">
        <f>'Previous Trades Import_OMS Quer'!L1637</f>
        <v>0</v>
      </c>
      <c r="M1637">
        <f>'Previous Trades Import_OMS Quer'!M1637</f>
        <v>0</v>
      </c>
      <c r="N1637">
        <f>'Previous Trades Import_OMS Quer'!N1637</f>
        <v>0</v>
      </c>
      <c r="O1637" t="str">
        <f>CLEAN('Previous Trades Import_OMS Quer'!O1637)</f>
        <v/>
      </c>
      <c r="Q1637" s="25">
        <f t="shared" si="50"/>
        <v>0</v>
      </c>
      <c r="R1637" s="25" t="e">
        <f>VLOOKUP(O1637,'Currency Balance'!$O$3:$Q$32,3,0)</f>
        <v>#N/A</v>
      </c>
      <c r="S1637" t="e">
        <f t="shared" si="51"/>
        <v>#N/A</v>
      </c>
    </row>
    <row r="1638" spans="1:19">
      <c r="A1638">
        <f>'Previous Trades Import_OMS Quer'!A1638</f>
        <v>0</v>
      </c>
      <c r="B1638">
        <f>'Previous Trades Import_OMS Quer'!B1638</f>
        <v>0</v>
      </c>
      <c r="C1638" s="22">
        <f>'Previous Trades Import_OMS Quer'!C1638</f>
        <v>0</v>
      </c>
      <c r="D1638">
        <f>'Previous Trades Import_OMS Quer'!D1638</f>
        <v>0</v>
      </c>
      <c r="E1638" s="22">
        <f>'Previous Trades Import_OMS Quer'!E1638</f>
        <v>0</v>
      </c>
      <c r="F1638">
        <f>'Previous Trades Import_OMS Quer'!F1638</f>
        <v>0</v>
      </c>
      <c r="G1638">
        <f>'Previous Trades Import_OMS Quer'!G1638</f>
        <v>0</v>
      </c>
      <c r="H1638">
        <f>'Previous Trades Import_OMS Quer'!H1638</f>
        <v>0</v>
      </c>
      <c r="I1638">
        <f>'Previous Trades Import_OMS Quer'!I1638</f>
        <v>0</v>
      </c>
      <c r="J1638">
        <f>'Previous Trades Import_OMS Quer'!J1638</f>
        <v>0</v>
      </c>
      <c r="K1638">
        <f>'Previous Trades Import_OMS Quer'!K1638</f>
        <v>0</v>
      </c>
      <c r="L1638">
        <f>'Previous Trades Import_OMS Quer'!L1638</f>
        <v>0</v>
      </c>
      <c r="M1638">
        <f>'Previous Trades Import_OMS Quer'!M1638</f>
        <v>0</v>
      </c>
      <c r="N1638">
        <f>'Previous Trades Import_OMS Quer'!N1638</f>
        <v>0</v>
      </c>
      <c r="O1638" t="str">
        <f>CLEAN('Previous Trades Import_OMS Quer'!O1638)</f>
        <v/>
      </c>
      <c r="Q1638" s="25">
        <f t="shared" si="50"/>
        <v>0</v>
      </c>
      <c r="R1638" s="25" t="e">
        <f>VLOOKUP(O1638,'Currency Balance'!$O$3:$Q$32,3,0)</f>
        <v>#N/A</v>
      </c>
      <c r="S1638" t="e">
        <f t="shared" si="51"/>
        <v>#N/A</v>
      </c>
    </row>
    <row r="1639" spans="1:19">
      <c r="A1639">
        <f>'Previous Trades Import_OMS Quer'!A1639</f>
        <v>0</v>
      </c>
      <c r="B1639">
        <f>'Previous Trades Import_OMS Quer'!B1639</f>
        <v>0</v>
      </c>
      <c r="C1639" s="22">
        <f>'Previous Trades Import_OMS Quer'!C1639</f>
        <v>0</v>
      </c>
      <c r="D1639">
        <f>'Previous Trades Import_OMS Quer'!D1639</f>
        <v>0</v>
      </c>
      <c r="E1639" s="22">
        <f>'Previous Trades Import_OMS Quer'!E1639</f>
        <v>0</v>
      </c>
      <c r="F1639">
        <f>'Previous Trades Import_OMS Quer'!F1639</f>
        <v>0</v>
      </c>
      <c r="G1639">
        <f>'Previous Trades Import_OMS Quer'!G1639</f>
        <v>0</v>
      </c>
      <c r="H1639">
        <f>'Previous Trades Import_OMS Quer'!H1639</f>
        <v>0</v>
      </c>
      <c r="I1639">
        <f>'Previous Trades Import_OMS Quer'!I1639</f>
        <v>0</v>
      </c>
      <c r="J1639">
        <f>'Previous Trades Import_OMS Quer'!J1639</f>
        <v>0</v>
      </c>
      <c r="K1639">
        <f>'Previous Trades Import_OMS Quer'!K1639</f>
        <v>0</v>
      </c>
      <c r="L1639">
        <f>'Previous Trades Import_OMS Quer'!L1639</f>
        <v>0</v>
      </c>
      <c r="M1639">
        <f>'Previous Trades Import_OMS Quer'!M1639</f>
        <v>0</v>
      </c>
      <c r="N1639">
        <f>'Previous Trades Import_OMS Quer'!N1639</f>
        <v>0</v>
      </c>
      <c r="O1639" t="str">
        <f>CLEAN('Previous Trades Import_OMS Quer'!O1639)</f>
        <v/>
      </c>
      <c r="Q1639" s="25">
        <f t="shared" si="50"/>
        <v>0</v>
      </c>
      <c r="R1639" s="25" t="e">
        <f>VLOOKUP(O1639,'Currency Balance'!$O$3:$Q$32,3,0)</f>
        <v>#N/A</v>
      </c>
      <c r="S1639" t="e">
        <f t="shared" si="51"/>
        <v>#N/A</v>
      </c>
    </row>
    <row r="1640" spans="1:19">
      <c r="A1640">
        <f>'Previous Trades Import_OMS Quer'!A1640</f>
        <v>0</v>
      </c>
      <c r="B1640">
        <f>'Previous Trades Import_OMS Quer'!B1640</f>
        <v>0</v>
      </c>
      <c r="C1640" s="22">
        <f>'Previous Trades Import_OMS Quer'!C1640</f>
        <v>0</v>
      </c>
      <c r="D1640">
        <f>'Previous Trades Import_OMS Quer'!D1640</f>
        <v>0</v>
      </c>
      <c r="E1640" s="22">
        <f>'Previous Trades Import_OMS Quer'!E1640</f>
        <v>0</v>
      </c>
      <c r="F1640">
        <f>'Previous Trades Import_OMS Quer'!F1640</f>
        <v>0</v>
      </c>
      <c r="G1640">
        <f>'Previous Trades Import_OMS Quer'!G1640</f>
        <v>0</v>
      </c>
      <c r="H1640">
        <f>'Previous Trades Import_OMS Quer'!H1640</f>
        <v>0</v>
      </c>
      <c r="I1640">
        <f>'Previous Trades Import_OMS Quer'!I1640</f>
        <v>0</v>
      </c>
      <c r="J1640">
        <f>'Previous Trades Import_OMS Quer'!J1640</f>
        <v>0</v>
      </c>
      <c r="K1640">
        <f>'Previous Trades Import_OMS Quer'!K1640</f>
        <v>0</v>
      </c>
      <c r="L1640">
        <f>'Previous Trades Import_OMS Quer'!L1640</f>
        <v>0</v>
      </c>
      <c r="M1640">
        <f>'Previous Trades Import_OMS Quer'!M1640</f>
        <v>0</v>
      </c>
      <c r="N1640">
        <f>'Previous Trades Import_OMS Quer'!N1640</f>
        <v>0</v>
      </c>
      <c r="O1640" t="str">
        <f>CLEAN('Previous Trades Import_OMS Quer'!O1640)</f>
        <v/>
      </c>
      <c r="Q1640" s="25">
        <f t="shared" si="50"/>
        <v>0</v>
      </c>
      <c r="R1640" s="25" t="e">
        <f>VLOOKUP(O1640,'Currency Balance'!$O$3:$Q$32,3,0)</f>
        <v>#N/A</v>
      </c>
      <c r="S1640" t="e">
        <f t="shared" si="51"/>
        <v>#N/A</v>
      </c>
    </row>
    <row r="1641" spans="1:19">
      <c r="A1641">
        <f>'Previous Trades Import_OMS Quer'!A1641</f>
        <v>0</v>
      </c>
      <c r="B1641">
        <f>'Previous Trades Import_OMS Quer'!B1641</f>
        <v>0</v>
      </c>
      <c r="C1641" s="22">
        <f>'Previous Trades Import_OMS Quer'!C1641</f>
        <v>0</v>
      </c>
      <c r="D1641">
        <f>'Previous Trades Import_OMS Quer'!D1641</f>
        <v>0</v>
      </c>
      <c r="E1641" s="22">
        <f>'Previous Trades Import_OMS Quer'!E1641</f>
        <v>0</v>
      </c>
      <c r="F1641">
        <f>'Previous Trades Import_OMS Quer'!F1641</f>
        <v>0</v>
      </c>
      <c r="G1641">
        <f>'Previous Trades Import_OMS Quer'!G1641</f>
        <v>0</v>
      </c>
      <c r="H1641">
        <f>'Previous Trades Import_OMS Quer'!H1641</f>
        <v>0</v>
      </c>
      <c r="I1641">
        <f>'Previous Trades Import_OMS Quer'!I1641</f>
        <v>0</v>
      </c>
      <c r="J1641">
        <f>'Previous Trades Import_OMS Quer'!J1641</f>
        <v>0</v>
      </c>
      <c r="K1641">
        <f>'Previous Trades Import_OMS Quer'!K1641</f>
        <v>0</v>
      </c>
      <c r="L1641">
        <f>'Previous Trades Import_OMS Quer'!L1641</f>
        <v>0</v>
      </c>
      <c r="M1641">
        <f>'Previous Trades Import_OMS Quer'!M1641</f>
        <v>0</v>
      </c>
      <c r="N1641">
        <f>'Previous Trades Import_OMS Quer'!N1641</f>
        <v>0</v>
      </c>
      <c r="O1641" t="str">
        <f>CLEAN('Previous Trades Import_OMS Quer'!O1641)</f>
        <v/>
      </c>
      <c r="Q1641" s="25">
        <f t="shared" si="50"/>
        <v>0</v>
      </c>
      <c r="R1641" s="25" t="e">
        <f>VLOOKUP(O1641,'Currency Balance'!$O$3:$Q$32,3,0)</f>
        <v>#N/A</v>
      </c>
      <c r="S1641" t="e">
        <f t="shared" si="51"/>
        <v>#N/A</v>
      </c>
    </row>
    <row r="1642" spans="1:19">
      <c r="A1642">
        <f>'Previous Trades Import_OMS Quer'!A1642</f>
        <v>0</v>
      </c>
      <c r="B1642">
        <f>'Previous Trades Import_OMS Quer'!B1642</f>
        <v>0</v>
      </c>
      <c r="C1642" s="22">
        <f>'Previous Trades Import_OMS Quer'!C1642</f>
        <v>0</v>
      </c>
      <c r="D1642">
        <f>'Previous Trades Import_OMS Quer'!D1642</f>
        <v>0</v>
      </c>
      <c r="E1642" s="22">
        <f>'Previous Trades Import_OMS Quer'!E1642</f>
        <v>0</v>
      </c>
      <c r="F1642">
        <f>'Previous Trades Import_OMS Quer'!F1642</f>
        <v>0</v>
      </c>
      <c r="G1642">
        <f>'Previous Trades Import_OMS Quer'!G1642</f>
        <v>0</v>
      </c>
      <c r="H1642">
        <f>'Previous Trades Import_OMS Quer'!H1642</f>
        <v>0</v>
      </c>
      <c r="I1642">
        <f>'Previous Trades Import_OMS Quer'!I1642</f>
        <v>0</v>
      </c>
      <c r="J1642">
        <f>'Previous Trades Import_OMS Quer'!J1642</f>
        <v>0</v>
      </c>
      <c r="K1642">
        <f>'Previous Trades Import_OMS Quer'!K1642</f>
        <v>0</v>
      </c>
      <c r="L1642">
        <f>'Previous Trades Import_OMS Quer'!L1642</f>
        <v>0</v>
      </c>
      <c r="M1642">
        <f>'Previous Trades Import_OMS Quer'!M1642</f>
        <v>0</v>
      </c>
      <c r="N1642">
        <f>'Previous Trades Import_OMS Quer'!N1642</f>
        <v>0</v>
      </c>
      <c r="O1642" t="str">
        <f>CLEAN('Previous Trades Import_OMS Quer'!O1642)</f>
        <v/>
      </c>
      <c r="Q1642" s="25">
        <f t="shared" si="50"/>
        <v>0</v>
      </c>
      <c r="R1642" s="25" t="e">
        <f>VLOOKUP(O1642,'Currency Balance'!$O$3:$Q$32,3,0)</f>
        <v>#N/A</v>
      </c>
      <c r="S1642" t="e">
        <f t="shared" si="51"/>
        <v>#N/A</v>
      </c>
    </row>
    <row r="1643" spans="1:19">
      <c r="A1643">
        <f>'Previous Trades Import_OMS Quer'!A1643</f>
        <v>0</v>
      </c>
      <c r="B1643">
        <f>'Previous Trades Import_OMS Quer'!B1643</f>
        <v>0</v>
      </c>
      <c r="C1643" s="22">
        <f>'Previous Trades Import_OMS Quer'!C1643</f>
        <v>0</v>
      </c>
      <c r="D1643">
        <f>'Previous Trades Import_OMS Quer'!D1643</f>
        <v>0</v>
      </c>
      <c r="E1643" s="22">
        <f>'Previous Trades Import_OMS Quer'!E1643</f>
        <v>0</v>
      </c>
      <c r="F1643">
        <f>'Previous Trades Import_OMS Quer'!F1643</f>
        <v>0</v>
      </c>
      <c r="G1643">
        <f>'Previous Trades Import_OMS Quer'!G1643</f>
        <v>0</v>
      </c>
      <c r="H1643">
        <f>'Previous Trades Import_OMS Quer'!H1643</f>
        <v>0</v>
      </c>
      <c r="I1643">
        <f>'Previous Trades Import_OMS Quer'!I1643</f>
        <v>0</v>
      </c>
      <c r="J1643">
        <f>'Previous Trades Import_OMS Quer'!J1643</f>
        <v>0</v>
      </c>
      <c r="K1643">
        <f>'Previous Trades Import_OMS Quer'!K1643</f>
        <v>0</v>
      </c>
      <c r="L1643">
        <f>'Previous Trades Import_OMS Quer'!L1643</f>
        <v>0</v>
      </c>
      <c r="M1643">
        <f>'Previous Trades Import_OMS Quer'!M1643</f>
        <v>0</v>
      </c>
      <c r="N1643">
        <f>'Previous Trades Import_OMS Quer'!N1643</f>
        <v>0</v>
      </c>
      <c r="O1643" t="str">
        <f>CLEAN('Previous Trades Import_OMS Quer'!O1643)</f>
        <v/>
      </c>
      <c r="Q1643" s="25">
        <f t="shared" si="50"/>
        <v>0</v>
      </c>
      <c r="R1643" s="25" t="e">
        <f>VLOOKUP(O1643,'Currency Balance'!$O$3:$Q$32,3,0)</f>
        <v>#N/A</v>
      </c>
      <c r="S1643" t="e">
        <f t="shared" si="51"/>
        <v>#N/A</v>
      </c>
    </row>
    <row r="1644" spans="1:19">
      <c r="A1644">
        <f>'Previous Trades Import_OMS Quer'!A1644</f>
        <v>0</v>
      </c>
      <c r="B1644">
        <f>'Previous Trades Import_OMS Quer'!B1644</f>
        <v>0</v>
      </c>
      <c r="C1644" s="22">
        <f>'Previous Trades Import_OMS Quer'!C1644</f>
        <v>0</v>
      </c>
      <c r="D1644">
        <f>'Previous Trades Import_OMS Quer'!D1644</f>
        <v>0</v>
      </c>
      <c r="E1644" s="22">
        <f>'Previous Trades Import_OMS Quer'!E1644</f>
        <v>0</v>
      </c>
      <c r="F1644">
        <f>'Previous Trades Import_OMS Quer'!F1644</f>
        <v>0</v>
      </c>
      <c r="G1644">
        <f>'Previous Trades Import_OMS Quer'!G1644</f>
        <v>0</v>
      </c>
      <c r="H1644">
        <f>'Previous Trades Import_OMS Quer'!H1644</f>
        <v>0</v>
      </c>
      <c r="I1644">
        <f>'Previous Trades Import_OMS Quer'!I1644</f>
        <v>0</v>
      </c>
      <c r="J1644">
        <f>'Previous Trades Import_OMS Quer'!J1644</f>
        <v>0</v>
      </c>
      <c r="K1644">
        <f>'Previous Trades Import_OMS Quer'!K1644</f>
        <v>0</v>
      </c>
      <c r="L1644">
        <f>'Previous Trades Import_OMS Quer'!L1644</f>
        <v>0</v>
      </c>
      <c r="M1644">
        <f>'Previous Trades Import_OMS Quer'!M1644</f>
        <v>0</v>
      </c>
      <c r="N1644">
        <f>'Previous Trades Import_OMS Quer'!N1644</f>
        <v>0</v>
      </c>
      <c r="O1644" t="str">
        <f>CLEAN('Previous Trades Import_OMS Quer'!O1644)</f>
        <v/>
      </c>
      <c r="Q1644" s="25">
        <f t="shared" si="50"/>
        <v>0</v>
      </c>
      <c r="R1644" s="25" t="e">
        <f>VLOOKUP(O1644,'Currency Balance'!$O$3:$Q$32,3,0)</f>
        <v>#N/A</v>
      </c>
      <c r="S1644" t="e">
        <f t="shared" si="51"/>
        <v>#N/A</v>
      </c>
    </row>
    <row r="1645" spans="1:19">
      <c r="A1645">
        <f>'Previous Trades Import_OMS Quer'!A1645</f>
        <v>0</v>
      </c>
      <c r="B1645">
        <f>'Previous Trades Import_OMS Quer'!B1645</f>
        <v>0</v>
      </c>
      <c r="C1645" s="22">
        <f>'Previous Trades Import_OMS Quer'!C1645</f>
        <v>0</v>
      </c>
      <c r="D1645">
        <f>'Previous Trades Import_OMS Quer'!D1645</f>
        <v>0</v>
      </c>
      <c r="E1645" s="22">
        <f>'Previous Trades Import_OMS Quer'!E1645</f>
        <v>0</v>
      </c>
      <c r="F1645">
        <f>'Previous Trades Import_OMS Quer'!F1645</f>
        <v>0</v>
      </c>
      <c r="G1645">
        <f>'Previous Trades Import_OMS Quer'!G1645</f>
        <v>0</v>
      </c>
      <c r="H1645">
        <f>'Previous Trades Import_OMS Quer'!H1645</f>
        <v>0</v>
      </c>
      <c r="I1645">
        <f>'Previous Trades Import_OMS Quer'!I1645</f>
        <v>0</v>
      </c>
      <c r="J1645">
        <f>'Previous Trades Import_OMS Quer'!J1645</f>
        <v>0</v>
      </c>
      <c r="K1645">
        <f>'Previous Trades Import_OMS Quer'!K1645</f>
        <v>0</v>
      </c>
      <c r="L1645">
        <f>'Previous Trades Import_OMS Quer'!L1645</f>
        <v>0</v>
      </c>
      <c r="M1645">
        <f>'Previous Trades Import_OMS Quer'!M1645</f>
        <v>0</v>
      </c>
      <c r="N1645">
        <f>'Previous Trades Import_OMS Quer'!N1645</f>
        <v>0</v>
      </c>
      <c r="O1645" t="str">
        <f>CLEAN('Previous Trades Import_OMS Quer'!O1645)</f>
        <v/>
      </c>
      <c r="Q1645" s="25">
        <f t="shared" si="50"/>
        <v>0</v>
      </c>
      <c r="R1645" s="25" t="e">
        <f>VLOOKUP(O1645,'Currency Balance'!$O$3:$Q$32,3,0)</f>
        <v>#N/A</v>
      </c>
      <c r="S1645" t="e">
        <f t="shared" si="51"/>
        <v>#N/A</v>
      </c>
    </row>
    <row r="1646" spans="1:19">
      <c r="A1646">
        <f>'Previous Trades Import_OMS Quer'!A1646</f>
        <v>0</v>
      </c>
      <c r="B1646">
        <f>'Previous Trades Import_OMS Quer'!B1646</f>
        <v>0</v>
      </c>
      <c r="C1646" s="22">
        <f>'Previous Trades Import_OMS Quer'!C1646</f>
        <v>0</v>
      </c>
      <c r="D1646">
        <f>'Previous Trades Import_OMS Quer'!D1646</f>
        <v>0</v>
      </c>
      <c r="E1646" s="22">
        <f>'Previous Trades Import_OMS Quer'!E1646</f>
        <v>0</v>
      </c>
      <c r="F1646">
        <f>'Previous Trades Import_OMS Quer'!F1646</f>
        <v>0</v>
      </c>
      <c r="G1646">
        <f>'Previous Trades Import_OMS Quer'!G1646</f>
        <v>0</v>
      </c>
      <c r="H1646">
        <f>'Previous Trades Import_OMS Quer'!H1646</f>
        <v>0</v>
      </c>
      <c r="I1646">
        <f>'Previous Trades Import_OMS Quer'!I1646</f>
        <v>0</v>
      </c>
      <c r="J1646">
        <f>'Previous Trades Import_OMS Quer'!J1646</f>
        <v>0</v>
      </c>
      <c r="K1646">
        <f>'Previous Trades Import_OMS Quer'!K1646</f>
        <v>0</v>
      </c>
      <c r="L1646">
        <f>'Previous Trades Import_OMS Quer'!L1646</f>
        <v>0</v>
      </c>
      <c r="M1646">
        <f>'Previous Trades Import_OMS Quer'!M1646</f>
        <v>0</v>
      </c>
      <c r="N1646">
        <f>'Previous Trades Import_OMS Quer'!N1646</f>
        <v>0</v>
      </c>
      <c r="O1646" t="str">
        <f>CLEAN('Previous Trades Import_OMS Quer'!O1646)</f>
        <v/>
      </c>
      <c r="Q1646" s="25">
        <f t="shared" si="50"/>
        <v>0</v>
      </c>
      <c r="R1646" s="25" t="e">
        <f>VLOOKUP(O1646,'Currency Balance'!$O$3:$Q$32,3,0)</f>
        <v>#N/A</v>
      </c>
      <c r="S1646" t="e">
        <f t="shared" si="51"/>
        <v>#N/A</v>
      </c>
    </row>
    <row r="1647" spans="1:19">
      <c r="A1647">
        <f>'Previous Trades Import_OMS Quer'!A1647</f>
        <v>0</v>
      </c>
      <c r="B1647">
        <f>'Previous Trades Import_OMS Quer'!B1647</f>
        <v>0</v>
      </c>
      <c r="C1647" s="22">
        <f>'Previous Trades Import_OMS Quer'!C1647</f>
        <v>0</v>
      </c>
      <c r="D1647">
        <f>'Previous Trades Import_OMS Quer'!D1647</f>
        <v>0</v>
      </c>
      <c r="E1647" s="22">
        <f>'Previous Trades Import_OMS Quer'!E1647</f>
        <v>0</v>
      </c>
      <c r="F1647">
        <f>'Previous Trades Import_OMS Quer'!F1647</f>
        <v>0</v>
      </c>
      <c r="G1647">
        <f>'Previous Trades Import_OMS Quer'!G1647</f>
        <v>0</v>
      </c>
      <c r="H1647">
        <f>'Previous Trades Import_OMS Quer'!H1647</f>
        <v>0</v>
      </c>
      <c r="I1647">
        <f>'Previous Trades Import_OMS Quer'!I1647</f>
        <v>0</v>
      </c>
      <c r="J1647">
        <f>'Previous Trades Import_OMS Quer'!J1647</f>
        <v>0</v>
      </c>
      <c r="K1647">
        <f>'Previous Trades Import_OMS Quer'!K1647</f>
        <v>0</v>
      </c>
      <c r="L1647">
        <f>'Previous Trades Import_OMS Quer'!L1647</f>
        <v>0</v>
      </c>
      <c r="M1647">
        <f>'Previous Trades Import_OMS Quer'!M1647</f>
        <v>0</v>
      </c>
      <c r="N1647">
        <f>'Previous Trades Import_OMS Quer'!N1647</f>
        <v>0</v>
      </c>
      <c r="O1647" t="str">
        <f>CLEAN('Previous Trades Import_OMS Quer'!O1647)</f>
        <v/>
      </c>
      <c r="Q1647" s="25">
        <f t="shared" si="50"/>
        <v>0</v>
      </c>
      <c r="R1647" s="25" t="e">
        <f>VLOOKUP(O1647,'Currency Balance'!$O$3:$Q$32,3,0)</f>
        <v>#N/A</v>
      </c>
      <c r="S1647" t="e">
        <f t="shared" si="51"/>
        <v>#N/A</v>
      </c>
    </row>
    <row r="1648" spans="1:19">
      <c r="A1648">
        <f>'Previous Trades Import_OMS Quer'!A1648</f>
        <v>0</v>
      </c>
      <c r="B1648">
        <f>'Previous Trades Import_OMS Quer'!B1648</f>
        <v>0</v>
      </c>
      <c r="C1648" s="22">
        <f>'Previous Trades Import_OMS Quer'!C1648</f>
        <v>0</v>
      </c>
      <c r="D1648">
        <f>'Previous Trades Import_OMS Quer'!D1648</f>
        <v>0</v>
      </c>
      <c r="E1648" s="22">
        <f>'Previous Trades Import_OMS Quer'!E1648</f>
        <v>0</v>
      </c>
      <c r="F1648">
        <f>'Previous Trades Import_OMS Quer'!F1648</f>
        <v>0</v>
      </c>
      <c r="G1648">
        <f>'Previous Trades Import_OMS Quer'!G1648</f>
        <v>0</v>
      </c>
      <c r="H1648">
        <f>'Previous Trades Import_OMS Quer'!H1648</f>
        <v>0</v>
      </c>
      <c r="I1648">
        <f>'Previous Trades Import_OMS Quer'!I1648</f>
        <v>0</v>
      </c>
      <c r="J1648">
        <f>'Previous Trades Import_OMS Quer'!J1648</f>
        <v>0</v>
      </c>
      <c r="K1648">
        <f>'Previous Trades Import_OMS Quer'!K1648</f>
        <v>0</v>
      </c>
      <c r="L1648">
        <f>'Previous Trades Import_OMS Quer'!L1648</f>
        <v>0</v>
      </c>
      <c r="M1648">
        <f>'Previous Trades Import_OMS Quer'!M1648</f>
        <v>0</v>
      </c>
      <c r="N1648">
        <f>'Previous Trades Import_OMS Quer'!N1648</f>
        <v>0</v>
      </c>
      <c r="O1648" t="str">
        <f>CLEAN('Previous Trades Import_OMS Quer'!O1648)</f>
        <v/>
      </c>
      <c r="Q1648" s="25">
        <f t="shared" si="50"/>
        <v>0</v>
      </c>
      <c r="R1648" s="25" t="e">
        <f>VLOOKUP(O1648,'Currency Balance'!$O$3:$Q$32,3,0)</f>
        <v>#N/A</v>
      </c>
      <c r="S1648" t="e">
        <f t="shared" si="51"/>
        <v>#N/A</v>
      </c>
    </row>
    <row r="1649" spans="1:19">
      <c r="A1649">
        <f>'Previous Trades Import_OMS Quer'!A1649</f>
        <v>0</v>
      </c>
      <c r="B1649">
        <f>'Previous Trades Import_OMS Quer'!B1649</f>
        <v>0</v>
      </c>
      <c r="C1649" s="22">
        <f>'Previous Trades Import_OMS Quer'!C1649</f>
        <v>0</v>
      </c>
      <c r="D1649">
        <f>'Previous Trades Import_OMS Quer'!D1649</f>
        <v>0</v>
      </c>
      <c r="E1649" s="22">
        <f>'Previous Trades Import_OMS Quer'!E1649</f>
        <v>0</v>
      </c>
      <c r="F1649">
        <f>'Previous Trades Import_OMS Quer'!F1649</f>
        <v>0</v>
      </c>
      <c r="G1649">
        <f>'Previous Trades Import_OMS Quer'!G1649</f>
        <v>0</v>
      </c>
      <c r="H1649">
        <f>'Previous Trades Import_OMS Quer'!H1649</f>
        <v>0</v>
      </c>
      <c r="I1649">
        <f>'Previous Trades Import_OMS Quer'!I1649</f>
        <v>0</v>
      </c>
      <c r="J1649">
        <f>'Previous Trades Import_OMS Quer'!J1649</f>
        <v>0</v>
      </c>
      <c r="K1649">
        <f>'Previous Trades Import_OMS Quer'!K1649</f>
        <v>0</v>
      </c>
      <c r="L1649">
        <f>'Previous Trades Import_OMS Quer'!L1649</f>
        <v>0</v>
      </c>
      <c r="M1649">
        <f>'Previous Trades Import_OMS Quer'!M1649</f>
        <v>0</v>
      </c>
      <c r="N1649">
        <f>'Previous Trades Import_OMS Quer'!N1649</f>
        <v>0</v>
      </c>
      <c r="O1649" t="str">
        <f>CLEAN('Previous Trades Import_OMS Quer'!O1649)</f>
        <v/>
      </c>
      <c r="Q1649" s="25">
        <f t="shared" si="50"/>
        <v>0</v>
      </c>
      <c r="R1649" s="25" t="e">
        <f>VLOOKUP(O1649,'Currency Balance'!$O$3:$Q$32,3,0)</f>
        <v>#N/A</v>
      </c>
      <c r="S1649" t="e">
        <f t="shared" si="51"/>
        <v>#N/A</v>
      </c>
    </row>
    <row r="1650" spans="1:19">
      <c r="A1650">
        <f>'Previous Trades Import_OMS Quer'!A1650</f>
        <v>0</v>
      </c>
      <c r="B1650">
        <f>'Previous Trades Import_OMS Quer'!B1650</f>
        <v>0</v>
      </c>
      <c r="C1650" s="22">
        <f>'Previous Trades Import_OMS Quer'!C1650</f>
        <v>0</v>
      </c>
      <c r="D1650">
        <f>'Previous Trades Import_OMS Quer'!D1650</f>
        <v>0</v>
      </c>
      <c r="E1650" s="22">
        <f>'Previous Trades Import_OMS Quer'!E1650</f>
        <v>0</v>
      </c>
      <c r="F1650">
        <f>'Previous Trades Import_OMS Quer'!F1650</f>
        <v>0</v>
      </c>
      <c r="G1650">
        <f>'Previous Trades Import_OMS Quer'!G1650</f>
        <v>0</v>
      </c>
      <c r="H1650">
        <f>'Previous Trades Import_OMS Quer'!H1650</f>
        <v>0</v>
      </c>
      <c r="I1650">
        <f>'Previous Trades Import_OMS Quer'!I1650</f>
        <v>0</v>
      </c>
      <c r="J1650">
        <f>'Previous Trades Import_OMS Quer'!J1650</f>
        <v>0</v>
      </c>
      <c r="K1650">
        <f>'Previous Trades Import_OMS Quer'!K1650</f>
        <v>0</v>
      </c>
      <c r="L1650">
        <f>'Previous Trades Import_OMS Quer'!L1650</f>
        <v>0</v>
      </c>
      <c r="M1650">
        <f>'Previous Trades Import_OMS Quer'!M1650</f>
        <v>0</v>
      </c>
      <c r="N1650">
        <f>'Previous Trades Import_OMS Quer'!N1650</f>
        <v>0</v>
      </c>
      <c r="O1650" t="str">
        <f>CLEAN('Previous Trades Import_OMS Quer'!O1650)</f>
        <v/>
      </c>
      <c r="Q1650" s="25">
        <f t="shared" si="50"/>
        <v>0</v>
      </c>
      <c r="R1650" s="25" t="e">
        <f>VLOOKUP(O1650,'Currency Balance'!$O$3:$Q$32,3,0)</f>
        <v>#N/A</v>
      </c>
      <c r="S1650" t="e">
        <f t="shared" si="51"/>
        <v>#N/A</v>
      </c>
    </row>
    <row r="1651" spans="1:19">
      <c r="A1651">
        <f>'Previous Trades Import_OMS Quer'!A1651</f>
        <v>0</v>
      </c>
      <c r="B1651">
        <f>'Previous Trades Import_OMS Quer'!B1651</f>
        <v>0</v>
      </c>
      <c r="C1651" s="22">
        <f>'Previous Trades Import_OMS Quer'!C1651</f>
        <v>0</v>
      </c>
      <c r="D1651">
        <f>'Previous Trades Import_OMS Quer'!D1651</f>
        <v>0</v>
      </c>
      <c r="E1651" s="22">
        <f>'Previous Trades Import_OMS Quer'!E1651</f>
        <v>0</v>
      </c>
      <c r="F1651">
        <f>'Previous Trades Import_OMS Quer'!F1651</f>
        <v>0</v>
      </c>
      <c r="G1651">
        <f>'Previous Trades Import_OMS Quer'!G1651</f>
        <v>0</v>
      </c>
      <c r="H1651">
        <f>'Previous Trades Import_OMS Quer'!H1651</f>
        <v>0</v>
      </c>
      <c r="I1651">
        <f>'Previous Trades Import_OMS Quer'!I1651</f>
        <v>0</v>
      </c>
      <c r="J1651">
        <f>'Previous Trades Import_OMS Quer'!J1651</f>
        <v>0</v>
      </c>
      <c r="K1651">
        <f>'Previous Trades Import_OMS Quer'!K1651</f>
        <v>0</v>
      </c>
      <c r="L1651">
        <f>'Previous Trades Import_OMS Quer'!L1651</f>
        <v>0</v>
      </c>
      <c r="M1651">
        <f>'Previous Trades Import_OMS Quer'!M1651</f>
        <v>0</v>
      </c>
      <c r="N1651">
        <f>'Previous Trades Import_OMS Quer'!N1651</f>
        <v>0</v>
      </c>
      <c r="O1651" t="str">
        <f>CLEAN('Previous Trades Import_OMS Quer'!O1651)</f>
        <v/>
      </c>
      <c r="Q1651" s="25">
        <f t="shared" si="50"/>
        <v>0</v>
      </c>
      <c r="R1651" s="25" t="e">
        <f>VLOOKUP(O1651,'Currency Balance'!$O$3:$Q$32,3,0)</f>
        <v>#N/A</v>
      </c>
      <c r="S1651" t="e">
        <f t="shared" si="51"/>
        <v>#N/A</v>
      </c>
    </row>
    <row r="1652" spans="1:19">
      <c r="A1652">
        <f>'Previous Trades Import_OMS Quer'!A1652</f>
        <v>0</v>
      </c>
      <c r="B1652">
        <f>'Previous Trades Import_OMS Quer'!B1652</f>
        <v>0</v>
      </c>
      <c r="C1652" s="22">
        <f>'Previous Trades Import_OMS Quer'!C1652</f>
        <v>0</v>
      </c>
      <c r="D1652">
        <f>'Previous Trades Import_OMS Quer'!D1652</f>
        <v>0</v>
      </c>
      <c r="E1652" s="22">
        <f>'Previous Trades Import_OMS Quer'!E1652</f>
        <v>0</v>
      </c>
      <c r="F1652">
        <f>'Previous Trades Import_OMS Quer'!F1652</f>
        <v>0</v>
      </c>
      <c r="G1652">
        <f>'Previous Trades Import_OMS Quer'!G1652</f>
        <v>0</v>
      </c>
      <c r="H1652">
        <f>'Previous Trades Import_OMS Quer'!H1652</f>
        <v>0</v>
      </c>
      <c r="I1652">
        <f>'Previous Trades Import_OMS Quer'!I1652</f>
        <v>0</v>
      </c>
      <c r="J1652">
        <f>'Previous Trades Import_OMS Quer'!J1652</f>
        <v>0</v>
      </c>
      <c r="K1652">
        <f>'Previous Trades Import_OMS Quer'!K1652</f>
        <v>0</v>
      </c>
      <c r="L1652">
        <f>'Previous Trades Import_OMS Quer'!L1652</f>
        <v>0</v>
      </c>
      <c r="M1652">
        <f>'Previous Trades Import_OMS Quer'!M1652</f>
        <v>0</v>
      </c>
      <c r="N1652">
        <f>'Previous Trades Import_OMS Quer'!N1652</f>
        <v>0</v>
      </c>
      <c r="O1652" t="str">
        <f>CLEAN('Previous Trades Import_OMS Quer'!O1652)</f>
        <v/>
      </c>
      <c r="Q1652" s="25">
        <f t="shared" si="50"/>
        <v>0</v>
      </c>
      <c r="R1652" s="25" t="e">
        <f>VLOOKUP(O1652,'Currency Balance'!$O$3:$Q$32,3,0)</f>
        <v>#N/A</v>
      </c>
      <c r="S1652" t="e">
        <f t="shared" si="51"/>
        <v>#N/A</v>
      </c>
    </row>
    <row r="1653" spans="1:19">
      <c r="A1653">
        <f>'Previous Trades Import_OMS Quer'!A1653</f>
        <v>0</v>
      </c>
      <c r="B1653">
        <f>'Previous Trades Import_OMS Quer'!B1653</f>
        <v>0</v>
      </c>
      <c r="C1653" s="22">
        <f>'Previous Trades Import_OMS Quer'!C1653</f>
        <v>0</v>
      </c>
      <c r="D1653">
        <f>'Previous Trades Import_OMS Quer'!D1653</f>
        <v>0</v>
      </c>
      <c r="E1653" s="22">
        <f>'Previous Trades Import_OMS Quer'!E1653</f>
        <v>0</v>
      </c>
      <c r="F1653">
        <f>'Previous Trades Import_OMS Quer'!F1653</f>
        <v>0</v>
      </c>
      <c r="G1653">
        <f>'Previous Trades Import_OMS Quer'!G1653</f>
        <v>0</v>
      </c>
      <c r="H1653">
        <f>'Previous Trades Import_OMS Quer'!H1653</f>
        <v>0</v>
      </c>
      <c r="I1653">
        <f>'Previous Trades Import_OMS Quer'!I1653</f>
        <v>0</v>
      </c>
      <c r="J1653">
        <f>'Previous Trades Import_OMS Quer'!J1653</f>
        <v>0</v>
      </c>
      <c r="K1653">
        <f>'Previous Trades Import_OMS Quer'!K1653</f>
        <v>0</v>
      </c>
      <c r="L1653">
        <f>'Previous Trades Import_OMS Quer'!L1653</f>
        <v>0</v>
      </c>
      <c r="M1653">
        <f>'Previous Trades Import_OMS Quer'!M1653</f>
        <v>0</v>
      </c>
      <c r="N1653">
        <f>'Previous Trades Import_OMS Quer'!N1653</f>
        <v>0</v>
      </c>
      <c r="O1653" t="str">
        <f>CLEAN('Previous Trades Import_OMS Quer'!O1653)</f>
        <v/>
      </c>
      <c r="Q1653" s="25">
        <f t="shared" si="50"/>
        <v>0</v>
      </c>
      <c r="R1653" s="25" t="e">
        <f>VLOOKUP(O1653,'Currency Balance'!$O$3:$Q$32,3,0)</f>
        <v>#N/A</v>
      </c>
      <c r="S1653" t="e">
        <f t="shared" si="51"/>
        <v>#N/A</v>
      </c>
    </row>
    <row r="1654" spans="1:19">
      <c r="A1654">
        <f>'Previous Trades Import_OMS Quer'!A1654</f>
        <v>0</v>
      </c>
      <c r="B1654">
        <f>'Previous Trades Import_OMS Quer'!B1654</f>
        <v>0</v>
      </c>
      <c r="C1654" s="22">
        <f>'Previous Trades Import_OMS Quer'!C1654</f>
        <v>0</v>
      </c>
      <c r="D1654">
        <f>'Previous Trades Import_OMS Quer'!D1654</f>
        <v>0</v>
      </c>
      <c r="E1654" s="22">
        <f>'Previous Trades Import_OMS Quer'!E1654</f>
        <v>0</v>
      </c>
      <c r="F1654">
        <f>'Previous Trades Import_OMS Quer'!F1654</f>
        <v>0</v>
      </c>
      <c r="G1654">
        <f>'Previous Trades Import_OMS Quer'!G1654</f>
        <v>0</v>
      </c>
      <c r="H1654">
        <f>'Previous Trades Import_OMS Quer'!H1654</f>
        <v>0</v>
      </c>
      <c r="I1654">
        <f>'Previous Trades Import_OMS Quer'!I1654</f>
        <v>0</v>
      </c>
      <c r="J1654">
        <f>'Previous Trades Import_OMS Quer'!J1654</f>
        <v>0</v>
      </c>
      <c r="K1654">
        <f>'Previous Trades Import_OMS Quer'!K1654</f>
        <v>0</v>
      </c>
      <c r="L1654">
        <f>'Previous Trades Import_OMS Quer'!L1654</f>
        <v>0</v>
      </c>
      <c r="M1654">
        <f>'Previous Trades Import_OMS Quer'!M1654</f>
        <v>0</v>
      </c>
      <c r="N1654">
        <f>'Previous Trades Import_OMS Quer'!N1654</f>
        <v>0</v>
      </c>
      <c r="O1654" t="str">
        <f>CLEAN('Previous Trades Import_OMS Quer'!O1654)</f>
        <v/>
      </c>
      <c r="Q1654" s="25">
        <f t="shared" si="50"/>
        <v>0</v>
      </c>
      <c r="R1654" s="25" t="e">
        <f>VLOOKUP(O1654,'Currency Balance'!$O$3:$Q$32,3,0)</f>
        <v>#N/A</v>
      </c>
      <c r="S1654" t="e">
        <f t="shared" si="51"/>
        <v>#N/A</v>
      </c>
    </row>
    <row r="1655" spans="1:19">
      <c r="A1655">
        <f>'Previous Trades Import_OMS Quer'!A1655</f>
        <v>0</v>
      </c>
      <c r="B1655">
        <f>'Previous Trades Import_OMS Quer'!B1655</f>
        <v>0</v>
      </c>
      <c r="C1655" s="22">
        <f>'Previous Trades Import_OMS Quer'!C1655</f>
        <v>0</v>
      </c>
      <c r="D1655">
        <f>'Previous Trades Import_OMS Quer'!D1655</f>
        <v>0</v>
      </c>
      <c r="E1655" s="22">
        <f>'Previous Trades Import_OMS Quer'!E1655</f>
        <v>0</v>
      </c>
      <c r="F1655">
        <f>'Previous Trades Import_OMS Quer'!F1655</f>
        <v>0</v>
      </c>
      <c r="G1655">
        <f>'Previous Trades Import_OMS Quer'!G1655</f>
        <v>0</v>
      </c>
      <c r="H1655">
        <f>'Previous Trades Import_OMS Quer'!H1655</f>
        <v>0</v>
      </c>
      <c r="I1655">
        <f>'Previous Trades Import_OMS Quer'!I1655</f>
        <v>0</v>
      </c>
      <c r="J1655">
        <f>'Previous Trades Import_OMS Quer'!J1655</f>
        <v>0</v>
      </c>
      <c r="K1655">
        <f>'Previous Trades Import_OMS Quer'!K1655</f>
        <v>0</v>
      </c>
      <c r="L1655">
        <f>'Previous Trades Import_OMS Quer'!L1655</f>
        <v>0</v>
      </c>
      <c r="M1655">
        <f>'Previous Trades Import_OMS Quer'!M1655</f>
        <v>0</v>
      </c>
      <c r="N1655">
        <f>'Previous Trades Import_OMS Quer'!N1655</f>
        <v>0</v>
      </c>
      <c r="O1655" t="str">
        <f>CLEAN('Previous Trades Import_OMS Quer'!O1655)</f>
        <v/>
      </c>
      <c r="Q1655" s="25">
        <f t="shared" si="50"/>
        <v>0</v>
      </c>
      <c r="R1655" s="25" t="e">
        <f>VLOOKUP(O1655,'Currency Balance'!$O$3:$Q$32,3,0)</f>
        <v>#N/A</v>
      </c>
      <c r="S1655" t="e">
        <f t="shared" si="51"/>
        <v>#N/A</v>
      </c>
    </row>
    <row r="1656" spans="1:19">
      <c r="A1656">
        <f>'Previous Trades Import_OMS Quer'!A1656</f>
        <v>0</v>
      </c>
      <c r="B1656">
        <f>'Previous Trades Import_OMS Quer'!B1656</f>
        <v>0</v>
      </c>
      <c r="C1656" s="22">
        <f>'Previous Trades Import_OMS Quer'!C1656</f>
        <v>0</v>
      </c>
      <c r="D1656">
        <f>'Previous Trades Import_OMS Quer'!D1656</f>
        <v>0</v>
      </c>
      <c r="E1656" s="22">
        <f>'Previous Trades Import_OMS Quer'!E1656</f>
        <v>0</v>
      </c>
      <c r="F1656">
        <f>'Previous Trades Import_OMS Quer'!F1656</f>
        <v>0</v>
      </c>
      <c r="G1656">
        <f>'Previous Trades Import_OMS Quer'!G1656</f>
        <v>0</v>
      </c>
      <c r="H1656">
        <f>'Previous Trades Import_OMS Quer'!H1656</f>
        <v>0</v>
      </c>
      <c r="I1656">
        <f>'Previous Trades Import_OMS Quer'!I1656</f>
        <v>0</v>
      </c>
      <c r="J1656">
        <f>'Previous Trades Import_OMS Quer'!J1656</f>
        <v>0</v>
      </c>
      <c r="K1656">
        <f>'Previous Trades Import_OMS Quer'!K1656</f>
        <v>0</v>
      </c>
      <c r="L1656">
        <f>'Previous Trades Import_OMS Quer'!L1656</f>
        <v>0</v>
      </c>
      <c r="M1656">
        <f>'Previous Trades Import_OMS Quer'!M1656</f>
        <v>0</v>
      </c>
      <c r="N1656">
        <f>'Previous Trades Import_OMS Quer'!N1656</f>
        <v>0</v>
      </c>
      <c r="O1656" t="str">
        <f>CLEAN('Previous Trades Import_OMS Quer'!O1656)</f>
        <v/>
      </c>
      <c r="Q1656" s="25">
        <f t="shared" si="50"/>
        <v>0</v>
      </c>
      <c r="R1656" s="25" t="e">
        <f>VLOOKUP(O1656,'Currency Balance'!$O$3:$Q$32,3,0)</f>
        <v>#N/A</v>
      </c>
      <c r="S1656" t="e">
        <f t="shared" si="51"/>
        <v>#N/A</v>
      </c>
    </row>
    <row r="1657" spans="1:19">
      <c r="A1657">
        <f>'Previous Trades Import_OMS Quer'!A1657</f>
        <v>0</v>
      </c>
      <c r="B1657">
        <f>'Previous Trades Import_OMS Quer'!B1657</f>
        <v>0</v>
      </c>
      <c r="C1657" s="22">
        <f>'Previous Trades Import_OMS Quer'!C1657</f>
        <v>0</v>
      </c>
      <c r="D1657">
        <f>'Previous Trades Import_OMS Quer'!D1657</f>
        <v>0</v>
      </c>
      <c r="E1657" s="22">
        <f>'Previous Trades Import_OMS Quer'!E1657</f>
        <v>0</v>
      </c>
      <c r="F1657">
        <f>'Previous Trades Import_OMS Quer'!F1657</f>
        <v>0</v>
      </c>
      <c r="G1657">
        <f>'Previous Trades Import_OMS Quer'!G1657</f>
        <v>0</v>
      </c>
      <c r="H1657">
        <f>'Previous Trades Import_OMS Quer'!H1657</f>
        <v>0</v>
      </c>
      <c r="I1657">
        <f>'Previous Trades Import_OMS Quer'!I1657</f>
        <v>0</v>
      </c>
      <c r="J1657">
        <f>'Previous Trades Import_OMS Quer'!J1657</f>
        <v>0</v>
      </c>
      <c r="K1657">
        <f>'Previous Trades Import_OMS Quer'!K1657</f>
        <v>0</v>
      </c>
      <c r="L1657">
        <f>'Previous Trades Import_OMS Quer'!L1657</f>
        <v>0</v>
      </c>
      <c r="M1657">
        <f>'Previous Trades Import_OMS Quer'!M1657</f>
        <v>0</v>
      </c>
      <c r="N1657">
        <f>'Previous Trades Import_OMS Quer'!N1657</f>
        <v>0</v>
      </c>
      <c r="O1657" t="str">
        <f>CLEAN('Previous Trades Import_OMS Quer'!O1657)</f>
        <v/>
      </c>
      <c r="Q1657" s="25">
        <f t="shared" si="50"/>
        <v>0</v>
      </c>
      <c r="R1657" s="25" t="e">
        <f>VLOOKUP(O1657,'Currency Balance'!$O$3:$Q$32,3,0)</f>
        <v>#N/A</v>
      </c>
      <c r="S1657" t="e">
        <f t="shared" si="51"/>
        <v>#N/A</v>
      </c>
    </row>
    <row r="1658" spans="1:19">
      <c r="A1658">
        <f>'Previous Trades Import_OMS Quer'!A1658</f>
        <v>0</v>
      </c>
      <c r="B1658">
        <f>'Previous Trades Import_OMS Quer'!B1658</f>
        <v>0</v>
      </c>
      <c r="C1658" s="22">
        <f>'Previous Trades Import_OMS Quer'!C1658</f>
        <v>0</v>
      </c>
      <c r="D1658">
        <f>'Previous Trades Import_OMS Quer'!D1658</f>
        <v>0</v>
      </c>
      <c r="E1658" s="22">
        <f>'Previous Trades Import_OMS Quer'!E1658</f>
        <v>0</v>
      </c>
      <c r="F1658">
        <f>'Previous Trades Import_OMS Quer'!F1658</f>
        <v>0</v>
      </c>
      <c r="G1658">
        <f>'Previous Trades Import_OMS Quer'!G1658</f>
        <v>0</v>
      </c>
      <c r="H1658">
        <f>'Previous Trades Import_OMS Quer'!H1658</f>
        <v>0</v>
      </c>
      <c r="I1658">
        <f>'Previous Trades Import_OMS Quer'!I1658</f>
        <v>0</v>
      </c>
      <c r="J1658">
        <f>'Previous Trades Import_OMS Quer'!J1658</f>
        <v>0</v>
      </c>
      <c r="K1658">
        <f>'Previous Trades Import_OMS Quer'!K1658</f>
        <v>0</v>
      </c>
      <c r="L1658">
        <f>'Previous Trades Import_OMS Quer'!L1658</f>
        <v>0</v>
      </c>
      <c r="M1658">
        <f>'Previous Trades Import_OMS Quer'!M1658</f>
        <v>0</v>
      </c>
      <c r="N1658">
        <f>'Previous Trades Import_OMS Quer'!N1658</f>
        <v>0</v>
      </c>
      <c r="O1658" t="str">
        <f>CLEAN('Previous Trades Import_OMS Quer'!O1658)</f>
        <v/>
      </c>
      <c r="Q1658" s="25">
        <f t="shared" si="50"/>
        <v>0</v>
      </c>
      <c r="R1658" s="25" t="e">
        <f>VLOOKUP(O1658,'Currency Balance'!$O$3:$Q$32,3,0)</f>
        <v>#N/A</v>
      </c>
      <c r="S1658" t="e">
        <f t="shared" si="51"/>
        <v>#N/A</v>
      </c>
    </row>
    <row r="1659" spans="1:19">
      <c r="A1659">
        <f>'Previous Trades Import_OMS Quer'!A1659</f>
        <v>0</v>
      </c>
      <c r="B1659">
        <f>'Previous Trades Import_OMS Quer'!B1659</f>
        <v>0</v>
      </c>
      <c r="C1659" s="22">
        <f>'Previous Trades Import_OMS Quer'!C1659</f>
        <v>0</v>
      </c>
      <c r="D1659">
        <f>'Previous Trades Import_OMS Quer'!D1659</f>
        <v>0</v>
      </c>
      <c r="E1659" s="22">
        <f>'Previous Trades Import_OMS Quer'!E1659</f>
        <v>0</v>
      </c>
      <c r="F1659">
        <f>'Previous Trades Import_OMS Quer'!F1659</f>
        <v>0</v>
      </c>
      <c r="G1659">
        <f>'Previous Trades Import_OMS Quer'!G1659</f>
        <v>0</v>
      </c>
      <c r="H1659">
        <f>'Previous Trades Import_OMS Quer'!H1659</f>
        <v>0</v>
      </c>
      <c r="I1659">
        <f>'Previous Trades Import_OMS Quer'!I1659</f>
        <v>0</v>
      </c>
      <c r="J1659">
        <f>'Previous Trades Import_OMS Quer'!J1659</f>
        <v>0</v>
      </c>
      <c r="K1659">
        <f>'Previous Trades Import_OMS Quer'!K1659</f>
        <v>0</v>
      </c>
      <c r="L1659">
        <f>'Previous Trades Import_OMS Quer'!L1659</f>
        <v>0</v>
      </c>
      <c r="M1659">
        <f>'Previous Trades Import_OMS Quer'!M1659</f>
        <v>0</v>
      </c>
      <c r="N1659">
        <f>'Previous Trades Import_OMS Quer'!N1659</f>
        <v>0</v>
      </c>
      <c r="O1659" t="str">
        <f>CLEAN('Previous Trades Import_OMS Quer'!O1659)</f>
        <v/>
      </c>
      <c r="Q1659" s="25">
        <f t="shared" si="50"/>
        <v>0</v>
      </c>
      <c r="R1659" s="25" t="e">
        <f>VLOOKUP(O1659,'Currency Balance'!$O$3:$Q$32,3,0)</f>
        <v>#N/A</v>
      </c>
      <c r="S1659" t="e">
        <f t="shared" si="51"/>
        <v>#N/A</v>
      </c>
    </row>
    <row r="1660" spans="1:19">
      <c r="A1660">
        <f>'Previous Trades Import_OMS Quer'!A1660</f>
        <v>0</v>
      </c>
      <c r="B1660">
        <f>'Previous Trades Import_OMS Quer'!B1660</f>
        <v>0</v>
      </c>
      <c r="C1660" s="22">
        <f>'Previous Trades Import_OMS Quer'!C1660</f>
        <v>0</v>
      </c>
      <c r="D1660">
        <f>'Previous Trades Import_OMS Quer'!D1660</f>
        <v>0</v>
      </c>
      <c r="E1660" s="22">
        <f>'Previous Trades Import_OMS Quer'!E1660</f>
        <v>0</v>
      </c>
      <c r="F1660">
        <f>'Previous Trades Import_OMS Quer'!F1660</f>
        <v>0</v>
      </c>
      <c r="G1660">
        <f>'Previous Trades Import_OMS Quer'!G1660</f>
        <v>0</v>
      </c>
      <c r="H1660">
        <f>'Previous Trades Import_OMS Quer'!H1660</f>
        <v>0</v>
      </c>
      <c r="I1660">
        <f>'Previous Trades Import_OMS Quer'!I1660</f>
        <v>0</v>
      </c>
      <c r="J1660">
        <f>'Previous Trades Import_OMS Quer'!J1660</f>
        <v>0</v>
      </c>
      <c r="K1660">
        <f>'Previous Trades Import_OMS Quer'!K1660</f>
        <v>0</v>
      </c>
      <c r="L1660">
        <f>'Previous Trades Import_OMS Quer'!L1660</f>
        <v>0</v>
      </c>
      <c r="M1660">
        <f>'Previous Trades Import_OMS Quer'!M1660</f>
        <v>0</v>
      </c>
      <c r="N1660">
        <f>'Previous Trades Import_OMS Quer'!N1660</f>
        <v>0</v>
      </c>
      <c r="O1660" t="str">
        <f>CLEAN('Previous Trades Import_OMS Quer'!O1660)</f>
        <v/>
      </c>
      <c r="Q1660" s="25">
        <f t="shared" si="50"/>
        <v>0</v>
      </c>
      <c r="R1660" s="25" t="e">
        <f>VLOOKUP(O1660,'Currency Balance'!$O$3:$Q$32,3,0)</f>
        <v>#N/A</v>
      </c>
      <c r="S1660" t="e">
        <f t="shared" si="51"/>
        <v>#N/A</v>
      </c>
    </row>
    <row r="1661" spans="1:19">
      <c r="A1661">
        <f>'Previous Trades Import_OMS Quer'!A1661</f>
        <v>0</v>
      </c>
      <c r="B1661">
        <f>'Previous Trades Import_OMS Quer'!B1661</f>
        <v>0</v>
      </c>
      <c r="C1661" s="22">
        <f>'Previous Trades Import_OMS Quer'!C1661</f>
        <v>0</v>
      </c>
      <c r="D1661">
        <f>'Previous Trades Import_OMS Quer'!D1661</f>
        <v>0</v>
      </c>
      <c r="E1661" s="22">
        <f>'Previous Trades Import_OMS Quer'!E1661</f>
        <v>0</v>
      </c>
      <c r="F1661">
        <f>'Previous Trades Import_OMS Quer'!F1661</f>
        <v>0</v>
      </c>
      <c r="G1661">
        <f>'Previous Trades Import_OMS Quer'!G1661</f>
        <v>0</v>
      </c>
      <c r="H1661">
        <f>'Previous Trades Import_OMS Quer'!H1661</f>
        <v>0</v>
      </c>
      <c r="I1661">
        <f>'Previous Trades Import_OMS Quer'!I1661</f>
        <v>0</v>
      </c>
      <c r="J1661">
        <f>'Previous Trades Import_OMS Quer'!J1661</f>
        <v>0</v>
      </c>
      <c r="K1661">
        <f>'Previous Trades Import_OMS Quer'!K1661</f>
        <v>0</v>
      </c>
      <c r="L1661">
        <f>'Previous Trades Import_OMS Quer'!L1661</f>
        <v>0</v>
      </c>
      <c r="M1661">
        <f>'Previous Trades Import_OMS Quer'!M1661</f>
        <v>0</v>
      </c>
      <c r="N1661">
        <f>'Previous Trades Import_OMS Quer'!N1661</f>
        <v>0</v>
      </c>
      <c r="O1661" t="str">
        <f>CLEAN('Previous Trades Import_OMS Quer'!O1661)</f>
        <v/>
      </c>
      <c r="Q1661" s="25">
        <f t="shared" si="50"/>
        <v>0</v>
      </c>
      <c r="R1661" s="25" t="e">
        <f>VLOOKUP(O1661,'Currency Balance'!$O$3:$Q$32,3,0)</f>
        <v>#N/A</v>
      </c>
      <c r="S1661" t="e">
        <f t="shared" si="51"/>
        <v>#N/A</v>
      </c>
    </row>
    <row r="1662" spans="1:19">
      <c r="A1662">
        <f>'Previous Trades Import_OMS Quer'!A1662</f>
        <v>0</v>
      </c>
      <c r="B1662">
        <f>'Previous Trades Import_OMS Quer'!B1662</f>
        <v>0</v>
      </c>
      <c r="C1662" s="22">
        <f>'Previous Trades Import_OMS Quer'!C1662</f>
        <v>0</v>
      </c>
      <c r="D1662">
        <f>'Previous Trades Import_OMS Quer'!D1662</f>
        <v>0</v>
      </c>
      <c r="E1662" s="22">
        <f>'Previous Trades Import_OMS Quer'!E1662</f>
        <v>0</v>
      </c>
      <c r="F1662">
        <f>'Previous Trades Import_OMS Quer'!F1662</f>
        <v>0</v>
      </c>
      <c r="G1662">
        <f>'Previous Trades Import_OMS Quer'!G1662</f>
        <v>0</v>
      </c>
      <c r="H1662">
        <f>'Previous Trades Import_OMS Quer'!H1662</f>
        <v>0</v>
      </c>
      <c r="I1662">
        <f>'Previous Trades Import_OMS Quer'!I1662</f>
        <v>0</v>
      </c>
      <c r="J1662">
        <f>'Previous Trades Import_OMS Quer'!J1662</f>
        <v>0</v>
      </c>
      <c r="K1662">
        <f>'Previous Trades Import_OMS Quer'!K1662</f>
        <v>0</v>
      </c>
      <c r="L1662">
        <f>'Previous Trades Import_OMS Quer'!L1662</f>
        <v>0</v>
      </c>
      <c r="M1662">
        <f>'Previous Trades Import_OMS Quer'!M1662</f>
        <v>0</v>
      </c>
      <c r="N1662">
        <f>'Previous Trades Import_OMS Quer'!N1662</f>
        <v>0</v>
      </c>
      <c r="O1662" t="str">
        <f>CLEAN('Previous Trades Import_OMS Quer'!O1662)</f>
        <v/>
      </c>
      <c r="Q1662" s="25">
        <f t="shared" si="50"/>
        <v>0</v>
      </c>
      <c r="R1662" s="25" t="e">
        <f>VLOOKUP(O1662,'Currency Balance'!$O$3:$Q$32,3,0)</f>
        <v>#N/A</v>
      </c>
      <c r="S1662" t="e">
        <f t="shared" si="51"/>
        <v>#N/A</v>
      </c>
    </row>
    <row r="1663" spans="1:19">
      <c r="A1663">
        <f>'Previous Trades Import_OMS Quer'!A1663</f>
        <v>0</v>
      </c>
      <c r="B1663">
        <f>'Previous Trades Import_OMS Quer'!B1663</f>
        <v>0</v>
      </c>
      <c r="C1663" s="22">
        <f>'Previous Trades Import_OMS Quer'!C1663</f>
        <v>0</v>
      </c>
      <c r="D1663">
        <f>'Previous Trades Import_OMS Quer'!D1663</f>
        <v>0</v>
      </c>
      <c r="E1663" s="22">
        <f>'Previous Trades Import_OMS Quer'!E1663</f>
        <v>0</v>
      </c>
      <c r="F1663">
        <f>'Previous Trades Import_OMS Quer'!F1663</f>
        <v>0</v>
      </c>
      <c r="G1663">
        <f>'Previous Trades Import_OMS Quer'!G1663</f>
        <v>0</v>
      </c>
      <c r="H1663">
        <f>'Previous Trades Import_OMS Quer'!H1663</f>
        <v>0</v>
      </c>
      <c r="I1663">
        <f>'Previous Trades Import_OMS Quer'!I1663</f>
        <v>0</v>
      </c>
      <c r="J1663">
        <f>'Previous Trades Import_OMS Quer'!J1663</f>
        <v>0</v>
      </c>
      <c r="K1663">
        <f>'Previous Trades Import_OMS Quer'!K1663</f>
        <v>0</v>
      </c>
      <c r="L1663">
        <f>'Previous Trades Import_OMS Quer'!L1663</f>
        <v>0</v>
      </c>
      <c r="M1663">
        <f>'Previous Trades Import_OMS Quer'!M1663</f>
        <v>0</v>
      </c>
      <c r="N1663">
        <f>'Previous Trades Import_OMS Quer'!N1663</f>
        <v>0</v>
      </c>
      <c r="O1663" t="str">
        <f>CLEAN('Previous Trades Import_OMS Quer'!O1663)</f>
        <v/>
      </c>
      <c r="Q1663" s="25">
        <f t="shared" si="50"/>
        <v>0</v>
      </c>
      <c r="R1663" s="25" t="e">
        <f>VLOOKUP(O1663,'Currency Balance'!$O$3:$Q$32,3,0)</f>
        <v>#N/A</v>
      </c>
      <c r="S1663" t="e">
        <f t="shared" si="51"/>
        <v>#N/A</v>
      </c>
    </row>
    <row r="1664" spans="1:19">
      <c r="A1664">
        <f>'Previous Trades Import_OMS Quer'!A1664</f>
        <v>0</v>
      </c>
      <c r="B1664">
        <f>'Previous Trades Import_OMS Quer'!B1664</f>
        <v>0</v>
      </c>
      <c r="C1664" s="22">
        <f>'Previous Trades Import_OMS Quer'!C1664</f>
        <v>0</v>
      </c>
      <c r="D1664">
        <f>'Previous Trades Import_OMS Quer'!D1664</f>
        <v>0</v>
      </c>
      <c r="E1664" s="22">
        <f>'Previous Trades Import_OMS Quer'!E1664</f>
        <v>0</v>
      </c>
      <c r="F1664">
        <f>'Previous Trades Import_OMS Quer'!F1664</f>
        <v>0</v>
      </c>
      <c r="G1664">
        <f>'Previous Trades Import_OMS Quer'!G1664</f>
        <v>0</v>
      </c>
      <c r="H1664">
        <f>'Previous Trades Import_OMS Quer'!H1664</f>
        <v>0</v>
      </c>
      <c r="I1664">
        <f>'Previous Trades Import_OMS Quer'!I1664</f>
        <v>0</v>
      </c>
      <c r="J1664">
        <f>'Previous Trades Import_OMS Quer'!J1664</f>
        <v>0</v>
      </c>
      <c r="K1664">
        <f>'Previous Trades Import_OMS Quer'!K1664</f>
        <v>0</v>
      </c>
      <c r="L1664">
        <f>'Previous Trades Import_OMS Quer'!L1664</f>
        <v>0</v>
      </c>
      <c r="M1664">
        <f>'Previous Trades Import_OMS Quer'!M1664</f>
        <v>0</v>
      </c>
      <c r="N1664">
        <f>'Previous Trades Import_OMS Quer'!N1664</f>
        <v>0</v>
      </c>
      <c r="O1664" t="str">
        <f>CLEAN('Previous Trades Import_OMS Quer'!O1664)</f>
        <v/>
      </c>
      <c r="Q1664" s="25">
        <f t="shared" si="50"/>
        <v>0</v>
      </c>
      <c r="R1664" s="25" t="e">
        <f>VLOOKUP(O1664,'Currency Balance'!$O$3:$Q$32,3,0)</f>
        <v>#N/A</v>
      </c>
      <c r="S1664" t="e">
        <f t="shared" si="51"/>
        <v>#N/A</v>
      </c>
    </row>
    <row r="1665" spans="1:19">
      <c r="A1665">
        <f>'Previous Trades Import_OMS Quer'!A1665</f>
        <v>0</v>
      </c>
      <c r="B1665">
        <f>'Previous Trades Import_OMS Quer'!B1665</f>
        <v>0</v>
      </c>
      <c r="C1665" s="22">
        <f>'Previous Trades Import_OMS Quer'!C1665</f>
        <v>0</v>
      </c>
      <c r="D1665">
        <f>'Previous Trades Import_OMS Quer'!D1665</f>
        <v>0</v>
      </c>
      <c r="E1665" s="22">
        <f>'Previous Trades Import_OMS Quer'!E1665</f>
        <v>0</v>
      </c>
      <c r="F1665">
        <f>'Previous Trades Import_OMS Quer'!F1665</f>
        <v>0</v>
      </c>
      <c r="G1665">
        <f>'Previous Trades Import_OMS Quer'!G1665</f>
        <v>0</v>
      </c>
      <c r="H1665">
        <f>'Previous Trades Import_OMS Quer'!H1665</f>
        <v>0</v>
      </c>
      <c r="I1665">
        <f>'Previous Trades Import_OMS Quer'!I1665</f>
        <v>0</v>
      </c>
      <c r="J1665">
        <f>'Previous Trades Import_OMS Quer'!J1665</f>
        <v>0</v>
      </c>
      <c r="K1665">
        <f>'Previous Trades Import_OMS Quer'!K1665</f>
        <v>0</v>
      </c>
      <c r="L1665">
        <f>'Previous Trades Import_OMS Quer'!L1665</f>
        <v>0</v>
      </c>
      <c r="M1665">
        <f>'Previous Trades Import_OMS Quer'!M1665</f>
        <v>0</v>
      </c>
      <c r="N1665">
        <f>'Previous Trades Import_OMS Quer'!N1665</f>
        <v>0</v>
      </c>
      <c r="O1665" t="str">
        <f>CLEAN('Previous Trades Import_OMS Quer'!O1665)</f>
        <v/>
      </c>
      <c r="Q1665" s="25">
        <f t="shared" si="50"/>
        <v>0</v>
      </c>
      <c r="R1665" s="25" t="e">
        <f>VLOOKUP(O1665,'Currency Balance'!$O$3:$Q$32,3,0)</f>
        <v>#N/A</v>
      </c>
      <c r="S1665" t="e">
        <f t="shared" si="51"/>
        <v>#N/A</v>
      </c>
    </row>
    <row r="1666" spans="1:19">
      <c r="A1666">
        <f>'Previous Trades Import_OMS Quer'!A1666</f>
        <v>0</v>
      </c>
      <c r="B1666">
        <f>'Previous Trades Import_OMS Quer'!B1666</f>
        <v>0</v>
      </c>
      <c r="C1666" s="22">
        <f>'Previous Trades Import_OMS Quer'!C1666</f>
        <v>0</v>
      </c>
      <c r="D1666">
        <f>'Previous Trades Import_OMS Quer'!D1666</f>
        <v>0</v>
      </c>
      <c r="E1666" s="22">
        <f>'Previous Trades Import_OMS Quer'!E1666</f>
        <v>0</v>
      </c>
      <c r="F1666">
        <f>'Previous Trades Import_OMS Quer'!F1666</f>
        <v>0</v>
      </c>
      <c r="G1666">
        <f>'Previous Trades Import_OMS Quer'!G1666</f>
        <v>0</v>
      </c>
      <c r="H1666">
        <f>'Previous Trades Import_OMS Quer'!H1666</f>
        <v>0</v>
      </c>
      <c r="I1666">
        <f>'Previous Trades Import_OMS Quer'!I1666</f>
        <v>0</v>
      </c>
      <c r="J1666">
        <f>'Previous Trades Import_OMS Quer'!J1666</f>
        <v>0</v>
      </c>
      <c r="K1666">
        <f>'Previous Trades Import_OMS Quer'!K1666</f>
        <v>0</v>
      </c>
      <c r="L1666">
        <f>'Previous Trades Import_OMS Quer'!L1666</f>
        <v>0</v>
      </c>
      <c r="M1666">
        <f>'Previous Trades Import_OMS Quer'!M1666</f>
        <v>0</v>
      </c>
      <c r="N1666">
        <f>'Previous Trades Import_OMS Quer'!N1666</f>
        <v>0</v>
      </c>
      <c r="O1666" t="str">
        <f>CLEAN('Previous Trades Import_OMS Quer'!O1666)</f>
        <v/>
      </c>
      <c r="Q1666" s="25">
        <f t="shared" ref="Q1666:Q1729" si="52">IF(G1666="sell",M1666,-M1666)</f>
        <v>0</v>
      </c>
      <c r="R1666" s="25" t="e">
        <f>VLOOKUP(O1666,'Currency Balance'!$O$3:$Q$32,3,0)</f>
        <v>#N/A</v>
      </c>
      <c r="S1666" t="e">
        <f t="shared" ref="S1666:S1729" si="53">Q1666/R1666</f>
        <v>#N/A</v>
      </c>
    </row>
    <row r="1667" spans="1:19">
      <c r="A1667">
        <f>'Previous Trades Import_OMS Quer'!A1667</f>
        <v>0</v>
      </c>
      <c r="B1667">
        <f>'Previous Trades Import_OMS Quer'!B1667</f>
        <v>0</v>
      </c>
      <c r="C1667" s="22">
        <f>'Previous Trades Import_OMS Quer'!C1667</f>
        <v>0</v>
      </c>
      <c r="D1667">
        <f>'Previous Trades Import_OMS Quer'!D1667</f>
        <v>0</v>
      </c>
      <c r="E1667" s="22">
        <f>'Previous Trades Import_OMS Quer'!E1667</f>
        <v>0</v>
      </c>
      <c r="F1667">
        <f>'Previous Trades Import_OMS Quer'!F1667</f>
        <v>0</v>
      </c>
      <c r="G1667">
        <f>'Previous Trades Import_OMS Quer'!G1667</f>
        <v>0</v>
      </c>
      <c r="H1667">
        <f>'Previous Trades Import_OMS Quer'!H1667</f>
        <v>0</v>
      </c>
      <c r="I1667">
        <f>'Previous Trades Import_OMS Quer'!I1667</f>
        <v>0</v>
      </c>
      <c r="J1667">
        <f>'Previous Trades Import_OMS Quer'!J1667</f>
        <v>0</v>
      </c>
      <c r="K1667">
        <f>'Previous Trades Import_OMS Quer'!K1667</f>
        <v>0</v>
      </c>
      <c r="L1667">
        <f>'Previous Trades Import_OMS Quer'!L1667</f>
        <v>0</v>
      </c>
      <c r="M1667">
        <f>'Previous Trades Import_OMS Quer'!M1667</f>
        <v>0</v>
      </c>
      <c r="N1667">
        <f>'Previous Trades Import_OMS Quer'!N1667</f>
        <v>0</v>
      </c>
      <c r="O1667" t="str">
        <f>CLEAN('Previous Trades Import_OMS Quer'!O1667)</f>
        <v/>
      </c>
      <c r="Q1667" s="25">
        <f t="shared" si="52"/>
        <v>0</v>
      </c>
      <c r="R1667" s="25" t="e">
        <f>VLOOKUP(O1667,'Currency Balance'!$O$3:$Q$32,3,0)</f>
        <v>#N/A</v>
      </c>
      <c r="S1667" t="e">
        <f t="shared" si="53"/>
        <v>#N/A</v>
      </c>
    </row>
    <row r="1668" spans="1:19">
      <c r="A1668">
        <f>'Previous Trades Import_OMS Quer'!A1668</f>
        <v>0</v>
      </c>
      <c r="B1668">
        <f>'Previous Trades Import_OMS Quer'!B1668</f>
        <v>0</v>
      </c>
      <c r="C1668" s="22">
        <f>'Previous Trades Import_OMS Quer'!C1668</f>
        <v>0</v>
      </c>
      <c r="D1668">
        <f>'Previous Trades Import_OMS Quer'!D1668</f>
        <v>0</v>
      </c>
      <c r="E1668" s="22">
        <f>'Previous Trades Import_OMS Quer'!E1668</f>
        <v>0</v>
      </c>
      <c r="F1668">
        <f>'Previous Trades Import_OMS Quer'!F1668</f>
        <v>0</v>
      </c>
      <c r="G1668">
        <f>'Previous Trades Import_OMS Quer'!G1668</f>
        <v>0</v>
      </c>
      <c r="H1668">
        <f>'Previous Trades Import_OMS Quer'!H1668</f>
        <v>0</v>
      </c>
      <c r="I1668">
        <f>'Previous Trades Import_OMS Quer'!I1668</f>
        <v>0</v>
      </c>
      <c r="J1668">
        <f>'Previous Trades Import_OMS Quer'!J1668</f>
        <v>0</v>
      </c>
      <c r="K1668">
        <f>'Previous Trades Import_OMS Quer'!K1668</f>
        <v>0</v>
      </c>
      <c r="L1668">
        <f>'Previous Trades Import_OMS Quer'!L1668</f>
        <v>0</v>
      </c>
      <c r="M1668">
        <f>'Previous Trades Import_OMS Quer'!M1668</f>
        <v>0</v>
      </c>
      <c r="N1668">
        <f>'Previous Trades Import_OMS Quer'!N1668</f>
        <v>0</v>
      </c>
      <c r="O1668" t="str">
        <f>CLEAN('Previous Trades Import_OMS Quer'!O1668)</f>
        <v/>
      </c>
      <c r="Q1668" s="25">
        <f t="shared" si="52"/>
        <v>0</v>
      </c>
      <c r="R1668" s="25" t="e">
        <f>VLOOKUP(O1668,'Currency Balance'!$O$3:$Q$32,3,0)</f>
        <v>#N/A</v>
      </c>
      <c r="S1668" t="e">
        <f t="shared" si="53"/>
        <v>#N/A</v>
      </c>
    </row>
    <row r="1669" spans="1:19">
      <c r="A1669">
        <f>'Previous Trades Import_OMS Quer'!A1669</f>
        <v>0</v>
      </c>
      <c r="B1669">
        <f>'Previous Trades Import_OMS Quer'!B1669</f>
        <v>0</v>
      </c>
      <c r="C1669" s="22">
        <f>'Previous Trades Import_OMS Quer'!C1669</f>
        <v>0</v>
      </c>
      <c r="D1669">
        <f>'Previous Trades Import_OMS Quer'!D1669</f>
        <v>0</v>
      </c>
      <c r="E1669" s="22">
        <f>'Previous Trades Import_OMS Quer'!E1669</f>
        <v>0</v>
      </c>
      <c r="F1669">
        <f>'Previous Trades Import_OMS Quer'!F1669</f>
        <v>0</v>
      </c>
      <c r="G1669">
        <f>'Previous Trades Import_OMS Quer'!G1669</f>
        <v>0</v>
      </c>
      <c r="H1669">
        <f>'Previous Trades Import_OMS Quer'!H1669</f>
        <v>0</v>
      </c>
      <c r="I1669">
        <f>'Previous Trades Import_OMS Quer'!I1669</f>
        <v>0</v>
      </c>
      <c r="J1669">
        <f>'Previous Trades Import_OMS Quer'!J1669</f>
        <v>0</v>
      </c>
      <c r="K1669">
        <f>'Previous Trades Import_OMS Quer'!K1669</f>
        <v>0</v>
      </c>
      <c r="L1669">
        <f>'Previous Trades Import_OMS Quer'!L1669</f>
        <v>0</v>
      </c>
      <c r="M1669">
        <f>'Previous Trades Import_OMS Quer'!M1669</f>
        <v>0</v>
      </c>
      <c r="N1669">
        <f>'Previous Trades Import_OMS Quer'!N1669</f>
        <v>0</v>
      </c>
      <c r="O1669" t="str">
        <f>CLEAN('Previous Trades Import_OMS Quer'!O1669)</f>
        <v/>
      </c>
      <c r="Q1669" s="25">
        <f t="shared" si="52"/>
        <v>0</v>
      </c>
      <c r="R1669" s="25" t="e">
        <f>VLOOKUP(O1669,'Currency Balance'!$O$3:$Q$32,3,0)</f>
        <v>#N/A</v>
      </c>
      <c r="S1669" t="e">
        <f t="shared" si="53"/>
        <v>#N/A</v>
      </c>
    </row>
    <row r="1670" spans="1:19">
      <c r="A1670">
        <f>'Previous Trades Import_OMS Quer'!A1670</f>
        <v>0</v>
      </c>
      <c r="B1670">
        <f>'Previous Trades Import_OMS Quer'!B1670</f>
        <v>0</v>
      </c>
      <c r="C1670" s="22">
        <f>'Previous Trades Import_OMS Quer'!C1670</f>
        <v>0</v>
      </c>
      <c r="D1670">
        <f>'Previous Trades Import_OMS Quer'!D1670</f>
        <v>0</v>
      </c>
      <c r="E1670" s="22">
        <f>'Previous Trades Import_OMS Quer'!E1670</f>
        <v>0</v>
      </c>
      <c r="F1670">
        <f>'Previous Trades Import_OMS Quer'!F1670</f>
        <v>0</v>
      </c>
      <c r="G1670">
        <f>'Previous Trades Import_OMS Quer'!G1670</f>
        <v>0</v>
      </c>
      <c r="H1670">
        <f>'Previous Trades Import_OMS Quer'!H1670</f>
        <v>0</v>
      </c>
      <c r="I1670">
        <f>'Previous Trades Import_OMS Quer'!I1670</f>
        <v>0</v>
      </c>
      <c r="J1670">
        <f>'Previous Trades Import_OMS Quer'!J1670</f>
        <v>0</v>
      </c>
      <c r="K1670">
        <f>'Previous Trades Import_OMS Quer'!K1670</f>
        <v>0</v>
      </c>
      <c r="L1670">
        <f>'Previous Trades Import_OMS Quer'!L1670</f>
        <v>0</v>
      </c>
      <c r="M1670">
        <f>'Previous Trades Import_OMS Quer'!M1670</f>
        <v>0</v>
      </c>
      <c r="N1670">
        <f>'Previous Trades Import_OMS Quer'!N1670</f>
        <v>0</v>
      </c>
      <c r="O1670" t="str">
        <f>CLEAN('Previous Trades Import_OMS Quer'!O1670)</f>
        <v/>
      </c>
      <c r="Q1670" s="25">
        <f t="shared" si="52"/>
        <v>0</v>
      </c>
      <c r="R1670" s="25" t="e">
        <f>VLOOKUP(O1670,'Currency Balance'!$O$3:$Q$32,3,0)</f>
        <v>#N/A</v>
      </c>
      <c r="S1670" t="e">
        <f t="shared" si="53"/>
        <v>#N/A</v>
      </c>
    </row>
    <row r="1671" spans="1:19">
      <c r="A1671">
        <f>'Previous Trades Import_OMS Quer'!A1671</f>
        <v>0</v>
      </c>
      <c r="B1671">
        <f>'Previous Trades Import_OMS Quer'!B1671</f>
        <v>0</v>
      </c>
      <c r="C1671" s="22">
        <f>'Previous Trades Import_OMS Quer'!C1671</f>
        <v>0</v>
      </c>
      <c r="D1671">
        <f>'Previous Trades Import_OMS Quer'!D1671</f>
        <v>0</v>
      </c>
      <c r="E1671" s="22">
        <f>'Previous Trades Import_OMS Quer'!E1671</f>
        <v>0</v>
      </c>
      <c r="F1671">
        <f>'Previous Trades Import_OMS Quer'!F1671</f>
        <v>0</v>
      </c>
      <c r="G1671">
        <f>'Previous Trades Import_OMS Quer'!G1671</f>
        <v>0</v>
      </c>
      <c r="H1671">
        <f>'Previous Trades Import_OMS Quer'!H1671</f>
        <v>0</v>
      </c>
      <c r="I1671">
        <f>'Previous Trades Import_OMS Quer'!I1671</f>
        <v>0</v>
      </c>
      <c r="J1671">
        <f>'Previous Trades Import_OMS Quer'!J1671</f>
        <v>0</v>
      </c>
      <c r="K1671">
        <f>'Previous Trades Import_OMS Quer'!K1671</f>
        <v>0</v>
      </c>
      <c r="L1671">
        <f>'Previous Trades Import_OMS Quer'!L1671</f>
        <v>0</v>
      </c>
      <c r="M1671">
        <f>'Previous Trades Import_OMS Quer'!M1671</f>
        <v>0</v>
      </c>
      <c r="N1671">
        <f>'Previous Trades Import_OMS Quer'!N1671</f>
        <v>0</v>
      </c>
      <c r="O1671" t="str">
        <f>CLEAN('Previous Trades Import_OMS Quer'!O1671)</f>
        <v/>
      </c>
      <c r="Q1671" s="25">
        <f t="shared" si="52"/>
        <v>0</v>
      </c>
      <c r="R1671" s="25" t="e">
        <f>VLOOKUP(O1671,'Currency Balance'!$O$3:$Q$32,3,0)</f>
        <v>#N/A</v>
      </c>
      <c r="S1671" t="e">
        <f t="shared" si="53"/>
        <v>#N/A</v>
      </c>
    </row>
    <row r="1672" spans="1:19">
      <c r="A1672">
        <f>'Previous Trades Import_OMS Quer'!A1672</f>
        <v>0</v>
      </c>
      <c r="B1672">
        <f>'Previous Trades Import_OMS Quer'!B1672</f>
        <v>0</v>
      </c>
      <c r="C1672" s="22">
        <f>'Previous Trades Import_OMS Quer'!C1672</f>
        <v>0</v>
      </c>
      <c r="D1672">
        <f>'Previous Trades Import_OMS Quer'!D1672</f>
        <v>0</v>
      </c>
      <c r="E1672" s="22">
        <f>'Previous Trades Import_OMS Quer'!E1672</f>
        <v>0</v>
      </c>
      <c r="F1672">
        <f>'Previous Trades Import_OMS Quer'!F1672</f>
        <v>0</v>
      </c>
      <c r="G1672">
        <f>'Previous Trades Import_OMS Quer'!G1672</f>
        <v>0</v>
      </c>
      <c r="H1672">
        <f>'Previous Trades Import_OMS Quer'!H1672</f>
        <v>0</v>
      </c>
      <c r="I1672">
        <f>'Previous Trades Import_OMS Quer'!I1672</f>
        <v>0</v>
      </c>
      <c r="J1672">
        <f>'Previous Trades Import_OMS Quer'!J1672</f>
        <v>0</v>
      </c>
      <c r="K1672">
        <f>'Previous Trades Import_OMS Quer'!K1672</f>
        <v>0</v>
      </c>
      <c r="L1672">
        <f>'Previous Trades Import_OMS Quer'!L1672</f>
        <v>0</v>
      </c>
      <c r="M1672">
        <f>'Previous Trades Import_OMS Quer'!M1672</f>
        <v>0</v>
      </c>
      <c r="N1672">
        <f>'Previous Trades Import_OMS Quer'!N1672</f>
        <v>0</v>
      </c>
      <c r="O1672" t="str">
        <f>CLEAN('Previous Trades Import_OMS Quer'!O1672)</f>
        <v/>
      </c>
      <c r="Q1672" s="25">
        <f t="shared" si="52"/>
        <v>0</v>
      </c>
      <c r="R1672" s="25" t="e">
        <f>VLOOKUP(O1672,'Currency Balance'!$O$3:$Q$32,3,0)</f>
        <v>#N/A</v>
      </c>
      <c r="S1672" t="e">
        <f t="shared" si="53"/>
        <v>#N/A</v>
      </c>
    </row>
    <row r="1673" spans="1:19">
      <c r="A1673">
        <f>'Previous Trades Import_OMS Quer'!A1673</f>
        <v>0</v>
      </c>
      <c r="B1673">
        <f>'Previous Trades Import_OMS Quer'!B1673</f>
        <v>0</v>
      </c>
      <c r="C1673" s="22">
        <f>'Previous Trades Import_OMS Quer'!C1673</f>
        <v>0</v>
      </c>
      <c r="D1673">
        <f>'Previous Trades Import_OMS Quer'!D1673</f>
        <v>0</v>
      </c>
      <c r="E1673" s="22">
        <f>'Previous Trades Import_OMS Quer'!E1673</f>
        <v>0</v>
      </c>
      <c r="F1673">
        <f>'Previous Trades Import_OMS Quer'!F1673</f>
        <v>0</v>
      </c>
      <c r="G1673">
        <f>'Previous Trades Import_OMS Quer'!G1673</f>
        <v>0</v>
      </c>
      <c r="H1673">
        <f>'Previous Trades Import_OMS Quer'!H1673</f>
        <v>0</v>
      </c>
      <c r="I1673">
        <f>'Previous Trades Import_OMS Quer'!I1673</f>
        <v>0</v>
      </c>
      <c r="J1673">
        <f>'Previous Trades Import_OMS Quer'!J1673</f>
        <v>0</v>
      </c>
      <c r="K1673">
        <f>'Previous Trades Import_OMS Quer'!K1673</f>
        <v>0</v>
      </c>
      <c r="L1673">
        <f>'Previous Trades Import_OMS Quer'!L1673</f>
        <v>0</v>
      </c>
      <c r="M1673">
        <f>'Previous Trades Import_OMS Quer'!M1673</f>
        <v>0</v>
      </c>
      <c r="N1673">
        <f>'Previous Trades Import_OMS Quer'!N1673</f>
        <v>0</v>
      </c>
      <c r="O1673" t="str">
        <f>CLEAN('Previous Trades Import_OMS Quer'!O1673)</f>
        <v/>
      </c>
      <c r="Q1673" s="25">
        <f t="shared" si="52"/>
        <v>0</v>
      </c>
      <c r="R1673" s="25" t="e">
        <f>VLOOKUP(O1673,'Currency Balance'!$O$3:$Q$32,3,0)</f>
        <v>#N/A</v>
      </c>
      <c r="S1673" t="e">
        <f t="shared" si="53"/>
        <v>#N/A</v>
      </c>
    </row>
    <row r="1674" spans="1:19">
      <c r="A1674">
        <f>'Previous Trades Import_OMS Quer'!A1674</f>
        <v>0</v>
      </c>
      <c r="B1674">
        <f>'Previous Trades Import_OMS Quer'!B1674</f>
        <v>0</v>
      </c>
      <c r="C1674" s="22">
        <f>'Previous Trades Import_OMS Quer'!C1674</f>
        <v>0</v>
      </c>
      <c r="D1674">
        <f>'Previous Trades Import_OMS Quer'!D1674</f>
        <v>0</v>
      </c>
      <c r="E1674" s="22">
        <f>'Previous Trades Import_OMS Quer'!E1674</f>
        <v>0</v>
      </c>
      <c r="F1674">
        <f>'Previous Trades Import_OMS Quer'!F1674</f>
        <v>0</v>
      </c>
      <c r="G1674">
        <f>'Previous Trades Import_OMS Quer'!G1674</f>
        <v>0</v>
      </c>
      <c r="H1674">
        <f>'Previous Trades Import_OMS Quer'!H1674</f>
        <v>0</v>
      </c>
      <c r="I1674">
        <f>'Previous Trades Import_OMS Quer'!I1674</f>
        <v>0</v>
      </c>
      <c r="J1674">
        <f>'Previous Trades Import_OMS Quer'!J1674</f>
        <v>0</v>
      </c>
      <c r="K1674">
        <f>'Previous Trades Import_OMS Quer'!K1674</f>
        <v>0</v>
      </c>
      <c r="L1674">
        <f>'Previous Trades Import_OMS Quer'!L1674</f>
        <v>0</v>
      </c>
      <c r="M1674">
        <f>'Previous Trades Import_OMS Quer'!M1674</f>
        <v>0</v>
      </c>
      <c r="N1674">
        <f>'Previous Trades Import_OMS Quer'!N1674</f>
        <v>0</v>
      </c>
      <c r="O1674" t="str">
        <f>CLEAN('Previous Trades Import_OMS Quer'!O1674)</f>
        <v/>
      </c>
      <c r="Q1674" s="25">
        <f t="shared" si="52"/>
        <v>0</v>
      </c>
      <c r="R1674" s="25" t="e">
        <f>VLOOKUP(O1674,'Currency Balance'!$O$3:$Q$32,3,0)</f>
        <v>#N/A</v>
      </c>
      <c r="S1674" t="e">
        <f t="shared" si="53"/>
        <v>#N/A</v>
      </c>
    </row>
    <row r="1675" spans="1:19">
      <c r="A1675">
        <f>'Previous Trades Import_OMS Quer'!A1675</f>
        <v>0</v>
      </c>
      <c r="B1675">
        <f>'Previous Trades Import_OMS Quer'!B1675</f>
        <v>0</v>
      </c>
      <c r="C1675" s="22">
        <f>'Previous Trades Import_OMS Quer'!C1675</f>
        <v>0</v>
      </c>
      <c r="D1675">
        <f>'Previous Trades Import_OMS Quer'!D1675</f>
        <v>0</v>
      </c>
      <c r="E1675" s="22">
        <f>'Previous Trades Import_OMS Quer'!E1675</f>
        <v>0</v>
      </c>
      <c r="F1675">
        <f>'Previous Trades Import_OMS Quer'!F1675</f>
        <v>0</v>
      </c>
      <c r="G1675">
        <f>'Previous Trades Import_OMS Quer'!G1675</f>
        <v>0</v>
      </c>
      <c r="H1675">
        <f>'Previous Trades Import_OMS Quer'!H1675</f>
        <v>0</v>
      </c>
      <c r="I1675">
        <f>'Previous Trades Import_OMS Quer'!I1675</f>
        <v>0</v>
      </c>
      <c r="J1675">
        <f>'Previous Trades Import_OMS Quer'!J1675</f>
        <v>0</v>
      </c>
      <c r="K1675">
        <f>'Previous Trades Import_OMS Quer'!K1675</f>
        <v>0</v>
      </c>
      <c r="L1675">
        <f>'Previous Trades Import_OMS Quer'!L1675</f>
        <v>0</v>
      </c>
      <c r="M1675">
        <f>'Previous Trades Import_OMS Quer'!M1675</f>
        <v>0</v>
      </c>
      <c r="N1675">
        <f>'Previous Trades Import_OMS Quer'!N1675</f>
        <v>0</v>
      </c>
      <c r="O1675" t="str">
        <f>CLEAN('Previous Trades Import_OMS Quer'!O1675)</f>
        <v/>
      </c>
      <c r="Q1675" s="25">
        <f t="shared" si="52"/>
        <v>0</v>
      </c>
      <c r="R1675" s="25" t="e">
        <f>VLOOKUP(O1675,'Currency Balance'!$O$3:$Q$32,3,0)</f>
        <v>#N/A</v>
      </c>
      <c r="S1675" t="e">
        <f t="shared" si="53"/>
        <v>#N/A</v>
      </c>
    </row>
    <row r="1676" spans="1:19">
      <c r="A1676">
        <f>'Previous Trades Import_OMS Quer'!A1676</f>
        <v>0</v>
      </c>
      <c r="B1676">
        <f>'Previous Trades Import_OMS Quer'!B1676</f>
        <v>0</v>
      </c>
      <c r="C1676" s="22">
        <f>'Previous Trades Import_OMS Quer'!C1676</f>
        <v>0</v>
      </c>
      <c r="D1676">
        <f>'Previous Trades Import_OMS Quer'!D1676</f>
        <v>0</v>
      </c>
      <c r="E1676" s="22">
        <f>'Previous Trades Import_OMS Quer'!E1676</f>
        <v>0</v>
      </c>
      <c r="F1676">
        <f>'Previous Trades Import_OMS Quer'!F1676</f>
        <v>0</v>
      </c>
      <c r="G1676">
        <f>'Previous Trades Import_OMS Quer'!G1676</f>
        <v>0</v>
      </c>
      <c r="H1676">
        <f>'Previous Trades Import_OMS Quer'!H1676</f>
        <v>0</v>
      </c>
      <c r="I1676">
        <f>'Previous Trades Import_OMS Quer'!I1676</f>
        <v>0</v>
      </c>
      <c r="J1676">
        <f>'Previous Trades Import_OMS Quer'!J1676</f>
        <v>0</v>
      </c>
      <c r="K1676">
        <f>'Previous Trades Import_OMS Quer'!K1676</f>
        <v>0</v>
      </c>
      <c r="L1676">
        <f>'Previous Trades Import_OMS Quer'!L1676</f>
        <v>0</v>
      </c>
      <c r="M1676">
        <f>'Previous Trades Import_OMS Quer'!M1676</f>
        <v>0</v>
      </c>
      <c r="N1676">
        <f>'Previous Trades Import_OMS Quer'!N1676</f>
        <v>0</v>
      </c>
      <c r="O1676" t="str">
        <f>CLEAN('Previous Trades Import_OMS Quer'!O1676)</f>
        <v/>
      </c>
      <c r="Q1676" s="25">
        <f t="shared" si="52"/>
        <v>0</v>
      </c>
      <c r="R1676" s="25" t="e">
        <f>VLOOKUP(O1676,'Currency Balance'!$O$3:$Q$32,3,0)</f>
        <v>#N/A</v>
      </c>
      <c r="S1676" t="e">
        <f t="shared" si="53"/>
        <v>#N/A</v>
      </c>
    </row>
    <row r="1677" spans="1:19">
      <c r="A1677">
        <f>'Previous Trades Import_OMS Quer'!A1677</f>
        <v>0</v>
      </c>
      <c r="B1677">
        <f>'Previous Trades Import_OMS Quer'!B1677</f>
        <v>0</v>
      </c>
      <c r="C1677" s="22">
        <f>'Previous Trades Import_OMS Quer'!C1677</f>
        <v>0</v>
      </c>
      <c r="D1677">
        <f>'Previous Trades Import_OMS Quer'!D1677</f>
        <v>0</v>
      </c>
      <c r="E1677" s="22">
        <f>'Previous Trades Import_OMS Quer'!E1677</f>
        <v>0</v>
      </c>
      <c r="F1677">
        <f>'Previous Trades Import_OMS Quer'!F1677</f>
        <v>0</v>
      </c>
      <c r="G1677">
        <f>'Previous Trades Import_OMS Quer'!G1677</f>
        <v>0</v>
      </c>
      <c r="H1677">
        <f>'Previous Trades Import_OMS Quer'!H1677</f>
        <v>0</v>
      </c>
      <c r="I1677">
        <f>'Previous Trades Import_OMS Quer'!I1677</f>
        <v>0</v>
      </c>
      <c r="J1677">
        <f>'Previous Trades Import_OMS Quer'!J1677</f>
        <v>0</v>
      </c>
      <c r="K1677">
        <f>'Previous Trades Import_OMS Quer'!K1677</f>
        <v>0</v>
      </c>
      <c r="L1677">
        <f>'Previous Trades Import_OMS Quer'!L1677</f>
        <v>0</v>
      </c>
      <c r="M1677">
        <f>'Previous Trades Import_OMS Quer'!M1677</f>
        <v>0</v>
      </c>
      <c r="N1677">
        <f>'Previous Trades Import_OMS Quer'!N1677</f>
        <v>0</v>
      </c>
      <c r="O1677" t="str">
        <f>CLEAN('Previous Trades Import_OMS Quer'!O1677)</f>
        <v/>
      </c>
      <c r="Q1677" s="25">
        <f t="shared" si="52"/>
        <v>0</v>
      </c>
      <c r="R1677" s="25" t="e">
        <f>VLOOKUP(O1677,'Currency Balance'!$O$3:$Q$32,3,0)</f>
        <v>#N/A</v>
      </c>
      <c r="S1677" t="e">
        <f t="shared" si="53"/>
        <v>#N/A</v>
      </c>
    </row>
    <row r="1678" spans="1:19">
      <c r="A1678">
        <f>'Previous Trades Import_OMS Quer'!A1678</f>
        <v>0</v>
      </c>
      <c r="B1678">
        <f>'Previous Trades Import_OMS Quer'!B1678</f>
        <v>0</v>
      </c>
      <c r="C1678" s="22">
        <f>'Previous Trades Import_OMS Quer'!C1678</f>
        <v>0</v>
      </c>
      <c r="D1678">
        <f>'Previous Trades Import_OMS Quer'!D1678</f>
        <v>0</v>
      </c>
      <c r="E1678" s="22">
        <f>'Previous Trades Import_OMS Quer'!E1678</f>
        <v>0</v>
      </c>
      <c r="F1678">
        <f>'Previous Trades Import_OMS Quer'!F1678</f>
        <v>0</v>
      </c>
      <c r="G1678">
        <f>'Previous Trades Import_OMS Quer'!G1678</f>
        <v>0</v>
      </c>
      <c r="H1678">
        <f>'Previous Trades Import_OMS Quer'!H1678</f>
        <v>0</v>
      </c>
      <c r="I1678">
        <f>'Previous Trades Import_OMS Quer'!I1678</f>
        <v>0</v>
      </c>
      <c r="J1678">
        <f>'Previous Trades Import_OMS Quer'!J1678</f>
        <v>0</v>
      </c>
      <c r="K1678">
        <f>'Previous Trades Import_OMS Quer'!K1678</f>
        <v>0</v>
      </c>
      <c r="L1678">
        <f>'Previous Trades Import_OMS Quer'!L1678</f>
        <v>0</v>
      </c>
      <c r="M1678">
        <f>'Previous Trades Import_OMS Quer'!M1678</f>
        <v>0</v>
      </c>
      <c r="N1678">
        <f>'Previous Trades Import_OMS Quer'!N1678</f>
        <v>0</v>
      </c>
      <c r="O1678" t="str">
        <f>CLEAN('Previous Trades Import_OMS Quer'!O1678)</f>
        <v/>
      </c>
      <c r="Q1678" s="25">
        <f t="shared" si="52"/>
        <v>0</v>
      </c>
      <c r="R1678" s="25" t="e">
        <f>VLOOKUP(O1678,'Currency Balance'!$O$3:$Q$32,3,0)</f>
        <v>#N/A</v>
      </c>
      <c r="S1678" t="e">
        <f t="shared" si="53"/>
        <v>#N/A</v>
      </c>
    </row>
    <row r="1679" spans="1:19">
      <c r="A1679">
        <f>'Previous Trades Import_OMS Quer'!A1679</f>
        <v>0</v>
      </c>
      <c r="B1679">
        <f>'Previous Trades Import_OMS Quer'!B1679</f>
        <v>0</v>
      </c>
      <c r="C1679" s="22">
        <f>'Previous Trades Import_OMS Quer'!C1679</f>
        <v>0</v>
      </c>
      <c r="D1679">
        <f>'Previous Trades Import_OMS Quer'!D1679</f>
        <v>0</v>
      </c>
      <c r="E1679" s="22">
        <f>'Previous Trades Import_OMS Quer'!E1679</f>
        <v>0</v>
      </c>
      <c r="F1679">
        <f>'Previous Trades Import_OMS Quer'!F1679</f>
        <v>0</v>
      </c>
      <c r="G1679">
        <f>'Previous Trades Import_OMS Quer'!G1679</f>
        <v>0</v>
      </c>
      <c r="H1679">
        <f>'Previous Trades Import_OMS Quer'!H1679</f>
        <v>0</v>
      </c>
      <c r="I1679">
        <f>'Previous Trades Import_OMS Quer'!I1679</f>
        <v>0</v>
      </c>
      <c r="J1679">
        <f>'Previous Trades Import_OMS Quer'!J1679</f>
        <v>0</v>
      </c>
      <c r="K1679">
        <f>'Previous Trades Import_OMS Quer'!K1679</f>
        <v>0</v>
      </c>
      <c r="L1679">
        <f>'Previous Trades Import_OMS Quer'!L1679</f>
        <v>0</v>
      </c>
      <c r="M1679">
        <f>'Previous Trades Import_OMS Quer'!M1679</f>
        <v>0</v>
      </c>
      <c r="N1679">
        <f>'Previous Trades Import_OMS Quer'!N1679</f>
        <v>0</v>
      </c>
      <c r="O1679" t="str">
        <f>CLEAN('Previous Trades Import_OMS Quer'!O1679)</f>
        <v/>
      </c>
      <c r="Q1679" s="25">
        <f t="shared" si="52"/>
        <v>0</v>
      </c>
      <c r="R1679" s="25" t="e">
        <f>VLOOKUP(O1679,'Currency Balance'!$O$3:$Q$32,3,0)</f>
        <v>#N/A</v>
      </c>
      <c r="S1679" t="e">
        <f t="shared" si="53"/>
        <v>#N/A</v>
      </c>
    </row>
    <row r="1680" spans="1:19">
      <c r="A1680">
        <f>'Previous Trades Import_OMS Quer'!A1680</f>
        <v>0</v>
      </c>
      <c r="B1680">
        <f>'Previous Trades Import_OMS Quer'!B1680</f>
        <v>0</v>
      </c>
      <c r="C1680" s="22">
        <f>'Previous Trades Import_OMS Quer'!C1680</f>
        <v>0</v>
      </c>
      <c r="D1680">
        <f>'Previous Trades Import_OMS Quer'!D1680</f>
        <v>0</v>
      </c>
      <c r="E1680" s="22">
        <f>'Previous Trades Import_OMS Quer'!E1680</f>
        <v>0</v>
      </c>
      <c r="F1680">
        <f>'Previous Trades Import_OMS Quer'!F1680</f>
        <v>0</v>
      </c>
      <c r="G1680">
        <f>'Previous Trades Import_OMS Quer'!G1680</f>
        <v>0</v>
      </c>
      <c r="H1680">
        <f>'Previous Trades Import_OMS Quer'!H1680</f>
        <v>0</v>
      </c>
      <c r="I1680">
        <f>'Previous Trades Import_OMS Quer'!I1680</f>
        <v>0</v>
      </c>
      <c r="J1680">
        <f>'Previous Trades Import_OMS Quer'!J1680</f>
        <v>0</v>
      </c>
      <c r="K1680">
        <f>'Previous Trades Import_OMS Quer'!K1680</f>
        <v>0</v>
      </c>
      <c r="L1680">
        <f>'Previous Trades Import_OMS Quer'!L1680</f>
        <v>0</v>
      </c>
      <c r="M1680">
        <f>'Previous Trades Import_OMS Quer'!M1680</f>
        <v>0</v>
      </c>
      <c r="N1680">
        <f>'Previous Trades Import_OMS Quer'!N1680</f>
        <v>0</v>
      </c>
      <c r="O1680" t="str">
        <f>CLEAN('Previous Trades Import_OMS Quer'!O1680)</f>
        <v/>
      </c>
      <c r="Q1680" s="25">
        <f t="shared" si="52"/>
        <v>0</v>
      </c>
      <c r="R1680" s="25" t="e">
        <f>VLOOKUP(O1680,'Currency Balance'!$O$3:$Q$32,3,0)</f>
        <v>#N/A</v>
      </c>
      <c r="S1680" t="e">
        <f t="shared" si="53"/>
        <v>#N/A</v>
      </c>
    </row>
    <row r="1681" spans="1:19">
      <c r="A1681">
        <f>'Previous Trades Import_OMS Quer'!A1681</f>
        <v>0</v>
      </c>
      <c r="B1681">
        <f>'Previous Trades Import_OMS Quer'!B1681</f>
        <v>0</v>
      </c>
      <c r="C1681" s="22">
        <f>'Previous Trades Import_OMS Quer'!C1681</f>
        <v>0</v>
      </c>
      <c r="D1681">
        <f>'Previous Trades Import_OMS Quer'!D1681</f>
        <v>0</v>
      </c>
      <c r="E1681" s="22">
        <f>'Previous Trades Import_OMS Quer'!E1681</f>
        <v>0</v>
      </c>
      <c r="F1681">
        <f>'Previous Trades Import_OMS Quer'!F1681</f>
        <v>0</v>
      </c>
      <c r="G1681">
        <f>'Previous Trades Import_OMS Quer'!G1681</f>
        <v>0</v>
      </c>
      <c r="H1681">
        <f>'Previous Trades Import_OMS Quer'!H1681</f>
        <v>0</v>
      </c>
      <c r="I1681">
        <f>'Previous Trades Import_OMS Quer'!I1681</f>
        <v>0</v>
      </c>
      <c r="J1681">
        <f>'Previous Trades Import_OMS Quer'!J1681</f>
        <v>0</v>
      </c>
      <c r="K1681">
        <f>'Previous Trades Import_OMS Quer'!K1681</f>
        <v>0</v>
      </c>
      <c r="L1681">
        <f>'Previous Trades Import_OMS Quer'!L1681</f>
        <v>0</v>
      </c>
      <c r="M1681">
        <f>'Previous Trades Import_OMS Quer'!M1681</f>
        <v>0</v>
      </c>
      <c r="N1681">
        <f>'Previous Trades Import_OMS Quer'!N1681</f>
        <v>0</v>
      </c>
      <c r="O1681" t="str">
        <f>CLEAN('Previous Trades Import_OMS Quer'!O1681)</f>
        <v/>
      </c>
      <c r="Q1681" s="25">
        <f t="shared" si="52"/>
        <v>0</v>
      </c>
      <c r="R1681" s="25" t="e">
        <f>VLOOKUP(O1681,'Currency Balance'!$O$3:$Q$32,3,0)</f>
        <v>#N/A</v>
      </c>
      <c r="S1681" t="e">
        <f t="shared" si="53"/>
        <v>#N/A</v>
      </c>
    </row>
    <row r="1682" spans="1:19">
      <c r="A1682">
        <f>'Previous Trades Import_OMS Quer'!A1682</f>
        <v>0</v>
      </c>
      <c r="B1682">
        <f>'Previous Trades Import_OMS Quer'!B1682</f>
        <v>0</v>
      </c>
      <c r="C1682" s="22">
        <f>'Previous Trades Import_OMS Quer'!C1682</f>
        <v>0</v>
      </c>
      <c r="D1682">
        <f>'Previous Trades Import_OMS Quer'!D1682</f>
        <v>0</v>
      </c>
      <c r="E1682" s="22">
        <f>'Previous Trades Import_OMS Quer'!E1682</f>
        <v>0</v>
      </c>
      <c r="F1682">
        <f>'Previous Trades Import_OMS Quer'!F1682</f>
        <v>0</v>
      </c>
      <c r="G1682">
        <f>'Previous Trades Import_OMS Quer'!G1682</f>
        <v>0</v>
      </c>
      <c r="H1682">
        <f>'Previous Trades Import_OMS Quer'!H1682</f>
        <v>0</v>
      </c>
      <c r="I1682">
        <f>'Previous Trades Import_OMS Quer'!I1682</f>
        <v>0</v>
      </c>
      <c r="J1682">
        <f>'Previous Trades Import_OMS Quer'!J1682</f>
        <v>0</v>
      </c>
      <c r="K1682">
        <f>'Previous Trades Import_OMS Quer'!K1682</f>
        <v>0</v>
      </c>
      <c r="L1682">
        <f>'Previous Trades Import_OMS Quer'!L1682</f>
        <v>0</v>
      </c>
      <c r="M1682">
        <f>'Previous Trades Import_OMS Quer'!M1682</f>
        <v>0</v>
      </c>
      <c r="N1682">
        <f>'Previous Trades Import_OMS Quer'!N1682</f>
        <v>0</v>
      </c>
      <c r="O1682" t="str">
        <f>CLEAN('Previous Trades Import_OMS Quer'!O1682)</f>
        <v/>
      </c>
      <c r="Q1682" s="25">
        <f t="shared" si="52"/>
        <v>0</v>
      </c>
      <c r="R1682" s="25" t="e">
        <f>VLOOKUP(O1682,'Currency Balance'!$O$3:$Q$32,3,0)</f>
        <v>#N/A</v>
      </c>
      <c r="S1682" t="e">
        <f t="shared" si="53"/>
        <v>#N/A</v>
      </c>
    </row>
    <row r="1683" spans="1:19">
      <c r="A1683">
        <f>'Previous Trades Import_OMS Quer'!A1683</f>
        <v>0</v>
      </c>
      <c r="B1683">
        <f>'Previous Trades Import_OMS Quer'!B1683</f>
        <v>0</v>
      </c>
      <c r="C1683" s="22">
        <f>'Previous Trades Import_OMS Quer'!C1683</f>
        <v>0</v>
      </c>
      <c r="D1683">
        <f>'Previous Trades Import_OMS Quer'!D1683</f>
        <v>0</v>
      </c>
      <c r="E1683" s="22">
        <f>'Previous Trades Import_OMS Quer'!E1683</f>
        <v>0</v>
      </c>
      <c r="F1683">
        <f>'Previous Trades Import_OMS Quer'!F1683</f>
        <v>0</v>
      </c>
      <c r="G1683">
        <f>'Previous Trades Import_OMS Quer'!G1683</f>
        <v>0</v>
      </c>
      <c r="H1683">
        <f>'Previous Trades Import_OMS Quer'!H1683</f>
        <v>0</v>
      </c>
      <c r="I1683">
        <f>'Previous Trades Import_OMS Quer'!I1683</f>
        <v>0</v>
      </c>
      <c r="J1683">
        <f>'Previous Trades Import_OMS Quer'!J1683</f>
        <v>0</v>
      </c>
      <c r="K1683">
        <f>'Previous Trades Import_OMS Quer'!K1683</f>
        <v>0</v>
      </c>
      <c r="L1683">
        <f>'Previous Trades Import_OMS Quer'!L1683</f>
        <v>0</v>
      </c>
      <c r="M1683">
        <f>'Previous Trades Import_OMS Quer'!M1683</f>
        <v>0</v>
      </c>
      <c r="N1683">
        <f>'Previous Trades Import_OMS Quer'!N1683</f>
        <v>0</v>
      </c>
      <c r="O1683" t="str">
        <f>CLEAN('Previous Trades Import_OMS Quer'!O1683)</f>
        <v/>
      </c>
      <c r="Q1683" s="25">
        <f t="shared" si="52"/>
        <v>0</v>
      </c>
      <c r="R1683" s="25" t="e">
        <f>VLOOKUP(O1683,'Currency Balance'!$O$3:$Q$32,3,0)</f>
        <v>#N/A</v>
      </c>
      <c r="S1683" t="e">
        <f t="shared" si="53"/>
        <v>#N/A</v>
      </c>
    </row>
    <row r="1684" spans="1:19">
      <c r="A1684">
        <f>'Previous Trades Import_OMS Quer'!A1684</f>
        <v>0</v>
      </c>
      <c r="B1684">
        <f>'Previous Trades Import_OMS Quer'!B1684</f>
        <v>0</v>
      </c>
      <c r="C1684" s="22">
        <f>'Previous Trades Import_OMS Quer'!C1684</f>
        <v>0</v>
      </c>
      <c r="D1684">
        <f>'Previous Trades Import_OMS Quer'!D1684</f>
        <v>0</v>
      </c>
      <c r="E1684" s="22">
        <f>'Previous Trades Import_OMS Quer'!E1684</f>
        <v>0</v>
      </c>
      <c r="F1684">
        <f>'Previous Trades Import_OMS Quer'!F1684</f>
        <v>0</v>
      </c>
      <c r="G1684">
        <f>'Previous Trades Import_OMS Quer'!G1684</f>
        <v>0</v>
      </c>
      <c r="H1684">
        <f>'Previous Trades Import_OMS Quer'!H1684</f>
        <v>0</v>
      </c>
      <c r="I1684">
        <f>'Previous Trades Import_OMS Quer'!I1684</f>
        <v>0</v>
      </c>
      <c r="J1684">
        <f>'Previous Trades Import_OMS Quer'!J1684</f>
        <v>0</v>
      </c>
      <c r="K1684">
        <f>'Previous Trades Import_OMS Quer'!K1684</f>
        <v>0</v>
      </c>
      <c r="L1684">
        <f>'Previous Trades Import_OMS Quer'!L1684</f>
        <v>0</v>
      </c>
      <c r="M1684">
        <f>'Previous Trades Import_OMS Quer'!M1684</f>
        <v>0</v>
      </c>
      <c r="N1684">
        <f>'Previous Trades Import_OMS Quer'!N1684</f>
        <v>0</v>
      </c>
      <c r="O1684" t="str">
        <f>CLEAN('Previous Trades Import_OMS Quer'!O1684)</f>
        <v/>
      </c>
      <c r="Q1684" s="25">
        <f t="shared" si="52"/>
        <v>0</v>
      </c>
      <c r="R1684" s="25" t="e">
        <f>VLOOKUP(O1684,'Currency Balance'!$O$3:$Q$32,3,0)</f>
        <v>#N/A</v>
      </c>
      <c r="S1684" t="e">
        <f t="shared" si="53"/>
        <v>#N/A</v>
      </c>
    </row>
    <row r="1685" spans="1:19">
      <c r="A1685">
        <f>'Previous Trades Import_OMS Quer'!A1685</f>
        <v>0</v>
      </c>
      <c r="B1685">
        <f>'Previous Trades Import_OMS Quer'!B1685</f>
        <v>0</v>
      </c>
      <c r="C1685" s="22">
        <f>'Previous Trades Import_OMS Quer'!C1685</f>
        <v>0</v>
      </c>
      <c r="D1685">
        <f>'Previous Trades Import_OMS Quer'!D1685</f>
        <v>0</v>
      </c>
      <c r="E1685" s="22">
        <f>'Previous Trades Import_OMS Quer'!E1685</f>
        <v>0</v>
      </c>
      <c r="F1685">
        <f>'Previous Trades Import_OMS Quer'!F1685</f>
        <v>0</v>
      </c>
      <c r="G1685">
        <f>'Previous Trades Import_OMS Quer'!G1685</f>
        <v>0</v>
      </c>
      <c r="H1685">
        <f>'Previous Trades Import_OMS Quer'!H1685</f>
        <v>0</v>
      </c>
      <c r="I1685">
        <f>'Previous Trades Import_OMS Quer'!I1685</f>
        <v>0</v>
      </c>
      <c r="J1685">
        <f>'Previous Trades Import_OMS Quer'!J1685</f>
        <v>0</v>
      </c>
      <c r="K1685">
        <f>'Previous Trades Import_OMS Quer'!K1685</f>
        <v>0</v>
      </c>
      <c r="L1685">
        <f>'Previous Trades Import_OMS Quer'!L1685</f>
        <v>0</v>
      </c>
      <c r="M1685">
        <f>'Previous Trades Import_OMS Quer'!M1685</f>
        <v>0</v>
      </c>
      <c r="N1685">
        <f>'Previous Trades Import_OMS Quer'!N1685</f>
        <v>0</v>
      </c>
      <c r="O1685" t="str">
        <f>CLEAN('Previous Trades Import_OMS Quer'!O1685)</f>
        <v/>
      </c>
      <c r="Q1685" s="25">
        <f t="shared" si="52"/>
        <v>0</v>
      </c>
      <c r="R1685" s="25" t="e">
        <f>VLOOKUP(O1685,'Currency Balance'!$O$3:$Q$32,3,0)</f>
        <v>#N/A</v>
      </c>
      <c r="S1685" t="e">
        <f t="shared" si="53"/>
        <v>#N/A</v>
      </c>
    </row>
    <row r="1686" spans="1:19">
      <c r="A1686">
        <f>'Previous Trades Import_OMS Quer'!A1686</f>
        <v>0</v>
      </c>
      <c r="B1686">
        <f>'Previous Trades Import_OMS Quer'!B1686</f>
        <v>0</v>
      </c>
      <c r="C1686" s="22">
        <f>'Previous Trades Import_OMS Quer'!C1686</f>
        <v>0</v>
      </c>
      <c r="D1686">
        <f>'Previous Trades Import_OMS Quer'!D1686</f>
        <v>0</v>
      </c>
      <c r="E1686" s="22">
        <f>'Previous Trades Import_OMS Quer'!E1686</f>
        <v>0</v>
      </c>
      <c r="F1686">
        <f>'Previous Trades Import_OMS Quer'!F1686</f>
        <v>0</v>
      </c>
      <c r="G1686">
        <f>'Previous Trades Import_OMS Quer'!G1686</f>
        <v>0</v>
      </c>
      <c r="H1686">
        <f>'Previous Trades Import_OMS Quer'!H1686</f>
        <v>0</v>
      </c>
      <c r="I1686">
        <f>'Previous Trades Import_OMS Quer'!I1686</f>
        <v>0</v>
      </c>
      <c r="J1686">
        <f>'Previous Trades Import_OMS Quer'!J1686</f>
        <v>0</v>
      </c>
      <c r="K1686">
        <f>'Previous Trades Import_OMS Quer'!K1686</f>
        <v>0</v>
      </c>
      <c r="L1686">
        <f>'Previous Trades Import_OMS Quer'!L1686</f>
        <v>0</v>
      </c>
      <c r="M1686">
        <f>'Previous Trades Import_OMS Quer'!M1686</f>
        <v>0</v>
      </c>
      <c r="N1686">
        <f>'Previous Trades Import_OMS Quer'!N1686</f>
        <v>0</v>
      </c>
      <c r="O1686" t="str">
        <f>CLEAN('Previous Trades Import_OMS Quer'!O1686)</f>
        <v/>
      </c>
      <c r="Q1686" s="25">
        <f t="shared" si="52"/>
        <v>0</v>
      </c>
      <c r="R1686" s="25" t="e">
        <f>VLOOKUP(O1686,'Currency Balance'!$O$3:$Q$32,3,0)</f>
        <v>#N/A</v>
      </c>
      <c r="S1686" t="e">
        <f t="shared" si="53"/>
        <v>#N/A</v>
      </c>
    </row>
    <row r="1687" spans="1:19">
      <c r="A1687">
        <f>'Previous Trades Import_OMS Quer'!A1687</f>
        <v>0</v>
      </c>
      <c r="B1687">
        <f>'Previous Trades Import_OMS Quer'!B1687</f>
        <v>0</v>
      </c>
      <c r="C1687" s="22">
        <f>'Previous Trades Import_OMS Quer'!C1687</f>
        <v>0</v>
      </c>
      <c r="D1687">
        <f>'Previous Trades Import_OMS Quer'!D1687</f>
        <v>0</v>
      </c>
      <c r="E1687" s="22">
        <f>'Previous Trades Import_OMS Quer'!E1687</f>
        <v>0</v>
      </c>
      <c r="F1687">
        <f>'Previous Trades Import_OMS Quer'!F1687</f>
        <v>0</v>
      </c>
      <c r="G1687">
        <f>'Previous Trades Import_OMS Quer'!G1687</f>
        <v>0</v>
      </c>
      <c r="H1687">
        <f>'Previous Trades Import_OMS Quer'!H1687</f>
        <v>0</v>
      </c>
      <c r="I1687">
        <f>'Previous Trades Import_OMS Quer'!I1687</f>
        <v>0</v>
      </c>
      <c r="J1687">
        <f>'Previous Trades Import_OMS Quer'!J1687</f>
        <v>0</v>
      </c>
      <c r="K1687">
        <f>'Previous Trades Import_OMS Quer'!K1687</f>
        <v>0</v>
      </c>
      <c r="L1687">
        <f>'Previous Trades Import_OMS Quer'!L1687</f>
        <v>0</v>
      </c>
      <c r="M1687">
        <f>'Previous Trades Import_OMS Quer'!M1687</f>
        <v>0</v>
      </c>
      <c r="N1687">
        <f>'Previous Trades Import_OMS Quer'!N1687</f>
        <v>0</v>
      </c>
      <c r="O1687" t="str">
        <f>CLEAN('Previous Trades Import_OMS Quer'!O1687)</f>
        <v/>
      </c>
      <c r="Q1687" s="25">
        <f t="shared" si="52"/>
        <v>0</v>
      </c>
      <c r="R1687" s="25" t="e">
        <f>VLOOKUP(O1687,'Currency Balance'!$O$3:$Q$32,3,0)</f>
        <v>#N/A</v>
      </c>
      <c r="S1687" t="e">
        <f t="shared" si="53"/>
        <v>#N/A</v>
      </c>
    </row>
    <row r="1688" spans="1:19">
      <c r="A1688">
        <f>'Previous Trades Import_OMS Quer'!A1688</f>
        <v>0</v>
      </c>
      <c r="B1688">
        <f>'Previous Trades Import_OMS Quer'!B1688</f>
        <v>0</v>
      </c>
      <c r="C1688" s="22">
        <f>'Previous Trades Import_OMS Quer'!C1688</f>
        <v>0</v>
      </c>
      <c r="D1688">
        <f>'Previous Trades Import_OMS Quer'!D1688</f>
        <v>0</v>
      </c>
      <c r="E1688" s="22">
        <f>'Previous Trades Import_OMS Quer'!E1688</f>
        <v>0</v>
      </c>
      <c r="F1688">
        <f>'Previous Trades Import_OMS Quer'!F1688</f>
        <v>0</v>
      </c>
      <c r="G1688">
        <f>'Previous Trades Import_OMS Quer'!G1688</f>
        <v>0</v>
      </c>
      <c r="H1688">
        <f>'Previous Trades Import_OMS Quer'!H1688</f>
        <v>0</v>
      </c>
      <c r="I1688">
        <f>'Previous Trades Import_OMS Quer'!I1688</f>
        <v>0</v>
      </c>
      <c r="J1688">
        <f>'Previous Trades Import_OMS Quer'!J1688</f>
        <v>0</v>
      </c>
      <c r="K1688">
        <f>'Previous Trades Import_OMS Quer'!K1688</f>
        <v>0</v>
      </c>
      <c r="L1688">
        <f>'Previous Trades Import_OMS Quer'!L1688</f>
        <v>0</v>
      </c>
      <c r="M1688">
        <f>'Previous Trades Import_OMS Quer'!M1688</f>
        <v>0</v>
      </c>
      <c r="N1688">
        <f>'Previous Trades Import_OMS Quer'!N1688</f>
        <v>0</v>
      </c>
      <c r="O1688" t="str">
        <f>CLEAN('Previous Trades Import_OMS Quer'!O1688)</f>
        <v/>
      </c>
      <c r="Q1688" s="25">
        <f t="shared" si="52"/>
        <v>0</v>
      </c>
      <c r="R1688" s="25" t="e">
        <f>VLOOKUP(O1688,'Currency Balance'!$O$3:$Q$32,3,0)</f>
        <v>#N/A</v>
      </c>
      <c r="S1688" t="e">
        <f t="shared" si="53"/>
        <v>#N/A</v>
      </c>
    </row>
    <row r="1689" spans="1:19">
      <c r="A1689">
        <f>'Previous Trades Import_OMS Quer'!A1689</f>
        <v>0</v>
      </c>
      <c r="B1689">
        <f>'Previous Trades Import_OMS Quer'!B1689</f>
        <v>0</v>
      </c>
      <c r="C1689" s="22">
        <f>'Previous Trades Import_OMS Quer'!C1689</f>
        <v>0</v>
      </c>
      <c r="D1689">
        <f>'Previous Trades Import_OMS Quer'!D1689</f>
        <v>0</v>
      </c>
      <c r="E1689" s="22">
        <f>'Previous Trades Import_OMS Quer'!E1689</f>
        <v>0</v>
      </c>
      <c r="F1689">
        <f>'Previous Trades Import_OMS Quer'!F1689</f>
        <v>0</v>
      </c>
      <c r="G1689">
        <f>'Previous Trades Import_OMS Quer'!G1689</f>
        <v>0</v>
      </c>
      <c r="H1689">
        <f>'Previous Trades Import_OMS Quer'!H1689</f>
        <v>0</v>
      </c>
      <c r="I1689">
        <f>'Previous Trades Import_OMS Quer'!I1689</f>
        <v>0</v>
      </c>
      <c r="J1689">
        <f>'Previous Trades Import_OMS Quer'!J1689</f>
        <v>0</v>
      </c>
      <c r="K1689">
        <f>'Previous Trades Import_OMS Quer'!K1689</f>
        <v>0</v>
      </c>
      <c r="L1689">
        <f>'Previous Trades Import_OMS Quer'!L1689</f>
        <v>0</v>
      </c>
      <c r="M1689">
        <f>'Previous Trades Import_OMS Quer'!M1689</f>
        <v>0</v>
      </c>
      <c r="N1689">
        <f>'Previous Trades Import_OMS Quer'!N1689</f>
        <v>0</v>
      </c>
      <c r="O1689" t="str">
        <f>CLEAN('Previous Trades Import_OMS Quer'!O1689)</f>
        <v/>
      </c>
      <c r="Q1689" s="25">
        <f t="shared" si="52"/>
        <v>0</v>
      </c>
      <c r="R1689" s="25" t="e">
        <f>VLOOKUP(O1689,'Currency Balance'!$O$3:$Q$32,3,0)</f>
        <v>#N/A</v>
      </c>
      <c r="S1689" t="e">
        <f t="shared" si="53"/>
        <v>#N/A</v>
      </c>
    </row>
    <row r="1690" spans="1:19">
      <c r="A1690">
        <f>'Previous Trades Import_OMS Quer'!A1690</f>
        <v>0</v>
      </c>
      <c r="B1690">
        <f>'Previous Trades Import_OMS Quer'!B1690</f>
        <v>0</v>
      </c>
      <c r="C1690" s="22">
        <f>'Previous Trades Import_OMS Quer'!C1690</f>
        <v>0</v>
      </c>
      <c r="D1690">
        <f>'Previous Trades Import_OMS Quer'!D1690</f>
        <v>0</v>
      </c>
      <c r="E1690" s="22">
        <f>'Previous Trades Import_OMS Quer'!E1690</f>
        <v>0</v>
      </c>
      <c r="F1690">
        <f>'Previous Trades Import_OMS Quer'!F1690</f>
        <v>0</v>
      </c>
      <c r="G1690">
        <f>'Previous Trades Import_OMS Quer'!G1690</f>
        <v>0</v>
      </c>
      <c r="H1690">
        <f>'Previous Trades Import_OMS Quer'!H1690</f>
        <v>0</v>
      </c>
      <c r="I1690">
        <f>'Previous Trades Import_OMS Quer'!I1690</f>
        <v>0</v>
      </c>
      <c r="J1690">
        <f>'Previous Trades Import_OMS Quer'!J1690</f>
        <v>0</v>
      </c>
      <c r="K1690">
        <f>'Previous Trades Import_OMS Quer'!K1690</f>
        <v>0</v>
      </c>
      <c r="L1690">
        <f>'Previous Trades Import_OMS Quer'!L1690</f>
        <v>0</v>
      </c>
      <c r="M1690">
        <f>'Previous Trades Import_OMS Quer'!M1690</f>
        <v>0</v>
      </c>
      <c r="N1690">
        <f>'Previous Trades Import_OMS Quer'!N1690</f>
        <v>0</v>
      </c>
      <c r="O1690" t="str">
        <f>CLEAN('Previous Trades Import_OMS Quer'!O1690)</f>
        <v/>
      </c>
      <c r="Q1690" s="25">
        <f t="shared" si="52"/>
        <v>0</v>
      </c>
      <c r="R1690" s="25" t="e">
        <f>VLOOKUP(O1690,'Currency Balance'!$O$3:$Q$32,3,0)</f>
        <v>#N/A</v>
      </c>
      <c r="S1690" t="e">
        <f t="shared" si="53"/>
        <v>#N/A</v>
      </c>
    </row>
    <row r="1691" spans="1:19">
      <c r="A1691">
        <f>'Previous Trades Import_OMS Quer'!A1691</f>
        <v>0</v>
      </c>
      <c r="B1691">
        <f>'Previous Trades Import_OMS Quer'!B1691</f>
        <v>0</v>
      </c>
      <c r="C1691" s="22">
        <f>'Previous Trades Import_OMS Quer'!C1691</f>
        <v>0</v>
      </c>
      <c r="D1691">
        <f>'Previous Trades Import_OMS Quer'!D1691</f>
        <v>0</v>
      </c>
      <c r="E1691" s="22">
        <f>'Previous Trades Import_OMS Quer'!E1691</f>
        <v>0</v>
      </c>
      <c r="F1691">
        <f>'Previous Trades Import_OMS Quer'!F1691</f>
        <v>0</v>
      </c>
      <c r="G1691">
        <f>'Previous Trades Import_OMS Quer'!G1691</f>
        <v>0</v>
      </c>
      <c r="H1691">
        <f>'Previous Trades Import_OMS Quer'!H1691</f>
        <v>0</v>
      </c>
      <c r="I1691">
        <f>'Previous Trades Import_OMS Quer'!I1691</f>
        <v>0</v>
      </c>
      <c r="J1691">
        <f>'Previous Trades Import_OMS Quer'!J1691</f>
        <v>0</v>
      </c>
      <c r="K1691">
        <f>'Previous Trades Import_OMS Quer'!K1691</f>
        <v>0</v>
      </c>
      <c r="L1691">
        <f>'Previous Trades Import_OMS Quer'!L1691</f>
        <v>0</v>
      </c>
      <c r="M1691">
        <f>'Previous Trades Import_OMS Quer'!M1691</f>
        <v>0</v>
      </c>
      <c r="N1691">
        <f>'Previous Trades Import_OMS Quer'!N1691</f>
        <v>0</v>
      </c>
      <c r="O1691" t="str">
        <f>CLEAN('Previous Trades Import_OMS Quer'!O1691)</f>
        <v/>
      </c>
      <c r="Q1691" s="25">
        <f t="shared" si="52"/>
        <v>0</v>
      </c>
      <c r="R1691" s="25" t="e">
        <f>VLOOKUP(O1691,'Currency Balance'!$O$3:$Q$32,3,0)</f>
        <v>#N/A</v>
      </c>
      <c r="S1691" t="e">
        <f t="shared" si="53"/>
        <v>#N/A</v>
      </c>
    </row>
    <row r="1692" spans="1:19">
      <c r="A1692">
        <f>'Previous Trades Import_OMS Quer'!A1692</f>
        <v>0</v>
      </c>
      <c r="B1692">
        <f>'Previous Trades Import_OMS Quer'!B1692</f>
        <v>0</v>
      </c>
      <c r="C1692" s="22">
        <f>'Previous Trades Import_OMS Quer'!C1692</f>
        <v>0</v>
      </c>
      <c r="D1692">
        <f>'Previous Trades Import_OMS Quer'!D1692</f>
        <v>0</v>
      </c>
      <c r="E1692" s="22">
        <f>'Previous Trades Import_OMS Quer'!E1692</f>
        <v>0</v>
      </c>
      <c r="F1692">
        <f>'Previous Trades Import_OMS Quer'!F1692</f>
        <v>0</v>
      </c>
      <c r="G1692">
        <f>'Previous Trades Import_OMS Quer'!G1692</f>
        <v>0</v>
      </c>
      <c r="H1692">
        <f>'Previous Trades Import_OMS Quer'!H1692</f>
        <v>0</v>
      </c>
      <c r="I1692">
        <f>'Previous Trades Import_OMS Quer'!I1692</f>
        <v>0</v>
      </c>
      <c r="J1692">
        <f>'Previous Trades Import_OMS Quer'!J1692</f>
        <v>0</v>
      </c>
      <c r="K1692">
        <f>'Previous Trades Import_OMS Quer'!K1692</f>
        <v>0</v>
      </c>
      <c r="L1692">
        <f>'Previous Trades Import_OMS Quer'!L1692</f>
        <v>0</v>
      </c>
      <c r="M1692">
        <f>'Previous Trades Import_OMS Quer'!M1692</f>
        <v>0</v>
      </c>
      <c r="N1692">
        <f>'Previous Trades Import_OMS Quer'!N1692</f>
        <v>0</v>
      </c>
      <c r="O1692" t="str">
        <f>CLEAN('Previous Trades Import_OMS Quer'!O1692)</f>
        <v/>
      </c>
      <c r="Q1692" s="25">
        <f t="shared" si="52"/>
        <v>0</v>
      </c>
      <c r="R1692" s="25" t="e">
        <f>VLOOKUP(O1692,'Currency Balance'!$O$3:$Q$32,3,0)</f>
        <v>#N/A</v>
      </c>
      <c r="S1692" t="e">
        <f t="shared" si="53"/>
        <v>#N/A</v>
      </c>
    </row>
    <row r="1693" spans="1:19">
      <c r="A1693">
        <f>'Previous Trades Import_OMS Quer'!A1693</f>
        <v>0</v>
      </c>
      <c r="B1693">
        <f>'Previous Trades Import_OMS Quer'!B1693</f>
        <v>0</v>
      </c>
      <c r="C1693" s="22">
        <f>'Previous Trades Import_OMS Quer'!C1693</f>
        <v>0</v>
      </c>
      <c r="D1693">
        <f>'Previous Trades Import_OMS Quer'!D1693</f>
        <v>0</v>
      </c>
      <c r="E1693" s="22">
        <f>'Previous Trades Import_OMS Quer'!E1693</f>
        <v>0</v>
      </c>
      <c r="F1693">
        <f>'Previous Trades Import_OMS Quer'!F1693</f>
        <v>0</v>
      </c>
      <c r="G1693">
        <f>'Previous Trades Import_OMS Quer'!G1693</f>
        <v>0</v>
      </c>
      <c r="H1693">
        <f>'Previous Trades Import_OMS Quer'!H1693</f>
        <v>0</v>
      </c>
      <c r="I1693">
        <f>'Previous Trades Import_OMS Quer'!I1693</f>
        <v>0</v>
      </c>
      <c r="J1693">
        <f>'Previous Trades Import_OMS Quer'!J1693</f>
        <v>0</v>
      </c>
      <c r="K1693">
        <f>'Previous Trades Import_OMS Quer'!K1693</f>
        <v>0</v>
      </c>
      <c r="L1693">
        <f>'Previous Trades Import_OMS Quer'!L1693</f>
        <v>0</v>
      </c>
      <c r="M1693">
        <f>'Previous Trades Import_OMS Quer'!M1693</f>
        <v>0</v>
      </c>
      <c r="N1693">
        <f>'Previous Trades Import_OMS Quer'!N1693</f>
        <v>0</v>
      </c>
      <c r="O1693" t="str">
        <f>CLEAN('Previous Trades Import_OMS Quer'!O1693)</f>
        <v/>
      </c>
      <c r="Q1693" s="25">
        <f t="shared" si="52"/>
        <v>0</v>
      </c>
      <c r="R1693" s="25" t="e">
        <f>VLOOKUP(O1693,'Currency Balance'!$O$3:$Q$32,3,0)</f>
        <v>#N/A</v>
      </c>
      <c r="S1693" t="e">
        <f t="shared" si="53"/>
        <v>#N/A</v>
      </c>
    </row>
    <row r="1694" spans="1:19">
      <c r="A1694">
        <f>'Previous Trades Import_OMS Quer'!A1694</f>
        <v>0</v>
      </c>
      <c r="B1694">
        <f>'Previous Trades Import_OMS Quer'!B1694</f>
        <v>0</v>
      </c>
      <c r="C1694" s="22">
        <f>'Previous Trades Import_OMS Quer'!C1694</f>
        <v>0</v>
      </c>
      <c r="D1694">
        <f>'Previous Trades Import_OMS Quer'!D1694</f>
        <v>0</v>
      </c>
      <c r="E1694" s="22">
        <f>'Previous Trades Import_OMS Quer'!E1694</f>
        <v>0</v>
      </c>
      <c r="F1694">
        <f>'Previous Trades Import_OMS Quer'!F1694</f>
        <v>0</v>
      </c>
      <c r="G1694">
        <f>'Previous Trades Import_OMS Quer'!G1694</f>
        <v>0</v>
      </c>
      <c r="H1694">
        <f>'Previous Trades Import_OMS Quer'!H1694</f>
        <v>0</v>
      </c>
      <c r="I1694">
        <f>'Previous Trades Import_OMS Quer'!I1694</f>
        <v>0</v>
      </c>
      <c r="J1694">
        <f>'Previous Trades Import_OMS Quer'!J1694</f>
        <v>0</v>
      </c>
      <c r="K1694">
        <f>'Previous Trades Import_OMS Quer'!K1694</f>
        <v>0</v>
      </c>
      <c r="L1694">
        <f>'Previous Trades Import_OMS Quer'!L1694</f>
        <v>0</v>
      </c>
      <c r="M1694">
        <f>'Previous Trades Import_OMS Quer'!M1694</f>
        <v>0</v>
      </c>
      <c r="N1694">
        <f>'Previous Trades Import_OMS Quer'!N1694</f>
        <v>0</v>
      </c>
      <c r="O1694" t="str">
        <f>CLEAN('Previous Trades Import_OMS Quer'!O1694)</f>
        <v/>
      </c>
      <c r="Q1694" s="25">
        <f t="shared" si="52"/>
        <v>0</v>
      </c>
      <c r="R1694" s="25" t="e">
        <f>VLOOKUP(O1694,'Currency Balance'!$O$3:$Q$32,3,0)</f>
        <v>#N/A</v>
      </c>
      <c r="S1694" t="e">
        <f t="shared" si="53"/>
        <v>#N/A</v>
      </c>
    </row>
    <row r="1695" spans="1:19">
      <c r="A1695">
        <f>'Previous Trades Import_OMS Quer'!A1695</f>
        <v>0</v>
      </c>
      <c r="B1695">
        <f>'Previous Trades Import_OMS Quer'!B1695</f>
        <v>0</v>
      </c>
      <c r="C1695" s="22">
        <f>'Previous Trades Import_OMS Quer'!C1695</f>
        <v>0</v>
      </c>
      <c r="D1695">
        <f>'Previous Trades Import_OMS Quer'!D1695</f>
        <v>0</v>
      </c>
      <c r="E1695" s="22">
        <f>'Previous Trades Import_OMS Quer'!E1695</f>
        <v>0</v>
      </c>
      <c r="F1695">
        <f>'Previous Trades Import_OMS Quer'!F1695</f>
        <v>0</v>
      </c>
      <c r="G1695">
        <f>'Previous Trades Import_OMS Quer'!G1695</f>
        <v>0</v>
      </c>
      <c r="H1695">
        <f>'Previous Trades Import_OMS Quer'!H1695</f>
        <v>0</v>
      </c>
      <c r="I1695">
        <f>'Previous Trades Import_OMS Quer'!I1695</f>
        <v>0</v>
      </c>
      <c r="J1695">
        <f>'Previous Trades Import_OMS Quer'!J1695</f>
        <v>0</v>
      </c>
      <c r="K1695">
        <f>'Previous Trades Import_OMS Quer'!K1695</f>
        <v>0</v>
      </c>
      <c r="L1695">
        <f>'Previous Trades Import_OMS Quer'!L1695</f>
        <v>0</v>
      </c>
      <c r="M1695">
        <f>'Previous Trades Import_OMS Quer'!M1695</f>
        <v>0</v>
      </c>
      <c r="N1695">
        <f>'Previous Trades Import_OMS Quer'!N1695</f>
        <v>0</v>
      </c>
      <c r="O1695" t="str">
        <f>CLEAN('Previous Trades Import_OMS Quer'!O1695)</f>
        <v/>
      </c>
      <c r="Q1695" s="25">
        <f t="shared" si="52"/>
        <v>0</v>
      </c>
      <c r="R1695" s="25" t="e">
        <f>VLOOKUP(O1695,'Currency Balance'!$O$3:$Q$32,3,0)</f>
        <v>#N/A</v>
      </c>
      <c r="S1695" t="e">
        <f t="shared" si="53"/>
        <v>#N/A</v>
      </c>
    </row>
    <row r="1696" spans="1:19">
      <c r="A1696">
        <f>'Previous Trades Import_OMS Quer'!A1696</f>
        <v>0</v>
      </c>
      <c r="B1696">
        <f>'Previous Trades Import_OMS Quer'!B1696</f>
        <v>0</v>
      </c>
      <c r="C1696" s="22">
        <f>'Previous Trades Import_OMS Quer'!C1696</f>
        <v>0</v>
      </c>
      <c r="D1696">
        <f>'Previous Trades Import_OMS Quer'!D1696</f>
        <v>0</v>
      </c>
      <c r="E1696" s="22">
        <f>'Previous Trades Import_OMS Quer'!E1696</f>
        <v>0</v>
      </c>
      <c r="F1696">
        <f>'Previous Trades Import_OMS Quer'!F1696</f>
        <v>0</v>
      </c>
      <c r="G1696">
        <f>'Previous Trades Import_OMS Quer'!G1696</f>
        <v>0</v>
      </c>
      <c r="H1696">
        <f>'Previous Trades Import_OMS Quer'!H1696</f>
        <v>0</v>
      </c>
      <c r="I1696">
        <f>'Previous Trades Import_OMS Quer'!I1696</f>
        <v>0</v>
      </c>
      <c r="J1696">
        <f>'Previous Trades Import_OMS Quer'!J1696</f>
        <v>0</v>
      </c>
      <c r="K1696">
        <f>'Previous Trades Import_OMS Quer'!K1696</f>
        <v>0</v>
      </c>
      <c r="L1696">
        <f>'Previous Trades Import_OMS Quer'!L1696</f>
        <v>0</v>
      </c>
      <c r="M1696">
        <f>'Previous Trades Import_OMS Quer'!M1696</f>
        <v>0</v>
      </c>
      <c r="N1696">
        <f>'Previous Trades Import_OMS Quer'!N1696</f>
        <v>0</v>
      </c>
      <c r="O1696" t="str">
        <f>CLEAN('Previous Trades Import_OMS Quer'!O1696)</f>
        <v/>
      </c>
      <c r="Q1696" s="25">
        <f t="shared" si="52"/>
        <v>0</v>
      </c>
      <c r="R1696" s="25" t="e">
        <f>VLOOKUP(O1696,'Currency Balance'!$O$3:$Q$32,3,0)</f>
        <v>#N/A</v>
      </c>
      <c r="S1696" t="e">
        <f t="shared" si="53"/>
        <v>#N/A</v>
      </c>
    </row>
    <row r="1697" spans="1:19">
      <c r="A1697">
        <f>'Previous Trades Import_OMS Quer'!A1697</f>
        <v>0</v>
      </c>
      <c r="B1697">
        <f>'Previous Trades Import_OMS Quer'!B1697</f>
        <v>0</v>
      </c>
      <c r="C1697" s="22">
        <f>'Previous Trades Import_OMS Quer'!C1697</f>
        <v>0</v>
      </c>
      <c r="D1697">
        <f>'Previous Trades Import_OMS Quer'!D1697</f>
        <v>0</v>
      </c>
      <c r="E1697" s="22">
        <f>'Previous Trades Import_OMS Quer'!E1697</f>
        <v>0</v>
      </c>
      <c r="F1697">
        <f>'Previous Trades Import_OMS Quer'!F1697</f>
        <v>0</v>
      </c>
      <c r="G1697">
        <f>'Previous Trades Import_OMS Quer'!G1697</f>
        <v>0</v>
      </c>
      <c r="H1697">
        <f>'Previous Trades Import_OMS Quer'!H1697</f>
        <v>0</v>
      </c>
      <c r="I1697">
        <f>'Previous Trades Import_OMS Quer'!I1697</f>
        <v>0</v>
      </c>
      <c r="J1697">
        <f>'Previous Trades Import_OMS Quer'!J1697</f>
        <v>0</v>
      </c>
      <c r="K1697">
        <f>'Previous Trades Import_OMS Quer'!K1697</f>
        <v>0</v>
      </c>
      <c r="L1697">
        <f>'Previous Trades Import_OMS Quer'!L1697</f>
        <v>0</v>
      </c>
      <c r="M1697">
        <f>'Previous Trades Import_OMS Quer'!M1697</f>
        <v>0</v>
      </c>
      <c r="N1697">
        <f>'Previous Trades Import_OMS Quer'!N1697</f>
        <v>0</v>
      </c>
      <c r="O1697" t="str">
        <f>CLEAN('Previous Trades Import_OMS Quer'!O1697)</f>
        <v/>
      </c>
      <c r="Q1697" s="25">
        <f t="shared" si="52"/>
        <v>0</v>
      </c>
      <c r="R1697" s="25" t="e">
        <f>VLOOKUP(O1697,'Currency Balance'!$O$3:$Q$32,3,0)</f>
        <v>#N/A</v>
      </c>
      <c r="S1697" t="e">
        <f t="shared" si="53"/>
        <v>#N/A</v>
      </c>
    </row>
    <row r="1698" spans="1:19">
      <c r="A1698">
        <f>'Previous Trades Import_OMS Quer'!A1698</f>
        <v>0</v>
      </c>
      <c r="B1698">
        <f>'Previous Trades Import_OMS Quer'!B1698</f>
        <v>0</v>
      </c>
      <c r="C1698" s="22">
        <f>'Previous Trades Import_OMS Quer'!C1698</f>
        <v>0</v>
      </c>
      <c r="D1698">
        <f>'Previous Trades Import_OMS Quer'!D1698</f>
        <v>0</v>
      </c>
      <c r="E1698" s="22">
        <f>'Previous Trades Import_OMS Quer'!E1698</f>
        <v>0</v>
      </c>
      <c r="F1698">
        <f>'Previous Trades Import_OMS Quer'!F1698</f>
        <v>0</v>
      </c>
      <c r="G1698">
        <f>'Previous Trades Import_OMS Quer'!G1698</f>
        <v>0</v>
      </c>
      <c r="H1698">
        <f>'Previous Trades Import_OMS Quer'!H1698</f>
        <v>0</v>
      </c>
      <c r="I1698">
        <f>'Previous Trades Import_OMS Quer'!I1698</f>
        <v>0</v>
      </c>
      <c r="J1698">
        <f>'Previous Trades Import_OMS Quer'!J1698</f>
        <v>0</v>
      </c>
      <c r="K1698">
        <f>'Previous Trades Import_OMS Quer'!K1698</f>
        <v>0</v>
      </c>
      <c r="L1698">
        <f>'Previous Trades Import_OMS Quer'!L1698</f>
        <v>0</v>
      </c>
      <c r="M1698">
        <f>'Previous Trades Import_OMS Quer'!M1698</f>
        <v>0</v>
      </c>
      <c r="N1698">
        <f>'Previous Trades Import_OMS Quer'!N1698</f>
        <v>0</v>
      </c>
      <c r="O1698" t="str">
        <f>CLEAN('Previous Trades Import_OMS Quer'!O1698)</f>
        <v/>
      </c>
      <c r="Q1698" s="25">
        <f t="shared" si="52"/>
        <v>0</v>
      </c>
      <c r="R1698" s="25" t="e">
        <f>VLOOKUP(O1698,'Currency Balance'!$O$3:$Q$32,3,0)</f>
        <v>#N/A</v>
      </c>
      <c r="S1698" t="e">
        <f t="shared" si="53"/>
        <v>#N/A</v>
      </c>
    </row>
    <row r="1699" spans="1:19">
      <c r="A1699">
        <f>'Previous Trades Import_OMS Quer'!A1699</f>
        <v>0</v>
      </c>
      <c r="B1699">
        <f>'Previous Trades Import_OMS Quer'!B1699</f>
        <v>0</v>
      </c>
      <c r="C1699" s="22">
        <f>'Previous Trades Import_OMS Quer'!C1699</f>
        <v>0</v>
      </c>
      <c r="D1699">
        <f>'Previous Trades Import_OMS Quer'!D1699</f>
        <v>0</v>
      </c>
      <c r="E1699" s="22">
        <f>'Previous Trades Import_OMS Quer'!E1699</f>
        <v>0</v>
      </c>
      <c r="F1699">
        <f>'Previous Trades Import_OMS Quer'!F1699</f>
        <v>0</v>
      </c>
      <c r="G1699">
        <f>'Previous Trades Import_OMS Quer'!G1699</f>
        <v>0</v>
      </c>
      <c r="H1699">
        <f>'Previous Trades Import_OMS Quer'!H1699</f>
        <v>0</v>
      </c>
      <c r="I1699">
        <f>'Previous Trades Import_OMS Quer'!I1699</f>
        <v>0</v>
      </c>
      <c r="J1699">
        <f>'Previous Trades Import_OMS Quer'!J1699</f>
        <v>0</v>
      </c>
      <c r="K1699">
        <f>'Previous Trades Import_OMS Quer'!K1699</f>
        <v>0</v>
      </c>
      <c r="L1699">
        <f>'Previous Trades Import_OMS Quer'!L1699</f>
        <v>0</v>
      </c>
      <c r="M1699">
        <f>'Previous Trades Import_OMS Quer'!M1699</f>
        <v>0</v>
      </c>
      <c r="N1699">
        <f>'Previous Trades Import_OMS Quer'!N1699</f>
        <v>0</v>
      </c>
      <c r="O1699" t="str">
        <f>CLEAN('Previous Trades Import_OMS Quer'!O1699)</f>
        <v/>
      </c>
      <c r="Q1699" s="25">
        <f t="shared" si="52"/>
        <v>0</v>
      </c>
      <c r="R1699" s="25" t="e">
        <f>VLOOKUP(O1699,'Currency Balance'!$O$3:$Q$32,3,0)</f>
        <v>#N/A</v>
      </c>
      <c r="S1699" t="e">
        <f t="shared" si="53"/>
        <v>#N/A</v>
      </c>
    </row>
    <row r="1700" spans="1:19">
      <c r="A1700">
        <f>'Previous Trades Import_OMS Quer'!A1700</f>
        <v>0</v>
      </c>
      <c r="B1700">
        <f>'Previous Trades Import_OMS Quer'!B1700</f>
        <v>0</v>
      </c>
      <c r="C1700" s="22">
        <f>'Previous Trades Import_OMS Quer'!C1700</f>
        <v>0</v>
      </c>
      <c r="D1700">
        <f>'Previous Trades Import_OMS Quer'!D1700</f>
        <v>0</v>
      </c>
      <c r="E1700" s="22">
        <f>'Previous Trades Import_OMS Quer'!E1700</f>
        <v>0</v>
      </c>
      <c r="F1700">
        <f>'Previous Trades Import_OMS Quer'!F1700</f>
        <v>0</v>
      </c>
      <c r="G1700">
        <f>'Previous Trades Import_OMS Quer'!G1700</f>
        <v>0</v>
      </c>
      <c r="H1700">
        <f>'Previous Trades Import_OMS Quer'!H1700</f>
        <v>0</v>
      </c>
      <c r="I1700">
        <f>'Previous Trades Import_OMS Quer'!I1700</f>
        <v>0</v>
      </c>
      <c r="J1700">
        <f>'Previous Trades Import_OMS Quer'!J1700</f>
        <v>0</v>
      </c>
      <c r="K1700">
        <f>'Previous Trades Import_OMS Quer'!K1700</f>
        <v>0</v>
      </c>
      <c r="L1700">
        <f>'Previous Trades Import_OMS Quer'!L1700</f>
        <v>0</v>
      </c>
      <c r="M1700">
        <f>'Previous Trades Import_OMS Quer'!M1700</f>
        <v>0</v>
      </c>
      <c r="N1700">
        <f>'Previous Trades Import_OMS Quer'!N1700</f>
        <v>0</v>
      </c>
      <c r="O1700" t="str">
        <f>CLEAN('Previous Trades Import_OMS Quer'!O1700)</f>
        <v/>
      </c>
      <c r="Q1700" s="25">
        <f t="shared" si="52"/>
        <v>0</v>
      </c>
      <c r="R1700" s="25" t="e">
        <f>VLOOKUP(O1700,'Currency Balance'!$O$3:$Q$32,3,0)</f>
        <v>#N/A</v>
      </c>
      <c r="S1700" t="e">
        <f t="shared" si="53"/>
        <v>#N/A</v>
      </c>
    </row>
    <row r="1701" spans="1:19">
      <c r="A1701">
        <f>'Previous Trades Import_OMS Quer'!A1701</f>
        <v>0</v>
      </c>
      <c r="B1701">
        <f>'Previous Trades Import_OMS Quer'!B1701</f>
        <v>0</v>
      </c>
      <c r="C1701" s="22">
        <f>'Previous Trades Import_OMS Quer'!C1701</f>
        <v>0</v>
      </c>
      <c r="D1701">
        <f>'Previous Trades Import_OMS Quer'!D1701</f>
        <v>0</v>
      </c>
      <c r="E1701" s="22">
        <f>'Previous Trades Import_OMS Quer'!E1701</f>
        <v>0</v>
      </c>
      <c r="F1701">
        <f>'Previous Trades Import_OMS Quer'!F1701</f>
        <v>0</v>
      </c>
      <c r="G1701">
        <f>'Previous Trades Import_OMS Quer'!G1701</f>
        <v>0</v>
      </c>
      <c r="H1701">
        <f>'Previous Trades Import_OMS Quer'!H1701</f>
        <v>0</v>
      </c>
      <c r="I1701">
        <f>'Previous Trades Import_OMS Quer'!I1701</f>
        <v>0</v>
      </c>
      <c r="J1701">
        <f>'Previous Trades Import_OMS Quer'!J1701</f>
        <v>0</v>
      </c>
      <c r="K1701">
        <f>'Previous Trades Import_OMS Quer'!K1701</f>
        <v>0</v>
      </c>
      <c r="L1701">
        <f>'Previous Trades Import_OMS Quer'!L1701</f>
        <v>0</v>
      </c>
      <c r="M1701">
        <f>'Previous Trades Import_OMS Quer'!M1701</f>
        <v>0</v>
      </c>
      <c r="N1701">
        <f>'Previous Trades Import_OMS Quer'!N1701</f>
        <v>0</v>
      </c>
      <c r="O1701" t="str">
        <f>CLEAN('Previous Trades Import_OMS Quer'!O1701)</f>
        <v/>
      </c>
      <c r="Q1701" s="25">
        <f t="shared" si="52"/>
        <v>0</v>
      </c>
      <c r="R1701" s="25" t="e">
        <f>VLOOKUP(O1701,'Currency Balance'!$O$3:$Q$32,3,0)</f>
        <v>#N/A</v>
      </c>
      <c r="S1701" t="e">
        <f t="shared" si="53"/>
        <v>#N/A</v>
      </c>
    </row>
    <row r="1702" spans="1:19">
      <c r="A1702">
        <f>'Previous Trades Import_OMS Quer'!A1702</f>
        <v>0</v>
      </c>
      <c r="B1702">
        <f>'Previous Trades Import_OMS Quer'!B1702</f>
        <v>0</v>
      </c>
      <c r="C1702" s="22">
        <f>'Previous Trades Import_OMS Quer'!C1702</f>
        <v>0</v>
      </c>
      <c r="D1702">
        <f>'Previous Trades Import_OMS Quer'!D1702</f>
        <v>0</v>
      </c>
      <c r="E1702" s="22">
        <f>'Previous Trades Import_OMS Quer'!E1702</f>
        <v>0</v>
      </c>
      <c r="F1702">
        <f>'Previous Trades Import_OMS Quer'!F1702</f>
        <v>0</v>
      </c>
      <c r="G1702">
        <f>'Previous Trades Import_OMS Quer'!G1702</f>
        <v>0</v>
      </c>
      <c r="H1702">
        <f>'Previous Trades Import_OMS Quer'!H1702</f>
        <v>0</v>
      </c>
      <c r="I1702">
        <f>'Previous Trades Import_OMS Quer'!I1702</f>
        <v>0</v>
      </c>
      <c r="J1702">
        <f>'Previous Trades Import_OMS Quer'!J1702</f>
        <v>0</v>
      </c>
      <c r="K1702">
        <f>'Previous Trades Import_OMS Quer'!K1702</f>
        <v>0</v>
      </c>
      <c r="L1702">
        <f>'Previous Trades Import_OMS Quer'!L1702</f>
        <v>0</v>
      </c>
      <c r="M1702">
        <f>'Previous Trades Import_OMS Quer'!M1702</f>
        <v>0</v>
      </c>
      <c r="N1702">
        <f>'Previous Trades Import_OMS Quer'!N1702</f>
        <v>0</v>
      </c>
      <c r="O1702" t="str">
        <f>CLEAN('Previous Trades Import_OMS Quer'!O1702)</f>
        <v/>
      </c>
      <c r="Q1702" s="25">
        <f t="shared" si="52"/>
        <v>0</v>
      </c>
      <c r="R1702" s="25" t="e">
        <f>VLOOKUP(O1702,'Currency Balance'!$O$3:$Q$32,3,0)</f>
        <v>#N/A</v>
      </c>
      <c r="S1702" t="e">
        <f t="shared" si="53"/>
        <v>#N/A</v>
      </c>
    </row>
    <row r="1703" spans="1:19">
      <c r="A1703">
        <f>'Previous Trades Import_OMS Quer'!A1703</f>
        <v>0</v>
      </c>
      <c r="B1703">
        <f>'Previous Trades Import_OMS Quer'!B1703</f>
        <v>0</v>
      </c>
      <c r="C1703" s="22">
        <f>'Previous Trades Import_OMS Quer'!C1703</f>
        <v>0</v>
      </c>
      <c r="D1703">
        <f>'Previous Trades Import_OMS Quer'!D1703</f>
        <v>0</v>
      </c>
      <c r="E1703" s="22">
        <f>'Previous Trades Import_OMS Quer'!E1703</f>
        <v>0</v>
      </c>
      <c r="F1703">
        <f>'Previous Trades Import_OMS Quer'!F1703</f>
        <v>0</v>
      </c>
      <c r="G1703">
        <f>'Previous Trades Import_OMS Quer'!G1703</f>
        <v>0</v>
      </c>
      <c r="H1703">
        <f>'Previous Trades Import_OMS Quer'!H1703</f>
        <v>0</v>
      </c>
      <c r="I1703">
        <f>'Previous Trades Import_OMS Quer'!I1703</f>
        <v>0</v>
      </c>
      <c r="J1703">
        <f>'Previous Trades Import_OMS Quer'!J1703</f>
        <v>0</v>
      </c>
      <c r="K1703">
        <f>'Previous Trades Import_OMS Quer'!K1703</f>
        <v>0</v>
      </c>
      <c r="L1703">
        <f>'Previous Trades Import_OMS Quer'!L1703</f>
        <v>0</v>
      </c>
      <c r="M1703">
        <f>'Previous Trades Import_OMS Quer'!M1703</f>
        <v>0</v>
      </c>
      <c r="N1703">
        <f>'Previous Trades Import_OMS Quer'!N1703</f>
        <v>0</v>
      </c>
      <c r="O1703" t="str">
        <f>CLEAN('Previous Trades Import_OMS Quer'!O1703)</f>
        <v/>
      </c>
      <c r="Q1703" s="25">
        <f t="shared" si="52"/>
        <v>0</v>
      </c>
      <c r="R1703" s="25" t="e">
        <f>VLOOKUP(O1703,'Currency Balance'!$O$3:$Q$32,3,0)</f>
        <v>#N/A</v>
      </c>
      <c r="S1703" t="e">
        <f t="shared" si="53"/>
        <v>#N/A</v>
      </c>
    </row>
    <row r="1704" spans="1:19">
      <c r="A1704">
        <f>'Previous Trades Import_OMS Quer'!A1704</f>
        <v>0</v>
      </c>
      <c r="B1704">
        <f>'Previous Trades Import_OMS Quer'!B1704</f>
        <v>0</v>
      </c>
      <c r="C1704" s="22">
        <f>'Previous Trades Import_OMS Quer'!C1704</f>
        <v>0</v>
      </c>
      <c r="D1704">
        <f>'Previous Trades Import_OMS Quer'!D1704</f>
        <v>0</v>
      </c>
      <c r="E1704" s="22">
        <f>'Previous Trades Import_OMS Quer'!E1704</f>
        <v>0</v>
      </c>
      <c r="F1704">
        <f>'Previous Trades Import_OMS Quer'!F1704</f>
        <v>0</v>
      </c>
      <c r="G1704">
        <f>'Previous Trades Import_OMS Quer'!G1704</f>
        <v>0</v>
      </c>
      <c r="H1704">
        <f>'Previous Trades Import_OMS Quer'!H1704</f>
        <v>0</v>
      </c>
      <c r="I1704">
        <f>'Previous Trades Import_OMS Quer'!I1704</f>
        <v>0</v>
      </c>
      <c r="J1704">
        <f>'Previous Trades Import_OMS Quer'!J1704</f>
        <v>0</v>
      </c>
      <c r="K1704">
        <f>'Previous Trades Import_OMS Quer'!K1704</f>
        <v>0</v>
      </c>
      <c r="L1704">
        <f>'Previous Trades Import_OMS Quer'!L1704</f>
        <v>0</v>
      </c>
      <c r="M1704">
        <f>'Previous Trades Import_OMS Quer'!M1704</f>
        <v>0</v>
      </c>
      <c r="N1704">
        <f>'Previous Trades Import_OMS Quer'!N1704</f>
        <v>0</v>
      </c>
      <c r="O1704" t="str">
        <f>CLEAN('Previous Trades Import_OMS Quer'!O1704)</f>
        <v/>
      </c>
      <c r="Q1704" s="25">
        <f t="shared" si="52"/>
        <v>0</v>
      </c>
      <c r="R1704" s="25" t="e">
        <f>VLOOKUP(O1704,'Currency Balance'!$O$3:$Q$32,3,0)</f>
        <v>#N/A</v>
      </c>
      <c r="S1704" t="e">
        <f t="shared" si="53"/>
        <v>#N/A</v>
      </c>
    </row>
    <row r="1705" spans="1:19">
      <c r="A1705">
        <f>'Previous Trades Import_OMS Quer'!A1705</f>
        <v>0</v>
      </c>
      <c r="B1705">
        <f>'Previous Trades Import_OMS Quer'!B1705</f>
        <v>0</v>
      </c>
      <c r="C1705" s="22">
        <f>'Previous Trades Import_OMS Quer'!C1705</f>
        <v>0</v>
      </c>
      <c r="D1705">
        <f>'Previous Trades Import_OMS Quer'!D1705</f>
        <v>0</v>
      </c>
      <c r="E1705" s="22">
        <f>'Previous Trades Import_OMS Quer'!E1705</f>
        <v>0</v>
      </c>
      <c r="F1705">
        <f>'Previous Trades Import_OMS Quer'!F1705</f>
        <v>0</v>
      </c>
      <c r="G1705">
        <f>'Previous Trades Import_OMS Quer'!G1705</f>
        <v>0</v>
      </c>
      <c r="H1705">
        <f>'Previous Trades Import_OMS Quer'!H1705</f>
        <v>0</v>
      </c>
      <c r="I1705">
        <f>'Previous Trades Import_OMS Quer'!I1705</f>
        <v>0</v>
      </c>
      <c r="J1705">
        <f>'Previous Trades Import_OMS Quer'!J1705</f>
        <v>0</v>
      </c>
      <c r="K1705">
        <f>'Previous Trades Import_OMS Quer'!K1705</f>
        <v>0</v>
      </c>
      <c r="L1705">
        <f>'Previous Trades Import_OMS Quer'!L1705</f>
        <v>0</v>
      </c>
      <c r="M1705">
        <f>'Previous Trades Import_OMS Quer'!M1705</f>
        <v>0</v>
      </c>
      <c r="N1705">
        <f>'Previous Trades Import_OMS Quer'!N1705</f>
        <v>0</v>
      </c>
      <c r="O1705" t="str">
        <f>CLEAN('Previous Trades Import_OMS Quer'!O1705)</f>
        <v/>
      </c>
      <c r="Q1705" s="25">
        <f t="shared" si="52"/>
        <v>0</v>
      </c>
      <c r="R1705" s="25" t="e">
        <f>VLOOKUP(O1705,'Currency Balance'!$O$3:$Q$32,3,0)</f>
        <v>#N/A</v>
      </c>
      <c r="S1705" t="e">
        <f t="shared" si="53"/>
        <v>#N/A</v>
      </c>
    </row>
    <row r="1706" spans="1:19">
      <c r="A1706">
        <f>'Previous Trades Import_OMS Quer'!A1706</f>
        <v>0</v>
      </c>
      <c r="B1706">
        <f>'Previous Trades Import_OMS Quer'!B1706</f>
        <v>0</v>
      </c>
      <c r="C1706" s="22">
        <f>'Previous Trades Import_OMS Quer'!C1706</f>
        <v>0</v>
      </c>
      <c r="D1706">
        <f>'Previous Trades Import_OMS Quer'!D1706</f>
        <v>0</v>
      </c>
      <c r="E1706" s="22">
        <f>'Previous Trades Import_OMS Quer'!E1706</f>
        <v>0</v>
      </c>
      <c r="F1706">
        <f>'Previous Trades Import_OMS Quer'!F1706</f>
        <v>0</v>
      </c>
      <c r="G1706">
        <f>'Previous Trades Import_OMS Quer'!G1706</f>
        <v>0</v>
      </c>
      <c r="H1706">
        <f>'Previous Trades Import_OMS Quer'!H1706</f>
        <v>0</v>
      </c>
      <c r="I1706">
        <f>'Previous Trades Import_OMS Quer'!I1706</f>
        <v>0</v>
      </c>
      <c r="J1706">
        <f>'Previous Trades Import_OMS Quer'!J1706</f>
        <v>0</v>
      </c>
      <c r="K1706">
        <f>'Previous Trades Import_OMS Quer'!K1706</f>
        <v>0</v>
      </c>
      <c r="L1706">
        <f>'Previous Trades Import_OMS Quer'!L1706</f>
        <v>0</v>
      </c>
      <c r="M1706">
        <f>'Previous Trades Import_OMS Quer'!M1706</f>
        <v>0</v>
      </c>
      <c r="N1706">
        <f>'Previous Trades Import_OMS Quer'!N1706</f>
        <v>0</v>
      </c>
      <c r="O1706" t="str">
        <f>CLEAN('Previous Trades Import_OMS Quer'!O1706)</f>
        <v/>
      </c>
      <c r="Q1706" s="25">
        <f t="shared" si="52"/>
        <v>0</v>
      </c>
      <c r="R1706" s="25" t="e">
        <f>VLOOKUP(O1706,'Currency Balance'!$O$3:$Q$32,3,0)</f>
        <v>#N/A</v>
      </c>
      <c r="S1706" t="e">
        <f t="shared" si="53"/>
        <v>#N/A</v>
      </c>
    </row>
    <row r="1707" spans="1:19">
      <c r="A1707">
        <f>'Previous Trades Import_OMS Quer'!A1707</f>
        <v>0</v>
      </c>
      <c r="B1707">
        <f>'Previous Trades Import_OMS Quer'!B1707</f>
        <v>0</v>
      </c>
      <c r="C1707" s="22">
        <f>'Previous Trades Import_OMS Quer'!C1707</f>
        <v>0</v>
      </c>
      <c r="D1707">
        <f>'Previous Trades Import_OMS Quer'!D1707</f>
        <v>0</v>
      </c>
      <c r="E1707" s="22">
        <f>'Previous Trades Import_OMS Quer'!E1707</f>
        <v>0</v>
      </c>
      <c r="F1707">
        <f>'Previous Trades Import_OMS Quer'!F1707</f>
        <v>0</v>
      </c>
      <c r="G1707">
        <f>'Previous Trades Import_OMS Quer'!G1707</f>
        <v>0</v>
      </c>
      <c r="H1707">
        <f>'Previous Trades Import_OMS Quer'!H1707</f>
        <v>0</v>
      </c>
      <c r="I1707">
        <f>'Previous Trades Import_OMS Quer'!I1707</f>
        <v>0</v>
      </c>
      <c r="J1707">
        <f>'Previous Trades Import_OMS Quer'!J1707</f>
        <v>0</v>
      </c>
      <c r="K1707">
        <f>'Previous Trades Import_OMS Quer'!K1707</f>
        <v>0</v>
      </c>
      <c r="L1707">
        <f>'Previous Trades Import_OMS Quer'!L1707</f>
        <v>0</v>
      </c>
      <c r="M1707">
        <f>'Previous Trades Import_OMS Quer'!M1707</f>
        <v>0</v>
      </c>
      <c r="N1707">
        <f>'Previous Trades Import_OMS Quer'!N1707</f>
        <v>0</v>
      </c>
      <c r="O1707" t="str">
        <f>CLEAN('Previous Trades Import_OMS Quer'!O1707)</f>
        <v/>
      </c>
      <c r="Q1707" s="25">
        <f t="shared" si="52"/>
        <v>0</v>
      </c>
      <c r="R1707" s="25" t="e">
        <f>VLOOKUP(O1707,'Currency Balance'!$O$3:$Q$32,3,0)</f>
        <v>#N/A</v>
      </c>
      <c r="S1707" t="e">
        <f t="shared" si="53"/>
        <v>#N/A</v>
      </c>
    </row>
    <row r="1708" spans="1:19">
      <c r="A1708">
        <f>'Previous Trades Import_OMS Quer'!A1708</f>
        <v>0</v>
      </c>
      <c r="B1708">
        <f>'Previous Trades Import_OMS Quer'!B1708</f>
        <v>0</v>
      </c>
      <c r="C1708" s="22">
        <f>'Previous Trades Import_OMS Quer'!C1708</f>
        <v>0</v>
      </c>
      <c r="D1708">
        <f>'Previous Trades Import_OMS Quer'!D1708</f>
        <v>0</v>
      </c>
      <c r="E1708" s="22">
        <f>'Previous Trades Import_OMS Quer'!E1708</f>
        <v>0</v>
      </c>
      <c r="F1708">
        <f>'Previous Trades Import_OMS Quer'!F1708</f>
        <v>0</v>
      </c>
      <c r="G1708">
        <f>'Previous Trades Import_OMS Quer'!G1708</f>
        <v>0</v>
      </c>
      <c r="H1708">
        <f>'Previous Trades Import_OMS Quer'!H1708</f>
        <v>0</v>
      </c>
      <c r="I1708">
        <f>'Previous Trades Import_OMS Quer'!I1708</f>
        <v>0</v>
      </c>
      <c r="J1708">
        <f>'Previous Trades Import_OMS Quer'!J1708</f>
        <v>0</v>
      </c>
      <c r="K1708">
        <f>'Previous Trades Import_OMS Quer'!K1708</f>
        <v>0</v>
      </c>
      <c r="L1708">
        <f>'Previous Trades Import_OMS Quer'!L1708</f>
        <v>0</v>
      </c>
      <c r="M1708">
        <f>'Previous Trades Import_OMS Quer'!M1708</f>
        <v>0</v>
      </c>
      <c r="N1708">
        <f>'Previous Trades Import_OMS Quer'!N1708</f>
        <v>0</v>
      </c>
      <c r="O1708" t="str">
        <f>CLEAN('Previous Trades Import_OMS Quer'!O1708)</f>
        <v/>
      </c>
      <c r="Q1708" s="25">
        <f t="shared" si="52"/>
        <v>0</v>
      </c>
      <c r="R1708" s="25" t="e">
        <f>VLOOKUP(O1708,'Currency Balance'!$O$3:$Q$32,3,0)</f>
        <v>#N/A</v>
      </c>
      <c r="S1708" t="e">
        <f t="shared" si="53"/>
        <v>#N/A</v>
      </c>
    </row>
    <row r="1709" spans="1:19">
      <c r="A1709">
        <f>'Previous Trades Import_OMS Quer'!A1709</f>
        <v>0</v>
      </c>
      <c r="B1709">
        <f>'Previous Trades Import_OMS Quer'!B1709</f>
        <v>0</v>
      </c>
      <c r="C1709" s="22">
        <f>'Previous Trades Import_OMS Quer'!C1709</f>
        <v>0</v>
      </c>
      <c r="D1709">
        <f>'Previous Trades Import_OMS Quer'!D1709</f>
        <v>0</v>
      </c>
      <c r="E1709" s="22">
        <f>'Previous Trades Import_OMS Quer'!E1709</f>
        <v>0</v>
      </c>
      <c r="F1709">
        <f>'Previous Trades Import_OMS Quer'!F1709</f>
        <v>0</v>
      </c>
      <c r="G1709">
        <f>'Previous Trades Import_OMS Quer'!G1709</f>
        <v>0</v>
      </c>
      <c r="H1709">
        <f>'Previous Trades Import_OMS Quer'!H1709</f>
        <v>0</v>
      </c>
      <c r="I1709">
        <f>'Previous Trades Import_OMS Quer'!I1709</f>
        <v>0</v>
      </c>
      <c r="J1709">
        <f>'Previous Trades Import_OMS Quer'!J1709</f>
        <v>0</v>
      </c>
      <c r="K1709">
        <f>'Previous Trades Import_OMS Quer'!K1709</f>
        <v>0</v>
      </c>
      <c r="L1709">
        <f>'Previous Trades Import_OMS Quer'!L1709</f>
        <v>0</v>
      </c>
      <c r="M1709">
        <f>'Previous Trades Import_OMS Quer'!M1709</f>
        <v>0</v>
      </c>
      <c r="N1709">
        <f>'Previous Trades Import_OMS Quer'!N1709</f>
        <v>0</v>
      </c>
      <c r="O1709" t="str">
        <f>CLEAN('Previous Trades Import_OMS Quer'!O1709)</f>
        <v/>
      </c>
      <c r="Q1709" s="25">
        <f t="shared" si="52"/>
        <v>0</v>
      </c>
      <c r="R1709" s="25" t="e">
        <f>VLOOKUP(O1709,'Currency Balance'!$O$3:$Q$32,3,0)</f>
        <v>#N/A</v>
      </c>
      <c r="S1709" t="e">
        <f t="shared" si="53"/>
        <v>#N/A</v>
      </c>
    </row>
    <row r="1710" spans="1:19">
      <c r="A1710">
        <f>'Previous Trades Import_OMS Quer'!A1710</f>
        <v>0</v>
      </c>
      <c r="B1710">
        <f>'Previous Trades Import_OMS Quer'!B1710</f>
        <v>0</v>
      </c>
      <c r="C1710" s="22">
        <f>'Previous Trades Import_OMS Quer'!C1710</f>
        <v>0</v>
      </c>
      <c r="D1710">
        <f>'Previous Trades Import_OMS Quer'!D1710</f>
        <v>0</v>
      </c>
      <c r="E1710" s="22">
        <f>'Previous Trades Import_OMS Quer'!E1710</f>
        <v>0</v>
      </c>
      <c r="F1710">
        <f>'Previous Trades Import_OMS Quer'!F1710</f>
        <v>0</v>
      </c>
      <c r="G1710">
        <f>'Previous Trades Import_OMS Quer'!G1710</f>
        <v>0</v>
      </c>
      <c r="H1710">
        <f>'Previous Trades Import_OMS Quer'!H1710</f>
        <v>0</v>
      </c>
      <c r="I1710">
        <f>'Previous Trades Import_OMS Quer'!I1710</f>
        <v>0</v>
      </c>
      <c r="J1710">
        <f>'Previous Trades Import_OMS Quer'!J1710</f>
        <v>0</v>
      </c>
      <c r="K1710">
        <f>'Previous Trades Import_OMS Quer'!K1710</f>
        <v>0</v>
      </c>
      <c r="L1710">
        <f>'Previous Trades Import_OMS Quer'!L1710</f>
        <v>0</v>
      </c>
      <c r="M1710">
        <f>'Previous Trades Import_OMS Quer'!M1710</f>
        <v>0</v>
      </c>
      <c r="N1710">
        <f>'Previous Trades Import_OMS Quer'!N1710</f>
        <v>0</v>
      </c>
      <c r="O1710" t="str">
        <f>CLEAN('Previous Trades Import_OMS Quer'!O1710)</f>
        <v/>
      </c>
      <c r="Q1710" s="25">
        <f t="shared" si="52"/>
        <v>0</v>
      </c>
      <c r="R1710" s="25" t="e">
        <f>VLOOKUP(O1710,'Currency Balance'!$O$3:$Q$32,3,0)</f>
        <v>#N/A</v>
      </c>
      <c r="S1710" t="e">
        <f t="shared" si="53"/>
        <v>#N/A</v>
      </c>
    </row>
    <row r="1711" spans="1:19">
      <c r="A1711">
        <f>'Previous Trades Import_OMS Quer'!A1711</f>
        <v>0</v>
      </c>
      <c r="B1711">
        <f>'Previous Trades Import_OMS Quer'!B1711</f>
        <v>0</v>
      </c>
      <c r="C1711" s="22">
        <f>'Previous Trades Import_OMS Quer'!C1711</f>
        <v>0</v>
      </c>
      <c r="D1711">
        <f>'Previous Trades Import_OMS Quer'!D1711</f>
        <v>0</v>
      </c>
      <c r="E1711" s="22">
        <f>'Previous Trades Import_OMS Quer'!E1711</f>
        <v>0</v>
      </c>
      <c r="F1711">
        <f>'Previous Trades Import_OMS Quer'!F1711</f>
        <v>0</v>
      </c>
      <c r="G1711">
        <f>'Previous Trades Import_OMS Quer'!G1711</f>
        <v>0</v>
      </c>
      <c r="H1711">
        <f>'Previous Trades Import_OMS Quer'!H1711</f>
        <v>0</v>
      </c>
      <c r="I1711">
        <f>'Previous Trades Import_OMS Quer'!I1711</f>
        <v>0</v>
      </c>
      <c r="J1711">
        <f>'Previous Trades Import_OMS Quer'!J1711</f>
        <v>0</v>
      </c>
      <c r="K1711">
        <f>'Previous Trades Import_OMS Quer'!K1711</f>
        <v>0</v>
      </c>
      <c r="L1711">
        <f>'Previous Trades Import_OMS Quer'!L1711</f>
        <v>0</v>
      </c>
      <c r="M1711">
        <f>'Previous Trades Import_OMS Quer'!M1711</f>
        <v>0</v>
      </c>
      <c r="N1711">
        <f>'Previous Trades Import_OMS Quer'!N1711</f>
        <v>0</v>
      </c>
      <c r="O1711" t="str">
        <f>CLEAN('Previous Trades Import_OMS Quer'!O1711)</f>
        <v/>
      </c>
      <c r="Q1711" s="25">
        <f t="shared" si="52"/>
        <v>0</v>
      </c>
      <c r="R1711" s="25" t="e">
        <f>VLOOKUP(O1711,'Currency Balance'!$O$3:$Q$32,3,0)</f>
        <v>#N/A</v>
      </c>
      <c r="S1711" t="e">
        <f t="shared" si="53"/>
        <v>#N/A</v>
      </c>
    </row>
    <row r="1712" spans="1:19">
      <c r="A1712">
        <f>'Previous Trades Import_OMS Quer'!A1712</f>
        <v>0</v>
      </c>
      <c r="B1712">
        <f>'Previous Trades Import_OMS Quer'!B1712</f>
        <v>0</v>
      </c>
      <c r="C1712" s="22">
        <f>'Previous Trades Import_OMS Quer'!C1712</f>
        <v>0</v>
      </c>
      <c r="D1712">
        <f>'Previous Trades Import_OMS Quer'!D1712</f>
        <v>0</v>
      </c>
      <c r="E1712" s="22">
        <f>'Previous Trades Import_OMS Quer'!E1712</f>
        <v>0</v>
      </c>
      <c r="F1712">
        <f>'Previous Trades Import_OMS Quer'!F1712</f>
        <v>0</v>
      </c>
      <c r="G1712">
        <f>'Previous Trades Import_OMS Quer'!G1712</f>
        <v>0</v>
      </c>
      <c r="H1712">
        <f>'Previous Trades Import_OMS Quer'!H1712</f>
        <v>0</v>
      </c>
      <c r="I1712">
        <f>'Previous Trades Import_OMS Quer'!I1712</f>
        <v>0</v>
      </c>
      <c r="J1712">
        <f>'Previous Trades Import_OMS Quer'!J1712</f>
        <v>0</v>
      </c>
      <c r="K1712">
        <f>'Previous Trades Import_OMS Quer'!K1712</f>
        <v>0</v>
      </c>
      <c r="L1712">
        <f>'Previous Trades Import_OMS Quer'!L1712</f>
        <v>0</v>
      </c>
      <c r="M1712">
        <f>'Previous Trades Import_OMS Quer'!M1712</f>
        <v>0</v>
      </c>
      <c r="N1712">
        <f>'Previous Trades Import_OMS Quer'!N1712</f>
        <v>0</v>
      </c>
      <c r="O1712" t="str">
        <f>CLEAN('Previous Trades Import_OMS Quer'!O1712)</f>
        <v/>
      </c>
      <c r="Q1712" s="25">
        <f t="shared" si="52"/>
        <v>0</v>
      </c>
      <c r="R1712" s="25" t="e">
        <f>VLOOKUP(O1712,'Currency Balance'!$O$3:$Q$32,3,0)</f>
        <v>#N/A</v>
      </c>
      <c r="S1712" t="e">
        <f t="shared" si="53"/>
        <v>#N/A</v>
      </c>
    </row>
    <row r="1713" spans="1:19">
      <c r="A1713">
        <f>'Previous Trades Import_OMS Quer'!A1713</f>
        <v>0</v>
      </c>
      <c r="B1713">
        <f>'Previous Trades Import_OMS Quer'!B1713</f>
        <v>0</v>
      </c>
      <c r="C1713" s="22">
        <f>'Previous Trades Import_OMS Quer'!C1713</f>
        <v>0</v>
      </c>
      <c r="D1713">
        <f>'Previous Trades Import_OMS Quer'!D1713</f>
        <v>0</v>
      </c>
      <c r="E1713" s="22">
        <f>'Previous Trades Import_OMS Quer'!E1713</f>
        <v>0</v>
      </c>
      <c r="F1713">
        <f>'Previous Trades Import_OMS Quer'!F1713</f>
        <v>0</v>
      </c>
      <c r="G1713">
        <f>'Previous Trades Import_OMS Quer'!G1713</f>
        <v>0</v>
      </c>
      <c r="H1713">
        <f>'Previous Trades Import_OMS Quer'!H1713</f>
        <v>0</v>
      </c>
      <c r="I1713">
        <f>'Previous Trades Import_OMS Quer'!I1713</f>
        <v>0</v>
      </c>
      <c r="J1713">
        <f>'Previous Trades Import_OMS Quer'!J1713</f>
        <v>0</v>
      </c>
      <c r="K1713">
        <f>'Previous Trades Import_OMS Quer'!K1713</f>
        <v>0</v>
      </c>
      <c r="L1713">
        <f>'Previous Trades Import_OMS Quer'!L1713</f>
        <v>0</v>
      </c>
      <c r="M1713">
        <f>'Previous Trades Import_OMS Quer'!M1713</f>
        <v>0</v>
      </c>
      <c r="N1713">
        <f>'Previous Trades Import_OMS Quer'!N1713</f>
        <v>0</v>
      </c>
      <c r="O1713" t="str">
        <f>CLEAN('Previous Trades Import_OMS Quer'!O1713)</f>
        <v/>
      </c>
      <c r="Q1713" s="25">
        <f t="shared" si="52"/>
        <v>0</v>
      </c>
      <c r="R1713" s="25" t="e">
        <f>VLOOKUP(O1713,'Currency Balance'!$O$3:$Q$32,3,0)</f>
        <v>#N/A</v>
      </c>
      <c r="S1713" t="e">
        <f t="shared" si="53"/>
        <v>#N/A</v>
      </c>
    </row>
    <row r="1714" spans="1:19">
      <c r="A1714">
        <f>'Previous Trades Import_OMS Quer'!A1714</f>
        <v>0</v>
      </c>
      <c r="B1714">
        <f>'Previous Trades Import_OMS Quer'!B1714</f>
        <v>0</v>
      </c>
      <c r="C1714" s="22">
        <f>'Previous Trades Import_OMS Quer'!C1714</f>
        <v>0</v>
      </c>
      <c r="D1714">
        <f>'Previous Trades Import_OMS Quer'!D1714</f>
        <v>0</v>
      </c>
      <c r="E1714" s="22">
        <f>'Previous Trades Import_OMS Quer'!E1714</f>
        <v>0</v>
      </c>
      <c r="F1714">
        <f>'Previous Trades Import_OMS Quer'!F1714</f>
        <v>0</v>
      </c>
      <c r="G1714">
        <f>'Previous Trades Import_OMS Quer'!G1714</f>
        <v>0</v>
      </c>
      <c r="H1714">
        <f>'Previous Trades Import_OMS Quer'!H1714</f>
        <v>0</v>
      </c>
      <c r="I1714">
        <f>'Previous Trades Import_OMS Quer'!I1714</f>
        <v>0</v>
      </c>
      <c r="J1714">
        <f>'Previous Trades Import_OMS Quer'!J1714</f>
        <v>0</v>
      </c>
      <c r="K1714">
        <f>'Previous Trades Import_OMS Quer'!K1714</f>
        <v>0</v>
      </c>
      <c r="L1714">
        <f>'Previous Trades Import_OMS Quer'!L1714</f>
        <v>0</v>
      </c>
      <c r="M1714">
        <f>'Previous Trades Import_OMS Quer'!M1714</f>
        <v>0</v>
      </c>
      <c r="N1714">
        <f>'Previous Trades Import_OMS Quer'!N1714</f>
        <v>0</v>
      </c>
      <c r="O1714" t="str">
        <f>CLEAN('Previous Trades Import_OMS Quer'!O1714)</f>
        <v/>
      </c>
      <c r="Q1714" s="25">
        <f t="shared" si="52"/>
        <v>0</v>
      </c>
      <c r="R1714" s="25" t="e">
        <f>VLOOKUP(O1714,'Currency Balance'!$O$3:$Q$32,3,0)</f>
        <v>#N/A</v>
      </c>
      <c r="S1714" t="e">
        <f t="shared" si="53"/>
        <v>#N/A</v>
      </c>
    </row>
    <row r="1715" spans="1:19">
      <c r="A1715">
        <f>'Previous Trades Import_OMS Quer'!A1715</f>
        <v>0</v>
      </c>
      <c r="B1715">
        <f>'Previous Trades Import_OMS Quer'!B1715</f>
        <v>0</v>
      </c>
      <c r="C1715" s="22">
        <f>'Previous Trades Import_OMS Quer'!C1715</f>
        <v>0</v>
      </c>
      <c r="D1715">
        <f>'Previous Trades Import_OMS Quer'!D1715</f>
        <v>0</v>
      </c>
      <c r="E1715" s="22">
        <f>'Previous Trades Import_OMS Quer'!E1715</f>
        <v>0</v>
      </c>
      <c r="F1715">
        <f>'Previous Trades Import_OMS Quer'!F1715</f>
        <v>0</v>
      </c>
      <c r="G1715">
        <f>'Previous Trades Import_OMS Quer'!G1715</f>
        <v>0</v>
      </c>
      <c r="H1715">
        <f>'Previous Trades Import_OMS Quer'!H1715</f>
        <v>0</v>
      </c>
      <c r="I1715">
        <f>'Previous Trades Import_OMS Quer'!I1715</f>
        <v>0</v>
      </c>
      <c r="J1715">
        <f>'Previous Trades Import_OMS Quer'!J1715</f>
        <v>0</v>
      </c>
      <c r="K1715">
        <f>'Previous Trades Import_OMS Quer'!K1715</f>
        <v>0</v>
      </c>
      <c r="L1715">
        <f>'Previous Trades Import_OMS Quer'!L1715</f>
        <v>0</v>
      </c>
      <c r="M1715">
        <f>'Previous Trades Import_OMS Quer'!M1715</f>
        <v>0</v>
      </c>
      <c r="N1715">
        <f>'Previous Trades Import_OMS Quer'!N1715</f>
        <v>0</v>
      </c>
      <c r="O1715" t="str">
        <f>CLEAN('Previous Trades Import_OMS Quer'!O1715)</f>
        <v/>
      </c>
      <c r="Q1715" s="25">
        <f t="shared" si="52"/>
        <v>0</v>
      </c>
      <c r="R1715" s="25" t="e">
        <f>VLOOKUP(O1715,'Currency Balance'!$O$3:$Q$32,3,0)</f>
        <v>#N/A</v>
      </c>
      <c r="S1715" t="e">
        <f t="shared" si="53"/>
        <v>#N/A</v>
      </c>
    </row>
    <row r="1716" spans="1:19">
      <c r="A1716">
        <f>'Previous Trades Import_OMS Quer'!A1716</f>
        <v>0</v>
      </c>
      <c r="B1716">
        <f>'Previous Trades Import_OMS Quer'!B1716</f>
        <v>0</v>
      </c>
      <c r="C1716" s="22">
        <f>'Previous Trades Import_OMS Quer'!C1716</f>
        <v>0</v>
      </c>
      <c r="D1716">
        <f>'Previous Trades Import_OMS Quer'!D1716</f>
        <v>0</v>
      </c>
      <c r="E1716" s="22">
        <f>'Previous Trades Import_OMS Quer'!E1716</f>
        <v>0</v>
      </c>
      <c r="F1716">
        <f>'Previous Trades Import_OMS Quer'!F1716</f>
        <v>0</v>
      </c>
      <c r="G1716">
        <f>'Previous Trades Import_OMS Quer'!G1716</f>
        <v>0</v>
      </c>
      <c r="H1716">
        <f>'Previous Trades Import_OMS Quer'!H1716</f>
        <v>0</v>
      </c>
      <c r="I1716">
        <f>'Previous Trades Import_OMS Quer'!I1716</f>
        <v>0</v>
      </c>
      <c r="J1716">
        <f>'Previous Trades Import_OMS Quer'!J1716</f>
        <v>0</v>
      </c>
      <c r="K1716">
        <f>'Previous Trades Import_OMS Quer'!K1716</f>
        <v>0</v>
      </c>
      <c r="L1716">
        <f>'Previous Trades Import_OMS Quer'!L1716</f>
        <v>0</v>
      </c>
      <c r="M1716">
        <f>'Previous Trades Import_OMS Quer'!M1716</f>
        <v>0</v>
      </c>
      <c r="N1716">
        <f>'Previous Trades Import_OMS Quer'!N1716</f>
        <v>0</v>
      </c>
      <c r="O1716" t="str">
        <f>CLEAN('Previous Trades Import_OMS Quer'!O1716)</f>
        <v/>
      </c>
      <c r="Q1716" s="25">
        <f t="shared" si="52"/>
        <v>0</v>
      </c>
      <c r="R1716" s="25" t="e">
        <f>VLOOKUP(O1716,'Currency Balance'!$O$3:$Q$32,3,0)</f>
        <v>#N/A</v>
      </c>
      <c r="S1716" t="e">
        <f t="shared" si="53"/>
        <v>#N/A</v>
      </c>
    </row>
    <row r="1717" spans="1:19">
      <c r="A1717">
        <f>'Previous Trades Import_OMS Quer'!A1717</f>
        <v>0</v>
      </c>
      <c r="B1717">
        <f>'Previous Trades Import_OMS Quer'!B1717</f>
        <v>0</v>
      </c>
      <c r="C1717" s="22">
        <f>'Previous Trades Import_OMS Quer'!C1717</f>
        <v>0</v>
      </c>
      <c r="D1717">
        <f>'Previous Trades Import_OMS Quer'!D1717</f>
        <v>0</v>
      </c>
      <c r="E1717" s="22">
        <f>'Previous Trades Import_OMS Quer'!E1717</f>
        <v>0</v>
      </c>
      <c r="F1717">
        <f>'Previous Trades Import_OMS Quer'!F1717</f>
        <v>0</v>
      </c>
      <c r="G1717">
        <f>'Previous Trades Import_OMS Quer'!G1717</f>
        <v>0</v>
      </c>
      <c r="H1717">
        <f>'Previous Trades Import_OMS Quer'!H1717</f>
        <v>0</v>
      </c>
      <c r="I1717">
        <f>'Previous Trades Import_OMS Quer'!I1717</f>
        <v>0</v>
      </c>
      <c r="J1717">
        <f>'Previous Trades Import_OMS Quer'!J1717</f>
        <v>0</v>
      </c>
      <c r="K1717">
        <f>'Previous Trades Import_OMS Quer'!K1717</f>
        <v>0</v>
      </c>
      <c r="L1717">
        <f>'Previous Trades Import_OMS Quer'!L1717</f>
        <v>0</v>
      </c>
      <c r="M1717">
        <f>'Previous Trades Import_OMS Quer'!M1717</f>
        <v>0</v>
      </c>
      <c r="N1717">
        <f>'Previous Trades Import_OMS Quer'!N1717</f>
        <v>0</v>
      </c>
      <c r="O1717" t="str">
        <f>CLEAN('Previous Trades Import_OMS Quer'!O1717)</f>
        <v/>
      </c>
      <c r="Q1717" s="25">
        <f t="shared" si="52"/>
        <v>0</v>
      </c>
      <c r="R1717" s="25" t="e">
        <f>VLOOKUP(O1717,'Currency Balance'!$O$3:$Q$32,3,0)</f>
        <v>#N/A</v>
      </c>
      <c r="S1717" t="e">
        <f t="shared" si="53"/>
        <v>#N/A</v>
      </c>
    </row>
    <row r="1718" spans="1:19">
      <c r="A1718">
        <f>'Previous Trades Import_OMS Quer'!A1718</f>
        <v>0</v>
      </c>
      <c r="B1718">
        <f>'Previous Trades Import_OMS Quer'!B1718</f>
        <v>0</v>
      </c>
      <c r="C1718" s="22">
        <f>'Previous Trades Import_OMS Quer'!C1718</f>
        <v>0</v>
      </c>
      <c r="D1718">
        <f>'Previous Trades Import_OMS Quer'!D1718</f>
        <v>0</v>
      </c>
      <c r="E1718" s="22">
        <f>'Previous Trades Import_OMS Quer'!E1718</f>
        <v>0</v>
      </c>
      <c r="F1718">
        <f>'Previous Trades Import_OMS Quer'!F1718</f>
        <v>0</v>
      </c>
      <c r="G1718">
        <f>'Previous Trades Import_OMS Quer'!G1718</f>
        <v>0</v>
      </c>
      <c r="H1718">
        <f>'Previous Trades Import_OMS Quer'!H1718</f>
        <v>0</v>
      </c>
      <c r="I1718">
        <f>'Previous Trades Import_OMS Quer'!I1718</f>
        <v>0</v>
      </c>
      <c r="J1718">
        <f>'Previous Trades Import_OMS Quer'!J1718</f>
        <v>0</v>
      </c>
      <c r="K1718">
        <f>'Previous Trades Import_OMS Quer'!K1718</f>
        <v>0</v>
      </c>
      <c r="L1718">
        <f>'Previous Trades Import_OMS Quer'!L1718</f>
        <v>0</v>
      </c>
      <c r="M1718">
        <f>'Previous Trades Import_OMS Quer'!M1718</f>
        <v>0</v>
      </c>
      <c r="N1718">
        <f>'Previous Trades Import_OMS Quer'!N1718</f>
        <v>0</v>
      </c>
      <c r="O1718" t="str">
        <f>CLEAN('Previous Trades Import_OMS Quer'!O1718)</f>
        <v/>
      </c>
      <c r="Q1718" s="25">
        <f t="shared" si="52"/>
        <v>0</v>
      </c>
      <c r="R1718" s="25" t="e">
        <f>VLOOKUP(O1718,'Currency Balance'!$O$3:$Q$32,3,0)</f>
        <v>#N/A</v>
      </c>
      <c r="S1718" t="e">
        <f t="shared" si="53"/>
        <v>#N/A</v>
      </c>
    </row>
    <row r="1719" spans="1:19">
      <c r="A1719">
        <f>'Previous Trades Import_OMS Quer'!A1719</f>
        <v>0</v>
      </c>
      <c r="B1719">
        <f>'Previous Trades Import_OMS Quer'!B1719</f>
        <v>0</v>
      </c>
      <c r="C1719" s="22">
        <f>'Previous Trades Import_OMS Quer'!C1719</f>
        <v>0</v>
      </c>
      <c r="D1719">
        <f>'Previous Trades Import_OMS Quer'!D1719</f>
        <v>0</v>
      </c>
      <c r="E1719" s="22">
        <f>'Previous Trades Import_OMS Quer'!E1719</f>
        <v>0</v>
      </c>
      <c r="F1719">
        <f>'Previous Trades Import_OMS Quer'!F1719</f>
        <v>0</v>
      </c>
      <c r="G1719">
        <f>'Previous Trades Import_OMS Quer'!G1719</f>
        <v>0</v>
      </c>
      <c r="H1719">
        <f>'Previous Trades Import_OMS Quer'!H1719</f>
        <v>0</v>
      </c>
      <c r="I1719">
        <f>'Previous Trades Import_OMS Quer'!I1719</f>
        <v>0</v>
      </c>
      <c r="J1719">
        <f>'Previous Trades Import_OMS Quer'!J1719</f>
        <v>0</v>
      </c>
      <c r="K1719">
        <f>'Previous Trades Import_OMS Quer'!K1719</f>
        <v>0</v>
      </c>
      <c r="L1719">
        <f>'Previous Trades Import_OMS Quer'!L1719</f>
        <v>0</v>
      </c>
      <c r="M1719">
        <f>'Previous Trades Import_OMS Quer'!M1719</f>
        <v>0</v>
      </c>
      <c r="N1719">
        <f>'Previous Trades Import_OMS Quer'!N1719</f>
        <v>0</v>
      </c>
      <c r="O1719" t="str">
        <f>CLEAN('Previous Trades Import_OMS Quer'!O1719)</f>
        <v/>
      </c>
      <c r="Q1719" s="25">
        <f t="shared" si="52"/>
        <v>0</v>
      </c>
      <c r="R1719" s="25" t="e">
        <f>VLOOKUP(O1719,'Currency Balance'!$O$3:$Q$32,3,0)</f>
        <v>#N/A</v>
      </c>
      <c r="S1719" t="e">
        <f t="shared" si="53"/>
        <v>#N/A</v>
      </c>
    </row>
    <row r="1720" spans="1:19">
      <c r="A1720">
        <f>'Previous Trades Import_OMS Quer'!A1720</f>
        <v>0</v>
      </c>
      <c r="B1720">
        <f>'Previous Trades Import_OMS Quer'!B1720</f>
        <v>0</v>
      </c>
      <c r="C1720" s="22">
        <f>'Previous Trades Import_OMS Quer'!C1720</f>
        <v>0</v>
      </c>
      <c r="D1720">
        <f>'Previous Trades Import_OMS Quer'!D1720</f>
        <v>0</v>
      </c>
      <c r="E1720" s="22">
        <f>'Previous Trades Import_OMS Quer'!E1720</f>
        <v>0</v>
      </c>
      <c r="F1720">
        <f>'Previous Trades Import_OMS Quer'!F1720</f>
        <v>0</v>
      </c>
      <c r="G1720">
        <f>'Previous Trades Import_OMS Quer'!G1720</f>
        <v>0</v>
      </c>
      <c r="H1720">
        <f>'Previous Trades Import_OMS Quer'!H1720</f>
        <v>0</v>
      </c>
      <c r="I1720">
        <f>'Previous Trades Import_OMS Quer'!I1720</f>
        <v>0</v>
      </c>
      <c r="J1720">
        <f>'Previous Trades Import_OMS Quer'!J1720</f>
        <v>0</v>
      </c>
      <c r="K1720">
        <f>'Previous Trades Import_OMS Quer'!K1720</f>
        <v>0</v>
      </c>
      <c r="L1720">
        <f>'Previous Trades Import_OMS Quer'!L1720</f>
        <v>0</v>
      </c>
      <c r="M1720">
        <f>'Previous Trades Import_OMS Quer'!M1720</f>
        <v>0</v>
      </c>
      <c r="N1720">
        <f>'Previous Trades Import_OMS Quer'!N1720</f>
        <v>0</v>
      </c>
      <c r="O1720" t="str">
        <f>CLEAN('Previous Trades Import_OMS Quer'!O1720)</f>
        <v/>
      </c>
      <c r="Q1720" s="25">
        <f t="shared" si="52"/>
        <v>0</v>
      </c>
      <c r="R1720" s="25" t="e">
        <f>VLOOKUP(O1720,'Currency Balance'!$O$3:$Q$32,3,0)</f>
        <v>#N/A</v>
      </c>
      <c r="S1720" t="e">
        <f t="shared" si="53"/>
        <v>#N/A</v>
      </c>
    </row>
    <row r="1721" spans="1:19">
      <c r="A1721">
        <f>'Previous Trades Import_OMS Quer'!A1721</f>
        <v>0</v>
      </c>
      <c r="B1721">
        <f>'Previous Trades Import_OMS Quer'!B1721</f>
        <v>0</v>
      </c>
      <c r="C1721" s="22">
        <f>'Previous Trades Import_OMS Quer'!C1721</f>
        <v>0</v>
      </c>
      <c r="D1721">
        <f>'Previous Trades Import_OMS Quer'!D1721</f>
        <v>0</v>
      </c>
      <c r="E1721" s="22">
        <f>'Previous Trades Import_OMS Quer'!E1721</f>
        <v>0</v>
      </c>
      <c r="F1721">
        <f>'Previous Trades Import_OMS Quer'!F1721</f>
        <v>0</v>
      </c>
      <c r="G1721">
        <f>'Previous Trades Import_OMS Quer'!G1721</f>
        <v>0</v>
      </c>
      <c r="H1721">
        <f>'Previous Trades Import_OMS Quer'!H1721</f>
        <v>0</v>
      </c>
      <c r="I1721">
        <f>'Previous Trades Import_OMS Quer'!I1721</f>
        <v>0</v>
      </c>
      <c r="J1721">
        <f>'Previous Trades Import_OMS Quer'!J1721</f>
        <v>0</v>
      </c>
      <c r="K1721">
        <f>'Previous Trades Import_OMS Quer'!K1721</f>
        <v>0</v>
      </c>
      <c r="L1721">
        <f>'Previous Trades Import_OMS Quer'!L1721</f>
        <v>0</v>
      </c>
      <c r="M1721">
        <f>'Previous Trades Import_OMS Quer'!M1721</f>
        <v>0</v>
      </c>
      <c r="N1721">
        <f>'Previous Trades Import_OMS Quer'!N1721</f>
        <v>0</v>
      </c>
      <c r="O1721" t="str">
        <f>CLEAN('Previous Trades Import_OMS Quer'!O1721)</f>
        <v/>
      </c>
      <c r="Q1721" s="25">
        <f t="shared" si="52"/>
        <v>0</v>
      </c>
      <c r="R1721" s="25" t="e">
        <f>VLOOKUP(O1721,'Currency Balance'!$O$3:$Q$32,3,0)</f>
        <v>#N/A</v>
      </c>
      <c r="S1721" t="e">
        <f t="shared" si="53"/>
        <v>#N/A</v>
      </c>
    </row>
    <row r="1722" spans="1:19">
      <c r="A1722">
        <f>'Previous Trades Import_OMS Quer'!A1722</f>
        <v>0</v>
      </c>
      <c r="B1722">
        <f>'Previous Trades Import_OMS Quer'!B1722</f>
        <v>0</v>
      </c>
      <c r="C1722" s="22">
        <f>'Previous Trades Import_OMS Quer'!C1722</f>
        <v>0</v>
      </c>
      <c r="D1722">
        <f>'Previous Trades Import_OMS Quer'!D1722</f>
        <v>0</v>
      </c>
      <c r="E1722" s="22">
        <f>'Previous Trades Import_OMS Quer'!E1722</f>
        <v>0</v>
      </c>
      <c r="F1722">
        <f>'Previous Trades Import_OMS Quer'!F1722</f>
        <v>0</v>
      </c>
      <c r="G1722">
        <f>'Previous Trades Import_OMS Quer'!G1722</f>
        <v>0</v>
      </c>
      <c r="H1722">
        <f>'Previous Trades Import_OMS Quer'!H1722</f>
        <v>0</v>
      </c>
      <c r="I1722">
        <f>'Previous Trades Import_OMS Quer'!I1722</f>
        <v>0</v>
      </c>
      <c r="J1722">
        <f>'Previous Trades Import_OMS Quer'!J1722</f>
        <v>0</v>
      </c>
      <c r="K1722">
        <f>'Previous Trades Import_OMS Quer'!K1722</f>
        <v>0</v>
      </c>
      <c r="L1722">
        <f>'Previous Trades Import_OMS Quer'!L1722</f>
        <v>0</v>
      </c>
      <c r="M1722">
        <f>'Previous Trades Import_OMS Quer'!M1722</f>
        <v>0</v>
      </c>
      <c r="N1722">
        <f>'Previous Trades Import_OMS Quer'!N1722</f>
        <v>0</v>
      </c>
      <c r="O1722" t="str">
        <f>CLEAN('Previous Trades Import_OMS Quer'!O1722)</f>
        <v/>
      </c>
      <c r="Q1722" s="25">
        <f t="shared" si="52"/>
        <v>0</v>
      </c>
      <c r="R1722" s="25" t="e">
        <f>VLOOKUP(O1722,'Currency Balance'!$O$3:$Q$32,3,0)</f>
        <v>#N/A</v>
      </c>
      <c r="S1722" t="e">
        <f t="shared" si="53"/>
        <v>#N/A</v>
      </c>
    </row>
    <row r="1723" spans="1:19">
      <c r="A1723">
        <f>'Previous Trades Import_OMS Quer'!A1723</f>
        <v>0</v>
      </c>
      <c r="B1723">
        <f>'Previous Trades Import_OMS Quer'!B1723</f>
        <v>0</v>
      </c>
      <c r="C1723" s="22">
        <f>'Previous Trades Import_OMS Quer'!C1723</f>
        <v>0</v>
      </c>
      <c r="D1723">
        <f>'Previous Trades Import_OMS Quer'!D1723</f>
        <v>0</v>
      </c>
      <c r="E1723" s="22">
        <f>'Previous Trades Import_OMS Quer'!E1723</f>
        <v>0</v>
      </c>
      <c r="F1723">
        <f>'Previous Trades Import_OMS Quer'!F1723</f>
        <v>0</v>
      </c>
      <c r="G1723">
        <f>'Previous Trades Import_OMS Quer'!G1723</f>
        <v>0</v>
      </c>
      <c r="H1723">
        <f>'Previous Trades Import_OMS Quer'!H1723</f>
        <v>0</v>
      </c>
      <c r="I1723">
        <f>'Previous Trades Import_OMS Quer'!I1723</f>
        <v>0</v>
      </c>
      <c r="J1723">
        <f>'Previous Trades Import_OMS Quer'!J1723</f>
        <v>0</v>
      </c>
      <c r="K1723">
        <f>'Previous Trades Import_OMS Quer'!K1723</f>
        <v>0</v>
      </c>
      <c r="L1723">
        <f>'Previous Trades Import_OMS Quer'!L1723</f>
        <v>0</v>
      </c>
      <c r="M1723">
        <f>'Previous Trades Import_OMS Quer'!M1723</f>
        <v>0</v>
      </c>
      <c r="N1723">
        <f>'Previous Trades Import_OMS Quer'!N1723</f>
        <v>0</v>
      </c>
      <c r="O1723" t="str">
        <f>CLEAN('Previous Trades Import_OMS Quer'!O1723)</f>
        <v/>
      </c>
      <c r="Q1723" s="25">
        <f t="shared" si="52"/>
        <v>0</v>
      </c>
      <c r="R1723" s="25" t="e">
        <f>VLOOKUP(O1723,'Currency Balance'!$O$3:$Q$32,3,0)</f>
        <v>#N/A</v>
      </c>
      <c r="S1723" t="e">
        <f t="shared" si="53"/>
        <v>#N/A</v>
      </c>
    </row>
    <row r="1724" spans="1:19">
      <c r="A1724">
        <f>'Previous Trades Import_OMS Quer'!A1724</f>
        <v>0</v>
      </c>
      <c r="B1724">
        <f>'Previous Trades Import_OMS Quer'!B1724</f>
        <v>0</v>
      </c>
      <c r="C1724" s="22">
        <f>'Previous Trades Import_OMS Quer'!C1724</f>
        <v>0</v>
      </c>
      <c r="D1724">
        <f>'Previous Trades Import_OMS Quer'!D1724</f>
        <v>0</v>
      </c>
      <c r="E1724" s="22">
        <f>'Previous Trades Import_OMS Quer'!E1724</f>
        <v>0</v>
      </c>
      <c r="F1724">
        <f>'Previous Trades Import_OMS Quer'!F1724</f>
        <v>0</v>
      </c>
      <c r="G1724">
        <f>'Previous Trades Import_OMS Quer'!G1724</f>
        <v>0</v>
      </c>
      <c r="H1724">
        <f>'Previous Trades Import_OMS Quer'!H1724</f>
        <v>0</v>
      </c>
      <c r="I1724">
        <f>'Previous Trades Import_OMS Quer'!I1724</f>
        <v>0</v>
      </c>
      <c r="J1724">
        <f>'Previous Trades Import_OMS Quer'!J1724</f>
        <v>0</v>
      </c>
      <c r="K1724">
        <f>'Previous Trades Import_OMS Quer'!K1724</f>
        <v>0</v>
      </c>
      <c r="L1724">
        <f>'Previous Trades Import_OMS Quer'!L1724</f>
        <v>0</v>
      </c>
      <c r="M1724">
        <f>'Previous Trades Import_OMS Quer'!M1724</f>
        <v>0</v>
      </c>
      <c r="N1724">
        <f>'Previous Trades Import_OMS Quer'!N1724</f>
        <v>0</v>
      </c>
      <c r="O1724" t="str">
        <f>CLEAN('Previous Trades Import_OMS Quer'!O1724)</f>
        <v/>
      </c>
      <c r="Q1724" s="25">
        <f t="shared" si="52"/>
        <v>0</v>
      </c>
      <c r="R1724" s="25" t="e">
        <f>VLOOKUP(O1724,'Currency Balance'!$O$3:$Q$32,3,0)</f>
        <v>#N/A</v>
      </c>
      <c r="S1724" t="e">
        <f t="shared" si="53"/>
        <v>#N/A</v>
      </c>
    </row>
    <row r="1725" spans="1:19">
      <c r="A1725">
        <f>'Previous Trades Import_OMS Quer'!A1725</f>
        <v>0</v>
      </c>
      <c r="B1725">
        <f>'Previous Trades Import_OMS Quer'!B1725</f>
        <v>0</v>
      </c>
      <c r="C1725" s="22">
        <f>'Previous Trades Import_OMS Quer'!C1725</f>
        <v>0</v>
      </c>
      <c r="D1725">
        <f>'Previous Trades Import_OMS Quer'!D1725</f>
        <v>0</v>
      </c>
      <c r="E1725" s="22">
        <f>'Previous Trades Import_OMS Quer'!E1725</f>
        <v>0</v>
      </c>
      <c r="F1725">
        <f>'Previous Trades Import_OMS Quer'!F1725</f>
        <v>0</v>
      </c>
      <c r="G1725">
        <f>'Previous Trades Import_OMS Quer'!G1725</f>
        <v>0</v>
      </c>
      <c r="H1725">
        <f>'Previous Trades Import_OMS Quer'!H1725</f>
        <v>0</v>
      </c>
      <c r="I1725">
        <f>'Previous Trades Import_OMS Quer'!I1725</f>
        <v>0</v>
      </c>
      <c r="J1725">
        <f>'Previous Trades Import_OMS Quer'!J1725</f>
        <v>0</v>
      </c>
      <c r="K1725">
        <f>'Previous Trades Import_OMS Quer'!K1725</f>
        <v>0</v>
      </c>
      <c r="L1725">
        <f>'Previous Trades Import_OMS Quer'!L1725</f>
        <v>0</v>
      </c>
      <c r="M1725">
        <f>'Previous Trades Import_OMS Quer'!M1725</f>
        <v>0</v>
      </c>
      <c r="N1725">
        <f>'Previous Trades Import_OMS Quer'!N1725</f>
        <v>0</v>
      </c>
      <c r="O1725" t="str">
        <f>CLEAN('Previous Trades Import_OMS Quer'!O1725)</f>
        <v/>
      </c>
      <c r="Q1725" s="25">
        <f t="shared" si="52"/>
        <v>0</v>
      </c>
      <c r="R1725" s="25" t="e">
        <f>VLOOKUP(O1725,'Currency Balance'!$O$3:$Q$32,3,0)</f>
        <v>#N/A</v>
      </c>
      <c r="S1725" t="e">
        <f t="shared" si="53"/>
        <v>#N/A</v>
      </c>
    </row>
    <row r="1726" spans="1:19">
      <c r="A1726">
        <f>'Previous Trades Import_OMS Quer'!A1726</f>
        <v>0</v>
      </c>
      <c r="B1726">
        <f>'Previous Trades Import_OMS Quer'!B1726</f>
        <v>0</v>
      </c>
      <c r="C1726" s="22">
        <f>'Previous Trades Import_OMS Quer'!C1726</f>
        <v>0</v>
      </c>
      <c r="D1726">
        <f>'Previous Trades Import_OMS Quer'!D1726</f>
        <v>0</v>
      </c>
      <c r="E1726" s="22">
        <f>'Previous Trades Import_OMS Quer'!E1726</f>
        <v>0</v>
      </c>
      <c r="F1726">
        <f>'Previous Trades Import_OMS Quer'!F1726</f>
        <v>0</v>
      </c>
      <c r="G1726">
        <f>'Previous Trades Import_OMS Quer'!G1726</f>
        <v>0</v>
      </c>
      <c r="H1726">
        <f>'Previous Trades Import_OMS Quer'!H1726</f>
        <v>0</v>
      </c>
      <c r="I1726">
        <f>'Previous Trades Import_OMS Quer'!I1726</f>
        <v>0</v>
      </c>
      <c r="J1726">
        <f>'Previous Trades Import_OMS Quer'!J1726</f>
        <v>0</v>
      </c>
      <c r="K1726">
        <f>'Previous Trades Import_OMS Quer'!K1726</f>
        <v>0</v>
      </c>
      <c r="L1726">
        <f>'Previous Trades Import_OMS Quer'!L1726</f>
        <v>0</v>
      </c>
      <c r="M1726">
        <f>'Previous Trades Import_OMS Quer'!M1726</f>
        <v>0</v>
      </c>
      <c r="N1726">
        <f>'Previous Trades Import_OMS Quer'!N1726</f>
        <v>0</v>
      </c>
      <c r="O1726" t="str">
        <f>CLEAN('Previous Trades Import_OMS Quer'!O1726)</f>
        <v/>
      </c>
      <c r="Q1726" s="25">
        <f t="shared" si="52"/>
        <v>0</v>
      </c>
      <c r="R1726" s="25" t="e">
        <f>VLOOKUP(O1726,'Currency Balance'!$O$3:$Q$32,3,0)</f>
        <v>#N/A</v>
      </c>
      <c r="S1726" t="e">
        <f t="shared" si="53"/>
        <v>#N/A</v>
      </c>
    </row>
    <row r="1727" spans="1:19">
      <c r="A1727">
        <f>'Previous Trades Import_OMS Quer'!A1727</f>
        <v>0</v>
      </c>
      <c r="B1727">
        <f>'Previous Trades Import_OMS Quer'!B1727</f>
        <v>0</v>
      </c>
      <c r="C1727" s="22">
        <f>'Previous Trades Import_OMS Quer'!C1727</f>
        <v>0</v>
      </c>
      <c r="D1727">
        <f>'Previous Trades Import_OMS Quer'!D1727</f>
        <v>0</v>
      </c>
      <c r="E1727" s="22">
        <f>'Previous Trades Import_OMS Quer'!E1727</f>
        <v>0</v>
      </c>
      <c r="F1727">
        <f>'Previous Trades Import_OMS Quer'!F1727</f>
        <v>0</v>
      </c>
      <c r="G1727">
        <f>'Previous Trades Import_OMS Quer'!G1727</f>
        <v>0</v>
      </c>
      <c r="H1727">
        <f>'Previous Trades Import_OMS Quer'!H1727</f>
        <v>0</v>
      </c>
      <c r="I1727">
        <f>'Previous Trades Import_OMS Quer'!I1727</f>
        <v>0</v>
      </c>
      <c r="J1727">
        <f>'Previous Trades Import_OMS Quer'!J1727</f>
        <v>0</v>
      </c>
      <c r="K1727">
        <f>'Previous Trades Import_OMS Quer'!K1727</f>
        <v>0</v>
      </c>
      <c r="L1727">
        <f>'Previous Trades Import_OMS Quer'!L1727</f>
        <v>0</v>
      </c>
      <c r="M1727">
        <f>'Previous Trades Import_OMS Quer'!M1727</f>
        <v>0</v>
      </c>
      <c r="N1727">
        <f>'Previous Trades Import_OMS Quer'!N1727</f>
        <v>0</v>
      </c>
      <c r="O1727" t="str">
        <f>CLEAN('Previous Trades Import_OMS Quer'!O1727)</f>
        <v/>
      </c>
      <c r="Q1727" s="25">
        <f t="shared" si="52"/>
        <v>0</v>
      </c>
      <c r="R1727" s="25" t="e">
        <f>VLOOKUP(O1727,'Currency Balance'!$O$3:$Q$32,3,0)</f>
        <v>#N/A</v>
      </c>
      <c r="S1727" t="e">
        <f t="shared" si="53"/>
        <v>#N/A</v>
      </c>
    </row>
    <row r="1728" spans="1:19">
      <c r="A1728">
        <f>'Previous Trades Import_OMS Quer'!A1728</f>
        <v>0</v>
      </c>
      <c r="B1728">
        <f>'Previous Trades Import_OMS Quer'!B1728</f>
        <v>0</v>
      </c>
      <c r="C1728" s="22">
        <f>'Previous Trades Import_OMS Quer'!C1728</f>
        <v>0</v>
      </c>
      <c r="D1728">
        <f>'Previous Trades Import_OMS Quer'!D1728</f>
        <v>0</v>
      </c>
      <c r="E1728" s="22">
        <f>'Previous Trades Import_OMS Quer'!E1728</f>
        <v>0</v>
      </c>
      <c r="F1728">
        <f>'Previous Trades Import_OMS Quer'!F1728</f>
        <v>0</v>
      </c>
      <c r="G1728">
        <f>'Previous Trades Import_OMS Quer'!G1728</f>
        <v>0</v>
      </c>
      <c r="H1728">
        <f>'Previous Trades Import_OMS Quer'!H1728</f>
        <v>0</v>
      </c>
      <c r="I1728">
        <f>'Previous Trades Import_OMS Quer'!I1728</f>
        <v>0</v>
      </c>
      <c r="J1728">
        <f>'Previous Trades Import_OMS Quer'!J1728</f>
        <v>0</v>
      </c>
      <c r="K1728">
        <f>'Previous Trades Import_OMS Quer'!K1728</f>
        <v>0</v>
      </c>
      <c r="L1728">
        <f>'Previous Trades Import_OMS Quer'!L1728</f>
        <v>0</v>
      </c>
      <c r="M1728">
        <f>'Previous Trades Import_OMS Quer'!M1728</f>
        <v>0</v>
      </c>
      <c r="N1728">
        <f>'Previous Trades Import_OMS Quer'!N1728</f>
        <v>0</v>
      </c>
      <c r="O1728" t="str">
        <f>CLEAN('Previous Trades Import_OMS Quer'!O1728)</f>
        <v/>
      </c>
      <c r="Q1728" s="25">
        <f t="shared" si="52"/>
        <v>0</v>
      </c>
      <c r="R1728" s="25" t="e">
        <f>VLOOKUP(O1728,'Currency Balance'!$O$3:$Q$32,3,0)</f>
        <v>#N/A</v>
      </c>
      <c r="S1728" t="e">
        <f t="shared" si="53"/>
        <v>#N/A</v>
      </c>
    </row>
    <row r="1729" spans="1:19">
      <c r="A1729">
        <f>'Previous Trades Import_OMS Quer'!A1729</f>
        <v>0</v>
      </c>
      <c r="B1729">
        <f>'Previous Trades Import_OMS Quer'!B1729</f>
        <v>0</v>
      </c>
      <c r="C1729" s="22">
        <f>'Previous Trades Import_OMS Quer'!C1729</f>
        <v>0</v>
      </c>
      <c r="D1729">
        <f>'Previous Trades Import_OMS Quer'!D1729</f>
        <v>0</v>
      </c>
      <c r="E1729" s="22">
        <f>'Previous Trades Import_OMS Quer'!E1729</f>
        <v>0</v>
      </c>
      <c r="F1729">
        <f>'Previous Trades Import_OMS Quer'!F1729</f>
        <v>0</v>
      </c>
      <c r="G1729">
        <f>'Previous Trades Import_OMS Quer'!G1729</f>
        <v>0</v>
      </c>
      <c r="H1729">
        <f>'Previous Trades Import_OMS Quer'!H1729</f>
        <v>0</v>
      </c>
      <c r="I1729">
        <f>'Previous Trades Import_OMS Quer'!I1729</f>
        <v>0</v>
      </c>
      <c r="J1729">
        <f>'Previous Trades Import_OMS Quer'!J1729</f>
        <v>0</v>
      </c>
      <c r="K1729">
        <f>'Previous Trades Import_OMS Quer'!K1729</f>
        <v>0</v>
      </c>
      <c r="L1729">
        <f>'Previous Trades Import_OMS Quer'!L1729</f>
        <v>0</v>
      </c>
      <c r="M1729">
        <f>'Previous Trades Import_OMS Quer'!M1729</f>
        <v>0</v>
      </c>
      <c r="N1729">
        <f>'Previous Trades Import_OMS Quer'!N1729</f>
        <v>0</v>
      </c>
      <c r="O1729" t="str">
        <f>CLEAN('Previous Trades Import_OMS Quer'!O1729)</f>
        <v/>
      </c>
      <c r="Q1729" s="25">
        <f t="shared" si="52"/>
        <v>0</v>
      </c>
      <c r="R1729" s="25" t="e">
        <f>VLOOKUP(O1729,'Currency Balance'!$O$3:$Q$32,3,0)</f>
        <v>#N/A</v>
      </c>
      <c r="S1729" t="e">
        <f t="shared" si="53"/>
        <v>#N/A</v>
      </c>
    </row>
    <row r="1730" spans="1:19">
      <c r="A1730">
        <f>'Previous Trades Import_OMS Quer'!A1730</f>
        <v>0</v>
      </c>
      <c r="B1730">
        <f>'Previous Trades Import_OMS Quer'!B1730</f>
        <v>0</v>
      </c>
      <c r="C1730" s="22">
        <f>'Previous Trades Import_OMS Quer'!C1730</f>
        <v>0</v>
      </c>
      <c r="D1730">
        <f>'Previous Trades Import_OMS Quer'!D1730</f>
        <v>0</v>
      </c>
      <c r="E1730" s="22">
        <f>'Previous Trades Import_OMS Quer'!E1730</f>
        <v>0</v>
      </c>
      <c r="F1730">
        <f>'Previous Trades Import_OMS Quer'!F1730</f>
        <v>0</v>
      </c>
      <c r="G1730">
        <f>'Previous Trades Import_OMS Quer'!G1730</f>
        <v>0</v>
      </c>
      <c r="H1730">
        <f>'Previous Trades Import_OMS Quer'!H1730</f>
        <v>0</v>
      </c>
      <c r="I1730">
        <f>'Previous Trades Import_OMS Quer'!I1730</f>
        <v>0</v>
      </c>
      <c r="J1730">
        <f>'Previous Trades Import_OMS Quer'!J1730</f>
        <v>0</v>
      </c>
      <c r="K1730">
        <f>'Previous Trades Import_OMS Quer'!K1730</f>
        <v>0</v>
      </c>
      <c r="L1730">
        <f>'Previous Trades Import_OMS Quer'!L1730</f>
        <v>0</v>
      </c>
      <c r="M1730">
        <f>'Previous Trades Import_OMS Quer'!M1730</f>
        <v>0</v>
      </c>
      <c r="N1730">
        <f>'Previous Trades Import_OMS Quer'!N1730</f>
        <v>0</v>
      </c>
      <c r="O1730" t="str">
        <f>CLEAN('Previous Trades Import_OMS Quer'!O1730)</f>
        <v/>
      </c>
      <c r="Q1730" s="25">
        <f t="shared" ref="Q1730:Q1793" si="54">IF(G1730="sell",M1730,-M1730)</f>
        <v>0</v>
      </c>
      <c r="R1730" s="25" t="e">
        <f>VLOOKUP(O1730,'Currency Balance'!$O$3:$Q$32,3,0)</f>
        <v>#N/A</v>
      </c>
      <c r="S1730" t="e">
        <f t="shared" ref="S1730:S1793" si="55">Q1730/R1730</f>
        <v>#N/A</v>
      </c>
    </row>
    <row r="1731" spans="1:19">
      <c r="A1731">
        <f>'Previous Trades Import_OMS Quer'!A1731</f>
        <v>0</v>
      </c>
      <c r="B1731">
        <f>'Previous Trades Import_OMS Quer'!B1731</f>
        <v>0</v>
      </c>
      <c r="C1731" s="22">
        <f>'Previous Trades Import_OMS Quer'!C1731</f>
        <v>0</v>
      </c>
      <c r="D1731">
        <f>'Previous Trades Import_OMS Quer'!D1731</f>
        <v>0</v>
      </c>
      <c r="E1731" s="22">
        <f>'Previous Trades Import_OMS Quer'!E1731</f>
        <v>0</v>
      </c>
      <c r="F1731">
        <f>'Previous Trades Import_OMS Quer'!F1731</f>
        <v>0</v>
      </c>
      <c r="G1731">
        <f>'Previous Trades Import_OMS Quer'!G1731</f>
        <v>0</v>
      </c>
      <c r="H1731">
        <f>'Previous Trades Import_OMS Quer'!H1731</f>
        <v>0</v>
      </c>
      <c r="I1731">
        <f>'Previous Trades Import_OMS Quer'!I1731</f>
        <v>0</v>
      </c>
      <c r="J1731">
        <f>'Previous Trades Import_OMS Quer'!J1731</f>
        <v>0</v>
      </c>
      <c r="K1731">
        <f>'Previous Trades Import_OMS Quer'!K1731</f>
        <v>0</v>
      </c>
      <c r="L1731">
        <f>'Previous Trades Import_OMS Quer'!L1731</f>
        <v>0</v>
      </c>
      <c r="M1731">
        <f>'Previous Trades Import_OMS Quer'!M1731</f>
        <v>0</v>
      </c>
      <c r="N1731">
        <f>'Previous Trades Import_OMS Quer'!N1731</f>
        <v>0</v>
      </c>
      <c r="O1731" t="str">
        <f>CLEAN('Previous Trades Import_OMS Quer'!O1731)</f>
        <v/>
      </c>
      <c r="Q1731" s="25">
        <f t="shared" si="54"/>
        <v>0</v>
      </c>
      <c r="R1731" s="25" t="e">
        <f>VLOOKUP(O1731,'Currency Balance'!$O$3:$Q$32,3,0)</f>
        <v>#N/A</v>
      </c>
      <c r="S1731" t="e">
        <f t="shared" si="55"/>
        <v>#N/A</v>
      </c>
    </row>
    <row r="1732" spans="1:19">
      <c r="A1732">
        <f>'Previous Trades Import_OMS Quer'!A1732</f>
        <v>0</v>
      </c>
      <c r="B1732">
        <f>'Previous Trades Import_OMS Quer'!B1732</f>
        <v>0</v>
      </c>
      <c r="C1732" s="22">
        <f>'Previous Trades Import_OMS Quer'!C1732</f>
        <v>0</v>
      </c>
      <c r="D1732">
        <f>'Previous Trades Import_OMS Quer'!D1732</f>
        <v>0</v>
      </c>
      <c r="E1732" s="22">
        <f>'Previous Trades Import_OMS Quer'!E1732</f>
        <v>0</v>
      </c>
      <c r="F1732">
        <f>'Previous Trades Import_OMS Quer'!F1732</f>
        <v>0</v>
      </c>
      <c r="G1732">
        <f>'Previous Trades Import_OMS Quer'!G1732</f>
        <v>0</v>
      </c>
      <c r="H1732">
        <f>'Previous Trades Import_OMS Quer'!H1732</f>
        <v>0</v>
      </c>
      <c r="I1732">
        <f>'Previous Trades Import_OMS Quer'!I1732</f>
        <v>0</v>
      </c>
      <c r="J1732">
        <f>'Previous Trades Import_OMS Quer'!J1732</f>
        <v>0</v>
      </c>
      <c r="K1732">
        <f>'Previous Trades Import_OMS Quer'!K1732</f>
        <v>0</v>
      </c>
      <c r="L1732">
        <f>'Previous Trades Import_OMS Quer'!L1732</f>
        <v>0</v>
      </c>
      <c r="M1732">
        <f>'Previous Trades Import_OMS Quer'!M1732</f>
        <v>0</v>
      </c>
      <c r="N1732">
        <f>'Previous Trades Import_OMS Quer'!N1732</f>
        <v>0</v>
      </c>
      <c r="O1732" t="str">
        <f>CLEAN('Previous Trades Import_OMS Quer'!O1732)</f>
        <v/>
      </c>
      <c r="Q1732" s="25">
        <f t="shared" si="54"/>
        <v>0</v>
      </c>
      <c r="R1732" s="25" t="e">
        <f>VLOOKUP(O1732,'Currency Balance'!$O$3:$Q$32,3,0)</f>
        <v>#N/A</v>
      </c>
      <c r="S1732" t="e">
        <f t="shared" si="55"/>
        <v>#N/A</v>
      </c>
    </row>
    <row r="1733" spans="1:19">
      <c r="A1733">
        <f>'Previous Trades Import_OMS Quer'!A1733</f>
        <v>0</v>
      </c>
      <c r="B1733">
        <f>'Previous Trades Import_OMS Quer'!B1733</f>
        <v>0</v>
      </c>
      <c r="C1733" s="22">
        <f>'Previous Trades Import_OMS Quer'!C1733</f>
        <v>0</v>
      </c>
      <c r="D1733">
        <f>'Previous Trades Import_OMS Quer'!D1733</f>
        <v>0</v>
      </c>
      <c r="E1733" s="22">
        <f>'Previous Trades Import_OMS Quer'!E1733</f>
        <v>0</v>
      </c>
      <c r="F1733">
        <f>'Previous Trades Import_OMS Quer'!F1733</f>
        <v>0</v>
      </c>
      <c r="G1733">
        <f>'Previous Trades Import_OMS Quer'!G1733</f>
        <v>0</v>
      </c>
      <c r="H1733">
        <f>'Previous Trades Import_OMS Quer'!H1733</f>
        <v>0</v>
      </c>
      <c r="I1733">
        <f>'Previous Trades Import_OMS Quer'!I1733</f>
        <v>0</v>
      </c>
      <c r="J1733">
        <f>'Previous Trades Import_OMS Quer'!J1733</f>
        <v>0</v>
      </c>
      <c r="K1733">
        <f>'Previous Trades Import_OMS Quer'!K1733</f>
        <v>0</v>
      </c>
      <c r="L1733">
        <f>'Previous Trades Import_OMS Quer'!L1733</f>
        <v>0</v>
      </c>
      <c r="M1733">
        <f>'Previous Trades Import_OMS Quer'!M1733</f>
        <v>0</v>
      </c>
      <c r="N1733">
        <f>'Previous Trades Import_OMS Quer'!N1733</f>
        <v>0</v>
      </c>
      <c r="O1733" t="str">
        <f>CLEAN('Previous Trades Import_OMS Quer'!O1733)</f>
        <v/>
      </c>
      <c r="Q1733" s="25">
        <f t="shared" si="54"/>
        <v>0</v>
      </c>
      <c r="R1733" s="25" t="e">
        <f>VLOOKUP(O1733,'Currency Balance'!$O$3:$Q$32,3,0)</f>
        <v>#N/A</v>
      </c>
      <c r="S1733" t="e">
        <f t="shared" si="55"/>
        <v>#N/A</v>
      </c>
    </row>
    <row r="1734" spans="1:19">
      <c r="A1734">
        <f>'Previous Trades Import_OMS Quer'!A1734</f>
        <v>0</v>
      </c>
      <c r="B1734">
        <f>'Previous Trades Import_OMS Quer'!B1734</f>
        <v>0</v>
      </c>
      <c r="C1734" s="22">
        <f>'Previous Trades Import_OMS Quer'!C1734</f>
        <v>0</v>
      </c>
      <c r="D1734">
        <f>'Previous Trades Import_OMS Quer'!D1734</f>
        <v>0</v>
      </c>
      <c r="E1734" s="22">
        <f>'Previous Trades Import_OMS Quer'!E1734</f>
        <v>0</v>
      </c>
      <c r="F1734">
        <f>'Previous Trades Import_OMS Quer'!F1734</f>
        <v>0</v>
      </c>
      <c r="G1734">
        <f>'Previous Trades Import_OMS Quer'!G1734</f>
        <v>0</v>
      </c>
      <c r="H1734">
        <f>'Previous Trades Import_OMS Quer'!H1734</f>
        <v>0</v>
      </c>
      <c r="I1734">
        <f>'Previous Trades Import_OMS Quer'!I1734</f>
        <v>0</v>
      </c>
      <c r="J1734">
        <f>'Previous Trades Import_OMS Quer'!J1734</f>
        <v>0</v>
      </c>
      <c r="K1734">
        <f>'Previous Trades Import_OMS Quer'!K1734</f>
        <v>0</v>
      </c>
      <c r="L1734">
        <f>'Previous Trades Import_OMS Quer'!L1734</f>
        <v>0</v>
      </c>
      <c r="M1734">
        <f>'Previous Trades Import_OMS Quer'!M1734</f>
        <v>0</v>
      </c>
      <c r="N1734">
        <f>'Previous Trades Import_OMS Quer'!N1734</f>
        <v>0</v>
      </c>
      <c r="O1734" t="str">
        <f>CLEAN('Previous Trades Import_OMS Quer'!O1734)</f>
        <v/>
      </c>
      <c r="Q1734" s="25">
        <f t="shared" si="54"/>
        <v>0</v>
      </c>
      <c r="R1734" s="25" t="e">
        <f>VLOOKUP(O1734,'Currency Balance'!$O$3:$Q$32,3,0)</f>
        <v>#N/A</v>
      </c>
      <c r="S1734" t="e">
        <f t="shared" si="55"/>
        <v>#N/A</v>
      </c>
    </row>
    <row r="1735" spans="1:19">
      <c r="A1735">
        <f>'Previous Trades Import_OMS Quer'!A1735</f>
        <v>0</v>
      </c>
      <c r="B1735">
        <f>'Previous Trades Import_OMS Quer'!B1735</f>
        <v>0</v>
      </c>
      <c r="C1735" s="22">
        <f>'Previous Trades Import_OMS Quer'!C1735</f>
        <v>0</v>
      </c>
      <c r="D1735">
        <f>'Previous Trades Import_OMS Quer'!D1735</f>
        <v>0</v>
      </c>
      <c r="E1735" s="22">
        <f>'Previous Trades Import_OMS Quer'!E1735</f>
        <v>0</v>
      </c>
      <c r="F1735">
        <f>'Previous Trades Import_OMS Quer'!F1735</f>
        <v>0</v>
      </c>
      <c r="G1735">
        <f>'Previous Trades Import_OMS Quer'!G1735</f>
        <v>0</v>
      </c>
      <c r="H1735">
        <f>'Previous Trades Import_OMS Quer'!H1735</f>
        <v>0</v>
      </c>
      <c r="I1735">
        <f>'Previous Trades Import_OMS Quer'!I1735</f>
        <v>0</v>
      </c>
      <c r="J1735">
        <f>'Previous Trades Import_OMS Quer'!J1735</f>
        <v>0</v>
      </c>
      <c r="K1735">
        <f>'Previous Trades Import_OMS Quer'!K1735</f>
        <v>0</v>
      </c>
      <c r="L1735">
        <f>'Previous Trades Import_OMS Quer'!L1735</f>
        <v>0</v>
      </c>
      <c r="M1735">
        <f>'Previous Trades Import_OMS Quer'!M1735</f>
        <v>0</v>
      </c>
      <c r="N1735">
        <f>'Previous Trades Import_OMS Quer'!N1735</f>
        <v>0</v>
      </c>
      <c r="O1735" t="str">
        <f>CLEAN('Previous Trades Import_OMS Quer'!O1735)</f>
        <v/>
      </c>
      <c r="Q1735" s="25">
        <f t="shared" si="54"/>
        <v>0</v>
      </c>
      <c r="R1735" s="25" t="e">
        <f>VLOOKUP(O1735,'Currency Balance'!$O$3:$Q$32,3,0)</f>
        <v>#N/A</v>
      </c>
      <c r="S1735" t="e">
        <f t="shared" si="55"/>
        <v>#N/A</v>
      </c>
    </row>
    <row r="1736" spans="1:19">
      <c r="A1736">
        <f>'Previous Trades Import_OMS Quer'!A1736</f>
        <v>0</v>
      </c>
      <c r="B1736">
        <f>'Previous Trades Import_OMS Quer'!B1736</f>
        <v>0</v>
      </c>
      <c r="C1736" s="22">
        <f>'Previous Trades Import_OMS Quer'!C1736</f>
        <v>0</v>
      </c>
      <c r="D1736">
        <f>'Previous Trades Import_OMS Quer'!D1736</f>
        <v>0</v>
      </c>
      <c r="E1736" s="22">
        <f>'Previous Trades Import_OMS Quer'!E1736</f>
        <v>0</v>
      </c>
      <c r="F1736">
        <f>'Previous Trades Import_OMS Quer'!F1736</f>
        <v>0</v>
      </c>
      <c r="G1736">
        <f>'Previous Trades Import_OMS Quer'!G1736</f>
        <v>0</v>
      </c>
      <c r="H1736">
        <f>'Previous Trades Import_OMS Quer'!H1736</f>
        <v>0</v>
      </c>
      <c r="I1736">
        <f>'Previous Trades Import_OMS Quer'!I1736</f>
        <v>0</v>
      </c>
      <c r="J1736">
        <f>'Previous Trades Import_OMS Quer'!J1736</f>
        <v>0</v>
      </c>
      <c r="K1736">
        <f>'Previous Trades Import_OMS Quer'!K1736</f>
        <v>0</v>
      </c>
      <c r="L1736">
        <f>'Previous Trades Import_OMS Quer'!L1736</f>
        <v>0</v>
      </c>
      <c r="M1736">
        <f>'Previous Trades Import_OMS Quer'!M1736</f>
        <v>0</v>
      </c>
      <c r="N1736">
        <f>'Previous Trades Import_OMS Quer'!N1736</f>
        <v>0</v>
      </c>
      <c r="O1736" t="str">
        <f>CLEAN('Previous Trades Import_OMS Quer'!O1736)</f>
        <v/>
      </c>
      <c r="Q1736" s="25">
        <f t="shared" si="54"/>
        <v>0</v>
      </c>
      <c r="R1736" s="25" t="e">
        <f>VLOOKUP(O1736,'Currency Balance'!$O$3:$Q$32,3,0)</f>
        <v>#N/A</v>
      </c>
      <c r="S1736" t="e">
        <f t="shared" si="55"/>
        <v>#N/A</v>
      </c>
    </row>
    <row r="1737" spans="1:19">
      <c r="A1737">
        <f>'Previous Trades Import_OMS Quer'!A1737</f>
        <v>0</v>
      </c>
      <c r="B1737">
        <f>'Previous Trades Import_OMS Quer'!B1737</f>
        <v>0</v>
      </c>
      <c r="C1737" s="22">
        <f>'Previous Trades Import_OMS Quer'!C1737</f>
        <v>0</v>
      </c>
      <c r="D1737">
        <f>'Previous Trades Import_OMS Quer'!D1737</f>
        <v>0</v>
      </c>
      <c r="E1737" s="22">
        <f>'Previous Trades Import_OMS Quer'!E1737</f>
        <v>0</v>
      </c>
      <c r="F1737">
        <f>'Previous Trades Import_OMS Quer'!F1737</f>
        <v>0</v>
      </c>
      <c r="G1737">
        <f>'Previous Trades Import_OMS Quer'!G1737</f>
        <v>0</v>
      </c>
      <c r="H1737">
        <f>'Previous Trades Import_OMS Quer'!H1737</f>
        <v>0</v>
      </c>
      <c r="I1737">
        <f>'Previous Trades Import_OMS Quer'!I1737</f>
        <v>0</v>
      </c>
      <c r="J1737">
        <f>'Previous Trades Import_OMS Quer'!J1737</f>
        <v>0</v>
      </c>
      <c r="K1737">
        <f>'Previous Trades Import_OMS Quer'!K1737</f>
        <v>0</v>
      </c>
      <c r="L1737">
        <f>'Previous Trades Import_OMS Quer'!L1737</f>
        <v>0</v>
      </c>
      <c r="M1737">
        <f>'Previous Trades Import_OMS Quer'!M1737</f>
        <v>0</v>
      </c>
      <c r="N1737">
        <f>'Previous Trades Import_OMS Quer'!N1737</f>
        <v>0</v>
      </c>
      <c r="O1737" t="str">
        <f>CLEAN('Previous Trades Import_OMS Quer'!O1737)</f>
        <v/>
      </c>
      <c r="Q1737" s="25">
        <f t="shared" si="54"/>
        <v>0</v>
      </c>
      <c r="R1737" s="25" t="e">
        <f>VLOOKUP(O1737,'Currency Balance'!$O$3:$Q$32,3,0)</f>
        <v>#N/A</v>
      </c>
      <c r="S1737" t="e">
        <f t="shared" si="55"/>
        <v>#N/A</v>
      </c>
    </row>
    <row r="1738" spans="1:19">
      <c r="A1738">
        <f>'Previous Trades Import_OMS Quer'!A1738</f>
        <v>0</v>
      </c>
      <c r="B1738">
        <f>'Previous Trades Import_OMS Quer'!B1738</f>
        <v>0</v>
      </c>
      <c r="C1738" s="22">
        <f>'Previous Trades Import_OMS Quer'!C1738</f>
        <v>0</v>
      </c>
      <c r="D1738">
        <f>'Previous Trades Import_OMS Quer'!D1738</f>
        <v>0</v>
      </c>
      <c r="E1738" s="22">
        <f>'Previous Trades Import_OMS Quer'!E1738</f>
        <v>0</v>
      </c>
      <c r="F1738">
        <f>'Previous Trades Import_OMS Quer'!F1738</f>
        <v>0</v>
      </c>
      <c r="G1738">
        <f>'Previous Trades Import_OMS Quer'!G1738</f>
        <v>0</v>
      </c>
      <c r="H1738">
        <f>'Previous Trades Import_OMS Quer'!H1738</f>
        <v>0</v>
      </c>
      <c r="I1738">
        <f>'Previous Trades Import_OMS Quer'!I1738</f>
        <v>0</v>
      </c>
      <c r="J1738">
        <f>'Previous Trades Import_OMS Quer'!J1738</f>
        <v>0</v>
      </c>
      <c r="K1738">
        <f>'Previous Trades Import_OMS Quer'!K1738</f>
        <v>0</v>
      </c>
      <c r="L1738">
        <f>'Previous Trades Import_OMS Quer'!L1738</f>
        <v>0</v>
      </c>
      <c r="M1738">
        <f>'Previous Trades Import_OMS Quer'!M1738</f>
        <v>0</v>
      </c>
      <c r="N1738">
        <f>'Previous Trades Import_OMS Quer'!N1738</f>
        <v>0</v>
      </c>
      <c r="O1738" t="str">
        <f>CLEAN('Previous Trades Import_OMS Quer'!O1738)</f>
        <v/>
      </c>
      <c r="Q1738" s="25">
        <f t="shared" si="54"/>
        <v>0</v>
      </c>
      <c r="R1738" s="25" t="e">
        <f>VLOOKUP(O1738,'Currency Balance'!$O$3:$Q$32,3,0)</f>
        <v>#N/A</v>
      </c>
      <c r="S1738" t="e">
        <f t="shared" si="55"/>
        <v>#N/A</v>
      </c>
    </row>
    <row r="1739" spans="1:19">
      <c r="A1739">
        <f>'Previous Trades Import_OMS Quer'!A1739</f>
        <v>0</v>
      </c>
      <c r="B1739">
        <f>'Previous Trades Import_OMS Quer'!B1739</f>
        <v>0</v>
      </c>
      <c r="C1739" s="22">
        <f>'Previous Trades Import_OMS Quer'!C1739</f>
        <v>0</v>
      </c>
      <c r="D1739">
        <f>'Previous Trades Import_OMS Quer'!D1739</f>
        <v>0</v>
      </c>
      <c r="E1739" s="22">
        <f>'Previous Trades Import_OMS Quer'!E1739</f>
        <v>0</v>
      </c>
      <c r="F1739">
        <f>'Previous Trades Import_OMS Quer'!F1739</f>
        <v>0</v>
      </c>
      <c r="G1739">
        <f>'Previous Trades Import_OMS Quer'!G1739</f>
        <v>0</v>
      </c>
      <c r="H1739">
        <f>'Previous Trades Import_OMS Quer'!H1739</f>
        <v>0</v>
      </c>
      <c r="I1739">
        <f>'Previous Trades Import_OMS Quer'!I1739</f>
        <v>0</v>
      </c>
      <c r="J1739">
        <f>'Previous Trades Import_OMS Quer'!J1739</f>
        <v>0</v>
      </c>
      <c r="K1739">
        <f>'Previous Trades Import_OMS Quer'!K1739</f>
        <v>0</v>
      </c>
      <c r="L1739">
        <f>'Previous Trades Import_OMS Quer'!L1739</f>
        <v>0</v>
      </c>
      <c r="M1739">
        <f>'Previous Trades Import_OMS Quer'!M1739</f>
        <v>0</v>
      </c>
      <c r="N1739">
        <f>'Previous Trades Import_OMS Quer'!N1739</f>
        <v>0</v>
      </c>
      <c r="O1739" t="str">
        <f>CLEAN('Previous Trades Import_OMS Quer'!O1739)</f>
        <v/>
      </c>
      <c r="Q1739" s="25">
        <f t="shared" si="54"/>
        <v>0</v>
      </c>
      <c r="R1739" s="25" t="e">
        <f>VLOOKUP(O1739,'Currency Balance'!$O$3:$Q$32,3,0)</f>
        <v>#N/A</v>
      </c>
      <c r="S1739" t="e">
        <f t="shared" si="55"/>
        <v>#N/A</v>
      </c>
    </row>
    <row r="1740" spans="1:19">
      <c r="A1740">
        <f>'Previous Trades Import_OMS Quer'!A1740</f>
        <v>0</v>
      </c>
      <c r="B1740">
        <f>'Previous Trades Import_OMS Quer'!B1740</f>
        <v>0</v>
      </c>
      <c r="C1740" s="22">
        <f>'Previous Trades Import_OMS Quer'!C1740</f>
        <v>0</v>
      </c>
      <c r="D1740">
        <f>'Previous Trades Import_OMS Quer'!D1740</f>
        <v>0</v>
      </c>
      <c r="E1740" s="22">
        <f>'Previous Trades Import_OMS Quer'!E1740</f>
        <v>0</v>
      </c>
      <c r="F1740">
        <f>'Previous Trades Import_OMS Quer'!F1740</f>
        <v>0</v>
      </c>
      <c r="G1740">
        <f>'Previous Trades Import_OMS Quer'!G1740</f>
        <v>0</v>
      </c>
      <c r="H1740">
        <f>'Previous Trades Import_OMS Quer'!H1740</f>
        <v>0</v>
      </c>
      <c r="I1740">
        <f>'Previous Trades Import_OMS Quer'!I1740</f>
        <v>0</v>
      </c>
      <c r="J1740">
        <f>'Previous Trades Import_OMS Quer'!J1740</f>
        <v>0</v>
      </c>
      <c r="K1740">
        <f>'Previous Trades Import_OMS Quer'!K1740</f>
        <v>0</v>
      </c>
      <c r="L1740">
        <f>'Previous Trades Import_OMS Quer'!L1740</f>
        <v>0</v>
      </c>
      <c r="M1740">
        <f>'Previous Trades Import_OMS Quer'!M1740</f>
        <v>0</v>
      </c>
      <c r="N1740">
        <f>'Previous Trades Import_OMS Quer'!N1740</f>
        <v>0</v>
      </c>
      <c r="O1740" t="str">
        <f>CLEAN('Previous Trades Import_OMS Quer'!O1740)</f>
        <v/>
      </c>
      <c r="Q1740" s="25">
        <f t="shared" si="54"/>
        <v>0</v>
      </c>
      <c r="R1740" s="25" t="e">
        <f>VLOOKUP(O1740,'Currency Balance'!$O$3:$Q$32,3,0)</f>
        <v>#N/A</v>
      </c>
      <c r="S1740" t="e">
        <f t="shared" si="55"/>
        <v>#N/A</v>
      </c>
    </row>
    <row r="1741" spans="1:19">
      <c r="A1741">
        <f>'Previous Trades Import_OMS Quer'!A1741</f>
        <v>0</v>
      </c>
      <c r="B1741">
        <f>'Previous Trades Import_OMS Quer'!B1741</f>
        <v>0</v>
      </c>
      <c r="C1741" s="22">
        <f>'Previous Trades Import_OMS Quer'!C1741</f>
        <v>0</v>
      </c>
      <c r="D1741">
        <f>'Previous Trades Import_OMS Quer'!D1741</f>
        <v>0</v>
      </c>
      <c r="E1741" s="22">
        <f>'Previous Trades Import_OMS Quer'!E1741</f>
        <v>0</v>
      </c>
      <c r="F1741">
        <f>'Previous Trades Import_OMS Quer'!F1741</f>
        <v>0</v>
      </c>
      <c r="G1741">
        <f>'Previous Trades Import_OMS Quer'!G1741</f>
        <v>0</v>
      </c>
      <c r="H1741">
        <f>'Previous Trades Import_OMS Quer'!H1741</f>
        <v>0</v>
      </c>
      <c r="I1741">
        <f>'Previous Trades Import_OMS Quer'!I1741</f>
        <v>0</v>
      </c>
      <c r="J1741">
        <f>'Previous Trades Import_OMS Quer'!J1741</f>
        <v>0</v>
      </c>
      <c r="K1741">
        <f>'Previous Trades Import_OMS Quer'!K1741</f>
        <v>0</v>
      </c>
      <c r="L1741">
        <f>'Previous Trades Import_OMS Quer'!L1741</f>
        <v>0</v>
      </c>
      <c r="M1741">
        <f>'Previous Trades Import_OMS Quer'!M1741</f>
        <v>0</v>
      </c>
      <c r="N1741">
        <f>'Previous Trades Import_OMS Quer'!N1741</f>
        <v>0</v>
      </c>
      <c r="O1741" t="str">
        <f>CLEAN('Previous Trades Import_OMS Quer'!O1741)</f>
        <v/>
      </c>
      <c r="Q1741" s="25">
        <f t="shared" si="54"/>
        <v>0</v>
      </c>
      <c r="R1741" s="25" t="e">
        <f>VLOOKUP(O1741,'Currency Balance'!$O$3:$Q$32,3,0)</f>
        <v>#N/A</v>
      </c>
      <c r="S1741" t="e">
        <f t="shared" si="55"/>
        <v>#N/A</v>
      </c>
    </row>
    <row r="1742" spans="1:19">
      <c r="A1742">
        <f>'Previous Trades Import_OMS Quer'!A1742</f>
        <v>0</v>
      </c>
      <c r="B1742">
        <f>'Previous Trades Import_OMS Quer'!B1742</f>
        <v>0</v>
      </c>
      <c r="C1742" s="22">
        <f>'Previous Trades Import_OMS Quer'!C1742</f>
        <v>0</v>
      </c>
      <c r="D1742">
        <f>'Previous Trades Import_OMS Quer'!D1742</f>
        <v>0</v>
      </c>
      <c r="E1742" s="22">
        <f>'Previous Trades Import_OMS Quer'!E1742</f>
        <v>0</v>
      </c>
      <c r="F1742">
        <f>'Previous Trades Import_OMS Quer'!F1742</f>
        <v>0</v>
      </c>
      <c r="G1742">
        <f>'Previous Trades Import_OMS Quer'!G1742</f>
        <v>0</v>
      </c>
      <c r="H1742">
        <f>'Previous Trades Import_OMS Quer'!H1742</f>
        <v>0</v>
      </c>
      <c r="I1742">
        <f>'Previous Trades Import_OMS Quer'!I1742</f>
        <v>0</v>
      </c>
      <c r="J1742">
        <f>'Previous Trades Import_OMS Quer'!J1742</f>
        <v>0</v>
      </c>
      <c r="K1742">
        <f>'Previous Trades Import_OMS Quer'!K1742</f>
        <v>0</v>
      </c>
      <c r="L1742">
        <f>'Previous Trades Import_OMS Quer'!L1742</f>
        <v>0</v>
      </c>
      <c r="M1742">
        <f>'Previous Trades Import_OMS Quer'!M1742</f>
        <v>0</v>
      </c>
      <c r="N1742">
        <f>'Previous Trades Import_OMS Quer'!N1742</f>
        <v>0</v>
      </c>
      <c r="O1742" t="str">
        <f>CLEAN('Previous Trades Import_OMS Quer'!O1742)</f>
        <v/>
      </c>
      <c r="Q1742" s="25">
        <f t="shared" si="54"/>
        <v>0</v>
      </c>
      <c r="R1742" s="25" t="e">
        <f>VLOOKUP(O1742,'Currency Balance'!$O$3:$Q$32,3,0)</f>
        <v>#N/A</v>
      </c>
      <c r="S1742" t="e">
        <f t="shared" si="55"/>
        <v>#N/A</v>
      </c>
    </row>
    <row r="1743" spans="1:19">
      <c r="A1743">
        <f>'Previous Trades Import_OMS Quer'!A1743</f>
        <v>0</v>
      </c>
      <c r="B1743">
        <f>'Previous Trades Import_OMS Quer'!B1743</f>
        <v>0</v>
      </c>
      <c r="C1743" s="22">
        <f>'Previous Trades Import_OMS Quer'!C1743</f>
        <v>0</v>
      </c>
      <c r="D1743">
        <f>'Previous Trades Import_OMS Quer'!D1743</f>
        <v>0</v>
      </c>
      <c r="E1743" s="22">
        <f>'Previous Trades Import_OMS Quer'!E1743</f>
        <v>0</v>
      </c>
      <c r="F1743">
        <f>'Previous Trades Import_OMS Quer'!F1743</f>
        <v>0</v>
      </c>
      <c r="G1743">
        <f>'Previous Trades Import_OMS Quer'!G1743</f>
        <v>0</v>
      </c>
      <c r="H1743">
        <f>'Previous Trades Import_OMS Quer'!H1743</f>
        <v>0</v>
      </c>
      <c r="I1743">
        <f>'Previous Trades Import_OMS Quer'!I1743</f>
        <v>0</v>
      </c>
      <c r="J1743">
        <f>'Previous Trades Import_OMS Quer'!J1743</f>
        <v>0</v>
      </c>
      <c r="K1743">
        <f>'Previous Trades Import_OMS Quer'!K1743</f>
        <v>0</v>
      </c>
      <c r="L1743">
        <f>'Previous Trades Import_OMS Quer'!L1743</f>
        <v>0</v>
      </c>
      <c r="M1743">
        <f>'Previous Trades Import_OMS Quer'!M1743</f>
        <v>0</v>
      </c>
      <c r="N1743">
        <f>'Previous Trades Import_OMS Quer'!N1743</f>
        <v>0</v>
      </c>
      <c r="O1743" t="str">
        <f>CLEAN('Previous Trades Import_OMS Quer'!O1743)</f>
        <v/>
      </c>
      <c r="Q1743" s="25">
        <f t="shared" si="54"/>
        <v>0</v>
      </c>
      <c r="R1743" s="25" t="e">
        <f>VLOOKUP(O1743,'Currency Balance'!$O$3:$Q$32,3,0)</f>
        <v>#N/A</v>
      </c>
      <c r="S1743" t="e">
        <f t="shared" si="55"/>
        <v>#N/A</v>
      </c>
    </row>
    <row r="1744" spans="1:19">
      <c r="A1744">
        <f>'Previous Trades Import_OMS Quer'!A1744</f>
        <v>0</v>
      </c>
      <c r="B1744">
        <f>'Previous Trades Import_OMS Quer'!B1744</f>
        <v>0</v>
      </c>
      <c r="C1744" s="22">
        <f>'Previous Trades Import_OMS Quer'!C1744</f>
        <v>0</v>
      </c>
      <c r="D1744">
        <f>'Previous Trades Import_OMS Quer'!D1744</f>
        <v>0</v>
      </c>
      <c r="E1744" s="22">
        <f>'Previous Trades Import_OMS Quer'!E1744</f>
        <v>0</v>
      </c>
      <c r="F1744">
        <f>'Previous Trades Import_OMS Quer'!F1744</f>
        <v>0</v>
      </c>
      <c r="G1744">
        <f>'Previous Trades Import_OMS Quer'!G1744</f>
        <v>0</v>
      </c>
      <c r="H1744">
        <f>'Previous Trades Import_OMS Quer'!H1744</f>
        <v>0</v>
      </c>
      <c r="I1744">
        <f>'Previous Trades Import_OMS Quer'!I1744</f>
        <v>0</v>
      </c>
      <c r="J1744">
        <f>'Previous Trades Import_OMS Quer'!J1744</f>
        <v>0</v>
      </c>
      <c r="K1744">
        <f>'Previous Trades Import_OMS Quer'!K1744</f>
        <v>0</v>
      </c>
      <c r="L1744">
        <f>'Previous Trades Import_OMS Quer'!L1744</f>
        <v>0</v>
      </c>
      <c r="M1744">
        <f>'Previous Trades Import_OMS Quer'!M1744</f>
        <v>0</v>
      </c>
      <c r="N1744">
        <f>'Previous Trades Import_OMS Quer'!N1744</f>
        <v>0</v>
      </c>
      <c r="O1744" t="str">
        <f>CLEAN('Previous Trades Import_OMS Quer'!O1744)</f>
        <v/>
      </c>
      <c r="Q1744" s="25">
        <f t="shared" si="54"/>
        <v>0</v>
      </c>
      <c r="R1744" s="25" t="e">
        <f>VLOOKUP(O1744,'Currency Balance'!$O$3:$Q$32,3,0)</f>
        <v>#N/A</v>
      </c>
      <c r="S1744" t="e">
        <f t="shared" si="55"/>
        <v>#N/A</v>
      </c>
    </row>
    <row r="1745" spans="1:19">
      <c r="A1745">
        <f>'Previous Trades Import_OMS Quer'!A1745</f>
        <v>0</v>
      </c>
      <c r="B1745">
        <f>'Previous Trades Import_OMS Quer'!B1745</f>
        <v>0</v>
      </c>
      <c r="C1745" s="22">
        <f>'Previous Trades Import_OMS Quer'!C1745</f>
        <v>0</v>
      </c>
      <c r="D1745">
        <f>'Previous Trades Import_OMS Quer'!D1745</f>
        <v>0</v>
      </c>
      <c r="E1745" s="22">
        <f>'Previous Trades Import_OMS Quer'!E1745</f>
        <v>0</v>
      </c>
      <c r="F1745">
        <f>'Previous Trades Import_OMS Quer'!F1745</f>
        <v>0</v>
      </c>
      <c r="G1745">
        <f>'Previous Trades Import_OMS Quer'!G1745</f>
        <v>0</v>
      </c>
      <c r="H1745">
        <f>'Previous Trades Import_OMS Quer'!H1745</f>
        <v>0</v>
      </c>
      <c r="I1745">
        <f>'Previous Trades Import_OMS Quer'!I1745</f>
        <v>0</v>
      </c>
      <c r="J1745">
        <f>'Previous Trades Import_OMS Quer'!J1745</f>
        <v>0</v>
      </c>
      <c r="K1745">
        <f>'Previous Trades Import_OMS Quer'!K1745</f>
        <v>0</v>
      </c>
      <c r="L1745">
        <f>'Previous Trades Import_OMS Quer'!L1745</f>
        <v>0</v>
      </c>
      <c r="M1745">
        <f>'Previous Trades Import_OMS Quer'!M1745</f>
        <v>0</v>
      </c>
      <c r="N1745">
        <f>'Previous Trades Import_OMS Quer'!N1745</f>
        <v>0</v>
      </c>
      <c r="O1745" t="str">
        <f>CLEAN('Previous Trades Import_OMS Quer'!O1745)</f>
        <v/>
      </c>
      <c r="Q1745" s="25">
        <f t="shared" si="54"/>
        <v>0</v>
      </c>
      <c r="R1745" s="25" t="e">
        <f>VLOOKUP(O1745,'Currency Balance'!$O$3:$Q$32,3,0)</f>
        <v>#N/A</v>
      </c>
      <c r="S1745" t="e">
        <f t="shared" si="55"/>
        <v>#N/A</v>
      </c>
    </row>
    <row r="1746" spans="1:19">
      <c r="A1746">
        <f>'Previous Trades Import_OMS Quer'!A1746</f>
        <v>0</v>
      </c>
      <c r="B1746">
        <f>'Previous Trades Import_OMS Quer'!B1746</f>
        <v>0</v>
      </c>
      <c r="C1746" s="22">
        <f>'Previous Trades Import_OMS Quer'!C1746</f>
        <v>0</v>
      </c>
      <c r="D1746">
        <f>'Previous Trades Import_OMS Quer'!D1746</f>
        <v>0</v>
      </c>
      <c r="E1746" s="22">
        <f>'Previous Trades Import_OMS Quer'!E1746</f>
        <v>0</v>
      </c>
      <c r="F1746">
        <f>'Previous Trades Import_OMS Quer'!F1746</f>
        <v>0</v>
      </c>
      <c r="G1746">
        <f>'Previous Trades Import_OMS Quer'!G1746</f>
        <v>0</v>
      </c>
      <c r="H1746">
        <f>'Previous Trades Import_OMS Quer'!H1746</f>
        <v>0</v>
      </c>
      <c r="I1746">
        <f>'Previous Trades Import_OMS Quer'!I1746</f>
        <v>0</v>
      </c>
      <c r="J1746">
        <f>'Previous Trades Import_OMS Quer'!J1746</f>
        <v>0</v>
      </c>
      <c r="K1746">
        <f>'Previous Trades Import_OMS Quer'!K1746</f>
        <v>0</v>
      </c>
      <c r="L1746">
        <f>'Previous Trades Import_OMS Quer'!L1746</f>
        <v>0</v>
      </c>
      <c r="M1746">
        <f>'Previous Trades Import_OMS Quer'!M1746</f>
        <v>0</v>
      </c>
      <c r="N1746">
        <f>'Previous Trades Import_OMS Quer'!N1746</f>
        <v>0</v>
      </c>
      <c r="O1746" t="str">
        <f>CLEAN('Previous Trades Import_OMS Quer'!O1746)</f>
        <v/>
      </c>
      <c r="Q1746" s="25">
        <f t="shared" si="54"/>
        <v>0</v>
      </c>
      <c r="R1746" s="25" t="e">
        <f>VLOOKUP(O1746,'Currency Balance'!$O$3:$Q$32,3,0)</f>
        <v>#N/A</v>
      </c>
      <c r="S1746" t="e">
        <f t="shared" si="55"/>
        <v>#N/A</v>
      </c>
    </row>
    <row r="1747" spans="1:19">
      <c r="A1747">
        <f>'Previous Trades Import_OMS Quer'!A1747</f>
        <v>0</v>
      </c>
      <c r="B1747">
        <f>'Previous Trades Import_OMS Quer'!B1747</f>
        <v>0</v>
      </c>
      <c r="C1747" s="22">
        <f>'Previous Trades Import_OMS Quer'!C1747</f>
        <v>0</v>
      </c>
      <c r="D1747">
        <f>'Previous Trades Import_OMS Quer'!D1747</f>
        <v>0</v>
      </c>
      <c r="E1747" s="22">
        <f>'Previous Trades Import_OMS Quer'!E1747</f>
        <v>0</v>
      </c>
      <c r="F1747">
        <f>'Previous Trades Import_OMS Quer'!F1747</f>
        <v>0</v>
      </c>
      <c r="G1747">
        <f>'Previous Trades Import_OMS Quer'!G1747</f>
        <v>0</v>
      </c>
      <c r="H1747">
        <f>'Previous Trades Import_OMS Quer'!H1747</f>
        <v>0</v>
      </c>
      <c r="I1747">
        <f>'Previous Trades Import_OMS Quer'!I1747</f>
        <v>0</v>
      </c>
      <c r="J1747">
        <f>'Previous Trades Import_OMS Quer'!J1747</f>
        <v>0</v>
      </c>
      <c r="K1747">
        <f>'Previous Trades Import_OMS Quer'!K1747</f>
        <v>0</v>
      </c>
      <c r="L1747">
        <f>'Previous Trades Import_OMS Quer'!L1747</f>
        <v>0</v>
      </c>
      <c r="M1747">
        <f>'Previous Trades Import_OMS Quer'!M1747</f>
        <v>0</v>
      </c>
      <c r="N1747">
        <f>'Previous Trades Import_OMS Quer'!N1747</f>
        <v>0</v>
      </c>
      <c r="O1747" t="str">
        <f>CLEAN('Previous Trades Import_OMS Quer'!O1747)</f>
        <v/>
      </c>
      <c r="Q1747" s="25">
        <f t="shared" si="54"/>
        <v>0</v>
      </c>
      <c r="R1747" s="25" t="e">
        <f>VLOOKUP(O1747,'Currency Balance'!$O$3:$Q$32,3,0)</f>
        <v>#N/A</v>
      </c>
      <c r="S1747" t="e">
        <f t="shared" si="55"/>
        <v>#N/A</v>
      </c>
    </row>
    <row r="1748" spans="1:19">
      <c r="A1748">
        <f>'Previous Trades Import_OMS Quer'!A1748</f>
        <v>0</v>
      </c>
      <c r="B1748">
        <f>'Previous Trades Import_OMS Quer'!B1748</f>
        <v>0</v>
      </c>
      <c r="C1748" s="22">
        <f>'Previous Trades Import_OMS Quer'!C1748</f>
        <v>0</v>
      </c>
      <c r="D1748">
        <f>'Previous Trades Import_OMS Quer'!D1748</f>
        <v>0</v>
      </c>
      <c r="E1748" s="22">
        <f>'Previous Trades Import_OMS Quer'!E1748</f>
        <v>0</v>
      </c>
      <c r="F1748">
        <f>'Previous Trades Import_OMS Quer'!F1748</f>
        <v>0</v>
      </c>
      <c r="G1748">
        <f>'Previous Trades Import_OMS Quer'!G1748</f>
        <v>0</v>
      </c>
      <c r="H1748">
        <f>'Previous Trades Import_OMS Quer'!H1748</f>
        <v>0</v>
      </c>
      <c r="I1748">
        <f>'Previous Trades Import_OMS Quer'!I1748</f>
        <v>0</v>
      </c>
      <c r="J1748">
        <f>'Previous Trades Import_OMS Quer'!J1748</f>
        <v>0</v>
      </c>
      <c r="K1748">
        <f>'Previous Trades Import_OMS Quer'!K1748</f>
        <v>0</v>
      </c>
      <c r="L1748">
        <f>'Previous Trades Import_OMS Quer'!L1748</f>
        <v>0</v>
      </c>
      <c r="M1748">
        <f>'Previous Trades Import_OMS Quer'!M1748</f>
        <v>0</v>
      </c>
      <c r="N1748">
        <f>'Previous Trades Import_OMS Quer'!N1748</f>
        <v>0</v>
      </c>
      <c r="O1748" t="str">
        <f>CLEAN('Previous Trades Import_OMS Quer'!O1748)</f>
        <v/>
      </c>
      <c r="Q1748" s="25">
        <f t="shared" si="54"/>
        <v>0</v>
      </c>
      <c r="R1748" s="25" t="e">
        <f>VLOOKUP(O1748,'Currency Balance'!$O$3:$Q$32,3,0)</f>
        <v>#N/A</v>
      </c>
      <c r="S1748" t="e">
        <f t="shared" si="55"/>
        <v>#N/A</v>
      </c>
    </row>
    <row r="1749" spans="1:19">
      <c r="A1749">
        <f>'Previous Trades Import_OMS Quer'!A1749</f>
        <v>0</v>
      </c>
      <c r="B1749">
        <f>'Previous Trades Import_OMS Quer'!B1749</f>
        <v>0</v>
      </c>
      <c r="C1749" s="22">
        <f>'Previous Trades Import_OMS Quer'!C1749</f>
        <v>0</v>
      </c>
      <c r="D1749">
        <f>'Previous Trades Import_OMS Quer'!D1749</f>
        <v>0</v>
      </c>
      <c r="E1749" s="22">
        <f>'Previous Trades Import_OMS Quer'!E1749</f>
        <v>0</v>
      </c>
      <c r="F1749">
        <f>'Previous Trades Import_OMS Quer'!F1749</f>
        <v>0</v>
      </c>
      <c r="G1749">
        <f>'Previous Trades Import_OMS Quer'!G1749</f>
        <v>0</v>
      </c>
      <c r="H1749">
        <f>'Previous Trades Import_OMS Quer'!H1749</f>
        <v>0</v>
      </c>
      <c r="I1749">
        <f>'Previous Trades Import_OMS Quer'!I1749</f>
        <v>0</v>
      </c>
      <c r="J1749">
        <f>'Previous Trades Import_OMS Quer'!J1749</f>
        <v>0</v>
      </c>
      <c r="K1749">
        <f>'Previous Trades Import_OMS Quer'!K1749</f>
        <v>0</v>
      </c>
      <c r="L1749">
        <f>'Previous Trades Import_OMS Quer'!L1749</f>
        <v>0</v>
      </c>
      <c r="M1749">
        <f>'Previous Trades Import_OMS Quer'!M1749</f>
        <v>0</v>
      </c>
      <c r="N1749">
        <f>'Previous Trades Import_OMS Quer'!N1749</f>
        <v>0</v>
      </c>
      <c r="O1749" t="str">
        <f>CLEAN('Previous Trades Import_OMS Quer'!O1749)</f>
        <v/>
      </c>
      <c r="Q1749" s="25">
        <f t="shared" si="54"/>
        <v>0</v>
      </c>
      <c r="R1749" s="25" t="e">
        <f>VLOOKUP(O1749,'Currency Balance'!$O$3:$Q$32,3,0)</f>
        <v>#N/A</v>
      </c>
      <c r="S1749" t="e">
        <f t="shared" si="55"/>
        <v>#N/A</v>
      </c>
    </row>
    <row r="1750" spans="1:19">
      <c r="A1750">
        <f>'Previous Trades Import_OMS Quer'!A1750</f>
        <v>0</v>
      </c>
      <c r="B1750">
        <f>'Previous Trades Import_OMS Quer'!B1750</f>
        <v>0</v>
      </c>
      <c r="C1750" s="22">
        <f>'Previous Trades Import_OMS Quer'!C1750</f>
        <v>0</v>
      </c>
      <c r="D1750">
        <f>'Previous Trades Import_OMS Quer'!D1750</f>
        <v>0</v>
      </c>
      <c r="E1750" s="22">
        <f>'Previous Trades Import_OMS Quer'!E1750</f>
        <v>0</v>
      </c>
      <c r="F1750">
        <f>'Previous Trades Import_OMS Quer'!F1750</f>
        <v>0</v>
      </c>
      <c r="G1750">
        <f>'Previous Trades Import_OMS Quer'!G1750</f>
        <v>0</v>
      </c>
      <c r="H1750">
        <f>'Previous Trades Import_OMS Quer'!H1750</f>
        <v>0</v>
      </c>
      <c r="I1750">
        <f>'Previous Trades Import_OMS Quer'!I1750</f>
        <v>0</v>
      </c>
      <c r="J1750">
        <f>'Previous Trades Import_OMS Quer'!J1750</f>
        <v>0</v>
      </c>
      <c r="K1750">
        <f>'Previous Trades Import_OMS Quer'!K1750</f>
        <v>0</v>
      </c>
      <c r="L1750">
        <f>'Previous Trades Import_OMS Quer'!L1750</f>
        <v>0</v>
      </c>
      <c r="M1750">
        <f>'Previous Trades Import_OMS Quer'!M1750</f>
        <v>0</v>
      </c>
      <c r="N1750">
        <f>'Previous Trades Import_OMS Quer'!N1750</f>
        <v>0</v>
      </c>
      <c r="O1750" t="str">
        <f>CLEAN('Previous Trades Import_OMS Quer'!O1750)</f>
        <v/>
      </c>
      <c r="Q1750" s="25">
        <f t="shared" si="54"/>
        <v>0</v>
      </c>
      <c r="R1750" s="25" t="e">
        <f>VLOOKUP(O1750,'Currency Balance'!$O$3:$Q$32,3,0)</f>
        <v>#N/A</v>
      </c>
      <c r="S1750" t="e">
        <f t="shared" si="55"/>
        <v>#N/A</v>
      </c>
    </row>
    <row r="1751" spans="1:19">
      <c r="A1751">
        <f>'Previous Trades Import_OMS Quer'!A1751</f>
        <v>0</v>
      </c>
      <c r="B1751">
        <f>'Previous Trades Import_OMS Quer'!B1751</f>
        <v>0</v>
      </c>
      <c r="C1751" s="22">
        <f>'Previous Trades Import_OMS Quer'!C1751</f>
        <v>0</v>
      </c>
      <c r="D1751">
        <f>'Previous Trades Import_OMS Quer'!D1751</f>
        <v>0</v>
      </c>
      <c r="E1751" s="22">
        <f>'Previous Trades Import_OMS Quer'!E1751</f>
        <v>0</v>
      </c>
      <c r="F1751">
        <f>'Previous Trades Import_OMS Quer'!F1751</f>
        <v>0</v>
      </c>
      <c r="G1751">
        <f>'Previous Trades Import_OMS Quer'!G1751</f>
        <v>0</v>
      </c>
      <c r="H1751">
        <f>'Previous Trades Import_OMS Quer'!H1751</f>
        <v>0</v>
      </c>
      <c r="I1751">
        <f>'Previous Trades Import_OMS Quer'!I1751</f>
        <v>0</v>
      </c>
      <c r="J1751">
        <f>'Previous Trades Import_OMS Quer'!J1751</f>
        <v>0</v>
      </c>
      <c r="K1751">
        <f>'Previous Trades Import_OMS Quer'!K1751</f>
        <v>0</v>
      </c>
      <c r="L1751">
        <f>'Previous Trades Import_OMS Quer'!L1751</f>
        <v>0</v>
      </c>
      <c r="M1751">
        <f>'Previous Trades Import_OMS Quer'!M1751</f>
        <v>0</v>
      </c>
      <c r="N1751">
        <f>'Previous Trades Import_OMS Quer'!N1751</f>
        <v>0</v>
      </c>
      <c r="O1751" t="str">
        <f>CLEAN('Previous Trades Import_OMS Quer'!O1751)</f>
        <v/>
      </c>
      <c r="Q1751" s="25">
        <f t="shared" si="54"/>
        <v>0</v>
      </c>
      <c r="R1751" s="25" t="e">
        <f>VLOOKUP(O1751,'Currency Balance'!$O$3:$Q$32,3,0)</f>
        <v>#N/A</v>
      </c>
      <c r="S1751" t="e">
        <f t="shared" si="55"/>
        <v>#N/A</v>
      </c>
    </row>
    <row r="1752" spans="1:19">
      <c r="A1752">
        <f>'Previous Trades Import_OMS Quer'!A1752</f>
        <v>0</v>
      </c>
      <c r="B1752">
        <f>'Previous Trades Import_OMS Quer'!B1752</f>
        <v>0</v>
      </c>
      <c r="C1752" s="22">
        <f>'Previous Trades Import_OMS Quer'!C1752</f>
        <v>0</v>
      </c>
      <c r="D1752">
        <f>'Previous Trades Import_OMS Quer'!D1752</f>
        <v>0</v>
      </c>
      <c r="E1752" s="22">
        <f>'Previous Trades Import_OMS Quer'!E1752</f>
        <v>0</v>
      </c>
      <c r="F1752">
        <f>'Previous Trades Import_OMS Quer'!F1752</f>
        <v>0</v>
      </c>
      <c r="G1752">
        <f>'Previous Trades Import_OMS Quer'!G1752</f>
        <v>0</v>
      </c>
      <c r="H1752">
        <f>'Previous Trades Import_OMS Quer'!H1752</f>
        <v>0</v>
      </c>
      <c r="I1752">
        <f>'Previous Trades Import_OMS Quer'!I1752</f>
        <v>0</v>
      </c>
      <c r="J1752">
        <f>'Previous Trades Import_OMS Quer'!J1752</f>
        <v>0</v>
      </c>
      <c r="K1752">
        <f>'Previous Trades Import_OMS Quer'!K1752</f>
        <v>0</v>
      </c>
      <c r="L1752">
        <f>'Previous Trades Import_OMS Quer'!L1752</f>
        <v>0</v>
      </c>
      <c r="M1752">
        <f>'Previous Trades Import_OMS Quer'!M1752</f>
        <v>0</v>
      </c>
      <c r="N1752">
        <f>'Previous Trades Import_OMS Quer'!N1752</f>
        <v>0</v>
      </c>
      <c r="O1752" t="str">
        <f>CLEAN('Previous Trades Import_OMS Quer'!O1752)</f>
        <v/>
      </c>
      <c r="Q1752" s="25">
        <f t="shared" si="54"/>
        <v>0</v>
      </c>
      <c r="R1752" s="25" t="e">
        <f>VLOOKUP(O1752,'Currency Balance'!$O$3:$Q$32,3,0)</f>
        <v>#N/A</v>
      </c>
      <c r="S1752" t="e">
        <f t="shared" si="55"/>
        <v>#N/A</v>
      </c>
    </row>
    <row r="1753" spans="1:19">
      <c r="A1753">
        <f>'Previous Trades Import_OMS Quer'!A1753</f>
        <v>0</v>
      </c>
      <c r="B1753">
        <f>'Previous Trades Import_OMS Quer'!B1753</f>
        <v>0</v>
      </c>
      <c r="C1753" s="22">
        <f>'Previous Trades Import_OMS Quer'!C1753</f>
        <v>0</v>
      </c>
      <c r="D1753">
        <f>'Previous Trades Import_OMS Quer'!D1753</f>
        <v>0</v>
      </c>
      <c r="E1753" s="22">
        <f>'Previous Trades Import_OMS Quer'!E1753</f>
        <v>0</v>
      </c>
      <c r="F1753">
        <f>'Previous Trades Import_OMS Quer'!F1753</f>
        <v>0</v>
      </c>
      <c r="G1753">
        <f>'Previous Trades Import_OMS Quer'!G1753</f>
        <v>0</v>
      </c>
      <c r="H1753">
        <f>'Previous Trades Import_OMS Quer'!H1753</f>
        <v>0</v>
      </c>
      <c r="I1753">
        <f>'Previous Trades Import_OMS Quer'!I1753</f>
        <v>0</v>
      </c>
      <c r="J1753">
        <f>'Previous Trades Import_OMS Quer'!J1753</f>
        <v>0</v>
      </c>
      <c r="K1753">
        <f>'Previous Trades Import_OMS Quer'!K1753</f>
        <v>0</v>
      </c>
      <c r="L1753">
        <f>'Previous Trades Import_OMS Quer'!L1753</f>
        <v>0</v>
      </c>
      <c r="M1753">
        <f>'Previous Trades Import_OMS Quer'!M1753</f>
        <v>0</v>
      </c>
      <c r="N1753">
        <f>'Previous Trades Import_OMS Quer'!N1753</f>
        <v>0</v>
      </c>
      <c r="O1753" t="str">
        <f>CLEAN('Previous Trades Import_OMS Quer'!O1753)</f>
        <v/>
      </c>
      <c r="Q1753" s="25">
        <f t="shared" si="54"/>
        <v>0</v>
      </c>
      <c r="R1753" s="25" t="e">
        <f>VLOOKUP(O1753,'Currency Balance'!$O$3:$Q$32,3,0)</f>
        <v>#N/A</v>
      </c>
      <c r="S1753" t="e">
        <f t="shared" si="55"/>
        <v>#N/A</v>
      </c>
    </row>
    <row r="1754" spans="1:19">
      <c r="A1754">
        <f>'Previous Trades Import_OMS Quer'!A1754</f>
        <v>0</v>
      </c>
      <c r="B1754">
        <f>'Previous Trades Import_OMS Quer'!B1754</f>
        <v>0</v>
      </c>
      <c r="C1754" s="22">
        <f>'Previous Trades Import_OMS Quer'!C1754</f>
        <v>0</v>
      </c>
      <c r="D1754">
        <f>'Previous Trades Import_OMS Quer'!D1754</f>
        <v>0</v>
      </c>
      <c r="E1754" s="22">
        <f>'Previous Trades Import_OMS Quer'!E1754</f>
        <v>0</v>
      </c>
      <c r="F1754">
        <f>'Previous Trades Import_OMS Quer'!F1754</f>
        <v>0</v>
      </c>
      <c r="G1754">
        <f>'Previous Trades Import_OMS Quer'!G1754</f>
        <v>0</v>
      </c>
      <c r="H1754">
        <f>'Previous Trades Import_OMS Quer'!H1754</f>
        <v>0</v>
      </c>
      <c r="I1754">
        <f>'Previous Trades Import_OMS Quer'!I1754</f>
        <v>0</v>
      </c>
      <c r="J1754">
        <f>'Previous Trades Import_OMS Quer'!J1754</f>
        <v>0</v>
      </c>
      <c r="K1754">
        <f>'Previous Trades Import_OMS Quer'!K1754</f>
        <v>0</v>
      </c>
      <c r="L1754">
        <f>'Previous Trades Import_OMS Quer'!L1754</f>
        <v>0</v>
      </c>
      <c r="M1754">
        <f>'Previous Trades Import_OMS Quer'!M1754</f>
        <v>0</v>
      </c>
      <c r="N1754">
        <f>'Previous Trades Import_OMS Quer'!N1754</f>
        <v>0</v>
      </c>
      <c r="O1754" t="str">
        <f>CLEAN('Previous Trades Import_OMS Quer'!O1754)</f>
        <v/>
      </c>
      <c r="Q1754" s="25">
        <f t="shared" si="54"/>
        <v>0</v>
      </c>
      <c r="R1754" s="25" t="e">
        <f>VLOOKUP(O1754,'Currency Balance'!$O$3:$Q$32,3,0)</f>
        <v>#N/A</v>
      </c>
      <c r="S1754" t="e">
        <f t="shared" si="55"/>
        <v>#N/A</v>
      </c>
    </row>
    <row r="1755" spans="1:19">
      <c r="A1755">
        <f>'Previous Trades Import_OMS Quer'!A1755</f>
        <v>0</v>
      </c>
      <c r="B1755">
        <f>'Previous Trades Import_OMS Quer'!B1755</f>
        <v>0</v>
      </c>
      <c r="C1755" s="22">
        <f>'Previous Trades Import_OMS Quer'!C1755</f>
        <v>0</v>
      </c>
      <c r="D1755">
        <f>'Previous Trades Import_OMS Quer'!D1755</f>
        <v>0</v>
      </c>
      <c r="E1755" s="22">
        <f>'Previous Trades Import_OMS Quer'!E1755</f>
        <v>0</v>
      </c>
      <c r="F1755">
        <f>'Previous Trades Import_OMS Quer'!F1755</f>
        <v>0</v>
      </c>
      <c r="G1755">
        <f>'Previous Trades Import_OMS Quer'!G1755</f>
        <v>0</v>
      </c>
      <c r="H1755">
        <f>'Previous Trades Import_OMS Quer'!H1755</f>
        <v>0</v>
      </c>
      <c r="I1755">
        <f>'Previous Trades Import_OMS Quer'!I1755</f>
        <v>0</v>
      </c>
      <c r="J1755">
        <f>'Previous Trades Import_OMS Quer'!J1755</f>
        <v>0</v>
      </c>
      <c r="K1755">
        <f>'Previous Trades Import_OMS Quer'!K1755</f>
        <v>0</v>
      </c>
      <c r="L1755">
        <f>'Previous Trades Import_OMS Quer'!L1755</f>
        <v>0</v>
      </c>
      <c r="M1755">
        <f>'Previous Trades Import_OMS Quer'!M1755</f>
        <v>0</v>
      </c>
      <c r="N1755">
        <f>'Previous Trades Import_OMS Quer'!N1755</f>
        <v>0</v>
      </c>
      <c r="O1755" t="str">
        <f>CLEAN('Previous Trades Import_OMS Quer'!O1755)</f>
        <v/>
      </c>
      <c r="Q1755" s="25">
        <f t="shared" si="54"/>
        <v>0</v>
      </c>
      <c r="R1755" s="25" t="e">
        <f>VLOOKUP(O1755,'Currency Balance'!$O$3:$Q$32,3,0)</f>
        <v>#N/A</v>
      </c>
      <c r="S1755" t="e">
        <f t="shared" si="55"/>
        <v>#N/A</v>
      </c>
    </row>
    <row r="1756" spans="1:19">
      <c r="A1756">
        <f>'Previous Trades Import_OMS Quer'!A1756</f>
        <v>0</v>
      </c>
      <c r="B1756">
        <f>'Previous Trades Import_OMS Quer'!B1756</f>
        <v>0</v>
      </c>
      <c r="C1756" s="22">
        <f>'Previous Trades Import_OMS Quer'!C1756</f>
        <v>0</v>
      </c>
      <c r="D1756">
        <f>'Previous Trades Import_OMS Quer'!D1756</f>
        <v>0</v>
      </c>
      <c r="E1756" s="22">
        <f>'Previous Trades Import_OMS Quer'!E1756</f>
        <v>0</v>
      </c>
      <c r="F1756">
        <f>'Previous Trades Import_OMS Quer'!F1756</f>
        <v>0</v>
      </c>
      <c r="G1756">
        <f>'Previous Trades Import_OMS Quer'!G1756</f>
        <v>0</v>
      </c>
      <c r="H1756">
        <f>'Previous Trades Import_OMS Quer'!H1756</f>
        <v>0</v>
      </c>
      <c r="I1756">
        <f>'Previous Trades Import_OMS Quer'!I1756</f>
        <v>0</v>
      </c>
      <c r="J1756">
        <f>'Previous Trades Import_OMS Quer'!J1756</f>
        <v>0</v>
      </c>
      <c r="K1756">
        <f>'Previous Trades Import_OMS Quer'!K1756</f>
        <v>0</v>
      </c>
      <c r="L1756">
        <f>'Previous Trades Import_OMS Quer'!L1756</f>
        <v>0</v>
      </c>
      <c r="M1756">
        <f>'Previous Trades Import_OMS Quer'!M1756</f>
        <v>0</v>
      </c>
      <c r="N1756">
        <f>'Previous Trades Import_OMS Quer'!N1756</f>
        <v>0</v>
      </c>
      <c r="O1756" t="str">
        <f>CLEAN('Previous Trades Import_OMS Quer'!O1756)</f>
        <v/>
      </c>
      <c r="Q1756" s="25">
        <f t="shared" si="54"/>
        <v>0</v>
      </c>
      <c r="R1756" s="25" t="e">
        <f>VLOOKUP(O1756,'Currency Balance'!$O$3:$Q$32,3,0)</f>
        <v>#N/A</v>
      </c>
      <c r="S1756" t="e">
        <f t="shared" si="55"/>
        <v>#N/A</v>
      </c>
    </row>
    <row r="1757" spans="1:19">
      <c r="A1757">
        <f>'Previous Trades Import_OMS Quer'!A1757</f>
        <v>0</v>
      </c>
      <c r="B1757">
        <f>'Previous Trades Import_OMS Quer'!B1757</f>
        <v>0</v>
      </c>
      <c r="C1757" s="22">
        <f>'Previous Trades Import_OMS Quer'!C1757</f>
        <v>0</v>
      </c>
      <c r="D1757">
        <f>'Previous Trades Import_OMS Quer'!D1757</f>
        <v>0</v>
      </c>
      <c r="E1757" s="22">
        <f>'Previous Trades Import_OMS Quer'!E1757</f>
        <v>0</v>
      </c>
      <c r="F1757">
        <f>'Previous Trades Import_OMS Quer'!F1757</f>
        <v>0</v>
      </c>
      <c r="G1757">
        <f>'Previous Trades Import_OMS Quer'!G1757</f>
        <v>0</v>
      </c>
      <c r="H1757">
        <f>'Previous Trades Import_OMS Quer'!H1757</f>
        <v>0</v>
      </c>
      <c r="I1757">
        <f>'Previous Trades Import_OMS Quer'!I1757</f>
        <v>0</v>
      </c>
      <c r="J1757">
        <f>'Previous Trades Import_OMS Quer'!J1757</f>
        <v>0</v>
      </c>
      <c r="K1757">
        <f>'Previous Trades Import_OMS Quer'!K1757</f>
        <v>0</v>
      </c>
      <c r="L1757">
        <f>'Previous Trades Import_OMS Quer'!L1757</f>
        <v>0</v>
      </c>
      <c r="M1757">
        <f>'Previous Trades Import_OMS Quer'!M1757</f>
        <v>0</v>
      </c>
      <c r="N1757">
        <f>'Previous Trades Import_OMS Quer'!N1757</f>
        <v>0</v>
      </c>
      <c r="O1757" t="str">
        <f>CLEAN('Previous Trades Import_OMS Quer'!O1757)</f>
        <v/>
      </c>
      <c r="Q1757" s="25">
        <f t="shared" si="54"/>
        <v>0</v>
      </c>
      <c r="R1757" s="25" t="e">
        <f>VLOOKUP(O1757,'Currency Balance'!$O$3:$Q$32,3,0)</f>
        <v>#N/A</v>
      </c>
      <c r="S1757" t="e">
        <f t="shared" si="55"/>
        <v>#N/A</v>
      </c>
    </row>
    <row r="1758" spans="1:19">
      <c r="A1758">
        <f>'Previous Trades Import_OMS Quer'!A1758</f>
        <v>0</v>
      </c>
      <c r="B1758">
        <f>'Previous Trades Import_OMS Quer'!B1758</f>
        <v>0</v>
      </c>
      <c r="C1758" s="22">
        <f>'Previous Trades Import_OMS Quer'!C1758</f>
        <v>0</v>
      </c>
      <c r="D1758">
        <f>'Previous Trades Import_OMS Quer'!D1758</f>
        <v>0</v>
      </c>
      <c r="E1758" s="22">
        <f>'Previous Trades Import_OMS Quer'!E1758</f>
        <v>0</v>
      </c>
      <c r="F1758">
        <f>'Previous Trades Import_OMS Quer'!F1758</f>
        <v>0</v>
      </c>
      <c r="G1758">
        <f>'Previous Trades Import_OMS Quer'!G1758</f>
        <v>0</v>
      </c>
      <c r="H1758">
        <f>'Previous Trades Import_OMS Quer'!H1758</f>
        <v>0</v>
      </c>
      <c r="I1758">
        <f>'Previous Trades Import_OMS Quer'!I1758</f>
        <v>0</v>
      </c>
      <c r="J1758">
        <f>'Previous Trades Import_OMS Quer'!J1758</f>
        <v>0</v>
      </c>
      <c r="K1758">
        <f>'Previous Trades Import_OMS Quer'!K1758</f>
        <v>0</v>
      </c>
      <c r="L1758">
        <f>'Previous Trades Import_OMS Quer'!L1758</f>
        <v>0</v>
      </c>
      <c r="M1758">
        <f>'Previous Trades Import_OMS Quer'!M1758</f>
        <v>0</v>
      </c>
      <c r="N1758">
        <f>'Previous Trades Import_OMS Quer'!N1758</f>
        <v>0</v>
      </c>
      <c r="O1758" t="str">
        <f>CLEAN('Previous Trades Import_OMS Quer'!O1758)</f>
        <v/>
      </c>
      <c r="Q1758" s="25">
        <f t="shared" si="54"/>
        <v>0</v>
      </c>
      <c r="R1758" s="25" t="e">
        <f>VLOOKUP(O1758,'Currency Balance'!$O$3:$Q$32,3,0)</f>
        <v>#N/A</v>
      </c>
      <c r="S1758" t="e">
        <f t="shared" si="55"/>
        <v>#N/A</v>
      </c>
    </row>
    <row r="1759" spans="1:19">
      <c r="A1759">
        <f>'Previous Trades Import_OMS Quer'!A1759</f>
        <v>0</v>
      </c>
      <c r="B1759">
        <f>'Previous Trades Import_OMS Quer'!B1759</f>
        <v>0</v>
      </c>
      <c r="C1759" s="22">
        <f>'Previous Trades Import_OMS Quer'!C1759</f>
        <v>0</v>
      </c>
      <c r="D1759">
        <f>'Previous Trades Import_OMS Quer'!D1759</f>
        <v>0</v>
      </c>
      <c r="E1759" s="22">
        <f>'Previous Trades Import_OMS Quer'!E1759</f>
        <v>0</v>
      </c>
      <c r="F1759">
        <f>'Previous Trades Import_OMS Quer'!F1759</f>
        <v>0</v>
      </c>
      <c r="G1759">
        <f>'Previous Trades Import_OMS Quer'!G1759</f>
        <v>0</v>
      </c>
      <c r="H1759">
        <f>'Previous Trades Import_OMS Quer'!H1759</f>
        <v>0</v>
      </c>
      <c r="I1759">
        <f>'Previous Trades Import_OMS Quer'!I1759</f>
        <v>0</v>
      </c>
      <c r="J1759">
        <f>'Previous Trades Import_OMS Quer'!J1759</f>
        <v>0</v>
      </c>
      <c r="K1759">
        <f>'Previous Trades Import_OMS Quer'!K1759</f>
        <v>0</v>
      </c>
      <c r="L1759">
        <f>'Previous Trades Import_OMS Quer'!L1759</f>
        <v>0</v>
      </c>
      <c r="M1759">
        <f>'Previous Trades Import_OMS Quer'!M1759</f>
        <v>0</v>
      </c>
      <c r="N1759">
        <f>'Previous Trades Import_OMS Quer'!N1759</f>
        <v>0</v>
      </c>
      <c r="O1759" t="str">
        <f>CLEAN('Previous Trades Import_OMS Quer'!O1759)</f>
        <v/>
      </c>
      <c r="Q1759" s="25">
        <f t="shared" si="54"/>
        <v>0</v>
      </c>
      <c r="R1759" s="25" t="e">
        <f>VLOOKUP(O1759,'Currency Balance'!$O$3:$Q$32,3,0)</f>
        <v>#N/A</v>
      </c>
      <c r="S1759" t="e">
        <f t="shared" si="55"/>
        <v>#N/A</v>
      </c>
    </row>
    <row r="1760" spans="1:19">
      <c r="A1760">
        <f>'Previous Trades Import_OMS Quer'!A1760</f>
        <v>0</v>
      </c>
      <c r="B1760">
        <f>'Previous Trades Import_OMS Quer'!B1760</f>
        <v>0</v>
      </c>
      <c r="C1760" s="22">
        <f>'Previous Trades Import_OMS Quer'!C1760</f>
        <v>0</v>
      </c>
      <c r="D1760">
        <f>'Previous Trades Import_OMS Quer'!D1760</f>
        <v>0</v>
      </c>
      <c r="E1760" s="22">
        <f>'Previous Trades Import_OMS Quer'!E1760</f>
        <v>0</v>
      </c>
      <c r="F1760">
        <f>'Previous Trades Import_OMS Quer'!F1760</f>
        <v>0</v>
      </c>
      <c r="G1760">
        <f>'Previous Trades Import_OMS Quer'!G1760</f>
        <v>0</v>
      </c>
      <c r="H1760">
        <f>'Previous Trades Import_OMS Quer'!H1760</f>
        <v>0</v>
      </c>
      <c r="I1760">
        <f>'Previous Trades Import_OMS Quer'!I1760</f>
        <v>0</v>
      </c>
      <c r="J1760">
        <f>'Previous Trades Import_OMS Quer'!J1760</f>
        <v>0</v>
      </c>
      <c r="K1760">
        <f>'Previous Trades Import_OMS Quer'!K1760</f>
        <v>0</v>
      </c>
      <c r="L1760">
        <f>'Previous Trades Import_OMS Quer'!L1760</f>
        <v>0</v>
      </c>
      <c r="M1760">
        <f>'Previous Trades Import_OMS Quer'!M1760</f>
        <v>0</v>
      </c>
      <c r="N1760">
        <f>'Previous Trades Import_OMS Quer'!N1760</f>
        <v>0</v>
      </c>
      <c r="O1760" t="str">
        <f>CLEAN('Previous Trades Import_OMS Quer'!O1760)</f>
        <v/>
      </c>
      <c r="Q1760" s="25">
        <f t="shared" si="54"/>
        <v>0</v>
      </c>
      <c r="R1760" s="25" t="e">
        <f>VLOOKUP(O1760,'Currency Balance'!$O$3:$Q$32,3,0)</f>
        <v>#N/A</v>
      </c>
      <c r="S1760" t="e">
        <f t="shared" si="55"/>
        <v>#N/A</v>
      </c>
    </row>
    <row r="1761" spans="1:19">
      <c r="A1761">
        <f>'Previous Trades Import_OMS Quer'!A1761</f>
        <v>0</v>
      </c>
      <c r="B1761">
        <f>'Previous Trades Import_OMS Quer'!B1761</f>
        <v>0</v>
      </c>
      <c r="C1761" s="22">
        <f>'Previous Trades Import_OMS Quer'!C1761</f>
        <v>0</v>
      </c>
      <c r="D1761">
        <f>'Previous Trades Import_OMS Quer'!D1761</f>
        <v>0</v>
      </c>
      <c r="E1761" s="22">
        <f>'Previous Trades Import_OMS Quer'!E1761</f>
        <v>0</v>
      </c>
      <c r="F1761">
        <f>'Previous Trades Import_OMS Quer'!F1761</f>
        <v>0</v>
      </c>
      <c r="G1761">
        <f>'Previous Trades Import_OMS Quer'!G1761</f>
        <v>0</v>
      </c>
      <c r="H1761">
        <f>'Previous Trades Import_OMS Quer'!H1761</f>
        <v>0</v>
      </c>
      <c r="I1761">
        <f>'Previous Trades Import_OMS Quer'!I1761</f>
        <v>0</v>
      </c>
      <c r="J1761">
        <f>'Previous Trades Import_OMS Quer'!J1761</f>
        <v>0</v>
      </c>
      <c r="K1761">
        <f>'Previous Trades Import_OMS Quer'!K1761</f>
        <v>0</v>
      </c>
      <c r="L1761">
        <f>'Previous Trades Import_OMS Quer'!L1761</f>
        <v>0</v>
      </c>
      <c r="M1761">
        <f>'Previous Trades Import_OMS Quer'!M1761</f>
        <v>0</v>
      </c>
      <c r="N1761">
        <f>'Previous Trades Import_OMS Quer'!N1761</f>
        <v>0</v>
      </c>
      <c r="O1761" t="str">
        <f>CLEAN('Previous Trades Import_OMS Quer'!O1761)</f>
        <v/>
      </c>
      <c r="Q1761" s="25">
        <f t="shared" si="54"/>
        <v>0</v>
      </c>
      <c r="R1761" s="25" t="e">
        <f>VLOOKUP(O1761,'Currency Balance'!$O$3:$Q$32,3,0)</f>
        <v>#N/A</v>
      </c>
      <c r="S1761" t="e">
        <f t="shared" si="55"/>
        <v>#N/A</v>
      </c>
    </row>
    <row r="1762" spans="1:19">
      <c r="A1762">
        <f>'Previous Trades Import_OMS Quer'!A1762</f>
        <v>0</v>
      </c>
      <c r="B1762">
        <f>'Previous Trades Import_OMS Quer'!B1762</f>
        <v>0</v>
      </c>
      <c r="C1762" s="22">
        <f>'Previous Trades Import_OMS Quer'!C1762</f>
        <v>0</v>
      </c>
      <c r="D1762">
        <f>'Previous Trades Import_OMS Quer'!D1762</f>
        <v>0</v>
      </c>
      <c r="E1762" s="22">
        <f>'Previous Trades Import_OMS Quer'!E1762</f>
        <v>0</v>
      </c>
      <c r="F1762">
        <f>'Previous Trades Import_OMS Quer'!F1762</f>
        <v>0</v>
      </c>
      <c r="G1762">
        <f>'Previous Trades Import_OMS Quer'!G1762</f>
        <v>0</v>
      </c>
      <c r="H1762">
        <f>'Previous Trades Import_OMS Quer'!H1762</f>
        <v>0</v>
      </c>
      <c r="I1762">
        <f>'Previous Trades Import_OMS Quer'!I1762</f>
        <v>0</v>
      </c>
      <c r="J1762">
        <f>'Previous Trades Import_OMS Quer'!J1762</f>
        <v>0</v>
      </c>
      <c r="K1762">
        <f>'Previous Trades Import_OMS Quer'!K1762</f>
        <v>0</v>
      </c>
      <c r="L1762">
        <f>'Previous Trades Import_OMS Quer'!L1762</f>
        <v>0</v>
      </c>
      <c r="M1762">
        <f>'Previous Trades Import_OMS Quer'!M1762</f>
        <v>0</v>
      </c>
      <c r="N1762">
        <f>'Previous Trades Import_OMS Quer'!N1762</f>
        <v>0</v>
      </c>
      <c r="O1762" t="str">
        <f>CLEAN('Previous Trades Import_OMS Quer'!O1762)</f>
        <v/>
      </c>
      <c r="Q1762" s="25">
        <f t="shared" si="54"/>
        <v>0</v>
      </c>
      <c r="R1762" s="25" t="e">
        <f>VLOOKUP(O1762,'Currency Balance'!$O$3:$Q$32,3,0)</f>
        <v>#N/A</v>
      </c>
      <c r="S1762" t="e">
        <f t="shared" si="55"/>
        <v>#N/A</v>
      </c>
    </row>
    <row r="1763" spans="1:19">
      <c r="A1763">
        <f>'Previous Trades Import_OMS Quer'!A1763</f>
        <v>0</v>
      </c>
      <c r="B1763">
        <f>'Previous Trades Import_OMS Quer'!B1763</f>
        <v>0</v>
      </c>
      <c r="C1763" s="22">
        <f>'Previous Trades Import_OMS Quer'!C1763</f>
        <v>0</v>
      </c>
      <c r="D1763">
        <f>'Previous Trades Import_OMS Quer'!D1763</f>
        <v>0</v>
      </c>
      <c r="E1763" s="22">
        <f>'Previous Trades Import_OMS Quer'!E1763</f>
        <v>0</v>
      </c>
      <c r="F1763">
        <f>'Previous Trades Import_OMS Quer'!F1763</f>
        <v>0</v>
      </c>
      <c r="G1763">
        <f>'Previous Trades Import_OMS Quer'!G1763</f>
        <v>0</v>
      </c>
      <c r="H1763">
        <f>'Previous Trades Import_OMS Quer'!H1763</f>
        <v>0</v>
      </c>
      <c r="I1763">
        <f>'Previous Trades Import_OMS Quer'!I1763</f>
        <v>0</v>
      </c>
      <c r="J1763">
        <f>'Previous Trades Import_OMS Quer'!J1763</f>
        <v>0</v>
      </c>
      <c r="K1763">
        <f>'Previous Trades Import_OMS Quer'!K1763</f>
        <v>0</v>
      </c>
      <c r="L1763">
        <f>'Previous Trades Import_OMS Quer'!L1763</f>
        <v>0</v>
      </c>
      <c r="M1763">
        <f>'Previous Trades Import_OMS Quer'!M1763</f>
        <v>0</v>
      </c>
      <c r="N1763">
        <f>'Previous Trades Import_OMS Quer'!N1763</f>
        <v>0</v>
      </c>
      <c r="O1763" t="str">
        <f>CLEAN('Previous Trades Import_OMS Quer'!O1763)</f>
        <v/>
      </c>
      <c r="Q1763" s="25">
        <f t="shared" si="54"/>
        <v>0</v>
      </c>
      <c r="R1763" s="25" t="e">
        <f>VLOOKUP(O1763,'Currency Balance'!$O$3:$Q$32,3,0)</f>
        <v>#N/A</v>
      </c>
      <c r="S1763" t="e">
        <f t="shared" si="55"/>
        <v>#N/A</v>
      </c>
    </row>
    <row r="1764" spans="1:19">
      <c r="A1764">
        <f>'Previous Trades Import_OMS Quer'!A1764</f>
        <v>0</v>
      </c>
      <c r="B1764">
        <f>'Previous Trades Import_OMS Quer'!B1764</f>
        <v>0</v>
      </c>
      <c r="C1764" s="22">
        <f>'Previous Trades Import_OMS Quer'!C1764</f>
        <v>0</v>
      </c>
      <c r="D1764">
        <f>'Previous Trades Import_OMS Quer'!D1764</f>
        <v>0</v>
      </c>
      <c r="E1764" s="22">
        <f>'Previous Trades Import_OMS Quer'!E1764</f>
        <v>0</v>
      </c>
      <c r="F1764">
        <f>'Previous Trades Import_OMS Quer'!F1764</f>
        <v>0</v>
      </c>
      <c r="G1764">
        <f>'Previous Trades Import_OMS Quer'!G1764</f>
        <v>0</v>
      </c>
      <c r="H1764">
        <f>'Previous Trades Import_OMS Quer'!H1764</f>
        <v>0</v>
      </c>
      <c r="I1764">
        <f>'Previous Trades Import_OMS Quer'!I1764</f>
        <v>0</v>
      </c>
      <c r="J1764">
        <f>'Previous Trades Import_OMS Quer'!J1764</f>
        <v>0</v>
      </c>
      <c r="K1764">
        <f>'Previous Trades Import_OMS Quer'!K1764</f>
        <v>0</v>
      </c>
      <c r="L1764">
        <f>'Previous Trades Import_OMS Quer'!L1764</f>
        <v>0</v>
      </c>
      <c r="M1764">
        <f>'Previous Trades Import_OMS Quer'!M1764</f>
        <v>0</v>
      </c>
      <c r="N1764">
        <f>'Previous Trades Import_OMS Quer'!N1764</f>
        <v>0</v>
      </c>
      <c r="O1764" t="str">
        <f>CLEAN('Previous Trades Import_OMS Quer'!O1764)</f>
        <v/>
      </c>
      <c r="Q1764" s="25">
        <f t="shared" si="54"/>
        <v>0</v>
      </c>
      <c r="R1764" s="25" t="e">
        <f>VLOOKUP(O1764,'Currency Balance'!$O$3:$Q$32,3,0)</f>
        <v>#N/A</v>
      </c>
      <c r="S1764" t="e">
        <f t="shared" si="55"/>
        <v>#N/A</v>
      </c>
    </row>
    <row r="1765" spans="1:19">
      <c r="A1765">
        <f>'Previous Trades Import_OMS Quer'!A1765</f>
        <v>0</v>
      </c>
      <c r="B1765">
        <f>'Previous Trades Import_OMS Quer'!B1765</f>
        <v>0</v>
      </c>
      <c r="C1765" s="22">
        <f>'Previous Trades Import_OMS Quer'!C1765</f>
        <v>0</v>
      </c>
      <c r="D1765">
        <f>'Previous Trades Import_OMS Quer'!D1765</f>
        <v>0</v>
      </c>
      <c r="E1765" s="22">
        <f>'Previous Trades Import_OMS Quer'!E1765</f>
        <v>0</v>
      </c>
      <c r="F1765">
        <f>'Previous Trades Import_OMS Quer'!F1765</f>
        <v>0</v>
      </c>
      <c r="G1765">
        <f>'Previous Trades Import_OMS Quer'!G1765</f>
        <v>0</v>
      </c>
      <c r="H1765">
        <f>'Previous Trades Import_OMS Quer'!H1765</f>
        <v>0</v>
      </c>
      <c r="I1765">
        <f>'Previous Trades Import_OMS Quer'!I1765</f>
        <v>0</v>
      </c>
      <c r="J1765">
        <f>'Previous Trades Import_OMS Quer'!J1765</f>
        <v>0</v>
      </c>
      <c r="K1765">
        <f>'Previous Trades Import_OMS Quer'!K1765</f>
        <v>0</v>
      </c>
      <c r="L1765">
        <f>'Previous Trades Import_OMS Quer'!L1765</f>
        <v>0</v>
      </c>
      <c r="M1765">
        <f>'Previous Trades Import_OMS Quer'!M1765</f>
        <v>0</v>
      </c>
      <c r="N1765">
        <f>'Previous Trades Import_OMS Quer'!N1765</f>
        <v>0</v>
      </c>
      <c r="O1765" t="str">
        <f>CLEAN('Previous Trades Import_OMS Quer'!O1765)</f>
        <v/>
      </c>
      <c r="Q1765" s="25">
        <f t="shared" si="54"/>
        <v>0</v>
      </c>
      <c r="R1765" s="25" t="e">
        <f>VLOOKUP(O1765,'Currency Balance'!$O$3:$Q$32,3,0)</f>
        <v>#N/A</v>
      </c>
      <c r="S1765" t="e">
        <f t="shared" si="55"/>
        <v>#N/A</v>
      </c>
    </row>
    <row r="1766" spans="1:19">
      <c r="A1766">
        <f>'Previous Trades Import_OMS Quer'!A1766</f>
        <v>0</v>
      </c>
      <c r="B1766">
        <f>'Previous Trades Import_OMS Quer'!B1766</f>
        <v>0</v>
      </c>
      <c r="C1766" s="22">
        <f>'Previous Trades Import_OMS Quer'!C1766</f>
        <v>0</v>
      </c>
      <c r="D1766">
        <f>'Previous Trades Import_OMS Quer'!D1766</f>
        <v>0</v>
      </c>
      <c r="E1766" s="22">
        <f>'Previous Trades Import_OMS Quer'!E1766</f>
        <v>0</v>
      </c>
      <c r="F1766">
        <f>'Previous Trades Import_OMS Quer'!F1766</f>
        <v>0</v>
      </c>
      <c r="G1766">
        <f>'Previous Trades Import_OMS Quer'!G1766</f>
        <v>0</v>
      </c>
      <c r="H1766">
        <f>'Previous Trades Import_OMS Quer'!H1766</f>
        <v>0</v>
      </c>
      <c r="I1766">
        <f>'Previous Trades Import_OMS Quer'!I1766</f>
        <v>0</v>
      </c>
      <c r="J1766">
        <f>'Previous Trades Import_OMS Quer'!J1766</f>
        <v>0</v>
      </c>
      <c r="K1766">
        <f>'Previous Trades Import_OMS Quer'!K1766</f>
        <v>0</v>
      </c>
      <c r="L1766">
        <f>'Previous Trades Import_OMS Quer'!L1766</f>
        <v>0</v>
      </c>
      <c r="M1766">
        <f>'Previous Trades Import_OMS Quer'!M1766</f>
        <v>0</v>
      </c>
      <c r="N1766">
        <f>'Previous Trades Import_OMS Quer'!N1766</f>
        <v>0</v>
      </c>
      <c r="O1766" t="str">
        <f>CLEAN('Previous Trades Import_OMS Quer'!O1766)</f>
        <v/>
      </c>
      <c r="Q1766" s="25">
        <f t="shared" si="54"/>
        <v>0</v>
      </c>
      <c r="R1766" s="25" t="e">
        <f>VLOOKUP(O1766,'Currency Balance'!$O$3:$Q$32,3,0)</f>
        <v>#N/A</v>
      </c>
      <c r="S1766" t="e">
        <f t="shared" si="55"/>
        <v>#N/A</v>
      </c>
    </row>
    <row r="1767" spans="1:19">
      <c r="A1767">
        <f>'Previous Trades Import_OMS Quer'!A1767</f>
        <v>0</v>
      </c>
      <c r="B1767">
        <f>'Previous Trades Import_OMS Quer'!B1767</f>
        <v>0</v>
      </c>
      <c r="C1767" s="22">
        <f>'Previous Trades Import_OMS Quer'!C1767</f>
        <v>0</v>
      </c>
      <c r="D1767">
        <f>'Previous Trades Import_OMS Quer'!D1767</f>
        <v>0</v>
      </c>
      <c r="E1767" s="22">
        <f>'Previous Trades Import_OMS Quer'!E1767</f>
        <v>0</v>
      </c>
      <c r="F1767">
        <f>'Previous Trades Import_OMS Quer'!F1767</f>
        <v>0</v>
      </c>
      <c r="G1767">
        <f>'Previous Trades Import_OMS Quer'!G1767</f>
        <v>0</v>
      </c>
      <c r="H1767">
        <f>'Previous Trades Import_OMS Quer'!H1767</f>
        <v>0</v>
      </c>
      <c r="I1767">
        <f>'Previous Trades Import_OMS Quer'!I1767</f>
        <v>0</v>
      </c>
      <c r="J1767">
        <f>'Previous Trades Import_OMS Quer'!J1767</f>
        <v>0</v>
      </c>
      <c r="K1767">
        <f>'Previous Trades Import_OMS Quer'!K1767</f>
        <v>0</v>
      </c>
      <c r="L1767">
        <f>'Previous Trades Import_OMS Quer'!L1767</f>
        <v>0</v>
      </c>
      <c r="M1767">
        <f>'Previous Trades Import_OMS Quer'!M1767</f>
        <v>0</v>
      </c>
      <c r="N1767">
        <f>'Previous Trades Import_OMS Quer'!N1767</f>
        <v>0</v>
      </c>
      <c r="O1767" t="str">
        <f>CLEAN('Previous Trades Import_OMS Quer'!O1767)</f>
        <v/>
      </c>
      <c r="Q1767" s="25">
        <f t="shared" si="54"/>
        <v>0</v>
      </c>
      <c r="R1767" s="25" t="e">
        <f>VLOOKUP(O1767,'Currency Balance'!$O$3:$Q$32,3,0)</f>
        <v>#N/A</v>
      </c>
      <c r="S1767" t="e">
        <f t="shared" si="55"/>
        <v>#N/A</v>
      </c>
    </row>
    <row r="1768" spans="1:19">
      <c r="A1768">
        <f>'Previous Trades Import_OMS Quer'!A1768</f>
        <v>0</v>
      </c>
      <c r="B1768">
        <f>'Previous Trades Import_OMS Quer'!B1768</f>
        <v>0</v>
      </c>
      <c r="C1768" s="22">
        <f>'Previous Trades Import_OMS Quer'!C1768</f>
        <v>0</v>
      </c>
      <c r="D1768">
        <f>'Previous Trades Import_OMS Quer'!D1768</f>
        <v>0</v>
      </c>
      <c r="E1768" s="22">
        <f>'Previous Trades Import_OMS Quer'!E1768</f>
        <v>0</v>
      </c>
      <c r="F1768">
        <f>'Previous Trades Import_OMS Quer'!F1768</f>
        <v>0</v>
      </c>
      <c r="G1768">
        <f>'Previous Trades Import_OMS Quer'!G1768</f>
        <v>0</v>
      </c>
      <c r="H1768">
        <f>'Previous Trades Import_OMS Quer'!H1768</f>
        <v>0</v>
      </c>
      <c r="I1768">
        <f>'Previous Trades Import_OMS Quer'!I1768</f>
        <v>0</v>
      </c>
      <c r="J1768">
        <f>'Previous Trades Import_OMS Quer'!J1768</f>
        <v>0</v>
      </c>
      <c r="K1768">
        <f>'Previous Trades Import_OMS Quer'!K1768</f>
        <v>0</v>
      </c>
      <c r="L1768">
        <f>'Previous Trades Import_OMS Quer'!L1768</f>
        <v>0</v>
      </c>
      <c r="M1768">
        <f>'Previous Trades Import_OMS Quer'!M1768</f>
        <v>0</v>
      </c>
      <c r="N1768">
        <f>'Previous Trades Import_OMS Quer'!N1768</f>
        <v>0</v>
      </c>
      <c r="O1768" t="str">
        <f>CLEAN('Previous Trades Import_OMS Quer'!O1768)</f>
        <v/>
      </c>
      <c r="Q1768" s="25">
        <f t="shared" si="54"/>
        <v>0</v>
      </c>
      <c r="R1768" s="25" t="e">
        <f>VLOOKUP(O1768,'Currency Balance'!$O$3:$Q$32,3,0)</f>
        <v>#N/A</v>
      </c>
      <c r="S1768" t="e">
        <f t="shared" si="55"/>
        <v>#N/A</v>
      </c>
    </row>
    <row r="1769" spans="1:19">
      <c r="A1769">
        <f>'Previous Trades Import_OMS Quer'!A1769</f>
        <v>0</v>
      </c>
      <c r="B1769">
        <f>'Previous Trades Import_OMS Quer'!B1769</f>
        <v>0</v>
      </c>
      <c r="C1769" s="22">
        <f>'Previous Trades Import_OMS Quer'!C1769</f>
        <v>0</v>
      </c>
      <c r="D1769">
        <f>'Previous Trades Import_OMS Quer'!D1769</f>
        <v>0</v>
      </c>
      <c r="E1769" s="22">
        <f>'Previous Trades Import_OMS Quer'!E1769</f>
        <v>0</v>
      </c>
      <c r="F1769">
        <f>'Previous Trades Import_OMS Quer'!F1769</f>
        <v>0</v>
      </c>
      <c r="G1769">
        <f>'Previous Trades Import_OMS Quer'!G1769</f>
        <v>0</v>
      </c>
      <c r="H1769">
        <f>'Previous Trades Import_OMS Quer'!H1769</f>
        <v>0</v>
      </c>
      <c r="I1769">
        <f>'Previous Trades Import_OMS Quer'!I1769</f>
        <v>0</v>
      </c>
      <c r="J1769">
        <f>'Previous Trades Import_OMS Quer'!J1769</f>
        <v>0</v>
      </c>
      <c r="K1769">
        <f>'Previous Trades Import_OMS Quer'!K1769</f>
        <v>0</v>
      </c>
      <c r="L1769">
        <f>'Previous Trades Import_OMS Quer'!L1769</f>
        <v>0</v>
      </c>
      <c r="M1769">
        <f>'Previous Trades Import_OMS Quer'!M1769</f>
        <v>0</v>
      </c>
      <c r="N1769">
        <f>'Previous Trades Import_OMS Quer'!N1769</f>
        <v>0</v>
      </c>
      <c r="O1769" t="str">
        <f>CLEAN('Previous Trades Import_OMS Quer'!O1769)</f>
        <v/>
      </c>
      <c r="Q1769" s="25">
        <f t="shared" si="54"/>
        <v>0</v>
      </c>
      <c r="R1769" s="25" t="e">
        <f>VLOOKUP(O1769,'Currency Balance'!$O$3:$Q$32,3,0)</f>
        <v>#N/A</v>
      </c>
      <c r="S1769" t="e">
        <f t="shared" si="55"/>
        <v>#N/A</v>
      </c>
    </row>
    <row r="1770" spans="1:19">
      <c r="A1770">
        <f>'Previous Trades Import_OMS Quer'!A1770</f>
        <v>0</v>
      </c>
      <c r="B1770">
        <f>'Previous Trades Import_OMS Quer'!B1770</f>
        <v>0</v>
      </c>
      <c r="C1770" s="22">
        <f>'Previous Trades Import_OMS Quer'!C1770</f>
        <v>0</v>
      </c>
      <c r="D1770">
        <f>'Previous Trades Import_OMS Quer'!D1770</f>
        <v>0</v>
      </c>
      <c r="E1770" s="22">
        <f>'Previous Trades Import_OMS Quer'!E1770</f>
        <v>0</v>
      </c>
      <c r="F1770">
        <f>'Previous Trades Import_OMS Quer'!F1770</f>
        <v>0</v>
      </c>
      <c r="G1770">
        <f>'Previous Trades Import_OMS Quer'!G1770</f>
        <v>0</v>
      </c>
      <c r="H1770">
        <f>'Previous Trades Import_OMS Quer'!H1770</f>
        <v>0</v>
      </c>
      <c r="I1770">
        <f>'Previous Trades Import_OMS Quer'!I1770</f>
        <v>0</v>
      </c>
      <c r="J1770">
        <f>'Previous Trades Import_OMS Quer'!J1770</f>
        <v>0</v>
      </c>
      <c r="K1770">
        <f>'Previous Trades Import_OMS Quer'!K1770</f>
        <v>0</v>
      </c>
      <c r="L1770">
        <f>'Previous Trades Import_OMS Quer'!L1770</f>
        <v>0</v>
      </c>
      <c r="M1770">
        <f>'Previous Trades Import_OMS Quer'!M1770</f>
        <v>0</v>
      </c>
      <c r="N1770">
        <f>'Previous Trades Import_OMS Quer'!N1770</f>
        <v>0</v>
      </c>
      <c r="O1770" t="str">
        <f>CLEAN('Previous Trades Import_OMS Quer'!O1770)</f>
        <v/>
      </c>
      <c r="Q1770" s="25">
        <f t="shared" si="54"/>
        <v>0</v>
      </c>
      <c r="R1770" s="25" t="e">
        <f>VLOOKUP(O1770,'Currency Balance'!$O$3:$Q$32,3,0)</f>
        <v>#N/A</v>
      </c>
      <c r="S1770" t="e">
        <f t="shared" si="55"/>
        <v>#N/A</v>
      </c>
    </row>
    <row r="1771" spans="1:19">
      <c r="A1771">
        <f>'Previous Trades Import_OMS Quer'!A1771</f>
        <v>0</v>
      </c>
      <c r="B1771">
        <f>'Previous Trades Import_OMS Quer'!B1771</f>
        <v>0</v>
      </c>
      <c r="C1771" s="22">
        <f>'Previous Trades Import_OMS Quer'!C1771</f>
        <v>0</v>
      </c>
      <c r="D1771">
        <f>'Previous Trades Import_OMS Quer'!D1771</f>
        <v>0</v>
      </c>
      <c r="E1771" s="22">
        <f>'Previous Trades Import_OMS Quer'!E1771</f>
        <v>0</v>
      </c>
      <c r="F1771">
        <f>'Previous Trades Import_OMS Quer'!F1771</f>
        <v>0</v>
      </c>
      <c r="G1771">
        <f>'Previous Trades Import_OMS Quer'!G1771</f>
        <v>0</v>
      </c>
      <c r="H1771">
        <f>'Previous Trades Import_OMS Quer'!H1771</f>
        <v>0</v>
      </c>
      <c r="I1771">
        <f>'Previous Trades Import_OMS Quer'!I1771</f>
        <v>0</v>
      </c>
      <c r="J1771">
        <f>'Previous Trades Import_OMS Quer'!J1771</f>
        <v>0</v>
      </c>
      <c r="K1771">
        <f>'Previous Trades Import_OMS Quer'!K1771</f>
        <v>0</v>
      </c>
      <c r="L1771">
        <f>'Previous Trades Import_OMS Quer'!L1771</f>
        <v>0</v>
      </c>
      <c r="M1771">
        <f>'Previous Trades Import_OMS Quer'!M1771</f>
        <v>0</v>
      </c>
      <c r="N1771">
        <f>'Previous Trades Import_OMS Quer'!N1771</f>
        <v>0</v>
      </c>
      <c r="O1771" t="str">
        <f>CLEAN('Previous Trades Import_OMS Quer'!O1771)</f>
        <v/>
      </c>
      <c r="Q1771" s="25">
        <f t="shared" si="54"/>
        <v>0</v>
      </c>
      <c r="R1771" s="25" t="e">
        <f>VLOOKUP(O1771,'Currency Balance'!$O$3:$Q$32,3,0)</f>
        <v>#N/A</v>
      </c>
      <c r="S1771" t="e">
        <f t="shared" si="55"/>
        <v>#N/A</v>
      </c>
    </row>
    <row r="1772" spans="1:19">
      <c r="A1772">
        <f>'Previous Trades Import_OMS Quer'!A1772</f>
        <v>0</v>
      </c>
      <c r="B1772">
        <f>'Previous Trades Import_OMS Quer'!B1772</f>
        <v>0</v>
      </c>
      <c r="C1772" s="22">
        <f>'Previous Trades Import_OMS Quer'!C1772</f>
        <v>0</v>
      </c>
      <c r="D1772">
        <f>'Previous Trades Import_OMS Quer'!D1772</f>
        <v>0</v>
      </c>
      <c r="E1772" s="22">
        <f>'Previous Trades Import_OMS Quer'!E1772</f>
        <v>0</v>
      </c>
      <c r="F1772">
        <f>'Previous Trades Import_OMS Quer'!F1772</f>
        <v>0</v>
      </c>
      <c r="G1772">
        <f>'Previous Trades Import_OMS Quer'!G1772</f>
        <v>0</v>
      </c>
      <c r="H1772">
        <f>'Previous Trades Import_OMS Quer'!H1772</f>
        <v>0</v>
      </c>
      <c r="I1772">
        <f>'Previous Trades Import_OMS Quer'!I1772</f>
        <v>0</v>
      </c>
      <c r="J1772">
        <f>'Previous Trades Import_OMS Quer'!J1772</f>
        <v>0</v>
      </c>
      <c r="K1772">
        <f>'Previous Trades Import_OMS Quer'!K1772</f>
        <v>0</v>
      </c>
      <c r="L1772">
        <f>'Previous Trades Import_OMS Quer'!L1772</f>
        <v>0</v>
      </c>
      <c r="M1772">
        <f>'Previous Trades Import_OMS Quer'!M1772</f>
        <v>0</v>
      </c>
      <c r="N1772">
        <f>'Previous Trades Import_OMS Quer'!N1772</f>
        <v>0</v>
      </c>
      <c r="O1772" t="str">
        <f>CLEAN('Previous Trades Import_OMS Quer'!O1772)</f>
        <v/>
      </c>
      <c r="Q1772" s="25">
        <f t="shared" si="54"/>
        <v>0</v>
      </c>
      <c r="R1772" s="25" t="e">
        <f>VLOOKUP(O1772,'Currency Balance'!$O$3:$Q$32,3,0)</f>
        <v>#N/A</v>
      </c>
      <c r="S1772" t="e">
        <f t="shared" si="55"/>
        <v>#N/A</v>
      </c>
    </row>
    <row r="1773" spans="1:19">
      <c r="A1773">
        <f>'Previous Trades Import_OMS Quer'!A1773</f>
        <v>0</v>
      </c>
      <c r="B1773">
        <f>'Previous Trades Import_OMS Quer'!B1773</f>
        <v>0</v>
      </c>
      <c r="C1773" s="22">
        <f>'Previous Trades Import_OMS Quer'!C1773</f>
        <v>0</v>
      </c>
      <c r="D1773">
        <f>'Previous Trades Import_OMS Quer'!D1773</f>
        <v>0</v>
      </c>
      <c r="E1773" s="22">
        <f>'Previous Trades Import_OMS Quer'!E1773</f>
        <v>0</v>
      </c>
      <c r="F1773">
        <f>'Previous Trades Import_OMS Quer'!F1773</f>
        <v>0</v>
      </c>
      <c r="G1773">
        <f>'Previous Trades Import_OMS Quer'!G1773</f>
        <v>0</v>
      </c>
      <c r="H1773">
        <f>'Previous Trades Import_OMS Quer'!H1773</f>
        <v>0</v>
      </c>
      <c r="I1773">
        <f>'Previous Trades Import_OMS Quer'!I1773</f>
        <v>0</v>
      </c>
      <c r="J1773">
        <f>'Previous Trades Import_OMS Quer'!J1773</f>
        <v>0</v>
      </c>
      <c r="K1773">
        <f>'Previous Trades Import_OMS Quer'!K1773</f>
        <v>0</v>
      </c>
      <c r="L1773">
        <f>'Previous Trades Import_OMS Quer'!L1773</f>
        <v>0</v>
      </c>
      <c r="M1773">
        <f>'Previous Trades Import_OMS Quer'!M1773</f>
        <v>0</v>
      </c>
      <c r="N1773">
        <f>'Previous Trades Import_OMS Quer'!N1773</f>
        <v>0</v>
      </c>
      <c r="O1773" t="str">
        <f>CLEAN('Previous Trades Import_OMS Quer'!O1773)</f>
        <v/>
      </c>
      <c r="Q1773" s="25">
        <f t="shared" si="54"/>
        <v>0</v>
      </c>
      <c r="R1773" s="25" t="e">
        <f>VLOOKUP(O1773,'Currency Balance'!$O$3:$Q$32,3,0)</f>
        <v>#N/A</v>
      </c>
      <c r="S1773" t="e">
        <f t="shared" si="55"/>
        <v>#N/A</v>
      </c>
    </row>
    <row r="1774" spans="1:19">
      <c r="A1774">
        <f>'Previous Trades Import_OMS Quer'!A1774</f>
        <v>0</v>
      </c>
      <c r="B1774">
        <f>'Previous Trades Import_OMS Quer'!B1774</f>
        <v>0</v>
      </c>
      <c r="C1774" s="22">
        <f>'Previous Trades Import_OMS Quer'!C1774</f>
        <v>0</v>
      </c>
      <c r="D1774">
        <f>'Previous Trades Import_OMS Quer'!D1774</f>
        <v>0</v>
      </c>
      <c r="E1774" s="22">
        <f>'Previous Trades Import_OMS Quer'!E1774</f>
        <v>0</v>
      </c>
      <c r="F1774">
        <f>'Previous Trades Import_OMS Quer'!F1774</f>
        <v>0</v>
      </c>
      <c r="G1774">
        <f>'Previous Trades Import_OMS Quer'!G1774</f>
        <v>0</v>
      </c>
      <c r="H1774">
        <f>'Previous Trades Import_OMS Quer'!H1774</f>
        <v>0</v>
      </c>
      <c r="I1774">
        <f>'Previous Trades Import_OMS Quer'!I1774</f>
        <v>0</v>
      </c>
      <c r="J1774">
        <f>'Previous Trades Import_OMS Quer'!J1774</f>
        <v>0</v>
      </c>
      <c r="K1774">
        <f>'Previous Trades Import_OMS Quer'!K1774</f>
        <v>0</v>
      </c>
      <c r="L1774">
        <f>'Previous Trades Import_OMS Quer'!L1774</f>
        <v>0</v>
      </c>
      <c r="M1774">
        <f>'Previous Trades Import_OMS Quer'!M1774</f>
        <v>0</v>
      </c>
      <c r="N1774">
        <f>'Previous Trades Import_OMS Quer'!N1774</f>
        <v>0</v>
      </c>
      <c r="O1774" t="str">
        <f>CLEAN('Previous Trades Import_OMS Quer'!O1774)</f>
        <v/>
      </c>
      <c r="Q1774" s="25">
        <f t="shared" si="54"/>
        <v>0</v>
      </c>
      <c r="R1774" s="25" t="e">
        <f>VLOOKUP(O1774,'Currency Balance'!$O$3:$Q$32,3,0)</f>
        <v>#N/A</v>
      </c>
      <c r="S1774" t="e">
        <f t="shared" si="55"/>
        <v>#N/A</v>
      </c>
    </row>
    <row r="1775" spans="1:19">
      <c r="A1775">
        <f>'Previous Trades Import_OMS Quer'!A1775</f>
        <v>0</v>
      </c>
      <c r="B1775">
        <f>'Previous Trades Import_OMS Quer'!B1775</f>
        <v>0</v>
      </c>
      <c r="C1775" s="22">
        <f>'Previous Trades Import_OMS Quer'!C1775</f>
        <v>0</v>
      </c>
      <c r="D1775">
        <f>'Previous Trades Import_OMS Quer'!D1775</f>
        <v>0</v>
      </c>
      <c r="E1775" s="22">
        <f>'Previous Trades Import_OMS Quer'!E1775</f>
        <v>0</v>
      </c>
      <c r="F1775">
        <f>'Previous Trades Import_OMS Quer'!F1775</f>
        <v>0</v>
      </c>
      <c r="G1775">
        <f>'Previous Trades Import_OMS Quer'!G1775</f>
        <v>0</v>
      </c>
      <c r="H1775">
        <f>'Previous Trades Import_OMS Quer'!H1775</f>
        <v>0</v>
      </c>
      <c r="I1775">
        <f>'Previous Trades Import_OMS Quer'!I1775</f>
        <v>0</v>
      </c>
      <c r="J1775">
        <f>'Previous Trades Import_OMS Quer'!J1775</f>
        <v>0</v>
      </c>
      <c r="K1775">
        <f>'Previous Trades Import_OMS Quer'!K1775</f>
        <v>0</v>
      </c>
      <c r="L1775">
        <f>'Previous Trades Import_OMS Quer'!L1775</f>
        <v>0</v>
      </c>
      <c r="M1775">
        <f>'Previous Trades Import_OMS Quer'!M1775</f>
        <v>0</v>
      </c>
      <c r="N1775">
        <f>'Previous Trades Import_OMS Quer'!N1775</f>
        <v>0</v>
      </c>
      <c r="O1775" t="str">
        <f>CLEAN('Previous Trades Import_OMS Quer'!O1775)</f>
        <v/>
      </c>
      <c r="Q1775" s="25">
        <f t="shared" si="54"/>
        <v>0</v>
      </c>
      <c r="R1775" s="25" t="e">
        <f>VLOOKUP(O1775,'Currency Balance'!$O$3:$Q$32,3,0)</f>
        <v>#N/A</v>
      </c>
      <c r="S1775" t="e">
        <f t="shared" si="55"/>
        <v>#N/A</v>
      </c>
    </row>
    <row r="1776" spans="1:19">
      <c r="A1776">
        <f>'Previous Trades Import_OMS Quer'!A1776</f>
        <v>0</v>
      </c>
      <c r="B1776">
        <f>'Previous Trades Import_OMS Quer'!B1776</f>
        <v>0</v>
      </c>
      <c r="C1776" s="22">
        <f>'Previous Trades Import_OMS Quer'!C1776</f>
        <v>0</v>
      </c>
      <c r="D1776">
        <f>'Previous Trades Import_OMS Quer'!D1776</f>
        <v>0</v>
      </c>
      <c r="E1776" s="22">
        <f>'Previous Trades Import_OMS Quer'!E1776</f>
        <v>0</v>
      </c>
      <c r="F1776">
        <f>'Previous Trades Import_OMS Quer'!F1776</f>
        <v>0</v>
      </c>
      <c r="G1776">
        <f>'Previous Trades Import_OMS Quer'!G1776</f>
        <v>0</v>
      </c>
      <c r="H1776">
        <f>'Previous Trades Import_OMS Quer'!H1776</f>
        <v>0</v>
      </c>
      <c r="I1776">
        <f>'Previous Trades Import_OMS Quer'!I1776</f>
        <v>0</v>
      </c>
      <c r="J1776">
        <f>'Previous Trades Import_OMS Quer'!J1776</f>
        <v>0</v>
      </c>
      <c r="K1776">
        <f>'Previous Trades Import_OMS Quer'!K1776</f>
        <v>0</v>
      </c>
      <c r="L1776">
        <f>'Previous Trades Import_OMS Quer'!L1776</f>
        <v>0</v>
      </c>
      <c r="M1776">
        <f>'Previous Trades Import_OMS Quer'!M1776</f>
        <v>0</v>
      </c>
      <c r="N1776">
        <f>'Previous Trades Import_OMS Quer'!N1776</f>
        <v>0</v>
      </c>
      <c r="O1776" t="str">
        <f>CLEAN('Previous Trades Import_OMS Quer'!O1776)</f>
        <v/>
      </c>
      <c r="Q1776" s="25">
        <f t="shared" si="54"/>
        <v>0</v>
      </c>
      <c r="R1776" s="25" t="e">
        <f>VLOOKUP(O1776,'Currency Balance'!$O$3:$Q$32,3,0)</f>
        <v>#N/A</v>
      </c>
      <c r="S1776" t="e">
        <f t="shared" si="55"/>
        <v>#N/A</v>
      </c>
    </row>
    <row r="1777" spans="1:19">
      <c r="A1777">
        <f>'Previous Trades Import_OMS Quer'!A1777</f>
        <v>0</v>
      </c>
      <c r="B1777">
        <f>'Previous Trades Import_OMS Quer'!B1777</f>
        <v>0</v>
      </c>
      <c r="C1777" s="22">
        <f>'Previous Trades Import_OMS Quer'!C1777</f>
        <v>0</v>
      </c>
      <c r="D1777">
        <f>'Previous Trades Import_OMS Quer'!D1777</f>
        <v>0</v>
      </c>
      <c r="E1777" s="22">
        <f>'Previous Trades Import_OMS Quer'!E1777</f>
        <v>0</v>
      </c>
      <c r="F1777">
        <f>'Previous Trades Import_OMS Quer'!F1777</f>
        <v>0</v>
      </c>
      <c r="G1777">
        <f>'Previous Trades Import_OMS Quer'!G1777</f>
        <v>0</v>
      </c>
      <c r="H1777">
        <f>'Previous Trades Import_OMS Quer'!H1777</f>
        <v>0</v>
      </c>
      <c r="I1777">
        <f>'Previous Trades Import_OMS Quer'!I1777</f>
        <v>0</v>
      </c>
      <c r="J1777">
        <f>'Previous Trades Import_OMS Quer'!J1777</f>
        <v>0</v>
      </c>
      <c r="K1777">
        <f>'Previous Trades Import_OMS Quer'!K1777</f>
        <v>0</v>
      </c>
      <c r="L1777">
        <f>'Previous Trades Import_OMS Quer'!L1777</f>
        <v>0</v>
      </c>
      <c r="M1777">
        <f>'Previous Trades Import_OMS Quer'!M1777</f>
        <v>0</v>
      </c>
      <c r="N1777">
        <f>'Previous Trades Import_OMS Quer'!N1777</f>
        <v>0</v>
      </c>
      <c r="O1777" t="str">
        <f>CLEAN('Previous Trades Import_OMS Quer'!O1777)</f>
        <v/>
      </c>
      <c r="Q1777" s="25">
        <f t="shared" si="54"/>
        <v>0</v>
      </c>
      <c r="R1777" s="25" t="e">
        <f>VLOOKUP(O1777,'Currency Balance'!$O$3:$Q$32,3,0)</f>
        <v>#N/A</v>
      </c>
      <c r="S1777" t="e">
        <f t="shared" si="55"/>
        <v>#N/A</v>
      </c>
    </row>
    <row r="1778" spans="1:19">
      <c r="A1778">
        <f>'Previous Trades Import_OMS Quer'!A1778</f>
        <v>0</v>
      </c>
      <c r="B1778">
        <f>'Previous Trades Import_OMS Quer'!B1778</f>
        <v>0</v>
      </c>
      <c r="C1778" s="22">
        <f>'Previous Trades Import_OMS Quer'!C1778</f>
        <v>0</v>
      </c>
      <c r="D1778">
        <f>'Previous Trades Import_OMS Quer'!D1778</f>
        <v>0</v>
      </c>
      <c r="E1778" s="22">
        <f>'Previous Trades Import_OMS Quer'!E1778</f>
        <v>0</v>
      </c>
      <c r="F1778">
        <f>'Previous Trades Import_OMS Quer'!F1778</f>
        <v>0</v>
      </c>
      <c r="G1778">
        <f>'Previous Trades Import_OMS Quer'!G1778</f>
        <v>0</v>
      </c>
      <c r="H1778">
        <f>'Previous Trades Import_OMS Quer'!H1778</f>
        <v>0</v>
      </c>
      <c r="I1778">
        <f>'Previous Trades Import_OMS Quer'!I1778</f>
        <v>0</v>
      </c>
      <c r="J1778">
        <f>'Previous Trades Import_OMS Quer'!J1778</f>
        <v>0</v>
      </c>
      <c r="K1778">
        <f>'Previous Trades Import_OMS Quer'!K1778</f>
        <v>0</v>
      </c>
      <c r="L1778">
        <f>'Previous Trades Import_OMS Quer'!L1778</f>
        <v>0</v>
      </c>
      <c r="M1778">
        <f>'Previous Trades Import_OMS Quer'!M1778</f>
        <v>0</v>
      </c>
      <c r="N1778">
        <f>'Previous Trades Import_OMS Quer'!N1778</f>
        <v>0</v>
      </c>
      <c r="O1778" t="str">
        <f>CLEAN('Previous Trades Import_OMS Quer'!O1778)</f>
        <v/>
      </c>
      <c r="Q1778" s="25">
        <f t="shared" si="54"/>
        <v>0</v>
      </c>
      <c r="R1778" s="25" t="e">
        <f>VLOOKUP(O1778,'Currency Balance'!$O$3:$Q$32,3,0)</f>
        <v>#N/A</v>
      </c>
      <c r="S1778" t="e">
        <f t="shared" si="55"/>
        <v>#N/A</v>
      </c>
    </row>
    <row r="1779" spans="1:19">
      <c r="A1779">
        <f>'Previous Trades Import_OMS Quer'!A1779</f>
        <v>0</v>
      </c>
      <c r="B1779">
        <f>'Previous Trades Import_OMS Quer'!B1779</f>
        <v>0</v>
      </c>
      <c r="C1779" s="22">
        <f>'Previous Trades Import_OMS Quer'!C1779</f>
        <v>0</v>
      </c>
      <c r="D1779">
        <f>'Previous Trades Import_OMS Quer'!D1779</f>
        <v>0</v>
      </c>
      <c r="E1779" s="22">
        <f>'Previous Trades Import_OMS Quer'!E1779</f>
        <v>0</v>
      </c>
      <c r="F1779">
        <f>'Previous Trades Import_OMS Quer'!F1779</f>
        <v>0</v>
      </c>
      <c r="G1779">
        <f>'Previous Trades Import_OMS Quer'!G1779</f>
        <v>0</v>
      </c>
      <c r="H1779">
        <f>'Previous Trades Import_OMS Quer'!H1779</f>
        <v>0</v>
      </c>
      <c r="I1779">
        <f>'Previous Trades Import_OMS Quer'!I1779</f>
        <v>0</v>
      </c>
      <c r="J1779">
        <f>'Previous Trades Import_OMS Quer'!J1779</f>
        <v>0</v>
      </c>
      <c r="K1779">
        <f>'Previous Trades Import_OMS Quer'!K1779</f>
        <v>0</v>
      </c>
      <c r="L1779">
        <f>'Previous Trades Import_OMS Quer'!L1779</f>
        <v>0</v>
      </c>
      <c r="M1779">
        <f>'Previous Trades Import_OMS Quer'!M1779</f>
        <v>0</v>
      </c>
      <c r="N1779">
        <f>'Previous Trades Import_OMS Quer'!N1779</f>
        <v>0</v>
      </c>
      <c r="O1779" t="str">
        <f>CLEAN('Previous Trades Import_OMS Quer'!O1779)</f>
        <v/>
      </c>
      <c r="Q1779" s="25">
        <f t="shared" si="54"/>
        <v>0</v>
      </c>
      <c r="R1779" s="25" t="e">
        <f>VLOOKUP(O1779,'Currency Balance'!$O$3:$Q$32,3,0)</f>
        <v>#N/A</v>
      </c>
      <c r="S1779" t="e">
        <f t="shared" si="55"/>
        <v>#N/A</v>
      </c>
    </row>
    <row r="1780" spans="1:19">
      <c r="A1780">
        <f>'Previous Trades Import_OMS Quer'!A1780</f>
        <v>0</v>
      </c>
      <c r="B1780">
        <f>'Previous Trades Import_OMS Quer'!B1780</f>
        <v>0</v>
      </c>
      <c r="C1780" s="22">
        <f>'Previous Trades Import_OMS Quer'!C1780</f>
        <v>0</v>
      </c>
      <c r="D1780">
        <f>'Previous Trades Import_OMS Quer'!D1780</f>
        <v>0</v>
      </c>
      <c r="E1780" s="22">
        <f>'Previous Trades Import_OMS Quer'!E1780</f>
        <v>0</v>
      </c>
      <c r="F1780">
        <f>'Previous Trades Import_OMS Quer'!F1780</f>
        <v>0</v>
      </c>
      <c r="G1780">
        <f>'Previous Trades Import_OMS Quer'!G1780</f>
        <v>0</v>
      </c>
      <c r="H1780">
        <f>'Previous Trades Import_OMS Quer'!H1780</f>
        <v>0</v>
      </c>
      <c r="I1780">
        <f>'Previous Trades Import_OMS Quer'!I1780</f>
        <v>0</v>
      </c>
      <c r="J1780">
        <f>'Previous Trades Import_OMS Quer'!J1780</f>
        <v>0</v>
      </c>
      <c r="K1780">
        <f>'Previous Trades Import_OMS Quer'!K1780</f>
        <v>0</v>
      </c>
      <c r="L1780">
        <f>'Previous Trades Import_OMS Quer'!L1780</f>
        <v>0</v>
      </c>
      <c r="M1780">
        <f>'Previous Trades Import_OMS Quer'!M1780</f>
        <v>0</v>
      </c>
      <c r="N1780">
        <f>'Previous Trades Import_OMS Quer'!N1780</f>
        <v>0</v>
      </c>
      <c r="O1780" t="str">
        <f>CLEAN('Previous Trades Import_OMS Quer'!O1780)</f>
        <v/>
      </c>
      <c r="Q1780" s="25">
        <f t="shared" si="54"/>
        <v>0</v>
      </c>
      <c r="R1780" s="25" t="e">
        <f>VLOOKUP(O1780,'Currency Balance'!$O$3:$Q$32,3,0)</f>
        <v>#N/A</v>
      </c>
      <c r="S1780" t="e">
        <f t="shared" si="55"/>
        <v>#N/A</v>
      </c>
    </row>
    <row r="1781" spans="1:19">
      <c r="A1781">
        <f>'Previous Trades Import_OMS Quer'!A1781</f>
        <v>0</v>
      </c>
      <c r="B1781">
        <f>'Previous Trades Import_OMS Quer'!B1781</f>
        <v>0</v>
      </c>
      <c r="C1781" s="22">
        <f>'Previous Trades Import_OMS Quer'!C1781</f>
        <v>0</v>
      </c>
      <c r="D1781">
        <f>'Previous Trades Import_OMS Quer'!D1781</f>
        <v>0</v>
      </c>
      <c r="E1781" s="22">
        <f>'Previous Trades Import_OMS Quer'!E1781</f>
        <v>0</v>
      </c>
      <c r="F1781">
        <f>'Previous Trades Import_OMS Quer'!F1781</f>
        <v>0</v>
      </c>
      <c r="G1781">
        <f>'Previous Trades Import_OMS Quer'!G1781</f>
        <v>0</v>
      </c>
      <c r="H1781">
        <f>'Previous Trades Import_OMS Quer'!H1781</f>
        <v>0</v>
      </c>
      <c r="I1781">
        <f>'Previous Trades Import_OMS Quer'!I1781</f>
        <v>0</v>
      </c>
      <c r="J1781">
        <f>'Previous Trades Import_OMS Quer'!J1781</f>
        <v>0</v>
      </c>
      <c r="K1781">
        <f>'Previous Trades Import_OMS Quer'!K1781</f>
        <v>0</v>
      </c>
      <c r="L1781">
        <f>'Previous Trades Import_OMS Quer'!L1781</f>
        <v>0</v>
      </c>
      <c r="M1781">
        <f>'Previous Trades Import_OMS Quer'!M1781</f>
        <v>0</v>
      </c>
      <c r="N1781">
        <f>'Previous Trades Import_OMS Quer'!N1781</f>
        <v>0</v>
      </c>
      <c r="O1781" t="str">
        <f>CLEAN('Previous Trades Import_OMS Quer'!O1781)</f>
        <v/>
      </c>
      <c r="Q1781" s="25">
        <f t="shared" si="54"/>
        <v>0</v>
      </c>
      <c r="R1781" s="25" t="e">
        <f>VLOOKUP(O1781,'Currency Balance'!$O$3:$Q$32,3,0)</f>
        <v>#N/A</v>
      </c>
      <c r="S1781" t="e">
        <f t="shared" si="55"/>
        <v>#N/A</v>
      </c>
    </row>
    <row r="1782" spans="1:19">
      <c r="A1782">
        <f>'Previous Trades Import_OMS Quer'!A1782</f>
        <v>0</v>
      </c>
      <c r="B1782">
        <f>'Previous Trades Import_OMS Quer'!B1782</f>
        <v>0</v>
      </c>
      <c r="C1782" s="22">
        <f>'Previous Trades Import_OMS Quer'!C1782</f>
        <v>0</v>
      </c>
      <c r="D1782">
        <f>'Previous Trades Import_OMS Quer'!D1782</f>
        <v>0</v>
      </c>
      <c r="E1782" s="22">
        <f>'Previous Trades Import_OMS Quer'!E1782</f>
        <v>0</v>
      </c>
      <c r="F1782">
        <f>'Previous Trades Import_OMS Quer'!F1782</f>
        <v>0</v>
      </c>
      <c r="G1782">
        <f>'Previous Trades Import_OMS Quer'!G1782</f>
        <v>0</v>
      </c>
      <c r="H1782">
        <f>'Previous Trades Import_OMS Quer'!H1782</f>
        <v>0</v>
      </c>
      <c r="I1782">
        <f>'Previous Trades Import_OMS Quer'!I1782</f>
        <v>0</v>
      </c>
      <c r="J1782">
        <f>'Previous Trades Import_OMS Quer'!J1782</f>
        <v>0</v>
      </c>
      <c r="K1782">
        <f>'Previous Trades Import_OMS Quer'!K1782</f>
        <v>0</v>
      </c>
      <c r="L1782">
        <f>'Previous Trades Import_OMS Quer'!L1782</f>
        <v>0</v>
      </c>
      <c r="M1782">
        <f>'Previous Trades Import_OMS Quer'!M1782</f>
        <v>0</v>
      </c>
      <c r="N1782">
        <f>'Previous Trades Import_OMS Quer'!N1782</f>
        <v>0</v>
      </c>
      <c r="O1782" t="str">
        <f>CLEAN('Previous Trades Import_OMS Quer'!O1782)</f>
        <v/>
      </c>
      <c r="Q1782" s="25">
        <f t="shared" si="54"/>
        <v>0</v>
      </c>
      <c r="R1782" s="25" t="e">
        <f>VLOOKUP(O1782,'Currency Balance'!$O$3:$Q$32,3,0)</f>
        <v>#N/A</v>
      </c>
      <c r="S1782" t="e">
        <f t="shared" si="55"/>
        <v>#N/A</v>
      </c>
    </row>
    <row r="1783" spans="1:19">
      <c r="A1783">
        <f>'Previous Trades Import_OMS Quer'!A1783</f>
        <v>0</v>
      </c>
      <c r="B1783">
        <f>'Previous Trades Import_OMS Quer'!B1783</f>
        <v>0</v>
      </c>
      <c r="C1783" s="22">
        <f>'Previous Trades Import_OMS Quer'!C1783</f>
        <v>0</v>
      </c>
      <c r="D1783">
        <f>'Previous Trades Import_OMS Quer'!D1783</f>
        <v>0</v>
      </c>
      <c r="E1783" s="22">
        <f>'Previous Trades Import_OMS Quer'!E1783</f>
        <v>0</v>
      </c>
      <c r="F1783">
        <f>'Previous Trades Import_OMS Quer'!F1783</f>
        <v>0</v>
      </c>
      <c r="G1783">
        <f>'Previous Trades Import_OMS Quer'!G1783</f>
        <v>0</v>
      </c>
      <c r="H1783">
        <f>'Previous Trades Import_OMS Quer'!H1783</f>
        <v>0</v>
      </c>
      <c r="I1783">
        <f>'Previous Trades Import_OMS Quer'!I1783</f>
        <v>0</v>
      </c>
      <c r="J1783">
        <f>'Previous Trades Import_OMS Quer'!J1783</f>
        <v>0</v>
      </c>
      <c r="K1783">
        <f>'Previous Trades Import_OMS Quer'!K1783</f>
        <v>0</v>
      </c>
      <c r="L1783">
        <f>'Previous Trades Import_OMS Quer'!L1783</f>
        <v>0</v>
      </c>
      <c r="M1783">
        <f>'Previous Trades Import_OMS Quer'!M1783</f>
        <v>0</v>
      </c>
      <c r="N1783">
        <f>'Previous Trades Import_OMS Quer'!N1783</f>
        <v>0</v>
      </c>
      <c r="O1783" t="str">
        <f>CLEAN('Previous Trades Import_OMS Quer'!O1783)</f>
        <v/>
      </c>
      <c r="Q1783" s="25">
        <f t="shared" si="54"/>
        <v>0</v>
      </c>
      <c r="R1783" s="25" t="e">
        <f>VLOOKUP(O1783,'Currency Balance'!$O$3:$Q$32,3,0)</f>
        <v>#N/A</v>
      </c>
      <c r="S1783" t="e">
        <f t="shared" si="55"/>
        <v>#N/A</v>
      </c>
    </row>
    <row r="1784" spans="1:19">
      <c r="A1784">
        <f>'Previous Trades Import_OMS Quer'!A1784</f>
        <v>0</v>
      </c>
      <c r="B1784">
        <f>'Previous Trades Import_OMS Quer'!B1784</f>
        <v>0</v>
      </c>
      <c r="C1784" s="22">
        <f>'Previous Trades Import_OMS Quer'!C1784</f>
        <v>0</v>
      </c>
      <c r="D1784">
        <f>'Previous Trades Import_OMS Quer'!D1784</f>
        <v>0</v>
      </c>
      <c r="E1784" s="22">
        <f>'Previous Trades Import_OMS Quer'!E1784</f>
        <v>0</v>
      </c>
      <c r="F1784">
        <f>'Previous Trades Import_OMS Quer'!F1784</f>
        <v>0</v>
      </c>
      <c r="G1784">
        <f>'Previous Trades Import_OMS Quer'!G1784</f>
        <v>0</v>
      </c>
      <c r="H1784">
        <f>'Previous Trades Import_OMS Quer'!H1784</f>
        <v>0</v>
      </c>
      <c r="I1784">
        <f>'Previous Trades Import_OMS Quer'!I1784</f>
        <v>0</v>
      </c>
      <c r="J1784">
        <f>'Previous Trades Import_OMS Quer'!J1784</f>
        <v>0</v>
      </c>
      <c r="K1784">
        <f>'Previous Trades Import_OMS Quer'!K1784</f>
        <v>0</v>
      </c>
      <c r="L1784">
        <f>'Previous Trades Import_OMS Quer'!L1784</f>
        <v>0</v>
      </c>
      <c r="M1784">
        <f>'Previous Trades Import_OMS Quer'!M1784</f>
        <v>0</v>
      </c>
      <c r="N1784">
        <f>'Previous Trades Import_OMS Quer'!N1784</f>
        <v>0</v>
      </c>
      <c r="O1784" t="str">
        <f>CLEAN('Previous Trades Import_OMS Quer'!O1784)</f>
        <v/>
      </c>
      <c r="Q1784" s="25">
        <f t="shared" si="54"/>
        <v>0</v>
      </c>
      <c r="R1784" s="25" t="e">
        <f>VLOOKUP(O1784,'Currency Balance'!$O$3:$Q$32,3,0)</f>
        <v>#N/A</v>
      </c>
      <c r="S1784" t="e">
        <f t="shared" si="55"/>
        <v>#N/A</v>
      </c>
    </row>
    <row r="1785" spans="1:19">
      <c r="A1785">
        <f>'Previous Trades Import_OMS Quer'!A1785</f>
        <v>0</v>
      </c>
      <c r="B1785">
        <f>'Previous Trades Import_OMS Quer'!B1785</f>
        <v>0</v>
      </c>
      <c r="C1785" s="22">
        <f>'Previous Trades Import_OMS Quer'!C1785</f>
        <v>0</v>
      </c>
      <c r="D1785">
        <f>'Previous Trades Import_OMS Quer'!D1785</f>
        <v>0</v>
      </c>
      <c r="E1785" s="22">
        <f>'Previous Trades Import_OMS Quer'!E1785</f>
        <v>0</v>
      </c>
      <c r="F1785">
        <f>'Previous Trades Import_OMS Quer'!F1785</f>
        <v>0</v>
      </c>
      <c r="G1785">
        <f>'Previous Trades Import_OMS Quer'!G1785</f>
        <v>0</v>
      </c>
      <c r="H1785">
        <f>'Previous Trades Import_OMS Quer'!H1785</f>
        <v>0</v>
      </c>
      <c r="I1785">
        <f>'Previous Trades Import_OMS Quer'!I1785</f>
        <v>0</v>
      </c>
      <c r="J1785">
        <f>'Previous Trades Import_OMS Quer'!J1785</f>
        <v>0</v>
      </c>
      <c r="K1785">
        <f>'Previous Trades Import_OMS Quer'!K1785</f>
        <v>0</v>
      </c>
      <c r="L1785">
        <f>'Previous Trades Import_OMS Quer'!L1785</f>
        <v>0</v>
      </c>
      <c r="M1785">
        <f>'Previous Trades Import_OMS Quer'!M1785</f>
        <v>0</v>
      </c>
      <c r="N1785">
        <f>'Previous Trades Import_OMS Quer'!N1785</f>
        <v>0</v>
      </c>
      <c r="O1785" t="str">
        <f>CLEAN('Previous Trades Import_OMS Quer'!O1785)</f>
        <v/>
      </c>
      <c r="Q1785" s="25">
        <f t="shared" si="54"/>
        <v>0</v>
      </c>
      <c r="R1785" s="25" t="e">
        <f>VLOOKUP(O1785,'Currency Balance'!$O$3:$Q$32,3,0)</f>
        <v>#N/A</v>
      </c>
      <c r="S1785" t="e">
        <f t="shared" si="55"/>
        <v>#N/A</v>
      </c>
    </row>
    <row r="1786" spans="1:19">
      <c r="A1786">
        <f>'Previous Trades Import_OMS Quer'!A1786</f>
        <v>0</v>
      </c>
      <c r="B1786">
        <f>'Previous Trades Import_OMS Quer'!B1786</f>
        <v>0</v>
      </c>
      <c r="C1786" s="22">
        <f>'Previous Trades Import_OMS Quer'!C1786</f>
        <v>0</v>
      </c>
      <c r="D1786">
        <f>'Previous Trades Import_OMS Quer'!D1786</f>
        <v>0</v>
      </c>
      <c r="E1786" s="22">
        <f>'Previous Trades Import_OMS Quer'!E1786</f>
        <v>0</v>
      </c>
      <c r="F1786">
        <f>'Previous Trades Import_OMS Quer'!F1786</f>
        <v>0</v>
      </c>
      <c r="G1786">
        <f>'Previous Trades Import_OMS Quer'!G1786</f>
        <v>0</v>
      </c>
      <c r="H1786">
        <f>'Previous Trades Import_OMS Quer'!H1786</f>
        <v>0</v>
      </c>
      <c r="I1786">
        <f>'Previous Trades Import_OMS Quer'!I1786</f>
        <v>0</v>
      </c>
      <c r="J1786">
        <f>'Previous Trades Import_OMS Quer'!J1786</f>
        <v>0</v>
      </c>
      <c r="K1786">
        <f>'Previous Trades Import_OMS Quer'!K1786</f>
        <v>0</v>
      </c>
      <c r="L1786">
        <f>'Previous Trades Import_OMS Quer'!L1786</f>
        <v>0</v>
      </c>
      <c r="M1786">
        <f>'Previous Trades Import_OMS Quer'!M1786</f>
        <v>0</v>
      </c>
      <c r="N1786">
        <f>'Previous Trades Import_OMS Quer'!N1786</f>
        <v>0</v>
      </c>
      <c r="O1786" t="str">
        <f>CLEAN('Previous Trades Import_OMS Quer'!O1786)</f>
        <v/>
      </c>
      <c r="Q1786" s="25">
        <f t="shared" si="54"/>
        <v>0</v>
      </c>
      <c r="R1786" s="25" t="e">
        <f>VLOOKUP(O1786,'Currency Balance'!$O$3:$Q$32,3,0)</f>
        <v>#N/A</v>
      </c>
      <c r="S1786" t="e">
        <f t="shared" si="55"/>
        <v>#N/A</v>
      </c>
    </row>
    <row r="1787" spans="1:19">
      <c r="A1787">
        <f>'Previous Trades Import_OMS Quer'!A1787</f>
        <v>0</v>
      </c>
      <c r="B1787">
        <f>'Previous Trades Import_OMS Quer'!B1787</f>
        <v>0</v>
      </c>
      <c r="C1787" s="22">
        <f>'Previous Trades Import_OMS Quer'!C1787</f>
        <v>0</v>
      </c>
      <c r="D1787">
        <f>'Previous Trades Import_OMS Quer'!D1787</f>
        <v>0</v>
      </c>
      <c r="E1787" s="22">
        <f>'Previous Trades Import_OMS Quer'!E1787</f>
        <v>0</v>
      </c>
      <c r="F1787">
        <f>'Previous Trades Import_OMS Quer'!F1787</f>
        <v>0</v>
      </c>
      <c r="G1787">
        <f>'Previous Trades Import_OMS Quer'!G1787</f>
        <v>0</v>
      </c>
      <c r="H1787">
        <f>'Previous Trades Import_OMS Quer'!H1787</f>
        <v>0</v>
      </c>
      <c r="I1787">
        <f>'Previous Trades Import_OMS Quer'!I1787</f>
        <v>0</v>
      </c>
      <c r="J1787">
        <f>'Previous Trades Import_OMS Quer'!J1787</f>
        <v>0</v>
      </c>
      <c r="K1787">
        <f>'Previous Trades Import_OMS Quer'!K1787</f>
        <v>0</v>
      </c>
      <c r="L1787">
        <f>'Previous Trades Import_OMS Quer'!L1787</f>
        <v>0</v>
      </c>
      <c r="M1787">
        <f>'Previous Trades Import_OMS Quer'!M1787</f>
        <v>0</v>
      </c>
      <c r="N1787">
        <f>'Previous Trades Import_OMS Quer'!N1787</f>
        <v>0</v>
      </c>
      <c r="O1787" t="str">
        <f>CLEAN('Previous Trades Import_OMS Quer'!O1787)</f>
        <v/>
      </c>
      <c r="Q1787" s="25">
        <f t="shared" si="54"/>
        <v>0</v>
      </c>
      <c r="R1787" s="25" t="e">
        <f>VLOOKUP(O1787,'Currency Balance'!$O$3:$Q$32,3,0)</f>
        <v>#N/A</v>
      </c>
      <c r="S1787" t="e">
        <f t="shared" si="55"/>
        <v>#N/A</v>
      </c>
    </row>
    <row r="1788" spans="1:19">
      <c r="A1788">
        <f>'Previous Trades Import_OMS Quer'!A1788</f>
        <v>0</v>
      </c>
      <c r="B1788">
        <f>'Previous Trades Import_OMS Quer'!B1788</f>
        <v>0</v>
      </c>
      <c r="C1788" s="22">
        <f>'Previous Trades Import_OMS Quer'!C1788</f>
        <v>0</v>
      </c>
      <c r="D1788">
        <f>'Previous Trades Import_OMS Quer'!D1788</f>
        <v>0</v>
      </c>
      <c r="E1788" s="22">
        <f>'Previous Trades Import_OMS Quer'!E1788</f>
        <v>0</v>
      </c>
      <c r="F1788">
        <f>'Previous Trades Import_OMS Quer'!F1788</f>
        <v>0</v>
      </c>
      <c r="G1788">
        <f>'Previous Trades Import_OMS Quer'!G1788</f>
        <v>0</v>
      </c>
      <c r="H1788">
        <f>'Previous Trades Import_OMS Quer'!H1788</f>
        <v>0</v>
      </c>
      <c r="I1788">
        <f>'Previous Trades Import_OMS Quer'!I1788</f>
        <v>0</v>
      </c>
      <c r="J1788">
        <f>'Previous Trades Import_OMS Quer'!J1788</f>
        <v>0</v>
      </c>
      <c r="K1788">
        <f>'Previous Trades Import_OMS Quer'!K1788</f>
        <v>0</v>
      </c>
      <c r="L1788">
        <f>'Previous Trades Import_OMS Quer'!L1788</f>
        <v>0</v>
      </c>
      <c r="M1788">
        <f>'Previous Trades Import_OMS Quer'!M1788</f>
        <v>0</v>
      </c>
      <c r="N1788">
        <f>'Previous Trades Import_OMS Quer'!N1788</f>
        <v>0</v>
      </c>
      <c r="O1788" t="str">
        <f>CLEAN('Previous Trades Import_OMS Quer'!O1788)</f>
        <v/>
      </c>
      <c r="Q1788" s="25">
        <f t="shared" si="54"/>
        <v>0</v>
      </c>
      <c r="R1788" s="25" t="e">
        <f>VLOOKUP(O1788,'Currency Balance'!$O$3:$Q$32,3,0)</f>
        <v>#N/A</v>
      </c>
      <c r="S1788" t="e">
        <f t="shared" si="55"/>
        <v>#N/A</v>
      </c>
    </row>
    <row r="1789" spans="1:19">
      <c r="A1789">
        <f>'Previous Trades Import_OMS Quer'!A1789</f>
        <v>0</v>
      </c>
      <c r="B1789">
        <f>'Previous Trades Import_OMS Quer'!B1789</f>
        <v>0</v>
      </c>
      <c r="C1789" s="22">
        <f>'Previous Trades Import_OMS Quer'!C1789</f>
        <v>0</v>
      </c>
      <c r="D1789">
        <f>'Previous Trades Import_OMS Quer'!D1789</f>
        <v>0</v>
      </c>
      <c r="E1789" s="22">
        <f>'Previous Trades Import_OMS Quer'!E1789</f>
        <v>0</v>
      </c>
      <c r="F1789">
        <f>'Previous Trades Import_OMS Quer'!F1789</f>
        <v>0</v>
      </c>
      <c r="G1789">
        <f>'Previous Trades Import_OMS Quer'!G1789</f>
        <v>0</v>
      </c>
      <c r="H1789">
        <f>'Previous Trades Import_OMS Quer'!H1789</f>
        <v>0</v>
      </c>
      <c r="I1789">
        <f>'Previous Trades Import_OMS Quer'!I1789</f>
        <v>0</v>
      </c>
      <c r="J1789">
        <f>'Previous Trades Import_OMS Quer'!J1789</f>
        <v>0</v>
      </c>
      <c r="K1789">
        <f>'Previous Trades Import_OMS Quer'!K1789</f>
        <v>0</v>
      </c>
      <c r="L1789">
        <f>'Previous Trades Import_OMS Quer'!L1789</f>
        <v>0</v>
      </c>
      <c r="M1789">
        <f>'Previous Trades Import_OMS Quer'!M1789</f>
        <v>0</v>
      </c>
      <c r="N1789">
        <f>'Previous Trades Import_OMS Quer'!N1789</f>
        <v>0</v>
      </c>
      <c r="O1789" t="str">
        <f>CLEAN('Previous Trades Import_OMS Quer'!O1789)</f>
        <v/>
      </c>
      <c r="Q1789" s="25">
        <f t="shared" si="54"/>
        <v>0</v>
      </c>
      <c r="R1789" s="25" t="e">
        <f>VLOOKUP(O1789,'Currency Balance'!$O$3:$Q$32,3,0)</f>
        <v>#N/A</v>
      </c>
      <c r="S1789" t="e">
        <f t="shared" si="55"/>
        <v>#N/A</v>
      </c>
    </row>
    <row r="1790" spans="1:19">
      <c r="A1790">
        <f>'Previous Trades Import_OMS Quer'!A1790</f>
        <v>0</v>
      </c>
      <c r="B1790">
        <f>'Previous Trades Import_OMS Quer'!B1790</f>
        <v>0</v>
      </c>
      <c r="C1790" s="22">
        <f>'Previous Trades Import_OMS Quer'!C1790</f>
        <v>0</v>
      </c>
      <c r="D1790">
        <f>'Previous Trades Import_OMS Quer'!D1790</f>
        <v>0</v>
      </c>
      <c r="E1790" s="22">
        <f>'Previous Trades Import_OMS Quer'!E1790</f>
        <v>0</v>
      </c>
      <c r="F1790">
        <f>'Previous Trades Import_OMS Quer'!F1790</f>
        <v>0</v>
      </c>
      <c r="G1790">
        <f>'Previous Trades Import_OMS Quer'!G1790</f>
        <v>0</v>
      </c>
      <c r="H1790">
        <f>'Previous Trades Import_OMS Quer'!H1790</f>
        <v>0</v>
      </c>
      <c r="I1790">
        <f>'Previous Trades Import_OMS Quer'!I1790</f>
        <v>0</v>
      </c>
      <c r="J1790">
        <f>'Previous Trades Import_OMS Quer'!J1790</f>
        <v>0</v>
      </c>
      <c r="K1790">
        <f>'Previous Trades Import_OMS Quer'!K1790</f>
        <v>0</v>
      </c>
      <c r="L1790">
        <f>'Previous Trades Import_OMS Quer'!L1790</f>
        <v>0</v>
      </c>
      <c r="M1790">
        <f>'Previous Trades Import_OMS Quer'!M1790</f>
        <v>0</v>
      </c>
      <c r="N1790">
        <f>'Previous Trades Import_OMS Quer'!N1790</f>
        <v>0</v>
      </c>
      <c r="O1790" t="str">
        <f>CLEAN('Previous Trades Import_OMS Quer'!O1790)</f>
        <v/>
      </c>
      <c r="Q1790" s="25">
        <f t="shared" si="54"/>
        <v>0</v>
      </c>
      <c r="R1790" s="25" t="e">
        <f>VLOOKUP(O1790,'Currency Balance'!$O$3:$Q$32,3,0)</f>
        <v>#N/A</v>
      </c>
      <c r="S1790" t="e">
        <f t="shared" si="55"/>
        <v>#N/A</v>
      </c>
    </row>
    <row r="1791" spans="1:19">
      <c r="A1791">
        <f>'Previous Trades Import_OMS Quer'!A1791</f>
        <v>0</v>
      </c>
      <c r="B1791">
        <f>'Previous Trades Import_OMS Quer'!B1791</f>
        <v>0</v>
      </c>
      <c r="C1791" s="22">
        <f>'Previous Trades Import_OMS Quer'!C1791</f>
        <v>0</v>
      </c>
      <c r="D1791">
        <f>'Previous Trades Import_OMS Quer'!D1791</f>
        <v>0</v>
      </c>
      <c r="E1791" s="22">
        <f>'Previous Trades Import_OMS Quer'!E1791</f>
        <v>0</v>
      </c>
      <c r="F1791">
        <f>'Previous Trades Import_OMS Quer'!F1791</f>
        <v>0</v>
      </c>
      <c r="G1791">
        <f>'Previous Trades Import_OMS Quer'!G1791</f>
        <v>0</v>
      </c>
      <c r="H1791">
        <f>'Previous Trades Import_OMS Quer'!H1791</f>
        <v>0</v>
      </c>
      <c r="I1791">
        <f>'Previous Trades Import_OMS Quer'!I1791</f>
        <v>0</v>
      </c>
      <c r="J1791">
        <f>'Previous Trades Import_OMS Quer'!J1791</f>
        <v>0</v>
      </c>
      <c r="K1791">
        <f>'Previous Trades Import_OMS Quer'!K1791</f>
        <v>0</v>
      </c>
      <c r="L1791">
        <f>'Previous Trades Import_OMS Quer'!L1791</f>
        <v>0</v>
      </c>
      <c r="M1791">
        <f>'Previous Trades Import_OMS Quer'!M1791</f>
        <v>0</v>
      </c>
      <c r="N1791">
        <f>'Previous Trades Import_OMS Quer'!N1791</f>
        <v>0</v>
      </c>
      <c r="O1791" t="str">
        <f>CLEAN('Previous Trades Import_OMS Quer'!O1791)</f>
        <v/>
      </c>
      <c r="Q1791" s="25">
        <f t="shared" si="54"/>
        <v>0</v>
      </c>
      <c r="R1791" s="25" t="e">
        <f>VLOOKUP(O1791,'Currency Balance'!$O$3:$Q$32,3,0)</f>
        <v>#N/A</v>
      </c>
      <c r="S1791" t="e">
        <f t="shared" si="55"/>
        <v>#N/A</v>
      </c>
    </row>
    <row r="1792" spans="1:19">
      <c r="A1792">
        <f>'Previous Trades Import_OMS Quer'!A1792</f>
        <v>0</v>
      </c>
      <c r="B1792">
        <f>'Previous Trades Import_OMS Quer'!B1792</f>
        <v>0</v>
      </c>
      <c r="C1792" s="22">
        <f>'Previous Trades Import_OMS Quer'!C1792</f>
        <v>0</v>
      </c>
      <c r="D1792">
        <f>'Previous Trades Import_OMS Quer'!D1792</f>
        <v>0</v>
      </c>
      <c r="E1792" s="22">
        <f>'Previous Trades Import_OMS Quer'!E1792</f>
        <v>0</v>
      </c>
      <c r="F1792">
        <f>'Previous Trades Import_OMS Quer'!F1792</f>
        <v>0</v>
      </c>
      <c r="G1792">
        <f>'Previous Trades Import_OMS Quer'!G1792</f>
        <v>0</v>
      </c>
      <c r="H1792">
        <f>'Previous Trades Import_OMS Quer'!H1792</f>
        <v>0</v>
      </c>
      <c r="I1792">
        <f>'Previous Trades Import_OMS Quer'!I1792</f>
        <v>0</v>
      </c>
      <c r="J1792">
        <f>'Previous Trades Import_OMS Quer'!J1792</f>
        <v>0</v>
      </c>
      <c r="K1792">
        <f>'Previous Trades Import_OMS Quer'!K1792</f>
        <v>0</v>
      </c>
      <c r="L1792">
        <f>'Previous Trades Import_OMS Quer'!L1792</f>
        <v>0</v>
      </c>
      <c r="M1792">
        <f>'Previous Trades Import_OMS Quer'!M1792</f>
        <v>0</v>
      </c>
      <c r="N1792">
        <f>'Previous Trades Import_OMS Quer'!N1792</f>
        <v>0</v>
      </c>
      <c r="O1792" t="str">
        <f>CLEAN('Previous Trades Import_OMS Quer'!O1792)</f>
        <v/>
      </c>
      <c r="Q1792" s="25">
        <f t="shared" si="54"/>
        <v>0</v>
      </c>
      <c r="R1792" s="25" t="e">
        <f>VLOOKUP(O1792,'Currency Balance'!$O$3:$Q$32,3,0)</f>
        <v>#N/A</v>
      </c>
      <c r="S1792" t="e">
        <f t="shared" si="55"/>
        <v>#N/A</v>
      </c>
    </row>
    <row r="1793" spans="1:19">
      <c r="A1793">
        <f>'Previous Trades Import_OMS Quer'!A1793</f>
        <v>0</v>
      </c>
      <c r="B1793">
        <f>'Previous Trades Import_OMS Quer'!B1793</f>
        <v>0</v>
      </c>
      <c r="C1793" s="22">
        <f>'Previous Trades Import_OMS Quer'!C1793</f>
        <v>0</v>
      </c>
      <c r="D1793">
        <f>'Previous Trades Import_OMS Quer'!D1793</f>
        <v>0</v>
      </c>
      <c r="E1793" s="22">
        <f>'Previous Trades Import_OMS Quer'!E1793</f>
        <v>0</v>
      </c>
      <c r="F1793">
        <f>'Previous Trades Import_OMS Quer'!F1793</f>
        <v>0</v>
      </c>
      <c r="G1793">
        <f>'Previous Trades Import_OMS Quer'!G1793</f>
        <v>0</v>
      </c>
      <c r="H1793">
        <f>'Previous Trades Import_OMS Quer'!H1793</f>
        <v>0</v>
      </c>
      <c r="I1793">
        <f>'Previous Trades Import_OMS Quer'!I1793</f>
        <v>0</v>
      </c>
      <c r="J1793">
        <f>'Previous Trades Import_OMS Quer'!J1793</f>
        <v>0</v>
      </c>
      <c r="K1793">
        <f>'Previous Trades Import_OMS Quer'!K1793</f>
        <v>0</v>
      </c>
      <c r="L1793">
        <f>'Previous Trades Import_OMS Quer'!L1793</f>
        <v>0</v>
      </c>
      <c r="M1793">
        <f>'Previous Trades Import_OMS Quer'!M1793</f>
        <v>0</v>
      </c>
      <c r="N1793">
        <f>'Previous Trades Import_OMS Quer'!N1793</f>
        <v>0</v>
      </c>
      <c r="O1793" t="str">
        <f>CLEAN('Previous Trades Import_OMS Quer'!O1793)</f>
        <v/>
      </c>
      <c r="Q1793" s="25">
        <f t="shared" si="54"/>
        <v>0</v>
      </c>
      <c r="R1793" s="25" t="e">
        <f>VLOOKUP(O1793,'Currency Balance'!$O$3:$Q$32,3,0)</f>
        <v>#N/A</v>
      </c>
      <c r="S1793" t="e">
        <f t="shared" si="55"/>
        <v>#N/A</v>
      </c>
    </row>
    <row r="1794" spans="1:19">
      <c r="A1794">
        <f>'Previous Trades Import_OMS Quer'!A1794</f>
        <v>0</v>
      </c>
      <c r="B1794">
        <f>'Previous Trades Import_OMS Quer'!B1794</f>
        <v>0</v>
      </c>
      <c r="C1794" s="22">
        <f>'Previous Trades Import_OMS Quer'!C1794</f>
        <v>0</v>
      </c>
      <c r="D1794">
        <f>'Previous Trades Import_OMS Quer'!D1794</f>
        <v>0</v>
      </c>
      <c r="E1794" s="22">
        <f>'Previous Trades Import_OMS Quer'!E1794</f>
        <v>0</v>
      </c>
      <c r="F1794">
        <f>'Previous Trades Import_OMS Quer'!F1794</f>
        <v>0</v>
      </c>
      <c r="G1794">
        <f>'Previous Trades Import_OMS Quer'!G1794</f>
        <v>0</v>
      </c>
      <c r="H1794">
        <f>'Previous Trades Import_OMS Quer'!H1794</f>
        <v>0</v>
      </c>
      <c r="I1794">
        <f>'Previous Trades Import_OMS Quer'!I1794</f>
        <v>0</v>
      </c>
      <c r="J1794">
        <f>'Previous Trades Import_OMS Quer'!J1794</f>
        <v>0</v>
      </c>
      <c r="K1794">
        <f>'Previous Trades Import_OMS Quer'!K1794</f>
        <v>0</v>
      </c>
      <c r="L1794">
        <f>'Previous Trades Import_OMS Quer'!L1794</f>
        <v>0</v>
      </c>
      <c r="M1794">
        <f>'Previous Trades Import_OMS Quer'!M1794</f>
        <v>0</v>
      </c>
      <c r="N1794">
        <f>'Previous Trades Import_OMS Quer'!N1794</f>
        <v>0</v>
      </c>
      <c r="O1794" t="str">
        <f>CLEAN('Previous Trades Import_OMS Quer'!O1794)</f>
        <v/>
      </c>
      <c r="Q1794" s="25">
        <f t="shared" ref="Q1794:Q1857" si="56">IF(G1794="sell",M1794,-M1794)</f>
        <v>0</v>
      </c>
      <c r="R1794" s="25" t="e">
        <f>VLOOKUP(O1794,'Currency Balance'!$O$3:$Q$32,3,0)</f>
        <v>#N/A</v>
      </c>
      <c r="S1794" t="e">
        <f t="shared" ref="S1794:S1857" si="57">Q1794/R1794</f>
        <v>#N/A</v>
      </c>
    </row>
    <row r="1795" spans="1:19">
      <c r="A1795">
        <f>'Previous Trades Import_OMS Quer'!A1795</f>
        <v>0</v>
      </c>
      <c r="B1795">
        <f>'Previous Trades Import_OMS Quer'!B1795</f>
        <v>0</v>
      </c>
      <c r="C1795" s="22">
        <f>'Previous Trades Import_OMS Quer'!C1795</f>
        <v>0</v>
      </c>
      <c r="D1795">
        <f>'Previous Trades Import_OMS Quer'!D1795</f>
        <v>0</v>
      </c>
      <c r="E1795" s="22">
        <f>'Previous Trades Import_OMS Quer'!E1795</f>
        <v>0</v>
      </c>
      <c r="F1795">
        <f>'Previous Trades Import_OMS Quer'!F1795</f>
        <v>0</v>
      </c>
      <c r="G1795">
        <f>'Previous Trades Import_OMS Quer'!G1795</f>
        <v>0</v>
      </c>
      <c r="H1795">
        <f>'Previous Trades Import_OMS Quer'!H1795</f>
        <v>0</v>
      </c>
      <c r="I1795">
        <f>'Previous Trades Import_OMS Quer'!I1795</f>
        <v>0</v>
      </c>
      <c r="J1795">
        <f>'Previous Trades Import_OMS Quer'!J1795</f>
        <v>0</v>
      </c>
      <c r="K1795">
        <f>'Previous Trades Import_OMS Quer'!K1795</f>
        <v>0</v>
      </c>
      <c r="L1795">
        <f>'Previous Trades Import_OMS Quer'!L1795</f>
        <v>0</v>
      </c>
      <c r="M1795">
        <f>'Previous Trades Import_OMS Quer'!M1795</f>
        <v>0</v>
      </c>
      <c r="N1795">
        <f>'Previous Trades Import_OMS Quer'!N1795</f>
        <v>0</v>
      </c>
      <c r="O1795" t="str">
        <f>CLEAN('Previous Trades Import_OMS Quer'!O1795)</f>
        <v/>
      </c>
      <c r="Q1795" s="25">
        <f t="shared" si="56"/>
        <v>0</v>
      </c>
      <c r="R1795" s="25" t="e">
        <f>VLOOKUP(O1795,'Currency Balance'!$O$3:$Q$32,3,0)</f>
        <v>#N/A</v>
      </c>
      <c r="S1795" t="e">
        <f t="shared" si="57"/>
        <v>#N/A</v>
      </c>
    </row>
    <row r="1796" spans="1:19">
      <c r="A1796">
        <f>'Previous Trades Import_OMS Quer'!A1796</f>
        <v>0</v>
      </c>
      <c r="B1796">
        <f>'Previous Trades Import_OMS Quer'!B1796</f>
        <v>0</v>
      </c>
      <c r="C1796" s="22">
        <f>'Previous Trades Import_OMS Quer'!C1796</f>
        <v>0</v>
      </c>
      <c r="D1796">
        <f>'Previous Trades Import_OMS Quer'!D1796</f>
        <v>0</v>
      </c>
      <c r="E1796" s="22">
        <f>'Previous Trades Import_OMS Quer'!E1796</f>
        <v>0</v>
      </c>
      <c r="F1796">
        <f>'Previous Trades Import_OMS Quer'!F1796</f>
        <v>0</v>
      </c>
      <c r="G1796">
        <f>'Previous Trades Import_OMS Quer'!G1796</f>
        <v>0</v>
      </c>
      <c r="H1796">
        <f>'Previous Trades Import_OMS Quer'!H1796</f>
        <v>0</v>
      </c>
      <c r="I1796">
        <f>'Previous Trades Import_OMS Quer'!I1796</f>
        <v>0</v>
      </c>
      <c r="J1796">
        <f>'Previous Trades Import_OMS Quer'!J1796</f>
        <v>0</v>
      </c>
      <c r="K1796">
        <f>'Previous Trades Import_OMS Quer'!K1796</f>
        <v>0</v>
      </c>
      <c r="L1796">
        <f>'Previous Trades Import_OMS Quer'!L1796</f>
        <v>0</v>
      </c>
      <c r="M1796">
        <f>'Previous Trades Import_OMS Quer'!M1796</f>
        <v>0</v>
      </c>
      <c r="N1796">
        <f>'Previous Trades Import_OMS Quer'!N1796</f>
        <v>0</v>
      </c>
      <c r="O1796" t="str">
        <f>CLEAN('Previous Trades Import_OMS Quer'!O1796)</f>
        <v/>
      </c>
      <c r="Q1796" s="25">
        <f t="shared" si="56"/>
        <v>0</v>
      </c>
      <c r="R1796" s="25" t="e">
        <f>VLOOKUP(O1796,'Currency Balance'!$O$3:$Q$32,3,0)</f>
        <v>#N/A</v>
      </c>
      <c r="S1796" t="e">
        <f t="shared" si="57"/>
        <v>#N/A</v>
      </c>
    </row>
    <row r="1797" spans="1:19">
      <c r="A1797">
        <f>'Previous Trades Import_OMS Quer'!A1797</f>
        <v>0</v>
      </c>
      <c r="B1797">
        <f>'Previous Trades Import_OMS Quer'!B1797</f>
        <v>0</v>
      </c>
      <c r="C1797" s="22">
        <f>'Previous Trades Import_OMS Quer'!C1797</f>
        <v>0</v>
      </c>
      <c r="D1797">
        <f>'Previous Trades Import_OMS Quer'!D1797</f>
        <v>0</v>
      </c>
      <c r="E1797" s="22">
        <f>'Previous Trades Import_OMS Quer'!E1797</f>
        <v>0</v>
      </c>
      <c r="F1797">
        <f>'Previous Trades Import_OMS Quer'!F1797</f>
        <v>0</v>
      </c>
      <c r="G1797">
        <f>'Previous Trades Import_OMS Quer'!G1797</f>
        <v>0</v>
      </c>
      <c r="H1797">
        <f>'Previous Trades Import_OMS Quer'!H1797</f>
        <v>0</v>
      </c>
      <c r="I1797">
        <f>'Previous Trades Import_OMS Quer'!I1797</f>
        <v>0</v>
      </c>
      <c r="J1797">
        <f>'Previous Trades Import_OMS Quer'!J1797</f>
        <v>0</v>
      </c>
      <c r="K1797">
        <f>'Previous Trades Import_OMS Quer'!K1797</f>
        <v>0</v>
      </c>
      <c r="L1797">
        <f>'Previous Trades Import_OMS Quer'!L1797</f>
        <v>0</v>
      </c>
      <c r="M1797">
        <f>'Previous Trades Import_OMS Quer'!M1797</f>
        <v>0</v>
      </c>
      <c r="N1797">
        <f>'Previous Trades Import_OMS Quer'!N1797</f>
        <v>0</v>
      </c>
      <c r="O1797" t="str">
        <f>CLEAN('Previous Trades Import_OMS Quer'!O1797)</f>
        <v/>
      </c>
      <c r="Q1797" s="25">
        <f t="shared" si="56"/>
        <v>0</v>
      </c>
      <c r="R1797" s="25" t="e">
        <f>VLOOKUP(O1797,'Currency Balance'!$O$3:$Q$32,3,0)</f>
        <v>#N/A</v>
      </c>
      <c r="S1797" t="e">
        <f t="shared" si="57"/>
        <v>#N/A</v>
      </c>
    </row>
    <row r="1798" spans="1:19">
      <c r="A1798">
        <f>'Previous Trades Import_OMS Quer'!A1798</f>
        <v>0</v>
      </c>
      <c r="B1798">
        <f>'Previous Trades Import_OMS Quer'!B1798</f>
        <v>0</v>
      </c>
      <c r="C1798" s="22">
        <f>'Previous Trades Import_OMS Quer'!C1798</f>
        <v>0</v>
      </c>
      <c r="D1798">
        <f>'Previous Trades Import_OMS Quer'!D1798</f>
        <v>0</v>
      </c>
      <c r="E1798" s="22">
        <f>'Previous Trades Import_OMS Quer'!E1798</f>
        <v>0</v>
      </c>
      <c r="F1798">
        <f>'Previous Trades Import_OMS Quer'!F1798</f>
        <v>0</v>
      </c>
      <c r="G1798">
        <f>'Previous Trades Import_OMS Quer'!G1798</f>
        <v>0</v>
      </c>
      <c r="H1798">
        <f>'Previous Trades Import_OMS Quer'!H1798</f>
        <v>0</v>
      </c>
      <c r="I1798">
        <f>'Previous Trades Import_OMS Quer'!I1798</f>
        <v>0</v>
      </c>
      <c r="J1798">
        <f>'Previous Trades Import_OMS Quer'!J1798</f>
        <v>0</v>
      </c>
      <c r="K1798">
        <f>'Previous Trades Import_OMS Quer'!K1798</f>
        <v>0</v>
      </c>
      <c r="L1798">
        <f>'Previous Trades Import_OMS Quer'!L1798</f>
        <v>0</v>
      </c>
      <c r="M1798">
        <f>'Previous Trades Import_OMS Quer'!M1798</f>
        <v>0</v>
      </c>
      <c r="N1798">
        <f>'Previous Trades Import_OMS Quer'!N1798</f>
        <v>0</v>
      </c>
      <c r="O1798" t="str">
        <f>CLEAN('Previous Trades Import_OMS Quer'!O1798)</f>
        <v/>
      </c>
      <c r="Q1798" s="25">
        <f t="shared" si="56"/>
        <v>0</v>
      </c>
      <c r="R1798" s="25" t="e">
        <f>VLOOKUP(O1798,'Currency Balance'!$O$3:$Q$32,3,0)</f>
        <v>#N/A</v>
      </c>
      <c r="S1798" t="e">
        <f t="shared" si="57"/>
        <v>#N/A</v>
      </c>
    </row>
    <row r="1799" spans="1:19">
      <c r="A1799">
        <f>'Previous Trades Import_OMS Quer'!A1799</f>
        <v>0</v>
      </c>
      <c r="B1799">
        <f>'Previous Trades Import_OMS Quer'!B1799</f>
        <v>0</v>
      </c>
      <c r="C1799" s="22">
        <f>'Previous Trades Import_OMS Quer'!C1799</f>
        <v>0</v>
      </c>
      <c r="D1799">
        <f>'Previous Trades Import_OMS Quer'!D1799</f>
        <v>0</v>
      </c>
      <c r="E1799" s="22">
        <f>'Previous Trades Import_OMS Quer'!E1799</f>
        <v>0</v>
      </c>
      <c r="F1799">
        <f>'Previous Trades Import_OMS Quer'!F1799</f>
        <v>0</v>
      </c>
      <c r="G1799">
        <f>'Previous Trades Import_OMS Quer'!G1799</f>
        <v>0</v>
      </c>
      <c r="H1799">
        <f>'Previous Trades Import_OMS Quer'!H1799</f>
        <v>0</v>
      </c>
      <c r="I1799">
        <f>'Previous Trades Import_OMS Quer'!I1799</f>
        <v>0</v>
      </c>
      <c r="J1799">
        <f>'Previous Trades Import_OMS Quer'!J1799</f>
        <v>0</v>
      </c>
      <c r="K1799">
        <f>'Previous Trades Import_OMS Quer'!K1799</f>
        <v>0</v>
      </c>
      <c r="L1799">
        <f>'Previous Trades Import_OMS Quer'!L1799</f>
        <v>0</v>
      </c>
      <c r="M1799">
        <f>'Previous Trades Import_OMS Quer'!M1799</f>
        <v>0</v>
      </c>
      <c r="N1799">
        <f>'Previous Trades Import_OMS Quer'!N1799</f>
        <v>0</v>
      </c>
      <c r="O1799" t="str">
        <f>CLEAN('Previous Trades Import_OMS Quer'!O1799)</f>
        <v/>
      </c>
      <c r="Q1799" s="25">
        <f t="shared" si="56"/>
        <v>0</v>
      </c>
      <c r="R1799" s="25" t="e">
        <f>VLOOKUP(O1799,'Currency Balance'!$O$3:$Q$32,3,0)</f>
        <v>#N/A</v>
      </c>
      <c r="S1799" t="e">
        <f t="shared" si="57"/>
        <v>#N/A</v>
      </c>
    </row>
    <row r="1800" spans="1:19">
      <c r="A1800">
        <f>'Previous Trades Import_OMS Quer'!A1800</f>
        <v>0</v>
      </c>
      <c r="B1800">
        <f>'Previous Trades Import_OMS Quer'!B1800</f>
        <v>0</v>
      </c>
      <c r="C1800" s="22">
        <f>'Previous Trades Import_OMS Quer'!C1800</f>
        <v>0</v>
      </c>
      <c r="D1800">
        <f>'Previous Trades Import_OMS Quer'!D1800</f>
        <v>0</v>
      </c>
      <c r="E1800" s="22">
        <f>'Previous Trades Import_OMS Quer'!E1800</f>
        <v>0</v>
      </c>
      <c r="F1800">
        <f>'Previous Trades Import_OMS Quer'!F1800</f>
        <v>0</v>
      </c>
      <c r="G1800">
        <f>'Previous Trades Import_OMS Quer'!G1800</f>
        <v>0</v>
      </c>
      <c r="H1800">
        <f>'Previous Trades Import_OMS Quer'!H1800</f>
        <v>0</v>
      </c>
      <c r="I1800">
        <f>'Previous Trades Import_OMS Quer'!I1800</f>
        <v>0</v>
      </c>
      <c r="J1800">
        <f>'Previous Trades Import_OMS Quer'!J1800</f>
        <v>0</v>
      </c>
      <c r="K1800">
        <f>'Previous Trades Import_OMS Quer'!K1800</f>
        <v>0</v>
      </c>
      <c r="L1800">
        <f>'Previous Trades Import_OMS Quer'!L1800</f>
        <v>0</v>
      </c>
      <c r="M1800">
        <f>'Previous Trades Import_OMS Quer'!M1800</f>
        <v>0</v>
      </c>
      <c r="N1800">
        <f>'Previous Trades Import_OMS Quer'!N1800</f>
        <v>0</v>
      </c>
      <c r="O1800" t="str">
        <f>CLEAN('Previous Trades Import_OMS Quer'!O1800)</f>
        <v/>
      </c>
      <c r="Q1800" s="25">
        <f t="shared" si="56"/>
        <v>0</v>
      </c>
      <c r="R1800" s="25" t="e">
        <f>VLOOKUP(O1800,'Currency Balance'!$O$3:$Q$32,3,0)</f>
        <v>#N/A</v>
      </c>
      <c r="S1800" t="e">
        <f t="shared" si="57"/>
        <v>#N/A</v>
      </c>
    </row>
    <row r="1801" spans="1:19">
      <c r="A1801">
        <f>'Previous Trades Import_OMS Quer'!A1801</f>
        <v>0</v>
      </c>
      <c r="B1801">
        <f>'Previous Trades Import_OMS Quer'!B1801</f>
        <v>0</v>
      </c>
      <c r="C1801" s="22">
        <f>'Previous Trades Import_OMS Quer'!C1801</f>
        <v>0</v>
      </c>
      <c r="D1801">
        <f>'Previous Trades Import_OMS Quer'!D1801</f>
        <v>0</v>
      </c>
      <c r="E1801" s="22">
        <f>'Previous Trades Import_OMS Quer'!E1801</f>
        <v>0</v>
      </c>
      <c r="F1801">
        <f>'Previous Trades Import_OMS Quer'!F1801</f>
        <v>0</v>
      </c>
      <c r="G1801">
        <f>'Previous Trades Import_OMS Quer'!G1801</f>
        <v>0</v>
      </c>
      <c r="H1801">
        <f>'Previous Trades Import_OMS Quer'!H1801</f>
        <v>0</v>
      </c>
      <c r="I1801">
        <f>'Previous Trades Import_OMS Quer'!I1801</f>
        <v>0</v>
      </c>
      <c r="J1801">
        <f>'Previous Trades Import_OMS Quer'!J1801</f>
        <v>0</v>
      </c>
      <c r="K1801">
        <f>'Previous Trades Import_OMS Quer'!K1801</f>
        <v>0</v>
      </c>
      <c r="L1801">
        <f>'Previous Trades Import_OMS Quer'!L1801</f>
        <v>0</v>
      </c>
      <c r="M1801">
        <f>'Previous Trades Import_OMS Quer'!M1801</f>
        <v>0</v>
      </c>
      <c r="N1801">
        <f>'Previous Trades Import_OMS Quer'!N1801</f>
        <v>0</v>
      </c>
      <c r="O1801" t="str">
        <f>CLEAN('Previous Trades Import_OMS Quer'!O1801)</f>
        <v/>
      </c>
      <c r="Q1801" s="25">
        <f t="shared" si="56"/>
        <v>0</v>
      </c>
      <c r="R1801" s="25" t="e">
        <f>VLOOKUP(O1801,'Currency Balance'!$O$3:$Q$32,3,0)</f>
        <v>#N/A</v>
      </c>
      <c r="S1801" t="e">
        <f t="shared" si="57"/>
        <v>#N/A</v>
      </c>
    </row>
    <row r="1802" spans="1:19">
      <c r="A1802">
        <f>'Previous Trades Import_OMS Quer'!A1802</f>
        <v>0</v>
      </c>
      <c r="B1802">
        <f>'Previous Trades Import_OMS Quer'!B1802</f>
        <v>0</v>
      </c>
      <c r="C1802" s="22">
        <f>'Previous Trades Import_OMS Quer'!C1802</f>
        <v>0</v>
      </c>
      <c r="D1802">
        <f>'Previous Trades Import_OMS Quer'!D1802</f>
        <v>0</v>
      </c>
      <c r="E1802" s="22">
        <f>'Previous Trades Import_OMS Quer'!E1802</f>
        <v>0</v>
      </c>
      <c r="F1802">
        <f>'Previous Trades Import_OMS Quer'!F1802</f>
        <v>0</v>
      </c>
      <c r="G1802">
        <f>'Previous Trades Import_OMS Quer'!G1802</f>
        <v>0</v>
      </c>
      <c r="H1802">
        <f>'Previous Trades Import_OMS Quer'!H1802</f>
        <v>0</v>
      </c>
      <c r="I1802">
        <f>'Previous Trades Import_OMS Quer'!I1802</f>
        <v>0</v>
      </c>
      <c r="J1802">
        <f>'Previous Trades Import_OMS Quer'!J1802</f>
        <v>0</v>
      </c>
      <c r="K1802">
        <f>'Previous Trades Import_OMS Quer'!K1802</f>
        <v>0</v>
      </c>
      <c r="L1802">
        <f>'Previous Trades Import_OMS Quer'!L1802</f>
        <v>0</v>
      </c>
      <c r="M1802">
        <f>'Previous Trades Import_OMS Quer'!M1802</f>
        <v>0</v>
      </c>
      <c r="N1802">
        <f>'Previous Trades Import_OMS Quer'!N1802</f>
        <v>0</v>
      </c>
      <c r="O1802" t="str">
        <f>CLEAN('Previous Trades Import_OMS Quer'!O1802)</f>
        <v/>
      </c>
      <c r="Q1802" s="25">
        <f t="shared" si="56"/>
        <v>0</v>
      </c>
      <c r="R1802" s="25" t="e">
        <f>VLOOKUP(O1802,'Currency Balance'!$O$3:$Q$32,3,0)</f>
        <v>#N/A</v>
      </c>
      <c r="S1802" t="e">
        <f t="shared" si="57"/>
        <v>#N/A</v>
      </c>
    </row>
    <row r="1803" spans="1:19">
      <c r="A1803">
        <f>'Previous Trades Import_OMS Quer'!A1803</f>
        <v>0</v>
      </c>
      <c r="B1803">
        <f>'Previous Trades Import_OMS Quer'!B1803</f>
        <v>0</v>
      </c>
      <c r="C1803" s="22">
        <f>'Previous Trades Import_OMS Quer'!C1803</f>
        <v>0</v>
      </c>
      <c r="D1803">
        <f>'Previous Trades Import_OMS Quer'!D1803</f>
        <v>0</v>
      </c>
      <c r="E1803" s="22">
        <f>'Previous Trades Import_OMS Quer'!E1803</f>
        <v>0</v>
      </c>
      <c r="F1803">
        <f>'Previous Trades Import_OMS Quer'!F1803</f>
        <v>0</v>
      </c>
      <c r="G1803">
        <f>'Previous Trades Import_OMS Quer'!G1803</f>
        <v>0</v>
      </c>
      <c r="H1803">
        <f>'Previous Trades Import_OMS Quer'!H1803</f>
        <v>0</v>
      </c>
      <c r="I1803">
        <f>'Previous Trades Import_OMS Quer'!I1803</f>
        <v>0</v>
      </c>
      <c r="J1803">
        <f>'Previous Trades Import_OMS Quer'!J1803</f>
        <v>0</v>
      </c>
      <c r="K1803">
        <f>'Previous Trades Import_OMS Quer'!K1803</f>
        <v>0</v>
      </c>
      <c r="L1803">
        <f>'Previous Trades Import_OMS Quer'!L1803</f>
        <v>0</v>
      </c>
      <c r="M1803">
        <f>'Previous Trades Import_OMS Quer'!M1803</f>
        <v>0</v>
      </c>
      <c r="N1803">
        <f>'Previous Trades Import_OMS Quer'!N1803</f>
        <v>0</v>
      </c>
      <c r="O1803" t="str">
        <f>CLEAN('Previous Trades Import_OMS Quer'!O1803)</f>
        <v/>
      </c>
      <c r="Q1803" s="25">
        <f t="shared" si="56"/>
        <v>0</v>
      </c>
      <c r="R1803" s="25" t="e">
        <f>VLOOKUP(O1803,'Currency Balance'!$O$3:$Q$32,3,0)</f>
        <v>#N/A</v>
      </c>
      <c r="S1803" t="e">
        <f t="shared" si="57"/>
        <v>#N/A</v>
      </c>
    </row>
    <row r="1804" spans="1:19">
      <c r="A1804">
        <f>'Previous Trades Import_OMS Quer'!A1804</f>
        <v>0</v>
      </c>
      <c r="B1804">
        <f>'Previous Trades Import_OMS Quer'!B1804</f>
        <v>0</v>
      </c>
      <c r="C1804" s="22">
        <f>'Previous Trades Import_OMS Quer'!C1804</f>
        <v>0</v>
      </c>
      <c r="D1804">
        <f>'Previous Trades Import_OMS Quer'!D1804</f>
        <v>0</v>
      </c>
      <c r="E1804" s="22">
        <f>'Previous Trades Import_OMS Quer'!E1804</f>
        <v>0</v>
      </c>
      <c r="F1804">
        <f>'Previous Trades Import_OMS Quer'!F1804</f>
        <v>0</v>
      </c>
      <c r="G1804">
        <f>'Previous Trades Import_OMS Quer'!G1804</f>
        <v>0</v>
      </c>
      <c r="H1804">
        <f>'Previous Trades Import_OMS Quer'!H1804</f>
        <v>0</v>
      </c>
      <c r="I1804">
        <f>'Previous Trades Import_OMS Quer'!I1804</f>
        <v>0</v>
      </c>
      <c r="J1804">
        <f>'Previous Trades Import_OMS Quer'!J1804</f>
        <v>0</v>
      </c>
      <c r="K1804">
        <f>'Previous Trades Import_OMS Quer'!K1804</f>
        <v>0</v>
      </c>
      <c r="L1804">
        <f>'Previous Trades Import_OMS Quer'!L1804</f>
        <v>0</v>
      </c>
      <c r="M1804">
        <f>'Previous Trades Import_OMS Quer'!M1804</f>
        <v>0</v>
      </c>
      <c r="N1804">
        <f>'Previous Trades Import_OMS Quer'!N1804</f>
        <v>0</v>
      </c>
      <c r="O1804" t="str">
        <f>CLEAN('Previous Trades Import_OMS Quer'!O1804)</f>
        <v/>
      </c>
      <c r="Q1804" s="25">
        <f t="shared" si="56"/>
        <v>0</v>
      </c>
      <c r="R1804" s="25" t="e">
        <f>VLOOKUP(O1804,'Currency Balance'!$O$3:$Q$32,3,0)</f>
        <v>#N/A</v>
      </c>
      <c r="S1804" t="e">
        <f t="shared" si="57"/>
        <v>#N/A</v>
      </c>
    </row>
    <row r="1805" spans="1:19">
      <c r="A1805">
        <f>'Previous Trades Import_OMS Quer'!A1805</f>
        <v>0</v>
      </c>
      <c r="B1805">
        <f>'Previous Trades Import_OMS Quer'!B1805</f>
        <v>0</v>
      </c>
      <c r="C1805" s="22">
        <f>'Previous Trades Import_OMS Quer'!C1805</f>
        <v>0</v>
      </c>
      <c r="D1805">
        <f>'Previous Trades Import_OMS Quer'!D1805</f>
        <v>0</v>
      </c>
      <c r="E1805" s="22">
        <f>'Previous Trades Import_OMS Quer'!E1805</f>
        <v>0</v>
      </c>
      <c r="F1805">
        <f>'Previous Trades Import_OMS Quer'!F1805</f>
        <v>0</v>
      </c>
      <c r="G1805">
        <f>'Previous Trades Import_OMS Quer'!G1805</f>
        <v>0</v>
      </c>
      <c r="H1805">
        <f>'Previous Trades Import_OMS Quer'!H1805</f>
        <v>0</v>
      </c>
      <c r="I1805">
        <f>'Previous Trades Import_OMS Quer'!I1805</f>
        <v>0</v>
      </c>
      <c r="J1805">
        <f>'Previous Trades Import_OMS Quer'!J1805</f>
        <v>0</v>
      </c>
      <c r="K1805">
        <f>'Previous Trades Import_OMS Quer'!K1805</f>
        <v>0</v>
      </c>
      <c r="L1805">
        <f>'Previous Trades Import_OMS Quer'!L1805</f>
        <v>0</v>
      </c>
      <c r="M1805">
        <f>'Previous Trades Import_OMS Quer'!M1805</f>
        <v>0</v>
      </c>
      <c r="N1805">
        <f>'Previous Trades Import_OMS Quer'!N1805</f>
        <v>0</v>
      </c>
      <c r="O1805" t="str">
        <f>CLEAN('Previous Trades Import_OMS Quer'!O1805)</f>
        <v/>
      </c>
      <c r="Q1805" s="25">
        <f t="shared" si="56"/>
        <v>0</v>
      </c>
      <c r="R1805" s="25" t="e">
        <f>VLOOKUP(O1805,'Currency Balance'!$O$3:$Q$32,3,0)</f>
        <v>#N/A</v>
      </c>
      <c r="S1805" t="e">
        <f t="shared" si="57"/>
        <v>#N/A</v>
      </c>
    </row>
    <row r="1806" spans="1:19">
      <c r="A1806">
        <f>'Previous Trades Import_OMS Quer'!A1806</f>
        <v>0</v>
      </c>
      <c r="B1806">
        <f>'Previous Trades Import_OMS Quer'!B1806</f>
        <v>0</v>
      </c>
      <c r="C1806" s="22">
        <f>'Previous Trades Import_OMS Quer'!C1806</f>
        <v>0</v>
      </c>
      <c r="D1806">
        <f>'Previous Trades Import_OMS Quer'!D1806</f>
        <v>0</v>
      </c>
      <c r="E1806" s="22">
        <f>'Previous Trades Import_OMS Quer'!E1806</f>
        <v>0</v>
      </c>
      <c r="F1806">
        <f>'Previous Trades Import_OMS Quer'!F1806</f>
        <v>0</v>
      </c>
      <c r="G1806">
        <f>'Previous Trades Import_OMS Quer'!G1806</f>
        <v>0</v>
      </c>
      <c r="H1806">
        <f>'Previous Trades Import_OMS Quer'!H1806</f>
        <v>0</v>
      </c>
      <c r="I1806">
        <f>'Previous Trades Import_OMS Quer'!I1806</f>
        <v>0</v>
      </c>
      <c r="J1806">
        <f>'Previous Trades Import_OMS Quer'!J1806</f>
        <v>0</v>
      </c>
      <c r="K1806">
        <f>'Previous Trades Import_OMS Quer'!K1806</f>
        <v>0</v>
      </c>
      <c r="L1806">
        <f>'Previous Trades Import_OMS Quer'!L1806</f>
        <v>0</v>
      </c>
      <c r="M1806">
        <f>'Previous Trades Import_OMS Quer'!M1806</f>
        <v>0</v>
      </c>
      <c r="N1806">
        <f>'Previous Trades Import_OMS Quer'!N1806</f>
        <v>0</v>
      </c>
      <c r="O1806" t="str">
        <f>CLEAN('Previous Trades Import_OMS Quer'!O1806)</f>
        <v/>
      </c>
      <c r="Q1806" s="25">
        <f t="shared" si="56"/>
        <v>0</v>
      </c>
      <c r="R1806" s="25" t="e">
        <f>VLOOKUP(O1806,'Currency Balance'!$O$3:$Q$32,3,0)</f>
        <v>#N/A</v>
      </c>
      <c r="S1806" t="e">
        <f t="shared" si="57"/>
        <v>#N/A</v>
      </c>
    </row>
    <row r="1807" spans="1:19">
      <c r="A1807">
        <f>'Previous Trades Import_OMS Quer'!A1807</f>
        <v>0</v>
      </c>
      <c r="B1807">
        <f>'Previous Trades Import_OMS Quer'!B1807</f>
        <v>0</v>
      </c>
      <c r="C1807" s="22">
        <f>'Previous Trades Import_OMS Quer'!C1807</f>
        <v>0</v>
      </c>
      <c r="D1807">
        <f>'Previous Trades Import_OMS Quer'!D1807</f>
        <v>0</v>
      </c>
      <c r="E1807" s="22">
        <f>'Previous Trades Import_OMS Quer'!E1807</f>
        <v>0</v>
      </c>
      <c r="F1807">
        <f>'Previous Trades Import_OMS Quer'!F1807</f>
        <v>0</v>
      </c>
      <c r="G1807">
        <f>'Previous Trades Import_OMS Quer'!G1807</f>
        <v>0</v>
      </c>
      <c r="H1807">
        <f>'Previous Trades Import_OMS Quer'!H1807</f>
        <v>0</v>
      </c>
      <c r="I1807">
        <f>'Previous Trades Import_OMS Quer'!I1807</f>
        <v>0</v>
      </c>
      <c r="J1807">
        <f>'Previous Trades Import_OMS Quer'!J1807</f>
        <v>0</v>
      </c>
      <c r="K1807">
        <f>'Previous Trades Import_OMS Quer'!K1807</f>
        <v>0</v>
      </c>
      <c r="L1807">
        <f>'Previous Trades Import_OMS Quer'!L1807</f>
        <v>0</v>
      </c>
      <c r="M1807">
        <f>'Previous Trades Import_OMS Quer'!M1807</f>
        <v>0</v>
      </c>
      <c r="N1807">
        <f>'Previous Trades Import_OMS Quer'!N1807</f>
        <v>0</v>
      </c>
      <c r="O1807" t="str">
        <f>CLEAN('Previous Trades Import_OMS Quer'!O1807)</f>
        <v/>
      </c>
      <c r="Q1807" s="25">
        <f t="shared" si="56"/>
        <v>0</v>
      </c>
      <c r="R1807" s="25" t="e">
        <f>VLOOKUP(O1807,'Currency Balance'!$O$3:$Q$32,3,0)</f>
        <v>#N/A</v>
      </c>
      <c r="S1807" t="e">
        <f t="shared" si="57"/>
        <v>#N/A</v>
      </c>
    </row>
    <row r="1808" spans="1:19">
      <c r="A1808">
        <f>'Previous Trades Import_OMS Quer'!A1808</f>
        <v>0</v>
      </c>
      <c r="B1808">
        <f>'Previous Trades Import_OMS Quer'!B1808</f>
        <v>0</v>
      </c>
      <c r="C1808" s="22">
        <f>'Previous Trades Import_OMS Quer'!C1808</f>
        <v>0</v>
      </c>
      <c r="D1808">
        <f>'Previous Trades Import_OMS Quer'!D1808</f>
        <v>0</v>
      </c>
      <c r="E1808" s="22">
        <f>'Previous Trades Import_OMS Quer'!E1808</f>
        <v>0</v>
      </c>
      <c r="F1808">
        <f>'Previous Trades Import_OMS Quer'!F1808</f>
        <v>0</v>
      </c>
      <c r="G1808">
        <f>'Previous Trades Import_OMS Quer'!G1808</f>
        <v>0</v>
      </c>
      <c r="H1808">
        <f>'Previous Trades Import_OMS Quer'!H1808</f>
        <v>0</v>
      </c>
      <c r="I1808">
        <f>'Previous Trades Import_OMS Quer'!I1808</f>
        <v>0</v>
      </c>
      <c r="J1808">
        <f>'Previous Trades Import_OMS Quer'!J1808</f>
        <v>0</v>
      </c>
      <c r="K1808">
        <f>'Previous Trades Import_OMS Quer'!K1808</f>
        <v>0</v>
      </c>
      <c r="L1808">
        <f>'Previous Trades Import_OMS Quer'!L1808</f>
        <v>0</v>
      </c>
      <c r="M1808">
        <f>'Previous Trades Import_OMS Quer'!M1808</f>
        <v>0</v>
      </c>
      <c r="N1808">
        <f>'Previous Trades Import_OMS Quer'!N1808</f>
        <v>0</v>
      </c>
      <c r="O1808" t="str">
        <f>CLEAN('Previous Trades Import_OMS Quer'!O1808)</f>
        <v/>
      </c>
      <c r="Q1808" s="25">
        <f t="shared" si="56"/>
        <v>0</v>
      </c>
      <c r="R1808" s="25" t="e">
        <f>VLOOKUP(O1808,'Currency Balance'!$O$3:$Q$32,3,0)</f>
        <v>#N/A</v>
      </c>
      <c r="S1808" t="e">
        <f t="shared" si="57"/>
        <v>#N/A</v>
      </c>
    </row>
    <row r="1809" spans="1:19">
      <c r="A1809">
        <f>'Previous Trades Import_OMS Quer'!A1809</f>
        <v>0</v>
      </c>
      <c r="B1809">
        <f>'Previous Trades Import_OMS Quer'!B1809</f>
        <v>0</v>
      </c>
      <c r="C1809" s="22">
        <f>'Previous Trades Import_OMS Quer'!C1809</f>
        <v>0</v>
      </c>
      <c r="D1809">
        <f>'Previous Trades Import_OMS Quer'!D1809</f>
        <v>0</v>
      </c>
      <c r="E1809" s="22">
        <f>'Previous Trades Import_OMS Quer'!E1809</f>
        <v>0</v>
      </c>
      <c r="F1809">
        <f>'Previous Trades Import_OMS Quer'!F1809</f>
        <v>0</v>
      </c>
      <c r="G1809">
        <f>'Previous Trades Import_OMS Quer'!G1809</f>
        <v>0</v>
      </c>
      <c r="H1809">
        <f>'Previous Trades Import_OMS Quer'!H1809</f>
        <v>0</v>
      </c>
      <c r="I1809">
        <f>'Previous Trades Import_OMS Quer'!I1809</f>
        <v>0</v>
      </c>
      <c r="J1809">
        <f>'Previous Trades Import_OMS Quer'!J1809</f>
        <v>0</v>
      </c>
      <c r="K1809">
        <f>'Previous Trades Import_OMS Quer'!K1809</f>
        <v>0</v>
      </c>
      <c r="L1809">
        <f>'Previous Trades Import_OMS Quer'!L1809</f>
        <v>0</v>
      </c>
      <c r="M1809">
        <f>'Previous Trades Import_OMS Quer'!M1809</f>
        <v>0</v>
      </c>
      <c r="N1809">
        <f>'Previous Trades Import_OMS Quer'!N1809</f>
        <v>0</v>
      </c>
      <c r="O1809" t="str">
        <f>CLEAN('Previous Trades Import_OMS Quer'!O1809)</f>
        <v/>
      </c>
      <c r="Q1809" s="25">
        <f t="shared" si="56"/>
        <v>0</v>
      </c>
      <c r="R1809" s="25" t="e">
        <f>VLOOKUP(O1809,'Currency Balance'!$O$3:$Q$32,3,0)</f>
        <v>#N/A</v>
      </c>
      <c r="S1809" t="e">
        <f t="shared" si="57"/>
        <v>#N/A</v>
      </c>
    </row>
    <row r="1810" spans="1:19">
      <c r="A1810">
        <f>'Previous Trades Import_OMS Quer'!A1810</f>
        <v>0</v>
      </c>
      <c r="B1810">
        <f>'Previous Trades Import_OMS Quer'!B1810</f>
        <v>0</v>
      </c>
      <c r="C1810" s="22">
        <f>'Previous Trades Import_OMS Quer'!C1810</f>
        <v>0</v>
      </c>
      <c r="D1810">
        <f>'Previous Trades Import_OMS Quer'!D1810</f>
        <v>0</v>
      </c>
      <c r="E1810" s="22">
        <f>'Previous Trades Import_OMS Quer'!E1810</f>
        <v>0</v>
      </c>
      <c r="F1810">
        <f>'Previous Trades Import_OMS Quer'!F1810</f>
        <v>0</v>
      </c>
      <c r="G1810">
        <f>'Previous Trades Import_OMS Quer'!G1810</f>
        <v>0</v>
      </c>
      <c r="H1810">
        <f>'Previous Trades Import_OMS Quer'!H1810</f>
        <v>0</v>
      </c>
      <c r="I1810">
        <f>'Previous Trades Import_OMS Quer'!I1810</f>
        <v>0</v>
      </c>
      <c r="J1810">
        <f>'Previous Trades Import_OMS Quer'!J1810</f>
        <v>0</v>
      </c>
      <c r="K1810">
        <f>'Previous Trades Import_OMS Quer'!K1810</f>
        <v>0</v>
      </c>
      <c r="L1810">
        <f>'Previous Trades Import_OMS Quer'!L1810</f>
        <v>0</v>
      </c>
      <c r="M1810">
        <f>'Previous Trades Import_OMS Quer'!M1810</f>
        <v>0</v>
      </c>
      <c r="N1810">
        <f>'Previous Trades Import_OMS Quer'!N1810</f>
        <v>0</v>
      </c>
      <c r="O1810" t="str">
        <f>CLEAN('Previous Trades Import_OMS Quer'!O1810)</f>
        <v/>
      </c>
      <c r="Q1810" s="25">
        <f t="shared" si="56"/>
        <v>0</v>
      </c>
      <c r="R1810" s="25" t="e">
        <f>VLOOKUP(O1810,'Currency Balance'!$O$3:$Q$32,3,0)</f>
        <v>#N/A</v>
      </c>
      <c r="S1810" t="e">
        <f t="shared" si="57"/>
        <v>#N/A</v>
      </c>
    </row>
    <row r="1811" spans="1:19">
      <c r="A1811">
        <f>'Previous Trades Import_OMS Quer'!A1811</f>
        <v>0</v>
      </c>
      <c r="B1811">
        <f>'Previous Trades Import_OMS Quer'!B1811</f>
        <v>0</v>
      </c>
      <c r="C1811" s="22">
        <f>'Previous Trades Import_OMS Quer'!C1811</f>
        <v>0</v>
      </c>
      <c r="D1811">
        <f>'Previous Trades Import_OMS Quer'!D1811</f>
        <v>0</v>
      </c>
      <c r="E1811" s="22">
        <f>'Previous Trades Import_OMS Quer'!E1811</f>
        <v>0</v>
      </c>
      <c r="F1811">
        <f>'Previous Trades Import_OMS Quer'!F1811</f>
        <v>0</v>
      </c>
      <c r="G1811">
        <f>'Previous Trades Import_OMS Quer'!G1811</f>
        <v>0</v>
      </c>
      <c r="H1811">
        <f>'Previous Trades Import_OMS Quer'!H1811</f>
        <v>0</v>
      </c>
      <c r="I1811">
        <f>'Previous Trades Import_OMS Quer'!I1811</f>
        <v>0</v>
      </c>
      <c r="J1811">
        <f>'Previous Trades Import_OMS Quer'!J1811</f>
        <v>0</v>
      </c>
      <c r="K1811">
        <f>'Previous Trades Import_OMS Quer'!K1811</f>
        <v>0</v>
      </c>
      <c r="L1811">
        <f>'Previous Trades Import_OMS Quer'!L1811</f>
        <v>0</v>
      </c>
      <c r="M1811">
        <f>'Previous Trades Import_OMS Quer'!M1811</f>
        <v>0</v>
      </c>
      <c r="N1811">
        <f>'Previous Trades Import_OMS Quer'!N1811</f>
        <v>0</v>
      </c>
      <c r="O1811" t="str">
        <f>CLEAN('Previous Trades Import_OMS Quer'!O1811)</f>
        <v/>
      </c>
      <c r="Q1811" s="25">
        <f t="shared" si="56"/>
        <v>0</v>
      </c>
      <c r="R1811" s="25" t="e">
        <f>VLOOKUP(O1811,'Currency Balance'!$O$3:$Q$32,3,0)</f>
        <v>#N/A</v>
      </c>
      <c r="S1811" t="e">
        <f t="shared" si="57"/>
        <v>#N/A</v>
      </c>
    </row>
    <row r="1812" spans="1:19">
      <c r="A1812">
        <f>'Previous Trades Import_OMS Quer'!A1812</f>
        <v>0</v>
      </c>
      <c r="B1812">
        <f>'Previous Trades Import_OMS Quer'!B1812</f>
        <v>0</v>
      </c>
      <c r="C1812" s="22">
        <f>'Previous Trades Import_OMS Quer'!C1812</f>
        <v>0</v>
      </c>
      <c r="D1812">
        <f>'Previous Trades Import_OMS Quer'!D1812</f>
        <v>0</v>
      </c>
      <c r="E1812" s="22">
        <f>'Previous Trades Import_OMS Quer'!E1812</f>
        <v>0</v>
      </c>
      <c r="F1812">
        <f>'Previous Trades Import_OMS Quer'!F1812</f>
        <v>0</v>
      </c>
      <c r="G1812">
        <f>'Previous Trades Import_OMS Quer'!G1812</f>
        <v>0</v>
      </c>
      <c r="H1812">
        <f>'Previous Trades Import_OMS Quer'!H1812</f>
        <v>0</v>
      </c>
      <c r="I1812">
        <f>'Previous Trades Import_OMS Quer'!I1812</f>
        <v>0</v>
      </c>
      <c r="J1812">
        <f>'Previous Trades Import_OMS Quer'!J1812</f>
        <v>0</v>
      </c>
      <c r="K1812">
        <f>'Previous Trades Import_OMS Quer'!K1812</f>
        <v>0</v>
      </c>
      <c r="L1812">
        <f>'Previous Trades Import_OMS Quer'!L1812</f>
        <v>0</v>
      </c>
      <c r="M1812">
        <f>'Previous Trades Import_OMS Quer'!M1812</f>
        <v>0</v>
      </c>
      <c r="N1812">
        <f>'Previous Trades Import_OMS Quer'!N1812</f>
        <v>0</v>
      </c>
      <c r="O1812" t="str">
        <f>CLEAN('Previous Trades Import_OMS Quer'!O1812)</f>
        <v/>
      </c>
      <c r="Q1812" s="25">
        <f t="shared" si="56"/>
        <v>0</v>
      </c>
      <c r="R1812" s="25" t="e">
        <f>VLOOKUP(O1812,'Currency Balance'!$O$3:$Q$32,3,0)</f>
        <v>#N/A</v>
      </c>
      <c r="S1812" t="e">
        <f t="shared" si="57"/>
        <v>#N/A</v>
      </c>
    </row>
    <row r="1813" spans="1:19">
      <c r="A1813">
        <f>'Previous Trades Import_OMS Quer'!A1813</f>
        <v>0</v>
      </c>
      <c r="B1813">
        <f>'Previous Trades Import_OMS Quer'!B1813</f>
        <v>0</v>
      </c>
      <c r="C1813" s="22">
        <f>'Previous Trades Import_OMS Quer'!C1813</f>
        <v>0</v>
      </c>
      <c r="D1813">
        <f>'Previous Trades Import_OMS Quer'!D1813</f>
        <v>0</v>
      </c>
      <c r="E1813" s="22">
        <f>'Previous Trades Import_OMS Quer'!E1813</f>
        <v>0</v>
      </c>
      <c r="F1813">
        <f>'Previous Trades Import_OMS Quer'!F1813</f>
        <v>0</v>
      </c>
      <c r="G1813">
        <f>'Previous Trades Import_OMS Quer'!G1813</f>
        <v>0</v>
      </c>
      <c r="H1813">
        <f>'Previous Trades Import_OMS Quer'!H1813</f>
        <v>0</v>
      </c>
      <c r="I1813">
        <f>'Previous Trades Import_OMS Quer'!I1813</f>
        <v>0</v>
      </c>
      <c r="J1813">
        <f>'Previous Trades Import_OMS Quer'!J1813</f>
        <v>0</v>
      </c>
      <c r="K1813">
        <f>'Previous Trades Import_OMS Quer'!K1813</f>
        <v>0</v>
      </c>
      <c r="L1813">
        <f>'Previous Trades Import_OMS Quer'!L1813</f>
        <v>0</v>
      </c>
      <c r="M1813">
        <f>'Previous Trades Import_OMS Quer'!M1813</f>
        <v>0</v>
      </c>
      <c r="N1813">
        <f>'Previous Trades Import_OMS Quer'!N1813</f>
        <v>0</v>
      </c>
      <c r="O1813" t="str">
        <f>CLEAN('Previous Trades Import_OMS Quer'!O1813)</f>
        <v/>
      </c>
      <c r="Q1813" s="25">
        <f t="shared" si="56"/>
        <v>0</v>
      </c>
      <c r="R1813" s="25" t="e">
        <f>VLOOKUP(O1813,'Currency Balance'!$O$3:$Q$32,3,0)</f>
        <v>#N/A</v>
      </c>
      <c r="S1813" t="e">
        <f t="shared" si="57"/>
        <v>#N/A</v>
      </c>
    </row>
    <row r="1814" spans="1:19">
      <c r="A1814">
        <f>'Previous Trades Import_OMS Quer'!A1814</f>
        <v>0</v>
      </c>
      <c r="B1814">
        <f>'Previous Trades Import_OMS Quer'!B1814</f>
        <v>0</v>
      </c>
      <c r="C1814" s="22">
        <f>'Previous Trades Import_OMS Quer'!C1814</f>
        <v>0</v>
      </c>
      <c r="D1814">
        <f>'Previous Trades Import_OMS Quer'!D1814</f>
        <v>0</v>
      </c>
      <c r="E1814" s="22">
        <f>'Previous Trades Import_OMS Quer'!E1814</f>
        <v>0</v>
      </c>
      <c r="F1814">
        <f>'Previous Trades Import_OMS Quer'!F1814</f>
        <v>0</v>
      </c>
      <c r="G1814">
        <f>'Previous Trades Import_OMS Quer'!G1814</f>
        <v>0</v>
      </c>
      <c r="H1814">
        <f>'Previous Trades Import_OMS Quer'!H1814</f>
        <v>0</v>
      </c>
      <c r="I1814">
        <f>'Previous Trades Import_OMS Quer'!I1814</f>
        <v>0</v>
      </c>
      <c r="J1814">
        <f>'Previous Trades Import_OMS Quer'!J1814</f>
        <v>0</v>
      </c>
      <c r="K1814">
        <f>'Previous Trades Import_OMS Quer'!K1814</f>
        <v>0</v>
      </c>
      <c r="L1814">
        <f>'Previous Trades Import_OMS Quer'!L1814</f>
        <v>0</v>
      </c>
      <c r="M1814">
        <f>'Previous Trades Import_OMS Quer'!M1814</f>
        <v>0</v>
      </c>
      <c r="N1814">
        <f>'Previous Trades Import_OMS Quer'!N1814</f>
        <v>0</v>
      </c>
      <c r="O1814" t="str">
        <f>CLEAN('Previous Trades Import_OMS Quer'!O1814)</f>
        <v/>
      </c>
      <c r="Q1814" s="25">
        <f t="shared" si="56"/>
        <v>0</v>
      </c>
      <c r="R1814" s="25" t="e">
        <f>VLOOKUP(O1814,'Currency Balance'!$O$3:$Q$32,3,0)</f>
        <v>#N/A</v>
      </c>
      <c r="S1814" t="e">
        <f t="shared" si="57"/>
        <v>#N/A</v>
      </c>
    </row>
    <row r="1815" spans="1:19">
      <c r="A1815">
        <f>'Previous Trades Import_OMS Quer'!A1815</f>
        <v>0</v>
      </c>
      <c r="B1815">
        <f>'Previous Trades Import_OMS Quer'!B1815</f>
        <v>0</v>
      </c>
      <c r="C1815" s="22">
        <f>'Previous Trades Import_OMS Quer'!C1815</f>
        <v>0</v>
      </c>
      <c r="D1815">
        <f>'Previous Trades Import_OMS Quer'!D1815</f>
        <v>0</v>
      </c>
      <c r="E1815" s="22">
        <f>'Previous Trades Import_OMS Quer'!E1815</f>
        <v>0</v>
      </c>
      <c r="F1815">
        <f>'Previous Trades Import_OMS Quer'!F1815</f>
        <v>0</v>
      </c>
      <c r="G1815">
        <f>'Previous Trades Import_OMS Quer'!G1815</f>
        <v>0</v>
      </c>
      <c r="H1815">
        <f>'Previous Trades Import_OMS Quer'!H1815</f>
        <v>0</v>
      </c>
      <c r="I1815">
        <f>'Previous Trades Import_OMS Quer'!I1815</f>
        <v>0</v>
      </c>
      <c r="J1815">
        <f>'Previous Trades Import_OMS Quer'!J1815</f>
        <v>0</v>
      </c>
      <c r="K1815">
        <f>'Previous Trades Import_OMS Quer'!K1815</f>
        <v>0</v>
      </c>
      <c r="L1815">
        <f>'Previous Trades Import_OMS Quer'!L1815</f>
        <v>0</v>
      </c>
      <c r="M1815">
        <f>'Previous Trades Import_OMS Quer'!M1815</f>
        <v>0</v>
      </c>
      <c r="N1815">
        <f>'Previous Trades Import_OMS Quer'!N1815</f>
        <v>0</v>
      </c>
      <c r="O1815" t="str">
        <f>CLEAN('Previous Trades Import_OMS Quer'!O1815)</f>
        <v/>
      </c>
      <c r="Q1815" s="25">
        <f t="shared" si="56"/>
        <v>0</v>
      </c>
      <c r="R1815" s="25" t="e">
        <f>VLOOKUP(O1815,'Currency Balance'!$O$3:$Q$32,3,0)</f>
        <v>#N/A</v>
      </c>
      <c r="S1815" t="e">
        <f t="shared" si="57"/>
        <v>#N/A</v>
      </c>
    </row>
    <row r="1816" spans="1:19">
      <c r="A1816">
        <f>'Previous Trades Import_OMS Quer'!A1816</f>
        <v>0</v>
      </c>
      <c r="B1816">
        <f>'Previous Trades Import_OMS Quer'!B1816</f>
        <v>0</v>
      </c>
      <c r="C1816" s="22">
        <f>'Previous Trades Import_OMS Quer'!C1816</f>
        <v>0</v>
      </c>
      <c r="D1816">
        <f>'Previous Trades Import_OMS Quer'!D1816</f>
        <v>0</v>
      </c>
      <c r="E1816" s="22">
        <f>'Previous Trades Import_OMS Quer'!E1816</f>
        <v>0</v>
      </c>
      <c r="F1816">
        <f>'Previous Trades Import_OMS Quer'!F1816</f>
        <v>0</v>
      </c>
      <c r="G1816">
        <f>'Previous Trades Import_OMS Quer'!G1816</f>
        <v>0</v>
      </c>
      <c r="H1816">
        <f>'Previous Trades Import_OMS Quer'!H1816</f>
        <v>0</v>
      </c>
      <c r="I1816">
        <f>'Previous Trades Import_OMS Quer'!I1816</f>
        <v>0</v>
      </c>
      <c r="J1816">
        <f>'Previous Trades Import_OMS Quer'!J1816</f>
        <v>0</v>
      </c>
      <c r="K1816">
        <f>'Previous Trades Import_OMS Quer'!K1816</f>
        <v>0</v>
      </c>
      <c r="L1816">
        <f>'Previous Trades Import_OMS Quer'!L1816</f>
        <v>0</v>
      </c>
      <c r="M1816">
        <f>'Previous Trades Import_OMS Quer'!M1816</f>
        <v>0</v>
      </c>
      <c r="N1816">
        <f>'Previous Trades Import_OMS Quer'!N1816</f>
        <v>0</v>
      </c>
      <c r="O1816" t="str">
        <f>CLEAN('Previous Trades Import_OMS Quer'!O1816)</f>
        <v/>
      </c>
      <c r="Q1816" s="25">
        <f t="shared" si="56"/>
        <v>0</v>
      </c>
      <c r="R1816" s="25" t="e">
        <f>VLOOKUP(O1816,'Currency Balance'!$O$3:$Q$32,3,0)</f>
        <v>#N/A</v>
      </c>
      <c r="S1816" t="e">
        <f t="shared" si="57"/>
        <v>#N/A</v>
      </c>
    </row>
    <row r="1817" spans="1:19">
      <c r="A1817">
        <f>'Previous Trades Import_OMS Quer'!A1817</f>
        <v>0</v>
      </c>
      <c r="B1817">
        <f>'Previous Trades Import_OMS Quer'!B1817</f>
        <v>0</v>
      </c>
      <c r="C1817" s="22">
        <f>'Previous Trades Import_OMS Quer'!C1817</f>
        <v>0</v>
      </c>
      <c r="D1817">
        <f>'Previous Trades Import_OMS Quer'!D1817</f>
        <v>0</v>
      </c>
      <c r="E1817" s="22">
        <f>'Previous Trades Import_OMS Quer'!E1817</f>
        <v>0</v>
      </c>
      <c r="F1817">
        <f>'Previous Trades Import_OMS Quer'!F1817</f>
        <v>0</v>
      </c>
      <c r="G1817">
        <f>'Previous Trades Import_OMS Quer'!G1817</f>
        <v>0</v>
      </c>
      <c r="H1817">
        <f>'Previous Trades Import_OMS Quer'!H1817</f>
        <v>0</v>
      </c>
      <c r="I1817">
        <f>'Previous Trades Import_OMS Quer'!I1817</f>
        <v>0</v>
      </c>
      <c r="J1817">
        <f>'Previous Trades Import_OMS Quer'!J1817</f>
        <v>0</v>
      </c>
      <c r="K1817">
        <f>'Previous Trades Import_OMS Quer'!K1817</f>
        <v>0</v>
      </c>
      <c r="L1817">
        <f>'Previous Trades Import_OMS Quer'!L1817</f>
        <v>0</v>
      </c>
      <c r="M1817">
        <f>'Previous Trades Import_OMS Quer'!M1817</f>
        <v>0</v>
      </c>
      <c r="N1817">
        <f>'Previous Trades Import_OMS Quer'!N1817</f>
        <v>0</v>
      </c>
      <c r="O1817" t="str">
        <f>CLEAN('Previous Trades Import_OMS Quer'!O1817)</f>
        <v/>
      </c>
      <c r="Q1817" s="25">
        <f t="shared" si="56"/>
        <v>0</v>
      </c>
      <c r="R1817" s="25" t="e">
        <f>VLOOKUP(O1817,'Currency Balance'!$O$3:$Q$32,3,0)</f>
        <v>#N/A</v>
      </c>
      <c r="S1817" t="e">
        <f t="shared" si="57"/>
        <v>#N/A</v>
      </c>
    </row>
    <row r="1818" spans="1:19">
      <c r="A1818">
        <f>'Previous Trades Import_OMS Quer'!A1818</f>
        <v>0</v>
      </c>
      <c r="B1818">
        <f>'Previous Trades Import_OMS Quer'!B1818</f>
        <v>0</v>
      </c>
      <c r="C1818" s="22">
        <f>'Previous Trades Import_OMS Quer'!C1818</f>
        <v>0</v>
      </c>
      <c r="D1818">
        <f>'Previous Trades Import_OMS Quer'!D1818</f>
        <v>0</v>
      </c>
      <c r="E1818" s="22">
        <f>'Previous Trades Import_OMS Quer'!E1818</f>
        <v>0</v>
      </c>
      <c r="F1818">
        <f>'Previous Trades Import_OMS Quer'!F1818</f>
        <v>0</v>
      </c>
      <c r="G1818">
        <f>'Previous Trades Import_OMS Quer'!G1818</f>
        <v>0</v>
      </c>
      <c r="H1818">
        <f>'Previous Trades Import_OMS Quer'!H1818</f>
        <v>0</v>
      </c>
      <c r="I1818">
        <f>'Previous Trades Import_OMS Quer'!I1818</f>
        <v>0</v>
      </c>
      <c r="J1818">
        <f>'Previous Trades Import_OMS Quer'!J1818</f>
        <v>0</v>
      </c>
      <c r="K1818">
        <f>'Previous Trades Import_OMS Quer'!K1818</f>
        <v>0</v>
      </c>
      <c r="L1818">
        <f>'Previous Trades Import_OMS Quer'!L1818</f>
        <v>0</v>
      </c>
      <c r="M1818">
        <f>'Previous Trades Import_OMS Quer'!M1818</f>
        <v>0</v>
      </c>
      <c r="N1818">
        <f>'Previous Trades Import_OMS Quer'!N1818</f>
        <v>0</v>
      </c>
      <c r="O1818" t="str">
        <f>CLEAN('Previous Trades Import_OMS Quer'!O1818)</f>
        <v/>
      </c>
      <c r="Q1818" s="25">
        <f t="shared" si="56"/>
        <v>0</v>
      </c>
      <c r="R1818" s="25" t="e">
        <f>VLOOKUP(O1818,'Currency Balance'!$O$3:$Q$32,3,0)</f>
        <v>#N/A</v>
      </c>
      <c r="S1818" t="e">
        <f t="shared" si="57"/>
        <v>#N/A</v>
      </c>
    </row>
    <row r="1819" spans="1:19">
      <c r="A1819">
        <f>'Previous Trades Import_OMS Quer'!A1819</f>
        <v>0</v>
      </c>
      <c r="B1819">
        <f>'Previous Trades Import_OMS Quer'!B1819</f>
        <v>0</v>
      </c>
      <c r="C1819" s="22">
        <f>'Previous Trades Import_OMS Quer'!C1819</f>
        <v>0</v>
      </c>
      <c r="D1819">
        <f>'Previous Trades Import_OMS Quer'!D1819</f>
        <v>0</v>
      </c>
      <c r="E1819" s="22">
        <f>'Previous Trades Import_OMS Quer'!E1819</f>
        <v>0</v>
      </c>
      <c r="F1819">
        <f>'Previous Trades Import_OMS Quer'!F1819</f>
        <v>0</v>
      </c>
      <c r="G1819">
        <f>'Previous Trades Import_OMS Quer'!G1819</f>
        <v>0</v>
      </c>
      <c r="H1819">
        <f>'Previous Trades Import_OMS Quer'!H1819</f>
        <v>0</v>
      </c>
      <c r="I1819">
        <f>'Previous Trades Import_OMS Quer'!I1819</f>
        <v>0</v>
      </c>
      <c r="J1819">
        <f>'Previous Trades Import_OMS Quer'!J1819</f>
        <v>0</v>
      </c>
      <c r="K1819">
        <f>'Previous Trades Import_OMS Quer'!K1819</f>
        <v>0</v>
      </c>
      <c r="L1819">
        <f>'Previous Trades Import_OMS Quer'!L1819</f>
        <v>0</v>
      </c>
      <c r="M1819">
        <f>'Previous Trades Import_OMS Quer'!M1819</f>
        <v>0</v>
      </c>
      <c r="N1819">
        <f>'Previous Trades Import_OMS Quer'!N1819</f>
        <v>0</v>
      </c>
      <c r="O1819" t="str">
        <f>CLEAN('Previous Trades Import_OMS Quer'!O1819)</f>
        <v/>
      </c>
      <c r="Q1819" s="25">
        <f t="shared" si="56"/>
        <v>0</v>
      </c>
      <c r="R1819" s="25" t="e">
        <f>VLOOKUP(O1819,'Currency Balance'!$O$3:$Q$32,3,0)</f>
        <v>#N/A</v>
      </c>
      <c r="S1819" t="e">
        <f t="shared" si="57"/>
        <v>#N/A</v>
      </c>
    </row>
    <row r="1820" spans="1:19">
      <c r="A1820">
        <f>'Previous Trades Import_OMS Quer'!A1820</f>
        <v>0</v>
      </c>
      <c r="B1820">
        <f>'Previous Trades Import_OMS Quer'!B1820</f>
        <v>0</v>
      </c>
      <c r="C1820" s="22">
        <f>'Previous Trades Import_OMS Quer'!C1820</f>
        <v>0</v>
      </c>
      <c r="D1820">
        <f>'Previous Trades Import_OMS Quer'!D1820</f>
        <v>0</v>
      </c>
      <c r="E1820" s="22">
        <f>'Previous Trades Import_OMS Quer'!E1820</f>
        <v>0</v>
      </c>
      <c r="F1820">
        <f>'Previous Trades Import_OMS Quer'!F1820</f>
        <v>0</v>
      </c>
      <c r="G1820">
        <f>'Previous Trades Import_OMS Quer'!G1820</f>
        <v>0</v>
      </c>
      <c r="H1820">
        <f>'Previous Trades Import_OMS Quer'!H1820</f>
        <v>0</v>
      </c>
      <c r="I1820">
        <f>'Previous Trades Import_OMS Quer'!I1820</f>
        <v>0</v>
      </c>
      <c r="J1820">
        <f>'Previous Trades Import_OMS Quer'!J1820</f>
        <v>0</v>
      </c>
      <c r="K1820">
        <f>'Previous Trades Import_OMS Quer'!K1820</f>
        <v>0</v>
      </c>
      <c r="L1820">
        <f>'Previous Trades Import_OMS Quer'!L1820</f>
        <v>0</v>
      </c>
      <c r="M1820">
        <f>'Previous Trades Import_OMS Quer'!M1820</f>
        <v>0</v>
      </c>
      <c r="N1820">
        <f>'Previous Trades Import_OMS Quer'!N1820</f>
        <v>0</v>
      </c>
      <c r="O1820" t="str">
        <f>CLEAN('Previous Trades Import_OMS Quer'!O1820)</f>
        <v/>
      </c>
      <c r="Q1820" s="25">
        <f t="shared" si="56"/>
        <v>0</v>
      </c>
      <c r="R1820" s="25" t="e">
        <f>VLOOKUP(O1820,'Currency Balance'!$O$3:$Q$32,3,0)</f>
        <v>#N/A</v>
      </c>
      <c r="S1820" t="e">
        <f t="shared" si="57"/>
        <v>#N/A</v>
      </c>
    </row>
    <row r="1821" spans="1:19">
      <c r="A1821">
        <f>'Previous Trades Import_OMS Quer'!A1821</f>
        <v>0</v>
      </c>
      <c r="B1821">
        <f>'Previous Trades Import_OMS Quer'!B1821</f>
        <v>0</v>
      </c>
      <c r="C1821" s="22">
        <f>'Previous Trades Import_OMS Quer'!C1821</f>
        <v>0</v>
      </c>
      <c r="D1821">
        <f>'Previous Trades Import_OMS Quer'!D1821</f>
        <v>0</v>
      </c>
      <c r="E1821" s="22">
        <f>'Previous Trades Import_OMS Quer'!E1821</f>
        <v>0</v>
      </c>
      <c r="F1821">
        <f>'Previous Trades Import_OMS Quer'!F1821</f>
        <v>0</v>
      </c>
      <c r="G1821">
        <f>'Previous Trades Import_OMS Quer'!G1821</f>
        <v>0</v>
      </c>
      <c r="H1821">
        <f>'Previous Trades Import_OMS Quer'!H1821</f>
        <v>0</v>
      </c>
      <c r="I1821">
        <f>'Previous Trades Import_OMS Quer'!I1821</f>
        <v>0</v>
      </c>
      <c r="J1821">
        <f>'Previous Trades Import_OMS Quer'!J1821</f>
        <v>0</v>
      </c>
      <c r="K1821">
        <f>'Previous Trades Import_OMS Quer'!K1821</f>
        <v>0</v>
      </c>
      <c r="L1821">
        <f>'Previous Trades Import_OMS Quer'!L1821</f>
        <v>0</v>
      </c>
      <c r="M1821">
        <f>'Previous Trades Import_OMS Quer'!M1821</f>
        <v>0</v>
      </c>
      <c r="N1821">
        <f>'Previous Trades Import_OMS Quer'!N1821</f>
        <v>0</v>
      </c>
      <c r="O1821" t="str">
        <f>CLEAN('Previous Trades Import_OMS Quer'!O1821)</f>
        <v/>
      </c>
      <c r="Q1821" s="25">
        <f t="shared" si="56"/>
        <v>0</v>
      </c>
      <c r="R1821" s="25" t="e">
        <f>VLOOKUP(O1821,'Currency Balance'!$O$3:$Q$32,3,0)</f>
        <v>#N/A</v>
      </c>
      <c r="S1821" t="e">
        <f t="shared" si="57"/>
        <v>#N/A</v>
      </c>
    </row>
    <row r="1822" spans="1:19">
      <c r="A1822">
        <f>'Previous Trades Import_OMS Quer'!A1822</f>
        <v>0</v>
      </c>
      <c r="B1822">
        <f>'Previous Trades Import_OMS Quer'!B1822</f>
        <v>0</v>
      </c>
      <c r="C1822" s="22">
        <f>'Previous Trades Import_OMS Quer'!C1822</f>
        <v>0</v>
      </c>
      <c r="D1822">
        <f>'Previous Trades Import_OMS Quer'!D1822</f>
        <v>0</v>
      </c>
      <c r="E1822" s="22">
        <f>'Previous Trades Import_OMS Quer'!E1822</f>
        <v>0</v>
      </c>
      <c r="F1822">
        <f>'Previous Trades Import_OMS Quer'!F1822</f>
        <v>0</v>
      </c>
      <c r="G1822">
        <f>'Previous Trades Import_OMS Quer'!G1822</f>
        <v>0</v>
      </c>
      <c r="H1822">
        <f>'Previous Trades Import_OMS Quer'!H1822</f>
        <v>0</v>
      </c>
      <c r="I1822">
        <f>'Previous Trades Import_OMS Quer'!I1822</f>
        <v>0</v>
      </c>
      <c r="J1822">
        <f>'Previous Trades Import_OMS Quer'!J1822</f>
        <v>0</v>
      </c>
      <c r="K1822">
        <f>'Previous Trades Import_OMS Quer'!K1822</f>
        <v>0</v>
      </c>
      <c r="L1822">
        <f>'Previous Trades Import_OMS Quer'!L1822</f>
        <v>0</v>
      </c>
      <c r="M1822">
        <f>'Previous Trades Import_OMS Quer'!M1822</f>
        <v>0</v>
      </c>
      <c r="N1822">
        <f>'Previous Trades Import_OMS Quer'!N1822</f>
        <v>0</v>
      </c>
      <c r="O1822" t="str">
        <f>CLEAN('Previous Trades Import_OMS Quer'!O1822)</f>
        <v/>
      </c>
      <c r="Q1822" s="25">
        <f t="shared" si="56"/>
        <v>0</v>
      </c>
      <c r="R1822" s="25" t="e">
        <f>VLOOKUP(O1822,'Currency Balance'!$O$3:$Q$32,3,0)</f>
        <v>#N/A</v>
      </c>
      <c r="S1822" t="e">
        <f t="shared" si="57"/>
        <v>#N/A</v>
      </c>
    </row>
    <row r="1823" spans="1:19">
      <c r="A1823">
        <f>'Previous Trades Import_OMS Quer'!A1823</f>
        <v>0</v>
      </c>
      <c r="B1823">
        <f>'Previous Trades Import_OMS Quer'!B1823</f>
        <v>0</v>
      </c>
      <c r="C1823" s="22">
        <f>'Previous Trades Import_OMS Quer'!C1823</f>
        <v>0</v>
      </c>
      <c r="D1823">
        <f>'Previous Trades Import_OMS Quer'!D1823</f>
        <v>0</v>
      </c>
      <c r="E1823" s="22">
        <f>'Previous Trades Import_OMS Quer'!E1823</f>
        <v>0</v>
      </c>
      <c r="F1823">
        <f>'Previous Trades Import_OMS Quer'!F1823</f>
        <v>0</v>
      </c>
      <c r="G1823">
        <f>'Previous Trades Import_OMS Quer'!G1823</f>
        <v>0</v>
      </c>
      <c r="H1823">
        <f>'Previous Trades Import_OMS Quer'!H1823</f>
        <v>0</v>
      </c>
      <c r="I1823">
        <f>'Previous Trades Import_OMS Quer'!I1823</f>
        <v>0</v>
      </c>
      <c r="J1823">
        <f>'Previous Trades Import_OMS Quer'!J1823</f>
        <v>0</v>
      </c>
      <c r="K1823">
        <f>'Previous Trades Import_OMS Quer'!K1823</f>
        <v>0</v>
      </c>
      <c r="L1823">
        <f>'Previous Trades Import_OMS Quer'!L1823</f>
        <v>0</v>
      </c>
      <c r="M1823">
        <f>'Previous Trades Import_OMS Quer'!M1823</f>
        <v>0</v>
      </c>
      <c r="N1823">
        <f>'Previous Trades Import_OMS Quer'!N1823</f>
        <v>0</v>
      </c>
      <c r="O1823" t="str">
        <f>CLEAN('Previous Trades Import_OMS Quer'!O1823)</f>
        <v/>
      </c>
      <c r="Q1823" s="25">
        <f t="shared" si="56"/>
        <v>0</v>
      </c>
      <c r="R1823" s="25" t="e">
        <f>VLOOKUP(O1823,'Currency Balance'!$O$3:$Q$32,3,0)</f>
        <v>#N/A</v>
      </c>
      <c r="S1823" t="e">
        <f t="shared" si="57"/>
        <v>#N/A</v>
      </c>
    </row>
    <row r="1824" spans="1:19">
      <c r="A1824">
        <f>'Previous Trades Import_OMS Quer'!A1824</f>
        <v>0</v>
      </c>
      <c r="B1824">
        <f>'Previous Trades Import_OMS Quer'!B1824</f>
        <v>0</v>
      </c>
      <c r="C1824" s="22">
        <f>'Previous Trades Import_OMS Quer'!C1824</f>
        <v>0</v>
      </c>
      <c r="D1824">
        <f>'Previous Trades Import_OMS Quer'!D1824</f>
        <v>0</v>
      </c>
      <c r="E1824" s="22">
        <f>'Previous Trades Import_OMS Quer'!E1824</f>
        <v>0</v>
      </c>
      <c r="F1824">
        <f>'Previous Trades Import_OMS Quer'!F1824</f>
        <v>0</v>
      </c>
      <c r="G1824">
        <f>'Previous Trades Import_OMS Quer'!G1824</f>
        <v>0</v>
      </c>
      <c r="H1824">
        <f>'Previous Trades Import_OMS Quer'!H1824</f>
        <v>0</v>
      </c>
      <c r="I1824">
        <f>'Previous Trades Import_OMS Quer'!I1824</f>
        <v>0</v>
      </c>
      <c r="J1824">
        <f>'Previous Trades Import_OMS Quer'!J1824</f>
        <v>0</v>
      </c>
      <c r="K1824">
        <f>'Previous Trades Import_OMS Quer'!K1824</f>
        <v>0</v>
      </c>
      <c r="L1824">
        <f>'Previous Trades Import_OMS Quer'!L1824</f>
        <v>0</v>
      </c>
      <c r="M1824">
        <f>'Previous Trades Import_OMS Quer'!M1824</f>
        <v>0</v>
      </c>
      <c r="N1824">
        <f>'Previous Trades Import_OMS Quer'!N1824</f>
        <v>0</v>
      </c>
      <c r="O1824" t="str">
        <f>CLEAN('Previous Trades Import_OMS Quer'!O1824)</f>
        <v/>
      </c>
      <c r="Q1824" s="25">
        <f t="shared" si="56"/>
        <v>0</v>
      </c>
      <c r="R1824" s="25" t="e">
        <f>VLOOKUP(O1824,'Currency Balance'!$O$3:$Q$32,3,0)</f>
        <v>#N/A</v>
      </c>
      <c r="S1824" t="e">
        <f t="shared" si="57"/>
        <v>#N/A</v>
      </c>
    </row>
    <row r="1825" spans="1:19">
      <c r="A1825">
        <f>'Previous Trades Import_OMS Quer'!A1825</f>
        <v>0</v>
      </c>
      <c r="B1825">
        <f>'Previous Trades Import_OMS Quer'!B1825</f>
        <v>0</v>
      </c>
      <c r="C1825" s="22">
        <f>'Previous Trades Import_OMS Quer'!C1825</f>
        <v>0</v>
      </c>
      <c r="D1825">
        <f>'Previous Trades Import_OMS Quer'!D1825</f>
        <v>0</v>
      </c>
      <c r="E1825" s="22">
        <f>'Previous Trades Import_OMS Quer'!E1825</f>
        <v>0</v>
      </c>
      <c r="F1825">
        <f>'Previous Trades Import_OMS Quer'!F1825</f>
        <v>0</v>
      </c>
      <c r="G1825">
        <f>'Previous Trades Import_OMS Quer'!G1825</f>
        <v>0</v>
      </c>
      <c r="H1825">
        <f>'Previous Trades Import_OMS Quer'!H1825</f>
        <v>0</v>
      </c>
      <c r="I1825">
        <f>'Previous Trades Import_OMS Quer'!I1825</f>
        <v>0</v>
      </c>
      <c r="J1825">
        <f>'Previous Trades Import_OMS Quer'!J1825</f>
        <v>0</v>
      </c>
      <c r="K1825">
        <f>'Previous Trades Import_OMS Quer'!K1825</f>
        <v>0</v>
      </c>
      <c r="L1825">
        <f>'Previous Trades Import_OMS Quer'!L1825</f>
        <v>0</v>
      </c>
      <c r="M1825">
        <f>'Previous Trades Import_OMS Quer'!M1825</f>
        <v>0</v>
      </c>
      <c r="N1825">
        <f>'Previous Trades Import_OMS Quer'!N1825</f>
        <v>0</v>
      </c>
      <c r="O1825" t="str">
        <f>CLEAN('Previous Trades Import_OMS Quer'!O1825)</f>
        <v/>
      </c>
      <c r="Q1825" s="25">
        <f t="shared" si="56"/>
        <v>0</v>
      </c>
      <c r="R1825" s="25" t="e">
        <f>VLOOKUP(O1825,'Currency Balance'!$O$3:$Q$32,3,0)</f>
        <v>#N/A</v>
      </c>
      <c r="S1825" t="e">
        <f t="shared" si="57"/>
        <v>#N/A</v>
      </c>
    </row>
    <row r="1826" spans="1:19">
      <c r="A1826">
        <f>'Previous Trades Import_OMS Quer'!A1826</f>
        <v>0</v>
      </c>
      <c r="B1826">
        <f>'Previous Trades Import_OMS Quer'!B1826</f>
        <v>0</v>
      </c>
      <c r="C1826" s="22">
        <f>'Previous Trades Import_OMS Quer'!C1826</f>
        <v>0</v>
      </c>
      <c r="D1826">
        <f>'Previous Trades Import_OMS Quer'!D1826</f>
        <v>0</v>
      </c>
      <c r="E1826" s="22">
        <f>'Previous Trades Import_OMS Quer'!E1826</f>
        <v>0</v>
      </c>
      <c r="F1826">
        <f>'Previous Trades Import_OMS Quer'!F1826</f>
        <v>0</v>
      </c>
      <c r="G1826">
        <f>'Previous Trades Import_OMS Quer'!G1826</f>
        <v>0</v>
      </c>
      <c r="H1826">
        <f>'Previous Trades Import_OMS Quer'!H1826</f>
        <v>0</v>
      </c>
      <c r="I1826">
        <f>'Previous Trades Import_OMS Quer'!I1826</f>
        <v>0</v>
      </c>
      <c r="J1826">
        <f>'Previous Trades Import_OMS Quer'!J1826</f>
        <v>0</v>
      </c>
      <c r="K1826">
        <f>'Previous Trades Import_OMS Quer'!K1826</f>
        <v>0</v>
      </c>
      <c r="L1826">
        <f>'Previous Trades Import_OMS Quer'!L1826</f>
        <v>0</v>
      </c>
      <c r="M1826">
        <f>'Previous Trades Import_OMS Quer'!M1826</f>
        <v>0</v>
      </c>
      <c r="N1826">
        <f>'Previous Trades Import_OMS Quer'!N1826</f>
        <v>0</v>
      </c>
      <c r="O1826" t="str">
        <f>CLEAN('Previous Trades Import_OMS Quer'!O1826)</f>
        <v/>
      </c>
      <c r="Q1826" s="25">
        <f t="shared" si="56"/>
        <v>0</v>
      </c>
      <c r="R1826" s="25" t="e">
        <f>VLOOKUP(O1826,'Currency Balance'!$O$3:$Q$32,3,0)</f>
        <v>#N/A</v>
      </c>
      <c r="S1826" t="e">
        <f t="shared" si="57"/>
        <v>#N/A</v>
      </c>
    </row>
    <row r="1827" spans="1:19">
      <c r="A1827">
        <f>'Previous Trades Import_OMS Quer'!A1827</f>
        <v>0</v>
      </c>
      <c r="B1827">
        <f>'Previous Trades Import_OMS Quer'!B1827</f>
        <v>0</v>
      </c>
      <c r="C1827" s="22">
        <f>'Previous Trades Import_OMS Quer'!C1827</f>
        <v>0</v>
      </c>
      <c r="D1827">
        <f>'Previous Trades Import_OMS Quer'!D1827</f>
        <v>0</v>
      </c>
      <c r="E1827" s="22">
        <f>'Previous Trades Import_OMS Quer'!E1827</f>
        <v>0</v>
      </c>
      <c r="F1827">
        <f>'Previous Trades Import_OMS Quer'!F1827</f>
        <v>0</v>
      </c>
      <c r="G1827">
        <f>'Previous Trades Import_OMS Quer'!G1827</f>
        <v>0</v>
      </c>
      <c r="H1827">
        <f>'Previous Trades Import_OMS Quer'!H1827</f>
        <v>0</v>
      </c>
      <c r="I1827">
        <f>'Previous Trades Import_OMS Quer'!I1827</f>
        <v>0</v>
      </c>
      <c r="J1827">
        <f>'Previous Trades Import_OMS Quer'!J1827</f>
        <v>0</v>
      </c>
      <c r="K1827">
        <f>'Previous Trades Import_OMS Quer'!K1827</f>
        <v>0</v>
      </c>
      <c r="L1827">
        <f>'Previous Trades Import_OMS Quer'!L1827</f>
        <v>0</v>
      </c>
      <c r="M1827">
        <f>'Previous Trades Import_OMS Quer'!M1827</f>
        <v>0</v>
      </c>
      <c r="N1827">
        <f>'Previous Trades Import_OMS Quer'!N1827</f>
        <v>0</v>
      </c>
      <c r="O1827" t="str">
        <f>CLEAN('Previous Trades Import_OMS Quer'!O1827)</f>
        <v/>
      </c>
      <c r="Q1827" s="25">
        <f t="shared" si="56"/>
        <v>0</v>
      </c>
      <c r="R1827" s="25" t="e">
        <f>VLOOKUP(O1827,'Currency Balance'!$O$3:$Q$32,3,0)</f>
        <v>#N/A</v>
      </c>
      <c r="S1827" t="e">
        <f t="shared" si="57"/>
        <v>#N/A</v>
      </c>
    </row>
    <row r="1828" spans="1:19">
      <c r="A1828">
        <f>'Previous Trades Import_OMS Quer'!A1828</f>
        <v>0</v>
      </c>
      <c r="B1828">
        <f>'Previous Trades Import_OMS Quer'!B1828</f>
        <v>0</v>
      </c>
      <c r="C1828" s="22">
        <f>'Previous Trades Import_OMS Quer'!C1828</f>
        <v>0</v>
      </c>
      <c r="D1828">
        <f>'Previous Trades Import_OMS Quer'!D1828</f>
        <v>0</v>
      </c>
      <c r="E1828" s="22">
        <f>'Previous Trades Import_OMS Quer'!E1828</f>
        <v>0</v>
      </c>
      <c r="F1828">
        <f>'Previous Trades Import_OMS Quer'!F1828</f>
        <v>0</v>
      </c>
      <c r="G1828">
        <f>'Previous Trades Import_OMS Quer'!G1828</f>
        <v>0</v>
      </c>
      <c r="H1828">
        <f>'Previous Trades Import_OMS Quer'!H1828</f>
        <v>0</v>
      </c>
      <c r="I1828">
        <f>'Previous Trades Import_OMS Quer'!I1828</f>
        <v>0</v>
      </c>
      <c r="J1828">
        <f>'Previous Trades Import_OMS Quer'!J1828</f>
        <v>0</v>
      </c>
      <c r="K1828">
        <f>'Previous Trades Import_OMS Quer'!K1828</f>
        <v>0</v>
      </c>
      <c r="L1828">
        <f>'Previous Trades Import_OMS Quer'!L1828</f>
        <v>0</v>
      </c>
      <c r="M1828">
        <f>'Previous Trades Import_OMS Quer'!M1828</f>
        <v>0</v>
      </c>
      <c r="N1828">
        <f>'Previous Trades Import_OMS Quer'!N1828</f>
        <v>0</v>
      </c>
      <c r="O1828" t="str">
        <f>CLEAN('Previous Trades Import_OMS Quer'!O1828)</f>
        <v/>
      </c>
      <c r="Q1828" s="25">
        <f t="shared" si="56"/>
        <v>0</v>
      </c>
      <c r="R1828" s="25" t="e">
        <f>VLOOKUP(O1828,'Currency Balance'!$O$3:$Q$32,3,0)</f>
        <v>#N/A</v>
      </c>
      <c r="S1828" t="e">
        <f t="shared" si="57"/>
        <v>#N/A</v>
      </c>
    </row>
    <row r="1829" spans="1:19">
      <c r="A1829">
        <f>'Previous Trades Import_OMS Quer'!A1829</f>
        <v>0</v>
      </c>
      <c r="B1829">
        <f>'Previous Trades Import_OMS Quer'!B1829</f>
        <v>0</v>
      </c>
      <c r="C1829" s="22">
        <f>'Previous Trades Import_OMS Quer'!C1829</f>
        <v>0</v>
      </c>
      <c r="D1829">
        <f>'Previous Trades Import_OMS Quer'!D1829</f>
        <v>0</v>
      </c>
      <c r="E1829" s="22">
        <f>'Previous Trades Import_OMS Quer'!E1829</f>
        <v>0</v>
      </c>
      <c r="F1829">
        <f>'Previous Trades Import_OMS Quer'!F1829</f>
        <v>0</v>
      </c>
      <c r="G1829">
        <f>'Previous Trades Import_OMS Quer'!G1829</f>
        <v>0</v>
      </c>
      <c r="H1829">
        <f>'Previous Trades Import_OMS Quer'!H1829</f>
        <v>0</v>
      </c>
      <c r="I1829">
        <f>'Previous Trades Import_OMS Quer'!I1829</f>
        <v>0</v>
      </c>
      <c r="J1829">
        <f>'Previous Trades Import_OMS Quer'!J1829</f>
        <v>0</v>
      </c>
      <c r="K1829">
        <f>'Previous Trades Import_OMS Quer'!K1829</f>
        <v>0</v>
      </c>
      <c r="L1829">
        <f>'Previous Trades Import_OMS Quer'!L1829</f>
        <v>0</v>
      </c>
      <c r="M1829">
        <f>'Previous Trades Import_OMS Quer'!M1829</f>
        <v>0</v>
      </c>
      <c r="N1829">
        <f>'Previous Trades Import_OMS Quer'!N1829</f>
        <v>0</v>
      </c>
      <c r="O1829" t="str">
        <f>CLEAN('Previous Trades Import_OMS Quer'!O1829)</f>
        <v/>
      </c>
      <c r="Q1829" s="25">
        <f t="shared" si="56"/>
        <v>0</v>
      </c>
      <c r="R1829" s="25" t="e">
        <f>VLOOKUP(O1829,'Currency Balance'!$O$3:$Q$32,3,0)</f>
        <v>#N/A</v>
      </c>
      <c r="S1829" t="e">
        <f t="shared" si="57"/>
        <v>#N/A</v>
      </c>
    </row>
    <row r="1830" spans="1:19">
      <c r="A1830">
        <f>'Previous Trades Import_OMS Quer'!A1830</f>
        <v>0</v>
      </c>
      <c r="B1830">
        <f>'Previous Trades Import_OMS Quer'!B1830</f>
        <v>0</v>
      </c>
      <c r="C1830" s="22">
        <f>'Previous Trades Import_OMS Quer'!C1830</f>
        <v>0</v>
      </c>
      <c r="D1830">
        <f>'Previous Trades Import_OMS Quer'!D1830</f>
        <v>0</v>
      </c>
      <c r="E1830" s="22">
        <f>'Previous Trades Import_OMS Quer'!E1830</f>
        <v>0</v>
      </c>
      <c r="F1830">
        <f>'Previous Trades Import_OMS Quer'!F1830</f>
        <v>0</v>
      </c>
      <c r="G1830">
        <f>'Previous Trades Import_OMS Quer'!G1830</f>
        <v>0</v>
      </c>
      <c r="H1830">
        <f>'Previous Trades Import_OMS Quer'!H1830</f>
        <v>0</v>
      </c>
      <c r="I1830">
        <f>'Previous Trades Import_OMS Quer'!I1830</f>
        <v>0</v>
      </c>
      <c r="J1830">
        <f>'Previous Trades Import_OMS Quer'!J1830</f>
        <v>0</v>
      </c>
      <c r="K1830">
        <f>'Previous Trades Import_OMS Quer'!K1830</f>
        <v>0</v>
      </c>
      <c r="L1830">
        <f>'Previous Trades Import_OMS Quer'!L1830</f>
        <v>0</v>
      </c>
      <c r="M1830">
        <f>'Previous Trades Import_OMS Quer'!M1830</f>
        <v>0</v>
      </c>
      <c r="N1830">
        <f>'Previous Trades Import_OMS Quer'!N1830</f>
        <v>0</v>
      </c>
      <c r="O1830" t="str">
        <f>CLEAN('Previous Trades Import_OMS Quer'!O1830)</f>
        <v/>
      </c>
      <c r="Q1830" s="25">
        <f t="shared" si="56"/>
        <v>0</v>
      </c>
      <c r="R1830" s="25" t="e">
        <f>VLOOKUP(O1830,'Currency Balance'!$O$3:$Q$32,3,0)</f>
        <v>#N/A</v>
      </c>
      <c r="S1830" t="e">
        <f t="shared" si="57"/>
        <v>#N/A</v>
      </c>
    </row>
    <row r="1831" spans="1:19">
      <c r="A1831">
        <f>'Previous Trades Import_OMS Quer'!A1831</f>
        <v>0</v>
      </c>
      <c r="B1831">
        <f>'Previous Trades Import_OMS Quer'!B1831</f>
        <v>0</v>
      </c>
      <c r="C1831" s="22">
        <f>'Previous Trades Import_OMS Quer'!C1831</f>
        <v>0</v>
      </c>
      <c r="D1831">
        <f>'Previous Trades Import_OMS Quer'!D1831</f>
        <v>0</v>
      </c>
      <c r="E1831" s="22">
        <f>'Previous Trades Import_OMS Quer'!E1831</f>
        <v>0</v>
      </c>
      <c r="F1831">
        <f>'Previous Trades Import_OMS Quer'!F1831</f>
        <v>0</v>
      </c>
      <c r="G1831">
        <f>'Previous Trades Import_OMS Quer'!G1831</f>
        <v>0</v>
      </c>
      <c r="H1831">
        <f>'Previous Trades Import_OMS Quer'!H1831</f>
        <v>0</v>
      </c>
      <c r="I1831">
        <f>'Previous Trades Import_OMS Quer'!I1831</f>
        <v>0</v>
      </c>
      <c r="J1831">
        <f>'Previous Trades Import_OMS Quer'!J1831</f>
        <v>0</v>
      </c>
      <c r="K1831">
        <f>'Previous Trades Import_OMS Quer'!K1831</f>
        <v>0</v>
      </c>
      <c r="L1831">
        <f>'Previous Trades Import_OMS Quer'!L1831</f>
        <v>0</v>
      </c>
      <c r="M1831">
        <f>'Previous Trades Import_OMS Quer'!M1831</f>
        <v>0</v>
      </c>
      <c r="N1831">
        <f>'Previous Trades Import_OMS Quer'!N1831</f>
        <v>0</v>
      </c>
      <c r="O1831" t="str">
        <f>CLEAN('Previous Trades Import_OMS Quer'!O1831)</f>
        <v/>
      </c>
      <c r="Q1831" s="25">
        <f t="shared" si="56"/>
        <v>0</v>
      </c>
      <c r="R1831" s="25" t="e">
        <f>VLOOKUP(O1831,'Currency Balance'!$O$3:$Q$32,3,0)</f>
        <v>#N/A</v>
      </c>
      <c r="S1831" t="e">
        <f t="shared" si="57"/>
        <v>#N/A</v>
      </c>
    </row>
    <row r="1832" spans="1:19">
      <c r="A1832">
        <f>'Previous Trades Import_OMS Quer'!A1832</f>
        <v>0</v>
      </c>
      <c r="B1832">
        <f>'Previous Trades Import_OMS Quer'!B1832</f>
        <v>0</v>
      </c>
      <c r="C1832" s="22">
        <f>'Previous Trades Import_OMS Quer'!C1832</f>
        <v>0</v>
      </c>
      <c r="D1832">
        <f>'Previous Trades Import_OMS Quer'!D1832</f>
        <v>0</v>
      </c>
      <c r="E1832" s="22">
        <f>'Previous Trades Import_OMS Quer'!E1832</f>
        <v>0</v>
      </c>
      <c r="F1832">
        <f>'Previous Trades Import_OMS Quer'!F1832</f>
        <v>0</v>
      </c>
      <c r="G1832">
        <f>'Previous Trades Import_OMS Quer'!G1832</f>
        <v>0</v>
      </c>
      <c r="H1832">
        <f>'Previous Trades Import_OMS Quer'!H1832</f>
        <v>0</v>
      </c>
      <c r="I1832">
        <f>'Previous Trades Import_OMS Quer'!I1832</f>
        <v>0</v>
      </c>
      <c r="J1832">
        <f>'Previous Trades Import_OMS Quer'!J1832</f>
        <v>0</v>
      </c>
      <c r="K1832">
        <f>'Previous Trades Import_OMS Quer'!K1832</f>
        <v>0</v>
      </c>
      <c r="L1832">
        <f>'Previous Trades Import_OMS Quer'!L1832</f>
        <v>0</v>
      </c>
      <c r="M1832">
        <f>'Previous Trades Import_OMS Quer'!M1832</f>
        <v>0</v>
      </c>
      <c r="N1832">
        <f>'Previous Trades Import_OMS Quer'!N1832</f>
        <v>0</v>
      </c>
      <c r="O1832" t="str">
        <f>CLEAN('Previous Trades Import_OMS Quer'!O1832)</f>
        <v/>
      </c>
      <c r="Q1832" s="25">
        <f t="shared" si="56"/>
        <v>0</v>
      </c>
      <c r="R1832" s="25" t="e">
        <f>VLOOKUP(O1832,'Currency Balance'!$O$3:$Q$32,3,0)</f>
        <v>#N/A</v>
      </c>
      <c r="S1832" t="e">
        <f t="shared" si="57"/>
        <v>#N/A</v>
      </c>
    </row>
    <row r="1833" spans="1:19">
      <c r="A1833">
        <f>'Previous Trades Import_OMS Quer'!A1833</f>
        <v>0</v>
      </c>
      <c r="B1833">
        <f>'Previous Trades Import_OMS Quer'!B1833</f>
        <v>0</v>
      </c>
      <c r="C1833" s="22">
        <f>'Previous Trades Import_OMS Quer'!C1833</f>
        <v>0</v>
      </c>
      <c r="D1833">
        <f>'Previous Trades Import_OMS Quer'!D1833</f>
        <v>0</v>
      </c>
      <c r="E1833" s="22">
        <f>'Previous Trades Import_OMS Quer'!E1833</f>
        <v>0</v>
      </c>
      <c r="F1833">
        <f>'Previous Trades Import_OMS Quer'!F1833</f>
        <v>0</v>
      </c>
      <c r="G1833">
        <f>'Previous Trades Import_OMS Quer'!G1833</f>
        <v>0</v>
      </c>
      <c r="H1833">
        <f>'Previous Trades Import_OMS Quer'!H1833</f>
        <v>0</v>
      </c>
      <c r="I1833">
        <f>'Previous Trades Import_OMS Quer'!I1833</f>
        <v>0</v>
      </c>
      <c r="J1833">
        <f>'Previous Trades Import_OMS Quer'!J1833</f>
        <v>0</v>
      </c>
      <c r="K1833">
        <f>'Previous Trades Import_OMS Quer'!K1833</f>
        <v>0</v>
      </c>
      <c r="L1833">
        <f>'Previous Trades Import_OMS Quer'!L1833</f>
        <v>0</v>
      </c>
      <c r="M1833">
        <f>'Previous Trades Import_OMS Quer'!M1833</f>
        <v>0</v>
      </c>
      <c r="N1833">
        <f>'Previous Trades Import_OMS Quer'!N1833</f>
        <v>0</v>
      </c>
      <c r="O1833" t="str">
        <f>CLEAN('Previous Trades Import_OMS Quer'!O1833)</f>
        <v/>
      </c>
      <c r="Q1833" s="25">
        <f t="shared" si="56"/>
        <v>0</v>
      </c>
      <c r="R1833" s="25" t="e">
        <f>VLOOKUP(O1833,'Currency Balance'!$O$3:$Q$32,3,0)</f>
        <v>#N/A</v>
      </c>
      <c r="S1833" t="e">
        <f t="shared" si="57"/>
        <v>#N/A</v>
      </c>
    </row>
    <row r="1834" spans="1:19">
      <c r="A1834">
        <f>'Previous Trades Import_OMS Quer'!A1834</f>
        <v>0</v>
      </c>
      <c r="B1834">
        <f>'Previous Trades Import_OMS Quer'!B1834</f>
        <v>0</v>
      </c>
      <c r="C1834" s="22">
        <f>'Previous Trades Import_OMS Quer'!C1834</f>
        <v>0</v>
      </c>
      <c r="D1834">
        <f>'Previous Trades Import_OMS Quer'!D1834</f>
        <v>0</v>
      </c>
      <c r="E1834" s="22">
        <f>'Previous Trades Import_OMS Quer'!E1834</f>
        <v>0</v>
      </c>
      <c r="F1834">
        <f>'Previous Trades Import_OMS Quer'!F1834</f>
        <v>0</v>
      </c>
      <c r="G1834">
        <f>'Previous Trades Import_OMS Quer'!G1834</f>
        <v>0</v>
      </c>
      <c r="H1834">
        <f>'Previous Trades Import_OMS Quer'!H1834</f>
        <v>0</v>
      </c>
      <c r="I1834">
        <f>'Previous Trades Import_OMS Quer'!I1834</f>
        <v>0</v>
      </c>
      <c r="J1834">
        <f>'Previous Trades Import_OMS Quer'!J1834</f>
        <v>0</v>
      </c>
      <c r="K1834">
        <f>'Previous Trades Import_OMS Quer'!K1834</f>
        <v>0</v>
      </c>
      <c r="L1834">
        <f>'Previous Trades Import_OMS Quer'!L1834</f>
        <v>0</v>
      </c>
      <c r="M1834">
        <f>'Previous Trades Import_OMS Quer'!M1834</f>
        <v>0</v>
      </c>
      <c r="N1834">
        <f>'Previous Trades Import_OMS Quer'!N1834</f>
        <v>0</v>
      </c>
      <c r="O1834" t="str">
        <f>CLEAN('Previous Trades Import_OMS Quer'!O1834)</f>
        <v/>
      </c>
      <c r="Q1834" s="25">
        <f t="shared" si="56"/>
        <v>0</v>
      </c>
      <c r="R1834" s="25" t="e">
        <f>VLOOKUP(O1834,'Currency Balance'!$O$3:$Q$32,3,0)</f>
        <v>#N/A</v>
      </c>
      <c r="S1834" t="e">
        <f t="shared" si="57"/>
        <v>#N/A</v>
      </c>
    </row>
    <row r="1835" spans="1:19">
      <c r="A1835">
        <f>'Previous Trades Import_OMS Quer'!A1835</f>
        <v>0</v>
      </c>
      <c r="B1835">
        <f>'Previous Trades Import_OMS Quer'!B1835</f>
        <v>0</v>
      </c>
      <c r="C1835" s="22">
        <f>'Previous Trades Import_OMS Quer'!C1835</f>
        <v>0</v>
      </c>
      <c r="D1835">
        <f>'Previous Trades Import_OMS Quer'!D1835</f>
        <v>0</v>
      </c>
      <c r="E1835" s="22">
        <f>'Previous Trades Import_OMS Quer'!E1835</f>
        <v>0</v>
      </c>
      <c r="F1835">
        <f>'Previous Trades Import_OMS Quer'!F1835</f>
        <v>0</v>
      </c>
      <c r="G1835">
        <f>'Previous Trades Import_OMS Quer'!G1835</f>
        <v>0</v>
      </c>
      <c r="H1835">
        <f>'Previous Trades Import_OMS Quer'!H1835</f>
        <v>0</v>
      </c>
      <c r="I1835">
        <f>'Previous Trades Import_OMS Quer'!I1835</f>
        <v>0</v>
      </c>
      <c r="J1835">
        <f>'Previous Trades Import_OMS Quer'!J1835</f>
        <v>0</v>
      </c>
      <c r="K1835">
        <f>'Previous Trades Import_OMS Quer'!K1835</f>
        <v>0</v>
      </c>
      <c r="L1835">
        <f>'Previous Trades Import_OMS Quer'!L1835</f>
        <v>0</v>
      </c>
      <c r="M1835">
        <f>'Previous Trades Import_OMS Quer'!M1835</f>
        <v>0</v>
      </c>
      <c r="N1835">
        <f>'Previous Trades Import_OMS Quer'!N1835</f>
        <v>0</v>
      </c>
      <c r="O1835" t="str">
        <f>CLEAN('Previous Trades Import_OMS Quer'!O1835)</f>
        <v/>
      </c>
      <c r="Q1835" s="25">
        <f t="shared" si="56"/>
        <v>0</v>
      </c>
      <c r="R1835" s="25" t="e">
        <f>VLOOKUP(O1835,'Currency Balance'!$O$3:$Q$32,3,0)</f>
        <v>#N/A</v>
      </c>
      <c r="S1835" t="e">
        <f t="shared" si="57"/>
        <v>#N/A</v>
      </c>
    </row>
    <row r="1836" spans="1:19">
      <c r="A1836">
        <f>'Previous Trades Import_OMS Quer'!A1836</f>
        <v>0</v>
      </c>
      <c r="B1836">
        <f>'Previous Trades Import_OMS Quer'!B1836</f>
        <v>0</v>
      </c>
      <c r="C1836" s="22">
        <f>'Previous Trades Import_OMS Quer'!C1836</f>
        <v>0</v>
      </c>
      <c r="D1836">
        <f>'Previous Trades Import_OMS Quer'!D1836</f>
        <v>0</v>
      </c>
      <c r="E1836" s="22">
        <f>'Previous Trades Import_OMS Quer'!E1836</f>
        <v>0</v>
      </c>
      <c r="F1836">
        <f>'Previous Trades Import_OMS Quer'!F1836</f>
        <v>0</v>
      </c>
      <c r="G1836">
        <f>'Previous Trades Import_OMS Quer'!G1836</f>
        <v>0</v>
      </c>
      <c r="H1836">
        <f>'Previous Trades Import_OMS Quer'!H1836</f>
        <v>0</v>
      </c>
      <c r="I1836">
        <f>'Previous Trades Import_OMS Quer'!I1836</f>
        <v>0</v>
      </c>
      <c r="J1836">
        <f>'Previous Trades Import_OMS Quer'!J1836</f>
        <v>0</v>
      </c>
      <c r="K1836">
        <f>'Previous Trades Import_OMS Quer'!K1836</f>
        <v>0</v>
      </c>
      <c r="L1836">
        <f>'Previous Trades Import_OMS Quer'!L1836</f>
        <v>0</v>
      </c>
      <c r="M1836">
        <f>'Previous Trades Import_OMS Quer'!M1836</f>
        <v>0</v>
      </c>
      <c r="N1836">
        <f>'Previous Trades Import_OMS Quer'!N1836</f>
        <v>0</v>
      </c>
      <c r="O1836" t="str">
        <f>CLEAN('Previous Trades Import_OMS Quer'!O1836)</f>
        <v/>
      </c>
      <c r="Q1836" s="25">
        <f t="shared" si="56"/>
        <v>0</v>
      </c>
      <c r="R1836" s="25" t="e">
        <f>VLOOKUP(O1836,'Currency Balance'!$O$3:$Q$32,3,0)</f>
        <v>#N/A</v>
      </c>
      <c r="S1836" t="e">
        <f t="shared" si="57"/>
        <v>#N/A</v>
      </c>
    </row>
    <row r="1837" spans="1:19">
      <c r="A1837">
        <f>'Previous Trades Import_OMS Quer'!A1837</f>
        <v>0</v>
      </c>
      <c r="B1837">
        <f>'Previous Trades Import_OMS Quer'!B1837</f>
        <v>0</v>
      </c>
      <c r="C1837" s="22">
        <f>'Previous Trades Import_OMS Quer'!C1837</f>
        <v>0</v>
      </c>
      <c r="D1837">
        <f>'Previous Trades Import_OMS Quer'!D1837</f>
        <v>0</v>
      </c>
      <c r="E1837" s="22">
        <f>'Previous Trades Import_OMS Quer'!E1837</f>
        <v>0</v>
      </c>
      <c r="F1837">
        <f>'Previous Trades Import_OMS Quer'!F1837</f>
        <v>0</v>
      </c>
      <c r="G1837">
        <f>'Previous Trades Import_OMS Quer'!G1837</f>
        <v>0</v>
      </c>
      <c r="H1837">
        <f>'Previous Trades Import_OMS Quer'!H1837</f>
        <v>0</v>
      </c>
      <c r="I1837">
        <f>'Previous Trades Import_OMS Quer'!I1837</f>
        <v>0</v>
      </c>
      <c r="J1837">
        <f>'Previous Trades Import_OMS Quer'!J1837</f>
        <v>0</v>
      </c>
      <c r="K1837">
        <f>'Previous Trades Import_OMS Quer'!K1837</f>
        <v>0</v>
      </c>
      <c r="L1837">
        <f>'Previous Trades Import_OMS Quer'!L1837</f>
        <v>0</v>
      </c>
      <c r="M1837">
        <f>'Previous Trades Import_OMS Quer'!M1837</f>
        <v>0</v>
      </c>
      <c r="N1837">
        <f>'Previous Trades Import_OMS Quer'!N1837</f>
        <v>0</v>
      </c>
      <c r="O1837" t="str">
        <f>CLEAN('Previous Trades Import_OMS Quer'!O1837)</f>
        <v/>
      </c>
      <c r="Q1837" s="25">
        <f t="shared" si="56"/>
        <v>0</v>
      </c>
      <c r="R1837" s="25" t="e">
        <f>VLOOKUP(O1837,'Currency Balance'!$O$3:$Q$32,3,0)</f>
        <v>#N/A</v>
      </c>
      <c r="S1837" t="e">
        <f t="shared" si="57"/>
        <v>#N/A</v>
      </c>
    </row>
    <row r="1838" spans="1:19">
      <c r="A1838">
        <f>'Previous Trades Import_OMS Quer'!A1838</f>
        <v>0</v>
      </c>
      <c r="B1838">
        <f>'Previous Trades Import_OMS Quer'!B1838</f>
        <v>0</v>
      </c>
      <c r="C1838" s="22">
        <f>'Previous Trades Import_OMS Quer'!C1838</f>
        <v>0</v>
      </c>
      <c r="D1838">
        <f>'Previous Trades Import_OMS Quer'!D1838</f>
        <v>0</v>
      </c>
      <c r="E1838" s="22">
        <f>'Previous Trades Import_OMS Quer'!E1838</f>
        <v>0</v>
      </c>
      <c r="F1838">
        <f>'Previous Trades Import_OMS Quer'!F1838</f>
        <v>0</v>
      </c>
      <c r="G1838">
        <f>'Previous Trades Import_OMS Quer'!G1838</f>
        <v>0</v>
      </c>
      <c r="H1838">
        <f>'Previous Trades Import_OMS Quer'!H1838</f>
        <v>0</v>
      </c>
      <c r="I1838">
        <f>'Previous Trades Import_OMS Quer'!I1838</f>
        <v>0</v>
      </c>
      <c r="J1838">
        <f>'Previous Trades Import_OMS Quer'!J1838</f>
        <v>0</v>
      </c>
      <c r="K1838">
        <f>'Previous Trades Import_OMS Quer'!K1838</f>
        <v>0</v>
      </c>
      <c r="L1838">
        <f>'Previous Trades Import_OMS Quer'!L1838</f>
        <v>0</v>
      </c>
      <c r="M1838">
        <f>'Previous Trades Import_OMS Quer'!M1838</f>
        <v>0</v>
      </c>
      <c r="N1838">
        <f>'Previous Trades Import_OMS Quer'!N1838</f>
        <v>0</v>
      </c>
      <c r="O1838" t="str">
        <f>CLEAN('Previous Trades Import_OMS Quer'!O1838)</f>
        <v/>
      </c>
      <c r="Q1838" s="25">
        <f t="shared" si="56"/>
        <v>0</v>
      </c>
      <c r="R1838" s="25" t="e">
        <f>VLOOKUP(O1838,'Currency Balance'!$O$3:$Q$32,3,0)</f>
        <v>#N/A</v>
      </c>
      <c r="S1838" t="e">
        <f t="shared" si="57"/>
        <v>#N/A</v>
      </c>
    </row>
    <row r="1839" spans="1:19">
      <c r="A1839">
        <f>'Previous Trades Import_OMS Quer'!A1839</f>
        <v>0</v>
      </c>
      <c r="B1839">
        <f>'Previous Trades Import_OMS Quer'!B1839</f>
        <v>0</v>
      </c>
      <c r="C1839" s="22">
        <f>'Previous Trades Import_OMS Quer'!C1839</f>
        <v>0</v>
      </c>
      <c r="D1839">
        <f>'Previous Trades Import_OMS Quer'!D1839</f>
        <v>0</v>
      </c>
      <c r="E1839" s="22">
        <f>'Previous Trades Import_OMS Quer'!E1839</f>
        <v>0</v>
      </c>
      <c r="F1839">
        <f>'Previous Trades Import_OMS Quer'!F1839</f>
        <v>0</v>
      </c>
      <c r="G1839">
        <f>'Previous Trades Import_OMS Quer'!G1839</f>
        <v>0</v>
      </c>
      <c r="H1839">
        <f>'Previous Trades Import_OMS Quer'!H1839</f>
        <v>0</v>
      </c>
      <c r="I1839">
        <f>'Previous Trades Import_OMS Quer'!I1839</f>
        <v>0</v>
      </c>
      <c r="J1839">
        <f>'Previous Trades Import_OMS Quer'!J1839</f>
        <v>0</v>
      </c>
      <c r="K1839">
        <f>'Previous Trades Import_OMS Quer'!K1839</f>
        <v>0</v>
      </c>
      <c r="L1839">
        <f>'Previous Trades Import_OMS Quer'!L1839</f>
        <v>0</v>
      </c>
      <c r="M1839">
        <f>'Previous Trades Import_OMS Quer'!M1839</f>
        <v>0</v>
      </c>
      <c r="N1839">
        <f>'Previous Trades Import_OMS Quer'!N1839</f>
        <v>0</v>
      </c>
      <c r="O1839" t="str">
        <f>CLEAN('Previous Trades Import_OMS Quer'!O1839)</f>
        <v/>
      </c>
      <c r="Q1839" s="25">
        <f t="shared" si="56"/>
        <v>0</v>
      </c>
      <c r="R1839" s="25" t="e">
        <f>VLOOKUP(O1839,'Currency Balance'!$O$3:$Q$32,3,0)</f>
        <v>#N/A</v>
      </c>
      <c r="S1839" t="e">
        <f t="shared" si="57"/>
        <v>#N/A</v>
      </c>
    </row>
    <row r="1840" spans="1:19">
      <c r="A1840">
        <f>'Previous Trades Import_OMS Quer'!A1840</f>
        <v>0</v>
      </c>
      <c r="B1840">
        <f>'Previous Trades Import_OMS Quer'!B1840</f>
        <v>0</v>
      </c>
      <c r="C1840" s="22">
        <f>'Previous Trades Import_OMS Quer'!C1840</f>
        <v>0</v>
      </c>
      <c r="D1840">
        <f>'Previous Trades Import_OMS Quer'!D1840</f>
        <v>0</v>
      </c>
      <c r="E1840" s="22">
        <f>'Previous Trades Import_OMS Quer'!E1840</f>
        <v>0</v>
      </c>
      <c r="F1840">
        <f>'Previous Trades Import_OMS Quer'!F1840</f>
        <v>0</v>
      </c>
      <c r="G1840">
        <f>'Previous Trades Import_OMS Quer'!G1840</f>
        <v>0</v>
      </c>
      <c r="H1840">
        <f>'Previous Trades Import_OMS Quer'!H1840</f>
        <v>0</v>
      </c>
      <c r="I1840">
        <f>'Previous Trades Import_OMS Quer'!I1840</f>
        <v>0</v>
      </c>
      <c r="J1840">
        <f>'Previous Trades Import_OMS Quer'!J1840</f>
        <v>0</v>
      </c>
      <c r="K1840">
        <f>'Previous Trades Import_OMS Quer'!K1840</f>
        <v>0</v>
      </c>
      <c r="L1840">
        <f>'Previous Trades Import_OMS Quer'!L1840</f>
        <v>0</v>
      </c>
      <c r="M1840">
        <f>'Previous Trades Import_OMS Quer'!M1840</f>
        <v>0</v>
      </c>
      <c r="N1840">
        <f>'Previous Trades Import_OMS Quer'!N1840</f>
        <v>0</v>
      </c>
      <c r="O1840" t="str">
        <f>CLEAN('Previous Trades Import_OMS Quer'!O1840)</f>
        <v/>
      </c>
      <c r="Q1840" s="25">
        <f t="shared" si="56"/>
        <v>0</v>
      </c>
      <c r="R1840" s="25" t="e">
        <f>VLOOKUP(O1840,'Currency Balance'!$O$3:$Q$32,3,0)</f>
        <v>#N/A</v>
      </c>
      <c r="S1840" t="e">
        <f t="shared" si="57"/>
        <v>#N/A</v>
      </c>
    </row>
    <row r="1841" spans="1:19">
      <c r="A1841">
        <f>'Previous Trades Import_OMS Quer'!A1841</f>
        <v>0</v>
      </c>
      <c r="B1841">
        <f>'Previous Trades Import_OMS Quer'!B1841</f>
        <v>0</v>
      </c>
      <c r="C1841" s="22">
        <f>'Previous Trades Import_OMS Quer'!C1841</f>
        <v>0</v>
      </c>
      <c r="D1841">
        <f>'Previous Trades Import_OMS Quer'!D1841</f>
        <v>0</v>
      </c>
      <c r="E1841" s="22">
        <f>'Previous Trades Import_OMS Quer'!E1841</f>
        <v>0</v>
      </c>
      <c r="F1841">
        <f>'Previous Trades Import_OMS Quer'!F1841</f>
        <v>0</v>
      </c>
      <c r="G1841">
        <f>'Previous Trades Import_OMS Quer'!G1841</f>
        <v>0</v>
      </c>
      <c r="H1841">
        <f>'Previous Trades Import_OMS Quer'!H1841</f>
        <v>0</v>
      </c>
      <c r="I1841">
        <f>'Previous Trades Import_OMS Quer'!I1841</f>
        <v>0</v>
      </c>
      <c r="J1841">
        <f>'Previous Trades Import_OMS Quer'!J1841</f>
        <v>0</v>
      </c>
      <c r="K1841">
        <f>'Previous Trades Import_OMS Quer'!K1841</f>
        <v>0</v>
      </c>
      <c r="L1841">
        <f>'Previous Trades Import_OMS Quer'!L1841</f>
        <v>0</v>
      </c>
      <c r="M1841">
        <f>'Previous Trades Import_OMS Quer'!M1841</f>
        <v>0</v>
      </c>
      <c r="N1841">
        <f>'Previous Trades Import_OMS Quer'!N1841</f>
        <v>0</v>
      </c>
      <c r="O1841" t="str">
        <f>CLEAN('Previous Trades Import_OMS Quer'!O1841)</f>
        <v/>
      </c>
      <c r="Q1841" s="25">
        <f t="shared" si="56"/>
        <v>0</v>
      </c>
      <c r="R1841" s="25" t="e">
        <f>VLOOKUP(O1841,'Currency Balance'!$O$3:$Q$32,3,0)</f>
        <v>#N/A</v>
      </c>
      <c r="S1841" t="e">
        <f t="shared" si="57"/>
        <v>#N/A</v>
      </c>
    </row>
    <row r="1842" spans="1:19">
      <c r="A1842">
        <f>'Previous Trades Import_OMS Quer'!A1842</f>
        <v>0</v>
      </c>
      <c r="B1842">
        <f>'Previous Trades Import_OMS Quer'!B1842</f>
        <v>0</v>
      </c>
      <c r="C1842" s="22">
        <f>'Previous Trades Import_OMS Quer'!C1842</f>
        <v>0</v>
      </c>
      <c r="D1842">
        <f>'Previous Trades Import_OMS Quer'!D1842</f>
        <v>0</v>
      </c>
      <c r="E1842" s="22">
        <f>'Previous Trades Import_OMS Quer'!E1842</f>
        <v>0</v>
      </c>
      <c r="F1842">
        <f>'Previous Trades Import_OMS Quer'!F1842</f>
        <v>0</v>
      </c>
      <c r="G1842">
        <f>'Previous Trades Import_OMS Quer'!G1842</f>
        <v>0</v>
      </c>
      <c r="H1842">
        <f>'Previous Trades Import_OMS Quer'!H1842</f>
        <v>0</v>
      </c>
      <c r="I1842">
        <f>'Previous Trades Import_OMS Quer'!I1842</f>
        <v>0</v>
      </c>
      <c r="J1842">
        <f>'Previous Trades Import_OMS Quer'!J1842</f>
        <v>0</v>
      </c>
      <c r="K1842">
        <f>'Previous Trades Import_OMS Quer'!K1842</f>
        <v>0</v>
      </c>
      <c r="L1842">
        <f>'Previous Trades Import_OMS Quer'!L1842</f>
        <v>0</v>
      </c>
      <c r="M1842">
        <f>'Previous Trades Import_OMS Quer'!M1842</f>
        <v>0</v>
      </c>
      <c r="N1842">
        <f>'Previous Trades Import_OMS Quer'!N1842</f>
        <v>0</v>
      </c>
      <c r="O1842" t="str">
        <f>CLEAN('Previous Trades Import_OMS Quer'!O1842)</f>
        <v/>
      </c>
      <c r="Q1842" s="25">
        <f t="shared" si="56"/>
        <v>0</v>
      </c>
      <c r="R1842" s="25" t="e">
        <f>VLOOKUP(O1842,'Currency Balance'!$O$3:$Q$32,3,0)</f>
        <v>#N/A</v>
      </c>
      <c r="S1842" t="e">
        <f t="shared" si="57"/>
        <v>#N/A</v>
      </c>
    </row>
    <row r="1843" spans="1:19">
      <c r="A1843">
        <f>'Previous Trades Import_OMS Quer'!A1843</f>
        <v>0</v>
      </c>
      <c r="B1843">
        <f>'Previous Trades Import_OMS Quer'!B1843</f>
        <v>0</v>
      </c>
      <c r="C1843" s="22">
        <f>'Previous Trades Import_OMS Quer'!C1843</f>
        <v>0</v>
      </c>
      <c r="D1843">
        <f>'Previous Trades Import_OMS Quer'!D1843</f>
        <v>0</v>
      </c>
      <c r="E1843" s="22">
        <f>'Previous Trades Import_OMS Quer'!E1843</f>
        <v>0</v>
      </c>
      <c r="F1843">
        <f>'Previous Trades Import_OMS Quer'!F1843</f>
        <v>0</v>
      </c>
      <c r="G1843">
        <f>'Previous Trades Import_OMS Quer'!G1843</f>
        <v>0</v>
      </c>
      <c r="H1843">
        <f>'Previous Trades Import_OMS Quer'!H1843</f>
        <v>0</v>
      </c>
      <c r="I1843">
        <f>'Previous Trades Import_OMS Quer'!I1843</f>
        <v>0</v>
      </c>
      <c r="J1843">
        <f>'Previous Trades Import_OMS Quer'!J1843</f>
        <v>0</v>
      </c>
      <c r="K1843">
        <f>'Previous Trades Import_OMS Quer'!K1843</f>
        <v>0</v>
      </c>
      <c r="L1843">
        <f>'Previous Trades Import_OMS Quer'!L1843</f>
        <v>0</v>
      </c>
      <c r="M1843">
        <f>'Previous Trades Import_OMS Quer'!M1843</f>
        <v>0</v>
      </c>
      <c r="N1843">
        <f>'Previous Trades Import_OMS Quer'!N1843</f>
        <v>0</v>
      </c>
      <c r="O1843" t="str">
        <f>CLEAN('Previous Trades Import_OMS Quer'!O1843)</f>
        <v/>
      </c>
      <c r="Q1843" s="25">
        <f t="shared" si="56"/>
        <v>0</v>
      </c>
      <c r="R1843" s="25" t="e">
        <f>VLOOKUP(O1843,'Currency Balance'!$O$3:$Q$32,3,0)</f>
        <v>#N/A</v>
      </c>
      <c r="S1843" t="e">
        <f t="shared" si="57"/>
        <v>#N/A</v>
      </c>
    </row>
    <row r="1844" spans="1:19">
      <c r="A1844">
        <f>'Previous Trades Import_OMS Quer'!A1844</f>
        <v>0</v>
      </c>
      <c r="B1844">
        <f>'Previous Trades Import_OMS Quer'!B1844</f>
        <v>0</v>
      </c>
      <c r="C1844" s="22">
        <f>'Previous Trades Import_OMS Quer'!C1844</f>
        <v>0</v>
      </c>
      <c r="D1844">
        <f>'Previous Trades Import_OMS Quer'!D1844</f>
        <v>0</v>
      </c>
      <c r="E1844" s="22">
        <f>'Previous Trades Import_OMS Quer'!E1844</f>
        <v>0</v>
      </c>
      <c r="F1844">
        <f>'Previous Trades Import_OMS Quer'!F1844</f>
        <v>0</v>
      </c>
      <c r="G1844">
        <f>'Previous Trades Import_OMS Quer'!G1844</f>
        <v>0</v>
      </c>
      <c r="H1844">
        <f>'Previous Trades Import_OMS Quer'!H1844</f>
        <v>0</v>
      </c>
      <c r="I1844">
        <f>'Previous Trades Import_OMS Quer'!I1844</f>
        <v>0</v>
      </c>
      <c r="J1844">
        <f>'Previous Trades Import_OMS Quer'!J1844</f>
        <v>0</v>
      </c>
      <c r="K1844">
        <f>'Previous Trades Import_OMS Quer'!K1844</f>
        <v>0</v>
      </c>
      <c r="L1844">
        <f>'Previous Trades Import_OMS Quer'!L1844</f>
        <v>0</v>
      </c>
      <c r="M1844">
        <f>'Previous Trades Import_OMS Quer'!M1844</f>
        <v>0</v>
      </c>
      <c r="N1844">
        <f>'Previous Trades Import_OMS Quer'!N1844</f>
        <v>0</v>
      </c>
      <c r="O1844" t="str">
        <f>CLEAN('Previous Trades Import_OMS Quer'!O1844)</f>
        <v/>
      </c>
      <c r="Q1844" s="25">
        <f t="shared" si="56"/>
        <v>0</v>
      </c>
      <c r="R1844" s="25" t="e">
        <f>VLOOKUP(O1844,'Currency Balance'!$O$3:$Q$32,3,0)</f>
        <v>#N/A</v>
      </c>
      <c r="S1844" t="e">
        <f t="shared" si="57"/>
        <v>#N/A</v>
      </c>
    </row>
    <row r="1845" spans="1:19">
      <c r="A1845">
        <f>'Previous Trades Import_OMS Quer'!A1845</f>
        <v>0</v>
      </c>
      <c r="B1845">
        <f>'Previous Trades Import_OMS Quer'!B1845</f>
        <v>0</v>
      </c>
      <c r="C1845" s="22">
        <f>'Previous Trades Import_OMS Quer'!C1845</f>
        <v>0</v>
      </c>
      <c r="D1845">
        <f>'Previous Trades Import_OMS Quer'!D1845</f>
        <v>0</v>
      </c>
      <c r="E1845" s="22">
        <f>'Previous Trades Import_OMS Quer'!E1845</f>
        <v>0</v>
      </c>
      <c r="F1845">
        <f>'Previous Trades Import_OMS Quer'!F1845</f>
        <v>0</v>
      </c>
      <c r="G1845">
        <f>'Previous Trades Import_OMS Quer'!G1845</f>
        <v>0</v>
      </c>
      <c r="H1845">
        <f>'Previous Trades Import_OMS Quer'!H1845</f>
        <v>0</v>
      </c>
      <c r="I1845">
        <f>'Previous Trades Import_OMS Quer'!I1845</f>
        <v>0</v>
      </c>
      <c r="J1845">
        <f>'Previous Trades Import_OMS Quer'!J1845</f>
        <v>0</v>
      </c>
      <c r="K1845">
        <f>'Previous Trades Import_OMS Quer'!K1845</f>
        <v>0</v>
      </c>
      <c r="L1845">
        <f>'Previous Trades Import_OMS Quer'!L1845</f>
        <v>0</v>
      </c>
      <c r="M1845">
        <f>'Previous Trades Import_OMS Quer'!M1845</f>
        <v>0</v>
      </c>
      <c r="N1845">
        <f>'Previous Trades Import_OMS Quer'!N1845</f>
        <v>0</v>
      </c>
      <c r="O1845" t="str">
        <f>CLEAN('Previous Trades Import_OMS Quer'!O1845)</f>
        <v/>
      </c>
      <c r="Q1845" s="25">
        <f t="shared" si="56"/>
        <v>0</v>
      </c>
      <c r="R1845" s="25" t="e">
        <f>VLOOKUP(O1845,'Currency Balance'!$O$3:$Q$32,3,0)</f>
        <v>#N/A</v>
      </c>
      <c r="S1845" t="e">
        <f t="shared" si="57"/>
        <v>#N/A</v>
      </c>
    </row>
    <row r="1846" spans="1:19">
      <c r="A1846">
        <f>'Previous Trades Import_OMS Quer'!A1846</f>
        <v>0</v>
      </c>
      <c r="B1846">
        <f>'Previous Trades Import_OMS Quer'!B1846</f>
        <v>0</v>
      </c>
      <c r="C1846" s="22">
        <f>'Previous Trades Import_OMS Quer'!C1846</f>
        <v>0</v>
      </c>
      <c r="D1846">
        <f>'Previous Trades Import_OMS Quer'!D1846</f>
        <v>0</v>
      </c>
      <c r="E1846" s="22">
        <f>'Previous Trades Import_OMS Quer'!E1846</f>
        <v>0</v>
      </c>
      <c r="F1846">
        <f>'Previous Trades Import_OMS Quer'!F1846</f>
        <v>0</v>
      </c>
      <c r="G1846">
        <f>'Previous Trades Import_OMS Quer'!G1846</f>
        <v>0</v>
      </c>
      <c r="H1846">
        <f>'Previous Trades Import_OMS Quer'!H1846</f>
        <v>0</v>
      </c>
      <c r="I1846">
        <f>'Previous Trades Import_OMS Quer'!I1846</f>
        <v>0</v>
      </c>
      <c r="J1846">
        <f>'Previous Trades Import_OMS Quer'!J1846</f>
        <v>0</v>
      </c>
      <c r="K1846">
        <f>'Previous Trades Import_OMS Quer'!K1846</f>
        <v>0</v>
      </c>
      <c r="L1846">
        <f>'Previous Trades Import_OMS Quer'!L1846</f>
        <v>0</v>
      </c>
      <c r="M1846">
        <f>'Previous Trades Import_OMS Quer'!M1846</f>
        <v>0</v>
      </c>
      <c r="N1846">
        <f>'Previous Trades Import_OMS Quer'!N1846</f>
        <v>0</v>
      </c>
      <c r="O1846" t="str">
        <f>CLEAN('Previous Trades Import_OMS Quer'!O1846)</f>
        <v/>
      </c>
      <c r="Q1846" s="25">
        <f t="shared" si="56"/>
        <v>0</v>
      </c>
      <c r="R1846" s="25" t="e">
        <f>VLOOKUP(O1846,'Currency Balance'!$O$3:$Q$32,3,0)</f>
        <v>#N/A</v>
      </c>
      <c r="S1846" t="e">
        <f t="shared" si="57"/>
        <v>#N/A</v>
      </c>
    </row>
    <row r="1847" spans="1:19">
      <c r="A1847">
        <f>'Previous Trades Import_OMS Quer'!A1847</f>
        <v>0</v>
      </c>
      <c r="B1847">
        <f>'Previous Trades Import_OMS Quer'!B1847</f>
        <v>0</v>
      </c>
      <c r="C1847" s="22">
        <f>'Previous Trades Import_OMS Quer'!C1847</f>
        <v>0</v>
      </c>
      <c r="D1847">
        <f>'Previous Trades Import_OMS Quer'!D1847</f>
        <v>0</v>
      </c>
      <c r="E1847" s="22">
        <f>'Previous Trades Import_OMS Quer'!E1847</f>
        <v>0</v>
      </c>
      <c r="F1847">
        <f>'Previous Trades Import_OMS Quer'!F1847</f>
        <v>0</v>
      </c>
      <c r="G1847">
        <f>'Previous Trades Import_OMS Quer'!G1847</f>
        <v>0</v>
      </c>
      <c r="H1847">
        <f>'Previous Trades Import_OMS Quer'!H1847</f>
        <v>0</v>
      </c>
      <c r="I1847">
        <f>'Previous Trades Import_OMS Quer'!I1847</f>
        <v>0</v>
      </c>
      <c r="J1847">
        <f>'Previous Trades Import_OMS Quer'!J1847</f>
        <v>0</v>
      </c>
      <c r="K1847">
        <f>'Previous Trades Import_OMS Quer'!K1847</f>
        <v>0</v>
      </c>
      <c r="L1847">
        <f>'Previous Trades Import_OMS Quer'!L1847</f>
        <v>0</v>
      </c>
      <c r="M1847">
        <f>'Previous Trades Import_OMS Quer'!M1847</f>
        <v>0</v>
      </c>
      <c r="N1847">
        <f>'Previous Trades Import_OMS Quer'!N1847</f>
        <v>0</v>
      </c>
      <c r="O1847" t="str">
        <f>CLEAN('Previous Trades Import_OMS Quer'!O1847)</f>
        <v/>
      </c>
      <c r="Q1847" s="25">
        <f t="shared" si="56"/>
        <v>0</v>
      </c>
      <c r="R1847" s="25" t="e">
        <f>VLOOKUP(O1847,'Currency Balance'!$O$3:$Q$32,3,0)</f>
        <v>#N/A</v>
      </c>
      <c r="S1847" t="e">
        <f t="shared" si="57"/>
        <v>#N/A</v>
      </c>
    </row>
    <row r="1848" spans="1:19">
      <c r="A1848">
        <f>'Previous Trades Import_OMS Quer'!A1848</f>
        <v>0</v>
      </c>
      <c r="B1848">
        <f>'Previous Trades Import_OMS Quer'!B1848</f>
        <v>0</v>
      </c>
      <c r="C1848" s="22">
        <f>'Previous Trades Import_OMS Quer'!C1848</f>
        <v>0</v>
      </c>
      <c r="D1848">
        <f>'Previous Trades Import_OMS Quer'!D1848</f>
        <v>0</v>
      </c>
      <c r="E1848" s="22">
        <f>'Previous Trades Import_OMS Quer'!E1848</f>
        <v>0</v>
      </c>
      <c r="F1848">
        <f>'Previous Trades Import_OMS Quer'!F1848</f>
        <v>0</v>
      </c>
      <c r="G1848">
        <f>'Previous Trades Import_OMS Quer'!G1848</f>
        <v>0</v>
      </c>
      <c r="H1848">
        <f>'Previous Trades Import_OMS Quer'!H1848</f>
        <v>0</v>
      </c>
      <c r="I1848">
        <f>'Previous Trades Import_OMS Quer'!I1848</f>
        <v>0</v>
      </c>
      <c r="J1848">
        <f>'Previous Trades Import_OMS Quer'!J1848</f>
        <v>0</v>
      </c>
      <c r="K1848">
        <f>'Previous Trades Import_OMS Quer'!K1848</f>
        <v>0</v>
      </c>
      <c r="L1848">
        <f>'Previous Trades Import_OMS Quer'!L1848</f>
        <v>0</v>
      </c>
      <c r="M1848">
        <f>'Previous Trades Import_OMS Quer'!M1848</f>
        <v>0</v>
      </c>
      <c r="N1848">
        <f>'Previous Trades Import_OMS Quer'!N1848</f>
        <v>0</v>
      </c>
      <c r="O1848" t="str">
        <f>CLEAN('Previous Trades Import_OMS Quer'!O1848)</f>
        <v/>
      </c>
      <c r="Q1848" s="25">
        <f t="shared" si="56"/>
        <v>0</v>
      </c>
      <c r="R1848" s="25" t="e">
        <f>VLOOKUP(O1848,'Currency Balance'!$O$3:$Q$32,3,0)</f>
        <v>#N/A</v>
      </c>
      <c r="S1848" t="e">
        <f t="shared" si="57"/>
        <v>#N/A</v>
      </c>
    </row>
    <row r="1849" spans="1:19">
      <c r="A1849">
        <f>'Previous Trades Import_OMS Quer'!A1849</f>
        <v>0</v>
      </c>
      <c r="B1849">
        <f>'Previous Trades Import_OMS Quer'!B1849</f>
        <v>0</v>
      </c>
      <c r="C1849" s="22">
        <f>'Previous Trades Import_OMS Quer'!C1849</f>
        <v>0</v>
      </c>
      <c r="D1849">
        <f>'Previous Trades Import_OMS Quer'!D1849</f>
        <v>0</v>
      </c>
      <c r="E1849" s="22">
        <f>'Previous Trades Import_OMS Quer'!E1849</f>
        <v>0</v>
      </c>
      <c r="F1849">
        <f>'Previous Trades Import_OMS Quer'!F1849</f>
        <v>0</v>
      </c>
      <c r="G1849">
        <f>'Previous Trades Import_OMS Quer'!G1849</f>
        <v>0</v>
      </c>
      <c r="H1849">
        <f>'Previous Trades Import_OMS Quer'!H1849</f>
        <v>0</v>
      </c>
      <c r="I1849">
        <f>'Previous Trades Import_OMS Quer'!I1849</f>
        <v>0</v>
      </c>
      <c r="J1849">
        <f>'Previous Trades Import_OMS Quer'!J1849</f>
        <v>0</v>
      </c>
      <c r="K1849">
        <f>'Previous Trades Import_OMS Quer'!K1849</f>
        <v>0</v>
      </c>
      <c r="L1849">
        <f>'Previous Trades Import_OMS Quer'!L1849</f>
        <v>0</v>
      </c>
      <c r="M1849">
        <f>'Previous Trades Import_OMS Quer'!M1849</f>
        <v>0</v>
      </c>
      <c r="N1849">
        <f>'Previous Trades Import_OMS Quer'!N1849</f>
        <v>0</v>
      </c>
      <c r="O1849" t="str">
        <f>CLEAN('Previous Trades Import_OMS Quer'!O1849)</f>
        <v/>
      </c>
      <c r="Q1849" s="25">
        <f t="shared" si="56"/>
        <v>0</v>
      </c>
      <c r="R1849" s="25" t="e">
        <f>VLOOKUP(O1849,'Currency Balance'!$O$3:$Q$32,3,0)</f>
        <v>#N/A</v>
      </c>
      <c r="S1849" t="e">
        <f t="shared" si="57"/>
        <v>#N/A</v>
      </c>
    </row>
    <row r="1850" spans="1:19">
      <c r="A1850">
        <f>'Previous Trades Import_OMS Quer'!A1850</f>
        <v>0</v>
      </c>
      <c r="B1850">
        <f>'Previous Trades Import_OMS Quer'!B1850</f>
        <v>0</v>
      </c>
      <c r="C1850" s="22">
        <f>'Previous Trades Import_OMS Quer'!C1850</f>
        <v>0</v>
      </c>
      <c r="D1850">
        <f>'Previous Trades Import_OMS Quer'!D1850</f>
        <v>0</v>
      </c>
      <c r="E1850" s="22">
        <f>'Previous Trades Import_OMS Quer'!E1850</f>
        <v>0</v>
      </c>
      <c r="F1850">
        <f>'Previous Trades Import_OMS Quer'!F1850</f>
        <v>0</v>
      </c>
      <c r="G1850">
        <f>'Previous Trades Import_OMS Quer'!G1850</f>
        <v>0</v>
      </c>
      <c r="H1850">
        <f>'Previous Trades Import_OMS Quer'!H1850</f>
        <v>0</v>
      </c>
      <c r="I1850">
        <f>'Previous Trades Import_OMS Quer'!I1850</f>
        <v>0</v>
      </c>
      <c r="J1850">
        <f>'Previous Trades Import_OMS Quer'!J1850</f>
        <v>0</v>
      </c>
      <c r="K1850">
        <f>'Previous Trades Import_OMS Quer'!K1850</f>
        <v>0</v>
      </c>
      <c r="L1850">
        <f>'Previous Trades Import_OMS Quer'!L1850</f>
        <v>0</v>
      </c>
      <c r="M1850">
        <f>'Previous Trades Import_OMS Quer'!M1850</f>
        <v>0</v>
      </c>
      <c r="N1850">
        <f>'Previous Trades Import_OMS Quer'!N1850</f>
        <v>0</v>
      </c>
      <c r="O1850" t="str">
        <f>CLEAN('Previous Trades Import_OMS Quer'!O1850)</f>
        <v/>
      </c>
      <c r="Q1850" s="25">
        <f t="shared" si="56"/>
        <v>0</v>
      </c>
      <c r="R1850" s="25" t="e">
        <f>VLOOKUP(O1850,'Currency Balance'!$O$3:$Q$32,3,0)</f>
        <v>#N/A</v>
      </c>
      <c r="S1850" t="e">
        <f t="shared" si="57"/>
        <v>#N/A</v>
      </c>
    </row>
    <row r="1851" spans="1:19">
      <c r="A1851">
        <f>'Previous Trades Import_OMS Quer'!A1851</f>
        <v>0</v>
      </c>
      <c r="B1851">
        <f>'Previous Trades Import_OMS Quer'!B1851</f>
        <v>0</v>
      </c>
      <c r="C1851" s="22">
        <f>'Previous Trades Import_OMS Quer'!C1851</f>
        <v>0</v>
      </c>
      <c r="D1851">
        <f>'Previous Trades Import_OMS Quer'!D1851</f>
        <v>0</v>
      </c>
      <c r="E1851" s="22">
        <f>'Previous Trades Import_OMS Quer'!E1851</f>
        <v>0</v>
      </c>
      <c r="F1851">
        <f>'Previous Trades Import_OMS Quer'!F1851</f>
        <v>0</v>
      </c>
      <c r="G1851">
        <f>'Previous Trades Import_OMS Quer'!G1851</f>
        <v>0</v>
      </c>
      <c r="H1851">
        <f>'Previous Trades Import_OMS Quer'!H1851</f>
        <v>0</v>
      </c>
      <c r="I1851">
        <f>'Previous Trades Import_OMS Quer'!I1851</f>
        <v>0</v>
      </c>
      <c r="J1851">
        <f>'Previous Trades Import_OMS Quer'!J1851</f>
        <v>0</v>
      </c>
      <c r="K1851">
        <f>'Previous Trades Import_OMS Quer'!K1851</f>
        <v>0</v>
      </c>
      <c r="L1851">
        <f>'Previous Trades Import_OMS Quer'!L1851</f>
        <v>0</v>
      </c>
      <c r="M1851">
        <f>'Previous Trades Import_OMS Quer'!M1851</f>
        <v>0</v>
      </c>
      <c r="N1851">
        <f>'Previous Trades Import_OMS Quer'!N1851</f>
        <v>0</v>
      </c>
      <c r="O1851" t="str">
        <f>CLEAN('Previous Trades Import_OMS Quer'!O1851)</f>
        <v/>
      </c>
      <c r="Q1851" s="25">
        <f t="shared" si="56"/>
        <v>0</v>
      </c>
      <c r="R1851" s="25" t="e">
        <f>VLOOKUP(O1851,'Currency Balance'!$O$3:$Q$32,3,0)</f>
        <v>#N/A</v>
      </c>
      <c r="S1851" t="e">
        <f t="shared" si="57"/>
        <v>#N/A</v>
      </c>
    </row>
    <row r="1852" spans="1:19">
      <c r="A1852">
        <f>'Previous Trades Import_OMS Quer'!A1852</f>
        <v>0</v>
      </c>
      <c r="B1852">
        <f>'Previous Trades Import_OMS Quer'!B1852</f>
        <v>0</v>
      </c>
      <c r="C1852" s="22">
        <f>'Previous Trades Import_OMS Quer'!C1852</f>
        <v>0</v>
      </c>
      <c r="D1852">
        <f>'Previous Trades Import_OMS Quer'!D1852</f>
        <v>0</v>
      </c>
      <c r="E1852" s="22">
        <f>'Previous Trades Import_OMS Quer'!E1852</f>
        <v>0</v>
      </c>
      <c r="F1852">
        <f>'Previous Trades Import_OMS Quer'!F1852</f>
        <v>0</v>
      </c>
      <c r="G1852">
        <f>'Previous Trades Import_OMS Quer'!G1852</f>
        <v>0</v>
      </c>
      <c r="H1852">
        <f>'Previous Trades Import_OMS Quer'!H1852</f>
        <v>0</v>
      </c>
      <c r="I1852">
        <f>'Previous Trades Import_OMS Quer'!I1852</f>
        <v>0</v>
      </c>
      <c r="J1852">
        <f>'Previous Trades Import_OMS Quer'!J1852</f>
        <v>0</v>
      </c>
      <c r="K1852">
        <f>'Previous Trades Import_OMS Quer'!K1852</f>
        <v>0</v>
      </c>
      <c r="L1852">
        <f>'Previous Trades Import_OMS Quer'!L1852</f>
        <v>0</v>
      </c>
      <c r="M1852">
        <f>'Previous Trades Import_OMS Quer'!M1852</f>
        <v>0</v>
      </c>
      <c r="N1852">
        <f>'Previous Trades Import_OMS Quer'!N1852</f>
        <v>0</v>
      </c>
      <c r="O1852" t="str">
        <f>CLEAN('Previous Trades Import_OMS Quer'!O1852)</f>
        <v/>
      </c>
      <c r="Q1852" s="25">
        <f t="shared" si="56"/>
        <v>0</v>
      </c>
      <c r="R1852" s="25" t="e">
        <f>VLOOKUP(O1852,'Currency Balance'!$O$3:$Q$32,3,0)</f>
        <v>#N/A</v>
      </c>
      <c r="S1852" t="e">
        <f t="shared" si="57"/>
        <v>#N/A</v>
      </c>
    </row>
    <row r="1853" spans="1:19">
      <c r="A1853">
        <f>'Previous Trades Import_OMS Quer'!A1853</f>
        <v>0</v>
      </c>
      <c r="B1853">
        <f>'Previous Trades Import_OMS Quer'!B1853</f>
        <v>0</v>
      </c>
      <c r="C1853" s="22">
        <f>'Previous Trades Import_OMS Quer'!C1853</f>
        <v>0</v>
      </c>
      <c r="D1853">
        <f>'Previous Trades Import_OMS Quer'!D1853</f>
        <v>0</v>
      </c>
      <c r="E1853" s="22">
        <f>'Previous Trades Import_OMS Quer'!E1853</f>
        <v>0</v>
      </c>
      <c r="F1853">
        <f>'Previous Trades Import_OMS Quer'!F1853</f>
        <v>0</v>
      </c>
      <c r="G1853">
        <f>'Previous Trades Import_OMS Quer'!G1853</f>
        <v>0</v>
      </c>
      <c r="H1853">
        <f>'Previous Trades Import_OMS Quer'!H1853</f>
        <v>0</v>
      </c>
      <c r="I1853">
        <f>'Previous Trades Import_OMS Quer'!I1853</f>
        <v>0</v>
      </c>
      <c r="J1853">
        <f>'Previous Trades Import_OMS Quer'!J1853</f>
        <v>0</v>
      </c>
      <c r="K1853">
        <f>'Previous Trades Import_OMS Quer'!K1853</f>
        <v>0</v>
      </c>
      <c r="L1853">
        <f>'Previous Trades Import_OMS Quer'!L1853</f>
        <v>0</v>
      </c>
      <c r="M1853">
        <f>'Previous Trades Import_OMS Quer'!M1853</f>
        <v>0</v>
      </c>
      <c r="N1853">
        <f>'Previous Trades Import_OMS Quer'!N1853</f>
        <v>0</v>
      </c>
      <c r="O1853" t="str">
        <f>CLEAN('Previous Trades Import_OMS Quer'!O1853)</f>
        <v/>
      </c>
      <c r="Q1853" s="25">
        <f t="shared" si="56"/>
        <v>0</v>
      </c>
      <c r="R1853" s="25" t="e">
        <f>VLOOKUP(O1853,'Currency Balance'!$O$3:$Q$32,3,0)</f>
        <v>#N/A</v>
      </c>
      <c r="S1853" t="e">
        <f t="shared" si="57"/>
        <v>#N/A</v>
      </c>
    </row>
    <row r="1854" spans="1:19">
      <c r="A1854">
        <f>'Previous Trades Import_OMS Quer'!A1854</f>
        <v>0</v>
      </c>
      <c r="B1854">
        <f>'Previous Trades Import_OMS Quer'!B1854</f>
        <v>0</v>
      </c>
      <c r="C1854" s="22">
        <f>'Previous Trades Import_OMS Quer'!C1854</f>
        <v>0</v>
      </c>
      <c r="D1854">
        <f>'Previous Trades Import_OMS Quer'!D1854</f>
        <v>0</v>
      </c>
      <c r="E1854" s="22">
        <f>'Previous Trades Import_OMS Quer'!E1854</f>
        <v>0</v>
      </c>
      <c r="F1854">
        <f>'Previous Trades Import_OMS Quer'!F1854</f>
        <v>0</v>
      </c>
      <c r="G1854">
        <f>'Previous Trades Import_OMS Quer'!G1854</f>
        <v>0</v>
      </c>
      <c r="H1854">
        <f>'Previous Trades Import_OMS Quer'!H1854</f>
        <v>0</v>
      </c>
      <c r="I1854">
        <f>'Previous Trades Import_OMS Quer'!I1854</f>
        <v>0</v>
      </c>
      <c r="J1854">
        <f>'Previous Trades Import_OMS Quer'!J1854</f>
        <v>0</v>
      </c>
      <c r="K1854">
        <f>'Previous Trades Import_OMS Quer'!K1854</f>
        <v>0</v>
      </c>
      <c r="L1854">
        <f>'Previous Trades Import_OMS Quer'!L1854</f>
        <v>0</v>
      </c>
      <c r="M1854">
        <f>'Previous Trades Import_OMS Quer'!M1854</f>
        <v>0</v>
      </c>
      <c r="N1854">
        <f>'Previous Trades Import_OMS Quer'!N1854</f>
        <v>0</v>
      </c>
      <c r="O1854" t="str">
        <f>CLEAN('Previous Trades Import_OMS Quer'!O1854)</f>
        <v/>
      </c>
      <c r="Q1854" s="25">
        <f t="shared" si="56"/>
        <v>0</v>
      </c>
      <c r="R1854" s="25" t="e">
        <f>VLOOKUP(O1854,'Currency Balance'!$O$3:$Q$32,3,0)</f>
        <v>#N/A</v>
      </c>
      <c r="S1854" t="e">
        <f t="shared" si="57"/>
        <v>#N/A</v>
      </c>
    </row>
    <row r="1855" spans="1:19">
      <c r="A1855">
        <f>'Previous Trades Import_OMS Quer'!A1855</f>
        <v>0</v>
      </c>
      <c r="B1855">
        <f>'Previous Trades Import_OMS Quer'!B1855</f>
        <v>0</v>
      </c>
      <c r="C1855" s="22">
        <f>'Previous Trades Import_OMS Quer'!C1855</f>
        <v>0</v>
      </c>
      <c r="D1855">
        <f>'Previous Trades Import_OMS Quer'!D1855</f>
        <v>0</v>
      </c>
      <c r="E1855" s="22">
        <f>'Previous Trades Import_OMS Quer'!E1855</f>
        <v>0</v>
      </c>
      <c r="F1855">
        <f>'Previous Trades Import_OMS Quer'!F1855</f>
        <v>0</v>
      </c>
      <c r="G1855">
        <f>'Previous Trades Import_OMS Quer'!G1855</f>
        <v>0</v>
      </c>
      <c r="H1855">
        <f>'Previous Trades Import_OMS Quer'!H1855</f>
        <v>0</v>
      </c>
      <c r="I1855">
        <f>'Previous Trades Import_OMS Quer'!I1855</f>
        <v>0</v>
      </c>
      <c r="J1855">
        <f>'Previous Trades Import_OMS Quer'!J1855</f>
        <v>0</v>
      </c>
      <c r="K1855">
        <f>'Previous Trades Import_OMS Quer'!K1855</f>
        <v>0</v>
      </c>
      <c r="L1855">
        <f>'Previous Trades Import_OMS Quer'!L1855</f>
        <v>0</v>
      </c>
      <c r="M1855">
        <f>'Previous Trades Import_OMS Quer'!M1855</f>
        <v>0</v>
      </c>
      <c r="N1855">
        <f>'Previous Trades Import_OMS Quer'!N1855</f>
        <v>0</v>
      </c>
      <c r="O1855" t="str">
        <f>CLEAN('Previous Trades Import_OMS Quer'!O1855)</f>
        <v/>
      </c>
      <c r="Q1855" s="25">
        <f t="shared" si="56"/>
        <v>0</v>
      </c>
      <c r="R1855" s="25" t="e">
        <f>VLOOKUP(O1855,'Currency Balance'!$O$3:$Q$32,3,0)</f>
        <v>#N/A</v>
      </c>
      <c r="S1855" t="e">
        <f t="shared" si="57"/>
        <v>#N/A</v>
      </c>
    </row>
    <row r="1856" spans="1:19">
      <c r="A1856">
        <f>'Previous Trades Import_OMS Quer'!A1856</f>
        <v>0</v>
      </c>
      <c r="B1856">
        <f>'Previous Trades Import_OMS Quer'!B1856</f>
        <v>0</v>
      </c>
      <c r="C1856" s="22">
        <f>'Previous Trades Import_OMS Quer'!C1856</f>
        <v>0</v>
      </c>
      <c r="D1856">
        <f>'Previous Trades Import_OMS Quer'!D1856</f>
        <v>0</v>
      </c>
      <c r="E1856" s="22">
        <f>'Previous Trades Import_OMS Quer'!E1856</f>
        <v>0</v>
      </c>
      <c r="F1856">
        <f>'Previous Trades Import_OMS Quer'!F1856</f>
        <v>0</v>
      </c>
      <c r="G1856">
        <f>'Previous Trades Import_OMS Quer'!G1856</f>
        <v>0</v>
      </c>
      <c r="H1856">
        <f>'Previous Trades Import_OMS Quer'!H1856</f>
        <v>0</v>
      </c>
      <c r="I1856">
        <f>'Previous Trades Import_OMS Quer'!I1856</f>
        <v>0</v>
      </c>
      <c r="J1856">
        <f>'Previous Trades Import_OMS Quer'!J1856</f>
        <v>0</v>
      </c>
      <c r="K1856">
        <f>'Previous Trades Import_OMS Quer'!K1856</f>
        <v>0</v>
      </c>
      <c r="L1856">
        <f>'Previous Trades Import_OMS Quer'!L1856</f>
        <v>0</v>
      </c>
      <c r="M1856">
        <f>'Previous Trades Import_OMS Quer'!M1856</f>
        <v>0</v>
      </c>
      <c r="N1856">
        <f>'Previous Trades Import_OMS Quer'!N1856</f>
        <v>0</v>
      </c>
      <c r="O1856" t="str">
        <f>CLEAN('Previous Trades Import_OMS Quer'!O1856)</f>
        <v/>
      </c>
      <c r="Q1856" s="25">
        <f t="shared" si="56"/>
        <v>0</v>
      </c>
      <c r="R1856" s="25" t="e">
        <f>VLOOKUP(O1856,'Currency Balance'!$O$3:$Q$32,3,0)</f>
        <v>#N/A</v>
      </c>
      <c r="S1856" t="e">
        <f t="shared" si="57"/>
        <v>#N/A</v>
      </c>
    </row>
    <row r="1857" spans="1:19">
      <c r="A1857">
        <f>'Previous Trades Import_OMS Quer'!A1857</f>
        <v>0</v>
      </c>
      <c r="B1857">
        <f>'Previous Trades Import_OMS Quer'!B1857</f>
        <v>0</v>
      </c>
      <c r="C1857" s="22">
        <f>'Previous Trades Import_OMS Quer'!C1857</f>
        <v>0</v>
      </c>
      <c r="D1857">
        <f>'Previous Trades Import_OMS Quer'!D1857</f>
        <v>0</v>
      </c>
      <c r="E1857" s="22">
        <f>'Previous Trades Import_OMS Quer'!E1857</f>
        <v>0</v>
      </c>
      <c r="F1857">
        <f>'Previous Trades Import_OMS Quer'!F1857</f>
        <v>0</v>
      </c>
      <c r="G1857">
        <f>'Previous Trades Import_OMS Quer'!G1857</f>
        <v>0</v>
      </c>
      <c r="H1857">
        <f>'Previous Trades Import_OMS Quer'!H1857</f>
        <v>0</v>
      </c>
      <c r="I1857">
        <f>'Previous Trades Import_OMS Quer'!I1857</f>
        <v>0</v>
      </c>
      <c r="J1857">
        <f>'Previous Trades Import_OMS Quer'!J1857</f>
        <v>0</v>
      </c>
      <c r="K1857">
        <f>'Previous Trades Import_OMS Quer'!K1857</f>
        <v>0</v>
      </c>
      <c r="L1857">
        <f>'Previous Trades Import_OMS Quer'!L1857</f>
        <v>0</v>
      </c>
      <c r="M1857">
        <f>'Previous Trades Import_OMS Quer'!M1857</f>
        <v>0</v>
      </c>
      <c r="N1857">
        <f>'Previous Trades Import_OMS Quer'!N1857</f>
        <v>0</v>
      </c>
      <c r="O1857" t="str">
        <f>CLEAN('Previous Trades Import_OMS Quer'!O1857)</f>
        <v/>
      </c>
      <c r="Q1857" s="25">
        <f t="shared" si="56"/>
        <v>0</v>
      </c>
      <c r="R1857" s="25" t="e">
        <f>VLOOKUP(O1857,'Currency Balance'!$O$3:$Q$32,3,0)</f>
        <v>#N/A</v>
      </c>
      <c r="S1857" t="e">
        <f t="shared" si="57"/>
        <v>#N/A</v>
      </c>
    </row>
    <row r="1858" spans="1:19">
      <c r="A1858">
        <f>'Previous Trades Import_OMS Quer'!A1858</f>
        <v>0</v>
      </c>
      <c r="B1858">
        <f>'Previous Trades Import_OMS Quer'!B1858</f>
        <v>0</v>
      </c>
      <c r="C1858" s="22">
        <f>'Previous Trades Import_OMS Quer'!C1858</f>
        <v>0</v>
      </c>
      <c r="D1858">
        <f>'Previous Trades Import_OMS Quer'!D1858</f>
        <v>0</v>
      </c>
      <c r="E1858" s="22">
        <f>'Previous Trades Import_OMS Quer'!E1858</f>
        <v>0</v>
      </c>
      <c r="F1858">
        <f>'Previous Trades Import_OMS Quer'!F1858</f>
        <v>0</v>
      </c>
      <c r="G1858">
        <f>'Previous Trades Import_OMS Quer'!G1858</f>
        <v>0</v>
      </c>
      <c r="H1858">
        <f>'Previous Trades Import_OMS Quer'!H1858</f>
        <v>0</v>
      </c>
      <c r="I1858">
        <f>'Previous Trades Import_OMS Quer'!I1858</f>
        <v>0</v>
      </c>
      <c r="J1858">
        <f>'Previous Trades Import_OMS Quer'!J1858</f>
        <v>0</v>
      </c>
      <c r="K1858">
        <f>'Previous Trades Import_OMS Quer'!K1858</f>
        <v>0</v>
      </c>
      <c r="L1858">
        <f>'Previous Trades Import_OMS Quer'!L1858</f>
        <v>0</v>
      </c>
      <c r="M1858">
        <f>'Previous Trades Import_OMS Quer'!M1858</f>
        <v>0</v>
      </c>
      <c r="N1858">
        <f>'Previous Trades Import_OMS Quer'!N1858</f>
        <v>0</v>
      </c>
      <c r="O1858" t="str">
        <f>CLEAN('Previous Trades Import_OMS Quer'!O1858)</f>
        <v/>
      </c>
      <c r="Q1858" s="25">
        <f t="shared" ref="Q1858:Q1921" si="58">IF(G1858="sell",M1858,-M1858)</f>
        <v>0</v>
      </c>
      <c r="R1858" s="25" t="e">
        <f>VLOOKUP(O1858,'Currency Balance'!$O$3:$Q$32,3,0)</f>
        <v>#N/A</v>
      </c>
      <c r="S1858" t="e">
        <f t="shared" ref="S1858:S1921" si="59">Q1858/R1858</f>
        <v>#N/A</v>
      </c>
    </row>
    <row r="1859" spans="1:19">
      <c r="A1859">
        <f>'Previous Trades Import_OMS Quer'!A1859</f>
        <v>0</v>
      </c>
      <c r="B1859">
        <f>'Previous Trades Import_OMS Quer'!B1859</f>
        <v>0</v>
      </c>
      <c r="C1859" s="22">
        <f>'Previous Trades Import_OMS Quer'!C1859</f>
        <v>0</v>
      </c>
      <c r="D1859">
        <f>'Previous Trades Import_OMS Quer'!D1859</f>
        <v>0</v>
      </c>
      <c r="E1859" s="22">
        <f>'Previous Trades Import_OMS Quer'!E1859</f>
        <v>0</v>
      </c>
      <c r="F1859">
        <f>'Previous Trades Import_OMS Quer'!F1859</f>
        <v>0</v>
      </c>
      <c r="G1859">
        <f>'Previous Trades Import_OMS Quer'!G1859</f>
        <v>0</v>
      </c>
      <c r="H1859">
        <f>'Previous Trades Import_OMS Quer'!H1859</f>
        <v>0</v>
      </c>
      <c r="I1859">
        <f>'Previous Trades Import_OMS Quer'!I1859</f>
        <v>0</v>
      </c>
      <c r="J1859">
        <f>'Previous Trades Import_OMS Quer'!J1859</f>
        <v>0</v>
      </c>
      <c r="K1859">
        <f>'Previous Trades Import_OMS Quer'!K1859</f>
        <v>0</v>
      </c>
      <c r="L1859">
        <f>'Previous Trades Import_OMS Quer'!L1859</f>
        <v>0</v>
      </c>
      <c r="M1859">
        <f>'Previous Trades Import_OMS Quer'!M1859</f>
        <v>0</v>
      </c>
      <c r="N1859">
        <f>'Previous Trades Import_OMS Quer'!N1859</f>
        <v>0</v>
      </c>
      <c r="O1859" t="str">
        <f>CLEAN('Previous Trades Import_OMS Quer'!O1859)</f>
        <v/>
      </c>
      <c r="Q1859" s="25">
        <f t="shared" si="58"/>
        <v>0</v>
      </c>
      <c r="R1859" s="25" t="e">
        <f>VLOOKUP(O1859,'Currency Balance'!$O$3:$Q$32,3,0)</f>
        <v>#N/A</v>
      </c>
      <c r="S1859" t="e">
        <f t="shared" si="59"/>
        <v>#N/A</v>
      </c>
    </row>
    <row r="1860" spans="1:19">
      <c r="A1860">
        <f>'Previous Trades Import_OMS Quer'!A1860</f>
        <v>0</v>
      </c>
      <c r="B1860">
        <f>'Previous Trades Import_OMS Quer'!B1860</f>
        <v>0</v>
      </c>
      <c r="C1860" s="22">
        <f>'Previous Trades Import_OMS Quer'!C1860</f>
        <v>0</v>
      </c>
      <c r="D1860">
        <f>'Previous Trades Import_OMS Quer'!D1860</f>
        <v>0</v>
      </c>
      <c r="E1860" s="22">
        <f>'Previous Trades Import_OMS Quer'!E1860</f>
        <v>0</v>
      </c>
      <c r="F1860">
        <f>'Previous Trades Import_OMS Quer'!F1860</f>
        <v>0</v>
      </c>
      <c r="G1860">
        <f>'Previous Trades Import_OMS Quer'!G1860</f>
        <v>0</v>
      </c>
      <c r="H1860">
        <f>'Previous Trades Import_OMS Quer'!H1860</f>
        <v>0</v>
      </c>
      <c r="I1860">
        <f>'Previous Trades Import_OMS Quer'!I1860</f>
        <v>0</v>
      </c>
      <c r="J1860">
        <f>'Previous Trades Import_OMS Quer'!J1860</f>
        <v>0</v>
      </c>
      <c r="K1860">
        <f>'Previous Trades Import_OMS Quer'!K1860</f>
        <v>0</v>
      </c>
      <c r="L1860">
        <f>'Previous Trades Import_OMS Quer'!L1860</f>
        <v>0</v>
      </c>
      <c r="M1860">
        <f>'Previous Trades Import_OMS Quer'!M1860</f>
        <v>0</v>
      </c>
      <c r="N1860">
        <f>'Previous Trades Import_OMS Quer'!N1860</f>
        <v>0</v>
      </c>
      <c r="O1860" t="str">
        <f>CLEAN('Previous Trades Import_OMS Quer'!O1860)</f>
        <v/>
      </c>
      <c r="Q1860" s="25">
        <f t="shared" si="58"/>
        <v>0</v>
      </c>
      <c r="R1860" s="25" t="e">
        <f>VLOOKUP(O1860,'Currency Balance'!$O$3:$Q$32,3,0)</f>
        <v>#N/A</v>
      </c>
      <c r="S1860" t="e">
        <f t="shared" si="59"/>
        <v>#N/A</v>
      </c>
    </row>
    <row r="1861" spans="1:19">
      <c r="A1861">
        <f>'Previous Trades Import_OMS Quer'!A1861</f>
        <v>0</v>
      </c>
      <c r="B1861">
        <f>'Previous Trades Import_OMS Quer'!B1861</f>
        <v>0</v>
      </c>
      <c r="C1861" s="22">
        <f>'Previous Trades Import_OMS Quer'!C1861</f>
        <v>0</v>
      </c>
      <c r="D1861">
        <f>'Previous Trades Import_OMS Quer'!D1861</f>
        <v>0</v>
      </c>
      <c r="E1861" s="22">
        <f>'Previous Trades Import_OMS Quer'!E1861</f>
        <v>0</v>
      </c>
      <c r="F1861">
        <f>'Previous Trades Import_OMS Quer'!F1861</f>
        <v>0</v>
      </c>
      <c r="G1861">
        <f>'Previous Trades Import_OMS Quer'!G1861</f>
        <v>0</v>
      </c>
      <c r="H1861">
        <f>'Previous Trades Import_OMS Quer'!H1861</f>
        <v>0</v>
      </c>
      <c r="I1861">
        <f>'Previous Trades Import_OMS Quer'!I1861</f>
        <v>0</v>
      </c>
      <c r="J1861">
        <f>'Previous Trades Import_OMS Quer'!J1861</f>
        <v>0</v>
      </c>
      <c r="K1861">
        <f>'Previous Trades Import_OMS Quer'!K1861</f>
        <v>0</v>
      </c>
      <c r="L1861">
        <f>'Previous Trades Import_OMS Quer'!L1861</f>
        <v>0</v>
      </c>
      <c r="M1861">
        <f>'Previous Trades Import_OMS Quer'!M1861</f>
        <v>0</v>
      </c>
      <c r="N1861">
        <f>'Previous Trades Import_OMS Quer'!N1861</f>
        <v>0</v>
      </c>
      <c r="O1861" t="str">
        <f>CLEAN('Previous Trades Import_OMS Quer'!O1861)</f>
        <v/>
      </c>
      <c r="Q1861" s="25">
        <f t="shared" si="58"/>
        <v>0</v>
      </c>
      <c r="R1861" s="25" t="e">
        <f>VLOOKUP(O1861,'Currency Balance'!$O$3:$Q$32,3,0)</f>
        <v>#N/A</v>
      </c>
      <c r="S1861" t="e">
        <f t="shared" si="59"/>
        <v>#N/A</v>
      </c>
    </row>
    <row r="1862" spans="1:19">
      <c r="A1862">
        <f>'Previous Trades Import_OMS Quer'!A1862</f>
        <v>0</v>
      </c>
      <c r="B1862">
        <f>'Previous Trades Import_OMS Quer'!B1862</f>
        <v>0</v>
      </c>
      <c r="C1862" s="22">
        <f>'Previous Trades Import_OMS Quer'!C1862</f>
        <v>0</v>
      </c>
      <c r="D1862">
        <f>'Previous Trades Import_OMS Quer'!D1862</f>
        <v>0</v>
      </c>
      <c r="E1862" s="22">
        <f>'Previous Trades Import_OMS Quer'!E1862</f>
        <v>0</v>
      </c>
      <c r="F1862">
        <f>'Previous Trades Import_OMS Quer'!F1862</f>
        <v>0</v>
      </c>
      <c r="G1862">
        <f>'Previous Trades Import_OMS Quer'!G1862</f>
        <v>0</v>
      </c>
      <c r="H1862">
        <f>'Previous Trades Import_OMS Quer'!H1862</f>
        <v>0</v>
      </c>
      <c r="I1862">
        <f>'Previous Trades Import_OMS Quer'!I1862</f>
        <v>0</v>
      </c>
      <c r="J1862">
        <f>'Previous Trades Import_OMS Quer'!J1862</f>
        <v>0</v>
      </c>
      <c r="K1862">
        <f>'Previous Trades Import_OMS Quer'!K1862</f>
        <v>0</v>
      </c>
      <c r="L1862">
        <f>'Previous Trades Import_OMS Quer'!L1862</f>
        <v>0</v>
      </c>
      <c r="M1862">
        <f>'Previous Trades Import_OMS Quer'!M1862</f>
        <v>0</v>
      </c>
      <c r="N1862">
        <f>'Previous Trades Import_OMS Quer'!N1862</f>
        <v>0</v>
      </c>
      <c r="O1862" t="str">
        <f>CLEAN('Previous Trades Import_OMS Quer'!O1862)</f>
        <v/>
      </c>
      <c r="Q1862" s="25">
        <f t="shared" si="58"/>
        <v>0</v>
      </c>
      <c r="R1862" s="25" t="e">
        <f>VLOOKUP(O1862,'Currency Balance'!$O$3:$Q$32,3,0)</f>
        <v>#N/A</v>
      </c>
      <c r="S1862" t="e">
        <f t="shared" si="59"/>
        <v>#N/A</v>
      </c>
    </row>
    <row r="1863" spans="1:19">
      <c r="A1863">
        <f>'Previous Trades Import_OMS Quer'!A1863</f>
        <v>0</v>
      </c>
      <c r="B1863">
        <f>'Previous Trades Import_OMS Quer'!B1863</f>
        <v>0</v>
      </c>
      <c r="C1863" s="22">
        <f>'Previous Trades Import_OMS Quer'!C1863</f>
        <v>0</v>
      </c>
      <c r="D1863">
        <f>'Previous Trades Import_OMS Quer'!D1863</f>
        <v>0</v>
      </c>
      <c r="E1863" s="22">
        <f>'Previous Trades Import_OMS Quer'!E1863</f>
        <v>0</v>
      </c>
      <c r="F1863">
        <f>'Previous Trades Import_OMS Quer'!F1863</f>
        <v>0</v>
      </c>
      <c r="G1863">
        <f>'Previous Trades Import_OMS Quer'!G1863</f>
        <v>0</v>
      </c>
      <c r="H1863">
        <f>'Previous Trades Import_OMS Quer'!H1863</f>
        <v>0</v>
      </c>
      <c r="I1863">
        <f>'Previous Trades Import_OMS Quer'!I1863</f>
        <v>0</v>
      </c>
      <c r="J1863">
        <f>'Previous Trades Import_OMS Quer'!J1863</f>
        <v>0</v>
      </c>
      <c r="K1863">
        <f>'Previous Trades Import_OMS Quer'!K1863</f>
        <v>0</v>
      </c>
      <c r="L1863">
        <f>'Previous Trades Import_OMS Quer'!L1863</f>
        <v>0</v>
      </c>
      <c r="M1863">
        <f>'Previous Trades Import_OMS Quer'!M1863</f>
        <v>0</v>
      </c>
      <c r="N1863">
        <f>'Previous Trades Import_OMS Quer'!N1863</f>
        <v>0</v>
      </c>
      <c r="O1863" t="str">
        <f>CLEAN('Previous Trades Import_OMS Quer'!O1863)</f>
        <v/>
      </c>
      <c r="Q1863" s="25">
        <f t="shared" si="58"/>
        <v>0</v>
      </c>
      <c r="R1863" s="25" t="e">
        <f>VLOOKUP(O1863,'Currency Balance'!$O$3:$Q$32,3,0)</f>
        <v>#N/A</v>
      </c>
      <c r="S1863" t="e">
        <f t="shared" si="59"/>
        <v>#N/A</v>
      </c>
    </row>
    <row r="1864" spans="1:19">
      <c r="A1864">
        <f>'Previous Trades Import_OMS Quer'!A1864</f>
        <v>0</v>
      </c>
      <c r="B1864">
        <f>'Previous Trades Import_OMS Quer'!B1864</f>
        <v>0</v>
      </c>
      <c r="C1864" s="22">
        <f>'Previous Trades Import_OMS Quer'!C1864</f>
        <v>0</v>
      </c>
      <c r="D1864">
        <f>'Previous Trades Import_OMS Quer'!D1864</f>
        <v>0</v>
      </c>
      <c r="E1864" s="22">
        <f>'Previous Trades Import_OMS Quer'!E1864</f>
        <v>0</v>
      </c>
      <c r="F1864">
        <f>'Previous Trades Import_OMS Quer'!F1864</f>
        <v>0</v>
      </c>
      <c r="G1864">
        <f>'Previous Trades Import_OMS Quer'!G1864</f>
        <v>0</v>
      </c>
      <c r="H1864">
        <f>'Previous Trades Import_OMS Quer'!H1864</f>
        <v>0</v>
      </c>
      <c r="I1864">
        <f>'Previous Trades Import_OMS Quer'!I1864</f>
        <v>0</v>
      </c>
      <c r="J1864">
        <f>'Previous Trades Import_OMS Quer'!J1864</f>
        <v>0</v>
      </c>
      <c r="K1864">
        <f>'Previous Trades Import_OMS Quer'!K1864</f>
        <v>0</v>
      </c>
      <c r="L1864">
        <f>'Previous Trades Import_OMS Quer'!L1864</f>
        <v>0</v>
      </c>
      <c r="M1864">
        <f>'Previous Trades Import_OMS Quer'!M1864</f>
        <v>0</v>
      </c>
      <c r="N1864">
        <f>'Previous Trades Import_OMS Quer'!N1864</f>
        <v>0</v>
      </c>
      <c r="O1864" t="str">
        <f>CLEAN('Previous Trades Import_OMS Quer'!O1864)</f>
        <v/>
      </c>
      <c r="Q1864" s="25">
        <f t="shared" si="58"/>
        <v>0</v>
      </c>
      <c r="R1864" s="25" t="e">
        <f>VLOOKUP(O1864,'Currency Balance'!$O$3:$Q$32,3,0)</f>
        <v>#N/A</v>
      </c>
      <c r="S1864" t="e">
        <f t="shared" si="59"/>
        <v>#N/A</v>
      </c>
    </row>
    <row r="1865" spans="1:19">
      <c r="A1865">
        <f>'Previous Trades Import_OMS Quer'!A1865</f>
        <v>0</v>
      </c>
      <c r="B1865">
        <f>'Previous Trades Import_OMS Quer'!B1865</f>
        <v>0</v>
      </c>
      <c r="C1865" s="22">
        <f>'Previous Trades Import_OMS Quer'!C1865</f>
        <v>0</v>
      </c>
      <c r="D1865">
        <f>'Previous Trades Import_OMS Quer'!D1865</f>
        <v>0</v>
      </c>
      <c r="E1865" s="22">
        <f>'Previous Trades Import_OMS Quer'!E1865</f>
        <v>0</v>
      </c>
      <c r="F1865">
        <f>'Previous Trades Import_OMS Quer'!F1865</f>
        <v>0</v>
      </c>
      <c r="G1865">
        <f>'Previous Trades Import_OMS Quer'!G1865</f>
        <v>0</v>
      </c>
      <c r="H1865">
        <f>'Previous Trades Import_OMS Quer'!H1865</f>
        <v>0</v>
      </c>
      <c r="I1865">
        <f>'Previous Trades Import_OMS Quer'!I1865</f>
        <v>0</v>
      </c>
      <c r="J1865">
        <f>'Previous Trades Import_OMS Quer'!J1865</f>
        <v>0</v>
      </c>
      <c r="K1865">
        <f>'Previous Trades Import_OMS Quer'!K1865</f>
        <v>0</v>
      </c>
      <c r="L1865">
        <f>'Previous Trades Import_OMS Quer'!L1865</f>
        <v>0</v>
      </c>
      <c r="M1865">
        <f>'Previous Trades Import_OMS Quer'!M1865</f>
        <v>0</v>
      </c>
      <c r="N1865">
        <f>'Previous Trades Import_OMS Quer'!N1865</f>
        <v>0</v>
      </c>
      <c r="O1865" t="str">
        <f>CLEAN('Previous Trades Import_OMS Quer'!O1865)</f>
        <v/>
      </c>
      <c r="Q1865" s="25">
        <f t="shared" si="58"/>
        <v>0</v>
      </c>
      <c r="R1865" s="25" t="e">
        <f>VLOOKUP(O1865,'Currency Balance'!$O$3:$Q$32,3,0)</f>
        <v>#N/A</v>
      </c>
      <c r="S1865" t="e">
        <f t="shared" si="59"/>
        <v>#N/A</v>
      </c>
    </row>
    <row r="1866" spans="1:19">
      <c r="A1866">
        <f>'Previous Trades Import_OMS Quer'!A1866</f>
        <v>0</v>
      </c>
      <c r="B1866">
        <f>'Previous Trades Import_OMS Quer'!B1866</f>
        <v>0</v>
      </c>
      <c r="C1866" s="22">
        <f>'Previous Trades Import_OMS Quer'!C1866</f>
        <v>0</v>
      </c>
      <c r="D1866">
        <f>'Previous Trades Import_OMS Quer'!D1866</f>
        <v>0</v>
      </c>
      <c r="E1866" s="22">
        <f>'Previous Trades Import_OMS Quer'!E1866</f>
        <v>0</v>
      </c>
      <c r="F1866">
        <f>'Previous Trades Import_OMS Quer'!F1866</f>
        <v>0</v>
      </c>
      <c r="G1866">
        <f>'Previous Trades Import_OMS Quer'!G1866</f>
        <v>0</v>
      </c>
      <c r="H1866">
        <f>'Previous Trades Import_OMS Quer'!H1866</f>
        <v>0</v>
      </c>
      <c r="I1866">
        <f>'Previous Trades Import_OMS Quer'!I1866</f>
        <v>0</v>
      </c>
      <c r="J1866">
        <f>'Previous Trades Import_OMS Quer'!J1866</f>
        <v>0</v>
      </c>
      <c r="K1866">
        <f>'Previous Trades Import_OMS Quer'!K1866</f>
        <v>0</v>
      </c>
      <c r="L1866">
        <f>'Previous Trades Import_OMS Quer'!L1866</f>
        <v>0</v>
      </c>
      <c r="M1866">
        <f>'Previous Trades Import_OMS Quer'!M1866</f>
        <v>0</v>
      </c>
      <c r="N1866">
        <f>'Previous Trades Import_OMS Quer'!N1866</f>
        <v>0</v>
      </c>
      <c r="O1866" t="str">
        <f>CLEAN('Previous Trades Import_OMS Quer'!O1866)</f>
        <v/>
      </c>
      <c r="Q1866" s="25">
        <f t="shared" si="58"/>
        <v>0</v>
      </c>
      <c r="R1866" s="25" t="e">
        <f>VLOOKUP(O1866,'Currency Balance'!$O$3:$Q$32,3,0)</f>
        <v>#N/A</v>
      </c>
      <c r="S1866" t="e">
        <f t="shared" si="59"/>
        <v>#N/A</v>
      </c>
    </row>
    <row r="1867" spans="1:19">
      <c r="A1867">
        <f>'Previous Trades Import_OMS Quer'!A1867</f>
        <v>0</v>
      </c>
      <c r="B1867">
        <f>'Previous Trades Import_OMS Quer'!B1867</f>
        <v>0</v>
      </c>
      <c r="C1867" s="22">
        <f>'Previous Trades Import_OMS Quer'!C1867</f>
        <v>0</v>
      </c>
      <c r="D1867">
        <f>'Previous Trades Import_OMS Quer'!D1867</f>
        <v>0</v>
      </c>
      <c r="E1867" s="22">
        <f>'Previous Trades Import_OMS Quer'!E1867</f>
        <v>0</v>
      </c>
      <c r="F1867">
        <f>'Previous Trades Import_OMS Quer'!F1867</f>
        <v>0</v>
      </c>
      <c r="G1867">
        <f>'Previous Trades Import_OMS Quer'!G1867</f>
        <v>0</v>
      </c>
      <c r="H1867">
        <f>'Previous Trades Import_OMS Quer'!H1867</f>
        <v>0</v>
      </c>
      <c r="I1867">
        <f>'Previous Trades Import_OMS Quer'!I1867</f>
        <v>0</v>
      </c>
      <c r="J1867">
        <f>'Previous Trades Import_OMS Quer'!J1867</f>
        <v>0</v>
      </c>
      <c r="K1867">
        <f>'Previous Trades Import_OMS Quer'!K1867</f>
        <v>0</v>
      </c>
      <c r="L1867">
        <f>'Previous Trades Import_OMS Quer'!L1867</f>
        <v>0</v>
      </c>
      <c r="M1867">
        <f>'Previous Trades Import_OMS Quer'!M1867</f>
        <v>0</v>
      </c>
      <c r="N1867">
        <f>'Previous Trades Import_OMS Quer'!N1867</f>
        <v>0</v>
      </c>
      <c r="O1867" t="str">
        <f>CLEAN('Previous Trades Import_OMS Quer'!O1867)</f>
        <v/>
      </c>
      <c r="Q1867" s="25">
        <f t="shared" si="58"/>
        <v>0</v>
      </c>
      <c r="R1867" s="25" t="e">
        <f>VLOOKUP(O1867,'Currency Balance'!$O$3:$Q$32,3,0)</f>
        <v>#N/A</v>
      </c>
      <c r="S1867" t="e">
        <f t="shared" si="59"/>
        <v>#N/A</v>
      </c>
    </row>
    <row r="1868" spans="1:19">
      <c r="A1868">
        <f>'Previous Trades Import_OMS Quer'!A1868</f>
        <v>0</v>
      </c>
      <c r="B1868">
        <f>'Previous Trades Import_OMS Quer'!B1868</f>
        <v>0</v>
      </c>
      <c r="C1868" s="22">
        <f>'Previous Trades Import_OMS Quer'!C1868</f>
        <v>0</v>
      </c>
      <c r="D1868">
        <f>'Previous Trades Import_OMS Quer'!D1868</f>
        <v>0</v>
      </c>
      <c r="E1868" s="22">
        <f>'Previous Trades Import_OMS Quer'!E1868</f>
        <v>0</v>
      </c>
      <c r="F1868">
        <f>'Previous Trades Import_OMS Quer'!F1868</f>
        <v>0</v>
      </c>
      <c r="G1868">
        <f>'Previous Trades Import_OMS Quer'!G1868</f>
        <v>0</v>
      </c>
      <c r="H1868">
        <f>'Previous Trades Import_OMS Quer'!H1868</f>
        <v>0</v>
      </c>
      <c r="I1868">
        <f>'Previous Trades Import_OMS Quer'!I1868</f>
        <v>0</v>
      </c>
      <c r="J1868">
        <f>'Previous Trades Import_OMS Quer'!J1868</f>
        <v>0</v>
      </c>
      <c r="K1868">
        <f>'Previous Trades Import_OMS Quer'!K1868</f>
        <v>0</v>
      </c>
      <c r="L1868">
        <f>'Previous Trades Import_OMS Quer'!L1868</f>
        <v>0</v>
      </c>
      <c r="M1868">
        <f>'Previous Trades Import_OMS Quer'!M1868</f>
        <v>0</v>
      </c>
      <c r="N1868">
        <f>'Previous Trades Import_OMS Quer'!N1868</f>
        <v>0</v>
      </c>
      <c r="O1868" t="str">
        <f>CLEAN('Previous Trades Import_OMS Quer'!O1868)</f>
        <v/>
      </c>
      <c r="Q1868" s="25">
        <f t="shared" si="58"/>
        <v>0</v>
      </c>
      <c r="R1868" s="25" t="e">
        <f>VLOOKUP(O1868,'Currency Balance'!$O$3:$Q$32,3,0)</f>
        <v>#N/A</v>
      </c>
      <c r="S1868" t="e">
        <f t="shared" si="59"/>
        <v>#N/A</v>
      </c>
    </row>
    <row r="1869" spans="1:19">
      <c r="A1869">
        <f>'Previous Trades Import_OMS Quer'!A1869</f>
        <v>0</v>
      </c>
      <c r="B1869">
        <f>'Previous Trades Import_OMS Quer'!B1869</f>
        <v>0</v>
      </c>
      <c r="C1869" s="22">
        <f>'Previous Trades Import_OMS Quer'!C1869</f>
        <v>0</v>
      </c>
      <c r="D1869">
        <f>'Previous Trades Import_OMS Quer'!D1869</f>
        <v>0</v>
      </c>
      <c r="E1869" s="22">
        <f>'Previous Trades Import_OMS Quer'!E1869</f>
        <v>0</v>
      </c>
      <c r="F1869">
        <f>'Previous Trades Import_OMS Quer'!F1869</f>
        <v>0</v>
      </c>
      <c r="G1869">
        <f>'Previous Trades Import_OMS Quer'!G1869</f>
        <v>0</v>
      </c>
      <c r="H1869">
        <f>'Previous Trades Import_OMS Quer'!H1869</f>
        <v>0</v>
      </c>
      <c r="I1869">
        <f>'Previous Trades Import_OMS Quer'!I1869</f>
        <v>0</v>
      </c>
      <c r="J1869">
        <f>'Previous Trades Import_OMS Quer'!J1869</f>
        <v>0</v>
      </c>
      <c r="K1869">
        <f>'Previous Trades Import_OMS Quer'!K1869</f>
        <v>0</v>
      </c>
      <c r="L1869">
        <f>'Previous Trades Import_OMS Quer'!L1869</f>
        <v>0</v>
      </c>
      <c r="M1869">
        <f>'Previous Trades Import_OMS Quer'!M1869</f>
        <v>0</v>
      </c>
      <c r="N1869">
        <f>'Previous Trades Import_OMS Quer'!N1869</f>
        <v>0</v>
      </c>
      <c r="O1869" t="str">
        <f>CLEAN('Previous Trades Import_OMS Quer'!O1869)</f>
        <v/>
      </c>
      <c r="Q1869" s="25">
        <f t="shared" si="58"/>
        <v>0</v>
      </c>
      <c r="R1869" s="25" t="e">
        <f>VLOOKUP(O1869,'Currency Balance'!$O$3:$Q$32,3,0)</f>
        <v>#N/A</v>
      </c>
      <c r="S1869" t="e">
        <f t="shared" si="59"/>
        <v>#N/A</v>
      </c>
    </row>
    <row r="1870" spans="1:19">
      <c r="A1870">
        <f>'Previous Trades Import_OMS Quer'!A1870</f>
        <v>0</v>
      </c>
      <c r="B1870">
        <f>'Previous Trades Import_OMS Quer'!B1870</f>
        <v>0</v>
      </c>
      <c r="C1870" s="22">
        <f>'Previous Trades Import_OMS Quer'!C1870</f>
        <v>0</v>
      </c>
      <c r="D1870">
        <f>'Previous Trades Import_OMS Quer'!D1870</f>
        <v>0</v>
      </c>
      <c r="E1870" s="22">
        <f>'Previous Trades Import_OMS Quer'!E1870</f>
        <v>0</v>
      </c>
      <c r="F1870">
        <f>'Previous Trades Import_OMS Quer'!F1870</f>
        <v>0</v>
      </c>
      <c r="G1870">
        <f>'Previous Trades Import_OMS Quer'!G1870</f>
        <v>0</v>
      </c>
      <c r="H1870">
        <f>'Previous Trades Import_OMS Quer'!H1870</f>
        <v>0</v>
      </c>
      <c r="I1870">
        <f>'Previous Trades Import_OMS Quer'!I1870</f>
        <v>0</v>
      </c>
      <c r="J1870">
        <f>'Previous Trades Import_OMS Quer'!J1870</f>
        <v>0</v>
      </c>
      <c r="K1870">
        <f>'Previous Trades Import_OMS Quer'!K1870</f>
        <v>0</v>
      </c>
      <c r="L1870">
        <f>'Previous Trades Import_OMS Quer'!L1870</f>
        <v>0</v>
      </c>
      <c r="M1870">
        <f>'Previous Trades Import_OMS Quer'!M1870</f>
        <v>0</v>
      </c>
      <c r="N1870">
        <f>'Previous Trades Import_OMS Quer'!N1870</f>
        <v>0</v>
      </c>
      <c r="O1870" t="str">
        <f>CLEAN('Previous Trades Import_OMS Quer'!O1870)</f>
        <v/>
      </c>
      <c r="Q1870" s="25">
        <f t="shared" si="58"/>
        <v>0</v>
      </c>
      <c r="R1870" s="25" t="e">
        <f>VLOOKUP(O1870,'Currency Balance'!$O$3:$Q$32,3,0)</f>
        <v>#N/A</v>
      </c>
      <c r="S1870" t="e">
        <f t="shared" si="59"/>
        <v>#N/A</v>
      </c>
    </row>
    <row r="1871" spans="1:19">
      <c r="A1871">
        <f>'Previous Trades Import_OMS Quer'!A1871</f>
        <v>0</v>
      </c>
      <c r="B1871">
        <f>'Previous Trades Import_OMS Quer'!B1871</f>
        <v>0</v>
      </c>
      <c r="C1871" s="22">
        <f>'Previous Trades Import_OMS Quer'!C1871</f>
        <v>0</v>
      </c>
      <c r="D1871">
        <f>'Previous Trades Import_OMS Quer'!D1871</f>
        <v>0</v>
      </c>
      <c r="E1871" s="22">
        <f>'Previous Trades Import_OMS Quer'!E1871</f>
        <v>0</v>
      </c>
      <c r="F1871">
        <f>'Previous Trades Import_OMS Quer'!F1871</f>
        <v>0</v>
      </c>
      <c r="G1871">
        <f>'Previous Trades Import_OMS Quer'!G1871</f>
        <v>0</v>
      </c>
      <c r="H1871">
        <f>'Previous Trades Import_OMS Quer'!H1871</f>
        <v>0</v>
      </c>
      <c r="I1871">
        <f>'Previous Trades Import_OMS Quer'!I1871</f>
        <v>0</v>
      </c>
      <c r="J1871">
        <f>'Previous Trades Import_OMS Quer'!J1871</f>
        <v>0</v>
      </c>
      <c r="K1871">
        <f>'Previous Trades Import_OMS Quer'!K1871</f>
        <v>0</v>
      </c>
      <c r="L1871">
        <f>'Previous Trades Import_OMS Quer'!L1871</f>
        <v>0</v>
      </c>
      <c r="M1871">
        <f>'Previous Trades Import_OMS Quer'!M1871</f>
        <v>0</v>
      </c>
      <c r="N1871">
        <f>'Previous Trades Import_OMS Quer'!N1871</f>
        <v>0</v>
      </c>
      <c r="O1871" t="str">
        <f>CLEAN('Previous Trades Import_OMS Quer'!O1871)</f>
        <v/>
      </c>
      <c r="Q1871" s="25">
        <f t="shared" si="58"/>
        <v>0</v>
      </c>
      <c r="R1871" s="25" t="e">
        <f>VLOOKUP(O1871,'Currency Balance'!$O$3:$Q$32,3,0)</f>
        <v>#N/A</v>
      </c>
      <c r="S1871" t="e">
        <f t="shared" si="59"/>
        <v>#N/A</v>
      </c>
    </row>
    <row r="1872" spans="1:19">
      <c r="A1872">
        <f>'Previous Trades Import_OMS Quer'!A1872</f>
        <v>0</v>
      </c>
      <c r="B1872">
        <f>'Previous Trades Import_OMS Quer'!B1872</f>
        <v>0</v>
      </c>
      <c r="C1872" s="22">
        <f>'Previous Trades Import_OMS Quer'!C1872</f>
        <v>0</v>
      </c>
      <c r="D1872">
        <f>'Previous Trades Import_OMS Quer'!D1872</f>
        <v>0</v>
      </c>
      <c r="E1872" s="22">
        <f>'Previous Trades Import_OMS Quer'!E1872</f>
        <v>0</v>
      </c>
      <c r="F1872">
        <f>'Previous Trades Import_OMS Quer'!F1872</f>
        <v>0</v>
      </c>
      <c r="G1872">
        <f>'Previous Trades Import_OMS Quer'!G1872</f>
        <v>0</v>
      </c>
      <c r="H1872">
        <f>'Previous Trades Import_OMS Quer'!H1872</f>
        <v>0</v>
      </c>
      <c r="I1872">
        <f>'Previous Trades Import_OMS Quer'!I1872</f>
        <v>0</v>
      </c>
      <c r="J1872">
        <f>'Previous Trades Import_OMS Quer'!J1872</f>
        <v>0</v>
      </c>
      <c r="K1872">
        <f>'Previous Trades Import_OMS Quer'!K1872</f>
        <v>0</v>
      </c>
      <c r="L1872">
        <f>'Previous Trades Import_OMS Quer'!L1872</f>
        <v>0</v>
      </c>
      <c r="M1872">
        <f>'Previous Trades Import_OMS Quer'!M1872</f>
        <v>0</v>
      </c>
      <c r="N1872">
        <f>'Previous Trades Import_OMS Quer'!N1872</f>
        <v>0</v>
      </c>
      <c r="O1872" t="str">
        <f>CLEAN('Previous Trades Import_OMS Quer'!O1872)</f>
        <v/>
      </c>
      <c r="Q1872" s="25">
        <f t="shared" si="58"/>
        <v>0</v>
      </c>
      <c r="R1872" s="25" t="e">
        <f>VLOOKUP(O1872,'Currency Balance'!$O$3:$Q$32,3,0)</f>
        <v>#N/A</v>
      </c>
      <c r="S1872" t="e">
        <f t="shared" si="59"/>
        <v>#N/A</v>
      </c>
    </row>
    <row r="1873" spans="1:19">
      <c r="A1873">
        <f>'Previous Trades Import_OMS Quer'!A1873</f>
        <v>0</v>
      </c>
      <c r="B1873">
        <f>'Previous Trades Import_OMS Quer'!B1873</f>
        <v>0</v>
      </c>
      <c r="C1873" s="22">
        <f>'Previous Trades Import_OMS Quer'!C1873</f>
        <v>0</v>
      </c>
      <c r="D1873">
        <f>'Previous Trades Import_OMS Quer'!D1873</f>
        <v>0</v>
      </c>
      <c r="E1873" s="22">
        <f>'Previous Trades Import_OMS Quer'!E1873</f>
        <v>0</v>
      </c>
      <c r="F1873">
        <f>'Previous Trades Import_OMS Quer'!F1873</f>
        <v>0</v>
      </c>
      <c r="G1873">
        <f>'Previous Trades Import_OMS Quer'!G1873</f>
        <v>0</v>
      </c>
      <c r="H1873">
        <f>'Previous Trades Import_OMS Quer'!H1873</f>
        <v>0</v>
      </c>
      <c r="I1873">
        <f>'Previous Trades Import_OMS Quer'!I1873</f>
        <v>0</v>
      </c>
      <c r="J1873">
        <f>'Previous Trades Import_OMS Quer'!J1873</f>
        <v>0</v>
      </c>
      <c r="K1873">
        <f>'Previous Trades Import_OMS Quer'!K1873</f>
        <v>0</v>
      </c>
      <c r="L1873">
        <f>'Previous Trades Import_OMS Quer'!L1873</f>
        <v>0</v>
      </c>
      <c r="M1873">
        <f>'Previous Trades Import_OMS Quer'!M1873</f>
        <v>0</v>
      </c>
      <c r="N1873">
        <f>'Previous Trades Import_OMS Quer'!N1873</f>
        <v>0</v>
      </c>
      <c r="O1873" t="str">
        <f>CLEAN('Previous Trades Import_OMS Quer'!O1873)</f>
        <v/>
      </c>
      <c r="Q1873" s="25">
        <f t="shared" si="58"/>
        <v>0</v>
      </c>
      <c r="R1873" s="25" t="e">
        <f>VLOOKUP(O1873,'Currency Balance'!$O$3:$Q$32,3,0)</f>
        <v>#N/A</v>
      </c>
      <c r="S1873" t="e">
        <f t="shared" si="59"/>
        <v>#N/A</v>
      </c>
    </row>
    <row r="1874" spans="1:19">
      <c r="A1874">
        <f>'Previous Trades Import_OMS Quer'!A1874</f>
        <v>0</v>
      </c>
      <c r="B1874">
        <f>'Previous Trades Import_OMS Quer'!B1874</f>
        <v>0</v>
      </c>
      <c r="C1874" s="22">
        <f>'Previous Trades Import_OMS Quer'!C1874</f>
        <v>0</v>
      </c>
      <c r="D1874">
        <f>'Previous Trades Import_OMS Quer'!D1874</f>
        <v>0</v>
      </c>
      <c r="E1874" s="22">
        <f>'Previous Trades Import_OMS Quer'!E1874</f>
        <v>0</v>
      </c>
      <c r="F1874">
        <f>'Previous Trades Import_OMS Quer'!F1874</f>
        <v>0</v>
      </c>
      <c r="G1874">
        <f>'Previous Trades Import_OMS Quer'!G1874</f>
        <v>0</v>
      </c>
      <c r="H1874">
        <f>'Previous Trades Import_OMS Quer'!H1874</f>
        <v>0</v>
      </c>
      <c r="I1874">
        <f>'Previous Trades Import_OMS Quer'!I1874</f>
        <v>0</v>
      </c>
      <c r="J1874">
        <f>'Previous Trades Import_OMS Quer'!J1874</f>
        <v>0</v>
      </c>
      <c r="K1874">
        <f>'Previous Trades Import_OMS Quer'!K1874</f>
        <v>0</v>
      </c>
      <c r="L1874">
        <f>'Previous Trades Import_OMS Quer'!L1874</f>
        <v>0</v>
      </c>
      <c r="M1874">
        <f>'Previous Trades Import_OMS Quer'!M1874</f>
        <v>0</v>
      </c>
      <c r="N1874">
        <f>'Previous Trades Import_OMS Quer'!N1874</f>
        <v>0</v>
      </c>
      <c r="O1874" t="str">
        <f>CLEAN('Previous Trades Import_OMS Quer'!O1874)</f>
        <v/>
      </c>
      <c r="Q1874" s="25">
        <f t="shared" si="58"/>
        <v>0</v>
      </c>
      <c r="R1874" s="25" t="e">
        <f>VLOOKUP(O1874,'Currency Balance'!$O$3:$Q$32,3,0)</f>
        <v>#N/A</v>
      </c>
      <c r="S1874" t="e">
        <f t="shared" si="59"/>
        <v>#N/A</v>
      </c>
    </row>
    <row r="1875" spans="1:19">
      <c r="A1875">
        <f>'Previous Trades Import_OMS Quer'!A1875</f>
        <v>0</v>
      </c>
      <c r="B1875">
        <f>'Previous Trades Import_OMS Quer'!B1875</f>
        <v>0</v>
      </c>
      <c r="C1875" s="22">
        <f>'Previous Trades Import_OMS Quer'!C1875</f>
        <v>0</v>
      </c>
      <c r="D1875">
        <f>'Previous Trades Import_OMS Quer'!D1875</f>
        <v>0</v>
      </c>
      <c r="E1875" s="22">
        <f>'Previous Trades Import_OMS Quer'!E1875</f>
        <v>0</v>
      </c>
      <c r="F1875">
        <f>'Previous Trades Import_OMS Quer'!F1875</f>
        <v>0</v>
      </c>
      <c r="G1875">
        <f>'Previous Trades Import_OMS Quer'!G1875</f>
        <v>0</v>
      </c>
      <c r="H1875">
        <f>'Previous Trades Import_OMS Quer'!H1875</f>
        <v>0</v>
      </c>
      <c r="I1875">
        <f>'Previous Trades Import_OMS Quer'!I1875</f>
        <v>0</v>
      </c>
      <c r="J1875">
        <f>'Previous Trades Import_OMS Quer'!J1875</f>
        <v>0</v>
      </c>
      <c r="K1875">
        <f>'Previous Trades Import_OMS Quer'!K1875</f>
        <v>0</v>
      </c>
      <c r="L1875">
        <f>'Previous Trades Import_OMS Quer'!L1875</f>
        <v>0</v>
      </c>
      <c r="M1875">
        <f>'Previous Trades Import_OMS Quer'!M1875</f>
        <v>0</v>
      </c>
      <c r="N1875">
        <f>'Previous Trades Import_OMS Quer'!N1875</f>
        <v>0</v>
      </c>
      <c r="O1875" t="str">
        <f>CLEAN('Previous Trades Import_OMS Quer'!O1875)</f>
        <v/>
      </c>
      <c r="Q1875" s="25">
        <f t="shared" si="58"/>
        <v>0</v>
      </c>
      <c r="R1875" s="25" t="e">
        <f>VLOOKUP(O1875,'Currency Balance'!$O$3:$Q$32,3,0)</f>
        <v>#N/A</v>
      </c>
      <c r="S1875" t="e">
        <f t="shared" si="59"/>
        <v>#N/A</v>
      </c>
    </row>
    <row r="1876" spans="1:19">
      <c r="A1876">
        <f>'Previous Trades Import_OMS Quer'!A1876</f>
        <v>0</v>
      </c>
      <c r="B1876">
        <f>'Previous Trades Import_OMS Quer'!B1876</f>
        <v>0</v>
      </c>
      <c r="C1876" s="22">
        <f>'Previous Trades Import_OMS Quer'!C1876</f>
        <v>0</v>
      </c>
      <c r="D1876">
        <f>'Previous Trades Import_OMS Quer'!D1876</f>
        <v>0</v>
      </c>
      <c r="E1876" s="22">
        <f>'Previous Trades Import_OMS Quer'!E1876</f>
        <v>0</v>
      </c>
      <c r="F1876">
        <f>'Previous Trades Import_OMS Quer'!F1876</f>
        <v>0</v>
      </c>
      <c r="G1876">
        <f>'Previous Trades Import_OMS Quer'!G1876</f>
        <v>0</v>
      </c>
      <c r="H1876">
        <f>'Previous Trades Import_OMS Quer'!H1876</f>
        <v>0</v>
      </c>
      <c r="I1876">
        <f>'Previous Trades Import_OMS Quer'!I1876</f>
        <v>0</v>
      </c>
      <c r="J1876">
        <f>'Previous Trades Import_OMS Quer'!J1876</f>
        <v>0</v>
      </c>
      <c r="K1876">
        <f>'Previous Trades Import_OMS Quer'!K1876</f>
        <v>0</v>
      </c>
      <c r="L1876">
        <f>'Previous Trades Import_OMS Quer'!L1876</f>
        <v>0</v>
      </c>
      <c r="M1876">
        <f>'Previous Trades Import_OMS Quer'!M1876</f>
        <v>0</v>
      </c>
      <c r="N1876">
        <f>'Previous Trades Import_OMS Quer'!N1876</f>
        <v>0</v>
      </c>
      <c r="O1876" t="str">
        <f>CLEAN('Previous Trades Import_OMS Quer'!O1876)</f>
        <v/>
      </c>
      <c r="Q1876" s="25">
        <f t="shared" si="58"/>
        <v>0</v>
      </c>
      <c r="R1876" s="25" t="e">
        <f>VLOOKUP(O1876,'Currency Balance'!$O$3:$Q$32,3,0)</f>
        <v>#N/A</v>
      </c>
      <c r="S1876" t="e">
        <f t="shared" si="59"/>
        <v>#N/A</v>
      </c>
    </row>
    <row r="1877" spans="1:19">
      <c r="A1877">
        <f>'Previous Trades Import_OMS Quer'!A1877</f>
        <v>0</v>
      </c>
      <c r="B1877">
        <f>'Previous Trades Import_OMS Quer'!B1877</f>
        <v>0</v>
      </c>
      <c r="C1877" s="22">
        <f>'Previous Trades Import_OMS Quer'!C1877</f>
        <v>0</v>
      </c>
      <c r="D1877">
        <f>'Previous Trades Import_OMS Quer'!D1877</f>
        <v>0</v>
      </c>
      <c r="E1877" s="22">
        <f>'Previous Trades Import_OMS Quer'!E1877</f>
        <v>0</v>
      </c>
      <c r="F1877">
        <f>'Previous Trades Import_OMS Quer'!F1877</f>
        <v>0</v>
      </c>
      <c r="G1877">
        <f>'Previous Trades Import_OMS Quer'!G1877</f>
        <v>0</v>
      </c>
      <c r="H1877">
        <f>'Previous Trades Import_OMS Quer'!H1877</f>
        <v>0</v>
      </c>
      <c r="I1877">
        <f>'Previous Trades Import_OMS Quer'!I1877</f>
        <v>0</v>
      </c>
      <c r="J1877">
        <f>'Previous Trades Import_OMS Quer'!J1877</f>
        <v>0</v>
      </c>
      <c r="K1877">
        <f>'Previous Trades Import_OMS Quer'!K1877</f>
        <v>0</v>
      </c>
      <c r="L1877">
        <f>'Previous Trades Import_OMS Quer'!L1877</f>
        <v>0</v>
      </c>
      <c r="M1877">
        <f>'Previous Trades Import_OMS Quer'!M1877</f>
        <v>0</v>
      </c>
      <c r="N1877">
        <f>'Previous Trades Import_OMS Quer'!N1877</f>
        <v>0</v>
      </c>
      <c r="O1877" t="str">
        <f>CLEAN('Previous Trades Import_OMS Quer'!O1877)</f>
        <v/>
      </c>
      <c r="Q1877" s="25">
        <f t="shared" si="58"/>
        <v>0</v>
      </c>
      <c r="R1877" s="25" t="e">
        <f>VLOOKUP(O1877,'Currency Balance'!$O$3:$Q$32,3,0)</f>
        <v>#N/A</v>
      </c>
      <c r="S1877" t="e">
        <f t="shared" si="59"/>
        <v>#N/A</v>
      </c>
    </row>
    <row r="1878" spans="1:19">
      <c r="A1878">
        <f>'Previous Trades Import_OMS Quer'!A1878</f>
        <v>0</v>
      </c>
      <c r="B1878">
        <f>'Previous Trades Import_OMS Quer'!B1878</f>
        <v>0</v>
      </c>
      <c r="C1878" s="22">
        <f>'Previous Trades Import_OMS Quer'!C1878</f>
        <v>0</v>
      </c>
      <c r="D1878">
        <f>'Previous Trades Import_OMS Quer'!D1878</f>
        <v>0</v>
      </c>
      <c r="E1878" s="22">
        <f>'Previous Trades Import_OMS Quer'!E1878</f>
        <v>0</v>
      </c>
      <c r="F1878">
        <f>'Previous Trades Import_OMS Quer'!F1878</f>
        <v>0</v>
      </c>
      <c r="G1878">
        <f>'Previous Trades Import_OMS Quer'!G1878</f>
        <v>0</v>
      </c>
      <c r="H1878">
        <f>'Previous Trades Import_OMS Quer'!H1878</f>
        <v>0</v>
      </c>
      <c r="I1878">
        <f>'Previous Trades Import_OMS Quer'!I1878</f>
        <v>0</v>
      </c>
      <c r="J1878">
        <f>'Previous Trades Import_OMS Quer'!J1878</f>
        <v>0</v>
      </c>
      <c r="K1878">
        <f>'Previous Trades Import_OMS Quer'!K1878</f>
        <v>0</v>
      </c>
      <c r="L1878">
        <f>'Previous Trades Import_OMS Quer'!L1878</f>
        <v>0</v>
      </c>
      <c r="M1878">
        <f>'Previous Trades Import_OMS Quer'!M1878</f>
        <v>0</v>
      </c>
      <c r="N1878">
        <f>'Previous Trades Import_OMS Quer'!N1878</f>
        <v>0</v>
      </c>
      <c r="O1878" t="str">
        <f>CLEAN('Previous Trades Import_OMS Quer'!O1878)</f>
        <v/>
      </c>
      <c r="Q1878" s="25">
        <f t="shared" si="58"/>
        <v>0</v>
      </c>
      <c r="R1878" s="25" t="e">
        <f>VLOOKUP(O1878,'Currency Balance'!$O$3:$Q$32,3,0)</f>
        <v>#N/A</v>
      </c>
      <c r="S1878" t="e">
        <f t="shared" si="59"/>
        <v>#N/A</v>
      </c>
    </row>
    <row r="1879" spans="1:19">
      <c r="A1879">
        <f>'Previous Trades Import_OMS Quer'!A1879</f>
        <v>0</v>
      </c>
      <c r="B1879">
        <f>'Previous Trades Import_OMS Quer'!B1879</f>
        <v>0</v>
      </c>
      <c r="C1879" s="22">
        <f>'Previous Trades Import_OMS Quer'!C1879</f>
        <v>0</v>
      </c>
      <c r="D1879">
        <f>'Previous Trades Import_OMS Quer'!D1879</f>
        <v>0</v>
      </c>
      <c r="E1879" s="22">
        <f>'Previous Trades Import_OMS Quer'!E1879</f>
        <v>0</v>
      </c>
      <c r="F1879">
        <f>'Previous Trades Import_OMS Quer'!F1879</f>
        <v>0</v>
      </c>
      <c r="G1879">
        <f>'Previous Trades Import_OMS Quer'!G1879</f>
        <v>0</v>
      </c>
      <c r="H1879">
        <f>'Previous Trades Import_OMS Quer'!H1879</f>
        <v>0</v>
      </c>
      <c r="I1879">
        <f>'Previous Trades Import_OMS Quer'!I1879</f>
        <v>0</v>
      </c>
      <c r="J1879">
        <f>'Previous Trades Import_OMS Quer'!J1879</f>
        <v>0</v>
      </c>
      <c r="K1879">
        <f>'Previous Trades Import_OMS Quer'!K1879</f>
        <v>0</v>
      </c>
      <c r="L1879">
        <f>'Previous Trades Import_OMS Quer'!L1879</f>
        <v>0</v>
      </c>
      <c r="M1879">
        <f>'Previous Trades Import_OMS Quer'!M1879</f>
        <v>0</v>
      </c>
      <c r="N1879">
        <f>'Previous Trades Import_OMS Quer'!N1879</f>
        <v>0</v>
      </c>
      <c r="O1879" t="str">
        <f>CLEAN('Previous Trades Import_OMS Quer'!O1879)</f>
        <v/>
      </c>
      <c r="Q1879" s="25">
        <f t="shared" si="58"/>
        <v>0</v>
      </c>
      <c r="R1879" s="25" t="e">
        <f>VLOOKUP(O1879,'Currency Balance'!$O$3:$Q$32,3,0)</f>
        <v>#N/A</v>
      </c>
      <c r="S1879" t="e">
        <f t="shared" si="59"/>
        <v>#N/A</v>
      </c>
    </row>
    <row r="1880" spans="1:19">
      <c r="A1880">
        <f>'Previous Trades Import_OMS Quer'!A1880</f>
        <v>0</v>
      </c>
      <c r="B1880">
        <f>'Previous Trades Import_OMS Quer'!B1880</f>
        <v>0</v>
      </c>
      <c r="C1880" s="22">
        <f>'Previous Trades Import_OMS Quer'!C1880</f>
        <v>0</v>
      </c>
      <c r="D1880">
        <f>'Previous Trades Import_OMS Quer'!D1880</f>
        <v>0</v>
      </c>
      <c r="E1880" s="22">
        <f>'Previous Trades Import_OMS Quer'!E1880</f>
        <v>0</v>
      </c>
      <c r="F1880">
        <f>'Previous Trades Import_OMS Quer'!F1880</f>
        <v>0</v>
      </c>
      <c r="G1880">
        <f>'Previous Trades Import_OMS Quer'!G1880</f>
        <v>0</v>
      </c>
      <c r="H1880">
        <f>'Previous Trades Import_OMS Quer'!H1880</f>
        <v>0</v>
      </c>
      <c r="I1880">
        <f>'Previous Trades Import_OMS Quer'!I1880</f>
        <v>0</v>
      </c>
      <c r="J1880">
        <f>'Previous Trades Import_OMS Quer'!J1880</f>
        <v>0</v>
      </c>
      <c r="K1880">
        <f>'Previous Trades Import_OMS Quer'!K1880</f>
        <v>0</v>
      </c>
      <c r="L1880">
        <f>'Previous Trades Import_OMS Quer'!L1880</f>
        <v>0</v>
      </c>
      <c r="M1880">
        <f>'Previous Trades Import_OMS Quer'!M1880</f>
        <v>0</v>
      </c>
      <c r="N1880">
        <f>'Previous Trades Import_OMS Quer'!N1880</f>
        <v>0</v>
      </c>
      <c r="O1880" t="str">
        <f>CLEAN('Previous Trades Import_OMS Quer'!O1880)</f>
        <v/>
      </c>
      <c r="Q1880" s="25">
        <f t="shared" si="58"/>
        <v>0</v>
      </c>
      <c r="R1880" s="25" t="e">
        <f>VLOOKUP(O1880,'Currency Balance'!$O$3:$Q$32,3,0)</f>
        <v>#N/A</v>
      </c>
      <c r="S1880" t="e">
        <f t="shared" si="59"/>
        <v>#N/A</v>
      </c>
    </row>
    <row r="1881" spans="1:19">
      <c r="A1881">
        <f>'Previous Trades Import_OMS Quer'!A1881</f>
        <v>0</v>
      </c>
      <c r="B1881">
        <f>'Previous Trades Import_OMS Quer'!B1881</f>
        <v>0</v>
      </c>
      <c r="C1881" s="22">
        <f>'Previous Trades Import_OMS Quer'!C1881</f>
        <v>0</v>
      </c>
      <c r="D1881">
        <f>'Previous Trades Import_OMS Quer'!D1881</f>
        <v>0</v>
      </c>
      <c r="E1881" s="22">
        <f>'Previous Trades Import_OMS Quer'!E1881</f>
        <v>0</v>
      </c>
      <c r="F1881">
        <f>'Previous Trades Import_OMS Quer'!F1881</f>
        <v>0</v>
      </c>
      <c r="G1881">
        <f>'Previous Trades Import_OMS Quer'!G1881</f>
        <v>0</v>
      </c>
      <c r="H1881">
        <f>'Previous Trades Import_OMS Quer'!H1881</f>
        <v>0</v>
      </c>
      <c r="I1881">
        <f>'Previous Trades Import_OMS Quer'!I1881</f>
        <v>0</v>
      </c>
      <c r="J1881">
        <f>'Previous Trades Import_OMS Quer'!J1881</f>
        <v>0</v>
      </c>
      <c r="K1881">
        <f>'Previous Trades Import_OMS Quer'!K1881</f>
        <v>0</v>
      </c>
      <c r="L1881">
        <f>'Previous Trades Import_OMS Quer'!L1881</f>
        <v>0</v>
      </c>
      <c r="M1881">
        <f>'Previous Trades Import_OMS Quer'!M1881</f>
        <v>0</v>
      </c>
      <c r="N1881">
        <f>'Previous Trades Import_OMS Quer'!N1881</f>
        <v>0</v>
      </c>
      <c r="O1881" t="str">
        <f>CLEAN('Previous Trades Import_OMS Quer'!O1881)</f>
        <v/>
      </c>
      <c r="Q1881" s="25">
        <f t="shared" si="58"/>
        <v>0</v>
      </c>
      <c r="R1881" s="25" t="e">
        <f>VLOOKUP(O1881,'Currency Balance'!$O$3:$Q$32,3,0)</f>
        <v>#N/A</v>
      </c>
      <c r="S1881" t="e">
        <f t="shared" si="59"/>
        <v>#N/A</v>
      </c>
    </row>
    <row r="1882" spans="1:19">
      <c r="A1882">
        <f>'Previous Trades Import_OMS Quer'!A1882</f>
        <v>0</v>
      </c>
      <c r="B1882">
        <f>'Previous Trades Import_OMS Quer'!B1882</f>
        <v>0</v>
      </c>
      <c r="C1882" s="22">
        <f>'Previous Trades Import_OMS Quer'!C1882</f>
        <v>0</v>
      </c>
      <c r="D1882">
        <f>'Previous Trades Import_OMS Quer'!D1882</f>
        <v>0</v>
      </c>
      <c r="E1882" s="22">
        <f>'Previous Trades Import_OMS Quer'!E1882</f>
        <v>0</v>
      </c>
      <c r="F1882">
        <f>'Previous Trades Import_OMS Quer'!F1882</f>
        <v>0</v>
      </c>
      <c r="G1882">
        <f>'Previous Trades Import_OMS Quer'!G1882</f>
        <v>0</v>
      </c>
      <c r="H1882">
        <f>'Previous Trades Import_OMS Quer'!H1882</f>
        <v>0</v>
      </c>
      <c r="I1882">
        <f>'Previous Trades Import_OMS Quer'!I1882</f>
        <v>0</v>
      </c>
      <c r="J1882">
        <f>'Previous Trades Import_OMS Quer'!J1882</f>
        <v>0</v>
      </c>
      <c r="K1882">
        <f>'Previous Trades Import_OMS Quer'!K1882</f>
        <v>0</v>
      </c>
      <c r="L1882">
        <f>'Previous Trades Import_OMS Quer'!L1882</f>
        <v>0</v>
      </c>
      <c r="M1882">
        <f>'Previous Trades Import_OMS Quer'!M1882</f>
        <v>0</v>
      </c>
      <c r="N1882">
        <f>'Previous Trades Import_OMS Quer'!N1882</f>
        <v>0</v>
      </c>
      <c r="O1882" t="str">
        <f>CLEAN('Previous Trades Import_OMS Quer'!O1882)</f>
        <v/>
      </c>
      <c r="Q1882" s="25">
        <f t="shared" si="58"/>
        <v>0</v>
      </c>
      <c r="R1882" s="25" t="e">
        <f>VLOOKUP(O1882,'Currency Balance'!$O$3:$Q$32,3,0)</f>
        <v>#N/A</v>
      </c>
      <c r="S1882" t="e">
        <f t="shared" si="59"/>
        <v>#N/A</v>
      </c>
    </row>
    <row r="1883" spans="1:19">
      <c r="A1883">
        <f>'Previous Trades Import_OMS Quer'!A1883</f>
        <v>0</v>
      </c>
      <c r="B1883">
        <f>'Previous Trades Import_OMS Quer'!B1883</f>
        <v>0</v>
      </c>
      <c r="C1883" s="22">
        <f>'Previous Trades Import_OMS Quer'!C1883</f>
        <v>0</v>
      </c>
      <c r="D1883">
        <f>'Previous Trades Import_OMS Quer'!D1883</f>
        <v>0</v>
      </c>
      <c r="E1883" s="22">
        <f>'Previous Trades Import_OMS Quer'!E1883</f>
        <v>0</v>
      </c>
      <c r="F1883">
        <f>'Previous Trades Import_OMS Quer'!F1883</f>
        <v>0</v>
      </c>
      <c r="G1883">
        <f>'Previous Trades Import_OMS Quer'!G1883</f>
        <v>0</v>
      </c>
      <c r="H1883">
        <f>'Previous Trades Import_OMS Quer'!H1883</f>
        <v>0</v>
      </c>
      <c r="I1883">
        <f>'Previous Trades Import_OMS Quer'!I1883</f>
        <v>0</v>
      </c>
      <c r="J1883">
        <f>'Previous Trades Import_OMS Quer'!J1883</f>
        <v>0</v>
      </c>
      <c r="K1883">
        <f>'Previous Trades Import_OMS Quer'!K1883</f>
        <v>0</v>
      </c>
      <c r="L1883">
        <f>'Previous Trades Import_OMS Quer'!L1883</f>
        <v>0</v>
      </c>
      <c r="M1883">
        <f>'Previous Trades Import_OMS Quer'!M1883</f>
        <v>0</v>
      </c>
      <c r="N1883">
        <f>'Previous Trades Import_OMS Quer'!N1883</f>
        <v>0</v>
      </c>
      <c r="O1883" t="str">
        <f>CLEAN('Previous Trades Import_OMS Quer'!O1883)</f>
        <v/>
      </c>
      <c r="Q1883" s="25">
        <f t="shared" si="58"/>
        <v>0</v>
      </c>
      <c r="R1883" s="25" t="e">
        <f>VLOOKUP(O1883,'Currency Balance'!$O$3:$Q$32,3,0)</f>
        <v>#N/A</v>
      </c>
      <c r="S1883" t="e">
        <f t="shared" si="59"/>
        <v>#N/A</v>
      </c>
    </row>
    <row r="1884" spans="1:19">
      <c r="A1884">
        <f>'Previous Trades Import_OMS Quer'!A1884</f>
        <v>0</v>
      </c>
      <c r="B1884">
        <f>'Previous Trades Import_OMS Quer'!B1884</f>
        <v>0</v>
      </c>
      <c r="C1884" s="22">
        <f>'Previous Trades Import_OMS Quer'!C1884</f>
        <v>0</v>
      </c>
      <c r="D1884">
        <f>'Previous Trades Import_OMS Quer'!D1884</f>
        <v>0</v>
      </c>
      <c r="E1884" s="22">
        <f>'Previous Trades Import_OMS Quer'!E1884</f>
        <v>0</v>
      </c>
      <c r="F1884">
        <f>'Previous Trades Import_OMS Quer'!F1884</f>
        <v>0</v>
      </c>
      <c r="G1884">
        <f>'Previous Trades Import_OMS Quer'!G1884</f>
        <v>0</v>
      </c>
      <c r="H1884">
        <f>'Previous Trades Import_OMS Quer'!H1884</f>
        <v>0</v>
      </c>
      <c r="I1884">
        <f>'Previous Trades Import_OMS Quer'!I1884</f>
        <v>0</v>
      </c>
      <c r="J1884">
        <f>'Previous Trades Import_OMS Quer'!J1884</f>
        <v>0</v>
      </c>
      <c r="K1884">
        <f>'Previous Trades Import_OMS Quer'!K1884</f>
        <v>0</v>
      </c>
      <c r="L1884">
        <f>'Previous Trades Import_OMS Quer'!L1884</f>
        <v>0</v>
      </c>
      <c r="M1884">
        <f>'Previous Trades Import_OMS Quer'!M1884</f>
        <v>0</v>
      </c>
      <c r="N1884">
        <f>'Previous Trades Import_OMS Quer'!N1884</f>
        <v>0</v>
      </c>
      <c r="O1884" t="str">
        <f>CLEAN('Previous Trades Import_OMS Quer'!O1884)</f>
        <v/>
      </c>
      <c r="Q1884" s="25">
        <f t="shared" si="58"/>
        <v>0</v>
      </c>
      <c r="R1884" s="25" t="e">
        <f>VLOOKUP(O1884,'Currency Balance'!$O$3:$Q$32,3,0)</f>
        <v>#N/A</v>
      </c>
      <c r="S1884" t="e">
        <f t="shared" si="59"/>
        <v>#N/A</v>
      </c>
    </row>
    <row r="1885" spans="1:19">
      <c r="A1885">
        <f>'Previous Trades Import_OMS Quer'!A1885</f>
        <v>0</v>
      </c>
      <c r="B1885">
        <f>'Previous Trades Import_OMS Quer'!B1885</f>
        <v>0</v>
      </c>
      <c r="C1885" s="22">
        <f>'Previous Trades Import_OMS Quer'!C1885</f>
        <v>0</v>
      </c>
      <c r="D1885">
        <f>'Previous Trades Import_OMS Quer'!D1885</f>
        <v>0</v>
      </c>
      <c r="E1885" s="22">
        <f>'Previous Trades Import_OMS Quer'!E1885</f>
        <v>0</v>
      </c>
      <c r="F1885">
        <f>'Previous Trades Import_OMS Quer'!F1885</f>
        <v>0</v>
      </c>
      <c r="G1885">
        <f>'Previous Trades Import_OMS Quer'!G1885</f>
        <v>0</v>
      </c>
      <c r="H1885">
        <f>'Previous Trades Import_OMS Quer'!H1885</f>
        <v>0</v>
      </c>
      <c r="I1885">
        <f>'Previous Trades Import_OMS Quer'!I1885</f>
        <v>0</v>
      </c>
      <c r="J1885">
        <f>'Previous Trades Import_OMS Quer'!J1885</f>
        <v>0</v>
      </c>
      <c r="K1885">
        <f>'Previous Trades Import_OMS Quer'!K1885</f>
        <v>0</v>
      </c>
      <c r="L1885">
        <f>'Previous Trades Import_OMS Quer'!L1885</f>
        <v>0</v>
      </c>
      <c r="M1885">
        <f>'Previous Trades Import_OMS Quer'!M1885</f>
        <v>0</v>
      </c>
      <c r="N1885">
        <f>'Previous Trades Import_OMS Quer'!N1885</f>
        <v>0</v>
      </c>
      <c r="O1885" t="str">
        <f>CLEAN('Previous Trades Import_OMS Quer'!O1885)</f>
        <v/>
      </c>
      <c r="Q1885" s="25">
        <f t="shared" si="58"/>
        <v>0</v>
      </c>
      <c r="R1885" s="25" t="e">
        <f>VLOOKUP(O1885,'Currency Balance'!$O$3:$Q$32,3,0)</f>
        <v>#N/A</v>
      </c>
      <c r="S1885" t="e">
        <f t="shared" si="59"/>
        <v>#N/A</v>
      </c>
    </row>
    <row r="1886" spans="1:19">
      <c r="A1886">
        <f>'Previous Trades Import_OMS Quer'!A1886</f>
        <v>0</v>
      </c>
      <c r="B1886">
        <f>'Previous Trades Import_OMS Quer'!B1886</f>
        <v>0</v>
      </c>
      <c r="C1886" s="22">
        <f>'Previous Trades Import_OMS Quer'!C1886</f>
        <v>0</v>
      </c>
      <c r="D1886">
        <f>'Previous Trades Import_OMS Quer'!D1886</f>
        <v>0</v>
      </c>
      <c r="E1886" s="22">
        <f>'Previous Trades Import_OMS Quer'!E1886</f>
        <v>0</v>
      </c>
      <c r="F1886">
        <f>'Previous Trades Import_OMS Quer'!F1886</f>
        <v>0</v>
      </c>
      <c r="G1886">
        <f>'Previous Trades Import_OMS Quer'!G1886</f>
        <v>0</v>
      </c>
      <c r="H1886">
        <f>'Previous Trades Import_OMS Quer'!H1886</f>
        <v>0</v>
      </c>
      <c r="I1886">
        <f>'Previous Trades Import_OMS Quer'!I1886</f>
        <v>0</v>
      </c>
      <c r="J1886">
        <f>'Previous Trades Import_OMS Quer'!J1886</f>
        <v>0</v>
      </c>
      <c r="K1886">
        <f>'Previous Trades Import_OMS Quer'!K1886</f>
        <v>0</v>
      </c>
      <c r="L1886">
        <f>'Previous Trades Import_OMS Quer'!L1886</f>
        <v>0</v>
      </c>
      <c r="M1886">
        <f>'Previous Trades Import_OMS Quer'!M1886</f>
        <v>0</v>
      </c>
      <c r="N1886">
        <f>'Previous Trades Import_OMS Quer'!N1886</f>
        <v>0</v>
      </c>
      <c r="O1886" t="str">
        <f>CLEAN('Previous Trades Import_OMS Quer'!O1886)</f>
        <v/>
      </c>
      <c r="Q1886" s="25">
        <f t="shared" si="58"/>
        <v>0</v>
      </c>
      <c r="R1886" s="25" t="e">
        <f>VLOOKUP(O1886,'Currency Balance'!$O$3:$Q$32,3,0)</f>
        <v>#N/A</v>
      </c>
      <c r="S1886" t="e">
        <f t="shared" si="59"/>
        <v>#N/A</v>
      </c>
    </row>
    <row r="1887" spans="1:19">
      <c r="A1887">
        <f>'Previous Trades Import_OMS Quer'!A1887</f>
        <v>0</v>
      </c>
      <c r="B1887">
        <f>'Previous Trades Import_OMS Quer'!B1887</f>
        <v>0</v>
      </c>
      <c r="C1887" s="22">
        <f>'Previous Trades Import_OMS Quer'!C1887</f>
        <v>0</v>
      </c>
      <c r="D1887">
        <f>'Previous Trades Import_OMS Quer'!D1887</f>
        <v>0</v>
      </c>
      <c r="E1887" s="22">
        <f>'Previous Trades Import_OMS Quer'!E1887</f>
        <v>0</v>
      </c>
      <c r="F1887">
        <f>'Previous Trades Import_OMS Quer'!F1887</f>
        <v>0</v>
      </c>
      <c r="G1887">
        <f>'Previous Trades Import_OMS Quer'!G1887</f>
        <v>0</v>
      </c>
      <c r="H1887">
        <f>'Previous Trades Import_OMS Quer'!H1887</f>
        <v>0</v>
      </c>
      <c r="I1887">
        <f>'Previous Trades Import_OMS Quer'!I1887</f>
        <v>0</v>
      </c>
      <c r="J1887">
        <f>'Previous Trades Import_OMS Quer'!J1887</f>
        <v>0</v>
      </c>
      <c r="K1887">
        <f>'Previous Trades Import_OMS Quer'!K1887</f>
        <v>0</v>
      </c>
      <c r="L1887">
        <f>'Previous Trades Import_OMS Quer'!L1887</f>
        <v>0</v>
      </c>
      <c r="M1887">
        <f>'Previous Trades Import_OMS Quer'!M1887</f>
        <v>0</v>
      </c>
      <c r="N1887">
        <f>'Previous Trades Import_OMS Quer'!N1887</f>
        <v>0</v>
      </c>
      <c r="O1887" t="str">
        <f>CLEAN('Previous Trades Import_OMS Quer'!O1887)</f>
        <v/>
      </c>
      <c r="Q1887" s="25">
        <f t="shared" si="58"/>
        <v>0</v>
      </c>
      <c r="R1887" s="25" t="e">
        <f>VLOOKUP(O1887,'Currency Balance'!$O$3:$Q$32,3,0)</f>
        <v>#N/A</v>
      </c>
      <c r="S1887" t="e">
        <f t="shared" si="59"/>
        <v>#N/A</v>
      </c>
    </row>
    <row r="1888" spans="1:19">
      <c r="A1888">
        <f>'Previous Trades Import_OMS Quer'!A1888</f>
        <v>0</v>
      </c>
      <c r="B1888">
        <f>'Previous Trades Import_OMS Quer'!B1888</f>
        <v>0</v>
      </c>
      <c r="C1888" s="22">
        <f>'Previous Trades Import_OMS Quer'!C1888</f>
        <v>0</v>
      </c>
      <c r="D1888">
        <f>'Previous Trades Import_OMS Quer'!D1888</f>
        <v>0</v>
      </c>
      <c r="E1888" s="22">
        <f>'Previous Trades Import_OMS Quer'!E1888</f>
        <v>0</v>
      </c>
      <c r="F1888">
        <f>'Previous Trades Import_OMS Quer'!F1888</f>
        <v>0</v>
      </c>
      <c r="G1888">
        <f>'Previous Trades Import_OMS Quer'!G1888</f>
        <v>0</v>
      </c>
      <c r="H1888">
        <f>'Previous Trades Import_OMS Quer'!H1888</f>
        <v>0</v>
      </c>
      <c r="I1888">
        <f>'Previous Trades Import_OMS Quer'!I1888</f>
        <v>0</v>
      </c>
      <c r="J1888">
        <f>'Previous Trades Import_OMS Quer'!J1888</f>
        <v>0</v>
      </c>
      <c r="K1888">
        <f>'Previous Trades Import_OMS Quer'!K1888</f>
        <v>0</v>
      </c>
      <c r="L1888">
        <f>'Previous Trades Import_OMS Quer'!L1888</f>
        <v>0</v>
      </c>
      <c r="M1888">
        <f>'Previous Trades Import_OMS Quer'!M1888</f>
        <v>0</v>
      </c>
      <c r="N1888">
        <f>'Previous Trades Import_OMS Quer'!N1888</f>
        <v>0</v>
      </c>
      <c r="O1888" t="str">
        <f>CLEAN('Previous Trades Import_OMS Quer'!O1888)</f>
        <v/>
      </c>
      <c r="Q1888" s="25">
        <f t="shared" si="58"/>
        <v>0</v>
      </c>
      <c r="R1888" s="25" t="e">
        <f>VLOOKUP(O1888,'Currency Balance'!$O$3:$Q$32,3,0)</f>
        <v>#N/A</v>
      </c>
      <c r="S1888" t="e">
        <f t="shared" si="59"/>
        <v>#N/A</v>
      </c>
    </row>
    <row r="1889" spans="1:19">
      <c r="A1889">
        <f>'Previous Trades Import_OMS Quer'!A1889</f>
        <v>0</v>
      </c>
      <c r="B1889">
        <f>'Previous Trades Import_OMS Quer'!B1889</f>
        <v>0</v>
      </c>
      <c r="C1889" s="22">
        <f>'Previous Trades Import_OMS Quer'!C1889</f>
        <v>0</v>
      </c>
      <c r="D1889">
        <f>'Previous Trades Import_OMS Quer'!D1889</f>
        <v>0</v>
      </c>
      <c r="E1889" s="22">
        <f>'Previous Trades Import_OMS Quer'!E1889</f>
        <v>0</v>
      </c>
      <c r="F1889">
        <f>'Previous Trades Import_OMS Quer'!F1889</f>
        <v>0</v>
      </c>
      <c r="G1889">
        <f>'Previous Trades Import_OMS Quer'!G1889</f>
        <v>0</v>
      </c>
      <c r="H1889">
        <f>'Previous Trades Import_OMS Quer'!H1889</f>
        <v>0</v>
      </c>
      <c r="I1889">
        <f>'Previous Trades Import_OMS Quer'!I1889</f>
        <v>0</v>
      </c>
      <c r="J1889">
        <f>'Previous Trades Import_OMS Quer'!J1889</f>
        <v>0</v>
      </c>
      <c r="K1889">
        <f>'Previous Trades Import_OMS Quer'!K1889</f>
        <v>0</v>
      </c>
      <c r="L1889">
        <f>'Previous Trades Import_OMS Quer'!L1889</f>
        <v>0</v>
      </c>
      <c r="M1889">
        <f>'Previous Trades Import_OMS Quer'!M1889</f>
        <v>0</v>
      </c>
      <c r="N1889">
        <f>'Previous Trades Import_OMS Quer'!N1889</f>
        <v>0</v>
      </c>
      <c r="O1889" t="str">
        <f>CLEAN('Previous Trades Import_OMS Quer'!O1889)</f>
        <v/>
      </c>
      <c r="Q1889" s="25">
        <f t="shared" si="58"/>
        <v>0</v>
      </c>
      <c r="R1889" s="25" t="e">
        <f>VLOOKUP(O1889,'Currency Balance'!$O$3:$Q$32,3,0)</f>
        <v>#N/A</v>
      </c>
      <c r="S1889" t="e">
        <f t="shared" si="59"/>
        <v>#N/A</v>
      </c>
    </row>
    <row r="1890" spans="1:19">
      <c r="A1890">
        <f>'Previous Trades Import_OMS Quer'!A1890</f>
        <v>0</v>
      </c>
      <c r="B1890">
        <f>'Previous Trades Import_OMS Quer'!B1890</f>
        <v>0</v>
      </c>
      <c r="C1890" s="22">
        <f>'Previous Trades Import_OMS Quer'!C1890</f>
        <v>0</v>
      </c>
      <c r="D1890">
        <f>'Previous Trades Import_OMS Quer'!D1890</f>
        <v>0</v>
      </c>
      <c r="E1890" s="22">
        <f>'Previous Trades Import_OMS Quer'!E1890</f>
        <v>0</v>
      </c>
      <c r="F1890">
        <f>'Previous Trades Import_OMS Quer'!F1890</f>
        <v>0</v>
      </c>
      <c r="G1890">
        <f>'Previous Trades Import_OMS Quer'!G1890</f>
        <v>0</v>
      </c>
      <c r="H1890">
        <f>'Previous Trades Import_OMS Quer'!H1890</f>
        <v>0</v>
      </c>
      <c r="I1890">
        <f>'Previous Trades Import_OMS Quer'!I1890</f>
        <v>0</v>
      </c>
      <c r="J1890">
        <f>'Previous Trades Import_OMS Quer'!J1890</f>
        <v>0</v>
      </c>
      <c r="K1890">
        <f>'Previous Trades Import_OMS Quer'!K1890</f>
        <v>0</v>
      </c>
      <c r="L1890">
        <f>'Previous Trades Import_OMS Quer'!L1890</f>
        <v>0</v>
      </c>
      <c r="M1890">
        <f>'Previous Trades Import_OMS Quer'!M1890</f>
        <v>0</v>
      </c>
      <c r="N1890">
        <f>'Previous Trades Import_OMS Quer'!N1890</f>
        <v>0</v>
      </c>
      <c r="O1890" t="str">
        <f>CLEAN('Previous Trades Import_OMS Quer'!O1890)</f>
        <v/>
      </c>
      <c r="Q1890" s="25">
        <f t="shared" si="58"/>
        <v>0</v>
      </c>
      <c r="R1890" s="25" t="e">
        <f>VLOOKUP(O1890,'Currency Balance'!$O$3:$Q$32,3,0)</f>
        <v>#N/A</v>
      </c>
      <c r="S1890" t="e">
        <f t="shared" si="59"/>
        <v>#N/A</v>
      </c>
    </row>
    <row r="1891" spans="1:19">
      <c r="A1891">
        <f>'Previous Trades Import_OMS Quer'!A1891</f>
        <v>0</v>
      </c>
      <c r="B1891">
        <f>'Previous Trades Import_OMS Quer'!B1891</f>
        <v>0</v>
      </c>
      <c r="C1891" s="22">
        <f>'Previous Trades Import_OMS Quer'!C1891</f>
        <v>0</v>
      </c>
      <c r="D1891">
        <f>'Previous Trades Import_OMS Quer'!D1891</f>
        <v>0</v>
      </c>
      <c r="E1891" s="22">
        <f>'Previous Trades Import_OMS Quer'!E1891</f>
        <v>0</v>
      </c>
      <c r="F1891">
        <f>'Previous Trades Import_OMS Quer'!F1891</f>
        <v>0</v>
      </c>
      <c r="G1891">
        <f>'Previous Trades Import_OMS Quer'!G1891</f>
        <v>0</v>
      </c>
      <c r="H1891">
        <f>'Previous Trades Import_OMS Quer'!H1891</f>
        <v>0</v>
      </c>
      <c r="I1891">
        <f>'Previous Trades Import_OMS Quer'!I1891</f>
        <v>0</v>
      </c>
      <c r="J1891">
        <f>'Previous Trades Import_OMS Quer'!J1891</f>
        <v>0</v>
      </c>
      <c r="K1891">
        <f>'Previous Trades Import_OMS Quer'!K1891</f>
        <v>0</v>
      </c>
      <c r="L1891">
        <f>'Previous Trades Import_OMS Quer'!L1891</f>
        <v>0</v>
      </c>
      <c r="M1891">
        <f>'Previous Trades Import_OMS Quer'!M1891</f>
        <v>0</v>
      </c>
      <c r="N1891">
        <f>'Previous Trades Import_OMS Quer'!N1891</f>
        <v>0</v>
      </c>
      <c r="O1891" t="str">
        <f>CLEAN('Previous Trades Import_OMS Quer'!O1891)</f>
        <v/>
      </c>
      <c r="Q1891" s="25">
        <f t="shared" si="58"/>
        <v>0</v>
      </c>
      <c r="R1891" s="25" t="e">
        <f>VLOOKUP(O1891,'Currency Balance'!$O$3:$Q$32,3,0)</f>
        <v>#N/A</v>
      </c>
      <c r="S1891" t="e">
        <f t="shared" si="59"/>
        <v>#N/A</v>
      </c>
    </row>
    <row r="1892" spans="1:19">
      <c r="A1892">
        <f>'Previous Trades Import_OMS Quer'!A1892</f>
        <v>0</v>
      </c>
      <c r="B1892">
        <f>'Previous Trades Import_OMS Quer'!B1892</f>
        <v>0</v>
      </c>
      <c r="C1892" s="22">
        <f>'Previous Trades Import_OMS Quer'!C1892</f>
        <v>0</v>
      </c>
      <c r="D1892">
        <f>'Previous Trades Import_OMS Quer'!D1892</f>
        <v>0</v>
      </c>
      <c r="E1892" s="22">
        <f>'Previous Trades Import_OMS Quer'!E1892</f>
        <v>0</v>
      </c>
      <c r="F1892">
        <f>'Previous Trades Import_OMS Quer'!F1892</f>
        <v>0</v>
      </c>
      <c r="G1892">
        <f>'Previous Trades Import_OMS Quer'!G1892</f>
        <v>0</v>
      </c>
      <c r="H1892">
        <f>'Previous Trades Import_OMS Quer'!H1892</f>
        <v>0</v>
      </c>
      <c r="I1892">
        <f>'Previous Trades Import_OMS Quer'!I1892</f>
        <v>0</v>
      </c>
      <c r="J1892">
        <f>'Previous Trades Import_OMS Quer'!J1892</f>
        <v>0</v>
      </c>
      <c r="K1892">
        <f>'Previous Trades Import_OMS Quer'!K1892</f>
        <v>0</v>
      </c>
      <c r="L1892">
        <f>'Previous Trades Import_OMS Quer'!L1892</f>
        <v>0</v>
      </c>
      <c r="M1892">
        <f>'Previous Trades Import_OMS Quer'!M1892</f>
        <v>0</v>
      </c>
      <c r="N1892">
        <f>'Previous Trades Import_OMS Quer'!N1892</f>
        <v>0</v>
      </c>
      <c r="O1892" t="str">
        <f>CLEAN('Previous Trades Import_OMS Quer'!O1892)</f>
        <v/>
      </c>
      <c r="Q1892" s="25">
        <f t="shared" si="58"/>
        <v>0</v>
      </c>
      <c r="R1892" s="25" t="e">
        <f>VLOOKUP(O1892,'Currency Balance'!$O$3:$Q$32,3,0)</f>
        <v>#N/A</v>
      </c>
      <c r="S1892" t="e">
        <f t="shared" si="59"/>
        <v>#N/A</v>
      </c>
    </row>
    <row r="1893" spans="1:19">
      <c r="A1893">
        <f>'Previous Trades Import_OMS Quer'!A1893</f>
        <v>0</v>
      </c>
      <c r="B1893">
        <f>'Previous Trades Import_OMS Quer'!B1893</f>
        <v>0</v>
      </c>
      <c r="C1893" s="22">
        <f>'Previous Trades Import_OMS Quer'!C1893</f>
        <v>0</v>
      </c>
      <c r="D1893">
        <f>'Previous Trades Import_OMS Quer'!D1893</f>
        <v>0</v>
      </c>
      <c r="E1893" s="22">
        <f>'Previous Trades Import_OMS Quer'!E1893</f>
        <v>0</v>
      </c>
      <c r="F1893">
        <f>'Previous Trades Import_OMS Quer'!F1893</f>
        <v>0</v>
      </c>
      <c r="G1893">
        <f>'Previous Trades Import_OMS Quer'!G1893</f>
        <v>0</v>
      </c>
      <c r="H1893">
        <f>'Previous Trades Import_OMS Quer'!H1893</f>
        <v>0</v>
      </c>
      <c r="I1893">
        <f>'Previous Trades Import_OMS Quer'!I1893</f>
        <v>0</v>
      </c>
      <c r="J1893">
        <f>'Previous Trades Import_OMS Quer'!J1893</f>
        <v>0</v>
      </c>
      <c r="K1893">
        <f>'Previous Trades Import_OMS Quer'!K1893</f>
        <v>0</v>
      </c>
      <c r="L1893">
        <f>'Previous Trades Import_OMS Quer'!L1893</f>
        <v>0</v>
      </c>
      <c r="M1893">
        <f>'Previous Trades Import_OMS Quer'!M1893</f>
        <v>0</v>
      </c>
      <c r="N1893">
        <f>'Previous Trades Import_OMS Quer'!N1893</f>
        <v>0</v>
      </c>
      <c r="O1893" t="str">
        <f>CLEAN('Previous Trades Import_OMS Quer'!O1893)</f>
        <v/>
      </c>
      <c r="Q1893" s="25">
        <f t="shared" si="58"/>
        <v>0</v>
      </c>
      <c r="R1893" s="25" t="e">
        <f>VLOOKUP(O1893,'Currency Balance'!$O$3:$Q$32,3,0)</f>
        <v>#N/A</v>
      </c>
      <c r="S1893" t="e">
        <f t="shared" si="59"/>
        <v>#N/A</v>
      </c>
    </row>
    <row r="1894" spans="1:19">
      <c r="A1894">
        <f>'Previous Trades Import_OMS Quer'!A1894</f>
        <v>0</v>
      </c>
      <c r="B1894">
        <f>'Previous Trades Import_OMS Quer'!B1894</f>
        <v>0</v>
      </c>
      <c r="C1894" s="22">
        <f>'Previous Trades Import_OMS Quer'!C1894</f>
        <v>0</v>
      </c>
      <c r="D1894">
        <f>'Previous Trades Import_OMS Quer'!D1894</f>
        <v>0</v>
      </c>
      <c r="E1894" s="22">
        <f>'Previous Trades Import_OMS Quer'!E1894</f>
        <v>0</v>
      </c>
      <c r="F1894">
        <f>'Previous Trades Import_OMS Quer'!F1894</f>
        <v>0</v>
      </c>
      <c r="G1894">
        <f>'Previous Trades Import_OMS Quer'!G1894</f>
        <v>0</v>
      </c>
      <c r="H1894">
        <f>'Previous Trades Import_OMS Quer'!H1894</f>
        <v>0</v>
      </c>
      <c r="I1894">
        <f>'Previous Trades Import_OMS Quer'!I1894</f>
        <v>0</v>
      </c>
      <c r="J1894">
        <f>'Previous Trades Import_OMS Quer'!J1894</f>
        <v>0</v>
      </c>
      <c r="K1894">
        <f>'Previous Trades Import_OMS Quer'!K1894</f>
        <v>0</v>
      </c>
      <c r="L1894">
        <f>'Previous Trades Import_OMS Quer'!L1894</f>
        <v>0</v>
      </c>
      <c r="M1894">
        <f>'Previous Trades Import_OMS Quer'!M1894</f>
        <v>0</v>
      </c>
      <c r="N1894">
        <f>'Previous Trades Import_OMS Quer'!N1894</f>
        <v>0</v>
      </c>
      <c r="O1894" t="str">
        <f>CLEAN('Previous Trades Import_OMS Quer'!O1894)</f>
        <v/>
      </c>
      <c r="Q1894" s="25">
        <f t="shared" si="58"/>
        <v>0</v>
      </c>
      <c r="R1894" s="25" t="e">
        <f>VLOOKUP(O1894,'Currency Balance'!$O$3:$Q$32,3,0)</f>
        <v>#N/A</v>
      </c>
      <c r="S1894" t="e">
        <f t="shared" si="59"/>
        <v>#N/A</v>
      </c>
    </row>
    <row r="1895" spans="1:19">
      <c r="A1895">
        <f>'Previous Trades Import_OMS Quer'!A1895</f>
        <v>0</v>
      </c>
      <c r="B1895">
        <f>'Previous Trades Import_OMS Quer'!B1895</f>
        <v>0</v>
      </c>
      <c r="C1895" s="22">
        <f>'Previous Trades Import_OMS Quer'!C1895</f>
        <v>0</v>
      </c>
      <c r="D1895">
        <f>'Previous Trades Import_OMS Quer'!D1895</f>
        <v>0</v>
      </c>
      <c r="E1895" s="22">
        <f>'Previous Trades Import_OMS Quer'!E1895</f>
        <v>0</v>
      </c>
      <c r="F1895">
        <f>'Previous Trades Import_OMS Quer'!F1895</f>
        <v>0</v>
      </c>
      <c r="G1895">
        <f>'Previous Trades Import_OMS Quer'!G1895</f>
        <v>0</v>
      </c>
      <c r="H1895">
        <f>'Previous Trades Import_OMS Quer'!H1895</f>
        <v>0</v>
      </c>
      <c r="I1895">
        <f>'Previous Trades Import_OMS Quer'!I1895</f>
        <v>0</v>
      </c>
      <c r="J1895">
        <f>'Previous Trades Import_OMS Quer'!J1895</f>
        <v>0</v>
      </c>
      <c r="K1895">
        <f>'Previous Trades Import_OMS Quer'!K1895</f>
        <v>0</v>
      </c>
      <c r="L1895">
        <f>'Previous Trades Import_OMS Quer'!L1895</f>
        <v>0</v>
      </c>
      <c r="M1895">
        <f>'Previous Trades Import_OMS Quer'!M1895</f>
        <v>0</v>
      </c>
      <c r="N1895">
        <f>'Previous Trades Import_OMS Quer'!N1895</f>
        <v>0</v>
      </c>
      <c r="O1895" t="str">
        <f>CLEAN('Previous Trades Import_OMS Quer'!O1895)</f>
        <v/>
      </c>
      <c r="Q1895" s="25">
        <f t="shared" si="58"/>
        <v>0</v>
      </c>
      <c r="R1895" s="25" t="e">
        <f>VLOOKUP(O1895,'Currency Balance'!$O$3:$Q$32,3,0)</f>
        <v>#N/A</v>
      </c>
      <c r="S1895" t="e">
        <f t="shared" si="59"/>
        <v>#N/A</v>
      </c>
    </row>
    <row r="1896" spans="1:19">
      <c r="A1896">
        <f>'Previous Trades Import_OMS Quer'!A1896</f>
        <v>0</v>
      </c>
      <c r="B1896">
        <f>'Previous Trades Import_OMS Quer'!B1896</f>
        <v>0</v>
      </c>
      <c r="C1896" s="22">
        <f>'Previous Trades Import_OMS Quer'!C1896</f>
        <v>0</v>
      </c>
      <c r="D1896">
        <f>'Previous Trades Import_OMS Quer'!D1896</f>
        <v>0</v>
      </c>
      <c r="E1896" s="22">
        <f>'Previous Trades Import_OMS Quer'!E1896</f>
        <v>0</v>
      </c>
      <c r="F1896">
        <f>'Previous Trades Import_OMS Quer'!F1896</f>
        <v>0</v>
      </c>
      <c r="G1896">
        <f>'Previous Trades Import_OMS Quer'!G1896</f>
        <v>0</v>
      </c>
      <c r="H1896">
        <f>'Previous Trades Import_OMS Quer'!H1896</f>
        <v>0</v>
      </c>
      <c r="I1896">
        <f>'Previous Trades Import_OMS Quer'!I1896</f>
        <v>0</v>
      </c>
      <c r="J1896">
        <f>'Previous Trades Import_OMS Quer'!J1896</f>
        <v>0</v>
      </c>
      <c r="K1896">
        <f>'Previous Trades Import_OMS Quer'!K1896</f>
        <v>0</v>
      </c>
      <c r="L1896">
        <f>'Previous Trades Import_OMS Quer'!L1896</f>
        <v>0</v>
      </c>
      <c r="M1896">
        <f>'Previous Trades Import_OMS Quer'!M1896</f>
        <v>0</v>
      </c>
      <c r="N1896">
        <f>'Previous Trades Import_OMS Quer'!N1896</f>
        <v>0</v>
      </c>
      <c r="O1896" t="str">
        <f>CLEAN('Previous Trades Import_OMS Quer'!O1896)</f>
        <v/>
      </c>
      <c r="Q1896" s="25">
        <f t="shared" si="58"/>
        <v>0</v>
      </c>
      <c r="R1896" s="25" t="e">
        <f>VLOOKUP(O1896,'Currency Balance'!$O$3:$Q$32,3,0)</f>
        <v>#N/A</v>
      </c>
      <c r="S1896" t="e">
        <f t="shared" si="59"/>
        <v>#N/A</v>
      </c>
    </row>
    <row r="1897" spans="1:19">
      <c r="A1897">
        <f>'Previous Trades Import_OMS Quer'!A1897</f>
        <v>0</v>
      </c>
      <c r="B1897">
        <f>'Previous Trades Import_OMS Quer'!B1897</f>
        <v>0</v>
      </c>
      <c r="C1897" s="22">
        <f>'Previous Trades Import_OMS Quer'!C1897</f>
        <v>0</v>
      </c>
      <c r="D1897">
        <f>'Previous Trades Import_OMS Quer'!D1897</f>
        <v>0</v>
      </c>
      <c r="E1897" s="22">
        <f>'Previous Trades Import_OMS Quer'!E1897</f>
        <v>0</v>
      </c>
      <c r="F1897">
        <f>'Previous Trades Import_OMS Quer'!F1897</f>
        <v>0</v>
      </c>
      <c r="G1897">
        <f>'Previous Trades Import_OMS Quer'!G1897</f>
        <v>0</v>
      </c>
      <c r="H1897">
        <f>'Previous Trades Import_OMS Quer'!H1897</f>
        <v>0</v>
      </c>
      <c r="I1897">
        <f>'Previous Trades Import_OMS Quer'!I1897</f>
        <v>0</v>
      </c>
      <c r="J1897">
        <f>'Previous Trades Import_OMS Quer'!J1897</f>
        <v>0</v>
      </c>
      <c r="K1897">
        <f>'Previous Trades Import_OMS Quer'!K1897</f>
        <v>0</v>
      </c>
      <c r="L1897">
        <f>'Previous Trades Import_OMS Quer'!L1897</f>
        <v>0</v>
      </c>
      <c r="M1897">
        <f>'Previous Trades Import_OMS Quer'!M1897</f>
        <v>0</v>
      </c>
      <c r="N1897">
        <f>'Previous Trades Import_OMS Quer'!N1897</f>
        <v>0</v>
      </c>
      <c r="O1897" t="str">
        <f>CLEAN('Previous Trades Import_OMS Quer'!O1897)</f>
        <v/>
      </c>
      <c r="Q1897" s="25">
        <f t="shared" si="58"/>
        <v>0</v>
      </c>
      <c r="R1897" s="25" t="e">
        <f>VLOOKUP(O1897,'Currency Balance'!$O$3:$Q$32,3,0)</f>
        <v>#N/A</v>
      </c>
      <c r="S1897" t="e">
        <f t="shared" si="59"/>
        <v>#N/A</v>
      </c>
    </row>
    <row r="1898" spans="1:19">
      <c r="A1898">
        <f>'Previous Trades Import_OMS Quer'!A1898</f>
        <v>0</v>
      </c>
      <c r="B1898">
        <f>'Previous Trades Import_OMS Quer'!B1898</f>
        <v>0</v>
      </c>
      <c r="C1898" s="22">
        <f>'Previous Trades Import_OMS Quer'!C1898</f>
        <v>0</v>
      </c>
      <c r="D1898">
        <f>'Previous Trades Import_OMS Quer'!D1898</f>
        <v>0</v>
      </c>
      <c r="E1898" s="22">
        <f>'Previous Trades Import_OMS Quer'!E1898</f>
        <v>0</v>
      </c>
      <c r="F1898">
        <f>'Previous Trades Import_OMS Quer'!F1898</f>
        <v>0</v>
      </c>
      <c r="G1898">
        <f>'Previous Trades Import_OMS Quer'!G1898</f>
        <v>0</v>
      </c>
      <c r="H1898">
        <f>'Previous Trades Import_OMS Quer'!H1898</f>
        <v>0</v>
      </c>
      <c r="I1898">
        <f>'Previous Trades Import_OMS Quer'!I1898</f>
        <v>0</v>
      </c>
      <c r="J1898">
        <f>'Previous Trades Import_OMS Quer'!J1898</f>
        <v>0</v>
      </c>
      <c r="K1898">
        <f>'Previous Trades Import_OMS Quer'!K1898</f>
        <v>0</v>
      </c>
      <c r="L1898">
        <f>'Previous Trades Import_OMS Quer'!L1898</f>
        <v>0</v>
      </c>
      <c r="M1898">
        <f>'Previous Trades Import_OMS Quer'!M1898</f>
        <v>0</v>
      </c>
      <c r="N1898">
        <f>'Previous Trades Import_OMS Quer'!N1898</f>
        <v>0</v>
      </c>
      <c r="O1898" t="str">
        <f>CLEAN('Previous Trades Import_OMS Quer'!O1898)</f>
        <v/>
      </c>
      <c r="Q1898" s="25">
        <f t="shared" si="58"/>
        <v>0</v>
      </c>
      <c r="R1898" s="25" t="e">
        <f>VLOOKUP(O1898,'Currency Balance'!$O$3:$Q$32,3,0)</f>
        <v>#N/A</v>
      </c>
      <c r="S1898" t="e">
        <f t="shared" si="59"/>
        <v>#N/A</v>
      </c>
    </row>
    <row r="1899" spans="1:19">
      <c r="A1899">
        <f>'Previous Trades Import_OMS Quer'!A1899</f>
        <v>0</v>
      </c>
      <c r="B1899">
        <f>'Previous Trades Import_OMS Quer'!B1899</f>
        <v>0</v>
      </c>
      <c r="C1899" s="22">
        <f>'Previous Trades Import_OMS Quer'!C1899</f>
        <v>0</v>
      </c>
      <c r="D1899">
        <f>'Previous Trades Import_OMS Quer'!D1899</f>
        <v>0</v>
      </c>
      <c r="E1899" s="22">
        <f>'Previous Trades Import_OMS Quer'!E1899</f>
        <v>0</v>
      </c>
      <c r="F1899">
        <f>'Previous Trades Import_OMS Quer'!F1899</f>
        <v>0</v>
      </c>
      <c r="G1899">
        <f>'Previous Trades Import_OMS Quer'!G1899</f>
        <v>0</v>
      </c>
      <c r="H1899">
        <f>'Previous Trades Import_OMS Quer'!H1899</f>
        <v>0</v>
      </c>
      <c r="I1899">
        <f>'Previous Trades Import_OMS Quer'!I1899</f>
        <v>0</v>
      </c>
      <c r="J1899">
        <f>'Previous Trades Import_OMS Quer'!J1899</f>
        <v>0</v>
      </c>
      <c r="K1899">
        <f>'Previous Trades Import_OMS Quer'!K1899</f>
        <v>0</v>
      </c>
      <c r="L1899">
        <f>'Previous Trades Import_OMS Quer'!L1899</f>
        <v>0</v>
      </c>
      <c r="M1899">
        <f>'Previous Trades Import_OMS Quer'!M1899</f>
        <v>0</v>
      </c>
      <c r="N1899">
        <f>'Previous Trades Import_OMS Quer'!N1899</f>
        <v>0</v>
      </c>
      <c r="O1899" t="str">
        <f>CLEAN('Previous Trades Import_OMS Quer'!O1899)</f>
        <v/>
      </c>
      <c r="Q1899" s="25">
        <f t="shared" si="58"/>
        <v>0</v>
      </c>
      <c r="R1899" s="25" t="e">
        <f>VLOOKUP(O1899,'Currency Balance'!$O$3:$Q$32,3,0)</f>
        <v>#N/A</v>
      </c>
      <c r="S1899" t="e">
        <f t="shared" si="59"/>
        <v>#N/A</v>
      </c>
    </row>
    <row r="1900" spans="1:19">
      <c r="A1900">
        <f>'Previous Trades Import_OMS Quer'!A1900</f>
        <v>0</v>
      </c>
      <c r="B1900">
        <f>'Previous Trades Import_OMS Quer'!B1900</f>
        <v>0</v>
      </c>
      <c r="C1900" s="22">
        <f>'Previous Trades Import_OMS Quer'!C1900</f>
        <v>0</v>
      </c>
      <c r="D1900">
        <f>'Previous Trades Import_OMS Quer'!D1900</f>
        <v>0</v>
      </c>
      <c r="E1900" s="22">
        <f>'Previous Trades Import_OMS Quer'!E1900</f>
        <v>0</v>
      </c>
      <c r="F1900">
        <f>'Previous Trades Import_OMS Quer'!F1900</f>
        <v>0</v>
      </c>
      <c r="G1900">
        <f>'Previous Trades Import_OMS Quer'!G1900</f>
        <v>0</v>
      </c>
      <c r="H1900">
        <f>'Previous Trades Import_OMS Quer'!H1900</f>
        <v>0</v>
      </c>
      <c r="I1900">
        <f>'Previous Trades Import_OMS Quer'!I1900</f>
        <v>0</v>
      </c>
      <c r="J1900">
        <f>'Previous Trades Import_OMS Quer'!J1900</f>
        <v>0</v>
      </c>
      <c r="K1900">
        <f>'Previous Trades Import_OMS Quer'!K1900</f>
        <v>0</v>
      </c>
      <c r="L1900">
        <f>'Previous Trades Import_OMS Quer'!L1900</f>
        <v>0</v>
      </c>
      <c r="M1900">
        <f>'Previous Trades Import_OMS Quer'!M1900</f>
        <v>0</v>
      </c>
      <c r="N1900">
        <f>'Previous Trades Import_OMS Quer'!N1900</f>
        <v>0</v>
      </c>
      <c r="O1900" t="str">
        <f>CLEAN('Previous Trades Import_OMS Quer'!O1900)</f>
        <v/>
      </c>
      <c r="Q1900" s="25">
        <f t="shared" si="58"/>
        <v>0</v>
      </c>
      <c r="R1900" s="25" t="e">
        <f>VLOOKUP(O1900,'Currency Balance'!$O$3:$Q$32,3,0)</f>
        <v>#N/A</v>
      </c>
      <c r="S1900" t="e">
        <f t="shared" si="59"/>
        <v>#N/A</v>
      </c>
    </row>
    <row r="1901" spans="1:19">
      <c r="A1901">
        <f>'Previous Trades Import_OMS Quer'!A1901</f>
        <v>0</v>
      </c>
      <c r="B1901">
        <f>'Previous Trades Import_OMS Quer'!B1901</f>
        <v>0</v>
      </c>
      <c r="C1901" s="22">
        <f>'Previous Trades Import_OMS Quer'!C1901</f>
        <v>0</v>
      </c>
      <c r="D1901">
        <f>'Previous Trades Import_OMS Quer'!D1901</f>
        <v>0</v>
      </c>
      <c r="E1901" s="22">
        <f>'Previous Trades Import_OMS Quer'!E1901</f>
        <v>0</v>
      </c>
      <c r="F1901">
        <f>'Previous Trades Import_OMS Quer'!F1901</f>
        <v>0</v>
      </c>
      <c r="G1901">
        <f>'Previous Trades Import_OMS Quer'!G1901</f>
        <v>0</v>
      </c>
      <c r="H1901">
        <f>'Previous Trades Import_OMS Quer'!H1901</f>
        <v>0</v>
      </c>
      <c r="I1901">
        <f>'Previous Trades Import_OMS Quer'!I1901</f>
        <v>0</v>
      </c>
      <c r="J1901">
        <f>'Previous Trades Import_OMS Quer'!J1901</f>
        <v>0</v>
      </c>
      <c r="K1901">
        <f>'Previous Trades Import_OMS Quer'!K1901</f>
        <v>0</v>
      </c>
      <c r="L1901">
        <f>'Previous Trades Import_OMS Quer'!L1901</f>
        <v>0</v>
      </c>
      <c r="M1901">
        <f>'Previous Trades Import_OMS Quer'!M1901</f>
        <v>0</v>
      </c>
      <c r="N1901">
        <f>'Previous Trades Import_OMS Quer'!N1901</f>
        <v>0</v>
      </c>
      <c r="O1901" t="str">
        <f>CLEAN('Previous Trades Import_OMS Quer'!O1901)</f>
        <v/>
      </c>
      <c r="Q1901" s="25">
        <f t="shared" si="58"/>
        <v>0</v>
      </c>
      <c r="R1901" s="25" t="e">
        <f>VLOOKUP(O1901,'Currency Balance'!$O$3:$Q$32,3,0)</f>
        <v>#N/A</v>
      </c>
      <c r="S1901" t="e">
        <f t="shared" si="59"/>
        <v>#N/A</v>
      </c>
    </row>
    <row r="1902" spans="1:19">
      <c r="A1902">
        <f>'Previous Trades Import_OMS Quer'!A1902</f>
        <v>0</v>
      </c>
      <c r="B1902">
        <f>'Previous Trades Import_OMS Quer'!B1902</f>
        <v>0</v>
      </c>
      <c r="C1902" s="22">
        <f>'Previous Trades Import_OMS Quer'!C1902</f>
        <v>0</v>
      </c>
      <c r="D1902">
        <f>'Previous Trades Import_OMS Quer'!D1902</f>
        <v>0</v>
      </c>
      <c r="E1902" s="22">
        <f>'Previous Trades Import_OMS Quer'!E1902</f>
        <v>0</v>
      </c>
      <c r="F1902">
        <f>'Previous Trades Import_OMS Quer'!F1902</f>
        <v>0</v>
      </c>
      <c r="G1902">
        <f>'Previous Trades Import_OMS Quer'!G1902</f>
        <v>0</v>
      </c>
      <c r="H1902">
        <f>'Previous Trades Import_OMS Quer'!H1902</f>
        <v>0</v>
      </c>
      <c r="I1902">
        <f>'Previous Trades Import_OMS Quer'!I1902</f>
        <v>0</v>
      </c>
      <c r="J1902">
        <f>'Previous Trades Import_OMS Quer'!J1902</f>
        <v>0</v>
      </c>
      <c r="K1902">
        <f>'Previous Trades Import_OMS Quer'!K1902</f>
        <v>0</v>
      </c>
      <c r="L1902">
        <f>'Previous Trades Import_OMS Quer'!L1902</f>
        <v>0</v>
      </c>
      <c r="M1902">
        <f>'Previous Trades Import_OMS Quer'!M1902</f>
        <v>0</v>
      </c>
      <c r="N1902">
        <f>'Previous Trades Import_OMS Quer'!N1902</f>
        <v>0</v>
      </c>
      <c r="O1902" t="str">
        <f>CLEAN('Previous Trades Import_OMS Quer'!O1902)</f>
        <v/>
      </c>
      <c r="Q1902" s="25">
        <f t="shared" si="58"/>
        <v>0</v>
      </c>
      <c r="R1902" s="25" t="e">
        <f>VLOOKUP(O1902,'Currency Balance'!$O$3:$Q$32,3,0)</f>
        <v>#N/A</v>
      </c>
      <c r="S1902" t="e">
        <f t="shared" si="59"/>
        <v>#N/A</v>
      </c>
    </row>
    <row r="1903" spans="1:19">
      <c r="A1903">
        <f>'Previous Trades Import_OMS Quer'!A1903</f>
        <v>0</v>
      </c>
      <c r="B1903">
        <f>'Previous Trades Import_OMS Quer'!B1903</f>
        <v>0</v>
      </c>
      <c r="C1903" s="22">
        <f>'Previous Trades Import_OMS Quer'!C1903</f>
        <v>0</v>
      </c>
      <c r="D1903">
        <f>'Previous Trades Import_OMS Quer'!D1903</f>
        <v>0</v>
      </c>
      <c r="E1903" s="22">
        <f>'Previous Trades Import_OMS Quer'!E1903</f>
        <v>0</v>
      </c>
      <c r="F1903">
        <f>'Previous Trades Import_OMS Quer'!F1903</f>
        <v>0</v>
      </c>
      <c r="G1903">
        <f>'Previous Trades Import_OMS Quer'!G1903</f>
        <v>0</v>
      </c>
      <c r="H1903">
        <f>'Previous Trades Import_OMS Quer'!H1903</f>
        <v>0</v>
      </c>
      <c r="I1903">
        <f>'Previous Trades Import_OMS Quer'!I1903</f>
        <v>0</v>
      </c>
      <c r="J1903">
        <f>'Previous Trades Import_OMS Quer'!J1903</f>
        <v>0</v>
      </c>
      <c r="K1903">
        <f>'Previous Trades Import_OMS Quer'!K1903</f>
        <v>0</v>
      </c>
      <c r="L1903">
        <f>'Previous Trades Import_OMS Quer'!L1903</f>
        <v>0</v>
      </c>
      <c r="M1903">
        <f>'Previous Trades Import_OMS Quer'!M1903</f>
        <v>0</v>
      </c>
      <c r="N1903">
        <f>'Previous Trades Import_OMS Quer'!N1903</f>
        <v>0</v>
      </c>
      <c r="O1903" t="str">
        <f>CLEAN('Previous Trades Import_OMS Quer'!O1903)</f>
        <v/>
      </c>
      <c r="Q1903" s="25">
        <f t="shared" si="58"/>
        <v>0</v>
      </c>
      <c r="R1903" s="25" t="e">
        <f>VLOOKUP(O1903,'Currency Balance'!$O$3:$Q$32,3,0)</f>
        <v>#N/A</v>
      </c>
      <c r="S1903" t="e">
        <f t="shared" si="59"/>
        <v>#N/A</v>
      </c>
    </row>
    <row r="1904" spans="1:19">
      <c r="A1904">
        <f>'Previous Trades Import_OMS Quer'!A1904</f>
        <v>0</v>
      </c>
      <c r="B1904">
        <f>'Previous Trades Import_OMS Quer'!B1904</f>
        <v>0</v>
      </c>
      <c r="C1904" s="22">
        <f>'Previous Trades Import_OMS Quer'!C1904</f>
        <v>0</v>
      </c>
      <c r="D1904">
        <f>'Previous Trades Import_OMS Quer'!D1904</f>
        <v>0</v>
      </c>
      <c r="E1904" s="22">
        <f>'Previous Trades Import_OMS Quer'!E1904</f>
        <v>0</v>
      </c>
      <c r="F1904">
        <f>'Previous Trades Import_OMS Quer'!F1904</f>
        <v>0</v>
      </c>
      <c r="G1904">
        <f>'Previous Trades Import_OMS Quer'!G1904</f>
        <v>0</v>
      </c>
      <c r="H1904">
        <f>'Previous Trades Import_OMS Quer'!H1904</f>
        <v>0</v>
      </c>
      <c r="I1904">
        <f>'Previous Trades Import_OMS Quer'!I1904</f>
        <v>0</v>
      </c>
      <c r="J1904">
        <f>'Previous Trades Import_OMS Quer'!J1904</f>
        <v>0</v>
      </c>
      <c r="K1904">
        <f>'Previous Trades Import_OMS Quer'!K1904</f>
        <v>0</v>
      </c>
      <c r="L1904">
        <f>'Previous Trades Import_OMS Quer'!L1904</f>
        <v>0</v>
      </c>
      <c r="M1904">
        <f>'Previous Trades Import_OMS Quer'!M1904</f>
        <v>0</v>
      </c>
      <c r="N1904">
        <f>'Previous Trades Import_OMS Quer'!N1904</f>
        <v>0</v>
      </c>
      <c r="O1904" t="str">
        <f>CLEAN('Previous Trades Import_OMS Quer'!O1904)</f>
        <v/>
      </c>
      <c r="Q1904" s="25">
        <f t="shared" si="58"/>
        <v>0</v>
      </c>
      <c r="R1904" s="25" t="e">
        <f>VLOOKUP(O1904,'Currency Balance'!$O$3:$Q$32,3,0)</f>
        <v>#N/A</v>
      </c>
      <c r="S1904" t="e">
        <f t="shared" si="59"/>
        <v>#N/A</v>
      </c>
    </row>
    <row r="1905" spans="1:19">
      <c r="A1905">
        <f>'Previous Trades Import_OMS Quer'!A1905</f>
        <v>0</v>
      </c>
      <c r="B1905">
        <f>'Previous Trades Import_OMS Quer'!B1905</f>
        <v>0</v>
      </c>
      <c r="C1905" s="22">
        <f>'Previous Trades Import_OMS Quer'!C1905</f>
        <v>0</v>
      </c>
      <c r="D1905">
        <f>'Previous Trades Import_OMS Quer'!D1905</f>
        <v>0</v>
      </c>
      <c r="E1905" s="22">
        <f>'Previous Trades Import_OMS Quer'!E1905</f>
        <v>0</v>
      </c>
      <c r="F1905">
        <f>'Previous Trades Import_OMS Quer'!F1905</f>
        <v>0</v>
      </c>
      <c r="G1905">
        <f>'Previous Trades Import_OMS Quer'!G1905</f>
        <v>0</v>
      </c>
      <c r="H1905">
        <f>'Previous Trades Import_OMS Quer'!H1905</f>
        <v>0</v>
      </c>
      <c r="I1905">
        <f>'Previous Trades Import_OMS Quer'!I1905</f>
        <v>0</v>
      </c>
      <c r="J1905">
        <f>'Previous Trades Import_OMS Quer'!J1905</f>
        <v>0</v>
      </c>
      <c r="K1905">
        <f>'Previous Trades Import_OMS Quer'!K1905</f>
        <v>0</v>
      </c>
      <c r="L1905">
        <f>'Previous Trades Import_OMS Quer'!L1905</f>
        <v>0</v>
      </c>
      <c r="M1905">
        <f>'Previous Trades Import_OMS Quer'!M1905</f>
        <v>0</v>
      </c>
      <c r="N1905">
        <f>'Previous Trades Import_OMS Quer'!N1905</f>
        <v>0</v>
      </c>
      <c r="O1905" t="str">
        <f>CLEAN('Previous Trades Import_OMS Quer'!O1905)</f>
        <v/>
      </c>
      <c r="Q1905" s="25">
        <f t="shared" si="58"/>
        <v>0</v>
      </c>
      <c r="R1905" s="25" t="e">
        <f>VLOOKUP(O1905,'Currency Balance'!$O$3:$Q$32,3,0)</f>
        <v>#N/A</v>
      </c>
      <c r="S1905" t="e">
        <f t="shared" si="59"/>
        <v>#N/A</v>
      </c>
    </row>
    <row r="1906" spans="1:19">
      <c r="A1906">
        <f>'Previous Trades Import_OMS Quer'!A1906</f>
        <v>0</v>
      </c>
      <c r="B1906">
        <f>'Previous Trades Import_OMS Quer'!B1906</f>
        <v>0</v>
      </c>
      <c r="C1906" s="22">
        <f>'Previous Trades Import_OMS Quer'!C1906</f>
        <v>0</v>
      </c>
      <c r="D1906">
        <f>'Previous Trades Import_OMS Quer'!D1906</f>
        <v>0</v>
      </c>
      <c r="E1906" s="22">
        <f>'Previous Trades Import_OMS Quer'!E1906</f>
        <v>0</v>
      </c>
      <c r="F1906">
        <f>'Previous Trades Import_OMS Quer'!F1906</f>
        <v>0</v>
      </c>
      <c r="G1906">
        <f>'Previous Trades Import_OMS Quer'!G1906</f>
        <v>0</v>
      </c>
      <c r="H1906">
        <f>'Previous Trades Import_OMS Quer'!H1906</f>
        <v>0</v>
      </c>
      <c r="I1906">
        <f>'Previous Trades Import_OMS Quer'!I1906</f>
        <v>0</v>
      </c>
      <c r="J1906">
        <f>'Previous Trades Import_OMS Quer'!J1906</f>
        <v>0</v>
      </c>
      <c r="K1906">
        <f>'Previous Trades Import_OMS Quer'!K1906</f>
        <v>0</v>
      </c>
      <c r="L1906">
        <f>'Previous Trades Import_OMS Quer'!L1906</f>
        <v>0</v>
      </c>
      <c r="M1906">
        <f>'Previous Trades Import_OMS Quer'!M1906</f>
        <v>0</v>
      </c>
      <c r="N1906">
        <f>'Previous Trades Import_OMS Quer'!N1906</f>
        <v>0</v>
      </c>
      <c r="O1906" t="str">
        <f>CLEAN('Previous Trades Import_OMS Quer'!O1906)</f>
        <v/>
      </c>
      <c r="Q1906" s="25">
        <f t="shared" si="58"/>
        <v>0</v>
      </c>
      <c r="R1906" s="25" t="e">
        <f>VLOOKUP(O1906,'Currency Balance'!$O$3:$Q$32,3,0)</f>
        <v>#N/A</v>
      </c>
      <c r="S1906" t="e">
        <f t="shared" si="59"/>
        <v>#N/A</v>
      </c>
    </row>
    <row r="1907" spans="1:19">
      <c r="A1907">
        <f>'Previous Trades Import_OMS Quer'!A1907</f>
        <v>0</v>
      </c>
      <c r="B1907">
        <f>'Previous Trades Import_OMS Quer'!B1907</f>
        <v>0</v>
      </c>
      <c r="C1907" s="22">
        <f>'Previous Trades Import_OMS Quer'!C1907</f>
        <v>0</v>
      </c>
      <c r="D1907">
        <f>'Previous Trades Import_OMS Quer'!D1907</f>
        <v>0</v>
      </c>
      <c r="E1907" s="22">
        <f>'Previous Trades Import_OMS Quer'!E1907</f>
        <v>0</v>
      </c>
      <c r="F1907">
        <f>'Previous Trades Import_OMS Quer'!F1907</f>
        <v>0</v>
      </c>
      <c r="G1907">
        <f>'Previous Trades Import_OMS Quer'!G1907</f>
        <v>0</v>
      </c>
      <c r="H1907">
        <f>'Previous Trades Import_OMS Quer'!H1907</f>
        <v>0</v>
      </c>
      <c r="I1907">
        <f>'Previous Trades Import_OMS Quer'!I1907</f>
        <v>0</v>
      </c>
      <c r="J1907">
        <f>'Previous Trades Import_OMS Quer'!J1907</f>
        <v>0</v>
      </c>
      <c r="K1907">
        <f>'Previous Trades Import_OMS Quer'!K1907</f>
        <v>0</v>
      </c>
      <c r="L1907">
        <f>'Previous Trades Import_OMS Quer'!L1907</f>
        <v>0</v>
      </c>
      <c r="M1907">
        <f>'Previous Trades Import_OMS Quer'!M1907</f>
        <v>0</v>
      </c>
      <c r="N1907">
        <f>'Previous Trades Import_OMS Quer'!N1907</f>
        <v>0</v>
      </c>
      <c r="O1907" t="str">
        <f>CLEAN('Previous Trades Import_OMS Quer'!O1907)</f>
        <v/>
      </c>
      <c r="Q1907" s="25">
        <f t="shared" si="58"/>
        <v>0</v>
      </c>
      <c r="R1907" s="25" t="e">
        <f>VLOOKUP(O1907,'Currency Balance'!$O$3:$Q$32,3,0)</f>
        <v>#N/A</v>
      </c>
      <c r="S1907" t="e">
        <f t="shared" si="59"/>
        <v>#N/A</v>
      </c>
    </row>
    <row r="1908" spans="1:19">
      <c r="A1908">
        <f>'Previous Trades Import_OMS Quer'!A1908</f>
        <v>0</v>
      </c>
      <c r="B1908">
        <f>'Previous Trades Import_OMS Quer'!B1908</f>
        <v>0</v>
      </c>
      <c r="C1908" s="22">
        <f>'Previous Trades Import_OMS Quer'!C1908</f>
        <v>0</v>
      </c>
      <c r="D1908">
        <f>'Previous Trades Import_OMS Quer'!D1908</f>
        <v>0</v>
      </c>
      <c r="E1908" s="22">
        <f>'Previous Trades Import_OMS Quer'!E1908</f>
        <v>0</v>
      </c>
      <c r="F1908">
        <f>'Previous Trades Import_OMS Quer'!F1908</f>
        <v>0</v>
      </c>
      <c r="G1908">
        <f>'Previous Trades Import_OMS Quer'!G1908</f>
        <v>0</v>
      </c>
      <c r="H1908">
        <f>'Previous Trades Import_OMS Quer'!H1908</f>
        <v>0</v>
      </c>
      <c r="I1908">
        <f>'Previous Trades Import_OMS Quer'!I1908</f>
        <v>0</v>
      </c>
      <c r="J1908">
        <f>'Previous Trades Import_OMS Quer'!J1908</f>
        <v>0</v>
      </c>
      <c r="K1908">
        <f>'Previous Trades Import_OMS Quer'!K1908</f>
        <v>0</v>
      </c>
      <c r="L1908">
        <f>'Previous Trades Import_OMS Quer'!L1908</f>
        <v>0</v>
      </c>
      <c r="M1908">
        <f>'Previous Trades Import_OMS Quer'!M1908</f>
        <v>0</v>
      </c>
      <c r="N1908">
        <f>'Previous Trades Import_OMS Quer'!N1908</f>
        <v>0</v>
      </c>
      <c r="O1908" t="str">
        <f>CLEAN('Previous Trades Import_OMS Quer'!O1908)</f>
        <v/>
      </c>
      <c r="Q1908" s="25">
        <f t="shared" si="58"/>
        <v>0</v>
      </c>
      <c r="R1908" s="25" t="e">
        <f>VLOOKUP(O1908,'Currency Balance'!$O$3:$Q$32,3,0)</f>
        <v>#N/A</v>
      </c>
      <c r="S1908" t="e">
        <f t="shared" si="59"/>
        <v>#N/A</v>
      </c>
    </row>
    <row r="1909" spans="1:19">
      <c r="A1909">
        <f>'Previous Trades Import_OMS Quer'!A1909</f>
        <v>0</v>
      </c>
      <c r="B1909">
        <f>'Previous Trades Import_OMS Quer'!B1909</f>
        <v>0</v>
      </c>
      <c r="C1909" s="22">
        <f>'Previous Trades Import_OMS Quer'!C1909</f>
        <v>0</v>
      </c>
      <c r="D1909">
        <f>'Previous Trades Import_OMS Quer'!D1909</f>
        <v>0</v>
      </c>
      <c r="E1909" s="22">
        <f>'Previous Trades Import_OMS Quer'!E1909</f>
        <v>0</v>
      </c>
      <c r="F1909">
        <f>'Previous Trades Import_OMS Quer'!F1909</f>
        <v>0</v>
      </c>
      <c r="G1909">
        <f>'Previous Trades Import_OMS Quer'!G1909</f>
        <v>0</v>
      </c>
      <c r="H1909">
        <f>'Previous Trades Import_OMS Quer'!H1909</f>
        <v>0</v>
      </c>
      <c r="I1909">
        <f>'Previous Trades Import_OMS Quer'!I1909</f>
        <v>0</v>
      </c>
      <c r="J1909">
        <f>'Previous Trades Import_OMS Quer'!J1909</f>
        <v>0</v>
      </c>
      <c r="K1909">
        <f>'Previous Trades Import_OMS Quer'!K1909</f>
        <v>0</v>
      </c>
      <c r="L1909">
        <f>'Previous Trades Import_OMS Quer'!L1909</f>
        <v>0</v>
      </c>
      <c r="M1909">
        <f>'Previous Trades Import_OMS Quer'!M1909</f>
        <v>0</v>
      </c>
      <c r="N1909">
        <f>'Previous Trades Import_OMS Quer'!N1909</f>
        <v>0</v>
      </c>
      <c r="O1909" t="str">
        <f>CLEAN('Previous Trades Import_OMS Quer'!O1909)</f>
        <v/>
      </c>
      <c r="Q1909" s="25">
        <f t="shared" si="58"/>
        <v>0</v>
      </c>
      <c r="R1909" s="25" t="e">
        <f>VLOOKUP(O1909,'Currency Balance'!$O$3:$Q$32,3,0)</f>
        <v>#N/A</v>
      </c>
      <c r="S1909" t="e">
        <f t="shared" si="59"/>
        <v>#N/A</v>
      </c>
    </row>
    <row r="1910" spans="1:19">
      <c r="A1910">
        <f>'Previous Trades Import_OMS Quer'!A1910</f>
        <v>0</v>
      </c>
      <c r="B1910">
        <f>'Previous Trades Import_OMS Quer'!B1910</f>
        <v>0</v>
      </c>
      <c r="C1910" s="22">
        <f>'Previous Trades Import_OMS Quer'!C1910</f>
        <v>0</v>
      </c>
      <c r="D1910">
        <f>'Previous Trades Import_OMS Quer'!D1910</f>
        <v>0</v>
      </c>
      <c r="E1910" s="22">
        <f>'Previous Trades Import_OMS Quer'!E1910</f>
        <v>0</v>
      </c>
      <c r="F1910">
        <f>'Previous Trades Import_OMS Quer'!F1910</f>
        <v>0</v>
      </c>
      <c r="G1910">
        <f>'Previous Trades Import_OMS Quer'!G1910</f>
        <v>0</v>
      </c>
      <c r="H1910">
        <f>'Previous Trades Import_OMS Quer'!H1910</f>
        <v>0</v>
      </c>
      <c r="I1910">
        <f>'Previous Trades Import_OMS Quer'!I1910</f>
        <v>0</v>
      </c>
      <c r="J1910">
        <f>'Previous Trades Import_OMS Quer'!J1910</f>
        <v>0</v>
      </c>
      <c r="K1910">
        <f>'Previous Trades Import_OMS Quer'!K1910</f>
        <v>0</v>
      </c>
      <c r="L1910">
        <f>'Previous Trades Import_OMS Quer'!L1910</f>
        <v>0</v>
      </c>
      <c r="M1910">
        <f>'Previous Trades Import_OMS Quer'!M1910</f>
        <v>0</v>
      </c>
      <c r="N1910">
        <f>'Previous Trades Import_OMS Quer'!N1910</f>
        <v>0</v>
      </c>
      <c r="O1910" t="str">
        <f>CLEAN('Previous Trades Import_OMS Quer'!O1910)</f>
        <v/>
      </c>
      <c r="Q1910" s="25">
        <f t="shared" si="58"/>
        <v>0</v>
      </c>
      <c r="R1910" s="25" t="e">
        <f>VLOOKUP(O1910,'Currency Balance'!$O$3:$Q$32,3,0)</f>
        <v>#N/A</v>
      </c>
      <c r="S1910" t="e">
        <f t="shared" si="59"/>
        <v>#N/A</v>
      </c>
    </row>
    <row r="1911" spans="1:19">
      <c r="A1911">
        <f>'Previous Trades Import_OMS Quer'!A1911</f>
        <v>0</v>
      </c>
      <c r="B1911">
        <f>'Previous Trades Import_OMS Quer'!B1911</f>
        <v>0</v>
      </c>
      <c r="C1911" s="22">
        <f>'Previous Trades Import_OMS Quer'!C1911</f>
        <v>0</v>
      </c>
      <c r="D1911">
        <f>'Previous Trades Import_OMS Quer'!D1911</f>
        <v>0</v>
      </c>
      <c r="E1911" s="22">
        <f>'Previous Trades Import_OMS Quer'!E1911</f>
        <v>0</v>
      </c>
      <c r="F1911">
        <f>'Previous Trades Import_OMS Quer'!F1911</f>
        <v>0</v>
      </c>
      <c r="G1911">
        <f>'Previous Trades Import_OMS Quer'!G1911</f>
        <v>0</v>
      </c>
      <c r="H1911">
        <f>'Previous Trades Import_OMS Quer'!H1911</f>
        <v>0</v>
      </c>
      <c r="I1911">
        <f>'Previous Trades Import_OMS Quer'!I1911</f>
        <v>0</v>
      </c>
      <c r="J1911">
        <f>'Previous Trades Import_OMS Quer'!J1911</f>
        <v>0</v>
      </c>
      <c r="K1911">
        <f>'Previous Trades Import_OMS Quer'!K1911</f>
        <v>0</v>
      </c>
      <c r="L1911">
        <f>'Previous Trades Import_OMS Quer'!L1911</f>
        <v>0</v>
      </c>
      <c r="M1911">
        <f>'Previous Trades Import_OMS Quer'!M1911</f>
        <v>0</v>
      </c>
      <c r="N1911">
        <f>'Previous Trades Import_OMS Quer'!N1911</f>
        <v>0</v>
      </c>
      <c r="O1911" t="str">
        <f>CLEAN('Previous Trades Import_OMS Quer'!O1911)</f>
        <v/>
      </c>
      <c r="Q1911" s="25">
        <f t="shared" si="58"/>
        <v>0</v>
      </c>
      <c r="R1911" s="25" t="e">
        <f>VLOOKUP(O1911,'Currency Balance'!$O$3:$Q$32,3,0)</f>
        <v>#N/A</v>
      </c>
      <c r="S1911" t="e">
        <f t="shared" si="59"/>
        <v>#N/A</v>
      </c>
    </row>
    <row r="1912" spans="1:19">
      <c r="A1912">
        <f>'Previous Trades Import_OMS Quer'!A1912</f>
        <v>0</v>
      </c>
      <c r="B1912">
        <f>'Previous Trades Import_OMS Quer'!B1912</f>
        <v>0</v>
      </c>
      <c r="C1912" s="22">
        <f>'Previous Trades Import_OMS Quer'!C1912</f>
        <v>0</v>
      </c>
      <c r="D1912">
        <f>'Previous Trades Import_OMS Quer'!D1912</f>
        <v>0</v>
      </c>
      <c r="E1912" s="22">
        <f>'Previous Trades Import_OMS Quer'!E1912</f>
        <v>0</v>
      </c>
      <c r="F1912">
        <f>'Previous Trades Import_OMS Quer'!F1912</f>
        <v>0</v>
      </c>
      <c r="G1912">
        <f>'Previous Trades Import_OMS Quer'!G1912</f>
        <v>0</v>
      </c>
      <c r="H1912">
        <f>'Previous Trades Import_OMS Quer'!H1912</f>
        <v>0</v>
      </c>
      <c r="I1912">
        <f>'Previous Trades Import_OMS Quer'!I1912</f>
        <v>0</v>
      </c>
      <c r="J1912">
        <f>'Previous Trades Import_OMS Quer'!J1912</f>
        <v>0</v>
      </c>
      <c r="K1912">
        <f>'Previous Trades Import_OMS Quer'!K1912</f>
        <v>0</v>
      </c>
      <c r="L1912">
        <f>'Previous Trades Import_OMS Quer'!L1912</f>
        <v>0</v>
      </c>
      <c r="M1912">
        <f>'Previous Trades Import_OMS Quer'!M1912</f>
        <v>0</v>
      </c>
      <c r="N1912">
        <f>'Previous Trades Import_OMS Quer'!N1912</f>
        <v>0</v>
      </c>
      <c r="O1912" t="str">
        <f>CLEAN('Previous Trades Import_OMS Quer'!O1912)</f>
        <v/>
      </c>
      <c r="Q1912" s="25">
        <f t="shared" si="58"/>
        <v>0</v>
      </c>
      <c r="R1912" s="25" t="e">
        <f>VLOOKUP(O1912,'Currency Balance'!$O$3:$Q$32,3,0)</f>
        <v>#N/A</v>
      </c>
      <c r="S1912" t="e">
        <f t="shared" si="59"/>
        <v>#N/A</v>
      </c>
    </row>
    <row r="1913" spans="1:19">
      <c r="A1913">
        <f>'Previous Trades Import_OMS Quer'!A1913</f>
        <v>0</v>
      </c>
      <c r="B1913">
        <f>'Previous Trades Import_OMS Quer'!B1913</f>
        <v>0</v>
      </c>
      <c r="C1913" s="22">
        <f>'Previous Trades Import_OMS Quer'!C1913</f>
        <v>0</v>
      </c>
      <c r="D1913">
        <f>'Previous Trades Import_OMS Quer'!D1913</f>
        <v>0</v>
      </c>
      <c r="E1913" s="22">
        <f>'Previous Trades Import_OMS Quer'!E1913</f>
        <v>0</v>
      </c>
      <c r="F1913">
        <f>'Previous Trades Import_OMS Quer'!F1913</f>
        <v>0</v>
      </c>
      <c r="G1913">
        <f>'Previous Trades Import_OMS Quer'!G1913</f>
        <v>0</v>
      </c>
      <c r="H1913">
        <f>'Previous Trades Import_OMS Quer'!H1913</f>
        <v>0</v>
      </c>
      <c r="I1913">
        <f>'Previous Trades Import_OMS Quer'!I1913</f>
        <v>0</v>
      </c>
      <c r="J1913">
        <f>'Previous Trades Import_OMS Quer'!J1913</f>
        <v>0</v>
      </c>
      <c r="K1913">
        <f>'Previous Trades Import_OMS Quer'!K1913</f>
        <v>0</v>
      </c>
      <c r="L1913">
        <f>'Previous Trades Import_OMS Quer'!L1913</f>
        <v>0</v>
      </c>
      <c r="M1913">
        <f>'Previous Trades Import_OMS Quer'!M1913</f>
        <v>0</v>
      </c>
      <c r="N1913">
        <f>'Previous Trades Import_OMS Quer'!N1913</f>
        <v>0</v>
      </c>
      <c r="O1913" t="str">
        <f>CLEAN('Previous Trades Import_OMS Quer'!O1913)</f>
        <v/>
      </c>
      <c r="Q1913" s="25">
        <f t="shared" si="58"/>
        <v>0</v>
      </c>
      <c r="R1913" s="25" t="e">
        <f>VLOOKUP(O1913,'Currency Balance'!$O$3:$Q$32,3,0)</f>
        <v>#N/A</v>
      </c>
      <c r="S1913" t="e">
        <f t="shared" si="59"/>
        <v>#N/A</v>
      </c>
    </row>
    <row r="1914" spans="1:19">
      <c r="A1914">
        <f>'Previous Trades Import_OMS Quer'!A1914</f>
        <v>0</v>
      </c>
      <c r="B1914">
        <f>'Previous Trades Import_OMS Quer'!B1914</f>
        <v>0</v>
      </c>
      <c r="C1914" s="22">
        <f>'Previous Trades Import_OMS Quer'!C1914</f>
        <v>0</v>
      </c>
      <c r="D1914">
        <f>'Previous Trades Import_OMS Quer'!D1914</f>
        <v>0</v>
      </c>
      <c r="E1914" s="22">
        <f>'Previous Trades Import_OMS Quer'!E1914</f>
        <v>0</v>
      </c>
      <c r="F1914">
        <f>'Previous Trades Import_OMS Quer'!F1914</f>
        <v>0</v>
      </c>
      <c r="G1914">
        <f>'Previous Trades Import_OMS Quer'!G1914</f>
        <v>0</v>
      </c>
      <c r="H1914">
        <f>'Previous Trades Import_OMS Quer'!H1914</f>
        <v>0</v>
      </c>
      <c r="I1914">
        <f>'Previous Trades Import_OMS Quer'!I1914</f>
        <v>0</v>
      </c>
      <c r="J1914">
        <f>'Previous Trades Import_OMS Quer'!J1914</f>
        <v>0</v>
      </c>
      <c r="K1914">
        <f>'Previous Trades Import_OMS Quer'!K1914</f>
        <v>0</v>
      </c>
      <c r="L1914">
        <f>'Previous Trades Import_OMS Quer'!L1914</f>
        <v>0</v>
      </c>
      <c r="M1914">
        <f>'Previous Trades Import_OMS Quer'!M1914</f>
        <v>0</v>
      </c>
      <c r="N1914">
        <f>'Previous Trades Import_OMS Quer'!N1914</f>
        <v>0</v>
      </c>
      <c r="O1914" t="str">
        <f>CLEAN('Previous Trades Import_OMS Quer'!O1914)</f>
        <v/>
      </c>
      <c r="Q1914" s="25">
        <f t="shared" si="58"/>
        <v>0</v>
      </c>
      <c r="R1914" s="25" t="e">
        <f>VLOOKUP(O1914,'Currency Balance'!$O$3:$Q$32,3,0)</f>
        <v>#N/A</v>
      </c>
      <c r="S1914" t="e">
        <f t="shared" si="59"/>
        <v>#N/A</v>
      </c>
    </row>
    <row r="1915" spans="1:19">
      <c r="A1915">
        <f>'Previous Trades Import_OMS Quer'!A1915</f>
        <v>0</v>
      </c>
      <c r="B1915">
        <f>'Previous Trades Import_OMS Quer'!B1915</f>
        <v>0</v>
      </c>
      <c r="C1915" s="22">
        <f>'Previous Trades Import_OMS Quer'!C1915</f>
        <v>0</v>
      </c>
      <c r="D1915">
        <f>'Previous Trades Import_OMS Quer'!D1915</f>
        <v>0</v>
      </c>
      <c r="E1915" s="22">
        <f>'Previous Trades Import_OMS Quer'!E1915</f>
        <v>0</v>
      </c>
      <c r="F1915">
        <f>'Previous Trades Import_OMS Quer'!F1915</f>
        <v>0</v>
      </c>
      <c r="G1915">
        <f>'Previous Trades Import_OMS Quer'!G1915</f>
        <v>0</v>
      </c>
      <c r="H1915">
        <f>'Previous Trades Import_OMS Quer'!H1915</f>
        <v>0</v>
      </c>
      <c r="I1915">
        <f>'Previous Trades Import_OMS Quer'!I1915</f>
        <v>0</v>
      </c>
      <c r="J1915">
        <f>'Previous Trades Import_OMS Quer'!J1915</f>
        <v>0</v>
      </c>
      <c r="K1915">
        <f>'Previous Trades Import_OMS Quer'!K1915</f>
        <v>0</v>
      </c>
      <c r="L1915">
        <f>'Previous Trades Import_OMS Quer'!L1915</f>
        <v>0</v>
      </c>
      <c r="M1915">
        <f>'Previous Trades Import_OMS Quer'!M1915</f>
        <v>0</v>
      </c>
      <c r="N1915">
        <f>'Previous Trades Import_OMS Quer'!N1915</f>
        <v>0</v>
      </c>
      <c r="O1915" t="str">
        <f>CLEAN('Previous Trades Import_OMS Quer'!O1915)</f>
        <v/>
      </c>
      <c r="Q1915" s="25">
        <f t="shared" si="58"/>
        <v>0</v>
      </c>
      <c r="R1915" s="25" t="e">
        <f>VLOOKUP(O1915,'Currency Balance'!$O$3:$Q$32,3,0)</f>
        <v>#N/A</v>
      </c>
      <c r="S1915" t="e">
        <f t="shared" si="59"/>
        <v>#N/A</v>
      </c>
    </row>
    <row r="1916" spans="1:19">
      <c r="A1916">
        <f>'Previous Trades Import_OMS Quer'!A1916</f>
        <v>0</v>
      </c>
      <c r="B1916">
        <f>'Previous Trades Import_OMS Quer'!B1916</f>
        <v>0</v>
      </c>
      <c r="C1916" s="22">
        <f>'Previous Trades Import_OMS Quer'!C1916</f>
        <v>0</v>
      </c>
      <c r="D1916">
        <f>'Previous Trades Import_OMS Quer'!D1916</f>
        <v>0</v>
      </c>
      <c r="E1916" s="22">
        <f>'Previous Trades Import_OMS Quer'!E1916</f>
        <v>0</v>
      </c>
      <c r="F1916">
        <f>'Previous Trades Import_OMS Quer'!F1916</f>
        <v>0</v>
      </c>
      <c r="G1916">
        <f>'Previous Trades Import_OMS Quer'!G1916</f>
        <v>0</v>
      </c>
      <c r="H1916">
        <f>'Previous Trades Import_OMS Quer'!H1916</f>
        <v>0</v>
      </c>
      <c r="I1916">
        <f>'Previous Trades Import_OMS Quer'!I1916</f>
        <v>0</v>
      </c>
      <c r="J1916">
        <f>'Previous Trades Import_OMS Quer'!J1916</f>
        <v>0</v>
      </c>
      <c r="K1916">
        <f>'Previous Trades Import_OMS Quer'!K1916</f>
        <v>0</v>
      </c>
      <c r="L1916">
        <f>'Previous Trades Import_OMS Quer'!L1916</f>
        <v>0</v>
      </c>
      <c r="M1916">
        <f>'Previous Trades Import_OMS Quer'!M1916</f>
        <v>0</v>
      </c>
      <c r="N1916">
        <f>'Previous Trades Import_OMS Quer'!N1916</f>
        <v>0</v>
      </c>
      <c r="O1916" t="str">
        <f>CLEAN('Previous Trades Import_OMS Quer'!O1916)</f>
        <v/>
      </c>
      <c r="Q1916" s="25">
        <f t="shared" si="58"/>
        <v>0</v>
      </c>
      <c r="R1916" s="25" t="e">
        <f>VLOOKUP(O1916,'Currency Balance'!$O$3:$Q$32,3,0)</f>
        <v>#N/A</v>
      </c>
      <c r="S1916" t="e">
        <f t="shared" si="59"/>
        <v>#N/A</v>
      </c>
    </row>
    <row r="1917" spans="1:19">
      <c r="A1917">
        <f>'Previous Trades Import_OMS Quer'!A1917</f>
        <v>0</v>
      </c>
      <c r="B1917">
        <f>'Previous Trades Import_OMS Quer'!B1917</f>
        <v>0</v>
      </c>
      <c r="C1917" s="22">
        <f>'Previous Trades Import_OMS Quer'!C1917</f>
        <v>0</v>
      </c>
      <c r="D1917">
        <f>'Previous Trades Import_OMS Quer'!D1917</f>
        <v>0</v>
      </c>
      <c r="E1917" s="22">
        <f>'Previous Trades Import_OMS Quer'!E1917</f>
        <v>0</v>
      </c>
      <c r="F1917">
        <f>'Previous Trades Import_OMS Quer'!F1917</f>
        <v>0</v>
      </c>
      <c r="G1917">
        <f>'Previous Trades Import_OMS Quer'!G1917</f>
        <v>0</v>
      </c>
      <c r="H1917">
        <f>'Previous Trades Import_OMS Quer'!H1917</f>
        <v>0</v>
      </c>
      <c r="I1917">
        <f>'Previous Trades Import_OMS Quer'!I1917</f>
        <v>0</v>
      </c>
      <c r="J1917">
        <f>'Previous Trades Import_OMS Quer'!J1917</f>
        <v>0</v>
      </c>
      <c r="K1917">
        <f>'Previous Trades Import_OMS Quer'!K1917</f>
        <v>0</v>
      </c>
      <c r="L1917">
        <f>'Previous Trades Import_OMS Quer'!L1917</f>
        <v>0</v>
      </c>
      <c r="M1917">
        <f>'Previous Trades Import_OMS Quer'!M1917</f>
        <v>0</v>
      </c>
      <c r="N1917">
        <f>'Previous Trades Import_OMS Quer'!N1917</f>
        <v>0</v>
      </c>
      <c r="O1917" t="str">
        <f>CLEAN('Previous Trades Import_OMS Quer'!O1917)</f>
        <v/>
      </c>
      <c r="Q1917" s="25">
        <f t="shared" si="58"/>
        <v>0</v>
      </c>
      <c r="R1917" s="25" t="e">
        <f>VLOOKUP(O1917,'Currency Balance'!$O$3:$Q$32,3,0)</f>
        <v>#N/A</v>
      </c>
      <c r="S1917" t="e">
        <f t="shared" si="59"/>
        <v>#N/A</v>
      </c>
    </row>
    <row r="1918" spans="1:19">
      <c r="A1918">
        <f>'Previous Trades Import_OMS Quer'!A1918</f>
        <v>0</v>
      </c>
      <c r="B1918">
        <f>'Previous Trades Import_OMS Quer'!B1918</f>
        <v>0</v>
      </c>
      <c r="C1918" s="22">
        <f>'Previous Trades Import_OMS Quer'!C1918</f>
        <v>0</v>
      </c>
      <c r="D1918">
        <f>'Previous Trades Import_OMS Quer'!D1918</f>
        <v>0</v>
      </c>
      <c r="E1918" s="22">
        <f>'Previous Trades Import_OMS Quer'!E1918</f>
        <v>0</v>
      </c>
      <c r="F1918">
        <f>'Previous Trades Import_OMS Quer'!F1918</f>
        <v>0</v>
      </c>
      <c r="G1918">
        <f>'Previous Trades Import_OMS Quer'!G1918</f>
        <v>0</v>
      </c>
      <c r="H1918">
        <f>'Previous Trades Import_OMS Quer'!H1918</f>
        <v>0</v>
      </c>
      <c r="I1918">
        <f>'Previous Trades Import_OMS Quer'!I1918</f>
        <v>0</v>
      </c>
      <c r="J1918">
        <f>'Previous Trades Import_OMS Quer'!J1918</f>
        <v>0</v>
      </c>
      <c r="K1918">
        <f>'Previous Trades Import_OMS Quer'!K1918</f>
        <v>0</v>
      </c>
      <c r="L1918">
        <f>'Previous Trades Import_OMS Quer'!L1918</f>
        <v>0</v>
      </c>
      <c r="M1918">
        <f>'Previous Trades Import_OMS Quer'!M1918</f>
        <v>0</v>
      </c>
      <c r="N1918">
        <f>'Previous Trades Import_OMS Quer'!N1918</f>
        <v>0</v>
      </c>
      <c r="O1918" t="str">
        <f>CLEAN('Previous Trades Import_OMS Quer'!O1918)</f>
        <v/>
      </c>
      <c r="Q1918" s="25">
        <f t="shared" si="58"/>
        <v>0</v>
      </c>
      <c r="R1918" s="25" t="e">
        <f>VLOOKUP(O1918,'Currency Balance'!$O$3:$Q$32,3,0)</f>
        <v>#N/A</v>
      </c>
      <c r="S1918" t="e">
        <f t="shared" si="59"/>
        <v>#N/A</v>
      </c>
    </row>
    <row r="1919" spans="1:19">
      <c r="A1919">
        <f>'Previous Trades Import_OMS Quer'!A1919</f>
        <v>0</v>
      </c>
      <c r="B1919">
        <f>'Previous Trades Import_OMS Quer'!B1919</f>
        <v>0</v>
      </c>
      <c r="C1919" s="22">
        <f>'Previous Trades Import_OMS Quer'!C1919</f>
        <v>0</v>
      </c>
      <c r="D1919">
        <f>'Previous Trades Import_OMS Quer'!D1919</f>
        <v>0</v>
      </c>
      <c r="E1919" s="22">
        <f>'Previous Trades Import_OMS Quer'!E1919</f>
        <v>0</v>
      </c>
      <c r="F1919">
        <f>'Previous Trades Import_OMS Quer'!F1919</f>
        <v>0</v>
      </c>
      <c r="G1919">
        <f>'Previous Trades Import_OMS Quer'!G1919</f>
        <v>0</v>
      </c>
      <c r="H1919">
        <f>'Previous Trades Import_OMS Quer'!H1919</f>
        <v>0</v>
      </c>
      <c r="I1919">
        <f>'Previous Trades Import_OMS Quer'!I1919</f>
        <v>0</v>
      </c>
      <c r="J1919">
        <f>'Previous Trades Import_OMS Quer'!J1919</f>
        <v>0</v>
      </c>
      <c r="K1919">
        <f>'Previous Trades Import_OMS Quer'!K1919</f>
        <v>0</v>
      </c>
      <c r="L1919">
        <f>'Previous Trades Import_OMS Quer'!L1919</f>
        <v>0</v>
      </c>
      <c r="M1919">
        <f>'Previous Trades Import_OMS Quer'!M1919</f>
        <v>0</v>
      </c>
      <c r="N1919">
        <f>'Previous Trades Import_OMS Quer'!N1919</f>
        <v>0</v>
      </c>
      <c r="O1919" t="str">
        <f>CLEAN('Previous Trades Import_OMS Quer'!O1919)</f>
        <v/>
      </c>
      <c r="Q1919" s="25">
        <f t="shared" si="58"/>
        <v>0</v>
      </c>
      <c r="R1919" s="25" t="e">
        <f>VLOOKUP(O1919,'Currency Balance'!$O$3:$Q$32,3,0)</f>
        <v>#N/A</v>
      </c>
      <c r="S1919" t="e">
        <f t="shared" si="59"/>
        <v>#N/A</v>
      </c>
    </row>
    <row r="1920" spans="1:19">
      <c r="A1920">
        <f>'Previous Trades Import_OMS Quer'!A1920</f>
        <v>0</v>
      </c>
      <c r="B1920">
        <f>'Previous Trades Import_OMS Quer'!B1920</f>
        <v>0</v>
      </c>
      <c r="C1920" s="22">
        <f>'Previous Trades Import_OMS Quer'!C1920</f>
        <v>0</v>
      </c>
      <c r="D1920">
        <f>'Previous Trades Import_OMS Quer'!D1920</f>
        <v>0</v>
      </c>
      <c r="E1920" s="22">
        <f>'Previous Trades Import_OMS Quer'!E1920</f>
        <v>0</v>
      </c>
      <c r="F1920">
        <f>'Previous Trades Import_OMS Quer'!F1920</f>
        <v>0</v>
      </c>
      <c r="G1920">
        <f>'Previous Trades Import_OMS Quer'!G1920</f>
        <v>0</v>
      </c>
      <c r="H1920">
        <f>'Previous Trades Import_OMS Quer'!H1920</f>
        <v>0</v>
      </c>
      <c r="I1920">
        <f>'Previous Trades Import_OMS Quer'!I1920</f>
        <v>0</v>
      </c>
      <c r="J1920">
        <f>'Previous Trades Import_OMS Quer'!J1920</f>
        <v>0</v>
      </c>
      <c r="K1920">
        <f>'Previous Trades Import_OMS Quer'!K1920</f>
        <v>0</v>
      </c>
      <c r="L1920">
        <f>'Previous Trades Import_OMS Quer'!L1920</f>
        <v>0</v>
      </c>
      <c r="M1920">
        <f>'Previous Trades Import_OMS Quer'!M1920</f>
        <v>0</v>
      </c>
      <c r="N1920">
        <f>'Previous Trades Import_OMS Quer'!N1920</f>
        <v>0</v>
      </c>
      <c r="O1920" t="str">
        <f>CLEAN('Previous Trades Import_OMS Quer'!O1920)</f>
        <v/>
      </c>
      <c r="Q1920" s="25">
        <f t="shared" si="58"/>
        <v>0</v>
      </c>
      <c r="R1920" s="25" t="e">
        <f>VLOOKUP(O1920,'Currency Balance'!$O$3:$Q$32,3,0)</f>
        <v>#N/A</v>
      </c>
      <c r="S1920" t="e">
        <f t="shared" si="59"/>
        <v>#N/A</v>
      </c>
    </row>
    <row r="1921" spans="1:19">
      <c r="A1921">
        <f>'Previous Trades Import_OMS Quer'!A1921</f>
        <v>0</v>
      </c>
      <c r="B1921">
        <f>'Previous Trades Import_OMS Quer'!B1921</f>
        <v>0</v>
      </c>
      <c r="C1921" s="22">
        <f>'Previous Trades Import_OMS Quer'!C1921</f>
        <v>0</v>
      </c>
      <c r="D1921">
        <f>'Previous Trades Import_OMS Quer'!D1921</f>
        <v>0</v>
      </c>
      <c r="E1921" s="22">
        <f>'Previous Trades Import_OMS Quer'!E1921</f>
        <v>0</v>
      </c>
      <c r="F1921">
        <f>'Previous Trades Import_OMS Quer'!F1921</f>
        <v>0</v>
      </c>
      <c r="G1921">
        <f>'Previous Trades Import_OMS Quer'!G1921</f>
        <v>0</v>
      </c>
      <c r="H1921">
        <f>'Previous Trades Import_OMS Quer'!H1921</f>
        <v>0</v>
      </c>
      <c r="I1921">
        <f>'Previous Trades Import_OMS Quer'!I1921</f>
        <v>0</v>
      </c>
      <c r="J1921">
        <f>'Previous Trades Import_OMS Quer'!J1921</f>
        <v>0</v>
      </c>
      <c r="K1921">
        <f>'Previous Trades Import_OMS Quer'!K1921</f>
        <v>0</v>
      </c>
      <c r="L1921">
        <f>'Previous Trades Import_OMS Quer'!L1921</f>
        <v>0</v>
      </c>
      <c r="M1921">
        <f>'Previous Trades Import_OMS Quer'!M1921</f>
        <v>0</v>
      </c>
      <c r="N1921">
        <f>'Previous Trades Import_OMS Quer'!N1921</f>
        <v>0</v>
      </c>
      <c r="O1921" t="str">
        <f>CLEAN('Previous Trades Import_OMS Quer'!O1921)</f>
        <v/>
      </c>
      <c r="Q1921" s="25">
        <f t="shared" si="58"/>
        <v>0</v>
      </c>
      <c r="R1921" s="25" t="e">
        <f>VLOOKUP(O1921,'Currency Balance'!$O$3:$Q$32,3,0)</f>
        <v>#N/A</v>
      </c>
      <c r="S1921" t="e">
        <f t="shared" si="59"/>
        <v>#N/A</v>
      </c>
    </row>
    <row r="1922" spans="1:19">
      <c r="A1922">
        <f>'Previous Trades Import_OMS Quer'!A1922</f>
        <v>0</v>
      </c>
      <c r="B1922">
        <f>'Previous Trades Import_OMS Quer'!B1922</f>
        <v>0</v>
      </c>
      <c r="C1922" s="22">
        <f>'Previous Trades Import_OMS Quer'!C1922</f>
        <v>0</v>
      </c>
      <c r="D1922">
        <f>'Previous Trades Import_OMS Quer'!D1922</f>
        <v>0</v>
      </c>
      <c r="E1922" s="22">
        <f>'Previous Trades Import_OMS Quer'!E1922</f>
        <v>0</v>
      </c>
      <c r="F1922">
        <f>'Previous Trades Import_OMS Quer'!F1922</f>
        <v>0</v>
      </c>
      <c r="G1922">
        <f>'Previous Trades Import_OMS Quer'!G1922</f>
        <v>0</v>
      </c>
      <c r="H1922">
        <f>'Previous Trades Import_OMS Quer'!H1922</f>
        <v>0</v>
      </c>
      <c r="I1922">
        <f>'Previous Trades Import_OMS Quer'!I1922</f>
        <v>0</v>
      </c>
      <c r="J1922">
        <f>'Previous Trades Import_OMS Quer'!J1922</f>
        <v>0</v>
      </c>
      <c r="K1922">
        <f>'Previous Trades Import_OMS Quer'!K1922</f>
        <v>0</v>
      </c>
      <c r="L1922">
        <f>'Previous Trades Import_OMS Quer'!L1922</f>
        <v>0</v>
      </c>
      <c r="M1922">
        <f>'Previous Trades Import_OMS Quer'!M1922</f>
        <v>0</v>
      </c>
      <c r="N1922">
        <f>'Previous Trades Import_OMS Quer'!N1922</f>
        <v>0</v>
      </c>
      <c r="O1922" t="str">
        <f>CLEAN('Previous Trades Import_OMS Quer'!O1922)</f>
        <v/>
      </c>
      <c r="Q1922" s="25">
        <f t="shared" ref="Q1922:Q1985" si="60">IF(G1922="sell",M1922,-M1922)</f>
        <v>0</v>
      </c>
      <c r="R1922" s="25" t="e">
        <f>VLOOKUP(O1922,'Currency Balance'!$O$3:$Q$32,3,0)</f>
        <v>#N/A</v>
      </c>
      <c r="S1922" t="e">
        <f t="shared" ref="S1922:S1985" si="61">Q1922/R1922</f>
        <v>#N/A</v>
      </c>
    </row>
    <row r="1923" spans="1:19">
      <c r="A1923">
        <f>'Previous Trades Import_OMS Quer'!A1923</f>
        <v>0</v>
      </c>
      <c r="B1923">
        <f>'Previous Trades Import_OMS Quer'!B1923</f>
        <v>0</v>
      </c>
      <c r="C1923" s="22">
        <f>'Previous Trades Import_OMS Quer'!C1923</f>
        <v>0</v>
      </c>
      <c r="D1923">
        <f>'Previous Trades Import_OMS Quer'!D1923</f>
        <v>0</v>
      </c>
      <c r="E1923" s="22">
        <f>'Previous Trades Import_OMS Quer'!E1923</f>
        <v>0</v>
      </c>
      <c r="F1923">
        <f>'Previous Trades Import_OMS Quer'!F1923</f>
        <v>0</v>
      </c>
      <c r="G1923">
        <f>'Previous Trades Import_OMS Quer'!G1923</f>
        <v>0</v>
      </c>
      <c r="H1923">
        <f>'Previous Trades Import_OMS Quer'!H1923</f>
        <v>0</v>
      </c>
      <c r="I1923">
        <f>'Previous Trades Import_OMS Quer'!I1923</f>
        <v>0</v>
      </c>
      <c r="J1923">
        <f>'Previous Trades Import_OMS Quer'!J1923</f>
        <v>0</v>
      </c>
      <c r="K1923">
        <f>'Previous Trades Import_OMS Quer'!K1923</f>
        <v>0</v>
      </c>
      <c r="L1923">
        <f>'Previous Trades Import_OMS Quer'!L1923</f>
        <v>0</v>
      </c>
      <c r="M1923">
        <f>'Previous Trades Import_OMS Quer'!M1923</f>
        <v>0</v>
      </c>
      <c r="N1923">
        <f>'Previous Trades Import_OMS Quer'!N1923</f>
        <v>0</v>
      </c>
      <c r="O1923" t="str">
        <f>CLEAN('Previous Trades Import_OMS Quer'!O1923)</f>
        <v/>
      </c>
      <c r="Q1923" s="25">
        <f t="shared" si="60"/>
        <v>0</v>
      </c>
      <c r="R1923" s="25" t="e">
        <f>VLOOKUP(O1923,'Currency Balance'!$O$3:$Q$32,3,0)</f>
        <v>#N/A</v>
      </c>
      <c r="S1923" t="e">
        <f t="shared" si="61"/>
        <v>#N/A</v>
      </c>
    </row>
    <row r="1924" spans="1:19">
      <c r="A1924">
        <f>'Previous Trades Import_OMS Quer'!A1924</f>
        <v>0</v>
      </c>
      <c r="B1924">
        <f>'Previous Trades Import_OMS Quer'!B1924</f>
        <v>0</v>
      </c>
      <c r="C1924" s="22">
        <f>'Previous Trades Import_OMS Quer'!C1924</f>
        <v>0</v>
      </c>
      <c r="D1924">
        <f>'Previous Trades Import_OMS Quer'!D1924</f>
        <v>0</v>
      </c>
      <c r="E1924" s="22">
        <f>'Previous Trades Import_OMS Quer'!E1924</f>
        <v>0</v>
      </c>
      <c r="F1924">
        <f>'Previous Trades Import_OMS Quer'!F1924</f>
        <v>0</v>
      </c>
      <c r="G1924">
        <f>'Previous Trades Import_OMS Quer'!G1924</f>
        <v>0</v>
      </c>
      <c r="H1924">
        <f>'Previous Trades Import_OMS Quer'!H1924</f>
        <v>0</v>
      </c>
      <c r="I1924">
        <f>'Previous Trades Import_OMS Quer'!I1924</f>
        <v>0</v>
      </c>
      <c r="J1924">
        <f>'Previous Trades Import_OMS Quer'!J1924</f>
        <v>0</v>
      </c>
      <c r="K1924">
        <f>'Previous Trades Import_OMS Quer'!K1924</f>
        <v>0</v>
      </c>
      <c r="L1924">
        <f>'Previous Trades Import_OMS Quer'!L1924</f>
        <v>0</v>
      </c>
      <c r="M1924">
        <f>'Previous Trades Import_OMS Quer'!M1924</f>
        <v>0</v>
      </c>
      <c r="N1924">
        <f>'Previous Trades Import_OMS Quer'!N1924</f>
        <v>0</v>
      </c>
      <c r="O1924" t="str">
        <f>CLEAN('Previous Trades Import_OMS Quer'!O1924)</f>
        <v/>
      </c>
      <c r="Q1924" s="25">
        <f t="shared" si="60"/>
        <v>0</v>
      </c>
      <c r="R1924" s="25" t="e">
        <f>VLOOKUP(O1924,'Currency Balance'!$O$3:$Q$32,3,0)</f>
        <v>#N/A</v>
      </c>
      <c r="S1924" t="e">
        <f t="shared" si="61"/>
        <v>#N/A</v>
      </c>
    </row>
    <row r="1925" spans="1:19">
      <c r="A1925">
        <f>'Previous Trades Import_OMS Quer'!A1925</f>
        <v>0</v>
      </c>
      <c r="B1925">
        <f>'Previous Trades Import_OMS Quer'!B1925</f>
        <v>0</v>
      </c>
      <c r="C1925" s="22">
        <f>'Previous Trades Import_OMS Quer'!C1925</f>
        <v>0</v>
      </c>
      <c r="D1925">
        <f>'Previous Trades Import_OMS Quer'!D1925</f>
        <v>0</v>
      </c>
      <c r="E1925" s="22">
        <f>'Previous Trades Import_OMS Quer'!E1925</f>
        <v>0</v>
      </c>
      <c r="F1925">
        <f>'Previous Trades Import_OMS Quer'!F1925</f>
        <v>0</v>
      </c>
      <c r="G1925">
        <f>'Previous Trades Import_OMS Quer'!G1925</f>
        <v>0</v>
      </c>
      <c r="H1925">
        <f>'Previous Trades Import_OMS Quer'!H1925</f>
        <v>0</v>
      </c>
      <c r="I1925">
        <f>'Previous Trades Import_OMS Quer'!I1925</f>
        <v>0</v>
      </c>
      <c r="J1925">
        <f>'Previous Trades Import_OMS Quer'!J1925</f>
        <v>0</v>
      </c>
      <c r="K1925">
        <f>'Previous Trades Import_OMS Quer'!K1925</f>
        <v>0</v>
      </c>
      <c r="L1925">
        <f>'Previous Trades Import_OMS Quer'!L1925</f>
        <v>0</v>
      </c>
      <c r="M1925">
        <f>'Previous Trades Import_OMS Quer'!M1925</f>
        <v>0</v>
      </c>
      <c r="N1925">
        <f>'Previous Trades Import_OMS Quer'!N1925</f>
        <v>0</v>
      </c>
      <c r="O1925" t="str">
        <f>CLEAN('Previous Trades Import_OMS Quer'!O1925)</f>
        <v/>
      </c>
      <c r="Q1925" s="25">
        <f t="shared" si="60"/>
        <v>0</v>
      </c>
      <c r="R1925" s="25" t="e">
        <f>VLOOKUP(O1925,'Currency Balance'!$O$3:$Q$32,3,0)</f>
        <v>#N/A</v>
      </c>
      <c r="S1925" t="e">
        <f t="shared" si="61"/>
        <v>#N/A</v>
      </c>
    </row>
    <row r="1926" spans="1:19">
      <c r="A1926">
        <f>'Previous Trades Import_OMS Quer'!A1926</f>
        <v>0</v>
      </c>
      <c r="B1926">
        <f>'Previous Trades Import_OMS Quer'!B1926</f>
        <v>0</v>
      </c>
      <c r="C1926" s="22">
        <f>'Previous Trades Import_OMS Quer'!C1926</f>
        <v>0</v>
      </c>
      <c r="D1926">
        <f>'Previous Trades Import_OMS Quer'!D1926</f>
        <v>0</v>
      </c>
      <c r="E1926" s="22">
        <f>'Previous Trades Import_OMS Quer'!E1926</f>
        <v>0</v>
      </c>
      <c r="F1926">
        <f>'Previous Trades Import_OMS Quer'!F1926</f>
        <v>0</v>
      </c>
      <c r="G1926">
        <f>'Previous Trades Import_OMS Quer'!G1926</f>
        <v>0</v>
      </c>
      <c r="H1926">
        <f>'Previous Trades Import_OMS Quer'!H1926</f>
        <v>0</v>
      </c>
      <c r="I1926">
        <f>'Previous Trades Import_OMS Quer'!I1926</f>
        <v>0</v>
      </c>
      <c r="J1926">
        <f>'Previous Trades Import_OMS Quer'!J1926</f>
        <v>0</v>
      </c>
      <c r="K1926">
        <f>'Previous Trades Import_OMS Quer'!K1926</f>
        <v>0</v>
      </c>
      <c r="L1926">
        <f>'Previous Trades Import_OMS Quer'!L1926</f>
        <v>0</v>
      </c>
      <c r="M1926">
        <f>'Previous Trades Import_OMS Quer'!M1926</f>
        <v>0</v>
      </c>
      <c r="N1926">
        <f>'Previous Trades Import_OMS Quer'!N1926</f>
        <v>0</v>
      </c>
      <c r="O1926" t="str">
        <f>CLEAN('Previous Trades Import_OMS Quer'!O1926)</f>
        <v/>
      </c>
      <c r="Q1926" s="25">
        <f t="shared" si="60"/>
        <v>0</v>
      </c>
      <c r="R1926" s="25" t="e">
        <f>VLOOKUP(O1926,'Currency Balance'!$O$3:$Q$32,3,0)</f>
        <v>#N/A</v>
      </c>
      <c r="S1926" t="e">
        <f t="shared" si="61"/>
        <v>#N/A</v>
      </c>
    </row>
    <row r="1927" spans="1:19">
      <c r="A1927">
        <f>'Previous Trades Import_OMS Quer'!A1927</f>
        <v>0</v>
      </c>
      <c r="B1927">
        <f>'Previous Trades Import_OMS Quer'!B1927</f>
        <v>0</v>
      </c>
      <c r="C1927" s="22">
        <f>'Previous Trades Import_OMS Quer'!C1927</f>
        <v>0</v>
      </c>
      <c r="D1927">
        <f>'Previous Trades Import_OMS Quer'!D1927</f>
        <v>0</v>
      </c>
      <c r="E1927" s="22">
        <f>'Previous Trades Import_OMS Quer'!E1927</f>
        <v>0</v>
      </c>
      <c r="F1927">
        <f>'Previous Trades Import_OMS Quer'!F1927</f>
        <v>0</v>
      </c>
      <c r="G1927">
        <f>'Previous Trades Import_OMS Quer'!G1927</f>
        <v>0</v>
      </c>
      <c r="H1927">
        <f>'Previous Trades Import_OMS Quer'!H1927</f>
        <v>0</v>
      </c>
      <c r="I1927">
        <f>'Previous Trades Import_OMS Quer'!I1927</f>
        <v>0</v>
      </c>
      <c r="J1927">
        <f>'Previous Trades Import_OMS Quer'!J1927</f>
        <v>0</v>
      </c>
      <c r="K1927">
        <f>'Previous Trades Import_OMS Quer'!K1927</f>
        <v>0</v>
      </c>
      <c r="L1927">
        <f>'Previous Trades Import_OMS Quer'!L1927</f>
        <v>0</v>
      </c>
      <c r="M1927">
        <f>'Previous Trades Import_OMS Quer'!M1927</f>
        <v>0</v>
      </c>
      <c r="N1927">
        <f>'Previous Trades Import_OMS Quer'!N1927</f>
        <v>0</v>
      </c>
      <c r="O1927" t="str">
        <f>CLEAN('Previous Trades Import_OMS Quer'!O1927)</f>
        <v/>
      </c>
      <c r="Q1927" s="25">
        <f t="shared" si="60"/>
        <v>0</v>
      </c>
      <c r="R1927" s="25" t="e">
        <f>VLOOKUP(O1927,'Currency Balance'!$O$3:$Q$32,3,0)</f>
        <v>#N/A</v>
      </c>
      <c r="S1927" t="e">
        <f t="shared" si="61"/>
        <v>#N/A</v>
      </c>
    </row>
    <row r="1928" spans="1:19">
      <c r="A1928">
        <f>'Previous Trades Import_OMS Quer'!A1928</f>
        <v>0</v>
      </c>
      <c r="B1928">
        <f>'Previous Trades Import_OMS Quer'!B1928</f>
        <v>0</v>
      </c>
      <c r="C1928" s="22">
        <f>'Previous Trades Import_OMS Quer'!C1928</f>
        <v>0</v>
      </c>
      <c r="D1928">
        <f>'Previous Trades Import_OMS Quer'!D1928</f>
        <v>0</v>
      </c>
      <c r="E1928" s="22">
        <f>'Previous Trades Import_OMS Quer'!E1928</f>
        <v>0</v>
      </c>
      <c r="F1928">
        <f>'Previous Trades Import_OMS Quer'!F1928</f>
        <v>0</v>
      </c>
      <c r="G1928">
        <f>'Previous Trades Import_OMS Quer'!G1928</f>
        <v>0</v>
      </c>
      <c r="H1928">
        <f>'Previous Trades Import_OMS Quer'!H1928</f>
        <v>0</v>
      </c>
      <c r="I1928">
        <f>'Previous Trades Import_OMS Quer'!I1928</f>
        <v>0</v>
      </c>
      <c r="J1928">
        <f>'Previous Trades Import_OMS Quer'!J1928</f>
        <v>0</v>
      </c>
      <c r="K1928">
        <f>'Previous Trades Import_OMS Quer'!K1928</f>
        <v>0</v>
      </c>
      <c r="L1928">
        <f>'Previous Trades Import_OMS Quer'!L1928</f>
        <v>0</v>
      </c>
      <c r="M1928">
        <f>'Previous Trades Import_OMS Quer'!M1928</f>
        <v>0</v>
      </c>
      <c r="N1928">
        <f>'Previous Trades Import_OMS Quer'!N1928</f>
        <v>0</v>
      </c>
      <c r="O1928" t="str">
        <f>CLEAN('Previous Trades Import_OMS Quer'!O1928)</f>
        <v/>
      </c>
      <c r="Q1928" s="25">
        <f t="shared" si="60"/>
        <v>0</v>
      </c>
      <c r="R1928" s="25" t="e">
        <f>VLOOKUP(O1928,'Currency Balance'!$O$3:$Q$32,3,0)</f>
        <v>#N/A</v>
      </c>
      <c r="S1928" t="e">
        <f t="shared" si="61"/>
        <v>#N/A</v>
      </c>
    </row>
    <row r="1929" spans="1:19">
      <c r="A1929">
        <f>'Previous Trades Import_OMS Quer'!A1929</f>
        <v>0</v>
      </c>
      <c r="B1929">
        <f>'Previous Trades Import_OMS Quer'!B1929</f>
        <v>0</v>
      </c>
      <c r="C1929" s="22">
        <f>'Previous Trades Import_OMS Quer'!C1929</f>
        <v>0</v>
      </c>
      <c r="D1929">
        <f>'Previous Trades Import_OMS Quer'!D1929</f>
        <v>0</v>
      </c>
      <c r="E1929" s="22">
        <f>'Previous Trades Import_OMS Quer'!E1929</f>
        <v>0</v>
      </c>
      <c r="F1929">
        <f>'Previous Trades Import_OMS Quer'!F1929</f>
        <v>0</v>
      </c>
      <c r="G1929">
        <f>'Previous Trades Import_OMS Quer'!G1929</f>
        <v>0</v>
      </c>
      <c r="H1929">
        <f>'Previous Trades Import_OMS Quer'!H1929</f>
        <v>0</v>
      </c>
      <c r="I1929">
        <f>'Previous Trades Import_OMS Quer'!I1929</f>
        <v>0</v>
      </c>
      <c r="J1929">
        <f>'Previous Trades Import_OMS Quer'!J1929</f>
        <v>0</v>
      </c>
      <c r="K1929">
        <f>'Previous Trades Import_OMS Quer'!K1929</f>
        <v>0</v>
      </c>
      <c r="L1929">
        <f>'Previous Trades Import_OMS Quer'!L1929</f>
        <v>0</v>
      </c>
      <c r="M1929">
        <f>'Previous Trades Import_OMS Quer'!M1929</f>
        <v>0</v>
      </c>
      <c r="N1929">
        <f>'Previous Trades Import_OMS Quer'!N1929</f>
        <v>0</v>
      </c>
      <c r="O1929" t="str">
        <f>CLEAN('Previous Trades Import_OMS Quer'!O1929)</f>
        <v/>
      </c>
      <c r="Q1929" s="25">
        <f t="shared" si="60"/>
        <v>0</v>
      </c>
      <c r="R1929" s="25" t="e">
        <f>VLOOKUP(O1929,'Currency Balance'!$O$3:$Q$32,3,0)</f>
        <v>#N/A</v>
      </c>
      <c r="S1929" t="e">
        <f t="shared" si="61"/>
        <v>#N/A</v>
      </c>
    </row>
    <row r="1930" spans="1:19">
      <c r="A1930">
        <f>'Previous Trades Import_OMS Quer'!A1930</f>
        <v>0</v>
      </c>
      <c r="B1930">
        <f>'Previous Trades Import_OMS Quer'!B1930</f>
        <v>0</v>
      </c>
      <c r="C1930" s="22">
        <f>'Previous Trades Import_OMS Quer'!C1930</f>
        <v>0</v>
      </c>
      <c r="D1930">
        <f>'Previous Trades Import_OMS Quer'!D1930</f>
        <v>0</v>
      </c>
      <c r="E1930" s="22">
        <f>'Previous Trades Import_OMS Quer'!E1930</f>
        <v>0</v>
      </c>
      <c r="F1930">
        <f>'Previous Trades Import_OMS Quer'!F1930</f>
        <v>0</v>
      </c>
      <c r="G1930">
        <f>'Previous Trades Import_OMS Quer'!G1930</f>
        <v>0</v>
      </c>
      <c r="H1930">
        <f>'Previous Trades Import_OMS Quer'!H1930</f>
        <v>0</v>
      </c>
      <c r="I1930">
        <f>'Previous Trades Import_OMS Quer'!I1930</f>
        <v>0</v>
      </c>
      <c r="J1930">
        <f>'Previous Trades Import_OMS Quer'!J1930</f>
        <v>0</v>
      </c>
      <c r="K1930">
        <f>'Previous Trades Import_OMS Quer'!K1930</f>
        <v>0</v>
      </c>
      <c r="L1930">
        <f>'Previous Trades Import_OMS Quer'!L1930</f>
        <v>0</v>
      </c>
      <c r="M1930">
        <f>'Previous Trades Import_OMS Quer'!M1930</f>
        <v>0</v>
      </c>
      <c r="N1930">
        <f>'Previous Trades Import_OMS Quer'!N1930</f>
        <v>0</v>
      </c>
      <c r="O1930" t="str">
        <f>CLEAN('Previous Trades Import_OMS Quer'!O1930)</f>
        <v/>
      </c>
      <c r="Q1930" s="25">
        <f t="shared" si="60"/>
        <v>0</v>
      </c>
      <c r="R1930" s="25" t="e">
        <f>VLOOKUP(O1930,'Currency Balance'!$O$3:$Q$32,3,0)</f>
        <v>#N/A</v>
      </c>
      <c r="S1930" t="e">
        <f t="shared" si="61"/>
        <v>#N/A</v>
      </c>
    </row>
    <row r="1931" spans="1:19">
      <c r="A1931">
        <f>'Previous Trades Import_OMS Quer'!A1931</f>
        <v>0</v>
      </c>
      <c r="B1931">
        <f>'Previous Trades Import_OMS Quer'!B1931</f>
        <v>0</v>
      </c>
      <c r="C1931" s="22">
        <f>'Previous Trades Import_OMS Quer'!C1931</f>
        <v>0</v>
      </c>
      <c r="D1931">
        <f>'Previous Trades Import_OMS Quer'!D1931</f>
        <v>0</v>
      </c>
      <c r="E1931" s="22">
        <f>'Previous Trades Import_OMS Quer'!E1931</f>
        <v>0</v>
      </c>
      <c r="F1931">
        <f>'Previous Trades Import_OMS Quer'!F1931</f>
        <v>0</v>
      </c>
      <c r="G1931">
        <f>'Previous Trades Import_OMS Quer'!G1931</f>
        <v>0</v>
      </c>
      <c r="H1931">
        <f>'Previous Trades Import_OMS Quer'!H1931</f>
        <v>0</v>
      </c>
      <c r="I1931">
        <f>'Previous Trades Import_OMS Quer'!I1931</f>
        <v>0</v>
      </c>
      <c r="J1931">
        <f>'Previous Trades Import_OMS Quer'!J1931</f>
        <v>0</v>
      </c>
      <c r="K1931">
        <f>'Previous Trades Import_OMS Quer'!K1931</f>
        <v>0</v>
      </c>
      <c r="L1931">
        <f>'Previous Trades Import_OMS Quer'!L1931</f>
        <v>0</v>
      </c>
      <c r="M1931">
        <f>'Previous Trades Import_OMS Quer'!M1931</f>
        <v>0</v>
      </c>
      <c r="N1931">
        <f>'Previous Trades Import_OMS Quer'!N1931</f>
        <v>0</v>
      </c>
      <c r="O1931" t="str">
        <f>CLEAN('Previous Trades Import_OMS Quer'!O1931)</f>
        <v/>
      </c>
      <c r="Q1931" s="25">
        <f t="shared" si="60"/>
        <v>0</v>
      </c>
      <c r="R1931" s="25" t="e">
        <f>VLOOKUP(O1931,'Currency Balance'!$O$3:$Q$32,3,0)</f>
        <v>#N/A</v>
      </c>
      <c r="S1931" t="e">
        <f t="shared" si="61"/>
        <v>#N/A</v>
      </c>
    </row>
    <row r="1932" spans="1:19">
      <c r="A1932">
        <f>'Previous Trades Import_OMS Quer'!A1932</f>
        <v>0</v>
      </c>
      <c r="B1932">
        <f>'Previous Trades Import_OMS Quer'!B1932</f>
        <v>0</v>
      </c>
      <c r="C1932" s="22">
        <f>'Previous Trades Import_OMS Quer'!C1932</f>
        <v>0</v>
      </c>
      <c r="D1932">
        <f>'Previous Trades Import_OMS Quer'!D1932</f>
        <v>0</v>
      </c>
      <c r="E1932" s="22">
        <f>'Previous Trades Import_OMS Quer'!E1932</f>
        <v>0</v>
      </c>
      <c r="F1932">
        <f>'Previous Trades Import_OMS Quer'!F1932</f>
        <v>0</v>
      </c>
      <c r="G1932">
        <f>'Previous Trades Import_OMS Quer'!G1932</f>
        <v>0</v>
      </c>
      <c r="H1932">
        <f>'Previous Trades Import_OMS Quer'!H1932</f>
        <v>0</v>
      </c>
      <c r="I1932">
        <f>'Previous Trades Import_OMS Quer'!I1932</f>
        <v>0</v>
      </c>
      <c r="J1932">
        <f>'Previous Trades Import_OMS Quer'!J1932</f>
        <v>0</v>
      </c>
      <c r="K1932">
        <f>'Previous Trades Import_OMS Quer'!K1932</f>
        <v>0</v>
      </c>
      <c r="L1932">
        <f>'Previous Trades Import_OMS Quer'!L1932</f>
        <v>0</v>
      </c>
      <c r="M1932">
        <f>'Previous Trades Import_OMS Quer'!M1932</f>
        <v>0</v>
      </c>
      <c r="N1932">
        <f>'Previous Trades Import_OMS Quer'!N1932</f>
        <v>0</v>
      </c>
      <c r="O1932" t="str">
        <f>CLEAN('Previous Trades Import_OMS Quer'!O1932)</f>
        <v/>
      </c>
      <c r="Q1932" s="25">
        <f t="shared" si="60"/>
        <v>0</v>
      </c>
      <c r="R1932" s="25" t="e">
        <f>VLOOKUP(O1932,'Currency Balance'!$O$3:$Q$32,3,0)</f>
        <v>#N/A</v>
      </c>
      <c r="S1932" t="e">
        <f t="shared" si="61"/>
        <v>#N/A</v>
      </c>
    </row>
    <row r="1933" spans="1:19">
      <c r="A1933">
        <f>'Previous Trades Import_OMS Quer'!A1933</f>
        <v>0</v>
      </c>
      <c r="B1933">
        <f>'Previous Trades Import_OMS Quer'!B1933</f>
        <v>0</v>
      </c>
      <c r="C1933" s="22">
        <f>'Previous Trades Import_OMS Quer'!C1933</f>
        <v>0</v>
      </c>
      <c r="D1933">
        <f>'Previous Trades Import_OMS Quer'!D1933</f>
        <v>0</v>
      </c>
      <c r="E1933" s="22">
        <f>'Previous Trades Import_OMS Quer'!E1933</f>
        <v>0</v>
      </c>
      <c r="F1933">
        <f>'Previous Trades Import_OMS Quer'!F1933</f>
        <v>0</v>
      </c>
      <c r="G1933">
        <f>'Previous Trades Import_OMS Quer'!G1933</f>
        <v>0</v>
      </c>
      <c r="H1933">
        <f>'Previous Trades Import_OMS Quer'!H1933</f>
        <v>0</v>
      </c>
      <c r="I1933">
        <f>'Previous Trades Import_OMS Quer'!I1933</f>
        <v>0</v>
      </c>
      <c r="J1933">
        <f>'Previous Trades Import_OMS Quer'!J1933</f>
        <v>0</v>
      </c>
      <c r="K1933">
        <f>'Previous Trades Import_OMS Quer'!K1933</f>
        <v>0</v>
      </c>
      <c r="L1933">
        <f>'Previous Trades Import_OMS Quer'!L1933</f>
        <v>0</v>
      </c>
      <c r="M1933">
        <f>'Previous Trades Import_OMS Quer'!M1933</f>
        <v>0</v>
      </c>
      <c r="N1933">
        <f>'Previous Trades Import_OMS Quer'!N1933</f>
        <v>0</v>
      </c>
      <c r="O1933" t="str">
        <f>CLEAN('Previous Trades Import_OMS Quer'!O1933)</f>
        <v/>
      </c>
      <c r="Q1933" s="25">
        <f t="shared" si="60"/>
        <v>0</v>
      </c>
      <c r="R1933" s="25" t="e">
        <f>VLOOKUP(O1933,'Currency Balance'!$O$3:$Q$32,3,0)</f>
        <v>#N/A</v>
      </c>
      <c r="S1933" t="e">
        <f t="shared" si="61"/>
        <v>#N/A</v>
      </c>
    </row>
    <row r="1934" spans="1:19">
      <c r="A1934">
        <f>'Previous Trades Import_OMS Quer'!A1934</f>
        <v>0</v>
      </c>
      <c r="B1934">
        <f>'Previous Trades Import_OMS Quer'!B1934</f>
        <v>0</v>
      </c>
      <c r="C1934" s="22">
        <f>'Previous Trades Import_OMS Quer'!C1934</f>
        <v>0</v>
      </c>
      <c r="D1934">
        <f>'Previous Trades Import_OMS Quer'!D1934</f>
        <v>0</v>
      </c>
      <c r="E1934" s="22">
        <f>'Previous Trades Import_OMS Quer'!E1934</f>
        <v>0</v>
      </c>
      <c r="F1934">
        <f>'Previous Trades Import_OMS Quer'!F1934</f>
        <v>0</v>
      </c>
      <c r="G1934">
        <f>'Previous Trades Import_OMS Quer'!G1934</f>
        <v>0</v>
      </c>
      <c r="H1934">
        <f>'Previous Trades Import_OMS Quer'!H1934</f>
        <v>0</v>
      </c>
      <c r="I1934">
        <f>'Previous Trades Import_OMS Quer'!I1934</f>
        <v>0</v>
      </c>
      <c r="J1934">
        <f>'Previous Trades Import_OMS Quer'!J1934</f>
        <v>0</v>
      </c>
      <c r="K1934">
        <f>'Previous Trades Import_OMS Quer'!K1934</f>
        <v>0</v>
      </c>
      <c r="L1934">
        <f>'Previous Trades Import_OMS Quer'!L1934</f>
        <v>0</v>
      </c>
      <c r="M1934">
        <f>'Previous Trades Import_OMS Quer'!M1934</f>
        <v>0</v>
      </c>
      <c r="N1934">
        <f>'Previous Trades Import_OMS Quer'!N1934</f>
        <v>0</v>
      </c>
      <c r="O1934" t="str">
        <f>CLEAN('Previous Trades Import_OMS Quer'!O1934)</f>
        <v/>
      </c>
      <c r="Q1934" s="25">
        <f t="shared" si="60"/>
        <v>0</v>
      </c>
      <c r="R1934" s="25" t="e">
        <f>VLOOKUP(O1934,'Currency Balance'!$O$3:$Q$32,3,0)</f>
        <v>#N/A</v>
      </c>
      <c r="S1934" t="e">
        <f t="shared" si="61"/>
        <v>#N/A</v>
      </c>
    </row>
    <row r="1935" spans="1:19">
      <c r="A1935">
        <f>'Previous Trades Import_OMS Quer'!A1935</f>
        <v>0</v>
      </c>
      <c r="B1935">
        <f>'Previous Trades Import_OMS Quer'!B1935</f>
        <v>0</v>
      </c>
      <c r="C1935" s="22">
        <f>'Previous Trades Import_OMS Quer'!C1935</f>
        <v>0</v>
      </c>
      <c r="D1935">
        <f>'Previous Trades Import_OMS Quer'!D1935</f>
        <v>0</v>
      </c>
      <c r="E1935" s="22">
        <f>'Previous Trades Import_OMS Quer'!E1935</f>
        <v>0</v>
      </c>
      <c r="F1935">
        <f>'Previous Trades Import_OMS Quer'!F1935</f>
        <v>0</v>
      </c>
      <c r="G1935">
        <f>'Previous Trades Import_OMS Quer'!G1935</f>
        <v>0</v>
      </c>
      <c r="H1935">
        <f>'Previous Trades Import_OMS Quer'!H1935</f>
        <v>0</v>
      </c>
      <c r="I1935">
        <f>'Previous Trades Import_OMS Quer'!I1935</f>
        <v>0</v>
      </c>
      <c r="J1935">
        <f>'Previous Trades Import_OMS Quer'!J1935</f>
        <v>0</v>
      </c>
      <c r="K1935">
        <f>'Previous Trades Import_OMS Quer'!K1935</f>
        <v>0</v>
      </c>
      <c r="L1935">
        <f>'Previous Trades Import_OMS Quer'!L1935</f>
        <v>0</v>
      </c>
      <c r="M1935">
        <f>'Previous Trades Import_OMS Quer'!M1935</f>
        <v>0</v>
      </c>
      <c r="N1935">
        <f>'Previous Trades Import_OMS Quer'!N1935</f>
        <v>0</v>
      </c>
      <c r="O1935" t="str">
        <f>CLEAN('Previous Trades Import_OMS Quer'!O1935)</f>
        <v/>
      </c>
      <c r="Q1935" s="25">
        <f t="shared" si="60"/>
        <v>0</v>
      </c>
      <c r="R1935" s="25" t="e">
        <f>VLOOKUP(O1935,'Currency Balance'!$O$3:$Q$32,3,0)</f>
        <v>#N/A</v>
      </c>
      <c r="S1935" t="e">
        <f t="shared" si="61"/>
        <v>#N/A</v>
      </c>
    </row>
    <row r="1936" spans="1:19">
      <c r="A1936">
        <f>'Previous Trades Import_OMS Quer'!A1936</f>
        <v>0</v>
      </c>
      <c r="B1936">
        <f>'Previous Trades Import_OMS Quer'!B1936</f>
        <v>0</v>
      </c>
      <c r="C1936" s="22">
        <f>'Previous Trades Import_OMS Quer'!C1936</f>
        <v>0</v>
      </c>
      <c r="D1936">
        <f>'Previous Trades Import_OMS Quer'!D1936</f>
        <v>0</v>
      </c>
      <c r="E1936" s="22">
        <f>'Previous Trades Import_OMS Quer'!E1936</f>
        <v>0</v>
      </c>
      <c r="F1936">
        <f>'Previous Trades Import_OMS Quer'!F1936</f>
        <v>0</v>
      </c>
      <c r="G1936">
        <f>'Previous Trades Import_OMS Quer'!G1936</f>
        <v>0</v>
      </c>
      <c r="H1936">
        <f>'Previous Trades Import_OMS Quer'!H1936</f>
        <v>0</v>
      </c>
      <c r="I1936">
        <f>'Previous Trades Import_OMS Quer'!I1936</f>
        <v>0</v>
      </c>
      <c r="J1936">
        <f>'Previous Trades Import_OMS Quer'!J1936</f>
        <v>0</v>
      </c>
      <c r="K1936">
        <f>'Previous Trades Import_OMS Quer'!K1936</f>
        <v>0</v>
      </c>
      <c r="L1936">
        <f>'Previous Trades Import_OMS Quer'!L1936</f>
        <v>0</v>
      </c>
      <c r="M1936">
        <f>'Previous Trades Import_OMS Quer'!M1936</f>
        <v>0</v>
      </c>
      <c r="N1936">
        <f>'Previous Trades Import_OMS Quer'!N1936</f>
        <v>0</v>
      </c>
      <c r="O1936" t="str">
        <f>CLEAN('Previous Trades Import_OMS Quer'!O1936)</f>
        <v/>
      </c>
      <c r="Q1936" s="25">
        <f t="shared" si="60"/>
        <v>0</v>
      </c>
      <c r="R1936" s="25" t="e">
        <f>VLOOKUP(O1936,'Currency Balance'!$O$3:$Q$32,3,0)</f>
        <v>#N/A</v>
      </c>
      <c r="S1936" t="e">
        <f t="shared" si="61"/>
        <v>#N/A</v>
      </c>
    </row>
    <row r="1937" spans="1:19">
      <c r="A1937">
        <f>'Previous Trades Import_OMS Quer'!A1937</f>
        <v>0</v>
      </c>
      <c r="B1937">
        <f>'Previous Trades Import_OMS Quer'!B1937</f>
        <v>0</v>
      </c>
      <c r="C1937" s="22">
        <f>'Previous Trades Import_OMS Quer'!C1937</f>
        <v>0</v>
      </c>
      <c r="D1937">
        <f>'Previous Trades Import_OMS Quer'!D1937</f>
        <v>0</v>
      </c>
      <c r="E1937" s="22">
        <f>'Previous Trades Import_OMS Quer'!E1937</f>
        <v>0</v>
      </c>
      <c r="F1937">
        <f>'Previous Trades Import_OMS Quer'!F1937</f>
        <v>0</v>
      </c>
      <c r="G1937">
        <f>'Previous Trades Import_OMS Quer'!G1937</f>
        <v>0</v>
      </c>
      <c r="H1937">
        <f>'Previous Trades Import_OMS Quer'!H1937</f>
        <v>0</v>
      </c>
      <c r="I1937">
        <f>'Previous Trades Import_OMS Quer'!I1937</f>
        <v>0</v>
      </c>
      <c r="J1937">
        <f>'Previous Trades Import_OMS Quer'!J1937</f>
        <v>0</v>
      </c>
      <c r="K1937">
        <f>'Previous Trades Import_OMS Quer'!K1937</f>
        <v>0</v>
      </c>
      <c r="L1937">
        <f>'Previous Trades Import_OMS Quer'!L1937</f>
        <v>0</v>
      </c>
      <c r="M1937">
        <f>'Previous Trades Import_OMS Quer'!M1937</f>
        <v>0</v>
      </c>
      <c r="N1937">
        <f>'Previous Trades Import_OMS Quer'!N1937</f>
        <v>0</v>
      </c>
      <c r="O1937" t="str">
        <f>CLEAN('Previous Trades Import_OMS Quer'!O1937)</f>
        <v/>
      </c>
      <c r="Q1937" s="25">
        <f t="shared" si="60"/>
        <v>0</v>
      </c>
      <c r="R1937" s="25" t="e">
        <f>VLOOKUP(O1937,'Currency Balance'!$O$3:$Q$32,3,0)</f>
        <v>#N/A</v>
      </c>
      <c r="S1937" t="e">
        <f t="shared" si="61"/>
        <v>#N/A</v>
      </c>
    </row>
    <row r="1938" spans="1:19">
      <c r="A1938">
        <f>'Previous Trades Import_OMS Quer'!A1938</f>
        <v>0</v>
      </c>
      <c r="B1938">
        <f>'Previous Trades Import_OMS Quer'!B1938</f>
        <v>0</v>
      </c>
      <c r="C1938" s="22">
        <f>'Previous Trades Import_OMS Quer'!C1938</f>
        <v>0</v>
      </c>
      <c r="D1938">
        <f>'Previous Trades Import_OMS Quer'!D1938</f>
        <v>0</v>
      </c>
      <c r="E1938" s="22">
        <f>'Previous Trades Import_OMS Quer'!E1938</f>
        <v>0</v>
      </c>
      <c r="F1938">
        <f>'Previous Trades Import_OMS Quer'!F1938</f>
        <v>0</v>
      </c>
      <c r="G1938">
        <f>'Previous Trades Import_OMS Quer'!G1938</f>
        <v>0</v>
      </c>
      <c r="H1938">
        <f>'Previous Trades Import_OMS Quer'!H1938</f>
        <v>0</v>
      </c>
      <c r="I1938">
        <f>'Previous Trades Import_OMS Quer'!I1938</f>
        <v>0</v>
      </c>
      <c r="J1938">
        <f>'Previous Trades Import_OMS Quer'!J1938</f>
        <v>0</v>
      </c>
      <c r="K1938">
        <f>'Previous Trades Import_OMS Quer'!K1938</f>
        <v>0</v>
      </c>
      <c r="L1938">
        <f>'Previous Trades Import_OMS Quer'!L1938</f>
        <v>0</v>
      </c>
      <c r="M1938">
        <f>'Previous Trades Import_OMS Quer'!M1938</f>
        <v>0</v>
      </c>
      <c r="N1938">
        <f>'Previous Trades Import_OMS Quer'!N1938</f>
        <v>0</v>
      </c>
      <c r="O1938" t="str">
        <f>CLEAN('Previous Trades Import_OMS Quer'!O1938)</f>
        <v/>
      </c>
      <c r="Q1938" s="25">
        <f t="shared" si="60"/>
        <v>0</v>
      </c>
      <c r="R1938" s="25" t="e">
        <f>VLOOKUP(O1938,'Currency Balance'!$O$3:$Q$32,3,0)</f>
        <v>#N/A</v>
      </c>
      <c r="S1938" t="e">
        <f t="shared" si="61"/>
        <v>#N/A</v>
      </c>
    </row>
    <row r="1939" spans="1:19">
      <c r="A1939">
        <f>'Previous Trades Import_OMS Quer'!A1939</f>
        <v>0</v>
      </c>
      <c r="B1939">
        <f>'Previous Trades Import_OMS Quer'!B1939</f>
        <v>0</v>
      </c>
      <c r="C1939" s="22">
        <f>'Previous Trades Import_OMS Quer'!C1939</f>
        <v>0</v>
      </c>
      <c r="D1939">
        <f>'Previous Trades Import_OMS Quer'!D1939</f>
        <v>0</v>
      </c>
      <c r="E1939" s="22">
        <f>'Previous Trades Import_OMS Quer'!E1939</f>
        <v>0</v>
      </c>
      <c r="F1939">
        <f>'Previous Trades Import_OMS Quer'!F1939</f>
        <v>0</v>
      </c>
      <c r="G1939">
        <f>'Previous Trades Import_OMS Quer'!G1939</f>
        <v>0</v>
      </c>
      <c r="H1939">
        <f>'Previous Trades Import_OMS Quer'!H1939</f>
        <v>0</v>
      </c>
      <c r="I1939">
        <f>'Previous Trades Import_OMS Quer'!I1939</f>
        <v>0</v>
      </c>
      <c r="J1939">
        <f>'Previous Trades Import_OMS Quer'!J1939</f>
        <v>0</v>
      </c>
      <c r="K1939">
        <f>'Previous Trades Import_OMS Quer'!K1939</f>
        <v>0</v>
      </c>
      <c r="L1939">
        <f>'Previous Trades Import_OMS Quer'!L1939</f>
        <v>0</v>
      </c>
      <c r="M1939">
        <f>'Previous Trades Import_OMS Quer'!M1939</f>
        <v>0</v>
      </c>
      <c r="N1939">
        <f>'Previous Trades Import_OMS Quer'!N1939</f>
        <v>0</v>
      </c>
      <c r="O1939" t="str">
        <f>CLEAN('Previous Trades Import_OMS Quer'!O1939)</f>
        <v/>
      </c>
      <c r="Q1939" s="25">
        <f t="shared" si="60"/>
        <v>0</v>
      </c>
      <c r="R1939" s="25" t="e">
        <f>VLOOKUP(O1939,'Currency Balance'!$O$3:$Q$32,3,0)</f>
        <v>#N/A</v>
      </c>
      <c r="S1939" t="e">
        <f t="shared" si="61"/>
        <v>#N/A</v>
      </c>
    </row>
    <row r="1940" spans="1:19">
      <c r="A1940">
        <f>'Previous Trades Import_OMS Quer'!A1940</f>
        <v>0</v>
      </c>
      <c r="B1940">
        <f>'Previous Trades Import_OMS Quer'!B1940</f>
        <v>0</v>
      </c>
      <c r="C1940" s="22">
        <f>'Previous Trades Import_OMS Quer'!C1940</f>
        <v>0</v>
      </c>
      <c r="D1940">
        <f>'Previous Trades Import_OMS Quer'!D1940</f>
        <v>0</v>
      </c>
      <c r="E1940" s="22">
        <f>'Previous Trades Import_OMS Quer'!E1940</f>
        <v>0</v>
      </c>
      <c r="F1940">
        <f>'Previous Trades Import_OMS Quer'!F1940</f>
        <v>0</v>
      </c>
      <c r="G1940">
        <f>'Previous Trades Import_OMS Quer'!G1940</f>
        <v>0</v>
      </c>
      <c r="H1940">
        <f>'Previous Trades Import_OMS Quer'!H1940</f>
        <v>0</v>
      </c>
      <c r="I1940">
        <f>'Previous Trades Import_OMS Quer'!I1940</f>
        <v>0</v>
      </c>
      <c r="J1940">
        <f>'Previous Trades Import_OMS Quer'!J1940</f>
        <v>0</v>
      </c>
      <c r="K1940">
        <f>'Previous Trades Import_OMS Quer'!K1940</f>
        <v>0</v>
      </c>
      <c r="L1940">
        <f>'Previous Trades Import_OMS Quer'!L1940</f>
        <v>0</v>
      </c>
      <c r="M1940">
        <f>'Previous Trades Import_OMS Quer'!M1940</f>
        <v>0</v>
      </c>
      <c r="N1940">
        <f>'Previous Trades Import_OMS Quer'!N1940</f>
        <v>0</v>
      </c>
      <c r="O1940" t="str">
        <f>CLEAN('Previous Trades Import_OMS Quer'!O1940)</f>
        <v/>
      </c>
      <c r="Q1940" s="25">
        <f t="shared" si="60"/>
        <v>0</v>
      </c>
      <c r="R1940" s="25" t="e">
        <f>VLOOKUP(O1940,'Currency Balance'!$O$3:$Q$32,3,0)</f>
        <v>#N/A</v>
      </c>
      <c r="S1940" t="e">
        <f t="shared" si="61"/>
        <v>#N/A</v>
      </c>
    </row>
    <row r="1941" spans="1:19">
      <c r="A1941">
        <f>'Previous Trades Import_OMS Quer'!A1941</f>
        <v>0</v>
      </c>
      <c r="B1941">
        <f>'Previous Trades Import_OMS Quer'!B1941</f>
        <v>0</v>
      </c>
      <c r="C1941" s="22">
        <f>'Previous Trades Import_OMS Quer'!C1941</f>
        <v>0</v>
      </c>
      <c r="D1941">
        <f>'Previous Trades Import_OMS Quer'!D1941</f>
        <v>0</v>
      </c>
      <c r="E1941" s="22">
        <f>'Previous Trades Import_OMS Quer'!E1941</f>
        <v>0</v>
      </c>
      <c r="F1941">
        <f>'Previous Trades Import_OMS Quer'!F1941</f>
        <v>0</v>
      </c>
      <c r="G1941">
        <f>'Previous Trades Import_OMS Quer'!G1941</f>
        <v>0</v>
      </c>
      <c r="H1941">
        <f>'Previous Trades Import_OMS Quer'!H1941</f>
        <v>0</v>
      </c>
      <c r="I1941">
        <f>'Previous Trades Import_OMS Quer'!I1941</f>
        <v>0</v>
      </c>
      <c r="J1941">
        <f>'Previous Trades Import_OMS Quer'!J1941</f>
        <v>0</v>
      </c>
      <c r="K1941">
        <f>'Previous Trades Import_OMS Quer'!K1941</f>
        <v>0</v>
      </c>
      <c r="L1941">
        <f>'Previous Trades Import_OMS Quer'!L1941</f>
        <v>0</v>
      </c>
      <c r="M1941">
        <f>'Previous Trades Import_OMS Quer'!M1941</f>
        <v>0</v>
      </c>
      <c r="N1941">
        <f>'Previous Trades Import_OMS Quer'!N1941</f>
        <v>0</v>
      </c>
      <c r="O1941" t="str">
        <f>CLEAN('Previous Trades Import_OMS Quer'!O1941)</f>
        <v/>
      </c>
      <c r="Q1941" s="25">
        <f t="shared" si="60"/>
        <v>0</v>
      </c>
      <c r="R1941" s="25" t="e">
        <f>VLOOKUP(O1941,'Currency Balance'!$O$3:$Q$32,3,0)</f>
        <v>#N/A</v>
      </c>
      <c r="S1941" t="e">
        <f t="shared" si="61"/>
        <v>#N/A</v>
      </c>
    </row>
    <row r="1942" spans="1:19">
      <c r="A1942">
        <f>'Previous Trades Import_OMS Quer'!A1942</f>
        <v>0</v>
      </c>
      <c r="B1942">
        <f>'Previous Trades Import_OMS Quer'!B1942</f>
        <v>0</v>
      </c>
      <c r="C1942" s="22">
        <f>'Previous Trades Import_OMS Quer'!C1942</f>
        <v>0</v>
      </c>
      <c r="D1942">
        <f>'Previous Trades Import_OMS Quer'!D1942</f>
        <v>0</v>
      </c>
      <c r="E1942" s="22">
        <f>'Previous Trades Import_OMS Quer'!E1942</f>
        <v>0</v>
      </c>
      <c r="F1942">
        <f>'Previous Trades Import_OMS Quer'!F1942</f>
        <v>0</v>
      </c>
      <c r="G1942">
        <f>'Previous Trades Import_OMS Quer'!G1942</f>
        <v>0</v>
      </c>
      <c r="H1942">
        <f>'Previous Trades Import_OMS Quer'!H1942</f>
        <v>0</v>
      </c>
      <c r="I1942">
        <f>'Previous Trades Import_OMS Quer'!I1942</f>
        <v>0</v>
      </c>
      <c r="J1942">
        <f>'Previous Trades Import_OMS Quer'!J1942</f>
        <v>0</v>
      </c>
      <c r="K1942">
        <f>'Previous Trades Import_OMS Quer'!K1942</f>
        <v>0</v>
      </c>
      <c r="L1942">
        <f>'Previous Trades Import_OMS Quer'!L1942</f>
        <v>0</v>
      </c>
      <c r="M1942">
        <f>'Previous Trades Import_OMS Quer'!M1942</f>
        <v>0</v>
      </c>
      <c r="N1942">
        <f>'Previous Trades Import_OMS Quer'!N1942</f>
        <v>0</v>
      </c>
      <c r="O1942" t="str">
        <f>CLEAN('Previous Trades Import_OMS Quer'!O1942)</f>
        <v/>
      </c>
      <c r="Q1942" s="25">
        <f t="shared" si="60"/>
        <v>0</v>
      </c>
      <c r="R1942" s="25" t="e">
        <f>VLOOKUP(O1942,'Currency Balance'!$O$3:$Q$32,3,0)</f>
        <v>#N/A</v>
      </c>
      <c r="S1942" t="e">
        <f t="shared" si="61"/>
        <v>#N/A</v>
      </c>
    </row>
    <row r="1943" spans="1:19">
      <c r="A1943">
        <f>'Previous Trades Import_OMS Quer'!A1943</f>
        <v>0</v>
      </c>
      <c r="B1943">
        <f>'Previous Trades Import_OMS Quer'!B1943</f>
        <v>0</v>
      </c>
      <c r="C1943" s="22">
        <f>'Previous Trades Import_OMS Quer'!C1943</f>
        <v>0</v>
      </c>
      <c r="D1943">
        <f>'Previous Trades Import_OMS Quer'!D1943</f>
        <v>0</v>
      </c>
      <c r="E1943" s="22">
        <f>'Previous Trades Import_OMS Quer'!E1943</f>
        <v>0</v>
      </c>
      <c r="F1943">
        <f>'Previous Trades Import_OMS Quer'!F1943</f>
        <v>0</v>
      </c>
      <c r="G1943">
        <f>'Previous Trades Import_OMS Quer'!G1943</f>
        <v>0</v>
      </c>
      <c r="H1943">
        <f>'Previous Trades Import_OMS Quer'!H1943</f>
        <v>0</v>
      </c>
      <c r="I1943">
        <f>'Previous Trades Import_OMS Quer'!I1943</f>
        <v>0</v>
      </c>
      <c r="J1943">
        <f>'Previous Trades Import_OMS Quer'!J1943</f>
        <v>0</v>
      </c>
      <c r="K1943">
        <f>'Previous Trades Import_OMS Quer'!K1943</f>
        <v>0</v>
      </c>
      <c r="L1943">
        <f>'Previous Trades Import_OMS Quer'!L1943</f>
        <v>0</v>
      </c>
      <c r="M1943">
        <f>'Previous Trades Import_OMS Quer'!M1943</f>
        <v>0</v>
      </c>
      <c r="N1943">
        <f>'Previous Trades Import_OMS Quer'!N1943</f>
        <v>0</v>
      </c>
      <c r="O1943" t="str">
        <f>CLEAN('Previous Trades Import_OMS Quer'!O1943)</f>
        <v/>
      </c>
      <c r="Q1943" s="25">
        <f t="shared" si="60"/>
        <v>0</v>
      </c>
      <c r="R1943" s="25" t="e">
        <f>VLOOKUP(O1943,'Currency Balance'!$O$3:$Q$32,3,0)</f>
        <v>#N/A</v>
      </c>
      <c r="S1943" t="e">
        <f t="shared" si="61"/>
        <v>#N/A</v>
      </c>
    </row>
    <row r="1944" spans="1:19">
      <c r="A1944">
        <f>'Previous Trades Import_OMS Quer'!A1944</f>
        <v>0</v>
      </c>
      <c r="B1944">
        <f>'Previous Trades Import_OMS Quer'!B1944</f>
        <v>0</v>
      </c>
      <c r="C1944" s="22">
        <f>'Previous Trades Import_OMS Quer'!C1944</f>
        <v>0</v>
      </c>
      <c r="D1944">
        <f>'Previous Trades Import_OMS Quer'!D1944</f>
        <v>0</v>
      </c>
      <c r="E1944" s="22">
        <f>'Previous Trades Import_OMS Quer'!E1944</f>
        <v>0</v>
      </c>
      <c r="F1944">
        <f>'Previous Trades Import_OMS Quer'!F1944</f>
        <v>0</v>
      </c>
      <c r="G1944">
        <f>'Previous Trades Import_OMS Quer'!G1944</f>
        <v>0</v>
      </c>
      <c r="H1944">
        <f>'Previous Trades Import_OMS Quer'!H1944</f>
        <v>0</v>
      </c>
      <c r="I1944">
        <f>'Previous Trades Import_OMS Quer'!I1944</f>
        <v>0</v>
      </c>
      <c r="J1944">
        <f>'Previous Trades Import_OMS Quer'!J1944</f>
        <v>0</v>
      </c>
      <c r="K1944">
        <f>'Previous Trades Import_OMS Quer'!K1944</f>
        <v>0</v>
      </c>
      <c r="L1944">
        <f>'Previous Trades Import_OMS Quer'!L1944</f>
        <v>0</v>
      </c>
      <c r="M1944">
        <f>'Previous Trades Import_OMS Quer'!M1944</f>
        <v>0</v>
      </c>
      <c r="N1944">
        <f>'Previous Trades Import_OMS Quer'!N1944</f>
        <v>0</v>
      </c>
      <c r="O1944" t="str">
        <f>CLEAN('Previous Trades Import_OMS Quer'!O1944)</f>
        <v/>
      </c>
      <c r="Q1944" s="25">
        <f t="shared" si="60"/>
        <v>0</v>
      </c>
      <c r="R1944" s="25" t="e">
        <f>VLOOKUP(O1944,'Currency Balance'!$O$3:$Q$32,3,0)</f>
        <v>#N/A</v>
      </c>
      <c r="S1944" t="e">
        <f t="shared" si="61"/>
        <v>#N/A</v>
      </c>
    </row>
    <row r="1945" spans="1:19">
      <c r="A1945">
        <f>'Previous Trades Import_OMS Quer'!A1945</f>
        <v>0</v>
      </c>
      <c r="B1945">
        <f>'Previous Trades Import_OMS Quer'!B1945</f>
        <v>0</v>
      </c>
      <c r="C1945" s="22">
        <f>'Previous Trades Import_OMS Quer'!C1945</f>
        <v>0</v>
      </c>
      <c r="D1945">
        <f>'Previous Trades Import_OMS Quer'!D1945</f>
        <v>0</v>
      </c>
      <c r="E1945" s="22">
        <f>'Previous Trades Import_OMS Quer'!E1945</f>
        <v>0</v>
      </c>
      <c r="F1945">
        <f>'Previous Trades Import_OMS Quer'!F1945</f>
        <v>0</v>
      </c>
      <c r="G1945">
        <f>'Previous Trades Import_OMS Quer'!G1945</f>
        <v>0</v>
      </c>
      <c r="H1945">
        <f>'Previous Trades Import_OMS Quer'!H1945</f>
        <v>0</v>
      </c>
      <c r="I1945">
        <f>'Previous Trades Import_OMS Quer'!I1945</f>
        <v>0</v>
      </c>
      <c r="J1945">
        <f>'Previous Trades Import_OMS Quer'!J1945</f>
        <v>0</v>
      </c>
      <c r="K1945">
        <f>'Previous Trades Import_OMS Quer'!K1945</f>
        <v>0</v>
      </c>
      <c r="L1945">
        <f>'Previous Trades Import_OMS Quer'!L1945</f>
        <v>0</v>
      </c>
      <c r="M1945">
        <f>'Previous Trades Import_OMS Quer'!M1945</f>
        <v>0</v>
      </c>
      <c r="N1945">
        <f>'Previous Trades Import_OMS Quer'!N1945</f>
        <v>0</v>
      </c>
      <c r="O1945" t="str">
        <f>CLEAN('Previous Trades Import_OMS Quer'!O1945)</f>
        <v/>
      </c>
      <c r="Q1945" s="25">
        <f t="shared" si="60"/>
        <v>0</v>
      </c>
      <c r="R1945" s="25" t="e">
        <f>VLOOKUP(O1945,'Currency Balance'!$O$3:$Q$32,3,0)</f>
        <v>#N/A</v>
      </c>
      <c r="S1945" t="e">
        <f t="shared" si="61"/>
        <v>#N/A</v>
      </c>
    </row>
    <row r="1946" spans="1:19">
      <c r="A1946">
        <f>'Previous Trades Import_OMS Quer'!A1946</f>
        <v>0</v>
      </c>
      <c r="B1946">
        <f>'Previous Trades Import_OMS Quer'!B1946</f>
        <v>0</v>
      </c>
      <c r="C1946" s="22">
        <f>'Previous Trades Import_OMS Quer'!C1946</f>
        <v>0</v>
      </c>
      <c r="D1946">
        <f>'Previous Trades Import_OMS Quer'!D1946</f>
        <v>0</v>
      </c>
      <c r="E1946" s="22">
        <f>'Previous Trades Import_OMS Quer'!E1946</f>
        <v>0</v>
      </c>
      <c r="F1946">
        <f>'Previous Trades Import_OMS Quer'!F1946</f>
        <v>0</v>
      </c>
      <c r="G1946">
        <f>'Previous Trades Import_OMS Quer'!G1946</f>
        <v>0</v>
      </c>
      <c r="H1946">
        <f>'Previous Trades Import_OMS Quer'!H1946</f>
        <v>0</v>
      </c>
      <c r="I1946">
        <f>'Previous Trades Import_OMS Quer'!I1946</f>
        <v>0</v>
      </c>
      <c r="J1946">
        <f>'Previous Trades Import_OMS Quer'!J1946</f>
        <v>0</v>
      </c>
      <c r="K1946">
        <f>'Previous Trades Import_OMS Quer'!K1946</f>
        <v>0</v>
      </c>
      <c r="L1946">
        <f>'Previous Trades Import_OMS Quer'!L1946</f>
        <v>0</v>
      </c>
      <c r="M1946">
        <f>'Previous Trades Import_OMS Quer'!M1946</f>
        <v>0</v>
      </c>
      <c r="N1946">
        <f>'Previous Trades Import_OMS Quer'!N1946</f>
        <v>0</v>
      </c>
      <c r="O1946" t="str">
        <f>CLEAN('Previous Trades Import_OMS Quer'!O1946)</f>
        <v/>
      </c>
      <c r="Q1946" s="25">
        <f t="shared" si="60"/>
        <v>0</v>
      </c>
      <c r="R1946" s="25" t="e">
        <f>VLOOKUP(O1946,'Currency Balance'!$O$3:$Q$32,3,0)</f>
        <v>#N/A</v>
      </c>
      <c r="S1946" t="e">
        <f t="shared" si="61"/>
        <v>#N/A</v>
      </c>
    </row>
    <row r="1947" spans="1:19">
      <c r="A1947">
        <f>'Previous Trades Import_OMS Quer'!A1947</f>
        <v>0</v>
      </c>
      <c r="B1947">
        <f>'Previous Trades Import_OMS Quer'!B1947</f>
        <v>0</v>
      </c>
      <c r="C1947" s="22">
        <f>'Previous Trades Import_OMS Quer'!C1947</f>
        <v>0</v>
      </c>
      <c r="D1947">
        <f>'Previous Trades Import_OMS Quer'!D1947</f>
        <v>0</v>
      </c>
      <c r="E1947" s="22">
        <f>'Previous Trades Import_OMS Quer'!E1947</f>
        <v>0</v>
      </c>
      <c r="F1947">
        <f>'Previous Trades Import_OMS Quer'!F1947</f>
        <v>0</v>
      </c>
      <c r="G1947">
        <f>'Previous Trades Import_OMS Quer'!G1947</f>
        <v>0</v>
      </c>
      <c r="H1947">
        <f>'Previous Trades Import_OMS Quer'!H1947</f>
        <v>0</v>
      </c>
      <c r="I1947">
        <f>'Previous Trades Import_OMS Quer'!I1947</f>
        <v>0</v>
      </c>
      <c r="J1947">
        <f>'Previous Trades Import_OMS Quer'!J1947</f>
        <v>0</v>
      </c>
      <c r="K1947">
        <f>'Previous Trades Import_OMS Quer'!K1947</f>
        <v>0</v>
      </c>
      <c r="L1947">
        <f>'Previous Trades Import_OMS Quer'!L1947</f>
        <v>0</v>
      </c>
      <c r="M1947">
        <f>'Previous Trades Import_OMS Quer'!M1947</f>
        <v>0</v>
      </c>
      <c r="N1947">
        <f>'Previous Trades Import_OMS Quer'!N1947</f>
        <v>0</v>
      </c>
      <c r="O1947" t="str">
        <f>CLEAN('Previous Trades Import_OMS Quer'!O1947)</f>
        <v/>
      </c>
      <c r="Q1947" s="25">
        <f t="shared" si="60"/>
        <v>0</v>
      </c>
      <c r="R1947" s="25" t="e">
        <f>VLOOKUP(O1947,'Currency Balance'!$O$3:$Q$32,3,0)</f>
        <v>#N/A</v>
      </c>
      <c r="S1947" t="e">
        <f t="shared" si="61"/>
        <v>#N/A</v>
      </c>
    </row>
    <row r="1948" spans="1:19">
      <c r="A1948">
        <f>'Previous Trades Import_OMS Quer'!A1948</f>
        <v>0</v>
      </c>
      <c r="B1948">
        <f>'Previous Trades Import_OMS Quer'!B1948</f>
        <v>0</v>
      </c>
      <c r="C1948" s="22">
        <f>'Previous Trades Import_OMS Quer'!C1948</f>
        <v>0</v>
      </c>
      <c r="D1948">
        <f>'Previous Trades Import_OMS Quer'!D1948</f>
        <v>0</v>
      </c>
      <c r="E1948" s="22">
        <f>'Previous Trades Import_OMS Quer'!E1948</f>
        <v>0</v>
      </c>
      <c r="F1948">
        <f>'Previous Trades Import_OMS Quer'!F1948</f>
        <v>0</v>
      </c>
      <c r="G1948">
        <f>'Previous Trades Import_OMS Quer'!G1948</f>
        <v>0</v>
      </c>
      <c r="H1948">
        <f>'Previous Trades Import_OMS Quer'!H1948</f>
        <v>0</v>
      </c>
      <c r="I1948">
        <f>'Previous Trades Import_OMS Quer'!I1948</f>
        <v>0</v>
      </c>
      <c r="J1948">
        <f>'Previous Trades Import_OMS Quer'!J1948</f>
        <v>0</v>
      </c>
      <c r="K1948">
        <f>'Previous Trades Import_OMS Quer'!K1948</f>
        <v>0</v>
      </c>
      <c r="L1948">
        <f>'Previous Trades Import_OMS Quer'!L1948</f>
        <v>0</v>
      </c>
      <c r="M1948">
        <f>'Previous Trades Import_OMS Quer'!M1948</f>
        <v>0</v>
      </c>
      <c r="N1948">
        <f>'Previous Trades Import_OMS Quer'!N1948</f>
        <v>0</v>
      </c>
      <c r="O1948" t="str">
        <f>CLEAN('Previous Trades Import_OMS Quer'!O1948)</f>
        <v/>
      </c>
      <c r="Q1948" s="25">
        <f t="shared" si="60"/>
        <v>0</v>
      </c>
      <c r="R1948" s="25" t="e">
        <f>VLOOKUP(O1948,'Currency Balance'!$O$3:$Q$32,3,0)</f>
        <v>#N/A</v>
      </c>
      <c r="S1948" t="e">
        <f t="shared" si="61"/>
        <v>#N/A</v>
      </c>
    </row>
    <row r="1949" spans="1:19">
      <c r="A1949">
        <f>'Previous Trades Import_OMS Quer'!A1949</f>
        <v>0</v>
      </c>
      <c r="B1949">
        <f>'Previous Trades Import_OMS Quer'!B1949</f>
        <v>0</v>
      </c>
      <c r="C1949" s="22">
        <f>'Previous Trades Import_OMS Quer'!C1949</f>
        <v>0</v>
      </c>
      <c r="D1949">
        <f>'Previous Trades Import_OMS Quer'!D1949</f>
        <v>0</v>
      </c>
      <c r="E1949" s="22">
        <f>'Previous Trades Import_OMS Quer'!E1949</f>
        <v>0</v>
      </c>
      <c r="F1949">
        <f>'Previous Trades Import_OMS Quer'!F1949</f>
        <v>0</v>
      </c>
      <c r="G1949">
        <f>'Previous Trades Import_OMS Quer'!G1949</f>
        <v>0</v>
      </c>
      <c r="H1949">
        <f>'Previous Trades Import_OMS Quer'!H1949</f>
        <v>0</v>
      </c>
      <c r="I1949">
        <f>'Previous Trades Import_OMS Quer'!I1949</f>
        <v>0</v>
      </c>
      <c r="J1949">
        <f>'Previous Trades Import_OMS Quer'!J1949</f>
        <v>0</v>
      </c>
      <c r="K1949">
        <f>'Previous Trades Import_OMS Quer'!K1949</f>
        <v>0</v>
      </c>
      <c r="L1949">
        <f>'Previous Trades Import_OMS Quer'!L1949</f>
        <v>0</v>
      </c>
      <c r="M1949">
        <f>'Previous Trades Import_OMS Quer'!M1949</f>
        <v>0</v>
      </c>
      <c r="N1949">
        <f>'Previous Trades Import_OMS Quer'!N1949</f>
        <v>0</v>
      </c>
      <c r="O1949" t="str">
        <f>CLEAN('Previous Trades Import_OMS Quer'!O1949)</f>
        <v/>
      </c>
      <c r="Q1949" s="25">
        <f t="shared" si="60"/>
        <v>0</v>
      </c>
      <c r="R1949" s="25" t="e">
        <f>VLOOKUP(O1949,'Currency Balance'!$O$3:$Q$32,3,0)</f>
        <v>#N/A</v>
      </c>
      <c r="S1949" t="e">
        <f t="shared" si="61"/>
        <v>#N/A</v>
      </c>
    </row>
    <row r="1950" spans="1:19">
      <c r="A1950">
        <f>'Previous Trades Import_OMS Quer'!A1950</f>
        <v>0</v>
      </c>
      <c r="B1950">
        <f>'Previous Trades Import_OMS Quer'!B1950</f>
        <v>0</v>
      </c>
      <c r="C1950" s="22">
        <f>'Previous Trades Import_OMS Quer'!C1950</f>
        <v>0</v>
      </c>
      <c r="D1950">
        <f>'Previous Trades Import_OMS Quer'!D1950</f>
        <v>0</v>
      </c>
      <c r="E1950" s="22">
        <f>'Previous Trades Import_OMS Quer'!E1950</f>
        <v>0</v>
      </c>
      <c r="F1950">
        <f>'Previous Trades Import_OMS Quer'!F1950</f>
        <v>0</v>
      </c>
      <c r="G1950">
        <f>'Previous Trades Import_OMS Quer'!G1950</f>
        <v>0</v>
      </c>
      <c r="H1950">
        <f>'Previous Trades Import_OMS Quer'!H1950</f>
        <v>0</v>
      </c>
      <c r="I1950">
        <f>'Previous Trades Import_OMS Quer'!I1950</f>
        <v>0</v>
      </c>
      <c r="J1950">
        <f>'Previous Trades Import_OMS Quer'!J1950</f>
        <v>0</v>
      </c>
      <c r="K1950">
        <f>'Previous Trades Import_OMS Quer'!K1950</f>
        <v>0</v>
      </c>
      <c r="L1950">
        <f>'Previous Trades Import_OMS Quer'!L1950</f>
        <v>0</v>
      </c>
      <c r="M1950">
        <f>'Previous Trades Import_OMS Quer'!M1950</f>
        <v>0</v>
      </c>
      <c r="N1950">
        <f>'Previous Trades Import_OMS Quer'!N1950</f>
        <v>0</v>
      </c>
      <c r="O1950" t="str">
        <f>CLEAN('Previous Trades Import_OMS Quer'!O1950)</f>
        <v/>
      </c>
      <c r="Q1950" s="25">
        <f t="shared" si="60"/>
        <v>0</v>
      </c>
      <c r="R1950" s="25" t="e">
        <f>VLOOKUP(O1950,'Currency Balance'!$O$3:$Q$32,3,0)</f>
        <v>#N/A</v>
      </c>
      <c r="S1950" t="e">
        <f t="shared" si="61"/>
        <v>#N/A</v>
      </c>
    </row>
    <row r="1951" spans="1:19">
      <c r="A1951">
        <f>'Previous Trades Import_OMS Quer'!A1951</f>
        <v>0</v>
      </c>
      <c r="B1951">
        <f>'Previous Trades Import_OMS Quer'!B1951</f>
        <v>0</v>
      </c>
      <c r="C1951" s="22">
        <f>'Previous Trades Import_OMS Quer'!C1951</f>
        <v>0</v>
      </c>
      <c r="D1951">
        <f>'Previous Trades Import_OMS Quer'!D1951</f>
        <v>0</v>
      </c>
      <c r="E1951" s="22">
        <f>'Previous Trades Import_OMS Quer'!E1951</f>
        <v>0</v>
      </c>
      <c r="F1951">
        <f>'Previous Trades Import_OMS Quer'!F1951</f>
        <v>0</v>
      </c>
      <c r="G1951">
        <f>'Previous Trades Import_OMS Quer'!G1951</f>
        <v>0</v>
      </c>
      <c r="H1951">
        <f>'Previous Trades Import_OMS Quer'!H1951</f>
        <v>0</v>
      </c>
      <c r="I1951">
        <f>'Previous Trades Import_OMS Quer'!I1951</f>
        <v>0</v>
      </c>
      <c r="J1951">
        <f>'Previous Trades Import_OMS Quer'!J1951</f>
        <v>0</v>
      </c>
      <c r="K1951">
        <f>'Previous Trades Import_OMS Quer'!K1951</f>
        <v>0</v>
      </c>
      <c r="L1951">
        <f>'Previous Trades Import_OMS Quer'!L1951</f>
        <v>0</v>
      </c>
      <c r="M1951">
        <f>'Previous Trades Import_OMS Quer'!M1951</f>
        <v>0</v>
      </c>
      <c r="N1951">
        <f>'Previous Trades Import_OMS Quer'!N1951</f>
        <v>0</v>
      </c>
      <c r="O1951" t="str">
        <f>CLEAN('Previous Trades Import_OMS Quer'!O1951)</f>
        <v/>
      </c>
      <c r="Q1951" s="25">
        <f t="shared" si="60"/>
        <v>0</v>
      </c>
      <c r="R1951" s="25" t="e">
        <f>VLOOKUP(O1951,'Currency Balance'!$O$3:$Q$32,3,0)</f>
        <v>#N/A</v>
      </c>
      <c r="S1951" t="e">
        <f t="shared" si="61"/>
        <v>#N/A</v>
      </c>
    </row>
    <row r="1952" spans="1:19">
      <c r="A1952">
        <f>'Previous Trades Import_OMS Quer'!A1952</f>
        <v>0</v>
      </c>
      <c r="B1952">
        <f>'Previous Trades Import_OMS Quer'!B1952</f>
        <v>0</v>
      </c>
      <c r="C1952" s="22">
        <f>'Previous Trades Import_OMS Quer'!C1952</f>
        <v>0</v>
      </c>
      <c r="D1952">
        <f>'Previous Trades Import_OMS Quer'!D1952</f>
        <v>0</v>
      </c>
      <c r="E1952" s="22">
        <f>'Previous Trades Import_OMS Quer'!E1952</f>
        <v>0</v>
      </c>
      <c r="F1952">
        <f>'Previous Trades Import_OMS Quer'!F1952</f>
        <v>0</v>
      </c>
      <c r="G1952">
        <f>'Previous Trades Import_OMS Quer'!G1952</f>
        <v>0</v>
      </c>
      <c r="H1952">
        <f>'Previous Trades Import_OMS Quer'!H1952</f>
        <v>0</v>
      </c>
      <c r="I1952">
        <f>'Previous Trades Import_OMS Quer'!I1952</f>
        <v>0</v>
      </c>
      <c r="J1952">
        <f>'Previous Trades Import_OMS Quer'!J1952</f>
        <v>0</v>
      </c>
      <c r="K1952">
        <f>'Previous Trades Import_OMS Quer'!K1952</f>
        <v>0</v>
      </c>
      <c r="L1952">
        <f>'Previous Trades Import_OMS Quer'!L1952</f>
        <v>0</v>
      </c>
      <c r="M1952">
        <f>'Previous Trades Import_OMS Quer'!M1952</f>
        <v>0</v>
      </c>
      <c r="N1952">
        <f>'Previous Trades Import_OMS Quer'!N1952</f>
        <v>0</v>
      </c>
      <c r="O1952" t="str">
        <f>CLEAN('Previous Trades Import_OMS Quer'!O1952)</f>
        <v/>
      </c>
      <c r="Q1952" s="25">
        <f t="shared" si="60"/>
        <v>0</v>
      </c>
      <c r="R1952" s="25" t="e">
        <f>VLOOKUP(O1952,'Currency Balance'!$O$3:$Q$32,3,0)</f>
        <v>#N/A</v>
      </c>
      <c r="S1952" t="e">
        <f t="shared" si="61"/>
        <v>#N/A</v>
      </c>
    </row>
    <row r="1953" spans="1:19">
      <c r="A1953">
        <f>'Previous Trades Import_OMS Quer'!A1953</f>
        <v>0</v>
      </c>
      <c r="B1953">
        <f>'Previous Trades Import_OMS Quer'!B1953</f>
        <v>0</v>
      </c>
      <c r="C1953" s="22">
        <f>'Previous Trades Import_OMS Quer'!C1953</f>
        <v>0</v>
      </c>
      <c r="D1953">
        <f>'Previous Trades Import_OMS Quer'!D1953</f>
        <v>0</v>
      </c>
      <c r="E1953" s="22">
        <f>'Previous Trades Import_OMS Quer'!E1953</f>
        <v>0</v>
      </c>
      <c r="F1953">
        <f>'Previous Trades Import_OMS Quer'!F1953</f>
        <v>0</v>
      </c>
      <c r="G1953">
        <f>'Previous Trades Import_OMS Quer'!G1953</f>
        <v>0</v>
      </c>
      <c r="H1953">
        <f>'Previous Trades Import_OMS Quer'!H1953</f>
        <v>0</v>
      </c>
      <c r="I1953">
        <f>'Previous Trades Import_OMS Quer'!I1953</f>
        <v>0</v>
      </c>
      <c r="J1953">
        <f>'Previous Trades Import_OMS Quer'!J1953</f>
        <v>0</v>
      </c>
      <c r="K1953">
        <f>'Previous Trades Import_OMS Quer'!K1953</f>
        <v>0</v>
      </c>
      <c r="L1953">
        <f>'Previous Trades Import_OMS Quer'!L1953</f>
        <v>0</v>
      </c>
      <c r="M1953">
        <f>'Previous Trades Import_OMS Quer'!M1953</f>
        <v>0</v>
      </c>
      <c r="N1953">
        <f>'Previous Trades Import_OMS Quer'!N1953</f>
        <v>0</v>
      </c>
      <c r="O1953" t="str">
        <f>CLEAN('Previous Trades Import_OMS Quer'!O1953)</f>
        <v/>
      </c>
      <c r="Q1953" s="25">
        <f t="shared" si="60"/>
        <v>0</v>
      </c>
      <c r="R1953" s="25" t="e">
        <f>VLOOKUP(O1953,'Currency Balance'!$O$3:$Q$32,3,0)</f>
        <v>#N/A</v>
      </c>
      <c r="S1953" t="e">
        <f t="shared" si="61"/>
        <v>#N/A</v>
      </c>
    </row>
    <row r="1954" spans="1:19">
      <c r="A1954">
        <f>'Previous Trades Import_OMS Quer'!A1954</f>
        <v>0</v>
      </c>
      <c r="B1954">
        <f>'Previous Trades Import_OMS Quer'!B1954</f>
        <v>0</v>
      </c>
      <c r="C1954" s="22">
        <f>'Previous Trades Import_OMS Quer'!C1954</f>
        <v>0</v>
      </c>
      <c r="D1954">
        <f>'Previous Trades Import_OMS Quer'!D1954</f>
        <v>0</v>
      </c>
      <c r="E1954" s="22">
        <f>'Previous Trades Import_OMS Quer'!E1954</f>
        <v>0</v>
      </c>
      <c r="F1954">
        <f>'Previous Trades Import_OMS Quer'!F1954</f>
        <v>0</v>
      </c>
      <c r="G1954">
        <f>'Previous Trades Import_OMS Quer'!G1954</f>
        <v>0</v>
      </c>
      <c r="H1954">
        <f>'Previous Trades Import_OMS Quer'!H1954</f>
        <v>0</v>
      </c>
      <c r="I1954">
        <f>'Previous Trades Import_OMS Quer'!I1954</f>
        <v>0</v>
      </c>
      <c r="J1954">
        <f>'Previous Trades Import_OMS Quer'!J1954</f>
        <v>0</v>
      </c>
      <c r="K1954">
        <f>'Previous Trades Import_OMS Quer'!K1954</f>
        <v>0</v>
      </c>
      <c r="L1954">
        <f>'Previous Trades Import_OMS Quer'!L1954</f>
        <v>0</v>
      </c>
      <c r="M1954">
        <f>'Previous Trades Import_OMS Quer'!M1954</f>
        <v>0</v>
      </c>
      <c r="N1954">
        <f>'Previous Trades Import_OMS Quer'!N1954</f>
        <v>0</v>
      </c>
      <c r="O1954" t="str">
        <f>CLEAN('Previous Trades Import_OMS Quer'!O1954)</f>
        <v/>
      </c>
      <c r="Q1954" s="25">
        <f t="shared" si="60"/>
        <v>0</v>
      </c>
      <c r="R1954" s="25" t="e">
        <f>VLOOKUP(O1954,'Currency Balance'!$O$3:$Q$32,3,0)</f>
        <v>#N/A</v>
      </c>
      <c r="S1954" t="e">
        <f t="shared" si="61"/>
        <v>#N/A</v>
      </c>
    </row>
    <row r="1955" spans="1:19">
      <c r="A1955">
        <f>'Previous Trades Import_OMS Quer'!A1955</f>
        <v>0</v>
      </c>
      <c r="B1955">
        <f>'Previous Trades Import_OMS Quer'!B1955</f>
        <v>0</v>
      </c>
      <c r="C1955" s="22">
        <f>'Previous Trades Import_OMS Quer'!C1955</f>
        <v>0</v>
      </c>
      <c r="D1955">
        <f>'Previous Trades Import_OMS Quer'!D1955</f>
        <v>0</v>
      </c>
      <c r="E1955" s="22">
        <f>'Previous Trades Import_OMS Quer'!E1955</f>
        <v>0</v>
      </c>
      <c r="F1955">
        <f>'Previous Trades Import_OMS Quer'!F1955</f>
        <v>0</v>
      </c>
      <c r="G1955">
        <f>'Previous Trades Import_OMS Quer'!G1955</f>
        <v>0</v>
      </c>
      <c r="H1955">
        <f>'Previous Trades Import_OMS Quer'!H1955</f>
        <v>0</v>
      </c>
      <c r="I1955">
        <f>'Previous Trades Import_OMS Quer'!I1955</f>
        <v>0</v>
      </c>
      <c r="J1955">
        <f>'Previous Trades Import_OMS Quer'!J1955</f>
        <v>0</v>
      </c>
      <c r="K1955">
        <f>'Previous Trades Import_OMS Quer'!K1955</f>
        <v>0</v>
      </c>
      <c r="L1955">
        <f>'Previous Trades Import_OMS Quer'!L1955</f>
        <v>0</v>
      </c>
      <c r="M1955">
        <f>'Previous Trades Import_OMS Quer'!M1955</f>
        <v>0</v>
      </c>
      <c r="N1955">
        <f>'Previous Trades Import_OMS Quer'!N1955</f>
        <v>0</v>
      </c>
      <c r="O1955" t="str">
        <f>CLEAN('Previous Trades Import_OMS Quer'!O1955)</f>
        <v/>
      </c>
      <c r="Q1955" s="25">
        <f t="shared" si="60"/>
        <v>0</v>
      </c>
      <c r="R1955" s="25" t="e">
        <f>VLOOKUP(O1955,'Currency Balance'!$O$3:$Q$32,3,0)</f>
        <v>#N/A</v>
      </c>
      <c r="S1955" t="e">
        <f t="shared" si="61"/>
        <v>#N/A</v>
      </c>
    </row>
    <row r="1956" spans="1:19">
      <c r="A1956">
        <f>'Previous Trades Import_OMS Quer'!A1956</f>
        <v>0</v>
      </c>
      <c r="B1956">
        <f>'Previous Trades Import_OMS Quer'!B1956</f>
        <v>0</v>
      </c>
      <c r="C1956" s="22">
        <f>'Previous Trades Import_OMS Quer'!C1956</f>
        <v>0</v>
      </c>
      <c r="D1956">
        <f>'Previous Trades Import_OMS Quer'!D1956</f>
        <v>0</v>
      </c>
      <c r="E1956" s="22">
        <f>'Previous Trades Import_OMS Quer'!E1956</f>
        <v>0</v>
      </c>
      <c r="F1956">
        <f>'Previous Trades Import_OMS Quer'!F1956</f>
        <v>0</v>
      </c>
      <c r="G1956">
        <f>'Previous Trades Import_OMS Quer'!G1956</f>
        <v>0</v>
      </c>
      <c r="H1956">
        <f>'Previous Trades Import_OMS Quer'!H1956</f>
        <v>0</v>
      </c>
      <c r="I1956">
        <f>'Previous Trades Import_OMS Quer'!I1956</f>
        <v>0</v>
      </c>
      <c r="J1956">
        <f>'Previous Trades Import_OMS Quer'!J1956</f>
        <v>0</v>
      </c>
      <c r="K1956">
        <f>'Previous Trades Import_OMS Quer'!K1956</f>
        <v>0</v>
      </c>
      <c r="L1956">
        <f>'Previous Trades Import_OMS Quer'!L1956</f>
        <v>0</v>
      </c>
      <c r="M1956">
        <f>'Previous Trades Import_OMS Quer'!M1956</f>
        <v>0</v>
      </c>
      <c r="N1956">
        <f>'Previous Trades Import_OMS Quer'!N1956</f>
        <v>0</v>
      </c>
      <c r="O1956" t="str">
        <f>CLEAN('Previous Trades Import_OMS Quer'!O1956)</f>
        <v/>
      </c>
      <c r="Q1956" s="25">
        <f t="shared" si="60"/>
        <v>0</v>
      </c>
      <c r="R1956" s="25" t="e">
        <f>VLOOKUP(O1956,'Currency Balance'!$O$3:$Q$32,3,0)</f>
        <v>#N/A</v>
      </c>
      <c r="S1956" t="e">
        <f t="shared" si="61"/>
        <v>#N/A</v>
      </c>
    </row>
    <row r="1957" spans="1:19">
      <c r="A1957">
        <f>'Previous Trades Import_OMS Quer'!A1957</f>
        <v>0</v>
      </c>
      <c r="B1957">
        <f>'Previous Trades Import_OMS Quer'!B1957</f>
        <v>0</v>
      </c>
      <c r="C1957" s="22">
        <f>'Previous Trades Import_OMS Quer'!C1957</f>
        <v>0</v>
      </c>
      <c r="D1957">
        <f>'Previous Trades Import_OMS Quer'!D1957</f>
        <v>0</v>
      </c>
      <c r="E1957" s="22">
        <f>'Previous Trades Import_OMS Quer'!E1957</f>
        <v>0</v>
      </c>
      <c r="F1957">
        <f>'Previous Trades Import_OMS Quer'!F1957</f>
        <v>0</v>
      </c>
      <c r="G1957">
        <f>'Previous Trades Import_OMS Quer'!G1957</f>
        <v>0</v>
      </c>
      <c r="H1957">
        <f>'Previous Trades Import_OMS Quer'!H1957</f>
        <v>0</v>
      </c>
      <c r="I1957">
        <f>'Previous Trades Import_OMS Quer'!I1957</f>
        <v>0</v>
      </c>
      <c r="J1957">
        <f>'Previous Trades Import_OMS Quer'!J1957</f>
        <v>0</v>
      </c>
      <c r="K1957">
        <f>'Previous Trades Import_OMS Quer'!K1957</f>
        <v>0</v>
      </c>
      <c r="L1957">
        <f>'Previous Trades Import_OMS Quer'!L1957</f>
        <v>0</v>
      </c>
      <c r="M1957">
        <f>'Previous Trades Import_OMS Quer'!M1957</f>
        <v>0</v>
      </c>
      <c r="N1957">
        <f>'Previous Trades Import_OMS Quer'!N1957</f>
        <v>0</v>
      </c>
      <c r="O1957" t="str">
        <f>CLEAN('Previous Trades Import_OMS Quer'!O1957)</f>
        <v/>
      </c>
      <c r="Q1957" s="25">
        <f t="shared" si="60"/>
        <v>0</v>
      </c>
      <c r="R1957" s="25" t="e">
        <f>VLOOKUP(O1957,'Currency Balance'!$O$3:$Q$32,3,0)</f>
        <v>#N/A</v>
      </c>
      <c r="S1957" t="e">
        <f t="shared" si="61"/>
        <v>#N/A</v>
      </c>
    </row>
    <row r="1958" spans="1:19">
      <c r="A1958">
        <f>'Previous Trades Import_OMS Quer'!A1958</f>
        <v>0</v>
      </c>
      <c r="B1958">
        <f>'Previous Trades Import_OMS Quer'!B1958</f>
        <v>0</v>
      </c>
      <c r="C1958" s="22">
        <f>'Previous Trades Import_OMS Quer'!C1958</f>
        <v>0</v>
      </c>
      <c r="D1958">
        <f>'Previous Trades Import_OMS Quer'!D1958</f>
        <v>0</v>
      </c>
      <c r="E1958" s="22">
        <f>'Previous Trades Import_OMS Quer'!E1958</f>
        <v>0</v>
      </c>
      <c r="F1958">
        <f>'Previous Trades Import_OMS Quer'!F1958</f>
        <v>0</v>
      </c>
      <c r="G1958">
        <f>'Previous Trades Import_OMS Quer'!G1958</f>
        <v>0</v>
      </c>
      <c r="H1958">
        <f>'Previous Trades Import_OMS Quer'!H1958</f>
        <v>0</v>
      </c>
      <c r="I1958">
        <f>'Previous Trades Import_OMS Quer'!I1958</f>
        <v>0</v>
      </c>
      <c r="J1958">
        <f>'Previous Trades Import_OMS Quer'!J1958</f>
        <v>0</v>
      </c>
      <c r="K1958">
        <f>'Previous Trades Import_OMS Quer'!K1958</f>
        <v>0</v>
      </c>
      <c r="L1958">
        <f>'Previous Trades Import_OMS Quer'!L1958</f>
        <v>0</v>
      </c>
      <c r="M1958">
        <f>'Previous Trades Import_OMS Quer'!M1958</f>
        <v>0</v>
      </c>
      <c r="N1958">
        <f>'Previous Trades Import_OMS Quer'!N1958</f>
        <v>0</v>
      </c>
      <c r="O1958" t="str">
        <f>CLEAN('Previous Trades Import_OMS Quer'!O1958)</f>
        <v/>
      </c>
      <c r="Q1958" s="25">
        <f t="shared" si="60"/>
        <v>0</v>
      </c>
      <c r="R1958" s="25" t="e">
        <f>VLOOKUP(O1958,'Currency Balance'!$O$3:$Q$32,3,0)</f>
        <v>#N/A</v>
      </c>
      <c r="S1958" t="e">
        <f t="shared" si="61"/>
        <v>#N/A</v>
      </c>
    </row>
    <row r="1959" spans="1:19">
      <c r="A1959">
        <f>'Previous Trades Import_OMS Quer'!A1959</f>
        <v>0</v>
      </c>
      <c r="B1959">
        <f>'Previous Trades Import_OMS Quer'!B1959</f>
        <v>0</v>
      </c>
      <c r="C1959" s="22">
        <f>'Previous Trades Import_OMS Quer'!C1959</f>
        <v>0</v>
      </c>
      <c r="D1959">
        <f>'Previous Trades Import_OMS Quer'!D1959</f>
        <v>0</v>
      </c>
      <c r="E1959" s="22">
        <f>'Previous Trades Import_OMS Quer'!E1959</f>
        <v>0</v>
      </c>
      <c r="F1959">
        <f>'Previous Trades Import_OMS Quer'!F1959</f>
        <v>0</v>
      </c>
      <c r="G1959">
        <f>'Previous Trades Import_OMS Quer'!G1959</f>
        <v>0</v>
      </c>
      <c r="H1959">
        <f>'Previous Trades Import_OMS Quer'!H1959</f>
        <v>0</v>
      </c>
      <c r="I1959">
        <f>'Previous Trades Import_OMS Quer'!I1959</f>
        <v>0</v>
      </c>
      <c r="J1959">
        <f>'Previous Trades Import_OMS Quer'!J1959</f>
        <v>0</v>
      </c>
      <c r="K1959">
        <f>'Previous Trades Import_OMS Quer'!K1959</f>
        <v>0</v>
      </c>
      <c r="L1959">
        <f>'Previous Trades Import_OMS Quer'!L1959</f>
        <v>0</v>
      </c>
      <c r="M1959">
        <f>'Previous Trades Import_OMS Quer'!M1959</f>
        <v>0</v>
      </c>
      <c r="N1959">
        <f>'Previous Trades Import_OMS Quer'!N1959</f>
        <v>0</v>
      </c>
      <c r="O1959" t="str">
        <f>CLEAN('Previous Trades Import_OMS Quer'!O1959)</f>
        <v/>
      </c>
      <c r="Q1959" s="25">
        <f t="shared" si="60"/>
        <v>0</v>
      </c>
      <c r="R1959" s="25" t="e">
        <f>VLOOKUP(O1959,'Currency Balance'!$O$3:$Q$32,3,0)</f>
        <v>#N/A</v>
      </c>
      <c r="S1959" t="e">
        <f t="shared" si="61"/>
        <v>#N/A</v>
      </c>
    </row>
    <row r="1960" spans="1:19">
      <c r="A1960">
        <f>'Previous Trades Import_OMS Quer'!A1960</f>
        <v>0</v>
      </c>
      <c r="B1960">
        <f>'Previous Trades Import_OMS Quer'!B1960</f>
        <v>0</v>
      </c>
      <c r="C1960" s="22">
        <f>'Previous Trades Import_OMS Quer'!C1960</f>
        <v>0</v>
      </c>
      <c r="D1960">
        <f>'Previous Trades Import_OMS Quer'!D1960</f>
        <v>0</v>
      </c>
      <c r="E1960" s="22">
        <f>'Previous Trades Import_OMS Quer'!E1960</f>
        <v>0</v>
      </c>
      <c r="F1960">
        <f>'Previous Trades Import_OMS Quer'!F1960</f>
        <v>0</v>
      </c>
      <c r="G1960">
        <f>'Previous Trades Import_OMS Quer'!G1960</f>
        <v>0</v>
      </c>
      <c r="H1960">
        <f>'Previous Trades Import_OMS Quer'!H1960</f>
        <v>0</v>
      </c>
      <c r="I1960">
        <f>'Previous Trades Import_OMS Quer'!I1960</f>
        <v>0</v>
      </c>
      <c r="J1960">
        <f>'Previous Trades Import_OMS Quer'!J1960</f>
        <v>0</v>
      </c>
      <c r="K1960">
        <f>'Previous Trades Import_OMS Quer'!K1960</f>
        <v>0</v>
      </c>
      <c r="L1960">
        <f>'Previous Trades Import_OMS Quer'!L1960</f>
        <v>0</v>
      </c>
      <c r="M1960">
        <f>'Previous Trades Import_OMS Quer'!M1960</f>
        <v>0</v>
      </c>
      <c r="N1960">
        <f>'Previous Trades Import_OMS Quer'!N1960</f>
        <v>0</v>
      </c>
      <c r="O1960" t="str">
        <f>CLEAN('Previous Trades Import_OMS Quer'!O1960)</f>
        <v/>
      </c>
      <c r="Q1960" s="25">
        <f t="shared" si="60"/>
        <v>0</v>
      </c>
      <c r="R1960" s="25" t="e">
        <f>VLOOKUP(O1960,'Currency Balance'!$O$3:$Q$32,3,0)</f>
        <v>#N/A</v>
      </c>
      <c r="S1960" t="e">
        <f t="shared" si="61"/>
        <v>#N/A</v>
      </c>
    </row>
    <row r="1961" spans="1:19">
      <c r="A1961">
        <f>'Previous Trades Import_OMS Quer'!A1961</f>
        <v>0</v>
      </c>
      <c r="B1961">
        <f>'Previous Trades Import_OMS Quer'!B1961</f>
        <v>0</v>
      </c>
      <c r="C1961" s="22">
        <f>'Previous Trades Import_OMS Quer'!C1961</f>
        <v>0</v>
      </c>
      <c r="D1961">
        <f>'Previous Trades Import_OMS Quer'!D1961</f>
        <v>0</v>
      </c>
      <c r="E1961" s="22">
        <f>'Previous Trades Import_OMS Quer'!E1961</f>
        <v>0</v>
      </c>
      <c r="F1961">
        <f>'Previous Trades Import_OMS Quer'!F1961</f>
        <v>0</v>
      </c>
      <c r="G1961">
        <f>'Previous Trades Import_OMS Quer'!G1961</f>
        <v>0</v>
      </c>
      <c r="H1961">
        <f>'Previous Trades Import_OMS Quer'!H1961</f>
        <v>0</v>
      </c>
      <c r="I1961">
        <f>'Previous Trades Import_OMS Quer'!I1961</f>
        <v>0</v>
      </c>
      <c r="J1961">
        <f>'Previous Trades Import_OMS Quer'!J1961</f>
        <v>0</v>
      </c>
      <c r="K1961">
        <f>'Previous Trades Import_OMS Quer'!K1961</f>
        <v>0</v>
      </c>
      <c r="L1961">
        <f>'Previous Trades Import_OMS Quer'!L1961</f>
        <v>0</v>
      </c>
      <c r="M1961">
        <f>'Previous Trades Import_OMS Quer'!M1961</f>
        <v>0</v>
      </c>
      <c r="N1961">
        <f>'Previous Trades Import_OMS Quer'!N1961</f>
        <v>0</v>
      </c>
      <c r="O1961" t="str">
        <f>CLEAN('Previous Trades Import_OMS Quer'!O1961)</f>
        <v/>
      </c>
      <c r="Q1961" s="25">
        <f t="shared" si="60"/>
        <v>0</v>
      </c>
      <c r="R1961" s="25" t="e">
        <f>VLOOKUP(O1961,'Currency Balance'!$O$3:$Q$32,3,0)</f>
        <v>#N/A</v>
      </c>
      <c r="S1961" t="e">
        <f t="shared" si="61"/>
        <v>#N/A</v>
      </c>
    </row>
    <row r="1962" spans="1:19">
      <c r="A1962">
        <f>'Previous Trades Import_OMS Quer'!A1962</f>
        <v>0</v>
      </c>
      <c r="B1962">
        <f>'Previous Trades Import_OMS Quer'!B1962</f>
        <v>0</v>
      </c>
      <c r="C1962" s="22">
        <f>'Previous Trades Import_OMS Quer'!C1962</f>
        <v>0</v>
      </c>
      <c r="D1962">
        <f>'Previous Trades Import_OMS Quer'!D1962</f>
        <v>0</v>
      </c>
      <c r="E1962" s="22">
        <f>'Previous Trades Import_OMS Quer'!E1962</f>
        <v>0</v>
      </c>
      <c r="F1962">
        <f>'Previous Trades Import_OMS Quer'!F1962</f>
        <v>0</v>
      </c>
      <c r="G1962">
        <f>'Previous Trades Import_OMS Quer'!G1962</f>
        <v>0</v>
      </c>
      <c r="H1962">
        <f>'Previous Trades Import_OMS Quer'!H1962</f>
        <v>0</v>
      </c>
      <c r="I1962">
        <f>'Previous Trades Import_OMS Quer'!I1962</f>
        <v>0</v>
      </c>
      <c r="J1962">
        <f>'Previous Trades Import_OMS Quer'!J1962</f>
        <v>0</v>
      </c>
      <c r="K1962">
        <f>'Previous Trades Import_OMS Quer'!K1962</f>
        <v>0</v>
      </c>
      <c r="L1962">
        <f>'Previous Trades Import_OMS Quer'!L1962</f>
        <v>0</v>
      </c>
      <c r="M1962">
        <f>'Previous Trades Import_OMS Quer'!M1962</f>
        <v>0</v>
      </c>
      <c r="N1962">
        <f>'Previous Trades Import_OMS Quer'!N1962</f>
        <v>0</v>
      </c>
      <c r="O1962" t="str">
        <f>CLEAN('Previous Trades Import_OMS Quer'!O1962)</f>
        <v/>
      </c>
      <c r="Q1962" s="25">
        <f t="shared" si="60"/>
        <v>0</v>
      </c>
      <c r="R1962" s="25" t="e">
        <f>VLOOKUP(O1962,'Currency Balance'!$O$3:$Q$32,3,0)</f>
        <v>#N/A</v>
      </c>
      <c r="S1962" t="e">
        <f t="shared" si="61"/>
        <v>#N/A</v>
      </c>
    </row>
    <row r="1963" spans="1:19">
      <c r="A1963">
        <f>'Previous Trades Import_OMS Quer'!A1963</f>
        <v>0</v>
      </c>
      <c r="B1963">
        <f>'Previous Trades Import_OMS Quer'!B1963</f>
        <v>0</v>
      </c>
      <c r="C1963" s="22">
        <f>'Previous Trades Import_OMS Quer'!C1963</f>
        <v>0</v>
      </c>
      <c r="D1963">
        <f>'Previous Trades Import_OMS Quer'!D1963</f>
        <v>0</v>
      </c>
      <c r="E1963" s="22">
        <f>'Previous Trades Import_OMS Quer'!E1963</f>
        <v>0</v>
      </c>
      <c r="F1963">
        <f>'Previous Trades Import_OMS Quer'!F1963</f>
        <v>0</v>
      </c>
      <c r="G1963">
        <f>'Previous Trades Import_OMS Quer'!G1963</f>
        <v>0</v>
      </c>
      <c r="H1963">
        <f>'Previous Trades Import_OMS Quer'!H1963</f>
        <v>0</v>
      </c>
      <c r="I1963">
        <f>'Previous Trades Import_OMS Quer'!I1963</f>
        <v>0</v>
      </c>
      <c r="J1963">
        <f>'Previous Trades Import_OMS Quer'!J1963</f>
        <v>0</v>
      </c>
      <c r="K1963">
        <f>'Previous Trades Import_OMS Quer'!K1963</f>
        <v>0</v>
      </c>
      <c r="L1963">
        <f>'Previous Trades Import_OMS Quer'!L1963</f>
        <v>0</v>
      </c>
      <c r="M1963">
        <f>'Previous Trades Import_OMS Quer'!M1963</f>
        <v>0</v>
      </c>
      <c r="N1963">
        <f>'Previous Trades Import_OMS Quer'!N1963</f>
        <v>0</v>
      </c>
      <c r="O1963" t="str">
        <f>CLEAN('Previous Trades Import_OMS Quer'!O1963)</f>
        <v/>
      </c>
      <c r="Q1963" s="25">
        <f t="shared" si="60"/>
        <v>0</v>
      </c>
      <c r="R1963" s="25" t="e">
        <f>VLOOKUP(O1963,'Currency Balance'!$O$3:$Q$32,3,0)</f>
        <v>#N/A</v>
      </c>
      <c r="S1963" t="e">
        <f t="shared" si="61"/>
        <v>#N/A</v>
      </c>
    </row>
    <row r="1964" spans="1:19">
      <c r="A1964">
        <f>'Previous Trades Import_OMS Quer'!A1964</f>
        <v>0</v>
      </c>
      <c r="B1964">
        <f>'Previous Trades Import_OMS Quer'!B1964</f>
        <v>0</v>
      </c>
      <c r="C1964" s="22">
        <f>'Previous Trades Import_OMS Quer'!C1964</f>
        <v>0</v>
      </c>
      <c r="D1964">
        <f>'Previous Trades Import_OMS Quer'!D1964</f>
        <v>0</v>
      </c>
      <c r="E1964" s="22">
        <f>'Previous Trades Import_OMS Quer'!E1964</f>
        <v>0</v>
      </c>
      <c r="F1964">
        <f>'Previous Trades Import_OMS Quer'!F1964</f>
        <v>0</v>
      </c>
      <c r="G1964">
        <f>'Previous Trades Import_OMS Quer'!G1964</f>
        <v>0</v>
      </c>
      <c r="H1964">
        <f>'Previous Trades Import_OMS Quer'!H1964</f>
        <v>0</v>
      </c>
      <c r="I1964">
        <f>'Previous Trades Import_OMS Quer'!I1964</f>
        <v>0</v>
      </c>
      <c r="J1964">
        <f>'Previous Trades Import_OMS Quer'!J1964</f>
        <v>0</v>
      </c>
      <c r="K1964">
        <f>'Previous Trades Import_OMS Quer'!K1964</f>
        <v>0</v>
      </c>
      <c r="L1964">
        <f>'Previous Trades Import_OMS Quer'!L1964</f>
        <v>0</v>
      </c>
      <c r="M1964">
        <f>'Previous Trades Import_OMS Quer'!M1964</f>
        <v>0</v>
      </c>
      <c r="N1964">
        <f>'Previous Trades Import_OMS Quer'!N1964</f>
        <v>0</v>
      </c>
      <c r="O1964" t="str">
        <f>CLEAN('Previous Trades Import_OMS Quer'!O1964)</f>
        <v/>
      </c>
      <c r="Q1964" s="25">
        <f t="shared" si="60"/>
        <v>0</v>
      </c>
      <c r="R1964" s="25" t="e">
        <f>VLOOKUP(O1964,'Currency Balance'!$O$3:$Q$32,3,0)</f>
        <v>#N/A</v>
      </c>
      <c r="S1964" t="e">
        <f t="shared" si="61"/>
        <v>#N/A</v>
      </c>
    </row>
    <row r="1965" spans="1:19">
      <c r="A1965">
        <f>'Previous Trades Import_OMS Quer'!A1965</f>
        <v>0</v>
      </c>
      <c r="B1965">
        <f>'Previous Trades Import_OMS Quer'!B1965</f>
        <v>0</v>
      </c>
      <c r="C1965" s="22">
        <f>'Previous Trades Import_OMS Quer'!C1965</f>
        <v>0</v>
      </c>
      <c r="D1965">
        <f>'Previous Trades Import_OMS Quer'!D1965</f>
        <v>0</v>
      </c>
      <c r="E1965" s="22">
        <f>'Previous Trades Import_OMS Quer'!E1965</f>
        <v>0</v>
      </c>
      <c r="F1965">
        <f>'Previous Trades Import_OMS Quer'!F1965</f>
        <v>0</v>
      </c>
      <c r="G1965">
        <f>'Previous Trades Import_OMS Quer'!G1965</f>
        <v>0</v>
      </c>
      <c r="H1965">
        <f>'Previous Trades Import_OMS Quer'!H1965</f>
        <v>0</v>
      </c>
      <c r="I1965">
        <f>'Previous Trades Import_OMS Quer'!I1965</f>
        <v>0</v>
      </c>
      <c r="J1965">
        <f>'Previous Trades Import_OMS Quer'!J1965</f>
        <v>0</v>
      </c>
      <c r="K1965">
        <f>'Previous Trades Import_OMS Quer'!K1965</f>
        <v>0</v>
      </c>
      <c r="L1965">
        <f>'Previous Trades Import_OMS Quer'!L1965</f>
        <v>0</v>
      </c>
      <c r="M1965">
        <f>'Previous Trades Import_OMS Quer'!M1965</f>
        <v>0</v>
      </c>
      <c r="N1965">
        <f>'Previous Trades Import_OMS Quer'!N1965</f>
        <v>0</v>
      </c>
      <c r="O1965" t="str">
        <f>CLEAN('Previous Trades Import_OMS Quer'!O1965)</f>
        <v/>
      </c>
      <c r="Q1965" s="25">
        <f t="shared" si="60"/>
        <v>0</v>
      </c>
      <c r="R1965" s="25" t="e">
        <f>VLOOKUP(O1965,'Currency Balance'!$O$3:$Q$32,3,0)</f>
        <v>#N/A</v>
      </c>
      <c r="S1965" t="e">
        <f t="shared" si="61"/>
        <v>#N/A</v>
      </c>
    </row>
    <row r="1966" spans="1:19">
      <c r="A1966">
        <f>'Previous Trades Import_OMS Quer'!A1966</f>
        <v>0</v>
      </c>
      <c r="B1966">
        <f>'Previous Trades Import_OMS Quer'!B1966</f>
        <v>0</v>
      </c>
      <c r="C1966" s="22">
        <f>'Previous Trades Import_OMS Quer'!C1966</f>
        <v>0</v>
      </c>
      <c r="D1966">
        <f>'Previous Trades Import_OMS Quer'!D1966</f>
        <v>0</v>
      </c>
      <c r="E1966" s="22">
        <f>'Previous Trades Import_OMS Quer'!E1966</f>
        <v>0</v>
      </c>
      <c r="F1966">
        <f>'Previous Trades Import_OMS Quer'!F1966</f>
        <v>0</v>
      </c>
      <c r="G1966">
        <f>'Previous Trades Import_OMS Quer'!G1966</f>
        <v>0</v>
      </c>
      <c r="H1966">
        <f>'Previous Trades Import_OMS Quer'!H1966</f>
        <v>0</v>
      </c>
      <c r="I1966">
        <f>'Previous Trades Import_OMS Quer'!I1966</f>
        <v>0</v>
      </c>
      <c r="J1966">
        <f>'Previous Trades Import_OMS Quer'!J1966</f>
        <v>0</v>
      </c>
      <c r="K1966">
        <f>'Previous Trades Import_OMS Quer'!K1966</f>
        <v>0</v>
      </c>
      <c r="L1966">
        <f>'Previous Trades Import_OMS Quer'!L1966</f>
        <v>0</v>
      </c>
      <c r="M1966">
        <f>'Previous Trades Import_OMS Quer'!M1966</f>
        <v>0</v>
      </c>
      <c r="N1966">
        <f>'Previous Trades Import_OMS Quer'!N1966</f>
        <v>0</v>
      </c>
      <c r="O1966" t="str">
        <f>CLEAN('Previous Trades Import_OMS Quer'!O1966)</f>
        <v/>
      </c>
      <c r="Q1966" s="25">
        <f t="shared" si="60"/>
        <v>0</v>
      </c>
      <c r="R1966" s="25" t="e">
        <f>VLOOKUP(O1966,'Currency Balance'!$O$3:$Q$32,3,0)</f>
        <v>#N/A</v>
      </c>
      <c r="S1966" t="e">
        <f t="shared" si="61"/>
        <v>#N/A</v>
      </c>
    </row>
    <row r="1967" spans="1:19">
      <c r="A1967">
        <f>'Previous Trades Import_OMS Quer'!A1967</f>
        <v>0</v>
      </c>
      <c r="B1967">
        <f>'Previous Trades Import_OMS Quer'!B1967</f>
        <v>0</v>
      </c>
      <c r="C1967" s="22">
        <f>'Previous Trades Import_OMS Quer'!C1967</f>
        <v>0</v>
      </c>
      <c r="D1967">
        <f>'Previous Trades Import_OMS Quer'!D1967</f>
        <v>0</v>
      </c>
      <c r="E1967" s="22">
        <f>'Previous Trades Import_OMS Quer'!E1967</f>
        <v>0</v>
      </c>
      <c r="F1967">
        <f>'Previous Trades Import_OMS Quer'!F1967</f>
        <v>0</v>
      </c>
      <c r="G1967">
        <f>'Previous Trades Import_OMS Quer'!G1967</f>
        <v>0</v>
      </c>
      <c r="H1967">
        <f>'Previous Trades Import_OMS Quer'!H1967</f>
        <v>0</v>
      </c>
      <c r="I1967">
        <f>'Previous Trades Import_OMS Quer'!I1967</f>
        <v>0</v>
      </c>
      <c r="J1967">
        <f>'Previous Trades Import_OMS Quer'!J1967</f>
        <v>0</v>
      </c>
      <c r="K1967">
        <f>'Previous Trades Import_OMS Quer'!K1967</f>
        <v>0</v>
      </c>
      <c r="L1967">
        <f>'Previous Trades Import_OMS Quer'!L1967</f>
        <v>0</v>
      </c>
      <c r="M1967">
        <f>'Previous Trades Import_OMS Quer'!M1967</f>
        <v>0</v>
      </c>
      <c r="N1967">
        <f>'Previous Trades Import_OMS Quer'!N1967</f>
        <v>0</v>
      </c>
      <c r="O1967" t="str">
        <f>CLEAN('Previous Trades Import_OMS Quer'!O1967)</f>
        <v/>
      </c>
      <c r="Q1967" s="25">
        <f t="shared" si="60"/>
        <v>0</v>
      </c>
      <c r="R1967" s="25" t="e">
        <f>VLOOKUP(O1967,'Currency Balance'!$O$3:$Q$32,3,0)</f>
        <v>#N/A</v>
      </c>
      <c r="S1967" t="e">
        <f t="shared" si="61"/>
        <v>#N/A</v>
      </c>
    </row>
    <row r="1968" spans="1:19">
      <c r="A1968">
        <f>'Previous Trades Import_OMS Quer'!A1968</f>
        <v>0</v>
      </c>
      <c r="B1968">
        <f>'Previous Trades Import_OMS Quer'!B1968</f>
        <v>0</v>
      </c>
      <c r="C1968" s="22">
        <f>'Previous Trades Import_OMS Quer'!C1968</f>
        <v>0</v>
      </c>
      <c r="D1968">
        <f>'Previous Trades Import_OMS Quer'!D1968</f>
        <v>0</v>
      </c>
      <c r="E1968" s="22">
        <f>'Previous Trades Import_OMS Quer'!E1968</f>
        <v>0</v>
      </c>
      <c r="F1968">
        <f>'Previous Trades Import_OMS Quer'!F1968</f>
        <v>0</v>
      </c>
      <c r="G1968">
        <f>'Previous Trades Import_OMS Quer'!G1968</f>
        <v>0</v>
      </c>
      <c r="H1968">
        <f>'Previous Trades Import_OMS Quer'!H1968</f>
        <v>0</v>
      </c>
      <c r="I1968">
        <f>'Previous Trades Import_OMS Quer'!I1968</f>
        <v>0</v>
      </c>
      <c r="J1968">
        <f>'Previous Trades Import_OMS Quer'!J1968</f>
        <v>0</v>
      </c>
      <c r="K1968">
        <f>'Previous Trades Import_OMS Quer'!K1968</f>
        <v>0</v>
      </c>
      <c r="L1968">
        <f>'Previous Trades Import_OMS Quer'!L1968</f>
        <v>0</v>
      </c>
      <c r="M1968">
        <f>'Previous Trades Import_OMS Quer'!M1968</f>
        <v>0</v>
      </c>
      <c r="N1968">
        <f>'Previous Trades Import_OMS Quer'!N1968</f>
        <v>0</v>
      </c>
      <c r="O1968" t="str">
        <f>CLEAN('Previous Trades Import_OMS Quer'!O1968)</f>
        <v/>
      </c>
      <c r="Q1968" s="25">
        <f t="shared" si="60"/>
        <v>0</v>
      </c>
      <c r="R1968" s="25" t="e">
        <f>VLOOKUP(O1968,'Currency Balance'!$O$3:$Q$32,3,0)</f>
        <v>#N/A</v>
      </c>
      <c r="S1968" t="e">
        <f t="shared" si="61"/>
        <v>#N/A</v>
      </c>
    </row>
    <row r="1969" spans="1:19">
      <c r="A1969">
        <f>'Previous Trades Import_OMS Quer'!A1969</f>
        <v>0</v>
      </c>
      <c r="B1969">
        <f>'Previous Trades Import_OMS Quer'!B1969</f>
        <v>0</v>
      </c>
      <c r="C1969" s="22">
        <f>'Previous Trades Import_OMS Quer'!C1969</f>
        <v>0</v>
      </c>
      <c r="D1969">
        <f>'Previous Trades Import_OMS Quer'!D1969</f>
        <v>0</v>
      </c>
      <c r="E1969" s="22">
        <f>'Previous Trades Import_OMS Quer'!E1969</f>
        <v>0</v>
      </c>
      <c r="F1969">
        <f>'Previous Trades Import_OMS Quer'!F1969</f>
        <v>0</v>
      </c>
      <c r="G1969">
        <f>'Previous Trades Import_OMS Quer'!G1969</f>
        <v>0</v>
      </c>
      <c r="H1969">
        <f>'Previous Trades Import_OMS Quer'!H1969</f>
        <v>0</v>
      </c>
      <c r="I1969">
        <f>'Previous Trades Import_OMS Quer'!I1969</f>
        <v>0</v>
      </c>
      <c r="J1969">
        <f>'Previous Trades Import_OMS Quer'!J1969</f>
        <v>0</v>
      </c>
      <c r="K1969">
        <f>'Previous Trades Import_OMS Quer'!K1969</f>
        <v>0</v>
      </c>
      <c r="L1969">
        <f>'Previous Trades Import_OMS Quer'!L1969</f>
        <v>0</v>
      </c>
      <c r="M1969">
        <f>'Previous Trades Import_OMS Quer'!M1969</f>
        <v>0</v>
      </c>
      <c r="N1969">
        <f>'Previous Trades Import_OMS Quer'!N1969</f>
        <v>0</v>
      </c>
      <c r="O1969" t="str">
        <f>CLEAN('Previous Trades Import_OMS Quer'!O1969)</f>
        <v/>
      </c>
      <c r="Q1969" s="25">
        <f t="shared" si="60"/>
        <v>0</v>
      </c>
      <c r="R1969" s="25" t="e">
        <f>VLOOKUP(O1969,'Currency Balance'!$O$3:$Q$32,3,0)</f>
        <v>#N/A</v>
      </c>
      <c r="S1969" t="e">
        <f t="shared" si="61"/>
        <v>#N/A</v>
      </c>
    </row>
    <row r="1970" spans="1:19">
      <c r="A1970">
        <f>'Previous Trades Import_OMS Quer'!A1970</f>
        <v>0</v>
      </c>
      <c r="B1970">
        <f>'Previous Trades Import_OMS Quer'!B1970</f>
        <v>0</v>
      </c>
      <c r="C1970" s="22">
        <f>'Previous Trades Import_OMS Quer'!C1970</f>
        <v>0</v>
      </c>
      <c r="D1970">
        <f>'Previous Trades Import_OMS Quer'!D1970</f>
        <v>0</v>
      </c>
      <c r="E1970" s="22">
        <f>'Previous Trades Import_OMS Quer'!E1970</f>
        <v>0</v>
      </c>
      <c r="F1970">
        <f>'Previous Trades Import_OMS Quer'!F1970</f>
        <v>0</v>
      </c>
      <c r="G1970">
        <f>'Previous Trades Import_OMS Quer'!G1970</f>
        <v>0</v>
      </c>
      <c r="H1970">
        <f>'Previous Trades Import_OMS Quer'!H1970</f>
        <v>0</v>
      </c>
      <c r="I1970">
        <f>'Previous Trades Import_OMS Quer'!I1970</f>
        <v>0</v>
      </c>
      <c r="J1970">
        <f>'Previous Trades Import_OMS Quer'!J1970</f>
        <v>0</v>
      </c>
      <c r="K1970">
        <f>'Previous Trades Import_OMS Quer'!K1970</f>
        <v>0</v>
      </c>
      <c r="L1970">
        <f>'Previous Trades Import_OMS Quer'!L1970</f>
        <v>0</v>
      </c>
      <c r="M1970">
        <f>'Previous Trades Import_OMS Quer'!M1970</f>
        <v>0</v>
      </c>
      <c r="N1970">
        <f>'Previous Trades Import_OMS Quer'!N1970</f>
        <v>0</v>
      </c>
      <c r="O1970" t="str">
        <f>CLEAN('Previous Trades Import_OMS Quer'!O1970)</f>
        <v/>
      </c>
      <c r="Q1970" s="25">
        <f t="shared" si="60"/>
        <v>0</v>
      </c>
      <c r="R1970" s="25" t="e">
        <f>VLOOKUP(O1970,'Currency Balance'!$O$3:$Q$32,3,0)</f>
        <v>#N/A</v>
      </c>
      <c r="S1970" t="e">
        <f t="shared" si="61"/>
        <v>#N/A</v>
      </c>
    </row>
    <row r="1971" spans="1:19">
      <c r="A1971">
        <f>'Previous Trades Import_OMS Quer'!A1971</f>
        <v>0</v>
      </c>
      <c r="B1971">
        <f>'Previous Trades Import_OMS Quer'!B1971</f>
        <v>0</v>
      </c>
      <c r="C1971" s="22">
        <f>'Previous Trades Import_OMS Quer'!C1971</f>
        <v>0</v>
      </c>
      <c r="D1971">
        <f>'Previous Trades Import_OMS Quer'!D1971</f>
        <v>0</v>
      </c>
      <c r="E1971" s="22">
        <f>'Previous Trades Import_OMS Quer'!E1971</f>
        <v>0</v>
      </c>
      <c r="F1971">
        <f>'Previous Trades Import_OMS Quer'!F1971</f>
        <v>0</v>
      </c>
      <c r="G1971">
        <f>'Previous Trades Import_OMS Quer'!G1971</f>
        <v>0</v>
      </c>
      <c r="H1971">
        <f>'Previous Trades Import_OMS Quer'!H1971</f>
        <v>0</v>
      </c>
      <c r="I1971">
        <f>'Previous Trades Import_OMS Quer'!I1971</f>
        <v>0</v>
      </c>
      <c r="J1971">
        <f>'Previous Trades Import_OMS Quer'!J1971</f>
        <v>0</v>
      </c>
      <c r="K1971">
        <f>'Previous Trades Import_OMS Quer'!K1971</f>
        <v>0</v>
      </c>
      <c r="L1971">
        <f>'Previous Trades Import_OMS Quer'!L1971</f>
        <v>0</v>
      </c>
      <c r="M1971">
        <f>'Previous Trades Import_OMS Quer'!M1971</f>
        <v>0</v>
      </c>
      <c r="N1971">
        <f>'Previous Trades Import_OMS Quer'!N1971</f>
        <v>0</v>
      </c>
      <c r="O1971" t="str">
        <f>CLEAN('Previous Trades Import_OMS Quer'!O1971)</f>
        <v/>
      </c>
      <c r="Q1971" s="25">
        <f t="shared" si="60"/>
        <v>0</v>
      </c>
      <c r="R1971" s="25" t="e">
        <f>VLOOKUP(O1971,'Currency Balance'!$O$3:$Q$32,3,0)</f>
        <v>#N/A</v>
      </c>
      <c r="S1971" t="e">
        <f t="shared" si="61"/>
        <v>#N/A</v>
      </c>
    </row>
    <row r="1972" spans="1:19">
      <c r="A1972">
        <f>'Previous Trades Import_OMS Quer'!A1972</f>
        <v>0</v>
      </c>
      <c r="B1972">
        <f>'Previous Trades Import_OMS Quer'!B1972</f>
        <v>0</v>
      </c>
      <c r="C1972" s="22">
        <f>'Previous Trades Import_OMS Quer'!C1972</f>
        <v>0</v>
      </c>
      <c r="D1972">
        <f>'Previous Trades Import_OMS Quer'!D1972</f>
        <v>0</v>
      </c>
      <c r="E1972" s="22">
        <f>'Previous Trades Import_OMS Quer'!E1972</f>
        <v>0</v>
      </c>
      <c r="F1972">
        <f>'Previous Trades Import_OMS Quer'!F1972</f>
        <v>0</v>
      </c>
      <c r="G1972">
        <f>'Previous Trades Import_OMS Quer'!G1972</f>
        <v>0</v>
      </c>
      <c r="H1972">
        <f>'Previous Trades Import_OMS Quer'!H1972</f>
        <v>0</v>
      </c>
      <c r="I1972">
        <f>'Previous Trades Import_OMS Quer'!I1972</f>
        <v>0</v>
      </c>
      <c r="J1972">
        <f>'Previous Trades Import_OMS Quer'!J1972</f>
        <v>0</v>
      </c>
      <c r="K1972">
        <f>'Previous Trades Import_OMS Quer'!K1972</f>
        <v>0</v>
      </c>
      <c r="L1972">
        <f>'Previous Trades Import_OMS Quer'!L1972</f>
        <v>0</v>
      </c>
      <c r="M1972">
        <f>'Previous Trades Import_OMS Quer'!M1972</f>
        <v>0</v>
      </c>
      <c r="N1972">
        <f>'Previous Trades Import_OMS Quer'!N1972</f>
        <v>0</v>
      </c>
      <c r="O1972" t="str">
        <f>CLEAN('Previous Trades Import_OMS Quer'!O1972)</f>
        <v/>
      </c>
      <c r="Q1972" s="25">
        <f t="shared" si="60"/>
        <v>0</v>
      </c>
      <c r="R1972" s="25" t="e">
        <f>VLOOKUP(O1972,'Currency Balance'!$O$3:$Q$32,3,0)</f>
        <v>#N/A</v>
      </c>
      <c r="S1972" t="e">
        <f t="shared" si="61"/>
        <v>#N/A</v>
      </c>
    </row>
    <row r="1973" spans="1:19">
      <c r="A1973">
        <f>'Previous Trades Import_OMS Quer'!A1973</f>
        <v>0</v>
      </c>
      <c r="B1973">
        <f>'Previous Trades Import_OMS Quer'!B1973</f>
        <v>0</v>
      </c>
      <c r="C1973" s="22">
        <f>'Previous Trades Import_OMS Quer'!C1973</f>
        <v>0</v>
      </c>
      <c r="D1973">
        <f>'Previous Trades Import_OMS Quer'!D1973</f>
        <v>0</v>
      </c>
      <c r="E1973" s="22">
        <f>'Previous Trades Import_OMS Quer'!E1973</f>
        <v>0</v>
      </c>
      <c r="F1973">
        <f>'Previous Trades Import_OMS Quer'!F1973</f>
        <v>0</v>
      </c>
      <c r="G1973">
        <f>'Previous Trades Import_OMS Quer'!G1973</f>
        <v>0</v>
      </c>
      <c r="H1973">
        <f>'Previous Trades Import_OMS Quer'!H1973</f>
        <v>0</v>
      </c>
      <c r="I1973">
        <f>'Previous Trades Import_OMS Quer'!I1973</f>
        <v>0</v>
      </c>
      <c r="J1973">
        <f>'Previous Trades Import_OMS Quer'!J1973</f>
        <v>0</v>
      </c>
      <c r="K1973">
        <f>'Previous Trades Import_OMS Quer'!K1973</f>
        <v>0</v>
      </c>
      <c r="L1973">
        <f>'Previous Trades Import_OMS Quer'!L1973</f>
        <v>0</v>
      </c>
      <c r="M1973">
        <f>'Previous Trades Import_OMS Quer'!M1973</f>
        <v>0</v>
      </c>
      <c r="N1973">
        <f>'Previous Trades Import_OMS Quer'!N1973</f>
        <v>0</v>
      </c>
      <c r="O1973" t="str">
        <f>CLEAN('Previous Trades Import_OMS Quer'!O1973)</f>
        <v/>
      </c>
      <c r="Q1973" s="25">
        <f t="shared" si="60"/>
        <v>0</v>
      </c>
      <c r="R1973" s="25" t="e">
        <f>VLOOKUP(O1973,'Currency Balance'!$O$3:$Q$32,3,0)</f>
        <v>#N/A</v>
      </c>
      <c r="S1973" t="e">
        <f t="shared" si="61"/>
        <v>#N/A</v>
      </c>
    </row>
    <row r="1974" spans="1:19">
      <c r="A1974">
        <f>'Previous Trades Import_OMS Quer'!A1974</f>
        <v>0</v>
      </c>
      <c r="B1974">
        <f>'Previous Trades Import_OMS Quer'!B1974</f>
        <v>0</v>
      </c>
      <c r="C1974" s="22">
        <f>'Previous Trades Import_OMS Quer'!C1974</f>
        <v>0</v>
      </c>
      <c r="D1974">
        <f>'Previous Trades Import_OMS Quer'!D1974</f>
        <v>0</v>
      </c>
      <c r="E1974" s="22">
        <f>'Previous Trades Import_OMS Quer'!E1974</f>
        <v>0</v>
      </c>
      <c r="F1974">
        <f>'Previous Trades Import_OMS Quer'!F1974</f>
        <v>0</v>
      </c>
      <c r="G1974">
        <f>'Previous Trades Import_OMS Quer'!G1974</f>
        <v>0</v>
      </c>
      <c r="H1974">
        <f>'Previous Trades Import_OMS Quer'!H1974</f>
        <v>0</v>
      </c>
      <c r="I1974">
        <f>'Previous Trades Import_OMS Quer'!I1974</f>
        <v>0</v>
      </c>
      <c r="J1974">
        <f>'Previous Trades Import_OMS Quer'!J1974</f>
        <v>0</v>
      </c>
      <c r="K1974">
        <f>'Previous Trades Import_OMS Quer'!K1974</f>
        <v>0</v>
      </c>
      <c r="L1974">
        <f>'Previous Trades Import_OMS Quer'!L1974</f>
        <v>0</v>
      </c>
      <c r="M1974">
        <f>'Previous Trades Import_OMS Quer'!M1974</f>
        <v>0</v>
      </c>
      <c r="N1974">
        <f>'Previous Trades Import_OMS Quer'!N1974</f>
        <v>0</v>
      </c>
      <c r="O1974" t="str">
        <f>CLEAN('Previous Trades Import_OMS Quer'!O1974)</f>
        <v/>
      </c>
      <c r="Q1974" s="25">
        <f t="shared" si="60"/>
        <v>0</v>
      </c>
      <c r="R1974" s="25" t="e">
        <f>VLOOKUP(O1974,'Currency Balance'!$O$3:$Q$32,3,0)</f>
        <v>#N/A</v>
      </c>
      <c r="S1974" t="e">
        <f t="shared" si="61"/>
        <v>#N/A</v>
      </c>
    </row>
    <row r="1975" spans="1:19">
      <c r="A1975">
        <f>'Previous Trades Import_OMS Quer'!A1975</f>
        <v>0</v>
      </c>
      <c r="B1975">
        <f>'Previous Trades Import_OMS Quer'!B1975</f>
        <v>0</v>
      </c>
      <c r="C1975" s="22">
        <f>'Previous Trades Import_OMS Quer'!C1975</f>
        <v>0</v>
      </c>
      <c r="D1975">
        <f>'Previous Trades Import_OMS Quer'!D1975</f>
        <v>0</v>
      </c>
      <c r="E1975" s="22">
        <f>'Previous Trades Import_OMS Quer'!E1975</f>
        <v>0</v>
      </c>
      <c r="F1975">
        <f>'Previous Trades Import_OMS Quer'!F1975</f>
        <v>0</v>
      </c>
      <c r="G1975">
        <f>'Previous Trades Import_OMS Quer'!G1975</f>
        <v>0</v>
      </c>
      <c r="H1975">
        <f>'Previous Trades Import_OMS Quer'!H1975</f>
        <v>0</v>
      </c>
      <c r="I1975">
        <f>'Previous Trades Import_OMS Quer'!I1975</f>
        <v>0</v>
      </c>
      <c r="J1975">
        <f>'Previous Trades Import_OMS Quer'!J1975</f>
        <v>0</v>
      </c>
      <c r="K1975">
        <f>'Previous Trades Import_OMS Quer'!K1975</f>
        <v>0</v>
      </c>
      <c r="L1975">
        <f>'Previous Trades Import_OMS Quer'!L1975</f>
        <v>0</v>
      </c>
      <c r="M1975">
        <f>'Previous Trades Import_OMS Quer'!M1975</f>
        <v>0</v>
      </c>
      <c r="N1975">
        <f>'Previous Trades Import_OMS Quer'!N1975</f>
        <v>0</v>
      </c>
      <c r="O1975" t="str">
        <f>CLEAN('Previous Trades Import_OMS Quer'!O1975)</f>
        <v/>
      </c>
      <c r="Q1975" s="25">
        <f t="shared" si="60"/>
        <v>0</v>
      </c>
      <c r="R1975" s="25" t="e">
        <f>VLOOKUP(O1975,'Currency Balance'!$O$3:$Q$32,3,0)</f>
        <v>#N/A</v>
      </c>
      <c r="S1975" t="e">
        <f t="shared" si="61"/>
        <v>#N/A</v>
      </c>
    </row>
    <row r="1976" spans="1:19">
      <c r="A1976">
        <f>'Previous Trades Import_OMS Quer'!A1976</f>
        <v>0</v>
      </c>
      <c r="B1976">
        <f>'Previous Trades Import_OMS Quer'!B1976</f>
        <v>0</v>
      </c>
      <c r="C1976" s="22">
        <f>'Previous Trades Import_OMS Quer'!C1976</f>
        <v>0</v>
      </c>
      <c r="D1976">
        <f>'Previous Trades Import_OMS Quer'!D1976</f>
        <v>0</v>
      </c>
      <c r="E1976" s="22">
        <f>'Previous Trades Import_OMS Quer'!E1976</f>
        <v>0</v>
      </c>
      <c r="F1976">
        <f>'Previous Trades Import_OMS Quer'!F1976</f>
        <v>0</v>
      </c>
      <c r="G1976">
        <f>'Previous Trades Import_OMS Quer'!G1976</f>
        <v>0</v>
      </c>
      <c r="H1976">
        <f>'Previous Trades Import_OMS Quer'!H1976</f>
        <v>0</v>
      </c>
      <c r="I1976">
        <f>'Previous Trades Import_OMS Quer'!I1976</f>
        <v>0</v>
      </c>
      <c r="J1976">
        <f>'Previous Trades Import_OMS Quer'!J1976</f>
        <v>0</v>
      </c>
      <c r="K1976">
        <f>'Previous Trades Import_OMS Quer'!K1976</f>
        <v>0</v>
      </c>
      <c r="L1976">
        <f>'Previous Trades Import_OMS Quer'!L1976</f>
        <v>0</v>
      </c>
      <c r="M1976">
        <f>'Previous Trades Import_OMS Quer'!M1976</f>
        <v>0</v>
      </c>
      <c r="N1976">
        <f>'Previous Trades Import_OMS Quer'!N1976</f>
        <v>0</v>
      </c>
      <c r="O1976" t="str">
        <f>CLEAN('Previous Trades Import_OMS Quer'!O1976)</f>
        <v/>
      </c>
      <c r="Q1976" s="25">
        <f t="shared" si="60"/>
        <v>0</v>
      </c>
      <c r="R1976" s="25" t="e">
        <f>VLOOKUP(O1976,'Currency Balance'!$O$3:$Q$32,3,0)</f>
        <v>#N/A</v>
      </c>
      <c r="S1976" t="e">
        <f t="shared" si="61"/>
        <v>#N/A</v>
      </c>
    </row>
    <row r="1977" spans="1:19">
      <c r="A1977">
        <f>'Previous Trades Import_OMS Quer'!A1977</f>
        <v>0</v>
      </c>
      <c r="B1977">
        <f>'Previous Trades Import_OMS Quer'!B1977</f>
        <v>0</v>
      </c>
      <c r="C1977" s="22">
        <f>'Previous Trades Import_OMS Quer'!C1977</f>
        <v>0</v>
      </c>
      <c r="D1977">
        <f>'Previous Trades Import_OMS Quer'!D1977</f>
        <v>0</v>
      </c>
      <c r="E1977" s="22">
        <f>'Previous Trades Import_OMS Quer'!E1977</f>
        <v>0</v>
      </c>
      <c r="F1977">
        <f>'Previous Trades Import_OMS Quer'!F1977</f>
        <v>0</v>
      </c>
      <c r="G1977">
        <f>'Previous Trades Import_OMS Quer'!G1977</f>
        <v>0</v>
      </c>
      <c r="H1977">
        <f>'Previous Trades Import_OMS Quer'!H1977</f>
        <v>0</v>
      </c>
      <c r="I1977">
        <f>'Previous Trades Import_OMS Quer'!I1977</f>
        <v>0</v>
      </c>
      <c r="J1977">
        <f>'Previous Trades Import_OMS Quer'!J1977</f>
        <v>0</v>
      </c>
      <c r="K1977">
        <f>'Previous Trades Import_OMS Quer'!K1977</f>
        <v>0</v>
      </c>
      <c r="L1977">
        <f>'Previous Trades Import_OMS Quer'!L1977</f>
        <v>0</v>
      </c>
      <c r="M1977">
        <f>'Previous Trades Import_OMS Quer'!M1977</f>
        <v>0</v>
      </c>
      <c r="N1977">
        <f>'Previous Trades Import_OMS Quer'!N1977</f>
        <v>0</v>
      </c>
      <c r="O1977" t="str">
        <f>CLEAN('Previous Trades Import_OMS Quer'!O1977)</f>
        <v/>
      </c>
      <c r="Q1977" s="25">
        <f t="shared" si="60"/>
        <v>0</v>
      </c>
      <c r="R1977" s="25" t="e">
        <f>VLOOKUP(O1977,'Currency Balance'!$O$3:$Q$32,3,0)</f>
        <v>#N/A</v>
      </c>
      <c r="S1977" t="e">
        <f t="shared" si="61"/>
        <v>#N/A</v>
      </c>
    </row>
    <row r="1978" spans="1:19">
      <c r="A1978">
        <f>'Previous Trades Import_OMS Quer'!A1978</f>
        <v>0</v>
      </c>
      <c r="B1978">
        <f>'Previous Trades Import_OMS Quer'!B1978</f>
        <v>0</v>
      </c>
      <c r="C1978" s="22">
        <f>'Previous Trades Import_OMS Quer'!C1978</f>
        <v>0</v>
      </c>
      <c r="D1978">
        <f>'Previous Trades Import_OMS Quer'!D1978</f>
        <v>0</v>
      </c>
      <c r="E1978" s="22">
        <f>'Previous Trades Import_OMS Quer'!E1978</f>
        <v>0</v>
      </c>
      <c r="F1978">
        <f>'Previous Trades Import_OMS Quer'!F1978</f>
        <v>0</v>
      </c>
      <c r="G1978">
        <f>'Previous Trades Import_OMS Quer'!G1978</f>
        <v>0</v>
      </c>
      <c r="H1978">
        <f>'Previous Trades Import_OMS Quer'!H1978</f>
        <v>0</v>
      </c>
      <c r="I1978">
        <f>'Previous Trades Import_OMS Quer'!I1978</f>
        <v>0</v>
      </c>
      <c r="J1978">
        <f>'Previous Trades Import_OMS Quer'!J1978</f>
        <v>0</v>
      </c>
      <c r="K1978">
        <f>'Previous Trades Import_OMS Quer'!K1978</f>
        <v>0</v>
      </c>
      <c r="L1978">
        <f>'Previous Trades Import_OMS Quer'!L1978</f>
        <v>0</v>
      </c>
      <c r="M1978">
        <f>'Previous Trades Import_OMS Quer'!M1978</f>
        <v>0</v>
      </c>
      <c r="N1978">
        <f>'Previous Trades Import_OMS Quer'!N1978</f>
        <v>0</v>
      </c>
      <c r="O1978" t="str">
        <f>CLEAN('Previous Trades Import_OMS Quer'!O1978)</f>
        <v/>
      </c>
      <c r="Q1978" s="25">
        <f t="shared" si="60"/>
        <v>0</v>
      </c>
      <c r="R1978" s="25" t="e">
        <f>VLOOKUP(O1978,'Currency Balance'!$O$3:$Q$32,3,0)</f>
        <v>#N/A</v>
      </c>
      <c r="S1978" t="e">
        <f t="shared" si="61"/>
        <v>#N/A</v>
      </c>
    </row>
    <row r="1979" spans="1:19">
      <c r="A1979">
        <f>'Previous Trades Import_OMS Quer'!A1979</f>
        <v>0</v>
      </c>
      <c r="B1979">
        <f>'Previous Trades Import_OMS Quer'!B1979</f>
        <v>0</v>
      </c>
      <c r="C1979" s="22">
        <f>'Previous Trades Import_OMS Quer'!C1979</f>
        <v>0</v>
      </c>
      <c r="D1979">
        <f>'Previous Trades Import_OMS Quer'!D1979</f>
        <v>0</v>
      </c>
      <c r="E1979" s="22">
        <f>'Previous Trades Import_OMS Quer'!E1979</f>
        <v>0</v>
      </c>
      <c r="F1979">
        <f>'Previous Trades Import_OMS Quer'!F1979</f>
        <v>0</v>
      </c>
      <c r="G1979">
        <f>'Previous Trades Import_OMS Quer'!G1979</f>
        <v>0</v>
      </c>
      <c r="H1979">
        <f>'Previous Trades Import_OMS Quer'!H1979</f>
        <v>0</v>
      </c>
      <c r="I1979">
        <f>'Previous Trades Import_OMS Quer'!I1979</f>
        <v>0</v>
      </c>
      <c r="J1979">
        <f>'Previous Trades Import_OMS Quer'!J1979</f>
        <v>0</v>
      </c>
      <c r="K1979">
        <f>'Previous Trades Import_OMS Quer'!K1979</f>
        <v>0</v>
      </c>
      <c r="L1979">
        <f>'Previous Trades Import_OMS Quer'!L1979</f>
        <v>0</v>
      </c>
      <c r="M1979">
        <f>'Previous Trades Import_OMS Quer'!M1979</f>
        <v>0</v>
      </c>
      <c r="N1979">
        <f>'Previous Trades Import_OMS Quer'!N1979</f>
        <v>0</v>
      </c>
      <c r="O1979" t="str">
        <f>CLEAN('Previous Trades Import_OMS Quer'!O1979)</f>
        <v/>
      </c>
      <c r="Q1979" s="25">
        <f t="shared" si="60"/>
        <v>0</v>
      </c>
      <c r="R1979" s="25" t="e">
        <f>VLOOKUP(O1979,'Currency Balance'!$O$3:$Q$32,3,0)</f>
        <v>#N/A</v>
      </c>
      <c r="S1979" t="e">
        <f t="shared" si="61"/>
        <v>#N/A</v>
      </c>
    </row>
    <row r="1980" spans="1:19">
      <c r="A1980">
        <f>'Previous Trades Import_OMS Quer'!A1980</f>
        <v>0</v>
      </c>
      <c r="B1980">
        <f>'Previous Trades Import_OMS Quer'!B1980</f>
        <v>0</v>
      </c>
      <c r="C1980" s="22">
        <f>'Previous Trades Import_OMS Quer'!C1980</f>
        <v>0</v>
      </c>
      <c r="D1980">
        <f>'Previous Trades Import_OMS Quer'!D1980</f>
        <v>0</v>
      </c>
      <c r="E1980" s="22">
        <f>'Previous Trades Import_OMS Quer'!E1980</f>
        <v>0</v>
      </c>
      <c r="F1980">
        <f>'Previous Trades Import_OMS Quer'!F1980</f>
        <v>0</v>
      </c>
      <c r="G1980">
        <f>'Previous Trades Import_OMS Quer'!G1980</f>
        <v>0</v>
      </c>
      <c r="H1980">
        <f>'Previous Trades Import_OMS Quer'!H1980</f>
        <v>0</v>
      </c>
      <c r="I1980">
        <f>'Previous Trades Import_OMS Quer'!I1980</f>
        <v>0</v>
      </c>
      <c r="J1980">
        <f>'Previous Trades Import_OMS Quer'!J1980</f>
        <v>0</v>
      </c>
      <c r="K1980">
        <f>'Previous Trades Import_OMS Quer'!K1980</f>
        <v>0</v>
      </c>
      <c r="L1980">
        <f>'Previous Trades Import_OMS Quer'!L1980</f>
        <v>0</v>
      </c>
      <c r="M1980">
        <f>'Previous Trades Import_OMS Quer'!M1980</f>
        <v>0</v>
      </c>
      <c r="N1980">
        <f>'Previous Trades Import_OMS Quer'!N1980</f>
        <v>0</v>
      </c>
      <c r="O1980" t="str">
        <f>CLEAN('Previous Trades Import_OMS Quer'!O1980)</f>
        <v/>
      </c>
      <c r="Q1980" s="25">
        <f t="shared" si="60"/>
        <v>0</v>
      </c>
      <c r="R1980" s="25" t="e">
        <f>VLOOKUP(O1980,'Currency Balance'!$O$3:$Q$32,3,0)</f>
        <v>#N/A</v>
      </c>
      <c r="S1980" t="e">
        <f t="shared" si="61"/>
        <v>#N/A</v>
      </c>
    </row>
    <row r="1981" spans="1:19">
      <c r="A1981">
        <f>'Previous Trades Import_OMS Quer'!A1981</f>
        <v>0</v>
      </c>
      <c r="B1981">
        <f>'Previous Trades Import_OMS Quer'!B1981</f>
        <v>0</v>
      </c>
      <c r="C1981" s="22">
        <f>'Previous Trades Import_OMS Quer'!C1981</f>
        <v>0</v>
      </c>
      <c r="D1981">
        <f>'Previous Trades Import_OMS Quer'!D1981</f>
        <v>0</v>
      </c>
      <c r="E1981" s="22">
        <f>'Previous Trades Import_OMS Quer'!E1981</f>
        <v>0</v>
      </c>
      <c r="F1981">
        <f>'Previous Trades Import_OMS Quer'!F1981</f>
        <v>0</v>
      </c>
      <c r="G1981">
        <f>'Previous Trades Import_OMS Quer'!G1981</f>
        <v>0</v>
      </c>
      <c r="H1981">
        <f>'Previous Trades Import_OMS Quer'!H1981</f>
        <v>0</v>
      </c>
      <c r="I1981">
        <f>'Previous Trades Import_OMS Quer'!I1981</f>
        <v>0</v>
      </c>
      <c r="J1981">
        <f>'Previous Trades Import_OMS Quer'!J1981</f>
        <v>0</v>
      </c>
      <c r="K1981">
        <f>'Previous Trades Import_OMS Quer'!K1981</f>
        <v>0</v>
      </c>
      <c r="L1981">
        <f>'Previous Trades Import_OMS Quer'!L1981</f>
        <v>0</v>
      </c>
      <c r="M1981">
        <f>'Previous Trades Import_OMS Quer'!M1981</f>
        <v>0</v>
      </c>
      <c r="N1981">
        <f>'Previous Trades Import_OMS Quer'!N1981</f>
        <v>0</v>
      </c>
      <c r="O1981" t="str">
        <f>CLEAN('Previous Trades Import_OMS Quer'!O1981)</f>
        <v/>
      </c>
      <c r="Q1981" s="25">
        <f t="shared" si="60"/>
        <v>0</v>
      </c>
      <c r="R1981" s="25" t="e">
        <f>VLOOKUP(O1981,'Currency Balance'!$O$3:$Q$32,3,0)</f>
        <v>#N/A</v>
      </c>
      <c r="S1981" t="e">
        <f t="shared" si="61"/>
        <v>#N/A</v>
      </c>
    </row>
    <row r="1982" spans="1:19">
      <c r="A1982">
        <f>'Previous Trades Import_OMS Quer'!A1982</f>
        <v>0</v>
      </c>
      <c r="B1982">
        <f>'Previous Trades Import_OMS Quer'!B1982</f>
        <v>0</v>
      </c>
      <c r="C1982" s="22">
        <f>'Previous Trades Import_OMS Quer'!C1982</f>
        <v>0</v>
      </c>
      <c r="D1982">
        <f>'Previous Trades Import_OMS Quer'!D1982</f>
        <v>0</v>
      </c>
      <c r="E1982" s="22">
        <f>'Previous Trades Import_OMS Quer'!E1982</f>
        <v>0</v>
      </c>
      <c r="F1982">
        <f>'Previous Trades Import_OMS Quer'!F1982</f>
        <v>0</v>
      </c>
      <c r="G1982">
        <f>'Previous Trades Import_OMS Quer'!G1982</f>
        <v>0</v>
      </c>
      <c r="H1982">
        <f>'Previous Trades Import_OMS Quer'!H1982</f>
        <v>0</v>
      </c>
      <c r="I1982">
        <f>'Previous Trades Import_OMS Quer'!I1982</f>
        <v>0</v>
      </c>
      <c r="J1982">
        <f>'Previous Trades Import_OMS Quer'!J1982</f>
        <v>0</v>
      </c>
      <c r="K1982">
        <f>'Previous Trades Import_OMS Quer'!K1982</f>
        <v>0</v>
      </c>
      <c r="L1982">
        <f>'Previous Trades Import_OMS Quer'!L1982</f>
        <v>0</v>
      </c>
      <c r="M1982">
        <f>'Previous Trades Import_OMS Quer'!M1982</f>
        <v>0</v>
      </c>
      <c r="N1982">
        <f>'Previous Trades Import_OMS Quer'!N1982</f>
        <v>0</v>
      </c>
      <c r="O1982" t="str">
        <f>CLEAN('Previous Trades Import_OMS Quer'!O1982)</f>
        <v/>
      </c>
      <c r="Q1982" s="25">
        <f t="shared" si="60"/>
        <v>0</v>
      </c>
      <c r="R1982" s="25" t="e">
        <f>VLOOKUP(O1982,'Currency Balance'!$O$3:$Q$32,3,0)</f>
        <v>#N/A</v>
      </c>
      <c r="S1982" t="e">
        <f t="shared" si="61"/>
        <v>#N/A</v>
      </c>
    </row>
    <row r="1983" spans="1:19">
      <c r="A1983">
        <f>'Previous Trades Import_OMS Quer'!A1983</f>
        <v>0</v>
      </c>
      <c r="B1983">
        <f>'Previous Trades Import_OMS Quer'!B1983</f>
        <v>0</v>
      </c>
      <c r="C1983" s="22">
        <f>'Previous Trades Import_OMS Quer'!C1983</f>
        <v>0</v>
      </c>
      <c r="D1983">
        <f>'Previous Trades Import_OMS Quer'!D1983</f>
        <v>0</v>
      </c>
      <c r="E1983" s="22">
        <f>'Previous Trades Import_OMS Quer'!E1983</f>
        <v>0</v>
      </c>
      <c r="F1983">
        <f>'Previous Trades Import_OMS Quer'!F1983</f>
        <v>0</v>
      </c>
      <c r="G1983">
        <f>'Previous Trades Import_OMS Quer'!G1983</f>
        <v>0</v>
      </c>
      <c r="H1983">
        <f>'Previous Trades Import_OMS Quer'!H1983</f>
        <v>0</v>
      </c>
      <c r="I1983">
        <f>'Previous Trades Import_OMS Quer'!I1983</f>
        <v>0</v>
      </c>
      <c r="J1983">
        <f>'Previous Trades Import_OMS Quer'!J1983</f>
        <v>0</v>
      </c>
      <c r="K1983">
        <f>'Previous Trades Import_OMS Quer'!K1983</f>
        <v>0</v>
      </c>
      <c r="L1983">
        <f>'Previous Trades Import_OMS Quer'!L1983</f>
        <v>0</v>
      </c>
      <c r="M1983">
        <f>'Previous Trades Import_OMS Quer'!M1983</f>
        <v>0</v>
      </c>
      <c r="N1983">
        <f>'Previous Trades Import_OMS Quer'!N1983</f>
        <v>0</v>
      </c>
      <c r="O1983" t="str">
        <f>CLEAN('Previous Trades Import_OMS Quer'!O1983)</f>
        <v/>
      </c>
      <c r="Q1983" s="25">
        <f t="shared" si="60"/>
        <v>0</v>
      </c>
      <c r="R1983" s="25" t="e">
        <f>VLOOKUP(O1983,'Currency Balance'!$O$3:$Q$32,3,0)</f>
        <v>#N/A</v>
      </c>
      <c r="S1983" t="e">
        <f t="shared" si="61"/>
        <v>#N/A</v>
      </c>
    </row>
    <row r="1984" spans="1:19">
      <c r="A1984">
        <f>'Previous Trades Import_OMS Quer'!A1984</f>
        <v>0</v>
      </c>
      <c r="B1984">
        <f>'Previous Trades Import_OMS Quer'!B1984</f>
        <v>0</v>
      </c>
      <c r="C1984" s="22">
        <f>'Previous Trades Import_OMS Quer'!C1984</f>
        <v>0</v>
      </c>
      <c r="D1984">
        <f>'Previous Trades Import_OMS Quer'!D1984</f>
        <v>0</v>
      </c>
      <c r="E1984" s="22">
        <f>'Previous Trades Import_OMS Quer'!E1984</f>
        <v>0</v>
      </c>
      <c r="F1984">
        <f>'Previous Trades Import_OMS Quer'!F1984</f>
        <v>0</v>
      </c>
      <c r="G1984">
        <f>'Previous Trades Import_OMS Quer'!G1984</f>
        <v>0</v>
      </c>
      <c r="H1984">
        <f>'Previous Trades Import_OMS Quer'!H1984</f>
        <v>0</v>
      </c>
      <c r="I1984">
        <f>'Previous Trades Import_OMS Quer'!I1984</f>
        <v>0</v>
      </c>
      <c r="J1984">
        <f>'Previous Trades Import_OMS Quer'!J1984</f>
        <v>0</v>
      </c>
      <c r="K1984">
        <f>'Previous Trades Import_OMS Quer'!K1984</f>
        <v>0</v>
      </c>
      <c r="L1984">
        <f>'Previous Trades Import_OMS Quer'!L1984</f>
        <v>0</v>
      </c>
      <c r="M1984">
        <f>'Previous Trades Import_OMS Quer'!M1984</f>
        <v>0</v>
      </c>
      <c r="N1984">
        <f>'Previous Trades Import_OMS Quer'!N1984</f>
        <v>0</v>
      </c>
      <c r="O1984" t="str">
        <f>CLEAN('Previous Trades Import_OMS Quer'!O1984)</f>
        <v/>
      </c>
      <c r="Q1984" s="25">
        <f t="shared" si="60"/>
        <v>0</v>
      </c>
      <c r="R1984" s="25" t="e">
        <f>VLOOKUP(O1984,'Currency Balance'!$O$3:$Q$32,3,0)</f>
        <v>#N/A</v>
      </c>
      <c r="S1984" t="e">
        <f t="shared" si="61"/>
        <v>#N/A</v>
      </c>
    </row>
    <row r="1985" spans="1:19">
      <c r="A1985">
        <f>'Previous Trades Import_OMS Quer'!A1985</f>
        <v>0</v>
      </c>
      <c r="B1985">
        <f>'Previous Trades Import_OMS Quer'!B1985</f>
        <v>0</v>
      </c>
      <c r="C1985" s="22">
        <f>'Previous Trades Import_OMS Quer'!C1985</f>
        <v>0</v>
      </c>
      <c r="D1985">
        <f>'Previous Trades Import_OMS Quer'!D1985</f>
        <v>0</v>
      </c>
      <c r="E1985" s="22">
        <f>'Previous Trades Import_OMS Quer'!E1985</f>
        <v>0</v>
      </c>
      <c r="F1985">
        <f>'Previous Trades Import_OMS Quer'!F1985</f>
        <v>0</v>
      </c>
      <c r="G1985">
        <f>'Previous Trades Import_OMS Quer'!G1985</f>
        <v>0</v>
      </c>
      <c r="H1985">
        <f>'Previous Trades Import_OMS Quer'!H1985</f>
        <v>0</v>
      </c>
      <c r="I1985">
        <f>'Previous Trades Import_OMS Quer'!I1985</f>
        <v>0</v>
      </c>
      <c r="J1985">
        <f>'Previous Trades Import_OMS Quer'!J1985</f>
        <v>0</v>
      </c>
      <c r="K1985">
        <f>'Previous Trades Import_OMS Quer'!K1985</f>
        <v>0</v>
      </c>
      <c r="L1985">
        <f>'Previous Trades Import_OMS Quer'!L1985</f>
        <v>0</v>
      </c>
      <c r="M1985">
        <f>'Previous Trades Import_OMS Quer'!M1985</f>
        <v>0</v>
      </c>
      <c r="N1985">
        <f>'Previous Trades Import_OMS Quer'!N1985</f>
        <v>0</v>
      </c>
      <c r="O1985" t="str">
        <f>CLEAN('Previous Trades Import_OMS Quer'!O1985)</f>
        <v/>
      </c>
      <c r="Q1985" s="25">
        <f t="shared" si="60"/>
        <v>0</v>
      </c>
      <c r="R1985" s="25" t="e">
        <f>VLOOKUP(O1985,'Currency Balance'!$O$3:$Q$32,3,0)</f>
        <v>#N/A</v>
      </c>
      <c r="S1985" t="e">
        <f t="shared" si="61"/>
        <v>#N/A</v>
      </c>
    </row>
    <row r="1986" spans="1:19">
      <c r="A1986">
        <f>'Previous Trades Import_OMS Quer'!A1986</f>
        <v>0</v>
      </c>
      <c r="B1986">
        <f>'Previous Trades Import_OMS Quer'!B1986</f>
        <v>0</v>
      </c>
      <c r="C1986" s="22">
        <f>'Previous Trades Import_OMS Quer'!C1986</f>
        <v>0</v>
      </c>
      <c r="D1986">
        <f>'Previous Trades Import_OMS Quer'!D1986</f>
        <v>0</v>
      </c>
      <c r="E1986" s="22">
        <f>'Previous Trades Import_OMS Quer'!E1986</f>
        <v>0</v>
      </c>
      <c r="F1986">
        <f>'Previous Trades Import_OMS Quer'!F1986</f>
        <v>0</v>
      </c>
      <c r="G1986">
        <f>'Previous Trades Import_OMS Quer'!G1986</f>
        <v>0</v>
      </c>
      <c r="H1986">
        <f>'Previous Trades Import_OMS Quer'!H1986</f>
        <v>0</v>
      </c>
      <c r="I1986">
        <f>'Previous Trades Import_OMS Quer'!I1986</f>
        <v>0</v>
      </c>
      <c r="J1986">
        <f>'Previous Trades Import_OMS Quer'!J1986</f>
        <v>0</v>
      </c>
      <c r="K1986">
        <f>'Previous Trades Import_OMS Quer'!K1986</f>
        <v>0</v>
      </c>
      <c r="L1986">
        <f>'Previous Trades Import_OMS Quer'!L1986</f>
        <v>0</v>
      </c>
      <c r="M1986">
        <f>'Previous Trades Import_OMS Quer'!M1986</f>
        <v>0</v>
      </c>
      <c r="N1986">
        <f>'Previous Trades Import_OMS Quer'!N1986</f>
        <v>0</v>
      </c>
      <c r="O1986" t="str">
        <f>CLEAN('Previous Trades Import_OMS Quer'!O1986)</f>
        <v/>
      </c>
      <c r="Q1986" s="25">
        <f t="shared" ref="Q1986:Q2049" si="62">IF(G1986="sell",M1986,-M1986)</f>
        <v>0</v>
      </c>
      <c r="R1986" s="25" t="e">
        <f>VLOOKUP(O1986,'Currency Balance'!$O$3:$Q$32,3,0)</f>
        <v>#N/A</v>
      </c>
      <c r="S1986" t="e">
        <f t="shared" ref="S1986:S2049" si="63">Q1986/R1986</f>
        <v>#N/A</v>
      </c>
    </row>
    <row r="1987" spans="1:19">
      <c r="A1987">
        <f>'Previous Trades Import_OMS Quer'!A1987</f>
        <v>0</v>
      </c>
      <c r="B1987">
        <f>'Previous Trades Import_OMS Quer'!B1987</f>
        <v>0</v>
      </c>
      <c r="C1987" s="22">
        <f>'Previous Trades Import_OMS Quer'!C1987</f>
        <v>0</v>
      </c>
      <c r="D1987">
        <f>'Previous Trades Import_OMS Quer'!D1987</f>
        <v>0</v>
      </c>
      <c r="E1987" s="22">
        <f>'Previous Trades Import_OMS Quer'!E1987</f>
        <v>0</v>
      </c>
      <c r="F1987">
        <f>'Previous Trades Import_OMS Quer'!F1987</f>
        <v>0</v>
      </c>
      <c r="G1987">
        <f>'Previous Trades Import_OMS Quer'!G1987</f>
        <v>0</v>
      </c>
      <c r="H1987">
        <f>'Previous Trades Import_OMS Quer'!H1987</f>
        <v>0</v>
      </c>
      <c r="I1987">
        <f>'Previous Trades Import_OMS Quer'!I1987</f>
        <v>0</v>
      </c>
      <c r="J1987">
        <f>'Previous Trades Import_OMS Quer'!J1987</f>
        <v>0</v>
      </c>
      <c r="K1987">
        <f>'Previous Trades Import_OMS Quer'!K1987</f>
        <v>0</v>
      </c>
      <c r="L1987">
        <f>'Previous Trades Import_OMS Quer'!L1987</f>
        <v>0</v>
      </c>
      <c r="M1987">
        <f>'Previous Trades Import_OMS Quer'!M1987</f>
        <v>0</v>
      </c>
      <c r="N1987">
        <f>'Previous Trades Import_OMS Quer'!N1987</f>
        <v>0</v>
      </c>
      <c r="O1987" t="str">
        <f>CLEAN('Previous Trades Import_OMS Quer'!O1987)</f>
        <v/>
      </c>
      <c r="Q1987" s="25">
        <f t="shared" si="62"/>
        <v>0</v>
      </c>
      <c r="R1987" s="25" t="e">
        <f>VLOOKUP(O1987,'Currency Balance'!$O$3:$Q$32,3,0)</f>
        <v>#N/A</v>
      </c>
      <c r="S1987" t="e">
        <f t="shared" si="63"/>
        <v>#N/A</v>
      </c>
    </row>
    <row r="1988" spans="1:19">
      <c r="A1988">
        <f>'Previous Trades Import_OMS Quer'!A1988</f>
        <v>0</v>
      </c>
      <c r="B1988">
        <f>'Previous Trades Import_OMS Quer'!B1988</f>
        <v>0</v>
      </c>
      <c r="C1988" s="22">
        <f>'Previous Trades Import_OMS Quer'!C1988</f>
        <v>0</v>
      </c>
      <c r="D1988">
        <f>'Previous Trades Import_OMS Quer'!D1988</f>
        <v>0</v>
      </c>
      <c r="E1988" s="22">
        <f>'Previous Trades Import_OMS Quer'!E1988</f>
        <v>0</v>
      </c>
      <c r="F1988">
        <f>'Previous Trades Import_OMS Quer'!F1988</f>
        <v>0</v>
      </c>
      <c r="G1988">
        <f>'Previous Trades Import_OMS Quer'!G1988</f>
        <v>0</v>
      </c>
      <c r="H1988">
        <f>'Previous Trades Import_OMS Quer'!H1988</f>
        <v>0</v>
      </c>
      <c r="I1988">
        <f>'Previous Trades Import_OMS Quer'!I1988</f>
        <v>0</v>
      </c>
      <c r="J1988">
        <f>'Previous Trades Import_OMS Quer'!J1988</f>
        <v>0</v>
      </c>
      <c r="K1988">
        <f>'Previous Trades Import_OMS Quer'!K1988</f>
        <v>0</v>
      </c>
      <c r="L1988">
        <f>'Previous Trades Import_OMS Quer'!L1988</f>
        <v>0</v>
      </c>
      <c r="M1988">
        <f>'Previous Trades Import_OMS Quer'!M1988</f>
        <v>0</v>
      </c>
      <c r="N1988">
        <f>'Previous Trades Import_OMS Quer'!N1988</f>
        <v>0</v>
      </c>
      <c r="O1988" t="str">
        <f>CLEAN('Previous Trades Import_OMS Quer'!O1988)</f>
        <v/>
      </c>
      <c r="Q1988" s="25">
        <f t="shared" si="62"/>
        <v>0</v>
      </c>
      <c r="R1988" s="25" t="e">
        <f>VLOOKUP(O1988,'Currency Balance'!$O$3:$Q$32,3,0)</f>
        <v>#N/A</v>
      </c>
      <c r="S1988" t="e">
        <f t="shared" si="63"/>
        <v>#N/A</v>
      </c>
    </row>
    <row r="1989" spans="1:19">
      <c r="A1989">
        <f>'Previous Trades Import_OMS Quer'!A1989</f>
        <v>0</v>
      </c>
      <c r="B1989">
        <f>'Previous Trades Import_OMS Quer'!B1989</f>
        <v>0</v>
      </c>
      <c r="C1989" s="22">
        <f>'Previous Trades Import_OMS Quer'!C1989</f>
        <v>0</v>
      </c>
      <c r="D1989">
        <f>'Previous Trades Import_OMS Quer'!D1989</f>
        <v>0</v>
      </c>
      <c r="E1989" s="22">
        <f>'Previous Trades Import_OMS Quer'!E1989</f>
        <v>0</v>
      </c>
      <c r="F1989">
        <f>'Previous Trades Import_OMS Quer'!F1989</f>
        <v>0</v>
      </c>
      <c r="G1989">
        <f>'Previous Trades Import_OMS Quer'!G1989</f>
        <v>0</v>
      </c>
      <c r="H1989">
        <f>'Previous Trades Import_OMS Quer'!H1989</f>
        <v>0</v>
      </c>
      <c r="I1989">
        <f>'Previous Trades Import_OMS Quer'!I1989</f>
        <v>0</v>
      </c>
      <c r="J1989">
        <f>'Previous Trades Import_OMS Quer'!J1989</f>
        <v>0</v>
      </c>
      <c r="K1989">
        <f>'Previous Trades Import_OMS Quer'!K1989</f>
        <v>0</v>
      </c>
      <c r="L1989">
        <f>'Previous Trades Import_OMS Quer'!L1989</f>
        <v>0</v>
      </c>
      <c r="M1989">
        <f>'Previous Trades Import_OMS Quer'!M1989</f>
        <v>0</v>
      </c>
      <c r="N1989">
        <f>'Previous Trades Import_OMS Quer'!N1989</f>
        <v>0</v>
      </c>
      <c r="O1989" t="str">
        <f>CLEAN('Previous Trades Import_OMS Quer'!O1989)</f>
        <v/>
      </c>
      <c r="Q1989" s="25">
        <f t="shared" si="62"/>
        <v>0</v>
      </c>
      <c r="R1989" s="25" t="e">
        <f>VLOOKUP(O1989,'Currency Balance'!$O$3:$Q$32,3,0)</f>
        <v>#N/A</v>
      </c>
      <c r="S1989" t="e">
        <f t="shared" si="63"/>
        <v>#N/A</v>
      </c>
    </row>
    <row r="1990" spans="1:19">
      <c r="A1990">
        <f>'Previous Trades Import_OMS Quer'!A1990</f>
        <v>0</v>
      </c>
      <c r="B1990">
        <f>'Previous Trades Import_OMS Quer'!B1990</f>
        <v>0</v>
      </c>
      <c r="C1990" s="22">
        <f>'Previous Trades Import_OMS Quer'!C1990</f>
        <v>0</v>
      </c>
      <c r="D1990">
        <f>'Previous Trades Import_OMS Quer'!D1990</f>
        <v>0</v>
      </c>
      <c r="E1990" s="22">
        <f>'Previous Trades Import_OMS Quer'!E1990</f>
        <v>0</v>
      </c>
      <c r="F1990">
        <f>'Previous Trades Import_OMS Quer'!F1990</f>
        <v>0</v>
      </c>
      <c r="G1990">
        <f>'Previous Trades Import_OMS Quer'!G1990</f>
        <v>0</v>
      </c>
      <c r="H1990">
        <f>'Previous Trades Import_OMS Quer'!H1990</f>
        <v>0</v>
      </c>
      <c r="I1990">
        <f>'Previous Trades Import_OMS Quer'!I1990</f>
        <v>0</v>
      </c>
      <c r="J1990">
        <f>'Previous Trades Import_OMS Quer'!J1990</f>
        <v>0</v>
      </c>
      <c r="K1990">
        <f>'Previous Trades Import_OMS Quer'!K1990</f>
        <v>0</v>
      </c>
      <c r="L1990">
        <f>'Previous Trades Import_OMS Quer'!L1990</f>
        <v>0</v>
      </c>
      <c r="M1990">
        <f>'Previous Trades Import_OMS Quer'!M1990</f>
        <v>0</v>
      </c>
      <c r="N1990">
        <f>'Previous Trades Import_OMS Quer'!N1990</f>
        <v>0</v>
      </c>
      <c r="O1990" t="str">
        <f>CLEAN('Previous Trades Import_OMS Quer'!O1990)</f>
        <v/>
      </c>
      <c r="Q1990" s="25">
        <f t="shared" si="62"/>
        <v>0</v>
      </c>
      <c r="R1990" s="25" t="e">
        <f>VLOOKUP(O1990,'Currency Balance'!$O$3:$Q$32,3,0)</f>
        <v>#N/A</v>
      </c>
      <c r="S1990" t="e">
        <f t="shared" si="63"/>
        <v>#N/A</v>
      </c>
    </row>
    <row r="1991" spans="1:19">
      <c r="A1991">
        <f>'Previous Trades Import_OMS Quer'!A1991</f>
        <v>0</v>
      </c>
      <c r="B1991">
        <f>'Previous Trades Import_OMS Quer'!B1991</f>
        <v>0</v>
      </c>
      <c r="C1991" s="22">
        <f>'Previous Trades Import_OMS Quer'!C1991</f>
        <v>0</v>
      </c>
      <c r="D1991">
        <f>'Previous Trades Import_OMS Quer'!D1991</f>
        <v>0</v>
      </c>
      <c r="E1991" s="22">
        <f>'Previous Trades Import_OMS Quer'!E1991</f>
        <v>0</v>
      </c>
      <c r="F1991">
        <f>'Previous Trades Import_OMS Quer'!F1991</f>
        <v>0</v>
      </c>
      <c r="G1991">
        <f>'Previous Trades Import_OMS Quer'!G1991</f>
        <v>0</v>
      </c>
      <c r="H1991">
        <f>'Previous Trades Import_OMS Quer'!H1991</f>
        <v>0</v>
      </c>
      <c r="I1991">
        <f>'Previous Trades Import_OMS Quer'!I1991</f>
        <v>0</v>
      </c>
      <c r="J1991">
        <f>'Previous Trades Import_OMS Quer'!J1991</f>
        <v>0</v>
      </c>
      <c r="K1991">
        <f>'Previous Trades Import_OMS Quer'!K1991</f>
        <v>0</v>
      </c>
      <c r="L1991">
        <f>'Previous Trades Import_OMS Quer'!L1991</f>
        <v>0</v>
      </c>
      <c r="M1991">
        <f>'Previous Trades Import_OMS Quer'!M1991</f>
        <v>0</v>
      </c>
      <c r="N1991">
        <f>'Previous Trades Import_OMS Quer'!N1991</f>
        <v>0</v>
      </c>
      <c r="O1991" t="str">
        <f>CLEAN('Previous Trades Import_OMS Quer'!O1991)</f>
        <v/>
      </c>
      <c r="Q1991" s="25">
        <f t="shared" si="62"/>
        <v>0</v>
      </c>
      <c r="R1991" s="25" t="e">
        <f>VLOOKUP(O1991,'Currency Balance'!$O$3:$Q$32,3,0)</f>
        <v>#N/A</v>
      </c>
      <c r="S1991" t="e">
        <f t="shared" si="63"/>
        <v>#N/A</v>
      </c>
    </row>
    <row r="1992" spans="1:19">
      <c r="A1992">
        <f>'Previous Trades Import_OMS Quer'!A1992</f>
        <v>0</v>
      </c>
      <c r="B1992">
        <f>'Previous Trades Import_OMS Quer'!B1992</f>
        <v>0</v>
      </c>
      <c r="C1992" s="22">
        <f>'Previous Trades Import_OMS Quer'!C1992</f>
        <v>0</v>
      </c>
      <c r="D1992">
        <f>'Previous Trades Import_OMS Quer'!D1992</f>
        <v>0</v>
      </c>
      <c r="E1992" s="22">
        <f>'Previous Trades Import_OMS Quer'!E1992</f>
        <v>0</v>
      </c>
      <c r="F1992">
        <f>'Previous Trades Import_OMS Quer'!F1992</f>
        <v>0</v>
      </c>
      <c r="G1992">
        <f>'Previous Trades Import_OMS Quer'!G1992</f>
        <v>0</v>
      </c>
      <c r="H1992">
        <f>'Previous Trades Import_OMS Quer'!H1992</f>
        <v>0</v>
      </c>
      <c r="I1992">
        <f>'Previous Trades Import_OMS Quer'!I1992</f>
        <v>0</v>
      </c>
      <c r="J1992">
        <f>'Previous Trades Import_OMS Quer'!J1992</f>
        <v>0</v>
      </c>
      <c r="K1992">
        <f>'Previous Trades Import_OMS Quer'!K1992</f>
        <v>0</v>
      </c>
      <c r="L1992">
        <f>'Previous Trades Import_OMS Quer'!L1992</f>
        <v>0</v>
      </c>
      <c r="M1992">
        <f>'Previous Trades Import_OMS Quer'!M1992</f>
        <v>0</v>
      </c>
      <c r="N1992">
        <f>'Previous Trades Import_OMS Quer'!N1992</f>
        <v>0</v>
      </c>
      <c r="O1992" t="str">
        <f>CLEAN('Previous Trades Import_OMS Quer'!O1992)</f>
        <v/>
      </c>
      <c r="Q1992" s="25">
        <f t="shared" si="62"/>
        <v>0</v>
      </c>
      <c r="R1992" s="25" t="e">
        <f>VLOOKUP(O1992,'Currency Balance'!$O$3:$Q$32,3,0)</f>
        <v>#N/A</v>
      </c>
      <c r="S1992" t="e">
        <f t="shared" si="63"/>
        <v>#N/A</v>
      </c>
    </row>
    <row r="1993" spans="1:19">
      <c r="A1993">
        <f>'Previous Trades Import_OMS Quer'!A1993</f>
        <v>0</v>
      </c>
      <c r="B1993">
        <f>'Previous Trades Import_OMS Quer'!B1993</f>
        <v>0</v>
      </c>
      <c r="C1993" s="22">
        <f>'Previous Trades Import_OMS Quer'!C1993</f>
        <v>0</v>
      </c>
      <c r="D1993">
        <f>'Previous Trades Import_OMS Quer'!D1993</f>
        <v>0</v>
      </c>
      <c r="E1993" s="22">
        <f>'Previous Trades Import_OMS Quer'!E1993</f>
        <v>0</v>
      </c>
      <c r="F1993">
        <f>'Previous Trades Import_OMS Quer'!F1993</f>
        <v>0</v>
      </c>
      <c r="G1993">
        <f>'Previous Trades Import_OMS Quer'!G1993</f>
        <v>0</v>
      </c>
      <c r="H1993">
        <f>'Previous Trades Import_OMS Quer'!H1993</f>
        <v>0</v>
      </c>
      <c r="I1993">
        <f>'Previous Trades Import_OMS Quer'!I1993</f>
        <v>0</v>
      </c>
      <c r="J1993">
        <f>'Previous Trades Import_OMS Quer'!J1993</f>
        <v>0</v>
      </c>
      <c r="K1993">
        <f>'Previous Trades Import_OMS Quer'!K1993</f>
        <v>0</v>
      </c>
      <c r="L1993">
        <f>'Previous Trades Import_OMS Quer'!L1993</f>
        <v>0</v>
      </c>
      <c r="M1993">
        <f>'Previous Trades Import_OMS Quer'!M1993</f>
        <v>0</v>
      </c>
      <c r="N1993">
        <f>'Previous Trades Import_OMS Quer'!N1993</f>
        <v>0</v>
      </c>
      <c r="O1993" t="str">
        <f>CLEAN('Previous Trades Import_OMS Quer'!O1993)</f>
        <v/>
      </c>
      <c r="Q1993" s="25">
        <f t="shared" si="62"/>
        <v>0</v>
      </c>
      <c r="R1993" s="25" t="e">
        <f>VLOOKUP(O1993,'Currency Balance'!$O$3:$Q$32,3,0)</f>
        <v>#N/A</v>
      </c>
      <c r="S1993" t="e">
        <f t="shared" si="63"/>
        <v>#N/A</v>
      </c>
    </row>
    <row r="1994" spans="1:19">
      <c r="A1994">
        <f>'Previous Trades Import_OMS Quer'!A1994</f>
        <v>0</v>
      </c>
      <c r="B1994">
        <f>'Previous Trades Import_OMS Quer'!B1994</f>
        <v>0</v>
      </c>
      <c r="C1994" s="22">
        <f>'Previous Trades Import_OMS Quer'!C1994</f>
        <v>0</v>
      </c>
      <c r="D1994">
        <f>'Previous Trades Import_OMS Quer'!D1994</f>
        <v>0</v>
      </c>
      <c r="E1994" s="22">
        <f>'Previous Trades Import_OMS Quer'!E1994</f>
        <v>0</v>
      </c>
      <c r="F1994">
        <f>'Previous Trades Import_OMS Quer'!F1994</f>
        <v>0</v>
      </c>
      <c r="G1994">
        <f>'Previous Trades Import_OMS Quer'!G1994</f>
        <v>0</v>
      </c>
      <c r="H1994">
        <f>'Previous Trades Import_OMS Quer'!H1994</f>
        <v>0</v>
      </c>
      <c r="I1994">
        <f>'Previous Trades Import_OMS Quer'!I1994</f>
        <v>0</v>
      </c>
      <c r="J1994">
        <f>'Previous Trades Import_OMS Quer'!J1994</f>
        <v>0</v>
      </c>
      <c r="K1994">
        <f>'Previous Trades Import_OMS Quer'!K1994</f>
        <v>0</v>
      </c>
      <c r="L1994">
        <f>'Previous Trades Import_OMS Quer'!L1994</f>
        <v>0</v>
      </c>
      <c r="M1994">
        <f>'Previous Trades Import_OMS Quer'!M1994</f>
        <v>0</v>
      </c>
      <c r="N1994">
        <f>'Previous Trades Import_OMS Quer'!N1994</f>
        <v>0</v>
      </c>
      <c r="O1994" t="str">
        <f>CLEAN('Previous Trades Import_OMS Quer'!O1994)</f>
        <v/>
      </c>
      <c r="Q1994" s="25">
        <f t="shared" si="62"/>
        <v>0</v>
      </c>
      <c r="R1994" s="25" t="e">
        <f>VLOOKUP(O1994,'Currency Balance'!$O$3:$Q$32,3,0)</f>
        <v>#N/A</v>
      </c>
      <c r="S1994" t="e">
        <f t="shared" si="63"/>
        <v>#N/A</v>
      </c>
    </row>
    <row r="1995" spans="1:19">
      <c r="A1995">
        <f>'Previous Trades Import_OMS Quer'!A1995</f>
        <v>0</v>
      </c>
      <c r="B1995">
        <f>'Previous Trades Import_OMS Quer'!B1995</f>
        <v>0</v>
      </c>
      <c r="C1995" s="22">
        <f>'Previous Trades Import_OMS Quer'!C1995</f>
        <v>0</v>
      </c>
      <c r="D1995">
        <f>'Previous Trades Import_OMS Quer'!D1995</f>
        <v>0</v>
      </c>
      <c r="E1995" s="22">
        <f>'Previous Trades Import_OMS Quer'!E1995</f>
        <v>0</v>
      </c>
      <c r="F1995">
        <f>'Previous Trades Import_OMS Quer'!F1995</f>
        <v>0</v>
      </c>
      <c r="G1995">
        <f>'Previous Trades Import_OMS Quer'!G1995</f>
        <v>0</v>
      </c>
      <c r="H1995">
        <f>'Previous Trades Import_OMS Quer'!H1995</f>
        <v>0</v>
      </c>
      <c r="I1995">
        <f>'Previous Trades Import_OMS Quer'!I1995</f>
        <v>0</v>
      </c>
      <c r="J1995">
        <f>'Previous Trades Import_OMS Quer'!J1995</f>
        <v>0</v>
      </c>
      <c r="K1995">
        <f>'Previous Trades Import_OMS Quer'!K1995</f>
        <v>0</v>
      </c>
      <c r="L1995">
        <f>'Previous Trades Import_OMS Quer'!L1995</f>
        <v>0</v>
      </c>
      <c r="M1995">
        <f>'Previous Trades Import_OMS Quer'!M1995</f>
        <v>0</v>
      </c>
      <c r="N1995">
        <f>'Previous Trades Import_OMS Quer'!N1995</f>
        <v>0</v>
      </c>
      <c r="O1995" t="str">
        <f>CLEAN('Previous Trades Import_OMS Quer'!O1995)</f>
        <v/>
      </c>
      <c r="Q1995" s="25">
        <f t="shared" si="62"/>
        <v>0</v>
      </c>
      <c r="R1995" s="25" t="e">
        <f>VLOOKUP(O1995,'Currency Balance'!$O$3:$Q$32,3,0)</f>
        <v>#N/A</v>
      </c>
      <c r="S1995" t="e">
        <f t="shared" si="63"/>
        <v>#N/A</v>
      </c>
    </row>
    <row r="1996" spans="1:19">
      <c r="A1996">
        <f>'Previous Trades Import_OMS Quer'!A1996</f>
        <v>0</v>
      </c>
      <c r="B1996">
        <f>'Previous Trades Import_OMS Quer'!B1996</f>
        <v>0</v>
      </c>
      <c r="C1996" s="22">
        <f>'Previous Trades Import_OMS Quer'!C1996</f>
        <v>0</v>
      </c>
      <c r="D1996">
        <f>'Previous Trades Import_OMS Quer'!D1996</f>
        <v>0</v>
      </c>
      <c r="E1996" s="22">
        <f>'Previous Trades Import_OMS Quer'!E1996</f>
        <v>0</v>
      </c>
      <c r="F1996">
        <f>'Previous Trades Import_OMS Quer'!F1996</f>
        <v>0</v>
      </c>
      <c r="G1996">
        <f>'Previous Trades Import_OMS Quer'!G1996</f>
        <v>0</v>
      </c>
      <c r="H1996">
        <f>'Previous Trades Import_OMS Quer'!H1996</f>
        <v>0</v>
      </c>
      <c r="I1996">
        <f>'Previous Trades Import_OMS Quer'!I1996</f>
        <v>0</v>
      </c>
      <c r="J1996">
        <f>'Previous Trades Import_OMS Quer'!J1996</f>
        <v>0</v>
      </c>
      <c r="K1996">
        <f>'Previous Trades Import_OMS Quer'!K1996</f>
        <v>0</v>
      </c>
      <c r="L1996">
        <f>'Previous Trades Import_OMS Quer'!L1996</f>
        <v>0</v>
      </c>
      <c r="M1996">
        <f>'Previous Trades Import_OMS Quer'!M1996</f>
        <v>0</v>
      </c>
      <c r="N1996">
        <f>'Previous Trades Import_OMS Quer'!N1996</f>
        <v>0</v>
      </c>
      <c r="O1996" t="str">
        <f>CLEAN('Previous Trades Import_OMS Quer'!O1996)</f>
        <v/>
      </c>
      <c r="Q1996" s="25">
        <f t="shared" si="62"/>
        <v>0</v>
      </c>
      <c r="R1996" s="25" t="e">
        <f>VLOOKUP(O1996,'Currency Balance'!$O$3:$Q$32,3,0)</f>
        <v>#N/A</v>
      </c>
      <c r="S1996" t="e">
        <f t="shared" si="63"/>
        <v>#N/A</v>
      </c>
    </row>
    <row r="1997" spans="1:19">
      <c r="A1997">
        <f>'Previous Trades Import_OMS Quer'!A1997</f>
        <v>0</v>
      </c>
      <c r="B1997">
        <f>'Previous Trades Import_OMS Quer'!B1997</f>
        <v>0</v>
      </c>
      <c r="C1997" s="22">
        <f>'Previous Trades Import_OMS Quer'!C1997</f>
        <v>0</v>
      </c>
      <c r="D1997">
        <f>'Previous Trades Import_OMS Quer'!D1997</f>
        <v>0</v>
      </c>
      <c r="E1997" s="22">
        <f>'Previous Trades Import_OMS Quer'!E1997</f>
        <v>0</v>
      </c>
      <c r="F1997">
        <f>'Previous Trades Import_OMS Quer'!F1997</f>
        <v>0</v>
      </c>
      <c r="G1997">
        <f>'Previous Trades Import_OMS Quer'!G1997</f>
        <v>0</v>
      </c>
      <c r="H1997">
        <f>'Previous Trades Import_OMS Quer'!H1997</f>
        <v>0</v>
      </c>
      <c r="I1997">
        <f>'Previous Trades Import_OMS Quer'!I1997</f>
        <v>0</v>
      </c>
      <c r="J1997">
        <f>'Previous Trades Import_OMS Quer'!J1997</f>
        <v>0</v>
      </c>
      <c r="K1997">
        <f>'Previous Trades Import_OMS Quer'!K1997</f>
        <v>0</v>
      </c>
      <c r="L1997">
        <f>'Previous Trades Import_OMS Quer'!L1997</f>
        <v>0</v>
      </c>
      <c r="M1997">
        <f>'Previous Trades Import_OMS Quer'!M1997</f>
        <v>0</v>
      </c>
      <c r="N1997">
        <f>'Previous Trades Import_OMS Quer'!N1997</f>
        <v>0</v>
      </c>
      <c r="O1997" t="str">
        <f>CLEAN('Previous Trades Import_OMS Quer'!O1997)</f>
        <v/>
      </c>
      <c r="Q1997" s="25">
        <f t="shared" si="62"/>
        <v>0</v>
      </c>
      <c r="R1997" s="25" t="e">
        <f>VLOOKUP(O1997,'Currency Balance'!$O$3:$Q$32,3,0)</f>
        <v>#N/A</v>
      </c>
      <c r="S1997" t="e">
        <f t="shared" si="63"/>
        <v>#N/A</v>
      </c>
    </row>
    <row r="1998" spans="1:19">
      <c r="A1998">
        <f>'Previous Trades Import_OMS Quer'!A1998</f>
        <v>0</v>
      </c>
      <c r="B1998">
        <f>'Previous Trades Import_OMS Quer'!B1998</f>
        <v>0</v>
      </c>
      <c r="C1998" s="22">
        <f>'Previous Trades Import_OMS Quer'!C1998</f>
        <v>0</v>
      </c>
      <c r="D1998">
        <f>'Previous Trades Import_OMS Quer'!D1998</f>
        <v>0</v>
      </c>
      <c r="E1998" s="22">
        <f>'Previous Trades Import_OMS Quer'!E1998</f>
        <v>0</v>
      </c>
      <c r="F1998">
        <f>'Previous Trades Import_OMS Quer'!F1998</f>
        <v>0</v>
      </c>
      <c r="G1998">
        <f>'Previous Trades Import_OMS Quer'!G1998</f>
        <v>0</v>
      </c>
      <c r="H1998">
        <f>'Previous Trades Import_OMS Quer'!H1998</f>
        <v>0</v>
      </c>
      <c r="I1998">
        <f>'Previous Trades Import_OMS Quer'!I1998</f>
        <v>0</v>
      </c>
      <c r="J1998">
        <f>'Previous Trades Import_OMS Quer'!J1998</f>
        <v>0</v>
      </c>
      <c r="K1998">
        <f>'Previous Trades Import_OMS Quer'!K1998</f>
        <v>0</v>
      </c>
      <c r="L1998">
        <f>'Previous Trades Import_OMS Quer'!L1998</f>
        <v>0</v>
      </c>
      <c r="M1998">
        <f>'Previous Trades Import_OMS Quer'!M1998</f>
        <v>0</v>
      </c>
      <c r="N1998">
        <f>'Previous Trades Import_OMS Quer'!N1998</f>
        <v>0</v>
      </c>
      <c r="O1998" t="str">
        <f>CLEAN('Previous Trades Import_OMS Quer'!O1998)</f>
        <v/>
      </c>
      <c r="Q1998" s="25">
        <f t="shared" si="62"/>
        <v>0</v>
      </c>
      <c r="R1998" s="25" t="e">
        <f>VLOOKUP(O1998,'Currency Balance'!$O$3:$Q$32,3,0)</f>
        <v>#N/A</v>
      </c>
      <c r="S1998" t="e">
        <f t="shared" si="63"/>
        <v>#N/A</v>
      </c>
    </row>
    <row r="1999" spans="1:19">
      <c r="A1999">
        <f>'Previous Trades Import_OMS Quer'!A1999</f>
        <v>0</v>
      </c>
      <c r="B1999">
        <f>'Previous Trades Import_OMS Quer'!B1999</f>
        <v>0</v>
      </c>
      <c r="C1999" s="22">
        <f>'Previous Trades Import_OMS Quer'!C1999</f>
        <v>0</v>
      </c>
      <c r="D1999">
        <f>'Previous Trades Import_OMS Quer'!D1999</f>
        <v>0</v>
      </c>
      <c r="E1999" s="22">
        <f>'Previous Trades Import_OMS Quer'!E1999</f>
        <v>0</v>
      </c>
      <c r="F1999">
        <f>'Previous Trades Import_OMS Quer'!F1999</f>
        <v>0</v>
      </c>
      <c r="G1999">
        <f>'Previous Trades Import_OMS Quer'!G1999</f>
        <v>0</v>
      </c>
      <c r="H1999">
        <f>'Previous Trades Import_OMS Quer'!H1999</f>
        <v>0</v>
      </c>
      <c r="I1999">
        <f>'Previous Trades Import_OMS Quer'!I1999</f>
        <v>0</v>
      </c>
      <c r="J1999">
        <f>'Previous Trades Import_OMS Quer'!J1999</f>
        <v>0</v>
      </c>
      <c r="K1999">
        <f>'Previous Trades Import_OMS Quer'!K1999</f>
        <v>0</v>
      </c>
      <c r="L1999">
        <f>'Previous Trades Import_OMS Quer'!L1999</f>
        <v>0</v>
      </c>
      <c r="M1999">
        <f>'Previous Trades Import_OMS Quer'!M1999</f>
        <v>0</v>
      </c>
      <c r="N1999">
        <f>'Previous Trades Import_OMS Quer'!N1999</f>
        <v>0</v>
      </c>
      <c r="O1999" t="str">
        <f>CLEAN('Previous Trades Import_OMS Quer'!O1999)</f>
        <v/>
      </c>
      <c r="Q1999" s="25">
        <f t="shared" si="62"/>
        <v>0</v>
      </c>
      <c r="R1999" s="25" t="e">
        <f>VLOOKUP(O1999,'Currency Balance'!$O$3:$Q$32,3,0)</f>
        <v>#N/A</v>
      </c>
      <c r="S1999" t="e">
        <f t="shared" si="63"/>
        <v>#N/A</v>
      </c>
    </row>
    <row r="2000" spans="1:19">
      <c r="A2000">
        <f>'Previous Trades Import_OMS Quer'!A2000</f>
        <v>0</v>
      </c>
      <c r="B2000">
        <f>'Previous Trades Import_OMS Quer'!B2000</f>
        <v>0</v>
      </c>
      <c r="C2000" s="22">
        <f>'Previous Trades Import_OMS Quer'!C2000</f>
        <v>0</v>
      </c>
      <c r="D2000">
        <f>'Previous Trades Import_OMS Quer'!D2000</f>
        <v>0</v>
      </c>
      <c r="E2000" s="22">
        <f>'Previous Trades Import_OMS Quer'!E2000</f>
        <v>0</v>
      </c>
      <c r="F2000">
        <f>'Previous Trades Import_OMS Quer'!F2000</f>
        <v>0</v>
      </c>
      <c r="G2000">
        <f>'Previous Trades Import_OMS Quer'!G2000</f>
        <v>0</v>
      </c>
      <c r="H2000">
        <f>'Previous Trades Import_OMS Quer'!H2000</f>
        <v>0</v>
      </c>
      <c r="I2000">
        <f>'Previous Trades Import_OMS Quer'!I2000</f>
        <v>0</v>
      </c>
      <c r="J2000">
        <f>'Previous Trades Import_OMS Quer'!J2000</f>
        <v>0</v>
      </c>
      <c r="K2000">
        <f>'Previous Trades Import_OMS Quer'!K2000</f>
        <v>0</v>
      </c>
      <c r="L2000">
        <f>'Previous Trades Import_OMS Quer'!L2000</f>
        <v>0</v>
      </c>
      <c r="M2000">
        <f>'Previous Trades Import_OMS Quer'!M2000</f>
        <v>0</v>
      </c>
      <c r="N2000">
        <f>'Previous Trades Import_OMS Quer'!N2000</f>
        <v>0</v>
      </c>
      <c r="O2000" t="str">
        <f>CLEAN('Previous Trades Import_OMS Quer'!O2000)</f>
        <v/>
      </c>
      <c r="Q2000" s="25">
        <f t="shared" si="62"/>
        <v>0</v>
      </c>
      <c r="R2000" s="25" t="e">
        <f>VLOOKUP(O2000,'Currency Balance'!$O$3:$Q$32,3,0)</f>
        <v>#N/A</v>
      </c>
      <c r="S2000" t="e">
        <f t="shared" si="63"/>
        <v>#N/A</v>
      </c>
    </row>
    <row r="2001" spans="1:19">
      <c r="A2001">
        <f>'Previous Trades Import_OMS Quer'!A2001</f>
        <v>0</v>
      </c>
      <c r="B2001">
        <f>'Previous Trades Import_OMS Quer'!B2001</f>
        <v>0</v>
      </c>
      <c r="C2001" s="22">
        <f>'Previous Trades Import_OMS Quer'!C2001</f>
        <v>0</v>
      </c>
      <c r="D2001">
        <f>'Previous Trades Import_OMS Quer'!D2001</f>
        <v>0</v>
      </c>
      <c r="E2001" s="22">
        <f>'Previous Trades Import_OMS Quer'!E2001</f>
        <v>0</v>
      </c>
      <c r="F2001">
        <f>'Previous Trades Import_OMS Quer'!F2001</f>
        <v>0</v>
      </c>
      <c r="G2001">
        <f>'Previous Trades Import_OMS Quer'!G2001</f>
        <v>0</v>
      </c>
      <c r="H2001">
        <f>'Previous Trades Import_OMS Quer'!H2001</f>
        <v>0</v>
      </c>
      <c r="I2001">
        <f>'Previous Trades Import_OMS Quer'!I2001</f>
        <v>0</v>
      </c>
      <c r="J2001">
        <f>'Previous Trades Import_OMS Quer'!J2001</f>
        <v>0</v>
      </c>
      <c r="K2001">
        <f>'Previous Trades Import_OMS Quer'!K2001</f>
        <v>0</v>
      </c>
      <c r="L2001">
        <f>'Previous Trades Import_OMS Quer'!L2001</f>
        <v>0</v>
      </c>
      <c r="M2001">
        <f>'Previous Trades Import_OMS Quer'!M2001</f>
        <v>0</v>
      </c>
      <c r="N2001">
        <f>'Previous Trades Import_OMS Quer'!N2001</f>
        <v>0</v>
      </c>
      <c r="O2001" t="str">
        <f>CLEAN('Previous Trades Import_OMS Quer'!O2001)</f>
        <v/>
      </c>
      <c r="Q2001" s="25">
        <f t="shared" si="62"/>
        <v>0</v>
      </c>
      <c r="R2001" s="25" t="e">
        <f>VLOOKUP(O2001,'Currency Balance'!$O$3:$Q$32,3,0)</f>
        <v>#N/A</v>
      </c>
      <c r="S2001" t="e">
        <f t="shared" si="63"/>
        <v>#N/A</v>
      </c>
    </row>
    <row r="2002" spans="1:19">
      <c r="A2002">
        <f>'Previous Trades Import_OMS Quer'!A2002</f>
        <v>0</v>
      </c>
      <c r="B2002">
        <f>'Previous Trades Import_OMS Quer'!B2002</f>
        <v>0</v>
      </c>
      <c r="C2002" s="22">
        <f>'Previous Trades Import_OMS Quer'!C2002</f>
        <v>0</v>
      </c>
      <c r="D2002">
        <f>'Previous Trades Import_OMS Quer'!D2002</f>
        <v>0</v>
      </c>
      <c r="E2002" s="22">
        <f>'Previous Trades Import_OMS Quer'!E2002</f>
        <v>0</v>
      </c>
      <c r="F2002">
        <f>'Previous Trades Import_OMS Quer'!F2002</f>
        <v>0</v>
      </c>
      <c r="G2002">
        <f>'Previous Trades Import_OMS Quer'!G2002</f>
        <v>0</v>
      </c>
      <c r="H2002">
        <f>'Previous Trades Import_OMS Quer'!H2002</f>
        <v>0</v>
      </c>
      <c r="I2002">
        <f>'Previous Trades Import_OMS Quer'!I2002</f>
        <v>0</v>
      </c>
      <c r="J2002">
        <f>'Previous Trades Import_OMS Quer'!J2002</f>
        <v>0</v>
      </c>
      <c r="K2002">
        <f>'Previous Trades Import_OMS Quer'!K2002</f>
        <v>0</v>
      </c>
      <c r="L2002">
        <f>'Previous Trades Import_OMS Quer'!L2002</f>
        <v>0</v>
      </c>
      <c r="M2002">
        <f>'Previous Trades Import_OMS Quer'!M2002</f>
        <v>0</v>
      </c>
      <c r="N2002">
        <f>'Previous Trades Import_OMS Quer'!N2002</f>
        <v>0</v>
      </c>
      <c r="O2002" t="str">
        <f>CLEAN('Previous Trades Import_OMS Quer'!O2002)</f>
        <v/>
      </c>
      <c r="Q2002" s="25">
        <f t="shared" si="62"/>
        <v>0</v>
      </c>
      <c r="R2002" s="25" t="e">
        <f>VLOOKUP(O2002,'Currency Balance'!$O$3:$Q$32,3,0)</f>
        <v>#N/A</v>
      </c>
      <c r="S2002" t="e">
        <f t="shared" si="63"/>
        <v>#N/A</v>
      </c>
    </row>
    <row r="2003" spans="1:19">
      <c r="A2003">
        <f>'Previous Trades Import_OMS Quer'!A2003</f>
        <v>0</v>
      </c>
      <c r="B2003">
        <f>'Previous Trades Import_OMS Quer'!B2003</f>
        <v>0</v>
      </c>
      <c r="C2003" s="22">
        <f>'Previous Trades Import_OMS Quer'!C2003</f>
        <v>0</v>
      </c>
      <c r="D2003">
        <f>'Previous Trades Import_OMS Quer'!D2003</f>
        <v>0</v>
      </c>
      <c r="E2003" s="22">
        <f>'Previous Trades Import_OMS Quer'!E2003</f>
        <v>0</v>
      </c>
      <c r="F2003">
        <f>'Previous Trades Import_OMS Quer'!F2003</f>
        <v>0</v>
      </c>
      <c r="G2003">
        <f>'Previous Trades Import_OMS Quer'!G2003</f>
        <v>0</v>
      </c>
      <c r="H2003">
        <f>'Previous Trades Import_OMS Quer'!H2003</f>
        <v>0</v>
      </c>
      <c r="I2003">
        <f>'Previous Trades Import_OMS Quer'!I2003</f>
        <v>0</v>
      </c>
      <c r="J2003">
        <f>'Previous Trades Import_OMS Quer'!J2003</f>
        <v>0</v>
      </c>
      <c r="K2003">
        <f>'Previous Trades Import_OMS Quer'!K2003</f>
        <v>0</v>
      </c>
      <c r="L2003">
        <f>'Previous Trades Import_OMS Quer'!L2003</f>
        <v>0</v>
      </c>
      <c r="M2003">
        <f>'Previous Trades Import_OMS Quer'!M2003</f>
        <v>0</v>
      </c>
      <c r="N2003">
        <f>'Previous Trades Import_OMS Quer'!N2003</f>
        <v>0</v>
      </c>
      <c r="O2003" t="str">
        <f>CLEAN('Previous Trades Import_OMS Quer'!O2003)</f>
        <v/>
      </c>
      <c r="Q2003" s="25">
        <f t="shared" si="62"/>
        <v>0</v>
      </c>
      <c r="R2003" s="25" t="e">
        <f>VLOOKUP(O2003,'Currency Balance'!$O$3:$Q$32,3,0)</f>
        <v>#N/A</v>
      </c>
      <c r="S2003" t="e">
        <f t="shared" si="63"/>
        <v>#N/A</v>
      </c>
    </row>
    <row r="2004" spans="1:19">
      <c r="A2004">
        <f>'Previous Trades Import_OMS Quer'!A2004</f>
        <v>0</v>
      </c>
      <c r="B2004">
        <f>'Previous Trades Import_OMS Quer'!B2004</f>
        <v>0</v>
      </c>
      <c r="C2004" s="22">
        <f>'Previous Trades Import_OMS Quer'!C2004</f>
        <v>0</v>
      </c>
      <c r="D2004">
        <f>'Previous Trades Import_OMS Quer'!D2004</f>
        <v>0</v>
      </c>
      <c r="E2004" s="22">
        <f>'Previous Trades Import_OMS Quer'!E2004</f>
        <v>0</v>
      </c>
      <c r="F2004">
        <f>'Previous Trades Import_OMS Quer'!F2004</f>
        <v>0</v>
      </c>
      <c r="G2004">
        <f>'Previous Trades Import_OMS Quer'!G2004</f>
        <v>0</v>
      </c>
      <c r="H2004">
        <f>'Previous Trades Import_OMS Quer'!H2004</f>
        <v>0</v>
      </c>
      <c r="I2004">
        <f>'Previous Trades Import_OMS Quer'!I2004</f>
        <v>0</v>
      </c>
      <c r="J2004">
        <f>'Previous Trades Import_OMS Quer'!J2004</f>
        <v>0</v>
      </c>
      <c r="K2004">
        <f>'Previous Trades Import_OMS Quer'!K2004</f>
        <v>0</v>
      </c>
      <c r="L2004">
        <f>'Previous Trades Import_OMS Quer'!L2004</f>
        <v>0</v>
      </c>
      <c r="M2004">
        <f>'Previous Trades Import_OMS Quer'!M2004</f>
        <v>0</v>
      </c>
      <c r="N2004">
        <f>'Previous Trades Import_OMS Quer'!N2004</f>
        <v>0</v>
      </c>
      <c r="O2004" t="str">
        <f>CLEAN('Previous Trades Import_OMS Quer'!O2004)</f>
        <v/>
      </c>
      <c r="Q2004" s="25">
        <f t="shared" si="62"/>
        <v>0</v>
      </c>
      <c r="R2004" s="25" t="e">
        <f>VLOOKUP(O2004,'Currency Balance'!$O$3:$Q$32,3,0)</f>
        <v>#N/A</v>
      </c>
      <c r="S2004" t="e">
        <f t="shared" si="63"/>
        <v>#N/A</v>
      </c>
    </row>
    <row r="2005" spans="1:19">
      <c r="A2005">
        <f>'Previous Trades Import_OMS Quer'!A2005</f>
        <v>0</v>
      </c>
      <c r="B2005">
        <f>'Previous Trades Import_OMS Quer'!B2005</f>
        <v>0</v>
      </c>
      <c r="C2005" s="22">
        <f>'Previous Trades Import_OMS Quer'!C2005</f>
        <v>0</v>
      </c>
      <c r="D2005">
        <f>'Previous Trades Import_OMS Quer'!D2005</f>
        <v>0</v>
      </c>
      <c r="E2005" s="22">
        <f>'Previous Trades Import_OMS Quer'!E2005</f>
        <v>0</v>
      </c>
      <c r="F2005">
        <f>'Previous Trades Import_OMS Quer'!F2005</f>
        <v>0</v>
      </c>
      <c r="G2005">
        <f>'Previous Trades Import_OMS Quer'!G2005</f>
        <v>0</v>
      </c>
      <c r="H2005">
        <f>'Previous Trades Import_OMS Quer'!H2005</f>
        <v>0</v>
      </c>
      <c r="I2005">
        <f>'Previous Trades Import_OMS Quer'!I2005</f>
        <v>0</v>
      </c>
      <c r="J2005">
        <f>'Previous Trades Import_OMS Quer'!J2005</f>
        <v>0</v>
      </c>
      <c r="K2005">
        <f>'Previous Trades Import_OMS Quer'!K2005</f>
        <v>0</v>
      </c>
      <c r="L2005">
        <f>'Previous Trades Import_OMS Quer'!L2005</f>
        <v>0</v>
      </c>
      <c r="M2005">
        <f>'Previous Trades Import_OMS Quer'!M2005</f>
        <v>0</v>
      </c>
      <c r="N2005">
        <f>'Previous Trades Import_OMS Quer'!N2005</f>
        <v>0</v>
      </c>
      <c r="O2005" t="str">
        <f>CLEAN('Previous Trades Import_OMS Quer'!O2005)</f>
        <v/>
      </c>
      <c r="Q2005" s="25">
        <f t="shared" si="62"/>
        <v>0</v>
      </c>
      <c r="R2005" s="25" t="e">
        <f>VLOOKUP(O2005,'Currency Balance'!$O$3:$Q$32,3,0)</f>
        <v>#N/A</v>
      </c>
      <c r="S2005" t="e">
        <f t="shared" si="63"/>
        <v>#N/A</v>
      </c>
    </row>
    <row r="2006" spans="1:19">
      <c r="A2006">
        <f>'Previous Trades Import_OMS Quer'!A2006</f>
        <v>0</v>
      </c>
      <c r="B2006">
        <f>'Previous Trades Import_OMS Quer'!B2006</f>
        <v>0</v>
      </c>
      <c r="C2006" s="22">
        <f>'Previous Trades Import_OMS Quer'!C2006</f>
        <v>0</v>
      </c>
      <c r="D2006">
        <f>'Previous Trades Import_OMS Quer'!D2006</f>
        <v>0</v>
      </c>
      <c r="E2006" s="22">
        <f>'Previous Trades Import_OMS Quer'!E2006</f>
        <v>0</v>
      </c>
      <c r="F2006">
        <f>'Previous Trades Import_OMS Quer'!F2006</f>
        <v>0</v>
      </c>
      <c r="G2006">
        <f>'Previous Trades Import_OMS Quer'!G2006</f>
        <v>0</v>
      </c>
      <c r="H2006">
        <f>'Previous Trades Import_OMS Quer'!H2006</f>
        <v>0</v>
      </c>
      <c r="I2006">
        <f>'Previous Trades Import_OMS Quer'!I2006</f>
        <v>0</v>
      </c>
      <c r="J2006">
        <f>'Previous Trades Import_OMS Quer'!J2006</f>
        <v>0</v>
      </c>
      <c r="K2006">
        <f>'Previous Trades Import_OMS Quer'!K2006</f>
        <v>0</v>
      </c>
      <c r="L2006">
        <f>'Previous Trades Import_OMS Quer'!L2006</f>
        <v>0</v>
      </c>
      <c r="M2006">
        <f>'Previous Trades Import_OMS Quer'!M2006</f>
        <v>0</v>
      </c>
      <c r="N2006">
        <f>'Previous Trades Import_OMS Quer'!N2006</f>
        <v>0</v>
      </c>
      <c r="O2006" t="str">
        <f>CLEAN('Previous Trades Import_OMS Quer'!O2006)</f>
        <v/>
      </c>
      <c r="Q2006" s="25">
        <f t="shared" si="62"/>
        <v>0</v>
      </c>
      <c r="R2006" s="25" t="e">
        <f>VLOOKUP(O2006,'Currency Balance'!$O$3:$Q$32,3,0)</f>
        <v>#N/A</v>
      </c>
      <c r="S2006" t="e">
        <f t="shared" si="63"/>
        <v>#N/A</v>
      </c>
    </row>
    <row r="2007" spans="1:19">
      <c r="A2007">
        <f>'Previous Trades Import_OMS Quer'!A2007</f>
        <v>0</v>
      </c>
      <c r="B2007">
        <f>'Previous Trades Import_OMS Quer'!B2007</f>
        <v>0</v>
      </c>
      <c r="C2007" s="22">
        <f>'Previous Trades Import_OMS Quer'!C2007</f>
        <v>0</v>
      </c>
      <c r="D2007">
        <f>'Previous Trades Import_OMS Quer'!D2007</f>
        <v>0</v>
      </c>
      <c r="E2007" s="22">
        <f>'Previous Trades Import_OMS Quer'!E2007</f>
        <v>0</v>
      </c>
      <c r="F2007">
        <f>'Previous Trades Import_OMS Quer'!F2007</f>
        <v>0</v>
      </c>
      <c r="G2007">
        <f>'Previous Trades Import_OMS Quer'!G2007</f>
        <v>0</v>
      </c>
      <c r="H2007">
        <f>'Previous Trades Import_OMS Quer'!H2007</f>
        <v>0</v>
      </c>
      <c r="I2007">
        <f>'Previous Trades Import_OMS Quer'!I2007</f>
        <v>0</v>
      </c>
      <c r="J2007">
        <f>'Previous Trades Import_OMS Quer'!J2007</f>
        <v>0</v>
      </c>
      <c r="K2007">
        <f>'Previous Trades Import_OMS Quer'!K2007</f>
        <v>0</v>
      </c>
      <c r="L2007">
        <f>'Previous Trades Import_OMS Quer'!L2007</f>
        <v>0</v>
      </c>
      <c r="M2007">
        <f>'Previous Trades Import_OMS Quer'!M2007</f>
        <v>0</v>
      </c>
      <c r="N2007">
        <f>'Previous Trades Import_OMS Quer'!N2007</f>
        <v>0</v>
      </c>
      <c r="O2007" t="str">
        <f>CLEAN('Previous Trades Import_OMS Quer'!O2007)</f>
        <v/>
      </c>
      <c r="Q2007" s="25">
        <f t="shared" si="62"/>
        <v>0</v>
      </c>
      <c r="R2007" s="25" t="e">
        <f>VLOOKUP(O2007,'Currency Balance'!$O$3:$Q$32,3,0)</f>
        <v>#N/A</v>
      </c>
      <c r="S2007" t="e">
        <f t="shared" si="63"/>
        <v>#N/A</v>
      </c>
    </row>
    <row r="2008" spans="1:19">
      <c r="A2008">
        <f>'Previous Trades Import_OMS Quer'!A2008</f>
        <v>0</v>
      </c>
      <c r="B2008">
        <f>'Previous Trades Import_OMS Quer'!B2008</f>
        <v>0</v>
      </c>
      <c r="C2008" s="22">
        <f>'Previous Trades Import_OMS Quer'!C2008</f>
        <v>0</v>
      </c>
      <c r="D2008">
        <f>'Previous Trades Import_OMS Quer'!D2008</f>
        <v>0</v>
      </c>
      <c r="E2008" s="22">
        <f>'Previous Trades Import_OMS Quer'!E2008</f>
        <v>0</v>
      </c>
      <c r="F2008">
        <f>'Previous Trades Import_OMS Quer'!F2008</f>
        <v>0</v>
      </c>
      <c r="G2008">
        <f>'Previous Trades Import_OMS Quer'!G2008</f>
        <v>0</v>
      </c>
      <c r="H2008">
        <f>'Previous Trades Import_OMS Quer'!H2008</f>
        <v>0</v>
      </c>
      <c r="I2008">
        <f>'Previous Trades Import_OMS Quer'!I2008</f>
        <v>0</v>
      </c>
      <c r="J2008">
        <f>'Previous Trades Import_OMS Quer'!J2008</f>
        <v>0</v>
      </c>
      <c r="K2008">
        <f>'Previous Trades Import_OMS Quer'!K2008</f>
        <v>0</v>
      </c>
      <c r="L2008">
        <f>'Previous Trades Import_OMS Quer'!L2008</f>
        <v>0</v>
      </c>
      <c r="M2008">
        <f>'Previous Trades Import_OMS Quer'!M2008</f>
        <v>0</v>
      </c>
      <c r="N2008">
        <f>'Previous Trades Import_OMS Quer'!N2008</f>
        <v>0</v>
      </c>
      <c r="O2008" t="str">
        <f>CLEAN('Previous Trades Import_OMS Quer'!O2008)</f>
        <v/>
      </c>
      <c r="Q2008" s="25">
        <f t="shared" si="62"/>
        <v>0</v>
      </c>
      <c r="R2008" s="25" t="e">
        <f>VLOOKUP(O2008,'Currency Balance'!$O$3:$Q$32,3,0)</f>
        <v>#N/A</v>
      </c>
      <c r="S2008" t="e">
        <f t="shared" si="63"/>
        <v>#N/A</v>
      </c>
    </row>
    <row r="2009" spans="1:19">
      <c r="A2009">
        <f>'Previous Trades Import_OMS Quer'!A2009</f>
        <v>0</v>
      </c>
      <c r="B2009">
        <f>'Previous Trades Import_OMS Quer'!B2009</f>
        <v>0</v>
      </c>
      <c r="C2009" s="22">
        <f>'Previous Trades Import_OMS Quer'!C2009</f>
        <v>0</v>
      </c>
      <c r="D2009">
        <f>'Previous Trades Import_OMS Quer'!D2009</f>
        <v>0</v>
      </c>
      <c r="E2009" s="22">
        <f>'Previous Trades Import_OMS Quer'!E2009</f>
        <v>0</v>
      </c>
      <c r="F2009">
        <f>'Previous Trades Import_OMS Quer'!F2009</f>
        <v>0</v>
      </c>
      <c r="G2009">
        <f>'Previous Trades Import_OMS Quer'!G2009</f>
        <v>0</v>
      </c>
      <c r="H2009">
        <f>'Previous Trades Import_OMS Quer'!H2009</f>
        <v>0</v>
      </c>
      <c r="I2009">
        <f>'Previous Trades Import_OMS Quer'!I2009</f>
        <v>0</v>
      </c>
      <c r="J2009">
        <f>'Previous Trades Import_OMS Quer'!J2009</f>
        <v>0</v>
      </c>
      <c r="K2009">
        <f>'Previous Trades Import_OMS Quer'!K2009</f>
        <v>0</v>
      </c>
      <c r="L2009">
        <f>'Previous Trades Import_OMS Quer'!L2009</f>
        <v>0</v>
      </c>
      <c r="M2009">
        <f>'Previous Trades Import_OMS Quer'!M2009</f>
        <v>0</v>
      </c>
      <c r="N2009">
        <f>'Previous Trades Import_OMS Quer'!N2009</f>
        <v>0</v>
      </c>
      <c r="O2009" t="str">
        <f>CLEAN('Previous Trades Import_OMS Quer'!O2009)</f>
        <v/>
      </c>
      <c r="Q2009" s="25">
        <f t="shared" si="62"/>
        <v>0</v>
      </c>
      <c r="R2009" s="25" t="e">
        <f>VLOOKUP(O2009,'Currency Balance'!$O$3:$Q$32,3,0)</f>
        <v>#N/A</v>
      </c>
      <c r="S2009" t="e">
        <f t="shared" si="63"/>
        <v>#N/A</v>
      </c>
    </row>
    <row r="2010" spans="1:19">
      <c r="A2010">
        <f>'Previous Trades Import_OMS Quer'!A2010</f>
        <v>0</v>
      </c>
      <c r="B2010">
        <f>'Previous Trades Import_OMS Quer'!B2010</f>
        <v>0</v>
      </c>
      <c r="C2010" s="22">
        <f>'Previous Trades Import_OMS Quer'!C2010</f>
        <v>0</v>
      </c>
      <c r="D2010">
        <f>'Previous Trades Import_OMS Quer'!D2010</f>
        <v>0</v>
      </c>
      <c r="E2010" s="22">
        <f>'Previous Trades Import_OMS Quer'!E2010</f>
        <v>0</v>
      </c>
      <c r="F2010">
        <f>'Previous Trades Import_OMS Quer'!F2010</f>
        <v>0</v>
      </c>
      <c r="G2010">
        <f>'Previous Trades Import_OMS Quer'!G2010</f>
        <v>0</v>
      </c>
      <c r="H2010">
        <f>'Previous Trades Import_OMS Quer'!H2010</f>
        <v>0</v>
      </c>
      <c r="I2010">
        <f>'Previous Trades Import_OMS Quer'!I2010</f>
        <v>0</v>
      </c>
      <c r="J2010">
        <f>'Previous Trades Import_OMS Quer'!J2010</f>
        <v>0</v>
      </c>
      <c r="K2010">
        <f>'Previous Trades Import_OMS Quer'!K2010</f>
        <v>0</v>
      </c>
      <c r="L2010">
        <f>'Previous Trades Import_OMS Quer'!L2010</f>
        <v>0</v>
      </c>
      <c r="M2010">
        <f>'Previous Trades Import_OMS Quer'!M2010</f>
        <v>0</v>
      </c>
      <c r="N2010">
        <f>'Previous Trades Import_OMS Quer'!N2010</f>
        <v>0</v>
      </c>
      <c r="O2010" t="str">
        <f>CLEAN('Previous Trades Import_OMS Quer'!O2010)</f>
        <v/>
      </c>
      <c r="Q2010" s="25">
        <f t="shared" si="62"/>
        <v>0</v>
      </c>
      <c r="R2010" s="25" t="e">
        <f>VLOOKUP(O2010,'Currency Balance'!$O$3:$Q$32,3,0)</f>
        <v>#N/A</v>
      </c>
      <c r="S2010" t="e">
        <f t="shared" si="63"/>
        <v>#N/A</v>
      </c>
    </row>
    <row r="2011" spans="1:19">
      <c r="A2011">
        <f>'Previous Trades Import_OMS Quer'!A2011</f>
        <v>0</v>
      </c>
      <c r="B2011">
        <f>'Previous Trades Import_OMS Quer'!B2011</f>
        <v>0</v>
      </c>
      <c r="C2011" s="22">
        <f>'Previous Trades Import_OMS Quer'!C2011</f>
        <v>0</v>
      </c>
      <c r="D2011">
        <f>'Previous Trades Import_OMS Quer'!D2011</f>
        <v>0</v>
      </c>
      <c r="E2011" s="22">
        <f>'Previous Trades Import_OMS Quer'!E2011</f>
        <v>0</v>
      </c>
      <c r="F2011">
        <f>'Previous Trades Import_OMS Quer'!F2011</f>
        <v>0</v>
      </c>
      <c r="G2011">
        <f>'Previous Trades Import_OMS Quer'!G2011</f>
        <v>0</v>
      </c>
      <c r="H2011">
        <f>'Previous Trades Import_OMS Quer'!H2011</f>
        <v>0</v>
      </c>
      <c r="I2011">
        <f>'Previous Trades Import_OMS Quer'!I2011</f>
        <v>0</v>
      </c>
      <c r="J2011">
        <f>'Previous Trades Import_OMS Quer'!J2011</f>
        <v>0</v>
      </c>
      <c r="K2011">
        <f>'Previous Trades Import_OMS Quer'!K2011</f>
        <v>0</v>
      </c>
      <c r="L2011">
        <f>'Previous Trades Import_OMS Quer'!L2011</f>
        <v>0</v>
      </c>
      <c r="M2011">
        <f>'Previous Trades Import_OMS Quer'!M2011</f>
        <v>0</v>
      </c>
      <c r="N2011">
        <f>'Previous Trades Import_OMS Quer'!N2011</f>
        <v>0</v>
      </c>
      <c r="O2011" t="str">
        <f>CLEAN('Previous Trades Import_OMS Quer'!O2011)</f>
        <v/>
      </c>
      <c r="Q2011" s="25">
        <f t="shared" si="62"/>
        <v>0</v>
      </c>
      <c r="R2011" s="25" t="e">
        <f>VLOOKUP(O2011,'Currency Balance'!$O$3:$Q$32,3,0)</f>
        <v>#N/A</v>
      </c>
      <c r="S2011" t="e">
        <f t="shared" si="63"/>
        <v>#N/A</v>
      </c>
    </row>
    <row r="2012" spans="1:19">
      <c r="A2012">
        <f>'Previous Trades Import_OMS Quer'!A2012</f>
        <v>0</v>
      </c>
      <c r="B2012">
        <f>'Previous Trades Import_OMS Quer'!B2012</f>
        <v>0</v>
      </c>
      <c r="C2012" s="22">
        <f>'Previous Trades Import_OMS Quer'!C2012</f>
        <v>0</v>
      </c>
      <c r="D2012">
        <f>'Previous Trades Import_OMS Quer'!D2012</f>
        <v>0</v>
      </c>
      <c r="E2012" s="22">
        <f>'Previous Trades Import_OMS Quer'!E2012</f>
        <v>0</v>
      </c>
      <c r="F2012">
        <f>'Previous Trades Import_OMS Quer'!F2012</f>
        <v>0</v>
      </c>
      <c r="G2012">
        <f>'Previous Trades Import_OMS Quer'!G2012</f>
        <v>0</v>
      </c>
      <c r="H2012">
        <f>'Previous Trades Import_OMS Quer'!H2012</f>
        <v>0</v>
      </c>
      <c r="I2012">
        <f>'Previous Trades Import_OMS Quer'!I2012</f>
        <v>0</v>
      </c>
      <c r="J2012">
        <f>'Previous Trades Import_OMS Quer'!J2012</f>
        <v>0</v>
      </c>
      <c r="K2012">
        <f>'Previous Trades Import_OMS Quer'!K2012</f>
        <v>0</v>
      </c>
      <c r="L2012">
        <f>'Previous Trades Import_OMS Quer'!L2012</f>
        <v>0</v>
      </c>
      <c r="M2012">
        <f>'Previous Trades Import_OMS Quer'!M2012</f>
        <v>0</v>
      </c>
      <c r="N2012">
        <f>'Previous Trades Import_OMS Quer'!N2012</f>
        <v>0</v>
      </c>
      <c r="O2012" t="str">
        <f>CLEAN('Previous Trades Import_OMS Quer'!O2012)</f>
        <v/>
      </c>
      <c r="Q2012" s="25">
        <f t="shared" si="62"/>
        <v>0</v>
      </c>
      <c r="R2012" s="25" t="e">
        <f>VLOOKUP(O2012,'Currency Balance'!$O$3:$Q$32,3,0)</f>
        <v>#N/A</v>
      </c>
      <c r="S2012" t="e">
        <f t="shared" si="63"/>
        <v>#N/A</v>
      </c>
    </row>
    <row r="2013" spans="1:19">
      <c r="A2013">
        <f>'Previous Trades Import_OMS Quer'!A2013</f>
        <v>0</v>
      </c>
      <c r="B2013">
        <f>'Previous Trades Import_OMS Quer'!B2013</f>
        <v>0</v>
      </c>
      <c r="C2013" s="22">
        <f>'Previous Trades Import_OMS Quer'!C2013</f>
        <v>0</v>
      </c>
      <c r="D2013">
        <f>'Previous Trades Import_OMS Quer'!D2013</f>
        <v>0</v>
      </c>
      <c r="E2013" s="22">
        <f>'Previous Trades Import_OMS Quer'!E2013</f>
        <v>0</v>
      </c>
      <c r="F2013">
        <f>'Previous Trades Import_OMS Quer'!F2013</f>
        <v>0</v>
      </c>
      <c r="G2013">
        <f>'Previous Trades Import_OMS Quer'!G2013</f>
        <v>0</v>
      </c>
      <c r="H2013">
        <f>'Previous Trades Import_OMS Quer'!H2013</f>
        <v>0</v>
      </c>
      <c r="I2013">
        <f>'Previous Trades Import_OMS Quer'!I2013</f>
        <v>0</v>
      </c>
      <c r="J2013">
        <f>'Previous Trades Import_OMS Quer'!J2013</f>
        <v>0</v>
      </c>
      <c r="K2013">
        <f>'Previous Trades Import_OMS Quer'!K2013</f>
        <v>0</v>
      </c>
      <c r="L2013">
        <f>'Previous Trades Import_OMS Quer'!L2013</f>
        <v>0</v>
      </c>
      <c r="M2013">
        <f>'Previous Trades Import_OMS Quer'!M2013</f>
        <v>0</v>
      </c>
      <c r="N2013">
        <f>'Previous Trades Import_OMS Quer'!N2013</f>
        <v>0</v>
      </c>
      <c r="O2013" t="str">
        <f>CLEAN('Previous Trades Import_OMS Quer'!O2013)</f>
        <v/>
      </c>
      <c r="Q2013" s="25">
        <f t="shared" si="62"/>
        <v>0</v>
      </c>
      <c r="R2013" s="25" t="e">
        <f>VLOOKUP(O2013,'Currency Balance'!$O$3:$Q$32,3,0)</f>
        <v>#N/A</v>
      </c>
      <c r="S2013" t="e">
        <f t="shared" si="63"/>
        <v>#N/A</v>
      </c>
    </row>
    <row r="2014" spans="1:19">
      <c r="A2014">
        <f>'Previous Trades Import_OMS Quer'!A2014</f>
        <v>0</v>
      </c>
      <c r="B2014">
        <f>'Previous Trades Import_OMS Quer'!B2014</f>
        <v>0</v>
      </c>
      <c r="C2014" s="22">
        <f>'Previous Trades Import_OMS Quer'!C2014</f>
        <v>0</v>
      </c>
      <c r="D2014">
        <f>'Previous Trades Import_OMS Quer'!D2014</f>
        <v>0</v>
      </c>
      <c r="E2014" s="22">
        <f>'Previous Trades Import_OMS Quer'!E2014</f>
        <v>0</v>
      </c>
      <c r="F2014">
        <f>'Previous Trades Import_OMS Quer'!F2014</f>
        <v>0</v>
      </c>
      <c r="G2014">
        <f>'Previous Trades Import_OMS Quer'!G2014</f>
        <v>0</v>
      </c>
      <c r="H2014">
        <f>'Previous Trades Import_OMS Quer'!H2014</f>
        <v>0</v>
      </c>
      <c r="I2014">
        <f>'Previous Trades Import_OMS Quer'!I2014</f>
        <v>0</v>
      </c>
      <c r="J2014">
        <f>'Previous Trades Import_OMS Quer'!J2014</f>
        <v>0</v>
      </c>
      <c r="K2014">
        <f>'Previous Trades Import_OMS Quer'!K2014</f>
        <v>0</v>
      </c>
      <c r="L2014">
        <f>'Previous Trades Import_OMS Quer'!L2014</f>
        <v>0</v>
      </c>
      <c r="M2014">
        <f>'Previous Trades Import_OMS Quer'!M2014</f>
        <v>0</v>
      </c>
      <c r="N2014">
        <f>'Previous Trades Import_OMS Quer'!N2014</f>
        <v>0</v>
      </c>
      <c r="O2014" t="str">
        <f>CLEAN('Previous Trades Import_OMS Quer'!O2014)</f>
        <v/>
      </c>
      <c r="Q2014" s="25">
        <f t="shared" si="62"/>
        <v>0</v>
      </c>
      <c r="R2014" s="25" t="e">
        <f>VLOOKUP(O2014,'Currency Balance'!$O$3:$Q$32,3,0)</f>
        <v>#N/A</v>
      </c>
      <c r="S2014" t="e">
        <f t="shared" si="63"/>
        <v>#N/A</v>
      </c>
    </row>
    <row r="2015" spans="1:19">
      <c r="A2015">
        <f>'Previous Trades Import_OMS Quer'!A2015</f>
        <v>0</v>
      </c>
      <c r="B2015">
        <f>'Previous Trades Import_OMS Quer'!B2015</f>
        <v>0</v>
      </c>
      <c r="C2015" s="22">
        <f>'Previous Trades Import_OMS Quer'!C2015</f>
        <v>0</v>
      </c>
      <c r="D2015">
        <f>'Previous Trades Import_OMS Quer'!D2015</f>
        <v>0</v>
      </c>
      <c r="E2015" s="22">
        <f>'Previous Trades Import_OMS Quer'!E2015</f>
        <v>0</v>
      </c>
      <c r="F2015">
        <f>'Previous Trades Import_OMS Quer'!F2015</f>
        <v>0</v>
      </c>
      <c r="G2015">
        <f>'Previous Trades Import_OMS Quer'!G2015</f>
        <v>0</v>
      </c>
      <c r="H2015">
        <f>'Previous Trades Import_OMS Quer'!H2015</f>
        <v>0</v>
      </c>
      <c r="I2015">
        <f>'Previous Trades Import_OMS Quer'!I2015</f>
        <v>0</v>
      </c>
      <c r="J2015">
        <f>'Previous Trades Import_OMS Quer'!J2015</f>
        <v>0</v>
      </c>
      <c r="K2015">
        <f>'Previous Trades Import_OMS Quer'!K2015</f>
        <v>0</v>
      </c>
      <c r="L2015">
        <f>'Previous Trades Import_OMS Quer'!L2015</f>
        <v>0</v>
      </c>
      <c r="M2015">
        <f>'Previous Trades Import_OMS Quer'!M2015</f>
        <v>0</v>
      </c>
      <c r="N2015">
        <f>'Previous Trades Import_OMS Quer'!N2015</f>
        <v>0</v>
      </c>
      <c r="O2015" t="str">
        <f>CLEAN('Previous Trades Import_OMS Quer'!O2015)</f>
        <v/>
      </c>
      <c r="Q2015" s="25">
        <f t="shared" si="62"/>
        <v>0</v>
      </c>
      <c r="R2015" s="25" t="e">
        <f>VLOOKUP(O2015,'Currency Balance'!$O$3:$Q$32,3,0)</f>
        <v>#N/A</v>
      </c>
      <c r="S2015" t="e">
        <f t="shared" si="63"/>
        <v>#N/A</v>
      </c>
    </row>
    <row r="2016" spans="1:19">
      <c r="A2016">
        <f>'Previous Trades Import_OMS Quer'!A2016</f>
        <v>0</v>
      </c>
      <c r="B2016">
        <f>'Previous Trades Import_OMS Quer'!B2016</f>
        <v>0</v>
      </c>
      <c r="C2016" s="22">
        <f>'Previous Trades Import_OMS Quer'!C2016</f>
        <v>0</v>
      </c>
      <c r="D2016">
        <f>'Previous Trades Import_OMS Quer'!D2016</f>
        <v>0</v>
      </c>
      <c r="E2016" s="22">
        <f>'Previous Trades Import_OMS Quer'!E2016</f>
        <v>0</v>
      </c>
      <c r="F2016">
        <f>'Previous Trades Import_OMS Quer'!F2016</f>
        <v>0</v>
      </c>
      <c r="G2016">
        <f>'Previous Trades Import_OMS Quer'!G2016</f>
        <v>0</v>
      </c>
      <c r="H2016">
        <f>'Previous Trades Import_OMS Quer'!H2016</f>
        <v>0</v>
      </c>
      <c r="I2016">
        <f>'Previous Trades Import_OMS Quer'!I2016</f>
        <v>0</v>
      </c>
      <c r="J2016">
        <f>'Previous Trades Import_OMS Quer'!J2016</f>
        <v>0</v>
      </c>
      <c r="K2016">
        <f>'Previous Trades Import_OMS Quer'!K2016</f>
        <v>0</v>
      </c>
      <c r="L2016">
        <f>'Previous Trades Import_OMS Quer'!L2016</f>
        <v>0</v>
      </c>
      <c r="M2016">
        <f>'Previous Trades Import_OMS Quer'!M2016</f>
        <v>0</v>
      </c>
      <c r="N2016">
        <f>'Previous Trades Import_OMS Quer'!N2016</f>
        <v>0</v>
      </c>
      <c r="O2016" t="str">
        <f>CLEAN('Previous Trades Import_OMS Quer'!O2016)</f>
        <v/>
      </c>
      <c r="Q2016" s="25">
        <f t="shared" si="62"/>
        <v>0</v>
      </c>
      <c r="R2016" s="25" t="e">
        <f>VLOOKUP(O2016,'Currency Balance'!$O$3:$Q$32,3,0)</f>
        <v>#N/A</v>
      </c>
      <c r="S2016" t="e">
        <f t="shared" si="63"/>
        <v>#N/A</v>
      </c>
    </row>
    <row r="2017" spans="1:19">
      <c r="A2017">
        <f>'Previous Trades Import_OMS Quer'!A2017</f>
        <v>0</v>
      </c>
      <c r="B2017">
        <f>'Previous Trades Import_OMS Quer'!B2017</f>
        <v>0</v>
      </c>
      <c r="C2017" s="22">
        <f>'Previous Trades Import_OMS Quer'!C2017</f>
        <v>0</v>
      </c>
      <c r="D2017">
        <f>'Previous Trades Import_OMS Quer'!D2017</f>
        <v>0</v>
      </c>
      <c r="E2017" s="22">
        <f>'Previous Trades Import_OMS Quer'!E2017</f>
        <v>0</v>
      </c>
      <c r="F2017">
        <f>'Previous Trades Import_OMS Quer'!F2017</f>
        <v>0</v>
      </c>
      <c r="G2017">
        <f>'Previous Trades Import_OMS Quer'!G2017</f>
        <v>0</v>
      </c>
      <c r="H2017">
        <f>'Previous Trades Import_OMS Quer'!H2017</f>
        <v>0</v>
      </c>
      <c r="I2017">
        <f>'Previous Trades Import_OMS Quer'!I2017</f>
        <v>0</v>
      </c>
      <c r="J2017">
        <f>'Previous Trades Import_OMS Quer'!J2017</f>
        <v>0</v>
      </c>
      <c r="K2017">
        <f>'Previous Trades Import_OMS Quer'!K2017</f>
        <v>0</v>
      </c>
      <c r="L2017">
        <f>'Previous Trades Import_OMS Quer'!L2017</f>
        <v>0</v>
      </c>
      <c r="M2017">
        <f>'Previous Trades Import_OMS Quer'!M2017</f>
        <v>0</v>
      </c>
      <c r="N2017">
        <f>'Previous Trades Import_OMS Quer'!N2017</f>
        <v>0</v>
      </c>
      <c r="O2017" t="str">
        <f>CLEAN('Previous Trades Import_OMS Quer'!O2017)</f>
        <v/>
      </c>
      <c r="Q2017" s="25">
        <f t="shared" si="62"/>
        <v>0</v>
      </c>
      <c r="R2017" s="25" t="e">
        <f>VLOOKUP(O2017,'Currency Balance'!$O$3:$Q$32,3,0)</f>
        <v>#N/A</v>
      </c>
      <c r="S2017" t="e">
        <f t="shared" si="63"/>
        <v>#N/A</v>
      </c>
    </row>
    <row r="2018" spans="1:19">
      <c r="A2018">
        <f>'Previous Trades Import_OMS Quer'!A2018</f>
        <v>0</v>
      </c>
      <c r="B2018">
        <f>'Previous Trades Import_OMS Quer'!B2018</f>
        <v>0</v>
      </c>
      <c r="C2018" s="22">
        <f>'Previous Trades Import_OMS Quer'!C2018</f>
        <v>0</v>
      </c>
      <c r="D2018">
        <f>'Previous Trades Import_OMS Quer'!D2018</f>
        <v>0</v>
      </c>
      <c r="E2018" s="22">
        <f>'Previous Trades Import_OMS Quer'!E2018</f>
        <v>0</v>
      </c>
      <c r="F2018">
        <f>'Previous Trades Import_OMS Quer'!F2018</f>
        <v>0</v>
      </c>
      <c r="G2018">
        <f>'Previous Trades Import_OMS Quer'!G2018</f>
        <v>0</v>
      </c>
      <c r="H2018">
        <f>'Previous Trades Import_OMS Quer'!H2018</f>
        <v>0</v>
      </c>
      <c r="I2018">
        <f>'Previous Trades Import_OMS Quer'!I2018</f>
        <v>0</v>
      </c>
      <c r="J2018">
        <f>'Previous Trades Import_OMS Quer'!J2018</f>
        <v>0</v>
      </c>
      <c r="K2018">
        <f>'Previous Trades Import_OMS Quer'!K2018</f>
        <v>0</v>
      </c>
      <c r="L2018">
        <f>'Previous Trades Import_OMS Quer'!L2018</f>
        <v>0</v>
      </c>
      <c r="M2018">
        <f>'Previous Trades Import_OMS Quer'!M2018</f>
        <v>0</v>
      </c>
      <c r="N2018">
        <f>'Previous Trades Import_OMS Quer'!N2018</f>
        <v>0</v>
      </c>
      <c r="O2018" t="str">
        <f>CLEAN('Previous Trades Import_OMS Quer'!O2018)</f>
        <v/>
      </c>
      <c r="Q2018" s="25">
        <f t="shared" si="62"/>
        <v>0</v>
      </c>
      <c r="R2018" s="25" t="e">
        <f>VLOOKUP(O2018,'Currency Balance'!$O$3:$Q$32,3,0)</f>
        <v>#N/A</v>
      </c>
      <c r="S2018" t="e">
        <f t="shared" si="63"/>
        <v>#N/A</v>
      </c>
    </row>
    <row r="2019" spans="1:19">
      <c r="A2019">
        <f>'Previous Trades Import_OMS Quer'!A2019</f>
        <v>0</v>
      </c>
      <c r="B2019">
        <f>'Previous Trades Import_OMS Quer'!B2019</f>
        <v>0</v>
      </c>
      <c r="C2019" s="22">
        <f>'Previous Trades Import_OMS Quer'!C2019</f>
        <v>0</v>
      </c>
      <c r="D2019">
        <f>'Previous Trades Import_OMS Quer'!D2019</f>
        <v>0</v>
      </c>
      <c r="E2019" s="22">
        <f>'Previous Trades Import_OMS Quer'!E2019</f>
        <v>0</v>
      </c>
      <c r="F2019">
        <f>'Previous Trades Import_OMS Quer'!F2019</f>
        <v>0</v>
      </c>
      <c r="G2019">
        <f>'Previous Trades Import_OMS Quer'!G2019</f>
        <v>0</v>
      </c>
      <c r="H2019">
        <f>'Previous Trades Import_OMS Quer'!H2019</f>
        <v>0</v>
      </c>
      <c r="I2019">
        <f>'Previous Trades Import_OMS Quer'!I2019</f>
        <v>0</v>
      </c>
      <c r="J2019">
        <f>'Previous Trades Import_OMS Quer'!J2019</f>
        <v>0</v>
      </c>
      <c r="K2019">
        <f>'Previous Trades Import_OMS Quer'!K2019</f>
        <v>0</v>
      </c>
      <c r="L2019">
        <f>'Previous Trades Import_OMS Quer'!L2019</f>
        <v>0</v>
      </c>
      <c r="M2019">
        <f>'Previous Trades Import_OMS Quer'!M2019</f>
        <v>0</v>
      </c>
      <c r="N2019">
        <f>'Previous Trades Import_OMS Quer'!N2019</f>
        <v>0</v>
      </c>
      <c r="O2019" t="str">
        <f>CLEAN('Previous Trades Import_OMS Quer'!O2019)</f>
        <v/>
      </c>
      <c r="Q2019" s="25">
        <f t="shared" si="62"/>
        <v>0</v>
      </c>
      <c r="R2019" s="25" t="e">
        <f>VLOOKUP(O2019,'Currency Balance'!$O$3:$Q$32,3,0)</f>
        <v>#N/A</v>
      </c>
      <c r="S2019" t="e">
        <f t="shared" si="63"/>
        <v>#N/A</v>
      </c>
    </row>
    <row r="2020" spans="1:19">
      <c r="A2020">
        <f>'Previous Trades Import_OMS Quer'!A2020</f>
        <v>0</v>
      </c>
      <c r="B2020">
        <f>'Previous Trades Import_OMS Quer'!B2020</f>
        <v>0</v>
      </c>
      <c r="C2020" s="22">
        <f>'Previous Trades Import_OMS Quer'!C2020</f>
        <v>0</v>
      </c>
      <c r="D2020">
        <f>'Previous Trades Import_OMS Quer'!D2020</f>
        <v>0</v>
      </c>
      <c r="E2020" s="22">
        <f>'Previous Trades Import_OMS Quer'!E2020</f>
        <v>0</v>
      </c>
      <c r="F2020">
        <f>'Previous Trades Import_OMS Quer'!F2020</f>
        <v>0</v>
      </c>
      <c r="G2020">
        <f>'Previous Trades Import_OMS Quer'!G2020</f>
        <v>0</v>
      </c>
      <c r="H2020">
        <f>'Previous Trades Import_OMS Quer'!H2020</f>
        <v>0</v>
      </c>
      <c r="I2020">
        <f>'Previous Trades Import_OMS Quer'!I2020</f>
        <v>0</v>
      </c>
      <c r="J2020">
        <f>'Previous Trades Import_OMS Quer'!J2020</f>
        <v>0</v>
      </c>
      <c r="K2020">
        <f>'Previous Trades Import_OMS Quer'!K2020</f>
        <v>0</v>
      </c>
      <c r="L2020">
        <f>'Previous Trades Import_OMS Quer'!L2020</f>
        <v>0</v>
      </c>
      <c r="M2020">
        <f>'Previous Trades Import_OMS Quer'!M2020</f>
        <v>0</v>
      </c>
      <c r="N2020">
        <f>'Previous Trades Import_OMS Quer'!N2020</f>
        <v>0</v>
      </c>
      <c r="O2020" t="str">
        <f>CLEAN('Previous Trades Import_OMS Quer'!O2020)</f>
        <v/>
      </c>
      <c r="Q2020" s="25">
        <f t="shared" si="62"/>
        <v>0</v>
      </c>
      <c r="R2020" s="25" t="e">
        <f>VLOOKUP(O2020,'Currency Balance'!$O$3:$Q$32,3,0)</f>
        <v>#N/A</v>
      </c>
      <c r="S2020" t="e">
        <f t="shared" si="63"/>
        <v>#N/A</v>
      </c>
    </row>
    <row r="2021" spans="1:19">
      <c r="A2021">
        <f>'Previous Trades Import_OMS Quer'!A2021</f>
        <v>0</v>
      </c>
      <c r="B2021">
        <f>'Previous Trades Import_OMS Quer'!B2021</f>
        <v>0</v>
      </c>
      <c r="C2021" s="22">
        <f>'Previous Trades Import_OMS Quer'!C2021</f>
        <v>0</v>
      </c>
      <c r="D2021">
        <f>'Previous Trades Import_OMS Quer'!D2021</f>
        <v>0</v>
      </c>
      <c r="E2021" s="22">
        <f>'Previous Trades Import_OMS Quer'!E2021</f>
        <v>0</v>
      </c>
      <c r="F2021">
        <f>'Previous Trades Import_OMS Quer'!F2021</f>
        <v>0</v>
      </c>
      <c r="G2021">
        <f>'Previous Trades Import_OMS Quer'!G2021</f>
        <v>0</v>
      </c>
      <c r="H2021">
        <f>'Previous Trades Import_OMS Quer'!H2021</f>
        <v>0</v>
      </c>
      <c r="I2021">
        <f>'Previous Trades Import_OMS Quer'!I2021</f>
        <v>0</v>
      </c>
      <c r="J2021">
        <f>'Previous Trades Import_OMS Quer'!J2021</f>
        <v>0</v>
      </c>
      <c r="K2021">
        <f>'Previous Trades Import_OMS Quer'!K2021</f>
        <v>0</v>
      </c>
      <c r="L2021">
        <f>'Previous Trades Import_OMS Quer'!L2021</f>
        <v>0</v>
      </c>
      <c r="M2021">
        <f>'Previous Trades Import_OMS Quer'!M2021</f>
        <v>0</v>
      </c>
      <c r="N2021">
        <f>'Previous Trades Import_OMS Quer'!N2021</f>
        <v>0</v>
      </c>
      <c r="O2021" t="str">
        <f>CLEAN('Previous Trades Import_OMS Quer'!O2021)</f>
        <v/>
      </c>
      <c r="Q2021" s="25">
        <f t="shared" si="62"/>
        <v>0</v>
      </c>
      <c r="R2021" s="25" t="e">
        <f>VLOOKUP(O2021,'Currency Balance'!$O$3:$Q$32,3,0)</f>
        <v>#N/A</v>
      </c>
      <c r="S2021" t="e">
        <f t="shared" si="63"/>
        <v>#N/A</v>
      </c>
    </row>
    <row r="2022" spans="1:19">
      <c r="A2022">
        <f>'Previous Trades Import_OMS Quer'!A2022</f>
        <v>0</v>
      </c>
      <c r="B2022">
        <f>'Previous Trades Import_OMS Quer'!B2022</f>
        <v>0</v>
      </c>
      <c r="C2022" s="22">
        <f>'Previous Trades Import_OMS Quer'!C2022</f>
        <v>0</v>
      </c>
      <c r="D2022">
        <f>'Previous Trades Import_OMS Quer'!D2022</f>
        <v>0</v>
      </c>
      <c r="E2022" s="22">
        <f>'Previous Trades Import_OMS Quer'!E2022</f>
        <v>0</v>
      </c>
      <c r="F2022">
        <f>'Previous Trades Import_OMS Quer'!F2022</f>
        <v>0</v>
      </c>
      <c r="G2022">
        <f>'Previous Trades Import_OMS Quer'!G2022</f>
        <v>0</v>
      </c>
      <c r="H2022">
        <f>'Previous Trades Import_OMS Quer'!H2022</f>
        <v>0</v>
      </c>
      <c r="I2022">
        <f>'Previous Trades Import_OMS Quer'!I2022</f>
        <v>0</v>
      </c>
      <c r="J2022">
        <f>'Previous Trades Import_OMS Quer'!J2022</f>
        <v>0</v>
      </c>
      <c r="K2022">
        <f>'Previous Trades Import_OMS Quer'!K2022</f>
        <v>0</v>
      </c>
      <c r="L2022">
        <f>'Previous Trades Import_OMS Quer'!L2022</f>
        <v>0</v>
      </c>
      <c r="M2022">
        <f>'Previous Trades Import_OMS Quer'!M2022</f>
        <v>0</v>
      </c>
      <c r="N2022">
        <f>'Previous Trades Import_OMS Quer'!N2022</f>
        <v>0</v>
      </c>
      <c r="O2022" t="str">
        <f>CLEAN('Previous Trades Import_OMS Quer'!O2022)</f>
        <v/>
      </c>
      <c r="Q2022" s="25">
        <f t="shared" si="62"/>
        <v>0</v>
      </c>
      <c r="R2022" s="25" t="e">
        <f>VLOOKUP(O2022,'Currency Balance'!$O$3:$Q$32,3,0)</f>
        <v>#N/A</v>
      </c>
      <c r="S2022" t="e">
        <f t="shared" si="63"/>
        <v>#N/A</v>
      </c>
    </row>
    <row r="2023" spans="1:19">
      <c r="A2023">
        <f>'Previous Trades Import_OMS Quer'!A2023</f>
        <v>0</v>
      </c>
      <c r="B2023">
        <f>'Previous Trades Import_OMS Quer'!B2023</f>
        <v>0</v>
      </c>
      <c r="C2023" s="22">
        <f>'Previous Trades Import_OMS Quer'!C2023</f>
        <v>0</v>
      </c>
      <c r="D2023">
        <f>'Previous Trades Import_OMS Quer'!D2023</f>
        <v>0</v>
      </c>
      <c r="E2023" s="22">
        <f>'Previous Trades Import_OMS Quer'!E2023</f>
        <v>0</v>
      </c>
      <c r="F2023">
        <f>'Previous Trades Import_OMS Quer'!F2023</f>
        <v>0</v>
      </c>
      <c r="G2023">
        <f>'Previous Trades Import_OMS Quer'!G2023</f>
        <v>0</v>
      </c>
      <c r="H2023">
        <f>'Previous Trades Import_OMS Quer'!H2023</f>
        <v>0</v>
      </c>
      <c r="I2023">
        <f>'Previous Trades Import_OMS Quer'!I2023</f>
        <v>0</v>
      </c>
      <c r="J2023">
        <f>'Previous Trades Import_OMS Quer'!J2023</f>
        <v>0</v>
      </c>
      <c r="K2023">
        <f>'Previous Trades Import_OMS Quer'!K2023</f>
        <v>0</v>
      </c>
      <c r="L2023">
        <f>'Previous Trades Import_OMS Quer'!L2023</f>
        <v>0</v>
      </c>
      <c r="M2023">
        <f>'Previous Trades Import_OMS Quer'!M2023</f>
        <v>0</v>
      </c>
      <c r="N2023">
        <f>'Previous Trades Import_OMS Quer'!N2023</f>
        <v>0</v>
      </c>
      <c r="O2023" t="str">
        <f>CLEAN('Previous Trades Import_OMS Quer'!O2023)</f>
        <v/>
      </c>
      <c r="Q2023" s="25">
        <f t="shared" si="62"/>
        <v>0</v>
      </c>
      <c r="R2023" s="25" t="e">
        <f>VLOOKUP(O2023,'Currency Balance'!$O$3:$Q$32,3,0)</f>
        <v>#N/A</v>
      </c>
      <c r="S2023" t="e">
        <f t="shared" si="63"/>
        <v>#N/A</v>
      </c>
    </row>
    <row r="2024" spans="1:19">
      <c r="A2024">
        <f>'Previous Trades Import_OMS Quer'!A2024</f>
        <v>0</v>
      </c>
      <c r="B2024">
        <f>'Previous Trades Import_OMS Quer'!B2024</f>
        <v>0</v>
      </c>
      <c r="C2024" s="22">
        <f>'Previous Trades Import_OMS Quer'!C2024</f>
        <v>0</v>
      </c>
      <c r="D2024">
        <f>'Previous Trades Import_OMS Quer'!D2024</f>
        <v>0</v>
      </c>
      <c r="E2024" s="22">
        <f>'Previous Trades Import_OMS Quer'!E2024</f>
        <v>0</v>
      </c>
      <c r="F2024">
        <f>'Previous Trades Import_OMS Quer'!F2024</f>
        <v>0</v>
      </c>
      <c r="G2024">
        <f>'Previous Trades Import_OMS Quer'!G2024</f>
        <v>0</v>
      </c>
      <c r="H2024">
        <f>'Previous Trades Import_OMS Quer'!H2024</f>
        <v>0</v>
      </c>
      <c r="I2024">
        <f>'Previous Trades Import_OMS Quer'!I2024</f>
        <v>0</v>
      </c>
      <c r="J2024">
        <f>'Previous Trades Import_OMS Quer'!J2024</f>
        <v>0</v>
      </c>
      <c r="K2024">
        <f>'Previous Trades Import_OMS Quer'!K2024</f>
        <v>0</v>
      </c>
      <c r="L2024">
        <f>'Previous Trades Import_OMS Quer'!L2024</f>
        <v>0</v>
      </c>
      <c r="M2024">
        <f>'Previous Trades Import_OMS Quer'!M2024</f>
        <v>0</v>
      </c>
      <c r="N2024">
        <f>'Previous Trades Import_OMS Quer'!N2024</f>
        <v>0</v>
      </c>
      <c r="O2024" t="str">
        <f>CLEAN('Previous Trades Import_OMS Quer'!O2024)</f>
        <v/>
      </c>
      <c r="Q2024" s="25">
        <f t="shared" si="62"/>
        <v>0</v>
      </c>
      <c r="R2024" s="25" t="e">
        <f>VLOOKUP(O2024,'Currency Balance'!$O$3:$Q$32,3,0)</f>
        <v>#N/A</v>
      </c>
      <c r="S2024" t="e">
        <f t="shared" si="63"/>
        <v>#N/A</v>
      </c>
    </row>
    <row r="2025" spans="1:19">
      <c r="A2025">
        <f>'Previous Trades Import_OMS Quer'!A2025</f>
        <v>0</v>
      </c>
      <c r="B2025">
        <f>'Previous Trades Import_OMS Quer'!B2025</f>
        <v>0</v>
      </c>
      <c r="C2025" s="22">
        <f>'Previous Trades Import_OMS Quer'!C2025</f>
        <v>0</v>
      </c>
      <c r="D2025">
        <f>'Previous Trades Import_OMS Quer'!D2025</f>
        <v>0</v>
      </c>
      <c r="E2025" s="22">
        <f>'Previous Trades Import_OMS Quer'!E2025</f>
        <v>0</v>
      </c>
      <c r="F2025">
        <f>'Previous Trades Import_OMS Quer'!F2025</f>
        <v>0</v>
      </c>
      <c r="G2025">
        <f>'Previous Trades Import_OMS Quer'!G2025</f>
        <v>0</v>
      </c>
      <c r="H2025">
        <f>'Previous Trades Import_OMS Quer'!H2025</f>
        <v>0</v>
      </c>
      <c r="I2025">
        <f>'Previous Trades Import_OMS Quer'!I2025</f>
        <v>0</v>
      </c>
      <c r="J2025">
        <f>'Previous Trades Import_OMS Quer'!J2025</f>
        <v>0</v>
      </c>
      <c r="K2025">
        <f>'Previous Trades Import_OMS Quer'!K2025</f>
        <v>0</v>
      </c>
      <c r="L2025">
        <f>'Previous Trades Import_OMS Quer'!L2025</f>
        <v>0</v>
      </c>
      <c r="M2025">
        <f>'Previous Trades Import_OMS Quer'!M2025</f>
        <v>0</v>
      </c>
      <c r="N2025">
        <f>'Previous Trades Import_OMS Quer'!N2025</f>
        <v>0</v>
      </c>
      <c r="O2025" t="str">
        <f>CLEAN('Previous Trades Import_OMS Quer'!O2025)</f>
        <v/>
      </c>
      <c r="Q2025" s="25">
        <f t="shared" si="62"/>
        <v>0</v>
      </c>
      <c r="R2025" s="25" t="e">
        <f>VLOOKUP(O2025,'Currency Balance'!$O$3:$Q$32,3,0)</f>
        <v>#N/A</v>
      </c>
      <c r="S2025" t="e">
        <f t="shared" si="63"/>
        <v>#N/A</v>
      </c>
    </row>
    <row r="2026" spans="1:19">
      <c r="A2026">
        <f>'Previous Trades Import_OMS Quer'!A2026</f>
        <v>0</v>
      </c>
      <c r="B2026">
        <f>'Previous Trades Import_OMS Quer'!B2026</f>
        <v>0</v>
      </c>
      <c r="C2026" s="22">
        <f>'Previous Trades Import_OMS Quer'!C2026</f>
        <v>0</v>
      </c>
      <c r="D2026">
        <f>'Previous Trades Import_OMS Quer'!D2026</f>
        <v>0</v>
      </c>
      <c r="E2026" s="22">
        <f>'Previous Trades Import_OMS Quer'!E2026</f>
        <v>0</v>
      </c>
      <c r="F2026">
        <f>'Previous Trades Import_OMS Quer'!F2026</f>
        <v>0</v>
      </c>
      <c r="G2026">
        <f>'Previous Trades Import_OMS Quer'!G2026</f>
        <v>0</v>
      </c>
      <c r="H2026">
        <f>'Previous Trades Import_OMS Quer'!H2026</f>
        <v>0</v>
      </c>
      <c r="I2026">
        <f>'Previous Trades Import_OMS Quer'!I2026</f>
        <v>0</v>
      </c>
      <c r="J2026">
        <f>'Previous Trades Import_OMS Quer'!J2026</f>
        <v>0</v>
      </c>
      <c r="K2026">
        <f>'Previous Trades Import_OMS Quer'!K2026</f>
        <v>0</v>
      </c>
      <c r="L2026">
        <f>'Previous Trades Import_OMS Quer'!L2026</f>
        <v>0</v>
      </c>
      <c r="M2026">
        <f>'Previous Trades Import_OMS Quer'!M2026</f>
        <v>0</v>
      </c>
      <c r="N2026">
        <f>'Previous Trades Import_OMS Quer'!N2026</f>
        <v>0</v>
      </c>
      <c r="O2026" t="str">
        <f>CLEAN('Previous Trades Import_OMS Quer'!O2026)</f>
        <v/>
      </c>
      <c r="Q2026" s="25">
        <f t="shared" si="62"/>
        <v>0</v>
      </c>
      <c r="R2026" s="25" t="e">
        <f>VLOOKUP(O2026,'Currency Balance'!$O$3:$Q$32,3,0)</f>
        <v>#N/A</v>
      </c>
      <c r="S2026" t="e">
        <f t="shared" si="63"/>
        <v>#N/A</v>
      </c>
    </row>
    <row r="2027" spans="1:19">
      <c r="A2027">
        <f>'Previous Trades Import_OMS Quer'!A2027</f>
        <v>0</v>
      </c>
      <c r="B2027">
        <f>'Previous Trades Import_OMS Quer'!B2027</f>
        <v>0</v>
      </c>
      <c r="C2027" s="22">
        <f>'Previous Trades Import_OMS Quer'!C2027</f>
        <v>0</v>
      </c>
      <c r="D2027">
        <f>'Previous Trades Import_OMS Quer'!D2027</f>
        <v>0</v>
      </c>
      <c r="E2027" s="22">
        <f>'Previous Trades Import_OMS Quer'!E2027</f>
        <v>0</v>
      </c>
      <c r="F2027">
        <f>'Previous Trades Import_OMS Quer'!F2027</f>
        <v>0</v>
      </c>
      <c r="G2027">
        <f>'Previous Trades Import_OMS Quer'!G2027</f>
        <v>0</v>
      </c>
      <c r="H2027">
        <f>'Previous Trades Import_OMS Quer'!H2027</f>
        <v>0</v>
      </c>
      <c r="I2027">
        <f>'Previous Trades Import_OMS Quer'!I2027</f>
        <v>0</v>
      </c>
      <c r="J2027">
        <f>'Previous Trades Import_OMS Quer'!J2027</f>
        <v>0</v>
      </c>
      <c r="K2027">
        <f>'Previous Trades Import_OMS Quer'!K2027</f>
        <v>0</v>
      </c>
      <c r="L2027">
        <f>'Previous Trades Import_OMS Quer'!L2027</f>
        <v>0</v>
      </c>
      <c r="M2027">
        <f>'Previous Trades Import_OMS Quer'!M2027</f>
        <v>0</v>
      </c>
      <c r="N2027">
        <f>'Previous Trades Import_OMS Quer'!N2027</f>
        <v>0</v>
      </c>
      <c r="O2027" t="str">
        <f>CLEAN('Previous Trades Import_OMS Quer'!O2027)</f>
        <v/>
      </c>
      <c r="Q2027" s="25">
        <f t="shared" si="62"/>
        <v>0</v>
      </c>
      <c r="R2027" s="25" t="e">
        <f>VLOOKUP(O2027,'Currency Balance'!$O$3:$Q$32,3,0)</f>
        <v>#N/A</v>
      </c>
      <c r="S2027" t="e">
        <f t="shared" si="63"/>
        <v>#N/A</v>
      </c>
    </row>
    <row r="2028" spans="1:19">
      <c r="A2028">
        <f>'Previous Trades Import_OMS Quer'!A2028</f>
        <v>0</v>
      </c>
      <c r="B2028">
        <f>'Previous Trades Import_OMS Quer'!B2028</f>
        <v>0</v>
      </c>
      <c r="C2028" s="22">
        <f>'Previous Trades Import_OMS Quer'!C2028</f>
        <v>0</v>
      </c>
      <c r="D2028">
        <f>'Previous Trades Import_OMS Quer'!D2028</f>
        <v>0</v>
      </c>
      <c r="E2028" s="22">
        <f>'Previous Trades Import_OMS Quer'!E2028</f>
        <v>0</v>
      </c>
      <c r="F2028">
        <f>'Previous Trades Import_OMS Quer'!F2028</f>
        <v>0</v>
      </c>
      <c r="G2028">
        <f>'Previous Trades Import_OMS Quer'!G2028</f>
        <v>0</v>
      </c>
      <c r="H2028">
        <f>'Previous Trades Import_OMS Quer'!H2028</f>
        <v>0</v>
      </c>
      <c r="I2028">
        <f>'Previous Trades Import_OMS Quer'!I2028</f>
        <v>0</v>
      </c>
      <c r="J2028">
        <f>'Previous Trades Import_OMS Quer'!J2028</f>
        <v>0</v>
      </c>
      <c r="K2028">
        <f>'Previous Trades Import_OMS Quer'!K2028</f>
        <v>0</v>
      </c>
      <c r="L2028">
        <f>'Previous Trades Import_OMS Quer'!L2028</f>
        <v>0</v>
      </c>
      <c r="M2028">
        <f>'Previous Trades Import_OMS Quer'!M2028</f>
        <v>0</v>
      </c>
      <c r="N2028">
        <f>'Previous Trades Import_OMS Quer'!N2028</f>
        <v>0</v>
      </c>
      <c r="O2028" t="str">
        <f>CLEAN('Previous Trades Import_OMS Quer'!O2028)</f>
        <v/>
      </c>
      <c r="Q2028" s="25">
        <f t="shared" si="62"/>
        <v>0</v>
      </c>
      <c r="R2028" s="25" t="e">
        <f>VLOOKUP(O2028,'Currency Balance'!$O$3:$Q$32,3,0)</f>
        <v>#N/A</v>
      </c>
      <c r="S2028" t="e">
        <f t="shared" si="63"/>
        <v>#N/A</v>
      </c>
    </row>
    <row r="2029" spans="1:19">
      <c r="A2029">
        <f>'Previous Trades Import_OMS Quer'!A2029</f>
        <v>0</v>
      </c>
      <c r="B2029">
        <f>'Previous Trades Import_OMS Quer'!B2029</f>
        <v>0</v>
      </c>
      <c r="C2029" s="22">
        <f>'Previous Trades Import_OMS Quer'!C2029</f>
        <v>0</v>
      </c>
      <c r="D2029">
        <f>'Previous Trades Import_OMS Quer'!D2029</f>
        <v>0</v>
      </c>
      <c r="E2029" s="22">
        <f>'Previous Trades Import_OMS Quer'!E2029</f>
        <v>0</v>
      </c>
      <c r="F2029">
        <f>'Previous Trades Import_OMS Quer'!F2029</f>
        <v>0</v>
      </c>
      <c r="G2029">
        <f>'Previous Trades Import_OMS Quer'!G2029</f>
        <v>0</v>
      </c>
      <c r="H2029">
        <f>'Previous Trades Import_OMS Quer'!H2029</f>
        <v>0</v>
      </c>
      <c r="I2029">
        <f>'Previous Trades Import_OMS Quer'!I2029</f>
        <v>0</v>
      </c>
      <c r="J2029">
        <f>'Previous Trades Import_OMS Quer'!J2029</f>
        <v>0</v>
      </c>
      <c r="K2029">
        <f>'Previous Trades Import_OMS Quer'!K2029</f>
        <v>0</v>
      </c>
      <c r="L2029">
        <f>'Previous Trades Import_OMS Quer'!L2029</f>
        <v>0</v>
      </c>
      <c r="M2029">
        <f>'Previous Trades Import_OMS Quer'!M2029</f>
        <v>0</v>
      </c>
      <c r="N2029">
        <f>'Previous Trades Import_OMS Quer'!N2029</f>
        <v>0</v>
      </c>
      <c r="O2029" t="str">
        <f>CLEAN('Previous Trades Import_OMS Quer'!O2029)</f>
        <v/>
      </c>
      <c r="Q2029" s="25">
        <f t="shared" si="62"/>
        <v>0</v>
      </c>
      <c r="R2029" s="25" t="e">
        <f>VLOOKUP(O2029,'Currency Balance'!$O$3:$Q$32,3,0)</f>
        <v>#N/A</v>
      </c>
      <c r="S2029" t="e">
        <f t="shared" si="63"/>
        <v>#N/A</v>
      </c>
    </row>
    <row r="2030" spans="1:19">
      <c r="A2030">
        <f>'Previous Trades Import_OMS Quer'!A2030</f>
        <v>0</v>
      </c>
      <c r="B2030">
        <f>'Previous Trades Import_OMS Quer'!B2030</f>
        <v>0</v>
      </c>
      <c r="C2030" s="22">
        <f>'Previous Trades Import_OMS Quer'!C2030</f>
        <v>0</v>
      </c>
      <c r="D2030">
        <f>'Previous Trades Import_OMS Quer'!D2030</f>
        <v>0</v>
      </c>
      <c r="E2030" s="22">
        <f>'Previous Trades Import_OMS Quer'!E2030</f>
        <v>0</v>
      </c>
      <c r="F2030">
        <f>'Previous Trades Import_OMS Quer'!F2030</f>
        <v>0</v>
      </c>
      <c r="G2030">
        <f>'Previous Trades Import_OMS Quer'!G2030</f>
        <v>0</v>
      </c>
      <c r="H2030">
        <f>'Previous Trades Import_OMS Quer'!H2030</f>
        <v>0</v>
      </c>
      <c r="I2030">
        <f>'Previous Trades Import_OMS Quer'!I2030</f>
        <v>0</v>
      </c>
      <c r="J2030">
        <f>'Previous Trades Import_OMS Quer'!J2030</f>
        <v>0</v>
      </c>
      <c r="K2030">
        <f>'Previous Trades Import_OMS Quer'!K2030</f>
        <v>0</v>
      </c>
      <c r="L2030">
        <f>'Previous Trades Import_OMS Quer'!L2030</f>
        <v>0</v>
      </c>
      <c r="M2030">
        <f>'Previous Trades Import_OMS Quer'!M2030</f>
        <v>0</v>
      </c>
      <c r="N2030">
        <f>'Previous Trades Import_OMS Quer'!N2030</f>
        <v>0</v>
      </c>
      <c r="O2030" t="str">
        <f>CLEAN('Previous Trades Import_OMS Quer'!O2030)</f>
        <v/>
      </c>
      <c r="Q2030" s="25">
        <f t="shared" si="62"/>
        <v>0</v>
      </c>
      <c r="R2030" s="25" t="e">
        <f>VLOOKUP(O2030,'Currency Balance'!$O$3:$Q$32,3,0)</f>
        <v>#N/A</v>
      </c>
      <c r="S2030" t="e">
        <f t="shared" si="63"/>
        <v>#N/A</v>
      </c>
    </row>
    <row r="2031" spans="1:19">
      <c r="A2031">
        <f>'Previous Trades Import_OMS Quer'!A2031</f>
        <v>0</v>
      </c>
      <c r="B2031">
        <f>'Previous Trades Import_OMS Quer'!B2031</f>
        <v>0</v>
      </c>
      <c r="C2031" s="22">
        <f>'Previous Trades Import_OMS Quer'!C2031</f>
        <v>0</v>
      </c>
      <c r="D2031">
        <f>'Previous Trades Import_OMS Quer'!D2031</f>
        <v>0</v>
      </c>
      <c r="E2031" s="22">
        <f>'Previous Trades Import_OMS Quer'!E2031</f>
        <v>0</v>
      </c>
      <c r="F2031">
        <f>'Previous Trades Import_OMS Quer'!F2031</f>
        <v>0</v>
      </c>
      <c r="G2031">
        <f>'Previous Trades Import_OMS Quer'!G2031</f>
        <v>0</v>
      </c>
      <c r="H2031">
        <f>'Previous Trades Import_OMS Quer'!H2031</f>
        <v>0</v>
      </c>
      <c r="I2031">
        <f>'Previous Trades Import_OMS Quer'!I2031</f>
        <v>0</v>
      </c>
      <c r="J2031">
        <f>'Previous Trades Import_OMS Quer'!J2031</f>
        <v>0</v>
      </c>
      <c r="K2031">
        <f>'Previous Trades Import_OMS Quer'!K2031</f>
        <v>0</v>
      </c>
      <c r="L2031">
        <f>'Previous Trades Import_OMS Quer'!L2031</f>
        <v>0</v>
      </c>
      <c r="M2031">
        <f>'Previous Trades Import_OMS Quer'!M2031</f>
        <v>0</v>
      </c>
      <c r="N2031">
        <f>'Previous Trades Import_OMS Quer'!N2031</f>
        <v>0</v>
      </c>
      <c r="O2031" t="str">
        <f>CLEAN('Previous Trades Import_OMS Quer'!O2031)</f>
        <v/>
      </c>
      <c r="Q2031" s="25">
        <f t="shared" si="62"/>
        <v>0</v>
      </c>
      <c r="R2031" s="25" t="e">
        <f>VLOOKUP(O2031,'Currency Balance'!$O$3:$Q$32,3,0)</f>
        <v>#N/A</v>
      </c>
      <c r="S2031" t="e">
        <f t="shared" si="63"/>
        <v>#N/A</v>
      </c>
    </row>
    <row r="2032" spans="1:19">
      <c r="A2032">
        <f>'Previous Trades Import_OMS Quer'!A2032</f>
        <v>0</v>
      </c>
      <c r="B2032">
        <f>'Previous Trades Import_OMS Quer'!B2032</f>
        <v>0</v>
      </c>
      <c r="C2032" s="22">
        <f>'Previous Trades Import_OMS Quer'!C2032</f>
        <v>0</v>
      </c>
      <c r="D2032">
        <f>'Previous Trades Import_OMS Quer'!D2032</f>
        <v>0</v>
      </c>
      <c r="E2032" s="22">
        <f>'Previous Trades Import_OMS Quer'!E2032</f>
        <v>0</v>
      </c>
      <c r="F2032">
        <f>'Previous Trades Import_OMS Quer'!F2032</f>
        <v>0</v>
      </c>
      <c r="G2032">
        <f>'Previous Trades Import_OMS Quer'!G2032</f>
        <v>0</v>
      </c>
      <c r="H2032">
        <f>'Previous Trades Import_OMS Quer'!H2032</f>
        <v>0</v>
      </c>
      <c r="I2032">
        <f>'Previous Trades Import_OMS Quer'!I2032</f>
        <v>0</v>
      </c>
      <c r="J2032">
        <f>'Previous Trades Import_OMS Quer'!J2032</f>
        <v>0</v>
      </c>
      <c r="K2032">
        <f>'Previous Trades Import_OMS Quer'!K2032</f>
        <v>0</v>
      </c>
      <c r="L2032">
        <f>'Previous Trades Import_OMS Quer'!L2032</f>
        <v>0</v>
      </c>
      <c r="M2032">
        <f>'Previous Trades Import_OMS Quer'!M2032</f>
        <v>0</v>
      </c>
      <c r="N2032">
        <f>'Previous Trades Import_OMS Quer'!N2032</f>
        <v>0</v>
      </c>
      <c r="O2032" t="str">
        <f>CLEAN('Previous Trades Import_OMS Quer'!O2032)</f>
        <v/>
      </c>
      <c r="Q2032" s="25">
        <f t="shared" si="62"/>
        <v>0</v>
      </c>
      <c r="R2032" s="25" t="e">
        <f>VLOOKUP(O2032,'Currency Balance'!$O$3:$Q$32,3,0)</f>
        <v>#N/A</v>
      </c>
      <c r="S2032" t="e">
        <f t="shared" si="63"/>
        <v>#N/A</v>
      </c>
    </row>
    <row r="2033" spans="1:19">
      <c r="A2033">
        <f>'Previous Trades Import_OMS Quer'!A2033</f>
        <v>0</v>
      </c>
      <c r="B2033">
        <f>'Previous Trades Import_OMS Quer'!B2033</f>
        <v>0</v>
      </c>
      <c r="C2033" s="22">
        <f>'Previous Trades Import_OMS Quer'!C2033</f>
        <v>0</v>
      </c>
      <c r="D2033">
        <f>'Previous Trades Import_OMS Quer'!D2033</f>
        <v>0</v>
      </c>
      <c r="E2033" s="22">
        <f>'Previous Trades Import_OMS Quer'!E2033</f>
        <v>0</v>
      </c>
      <c r="F2033">
        <f>'Previous Trades Import_OMS Quer'!F2033</f>
        <v>0</v>
      </c>
      <c r="G2033">
        <f>'Previous Trades Import_OMS Quer'!G2033</f>
        <v>0</v>
      </c>
      <c r="H2033">
        <f>'Previous Trades Import_OMS Quer'!H2033</f>
        <v>0</v>
      </c>
      <c r="I2033">
        <f>'Previous Trades Import_OMS Quer'!I2033</f>
        <v>0</v>
      </c>
      <c r="J2033">
        <f>'Previous Trades Import_OMS Quer'!J2033</f>
        <v>0</v>
      </c>
      <c r="K2033">
        <f>'Previous Trades Import_OMS Quer'!K2033</f>
        <v>0</v>
      </c>
      <c r="L2033">
        <f>'Previous Trades Import_OMS Quer'!L2033</f>
        <v>0</v>
      </c>
      <c r="M2033">
        <f>'Previous Trades Import_OMS Quer'!M2033</f>
        <v>0</v>
      </c>
      <c r="N2033">
        <f>'Previous Trades Import_OMS Quer'!N2033</f>
        <v>0</v>
      </c>
      <c r="O2033" t="str">
        <f>CLEAN('Previous Trades Import_OMS Quer'!O2033)</f>
        <v/>
      </c>
      <c r="Q2033" s="25">
        <f t="shared" si="62"/>
        <v>0</v>
      </c>
      <c r="R2033" s="25" t="e">
        <f>VLOOKUP(O2033,'Currency Balance'!$O$3:$Q$32,3,0)</f>
        <v>#N/A</v>
      </c>
      <c r="S2033" t="e">
        <f t="shared" si="63"/>
        <v>#N/A</v>
      </c>
    </row>
    <row r="2034" spans="1:19">
      <c r="A2034">
        <f>'Previous Trades Import_OMS Quer'!A2034</f>
        <v>0</v>
      </c>
      <c r="B2034">
        <f>'Previous Trades Import_OMS Quer'!B2034</f>
        <v>0</v>
      </c>
      <c r="C2034" s="22">
        <f>'Previous Trades Import_OMS Quer'!C2034</f>
        <v>0</v>
      </c>
      <c r="D2034">
        <f>'Previous Trades Import_OMS Quer'!D2034</f>
        <v>0</v>
      </c>
      <c r="E2034" s="22">
        <f>'Previous Trades Import_OMS Quer'!E2034</f>
        <v>0</v>
      </c>
      <c r="F2034">
        <f>'Previous Trades Import_OMS Quer'!F2034</f>
        <v>0</v>
      </c>
      <c r="G2034">
        <f>'Previous Trades Import_OMS Quer'!G2034</f>
        <v>0</v>
      </c>
      <c r="H2034">
        <f>'Previous Trades Import_OMS Quer'!H2034</f>
        <v>0</v>
      </c>
      <c r="I2034">
        <f>'Previous Trades Import_OMS Quer'!I2034</f>
        <v>0</v>
      </c>
      <c r="J2034">
        <f>'Previous Trades Import_OMS Quer'!J2034</f>
        <v>0</v>
      </c>
      <c r="K2034">
        <f>'Previous Trades Import_OMS Quer'!K2034</f>
        <v>0</v>
      </c>
      <c r="L2034">
        <f>'Previous Trades Import_OMS Quer'!L2034</f>
        <v>0</v>
      </c>
      <c r="M2034">
        <f>'Previous Trades Import_OMS Quer'!M2034</f>
        <v>0</v>
      </c>
      <c r="N2034">
        <f>'Previous Trades Import_OMS Quer'!N2034</f>
        <v>0</v>
      </c>
      <c r="O2034" t="str">
        <f>CLEAN('Previous Trades Import_OMS Quer'!O2034)</f>
        <v/>
      </c>
      <c r="Q2034" s="25">
        <f t="shared" si="62"/>
        <v>0</v>
      </c>
      <c r="R2034" s="25" t="e">
        <f>VLOOKUP(O2034,'Currency Balance'!$O$3:$Q$32,3,0)</f>
        <v>#N/A</v>
      </c>
      <c r="S2034" t="e">
        <f t="shared" si="63"/>
        <v>#N/A</v>
      </c>
    </row>
    <row r="2035" spans="1:19">
      <c r="A2035">
        <f>'Previous Trades Import_OMS Quer'!A2035</f>
        <v>0</v>
      </c>
      <c r="B2035">
        <f>'Previous Trades Import_OMS Quer'!B2035</f>
        <v>0</v>
      </c>
      <c r="C2035" s="22">
        <f>'Previous Trades Import_OMS Quer'!C2035</f>
        <v>0</v>
      </c>
      <c r="D2035">
        <f>'Previous Trades Import_OMS Quer'!D2035</f>
        <v>0</v>
      </c>
      <c r="E2035" s="22">
        <f>'Previous Trades Import_OMS Quer'!E2035</f>
        <v>0</v>
      </c>
      <c r="F2035">
        <f>'Previous Trades Import_OMS Quer'!F2035</f>
        <v>0</v>
      </c>
      <c r="G2035">
        <f>'Previous Trades Import_OMS Quer'!G2035</f>
        <v>0</v>
      </c>
      <c r="H2035">
        <f>'Previous Trades Import_OMS Quer'!H2035</f>
        <v>0</v>
      </c>
      <c r="I2035">
        <f>'Previous Trades Import_OMS Quer'!I2035</f>
        <v>0</v>
      </c>
      <c r="J2035">
        <f>'Previous Trades Import_OMS Quer'!J2035</f>
        <v>0</v>
      </c>
      <c r="K2035">
        <f>'Previous Trades Import_OMS Quer'!K2035</f>
        <v>0</v>
      </c>
      <c r="L2035">
        <f>'Previous Trades Import_OMS Quer'!L2035</f>
        <v>0</v>
      </c>
      <c r="M2035">
        <f>'Previous Trades Import_OMS Quer'!M2035</f>
        <v>0</v>
      </c>
      <c r="N2035">
        <f>'Previous Trades Import_OMS Quer'!N2035</f>
        <v>0</v>
      </c>
      <c r="O2035" t="str">
        <f>CLEAN('Previous Trades Import_OMS Quer'!O2035)</f>
        <v/>
      </c>
      <c r="Q2035" s="25">
        <f t="shared" si="62"/>
        <v>0</v>
      </c>
      <c r="R2035" s="25" t="e">
        <f>VLOOKUP(O2035,'Currency Balance'!$O$3:$Q$32,3,0)</f>
        <v>#N/A</v>
      </c>
      <c r="S2035" t="e">
        <f t="shared" si="63"/>
        <v>#N/A</v>
      </c>
    </row>
    <row r="2036" spans="1:19">
      <c r="A2036">
        <f>'Previous Trades Import_OMS Quer'!A2036</f>
        <v>0</v>
      </c>
      <c r="B2036">
        <f>'Previous Trades Import_OMS Quer'!B2036</f>
        <v>0</v>
      </c>
      <c r="C2036" s="22">
        <f>'Previous Trades Import_OMS Quer'!C2036</f>
        <v>0</v>
      </c>
      <c r="D2036">
        <f>'Previous Trades Import_OMS Quer'!D2036</f>
        <v>0</v>
      </c>
      <c r="E2036" s="22">
        <f>'Previous Trades Import_OMS Quer'!E2036</f>
        <v>0</v>
      </c>
      <c r="F2036">
        <f>'Previous Trades Import_OMS Quer'!F2036</f>
        <v>0</v>
      </c>
      <c r="G2036">
        <f>'Previous Trades Import_OMS Quer'!G2036</f>
        <v>0</v>
      </c>
      <c r="H2036">
        <f>'Previous Trades Import_OMS Quer'!H2036</f>
        <v>0</v>
      </c>
      <c r="I2036">
        <f>'Previous Trades Import_OMS Quer'!I2036</f>
        <v>0</v>
      </c>
      <c r="J2036">
        <f>'Previous Trades Import_OMS Quer'!J2036</f>
        <v>0</v>
      </c>
      <c r="K2036">
        <f>'Previous Trades Import_OMS Quer'!K2036</f>
        <v>0</v>
      </c>
      <c r="L2036">
        <f>'Previous Trades Import_OMS Quer'!L2036</f>
        <v>0</v>
      </c>
      <c r="M2036">
        <f>'Previous Trades Import_OMS Quer'!M2036</f>
        <v>0</v>
      </c>
      <c r="N2036">
        <f>'Previous Trades Import_OMS Quer'!N2036</f>
        <v>0</v>
      </c>
      <c r="O2036" t="str">
        <f>CLEAN('Previous Trades Import_OMS Quer'!O2036)</f>
        <v/>
      </c>
      <c r="Q2036" s="25">
        <f t="shared" si="62"/>
        <v>0</v>
      </c>
      <c r="R2036" s="25" t="e">
        <f>VLOOKUP(O2036,'Currency Balance'!$O$3:$Q$32,3,0)</f>
        <v>#N/A</v>
      </c>
      <c r="S2036" t="e">
        <f t="shared" si="63"/>
        <v>#N/A</v>
      </c>
    </row>
    <row r="2037" spans="1:19">
      <c r="A2037">
        <f>'Previous Trades Import_OMS Quer'!A2037</f>
        <v>0</v>
      </c>
      <c r="B2037">
        <f>'Previous Trades Import_OMS Quer'!B2037</f>
        <v>0</v>
      </c>
      <c r="C2037" s="22">
        <f>'Previous Trades Import_OMS Quer'!C2037</f>
        <v>0</v>
      </c>
      <c r="D2037">
        <f>'Previous Trades Import_OMS Quer'!D2037</f>
        <v>0</v>
      </c>
      <c r="E2037" s="22">
        <f>'Previous Trades Import_OMS Quer'!E2037</f>
        <v>0</v>
      </c>
      <c r="F2037">
        <f>'Previous Trades Import_OMS Quer'!F2037</f>
        <v>0</v>
      </c>
      <c r="G2037">
        <f>'Previous Trades Import_OMS Quer'!G2037</f>
        <v>0</v>
      </c>
      <c r="H2037">
        <f>'Previous Trades Import_OMS Quer'!H2037</f>
        <v>0</v>
      </c>
      <c r="I2037">
        <f>'Previous Trades Import_OMS Quer'!I2037</f>
        <v>0</v>
      </c>
      <c r="J2037">
        <f>'Previous Trades Import_OMS Quer'!J2037</f>
        <v>0</v>
      </c>
      <c r="K2037">
        <f>'Previous Trades Import_OMS Quer'!K2037</f>
        <v>0</v>
      </c>
      <c r="L2037">
        <f>'Previous Trades Import_OMS Quer'!L2037</f>
        <v>0</v>
      </c>
      <c r="M2037">
        <f>'Previous Trades Import_OMS Quer'!M2037</f>
        <v>0</v>
      </c>
      <c r="N2037">
        <f>'Previous Trades Import_OMS Quer'!N2037</f>
        <v>0</v>
      </c>
      <c r="O2037" t="str">
        <f>CLEAN('Previous Trades Import_OMS Quer'!O2037)</f>
        <v/>
      </c>
      <c r="Q2037" s="25">
        <f t="shared" si="62"/>
        <v>0</v>
      </c>
      <c r="R2037" s="25" t="e">
        <f>VLOOKUP(O2037,'Currency Balance'!$O$3:$Q$32,3,0)</f>
        <v>#N/A</v>
      </c>
      <c r="S2037" t="e">
        <f t="shared" si="63"/>
        <v>#N/A</v>
      </c>
    </row>
    <row r="2038" spans="1:19">
      <c r="A2038">
        <f>'Previous Trades Import_OMS Quer'!A2038</f>
        <v>0</v>
      </c>
      <c r="B2038">
        <f>'Previous Trades Import_OMS Quer'!B2038</f>
        <v>0</v>
      </c>
      <c r="C2038" s="22">
        <f>'Previous Trades Import_OMS Quer'!C2038</f>
        <v>0</v>
      </c>
      <c r="D2038">
        <f>'Previous Trades Import_OMS Quer'!D2038</f>
        <v>0</v>
      </c>
      <c r="E2038" s="22">
        <f>'Previous Trades Import_OMS Quer'!E2038</f>
        <v>0</v>
      </c>
      <c r="F2038">
        <f>'Previous Trades Import_OMS Quer'!F2038</f>
        <v>0</v>
      </c>
      <c r="G2038">
        <f>'Previous Trades Import_OMS Quer'!G2038</f>
        <v>0</v>
      </c>
      <c r="H2038">
        <f>'Previous Trades Import_OMS Quer'!H2038</f>
        <v>0</v>
      </c>
      <c r="I2038">
        <f>'Previous Trades Import_OMS Quer'!I2038</f>
        <v>0</v>
      </c>
      <c r="J2038">
        <f>'Previous Trades Import_OMS Quer'!J2038</f>
        <v>0</v>
      </c>
      <c r="K2038">
        <f>'Previous Trades Import_OMS Quer'!K2038</f>
        <v>0</v>
      </c>
      <c r="L2038">
        <f>'Previous Trades Import_OMS Quer'!L2038</f>
        <v>0</v>
      </c>
      <c r="M2038">
        <f>'Previous Trades Import_OMS Quer'!M2038</f>
        <v>0</v>
      </c>
      <c r="N2038">
        <f>'Previous Trades Import_OMS Quer'!N2038</f>
        <v>0</v>
      </c>
      <c r="O2038" t="str">
        <f>CLEAN('Previous Trades Import_OMS Quer'!O2038)</f>
        <v/>
      </c>
      <c r="Q2038" s="25">
        <f t="shared" si="62"/>
        <v>0</v>
      </c>
      <c r="R2038" s="25" t="e">
        <f>VLOOKUP(O2038,'Currency Balance'!$O$3:$Q$32,3,0)</f>
        <v>#N/A</v>
      </c>
      <c r="S2038" t="e">
        <f t="shared" si="63"/>
        <v>#N/A</v>
      </c>
    </row>
    <row r="2039" spans="1:19">
      <c r="A2039">
        <f>'Previous Trades Import_OMS Quer'!A2039</f>
        <v>0</v>
      </c>
      <c r="B2039">
        <f>'Previous Trades Import_OMS Quer'!B2039</f>
        <v>0</v>
      </c>
      <c r="C2039" s="22">
        <f>'Previous Trades Import_OMS Quer'!C2039</f>
        <v>0</v>
      </c>
      <c r="D2039">
        <f>'Previous Trades Import_OMS Quer'!D2039</f>
        <v>0</v>
      </c>
      <c r="E2039" s="22">
        <f>'Previous Trades Import_OMS Quer'!E2039</f>
        <v>0</v>
      </c>
      <c r="F2039">
        <f>'Previous Trades Import_OMS Quer'!F2039</f>
        <v>0</v>
      </c>
      <c r="G2039">
        <f>'Previous Trades Import_OMS Quer'!G2039</f>
        <v>0</v>
      </c>
      <c r="H2039">
        <f>'Previous Trades Import_OMS Quer'!H2039</f>
        <v>0</v>
      </c>
      <c r="I2039">
        <f>'Previous Trades Import_OMS Quer'!I2039</f>
        <v>0</v>
      </c>
      <c r="J2039">
        <f>'Previous Trades Import_OMS Quer'!J2039</f>
        <v>0</v>
      </c>
      <c r="K2039">
        <f>'Previous Trades Import_OMS Quer'!K2039</f>
        <v>0</v>
      </c>
      <c r="L2039">
        <f>'Previous Trades Import_OMS Quer'!L2039</f>
        <v>0</v>
      </c>
      <c r="M2039">
        <f>'Previous Trades Import_OMS Quer'!M2039</f>
        <v>0</v>
      </c>
      <c r="N2039">
        <f>'Previous Trades Import_OMS Quer'!N2039</f>
        <v>0</v>
      </c>
      <c r="O2039" t="str">
        <f>CLEAN('Previous Trades Import_OMS Quer'!O2039)</f>
        <v/>
      </c>
      <c r="Q2039" s="25">
        <f t="shared" si="62"/>
        <v>0</v>
      </c>
      <c r="R2039" s="25" t="e">
        <f>VLOOKUP(O2039,'Currency Balance'!$O$3:$Q$32,3,0)</f>
        <v>#N/A</v>
      </c>
      <c r="S2039" t="e">
        <f t="shared" si="63"/>
        <v>#N/A</v>
      </c>
    </row>
    <row r="2040" spans="1:19">
      <c r="A2040">
        <f>'Previous Trades Import_OMS Quer'!A2040</f>
        <v>0</v>
      </c>
      <c r="B2040">
        <f>'Previous Trades Import_OMS Quer'!B2040</f>
        <v>0</v>
      </c>
      <c r="C2040" s="22">
        <f>'Previous Trades Import_OMS Quer'!C2040</f>
        <v>0</v>
      </c>
      <c r="D2040">
        <f>'Previous Trades Import_OMS Quer'!D2040</f>
        <v>0</v>
      </c>
      <c r="E2040" s="22">
        <f>'Previous Trades Import_OMS Quer'!E2040</f>
        <v>0</v>
      </c>
      <c r="F2040">
        <f>'Previous Trades Import_OMS Quer'!F2040</f>
        <v>0</v>
      </c>
      <c r="G2040">
        <f>'Previous Trades Import_OMS Quer'!G2040</f>
        <v>0</v>
      </c>
      <c r="H2040">
        <f>'Previous Trades Import_OMS Quer'!H2040</f>
        <v>0</v>
      </c>
      <c r="I2040">
        <f>'Previous Trades Import_OMS Quer'!I2040</f>
        <v>0</v>
      </c>
      <c r="J2040">
        <f>'Previous Trades Import_OMS Quer'!J2040</f>
        <v>0</v>
      </c>
      <c r="K2040">
        <f>'Previous Trades Import_OMS Quer'!K2040</f>
        <v>0</v>
      </c>
      <c r="L2040">
        <f>'Previous Trades Import_OMS Quer'!L2040</f>
        <v>0</v>
      </c>
      <c r="M2040">
        <f>'Previous Trades Import_OMS Quer'!M2040</f>
        <v>0</v>
      </c>
      <c r="N2040">
        <f>'Previous Trades Import_OMS Quer'!N2040</f>
        <v>0</v>
      </c>
      <c r="O2040" t="str">
        <f>CLEAN('Previous Trades Import_OMS Quer'!O2040)</f>
        <v/>
      </c>
      <c r="Q2040" s="25">
        <f t="shared" si="62"/>
        <v>0</v>
      </c>
      <c r="R2040" s="25" t="e">
        <f>VLOOKUP(O2040,'Currency Balance'!$O$3:$Q$32,3,0)</f>
        <v>#N/A</v>
      </c>
      <c r="S2040" t="e">
        <f t="shared" si="63"/>
        <v>#N/A</v>
      </c>
    </row>
    <row r="2041" spans="1:19">
      <c r="A2041">
        <f>'Previous Trades Import_OMS Quer'!A2041</f>
        <v>0</v>
      </c>
      <c r="B2041">
        <f>'Previous Trades Import_OMS Quer'!B2041</f>
        <v>0</v>
      </c>
      <c r="C2041" s="22">
        <f>'Previous Trades Import_OMS Quer'!C2041</f>
        <v>0</v>
      </c>
      <c r="D2041">
        <f>'Previous Trades Import_OMS Quer'!D2041</f>
        <v>0</v>
      </c>
      <c r="E2041" s="22">
        <f>'Previous Trades Import_OMS Quer'!E2041</f>
        <v>0</v>
      </c>
      <c r="F2041">
        <f>'Previous Trades Import_OMS Quer'!F2041</f>
        <v>0</v>
      </c>
      <c r="G2041">
        <f>'Previous Trades Import_OMS Quer'!G2041</f>
        <v>0</v>
      </c>
      <c r="H2041">
        <f>'Previous Trades Import_OMS Quer'!H2041</f>
        <v>0</v>
      </c>
      <c r="I2041">
        <f>'Previous Trades Import_OMS Quer'!I2041</f>
        <v>0</v>
      </c>
      <c r="J2041">
        <f>'Previous Trades Import_OMS Quer'!J2041</f>
        <v>0</v>
      </c>
      <c r="K2041">
        <f>'Previous Trades Import_OMS Quer'!K2041</f>
        <v>0</v>
      </c>
      <c r="L2041">
        <f>'Previous Trades Import_OMS Quer'!L2041</f>
        <v>0</v>
      </c>
      <c r="M2041">
        <f>'Previous Trades Import_OMS Quer'!M2041</f>
        <v>0</v>
      </c>
      <c r="N2041">
        <f>'Previous Trades Import_OMS Quer'!N2041</f>
        <v>0</v>
      </c>
      <c r="O2041" t="str">
        <f>CLEAN('Previous Trades Import_OMS Quer'!O2041)</f>
        <v/>
      </c>
      <c r="Q2041" s="25">
        <f t="shared" si="62"/>
        <v>0</v>
      </c>
      <c r="R2041" s="25" t="e">
        <f>VLOOKUP(O2041,'Currency Balance'!$O$3:$Q$32,3,0)</f>
        <v>#N/A</v>
      </c>
      <c r="S2041" t="e">
        <f t="shared" si="63"/>
        <v>#N/A</v>
      </c>
    </row>
    <row r="2042" spans="1:19">
      <c r="A2042">
        <f>'Previous Trades Import_OMS Quer'!A2042</f>
        <v>0</v>
      </c>
      <c r="B2042">
        <f>'Previous Trades Import_OMS Quer'!B2042</f>
        <v>0</v>
      </c>
      <c r="C2042" s="22">
        <f>'Previous Trades Import_OMS Quer'!C2042</f>
        <v>0</v>
      </c>
      <c r="D2042">
        <f>'Previous Trades Import_OMS Quer'!D2042</f>
        <v>0</v>
      </c>
      <c r="E2042" s="22">
        <f>'Previous Trades Import_OMS Quer'!E2042</f>
        <v>0</v>
      </c>
      <c r="F2042">
        <f>'Previous Trades Import_OMS Quer'!F2042</f>
        <v>0</v>
      </c>
      <c r="G2042">
        <f>'Previous Trades Import_OMS Quer'!G2042</f>
        <v>0</v>
      </c>
      <c r="H2042">
        <f>'Previous Trades Import_OMS Quer'!H2042</f>
        <v>0</v>
      </c>
      <c r="I2042">
        <f>'Previous Trades Import_OMS Quer'!I2042</f>
        <v>0</v>
      </c>
      <c r="J2042">
        <f>'Previous Trades Import_OMS Quer'!J2042</f>
        <v>0</v>
      </c>
      <c r="K2042">
        <f>'Previous Trades Import_OMS Quer'!K2042</f>
        <v>0</v>
      </c>
      <c r="L2042">
        <f>'Previous Trades Import_OMS Quer'!L2042</f>
        <v>0</v>
      </c>
      <c r="M2042">
        <f>'Previous Trades Import_OMS Quer'!M2042</f>
        <v>0</v>
      </c>
      <c r="N2042">
        <f>'Previous Trades Import_OMS Quer'!N2042</f>
        <v>0</v>
      </c>
      <c r="O2042" t="str">
        <f>CLEAN('Previous Trades Import_OMS Quer'!O2042)</f>
        <v/>
      </c>
      <c r="Q2042" s="25">
        <f t="shared" si="62"/>
        <v>0</v>
      </c>
      <c r="R2042" s="25" t="e">
        <f>VLOOKUP(O2042,'Currency Balance'!$O$3:$Q$32,3,0)</f>
        <v>#N/A</v>
      </c>
      <c r="S2042" t="e">
        <f t="shared" si="63"/>
        <v>#N/A</v>
      </c>
    </row>
    <row r="2043" spans="1:19">
      <c r="A2043">
        <f>'Previous Trades Import_OMS Quer'!A2043</f>
        <v>0</v>
      </c>
      <c r="B2043">
        <f>'Previous Trades Import_OMS Quer'!B2043</f>
        <v>0</v>
      </c>
      <c r="C2043" s="22">
        <f>'Previous Trades Import_OMS Quer'!C2043</f>
        <v>0</v>
      </c>
      <c r="D2043">
        <f>'Previous Trades Import_OMS Quer'!D2043</f>
        <v>0</v>
      </c>
      <c r="E2043" s="22">
        <f>'Previous Trades Import_OMS Quer'!E2043</f>
        <v>0</v>
      </c>
      <c r="F2043">
        <f>'Previous Trades Import_OMS Quer'!F2043</f>
        <v>0</v>
      </c>
      <c r="G2043">
        <f>'Previous Trades Import_OMS Quer'!G2043</f>
        <v>0</v>
      </c>
      <c r="H2043">
        <f>'Previous Trades Import_OMS Quer'!H2043</f>
        <v>0</v>
      </c>
      <c r="I2043">
        <f>'Previous Trades Import_OMS Quer'!I2043</f>
        <v>0</v>
      </c>
      <c r="J2043">
        <f>'Previous Trades Import_OMS Quer'!J2043</f>
        <v>0</v>
      </c>
      <c r="K2043">
        <f>'Previous Trades Import_OMS Quer'!K2043</f>
        <v>0</v>
      </c>
      <c r="L2043">
        <f>'Previous Trades Import_OMS Quer'!L2043</f>
        <v>0</v>
      </c>
      <c r="M2043">
        <f>'Previous Trades Import_OMS Quer'!M2043</f>
        <v>0</v>
      </c>
      <c r="N2043">
        <f>'Previous Trades Import_OMS Quer'!N2043</f>
        <v>0</v>
      </c>
      <c r="O2043" t="str">
        <f>CLEAN('Previous Trades Import_OMS Quer'!O2043)</f>
        <v/>
      </c>
      <c r="Q2043" s="25">
        <f t="shared" si="62"/>
        <v>0</v>
      </c>
      <c r="R2043" s="25" t="e">
        <f>VLOOKUP(O2043,'Currency Balance'!$O$3:$Q$32,3,0)</f>
        <v>#N/A</v>
      </c>
      <c r="S2043" t="e">
        <f t="shared" si="63"/>
        <v>#N/A</v>
      </c>
    </row>
    <row r="2044" spans="1:19">
      <c r="A2044">
        <f>'Previous Trades Import_OMS Quer'!A2044</f>
        <v>0</v>
      </c>
      <c r="B2044">
        <f>'Previous Trades Import_OMS Quer'!B2044</f>
        <v>0</v>
      </c>
      <c r="C2044" s="22">
        <f>'Previous Trades Import_OMS Quer'!C2044</f>
        <v>0</v>
      </c>
      <c r="D2044">
        <f>'Previous Trades Import_OMS Quer'!D2044</f>
        <v>0</v>
      </c>
      <c r="E2044" s="22">
        <f>'Previous Trades Import_OMS Quer'!E2044</f>
        <v>0</v>
      </c>
      <c r="F2044">
        <f>'Previous Trades Import_OMS Quer'!F2044</f>
        <v>0</v>
      </c>
      <c r="G2044">
        <f>'Previous Trades Import_OMS Quer'!G2044</f>
        <v>0</v>
      </c>
      <c r="H2044">
        <f>'Previous Trades Import_OMS Quer'!H2044</f>
        <v>0</v>
      </c>
      <c r="I2044">
        <f>'Previous Trades Import_OMS Quer'!I2044</f>
        <v>0</v>
      </c>
      <c r="J2044">
        <f>'Previous Trades Import_OMS Quer'!J2044</f>
        <v>0</v>
      </c>
      <c r="K2044">
        <f>'Previous Trades Import_OMS Quer'!K2044</f>
        <v>0</v>
      </c>
      <c r="L2044">
        <f>'Previous Trades Import_OMS Quer'!L2044</f>
        <v>0</v>
      </c>
      <c r="M2044">
        <f>'Previous Trades Import_OMS Quer'!M2044</f>
        <v>0</v>
      </c>
      <c r="N2044">
        <f>'Previous Trades Import_OMS Quer'!N2044</f>
        <v>0</v>
      </c>
      <c r="O2044" t="str">
        <f>CLEAN('Previous Trades Import_OMS Quer'!O2044)</f>
        <v/>
      </c>
      <c r="Q2044" s="25">
        <f t="shared" si="62"/>
        <v>0</v>
      </c>
      <c r="R2044" s="25" t="e">
        <f>VLOOKUP(O2044,'Currency Balance'!$O$3:$Q$32,3,0)</f>
        <v>#N/A</v>
      </c>
      <c r="S2044" t="e">
        <f t="shared" si="63"/>
        <v>#N/A</v>
      </c>
    </row>
    <row r="2045" spans="1:19">
      <c r="A2045">
        <f>'Previous Trades Import_OMS Quer'!A2045</f>
        <v>0</v>
      </c>
      <c r="B2045">
        <f>'Previous Trades Import_OMS Quer'!B2045</f>
        <v>0</v>
      </c>
      <c r="C2045" s="22">
        <f>'Previous Trades Import_OMS Quer'!C2045</f>
        <v>0</v>
      </c>
      <c r="D2045">
        <f>'Previous Trades Import_OMS Quer'!D2045</f>
        <v>0</v>
      </c>
      <c r="E2045" s="22">
        <f>'Previous Trades Import_OMS Quer'!E2045</f>
        <v>0</v>
      </c>
      <c r="F2045">
        <f>'Previous Trades Import_OMS Quer'!F2045</f>
        <v>0</v>
      </c>
      <c r="G2045">
        <f>'Previous Trades Import_OMS Quer'!G2045</f>
        <v>0</v>
      </c>
      <c r="H2045">
        <f>'Previous Trades Import_OMS Quer'!H2045</f>
        <v>0</v>
      </c>
      <c r="I2045">
        <f>'Previous Trades Import_OMS Quer'!I2045</f>
        <v>0</v>
      </c>
      <c r="J2045">
        <f>'Previous Trades Import_OMS Quer'!J2045</f>
        <v>0</v>
      </c>
      <c r="K2045">
        <f>'Previous Trades Import_OMS Quer'!K2045</f>
        <v>0</v>
      </c>
      <c r="L2045">
        <f>'Previous Trades Import_OMS Quer'!L2045</f>
        <v>0</v>
      </c>
      <c r="M2045">
        <f>'Previous Trades Import_OMS Quer'!M2045</f>
        <v>0</v>
      </c>
      <c r="N2045">
        <f>'Previous Trades Import_OMS Quer'!N2045</f>
        <v>0</v>
      </c>
      <c r="O2045" t="str">
        <f>CLEAN('Previous Trades Import_OMS Quer'!O2045)</f>
        <v/>
      </c>
      <c r="Q2045" s="25">
        <f t="shared" si="62"/>
        <v>0</v>
      </c>
      <c r="R2045" s="25" t="e">
        <f>VLOOKUP(O2045,'Currency Balance'!$O$3:$Q$32,3,0)</f>
        <v>#N/A</v>
      </c>
      <c r="S2045" t="e">
        <f t="shared" si="63"/>
        <v>#N/A</v>
      </c>
    </row>
    <row r="2046" spans="1:19">
      <c r="A2046">
        <f>'Previous Trades Import_OMS Quer'!A2046</f>
        <v>0</v>
      </c>
      <c r="B2046">
        <f>'Previous Trades Import_OMS Quer'!B2046</f>
        <v>0</v>
      </c>
      <c r="C2046" s="22">
        <f>'Previous Trades Import_OMS Quer'!C2046</f>
        <v>0</v>
      </c>
      <c r="D2046">
        <f>'Previous Trades Import_OMS Quer'!D2046</f>
        <v>0</v>
      </c>
      <c r="E2046" s="22">
        <f>'Previous Trades Import_OMS Quer'!E2046</f>
        <v>0</v>
      </c>
      <c r="F2046">
        <f>'Previous Trades Import_OMS Quer'!F2046</f>
        <v>0</v>
      </c>
      <c r="G2046">
        <f>'Previous Trades Import_OMS Quer'!G2046</f>
        <v>0</v>
      </c>
      <c r="H2046">
        <f>'Previous Trades Import_OMS Quer'!H2046</f>
        <v>0</v>
      </c>
      <c r="I2046">
        <f>'Previous Trades Import_OMS Quer'!I2046</f>
        <v>0</v>
      </c>
      <c r="J2046">
        <f>'Previous Trades Import_OMS Quer'!J2046</f>
        <v>0</v>
      </c>
      <c r="K2046">
        <f>'Previous Trades Import_OMS Quer'!K2046</f>
        <v>0</v>
      </c>
      <c r="L2046">
        <f>'Previous Trades Import_OMS Quer'!L2046</f>
        <v>0</v>
      </c>
      <c r="M2046">
        <f>'Previous Trades Import_OMS Quer'!M2046</f>
        <v>0</v>
      </c>
      <c r="N2046">
        <f>'Previous Trades Import_OMS Quer'!N2046</f>
        <v>0</v>
      </c>
      <c r="O2046" t="str">
        <f>CLEAN('Previous Trades Import_OMS Quer'!O2046)</f>
        <v/>
      </c>
      <c r="Q2046" s="25">
        <f t="shared" si="62"/>
        <v>0</v>
      </c>
      <c r="R2046" s="25" t="e">
        <f>VLOOKUP(O2046,'Currency Balance'!$O$3:$Q$32,3,0)</f>
        <v>#N/A</v>
      </c>
      <c r="S2046" t="e">
        <f t="shared" si="63"/>
        <v>#N/A</v>
      </c>
    </row>
    <row r="2047" spans="1:19">
      <c r="A2047">
        <f>'Previous Trades Import_OMS Quer'!A2047</f>
        <v>0</v>
      </c>
      <c r="B2047">
        <f>'Previous Trades Import_OMS Quer'!B2047</f>
        <v>0</v>
      </c>
      <c r="C2047" s="22">
        <f>'Previous Trades Import_OMS Quer'!C2047</f>
        <v>0</v>
      </c>
      <c r="D2047">
        <f>'Previous Trades Import_OMS Quer'!D2047</f>
        <v>0</v>
      </c>
      <c r="E2047" s="22">
        <f>'Previous Trades Import_OMS Quer'!E2047</f>
        <v>0</v>
      </c>
      <c r="F2047">
        <f>'Previous Trades Import_OMS Quer'!F2047</f>
        <v>0</v>
      </c>
      <c r="G2047">
        <f>'Previous Trades Import_OMS Quer'!G2047</f>
        <v>0</v>
      </c>
      <c r="H2047">
        <f>'Previous Trades Import_OMS Quer'!H2047</f>
        <v>0</v>
      </c>
      <c r="I2047">
        <f>'Previous Trades Import_OMS Quer'!I2047</f>
        <v>0</v>
      </c>
      <c r="J2047">
        <f>'Previous Trades Import_OMS Quer'!J2047</f>
        <v>0</v>
      </c>
      <c r="K2047">
        <f>'Previous Trades Import_OMS Quer'!K2047</f>
        <v>0</v>
      </c>
      <c r="L2047">
        <f>'Previous Trades Import_OMS Quer'!L2047</f>
        <v>0</v>
      </c>
      <c r="M2047">
        <f>'Previous Trades Import_OMS Quer'!M2047</f>
        <v>0</v>
      </c>
      <c r="N2047">
        <f>'Previous Trades Import_OMS Quer'!N2047</f>
        <v>0</v>
      </c>
      <c r="O2047" t="str">
        <f>CLEAN('Previous Trades Import_OMS Quer'!O2047)</f>
        <v/>
      </c>
      <c r="Q2047" s="25">
        <f t="shared" si="62"/>
        <v>0</v>
      </c>
      <c r="R2047" s="25" t="e">
        <f>VLOOKUP(O2047,'Currency Balance'!$O$3:$Q$32,3,0)</f>
        <v>#N/A</v>
      </c>
      <c r="S2047" t="e">
        <f t="shared" si="63"/>
        <v>#N/A</v>
      </c>
    </row>
    <row r="2048" spans="1:19">
      <c r="A2048">
        <f>'Previous Trades Import_OMS Quer'!A2048</f>
        <v>0</v>
      </c>
      <c r="B2048">
        <f>'Previous Trades Import_OMS Quer'!B2048</f>
        <v>0</v>
      </c>
      <c r="C2048" s="22">
        <f>'Previous Trades Import_OMS Quer'!C2048</f>
        <v>0</v>
      </c>
      <c r="D2048">
        <f>'Previous Trades Import_OMS Quer'!D2048</f>
        <v>0</v>
      </c>
      <c r="E2048" s="22">
        <f>'Previous Trades Import_OMS Quer'!E2048</f>
        <v>0</v>
      </c>
      <c r="F2048">
        <f>'Previous Trades Import_OMS Quer'!F2048</f>
        <v>0</v>
      </c>
      <c r="G2048">
        <f>'Previous Trades Import_OMS Quer'!G2048</f>
        <v>0</v>
      </c>
      <c r="H2048">
        <f>'Previous Trades Import_OMS Quer'!H2048</f>
        <v>0</v>
      </c>
      <c r="I2048">
        <f>'Previous Trades Import_OMS Quer'!I2048</f>
        <v>0</v>
      </c>
      <c r="J2048">
        <f>'Previous Trades Import_OMS Quer'!J2048</f>
        <v>0</v>
      </c>
      <c r="K2048">
        <f>'Previous Trades Import_OMS Quer'!K2048</f>
        <v>0</v>
      </c>
      <c r="L2048">
        <f>'Previous Trades Import_OMS Quer'!L2048</f>
        <v>0</v>
      </c>
      <c r="M2048">
        <f>'Previous Trades Import_OMS Quer'!M2048</f>
        <v>0</v>
      </c>
      <c r="N2048">
        <f>'Previous Trades Import_OMS Quer'!N2048</f>
        <v>0</v>
      </c>
      <c r="O2048" t="str">
        <f>CLEAN('Previous Trades Import_OMS Quer'!O2048)</f>
        <v/>
      </c>
      <c r="Q2048" s="25">
        <f t="shared" si="62"/>
        <v>0</v>
      </c>
      <c r="R2048" s="25" t="e">
        <f>VLOOKUP(O2048,'Currency Balance'!$O$3:$Q$32,3,0)</f>
        <v>#N/A</v>
      </c>
      <c r="S2048" t="e">
        <f t="shared" si="63"/>
        <v>#N/A</v>
      </c>
    </row>
    <row r="2049" spans="1:19">
      <c r="A2049">
        <f>'Previous Trades Import_OMS Quer'!A2049</f>
        <v>0</v>
      </c>
      <c r="B2049">
        <f>'Previous Trades Import_OMS Quer'!B2049</f>
        <v>0</v>
      </c>
      <c r="C2049" s="22">
        <f>'Previous Trades Import_OMS Quer'!C2049</f>
        <v>0</v>
      </c>
      <c r="D2049">
        <f>'Previous Trades Import_OMS Quer'!D2049</f>
        <v>0</v>
      </c>
      <c r="E2049" s="22">
        <f>'Previous Trades Import_OMS Quer'!E2049</f>
        <v>0</v>
      </c>
      <c r="F2049">
        <f>'Previous Trades Import_OMS Quer'!F2049</f>
        <v>0</v>
      </c>
      <c r="G2049">
        <f>'Previous Trades Import_OMS Quer'!G2049</f>
        <v>0</v>
      </c>
      <c r="H2049">
        <f>'Previous Trades Import_OMS Quer'!H2049</f>
        <v>0</v>
      </c>
      <c r="I2049">
        <f>'Previous Trades Import_OMS Quer'!I2049</f>
        <v>0</v>
      </c>
      <c r="J2049">
        <f>'Previous Trades Import_OMS Quer'!J2049</f>
        <v>0</v>
      </c>
      <c r="K2049">
        <f>'Previous Trades Import_OMS Quer'!K2049</f>
        <v>0</v>
      </c>
      <c r="L2049">
        <f>'Previous Trades Import_OMS Quer'!L2049</f>
        <v>0</v>
      </c>
      <c r="M2049">
        <f>'Previous Trades Import_OMS Quer'!M2049</f>
        <v>0</v>
      </c>
      <c r="N2049">
        <f>'Previous Trades Import_OMS Quer'!N2049</f>
        <v>0</v>
      </c>
      <c r="O2049" t="str">
        <f>CLEAN('Previous Trades Import_OMS Quer'!O2049)</f>
        <v/>
      </c>
      <c r="Q2049" s="25">
        <f t="shared" si="62"/>
        <v>0</v>
      </c>
      <c r="R2049" s="25" t="e">
        <f>VLOOKUP(O2049,'Currency Balance'!$O$3:$Q$32,3,0)</f>
        <v>#N/A</v>
      </c>
      <c r="S2049" t="e">
        <f t="shared" si="63"/>
        <v>#N/A</v>
      </c>
    </row>
    <row r="2050" spans="1:19">
      <c r="A2050">
        <f>'Previous Trades Import_OMS Quer'!A2050</f>
        <v>0</v>
      </c>
      <c r="B2050">
        <f>'Previous Trades Import_OMS Quer'!B2050</f>
        <v>0</v>
      </c>
      <c r="C2050" s="22">
        <f>'Previous Trades Import_OMS Quer'!C2050</f>
        <v>0</v>
      </c>
      <c r="D2050">
        <f>'Previous Trades Import_OMS Quer'!D2050</f>
        <v>0</v>
      </c>
      <c r="E2050" s="22">
        <f>'Previous Trades Import_OMS Quer'!E2050</f>
        <v>0</v>
      </c>
      <c r="F2050">
        <f>'Previous Trades Import_OMS Quer'!F2050</f>
        <v>0</v>
      </c>
      <c r="G2050">
        <f>'Previous Trades Import_OMS Quer'!G2050</f>
        <v>0</v>
      </c>
      <c r="H2050">
        <f>'Previous Trades Import_OMS Quer'!H2050</f>
        <v>0</v>
      </c>
      <c r="I2050">
        <f>'Previous Trades Import_OMS Quer'!I2050</f>
        <v>0</v>
      </c>
      <c r="J2050">
        <f>'Previous Trades Import_OMS Quer'!J2050</f>
        <v>0</v>
      </c>
      <c r="K2050">
        <f>'Previous Trades Import_OMS Quer'!K2050</f>
        <v>0</v>
      </c>
      <c r="L2050">
        <f>'Previous Trades Import_OMS Quer'!L2050</f>
        <v>0</v>
      </c>
      <c r="M2050">
        <f>'Previous Trades Import_OMS Quer'!M2050</f>
        <v>0</v>
      </c>
      <c r="N2050">
        <f>'Previous Trades Import_OMS Quer'!N2050</f>
        <v>0</v>
      </c>
      <c r="O2050" t="str">
        <f>CLEAN('Previous Trades Import_OMS Quer'!O2050)</f>
        <v/>
      </c>
      <c r="Q2050" s="25">
        <f t="shared" ref="Q2050:Q2113" si="64">IF(G2050="sell",M2050,-M2050)</f>
        <v>0</v>
      </c>
      <c r="R2050" s="25" t="e">
        <f>VLOOKUP(O2050,'Currency Balance'!$O$3:$Q$32,3,0)</f>
        <v>#N/A</v>
      </c>
      <c r="S2050" t="e">
        <f t="shared" ref="S2050:S2113" si="65">Q2050/R2050</f>
        <v>#N/A</v>
      </c>
    </row>
    <row r="2051" spans="1:19">
      <c r="A2051">
        <f>'Previous Trades Import_OMS Quer'!A2051</f>
        <v>0</v>
      </c>
      <c r="B2051">
        <f>'Previous Trades Import_OMS Quer'!B2051</f>
        <v>0</v>
      </c>
      <c r="C2051" s="22">
        <f>'Previous Trades Import_OMS Quer'!C2051</f>
        <v>0</v>
      </c>
      <c r="D2051">
        <f>'Previous Trades Import_OMS Quer'!D2051</f>
        <v>0</v>
      </c>
      <c r="E2051" s="22">
        <f>'Previous Trades Import_OMS Quer'!E2051</f>
        <v>0</v>
      </c>
      <c r="F2051">
        <f>'Previous Trades Import_OMS Quer'!F2051</f>
        <v>0</v>
      </c>
      <c r="G2051">
        <f>'Previous Trades Import_OMS Quer'!G2051</f>
        <v>0</v>
      </c>
      <c r="H2051">
        <f>'Previous Trades Import_OMS Quer'!H2051</f>
        <v>0</v>
      </c>
      <c r="I2051">
        <f>'Previous Trades Import_OMS Quer'!I2051</f>
        <v>0</v>
      </c>
      <c r="J2051">
        <f>'Previous Trades Import_OMS Quer'!J2051</f>
        <v>0</v>
      </c>
      <c r="K2051">
        <f>'Previous Trades Import_OMS Quer'!K2051</f>
        <v>0</v>
      </c>
      <c r="L2051">
        <f>'Previous Trades Import_OMS Quer'!L2051</f>
        <v>0</v>
      </c>
      <c r="M2051">
        <f>'Previous Trades Import_OMS Quer'!M2051</f>
        <v>0</v>
      </c>
      <c r="N2051">
        <f>'Previous Trades Import_OMS Quer'!N2051</f>
        <v>0</v>
      </c>
      <c r="O2051" t="str">
        <f>CLEAN('Previous Trades Import_OMS Quer'!O2051)</f>
        <v/>
      </c>
      <c r="Q2051" s="25">
        <f t="shared" si="64"/>
        <v>0</v>
      </c>
      <c r="R2051" s="25" t="e">
        <f>VLOOKUP(O2051,'Currency Balance'!$O$3:$Q$32,3,0)</f>
        <v>#N/A</v>
      </c>
      <c r="S2051" t="e">
        <f t="shared" si="65"/>
        <v>#N/A</v>
      </c>
    </row>
    <row r="2052" spans="1:19">
      <c r="A2052">
        <f>'Previous Trades Import_OMS Quer'!A2052</f>
        <v>0</v>
      </c>
      <c r="B2052">
        <f>'Previous Trades Import_OMS Quer'!B2052</f>
        <v>0</v>
      </c>
      <c r="C2052" s="22">
        <f>'Previous Trades Import_OMS Quer'!C2052</f>
        <v>0</v>
      </c>
      <c r="D2052">
        <f>'Previous Trades Import_OMS Quer'!D2052</f>
        <v>0</v>
      </c>
      <c r="E2052" s="22">
        <f>'Previous Trades Import_OMS Quer'!E2052</f>
        <v>0</v>
      </c>
      <c r="F2052">
        <f>'Previous Trades Import_OMS Quer'!F2052</f>
        <v>0</v>
      </c>
      <c r="G2052">
        <f>'Previous Trades Import_OMS Quer'!G2052</f>
        <v>0</v>
      </c>
      <c r="H2052">
        <f>'Previous Trades Import_OMS Quer'!H2052</f>
        <v>0</v>
      </c>
      <c r="I2052">
        <f>'Previous Trades Import_OMS Quer'!I2052</f>
        <v>0</v>
      </c>
      <c r="J2052">
        <f>'Previous Trades Import_OMS Quer'!J2052</f>
        <v>0</v>
      </c>
      <c r="K2052">
        <f>'Previous Trades Import_OMS Quer'!K2052</f>
        <v>0</v>
      </c>
      <c r="L2052">
        <f>'Previous Trades Import_OMS Quer'!L2052</f>
        <v>0</v>
      </c>
      <c r="M2052">
        <f>'Previous Trades Import_OMS Quer'!M2052</f>
        <v>0</v>
      </c>
      <c r="N2052">
        <f>'Previous Trades Import_OMS Quer'!N2052</f>
        <v>0</v>
      </c>
      <c r="O2052" t="str">
        <f>CLEAN('Previous Trades Import_OMS Quer'!O2052)</f>
        <v/>
      </c>
      <c r="Q2052" s="25">
        <f t="shared" si="64"/>
        <v>0</v>
      </c>
      <c r="R2052" s="25" t="e">
        <f>VLOOKUP(O2052,'Currency Balance'!$O$3:$Q$32,3,0)</f>
        <v>#N/A</v>
      </c>
      <c r="S2052" t="e">
        <f t="shared" si="65"/>
        <v>#N/A</v>
      </c>
    </row>
    <row r="2053" spans="1:19">
      <c r="A2053">
        <f>'Previous Trades Import_OMS Quer'!A2053</f>
        <v>0</v>
      </c>
      <c r="B2053">
        <f>'Previous Trades Import_OMS Quer'!B2053</f>
        <v>0</v>
      </c>
      <c r="C2053" s="22">
        <f>'Previous Trades Import_OMS Quer'!C2053</f>
        <v>0</v>
      </c>
      <c r="D2053">
        <f>'Previous Trades Import_OMS Quer'!D2053</f>
        <v>0</v>
      </c>
      <c r="E2053" s="22">
        <f>'Previous Trades Import_OMS Quer'!E2053</f>
        <v>0</v>
      </c>
      <c r="F2053">
        <f>'Previous Trades Import_OMS Quer'!F2053</f>
        <v>0</v>
      </c>
      <c r="G2053">
        <f>'Previous Trades Import_OMS Quer'!G2053</f>
        <v>0</v>
      </c>
      <c r="H2053">
        <f>'Previous Trades Import_OMS Quer'!H2053</f>
        <v>0</v>
      </c>
      <c r="I2053">
        <f>'Previous Trades Import_OMS Quer'!I2053</f>
        <v>0</v>
      </c>
      <c r="J2053">
        <f>'Previous Trades Import_OMS Quer'!J2053</f>
        <v>0</v>
      </c>
      <c r="K2053">
        <f>'Previous Trades Import_OMS Quer'!K2053</f>
        <v>0</v>
      </c>
      <c r="L2053">
        <f>'Previous Trades Import_OMS Quer'!L2053</f>
        <v>0</v>
      </c>
      <c r="M2053">
        <f>'Previous Trades Import_OMS Quer'!M2053</f>
        <v>0</v>
      </c>
      <c r="N2053">
        <f>'Previous Trades Import_OMS Quer'!N2053</f>
        <v>0</v>
      </c>
      <c r="O2053" t="str">
        <f>CLEAN('Previous Trades Import_OMS Quer'!O2053)</f>
        <v/>
      </c>
      <c r="Q2053" s="25">
        <f t="shared" si="64"/>
        <v>0</v>
      </c>
      <c r="R2053" s="25" t="e">
        <f>VLOOKUP(O2053,'Currency Balance'!$O$3:$Q$32,3,0)</f>
        <v>#N/A</v>
      </c>
      <c r="S2053" t="e">
        <f t="shared" si="65"/>
        <v>#N/A</v>
      </c>
    </row>
    <row r="2054" spans="1:19">
      <c r="A2054">
        <f>'Previous Trades Import_OMS Quer'!A2054</f>
        <v>0</v>
      </c>
      <c r="B2054">
        <f>'Previous Trades Import_OMS Quer'!B2054</f>
        <v>0</v>
      </c>
      <c r="C2054" s="22">
        <f>'Previous Trades Import_OMS Quer'!C2054</f>
        <v>0</v>
      </c>
      <c r="D2054">
        <f>'Previous Trades Import_OMS Quer'!D2054</f>
        <v>0</v>
      </c>
      <c r="E2054" s="22">
        <f>'Previous Trades Import_OMS Quer'!E2054</f>
        <v>0</v>
      </c>
      <c r="F2054">
        <f>'Previous Trades Import_OMS Quer'!F2054</f>
        <v>0</v>
      </c>
      <c r="G2054">
        <f>'Previous Trades Import_OMS Quer'!G2054</f>
        <v>0</v>
      </c>
      <c r="H2054">
        <f>'Previous Trades Import_OMS Quer'!H2054</f>
        <v>0</v>
      </c>
      <c r="I2054">
        <f>'Previous Trades Import_OMS Quer'!I2054</f>
        <v>0</v>
      </c>
      <c r="J2054">
        <f>'Previous Trades Import_OMS Quer'!J2054</f>
        <v>0</v>
      </c>
      <c r="K2054">
        <f>'Previous Trades Import_OMS Quer'!K2054</f>
        <v>0</v>
      </c>
      <c r="L2054">
        <f>'Previous Trades Import_OMS Quer'!L2054</f>
        <v>0</v>
      </c>
      <c r="M2054">
        <f>'Previous Trades Import_OMS Quer'!M2054</f>
        <v>0</v>
      </c>
      <c r="N2054">
        <f>'Previous Trades Import_OMS Quer'!N2054</f>
        <v>0</v>
      </c>
      <c r="O2054" t="str">
        <f>CLEAN('Previous Trades Import_OMS Quer'!O2054)</f>
        <v/>
      </c>
      <c r="Q2054" s="25">
        <f t="shared" si="64"/>
        <v>0</v>
      </c>
      <c r="R2054" s="25" t="e">
        <f>VLOOKUP(O2054,'Currency Balance'!$O$3:$Q$32,3,0)</f>
        <v>#N/A</v>
      </c>
      <c r="S2054" t="e">
        <f t="shared" si="65"/>
        <v>#N/A</v>
      </c>
    </row>
    <row r="2055" spans="1:19">
      <c r="A2055">
        <f>'Previous Trades Import_OMS Quer'!A2055</f>
        <v>0</v>
      </c>
      <c r="B2055">
        <f>'Previous Trades Import_OMS Quer'!B2055</f>
        <v>0</v>
      </c>
      <c r="C2055" s="22">
        <f>'Previous Trades Import_OMS Quer'!C2055</f>
        <v>0</v>
      </c>
      <c r="D2055">
        <f>'Previous Trades Import_OMS Quer'!D2055</f>
        <v>0</v>
      </c>
      <c r="E2055" s="22">
        <f>'Previous Trades Import_OMS Quer'!E2055</f>
        <v>0</v>
      </c>
      <c r="F2055">
        <f>'Previous Trades Import_OMS Quer'!F2055</f>
        <v>0</v>
      </c>
      <c r="G2055">
        <f>'Previous Trades Import_OMS Quer'!G2055</f>
        <v>0</v>
      </c>
      <c r="H2055">
        <f>'Previous Trades Import_OMS Quer'!H2055</f>
        <v>0</v>
      </c>
      <c r="I2055">
        <f>'Previous Trades Import_OMS Quer'!I2055</f>
        <v>0</v>
      </c>
      <c r="J2055">
        <f>'Previous Trades Import_OMS Quer'!J2055</f>
        <v>0</v>
      </c>
      <c r="K2055">
        <f>'Previous Trades Import_OMS Quer'!K2055</f>
        <v>0</v>
      </c>
      <c r="L2055">
        <f>'Previous Trades Import_OMS Quer'!L2055</f>
        <v>0</v>
      </c>
      <c r="M2055">
        <f>'Previous Trades Import_OMS Quer'!M2055</f>
        <v>0</v>
      </c>
      <c r="N2055">
        <f>'Previous Trades Import_OMS Quer'!N2055</f>
        <v>0</v>
      </c>
      <c r="O2055" t="str">
        <f>CLEAN('Previous Trades Import_OMS Quer'!O2055)</f>
        <v/>
      </c>
      <c r="Q2055" s="25">
        <f t="shared" si="64"/>
        <v>0</v>
      </c>
      <c r="R2055" s="25" t="e">
        <f>VLOOKUP(O2055,'Currency Balance'!$O$3:$Q$32,3,0)</f>
        <v>#N/A</v>
      </c>
      <c r="S2055" t="e">
        <f t="shared" si="65"/>
        <v>#N/A</v>
      </c>
    </row>
    <row r="2056" spans="1:19">
      <c r="A2056">
        <f>'Previous Trades Import_OMS Quer'!A2056</f>
        <v>0</v>
      </c>
      <c r="B2056">
        <f>'Previous Trades Import_OMS Quer'!B2056</f>
        <v>0</v>
      </c>
      <c r="C2056" s="22">
        <f>'Previous Trades Import_OMS Quer'!C2056</f>
        <v>0</v>
      </c>
      <c r="D2056">
        <f>'Previous Trades Import_OMS Quer'!D2056</f>
        <v>0</v>
      </c>
      <c r="E2056" s="22">
        <f>'Previous Trades Import_OMS Quer'!E2056</f>
        <v>0</v>
      </c>
      <c r="F2056">
        <f>'Previous Trades Import_OMS Quer'!F2056</f>
        <v>0</v>
      </c>
      <c r="G2056">
        <f>'Previous Trades Import_OMS Quer'!G2056</f>
        <v>0</v>
      </c>
      <c r="H2056">
        <f>'Previous Trades Import_OMS Quer'!H2056</f>
        <v>0</v>
      </c>
      <c r="I2056">
        <f>'Previous Trades Import_OMS Quer'!I2056</f>
        <v>0</v>
      </c>
      <c r="J2056">
        <f>'Previous Trades Import_OMS Quer'!J2056</f>
        <v>0</v>
      </c>
      <c r="K2056">
        <f>'Previous Trades Import_OMS Quer'!K2056</f>
        <v>0</v>
      </c>
      <c r="L2056">
        <f>'Previous Trades Import_OMS Quer'!L2056</f>
        <v>0</v>
      </c>
      <c r="M2056">
        <f>'Previous Trades Import_OMS Quer'!M2056</f>
        <v>0</v>
      </c>
      <c r="N2056">
        <f>'Previous Trades Import_OMS Quer'!N2056</f>
        <v>0</v>
      </c>
      <c r="O2056" t="str">
        <f>CLEAN('Previous Trades Import_OMS Quer'!O2056)</f>
        <v/>
      </c>
      <c r="Q2056" s="25">
        <f t="shared" si="64"/>
        <v>0</v>
      </c>
      <c r="R2056" s="25" t="e">
        <f>VLOOKUP(O2056,'Currency Balance'!$O$3:$Q$32,3,0)</f>
        <v>#N/A</v>
      </c>
      <c r="S2056" t="e">
        <f t="shared" si="65"/>
        <v>#N/A</v>
      </c>
    </row>
    <row r="2057" spans="1:19">
      <c r="A2057">
        <f>'Previous Trades Import_OMS Quer'!A2057</f>
        <v>0</v>
      </c>
      <c r="B2057">
        <f>'Previous Trades Import_OMS Quer'!B2057</f>
        <v>0</v>
      </c>
      <c r="C2057" s="22">
        <f>'Previous Trades Import_OMS Quer'!C2057</f>
        <v>0</v>
      </c>
      <c r="D2057">
        <f>'Previous Trades Import_OMS Quer'!D2057</f>
        <v>0</v>
      </c>
      <c r="E2057" s="22">
        <f>'Previous Trades Import_OMS Quer'!E2057</f>
        <v>0</v>
      </c>
      <c r="F2057">
        <f>'Previous Trades Import_OMS Quer'!F2057</f>
        <v>0</v>
      </c>
      <c r="G2057">
        <f>'Previous Trades Import_OMS Quer'!G2057</f>
        <v>0</v>
      </c>
      <c r="H2057">
        <f>'Previous Trades Import_OMS Quer'!H2057</f>
        <v>0</v>
      </c>
      <c r="I2057">
        <f>'Previous Trades Import_OMS Quer'!I2057</f>
        <v>0</v>
      </c>
      <c r="J2057">
        <f>'Previous Trades Import_OMS Quer'!J2057</f>
        <v>0</v>
      </c>
      <c r="K2057">
        <f>'Previous Trades Import_OMS Quer'!K2057</f>
        <v>0</v>
      </c>
      <c r="L2057">
        <f>'Previous Trades Import_OMS Quer'!L2057</f>
        <v>0</v>
      </c>
      <c r="M2057">
        <f>'Previous Trades Import_OMS Quer'!M2057</f>
        <v>0</v>
      </c>
      <c r="N2057">
        <f>'Previous Trades Import_OMS Quer'!N2057</f>
        <v>0</v>
      </c>
      <c r="O2057" t="str">
        <f>CLEAN('Previous Trades Import_OMS Quer'!O2057)</f>
        <v/>
      </c>
      <c r="Q2057" s="25">
        <f t="shared" si="64"/>
        <v>0</v>
      </c>
      <c r="R2057" s="25" t="e">
        <f>VLOOKUP(O2057,'Currency Balance'!$O$3:$Q$32,3,0)</f>
        <v>#N/A</v>
      </c>
      <c r="S2057" t="e">
        <f t="shared" si="65"/>
        <v>#N/A</v>
      </c>
    </row>
    <row r="2058" spans="1:19">
      <c r="A2058">
        <f>'Previous Trades Import_OMS Quer'!A2058</f>
        <v>0</v>
      </c>
      <c r="B2058">
        <f>'Previous Trades Import_OMS Quer'!B2058</f>
        <v>0</v>
      </c>
      <c r="C2058" s="22">
        <f>'Previous Trades Import_OMS Quer'!C2058</f>
        <v>0</v>
      </c>
      <c r="D2058">
        <f>'Previous Trades Import_OMS Quer'!D2058</f>
        <v>0</v>
      </c>
      <c r="E2058" s="22">
        <f>'Previous Trades Import_OMS Quer'!E2058</f>
        <v>0</v>
      </c>
      <c r="F2058">
        <f>'Previous Trades Import_OMS Quer'!F2058</f>
        <v>0</v>
      </c>
      <c r="G2058">
        <f>'Previous Trades Import_OMS Quer'!G2058</f>
        <v>0</v>
      </c>
      <c r="H2058">
        <f>'Previous Trades Import_OMS Quer'!H2058</f>
        <v>0</v>
      </c>
      <c r="I2058">
        <f>'Previous Trades Import_OMS Quer'!I2058</f>
        <v>0</v>
      </c>
      <c r="J2058">
        <f>'Previous Trades Import_OMS Quer'!J2058</f>
        <v>0</v>
      </c>
      <c r="K2058">
        <f>'Previous Trades Import_OMS Quer'!K2058</f>
        <v>0</v>
      </c>
      <c r="L2058">
        <f>'Previous Trades Import_OMS Quer'!L2058</f>
        <v>0</v>
      </c>
      <c r="M2058">
        <f>'Previous Trades Import_OMS Quer'!M2058</f>
        <v>0</v>
      </c>
      <c r="N2058">
        <f>'Previous Trades Import_OMS Quer'!N2058</f>
        <v>0</v>
      </c>
      <c r="O2058" t="str">
        <f>CLEAN('Previous Trades Import_OMS Quer'!O2058)</f>
        <v/>
      </c>
      <c r="Q2058" s="25">
        <f t="shared" si="64"/>
        <v>0</v>
      </c>
      <c r="R2058" s="25" t="e">
        <f>VLOOKUP(O2058,'Currency Balance'!$O$3:$Q$32,3,0)</f>
        <v>#N/A</v>
      </c>
      <c r="S2058" t="e">
        <f t="shared" si="65"/>
        <v>#N/A</v>
      </c>
    </row>
    <row r="2059" spans="1:19">
      <c r="A2059">
        <f>'Previous Trades Import_OMS Quer'!A2059</f>
        <v>0</v>
      </c>
      <c r="B2059">
        <f>'Previous Trades Import_OMS Quer'!B2059</f>
        <v>0</v>
      </c>
      <c r="C2059" s="22">
        <f>'Previous Trades Import_OMS Quer'!C2059</f>
        <v>0</v>
      </c>
      <c r="D2059">
        <f>'Previous Trades Import_OMS Quer'!D2059</f>
        <v>0</v>
      </c>
      <c r="E2059" s="22">
        <f>'Previous Trades Import_OMS Quer'!E2059</f>
        <v>0</v>
      </c>
      <c r="F2059">
        <f>'Previous Trades Import_OMS Quer'!F2059</f>
        <v>0</v>
      </c>
      <c r="G2059">
        <f>'Previous Trades Import_OMS Quer'!G2059</f>
        <v>0</v>
      </c>
      <c r="H2059">
        <f>'Previous Trades Import_OMS Quer'!H2059</f>
        <v>0</v>
      </c>
      <c r="I2059">
        <f>'Previous Trades Import_OMS Quer'!I2059</f>
        <v>0</v>
      </c>
      <c r="J2059">
        <f>'Previous Trades Import_OMS Quer'!J2059</f>
        <v>0</v>
      </c>
      <c r="K2059">
        <f>'Previous Trades Import_OMS Quer'!K2059</f>
        <v>0</v>
      </c>
      <c r="L2059">
        <f>'Previous Trades Import_OMS Quer'!L2059</f>
        <v>0</v>
      </c>
      <c r="M2059">
        <f>'Previous Trades Import_OMS Quer'!M2059</f>
        <v>0</v>
      </c>
      <c r="N2059">
        <f>'Previous Trades Import_OMS Quer'!N2059</f>
        <v>0</v>
      </c>
      <c r="O2059" t="str">
        <f>CLEAN('Previous Trades Import_OMS Quer'!O2059)</f>
        <v/>
      </c>
      <c r="Q2059" s="25">
        <f t="shared" si="64"/>
        <v>0</v>
      </c>
      <c r="R2059" s="25" t="e">
        <f>VLOOKUP(O2059,'Currency Balance'!$O$3:$Q$32,3,0)</f>
        <v>#N/A</v>
      </c>
      <c r="S2059" t="e">
        <f t="shared" si="65"/>
        <v>#N/A</v>
      </c>
    </row>
    <row r="2060" spans="1:19">
      <c r="A2060">
        <f>'Previous Trades Import_OMS Quer'!A2060</f>
        <v>0</v>
      </c>
      <c r="B2060">
        <f>'Previous Trades Import_OMS Quer'!B2060</f>
        <v>0</v>
      </c>
      <c r="C2060" s="22">
        <f>'Previous Trades Import_OMS Quer'!C2060</f>
        <v>0</v>
      </c>
      <c r="D2060">
        <f>'Previous Trades Import_OMS Quer'!D2060</f>
        <v>0</v>
      </c>
      <c r="E2060" s="22">
        <f>'Previous Trades Import_OMS Quer'!E2060</f>
        <v>0</v>
      </c>
      <c r="F2060">
        <f>'Previous Trades Import_OMS Quer'!F2060</f>
        <v>0</v>
      </c>
      <c r="G2060">
        <f>'Previous Trades Import_OMS Quer'!G2060</f>
        <v>0</v>
      </c>
      <c r="H2060">
        <f>'Previous Trades Import_OMS Quer'!H2060</f>
        <v>0</v>
      </c>
      <c r="I2060">
        <f>'Previous Trades Import_OMS Quer'!I2060</f>
        <v>0</v>
      </c>
      <c r="J2060">
        <f>'Previous Trades Import_OMS Quer'!J2060</f>
        <v>0</v>
      </c>
      <c r="K2060">
        <f>'Previous Trades Import_OMS Quer'!K2060</f>
        <v>0</v>
      </c>
      <c r="L2060">
        <f>'Previous Trades Import_OMS Quer'!L2060</f>
        <v>0</v>
      </c>
      <c r="M2060">
        <f>'Previous Trades Import_OMS Quer'!M2060</f>
        <v>0</v>
      </c>
      <c r="N2060">
        <f>'Previous Trades Import_OMS Quer'!N2060</f>
        <v>0</v>
      </c>
      <c r="O2060" t="str">
        <f>CLEAN('Previous Trades Import_OMS Quer'!O2060)</f>
        <v/>
      </c>
      <c r="Q2060" s="25">
        <f t="shared" si="64"/>
        <v>0</v>
      </c>
      <c r="R2060" s="25" t="e">
        <f>VLOOKUP(O2060,'Currency Balance'!$O$3:$Q$32,3,0)</f>
        <v>#N/A</v>
      </c>
      <c r="S2060" t="e">
        <f t="shared" si="65"/>
        <v>#N/A</v>
      </c>
    </row>
    <row r="2061" spans="1:19">
      <c r="A2061">
        <f>'Previous Trades Import_OMS Quer'!A2061</f>
        <v>0</v>
      </c>
      <c r="B2061">
        <f>'Previous Trades Import_OMS Quer'!B2061</f>
        <v>0</v>
      </c>
      <c r="C2061" s="22">
        <f>'Previous Trades Import_OMS Quer'!C2061</f>
        <v>0</v>
      </c>
      <c r="D2061">
        <f>'Previous Trades Import_OMS Quer'!D2061</f>
        <v>0</v>
      </c>
      <c r="E2061" s="22">
        <f>'Previous Trades Import_OMS Quer'!E2061</f>
        <v>0</v>
      </c>
      <c r="F2061">
        <f>'Previous Trades Import_OMS Quer'!F2061</f>
        <v>0</v>
      </c>
      <c r="G2061">
        <f>'Previous Trades Import_OMS Quer'!G2061</f>
        <v>0</v>
      </c>
      <c r="H2061">
        <f>'Previous Trades Import_OMS Quer'!H2061</f>
        <v>0</v>
      </c>
      <c r="I2061">
        <f>'Previous Trades Import_OMS Quer'!I2061</f>
        <v>0</v>
      </c>
      <c r="J2061">
        <f>'Previous Trades Import_OMS Quer'!J2061</f>
        <v>0</v>
      </c>
      <c r="K2061">
        <f>'Previous Trades Import_OMS Quer'!K2061</f>
        <v>0</v>
      </c>
      <c r="L2061">
        <f>'Previous Trades Import_OMS Quer'!L2061</f>
        <v>0</v>
      </c>
      <c r="M2061">
        <f>'Previous Trades Import_OMS Quer'!M2061</f>
        <v>0</v>
      </c>
      <c r="N2061">
        <f>'Previous Trades Import_OMS Quer'!N2061</f>
        <v>0</v>
      </c>
      <c r="O2061" t="str">
        <f>CLEAN('Previous Trades Import_OMS Quer'!O2061)</f>
        <v/>
      </c>
      <c r="Q2061" s="25">
        <f t="shared" si="64"/>
        <v>0</v>
      </c>
      <c r="R2061" s="25" t="e">
        <f>VLOOKUP(O2061,'Currency Balance'!$O$3:$Q$32,3,0)</f>
        <v>#N/A</v>
      </c>
      <c r="S2061" t="e">
        <f t="shared" si="65"/>
        <v>#N/A</v>
      </c>
    </row>
    <row r="2062" spans="1:19">
      <c r="A2062">
        <f>'Previous Trades Import_OMS Quer'!A2062</f>
        <v>0</v>
      </c>
      <c r="B2062">
        <f>'Previous Trades Import_OMS Quer'!B2062</f>
        <v>0</v>
      </c>
      <c r="C2062" s="22">
        <f>'Previous Trades Import_OMS Quer'!C2062</f>
        <v>0</v>
      </c>
      <c r="D2062">
        <f>'Previous Trades Import_OMS Quer'!D2062</f>
        <v>0</v>
      </c>
      <c r="E2062" s="22">
        <f>'Previous Trades Import_OMS Quer'!E2062</f>
        <v>0</v>
      </c>
      <c r="F2062">
        <f>'Previous Trades Import_OMS Quer'!F2062</f>
        <v>0</v>
      </c>
      <c r="G2062">
        <f>'Previous Trades Import_OMS Quer'!G2062</f>
        <v>0</v>
      </c>
      <c r="H2062">
        <f>'Previous Trades Import_OMS Quer'!H2062</f>
        <v>0</v>
      </c>
      <c r="I2062">
        <f>'Previous Trades Import_OMS Quer'!I2062</f>
        <v>0</v>
      </c>
      <c r="J2062">
        <f>'Previous Trades Import_OMS Quer'!J2062</f>
        <v>0</v>
      </c>
      <c r="K2062">
        <f>'Previous Trades Import_OMS Quer'!K2062</f>
        <v>0</v>
      </c>
      <c r="L2062">
        <f>'Previous Trades Import_OMS Quer'!L2062</f>
        <v>0</v>
      </c>
      <c r="M2062">
        <f>'Previous Trades Import_OMS Quer'!M2062</f>
        <v>0</v>
      </c>
      <c r="N2062">
        <f>'Previous Trades Import_OMS Quer'!N2062</f>
        <v>0</v>
      </c>
      <c r="O2062" t="str">
        <f>CLEAN('Previous Trades Import_OMS Quer'!O2062)</f>
        <v/>
      </c>
      <c r="Q2062" s="25">
        <f t="shared" si="64"/>
        <v>0</v>
      </c>
      <c r="R2062" s="25" t="e">
        <f>VLOOKUP(O2062,'Currency Balance'!$O$3:$Q$32,3,0)</f>
        <v>#N/A</v>
      </c>
      <c r="S2062" t="e">
        <f t="shared" si="65"/>
        <v>#N/A</v>
      </c>
    </row>
    <row r="2063" spans="1:19">
      <c r="A2063">
        <f>'Previous Trades Import_OMS Quer'!A2063</f>
        <v>0</v>
      </c>
      <c r="B2063">
        <f>'Previous Trades Import_OMS Quer'!B2063</f>
        <v>0</v>
      </c>
      <c r="C2063" s="22">
        <f>'Previous Trades Import_OMS Quer'!C2063</f>
        <v>0</v>
      </c>
      <c r="D2063">
        <f>'Previous Trades Import_OMS Quer'!D2063</f>
        <v>0</v>
      </c>
      <c r="E2063" s="22">
        <f>'Previous Trades Import_OMS Quer'!E2063</f>
        <v>0</v>
      </c>
      <c r="F2063">
        <f>'Previous Trades Import_OMS Quer'!F2063</f>
        <v>0</v>
      </c>
      <c r="G2063">
        <f>'Previous Trades Import_OMS Quer'!G2063</f>
        <v>0</v>
      </c>
      <c r="H2063">
        <f>'Previous Trades Import_OMS Quer'!H2063</f>
        <v>0</v>
      </c>
      <c r="I2063">
        <f>'Previous Trades Import_OMS Quer'!I2063</f>
        <v>0</v>
      </c>
      <c r="J2063">
        <f>'Previous Trades Import_OMS Quer'!J2063</f>
        <v>0</v>
      </c>
      <c r="K2063">
        <f>'Previous Trades Import_OMS Quer'!K2063</f>
        <v>0</v>
      </c>
      <c r="L2063">
        <f>'Previous Trades Import_OMS Quer'!L2063</f>
        <v>0</v>
      </c>
      <c r="M2063">
        <f>'Previous Trades Import_OMS Quer'!M2063</f>
        <v>0</v>
      </c>
      <c r="N2063">
        <f>'Previous Trades Import_OMS Quer'!N2063</f>
        <v>0</v>
      </c>
      <c r="O2063" t="str">
        <f>CLEAN('Previous Trades Import_OMS Quer'!O2063)</f>
        <v/>
      </c>
      <c r="Q2063" s="25">
        <f t="shared" si="64"/>
        <v>0</v>
      </c>
      <c r="R2063" s="25" t="e">
        <f>VLOOKUP(O2063,'Currency Balance'!$O$3:$Q$32,3,0)</f>
        <v>#N/A</v>
      </c>
      <c r="S2063" t="e">
        <f t="shared" si="65"/>
        <v>#N/A</v>
      </c>
    </row>
    <row r="2064" spans="1:19">
      <c r="A2064">
        <f>'Previous Trades Import_OMS Quer'!A2064</f>
        <v>0</v>
      </c>
      <c r="B2064">
        <f>'Previous Trades Import_OMS Quer'!B2064</f>
        <v>0</v>
      </c>
      <c r="C2064" s="22">
        <f>'Previous Trades Import_OMS Quer'!C2064</f>
        <v>0</v>
      </c>
      <c r="D2064">
        <f>'Previous Trades Import_OMS Quer'!D2064</f>
        <v>0</v>
      </c>
      <c r="E2064" s="22">
        <f>'Previous Trades Import_OMS Quer'!E2064</f>
        <v>0</v>
      </c>
      <c r="F2064">
        <f>'Previous Trades Import_OMS Quer'!F2064</f>
        <v>0</v>
      </c>
      <c r="G2064">
        <f>'Previous Trades Import_OMS Quer'!G2064</f>
        <v>0</v>
      </c>
      <c r="H2064">
        <f>'Previous Trades Import_OMS Quer'!H2064</f>
        <v>0</v>
      </c>
      <c r="I2064">
        <f>'Previous Trades Import_OMS Quer'!I2064</f>
        <v>0</v>
      </c>
      <c r="J2064">
        <f>'Previous Trades Import_OMS Quer'!J2064</f>
        <v>0</v>
      </c>
      <c r="K2064">
        <f>'Previous Trades Import_OMS Quer'!K2064</f>
        <v>0</v>
      </c>
      <c r="L2064">
        <f>'Previous Trades Import_OMS Quer'!L2064</f>
        <v>0</v>
      </c>
      <c r="M2064">
        <f>'Previous Trades Import_OMS Quer'!M2064</f>
        <v>0</v>
      </c>
      <c r="N2064">
        <f>'Previous Trades Import_OMS Quer'!N2064</f>
        <v>0</v>
      </c>
      <c r="O2064" t="str">
        <f>CLEAN('Previous Trades Import_OMS Quer'!O2064)</f>
        <v/>
      </c>
      <c r="Q2064" s="25">
        <f t="shared" si="64"/>
        <v>0</v>
      </c>
      <c r="R2064" s="25" t="e">
        <f>VLOOKUP(O2064,'Currency Balance'!$O$3:$Q$32,3,0)</f>
        <v>#N/A</v>
      </c>
      <c r="S2064" t="e">
        <f t="shared" si="65"/>
        <v>#N/A</v>
      </c>
    </row>
    <row r="2065" spans="1:19">
      <c r="A2065">
        <f>'Previous Trades Import_OMS Quer'!A2065</f>
        <v>0</v>
      </c>
      <c r="B2065">
        <f>'Previous Trades Import_OMS Quer'!B2065</f>
        <v>0</v>
      </c>
      <c r="C2065" s="22">
        <f>'Previous Trades Import_OMS Quer'!C2065</f>
        <v>0</v>
      </c>
      <c r="D2065">
        <f>'Previous Trades Import_OMS Quer'!D2065</f>
        <v>0</v>
      </c>
      <c r="E2065" s="22">
        <f>'Previous Trades Import_OMS Quer'!E2065</f>
        <v>0</v>
      </c>
      <c r="F2065">
        <f>'Previous Trades Import_OMS Quer'!F2065</f>
        <v>0</v>
      </c>
      <c r="G2065">
        <f>'Previous Trades Import_OMS Quer'!G2065</f>
        <v>0</v>
      </c>
      <c r="H2065">
        <f>'Previous Trades Import_OMS Quer'!H2065</f>
        <v>0</v>
      </c>
      <c r="I2065">
        <f>'Previous Trades Import_OMS Quer'!I2065</f>
        <v>0</v>
      </c>
      <c r="J2065">
        <f>'Previous Trades Import_OMS Quer'!J2065</f>
        <v>0</v>
      </c>
      <c r="K2065">
        <f>'Previous Trades Import_OMS Quer'!K2065</f>
        <v>0</v>
      </c>
      <c r="L2065">
        <f>'Previous Trades Import_OMS Quer'!L2065</f>
        <v>0</v>
      </c>
      <c r="M2065">
        <f>'Previous Trades Import_OMS Quer'!M2065</f>
        <v>0</v>
      </c>
      <c r="N2065">
        <f>'Previous Trades Import_OMS Quer'!N2065</f>
        <v>0</v>
      </c>
      <c r="O2065" t="str">
        <f>CLEAN('Previous Trades Import_OMS Quer'!O2065)</f>
        <v/>
      </c>
      <c r="Q2065" s="25">
        <f t="shared" si="64"/>
        <v>0</v>
      </c>
      <c r="R2065" s="25" t="e">
        <f>VLOOKUP(O2065,'Currency Balance'!$O$3:$Q$32,3,0)</f>
        <v>#N/A</v>
      </c>
      <c r="S2065" t="e">
        <f t="shared" si="65"/>
        <v>#N/A</v>
      </c>
    </row>
    <row r="2066" spans="1:19">
      <c r="A2066">
        <f>'Previous Trades Import_OMS Quer'!A2066</f>
        <v>0</v>
      </c>
      <c r="B2066">
        <f>'Previous Trades Import_OMS Quer'!B2066</f>
        <v>0</v>
      </c>
      <c r="C2066" s="22">
        <f>'Previous Trades Import_OMS Quer'!C2066</f>
        <v>0</v>
      </c>
      <c r="D2066">
        <f>'Previous Trades Import_OMS Quer'!D2066</f>
        <v>0</v>
      </c>
      <c r="E2066" s="22">
        <f>'Previous Trades Import_OMS Quer'!E2066</f>
        <v>0</v>
      </c>
      <c r="F2066">
        <f>'Previous Trades Import_OMS Quer'!F2066</f>
        <v>0</v>
      </c>
      <c r="G2066">
        <f>'Previous Trades Import_OMS Quer'!G2066</f>
        <v>0</v>
      </c>
      <c r="H2066">
        <f>'Previous Trades Import_OMS Quer'!H2066</f>
        <v>0</v>
      </c>
      <c r="I2066">
        <f>'Previous Trades Import_OMS Quer'!I2066</f>
        <v>0</v>
      </c>
      <c r="J2066">
        <f>'Previous Trades Import_OMS Quer'!J2066</f>
        <v>0</v>
      </c>
      <c r="K2066">
        <f>'Previous Trades Import_OMS Quer'!K2066</f>
        <v>0</v>
      </c>
      <c r="L2066">
        <f>'Previous Trades Import_OMS Quer'!L2066</f>
        <v>0</v>
      </c>
      <c r="M2066">
        <f>'Previous Trades Import_OMS Quer'!M2066</f>
        <v>0</v>
      </c>
      <c r="N2066">
        <f>'Previous Trades Import_OMS Quer'!N2066</f>
        <v>0</v>
      </c>
      <c r="O2066" t="str">
        <f>CLEAN('Previous Trades Import_OMS Quer'!O2066)</f>
        <v/>
      </c>
      <c r="Q2066" s="25">
        <f t="shared" si="64"/>
        <v>0</v>
      </c>
      <c r="R2066" s="25" t="e">
        <f>VLOOKUP(O2066,'Currency Balance'!$O$3:$Q$32,3,0)</f>
        <v>#N/A</v>
      </c>
      <c r="S2066" t="e">
        <f t="shared" si="65"/>
        <v>#N/A</v>
      </c>
    </row>
    <row r="2067" spans="1:19">
      <c r="A2067">
        <f>'Previous Trades Import_OMS Quer'!A2067</f>
        <v>0</v>
      </c>
      <c r="B2067">
        <f>'Previous Trades Import_OMS Quer'!B2067</f>
        <v>0</v>
      </c>
      <c r="C2067" s="22">
        <f>'Previous Trades Import_OMS Quer'!C2067</f>
        <v>0</v>
      </c>
      <c r="D2067">
        <f>'Previous Trades Import_OMS Quer'!D2067</f>
        <v>0</v>
      </c>
      <c r="E2067" s="22">
        <f>'Previous Trades Import_OMS Quer'!E2067</f>
        <v>0</v>
      </c>
      <c r="F2067">
        <f>'Previous Trades Import_OMS Quer'!F2067</f>
        <v>0</v>
      </c>
      <c r="G2067">
        <f>'Previous Trades Import_OMS Quer'!G2067</f>
        <v>0</v>
      </c>
      <c r="H2067">
        <f>'Previous Trades Import_OMS Quer'!H2067</f>
        <v>0</v>
      </c>
      <c r="I2067">
        <f>'Previous Trades Import_OMS Quer'!I2067</f>
        <v>0</v>
      </c>
      <c r="J2067">
        <f>'Previous Trades Import_OMS Quer'!J2067</f>
        <v>0</v>
      </c>
      <c r="K2067">
        <f>'Previous Trades Import_OMS Quer'!K2067</f>
        <v>0</v>
      </c>
      <c r="L2067">
        <f>'Previous Trades Import_OMS Quer'!L2067</f>
        <v>0</v>
      </c>
      <c r="M2067">
        <f>'Previous Trades Import_OMS Quer'!M2067</f>
        <v>0</v>
      </c>
      <c r="N2067">
        <f>'Previous Trades Import_OMS Quer'!N2067</f>
        <v>0</v>
      </c>
      <c r="O2067" t="str">
        <f>CLEAN('Previous Trades Import_OMS Quer'!O2067)</f>
        <v/>
      </c>
      <c r="Q2067" s="25">
        <f t="shared" si="64"/>
        <v>0</v>
      </c>
      <c r="R2067" s="25" t="e">
        <f>VLOOKUP(O2067,'Currency Balance'!$O$3:$Q$32,3,0)</f>
        <v>#N/A</v>
      </c>
      <c r="S2067" t="e">
        <f t="shared" si="65"/>
        <v>#N/A</v>
      </c>
    </row>
    <row r="2068" spans="1:19">
      <c r="A2068">
        <f>'Previous Trades Import_OMS Quer'!A2068</f>
        <v>0</v>
      </c>
      <c r="B2068">
        <f>'Previous Trades Import_OMS Quer'!B2068</f>
        <v>0</v>
      </c>
      <c r="C2068" s="22">
        <f>'Previous Trades Import_OMS Quer'!C2068</f>
        <v>0</v>
      </c>
      <c r="D2068">
        <f>'Previous Trades Import_OMS Quer'!D2068</f>
        <v>0</v>
      </c>
      <c r="E2068" s="22">
        <f>'Previous Trades Import_OMS Quer'!E2068</f>
        <v>0</v>
      </c>
      <c r="F2068">
        <f>'Previous Trades Import_OMS Quer'!F2068</f>
        <v>0</v>
      </c>
      <c r="G2068">
        <f>'Previous Trades Import_OMS Quer'!G2068</f>
        <v>0</v>
      </c>
      <c r="H2068">
        <f>'Previous Trades Import_OMS Quer'!H2068</f>
        <v>0</v>
      </c>
      <c r="I2068">
        <f>'Previous Trades Import_OMS Quer'!I2068</f>
        <v>0</v>
      </c>
      <c r="J2068">
        <f>'Previous Trades Import_OMS Quer'!J2068</f>
        <v>0</v>
      </c>
      <c r="K2068">
        <f>'Previous Trades Import_OMS Quer'!K2068</f>
        <v>0</v>
      </c>
      <c r="L2068">
        <f>'Previous Trades Import_OMS Quer'!L2068</f>
        <v>0</v>
      </c>
      <c r="M2068">
        <f>'Previous Trades Import_OMS Quer'!M2068</f>
        <v>0</v>
      </c>
      <c r="N2068">
        <f>'Previous Trades Import_OMS Quer'!N2068</f>
        <v>0</v>
      </c>
      <c r="O2068" t="str">
        <f>CLEAN('Previous Trades Import_OMS Quer'!O2068)</f>
        <v/>
      </c>
      <c r="Q2068" s="25">
        <f t="shared" si="64"/>
        <v>0</v>
      </c>
      <c r="R2068" s="25" t="e">
        <f>VLOOKUP(O2068,'Currency Balance'!$O$3:$Q$32,3,0)</f>
        <v>#N/A</v>
      </c>
      <c r="S2068" t="e">
        <f t="shared" si="65"/>
        <v>#N/A</v>
      </c>
    </row>
    <row r="2069" spans="1:19">
      <c r="A2069">
        <f>'Previous Trades Import_OMS Quer'!A2069</f>
        <v>0</v>
      </c>
      <c r="B2069">
        <f>'Previous Trades Import_OMS Quer'!B2069</f>
        <v>0</v>
      </c>
      <c r="C2069" s="22">
        <f>'Previous Trades Import_OMS Quer'!C2069</f>
        <v>0</v>
      </c>
      <c r="D2069">
        <f>'Previous Trades Import_OMS Quer'!D2069</f>
        <v>0</v>
      </c>
      <c r="E2069" s="22">
        <f>'Previous Trades Import_OMS Quer'!E2069</f>
        <v>0</v>
      </c>
      <c r="F2069">
        <f>'Previous Trades Import_OMS Quer'!F2069</f>
        <v>0</v>
      </c>
      <c r="G2069">
        <f>'Previous Trades Import_OMS Quer'!G2069</f>
        <v>0</v>
      </c>
      <c r="H2069">
        <f>'Previous Trades Import_OMS Quer'!H2069</f>
        <v>0</v>
      </c>
      <c r="I2069">
        <f>'Previous Trades Import_OMS Quer'!I2069</f>
        <v>0</v>
      </c>
      <c r="J2069">
        <f>'Previous Trades Import_OMS Quer'!J2069</f>
        <v>0</v>
      </c>
      <c r="K2069">
        <f>'Previous Trades Import_OMS Quer'!K2069</f>
        <v>0</v>
      </c>
      <c r="L2069">
        <f>'Previous Trades Import_OMS Quer'!L2069</f>
        <v>0</v>
      </c>
      <c r="M2069">
        <f>'Previous Trades Import_OMS Quer'!M2069</f>
        <v>0</v>
      </c>
      <c r="N2069">
        <f>'Previous Trades Import_OMS Quer'!N2069</f>
        <v>0</v>
      </c>
      <c r="O2069" t="str">
        <f>CLEAN('Previous Trades Import_OMS Quer'!O2069)</f>
        <v/>
      </c>
      <c r="Q2069" s="25">
        <f t="shared" si="64"/>
        <v>0</v>
      </c>
      <c r="R2069" s="25" t="e">
        <f>VLOOKUP(O2069,'Currency Balance'!$O$3:$Q$32,3,0)</f>
        <v>#N/A</v>
      </c>
      <c r="S2069" t="e">
        <f t="shared" si="65"/>
        <v>#N/A</v>
      </c>
    </row>
    <row r="2070" spans="1:19">
      <c r="A2070">
        <f>'Previous Trades Import_OMS Quer'!A2070</f>
        <v>0</v>
      </c>
      <c r="B2070">
        <f>'Previous Trades Import_OMS Quer'!B2070</f>
        <v>0</v>
      </c>
      <c r="C2070" s="22">
        <f>'Previous Trades Import_OMS Quer'!C2070</f>
        <v>0</v>
      </c>
      <c r="D2070">
        <f>'Previous Trades Import_OMS Quer'!D2070</f>
        <v>0</v>
      </c>
      <c r="E2070" s="22">
        <f>'Previous Trades Import_OMS Quer'!E2070</f>
        <v>0</v>
      </c>
      <c r="F2070">
        <f>'Previous Trades Import_OMS Quer'!F2070</f>
        <v>0</v>
      </c>
      <c r="G2070">
        <f>'Previous Trades Import_OMS Quer'!G2070</f>
        <v>0</v>
      </c>
      <c r="H2070">
        <f>'Previous Trades Import_OMS Quer'!H2070</f>
        <v>0</v>
      </c>
      <c r="I2070">
        <f>'Previous Trades Import_OMS Quer'!I2070</f>
        <v>0</v>
      </c>
      <c r="J2070">
        <f>'Previous Trades Import_OMS Quer'!J2070</f>
        <v>0</v>
      </c>
      <c r="K2070">
        <f>'Previous Trades Import_OMS Quer'!K2070</f>
        <v>0</v>
      </c>
      <c r="L2070">
        <f>'Previous Trades Import_OMS Quer'!L2070</f>
        <v>0</v>
      </c>
      <c r="M2070">
        <f>'Previous Trades Import_OMS Quer'!M2070</f>
        <v>0</v>
      </c>
      <c r="N2070">
        <f>'Previous Trades Import_OMS Quer'!N2070</f>
        <v>0</v>
      </c>
      <c r="O2070" t="str">
        <f>CLEAN('Previous Trades Import_OMS Quer'!O2070)</f>
        <v/>
      </c>
      <c r="Q2070" s="25">
        <f t="shared" si="64"/>
        <v>0</v>
      </c>
      <c r="R2070" s="25" t="e">
        <f>VLOOKUP(O2070,'Currency Balance'!$O$3:$Q$32,3,0)</f>
        <v>#N/A</v>
      </c>
      <c r="S2070" t="e">
        <f t="shared" si="65"/>
        <v>#N/A</v>
      </c>
    </row>
    <row r="2071" spans="1:19">
      <c r="A2071">
        <f>'Previous Trades Import_OMS Quer'!A2071</f>
        <v>0</v>
      </c>
      <c r="B2071">
        <f>'Previous Trades Import_OMS Quer'!B2071</f>
        <v>0</v>
      </c>
      <c r="C2071" s="22">
        <f>'Previous Trades Import_OMS Quer'!C2071</f>
        <v>0</v>
      </c>
      <c r="D2071">
        <f>'Previous Trades Import_OMS Quer'!D2071</f>
        <v>0</v>
      </c>
      <c r="E2071" s="22">
        <f>'Previous Trades Import_OMS Quer'!E2071</f>
        <v>0</v>
      </c>
      <c r="F2071">
        <f>'Previous Trades Import_OMS Quer'!F2071</f>
        <v>0</v>
      </c>
      <c r="G2071">
        <f>'Previous Trades Import_OMS Quer'!G2071</f>
        <v>0</v>
      </c>
      <c r="H2071">
        <f>'Previous Trades Import_OMS Quer'!H2071</f>
        <v>0</v>
      </c>
      <c r="I2071">
        <f>'Previous Trades Import_OMS Quer'!I2071</f>
        <v>0</v>
      </c>
      <c r="J2071">
        <f>'Previous Trades Import_OMS Quer'!J2071</f>
        <v>0</v>
      </c>
      <c r="K2071">
        <f>'Previous Trades Import_OMS Quer'!K2071</f>
        <v>0</v>
      </c>
      <c r="L2071">
        <f>'Previous Trades Import_OMS Quer'!L2071</f>
        <v>0</v>
      </c>
      <c r="M2071">
        <f>'Previous Trades Import_OMS Quer'!M2071</f>
        <v>0</v>
      </c>
      <c r="N2071">
        <f>'Previous Trades Import_OMS Quer'!N2071</f>
        <v>0</v>
      </c>
      <c r="O2071" t="str">
        <f>CLEAN('Previous Trades Import_OMS Quer'!O2071)</f>
        <v/>
      </c>
      <c r="Q2071" s="25">
        <f t="shared" si="64"/>
        <v>0</v>
      </c>
      <c r="R2071" s="25" t="e">
        <f>VLOOKUP(O2071,'Currency Balance'!$O$3:$Q$32,3,0)</f>
        <v>#N/A</v>
      </c>
      <c r="S2071" t="e">
        <f t="shared" si="65"/>
        <v>#N/A</v>
      </c>
    </row>
    <row r="2072" spans="1:19">
      <c r="A2072">
        <f>'Previous Trades Import_OMS Quer'!A2072</f>
        <v>0</v>
      </c>
      <c r="B2072">
        <f>'Previous Trades Import_OMS Quer'!B2072</f>
        <v>0</v>
      </c>
      <c r="C2072" s="22">
        <f>'Previous Trades Import_OMS Quer'!C2072</f>
        <v>0</v>
      </c>
      <c r="D2072">
        <f>'Previous Trades Import_OMS Quer'!D2072</f>
        <v>0</v>
      </c>
      <c r="E2072" s="22">
        <f>'Previous Trades Import_OMS Quer'!E2072</f>
        <v>0</v>
      </c>
      <c r="F2072">
        <f>'Previous Trades Import_OMS Quer'!F2072</f>
        <v>0</v>
      </c>
      <c r="G2072">
        <f>'Previous Trades Import_OMS Quer'!G2072</f>
        <v>0</v>
      </c>
      <c r="H2072">
        <f>'Previous Trades Import_OMS Quer'!H2072</f>
        <v>0</v>
      </c>
      <c r="I2072">
        <f>'Previous Trades Import_OMS Quer'!I2072</f>
        <v>0</v>
      </c>
      <c r="J2072">
        <f>'Previous Trades Import_OMS Quer'!J2072</f>
        <v>0</v>
      </c>
      <c r="K2072">
        <f>'Previous Trades Import_OMS Quer'!K2072</f>
        <v>0</v>
      </c>
      <c r="L2072">
        <f>'Previous Trades Import_OMS Quer'!L2072</f>
        <v>0</v>
      </c>
      <c r="M2072">
        <f>'Previous Trades Import_OMS Quer'!M2072</f>
        <v>0</v>
      </c>
      <c r="N2072">
        <f>'Previous Trades Import_OMS Quer'!N2072</f>
        <v>0</v>
      </c>
      <c r="O2072" t="str">
        <f>CLEAN('Previous Trades Import_OMS Quer'!O2072)</f>
        <v/>
      </c>
      <c r="Q2072" s="25">
        <f t="shared" si="64"/>
        <v>0</v>
      </c>
      <c r="R2072" s="25" t="e">
        <f>VLOOKUP(O2072,'Currency Balance'!$O$3:$Q$32,3,0)</f>
        <v>#N/A</v>
      </c>
      <c r="S2072" t="e">
        <f t="shared" si="65"/>
        <v>#N/A</v>
      </c>
    </row>
    <row r="2073" spans="1:19">
      <c r="A2073">
        <f>'Previous Trades Import_OMS Quer'!A2073</f>
        <v>0</v>
      </c>
      <c r="B2073">
        <f>'Previous Trades Import_OMS Quer'!B2073</f>
        <v>0</v>
      </c>
      <c r="C2073" s="22">
        <f>'Previous Trades Import_OMS Quer'!C2073</f>
        <v>0</v>
      </c>
      <c r="D2073">
        <f>'Previous Trades Import_OMS Quer'!D2073</f>
        <v>0</v>
      </c>
      <c r="E2073" s="22">
        <f>'Previous Trades Import_OMS Quer'!E2073</f>
        <v>0</v>
      </c>
      <c r="F2073">
        <f>'Previous Trades Import_OMS Quer'!F2073</f>
        <v>0</v>
      </c>
      <c r="G2073">
        <f>'Previous Trades Import_OMS Quer'!G2073</f>
        <v>0</v>
      </c>
      <c r="H2073">
        <f>'Previous Trades Import_OMS Quer'!H2073</f>
        <v>0</v>
      </c>
      <c r="I2073">
        <f>'Previous Trades Import_OMS Quer'!I2073</f>
        <v>0</v>
      </c>
      <c r="J2073">
        <f>'Previous Trades Import_OMS Quer'!J2073</f>
        <v>0</v>
      </c>
      <c r="K2073">
        <f>'Previous Trades Import_OMS Quer'!K2073</f>
        <v>0</v>
      </c>
      <c r="L2073">
        <f>'Previous Trades Import_OMS Quer'!L2073</f>
        <v>0</v>
      </c>
      <c r="M2073">
        <f>'Previous Trades Import_OMS Quer'!M2073</f>
        <v>0</v>
      </c>
      <c r="N2073">
        <f>'Previous Trades Import_OMS Quer'!N2073</f>
        <v>0</v>
      </c>
      <c r="O2073" t="str">
        <f>CLEAN('Previous Trades Import_OMS Quer'!O2073)</f>
        <v/>
      </c>
      <c r="Q2073" s="25">
        <f t="shared" si="64"/>
        <v>0</v>
      </c>
      <c r="R2073" s="25" t="e">
        <f>VLOOKUP(O2073,'Currency Balance'!$O$3:$Q$32,3,0)</f>
        <v>#N/A</v>
      </c>
      <c r="S2073" t="e">
        <f t="shared" si="65"/>
        <v>#N/A</v>
      </c>
    </row>
    <row r="2074" spans="1:19">
      <c r="A2074">
        <f>'Previous Trades Import_OMS Quer'!A2074</f>
        <v>0</v>
      </c>
      <c r="B2074">
        <f>'Previous Trades Import_OMS Quer'!B2074</f>
        <v>0</v>
      </c>
      <c r="C2074" s="22">
        <f>'Previous Trades Import_OMS Quer'!C2074</f>
        <v>0</v>
      </c>
      <c r="D2074">
        <f>'Previous Trades Import_OMS Quer'!D2074</f>
        <v>0</v>
      </c>
      <c r="E2074" s="22">
        <f>'Previous Trades Import_OMS Quer'!E2074</f>
        <v>0</v>
      </c>
      <c r="F2074">
        <f>'Previous Trades Import_OMS Quer'!F2074</f>
        <v>0</v>
      </c>
      <c r="G2074">
        <f>'Previous Trades Import_OMS Quer'!G2074</f>
        <v>0</v>
      </c>
      <c r="H2074">
        <f>'Previous Trades Import_OMS Quer'!H2074</f>
        <v>0</v>
      </c>
      <c r="I2074">
        <f>'Previous Trades Import_OMS Quer'!I2074</f>
        <v>0</v>
      </c>
      <c r="J2074">
        <f>'Previous Trades Import_OMS Quer'!J2074</f>
        <v>0</v>
      </c>
      <c r="K2074">
        <f>'Previous Trades Import_OMS Quer'!K2074</f>
        <v>0</v>
      </c>
      <c r="L2074">
        <f>'Previous Trades Import_OMS Quer'!L2074</f>
        <v>0</v>
      </c>
      <c r="M2074">
        <f>'Previous Trades Import_OMS Quer'!M2074</f>
        <v>0</v>
      </c>
      <c r="N2074">
        <f>'Previous Trades Import_OMS Quer'!N2074</f>
        <v>0</v>
      </c>
      <c r="O2074" t="str">
        <f>CLEAN('Previous Trades Import_OMS Quer'!O2074)</f>
        <v/>
      </c>
      <c r="Q2074" s="25">
        <f t="shared" si="64"/>
        <v>0</v>
      </c>
      <c r="R2074" s="25" t="e">
        <f>VLOOKUP(O2074,'Currency Balance'!$O$3:$Q$32,3,0)</f>
        <v>#N/A</v>
      </c>
      <c r="S2074" t="e">
        <f t="shared" si="65"/>
        <v>#N/A</v>
      </c>
    </row>
    <row r="2075" spans="1:19">
      <c r="A2075">
        <f>'Previous Trades Import_OMS Quer'!A2075</f>
        <v>0</v>
      </c>
      <c r="B2075">
        <f>'Previous Trades Import_OMS Quer'!B2075</f>
        <v>0</v>
      </c>
      <c r="C2075" s="22">
        <f>'Previous Trades Import_OMS Quer'!C2075</f>
        <v>0</v>
      </c>
      <c r="D2075">
        <f>'Previous Trades Import_OMS Quer'!D2075</f>
        <v>0</v>
      </c>
      <c r="E2075" s="22">
        <f>'Previous Trades Import_OMS Quer'!E2075</f>
        <v>0</v>
      </c>
      <c r="F2075">
        <f>'Previous Trades Import_OMS Quer'!F2075</f>
        <v>0</v>
      </c>
      <c r="G2075">
        <f>'Previous Trades Import_OMS Quer'!G2075</f>
        <v>0</v>
      </c>
      <c r="H2075">
        <f>'Previous Trades Import_OMS Quer'!H2075</f>
        <v>0</v>
      </c>
      <c r="I2075">
        <f>'Previous Trades Import_OMS Quer'!I2075</f>
        <v>0</v>
      </c>
      <c r="J2075">
        <f>'Previous Trades Import_OMS Quer'!J2075</f>
        <v>0</v>
      </c>
      <c r="K2075">
        <f>'Previous Trades Import_OMS Quer'!K2075</f>
        <v>0</v>
      </c>
      <c r="L2075">
        <f>'Previous Trades Import_OMS Quer'!L2075</f>
        <v>0</v>
      </c>
      <c r="M2075">
        <f>'Previous Trades Import_OMS Quer'!M2075</f>
        <v>0</v>
      </c>
      <c r="N2075">
        <f>'Previous Trades Import_OMS Quer'!N2075</f>
        <v>0</v>
      </c>
      <c r="O2075" t="str">
        <f>CLEAN('Previous Trades Import_OMS Quer'!O2075)</f>
        <v/>
      </c>
      <c r="Q2075" s="25">
        <f t="shared" si="64"/>
        <v>0</v>
      </c>
      <c r="R2075" s="25" t="e">
        <f>VLOOKUP(O2075,'Currency Balance'!$O$3:$Q$32,3,0)</f>
        <v>#N/A</v>
      </c>
      <c r="S2075" t="e">
        <f t="shared" si="65"/>
        <v>#N/A</v>
      </c>
    </row>
    <row r="2076" spans="1:19">
      <c r="A2076">
        <f>'Previous Trades Import_OMS Quer'!A2076</f>
        <v>0</v>
      </c>
      <c r="B2076">
        <f>'Previous Trades Import_OMS Quer'!B2076</f>
        <v>0</v>
      </c>
      <c r="C2076" s="22">
        <f>'Previous Trades Import_OMS Quer'!C2076</f>
        <v>0</v>
      </c>
      <c r="D2076">
        <f>'Previous Trades Import_OMS Quer'!D2076</f>
        <v>0</v>
      </c>
      <c r="E2076" s="22">
        <f>'Previous Trades Import_OMS Quer'!E2076</f>
        <v>0</v>
      </c>
      <c r="F2076">
        <f>'Previous Trades Import_OMS Quer'!F2076</f>
        <v>0</v>
      </c>
      <c r="G2076">
        <f>'Previous Trades Import_OMS Quer'!G2076</f>
        <v>0</v>
      </c>
      <c r="H2076">
        <f>'Previous Trades Import_OMS Quer'!H2076</f>
        <v>0</v>
      </c>
      <c r="I2076">
        <f>'Previous Trades Import_OMS Quer'!I2076</f>
        <v>0</v>
      </c>
      <c r="J2076">
        <f>'Previous Trades Import_OMS Quer'!J2076</f>
        <v>0</v>
      </c>
      <c r="K2076">
        <f>'Previous Trades Import_OMS Quer'!K2076</f>
        <v>0</v>
      </c>
      <c r="L2076">
        <f>'Previous Trades Import_OMS Quer'!L2076</f>
        <v>0</v>
      </c>
      <c r="M2076">
        <f>'Previous Trades Import_OMS Quer'!M2076</f>
        <v>0</v>
      </c>
      <c r="N2076">
        <f>'Previous Trades Import_OMS Quer'!N2076</f>
        <v>0</v>
      </c>
      <c r="O2076" t="str">
        <f>CLEAN('Previous Trades Import_OMS Quer'!O2076)</f>
        <v/>
      </c>
      <c r="Q2076" s="25">
        <f t="shared" si="64"/>
        <v>0</v>
      </c>
      <c r="R2076" s="25" t="e">
        <f>VLOOKUP(O2076,'Currency Balance'!$O$3:$Q$32,3,0)</f>
        <v>#N/A</v>
      </c>
      <c r="S2076" t="e">
        <f t="shared" si="65"/>
        <v>#N/A</v>
      </c>
    </row>
    <row r="2077" spans="1:19">
      <c r="A2077">
        <f>'Previous Trades Import_OMS Quer'!A2077</f>
        <v>0</v>
      </c>
      <c r="B2077">
        <f>'Previous Trades Import_OMS Quer'!B2077</f>
        <v>0</v>
      </c>
      <c r="C2077" s="22">
        <f>'Previous Trades Import_OMS Quer'!C2077</f>
        <v>0</v>
      </c>
      <c r="D2077">
        <f>'Previous Trades Import_OMS Quer'!D2077</f>
        <v>0</v>
      </c>
      <c r="E2077" s="22">
        <f>'Previous Trades Import_OMS Quer'!E2077</f>
        <v>0</v>
      </c>
      <c r="F2077">
        <f>'Previous Trades Import_OMS Quer'!F2077</f>
        <v>0</v>
      </c>
      <c r="G2077">
        <f>'Previous Trades Import_OMS Quer'!G2077</f>
        <v>0</v>
      </c>
      <c r="H2077">
        <f>'Previous Trades Import_OMS Quer'!H2077</f>
        <v>0</v>
      </c>
      <c r="I2077">
        <f>'Previous Trades Import_OMS Quer'!I2077</f>
        <v>0</v>
      </c>
      <c r="J2077">
        <f>'Previous Trades Import_OMS Quer'!J2077</f>
        <v>0</v>
      </c>
      <c r="K2077">
        <f>'Previous Trades Import_OMS Quer'!K2077</f>
        <v>0</v>
      </c>
      <c r="L2077">
        <f>'Previous Trades Import_OMS Quer'!L2077</f>
        <v>0</v>
      </c>
      <c r="M2077">
        <f>'Previous Trades Import_OMS Quer'!M2077</f>
        <v>0</v>
      </c>
      <c r="N2077">
        <f>'Previous Trades Import_OMS Quer'!N2077</f>
        <v>0</v>
      </c>
      <c r="O2077" t="str">
        <f>CLEAN('Previous Trades Import_OMS Quer'!O2077)</f>
        <v/>
      </c>
      <c r="Q2077" s="25">
        <f t="shared" si="64"/>
        <v>0</v>
      </c>
      <c r="R2077" s="25" t="e">
        <f>VLOOKUP(O2077,'Currency Balance'!$O$3:$Q$32,3,0)</f>
        <v>#N/A</v>
      </c>
      <c r="S2077" t="e">
        <f t="shared" si="65"/>
        <v>#N/A</v>
      </c>
    </row>
    <row r="2078" spans="1:19">
      <c r="A2078">
        <f>'Previous Trades Import_OMS Quer'!A2078</f>
        <v>0</v>
      </c>
      <c r="B2078">
        <f>'Previous Trades Import_OMS Quer'!B2078</f>
        <v>0</v>
      </c>
      <c r="C2078" s="22">
        <f>'Previous Trades Import_OMS Quer'!C2078</f>
        <v>0</v>
      </c>
      <c r="D2078">
        <f>'Previous Trades Import_OMS Quer'!D2078</f>
        <v>0</v>
      </c>
      <c r="E2078" s="22">
        <f>'Previous Trades Import_OMS Quer'!E2078</f>
        <v>0</v>
      </c>
      <c r="F2078">
        <f>'Previous Trades Import_OMS Quer'!F2078</f>
        <v>0</v>
      </c>
      <c r="G2078">
        <f>'Previous Trades Import_OMS Quer'!G2078</f>
        <v>0</v>
      </c>
      <c r="H2078">
        <f>'Previous Trades Import_OMS Quer'!H2078</f>
        <v>0</v>
      </c>
      <c r="I2078">
        <f>'Previous Trades Import_OMS Quer'!I2078</f>
        <v>0</v>
      </c>
      <c r="J2078">
        <f>'Previous Trades Import_OMS Quer'!J2078</f>
        <v>0</v>
      </c>
      <c r="K2078">
        <f>'Previous Trades Import_OMS Quer'!K2078</f>
        <v>0</v>
      </c>
      <c r="L2078">
        <f>'Previous Trades Import_OMS Quer'!L2078</f>
        <v>0</v>
      </c>
      <c r="M2078">
        <f>'Previous Trades Import_OMS Quer'!M2078</f>
        <v>0</v>
      </c>
      <c r="N2078">
        <f>'Previous Trades Import_OMS Quer'!N2078</f>
        <v>0</v>
      </c>
      <c r="O2078" t="str">
        <f>CLEAN('Previous Trades Import_OMS Quer'!O2078)</f>
        <v/>
      </c>
      <c r="Q2078" s="25">
        <f t="shared" si="64"/>
        <v>0</v>
      </c>
      <c r="R2078" s="25" t="e">
        <f>VLOOKUP(O2078,'Currency Balance'!$O$3:$Q$32,3,0)</f>
        <v>#N/A</v>
      </c>
      <c r="S2078" t="e">
        <f t="shared" si="65"/>
        <v>#N/A</v>
      </c>
    </row>
    <row r="2079" spans="1:19">
      <c r="A2079">
        <f>'Previous Trades Import_OMS Quer'!A2079</f>
        <v>0</v>
      </c>
      <c r="B2079">
        <f>'Previous Trades Import_OMS Quer'!B2079</f>
        <v>0</v>
      </c>
      <c r="C2079" s="22">
        <f>'Previous Trades Import_OMS Quer'!C2079</f>
        <v>0</v>
      </c>
      <c r="D2079">
        <f>'Previous Trades Import_OMS Quer'!D2079</f>
        <v>0</v>
      </c>
      <c r="E2079" s="22">
        <f>'Previous Trades Import_OMS Quer'!E2079</f>
        <v>0</v>
      </c>
      <c r="F2079">
        <f>'Previous Trades Import_OMS Quer'!F2079</f>
        <v>0</v>
      </c>
      <c r="G2079">
        <f>'Previous Trades Import_OMS Quer'!G2079</f>
        <v>0</v>
      </c>
      <c r="H2079">
        <f>'Previous Trades Import_OMS Quer'!H2079</f>
        <v>0</v>
      </c>
      <c r="I2079">
        <f>'Previous Trades Import_OMS Quer'!I2079</f>
        <v>0</v>
      </c>
      <c r="J2079">
        <f>'Previous Trades Import_OMS Quer'!J2079</f>
        <v>0</v>
      </c>
      <c r="K2079">
        <f>'Previous Trades Import_OMS Quer'!K2079</f>
        <v>0</v>
      </c>
      <c r="L2079">
        <f>'Previous Trades Import_OMS Quer'!L2079</f>
        <v>0</v>
      </c>
      <c r="M2079">
        <f>'Previous Trades Import_OMS Quer'!M2079</f>
        <v>0</v>
      </c>
      <c r="N2079">
        <f>'Previous Trades Import_OMS Quer'!N2079</f>
        <v>0</v>
      </c>
      <c r="O2079" t="str">
        <f>CLEAN('Previous Trades Import_OMS Quer'!O2079)</f>
        <v/>
      </c>
      <c r="Q2079" s="25">
        <f t="shared" si="64"/>
        <v>0</v>
      </c>
      <c r="R2079" s="25" t="e">
        <f>VLOOKUP(O2079,'Currency Balance'!$O$3:$Q$32,3,0)</f>
        <v>#N/A</v>
      </c>
      <c r="S2079" t="e">
        <f t="shared" si="65"/>
        <v>#N/A</v>
      </c>
    </row>
    <row r="2080" spans="1:19">
      <c r="A2080">
        <f>'Previous Trades Import_OMS Quer'!A2080</f>
        <v>0</v>
      </c>
      <c r="B2080">
        <f>'Previous Trades Import_OMS Quer'!B2080</f>
        <v>0</v>
      </c>
      <c r="C2080" s="22">
        <f>'Previous Trades Import_OMS Quer'!C2080</f>
        <v>0</v>
      </c>
      <c r="D2080">
        <f>'Previous Trades Import_OMS Quer'!D2080</f>
        <v>0</v>
      </c>
      <c r="E2080" s="22">
        <f>'Previous Trades Import_OMS Quer'!E2080</f>
        <v>0</v>
      </c>
      <c r="F2080">
        <f>'Previous Trades Import_OMS Quer'!F2080</f>
        <v>0</v>
      </c>
      <c r="G2080">
        <f>'Previous Trades Import_OMS Quer'!G2080</f>
        <v>0</v>
      </c>
      <c r="H2080">
        <f>'Previous Trades Import_OMS Quer'!H2080</f>
        <v>0</v>
      </c>
      <c r="I2080">
        <f>'Previous Trades Import_OMS Quer'!I2080</f>
        <v>0</v>
      </c>
      <c r="J2080">
        <f>'Previous Trades Import_OMS Quer'!J2080</f>
        <v>0</v>
      </c>
      <c r="K2080">
        <f>'Previous Trades Import_OMS Quer'!K2080</f>
        <v>0</v>
      </c>
      <c r="L2080">
        <f>'Previous Trades Import_OMS Quer'!L2080</f>
        <v>0</v>
      </c>
      <c r="M2080">
        <f>'Previous Trades Import_OMS Quer'!M2080</f>
        <v>0</v>
      </c>
      <c r="N2080">
        <f>'Previous Trades Import_OMS Quer'!N2080</f>
        <v>0</v>
      </c>
      <c r="O2080" t="str">
        <f>CLEAN('Previous Trades Import_OMS Quer'!O2080)</f>
        <v/>
      </c>
      <c r="Q2080" s="25">
        <f t="shared" si="64"/>
        <v>0</v>
      </c>
      <c r="R2080" s="25" t="e">
        <f>VLOOKUP(O2080,'Currency Balance'!$O$3:$Q$32,3,0)</f>
        <v>#N/A</v>
      </c>
      <c r="S2080" t="e">
        <f t="shared" si="65"/>
        <v>#N/A</v>
      </c>
    </row>
    <row r="2081" spans="1:19">
      <c r="A2081">
        <f>'Previous Trades Import_OMS Quer'!A2081</f>
        <v>0</v>
      </c>
      <c r="B2081">
        <f>'Previous Trades Import_OMS Quer'!B2081</f>
        <v>0</v>
      </c>
      <c r="C2081" s="22">
        <f>'Previous Trades Import_OMS Quer'!C2081</f>
        <v>0</v>
      </c>
      <c r="D2081">
        <f>'Previous Trades Import_OMS Quer'!D2081</f>
        <v>0</v>
      </c>
      <c r="E2081" s="22">
        <f>'Previous Trades Import_OMS Quer'!E2081</f>
        <v>0</v>
      </c>
      <c r="F2081">
        <f>'Previous Trades Import_OMS Quer'!F2081</f>
        <v>0</v>
      </c>
      <c r="G2081">
        <f>'Previous Trades Import_OMS Quer'!G2081</f>
        <v>0</v>
      </c>
      <c r="H2081">
        <f>'Previous Trades Import_OMS Quer'!H2081</f>
        <v>0</v>
      </c>
      <c r="I2081">
        <f>'Previous Trades Import_OMS Quer'!I2081</f>
        <v>0</v>
      </c>
      <c r="J2081">
        <f>'Previous Trades Import_OMS Quer'!J2081</f>
        <v>0</v>
      </c>
      <c r="K2081">
        <f>'Previous Trades Import_OMS Quer'!K2081</f>
        <v>0</v>
      </c>
      <c r="L2081">
        <f>'Previous Trades Import_OMS Quer'!L2081</f>
        <v>0</v>
      </c>
      <c r="M2081">
        <f>'Previous Trades Import_OMS Quer'!M2081</f>
        <v>0</v>
      </c>
      <c r="N2081">
        <f>'Previous Trades Import_OMS Quer'!N2081</f>
        <v>0</v>
      </c>
      <c r="O2081" t="str">
        <f>CLEAN('Previous Trades Import_OMS Quer'!O2081)</f>
        <v/>
      </c>
      <c r="Q2081" s="25">
        <f t="shared" si="64"/>
        <v>0</v>
      </c>
      <c r="R2081" s="25" t="e">
        <f>VLOOKUP(O2081,'Currency Balance'!$O$3:$Q$32,3,0)</f>
        <v>#N/A</v>
      </c>
      <c r="S2081" t="e">
        <f t="shared" si="65"/>
        <v>#N/A</v>
      </c>
    </row>
    <row r="2082" spans="1:19">
      <c r="A2082">
        <f>'Previous Trades Import_OMS Quer'!A2082</f>
        <v>0</v>
      </c>
      <c r="B2082">
        <f>'Previous Trades Import_OMS Quer'!B2082</f>
        <v>0</v>
      </c>
      <c r="C2082" s="22">
        <f>'Previous Trades Import_OMS Quer'!C2082</f>
        <v>0</v>
      </c>
      <c r="D2082">
        <f>'Previous Trades Import_OMS Quer'!D2082</f>
        <v>0</v>
      </c>
      <c r="E2082" s="22">
        <f>'Previous Trades Import_OMS Quer'!E2082</f>
        <v>0</v>
      </c>
      <c r="F2082">
        <f>'Previous Trades Import_OMS Quer'!F2082</f>
        <v>0</v>
      </c>
      <c r="G2082">
        <f>'Previous Trades Import_OMS Quer'!G2082</f>
        <v>0</v>
      </c>
      <c r="H2082">
        <f>'Previous Trades Import_OMS Quer'!H2082</f>
        <v>0</v>
      </c>
      <c r="I2082">
        <f>'Previous Trades Import_OMS Quer'!I2082</f>
        <v>0</v>
      </c>
      <c r="J2082">
        <f>'Previous Trades Import_OMS Quer'!J2082</f>
        <v>0</v>
      </c>
      <c r="K2082">
        <f>'Previous Trades Import_OMS Quer'!K2082</f>
        <v>0</v>
      </c>
      <c r="L2082">
        <f>'Previous Trades Import_OMS Quer'!L2082</f>
        <v>0</v>
      </c>
      <c r="M2082">
        <f>'Previous Trades Import_OMS Quer'!M2082</f>
        <v>0</v>
      </c>
      <c r="N2082">
        <f>'Previous Trades Import_OMS Quer'!N2082</f>
        <v>0</v>
      </c>
      <c r="O2082" t="str">
        <f>CLEAN('Previous Trades Import_OMS Quer'!O2082)</f>
        <v/>
      </c>
      <c r="Q2082" s="25">
        <f t="shared" si="64"/>
        <v>0</v>
      </c>
      <c r="R2082" s="25" t="e">
        <f>VLOOKUP(O2082,'Currency Balance'!$O$3:$Q$32,3,0)</f>
        <v>#N/A</v>
      </c>
      <c r="S2082" t="e">
        <f t="shared" si="65"/>
        <v>#N/A</v>
      </c>
    </row>
    <row r="2083" spans="1:19">
      <c r="A2083">
        <f>'Previous Trades Import_OMS Quer'!A2083</f>
        <v>0</v>
      </c>
      <c r="B2083">
        <f>'Previous Trades Import_OMS Quer'!B2083</f>
        <v>0</v>
      </c>
      <c r="C2083" s="22">
        <f>'Previous Trades Import_OMS Quer'!C2083</f>
        <v>0</v>
      </c>
      <c r="D2083">
        <f>'Previous Trades Import_OMS Quer'!D2083</f>
        <v>0</v>
      </c>
      <c r="E2083" s="22">
        <f>'Previous Trades Import_OMS Quer'!E2083</f>
        <v>0</v>
      </c>
      <c r="F2083">
        <f>'Previous Trades Import_OMS Quer'!F2083</f>
        <v>0</v>
      </c>
      <c r="G2083">
        <f>'Previous Trades Import_OMS Quer'!G2083</f>
        <v>0</v>
      </c>
      <c r="H2083">
        <f>'Previous Trades Import_OMS Quer'!H2083</f>
        <v>0</v>
      </c>
      <c r="I2083">
        <f>'Previous Trades Import_OMS Quer'!I2083</f>
        <v>0</v>
      </c>
      <c r="J2083">
        <f>'Previous Trades Import_OMS Quer'!J2083</f>
        <v>0</v>
      </c>
      <c r="K2083">
        <f>'Previous Trades Import_OMS Quer'!K2083</f>
        <v>0</v>
      </c>
      <c r="L2083">
        <f>'Previous Trades Import_OMS Quer'!L2083</f>
        <v>0</v>
      </c>
      <c r="M2083">
        <f>'Previous Trades Import_OMS Quer'!M2083</f>
        <v>0</v>
      </c>
      <c r="N2083">
        <f>'Previous Trades Import_OMS Quer'!N2083</f>
        <v>0</v>
      </c>
      <c r="O2083" t="str">
        <f>CLEAN('Previous Trades Import_OMS Quer'!O2083)</f>
        <v/>
      </c>
      <c r="Q2083" s="25">
        <f t="shared" si="64"/>
        <v>0</v>
      </c>
      <c r="R2083" s="25" t="e">
        <f>VLOOKUP(O2083,'Currency Balance'!$O$3:$Q$32,3,0)</f>
        <v>#N/A</v>
      </c>
      <c r="S2083" t="e">
        <f t="shared" si="65"/>
        <v>#N/A</v>
      </c>
    </row>
    <row r="2084" spans="1:19">
      <c r="A2084">
        <f>'Previous Trades Import_OMS Quer'!A2084</f>
        <v>0</v>
      </c>
      <c r="B2084">
        <f>'Previous Trades Import_OMS Quer'!B2084</f>
        <v>0</v>
      </c>
      <c r="C2084" s="22">
        <f>'Previous Trades Import_OMS Quer'!C2084</f>
        <v>0</v>
      </c>
      <c r="D2084">
        <f>'Previous Trades Import_OMS Quer'!D2084</f>
        <v>0</v>
      </c>
      <c r="E2084" s="22">
        <f>'Previous Trades Import_OMS Quer'!E2084</f>
        <v>0</v>
      </c>
      <c r="F2084">
        <f>'Previous Trades Import_OMS Quer'!F2084</f>
        <v>0</v>
      </c>
      <c r="G2084">
        <f>'Previous Trades Import_OMS Quer'!G2084</f>
        <v>0</v>
      </c>
      <c r="H2084">
        <f>'Previous Trades Import_OMS Quer'!H2084</f>
        <v>0</v>
      </c>
      <c r="I2084">
        <f>'Previous Trades Import_OMS Quer'!I2084</f>
        <v>0</v>
      </c>
      <c r="J2084">
        <f>'Previous Trades Import_OMS Quer'!J2084</f>
        <v>0</v>
      </c>
      <c r="K2084">
        <f>'Previous Trades Import_OMS Quer'!K2084</f>
        <v>0</v>
      </c>
      <c r="L2084">
        <f>'Previous Trades Import_OMS Quer'!L2084</f>
        <v>0</v>
      </c>
      <c r="M2084">
        <f>'Previous Trades Import_OMS Quer'!M2084</f>
        <v>0</v>
      </c>
      <c r="N2084">
        <f>'Previous Trades Import_OMS Quer'!N2084</f>
        <v>0</v>
      </c>
      <c r="O2084" t="str">
        <f>CLEAN('Previous Trades Import_OMS Quer'!O2084)</f>
        <v/>
      </c>
      <c r="Q2084" s="25">
        <f t="shared" si="64"/>
        <v>0</v>
      </c>
      <c r="R2084" s="25" t="e">
        <f>VLOOKUP(O2084,'Currency Balance'!$O$3:$Q$32,3,0)</f>
        <v>#N/A</v>
      </c>
      <c r="S2084" t="e">
        <f t="shared" si="65"/>
        <v>#N/A</v>
      </c>
    </row>
    <row r="2085" spans="1:19">
      <c r="A2085">
        <f>'Previous Trades Import_OMS Quer'!A2085</f>
        <v>0</v>
      </c>
      <c r="B2085">
        <f>'Previous Trades Import_OMS Quer'!B2085</f>
        <v>0</v>
      </c>
      <c r="C2085" s="22">
        <f>'Previous Trades Import_OMS Quer'!C2085</f>
        <v>0</v>
      </c>
      <c r="D2085">
        <f>'Previous Trades Import_OMS Quer'!D2085</f>
        <v>0</v>
      </c>
      <c r="E2085" s="22">
        <f>'Previous Trades Import_OMS Quer'!E2085</f>
        <v>0</v>
      </c>
      <c r="F2085">
        <f>'Previous Trades Import_OMS Quer'!F2085</f>
        <v>0</v>
      </c>
      <c r="G2085">
        <f>'Previous Trades Import_OMS Quer'!G2085</f>
        <v>0</v>
      </c>
      <c r="H2085">
        <f>'Previous Trades Import_OMS Quer'!H2085</f>
        <v>0</v>
      </c>
      <c r="I2085">
        <f>'Previous Trades Import_OMS Quer'!I2085</f>
        <v>0</v>
      </c>
      <c r="J2085">
        <f>'Previous Trades Import_OMS Quer'!J2085</f>
        <v>0</v>
      </c>
      <c r="K2085">
        <f>'Previous Trades Import_OMS Quer'!K2085</f>
        <v>0</v>
      </c>
      <c r="L2085">
        <f>'Previous Trades Import_OMS Quer'!L2085</f>
        <v>0</v>
      </c>
      <c r="M2085">
        <f>'Previous Trades Import_OMS Quer'!M2085</f>
        <v>0</v>
      </c>
      <c r="N2085">
        <f>'Previous Trades Import_OMS Quer'!N2085</f>
        <v>0</v>
      </c>
      <c r="O2085" t="str">
        <f>CLEAN('Previous Trades Import_OMS Quer'!O2085)</f>
        <v/>
      </c>
      <c r="Q2085" s="25">
        <f t="shared" si="64"/>
        <v>0</v>
      </c>
      <c r="R2085" s="25" t="e">
        <f>VLOOKUP(O2085,'Currency Balance'!$O$3:$Q$32,3,0)</f>
        <v>#N/A</v>
      </c>
      <c r="S2085" t="e">
        <f t="shared" si="65"/>
        <v>#N/A</v>
      </c>
    </row>
    <row r="2086" spans="1:19">
      <c r="A2086">
        <f>'Previous Trades Import_OMS Quer'!A2086</f>
        <v>0</v>
      </c>
      <c r="B2086">
        <f>'Previous Trades Import_OMS Quer'!B2086</f>
        <v>0</v>
      </c>
      <c r="C2086" s="22">
        <f>'Previous Trades Import_OMS Quer'!C2086</f>
        <v>0</v>
      </c>
      <c r="D2086">
        <f>'Previous Trades Import_OMS Quer'!D2086</f>
        <v>0</v>
      </c>
      <c r="E2086" s="22">
        <f>'Previous Trades Import_OMS Quer'!E2086</f>
        <v>0</v>
      </c>
      <c r="F2086">
        <f>'Previous Trades Import_OMS Quer'!F2086</f>
        <v>0</v>
      </c>
      <c r="G2086">
        <f>'Previous Trades Import_OMS Quer'!G2086</f>
        <v>0</v>
      </c>
      <c r="H2086">
        <f>'Previous Trades Import_OMS Quer'!H2086</f>
        <v>0</v>
      </c>
      <c r="I2086">
        <f>'Previous Trades Import_OMS Quer'!I2086</f>
        <v>0</v>
      </c>
      <c r="J2086">
        <f>'Previous Trades Import_OMS Quer'!J2086</f>
        <v>0</v>
      </c>
      <c r="K2086">
        <f>'Previous Trades Import_OMS Quer'!K2086</f>
        <v>0</v>
      </c>
      <c r="L2086">
        <f>'Previous Trades Import_OMS Quer'!L2086</f>
        <v>0</v>
      </c>
      <c r="M2086">
        <f>'Previous Trades Import_OMS Quer'!M2086</f>
        <v>0</v>
      </c>
      <c r="N2086">
        <f>'Previous Trades Import_OMS Quer'!N2086</f>
        <v>0</v>
      </c>
      <c r="O2086" t="str">
        <f>CLEAN('Previous Trades Import_OMS Quer'!O2086)</f>
        <v/>
      </c>
      <c r="Q2086" s="25">
        <f t="shared" si="64"/>
        <v>0</v>
      </c>
      <c r="R2086" s="25" t="e">
        <f>VLOOKUP(O2086,'Currency Balance'!$O$3:$Q$32,3,0)</f>
        <v>#N/A</v>
      </c>
      <c r="S2086" t="e">
        <f t="shared" si="65"/>
        <v>#N/A</v>
      </c>
    </row>
    <row r="2087" spans="1:19">
      <c r="A2087">
        <f>'Previous Trades Import_OMS Quer'!A2087</f>
        <v>0</v>
      </c>
      <c r="B2087">
        <f>'Previous Trades Import_OMS Quer'!B2087</f>
        <v>0</v>
      </c>
      <c r="C2087" s="22">
        <f>'Previous Trades Import_OMS Quer'!C2087</f>
        <v>0</v>
      </c>
      <c r="D2087">
        <f>'Previous Trades Import_OMS Quer'!D2087</f>
        <v>0</v>
      </c>
      <c r="E2087" s="22">
        <f>'Previous Trades Import_OMS Quer'!E2087</f>
        <v>0</v>
      </c>
      <c r="F2087">
        <f>'Previous Trades Import_OMS Quer'!F2087</f>
        <v>0</v>
      </c>
      <c r="G2087">
        <f>'Previous Trades Import_OMS Quer'!G2087</f>
        <v>0</v>
      </c>
      <c r="H2087">
        <f>'Previous Trades Import_OMS Quer'!H2087</f>
        <v>0</v>
      </c>
      <c r="I2087">
        <f>'Previous Trades Import_OMS Quer'!I2087</f>
        <v>0</v>
      </c>
      <c r="J2087">
        <f>'Previous Trades Import_OMS Quer'!J2087</f>
        <v>0</v>
      </c>
      <c r="K2087">
        <f>'Previous Trades Import_OMS Quer'!K2087</f>
        <v>0</v>
      </c>
      <c r="L2087">
        <f>'Previous Trades Import_OMS Quer'!L2087</f>
        <v>0</v>
      </c>
      <c r="M2087">
        <f>'Previous Trades Import_OMS Quer'!M2087</f>
        <v>0</v>
      </c>
      <c r="N2087">
        <f>'Previous Trades Import_OMS Quer'!N2087</f>
        <v>0</v>
      </c>
      <c r="O2087" t="str">
        <f>CLEAN('Previous Trades Import_OMS Quer'!O2087)</f>
        <v/>
      </c>
      <c r="Q2087" s="25">
        <f t="shared" si="64"/>
        <v>0</v>
      </c>
      <c r="R2087" s="25" t="e">
        <f>VLOOKUP(O2087,'Currency Balance'!$O$3:$Q$32,3,0)</f>
        <v>#N/A</v>
      </c>
      <c r="S2087" t="e">
        <f t="shared" si="65"/>
        <v>#N/A</v>
      </c>
    </row>
    <row r="2088" spans="1:19">
      <c r="A2088">
        <f>'Previous Trades Import_OMS Quer'!A2088</f>
        <v>0</v>
      </c>
      <c r="B2088">
        <f>'Previous Trades Import_OMS Quer'!B2088</f>
        <v>0</v>
      </c>
      <c r="C2088" s="22">
        <f>'Previous Trades Import_OMS Quer'!C2088</f>
        <v>0</v>
      </c>
      <c r="D2088">
        <f>'Previous Trades Import_OMS Quer'!D2088</f>
        <v>0</v>
      </c>
      <c r="E2088" s="22">
        <f>'Previous Trades Import_OMS Quer'!E2088</f>
        <v>0</v>
      </c>
      <c r="F2088">
        <f>'Previous Trades Import_OMS Quer'!F2088</f>
        <v>0</v>
      </c>
      <c r="G2088">
        <f>'Previous Trades Import_OMS Quer'!G2088</f>
        <v>0</v>
      </c>
      <c r="H2088">
        <f>'Previous Trades Import_OMS Quer'!H2088</f>
        <v>0</v>
      </c>
      <c r="I2088">
        <f>'Previous Trades Import_OMS Quer'!I2088</f>
        <v>0</v>
      </c>
      <c r="J2088">
        <f>'Previous Trades Import_OMS Quer'!J2088</f>
        <v>0</v>
      </c>
      <c r="K2088">
        <f>'Previous Trades Import_OMS Quer'!K2088</f>
        <v>0</v>
      </c>
      <c r="L2088">
        <f>'Previous Trades Import_OMS Quer'!L2088</f>
        <v>0</v>
      </c>
      <c r="M2088">
        <f>'Previous Trades Import_OMS Quer'!M2088</f>
        <v>0</v>
      </c>
      <c r="N2088">
        <f>'Previous Trades Import_OMS Quer'!N2088</f>
        <v>0</v>
      </c>
      <c r="O2088" t="str">
        <f>CLEAN('Previous Trades Import_OMS Quer'!O2088)</f>
        <v/>
      </c>
      <c r="Q2088" s="25">
        <f t="shared" si="64"/>
        <v>0</v>
      </c>
      <c r="R2088" s="25" t="e">
        <f>VLOOKUP(O2088,'Currency Balance'!$O$3:$Q$32,3,0)</f>
        <v>#N/A</v>
      </c>
      <c r="S2088" t="e">
        <f t="shared" si="65"/>
        <v>#N/A</v>
      </c>
    </row>
    <row r="2089" spans="1:19">
      <c r="A2089">
        <f>'Previous Trades Import_OMS Quer'!A2089</f>
        <v>0</v>
      </c>
      <c r="B2089">
        <f>'Previous Trades Import_OMS Quer'!B2089</f>
        <v>0</v>
      </c>
      <c r="C2089" s="22">
        <f>'Previous Trades Import_OMS Quer'!C2089</f>
        <v>0</v>
      </c>
      <c r="D2089">
        <f>'Previous Trades Import_OMS Quer'!D2089</f>
        <v>0</v>
      </c>
      <c r="E2089" s="22">
        <f>'Previous Trades Import_OMS Quer'!E2089</f>
        <v>0</v>
      </c>
      <c r="F2089">
        <f>'Previous Trades Import_OMS Quer'!F2089</f>
        <v>0</v>
      </c>
      <c r="G2089">
        <f>'Previous Trades Import_OMS Quer'!G2089</f>
        <v>0</v>
      </c>
      <c r="H2089">
        <f>'Previous Trades Import_OMS Quer'!H2089</f>
        <v>0</v>
      </c>
      <c r="I2089">
        <f>'Previous Trades Import_OMS Quer'!I2089</f>
        <v>0</v>
      </c>
      <c r="J2089">
        <f>'Previous Trades Import_OMS Quer'!J2089</f>
        <v>0</v>
      </c>
      <c r="K2089">
        <f>'Previous Trades Import_OMS Quer'!K2089</f>
        <v>0</v>
      </c>
      <c r="L2089">
        <f>'Previous Trades Import_OMS Quer'!L2089</f>
        <v>0</v>
      </c>
      <c r="M2089">
        <f>'Previous Trades Import_OMS Quer'!M2089</f>
        <v>0</v>
      </c>
      <c r="N2089">
        <f>'Previous Trades Import_OMS Quer'!N2089</f>
        <v>0</v>
      </c>
      <c r="O2089" t="str">
        <f>CLEAN('Previous Trades Import_OMS Quer'!O2089)</f>
        <v/>
      </c>
      <c r="Q2089" s="25">
        <f t="shared" si="64"/>
        <v>0</v>
      </c>
      <c r="R2089" s="25" t="e">
        <f>VLOOKUP(O2089,'Currency Balance'!$O$3:$Q$32,3,0)</f>
        <v>#N/A</v>
      </c>
      <c r="S2089" t="e">
        <f t="shared" si="65"/>
        <v>#N/A</v>
      </c>
    </row>
    <row r="2090" spans="1:19">
      <c r="A2090">
        <f>'Previous Trades Import_OMS Quer'!A2090</f>
        <v>0</v>
      </c>
      <c r="B2090">
        <f>'Previous Trades Import_OMS Quer'!B2090</f>
        <v>0</v>
      </c>
      <c r="C2090" s="22">
        <f>'Previous Trades Import_OMS Quer'!C2090</f>
        <v>0</v>
      </c>
      <c r="D2090">
        <f>'Previous Trades Import_OMS Quer'!D2090</f>
        <v>0</v>
      </c>
      <c r="E2090" s="22">
        <f>'Previous Trades Import_OMS Quer'!E2090</f>
        <v>0</v>
      </c>
      <c r="F2090">
        <f>'Previous Trades Import_OMS Quer'!F2090</f>
        <v>0</v>
      </c>
      <c r="G2090">
        <f>'Previous Trades Import_OMS Quer'!G2090</f>
        <v>0</v>
      </c>
      <c r="H2090">
        <f>'Previous Trades Import_OMS Quer'!H2090</f>
        <v>0</v>
      </c>
      <c r="I2090">
        <f>'Previous Trades Import_OMS Quer'!I2090</f>
        <v>0</v>
      </c>
      <c r="J2090">
        <f>'Previous Trades Import_OMS Quer'!J2090</f>
        <v>0</v>
      </c>
      <c r="K2090">
        <f>'Previous Trades Import_OMS Quer'!K2090</f>
        <v>0</v>
      </c>
      <c r="L2090">
        <f>'Previous Trades Import_OMS Quer'!L2090</f>
        <v>0</v>
      </c>
      <c r="M2090">
        <f>'Previous Trades Import_OMS Quer'!M2090</f>
        <v>0</v>
      </c>
      <c r="N2090">
        <f>'Previous Trades Import_OMS Quer'!N2090</f>
        <v>0</v>
      </c>
      <c r="O2090" t="str">
        <f>CLEAN('Previous Trades Import_OMS Quer'!O2090)</f>
        <v/>
      </c>
      <c r="Q2090" s="25">
        <f t="shared" si="64"/>
        <v>0</v>
      </c>
      <c r="R2090" s="25" t="e">
        <f>VLOOKUP(O2090,'Currency Balance'!$O$3:$Q$32,3,0)</f>
        <v>#N/A</v>
      </c>
      <c r="S2090" t="e">
        <f t="shared" si="65"/>
        <v>#N/A</v>
      </c>
    </row>
    <row r="2091" spans="1:19">
      <c r="A2091">
        <f>'Previous Trades Import_OMS Quer'!A2091</f>
        <v>0</v>
      </c>
      <c r="B2091">
        <f>'Previous Trades Import_OMS Quer'!B2091</f>
        <v>0</v>
      </c>
      <c r="C2091" s="22">
        <f>'Previous Trades Import_OMS Quer'!C2091</f>
        <v>0</v>
      </c>
      <c r="D2091">
        <f>'Previous Trades Import_OMS Quer'!D2091</f>
        <v>0</v>
      </c>
      <c r="E2091" s="22">
        <f>'Previous Trades Import_OMS Quer'!E2091</f>
        <v>0</v>
      </c>
      <c r="F2091">
        <f>'Previous Trades Import_OMS Quer'!F2091</f>
        <v>0</v>
      </c>
      <c r="G2091">
        <f>'Previous Trades Import_OMS Quer'!G2091</f>
        <v>0</v>
      </c>
      <c r="H2091">
        <f>'Previous Trades Import_OMS Quer'!H2091</f>
        <v>0</v>
      </c>
      <c r="I2091">
        <f>'Previous Trades Import_OMS Quer'!I2091</f>
        <v>0</v>
      </c>
      <c r="J2091">
        <f>'Previous Trades Import_OMS Quer'!J2091</f>
        <v>0</v>
      </c>
      <c r="K2091">
        <f>'Previous Trades Import_OMS Quer'!K2091</f>
        <v>0</v>
      </c>
      <c r="L2091">
        <f>'Previous Trades Import_OMS Quer'!L2091</f>
        <v>0</v>
      </c>
      <c r="M2091">
        <f>'Previous Trades Import_OMS Quer'!M2091</f>
        <v>0</v>
      </c>
      <c r="N2091">
        <f>'Previous Trades Import_OMS Quer'!N2091</f>
        <v>0</v>
      </c>
      <c r="O2091" t="str">
        <f>CLEAN('Previous Trades Import_OMS Quer'!O2091)</f>
        <v/>
      </c>
      <c r="Q2091" s="25">
        <f t="shared" si="64"/>
        <v>0</v>
      </c>
      <c r="R2091" s="25" t="e">
        <f>VLOOKUP(O2091,'Currency Balance'!$O$3:$Q$32,3,0)</f>
        <v>#N/A</v>
      </c>
      <c r="S2091" t="e">
        <f t="shared" si="65"/>
        <v>#N/A</v>
      </c>
    </row>
    <row r="2092" spans="1:19">
      <c r="A2092">
        <f>'Previous Trades Import_OMS Quer'!A2092</f>
        <v>0</v>
      </c>
      <c r="B2092">
        <f>'Previous Trades Import_OMS Quer'!B2092</f>
        <v>0</v>
      </c>
      <c r="C2092" s="22">
        <f>'Previous Trades Import_OMS Quer'!C2092</f>
        <v>0</v>
      </c>
      <c r="D2092">
        <f>'Previous Trades Import_OMS Quer'!D2092</f>
        <v>0</v>
      </c>
      <c r="E2092" s="22">
        <f>'Previous Trades Import_OMS Quer'!E2092</f>
        <v>0</v>
      </c>
      <c r="F2092">
        <f>'Previous Trades Import_OMS Quer'!F2092</f>
        <v>0</v>
      </c>
      <c r="G2092">
        <f>'Previous Trades Import_OMS Quer'!G2092</f>
        <v>0</v>
      </c>
      <c r="H2092">
        <f>'Previous Trades Import_OMS Quer'!H2092</f>
        <v>0</v>
      </c>
      <c r="I2092">
        <f>'Previous Trades Import_OMS Quer'!I2092</f>
        <v>0</v>
      </c>
      <c r="J2092">
        <f>'Previous Trades Import_OMS Quer'!J2092</f>
        <v>0</v>
      </c>
      <c r="K2092">
        <f>'Previous Trades Import_OMS Quer'!K2092</f>
        <v>0</v>
      </c>
      <c r="L2092">
        <f>'Previous Trades Import_OMS Quer'!L2092</f>
        <v>0</v>
      </c>
      <c r="M2092">
        <f>'Previous Trades Import_OMS Quer'!M2092</f>
        <v>0</v>
      </c>
      <c r="N2092">
        <f>'Previous Trades Import_OMS Quer'!N2092</f>
        <v>0</v>
      </c>
      <c r="O2092" t="str">
        <f>CLEAN('Previous Trades Import_OMS Quer'!O2092)</f>
        <v/>
      </c>
      <c r="Q2092" s="25">
        <f t="shared" si="64"/>
        <v>0</v>
      </c>
      <c r="R2092" s="25" t="e">
        <f>VLOOKUP(O2092,'Currency Balance'!$O$3:$Q$32,3,0)</f>
        <v>#N/A</v>
      </c>
      <c r="S2092" t="e">
        <f t="shared" si="65"/>
        <v>#N/A</v>
      </c>
    </row>
    <row r="2093" spans="1:19">
      <c r="A2093">
        <f>'Previous Trades Import_OMS Quer'!A2093</f>
        <v>0</v>
      </c>
      <c r="B2093">
        <f>'Previous Trades Import_OMS Quer'!B2093</f>
        <v>0</v>
      </c>
      <c r="C2093" s="22">
        <f>'Previous Trades Import_OMS Quer'!C2093</f>
        <v>0</v>
      </c>
      <c r="D2093">
        <f>'Previous Trades Import_OMS Quer'!D2093</f>
        <v>0</v>
      </c>
      <c r="E2093" s="22">
        <f>'Previous Trades Import_OMS Quer'!E2093</f>
        <v>0</v>
      </c>
      <c r="F2093">
        <f>'Previous Trades Import_OMS Quer'!F2093</f>
        <v>0</v>
      </c>
      <c r="G2093">
        <f>'Previous Trades Import_OMS Quer'!G2093</f>
        <v>0</v>
      </c>
      <c r="H2093">
        <f>'Previous Trades Import_OMS Quer'!H2093</f>
        <v>0</v>
      </c>
      <c r="I2093">
        <f>'Previous Trades Import_OMS Quer'!I2093</f>
        <v>0</v>
      </c>
      <c r="J2093">
        <f>'Previous Trades Import_OMS Quer'!J2093</f>
        <v>0</v>
      </c>
      <c r="K2093">
        <f>'Previous Trades Import_OMS Quer'!K2093</f>
        <v>0</v>
      </c>
      <c r="L2093">
        <f>'Previous Trades Import_OMS Quer'!L2093</f>
        <v>0</v>
      </c>
      <c r="M2093">
        <f>'Previous Trades Import_OMS Quer'!M2093</f>
        <v>0</v>
      </c>
      <c r="N2093">
        <f>'Previous Trades Import_OMS Quer'!N2093</f>
        <v>0</v>
      </c>
      <c r="O2093" t="str">
        <f>CLEAN('Previous Trades Import_OMS Quer'!O2093)</f>
        <v/>
      </c>
      <c r="Q2093" s="25">
        <f t="shared" si="64"/>
        <v>0</v>
      </c>
      <c r="R2093" s="25" t="e">
        <f>VLOOKUP(O2093,'Currency Balance'!$O$3:$Q$32,3,0)</f>
        <v>#N/A</v>
      </c>
      <c r="S2093" t="e">
        <f t="shared" si="65"/>
        <v>#N/A</v>
      </c>
    </row>
    <row r="2094" spans="1:19">
      <c r="A2094">
        <f>'Previous Trades Import_OMS Quer'!A2094</f>
        <v>0</v>
      </c>
      <c r="B2094">
        <f>'Previous Trades Import_OMS Quer'!B2094</f>
        <v>0</v>
      </c>
      <c r="C2094" s="22">
        <f>'Previous Trades Import_OMS Quer'!C2094</f>
        <v>0</v>
      </c>
      <c r="D2094">
        <f>'Previous Trades Import_OMS Quer'!D2094</f>
        <v>0</v>
      </c>
      <c r="E2094" s="22">
        <f>'Previous Trades Import_OMS Quer'!E2094</f>
        <v>0</v>
      </c>
      <c r="F2094">
        <f>'Previous Trades Import_OMS Quer'!F2094</f>
        <v>0</v>
      </c>
      <c r="G2094">
        <f>'Previous Trades Import_OMS Quer'!G2094</f>
        <v>0</v>
      </c>
      <c r="H2094">
        <f>'Previous Trades Import_OMS Quer'!H2094</f>
        <v>0</v>
      </c>
      <c r="I2094">
        <f>'Previous Trades Import_OMS Quer'!I2094</f>
        <v>0</v>
      </c>
      <c r="J2094">
        <f>'Previous Trades Import_OMS Quer'!J2094</f>
        <v>0</v>
      </c>
      <c r="K2094">
        <f>'Previous Trades Import_OMS Quer'!K2094</f>
        <v>0</v>
      </c>
      <c r="L2094">
        <f>'Previous Trades Import_OMS Quer'!L2094</f>
        <v>0</v>
      </c>
      <c r="M2094">
        <f>'Previous Trades Import_OMS Quer'!M2094</f>
        <v>0</v>
      </c>
      <c r="N2094">
        <f>'Previous Trades Import_OMS Quer'!N2094</f>
        <v>0</v>
      </c>
      <c r="O2094" t="str">
        <f>CLEAN('Previous Trades Import_OMS Quer'!O2094)</f>
        <v/>
      </c>
      <c r="Q2094" s="25">
        <f t="shared" si="64"/>
        <v>0</v>
      </c>
      <c r="R2094" s="25" t="e">
        <f>VLOOKUP(O2094,'Currency Balance'!$O$3:$Q$32,3,0)</f>
        <v>#N/A</v>
      </c>
      <c r="S2094" t="e">
        <f t="shared" si="65"/>
        <v>#N/A</v>
      </c>
    </row>
    <row r="2095" spans="1:19">
      <c r="A2095">
        <f>'Previous Trades Import_OMS Quer'!A2095</f>
        <v>0</v>
      </c>
      <c r="B2095">
        <f>'Previous Trades Import_OMS Quer'!B2095</f>
        <v>0</v>
      </c>
      <c r="C2095" s="22">
        <f>'Previous Trades Import_OMS Quer'!C2095</f>
        <v>0</v>
      </c>
      <c r="D2095">
        <f>'Previous Trades Import_OMS Quer'!D2095</f>
        <v>0</v>
      </c>
      <c r="E2095" s="22">
        <f>'Previous Trades Import_OMS Quer'!E2095</f>
        <v>0</v>
      </c>
      <c r="F2095">
        <f>'Previous Trades Import_OMS Quer'!F2095</f>
        <v>0</v>
      </c>
      <c r="G2095">
        <f>'Previous Trades Import_OMS Quer'!G2095</f>
        <v>0</v>
      </c>
      <c r="H2095">
        <f>'Previous Trades Import_OMS Quer'!H2095</f>
        <v>0</v>
      </c>
      <c r="I2095">
        <f>'Previous Trades Import_OMS Quer'!I2095</f>
        <v>0</v>
      </c>
      <c r="J2095">
        <f>'Previous Trades Import_OMS Quer'!J2095</f>
        <v>0</v>
      </c>
      <c r="K2095">
        <f>'Previous Trades Import_OMS Quer'!K2095</f>
        <v>0</v>
      </c>
      <c r="L2095">
        <f>'Previous Trades Import_OMS Quer'!L2095</f>
        <v>0</v>
      </c>
      <c r="M2095">
        <f>'Previous Trades Import_OMS Quer'!M2095</f>
        <v>0</v>
      </c>
      <c r="N2095">
        <f>'Previous Trades Import_OMS Quer'!N2095</f>
        <v>0</v>
      </c>
      <c r="O2095" t="str">
        <f>CLEAN('Previous Trades Import_OMS Quer'!O2095)</f>
        <v/>
      </c>
      <c r="Q2095" s="25">
        <f t="shared" si="64"/>
        <v>0</v>
      </c>
      <c r="R2095" s="25" t="e">
        <f>VLOOKUP(O2095,'Currency Balance'!$O$3:$Q$32,3,0)</f>
        <v>#N/A</v>
      </c>
      <c r="S2095" t="e">
        <f t="shared" si="65"/>
        <v>#N/A</v>
      </c>
    </row>
    <row r="2096" spans="1:19">
      <c r="A2096">
        <f>'Previous Trades Import_OMS Quer'!A2096</f>
        <v>0</v>
      </c>
      <c r="B2096">
        <f>'Previous Trades Import_OMS Quer'!B2096</f>
        <v>0</v>
      </c>
      <c r="C2096" s="22">
        <f>'Previous Trades Import_OMS Quer'!C2096</f>
        <v>0</v>
      </c>
      <c r="D2096">
        <f>'Previous Trades Import_OMS Quer'!D2096</f>
        <v>0</v>
      </c>
      <c r="E2096" s="22">
        <f>'Previous Trades Import_OMS Quer'!E2096</f>
        <v>0</v>
      </c>
      <c r="F2096">
        <f>'Previous Trades Import_OMS Quer'!F2096</f>
        <v>0</v>
      </c>
      <c r="G2096">
        <f>'Previous Trades Import_OMS Quer'!G2096</f>
        <v>0</v>
      </c>
      <c r="H2096">
        <f>'Previous Trades Import_OMS Quer'!H2096</f>
        <v>0</v>
      </c>
      <c r="I2096">
        <f>'Previous Trades Import_OMS Quer'!I2096</f>
        <v>0</v>
      </c>
      <c r="J2096">
        <f>'Previous Trades Import_OMS Quer'!J2096</f>
        <v>0</v>
      </c>
      <c r="K2096">
        <f>'Previous Trades Import_OMS Quer'!K2096</f>
        <v>0</v>
      </c>
      <c r="L2096">
        <f>'Previous Trades Import_OMS Quer'!L2096</f>
        <v>0</v>
      </c>
      <c r="M2096">
        <f>'Previous Trades Import_OMS Quer'!M2096</f>
        <v>0</v>
      </c>
      <c r="N2096">
        <f>'Previous Trades Import_OMS Quer'!N2096</f>
        <v>0</v>
      </c>
      <c r="O2096" t="str">
        <f>CLEAN('Previous Trades Import_OMS Quer'!O2096)</f>
        <v/>
      </c>
      <c r="Q2096" s="25">
        <f t="shared" si="64"/>
        <v>0</v>
      </c>
      <c r="R2096" s="25" t="e">
        <f>VLOOKUP(O2096,'Currency Balance'!$O$3:$Q$32,3,0)</f>
        <v>#N/A</v>
      </c>
      <c r="S2096" t="e">
        <f t="shared" si="65"/>
        <v>#N/A</v>
      </c>
    </row>
    <row r="2097" spans="1:19">
      <c r="A2097">
        <f>'Previous Trades Import_OMS Quer'!A2097</f>
        <v>0</v>
      </c>
      <c r="B2097">
        <f>'Previous Trades Import_OMS Quer'!B2097</f>
        <v>0</v>
      </c>
      <c r="C2097" s="22">
        <f>'Previous Trades Import_OMS Quer'!C2097</f>
        <v>0</v>
      </c>
      <c r="D2097">
        <f>'Previous Trades Import_OMS Quer'!D2097</f>
        <v>0</v>
      </c>
      <c r="E2097" s="22">
        <f>'Previous Trades Import_OMS Quer'!E2097</f>
        <v>0</v>
      </c>
      <c r="F2097">
        <f>'Previous Trades Import_OMS Quer'!F2097</f>
        <v>0</v>
      </c>
      <c r="G2097">
        <f>'Previous Trades Import_OMS Quer'!G2097</f>
        <v>0</v>
      </c>
      <c r="H2097">
        <f>'Previous Trades Import_OMS Quer'!H2097</f>
        <v>0</v>
      </c>
      <c r="I2097">
        <f>'Previous Trades Import_OMS Quer'!I2097</f>
        <v>0</v>
      </c>
      <c r="J2097">
        <f>'Previous Trades Import_OMS Quer'!J2097</f>
        <v>0</v>
      </c>
      <c r="K2097">
        <f>'Previous Trades Import_OMS Quer'!K2097</f>
        <v>0</v>
      </c>
      <c r="L2097">
        <f>'Previous Trades Import_OMS Quer'!L2097</f>
        <v>0</v>
      </c>
      <c r="M2097">
        <f>'Previous Trades Import_OMS Quer'!M2097</f>
        <v>0</v>
      </c>
      <c r="N2097">
        <f>'Previous Trades Import_OMS Quer'!N2097</f>
        <v>0</v>
      </c>
      <c r="O2097" t="str">
        <f>CLEAN('Previous Trades Import_OMS Quer'!O2097)</f>
        <v/>
      </c>
      <c r="Q2097" s="25">
        <f t="shared" si="64"/>
        <v>0</v>
      </c>
      <c r="R2097" s="25" t="e">
        <f>VLOOKUP(O2097,'Currency Balance'!$O$3:$Q$32,3,0)</f>
        <v>#N/A</v>
      </c>
      <c r="S2097" t="e">
        <f t="shared" si="65"/>
        <v>#N/A</v>
      </c>
    </row>
    <row r="2098" spans="1:19">
      <c r="A2098">
        <f>'Previous Trades Import_OMS Quer'!A2098</f>
        <v>0</v>
      </c>
      <c r="B2098">
        <f>'Previous Trades Import_OMS Quer'!B2098</f>
        <v>0</v>
      </c>
      <c r="C2098" s="22">
        <f>'Previous Trades Import_OMS Quer'!C2098</f>
        <v>0</v>
      </c>
      <c r="D2098">
        <f>'Previous Trades Import_OMS Quer'!D2098</f>
        <v>0</v>
      </c>
      <c r="E2098" s="22">
        <f>'Previous Trades Import_OMS Quer'!E2098</f>
        <v>0</v>
      </c>
      <c r="F2098">
        <f>'Previous Trades Import_OMS Quer'!F2098</f>
        <v>0</v>
      </c>
      <c r="G2098">
        <f>'Previous Trades Import_OMS Quer'!G2098</f>
        <v>0</v>
      </c>
      <c r="H2098">
        <f>'Previous Trades Import_OMS Quer'!H2098</f>
        <v>0</v>
      </c>
      <c r="I2098">
        <f>'Previous Trades Import_OMS Quer'!I2098</f>
        <v>0</v>
      </c>
      <c r="J2098">
        <f>'Previous Trades Import_OMS Quer'!J2098</f>
        <v>0</v>
      </c>
      <c r="K2098">
        <f>'Previous Trades Import_OMS Quer'!K2098</f>
        <v>0</v>
      </c>
      <c r="L2098">
        <f>'Previous Trades Import_OMS Quer'!L2098</f>
        <v>0</v>
      </c>
      <c r="M2098">
        <f>'Previous Trades Import_OMS Quer'!M2098</f>
        <v>0</v>
      </c>
      <c r="N2098">
        <f>'Previous Trades Import_OMS Quer'!N2098</f>
        <v>0</v>
      </c>
      <c r="O2098" t="str">
        <f>CLEAN('Previous Trades Import_OMS Quer'!O2098)</f>
        <v/>
      </c>
      <c r="Q2098" s="25">
        <f t="shared" si="64"/>
        <v>0</v>
      </c>
      <c r="R2098" s="25" t="e">
        <f>VLOOKUP(O2098,'Currency Balance'!$O$3:$Q$32,3,0)</f>
        <v>#N/A</v>
      </c>
      <c r="S2098" t="e">
        <f t="shared" si="65"/>
        <v>#N/A</v>
      </c>
    </row>
    <row r="2099" spans="1:19">
      <c r="A2099">
        <f>'Previous Trades Import_OMS Quer'!A2099</f>
        <v>0</v>
      </c>
      <c r="B2099">
        <f>'Previous Trades Import_OMS Quer'!B2099</f>
        <v>0</v>
      </c>
      <c r="C2099" s="22">
        <f>'Previous Trades Import_OMS Quer'!C2099</f>
        <v>0</v>
      </c>
      <c r="D2099">
        <f>'Previous Trades Import_OMS Quer'!D2099</f>
        <v>0</v>
      </c>
      <c r="E2099" s="22">
        <f>'Previous Trades Import_OMS Quer'!E2099</f>
        <v>0</v>
      </c>
      <c r="F2099">
        <f>'Previous Trades Import_OMS Quer'!F2099</f>
        <v>0</v>
      </c>
      <c r="G2099">
        <f>'Previous Trades Import_OMS Quer'!G2099</f>
        <v>0</v>
      </c>
      <c r="H2099">
        <f>'Previous Trades Import_OMS Quer'!H2099</f>
        <v>0</v>
      </c>
      <c r="I2099">
        <f>'Previous Trades Import_OMS Quer'!I2099</f>
        <v>0</v>
      </c>
      <c r="J2099">
        <f>'Previous Trades Import_OMS Quer'!J2099</f>
        <v>0</v>
      </c>
      <c r="K2099">
        <f>'Previous Trades Import_OMS Quer'!K2099</f>
        <v>0</v>
      </c>
      <c r="L2099">
        <f>'Previous Trades Import_OMS Quer'!L2099</f>
        <v>0</v>
      </c>
      <c r="M2099">
        <f>'Previous Trades Import_OMS Quer'!M2099</f>
        <v>0</v>
      </c>
      <c r="N2099">
        <f>'Previous Trades Import_OMS Quer'!N2099</f>
        <v>0</v>
      </c>
      <c r="O2099" t="str">
        <f>CLEAN('Previous Trades Import_OMS Quer'!O2099)</f>
        <v/>
      </c>
      <c r="Q2099" s="25">
        <f t="shared" si="64"/>
        <v>0</v>
      </c>
      <c r="R2099" s="25" t="e">
        <f>VLOOKUP(O2099,'Currency Balance'!$O$3:$Q$32,3,0)</f>
        <v>#N/A</v>
      </c>
      <c r="S2099" t="e">
        <f t="shared" si="65"/>
        <v>#N/A</v>
      </c>
    </row>
    <row r="2100" spans="1:19">
      <c r="A2100">
        <f>'Previous Trades Import_OMS Quer'!A2100</f>
        <v>0</v>
      </c>
      <c r="B2100">
        <f>'Previous Trades Import_OMS Quer'!B2100</f>
        <v>0</v>
      </c>
      <c r="C2100" s="22">
        <f>'Previous Trades Import_OMS Quer'!C2100</f>
        <v>0</v>
      </c>
      <c r="D2100">
        <f>'Previous Trades Import_OMS Quer'!D2100</f>
        <v>0</v>
      </c>
      <c r="E2100" s="22">
        <f>'Previous Trades Import_OMS Quer'!E2100</f>
        <v>0</v>
      </c>
      <c r="F2100">
        <f>'Previous Trades Import_OMS Quer'!F2100</f>
        <v>0</v>
      </c>
      <c r="G2100">
        <f>'Previous Trades Import_OMS Quer'!G2100</f>
        <v>0</v>
      </c>
      <c r="H2100">
        <f>'Previous Trades Import_OMS Quer'!H2100</f>
        <v>0</v>
      </c>
      <c r="I2100">
        <f>'Previous Trades Import_OMS Quer'!I2100</f>
        <v>0</v>
      </c>
      <c r="J2100">
        <f>'Previous Trades Import_OMS Quer'!J2100</f>
        <v>0</v>
      </c>
      <c r="K2100">
        <f>'Previous Trades Import_OMS Quer'!K2100</f>
        <v>0</v>
      </c>
      <c r="L2100">
        <f>'Previous Trades Import_OMS Quer'!L2100</f>
        <v>0</v>
      </c>
      <c r="M2100">
        <f>'Previous Trades Import_OMS Quer'!M2100</f>
        <v>0</v>
      </c>
      <c r="N2100">
        <f>'Previous Trades Import_OMS Quer'!N2100</f>
        <v>0</v>
      </c>
      <c r="O2100" t="str">
        <f>CLEAN('Previous Trades Import_OMS Quer'!O2100)</f>
        <v/>
      </c>
      <c r="Q2100" s="25">
        <f t="shared" si="64"/>
        <v>0</v>
      </c>
      <c r="R2100" s="25" t="e">
        <f>VLOOKUP(O2100,'Currency Balance'!$O$3:$Q$32,3,0)</f>
        <v>#N/A</v>
      </c>
      <c r="S2100" t="e">
        <f t="shared" si="65"/>
        <v>#N/A</v>
      </c>
    </row>
    <row r="2101" spans="1:19">
      <c r="A2101">
        <f>'Previous Trades Import_OMS Quer'!A2101</f>
        <v>0</v>
      </c>
      <c r="B2101">
        <f>'Previous Trades Import_OMS Quer'!B2101</f>
        <v>0</v>
      </c>
      <c r="C2101" s="22">
        <f>'Previous Trades Import_OMS Quer'!C2101</f>
        <v>0</v>
      </c>
      <c r="D2101">
        <f>'Previous Trades Import_OMS Quer'!D2101</f>
        <v>0</v>
      </c>
      <c r="E2101" s="22">
        <f>'Previous Trades Import_OMS Quer'!E2101</f>
        <v>0</v>
      </c>
      <c r="F2101">
        <f>'Previous Trades Import_OMS Quer'!F2101</f>
        <v>0</v>
      </c>
      <c r="G2101">
        <f>'Previous Trades Import_OMS Quer'!G2101</f>
        <v>0</v>
      </c>
      <c r="H2101">
        <f>'Previous Trades Import_OMS Quer'!H2101</f>
        <v>0</v>
      </c>
      <c r="I2101">
        <f>'Previous Trades Import_OMS Quer'!I2101</f>
        <v>0</v>
      </c>
      <c r="J2101">
        <f>'Previous Trades Import_OMS Quer'!J2101</f>
        <v>0</v>
      </c>
      <c r="K2101">
        <f>'Previous Trades Import_OMS Quer'!K2101</f>
        <v>0</v>
      </c>
      <c r="L2101">
        <f>'Previous Trades Import_OMS Quer'!L2101</f>
        <v>0</v>
      </c>
      <c r="M2101">
        <f>'Previous Trades Import_OMS Quer'!M2101</f>
        <v>0</v>
      </c>
      <c r="N2101">
        <f>'Previous Trades Import_OMS Quer'!N2101</f>
        <v>0</v>
      </c>
      <c r="O2101" t="str">
        <f>CLEAN('Previous Trades Import_OMS Quer'!O2101)</f>
        <v/>
      </c>
      <c r="Q2101" s="25">
        <f t="shared" si="64"/>
        <v>0</v>
      </c>
      <c r="R2101" s="25" t="e">
        <f>VLOOKUP(O2101,'Currency Balance'!$O$3:$Q$32,3,0)</f>
        <v>#N/A</v>
      </c>
      <c r="S2101" t="e">
        <f t="shared" si="65"/>
        <v>#N/A</v>
      </c>
    </row>
    <row r="2102" spans="1:19">
      <c r="A2102">
        <f>'Previous Trades Import_OMS Quer'!A2102</f>
        <v>0</v>
      </c>
      <c r="B2102">
        <f>'Previous Trades Import_OMS Quer'!B2102</f>
        <v>0</v>
      </c>
      <c r="C2102" s="22">
        <f>'Previous Trades Import_OMS Quer'!C2102</f>
        <v>0</v>
      </c>
      <c r="D2102">
        <f>'Previous Trades Import_OMS Quer'!D2102</f>
        <v>0</v>
      </c>
      <c r="E2102" s="22">
        <f>'Previous Trades Import_OMS Quer'!E2102</f>
        <v>0</v>
      </c>
      <c r="F2102">
        <f>'Previous Trades Import_OMS Quer'!F2102</f>
        <v>0</v>
      </c>
      <c r="G2102">
        <f>'Previous Trades Import_OMS Quer'!G2102</f>
        <v>0</v>
      </c>
      <c r="H2102">
        <f>'Previous Trades Import_OMS Quer'!H2102</f>
        <v>0</v>
      </c>
      <c r="I2102">
        <f>'Previous Trades Import_OMS Quer'!I2102</f>
        <v>0</v>
      </c>
      <c r="J2102">
        <f>'Previous Trades Import_OMS Quer'!J2102</f>
        <v>0</v>
      </c>
      <c r="K2102">
        <f>'Previous Trades Import_OMS Quer'!K2102</f>
        <v>0</v>
      </c>
      <c r="L2102">
        <f>'Previous Trades Import_OMS Quer'!L2102</f>
        <v>0</v>
      </c>
      <c r="M2102">
        <f>'Previous Trades Import_OMS Quer'!M2102</f>
        <v>0</v>
      </c>
      <c r="N2102">
        <f>'Previous Trades Import_OMS Quer'!N2102</f>
        <v>0</v>
      </c>
      <c r="O2102" t="str">
        <f>CLEAN('Previous Trades Import_OMS Quer'!O2102)</f>
        <v/>
      </c>
      <c r="Q2102" s="25">
        <f t="shared" si="64"/>
        <v>0</v>
      </c>
      <c r="R2102" s="25" t="e">
        <f>VLOOKUP(O2102,'Currency Balance'!$O$3:$Q$32,3,0)</f>
        <v>#N/A</v>
      </c>
      <c r="S2102" t="e">
        <f t="shared" si="65"/>
        <v>#N/A</v>
      </c>
    </row>
    <row r="2103" spans="1:19">
      <c r="A2103">
        <f>'Previous Trades Import_OMS Quer'!A2103</f>
        <v>0</v>
      </c>
      <c r="B2103">
        <f>'Previous Trades Import_OMS Quer'!B2103</f>
        <v>0</v>
      </c>
      <c r="C2103" s="22">
        <f>'Previous Trades Import_OMS Quer'!C2103</f>
        <v>0</v>
      </c>
      <c r="D2103">
        <f>'Previous Trades Import_OMS Quer'!D2103</f>
        <v>0</v>
      </c>
      <c r="E2103" s="22">
        <f>'Previous Trades Import_OMS Quer'!E2103</f>
        <v>0</v>
      </c>
      <c r="F2103">
        <f>'Previous Trades Import_OMS Quer'!F2103</f>
        <v>0</v>
      </c>
      <c r="G2103">
        <f>'Previous Trades Import_OMS Quer'!G2103</f>
        <v>0</v>
      </c>
      <c r="H2103">
        <f>'Previous Trades Import_OMS Quer'!H2103</f>
        <v>0</v>
      </c>
      <c r="I2103">
        <f>'Previous Trades Import_OMS Quer'!I2103</f>
        <v>0</v>
      </c>
      <c r="J2103">
        <f>'Previous Trades Import_OMS Quer'!J2103</f>
        <v>0</v>
      </c>
      <c r="K2103">
        <f>'Previous Trades Import_OMS Quer'!K2103</f>
        <v>0</v>
      </c>
      <c r="L2103">
        <f>'Previous Trades Import_OMS Quer'!L2103</f>
        <v>0</v>
      </c>
      <c r="M2103">
        <f>'Previous Trades Import_OMS Quer'!M2103</f>
        <v>0</v>
      </c>
      <c r="N2103">
        <f>'Previous Trades Import_OMS Quer'!N2103</f>
        <v>0</v>
      </c>
      <c r="O2103" t="str">
        <f>CLEAN('Previous Trades Import_OMS Quer'!O2103)</f>
        <v/>
      </c>
      <c r="Q2103" s="25">
        <f t="shared" si="64"/>
        <v>0</v>
      </c>
      <c r="R2103" s="25" t="e">
        <f>VLOOKUP(O2103,'Currency Balance'!$O$3:$Q$32,3,0)</f>
        <v>#N/A</v>
      </c>
      <c r="S2103" t="e">
        <f t="shared" si="65"/>
        <v>#N/A</v>
      </c>
    </row>
    <row r="2104" spans="1:19">
      <c r="A2104">
        <f>'Previous Trades Import_OMS Quer'!A2104</f>
        <v>0</v>
      </c>
      <c r="B2104">
        <f>'Previous Trades Import_OMS Quer'!B2104</f>
        <v>0</v>
      </c>
      <c r="C2104" s="22">
        <f>'Previous Trades Import_OMS Quer'!C2104</f>
        <v>0</v>
      </c>
      <c r="D2104">
        <f>'Previous Trades Import_OMS Quer'!D2104</f>
        <v>0</v>
      </c>
      <c r="E2104" s="22">
        <f>'Previous Trades Import_OMS Quer'!E2104</f>
        <v>0</v>
      </c>
      <c r="F2104">
        <f>'Previous Trades Import_OMS Quer'!F2104</f>
        <v>0</v>
      </c>
      <c r="G2104">
        <f>'Previous Trades Import_OMS Quer'!G2104</f>
        <v>0</v>
      </c>
      <c r="H2104">
        <f>'Previous Trades Import_OMS Quer'!H2104</f>
        <v>0</v>
      </c>
      <c r="I2104">
        <f>'Previous Trades Import_OMS Quer'!I2104</f>
        <v>0</v>
      </c>
      <c r="J2104">
        <f>'Previous Trades Import_OMS Quer'!J2104</f>
        <v>0</v>
      </c>
      <c r="K2104">
        <f>'Previous Trades Import_OMS Quer'!K2104</f>
        <v>0</v>
      </c>
      <c r="L2104">
        <f>'Previous Trades Import_OMS Quer'!L2104</f>
        <v>0</v>
      </c>
      <c r="M2104">
        <f>'Previous Trades Import_OMS Quer'!M2104</f>
        <v>0</v>
      </c>
      <c r="N2104">
        <f>'Previous Trades Import_OMS Quer'!N2104</f>
        <v>0</v>
      </c>
      <c r="O2104" t="str">
        <f>CLEAN('Previous Trades Import_OMS Quer'!O2104)</f>
        <v/>
      </c>
      <c r="Q2104" s="25">
        <f t="shared" si="64"/>
        <v>0</v>
      </c>
      <c r="R2104" s="25" t="e">
        <f>VLOOKUP(O2104,'Currency Balance'!$O$3:$Q$32,3,0)</f>
        <v>#N/A</v>
      </c>
      <c r="S2104" t="e">
        <f t="shared" si="65"/>
        <v>#N/A</v>
      </c>
    </row>
    <row r="2105" spans="1:19">
      <c r="A2105">
        <f>'Previous Trades Import_OMS Quer'!A2105</f>
        <v>0</v>
      </c>
      <c r="B2105">
        <f>'Previous Trades Import_OMS Quer'!B2105</f>
        <v>0</v>
      </c>
      <c r="C2105" s="22">
        <f>'Previous Trades Import_OMS Quer'!C2105</f>
        <v>0</v>
      </c>
      <c r="D2105">
        <f>'Previous Trades Import_OMS Quer'!D2105</f>
        <v>0</v>
      </c>
      <c r="E2105" s="22">
        <f>'Previous Trades Import_OMS Quer'!E2105</f>
        <v>0</v>
      </c>
      <c r="F2105">
        <f>'Previous Trades Import_OMS Quer'!F2105</f>
        <v>0</v>
      </c>
      <c r="G2105">
        <f>'Previous Trades Import_OMS Quer'!G2105</f>
        <v>0</v>
      </c>
      <c r="H2105">
        <f>'Previous Trades Import_OMS Quer'!H2105</f>
        <v>0</v>
      </c>
      <c r="I2105">
        <f>'Previous Trades Import_OMS Quer'!I2105</f>
        <v>0</v>
      </c>
      <c r="J2105">
        <f>'Previous Trades Import_OMS Quer'!J2105</f>
        <v>0</v>
      </c>
      <c r="K2105">
        <f>'Previous Trades Import_OMS Quer'!K2105</f>
        <v>0</v>
      </c>
      <c r="L2105">
        <f>'Previous Trades Import_OMS Quer'!L2105</f>
        <v>0</v>
      </c>
      <c r="M2105">
        <f>'Previous Trades Import_OMS Quer'!M2105</f>
        <v>0</v>
      </c>
      <c r="N2105">
        <f>'Previous Trades Import_OMS Quer'!N2105</f>
        <v>0</v>
      </c>
      <c r="O2105" t="str">
        <f>CLEAN('Previous Trades Import_OMS Quer'!O2105)</f>
        <v/>
      </c>
      <c r="Q2105" s="25">
        <f t="shared" si="64"/>
        <v>0</v>
      </c>
      <c r="R2105" s="25" t="e">
        <f>VLOOKUP(O2105,'Currency Balance'!$O$3:$Q$32,3,0)</f>
        <v>#N/A</v>
      </c>
      <c r="S2105" t="e">
        <f t="shared" si="65"/>
        <v>#N/A</v>
      </c>
    </row>
    <row r="2106" spans="1:19">
      <c r="A2106">
        <f>'Previous Trades Import_OMS Quer'!A2106</f>
        <v>0</v>
      </c>
      <c r="B2106">
        <f>'Previous Trades Import_OMS Quer'!B2106</f>
        <v>0</v>
      </c>
      <c r="C2106" s="22">
        <f>'Previous Trades Import_OMS Quer'!C2106</f>
        <v>0</v>
      </c>
      <c r="D2106">
        <f>'Previous Trades Import_OMS Quer'!D2106</f>
        <v>0</v>
      </c>
      <c r="E2106" s="22">
        <f>'Previous Trades Import_OMS Quer'!E2106</f>
        <v>0</v>
      </c>
      <c r="F2106">
        <f>'Previous Trades Import_OMS Quer'!F2106</f>
        <v>0</v>
      </c>
      <c r="G2106">
        <f>'Previous Trades Import_OMS Quer'!G2106</f>
        <v>0</v>
      </c>
      <c r="H2106">
        <f>'Previous Trades Import_OMS Quer'!H2106</f>
        <v>0</v>
      </c>
      <c r="I2106">
        <f>'Previous Trades Import_OMS Quer'!I2106</f>
        <v>0</v>
      </c>
      <c r="J2106">
        <f>'Previous Trades Import_OMS Quer'!J2106</f>
        <v>0</v>
      </c>
      <c r="K2106">
        <f>'Previous Trades Import_OMS Quer'!K2106</f>
        <v>0</v>
      </c>
      <c r="L2106">
        <f>'Previous Trades Import_OMS Quer'!L2106</f>
        <v>0</v>
      </c>
      <c r="M2106">
        <f>'Previous Trades Import_OMS Quer'!M2106</f>
        <v>0</v>
      </c>
      <c r="N2106">
        <f>'Previous Trades Import_OMS Quer'!N2106</f>
        <v>0</v>
      </c>
      <c r="O2106" t="str">
        <f>CLEAN('Previous Trades Import_OMS Quer'!O2106)</f>
        <v/>
      </c>
      <c r="Q2106" s="25">
        <f t="shared" si="64"/>
        <v>0</v>
      </c>
      <c r="R2106" s="25" t="e">
        <f>VLOOKUP(O2106,'Currency Balance'!$O$3:$Q$32,3,0)</f>
        <v>#N/A</v>
      </c>
      <c r="S2106" t="e">
        <f t="shared" si="65"/>
        <v>#N/A</v>
      </c>
    </row>
    <row r="2107" spans="1:19">
      <c r="A2107">
        <f>'Previous Trades Import_OMS Quer'!A2107</f>
        <v>0</v>
      </c>
      <c r="B2107">
        <f>'Previous Trades Import_OMS Quer'!B2107</f>
        <v>0</v>
      </c>
      <c r="C2107" s="22">
        <f>'Previous Trades Import_OMS Quer'!C2107</f>
        <v>0</v>
      </c>
      <c r="D2107">
        <f>'Previous Trades Import_OMS Quer'!D2107</f>
        <v>0</v>
      </c>
      <c r="E2107" s="22">
        <f>'Previous Trades Import_OMS Quer'!E2107</f>
        <v>0</v>
      </c>
      <c r="F2107">
        <f>'Previous Trades Import_OMS Quer'!F2107</f>
        <v>0</v>
      </c>
      <c r="G2107">
        <f>'Previous Trades Import_OMS Quer'!G2107</f>
        <v>0</v>
      </c>
      <c r="H2107">
        <f>'Previous Trades Import_OMS Quer'!H2107</f>
        <v>0</v>
      </c>
      <c r="I2107">
        <f>'Previous Trades Import_OMS Quer'!I2107</f>
        <v>0</v>
      </c>
      <c r="J2107">
        <f>'Previous Trades Import_OMS Quer'!J2107</f>
        <v>0</v>
      </c>
      <c r="K2107">
        <f>'Previous Trades Import_OMS Quer'!K2107</f>
        <v>0</v>
      </c>
      <c r="L2107">
        <f>'Previous Trades Import_OMS Quer'!L2107</f>
        <v>0</v>
      </c>
      <c r="M2107">
        <f>'Previous Trades Import_OMS Quer'!M2107</f>
        <v>0</v>
      </c>
      <c r="N2107">
        <f>'Previous Trades Import_OMS Quer'!N2107</f>
        <v>0</v>
      </c>
      <c r="O2107" t="str">
        <f>CLEAN('Previous Trades Import_OMS Quer'!O2107)</f>
        <v/>
      </c>
      <c r="Q2107" s="25">
        <f t="shared" si="64"/>
        <v>0</v>
      </c>
      <c r="R2107" s="25" t="e">
        <f>VLOOKUP(O2107,'Currency Balance'!$O$3:$Q$32,3,0)</f>
        <v>#N/A</v>
      </c>
      <c r="S2107" t="e">
        <f t="shared" si="65"/>
        <v>#N/A</v>
      </c>
    </row>
    <row r="2108" spans="1:19">
      <c r="A2108">
        <f>'Previous Trades Import_OMS Quer'!A2108</f>
        <v>0</v>
      </c>
      <c r="B2108">
        <f>'Previous Trades Import_OMS Quer'!B2108</f>
        <v>0</v>
      </c>
      <c r="C2108" s="22">
        <f>'Previous Trades Import_OMS Quer'!C2108</f>
        <v>0</v>
      </c>
      <c r="D2108">
        <f>'Previous Trades Import_OMS Quer'!D2108</f>
        <v>0</v>
      </c>
      <c r="E2108" s="22">
        <f>'Previous Trades Import_OMS Quer'!E2108</f>
        <v>0</v>
      </c>
      <c r="F2108">
        <f>'Previous Trades Import_OMS Quer'!F2108</f>
        <v>0</v>
      </c>
      <c r="G2108">
        <f>'Previous Trades Import_OMS Quer'!G2108</f>
        <v>0</v>
      </c>
      <c r="H2108">
        <f>'Previous Trades Import_OMS Quer'!H2108</f>
        <v>0</v>
      </c>
      <c r="I2108">
        <f>'Previous Trades Import_OMS Quer'!I2108</f>
        <v>0</v>
      </c>
      <c r="J2108">
        <f>'Previous Trades Import_OMS Quer'!J2108</f>
        <v>0</v>
      </c>
      <c r="K2108">
        <f>'Previous Trades Import_OMS Quer'!K2108</f>
        <v>0</v>
      </c>
      <c r="L2108">
        <f>'Previous Trades Import_OMS Quer'!L2108</f>
        <v>0</v>
      </c>
      <c r="M2108">
        <f>'Previous Trades Import_OMS Quer'!M2108</f>
        <v>0</v>
      </c>
      <c r="N2108">
        <f>'Previous Trades Import_OMS Quer'!N2108</f>
        <v>0</v>
      </c>
      <c r="O2108" t="str">
        <f>CLEAN('Previous Trades Import_OMS Quer'!O2108)</f>
        <v/>
      </c>
      <c r="Q2108" s="25">
        <f t="shared" si="64"/>
        <v>0</v>
      </c>
      <c r="R2108" s="25" t="e">
        <f>VLOOKUP(O2108,'Currency Balance'!$O$3:$Q$32,3,0)</f>
        <v>#N/A</v>
      </c>
      <c r="S2108" t="e">
        <f t="shared" si="65"/>
        <v>#N/A</v>
      </c>
    </row>
    <row r="2109" spans="1:19">
      <c r="A2109">
        <f>'Previous Trades Import_OMS Quer'!A2109</f>
        <v>0</v>
      </c>
      <c r="B2109">
        <f>'Previous Trades Import_OMS Quer'!B2109</f>
        <v>0</v>
      </c>
      <c r="C2109" s="22">
        <f>'Previous Trades Import_OMS Quer'!C2109</f>
        <v>0</v>
      </c>
      <c r="D2109">
        <f>'Previous Trades Import_OMS Quer'!D2109</f>
        <v>0</v>
      </c>
      <c r="E2109" s="22">
        <f>'Previous Trades Import_OMS Quer'!E2109</f>
        <v>0</v>
      </c>
      <c r="F2109">
        <f>'Previous Trades Import_OMS Quer'!F2109</f>
        <v>0</v>
      </c>
      <c r="G2109">
        <f>'Previous Trades Import_OMS Quer'!G2109</f>
        <v>0</v>
      </c>
      <c r="H2109">
        <f>'Previous Trades Import_OMS Quer'!H2109</f>
        <v>0</v>
      </c>
      <c r="I2109">
        <f>'Previous Trades Import_OMS Quer'!I2109</f>
        <v>0</v>
      </c>
      <c r="J2109">
        <f>'Previous Trades Import_OMS Quer'!J2109</f>
        <v>0</v>
      </c>
      <c r="K2109">
        <f>'Previous Trades Import_OMS Quer'!K2109</f>
        <v>0</v>
      </c>
      <c r="L2109">
        <f>'Previous Trades Import_OMS Quer'!L2109</f>
        <v>0</v>
      </c>
      <c r="M2109">
        <f>'Previous Trades Import_OMS Quer'!M2109</f>
        <v>0</v>
      </c>
      <c r="N2109">
        <f>'Previous Trades Import_OMS Quer'!N2109</f>
        <v>0</v>
      </c>
      <c r="O2109" t="str">
        <f>CLEAN('Previous Trades Import_OMS Quer'!O2109)</f>
        <v/>
      </c>
      <c r="Q2109" s="25">
        <f t="shared" si="64"/>
        <v>0</v>
      </c>
      <c r="R2109" s="25" t="e">
        <f>VLOOKUP(O2109,'Currency Balance'!$O$3:$Q$32,3,0)</f>
        <v>#N/A</v>
      </c>
      <c r="S2109" t="e">
        <f t="shared" si="65"/>
        <v>#N/A</v>
      </c>
    </row>
    <row r="2110" spans="1:19">
      <c r="A2110">
        <f>'Previous Trades Import_OMS Quer'!A2110</f>
        <v>0</v>
      </c>
      <c r="B2110">
        <f>'Previous Trades Import_OMS Quer'!B2110</f>
        <v>0</v>
      </c>
      <c r="C2110" s="22">
        <f>'Previous Trades Import_OMS Quer'!C2110</f>
        <v>0</v>
      </c>
      <c r="D2110">
        <f>'Previous Trades Import_OMS Quer'!D2110</f>
        <v>0</v>
      </c>
      <c r="E2110" s="22">
        <f>'Previous Trades Import_OMS Quer'!E2110</f>
        <v>0</v>
      </c>
      <c r="F2110">
        <f>'Previous Trades Import_OMS Quer'!F2110</f>
        <v>0</v>
      </c>
      <c r="G2110">
        <f>'Previous Trades Import_OMS Quer'!G2110</f>
        <v>0</v>
      </c>
      <c r="H2110">
        <f>'Previous Trades Import_OMS Quer'!H2110</f>
        <v>0</v>
      </c>
      <c r="I2110">
        <f>'Previous Trades Import_OMS Quer'!I2110</f>
        <v>0</v>
      </c>
      <c r="J2110">
        <f>'Previous Trades Import_OMS Quer'!J2110</f>
        <v>0</v>
      </c>
      <c r="K2110">
        <f>'Previous Trades Import_OMS Quer'!K2110</f>
        <v>0</v>
      </c>
      <c r="L2110">
        <f>'Previous Trades Import_OMS Quer'!L2110</f>
        <v>0</v>
      </c>
      <c r="M2110">
        <f>'Previous Trades Import_OMS Quer'!M2110</f>
        <v>0</v>
      </c>
      <c r="N2110">
        <f>'Previous Trades Import_OMS Quer'!N2110</f>
        <v>0</v>
      </c>
      <c r="O2110" t="str">
        <f>CLEAN('Previous Trades Import_OMS Quer'!O2110)</f>
        <v/>
      </c>
      <c r="Q2110" s="25">
        <f t="shared" si="64"/>
        <v>0</v>
      </c>
      <c r="R2110" s="25" t="e">
        <f>VLOOKUP(O2110,'Currency Balance'!$O$3:$Q$32,3,0)</f>
        <v>#N/A</v>
      </c>
      <c r="S2110" t="e">
        <f t="shared" si="65"/>
        <v>#N/A</v>
      </c>
    </row>
    <row r="2111" spans="1:19">
      <c r="A2111">
        <f>'Previous Trades Import_OMS Quer'!A2111</f>
        <v>0</v>
      </c>
      <c r="B2111">
        <f>'Previous Trades Import_OMS Quer'!B2111</f>
        <v>0</v>
      </c>
      <c r="C2111" s="22">
        <f>'Previous Trades Import_OMS Quer'!C2111</f>
        <v>0</v>
      </c>
      <c r="D2111">
        <f>'Previous Trades Import_OMS Quer'!D2111</f>
        <v>0</v>
      </c>
      <c r="E2111" s="22">
        <f>'Previous Trades Import_OMS Quer'!E2111</f>
        <v>0</v>
      </c>
      <c r="F2111">
        <f>'Previous Trades Import_OMS Quer'!F2111</f>
        <v>0</v>
      </c>
      <c r="G2111">
        <f>'Previous Trades Import_OMS Quer'!G2111</f>
        <v>0</v>
      </c>
      <c r="H2111">
        <f>'Previous Trades Import_OMS Quer'!H2111</f>
        <v>0</v>
      </c>
      <c r="I2111">
        <f>'Previous Trades Import_OMS Quer'!I2111</f>
        <v>0</v>
      </c>
      <c r="J2111">
        <f>'Previous Trades Import_OMS Quer'!J2111</f>
        <v>0</v>
      </c>
      <c r="K2111">
        <f>'Previous Trades Import_OMS Quer'!K2111</f>
        <v>0</v>
      </c>
      <c r="L2111">
        <f>'Previous Trades Import_OMS Quer'!L2111</f>
        <v>0</v>
      </c>
      <c r="M2111">
        <f>'Previous Trades Import_OMS Quer'!M2111</f>
        <v>0</v>
      </c>
      <c r="N2111">
        <f>'Previous Trades Import_OMS Quer'!N2111</f>
        <v>0</v>
      </c>
      <c r="O2111" t="str">
        <f>CLEAN('Previous Trades Import_OMS Quer'!O2111)</f>
        <v/>
      </c>
      <c r="Q2111" s="25">
        <f t="shared" si="64"/>
        <v>0</v>
      </c>
      <c r="R2111" s="25" t="e">
        <f>VLOOKUP(O2111,'Currency Balance'!$O$3:$Q$32,3,0)</f>
        <v>#N/A</v>
      </c>
      <c r="S2111" t="e">
        <f t="shared" si="65"/>
        <v>#N/A</v>
      </c>
    </row>
    <row r="2112" spans="1:19">
      <c r="A2112">
        <f>'Previous Trades Import_OMS Quer'!A2112</f>
        <v>0</v>
      </c>
      <c r="B2112">
        <f>'Previous Trades Import_OMS Quer'!B2112</f>
        <v>0</v>
      </c>
      <c r="C2112" s="22">
        <f>'Previous Trades Import_OMS Quer'!C2112</f>
        <v>0</v>
      </c>
      <c r="D2112">
        <f>'Previous Trades Import_OMS Quer'!D2112</f>
        <v>0</v>
      </c>
      <c r="E2112" s="22">
        <f>'Previous Trades Import_OMS Quer'!E2112</f>
        <v>0</v>
      </c>
      <c r="F2112">
        <f>'Previous Trades Import_OMS Quer'!F2112</f>
        <v>0</v>
      </c>
      <c r="G2112">
        <f>'Previous Trades Import_OMS Quer'!G2112</f>
        <v>0</v>
      </c>
      <c r="H2112">
        <f>'Previous Trades Import_OMS Quer'!H2112</f>
        <v>0</v>
      </c>
      <c r="I2112">
        <f>'Previous Trades Import_OMS Quer'!I2112</f>
        <v>0</v>
      </c>
      <c r="J2112">
        <f>'Previous Trades Import_OMS Quer'!J2112</f>
        <v>0</v>
      </c>
      <c r="K2112">
        <f>'Previous Trades Import_OMS Quer'!K2112</f>
        <v>0</v>
      </c>
      <c r="L2112">
        <f>'Previous Trades Import_OMS Quer'!L2112</f>
        <v>0</v>
      </c>
      <c r="M2112">
        <f>'Previous Trades Import_OMS Quer'!M2112</f>
        <v>0</v>
      </c>
      <c r="N2112">
        <f>'Previous Trades Import_OMS Quer'!N2112</f>
        <v>0</v>
      </c>
      <c r="O2112" t="str">
        <f>CLEAN('Previous Trades Import_OMS Quer'!O2112)</f>
        <v/>
      </c>
      <c r="Q2112" s="25">
        <f t="shared" si="64"/>
        <v>0</v>
      </c>
      <c r="R2112" s="25" t="e">
        <f>VLOOKUP(O2112,'Currency Balance'!$O$3:$Q$32,3,0)</f>
        <v>#N/A</v>
      </c>
      <c r="S2112" t="e">
        <f t="shared" si="65"/>
        <v>#N/A</v>
      </c>
    </row>
    <row r="2113" spans="1:19">
      <c r="A2113">
        <f>'Previous Trades Import_OMS Quer'!A2113</f>
        <v>0</v>
      </c>
      <c r="B2113">
        <f>'Previous Trades Import_OMS Quer'!B2113</f>
        <v>0</v>
      </c>
      <c r="C2113" s="22">
        <f>'Previous Trades Import_OMS Quer'!C2113</f>
        <v>0</v>
      </c>
      <c r="D2113">
        <f>'Previous Trades Import_OMS Quer'!D2113</f>
        <v>0</v>
      </c>
      <c r="E2113" s="22">
        <f>'Previous Trades Import_OMS Quer'!E2113</f>
        <v>0</v>
      </c>
      <c r="F2113">
        <f>'Previous Trades Import_OMS Quer'!F2113</f>
        <v>0</v>
      </c>
      <c r="G2113">
        <f>'Previous Trades Import_OMS Quer'!G2113</f>
        <v>0</v>
      </c>
      <c r="H2113">
        <f>'Previous Trades Import_OMS Quer'!H2113</f>
        <v>0</v>
      </c>
      <c r="I2113">
        <f>'Previous Trades Import_OMS Quer'!I2113</f>
        <v>0</v>
      </c>
      <c r="J2113">
        <f>'Previous Trades Import_OMS Quer'!J2113</f>
        <v>0</v>
      </c>
      <c r="K2113">
        <f>'Previous Trades Import_OMS Quer'!K2113</f>
        <v>0</v>
      </c>
      <c r="L2113">
        <f>'Previous Trades Import_OMS Quer'!L2113</f>
        <v>0</v>
      </c>
      <c r="M2113">
        <f>'Previous Trades Import_OMS Quer'!M2113</f>
        <v>0</v>
      </c>
      <c r="N2113">
        <f>'Previous Trades Import_OMS Quer'!N2113</f>
        <v>0</v>
      </c>
      <c r="O2113" t="str">
        <f>CLEAN('Previous Trades Import_OMS Quer'!O2113)</f>
        <v/>
      </c>
      <c r="Q2113" s="25">
        <f t="shared" si="64"/>
        <v>0</v>
      </c>
      <c r="R2113" s="25" t="e">
        <f>VLOOKUP(O2113,'Currency Balance'!$O$3:$Q$32,3,0)</f>
        <v>#N/A</v>
      </c>
      <c r="S2113" t="e">
        <f t="shared" si="65"/>
        <v>#N/A</v>
      </c>
    </row>
    <row r="2114" spans="1:19">
      <c r="A2114">
        <f>'Previous Trades Import_OMS Quer'!A2114</f>
        <v>0</v>
      </c>
      <c r="B2114">
        <f>'Previous Trades Import_OMS Quer'!B2114</f>
        <v>0</v>
      </c>
      <c r="C2114" s="22">
        <f>'Previous Trades Import_OMS Quer'!C2114</f>
        <v>0</v>
      </c>
      <c r="D2114">
        <f>'Previous Trades Import_OMS Quer'!D2114</f>
        <v>0</v>
      </c>
      <c r="E2114" s="22">
        <f>'Previous Trades Import_OMS Quer'!E2114</f>
        <v>0</v>
      </c>
      <c r="F2114">
        <f>'Previous Trades Import_OMS Quer'!F2114</f>
        <v>0</v>
      </c>
      <c r="G2114">
        <f>'Previous Trades Import_OMS Quer'!G2114</f>
        <v>0</v>
      </c>
      <c r="H2114">
        <f>'Previous Trades Import_OMS Quer'!H2114</f>
        <v>0</v>
      </c>
      <c r="I2114">
        <f>'Previous Trades Import_OMS Quer'!I2114</f>
        <v>0</v>
      </c>
      <c r="J2114">
        <f>'Previous Trades Import_OMS Quer'!J2114</f>
        <v>0</v>
      </c>
      <c r="K2114">
        <f>'Previous Trades Import_OMS Quer'!K2114</f>
        <v>0</v>
      </c>
      <c r="L2114">
        <f>'Previous Trades Import_OMS Quer'!L2114</f>
        <v>0</v>
      </c>
      <c r="M2114">
        <f>'Previous Trades Import_OMS Quer'!M2114</f>
        <v>0</v>
      </c>
      <c r="N2114">
        <f>'Previous Trades Import_OMS Quer'!N2114</f>
        <v>0</v>
      </c>
      <c r="O2114" t="str">
        <f>CLEAN('Previous Trades Import_OMS Quer'!O2114)</f>
        <v/>
      </c>
      <c r="Q2114" s="25">
        <f t="shared" ref="Q2114:Q2177" si="66">IF(G2114="sell",M2114,-M2114)</f>
        <v>0</v>
      </c>
      <c r="R2114" s="25" t="e">
        <f>VLOOKUP(O2114,'Currency Balance'!$O$3:$Q$32,3,0)</f>
        <v>#N/A</v>
      </c>
      <c r="S2114" t="e">
        <f t="shared" ref="S2114:S2177" si="67">Q2114/R2114</f>
        <v>#N/A</v>
      </c>
    </row>
    <row r="2115" spans="1:19">
      <c r="A2115">
        <f>'Previous Trades Import_OMS Quer'!A2115</f>
        <v>0</v>
      </c>
      <c r="B2115">
        <f>'Previous Trades Import_OMS Quer'!B2115</f>
        <v>0</v>
      </c>
      <c r="C2115" s="22">
        <f>'Previous Trades Import_OMS Quer'!C2115</f>
        <v>0</v>
      </c>
      <c r="D2115">
        <f>'Previous Trades Import_OMS Quer'!D2115</f>
        <v>0</v>
      </c>
      <c r="E2115" s="22">
        <f>'Previous Trades Import_OMS Quer'!E2115</f>
        <v>0</v>
      </c>
      <c r="F2115">
        <f>'Previous Trades Import_OMS Quer'!F2115</f>
        <v>0</v>
      </c>
      <c r="G2115">
        <f>'Previous Trades Import_OMS Quer'!G2115</f>
        <v>0</v>
      </c>
      <c r="H2115">
        <f>'Previous Trades Import_OMS Quer'!H2115</f>
        <v>0</v>
      </c>
      <c r="I2115">
        <f>'Previous Trades Import_OMS Quer'!I2115</f>
        <v>0</v>
      </c>
      <c r="J2115">
        <f>'Previous Trades Import_OMS Quer'!J2115</f>
        <v>0</v>
      </c>
      <c r="K2115">
        <f>'Previous Trades Import_OMS Quer'!K2115</f>
        <v>0</v>
      </c>
      <c r="L2115">
        <f>'Previous Trades Import_OMS Quer'!L2115</f>
        <v>0</v>
      </c>
      <c r="M2115">
        <f>'Previous Trades Import_OMS Quer'!M2115</f>
        <v>0</v>
      </c>
      <c r="N2115">
        <f>'Previous Trades Import_OMS Quer'!N2115</f>
        <v>0</v>
      </c>
      <c r="O2115" t="str">
        <f>CLEAN('Previous Trades Import_OMS Quer'!O2115)</f>
        <v/>
      </c>
      <c r="Q2115" s="25">
        <f t="shared" si="66"/>
        <v>0</v>
      </c>
      <c r="R2115" s="25" t="e">
        <f>VLOOKUP(O2115,'Currency Balance'!$O$3:$Q$32,3,0)</f>
        <v>#N/A</v>
      </c>
      <c r="S2115" t="e">
        <f t="shared" si="67"/>
        <v>#N/A</v>
      </c>
    </row>
    <row r="2116" spans="1:19">
      <c r="A2116">
        <f>'Previous Trades Import_OMS Quer'!A2116</f>
        <v>0</v>
      </c>
      <c r="B2116">
        <f>'Previous Trades Import_OMS Quer'!B2116</f>
        <v>0</v>
      </c>
      <c r="C2116" s="22">
        <f>'Previous Trades Import_OMS Quer'!C2116</f>
        <v>0</v>
      </c>
      <c r="D2116">
        <f>'Previous Trades Import_OMS Quer'!D2116</f>
        <v>0</v>
      </c>
      <c r="E2116" s="22">
        <f>'Previous Trades Import_OMS Quer'!E2116</f>
        <v>0</v>
      </c>
      <c r="F2116">
        <f>'Previous Trades Import_OMS Quer'!F2116</f>
        <v>0</v>
      </c>
      <c r="G2116">
        <f>'Previous Trades Import_OMS Quer'!G2116</f>
        <v>0</v>
      </c>
      <c r="H2116">
        <f>'Previous Trades Import_OMS Quer'!H2116</f>
        <v>0</v>
      </c>
      <c r="I2116">
        <f>'Previous Trades Import_OMS Quer'!I2116</f>
        <v>0</v>
      </c>
      <c r="J2116">
        <f>'Previous Trades Import_OMS Quer'!J2116</f>
        <v>0</v>
      </c>
      <c r="K2116">
        <f>'Previous Trades Import_OMS Quer'!K2116</f>
        <v>0</v>
      </c>
      <c r="L2116">
        <f>'Previous Trades Import_OMS Quer'!L2116</f>
        <v>0</v>
      </c>
      <c r="M2116">
        <f>'Previous Trades Import_OMS Quer'!M2116</f>
        <v>0</v>
      </c>
      <c r="N2116">
        <f>'Previous Trades Import_OMS Quer'!N2116</f>
        <v>0</v>
      </c>
      <c r="O2116" t="str">
        <f>CLEAN('Previous Trades Import_OMS Quer'!O2116)</f>
        <v/>
      </c>
      <c r="Q2116" s="25">
        <f t="shared" si="66"/>
        <v>0</v>
      </c>
      <c r="R2116" s="25" t="e">
        <f>VLOOKUP(O2116,'Currency Balance'!$O$3:$Q$32,3,0)</f>
        <v>#N/A</v>
      </c>
      <c r="S2116" t="e">
        <f t="shared" si="67"/>
        <v>#N/A</v>
      </c>
    </row>
    <row r="2117" spans="1:19">
      <c r="A2117">
        <f>'Previous Trades Import_OMS Quer'!A2117</f>
        <v>0</v>
      </c>
      <c r="B2117">
        <f>'Previous Trades Import_OMS Quer'!B2117</f>
        <v>0</v>
      </c>
      <c r="C2117" s="22">
        <f>'Previous Trades Import_OMS Quer'!C2117</f>
        <v>0</v>
      </c>
      <c r="D2117">
        <f>'Previous Trades Import_OMS Quer'!D2117</f>
        <v>0</v>
      </c>
      <c r="E2117" s="22">
        <f>'Previous Trades Import_OMS Quer'!E2117</f>
        <v>0</v>
      </c>
      <c r="F2117">
        <f>'Previous Trades Import_OMS Quer'!F2117</f>
        <v>0</v>
      </c>
      <c r="G2117">
        <f>'Previous Trades Import_OMS Quer'!G2117</f>
        <v>0</v>
      </c>
      <c r="H2117">
        <f>'Previous Trades Import_OMS Quer'!H2117</f>
        <v>0</v>
      </c>
      <c r="I2117">
        <f>'Previous Trades Import_OMS Quer'!I2117</f>
        <v>0</v>
      </c>
      <c r="J2117">
        <f>'Previous Trades Import_OMS Quer'!J2117</f>
        <v>0</v>
      </c>
      <c r="K2117">
        <f>'Previous Trades Import_OMS Quer'!K2117</f>
        <v>0</v>
      </c>
      <c r="L2117">
        <f>'Previous Trades Import_OMS Quer'!L2117</f>
        <v>0</v>
      </c>
      <c r="M2117">
        <f>'Previous Trades Import_OMS Quer'!M2117</f>
        <v>0</v>
      </c>
      <c r="N2117">
        <f>'Previous Trades Import_OMS Quer'!N2117</f>
        <v>0</v>
      </c>
      <c r="O2117" t="str">
        <f>CLEAN('Previous Trades Import_OMS Quer'!O2117)</f>
        <v/>
      </c>
      <c r="Q2117" s="25">
        <f t="shared" si="66"/>
        <v>0</v>
      </c>
      <c r="R2117" s="25" t="e">
        <f>VLOOKUP(O2117,'Currency Balance'!$O$3:$Q$32,3,0)</f>
        <v>#N/A</v>
      </c>
      <c r="S2117" t="e">
        <f t="shared" si="67"/>
        <v>#N/A</v>
      </c>
    </row>
    <row r="2118" spans="1:19">
      <c r="A2118">
        <f>'Previous Trades Import_OMS Quer'!A2118</f>
        <v>0</v>
      </c>
      <c r="B2118">
        <f>'Previous Trades Import_OMS Quer'!B2118</f>
        <v>0</v>
      </c>
      <c r="C2118" s="22">
        <f>'Previous Trades Import_OMS Quer'!C2118</f>
        <v>0</v>
      </c>
      <c r="D2118">
        <f>'Previous Trades Import_OMS Quer'!D2118</f>
        <v>0</v>
      </c>
      <c r="E2118" s="22">
        <f>'Previous Trades Import_OMS Quer'!E2118</f>
        <v>0</v>
      </c>
      <c r="F2118">
        <f>'Previous Trades Import_OMS Quer'!F2118</f>
        <v>0</v>
      </c>
      <c r="G2118">
        <f>'Previous Trades Import_OMS Quer'!G2118</f>
        <v>0</v>
      </c>
      <c r="H2118">
        <f>'Previous Trades Import_OMS Quer'!H2118</f>
        <v>0</v>
      </c>
      <c r="I2118">
        <f>'Previous Trades Import_OMS Quer'!I2118</f>
        <v>0</v>
      </c>
      <c r="J2118">
        <f>'Previous Trades Import_OMS Quer'!J2118</f>
        <v>0</v>
      </c>
      <c r="K2118">
        <f>'Previous Trades Import_OMS Quer'!K2118</f>
        <v>0</v>
      </c>
      <c r="L2118">
        <f>'Previous Trades Import_OMS Quer'!L2118</f>
        <v>0</v>
      </c>
      <c r="M2118">
        <f>'Previous Trades Import_OMS Quer'!M2118</f>
        <v>0</v>
      </c>
      <c r="N2118">
        <f>'Previous Trades Import_OMS Quer'!N2118</f>
        <v>0</v>
      </c>
      <c r="O2118" t="str">
        <f>CLEAN('Previous Trades Import_OMS Quer'!O2118)</f>
        <v/>
      </c>
      <c r="Q2118" s="25">
        <f t="shared" si="66"/>
        <v>0</v>
      </c>
      <c r="R2118" s="25" t="e">
        <f>VLOOKUP(O2118,'Currency Balance'!$O$3:$Q$32,3,0)</f>
        <v>#N/A</v>
      </c>
      <c r="S2118" t="e">
        <f t="shared" si="67"/>
        <v>#N/A</v>
      </c>
    </row>
    <row r="2119" spans="1:19">
      <c r="A2119">
        <f>'Previous Trades Import_OMS Quer'!A2119</f>
        <v>0</v>
      </c>
      <c r="B2119">
        <f>'Previous Trades Import_OMS Quer'!B2119</f>
        <v>0</v>
      </c>
      <c r="C2119" s="22">
        <f>'Previous Trades Import_OMS Quer'!C2119</f>
        <v>0</v>
      </c>
      <c r="D2119">
        <f>'Previous Trades Import_OMS Quer'!D2119</f>
        <v>0</v>
      </c>
      <c r="E2119" s="22">
        <f>'Previous Trades Import_OMS Quer'!E2119</f>
        <v>0</v>
      </c>
      <c r="F2119">
        <f>'Previous Trades Import_OMS Quer'!F2119</f>
        <v>0</v>
      </c>
      <c r="G2119">
        <f>'Previous Trades Import_OMS Quer'!G2119</f>
        <v>0</v>
      </c>
      <c r="H2119">
        <f>'Previous Trades Import_OMS Quer'!H2119</f>
        <v>0</v>
      </c>
      <c r="I2119">
        <f>'Previous Trades Import_OMS Quer'!I2119</f>
        <v>0</v>
      </c>
      <c r="J2119">
        <f>'Previous Trades Import_OMS Quer'!J2119</f>
        <v>0</v>
      </c>
      <c r="K2119">
        <f>'Previous Trades Import_OMS Quer'!K2119</f>
        <v>0</v>
      </c>
      <c r="L2119">
        <f>'Previous Trades Import_OMS Quer'!L2119</f>
        <v>0</v>
      </c>
      <c r="M2119">
        <f>'Previous Trades Import_OMS Quer'!M2119</f>
        <v>0</v>
      </c>
      <c r="N2119">
        <f>'Previous Trades Import_OMS Quer'!N2119</f>
        <v>0</v>
      </c>
      <c r="O2119" t="str">
        <f>CLEAN('Previous Trades Import_OMS Quer'!O2119)</f>
        <v/>
      </c>
      <c r="Q2119" s="25">
        <f t="shared" si="66"/>
        <v>0</v>
      </c>
      <c r="R2119" s="25" t="e">
        <f>VLOOKUP(O2119,'Currency Balance'!$O$3:$Q$32,3,0)</f>
        <v>#N/A</v>
      </c>
      <c r="S2119" t="e">
        <f t="shared" si="67"/>
        <v>#N/A</v>
      </c>
    </row>
    <row r="2120" spans="1:19">
      <c r="A2120">
        <f>'Previous Trades Import_OMS Quer'!A2120</f>
        <v>0</v>
      </c>
      <c r="B2120">
        <f>'Previous Trades Import_OMS Quer'!B2120</f>
        <v>0</v>
      </c>
      <c r="C2120" s="22">
        <f>'Previous Trades Import_OMS Quer'!C2120</f>
        <v>0</v>
      </c>
      <c r="D2120">
        <f>'Previous Trades Import_OMS Quer'!D2120</f>
        <v>0</v>
      </c>
      <c r="E2120" s="22">
        <f>'Previous Trades Import_OMS Quer'!E2120</f>
        <v>0</v>
      </c>
      <c r="F2120">
        <f>'Previous Trades Import_OMS Quer'!F2120</f>
        <v>0</v>
      </c>
      <c r="G2120">
        <f>'Previous Trades Import_OMS Quer'!G2120</f>
        <v>0</v>
      </c>
      <c r="H2120">
        <f>'Previous Trades Import_OMS Quer'!H2120</f>
        <v>0</v>
      </c>
      <c r="I2120">
        <f>'Previous Trades Import_OMS Quer'!I2120</f>
        <v>0</v>
      </c>
      <c r="J2120">
        <f>'Previous Trades Import_OMS Quer'!J2120</f>
        <v>0</v>
      </c>
      <c r="K2120">
        <f>'Previous Trades Import_OMS Quer'!K2120</f>
        <v>0</v>
      </c>
      <c r="L2120">
        <f>'Previous Trades Import_OMS Quer'!L2120</f>
        <v>0</v>
      </c>
      <c r="M2120">
        <f>'Previous Trades Import_OMS Quer'!M2120</f>
        <v>0</v>
      </c>
      <c r="N2120">
        <f>'Previous Trades Import_OMS Quer'!N2120</f>
        <v>0</v>
      </c>
      <c r="O2120" t="str">
        <f>CLEAN('Previous Trades Import_OMS Quer'!O2120)</f>
        <v/>
      </c>
      <c r="Q2120" s="25">
        <f t="shared" si="66"/>
        <v>0</v>
      </c>
      <c r="R2120" s="25" t="e">
        <f>VLOOKUP(O2120,'Currency Balance'!$O$3:$Q$32,3,0)</f>
        <v>#N/A</v>
      </c>
      <c r="S2120" t="e">
        <f t="shared" si="67"/>
        <v>#N/A</v>
      </c>
    </row>
    <row r="2121" spans="1:19">
      <c r="A2121">
        <f>'Previous Trades Import_OMS Quer'!A2121</f>
        <v>0</v>
      </c>
      <c r="B2121">
        <f>'Previous Trades Import_OMS Quer'!B2121</f>
        <v>0</v>
      </c>
      <c r="C2121" s="22">
        <f>'Previous Trades Import_OMS Quer'!C2121</f>
        <v>0</v>
      </c>
      <c r="D2121">
        <f>'Previous Trades Import_OMS Quer'!D2121</f>
        <v>0</v>
      </c>
      <c r="E2121" s="22">
        <f>'Previous Trades Import_OMS Quer'!E2121</f>
        <v>0</v>
      </c>
      <c r="F2121">
        <f>'Previous Trades Import_OMS Quer'!F2121</f>
        <v>0</v>
      </c>
      <c r="G2121">
        <f>'Previous Trades Import_OMS Quer'!G2121</f>
        <v>0</v>
      </c>
      <c r="H2121">
        <f>'Previous Trades Import_OMS Quer'!H2121</f>
        <v>0</v>
      </c>
      <c r="I2121">
        <f>'Previous Trades Import_OMS Quer'!I2121</f>
        <v>0</v>
      </c>
      <c r="J2121">
        <f>'Previous Trades Import_OMS Quer'!J2121</f>
        <v>0</v>
      </c>
      <c r="K2121">
        <f>'Previous Trades Import_OMS Quer'!K2121</f>
        <v>0</v>
      </c>
      <c r="L2121">
        <f>'Previous Trades Import_OMS Quer'!L2121</f>
        <v>0</v>
      </c>
      <c r="M2121">
        <f>'Previous Trades Import_OMS Quer'!M2121</f>
        <v>0</v>
      </c>
      <c r="N2121">
        <f>'Previous Trades Import_OMS Quer'!N2121</f>
        <v>0</v>
      </c>
      <c r="O2121" t="str">
        <f>CLEAN('Previous Trades Import_OMS Quer'!O2121)</f>
        <v/>
      </c>
      <c r="Q2121" s="25">
        <f t="shared" si="66"/>
        <v>0</v>
      </c>
      <c r="R2121" s="25" t="e">
        <f>VLOOKUP(O2121,'Currency Balance'!$O$3:$Q$32,3,0)</f>
        <v>#N/A</v>
      </c>
      <c r="S2121" t="e">
        <f t="shared" si="67"/>
        <v>#N/A</v>
      </c>
    </row>
    <row r="2122" spans="1:19">
      <c r="A2122">
        <f>'Previous Trades Import_OMS Quer'!A2122</f>
        <v>0</v>
      </c>
      <c r="B2122">
        <f>'Previous Trades Import_OMS Quer'!B2122</f>
        <v>0</v>
      </c>
      <c r="C2122" s="22">
        <f>'Previous Trades Import_OMS Quer'!C2122</f>
        <v>0</v>
      </c>
      <c r="D2122">
        <f>'Previous Trades Import_OMS Quer'!D2122</f>
        <v>0</v>
      </c>
      <c r="E2122" s="22">
        <f>'Previous Trades Import_OMS Quer'!E2122</f>
        <v>0</v>
      </c>
      <c r="F2122">
        <f>'Previous Trades Import_OMS Quer'!F2122</f>
        <v>0</v>
      </c>
      <c r="G2122">
        <f>'Previous Trades Import_OMS Quer'!G2122</f>
        <v>0</v>
      </c>
      <c r="H2122">
        <f>'Previous Trades Import_OMS Quer'!H2122</f>
        <v>0</v>
      </c>
      <c r="I2122">
        <f>'Previous Trades Import_OMS Quer'!I2122</f>
        <v>0</v>
      </c>
      <c r="J2122">
        <f>'Previous Trades Import_OMS Quer'!J2122</f>
        <v>0</v>
      </c>
      <c r="K2122">
        <f>'Previous Trades Import_OMS Quer'!K2122</f>
        <v>0</v>
      </c>
      <c r="L2122">
        <f>'Previous Trades Import_OMS Quer'!L2122</f>
        <v>0</v>
      </c>
      <c r="M2122">
        <f>'Previous Trades Import_OMS Quer'!M2122</f>
        <v>0</v>
      </c>
      <c r="N2122">
        <f>'Previous Trades Import_OMS Quer'!N2122</f>
        <v>0</v>
      </c>
      <c r="O2122" t="str">
        <f>CLEAN('Previous Trades Import_OMS Quer'!O2122)</f>
        <v/>
      </c>
      <c r="Q2122" s="25">
        <f t="shared" si="66"/>
        <v>0</v>
      </c>
      <c r="R2122" s="25" t="e">
        <f>VLOOKUP(O2122,'Currency Balance'!$O$3:$Q$32,3,0)</f>
        <v>#N/A</v>
      </c>
      <c r="S2122" t="e">
        <f t="shared" si="67"/>
        <v>#N/A</v>
      </c>
    </row>
    <row r="2123" spans="1:19">
      <c r="A2123">
        <f>'Previous Trades Import_OMS Quer'!A2123</f>
        <v>0</v>
      </c>
      <c r="B2123">
        <f>'Previous Trades Import_OMS Quer'!B2123</f>
        <v>0</v>
      </c>
      <c r="C2123" s="22">
        <f>'Previous Trades Import_OMS Quer'!C2123</f>
        <v>0</v>
      </c>
      <c r="D2123">
        <f>'Previous Trades Import_OMS Quer'!D2123</f>
        <v>0</v>
      </c>
      <c r="E2123" s="22">
        <f>'Previous Trades Import_OMS Quer'!E2123</f>
        <v>0</v>
      </c>
      <c r="F2123">
        <f>'Previous Trades Import_OMS Quer'!F2123</f>
        <v>0</v>
      </c>
      <c r="G2123">
        <f>'Previous Trades Import_OMS Quer'!G2123</f>
        <v>0</v>
      </c>
      <c r="H2123">
        <f>'Previous Trades Import_OMS Quer'!H2123</f>
        <v>0</v>
      </c>
      <c r="I2123">
        <f>'Previous Trades Import_OMS Quer'!I2123</f>
        <v>0</v>
      </c>
      <c r="J2123">
        <f>'Previous Trades Import_OMS Quer'!J2123</f>
        <v>0</v>
      </c>
      <c r="K2123">
        <f>'Previous Trades Import_OMS Quer'!K2123</f>
        <v>0</v>
      </c>
      <c r="L2123">
        <f>'Previous Trades Import_OMS Quer'!L2123</f>
        <v>0</v>
      </c>
      <c r="M2123">
        <f>'Previous Trades Import_OMS Quer'!M2123</f>
        <v>0</v>
      </c>
      <c r="N2123">
        <f>'Previous Trades Import_OMS Quer'!N2123</f>
        <v>0</v>
      </c>
      <c r="O2123" t="str">
        <f>CLEAN('Previous Trades Import_OMS Quer'!O2123)</f>
        <v/>
      </c>
      <c r="Q2123" s="25">
        <f t="shared" si="66"/>
        <v>0</v>
      </c>
      <c r="R2123" s="25" t="e">
        <f>VLOOKUP(O2123,'Currency Balance'!$O$3:$Q$32,3,0)</f>
        <v>#N/A</v>
      </c>
      <c r="S2123" t="e">
        <f t="shared" si="67"/>
        <v>#N/A</v>
      </c>
    </row>
    <row r="2124" spans="1:19">
      <c r="A2124">
        <f>'Previous Trades Import_OMS Quer'!A2124</f>
        <v>0</v>
      </c>
      <c r="B2124">
        <f>'Previous Trades Import_OMS Quer'!B2124</f>
        <v>0</v>
      </c>
      <c r="C2124" s="22">
        <f>'Previous Trades Import_OMS Quer'!C2124</f>
        <v>0</v>
      </c>
      <c r="D2124">
        <f>'Previous Trades Import_OMS Quer'!D2124</f>
        <v>0</v>
      </c>
      <c r="E2124" s="22">
        <f>'Previous Trades Import_OMS Quer'!E2124</f>
        <v>0</v>
      </c>
      <c r="F2124">
        <f>'Previous Trades Import_OMS Quer'!F2124</f>
        <v>0</v>
      </c>
      <c r="G2124">
        <f>'Previous Trades Import_OMS Quer'!G2124</f>
        <v>0</v>
      </c>
      <c r="H2124">
        <f>'Previous Trades Import_OMS Quer'!H2124</f>
        <v>0</v>
      </c>
      <c r="I2124">
        <f>'Previous Trades Import_OMS Quer'!I2124</f>
        <v>0</v>
      </c>
      <c r="J2124">
        <f>'Previous Trades Import_OMS Quer'!J2124</f>
        <v>0</v>
      </c>
      <c r="K2124">
        <f>'Previous Trades Import_OMS Quer'!K2124</f>
        <v>0</v>
      </c>
      <c r="L2124">
        <f>'Previous Trades Import_OMS Quer'!L2124</f>
        <v>0</v>
      </c>
      <c r="M2124">
        <f>'Previous Trades Import_OMS Quer'!M2124</f>
        <v>0</v>
      </c>
      <c r="N2124">
        <f>'Previous Trades Import_OMS Quer'!N2124</f>
        <v>0</v>
      </c>
      <c r="O2124" t="str">
        <f>CLEAN('Previous Trades Import_OMS Quer'!O2124)</f>
        <v/>
      </c>
      <c r="Q2124" s="25">
        <f t="shared" si="66"/>
        <v>0</v>
      </c>
      <c r="R2124" s="25" t="e">
        <f>VLOOKUP(O2124,'Currency Balance'!$O$3:$Q$32,3,0)</f>
        <v>#N/A</v>
      </c>
      <c r="S2124" t="e">
        <f t="shared" si="67"/>
        <v>#N/A</v>
      </c>
    </row>
    <row r="2125" spans="1:19">
      <c r="A2125">
        <f>'Previous Trades Import_OMS Quer'!A2125</f>
        <v>0</v>
      </c>
      <c r="B2125">
        <f>'Previous Trades Import_OMS Quer'!B2125</f>
        <v>0</v>
      </c>
      <c r="C2125" s="22">
        <f>'Previous Trades Import_OMS Quer'!C2125</f>
        <v>0</v>
      </c>
      <c r="D2125">
        <f>'Previous Trades Import_OMS Quer'!D2125</f>
        <v>0</v>
      </c>
      <c r="E2125" s="22">
        <f>'Previous Trades Import_OMS Quer'!E2125</f>
        <v>0</v>
      </c>
      <c r="F2125">
        <f>'Previous Trades Import_OMS Quer'!F2125</f>
        <v>0</v>
      </c>
      <c r="G2125">
        <f>'Previous Trades Import_OMS Quer'!G2125</f>
        <v>0</v>
      </c>
      <c r="H2125">
        <f>'Previous Trades Import_OMS Quer'!H2125</f>
        <v>0</v>
      </c>
      <c r="I2125">
        <f>'Previous Trades Import_OMS Quer'!I2125</f>
        <v>0</v>
      </c>
      <c r="J2125">
        <f>'Previous Trades Import_OMS Quer'!J2125</f>
        <v>0</v>
      </c>
      <c r="K2125">
        <f>'Previous Trades Import_OMS Quer'!K2125</f>
        <v>0</v>
      </c>
      <c r="L2125">
        <f>'Previous Trades Import_OMS Quer'!L2125</f>
        <v>0</v>
      </c>
      <c r="M2125">
        <f>'Previous Trades Import_OMS Quer'!M2125</f>
        <v>0</v>
      </c>
      <c r="N2125">
        <f>'Previous Trades Import_OMS Quer'!N2125</f>
        <v>0</v>
      </c>
      <c r="O2125" t="str">
        <f>CLEAN('Previous Trades Import_OMS Quer'!O2125)</f>
        <v/>
      </c>
      <c r="Q2125" s="25">
        <f t="shared" si="66"/>
        <v>0</v>
      </c>
      <c r="R2125" s="25" t="e">
        <f>VLOOKUP(O2125,'Currency Balance'!$O$3:$Q$32,3,0)</f>
        <v>#N/A</v>
      </c>
      <c r="S2125" t="e">
        <f t="shared" si="67"/>
        <v>#N/A</v>
      </c>
    </row>
    <row r="2126" spans="1:19">
      <c r="A2126">
        <f>'Previous Trades Import_OMS Quer'!A2126</f>
        <v>0</v>
      </c>
      <c r="B2126">
        <f>'Previous Trades Import_OMS Quer'!B2126</f>
        <v>0</v>
      </c>
      <c r="C2126" s="22">
        <f>'Previous Trades Import_OMS Quer'!C2126</f>
        <v>0</v>
      </c>
      <c r="D2126">
        <f>'Previous Trades Import_OMS Quer'!D2126</f>
        <v>0</v>
      </c>
      <c r="E2126" s="22">
        <f>'Previous Trades Import_OMS Quer'!E2126</f>
        <v>0</v>
      </c>
      <c r="F2126">
        <f>'Previous Trades Import_OMS Quer'!F2126</f>
        <v>0</v>
      </c>
      <c r="G2126">
        <f>'Previous Trades Import_OMS Quer'!G2126</f>
        <v>0</v>
      </c>
      <c r="H2126">
        <f>'Previous Trades Import_OMS Quer'!H2126</f>
        <v>0</v>
      </c>
      <c r="I2126">
        <f>'Previous Trades Import_OMS Quer'!I2126</f>
        <v>0</v>
      </c>
      <c r="J2126">
        <f>'Previous Trades Import_OMS Quer'!J2126</f>
        <v>0</v>
      </c>
      <c r="K2126">
        <f>'Previous Trades Import_OMS Quer'!K2126</f>
        <v>0</v>
      </c>
      <c r="L2126">
        <f>'Previous Trades Import_OMS Quer'!L2126</f>
        <v>0</v>
      </c>
      <c r="M2126">
        <f>'Previous Trades Import_OMS Quer'!M2126</f>
        <v>0</v>
      </c>
      <c r="N2126">
        <f>'Previous Trades Import_OMS Quer'!N2126</f>
        <v>0</v>
      </c>
      <c r="O2126" t="str">
        <f>CLEAN('Previous Trades Import_OMS Quer'!O2126)</f>
        <v/>
      </c>
      <c r="Q2126" s="25">
        <f t="shared" si="66"/>
        <v>0</v>
      </c>
      <c r="R2126" s="25" t="e">
        <f>VLOOKUP(O2126,'Currency Balance'!$O$3:$Q$32,3,0)</f>
        <v>#N/A</v>
      </c>
      <c r="S2126" t="e">
        <f t="shared" si="67"/>
        <v>#N/A</v>
      </c>
    </row>
    <row r="2127" spans="1:19">
      <c r="A2127">
        <f>'Previous Trades Import_OMS Quer'!A2127</f>
        <v>0</v>
      </c>
      <c r="B2127">
        <f>'Previous Trades Import_OMS Quer'!B2127</f>
        <v>0</v>
      </c>
      <c r="C2127" s="22">
        <f>'Previous Trades Import_OMS Quer'!C2127</f>
        <v>0</v>
      </c>
      <c r="D2127">
        <f>'Previous Trades Import_OMS Quer'!D2127</f>
        <v>0</v>
      </c>
      <c r="E2127" s="22">
        <f>'Previous Trades Import_OMS Quer'!E2127</f>
        <v>0</v>
      </c>
      <c r="F2127">
        <f>'Previous Trades Import_OMS Quer'!F2127</f>
        <v>0</v>
      </c>
      <c r="G2127">
        <f>'Previous Trades Import_OMS Quer'!G2127</f>
        <v>0</v>
      </c>
      <c r="H2127">
        <f>'Previous Trades Import_OMS Quer'!H2127</f>
        <v>0</v>
      </c>
      <c r="I2127">
        <f>'Previous Trades Import_OMS Quer'!I2127</f>
        <v>0</v>
      </c>
      <c r="J2127">
        <f>'Previous Trades Import_OMS Quer'!J2127</f>
        <v>0</v>
      </c>
      <c r="K2127">
        <f>'Previous Trades Import_OMS Quer'!K2127</f>
        <v>0</v>
      </c>
      <c r="L2127">
        <f>'Previous Trades Import_OMS Quer'!L2127</f>
        <v>0</v>
      </c>
      <c r="M2127">
        <f>'Previous Trades Import_OMS Quer'!M2127</f>
        <v>0</v>
      </c>
      <c r="N2127">
        <f>'Previous Trades Import_OMS Quer'!N2127</f>
        <v>0</v>
      </c>
      <c r="O2127" t="str">
        <f>CLEAN('Previous Trades Import_OMS Quer'!O2127)</f>
        <v/>
      </c>
      <c r="Q2127" s="25">
        <f t="shared" si="66"/>
        <v>0</v>
      </c>
      <c r="R2127" s="25" t="e">
        <f>VLOOKUP(O2127,'Currency Balance'!$O$3:$Q$32,3,0)</f>
        <v>#N/A</v>
      </c>
      <c r="S2127" t="e">
        <f t="shared" si="67"/>
        <v>#N/A</v>
      </c>
    </row>
    <row r="2128" spans="1:19">
      <c r="A2128">
        <f>'Previous Trades Import_OMS Quer'!A2128</f>
        <v>0</v>
      </c>
      <c r="B2128">
        <f>'Previous Trades Import_OMS Quer'!B2128</f>
        <v>0</v>
      </c>
      <c r="C2128" s="22">
        <f>'Previous Trades Import_OMS Quer'!C2128</f>
        <v>0</v>
      </c>
      <c r="D2128">
        <f>'Previous Trades Import_OMS Quer'!D2128</f>
        <v>0</v>
      </c>
      <c r="E2128" s="22">
        <f>'Previous Trades Import_OMS Quer'!E2128</f>
        <v>0</v>
      </c>
      <c r="F2128">
        <f>'Previous Trades Import_OMS Quer'!F2128</f>
        <v>0</v>
      </c>
      <c r="G2128">
        <f>'Previous Trades Import_OMS Quer'!G2128</f>
        <v>0</v>
      </c>
      <c r="H2128">
        <f>'Previous Trades Import_OMS Quer'!H2128</f>
        <v>0</v>
      </c>
      <c r="I2128">
        <f>'Previous Trades Import_OMS Quer'!I2128</f>
        <v>0</v>
      </c>
      <c r="J2128">
        <f>'Previous Trades Import_OMS Quer'!J2128</f>
        <v>0</v>
      </c>
      <c r="K2128">
        <f>'Previous Trades Import_OMS Quer'!K2128</f>
        <v>0</v>
      </c>
      <c r="L2128">
        <f>'Previous Trades Import_OMS Quer'!L2128</f>
        <v>0</v>
      </c>
      <c r="M2128">
        <f>'Previous Trades Import_OMS Quer'!M2128</f>
        <v>0</v>
      </c>
      <c r="N2128">
        <f>'Previous Trades Import_OMS Quer'!N2128</f>
        <v>0</v>
      </c>
      <c r="O2128" t="str">
        <f>CLEAN('Previous Trades Import_OMS Quer'!O2128)</f>
        <v/>
      </c>
      <c r="Q2128" s="25">
        <f t="shared" si="66"/>
        <v>0</v>
      </c>
      <c r="R2128" s="25" t="e">
        <f>VLOOKUP(O2128,'Currency Balance'!$O$3:$Q$32,3,0)</f>
        <v>#N/A</v>
      </c>
      <c r="S2128" t="e">
        <f t="shared" si="67"/>
        <v>#N/A</v>
      </c>
    </row>
    <row r="2129" spans="1:19">
      <c r="A2129">
        <f>'Previous Trades Import_OMS Quer'!A2129</f>
        <v>0</v>
      </c>
      <c r="B2129">
        <f>'Previous Trades Import_OMS Quer'!B2129</f>
        <v>0</v>
      </c>
      <c r="C2129" s="22">
        <f>'Previous Trades Import_OMS Quer'!C2129</f>
        <v>0</v>
      </c>
      <c r="D2129">
        <f>'Previous Trades Import_OMS Quer'!D2129</f>
        <v>0</v>
      </c>
      <c r="E2129" s="22">
        <f>'Previous Trades Import_OMS Quer'!E2129</f>
        <v>0</v>
      </c>
      <c r="F2129">
        <f>'Previous Trades Import_OMS Quer'!F2129</f>
        <v>0</v>
      </c>
      <c r="G2129">
        <f>'Previous Trades Import_OMS Quer'!G2129</f>
        <v>0</v>
      </c>
      <c r="H2129">
        <f>'Previous Trades Import_OMS Quer'!H2129</f>
        <v>0</v>
      </c>
      <c r="I2129">
        <f>'Previous Trades Import_OMS Quer'!I2129</f>
        <v>0</v>
      </c>
      <c r="J2129">
        <f>'Previous Trades Import_OMS Quer'!J2129</f>
        <v>0</v>
      </c>
      <c r="K2129">
        <f>'Previous Trades Import_OMS Quer'!K2129</f>
        <v>0</v>
      </c>
      <c r="L2129">
        <f>'Previous Trades Import_OMS Quer'!L2129</f>
        <v>0</v>
      </c>
      <c r="M2129">
        <f>'Previous Trades Import_OMS Quer'!M2129</f>
        <v>0</v>
      </c>
      <c r="N2129">
        <f>'Previous Trades Import_OMS Quer'!N2129</f>
        <v>0</v>
      </c>
      <c r="O2129" t="str">
        <f>CLEAN('Previous Trades Import_OMS Quer'!O2129)</f>
        <v/>
      </c>
      <c r="Q2129" s="25">
        <f t="shared" si="66"/>
        <v>0</v>
      </c>
      <c r="R2129" s="25" t="e">
        <f>VLOOKUP(O2129,'Currency Balance'!$O$3:$Q$32,3,0)</f>
        <v>#N/A</v>
      </c>
      <c r="S2129" t="e">
        <f t="shared" si="67"/>
        <v>#N/A</v>
      </c>
    </row>
    <row r="2130" spans="1:19">
      <c r="A2130">
        <f>'Previous Trades Import_OMS Quer'!A2130</f>
        <v>0</v>
      </c>
      <c r="B2130">
        <f>'Previous Trades Import_OMS Quer'!B2130</f>
        <v>0</v>
      </c>
      <c r="C2130" s="22">
        <f>'Previous Trades Import_OMS Quer'!C2130</f>
        <v>0</v>
      </c>
      <c r="D2130">
        <f>'Previous Trades Import_OMS Quer'!D2130</f>
        <v>0</v>
      </c>
      <c r="E2130" s="22">
        <f>'Previous Trades Import_OMS Quer'!E2130</f>
        <v>0</v>
      </c>
      <c r="F2130">
        <f>'Previous Trades Import_OMS Quer'!F2130</f>
        <v>0</v>
      </c>
      <c r="G2130">
        <f>'Previous Trades Import_OMS Quer'!G2130</f>
        <v>0</v>
      </c>
      <c r="H2130">
        <f>'Previous Trades Import_OMS Quer'!H2130</f>
        <v>0</v>
      </c>
      <c r="I2130">
        <f>'Previous Trades Import_OMS Quer'!I2130</f>
        <v>0</v>
      </c>
      <c r="J2130">
        <f>'Previous Trades Import_OMS Quer'!J2130</f>
        <v>0</v>
      </c>
      <c r="K2130">
        <f>'Previous Trades Import_OMS Quer'!K2130</f>
        <v>0</v>
      </c>
      <c r="L2130">
        <f>'Previous Trades Import_OMS Quer'!L2130</f>
        <v>0</v>
      </c>
      <c r="M2130">
        <f>'Previous Trades Import_OMS Quer'!M2130</f>
        <v>0</v>
      </c>
      <c r="N2130">
        <f>'Previous Trades Import_OMS Quer'!N2130</f>
        <v>0</v>
      </c>
      <c r="O2130" t="str">
        <f>CLEAN('Previous Trades Import_OMS Quer'!O2130)</f>
        <v/>
      </c>
      <c r="Q2130" s="25">
        <f t="shared" si="66"/>
        <v>0</v>
      </c>
      <c r="R2130" s="25" t="e">
        <f>VLOOKUP(O2130,'Currency Balance'!$O$3:$Q$32,3,0)</f>
        <v>#N/A</v>
      </c>
      <c r="S2130" t="e">
        <f t="shared" si="67"/>
        <v>#N/A</v>
      </c>
    </row>
    <row r="2131" spans="1:19">
      <c r="A2131">
        <f>'Previous Trades Import_OMS Quer'!A2131</f>
        <v>0</v>
      </c>
      <c r="B2131">
        <f>'Previous Trades Import_OMS Quer'!B2131</f>
        <v>0</v>
      </c>
      <c r="C2131" s="22">
        <f>'Previous Trades Import_OMS Quer'!C2131</f>
        <v>0</v>
      </c>
      <c r="D2131">
        <f>'Previous Trades Import_OMS Quer'!D2131</f>
        <v>0</v>
      </c>
      <c r="E2131" s="22">
        <f>'Previous Trades Import_OMS Quer'!E2131</f>
        <v>0</v>
      </c>
      <c r="F2131">
        <f>'Previous Trades Import_OMS Quer'!F2131</f>
        <v>0</v>
      </c>
      <c r="G2131">
        <f>'Previous Trades Import_OMS Quer'!G2131</f>
        <v>0</v>
      </c>
      <c r="H2131">
        <f>'Previous Trades Import_OMS Quer'!H2131</f>
        <v>0</v>
      </c>
      <c r="I2131">
        <f>'Previous Trades Import_OMS Quer'!I2131</f>
        <v>0</v>
      </c>
      <c r="J2131">
        <f>'Previous Trades Import_OMS Quer'!J2131</f>
        <v>0</v>
      </c>
      <c r="K2131">
        <f>'Previous Trades Import_OMS Quer'!K2131</f>
        <v>0</v>
      </c>
      <c r="L2131">
        <f>'Previous Trades Import_OMS Quer'!L2131</f>
        <v>0</v>
      </c>
      <c r="M2131">
        <f>'Previous Trades Import_OMS Quer'!M2131</f>
        <v>0</v>
      </c>
      <c r="N2131">
        <f>'Previous Trades Import_OMS Quer'!N2131</f>
        <v>0</v>
      </c>
      <c r="O2131" t="str">
        <f>CLEAN('Previous Trades Import_OMS Quer'!O2131)</f>
        <v/>
      </c>
      <c r="Q2131" s="25">
        <f t="shared" si="66"/>
        <v>0</v>
      </c>
      <c r="R2131" s="25" t="e">
        <f>VLOOKUP(O2131,'Currency Balance'!$O$3:$Q$32,3,0)</f>
        <v>#N/A</v>
      </c>
      <c r="S2131" t="e">
        <f t="shared" si="67"/>
        <v>#N/A</v>
      </c>
    </row>
    <row r="2132" spans="1:19">
      <c r="A2132">
        <f>'Previous Trades Import_OMS Quer'!A2132</f>
        <v>0</v>
      </c>
      <c r="B2132">
        <f>'Previous Trades Import_OMS Quer'!B2132</f>
        <v>0</v>
      </c>
      <c r="C2132" s="22">
        <f>'Previous Trades Import_OMS Quer'!C2132</f>
        <v>0</v>
      </c>
      <c r="D2132">
        <f>'Previous Trades Import_OMS Quer'!D2132</f>
        <v>0</v>
      </c>
      <c r="E2132" s="22">
        <f>'Previous Trades Import_OMS Quer'!E2132</f>
        <v>0</v>
      </c>
      <c r="F2132">
        <f>'Previous Trades Import_OMS Quer'!F2132</f>
        <v>0</v>
      </c>
      <c r="G2132">
        <f>'Previous Trades Import_OMS Quer'!G2132</f>
        <v>0</v>
      </c>
      <c r="H2132">
        <f>'Previous Trades Import_OMS Quer'!H2132</f>
        <v>0</v>
      </c>
      <c r="I2132">
        <f>'Previous Trades Import_OMS Quer'!I2132</f>
        <v>0</v>
      </c>
      <c r="J2132">
        <f>'Previous Trades Import_OMS Quer'!J2132</f>
        <v>0</v>
      </c>
      <c r="K2132">
        <f>'Previous Trades Import_OMS Quer'!K2132</f>
        <v>0</v>
      </c>
      <c r="L2132">
        <f>'Previous Trades Import_OMS Quer'!L2132</f>
        <v>0</v>
      </c>
      <c r="M2132">
        <f>'Previous Trades Import_OMS Quer'!M2132</f>
        <v>0</v>
      </c>
      <c r="N2132">
        <f>'Previous Trades Import_OMS Quer'!N2132</f>
        <v>0</v>
      </c>
      <c r="O2132" t="str">
        <f>CLEAN('Previous Trades Import_OMS Quer'!O2132)</f>
        <v/>
      </c>
      <c r="Q2132" s="25">
        <f t="shared" si="66"/>
        <v>0</v>
      </c>
      <c r="R2132" s="25" t="e">
        <f>VLOOKUP(O2132,'Currency Balance'!$O$3:$Q$32,3,0)</f>
        <v>#N/A</v>
      </c>
      <c r="S2132" t="e">
        <f t="shared" si="67"/>
        <v>#N/A</v>
      </c>
    </row>
    <row r="2133" spans="1:19">
      <c r="A2133">
        <f>'Previous Trades Import_OMS Quer'!A2133</f>
        <v>0</v>
      </c>
      <c r="B2133">
        <f>'Previous Trades Import_OMS Quer'!B2133</f>
        <v>0</v>
      </c>
      <c r="C2133" s="22">
        <f>'Previous Trades Import_OMS Quer'!C2133</f>
        <v>0</v>
      </c>
      <c r="D2133">
        <f>'Previous Trades Import_OMS Quer'!D2133</f>
        <v>0</v>
      </c>
      <c r="E2133" s="22">
        <f>'Previous Trades Import_OMS Quer'!E2133</f>
        <v>0</v>
      </c>
      <c r="F2133">
        <f>'Previous Trades Import_OMS Quer'!F2133</f>
        <v>0</v>
      </c>
      <c r="G2133">
        <f>'Previous Trades Import_OMS Quer'!G2133</f>
        <v>0</v>
      </c>
      <c r="H2133">
        <f>'Previous Trades Import_OMS Quer'!H2133</f>
        <v>0</v>
      </c>
      <c r="I2133">
        <f>'Previous Trades Import_OMS Quer'!I2133</f>
        <v>0</v>
      </c>
      <c r="J2133">
        <f>'Previous Trades Import_OMS Quer'!J2133</f>
        <v>0</v>
      </c>
      <c r="K2133">
        <f>'Previous Trades Import_OMS Quer'!K2133</f>
        <v>0</v>
      </c>
      <c r="L2133">
        <f>'Previous Trades Import_OMS Quer'!L2133</f>
        <v>0</v>
      </c>
      <c r="M2133">
        <f>'Previous Trades Import_OMS Quer'!M2133</f>
        <v>0</v>
      </c>
      <c r="N2133">
        <f>'Previous Trades Import_OMS Quer'!N2133</f>
        <v>0</v>
      </c>
      <c r="O2133" t="str">
        <f>CLEAN('Previous Trades Import_OMS Quer'!O2133)</f>
        <v/>
      </c>
      <c r="Q2133" s="25">
        <f t="shared" si="66"/>
        <v>0</v>
      </c>
      <c r="R2133" s="25" t="e">
        <f>VLOOKUP(O2133,'Currency Balance'!$O$3:$Q$32,3,0)</f>
        <v>#N/A</v>
      </c>
      <c r="S2133" t="e">
        <f t="shared" si="67"/>
        <v>#N/A</v>
      </c>
    </row>
    <row r="2134" spans="1:19">
      <c r="A2134">
        <f>'Previous Trades Import_OMS Quer'!A2134</f>
        <v>0</v>
      </c>
      <c r="B2134">
        <f>'Previous Trades Import_OMS Quer'!B2134</f>
        <v>0</v>
      </c>
      <c r="C2134" s="22">
        <f>'Previous Trades Import_OMS Quer'!C2134</f>
        <v>0</v>
      </c>
      <c r="D2134">
        <f>'Previous Trades Import_OMS Quer'!D2134</f>
        <v>0</v>
      </c>
      <c r="E2134" s="22">
        <f>'Previous Trades Import_OMS Quer'!E2134</f>
        <v>0</v>
      </c>
      <c r="F2134">
        <f>'Previous Trades Import_OMS Quer'!F2134</f>
        <v>0</v>
      </c>
      <c r="G2134">
        <f>'Previous Trades Import_OMS Quer'!G2134</f>
        <v>0</v>
      </c>
      <c r="H2134">
        <f>'Previous Trades Import_OMS Quer'!H2134</f>
        <v>0</v>
      </c>
      <c r="I2134">
        <f>'Previous Trades Import_OMS Quer'!I2134</f>
        <v>0</v>
      </c>
      <c r="J2134">
        <f>'Previous Trades Import_OMS Quer'!J2134</f>
        <v>0</v>
      </c>
      <c r="K2134">
        <f>'Previous Trades Import_OMS Quer'!K2134</f>
        <v>0</v>
      </c>
      <c r="L2134">
        <f>'Previous Trades Import_OMS Quer'!L2134</f>
        <v>0</v>
      </c>
      <c r="M2134">
        <f>'Previous Trades Import_OMS Quer'!M2134</f>
        <v>0</v>
      </c>
      <c r="N2134">
        <f>'Previous Trades Import_OMS Quer'!N2134</f>
        <v>0</v>
      </c>
      <c r="O2134" t="str">
        <f>CLEAN('Previous Trades Import_OMS Quer'!O2134)</f>
        <v/>
      </c>
      <c r="Q2134" s="25">
        <f t="shared" si="66"/>
        <v>0</v>
      </c>
      <c r="R2134" s="25" t="e">
        <f>VLOOKUP(O2134,'Currency Balance'!$O$3:$Q$32,3,0)</f>
        <v>#N/A</v>
      </c>
      <c r="S2134" t="e">
        <f t="shared" si="67"/>
        <v>#N/A</v>
      </c>
    </row>
    <row r="2135" spans="1:19">
      <c r="A2135">
        <f>'Previous Trades Import_OMS Quer'!A2135</f>
        <v>0</v>
      </c>
      <c r="B2135">
        <f>'Previous Trades Import_OMS Quer'!B2135</f>
        <v>0</v>
      </c>
      <c r="C2135" s="22">
        <f>'Previous Trades Import_OMS Quer'!C2135</f>
        <v>0</v>
      </c>
      <c r="D2135">
        <f>'Previous Trades Import_OMS Quer'!D2135</f>
        <v>0</v>
      </c>
      <c r="E2135" s="22">
        <f>'Previous Trades Import_OMS Quer'!E2135</f>
        <v>0</v>
      </c>
      <c r="F2135">
        <f>'Previous Trades Import_OMS Quer'!F2135</f>
        <v>0</v>
      </c>
      <c r="G2135">
        <f>'Previous Trades Import_OMS Quer'!G2135</f>
        <v>0</v>
      </c>
      <c r="H2135">
        <f>'Previous Trades Import_OMS Quer'!H2135</f>
        <v>0</v>
      </c>
      <c r="I2135">
        <f>'Previous Trades Import_OMS Quer'!I2135</f>
        <v>0</v>
      </c>
      <c r="J2135">
        <f>'Previous Trades Import_OMS Quer'!J2135</f>
        <v>0</v>
      </c>
      <c r="K2135">
        <f>'Previous Trades Import_OMS Quer'!K2135</f>
        <v>0</v>
      </c>
      <c r="L2135">
        <f>'Previous Trades Import_OMS Quer'!L2135</f>
        <v>0</v>
      </c>
      <c r="M2135">
        <f>'Previous Trades Import_OMS Quer'!M2135</f>
        <v>0</v>
      </c>
      <c r="N2135">
        <f>'Previous Trades Import_OMS Quer'!N2135</f>
        <v>0</v>
      </c>
      <c r="O2135" t="str">
        <f>CLEAN('Previous Trades Import_OMS Quer'!O2135)</f>
        <v/>
      </c>
      <c r="Q2135" s="25">
        <f t="shared" si="66"/>
        <v>0</v>
      </c>
      <c r="R2135" s="25" t="e">
        <f>VLOOKUP(O2135,'Currency Balance'!$O$3:$Q$32,3,0)</f>
        <v>#N/A</v>
      </c>
      <c r="S2135" t="e">
        <f t="shared" si="67"/>
        <v>#N/A</v>
      </c>
    </row>
    <row r="2136" spans="1:19">
      <c r="A2136">
        <f>'Previous Trades Import_OMS Quer'!A2136</f>
        <v>0</v>
      </c>
      <c r="B2136">
        <f>'Previous Trades Import_OMS Quer'!B2136</f>
        <v>0</v>
      </c>
      <c r="C2136" s="22">
        <f>'Previous Trades Import_OMS Quer'!C2136</f>
        <v>0</v>
      </c>
      <c r="D2136">
        <f>'Previous Trades Import_OMS Quer'!D2136</f>
        <v>0</v>
      </c>
      <c r="E2136" s="22">
        <f>'Previous Trades Import_OMS Quer'!E2136</f>
        <v>0</v>
      </c>
      <c r="F2136">
        <f>'Previous Trades Import_OMS Quer'!F2136</f>
        <v>0</v>
      </c>
      <c r="G2136">
        <f>'Previous Trades Import_OMS Quer'!G2136</f>
        <v>0</v>
      </c>
      <c r="H2136">
        <f>'Previous Trades Import_OMS Quer'!H2136</f>
        <v>0</v>
      </c>
      <c r="I2136">
        <f>'Previous Trades Import_OMS Quer'!I2136</f>
        <v>0</v>
      </c>
      <c r="J2136">
        <f>'Previous Trades Import_OMS Quer'!J2136</f>
        <v>0</v>
      </c>
      <c r="K2136">
        <f>'Previous Trades Import_OMS Quer'!K2136</f>
        <v>0</v>
      </c>
      <c r="L2136">
        <f>'Previous Trades Import_OMS Quer'!L2136</f>
        <v>0</v>
      </c>
      <c r="M2136">
        <f>'Previous Trades Import_OMS Quer'!M2136</f>
        <v>0</v>
      </c>
      <c r="N2136">
        <f>'Previous Trades Import_OMS Quer'!N2136</f>
        <v>0</v>
      </c>
      <c r="O2136" t="str">
        <f>CLEAN('Previous Trades Import_OMS Quer'!O2136)</f>
        <v/>
      </c>
      <c r="Q2136" s="25">
        <f t="shared" si="66"/>
        <v>0</v>
      </c>
      <c r="R2136" s="25" t="e">
        <f>VLOOKUP(O2136,'Currency Balance'!$O$3:$Q$32,3,0)</f>
        <v>#N/A</v>
      </c>
      <c r="S2136" t="e">
        <f t="shared" si="67"/>
        <v>#N/A</v>
      </c>
    </row>
    <row r="2137" spans="1:19">
      <c r="A2137">
        <f>'Previous Trades Import_OMS Quer'!A2137</f>
        <v>0</v>
      </c>
      <c r="B2137">
        <f>'Previous Trades Import_OMS Quer'!B2137</f>
        <v>0</v>
      </c>
      <c r="C2137" s="22">
        <f>'Previous Trades Import_OMS Quer'!C2137</f>
        <v>0</v>
      </c>
      <c r="D2137">
        <f>'Previous Trades Import_OMS Quer'!D2137</f>
        <v>0</v>
      </c>
      <c r="E2137" s="22">
        <f>'Previous Trades Import_OMS Quer'!E2137</f>
        <v>0</v>
      </c>
      <c r="F2137">
        <f>'Previous Trades Import_OMS Quer'!F2137</f>
        <v>0</v>
      </c>
      <c r="G2137">
        <f>'Previous Trades Import_OMS Quer'!G2137</f>
        <v>0</v>
      </c>
      <c r="H2137">
        <f>'Previous Trades Import_OMS Quer'!H2137</f>
        <v>0</v>
      </c>
      <c r="I2137">
        <f>'Previous Trades Import_OMS Quer'!I2137</f>
        <v>0</v>
      </c>
      <c r="J2137">
        <f>'Previous Trades Import_OMS Quer'!J2137</f>
        <v>0</v>
      </c>
      <c r="K2137">
        <f>'Previous Trades Import_OMS Quer'!K2137</f>
        <v>0</v>
      </c>
      <c r="L2137">
        <f>'Previous Trades Import_OMS Quer'!L2137</f>
        <v>0</v>
      </c>
      <c r="M2137">
        <f>'Previous Trades Import_OMS Quer'!M2137</f>
        <v>0</v>
      </c>
      <c r="N2137">
        <f>'Previous Trades Import_OMS Quer'!N2137</f>
        <v>0</v>
      </c>
      <c r="O2137" t="str">
        <f>CLEAN('Previous Trades Import_OMS Quer'!O2137)</f>
        <v/>
      </c>
      <c r="Q2137" s="25">
        <f t="shared" si="66"/>
        <v>0</v>
      </c>
      <c r="R2137" s="25" t="e">
        <f>VLOOKUP(O2137,'Currency Balance'!$O$3:$Q$32,3,0)</f>
        <v>#N/A</v>
      </c>
      <c r="S2137" t="e">
        <f t="shared" si="67"/>
        <v>#N/A</v>
      </c>
    </row>
    <row r="2138" spans="1:19">
      <c r="A2138">
        <f>'Previous Trades Import_OMS Quer'!A2138</f>
        <v>0</v>
      </c>
      <c r="B2138">
        <f>'Previous Trades Import_OMS Quer'!B2138</f>
        <v>0</v>
      </c>
      <c r="C2138" s="22">
        <f>'Previous Trades Import_OMS Quer'!C2138</f>
        <v>0</v>
      </c>
      <c r="D2138">
        <f>'Previous Trades Import_OMS Quer'!D2138</f>
        <v>0</v>
      </c>
      <c r="E2138" s="22">
        <f>'Previous Trades Import_OMS Quer'!E2138</f>
        <v>0</v>
      </c>
      <c r="F2138">
        <f>'Previous Trades Import_OMS Quer'!F2138</f>
        <v>0</v>
      </c>
      <c r="G2138">
        <f>'Previous Trades Import_OMS Quer'!G2138</f>
        <v>0</v>
      </c>
      <c r="H2138">
        <f>'Previous Trades Import_OMS Quer'!H2138</f>
        <v>0</v>
      </c>
      <c r="I2138">
        <f>'Previous Trades Import_OMS Quer'!I2138</f>
        <v>0</v>
      </c>
      <c r="J2138">
        <f>'Previous Trades Import_OMS Quer'!J2138</f>
        <v>0</v>
      </c>
      <c r="K2138">
        <f>'Previous Trades Import_OMS Quer'!K2138</f>
        <v>0</v>
      </c>
      <c r="L2138">
        <f>'Previous Trades Import_OMS Quer'!L2138</f>
        <v>0</v>
      </c>
      <c r="M2138">
        <f>'Previous Trades Import_OMS Quer'!M2138</f>
        <v>0</v>
      </c>
      <c r="N2138">
        <f>'Previous Trades Import_OMS Quer'!N2138</f>
        <v>0</v>
      </c>
      <c r="O2138" t="str">
        <f>CLEAN('Previous Trades Import_OMS Quer'!O2138)</f>
        <v/>
      </c>
      <c r="Q2138" s="25">
        <f t="shared" si="66"/>
        <v>0</v>
      </c>
      <c r="R2138" s="25" t="e">
        <f>VLOOKUP(O2138,'Currency Balance'!$O$3:$Q$32,3,0)</f>
        <v>#N/A</v>
      </c>
      <c r="S2138" t="e">
        <f t="shared" si="67"/>
        <v>#N/A</v>
      </c>
    </row>
    <row r="2139" spans="1:19">
      <c r="A2139">
        <f>'Previous Trades Import_OMS Quer'!A2139</f>
        <v>0</v>
      </c>
      <c r="B2139">
        <f>'Previous Trades Import_OMS Quer'!B2139</f>
        <v>0</v>
      </c>
      <c r="C2139" s="22">
        <f>'Previous Trades Import_OMS Quer'!C2139</f>
        <v>0</v>
      </c>
      <c r="D2139">
        <f>'Previous Trades Import_OMS Quer'!D2139</f>
        <v>0</v>
      </c>
      <c r="E2139" s="22">
        <f>'Previous Trades Import_OMS Quer'!E2139</f>
        <v>0</v>
      </c>
      <c r="F2139">
        <f>'Previous Trades Import_OMS Quer'!F2139</f>
        <v>0</v>
      </c>
      <c r="G2139">
        <f>'Previous Trades Import_OMS Quer'!G2139</f>
        <v>0</v>
      </c>
      <c r="H2139">
        <f>'Previous Trades Import_OMS Quer'!H2139</f>
        <v>0</v>
      </c>
      <c r="I2139">
        <f>'Previous Trades Import_OMS Quer'!I2139</f>
        <v>0</v>
      </c>
      <c r="J2139">
        <f>'Previous Trades Import_OMS Quer'!J2139</f>
        <v>0</v>
      </c>
      <c r="K2139">
        <f>'Previous Trades Import_OMS Quer'!K2139</f>
        <v>0</v>
      </c>
      <c r="L2139">
        <f>'Previous Trades Import_OMS Quer'!L2139</f>
        <v>0</v>
      </c>
      <c r="M2139">
        <f>'Previous Trades Import_OMS Quer'!M2139</f>
        <v>0</v>
      </c>
      <c r="N2139">
        <f>'Previous Trades Import_OMS Quer'!N2139</f>
        <v>0</v>
      </c>
      <c r="O2139" t="str">
        <f>CLEAN('Previous Trades Import_OMS Quer'!O2139)</f>
        <v/>
      </c>
      <c r="Q2139" s="25">
        <f t="shared" si="66"/>
        <v>0</v>
      </c>
      <c r="R2139" s="25" t="e">
        <f>VLOOKUP(O2139,'Currency Balance'!$O$3:$Q$32,3,0)</f>
        <v>#N/A</v>
      </c>
      <c r="S2139" t="e">
        <f t="shared" si="67"/>
        <v>#N/A</v>
      </c>
    </row>
    <row r="2140" spans="1:19">
      <c r="A2140">
        <f>'Previous Trades Import_OMS Quer'!A2140</f>
        <v>0</v>
      </c>
      <c r="B2140">
        <f>'Previous Trades Import_OMS Quer'!B2140</f>
        <v>0</v>
      </c>
      <c r="C2140" s="22">
        <f>'Previous Trades Import_OMS Quer'!C2140</f>
        <v>0</v>
      </c>
      <c r="D2140">
        <f>'Previous Trades Import_OMS Quer'!D2140</f>
        <v>0</v>
      </c>
      <c r="E2140" s="22">
        <f>'Previous Trades Import_OMS Quer'!E2140</f>
        <v>0</v>
      </c>
      <c r="F2140">
        <f>'Previous Trades Import_OMS Quer'!F2140</f>
        <v>0</v>
      </c>
      <c r="G2140">
        <f>'Previous Trades Import_OMS Quer'!G2140</f>
        <v>0</v>
      </c>
      <c r="H2140">
        <f>'Previous Trades Import_OMS Quer'!H2140</f>
        <v>0</v>
      </c>
      <c r="I2140">
        <f>'Previous Trades Import_OMS Quer'!I2140</f>
        <v>0</v>
      </c>
      <c r="J2140">
        <f>'Previous Trades Import_OMS Quer'!J2140</f>
        <v>0</v>
      </c>
      <c r="K2140">
        <f>'Previous Trades Import_OMS Quer'!K2140</f>
        <v>0</v>
      </c>
      <c r="L2140">
        <f>'Previous Trades Import_OMS Quer'!L2140</f>
        <v>0</v>
      </c>
      <c r="M2140">
        <f>'Previous Trades Import_OMS Quer'!M2140</f>
        <v>0</v>
      </c>
      <c r="N2140">
        <f>'Previous Trades Import_OMS Quer'!N2140</f>
        <v>0</v>
      </c>
      <c r="O2140" t="str">
        <f>CLEAN('Previous Trades Import_OMS Quer'!O2140)</f>
        <v/>
      </c>
      <c r="Q2140" s="25">
        <f t="shared" si="66"/>
        <v>0</v>
      </c>
      <c r="R2140" s="25" t="e">
        <f>VLOOKUP(O2140,'Currency Balance'!$O$3:$Q$32,3,0)</f>
        <v>#N/A</v>
      </c>
      <c r="S2140" t="e">
        <f t="shared" si="67"/>
        <v>#N/A</v>
      </c>
    </row>
    <row r="2141" spans="1:19">
      <c r="A2141">
        <f>'Previous Trades Import_OMS Quer'!A2141</f>
        <v>0</v>
      </c>
      <c r="B2141">
        <f>'Previous Trades Import_OMS Quer'!B2141</f>
        <v>0</v>
      </c>
      <c r="C2141" s="22">
        <f>'Previous Trades Import_OMS Quer'!C2141</f>
        <v>0</v>
      </c>
      <c r="D2141">
        <f>'Previous Trades Import_OMS Quer'!D2141</f>
        <v>0</v>
      </c>
      <c r="E2141" s="22">
        <f>'Previous Trades Import_OMS Quer'!E2141</f>
        <v>0</v>
      </c>
      <c r="F2141">
        <f>'Previous Trades Import_OMS Quer'!F2141</f>
        <v>0</v>
      </c>
      <c r="G2141">
        <f>'Previous Trades Import_OMS Quer'!G2141</f>
        <v>0</v>
      </c>
      <c r="H2141">
        <f>'Previous Trades Import_OMS Quer'!H2141</f>
        <v>0</v>
      </c>
      <c r="I2141">
        <f>'Previous Trades Import_OMS Quer'!I2141</f>
        <v>0</v>
      </c>
      <c r="J2141">
        <f>'Previous Trades Import_OMS Quer'!J2141</f>
        <v>0</v>
      </c>
      <c r="K2141">
        <f>'Previous Trades Import_OMS Quer'!K2141</f>
        <v>0</v>
      </c>
      <c r="L2141">
        <f>'Previous Trades Import_OMS Quer'!L2141</f>
        <v>0</v>
      </c>
      <c r="M2141">
        <f>'Previous Trades Import_OMS Quer'!M2141</f>
        <v>0</v>
      </c>
      <c r="N2141">
        <f>'Previous Trades Import_OMS Quer'!N2141</f>
        <v>0</v>
      </c>
      <c r="O2141" t="str">
        <f>CLEAN('Previous Trades Import_OMS Quer'!O2141)</f>
        <v/>
      </c>
      <c r="Q2141" s="25">
        <f t="shared" si="66"/>
        <v>0</v>
      </c>
      <c r="R2141" s="25" t="e">
        <f>VLOOKUP(O2141,'Currency Balance'!$O$3:$Q$32,3,0)</f>
        <v>#N/A</v>
      </c>
      <c r="S2141" t="e">
        <f t="shared" si="67"/>
        <v>#N/A</v>
      </c>
    </row>
    <row r="2142" spans="1:19">
      <c r="A2142">
        <f>'Previous Trades Import_OMS Quer'!A2142</f>
        <v>0</v>
      </c>
      <c r="B2142">
        <f>'Previous Trades Import_OMS Quer'!B2142</f>
        <v>0</v>
      </c>
      <c r="C2142" s="22">
        <f>'Previous Trades Import_OMS Quer'!C2142</f>
        <v>0</v>
      </c>
      <c r="D2142">
        <f>'Previous Trades Import_OMS Quer'!D2142</f>
        <v>0</v>
      </c>
      <c r="E2142" s="22">
        <f>'Previous Trades Import_OMS Quer'!E2142</f>
        <v>0</v>
      </c>
      <c r="F2142">
        <f>'Previous Trades Import_OMS Quer'!F2142</f>
        <v>0</v>
      </c>
      <c r="G2142">
        <f>'Previous Trades Import_OMS Quer'!G2142</f>
        <v>0</v>
      </c>
      <c r="H2142">
        <f>'Previous Trades Import_OMS Quer'!H2142</f>
        <v>0</v>
      </c>
      <c r="I2142">
        <f>'Previous Trades Import_OMS Quer'!I2142</f>
        <v>0</v>
      </c>
      <c r="J2142">
        <f>'Previous Trades Import_OMS Quer'!J2142</f>
        <v>0</v>
      </c>
      <c r="K2142">
        <f>'Previous Trades Import_OMS Quer'!K2142</f>
        <v>0</v>
      </c>
      <c r="L2142">
        <f>'Previous Trades Import_OMS Quer'!L2142</f>
        <v>0</v>
      </c>
      <c r="M2142">
        <f>'Previous Trades Import_OMS Quer'!M2142</f>
        <v>0</v>
      </c>
      <c r="N2142">
        <f>'Previous Trades Import_OMS Quer'!N2142</f>
        <v>0</v>
      </c>
      <c r="O2142" t="str">
        <f>CLEAN('Previous Trades Import_OMS Quer'!O2142)</f>
        <v/>
      </c>
      <c r="Q2142" s="25">
        <f t="shared" si="66"/>
        <v>0</v>
      </c>
      <c r="R2142" s="25" t="e">
        <f>VLOOKUP(O2142,'Currency Balance'!$O$3:$Q$32,3,0)</f>
        <v>#N/A</v>
      </c>
      <c r="S2142" t="e">
        <f t="shared" si="67"/>
        <v>#N/A</v>
      </c>
    </row>
    <row r="2143" spans="1:19">
      <c r="A2143">
        <f>'Previous Trades Import_OMS Quer'!A2143</f>
        <v>0</v>
      </c>
      <c r="B2143">
        <f>'Previous Trades Import_OMS Quer'!B2143</f>
        <v>0</v>
      </c>
      <c r="C2143" s="22">
        <f>'Previous Trades Import_OMS Quer'!C2143</f>
        <v>0</v>
      </c>
      <c r="D2143">
        <f>'Previous Trades Import_OMS Quer'!D2143</f>
        <v>0</v>
      </c>
      <c r="E2143" s="22">
        <f>'Previous Trades Import_OMS Quer'!E2143</f>
        <v>0</v>
      </c>
      <c r="F2143">
        <f>'Previous Trades Import_OMS Quer'!F2143</f>
        <v>0</v>
      </c>
      <c r="G2143">
        <f>'Previous Trades Import_OMS Quer'!G2143</f>
        <v>0</v>
      </c>
      <c r="H2143">
        <f>'Previous Trades Import_OMS Quer'!H2143</f>
        <v>0</v>
      </c>
      <c r="I2143">
        <f>'Previous Trades Import_OMS Quer'!I2143</f>
        <v>0</v>
      </c>
      <c r="J2143">
        <f>'Previous Trades Import_OMS Quer'!J2143</f>
        <v>0</v>
      </c>
      <c r="K2143">
        <f>'Previous Trades Import_OMS Quer'!K2143</f>
        <v>0</v>
      </c>
      <c r="L2143">
        <f>'Previous Trades Import_OMS Quer'!L2143</f>
        <v>0</v>
      </c>
      <c r="M2143">
        <f>'Previous Trades Import_OMS Quer'!M2143</f>
        <v>0</v>
      </c>
      <c r="N2143">
        <f>'Previous Trades Import_OMS Quer'!N2143</f>
        <v>0</v>
      </c>
      <c r="O2143" t="str">
        <f>CLEAN('Previous Trades Import_OMS Quer'!O2143)</f>
        <v/>
      </c>
      <c r="Q2143" s="25">
        <f t="shared" si="66"/>
        <v>0</v>
      </c>
      <c r="R2143" s="25" t="e">
        <f>VLOOKUP(O2143,'Currency Balance'!$O$3:$Q$32,3,0)</f>
        <v>#N/A</v>
      </c>
      <c r="S2143" t="e">
        <f t="shared" si="67"/>
        <v>#N/A</v>
      </c>
    </row>
    <row r="2144" spans="1:19">
      <c r="A2144">
        <f>'Previous Trades Import_OMS Quer'!A2144</f>
        <v>0</v>
      </c>
      <c r="B2144">
        <f>'Previous Trades Import_OMS Quer'!B2144</f>
        <v>0</v>
      </c>
      <c r="C2144" s="22">
        <f>'Previous Trades Import_OMS Quer'!C2144</f>
        <v>0</v>
      </c>
      <c r="D2144">
        <f>'Previous Trades Import_OMS Quer'!D2144</f>
        <v>0</v>
      </c>
      <c r="E2144" s="22">
        <f>'Previous Trades Import_OMS Quer'!E2144</f>
        <v>0</v>
      </c>
      <c r="F2144">
        <f>'Previous Trades Import_OMS Quer'!F2144</f>
        <v>0</v>
      </c>
      <c r="G2144">
        <f>'Previous Trades Import_OMS Quer'!G2144</f>
        <v>0</v>
      </c>
      <c r="H2144">
        <f>'Previous Trades Import_OMS Quer'!H2144</f>
        <v>0</v>
      </c>
      <c r="I2144">
        <f>'Previous Trades Import_OMS Quer'!I2144</f>
        <v>0</v>
      </c>
      <c r="J2144">
        <f>'Previous Trades Import_OMS Quer'!J2144</f>
        <v>0</v>
      </c>
      <c r="K2144">
        <f>'Previous Trades Import_OMS Quer'!K2144</f>
        <v>0</v>
      </c>
      <c r="L2144">
        <f>'Previous Trades Import_OMS Quer'!L2144</f>
        <v>0</v>
      </c>
      <c r="M2144">
        <f>'Previous Trades Import_OMS Quer'!M2144</f>
        <v>0</v>
      </c>
      <c r="N2144">
        <f>'Previous Trades Import_OMS Quer'!N2144</f>
        <v>0</v>
      </c>
      <c r="O2144" t="str">
        <f>CLEAN('Previous Trades Import_OMS Quer'!O2144)</f>
        <v/>
      </c>
      <c r="Q2144" s="25">
        <f t="shared" si="66"/>
        <v>0</v>
      </c>
      <c r="R2144" s="25" t="e">
        <f>VLOOKUP(O2144,'Currency Balance'!$O$3:$Q$32,3,0)</f>
        <v>#N/A</v>
      </c>
      <c r="S2144" t="e">
        <f t="shared" si="67"/>
        <v>#N/A</v>
      </c>
    </row>
    <row r="2145" spans="1:19">
      <c r="A2145">
        <f>'Previous Trades Import_OMS Quer'!A2145</f>
        <v>0</v>
      </c>
      <c r="B2145">
        <f>'Previous Trades Import_OMS Quer'!B2145</f>
        <v>0</v>
      </c>
      <c r="C2145" s="22">
        <f>'Previous Trades Import_OMS Quer'!C2145</f>
        <v>0</v>
      </c>
      <c r="D2145">
        <f>'Previous Trades Import_OMS Quer'!D2145</f>
        <v>0</v>
      </c>
      <c r="E2145" s="22">
        <f>'Previous Trades Import_OMS Quer'!E2145</f>
        <v>0</v>
      </c>
      <c r="F2145">
        <f>'Previous Trades Import_OMS Quer'!F2145</f>
        <v>0</v>
      </c>
      <c r="G2145">
        <f>'Previous Trades Import_OMS Quer'!G2145</f>
        <v>0</v>
      </c>
      <c r="H2145">
        <f>'Previous Trades Import_OMS Quer'!H2145</f>
        <v>0</v>
      </c>
      <c r="I2145">
        <f>'Previous Trades Import_OMS Quer'!I2145</f>
        <v>0</v>
      </c>
      <c r="J2145">
        <f>'Previous Trades Import_OMS Quer'!J2145</f>
        <v>0</v>
      </c>
      <c r="K2145">
        <f>'Previous Trades Import_OMS Quer'!K2145</f>
        <v>0</v>
      </c>
      <c r="L2145">
        <f>'Previous Trades Import_OMS Quer'!L2145</f>
        <v>0</v>
      </c>
      <c r="M2145">
        <f>'Previous Trades Import_OMS Quer'!M2145</f>
        <v>0</v>
      </c>
      <c r="N2145">
        <f>'Previous Trades Import_OMS Quer'!N2145</f>
        <v>0</v>
      </c>
      <c r="O2145" t="str">
        <f>CLEAN('Previous Trades Import_OMS Quer'!O2145)</f>
        <v/>
      </c>
      <c r="Q2145" s="25">
        <f t="shared" si="66"/>
        <v>0</v>
      </c>
      <c r="R2145" s="25" t="e">
        <f>VLOOKUP(O2145,'Currency Balance'!$O$3:$Q$32,3,0)</f>
        <v>#N/A</v>
      </c>
      <c r="S2145" t="e">
        <f t="shared" si="67"/>
        <v>#N/A</v>
      </c>
    </row>
    <row r="2146" spans="1:19">
      <c r="A2146">
        <f>'Previous Trades Import_OMS Quer'!A2146</f>
        <v>0</v>
      </c>
      <c r="B2146">
        <f>'Previous Trades Import_OMS Quer'!B2146</f>
        <v>0</v>
      </c>
      <c r="C2146" s="22">
        <f>'Previous Trades Import_OMS Quer'!C2146</f>
        <v>0</v>
      </c>
      <c r="D2146">
        <f>'Previous Trades Import_OMS Quer'!D2146</f>
        <v>0</v>
      </c>
      <c r="E2146" s="22">
        <f>'Previous Trades Import_OMS Quer'!E2146</f>
        <v>0</v>
      </c>
      <c r="F2146">
        <f>'Previous Trades Import_OMS Quer'!F2146</f>
        <v>0</v>
      </c>
      <c r="G2146">
        <f>'Previous Trades Import_OMS Quer'!G2146</f>
        <v>0</v>
      </c>
      <c r="H2146">
        <f>'Previous Trades Import_OMS Quer'!H2146</f>
        <v>0</v>
      </c>
      <c r="I2146">
        <f>'Previous Trades Import_OMS Quer'!I2146</f>
        <v>0</v>
      </c>
      <c r="J2146">
        <f>'Previous Trades Import_OMS Quer'!J2146</f>
        <v>0</v>
      </c>
      <c r="K2146">
        <f>'Previous Trades Import_OMS Quer'!K2146</f>
        <v>0</v>
      </c>
      <c r="L2146">
        <f>'Previous Trades Import_OMS Quer'!L2146</f>
        <v>0</v>
      </c>
      <c r="M2146">
        <f>'Previous Trades Import_OMS Quer'!M2146</f>
        <v>0</v>
      </c>
      <c r="N2146">
        <f>'Previous Trades Import_OMS Quer'!N2146</f>
        <v>0</v>
      </c>
      <c r="O2146" t="str">
        <f>CLEAN('Previous Trades Import_OMS Quer'!O2146)</f>
        <v/>
      </c>
      <c r="Q2146" s="25">
        <f t="shared" si="66"/>
        <v>0</v>
      </c>
      <c r="R2146" s="25" t="e">
        <f>VLOOKUP(O2146,'Currency Balance'!$O$3:$Q$32,3,0)</f>
        <v>#N/A</v>
      </c>
      <c r="S2146" t="e">
        <f t="shared" si="67"/>
        <v>#N/A</v>
      </c>
    </row>
    <row r="2147" spans="1:19">
      <c r="A2147">
        <f>'Previous Trades Import_OMS Quer'!A2147</f>
        <v>0</v>
      </c>
      <c r="B2147">
        <f>'Previous Trades Import_OMS Quer'!B2147</f>
        <v>0</v>
      </c>
      <c r="C2147" s="22">
        <f>'Previous Trades Import_OMS Quer'!C2147</f>
        <v>0</v>
      </c>
      <c r="D2147">
        <f>'Previous Trades Import_OMS Quer'!D2147</f>
        <v>0</v>
      </c>
      <c r="E2147" s="22">
        <f>'Previous Trades Import_OMS Quer'!E2147</f>
        <v>0</v>
      </c>
      <c r="F2147">
        <f>'Previous Trades Import_OMS Quer'!F2147</f>
        <v>0</v>
      </c>
      <c r="G2147">
        <f>'Previous Trades Import_OMS Quer'!G2147</f>
        <v>0</v>
      </c>
      <c r="H2147">
        <f>'Previous Trades Import_OMS Quer'!H2147</f>
        <v>0</v>
      </c>
      <c r="I2147">
        <f>'Previous Trades Import_OMS Quer'!I2147</f>
        <v>0</v>
      </c>
      <c r="J2147">
        <f>'Previous Trades Import_OMS Quer'!J2147</f>
        <v>0</v>
      </c>
      <c r="K2147">
        <f>'Previous Trades Import_OMS Quer'!K2147</f>
        <v>0</v>
      </c>
      <c r="L2147">
        <f>'Previous Trades Import_OMS Quer'!L2147</f>
        <v>0</v>
      </c>
      <c r="M2147">
        <f>'Previous Trades Import_OMS Quer'!M2147</f>
        <v>0</v>
      </c>
      <c r="N2147">
        <f>'Previous Trades Import_OMS Quer'!N2147</f>
        <v>0</v>
      </c>
      <c r="O2147" t="str">
        <f>CLEAN('Previous Trades Import_OMS Quer'!O2147)</f>
        <v/>
      </c>
      <c r="Q2147" s="25">
        <f t="shared" si="66"/>
        <v>0</v>
      </c>
      <c r="R2147" s="25" t="e">
        <f>VLOOKUP(O2147,'Currency Balance'!$O$3:$Q$32,3,0)</f>
        <v>#N/A</v>
      </c>
      <c r="S2147" t="e">
        <f t="shared" si="67"/>
        <v>#N/A</v>
      </c>
    </row>
    <row r="2148" spans="1:19">
      <c r="A2148">
        <f>'Previous Trades Import_OMS Quer'!A2148</f>
        <v>0</v>
      </c>
      <c r="B2148">
        <f>'Previous Trades Import_OMS Quer'!B2148</f>
        <v>0</v>
      </c>
      <c r="C2148" s="22">
        <f>'Previous Trades Import_OMS Quer'!C2148</f>
        <v>0</v>
      </c>
      <c r="D2148">
        <f>'Previous Trades Import_OMS Quer'!D2148</f>
        <v>0</v>
      </c>
      <c r="E2148" s="22">
        <f>'Previous Trades Import_OMS Quer'!E2148</f>
        <v>0</v>
      </c>
      <c r="F2148">
        <f>'Previous Trades Import_OMS Quer'!F2148</f>
        <v>0</v>
      </c>
      <c r="G2148">
        <f>'Previous Trades Import_OMS Quer'!G2148</f>
        <v>0</v>
      </c>
      <c r="H2148">
        <f>'Previous Trades Import_OMS Quer'!H2148</f>
        <v>0</v>
      </c>
      <c r="I2148">
        <f>'Previous Trades Import_OMS Quer'!I2148</f>
        <v>0</v>
      </c>
      <c r="J2148">
        <f>'Previous Trades Import_OMS Quer'!J2148</f>
        <v>0</v>
      </c>
      <c r="K2148">
        <f>'Previous Trades Import_OMS Quer'!K2148</f>
        <v>0</v>
      </c>
      <c r="L2148">
        <f>'Previous Trades Import_OMS Quer'!L2148</f>
        <v>0</v>
      </c>
      <c r="M2148">
        <f>'Previous Trades Import_OMS Quer'!M2148</f>
        <v>0</v>
      </c>
      <c r="N2148">
        <f>'Previous Trades Import_OMS Quer'!N2148</f>
        <v>0</v>
      </c>
      <c r="O2148" t="str">
        <f>CLEAN('Previous Trades Import_OMS Quer'!O2148)</f>
        <v/>
      </c>
      <c r="Q2148" s="25">
        <f t="shared" si="66"/>
        <v>0</v>
      </c>
      <c r="R2148" s="25" t="e">
        <f>VLOOKUP(O2148,'Currency Balance'!$O$3:$Q$32,3,0)</f>
        <v>#N/A</v>
      </c>
      <c r="S2148" t="e">
        <f t="shared" si="67"/>
        <v>#N/A</v>
      </c>
    </row>
    <row r="2149" spans="1:19">
      <c r="A2149">
        <f>'Previous Trades Import_OMS Quer'!A2149</f>
        <v>0</v>
      </c>
      <c r="B2149">
        <f>'Previous Trades Import_OMS Quer'!B2149</f>
        <v>0</v>
      </c>
      <c r="C2149" s="22">
        <f>'Previous Trades Import_OMS Quer'!C2149</f>
        <v>0</v>
      </c>
      <c r="D2149">
        <f>'Previous Trades Import_OMS Quer'!D2149</f>
        <v>0</v>
      </c>
      <c r="E2149" s="22">
        <f>'Previous Trades Import_OMS Quer'!E2149</f>
        <v>0</v>
      </c>
      <c r="F2149">
        <f>'Previous Trades Import_OMS Quer'!F2149</f>
        <v>0</v>
      </c>
      <c r="G2149">
        <f>'Previous Trades Import_OMS Quer'!G2149</f>
        <v>0</v>
      </c>
      <c r="H2149">
        <f>'Previous Trades Import_OMS Quer'!H2149</f>
        <v>0</v>
      </c>
      <c r="I2149">
        <f>'Previous Trades Import_OMS Quer'!I2149</f>
        <v>0</v>
      </c>
      <c r="J2149">
        <f>'Previous Trades Import_OMS Quer'!J2149</f>
        <v>0</v>
      </c>
      <c r="K2149">
        <f>'Previous Trades Import_OMS Quer'!K2149</f>
        <v>0</v>
      </c>
      <c r="L2149">
        <f>'Previous Trades Import_OMS Quer'!L2149</f>
        <v>0</v>
      </c>
      <c r="M2149">
        <f>'Previous Trades Import_OMS Quer'!M2149</f>
        <v>0</v>
      </c>
      <c r="N2149">
        <f>'Previous Trades Import_OMS Quer'!N2149</f>
        <v>0</v>
      </c>
      <c r="O2149" t="str">
        <f>CLEAN('Previous Trades Import_OMS Quer'!O2149)</f>
        <v/>
      </c>
      <c r="Q2149" s="25">
        <f t="shared" si="66"/>
        <v>0</v>
      </c>
      <c r="R2149" s="25" t="e">
        <f>VLOOKUP(O2149,'Currency Balance'!$O$3:$Q$32,3,0)</f>
        <v>#N/A</v>
      </c>
      <c r="S2149" t="e">
        <f t="shared" si="67"/>
        <v>#N/A</v>
      </c>
    </row>
    <row r="2150" spans="1:19">
      <c r="A2150">
        <f>'Previous Trades Import_OMS Quer'!A2150</f>
        <v>0</v>
      </c>
      <c r="B2150">
        <f>'Previous Trades Import_OMS Quer'!B2150</f>
        <v>0</v>
      </c>
      <c r="C2150" s="22">
        <f>'Previous Trades Import_OMS Quer'!C2150</f>
        <v>0</v>
      </c>
      <c r="D2150">
        <f>'Previous Trades Import_OMS Quer'!D2150</f>
        <v>0</v>
      </c>
      <c r="E2150" s="22">
        <f>'Previous Trades Import_OMS Quer'!E2150</f>
        <v>0</v>
      </c>
      <c r="F2150">
        <f>'Previous Trades Import_OMS Quer'!F2150</f>
        <v>0</v>
      </c>
      <c r="G2150">
        <f>'Previous Trades Import_OMS Quer'!G2150</f>
        <v>0</v>
      </c>
      <c r="H2150">
        <f>'Previous Trades Import_OMS Quer'!H2150</f>
        <v>0</v>
      </c>
      <c r="I2150">
        <f>'Previous Trades Import_OMS Quer'!I2150</f>
        <v>0</v>
      </c>
      <c r="J2150">
        <f>'Previous Trades Import_OMS Quer'!J2150</f>
        <v>0</v>
      </c>
      <c r="K2150">
        <f>'Previous Trades Import_OMS Quer'!K2150</f>
        <v>0</v>
      </c>
      <c r="L2150">
        <f>'Previous Trades Import_OMS Quer'!L2150</f>
        <v>0</v>
      </c>
      <c r="M2150">
        <f>'Previous Trades Import_OMS Quer'!M2150</f>
        <v>0</v>
      </c>
      <c r="N2150">
        <f>'Previous Trades Import_OMS Quer'!N2150</f>
        <v>0</v>
      </c>
      <c r="O2150" t="str">
        <f>CLEAN('Previous Trades Import_OMS Quer'!O2150)</f>
        <v/>
      </c>
      <c r="Q2150" s="25">
        <f t="shared" si="66"/>
        <v>0</v>
      </c>
      <c r="R2150" s="25" t="e">
        <f>VLOOKUP(O2150,'Currency Balance'!$O$3:$Q$32,3,0)</f>
        <v>#N/A</v>
      </c>
      <c r="S2150" t="e">
        <f t="shared" si="67"/>
        <v>#N/A</v>
      </c>
    </row>
    <row r="2151" spans="1:19">
      <c r="A2151">
        <f>'Previous Trades Import_OMS Quer'!A2151</f>
        <v>0</v>
      </c>
      <c r="B2151">
        <f>'Previous Trades Import_OMS Quer'!B2151</f>
        <v>0</v>
      </c>
      <c r="C2151" s="22">
        <f>'Previous Trades Import_OMS Quer'!C2151</f>
        <v>0</v>
      </c>
      <c r="D2151">
        <f>'Previous Trades Import_OMS Quer'!D2151</f>
        <v>0</v>
      </c>
      <c r="E2151" s="22">
        <f>'Previous Trades Import_OMS Quer'!E2151</f>
        <v>0</v>
      </c>
      <c r="F2151">
        <f>'Previous Trades Import_OMS Quer'!F2151</f>
        <v>0</v>
      </c>
      <c r="G2151">
        <f>'Previous Trades Import_OMS Quer'!G2151</f>
        <v>0</v>
      </c>
      <c r="H2151">
        <f>'Previous Trades Import_OMS Quer'!H2151</f>
        <v>0</v>
      </c>
      <c r="I2151">
        <f>'Previous Trades Import_OMS Quer'!I2151</f>
        <v>0</v>
      </c>
      <c r="J2151">
        <f>'Previous Trades Import_OMS Quer'!J2151</f>
        <v>0</v>
      </c>
      <c r="K2151">
        <f>'Previous Trades Import_OMS Quer'!K2151</f>
        <v>0</v>
      </c>
      <c r="L2151">
        <f>'Previous Trades Import_OMS Quer'!L2151</f>
        <v>0</v>
      </c>
      <c r="M2151">
        <f>'Previous Trades Import_OMS Quer'!M2151</f>
        <v>0</v>
      </c>
      <c r="N2151">
        <f>'Previous Trades Import_OMS Quer'!N2151</f>
        <v>0</v>
      </c>
      <c r="O2151" t="str">
        <f>CLEAN('Previous Trades Import_OMS Quer'!O2151)</f>
        <v/>
      </c>
      <c r="Q2151" s="25">
        <f t="shared" si="66"/>
        <v>0</v>
      </c>
      <c r="R2151" s="25" t="e">
        <f>VLOOKUP(O2151,'Currency Balance'!$O$3:$Q$32,3,0)</f>
        <v>#N/A</v>
      </c>
      <c r="S2151" t="e">
        <f t="shared" si="67"/>
        <v>#N/A</v>
      </c>
    </row>
    <row r="2152" spans="1:19">
      <c r="A2152">
        <f>'Previous Trades Import_OMS Quer'!A2152</f>
        <v>0</v>
      </c>
      <c r="B2152">
        <f>'Previous Trades Import_OMS Quer'!B2152</f>
        <v>0</v>
      </c>
      <c r="C2152" s="22">
        <f>'Previous Trades Import_OMS Quer'!C2152</f>
        <v>0</v>
      </c>
      <c r="D2152">
        <f>'Previous Trades Import_OMS Quer'!D2152</f>
        <v>0</v>
      </c>
      <c r="E2152" s="22">
        <f>'Previous Trades Import_OMS Quer'!E2152</f>
        <v>0</v>
      </c>
      <c r="F2152">
        <f>'Previous Trades Import_OMS Quer'!F2152</f>
        <v>0</v>
      </c>
      <c r="G2152">
        <f>'Previous Trades Import_OMS Quer'!G2152</f>
        <v>0</v>
      </c>
      <c r="H2152">
        <f>'Previous Trades Import_OMS Quer'!H2152</f>
        <v>0</v>
      </c>
      <c r="I2152">
        <f>'Previous Trades Import_OMS Quer'!I2152</f>
        <v>0</v>
      </c>
      <c r="J2152">
        <f>'Previous Trades Import_OMS Quer'!J2152</f>
        <v>0</v>
      </c>
      <c r="K2152">
        <f>'Previous Trades Import_OMS Quer'!K2152</f>
        <v>0</v>
      </c>
      <c r="L2152">
        <f>'Previous Trades Import_OMS Quer'!L2152</f>
        <v>0</v>
      </c>
      <c r="M2152">
        <f>'Previous Trades Import_OMS Quer'!M2152</f>
        <v>0</v>
      </c>
      <c r="N2152">
        <f>'Previous Trades Import_OMS Quer'!N2152</f>
        <v>0</v>
      </c>
      <c r="O2152" t="str">
        <f>CLEAN('Previous Trades Import_OMS Quer'!O2152)</f>
        <v/>
      </c>
      <c r="Q2152" s="25">
        <f t="shared" si="66"/>
        <v>0</v>
      </c>
      <c r="R2152" s="25" t="e">
        <f>VLOOKUP(O2152,'Currency Balance'!$O$3:$Q$32,3,0)</f>
        <v>#N/A</v>
      </c>
      <c r="S2152" t="e">
        <f t="shared" si="67"/>
        <v>#N/A</v>
      </c>
    </row>
    <row r="2153" spans="1:19">
      <c r="A2153">
        <f>'Previous Trades Import_OMS Quer'!A2153</f>
        <v>0</v>
      </c>
      <c r="B2153">
        <f>'Previous Trades Import_OMS Quer'!B2153</f>
        <v>0</v>
      </c>
      <c r="C2153" s="22">
        <f>'Previous Trades Import_OMS Quer'!C2153</f>
        <v>0</v>
      </c>
      <c r="D2153">
        <f>'Previous Trades Import_OMS Quer'!D2153</f>
        <v>0</v>
      </c>
      <c r="E2153" s="22">
        <f>'Previous Trades Import_OMS Quer'!E2153</f>
        <v>0</v>
      </c>
      <c r="F2153">
        <f>'Previous Trades Import_OMS Quer'!F2153</f>
        <v>0</v>
      </c>
      <c r="G2153">
        <f>'Previous Trades Import_OMS Quer'!G2153</f>
        <v>0</v>
      </c>
      <c r="H2153">
        <f>'Previous Trades Import_OMS Quer'!H2153</f>
        <v>0</v>
      </c>
      <c r="I2153">
        <f>'Previous Trades Import_OMS Quer'!I2153</f>
        <v>0</v>
      </c>
      <c r="J2153">
        <f>'Previous Trades Import_OMS Quer'!J2153</f>
        <v>0</v>
      </c>
      <c r="K2153">
        <f>'Previous Trades Import_OMS Quer'!K2153</f>
        <v>0</v>
      </c>
      <c r="L2153">
        <f>'Previous Trades Import_OMS Quer'!L2153</f>
        <v>0</v>
      </c>
      <c r="M2153">
        <f>'Previous Trades Import_OMS Quer'!M2153</f>
        <v>0</v>
      </c>
      <c r="N2153">
        <f>'Previous Trades Import_OMS Quer'!N2153</f>
        <v>0</v>
      </c>
      <c r="O2153" t="str">
        <f>CLEAN('Previous Trades Import_OMS Quer'!O2153)</f>
        <v/>
      </c>
      <c r="Q2153" s="25">
        <f t="shared" si="66"/>
        <v>0</v>
      </c>
      <c r="R2153" s="25" t="e">
        <f>VLOOKUP(O2153,'Currency Balance'!$O$3:$Q$32,3,0)</f>
        <v>#N/A</v>
      </c>
      <c r="S2153" t="e">
        <f t="shared" si="67"/>
        <v>#N/A</v>
      </c>
    </row>
    <row r="2154" spans="1:19">
      <c r="A2154">
        <f>'Previous Trades Import_OMS Quer'!A2154</f>
        <v>0</v>
      </c>
      <c r="B2154">
        <f>'Previous Trades Import_OMS Quer'!B2154</f>
        <v>0</v>
      </c>
      <c r="C2154" s="22">
        <f>'Previous Trades Import_OMS Quer'!C2154</f>
        <v>0</v>
      </c>
      <c r="D2154">
        <f>'Previous Trades Import_OMS Quer'!D2154</f>
        <v>0</v>
      </c>
      <c r="E2154" s="22">
        <f>'Previous Trades Import_OMS Quer'!E2154</f>
        <v>0</v>
      </c>
      <c r="F2154">
        <f>'Previous Trades Import_OMS Quer'!F2154</f>
        <v>0</v>
      </c>
      <c r="G2154">
        <f>'Previous Trades Import_OMS Quer'!G2154</f>
        <v>0</v>
      </c>
      <c r="H2154">
        <f>'Previous Trades Import_OMS Quer'!H2154</f>
        <v>0</v>
      </c>
      <c r="I2154">
        <f>'Previous Trades Import_OMS Quer'!I2154</f>
        <v>0</v>
      </c>
      <c r="J2154">
        <f>'Previous Trades Import_OMS Quer'!J2154</f>
        <v>0</v>
      </c>
      <c r="K2154">
        <f>'Previous Trades Import_OMS Quer'!K2154</f>
        <v>0</v>
      </c>
      <c r="L2154">
        <f>'Previous Trades Import_OMS Quer'!L2154</f>
        <v>0</v>
      </c>
      <c r="M2154">
        <f>'Previous Trades Import_OMS Quer'!M2154</f>
        <v>0</v>
      </c>
      <c r="N2154">
        <f>'Previous Trades Import_OMS Quer'!N2154</f>
        <v>0</v>
      </c>
      <c r="O2154" t="str">
        <f>CLEAN('Previous Trades Import_OMS Quer'!O2154)</f>
        <v/>
      </c>
      <c r="Q2154" s="25">
        <f t="shared" si="66"/>
        <v>0</v>
      </c>
      <c r="R2154" s="25" t="e">
        <f>VLOOKUP(O2154,'Currency Balance'!$O$3:$Q$32,3,0)</f>
        <v>#N/A</v>
      </c>
      <c r="S2154" t="e">
        <f t="shared" si="67"/>
        <v>#N/A</v>
      </c>
    </row>
    <row r="2155" spans="1:19">
      <c r="A2155">
        <f>'Previous Trades Import_OMS Quer'!A2155</f>
        <v>0</v>
      </c>
      <c r="B2155">
        <f>'Previous Trades Import_OMS Quer'!B2155</f>
        <v>0</v>
      </c>
      <c r="C2155" s="22">
        <f>'Previous Trades Import_OMS Quer'!C2155</f>
        <v>0</v>
      </c>
      <c r="D2155">
        <f>'Previous Trades Import_OMS Quer'!D2155</f>
        <v>0</v>
      </c>
      <c r="E2155" s="22">
        <f>'Previous Trades Import_OMS Quer'!E2155</f>
        <v>0</v>
      </c>
      <c r="F2155">
        <f>'Previous Trades Import_OMS Quer'!F2155</f>
        <v>0</v>
      </c>
      <c r="G2155">
        <f>'Previous Trades Import_OMS Quer'!G2155</f>
        <v>0</v>
      </c>
      <c r="H2155">
        <f>'Previous Trades Import_OMS Quer'!H2155</f>
        <v>0</v>
      </c>
      <c r="I2155">
        <f>'Previous Trades Import_OMS Quer'!I2155</f>
        <v>0</v>
      </c>
      <c r="J2155">
        <f>'Previous Trades Import_OMS Quer'!J2155</f>
        <v>0</v>
      </c>
      <c r="K2155">
        <f>'Previous Trades Import_OMS Quer'!K2155</f>
        <v>0</v>
      </c>
      <c r="L2155">
        <f>'Previous Trades Import_OMS Quer'!L2155</f>
        <v>0</v>
      </c>
      <c r="M2155">
        <f>'Previous Trades Import_OMS Quer'!M2155</f>
        <v>0</v>
      </c>
      <c r="N2155">
        <f>'Previous Trades Import_OMS Quer'!N2155</f>
        <v>0</v>
      </c>
      <c r="O2155" t="str">
        <f>CLEAN('Previous Trades Import_OMS Quer'!O2155)</f>
        <v/>
      </c>
      <c r="Q2155" s="25">
        <f t="shared" si="66"/>
        <v>0</v>
      </c>
      <c r="R2155" s="25" t="e">
        <f>VLOOKUP(O2155,'Currency Balance'!$O$3:$Q$32,3,0)</f>
        <v>#N/A</v>
      </c>
      <c r="S2155" t="e">
        <f t="shared" si="67"/>
        <v>#N/A</v>
      </c>
    </row>
    <row r="2156" spans="1:19">
      <c r="A2156">
        <f>'Previous Trades Import_OMS Quer'!A2156</f>
        <v>0</v>
      </c>
      <c r="B2156">
        <f>'Previous Trades Import_OMS Quer'!B2156</f>
        <v>0</v>
      </c>
      <c r="C2156" s="22">
        <f>'Previous Trades Import_OMS Quer'!C2156</f>
        <v>0</v>
      </c>
      <c r="D2156">
        <f>'Previous Trades Import_OMS Quer'!D2156</f>
        <v>0</v>
      </c>
      <c r="E2156" s="22">
        <f>'Previous Trades Import_OMS Quer'!E2156</f>
        <v>0</v>
      </c>
      <c r="F2156">
        <f>'Previous Trades Import_OMS Quer'!F2156</f>
        <v>0</v>
      </c>
      <c r="G2156">
        <f>'Previous Trades Import_OMS Quer'!G2156</f>
        <v>0</v>
      </c>
      <c r="H2156">
        <f>'Previous Trades Import_OMS Quer'!H2156</f>
        <v>0</v>
      </c>
      <c r="I2156">
        <f>'Previous Trades Import_OMS Quer'!I2156</f>
        <v>0</v>
      </c>
      <c r="J2156">
        <f>'Previous Trades Import_OMS Quer'!J2156</f>
        <v>0</v>
      </c>
      <c r="K2156">
        <f>'Previous Trades Import_OMS Quer'!K2156</f>
        <v>0</v>
      </c>
      <c r="L2156">
        <f>'Previous Trades Import_OMS Quer'!L2156</f>
        <v>0</v>
      </c>
      <c r="M2156">
        <f>'Previous Trades Import_OMS Quer'!M2156</f>
        <v>0</v>
      </c>
      <c r="N2156">
        <f>'Previous Trades Import_OMS Quer'!N2156</f>
        <v>0</v>
      </c>
      <c r="O2156" t="str">
        <f>CLEAN('Previous Trades Import_OMS Quer'!O2156)</f>
        <v/>
      </c>
      <c r="Q2156" s="25">
        <f t="shared" si="66"/>
        <v>0</v>
      </c>
      <c r="R2156" s="25" t="e">
        <f>VLOOKUP(O2156,'Currency Balance'!$O$3:$Q$32,3,0)</f>
        <v>#N/A</v>
      </c>
      <c r="S2156" t="e">
        <f t="shared" si="67"/>
        <v>#N/A</v>
      </c>
    </row>
    <row r="2157" spans="1:19">
      <c r="A2157">
        <f>'Previous Trades Import_OMS Quer'!A2157</f>
        <v>0</v>
      </c>
      <c r="B2157">
        <f>'Previous Trades Import_OMS Quer'!B2157</f>
        <v>0</v>
      </c>
      <c r="C2157" s="22">
        <f>'Previous Trades Import_OMS Quer'!C2157</f>
        <v>0</v>
      </c>
      <c r="D2157">
        <f>'Previous Trades Import_OMS Quer'!D2157</f>
        <v>0</v>
      </c>
      <c r="E2157" s="22">
        <f>'Previous Trades Import_OMS Quer'!E2157</f>
        <v>0</v>
      </c>
      <c r="F2157">
        <f>'Previous Trades Import_OMS Quer'!F2157</f>
        <v>0</v>
      </c>
      <c r="G2157">
        <f>'Previous Trades Import_OMS Quer'!G2157</f>
        <v>0</v>
      </c>
      <c r="H2157">
        <f>'Previous Trades Import_OMS Quer'!H2157</f>
        <v>0</v>
      </c>
      <c r="I2157">
        <f>'Previous Trades Import_OMS Quer'!I2157</f>
        <v>0</v>
      </c>
      <c r="J2157">
        <f>'Previous Trades Import_OMS Quer'!J2157</f>
        <v>0</v>
      </c>
      <c r="K2157">
        <f>'Previous Trades Import_OMS Quer'!K2157</f>
        <v>0</v>
      </c>
      <c r="L2157">
        <f>'Previous Trades Import_OMS Quer'!L2157</f>
        <v>0</v>
      </c>
      <c r="M2157">
        <f>'Previous Trades Import_OMS Quer'!M2157</f>
        <v>0</v>
      </c>
      <c r="N2157">
        <f>'Previous Trades Import_OMS Quer'!N2157</f>
        <v>0</v>
      </c>
      <c r="O2157" t="str">
        <f>CLEAN('Previous Trades Import_OMS Quer'!O2157)</f>
        <v/>
      </c>
      <c r="Q2157" s="25">
        <f t="shared" si="66"/>
        <v>0</v>
      </c>
      <c r="R2157" s="25" t="e">
        <f>VLOOKUP(O2157,'Currency Balance'!$O$3:$Q$32,3,0)</f>
        <v>#N/A</v>
      </c>
      <c r="S2157" t="e">
        <f t="shared" si="67"/>
        <v>#N/A</v>
      </c>
    </row>
    <row r="2158" spans="1:19">
      <c r="A2158">
        <f>'Previous Trades Import_OMS Quer'!A2158</f>
        <v>0</v>
      </c>
      <c r="B2158">
        <f>'Previous Trades Import_OMS Quer'!B2158</f>
        <v>0</v>
      </c>
      <c r="C2158" s="22">
        <f>'Previous Trades Import_OMS Quer'!C2158</f>
        <v>0</v>
      </c>
      <c r="D2158">
        <f>'Previous Trades Import_OMS Quer'!D2158</f>
        <v>0</v>
      </c>
      <c r="E2158" s="22">
        <f>'Previous Trades Import_OMS Quer'!E2158</f>
        <v>0</v>
      </c>
      <c r="F2158">
        <f>'Previous Trades Import_OMS Quer'!F2158</f>
        <v>0</v>
      </c>
      <c r="G2158">
        <f>'Previous Trades Import_OMS Quer'!G2158</f>
        <v>0</v>
      </c>
      <c r="H2158">
        <f>'Previous Trades Import_OMS Quer'!H2158</f>
        <v>0</v>
      </c>
      <c r="I2158">
        <f>'Previous Trades Import_OMS Quer'!I2158</f>
        <v>0</v>
      </c>
      <c r="J2158">
        <f>'Previous Trades Import_OMS Quer'!J2158</f>
        <v>0</v>
      </c>
      <c r="K2158">
        <f>'Previous Trades Import_OMS Quer'!K2158</f>
        <v>0</v>
      </c>
      <c r="L2158">
        <f>'Previous Trades Import_OMS Quer'!L2158</f>
        <v>0</v>
      </c>
      <c r="M2158">
        <f>'Previous Trades Import_OMS Quer'!M2158</f>
        <v>0</v>
      </c>
      <c r="N2158">
        <f>'Previous Trades Import_OMS Quer'!N2158</f>
        <v>0</v>
      </c>
      <c r="O2158" t="str">
        <f>CLEAN('Previous Trades Import_OMS Quer'!O2158)</f>
        <v/>
      </c>
      <c r="Q2158" s="25">
        <f t="shared" si="66"/>
        <v>0</v>
      </c>
      <c r="R2158" s="25" t="e">
        <f>VLOOKUP(O2158,'Currency Balance'!$O$3:$Q$32,3,0)</f>
        <v>#N/A</v>
      </c>
      <c r="S2158" t="e">
        <f t="shared" si="67"/>
        <v>#N/A</v>
      </c>
    </row>
    <row r="2159" spans="1:19">
      <c r="A2159">
        <f>'Previous Trades Import_OMS Quer'!A2159</f>
        <v>0</v>
      </c>
      <c r="B2159">
        <f>'Previous Trades Import_OMS Quer'!B2159</f>
        <v>0</v>
      </c>
      <c r="C2159" s="22">
        <f>'Previous Trades Import_OMS Quer'!C2159</f>
        <v>0</v>
      </c>
      <c r="D2159">
        <f>'Previous Trades Import_OMS Quer'!D2159</f>
        <v>0</v>
      </c>
      <c r="E2159" s="22">
        <f>'Previous Trades Import_OMS Quer'!E2159</f>
        <v>0</v>
      </c>
      <c r="F2159">
        <f>'Previous Trades Import_OMS Quer'!F2159</f>
        <v>0</v>
      </c>
      <c r="G2159">
        <f>'Previous Trades Import_OMS Quer'!G2159</f>
        <v>0</v>
      </c>
      <c r="H2159">
        <f>'Previous Trades Import_OMS Quer'!H2159</f>
        <v>0</v>
      </c>
      <c r="I2159">
        <f>'Previous Trades Import_OMS Quer'!I2159</f>
        <v>0</v>
      </c>
      <c r="J2159">
        <f>'Previous Trades Import_OMS Quer'!J2159</f>
        <v>0</v>
      </c>
      <c r="K2159">
        <f>'Previous Trades Import_OMS Quer'!K2159</f>
        <v>0</v>
      </c>
      <c r="L2159">
        <f>'Previous Trades Import_OMS Quer'!L2159</f>
        <v>0</v>
      </c>
      <c r="M2159">
        <f>'Previous Trades Import_OMS Quer'!M2159</f>
        <v>0</v>
      </c>
      <c r="N2159">
        <f>'Previous Trades Import_OMS Quer'!N2159</f>
        <v>0</v>
      </c>
      <c r="O2159" t="str">
        <f>CLEAN('Previous Trades Import_OMS Quer'!O2159)</f>
        <v/>
      </c>
      <c r="Q2159" s="25">
        <f t="shared" si="66"/>
        <v>0</v>
      </c>
      <c r="R2159" s="25" t="e">
        <f>VLOOKUP(O2159,'Currency Balance'!$O$3:$Q$32,3,0)</f>
        <v>#N/A</v>
      </c>
      <c r="S2159" t="e">
        <f t="shared" si="67"/>
        <v>#N/A</v>
      </c>
    </row>
    <row r="2160" spans="1:19">
      <c r="A2160">
        <f>'Previous Trades Import_OMS Quer'!A2160</f>
        <v>0</v>
      </c>
      <c r="B2160">
        <f>'Previous Trades Import_OMS Quer'!B2160</f>
        <v>0</v>
      </c>
      <c r="C2160" s="22">
        <f>'Previous Trades Import_OMS Quer'!C2160</f>
        <v>0</v>
      </c>
      <c r="D2160">
        <f>'Previous Trades Import_OMS Quer'!D2160</f>
        <v>0</v>
      </c>
      <c r="E2160" s="22">
        <f>'Previous Trades Import_OMS Quer'!E2160</f>
        <v>0</v>
      </c>
      <c r="F2160">
        <f>'Previous Trades Import_OMS Quer'!F2160</f>
        <v>0</v>
      </c>
      <c r="G2160">
        <f>'Previous Trades Import_OMS Quer'!G2160</f>
        <v>0</v>
      </c>
      <c r="H2160">
        <f>'Previous Trades Import_OMS Quer'!H2160</f>
        <v>0</v>
      </c>
      <c r="I2160">
        <f>'Previous Trades Import_OMS Quer'!I2160</f>
        <v>0</v>
      </c>
      <c r="J2160">
        <f>'Previous Trades Import_OMS Quer'!J2160</f>
        <v>0</v>
      </c>
      <c r="K2160">
        <f>'Previous Trades Import_OMS Quer'!K2160</f>
        <v>0</v>
      </c>
      <c r="L2160">
        <f>'Previous Trades Import_OMS Quer'!L2160</f>
        <v>0</v>
      </c>
      <c r="M2160">
        <f>'Previous Trades Import_OMS Quer'!M2160</f>
        <v>0</v>
      </c>
      <c r="N2160">
        <f>'Previous Trades Import_OMS Quer'!N2160</f>
        <v>0</v>
      </c>
      <c r="O2160" t="str">
        <f>CLEAN('Previous Trades Import_OMS Quer'!O2160)</f>
        <v/>
      </c>
      <c r="Q2160" s="25">
        <f t="shared" si="66"/>
        <v>0</v>
      </c>
      <c r="R2160" s="25" t="e">
        <f>VLOOKUP(O2160,'Currency Balance'!$O$3:$Q$32,3,0)</f>
        <v>#N/A</v>
      </c>
      <c r="S2160" t="e">
        <f t="shared" si="67"/>
        <v>#N/A</v>
      </c>
    </row>
    <row r="2161" spans="1:19">
      <c r="A2161">
        <f>'Previous Trades Import_OMS Quer'!A2161</f>
        <v>0</v>
      </c>
      <c r="B2161">
        <f>'Previous Trades Import_OMS Quer'!B2161</f>
        <v>0</v>
      </c>
      <c r="C2161" s="22">
        <f>'Previous Trades Import_OMS Quer'!C2161</f>
        <v>0</v>
      </c>
      <c r="D2161">
        <f>'Previous Trades Import_OMS Quer'!D2161</f>
        <v>0</v>
      </c>
      <c r="E2161" s="22">
        <f>'Previous Trades Import_OMS Quer'!E2161</f>
        <v>0</v>
      </c>
      <c r="F2161">
        <f>'Previous Trades Import_OMS Quer'!F2161</f>
        <v>0</v>
      </c>
      <c r="G2161">
        <f>'Previous Trades Import_OMS Quer'!G2161</f>
        <v>0</v>
      </c>
      <c r="H2161">
        <f>'Previous Trades Import_OMS Quer'!H2161</f>
        <v>0</v>
      </c>
      <c r="I2161">
        <f>'Previous Trades Import_OMS Quer'!I2161</f>
        <v>0</v>
      </c>
      <c r="J2161">
        <f>'Previous Trades Import_OMS Quer'!J2161</f>
        <v>0</v>
      </c>
      <c r="K2161">
        <f>'Previous Trades Import_OMS Quer'!K2161</f>
        <v>0</v>
      </c>
      <c r="L2161">
        <f>'Previous Trades Import_OMS Quer'!L2161</f>
        <v>0</v>
      </c>
      <c r="M2161">
        <f>'Previous Trades Import_OMS Quer'!M2161</f>
        <v>0</v>
      </c>
      <c r="N2161">
        <f>'Previous Trades Import_OMS Quer'!N2161</f>
        <v>0</v>
      </c>
      <c r="O2161" t="str">
        <f>CLEAN('Previous Trades Import_OMS Quer'!O2161)</f>
        <v/>
      </c>
      <c r="Q2161" s="25">
        <f t="shared" si="66"/>
        <v>0</v>
      </c>
      <c r="R2161" s="25" t="e">
        <f>VLOOKUP(O2161,'Currency Balance'!$O$3:$Q$32,3,0)</f>
        <v>#N/A</v>
      </c>
      <c r="S2161" t="e">
        <f t="shared" si="67"/>
        <v>#N/A</v>
      </c>
    </row>
    <row r="2162" spans="1:19">
      <c r="A2162">
        <f>'Previous Trades Import_OMS Quer'!A2162</f>
        <v>0</v>
      </c>
      <c r="B2162">
        <f>'Previous Trades Import_OMS Quer'!B2162</f>
        <v>0</v>
      </c>
      <c r="C2162" s="22">
        <f>'Previous Trades Import_OMS Quer'!C2162</f>
        <v>0</v>
      </c>
      <c r="D2162">
        <f>'Previous Trades Import_OMS Quer'!D2162</f>
        <v>0</v>
      </c>
      <c r="E2162" s="22">
        <f>'Previous Trades Import_OMS Quer'!E2162</f>
        <v>0</v>
      </c>
      <c r="F2162">
        <f>'Previous Trades Import_OMS Quer'!F2162</f>
        <v>0</v>
      </c>
      <c r="G2162">
        <f>'Previous Trades Import_OMS Quer'!G2162</f>
        <v>0</v>
      </c>
      <c r="H2162">
        <f>'Previous Trades Import_OMS Quer'!H2162</f>
        <v>0</v>
      </c>
      <c r="I2162">
        <f>'Previous Trades Import_OMS Quer'!I2162</f>
        <v>0</v>
      </c>
      <c r="J2162">
        <f>'Previous Trades Import_OMS Quer'!J2162</f>
        <v>0</v>
      </c>
      <c r="K2162">
        <f>'Previous Trades Import_OMS Quer'!K2162</f>
        <v>0</v>
      </c>
      <c r="L2162">
        <f>'Previous Trades Import_OMS Quer'!L2162</f>
        <v>0</v>
      </c>
      <c r="M2162">
        <f>'Previous Trades Import_OMS Quer'!M2162</f>
        <v>0</v>
      </c>
      <c r="N2162">
        <f>'Previous Trades Import_OMS Quer'!N2162</f>
        <v>0</v>
      </c>
      <c r="O2162" t="str">
        <f>CLEAN('Previous Trades Import_OMS Quer'!O2162)</f>
        <v/>
      </c>
      <c r="Q2162" s="25">
        <f t="shared" si="66"/>
        <v>0</v>
      </c>
      <c r="R2162" s="25" t="e">
        <f>VLOOKUP(O2162,'Currency Balance'!$O$3:$Q$32,3,0)</f>
        <v>#N/A</v>
      </c>
      <c r="S2162" t="e">
        <f t="shared" si="67"/>
        <v>#N/A</v>
      </c>
    </row>
    <row r="2163" spans="1:19">
      <c r="A2163">
        <f>'Previous Trades Import_OMS Quer'!A2163</f>
        <v>0</v>
      </c>
      <c r="B2163">
        <f>'Previous Trades Import_OMS Quer'!B2163</f>
        <v>0</v>
      </c>
      <c r="C2163" s="22">
        <f>'Previous Trades Import_OMS Quer'!C2163</f>
        <v>0</v>
      </c>
      <c r="D2163">
        <f>'Previous Trades Import_OMS Quer'!D2163</f>
        <v>0</v>
      </c>
      <c r="E2163" s="22">
        <f>'Previous Trades Import_OMS Quer'!E2163</f>
        <v>0</v>
      </c>
      <c r="F2163">
        <f>'Previous Trades Import_OMS Quer'!F2163</f>
        <v>0</v>
      </c>
      <c r="G2163">
        <f>'Previous Trades Import_OMS Quer'!G2163</f>
        <v>0</v>
      </c>
      <c r="H2163">
        <f>'Previous Trades Import_OMS Quer'!H2163</f>
        <v>0</v>
      </c>
      <c r="I2163">
        <f>'Previous Trades Import_OMS Quer'!I2163</f>
        <v>0</v>
      </c>
      <c r="J2163">
        <f>'Previous Trades Import_OMS Quer'!J2163</f>
        <v>0</v>
      </c>
      <c r="K2163">
        <f>'Previous Trades Import_OMS Quer'!K2163</f>
        <v>0</v>
      </c>
      <c r="L2163">
        <f>'Previous Trades Import_OMS Quer'!L2163</f>
        <v>0</v>
      </c>
      <c r="M2163">
        <f>'Previous Trades Import_OMS Quer'!M2163</f>
        <v>0</v>
      </c>
      <c r="N2163">
        <f>'Previous Trades Import_OMS Quer'!N2163</f>
        <v>0</v>
      </c>
      <c r="O2163" t="str">
        <f>CLEAN('Previous Trades Import_OMS Quer'!O2163)</f>
        <v/>
      </c>
      <c r="Q2163" s="25">
        <f t="shared" si="66"/>
        <v>0</v>
      </c>
      <c r="R2163" s="25" t="e">
        <f>VLOOKUP(O2163,'Currency Balance'!$O$3:$Q$32,3,0)</f>
        <v>#N/A</v>
      </c>
      <c r="S2163" t="e">
        <f t="shared" si="67"/>
        <v>#N/A</v>
      </c>
    </row>
    <row r="2164" spans="1:19">
      <c r="A2164">
        <f>'Previous Trades Import_OMS Quer'!A2164</f>
        <v>0</v>
      </c>
      <c r="B2164">
        <f>'Previous Trades Import_OMS Quer'!B2164</f>
        <v>0</v>
      </c>
      <c r="C2164" s="22">
        <f>'Previous Trades Import_OMS Quer'!C2164</f>
        <v>0</v>
      </c>
      <c r="D2164">
        <f>'Previous Trades Import_OMS Quer'!D2164</f>
        <v>0</v>
      </c>
      <c r="E2164" s="22">
        <f>'Previous Trades Import_OMS Quer'!E2164</f>
        <v>0</v>
      </c>
      <c r="F2164">
        <f>'Previous Trades Import_OMS Quer'!F2164</f>
        <v>0</v>
      </c>
      <c r="G2164">
        <f>'Previous Trades Import_OMS Quer'!G2164</f>
        <v>0</v>
      </c>
      <c r="H2164">
        <f>'Previous Trades Import_OMS Quer'!H2164</f>
        <v>0</v>
      </c>
      <c r="I2164">
        <f>'Previous Trades Import_OMS Quer'!I2164</f>
        <v>0</v>
      </c>
      <c r="J2164">
        <f>'Previous Trades Import_OMS Quer'!J2164</f>
        <v>0</v>
      </c>
      <c r="K2164">
        <f>'Previous Trades Import_OMS Quer'!K2164</f>
        <v>0</v>
      </c>
      <c r="L2164">
        <f>'Previous Trades Import_OMS Quer'!L2164</f>
        <v>0</v>
      </c>
      <c r="M2164">
        <f>'Previous Trades Import_OMS Quer'!M2164</f>
        <v>0</v>
      </c>
      <c r="N2164">
        <f>'Previous Trades Import_OMS Quer'!N2164</f>
        <v>0</v>
      </c>
      <c r="O2164" t="str">
        <f>CLEAN('Previous Trades Import_OMS Quer'!O2164)</f>
        <v/>
      </c>
      <c r="Q2164" s="25">
        <f t="shared" si="66"/>
        <v>0</v>
      </c>
      <c r="R2164" s="25" t="e">
        <f>VLOOKUP(O2164,'Currency Balance'!$O$3:$Q$32,3,0)</f>
        <v>#N/A</v>
      </c>
      <c r="S2164" t="e">
        <f t="shared" si="67"/>
        <v>#N/A</v>
      </c>
    </row>
    <row r="2165" spans="1:19">
      <c r="A2165">
        <f>'Previous Trades Import_OMS Quer'!A2165</f>
        <v>0</v>
      </c>
      <c r="B2165">
        <f>'Previous Trades Import_OMS Quer'!B2165</f>
        <v>0</v>
      </c>
      <c r="C2165" s="22">
        <f>'Previous Trades Import_OMS Quer'!C2165</f>
        <v>0</v>
      </c>
      <c r="D2165">
        <f>'Previous Trades Import_OMS Quer'!D2165</f>
        <v>0</v>
      </c>
      <c r="E2165" s="22">
        <f>'Previous Trades Import_OMS Quer'!E2165</f>
        <v>0</v>
      </c>
      <c r="F2165">
        <f>'Previous Trades Import_OMS Quer'!F2165</f>
        <v>0</v>
      </c>
      <c r="G2165">
        <f>'Previous Trades Import_OMS Quer'!G2165</f>
        <v>0</v>
      </c>
      <c r="H2165">
        <f>'Previous Trades Import_OMS Quer'!H2165</f>
        <v>0</v>
      </c>
      <c r="I2165">
        <f>'Previous Trades Import_OMS Quer'!I2165</f>
        <v>0</v>
      </c>
      <c r="J2165">
        <f>'Previous Trades Import_OMS Quer'!J2165</f>
        <v>0</v>
      </c>
      <c r="K2165">
        <f>'Previous Trades Import_OMS Quer'!K2165</f>
        <v>0</v>
      </c>
      <c r="L2165">
        <f>'Previous Trades Import_OMS Quer'!L2165</f>
        <v>0</v>
      </c>
      <c r="M2165">
        <f>'Previous Trades Import_OMS Quer'!M2165</f>
        <v>0</v>
      </c>
      <c r="N2165">
        <f>'Previous Trades Import_OMS Quer'!N2165</f>
        <v>0</v>
      </c>
      <c r="O2165" t="str">
        <f>CLEAN('Previous Trades Import_OMS Quer'!O2165)</f>
        <v/>
      </c>
      <c r="Q2165" s="25">
        <f t="shared" si="66"/>
        <v>0</v>
      </c>
      <c r="R2165" s="25" t="e">
        <f>VLOOKUP(O2165,'Currency Balance'!$O$3:$Q$32,3,0)</f>
        <v>#N/A</v>
      </c>
      <c r="S2165" t="e">
        <f t="shared" si="67"/>
        <v>#N/A</v>
      </c>
    </row>
    <row r="2166" spans="1:19">
      <c r="A2166">
        <f>'Previous Trades Import_OMS Quer'!A2166</f>
        <v>0</v>
      </c>
      <c r="B2166">
        <f>'Previous Trades Import_OMS Quer'!B2166</f>
        <v>0</v>
      </c>
      <c r="C2166" s="22">
        <f>'Previous Trades Import_OMS Quer'!C2166</f>
        <v>0</v>
      </c>
      <c r="D2166">
        <f>'Previous Trades Import_OMS Quer'!D2166</f>
        <v>0</v>
      </c>
      <c r="E2166" s="22">
        <f>'Previous Trades Import_OMS Quer'!E2166</f>
        <v>0</v>
      </c>
      <c r="F2166">
        <f>'Previous Trades Import_OMS Quer'!F2166</f>
        <v>0</v>
      </c>
      <c r="G2166">
        <f>'Previous Trades Import_OMS Quer'!G2166</f>
        <v>0</v>
      </c>
      <c r="H2166">
        <f>'Previous Trades Import_OMS Quer'!H2166</f>
        <v>0</v>
      </c>
      <c r="I2166">
        <f>'Previous Trades Import_OMS Quer'!I2166</f>
        <v>0</v>
      </c>
      <c r="J2166">
        <f>'Previous Trades Import_OMS Quer'!J2166</f>
        <v>0</v>
      </c>
      <c r="K2166">
        <f>'Previous Trades Import_OMS Quer'!K2166</f>
        <v>0</v>
      </c>
      <c r="L2166">
        <f>'Previous Trades Import_OMS Quer'!L2166</f>
        <v>0</v>
      </c>
      <c r="M2166">
        <f>'Previous Trades Import_OMS Quer'!M2166</f>
        <v>0</v>
      </c>
      <c r="N2166">
        <f>'Previous Trades Import_OMS Quer'!N2166</f>
        <v>0</v>
      </c>
      <c r="O2166" t="str">
        <f>CLEAN('Previous Trades Import_OMS Quer'!O2166)</f>
        <v/>
      </c>
      <c r="Q2166" s="25">
        <f t="shared" si="66"/>
        <v>0</v>
      </c>
      <c r="R2166" s="25" t="e">
        <f>VLOOKUP(O2166,'Currency Balance'!$O$3:$Q$32,3,0)</f>
        <v>#N/A</v>
      </c>
      <c r="S2166" t="e">
        <f t="shared" si="67"/>
        <v>#N/A</v>
      </c>
    </row>
    <row r="2167" spans="1:19">
      <c r="A2167">
        <f>'Previous Trades Import_OMS Quer'!A2167</f>
        <v>0</v>
      </c>
      <c r="B2167">
        <f>'Previous Trades Import_OMS Quer'!B2167</f>
        <v>0</v>
      </c>
      <c r="C2167" s="22">
        <f>'Previous Trades Import_OMS Quer'!C2167</f>
        <v>0</v>
      </c>
      <c r="D2167">
        <f>'Previous Trades Import_OMS Quer'!D2167</f>
        <v>0</v>
      </c>
      <c r="E2167" s="22">
        <f>'Previous Trades Import_OMS Quer'!E2167</f>
        <v>0</v>
      </c>
      <c r="F2167">
        <f>'Previous Trades Import_OMS Quer'!F2167</f>
        <v>0</v>
      </c>
      <c r="G2167">
        <f>'Previous Trades Import_OMS Quer'!G2167</f>
        <v>0</v>
      </c>
      <c r="H2167">
        <f>'Previous Trades Import_OMS Quer'!H2167</f>
        <v>0</v>
      </c>
      <c r="I2167">
        <f>'Previous Trades Import_OMS Quer'!I2167</f>
        <v>0</v>
      </c>
      <c r="J2167">
        <f>'Previous Trades Import_OMS Quer'!J2167</f>
        <v>0</v>
      </c>
      <c r="K2167">
        <f>'Previous Trades Import_OMS Quer'!K2167</f>
        <v>0</v>
      </c>
      <c r="L2167">
        <f>'Previous Trades Import_OMS Quer'!L2167</f>
        <v>0</v>
      </c>
      <c r="M2167">
        <f>'Previous Trades Import_OMS Quer'!M2167</f>
        <v>0</v>
      </c>
      <c r="N2167">
        <f>'Previous Trades Import_OMS Quer'!N2167</f>
        <v>0</v>
      </c>
      <c r="O2167" t="str">
        <f>CLEAN('Previous Trades Import_OMS Quer'!O2167)</f>
        <v/>
      </c>
      <c r="Q2167" s="25">
        <f t="shared" si="66"/>
        <v>0</v>
      </c>
      <c r="R2167" s="25" t="e">
        <f>VLOOKUP(O2167,'Currency Balance'!$O$3:$Q$32,3,0)</f>
        <v>#N/A</v>
      </c>
      <c r="S2167" t="e">
        <f t="shared" si="67"/>
        <v>#N/A</v>
      </c>
    </row>
    <row r="2168" spans="1:19">
      <c r="A2168">
        <f>'Previous Trades Import_OMS Quer'!A2168</f>
        <v>0</v>
      </c>
      <c r="B2168">
        <f>'Previous Trades Import_OMS Quer'!B2168</f>
        <v>0</v>
      </c>
      <c r="C2168" s="22">
        <f>'Previous Trades Import_OMS Quer'!C2168</f>
        <v>0</v>
      </c>
      <c r="D2168">
        <f>'Previous Trades Import_OMS Quer'!D2168</f>
        <v>0</v>
      </c>
      <c r="E2168" s="22">
        <f>'Previous Trades Import_OMS Quer'!E2168</f>
        <v>0</v>
      </c>
      <c r="F2168">
        <f>'Previous Trades Import_OMS Quer'!F2168</f>
        <v>0</v>
      </c>
      <c r="G2168">
        <f>'Previous Trades Import_OMS Quer'!G2168</f>
        <v>0</v>
      </c>
      <c r="H2168">
        <f>'Previous Trades Import_OMS Quer'!H2168</f>
        <v>0</v>
      </c>
      <c r="I2168">
        <f>'Previous Trades Import_OMS Quer'!I2168</f>
        <v>0</v>
      </c>
      <c r="J2168">
        <f>'Previous Trades Import_OMS Quer'!J2168</f>
        <v>0</v>
      </c>
      <c r="K2168">
        <f>'Previous Trades Import_OMS Quer'!K2168</f>
        <v>0</v>
      </c>
      <c r="L2168">
        <f>'Previous Trades Import_OMS Quer'!L2168</f>
        <v>0</v>
      </c>
      <c r="M2168">
        <f>'Previous Trades Import_OMS Quer'!M2168</f>
        <v>0</v>
      </c>
      <c r="N2168">
        <f>'Previous Trades Import_OMS Quer'!N2168</f>
        <v>0</v>
      </c>
      <c r="O2168" t="str">
        <f>CLEAN('Previous Trades Import_OMS Quer'!O2168)</f>
        <v/>
      </c>
      <c r="Q2168" s="25">
        <f t="shared" si="66"/>
        <v>0</v>
      </c>
      <c r="R2168" s="25" t="e">
        <f>VLOOKUP(O2168,'Currency Balance'!$O$3:$Q$32,3,0)</f>
        <v>#N/A</v>
      </c>
      <c r="S2168" t="e">
        <f t="shared" si="67"/>
        <v>#N/A</v>
      </c>
    </row>
    <row r="2169" spans="1:19">
      <c r="A2169">
        <f>'Previous Trades Import_OMS Quer'!A2169</f>
        <v>0</v>
      </c>
      <c r="B2169">
        <f>'Previous Trades Import_OMS Quer'!B2169</f>
        <v>0</v>
      </c>
      <c r="C2169" s="22">
        <f>'Previous Trades Import_OMS Quer'!C2169</f>
        <v>0</v>
      </c>
      <c r="D2169">
        <f>'Previous Trades Import_OMS Quer'!D2169</f>
        <v>0</v>
      </c>
      <c r="E2169" s="22">
        <f>'Previous Trades Import_OMS Quer'!E2169</f>
        <v>0</v>
      </c>
      <c r="F2169">
        <f>'Previous Trades Import_OMS Quer'!F2169</f>
        <v>0</v>
      </c>
      <c r="G2169">
        <f>'Previous Trades Import_OMS Quer'!G2169</f>
        <v>0</v>
      </c>
      <c r="H2169">
        <f>'Previous Trades Import_OMS Quer'!H2169</f>
        <v>0</v>
      </c>
      <c r="I2169">
        <f>'Previous Trades Import_OMS Quer'!I2169</f>
        <v>0</v>
      </c>
      <c r="J2169">
        <f>'Previous Trades Import_OMS Quer'!J2169</f>
        <v>0</v>
      </c>
      <c r="K2169">
        <f>'Previous Trades Import_OMS Quer'!K2169</f>
        <v>0</v>
      </c>
      <c r="L2169">
        <f>'Previous Trades Import_OMS Quer'!L2169</f>
        <v>0</v>
      </c>
      <c r="M2169">
        <f>'Previous Trades Import_OMS Quer'!M2169</f>
        <v>0</v>
      </c>
      <c r="N2169">
        <f>'Previous Trades Import_OMS Quer'!N2169</f>
        <v>0</v>
      </c>
      <c r="O2169" t="str">
        <f>CLEAN('Previous Trades Import_OMS Quer'!O2169)</f>
        <v/>
      </c>
      <c r="Q2169" s="25">
        <f t="shared" si="66"/>
        <v>0</v>
      </c>
      <c r="R2169" s="25" t="e">
        <f>VLOOKUP(O2169,'Currency Balance'!$O$3:$Q$32,3,0)</f>
        <v>#N/A</v>
      </c>
      <c r="S2169" t="e">
        <f t="shared" si="67"/>
        <v>#N/A</v>
      </c>
    </row>
    <row r="2170" spans="1:19">
      <c r="A2170">
        <f>'Previous Trades Import_OMS Quer'!A2170</f>
        <v>0</v>
      </c>
      <c r="B2170">
        <f>'Previous Trades Import_OMS Quer'!B2170</f>
        <v>0</v>
      </c>
      <c r="C2170" s="22">
        <f>'Previous Trades Import_OMS Quer'!C2170</f>
        <v>0</v>
      </c>
      <c r="D2170">
        <f>'Previous Trades Import_OMS Quer'!D2170</f>
        <v>0</v>
      </c>
      <c r="E2170" s="22">
        <f>'Previous Trades Import_OMS Quer'!E2170</f>
        <v>0</v>
      </c>
      <c r="F2170">
        <f>'Previous Trades Import_OMS Quer'!F2170</f>
        <v>0</v>
      </c>
      <c r="G2170">
        <f>'Previous Trades Import_OMS Quer'!G2170</f>
        <v>0</v>
      </c>
      <c r="H2170">
        <f>'Previous Trades Import_OMS Quer'!H2170</f>
        <v>0</v>
      </c>
      <c r="I2170">
        <f>'Previous Trades Import_OMS Quer'!I2170</f>
        <v>0</v>
      </c>
      <c r="J2170">
        <f>'Previous Trades Import_OMS Quer'!J2170</f>
        <v>0</v>
      </c>
      <c r="K2170">
        <f>'Previous Trades Import_OMS Quer'!K2170</f>
        <v>0</v>
      </c>
      <c r="L2170">
        <f>'Previous Trades Import_OMS Quer'!L2170</f>
        <v>0</v>
      </c>
      <c r="M2170">
        <f>'Previous Trades Import_OMS Quer'!M2170</f>
        <v>0</v>
      </c>
      <c r="N2170">
        <f>'Previous Trades Import_OMS Quer'!N2170</f>
        <v>0</v>
      </c>
      <c r="O2170" t="str">
        <f>CLEAN('Previous Trades Import_OMS Quer'!O2170)</f>
        <v/>
      </c>
      <c r="Q2170" s="25">
        <f t="shared" si="66"/>
        <v>0</v>
      </c>
      <c r="R2170" s="25" t="e">
        <f>VLOOKUP(O2170,'Currency Balance'!$O$3:$Q$32,3,0)</f>
        <v>#N/A</v>
      </c>
      <c r="S2170" t="e">
        <f t="shared" si="67"/>
        <v>#N/A</v>
      </c>
    </row>
    <row r="2171" spans="1:19">
      <c r="A2171">
        <f>'Previous Trades Import_OMS Quer'!A2171</f>
        <v>0</v>
      </c>
      <c r="B2171">
        <f>'Previous Trades Import_OMS Quer'!B2171</f>
        <v>0</v>
      </c>
      <c r="C2171" s="22">
        <f>'Previous Trades Import_OMS Quer'!C2171</f>
        <v>0</v>
      </c>
      <c r="D2171">
        <f>'Previous Trades Import_OMS Quer'!D2171</f>
        <v>0</v>
      </c>
      <c r="E2171" s="22">
        <f>'Previous Trades Import_OMS Quer'!E2171</f>
        <v>0</v>
      </c>
      <c r="F2171">
        <f>'Previous Trades Import_OMS Quer'!F2171</f>
        <v>0</v>
      </c>
      <c r="G2171">
        <f>'Previous Trades Import_OMS Quer'!G2171</f>
        <v>0</v>
      </c>
      <c r="H2171">
        <f>'Previous Trades Import_OMS Quer'!H2171</f>
        <v>0</v>
      </c>
      <c r="I2171">
        <f>'Previous Trades Import_OMS Quer'!I2171</f>
        <v>0</v>
      </c>
      <c r="J2171">
        <f>'Previous Trades Import_OMS Quer'!J2171</f>
        <v>0</v>
      </c>
      <c r="K2171">
        <f>'Previous Trades Import_OMS Quer'!K2171</f>
        <v>0</v>
      </c>
      <c r="L2171">
        <f>'Previous Trades Import_OMS Quer'!L2171</f>
        <v>0</v>
      </c>
      <c r="M2171">
        <f>'Previous Trades Import_OMS Quer'!M2171</f>
        <v>0</v>
      </c>
      <c r="N2171">
        <f>'Previous Trades Import_OMS Quer'!N2171</f>
        <v>0</v>
      </c>
      <c r="O2171" t="str">
        <f>CLEAN('Previous Trades Import_OMS Quer'!O2171)</f>
        <v/>
      </c>
      <c r="Q2171" s="25">
        <f t="shared" si="66"/>
        <v>0</v>
      </c>
      <c r="R2171" s="25" t="e">
        <f>VLOOKUP(O2171,'Currency Balance'!$O$3:$Q$32,3,0)</f>
        <v>#N/A</v>
      </c>
      <c r="S2171" t="e">
        <f t="shared" si="67"/>
        <v>#N/A</v>
      </c>
    </row>
    <row r="2172" spans="1:19">
      <c r="A2172">
        <f>'Previous Trades Import_OMS Quer'!A2172</f>
        <v>0</v>
      </c>
      <c r="B2172">
        <f>'Previous Trades Import_OMS Quer'!B2172</f>
        <v>0</v>
      </c>
      <c r="C2172" s="22">
        <f>'Previous Trades Import_OMS Quer'!C2172</f>
        <v>0</v>
      </c>
      <c r="D2172">
        <f>'Previous Trades Import_OMS Quer'!D2172</f>
        <v>0</v>
      </c>
      <c r="E2172" s="22">
        <f>'Previous Trades Import_OMS Quer'!E2172</f>
        <v>0</v>
      </c>
      <c r="F2172">
        <f>'Previous Trades Import_OMS Quer'!F2172</f>
        <v>0</v>
      </c>
      <c r="G2172">
        <f>'Previous Trades Import_OMS Quer'!G2172</f>
        <v>0</v>
      </c>
      <c r="H2172">
        <f>'Previous Trades Import_OMS Quer'!H2172</f>
        <v>0</v>
      </c>
      <c r="I2172">
        <f>'Previous Trades Import_OMS Quer'!I2172</f>
        <v>0</v>
      </c>
      <c r="J2172">
        <f>'Previous Trades Import_OMS Quer'!J2172</f>
        <v>0</v>
      </c>
      <c r="K2172">
        <f>'Previous Trades Import_OMS Quer'!K2172</f>
        <v>0</v>
      </c>
      <c r="L2172">
        <f>'Previous Trades Import_OMS Quer'!L2172</f>
        <v>0</v>
      </c>
      <c r="M2172">
        <f>'Previous Trades Import_OMS Quer'!M2172</f>
        <v>0</v>
      </c>
      <c r="N2172">
        <f>'Previous Trades Import_OMS Quer'!N2172</f>
        <v>0</v>
      </c>
      <c r="O2172" t="str">
        <f>CLEAN('Previous Trades Import_OMS Quer'!O2172)</f>
        <v/>
      </c>
      <c r="Q2172" s="25">
        <f t="shared" si="66"/>
        <v>0</v>
      </c>
      <c r="R2172" s="25" t="e">
        <f>VLOOKUP(O2172,'Currency Balance'!$O$3:$Q$32,3,0)</f>
        <v>#N/A</v>
      </c>
      <c r="S2172" t="e">
        <f t="shared" si="67"/>
        <v>#N/A</v>
      </c>
    </row>
    <row r="2173" spans="1:19">
      <c r="A2173">
        <f>'Previous Trades Import_OMS Quer'!A2173</f>
        <v>0</v>
      </c>
      <c r="B2173">
        <f>'Previous Trades Import_OMS Quer'!B2173</f>
        <v>0</v>
      </c>
      <c r="C2173" s="22">
        <f>'Previous Trades Import_OMS Quer'!C2173</f>
        <v>0</v>
      </c>
      <c r="D2173">
        <f>'Previous Trades Import_OMS Quer'!D2173</f>
        <v>0</v>
      </c>
      <c r="E2173" s="22">
        <f>'Previous Trades Import_OMS Quer'!E2173</f>
        <v>0</v>
      </c>
      <c r="F2173">
        <f>'Previous Trades Import_OMS Quer'!F2173</f>
        <v>0</v>
      </c>
      <c r="G2173">
        <f>'Previous Trades Import_OMS Quer'!G2173</f>
        <v>0</v>
      </c>
      <c r="H2173">
        <f>'Previous Trades Import_OMS Quer'!H2173</f>
        <v>0</v>
      </c>
      <c r="I2173">
        <f>'Previous Trades Import_OMS Quer'!I2173</f>
        <v>0</v>
      </c>
      <c r="J2173">
        <f>'Previous Trades Import_OMS Quer'!J2173</f>
        <v>0</v>
      </c>
      <c r="K2173">
        <f>'Previous Trades Import_OMS Quer'!K2173</f>
        <v>0</v>
      </c>
      <c r="L2173">
        <f>'Previous Trades Import_OMS Quer'!L2173</f>
        <v>0</v>
      </c>
      <c r="M2173">
        <f>'Previous Trades Import_OMS Quer'!M2173</f>
        <v>0</v>
      </c>
      <c r="N2173">
        <f>'Previous Trades Import_OMS Quer'!N2173</f>
        <v>0</v>
      </c>
      <c r="O2173" t="str">
        <f>CLEAN('Previous Trades Import_OMS Quer'!O2173)</f>
        <v/>
      </c>
      <c r="Q2173" s="25">
        <f t="shared" si="66"/>
        <v>0</v>
      </c>
      <c r="R2173" s="25" t="e">
        <f>VLOOKUP(O2173,'Currency Balance'!$O$3:$Q$32,3,0)</f>
        <v>#N/A</v>
      </c>
      <c r="S2173" t="e">
        <f t="shared" si="67"/>
        <v>#N/A</v>
      </c>
    </row>
    <row r="2174" spans="1:19">
      <c r="A2174">
        <f>'Previous Trades Import_OMS Quer'!A2174</f>
        <v>0</v>
      </c>
      <c r="B2174">
        <f>'Previous Trades Import_OMS Quer'!B2174</f>
        <v>0</v>
      </c>
      <c r="C2174" s="22">
        <f>'Previous Trades Import_OMS Quer'!C2174</f>
        <v>0</v>
      </c>
      <c r="D2174">
        <f>'Previous Trades Import_OMS Quer'!D2174</f>
        <v>0</v>
      </c>
      <c r="E2174" s="22">
        <f>'Previous Trades Import_OMS Quer'!E2174</f>
        <v>0</v>
      </c>
      <c r="F2174">
        <f>'Previous Trades Import_OMS Quer'!F2174</f>
        <v>0</v>
      </c>
      <c r="G2174">
        <f>'Previous Trades Import_OMS Quer'!G2174</f>
        <v>0</v>
      </c>
      <c r="H2174">
        <f>'Previous Trades Import_OMS Quer'!H2174</f>
        <v>0</v>
      </c>
      <c r="I2174">
        <f>'Previous Trades Import_OMS Quer'!I2174</f>
        <v>0</v>
      </c>
      <c r="J2174">
        <f>'Previous Trades Import_OMS Quer'!J2174</f>
        <v>0</v>
      </c>
      <c r="K2174">
        <f>'Previous Trades Import_OMS Quer'!K2174</f>
        <v>0</v>
      </c>
      <c r="L2174">
        <f>'Previous Trades Import_OMS Quer'!L2174</f>
        <v>0</v>
      </c>
      <c r="M2174">
        <f>'Previous Trades Import_OMS Quer'!M2174</f>
        <v>0</v>
      </c>
      <c r="N2174">
        <f>'Previous Trades Import_OMS Quer'!N2174</f>
        <v>0</v>
      </c>
      <c r="O2174" t="str">
        <f>CLEAN('Previous Trades Import_OMS Quer'!O2174)</f>
        <v/>
      </c>
      <c r="Q2174" s="25">
        <f t="shared" si="66"/>
        <v>0</v>
      </c>
      <c r="R2174" s="25" t="e">
        <f>VLOOKUP(O2174,'Currency Balance'!$O$3:$Q$32,3,0)</f>
        <v>#N/A</v>
      </c>
      <c r="S2174" t="e">
        <f t="shared" si="67"/>
        <v>#N/A</v>
      </c>
    </row>
    <row r="2175" spans="1:19">
      <c r="A2175">
        <f>'Previous Trades Import_OMS Quer'!A2175</f>
        <v>0</v>
      </c>
      <c r="B2175">
        <f>'Previous Trades Import_OMS Quer'!B2175</f>
        <v>0</v>
      </c>
      <c r="C2175" s="22">
        <f>'Previous Trades Import_OMS Quer'!C2175</f>
        <v>0</v>
      </c>
      <c r="D2175">
        <f>'Previous Trades Import_OMS Quer'!D2175</f>
        <v>0</v>
      </c>
      <c r="E2175" s="22">
        <f>'Previous Trades Import_OMS Quer'!E2175</f>
        <v>0</v>
      </c>
      <c r="F2175">
        <f>'Previous Trades Import_OMS Quer'!F2175</f>
        <v>0</v>
      </c>
      <c r="G2175">
        <f>'Previous Trades Import_OMS Quer'!G2175</f>
        <v>0</v>
      </c>
      <c r="H2175">
        <f>'Previous Trades Import_OMS Quer'!H2175</f>
        <v>0</v>
      </c>
      <c r="I2175">
        <f>'Previous Trades Import_OMS Quer'!I2175</f>
        <v>0</v>
      </c>
      <c r="J2175">
        <f>'Previous Trades Import_OMS Quer'!J2175</f>
        <v>0</v>
      </c>
      <c r="K2175">
        <f>'Previous Trades Import_OMS Quer'!K2175</f>
        <v>0</v>
      </c>
      <c r="L2175">
        <f>'Previous Trades Import_OMS Quer'!L2175</f>
        <v>0</v>
      </c>
      <c r="M2175">
        <f>'Previous Trades Import_OMS Quer'!M2175</f>
        <v>0</v>
      </c>
      <c r="N2175">
        <f>'Previous Trades Import_OMS Quer'!N2175</f>
        <v>0</v>
      </c>
      <c r="O2175" t="str">
        <f>CLEAN('Previous Trades Import_OMS Quer'!O2175)</f>
        <v/>
      </c>
      <c r="Q2175" s="25">
        <f t="shared" si="66"/>
        <v>0</v>
      </c>
      <c r="R2175" s="25" t="e">
        <f>VLOOKUP(O2175,'Currency Balance'!$O$3:$Q$32,3,0)</f>
        <v>#N/A</v>
      </c>
      <c r="S2175" t="e">
        <f t="shared" si="67"/>
        <v>#N/A</v>
      </c>
    </row>
    <row r="2176" spans="1:19">
      <c r="A2176">
        <f>'Previous Trades Import_OMS Quer'!A2176</f>
        <v>0</v>
      </c>
      <c r="B2176">
        <f>'Previous Trades Import_OMS Quer'!B2176</f>
        <v>0</v>
      </c>
      <c r="C2176" s="22">
        <f>'Previous Trades Import_OMS Quer'!C2176</f>
        <v>0</v>
      </c>
      <c r="D2176">
        <f>'Previous Trades Import_OMS Quer'!D2176</f>
        <v>0</v>
      </c>
      <c r="E2176" s="22">
        <f>'Previous Trades Import_OMS Quer'!E2176</f>
        <v>0</v>
      </c>
      <c r="F2176">
        <f>'Previous Trades Import_OMS Quer'!F2176</f>
        <v>0</v>
      </c>
      <c r="G2176">
        <f>'Previous Trades Import_OMS Quer'!G2176</f>
        <v>0</v>
      </c>
      <c r="H2176">
        <f>'Previous Trades Import_OMS Quer'!H2176</f>
        <v>0</v>
      </c>
      <c r="I2176">
        <f>'Previous Trades Import_OMS Quer'!I2176</f>
        <v>0</v>
      </c>
      <c r="J2176">
        <f>'Previous Trades Import_OMS Quer'!J2176</f>
        <v>0</v>
      </c>
      <c r="K2176">
        <f>'Previous Trades Import_OMS Quer'!K2176</f>
        <v>0</v>
      </c>
      <c r="L2176">
        <f>'Previous Trades Import_OMS Quer'!L2176</f>
        <v>0</v>
      </c>
      <c r="M2176">
        <f>'Previous Trades Import_OMS Quer'!M2176</f>
        <v>0</v>
      </c>
      <c r="N2176">
        <f>'Previous Trades Import_OMS Quer'!N2176</f>
        <v>0</v>
      </c>
      <c r="O2176" t="str">
        <f>CLEAN('Previous Trades Import_OMS Quer'!O2176)</f>
        <v/>
      </c>
      <c r="Q2176" s="25">
        <f t="shared" si="66"/>
        <v>0</v>
      </c>
      <c r="R2176" s="25" t="e">
        <f>VLOOKUP(O2176,'Currency Balance'!$O$3:$Q$32,3,0)</f>
        <v>#N/A</v>
      </c>
      <c r="S2176" t="e">
        <f t="shared" si="67"/>
        <v>#N/A</v>
      </c>
    </row>
    <row r="2177" spans="1:19">
      <c r="A2177">
        <f>'Previous Trades Import_OMS Quer'!A2177</f>
        <v>0</v>
      </c>
      <c r="B2177">
        <f>'Previous Trades Import_OMS Quer'!B2177</f>
        <v>0</v>
      </c>
      <c r="C2177" s="22">
        <f>'Previous Trades Import_OMS Quer'!C2177</f>
        <v>0</v>
      </c>
      <c r="D2177">
        <f>'Previous Trades Import_OMS Quer'!D2177</f>
        <v>0</v>
      </c>
      <c r="E2177" s="22">
        <f>'Previous Trades Import_OMS Quer'!E2177</f>
        <v>0</v>
      </c>
      <c r="F2177">
        <f>'Previous Trades Import_OMS Quer'!F2177</f>
        <v>0</v>
      </c>
      <c r="G2177">
        <f>'Previous Trades Import_OMS Quer'!G2177</f>
        <v>0</v>
      </c>
      <c r="H2177">
        <f>'Previous Trades Import_OMS Quer'!H2177</f>
        <v>0</v>
      </c>
      <c r="I2177">
        <f>'Previous Trades Import_OMS Quer'!I2177</f>
        <v>0</v>
      </c>
      <c r="J2177">
        <f>'Previous Trades Import_OMS Quer'!J2177</f>
        <v>0</v>
      </c>
      <c r="K2177">
        <f>'Previous Trades Import_OMS Quer'!K2177</f>
        <v>0</v>
      </c>
      <c r="L2177">
        <f>'Previous Trades Import_OMS Quer'!L2177</f>
        <v>0</v>
      </c>
      <c r="M2177">
        <f>'Previous Trades Import_OMS Quer'!M2177</f>
        <v>0</v>
      </c>
      <c r="N2177">
        <f>'Previous Trades Import_OMS Quer'!N2177</f>
        <v>0</v>
      </c>
      <c r="O2177" t="str">
        <f>CLEAN('Previous Trades Import_OMS Quer'!O2177)</f>
        <v/>
      </c>
      <c r="Q2177" s="25">
        <f t="shared" si="66"/>
        <v>0</v>
      </c>
      <c r="R2177" s="25" t="e">
        <f>VLOOKUP(O2177,'Currency Balance'!$O$3:$Q$32,3,0)</f>
        <v>#N/A</v>
      </c>
      <c r="S2177" t="e">
        <f t="shared" si="67"/>
        <v>#N/A</v>
      </c>
    </row>
    <row r="2178" spans="1:19">
      <c r="A2178">
        <f>'Previous Trades Import_OMS Quer'!A2178</f>
        <v>0</v>
      </c>
      <c r="B2178">
        <f>'Previous Trades Import_OMS Quer'!B2178</f>
        <v>0</v>
      </c>
      <c r="C2178" s="22">
        <f>'Previous Trades Import_OMS Quer'!C2178</f>
        <v>0</v>
      </c>
      <c r="D2178">
        <f>'Previous Trades Import_OMS Quer'!D2178</f>
        <v>0</v>
      </c>
      <c r="E2178" s="22">
        <f>'Previous Trades Import_OMS Quer'!E2178</f>
        <v>0</v>
      </c>
      <c r="F2178">
        <f>'Previous Trades Import_OMS Quer'!F2178</f>
        <v>0</v>
      </c>
      <c r="G2178">
        <f>'Previous Trades Import_OMS Quer'!G2178</f>
        <v>0</v>
      </c>
      <c r="H2178">
        <f>'Previous Trades Import_OMS Quer'!H2178</f>
        <v>0</v>
      </c>
      <c r="I2178">
        <f>'Previous Trades Import_OMS Quer'!I2178</f>
        <v>0</v>
      </c>
      <c r="J2178">
        <f>'Previous Trades Import_OMS Quer'!J2178</f>
        <v>0</v>
      </c>
      <c r="K2178">
        <f>'Previous Trades Import_OMS Quer'!K2178</f>
        <v>0</v>
      </c>
      <c r="L2178">
        <f>'Previous Trades Import_OMS Quer'!L2178</f>
        <v>0</v>
      </c>
      <c r="M2178">
        <f>'Previous Trades Import_OMS Quer'!M2178</f>
        <v>0</v>
      </c>
      <c r="N2178">
        <f>'Previous Trades Import_OMS Quer'!N2178</f>
        <v>0</v>
      </c>
      <c r="O2178" t="str">
        <f>CLEAN('Previous Trades Import_OMS Quer'!O2178)</f>
        <v/>
      </c>
      <c r="Q2178" s="25">
        <f t="shared" ref="Q2178:Q2241" si="68">IF(G2178="sell",M2178,-M2178)</f>
        <v>0</v>
      </c>
      <c r="R2178" s="25" t="e">
        <f>VLOOKUP(O2178,'Currency Balance'!$O$3:$Q$32,3,0)</f>
        <v>#N/A</v>
      </c>
      <c r="S2178" t="e">
        <f t="shared" ref="S2178:S2241" si="69">Q2178/R2178</f>
        <v>#N/A</v>
      </c>
    </row>
    <row r="2179" spans="1:19">
      <c r="A2179">
        <f>'Previous Trades Import_OMS Quer'!A2179</f>
        <v>0</v>
      </c>
      <c r="B2179">
        <f>'Previous Trades Import_OMS Quer'!B2179</f>
        <v>0</v>
      </c>
      <c r="C2179" s="22">
        <f>'Previous Trades Import_OMS Quer'!C2179</f>
        <v>0</v>
      </c>
      <c r="D2179">
        <f>'Previous Trades Import_OMS Quer'!D2179</f>
        <v>0</v>
      </c>
      <c r="E2179" s="22">
        <f>'Previous Trades Import_OMS Quer'!E2179</f>
        <v>0</v>
      </c>
      <c r="F2179">
        <f>'Previous Trades Import_OMS Quer'!F2179</f>
        <v>0</v>
      </c>
      <c r="G2179">
        <f>'Previous Trades Import_OMS Quer'!G2179</f>
        <v>0</v>
      </c>
      <c r="H2179">
        <f>'Previous Trades Import_OMS Quer'!H2179</f>
        <v>0</v>
      </c>
      <c r="I2179">
        <f>'Previous Trades Import_OMS Quer'!I2179</f>
        <v>0</v>
      </c>
      <c r="J2179">
        <f>'Previous Trades Import_OMS Quer'!J2179</f>
        <v>0</v>
      </c>
      <c r="K2179">
        <f>'Previous Trades Import_OMS Quer'!K2179</f>
        <v>0</v>
      </c>
      <c r="L2179">
        <f>'Previous Trades Import_OMS Quer'!L2179</f>
        <v>0</v>
      </c>
      <c r="M2179">
        <f>'Previous Trades Import_OMS Quer'!M2179</f>
        <v>0</v>
      </c>
      <c r="N2179">
        <f>'Previous Trades Import_OMS Quer'!N2179</f>
        <v>0</v>
      </c>
      <c r="O2179" t="str">
        <f>CLEAN('Previous Trades Import_OMS Quer'!O2179)</f>
        <v/>
      </c>
      <c r="Q2179" s="25">
        <f t="shared" si="68"/>
        <v>0</v>
      </c>
      <c r="R2179" s="25" t="e">
        <f>VLOOKUP(O2179,'Currency Balance'!$O$3:$Q$32,3,0)</f>
        <v>#N/A</v>
      </c>
      <c r="S2179" t="e">
        <f t="shared" si="69"/>
        <v>#N/A</v>
      </c>
    </row>
    <row r="2180" spans="1:19">
      <c r="A2180">
        <f>'Previous Trades Import_OMS Quer'!A2180</f>
        <v>0</v>
      </c>
      <c r="B2180">
        <f>'Previous Trades Import_OMS Quer'!B2180</f>
        <v>0</v>
      </c>
      <c r="C2180" s="22">
        <f>'Previous Trades Import_OMS Quer'!C2180</f>
        <v>0</v>
      </c>
      <c r="D2180">
        <f>'Previous Trades Import_OMS Quer'!D2180</f>
        <v>0</v>
      </c>
      <c r="E2180" s="22">
        <f>'Previous Trades Import_OMS Quer'!E2180</f>
        <v>0</v>
      </c>
      <c r="F2180">
        <f>'Previous Trades Import_OMS Quer'!F2180</f>
        <v>0</v>
      </c>
      <c r="G2180">
        <f>'Previous Trades Import_OMS Quer'!G2180</f>
        <v>0</v>
      </c>
      <c r="H2180">
        <f>'Previous Trades Import_OMS Quer'!H2180</f>
        <v>0</v>
      </c>
      <c r="I2180">
        <f>'Previous Trades Import_OMS Quer'!I2180</f>
        <v>0</v>
      </c>
      <c r="J2180">
        <f>'Previous Trades Import_OMS Quer'!J2180</f>
        <v>0</v>
      </c>
      <c r="K2180">
        <f>'Previous Trades Import_OMS Quer'!K2180</f>
        <v>0</v>
      </c>
      <c r="L2180">
        <f>'Previous Trades Import_OMS Quer'!L2180</f>
        <v>0</v>
      </c>
      <c r="M2180">
        <f>'Previous Trades Import_OMS Quer'!M2180</f>
        <v>0</v>
      </c>
      <c r="N2180">
        <f>'Previous Trades Import_OMS Quer'!N2180</f>
        <v>0</v>
      </c>
      <c r="O2180" t="str">
        <f>CLEAN('Previous Trades Import_OMS Quer'!O2180)</f>
        <v/>
      </c>
      <c r="Q2180" s="25">
        <f t="shared" si="68"/>
        <v>0</v>
      </c>
      <c r="R2180" s="25" t="e">
        <f>VLOOKUP(O2180,'Currency Balance'!$O$3:$Q$32,3,0)</f>
        <v>#N/A</v>
      </c>
      <c r="S2180" t="e">
        <f t="shared" si="69"/>
        <v>#N/A</v>
      </c>
    </row>
    <row r="2181" spans="1:19">
      <c r="A2181">
        <f>'Previous Trades Import_OMS Quer'!A2181</f>
        <v>0</v>
      </c>
      <c r="B2181">
        <f>'Previous Trades Import_OMS Quer'!B2181</f>
        <v>0</v>
      </c>
      <c r="C2181" s="22">
        <f>'Previous Trades Import_OMS Quer'!C2181</f>
        <v>0</v>
      </c>
      <c r="D2181">
        <f>'Previous Trades Import_OMS Quer'!D2181</f>
        <v>0</v>
      </c>
      <c r="E2181" s="22">
        <f>'Previous Trades Import_OMS Quer'!E2181</f>
        <v>0</v>
      </c>
      <c r="F2181">
        <f>'Previous Trades Import_OMS Quer'!F2181</f>
        <v>0</v>
      </c>
      <c r="G2181">
        <f>'Previous Trades Import_OMS Quer'!G2181</f>
        <v>0</v>
      </c>
      <c r="H2181">
        <f>'Previous Trades Import_OMS Quer'!H2181</f>
        <v>0</v>
      </c>
      <c r="I2181">
        <f>'Previous Trades Import_OMS Quer'!I2181</f>
        <v>0</v>
      </c>
      <c r="J2181">
        <f>'Previous Trades Import_OMS Quer'!J2181</f>
        <v>0</v>
      </c>
      <c r="K2181">
        <f>'Previous Trades Import_OMS Quer'!K2181</f>
        <v>0</v>
      </c>
      <c r="L2181">
        <f>'Previous Trades Import_OMS Quer'!L2181</f>
        <v>0</v>
      </c>
      <c r="M2181">
        <f>'Previous Trades Import_OMS Quer'!M2181</f>
        <v>0</v>
      </c>
      <c r="N2181">
        <f>'Previous Trades Import_OMS Quer'!N2181</f>
        <v>0</v>
      </c>
      <c r="O2181" t="str">
        <f>CLEAN('Previous Trades Import_OMS Quer'!O2181)</f>
        <v/>
      </c>
      <c r="Q2181" s="25">
        <f t="shared" si="68"/>
        <v>0</v>
      </c>
      <c r="R2181" s="25" t="e">
        <f>VLOOKUP(O2181,'Currency Balance'!$O$3:$Q$32,3,0)</f>
        <v>#N/A</v>
      </c>
      <c r="S2181" t="e">
        <f t="shared" si="69"/>
        <v>#N/A</v>
      </c>
    </row>
    <row r="2182" spans="1:19">
      <c r="A2182">
        <f>'Previous Trades Import_OMS Quer'!A2182</f>
        <v>0</v>
      </c>
      <c r="B2182">
        <f>'Previous Trades Import_OMS Quer'!B2182</f>
        <v>0</v>
      </c>
      <c r="C2182" s="22">
        <f>'Previous Trades Import_OMS Quer'!C2182</f>
        <v>0</v>
      </c>
      <c r="D2182">
        <f>'Previous Trades Import_OMS Quer'!D2182</f>
        <v>0</v>
      </c>
      <c r="E2182" s="22">
        <f>'Previous Trades Import_OMS Quer'!E2182</f>
        <v>0</v>
      </c>
      <c r="F2182">
        <f>'Previous Trades Import_OMS Quer'!F2182</f>
        <v>0</v>
      </c>
      <c r="G2182">
        <f>'Previous Trades Import_OMS Quer'!G2182</f>
        <v>0</v>
      </c>
      <c r="H2182">
        <f>'Previous Trades Import_OMS Quer'!H2182</f>
        <v>0</v>
      </c>
      <c r="I2182">
        <f>'Previous Trades Import_OMS Quer'!I2182</f>
        <v>0</v>
      </c>
      <c r="J2182">
        <f>'Previous Trades Import_OMS Quer'!J2182</f>
        <v>0</v>
      </c>
      <c r="K2182">
        <f>'Previous Trades Import_OMS Quer'!K2182</f>
        <v>0</v>
      </c>
      <c r="L2182">
        <f>'Previous Trades Import_OMS Quer'!L2182</f>
        <v>0</v>
      </c>
      <c r="M2182">
        <f>'Previous Trades Import_OMS Quer'!M2182</f>
        <v>0</v>
      </c>
      <c r="N2182">
        <f>'Previous Trades Import_OMS Quer'!N2182</f>
        <v>0</v>
      </c>
      <c r="O2182" t="str">
        <f>CLEAN('Previous Trades Import_OMS Quer'!O2182)</f>
        <v/>
      </c>
      <c r="Q2182" s="25">
        <f t="shared" si="68"/>
        <v>0</v>
      </c>
      <c r="R2182" s="25" t="e">
        <f>VLOOKUP(O2182,'Currency Balance'!$O$3:$Q$32,3,0)</f>
        <v>#N/A</v>
      </c>
      <c r="S2182" t="e">
        <f t="shared" si="69"/>
        <v>#N/A</v>
      </c>
    </row>
    <row r="2183" spans="1:19">
      <c r="A2183">
        <f>'Previous Trades Import_OMS Quer'!A2183</f>
        <v>0</v>
      </c>
      <c r="B2183">
        <f>'Previous Trades Import_OMS Quer'!B2183</f>
        <v>0</v>
      </c>
      <c r="C2183" s="22">
        <f>'Previous Trades Import_OMS Quer'!C2183</f>
        <v>0</v>
      </c>
      <c r="D2183">
        <f>'Previous Trades Import_OMS Quer'!D2183</f>
        <v>0</v>
      </c>
      <c r="E2183" s="22">
        <f>'Previous Trades Import_OMS Quer'!E2183</f>
        <v>0</v>
      </c>
      <c r="F2183">
        <f>'Previous Trades Import_OMS Quer'!F2183</f>
        <v>0</v>
      </c>
      <c r="G2183">
        <f>'Previous Trades Import_OMS Quer'!G2183</f>
        <v>0</v>
      </c>
      <c r="H2183">
        <f>'Previous Trades Import_OMS Quer'!H2183</f>
        <v>0</v>
      </c>
      <c r="I2183">
        <f>'Previous Trades Import_OMS Quer'!I2183</f>
        <v>0</v>
      </c>
      <c r="J2183">
        <f>'Previous Trades Import_OMS Quer'!J2183</f>
        <v>0</v>
      </c>
      <c r="K2183">
        <f>'Previous Trades Import_OMS Quer'!K2183</f>
        <v>0</v>
      </c>
      <c r="L2183">
        <f>'Previous Trades Import_OMS Quer'!L2183</f>
        <v>0</v>
      </c>
      <c r="M2183">
        <f>'Previous Trades Import_OMS Quer'!M2183</f>
        <v>0</v>
      </c>
      <c r="N2183">
        <f>'Previous Trades Import_OMS Quer'!N2183</f>
        <v>0</v>
      </c>
      <c r="O2183" t="str">
        <f>CLEAN('Previous Trades Import_OMS Quer'!O2183)</f>
        <v/>
      </c>
      <c r="Q2183" s="25">
        <f t="shared" si="68"/>
        <v>0</v>
      </c>
      <c r="R2183" s="25" t="e">
        <f>VLOOKUP(O2183,'Currency Balance'!$O$3:$Q$32,3,0)</f>
        <v>#N/A</v>
      </c>
      <c r="S2183" t="e">
        <f t="shared" si="69"/>
        <v>#N/A</v>
      </c>
    </row>
    <row r="2184" spans="1:19">
      <c r="A2184">
        <f>'Previous Trades Import_OMS Quer'!A2184</f>
        <v>0</v>
      </c>
      <c r="B2184">
        <f>'Previous Trades Import_OMS Quer'!B2184</f>
        <v>0</v>
      </c>
      <c r="C2184" s="22">
        <f>'Previous Trades Import_OMS Quer'!C2184</f>
        <v>0</v>
      </c>
      <c r="D2184">
        <f>'Previous Trades Import_OMS Quer'!D2184</f>
        <v>0</v>
      </c>
      <c r="E2184" s="22">
        <f>'Previous Trades Import_OMS Quer'!E2184</f>
        <v>0</v>
      </c>
      <c r="F2184">
        <f>'Previous Trades Import_OMS Quer'!F2184</f>
        <v>0</v>
      </c>
      <c r="G2184">
        <f>'Previous Trades Import_OMS Quer'!G2184</f>
        <v>0</v>
      </c>
      <c r="H2184">
        <f>'Previous Trades Import_OMS Quer'!H2184</f>
        <v>0</v>
      </c>
      <c r="I2184">
        <f>'Previous Trades Import_OMS Quer'!I2184</f>
        <v>0</v>
      </c>
      <c r="J2184">
        <f>'Previous Trades Import_OMS Quer'!J2184</f>
        <v>0</v>
      </c>
      <c r="K2184">
        <f>'Previous Trades Import_OMS Quer'!K2184</f>
        <v>0</v>
      </c>
      <c r="L2184">
        <f>'Previous Trades Import_OMS Quer'!L2184</f>
        <v>0</v>
      </c>
      <c r="M2184">
        <f>'Previous Trades Import_OMS Quer'!M2184</f>
        <v>0</v>
      </c>
      <c r="N2184">
        <f>'Previous Trades Import_OMS Quer'!N2184</f>
        <v>0</v>
      </c>
      <c r="O2184" t="str">
        <f>CLEAN('Previous Trades Import_OMS Quer'!O2184)</f>
        <v/>
      </c>
      <c r="Q2184" s="25">
        <f t="shared" si="68"/>
        <v>0</v>
      </c>
      <c r="R2184" s="25" t="e">
        <f>VLOOKUP(O2184,'Currency Balance'!$O$3:$Q$32,3,0)</f>
        <v>#N/A</v>
      </c>
      <c r="S2184" t="e">
        <f t="shared" si="69"/>
        <v>#N/A</v>
      </c>
    </row>
    <row r="2185" spans="1:19">
      <c r="A2185">
        <f>'Previous Trades Import_OMS Quer'!A2185</f>
        <v>0</v>
      </c>
      <c r="B2185">
        <f>'Previous Trades Import_OMS Quer'!B2185</f>
        <v>0</v>
      </c>
      <c r="C2185" s="22">
        <f>'Previous Trades Import_OMS Quer'!C2185</f>
        <v>0</v>
      </c>
      <c r="D2185">
        <f>'Previous Trades Import_OMS Quer'!D2185</f>
        <v>0</v>
      </c>
      <c r="E2185" s="22">
        <f>'Previous Trades Import_OMS Quer'!E2185</f>
        <v>0</v>
      </c>
      <c r="F2185">
        <f>'Previous Trades Import_OMS Quer'!F2185</f>
        <v>0</v>
      </c>
      <c r="G2185">
        <f>'Previous Trades Import_OMS Quer'!G2185</f>
        <v>0</v>
      </c>
      <c r="H2185">
        <f>'Previous Trades Import_OMS Quer'!H2185</f>
        <v>0</v>
      </c>
      <c r="I2185">
        <f>'Previous Trades Import_OMS Quer'!I2185</f>
        <v>0</v>
      </c>
      <c r="J2185">
        <f>'Previous Trades Import_OMS Quer'!J2185</f>
        <v>0</v>
      </c>
      <c r="K2185">
        <f>'Previous Trades Import_OMS Quer'!K2185</f>
        <v>0</v>
      </c>
      <c r="L2185">
        <f>'Previous Trades Import_OMS Quer'!L2185</f>
        <v>0</v>
      </c>
      <c r="M2185">
        <f>'Previous Trades Import_OMS Quer'!M2185</f>
        <v>0</v>
      </c>
      <c r="N2185">
        <f>'Previous Trades Import_OMS Quer'!N2185</f>
        <v>0</v>
      </c>
      <c r="O2185" t="str">
        <f>CLEAN('Previous Trades Import_OMS Quer'!O2185)</f>
        <v/>
      </c>
      <c r="Q2185" s="25">
        <f t="shared" si="68"/>
        <v>0</v>
      </c>
      <c r="R2185" s="25" t="e">
        <f>VLOOKUP(O2185,'Currency Balance'!$O$3:$Q$32,3,0)</f>
        <v>#N/A</v>
      </c>
      <c r="S2185" t="e">
        <f t="shared" si="69"/>
        <v>#N/A</v>
      </c>
    </row>
    <row r="2186" spans="1:19">
      <c r="A2186">
        <f>'Previous Trades Import_OMS Quer'!A2186</f>
        <v>0</v>
      </c>
      <c r="B2186">
        <f>'Previous Trades Import_OMS Quer'!B2186</f>
        <v>0</v>
      </c>
      <c r="C2186" s="22">
        <f>'Previous Trades Import_OMS Quer'!C2186</f>
        <v>0</v>
      </c>
      <c r="D2186">
        <f>'Previous Trades Import_OMS Quer'!D2186</f>
        <v>0</v>
      </c>
      <c r="E2186" s="22">
        <f>'Previous Trades Import_OMS Quer'!E2186</f>
        <v>0</v>
      </c>
      <c r="F2186">
        <f>'Previous Trades Import_OMS Quer'!F2186</f>
        <v>0</v>
      </c>
      <c r="G2186">
        <f>'Previous Trades Import_OMS Quer'!G2186</f>
        <v>0</v>
      </c>
      <c r="H2186">
        <f>'Previous Trades Import_OMS Quer'!H2186</f>
        <v>0</v>
      </c>
      <c r="I2186">
        <f>'Previous Trades Import_OMS Quer'!I2186</f>
        <v>0</v>
      </c>
      <c r="J2186">
        <f>'Previous Trades Import_OMS Quer'!J2186</f>
        <v>0</v>
      </c>
      <c r="K2186">
        <f>'Previous Trades Import_OMS Quer'!K2186</f>
        <v>0</v>
      </c>
      <c r="L2186">
        <f>'Previous Trades Import_OMS Quer'!L2186</f>
        <v>0</v>
      </c>
      <c r="M2186">
        <f>'Previous Trades Import_OMS Quer'!M2186</f>
        <v>0</v>
      </c>
      <c r="N2186">
        <f>'Previous Trades Import_OMS Quer'!N2186</f>
        <v>0</v>
      </c>
      <c r="O2186" t="str">
        <f>CLEAN('Previous Trades Import_OMS Quer'!O2186)</f>
        <v/>
      </c>
      <c r="Q2186" s="25">
        <f t="shared" si="68"/>
        <v>0</v>
      </c>
      <c r="R2186" s="25" t="e">
        <f>VLOOKUP(O2186,'Currency Balance'!$O$3:$Q$32,3,0)</f>
        <v>#N/A</v>
      </c>
      <c r="S2186" t="e">
        <f t="shared" si="69"/>
        <v>#N/A</v>
      </c>
    </row>
    <row r="2187" spans="1:19">
      <c r="A2187">
        <f>'Previous Trades Import_OMS Quer'!A2187</f>
        <v>0</v>
      </c>
      <c r="B2187">
        <f>'Previous Trades Import_OMS Quer'!B2187</f>
        <v>0</v>
      </c>
      <c r="C2187" s="22">
        <f>'Previous Trades Import_OMS Quer'!C2187</f>
        <v>0</v>
      </c>
      <c r="D2187">
        <f>'Previous Trades Import_OMS Quer'!D2187</f>
        <v>0</v>
      </c>
      <c r="E2187" s="22">
        <f>'Previous Trades Import_OMS Quer'!E2187</f>
        <v>0</v>
      </c>
      <c r="F2187">
        <f>'Previous Trades Import_OMS Quer'!F2187</f>
        <v>0</v>
      </c>
      <c r="G2187">
        <f>'Previous Trades Import_OMS Quer'!G2187</f>
        <v>0</v>
      </c>
      <c r="H2187">
        <f>'Previous Trades Import_OMS Quer'!H2187</f>
        <v>0</v>
      </c>
      <c r="I2187">
        <f>'Previous Trades Import_OMS Quer'!I2187</f>
        <v>0</v>
      </c>
      <c r="J2187">
        <f>'Previous Trades Import_OMS Quer'!J2187</f>
        <v>0</v>
      </c>
      <c r="K2187">
        <f>'Previous Trades Import_OMS Quer'!K2187</f>
        <v>0</v>
      </c>
      <c r="L2187">
        <f>'Previous Trades Import_OMS Quer'!L2187</f>
        <v>0</v>
      </c>
      <c r="M2187">
        <f>'Previous Trades Import_OMS Quer'!M2187</f>
        <v>0</v>
      </c>
      <c r="N2187">
        <f>'Previous Trades Import_OMS Quer'!N2187</f>
        <v>0</v>
      </c>
      <c r="O2187" t="str">
        <f>CLEAN('Previous Trades Import_OMS Quer'!O2187)</f>
        <v/>
      </c>
      <c r="Q2187" s="25">
        <f t="shared" si="68"/>
        <v>0</v>
      </c>
      <c r="R2187" s="25" t="e">
        <f>VLOOKUP(O2187,'Currency Balance'!$O$3:$Q$32,3,0)</f>
        <v>#N/A</v>
      </c>
      <c r="S2187" t="e">
        <f t="shared" si="69"/>
        <v>#N/A</v>
      </c>
    </row>
    <row r="2188" spans="1:19">
      <c r="A2188">
        <f>'Previous Trades Import_OMS Quer'!A2188</f>
        <v>0</v>
      </c>
      <c r="B2188">
        <f>'Previous Trades Import_OMS Quer'!B2188</f>
        <v>0</v>
      </c>
      <c r="C2188" s="22">
        <f>'Previous Trades Import_OMS Quer'!C2188</f>
        <v>0</v>
      </c>
      <c r="D2188">
        <f>'Previous Trades Import_OMS Quer'!D2188</f>
        <v>0</v>
      </c>
      <c r="E2188" s="22">
        <f>'Previous Trades Import_OMS Quer'!E2188</f>
        <v>0</v>
      </c>
      <c r="F2188">
        <f>'Previous Trades Import_OMS Quer'!F2188</f>
        <v>0</v>
      </c>
      <c r="G2188">
        <f>'Previous Trades Import_OMS Quer'!G2188</f>
        <v>0</v>
      </c>
      <c r="H2188">
        <f>'Previous Trades Import_OMS Quer'!H2188</f>
        <v>0</v>
      </c>
      <c r="I2188">
        <f>'Previous Trades Import_OMS Quer'!I2188</f>
        <v>0</v>
      </c>
      <c r="J2188">
        <f>'Previous Trades Import_OMS Quer'!J2188</f>
        <v>0</v>
      </c>
      <c r="K2188">
        <f>'Previous Trades Import_OMS Quer'!K2188</f>
        <v>0</v>
      </c>
      <c r="L2188">
        <f>'Previous Trades Import_OMS Quer'!L2188</f>
        <v>0</v>
      </c>
      <c r="M2188">
        <f>'Previous Trades Import_OMS Quer'!M2188</f>
        <v>0</v>
      </c>
      <c r="N2188">
        <f>'Previous Trades Import_OMS Quer'!N2188</f>
        <v>0</v>
      </c>
      <c r="O2188" t="str">
        <f>CLEAN('Previous Trades Import_OMS Quer'!O2188)</f>
        <v/>
      </c>
      <c r="Q2188" s="25">
        <f t="shared" si="68"/>
        <v>0</v>
      </c>
      <c r="R2188" s="25" t="e">
        <f>VLOOKUP(O2188,'Currency Balance'!$O$3:$Q$32,3,0)</f>
        <v>#N/A</v>
      </c>
      <c r="S2188" t="e">
        <f t="shared" si="69"/>
        <v>#N/A</v>
      </c>
    </row>
    <row r="2189" spans="1:19">
      <c r="A2189">
        <f>'Previous Trades Import_OMS Quer'!A2189</f>
        <v>0</v>
      </c>
      <c r="B2189">
        <f>'Previous Trades Import_OMS Quer'!B2189</f>
        <v>0</v>
      </c>
      <c r="C2189" s="22">
        <f>'Previous Trades Import_OMS Quer'!C2189</f>
        <v>0</v>
      </c>
      <c r="D2189">
        <f>'Previous Trades Import_OMS Quer'!D2189</f>
        <v>0</v>
      </c>
      <c r="E2189" s="22">
        <f>'Previous Trades Import_OMS Quer'!E2189</f>
        <v>0</v>
      </c>
      <c r="F2189">
        <f>'Previous Trades Import_OMS Quer'!F2189</f>
        <v>0</v>
      </c>
      <c r="G2189">
        <f>'Previous Trades Import_OMS Quer'!G2189</f>
        <v>0</v>
      </c>
      <c r="H2189">
        <f>'Previous Trades Import_OMS Quer'!H2189</f>
        <v>0</v>
      </c>
      <c r="I2189">
        <f>'Previous Trades Import_OMS Quer'!I2189</f>
        <v>0</v>
      </c>
      <c r="J2189">
        <f>'Previous Trades Import_OMS Quer'!J2189</f>
        <v>0</v>
      </c>
      <c r="K2189">
        <f>'Previous Trades Import_OMS Quer'!K2189</f>
        <v>0</v>
      </c>
      <c r="L2189">
        <f>'Previous Trades Import_OMS Quer'!L2189</f>
        <v>0</v>
      </c>
      <c r="M2189">
        <f>'Previous Trades Import_OMS Quer'!M2189</f>
        <v>0</v>
      </c>
      <c r="N2189">
        <f>'Previous Trades Import_OMS Quer'!N2189</f>
        <v>0</v>
      </c>
      <c r="O2189" t="str">
        <f>CLEAN('Previous Trades Import_OMS Quer'!O2189)</f>
        <v/>
      </c>
      <c r="Q2189" s="25">
        <f t="shared" si="68"/>
        <v>0</v>
      </c>
      <c r="R2189" s="25" t="e">
        <f>VLOOKUP(O2189,'Currency Balance'!$O$3:$Q$32,3,0)</f>
        <v>#N/A</v>
      </c>
      <c r="S2189" t="e">
        <f t="shared" si="69"/>
        <v>#N/A</v>
      </c>
    </row>
    <row r="2190" spans="1:19">
      <c r="A2190">
        <f>'Previous Trades Import_OMS Quer'!A2190</f>
        <v>0</v>
      </c>
      <c r="B2190">
        <f>'Previous Trades Import_OMS Quer'!B2190</f>
        <v>0</v>
      </c>
      <c r="C2190" s="22">
        <f>'Previous Trades Import_OMS Quer'!C2190</f>
        <v>0</v>
      </c>
      <c r="D2190">
        <f>'Previous Trades Import_OMS Quer'!D2190</f>
        <v>0</v>
      </c>
      <c r="E2190" s="22">
        <f>'Previous Trades Import_OMS Quer'!E2190</f>
        <v>0</v>
      </c>
      <c r="F2190">
        <f>'Previous Trades Import_OMS Quer'!F2190</f>
        <v>0</v>
      </c>
      <c r="G2190">
        <f>'Previous Trades Import_OMS Quer'!G2190</f>
        <v>0</v>
      </c>
      <c r="H2190">
        <f>'Previous Trades Import_OMS Quer'!H2190</f>
        <v>0</v>
      </c>
      <c r="I2190">
        <f>'Previous Trades Import_OMS Quer'!I2190</f>
        <v>0</v>
      </c>
      <c r="J2190">
        <f>'Previous Trades Import_OMS Quer'!J2190</f>
        <v>0</v>
      </c>
      <c r="K2190">
        <f>'Previous Trades Import_OMS Quer'!K2190</f>
        <v>0</v>
      </c>
      <c r="L2190">
        <f>'Previous Trades Import_OMS Quer'!L2190</f>
        <v>0</v>
      </c>
      <c r="M2190">
        <f>'Previous Trades Import_OMS Quer'!M2190</f>
        <v>0</v>
      </c>
      <c r="N2190">
        <f>'Previous Trades Import_OMS Quer'!N2190</f>
        <v>0</v>
      </c>
      <c r="O2190" t="str">
        <f>CLEAN('Previous Trades Import_OMS Quer'!O2190)</f>
        <v/>
      </c>
      <c r="Q2190" s="25">
        <f t="shared" si="68"/>
        <v>0</v>
      </c>
      <c r="R2190" s="25" t="e">
        <f>VLOOKUP(O2190,'Currency Balance'!$O$3:$Q$32,3,0)</f>
        <v>#N/A</v>
      </c>
      <c r="S2190" t="e">
        <f t="shared" si="69"/>
        <v>#N/A</v>
      </c>
    </row>
    <row r="2191" spans="1:19">
      <c r="A2191">
        <f>'Previous Trades Import_OMS Quer'!A2191</f>
        <v>0</v>
      </c>
      <c r="B2191">
        <f>'Previous Trades Import_OMS Quer'!B2191</f>
        <v>0</v>
      </c>
      <c r="C2191" s="22">
        <f>'Previous Trades Import_OMS Quer'!C2191</f>
        <v>0</v>
      </c>
      <c r="D2191">
        <f>'Previous Trades Import_OMS Quer'!D2191</f>
        <v>0</v>
      </c>
      <c r="E2191" s="22">
        <f>'Previous Trades Import_OMS Quer'!E2191</f>
        <v>0</v>
      </c>
      <c r="F2191">
        <f>'Previous Trades Import_OMS Quer'!F2191</f>
        <v>0</v>
      </c>
      <c r="G2191">
        <f>'Previous Trades Import_OMS Quer'!G2191</f>
        <v>0</v>
      </c>
      <c r="H2191">
        <f>'Previous Trades Import_OMS Quer'!H2191</f>
        <v>0</v>
      </c>
      <c r="I2191">
        <f>'Previous Trades Import_OMS Quer'!I2191</f>
        <v>0</v>
      </c>
      <c r="J2191">
        <f>'Previous Trades Import_OMS Quer'!J2191</f>
        <v>0</v>
      </c>
      <c r="K2191">
        <f>'Previous Trades Import_OMS Quer'!K2191</f>
        <v>0</v>
      </c>
      <c r="L2191">
        <f>'Previous Trades Import_OMS Quer'!L2191</f>
        <v>0</v>
      </c>
      <c r="M2191">
        <f>'Previous Trades Import_OMS Quer'!M2191</f>
        <v>0</v>
      </c>
      <c r="N2191">
        <f>'Previous Trades Import_OMS Quer'!N2191</f>
        <v>0</v>
      </c>
      <c r="O2191" t="str">
        <f>CLEAN('Previous Trades Import_OMS Quer'!O2191)</f>
        <v/>
      </c>
      <c r="Q2191" s="25">
        <f t="shared" si="68"/>
        <v>0</v>
      </c>
      <c r="R2191" s="25" t="e">
        <f>VLOOKUP(O2191,'Currency Balance'!$O$3:$Q$32,3,0)</f>
        <v>#N/A</v>
      </c>
      <c r="S2191" t="e">
        <f t="shared" si="69"/>
        <v>#N/A</v>
      </c>
    </row>
    <row r="2192" spans="1:19">
      <c r="A2192">
        <f>'Previous Trades Import_OMS Quer'!A2192</f>
        <v>0</v>
      </c>
      <c r="B2192">
        <f>'Previous Trades Import_OMS Quer'!B2192</f>
        <v>0</v>
      </c>
      <c r="C2192" s="22">
        <f>'Previous Trades Import_OMS Quer'!C2192</f>
        <v>0</v>
      </c>
      <c r="D2192">
        <f>'Previous Trades Import_OMS Quer'!D2192</f>
        <v>0</v>
      </c>
      <c r="E2192" s="22">
        <f>'Previous Trades Import_OMS Quer'!E2192</f>
        <v>0</v>
      </c>
      <c r="F2192">
        <f>'Previous Trades Import_OMS Quer'!F2192</f>
        <v>0</v>
      </c>
      <c r="G2192">
        <f>'Previous Trades Import_OMS Quer'!G2192</f>
        <v>0</v>
      </c>
      <c r="H2192">
        <f>'Previous Trades Import_OMS Quer'!H2192</f>
        <v>0</v>
      </c>
      <c r="I2192">
        <f>'Previous Trades Import_OMS Quer'!I2192</f>
        <v>0</v>
      </c>
      <c r="J2192">
        <f>'Previous Trades Import_OMS Quer'!J2192</f>
        <v>0</v>
      </c>
      <c r="K2192">
        <f>'Previous Trades Import_OMS Quer'!K2192</f>
        <v>0</v>
      </c>
      <c r="L2192">
        <f>'Previous Trades Import_OMS Quer'!L2192</f>
        <v>0</v>
      </c>
      <c r="M2192">
        <f>'Previous Trades Import_OMS Quer'!M2192</f>
        <v>0</v>
      </c>
      <c r="N2192">
        <f>'Previous Trades Import_OMS Quer'!N2192</f>
        <v>0</v>
      </c>
      <c r="O2192" t="str">
        <f>CLEAN('Previous Trades Import_OMS Quer'!O2192)</f>
        <v/>
      </c>
      <c r="Q2192" s="25">
        <f t="shared" si="68"/>
        <v>0</v>
      </c>
      <c r="R2192" s="25" t="e">
        <f>VLOOKUP(O2192,'Currency Balance'!$O$3:$Q$32,3,0)</f>
        <v>#N/A</v>
      </c>
      <c r="S2192" t="e">
        <f t="shared" si="69"/>
        <v>#N/A</v>
      </c>
    </row>
    <row r="2193" spans="1:19">
      <c r="A2193">
        <f>'Previous Trades Import_OMS Quer'!A2193</f>
        <v>0</v>
      </c>
      <c r="B2193">
        <f>'Previous Trades Import_OMS Quer'!B2193</f>
        <v>0</v>
      </c>
      <c r="C2193" s="22">
        <f>'Previous Trades Import_OMS Quer'!C2193</f>
        <v>0</v>
      </c>
      <c r="D2193">
        <f>'Previous Trades Import_OMS Quer'!D2193</f>
        <v>0</v>
      </c>
      <c r="E2193" s="22">
        <f>'Previous Trades Import_OMS Quer'!E2193</f>
        <v>0</v>
      </c>
      <c r="F2193">
        <f>'Previous Trades Import_OMS Quer'!F2193</f>
        <v>0</v>
      </c>
      <c r="G2193">
        <f>'Previous Trades Import_OMS Quer'!G2193</f>
        <v>0</v>
      </c>
      <c r="H2193">
        <f>'Previous Trades Import_OMS Quer'!H2193</f>
        <v>0</v>
      </c>
      <c r="I2193">
        <f>'Previous Trades Import_OMS Quer'!I2193</f>
        <v>0</v>
      </c>
      <c r="J2193">
        <f>'Previous Trades Import_OMS Quer'!J2193</f>
        <v>0</v>
      </c>
      <c r="K2193">
        <f>'Previous Trades Import_OMS Quer'!K2193</f>
        <v>0</v>
      </c>
      <c r="L2193">
        <f>'Previous Trades Import_OMS Quer'!L2193</f>
        <v>0</v>
      </c>
      <c r="M2193">
        <f>'Previous Trades Import_OMS Quer'!M2193</f>
        <v>0</v>
      </c>
      <c r="N2193">
        <f>'Previous Trades Import_OMS Quer'!N2193</f>
        <v>0</v>
      </c>
      <c r="O2193" t="str">
        <f>CLEAN('Previous Trades Import_OMS Quer'!O2193)</f>
        <v/>
      </c>
      <c r="Q2193" s="25">
        <f t="shared" si="68"/>
        <v>0</v>
      </c>
      <c r="R2193" s="25" t="e">
        <f>VLOOKUP(O2193,'Currency Balance'!$O$3:$Q$32,3,0)</f>
        <v>#N/A</v>
      </c>
      <c r="S2193" t="e">
        <f t="shared" si="69"/>
        <v>#N/A</v>
      </c>
    </row>
    <row r="2194" spans="1:19">
      <c r="A2194">
        <f>'Previous Trades Import_OMS Quer'!A2194</f>
        <v>0</v>
      </c>
      <c r="B2194">
        <f>'Previous Trades Import_OMS Quer'!B2194</f>
        <v>0</v>
      </c>
      <c r="C2194" s="22">
        <f>'Previous Trades Import_OMS Quer'!C2194</f>
        <v>0</v>
      </c>
      <c r="D2194">
        <f>'Previous Trades Import_OMS Quer'!D2194</f>
        <v>0</v>
      </c>
      <c r="E2194" s="22">
        <f>'Previous Trades Import_OMS Quer'!E2194</f>
        <v>0</v>
      </c>
      <c r="F2194">
        <f>'Previous Trades Import_OMS Quer'!F2194</f>
        <v>0</v>
      </c>
      <c r="G2194">
        <f>'Previous Trades Import_OMS Quer'!G2194</f>
        <v>0</v>
      </c>
      <c r="H2194">
        <f>'Previous Trades Import_OMS Quer'!H2194</f>
        <v>0</v>
      </c>
      <c r="I2194">
        <f>'Previous Trades Import_OMS Quer'!I2194</f>
        <v>0</v>
      </c>
      <c r="J2194">
        <f>'Previous Trades Import_OMS Quer'!J2194</f>
        <v>0</v>
      </c>
      <c r="K2194">
        <f>'Previous Trades Import_OMS Quer'!K2194</f>
        <v>0</v>
      </c>
      <c r="L2194">
        <f>'Previous Trades Import_OMS Quer'!L2194</f>
        <v>0</v>
      </c>
      <c r="M2194">
        <f>'Previous Trades Import_OMS Quer'!M2194</f>
        <v>0</v>
      </c>
      <c r="N2194">
        <f>'Previous Trades Import_OMS Quer'!N2194</f>
        <v>0</v>
      </c>
      <c r="O2194" t="str">
        <f>CLEAN('Previous Trades Import_OMS Quer'!O2194)</f>
        <v/>
      </c>
      <c r="Q2194" s="25">
        <f t="shared" si="68"/>
        <v>0</v>
      </c>
      <c r="R2194" s="25" t="e">
        <f>VLOOKUP(O2194,'Currency Balance'!$O$3:$Q$32,3,0)</f>
        <v>#N/A</v>
      </c>
      <c r="S2194" t="e">
        <f t="shared" si="69"/>
        <v>#N/A</v>
      </c>
    </row>
    <row r="2195" spans="1:19">
      <c r="A2195">
        <f>'Previous Trades Import_OMS Quer'!A2195</f>
        <v>0</v>
      </c>
      <c r="B2195">
        <f>'Previous Trades Import_OMS Quer'!B2195</f>
        <v>0</v>
      </c>
      <c r="C2195" s="22">
        <f>'Previous Trades Import_OMS Quer'!C2195</f>
        <v>0</v>
      </c>
      <c r="D2195">
        <f>'Previous Trades Import_OMS Quer'!D2195</f>
        <v>0</v>
      </c>
      <c r="E2195" s="22">
        <f>'Previous Trades Import_OMS Quer'!E2195</f>
        <v>0</v>
      </c>
      <c r="F2195">
        <f>'Previous Trades Import_OMS Quer'!F2195</f>
        <v>0</v>
      </c>
      <c r="G2195">
        <f>'Previous Trades Import_OMS Quer'!G2195</f>
        <v>0</v>
      </c>
      <c r="H2195">
        <f>'Previous Trades Import_OMS Quer'!H2195</f>
        <v>0</v>
      </c>
      <c r="I2195">
        <f>'Previous Trades Import_OMS Quer'!I2195</f>
        <v>0</v>
      </c>
      <c r="J2195">
        <f>'Previous Trades Import_OMS Quer'!J2195</f>
        <v>0</v>
      </c>
      <c r="K2195">
        <f>'Previous Trades Import_OMS Quer'!K2195</f>
        <v>0</v>
      </c>
      <c r="L2195">
        <f>'Previous Trades Import_OMS Quer'!L2195</f>
        <v>0</v>
      </c>
      <c r="M2195">
        <f>'Previous Trades Import_OMS Quer'!M2195</f>
        <v>0</v>
      </c>
      <c r="N2195">
        <f>'Previous Trades Import_OMS Quer'!N2195</f>
        <v>0</v>
      </c>
      <c r="O2195" t="str">
        <f>CLEAN('Previous Trades Import_OMS Quer'!O2195)</f>
        <v/>
      </c>
      <c r="Q2195" s="25">
        <f t="shared" si="68"/>
        <v>0</v>
      </c>
      <c r="R2195" s="25" t="e">
        <f>VLOOKUP(O2195,'Currency Balance'!$O$3:$Q$32,3,0)</f>
        <v>#N/A</v>
      </c>
      <c r="S2195" t="e">
        <f t="shared" si="69"/>
        <v>#N/A</v>
      </c>
    </row>
    <row r="2196" spans="1:19">
      <c r="A2196">
        <f>'Previous Trades Import_OMS Quer'!A2196</f>
        <v>0</v>
      </c>
      <c r="B2196">
        <f>'Previous Trades Import_OMS Quer'!B2196</f>
        <v>0</v>
      </c>
      <c r="C2196" s="22">
        <f>'Previous Trades Import_OMS Quer'!C2196</f>
        <v>0</v>
      </c>
      <c r="D2196">
        <f>'Previous Trades Import_OMS Quer'!D2196</f>
        <v>0</v>
      </c>
      <c r="E2196" s="22">
        <f>'Previous Trades Import_OMS Quer'!E2196</f>
        <v>0</v>
      </c>
      <c r="F2196">
        <f>'Previous Trades Import_OMS Quer'!F2196</f>
        <v>0</v>
      </c>
      <c r="G2196">
        <f>'Previous Trades Import_OMS Quer'!G2196</f>
        <v>0</v>
      </c>
      <c r="H2196">
        <f>'Previous Trades Import_OMS Quer'!H2196</f>
        <v>0</v>
      </c>
      <c r="I2196">
        <f>'Previous Trades Import_OMS Quer'!I2196</f>
        <v>0</v>
      </c>
      <c r="J2196">
        <f>'Previous Trades Import_OMS Quer'!J2196</f>
        <v>0</v>
      </c>
      <c r="K2196">
        <f>'Previous Trades Import_OMS Quer'!K2196</f>
        <v>0</v>
      </c>
      <c r="L2196">
        <f>'Previous Trades Import_OMS Quer'!L2196</f>
        <v>0</v>
      </c>
      <c r="M2196">
        <f>'Previous Trades Import_OMS Quer'!M2196</f>
        <v>0</v>
      </c>
      <c r="N2196">
        <f>'Previous Trades Import_OMS Quer'!N2196</f>
        <v>0</v>
      </c>
      <c r="O2196" t="str">
        <f>CLEAN('Previous Trades Import_OMS Quer'!O2196)</f>
        <v/>
      </c>
      <c r="Q2196" s="25">
        <f t="shared" si="68"/>
        <v>0</v>
      </c>
      <c r="R2196" s="25" t="e">
        <f>VLOOKUP(O2196,'Currency Balance'!$O$3:$Q$32,3,0)</f>
        <v>#N/A</v>
      </c>
      <c r="S2196" t="e">
        <f t="shared" si="69"/>
        <v>#N/A</v>
      </c>
    </row>
    <row r="2197" spans="1:19">
      <c r="A2197">
        <f>'Previous Trades Import_OMS Quer'!A2197</f>
        <v>0</v>
      </c>
      <c r="B2197">
        <f>'Previous Trades Import_OMS Quer'!B2197</f>
        <v>0</v>
      </c>
      <c r="C2197" s="22">
        <f>'Previous Trades Import_OMS Quer'!C2197</f>
        <v>0</v>
      </c>
      <c r="D2197">
        <f>'Previous Trades Import_OMS Quer'!D2197</f>
        <v>0</v>
      </c>
      <c r="E2197" s="22">
        <f>'Previous Trades Import_OMS Quer'!E2197</f>
        <v>0</v>
      </c>
      <c r="F2197">
        <f>'Previous Trades Import_OMS Quer'!F2197</f>
        <v>0</v>
      </c>
      <c r="G2197">
        <f>'Previous Trades Import_OMS Quer'!G2197</f>
        <v>0</v>
      </c>
      <c r="H2197">
        <f>'Previous Trades Import_OMS Quer'!H2197</f>
        <v>0</v>
      </c>
      <c r="I2197">
        <f>'Previous Trades Import_OMS Quer'!I2197</f>
        <v>0</v>
      </c>
      <c r="J2197">
        <f>'Previous Trades Import_OMS Quer'!J2197</f>
        <v>0</v>
      </c>
      <c r="K2197">
        <f>'Previous Trades Import_OMS Quer'!K2197</f>
        <v>0</v>
      </c>
      <c r="L2197">
        <f>'Previous Trades Import_OMS Quer'!L2197</f>
        <v>0</v>
      </c>
      <c r="M2197">
        <f>'Previous Trades Import_OMS Quer'!M2197</f>
        <v>0</v>
      </c>
      <c r="N2197">
        <f>'Previous Trades Import_OMS Quer'!N2197</f>
        <v>0</v>
      </c>
      <c r="O2197" t="str">
        <f>CLEAN('Previous Trades Import_OMS Quer'!O2197)</f>
        <v/>
      </c>
      <c r="Q2197" s="25">
        <f t="shared" si="68"/>
        <v>0</v>
      </c>
      <c r="R2197" s="25" t="e">
        <f>VLOOKUP(O2197,'Currency Balance'!$O$3:$Q$32,3,0)</f>
        <v>#N/A</v>
      </c>
      <c r="S2197" t="e">
        <f t="shared" si="69"/>
        <v>#N/A</v>
      </c>
    </row>
    <row r="2198" spans="1:19">
      <c r="A2198">
        <f>'Previous Trades Import_OMS Quer'!A2198</f>
        <v>0</v>
      </c>
      <c r="B2198">
        <f>'Previous Trades Import_OMS Quer'!B2198</f>
        <v>0</v>
      </c>
      <c r="C2198" s="22">
        <f>'Previous Trades Import_OMS Quer'!C2198</f>
        <v>0</v>
      </c>
      <c r="D2198">
        <f>'Previous Trades Import_OMS Quer'!D2198</f>
        <v>0</v>
      </c>
      <c r="E2198" s="22">
        <f>'Previous Trades Import_OMS Quer'!E2198</f>
        <v>0</v>
      </c>
      <c r="F2198">
        <f>'Previous Trades Import_OMS Quer'!F2198</f>
        <v>0</v>
      </c>
      <c r="G2198">
        <f>'Previous Trades Import_OMS Quer'!G2198</f>
        <v>0</v>
      </c>
      <c r="H2198">
        <f>'Previous Trades Import_OMS Quer'!H2198</f>
        <v>0</v>
      </c>
      <c r="I2198">
        <f>'Previous Trades Import_OMS Quer'!I2198</f>
        <v>0</v>
      </c>
      <c r="J2198">
        <f>'Previous Trades Import_OMS Quer'!J2198</f>
        <v>0</v>
      </c>
      <c r="K2198">
        <f>'Previous Trades Import_OMS Quer'!K2198</f>
        <v>0</v>
      </c>
      <c r="L2198">
        <f>'Previous Trades Import_OMS Quer'!L2198</f>
        <v>0</v>
      </c>
      <c r="M2198">
        <f>'Previous Trades Import_OMS Quer'!M2198</f>
        <v>0</v>
      </c>
      <c r="N2198">
        <f>'Previous Trades Import_OMS Quer'!N2198</f>
        <v>0</v>
      </c>
      <c r="O2198" t="str">
        <f>CLEAN('Previous Trades Import_OMS Quer'!O2198)</f>
        <v/>
      </c>
      <c r="Q2198" s="25">
        <f t="shared" si="68"/>
        <v>0</v>
      </c>
      <c r="R2198" s="25" t="e">
        <f>VLOOKUP(O2198,'Currency Balance'!$O$3:$Q$32,3,0)</f>
        <v>#N/A</v>
      </c>
      <c r="S2198" t="e">
        <f t="shared" si="69"/>
        <v>#N/A</v>
      </c>
    </row>
    <row r="2199" spans="1:19">
      <c r="A2199">
        <f>'Previous Trades Import_OMS Quer'!A2199</f>
        <v>0</v>
      </c>
      <c r="B2199">
        <f>'Previous Trades Import_OMS Quer'!B2199</f>
        <v>0</v>
      </c>
      <c r="C2199" s="22">
        <f>'Previous Trades Import_OMS Quer'!C2199</f>
        <v>0</v>
      </c>
      <c r="D2199">
        <f>'Previous Trades Import_OMS Quer'!D2199</f>
        <v>0</v>
      </c>
      <c r="E2199" s="22">
        <f>'Previous Trades Import_OMS Quer'!E2199</f>
        <v>0</v>
      </c>
      <c r="F2199">
        <f>'Previous Trades Import_OMS Quer'!F2199</f>
        <v>0</v>
      </c>
      <c r="G2199">
        <f>'Previous Trades Import_OMS Quer'!G2199</f>
        <v>0</v>
      </c>
      <c r="H2199">
        <f>'Previous Trades Import_OMS Quer'!H2199</f>
        <v>0</v>
      </c>
      <c r="I2199">
        <f>'Previous Trades Import_OMS Quer'!I2199</f>
        <v>0</v>
      </c>
      <c r="J2199">
        <f>'Previous Trades Import_OMS Quer'!J2199</f>
        <v>0</v>
      </c>
      <c r="K2199">
        <f>'Previous Trades Import_OMS Quer'!K2199</f>
        <v>0</v>
      </c>
      <c r="L2199">
        <f>'Previous Trades Import_OMS Quer'!L2199</f>
        <v>0</v>
      </c>
      <c r="M2199">
        <f>'Previous Trades Import_OMS Quer'!M2199</f>
        <v>0</v>
      </c>
      <c r="N2199">
        <f>'Previous Trades Import_OMS Quer'!N2199</f>
        <v>0</v>
      </c>
      <c r="O2199" t="str">
        <f>CLEAN('Previous Trades Import_OMS Quer'!O2199)</f>
        <v/>
      </c>
      <c r="Q2199" s="25">
        <f t="shared" si="68"/>
        <v>0</v>
      </c>
      <c r="R2199" s="25" t="e">
        <f>VLOOKUP(O2199,'Currency Balance'!$O$3:$Q$32,3,0)</f>
        <v>#N/A</v>
      </c>
      <c r="S2199" t="e">
        <f t="shared" si="69"/>
        <v>#N/A</v>
      </c>
    </row>
    <row r="2200" spans="1:19">
      <c r="A2200">
        <f>'Previous Trades Import_OMS Quer'!A2200</f>
        <v>0</v>
      </c>
      <c r="B2200">
        <f>'Previous Trades Import_OMS Quer'!B2200</f>
        <v>0</v>
      </c>
      <c r="C2200" s="22">
        <f>'Previous Trades Import_OMS Quer'!C2200</f>
        <v>0</v>
      </c>
      <c r="D2200">
        <f>'Previous Trades Import_OMS Quer'!D2200</f>
        <v>0</v>
      </c>
      <c r="E2200" s="22">
        <f>'Previous Trades Import_OMS Quer'!E2200</f>
        <v>0</v>
      </c>
      <c r="F2200">
        <f>'Previous Trades Import_OMS Quer'!F2200</f>
        <v>0</v>
      </c>
      <c r="G2200">
        <f>'Previous Trades Import_OMS Quer'!G2200</f>
        <v>0</v>
      </c>
      <c r="H2200">
        <f>'Previous Trades Import_OMS Quer'!H2200</f>
        <v>0</v>
      </c>
      <c r="I2200">
        <f>'Previous Trades Import_OMS Quer'!I2200</f>
        <v>0</v>
      </c>
      <c r="J2200">
        <f>'Previous Trades Import_OMS Quer'!J2200</f>
        <v>0</v>
      </c>
      <c r="K2200">
        <f>'Previous Trades Import_OMS Quer'!K2200</f>
        <v>0</v>
      </c>
      <c r="L2200">
        <f>'Previous Trades Import_OMS Quer'!L2200</f>
        <v>0</v>
      </c>
      <c r="M2200">
        <f>'Previous Trades Import_OMS Quer'!M2200</f>
        <v>0</v>
      </c>
      <c r="N2200">
        <f>'Previous Trades Import_OMS Quer'!N2200</f>
        <v>0</v>
      </c>
      <c r="O2200" t="str">
        <f>CLEAN('Previous Trades Import_OMS Quer'!O2200)</f>
        <v/>
      </c>
      <c r="Q2200" s="25">
        <f t="shared" si="68"/>
        <v>0</v>
      </c>
      <c r="R2200" s="25" t="e">
        <f>VLOOKUP(O2200,'Currency Balance'!$O$3:$Q$32,3,0)</f>
        <v>#N/A</v>
      </c>
      <c r="S2200" t="e">
        <f t="shared" si="69"/>
        <v>#N/A</v>
      </c>
    </row>
    <row r="2201" spans="1:19">
      <c r="A2201">
        <f>'Previous Trades Import_OMS Quer'!A2201</f>
        <v>0</v>
      </c>
      <c r="B2201">
        <f>'Previous Trades Import_OMS Quer'!B2201</f>
        <v>0</v>
      </c>
      <c r="C2201" s="22">
        <f>'Previous Trades Import_OMS Quer'!C2201</f>
        <v>0</v>
      </c>
      <c r="D2201">
        <f>'Previous Trades Import_OMS Quer'!D2201</f>
        <v>0</v>
      </c>
      <c r="E2201" s="22">
        <f>'Previous Trades Import_OMS Quer'!E2201</f>
        <v>0</v>
      </c>
      <c r="F2201">
        <f>'Previous Trades Import_OMS Quer'!F2201</f>
        <v>0</v>
      </c>
      <c r="G2201">
        <f>'Previous Trades Import_OMS Quer'!G2201</f>
        <v>0</v>
      </c>
      <c r="H2201">
        <f>'Previous Trades Import_OMS Quer'!H2201</f>
        <v>0</v>
      </c>
      <c r="I2201">
        <f>'Previous Trades Import_OMS Quer'!I2201</f>
        <v>0</v>
      </c>
      <c r="J2201">
        <f>'Previous Trades Import_OMS Quer'!J2201</f>
        <v>0</v>
      </c>
      <c r="K2201">
        <f>'Previous Trades Import_OMS Quer'!K2201</f>
        <v>0</v>
      </c>
      <c r="L2201">
        <f>'Previous Trades Import_OMS Quer'!L2201</f>
        <v>0</v>
      </c>
      <c r="M2201">
        <f>'Previous Trades Import_OMS Quer'!M2201</f>
        <v>0</v>
      </c>
      <c r="N2201">
        <f>'Previous Trades Import_OMS Quer'!N2201</f>
        <v>0</v>
      </c>
      <c r="O2201" t="str">
        <f>CLEAN('Previous Trades Import_OMS Quer'!O2201)</f>
        <v/>
      </c>
      <c r="Q2201" s="25">
        <f t="shared" si="68"/>
        <v>0</v>
      </c>
      <c r="R2201" s="25" t="e">
        <f>VLOOKUP(O2201,'Currency Balance'!$O$3:$Q$32,3,0)</f>
        <v>#N/A</v>
      </c>
      <c r="S2201" t="e">
        <f t="shared" si="69"/>
        <v>#N/A</v>
      </c>
    </row>
    <row r="2202" spans="1:19">
      <c r="A2202">
        <f>'Previous Trades Import_OMS Quer'!A2202</f>
        <v>0</v>
      </c>
      <c r="B2202">
        <f>'Previous Trades Import_OMS Quer'!B2202</f>
        <v>0</v>
      </c>
      <c r="C2202" s="22">
        <f>'Previous Trades Import_OMS Quer'!C2202</f>
        <v>0</v>
      </c>
      <c r="D2202">
        <f>'Previous Trades Import_OMS Quer'!D2202</f>
        <v>0</v>
      </c>
      <c r="E2202" s="22">
        <f>'Previous Trades Import_OMS Quer'!E2202</f>
        <v>0</v>
      </c>
      <c r="F2202">
        <f>'Previous Trades Import_OMS Quer'!F2202</f>
        <v>0</v>
      </c>
      <c r="G2202">
        <f>'Previous Trades Import_OMS Quer'!G2202</f>
        <v>0</v>
      </c>
      <c r="H2202">
        <f>'Previous Trades Import_OMS Quer'!H2202</f>
        <v>0</v>
      </c>
      <c r="I2202">
        <f>'Previous Trades Import_OMS Quer'!I2202</f>
        <v>0</v>
      </c>
      <c r="J2202">
        <f>'Previous Trades Import_OMS Quer'!J2202</f>
        <v>0</v>
      </c>
      <c r="K2202">
        <f>'Previous Trades Import_OMS Quer'!K2202</f>
        <v>0</v>
      </c>
      <c r="L2202">
        <f>'Previous Trades Import_OMS Quer'!L2202</f>
        <v>0</v>
      </c>
      <c r="M2202">
        <f>'Previous Trades Import_OMS Quer'!M2202</f>
        <v>0</v>
      </c>
      <c r="N2202">
        <f>'Previous Trades Import_OMS Quer'!N2202</f>
        <v>0</v>
      </c>
      <c r="O2202" t="str">
        <f>CLEAN('Previous Trades Import_OMS Quer'!O2202)</f>
        <v/>
      </c>
      <c r="Q2202" s="25">
        <f t="shared" si="68"/>
        <v>0</v>
      </c>
      <c r="R2202" s="25" t="e">
        <f>VLOOKUP(O2202,'Currency Balance'!$O$3:$Q$32,3,0)</f>
        <v>#N/A</v>
      </c>
      <c r="S2202" t="e">
        <f t="shared" si="69"/>
        <v>#N/A</v>
      </c>
    </row>
    <row r="2203" spans="1:19">
      <c r="A2203">
        <f>'Previous Trades Import_OMS Quer'!A2203</f>
        <v>0</v>
      </c>
      <c r="B2203">
        <f>'Previous Trades Import_OMS Quer'!B2203</f>
        <v>0</v>
      </c>
      <c r="C2203" s="22">
        <f>'Previous Trades Import_OMS Quer'!C2203</f>
        <v>0</v>
      </c>
      <c r="D2203">
        <f>'Previous Trades Import_OMS Quer'!D2203</f>
        <v>0</v>
      </c>
      <c r="E2203" s="22">
        <f>'Previous Trades Import_OMS Quer'!E2203</f>
        <v>0</v>
      </c>
      <c r="F2203">
        <f>'Previous Trades Import_OMS Quer'!F2203</f>
        <v>0</v>
      </c>
      <c r="G2203">
        <f>'Previous Trades Import_OMS Quer'!G2203</f>
        <v>0</v>
      </c>
      <c r="H2203">
        <f>'Previous Trades Import_OMS Quer'!H2203</f>
        <v>0</v>
      </c>
      <c r="I2203">
        <f>'Previous Trades Import_OMS Quer'!I2203</f>
        <v>0</v>
      </c>
      <c r="J2203">
        <f>'Previous Trades Import_OMS Quer'!J2203</f>
        <v>0</v>
      </c>
      <c r="K2203">
        <f>'Previous Trades Import_OMS Quer'!K2203</f>
        <v>0</v>
      </c>
      <c r="L2203">
        <f>'Previous Trades Import_OMS Quer'!L2203</f>
        <v>0</v>
      </c>
      <c r="M2203">
        <f>'Previous Trades Import_OMS Quer'!M2203</f>
        <v>0</v>
      </c>
      <c r="N2203">
        <f>'Previous Trades Import_OMS Quer'!N2203</f>
        <v>0</v>
      </c>
      <c r="O2203" t="str">
        <f>CLEAN('Previous Trades Import_OMS Quer'!O2203)</f>
        <v/>
      </c>
      <c r="Q2203" s="25">
        <f t="shared" si="68"/>
        <v>0</v>
      </c>
      <c r="R2203" s="25" t="e">
        <f>VLOOKUP(O2203,'Currency Balance'!$O$3:$Q$32,3,0)</f>
        <v>#N/A</v>
      </c>
      <c r="S2203" t="e">
        <f t="shared" si="69"/>
        <v>#N/A</v>
      </c>
    </row>
    <row r="2204" spans="1:19">
      <c r="A2204">
        <f>'Previous Trades Import_OMS Quer'!A2204</f>
        <v>0</v>
      </c>
      <c r="B2204">
        <f>'Previous Trades Import_OMS Quer'!B2204</f>
        <v>0</v>
      </c>
      <c r="C2204" s="22">
        <f>'Previous Trades Import_OMS Quer'!C2204</f>
        <v>0</v>
      </c>
      <c r="D2204">
        <f>'Previous Trades Import_OMS Quer'!D2204</f>
        <v>0</v>
      </c>
      <c r="E2204" s="22">
        <f>'Previous Trades Import_OMS Quer'!E2204</f>
        <v>0</v>
      </c>
      <c r="F2204">
        <f>'Previous Trades Import_OMS Quer'!F2204</f>
        <v>0</v>
      </c>
      <c r="G2204">
        <f>'Previous Trades Import_OMS Quer'!G2204</f>
        <v>0</v>
      </c>
      <c r="H2204">
        <f>'Previous Trades Import_OMS Quer'!H2204</f>
        <v>0</v>
      </c>
      <c r="I2204">
        <f>'Previous Trades Import_OMS Quer'!I2204</f>
        <v>0</v>
      </c>
      <c r="J2204">
        <f>'Previous Trades Import_OMS Quer'!J2204</f>
        <v>0</v>
      </c>
      <c r="K2204">
        <f>'Previous Trades Import_OMS Quer'!K2204</f>
        <v>0</v>
      </c>
      <c r="L2204">
        <f>'Previous Trades Import_OMS Quer'!L2204</f>
        <v>0</v>
      </c>
      <c r="M2204">
        <f>'Previous Trades Import_OMS Quer'!M2204</f>
        <v>0</v>
      </c>
      <c r="N2204">
        <f>'Previous Trades Import_OMS Quer'!N2204</f>
        <v>0</v>
      </c>
      <c r="O2204" t="str">
        <f>CLEAN('Previous Trades Import_OMS Quer'!O2204)</f>
        <v/>
      </c>
      <c r="Q2204" s="25">
        <f t="shared" si="68"/>
        <v>0</v>
      </c>
      <c r="R2204" s="25" t="e">
        <f>VLOOKUP(O2204,'Currency Balance'!$O$3:$Q$32,3,0)</f>
        <v>#N/A</v>
      </c>
      <c r="S2204" t="e">
        <f t="shared" si="69"/>
        <v>#N/A</v>
      </c>
    </row>
    <row r="2205" spans="1:19">
      <c r="A2205">
        <f>'Previous Trades Import_OMS Quer'!A2205</f>
        <v>0</v>
      </c>
      <c r="B2205">
        <f>'Previous Trades Import_OMS Quer'!B2205</f>
        <v>0</v>
      </c>
      <c r="C2205" s="22">
        <f>'Previous Trades Import_OMS Quer'!C2205</f>
        <v>0</v>
      </c>
      <c r="D2205">
        <f>'Previous Trades Import_OMS Quer'!D2205</f>
        <v>0</v>
      </c>
      <c r="E2205" s="22">
        <f>'Previous Trades Import_OMS Quer'!E2205</f>
        <v>0</v>
      </c>
      <c r="F2205">
        <f>'Previous Trades Import_OMS Quer'!F2205</f>
        <v>0</v>
      </c>
      <c r="G2205">
        <f>'Previous Trades Import_OMS Quer'!G2205</f>
        <v>0</v>
      </c>
      <c r="H2205">
        <f>'Previous Trades Import_OMS Quer'!H2205</f>
        <v>0</v>
      </c>
      <c r="I2205">
        <f>'Previous Trades Import_OMS Quer'!I2205</f>
        <v>0</v>
      </c>
      <c r="J2205">
        <f>'Previous Trades Import_OMS Quer'!J2205</f>
        <v>0</v>
      </c>
      <c r="K2205">
        <f>'Previous Trades Import_OMS Quer'!K2205</f>
        <v>0</v>
      </c>
      <c r="L2205">
        <f>'Previous Trades Import_OMS Quer'!L2205</f>
        <v>0</v>
      </c>
      <c r="M2205">
        <f>'Previous Trades Import_OMS Quer'!M2205</f>
        <v>0</v>
      </c>
      <c r="N2205">
        <f>'Previous Trades Import_OMS Quer'!N2205</f>
        <v>0</v>
      </c>
      <c r="O2205" t="str">
        <f>CLEAN('Previous Trades Import_OMS Quer'!O2205)</f>
        <v/>
      </c>
      <c r="Q2205" s="25">
        <f t="shared" si="68"/>
        <v>0</v>
      </c>
      <c r="R2205" s="25" t="e">
        <f>VLOOKUP(O2205,'Currency Balance'!$O$3:$Q$32,3,0)</f>
        <v>#N/A</v>
      </c>
      <c r="S2205" t="e">
        <f t="shared" si="69"/>
        <v>#N/A</v>
      </c>
    </row>
    <row r="2206" spans="1:19">
      <c r="A2206">
        <f>'Previous Trades Import_OMS Quer'!A2206</f>
        <v>0</v>
      </c>
      <c r="B2206">
        <f>'Previous Trades Import_OMS Quer'!B2206</f>
        <v>0</v>
      </c>
      <c r="C2206" s="22">
        <f>'Previous Trades Import_OMS Quer'!C2206</f>
        <v>0</v>
      </c>
      <c r="D2206">
        <f>'Previous Trades Import_OMS Quer'!D2206</f>
        <v>0</v>
      </c>
      <c r="E2206" s="22">
        <f>'Previous Trades Import_OMS Quer'!E2206</f>
        <v>0</v>
      </c>
      <c r="F2206">
        <f>'Previous Trades Import_OMS Quer'!F2206</f>
        <v>0</v>
      </c>
      <c r="G2206">
        <f>'Previous Trades Import_OMS Quer'!G2206</f>
        <v>0</v>
      </c>
      <c r="H2206">
        <f>'Previous Trades Import_OMS Quer'!H2206</f>
        <v>0</v>
      </c>
      <c r="I2206">
        <f>'Previous Trades Import_OMS Quer'!I2206</f>
        <v>0</v>
      </c>
      <c r="J2206">
        <f>'Previous Trades Import_OMS Quer'!J2206</f>
        <v>0</v>
      </c>
      <c r="K2206">
        <f>'Previous Trades Import_OMS Quer'!K2206</f>
        <v>0</v>
      </c>
      <c r="L2206">
        <f>'Previous Trades Import_OMS Quer'!L2206</f>
        <v>0</v>
      </c>
      <c r="M2206">
        <f>'Previous Trades Import_OMS Quer'!M2206</f>
        <v>0</v>
      </c>
      <c r="N2206">
        <f>'Previous Trades Import_OMS Quer'!N2206</f>
        <v>0</v>
      </c>
      <c r="O2206" t="str">
        <f>CLEAN('Previous Trades Import_OMS Quer'!O2206)</f>
        <v/>
      </c>
      <c r="Q2206" s="25">
        <f t="shared" si="68"/>
        <v>0</v>
      </c>
      <c r="R2206" s="25" t="e">
        <f>VLOOKUP(O2206,'Currency Balance'!$O$3:$Q$32,3,0)</f>
        <v>#N/A</v>
      </c>
      <c r="S2206" t="e">
        <f t="shared" si="69"/>
        <v>#N/A</v>
      </c>
    </row>
    <row r="2207" spans="1:19">
      <c r="A2207">
        <f>'Previous Trades Import_OMS Quer'!A2207</f>
        <v>0</v>
      </c>
      <c r="B2207">
        <f>'Previous Trades Import_OMS Quer'!B2207</f>
        <v>0</v>
      </c>
      <c r="C2207" s="22">
        <f>'Previous Trades Import_OMS Quer'!C2207</f>
        <v>0</v>
      </c>
      <c r="D2207">
        <f>'Previous Trades Import_OMS Quer'!D2207</f>
        <v>0</v>
      </c>
      <c r="E2207" s="22">
        <f>'Previous Trades Import_OMS Quer'!E2207</f>
        <v>0</v>
      </c>
      <c r="F2207">
        <f>'Previous Trades Import_OMS Quer'!F2207</f>
        <v>0</v>
      </c>
      <c r="G2207">
        <f>'Previous Trades Import_OMS Quer'!G2207</f>
        <v>0</v>
      </c>
      <c r="H2207">
        <f>'Previous Trades Import_OMS Quer'!H2207</f>
        <v>0</v>
      </c>
      <c r="I2207">
        <f>'Previous Trades Import_OMS Quer'!I2207</f>
        <v>0</v>
      </c>
      <c r="J2207">
        <f>'Previous Trades Import_OMS Quer'!J2207</f>
        <v>0</v>
      </c>
      <c r="K2207">
        <f>'Previous Trades Import_OMS Quer'!K2207</f>
        <v>0</v>
      </c>
      <c r="L2207">
        <f>'Previous Trades Import_OMS Quer'!L2207</f>
        <v>0</v>
      </c>
      <c r="M2207">
        <f>'Previous Trades Import_OMS Quer'!M2207</f>
        <v>0</v>
      </c>
      <c r="N2207">
        <f>'Previous Trades Import_OMS Quer'!N2207</f>
        <v>0</v>
      </c>
      <c r="O2207" t="str">
        <f>CLEAN('Previous Trades Import_OMS Quer'!O2207)</f>
        <v/>
      </c>
      <c r="Q2207" s="25">
        <f t="shared" si="68"/>
        <v>0</v>
      </c>
      <c r="R2207" s="25" t="e">
        <f>VLOOKUP(O2207,'Currency Balance'!$O$3:$Q$32,3,0)</f>
        <v>#N/A</v>
      </c>
      <c r="S2207" t="e">
        <f t="shared" si="69"/>
        <v>#N/A</v>
      </c>
    </row>
    <row r="2208" spans="1:19">
      <c r="A2208">
        <f>'Previous Trades Import_OMS Quer'!A2208</f>
        <v>0</v>
      </c>
      <c r="B2208">
        <f>'Previous Trades Import_OMS Quer'!B2208</f>
        <v>0</v>
      </c>
      <c r="C2208" s="22">
        <f>'Previous Trades Import_OMS Quer'!C2208</f>
        <v>0</v>
      </c>
      <c r="D2208">
        <f>'Previous Trades Import_OMS Quer'!D2208</f>
        <v>0</v>
      </c>
      <c r="E2208" s="22">
        <f>'Previous Trades Import_OMS Quer'!E2208</f>
        <v>0</v>
      </c>
      <c r="F2208">
        <f>'Previous Trades Import_OMS Quer'!F2208</f>
        <v>0</v>
      </c>
      <c r="G2208">
        <f>'Previous Trades Import_OMS Quer'!G2208</f>
        <v>0</v>
      </c>
      <c r="H2208">
        <f>'Previous Trades Import_OMS Quer'!H2208</f>
        <v>0</v>
      </c>
      <c r="I2208">
        <f>'Previous Trades Import_OMS Quer'!I2208</f>
        <v>0</v>
      </c>
      <c r="J2208">
        <f>'Previous Trades Import_OMS Quer'!J2208</f>
        <v>0</v>
      </c>
      <c r="K2208">
        <f>'Previous Trades Import_OMS Quer'!K2208</f>
        <v>0</v>
      </c>
      <c r="L2208">
        <f>'Previous Trades Import_OMS Quer'!L2208</f>
        <v>0</v>
      </c>
      <c r="M2208">
        <f>'Previous Trades Import_OMS Quer'!M2208</f>
        <v>0</v>
      </c>
      <c r="N2208">
        <f>'Previous Trades Import_OMS Quer'!N2208</f>
        <v>0</v>
      </c>
      <c r="O2208" t="str">
        <f>CLEAN('Previous Trades Import_OMS Quer'!O2208)</f>
        <v/>
      </c>
      <c r="Q2208" s="25">
        <f t="shared" si="68"/>
        <v>0</v>
      </c>
      <c r="R2208" s="25" t="e">
        <f>VLOOKUP(O2208,'Currency Balance'!$O$3:$Q$32,3,0)</f>
        <v>#N/A</v>
      </c>
      <c r="S2208" t="e">
        <f t="shared" si="69"/>
        <v>#N/A</v>
      </c>
    </row>
    <row r="2209" spans="1:19">
      <c r="A2209">
        <f>'Previous Trades Import_OMS Quer'!A2209</f>
        <v>0</v>
      </c>
      <c r="B2209">
        <f>'Previous Trades Import_OMS Quer'!B2209</f>
        <v>0</v>
      </c>
      <c r="C2209" s="22">
        <f>'Previous Trades Import_OMS Quer'!C2209</f>
        <v>0</v>
      </c>
      <c r="D2209">
        <f>'Previous Trades Import_OMS Quer'!D2209</f>
        <v>0</v>
      </c>
      <c r="E2209" s="22">
        <f>'Previous Trades Import_OMS Quer'!E2209</f>
        <v>0</v>
      </c>
      <c r="F2209">
        <f>'Previous Trades Import_OMS Quer'!F2209</f>
        <v>0</v>
      </c>
      <c r="G2209">
        <f>'Previous Trades Import_OMS Quer'!G2209</f>
        <v>0</v>
      </c>
      <c r="H2209">
        <f>'Previous Trades Import_OMS Quer'!H2209</f>
        <v>0</v>
      </c>
      <c r="I2209">
        <f>'Previous Trades Import_OMS Quer'!I2209</f>
        <v>0</v>
      </c>
      <c r="J2209">
        <f>'Previous Trades Import_OMS Quer'!J2209</f>
        <v>0</v>
      </c>
      <c r="K2209">
        <f>'Previous Trades Import_OMS Quer'!K2209</f>
        <v>0</v>
      </c>
      <c r="L2209">
        <f>'Previous Trades Import_OMS Quer'!L2209</f>
        <v>0</v>
      </c>
      <c r="M2209">
        <f>'Previous Trades Import_OMS Quer'!M2209</f>
        <v>0</v>
      </c>
      <c r="N2209">
        <f>'Previous Trades Import_OMS Quer'!N2209</f>
        <v>0</v>
      </c>
      <c r="O2209" t="str">
        <f>CLEAN('Previous Trades Import_OMS Quer'!O2209)</f>
        <v/>
      </c>
      <c r="Q2209" s="25">
        <f t="shared" si="68"/>
        <v>0</v>
      </c>
      <c r="R2209" s="25" t="e">
        <f>VLOOKUP(O2209,'Currency Balance'!$O$3:$Q$32,3,0)</f>
        <v>#N/A</v>
      </c>
      <c r="S2209" t="e">
        <f t="shared" si="69"/>
        <v>#N/A</v>
      </c>
    </row>
    <row r="2210" spans="1:19">
      <c r="A2210">
        <f>'Previous Trades Import_OMS Quer'!A2210</f>
        <v>0</v>
      </c>
      <c r="B2210">
        <f>'Previous Trades Import_OMS Quer'!B2210</f>
        <v>0</v>
      </c>
      <c r="C2210" s="22">
        <f>'Previous Trades Import_OMS Quer'!C2210</f>
        <v>0</v>
      </c>
      <c r="D2210">
        <f>'Previous Trades Import_OMS Quer'!D2210</f>
        <v>0</v>
      </c>
      <c r="E2210" s="22">
        <f>'Previous Trades Import_OMS Quer'!E2210</f>
        <v>0</v>
      </c>
      <c r="F2210">
        <f>'Previous Trades Import_OMS Quer'!F2210</f>
        <v>0</v>
      </c>
      <c r="G2210">
        <f>'Previous Trades Import_OMS Quer'!G2210</f>
        <v>0</v>
      </c>
      <c r="H2210">
        <f>'Previous Trades Import_OMS Quer'!H2210</f>
        <v>0</v>
      </c>
      <c r="I2210">
        <f>'Previous Trades Import_OMS Quer'!I2210</f>
        <v>0</v>
      </c>
      <c r="J2210">
        <f>'Previous Trades Import_OMS Quer'!J2210</f>
        <v>0</v>
      </c>
      <c r="K2210">
        <f>'Previous Trades Import_OMS Quer'!K2210</f>
        <v>0</v>
      </c>
      <c r="L2210">
        <f>'Previous Trades Import_OMS Quer'!L2210</f>
        <v>0</v>
      </c>
      <c r="M2210">
        <f>'Previous Trades Import_OMS Quer'!M2210</f>
        <v>0</v>
      </c>
      <c r="N2210">
        <f>'Previous Trades Import_OMS Quer'!N2210</f>
        <v>0</v>
      </c>
      <c r="O2210" t="str">
        <f>CLEAN('Previous Trades Import_OMS Quer'!O2210)</f>
        <v/>
      </c>
      <c r="Q2210" s="25">
        <f t="shared" si="68"/>
        <v>0</v>
      </c>
      <c r="R2210" s="25" t="e">
        <f>VLOOKUP(O2210,'Currency Balance'!$O$3:$Q$32,3,0)</f>
        <v>#N/A</v>
      </c>
      <c r="S2210" t="e">
        <f t="shared" si="69"/>
        <v>#N/A</v>
      </c>
    </row>
    <row r="2211" spans="1:19">
      <c r="A2211">
        <f>'Previous Trades Import_OMS Quer'!A2211</f>
        <v>0</v>
      </c>
      <c r="B2211">
        <f>'Previous Trades Import_OMS Quer'!B2211</f>
        <v>0</v>
      </c>
      <c r="C2211" s="22">
        <f>'Previous Trades Import_OMS Quer'!C2211</f>
        <v>0</v>
      </c>
      <c r="D2211">
        <f>'Previous Trades Import_OMS Quer'!D2211</f>
        <v>0</v>
      </c>
      <c r="E2211" s="22">
        <f>'Previous Trades Import_OMS Quer'!E2211</f>
        <v>0</v>
      </c>
      <c r="F2211">
        <f>'Previous Trades Import_OMS Quer'!F2211</f>
        <v>0</v>
      </c>
      <c r="G2211">
        <f>'Previous Trades Import_OMS Quer'!G2211</f>
        <v>0</v>
      </c>
      <c r="H2211">
        <f>'Previous Trades Import_OMS Quer'!H2211</f>
        <v>0</v>
      </c>
      <c r="I2211">
        <f>'Previous Trades Import_OMS Quer'!I2211</f>
        <v>0</v>
      </c>
      <c r="J2211">
        <f>'Previous Trades Import_OMS Quer'!J2211</f>
        <v>0</v>
      </c>
      <c r="K2211">
        <f>'Previous Trades Import_OMS Quer'!K2211</f>
        <v>0</v>
      </c>
      <c r="L2211">
        <f>'Previous Trades Import_OMS Quer'!L2211</f>
        <v>0</v>
      </c>
      <c r="M2211">
        <f>'Previous Trades Import_OMS Quer'!M2211</f>
        <v>0</v>
      </c>
      <c r="N2211">
        <f>'Previous Trades Import_OMS Quer'!N2211</f>
        <v>0</v>
      </c>
      <c r="O2211" t="str">
        <f>CLEAN('Previous Trades Import_OMS Quer'!O2211)</f>
        <v/>
      </c>
      <c r="Q2211" s="25">
        <f t="shared" si="68"/>
        <v>0</v>
      </c>
      <c r="R2211" s="25" t="e">
        <f>VLOOKUP(O2211,'Currency Balance'!$O$3:$Q$32,3,0)</f>
        <v>#N/A</v>
      </c>
      <c r="S2211" t="e">
        <f t="shared" si="69"/>
        <v>#N/A</v>
      </c>
    </row>
    <row r="2212" spans="1:19">
      <c r="A2212">
        <f>'Previous Trades Import_OMS Quer'!A2212</f>
        <v>0</v>
      </c>
      <c r="B2212">
        <f>'Previous Trades Import_OMS Quer'!B2212</f>
        <v>0</v>
      </c>
      <c r="C2212" s="22">
        <f>'Previous Trades Import_OMS Quer'!C2212</f>
        <v>0</v>
      </c>
      <c r="D2212">
        <f>'Previous Trades Import_OMS Quer'!D2212</f>
        <v>0</v>
      </c>
      <c r="E2212" s="22">
        <f>'Previous Trades Import_OMS Quer'!E2212</f>
        <v>0</v>
      </c>
      <c r="F2212">
        <f>'Previous Trades Import_OMS Quer'!F2212</f>
        <v>0</v>
      </c>
      <c r="G2212">
        <f>'Previous Trades Import_OMS Quer'!G2212</f>
        <v>0</v>
      </c>
      <c r="H2212">
        <f>'Previous Trades Import_OMS Quer'!H2212</f>
        <v>0</v>
      </c>
      <c r="I2212">
        <f>'Previous Trades Import_OMS Quer'!I2212</f>
        <v>0</v>
      </c>
      <c r="J2212">
        <f>'Previous Trades Import_OMS Quer'!J2212</f>
        <v>0</v>
      </c>
      <c r="K2212">
        <f>'Previous Trades Import_OMS Quer'!K2212</f>
        <v>0</v>
      </c>
      <c r="L2212">
        <f>'Previous Trades Import_OMS Quer'!L2212</f>
        <v>0</v>
      </c>
      <c r="M2212">
        <f>'Previous Trades Import_OMS Quer'!M2212</f>
        <v>0</v>
      </c>
      <c r="N2212">
        <f>'Previous Trades Import_OMS Quer'!N2212</f>
        <v>0</v>
      </c>
      <c r="O2212" t="str">
        <f>CLEAN('Previous Trades Import_OMS Quer'!O2212)</f>
        <v/>
      </c>
      <c r="Q2212" s="25">
        <f t="shared" si="68"/>
        <v>0</v>
      </c>
      <c r="R2212" s="25" t="e">
        <f>VLOOKUP(O2212,'Currency Balance'!$O$3:$Q$32,3,0)</f>
        <v>#N/A</v>
      </c>
      <c r="S2212" t="e">
        <f t="shared" si="69"/>
        <v>#N/A</v>
      </c>
    </row>
    <row r="2213" spans="1:19">
      <c r="A2213">
        <f>'Previous Trades Import_OMS Quer'!A2213</f>
        <v>0</v>
      </c>
      <c r="B2213">
        <f>'Previous Trades Import_OMS Quer'!B2213</f>
        <v>0</v>
      </c>
      <c r="C2213" s="22">
        <f>'Previous Trades Import_OMS Quer'!C2213</f>
        <v>0</v>
      </c>
      <c r="D2213">
        <f>'Previous Trades Import_OMS Quer'!D2213</f>
        <v>0</v>
      </c>
      <c r="E2213" s="22">
        <f>'Previous Trades Import_OMS Quer'!E2213</f>
        <v>0</v>
      </c>
      <c r="F2213">
        <f>'Previous Trades Import_OMS Quer'!F2213</f>
        <v>0</v>
      </c>
      <c r="G2213">
        <f>'Previous Trades Import_OMS Quer'!G2213</f>
        <v>0</v>
      </c>
      <c r="H2213">
        <f>'Previous Trades Import_OMS Quer'!H2213</f>
        <v>0</v>
      </c>
      <c r="I2213">
        <f>'Previous Trades Import_OMS Quer'!I2213</f>
        <v>0</v>
      </c>
      <c r="J2213">
        <f>'Previous Trades Import_OMS Quer'!J2213</f>
        <v>0</v>
      </c>
      <c r="K2213">
        <f>'Previous Trades Import_OMS Quer'!K2213</f>
        <v>0</v>
      </c>
      <c r="L2213">
        <f>'Previous Trades Import_OMS Quer'!L2213</f>
        <v>0</v>
      </c>
      <c r="M2213">
        <f>'Previous Trades Import_OMS Quer'!M2213</f>
        <v>0</v>
      </c>
      <c r="N2213">
        <f>'Previous Trades Import_OMS Quer'!N2213</f>
        <v>0</v>
      </c>
      <c r="O2213" t="str">
        <f>CLEAN('Previous Trades Import_OMS Quer'!O2213)</f>
        <v/>
      </c>
      <c r="Q2213" s="25">
        <f t="shared" si="68"/>
        <v>0</v>
      </c>
      <c r="R2213" s="25" t="e">
        <f>VLOOKUP(O2213,'Currency Balance'!$O$3:$Q$32,3,0)</f>
        <v>#N/A</v>
      </c>
      <c r="S2213" t="e">
        <f t="shared" si="69"/>
        <v>#N/A</v>
      </c>
    </row>
    <row r="2214" spans="1:19">
      <c r="A2214">
        <f>'Previous Trades Import_OMS Quer'!A2214</f>
        <v>0</v>
      </c>
      <c r="B2214">
        <f>'Previous Trades Import_OMS Quer'!B2214</f>
        <v>0</v>
      </c>
      <c r="C2214" s="22">
        <f>'Previous Trades Import_OMS Quer'!C2214</f>
        <v>0</v>
      </c>
      <c r="D2214">
        <f>'Previous Trades Import_OMS Quer'!D2214</f>
        <v>0</v>
      </c>
      <c r="E2214" s="22">
        <f>'Previous Trades Import_OMS Quer'!E2214</f>
        <v>0</v>
      </c>
      <c r="F2214">
        <f>'Previous Trades Import_OMS Quer'!F2214</f>
        <v>0</v>
      </c>
      <c r="G2214">
        <f>'Previous Trades Import_OMS Quer'!G2214</f>
        <v>0</v>
      </c>
      <c r="H2214">
        <f>'Previous Trades Import_OMS Quer'!H2214</f>
        <v>0</v>
      </c>
      <c r="I2214">
        <f>'Previous Trades Import_OMS Quer'!I2214</f>
        <v>0</v>
      </c>
      <c r="J2214">
        <f>'Previous Trades Import_OMS Quer'!J2214</f>
        <v>0</v>
      </c>
      <c r="K2214">
        <f>'Previous Trades Import_OMS Quer'!K2214</f>
        <v>0</v>
      </c>
      <c r="L2214">
        <f>'Previous Trades Import_OMS Quer'!L2214</f>
        <v>0</v>
      </c>
      <c r="M2214">
        <f>'Previous Trades Import_OMS Quer'!M2214</f>
        <v>0</v>
      </c>
      <c r="N2214">
        <f>'Previous Trades Import_OMS Quer'!N2214</f>
        <v>0</v>
      </c>
      <c r="O2214" t="str">
        <f>CLEAN('Previous Trades Import_OMS Quer'!O2214)</f>
        <v/>
      </c>
      <c r="Q2214" s="25">
        <f t="shared" si="68"/>
        <v>0</v>
      </c>
      <c r="R2214" s="25" t="e">
        <f>VLOOKUP(O2214,'Currency Balance'!$O$3:$Q$32,3,0)</f>
        <v>#N/A</v>
      </c>
      <c r="S2214" t="e">
        <f t="shared" si="69"/>
        <v>#N/A</v>
      </c>
    </row>
    <row r="2215" spans="1:19">
      <c r="A2215">
        <f>'Previous Trades Import_OMS Quer'!A2215</f>
        <v>0</v>
      </c>
      <c r="B2215">
        <f>'Previous Trades Import_OMS Quer'!B2215</f>
        <v>0</v>
      </c>
      <c r="C2215" s="22">
        <f>'Previous Trades Import_OMS Quer'!C2215</f>
        <v>0</v>
      </c>
      <c r="D2215">
        <f>'Previous Trades Import_OMS Quer'!D2215</f>
        <v>0</v>
      </c>
      <c r="E2215" s="22">
        <f>'Previous Trades Import_OMS Quer'!E2215</f>
        <v>0</v>
      </c>
      <c r="F2215">
        <f>'Previous Trades Import_OMS Quer'!F2215</f>
        <v>0</v>
      </c>
      <c r="G2215">
        <f>'Previous Trades Import_OMS Quer'!G2215</f>
        <v>0</v>
      </c>
      <c r="H2215">
        <f>'Previous Trades Import_OMS Quer'!H2215</f>
        <v>0</v>
      </c>
      <c r="I2215">
        <f>'Previous Trades Import_OMS Quer'!I2215</f>
        <v>0</v>
      </c>
      <c r="J2215">
        <f>'Previous Trades Import_OMS Quer'!J2215</f>
        <v>0</v>
      </c>
      <c r="K2215">
        <f>'Previous Trades Import_OMS Quer'!K2215</f>
        <v>0</v>
      </c>
      <c r="L2215">
        <f>'Previous Trades Import_OMS Quer'!L2215</f>
        <v>0</v>
      </c>
      <c r="M2215">
        <f>'Previous Trades Import_OMS Quer'!M2215</f>
        <v>0</v>
      </c>
      <c r="N2215">
        <f>'Previous Trades Import_OMS Quer'!N2215</f>
        <v>0</v>
      </c>
      <c r="O2215" t="str">
        <f>CLEAN('Previous Trades Import_OMS Quer'!O2215)</f>
        <v/>
      </c>
      <c r="Q2215" s="25">
        <f t="shared" si="68"/>
        <v>0</v>
      </c>
      <c r="R2215" s="25" t="e">
        <f>VLOOKUP(O2215,'Currency Balance'!$O$3:$Q$32,3,0)</f>
        <v>#N/A</v>
      </c>
      <c r="S2215" t="e">
        <f t="shared" si="69"/>
        <v>#N/A</v>
      </c>
    </row>
    <row r="2216" spans="1:19">
      <c r="A2216">
        <f>'Previous Trades Import_OMS Quer'!A2216</f>
        <v>0</v>
      </c>
      <c r="B2216">
        <f>'Previous Trades Import_OMS Quer'!B2216</f>
        <v>0</v>
      </c>
      <c r="C2216" s="22">
        <f>'Previous Trades Import_OMS Quer'!C2216</f>
        <v>0</v>
      </c>
      <c r="D2216">
        <f>'Previous Trades Import_OMS Quer'!D2216</f>
        <v>0</v>
      </c>
      <c r="E2216" s="22">
        <f>'Previous Trades Import_OMS Quer'!E2216</f>
        <v>0</v>
      </c>
      <c r="F2216">
        <f>'Previous Trades Import_OMS Quer'!F2216</f>
        <v>0</v>
      </c>
      <c r="G2216">
        <f>'Previous Trades Import_OMS Quer'!G2216</f>
        <v>0</v>
      </c>
      <c r="H2216">
        <f>'Previous Trades Import_OMS Quer'!H2216</f>
        <v>0</v>
      </c>
      <c r="I2216">
        <f>'Previous Trades Import_OMS Quer'!I2216</f>
        <v>0</v>
      </c>
      <c r="J2216">
        <f>'Previous Trades Import_OMS Quer'!J2216</f>
        <v>0</v>
      </c>
      <c r="K2216">
        <f>'Previous Trades Import_OMS Quer'!K2216</f>
        <v>0</v>
      </c>
      <c r="L2216">
        <f>'Previous Trades Import_OMS Quer'!L2216</f>
        <v>0</v>
      </c>
      <c r="M2216">
        <f>'Previous Trades Import_OMS Quer'!M2216</f>
        <v>0</v>
      </c>
      <c r="N2216">
        <f>'Previous Trades Import_OMS Quer'!N2216</f>
        <v>0</v>
      </c>
      <c r="O2216" t="str">
        <f>CLEAN('Previous Trades Import_OMS Quer'!O2216)</f>
        <v/>
      </c>
      <c r="Q2216" s="25">
        <f t="shared" si="68"/>
        <v>0</v>
      </c>
      <c r="R2216" s="25" t="e">
        <f>VLOOKUP(O2216,'Currency Balance'!$O$3:$Q$32,3,0)</f>
        <v>#N/A</v>
      </c>
      <c r="S2216" t="e">
        <f t="shared" si="69"/>
        <v>#N/A</v>
      </c>
    </row>
    <row r="2217" spans="1:19">
      <c r="A2217">
        <f>'Previous Trades Import_OMS Quer'!A2217</f>
        <v>0</v>
      </c>
      <c r="B2217">
        <f>'Previous Trades Import_OMS Quer'!B2217</f>
        <v>0</v>
      </c>
      <c r="C2217" s="22">
        <f>'Previous Trades Import_OMS Quer'!C2217</f>
        <v>0</v>
      </c>
      <c r="D2217">
        <f>'Previous Trades Import_OMS Quer'!D2217</f>
        <v>0</v>
      </c>
      <c r="E2217" s="22">
        <f>'Previous Trades Import_OMS Quer'!E2217</f>
        <v>0</v>
      </c>
      <c r="F2217">
        <f>'Previous Trades Import_OMS Quer'!F2217</f>
        <v>0</v>
      </c>
      <c r="G2217">
        <f>'Previous Trades Import_OMS Quer'!G2217</f>
        <v>0</v>
      </c>
      <c r="H2217">
        <f>'Previous Trades Import_OMS Quer'!H2217</f>
        <v>0</v>
      </c>
      <c r="I2217">
        <f>'Previous Trades Import_OMS Quer'!I2217</f>
        <v>0</v>
      </c>
      <c r="J2217">
        <f>'Previous Trades Import_OMS Quer'!J2217</f>
        <v>0</v>
      </c>
      <c r="K2217">
        <f>'Previous Trades Import_OMS Quer'!K2217</f>
        <v>0</v>
      </c>
      <c r="L2217">
        <f>'Previous Trades Import_OMS Quer'!L2217</f>
        <v>0</v>
      </c>
      <c r="M2217">
        <f>'Previous Trades Import_OMS Quer'!M2217</f>
        <v>0</v>
      </c>
      <c r="N2217">
        <f>'Previous Trades Import_OMS Quer'!N2217</f>
        <v>0</v>
      </c>
      <c r="O2217" t="str">
        <f>CLEAN('Previous Trades Import_OMS Quer'!O2217)</f>
        <v/>
      </c>
      <c r="Q2217" s="25">
        <f t="shared" si="68"/>
        <v>0</v>
      </c>
      <c r="R2217" s="25" t="e">
        <f>VLOOKUP(O2217,'Currency Balance'!$O$3:$Q$32,3,0)</f>
        <v>#N/A</v>
      </c>
      <c r="S2217" t="e">
        <f t="shared" si="69"/>
        <v>#N/A</v>
      </c>
    </row>
    <row r="2218" spans="1:19">
      <c r="A2218">
        <f>'Previous Trades Import_OMS Quer'!A2218</f>
        <v>0</v>
      </c>
      <c r="B2218">
        <f>'Previous Trades Import_OMS Quer'!B2218</f>
        <v>0</v>
      </c>
      <c r="C2218" s="22">
        <f>'Previous Trades Import_OMS Quer'!C2218</f>
        <v>0</v>
      </c>
      <c r="D2218">
        <f>'Previous Trades Import_OMS Quer'!D2218</f>
        <v>0</v>
      </c>
      <c r="E2218" s="22">
        <f>'Previous Trades Import_OMS Quer'!E2218</f>
        <v>0</v>
      </c>
      <c r="F2218">
        <f>'Previous Trades Import_OMS Quer'!F2218</f>
        <v>0</v>
      </c>
      <c r="G2218">
        <f>'Previous Trades Import_OMS Quer'!G2218</f>
        <v>0</v>
      </c>
      <c r="H2218">
        <f>'Previous Trades Import_OMS Quer'!H2218</f>
        <v>0</v>
      </c>
      <c r="I2218">
        <f>'Previous Trades Import_OMS Quer'!I2218</f>
        <v>0</v>
      </c>
      <c r="J2218">
        <f>'Previous Trades Import_OMS Quer'!J2218</f>
        <v>0</v>
      </c>
      <c r="K2218">
        <f>'Previous Trades Import_OMS Quer'!K2218</f>
        <v>0</v>
      </c>
      <c r="L2218">
        <f>'Previous Trades Import_OMS Quer'!L2218</f>
        <v>0</v>
      </c>
      <c r="M2218">
        <f>'Previous Trades Import_OMS Quer'!M2218</f>
        <v>0</v>
      </c>
      <c r="N2218">
        <f>'Previous Trades Import_OMS Quer'!N2218</f>
        <v>0</v>
      </c>
      <c r="O2218" t="str">
        <f>CLEAN('Previous Trades Import_OMS Quer'!O2218)</f>
        <v/>
      </c>
      <c r="Q2218" s="25">
        <f t="shared" si="68"/>
        <v>0</v>
      </c>
      <c r="R2218" s="25" t="e">
        <f>VLOOKUP(O2218,'Currency Balance'!$O$3:$Q$32,3,0)</f>
        <v>#N/A</v>
      </c>
      <c r="S2218" t="e">
        <f t="shared" si="69"/>
        <v>#N/A</v>
      </c>
    </row>
    <row r="2219" spans="1:19">
      <c r="A2219">
        <f>'Previous Trades Import_OMS Quer'!A2219</f>
        <v>0</v>
      </c>
      <c r="B2219">
        <f>'Previous Trades Import_OMS Quer'!B2219</f>
        <v>0</v>
      </c>
      <c r="C2219" s="22">
        <f>'Previous Trades Import_OMS Quer'!C2219</f>
        <v>0</v>
      </c>
      <c r="D2219">
        <f>'Previous Trades Import_OMS Quer'!D2219</f>
        <v>0</v>
      </c>
      <c r="E2219" s="22">
        <f>'Previous Trades Import_OMS Quer'!E2219</f>
        <v>0</v>
      </c>
      <c r="F2219">
        <f>'Previous Trades Import_OMS Quer'!F2219</f>
        <v>0</v>
      </c>
      <c r="G2219">
        <f>'Previous Trades Import_OMS Quer'!G2219</f>
        <v>0</v>
      </c>
      <c r="H2219">
        <f>'Previous Trades Import_OMS Quer'!H2219</f>
        <v>0</v>
      </c>
      <c r="I2219">
        <f>'Previous Trades Import_OMS Quer'!I2219</f>
        <v>0</v>
      </c>
      <c r="J2219">
        <f>'Previous Trades Import_OMS Quer'!J2219</f>
        <v>0</v>
      </c>
      <c r="K2219">
        <f>'Previous Trades Import_OMS Quer'!K2219</f>
        <v>0</v>
      </c>
      <c r="L2219">
        <f>'Previous Trades Import_OMS Quer'!L2219</f>
        <v>0</v>
      </c>
      <c r="M2219">
        <f>'Previous Trades Import_OMS Quer'!M2219</f>
        <v>0</v>
      </c>
      <c r="N2219">
        <f>'Previous Trades Import_OMS Quer'!N2219</f>
        <v>0</v>
      </c>
      <c r="O2219" t="str">
        <f>CLEAN('Previous Trades Import_OMS Quer'!O2219)</f>
        <v/>
      </c>
      <c r="Q2219" s="25">
        <f t="shared" si="68"/>
        <v>0</v>
      </c>
      <c r="R2219" s="25" t="e">
        <f>VLOOKUP(O2219,'Currency Balance'!$O$3:$Q$32,3,0)</f>
        <v>#N/A</v>
      </c>
      <c r="S2219" t="e">
        <f t="shared" si="69"/>
        <v>#N/A</v>
      </c>
    </row>
    <row r="2220" spans="1:19">
      <c r="A2220">
        <f>'Previous Trades Import_OMS Quer'!A2220</f>
        <v>0</v>
      </c>
      <c r="B2220">
        <f>'Previous Trades Import_OMS Quer'!B2220</f>
        <v>0</v>
      </c>
      <c r="C2220" s="22">
        <f>'Previous Trades Import_OMS Quer'!C2220</f>
        <v>0</v>
      </c>
      <c r="D2220">
        <f>'Previous Trades Import_OMS Quer'!D2220</f>
        <v>0</v>
      </c>
      <c r="E2220" s="22">
        <f>'Previous Trades Import_OMS Quer'!E2220</f>
        <v>0</v>
      </c>
      <c r="F2220">
        <f>'Previous Trades Import_OMS Quer'!F2220</f>
        <v>0</v>
      </c>
      <c r="G2220">
        <f>'Previous Trades Import_OMS Quer'!G2220</f>
        <v>0</v>
      </c>
      <c r="H2220">
        <f>'Previous Trades Import_OMS Quer'!H2220</f>
        <v>0</v>
      </c>
      <c r="I2220">
        <f>'Previous Trades Import_OMS Quer'!I2220</f>
        <v>0</v>
      </c>
      <c r="J2220">
        <f>'Previous Trades Import_OMS Quer'!J2220</f>
        <v>0</v>
      </c>
      <c r="K2220">
        <f>'Previous Trades Import_OMS Quer'!K2220</f>
        <v>0</v>
      </c>
      <c r="L2220">
        <f>'Previous Trades Import_OMS Quer'!L2220</f>
        <v>0</v>
      </c>
      <c r="M2220">
        <f>'Previous Trades Import_OMS Quer'!M2220</f>
        <v>0</v>
      </c>
      <c r="N2220">
        <f>'Previous Trades Import_OMS Quer'!N2220</f>
        <v>0</v>
      </c>
      <c r="O2220" t="str">
        <f>CLEAN('Previous Trades Import_OMS Quer'!O2220)</f>
        <v/>
      </c>
      <c r="Q2220" s="25">
        <f t="shared" si="68"/>
        <v>0</v>
      </c>
      <c r="R2220" s="25" t="e">
        <f>VLOOKUP(O2220,'Currency Balance'!$O$3:$Q$32,3,0)</f>
        <v>#N/A</v>
      </c>
      <c r="S2220" t="e">
        <f t="shared" si="69"/>
        <v>#N/A</v>
      </c>
    </row>
    <row r="2221" spans="1:19">
      <c r="A2221">
        <f>'Previous Trades Import_OMS Quer'!A2221</f>
        <v>0</v>
      </c>
      <c r="B2221">
        <f>'Previous Trades Import_OMS Quer'!B2221</f>
        <v>0</v>
      </c>
      <c r="C2221" s="22">
        <f>'Previous Trades Import_OMS Quer'!C2221</f>
        <v>0</v>
      </c>
      <c r="D2221">
        <f>'Previous Trades Import_OMS Quer'!D2221</f>
        <v>0</v>
      </c>
      <c r="E2221" s="22">
        <f>'Previous Trades Import_OMS Quer'!E2221</f>
        <v>0</v>
      </c>
      <c r="F2221">
        <f>'Previous Trades Import_OMS Quer'!F2221</f>
        <v>0</v>
      </c>
      <c r="G2221">
        <f>'Previous Trades Import_OMS Quer'!G2221</f>
        <v>0</v>
      </c>
      <c r="H2221">
        <f>'Previous Trades Import_OMS Quer'!H2221</f>
        <v>0</v>
      </c>
      <c r="I2221">
        <f>'Previous Trades Import_OMS Quer'!I2221</f>
        <v>0</v>
      </c>
      <c r="J2221">
        <f>'Previous Trades Import_OMS Quer'!J2221</f>
        <v>0</v>
      </c>
      <c r="K2221">
        <f>'Previous Trades Import_OMS Quer'!K2221</f>
        <v>0</v>
      </c>
      <c r="L2221">
        <f>'Previous Trades Import_OMS Quer'!L2221</f>
        <v>0</v>
      </c>
      <c r="M2221">
        <f>'Previous Trades Import_OMS Quer'!M2221</f>
        <v>0</v>
      </c>
      <c r="N2221">
        <f>'Previous Trades Import_OMS Quer'!N2221</f>
        <v>0</v>
      </c>
      <c r="O2221" t="str">
        <f>CLEAN('Previous Trades Import_OMS Quer'!O2221)</f>
        <v/>
      </c>
      <c r="Q2221" s="25">
        <f t="shared" si="68"/>
        <v>0</v>
      </c>
      <c r="R2221" s="25" t="e">
        <f>VLOOKUP(O2221,'Currency Balance'!$O$3:$Q$32,3,0)</f>
        <v>#N/A</v>
      </c>
      <c r="S2221" t="e">
        <f t="shared" si="69"/>
        <v>#N/A</v>
      </c>
    </row>
    <row r="2222" spans="1:19">
      <c r="A2222">
        <f>'Previous Trades Import_OMS Quer'!A2222</f>
        <v>0</v>
      </c>
      <c r="B2222">
        <f>'Previous Trades Import_OMS Quer'!B2222</f>
        <v>0</v>
      </c>
      <c r="C2222" s="22">
        <f>'Previous Trades Import_OMS Quer'!C2222</f>
        <v>0</v>
      </c>
      <c r="D2222">
        <f>'Previous Trades Import_OMS Quer'!D2222</f>
        <v>0</v>
      </c>
      <c r="E2222" s="22">
        <f>'Previous Trades Import_OMS Quer'!E2222</f>
        <v>0</v>
      </c>
      <c r="F2222">
        <f>'Previous Trades Import_OMS Quer'!F2222</f>
        <v>0</v>
      </c>
      <c r="G2222">
        <f>'Previous Trades Import_OMS Quer'!G2222</f>
        <v>0</v>
      </c>
      <c r="H2222">
        <f>'Previous Trades Import_OMS Quer'!H2222</f>
        <v>0</v>
      </c>
      <c r="I2222">
        <f>'Previous Trades Import_OMS Quer'!I2222</f>
        <v>0</v>
      </c>
      <c r="J2222">
        <f>'Previous Trades Import_OMS Quer'!J2222</f>
        <v>0</v>
      </c>
      <c r="K2222">
        <f>'Previous Trades Import_OMS Quer'!K2222</f>
        <v>0</v>
      </c>
      <c r="L2222">
        <f>'Previous Trades Import_OMS Quer'!L2222</f>
        <v>0</v>
      </c>
      <c r="M2222">
        <f>'Previous Trades Import_OMS Quer'!M2222</f>
        <v>0</v>
      </c>
      <c r="N2222">
        <f>'Previous Trades Import_OMS Quer'!N2222</f>
        <v>0</v>
      </c>
      <c r="O2222" t="str">
        <f>CLEAN('Previous Trades Import_OMS Quer'!O2222)</f>
        <v/>
      </c>
      <c r="Q2222" s="25">
        <f t="shared" si="68"/>
        <v>0</v>
      </c>
      <c r="R2222" s="25" t="e">
        <f>VLOOKUP(O2222,'Currency Balance'!$O$3:$Q$32,3,0)</f>
        <v>#N/A</v>
      </c>
      <c r="S2222" t="e">
        <f t="shared" si="69"/>
        <v>#N/A</v>
      </c>
    </row>
    <row r="2223" spans="1:19">
      <c r="A2223">
        <f>'Previous Trades Import_OMS Quer'!A2223</f>
        <v>0</v>
      </c>
      <c r="B2223">
        <f>'Previous Trades Import_OMS Quer'!B2223</f>
        <v>0</v>
      </c>
      <c r="C2223" s="22">
        <f>'Previous Trades Import_OMS Quer'!C2223</f>
        <v>0</v>
      </c>
      <c r="D2223">
        <f>'Previous Trades Import_OMS Quer'!D2223</f>
        <v>0</v>
      </c>
      <c r="E2223" s="22">
        <f>'Previous Trades Import_OMS Quer'!E2223</f>
        <v>0</v>
      </c>
      <c r="F2223">
        <f>'Previous Trades Import_OMS Quer'!F2223</f>
        <v>0</v>
      </c>
      <c r="G2223">
        <f>'Previous Trades Import_OMS Quer'!G2223</f>
        <v>0</v>
      </c>
      <c r="H2223">
        <f>'Previous Trades Import_OMS Quer'!H2223</f>
        <v>0</v>
      </c>
      <c r="I2223">
        <f>'Previous Trades Import_OMS Quer'!I2223</f>
        <v>0</v>
      </c>
      <c r="J2223">
        <f>'Previous Trades Import_OMS Quer'!J2223</f>
        <v>0</v>
      </c>
      <c r="K2223">
        <f>'Previous Trades Import_OMS Quer'!K2223</f>
        <v>0</v>
      </c>
      <c r="L2223">
        <f>'Previous Trades Import_OMS Quer'!L2223</f>
        <v>0</v>
      </c>
      <c r="M2223">
        <f>'Previous Trades Import_OMS Quer'!M2223</f>
        <v>0</v>
      </c>
      <c r="N2223">
        <f>'Previous Trades Import_OMS Quer'!N2223</f>
        <v>0</v>
      </c>
      <c r="O2223" t="str">
        <f>CLEAN('Previous Trades Import_OMS Quer'!O2223)</f>
        <v/>
      </c>
      <c r="Q2223" s="25">
        <f t="shared" si="68"/>
        <v>0</v>
      </c>
      <c r="R2223" s="25" t="e">
        <f>VLOOKUP(O2223,'Currency Balance'!$O$3:$Q$32,3,0)</f>
        <v>#N/A</v>
      </c>
      <c r="S2223" t="e">
        <f t="shared" si="69"/>
        <v>#N/A</v>
      </c>
    </row>
    <row r="2224" spans="1:19">
      <c r="A2224">
        <f>'Previous Trades Import_OMS Quer'!A2224</f>
        <v>0</v>
      </c>
      <c r="B2224">
        <f>'Previous Trades Import_OMS Quer'!B2224</f>
        <v>0</v>
      </c>
      <c r="C2224" s="22">
        <f>'Previous Trades Import_OMS Quer'!C2224</f>
        <v>0</v>
      </c>
      <c r="D2224">
        <f>'Previous Trades Import_OMS Quer'!D2224</f>
        <v>0</v>
      </c>
      <c r="E2224" s="22">
        <f>'Previous Trades Import_OMS Quer'!E2224</f>
        <v>0</v>
      </c>
      <c r="F2224">
        <f>'Previous Trades Import_OMS Quer'!F2224</f>
        <v>0</v>
      </c>
      <c r="G2224">
        <f>'Previous Trades Import_OMS Quer'!G2224</f>
        <v>0</v>
      </c>
      <c r="H2224">
        <f>'Previous Trades Import_OMS Quer'!H2224</f>
        <v>0</v>
      </c>
      <c r="I2224">
        <f>'Previous Trades Import_OMS Quer'!I2224</f>
        <v>0</v>
      </c>
      <c r="J2224">
        <f>'Previous Trades Import_OMS Quer'!J2224</f>
        <v>0</v>
      </c>
      <c r="K2224">
        <f>'Previous Trades Import_OMS Quer'!K2224</f>
        <v>0</v>
      </c>
      <c r="L2224">
        <f>'Previous Trades Import_OMS Quer'!L2224</f>
        <v>0</v>
      </c>
      <c r="M2224">
        <f>'Previous Trades Import_OMS Quer'!M2224</f>
        <v>0</v>
      </c>
      <c r="N2224">
        <f>'Previous Trades Import_OMS Quer'!N2224</f>
        <v>0</v>
      </c>
      <c r="O2224" t="str">
        <f>CLEAN('Previous Trades Import_OMS Quer'!O2224)</f>
        <v/>
      </c>
      <c r="Q2224" s="25">
        <f t="shared" si="68"/>
        <v>0</v>
      </c>
      <c r="R2224" s="25" t="e">
        <f>VLOOKUP(O2224,'Currency Balance'!$O$3:$Q$32,3,0)</f>
        <v>#N/A</v>
      </c>
      <c r="S2224" t="e">
        <f t="shared" si="69"/>
        <v>#N/A</v>
      </c>
    </row>
    <row r="2225" spans="1:19">
      <c r="A2225">
        <f>'Previous Trades Import_OMS Quer'!A2225</f>
        <v>0</v>
      </c>
      <c r="B2225">
        <f>'Previous Trades Import_OMS Quer'!B2225</f>
        <v>0</v>
      </c>
      <c r="C2225" s="22">
        <f>'Previous Trades Import_OMS Quer'!C2225</f>
        <v>0</v>
      </c>
      <c r="D2225">
        <f>'Previous Trades Import_OMS Quer'!D2225</f>
        <v>0</v>
      </c>
      <c r="E2225" s="22">
        <f>'Previous Trades Import_OMS Quer'!E2225</f>
        <v>0</v>
      </c>
      <c r="F2225">
        <f>'Previous Trades Import_OMS Quer'!F2225</f>
        <v>0</v>
      </c>
      <c r="G2225">
        <f>'Previous Trades Import_OMS Quer'!G2225</f>
        <v>0</v>
      </c>
      <c r="H2225">
        <f>'Previous Trades Import_OMS Quer'!H2225</f>
        <v>0</v>
      </c>
      <c r="I2225">
        <f>'Previous Trades Import_OMS Quer'!I2225</f>
        <v>0</v>
      </c>
      <c r="J2225">
        <f>'Previous Trades Import_OMS Quer'!J2225</f>
        <v>0</v>
      </c>
      <c r="K2225">
        <f>'Previous Trades Import_OMS Quer'!K2225</f>
        <v>0</v>
      </c>
      <c r="L2225">
        <f>'Previous Trades Import_OMS Quer'!L2225</f>
        <v>0</v>
      </c>
      <c r="M2225">
        <f>'Previous Trades Import_OMS Quer'!M2225</f>
        <v>0</v>
      </c>
      <c r="N2225">
        <f>'Previous Trades Import_OMS Quer'!N2225</f>
        <v>0</v>
      </c>
      <c r="O2225" t="str">
        <f>CLEAN('Previous Trades Import_OMS Quer'!O2225)</f>
        <v/>
      </c>
      <c r="Q2225" s="25">
        <f t="shared" si="68"/>
        <v>0</v>
      </c>
      <c r="R2225" s="25" t="e">
        <f>VLOOKUP(O2225,'Currency Balance'!$O$3:$Q$32,3,0)</f>
        <v>#N/A</v>
      </c>
      <c r="S2225" t="e">
        <f t="shared" si="69"/>
        <v>#N/A</v>
      </c>
    </row>
    <row r="2226" spans="1:19">
      <c r="A2226">
        <f>'Previous Trades Import_OMS Quer'!A2226</f>
        <v>0</v>
      </c>
      <c r="B2226">
        <f>'Previous Trades Import_OMS Quer'!B2226</f>
        <v>0</v>
      </c>
      <c r="C2226" s="22">
        <f>'Previous Trades Import_OMS Quer'!C2226</f>
        <v>0</v>
      </c>
      <c r="D2226">
        <f>'Previous Trades Import_OMS Quer'!D2226</f>
        <v>0</v>
      </c>
      <c r="E2226" s="22">
        <f>'Previous Trades Import_OMS Quer'!E2226</f>
        <v>0</v>
      </c>
      <c r="F2226">
        <f>'Previous Trades Import_OMS Quer'!F2226</f>
        <v>0</v>
      </c>
      <c r="G2226">
        <f>'Previous Trades Import_OMS Quer'!G2226</f>
        <v>0</v>
      </c>
      <c r="H2226">
        <f>'Previous Trades Import_OMS Quer'!H2226</f>
        <v>0</v>
      </c>
      <c r="I2226">
        <f>'Previous Trades Import_OMS Quer'!I2226</f>
        <v>0</v>
      </c>
      <c r="J2226">
        <f>'Previous Trades Import_OMS Quer'!J2226</f>
        <v>0</v>
      </c>
      <c r="K2226">
        <f>'Previous Trades Import_OMS Quer'!K2226</f>
        <v>0</v>
      </c>
      <c r="L2226">
        <f>'Previous Trades Import_OMS Quer'!L2226</f>
        <v>0</v>
      </c>
      <c r="M2226">
        <f>'Previous Trades Import_OMS Quer'!M2226</f>
        <v>0</v>
      </c>
      <c r="N2226">
        <f>'Previous Trades Import_OMS Quer'!N2226</f>
        <v>0</v>
      </c>
      <c r="O2226" t="str">
        <f>CLEAN('Previous Trades Import_OMS Quer'!O2226)</f>
        <v/>
      </c>
      <c r="Q2226" s="25">
        <f t="shared" si="68"/>
        <v>0</v>
      </c>
      <c r="R2226" s="25" t="e">
        <f>VLOOKUP(O2226,'Currency Balance'!$O$3:$Q$32,3,0)</f>
        <v>#N/A</v>
      </c>
      <c r="S2226" t="e">
        <f t="shared" si="69"/>
        <v>#N/A</v>
      </c>
    </row>
    <row r="2227" spans="1:19">
      <c r="A2227">
        <f>'Previous Trades Import_OMS Quer'!A2227</f>
        <v>0</v>
      </c>
      <c r="B2227">
        <f>'Previous Trades Import_OMS Quer'!B2227</f>
        <v>0</v>
      </c>
      <c r="C2227" s="22">
        <f>'Previous Trades Import_OMS Quer'!C2227</f>
        <v>0</v>
      </c>
      <c r="D2227">
        <f>'Previous Trades Import_OMS Quer'!D2227</f>
        <v>0</v>
      </c>
      <c r="E2227" s="22">
        <f>'Previous Trades Import_OMS Quer'!E2227</f>
        <v>0</v>
      </c>
      <c r="F2227">
        <f>'Previous Trades Import_OMS Quer'!F2227</f>
        <v>0</v>
      </c>
      <c r="G2227">
        <f>'Previous Trades Import_OMS Quer'!G2227</f>
        <v>0</v>
      </c>
      <c r="H2227">
        <f>'Previous Trades Import_OMS Quer'!H2227</f>
        <v>0</v>
      </c>
      <c r="I2227">
        <f>'Previous Trades Import_OMS Quer'!I2227</f>
        <v>0</v>
      </c>
      <c r="J2227">
        <f>'Previous Trades Import_OMS Quer'!J2227</f>
        <v>0</v>
      </c>
      <c r="K2227">
        <f>'Previous Trades Import_OMS Quer'!K2227</f>
        <v>0</v>
      </c>
      <c r="L2227">
        <f>'Previous Trades Import_OMS Quer'!L2227</f>
        <v>0</v>
      </c>
      <c r="M2227">
        <f>'Previous Trades Import_OMS Quer'!M2227</f>
        <v>0</v>
      </c>
      <c r="N2227">
        <f>'Previous Trades Import_OMS Quer'!N2227</f>
        <v>0</v>
      </c>
      <c r="O2227" t="str">
        <f>CLEAN('Previous Trades Import_OMS Quer'!O2227)</f>
        <v/>
      </c>
      <c r="Q2227" s="25">
        <f t="shared" si="68"/>
        <v>0</v>
      </c>
      <c r="R2227" s="25" t="e">
        <f>VLOOKUP(O2227,'Currency Balance'!$O$3:$Q$32,3,0)</f>
        <v>#N/A</v>
      </c>
      <c r="S2227" t="e">
        <f t="shared" si="69"/>
        <v>#N/A</v>
      </c>
    </row>
    <row r="2228" spans="1:19">
      <c r="A2228">
        <f>'Previous Trades Import_OMS Quer'!A2228</f>
        <v>0</v>
      </c>
      <c r="B2228">
        <f>'Previous Trades Import_OMS Quer'!B2228</f>
        <v>0</v>
      </c>
      <c r="C2228" s="22">
        <f>'Previous Trades Import_OMS Quer'!C2228</f>
        <v>0</v>
      </c>
      <c r="D2228">
        <f>'Previous Trades Import_OMS Quer'!D2228</f>
        <v>0</v>
      </c>
      <c r="E2228" s="22">
        <f>'Previous Trades Import_OMS Quer'!E2228</f>
        <v>0</v>
      </c>
      <c r="F2228">
        <f>'Previous Trades Import_OMS Quer'!F2228</f>
        <v>0</v>
      </c>
      <c r="G2228">
        <f>'Previous Trades Import_OMS Quer'!G2228</f>
        <v>0</v>
      </c>
      <c r="H2228">
        <f>'Previous Trades Import_OMS Quer'!H2228</f>
        <v>0</v>
      </c>
      <c r="I2228">
        <f>'Previous Trades Import_OMS Quer'!I2228</f>
        <v>0</v>
      </c>
      <c r="J2228">
        <f>'Previous Trades Import_OMS Quer'!J2228</f>
        <v>0</v>
      </c>
      <c r="K2228">
        <f>'Previous Trades Import_OMS Quer'!K2228</f>
        <v>0</v>
      </c>
      <c r="L2228">
        <f>'Previous Trades Import_OMS Quer'!L2228</f>
        <v>0</v>
      </c>
      <c r="M2228">
        <f>'Previous Trades Import_OMS Quer'!M2228</f>
        <v>0</v>
      </c>
      <c r="N2228">
        <f>'Previous Trades Import_OMS Quer'!N2228</f>
        <v>0</v>
      </c>
      <c r="O2228" t="str">
        <f>CLEAN('Previous Trades Import_OMS Quer'!O2228)</f>
        <v/>
      </c>
      <c r="Q2228" s="25">
        <f t="shared" si="68"/>
        <v>0</v>
      </c>
      <c r="R2228" s="25" t="e">
        <f>VLOOKUP(O2228,'Currency Balance'!$O$3:$Q$32,3,0)</f>
        <v>#N/A</v>
      </c>
      <c r="S2228" t="e">
        <f t="shared" si="69"/>
        <v>#N/A</v>
      </c>
    </row>
    <row r="2229" spans="1:19">
      <c r="A2229">
        <f>'Previous Trades Import_OMS Quer'!A2229</f>
        <v>0</v>
      </c>
      <c r="B2229">
        <f>'Previous Trades Import_OMS Quer'!B2229</f>
        <v>0</v>
      </c>
      <c r="C2229" s="22">
        <f>'Previous Trades Import_OMS Quer'!C2229</f>
        <v>0</v>
      </c>
      <c r="D2229">
        <f>'Previous Trades Import_OMS Quer'!D2229</f>
        <v>0</v>
      </c>
      <c r="E2229" s="22">
        <f>'Previous Trades Import_OMS Quer'!E2229</f>
        <v>0</v>
      </c>
      <c r="F2229">
        <f>'Previous Trades Import_OMS Quer'!F2229</f>
        <v>0</v>
      </c>
      <c r="G2229">
        <f>'Previous Trades Import_OMS Quer'!G2229</f>
        <v>0</v>
      </c>
      <c r="H2229">
        <f>'Previous Trades Import_OMS Quer'!H2229</f>
        <v>0</v>
      </c>
      <c r="I2229">
        <f>'Previous Trades Import_OMS Quer'!I2229</f>
        <v>0</v>
      </c>
      <c r="J2229">
        <f>'Previous Trades Import_OMS Quer'!J2229</f>
        <v>0</v>
      </c>
      <c r="K2229">
        <f>'Previous Trades Import_OMS Quer'!K2229</f>
        <v>0</v>
      </c>
      <c r="L2229">
        <f>'Previous Trades Import_OMS Quer'!L2229</f>
        <v>0</v>
      </c>
      <c r="M2229">
        <f>'Previous Trades Import_OMS Quer'!M2229</f>
        <v>0</v>
      </c>
      <c r="N2229">
        <f>'Previous Trades Import_OMS Quer'!N2229</f>
        <v>0</v>
      </c>
      <c r="O2229" t="str">
        <f>CLEAN('Previous Trades Import_OMS Quer'!O2229)</f>
        <v/>
      </c>
      <c r="Q2229" s="25">
        <f t="shared" si="68"/>
        <v>0</v>
      </c>
      <c r="R2229" s="25" t="e">
        <f>VLOOKUP(O2229,'Currency Balance'!$O$3:$Q$32,3,0)</f>
        <v>#N/A</v>
      </c>
      <c r="S2229" t="e">
        <f t="shared" si="69"/>
        <v>#N/A</v>
      </c>
    </row>
    <row r="2230" spans="1:19">
      <c r="A2230">
        <f>'Previous Trades Import_OMS Quer'!A2230</f>
        <v>0</v>
      </c>
      <c r="B2230">
        <f>'Previous Trades Import_OMS Quer'!B2230</f>
        <v>0</v>
      </c>
      <c r="C2230" s="22">
        <f>'Previous Trades Import_OMS Quer'!C2230</f>
        <v>0</v>
      </c>
      <c r="D2230">
        <f>'Previous Trades Import_OMS Quer'!D2230</f>
        <v>0</v>
      </c>
      <c r="E2230" s="22">
        <f>'Previous Trades Import_OMS Quer'!E2230</f>
        <v>0</v>
      </c>
      <c r="F2230">
        <f>'Previous Trades Import_OMS Quer'!F2230</f>
        <v>0</v>
      </c>
      <c r="G2230">
        <f>'Previous Trades Import_OMS Quer'!G2230</f>
        <v>0</v>
      </c>
      <c r="H2230">
        <f>'Previous Trades Import_OMS Quer'!H2230</f>
        <v>0</v>
      </c>
      <c r="I2230">
        <f>'Previous Trades Import_OMS Quer'!I2230</f>
        <v>0</v>
      </c>
      <c r="J2230">
        <f>'Previous Trades Import_OMS Quer'!J2230</f>
        <v>0</v>
      </c>
      <c r="K2230">
        <f>'Previous Trades Import_OMS Quer'!K2230</f>
        <v>0</v>
      </c>
      <c r="L2230">
        <f>'Previous Trades Import_OMS Quer'!L2230</f>
        <v>0</v>
      </c>
      <c r="M2230">
        <f>'Previous Trades Import_OMS Quer'!M2230</f>
        <v>0</v>
      </c>
      <c r="N2230">
        <f>'Previous Trades Import_OMS Quer'!N2230</f>
        <v>0</v>
      </c>
      <c r="O2230" t="str">
        <f>CLEAN('Previous Trades Import_OMS Quer'!O2230)</f>
        <v/>
      </c>
      <c r="Q2230" s="25">
        <f t="shared" si="68"/>
        <v>0</v>
      </c>
      <c r="R2230" s="25" t="e">
        <f>VLOOKUP(O2230,'Currency Balance'!$O$3:$Q$32,3,0)</f>
        <v>#N/A</v>
      </c>
      <c r="S2230" t="e">
        <f t="shared" si="69"/>
        <v>#N/A</v>
      </c>
    </row>
    <row r="2231" spans="1:19">
      <c r="A2231">
        <f>'Previous Trades Import_OMS Quer'!A2231</f>
        <v>0</v>
      </c>
      <c r="B2231">
        <f>'Previous Trades Import_OMS Quer'!B2231</f>
        <v>0</v>
      </c>
      <c r="C2231" s="22">
        <f>'Previous Trades Import_OMS Quer'!C2231</f>
        <v>0</v>
      </c>
      <c r="D2231">
        <f>'Previous Trades Import_OMS Quer'!D2231</f>
        <v>0</v>
      </c>
      <c r="E2231" s="22">
        <f>'Previous Trades Import_OMS Quer'!E2231</f>
        <v>0</v>
      </c>
      <c r="F2231">
        <f>'Previous Trades Import_OMS Quer'!F2231</f>
        <v>0</v>
      </c>
      <c r="G2231">
        <f>'Previous Trades Import_OMS Quer'!G2231</f>
        <v>0</v>
      </c>
      <c r="H2231">
        <f>'Previous Trades Import_OMS Quer'!H2231</f>
        <v>0</v>
      </c>
      <c r="I2231">
        <f>'Previous Trades Import_OMS Quer'!I2231</f>
        <v>0</v>
      </c>
      <c r="J2231">
        <f>'Previous Trades Import_OMS Quer'!J2231</f>
        <v>0</v>
      </c>
      <c r="K2231">
        <f>'Previous Trades Import_OMS Quer'!K2231</f>
        <v>0</v>
      </c>
      <c r="L2231">
        <f>'Previous Trades Import_OMS Quer'!L2231</f>
        <v>0</v>
      </c>
      <c r="M2231">
        <f>'Previous Trades Import_OMS Quer'!M2231</f>
        <v>0</v>
      </c>
      <c r="N2231">
        <f>'Previous Trades Import_OMS Quer'!N2231</f>
        <v>0</v>
      </c>
      <c r="O2231" t="str">
        <f>CLEAN('Previous Trades Import_OMS Quer'!O2231)</f>
        <v/>
      </c>
      <c r="Q2231" s="25">
        <f t="shared" si="68"/>
        <v>0</v>
      </c>
      <c r="R2231" s="25" t="e">
        <f>VLOOKUP(O2231,'Currency Balance'!$O$3:$Q$32,3,0)</f>
        <v>#N/A</v>
      </c>
      <c r="S2231" t="e">
        <f t="shared" si="69"/>
        <v>#N/A</v>
      </c>
    </row>
    <row r="2232" spans="1:19">
      <c r="A2232">
        <f>'Previous Trades Import_OMS Quer'!A2232</f>
        <v>0</v>
      </c>
      <c r="B2232">
        <f>'Previous Trades Import_OMS Quer'!B2232</f>
        <v>0</v>
      </c>
      <c r="C2232" s="22">
        <f>'Previous Trades Import_OMS Quer'!C2232</f>
        <v>0</v>
      </c>
      <c r="D2232">
        <f>'Previous Trades Import_OMS Quer'!D2232</f>
        <v>0</v>
      </c>
      <c r="E2232" s="22">
        <f>'Previous Trades Import_OMS Quer'!E2232</f>
        <v>0</v>
      </c>
      <c r="F2232">
        <f>'Previous Trades Import_OMS Quer'!F2232</f>
        <v>0</v>
      </c>
      <c r="G2232">
        <f>'Previous Trades Import_OMS Quer'!G2232</f>
        <v>0</v>
      </c>
      <c r="H2232">
        <f>'Previous Trades Import_OMS Quer'!H2232</f>
        <v>0</v>
      </c>
      <c r="I2232">
        <f>'Previous Trades Import_OMS Quer'!I2232</f>
        <v>0</v>
      </c>
      <c r="J2232">
        <f>'Previous Trades Import_OMS Quer'!J2232</f>
        <v>0</v>
      </c>
      <c r="K2232">
        <f>'Previous Trades Import_OMS Quer'!K2232</f>
        <v>0</v>
      </c>
      <c r="L2232">
        <f>'Previous Trades Import_OMS Quer'!L2232</f>
        <v>0</v>
      </c>
      <c r="M2232">
        <f>'Previous Trades Import_OMS Quer'!M2232</f>
        <v>0</v>
      </c>
      <c r="N2232">
        <f>'Previous Trades Import_OMS Quer'!N2232</f>
        <v>0</v>
      </c>
      <c r="O2232" t="str">
        <f>CLEAN('Previous Trades Import_OMS Quer'!O2232)</f>
        <v/>
      </c>
      <c r="Q2232" s="25">
        <f t="shared" si="68"/>
        <v>0</v>
      </c>
      <c r="R2232" s="25" t="e">
        <f>VLOOKUP(O2232,'Currency Balance'!$O$3:$Q$32,3,0)</f>
        <v>#N/A</v>
      </c>
      <c r="S2232" t="e">
        <f t="shared" si="69"/>
        <v>#N/A</v>
      </c>
    </row>
    <row r="2233" spans="1:19">
      <c r="A2233">
        <f>'Previous Trades Import_OMS Quer'!A2233</f>
        <v>0</v>
      </c>
      <c r="B2233">
        <f>'Previous Trades Import_OMS Quer'!B2233</f>
        <v>0</v>
      </c>
      <c r="C2233" s="22">
        <f>'Previous Trades Import_OMS Quer'!C2233</f>
        <v>0</v>
      </c>
      <c r="D2233">
        <f>'Previous Trades Import_OMS Quer'!D2233</f>
        <v>0</v>
      </c>
      <c r="E2233" s="22">
        <f>'Previous Trades Import_OMS Quer'!E2233</f>
        <v>0</v>
      </c>
      <c r="F2233">
        <f>'Previous Trades Import_OMS Quer'!F2233</f>
        <v>0</v>
      </c>
      <c r="G2233">
        <f>'Previous Trades Import_OMS Quer'!G2233</f>
        <v>0</v>
      </c>
      <c r="H2233">
        <f>'Previous Trades Import_OMS Quer'!H2233</f>
        <v>0</v>
      </c>
      <c r="I2233">
        <f>'Previous Trades Import_OMS Quer'!I2233</f>
        <v>0</v>
      </c>
      <c r="J2233">
        <f>'Previous Trades Import_OMS Quer'!J2233</f>
        <v>0</v>
      </c>
      <c r="K2233">
        <f>'Previous Trades Import_OMS Quer'!K2233</f>
        <v>0</v>
      </c>
      <c r="L2233">
        <f>'Previous Trades Import_OMS Quer'!L2233</f>
        <v>0</v>
      </c>
      <c r="M2233">
        <f>'Previous Trades Import_OMS Quer'!M2233</f>
        <v>0</v>
      </c>
      <c r="N2233">
        <f>'Previous Trades Import_OMS Quer'!N2233</f>
        <v>0</v>
      </c>
      <c r="O2233" t="str">
        <f>CLEAN('Previous Trades Import_OMS Quer'!O2233)</f>
        <v/>
      </c>
      <c r="Q2233" s="25">
        <f t="shared" si="68"/>
        <v>0</v>
      </c>
      <c r="R2233" s="25" t="e">
        <f>VLOOKUP(O2233,'Currency Balance'!$O$3:$Q$32,3,0)</f>
        <v>#N/A</v>
      </c>
      <c r="S2233" t="e">
        <f t="shared" si="69"/>
        <v>#N/A</v>
      </c>
    </row>
    <row r="2234" spans="1:19">
      <c r="A2234">
        <f>'Previous Trades Import_OMS Quer'!A2234</f>
        <v>0</v>
      </c>
      <c r="B2234">
        <f>'Previous Trades Import_OMS Quer'!B2234</f>
        <v>0</v>
      </c>
      <c r="C2234" s="22">
        <f>'Previous Trades Import_OMS Quer'!C2234</f>
        <v>0</v>
      </c>
      <c r="D2234">
        <f>'Previous Trades Import_OMS Quer'!D2234</f>
        <v>0</v>
      </c>
      <c r="E2234" s="22">
        <f>'Previous Trades Import_OMS Quer'!E2234</f>
        <v>0</v>
      </c>
      <c r="F2234">
        <f>'Previous Trades Import_OMS Quer'!F2234</f>
        <v>0</v>
      </c>
      <c r="G2234">
        <f>'Previous Trades Import_OMS Quer'!G2234</f>
        <v>0</v>
      </c>
      <c r="H2234">
        <f>'Previous Trades Import_OMS Quer'!H2234</f>
        <v>0</v>
      </c>
      <c r="I2234">
        <f>'Previous Trades Import_OMS Quer'!I2234</f>
        <v>0</v>
      </c>
      <c r="J2234">
        <f>'Previous Trades Import_OMS Quer'!J2234</f>
        <v>0</v>
      </c>
      <c r="K2234">
        <f>'Previous Trades Import_OMS Quer'!K2234</f>
        <v>0</v>
      </c>
      <c r="L2234">
        <f>'Previous Trades Import_OMS Quer'!L2234</f>
        <v>0</v>
      </c>
      <c r="M2234">
        <f>'Previous Trades Import_OMS Quer'!M2234</f>
        <v>0</v>
      </c>
      <c r="N2234">
        <f>'Previous Trades Import_OMS Quer'!N2234</f>
        <v>0</v>
      </c>
      <c r="O2234" t="str">
        <f>CLEAN('Previous Trades Import_OMS Quer'!O2234)</f>
        <v/>
      </c>
      <c r="Q2234" s="25">
        <f t="shared" si="68"/>
        <v>0</v>
      </c>
      <c r="R2234" s="25" t="e">
        <f>VLOOKUP(O2234,'Currency Balance'!$O$3:$Q$32,3,0)</f>
        <v>#N/A</v>
      </c>
      <c r="S2234" t="e">
        <f t="shared" si="69"/>
        <v>#N/A</v>
      </c>
    </row>
    <row r="2235" spans="1:19">
      <c r="A2235">
        <f>'Previous Trades Import_OMS Quer'!A2235</f>
        <v>0</v>
      </c>
      <c r="B2235">
        <f>'Previous Trades Import_OMS Quer'!B2235</f>
        <v>0</v>
      </c>
      <c r="C2235" s="22">
        <f>'Previous Trades Import_OMS Quer'!C2235</f>
        <v>0</v>
      </c>
      <c r="D2235">
        <f>'Previous Trades Import_OMS Quer'!D2235</f>
        <v>0</v>
      </c>
      <c r="E2235" s="22">
        <f>'Previous Trades Import_OMS Quer'!E2235</f>
        <v>0</v>
      </c>
      <c r="F2235">
        <f>'Previous Trades Import_OMS Quer'!F2235</f>
        <v>0</v>
      </c>
      <c r="G2235">
        <f>'Previous Trades Import_OMS Quer'!G2235</f>
        <v>0</v>
      </c>
      <c r="H2235">
        <f>'Previous Trades Import_OMS Quer'!H2235</f>
        <v>0</v>
      </c>
      <c r="I2235">
        <f>'Previous Trades Import_OMS Quer'!I2235</f>
        <v>0</v>
      </c>
      <c r="J2235">
        <f>'Previous Trades Import_OMS Quer'!J2235</f>
        <v>0</v>
      </c>
      <c r="K2235">
        <f>'Previous Trades Import_OMS Quer'!K2235</f>
        <v>0</v>
      </c>
      <c r="L2235">
        <f>'Previous Trades Import_OMS Quer'!L2235</f>
        <v>0</v>
      </c>
      <c r="M2235">
        <f>'Previous Trades Import_OMS Quer'!M2235</f>
        <v>0</v>
      </c>
      <c r="N2235">
        <f>'Previous Trades Import_OMS Quer'!N2235</f>
        <v>0</v>
      </c>
      <c r="O2235" t="str">
        <f>CLEAN('Previous Trades Import_OMS Quer'!O2235)</f>
        <v/>
      </c>
      <c r="Q2235" s="25">
        <f t="shared" si="68"/>
        <v>0</v>
      </c>
      <c r="R2235" s="25" t="e">
        <f>VLOOKUP(O2235,'Currency Balance'!$O$3:$Q$32,3,0)</f>
        <v>#N/A</v>
      </c>
      <c r="S2235" t="e">
        <f t="shared" si="69"/>
        <v>#N/A</v>
      </c>
    </row>
    <row r="2236" spans="1:19">
      <c r="A2236">
        <f>'Previous Trades Import_OMS Quer'!A2236</f>
        <v>0</v>
      </c>
      <c r="B2236">
        <f>'Previous Trades Import_OMS Quer'!B2236</f>
        <v>0</v>
      </c>
      <c r="C2236" s="22">
        <f>'Previous Trades Import_OMS Quer'!C2236</f>
        <v>0</v>
      </c>
      <c r="D2236">
        <f>'Previous Trades Import_OMS Quer'!D2236</f>
        <v>0</v>
      </c>
      <c r="E2236" s="22">
        <f>'Previous Trades Import_OMS Quer'!E2236</f>
        <v>0</v>
      </c>
      <c r="F2236">
        <f>'Previous Trades Import_OMS Quer'!F2236</f>
        <v>0</v>
      </c>
      <c r="G2236">
        <f>'Previous Trades Import_OMS Quer'!G2236</f>
        <v>0</v>
      </c>
      <c r="H2236">
        <f>'Previous Trades Import_OMS Quer'!H2236</f>
        <v>0</v>
      </c>
      <c r="I2236">
        <f>'Previous Trades Import_OMS Quer'!I2236</f>
        <v>0</v>
      </c>
      <c r="J2236">
        <f>'Previous Trades Import_OMS Quer'!J2236</f>
        <v>0</v>
      </c>
      <c r="K2236">
        <f>'Previous Trades Import_OMS Quer'!K2236</f>
        <v>0</v>
      </c>
      <c r="L2236">
        <f>'Previous Trades Import_OMS Quer'!L2236</f>
        <v>0</v>
      </c>
      <c r="M2236">
        <f>'Previous Trades Import_OMS Quer'!M2236</f>
        <v>0</v>
      </c>
      <c r="N2236">
        <f>'Previous Trades Import_OMS Quer'!N2236</f>
        <v>0</v>
      </c>
      <c r="O2236" t="str">
        <f>CLEAN('Previous Trades Import_OMS Quer'!O2236)</f>
        <v/>
      </c>
      <c r="Q2236" s="25">
        <f t="shared" si="68"/>
        <v>0</v>
      </c>
      <c r="R2236" s="25" t="e">
        <f>VLOOKUP(O2236,'Currency Balance'!$O$3:$Q$32,3,0)</f>
        <v>#N/A</v>
      </c>
      <c r="S2236" t="e">
        <f t="shared" si="69"/>
        <v>#N/A</v>
      </c>
    </row>
    <row r="2237" spans="1:19">
      <c r="A2237">
        <f>'Previous Trades Import_OMS Quer'!A2237</f>
        <v>0</v>
      </c>
      <c r="B2237">
        <f>'Previous Trades Import_OMS Quer'!B2237</f>
        <v>0</v>
      </c>
      <c r="C2237" s="22">
        <f>'Previous Trades Import_OMS Quer'!C2237</f>
        <v>0</v>
      </c>
      <c r="D2237">
        <f>'Previous Trades Import_OMS Quer'!D2237</f>
        <v>0</v>
      </c>
      <c r="E2237" s="22">
        <f>'Previous Trades Import_OMS Quer'!E2237</f>
        <v>0</v>
      </c>
      <c r="F2237">
        <f>'Previous Trades Import_OMS Quer'!F2237</f>
        <v>0</v>
      </c>
      <c r="G2237">
        <f>'Previous Trades Import_OMS Quer'!G2237</f>
        <v>0</v>
      </c>
      <c r="H2237">
        <f>'Previous Trades Import_OMS Quer'!H2237</f>
        <v>0</v>
      </c>
      <c r="I2237">
        <f>'Previous Trades Import_OMS Quer'!I2237</f>
        <v>0</v>
      </c>
      <c r="J2237">
        <f>'Previous Trades Import_OMS Quer'!J2237</f>
        <v>0</v>
      </c>
      <c r="K2237">
        <f>'Previous Trades Import_OMS Quer'!K2237</f>
        <v>0</v>
      </c>
      <c r="L2237">
        <f>'Previous Trades Import_OMS Quer'!L2237</f>
        <v>0</v>
      </c>
      <c r="M2237">
        <f>'Previous Trades Import_OMS Quer'!M2237</f>
        <v>0</v>
      </c>
      <c r="N2237">
        <f>'Previous Trades Import_OMS Quer'!N2237</f>
        <v>0</v>
      </c>
      <c r="O2237" t="str">
        <f>CLEAN('Previous Trades Import_OMS Quer'!O2237)</f>
        <v/>
      </c>
      <c r="Q2237" s="25">
        <f t="shared" si="68"/>
        <v>0</v>
      </c>
      <c r="R2237" s="25" t="e">
        <f>VLOOKUP(O2237,'Currency Balance'!$O$3:$Q$32,3,0)</f>
        <v>#N/A</v>
      </c>
      <c r="S2237" t="e">
        <f t="shared" si="69"/>
        <v>#N/A</v>
      </c>
    </row>
    <row r="2238" spans="1:19">
      <c r="A2238">
        <f>'Previous Trades Import_OMS Quer'!A2238</f>
        <v>0</v>
      </c>
      <c r="B2238">
        <f>'Previous Trades Import_OMS Quer'!B2238</f>
        <v>0</v>
      </c>
      <c r="C2238" s="22">
        <f>'Previous Trades Import_OMS Quer'!C2238</f>
        <v>0</v>
      </c>
      <c r="D2238">
        <f>'Previous Trades Import_OMS Quer'!D2238</f>
        <v>0</v>
      </c>
      <c r="E2238" s="22">
        <f>'Previous Trades Import_OMS Quer'!E2238</f>
        <v>0</v>
      </c>
      <c r="F2238">
        <f>'Previous Trades Import_OMS Quer'!F2238</f>
        <v>0</v>
      </c>
      <c r="G2238">
        <f>'Previous Trades Import_OMS Quer'!G2238</f>
        <v>0</v>
      </c>
      <c r="H2238">
        <f>'Previous Trades Import_OMS Quer'!H2238</f>
        <v>0</v>
      </c>
      <c r="I2238">
        <f>'Previous Trades Import_OMS Quer'!I2238</f>
        <v>0</v>
      </c>
      <c r="J2238">
        <f>'Previous Trades Import_OMS Quer'!J2238</f>
        <v>0</v>
      </c>
      <c r="K2238">
        <f>'Previous Trades Import_OMS Quer'!K2238</f>
        <v>0</v>
      </c>
      <c r="L2238">
        <f>'Previous Trades Import_OMS Quer'!L2238</f>
        <v>0</v>
      </c>
      <c r="M2238">
        <f>'Previous Trades Import_OMS Quer'!M2238</f>
        <v>0</v>
      </c>
      <c r="N2238">
        <f>'Previous Trades Import_OMS Quer'!N2238</f>
        <v>0</v>
      </c>
      <c r="O2238" t="str">
        <f>CLEAN('Previous Trades Import_OMS Quer'!O2238)</f>
        <v/>
      </c>
      <c r="Q2238" s="25">
        <f t="shared" si="68"/>
        <v>0</v>
      </c>
      <c r="R2238" s="25" t="e">
        <f>VLOOKUP(O2238,'Currency Balance'!$O$3:$Q$32,3,0)</f>
        <v>#N/A</v>
      </c>
      <c r="S2238" t="e">
        <f t="shared" si="69"/>
        <v>#N/A</v>
      </c>
    </row>
    <row r="2239" spans="1:19">
      <c r="A2239">
        <f>'Previous Trades Import_OMS Quer'!A2239</f>
        <v>0</v>
      </c>
      <c r="B2239">
        <f>'Previous Trades Import_OMS Quer'!B2239</f>
        <v>0</v>
      </c>
      <c r="C2239" s="22">
        <f>'Previous Trades Import_OMS Quer'!C2239</f>
        <v>0</v>
      </c>
      <c r="D2239">
        <f>'Previous Trades Import_OMS Quer'!D2239</f>
        <v>0</v>
      </c>
      <c r="E2239" s="22">
        <f>'Previous Trades Import_OMS Quer'!E2239</f>
        <v>0</v>
      </c>
      <c r="F2239">
        <f>'Previous Trades Import_OMS Quer'!F2239</f>
        <v>0</v>
      </c>
      <c r="G2239">
        <f>'Previous Trades Import_OMS Quer'!G2239</f>
        <v>0</v>
      </c>
      <c r="H2239">
        <f>'Previous Trades Import_OMS Quer'!H2239</f>
        <v>0</v>
      </c>
      <c r="I2239">
        <f>'Previous Trades Import_OMS Quer'!I2239</f>
        <v>0</v>
      </c>
      <c r="J2239">
        <f>'Previous Trades Import_OMS Quer'!J2239</f>
        <v>0</v>
      </c>
      <c r="K2239">
        <f>'Previous Trades Import_OMS Quer'!K2239</f>
        <v>0</v>
      </c>
      <c r="L2239">
        <f>'Previous Trades Import_OMS Quer'!L2239</f>
        <v>0</v>
      </c>
      <c r="M2239">
        <f>'Previous Trades Import_OMS Quer'!M2239</f>
        <v>0</v>
      </c>
      <c r="N2239">
        <f>'Previous Trades Import_OMS Quer'!N2239</f>
        <v>0</v>
      </c>
      <c r="O2239" t="str">
        <f>CLEAN('Previous Trades Import_OMS Quer'!O2239)</f>
        <v/>
      </c>
      <c r="Q2239" s="25">
        <f t="shared" si="68"/>
        <v>0</v>
      </c>
      <c r="R2239" s="25" t="e">
        <f>VLOOKUP(O2239,'Currency Balance'!$O$3:$Q$32,3,0)</f>
        <v>#N/A</v>
      </c>
      <c r="S2239" t="e">
        <f t="shared" si="69"/>
        <v>#N/A</v>
      </c>
    </row>
    <row r="2240" spans="1:19">
      <c r="A2240">
        <f>'Previous Trades Import_OMS Quer'!A2240</f>
        <v>0</v>
      </c>
      <c r="B2240">
        <f>'Previous Trades Import_OMS Quer'!B2240</f>
        <v>0</v>
      </c>
      <c r="C2240" s="22">
        <f>'Previous Trades Import_OMS Quer'!C2240</f>
        <v>0</v>
      </c>
      <c r="D2240">
        <f>'Previous Trades Import_OMS Quer'!D2240</f>
        <v>0</v>
      </c>
      <c r="E2240" s="22">
        <f>'Previous Trades Import_OMS Quer'!E2240</f>
        <v>0</v>
      </c>
      <c r="F2240">
        <f>'Previous Trades Import_OMS Quer'!F2240</f>
        <v>0</v>
      </c>
      <c r="G2240">
        <f>'Previous Trades Import_OMS Quer'!G2240</f>
        <v>0</v>
      </c>
      <c r="H2240">
        <f>'Previous Trades Import_OMS Quer'!H2240</f>
        <v>0</v>
      </c>
      <c r="I2240">
        <f>'Previous Trades Import_OMS Quer'!I2240</f>
        <v>0</v>
      </c>
      <c r="J2240">
        <f>'Previous Trades Import_OMS Quer'!J2240</f>
        <v>0</v>
      </c>
      <c r="K2240">
        <f>'Previous Trades Import_OMS Quer'!K2240</f>
        <v>0</v>
      </c>
      <c r="L2240">
        <f>'Previous Trades Import_OMS Quer'!L2240</f>
        <v>0</v>
      </c>
      <c r="M2240">
        <f>'Previous Trades Import_OMS Quer'!M2240</f>
        <v>0</v>
      </c>
      <c r="N2240">
        <f>'Previous Trades Import_OMS Quer'!N2240</f>
        <v>0</v>
      </c>
      <c r="O2240" t="str">
        <f>CLEAN('Previous Trades Import_OMS Quer'!O2240)</f>
        <v/>
      </c>
      <c r="Q2240" s="25">
        <f t="shared" si="68"/>
        <v>0</v>
      </c>
      <c r="R2240" s="25" t="e">
        <f>VLOOKUP(O2240,'Currency Balance'!$O$3:$Q$32,3,0)</f>
        <v>#N/A</v>
      </c>
      <c r="S2240" t="e">
        <f t="shared" si="69"/>
        <v>#N/A</v>
      </c>
    </row>
    <row r="2241" spans="1:19">
      <c r="A2241">
        <f>'Previous Trades Import_OMS Quer'!A2241</f>
        <v>0</v>
      </c>
      <c r="B2241">
        <f>'Previous Trades Import_OMS Quer'!B2241</f>
        <v>0</v>
      </c>
      <c r="C2241" s="22">
        <f>'Previous Trades Import_OMS Quer'!C2241</f>
        <v>0</v>
      </c>
      <c r="D2241">
        <f>'Previous Trades Import_OMS Quer'!D2241</f>
        <v>0</v>
      </c>
      <c r="E2241" s="22">
        <f>'Previous Trades Import_OMS Quer'!E2241</f>
        <v>0</v>
      </c>
      <c r="F2241">
        <f>'Previous Trades Import_OMS Quer'!F2241</f>
        <v>0</v>
      </c>
      <c r="G2241">
        <f>'Previous Trades Import_OMS Quer'!G2241</f>
        <v>0</v>
      </c>
      <c r="H2241">
        <f>'Previous Trades Import_OMS Quer'!H2241</f>
        <v>0</v>
      </c>
      <c r="I2241">
        <f>'Previous Trades Import_OMS Quer'!I2241</f>
        <v>0</v>
      </c>
      <c r="J2241">
        <f>'Previous Trades Import_OMS Quer'!J2241</f>
        <v>0</v>
      </c>
      <c r="K2241">
        <f>'Previous Trades Import_OMS Quer'!K2241</f>
        <v>0</v>
      </c>
      <c r="L2241">
        <f>'Previous Trades Import_OMS Quer'!L2241</f>
        <v>0</v>
      </c>
      <c r="M2241">
        <f>'Previous Trades Import_OMS Quer'!M2241</f>
        <v>0</v>
      </c>
      <c r="N2241">
        <f>'Previous Trades Import_OMS Quer'!N2241</f>
        <v>0</v>
      </c>
      <c r="O2241" t="str">
        <f>CLEAN('Previous Trades Import_OMS Quer'!O2241)</f>
        <v/>
      </c>
      <c r="Q2241" s="25">
        <f t="shared" si="68"/>
        <v>0</v>
      </c>
      <c r="R2241" s="25" t="e">
        <f>VLOOKUP(O2241,'Currency Balance'!$O$3:$Q$32,3,0)</f>
        <v>#N/A</v>
      </c>
      <c r="S2241" t="e">
        <f t="shared" si="69"/>
        <v>#N/A</v>
      </c>
    </row>
    <row r="2242" spans="1:19">
      <c r="A2242">
        <f>'Previous Trades Import_OMS Quer'!A2242</f>
        <v>0</v>
      </c>
      <c r="B2242">
        <f>'Previous Trades Import_OMS Quer'!B2242</f>
        <v>0</v>
      </c>
      <c r="C2242" s="22">
        <f>'Previous Trades Import_OMS Quer'!C2242</f>
        <v>0</v>
      </c>
      <c r="D2242">
        <f>'Previous Trades Import_OMS Quer'!D2242</f>
        <v>0</v>
      </c>
      <c r="E2242" s="22">
        <f>'Previous Trades Import_OMS Quer'!E2242</f>
        <v>0</v>
      </c>
      <c r="F2242">
        <f>'Previous Trades Import_OMS Quer'!F2242</f>
        <v>0</v>
      </c>
      <c r="G2242">
        <f>'Previous Trades Import_OMS Quer'!G2242</f>
        <v>0</v>
      </c>
      <c r="H2242">
        <f>'Previous Trades Import_OMS Quer'!H2242</f>
        <v>0</v>
      </c>
      <c r="I2242">
        <f>'Previous Trades Import_OMS Quer'!I2242</f>
        <v>0</v>
      </c>
      <c r="J2242">
        <f>'Previous Trades Import_OMS Quer'!J2242</f>
        <v>0</v>
      </c>
      <c r="K2242">
        <f>'Previous Trades Import_OMS Quer'!K2242</f>
        <v>0</v>
      </c>
      <c r="L2242">
        <f>'Previous Trades Import_OMS Quer'!L2242</f>
        <v>0</v>
      </c>
      <c r="M2242">
        <f>'Previous Trades Import_OMS Quer'!M2242</f>
        <v>0</v>
      </c>
      <c r="N2242">
        <f>'Previous Trades Import_OMS Quer'!N2242</f>
        <v>0</v>
      </c>
      <c r="O2242" t="str">
        <f>CLEAN('Previous Trades Import_OMS Quer'!O2242)</f>
        <v/>
      </c>
      <c r="Q2242" s="25">
        <f t="shared" ref="Q2242:Q2305" si="70">IF(G2242="sell",M2242,-M2242)</f>
        <v>0</v>
      </c>
      <c r="R2242" s="25" t="e">
        <f>VLOOKUP(O2242,'Currency Balance'!$O$3:$Q$32,3,0)</f>
        <v>#N/A</v>
      </c>
      <c r="S2242" t="e">
        <f t="shared" ref="S2242:S2305" si="71">Q2242/R2242</f>
        <v>#N/A</v>
      </c>
    </row>
    <row r="2243" spans="1:19">
      <c r="A2243">
        <f>'Previous Trades Import_OMS Quer'!A2243</f>
        <v>0</v>
      </c>
      <c r="B2243">
        <f>'Previous Trades Import_OMS Quer'!B2243</f>
        <v>0</v>
      </c>
      <c r="C2243" s="22">
        <f>'Previous Trades Import_OMS Quer'!C2243</f>
        <v>0</v>
      </c>
      <c r="D2243">
        <f>'Previous Trades Import_OMS Quer'!D2243</f>
        <v>0</v>
      </c>
      <c r="E2243" s="22">
        <f>'Previous Trades Import_OMS Quer'!E2243</f>
        <v>0</v>
      </c>
      <c r="F2243">
        <f>'Previous Trades Import_OMS Quer'!F2243</f>
        <v>0</v>
      </c>
      <c r="G2243">
        <f>'Previous Trades Import_OMS Quer'!G2243</f>
        <v>0</v>
      </c>
      <c r="H2243">
        <f>'Previous Trades Import_OMS Quer'!H2243</f>
        <v>0</v>
      </c>
      <c r="I2243">
        <f>'Previous Trades Import_OMS Quer'!I2243</f>
        <v>0</v>
      </c>
      <c r="J2243">
        <f>'Previous Trades Import_OMS Quer'!J2243</f>
        <v>0</v>
      </c>
      <c r="K2243">
        <f>'Previous Trades Import_OMS Quer'!K2243</f>
        <v>0</v>
      </c>
      <c r="L2243">
        <f>'Previous Trades Import_OMS Quer'!L2243</f>
        <v>0</v>
      </c>
      <c r="M2243">
        <f>'Previous Trades Import_OMS Quer'!M2243</f>
        <v>0</v>
      </c>
      <c r="N2243">
        <f>'Previous Trades Import_OMS Quer'!N2243</f>
        <v>0</v>
      </c>
      <c r="O2243" t="str">
        <f>CLEAN('Previous Trades Import_OMS Quer'!O2243)</f>
        <v/>
      </c>
      <c r="Q2243" s="25">
        <f t="shared" si="70"/>
        <v>0</v>
      </c>
      <c r="R2243" s="25" t="e">
        <f>VLOOKUP(O2243,'Currency Balance'!$O$3:$Q$32,3,0)</f>
        <v>#N/A</v>
      </c>
      <c r="S2243" t="e">
        <f t="shared" si="71"/>
        <v>#N/A</v>
      </c>
    </row>
    <row r="2244" spans="1:19">
      <c r="A2244">
        <f>'Previous Trades Import_OMS Quer'!A2244</f>
        <v>0</v>
      </c>
      <c r="B2244">
        <f>'Previous Trades Import_OMS Quer'!B2244</f>
        <v>0</v>
      </c>
      <c r="C2244" s="22">
        <f>'Previous Trades Import_OMS Quer'!C2244</f>
        <v>0</v>
      </c>
      <c r="D2244">
        <f>'Previous Trades Import_OMS Quer'!D2244</f>
        <v>0</v>
      </c>
      <c r="E2244" s="22">
        <f>'Previous Trades Import_OMS Quer'!E2244</f>
        <v>0</v>
      </c>
      <c r="F2244">
        <f>'Previous Trades Import_OMS Quer'!F2244</f>
        <v>0</v>
      </c>
      <c r="G2244">
        <f>'Previous Trades Import_OMS Quer'!G2244</f>
        <v>0</v>
      </c>
      <c r="H2244">
        <f>'Previous Trades Import_OMS Quer'!H2244</f>
        <v>0</v>
      </c>
      <c r="I2244">
        <f>'Previous Trades Import_OMS Quer'!I2244</f>
        <v>0</v>
      </c>
      <c r="J2244">
        <f>'Previous Trades Import_OMS Quer'!J2244</f>
        <v>0</v>
      </c>
      <c r="K2244">
        <f>'Previous Trades Import_OMS Quer'!K2244</f>
        <v>0</v>
      </c>
      <c r="L2244">
        <f>'Previous Trades Import_OMS Quer'!L2244</f>
        <v>0</v>
      </c>
      <c r="M2244">
        <f>'Previous Trades Import_OMS Quer'!M2244</f>
        <v>0</v>
      </c>
      <c r="N2244">
        <f>'Previous Trades Import_OMS Quer'!N2244</f>
        <v>0</v>
      </c>
      <c r="O2244" t="str">
        <f>CLEAN('Previous Trades Import_OMS Quer'!O2244)</f>
        <v/>
      </c>
      <c r="Q2244" s="25">
        <f t="shared" si="70"/>
        <v>0</v>
      </c>
      <c r="R2244" s="25" t="e">
        <f>VLOOKUP(O2244,'Currency Balance'!$O$3:$Q$32,3,0)</f>
        <v>#N/A</v>
      </c>
      <c r="S2244" t="e">
        <f t="shared" si="71"/>
        <v>#N/A</v>
      </c>
    </row>
    <row r="2245" spans="1:19">
      <c r="A2245">
        <f>'Previous Trades Import_OMS Quer'!A2245</f>
        <v>0</v>
      </c>
      <c r="B2245">
        <f>'Previous Trades Import_OMS Quer'!B2245</f>
        <v>0</v>
      </c>
      <c r="C2245" s="22">
        <f>'Previous Trades Import_OMS Quer'!C2245</f>
        <v>0</v>
      </c>
      <c r="D2245">
        <f>'Previous Trades Import_OMS Quer'!D2245</f>
        <v>0</v>
      </c>
      <c r="E2245" s="22">
        <f>'Previous Trades Import_OMS Quer'!E2245</f>
        <v>0</v>
      </c>
      <c r="F2245">
        <f>'Previous Trades Import_OMS Quer'!F2245</f>
        <v>0</v>
      </c>
      <c r="G2245">
        <f>'Previous Trades Import_OMS Quer'!G2245</f>
        <v>0</v>
      </c>
      <c r="H2245">
        <f>'Previous Trades Import_OMS Quer'!H2245</f>
        <v>0</v>
      </c>
      <c r="I2245">
        <f>'Previous Trades Import_OMS Quer'!I2245</f>
        <v>0</v>
      </c>
      <c r="J2245">
        <f>'Previous Trades Import_OMS Quer'!J2245</f>
        <v>0</v>
      </c>
      <c r="K2245">
        <f>'Previous Trades Import_OMS Quer'!K2245</f>
        <v>0</v>
      </c>
      <c r="L2245">
        <f>'Previous Trades Import_OMS Quer'!L2245</f>
        <v>0</v>
      </c>
      <c r="M2245">
        <f>'Previous Trades Import_OMS Quer'!M2245</f>
        <v>0</v>
      </c>
      <c r="N2245">
        <f>'Previous Trades Import_OMS Quer'!N2245</f>
        <v>0</v>
      </c>
      <c r="O2245" t="str">
        <f>CLEAN('Previous Trades Import_OMS Quer'!O2245)</f>
        <v/>
      </c>
      <c r="Q2245" s="25">
        <f t="shared" si="70"/>
        <v>0</v>
      </c>
      <c r="R2245" s="25" t="e">
        <f>VLOOKUP(O2245,'Currency Balance'!$O$3:$Q$32,3,0)</f>
        <v>#N/A</v>
      </c>
      <c r="S2245" t="e">
        <f t="shared" si="71"/>
        <v>#N/A</v>
      </c>
    </row>
    <row r="2246" spans="1:19">
      <c r="A2246">
        <f>'Previous Trades Import_OMS Quer'!A2246</f>
        <v>0</v>
      </c>
      <c r="B2246">
        <f>'Previous Trades Import_OMS Quer'!B2246</f>
        <v>0</v>
      </c>
      <c r="C2246" s="22">
        <f>'Previous Trades Import_OMS Quer'!C2246</f>
        <v>0</v>
      </c>
      <c r="D2246">
        <f>'Previous Trades Import_OMS Quer'!D2246</f>
        <v>0</v>
      </c>
      <c r="E2246" s="22">
        <f>'Previous Trades Import_OMS Quer'!E2246</f>
        <v>0</v>
      </c>
      <c r="F2246">
        <f>'Previous Trades Import_OMS Quer'!F2246</f>
        <v>0</v>
      </c>
      <c r="G2246">
        <f>'Previous Trades Import_OMS Quer'!G2246</f>
        <v>0</v>
      </c>
      <c r="H2246">
        <f>'Previous Trades Import_OMS Quer'!H2246</f>
        <v>0</v>
      </c>
      <c r="I2246">
        <f>'Previous Trades Import_OMS Quer'!I2246</f>
        <v>0</v>
      </c>
      <c r="J2246">
        <f>'Previous Trades Import_OMS Quer'!J2246</f>
        <v>0</v>
      </c>
      <c r="K2246">
        <f>'Previous Trades Import_OMS Quer'!K2246</f>
        <v>0</v>
      </c>
      <c r="L2246">
        <f>'Previous Trades Import_OMS Quer'!L2246</f>
        <v>0</v>
      </c>
      <c r="M2246">
        <f>'Previous Trades Import_OMS Quer'!M2246</f>
        <v>0</v>
      </c>
      <c r="N2246">
        <f>'Previous Trades Import_OMS Quer'!N2246</f>
        <v>0</v>
      </c>
      <c r="O2246" t="str">
        <f>CLEAN('Previous Trades Import_OMS Quer'!O2246)</f>
        <v/>
      </c>
      <c r="Q2246" s="25">
        <f t="shared" si="70"/>
        <v>0</v>
      </c>
      <c r="R2246" s="25" t="e">
        <f>VLOOKUP(O2246,'Currency Balance'!$O$3:$Q$32,3,0)</f>
        <v>#N/A</v>
      </c>
      <c r="S2246" t="e">
        <f t="shared" si="71"/>
        <v>#N/A</v>
      </c>
    </row>
    <row r="2247" spans="1:19">
      <c r="A2247">
        <f>'Previous Trades Import_OMS Quer'!A2247</f>
        <v>0</v>
      </c>
      <c r="B2247">
        <f>'Previous Trades Import_OMS Quer'!B2247</f>
        <v>0</v>
      </c>
      <c r="C2247" s="22">
        <f>'Previous Trades Import_OMS Quer'!C2247</f>
        <v>0</v>
      </c>
      <c r="D2247">
        <f>'Previous Trades Import_OMS Quer'!D2247</f>
        <v>0</v>
      </c>
      <c r="E2247" s="22">
        <f>'Previous Trades Import_OMS Quer'!E2247</f>
        <v>0</v>
      </c>
      <c r="F2247">
        <f>'Previous Trades Import_OMS Quer'!F2247</f>
        <v>0</v>
      </c>
      <c r="G2247">
        <f>'Previous Trades Import_OMS Quer'!G2247</f>
        <v>0</v>
      </c>
      <c r="H2247">
        <f>'Previous Trades Import_OMS Quer'!H2247</f>
        <v>0</v>
      </c>
      <c r="I2247">
        <f>'Previous Trades Import_OMS Quer'!I2247</f>
        <v>0</v>
      </c>
      <c r="J2247">
        <f>'Previous Trades Import_OMS Quer'!J2247</f>
        <v>0</v>
      </c>
      <c r="K2247">
        <f>'Previous Trades Import_OMS Quer'!K2247</f>
        <v>0</v>
      </c>
      <c r="L2247">
        <f>'Previous Trades Import_OMS Quer'!L2247</f>
        <v>0</v>
      </c>
      <c r="M2247">
        <f>'Previous Trades Import_OMS Quer'!M2247</f>
        <v>0</v>
      </c>
      <c r="N2247">
        <f>'Previous Trades Import_OMS Quer'!N2247</f>
        <v>0</v>
      </c>
      <c r="O2247" t="str">
        <f>CLEAN('Previous Trades Import_OMS Quer'!O2247)</f>
        <v/>
      </c>
      <c r="Q2247" s="25">
        <f t="shared" si="70"/>
        <v>0</v>
      </c>
      <c r="R2247" s="25" t="e">
        <f>VLOOKUP(O2247,'Currency Balance'!$O$3:$Q$32,3,0)</f>
        <v>#N/A</v>
      </c>
      <c r="S2247" t="e">
        <f t="shared" si="71"/>
        <v>#N/A</v>
      </c>
    </row>
    <row r="2248" spans="1:19">
      <c r="A2248">
        <f>'Previous Trades Import_OMS Quer'!A2248</f>
        <v>0</v>
      </c>
      <c r="B2248">
        <f>'Previous Trades Import_OMS Quer'!B2248</f>
        <v>0</v>
      </c>
      <c r="C2248" s="22">
        <f>'Previous Trades Import_OMS Quer'!C2248</f>
        <v>0</v>
      </c>
      <c r="D2248">
        <f>'Previous Trades Import_OMS Quer'!D2248</f>
        <v>0</v>
      </c>
      <c r="E2248" s="22">
        <f>'Previous Trades Import_OMS Quer'!E2248</f>
        <v>0</v>
      </c>
      <c r="F2248">
        <f>'Previous Trades Import_OMS Quer'!F2248</f>
        <v>0</v>
      </c>
      <c r="G2248">
        <f>'Previous Trades Import_OMS Quer'!G2248</f>
        <v>0</v>
      </c>
      <c r="H2248">
        <f>'Previous Trades Import_OMS Quer'!H2248</f>
        <v>0</v>
      </c>
      <c r="I2248">
        <f>'Previous Trades Import_OMS Quer'!I2248</f>
        <v>0</v>
      </c>
      <c r="J2248">
        <f>'Previous Trades Import_OMS Quer'!J2248</f>
        <v>0</v>
      </c>
      <c r="K2248">
        <f>'Previous Trades Import_OMS Quer'!K2248</f>
        <v>0</v>
      </c>
      <c r="L2248">
        <f>'Previous Trades Import_OMS Quer'!L2248</f>
        <v>0</v>
      </c>
      <c r="M2248">
        <f>'Previous Trades Import_OMS Quer'!M2248</f>
        <v>0</v>
      </c>
      <c r="N2248">
        <f>'Previous Trades Import_OMS Quer'!N2248</f>
        <v>0</v>
      </c>
      <c r="O2248" t="str">
        <f>CLEAN('Previous Trades Import_OMS Quer'!O2248)</f>
        <v/>
      </c>
      <c r="Q2248" s="25">
        <f t="shared" si="70"/>
        <v>0</v>
      </c>
      <c r="R2248" s="25" t="e">
        <f>VLOOKUP(O2248,'Currency Balance'!$O$3:$Q$32,3,0)</f>
        <v>#N/A</v>
      </c>
      <c r="S2248" t="e">
        <f t="shared" si="71"/>
        <v>#N/A</v>
      </c>
    </row>
    <row r="2249" spans="1:19">
      <c r="A2249">
        <f>'Previous Trades Import_OMS Quer'!A2249</f>
        <v>0</v>
      </c>
      <c r="B2249">
        <f>'Previous Trades Import_OMS Quer'!B2249</f>
        <v>0</v>
      </c>
      <c r="C2249" s="22">
        <f>'Previous Trades Import_OMS Quer'!C2249</f>
        <v>0</v>
      </c>
      <c r="D2249">
        <f>'Previous Trades Import_OMS Quer'!D2249</f>
        <v>0</v>
      </c>
      <c r="E2249" s="22">
        <f>'Previous Trades Import_OMS Quer'!E2249</f>
        <v>0</v>
      </c>
      <c r="F2249">
        <f>'Previous Trades Import_OMS Quer'!F2249</f>
        <v>0</v>
      </c>
      <c r="G2249">
        <f>'Previous Trades Import_OMS Quer'!G2249</f>
        <v>0</v>
      </c>
      <c r="H2249">
        <f>'Previous Trades Import_OMS Quer'!H2249</f>
        <v>0</v>
      </c>
      <c r="I2249">
        <f>'Previous Trades Import_OMS Quer'!I2249</f>
        <v>0</v>
      </c>
      <c r="J2249">
        <f>'Previous Trades Import_OMS Quer'!J2249</f>
        <v>0</v>
      </c>
      <c r="K2249">
        <f>'Previous Trades Import_OMS Quer'!K2249</f>
        <v>0</v>
      </c>
      <c r="L2249">
        <f>'Previous Trades Import_OMS Quer'!L2249</f>
        <v>0</v>
      </c>
      <c r="M2249">
        <f>'Previous Trades Import_OMS Quer'!M2249</f>
        <v>0</v>
      </c>
      <c r="N2249">
        <f>'Previous Trades Import_OMS Quer'!N2249</f>
        <v>0</v>
      </c>
      <c r="O2249" t="str">
        <f>CLEAN('Previous Trades Import_OMS Quer'!O2249)</f>
        <v/>
      </c>
      <c r="Q2249" s="25">
        <f t="shared" si="70"/>
        <v>0</v>
      </c>
      <c r="R2249" s="25" t="e">
        <f>VLOOKUP(O2249,'Currency Balance'!$O$3:$Q$32,3,0)</f>
        <v>#N/A</v>
      </c>
      <c r="S2249" t="e">
        <f t="shared" si="71"/>
        <v>#N/A</v>
      </c>
    </row>
    <row r="2250" spans="1:19">
      <c r="A2250">
        <f>'Previous Trades Import_OMS Quer'!A2250</f>
        <v>0</v>
      </c>
      <c r="B2250">
        <f>'Previous Trades Import_OMS Quer'!B2250</f>
        <v>0</v>
      </c>
      <c r="C2250" s="22">
        <f>'Previous Trades Import_OMS Quer'!C2250</f>
        <v>0</v>
      </c>
      <c r="D2250">
        <f>'Previous Trades Import_OMS Quer'!D2250</f>
        <v>0</v>
      </c>
      <c r="E2250" s="22">
        <f>'Previous Trades Import_OMS Quer'!E2250</f>
        <v>0</v>
      </c>
      <c r="F2250">
        <f>'Previous Trades Import_OMS Quer'!F2250</f>
        <v>0</v>
      </c>
      <c r="G2250">
        <f>'Previous Trades Import_OMS Quer'!G2250</f>
        <v>0</v>
      </c>
      <c r="H2250">
        <f>'Previous Trades Import_OMS Quer'!H2250</f>
        <v>0</v>
      </c>
      <c r="I2250">
        <f>'Previous Trades Import_OMS Quer'!I2250</f>
        <v>0</v>
      </c>
      <c r="J2250">
        <f>'Previous Trades Import_OMS Quer'!J2250</f>
        <v>0</v>
      </c>
      <c r="K2250">
        <f>'Previous Trades Import_OMS Quer'!K2250</f>
        <v>0</v>
      </c>
      <c r="L2250">
        <f>'Previous Trades Import_OMS Quer'!L2250</f>
        <v>0</v>
      </c>
      <c r="M2250">
        <f>'Previous Trades Import_OMS Quer'!M2250</f>
        <v>0</v>
      </c>
      <c r="N2250">
        <f>'Previous Trades Import_OMS Quer'!N2250</f>
        <v>0</v>
      </c>
      <c r="O2250" t="str">
        <f>CLEAN('Previous Trades Import_OMS Quer'!O2250)</f>
        <v/>
      </c>
      <c r="Q2250" s="25">
        <f t="shared" si="70"/>
        <v>0</v>
      </c>
      <c r="R2250" s="25" t="e">
        <f>VLOOKUP(O2250,'Currency Balance'!$O$3:$Q$32,3,0)</f>
        <v>#N/A</v>
      </c>
      <c r="S2250" t="e">
        <f t="shared" si="71"/>
        <v>#N/A</v>
      </c>
    </row>
    <row r="2251" spans="1:19">
      <c r="A2251">
        <f>'Previous Trades Import_OMS Quer'!A2251</f>
        <v>0</v>
      </c>
      <c r="B2251">
        <f>'Previous Trades Import_OMS Quer'!B2251</f>
        <v>0</v>
      </c>
      <c r="C2251" s="22">
        <f>'Previous Trades Import_OMS Quer'!C2251</f>
        <v>0</v>
      </c>
      <c r="D2251">
        <f>'Previous Trades Import_OMS Quer'!D2251</f>
        <v>0</v>
      </c>
      <c r="E2251" s="22">
        <f>'Previous Trades Import_OMS Quer'!E2251</f>
        <v>0</v>
      </c>
      <c r="F2251">
        <f>'Previous Trades Import_OMS Quer'!F2251</f>
        <v>0</v>
      </c>
      <c r="G2251">
        <f>'Previous Trades Import_OMS Quer'!G2251</f>
        <v>0</v>
      </c>
      <c r="H2251">
        <f>'Previous Trades Import_OMS Quer'!H2251</f>
        <v>0</v>
      </c>
      <c r="I2251">
        <f>'Previous Trades Import_OMS Quer'!I2251</f>
        <v>0</v>
      </c>
      <c r="J2251">
        <f>'Previous Trades Import_OMS Quer'!J2251</f>
        <v>0</v>
      </c>
      <c r="K2251">
        <f>'Previous Trades Import_OMS Quer'!K2251</f>
        <v>0</v>
      </c>
      <c r="L2251">
        <f>'Previous Trades Import_OMS Quer'!L2251</f>
        <v>0</v>
      </c>
      <c r="M2251">
        <f>'Previous Trades Import_OMS Quer'!M2251</f>
        <v>0</v>
      </c>
      <c r="N2251">
        <f>'Previous Trades Import_OMS Quer'!N2251</f>
        <v>0</v>
      </c>
      <c r="O2251" t="str">
        <f>CLEAN('Previous Trades Import_OMS Quer'!O2251)</f>
        <v/>
      </c>
      <c r="Q2251" s="25">
        <f t="shared" si="70"/>
        <v>0</v>
      </c>
      <c r="R2251" s="25" t="e">
        <f>VLOOKUP(O2251,'Currency Balance'!$O$3:$Q$32,3,0)</f>
        <v>#N/A</v>
      </c>
      <c r="S2251" t="e">
        <f t="shared" si="71"/>
        <v>#N/A</v>
      </c>
    </row>
    <row r="2252" spans="1:19">
      <c r="A2252">
        <f>'Previous Trades Import_OMS Quer'!A2252</f>
        <v>0</v>
      </c>
      <c r="B2252">
        <f>'Previous Trades Import_OMS Quer'!B2252</f>
        <v>0</v>
      </c>
      <c r="C2252" s="22">
        <f>'Previous Trades Import_OMS Quer'!C2252</f>
        <v>0</v>
      </c>
      <c r="D2252">
        <f>'Previous Trades Import_OMS Quer'!D2252</f>
        <v>0</v>
      </c>
      <c r="E2252" s="22">
        <f>'Previous Trades Import_OMS Quer'!E2252</f>
        <v>0</v>
      </c>
      <c r="F2252">
        <f>'Previous Trades Import_OMS Quer'!F2252</f>
        <v>0</v>
      </c>
      <c r="G2252">
        <f>'Previous Trades Import_OMS Quer'!G2252</f>
        <v>0</v>
      </c>
      <c r="H2252">
        <f>'Previous Trades Import_OMS Quer'!H2252</f>
        <v>0</v>
      </c>
      <c r="I2252">
        <f>'Previous Trades Import_OMS Quer'!I2252</f>
        <v>0</v>
      </c>
      <c r="J2252">
        <f>'Previous Trades Import_OMS Quer'!J2252</f>
        <v>0</v>
      </c>
      <c r="K2252">
        <f>'Previous Trades Import_OMS Quer'!K2252</f>
        <v>0</v>
      </c>
      <c r="L2252">
        <f>'Previous Trades Import_OMS Quer'!L2252</f>
        <v>0</v>
      </c>
      <c r="M2252">
        <f>'Previous Trades Import_OMS Quer'!M2252</f>
        <v>0</v>
      </c>
      <c r="N2252">
        <f>'Previous Trades Import_OMS Quer'!N2252</f>
        <v>0</v>
      </c>
      <c r="O2252" t="str">
        <f>CLEAN('Previous Trades Import_OMS Quer'!O2252)</f>
        <v/>
      </c>
      <c r="Q2252" s="25">
        <f t="shared" si="70"/>
        <v>0</v>
      </c>
      <c r="R2252" s="25" t="e">
        <f>VLOOKUP(O2252,'Currency Balance'!$O$3:$Q$32,3,0)</f>
        <v>#N/A</v>
      </c>
      <c r="S2252" t="e">
        <f t="shared" si="71"/>
        <v>#N/A</v>
      </c>
    </row>
    <row r="2253" spans="1:19">
      <c r="A2253">
        <f>'Previous Trades Import_OMS Quer'!A2253</f>
        <v>0</v>
      </c>
      <c r="B2253">
        <f>'Previous Trades Import_OMS Quer'!B2253</f>
        <v>0</v>
      </c>
      <c r="C2253" s="22">
        <f>'Previous Trades Import_OMS Quer'!C2253</f>
        <v>0</v>
      </c>
      <c r="D2253">
        <f>'Previous Trades Import_OMS Quer'!D2253</f>
        <v>0</v>
      </c>
      <c r="E2253" s="22">
        <f>'Previous Trades Import_OMS Quer'!E2253</f>
        <v>0</v>
      </c>
      <c r="F2253">
        <f>'Previous Trades Import_OMS Quer'!F2253</f>
        <v>0</v>
      </c>
      <c r="G2253">
        <f>'Previous Trades Import_OMS Quer'!G2253</f>
        <v>0</v>
      </c>
      <c r="H2253">
        <f>'Previous Trades Import_OMS Quer'!H2253</f>
        <v>0</v>
      </c>
      <c r="I2253">
        <f>'Previous Trades Import_OMS Quer'!I2253</f>
        <v>0</v>
      </c>
      <c r="J2253">
        <f>'Previous Trades Import_OMS Quer'!J2253</f>
        <v>0</v>
      </c>
      <c r="K2253">
        <f>'Previous Trades Import_OMS Quer'!K2253</f>
        <v>0</v>
      </c>
      <c r="L2253">
        <f>'Previous Trades Import_OMS Quer'!L2253</f>
        <v>0</v>
      </c>
      <c r="M2253">
        <f>'Previous Trades Import_OMS Quer'!M2253</f>
        <v>0</v>
      </c>
      <c r="N2253">
        <f>'Previous Trades Import_OMS Quer'!N2253</f>
        <v>0</v>
      </c>
      <c r="O2253" t="str">
        <f>CLEAN('Previous Trades Import_OMS Quer'!O2253)</f>
        <v/>
      </c>
      <c r="Q2253" s="25">
        <f t="shared" si="70"/>
        <v>0</v>
      </c>
      <c r="R2253" s="25" t="e">
        <f>VLOOKUP(O2253,'Currency Balance'!$O$3:$Q$32,3,0)</f>
        <v>#N/A</v>
      </c>
      <c r="S2253" t="e">
        <f t="shared" si="71"/>
        <v>#N/A</v>
      </c>
    </row>
    <row r="2254" spans="1:19">
      <c r="A2254">
        <f>'Previous Trades Import_OMS Quer'!A2254</f>
        <v>0</v>
      </c>
      <c r="B2254">
        <f>'Previous Trades Import_OMS Quer'!B2254</f>
        <v>0</v>
      </c>
      <c r="C2254" s="22">
        <f>'Previous Trades Import_OMS Quer'!C2254</f>
        <v>0</v>
      </c>
      <c r="D2254">
        <f>'Previous Trades Import_OMS Quer'!D2254</f>
        <v>0</v>
      </c>
      <c r="E2254" s="22">
        <f>'Previous Trades Import_OMS Quer'!E2254</f>
        <v>0</v>
      </c>
      <c r="F2254">
        <f>'Previous Trades Import_OMS Quer'!F2254</f>
        <v>0</v>
      </c>
      <c r="G2254">
        <f>'Previous Trades Import_OMS Quer'!G2254</f>
        <v>0</v>
      </c>
      <c r="H2254">
        <f>'Previous Trades Import_OMS Quer'!H2254</f>
        <v>0</v>
      </c>
      <c r="I2254">
        <f>'Previous Trades Import_OMS Quer'!I2254</f>
        <v>0</v>
      </c>
      <c r="J2254">
        <f>'Previous Trades Import_OMS Quer'!J2254</f>
        <v>0</v>
      </c>
      <c r="K2254">
        <f>'Previous Trades Import_OMS Quer'!K2254</f>
        <v>0</v>
      </c>
      <c r="L2254">
        <f>'Previous Trades Import_OMS Quer'!L2254</f>
        <v>0</v>
      </c>
      <c r="M2254">
        <f>'Previous Trades Import_OMS Quer'!M2254</f>
        <v>0</v>
      </c>
      <c r="N2254">
        <f>'Previous Trades Import_OMS Quer'!N2254</f>
        <v>0</v>
      </c>
      <c r="O2254" t="str">
        <f>CLEAN('Previous Trades Import_OMS Quer'!O2254)</f>
        <v/>
      </c>
      <c r="Q2254" s="25">
        <f t="shared" si="70"/>
        <v>0</v>
      </c>
      <c r="R2254" s="25" t="e">
        <f>VLOOKUP(O2254,'Currency Balance'!$O$3:$Q$32,3,0)</f>
        <v>#N/A</v>
      </c>
      <c r="S2254" t="e">
        <f t="shared" si="71"/>
        <v>#N/A</v>
      </c>
    </row>
    <row r="2255" spans="1:19">
      <c r="A2255">
        <f>'Previous Trades Import_OMS Quer'!A2255</f>
        <v>0</v>
      </c>
      <c r="B2255">
        <f>'Previous Trades Import_OMS Quer'!B2255</f>
        <v>0</v>
      </c>
      <c r="C2255" s="22">
        <f>'Previous Trades Import_OMS Quer'!C2255</f>
        <v>0</v>
      </c>
      <c r="D2255">
        <f>'Previous Trades Import_OMS Quer'!D2255</f>
        <v>0</v>
      </c>
      <c r="E2255" s="22">
        <f>'Previous Trades Import_OMS Quer'!E2255</f>
        <v>0</v>
      </c>
      <c r="F2255">
        <f>'Previous Trades Import_OMS Quer'!F2255</f>
        <v>0</v>
      </c>
      <c r="G2255">
        <f>'Previous Trades Import_OMS Quer'!G2255</f>
        <v>0</v>
      </c>
      <c r="H2255">
        <f>'Previous Trades Import_OMS Quer'!H2255</f>
        <v>0</v>
      </c>
      <c r="I2255">
        <f>'Previous Trades Import_OMS Quer'!I2255</f>
        <v>0</v>
      </c>
      <c r="J2255">
        <f>'Previous Trades Import_OMS Quer'!J2255</f>
        <v>0</v>
      </c>
      <c r="K2255">
        <f>'Previous Trades Import_OMS Quer'!K2255</f>
        <v>0</v>
      </c>
      <c r="L2255">
        <f>'Previous Trades Import_OMS Quer'!L2255</f>
        <v>0</v>
      </c>
      <c r="M2255">
        <f>'Previous Trades Import_OMS Quer'!M2255</f>
        <v>0</v>
      </c>
      <c r="N2255">
        <f>'Previous Trades Import_OMS Quer'!N2255</f>
        <v>0</v>
      </c>
      <c r="O2255" t="str">
        <f>CLEAN('Previous Trades Import_OMS Quer'!O2255)</f>
        <v/>
      </c>
      <c r="Q2255" s="25">
        <f t="shared" si="70"/>
        <v>0</v>
      </c>
      <c r="R2255" s="25" t="e">
        <f>VLOOKUP(O2255,'Currency Balance'!$O$3:$Q$32,3,0)</f>
        <v>#N/A</v>
      </c>
      <c r="S2255" t="e">
        <f t="shared" si="71"/>
        <v>#N/A</v>
      </c>
    </row>
    <row r="2256" spans="1:19">
      <c r="A2256">
        <f>'Previous Trades Import_OMS Quer'!A2256</f>
        <v>0</v>
      </c>
      <c r="B2256">
        <f>'Previous Trades Import_OMS Quer'!B2256</f>
        <v>0</v>
      </c>
      <c r="C2256" s="22">
        <f>'Previous Trades Import_OMS Quer'!C2256</f>
        <v>0</v>
      </c>
      <c r="D2256">
        <f>'Previous Trades Import_OMS Quer'!D2256</f>
        <v>0</v>
      </c>
      <c r="E2256" s="22">
        <f>'Previous Trades Import_OMS Quer'!E2256</f>
        <v>0</v>
      </c>
      <c r="F2256">
        <f>'Previous Trades Import_OMS Quer'!F2256</f>
        <v>0</v>
      </c>
      <c r="G2256">
        <f>'Previous Trades Import_OMS Quer'!G2256</f>
        <v>0</v>
      </c>
      <c r="H2256">
        <f>'Previous Trades Import_OMS Quer'!H2256</f>
        <v>0</v>
      </c>
      <c r="I2256">
        <f>'Previous Trades Import_OMS Quer'!I2256</f>
        <v>0</v>
      </c>
      <c r="J2256">
        <f>'Previous Trades Import_OMS Quer'!J2256</f>
        <v>0</v>
      </c>
      <c r="K2256">
        <f>'Previous Trades Import_OMS Quer'!K2256</f>
        <v>0</v>
      </c>
      <c r="L2256">
        <f>'Previous Trades Import_OMS Quer'!L2256</f>
        <v>0</v>
      </c>
      <c r="M2256">
        <f>'Previous Trades Import_OMS Quer'!M2256</f>
        <v>0</v>
      </c>
      <c r="N2256">
        <f>'Previous Trades Import_OMS Quer'!N2256</f>
        <v>0</v>
      </c>
      <c r="O2256" t="str">
        <f>CLEAN('Previous Trades Import_OMS Quer'!O2256)</f>
        <v/>
      </c>
      <c r="Q2256" s="25">
        <f t="shared" si="70"/>
        <v>0</v>
      </c>
      <c r="R2256" s="25" t="e">
        <f>VLOOKUP(O2256,'Currency Balance'!$O$3:$Q$32,3,0)</f>
        <v>#N/A</v>
      </c>
      <c r="S2256" t="e">
        <f t="shared" si="71"/>
        <v>#N/A</v>
      </c>
    </row>
    <row r="2257" spans="1:19">
      <c r="A2257">
        <f>'Previous Trades Import_OMS Quer'!A2257</f>
        <v>0</v>
      </c>
      <c r="B2257">
        <f>'Previous Trades Import_OMS Quer'!B2257</f>
        <v>0</v>
      </c>
      <c r="C2257" s="22">
        <f>'Previous Trades Import_OMS Quer'!C2257</f>
        <v>0</v>
      </c>
      <c r="D2257">
        <f>'Previous Trades Import_OMS Quer'!D2257</f>
        <v>0</v>
      </c>
      <c r="E2257" s="22">
        <f>'Previous Trades Import_OMS Quer'!E2257</f>
        <v>0</v>
      </c>
      <c r="F2257">
        <f>'Previous Trades Import_OMS Quer'!F2257</f>
        <v>0</v>
      </c>
      <c r="G2257">
        <f>'Previous Trades Import_OMS Quer'!G2257</f>
        <v>0</v>
      </c>
      <c r="H2257">
        <f>'Previous Trades Import_OMS Quer'!H2257</f>
        <v>0</v>
      </c>
      <c r="I2257">
        <f>'Previous Trades Import_OMS Quer'!I2257</f>
        <v>0</v>
      </c>
      <c r="J2257">
        <f>'Previous Trades Import_OMS Quer'!J2257</f>
        <v>0</v>
      </c>
      <c r="K2257">
        <f>'Previous Trades Import_OMS Quer'!K2257</f>
        <v>0</v>
      </c>
      <c r="L2257">
        <f>'Previous Trades Import_OMS Quer'!L2257</f>
        <v>0</v>
      </c>
      <c r="M2257">
        <f>'Previous Trades Import_OMS Quer'!M2257</f>
        <v>0</v>
      </c>
      <c r="N2257">
        <f>'Previous Trades Import_OMS Quer'!N2257</f>
        <v>0</v>
      </c>
      <c r="O2257" t="str">
        <f>CLEAN('Previous Trades Import_OMS Quer'!O2257)</f>
        <v/>
      </c>
      <c r="Q2257" s="25">
        <f t="shared" si="70"/>
        <v>0</v>
      </c>
      <c r="R2257" s="25" t="e">
        <f>VLOOKUP(O2257,'Currency Balance'!$O$3:$Q$32,3,0)</f>
        <v>#N/A</v>
      </c>
      <c r="S2257" t="e">
        <f t="shared" si="71"/>
        <v>#N/A</v>
      </c>
    </row>
    <row r="2258" spans="1:19">
      <c r="A2258">
        <f>'Previous Trades Import_OMS Quer'!A2258</f>
        <v>0</v>
      </c>
      <c r="B2258">
        <f>'Previous Trades Import_OMS Quer'!B2258</f>
        <v>0</v>
      </c>
      <c r="C2258" s="22">
        <f>'Previous Trades Import_OMS Quer'!C2258</f>
        <v>0</v>
      </c>
      <c r="D2258">
        <f>'Previous Trades Import_OMS Quer'!D2258</f>
        <v>0</v>
      </c>
      <c r="E2258" s="22">
        <f>'Previous Trades Import_OMS Quer'!E2258</f>
        <v>0</v>
      </c>
      <c r="F2258">
        <f>'Previous Trades Import_OMS Quer'!F2258</f>
        <v>0</v>
      </c>
      <c r="G2258">
        <f>'Previous Trades Import_OMS Quer'!G2258</f>
        <v>0</v>
      </c>
      <c r="H2258">
        <f>'Previous Trades Import_OMS Quer'!H2258</f>
        <v>0</v>
      </c>
      <c r="I2258">
        <f>'Previous Trades Import_OMS Quer'!I2258</f>
        <v>0</v>
      </c>
      <c r="J2258">
        <f>'Previous Trades Import_OMS Quer'!J2258</f>
        <v>0</v>
      </c>
      <c r="K2258">
        <f>'Previous Trades Import_OMS Quer'!K2258</f>
        <v>0</v>
      </c>
      <c r="L2258">
        <f>'Previous Trades Import_OMS Quer'!L2258</f>
        <v>0</v>
      </c>
      <c r="M2258">
        <f>'Previous Trades Import_OMS Quer'!M2258</f>
        <v>0</v>
      </c>
      <c r="N2258">
        <f>'Previous Trades Import_OMS Quer'!N2258</f>
        <v>0</v>
      </c>
      <c r="O2258" t="str">
        <f>CLEAN('Previous Trades Import_OMS Quer'!O2258)</f>
        <v/>
      </c>
      <c r="Q2258" s="25">
        <f t="shared" si="70"/>
        <v>0</v>
      </c>
      <c r="R2258" s="25" t="e">
        <f>VLOOKUP(O2258,'Currency Balance'!$O$3:$Q$32,3,0)</f>
        <v>#N/A</v>
      </c>
      <c r="S2258" t="e">
        <f t="shared" si="71"/>
        <v>#N/A</v>
      </c>
    </row>
    <row r="2259" spans="1:19">
      <c r="A2259">
        <f>'Previous Trades Import_OMS Quer'!A2259</f>
        <v>0</v>
      </c>
      <c r="B2259">
        <f>'Previous Trades Import_OMS Quer'!B2259</f>
        <v>0</v>
      </c>
      <c r="C2259" s="22">
        <f>'Previous Trades Import_OMS Quer'!C2259</f>
        <v>0</v>
      </c>
      <c r="D2259">
        <f>'Previous Trades Import_OMS Quer'!D2259</f>
        <v>0</v>
      </c>
      <c r="E2259" s="22">
        <f>'Previous Trades Import_OMS Quer'!E2259</f>
        <v>0</v>
      </c>
      <c r="F2259">
        <f>'Previous Trades Import_OMS Quer'!F2259</f>
        <v>0</v>
      </c>
      <c r="G2259">
        <f>'Previous Trades Import_OMS Quer'!G2259</f>
        <v>0</v>
      </c>
      <c r="H2259">
        <f>'Previous Trades Import_OMS Quer'!H2259</f>
        <v>0</v>
      </c>
      <c r="I2259">
        <f>'Previous Trades Import_OMS Quer'!I2259</f>
        <v>0</v>
      </c>
      <c r="J2259">
        <f>'Previous Trades Import_OMS Quer'!J2259</f>
        <v>0</v>
      </c>
      <c r="K2259">
        <f>'Previous Trades Import_OMS Quer'!K2259</f>
        <v>0</v>
      </c>
      <c r="L2259">
        <f>'Previous Trades Import_OMS Quer'!L2259</f>
        <v>0</v>
      </c>
      <c r="M2259">
        <f>'Previous Trades Import_OMS Quer'!M2259</f>
        <v>0</v>
      </c>
      <c r="N2259">
        <f>'Previous Trades Import_OMS Quer'!N2259</f>
        <v>0</v>
      </c>
      <c r="O2259" t="str">
        <f>CLEAN('Previous Trades Import_OMS Quer'!O2259)</f>
        <v/>
      </c>
      <c r="Q2259" s="25">
        <f t="shared" si="70"/>
        <v>0</v>
      </c>
      <c r="R2259" s="25" t="e">
        <f>VLOOKUP(O2259,'Currency Balance'!$O$3:$Q$32,3,0)</f>
        <v>#N/A</v>
      </c>
      <c r="S2259" t="e">
        <f t="shared" si="71"/>
        <v>#N/A</v>
      </c>
    </row>
    <row r="2260" spans="1:19">
      <c r="A2260">
        <f>'Previous Trades Import_OMS Quer'!A2260</f>
        <v>0</v>
      </c>
      <c r="B2260">
        <f>'Previous Trades Import_OMS Quer'!B2260</f>
        <v>0</v>
      </c>
      <c r="C2260" s="22">
        <f>'Previous Trades Import_OMS Quer'!C2260</f>
        <v>0</v>
      </c>
      <c r="D2260">
        <f>'Previous Trades Import_OMS Quer'!D2260</f>
        <v>0</v>
      </c>
      <c r="E2260" s="22">
        <f>'Previous Trades Import_OMS Quer'!E2260</f>
        <v>0</v>
      </c>
      <c r="F2260">
        <f>'Previous Trades Import_OMS Quer'!F2260</f>
        <v>0</v>
      </c>
      <c r="G2260">
        <f>'Previous Trades Import_OMS Quer'!G2260</f>
        <v>0</v>
      </c>
      <c r="H2260">
        <f>'Previous Trades Import_OMS Quer'!H2260</f>
        <v>0</v>
      </c>
      <c r="I2260">
        <f>'Previous Trades Import_OMS Quer'!I2260</f>
        <v>0</v>
      </c>
      <c r="J2260">
        <f>'Previous Trades Import_OMS Quer'!J2260</f>
        <v>0</v>
      </c>
      <c r="K2260">
        <f>'Previous Trades Import_OMS Quer'!K2260</f>
        <v>0</v>
      </c>
      <c r="L2260">
        <f>'Previous Trades Import_OMS Quer'!L2260</f>
        <v>0</v>
      </c>
      <c r="M2260">
        <f>'Previous Trades Import_OMS Quer'!M2260</f>
        <v>0</v>
      </c>
      <c r="N2260">
        <f>'Previous Trades Import_OMS Quer'!N2260</f>
        <v>0</v>
      </c>
      <c r="O2260" t="str">
        <f>CLEAN('Previous Trades Import_OMS Quer'!O2260)</f>
        <v/>
      </c>
      <c r="Q2260" s="25">
        <f t="shared" si="70"/>
        <v>0</v>
      </c>
      <c r="R2260" s="25" t="e">
        <f>VLOOKUP(O2260,'Currency Balance'!$O$3:$Q$32,3,0)</f>
        <v>#N/A</v>
      </c>
      <c r="S2260" t="e">
        <f t="shared" si="71"/>
        <v>#N/A</v>
      </c>
    </row>
    <row r="2261" spans="1:19">
      <c r="A2261">
        <f>'Previous Trades Import_OMS Quer'!A2261</f>
        <v>0</v>
      </c>
      <c r="B2261">
        <f>'Previous Trades Import_OMS Quer'!B2261</f>
        <v>0</v>
      </c>
      <c r="C2261" s="22">
        <f>'Previous Trades Import_OMS Quer'!C2261</f>
        <v>0</v>
      </c>
      <c r="D2261">
        <f>'Previous Trades Import_OMS Quer'!D2261</f>
        <v>0</v>
      </c>
      <c r="E2261" s="22">
        <f>'Previous Trades Import_OMS Quer'!E2261</f>
        <v>0</v>
      </c>
      <c r="F2261">
        <f>'Previous Trades Import_OMS Quer'!F2261</f>
        <v>0</v>
      </c>
      <c r="G2261">
        <f>'Previous Trades Import_OMS Quer'!G2261</f>
        <v>0</v>
      </c>
      <c r="H2261">
        <f>'Previous Trades Import_OMS Quer'!H2261</f>
        <v>0</v>
      </c>
      <c r="I2261">
        <f>'Previous Trades Import_OMS Quer'!I2261</f>
        <v>0</v>
      </c>
      <c r="J2261">
        <f>'Previous Trades Import_OMS Quer'!J2261</f>
        <v>0</v>
      </c>
      <c r="K2261">
        <f>'Previous Trades Import_OMS Quer'!K2261</f>
        <v>0</v>
      </c>
      <c r="L2261">
        <f>'Previous Trades Import_OMS Quer'!L2261</f>
        <v>0</v>
      </c>
      <c r="M2261">
        <f>'Previous Trades Import_OMS Quer'!M2261</f>
        <v>0</v>
      </c>
      <c r="N2261">
        <f>'Previous Trades Import_OMS Quer'!N2261</f>
        <v>0</v>
      </c>
      <c r="O2261" t="str">
        <f>CLEAN('Previous Trades Import_OMS Quer'!O2261)</f>
        <v/>
      </c>
      <c r="Q2261" s="25">
        <f t="shared" si="70"/>
        <v>0</v>
      </c>
      <c r="R2261" s="25" t="e">
        <f>VLOOKUP(O2261,'Currency Balance'!$O$3:$Q$32,3,0)</f>
        <v>#N/A</v>
      </c>
      <c r="S2261" t="e">
        <f t="shared" si="71"/>
        <v>#N/A</v>
      </c>
    </row>
    <row r="2262" spans="1:19">
      <c r="A2262">
        <f>'Previous Trades Import_OMS Quer'!A2262</f>
        <v>0</v>
      </c>
      <c r="B2262">
        <f>'Previous Trades Import_OMS Quer'!B2262</f>
        <v>0</v>
      </c>
      <c r="C2262" s="22">
        <f>'Previous Trades Import_OMS Quer'!C2262</f>
        <v>0</v>
      </c>
      <c r="D2262">
        <f>'Previous Trades Import_OMS Quer'!D2262</f>
        <v>0</v>
      </c>
      <c r="E2262" s="22">
        <f>'Previous Trades Import_OMS Quer'!E2262</f>
        <v>0</v>
      </c>
      <c r="F2262">
        <f>'Previous Trades Import_OMS Quer'!F2262</f>
        <v>0</v>
      </c>
      <c r="G2262">
        <f>'Previous Trades Import_OMS Quer'!G2262</f>
        <v>0</v>
      </c>
      <c r="H2262">
        <f>'Previous Trades Import_OMS Quer'!H2262</f>
        <v>0</v>
      </c>
      <c r="I2262">
        <f>'Previous Trades Import_OMS Quer'!I2262</f>
        <v>0</v>
      </c>
      <c r="J2262">
        <f>'Previous Trades Import_OMS Quer'!J2262</f>
        <v>0</v>
      </c>
      <c r="K2262">
        <f>'Previous Trades Import_OMS Quer'!K2262</f>
        <v>0</v>
      </c>
      <c r="L2262">
        <f>'Previous Trades Import_OMS Quer'!L2262</f>
        <v>0</v>
      </c>
      <c r="M2262">
        <f>'Previous Trades Import_OMS Quer'!M2262</f>
        <v>0</v>
      </c>
      <c r="N2262">
        <f>'Previous Trades Import_OMS Quer'!N2262</f>
        <v>0</v>
      </c>
      <c r="O2262" t="str">
        <f>CLEAN('Previous Trades Import_OMS Quer'!O2262)</f>
        <v/>
      </c>
      <c r="Q2262" s="25">
        <f t="shared" si="70"/>
        <v>0</v>
      </c>
      <c r="R2262" s="25" t="e">
        <f>VLOOKUP(O2262,'Currency Balance'!$O$3:$Q$32,3,0)</f>
        <v>#N/A</v>
      </c>
      <c r="S2262" t="e">
        <f t="shared" si="71"/>
        <v>#N/A</v>
      </c>
    </row>
    <row r="2263" spans="1:19">
      <c r="A2263">
        <f>'Previous Trades Import_OMS Quer'!A2263</f>
        <v>0</v>
      </c>
      <c r="B2263">
        <f>'Previous Trades Import_OMS Quer'!B2263</f>
        <v>0</v>
      </c>
      <c r="C2263" s="22">
        <f>'Previous Trades Import_OMS Quer'!C2263</f>
        <v>0</v>
      </c>
      <c r="D2263">
        <f>'Previous Trades Import_OMS Quer'!D2263</f>
        <v>0</v>
      </c>
      <c r="E2263" s="22">
        <f>'Previous Trades Import_OMS Quer'!E2263</f>
        <v>0</v>
      </c>
      <c r="F2263">
        <f>'Previous Trades Import_OMS Quer'!F2263</f>
        <v>0</v>
      </c>
      <c r="G2263">
        <f>'Previous Trades Import_OMS Quer'!G2263</f>
        <v>0</v>
      </c>
      <c r="H2263">
        <f>'Previous Trades Import_OMS Quer'!H2263</f>
        <v>0</v>
      </c>
      <c r="I2263">
        <f>'Previous Trades Import_OMS Quer'!I2263</f>
        <v>0</v>
      </c>
      <c r="J2263">
        <f>'Previous Trades Import_OMS Quer'!J2263</f>
        <v>0</v>
      </c>
      <c r="K2263">
        <f>'Previous Trades Import_OMS Quer'!K2263</f>
        <v>0</v>
      </c>
      <c r="L2263">
        <f>'Previous Trades Import_OMS Quer'!L2263</f>
        <v>0</v>
      </c>
      <c r="M2263">
        <f>'Previous Trades Import_OMS Quer'!M2263</f>
        <v>0</v>
      </c>
      <c r="N2263">
        <f>'Previous Trades Import_OMS Quer'!N2263</f>
        <v>0</v>
      </c>
      <c r="O2263" t="str">
        <f>CLEAN('Previous Trades Import_OMS Quer'!O2263)</f>
        <v/>
      </c>
      <c r="Q2263" s="25">
        <f t="shared" si="70"/>
        <v>0</v>
      </c>
      <c r="R2263" s="25" t="e">
        <f>VLOOKUP(O2263,'Currency Balance'!$O$3:$Q$32,3,0)</f>
        <v>#N/A</v>
      </c>
      <c r="S2263" t="e">
        <f t="shared" si="71"/>
        <v>#N/A</v>
      </c>
    </row>
    <row r="2264" spans="1:19">
      <c r="A2264">
        <f>'Previous Trades Import_OMS Quer'!A2264</f>
        <v>0</v>
      </c>
      <c r="B2264">
        <f>'Previous Trades Import_OMS Quer'!B2264</f>
        <v>0</v>
      </c>
      <c r="C2264" s="22">
        <f>'Previous Trades Import_OMS Quer'!C2264</f>
        <v>0</v>
      </c>
      <c r="D2264">
        <f>'Previous Trades Import_OMS Quer'!D2264</f>
        <v>0</v>
      </c>
      <c r="E2264" s="22">
        <f>'Previous Trades Import_OMS Quer'!E2264</f>
        <v>0</v>
      </c>
      <c r="F2264">
        <f>'Previous Trades Import_OMS Quer'!F2264</f>
        <v>0</v>
      </c>
      <c r="G2264">
        <f>'Previous Trades Import_OMS Quer'!G2264</f>
        <v>0</v>
      </c>
      <c r="H2264">
        <f>'Previous Trades Import_OMS Quer'!H2264</f>
        <v>0</v>
      </c>
      <c r="I2264">
        <f>'Previous Trades Import_OMS Quer'!I2264</f>
        <v>0</v>
      </c>
      <c r="J2264">
        <f>'Previous Trades Import_OMS Quer'!J2264</f>
        <v>0</v>
      </c>
      <c r="K2264">
        <f>'Previous Trades Import_OMS Quer'!K2264</f>
        <v>0</v>
      </c>
      <c r="L2264">
        <f>'Previous Trades Import_OMS Quer'!L2264</f>
        <v>0</v>
      </c>
      <c r="M2264">
        <f>'Previous Trades Import_OMS Quer'!M2264</f>
        <v>0</v>
      </c>
      <c r="N2264">
        <f>'Previous Trades Import_OMS Quer'!N2264</f>
        <v>0</v>
      </c>
      <c r="O2264" t="str">
        <f>CLEAN('Previous Trades Import_OMS Quer'!O2264)</f>
        <v/>
      </c>
      <c r="Q2264" s="25">
        <f t="shared" si="70"/>
        <v>0</v>
      </c>
      <c r="R2264" s="25" t="e">
        <f>VLOOKUP(O2264,'Currency Balance'!$O$3:$Q$32,3,0)</f>
        <v>#N/A</v>
      </c>
      <c r="S2264" t="e">
        <f t="shared" si="71"/>
        <v>#N/A</v>
      </c>
    </row>
    <row r="2265" spans="1:19">
      <c r="A2265">
        <f>'Previous Trades Import_OMS Quer'!A2265</f>
        <v>0</v>
      </c>
      <c r="B2265">
        <f>'Previous Trades Import_OMS Quer'!B2265</f>
        <v>0</v>
      </c>
      <c r="C2265" s="22">
        <f>'Previous Trades Import_OMS Quer'!C2265</f>
        <v>0</v>
      </c>
      <c r="D2265">
        <f>'Previous Trades Import_OMS Quer'!D2265</f>
        <v>0</v>
      </c>
      <c r="E2265" s="22">
        <f>'Previous Trades Import_OMS Quer'!E2265</f>
        <v>0</v>
      </c>
      <c r="F2265">
        <f>'Previous Trades Import_OMS Quer'!F2265</f>
        <v>0</v>
      </c>
      <c r="G2265">
        <f>'Previous Trades Import_OMS Quer'!G2265</f>
        <v>0</v>
      </c>
      <c r="H2265">
        <f>'Previous Trades Import_OMS Quer'!H2265</f>
        <v>0</v>
      </c>
      <c r="I2265">
        <f>'Previous Trades Import_OMS Quer'!I2265</f>
        <v>0</v>
      </c>
      <c r="J2265">
        <f>'Previous Trades Import_OMS Quer'!J2265</f>
        <v>0</v>
      </c>
      <c r="K2265">
        <f>'Previous Trades Import_OMS Quer'!K2265</f>
        <v>0</v>
      </c>
      <c r="L2265">
        <f>'Previous Trades Import_OMS Quer'!L2265</f>
        <v>0</v>
      </c>
      <c r="M2265">
        <f>'Previous Trades Import_OMS Quer'!M2265</f>
        <v>0</v>
      </c>
      <c r="N2265">
        <f>'Previous Trades Import_OMS Quer'!N2265</f>
        <v>0</v>
      </c>
      <c r="O2265" t="str">
        <f>CLEAN('Previous Trades Import_OMS Quer'!O2265)</f>
        <v/>
      </c>
      <c r="Q2265" s="25">
        <f t="shared" si="70"/>
        <v>0</v>
      </c>
      <c r="R2265" s="25" t="e">
        <f>VLOOKUP(O2265,'Currency Balance'!$O$3:$Q$32,3,0)</f>
        <v>#N/A</v>
      </c>
      <c r="S2265" t="e">
        <f t="shared" si="71"/>
        <v>#N/A</v>
      </c>
    </row>
    <row r="2266" spans="1:19">
      <c r="A2266">
        <f>'Previous Trades Import_OMS Quer'!A2266</f>
        <v>0</v>
      </c>
      <c r="B2266">
        <f>'Previous Trades Import_OMS Quer'!B2266</f>
        <v>0</v>
      </c>
      <c r="C2266" s="22">
        <f>'Previous Trades Import_OMS Quer'!C2266</f>
        <v>0</v>
      </c>
      <c r="D2266">
        <f>'Previous Trades Import_OMS Quer'!D2266</f>
        <v>0</v>
      </c>
      <c r="E2266" s="22">
        <f>'Previous Trades Import_OMS Quer'!E2266</f>
        <v>0</v>
      </c>
      <c r="F2266">
        <f>'Previous Trades Import_OMS Quer'!F2266</f>
        <v>0</v>
      </c>
      <c r="G2266">
        <f>'Previous Trades Import_OMS Quer'!G2266</f>
        <v>0</v>
      </c>
      <c r="H2266">
        <f>'Previous Trades Import_OMS Quer'!H2266</f>
        <v>0</v>
      </c>
      <c r="I2266">
        <f>'Previous Trades Import_OMS Quer'!I2266</f>
        <v>0</v>
      </c>
      <c r="J2266">
        <f>'Previous Trades Import_OMS Quer'!J2266</f>
        <v>0</v>
      </c>
      <c r="K2266">
        <f>'Previous Trades Import_OMS Quer'!K2266</f>
        <v>0</v>
      </c>
      <c r="L2266">
        <f>'Previous Trades Import_OMS Quer'!L2266</f>
        <v>0</v>
      </c>
      <c r="M2266">
        <f>'Previous Trades Import_OMS Quer'!M2266</f>
        <v>0</v>
      </c>
      <c r="N2266">
        <f>'Previous Trades Import_OMS Quer'!N2266</f>
        <v>0</v>
      </c>
      <c r="O2266" t="str">
        <f>CLEAN('Previous Trades Import_OMS Quer'!O2266)</f>
        <v/>
      </c>
      <c r="Q2266" s="25">
        <f t="shared" si="70"/>
        <v>0</v>
      </c>
      <c r="R2266" s="25" t="e">
        <f>VLOOKUP(O2266,'Currency Balance'!$O$3:$Q$32,3,0)</f>
        <v>#N/A</v>
      </c>
      <c r="S2266" t="e">
        <f t="shared" si="71"/>
        <v>#N/A</v>
      </c>
    </row>
    <row r="2267" spans="1:19">
      <c r="A2267">
        <f>'Previous Trades Import_OMS Quer'!A2267</f>
        <v>0</v>
      </c>
      <c r="B2267">
        <f>'Previous Trades Import_OMS Quer'!B2267</f>
        <v>0</v>
      </c>
      <c r="C2267" s="22">
        <f>'Previous Trades Import_OMS Quer'!C2267</f>
        <v>0</v>
      </c>
      <c r="D2267">
        <f>'Previous Trades Import_OMS Quer'!D2267</f>
        <v>0</v>
      </c>
      <c r="E2267" s="22">
        <f>'Previous Trades Import_OMS Quer'!E2267</f>
        <v>0</v>
      </c>
      <c r="F2267">
        <f>'Previous Trades Import_OMS Quer'!F2267</f>
        <v>0</v>
      </c>
      <c r="G2267">
        <f>'Previous Trades Import_OMS Quer'!G2267</f>
        <v>0</v>
      </c>
      <c r="H2267">
        <f>'Previous Trades Import_OMS Quer'!H2267</f>
        <v>0</v>
      </c>
      <c r="I2267">
        <f>'Previous Trades Import_OMS Quer'!I2267</f>
        <v>0</v>
      </c>
      <c r="J2267">
        <f>'Previous Trades Import_OMS Quer'!J2267</f>
        <v>0</v>
      </c>
      <c r="K2267">
        <f>'Previous Trades Import_OMS Quer'!K2267</f>
        <v>0</v>
      </c>
      <c r="L2267">
        <f>'Previous Trades Import_OMS Quer'!L2267</f>
        <v>0</v>
      </c>
      <c r="M2267">
        <f>'Previous Trades Import_OMS Quer'!M2267</f>
        <v>0</v>
      </c>
      <c r="N2267">
        <f>'Previous Trades Import_OMS Quer'!N2267</f>
        <v>0</v>
      </c>
      <c r="O2267" t="str">
        <f>CLEAN('Previous Trades Import_OMS Quer'!O2267)</f>
        <v/>
      </c>
      <c r="Q2267" s="25">
        <f t="shared" si="70"/>
        <v>0</v>
      </c>
      <c r="R2267" s="25" t="e">
        <f>VLOOKUP(O2267,'Currency Balance'!$O$3:$Q$32,3,0)</f>
        <v>#N/A</v>
      </c>
      <c r="S2267" t="e">
        <f t="shared" si="71"/>
        <v>#N/A</v>
      </c>
    </row>
    <row r="2268" spans="1:19">
      <c r="A2268">
        <f>'Previous Trades Import_OMS Quer'!A2268</f>
        <v>0</v>
      </c>
      <c r="B2268">
        <f>'Previous Trades Import_OMS Quer'!B2268</f>
        <v>0</v>
      </c>
      <c r="C2268" s="22">
        <f>'Previous Trades Import_OMS Quer'!C2268</f>
        <v>0</v>
      </c>
      <c r="D2268">
        <f>'Previous Trades Import_OMS Quer'!D2268</f>
        <v>0</v>
      </c>
      <c r="E2268" s="22">
        <f>'Previous Trades Import_OMS Quer'!E2268</f>
        <v>0</v>
      </c>
      <c r="F2268">
        <f>'Previous Trades Import_OMS Quer'!F2268</f>
        <v>0</v>
      </c>
      <c r="G2268">
        <f>'Previous Trades Import_OMS Quer'!G2268</f>
        <v>0</v>
      </c>
      <c r="H2268">
        <f>'Previous Trades Import_OMS Quer'!H2268</f>
        <v>0</v>
      </c>
      <c r="I2268">
        <f>'Previous Trades Import_OMS Quer'!I2268</f>
        <v>0</v>
      </c>
      <c r="J2268">
        <f>'Previous Trades Import_OMS Quer'!J2268</f>
        <v>0</v>
      </c>
      <c r="K2268">
        <f>'Previous Trades Import_OMS Quer'!K2268</f>
        <v>0</v>
      </c>
      <c r="L2268">
        <f>'Previous Trades Import_OMS Quer'!L2268</f>
        <v>0</v>
      </c>
      <c r="M2268">
        <f>'Previous Trades Import_OMS Quer'!M2268</f>
        <v>0</v>
      </c>
      <c r="N2268">
        <f>'Previous Trades Import_OMS Quer'!N2268</f>
        <v>0</v>
      </c>
      <c r="O2268" t="str">
        <f>CLEAN('Previous Trades Import_OMS Quer'!O2268)</f>
        <v/>
      </c>
      <c r="Q2268" s="25">
        <f t="shared" si="70"/>
        <v>0</v>
      </c>
      <c r="R2268" s="25" t="e">
        <f>VLOOKUP(O2268,'Currency Balance'!$O$3:$Q$32,3,0)</f>
        <v>#N/A</v>
      </c>
      <c r="S2268" t="e">
        <f t="shared" si="71"/>
        <v>#N/A</v>
      </c>
    </row>
    <row r="2269" spans="1:19">
      <c r="A2269">
        <f>'Previous Trades Import_OMS Quer'!A2269</f>
        <v>0</v>
      </c>
      <c r="B2269">
        <f>'Previous Trades Import_OMS Quer'!B2269</f>
        <v>0</v>
      </c>
      <c r="C2269" s="22">
        <f>'Previous Trades Import_OMS Quer'!C2269</f>
        <v>0</v>
      </c>
      <c r="D2269">
        <f>'Previous Trades Import_OMS Quer'!D2269</f>
        <v>0</v>
      </c>
      <c r="E2269" s="22">
        <f>'Previous Trades Import_OMS Quer'!E2269</f>
        <v>0</v>
      </c>
      <c r="F2269">
        <f>'Previous Trades Import_OMS Quer'!F2269</f>
        <v>0</v>
      </c>
      <c r="G2269">
        <f>'Previous Trades Import_OMS Quer'!G2269</f>
        <v>0</v>
      </c>
      <c r="H2269">
        <f>'Previous Trades Import_OMS Quer'!H2269</f>
        <v>0</v>
      </c>
      <c r="I2269">
        <f>'Previous Trades Import_OMS Quer'!I2269</f>
        <v>0</v>
      </c>
      <c r="J2269">
        <f>'Previous Trades Import_OMS Quer'!J2269</f>
        <v>0</v>
      </c>
      <c r="K2269">
        <f>'Previous Trades Import_OMS Quer'!K2269</f>
        <v>0</v>
      </c>
      <c r="L2269">
        <f>'Previous Trades Import_OMS Quer'!L2269</f>
        <v>0</v>
      </c>
      <c r="M2269">
        <f>'Previous Trades Import_OMS Quer'!M2269</f>
        <v>0</v>
      </c>
      <c r="N2269">
        <f>'Previous Trades Import_OMS Quer'!N2269</f>
        <v>0</v>
      </c>
      <c r="O2269" t="str">
        <f>CLEAN('Previous Trades Import_OMS Quer'!O2269)</f>
        <v/>
      </c>
      <c r="Q2269" s="25">
        <f t="shared" si="70"/>
        <v>0</v>
      </c>
      <c r="R2269" s="25" t="e">
        <f>VLOOKUP(O2269,'Currency Balance'!$O$3:$Q$32,3,0)</f>
        <v>#N/A</v>
      </c>
      <c r="S2269" t="e">
        <f t="shared" si="71"/>
        <v>#N/A</v>
      </c>
    </row>
    <row r="2270" spans="1:19">
      <c r="A2270">
        <f>'Previous Trades Import_OMS Quer'!A2270</f>
        <v>0</v>
      </c>
      <c r="B2270">
        <f>'Previous Trades Import_OMS Quer'!B2270</f>
        <v>0</v>
      </c>
      <c r="C2270" s="22">
        <f>'Previous Trades Import_OMS Quer'!C2270</f>
        <v>0</v>
      </c>
      <c r="D2270">
        <f>'Previous Trades Import_OMS Quer'!D2270</f>
        <v>0</v>
      </c>
      <c r="E2270" s="22">
        <f>'Previous Trades Import_OMS Quer'!E2270</f>
        <v>0</v>
      </c>
      <c r="F2270">
        <f>'Previous Trades Import_OMS Quer'!F2270</f>
        <v>0</v>
      </c>
      <c r="G2270">
        <f>'Previous Trades Import_OMS Quer'!G2270</f>
        <v>0</v>
      </c>
      <c r="H2270">
        <f>'Previous Trades Import_OMS Quer'!H2270</f>
        <v>0</v>
      </c>
      <c r="I2270">
        <f>'Previous Trades Import_OMS Quer'!I2270</f>
        <v>0</v>
      </c>
      <c r="J2270">
        <f>'Previous Trades Import_OMS Quer'!J2270</f>
        <v>0</v>
      </c>
      <c r="K2270">
        <f>'Previous Trades Import_OMS Quer'!K2270</f>
        <v>0</v>
      </c>
      <c r="L2270">
        <f>'Previous Trades Import_OMS Quer'!L2270</f>
        <v>0</v>
      </c>
      <c r="M2270">
        <f>'Previous Trades Import_OMS Quer'!M2270</f>
        <v>0</v>
      </c>
      <c r="N2270">
        <f>'Previous Trades Import_OMS Quer'!N2270</f>
        <v>0</v>
      </c>
      <c r="O2270" t="str">
        <f>CLEAN('Previous Trades Import_OMS Quer'!O2270)</f>
        <v/>
      </c>
      <c r="Q2270" s="25">
        <f t="shared" si="70"/>
        <v>0</v>
      </c>
      <c r="R2270" s="25" t="e">
        <f>VLOOKUP(O2270,'Currency Balance'!$O$3:$Q$32,3,0)</f>
        <v>#N/A</v>
      </c>
      <c r="S2270" t="e">
        <f t="shared" si="71"/>
        <v>#N/A</v>
      </c>
    </row>
    <row r="2271" spans="1:19">
      <c r="A2271">
        <f>'Previous Trades Import_OMS Quer'!A2271</f>
        <v>0</v>
      </c>
      <c r="B2271">
        <f>'Previous Trades Import_OMS Quer'!B2271</f>
        <v>0</v>
      </c>
      <c r="C2271" s="22">
        <f>'Previous Trades Import_OMS Quer'!C2271</f>
        <v>0</v>
      </c>
      <c r="D2271">
        <f>'Previous Trades Import_OMS Quer'!D2271</f>
        <v>0</v>
      </c>
      <c r="E2271" s="22">
        <f>'Previous Trades Import_OMS Quer'!E2271</f>
        <v>0</v>
      </c>
      <c r="F2271">
        <f>'Previous Trades Import_OMS Quer'!F2271</f>
        <v>0</v>
      </c>
      <c r="G2271">
        <f>'Previous Trades Import_OMS Quer'!G2271</f>
        <v>0</v>
      </c>
      <c r="H2271">
        <f>'Previous Trades Import_OMS Quer'!H2271</f>
        <v>0</v>
      </c>
      <c r="I2271">
        <f>'Previous Trades Import_OMS Quer'!I2271</f>
        <v>0</v>
      </c>
      <c r="J2271">
        <f>'Previous Trades Import_OMS Quer'!J2271</f>
        <v>0</v>
      </c>
      <c r="K2271">
        <f>'Previous Trades Import_OMS Quer'!K2271</f>
        <v>0</v>
      </c>
      <c r="L2271">
        <f>'Previous Trades Import_OMS Quer'!L2271</f>
        <v>0</v>
      </c>
      <c r="M2271">
        <f>'Previous Trades Import_OMS Quer'!M2271</f>
        <v>0</v>
      </c>
      <c r="N2271">
        <f>'Previous Trades Import_OMS Quer'!N2271</f>
        <v>0</v>
      </c>
      <c r="O2271" t="str">
        <f>CLEAN('Previous Trades Import_OMS Quer'!O2271)</f>
        <v/>
      </c>
      <c r="Q2271" s="25">
        <f t="shared" si="70"/>
        <v>0</v>
      </c>
      <c r="R2271" s="25" t="e">
        <f>VLOOKUP(O2271,'Currency Balance'!$O$3:$Q$32,3,0)</f>
        <v>#N/A</v>
      </c>
      <c r="S2271" t="e">
        <f t="shared" si="71"/>
        <v>#N/A</v>
      </c>
    </row>
    <row r="2272" spans="1:19">
      <c r="A2272">
        <f>'Previous Trades Import_OMS Quer'!A2272</f>
        <v>0</v>
      </c>
      <c r="B2272">
        <f>'Previous Trades Import_OMS Quer'!B2272</f>
        <v>0</v>
      </c>
      <c r="C2272" s="22">
        <f>'Previous Trades Import_OMS Quer'!C2272</f>
        <v>0</v>
      </c>
      <c r="D2272">
        <f>'Previous Trades Import_OMS Quer'!D2272</f>
        <v>0</v>
      </c>
      <c r="E2272" s="22">
        <f>'Previous Trades Import_OMS Quer'!E2272</f>
        <v>0</v>
      </c>
      <c r="F2272">
        <f>'Previous Trades Import_OMS Quer'!F2272</f>
        <v>0</v>
      </c>
      <c r="G2272">
        <f>'Previous Trades Import_OMS Quer'!G2272</f>
        <v>0</v>
      </c>
      <c r="H2272">
        <f>'Previous Trades Import_OMS Quer'!H2272</f>
        <v>0</v>
      </c>
      <c r="I2272">
        <f>'Previous Trades Import_OMS Quer'!I2272</f>
        <v>0</v>
      </c>
      <c r="J2272">
        <f>'Previous Trades Import_OMS Quer'!J2272</f>
        <v>0</v>
      </c>
      <c r="K2272">
        <f>'Previous Trades Import_OMS Quer'!K2272</f>
        <v>0</v>
      </c>
      <c r="L2272">
        <f>'Previous Trades Import_OMS Quer'!L2272</f>
        <v>0</v>
      </c>
      <c r="M2272">
        <f>'Previous Trades Import_OMS Quer'!M2272</f>
        <v>0</v>
      </c>
      <c r="N2272">
        <f>'Previous Trades Import_OMS Quer'!N2272</f>
        <v>0</v>
      </c>
      <c r="O2272" t="str">
        <f>CLEAN('Previous Trades Import_OMS Quer'!O2272)</f>
        <v/>
      </c>
      <c r="Q2272" s="25">
        <f t="shared" si="70"/>
        <v>0</v>
      </c>
      <c r="R2272" s="25" t="e">
        <f>VLOOKUP(O2272,'Currency Balance'!$O$3:$Q$32,3,0)</f>
        <v>#N/A</v>
      </c>
      <c r="S2272" t="e">
        <f t="shared" si="71"/>
        <v>#N/A</v>
      </c>
    </row>
    <row r="2273" spans="1:19">
      <c r="A2273">
        <f>'Previous Trades Import_OMS Quer'!A2273</f>
        <v>0</v>
      </c>
      <c r="B2273">
        <f>'Previous Trades Import_OMS Quer'!B2273</f>
        <v>0</v>
      </c>
      <c r="C2273" s="22">
        <f>'Previous Trades Import_OMS Quer'!C2273</f>
        <v>0</v>
      </c>
      <c r="D2273">
        <f>'Previous Trades Import_OMS Quer'!D2273</f>
        <v>0</v>
      </c>
      <c r="E2273" s="22">
        <f>'Previous Trades Import_OMS Quer'!E2273</f>
        <v>0</v>
      </c>
      <c r="F2273">
        <f>'Previous Trades Import_OMS Quer'!F2273</f>
        <v>0</v>
      </c>
      <c r="G2273">
        <f>'Previous Trades Import_OMS Quer'!G2273</f>
        <v>0</v>
      </c>
      <c r="H2273">
        <f>'Previous Trades Import_OMS Quer'!H2273</f>
        <v>0</v>
      </c>
      <c r="I2273">
        <f>'Previous Trades Import_OMS Quer'!I2273</f>
        <v>0</v>
      </c>
      <c r="J2273">
        <f>'Previous Trades Import_OMS Quer'!J2273</f>
        <v>0</v>
      </c>
      <c r="K2273">
        <f>'Previous Trades Import_OMS Quer'!K2273</f>
        <v>0</v>
      </c>
      <c r="L2273">
        <f>'Previous Trades Import_OMS Quer'!L2273</f>
        <v>0</v>
      </c>
      <c r="M2273">
        <f>'Previous Trades Import_OMS Quer'!M2273</f>
        <v>0</v>
      </c>
      <c r="N2273">
        <f>'Previous Trades Import_OMS Quer'!N2273</f>
        <v>0</v>
      </c>
      <c r="O2273" t="str">
        <f>CLEAN('Previous Trades Import_OMS Quer'!O2273)</f>
        <v/>
      </c>
      <c r="Q2273" s="25">
        <f t="shared" si="70"/>
        <v>0</v>
      </c>
      <c r="R2273" s="25" t="e">
        <f>VLOOKUP(O2273,'Currency Balance'!$O$3:$Q$32,3,0)</f>
        <v>#N/A</v>
      </c>
      <c r="S2273" t="e">
        <f t="shared" si="71"/>
        <v>#N/A</v>
      </c>
    </row>
    <row r="2274" spans="1:19">
      <c r="A2274">
        <f>'Previous Trades Import_OMS Quer'!A2274</f>
        <v>0</v>
      </c>
      <c r="B2274">
        <f>'Previous Trades Import_OMS Quer'!B2274</f>
        <v>0</v>
      </c>
      <c r="C2274" s="22">
        <f>'Previous Trades Import_OMS Quer'!C2274</f>
        <v>0</v>
      </c>
      <c r="D2274">
        <f>'Previous Trades Import_OMS Quer'!D2274</f>
        <v>0</v>
      </c>
      <c r="E2274" s="22">
        <f>'Previous Trades Import_OMS Quer'!E2274</f>
        <v>0</v>
      </c>
      <c r="F2274">
        <f>'Previous Trades Import_OMS Quer'!F2274</f>
        <v>0</v>
      </c>
      <c r="G2274">
        <f>'Previous Trades Import_OMS Quer'!G2274</f>
        <v>0</v>
      </c>
      <c r="H2274">
        <f>'Previous Trades Import_OMS Quer'!H2274</f>
        <v>0</v>
      </c>
      <c r="I2274">
        <f>'Previous Trades Import_OMS Quer'!I2274</f>
        <v>0</v>
      </c>
      <c r="J2274">
        <f>'Previous Trades Import_OMS Quer'!J2274</f>
        <v>0</v>
      </c>
      <c r="K2274">
        <f>'Previous Trades Import_OMS Quer'!K2274</f>
        <v>0</v>
      </c>
      <c r="L2274">
        <f>'Previous Trades Import_OMS Quer'!L2274</f>
        <v>0</v>
      </c>
      <c r="M2274">
        <f>'Previous Trades Import_OMS Quer'!M2274</f>
        <v>0</v>
      </c>
      <c r="N2274">
        <f>'Previous Trades Import_OMS Quer'!N2274</f>
        <v>0</v>
      </c>
      <c r="O2274" t="str">
        <f>CLEAN('Previous Trades Import_OMS Quer'!O2274)</f>
        <v/>
      </c>
      <c r="Q2274" s="25">
        <f t="shared" si="70"/>
        <v>0</v>
      </c>
      <c r="R2274" s="25" t="e">
        <f>VLOOKUP(O2274,'Currency Balance'!$O$3:$Q$32,3,0)</f>
        <v>#N/A</v>
      </c>
      <c r="S2274" t="e">
        <f t="shared" si="71"/>
        <v>#N/A</v>
      </c>
    </row>
    <row r="2275" spans="1:19">
      <c r="A2275">
        <f>'Previous Trades Import_OMS Quer'!A2275</f>
        <v>0</v>
      </c>
      <c r="B2275">
        <f>'Previous Trades Import_OMS Quer'!B2275</f>
        <v>0</v>
      </c>
      <c r="C2275" s="22">
        <f>'Previous Trades Import_OMS Quer'!C2275</f>
        <v>0</v>
      </c>
      <c r="D2275">
        <f>'Previous Trades Import_OMS Quer'!D2275</f>
        <v>0</v>
      </c>
      <c r="E2275" s="22">
        <f>'Previous Trades Import_OMS Quer'!E2275</f>
        <v>0</v>
      </c>
      <c r="F2275">
        <f>'Previous Trades Import_OMS Quer'!F2275</f>
        <v>0</v>
      </c>
      <c r="G2275">
        <f>'Previous Trades Import_OMS Quer'!G2275</f>
        <v>0</v>
      </c>
      <c r="H2275">
        <f>'Previous Trades Import_OMS Quer'!H2275</f>
        <v>0</v>
      </c>
      <c r="I2275">
        <f>'Previous Trades Import_OMS Quer'!I2275</f>
        <v>0</v>
      </c>
      <c r="J2275">
        <f>'Previous Trades Import_OMS Quer'!J2275</f>
        <v>0</v>
      </c>
      <c r="K2275">
        <f>'Previous Trades Import_OMS Quer'!K2275</f>
        <v>0</v>
      </c>
      <c r="L2275">
        <f>'Previous Trades Import_OMS Quer'!L2275</f>
        <v>0</v>
      </c>
      <c r="M2275">
        <f>'Previous Trades Import_OMS Quer'!M2275</f>
        <v>0</v>
      </c>
      <c r="N2275">
        <f>'Previous Trades Import_OMS Quer'!N2275</f>
        <v>0</v>
      </c>
      <c r="O2275" t="str">
        <f>CLEAN('Previous Trades Import_OMS Quer'!O2275)</f>
        <v/>
      </c>
      <c r="Q2275" s="25">
        <f t="shared" si="70"/>
        <v>0</v>
      </c>
      <c r="R2275" s="25" t="e">
        <f>VLOOKUP(O2275,'Currency Balance'!$O$3:$Q$32,3,0)</f>
        <v>#N/A</v>
      </c>
      <c r="S2275" t="e">
        <f t="shared" si="71"/>
        <v>#N/A</v>
      </c>
    </row>
    <row r="2276" spans="1:19">
      <c r="A2276">
        <f>'Previous Trades Import_OMS Quer'!A2276</f>
        <v>0</v>
      </c>
      <c r="B2276">
        <f>'Previous Trades Import_OMS Quer'!B2276</f>
        <v>0</v>
      </c>
      <c r="C2276" s="22">
        <f>'Previous Trades Import_OMS Quer'!C2276</f>
        <v>0</v>
      </c>
      <c r="D2276">
        <f>'Previous Trades Import_OMS Quer'!D2276</f>
        <v>0</v>
      </c>
      <c r="E2276" s="22">
        <f>'Previous Trades Import_OMS Quer'!E2276</f>
        <v>0</v>
      </c>
      <c r="F2276">
        <f>'Previous Trades Import_OMS Quer'!F2276</f>
        <v>0</v>
      </c>
      <c r="G2276">
        <f>'Previous Trades Import_OMS Quer'!G2276</f>
        <v>0</v>
      </c>
      <c r="H2276">
        <f>'Previous Trades Import_OMS Quer'!H2276</f>
        <v>0</v>
      </c>
      <c r="I2276">
        <f>'Previous Trades Import_OMS Quer'!I2276</f>
        <v>0</v>
      </c>
      <c r="J2276">
        <f>'Previous Trades Import_OMS Quer'!J2276</f>
        <v>0</v>
      </c>
      <c r="K2276">
        <f>'Previous Trades Import_OMS Quer'!K2276</f>
        <v>0</v>
      </c>
      <c r="L2276">
        <f>'Previous Trades Import_OMS Quer'!L2276</f>
        <v>0</v>
      </c>
      <c r="M2276">
        <f>'Previous Trades Import_OMS Quer'!M2276</f>
        <v>0</v>
      </c>
      <c r="N2276">
        <f>'Previous Trades Import_OMS Quer'!N2276</f>
        <v>0</v>
      </c>
      <c r="O2276" t="str">
        <f>CLEAN('Previous Trades Import_OMS Quer'!O2276)</f>
        <v/>
      </c>
      <c r="Q2276" s="25">
        <f t="shared" si="70"/>
        <v>0</v>
      </c>
      <c r="R2276" s="25" t="e">
        <f>VLOOKUP(O2276,'Currency Balance'!$O$3:$Q$32,3,0)</f>
        <v>#N/A</v>
      </c>
      <c r="S2276" t="e">
        <f t="shared" si="71"/>
        <v>#N/A</v>
      </c>
    </row>
    <row r="2277" spans="1:19">
      <c r="A2277">
        <f>'Previous Trades Import_OMS Quer'!A2277</f>
        <v>0</v>
      </c>
      <c r="B2277">
        <f>'Previous Trades Import_OMS Quer'!B2277</f>
        <v>0</v>
      </c>
      <c r="C2277" s="22">
        <f>'Previous Trades Import_OMS Quer'!C2277</f>
        <v>0</v>
      </c>
      <c r="D2277">
        <f>'Previous Trades Import_OMS Quer'!D2277</f>
        <v>0</v>
      </c>
      <c r="E2277" s="22">
        <f>'Previous Trades Import_OMS Quer'!E2277</f>
        <v>0</v>
      </c>
      <c r="F2277">
        <f>'Previous Trades Import_OMS Quer'!F2277</f>
        <v>0</v>
      </c>
      <c r="G2277">
        <f>'Previous Trades Import_OMS Quer'!G2277</f>
        <v>0</v>
      </c>
      <c r="H2277">
        <f>'Previous Trades Import_OMS Quer'!H2277</f>
        <v>0</v>
      </c>
      <c r="I2277">
        <f>'Previous Trades Import_OMS Quer'!I2277</f>
        <v>0</v>
      </c>
      <c r="J2277">
        <f>'Previous Trades Import_OMS Quer'!J2277</f>
        <v>0</v>
      </c>
      <c r="K2277">
        <f>'Previous Trades Import_OMS Quer'!K2277</f>
        <v>0</v>
      </c>
      <c r="L2277">
        <f>'Previous Trades Import_OMS Quer'!L2277</f>
        <v>0</v>
      </c>
      <c r="M2277">
        <f>'Previous Trades Import_OMS Quer'!M2277</f>
        <v>0</v>
      </c>
      <c r="N2277">
        <f>'Previous Trades Import_OMS Quer'!N2277</f>
        <v>0</v>
      </c>
      <c r="O2277" t="str">
        <f>CLEAN('Previous Trades Import_OMS Quer'!O2277)</f>
        <v/>
      </c>
      <c r="Q2277" s="25">
        <f t="shared" si="70"/>
        <v>0</v>
      </c>
      <c r="R2277" s="25" t="e">
        <f>VLOOKUP(O2277,'Currency Balance'!$O$3:$Q$32,3,0)</f>
        <v>#N/A</v>
      </c>
      <c r="S2277" t="e">
        <f t="shared" si="71"/>
        <v>#N/A</v>
      </c>
    </row>
    <row r="2278" spans="1:19">
      <c r="A2278">
        <f>'Previous Trades Import_OMS Quer'!A2278</f>
        <v>0</v>
      </c>
      <c r="B2278">
        <f>'Previous Trades Import_OMS Quer'!B2278</f>
        <v>0</v>
      </c>
      <c r="C2278" s="22">
        <f>'Previous Trades Import_OMS Quer'!C2278</f>
        <v>0</v>
      </c>
      <c r="D2278">
        <f>'Previous Trades Import_OMS Quer'!D2278</f>
        <v>0</v>
      </c>
      <c r="E2278" s="22">
        <f>'Previous Trades Import_OMS Quer'!E2278</f>
        <v>0</v>
      </c>
      <c r="F2278">
        <f>'Previous Trades Import_OMS Quer'!F2278</f>
        <v>0</v>
      </c>
      <c r="G2278">
        <f>'Previous Trades Import_OMS Quer'!G2278</f>
        <v>0</v>
      </c>
      <c r="H2278">
        <f>'Previous Trades Import_OMS Quer'!H2278</f>
        <v>0</v>
      </c>
      <c r="I2278">
        <f>'Previous Trades Import_OMS Quer'!I2278</f>
        <v>0</v>
      </c>
      <c r="J2278">
        <f>'Previous Trades Import_OMS Quer'!J2278</f>
        <v>0</v>
      </c>
      <c r="K2278">
        <f>'Previous Trades Import_OMS Quer'!K2278</f>
        <v>0</v>
      </c>
      <c r="L2278">
        <f>'Previous Trades Import_OMS Quer'!L2278</f>
        <v>0</v>
      </c>
      <c r="M2278">
        <f>'Previous Trades Import_OMS Quer'!M2278</f>
        <v>0</v>
      </c>
      <c r="N2278">
        <f>'Previous Trades Import_OMS Quer'!N2278</f>
        <v>0</v>
      </c>
      <c r="O2278" t="str">
        <f>CLEAN('Previous Trades Import_OMS Quer'!O2278)</f>
        <v/>
      </c>
      <c r="Q2278" s="25">
        <f t="shared" si="70"/>
        <v>0</v>
      </c>
      <c r="R2278" s="25" t="e">
        <f>VLOOKUP(O2278,'Currency Balance'!$O$3:$Q$32,3,0)</f>
        <v>#N/A</v>
      </c>
      <c r="S2278" t="e">
        <f t="shared" si="71"/>
        <v>#N/A</v>
      </c>
    </row>
    <row r="2279" spans="1:19">
      <c r="A2279">
        <f>'Previous Trades Import_OMS Quer'!A2279</f>
        <v>0</v>
      </c>
      <c r="B2279">
        <f>'Previous Trades Import_OMS Quer'!B2279</f>
        <v>0</v>
      </c>
      <c r="C2279" s="22">
        <f>'Previous Trades Import_OMS Quer'!C2279</f>
        <v>0</v>
      </c>
      <c r="D2279">
        <f>'Previous Trades Import_OMS Quer'!D2279</f>
        <v>0</v>
      </c>
      <c r="E2279" s="22">
        <f>'Previous Trades Import_OMS Quer'!E2279</f>
        <v>0</v>
      </c>
      <c r="F2279">
        <f>'Previous Trades Import_OMS Quer'!F2279</f>
        <v>0</v>
      </c>
      <c r="G2279">
        <f>'Previous Trades Import_OMS Quer'!G2279</f>
        <v>0</v>
      </c>
      <c r="H2279">
        <f>'Previous Trades Import_OMS Quer'!H2279</f>
        <v>0</v>
      </c>
      <c r="I2279">
        <f>'Previous Trades Import_OMS Quer'!I2279</f>
        <v>0</v>
      </c>
      <c r="J2279">
        <f>'Previous Trades Import_OMS Quer'!J2279</f>
        <v>0</v>
      </c>
      <c r="K2279">
        <f>'Previous Trades Import_OMS Quer'!K2279</f>
        <v>0</v>
      </c>
      <c r="L2279">
        <f>'Previous Trades Import_OMS Quer'!L2279</f>
        <v>0</v>
      </c>
      <c r="M2279">
        <f>'Previous Trades Import_OMS Quer'!M2279</f>
        <v>0</v>
      </c>
      <c r="N2279">
        <f>'Previous Trades Import_OMS Quer'!N2279</f>
        <v>0</v>
      </c>
      <c r="O2279" t="str">
        <f>CLEAN('Previous Trades Import_OMS Quer'!O2279)</f>
        <v/>
      </c>
      <c r="Q2279" s="25">
        <f t="shared" si="70"/>
        <v>0</v>
      </c>
      <c r="R2279" s="25" t="e">
        <f>VLOOKUP(O2279,'Currency Balance'!$O$3:$Q$32,3,0)</f>
        <v>#N/A</v>
      </c>
      <c r="S2279" t="e">
        <f t="shared" si="71"/>
        <v>#N/A</v>
      </c>
    </row>
    <row r="2280" spans="1:19">
      <c r="A2280">
        <f>'Previous Trades Import_OMS Quer'!A2280</f>
        <v>0</v>
      </c>
      <c r="B2280">
        <f>'Previous Trades Import_OMS Quer'!B2280</f>
        <v>0</v>
      </c>
      <c r="C2280" s="22">
        <f>'Previous Trades Import_OMS Quer'!C2280</f>
        <v>0</v>
      </c>
      <c r="D2280">
        <f>'Previous Trades Import_OMS Quer'!D2280</f>
        <v>0</v>
      </c>
      <c r="E2280" s="22">
        <f>'Previous Trades Import_OMS Quer'!E2280</f>
        <v>0</v>
      </c>
      <c r="F2280">
        <f>'Previous Trades Import_OMS Quer'!F2280</f>
        <v>0</v>
      </c>
      <c r="G2280">
        <f>'Previous Trades Import_OMS Quer'!G2280</f>
        <v>0</v>
      </c>
      <c r="H2280">
        <f>'Previous Trades Import_OMS Quer'!H2280</f>
        <v>0</v>
      </c>
      <c r="I2280">
        <f>'Previous Trades Import_OMS Quer'!I2280</f>
        <v>0</v>
      </c>
      <c r="J2280">
        <f>'Previous Trades Import_OMS Quer'!J2280</f>
        <v>0</v>
      </c>
      <c r="K2280">
        <f>'Previous Trades Import_OMS Quer'!K2280</f>
        <v>0</v>
      </c>
      <c r="L2280">
        <f>'Previous Trades Import_OMS Quer'!L2280</f>
        <v>0</v>
      </c>
      <c r="M2280">
        <f>'Previous Trades Import_OMS Quer'!M2280</f>
        <v>0</v>
      </c>
      <c r="N2280">
        <f>'Previous Trades Import_OMS Quer'!N2280</f>
        <v>0</v>
      </c>
      <c r="O2280" t="str">
        <f>CLEAN('Previous Trades Import_OMS Quer'!O2280)</f>
        <v/>
      </c>
      <c r="Q2280" s="25">
        <f t="shared" si="70"/>
        <v>0</v>
      </c>
      <c r="R2280" s="25" t="e">
        <f>VLOOKUP(O2280,'Currency Balance'!$O$3:$Q$32,3,0)</f>
        <v>#N/A</v>
      </c>
      <c r="S2280" t="e">
        <f t="shared" si="71"/>
        <v>#N/A</v>
      </c>
    </row>
    <row r="2281" spans="1:19">
      <c r="A2281">
        <f>'Previous Trades Import_OMS Quer'!A2281</f>
        <v>0</v>
      </c>
      <c r="B2281">
        <f>'Previous Trades Import_OMS Quer'!B2281</f>
        <v>0</v>
      </c>
      <c r="C2281" s="22">
        <f>'Previous Trades Import_OMS Quer'!C2281</f>
        <v>0</v>
      </c>
      <c r="D2281">
        <f>'Previous Trades Import_OMS Quer'!D2281</f>
        <v>0</v>
      </c>
      <c r="E2281" s="22">
        <f>'Previous Trades Import_OMS Quer'!E2281</f>
        <v>0</v>
      </c>
      <c r="F2281">
        <f>'Previous Trades Import_OMS Quer'!F2281</f>
        <v>0</v>
      </c>
      <c r="G2281">
        <f>'Previous Trades Import_OMS Quer'!G2281</f>
        <v>0</v>
      </c>
      <c r="H2281">
        <f>'Previous Trades Import_OMS Quer'!H2281</f>
        <v>0</v>
      </c>
      <c r="I2281">
        <f>'Previous Trades Import_OMS Quer'!I2281</f>
        <v>0</v>
      </c>
      <c r="J2281">
        <f>'Previous Trades Import_OMS Quer'!J2281</f>
        <v>0</v>
      </c>
      <c r="K2281">
        <f>'Previous Trades Import_OMS Quer'!K2281</f>
        <v>0</v>
      </c>
      <c r="L2281">
        <f>'Previous Trades Import_OMS Quer'!L2281</f>
        <v>0</v>
      </c>
      <c r="M2281">
        <f>'Previous Trades Import_OMS Quer'!M2281</f>
        <v>0</v>
      </c>
      <c r="N2281">
        <f>'Previous Trades Import_OMS Quer'!N2281</f>
        <v>0</v>
      </c>
      <c r="O2281" t="str">
        <f>CLEAN('Previous Trades Import_OMS Quer'!O2281)</f>
        <v/>
      </c>
      <c r="Q2281" s="25">
        <f t="shared" si="70"/>
        <v>0</v>
      </c>
      <c r="R2281" s="25" t="e">
        <f>VLOOKUP(O2281,'Currency Balance'!$O$3:$Q$32,3,0)</f>
        <v>#N/A</v>
      </c>
      <c r="S2281" t="e">
        <f t="shared" si="71"/>
        <v>#N/A</v>
      </c>
    </row>
    <row r="2282" spans="1:19">
      <c r="A2282">
        <f>'Previous Trades Import_OMS Quer'!A2282</f>
        <v>0</v>
      </c>
      <c r="B2282">
        <f>'Previous Trades Import_OMS Quer'!B2282</f>
        <v>0</v>
      </c>
      <c r="C2282" s="22">
        <f>'Previous Trades Import_OMS Quer'!C2282</f>
        <v>0</v>
      </c>
      <c r="D2282">
        <f>'Previous Trades Import_OMS Quer'!D2282</f>
        <v>0</v>
      </c>
      <c r="E2282" s="22">
        <f>'Previous Trades Import_OMS Quer'!E2282</f>
        <v>0</v>
      </c>
      <c r="F2282">
        <f>'Previous Trades Import_OMS Quer'!F2282</f>
        <v>0</v>
      </c>
      <c r="G2282">
        <f>'Previous Trades Import_OMS Quer'!G2282</f>
        <v>0</v>
      </c>
      <c r="H2282">
        <f>'Previous Trades Import_OMS Quer'!H2282</f>
        <v>0</v>
      </c>
      <c r="I2282">
        <f>'Previous Trades Import_OMS Quer'!I2282</f>
        <v>0</v>
      </c>
      <c r="J2282">
        <f>'Previous Trades Import_OMS Quer'!J2282</f>
        <v>0</v>
      </c>
      <c r="K2282">
        <f>'Previous Trades Import_OMS Quer'!K2282</f>
        <v>0</v>
      </c>
      <c r="L2282">
        <f>'Previous Trades Import_OMS Quer'!L2282</f>
        <v>0</v>
      </c>
      <c r="M2282">
        <f>'Previous Trades Import_OMS Quer'!M2282</f>
        <v>0</v>
      </c>
      <c r="N2282">
        <f>'Previous Trades Import_OMS Quer'!N2282</f>
        <v>0</v>
      </c>
      <c r="O2282" t="str">
        <f>CLEAN('Previous Trades Import_OMS Quer'!O2282)</f>
        <v/>
      </c>
      <c r="Q2282" s="25">
        <f t="shared" si="70"/>
        <v>0</v>
      </c>
      <c r="R2282" s="25" t="e">
        <f>VLOOKUP(O2282,'Currency Balance'!$O$3:$Q$32,3,0)</f>
        <v>#N/A</v>
      </c>
      <c r="S2282" t="e">
        <f t="shared" si="71"/>
        <v>#N/A</v>
      </c>
    </row>
    <row r="2283" spans="1:19">
      <c r="A2283">
        <f>'Previous Trades Import_OMS Quer'!A2283</f>
        <v>0</v>
      </c>
      <c r="B2283">
        <f>'Previous Trades Import_OMS Quer'!B2283</f>
        <v>0</v>
      </c>
      <c r="C2283" s="22">
        <f>'Previous Trades Import_OMS Quer'!C2283</f>
        <v>0</v>
      </c>
      <c r="D2283">
        <f>'Previous Trades Import_OMS Quer'!D2283</f>
        <v>0</v>
      </c>
      <c r="E2283" s="22">
        <f>'Previous Trades Import_OMS Quer'!E2283</f>
        <v>0</v>
      </c>
      <c r="F2283">
        <f>'Previous Trades Import_OMS Quer'!F2283</f>
        <v>0</v>
      </c>
      <c r="G2283">
        <f>'Previous Trades Import_OMS Quer'!G2283</f>
        <v>0</v>
      </c>
      <c r="H2283">
        <f>'Previous Trades Import_OMS Quer'!H2283</f>
        <v>0</v>
      </c>
      <c r="I2283">
        <f>'Previous Trades Import_OMS Quer'!I2283</f>
        <v>0</v>
      </c>
      <c r="J2283">
        <f>'Previous Trades Import_OMS Quer'!J2283</f>
        <v>0</v>
      </c>
      <c r="K2283">
        <f>'Previous Trades Import_OMS Quer'!K2283</f>
        <v>0</v>
      </c>
      <c r="L2283">
        <f>'Previous Trades Import_OMS Quer'!L2283</f>
        <v>0</v>
      </c>
      <c r="M2283">
        <f>'Previous Trades Import_OMS Quer'!M2283</f>
        <v>0</v>
      </c>
      <c r="N2283">
        <f>'Previous Trades Import_OMS Quer'!N2283</f>
        <v>0</v>
      </c>
      <c r="O2283" t="str">
        <f>CLEAN('Previous Trades Import_OMS Quer'!O2283)</f>
        <v/>
      </c>
      <c r="Q2283" s="25">
        <f t="shared" si="70"/>
        <v>0</v>
      </c>
      <c r="R2283" s="25" t="e">
        <f>VLOOKUP(O2283,'Currency Balance'!$O$3:$Q$32,3,0)</f>
        <v>#N/A</v>
      </c>
      <c r="S2283" t="e">
        <f t="shared" si="71"/>
        <v>#N/A</v>
      </c>
    </row>
    <row r="2284" spans="1:19">
      <c r="A2284">
        <f>'Previous Trades Import_OMS Quer'!A2284</f>
        <v>0</v>
      </c>
      <c r="B2284">
        <f>'Previous Trades Import_OMS Quer'!B2284</f>
        <v>0</v>
      </c>
      <c r="C2284" s="22">
        <f>'Previous Trades Import_OMS Quer'!C2284</f>
        <v>0</v>
      </c>
      <c r="D2284">
        <f>'Previous Trades Import_OMS Quer'!D2284</f>
        <v>0</v>
      </c>
      <c r="E2284" s="22">
        <f>'Previous Trades Import_OMS Quer'!E2284</f>
        <v>0</v>
      </c>
      <c r="F2284">
        <f>'Previous Trades Import_OMS Quer'!F2284</f>
        <v>0</v>
      </c>
      <c r="G2284">
        <f>'Previous Trades Import_OMS Quer'!G2284</f>
        <v>0</v>
      </c>
      <c r="H2284">
        <f>'Previous Trades Import_OMS Quer'!H2284</f>
        <v>0</v>
      </c>
      <c r="I2284">
        <f>'Previous Trades Import_OMS Quer'!I2284</f>
        <v>0</v>
      </c>
      <c r="J2284">
        <f>'Previous Trades Import_OMS Quer'!J2284</f>
        <v>0</v>
      </c>
      <c r="K2284">
        <f>'Previous Trades Import_OMS Quer'!K2284</f>
        <v>0</v>
      </c>
      <c r="L2284">
        <f>'Previous Trades Import_OMS Quer'!L2284</f>
        <v>0</v>
      </c>
      <c r="M2284">
        <f>'Previous Trades Import_OMS Quer'!M2284</f>
        <v>0</v>
      </c>
      <c r="N2284">
        <f>'Previous Trades Import_OMS Quer'!N2284</f>
        <v>0</v>
      </c>
      <c r="O2284" t="str">
        <f>CLEAN('Previous Trades Import_OMS Quer'!O2284)</f>
        <v/>
      </c>
      <c r="Q2284" s="25">
        <f t="shared" si="70"/>
        <v>0</v>
      </c>
      <c r="R2284" s="25" t="e">
        <f>VLOOKUP(O2284,'Currency Balance'!$O$3:$Q$32,3,0)</f>
        <v>#N/A</v>
      </c>
      <c r="S2284" t="e">
        <f t="shared" si="71"/>
        <v>#N/A</v>
      </c>
    </row>
    <row r="2285" spans="1:19">
      <c r="A2285">
        <f>'Previous Trades Import_OMS Quer'!A2285</f>
        <v>0</v>
      </c>
      <c r="B2285">
        <f>'Previous Trades Import_OMS Quer'!B2285</f>
        <v>0</v>
      </c>
      <c r="C2285" s="22">
        <f>'Previous Trades Import_OMS Quer'!C2285</f>
        <v>0</v>
      </c>
      <c r="D2285">
        <f>'Previous Trades Import_OMS Quer'!D2285</f>
        <v>0</v>
      </c>
      <c r="E2285" s="22">
        <f>'Previous Trades Import_OMS Quer'!E2285</f>
        <v>0</v>
      </c>
      <c r="F2285">
        <f>'Previous Trades Import_OMS Quer'!F2285</f>
        <v>0</v>
      </c>
      <c r="G2285">
        <f>'Previous Trades Import_OMS Quer'!G2285</f>
        <v>0</v>
      </c>
      <c r="H2285">
        <f>'Previous Trades Import_OMS Quer'!H2285</f>
        <v>0</v>
      </c>
      <c r="I2285">
        <f>'Previous Trades Import_OMS Quer'!I2285</f>
        <v>0</v>
      </c>
      <c r="J2285">
        <f>'Previous Trades Import_OMS Quer'!J2285</f>
        <v>0</v>
      </c>
      <c r="K2285">
        <f>'Previous Trades Import_OMS Quer'!K2285</f>
        <v>0</v>
      </c>
      <c r="L2285">
        <f>'Previous Trades Import_OMS Quer'!L2285</f>
        <v>0</v>
      </c>
      <c r="M2285">
        <f>'Previous Trades Import_OMS Quer'!M2285</f>
        <v>0</v>
      </c>
      <c r="N2285">
        <f>'Previous Trades Import_OMS Quer'!N2285</f>
        <v>0</v>
      </c>
      <c r="O2285" t="str">
        <f>CLEAN('Previous Trades Import_OMS Quer'!O2285)</f>
        <v/>
      </c>
      <c r="Q2285" s="25">
        <f t="shared" si="70"/>
        <v>0</v>
      </c>
      <c r="R2285" s="25" t="e">
        <f>VLOOKUP(O2285,'Currency Balance'!$O$3:$Q$32,3,0)</f>
        <v>#N/A</v>
      </c>
      <c r="S2285" t="e">
        <f t="shared" si="71"/>
        <v>#N/A</v>
      </c>
    </row>
    <row r="2286" spans="1:19">
      <c r="A2286">
        <f>'Previous Trades Import_OMS Quer'!A2286</f>
        <v>0</v>
      </c>
      <c r="B2286">
        <f>'Previous Trades Import_OMS Quer'!B2286</f>
        <v>0</v>
      </c>
      <c r="C2286" s="22">
        <f>'Previous Trades Import_OMS Quer'!C2286</f>
        <v>0</v>
      </c>
      <c r="D2286">
        <f>'Previous Trades Import_OMS Quer'!D2286</f>
        <v>0</v>
      </c>
      <c r="E2286" s="22">
        <f>'Previous Trades Import_OMS Quer'!E2286</f>
        <v>0</v>
      </c>
      <c r="F2286">
        <f>'Previous Trades Import_OMS Quer'!F2286</f>
        <v>0</v>
      </c>
      <c r="G2286">
        <f>'Previous Trades Import_OMS Quer'!G2286</f>
        <v>0</v>
      </c>
      <c r="H2286">
        <f>'Previous Trades Import_OMS Quer'!H2286</f>
        <v>0</v>
      </c>
      <c r="I2286">
        <f>'Previous Trades Import_OMS Quer'!I2286</f>
        <v>0</v>
      </c>
      <c r="J2286">
        <f>'Previous Trades Import_OMS Quer'!J2286</f>
        <v>0</v>
      </c>
      <c r="K2286">
        <f>'Previous Trades Import_OMS Quer'!K2286</f>
        <v>0</v>
      </c>
      <c r="L2286">
        <f>'Previous Trades Import_OMS Quer'!L2286</f>
        <v>0</v>
      </c>
      <c r="M2286">
        <f>'Previous Trades Import_OMS Quer'!M2286</f>
        <v>0</v>
      </c>
      <c r="N2286">
        <f>'Previous Trades Import_OMS Quer'!N2286</f>
        <v>0</v>
      </c>
      <c r="O2286" t="str">
        <f>CLEAN('Previous Trades Import_OMS Quer'!O2286)</f>
        <v/>
      </c>
      <c r="Q2286" s="25">
        <f t="shared" si="70"/>
        <v>0</v>
      </c>
      <c r="R2286" s="25" t="e">
        <f>VLOOKUP(O2286,'Currency Balance'!$O$3:$Q$32,3,0)</f>
        <v>#N/A</v>
      </c>
      <c r="S2286" t="e">
        <f t="shared" si="71"/>
        <v>#N/A</v>
      </c>
    </row>
    <row r="2287" spans="1:19">
      <c r="A2287">
        <f>'Previous Trades Import_OMS Quer'!A2287</f>
        <v>0</v>
      </c>
      <c r="B2287">
        <f>'Previous Trades Import_OMS Quer'!B2287</f>
        <v>0</v>
      </c>
      <c r="C2287" s="22">
        <f>'Previous Trades Import_OMS Quer'!C2287</f>
        <v>0</v>
      </c>
      <c r="D2287">
        <f>'Previous Trades Import_OMS Quer'!D2287</f>
        <v>0</v>
      </c>
      <c r="E2287" s="22">
        <f>'Previous Trades Import_OMS Quer'!E2287</f>
        <v>0</v>
      </c>
      <c r="F2287">
        <f>'Previous Trades Import_OMS Quer'!F2287</f>
        <v>0</v>
      </c>
      <c r="G2287">
        <f>'Previous Trades Import_OMS Quer'!G2287</f>
        <v>0</v>
      </c>
      <c r="H2287">
        <f>'Previous Trades Import_OMS Quer'!H2287</f>
        <v>0</v>
      </c>
      <c r="I2287">
        <f>'Previous Trades Import_OMS Quer'!I2287</f>
        <v>0</v>
      </c>
      <c r="J2287">
        <f>'Previous Trades Import_OMS Quer'!J2287</f>
        <v>0</v>
      </c>
      <c r="K2287">
        <f>'Previous Trades Import_OMS Quer'!K2287</f>
        <v>0</v>
      </c>
      <c r="L2287">
        <f>'Previous Trades Import_OMS Quer'!L2287</f>
        <v>0</v>
      </c>
      <c r="M2287">
        <f>'Previous Trades Import_OMS Quer'!M2287</f>
        <v>0</v>
      </c>
      <c r="N2287">
        <f>'Previous Trades Import_OMS Quer'!N2287</f>
        <v>0</v>
      </c>
      <c r="O2287" t="str">
        <f>CLEAN('Previous Trades Import_OMS Quer'!O2287)</f>
        <v/>
      </c>
      <c r="Q2287" s="25">
        <f t="shared" si="70"/>
        <v>0</v>
      </c>
      <c r="R2287" s="25" t="e">
        <f>VLOOKUP(O2287,'Currency Balance'!$O$3:$Q$32,3,0)</f>
        <v>#N/A</v>
      </c>
      <c r="S2287" t="e">
        <f t="shared" si="71"/>
        <v>#N/A</v>
      </c>
    </row>
    <row r="2288" spans="1:19">
      <c r="A2288">
        <f>'Previous Trades Import_OMS Quer'!A2288</f>
        <v>0</v>
      </c>
      <c r="B2288">
        <f>'Previous Trades Import_OMS Quer'!B2288</f>
        <v>0</v>
      </c>
      <c r="C2288" s="22">
        <f>'Previous Trades Import_OMS Quer'!C2288</f>
        <v>0</v>
      </c>
      <c r="D2288">
        <f>'Previous Trades Import_OMS Quer'!D2288</f>
        <v>0</v>
      </c>
      <c r="E2288" s="22">
        <f>'Previous Trades Import_OMS Quer'!E2288</f>
        <v>0</v>
      </c>
      <c r="F2288">
        <f>'Previous Trades Import_OMS Quer'!F2288</f>
        <v>0</v>
      </c>
      <c r="G2288">
        <f>'Previous Trades Import_OMS Quer'!G2288</f>
        <v>0</v>
      </c>
      <c r="H2288">
        <f>'Previous Trades Import_OMS Quer'!H2288</f>
        <v>0</v>
      </c>
      <c r="I2288">
        <f>'Previous Trades Import_OMS Quer'!I2288</f>
        <v>0</v>
      </c>
      <c r="J2288">
        <f>'Previous Trades Import_OMS Quer'!J2288</f>
        <v>0</v>
      </c>
      <c r="K2288">
        <f>'Previous Trades Import_OMS Quer'!K2288</f>
        <v>0</v>
      </c>
      <c r="L2288">
        <f>'Previous Trades Import_OMS Quer'!L2288</f>
        <v>0</v>
      </c>
      <c r="M2288">
        <f>'Previous Trades Import_OMS Quer'!M2288</f>
        <v>0</v>
      </c>
      <c r="N2288">
        <f>'Previous Trades Import_OMS Quer'!N2288</f>
        <v>0</v>
      </c>
      <c r="O2288" t="str">
        <f>CLEAN('Previous Trades Import_OMS Quer'!O2288)</f>
        <v/>
      </c>
      <c r="Q2288" s="25">
        <f t="shared" si="70"/>
        <v>0</v>
      </c>
      <c r="R2288" s="25" t="e">
        <f>VLOOKUP(O2288,'Currency Balance'!$O$3:$Q$32,3,0)</f>
        <v>#N/A</v>
      </c>
      <c r="S2288" t="e">
        <f t="shared" si="71"/>
        <v>#N/A</v>
      </c>
    </row>
    <row r="2289" spans="1:19">
      <c r="A2289">
        <f>'Previous Trades Import_OMS Quer'!A2289</f>
        <v>0</v>
      </c>
      <c r="B2289">
        <f>'Previous Trades Import_OMS Quer'!B2289</f>
        <v>0</v>
      </c>
      <c r="C2289" s="22">
        <f>'Previous Trades Import_OMS Quer'!C2289</f>
        <v>0</v>
      </c>
      <c r="D2289">
        <f>'Previous Trades Import_OMS Quer'!D2289</f>
        <v>0</v>
      </c>
      <c r="E2289" s="22">
        <f>'Previous Trades Import_OMS Quer'!E2289</f>
        <v>0</v>
      </c>
      <c r="F2289">
        <f>'Previous Trades Import_OMS Quer'!F2289</f>
        <v>0</v>
      </c>
      <c r="G2289">
        <f>'Previous Trades Import_OMS Quer'!G2289</f>
        <v>0</v>
      </c>
      <c r="H2289">
        <f>'Previous Trades Import_OMS Quer'!H2289</f>
        <v>0</v>
      </c>
      <c r="I2289">
        <f>'Previous Trades Import_OMS Quer'!I2289</f>
        <v>0</v>
      </c>
      <c r="J2289">
        <f>'Previous Trades Import_OMS Quer'!J2289</f>
        <v>0</v>
      </c>
      <c r="K2289">
        <f>'Previous Trades Import_OMS Quer'!K2289</f>
        <v>0</v>
      </c>
      <c r="L2289">
        <f>'Previous Trades Import_OMS Quer'!L2289</f>
        <v>0</v>
      </c>
      <c r="M2289">
        <f>'Previous Trades Import_OMS Quer'!M2289</f>
        <v>0</v>
      </c>
      <c r="N2289">
        <f>'Previous Trades Import_OMS Quer'!N2289</f>
        <v>0</v>
      </c>
      <c r="O2289" t="str">
        <f>CLEAN('Previous Trades Import_OMS Quer'!O2289)</f>
        <v/>
      </c>
      <c r="Q2289" s="25">
        <f t="shared" si="70"/>
        <v>0</v>
      </c>
      <c r="R2289" s="25" t="e">
        <f>VLOOKUP(O2289,'Currency Balance'!$O$3:$Q$32,3,0)</f>
        <v>#N/A</v>
      </c>
      <c r="S2289" t="e">
        <f t="shared" si="71"/>
        <v>#N/A</v>
      </c>
    </row>
    <row r="2290" spans="1:19">
      <c r="A2290">
        <f>'Previous Trades Import_OMS Quer'!A2290</f>
        <v>0</v>
      </c>
      <c r="B2290">
        <f>'Previous Trades Import_OMS Quer'!B2290</f>
        <v>0</v>
      </c>
      <c r="C2290" s="22">
        <f>'Previous Trades Import_OMS Quer'!C2290</f>
        <v>0</v>
      </c>
      <c r="D2290">
        <f>'Previous Trades Import_OMS Quer'!D2290</f>
        <v>0</v>
      </c>
      <c r="E2290" s="22">
        <f>'Previous Trades Import_OMS Quer'!E2290</f>
        <v>0</v>
      </c>
      <c r="F2290">
        <f>'Previous Trades Import_OMS Quer'!F2290</f>
        <v>0</v>
      </c>
      <c r="G2290">
        <f>'Previous Trades Import_OMS Quer'!G2290</f>
        <v>0</v>
      </c>
      <c r="H2290">
        <f>'Previous Trades Import_OMS Quer'!H2290</f>
        <v>0</v>
      </c>
      <c r="I2290">
        <f>'Previous Trades Import_OMS Quer'!I2290</f>
        <v>0</v>
      </c>
      <c r="J2290">
        <f>'Previous Trades Import_OMS Quer'!J2290</f>
        <v>0</v>
      </c>
      <c r="K2290">
        <f>'Previous Trades Import_OMS Quer'!K2290</f>
        <v>0</v>
      </c>
      <c r="L2290">
        <f>'Previous Trades Import_OMS Quer'!L2290</f>
        <v>0</v>
      </c>
      <c r="M2290">
        <f>'Previous Trades Import_OMS Quer'!M2290</f>
        <v>0</v>
      </c>
      <c r="N2290">
        <f>'Previous Trades Import_OMS Quer'!N2290</f>
        <v>0</v>
      </c>
      <c r="O2290" t="str">
        <f>CLEAN('Previous Trades Import_OMS Quer'!O2290)</f>
        <v/>
      </c>
      <c r="Q2290" s="25">
        <f t="shared" si="70"/>
        <v>0</v>
      </c>
      <c r="R2290" s="25" t="e">
        <f>VLOOKUP(O2290,'Currency Balance'!$O$3:$Q$32,3,0)</f>
        <v>#N/A</v>
      </c>
      <c r="S2290" t="e">
        <f t="shared" si="71"/>
        <v>#N/A</v>
      </c>
    </row>
    <row r="2291" spans="1:19">
      <c r="A2291">
        <f>'Previous Trades Import_OMS Quer'!A2291</f>
        <v>0</v>
      </c>
      <c r="B2291">
        <f>'Previous Trades Import_OMS Quer'!B2291</f>
        <v>0</v>
      </c>
      <c r="C2291" s="22">
        <f>'Previous Trades Import_OMS Quer'!C2291</f>
        <v>0</v>
      </c>
      <c r="D2291">
        <f>'Previous Trades Import_OMS Quer'!D2291</f>
        <v>0</v>
      </c>
      <c r="E2291" s="22">
        <f>'Previous Trades Import_OMS Quer'!E2291</f>
        <v>0</v>
      </c>
      <c r="F2291">
        <f>'Previous Trades Import_OMS Quer'!F2291</f>
        <v>0</v>
      </c>
      <c r="G2291">
        <f>'Previous Trades Import_OMS Quer'!G2291</f>
        <v>0</v>
      </c>
      <c r="H2291">
        <f>'Previous Trades Import_OMS Quer'!H2291</f>
        <v>0</v>
      </c>
      <c r="I2291">
        <f>'Previous Trades Import_OMS Quer'!I2291</f>
        <v>0</v>
      </c>
      <c r="J2291">
        <f>'Previous Trades Import_OMS Quer'!J2291</f>
        <v>0</v>
      </c>
      <c r="K2291">
        <f>'Previous Trades Import_OMS Quer'!K2291</f>
        <v>0</v>
      </c>
      <c r="L2291">
        <f>'Previous Trades Import_OMS Quer'!L2291</f>
        <v>0</v>
      </c>
      <c r="M2291">
        <f>'Previous Trades Import_OMS Quer'!M2291</f>
        <v>0</v>
      </c>
      <c r="N2291">
        <f>'Previous Trades Import_OMS Quer'!N2291</f>
        <v>0</v>
      </c>
      <c r="O2291" t="str">
        <f>CLEAN('Previous Trades Import_OMS Quer'!O2291)</f>
        <v/>
      </c>
      <c r="Q2291" s="25">
        <f t="shared" si="70"/>
        <v>0</v>
      </c>
      <c r="R2291" s="25" t="e">
        <f>VLOOKUP(O2291,'Currency Balance'!$O$3:$Q$32,3,0)</f>
        <v>#N/A</v>
      </c>
      <c r="S2291" t="e">
        <f t="shared" si="71"/>
        <v>#N/A</v>
      </c>
    </row>
    <row r="2292" spans="1:19">
      <c r="A2292">
        <f>'Previous Trades Import_OMS Quer'!A2292</f>
        <v>0</v>
      </c>
      <c r="B2292">
        <f>'Previous Trades Import_OMS Quer'!B2292</f>
        <v>0</v>
      </c>
      <c r="C2292" s="22">
        <f>'Previous Trades Import_OMS Quer'!C2292</f>
        <v>0</v>
      </c>
      <c r="D2292">
        <f>'Previous Trades Import_OMS Quer'!D2292</f>
        <v>0</v>
      </c>
      <c r="E2292" s="22">
        <f>'Previous Trades Import_OMS Quer'!E2292</f>
        <v>0</v>
      </c>
      <c r="F2292">
        <f>'Previous Trades Import_OMS Quer'!F2292</f>
        <v>0</v>
      </c>
      <c r="G2292">
        <f>'Previous Trades Import_OMS Quer'!G2292</f>
        <v>0</v>
      </c>
      <c r="H2292">
        <f>'Previous Trades Import_OMS Quer'!H2292</f>
        <v>0</v>
      </c>
      <c r="I2292">
        <f>'Previous Trades Import_OMS Quer'!I2292</f>
        <v>0</v>
      </c>
      <c r="J2292">
        <f>'Previous Trades Import_OMS Quer'!J2292</f>
        <v>0</v>
      </c>
      <c r="K2292">
        <f>'Previous Trades Import_OMS Quer'!K2292</f>
        <v>0</v>
      </c>
      <c r="L2292">
        <f>'Previous Trades Import_OMS Quer'!L2292</f>
        <v>0</v>
      </c>
      <c r="M2292">
        <f>'Previous Trades Import_OMS Quer'!M2292</f>
        <v>0</v>
      </c>
      <c r="N2292">
        <f>'Previous Trades Import_OMS Quer'!N2292</f>
        <v>0</v>
      </c>
      <c r="O2292" t="str">
        <f>CLEAN('Previous Trades Import_OMS Quer'!O2292)</f>
        <v/>
      </c>
      <c r="Q2292" s="25">
        <f t="shared" si="70"/>
        <v>0</v>
      </c>
      <c r="R2292" s="25" t="e">
        <f>VLOOKUP(O2292,'Currency Balance'!$O$3:$Q$32,3,0)</f>
        <v>#N/A</v>
      </c>
      <c r="S2292" t="e">
        <f t="shared" si="71"/>
        <v>#N/A</v>
      </c>
    </row>
    <row r="2293" spans="1:19">
      <c r="A2293">
        <f>'Previous Trades Import_OMS Quer'!A2293</f>
        <v>0</v>
      </c>
      <c r="B2293">
        <f>'Previous Trades Import_OMS Quer'!B2293</f>
        <v>0</v>
      </c>
      <c r="C2293" s="22">
        <f>'Previous Trades Import_OMS Quer'!C2293</f>
        <v>0</v>
      </c>
      <c r="D2293">
        <f>'Previous Trades Import_OMS Quer'!D2293</f>
        <v>0</v>
      </c>
      <c r="E2293" s="22">
        <f>'Previous Trades Import_OMS Quer'!E2293</f>
        <v>0</v>
      </c>
      <c r="F2293">
        <f>'Previous Trades Import_OMS Quer'!F2293</f>
        <v>0</v>
      </c>
      <c r="G2293">
        <f>'Previous Trades Import_OMS Quer'!G2293</f>
        <v>0</v>
      </c>
      <c r="H2293">
        <f>'Previous Trades Import_OMS Quer'!H2293</f>
        <v>0</v>
      </c>
      <c r="I2293">
        <f>'Previous Trades Import_OMS Quer'!I2293</f>
        <v>0</v>
      </c>
      <c r="J2293">
        <f>'Previous Trades Import_OMS Quer'!J2293</f>
        <v>0</v>
      </c>
      <c r="K2293">
        <f>'Previous Trades Import_OMS Quer'!K2293</f>
        <v>0</v>
      </c>
      <c r="L2293">
        <f>'Previous Trades Import_OMS Quer'!L2293</f>
        <v>0</v>
      </c>
      <c r="M2293">
        <f>'Previous Trades Import_OMS Quer'!M2293</f>
        <v>0</v>
      </c>
      <c r="N2293">
        <f>'Previous Trades Import_OMS Quer'!N2293</f>
        <v>0</v>
      </c>
      <c r="O2293" t="str">
        <f>CLEAN('Previous Trades Import_OMS Quer'!O2293)</f>
        <v/>
      </c>
      <c r="Q2293" s="25">
        <f t="shared" si="70"/>
        <v>0</v>
      </c>
      <c r="R2293" s="25" t="e">
        <f>VLOOKUP(O2293,'Currency Balance'!$O$3:$Q$32,3,0)</f>
        <v>#N/A</v>
      </c>
      <c r="S2293" t="e">
        <f t="shared" si="71"/>
        <v>#N/A</v>
      </c>
    </row>
    <row r="2294" spans="1:19">
      <c r="A2294">
        <f>'Previous Trades Import_OMS Quer'!A2294</f>
        <v>0</v>
      </c>
      <c r="B2294">
        <f>'Previous Trades Import_OMS Quer'!B2294</f>
        <v>0</v>
      </c>
      <c r="C2294" s="22">
        <f>'Previous Trades Import_OMS Quer'!C2294</f>
        <v>0</v>
      </c>
      <c r="D2294">
        <f>'Previous Trades Import_OMS Quer'!D2294</f>
        <v>0</v>
      </c>
      <c r="E2294" s="22">
        <f>'Previous Trades Import_OMS Quer'!E2294</f>
        <v>0</v>
      </c>
      <c r="F2294">
        <f>'Previous Trades Import_OMS Quer'!F2294</f>
        <v>0</v>
      </c>
      <c r="G2294">
        <f>'Previous Trades Import_OMS Quer'!G2294</f>
        <v>0</v>
      </c>
      <c r="H2294">
        <f>'Previous Trades Import_OMS Quer'!H2294</f>
        <v>0</v>
      </c>
      <c r="I2294">
        <f>'Previous Trades Import_OMS Quer'!I2294</f>
        <v>0</v>
      </c>
      <c r="J2294">
        <f>'Previous Trades Import_OMS Quer'!J2294</f>
        <v>0</v>
      </c>
      <c r="K2294">
        <f>'Previous Trades Import_OMS Quer'!K2294</f>
        <v>0</v>
      </c>
      <c r="L2294">
        <f>'Previous Trades Import_OMS Quer'!L2294</f>
        <v>0</v>
      </c>
      <c r="M2294">
        <f>'Previous Trades Import_OMS Quer'!M2294</f>
        <v>0</v>
      </c>
      <c r="N2294">
        <f>'Previous Trades Import_OMS Quer'!N2294</f>
        <v>0</v>
      </c>
      <c r="O2294" t="str">
        <f>CLEAN('Previous Trades Import_OMS Quer'!O2294)</f>
        <v/>
      </c>
      <c r="Q2294" s="25">
        <f t="shared" si="70"/>
        <v>0</v>
      </c>
      <c r="R2294" s="25" t="e">
        <f>VLOOKUP(O2294,'Currency Balance'!$O$3:$Q$32,3,0)</f>
        <v>#N/A</v>
      </c>
      <c r="S2294" t="e">
        <f t="shared" si="71"/>
        <v>#N/A</v>
      </c>
    </row>
    <row r="2295" spans="1:19">
      <c r="A2295">
        <f>'Previous Trades Import_OMS Quer'!A2295</f>
        <v>0</v>
      </c>
      <c r="B2295">
        <f>'Previous Trades Import_OMS Quer'!B2295</f>
        <v>0</v>
      </c>
      <c r="C2295" s="22">
        <f>'Previous Trades Import_OMS Quer'!C2295</f>
        <v>0</v>
      </c>
      <c r="D2295">
        <f>'Previous Trades Import_OMS Quer'!D2295</f>
        <v>0</v>
      </c>
      <c r="E2295" s="22">
        <f>'Previous Trades Import_OMS Quer'!E2295</f>
        <v>0</v>
      </c>
      <c r="F2295">
        <f>'Previous Trades Import_OMS Quer'!F2295</f>
        <v>0</v>
      </c>
      <c r="G2295">
        <f>'Previous Trades Import_OMS Quer'!G2295</f>
        <v>0</v>
      </c>
      <c r="H2295">
        <f>'Previous Trades Import_OMS Quer'!H2295</f>
        <v>0</v>
      </c>
      <c r="I2295">
        <f>'Previous Trades Import_OMS Quer'!I2295</f>
        <v>0</v>
      </c>
      <c r="J2295">
        <f>'Previous Trades Import_OMS Quer'!J2295</f>
        <v>0</v>
      </c>
      <c r="K2295">
        <f>'Previous Trades Import_OMS Quer'!K2295</f>
        <v>0</v>
      </c>
      <c r="L2295">
        <f>'Previous Trades Import_OMS Quer'!L2295</f>
        <v>0</v>
      </c>
      <c r="M2295">
        <f>'Previous Trades Import_OMS Quer'!M2295</f>
        <v>0</v>
      </c>
      <c r="N2295">
        <f>'Previous Trades Import_OMS Quer'!N2295</f>
        <v>0</v>
      </c>
      <c r="O2295" t="str">
        <f>CLEAN('Previous Trades Import_OMS Quer'!O2295)</f>
        <v/>
      </c>
      <c r="Q2295" s="25">
        <f t="shared" si="70"/>
        <v>0</v>
      </c>
      <c r="R2295" s="25" t="e">
        <f>VLOOKUP(O2295,'Currency Balance'!$O$3:$Q$32,3,0)</f>
        <v>#N/A</v>
      </c>
      <c r="S2295" t="e">
        <f t="shared" si="71"/>
        <v>#N/A</v>
      </c>
    </row>
    <row r="2296" spans="1:19">
      <c r="A2296">
        <f>'Previous Trades Import_OMS Quer'!A2296</f>
        <v>0</v>
      </c>
      <c r="B2296">
        <f>'Previous Trades Import_OMS Quer'!B2296</f>
        <v>0</v>
      </c>
      <c r="C2296" s="22">
        <f>'Previous Trades Import_OMS Quer'!C2296</f>
        <v>0</v>
      </c>
      <c r="D2296">
        <f>'Previous Trades Import_OMS Quer'!D2296</f>
        <v>0</v>
      </c>
      <c r="E2296" s="22">
        <f>'Previous Trades Import_OMS Quer'!E2296</f>
        <v>0</v>
      </c>
      <c r="F2296">
        <f>'Previous Trades Import_OMS Quer'!F2296</f>
        <v>0</v>
      </c>
      <c r="G2296">
        <f>'Previous Trades Import_OMS Quer'!G2296</f>
        <v>0</v>
      </c>
      <c r="H2296">
        <f>'Previous Trades Import_OMS Quer'!H2296</f>
        <v>0</v>
      </c>
      <c r="I2296">
        <f>'Previous Trades Import_OMS Quer'!I2296</f>
        <v>0</v>
      </c>
      <c r="J2296">
        <f>'Previous Trades Import_OMS Quer'!J2296</f>
        <v>0</v>
      </c>
      <c r="K2296">
        <f>'Previous Trades Import_OMS Quer'!K2296</f>
        <v>0</v>
      </c>
      <c r="L2296">
        <f>'Previous Trades Import_OMS Quer'!L2296</f>
        <v>0</v>
      </c>
      <c r="M2296">
        <f>'Previous Trades Import_OMS Quer'!M2296</f>
        <v>0</v>
      </c>
      <c r="N2296">
        <f>'Previous Trades Import_OMS Quer'!N2296</f>
        <v>0</v>
      </c>
      <c r="O2296" t="str">
        <f>CLEAN('Previous Trades Import_OMS Quer'!O2296)</f>
        <v/>
      </c>
      <c r="Q2296" s="25">
        <f t="shared" si="70"/>
        <v>0</v>
      </c>
      <c r="R2296" s="25" t="e">
        <f>VLOOKUP(O2296,'Currency Balance'!$O$3:$Q$32,3,0)</f>
        <v>#N/A</v>
      </c>
      <c r="S2296" t="e">
        <f t="shared" si="71"/>
        <v>#N/A</v>
      </c>
    </row>
    <row r="2297" spans="1:19">
      <c r="A2297">
        <f>'Previous Trades Import_OMS Quer'!A2297</f>
        <v>0</v>
      </c>
      <c r="B2297">
        <f>'Previous Trades Import_OMS Quer'!B2297</f>
        <v>0</v>
      </c>
      <c r="C2297" s="22">
        <f>'Previous Trades Import_OMS Quer'!C2297</f>
        <v>0</v>
      </c>
      <c r="D2297">
        <f>'Previous Trades Import_OMS Quer'!D2297</f>
        <v>0</v>
      </c>
      <c r="E2297" s="22">
        <f>'Previous Trades Import_OMS Quer'!E2297</f>
        <v>0</v>
      </c>
      <c r="F2297">
        <f>'Previous Trades Import_OMS Quer'!F2297</f>
        <v>0</v>
      </c>
      <c r="G2297">
        <f>'Previous Trades Import_OMS Quer'!G2297</f>
        <v>0</v>
      </c>
      <c r="H2297">
        <f>'Previous Trades Import_OMS Quer'!H2297</f>
        <v>0</v>
      </c>
      <c r="I2297">
        <f>'Previous Trades Import_OMS Quer'!I2297</f>
        <v>0</v>
      </c>
      <c r="J2297">
        <f>'Previous Trades Import_OMS Quer'!J2297</f>
        <v>0</v>
      </c>
      <c r="K2297">
        <f>'Previous Trades Import_OMS Quer'!K2297</f>
        <v>0</v>
      </c>
      <c r="L2297">
        <f>'Previous Trades Import_OMS Quer'!L2297</f>
        <v>0</v>
      </c>
      <c r="M2297">
        <f>'Previous Trades Import_OMS Quer'!M2297</f>
        <v>0</v>
      </c>
      <c r="N2297">
        <f>'Previous Trades Import_OMS Quer'!N2297</f>
        <v>0</v>
      </c>
      <c r="O2297" t="str">
        <f>CLEAN('Previous Trades Import_OMS Quer'!O2297)</f>
        <v/>
      </c>
      <c r="Q2297" s="25">
        <f t="shared" si="70"/>
        <v>0</v>
      </c>
      <c r="R2297" s="25" t="e">
        <f>VLOOKUP(O2297,'Currency Balance'!$O$3:$Q$32,3,0)</f>
        <v>#N/A</v>
      </c>
      <c r="S2297" t="e">
        <f t="shared" si="71"/>
        <v>#N/A</v>
      </c>
    </row>
    <row r="2298" spans="1:19">
      <c r="A2298">
        <f>'Previous Trades Import_OMS Quer'!A2298</f>
        <v>0</v>
      </c>
      <c r="B2298">
        <f>'Previous Trades Import_OMS Quer'!B2298</f>
        <v>0</v>
      </c>
      <c r="C2298" s="22">
        <f>'Previous Trades Import_OMS Quer'!C2298</f>
        <v>0</v>
      </c>
      <c r="D2298">
        <f>'Previous Trades Import_OMS Quer'!D2298</f>
        <v>0</v>
      </c>
      <c r="E2298" s="22">
        <f>'Previous Trades Import_OMS Quer'!E2298</f>
        <v>0</v>
      </c>
      <c r="F2298">
        <f>'Previous Trades Import_OMS Quer'!F2298</f>
        <v>0</v>
      </c>
      <c r="G2298">
        <f>'Previous Trades Import_OMS Quer'!G2298</f>
        <v>0</v>
      </c>
      <c r="H2298">
        <f>'Previous Trades Import_OMS Quer'!H2298</f>
        <v>0</v>
      </c>
      <c r="I2298">
        <f>'Previous Trades Import_OMS Quer'!I2298</f>
        <v>0</v>
      </c>
      <c r="J2298">
        <f>'Previous Trades Import_OMS Quer'!J2298</f>
        <v>0</v>
      </c>
      <c r="K2298">
        <f>'Previous Trades Import_OMS Quer'!K2298</f>
        <v>0</v>
      </c>
      <c r="L2298">
        <f>'Previous Trades Import_OMS Quer'!L2298</f>
        <v>0</v>
      </c>
      <c r="M2298">
        <f>'Previous Trades Import_OMS Quer'!M2298</f>
        <v>0</v>
      </c>
      <c r="N2298">
        <f>'Previous Trades Import_OMS Quer'!N2298</f>
        <v>0</v>
      </c>
      <c r="O2298" t="str">
        <f>CLEAN('Previous Trades Import_OMS Quer'!O2298)</f>
        <v/>
      </c>
      <c r="Q2298" s="25">
        <f t="shared" si="70"/>
        <v>0</v>
      </c>
      <c r="R2298" s="25" t="e">
        <f>VLOOKUP(O2298,'Currency Balance'!$O$3:$Q$32,3,0)</f>
        <v>#N/A</v>
      </c>
      <c r="S2298" t="e">
        <f t="shared" si="71"/>
        <v>#N/A</v>
      </c>
    </row>
    <row r="2299" spans="1:19">
      <c r="A2299">
        <f>'Previous Trades Import_OMS Quer'!A2299</f>
        <v>0</v>
      </c>
      <c r="B2299">
        <f>'Previous Trades Import_OMS Quer'!B2299</f>
        <v>0</v>
      </c>
      <c r="C2299" s="22">
        <f>'Previous Trades Import_OMS Quer'!C2299</f>
        <v>0</v>
      </c>
      <c r="D2299">
        <f>'Previous Trades Import_OMS Quer'!D2299</f>
        <v>0</v>
      </c>
      <c r="E2299" s="22">
        <f>'Previous Trades Import_OMS Quer'!E2299</f>
        <v>0</v>
      </c>
      <c r="F2299">
        <f>'Previous Trades Import_OMS Quer'!F2299</f>
        <v>0</v>
      </c>
      <c r="G2299">
        <f>'Previous Trades Import_OMS Quer'!G2299</f>
        <v>0</v>
      </c>
      <c r="H2299">
        <f>'Previous Trades Import_OMS Quer'!H2299</f>
        <v>0</v>
      </c>
      <c r="I2299">
        <f>'Previous Trades Import_OMS Quer'!I2299</f>
        <v>0</v>
      </c>
      <c r="J2299">
        <f>'Previous Trades Import_OMS Quer'!J2299</f>
        <v>0</v>
      </c>
      <c r="K2299">
        <f>'Previous Trades Import_OMS Quer'!K2299</f>
        <v>0</v>
      </c>
      <c r="L2299">
        <f>'Previous Trades Import_OMS Quer'!L2299</f>
        <v>0</v>
      </c>
      <c r="M2299">
        <f>'Previous Trades Import_OMS Quer'!M2299</f>
        <v>0</v>
      </c>
      <c r="N2299">
        <f>'Previous Trades Import_OMS Quer'!N2299</f>
        <v>0</v>
      </c>
      <c r="O2299" t="str">
        <f>CLEAN('Previous Trades Import_OMS Quer'!O2299)</f>
        <v/>
      </c>
      <c r="Q2299" s="25">
        <f t="shared" si="70"/>
        <v>0</v>
      </c>
      <c r="R2299" s="25" t="e">
        <f>VLOOKUP(O2299,'Currency Balance'!$O$3:$Q$32,3,0)</f>
        <v>#N/A</v>
      </c>
      <c r="S2299" t="e">
        <f t="shared" si="71"/>
        <v>#N/A</v>
      </c>
    </row>
    <row r="2300" spans="1:19">
      <c r="A2300">
        <f>'Previous Trades Import_OMS Quer'!A2300</f>
        <v>0</v>
      </c>
      <c r="B2300">
        <f>'Previous Trades Import_OMS Quer'!B2300</f>
        <v>0</v>
      </c>
      <c r="C2300" s="22">
        <f>'Previous Trades Import_OMS Quer'!C2300</f>
        <v>0</v>
      </c>
      <c r="D2300">
        <f>'Previous Trades Import_OMS Quer'!D2300</f>
        <v>0</v>
      </c>
      <c r="E2300" s="22">
        <f>'Previous Trades Import_OMS Quer'!E2300</f>
        <v>0</v>
      </c>
      <c r="F2300">
        <f>'Previous Trades Import_OMS Quer'!F2300</f>
        <v>0</v>
      </c>
      <c r="G2300">
        <f>'Previous Trades Import_OMS Quer'!G2300</f>
        <v>0</v>
      </c>
      <c r="H2300">
        <f>'Previous Trades Import_OMS Quer'!H2300</f>
        <v>0</v>
      </c>
      <c r="I2300">
        <f>'Previous Trades Import_OMS Quer'!I2300</f>
        <v>0</v>
      </c>
      <c r="J2300">
        <f>'Previous Trades Import_OMS Quer'!J2300</f>
        <v>0</v>
      </c>
      <c r="K2300">
        <f>'Previous Trades Import_OMS Quer'!K2300</f>
        <v>0</v>
      </c>
      <c r="L2300">
        <f>'Previous Trades Import_OMS Quer'!L2300</f>
        <v>0</v>
      </c>
      <c r="M2300">
        <f>'Previous Trades Import_OMS Quer'!M2300</f>
        <v>0</v>
      </c>
      <c r="N2300">
        <f>'Previous Trades Import_OMS Quer'!N2300</f>
        <v>0</v>
      </c>
      <c r="O2300" t="str">
        <f>CLEAN('Previous Trades Import_OMS Quer'!O2300)</f>
        <v/>
      </c>
      <c r="Q2300" s="25">
        <f t="shared" si="70"/>
        <v>0</v>
      </c>
      <c r="R2300" s="25" t="e">
        <f>VLOOKUP(O2300,'Currency Balance'!$O$3:$Q$32,3,0)</f>
        <v>#N/A</v>
      </c>
      <c r="S2300" t="e">
        <f t="shared" si="71"/>
        <v>#N/A</v>
      </c>
    </row>
    <row r="2301" spans="1:19">
      <c r="A2301">
        <f>'Previous Trades Import_OMS Quer'!A2301</f>
        <v>0</v>
      </c>
      <c r="B2301">
        <f>'Previous Trades Import_OMS Quer'!B2301</f>
        <v>0</v>
      </c>
      <c r="C2301" s="22">
        <f>'Previous Trades Import_OMS Quer'!C2301</f>
        <v>0</v>
      </c>
      <c r="D2301">
        <f>'Previous Trades Import_OMS Quer'!D2301</f>
        <v>0</v>
      </c>
      <c r="E2301" s="22">
        <f>'Previous Trades Import_OMS Quer'!E2301</f>
        <v>0</v>
      </c>
      <c r="F2301">
        <f>'Previous Trades Import_OMS Quer'!F2301</f>
        <v>0</v>
      </c>
      <c r="G2301">
        <f>'Previous Trades Import_OMS Quer'!G2301</f>
        <v>0</v>
      </c>
      <c r="H2301">
        <f>'Previous Trades Import_OMS Quer'!H2301</f>
        <v>0</v>
      </c>
      <c r="I2301">
        <f>'Previous Trades Import_OMS Quer'!I2301</f>
        <v>0</v>
      </c>
      <c r="J2301">
        <f>'Previous Trades Import_OMS Quer'!J2301</f>
        <v>0</v>
      </c>
      <c r="K2301">
        <f>'Previous Trades Import_OMS Quer'!K2301</f>
        <v>0</v>
      </c>
      <c r="L2301">
        <f>'Previous Trades Import_OMS Quer'!L2301</f>
        <v>0</v>
      </c>
      <c r="M2301">
        <f>'Previous Trades Import_OMS Quer'!M2301</f>
        <v>0</v>
      </c>
      <c r="N2301">
        <f>'Previous Trades Import_OMS Quer'!N2301</f>
        <v>0</v>
      </c>
      <c r="O2301" t="str">
        <f>CLEAN('Previous Trades Import_OMS Quer'!O2301)</f>
        <v/>
      </c>
      <c r="Q2301" s="25">
        <f t="shared" si="70"/>
        <v>0</v>
      </c>
      <c r="R2301" s="25" t="e">
        <f>VLOOKUP(O2301,'Currency Balance'!$O$3:$Q$32,3,0)</f>
        <v>#N/A</v>
      </c>
      <c r="S2301" t="e">
        <f t="shared" si="71"/>
        <v>#N/A</v>
      </c>
    </row>
    <row r="2302" spans="1:19">
      <c r="A2302">
        <f>'Previous Trades Import_OMS Quer'!A2302</f>
        <v>0</v>
      </c>
      <c r="B2302">
        <f>'Previous Trades Import_OMS Quer'!B2302</f>
        <v>0</v>
      </c>
      <c r="C2302" s="22">
        <f>'Previous Trades Import_OMS Quer'!C2302</f>
        <v>0</v>
      </c>
      <c r="D2302">
        <f>'Previous Trades Import_OMS Quer'!D2302</f>
        <v>0</v>
      </c>
      <c r="E2302" s="22">
        <f>'Previous Trades Import_OMS Quer'!E2302</f>
        <v>0</v>
      </c>
      <c r="F2302">
        <f>'Previous Trades Import_OMS Quer'!F2302</f>
        <v>0</v>
      </c>
      <c r="G2302">
        <f>'Previous Trades Import_OMS Quer'!G2302</f>
        <v>0</v>
      </c>
      <c r="H2302">
        <f>'Previous Trades Import_OMS Quer'!H2302</f>
        <v>0</v>
      </c>
      <c r="I2302">
        <f>'Previous Trades Import_OMS Quer'!I2302</f>
        <v>0</v>
      </c>
      <c r="J2302">
        <f>'Previous Trades Import_OMS Quer'!J2302</f>
        <v>0</v>
      </c>
      <c r="K2302">
        <f>'Previous Trades Import_OMS Quer'!K2302</f>
        <v>0</v>
      </c>
      <c r="L2302">
        <f>'Previous Trades Import_OMS Quer'!L2302</f>
        <v>0</v>
      </c>
      <c r="M2302">
        <f>'Previous Trades Import_OMS Quer'!M2302</f>
        <v>0</v>
      </c>
      <c r="N2302">
        <f>'Previous Trades Import_OMS Quer'!N2302</f>
        <v>0</v>
      </c>
      <c r="O2302" t="str">
        <f>CLEAN('Previous Trades Import_OMS Quer'!O2302)</f>
        <v/>
      </c>
      <c r="Q2302" s="25">
        <f t="shared" si="70"/>
        <v>0</v>
      </c>
      <c r="R2302" s="25" t="e">
        <f>VLOOKUP(O2302,'Currency Balance'!$O$3:$Q$32,3,0)</f>
        <v>#N/A</v>
      </c>
      <c r="S2302" t="e">
        <f t="shared" si="71"/>
        <v>#N/A</v>
      </c>
    </row>
    <row r="2303" spans="1:19">
      <c r="A2303">
        <f>'Previous Trades Import_OMS Quer'!A2303</f>
        <v>0</v>
      </c>
      <c r="B2303">
        <f>'Previous Trades Import_OMS Quer'!B2303</f>
        <v>0</v>
      </c>
      <c r="C2303" s="22">
        <f>'Previous Trades Import_OMS Quer'!C2303</f>
        <v>0</v>
      </c>
      <c r="D2303">
        <f>'Previous Trades Import_OMS Quer'!D2303</f>
        <v>0</v>
      </c>
      <c r="E2303" s="22">
        <f>'Previous Trades Import_OMS Quer'!E2303</f>
        <v>0</v>
      </c>
      <c r="F2303">
        <f>'Previous Trades Import_OMS Quer'!F2303</f>
        <v>0</v>
      </c>
      <c r="G2303">
        <f>'Previous Trades Import_OMS Quer'!G2303</f>
        <v>0</v>
      </c>
      <c r="H2303">
        <f>'Previous Trades Import_OMS Quer'!H2303</f>
        <v>0</v>
      </c>
      <c r="I2303">
        <f>'Previous Trades Import_OMS Quer'!I2303</f>
        <v>0</v>
      </c>
      <c r="J2303">
        <f>'Previous Trades Import_OMS Quer'!J2303</f>
        <v>0</v>
      </c>
      <c r="K2303">
        <f>'Previous Trades Import_OMS Quer'!K2303</f>
        <v>0</v>
      </c>
      <c r="L2303">
        <f>'Previous Trades Import_OMS Quer'!L2303</f>
        <v>0</v>
      </c>
      <c r="M2303">
        <f>'Previous Trades Import_OMS Quer'!M2303</f>
        <v>0</v>
      </c>
      <c r="N2303">
        <f>'Previous Trades Import_OMS Quer'!N2303</f>
        <v>0</v>
      </c>
      <c r="O2303" t="str">
        <f>CLEAN('Previous Trades Import_OMS Quer'!O2303)</f>
        <v/>
      </c>
      <c r="Q2303" s="25">
        <f t="shared" si="70"/>
        <v>0</v>
      </c>
      <c r="R2303" s="25" t="e">
        <f>VLOOKUP(O2303,'Currency Balance'!$O$3:$Q$32,3,0)</f>
        <v>#N/A</v>
      </c>
      <c r="S2303" t="e">
        <f t="shared" si="71"/>
        <v>#N/A</v>
      </c>
    </row>
    <row r="2304" spans="1:19">
      <c r="A2304">
        <f>'Previous Trades Import_OMS Quer'!A2304</f>
        <v>0</v>
      </c>
      <c r="B2304">
        <f>'Previous Trades Import_OMS Quer'!B2304</f>
        <v>0</v>
      </c>
      <c r="C2304" s="22">
        <f>'Previous Trades Import_OMS Quer'!C2304</f>
        <v>0</v>
      </c>
      <c r="D2304">
        <f>'Previous Trades Import_OMS Quer'!D2304</f>
        <v>0</v>
      </c>
      <c r="E2304" s="22">
        <f>'Previous Trades Import_OMS Quer'!E2304</f>
        <v>0</v>
      </c>
      <c r="F2304">
        <f>'Previous Trades Import_OMS Quer'!F2304</f>
        <v>0</v>
      </c>
      <c r="G2304">
        <f>'Previous Trades Import_OMS Quer'!G2304</f>
        <v>0</v>
      </c>
      <c r="H2304">
        <f>'Previous Trades Import_OMS Quer'!H2304</f>
        <v>0</v>
      </c>
      <c r="I2304">
        <f>'Previous Trades Import_OMS Quer'!I2304</f>
        <v>0</v>
      </c>
      <c r="J2304">
        <f>'Previous Trades Import_OMS Quer'!J2304</f>
        <v>0</v>
      </c>
      <c r="K2304">
        <f>'Previous Trades Import_OMS Quer'!K2304</f>
        <v>0</v>
      </c>
      <c r="L2304">
        <f>'Previous Trades Import_OMS Quer'!L2304</f>
        <v>0</v>
      </c>
      <c r="M2304">
        <f>'Previous Trades Import_OMS Quer'!M2304</f>
        <v>0</v>
      </c>
      <c r="N2304">
        <f>'Previous Trades Import_OMS Quer'!N2304</f>
        <v>0</v>
      </c>
      <c r="O2304" t="str">
        <f>CLEAN('Previous Trades Import_OMS Quer'!O2304)</f>
        <v/>
      </c>
      <c r="Q2304" s="25">
        <f t="shared" si="70"/>
        <v>0</v>
      </c>
      <c r="R2304" s="25" t="e">
        <f>VLOOKUP(O2304,'Currency Balance'!$O$3:$Q$32,3,0)</f>
        <v>#N/A</v>
      </c>
      <c r="S2304" t="e">
        <f t="shared" si="71"/>
        <v>#N/A</v>
      </c>
    </row>
    <row r="2305" spans="1:19">
      <c r="A2305">
        <f>'Previous Trades Import_OMS Quer'!A2305</f>
        <v>0</v>
      </c>
      <c r="B2305">
        <f>'Previous Trades Import_OMS Quer'!B2305</f>
        <v>0</v>
      </c>
      <c r="C2305" s="22">
        <f>'Previous Trades Import_OMS Quer'!C2305</f>
        <v>0</v>
      </c>
      <c r="D2305">
        <f>'Previous Trades Import_OMS Quer'!D2305</f>
        <v>0</v>
      </c>
      <c r="E2305" s="22">
        <f>'Previous Trades Import_OMS Quer'!E2305</f>
        <v>0</v>
      </c>
      <c r="F2305">
        <f>'Previous Trades Import_OMS Quer'!F2305</f>
        <v>0</v>
      </c>
      <c r="G2305">
        <f>'Previous Trades Import_OMS Quer'!G2305</f>
        <v>0</v>
      </c>
      <c r="H2305">
        <f>'Previous Trades Import_OMS Quer'!H2305</f>
        <v>0</v>
      </c>
      <c r="I2305">
        <f>'Previous Trades Import_OMS Quer'!I2305</f>
        <v>0</v>
      </c>
      <c r="J2305">
        <f>'Previous Trades Import_OMS Quer'!J2305</f>
        <v>0</v>
      </c>
      <c r="K2305">
        <f>'Previous Trades Import_OMS Quer'!K2305</f>
        <v>0</v>
      </c>
      <c r="L2305">
        <f>'Previous Trades Import_OMS Quer'!L2305</f>
        <v>0</v>
      </c>
      <c r="M2305">
        <f>'Previous Trades Import_OMS Quer'!M2305</f>
        <v>0</v>
      </c>
      <c r="N2305">
        <f>'Previous Trades Import_OMS Quer'!N2305</f>
        <v>0</v>
      </c>
      <c r="O2305" t="str">
        <f>CLEAN('Previous Trades Import_OMS Quer'!O2305)</f>
        <v/>
      </c>
      <c r="Q2305" s="25">
        <f t="shared" si="70"/>
        <v>0</v>
      </c>
      <c r="R2305" s="25" t="e">
        <f>VLOOKUP(O2305,'Currency Balance'!$O$3:$Q$32,3,0)</f>
        <v>#N/A</v>
      </c>
      <c r="S2305" t="e">
        <f t="shared" si="71"/>
        <v>#N/A</v>
      </c>
    </row>
    <row r="2306" spans="1:19">
      <c r="A2306">
        <f>'Previous Trades Import_OMS Quer'!A2306</f>
        <v>0</v>
      </c>
      <c r="B2306">
        <f>'Previous Trades Import_OMS Quer'!B2306</f>
        <v>0</v>
      </c>
      <c r="C2306" s="22">
        <f>'Previous Trades Import_OMS Quer'!C2306</f>
        <v>0</v>
      </c>
      <c r="D2306">
        <f>'Previous Trades Import_OMS Quer'!D2306</f>
        <v>0</v>
      </c>
      <c r="E2306" s="22">
        <f>'Previous Trades Import_OMS Quer'!E2306</f>
        <v>0</v>
      </c>
      <c r="F2306">
        <f>'Previous Trades Import_OMS Quer'!F2306</f>
        <v>0</v>
      </c>
      <c r="G2306">
        <f>'Previous Trades Import_OMS Quer'!G2306</f>
        <v>0</v>
      </c>
      <c r="H2306">
        <f>'Previous Trades Import_OMS Quer'!H2306</f>
        <v>0</v>
      </c>
      <c r="I2306">
        <f>'Previous Trades Import_OMS Quer'!I2306</f>
        <v>0</v>
      </c>
      <c r="J2306">
        <f>'Previous Trades Import_OMS Quer'!J2306</f>
        <v>0</v>
      </c>
      <c r="K2306">
        <f>'Previous Trades Import_OMS Quer'!K2306</f>
        <v>0</v>
      </c>
      <c r="L2306">
        <f>'Previous Trades Import_OMS Quer'!L2306</f>
        <v>0</v>
      </c>
      <c r="M2306">
        <f>'Previous Trades Import_OMS Quer'!M2306</f>
        <v>0</v>
      </c>
      <c r="N2306">
        <f>'Previous Trades Import_OMS Quer'!N2306</f>
        <v>0</v>
      </c>
      <c r="O2306" t="str">
        <f>CLEAN('Previous Trades Import_OMS Quer'!O2306)</f>
        <v/>
      </c>
      <c r="Q2306" s="25">
        <f t="shared" ref="Q2306:Q2369" si="72">IF(G2306="sell",M2306,-M2306)</f>
        <v>0</v>
      </c>
      <c r="R2306" s="25" t="e">
        <f>VLOOKUP(O2306,'Currency Balance'!$O$3:$Q$32,3,0)</f>
        <v>#N/A</v>
      </c>
      <c r="S2306" t="e">
        <f t="shared" ref="S2306:S2369" si="73">Q2306/R2306</f>
        <v>#N/A</v>
      </c>
    </row>
    <row r="2307" spans="1:19">
      <c r="A2307">
        <f>'Previous Trades Import_OMS Quer'!A2307</f>
        <v>0</v>
      </c>
      <c r="B2307">
        <f>'Previous Trades Import_OMS Quer'!B2307</f>
        <v>0</v>
      </c>
      <c r="C2307" s="22">
        <f>'Previous Trades Import_OMS Quer'!C2307</f>
        <v>0</v>
      </c>
      <c r="D2307">
        <f>'Previous Trades Import_OMS Quer'!D2307</f>
        <v>0</v>
      </c>
      <c r="E2307" s="22">
        <f>'Previous Trades Import_OMS Quer'!E2307</f>
        <v>0</v>
      </c>
      <c r="F2307">
        <f>'Previous Trades Import_OMS Quer'!F2307</f>
        <v>0</v>
      </c>
      <c r="G2307">
        <f>'Previous Trades Import_OMS Quer'!G2307</f>
        <v>0</v>
      </c>
      <c r="H2307">
        <f>'Previous Trades Import_OMS Quer'!H2307</f>
        <v>0</v>
      </c>
      <c r="I2307">
        <f>'Previous Trades Import_OMS Quer'!I2307</f>
        <v>0</v>
      </c>
      <c r="J2307">
        <f>'Previous Trades Import_OMS Quer'!J2307</f>
        <v>0</v>
      </c>
      <c r="K2307">
        <f>'Previous Trades Import_OMS Quer'!K2307</f>
        <v>0</v>
      </c>
      <c r="L2307">
        <f>'Previous Trades Import_OMS Quer'!L2307</f>
        <v>0</v>
      </c>
      <c r="M2307">
        <f>'Previous Trades Import_OMS Quer'!M2307</f>
        <v>0</v>
      </c>
      <c r="N2307">
        <f>'Previous Trades Import_OMS Quer'!N2307</f>
        <v>0</v>
      </c>
      <c r="O2307" t="str">
        <f>CLEAN('Previous Trades Import_OMS Quer'!O2307)</f>
        <v/>
      </c>
      <c r="Q2307" s="25">
        <f t="shared" si="72"/>
        <v>0</v>
      </c>
      <c r="R2307" s="25" t="e">
        <f>VLOOKUP(O2307,'Currency Balance'!$O$3:$Q$32,3,0)</f>
        <v>#N/A</v>
      </c>
      <c r="S2307" t="e">
        <f t="shared" si="73"/>
        <v>#N/A</v>
      </c>
    </row>
    <row r="2308" spans="1:19">
      <c r="A2308">
        <f>'Previous Trades Import_OMS Quer'!A2308</f>
        <v>0</v>
      </c>
      <c r="B2308">
        <f>'Previous Trades Import_OMS Quer'!B2308</f>
        <v>0</v>
      </c>
      <c r="C2308" s="22">
        <f>'Previous Trades Import_OMS Quer'!C2308</f>
        <v>0</v>
      </c>
      <c r="D2308">
        <f>'Previous Trades Import_OMS Quer'!D2308</f>
        <v>0</v>
      </c>
      <c r="E2308" s="22">
        <f>'Previous Trades Import_OMS Quer'!E2308</f>
        <v>0</v>
      </c>
      <c r="F2308">
        <f>'Previous Trades Import_OMS Quer'!F2308</f>
        <v>0</v>
      </c>
      <c r="G2308">
        <f>'Previous Trades Import_OMS Quer'!G2308</f>
        <v>0</v>
      </c>
      <c r="H2308">
        <f>'Previous Trades Import_OMS Quer'!H2308</f>
        <v>0</v>
      </c>
      <c r="I2308">
        <f>'Previous Trades Import_OMS Quer'!I2308</f>
        <v>0</v>
      </c>
      <c r="J2308">
        <f>'Previous Trades Import_OMS Quer'!J2308</f>
        <v>0</v>
      </c>
      <c r="K2308">
        <f>'Previous Trades Import_OMS Quer'!K2308</f>
        <v>0</v>
      </c>
      <c r="L2308">
        <f>'Previous Trades Import_OMS Quer'!L2308</f>
        <v>0</v>
      </c>
      <c r="M2308">
        <f>'Previous Trades Import_OMS Quer'!M2308</f>
        <v>0</v>
      </c>
      <c r="N2308">
        <f>'Previous Trades Import_OMS Quer'!N2308</f>
        <v>0</v>
      </c>
      <c r="O2308" t="str">
        <f>CLEAN('Previous Trades Import_OMS Quer'!O2308)</f>
        <v/>
      </c>
      <c r="Q2308" s="25">
        <f t="shared" si="72"/>
        <v>0</v>
      </c>
      <c r="R2308" s="25" t="e">
        <f>VLOOKUP(O2308,'Currency Balance'!$O$3:$Q$32,3,0)</f>
        <v>#N/A</v>
      </c>
      <c r="S2308" t="e">
        <f t="shared" si="73"/>
        <v>#N/A</v>
      </c>
    </row>
    <row r="2309" spans="1:19">
      <c r="A2309">
        <f>'Previous Trades Import_OMS Quer'!A2309</f>
        <v>0</v>
      </c>
      <c r="B2309">
        <f>'Previous Trades Import_OMS Quer'!B2309</f>
        <v>0</v>
      </c>
      <c r="C2309" s="22">
        <f>'Previous Trades Import_OMS Quer'!C2309</f>
        <v>0</v>
      </c>
      <c r="D2309">
        <f>'Previous Trades Import_OMS Quer'!D2309</f>
        <v>0</v>
      </c>
      <c r="E2309" s="22">
        <f>'Previous Trades Import_OMS Quer'!E2309</f>
        <v>0</v>
      </c>
      <c r="F2309">
        <f>'Previous Trades Import_OMS Quer'!F2309</f>
        <v>0</v>
      </c>
      <c r="G2309">
        <f>'Previous Trades Import_OMS Quer'!G2309</f>
        <v>0</v>
      </c>
      <c r="H2309">
        <f>'Previous Trades Import_OMS Quer'!H2309</f>
        <v>0</v>
      </c>
      <c r="I2309">
        <f>'Previous Trades Import_OMS Quer'!I2309</f>
        <v>0</v>
      </c>
      <c r="J2309">
        <f>'Previous Trades Import_OMS Quer'!J2309</f>
        <v>0</v>
      </c>
      <c r="K2309">
        <f>'Previous Trades Import_OMS Quer'!K2309</f>
        <v>0</v>
      </c>
      <c r="L2309">
        <f>'Previous Trades Import_OMS Quer'!L2309</f>
        <v>0</v>
      </c>
      <c r="M2309">
        <f>'Previous Trades Import_OMS Quer'!M2309</f>
        <v>0</v>
      </c>
      <c r="N2309">
        <f>'Previous Trades Import_OMS Quer'!N2309</f>
        <v>0</v>
      </c>
      <c r="O2309" t="str">
        <f>CLEAN('Previous Trades Import_OMS Quer'!O2309)</f>
        <v/>
      </c>
      <c r="Q2309" s="25">
        <f t="shared" si="72"/>
        <v>0</v>
      </c>
      <c r="R2309" s="25" t="e">
        <f>VLOOKUP(O2309,'Currency Balance'!$O$3:$Q$32,3,0)</f>
        <v>#N/A</v>
      </c>
      <c r="S2309" t="e">
        <f t="shared" si="73"/>
        <v>#N/A</v>
      </c>
    </row>
    <row r="2310" spans="1:19">
      <c r="A2310">
        <f>'Previous Trades Import_OMS Quer'!A2310</f>
        <v>0</v>
      </c>
      <c r="B2310">
        <f>'Previous Trades Import_OMS Quer'!B2310</f>
        <v>0</v>
      </c>
      <c r="C2310" s="22">
        <f>'Previous Trades Import_OMS Quer'!C2310</f>
        <v>0</v>
      </c>
      <c r="D2310">
        <f>'Previous Trades Import_OMS Quer'!D2310</f>
        <v>0</v>
      </c>
      <c r="E2310" s="22">
        <f>'Previous Trades Import_OMS Quer'!E2310</f>
        <v>0</v>
      </c>
      <c r="F2310">
        <f>'Previous Trades Import_OMS Quer'!F2310</f>
        <v>0</v>
      </c>
      <c r="G2310">
        <f>'Previous Trades Import_OMS Quer'!G2310</f>
        <v>0</v>
      </c>
      <c r="H2310">
        <f>'Previous Trades Import_OMS Quer'!H2310</f>
        <v>0</v>
      </c>
      <c r="I2310">
        <f>'Previous Trades Import_OMS Quer'!I2310</f>
        <v>0</v>
      </c>
      <c r="J2310">
        <f>'Previous Trades Import_OMS Quer'!J2310</f>
        <v>0</v>
      </c>
      <c r="K2310">
        <f>'Previous Trades Import_OMS Quer'!K2310</f>
        <v>0</v>
      </c>
      <c r="L2310">
        <f>'Previous Trades Import_OMS Quer'!L2310</f>
        <v>0</v>
      </c>
      <c r="M2310">
        <f>'Previous Trades Import_OMS Quer'!M2310</f>
        <v>0</v>
      </c>
      <c r="N2310">
        <f>'Previous Trades Import_OMS Quer'!N2310</f>
        <v>0</v>
      </c>
      <c r="O2310" t="str">
        <f>CLEAN('Previous Trades Import_OMS Quer'!O2310)</f>
        <v/>
      </c>
      <c r="Q2310" s="25">
        <f t="shared" si="72"/>
        <v>0</v>
      </c>
      <c r="R2310" s="25" t="e">
        <f>VLOOKUP(O2310,'Currency Balance'!$O$3:$Q$32,3,0)</f>
        <v>#N/A</v>
      </c>
      <c r="S2310" t="e">
        <f t="shared" si="73"/>
        <v>#N/A</v>
      </c>
    </row>
    <row r="2311" spans="1:19">
      <c r="A2311">
        <f>'Previous Trades Import_OMS Quer'!A2311</f>
        <v>0</v>
      </c>
      <c r="B2311">
        <f>'Previous Trades Import_OMS Quer'!B2311</f>
        <v>0</v>
      </c>
      <c r="C2311" s="22">
        <f>'Previous Trades Import_OMS Quer'!C2311</f>
        <v>0</v>
      </c>
      <c r="D2311">
        <f>'Previous Trades Import_OMS Quer'!D2311</f>
        <v>0</v>
      </c>
      <c r="E2311" s="22">
        <f>'Previous Trades Import_OMS Quer'!E2311</f>
        <v>0</v>
      </c>
      <c r="F2311">
        <f>'Previous Trades Import_OMS Quer'!F2311</f>
        <v>0</v>
      </c>
      <c r="G2311">
        <f>'Previous Trades Import_OMS Quer'!G2311</f>
        <v>0</v>
      </c>
      <c r="H2311">
        <f>'Previous Trades Import_OMS Quer'!H2311</f>
        <v>0</v>
      </c>
      <c r="I2311">
        <f>'Previous Trades Import_OMS Quer'!I2311</f>
        <v>0</v>
      </c>
      <c r="J2311">
        <f>'Previous Trades Import_OMS Quer'!J2311</f>
        <v>0</v>
      </c>
      <c r="K2311">
        <f>'Previous Trades Import_OMS Quer'!K2311</f>
        <v>0</v>
      </c>
      <c r="L2311">
        <f>'Previous Trades Import_OMS Quer'!L2311</f>
        <v>0</v>
      </c>
      <c r="M2311">
        <f>'Previous Trades Import_OMS Quer'!M2311</f>
        <v>0</v>
      </c>
      <c r="N2311">
        <f>'Previous Trades Import_OMS Quer'!N2311</f>
        <v>0</v>
      </c>
      <c r="O2311" t="str">
        <f>CLEAN('Previous Trades Import_OMS Quer'!O2311)</f>
        <v/>
      </c>
      <c r="Q2311" s="25">
        <f t="shared" si="72"/>
        <v>0</v>
      </c>
      <c r="R2311" s="25" t="e">
        <f>VLOOKUP(O2311,'Currency Balance'!$O$3:$Q$32,3,0)</f>
        <v>#N/A</v>
      </c>
      <c r="S2311" t="e">
        <f t="shared" si="73"/>
        <v>#N/A</v>
      </c>
    </row>
    <row r="2312" spans="1:19">
      <c r="A2312">
        <f>'Previous Trades Import_OMS Quer'!A2312</f>
        <v>0</v>
      </c>
      <c r="B2312">
        <f>'Previous Trades Import_OMS Quer'!B2312</f>
        <v>0</v>
      </c>
      <c r="C2312" s="22">
        <f>'Previous Trades Import_OMS Quer'!C2312</f>
        <v>0</v>
      </c>
      <c r="D2312">
        <f>'Previous Trades Import_OMS Quer'!D2312</f>
        <v>0</v>
      </c>
      <c r="E2312" s="22">
        <f>'Previous Trades Import_OMS Quer'!E2312</f>
        <v>0</v>
      </c>
      <c r="F2312">
        <f>'Previous Trades Import_OMS Quer'!F2312</f>
        <v>0</v>
      </c>
      <c r="G2312">
        <f>'Previous Trades Import_OMS Quer'!G2312</f>
        <v>0</v>
      </c>
      <c r="H2312">
        <f>'Previous Trades Import_OMS Quer'!H2312</f>
        <v>0</v>
      </c>
      <c r="I2312">
        <f>'Previous Trades Import_OMS Quer'!I2312</f>
        <v>0</v>
      </c>
      <c r="J2312">
        <f>'Previous Trades Import_OMS Quer'!J2312</f>
        <v>0</v>
      </c>
      <c r="K2312">
        <f>'Previous Trades Import_OMS Quer'!K2312</f>
        <v>0</v>
      </c>
      <c r="L2312">
        <f>'Previous Trades Import_OMS Quer'!L2312</f>
        <v>0</v>
      </c>
      <c r="M2312">
        <f>'Previous Trades Import_OMS Quer'!M2312</f>
        <v>0</v>
      </c>
      <c r="N2312">
        <f>'Previous Trades Import_OMS Quer'!N2312</f>
        <v>0</v>
      </c>
      <c r="O2312" t="str">
        <f>CLEAN('Previous Trades Import_OMS Quer'!O2312)</f>
        <v/>
      </c>
      <c r="Q2312" s="25">
        <f t="shared" si="72"/>
        <v>0</v>
      </c>
      <c r="R2312" s="25" t="e">
        <f>VLOOKUP(O2312,'Currency Balance'!$O$3:$Q$32,3,0)</f>
        <v>#N/A</v>
      </c>
      <c r="S2312" t="e">
        <f t="shared" si="73"/>
        <v>#N/A</v>
      </c>
    </row>
    <row r="2313" spans="1:19">
      <c r="A2313">
        <f>'Previous Trades Import_OMS Quer'!A2313</f>
        <v>0</v>
      </c>
      <c r="B2313">
        <f>'Previous Trades Import_OMS Quer'!B2313</f>
        <v>0</v>
      </c>
      <c r="C2313" s="22">
        <f>'Previous Trades Import_OMS Quer'!C2313</f>
        <v>0</v>
      </c>
      <c r="D2313">
        <f>'Previous Trades Import_OMS Quer'!D2313</f>
        <v>0</v>
      </c>
      <c r="E2313" s="22">
        <f>'Previous Trades Import_OMS Quer'!E2313</f>
        <v>0</v>
      </c>
      <c r="F2313">
        <f>'Previous Trades Import_OMS Quer'!F2313</f>
        <v>0</v>
      </c>
      <c r="G2313">
        <f>'Previous Trades Import_OMS Quer'!G2313</f>
        <v>0</v>
      </c>
      <c r="H2313">
        <f>'Previous Trades Import_OMS Quer'!H2313</f>
        <v>0</v>
      </c>
      <c r="I2313">
        <f>'Previous Trades Import_OMS Quer'!I2313</f>
        <v>0</v>
      </c>
      <c r="J2313">
        <f>'Previous Trades Import_OMS Quer'!J2313</f>
        <v>0</v>
      </c>
      <c r="K2313">
        <f>'Previous Trades Import_OMS Quer'!K2313</f>
        <v>0</v>
      </c>
      <c r="L2313">
        <f>'Previous Trades Import_OMS Quer'!L2313</f>
        <v>0</v>
      </c>
      <c r="M2313">
        <f>'Previous Trades Import_OMS Quer'!M2313</f>
        <v>0</v>
      </c>
      <c r="N2313">
        <f>'Previous Trades Import_OMS Quer'!N2313</f>
        <v>0</v>
      </c>
      <c r="O2313" t="str">
        <f>CLEAN('Previous Trades Import_OMS Quer'!O2313)</f>
        <v/>
      </c>
      <c r="Q2313" s="25">
        <f t="shared" si="72"/>
        <v>0</v>
      </c>
      <c r="R2313" s="25" t="e">
        <f>VLOOKUP(O2313,'Currency Balance'!$O$3:$Q$32,3,0)</f>
        <v>#N/A</v>
      </c>
      <c r="S2313" t="e">
        <f t="shared" si="73"/>
        <v>#N/A</v>
      </c>
    </row>
    <row r="2314" spans="1:19">
      <c r="A2314">
        <f>'Previous Trades Import_OMS Quer'!A2314</f>
        <v>0</v>
      </c>
      <c r="B2314">
        <f>'Previous Trades Import_OMS Quer'!B2314</f>
        <v>0</v>
      </c>
      <c r="C2314" s="22">
        <f>'Previous Trades Import_OMS Quer'!C2314</f>
        <v>0</v>
      </c>
      <c r="D2314">
        <f>'Previous Trades Import_OMS Quer'!D2314</f>
        <v>0</v>
      </c>
      <c r="E2314" s="22">
        <f>'Previous Trades Import_OMS Quer'!E2314</f>
        <v>0</v>
      </c>
      <c r="F2314">
        <f>'Previous Trades Import_OMS Quer'!F2314</f>
        <v>0</v>
      </c>
      <c r="G2314">
        <f>'Previous Trades Import_OMS Quer'!G2314</f>
        <v>0</v>
      </c>
      <c r="H2314">
        <f>'Previous Trades Import_OMS Quer'!H2314</f>
        <v>0</v>
      </c>
      <c r="I2314">
        <f>'Previous Trades Import_OMS Quer'!I2314</f>
        <v>0</v>
      </c>
      <c r="J2314">
        <f>'Previous Trades Import_OMS Quer'!J2314</f>
        <v>0</v>
      </c>
      <c r="K2314">
        <f>'Previous Trades Import_OMS Quer'!K2314</f>
        <v>0</v>
      </c>
      <c r="L2314">
        <f>'Previous Trades Import_OMS Quer'!L2314</f>
        <v>0</v>
      </c>
      <c r="M2314">
        <f>'Previous Trades Import_OMS Quer'!M2314</f>
        <v>0</v>
      </c>
      <c r="N2314">
        <f>'Previous Trades Import_OMS Quer'!N2314</f>
        <v>0</v>
      </c>
      <c r="O2314" t="str">
        <f>CLEAN('Previous Trades Import_OMS Quer'!O2314)</f>
        <v/>
      </c>
      <c r="Q2314" s="25">
        <f t="shared" si="72"/>
        <v>0</v>
      </c>
      <c r="R2314" s="25" t="e">
        <f>VLOOKUP(O2314,'Currency Balance'!$O$3:$Q$32,3,0)</f>
        <v>#N/A</v>
      </c>
      <c r="S2314" t="e">
        <f t="shared" si="73"/>
        <v>#N/A</v>
      </c>
    </row>
    <row r="2315" spans="1:19">
      <c r="A2315">
        <f>'Previous Trades Import_OMS Quer'!A2315</f>
        <v>0</v>
      </c>
      <c r="B2315">
        <f>'Previous Trades Import_OMS Quer'!B2315</f>
        <v>0</v>
      </c>
      <c r="C2315" s="22">
        <f>'Previous Trades Import_OMS Quer'!C2315</f>
        <v>0</v>
      </c>
      <c r="D2315">
        <f>'Previous Trades Import_OMS Quer'!D2315</f>
        <v>0</v>
      </c>
      <c r="E2315" s="22">
        <f>'Previous Trades Import_OMS Quer'!E2315</f>
        <v>0</v>
      </c>
      <c r="F2315">
        <f>'Previous Trades Import_OMS Quer'!F2315</f>
        <v>0</v>
      </c>
      <c r="G2315">
        <f>'Previous Trades Import_OMS Quer'!G2315</f>
        <v>0</v>
      </c>
      <c r="H2315">
        <f>'Previous Trades Import_OMS Quer'!H2315</f>
        <v>0</v>
      </c>
      <c r="I2315">
        <f>'Previous Trades Import_OMS Quer'!I2315</f>
        <v>0</v>
      </c>
      <c r="J2315">
        <f>'Previous Trades Import_OMS Quer'!J2315</f>
        <v>0</v>
      </c>
      <c r="K2315">
        <f>'Previous Trades Import_OMS Quer'!K2315</f>
        <v>0</v>
      </c>
      <c r="L2315">
        <f>'Previous Trades Import_OMS Quer'!L2315</f>
        <v>0</v>
      </c>
      <c r="M2315">
        <f>'Previous Trades Import_OMS Quer'!M2315</f>
        <v>0</v>
      </c>
      <c r="N2315">
        <f>'Previous Trades Import_OMS Quer'!N2315</f>
        <v>0</v>
      </c>
      <c r="O2315" t="str">
        <f>CLEAN('Previous Trades Import_OMS Quer'!O2315)</f>
        <v/>
      </c>
      <c r="Q2315" s="25">
        <f t="shared" si="72"/>
        <v>0</v>
      </c>
      <c r="R2315" s="25" t="e">
        <f>VLOOKUP(O2315,'Currency Balance'!$O$3:$Q$32,3,0)</f>
        <v>#N/A</v>
      </c>
      <c r="S2315" t="e">
        <f t="shared" si="73"/>
        <v>#N/A</v>
      </c>
    </row>
    <row r="2316" spans="1:19">
      <c r="A2316">
        <f>'Previous Trades Import_OMS Quer'!A2316</f>
        <v>0</v>
      </c>
      <c r="B2316">
        <f>'Previous Trades Import_OMS Quer'!B2316</f>
        <v>0</v>
      </c>
      <c r="C2316" s="22">
        <f>'Previous Trades Import_OMS Quer'!C2316</f>
        <v>0</v>
      </c>
      <c r="D2316">
        <f>'Previous Trades Import_OMS Quer'!D2316</f>
        <v>0</v>
      </c>
      <c r="E2316" s="22">
        <f>'Previous Trades Import_OMS Quer'!E2316</f>
        <v>0</v>
      </c>
      <c r="F2316">
        <f>'Previous Trades Import_OMS Quer'!F2316</f>
        <v>0</v>
      </c>
      <c r="G2316">
        <f>'Previous Trades Import_OMS Quer'!G2316</f>
        <v>0</v>
      </c>
      <c r="H2316">
        <f>'Previous Trades Import_OMS Quer'!H2316</f>
        <v>0</v>
      </c>
      <c r="I2316">
        <f>'Previous Trades Import_OMS Quer'!I2316</f>
        <v>0</v>
      </c>
      <c r="J2316">
        <f>'Previous Trades Import_OMS Quer'!J2316</f>
        <v>0</v>
      </c>
      <c r="K2316">
        <f>'Previous Trades Import_OMS Quer'!K2316</f>
        <v>0</v>
      </c>
      <c r="L2316">
        <f>'Previous Trades Import_OMS Quer'!L2316</f>
        <v>0</v>
      </c>
      <c r="M2316">
        <f>'Previous Trades Import_OMS Quer'!M2316</f>
        <v>0</v>
      </c>
      <c r="N2316">
        <f>'Previous Trades Import_OMS Quer'!N2316</f>
        <v>0</v>
      </c>
      <c r="O2316" t="str">
        <f>CLEAN('Previous Trades Import_OMS Quer'!O2316)</f>
        <v/>
      </c>
      <c r="Q2316" s="25">
        <f t="shared" si="72"/>
        <v>0</v>
      </c>
      <c r="R2316" s="25" t="e">
        <f>VLOOKUP(O2316,'Currency Balance'!$O$3:$Q$32,3,0)</f>
        <v>#N/A</v>
      </c>
      <c r="S2316" t="e">
        <f t="shared" si="73"/>
        <v>#N/A</v>
      </c>
    </row>
    <row r="2317" spans="1:19">
      <c r="A2317">
        <f>'Previous Trades Import_OMS Quer'!A2317</f>
        <v>0</v>
      </c>
      <c r="B2317">
        <f>'Previous Trades Import_OMS Quer'!B2317</f>
        <v>0</v>
      </c>
      <c r="C2317" s="22">
        <f>'Previous Trades Import_OMS Quer'!C2317</f>
        <v>0</v>
      </c>
      <c r="D2317">
        <f>'Previous Trades Import_OMS Quer'!D2317</f>
        <v>0</v>
      </c>
      <c r="E2317" s="22">
        <f>'Previous Trades Import_OMS Quer'!E2317</f>
        <v>0</v>
      </c>
      <c r="F2317">
        <f>'Previous Trades Import_OMS Quer'!F2317</f>
        <v>0</v>
      </c>
      <c r="G2317">
        <f>'Previous Trades Import_OMS Quer'!G2317</f>
        <v>0</v>
      </c>
      <c r="H2317">
        <f>'Previous Trades Import_OMS Quer'!H2317</f>
        <v>0</v>
      </c>
      <c r="I2317">
        <f>'Previous Trades Import_OMS Quer'!I2317</f>
        <v>0</v>
      </c>
      <c r="J2317">
        <f>'Previous Trades Import_OMS Quer'!J2317</f>
        <v>0</v>
      </c>
      <c r="K2317">
        <f>'Previous Trades Import_OMS Quer'!K2317</f>
        <v>0</v>
      </c>
      <c r="L2317">
        <f>'Previous Trades Import_OMS Quer'!L2317</f>
        <v>0</v>
      </c>
      <c r="M2317">
        <f>'Previous Trades Import_OMS Quer'!M2317</f>
        <v>0</v>
      </c>
      <c r="N2317">
        <f>'Previous Trades Import_OMS Quer'!N2317</f>
        <v>0</v>
      </c>
      <c r="O2317" t="str">
        <f>CLEAN('Previous Trades Import_OMS Quer'!O2317)</f>
        <v/>
      </c>
      <c r="Q2317" s="25">
        <f t="shared" si="72"/>
        <v>0</v>
      </c>
      <c r="R2317" s="25" t="e">
        <f>VLOOKUP(O2317,'Currency Balance'!$O$3:$Q$32,3,0)</f>
        <v>#N/A</v>
      </c>
      <c r="S2317" t="e">
        <f t="shared" si="73"/>
        <v>#N/A</v>
      </c>
    </row>
    <row r="2318" spans="1:19">
      <c r="A2318">
        <f>'Previous Trades Import_OMS Quer'!A2318</f>
        <v>0</v>
      </c>
      <c r="B2318">
        <f>'Previous Trades Import_OMS Quer'!B2318</f>
        <v>0</v>
      </c>
      <c r="C2318" s="22">
        <f>'Previous Trades Import_OMS Quer'!C2318</f>
        <v>0</v>
      </c>
      <c r="D2318">
        <f>'Previous Trades Import_OMS Quer'!D2318</f>
        <v>0</v>
      </c>
      <c r="E2318" s="22">
        <f>'Previous Trades Import_OMS Quer'!E2318</f>
        <v>0</v>
      </c>
      <c r="F2318">
        <f>'Previous Trades Import_OMS Quer'!F2318</f>
        <v>0</v>
      </c>
      <c r="G2318">
        <f>'Previous Trades Import_OMS Quer'!G2318</f>
        <v>0</v>
      </c>
      <c r="H2318">
        <f>'Previous Trades Import_OMS Quer'!H2318</f>
        <v>0</v>
      </c>
      <c r="I2318">
        <f>'Previous Trades Import_OMS Quer'!I2318</f>
        <v>0</v>
      </c>
      <c r="J2318">
        <f>'Previous Trades Import_OMS Quer'!J2318</f>
        <v>0</v>
      </c>
      <c r="K2318">
        <f>'Previous Trades Import_OMS Quer'!K2318</f>
        <v>0</v>
      </c>
      <c r="L2318">
        <f>'Previous Trades Import_OMS Quer'!L2318</f>
        <v>0</v>
      </c>
      <c r="M2318">
        <f>'Previous Trades Import_OMS Quer'!M2318</f>
        <v>0</v>
      </c>
      <c r="N2318">
        <f>'Previous Trades Import_OMS Quer'!N2318</f>
        <v>0</v>
      </c>
      <c r="O2318" t="str">
        <f>CLEAN('Previous Trades Import_OMS Quer'!O2318)</f>
        <v/>
      </c>
      <c r="Q2318" s="25">
        <f t="shared" si="72"/>
        <v>0</v>
      </c>
      <c r="R2318" s="25" t="e">
        <f>VLOOKUP(O2318,'Currency Balance'!$O$3:$Q$32,3,0)</f>
        <v>#N/A</v>
      </c>
      <c r="S2318" t="e">
        <f t="shared" si="73"/>
        <v>#N/A</v>
      </c>
    </row>
    <row r="2319" spans="1:19">
      <c r="A2319">
        <f>'Previous Trades Import_OMS Quer'!A2319</f>
        <v>0</v>
      </c>
      <c r="B2319">
        <f>'Previous Trades Import_OMS Quer'!B2319</f>
        <v>0</v>
      </c>
      <c r="C2319" s="22">
        <f>'Previous Trades Import_OMS Quer'!C2319</f>
        <v>0</v>
      </c>
      <c r="D2319">
        <f>'Previous Trades Import_OMS Quer'!D2319</f>
        <v>0</v>
      </c>
      <c r="E2319" s="22">
        <f>'Previous Trades Import_OMS Quer'!E2319</f>
        <v>0</v>
      </c>
      <c r="F2319">
        <f>'Previous Trades Import_OMS Quer'!F2319</f>
        <v>0</v>
      </c>
      <c r="G2319">
        <f>'Previous Trades Import_OMS Quer'!G2319</f>
        <v>0</v>
      </c>
      <c r="H2319">
        <f>'Previous Trades Import_OMS Quer'!H2319</f>
        <v>0</v>
      </c>
      <c r="I2319">
        <f>'Previous Trades Import_OMS Quer'!I2319</f>
        <v>0</v>
      </c>
      <c r="J2319">
        <f>'Previous Trades Import_OMS Quer'!J2319</f>
        <v>0</v>
      </c>
      <c r="K2319">
        <f>'Previous Trades Import_OMS Quer'!K2319</f>
        <v>0</v>
      </c>
      <c r="L2319">
        <f>'Previous Trades Import_OMS Quer'!L2319</f>
        <v>0</v>
      </c>
      <c r="M2319">
        <f>'Previous Trades Import_OMS Quer'!M2319</f>
        <v>0</v>
      </c>
      <c r="N2319">
        <f>'Previous Trades Import_OMS Quer'!N2319</f>
        <v>0</v>
      </c>
      <c r="O2319" t="str">
        <f>CLEAN('Previous Trades Import_OMS Quer'!O2319)</f>
        <v/>
      </c>
      <c r="Q2319" s="25">
        <f t="shared" si="72"/>
        <v>0</v>
      </c>
      <c r="R2319" s="25" t="e">
        <f>VLOOKUP(O2319,'Currency Balance'!$O$3:$Q$32,3,0)</f>
        <v>#N/A</v>
      </c>
      <c r="S2319" t="e">
        <f t="shared" si="73"/>
        <v>#N/A</v>
      </c>
    </row>
    <row r="2320" spans="1:19">
      <c r="A2320">
        <f>'Previous Trades Import_OMS Quer'!A2320</f>
        <v>0</v>
      </c>
      <c r="B2320">
        <f>'Previous Trades Import_OMS Quer'!B2320</f>
        <v>0</v>
      </c>
      <c r="C2320" s="22">
        <f>'Previous Trades Import_OMS Quer'!C2320</f>
        <v>0</v>
      </c>
      <c r="D2320">
        <f>'Previous Trades Import_OMS Quer'!D2320</f>
        <v>0</v>
      </c>
      <c r="E2320" s="22">
        <f>'Previous Trades Import_OMS Quer'!E2320</f>
        <v>0</v>
      </c>
      <c r="F2320">
        <f>'Previous Trades Import_OMS Quer'!F2320</f>
        <v>0</v>
      </c>
      <c r="G2320">
        <f>'Previous Trades Import_OMS Quer'!G2320</f>
        <v>0</v>
      </c>
      <c r="H2320">
        <f>'Previous Trades Import_OMS Quer'!H2320</f>
        <v>0</v>
      </c>
      <c r="I2320">
        <f>'Previous Trades Import_OMS Quer'!I2320</f>
        <v>0</v>
      </c>
      <c r="J2320">
        <f>'Previous Trades Import_OMS Quer'!J2320</f>
        <v>0</v>
      </c>
      <c r="K2320">
        <f>'Previous Trades Import_OMS Quer'!K2320</f>
        <v>0</v>
      </c>
      <c r="L2320">
        <f>'Previous Trades Import_OMS Quer'!L2320</f>
        <v>0</v>
      </c>
      <c r="M2320">
        <f>'Previous Trades Import_OMS Quer'!M2320</f>
        <v>0</v>
      </c>
      <c r="N2320">
        <f>'Previous Trades Import_OMS Quer'!N2320</f>
        <v>0</v>
      </c>
      <c r="O2320" t="str">
        <f>CLEAN('Previous Trades Import_OMS Quer'!O2320)</f>
        <v/>
      </c>
      <c r="Q2320" s="25">
        <f t="shared" si="72"/>
        <v>0</v>
      </c>
      <c r="R2320" s="25" t="e">
        <f>VLOOKUP(O2320,'Currency Balance'!$O$3:$Q$32,3,0)</f>
        <v>#N/A</v>
      </c>
      <c r="S2320" t="e">
        <f t="shared" si="73"/>
        <v>#N/A</v>
      </c>
    </row>
    <row r="2321" spans="1:19">
      <c r="A2321">
        <f>'Previous Trades Import_OMS Quer'!A2321</f>
        <v>0</v>
      </c>
      <c r="B2321">
        <f>'Previous Trades Import_OMS Quer'!B2321</f>
        <v>0</v>
      </c>
      <c r="C2321" s="22">
        <f>'Previous Trades Import_OMS Quer'!C2321</f>
        <v>0</v>
      </c>
      <c r="D2321">
        <f>'Previous Trades Import_OMS Quer'!D2321</f>
        <v>0</v>
      </c>
      <c r="E2321" s="22">
        <f>'Previous Trades Import_OMS Quer'!E2321</f>
        <v>0</v>
      </c>
      <c r="F2321">
        <f>'Previous Trades Import_OMS Quer'!F2321</f>
        <v>0</v>
      </c>
      <c r="G2321">
        <f>'Previous Trades Import_OMS Quer'!G2321</f>
        <v>0</v>
      </c>
      <c r="H2321">
        <f>'Previous Trades Import_OMS Quer'!H2321</f>
        <v>0</v>
      </c>
      <c r="I2321">
        <f>'Previous Trades Import_OMS Quer'!I2321</f>
        <v>0</v>
      </c>
      <c r="J2321">
        <f>'Previous Trades Import_OMS Quer'!J2321</f>
        <v>0</v>
      </c>
      <c r="K2321">
        <f>'Previous Trades Import_OMS Quer'!K2321</f>
        <v>0</v>
      </c>
      <c r="L2321">
        <f>'Previous Trades Import_OMS Quer'!L2321</f>
        <v>0</v>
      </c>
      <c r="M2321">
        <f>'Previous Trades Import_OMS Quer'!M2321</f>
        <v>0</v>
      </c>
      <c r="N2321">
        <f>'Previous Trades Import_OMS Quer'!N2321</f>
        <v>0</v>
      </c>
      <c r="O2321" t="str">
        <f>CLEAN('Previous Trades Import_OMS Quer'!O2321)</f>
        <v/>
      </c>
      <c r="Q2321" s="25">
        <f t="shared" si="72"/>
        <v>0</v>
      </c>
      <c r="R2321" s="25" t="e">
        <f>VLOOKUP(O2321,'Currency Balance'!$O$3:$Q$32,3,0)</f>
        <v>#N/A</v>
      </c>
      <c r="S2321" t="e">
        <f t="shared" si="73"/>
        <v>#N/A</v>
      </c>
    </row>
    <row r="2322" spans="1:19">
      <c r="A2322">
        <f>'Previous Trades Import_OMS Quer'!A2322</f>
        <v>0</v>
      </c>
      <c r="B2322">
        <f>'Previous Trades Import_OMS Quer'!B2322</f>
        <v>0</v>
      </c>
      <c r="C2322" s="22">
        <f>'Previous Trades Import_OMS Quer'!C2322</f>
        <v>0</v>
      </c>
      <c r="D2322">
        <f>'Previous Trades Import_OMS Quer'!D2322</f>
        <v>0</v>
      </c>
      <c r="E2322" s="22">
        <f>'Previous Trades Import_OMS Quer'!E2322</f>
        <v>0</v>
      </c>
      <c r="F2322">
        <f>'Previous Trades Import_OMS Quer'!F2322</f>
        <v>0</v>
      </c>
      <c r="G2322">
        <f>'Previous Trades Import_OMS Quer'!G2322</f>
        <v>0</v>
      </c>
      <c r="H2322">
        <f>'Previous Trades Import_OMS Quer'!H2322</f>
        <v>0</v>
      </c>
      <c r="I2322">
        <f>'Previous Trades Import_OMS Quer'!I2322</f>
        <v>0</v>
      </c>
      <c r="J2322">
        <f>'Previous Trades Import_OMS Quer'!J2322</f>
        <v>0</v>
      </c>
      <c r="K2322">
        <f>'Previous Trades Import_OMS Quer'!K2322</f>
        <v>0</v>
      </c>
      <c r="L2322">
        <f>'Previous Trades Import_OMS Quer'!L2322</f>
        <v>0</v>
      </c>
      <c r="M2322">
        <f>'Previous Trades Import_OMS Quer'!M2322</f>
        <v>0</v>
      </c>
      <c r="N2322">
        <f>'Previous Trades Import_OMS Quer'!N2322</f>
        <v>0</v>
      </c>
      <c r="O2322" t="str">
        <f>CLEAN('Previous Trades Import_OMS Quer'!O2322)</f>
        <v/>
      </c>
      <c r="Q2322" s="25">
        <f t="shared" si="72"/>
        <v>0</v>
      </c>
      <c r="R2322" s="25" t="e">
        <f>VLOOKUP(O2322,'Currency Balance'!$O$3:$Q$32,3,0)</f>
        <v>#N/A</v>
      </c>
      <c r="S2322" t="e">
        <f t="shared" si="73"/>
        <v>#N/A</v>
      </c>
    </row>
    <row r="2323" spans="1:19">
      <c r="A2323">
        <f>'Previous Trades Import_OMS Quer'!A2323</f>
        <v>0</v>
      </c>
      <c r="B2323">
        <f>'Previous Trades Import_OMS Quer'!B2323</f>
        <v>0</v>
      </c>
      <c r="C2323" s="22">
        <f>'Previous Trades Import_OMS Quer'!C2323</f>
        <v>0</v>
      </c>
      <c r="D2323">
        <f>'Previous Trades Import_OMS Quer'!D2323</f>
        <v>0</v>
      </c>
      <c r="E2323" s="22">
        <f>'Previous Trades Import_OMS Quer'!E2323</f>
        <v>0</v>
      </c>
      <c r="F2323">
        <f>'Previous Trades Import_OMS Quer'!F2323</f>
        <v>0</v>
      </c>
      <c r="G2323">
        <f>'Previous Trades Import_OMS Quer'!G2323</f>
        <v>0</v>
      </c>
      <c r="H2323">
        <f>'Previous Trades Import_OMS Quer'!H2323</f>
        <v>0</v>
      </c>
      <c r="I2323">
        <f>'Previous Trades Import_OMS Quer'!I2323</f>
        <v>0</v>
      </c>
      <c r="J2323">
        <f>'Previous Trades Import_OMS Quer'!J2323</f>
        <v>0</v>
      </c>
      <c r="K2323">
        <f>'Previous Trades Import_OMS Quer'!K2323</f>
        <v>0</v>
      </c>
      <c r="L2323">
        <f>'Previous Trades Import_OMS Quer'!L2323</f>
        <v>0</v>
      </c>
      <c r="M2323">
        <f>'Previous Trades Import_OMS Quer'!M2323</f>
        <v>0</v>
      </c>
      <c r="N2323">
        <f>'Previous Trades Import_OMS Quer'!N2323</f>
        <v>0</v>
      </c>
      <c r="O2323" t="str">
        <f>CLEAN('Previous Trades Import_OMS Quer'!O2323)</f>
        <v/>
      </c>
      <c r="Q2323" s="25">
        <f t="shared" si="72"/>
        <v>0</v>
      </c>
      <c r="R2323" s="25" t="e">
        <f>VLOOKUP(O2323,'Currency Balance'!$O$3:$Q$32,3,0)</f>
        <v>#N/A</v>
      </c>
      <c r="S2323" t="e">
        <f t="shared" si="73"/>
        <v>#N/A</v>
      </c>
    </row>
    <row r="2324" spans="1:19">
      <c r="A2324">
        <f>'Previous Trades Import_OMS Quer'!A2324</f>
        <v>0</v>
      </c>
      <c r="B2324">
        <f>'Previous Trades Import_OMS Quer'!B2324</f>
        <v>0</v>
      </c>
      <c r="C2324" s="22">
        <f>'Previous Trades Import_OMS Quer'!C2324</f>
        <v>0</v>
      </c>
      <c r="D2324">
        <f>'Previous Trades Import_OMS Quer'!D2324</f>
        <v>0</v>
      </c>
      <c r="E2324" s="22">
        <f>'Previous Trades Import_OMS Quer'!E2324</f>
        <v>0</v>
      </c>
      <c r="F2324">
        <f>'Previous Trades Import_OMS Quer'!F2324</f>
        <v>0</v>
      </c>
      <c r="G2324">
        <f>'Previous Trades Import_OMS Quer'!G2324</f>
        <v>0</v>
      </c>
      <c r="H2324">
        <f>'Previous Trades Import_OMS Quer'!H2324</f>
        <v>0</v>
      </c>
      <c r="I2324">
        <f>'Previous Trades Import_OMS Quer'!I2324</f>
        <v>0</v>
      </c>
      <c r="J2324">
        <f>'Previous Trades Import_OMS Quer'!J2324</f>
        <v>0</v>
      </c>
      <c r="K2324">
        <f>'Previous Trades Import_OMS Quer'!K2324</f>
        <v>0</v>
      </c>
      <c r="L2324">
        <f>'Previous Trades Import_OMS Quer'!L2324</f>
        <v>0</v>
      </c>
      <c r="M2324">
        <f>'Previous Trades Import_OMS Quer'!M2324</f>
        <v>0</v>
      </c>
      <c r="N2324">
        <f>'Previous Trades Import_OMS Quer'!N2324</f>
        <v>0</v>
      </c>
      <c r="O2324" t="str">
        <f>CLEAN('Previous Trades Import_OMS Quer'!O2324)</f>
        <v/>
      </c>
      <c r="Q2324" s="25">
        <f t="shared" si="72"/>
        <v>0</v>
      </c>
      <c r="R2324" s="25" t="e">
        <f>VLOOKUP(O2324,'Currency Balance'!$O$3:$Q$32,3,0)</f>
        <v>#N/A</v>
      </c>
      <c r="S2324" t="e">
        <f t="shared" si="73"/>
        <v>#N/A</v>
      </c>
    </row>
    <row r="2325" spans="1:19">
      <c r="A2325">
        <f>'Previous Trades Import_OMS Quer'!A2325</f>
        <v>0</v>
      </c>
      <c r="B2325">
        <f>'Previous Trades Import_OMS Quer'!B2325</f>
        <v>0</v>
      </c>
      <c r="C2325" s="22">
        <f>'Previous Trades Import_OMS Quer'!C2325</f>
        <v>0</v>
      </c>
      <c r="D2325">
        <f>'Previous Trades Import_OMS Quer'!D2325</f>
        <v>0</v>
      </c>
      <c r="E2325" s="22">
        <f>'Previous Trades Import_OMS Quer'!E2325</f>
        <v>0</v>
      </c>
      <c r="F2325">
        <f>'Previous Trades Import_OMS Quer'!F2325</f>
        <v>0</v>
      </c>
      <c r="G2325">
        <f>'Previous Trades Import_OMS Quer'!G2325</f>
        <v>0</v>
      </c>
      <c r="H2325">
        <f>'Previous Trades Import_OMS Quer'!H2325</f>
        <v>0</v>
      </c>
      <c r="I2325">
        <f>'Previous Trades Import_OMS Quer'!I2325</f>
        <v>0</v>
      </c>
      <c r="J2325">
        <f>'Previous Trades Import_OMS Quer'!J2325</f>
        <v>0</v>
      </c>
      <c r="K2325">
        <f>'Previous Trades Import_OMS Quer'!K2325</f>
        <v>0</v>
      </c>
      <c r="L2325">
        <f>'Previous Trades Import_OMS Quer'!L2325</f>
        <v>0</v>
      </c>
      <c r="M2325">
        <f>'Previous Trades Import_OMS Quer'!M2325</f>
        <v>0</v>
      </c>
      <c r="N2325">
        <f>'Previous Trades Import_OMS Quer'!N2325</f>
        <v>0</v>
      </c>
      <c r="O2325" t="str">
        <f>CLEAN('Previous Trades Import_OMS Quer'!O2325)</f>
        <v/>
      </c>
      <c r="Q2325" s="25">
        <f t="shared" si="72"/>
        <v>0</v>
      </c>
      <c r="R2325" s="25" t="e">
        <f>VLOOKUP(O2325,'Currency Balance'!$O$3:$Q$32,3,0)</f>
        <v>#N/A</v>
      </c>
      <c r="S2325" t="e">
        <f t="shared" si="73"/>
        <v>#N/A</v>
      </c>
    </row>
    <row r="2326" spans="1:19">
      <c r="A2326">
        <f>'Previous Trades Import_OMS Quer'!A2326</f>
        <v>0</v>
      </c>
      <c r="B2326">
        <f>'Previous Trades Import_OMS Quer'!B2326</f>
        <v>0</v>
      </c>
      <c r="C2326" s="22">
        <f>'Previous Trades Import_OMS Quer'!C2326</f>
        <v>0</v>
      </c>
      <c r="D2326">
        <f>'Previous Trades Import_OMS Quer'!D2326</f>
        <v>0</v>
      </c>
      <c r="E2326" s="22">
        <f>'Previous Trades Import_OMS Quer'!E2326</f>
        <v>0</v>
      </c>
      <c r="F2326">
        <f>'Previous Trades Import_OMS Quer'!F2326</f>
        <v>0</v>
      </c>
      <c r="G2326">
        <f>'Previous Trades Import_OMS Quer'!G2326</f>
        <v>0</v>
      </c>
      <c r="H2326">
        <f>'Previous Trades Import_OMS Quer'!H2326</f>
        <v>0</v>
      </c>
      <c r="I2326">
        <f>'Previous Trades Import_OMS Quer'!I2326</f>
        <v>0</v>
      </c>
      <c r="J2326">
        <f>'Previous Trades Import_OMS Quer'!J2326</f>
        <v>0</v>
      </c>
      <c r="K2326">
        <f>'Previous Trades Import_OMS Quer'!K2326</f>
        <v>0</v>
      </c>
      <c r="L2326">
        <f>'Previous Trades Import_OMS Quer'!L2326</f>
        <v>0</v>
      </c>
      <c r="M2326">
        <f>'Previous Trades Import_OMS Quer'!M2326</f>
        <v>0</v>
      </c>
      <c r="N2326">
        <f>'Previous Trades Import_OMS Quer'!N2326</f>
        <v>0</v>
      </c>
      <c r="O2326" t="str">
        <f>CLEAN('Previous Trades Import_OMS Quer'!O2326)</f>
        <v/>
      </c>
      <c r="Q2326" s="25">
        <f t="shared" si="72"/>
        <v>0</v>
      </c>
      <c r="R2326" s="25" t="e">
        <f>VLOOKUP(O2326,'Currency Balance'!$O$3:$Q$32,3,0)</f>
        <v>#N/A</v>
      </c>
      <c r="S2326" t="e">
        <f t="shared" si="73"/>
        <v>#N/A</v>
      </c>
    </row>
    <row r="2327" spans="1:19">
      <c r="A2327">
        <f>'Previous Trades Import_OMS Quer'!A2327</f>
        <v>0</v>
      </c>
      <c r="B2327">
        <f>'Previous Trades Import_OMS Quer'!B2327</f>
        <v>0</v>
      </c>
      <c r="C2327" s="22">
        <f>'Previous Trades Import_OMS Quer'!C2327</f>
        <v>0</v>
      </c>
      <c r="D2327">
        <f>'Previous Trades Import_OMS Quer'!D2327</f>
        <v>0</v>
      </c>
      <c r="E2327" s="22">
        <f>'Previous Trades Import_OMS Quer'!E2327</f>
        <v>0</v>
      </c>
      <c r="F2327">
        <f>'Previous Trades Import_OMS Quer'!F2327</f>
        <v>0</v>
      </c>
      <c r="G2327">
        <f>'Previous Trades Import_OMS Quer'!G2327</f>
        <v>0</v>
      </c>
      <c r="H2327">
        <f>'Previous Trades Import_OMS Quer'!H2327</f>
        <v>0</v>
      </c>
      <c r="I2327">
        <f>'Previous Trades Import_OMS Quer'!I2327</f>
        <v>0</v>
      </c>
      <c r="J2327">
        <f>'Previous Trades Import_OMS Quer'!J2327</f>
        <v>0</v>
      </c>
      <c r="K2327">
        <f>'Previous Trades Import_OMS Quer'!K2327</f>
        <v>0</v>
      </c>
      <c r="L2327">
        <f>'Previous Trades Import_OMS Quer'!L2327</f>
        <v>0</v>
      </c>
      <c r="M2327">
        <f>'Previous Trades Import_OMS Quer'!M2327</f>
        <v>0</v>
      </c>
      <c r="N2327">
        <f>'Previous Trades Import_OMS Quer'!N2327</f>
        <v>0</v>
      </c>
      <c r="O2327" t="str">
        <f>CLEAN('Previous Trades Import_OMS Quer'!O2327)</f>
        <v/>
      </c>
      <c r="Q2327" s="25">
        <f t="shared" si="72"/>
        <v>0</v>
      </c>
      <c r="R2327" s="25" t="e">
        <f>VLOOKUP(O2327,'Currency Balance'!$O$3:$Q$32,3,0)</f>
        <v>#N/A</v>
      </c>
      <c r="S2327" t="e">
        <f t="shared" si="73"/>
        <v>#N/A</v>
      </c>
    </row>
    <row r="2328" spans="1:19">
      <c r="A2328">
        <f>'Previous Trades Import_OMS Quer'!A2328</f>
        <v>0</v>
      </c>
      <c r="B2328">
        <f>'Previous Trades Import_OMS Quer'!B2328</f>
        <v>0</v>
      </c>
      <c r="C2328" s="22">
        <f>'Previous Trades Import_OMS Quer'!C2328</f>
        <v>0</v>
      </c>
      <c r="D2328">
        <f>'Previous Trades Import_OMS Quer'!D2328</f>
        <v>0</v>
      </c>
      <c r="E2328" s="22">
        <f>'Previous Trades Import_OMS Quer'!E2328</f>
        <v>0</v>
      </c>
      <c r="F2328">
        <f>'Previous Trades Import_OMS Quer'!F2328</f>
        <v>0</v>
      </c>
      <c r="G2328">
        <f>'Previous Trades Import_OMS Quer'!G2328</f>
        <v>0</v>
      </c>
      <c r="H2328">
        <f>'Previous Trades Import_OMS Quer'!H2328</f>
        <v>0</v>
      </c>
      <c r="I2328">
        <f>'Previous Trades Import_OMS Quer'!I2328</f>
        <v>0</v>
      </c>
      <c r="J2328">
        <f>'Previous Trades Import_OMS Quer'!J2328</f>
        <v>0</v>
      </c>
      <c r="K2328">
        <f>'Previous Trades Import_OMS Quer'!K2328</f>
        <v>0</v>
      </c>
      <c r="L2328">
        <f>'Previous Trades Import_OMS Quer'!L2328</f>
        <v>0</v>
      </c>
      <c r="M2328">
        <f>'Previous Trades Import_OMS Quer'!M2328</f>
        <v>0</v>
      </c>
      <c r="N2328">
        <f>'Previous Trades Import_OMS Quer'!N2328</f>
        <v>0</v>
      </c>
      <c r="O2328" t="str">
        <f>CLEAN('Previous Trades Import_OMS Quer'!O2328)</f>
        <v/>
      </c>
      <c r="Q2328" s="25">
        <f t="shared" si="72"/>
        <v>0</v>
      </c>
      <c r="R2328" s="25" t="e">
        <f>VLOOKUP(O2328,'Currency Balance'!$O$3:$Q$32,3,0)</f>
        <v>#N/A</v>
      </c>
      <c r="S2328" t="e">
        <f t="shared" si="73"/>
        <v>#N/A</v>
      </c>
    </row>
    <row r="2329" spans="1:19">
      <c r="A2329">
        <f>'Previous Trades Import_OMS Quer'!A2329</f>
        <v>0</v>
      </c>
      <c r="B2329">
        <f>'Previous Trades Import_OMS Quer'!B2329</f>
        <v>0</v>
      </c>
      <c r="C2329" s="22">
        <f>'Previous Trades Import_OMS Quer'!C2329</f>
        <v>0</v>
      </c>
      <c r="D2329">
        <f>'Previous Trades Import_OMS Quer'!D2329</f>
        <v>0</v>
      </c>
      <c r="E2329" s="22">
        <f>'Previous Trades Import_OMS Quer'!E2329</f>
        <v>0</v>
      </c>
      <c r="F2329">
        <f>'Previous Trades Import_OMS Quer'!F2329</f>
        <v>0</v>
      </c>
      <c r="G2329">
        <f>'Previous Trades Import_OMS Quer'!G2329</f>
        <v>0</v>
      </c>
      <c r="H2329">
        <f>'Previous Trades Import_OMS Quer'!H2329</f>
        <v>0</v>
      </c>
      <c r="I2329">
        <f>'Previous Trades Import_OMS Quer'!I2329</f>
        <v>0</v>
      </c>
      <c r="J2329">
        <f>'Previous Trades Import_OMS Quer'!J2329</f>
        <v>0</v>
      </c>
      <c r="K2329">
        <f>'Previous Trades Import_OMS Quer'!K2329</f>
        <v>0</v>
      </c>
      <c r="L2329">
        <f>'Previous Trades Import_OMS Quer'!L2329</f>
        <v>0</v>
      </c>
      <c r="M2329">
        <f>'Previous Trades Import_OMS Quer'!M2329</f>
        <v>0</v>
      </c>
      <c r="N2329">
        <f>'Previous Trades Import_OMS Quer'!N2329</f>
        <v>0</v>
      </c>
      <c r="O2329" t="str">
        <f>CLEAN('Previous Trades Import_OMS Quer'!O2329)</f>
        <v/>
      </c>
      <c r="Q2329" s="25">
        <f t="shared" si="72"/>
        <v>0</v>
      </c>
      <c r="R2329" s="25" t="e">
        <f>VLOOKUP(O2329,'Currency Balance'!$O$3:$Q$32,3,0)</f>
        <v>#N/A</v>
      </c>
      <c r="S2329" t="e">
        <f t="shared" si="73"/>
        <v>#N/A</v>
      </c>
    </row>
    <row r="2330" spans="1:19">
      <c r="A2330">
        <f>'Previous Trades Import_OMS Quer'!A2330</f>
        <v>0</v>
      </c>
      <c r="B2330">
        <f>'Previous Trades Import_OMS Quer'!B2330</f>
        <v>0</v>
      </c>
      <c r="C2330" s="22">
        <f>'Previous Trades Import_OMS Quer'!C2330</f>
        <v>0</v>
      </c>
      <c r="D2330">
        <f>'Previous Trades Import_OMS Quer'!D2330</f>
        <v>0</v>
      </c>
      <c r="E2330" s="22">
        <f>'Previous Trades Import_OMS Quer'!E2330</f>
        <v>0</v>
      </c>
      <c r="F2330">
        <f>'Previous Trades Import_OMS Quer'!F2330</f>
        <v>0</v>
      </c>
      <c r="G2330">
        <f>'Previous Trades Import_OMS Quer'!G2330</f>
        <v>0</v>
      </c>
      <c r="H2330">
        <f>'Previous Trades Import_OMS Quer'!H2330</f>
        <v>0</v>
      </c>
      <c r="I2330">
        <f>'Previous Trades Import_OMS Quer'!I2330</f>
        <v>0</v>
      </c>
      <c r="J2330">
        <f>'Previous Trades Import_OMS Quer'!J2330</f>
        <v>0</v>
      </c>
      <c r="K2330">
        <f>'Previous Trades Import_OMS Quer'!K2330</f>
        <v>0</v>
      </c>
      <c r="L2330">
        <f>'Previous Trades Import_OMS Quer'!L2330</f>
        <v>0</v>
      </c>
      <c r="M2330">
        <f>'Previous Trades Import_OMS Quer'!M2330</f>
        <v>0</v>
      </c>
      <c r="N2330">
        <f>'Previous Trades Import_OMS Quer'!N2330</f>
        <v>0</v>
      </c>
      <c r="O2330" t="str">
        <f>CLEAN('Previous Trades Import_OMS Quer'!O2330)</f>
        <v/>
      </c>
      <c r="Q2330" s="25">
        <f t="shared" si="72"/>
        <v>0</v>
      </c>
      <c r="R2330" s="25" t="e">
        <f>VLOOKUP(O2330,'Currency Balance'!$O$3:$Q$32,3,0)</f>
        <v>#N/A</v>
      </c>
      <c r="S2330" t="e">
        <f t="shared" si="73"/>
        <v>#N/A</v>
      </c>
    </row>
    <row r="2331" spans="1:19">
      <c r="A2331">
        <f>'Previous Trades Import_OMS Quer'!A2331</f>
        <v>0</v>
      </c>
      <c r="B2331">
        <f>'Previous Trades Import_OMS Quer'!B2331</f>
        <v>0</v>
      </c>
      <c r="C2331" s="22">
        <f>'Previous Trades Import_OMS Quer'!C2331</f>
        <v>0</v>
      </c>
      <c r="D2331">
        <f>'Previous Trades Import_OMS Quer'!D2331</f>
        <v>0</v>
      </c>
      <c r="E2331" s="22">
        <f>'Previous Trades Import_OMS Quer'!E2331</f>
        <v>0</v>
      </c>
      <c r="F2331">
        <f>'Previous Trades Import_OMS Quer'!F2331</f>
        <v>0</v>
      </c>
      <c r="G2331">
        <f>'Previous Trades Import_OMS Quer'!G2331</f>
        <v>0</v>
      </c>
      <c r="H2331">
        <f>'Previous Trades Import_OMS Quer'!H2331</f>
        <v>0</v>
      </c>
      <c r="I2331">
        <f>'Previous Trades Import_OMS Quer'!I2331</f>
        <v>0</v>
      </c>
      <c r="J2331">
        <f>'Previous Trades Import_OMS Quer'!J2331</f>
        <v>0</v>
      </c>
      <c r="K2331">
        <f>'Previous Trades Import_OMS Quer'!K2331</f>
        <v>0</v>
      </c>
      <c r="L2331">
        <f>'Previous Trades Import_OMS Quer'!L2331</f>
        <v>0</v>
      </c>
      <c r="M2331">
        <f>'Previous Trades Import_OMS Quer'!M2331</f>
        <v>0</v>
      </c>
      <c r="N2331">
        <f>'Previous Trades Import_OMS Quer'!N2331</f>
        <v>0</v>
      </c>
      <c r="O2331" t="str">
        <f>CLEAN('Previous Trades Import_OMS Quer'!O2331)</f>
        <v/>
      </c>
      <c r="Q2331" s="25">
        <f t="shared" si="72"/>
        <v>0</v>
      </c>
      <c r="R2331" s="25" t="e">
        <f>VLOOKUP(O2331,'Currency Balance'!$O$3:$Q$32,3,0)</f>
        <v>#N/A</v>
      </c>
      <c r="S2331" t="e">
        <f t="shared" si="73"/>
        <v>#N/A</v>
      </c>
    </row>
    <row r="2332" spans="1:19">
      <c r="A2332">
        <f>'Previous Trades Import_OMS Quer'!A2332</f>
        <v>0</v>
      </c>
      <c r="B2332">
        <f>'Previous Trades Import_OMS Quer'!B2332</f>
        <v>0</v>
      </c>
      <c r="C2332" s="22">
        <f>'Previous Trades Import_OMS Quer'!C2332</f>
        <v>0</v>
      </c>
      <c r="D2332">
        <f>'Previous Trades Import_OMS Quer'!D2332</f>
        <v>0</v>
      </c>
      <c r="E2332" s="22">
        <f>'Previous Trades Import_OMS Quer'!E2332</f>
        <v>0</v>
      </c>
      <c r="F2332">
        <f>'Previous Trades Import_OMS Quer'!F2332</f>
        <v>0</v>
      </c>
      <c r="G2332">
        <f>'Previous Trades Import_OMS Quer'!G2332</f>
        <v>0</v>
      </c>
      <c r="H2332">
        <f>'Previous Trades Import_OMS Quer'!H2332</f>
        <v>0</v>
      </c>
      <c r="I2332">
        <f>'Previous Trades Import_OMS Quer'!I2332</f>
        <v>0</v>
      </c>
      <c r="J2332">
        <f>'Previous Trades Import_OMS Quer'!J2332</f>
        <v>0</v>
      </c>
      <c r="K2332">
        <f>'Previous Trades Import_OMS Quer'!K2332</f>
        <v>0</v>
      </c>
      <c r="L2332">
        <f>'Previous Trades Import_OMS Quer'!L2332</f>
        <v>0</v>
      </c>
      <c r="M2332">
        <f>'Previous Trades Import_OMS Quer'!M2332</f>
        <v>0</v>
      </c>
      <c r="N2332">
        <f>'Previous Trades Import_OMS Quer'!N2332</f>
        <v>0</v>
      </c>
      <c r="O2332" t="str">
        <f>CLEAN('Previous Trades Import_OMS Quer'!O2332)</f>
        <v/>
      </c>
      <c r="Q2332" s="25">
        <f t="shared" si="72"/>
        <v>0</v>
      </c>
      <c r="R2332" s="25" t="e">
        <f>VLOOKUP(O2332,'Currency Balance'!$O$3:$Q$32,3,0)</f>
        <v>#N/A</v>
      </c>
      <c r="S2332" t="e">
        <f t="shared" si="73"/>
        <v>#N/A</v>
      </c>
    </row>
    <row r="2333" spans="1:19">
      <c r="A2333">
        <f>'Previous Trades Import_OMS Quer'!A2333</f>
        <v>0</v>
      </c>
      <c r="B2333">
        <f>'Previous Trades Import_OMS Quer'!B2333</f>
        <v>0</v>
      </c>
      <c r="C2333" s="22">
        <f>'Previous Trades Import_OMS Quer'!C2333</f>
        <v>0</v>
      </c>
      <c r="D2333">
        <f>'Previous Trades Import_OMS Quer'!D2333</f>
        <v>0</v>
      </c>
      <c r="E2333" s="22">
        <f>'Previous Trades Import_OMS Quer'!E2333</f>
        <v>0</v>
      </c>
      <c r="F2333">
        <f>'Previous Trades Import_OMS Quer'!F2333</f>
        <v>0</v>
      </c>
      <c r="G2333">
        <f>'Previous Trades Import_OMS Quer'!G2333</f>
        <v>0</v>
      </c>
      <c r="H2333">
        <f>'Previous Trades Import_OMS Quer'!H2333</f>
        <v>0</v>
      </c>
      <c r="I2333">
        <f>'Previous Trades Import_OMS Quer'!I2333</f>
        <v>0</v>
      </c>
      <c r="J2333">
        <f>'Previous Trades Import_OMS Quer'!J2333</f>
        <v>0</v>
      </c>
      <c r="K2333">
        <f>'Previous Trades Import_OMS Quer'!K2333</f>
        <v>0</v>
      </c>
      <c r="L2333">
        <f>'Previous Trades Import_OMS Quer'!L2333</f>
        <v>0</v>
      </c>
      <c r="M2333">
        <f>'Previous Trades Import_OMS Quer'!M2333</f>
        <v>0</v>
      </c>
      <c r="N2333">
        <f>'Previous Trades Import_OMS Quer'!N2333</f>
        <v>0</v>
      </c>
      <c r="O2333" t="str">
        <f>CLEAN('Previous Trades Import_OMS Quer'!O2333)</f>
        <v/>
      </c>
      <c r="Q2333" s="25">
        <f t="shared" si="72"/>
        <v>0</v>
      </c>
      <c r="R2333" s="25" t="e">
        <f>VLOOKUP(O2333,'Currency Balance'!$O$3:$Q$32,3,0)</f>
        <v>#N/A</v>
      </c>
      <c r="S2333" t="e">
        <f t="shared" si="73"/>
        <v>#N/A</v>
      </c>
    </row>
    <row r="2334" spans="1:19">
      <c r="A2334">
        <f>'Previous Trades Import_OMS Quer'!A2334</f>
        <v>0</v>
      </c>
      <c r="B2334">
        <f>'Previous Trades Import_OMS Quer'!B2334</f>
        <v>0</v>
      </c>
      <c r="C2334" s="22">
        <f>'Previous Trades Import_OMS Quer'!C2334</f>
        <v>0</v>
      </c>
      <c r="D2334">
        <f>'Previous Trades Import_OMS Quer'!D2334</f>
        <v>0</v>
      </c>
      <c r="E2334" s="22">
        <f>'Previous Trades Import_OMS Quer'!E2334</f>
        <v>0</v>
      </c>
      <c r="F2334">
        <f>'Previous Trades Import_OMS Quer'!F2334</f>
        <v>0</v>
      </c>
      <c r="G2334">
        <f>'Previous Trades Import_OMS Quer'!G2334</f>
        <v>0</v>
      </c>
      <c r="H2334">
        <f>'Previous Trades Import_OMS Quer'!H2334</f>
        <v>0</v>
      </c>
      <c r="I2334">
        <f>'Previous Trades Import_OMS Quer'!I2334</f>
        <v>0</v>
      </c>
      <c r="J2334">
        <f>'Previous Trades Import_OMS Quer'!J2334</f>
        <v>0</v>
      </c>
      <c r="K2334">
        <f>'Previous Trades Import_OMS Quer'!K2334</f>
        <v>0</v>
      </c>
      <c r="L2334">
        <f>'Previous Trades Import_OMS Quer'!L2334</f>
        <v>0</v>
      </c>
      <c r="M2334">
        <f>'Previous Trades Import_OMS Quer'!M2334</f>
        <v>0</v>
      </c>
      <c r="N2334">
        <f>'Previous Trades Import_OMS Quer'!N2334</f>
        <v>0</v>
      </c>
      <c r="O2334" t="str">
        <f>CLEAN('Previous Trades Import_OMS Quer'!O2334)</f>
        <v/>
      </c>
      <c r="Q2334" s="25">
        <f t="shared" si="72"/>
        <v>0</v>
      </c>
      <c r="R2334" s="25" t="e">
        <f>VLOOKUP(O2334,'Currency Balance'!$O$3:$Q$32,3,0)</f>
        <v>#N/A</v>
      </c>
      <c r="S2334" t="e">
        <f t="shared" si="73"/>
        <v>#N/A</v>
      </c>
    </row>
    <row r="2335" spans="1:19">
      <c r="A2335">
        <f>'Previous Trades Import_OMS Quer'!A2335</f>
        <v>0</v>
      </c>
      <c r="B2335">
        <f>'Previous Trades Import_OMS Quer'!B2335</f>
        <v>0</v>
      </c>
      <c r="C2335" s="22">
        <f>'Previous Trades Import_OMS Quer'!C2335</f>
        <v>0</v>
      </c>
      <c r="D2335">
        <f>'Previous Trades Import_OMS Quer'!D2335</f>
        <v>0</v>
      </c>
      <c r="E2335" s="22">
        <f>'Previous Trades Import_OMS Quer'!E2335</f>
        <v>0</v>
      </c>
      <c r="F2335">
        <f>'Previous Trades Import_OMS Quer'!F2335</f>
        <v>0</v>
      </c>
      <c r="G2335">
        <f>'Previous Trades Import_OMS Quer'!G2335</f>
        <v>0</v>
      </c>
      <c r="H2335">
        <f>'Previous Trades Import_OMS Quer'!H2335</f>
        <v>0</v>
      </c>
      <c r="I2335">
        <f>'Previous Trades Import_OMS Quer'!I2335</f>
        <v>0</v>
      </c>
      <c r="J2335">
        <f>'Previous Trades Import_OMS Quer'!J2335</f>
        <v>0</v>
      </c>
      <c r="K2335">
        <f>'Previous Trades Import_OMS Quer'!K2335</f>
        <v>0</v>
      </c>
      <c r="L2335">
        <f>'Previous Trades Import_OMS Quer'!L2335</f>
        <v>0</v>
      </c>
      <c r="M2335">
        <f>'Previous Trades Import_OMS Quer'!M2335</f>
        <v>0</v>
      </c>
      <c r="N2335">
        <f>'Previous Trades Import_OMS Quer'!N2335</f>
        <v>0</v>
      </c>
      <c r="O2335" t="str">
        <f>CLEAN('Previous Trades Import_OMS Quer'!O2335)</f>
        <v/>
      </c>
      <c r="Q2335" s="25">
        <f t="shared" si="72"/>
        <v>0</v>
      </c>
      <c r="R2335" s="25" t="e">
        <f>VLOOKUP(O2335,'Currency Balance'!$O$3:$Q$32,3,0)</f>
        <v>#N/A</v>
      </c>
      <c r="S2335" t="e">
        <f t="shared" si="73"/>
        <v>#N/A</v>
      </c>
    </row>
    <row r="2336" spans="1:19">
      <c r="A2336">
        <f>'Previous Trades Import_OMS Quer'!A2336</f>
        <v>0</v>
      </c>
      <c r="B2336">
        <f>'Previous Trades Import_OMS Quer'!B2336</f>
        <v>0</v>
      </c>
      <c r="C2336" s="22">
        <f>'Previous Trades Import_OMS Quer'!C2336</f>
        <v>0</v>
      </c>
      <c r="D2336">
        <f>'Previous Trades Import_OMS Quer'!D2336</f>
        <v>0</v>
      </c>
      <c r="E2336" s="22">
        <f>'Previous Trades Import_OMS Quer'!E2336</f>
        <v>0</v>
      </c>
      <c r="F2336">
        <f>'Previous Trades Import_OMS Quer'!F2336</f>
        <v>0</v>
      </c>
      <c r="G2336">
        <f>'Previous Trades Import_OMS Quer'!G2336</f>
        <v>0</v>
      </c>
      <c r="H2336">
        <f>'Previous Trades Import_OMS Quer'!H2336</f>
        <v>0</v>
      </c>
      <c r="I2336">
        <f>'Previous Trades Import_OMS Quer'!I2336</f>
        <v>0</v>
      </c>
      <c r="J2336">
        <f>'Previous Trades Import_OMS Quer'!J2336</f>
        <v>0</v>
      </c>
      <c r="K2336">
        <f>'Previous Trades Import_OMS Quer'!K2336</f>
        <v>0</v>
      </c>
      <c r="L2336">
        <f>'Previous Trades Import_OMS Quer'!L2336</f>
        <v>0</v>
      </c>
      <c r="M2336">
        <f>'Previous Trades Import_OMS Quer'!M2336</f>
        <v>0</v>
      </c>
      <c r="N2336">
        <f>'Previous Trades Import_OMS Quer'!N2336</f>
        <v>0</v>
      </c>
      <c r="O2336" t="str">
        <f>CLEAN('Previous Trades Import_OMS Quer'!O2336)</f>
        <v/>
      </c>
      <c r="Q2336" s="25">
        <f t="shared" si="72"/>
        <v>0</v>
      </c>
      <c r="R2336" s="25" t="e">
        <f>VLOOKUP(O2336,'Currency Balance'!$O$3:$Q$32,3,0)</f>
        <v>#N/A</v>
      </c>
      <c r="S2336" t="e">
        <f t="shared" si="73"/>
        <v>#N/A</v>
      </c>
    </row>
    <row r="2337" spans="1:19">
      <c r="A2337">
        <f>'Previous Trades Import_OMS Quer'!A2337</f>
        <v>0</v>
      </c>
      <c r="B2337">
        <f>'Previous Trades Import_OMS Quer'!B2337</f>
        <v>0</v>
      </c>
      <c r="C2337" s="22">
        <f>'Previous Trades Import_OMS Quer'!C2337</f>
        <v>0</v>
      </c>
      <c r="D2337">
        <f>'Previous Trades Import_OMS Quer'!D2337</f>
        <v>0</v>
      </c>
      <c r="E2337" s="22">
        <f>'Previous Trades Import_OMS Quer'!E2337</f>
        <v>0</v>
      </c>
      <c r="F2337">
        <f>'Previous Trades Import_OMS Quer'!F2337</f>
        <v>0</v>
      </c>
      <c r="G2337">
        <f>'Previous Trades Import_OMS Quer'!G2337</f>
        <v>0</v>
      </c>
      <c r="H2337">
        <f>'Previous Trades Import_OMS Quer'!H2337</f>
        <v>0</v>
      </c>
      <c r="I2337">
        <f>'Previous Trades Import_OMS Quer'!I2337</f>
        <v>0</v>
      </c>
      <c r="J2337">
        <f>'Previous Trades Import_OMS Quer'!J2337</f>
        <v>0</v>
      </c>
      <c r="K2337">
        <f>'Previous Trades Import_OMS Quer'!K2337</f>
        <v>0</v>
      </c>
      <c r="L2337">
        <f>'Previous Trades Import_OMS Quer'!L2337</f>
        <v>0</v>
      </c>
      <c r="M2337">
        <f>'Previous Trades Import_OMS Quer'!M2337</f>
        <v>0</v>
      </c>
      <c r="N2337">
        <f>'Previous Trades Import_OMS Quer'!N2337</f>
        <v>0</v>
      </c>
      <c r="O2337" t="str">
        <f>CLEAN('Previous Trades Import_OMS Quer'!O2337)</f>
        <v/>
      </c>
      <c r="Q2337" s="25">
        <f t="shared" si="72"/>
        <v>0</v>
      </c>
      <c r="R2337" s="25" t="e">
        <f>VLOOKUP(O2337,'Currency Balance'!$O$3:$Q$32,3,0)</f>
        <v>#N/A</v>
      </c>
      <c r="S2337" t="e">
        <f t="shared" si="73"/>
        <v>#N/A</v>
      </c>
    </row>
    <row r="2338" spans="1:19">
      <c r="A2338">
        <f>'Previous Trades Import_OMS Quer'!A2338</f>
        <v>0</v>
      </c>
      <c r="B2338">
        <f>'Previous Trades Import_OMS Quer'!B2338</f>
        <v>0</v>
      </c>
      <c r="C2338" s="22">
        <f>'Previous Trades Import_OMS Quer'!C2338</f>
        <v>0</v>
      </c>
      <c r="D2338">
        <f>'Previous Trades Import_OMS Quer'!D2338</f>
        <v>0</v>
      </c>
      <c r="E2338" s="22">
        <f>'Previous Trades Import_OMS Quer'!E2338</f>
        <v>0</v>
      </c>
      <c r="F2338">
        <f>'Previous Trades Import_OMS Quer'!F2338</f>
        <v>0</v>
      </c>
      <c r="G2338">
        <f>'Previous Trades Import_OMS Quer'!G2338</f>
        <v>0</v>
      </c>
      <c r="H2338">
        <f>'Previous Trades Import_OMS Quer'!H2338</f>
        <v>0</v>
      </c>
      <c r="I2338">
        <f>'Previous Trades Import_OMS Quer'!I2338</f>
        <v>0</v>
      </c>
      <c r="J2338">
        <f>'Previous Trades Import_OMS Quer'!J2338</f>
        <v>0</v>
      </c>
      <c r="K2338">
        <f>'Previous Trades Import_OMS Quer'!K2338</f>
        <v>0</v>
      </c>
      <c r="L2338">
        <f>'Previous Trades Import_OMS Quer'!L2338</f>
        <v>0</v>
      </c>
      <c r="M2338">
        <f>'Previous Trades Import_OMS Quer'!M2338</f>
        <v>0</v>
      </c>
      <c r="N2338">
        <f>'Previous Trades Import_OMS Quer'!N2338</f>
        <v>0</v>
      </c>
      <c r="O2338" t="str">
        <f>CLEAN('Previous Trades Import_OMS Quer'!O2338)</f>
        <v/>
      </c>
      <c r="Q2338" s="25">
        <f t="shared" si="72"/>
        <v>0</v>
      </c>
      <c r="R2338" s="25" t="e">
        <f>VLOOKUP(O2338,'Currency Balance'!$O$3:$Q$32,3,0)</f>
        <v>#N/A</v>
      </c>
      <c r="S2338" t="e">
        <f t="shared" si="73"/>
        <v>#N/A</v>
      </c>
    </row>
    <row r="2339" spans="1:19">
      <c r="A2339">
        <f>'Previous Trades Import_OMS Quer'!A2339</f>
        <v>0</v>
      </c>
      <c r="B2339">
        <f>'Previous Trades Import_OMS Quer'!B2339</f>
        <v>0</v>
      </c>
      <c r="C2339" s="22">
        <f>'Previous Trades Import_OMS Quer'!C2339</f>
        <v>0</v>
      </c>
      <c r="D2339">
        <f>'Previous Trades Import_OMS Quer'!D2339</f>
        <v>0</v>
      </c>
      <c r="E2339" s="22">
        <f>'Previous Trades Import_OMS Quer'!E2339</f>
        <v>0</v>
      </c>
      <c r="F2339">
        <f>'Previous Trades Import_OMS Quer'!F2339</f>
        <v>0</v>
      </c>
      <c r="G2339">
        <f>'Previous Trades Import_OMS Quer'!G2339</f>
        <v>0</v>
      </c>
      <c r="H2339">
        <f>'Previous Trades Import_OMS Quer'!H2339</f>
        <v>0</v>
      </c>
      <c r="I2339">
        <f>'Previous Trades Import_OMS Quer'!I2339</f>
        <v>0</v>
      </c>
      <c r="J2339">
        <f>'Previous Trades Import_OMS Quer'!J2339</f>
        <v>0</v>
      </c>
      <c r="K2339">
        <f>'Previous Trades Import_OMS Quer'!K2339</f>
        <v>0</v>
      </c>
      <c r="L2339">
        <f>'Previous Trades Import_OMS Quer'!L2339</f>
        <v>0</v>
      </c>
      <c r="M2339">
        <f>'Previous Trades Import_OMS Quer'!M2339</f>
        <v>0</v>
      </c>
      <c r="N2339">
        <f>'Previous Trades Import_OMS Quer'!N2339</f>
        <v>0</v>
      </c>
      <c r="O2339" t="str">
        <f>CLEAN('Previous Trades Import_OMS Quer'!O2339)</f>
        <v/>
      </c>
      <c r="Q2339" s="25">
        <f t="shared" si="72"/>
        <v>0</v>
      </c>
      <c r="R2339" s="25" t="e">
        <f>VLOOKUP(O2339,'Currency Balance'!$O$3:$Q$32,3,0)</f>
        <v>#N/A</v>
      </c>
      <c r="S2339" t="e">
        <f t="shared" si="73"/>
        <v>#N/A</v>
      </c>
    </row>
    <row r="2340" spans="1:19">
      <c r="A2340">
        <f>'Previous Trades Import_OMS Quer'!A2340</f>
        <v>0</v>
      </c>
      <c r="B2340">
        <f>'Previous Trades Import_OMS Quer'!B2340</f>
        <v>0</v>
      </c>
      <c r="C2340" s="22">
        <f>'Previous Trades Import_OMS Quer'!C2340</f>
        <v>0</v>
      </c>
      <c r="D2340">
        <f>'Previous Trades Import_OMS Quer'!D2340</f>
        <v>0</v>
      </c>
      <c r="E2340" s="22">
        <f>'Previous Trades Import_OMS Quer'!E2340</f>
        <v>0</v>
      </c>
      <c r="F2340">
        <f>'Previous Trades Import_OMS Quer'!F2340</f>
        <v>0</v>
      </c>
      <c r="G2340">
        <f>'Previous Trades Import_OMS Quer'!G2340</f>
        <v>0</v>
      </c>
      <c r="H2340">
        <f>'Previous Trades Import_OMS Quer'!H2340</f>
        <v>0</v>
      </c>
      <c r="I2340">
        <f>'Previous Trades Import_OMS Quer'!I2340</f>
        <v>0</v>
      </c>
      <c r="J2340">
        <f>'Previous Trades Import_OMS Quer'!J2340</f>
        <v>0</v>
      </c>
      <c r="K2340">
        <f>'Previous Trades Import_OMS Quer'!K2340</f>
        <v>0</v>
      </c>
      <c r="L2340">
        <f>'Previous Trades Import_OMS Quer'!L2340</f>
        <v>0</v>
      </c>
      <c r="M2340">
        <f>'Previous Trades Import_OMS Quer'!M2340</f>
        <v>0</v>
      </c>
      <c r="N2340">
        <f>'Previous Trades Import_OMS Quer'!N2340</f>
        <v>0</v>
      </c>
      <c r="O2340" t="str">
        <f>CLEAN('Previous Trades Import_OMS Quer'!O2340)</f>
        <v/>
      </c>
      <c r="Q2340" s="25">
        <f t="shared" si="72"/>
        <v>0</v>
      </c>
      <c r="R2340" s="25" t="e">
        <f>VLOOKUP(O2340,'Currency Balance'!$O$3:$Q$32,3,0)</f>
        <v>#N/A</v>
      </c>
      <c r="S2340" t="e">
        <f t="shared" si="73"/>
        <v>#N/A</v>
      </c>
    </row>
    <row r="2341" spans="1:19">
      <c r="A2341">
        <f>'Previous Trades Import_OMS Quer'!A2341</f>
        <v>0</v>
      </c>
      <c r="B2341">
        <f>'Previous Trades Import_OMS Quer'!B2341</f>
        <v>0</v>
      </c>
      <c r="C2341" s="22">
        <f>'Previous Trades Import_OMS Quer'!C2341</f>
        <v>0</v>
      </c>
      <c r="D2341">
        <f>'Previous Trades Import_OMS Quer'!D2341</f>
        <v>0</v>
      </c>
      <c r="E2341" s="22">
        <f>'Previous Trades Import_OMS Quer'!E2341</f>
        <v>0</v>
      </c>
      <c r="F2341">
        <f>'Previous Trades Import_OMS Quer'!F2341</f>
        <v>0</v>
      </c>
      <c r="G2341">
        <f>'Previous Trades Import_OMS Quer'!G2341</f>
        <v>0</v>
      </c>
      <c r="H2341">
        <f>'Previous Trades Import_OMS Quer'!H2341</f>
        <v>0</v>
      </c>
      <c r="I2341">
        <f>'Previous Trades Import_OMS Quer'!I2341</f>
        <v>0</v>
      </c>
      <c r="J2341">
        <f>'Previous Trades Import_OMS Quer'!J2341</f>
        <v>0</v>
      </c>
      <c r="K2341">
        <f>'Previous Trades Import_OMS Quer'!K2341</f>
        <v>0</v>
      </c>
      <c r="L2341">
        <f>'Previous Trades Import_OMS Quer'!L2341</f>
        <v>0</v>
      </c>
      <c r="M2341">
        <f>'Previous Trades Import_OMS Quer'!M2341</f>
        <v>0</v>
      </c>
      <c r="N2341">
        <f>'Previous Trades Import_OMS Quer'!N2341</f>
        <v>0</v>
      </c>
      <c r="O2341" t="str">
        <f>CLEAN('Previous Trades Import_OMS Quer'!O2341)</f>
        <v/>
      </c>
      <c r="Q2341" s="25">
        <f t="shared" si="72"/>
        <v>0</v>
      </c>
      <c r="R2341" s="25" t="e">
        <f>VLOOKUP(O2341,'Currency Balance'!$O$3:$Q$32,3,0)</f>
        <v>#N/A</v>
      </c>
      <c r="S2341" t="e">
        <f t="shared" si="73"/>
        <v>#N/A</v>
      </c>
    </row>
    <row r="2342" spans="1:19">
      <c r="A2342">
        <f>'Previous Trades Import_OMS Quer'!A2342</f>
        <v>0</v>
      </c>
      <c r="B2342">
        <f>'Previous Trades Import_OMS Quer'!B2342</f>
        <v>0</v>
      </c>
      <c r="C2342" s="22">
        <f>'Previous Trades Import_OMS Quer'!C2342</f>
        <v>0</v>
      </c>
      <c r="D2342">
        <f>'Previous Trades Import_OMS Quer'!D2342</f>
        <v>0</v>
      </c>
      <c r="E2342" s="22">
        <f>'Previous Trades Import_OMS Quer'!E2342</f>
        <v>0</v>
      </c>
      <c r="F2342">
        <f>'Previous Trades Import_OMS Quer'!F2342</f>
        <v>0</v>
      </c>
      <c r="G2342">
        <f>'Previous Trades Import_OMS Quer'!G2342</f>
        <v>0</v>
      </c>
      <c r="H2342">
        <f>'Previous Trades Import_OMS Quer'!H2342</f>
        <v>0</v>
      </c>
      <c r="I2342">
        <f>'Previous Trades Import_OMS Quer'!I2342</f>
        <v>0</v>
      </c>
      <c r="J2342">
        <f>'Previous Trades Import_OMS Quer'!J2342</f>
        <v>0</v>
      </c>
      <c r="K2342">
        <f>'Previous Trades Import_OMS Quer'!K2342</f>
        <v>0</v>
      </c>
      <c r="L2342">
        <f>'Previous Trades Import_OMS Quer'!L2342</f>
        <v>0</v>
      </c>
      <c r="M2342">
        <f>'Previous Trades Import_OMS Quer'!M2342</f>
        <v>0</v>
      </c>
      <c r="N2342">
        <f>'Previous Trades Import_OMS Quer'!N2342</f>
        <v>0</v>
      </c>
      <c r="O2342" t="str">
        <f>CLEAN('Previous Trades Import_OMS Quer'!O2342)</f>
        <v/>
      </c>
      <c r="Q2342" s="25">
        <f t="shared" si="72"/>
        <v>0</v>
      </c>
      <c r="R2342" s="25" t="e">
        <f>VLOOKUP(O2342,'Currency Balance'!$O$3:$Q$32,3,0)</f>
        <v>#N/A</v>
      </c>
      <c r="S2342" t="e">
        <f t="shared" si="73"/>
        <v>#N/A</v>
      </c>
    </row>
    <row r="2343" spans="1:19">
      <c r="A2343">
        <f>'Previous Trades Import_OMS Quer'!A2343</f>
        <v>0</v>
      </c>
      <c r="B2343">
        <f>'Previous Trades Import_OMS Quer'!B2343</f>
        <v>0</v>
      </c>
      <c r="C2343" s="22">
        <f>'Previous Trades Import_OMS Quer'!C2343</f>
        <v>0</v>
      </c>
      <c r="D2343">
        <f>'Previous Trades Import_OMS Quer'!D2343</f>
        <v>0</v>
      </c>
      <c r="E2343" s="22">
        <f>'Previous Trades Import_OMS Quer'!E2343</f>
        <v>0</v>
      </c>
      <c r="F2343">
        <f>'Previous Trades Import_OMS Quer'!F2343</f>
        <v>0</v>
      </c>
      <c r="G2343">
        <f>'Previous Trades Import_OMS Quer'!G2343</f>
        <v>0</v>
      </c>
      <c r="H2343">
        <f>'Previous Trades Import_OMS Quer'!H2343</f>
        <v>0</v>
      </c>
      <c r="I2343">
        <f>'Previous Trades Import_OMS Quer'!I2343</f>
        <v>0</v>
      </c>
      <c r="J2343">
        <f>'Previous Trades Import_OMS Quer'!J2343</f>
        <v>0</v>
      </c>
      <c r="K2343">
        <f>'Previous Trades Import_OMS Quer'!K2343</f>
        <v>0</v>
      </c>
      <c r="L2343">
        <f>'Previous Trades Import_OMS Quer'!L2343</f>
        <v>0</v>
      </c>
      <c r="M2343">
        <f>'Previous Trades Import_OMS Quer'!M2343</f>
        <v>0</v>
      </c>
      <c r="N2343">
        <f>'Previous Trades Import_OMS Quer'!N2343</f>
        <v>0</v>
      </c>
      <c r="O2343" t="str">
        <f>CLEAN('Previous Trades Import_OMS Quer'!O2343)</f>
        <v/>
      </c>
      <c r="Q2343" s="25">
        <f t="shared" si="72"/>
        <v>0</v>
      </c>
      <c r="R2343" s="25" t="e">
        <f>VLOOKUP(O2343,'Currency Balance'!$O$3:$Q$32,3,0)</f>
        <v>#N/A</v>
      </c>
      <c r="S2343" t="e">
        <f t="shared" si="73"/>
        <v>#N/A</v>
      </c>
    </row>
    <row r="2344" spans="1:19">
      <c r="A2344">
        <f>'Previous Trades Import_OMS Quer'!A2344</f>
        <v>0</v>
      </c>
      <c r="B2344">
        <f>'Previous Trades Import_OMS Quer'!B2344</f>
        <v>0</v>
      </c>
      <c r="C2344" s="22">
        <f>'Previous Trades Import_OMS Quer'!C2344</f>
        <v>0</v>
      </c>
      <c r="D2344">
        <f>'Previous Trades Import_OMS Quer'!D2344</f>
        <v>0</v>
      </c>
      <c r="E2344" s="22">
        <f>'Previous Trades Import_OMS Quer'!E2344</f>
        <v>0</v>
      </c>
      <c r="F2344">
        <f>'Previous Trades Import_OMS Quer'!F2344</f>
        <v>0</v>
      </c>
      <c r="G2344">
        <f>'Previous Trades Import_OMS Quer'!G2344</f>
        <v>0</v>
      </c>
      <c r="H2344">
        <f>'Previous Trades Import_OMS Quer'!H2344</f>
        <v>0</v>
      </c>
      <c r="I2344">
        <f>'Previous Trades Import_OMS Quer'!I2344</f>
        <v>0</v>
      </c>
      <c r="J2344">
        <f>'Previous Trades Import_OMS Quer'!J2344</f>
        <v>0</v>
      </c>
      <c r="K2344">
        <f>'Previous Trades Import_OMS Quer'!K2344</f>
        <v>0</v>
      </c>
      <c r="L2344">
        <f>'Previous Trades Import_OMS Quer'!L2344</f>
        <v>0</v>
      </c>
      <c r="M2344">
        <f>'Previous Trades Import_OMS Quer'!M2344</f>
        <v>0</v>
      </c>
      <c r="N2344">
        <f>'Previous Trades Import_OMS Quer'!N2344</f>
        <v>0</v>
      </c>
      <c r="O2344" t="str">
        <f>CLEAN('Previous Trades Import_OMS Quer'!O2344)</f>
        <v/>
      </c>
      <c r="Q2344" s="25">
        <f t="shared" si="72"/>
        <v>0</v>
      </c>
      <c r="R2344" s="25" t="e">
        <f>VLOOKUP(O2344,'Currency Balance'!$O$3:$Q$32,3,0)</f>
        <v>#N/A</v>
      </c>
      <c r="S2344" t="e">
        <f t="shared" si="73"/>
        <v>#N/A</v>
      </c>
    </row>
    <row r="2345" spans="1:19">
      <c r="A2345">
        <f>'Previous Trades Import_OMS Quer'!A2345</f>
        <v>0</v>
      </c>
      <c r="B2345">
        <f>'Previous Trades Import_OMS Quer'!B2345</f>
        <v>0</v>
      </c>
      <c r="C2345" s="22">
        <f>'Previous Trades Import_OMS Quer'!C2345</f>
        <v>0</v>
      </c>
      <c r="D2345">
        <f>'Previous Trades Import_OMS Quer'!D2345</f>
        <v>0</v>
      </c>
      <c r="E2345" s="22">
        <f>'Previous Trades Import_OMS Quer'!E2345</f>
        <v>0</v>
      </c>
      <c r="F2345">
        <f>'Previous Trades Import_OMS Quer'!F2345</f>
        <v>0</v>
      </c>
      <c r="G2345">
        <f>'Previous Trades Import_OMS Quer'!G2345</f>
        <v>0</v>
      </c>
      <c r="H2345">
        <f>'Previous Trades Import_OMS Quer'!H2345</f>
        <v>0</v>
      </c>
      <c r="I2345">
        <f>'Previous Trades Import_OMS Quer'!I2345</f>
        <v>0</v>
      </c>
      <c r="J2345">
        <f>'Previous Trades Import_OMS Quer'!J2345</f>
        <v>0</v>
      </c>
      <c r="K2345">
        <f>'Previous Trades Import_OMS Quer'!K2345</f>
        <v>0</v>
      </c>
      <c r="L2345">
        <f>'Previous Trades Import_OMS Quer'!L2345</f>
        <v>0</v>
      </c>
      <c r="M2345">
        <f>'Previous Trades Import_OMS Quer'!M2345</f>
        <v>0</v>
      </c>
      <c r="N2345">
        <f>'Previous Trades Import_OMS Quer'!N2345</f>
        <v>0</v>
      </c>
      <c r="O2345" t="str">
        <f>CLEAN('Previous Trades Import_OMS Quer'!O2345)</f>
        <v/>
      </c>
      <c r="Q2345" s="25">
        <f t="shared" si="72"/>
        <v>0</v>
      </c>
      <c r="R2345" s="25" t="e">
        <f>VLOOKUP(O2345,'Currency Balance'!$O$3:$Q$32,3,0)</f>
        <v>#N/A</v>
      </c>
      <c r="S2345" t="e">
        <f t="shared" si="73"/>
        <v>#N/A</v>
      </c>
    </row>
    <row r="2346" spans="1:19">
      <c r="A2346">
        <f>'Previous Trades Import_OMS Quer'!A2346</f>
        <v>0</v>
      </c>
      <c r="B2346">
        <f>'Previous Trades Import_OMS Quer'!B2346</f>
        <v>0</v>
      </c>
      <c r="C2346" s="22">
        <f>'Previous Trades Import_OMS Quer'!C2346</f>
        <v>0</v>
      </c>
      <c r="D2346">
        <f>'Previous Trades Import_OMS Quer'!D2346</f>
        <v>0</v>
      </c>
      <c r="E2346" s="22">
        <f>'Previous Trades Import_OMS Quer'!E2346</f>
        <v>0</v>
      </c>
      <c r="F2346">
        <f>'Previous Trades Import_OMS Quer'!F2346</f>
        <v>0</v>
      </c>
      <c r="G2346">
        <f>'Previous Trades Import_OMS Quer'!G2346</f>
        <v>0</v>
      </c>
      <c r="H2346">
        <f>'Previous Trades Import_OMS Quer'!H2346</f>
        <v>0</v>
      </c>
      <c r="I2346">
        <f>'Previous Trades Import_OMS Quer'!I2346</f>
        <v>0</v>
      </c>
      <c r="J2346">
        <f>'Previous Trades Import_OMS Quer'!J2346</f>
        <v>0</v>
      </c>
      <c r="K2346">
        <f>'Previous Trades Import_OMS Quer'!K2346</f>
        <v>0</v>
      </c>
      <c r="L2346">
        <f>'Previous Trades Import_OMS Quer'!L2346</f>
        <v>0</v>
      </c>
      <c r="M2346">
        <f>'Previous Trades Import_OMS Quer'!M2346</f>
        <v>0</v>
      </c>
      <c r="N2346">
        <f>'Previous Trades Import_OMS Quer'!N2346</f>
        <v>0</v>
      </c>
      <c r="O2346" t="str">
        <f>CLEAN('Previous Trades Import_OMS Quer'!O2346)</f>
        <v/>
      </c>
      <c r="Q2346" s="25">
        <f t="shared" si="72"/>
        <v>0</v>
      </c>
      <c r="R2346" s="25" t="e">
        <f>VLOOKUP(O2346,'Currency Balance'!$O$3:$Q$32,3,0)</f>
        <v>#N/A</v>
      </c>
      <c r="S2346" t="e">
        <f t="shared" si="73"/>
        <v>#N/A</v>
      </c>
    </row>
    <row r="2347" spans="1:19">
      <c r="A2347">
        <f>'Previous Trades Import_OMS Quer'!A2347</f>
        <v>0</v>
      </c>
      <c r="B2347">
        <f>'Previous Trades Import_OMS Quer'!B2347</f>
        <v>0</v>
      </c>
      <c r="C2347" s="22">
        <f>'Previous Trades Import_OMS Quer'!C2347</f>
        <v>0</v>
      </c>
      <c r="D2347">
        <f>'Previous Trades Import_OMS Quer'!D2347</f>
        <v>0</v>
      </c>
      <c r="E2347" s="22">
        <f>'Previous Trades Import_OMS Quer'!E2347</f>
        <v>0</v>
      </c>
      <c r="F2347">
        <f>'Previous Trades Import_OMS Quer'!F2347</f>
        <v>0</v>
      </c>
      <c r="G2347">
        <f>'Previous Trades Import_OMS Quer'!G2347</f>
        <v>0</v>
      </c>
      <c r="H2347">
        <f>'Previous Trades Import_OMS Quer'!H2347</f>
        <v>0</v>
      </c>
      <c r="I2347">
        <f>'Previous Trades Import_OMS Quer'!I2347</f>
        <v>0</v>
      </c>
      <c r="J2347">
        <f>'Previous Trades Import_OMS Quer'!J2347</f>
        <v>0</v>
      </c>
      <c r="K2347">
        <f>'Previous Trades Import_OMS Quer'!K2347</f>
        <v>0</v>
      </c>
      <c r="L2347">
        <f>'Previous Trades Import_OMS Quer'!L2347</f>
        <v>0</v>
      </c>
      <c r="M2347">
        <f>'Previous Trades Import_OMS Quer'!M2347</f>
        <v>0</v>
      </c>
      <c r="N2347">
        <f>'Previous Trades Import_OMS Quer'!N2347</f>
        <v>0</v>
      </c>
      <c r="O2347" t="str">
        <f>CLEAN('Previous Trades Import_OMS Quer'!O2347)</f>
        <v/>
      </c>
      <c r="Q2347" s="25">
        <f t="shared" si="72"/>
        <v>0</v>
      </c>
      <c r="R2347" s="25" t="e">
        <f>VLOOKUP(O2347,'Currency Balance'!$O$3:$Q$32,3,0)</f>
        <v>#N/A</v>
      </c>
      <c r="S2347" t="e">
        <f t="shared" si="73"/>
        <v>#N/A</v>
      </c>
    </row>
    <row r="2348" spans="1:19">
      <c r="A2348">
        <f>'Previous Trades Import_OMS Quer'!A2348</f>
        <v>0</v>
      </c>
      <c r="B2348">
        <f>'Previous Trades Import_OMS Quer'!B2348</f>
        <v>0</v>
      </c>
      <c r="C2348" s="22">
        <f>'Previous Trades Import_OMS Quer'!C2348</f>
        <v>0</v>
      </c>
      <c r="D2348">
        <f>'Previous Trades Import_OMS Quer'!D2348</f>
        <v>0</v>
      </c>
      <c r="E2348" s="22">
        <f>'Previous Trades Import_OMS Quer'!E2348</f>
        <v>0</v>
      </c>
      <c r="F2348">
        <f>'Previous Trades Import_OMS Quer'!F2348</f>
        <v>0</v>
      </c>
      <c r="G2348">
        <f>'Previous Trades Import_OMS Quer'!G2348</f>
        <v>0</v>
      </c>
      <c r="H2348">
        <f>'Previous Trades Import_OMS Quer'!H2348</f>
        <v>0</v>
      </c>
      <c r="I2348">
        <f>'Previous Trades Import_OMS Quer'!I2348</f>
        <v>0</v>
      </c>
      <c r="J2348">
        <f>'Previous Trades Import_OMS Quer'!J2348</f>
        <v>0</v>
      </c>
      <c r="K2348">
        <f>'Previous Trades Import_OMS Quer'!K2348</f>
        <v>0</v>
      </c>
      <c r="L2348">
        <f>'Previous Trades Import_OMS Quer'!L2348</f>
        <v>0</v>
      </c>
      <c r="M2348">
        <f>'Previous Trades Import_OMS Quer'!M2348</f>
        <v>0</v>
      </c>
      <c r="N2348">
        <f>'Previous Trades Import_OMS Quer'!N2348</f>
        <v>0</v>
      </c>
      <c r="O2348" t="str">
        <f>CLEAN('Previous Trades Import_OMS Quer'!O2348)</f>
        <v/>
      </c>
      <c r="Q2348" s="25">
        <f t="shared" si="72"/>
        <v>0</v>
      </c>
      <c r="R2348" s="25" t="e">
        <f>VLOOKUP(O2348,'Currency Balance'!$O$3:$Q$32,3,0)</f>
        <v>#N/A</v>
      </c>
      <c r="S2348" t="e">
        <f t="shared" si="73"/>
        <v>#N/A</v>
      </c>
    </row>
    <row r="2349" spans="1:19">
      <c r="A2349">
        <f>'Previous Trades Import_OMS Quer'!A2349</f>
        <v>0</v>
      </c>
      <c r="B2349">
        <f>'Previous Trades Import_OMS Quer'!B2349</f>
        <v>0</v>
      </c>
      <c r="C2349" s="22">
        <f>'Previous Trades Import_OMS Quer'!C2349</f>
        <v>0</v>
      </c>
      <c r="D2349">
        <f>'Previous Trades Import_OMS Quer'!D2349</f>
        <v>0</v>
      </c>
      <c r="E2349" s="22">
        <f>'Previous Trades Import_OMS Quer'!E2349</f>
        <v>0</v>
      </c>
      <c r="F2349">
        <f>'Previous Trades Import_OMS Quer'!F2349</f>
        <v>0</v>
      </c>
      <c r="G2349">
        <f>'Previous Trades Import_OMS Quer'!G2349</f>
        <v>0</v>
      </c>
      <c r="H2349">
        <f>'Previous Trades Import_OMS Quer'!H2349</f>
        <v>0</v>
      </c>
      <c r="I2349">
        <f>'Previous Trades Import_OMS Quer'!I2349</f>
        <v>0</v>
      </c>
      <c r="J2349">
        <f>'Previous Trades Import_OMS Quer'!J2349</f>
        <v>0</v>
      </c>
      <c r="K2349">
        <f>'Previous Trades Import_OMS Quer'!K2349</f>
        <v>0</v>
      </c>
      <c r="L2349">
        <f>'Previous Trades Import_OMS Quer'!L2349</f>
        <v>0</v>
      </c>
      <c r="M2349">
        <f>'Previous Trades Import_OMS Quer'!M2349</f>
        <v>0</v>
      </c>
      <c r="N2349">
        <f>'Previous Trades Import_OMS Quer'!N2349</f>
        <v>0</v>
      </c>
      <c r="O2349" t="str">
        <f>CLEAN('Previous Trades Import_OMS Quer'!O2349)</f>
        <v/>
      </c>
      <c r="Q2349" s="25">
        <f t="shared" si="72"/>
        <v>0</v>
      </c>
      <c r="R2349" s="25" t="e">
        <f>VLOOKUP(O2349,'Currency Balance'!$O$3:$Q$32,3,0)</f>
        <v>#N/A</v>
      </c>
      <c r="S2349" t="e">
        <f t="shared" si="73"/>
        <v>#N/A</v>
      </c>
    </row>
    <row r="2350" spans="1:19">
      <c r="A2350">
        <f>'Previous Trades Import_OMS Quer'!A2350</f>
        <v>0</v>
      </c>
      <c r="B2350">
        <f>'Previous Trades Import_OMS Quer'!B2350</f>
        <v>0</v>
      </c>
      <c r="C2350" s="22">
        <f>'Previous Trades Import_OMS Quer'!C2350</f>
        <v>0</v>
      </c>
      <c r="D2350">
        <f>'Previous Trades Import_OMS Quer'!D2350</f>
        <v>0</v>
      </c>
      <c r="E2350" s="22">
        <f>'Previous Trades Import_OMS Quer'!E2350</f>
        <v>0</v>
      </c>
      <c r="F2350">
        <f>'Previous Trades Import_OMS Quer'!F2350</f>
        <v>0</v>
      </c>
      <c r="G2350">
        <f>'Previous Trades Import_OMS Quer'!G2350</f>
        <v>0</v>
      </c>
      <c r="H2350">
        <f>'Previous Trades Import_OMS Quer'!H2350</f>
        <v>0</v>
      </c>
      <c r="I2350">
        <f>'Previous Trades Import_OMS Quer'!I2350</f>
        <v>0</v>
      </c>
      <c r="J2350">
        <f>'Previous Trades Import_OMS Quer'!J2350</f>
        <v>0</v>
      </c>
      <c r="K2350">
        <f>'Previous Trades Import_OMS Quer'!K2350</f>
        <v>0</v>
      </c>
      <c r="L2350">
        <f>'Previous Trades Import_OMS Quer'!L2350</f>
        <v>0</v>
      </c>
      <c r="M2350">
        <f>'Previous Trades Import_OMS Quer'!M2350</f>
        <v>0</v>
      </c>
      <c r="N2350">
        <f>'Previous Trades Import_OMS Quer'!N2350</f>
        <v>0</v>
      </c>
      <c r="O2350" t="str">
        <f>CLEAN('Previous Trades Import_OMS Quer'!O2350)</f>
        <v/>
      </c>
      <c r="Q2350" s="25">
        <f t="shared" si="72"/>
        <v>0</v>
      </c>
      <c r="R2350" s="25" t="e">
        <f>VLOOKUP(O2350,'Currency Balance'!$O$3:$Q$32,3,0)</f>
        <v>#N/A</v>
      </c>
      <c r="S2350" t="e">
        <f t="shared" si="73"/>
        <v>#N/A</v>
      </c>
    </row>
    <row r="2351" spans="1:19">
      <c r="A2351">
        <f>'Previous Trades Import_OMS Quer'!A2351</f>
        <v>0</v>
      </c>
      <c r="B2351">
        <f>'Previous Trades Import_OMS Quer'!B2351</f>
        <v>0</v>
      </c>
      <c r="C2351" s="22">
        <f>'Previous Trades Import_OMS Quer'!C2351</f>
        <v>0</v>
      </c>
      <c r="D2351">
        <f>'Previous Trades Import_OMS Quer'!D2351</f>
        <v>0</v>
      </c>
      <c r="E2351" s="22">
        <f>'Previous Trades Import_OMS Quer'!E2351</f>
        <v>0</v>
      </c>
      <c r="F2351">
        <f>'Previous Trades Import_OMS Quer'!F2351</f>
        <v>0</v>
      </c>
      <c r="G2351">
        <f>'Previous Trades Import_OMS Quer'!G2351</f>
        <v>0</v>
      </c>
      <c r="H2351">
        <f>'Previous Trades Import_OMS Quer'!H2351</f>
        <v>0</v>
      </c>
      <c r="I2351">
        <f>'Previous Trades Import_OMS Quer'!I2351</f>
        <v>0</v>
      </c>
      <c r="J2351">
        <f>'Previous Trades Import_OMS Quer'!J2351</f>
        <v>0</v>
      </c>
      <c r="K2351">
        <f>'Previous Trades Import_OMS Quer'!K2351</f>
        <v>0</v>
      </c>
      <c r="L2351">
        <f>'Previous Trades Import_OMS Quer'!L2351</f>
        <v>0</v>
      </c>
      <c r="M2351">
        <f>'Previous Trades Import_OMS Quer'!M2351</f>
        <v>0</v>
      </c>
      <c r="N2351">
        <f>'Previous Trades Import_OMS Quer'!N2351</f>
        <v>0</v>
      </c>
      <c r="O2351" t="str">
        <f>CLEAN('Previous Trades Import_OMS Quer'!O2351)</f>
        <v/>
      </c>
      <c r="Q2351" s="25">
        <f t="shared" si="72"/>
        <v>0</v>
      </c>
      <c r="R2351" s="25" t="e">
        <f>VLOOKUP(O2351,'Currency Balance'!$O$3:$Q$32,3,0)</f>
        <v>#N/A</v>
      </c>
      <c r="S2351" t="e">
        <f t="shared" si="73"/>
        <v>#N/A</v>
      </c>
    </row>
    <row r="2352" spans="1:19">
      <c r="A2352">
        <f>'Previous Trades Import_OMS Quer'!A2352</f>
        <v>0</v>
      </c>
      <c r="B2352">
        <f>'Previous Trades Import_OMS Quer'!B2352</f>
        <v>0</v>
      </c>
      <c r="C2352" s="22">
        <f>'Previous Trades Import_OMS Quer'!C2352</f>
        <v>0</v>
      </c>
      <c r="D2352">
        <f>'Previous Trades Import_OMS Quer'!D2352</f>
        <v>0</v>
      </c>
      <c r="E2352" s="22">
        <f>'Previous Trades Import_OMS Quer'!E2352</f>
        <v>0</v>
      </c>
      <c r="F2352">
        <f>'Previous Trades Import_OMS Quer'!F2352</f>
        <v>0</v>
      </c>
      <c r="G2352">
        <f>'Previous Trades Import_OMS Quer'!G2352</f>
        <v>0</v>
      </c>
      <c r="H2352">
        <f>'Previous Trades Import_OMS Quer'!H2352</f>
        <v>0</v>
      </c>
      <c r="I2352">
        <f>'Previous Trades Import_OMS Quer'!I2352</f>
        <v>0</v>
      </c>
      <c r="J2352">
        <f>'Previous Trades Import_OMS Quer'!J2352</f>
        <v>0</v>
      </c>
      <c r="K2352">
        <f>'Previous Trades Import_OMS Quer'!K2352</f>
        <v>0</v>
      </c>
      <c r="L2352">
        <f>'Previous Trades Import_OMS Quer'!L2352</f>
        <v>0</v>
      </c>
      <c r="M2352">
        <f>'Previous Trades Import_OMS Quer'!M2352</f>
        <v>0</v>
      </c>
      <c r="N2352">
        <f>'Previous Trades Import_OMS Quer'!N2352</f>
        <v>0</v>
      </c>
      <c r="O2352" t="str">
        <f>CLEAN('Previous Trades Import_OMS Quer'!O2352)</f>
        <v/>
      </c>
      <c r="Q2352" s="25">
        <f t="shared" si="72"/>
        <v>0</v>
      </c>
      <c r="R2352" s="25" t="e">
        <f>VLOOKUP(O2352,'Currency Balance'!$O$3:$Q$32,3,0)</f>
        <v>#N/A</v>
      </c>
      <c r="S2352" t="e">
        <f t="shared" si="73"/>
        <v>#N/A</v>
      </c>
    </row>
    <row r="2353" spans="1:19">
      <c r="A2353">
        <f>'Previous Trades Import_OMS Quer'!A2353</f>
        <v>0</v>
      </c>
      <c r="B2353">
        <f>'Previous Trades Import_OMS Quer'!B2353</f>
        <v>0</v>
      </c>
      <c r="C2353" s="22">
        <f>'Previous Trades Import_OMS Quer'!C2353</f>
        <v>0</v>
      </c>
      <c r="D2353">
        <f>'Previous Trades Import_OMS Quer'!D2353</f>
        <v>0</v>
      </c>
      <c r="E2353" s="22">
        <f>'Previous Trades Import_OMS Quer'!E2353</f>
        <v>0</v>
      </c>
      <c r="F2353">
        <f>'Previous Trades Import_OMS Quer'!F2353</f>
        <v>0</v>
      </c>
      <c r="G2353">
        <f>'Previous Trades Import_OMS Quer'!G2353</f>
        <v>0</v>
      </c>
      <c r="H2353">
        <f>'Previous Trades Import_OMS Quer'!H2353</f>
        <v>0</v>
      </c>
      <c r="I2353">
        <f>'Previous Trades Import_OMS Quer'!I2353</f>
        <v>0</v>
      </c>
      <c r="J2353">
        <f>'Previous Trades Import_OMS Quer'!J2353</f>
        <v>0</v>
      </c>
      <c r="K2353">
        <f>'Previous Trades Import_OMS Quer'!K2353</f>
        <v>0</v>
      </c>
      <c r="L2353">
        <f>'Previous Trades Import_OMS Quer'!L2353</f>
        <v>0</v>
      </c>
      <c r="M2353">
        <f>'Previous Trades Import_OMS Quer'!M2353</f>
        <v>0</v>
      </c>
      <c r="N2353">
        <f>'Previous Trades Import_OMS Quer'!N2353</f>
        <v>0</v>
      </c>
      <c r="O2353" t="str">
        <f>CLEAN('Previous Trades Import_OMS Quer'!O2353)</f>
        <v/>
      </c>
      <c r="Q2353" s="25">
        <f t="shared" si="72"/>
        <v>0</v>
      </c>
      <c r="R2353" s="25" t="e">
        <f>VLOOKUP(O2353,'Currency Balance'!$O$3:$Q$32,3,0)</f>
        <v>#N/A</v>
      </c>
      <c r="S2353" t="e">
        <f t="shared" si="73"/>
        <v>#N/A</v>
      </c>
    </row>
    <row r="2354" spans="1:19">
      <c r="A2354">
        <f>'Previous Trades Import_OMS Quer'!A2354</f>
        <v>0</v>
      </c>
      <c r="B2354">
        <f>'Previous Trades Import_OMS Quer'!B2354</f>
        <v>0</v>
      </c>
      <c r="C2354" s="22">
        <f>'Previous Trades Import_OMS Quer'!C2354</f>
        <v>0</v>
      </c>
      <c r="D2354">
        <f>'Previous Trades Import_OMS Quer'!D2354</f>
        <v>0</v>
      </c>
      <c r="E2354" s="22">
        <f>'Previous Trades Import_OMS Quer'!E2354</f>
        <v>0</v>
      </c>
      <c r="F2354">
        <f>'Previous Trades Import_OMS Quer'!F2354</f>
        <v>0</v>
      </c>
      <c r="G2354">
        <f>'Previous Trades Import_OMS Quer'!G2354</f>
        <v>0</v>
      </c>
      <c r="H2354">
        <f>'Previous Trades Import_OMS Quer'!H2354</f>
        <v>0</v>
      </c>
      <c r="I2354">
        <f>'Previous Trades Import_OMS Quer'!I2354</f>
        <v>0</v>
      </c>
      <c r="J2354">
        <f>'Previous Trades Import_OMS Quer'!J2354</f>
        <v>0</v>
      </c>
      <c r="K2354">
        <f>'Previous Trades Import_OMS Quer'!K2354</f>
        <v>0</v>
      </c>
      <c r="L2354">
        <f>'Previous Trades Import_OMS Quer'!L2354</f>
        <v>0</v>
      </c>
      <c r="M2354">
        <f>'Previous Trades Import_OMS Quer'!M2354</f>
        <v>0</v>
      </c>
      <c r="N2354">
        <f>'Previous Trades Import_OMS Quer'!N2354</f>
        <v>0</v>
      </c>
      <c r="O2354" t="str">
        <f>CLEAN('Previous Trades Import_OMS Quer'!O2354)</f>
        <v/>
      </c>
      <c r="Q2354" s="25">
        <f t="shared" si="72"/>
        <v>0</v>
      </c>
      <c r="R2354" s="25" t="e">
        <f>VLOOKUP(O2354,'Currency Balance'!$O$3:$Q$32,3,0)</f>
        <v>#N/A</v>
      </c>
      <c r="S2354" t="e">
        <f t="shared" si="73"/>
        <v>#N/A</v>
      </c>
    </row>
    <row r="2355" spans="1:19">
      <c r="A2355">
        <f>'Previous Trades Import_OMS Quer'!A2355</f>
        <v>0</v>
      </c>
      <c r="B2355">
        <f>'Previous Trades Import_OMS Quer'!B2355</f>
        <v>0</v>
      </c>
      <c r="C2355" s="22">
        <f>'Previous Trades Import_OMS Quer'!C2355</f>
        <v>0</v>
      </c>
      <c r="D2355">
        <f>'Previous Trades Import_OMS Quer'!D2355</f>
        <v>0</v>
      </c>
      <c r="E2355" s="22">
        <f>'Previous Trades Import_OMS Quer'!E2355</f>
        <v>0</v>
      </c>
      <c r="F2355">
        <f>'Previous Trades Import_OMS Quer'!F2355</f>
        <v>0</v>
      </c>
      <c r="G2355">
        <f>'Previous Trades Import_OMS Quer'!G2355</f>
        <v>0</v>
      </c>
      <c r="H2355">
        <f>'Previous Trades Import_OMS Quer'!H2355</f>
        <v>0</v>
      </c>
      <c r="I2355">
        <f>'Previous Trades Import_OMS Quer'!I2355</f>
        <v>0</v>
      </c>
      <c r="J2355">
        <f>'Previous Trades Import_OMS Quer'!J2355</f>
        <v>0</v>
      </c>
      <c r="K2355">
        <f>'Previous Trades Import_OMS Quer'!K2355</f>
        <v>0</v>
      </c>
      <c r="L2355">
        <f>'Previous Trades Import_OMS Quer'!L2355</f>
        <v>0</v>
      </c>
      <c r="M2355">
        <f>'Previous Trades Import_OMS Quer'!M2355</f>
        <v>0</v>
      </c>
      <c r="N2355">
        <f>'Previous Trades Import_OMS Quer'!N2355</f>
        <v>0</v>
      </c>
      <c r="O2355" t="str">
        <f>CLEAN('Previous Trades Import_OMS Quer'!O2355)</f>
        <v/>
      </c>
      <c r="Q2355" s="25">
        <f t="shared" si="72"/>
        <v>0</v>
      </c>
      <c r="R2355" s="25" t="e">
        <f>VLOOKUP(O2355,'Currency Balance'!$O$3:$Q$32,3,0)</f>
        <v>#N/A</v>
      </c>
      <c r="S2355" t="e">
        <f t="shared" si="73"/>
        <v>#N/A</v>
      </c>
    </row>
    <row r="2356" spans="1:19">
      <c r="A2356">
        <f>'Previous Trades Import_OMS Quer'!A2356</f>
        <v>0</v>
      </c>
      <c r="B2356">
        <f>'Previous Trades Import_OMS Quer'!B2356</f>
        <v>0</v>
      </c>
      <c r="C2356" s="22">
        <f>'Previous Trades Import_OMS Quer'!C2356</f>
        <v>0</v>
      </c>
      <c r="D2356">
        <f>'Previous Trades Import_OMS Quer'!D2356</f>
        <v>0</v>
      </c>
      <c r="E2356" s="22">
        <f>'Previous Trades Import_OMS Quer'!E2356</f>
        <v>0</v>
      </c>
      <c r="F2356">
        <f>'Previous Trades Import_OMS Quer'!F2356</f>
        <v>0</v>
      </c>
      <c r="G2356">
        <f>'Previous Trades Import_OMS Quer'!G2356</f>
        <v>0</v>
      </c>
      <c r="H2356">
        <f>'Previous Trades Import_OMS Quer'!H2356</f>
        <v>0</v>
      </c>
      <c r="I2356">
        <f>'Previous Trades Import_OMS Quer'!I2356</f>
        <v>0</v>
      </c>
      <c r="J2356">
        <f>'Previous Trades Import_OMS Quer'!J2356</f>
        <v>0</v>
      </c>
      <c r="K2356">
        <f>'Previous Trades Import_OMS Quer'!K2356</f>
        <v>0</v>
      </c>
      <c r="L2356">
        <f>'Previous Trades Import_OMS Quer'!L2356</f>
        <v>0</v>
      </c>
      <c r="M2356">
        <f>'Previous Trades Import_OMS Quer'!M2356</f>
        <v>0</v>
      </c>
      <c r="N2356">
        <f>'Previous Trades Import_OMS Quer'!N2356</f>
        <v>0</v>
      </c>
      <c r="O2356" t="str">
        <f>CLEAN('Previous Trades Import_OMS Quer'!O2356)</f>
        <v/>
      </c>
      <c r="Q2356" s="25">
        <f t="shared" si="72"/>
        <v>0</v>
      </c>
      <c r="R2356" s="25" t="e">
        <f>VLOOKUP(O2356,'Currency Balance'!$O$3:$Q$32,3,0)</f>
        <v>#N/A</v>
      </c>
      <c r="S2356" t="e">
        <f t="shared" si="73"/>
        <v>#N/A</v>
      </c>
    </row>
    <row r="2357" spans="1:19">
      <c r="A2357">
        <f>'Previous Trades Import_OMS Quer'!A2357</f>
        <v>0</v>
      </c>
      <c r="B2357">
        <f>'Previous Trades Import_OMS Quer'!B2357</f>
        <v>0</v>
      </c>
      <c r="C2357" s="22">
        <f>'Previous Trades Import_OMS Quer'!C2357</f>
        <v>0</v>
      </c>
      <c r="D2357">
        <f>'Previous Trades Import_OMS Quer'!D2357</f>
        <v>0</v>
      </c>
      <c r="E2357" s="22">
        <f>'Previous Trades Import_OMS Quer'!E2357</f>
        <v>0</v>
      </c>
      <c r="F2357">
        <f>'Previous Trades Import_OMS Quer'!F2357</f>
        <v>0</v>
      </c>
      <c r="G2357">
        <f>'Previous Trades Import_OMS Quer'!G2357</f>
        <v>0</v>
      </c>
      <c r="H2357">
        <f>'Previous Trades Import_OMS Quer'!H2357</f>
        <v>0</v>
      </c>
      <c r="I2357">
        <f>'Previous Trades Import_OMS Quer'!I2357</f>
        <v>0</v>
      </c>
      <c r="J2357">
        <f>'Previous Trades Import_OMS Quer'!J2357</f>
        <v>0</v>
      </c>
      <c r="K2357">
        <f>'Previous Trades Import_OMS Quer'!K2357</f>
        <v>0</v>
      </c>
      <c r="L2357">
        <f>'Previous Trades Import_OMS Quer'!L2357</f>
        <v>0</v>
      </c>
      <c r="M2357">
        <f>'Previous Trades Import_OMS Quer'!M2357</f>
        <v>0</v>
      </c>
      <c r="N2357">
        <f>'Previous Trades Import_OMS Quer'!N2357</f>
        <v>0</v>
      </c>
      <c r="O2357" t="str">
        <f>CLEAN('Previous Trades Import_OMS Quer'!O2357)</f>
        <v/>
      </c>
      <c r="Q2357" s="25">
        <f t="shared" si="72"/>
        <v>0</v>
      </c>
      <c r="R2357" s="25" t="e">
        <f>VLOOKUP(O2357,'Currency Balance'!$O$3:$Q$32,3,0)</f>
        <v>#N/A</v>
      </c>
      <c r="S2357" t="e">
        <f t="shared" si="73"/>
        <v>#N/A</v>
      </c>
    </row>
    <row r="2358" spans="1:19">
      <c r="A2358">
        <f>'Previous Trades Import_OMS Quer'!A2358</f>
        <v>0</v>
      </c>
      <c r="B2358">
        <f>'Previous Trades Import_OMS Quer'!B2358</f>
        <v>0</v>
      </c>
      <c r="C2358" s="22">
        <f>'Previous Trades Import_OMS Quer'!C2358</f>
        <v>0</v>
      </c>
      <c r="D2358">
        <f>'Previous Trades Import_OMS Quer'!D2358</f>
        <v>0</v>
      </c>
      <c r="E2358" s="22">
        <f>'Previous Trades Import_OMS Quer'!E2358</f>
        <v>0</v>
      </c>
      <c r="F2358">
        <f>'Previous Trades Import_OMS Quer'!F2358</f>
        <v>0</v>
      </c>
      <c r="G2358">
        <f>'Previous Trades Import_OMS Quer'!G2358</f>
        <v>0</v>
      </c>
      <c r="H2358">
        <f>'Previous Trades Import_OMS Quer'!H2358</f>
        <v>0</v>
      </c>
      <c r="I2358">
        <f>'Previous Trades Import_OMS Quer'!I2358</f>
        <v>0</v>
      </c>
      <c r="J2358">
        <f>'Previous Trades Import_OMS Quer'!J2358</f>
        <v>0</v>
      </c>
      <c r="K2358">
        <f>'Previous Trades Import_OMS Quer'!K2358</f>
        <v>0</v>
      </c>
      <c r="L2358">
        <f>'Previous Trades Import_OMS Quer'!L2358</f>
        <v>0</v>
      </c>
      <c r="M2358">
        <f>'Previous Trades Import_OMS Quer'!M2358</f>
        <v>0</v>
      </c>
      <c r="N2358">
        <f>'Previous Trades Import_OMS Quer'!N2358</f>
        <v>0</v>
      </c>
      <c r="O2358" t="str">
        <f>CLEAN('Previous Trades Import_OMS Quer'!O2358)</f>
        <v/>
      </c>
      <c r="Q2358" s="25">
        <f t="shared" si="72"/>
        <v>0</v>
      </c>
      <c r="R2358" s="25" t="e">
        <f>VLOOKUP(O2358,'Currency Balance'!$O$3:$Q$32,3,0)</f>
        <v>#N/A</v>
      </c>
      <c r="S2358" t="e">
        <f t="shared" si="73"/>
        <v>#N/A</v>
      </c>
    </row>
    <row r="2359" spans="1:19">
      <c r="A2359">
        <f>'Previous Trades Import_OMS Quer'!A2359</f>
        <v>0</v>
      </c>
      <c r="B2359">
        <f>'Previous Trades Import_OMS Quer'!B2359</f>
        <v>0</v>
      </c>
      <c r="C2359" s="22">
        <f>'Previous Trades Import_OMS Quer'!C2359</f>
        <v>0</v>
      </c>
      <c r="D2359">
        <f>'Previous Trades Import_OMS Quer'!D2359</f>
        <v>0</v>
      </c>
      <c r="E2359" s="22">
        <f>'Previous Trades Import_OMS Quer'!E2359</f>
        <v>0</v>
      </c>
      <c r="F2359">
        <f>'Previous Trades Import_OMS Quer'!F2359</f>
        <v>0</v>
      </c>
      <c r="G2359">
        <f>'Previous Trades Import_OMS Quer'!G2359</f>
        <v>0</v>
      </c>
      <c r="H2359">
        <f>'Previous Trades Import_OMS Quer'!H2359</f>
        <v>0</v>
      </c>
      <c r="I2359">
        <f>'Previous Trades Import_OMS Quer'!I2359</f>
        <v>0</v>
      </c>
      <c r="J2359">
        <f>'Previous Trades Import_OMS Quer'!J2359</f>
        <v>0</v>
      </c>
      <c r="K2359">
        <f>'Previous Trades Import_OMS Quer'!K2359</f>
        <v>0</v>
      </c>
      <c r="L2359">
        <f>'Previous Trades Import_OMS Quer'!L2359</f>
        <v>0</v>
      </c>
      <c r="M2359">
        <f>'Previous Trades Import_OMS Quer'!M2359</f>
        <v>0</v>
      </c>
      <c r="N2359">
        <f>'Previous Trades Import_OMS Quer'!N2359</f>
        <v>0</v>
      </c>
      <c r="O2359" t="str">
        <f>CLEAN('Previous Trades Import_OMS Quer'!O2359)</f>
        <v/>
      </c>
      <c r="Q2359" s="25">
        <f t="shared" si="72"/>
        <v>0</v>
      </c>
      <c r="R2359" s="25" t="e">
        <f>VLOOKUP(O2359,'Currency Balance'!$O$3:$Q$32,3,0)</f>
        <v>#N/A</v>
      </c>
      <c r="S2359" t="e">
        <f t="shared" si="73"/>
        <v>#N/A</v>
      </c>
    </row>
    <row r="2360" spans="1:19">
      <c r="A2360">
        <f>'Previous Trades Import_OMS Quer'!A2360</f>
        <v>0</v>
      </c>
      <c r="B2360">
        <f>'Previous Trades Import_OMS Quer'!B2360</f>
        <v>0</v>
      </c>
      <c r="C2360" s="22">
        <f>'Previous Trades Import_OMS Quer'!C2360</f>
        <v>0</v>
      </c>
      <c r="D2360">
        <f>'Previous Trades Import_OMS Quer'!D2360</f>
        <v>0</v>
      </c>
      <c r="E2360" s="22">
        <f>'Previous Trades Import_OMS Quer'!E2360</f>
        <v>0</v>
      </c>
      <c r="F2360">
        <f>'Previous Trades Import_OMS Quer'!F2360</f>
        <v>0</v>
      </c>
      <c r="G2360">
        <f>'Previous Trades Import_OMS Quer'!G2360</f>
        <v>0</v>
      </c>
      <c r="H2360">
        <f>'Previous Trades Import_OMS Quer'!H2360</f>
        <v>0</v>
      </c>
      <c r="I2360">
        <f>'Previous Trades Import_OMS Quer'!I2360</f>
        <v>0</v>
      </c>
      <c r="J2360">
        <f>'Previous Trades Import_OMS Quer'!J2360</f>
        <v>0</v>
      </c>
      <c r="K2360">
        <f>'Previous Trades Import_OMS Quer'!K2360</f>
        <v>0</v>
      </c>
      <c r="L2360">
        <f>'Previous Trades Import_OMS Quer'!L2360</f>
        <v>0</v>
      </c>
      <c r="M2360">
        <f>'Previous Trades Import_OMS Quer'!M2360</f>
        <v>0</v>
      </c>
      <c r="N2360">
        <f>'Previous Trades Import_OMS Quer'!N2360</f>
        <v>0</v>
      </c>
      <c r="O2360" t="str">
        <f>CLEAN('Previous Trades Import_OMS Quer'!O2360)</f>
        <v/>
      </c>
      <c r="Q2360" s="25">
        <f t="shared" si="72"/>
        <v>0</v>
      </c>
      <c r="R2360" s="25" t="e">
        <f>VLOOKUP(O2360,'Currency Balance'!$O$3:$Q$32,3,0)</f>
        <v>#N/A</v>
      </c>
      <c r="S2360" t="e">
        <f t="shared" si="73"/>
        <v>#N/A</v>
      </c>
    </row>
    <row r="2361" spans="1:19">
      <c r="A2361">
        <f>'Previous Trades Import_OMS Quer'!A2361</f>
        <v>0</v>
      </c>
      <c r="B2361">
        <f>'Previous Trades Import_OMS Quer'!B2361</f>
        <v>0</v>
      </c>
      <c r="C2361" s="22">
        <f>'Previous Trades Import_OMS Quer'!C2361</f>
        <v>0</v>
      </c>
      <c r="D2361">
        <f>'Previous Trades Import_OMS Quer'!D2361</f>
        <v>0</v>
      </c>
      <c r="E2361" s="22">
        <f>'Previous Trades Import_OMS Quer'!E2361</f>
        <v>0</v>
      </c>
      <c r="F2361">
        <f>'Previous Trades Import_OMS Quer'!F2361</f>
        <v>0</v>
      </c>
      <c r="G2361">
        <f>'Previous Trades Import_OMS Quer'!G2361</f>
        <v>0</v>
      </c>
      <c r="H2361">
        <f>'Previous Trades Import_OMS Quer'!H2361</f>
        <v>0</v>
      </c>
      <c r="I2361">
        <f>'Previous Trades Import_OMS Quer'!I2361</f>
        <v>0</v>
      </c>
      <c r="J2361">
        <f>'Previous Trades Import_OMS Quer'!J2361</f>
        <v>0</v>
      </c>
      <c r="K2361">
        <f>'Previous Trades Import_OMS Quer'!K2361</f>
        <v>0</v>
      </c>
      <c r="L2361">
        <f>'Previous Trades Import_OMS Quer'!L2361</f>
        <v>0</v>
      </c>
      <c r="M2361">
        <f>'Previous Trades Import_OMS Quer'!M2361</f>
        <v>0</v>
      </c>
      <c r="N2361">
        <f>'Previous Trades Import_OMS Quer'!N2361</f>
        <v>0</v>
      </c>
      <c r="O2361" t="str">
        <f>CLEAN('Previous Trades Import_OMS Quer'!O2361)</f>
        <v/>
      </c>
      <c r="Q2361" s="25">
        <f t="shared" si="72"/>
        <v>0</v>
      </c>
      <c r="R2361" s="25" t="e">
        <f>VLOOKUP(O2361,'Currency Balance'!$O$3:$Q$32,3,0)</f>
        <v>#N/A</v>
      </c>
      <c r="S2361" t="e">
        <f t="shared" si="73"/>
        <v>#N/A</v>
      </c>
    </row>
    <row r="2362" spans="1:19">
      <c r="A2362">
        <f>'Previous Trades Import_OMS Quer'!A2362</f>
        <v>0</v>
      </c>
      <c r="B2362">
        <f>'Previous Trades Import_OMS Quer'!B2362</f>
        <v>0</v>
      </c>
      <c r="C2362" s="22">
        <f>'Previous Trades Import_OMS Quer'!C2362</f>
        <v>0</v>
      </c>
      <c r="D2362">
        <f>'Previous Trades Import_OMS Quer'!D2362</f>
        <v>0</v>
      </c>
      <c r="E2362" s="22">
        <f>'Previous Trades Import_OMS Quer'!E2362</f>
        <v>0</v>
      </c>
      <c r="F2362">
        <f>'Previous Trades Import_OMS Quer'!F2362</f>
        <v>0</v>
      </c>
      <c r="G2362">
        <f>'Previous Trades Import_OMS Quer'!G2362</f>
        <v>0</v>
      </c>
      <c r="H2362">
        <f>'Previous Trades Import_OMS Quer'!H2362</f>
        <v>0</v>
      </c>
      <c r="I2362">
        <f>'Previous Trades Import_OMS Quer'!I2362</f>
        <v>0</v>
      </c>
      <c r="J2362">
        <f>'Previous Trades Import_OMS Quer'!J2362</f>
        <v>0</v>
      </c>
      <c r="K2362">
        <f>'Previous Trades Import_OMS Quer'!K2362</f>
        <v>0</v>
      </c>
      <c r="L2362">
        <f>'Previous Trades Import_OMS Quer'!L2362</f>
        <v>0</v>
      </c>
      <c r="M2362">
        <f>'Previous Trades Import_OMS Quer'!M2362</f>
        <v>0</v>
      </c>
      <c r="N2362">
        <f>'Previous Trades Import_OMS Quer'!N2362</f>
        <v>0</v>
      </c>
      <c r="O2362" t="str">
        <f>CLEAN('Previous Trades Import_OMS Quer'!O2362)</f>
        <v/>
      </c>
      <c r="Q2362" s="25">
        <f t="shared" si="72"/>
        <v>0</v>
      </c>
      <c r="R2362" s="25" t="e">
        <f>VLOOKUP(O2362,'Currency Balance'!$O$3:$Q$32,3,0)</f>
        <v>#N/A</v>
      </c>
      <c r="S2362" t="e">
        <f t="shared" si="73"/>
        <v>#N/A</v>
      </c>
    </row>
    <row r="2363" spans="1:19">
      <c r="A2363">
        <f>'Previous Trades Import_OMS Quer'!A2363</f>
        <v>0</v>
      </c>
      <c r="B2363">
        <f>'Previous Trades Import_OMS Quer'!B2363</f>
        <v>0</v>
      </c>
      <c r="C2363" s="22">
        <f>'Previous Trades Import_OMS Quer'!C2363</f>
        <v>0</v>
      </c>
      <c r="D2363">
        <f>'Previous Trades Import_OMS Quer'!D2363</f>
        <v>0</v>
      </c>
      <c r="E2363" s="22">
        <f>'Previous Trades Import_OMS Quer'!E2363</f>
        <v>0</v>
      </c>
      <c r="F2363">
        <f>'Previous Trades Import_OMS Quer'!F2363</f>
        <v>0</v>
      </c>
      <c r="G2363">
        <f>'Previous Trades Import_OMS Quer'!G2363</f>
        <v>0</v>
      </c>
      <c r="H2363">
        <f>'Previous Trades Import_OMS Quer'!H2363</f>
        <v>0</v>
      </c>
      <c r="I2363">
        <f>'Previous Trades Import_OMS Quer'!I2363</f>
        <v>0</v>
      </c>
      <c r="J2363">
        <f>'Previous Trades Import_OMS Quer'!J2363</f>
        <v>0</v>
      </c>
      <c r="K2363">
        <f>'Previous Trades Import_OMS Quer'!K2363</f>
        <v>0</v>
      </c>
      <c r="L2363">
        <f>'Previous Trades Import_OMS Quer'!L2363</f>
        <v>0</v>
      </c>
      <c r="M2363">
        <f>'Previous Trades Import_OMS Quer'!M2363</f>
        <v>0</v>
      </c>
      <c r="N2363">
        <f>'Previous Trades Import_OMS Quer'!N2363</f>
        <v>0</v>
      </c>
      <c r="O2363" t="str">
        <f>CLEAN('Previous Trades Import_OMS Quer'!O2363)</f>
        <v/>
      </c>
      <c r="Q2363" s="25">
        <f t="shared" si="72"/>
        <v>0</v>
      </c>
      <c r="R2363" s="25" t="e">
        <f>VLOOKUP(O2363,'Currency Balance'!$O$3:$Q$32,3,0)</f>
        <v>#N/A</v>
      </c>
      <c r="S2363" t="e">
        <f t="shared" si="73"/>
        <v>#N/A</v>
      </c>
    </row>
    <row r="2364" spans="1:19">
      <c r="A2364">
        <f>'Previous Trades Import_OMS Quer'!A2364</f>
        <v>0</v>
      </c>
      <c r="B2364">
        <f>'Previous Trades Import_OMS Quer'!B2364</f>
        <v>0</v>
      </c>
      <c r="C2364" s="22">
        <f>'Previous Trades Import_OMS Quer'!C2364</f>
        <v>0</v>
      </c>
      <c r="D2364">
        <f>'Previous Trades Import_OMS Quer'!D2364</f>
        <v>0</v>
      </c>
      <c r="E2364" s="22">
        <f>'Previous Trades Import_OMS Quer'!E2364</f>
        <v>0</v>
      </c>
      <c r="F2364">
        <f>'Previous Trades Import_OMS Quer'!F2364</f>
        <v>0</v>
      </c>
      <c r="G2364">
        <f>'Previous Trades Import_OMS Quer'!G2364</f>
        <v>0</v>
      </c>
      <c r="H2364">
        <f>'Previous Trades Import_OMS Quer'!H2364</f>
        <v>0</v>
      </c>
      <c r="I2364">
        <f>'Previous Trades Import_OMS Quer'!I2364</f>
        <v>0</v>
      </c>
      <c r="J2364">
        <f>'Previous Trades Import_OMS Quer'!J2364</f>
        <v>0</v>
      </c>
      <c r="K2364">
        <f>'Previous Trades Import_OMS Quer'!K2364</f>
        <v>0</v>
      </c>
      <c r="L2364">
        <f>'Previous Trades Import_OMS Quer'!L2364</f>
        <v>0</v>
      </c>
      <c r="M2364">
        <f>'Previous Trades Import_OMS Quer'!M2364</f>
        <v>0</v>
      </c>
      <c r="N2364">
        <f>'Previous Trades Import_OMS Quer'!N2364</f>
        <v>0</v>
      </c>
      <c r="O2364" t="str">
        <f>CLEAN('Previous Trades Import_OMS Quer'!O2364)</f>
        <v/>
      </c>
      <c r="Q2364" s="25">
        <f t="shared" si="72"/>
        <v>0</v>
      </c>
      <c r="R2364" s="25" t="e">
        <f>VLOOKUP(O2364,'Currency Balance'!$O$3:$Q$32,3,0)</f>
        <v>#N/A</v>
      </c>
      <c r="S2364" t="e">
        <f t="shared" si="73"/>
        <v>#N/A</v>
      </c>
    </row>
    <row r="2365" spans="1:19">
      <c r="A2365">
        <f>'Previous Trades Import_OMS Quer'!A2365</f>
        <v>0</v>
      </c>
      <c r="B2365">
        <f>'Previous Trades Import_OMS Quer'!B2365</f>
        <v>0</v>
      </c>
      <c r="C2365" s="22">
        <f>'Previous Trades Import_OMS Quer'!C2365</f>
        <v>0</v>
      </c>
      <c r="D2365">
        <f>'Previous Trades Import_OMS Quer'!D2365</f>
        <v>0</v>
      </c>
      <c r="E2365" s="22">
        <f>'Previous Trades Import_OMS Quer'!E2365</f>
        <v>0</v>
      </c>
      <c r="F2365">
        <f>'Previous Trades Import_OMS Quer'!F2365</f>
        <v>0</v>
      </c>
      <c r="G2365">
        <f>'Previous Trades Import_OMS Quer'!G2365</f>
        <v>0</v>
      </c>
      <c r="H2365">
        <f>'Previous Trades Import_OMS Quer'!H2365</f>
        <v>0</v>
      </c>
      <c r="I2365">
        <f>'Previous Trades Import_OMS Quer'!I2365</f>
        <v>0</v>
      </c>
      <c r="J2365">
        <f>'Previous Trades Import_OMS Quer'!J2365</f>
        <v>0</v>
      </c>
      <c r="K2365">
        <f>'Previous Trades Import_OMS Quer'!K2365</f>
        <v>0</v>
      </c>
      <c r="L2365">
        <f>'Previous Trades Import_OMS Quer'!L2365</f>
        <v>0</v>
      </c>
      <c r="M2365">
        <f>'Previous Trades Import_OMS Quer'!M2365</f>
        <v>0</v>
      </c>
      <c r="N2365">
        <f>'Previous Trades Import_OMS Quer'!N2365</f>
        <v>0</v>
      </c>
      <c r="O2365" t="str">
        <f>CLEAN('Previous Trades Import_OMS Quer'!O2365)</f>
        <v/>
      </c>
      <c r="Q2365" s="25">
        <f t="shared" si="72"/>
        <v>0</v>
      </c>
      <c r="R2365" s="25" t="e">
        <f>VLOOKUP(O2365,'Currency Balance'!$O$3:$Q$32,3,0)</f>
        <v>#N/A</v>
      </c>
      <c r="S2365" t="e">
        <f t="shared" si="73"/>
        <v>#N/A</v>
      </c>
    </row>
    <row r="2366" spans="1:19">
      <c r="A2366">
        <f>'Previous Trades Import_OMS Quer'!A2366</f>
        <v>0</v>
      </c>
      <c r="B2366">
        <f>'Previous Trades Import_OMS Quer'!B2366</f>
        <v>0</v>
      </c>
      <c r="C2366" s="22">
        <f>'Previous Trades Import_OMS Quer'!C2366</f>
        <v>0</v>
      </c>
      <c r="D2366">
        <f>'Previous Trades Import_OMS Quer'!D2366</f>
        <v>0</v>
      </c>
      <c r="E2366" s="22">
        <f>'Previous Trades Import_OMS Quer'!E2366</f>
        <v>0</v>
      </c>
      <c r="F2366">
        <f>'Previous Trades Import_OMS Quer'!F2366</f>
        <v>0</v>
      </c>
      <c r="G2366">
        <f>'Previous Trades Import_OMS Quer'!G2366</f>
        <v>0</v>
      </c>
      <c r="H2366">
        <f>'Previous Trades Import_OMS Quer'!H2366</f>
        <v>0</v>
      </c>
      <c r="I2366">
        <f>'Previous Trades Import_OMS Quer'!I2366</f>
        <v>0</v>
      </c>
      <c r="J2366">
        <f>'Previous Trades Import_OMS Quer'!J2366</f>
        <v>0</v>
      </c>
      <c r="K2366">
        <f>'Previous Trades Import_OMS Quer'!K2366</f>
        <v>0</v>
      </c>
      <c r="L2366">
        <f>'Previous Trades Import_OMS Quer'!L2366</f>
        <v>0</v>
      </c>
      <c r="M2366">
        <f>'Previous Trades Import_OMS Quer'!M2366</f>
        <v>0</v>
      </c>
      <c r="N2366">
        <f>'Previous Trades Import_OMS Quer'!N2366</f>
        <v>0</v>
      </c>
      <c r="O2366" t="str">
        <f>CLEAN('Previous Trades Import_OMS Quer'!O2366)</f>
        <v/>
      </c>
      <c r="Q2366" s="25">
        <f t="shared" si="72"/>
        <v>0</v>
      </c>
      <c r="R2366" s="25" t="e">
        <f>VLOOKUP(O2366,'Currency Balance'!$O$3:$Q$32,3,0)</f>
        <v>#N/A</v>
      </c>
      <c r="S2366" t="e">
        <f t="shared" si="73"/>
        <v>#N/A</v>
      </c>
    </row>
    <row r="2367" spans="1:19">
      <c r="A2367">
        <f>'Previous Trades Import_OMS Quer'!A2367</f>
        <v>0</v>
      </c>
      <c r="B2367">
        <f>'Previous Trades Import_OMS Quer'!B2367</f>
        <v>0</v>
      </c>
      <c r="C2367" s="22">
        <f>'Previous Trades Import_OMS Quer'!C2367</f>
        <v>0</v>
      </c>
      <c r="D2367">
        <f>'Previous Trades Import_OMS Quer'!D2367</f>
        <v>0</v>
      </c>
      <c r="E2367" s="22">
        <f>'Previous Trades Import_OMS Quer'!E2367</f>
        <v>0</v>
      </c>
      <c r="F2367">
        <f>'Previous Trades Import_OMS Quer'!F2367</f>
        <v>0</v>
      </c>
      <c r="G2367">
        <f>'Previous Trades Import_OMS Quer'!G2367</f>
        <v>0</v>
      </c>
      <c r="H2367">
        <f>'Previous Trades Import_OMS Quer'!H2367</f>
        <v>0</v>
      </c>
      <c r="I2367">
        <f>'Previous Trades Import_OMS Quer'!I2367</f>
        <v>0</v>
      </c>
      <c r="J2367">
        <f>'Previous Trades Import_OMS Quer'!J2367</f>
        <v>0</v>
      </c>
      <c r="K2367">
        <f>'Previous Trades Import_OMS Quer'!K2367</f>
        <v>0</v>
      </c>
      <c r="L2367">
        <f>'Previous Trades Import_OMS Quer'!L2367</f>
        <v>0</v>
      </c>
      <c r="M2367">
        <f>'Previous Trades Import_OMS Quer'!M2367</f>
        <v>0</v>
      </c>
      <c r="N2367">
        <f>'Previous Trades Import_OMS Quer'!N2367</f>
        <v>0</v>
      </c>
      <c r="O2367" t="str">
        <f>CLEAN('Previous Trades Import_OMS Quer'!O2367)</f>
        <v/>
      </c>
      <c r="Q2367" s="25">
        <f t="shared" si="72"/>
        <v>0</v>
      </c>
      <c r="R2367" s="25" t="e">
        <f>VLOOKUP(O2367,'Currency Balance'!$O$3:$Q$32,3,0)</f>
        <v>#N/A</v>
      </c>
      <c r="S2367" t="e">
        <f t="shared" si="73"/>
        <v>#N/A</v>
      </c>
    </row>
    <row r="2368" spans="1:19">
      <c r="A2368">
        <f>'Previous Trades Import_OMS Quer'!A2368</f>
        <v>0</v>
      </c>
      <c r="B2368">
        <f>'Previous Trades Import_OMS Quer'!B2368</f>
        <v>0</v>
      </c>
      <c r="C2368" s="22">
        <f>'Previous Trades Import_OMS Quer'!C2368</f>
        <v>0</v>
      </c>
      <c r="D2368">
        <f>'Previous Trades Import_OMS Quer'!D2368</f>
        <v>0</v>
      </c>
      <c r="E2368" s="22">
        <f>'Previous Trades Import_OMS Quer'!E2368</f>
        <v>0</v>
      </c>
      <c r="F2368">
        <f>'Previous Trades Import_OMS Quer'!F2368</f>
        <v>0</v>
      </c>
      <c r="G2368">
        <f>'Previous Trades Import_OMS Quer'!G2368</f>
        <v>0</v>
      </c>
      <c r="H2368">
        <f>'Previous Trades Import_OMS Quer'!H2368</f>
        <v>0</v>
      </c>
      <c r="I2368">
        <f>'Previous Trades Import_OMS Quer'!I2368</f>
        <v>0</v>
      </c>
      <c r="J2368">
        <f>'Previous Trades Import_OMS Quer'!J2368</f>
        <v>0</v>
      </c>
      <c r="K2368">
        <f>'Previous Trades Import_OMS Quer'!K2368</f>
        <v>0</v>
      </c>
      <c r="L2368">
        <f>'Previous Trades Import_OMS Quer'!L2368</f>
        <v>0</v>
      </c>
      <c r="M2368">
        <f>'Previous Trades Import_OMS Quer'!M2368</f>
        <v>0</v>
      </c>
      <c r="N2368">
        <f>'Previous Trades Import_OMS Quer'!N2368</f>
        <v>0</v>
      </c>
      <c r="O2368" t="str">
        <f>CLEAN('Previous Trades Import_OMS Quer'!O2368)</f>
        <v/>
      </c>
      <c r="Q2368" s="25">
        <f t="shared" si="72"/>
        <v>0</v>
      </c>
      <c r="R2368" s="25" t="e">
        <f>VLOOKUP(O2368,'Currency Balance'!$O$3:$Q$32,3,0)</f>
        <v>#N/A</v>
      </c>
      <c r="S2368" t="e">
        <f t="shared" si="73"/>
        <v>#N/A</v>
      </c>
    </row>
    <row r="2369" spans="1:19">
      <c r="A2369">
        <f>'Previous Trades Import_OMS Quer'!A2369</f>
        <v>0</v>
      </c>
      <c r="B2369">
        <f>'Previous Trades Import_OMS Quer'!B2369</f>
        <v>0</v>
      </c>
      <c r="C2369" s="22">
        <f>'Previous Trades Import_OMS Quer'!C2369</f>
        <v>0</v>
      </c>
      <c r="D2369">
        <f>'Previous Trades Import_OMS Quer'!D2369</f>
        <v>0</v>
      </c>
      <c r="E2369" s="22">
        <f>'Previous Trades Import_OMS Quer'!E2369</f>
        <v>0</v>
      </c>
      <c r="F2369">
        <f>'Previous Trades Import_OMS Quer'!F2369</f>
        <v>0</v>
      </c>
      <c r="G2369">
        <f>'Previous Trades Import_OMS Quer'!G2369</f>
        <v>0</v>
      </c>
      <c r="H2369">
        <f>'Previous Trades Import_OMS Quer'!H2369</f>
        <v>0</v>
      </c>
      <c r="I2369">
        <f>'Previous Trades Import_OMS Quer'!I2369</f>
        <v>0</v>
      </c>
      <c r="J2369">
        <f>'Previous Trades Import_OMS Quer'!J2369</f>
        <v>0</v>
      </c>
      <c r="K2369">
        <f>'Previous Trades Import_OMS Quer'!K2369</f>
        <v>0</v>
      </c>
      <c r="L2369">
        <f>'Previous Trades Import_OMS Quer'!L2369</f>
        <v>0</v>
      </c>
      <c r="M2369">
        <f>'Previous Trades Import_OMS Quer'!M2369</f>
        <v>0</v>
      </c>
      <c r="N2369">
        <f>'Previous Trades Import_OMS Quer'!N2369</f>
        <v>0</v>
      </c>
      <c r="O2369" t="str">
        <f>CLEAN('Previous Trades Import_OMS Quer'!O2369)</f>
        <v/>
      </c>
      <c r="Q2369" s="25">
        <f t="shared" si="72"/>
        <v>0</v>
      </c>
      <c r="R2369" s="25" t="e">
        <f>VLOOKUP(O2369,'Currency Balance'!$O$3:$Q$32,3,0)</f>
        <v>#N/A</v>
      </c>
      <c r="S2369" t="e">
        <f t="shared" si="73"/>
        <v>#N/A</v>
      </c>
    </row>
    <row r="2370" spans="1:19">
      <c r="A2370">
        <f>'Previous Trades Import_OMS Quer'!A2370</f>
        <v>0</v>
      </c>
      <c r="B2370">
        <f>'Previous Trades Import_OMS Quer'!B2370</f>
        <v>0</v>
      </c>
      <c r="C2370" s="22">
        <f>'Previous Trades Import_OMS Quer'!C2370</f>
        <v>0</v>
      </c>
      <c r="D2370">
        <f>'Previous Trades Import_OMS Quer'!D2370</f>
        <v>0</v>
      </c>
      <c r="E2370" s="22">
        <f>'Previous Trades Import_OMS Quer'!E2370</f>
        <v>0</v>
      </c>
      <c r="F2370">
        <f>'Previous Trades Import_OMS Quer'!F2370</f>
        <v>0</v>
      </c>
      <c r="G2370">
        <f>'Previous Trades Import_OMS Quer'!G2370</f>
        <v>0</v>
      </c>
      <c r="H2370">
        <f>'Previous Trades Import_OMS Quer'!H2370</f>
        <v>0</v>
      </c>
      <c r="I2370">
        <f>'Previous Trades Import_OMS Quer'!I2370</f>
        <v>0</v>
      </c>
      <c r="J2370">
        <f>'Previous Trades Import_OMS Quer'!J2370</f>
        <v>0</v>
      </c>
      <c r="K2370">
        <f>'Previous Trades Import_OMS Quer'!K2370</f>
        <v>0</v>
      </c>
      <c r="L2370">
        <f>'Previous Trades Import_OMS Quer'!L2370</f>
        <v>0</v>
      </c>
      <c r="M2370">
        <f>'Previous Trades Import_OMS Quer'!M2370</f>
        <v>0</v>
      </c>
      <c r="N2370">
        <f>'Previous Trades Import_OMS Quer'!N2370</f>
        <v>0</v>
      </c>
      <c r="O2370" t="str">
        <f>CLEAN('Previous Trades Import_OMS Quer'!O2370)</f>
        <v/>
      </c>
      <c r="Q2370" s="25">
        <f t="shared" ref="Q2370:Q2433" si="74">IF(G2370="sell",M2370,-M2370)</f>
        <v>0</v>
      </c>
      <c r="R2370" s="25" t="e">
        <f>VLOOKUP(O2370,'Currency Balance'!$O$3:$Q$32,3,0)</f>
        <v>#N/A</v>
      </c>
      <c r="S2370" t="e">
        <f t="shared" ref="S2370:S2433" si="75">Q2370/R2370</f>
        <v>#N/A</v>
      </c>
    </row>
    <row r="2371" spans="1:19">
      <c r="A2371">
        <f>'Previous Trades Import_OMS Quer'!A2371</f>
        <v>0</v>
      </c>
      <c r="B2371">
        <f>'Previous Trades Import_OMS Quer'!B2371</f>
        <v>0</v>
      </c>
      <c r="C2371" s="22">
        <f>'Previous Trades Import_OMS Quer'!C2371</f>
        <v>0</v>
      </c>
      <c r="D2371">
        <f>'Previous Trades Import_OMS Quer'!D2371</f>
        <v>0</v>
      </c>
      <c r="E2371" s="22">
        <f>'Previous Trades Import_OMS Quer'!E2371</f>
        <v>0</v>
      </c>
      <c r="F2371">
        <f>'Previous Trades Import_OMS Quer'!F2371</f>
        <v>0</v>
      </c>
      <c r="G2371">
        <f>'Previous Trades Import_OMS Quer'!G2371</f>
        <v>0</v>
      </c>
      <c r="H2371">
        <f>'Previous Trades Import_OMS Quer'!H2371</f>
        <v>0</v>
      </c>
      <c r="I2371">
        <f>'Previous Trades Import_OMS Quer'!I2371</f>
        <v>0</v>
      </c>
      <c r="J2371">
        <f>'Previous Trades Import_OMS Quer'!J2371</f>
        <v>0</v>
      </c>
      <c r="K2371">
        <f>'Previous Trades Import_OMS Quer'!K2371</f>
        <v>0</v>
      </c>
      <c r="L2371">
        <f>'Previous Trades Import_OMS Quer'!L2371</f>
        <v>0</v>
      </c>
      <c r="M2371">
        <f>'Previous Trades Import_OMS Quer'!M2371</f>
        <v>0</v>
      </c>
      <c r="N2371">
        <f>'Previous Trades Import_OMS Quer'!N2371</f>
        <v>0</v>
      </c>
      <c r="O2371" t="str">
        <f>CLEAN('Previous Trades Import_OMS Quer'!O2371)</f>
        <v/>
      </c>
      <c r="Q2371" s="25">
        <f t="shared" si="74"/>
        <v>0</v>
      </c>
      <c r="R2371" s="25" t="e">
        <f>VLOOKUP(O2371,'Currency Balance'!$O$3:$Q$32,3,0)</f>
        <v>#N/A</v>
      </c>
      <c r="S2371" t="e">
        <f t="shared" si="75"/>
        <v>#N/A</v>
      </c>
    </row>
    <row r="2372" spans="1:19">
      <c r="A2372">
        <f>'Previous Trades Import_OMS Quer'!A2372</f>
        <v>0</v>
      </c>
      <c r="B2372">
        <f>'Previous Trades Import_OMS Quer'!B2372</f>
        <v>0</v>
      </c>
      <c r="C2372" s="22">
        <f>'Previous Trades Import_OMS Quer'!C2372</f>
        <v>0</v>
      </c>
      <c r="D2372">
        <f>'Previous Trades Import_OMS Quer'!D2372</f>
        <v>0</v>
      </c>
      <c r="E2372" s="22">
        <f>'Previous Trades Import_OMS Quer'!E2372</f>
        <v>0</v>
      </c>
      <c r="F2372">
        <f>'Previous Trades Import_OMS Quer'!F2372</f>
        <v>0</v>
      </c>
      <c r="G2372">
        <f>'Previous Trades Import_OMS Quer'!G2372</f>
        <v>0</v>
      </c>
      <c r="H2372">
        <f>'Previous Trades Import_OMS Quer'!H2372</f>
        <v>0</v>
      </c>
      <c r="I2372">
        <f>'Previous Trades Import_OMS Quer'!I2372</f>
        <v>0</v>
      </c>
      <c r="J2372">
        <f>'Previous Trades Import_OMS Quer'!J2372</f>
        <v>0</v>
      </c>
      <c r="K2372">
        <f>'Previous Trades Import_OMS Quer'!K2372</f>
        <v>0</v>
      </c>
      <c r="L2372">
        <f>'Previous Trades Import_OMS Quer'!L2372</f>
        <v>0</v>
      </c>
      <c r="M2372">
        <f>'Previous Trades Import_OMS Quer'!M2372</f>
        <v>0</v>
      </c>
      <c r="N2372">
        <f>'Previous Trades Import_OMS Quer'!N2372</f>
        <v>0</v>
      </c>
      <c r="O2372" t="str">
        <f>CLEAN('Previous Trades Import_OMS Quer'!O2372)</f>
        <v/>
      </c>
      <c r="Q2372" s="25">
        <f t="shared" si="74"/>
        <v>0</v>
      </c>
      <c r="R2372" s="25" t="e">
        <f>VLOOKUP(O2372,'Currency Balance'!$O$3:$Q$32,3,0)</f>
        <v>#N/A</v>
      </c>
      <c r="S2372" t="e">
        <f t="shared" si="75"/>
        <v>#N/A</v>
      </c>
    </row>
    <row r="2373" spans="1:19">
      <c r="A2373">
        <f>'Previous Trades Import_OMS Quer'!A2373</f>
        <v>0</v>
      </c>
      <c r="B2373">
        <f>'Previous Trades Import_OMS Quer'!B2373</f>
        <v>0</v>
      </c>
      <c r="C2373" s="22">
        <f>'Previous Trades Import_OMS Quer'!C2373</f>
        <v>0</v>
      </c>
      <c r="D2373">
        <f>'Previous Trades Import_OMS Quer'!D2373</f>
        <v>0</v>
      </c>
      <c r="E2373" s="22">
        <f>'Previous Trades Import_OMS Quer'!E2373</f>
        <v>0</v>
      </c>
      <c r="F2373">
        <f>'Previous Trades Import_OMS Quer'!F2373</f>
        <v>0</v>
      </c>
      <c r="G2373">
        <f>'Previous Trades Import_OMS Quer'!G2373</f>
        <v>0</v>
      </c>
      <c r="H2373">
        <f>'Previous Trades Import_OMS Quer'!H2373</f>
        <v>0</v>
      </c>
      <c r="I2373">
        <f>'Previous Trades Import_OMS Quer'!I2373</f>
        <v>0</v>
      </c>
      <c r="J2373">
        <f>'Previous Trades Import_OMS Quer'!J2373</f>
        <v>0</v>
      </c>
      <c r="K2373">
        <f>'Previous Trades Import_OMS Quer'!K2373</f>
        <v>0</v>
      </c>
      <c r="L2373">
        <f>'Previous Trades Import_OMS Quer'!L2373</f>
        <v>0</v>
      </c>
      <c r="M2373">
        <f>'Previous Trades Import_OMS Quer'!M2373</f>
        <v>0</v>
      </c>
      <c r="N2373">
        <f>'Previous Trades Import_OMS Quer'!N2373</f>
        <v>0</v>
      </c>
      <c r="O2373" t="str">
        <f>CLEAN('Previous Trades Import_OMS Quer'!O2373)</f>
        <v/>
      </c>
      <c r="Q2373" s="25">
        <f t="shared" si="74"/>
        <v>0</v>
      </c>
      <c r="R2373" s="25" t="e">
        <f>VLOOKUP(O2373,'Currency Balance'!$O$3:$Q$32,3,0)</f>
        <v>#N/A</v>
      </c>
      <c r="S2373" t="e">
        <f t="shared" si="75"/>
        <v>#N/A</v>
      </c>
    </row>
    <row r="2374" spans="1:19">
      <c r="A2374">
        <f>'Previous Trades Import_OMS Quer'!A2374</f>
        <v>0</v>
      </c>
      <c r="B2374">
        <f>'Previous Trades Import_OMS Quer'!B2374</f>
        <v>0</v>
      </c>
      <c r="C2374" s="22">
        <f>'Previous Trades Import_OMS Quer'!C2374</f>
        <v>0</v>
      </c>
      <c r="D2374">
        <f>'Previous Trades Import_OMS Quer'!D2374</f>
        <v>0</v>
      </c>
      <c r="E2374" s="22">
        <f>'Previous Trades Import_OMS Quer'!E2374</f>
        <v>0</v>
      </c>
      <c r="F2374">
        <f>'Previous Trades Import_OMS Quer'!F2374</f>
        <v>0</v>
      </c>
      <c r="G2374">
        <f>'Previous Trades Import_OMS Quer'!G2374</f>
        <v>0</v>
      </c>
      <c r="H2374">
        <f>'Previous Trades Import_OMS Quer'!H2374</f>
        <v>0</v>
      </c>
      <c r="I2374">
        <f>'Previous Trades Import_OMS Quer'!I2374</f>
        <v>0</v>
      </c>
      <c r="J2374">
        <f>'Previous Trades Import_OMS Quer'!J2374</f>
        <v>0</v>
      </c>
      <c r="K2374">
        <f>'Previous Trades Import_OMS Quer'!K2374</f>
        <v>0</v>
      </c>
      <c r="L2374">
        <f>'Previous Trades Import_OMS Quer'!L2374</f>
        <v>0</v>
      </c>
      <c r="M2374">
        <f>'Previous Trades Import_OMS Quer'!M2374</f>
        <v>0</v>
      </c>
      <c r="N2374">
        <f>'Previous Trades Import_OMS Quer'!N2374</f>
        <v>0</v>
      </c>
      <c r="O2374" t="str">
        <f>CLEAN('Previous Trades Import_OMS Quer'!O2374)</f>
        <v/>
      </c>
      <c r="Q2374" s="25">
        <f t="shared" si="74"/>
        <v>0</v>
      </c>
      <c r="R2374" s="25" t="e">
        <f>VLOOKUP(O2374,'Currency Balance'!$O$3:$Q$32,3,0)</f>
        <v>#N/A</v>
      </c>
      <c r="S2374" t="e">
        <f t="shared" si="75"/>
        <v>#N/A</v>
      </c>
    </row>
    <row r="2375" spans="1:19">
      <c r="A2375">
        <f>'Previous Trades Import_OMS Quer'!A2375</f>
        <v>0</v>
      </c>
      <c r="B2375">
        <f>'Previous Trades Import_OMS Quer'!B2375</f>
        <v>0</v>
      </c>
      <c r="C2375" s="22">
        <f>'Previous Trades Import_OMS Quer'!C2375</f>
        <v>0</v>
      </c>
      <c r="D2375">
        <f>'Previous Trades Import_OMS Quer'!D2375</f>
        <v>0</v>
      </c>
      <c r="E2375" s="22">
        <f>'Previous Trades Import_OMS Quer'!E2375</f>
        <v>0</v>
      </c>
      <c r="F2375">
        <f>'Previous Trades Import_OMS Quer'!F2375</f>
        <v>0</v>
      </c>
      <c r="G2375">
        <f>'Previous Trades Import_OMS Quer'!G2375</f>
        <v>0</v>
      </c>
      <c r="H2375">
        <f>'Previous Trades Import_OMS Quer'!H2375</f>
        <v>0</v>
      </c>
      <c r="I2375">
        <f>'Previous Trades Import_OMS Quer'!I2375</f>
        <v>0</v>
      </c>
      <c r="J2375">
        <f>'Previous Trades Import_OMS Quer'!J2375</f>
        <v>0</v>
      </c>
      <c r="K2375">
        <f>'Previous Trades Import_OMS Quer'!K2375</f>
        <v>0</v>
      </c>
      <c r="L2375">
        <f>'Previous Trades Import_OMS Quer'!L2375</f>
        <v>0</v>
      </c>
      <c r="M2375">
        <f>'Previous Trades Import_OMS Quer'!M2375</f>
        <v>0</v>
      </c>
      <c r="N2375">
        <f>'Previous Trades Import_OMS Quer'!N2375</f>
        <v>0</v>
      </c>
      <c r="O2375" t="str">
        <f>CLEAN('Previous Trades Import_OMS Quer'!O2375)</f>
        <v/>
      </c>
      <c r="Q2375" s="25">
        <f t="shared" si="74"/>
        <v>0</v>
      </c>
      <c r="R2375" s="25" t="e">
        <f>VLOOKUP(O2375,'Currency Balance'!$O$3:$Q$32,3,0)</f>
        <v>#N/A</v>
      </c>
      <c r="S2375" t="e">
        <f t="shared" si="75"/>
        <v>#N/A</v>
      </c>
    </row>
    <row r="2376" spans="1:19">
      <c r="A2376">
        <f>'Previous Trades Import_OMS Quer'!A2376</f>
        <v>0</v>
      </c>
      <c r="B2376">
        <f>'Previous Trades Import_OMS Quer'!B2376</f>
        <v>0</v>
      </c>
      <c r="C2376" s="22">
        <f>'Previous Trades Import_OMS Quer'!C2376</f>
        <v>0</v>
      </c>
      <c r="D2376">
        <f>'Previous Trades Import_OMS Quer'!D2376</f>
        <v>0</v>
      </c>
      <c r="E2376" s="22">
        <f>'Previous Trades Import_OMS Quer'!E2376</f>
        <v>0</v>
      </c>
      <c r="F2376">
        <f>'Previous Trades Import_OMS Quer'!F2376</f>
        <v>0</v>
      </c>
      <c r="G2376">
        <f>'Previous Trades Import_OMS Quer'!G2376</f>
        <v>0</v>
      </c>
      <c r="H2376">
        <f>'Previous Trades Import_OMS Quer'!H2376</f>
        <v>0</v>
      </c>
      <c r="I2376">
        <f>'Previous Trades Import_OMS Quer'!I2376</f>
        <v>0</v>
      </c>
      <c r="J2376">
        <f>'Previous Trades Import_OMS Quer'!J2376</f>
        <v>0</v>
      </c>
      <c r="K2376">
        <f>'Previous Trades Import_OMS Quer'!K2376</f>
        <v>0</v>
      </c>
      <c r="L2376">
        <f>'Previous Trades Import_OMS Quer'!L2376</f>
        <v>0</v>
      </c>
      <c r="M2376">
        <f>'Previous Trades Import_OMS Quer'!M2376</f>
        <v>0</v>
      </c>
      <c r="N2376">
        <f>'Previous Trades Import_OMS Quer'!N2376</f>
        <v>0</v>
      </c>
      <c r="O2376" t="str">
        <f>CLEAN('Previous Trades Import_OMS Quer'!O2376)</f>
        <v/>
      </c>
      <c r="Q2376" s="25">
        <f t="shared" si="74"/>
        <v>0</v>
      </c>
      <c r="R2376" s="25" t="e">
        <f>VLOOKUP(O2376,'Currency Balance'!$O$3:$Q$32,3,0)</f>
        <v>#N/A</v>
      </c>
      <c r="S2376" t="e">
        <f t="shared" si="75"/>
        <v>#N/A</v>
      </c>
    </row>
    <row r="2377" spans="1:19">
      <c r="A2377">
        <f>'Previous Trades Import_OMS Quer'!A2377</f>
        <v>0</v>
      </c>
      <c r="B2377">
        <f>'Previous Trades Import_OMS Quer'!B2377</f>
        <v>0</v>
      </c>
      <c r="C2377" s="22">
        <f>'Previous Trades Import_OMS Quer'!C2377</f>
        <v>0</v>
      </c>
      <c r="D2377">
        <f>'Previous Trades Import_OMS Quer'!D2377</f>
        <v>0</v>
      </c>
      <c r="E2377" s="22">
        <f>'Previous Trades Import_OMS Quer'!E2377</f>
        <v>0</v>
      </c>
      <c r="F2377">
        <f>'Previous Trades Import_OMS Quer'!F2377</f>
        <v>0</v>
      </c>
      <c r="G2377">
        <f>'Previous Trades Import_OMS Quer'!G2377</f>
        <v>0</v>
      </c>
      <c r="H2377">
        <f>'Previous Trades Import_OMS Quer'!H2377</f>
        <v>0</v>
      </c>
      <c r="I2377">
        <f>'Previous Trades Import_OMS Quer'!I2377</f>
        <v>0</v>
      </c>
      <c r="J2377">
        <f>'Previous Trades Import_OMS Quer'!J2377</f>
        <v>0</v>
      </c>
      <c r="K2377">
        <f>'Previous Trades Import_OMS Quer'!K2377</f>
        <v>0</v>
      </c>
      <c r="L2377">
        <f>'Previous Trades Import_OMS Quer'!L2377</f>
        <v>0</v>
      </c>
      <c r="M2377">
        <f>'Previous Trades Import_OMS Quer'!M2377</f>
        <v>0</v>
      </c>
      <c r="N2377">
        <f>'Previous Trades Import_OMS Quer'!N2377</f>
        <v>0</v>
      </c>
      <c r="O2377" t="str">
        <f>CLEAN('Previous Trades Import_OMS Quer'!O2377)</f>
        <v/>
      </c>
      <c r="Q2377" s="25">
        <f t="shared" si="74"/>
        <v>0</v>
      </c>
      <c r="R2377" s="25" t="e">
        <f>VLOOKUP(O2377,'Currency Balance'!$O$3:$Q$32,3,0)</f>
        <v>#N/A</v>
      </c>
      <c r="S2377" t="e">
        <f t="shared" si="75"/>
        <v>#N/A</v>
      </c>
    </row>
    <row r="2378" spans="1:19">
      <c r="A2378">
        <f>'Previous Trades Import_OMS Quer'!A2378</f>
        <v>0</v>
      </c>
      <c r="B2378">
        <f>'Previous Trades Import_OMS Quer'!B2378</f>
        <v>0</v>
      </c>
      <c r="C2378" s="22">
        <f>'Previous Trades Import_OMS Quer'!C2378</f>
        <v>0</v>
      </c>
      <c r="D2378">
        <f>'Previous Trades Import_OMS Quer'!D2378</f>
        <v>0</v>
      </c>
      <c r="E2378" s="22">
        <f>'Previous Trades Import_OMS Quer'!E2378</f>
        <v>0</v>
      </c>
      <c r="F2378">
        <f>'Previous Trades Import_OMS Quer'!F2378</f>
        <v>0</v>
      </c>
      <c r="G2378">
        <f>'Previous Trades Import_OMS Quer'!G2378</f>
        <v>0</v>
      </c>
      <c r="H2378">
        <f>'Previous Trades Import_OMS Quer'!H2378</f>
        <v>0</v>
      </c>
      <c r="I2378">
        <f>'Previous Trades Import_OMS Quer'!I2378</f>
        <v>0</v>
      </c>
      <c r="J2378">
        <f>'Previous Trades Import_OMS Quer'!J2378</f>
        <v>0</v>
      </c>
      <c r="K2378">
        <f>'Previous Trades Import_OMS Quer'!K2378</f>
        <v>0</v>
      </c>
      <c r="L2378">
        <f>'Previous Trades Import_OMS Quer'!L2378</f>
        <v>0</v>
      </c>
      <c r="M2378">
        <f>'Previous Trades Import_OMS Quer'!M2378</f>
        <v>0</v>
      </c>
      <c r="N2378">
        <f>'Previous Trades Import_OMS Quer'!N2378</f>
        <v>0</v>
      </c>
      <c r="O2378" t="str">
        <f>CLEAN('Previous Trades Import_OMS Quer'!O2378)</f>
        <v/>
      </c>
      <c r="Q2378" s="25">
        <f t="shared" si="74"/>
        <v>0</v>
      </c>
      <c r="R2378" s="25" t="e">
        <f>VLOOKUP(O2378,'Currency Balance'!$O$3:$Q$32,3,0)</f>
        <v>#N/A</v>
      </c>
      <c r="S2378" t="e">
        <f t="shared" si="75"/>
        <v>#N/A</v>
      </c>
    </row>
    <row r="2379" spans="1:19">
      <c r="A2379">
        <f>'Previous Trades Import_OMS Quer'!A2379</f>
        <v>0</v>
      </c>
      <c r="B2379">
        <f>'Previous Trades Import_OMS Quer'!B2379</f>
        <v>0</v>
      </c>
      <c r="C2379" s="22">
        <f>'Previous Trades Import_OMS Quer'!C2379</f>
        <v>0</v>
      </c>
      <c r="D2379">
        <f>'Previous Trades Import_OMS Quer'!D2379</f>
        <v>0</v>
      </c>
      <c r="E2379" s="22">
        <f>'Previous Trades Import_OMS Quer'!E2379</f>
        <v>0</v>
      </c>
      <c r="F2379">
        <f>'Previous Trades Import_OMS Quer'!F2379</f>
        <v>0</v>
      </c>
      <c r="G2379">
        <f>'Previous Trades Import_OMS Quer'!G2379</f>
        <v>0</v>
      </c>
      <c r="H2379">
        <f>'Previous Trades Import_OMS Quer'!H2379</f>
        <v>0</v>
      </c>
      <c r="I2379">
        <f>'Previous Trades Import_OMS Quer'!I2379</f>
        <v>0</v>
      </c>
      <c r="J2379">
        <f>'Previous Trades Import_OMS Quer'!J2379</f>
        <v>0</v>
      </c>
      <c r="K2379">
        <f>'Previous Trades Import_OMS Quer'!K2379</f>
        <v>0</v>
      </c>
      <c r="L2379">
        <f>'Previous Trades Import_OMS Quer'!L2379</f>
        <v>0</v>
      </c>
      <c r="M2379">
        <f>'Previous Trades Import_OMS Quer'!M2379</f>
        <v>0</v>
      </c>
      <c r="N2379">
        <f>'Previous Trades Import_OMS Quer'!N2379</f>
        <v>0</v>
      </c>
      <c r="O2379" t="str">
        <f>CLEAN('Previous Trades Import_OMS Quer'!O2379)</f>
        <v/>
      </c>
      <c r="Q2379" s="25">
        <f t="shared" si="74"/>
        <v>0</v>
      </c>
      <c r="R2379" s="25" t="e">
        <f>VLOOKUP(O2379,'Currency Balance'!$O$3:$Q$32,3,0)</f>
        <v>#N/A</v>
      </c>
      <c r="S2379" t="e">
        <f t="shared" si="75"/>
        <v>#N/A</v>
      </c>
    </row>
    <row r="2380" spans="1:19">
      <c r="A2380">
        <f>'Previous Trades Import_OMS Quer'!A2380</f>
        <v>0</v>
      </c>
      <c r="B2380">
        <f>'Previous Trades Import_OMS Quer'!B2380</f>
        <v>0</v>
      </c>
      <c r="C2380" s="22">
        <f>'Previous Trades Import_OMS Quer'!C2380</f>
        <v>0</v>
      </c>
      <c r="D2380">
        <f>'Previous Trades Import_OMS Quer'!D2380</f>
        <v>0</v>
      </c>
      <c r="E2380" s="22">
        <f>'Previous Trades Import_OMS Quer'!E2380</f>
        <v>0</v>
      </c>
      <c r="F2380">
        <f>'Previous Trades Import_OMS Quer'!F2380</f>
        <v>0</v>
      </c>
      <c r="G2380">
        <f>'Previous Trades Import_OMS Quer'!G2380</f>
        <v>0</v>
      </c>
      <c r="H2380">
        <f>'Previous Trades Import_OMS Quer'!H2380</f>
        <v>0</v>
      </c>
      <c r="I2380">
        <f>'Previous Trades Import_OMS Quer'!I2380</f>
        <v>0</v>
      </c>
      <c r="J2380">
        <f>'Previous Trades Import_OMS Quer'!J2380</f>
        <v>0</v>
      </c>
      <c r="K2380">
        <f>'Previous Trades Import_OMS Quer'!K2380</f>
        <v>0</v>
      </c>
      <c r="L2380">
        <f>'Previous Trades Import_OMS Quer'!L2380</f>
        <v>0</v>
      </c>
      <c r="M2380">
        <f>'Previous Trades Import_OMS Quer'!M2380</f>
        <v>0</v>
      </c>
      <c r="N2380">
        <f>'Previous Trades Import_OMS Quer'!N2380</f>
        <v>0</v>
      </c>
      <c r="O2380" t="str">
        <f>CLEAN('Previous Trades Import_OMS Quer'!O2380)</f>
        <v/>
      </c>
      <c r="Q2380" s="25">
        <f t="shared" si="74"/>
        <v>0</v>
      </c>
      <c r="R2380" s="25" t="e">
        <f>VLOOKUP(O2380,'Currency Balance'!$O$3:$Q$32,3,0)</f>
        <v>#N/A</v>
      </c>
      <c r="S2380" t="e">
        <f t="shared" si="75"/>
        <v>#N/A</v>
      </c>
    </row>
    <row r="2381" spans="1:19">
      <c r="A2381">
        <f>'Previous Trades Import_OMS Quer'!A2381</f>
        <v>0</v>
      </c>
      <c r="B2381">
        <f>'Previous Trades Import_OMS Quer'!B2381</f>
        <v>0</v>
      </c>
      <c r="C2381" s="22">
        <f>'Previous Trades Import_OMS Quer'!C2381</f>
        <v>0</v>
      </c>
      <c r="D2381">
        <f>'Previous Trades Import_OMS Quer'!D2381</f>
        <v>0</v>
      </c>
      <c r="E2381" s="22">
        <f>'Previous Trades Import_OMS Quer'!E2381</f>
        <v>0</v>
      </c>
      <c r="F2381">
        <f>'Previous Trades Import_OMS Quer'!F2381</f>
        <v>0</v>
      </c>
      <c r="G2381">
        <f>'Previous Trades Import_OMS Quer'!G2381</f>
        <v>0</v>
      </c>
      <c r="H2381">
        <f>'Previous Trades Import_OMS Quer'!H2381</f>
        <v>0</v>
      </c>
      <c r="I2381">
        <f>'Previous Trades Import_OMS Quer'!I2381</f>
        <v>0</v>
      </c>
      <c r="J2381">
        <f>'Previous Trades Import_OMS Quer'!J2381</f>
        <v>0</v>
      </c>
      <c r="K2381">
        <f>'Previous Trades Import_OMS Quer'!K2381</f>
        <v>0</v>
      </c>
      <c r="L2381">
        <f>'Previous Trades Import_OMS Quer'!L2381</f>
        <v>0</v>
      </c>
      <c r="M2381">
        <f>'Previous Trades Import_OMS Quer'!M2381</f>
        <v>0</v>
      </c>
      <c r="N2381">
        <f>'Previous Trades Import_OMS Quer'!N2381</f>
        <v>0</v>
      </c>
      <c r="O2381" t="str">
        <f>CLEAN('Previous Trades Import_OMS Quer'!O2381)</f>
        <v/>
      </c>
      <c r="Q2381" s="25">
        <f t="shared" si="74"/>
        <v>0</v>
      </c>
      <c r="R2381" s="25" t="e">
        <f>VLOOKUP(O2381,'Currency Balance'!$O$3:$Q$32,3,0)</f>
        <v>#N/A</v>
      </c>
      <c r="S2381" t="e">
        <f t="shared" si="75"/>
        <v>#N/A</v>
      </c>
    </row>
    <row r="2382" spans="1:19">
      <c r="A2382">
        <f>'Previous Trades Import_OMS Quer'!A2382</f>
        <v>0</v>
      </c>
      <c r="B2382">
        <f>'Previous Trades Import_OMS Quer'!B2382</f>
        <v>0</v>
      </c>
      <c r="C2382" s="22">
        <f>'Previous Trades Import_OMS Quer'!C2382</f>
        <v>0</v>
      </c>
      <c r="D2382">
        <f>'Previous Trades Import_OMS Quer'!D2382</f>
        <v>0</v>
      </c>
      <c r="E2382" s="22">
        <f>'Previous Trades Import_OMS Quer'!E2382</f>
        <v>0</v>
      </c>
      <c r="F2382">
        <f>'Previous Trades Import_OMS Quer'!F2382</f>
        <v>0</v>
      </c>
      <c r="G2382">
        <f>'Previous Trades Import_OMS Quer'!G2382</f>
        <v>0</v>
      </c>
      <c r="H2382">
        <f>'Previous Trades Import_OMS Quer'!H2382</f>
        <v>0</v>
      </c>
      <c r="I2382">
        <f>'Previous Trades Import_OMS Quer'!I2382</f>
        <v>0</v>
      </c>
      <c r="J2382">
        <f>'Previous Trades Import_OMS Quer'!J2382</f>
        <v>0</v>
      </c>
      <c r="K2382">
        <f>'Previous Trades Import_OMS Quer'!K2382</f>
        <v>0</v>
      </c>
      <c r="L2382">
        <f>'Previous Trades Import_OMS Quer'!L2382</f>
        <v>0</v>
      </c>
      <c r="M2382">
        <f>'Previous Trades Import_OMS Quer'!M2382</f>
        <v>0</v>
      </c>
      <c r="N2382">
        <f>'Previous Trades Import_OMS Quer'!N2382</f>
        <v>0</v>
      </c>
      <c r="O2382" t="str">
        <f>CLEAN('Previous Trades Import_OMS Quer'!O2382)</f>
        <v/>
      </c>
      <c r="Q2382" s="25">
        <f t="shared" si="74"/>
        <v>0</v>
      </c>
      <c r="R2382" s="25" t="e">
        <f>VLOOKUP(O2382,'Currency Balance'!$O$3:$Q$32,3,0)</f>
        <v>#N/A</v>
      </c>
      <c r="S2382" t="e">
        <f t="shared" si="75"/>
        <v>#N/A</v>
      </c>
    </row>
    <row r="2383" spans="1:19">
      <c r="A2383">
        <f>'Previous Trades Import_OMS Quer'!A2383</f>
        <v>0</v>
      </c>
      <c r="B2383">
        <f>'Previous Trades Import_OMS Quer'!B2383</f>
        <v>0</v>
      </c>
      <c r="C2383" s="22">
        <f>'Previous Trades Import_OMS Quer'!C2383</f>
        <v>0</v>
      </c>
      <c r="D2383">
        <f>'Previous Trades Import_OMS Quer'!D2383</f>
        <v>0</v>
      </c>
      <c r="E2383" s="22">
        <f>'Previous Trades Import_OMS Quer'!E2383</f>
        <v>0</v>
      </c>
      <c r="F2383">
        <f>'Previous Trades Import_OMS Quer'!F2383</f>
        <v>0</v>
      </c>
      <c r="G2383">
        <f>'Previous Trades Import_OMS Quer'!G2383</f>
        <v>0</v>
      </c>
      <c r="H2383">
        <f>'Previous Trades Import_OMS Quer'!H2383</f>
        <v>0</v>
      </c>
      <c r="I2383">
        <f>'Previous Trades Import_OMS Quer'!I2383</f>
        <v>0</v>
      </c>
      <c r="J2383">
        <f>'Previous Trades Import_OMS Quer'!J2383</f>
        <v>0</v>
      </c>
      <c r="K2383">
        <f>'Previous Trades Import_OMS Quer'!K2383</f>
        <v>0</v>
      </c>
      <c r="L2383">
        <f>'Previous Trades Import_OMS Quer'!L2383</f>
        <v>0</v>
      </c>
      <c r="M2383">
        <f>'Previous Trades Import_OMS Quer'!M2383</f>
        <v>0</v>
      </c>
      <c r="N2383">
        <f>'Previous Trades Import_OMS Quer'!N2383</f>
        <v>0</v>
      </c>
      <c r="O2383" t="str">
        <f>CLEAN('Previous Trades Import_OMS Quer'!O2383)</f>
        <v/>
      </c>
      <c r="Q2383" s="25">
        <f t="shared" si="74"/>
        <v>0</v>
      </c>
      <c r="R2383" s="25" t="e">
        <f>VLOOKUP(O2383,'Currency Balance'!$O$3:$Q$32,3,0)</f>
        <v>#N/A</v>
      </c>
      <c r="S2383" t="e">
        <f t="shared" si="75"/>
        <v>#N/A</v>
      </c>
    </row>
    <row r="2384" spans="1:19">
      <c r="A2384">
        <f>'Previous Trades Import_OMS Quer'!A2384</f>
        <v>0</v>
      </c>
      <c r="B2384">
        <f>'Previous Trades Import_OMS Quer'!B2384</f>
        <v>0</v>
      </c>
      <c r="C2384" s="22">
        <f>'Previous Trades Import_OMS Quer'!C2384</f>
        <v>0</v>
      </c>
      <c r="D2384">
        <f>'Previous Trades Import_OMS Quer'!D2384</f>
        <v>0</v>
      </c>
      <c r="E2384" s="22">
        <f>'Previous Trades Import_OMS Quer'!E2384</f>
        <v>0</v>
      </c>
      <c r="F2384">
        <f>'Previous Trades Import_OMS Quer'!F2384</f>
        <v>0</v>
      </c>
      <c r="G2384">
        <f>'Previous Trades Import_OMS Quer'!G2384</f>
        <v>0</v>
      </c>
      <c r="H2384">
        <f>'Previous Trades Import_OMS Quer'!H2384</f>
        <v>0</v>
      </c>
      <c r="I2384">
        <f>'Previous Trades Import_OMS Quer'!I2384</f>
        <v>0</v>
      </c>
      <c r="J2384">
        <f>'Previous Trades Import_OMS Quer'!J2384</f>
        <v>0</v>
      </c>
      <c r="K2384">
        <f>'Previous Trades Import_OMS Quer'!K2384</f>
        <v>0</v>
      </c>
      <c r="L2384">
        <f>'Previous Trades Import_OMS Quer'!L2384</f>
        <v>0</v>
      </c>
      <c r="M2384">
        <f>'Previous Trades Import_OMS Quer'!M2384</f>
        <v>0</v>
      </c>
      <c r="N2384">
        <f>'Previous Trades Import_OMS Quer'!N2384</f>
        <v>0</v>
      </c>
      <c r="O2384" t="str">
        <f>CLEAN('Previous Trades Import_OMS Quer'!O2384)</f>
        <v/>
      </c>
      <c r="Q2384" s="25">
        <f t="shared" si="74"/>
        <v>0</v>
      </c>
      <c r="R2384" s="25" t="e">
        <f>VLOOKUP(O2384,'Currency Balance'!$O$3:$Q$32,3,0)</f>
        <v>#N/A</v>
      </c>
      <c r="S2384" t="e">
        <f t="shared" si="75"/>
        <v>#N/A</v>
      </c>
    </row>
    <row r="2385" spans="1:19">
      <c r="A2385">
        <f>'Previous Trades Import_OMS Quer'!A2385</f>
        <v>0</v>
      </c>
      <c r="B2385">
        <f>'Previous Trades Import_OMS Quer'!B2385</f>
        <v>0</v>
      </c>
      <c r="C2385" s="22">
        <f>'Previous Trades Import_OMS Quer'!C2385</f>
        <v>0</v>
      </c>
      <c r="D2385">
        <f>'Previous Trades Import_OMS Quer'!D2385</f>
        <v>0</v>
      </c>
      <c r="E2385" s="22">
        <f>'Previous Trades Import_OMS Quer'!E2385</f>
        <v>0</v>
      </c>
      <c r="F2385">
        <f>'Previous Trades Import_OMS Quer'!F2385</f>
        <v>0</v>
      </c>
      <c r="G2385">
        <f>'Previous Trades Import_OMS Quer'!G2385</f>
        <v>0</v>
      </c>
      <c r="H2385">
        <f>'Previous Trades Import_OMS Quer'!H2385</f>
        <v>0</v>
      </c>
      <c r="I2385">
        <f>'Previous Trades Import_OMS Quer'!I2385</f>
        <v>0</v>
      </c>
      <c r="J2385">
        <f>'Previous Trades Import_OMS Quer'!J2385</f>
        <v>0</v>
      </c>
      <c r="K2385">
        <f>'Previous Trades Import_OMS Quer'!K2385</f>
        <v>0</v>
      </c>
      <c r="L2385">
        <f>'Previous Trades Import_OMS Quer'!L2385</f>
        <v>0</v>
      </c>
      <c r="M2385">
        <f>'Previous Trades Import_OMS Quer'!M2385</f>
        <v>0</v>
      </c>
      <c r="N2385">
        <f>'Previous Trades Import_OMS Quer'!N2385</f>
        <v>0</v>
      </c>
      <c r="O2385" t="str">
        <f>CLEAN('Previous Trades Import_OMS Quer'!O2385)</f>
        <v/>
      </c>
      <c r="Q2385" s="25">
        <f t="shared" si="74"/>
        <v>0</v>
      </c>
      <c r="R2385" s="25" t="e">
        <f>VLOOKUP(O2385,'Currency Balance'!$O$3:$Q$32,3,0)</f>
        <v>#N/A</v>
      </c>
      <c r="S2385" t="e">
        <f t="shared" si="75"/>
        <v>#N/A</v>
      </c>
    </row>
    <row r="2386" spans="1:19">
      <c r="A2386">
        <f>'Previous Trades Import_OMS Quer'!A2386</f>
        <v>0</v>
      </c>
      <c r="B2386">
        <f>'Previous Trades Import_OMS Quer'!B2386</f>
        <v>0</v>
      </c>
      <c r="C2386" s="22">
        <f>'Previous Trades Import_OMS Quer'!C2386</f>
        <v>0</v>
      </c>
      <c r="D2386">
        <f>'Previous Trades Import_OMS Quer'!D2386</f>
        <v>0</v>
      </c>
      <c r="E2386" s="22">
        <f>'Previous Trades Import_OMS Quer'!E2386</f>
        <v>0</v>
      </c>
      <c r="F2386">
        <f>'Previous Trades Import_OMS Quer'!F2386</f>
        <v>0</v>
      </c>
      <c r="G2386">
        <f>'Previous Trades Import_OMS Quer'!G2386</f>
        <v>0</v>
      </c>
      <c r="H2386">
        <f>'Previous Trades Import_OMS Quer'!H2386</f>
        <v>0</v>
      </c>
      <c r="I2386">
        <f>'Previous Trades Import_OMS Quer'!I2386</f>
        <v>0</v>
      </c>
      <c r="J2386">
        <f>'Previous Trades Import_OMS Quer'!J2386</f>
        <v>0</v>
      </c>
      <c r="K2386">
        <f>'Previous Trades Import_OMS Quer'!K2386</f>
        <v>0</v>
      </c>
      <c r="L2386">
        <f>'Previous Trades Import_OMS Quer'!L2386</f>
        <v>0</v>
      </c>
      <c r="M2386">
        <f>'Previous Trades Import_OMS Quer'!M2386</f>
        <v>0</v>
      </c>
      <c r="N2386">
        <f>'Previous Trades Import_OMS Quer'!N2386</f>
        <v>0</v>
      </c>
      <c r="O2386" t="str">
        <f>CLEAN('Previous Trades Import_OMS Quer'!O2386)</f>
        <v/>
      </c>
      <c r="Q2386" s="25">
        <f t="shared" si="74"/>
        <v>0</v>
      </c>
      <c r="R2386" s="25" t="e">
        <f>VLOOKUP(O2386,'Currency Balance'!$O$3:$Q$32,3,0)</f>
        <v>#N/A</v>
      </c>
      <c r="S2386" t="e">
        <f t="shared" si="75"/>
        <v>#N/A</v>
      </c>
    </row>
    <row r="2387" spans="1:19">
      <c r="A2387">
        <f>'Previous Trades Import_OMS Quer'!A2387</f>
        <v>0</v>
      </c>
      <c r="B2387">
        <f>'Previous Trades Import_OMS Quer'!B2387</f>
        <v>0</v>
      </c>
      <c r="C2387" s="22">
        <f>'Previous Trades Import_OMS Quer'!C2387</f>
        <v>0</v>
      </c>
      <c r="D2387">
        <f>'Previous Trades Import_OMS Quer'!D2387</f>
        <v>0</v>
      </c>
      <c r="E2387" s="22">
        <f>'Previous Trades Import_OMS Quer'!E2387</f>
        <v>0</v>
      </c>
      <c r="F2387">
        <f>'Previous Trades Import_OMS Quer'!F2387</f>
        <v>0</v>
      </c>
      <c r="G2387">
        <f>'Previous Trades Import_OMS Quer'!G2387</f>
        <v>0</v>
      </c>
      <c r="H2387">
        <f>'Previous Trades Import_OMS Quer'!H2387</f>
        <v>0</v>
      </c>
      <c r="I2387">
        <f>'Previous Trades Import_OMS Quer'!I2387</f>
        <v>0</v>
      </c>
      <c r="J2387">
        <f>'Previous Trades Import_OMS Quer'!J2387</f>
        <v>0</v>
      </c>
      <c r="K2387">
        <f>'Previous Trades Import_OMS Quer'!K2387</f>
        <v>0</v>
      </c>
      <c r="L2387">
        <f>'Previous Trades Import_OMS Quer'!L2387</f>
        <v>0</v>
      </c>
      <c r="M2387">
        <f>'Previous Trades Import_OMS Quer'!M2387</f>
        <v>0</v>
      </c>
      <c r="N2387">
        <f>'Previous Trades Import_OMS Quer'!N2387</f>
        <v>0</v>
      </c>
      <c r="O2387" t="str">
        <f>CLEAN('Previous Trades Import_OMS Quer'!O2387)</f>
        <v/>
      </c>
      <c r="Q2387" s="25">
        <f t="shared" si="74"/>
        <v>0</v>
      </c>
      <c r="R2387" s="25" t="e">
        <f>VLOOKUP(O2387,'Currency Balance'!$O$3:$Q$32,3,0)</f>
        <v>#N/A</v>
      </c>
      <c r="S2387" t="e">
        <f t="shared" si="75"/>
        <v>#N/A</v>
      </c>
    </row>
    <row r="2388" spans="1:19">
      <c r="A2388">
        <f>'Previous Trades Import_OMS Quer'!A2388</f>
        <v>0</v>
      </c>
      <c r="B2388">
        <f>'Previous Trades Import_OMS Quer'!B2388</f>
        <v>0</v>
      </c>
      <c r="C2388" s="22">
        <f>'Previous Trades Import_OMS Quer'!C2388</f>
        <v>0</v>
      </c>
      <c r="D2388">
        <f>'Previous Trades Import_OMS Quer'!D2388</f>
        <v>0</v>
      </c>
      <c r="E2388" s="22">
        <f>'Previous Trades Import_OMS Quer'!E2388</f>
        <v>0</v>
      </c>
      <c r="F2388">
        <f>'Previous Trades Import_OMS Quer'!F2388</f>
        <v>0</v>
      </c>
      <c r="G2388">
        <f>'Previous Trades Import_OMS Quer'!G2388</f>
        <v>0</v>
      </c>
      <c r="H2388">
        <f>'Previous Trades Import_OMS Quer'!H2388</f>
        <v>0</v>
      </c>
      <c r="I2388">
        <f>'Previous Trades Import_OMS Quer'!I2388</f>
        <v>0</v>
      </c>
      <c r="J2388">
        <f>'Previous Trades Import_OMS Quer'!J2388</f>
        <v>0</v>
      </c>
      <c r="K2388">
        <f>'Previous Trades Import_OMS Quer'!K2388</f>
        <v>0</v>
      </c>
      <c r="L2388">
        <f>'Previous Trades Import_OMS Quer'!L2388</f>
        <v>0</v>
      </c>
      <c r="M2388">
        <f>'Previous Trades Import_OMS Quer'!M2388</f>
        <v>0</v>
      </c>
      <c r="N2388">
        <f>'Previous Trades Import_OMS Quer'!N2388</f>
        <v>0</v>
      </c>
      <c r="O2388" t="str">
        <f>CLEAN('Previous Trades Import_OMS Quer'!O2388)</f>
        <v/>
      </c>
      <c r="Q2388" s="25">
        <f t="shared" si="74"/>
        <v>0</v>
      </c>
      <c r="R2388" s="25" t="e">
        <f>VLOOKUP(O2388,'Currency Balance'!$O$3:$Q$32,3,0)</f>
        <v>#N/A</v>
      </c>
      <c r="S2388" t="e">
        <f t="shared" si="75"/>
        <v>#N/A</v>
      </c>
    </row>
    <row r="2389" spans="1:19">
      <c r="A2389">
        <f>'Previous Trades Import_OMS Quer'!A2389</f>
        <v>0</v>
      </c>
      <c r="B2389">
        <f>'Previous Trades Import_OMS Quer'!B2389</f>
        <v>0</v>
      </c>
      <c r="C2389" s="22">
        <f>'Previous Trades Import_OMS Quer'!C2389</f>
        <v>0</v>
      </c>
      <c r="D2389">
        <f>'Previous Trades Import_OMS Quer'!D2389</f>
        <v>0</v>
      </c>
      <c r="E2389" s="22">
        <f>'Previous Trades Import_OMS Quer'!E2389</f>
        <v>0</v>
      </c>
      <c r="F2389">
        <f>'Previous Trades Import_OMS Quer'!F2389</f>
        <v>0</v>
      </c>
      <c r="G2389">
        <f>'Previous Trades Import_OMS Quer'!G2389</f>
        <v>0</v>
      </c>
      <c r="H2389">
        <f>'Previous Trades Import_OMS Quer'!H2389</f>
        <v>0</v>
      </c>
      <c r="I2389">
        <f>'Previous Trades Import_OMS Quer'!I2389</f>
        <v>0</v>
      </c>
      <c r="J2389">
        <f>'Previous Trades Import_OMS Quer'!J2389</f>
        <v>0</v>
      </c>
      <c r="K2389">
        <f>'Previous Trades Import_OMS Quer'!K2389</f>
        <v>0</v>
      </c>
      <c r="L2389">
        <f>'Previous Trades Import_OMS Quer'!L2389</f>
        <v>0</v>
      </c>
      <c r="M2389">
        <f>'Previous Trades Import_OMS Quer'!M2389</f>
        <v>0</v>
      </c>
      <c r="N2389">
        <f>'Previous Trades Import_OMS Quer'!N2389</f>
        <v>0</v>
      </c>
      <c r="O2389" t="str">
        <f>CLEAN('Previous Trades Import_OMS Quer'!O2389)</f>
        <v/>
      </c>
      <c r="Q2389" s="25">
        <f t="shared" si="74"/>
        <v>0</v>
      </c>
      <c r="R2389" s="25" t="e">
        <f>VLOOKUP(O2389,'Currency Balance'!$O$3:$Q$32,3,0)</f>
        <v>#N/A</v>
      </c>
      <c r="S2389" t="e">
        <f t="shared" si="75"/>
        <v>#N/A</v>
      </c>
    </row>
    <row r="2390" spans="1:19">
      <c r="A2390">
        <f>'Previous Trades Import_OMS Quer'!A2390</f>
        <v>0</v>
      </c>
      <c r="B2390">
        <f>'Previous Trades Import_OMS Quer'!B2390</f>
        <v>0</v>
      </c>
      <c r="C2390" s="22">
        <f>'Previous Trades Import_OMS Quer'!C2390</f>
        <v>0</v>
      </c>
      <c r="D2390">
        <f>'Previous Trades Import_OMS Quer'!D2390</f>
        <v>0</v>
      </c>
      <c r="E2390" s="22">
        <f>'Previous Trades Import_OMS Quer'!E2390</f>
        <v>0</v>
      </c>
      <c r="F2390">
        <f>'Previous Trades Import_OMS Quer'!F2390</f>
        <v>0</v>
      </c>
      <c r="G2390">
        <f>'Previous Trades Import_OMS Quer'!G2390</f>
        <v>0</v>
      </c>
      <c r="H2390">
        <f>'Previous Trades Import_OMS Quer'!H2390</f>
        <v>0</v>
      </c>
      <c r="I2390">
        <f>'Previous Trades Import_OMS Quer'!I2390</f>
        <v>0</v>
      </c>
      <c r="J2390">
        <f>'Previous Trades Import_OMS Quer'!J2390</f>
        <v>0</v>
      </c>
      <c r="K2390">
        <f>'Previous Trades Import_OMS Quer'!K2390</f>
        <v>0</v>
      </c>
      <c r="L2390">
        <f>'Previous Trades Import_OMS Quer'!L2390</f>
        <v>0</v>
      </c>
      <c r="M2390">
        <f>'Previous Trades Import_OMS Quer'!M2390</f>
        <v>0</v>
      </c>
      <c r="N2390">
        <f>'Previous Trades Import_OMS Quer'!N2390</f>
        <v>0</v>
      </c>
      <c r="O2390" t="str">
        <f>CLEAN('Previous Trades Import_OMS Quer'!O2390)</f>
        <v/>
      </c>
      <c r="Q2390" s="25">
        <f t="shared" si="74"/>
        <v>0</v>
      </c>
      <c r="R2390" s="25" t="e">
        <f>VLOOKUP(O2390,'Currency Balance'!$O$3:$Q$32,3,0)</f>
        <v>#N/A</v>
      </c>
      <c r="S2390" t="e">
        <f t="shared" si="75"/>
        <v>#N/A</v>
      </c>
    </row>
    <row r="2391" spans="1:19">
      <c r="A2391">
        <f>'Previous Trades Import_OMS Quer'!A2391</f>
        <v>0</v>
      </c>
      <c r="B2391">
        <f>'Previous Trades Import_OMS Quer'!B2391</f>
        <v>0</v>
      </c>
      <c r="C2391" s="22">
        <f>'Previous Trades Import_OMS Quer'!C2391</f>
        <v>0</v>
      </c>
      <c r="D2391">
        <f>'Previous Trades Import_OMS Quer'!D2391</f>
        <v>0</v>
      </c>
      <c r="E2391" s="22">
        <f>'Previous Trades Import_OMS Quer'!E2391</f>
        <v>0</v>
      </c>
      <c r="F2391">
        <f>'Previous Trades Import_OMS Quer'!F2391</f>
        <v>0</v>
      </c>
      <c r="G2391">
        <f>'Previous Trades Import_OMS Quer'!G2391</f>
        <v>0</v>
      </c>
      <c r="H2391">
        <f>'Previous Trades Import_OMS Quer'!H2391</f>
        <v>0</v>
      </c>
      <c r="I2391">
        <f>'Previous Trades Import_OMS Quer'!I2391</f>
        <v>0</v>
      </c>
      <c r="J2391">
        <f>'Previous Trades Import_OMS Quer'!J2391</f>
        <v>0</v>
      </c>
      <c r="K2391">
        <f>'Previous Trades Import_OMS Quer'!K2391</f>
        <v>0</v>
      </c>
      <c r="L2391">
        <f>'Previous Trades Import_OMS Quer'!L2391</f>
        <v>0</v>
      </c>
      <c r="M2391">
        <f>'Previous Trades Import_OMS Quer'!M2391</f>
        <v>0</v>
      </c>
      <c r="N2391">
        <f>'Previous Trades Import_OMS Quer'!N2391</f>
        <v>0</v>
      </c>
      <c r="O2391" t="str">
        <f>CLEAN('Previous Trades Import_OMS Quer'!O2391)</f>
        <v/>
      </c>
      <c r="Q2391" s="25">
        <f t="shared" si="74"/>
        <v>0</v>
      </c>
      <c r="R2391" s="25" t="e">
        <f>VLOOKUP(O2391,'Currency Balance'!$O$3:$Q$32,3,0)</f>
        <v>#N/A</v>
      </c>
      <c r="S2391" t="e">
        <f t="shared" si="75"/>
        <v>#N/A</v>
      </c>
    </row>
    <row r="2392" spans="1:19">
      <c r="A2392">
        <f>'Previous Trades Import_OMS Quer'!A2392</f>
        <v>0</v>
      </c>
      <c r="B2392">
        <f>'Previous Trades Import_OMS Quer'!B2392</f>
        <v>0</v>
      </c>
      <c r="C2392" s="22">
        <f>'Previous Trades Import_OMS Quer'!C2392</f>
        <v>0</v>
      </c>
      <c r="D2392">
        <f>'Previous Trades Import_OMS Quer'!D2392</f>
        <v>0</v>
      </c>
      <c r="E2392" s="22">
        <f>'Previous Trades Import_OMS Quer'!E2392</f>
        <v>0</v>
      </c>
      <c r="F2392">
        <f>'Previous Trades Import_OMS Quer'!F2392</f>
        <v>0</v>
      </c>
      <c r="G2392">
        <f>'Previous Trades Import_OMS Quer'!G2392</f>
        <v>0</v>
      </c>
      <c r="H2392">
        <f>'Previous Trades Import_OMS Quer'!H2392</f>
        <v>0</v>
      </c>
      <c r="I2392">
        <f>'Previous Trades Import_OMS Quer'!I2392</f>
        <v>0</v>
      </c>
      <c r="J2392">
        <f>'Previous Trades Import_OMS Quer'!J2392</f>
        <v>0</v>
      </c>
      <c r="K2392">
        <f>'Previous Trades Import_OMS Quer'!K2392</f>
        <v>0</v>
      </c>
      <c r="L2392">
        <f>'Previous Trades Import_OMS Quer'!L2392</f>
        <v>0</v>
      </c>
      <c r="M2392">
        <f>'Previous Trades Import_OMS Quer'!M2392</f>
        <v>0</v>
      </c>
      <c r="N2392">
        <f>'Previous Trades Import_OMS Quer'!N2392</f>
        <v>0</v>
      </c>
      <c r="O2392" t="str">
        <f>CLEAN('Previous Trades Import_OMS Quer'!O2392)</f>
        <v/>
      </c>
      <c r="Q2392" s="25">
        <f t="shared" si="74"/>
        <v>0</v>
      </c>
      <c r="R2392" s="25" t="e">
        <f>VLOOKUP(O2392,'Currency Balance'!$O$3:$Q$32,3,0)</f>
        <v>#N/A</v>
      </c>
      <c r="S2392" t="e">
        <f t="shared" si="75"/>
        <v>#N/A</v>
      </c>
    </row>
    <row r="2393" spans="1:19">
      <c r="A2393">
        <f>'Previous Trades Import_OMS Quer'!A2393</f>
        <v>0</v>
      </c>
      <c r="B2393">
        <f>'Previous Trades Import_OMS Quer'!B2393</f>
        <v>0</v>
      </c>
      <c r="C2393" s="22">
        <f>'Previous Trades Import_OMS Quer'!C2393</f>
        <v>0</v>
      </c>
      <c r="D2393">
        <f>'Previous Trades Import_OMS Quer'!D2393</f>
        <v>0</v>
      </c>
      <c r="E2393" s="22">
        <f>'Previous Trades Import_OMS Quer'!E2393</f>
        <v>0</v>
      </c>
      <c r="F2393">
        <f>'Previous Trades Import_OMS Quer'!F2393</f>
        <v>0</v>
      </c>
      <c r="G2393">
        <f>'Previous Trades Import_OMS Quer'!G2393</f>
        <v>0</v>
      </c>
      <c r="H2393">
        <f>'Previous Trades Import_OMS Quer'!H2393</f>
        <v>0</v>
      </c>
      <c r="I2393">
        <f>'Previous Trades Import_OMS Quer'!I2393</f>
        <v>0</v>
      </c>
      <c r="J2393">
        <f>'Previous Trades Import_OMS Quer'!J2393</f>
        <v>0</v>
      </c>
      <c r="K2393">
        <f>'Previous Trades Import_OMS Quer'!K2393</f>
        <v>0</v>
      </c>
      <c r="L2393">
        <f>'Previous Trades Import_OMS Quer'!L2393</f>
        <v>0</v>
      </c>
      <c r="M2393">
        <f>'Previous Trades Import_OMS Quer'!M2393</f>
        <v>0</v>
      </c>
      <c r="N2393">
        <f>'Previous Trades Import_OMS Quer'!N2393</f>
        <v>0</v>
      </c>
      <c r="O2393" t="str">
        <f>CLEAN('Previous Trades Import_OMS Quer'!O2393)</f>
        <v/>
      </c>
      <c r="Q2393" s="25">
        <f t="shared" si="74"/>
        <v>0</v>
      </c>
      <c r="R2393" s="25" t="e">
        <f>VLOOKUP(O2393,'Currency Balance'!$O$3:$Q$32,3,0)</f>
        <v>#N/A</v>
      </c>
      <c r="S2393" t="e">
        <f t="shared" si="75"/>
        <v>#N/A</v>
      </c>
    </row>
    <row r="2394" spans="1:19">
      <c r="A2394">
        <f>'Previous Trades Import_OMS Quer'!A2394</f>
        <v>0</v>
      </c>
      <c r="B2394">
        <f>'Previous Trades Import_OMS Quer'!B2394</f>
        <v>0</v>
      </c>
      <c r="C2394" s="22">
        <f>'Previous Trades Import_OMS Quer'!C2394</f>
        <v>0</v>
      </c>
      <c r="D2394">
        <f>'Previous Trades Import_OMS Quer'!D2394</f>
        <v>0</v>
      </c>
      <c r="E2394" s="22">
        <f>'Previous Trades Import_OMS Quer'!E2394</f>
        <v>0</v>
      </c>
      <c r="F2394">
        <f>'Previous Trades Import_OMS Quer'!F2394</f>
        <v>0</v>
      </c>
      <c r="G2394">
        <f>'Previous Trades Import_OMS Quer'!G2394</f>
        <v>0</v>
      </c>
      <c r="H2394">
        <f>'Previous Trades Import_OMS Quer'!H2394</f>
        <v>0</v>
      </c>
      <c r="I2394">
        <f>'Previous Trades Import_OMS Quer'!I2394</f>
        <v>0</v>
      </c>
      <c r="J2394">
        <f>'Previous Trades Import_OMS Quer'!J2394</f>
        <v>0</v>
      </c>
      <c r="K2394">
        <f>'Previous Trades Import_OMS Quer'!K2394</f>
        <v>0</v>
      </c>
      <c r="L2394">
        <f>'Previous Trades Import_OMS Quer'!L2394</f>
        <v>0</v>
      </c>
      <c r="M2394">
        <f>'Previous Trades Import_OMS Quer'!M2394</f>
        <v>0</v>
      </c>
      <c r="N2394">
        <f>'Previous Trades Import_OMS Quer'!N2394</f>
        <v>0</v>
      </c>
      <c r="O2394" t="str">
        <f>CLEAN('Previous Trades Import_OMS Quer'!O2394)</f>
        <v/>
      </c>
      <c r="Q2394" s="25">
        <f t="shared" si="74"/>
        <v>0</v>
      </c>
      <c r="R2394" s="25" t="e">
        <f>VLOOKUP(O2394,'Currency Balance'!$O$3:$Q$32,3,0)</f>
        <v>#N/A</v>
      </c>
      <c r="S2394" t="e">
        <f t="shared" si="75"/>
        <v>#N/A</v>
      </c>
    </row>
    <row r="2395" spans="1:19">
      <c r="A2395">
        <f>'Previous Trades Import_OMS Quer'!A2395</f>
        <v>0</v>
      </c>
      <c r="B2395">
        <f>'Previous Trades Import_OMS Quer'!B2395</f>
        <v>0</v>
      </c>
      <c r="C2395" s="22">
        <f>'Previous Trades Import_OMS Quer'!C2395</f>
        <v>0</v>
      </c>
      <c r="D2395">
        <f>'Previous Trades Import_OMS Quer'!D2395</f>
        <v>0</v>
      </c>
      <c r="E2395" s="22">
        <f>'Previous Trades Import_OMS Quer'!E2395</f>
        <v>0</v>
      </c>
      <c r="F2395">
        <f>'Previous Trades Import_OMS Quer'!F2395</f>
        <v>0</v>
      </c>
      <c r="G2395">
        <f>'Previous Trades Import_OMS Quer'!G2395</f>
        <v>0</v>
      </c>
      <c r="H2395">
        <f>'Previous Trades Import_OMS Quer'!H2395</f>
        <v>0</v>
      </c>
      <c r="I2395">
        <f>'Previous Trades Import_OMS Quer'!I2395</f>
        <v>0</v>
      </c>
      <c r="J2395">
        <f>'Previous Trades Import_OMS Quer'!J2395</f>
        <v>0</v>
      </c>
      <c r="K2395">
        <f>'Previous Trades Import_OMS Quer'!K2395</f>
        <v>0</v>
      </c>
      <c r="L2395">
        <f>'Previous Trades Import_OMS Quer'!L2395</f>
        <v>0</v>
      </c>
      <c r="M2395">
        <f>'Previous Trades Import_OMS Quer'!M2395</f>
        <v>0</v>
      </c>
      <c r="N2395">
        <f>'Previous Trades Import_OMS Quer'!N2395</f>
        <v>0</v>
      </c>
      <c r="O2395" t="str">
        <f>CLEAN('Previous Trades Import_OMS Quer'!O2395)</f>
        <v/>
      </c>
      <c r="Q2395" s="25">
        <f t="shared" si="74"/>
        <v>0</v>
      </c>
      <c r="R2395" s="25" t="e">
        <f>VLOOKUP(O2395,'Currency Balance'!$O$3:$Q$32,3,0)</f>
        <v>#N/A</v>
      </c>
      <c r="S2395" t="e">
        <f t="shared" si="75"/>
        <v>#N/A</v>
      </c>
    </row>
    <row r="2396" spans="1:19">
      <c r="A2396">
        <f>'Previous Trades Import_OMS Quer'!A2396</f>
        <v>0</v>
      </c>
      <c r="B2396">
        <f>'Previous Trades Import_OMS Quer'!B2396</f>
        <v>0</v>
      </c>
      <c r="C2396" s="22">
        <f>'Previous Trades Import_OMS Quer'!C2396</f>
        <v>0</v>
      </c>
      <c r="D2396">
        <f>'Previous Trades Import_OMS Quer'!D2396</f>
        <v>0</v>
      </c>
      <c r="E2396" s="22">
        <f>'Previous Trades Import_OMS Quer'!E2396</f>
        <v>0</v>
      </c>
      <c r="F2396">
        <f>'Previous Trades Import_OMS Quer'!F2396</f>
        <v>0</v>
      </c>
      <c r="G2396">
        <f>'Previous Trades Import_OMS Quer'!G2396</f>
        <v>0</v>
      </c>
      <c r="H2396">
        <f>'Previous Trades Import_OMS Quer'!H2396</f>
        <v>0</v>
      </c>
      <c r="I2396">
        <f>'Previous Trades Import_OMS Quer'!I2396</f>
        <v>0</v>
      </c>
      <c r="J2396">
        <f>'Previous Trades Import_OMS Quer'!J2396</f>
        <v>0</v>
      </c>
      <c r="K2396">
        <f>'Previous Trades Import_OMS Quer'!K2396</f>
        <v>0</v>
      </c>
      <c r="L2396">
        <f>'Previous Trades Import_OMS Quer'!L2396</f>
        <v>0</v>
      </c>
      <c r="M2396">
        <f>'Previous Trades Import_OMS Quer'!M2396</f>
        <v>0</v>
      </c>
      <c r="N2396">
        <f>'Previous Trades Import_OMS Quer'!N2396</f>
        <v>0</v>
      </c>
      <c r="O2396" t="str">
        <f>CLEAN('Previous Trades Import_OMS Quer'!O2396)</f>
        <v/>
      </c>
      <c r="Q2396" s="25">
        <f t="shared" si="74"/>
        <v>0</v>
      </c>
      <c r="R2396" s="25" t="e">
        <f>VLOOKUP(O2396,'Currency Balance'!$O$3:$Q$32,3,0)</f>
        <v>#N/A</v>
      </c>
      <c r="S2396" t="e">
        <f t="shared" si="75"/>
        <v>#N/A</v>
      </c>
    </row>
    <row r="2397" spans="1:19">
      <c r="A2397">
        <f>'Previous Trades Import_OMS Quer'!A2397</f>
        <v>0</v>
      </c>
      <c r="B2397">
        <f>'Previous Trades Import_OMS Quer'!B2397</f>
        <v>0</v>
      </c>
      <c r="C2397" s="22">
        <f>'Previous Trades Import_OMS Quer'!C2397</f>
        <v>0</v>
      </c>
      <c r="D2397">
        <f>'Previous Trades Import_OMS Quer'!D2397</f>
        <v>0</v>
      </c>
      <c r="E2397" s="22">
        <f>'Previous Trades Import_OMS Quer'!E2397</f>
        <v>0</v>
      </c>
      <c r="F2397">
        <f>'Previous Trades Import_OMS Quer'!F2397</f>
        <v>0</v>
      </c>
      <c r="G2397">
        <f>'Previous Trades Import_OMS Quer'!G2397</f>
        <v>0</v>
      </c>
      <c r="H2397">
        <f>'Previous Trades Import_OMS Quer'!H2397</f>
        <v>0</v>
      </c>
      <c r="I2397">
        <f>'Previous Trades Import_OMS Quer'!I2397</f>
        <v>0</v>
      </c>
      <c r="J2397">
        <f>'Previous Trades Import_OMS Quer'!J2397</f>
        <v>0</v>
      </c>
      <c r="K2397">
        <f>'Previous Trades Import_OMS Quer'!K2397</f>
        <v>0</v>
      </c>
      <c r="L2397">
        <f>'Previous Trades Import_OMS Quer'!L2397</f>
        <v>0</v>
      </c>
      <c r="M2397">
        <f>'Previous Trades Import_OMS Quer'!M2397</f>
        <v>0</v>
      </c>
      <c r="N2397">
        <f>'Previous Trades Import_OMS Quer'!N2397</f>
        <v>0</v>
      </c>
      <c r="O2397" t="str">
        <f>CLEAN('Previous Trades Import_OMS Quer'!O2397)</f>
        <v/>
      </c>
      <c r="Q2397" s="25">
        <f t="shared" si="74"/>
        <v>0</v>
      </c>
      <c r="R2397" s="25" t="e">
        <f>VLOOKUP(O2397,'Currency Balance'!$O$3:$Q$32,3,0)</f>
        <v>#N/A</v>
      </c>
      <c r="S2397" t="e">
        <f t="shared" si="75"/>
        <v>#N/A</v>
      </c>
    </row>
    <row r="2398" spans="1:19">
      <c r="A2398">
        <f>'Previous Trades Import_OMS Quer'!A2398</f>
        <v>0</v>
      </c>
      <c r="B2398">
        <f>'Previous Trades Import_OMS Quer'!B2398</f>
        <v>0</v>
      </c>
      <c r="C2398" s="22">
        <f>'Previous Trades Import_OMS Quer'!C2398</f>
        <v>0</v>
      </c>
      <c r="D2398">
        <f>'Previous Trades Import_OMS Quer'!D2398</f>
        <v>0</v>
      </c>
      <c r="E2398" s="22">
        <f>'Previous Trades Import_OMS Quer'!E2398</f>
        <v>0</v>
      </c>
      <c r="F2398">
        <f>'Previous Trades Import_OMS Quer'!F2398</f>
        <v>0</v>
      </c>
      <c r="G2398">
        <f>'Previous Trades Import_OMS Quer'!G2398</f>
        <v>0</v>
      </c>
      <c r="H2398">
        <f>'Previous Trades Import_OMS Quer'!H2398</f>
        <v>0</v>
      </c>
      <c r="I2398">
        <f>'Previous Trades Import_OMS Quer'!I2398</f>
        <v>0</v>
      </c>
      <c r="J2398">
        <f>'Previous Trades Import_OMS Quer'!J2398</f>
        <v>0</v>
      </c>
      <c r="K2398">
        <f>'Previous Trades Import_OMS Quer'!K2398</f>
        <v>0</v>
      </c>
      <c r="L2398">
        <f>'Previous Trades Import_OMS Quer'!L2398</f>
        <v>0</v>
      </c>
      <c r="M2398">
        <f>'Previous Trades Import_OMS Quer'!M2398</f>
        <v>0</v>
      </c>
      <c r="N2398">
        <f>'Previous Trades Import_OMS Quer'!N2398</f>
        <v>0</v>
      </c>
      <c r="O2398" t="str">
        <f>CLEAN('Previous Trades Import_OMS Quer'!O2398)</f>
        <v/>
      </c>
      <c r="Q2398" s="25">
        <f t="shared" si="74"/>
        <v>0</v>
      </c>
      <c r="R2398" s="25" t="e">
        <f>VLOOKUP(O2398,'Currency Balance'!$O$3:$Q$32,3,0)</f>
        <v>#N/A</v>
      </c>
      <c r="S2398" t="e">
        <f t="shared" si="75"/>
        <v>#N/A</v>
      </c>
    </row>
    <row r="2399" spans="1:19">
      <c r="A2399">
        <f>'Previous Trades Import_OMS Quer'!A2399</f>
        <v>0</v>
      </c>
      <c r="B2399">
        <f>'Previous Trades Import_OMS Quer'!B2399</f>
        <v>0</v>
      </c>
      <c r="C2399" s="22">
        <f>'Previous Trades Import_OMS Quer'!C2399</f>
        <v>0</v>
      </c>
      <c r="D2399">
        <f>'Previous Trades Import_OMS Quer'!D2399</f>
        <v>0</v>
      </c>
      <c r="E2399" s="22">
        <f>'Previous Trades Import_OMS Quer'!E2399</f>
        <v>0</v>
      </c>
      <c r="F2399">
        <f>'Previous Trades Import_OMS Quer'!F2399</f>
        <v>0</v>
      </c>
      <c r="G2399">
        <f>'Previous Trades Import_OMS Quer'!G2399</f>
        <v>0</v>
      </c>
      <c r="H2399">
        <f>'Previous Trades Import_OMS Quer'!H2399</f>
        <v>0</v>
      </c>
      <c r="I2399">
        <f>'Previous Trades Import_OMS Quer'!I2399</f>
        <v>0</v>
      </c>
      <c r="J2399">
        <f>'Previous Trades Import_OMS Quer'!J2399</f>
        <v>0</v>
      </c>
      <c r="K2399">
        <f>'Previous Trades Import_OMS Quer'!K2399</f>
        <v>0</v>
      </c>
      <c r="L2399">
        <f>'Previous Trades Import_OMS Quer'!L2399</f>
        <v>0</v>
      </c>
      <c r="M2399">
        <f>'Previous Trades Import_OMS Quer'!M2399</f>
        <v>0</v>
      </c>
      <c r="N2399">
        <f>'Previous Trades Import_OMS Quer'!N2399</f>
        <v>0</v>
      </c>
      <c r="O2399" t="str">
        <f>CLEAN('Previous Trades Import_OMS Quer'!O2399)</f>
        <v/>
      </c>
      <c r="Q2399" s="25">
        <f t="shared" si="74"/>
        <v>0</v>
      </c>
      <c r="R2399" s="25" t="e">
        <f>VLOOKUP(O2399,'Currency Balance'!$O$3:$Q$32,3,0)</f>
        <v>#N/A</v>
      </c>
      <c r="S2399" t="e">
        <f t="shared" si="75"/>
        <v>#N/A</v>
      </c>
    </row>
    <row r="2400" spans="1:19">
      <c r="A2400">
        <f>'Previous Trades Import_OMS Quer'!A2400</f>
        <v>0</v>
      </c>
      <c r="B2400">
        <f>'Previous Trades Import_OMS Quer'!B2400</f>
        <v>0</v>
      </c>
      <c r="C2400" s="22">
        <f>'Previous Trades Import_OMS Quer'!C2400</f>
        <v>0</v>
      </c>
      <c r="D2400">
        <f>'Previous Trades Import_OMS Quer'!D2400</f>
        <v>0</v>
      </c>
      <c r="E2400" s="22">
        <f>'Previous Trades Import_OMS Quer'!E2400</f>
        <v>0</v>
      </c>
      <c r="F2400">
        <f>'Previous Trades Import_OMS Quer'!F2400</f>
        <v>0</v>
      </c>
      <c r="G2400">
        <f>'Previous Trades Import_OMS Quer'!G2400</f>
        <v>0</v>
      </c>
      <c r="H2400">
        <f>'Previous Trades Import_OMS Quer'!H2400</f>
        <v>0</v>
      </c>
      <c r="I2400">
        <f>'Previous Trades Import_OMS Quer'!I2400</f>
        <v>0</v>
      </c>
      <c r="J2400">
        <f>'Previous Trades Import_OMS Quer'!J2400</f>
        <v>0</v>
      </c>
      <c r="K2400">
        <f>'Previous Trades Import_OMS Quer'!K2400</f>
        <v>0</v>
      </c>
      <c r="L2400">
        <f>'Previous Trades Import_OMS Quer'!L2400</f>
        <v>0</v>
      </c>
      <c r="M2400">
        <f>'Previous Trades Import_OMS Quer'!M2400</f>
        <v>0</v>
      </c>
      <c r="N2400">
        <f>'Previous Trades Import_OMS Quer'!N2400</f>
        <v>0</v>
      </c>
      <c r="O2400" t="str">
        <f>CLEAN('Previous Trades Import_OMS Quer'!O2400)</f>
        <v/>
      </c>
      <c r="Q2400" s="25">
        <f t="shared" si="74"/>
        <v>0</v>
      </c>
      <c r="R2400" s="25" t="e">
        <f>VLOOKUP(O2400,'Currency Balance'!$O$3:$Q$32,3,0)</f>
        <v>#N/A</v>
      </c>
      <c r="S2400" t="e">
        <f t="shared" si="75"/>
        <v>#N/A</v>
      </c>
    </row>
    <row r="2401" spans="1:19">
      <c r="A2401">
        <f>'Previous Trades Import_OMS Quer'!A2401</f>
        <v>0</v>
      </c>
      <c r="B2401">
        <f>'Previous Trades Import_OMS Quer'!B2401</f>
        <v>0</v>
      </c>
      <c r="C2401" s="22">
        <f>'Previous Trades Import_OMS Quer'!C2401</f>
        <v>0</v>
      </c>
      <c r="D2401">
        <f>'Previous Trades Import_OMS Quer'!D2401</f>
        <v>0</v>
      </c>
      <c r="E2401" s="22">
        <f>'Previous Trades Import_OMS Quer'!E2401</f>
        <v>0</v>
      </c>
      <c r="F2401">
        <f>'Previous Trades Import_OMS Quer'!F2401</f>
        <v>0</v>
      </c>
      <c r="G2401">
        <f>'Previous Trades Import_OMS Quer'!G2401</f>
        <v>0</v>
      </c>
      <c r="H2401">
        <f>'Previous Trades Import_OMS Quer'!H2401</f>
        <v>0</v>
      </c>
      <c r="I2401">
        <f>'Previous Trades Import_OMS Quer'!I2401</f>
        <v>0</v>
      </c>
      <c r="J2401">
        <f>'Previous Trades Import_OMS Quer'!J2401</f>
        <v>0</v>
      </c>
      <c r="K2401">
        <f>'Previous Trades Import_OMS Quer'!K2401</f>
        <v>0</v>
      </c>
      <c r="L2401">
        <f>'Previous Trades Import_OMS Quer'!L2401</f>
        <v>0</v>
      </c>
      <c r="M2401">
        <f>'Previous Trades Import_OMS Quer'!M2401</f>
        <v>0</v>
      </c>
      <c r="N2401">
        <f>'Previous Trades Import_OMS Quer'!N2401</f>
        <v>0</v>
      </c>
      <c r="O2401" t="str">
        <f>CLEAN('Previous Trades Import_OMS Quer'!O2401)</f>
        <v/>
      </c>
      <c r="Q2401" s="25">
        <f t="shared" si="74"/>
        <v>0</v>
      </c>
      <c r="R2401" s="25" t="e">
        <f>VLOOKUP(O2401,'Currency Balance'!$O$3:$Q$32,3,0)</f>
        <v>#N/A</v>
      </c>
      <c r="S2401" t="e">
        <f t="shared" si="75"/>
        <v>#N/A</v>
      </c>
    </row>
    <row r="2402" spans="1:19">
      <c r="A2402">
        <f>'Previous Trades Import_OMS Quer'!A2402</f>
        <v>0</v>
      </c>
      <c r="B2402">
        <f>'Previous Trades Import_OMS Quer'!B2402</f>
        <v>0</v>
      </c>
      <c r="C2402" s="22">
        <f>'Previous Trades Import_OMS Quer'!C2402</f>
        <v>0</v>
      </c>
      <c r="D2402">
        <f>'Previous Trades Import_OMS Quer'!D2402</f>
        <v>0</v>
      </c>
      <c r="E2402" s="22">
        <f>'Previous Trades Import_OMS Quer'!E2402</f>
        <v>0</v>
      </c>
      <c r="F2402">
        <f>'Previous Trades Import_OMS Quer'!F2402</f>
        <v>0</v>
      </c>
      <c r="G2402">
        <f>'Previous Trades Import_OMS Quer'!G2402</f>
        <v>0</v>
      </c>
      <c r="H2402">
        <f>'Previous Trades Import_OMS Quer'!H2402</f>
        <v>0</v>
      </c>
      <c r="I2402">
        <f>'Previous Trades Import_OMS Quer'!I2402</f>
        <v>0</v>
      </c>
      <c r="J2402">
        <f>'Previous Trades Import_OMS Quer'!J2402</f>
        <v>0</v>
      </c>
      <c r="K2402">
        <f>'Previous Trades Import_OMS Quer'!K2402</f>
        <v>0</v>
      </c>
      <c r="L2402">
        <f>'Previous Trades Import_OMS Quer'!L2402</f>
        <v>0</v>
      </c>
      <c r="M2402">
        <f>'Previous Trades Import_OMS Quer'!M2402</f>
        <v>0</v>
      </c>
      <c r="N2402">
        <f>'Previous Trades Import_OMS Quer'!N2402</f>
        <v>0</v>
      </c>
      <c r="O2402" t="str">
        <f>CLEAN('Previous Trades Import_OMS Quer'!O2402)</f>
        <v/>
      </c>
      <c r="Q2402" s="25">
        <f t="shared" si="74"/>
        <v>0</v>
      </c>
      <c r="R2402" s="25" t="e">
        <f>VLOOKUP(O2402,'Currency Balance'!$O$3:$Q$32,3,0)</f>
        <v>#N/A</v>
      </c>
      <c r="S2402" t="e">
        <f t="shared" si="75"/>
        <v>#N/A</v>
      </c>
    </row>
    <row r="2403" spans="1:19">
      <c r="A2403">
        <f>'Previous Trades Import_OMS Quer'!A2403</f>
        <v>0</v>
      </c>
      <c r="B2403">
        <f>'Previous Trades Import_OMS Quer'!B2403</f>
        <v>0</v>
      </c>
      <c r="C2403" s="22">
        <f>'Previous Trades Import_OMS Quer'!C2403</f>
        <v>0</v>
      </c>
      <c r="D2403">
        <f>'Previous Trades Import_OMS Quer'!D2403</f>
        <v>0</v>
      </c>
      <c r="E2403" s="22">
        <f>'Previous Trades Import_OMS Quer'!E2403</f>
        <v>0</v>
      </c>
      <c r="F2403">
        <f>'Previous Trades Import_OMS Quer'!F2403</f>
        <v>0</v>
      </c>
      <c r="G2403">
        <f>'Previous Trades Import_OMS Quer'!G2403</f>
        <v>0</v>
      </c>
      <c r="H2403">
        <f>'Previous Trades Import_OMS Quer'!H2403</f>
        <v>0</v>
      </c>
      <c r="I2403">
        <f>'Previous Trades Import_OMS Quer'!I2403</f>
        <v>0</v>
      </c>
      <c r="J2403">
        <f>'Previous Trades Import_OMS Quer'!J2403</f>
        <v>0</v>
      </c>
      <c r="K2403">
        <f>'Previous Trades Import_OMS Quer'!K2403</f>
        <v>0</v>
      </c>
      <c r="L2403">
        <f>'Previous Trades Import_OMS Quer'!L2403</f>
        <v>0</v>
      </c>
      <c r="M2403">
        <f>'Previous Trades Import_OMS Quer'!M2403</f>
        <v>0</v>
      </c>
      <c r="N2403">
        <f>'Previous Trades Import_OMS Quer'!N2403</f>
        <v>0</v>
      </c>
      <c r="O2403" t="str">
        <f>CLEAN('Previous Trades Import_OMS Quer'!O2403)</f>
        <v/>
      </c>
      <c r="Q2403" s="25">
        <f t="shared" si="74"/>
        <v>0</v>
      </c>
      <c r="R2403" s="25" t="e">
        <f>VLOOKUP(O2403,'Currency Balance'!$O$3:$Q$32,3,0)</f>
        <v>#N/A</v>
      </c>
      <c r="S2403" t="e">
        <f t="shared" si="75"/>
        <v>#N/A</v>
      </c>
    </row>
    <row r="2404" spans="1:19">
      <c r="A2404">
        <f>'Previous Trades Import_OMS Quer'!A2404</f>
        <v>0</v>
      </c>
      <c r="B2404">
        <f>'Previous Trades Import_OMS Quer'!B2404</f>
        <v>0</v>
      </c>
      <c r="C2404" s="22">
        <f>'Previous Trades Import_OMS Quer'!C2404</f>
        <v>0</v>
      </c>
      <c r="D2404">
        <f>'Previous Trades Import_OMS Quer'!D2404</f>
        <v>0</v>
      </c>
      <c r="E2404" s="22">
        <f>'Previous Trades Import_OMS Quer'!E2404</f>
        <v>0</v>
      </c>
      <c r="F2404">
        <f>'Previous Trades Import_OMS Quer'!F2404</f>
        <v>0</v>
      </c>
      <c r="G2404">
        <f>'Previous Trades Import_OMS Quer'!G2404</f>
        <v>0</v>
      </c>
      <c r="H2404">
        <f>'Previous Trades Import_OMS Quer'!H2404</f>
        <v>0</v>
      </c>
      <c r="I2404">
        <f>'Previous Trades Import_OMS Quer'!I2404</f>
        <v>0</v>
      </c>
      <c r="J2404">
        <f>'Previous Trades Import_OMS Quer'!J2404</f>
        <v>0</v>
      </c>
      <c r="K2404">
        <f>'Previous Trades Import_OMS Quer'!K2404</f>
        <v>0</v>
      </c>
      <c r="L2404">
        <f>'Previous Trades Import_OMS Quer'!L2404</f>
        <v>0</v>
      </c>
      <c r="M2404">
        <f>'Previous Trades Import_OMS Quer'!M2404</f>
        <v>0</v>
      </c>
      <c r="N2404">
        <f>'Previous Trades Import_OMS Quer'!N2404</f>
        <v>0</v>
      </c>
      <c r="O2404" t="str">
        <f>CLEAN('Previous Trades Import_OMS Quer'!O2404)</f>
        <v/>
      </c>
      <c r="Q2404" s="25">
        <f t="shared" si="74"/>
        <v>0</v>
      </c>
      <c r="R2404" s="25" t="e">
        <f>VLOOKUP(O2404,'Currency Balance'!$O$3:$Q$32,3,0)</f>
        <v>#N/A</v>
      </c>
      <c r="S2404" t="e">
        <f t="shared" si="75"/>
        <v>#N/A</v>
      </c>
    </row>
    <row r="2405" spans="1:19">
      <c r="A2405">
        <f>'Previous Trades Import_OMS Quer'!A2405</f>
        <v>0</v>
      </c>
      <c r="B2405">
        <f>'Previous Trades Import_OMS Quer'!B2405</f>
        <v>0</v>
      </c>
      <c r="C2405" s="22">
        <f>'Previous Trades Import_OMS Quer'!C2405</f>
        <v>0</v>
      </c>
      <c r="D2405">
        <f>'Previous Trades Import_OMS Quer'!D2405</f>
        <v>0</v>
      </c>
      <c r="E2405" s="22">
        <f>'Previous Trades Import_OMS Quer'!E2405</f>
        <v>0</v>
      </c>
      <c r="F2405">
        <f>'Previous Trades Import_OMS Quer'!F2405</f>
        <v>0</v>
      </c>
      <c r="G2405">
        <f>'Previous Trades Import_OMS Quer'!G2405</f>
        <v>0</v>
      </c>
      <c r="H2405">
        <f>'Previous Trades Import_OMS Quer'!H2405</f>
        <v>0</v>
      </c>
      <c r="I2405">
        <f>'Previous Trades Import_OMS Quer'!I2405</f>
        <v>0</v>
      </c>
      <c r="J2405">
        <f>'Previous Trades Import_OMS Quer'!J2405</f>
        <v>0</v>
      </c>
      <c r="K2405">
        <f>'Previous Trades Import_OMS Quer'!K2405</f>
        <v>0</v>
      </c>
      <c r="L2405">
        <f>'Previous Trades Import_OMS Quer'!L2405</f>
        <v>0</v>
      </c>
      <c r="M2405">
        <f>'Previous Trades Import_OMS Quer'!M2405</f>
        <v>0</v>
      </c>
      <c r="N2405">
        <f>'Previous Trades Import_OMS Quer'!N2405</f>
        <v>0</v>
      </c>
      <c r="O2405" t="str">
        <f>CLEAN('Previous Trades Import_OMS Quer'!O2405)</f>
        <v/>
      </c>
      <c r="Q2405" s="25">
        <f t="shared" si="74"/>
        <v>0</v>
      </c>
      <c r="R2405" s="25" t="e">
        <f>VLOOKUP(O2405,'Currency Balance'!$O$3:$Q$32,3,0)</f>
        <v>#N/A</v>
      </c>
      <c r="S2405" t="e">
        <f t="shared" si="75"/>
        <v>#N/A</v>
      </c>
    </row>
    <row r="2406" spans="1:19">
      <c r="A2406">
        <f>'Previous Trades Import_OMS Quer'!A2406</f>
        <v>0</v>
      </c>
      <c r="B2406">
        <f>'Previous Trades Import_OMS Quer'!B2406</f>
        <v>0</v>
      </c>
      <c r="C2406" s="22">
        <f>'Previous Trades Import_OMS Quer'!C2406</f>
        <v>0</v>
      </c>
      <c r="D2406">
        <f>'Previous Trades Import_OMS Quer'!D2406</f>
        <v>0</v>
      </c>
      <c r="E2406" s="22">
        <f>'Previous Trades Import_OMS Quer'!E2406</f>
        <v>0</v>
      </c>
      <c r="F2406">
        <f>'Previous Trades Import_OMS Quer'!F2406</f>
        <v>0</v>
      </c>
      <c r="G2406">
        <f>'Previous Trades Import_OMS Quer'!G2406</f>
        <v>0</v>
      </c>
      <c r="H2406">
        <f>'Previous Trades Import_OMS Quer'!H2406</f>
        <v>0</v>
      </c>
      <c r="I2406">
        <f>'Previous Trades Import_OMS Quer'!I2406</f>
        <v>0</v>
      </c>
      <c r="J2406">
        <f>'Previous Trades Import_OMS Quer'!J2406</f>
        <v>0</v>
      </c>
      <c r="K2406">
        <f>'Previous Trades Import_OMS Quer'!K2406</f>
        <v>0</v>
      </c>
      <c r="L2406">
        <f>'Previous Trades Import_OMS Quer'!L2406</f>
        <v>0</v>
      </c>
      <c r="M2406">
        <f>'Previous Trades Import_OMS Quer'!M2406</f>
        <v>0</v>
      </c>
      <c r="N2406">
        <f>'Previous Trades Import_OMS Quer'!N2406</f>
        <v>0</v>
      </c>
      <c r="O2406" t="str">
        <f>CLEAN('Previous Trades Import_OMS Quer'!O2406)</f>
        <v/>
      </c>
      <c r="Q2406" s="25">
        <f t="shared" si="74"/>
        <v>0</v>
      </c>
      <c r="R2406" s="25" t="e">
        <f>VLOOKUP(O2406,'Currency Balance'!$O$3:$Q$32,3,0)</f>
        <v>#N/A</v>
      </c>
      <c r="S2406" t="e">
        <f t="shared" si="75"/>
        <v>#N/A</v>
      </c>
    </row>
    <row r="2407" spans="1:19">
      <c r="A2407">
        <f>'Previous Trades Import_OMS Quer'!A2407</f>
        <v>0</v>
      </c>
      <c r="B2407">
        <f>'Previous Trades Import_OMS Quer'!B2407</f>
        <v>0</v>
      </c>
      <c r="C2407" s="22">
        <f>'Previous Trades Import_OMS Quer'!C2407</f>
        <v>0</v>
      </c>
      <c r="D2407">
        <f>'Previous Trades Import_OMS Quer'!D2407</f>
        <v>0</v>
      </c>
      <c r="E2407" s="22">
        <f>'Previous Trades Import_OMS Quer'!E2407</f>
        <v>0</v>
      </c>
      <c r="F2407">
        <f>'Previous Trades Import_OMS Quer'!F2407</f>
        <v>0</v>
      </c>
      <c r="G2407">
        <f>'Previous Trades Import_OMS Quer'!G2407</f>
        <v>0</v>
      </c>
      <c r="H2407">
        <f>'Previous Trades Import_OMS Quer'!H2407</f>
        <v>0</v>
      </c>
      <c r="I2407">
        <f>'Previous Trades Import_OMS Quer'!I2407</f>
        <v>0</v>
      </c>
      <c r="J2407">
        <f>'Previous Trades Import_OMS Quer'!J2407</f>
        <v>0</v>
      </c>
      <c r="K2407">
        <f>'Previous Trades Import_OMS Quer'!K2407</f>
        <v>0</v>
      </c>
      <c r="L2407">
        <f>'Previous Trades Import_OMS Quer'!L2407</f>
        <v>0</v>
      </c>
      <c r="M2407">
        <f>'Previous Trades Import_OMS Quer'!M2407</f>
        <v>0</v>
      </c>
      <c r="N2407">
        <f>'Previous Trades Import_OMS Quer'!N2407</f>
        <v>0</v>
      </c>
      <c r="O2407" t="str">
        <f>CLEAN('Previous Trades Import_OMS Quer'!O2407)</f>
        <v/>
      </c>
      <c r="Q2407" s="25">
        <f t="shared" si="74"/>
        <v>0</v>
      </c>
      <c r="R2407" s="25" t="e">
        <f>VLOOKUP(O2407,'Currency Balance'!$O$3:$Q$32,3,0)</f>
        <v>#N/A</v>
      </c>
      <c r="S2407" t="e">
        <f t="shared" si="75"/>
        <v>#N/A</v>
      </c>
    </row>
    <row r="2408" spans="1:19">
      <c r="A2408">
        <f>'Previous Trades Import_OMS Quer'!A2408</f>
        <v>0</v>
      </c>
      <c r="B2408">
        <f>'Previous Trades Import_OMS Quer'!B2408</f>
        <v>0</v>
      </c>
      <c r="C2408" s="22">
        <f>'Previous Trades Import_OMS Quer'!C2408</f>
        <v>0</v>
      </c>
      <c r="D2408">
        <f>'Previous Trades Import_OMS Quer'!D2408</f>
        <v>0</v>
      </c>
      <c r="E2408" s="22">
        <f>'Previous Trades Import_OMS Quer'!E2408</f>
        <v>0</v>
      </c>
      <c r="F2408">
        <f>'Previous Trades Import_OMS Quer'!F2408</f>
        <v>0</v>
      </c>
      <c r="G2408">
        <f>'Previous Trades Import_OMS Quer'!G2408</f>
        <v>0</v>
      </c>
      <c r="H2408">
        <f>'Previous Trades Import_OMS Quer'!H2408</f>
        <v>0</v>
      </c>
      <c r="I2408">
        <f>'Previous Trades Import_OMS Quer'!I2408</f>
        <v>0</v>
      </c>
      <c r="J2408">
        <f>'Previous Trades Import_OMS Quer'!J2408</f>
        <v>0</v>
      </c>
      <c r="K2408">
        <f>'Previous Trades Import_OMS Quer'!K2408</f>
        <v>0</v>
      </c>
      <c r="L2408">
        <f>'Previous Trades Import_OMS Quer'!L2408</f>
        <v>0</v>
      </c>
      <c r="M2408">
        <f>'Previous Trades Import_OMS Quer'!M2408</f>
        <v>0</v>
      </c>
      <c r="N2408">
        <f>'Previous Trades Import_OMS Quer'!N2408</f>
        <v>0</v>
      </c>
      <c r="O2408" t="str">
        <f>CLEAN('Previous Trades Import_OMS Quer'!O2408)</f>
        <v/>
      </c>
      <c r="Q2408" s="25">
        <f t="shared" si="74"/>
        <v>0</v>
      </c>
      <c r="R2408" s="25" t="e">
        <f>VLOOKUP(O2408,'Currency Balance'!$O$3:$Q$32,3,0)</f>
        <v>#N/A</v>
      </c>
      <c r="S2408" t="e">
        <f t="shared" si="75"/>
        <v>#N/A</v>
      </c>
    </row>
    <row r="2409" spans="1:19">
      <c r="A2409">
        <f>'Previous Trades Import_OMS Quer'!A2409</f>
        <v>0</v>
      </c>
      <c r="B2409">
        <f>'Previous Trades Import_OMS Quer'!B2409</f>
        <v>0</v>
      </c>
      <c r="C2409" s="22">
        <f>'Previous Trades Import_OMS Quer'!C2409</f>
        <v>0</v>
      </c>
      <c r="D2409">
        <f>'Previous Trades Import_OMS Quer'!D2409</f>
        <v>0</v>
      </c>
      <c r="E2409" s="22">
        <f>'Previous Trades Import_OMS Quer'!E2409</f>
        <v>0</v>
      </c>
      <c r="F2409">
        <f>'Previous Trades Import_OMS Quer'!F2409</f>
        <v>0</v>
      </c>
      <c r="G2409">
        <f>'Previous Trades Import_OMS Quer'!G2409</f>
        <v>0</v>
      </c>
      <c r="H2409">
        <f>'Previous Trades Import_OMS Quer'!H2409</f>
        <v>0</v>
      </c>
      <c r="I2409">
        <f>'Previous Trades Import_OMS Quer'!I2409</f>
        <v>0</v>
      </c>
      <c r="J2409">
        <f>'Previous Trades Import_OMS Quer'!J2409</f>
        <v>0</v>
      </c>
      <c r="K2409">
        <f>'Previous Trades Import_OMS Quer'!K2409</f>
        <v>0</v>
      </c>
      <c r="L2409">
        <f>'Previous Trades Import_OMS Quer'!L2409</f>
        <v>0</v>
      </c>
      <c r="M2409">
        <f>'Previous Trades Import_OMS Quer'!M2409</f>
        <v>0</v>
      </c>
      <c r="N2409">
        <f>'Previous Trades Import_OMS Quer'!N2409</f>
        <v>0</v>
      </c>
      <c r="O2409" t="str">
        <f>CLEAN('Previous Trades Import_OMS Quer'!O2409)</f>
        <v/>
      </c>
      <c r="Q2409" s="25">
        <f t="shared" si="74"/>
        <v>0</v>
      </c>
      <c r="R2409" s="25" t="e">
        <f>VLOOKUP(O2409,'Currency Balance'!$O$3:$Q$32,3,0)</f>
        <v>#N/A</v>
      </c>
      <c r="S2409" t="e">
        <f t="shared" si="75"/>
        <v>#N/A</v>
      </c>
    </row>
    <row r="2410" spans="1:19">
      <c r="A2410">
        <f>'Previous Trades Import_OMS Quer'!A2410</f>
        <v>0</v>
      </c>
      <c r="B2410">
        <f>'Previous Trades Import_OMS Quer'!B2410</f>
        <v>0</v>
      </c>
      <c r="C2410" s="22">
        <f>'Previous Trades Import_OMS Quer'!C2410</f>
        <v>0</v>
      </c>
      <c r="D2410">
        <f>'Previous Trades Import_OMS Quer'!D2410</f>
        <v>0</v>
      </c>
      <c r="E2410" s="22">
        <f>'Previous Trades Import_OMS Quer'!E2410</f>
        <v>0</v>
      </c>
      <c r="F2410">
        <f>'Previous Trades Import_OMS Quer'!F2410</f>
        <v>0</v>
      </c>
      <c r="G2410">
        <f>'Previous Trades Import_OMS Quer'!G2410</f>
        <v>0</v>
      </c>
      <c r="H2410">
        <f>'Previous Trades Import_OMS Quer'!H2410</f>
        <v>0</v>
      </c>
      <c r="I2410">
        <f>'Previous Trades Import_OMS Quer'!I2410</f>
        <v>0</v>
      </c>
      <c r="J2410">
        <f>'Previous Trades Import_OMS Quer'!J2410</f>
        <v>0</v>
      </c>
      <c r="K2410">
        <f>'Previous Trades Import_OMS Quer'!K2410</f>
        <v>0</v>
      </c>
      <c r="L2410">
        <f>'Previous Trades Import_OMS Quer'!L2410</f>
        <v>0</v>
      </c>
      <c r="M2410">
        <f>'Previous Trades Import_OMS Quer'!M2410</f>
        <v>0</v>
      </c>
      <c r="N2410">
        <f>'Previous Trades Import_OMS Quer'!N2410</f>
        <v>0</v>
      </c>
      <c r="O2410" t="str">
        <f>CLEAN('Previous Trades Import_OMS Quer'!O2410)</f>
        <v/>
      </c>
      <c r="Q2410" s="25">
        <f t="shared" si="74"/>
        <v>0</v>
      </c>
      <c r="R2410" s="25" t="e">
        <f>VLOOKUP(O2410,'Currency Balance'!$O$3:$Q$32,3,0)</f>
        <v>#N/A</v>
      </c>
      <c r="S2410" t="e">
        <f t="shared" si="75"/>
        <v>#N/A</v>
      </c>
    </row>
    <row r="2411" spans="1:19">
      <c r="A2411">
        <f>'Previous Trades Import_OMS Quer'!A2411</f>
        <v>0</v>
      </c>
      <c r="B2411">
        <f>'Previous Trades Import_OMS Quer'!B2411</f>
        <v>0</v>
      </c>
      <c r="C2411" s="22">
        <f>'Previous Trades Import_OMS Quer'!C2411</f>
        <v>0</v>
      </c>
      <c r="D2411">
        <f>'Previous Trades Import_OMS Quer'!D2411</f>
        <v>0</v>
      </c>
      <c r="E2411" s="22">
        <f>'Previous Trades Import_OMS Quer'!E2411</f>
        <v>0</v>
      </c>
      <c r="F2411">
        <f>'Previous Trades Import_OMS Quer'!F2411</f>
        <v>0</v>
      </c>
      <c r="G2411">
        <f>'Previous Trades Import_OMS Quer'!G2411</f>
        <v>0</v>
      </c>
      <c r="H2411">
        <f>'Previous Trades Import_OMS Quer'!H2411</f>
        <v>0</v>
      </c>
      <c r="I2411">
        <f>'Previous Trades Import_OMS Quer'!I2411</f>
        <v>0</v>
      </c>
      <c r="J2411">
        <f>'Previous Trades Import_OMS Quer'!J2411</f>
        <v>0</v>
      </c>
      <c r="K2411">
        <f>'Previous Trades Import_OMS Quer'!K2411</f>
        <v>0</v>
      </c>
      <c r="L2411">
        <f>'Previous Trades Import_OMS Quer'!L2411</f>
        <v>0</v>
      </c>
      <c r="M2411">
        <f>'Previous Trades Import_OMS Quer'!M2411</f>
        <v>0</v>
      </c>
      <c r="N2411">
        <f>'Previous Trades Import_OMS Quer'!N2411</f>
        <v>0</v>
      </c>
      <c r="O2411" t="str">
        <f>CLEAN('Previous Trades Import_OMS Quer'!O2411)</f>
        <v/>
      </c>
      <c r="Q2411" s="25">
        <f t="shared" si="74"/>
        <v>0</v>
      </c>
      <c r="R2411" s="25" t="e">
        <f>VLOOKUP(O2411,'Currency Balance'!$O$3:$Q$32,3,0)</f>
        <v>#N/A</v>
      </c>
      <c r="S2411" t="e">
        <f t="shared" si="75"/>
        <v>#N/A</v>
      </c>
    </row>
    <row r="2412" spans="1:19">
      <c r="A2412">
        <f>'Previous Trades Import_OMS Quer'!A2412</f>
        <v>0</v>
      </c>
      <c r="B2412">
        <f>'Previous Trades Import_OMS Quer'!B2412</f>
        <v>0</v>
      </c>
      <c r="C2412" s="22">
        <f>'Previous Trades Import_OMS Quer'!C2412</f>
        <v>0</v>
      </c>
      <c r="D2412">
        <f>'Previous Trades Import_OMS Quer'!D2412</f>
        <v>0</v>
      </c>
      <c r="E2412" s="22">
        <f>'Previous Trades Import_OMS Quer'!E2412</f>
        <v>0</v>
      </c>
      <c r="F2412">
        <f>'Previous Trades Import_OMS Quer'!F2412</f>
        <v>0</v>
      </c>
      <c r="G2412">
        <f>'Previous Trades Import_OMS Quer'!G2412</f>
        <v>0</v>
      </c>
      <c r="H2412">
        <f>'Previous Trades Import_OMS Quer'!H2412</f>
        <v>0</v>
      </c>
      <c r="I2412">
        <f>'Previous Trades Import_OMS Quer'!I2412</f>
        <v>0</v>
      </c>
      <c r="J2412">
        <f>'Previous Trades Import_OMS Quer'!J2412</f>
        <v>0</v>
      </c>
      <c r="K2412">
        <f>'Previous Trades Import_OMS Quer'!K2412</f>
        <v>0</v>
      </c>
      <c r="L2412">
        <f>'Previous Trades Import_OMS Quer'!L2412</f>
        <v>0</v>
      </c>
      <c r="M2412">
        <f>'Previous Trades Import_OMS Quer'!M2412</f>
        <v>0</v>
      </c>
      <c r="N2412">
        <f>'Previous Trades Import_OMS Quer'!N2412</f>
        <v>0</v>
      </c>
      <c r="O2412" t="str">
        <f>CLEAN('Previous Trades Import_OMS Quer'!O2412)</f>
        <v/>
      </c>
      <c r="Q2412" s="25">
        <f t="shared" si="74"/>
        <v>0</v>
      </c>
      <c r="R2412" s="25" t="e">
        <f>VLOOKUP(O2412,'Currency Balance'!$O$3:$Q$32,3,0)</f>
        <v>#N/A</v>
      </c>
      <c r="S2412" t="e">
        <f t="shared" si="75"/>
        <v>#N/A</v>
      </c>
    </row>
    <row r="2413" spans="1:19">
      <c r="A2413">
        <f>'Previous Trades Import_OMS Quer'!A2413</f>
        <v>0</v>
      </c>
      <c r="B2413">
        <f>'Previous Trades Import_OMS Quer'!B2413</f>
        <v>0</v>
      </c>
      <c r="C2413" s="22">
        <f>'Previous Trades Import_OMS Quer'!C2413</f>
        <v>0</v>
      </c>
      <c r="D2413">
        <f>'Previous Trades Import_OMS Quer'!D2413</f>
        <v>0</v>
      </c>
      <c r="E2413" s="22">
        <f>'Previous Trades Import_OMS Quer'!E2413</f>
        <v>0</v>
      </c>
      <c r="F2413">
        <f>'Previous Trades Import_OMS Quer'!F2413</f>
        <v>0</v>
      </c>
      <c r="G2413">
        <f>'Previous Trades Import_OMS Quer'!G2413</f>
        <v>0</v>
      </c>
      <c r="H2413">
        <f>'Previous Trades Import_OMS Quer'!H2413</f>
        <v>0</v>
      </c>
      <c r="I2413">
        <f>'Previous Trades Import_OMS Quer'!I2413</f>
        <v>0</v>
      </c>
      <c r="J2413">
        <f>'Previous Trades Import_OMS Quer'!J2413</f>
        <v>0</v>
      </c>
      <c r="K2413">
        <f>'Previous Trades Import_OMS Quer'!K2413</f>
        <v>0</v>
      </c>
      <c r="L2413">
        <f>'Previous Trades Import_OMS Quer'!L2413</f>
        <v>0</v>
      </c>
      <c r="M2413">
        <f>'Previous Trades Import_OMS Quer'!M2413</f>
        <v>0</v>
      </c>
      <c r="N2413">
        <f>'Previous Trades Import_OMS Quer'!N2413</f>
        <v>0</v>
      </c>
      <c r="O2413" t="str">
        <f>CLEAN('Previous Trades Import_OMS Quer'!O2413)</f>
        <v/>
      </c>
      <c r="Q2413" s="25">
        <f t="shared" si="74"/>
        <v>0</v>
      </c>
      <c r="R2413" s="25" t="e">
        <f>VLOOKUP(O2413,'Currency Balance'!$O$3:$Q$32,3,0)</f>
        <v>#N/A</v>
      </c>
      <c r="S2413" t="e">
        <f t="shared" si="75"/>
        <v>#N/A</v>
      </c>
    </row>
    <row r="2414" spans="1:19">
      <c r="A2414">
        <f>'Previous Trades Import_OMS Quer'!A2414</f>
        <v>0</v>
      </c>
      <c r="B2414">
        <f>'Previous Trades Import_OMS Quer'!B2414</f>
        <v>0</v>
      </c>
      <c r="C2414" s="22">
        <f>'Previous Trades Import_OMS Quer'!C2414</f>
        <v>0</v>
      </c>
      <c r="D2414">
        <f>'Previous Trades Import_OMS Quer'!D2414</f>
        <v>0</v>
      </c>
      <c r="E2414" s="22">
        <f>'Previous Trades Import_OMS Quer'!E2414</f>
        <v>0</v>
      </c>
      <c r="F2414">
        <f>'Previous Trades Import_OMS Quer'!F2414</f>
        <v>0</v>
      </c>
      <c r="G2414">
        <f>'Previous Trades Import_OMS Quer'!G2414</f>
        <v>0</v>
      </c>
      <c r="H2414">
        <f>'Previous Trades Import_OMS Quer'!H2414</f>
        <v>0</v>
      </c>
      <c r="I2414">
        <f>'Previous Trades Import_OMS Quer'!I2414</f>
        <v>0</v>
      </c>
      <c r="J2414">
        <f>'Previous Trades Import_OMS Quer'!J2414</f>
        <v>0</v>
      </c>
      <c r="K2414">
        <f>'Previous Trades Import_OMS Quer'!K2414</f>
        <v>0</v>
      </c>
      <c r="L2414">
        <f>'Previous Trades Import_OMS Quer'!L2414</f>
        <v>0</v>
      </c>
      <c r="M2414">
        <f>'Previous Trades Import_OMS Quer'!M2414</f>
        <v>0</v>
      </c>
      <c r="N2414">
        <f>'Previous Trades Import_OMS Quer'!N2414</f>
        <v>0</v>
      </c>
      <c r="O2414" t="str">
        <f>CLEAN('Previous Trades Import_OMS Quer'!O2414)</f>
        <v/>
      </c>
      <c r="Q2414" s="25">
        <f t="shared" si="74"/>
        <v>0</v>
      </c>
      <c r="R2414" s="25" t="e">
        <f>VLOOKUP(O2414,'Currency Balance'!$O$3:$Q$32,3,0)</f>
        <v>#N/A</v>
      </c>
      <c r="S2414" s="25" t="e">
        <f t="shared" si="75"/>
        <v>#N/A</v>
      </c>
    </row>
    <row r="2415" spans="1:19">
      <c r="A2415">
        <f>'Previous Trades Import_OMS Quer'!A2415</f>
        <v>0</v>
      </c>
      <c r="B2415">
        <f>'Previous Trades Import_OMS Quer'!B2415</f>
        <v>0</v>
      </c>
      <c r="C2415" s="22">
        <f>'Previous Trades Import_OMS Quer'!C2415</f>
        <v>0</v>
      </c>
      <c r="D2415">
        <f>'Previous Trades Import_OMS Quer'!D2415</f>
        <v>0</v>
      </c>
      <c r="E2415" s="22">
        <f>'Previous Trades Import_OMS Quer'!E2415</f>
        <v>0</v>
      </c>
      <c r="F2415">
        <f>'Previous Trades Import_OMS Quer'!F2415</f>
        <v>0</v>
      </c>
      <c r="G2415">
        <f>'Previous Trades Import_OMS Quer'!G2415</f>
        <v>0</v>
      </c>
      <c r="H2415">
        <f>'Previous Trades Import_OMS Quer'!H2415</f>
        <v>0</v>
      </c>
      <c r="I2415">
        <f>'Previous Trades Import_OMS Quer'!I2415</f>
        <v>0</v>
      </c>
      <c r="J2415">
        <f>'Previous Trades Import_OMS Quer'!J2415</f>
        <v>0</v>
      </c>
      <c r="K2415">
        <f>'Previous Trades Import_OMS Quer'!K2415</f>
        <v>0</v>
      </c>
      <c r="L2415">
        <f>'Previous Trades Import_OMS Quer'!L2415</f>
        <v>0</v>
      </c>
      <c r="M2415">
        <f>'Previous Trades Import_OMS Quer'!M2415</f>
        <v>0</v>
      </c>
      <c r="N2415">
        <f>'Previous Trades Import_OMS Quer'!N2415</f>
        <v>0</v>
      </c>
      <c r="O2415" t="str">
        <f>CLEAN('Previous Trades Import_OMS Quer'!O2415)</f>
        <v/>
      </c>
      <c r="Q2415" s="25">
        <f t="shared" si="74"/>
        <v>0</v>
      </c>
      <c r="R2415" s="25" t="e">
        <f>VLOOKUP(O2415,'Currency Balance'!$O$3:$Q$32,3,0)</f>
        <v>#N/A</v>
      </c>
      <c r="S2415" s="25" t="e">
        <f t="shared" si="75"/>
        <v>#N/A</v>
      </c>
    </row>
    <row r="2416" spans="1:19">
      <c r="A2416">
        <f>'Previous Trades Import_OMS Quer'!A2416</f>
        <v>0</v>
      </c>
      <c r="B2416">
        <f>'Previous Trades Import_OMS Quer'!B2416</f>
        <v>0</v>
      </c>
      <c r="C2416" s="22">
        <f>'Previous Trades Import_OMS Quer'!C2416</f>
        <v>0</v>
      </c>
      <c r="D2416">
        <f>'Previous Trades Import_OMS Quer'!D2416</f>
        <v>0</v>
      </c>
      <c r="E2416" s="22">
        <f>'Previous Trades Import_OMS Quer'!E2416</f>
        <v>0</v>
      </c>
      <c r="F2416">
        <f>'Previous Trades Import_OMS Quer'!F2416</f>
        <v>0</v>
      </c>
      <c r="G2416">
        <f>'Previous Trades Import_OMS Quer'!G2416</f>
        <v>0</v>
      </c>
      <c r="H2416">
        <f>'Previous Trades Import_OMS Quer'!H2416</f>
        <v>0</v>
      </c>
      <c r="I2416">
        <f>'Previous Trades Import_OMS Quer'!I2416</f>
        <v>0</v>
      </c>
      <c r="J2416">
        <f>'Previous Trades Import_OMS Quer'!J2416</f>
        <v>0</v>
      </c>
      <c r="K2416">
        <f>'Previous Trades Import_OMS Quer'!K2416</f>
        <v>0</v>
      </c>
      <c r="L2416">
        <f>'Previous Trades Import_OMS Quer'!L2416</f>
        <v>0</v>
      </c>
      <c r="M2416">
        <f>'Previous Trades Import_OMS Quer'!M2416</f>
        <v>0</v>
      </c>
      <c r="N2416">
        <f>'Previous Trades Import_OMS Quer'!N2416</f>
        <v>0</v>
      </c>
      <c r="O2416" t="str">
        <f>CLEAN('Previous Trades Import_OMS Quer'!O2416)</f>
        <v/>
      </c>
      <c r="Q2416" s="25">
        <f t="shared" si="74"/>
        <v>0</v>
      </c>
      <c r="R2416" s="25" t="e">
        <f>VLOOKUP(O2416,'Currency Balance'!$O$3:$Q$32,3,0)</f>
        <v>#N/A</v>
      </c>
      <c r="S2416" s="25" t="e">
        <f t="shared" si="75"/>
        <v>#N/A</v>
      </c>
    </row>
    <row r="2417" spans="1:19">
      <c r="A2417">
        <f>'Previous Trades Import_OMS Quer'!A2417</f>
        <v>0</v>
      </c>
      <c r="B2417">
        <f>'Previous Trades Import_OMS Quer'!B2417</f>
        <v>0</v>
      </c>
      <c r="C2417" s="22">
        <f>'Previous Trades Import_OMS Quer'!C2417</f>
        <v>0</v>
      </c>
      <c r="D2417">
        <f>'Previous Trades Import_OMS Quer'!D2417</f>
        <v>0</v>
      </c>
      <c r="E2417" s="22">
        <f>'Previous Trades Import_OMS Quer'!E2417</f>
        <v>0</v>
      </c>
      <c r="F2417">
        <f>'Previous Trades Import_OMS Quer'!F2417</f>
        <v>0</v>
      </c>
      <c r="G2417">
        <f>'Previous Trades Import_OMS Quer'!G2417</f>
        <v>0</v>
      </c>
      <c r="H2417">
        <f>'Previous Trades Import_OMS Quer'!H2417</f>
        <v>0</v>
      </c>
      <c r="I2417">
        <f>'Previous Trades Import_OMS Quer'!I2417</f>
        <v>0</v>
      </c>
      <c r="J2417">
        <f>'Previous Trades Import_OMS Quer'!J2417</f>
        <v>0</v>
      </c>
      <c r="K2417">
        <f>'Previous Trades Import_OMS Quer'!K2417</f>
        <v>0</v>
      </c>
      <c r="L2417">
        <f>'Previous Trades Import_OMS Quer'!L2417</f>
        <v>0</v>
      </c>
      <c r="M2417">
        <f>'Previous Trades Import_OMS Quer'!M2417</f>
        <v>0</v>
      </c>
      <c r="N2417">
        <f>'Previous Trades Import_OMS Quer'!N2417</f>
        <v>0</v>
      </c>
      <c r="O2417" t="str">
        <f>CLEAN('Previous Trades Import_OMS Quer'!O2417)</f>
        <v/>
      </c>
      <c r="Q2417" s="25">
        <f t="shared" si="74"/>
        <v>0</v>
      </c>
      <c r="R2417" s="25" t="e">
        <f>VLOOKUP(O2417,'Currency Balance'!$O$3:$Q$32,3,0)</f>
        <v>#N/A</v>
      </c>
      <c r="S2417" s="25" t="e">
        <f t="shared" si="75"/>
        <v>#N/A</v>
      </c>
    </row>
    <row r="2418" spans="1:19">
      <c r="A2418">
        <f>'Previous Trades Import_OMS Quer'!A2418</f>
        <v>0</v>
      </c>
      <c r="B2418">
        <f>'Previous Trades Import_OMS Quer'!B2418</f>
        <v>0</v>
      </c>
      <c r="C2418" s="22">
        <f>'Previous Trades Import_OMS Quer'!C2418</f>
        <v>0</v>
      </c>
      <c r="D2418">
        <f>'Previous Trades Import_OMS Quer'!D2418</f>
        <v>0</v>
      </c>
      <c r="E2418" s="22">
        <f>'Previous Trades Import_OMS Quer'!E2418</f>
        <v>0</v>
      </c>
      <c r="F2418">
        <f>'Previous Trades Import_OMS Quer'!F2418</f>
        <v>0</v>
      </c>
      <c r="G2418">
        <f>'Previous Trades Import_OMS Quer'!G2418</f>
        <v>0</v>
      </c>
      <c r="H2418">
        <f>'Previous Trades Import_OMS Quer'!H2418</f>
        <v>0</v>
      </c>
      <c r="I2418">
        <f>'Previous Trades Import_OMS Quer'!I2418</f>
        <v>0</v>
      </c>
      <c r="J2418">
        <f>'Previous Trades Import_OMS Quer'!J2418</f>
        <v>0</v>
      </c>
      <c r="K2418">
        <f>'Previous Trades Import_OMS Quer'!K2418</f>
        <v>0</v>
      </c>
      <c r="L2418">
        <f>'Previous Trades Import_OMS Quer'!L2418</f>
        <v>0</v>
      </c>
      <c r="M2418">
        <f>'Previous Trades Import_OMS Quer'!M2418</f>
        <v>0</v>
      </c>
      <c r="N2418">
        <f>'Previous Trades Import_OMS Quer'!N2418</f>
        <v>0</v>
      </c>
      <c r="O2418" t="str">
        <f>CLEAN('Previous Trades Import_OMS Quer'!O2418)</f>
        <v/>
      </c>
      <c r="Q2418" s="25">
        <f t="shared" si="74"/>
        <v>0</v>
      </c>
      <c r="R2418" s="25" t="e">
        <f>VLOOKUP(O2418,'Currency Balance'!$O$3:$Q$32,3,0)</f>
        <v>#N/A</v>
      </c>
      <c r="S2418" s="25" t="e">
        <f t="shared" si="75"/>
        <v>#N/A</v>
      </c>
    </row>
    <row r="2419" spans="1:19">
      <c r="A2419">
        <f>'Previous Trades Import_OMS Quer'!A2419</f>
        <v>0</v>
      </c>
      <c r="B2419">
        <f>'Previous Trades Import_OMS Quer'!B2419</f>
        <v>0</v>
      </c>
      <c r="C2419" s="22">
        <f>'Previous Trades Import_OMS Quer'!C2419</f>
        <v>0</v>
      </c>
      <c r="D2419">
        <f>'Previous Trades Import_OMS Quer'!D2419</f>
        <v>0</v>
      </c>
      <c r="E2419" s="22">
        <f>'Previous Trades Import_OMS Quer'!E2419</f>
        <v>0</v>
      </c>
      <c r="F2419">
        <f>'Previous Trades Import_OMS Quer'!F2419</f>
        <v>0</v>
      </c>
      <c r="G2419">
        <f>'Previous Trades Import_OMS Quer'!G2419</f>
        <v>0</v>
      </c>
      <c r="H2419">
        <f>'Previous Trades Import_OMS Quer'!H2419</f>
        <v>0</v>
      </c>
      <c r="I2419">
        <f>'Previous Trades Import_OMS Quer'!I2419</f>
        <v>0</v>
      </c>
      <c r="J2419">
        <f>'Previous Trades Import_OMS Quer'!J2419</f>
        <v>0</v>
      </c>
      <c r="K2419">
        <f>'Previous Trades Import_OMS Quer'!K2419</f>
        <v>0</v>
      </c>
      <c r="L2419">
        <f>'Previous Trades Import_OMS Quer'!L2419</f>
        <v>0</v>
      </c>
      <c r="M2419">
        <f>'Previous Trades Import_OMS Quer'!M2419</f>
        <v>0</v>
      </c>
      <c r="N2419">
        <f>'Previous Trades Import_OMS Quer'!N2419</f>
        <v>0</v>
      </c>
      <c r="O2419" t="str">
        <f>CLEAN('Previous Trades Import_OMS Quer'!O2419)</f>
        <v/>
      </c>
      <c r="Q2419" s="25">
        <f t="shared" si="74"/>
        <v>0</v>
      </c>
      <c r="R2419" s="25" t="e">
        <f>VLOOKUP(O2419,'Currency Balance'!$O$3:$Q$32,3,0)</f>
        <v>#N/A</v>
      </c>
      <c r="S2419" s="25" t="e">
        <f t="shared" si="75"/>
        <v>#N/A</v>
      </c>
    </row>
    <row r="2420" spans="1:19">
      <c r="A2420">
        <f>'Previous Trades Import_OMS Quer'!A2420</f>
        <v>0</v>
      </c>
      <c r="B2420">
        <f>'Previous Trades Import_OMS Quer'!B2420</f>
        <v>0</v>
      </c>
      <c r="C2420" s="22">
        <f>'Previous Trades Import_OMS Quer'!C2420</f>
        <v>0</v>
      </c>
      <c r="D2420">
        <f>'Previous Trades Import_OMS Quer'!D2420</f>
        <v>0</v>
      </c>
      <c r="E2420" s="22">
        <f>'Previous Trades Import_OMS Quer'!E2420</f>
        <v>0</v>
      </c>
      <c r="F2420">
        <f>'Previous Trades Import_OMS Quer'!F2420</f>
        <v>0</v>
      </c>
      <c r="G2420">
        <f>'Previous Trades Import_OMS Quer'!G2420</f>
        <v>0</v>
      </c>
      <c r="H2420">
        <f>'Previous Trades Import_OMS Quer'!H2420</f>
        <v>0</v>
      </c>
      <c r="I2420">
        <f>'Previous Trades Import_OMS Quer'!I2420</f>
        <v>0</v>
      </c>
      <c r="J2420">
        <f>'Previous Trades Import_OMS Quer'!J2420</f>
        <v>0</v>
      </c>
      <c r="K2420">
        <f>'Previous Trades Import_OMS Quer'!K2420</f>
        <v>0</v>
      </c>
      <c r="L2420">
        <f>'Previous Trades Import_OMS Quer'!L2420</f>
        <v>0</v>
      </c>
      <c r="M2420">
        <f>'Previous Trades Import_OMS Quer'!M2420</f>
        <v>0</v>
      </c>
      <c r="N2420">
        <f>'Previous Trades Import_OMS Quer'!N2420</f>
        <v>0</v>
      </c>
      <c r="O2420" t="str">
        <f>CLEAN('Previous Trades Import_OMS Quer'!O2420)</f>
        <v/>
      </c>
      <c r="Q2420" s="25">
        <f t="shared" si="74"/>
        <v>0</v>
      </c>
      <c r="R2420" s="25" t="e">
        <f>VLOOKUP(O2420,'Currency Balance'!$O$3:$Q$32,3,0)</f>
        <v>#N/A</v>
      </c>
      <c r="S2420" s="25" t="e">
        <f t="shared" si="75"/>
        <v>#N/A</v>
      </c>
    </row>
    <row r="2421" spans="1:19">
      <c r="A2421">
        <f>'Previous Trades Import_OMS Quer'!A2421</f>
        <v>0</v>
      </c>
      <c r="B2421">
        <f>'Previous Trades Import_OMS Quer'!B2421</f>
        <v>0</v>
      </c>
      <c r="C2421" s="22">
        <f>'Previous Trades Import_OMS Quer'!C2421</f>
        <v>0</v>
      </c>
      <c r="D2421">
        <f>'Previous Trades Import_OMS Quer'!D2421</f>
        <v>0</v>
      </c>
      <c r="E2421" s="22">
        <f>'Previous Trades Import_OMS Quer'!E2421</f>
        <v>0</v>
      </c>
      <c r="F2421">
        <f>'Previous Trades Import_OMS Quer'!F2421</f>
        <v>0</v>
      </c>
      <c r="G2421">
        <f>'Previous Trades Import_OMS Quer'!G2421</f>
        <v>0</v>
      </c>
      <c r="H2421">
        <f>'Previous Trades Import_OMS Quer'!H2421</f>
        <v>0</v>
      </c>
      <c r="I2421">
        <f>'Previous Trades Import_OMS Quer'!I2421</f>
        <v>0</v>
      </c>
      <c r="J2421">
        <f>'Previous Trades Import_OMS Quer'!J2421</f>
        <v>0</v>
      </c>
      <c r="K2421">
        <f>'Previous Trades Import_OMS Quer'!K2421</f>
        <v>0</v>
      </c>
      <c r="L2421">
        <f>'Previous Trades Import_OMS Quer'!L2421</f>
        <v>0</v>
      </c>
      <c r="M2421">
        <f>'Previous Trades Import_OMS Quer'!M2421</f>
        <v>0</v>
      </c>
      <c r="N2421">
        <f>'Previous Trades Import_OMS Quer'!N2421</f>
        <v>0</v>
      </c>
      <c r="O2421" t="str">
        <f>CLEAN('Previous Trades Import_OMS Quer'!O2421)</f>
        <v/>
      </c>
      <c r="Q2421" s="25">
        <f t="shared" si="74"/>
        <v>0</v>
      </c>
      <c r="R2421" s="25" t="e">
        <f>VLOOKUP(O2421,'Currency Balance'!$O$3:$Q$32,3,0)</f>
        <v>#N/A</v>
      </c>
      <c r="S2421" s="25" t="e">
        <f t="shared" si="75"/>
        <v>#N/A</v>
      </c>
    </row>
    <row r="2422" spans="1:19">
      <c r="A2422">
        <f>'Previous Trades Import_OMS Quer'!A2422</f>
        <v>0</v>
      </c>
      <c r="B2422">
        <f>'Previous Trades Import_OMS Quer'!B2422</f>
        <v>0</v>
      </c>
      <c r="C2422" s="22">
        <f>'Previous Trades Import_OMS Quer'!C2422</f>
        <v>0</v>
      </c>
      <c r="D2422">
        <f>'Previous Trades Import_OMS Quer'!D2422</f>
        <v>0</v>
      </c>
      <c r="E2422" s="22">
        <f>'Previous Trades Import_OMS Quer'!E2422</f>
        <v>0</v>
      </c>
      <c r="F2422">
        <f>'Previous Trades Import_OMS Quer'!F2422</f>
        <v>0</v>
      </c>
      <c r="G2422">
        <f>'Previous Trades Import_OMS Quer'!G2422</f>
        <v>0</v>
      </c>
      <c r="H2422">
        <f>'Previous Trades Import_OMS Quer'!H2422</f>
        <v>0</v>
      </c>
      <c r="I2422">
        <f>'Previous Trades Import_OMS Quer'!I2422</f>
        <v>0</v>
      </c>
      <c r="J2422">
        <f>'Previous Trades Import_OMS Quer'!J2422</f>
        <v>0</v>
      </c>
      <c r="K2422">
        <f>'Previous Trades Import_OMS Quer'!K2422</f>
        <v>0</v>
      </c>
      <c r="L2422">
        <f>'Previous Trades Import_OMS Quer'!L2422</f>
        <v>0</v>
      </c>
      <c r="M2422">
        <f>'Previous Trades Import_OMS Quer'!M2422</f>
        <v>0</v>
      </c>
      <c r="N2422">
        <f>'Previous Trades Import_OMS Quer'!N2422</f>
        <v>0</v>
      </c>
      <c r="O2422" t="str">
        <f>CLEAN('Previous Trades Import_OMS Quer'!O2422)</f>
        <v/>
      </c>
      <c r="Q2422" s="25">
        <f t="shared" si="74"/>
        <v>0</v>
      </c>
      <c r="R2422" s="25" t="e">
        <f>VLOOKUP(O2422,'Currency Balance'!$O$3:$Q$32,3,0)</f>
        <v>#N/A</v>
      </c>
      <c r="S2422" s="25" t="e">
        <f t="shared" si="75"/>
        <v>#N/A</v>
      </c>
    </row>
    <row r="2423" spans="1:19">
      <c r="A2423">
        <f>'Previous Trades Import_OMS Quer'!A2423</f>
        <v>0</v>
      </c>
      <c r="B2423">
        <f>'Previous Trades Import_OMS Quer'!B2423</f>
        <v>0</v>
      </c>
      <c r="C2423" s="22">
        <f>'Previous Trades Import_OMS Quer'!C2423</f>
        <v>0</v>
      </c>
      <c r="D2423">
        <f>'Previous Trades Import_OMS Quer'!D2423</f>
        <v>0</v>
      </c>
      <c r="E2423" s="22">
        <f>'Previous Trades Import_OMS Quer'!E2423</f>
        <v>0</v>
      </c>
      <c r="F2423">
        <f>'Previous Trades Import_OMS Quer'!F2423</f>
        <v>0</v>
      </c>
      <c r="G2423">
        <f>'Previous Trades Import_OMS Quer'!G2423</f>
        <v>0</v>
      </c>
      <c r="H2423">
        <f>'Previous Trades Import_OMS Quer'!H2423</f>
        <v>0</v>
      </c>
      <c r="I2423">
        <f>'Previous Trades Import_OMS Quer'!I2423</f>
        <v>0</v>
      </c>
      <c r="J2423">
        <f>'Previous Trades Import_OMS Quer'!J2423</f>
        <v>0</v>
      </c>
      <c r="K2423">
        <f>'Previous Trades Import_OMS Quer'!K2423</f>
        <v>0</v>
      </c>
      <c r="L2423">
        <f>'Previous Trades Import_OMS Quer'!L2423</f>
        <v>0</v>
      </c>
      <c r="M2423">
        <f>'Previous Trades Import_OMS Quer'!M2423</f>
        <v>0</v>
      </c>
      <c r="N2423">
        <f>'Previous Trades Import_OMS Quer'!N2423</f>
        <v>0</v>
      </c>
      <c r="O2423" t="str">
        <f>CLEAN('Previous Trades Import_OMS Quer'!O2423)</f>
        <v/>
      </c>
      <c r="Q2423" s="25">
        <f t="shared" si="74"/>
        <v>0</v>
      </c>
      <c r="R2423" s="25" t="e">
        <f>VLOOKUP(O2423,'Currency Balance'!$O$3:$Q$32,3,0)</f>
        <v>#N/A</v>
      </c>
      <c r="S2423" s="25" t="e">
        <f t="shared" si="75"/>
        <v>#N/A</v>
      </c>
    </row>
    <row r="2424" spans="1:19">
      <c r="A2424">
        <f>'Previous Trades Import_OMS Quer'!A2424</f>
        <v>0</v>
      </c>
      <c r="B2424">
        <f>'Previous Trades Import_OMS Quer'!B2424</f>
        <v>0</v>
      </c>
      <c r="C2424" s="22">
        <f>'Previous Trades Import_OMS Quer'!C2424</f>
        <v>0</v>
      </c>
      <c r="D2424">
        <f>'Previous Trades Import_OMS Quer'!D2424</f>
        <v>0</v>
      </c>
      <c r="E2424" s="22">
        <f>'Previous Trades Import_OMS Quer'!E2424</f>
        <v>0</v>
      </c>
      <c r="F2424">
        <f>'Previous Trades Import_OMS Quer'!F2424</f>
        <v>0</v>
      </c>
      <c r="G2424">
        <f>'Previous Trades Import_OMS Quer'!G2424</f>
        <v>0</v>
      </c>
      <c r="H2424">
        <f>'Previous Trades Import_OMS Quer'!H2424</f>
        <v>0</v>
      </c>
      <c r="I2424">
        <f>'Previous Trades Import_OMS Quer'!I2424</f>
        <v>0</v>
      </c>
      <c r="J2424">
        <f>'Previous Trades Import_OMS Quer'!J2424</f>
        <v>0</v>
      </c>
      <c r="K2424">
        <f>'Previous Trades Import_OMS Quer'!K2424</f>
        <v>0</v>
      </c>
      <c r="L2424">
        <f>'Previous Trades Import_OMS Quer'!L2424</f>
        <v>0</v>
      </c>
      <c r="M2424">
        <f>'Previous Trades Import_OMS Quer'!M2424</f>
        <v>0</v>
      </c>
      <c r="N2424">
        <f>'Previous Trades Import_OMS Quer'!N2424</f>
        <v>0</v>
      </c>
      <c r="O2424" t="str">
        <f>CLEAN('Previous Trades Import_OMS Quer'!O2424)</f>
        <v/>
      </c>
      <c r="Q2424" s="25">
        <f t="shared" si="74"/>
        <v>0</v>
      </c>
      <c r="R2424" s="25" t="e">
        <f>VLOOKUP(O2424,'Currency Balance'!$O$3:$Q$32,3,0)</f>
        <v>#N/A</v>
      </c>
      <c r="S2424" s="25" t="e">
        <f t="shared" si="75"/>
        <v>#N/A</v>
      </c>
    </row>
    <row r="2425" spans="1:19">
      <c r="A2425">
        <f>'Previous Trades Import_OMS Quer'!A2425</f>
        <v>0</v>
      </c>
      <c r="B2425">
        <f>'Previous Trades Import_OMS Quer'!B2425</f>
        <v>0</v>
      </c>
      <c r="C2425" s="22">
        <f>'Previous Trades Import_OMS Quer'!C2425</f>
        <v>0</v>
      </c>
      <c r="D2425">
        <f>'Previous Trades Import_OMS Quer'!D2425</f>
        <v>0</v>
      </c>
      <c r="E2425" s="22">
        <f>'Previous Trades Import_OMS Quer'!E2425</f>
        <v>0</v>
      </c>
      <c r="F2425">
        <f>'Previous Trades Import_OMS Quer'!F2425</f>
        <v>0</v>
      </c>
      <c r="G2425">
        <f>'Previous Trades Import_OMS Quer'!G2425</f>
        <v>0</v>
      </c>
      <c r="H2425">
        <f>'Previous Trades Import_OMS Quer'!H2425</f>
        <v>0</v>
      </c>
      <c r="I2425">
        <f>'Previous Trades Import_OMS Quer'!I2425</f>
        <v>0</v>
      </c>
      <c r="J2425">
        <f>'Previous Trades Import_OMS Quer'!J2425</f>
        <v>0</v>
      </c>
      <c r="K2425">
        <f>'Previous Trades Import_OMS Quer'!K2425</f>
        <v>0</v>
      </c>
      <c r="L2425">
        <f>'Previous Trades Import_OMS Quer'!L2425</f>
        <v>0</v>
      </c>
      <c r="M2425">
        <f>'Previous Trades Import_OMS Quer'!M2425</f>
        <v>0</v>
      </c>
      <c r="N2425">
        <f>'Previous Trades Import_OMS Quer'!N2425</f>
        <v>0</v>
      </c>
      <c r="O2425" t="str">
        <f>CLEAN('Previous Trades Import_OMS Quer'!O2425)</f>
        <v/>
      </c>
      <c r="Q2425" s="25">
        <f t="shared" si="74"/>
        <v>0</v>
      </c>
      <c r="R2425" s="25" t="e">
        <f>VLOOKUP(O2425,'Currency Balance'!$O$3:$Q$32,3,0)</f>
        <v>#N/A</v>
      </c>
      <c r="S2425" s="25" t="e">
        <f t="shared" si="75"/>
        <v>#N/A</v>
      </c>
    </row>
    <row r="2426" spans="1:19">
      <c r="A2426">
        <f>'Previous Trades Import_OMS Quer'!A2426</f>
        <v>0</v>
      </c>
      <c r="B2426">
        <f>'Previous Trades Import_OMS Quer'!B2426</f>
        <v>0</v>
      </c>
      <c r="C2426" s="22">
        <f>'Previous Trades Import_OMS Quer'!C2426</f>
        <v>0</v>
      </c>
      <c r="D2426">
        <f>'Previous Trades Import_OMS Quer'!D2426</f>
        <v>0</v>
      </c>
      <c r="E2426" s="22">
        <f>'Previous Trades Import_OMS Quer'!E2426</f>
        <v>0</v>
      </c>
      <c r="F2426">
        <f>'Previous Trades Import_OMS Quer'!F2426</f>
        <v>0</v>
      </c>
      <c r="G2426">
        <f>'Previous Trades Import_OMS Quer'!G2426</f>
        <v>0</v>
      </c>
      <c r="H2426">
        <f>'Previous Trades Import_OMS Quer'!H2426</f>
        <v>0</v>
      </c>
      <c r="I2426">
        <f>'Previous Trades Import_OMS Quer'!I2426</f>
        <v>0</v>
      </c>
      <c r="J2426">
        <f>'Previous Trades Import_OMS Quer'!J2426</f>
        <v>0</v>
      </c>
      <c r="K2426">
        <f>'Previous Trades Import_OMS Quer'!K2426</f>
        <v>0</v>
      </c>
      <c r="L2426">
        <f>'Previous Trades Import_OMS Quer'!L2426</f>
        <v>0</v>
      </c>
      <c r="M2426">
        <f>'Previous Trades Import_OMS Quer'!M2426</f>
        <v>0</v>
      </c>
      <c r="N2426">
        <f>'Previous Trades Import_OMS Quer'!N2426</f>
        <v>0</v>
      </c>
      <c r="O2426" t="str">
        <f>CLEAN('Previous Trades Import_OMS Quer'!O2426)</f>
        <v/>
      </c>
      <c r="Q2426" s="25">
        <f t="shared" si="74"/>
        <v>0</v>
      </c>
      <c r="R2426" s="25" t="e">
        <f>VLOOKUP(O2426,'Currency Balance'!$O$3:$Q$32,3,0)</f>
        <v>#N/A</v>
      </c>
      <c r="S2426" s="25" t="e">
        <f t="shared" si="75"/>
        <v>#N/A</v>
      </c>
    </row>
    <row r="2427" spans="1:19">
      <c r="A2427">
        <f>'Previous Trades Import_OMS Quer'!A2427</f>
        <v>0</v>
      </c>
      <c r="B2427">
        <f>'Previous Trades Import_OMS Quer'!B2427</f>
        <v>0</v>
      </c>
      <c r="C2427" s="22">
        <f>'Previous Trades Import_OMS Quer'!C2427</f>
        <v>0</v>
      </c>
      <c r="D2427">
        <f>'Previous Trades Import_OMS Quer'!D2427</f>
        <v>0</v>
      </c>
      <c r="E2427" s="22">
        <f>'Previous Trades Import_OMS Quer'!E2427</f>
        <v>0</v>
      </c>
      <c r="F2427">
        <f>'Previous Trades Import_OMS Quer'!F2427</f>
        <v>0</v>
      </c>
      <c r="G2427">
        <f>'Previous Trades Import_OMS Quer'!G2427</f>
        <v>0</v>
      </c>
      <c r="H2427">
        <f>'Previous Trades Import_OMS Quer'!H2427</f>
        <v>0</v>
      </c>
      <c r="I2427">
        <f>'Previous Trades Import_OMS Quer'!I2427</f>
        <v>0</v>
      </c>
      <c r="J2427">
        <f>'Previous Trades Import_OMS Quer'!J2427</f>
        <v>0</v>
      </c>
      <c r="K2427">
        <f>'Previous Trades Import_OMS Quer'!K2427</f>
        <v>0</v>
      </c>
      <c r="L2427">
        <f>'Previous Trades Import_OMS Quer'!L2427</f>
        <v>0</v>
      </c>
      <c r="M2427">
        <f>'Previous Trades Import_OMS Quer'!M2427</f>
        <v>0</v>
      </c>
      <c r="N2427">
        <f>'Previous Trades Import_OMS Quer'!N2427</f>
        <v>0</v>
      </c>
      <c r="O2427" t="str">
        <f>CLEAN('Previous Trades Import_OMS Quer'!O2427)</f>
        <v/>
      </c>
      <c r="Q2427" s="25">
        <f t="shared" si="74"/>
        <v>0</v>
      </c>
      <c r="R2427" s="25" t="e">
        <f>VLOOKUP(O2427,'Currency Balance'!$O$3:$Q$32,3,0)</f>
        <v>#N/A</v>
      </c>
      <c r="S2427" s="25" t="e">
        <f t="shared" si="75"/>
        <v>#N/A</v>
      </c>
    </row>
    <row r="2428" spans="1:19">
      <c r="A2428">
        <f>'Previous Trades Import_OMS Quer'!A2428</f>
        <v>0</v>
      </c>
      <c r="B2428">
        <f>'Previous Trades Import_OMS Quer'!B2428</f>
        <v>0</v>
      </c>
      <c r="C2428" s="22">
        <f>'Previous Trades Import_OMS Quer'!C2428</f>
        <v>0</v>
      </c>
      <c r="D2428">
        <f>'Previous Trades Import_OMS Quer'!D2428</f>
        <v>0</v>
      </c>
      <c r="E2428" s="22">
        <f>'Previous Trades Import_OMS Quer'!E2428</f>
        <v>0</v>
      </c>
      <c r="F2428">
        <f>'Previous Trades Import_OMS Quer'!F2428</f>
        <v>0</v>
      </c>
      <c r="G2428">
        <f>'Previous Trades Import_OMS Quer'!G2428</f>
        <v>0</v>
      </c>
      <c r="H2428">
        <f>'Previous Trades Import_OMS Quer'!H2428</f>
        <v>0</v>
      </c>
      <c r="I2428">
        <f>'Previous Trades Import_OMS Quer'!I2428</f>
        <v>0</v>
      </c>
      <c r="J2428">
        <f>'Previous Trades Import_OMS Quer'!J2428</f>
        <v>0</v>
      </c>
      <c r="K2428">
        <f>'Previous Trades Import_OMS Quer'!K2428</f>
        <v>0</v>
      </c>
      <c r="L2428">
        <f>'Previous Trades Import_OMS Quer'!L2428</f>
        <v>0</v>
      </c>
      <c r="M2428">
        <f>'Previous Trades Import_OMS Quer'!M2428</f>
        <v>0</v>
      </c>
      <c r="N2428">
        <f>'Previous Trades Import_OMS Quer'!N2428</f>
        <v>0</v>
      </c>
      <c r="O2428" t="str">
        <f>CLEAN('Previous Trades Import_OMS Quer'!O2428)</f>
        <v/>
      </c>
      <c r="Q2428" s="25">
        <f t="shared" si="74"/>
        <v>0</v>
      </c>
      <c r="R2428" s="25" t="e">
        <f>VLOOKUP(O2428,'Currency Balance'!$O$3:$Q$32,3,0)</f>
        <v>#N/A</v>
      </c>
      <c r="S2428" s="25" t="e">
        <f t="shared" si="75"/>
        <v>#N/A</v>
      </c>
    </row>
    <row r="2429" spans="1:19">
      <c r="A2429">
        <f>'Previous Trades Import_OMS Quer'!A2429</f>
        <v>0</v>
      </c>
      <c r="B2429">
        <f>'Previous Trades Import_OMS Quer'!B2429</f>
        <v>0</v>
      </c>
      <c r="C2429" s="22">
        <f>'Previous Trades Import_OMS Quer'!C2429</f>
        <v>0</v>
      </c>
      <c r="D2429">
        <f>'Previous Trades Import_OMS Quer'!D2429</f>
        <v>0</v>
      </c>
      <c r="E2429" s="22">
        <f>'Previous Trades Import_OMS Quer'!E2429</f>
        <v>0</v>
      </c>
      <c r="F2429">
        <f>'Previous Trades Import_OMS Quer'!F2429</f>
        <v>0</v>
      </c>
      <c r="G2429">
        <f>'Previous Trades Import_OMS Quer'!G2429</f>
        <v>0</v>
      </c>
      <c r="H2429">
        <f>'Previous Trades Import_OMS Quer'!H2429</f>
        <v>0</v>
      </c>
      <c r="I2429">
        <f>'Previous Trades Import_OMS Quer'!I2429</f>
        <v>0</v>
      </c>
      <c r="J2429">
        <f>'Previous Trades Import_OMS Quer'!J2429</f>
        <v>0</v>
      </c>
      <c r="K2429">
        <f>'Previous Trades Import_OMS Quer'!K2429</f>
        <v>0</v>
      </c>
      <c r="L2429">
        <f>'Previous Trades Import_OMS Quer'!L2429</f>
        <v>0</v>
      </c>
      <c r="M2429">
        <f>'Previous Trades Import_OMS Quer'!M2429</f>
        <v>0</v>
      </c>
      <c r="N2429">
        <f>'Previous Trades Import_OMS Quer'!N2429</f>
        <v>0</v>
      </c>
      <c r="O2429" t="str">
        <f>CLEAN('Previous Trades Import_OMS Quer'!O2429)</f>
        <v/>
      </c>
      <c r="Q2429" s="25">
        <f t="shared" si="74"/>
        <v>0</v>
      </c>
      <c r="R2429" s="25" t="e">
        <f>VLOOKUP(O2429,'Currency Balance'!$O$3:$Q$32,3,0)</f>
        <v>#N/A</v>
      </c>
      <c r="S2429" s="25" t="e">
        <f t="shared" si="75"/>
        <v>#N/A</v>
      </c>
    </row>
    <row r="2430" spans="1:19">
      <c r="A2430">
        <f>'Previous Trades Import_OMS Quer'!A2430</f>
        <v>0</v>
      </c>
      <c r="B2430">
        <f>'Previous Trades Import_OMS Quer'!B2430</f>
        <v>0</v>
      </c>
      <c r="C2430" s="22">
        <f>'Previous Trades Import_OMS Quer'!C2430</f>
        <v>0</v>
      </c>
      <c r="D2430">
        <f>'Previous Trades Import_OMS Quer'!D2430</f>
        <v>0</v>
      </c>
      <c r="E2430" s="22">
        <f>'Previous Trades Import_OMS Quer'!E2430</f>
        <v>0</v>
      </c>
      <c r="F2430">
        <f>'Previous Trades Import_OMS Quer'!F2430</f>
        <v>0</v>
      </c>
      <c r="G2430">
        <f>'Previous Trades Import_OMS Quer'!G2430</f>
        <v>0</v>
      </c>
      <c r="H2430">
        <f>'Previous Trades Import_OMS Quer'!H2430</f>
        <v>0</v>
      </c>
      <c r="I2430">
        <f>'Previous Trades Import_OMS Quer'!I2430</f>
        <v>0</v>
      </c>
      <c r="J2430">
        <f>'Previous Trades Import_OMS Quer'!J2430</f>
        <v>0</v>
      </c>
      <c r="K2430">
        <f>'Previous Trades Import_OMS Quer'!K2430</f>
        <v>0</v>
      </c>
      <c r="L2430">
        <f>'Previous Trades Import_OMS Quer'!L2430</f>
        <v>0</v>
      </c>
      <c r="M2430">
        <f>'Previous Trades Import_OMS Quer'!M2430</f>
        <v>0</v>
      </c>
      <c r="N2430">
        <f>'Previous Trades Import_OMS Quer'!N2430</f>
        <v>0</v>
      </c>
      <c r="O2430" t="str">
        <f>CLEAN('Previous Trades Import_OMS Quer'!O2430)</f>
        <v/>
      </c>
      <c r="Q2430" s="25">
        <f t="shared" si="74"/>
        <v>0</v>
      </c>
      <c r="R2430" s="25" t="e">
        <f>VLOOKUP(O2430,'Currency Balance'!$O$3:$Q$32,3,0)</f>
        <v>#N/A</v>
      </c>
      <c r="S2430" s="25" t="e">
        <f t="shared" si="75"/>
        <v>#N/A</v>
      </c>
    </row>
    <row r="2431" spans="1:19">
      <c r="A2431">
        <f>'Previous Trades Import_OMS Quer'!A2431</f>
        <v>0</v>
      </c>
      <c r="B2431">
        <f>'Previous Trades Import_OMS Quer'!B2431</f>
        <v>0</v>
      </c>
      <c r="C2431" s="22">
        <f>'Previous Trades Import_OMS Quer'!C2431</f>
        <v>0</v>
      </c>
      <c r="D2431">
        <f>'Previous Trades Import_OMS Quer'!D2431</f>
        <v>0</v>
      </c>
      <c r="E2431" s="22">
        <f>'Previous Trades Import_OMS Quer'!E2431</f>
        <v>0</v>
      </c>
      <c r="F2431">
        <f>'Previous Trades Import_OMS Quer'!F2431</f>
        <v>0</v>
      </c>
      <c r="G2431">
        <f>'Previous Trades Import_OMS Quer'!G2431</f>
        <v>0</v>
      </c>
      <c r="H2431">
        <f>'Previous Trades Import_OMS Quer'!H2431</f>
        <v>0</v>
      </c>
      <c r="I2431">
        <f>'Previous Trades Import_OMS Quer'!I2431</f>
        <v>0</v>
      </c>
      <c r="J2431">
        <f>'Previous Trades Import_OMS Quer'!J2431</f>
        <v>0</v>
      </c>
      <c r="K2431">
        <f>'Previous Trades Import_OMS Quer'!K2431</f>
        <v>0</v>
      </c>
      <c r="L2431">
        <f>'Previous Trades Import_OMS Quer'!L2431</f>
        <v>0</v>
      </c>
      <c r="M2431">
        <f>'Previous Trades Import_OMS Quer'!M2431</f>
        <v>0</v>
      </c>
      <c r="N2431">
        <f>'Previous Trades Import_OMS Quer'!N2431</f>
        <v>0</v>
      </c>
      <c r="O2431" t="str">
        <f>CLEAN('Previous Trades Import_OMS Quer'!O2431)</f>
        <v/>
      </c>
      <c r="Q2431" s="25">
        <f t="shared" si="74"/>
        <v>0</v>
      </c>
      <c r="R2431" s="25" t="e">
        <f>VLOOKUP(O2431,'Currency Balance'!$O$3:$Q$32,3,0)</f>
        <v>#N/A</v>
      </c>
      <c r="S2431" s="25" t="e">
        <f t="shared" si="75"/>
        <v>#N/A</v>
      </c>
    </row>
    <row r="2432" spans="1:19">
      <c r="A2432">
        <f>'Previous Trades Import_OMS Quer'!A2432</f>
        <v>0</v>
      </c>
      <c r="B2432">
        <f>'Previous Trades Import_OMS Quer'!B2432</f>
        <v>0</v>
      </c>
      <c r="C2432" s="22">
        <f>'Previous Trades Import_OMS Quer'!C2432</f>
        <v>0</v>
      </c>
      <c r="D2432">
        <f>'Previous Trades Import_OMS Quer'!D2432</f>
        <v>0</v>
      </c>
      <c r="E2432" s="22">
        <f>'Previous Trades Import_OMS Quer'!E2432</f>
        <v>0</v>
      </c>
      <c r="F2432">
        <f>'Previous Trades Import_OMS Quer'!F2432</f>
        <v>0</v>
      </c>
      <c r="G2432">
        <f>'Previous Trades Import_OMS Quer'!G2432</f>
        <v>0</v>
      </c>
      <c r="H2432">
        <f>'Previous Trades Import_OMS Quer'!H2432</f>
        <v>0</v>
      </c>
      <c r="I2432">
        <f>'Previous Trades Import_OMS Quer'!I2432</f>
        <v>0</v>
      </c>
      <c r="J2432">
        <f>'Previous Trades Import_OMS Quer'!J2432</f>
        <v>0</v>
      </c>
      <c r="K2432">
        <f>'Previous Trades Import_OMS Quer'!K2432</f>
        <v>0</v>
      </c>
      <c r="L2432">
        <f>'Previous Trades Import_OMS Quer'!L2432</f>
        <v>0</v>
      </c>
      <c r="M2432">
        <f>'Previous Trades Import_OMS Quer'!M2432</f>
        <v>0</v>
      </c>
      <c r="N2432">
        <f>'Previous Trades Import_OMS Quer'!N2432</f>
        <v>0</v>
      </c>
      <c r="O2432" t="str">
        <f>CLEAN('Previous Trades Import_OMS Quer'!O2432)</f>
        <v/>
      </c>
      <c r="Q2432" s="25">
        <f t="shared" si="74"/>
        <v>0</v>
      </c>
      <c r="R2432" s="25" t="e">
        <f>VLOOKUP(O2432,'Currency Balance'!$O$3:$Q$32,3,0)</f>
        <v>#N/A</v>
      </c>
      <c r="S2432" s="25" t="e">
        <f t="shared" si="75"/>
        <v>#N/A</v>
      </c>
    </row>
    <row r="2433" spans="1:19">
      <c r="A2433">
        <f>'Previous Trades Import_OMS Quer'!A2433</f>
        <v>0</v>
      </c>
      <c r="B2433">
        <f>'Previous Trades Import_OMS Quer'!B2433</f>
        <v>0</v>
      </c>
      <c r="C2433" s="22">
        <f>'Previous Trades Import_OMS Quer'!C2433</f>
        <v>0</v>
      </c>
      <c r="D2433">
        <f>'Previous Trades Import_OMS Quer'!D2433</f>
        <v>0</v>
      </c>
      <c r="E2433" s="22">
        <f>'Previous Trades Import_OMS Quer'!E2433</f>
        <v>0</v>
      </c>
      <c r="F2433">
        <f>'Previous Trades Import_OMS Quer'!F2433</f>
        <v>0</v>
      </c>
      <c r="G2433">
        <f>'Previous Trades Import_OMS Quer'!G2433</f>
        <v>0</v>
      </c>
      <c r="H2433">
        <f>'Previous Trades Import_OMS Quer'!H2433</f>
        <v>0</v>
      </c>
      <c r="I2433">
        <f>'Previous Trades Import_OMS Quer'!I2433</f>
        <v>0</v>
      </c>
      <c r="J2433">
        <f>'Previous Trades Import_OMS Quer'!J2433</f>
        <v>0</v>
      </c>
      <c r="K2433">
        <f>'Previous Trades Import_OMS Quer'!K2433</f>
        <v>0</v>
      </c>
      <c r="L2433">
        <f>'Previous Trades Import_OMS Quer'!L2433</f>
        <v>0</v>
      </c>
      <c r="M2433">
        <f>'Previous Trades Import_OMS Quer'!M2433</f>
        <v>0</v>
      </c>
      <c r="N2433">
        <f>'Previous Trades Import_OMS Quer'!N2433</f>
        <v>0</v>
      </c>
      <c r="O2433" t="str">
        <f>CLEAN('Previous Trades Import_OMS Quer'!O2433)</f>
        <v/>
      </c>
      <c r="Q2433" s="25">
        <f t="shared" si="74"/>
        <v>0</v>
      </c>
      <c r="R2433" s="25" t="e">
        <f>VLOOKUP(O2433,'Currency Balance'!$O$3:$Q$32,3,0)</f>
        <v>#N/A</v>
      </c>
      <c r="S2433" s="25" t="e">
        <f t="shared" si="75"/>
        <v>#N/A</v>
      </c>
    </row>
    <row r="2434" spans="1:19">
      <c r="A2434">
        <f>'Previous Trades Import_OMS Quer'!A2434</f>
        <v>0</v>
      </c>
      <c r="B2434">
        <f>'Previous Trades Import_OMS Quer'!B2434</f>
        <v>0</v>
      </c>
      <c r="C2434" s="22">
        <f>'Previous Trades Import_OMS Quer'!C2434</f>
        <v>0</v>
      </c>
      <c r="D2434">
        <f>'Previous Trades Import_OMS Quer'!D2434</f>
        <v>0</v>
      </c>
      <c r="E2434" s="22">
        <f>'Previous Trades Import_OMS Quer'!E2434</f>
        <v>0</v>
      </c>
      <c r="F2434">
        <f>'Previous Trades Import_OMS Quer'!F2434</f>
        <v>0</v>
      </c>
      <c r="G2434">
        <f>'Previous Trades Import_OMS Quer'!G2434</f>
        <v>0</v>
      </c>
      <c r="H2434">
        <f>'Previous Trades Import_OMS Quer'!H2434</f>
        <v>0</v>
      </c>
      <c r="I2434">
        <f>'Previous Trades Import_OMS Quer'!I2434</f>
        <v>0</v>
      </c>
      <c r="J2434">
        <f>'Previous Trades Import_OMS Quer'!J2434</f>
        <v>0</v>
      </c>
      <c r="K2434">
        <f>'Previous Trades Import_OMS Quer'!K2434</f>
        <v>0</v>
      </c>
      <c r="L2434">
        <f>'Previous Trades Import_OMS Quer'!L2434</f>
        <v>0</v>
      </c>
      <c r="M2434">
        <f>'Previous Trades Import_OMS Quer'!M2434</f>
        <v>0</v>
      </c>
      <c r="N2434">
        <f>'Previous Trades Import_OMS Quer'!N2434</f>
        <v>0</v>
      </c>
      <c r="O2434" t="str">
        <f>CLEAN('Previous Trades Import_OMS Quer'!O2434)</f>
        <v/>
      </c>
      <c r="Q2434" s="25">
        <f t="shared" ref="Q2434:Q2497" si="76">IF(G2434="sell",M2434,-M2434)</f>
        <v>0</v>
      </c>
      <c r="R2434" s="25" t="e">
        <f>VLOOKUP(O2434,'Currency Balance'!$O$3:$Q$32,3,0)</f>
        <v>#N/A</v>
      </c>
      <c r="S2434" s="25" t="e">
        <f t="shared" ref="S2434:S2497" si="77">Q2434/R2434</f>
        <v>#N/A</v>
      </c>
    </row>
    <row r="2435" spans="1:19">
      <c r="A2435">
        <f>'Previous Trades Import_OMS Quer'!A2435</f>
        <v>0</v>
      </c>
      <c r="B2435">
        <f>'Previous Trades Import_OMS Quer'!B2435</f>
        <v>0</v>
      </c>
      <c r="C2435" s="22">
        <f>'Previous Trades Import_OMS Quer'!C2435</f>
        <v>0</v>
      </c>
      <c r="D2435">
        <f>'Previous Trades Import_OMS Quer'!D2435</f>
        <v>0</v>
      </c>
      <c r="E2435" s="22">
        <f>'Previous Trades Import_OMS Quer'!E2435</f>
        <v>0</v>
      </c>
      <c r="F2435">
        <f>'Previous Trades Import_OMS Quer'!F2435</f>
        <v>0</v>
      </c>
      <c r="G2435">
        <f>'Previous Trades Import_OMS Quer'!G2435</f>
        <v>0</v>
      </c>
      <c r="H2435">
        <f>'Previous Trades Import_OMS Quer'!H2435</f>
        <v>0</v>
      </c>
      <c r="I2435">
        <f>'Previous Trades Import_OMS Quer'!I2435</f>
        <v>0</v>
      </c>
      <c r="J2435">
        <f>'Previous Trades Import_OMS Quer'!J2435</f>
        <v>0</v>
      </c>
      <c r="K2435">
        <f>'Previous Trades Import_OMS Quer'!K2435</f>
        <v>0</v>
      </c>
      <c r="L2435">
        <f>'Previous Trades Import_OMS Quer'!L2435</f>
        <v>0</v>
      </c>
      <c r="M2435">
        <f>'Previous Trades Import_OMS Quer'!M2435</f>
        <v>0</v>
      </c>
      <c r="N2435">
        <f>'Previous Trades Import_OMS Quer'!N2435</f>
        <v>0</v>
      </c>
      <c r="O2435" t="str">
        <f>CLEAN('Previous Trades Import_OMS Quer'!O2435)</f>
        <v/>
      </c>
      <c r="Q2435" s="25">
        <f t="shared" si="76"/>
        <v>0</v>
      </c>
      <c r="R2435" s="25" t="e">
        <f>VLOOKUP(O2435,'Currency Balance'!$O$3:$Q$32,3,0)</f>
        <v>#N/A</v>
      </c>
      <c r="S2435" s="25" t="e">
        <f t="shared" si="77"/>
        <v>#N/A</v>
      </c>
    </row>
    <row r="2436" spans="1:19">
      <c r="A2436">
        <f>'Previous Trades Import_OMS Quer'!A2436</f>
        <v>0</v>
      </c>
      <c r="B2436">
        <f>'Previous Trades Import_OMS Quer'!B2436</f>
        <v>0</v>
      </c>
      <c r="C2436" s="22">
        <f>'Previous Trades Import_OMS Quer'!C2436</f>
        <v>0</v>
      </c>
      <c r="D2436">
        <f>'Previous Trades Import_OMS Quer'!D2436</f>
        <v>0</v>
      </c>
      <c r="E2436" s="22">
        <f>'Previous Trades Import_OMS Quer'!E2436</f>
        <v>0</v>
      </c>
      <c r="F2436">
        <f>'Previous Trades Import_OMS Quer'!F2436</f>
        <v>0</v>
      </c>
      <c r="G2436">
        <f>'Previous Trades Import_OMS Quer'!G2436</f>
        <v>0</v>
      </c>
      <c r="H2436">
        <f>'Previous Trades Import_OMS Quer'!H2436</f>
        <v>0</v>
      </c>
      <c r="I2436">
        <f>'Previous Trades Import_OMS Quer'!I2436</f>
        <v>0</v>
      </c>
      <c r="J2436">
        <f>'Previous Trades Import_OMS Quer'!J2436</f>
        <v>0</v>
      </c>
      <c r="K2436">
        <f>'Previous Trades Import_OMS Quer'!K2436</f>
        <v>0</v>
      </c>
      <c r="L2436">
        <f>'Previous Trades Import_OMS Quer'!L2436</f>
        <v>0</v>
      </c>
      <c r="M2436">
        <f>'Previous Trades Import_OMS Quer'!M2436</f>
        <v>0</v>
      </c>
      <c r="N2436">
        <f>'Previous Trades Import_OMS Quer'!N2436</f>
        <v>0</v>
      </c>
      <c r="O2436" t="str">
        <f>CLEAN('Previous Trades Import_OMS Quer'!O2436)</f>
        <v/>
      </c>
      <c r="Q2436" s="25">
        <f t="shared" si="76"/>
        <v>0</v>
      </c>
      <c r="R2436" s="25" t="e">
        <f>VLOOKUP(O2436,'Currency Balance'!$O$3:$Q$32,3,0)</f>
        <v>#N/A</v>
      </c>
      <c r="S2436" s="25" t="e">
        <f t="shared" si="77"/>
        <v>#N/A</v>
      </c>
    </row>
    <row r="2437" spans="1:19">
      <c r="A2437">
        <f>'Previous Trades Import_OMS Quer'!A2437</f>
        <v>0</v>
      </c>
      <c r="B2437">
        <f>'Previous Trades Import_OMS Quer'!B2437</f>
        <v>0</v>
      </c>
      <c r="C2437" s="22">
        <f>'Previous Trades Import_OMS Quer'!C2437</f>
        <v>0</v>
      </c>
      <c r="D2437">
        <f>'Previous Trades Import_OMS Quer'!D2437</f>
        <v>0</v>
      </c>
      <c r="E2437" s="22">
        <f>'Previous Trades Import_OMS Quer'!E2437</f>
        <v>0</v>
      </c>
      <c r="F2437">
        <f>'Previous Trades Import_OMS Quer'!F2437</f>
        <v>0</v>
      </c>
      <c r="G2437">
        <f>'Previous Trades Import_OMS Quer'!G2437</f>
        <v>0</v>
      </c>
      <c r="H2437">
        <f>'Previous Trades Import_OMS Quer'!H2437</f>
        <v>0</v>
      </c>
      <c r="I2437">
        <f>'Previous Trades Import_OMS Quer'!I2437</f>
        <v>0</v>
      </c>
      <c r="J2437">
        <f>'Previous Trades Import_OMS Quer'!J2437</f>
        <v>0</v>
      </c>
      <c r="K2437">
        <f>'Previous Trades Import_OMS Quer'!K2437</f>
        <v>0</v>
      </c>
      <c r="L2437">
        <f>'Previous Trades Import_OMS Quer'!L2437</f>
        <v>0</v>
      </c>
      <c r="M2437">
        <f>'Previous Trades Import_OMS Quer'!M2437</f>
        <v>0</v>
      </c>
      <c r="N2437">
        <f>'Previous Trades Import_OMS Quer'!N2437</f>
        <v>0</v>
      </c>
      <c r="O2437" t="str">
        <f>CLEAN('Previous Trades Import_OMS Quer'!O2437)</f>
        <v/>
      </c>
      <c r="Q2437" s="25">
        <f t="shared" si="76"/>
        <v>0</v>
      </c>
      <c r="R2437" s="25" t="e">
        <f>VLOOKUP(O2437,'Currency Balance'!$O$3:$Q$32,3,0)</f>
        <v>#N/A</v>
      </c>
      <c r="S2437" s="25" t="e">
        <f t="shared" si="77"/>
        <v>#N/A</v>
      </c>
    </row>
    <row r="2438" spans="1:19">
      <c r="A2438">
        <f>'Previous Trades Import_OMS Quer'!A2438</f>
        <v>0</v>
      </c>
      <c r="B2438">
        <f>'Previous Trades Import_OMS Quer'!B2438</f>
        <v>0</v>
      </c>
      <c r="C2438" s="22">
        <f>'Previous Trades Import_OMS Quer'!C2438</f>
        <v>0</v>
      </c>
      <c r="D2438">
        <f>'Previous Trades Import_OMS Quer'!D2438</f>
        <v>0</v>
      </c>
      <c r="E2438" s="22">
        <f>'Previous Trades Import_OMS Quer'!E2438</f>
        <v>0</v>
      </c>
      <c r="F2438">
        <f>'Previous Trades Import_OMS Quer'!F2438</f>
        <v>0</v>
      </c>
      <c r="G2438">
        <f>'Previous Trades Import_OMS Quer'!G2438</f>
        <v>0</v>
      </c>
      <c r="H2438">
        <f>'Previous Trades Import_OMS Quer'!H2438</f>
        <v>0</v>
      </c>
      <c r="I2438">
        <f>'Previous Trades Import_OMS Quer'!I2438</f>
        <v>0</v>
      </c>
      <c r="J2438">
        <f>'Previous Trades Import_OMS Quer'!J2438</f>
        <v>0</v>
      </c>
      <c r="K2438">
        <f>'Previous Trades Import_OMS Quer'!K2438</f>
        <v>0</v>
      </c>
      <c r="L2438">
        <f>'Previous Trades Import_OMS Quer'!L2438</f>
        <v>0</v>
      </c>
      <c r="M2438">
        <f>'Previous Trades Import_OMS Quer'!M2438</f>
        <v>0</v>
      </c>
      <c r="N2438">
        <f>'Previous Trades Import_OMS Quer'!N2438</f>
        <v>0</v>
      </c>
      <c r="O2438" t="str">
        <f>CLEAN('Previous Trades Import_OMS Quer'!O2438)</f>
        <v/>
      </c>
      <c r="Q2438" s="25">
        <f t="shared" si="76"/>
        <v>0</v>
      </c>
      <c r="R2438" s="25" t="e">
        <f>VLOOKUP(O2438,'Currency Balance'!$O$3:$Q$32,3,0)</f>
        <v>#N/A</v>
      </c>
      <c r="S2438" s="25" t="e">
        <f t="shared" si="77"/>
        <v>#N/A</v>
      </c>
    </row>
    <row r="2439" spans="1:19">
      <c r="A2439">
        <f>'Previous Trades Import_OMS Quer'!A2439</f>
        <v>0</v>
      </c>
      <c r="B2439">
        <f>'Previous Trades Import_OMS Quer'!B2439</f>
        <v>0</v>
      </c>
      <c r="C2439" s="22">
        <f>'Previous Trades Import_OMS Quer'!C2439</f>
        <v>0</v>
      </c>
      <c r="D2439">
        <f>'Previous Trades Import_OMS Quer'!D2439</f>
        <v>0</v>
      </c>
      <c r="E2439" s="22">
        <f>'Previous Trades Import_OMS Quer'!E2439</f>
        <v>0</v>
      </c>
      <c r="F2439">
        <f>'Previous Trades Import_OMS Quer'!F2439</f>
        <v>0</v>
      </c>
      <c r="G2439">
        <f>'Previous Trades Import_OMS Quer'!G2439</f>
        <v>0</v>
      </c>
      <c r="H2439">
        <f>'Previous Trades Import_OMS Quer'!H2439</f>
        <v>0</v>
      </c>
      <c r="I2439">
        <f>'Previous Trades Import_OMS Quer'!I2439</f>
        <v>0</v>
      </c>
      <c r="J2439">
        <f>'Previous Trades Import_OMS Quer'!J2439</f>
        <v>0</v>
      </c>
      <c r="K2439">
        <f>'Previous Trades Import_OMS Quer'!K2439</f>
        <v>0</v>
      </c>
      <c r="L2439">
        <f>'Previous Trades Import_OMS Quer'!L2439</f>
        <v>0</v>
      </c>
      <c r="M2439">
        <f>'Previous Trades Import_OMS Quer'!M2439</f>
        <v>0</v>
      </c>
      <c r="N2439">
        <f>'Previous Trades Import_OMS Quer'!N2439</f>
        <v>0</v>
      </c>
      <c r="O2439" t="str">
        <f>CLEAN('Previous Trades Import_OMS Quer'!O2439)</f>
        <v/>
      </c>
      <c r="Q2439" s="25">
        <f t="shared" si="76"/>
        <v>0</v>
      </c>
      <c r="R2439" s="25" t="e">
        <f>VLOOKUP(O2439,'Currency Balance'!$O$3:$Q$32,3,0)</f>
        <v>#N/A</v>
      </c>
      <c r="S2439" s="25" t="e">
        <f t="shared" si="77"/>
        <v>#N/A</v>
      </c>
    </row>
    <row r="2440" spans="1:19">
      <c r="A2440">
        <f>'Previous Trades Import_OMS Quer'!A2440</f>
        <v>0</v>
      </c>
      <c r="B2440">
        <f>'Previous Trades Import_OMS Quer'!B2440</f>
        <v>0</v>
      </c>
      <c r="C2440" s="22">
        <f>'Previous Trades Import_OMS Quer'!C2440</f>
        <v>0</v>
      </c>
      <c r="D2440">
        <f>'Previous Trades Import_OMS Quer'!D2440</f>
        <v>0</v>
      </c>
      <c r="E2440" s="22">
        <f>'Previous Trades Import_OMS Quer'!E2440</f>
        <v>0</v>
      </c>
      <c r="F2440">
        <f>'Previous Trades Import_OMS Quer'!F2440</f>
        <v>0</v>
      </c>
      <c r="G2440">
        <f>'Previous Trades Import_OMS Quer'!G2440</f>
        <v>0</v>
      </c>
      <c r="H2440">
        <f>'Previous Trades Import_OMS Quer'!H2440</f>
        <v>0</v>
      </c>
      <c r="I2440">
        <f>'Previous Trades Import_OMS Quer'!I2440</f>
        <v>0</v>
      </c>
      <c r="J2440">
        <f>'Previous Trades Import_OMS Quer'!J2440</f>
        <v>0</v>
      </c>
      <c r="K2440">
        <f>'Previous Trades Import_OMS Quer'!K2440</f>
        <v>0</v>
      </c>
      <c r="L2440">
        <f>'Previous Trades Import_OMS Quer'!L2440</f>
        <v>0</v>
      </c>
      <c r="M2440">
        <f>'Previous Trades Import_OMS Quer'!M2440</f>
        <v>0</v>
      </c>
      <c r="N2440">
        <f>'Previous Trades Import_OMS Quer'!N2440</f>
        <v>0</v>
      </c>
      <c r="O2440" t="str">
        <f>CLEAN('Previous Trades Import_OMS Quer'!O2440)</f>
        <v/>
      </c>
      <c r="Q2440" s="25">
        <f t="shared" si="76"/>
        <v>0</v>
      </c>
      <c r="R2440" s="25" t="e">
        <f>VLOOKUP(O2440,'Currency Balance'!$O$3:$Q$32,3,0)</f>
        <v>#N/A</v>
      </c>
      <c r="S2440" s="25" t="e">
        <f t="shared" si="77"/>
        <v>#N/A</v>
      </c>
    </row>
    <row r="2441" spans="1:19">
      <c r="A2441">
        <f>'Previous Trades Import_OMS Quer'!A2441</f>
        <v>0</v>
      </c>
      <c r="B2441">
        <f>'Previous Trades Import_OMS Quer'!B2441</f>
        <v>0</v>
      </c>
      <c r="C2441" s="22">
        <f>'Previous Trades Import_OMS Quer'!C2441</f>
        <v>0</v>
      </c>
      <c r="D2441">
        <f>'Previous Trades Import_OMS Quer'!D2441</f>
        <v>0</v>
      </c>
      <c r="E2441" s="22">
        <f>'Previous Trades Import_OMS Quer'!E2441</f>
        <v>0</v>
      </c>
      <c r="F2441">
        <f>'Previous Trades Import_OMS Quer'!F2441</f>
        <v>0</v>
      </c>
      <c r="G2441">
        <f>'Previous Trades Import_OMS Quer'!G2441</f>
        <v>0</v>
      </c>
      <c r="H2441">
        <f>'Previous Trades Import_OMS Quer'!H2441</f>
        <v>0</v>
      </c>
      <c r="I2441">
        <f>'Previous Trades Import_OMS Quer'!I2441</f>
        <v>0</v>
      </c>
      <c r="J2441">
        <f>'Previous Trades Import_OMS Quer'!J2441</f>
        <v>0</v>
      </c>
      <c r="K2441">
        <f>'Previous Trades Import_OMS Quer'!K2441</f>
        <v>0</v>
      </c>
      <c r="L2441">
        <f>'Previous Trades Import_OMS Quer'!L2441</f>
        <v>0</v>
      </c>
      <c r="M2441">
        <f>'Previous Trades Import_OMS Quer'!M2441</f>
        <v>0</v>
      </c>
      <c r="N2441">
        <f>'Previous Trades Import_OMS Quer'!N2441</f>
        <v>0</v>
      </c>
      <c r="O2441" t="str">
        <f>CLEAN('Previous Trades Import_OMS Quer'!O2441)</f>
        <v/>
      </c>
      <c r="Q2441" s="25">
        <f t="shared" si="76"/>
        <v>0</v>
      </c>
      <c r="R2441" s="25" t="e">
        <f>VLOOKUP(O2441,'Currency Balance'!$O$3:$Q$32,3,0)</f>
        <v>#N/A</v>
      </c>
      <c r="S2441" s="25" t="e">
        <f t="shared" si="77"/>
        <v>#N/A</v>
      </c>
    </row>
    <row r="2442" spans="1:19">
      <c r="A2442">
        <f>'Previous Trades Import_OMS Quer'!A2442</f>
        <v>0</v>
      </c>
      <c r="B2442">
        <f>'Previous Trades Import_OMS Quer'!B2442</f>
        <v>0</v>
      </c>
      <c r="C2442" s="22">
        <f>'Previous Trades Import_OMS Quer'!C2442</f>
        <v>0</v>
      </c>
      <c r="D2442">
        <f>'Previous Trades Import_OMS Quer'!D2442</f>
        <v>0</v>
      </c>
      <c r="E2442" s="22">
        <f>'Previous Trades Import_OMS Quer'!E2442</f>
        <v>0</v>
      </c>
      <c r="F2442">
        <f>'Previous Trades Import_OMS Quer'!F2442</f>
        <v>0</v>
      </c>
      <c r="G2442">
        <f>'Previous Trades Import_OMS Quer'!G2442</f>
        <v>0</v>
      </c>
      <c r="H2442">
        <f>'Previous Trades Import_OMS Quer'!H2442</f>
        <v>0</v>
      </c>
      <c r="I2442">
        <f>'Previous Trades Import_OMS Quer'!I2442</f>
        <v>0</v>
      </c>
      <c r="J2442">
        <f>'Previous Trades Import_OMS Quer'!J2442</f>
        <v>0</v>
      </c>
      <c r="K2442">
        <f>'Previous Trades Import_OMS Quer'!K2442</f>
        <v>0</v>
      </c>
      <c r="L2442">
        <f>'Previous Trades Import_OMS Quer'!L2442</f>
        <v>0</v>
      </c>
      <c r="M2442">
        <f>'Previous Trades Import_OMS Quer'!M2442</f>
        <v>0</v>
      </c>
      <c r="N2442">
        <f>'Previous Trades Import_OMS Quer'!N2442</f>
        <v>0</v>
      </c>
      <c r="O2442" t="str">
        <f>CLEAN('Previous Trades Import_OMS Quer'!O2442)</f>
        <v/>
      </c>
      <c r="Q2442" s="25">
        <f t="shared" si="76"/>
        <v>0</v>
      </c>
      <c r="R2442" s="25" t="e">
        <f>VLOOKUP(O2442,'Currency Balance'!$O$3:$Q$32,3,0)</f>
        <v>#N/A</v>
      </c>
      <c r="S2442" s="25" t="e">
        <f t="shared" si="77"/>
        <v>#N/A</v>
      </c>
    </row>
    <row r="2443" spans="1:19">
      <c r="A2443">
        <f>'Previous Trades Import_OMS Quer'!A2443</f>
        <v>0</v>
      </c>
      <c r="B2443">
        <f>'Previous Trades Import_OMS Quer'!B2443</f>
        <v>0</v>
      </c>
      <c r="C2443" s="22">
        <f>'Previous Trades Import_OMS Quer'!C2443</f>
        <v>0</v>
      </c>
      <c r="D2443">
        <f>'Previous Trades Import_OMS Quer'!D2443</f>
        <v>0</v>
      </c>
      <c r="E2443" s="22">
        <f>'Previous Trades Import_OMS Quer'!E2443</f>
        <v>0</v>
      </c>
      <c r="F2443">
        <f>'Previous Trades Import_OMS Quer'!F2443</f>
        <v>0</v>
      </c>
      <c r="G2443">
        <f>'Previous Trades Import_OMS Quer'!G2443</f>
        <v>0</v>
      </c>
      <c r="H2443">
        <f>'Previous Trades Import_OMS Quer'!H2443</f>
        <v>0</v>
      </c>
      <c r="I2443">
        <f>'Previous Trades Import_OMS Quer'!I2443</f>
        <v>0</v>
      </c>
      <c r="J2443">
        <f>'Previous Trades Import_OMS Quer'!J2443</f>
        <v>0</v>
      </c>
      <c r="K2443">
        <f>'Previous Trades Import_OMS Quer'!K2443</f>
        <v>0</v>
      </c>
      <c r="L2443">
        <f>'Previous Trades Import_OMS Quer'!L2443</f>
        <v>0</v>
      </c>
      <c r="M2443">
        <f>'Previous Trades Import_OMS Quer'!M2443</f>
        <v>0</v>
      </c>
      <c r="N2443">
        <f>'Previous Trades Import_OMS Quer'!N2443</f>
        <v>0</v>
      </c>
      <c r="O2443" t="str">
        <f>CLEAN('Previous Trades Import_OMS Quer'!O2443)</f>
        <v/>
      </c>
      <c r="Q2443" s="25">
        <f t="shared" si="76"/>
        <v>0</v>
      </c>
      <c r="R2443" s="25" t="e">
        <f>VLOOKUP(O2443,'Currency Balance'!$O$3:$Q$32,3,0)</f>
        <v>#N/A</v>
      </c>
      <c r="S2443" s="25" t="e">
        <f t="shared" si="77"/>
        <v>#N/A</v>
      </c>
    </row>
    <row r="2444" spans="1:19">
      <c r="A2444">
        <f>'Previous Trades Import_OMS Quer'!A2444</f>
        <v>0</v>
      </c>
      <c r="B2444">
        <f>'Previous Trades Import_OMS Quer'!B2444</f>
        <v>0</v>
      </c>
      <c r="C2444" s="22">
        <f>'Previous Trades Import_OMS Quer'!C2444</f>
        <v>0</v>
      </c>
      <c r="D2444">
        <f>'Previous Trades Import_OMS Quer'!D2444</f>
        <v>0</v>
      </c>
      <c r="E2444" s="22">
        <f>'Previous Trades Import_OMS Quer'!E2444</f>
        <v>0</v>
      </c>
      <c r="F2444">
        <f>'Previous Trades Import_OMS Quer'!F2444</f>
        <v>0</v>
      </c>
      <c r="G2444">
        <f>'Previous Trades Import_OMS Quer'!G2444</f>
        <v>0</v>
      </c>
      <c r="H2444">
        <f>'Previous Trades Import_OMS Quer'!H2444</f>
        <v>0</v>
      </c>
      <c r="I2444">
        <f>'Previous Trades Import_OMS Quer'!I2444</f>
        <v>0</v>
      </c>
      <c r="J2444">
        <f>'Previous Trades Import_OMS Quer'!J2444</f>
        <v>0</v>
      </c>
      <c r="K2444">
        <f>'Previous Trades Import_OMS Quer'!K2444</f>
        <v>0</v>
      </c>
      <c r="L2444">
        <f>'Previous Trades Import_OMS Quer'!L2444</f>
        <v>0</v>
      </c>
      <c r="M2444">
        <f>'Previous Trades Import_OMS Quer'!M2444</f>
        <v>0</v>
      </c>
      <c r="N2444">
        <f>'Previous Trades Import_OMS Quer'!N2444</f>
        <v>0</v>
      </c>
      <c r="O2444" t="str">
        <f>CLEAN('Previous Trades Import_OMS Quer'!O2444)</f>
        <v/>
      </c>
      <c r="Q2444" s="25">
        <f t="shared" si="76"/>
        <v>0</v>
      </c>
      <c r="R2444" s="25" t="e">
        <f>VLOOKUP(O2444,'Currency Balance'!$O$3:$Q$32,3,0)</f>
        <v>#N/A</v>
      </c>
      <c r="S2444" s="25" t="e">
        <f t="shared" si="77"/>
        <v>#N/A</v>
      </c>
    </row>
    <row r="2445" spans="1:19">
      <c r="A2445">
        <f>'Previous Trades Import_OMS Quer'!A2445</f>
        <v>0</v>
      </c>
      <c r="B2445">
        <f>'Previous Trades Import_OMS Quer'!B2445</f>
        <v>0</v>
      </c>
      <c r="C2445" s="22">
        <f>'Previous Trades Import_OMS Quer'!C2445</f>
        <v>0</v>
      </c>
      <c r="D2445">
        <f>'Previous Trades Import_OMS Quer'!D2445</f>
        <v>0</v>
      </c>
      <c r="E2445" s="22">
        <f>'Previous Trades Import_OMS Quer'!E2445</f>
        <v>0</v>
      </c>
      <c r="F2445">
        <f>'Previous Trades Import_OMS Quer'!F2445</f>
        <v>0</v>
      </c>
      <c r="G2445">
        <f>'Previous Trades Import_OMS Quer'!G2445</f>
        <v>0</v>
      </c>
      <c r="H2445">
        <f>'Previous Trades Import_OMS Quer'!H2445</f>
        <v>0</v>
      </c>
      <c r="I2445">
        <f>'Previous Trades Import_OMS Quer'!I2445</f>
        <v>0</v>
      </c>
      <c r="J2445">
        <f>'Previous Trades Import_OMS Quer'!J2445</f>
        <v>0</v>
      </c>
      <c r="K2445">
        <f>'Previous Trades Import_OMS Quer'!K2445</f>
        <v>0</v>
      </c>
      <c r="L2445">
        <f>'Previous Trades Import_OMS Quer'!L2445</f>
        <v>0</v>
      </c>
      <c r="M2445">
        <f>'Previous Trades Import_OMS Quer'!M2445</f>
        <v>0</v>
      </c>
      <c r="N2445">
        <f>'Previous Trades Import_OMS Quer'!N2445</f>
        <v>0</v>
      </c>
      <c r="O2445" t="str">
        <f>CLEAN('Previous Trades Import_OMS Quer'!O2445)</f>
        <v/>
      </c>
      <c r="Q2445" s="25">
        <f t="shared" si="76"/>
        <v>0</v>
      </c>
      <c r="R2445" s="25" t="e">
        <f>VLOOKUP(O2445,'Currency Balance'!$O$3:$Q$32,3,0)</f>
        <v>#N/A</v>
      </c>
      <c r="S2445" s="25" t="e">
        <f t="shared" si="77"/>
        <v>#N/A</v>
      </c>
    </row>
    <row r="2446" spans="1:19">
      <c r="A2446">
        <f>'Previous Trades Import_OMS Quer'!A2446</f>
        <v>0</v>
      </c>
      <c r="B2446">
        <f>'Previous Trades Import_OMS Quer'!B2446</f>
        <v>0</v>
      </c>
      <c r="C2446" s="22">
        <f>'Previous Trades Import_OMS Quer'!C2446</f>
        <v>0</v>
      </c>
      <c r="D2446">
        <f>'Previous Trades Import_OMS Quer'!D2446</f>
        <v>0</v>
      </c>
      <c r="E2446" s="22">
        <f>'Previous Trades Import_OMS Quer'!E2446</f>
        <v>0</v>
      </c>
      <c r="F2446">
        <f>'Previous Trades Import_OMS Quer'!F2446</f>
        <v>0</v>
      </c>
      <c r="G2446">
        <f>'Previous Trades Import_OMS Quer'!G2446</f>
        <v>0</v>
      </c>
      <c r="H2446">
        <f>'Previous Trades Import_OMS Quer'!H2446</f>
        <v>0</v>
      </c>
      <c r="I2446">
        <f>'Previous Trades Import_OMS Quer'!I2446</f>
        <v>0</v>
      </c>
      <c r="J2446">
        <f>'Previous Trades Import_OMS Quer'!J2446</f>
        <v>0</v>
      </c>
      <c r="K2446">
        <f>'Previous Trades Import_OMS Quer'!K2446</f>
        <v>0</v>
      </c>
      <c r="L2446">
        <f>'Previous Trades Import_OMS Quer'!L2446</f>
        <v>0</v>
      </c>
      <c r="M2446">
        <f>'Previous Trades Import_OMS Quer'!M2446</f>
        <v>0</v>
      </c>
      <c r="N2446">
        <f>'Previous Trades Import_OMS Quer'!N2446</f>
        <v>0</v>
      </c>
      <c r="O2446" t="str">
        <f>CLEAN('Previous Trades Import_OMS Quer'!O2446)</f>
        <v/>
      </c>
      <c r="Q2446" s="25">
        <f t="shared" si="76"/>
        <v>0</v>
      </c>
      <c r="R2446" s="25" t="e">
        <f>VLOOKUP(O2446,'Currency Balance'!$O$3:$Q$32,3,0)</f>
        <v>#N/A</v>
      </c>
      <c r="S2446" s="25" t="e">
        <f t="shared" si="77"/>
        <v>#N/A</v>
      </c>
    </row>
    <row r="2447" spans="1:19">
      <c r="A2447">
        <f>'Previous Trades Import_OMS Quer'!A2447</f>
        <v>0</v>
      </c>
      <c r="B2447">
        <f>'Previous Trades Import_OMS Quer'!B2447</f>
        <v>0</v>
      </c>
      <c r="C2447" s="22">
        <f>'Previous Trades Import_OMS Quer'!C2447</f>
        <v>0</v>
      </c>
      <c r="D2447">
        <f>'Previous Trades Import_OMS Quer'!D2447</f>
        <v>0</v>
      </c>
      <c r="E2447" s="22">
        <f>'Previous Trades Import_OMS Quer'!E2447</f>
        <v>0</v>
      </c>
      <c r="F2447">
        <f>'Previous Trades Import_OMS Quer'!F2447</f>
        <v>0</v>
      </c>
      <c r="G2447">
        <f>'Previous Trades Import_OMS Quer'!G2447</f>
        <v>0</v>
      </c>
      <c r="H2447">
        <f>'Previous Trades Import_OMS Quer'!H2447</f>
        <v>0</v>
      </c>
      <c r="I2447">
        <f>'Previous Trades Import_OMS Quer'!I2447</f>
        <v>0</v>
      </c>
      <c r="J2447">
        <f>'Previous Trades Import_OMS Quer'!J2447</f>
        <v>0</v>
      </c>
      <c r="K2447">
        <f>'Previous Trades Import_OMS Quer'!K2447</f>
        <v>0</v>
      </c>
      <c r="L2447">
        <f>'Previous Trades Import_OMS Quer'!L2447</f>
        <v>0</v>
      </c>
      <c r="M2447">
        <f>'Previous Trades Import_OMS Quer'!M2447</f>
        <v>0</v>
      </c>
      <c r="N2447">
        <f>'Previous Trades Import_OMS Quer'!N2447</f>
        <v>0</v>
      </c>
      <c r="O2447" t="str">
        <f>CLEAN('Previous Trades Import_OMS Quer'!O2447)</f>
        <v/>
      </c>
      <c r="Q2447" s="25">
        <f t="shared" si="76"/>
        <v>0</v>
      </c>
      <c r="R2447" s="25" t="e">
        <f>VLOOKUP(O2447,'Currency Balance'!$O$3:$Q$32,3,0)</f>
        <v>#N/A</v>
      </c>
      <c r="S2447" s="25" t="e">
        <f t="shared" si="77"/>
        <v>#N/A</v>
      </c>
    </row>
    <row r="2448" spans="1:19">
      <c r="A2448">
        <f>'Previous Trades Import_OMS Quer'!A2448</f>
        <v>0</v>
      </c>
      <c r="B2448">
        <f>'Previous Trades Import_OMS Quer'!B2448</f>
        <v>0</v>
      </c>
      <c r="C2448" s="22">
        <f>'Previous Trades Import_OMS Quer'!C2448</f>
        <v>0</v>
      </c>
      <c r="D2448">
        <f>'Previous Trades Import_OMS Quer'!D2448</f>
        <v>0</v>
      </c>
      <c r="E2448" s="22">
        <f>'Previous Trades Import_OMS Quer'!E2448</f>
        <v>0</v>
      </c>
      <c r="F2448">
        <f>'Previous Trades Import_OMS Quer'!F2448</f>
        <v>0</v>
      </c>
      <c r="G2448">
        <f>'Previous Trades Import_OMS Quer'!G2448</f>
        <v>0</v>
      </c>
      <c r="H2448">
        <f>'Previous Trades Import_OMS Quer'!H2448</f>
        <v>0</v>
      </c>
      <c r="I2448">
        <f>'Previous Trades Import_OMS Quer'!I2448</f>
        <v>0</v>
      </c>
      <c r="J2448">
        <f>'Previous Trades Import_OMS Quer'!J2448</f>
        <v>0</v>
      </c>
      <c r="K2448">
        <f>'Previous Trades Import_OMS Quer'!K2448</f>
        <v>0</v>
      </c>
      <c r="L2448">
        <f>'Previous Trades Import_OMS Quer'!L2448</f>
        <v>0</v>
      </c>
      <c r="M2448">
        <f>'Previous Trades Import_OMS Quer'!M2448</f>
        <v>0</v>
      </c>
      <c r="N2448">
        <f>'Previous Trades Import_OMS Quer'!N2448</f>
        <v>0</v>
      </c>
      <c r="O2448" t="str">
        <f>CLEAN('Previous Trades Import_OMS Quer'!O2448)</f>
        <v/>
      </c>
      <c r="Q2448" s="25">
        <f t="shared" si="76"/>
        <v>0</v>
      </c>
      <c r="R2448" s="25" t="e">
        <f>VLOOKUP(O2448,'Currency Balance'!$O$3:$Q$32,3,0)</f>
        <v>#N/A</v>
      </c>
      <c r="S2448" s="25" t="e">
        <f t="shared" si="77"/>
        <v>#N/A</v>
      </c>
    </row>
    <row r="2449" spans="1:19">
      <c r="A2449">
        <f>'Previous Trades Import_OMS Quer'!A2449</f>
        <v>0</v>
      </c>
      <c r="B2449">
        <f>'Previous Trades Import_OMS Quer'!B2449</f>
        <v>0</v>
      </c>
      <c r="C2449" s="22">
        <f>'Previous Trades Import_OMS Quer'!C2449</f>
        <v>0</v>
      </c>
      <c r="D2449">
        <f>'Previous Trades Import_OMS Quer'!D2449</f>
        <v>0</v>
      </c>
      <c r="E2449" s="22">
        <f>'Previous Trades Import_OMS Quer'!E2449</f>
        <v>0</v>
      </c>
      <c r="F2449">
        <f>'Previous Trades Import_OMS Quer'!F2449</f>
        <v>0</v>
      </c>
      <c r="G2449">
        <f>'Previous Trades Import_OMS Quer'!G2449</f>
        <v>0</v>
      </c>
      <c r="H2449">
        <f>'Previous Trades Import_OMS Quer'!H2449</f>
        <v>0</v>
      </c>
      <c r="I2449">
        <f>'Previous Trades Import_OMS Quer'!I2449</f>
        <v>0</v>
      </c>
      <c r="J2449">
        <f>'Previous Trades Import_OMS Quer'!J2449</f>
        <v>0</v>
      </c>
      <c r="K2449">
        <f>'Previous Trades Import_OMS Quer'!K2449</f>
        <v>0</v>
      </c>
      <c r="L2449">
        <f>'Previous Trades Import_OMS Quer'!L2449</f>
        <v>0</v>
      </c>
      <c r="M2449">
        <f>'Previous Trades Import_OMS Quer'!M2449</f>
        <v>0</v>
      </c>
      <c r="N2449">
        <f>'Previous Trades Import_OMS Quer'!N2449</f>
        <v>0</v>
      </c>
      <c r="O2449" t="str">
        <f>CLEAN('Previous Trades Import_OMS Quer'!O2449)</f>
        <v/>
      </c>
      <c r="Q2449" s="25">
        <f t="shared" si="76"/>
        <v>0</v>
      </c>
      <c r="R2449" s="25" t="e">
        <f>VLOOKUP(O2449,'Currency Balance'!$O$3:$Q$32,3,0)</f>
        <v>#N/A</v>
      </c>
      <c r="S2449" s="25" t="e">
        <f t="shared" si="77"/>
        <v>#N/A</v>
      </c>
    </row>
    <row r="2450" spans="1:19">
      <c r="A2450">
        <f>'Previous Trades Import_OMS Quer'!A2450</f>
        <v>0</v>
      </c>
      <c r="B2450">
        <f>'Previous Trades Import_OMS Quer'!B2450</f>
        <v>0</v>
      </c>
      <c r="C2450" s="22">
        <f>'Previous Trades Import_OMS Quer'!C2450</f>
        <v>0</v>
      </c>
      <c r="D2450">
        <f>'Previous Trades Import_OMS Quer'!D2450</f>
        <v>0</v>
      </c>
      <c r="E2450" s="22">
        <f>'Previous Trades Import_OMS Quer'!E2450</f>
        <v>0</v>
      </c>
      <c r="F2450">
        <f>'Previous Trades Import_OMS Quer'!F2450</f>
        <v>0</v>
      </c>
      <c r="G2450">
        <f>'Previous Trades Import_OMS Quer'!G2450</f>
        <v>0</v>
      </c>
      <c r="H2450">
        <f>'Previous Trades Import_OMS Quer'!H2450</f>
        <v>0</v>
      </c>
      <c r="I2450">
        <f>'Previous Trades Import_OMS Quer'!I2450</f>
        <v>0</v>
      </c>
      <c r="J2450">
        <f>'Previous Trades Import_OMS Quer'!J2450</f>
        <v>0</v>
      </c>
      <c r="K2450">
        <f>'Previous Trades Import_OMS Quer'!K2450</f>
        <v>0</v>
      </c>
      <c r="L2450">
        <f>'Previous Trades Import_OMS Quer'!L2450</f>
        <v>0</v>
      </c>
      <c r="M2450">
        <f>'Previous Trades Import_OMS Quer'!M2450</f>
        <v>0</v>
      </c>
      <c r="N2450">
        <f>'Previous Trades Import_OMS Quer'!N2450</f>
        <v>0</v>
      </c>
      <c r="O2450" t="str">
        <f>CLEAN('Previous Trades Import_OMS Quer'!O2450)</f>
        <v/>
      </c>
      <c r="Q2450" s="25">
        <f t="shared" si="76"/>
        <v>0</v>
      </c>
      <c r="R2450" s="25" t="e">
        <f>VLOOKUP(O2450,'Currency Balance'!$O$3:$Q$32,3,0)</f>
        <v>#N/A</v>
      </c>
      <c r="S2450" s="25" t="e">
        <f t="shared" si="77"/>
        <v>#N/A</v>
      </c>
    </row>
    <row r="2451" spans="1:19">
      <c r="A2451">
        <f>'Previous Trades Import_OMS Quer'!A2451</f>
        <v>0</v>
      </c>
      <c r="B2451">
        <f>'Previous Trades Import_OMS Quer'!B2451</f>
        <v>0</v>
      </c>
      <c r="C2451" s="22">
        <f>'Previous Trades Import_OMS Quer'!C2451</f>
        <v>0</v>
      </c>
      <c r="D2451">
        <f>'Previous Trades Import_OMS Quer'!D2451</f>
        <v>0</v>
      </c>
      <c r="E2451" s="22">
        <f>'Previous Trades Import_OMS Quer'!E2451</f>
        <v>0</v>
      </c>
      <c r="F2451">
        <f>'Previous Trades Import_OMS Quer'!F2451</f>
        <v>0</v>
      </c>
      <c r="G2451">
        <f>'Previous Trades Import_OMS Quer'!G2451</f>
        <v>0</v>
      </c>
      <c r="H2451">
        <f>'Previous Trades Import_OMS Quer'!H2451</f>
        <v>0</v>
      </c>
      <c r="I2451">
        <f>'Previous Trades Import_OMS Quer'!I2451</f>
        <v>0</v>
      </c>
      <c r="J2451">
        <f>'Previous Trades Import_OMS Quer'!J2451</f>
        <v>0</v>
      </c>
      <c r="K2451">
        <f>'Previous Trades Import_OMS Quer'!K2451</f>
        <v>0</v>
      </c>
      <c r="L2451">
        <f>'Previous Trades Import_OMS Quer'!L2451</f>
        <v>0</v>
      </c>
      <c r="M2451">
        <f>'Previous Trades Import_OMS Quer'!M2451</f>
        <v>0</v>
      </c>
      <c r="N2451">
        <f>'Previous Trades Import_OMS Quer'!N2451</f>
        <v>0</v>
      </c>
      <c r="O2451" t="str">
        <f>CLEAN('Previous Trades Import_OMS Quer'!O2451)</f>
        <v/>
      </c>
      <c r="Q2451" s="25">
        <f t="shared" si="76"/>
        <v>0</v>
      </c>
      <c r="R2451" s="25" t="e">
        <f>VLOOKUP(O2451,'Currency Balance'!$O$3:$Q$32,3,0)</f>
        <v>#N/A</v>
      </c>
      <c r="S2451" s="25" t="e">
        <f t="shared" si="77"/>
        <v>#N/A</v>
      </c>
    </row>
    <row r="2452" spans="1:19">
      <c r="A2452">
        <f>'Previous Trades Import_OMS Quer'!A2452</f>
        <v>0</v>
      </c>
      <c r="B2452">
        <f>'Previous Trades Import_OMS Quer'!B2452</f>
        <v>0</v>
      </c>
      <c r="C2452" s="22">
        <f>'Previous Trades Import_OMS Quer'!C2452</f>
        <v>0</v>
      </c>
      <c r="D2452">
        <f>'Previous Trades Import_OMS Quer'!D2452</f>
        <v>0</v>
      </c>
      <c r="E2452" s="22">
        <f>'Previous Trades Import_OMS Quer'!E2452</f>
        <v>0</v>
      </c>
      <c r="F2452">
        <f>'Previous Trades Import_OMS Quer'!F2452</f>
        <v>0</v>
      </c>
      <c r="G2452">
        <f>'Previous Trades Import_OMS Quer'!G2452</f>
        <v>0</v>
      </c>
      <c r="H2452">
        <f>'Previous Trades Import_OMS Quer'!H2452</f>
        <v>0</v>
      </c>
      <c r="I2452">
        <f>'Previous Trades Import_OMS Quer'!I2452</f>
        <v>0</v>
      </c>
      <c r="J2452">
        <f>'Previous Trades Import_OMS Quer'!J2452</f>
        <v>0</v>
      </c>
      <c r="K2452">
        <f>'Previous Trades Import_OMS Quer'!K2452</f>
        <v>0</v>
      </c>
      <c r="L2452">
        <f>'Previous Trades Import_OMS Quer'!L2452</f>
        <v>0</v>
      </c>
      <c r="M2452">
        <f>'Previous Trades Import_OMS Quer'!M2452</f>
        <v>0</v>
      </c>
      <c r="N2452">
        <f>'Previous Trades Import_OMS Quer'!N2452</f>
        <v>0</v>
      </c>
      <c r="O2452" t="str">
        <f>CLEAN('Previous Trades Import_OMS Quer'!O2452)</f>
        <v/>
      </c>
      <c r="Q2452" s="25">
        <f t="shared" si="76"/>
        <v>0</v>
      </c>
      <c r="R2452" s="25" t="e">
        <f>VLOOKUP(O2452,'Currency Balance'!$O$3:$Q$32,3,0)</f>
        <v>#N/A</v>
      </c>
      <c r="S2452" s="25" t="e">
        <f t="shared" si="77"/>
        <v>#N/A</v>
      </c>
    </row>
    <row r="2453" spans="1:19">
      <c r="A2453">
        <f>'Previous Trades Import_OMS Quer'!A2453</f>
        <v>0</v>
      </c>
      <c r="B2453">
        <f>'Previous Trades Import_OMS Quer'!B2453</f>
        <v>0</v>
      </c>
      <c r="C2453" s="22">
        <f>'Previous Trades Import_OMS Quer'!C2453</f>
        <v>0</v>
      </c>
      <c r="D2453">
        <f>'Previous Trades Import_OMS Quer'!D2453</f>
        <v>0</v>
      </c>
      <c r="E2453" s="22">
        <f>'Previous Trades Import_OMS Quer'!E2453</f>
        <v>0</v>
      </c>
      <c r="F2453">
        <f>'Previous Trades Import_OMS Quer'!F2453</f>
        <v>0</v>
      </c>
      <c r="G2453">
        <f>'Previous Trades Import_OMS Quer'!G2453</f>
        <v>0</v>
      </c>
      <c r="H2453">
        <f>'Previous Trades Import_OMS Quer'!H2453</f>
        <v>0</v>
      </c>
      <c r="I2453">
        <f>'Previous Trades Import_OMS Quer'!I2453</f>
        <v>0</v>
      </c>
      <c r="J2453">
        <f>'Previous Trades Import_OMS Quer'!J2453</f>
        <v>0</v>
      </c>
      <c r="K2453">
        <f>'Previous Trades Import_OMS Quer'!K2453</f>
        <v>0</v>
      </c>
      <c r="L2453">
        <f>'Previous Trades Import_OMS Quer'!L2453</f>
        <v>0</v>
      </c>
      <c r="M2453">
        <f>'Previous Trades Import_OMS Quer'!M2453</f>
        <v>0</v>
      </c>
      <c r="N2453">
        <f>'Previous Trades Import_OMS Quer'!N2453</f>
        <v>0</v>
      </c>
      <c r="O2453" t="str">
        <f>CLEAN('Previous Trades Import_OMS Quer'!O2453)</f>
        <v/>
      </c>
      <c r="Q2453" s="25">
        <f t="shared" si="76"/>
        <v>0</v>
      </c>
      <c r="R2453" s="25" t="e">
        <f>VLOOKUP(O2453,'Currency Balance'!$O$3:$Q$32,3,0)</f>
        <v>#N/A</v>
      </c>
      <c r="S2453" s="25" t="e">
        <f t="shared" si="77"/>
        <v>#N/A</v>
      </c>
    </row>
    <row r="2454" spans="1:19">
      <c r="A2454">
        <f>'Previous Trades Import_OMS Quer'!A2454</f>
        <v>0</v>
      </c>
      <c r="B2454">
        <f>'Previous Trades Import_OMS Quer'!B2454</f>
        <v>0</v>
      </c>
      <c r="C2454" s="22">
        <f>'Previous Trades Import_OMS Quer'!C2454</f>
        <v>0</v>
      </c>
      <c r="D2454">
        <f>'Previous Trades Import_OMS Quer'!D2454</f>
        <v>0</v>
      </c>
      <c r="E2454" s="22">
        <f>'Previous Trades Import_OMS Quer'!E2454</f>
        <v>0</v>
      </c>
      <c r="F2454">
        <f>'Previous Trades Import_OMS Quer'!F2454</f>
        <v>0</v>
      </c>
      <c r="G2454">
        <f>'Previous Trades Import_OMS Quer'!G2454</f>
        <v>0</v>
      </c>
      <c r="H2454">
        <f>'Previous Trades Import_OMS Quer'!H2454</f>
        <v>0</v>
      </c>
      <c r="I2454">
        <f>'Previous Trades Import_OMS Quer'!I2454</f>
        <v>0</v>
      </c>
      <c r="J2454">
        <f>'Previous Trades Import_OMS Quer'!J2454</f>
        <v>0</v>
      </c>
      <c r="K2454">
        <f>'Previous Trades Import_OMS Quer'!K2454</f>
        <v>0</v>
      </c>
      <c r="L2454">
        <f>'Previous Trades Import_OMS Quer'!L2454</f>
        <v>0</v>
      </c>
      <c r="M2454">
        <f>'Previous Trades Import_OMS Quer'!M2454</f>
        <v>0</v>
      </c>
      <c r="N2454">
        <f>'Previous Trades Import_OMS Quer'!N2454</f>
        <v>0</v>
      </c>
      <c r="O2454" t="str">
        <f>CLEAN('Previous Trades Import_OMS Quer'!O2454)</f>
        <v/>
      </c>
      <c r="Q2454" s="25">
        <f t="shared" si="76"/>
        <v>0</v>
      </c>
      <c r="R2454" s="25" t="e">
        <f>VLOOKUP(O2454,'Currency Balance'!$O$3:$Q$32,3,0)</f>
        <v>#N/A</v>
      </c>
      <c r="S2454" s="25" t="e">
        <f t="shared" si="77"/>
        <v>#N/A</v>
      </c>
    </row>
    <row r="2455" spans="1:19">
      <c r="A2455">
        <f>'Previous Trades Import_OMS Quer'!A2455</f>
        <v>0</v>
      </c>
      <c r="B2455">
        <f>'Previous Trades Import_OMS Quer'!B2455</f>
        <v>0</v>
      </c>
      <c r="C2455" s="22">
        <f>'Previous Trades Import_OMS Quer'!C2455</f>
        <v>0</v>
      </c>
      <c r="D2455">
        <f>'Previous Trades Import_OMS Quer'!D2455</f>
        <v>0</v>
      </c>
      <c r="E2455" s="22">
        <f>'Previous Trades Import_OMS Quer'!E2455</f>
        <v>0</v>
      </c>
      <c r="F2455">
        <f>'Previous Trades Import_OMS Quer'!F2455</f>
        <v>0</v>
      </c>
      <c r="G2455">
        <f>'Previous Trades Import_OMS Quer'!G2455</f>
        <v>0</v>
      </c>
      <c r="H2455">
        <f>'Previous Trades Import_OMS Quer'!H2455</f>
        <v>0</v>
      </c>
      <c r="I2455">
        <f>'Previous Trades Import_OMS Quer'!I2455</f>
        <v>0</v>
      </c>
      <c r="J2455">
        <f>'Previous Trades Import_OMS Quer'!J2455</f>
        <v>0</v>
      </c>
      <c r="K2455">
        <f>'Previous Trades Import_OMS Quer'!K2455</f>
        <v>0</v>
      </c>
      <c r="L2455">
        <f>'Previous Trades Import_OMS Quer'!L2455</f>
        <v>0</v>
      </c>
      <c r="M2455">
        <f>'Previous Trades Import_OMS Quer'!M2455</f>
        <v>0</v>
      </c>
      <c r="N2455">
        <f>'Previous Trades Import_OMS Quer'!N2455</f>
        <v>0</v>
      </c>
      <c r="O2455" t="str">
        <f>CLEAN('Previous Trades Import_OMS Quer'!O2455)</f>
        <v/>
      </c>
      <c r="Q2455" s="25">
        <f t="shared" si="76"/>
        <v>0</v>
      </c>
      <c r="R2455" s="25" t="e">
        <f>VLOOKUP(O2455,'Currency Balance'!$O$3:$Q$32,3,0)</f>
        <v>#N/A</v>
      </c>
      <c r="S2455" s="25" t="e">
        <f t="shared" si="77"/>
        <v>#N/A</v>
      </c>
    </row>
    <row r="2456" spans="1:19">
      <c r="A2456">
        <f>'Previous Trades Import_OMS Quer'!A2456</f>
        <v>0</v>
      </c>
      <c r="B2456">
        <f>'Previous Trades Import_OMS Quer'!B2456</f>
        <v>0</v>
      </c>
      <c r="C2456" s="22">
        <f>'Previous Trades Import_OMS Quer'!C2456</f>
        <v>0</v>
      </c>
      <c r="D2456">
        <f>'Previous Trades Import_OMS Quer'!D2456</f>
        <v>0</v>
      </c>
      <c r="E2456" s="22">
        <f>'Previous Trades Import_OMS Quer'!E2456</f>
        <v>0</v>
      </c>
      <c r="F2456">
        <f>'Previous Trades Import_OMS Quer'!F2456</f>
        <v>0</v>
      </c>
      <c r="G2456">
        <f>'Previous Trades Import_OMS Quer'!G2456</f>
        <v>0</v>
      </c>
      <c r="H2456">
        <f>'Previous Trades Import_OMS Quer'!H2456</f>
        <v>0</v>
      </c>
      <c r="I2456">
        <f>'Previous Trades Import_OMS Quer'!I2456</f>
        <v>0</v>
      </c>
      <c r="J2456">
        <f>'Previous Trades Import_OMS Quer'!J2456</f>
        <v>0</v>
      </c>
      <c r="K2456">
        <f>'Previous Trades Import_OMS Quer'!K2456</f>
        <v>0</v>
      </c>
      <c r="L2456">
        <f>'Previous Trades Import_OMS Quer'!L2456</f>
        <v>0</v>
      </c>
      <c r="M2456">
        <f>'Previous Trades Import_OMS Quer'!M2456</f>
        <v>0</v>
      </c>
      <c r="N2456">
        <f>'Previous Trades Import_OMS Quer'!N2456</f>
        <v>0</v>
      </c>
      <c r="O2456" t="str">
        <f>CLEAN('Previous Trades Import_OMS Quer'!O2456)</f>
        <v/>
      </c>
      <c r="Q2456" s="25">
        <f t="shared" si="76"/>
        <v>0</v>
      </c>
      <c r="R2456" s="25" t="e">
        <f>VLOOKUP(O2456,'Currency Balance'!$O$3:$Q$32,3,0)</f>
        <v>#N/A</v>
      </c>
      <c r="S2456" s="25" t="e">
        <f t="shared" si="77"/>
        <v>#N/A</v>
      </c>
    </row>
    <row r="2457" spans="1:19">
      <c r="A2457">
        <f>'Previous Trades Import_OMS Quer'!A2457</f>
        <v>0</v>
      </c>
      <c r="B2457">
        <f>'Previous Trades Import_OMS Quer'!B2457</f>
        <v>0</v>
      </c>
      <c r="C2457" s="22">
        <f>'Previous Trades Import_OMS Quer'!C2457</f>
        <v>0</v>
      </c>
      <c r="D2457">
        <f>'Previous Trades Import_OMS Quer'!D2457</f>
        <v>0</v>
      </c>
      <c r="E2457" s="22">
        <f>'Previous Trades Import_OMS Quer'!E2457</f>
        <v>0</v>
      </c>
      <c r="F2457">
        <f>'Previous Trades Import_OMS Quer'!F2457</f>
        <v>0</v>
      </c>
      <c r="G2457">
        <f>'Previous Trades Import_OMS Quer'!G2457</f>
        <v>0</v>
      </c>
      <c r="H2457">
        <f>'Previous Trades Import_OMS Quer'!H2457</f>
        <v>0</v>
      </c>
      <c r="I2457">
        <f>'Previous Trades Import_OMS Quer'!I2457</f>
        <v>0</v>
      </c>
      <c r="J2457">
        <f>'Previous Trades Import_OMS Quer'!J2457</f>
        <v>0</v>
      </c>
      <c r="K2457">
        <f>'Previous Trades Import_OMS Quer'!K2457</f>
        <v>0</v>
      </c>
      <c r="L2457">
        <f>'Previous Trades Import_OMS Quer'!L2457</f>
        <v>0</v>
      </c>
      <c r="M2457">
        <f>'Previous Trades Import_OMS Quer'!M2457</f>
        <v>0</v>
      </c>
      <c r="N2457">
        <f>'Previous Trades Import_OMS Quer'!N2457</f>
        <v>0</v>
      </c>
      <c r="O2457" t="str">
        <f>CLEAN('Previous Trades Import_OMS Quer'!O2457)</f>
        <v/>
      </c>
      <c r="Q2457" s="25">
        <f t="shared" si="76"/>
        <v>0</v>
      </c>
      <c r="R2457" s="25" t="e">
        <f>VLOOKUP(O2457,'Currency Balance'!$O$3:$Q$32,3,0)</f>
        <v>#N/A</v>
      </c>
      <c r="S2457" s="25" t="e">
        <f t="shared" si="77"/>
        <v>#N/A</v>
      </c>
    </row>
    <row r="2458" spans="1:19">
      <c r="A2458">
        <f>'Previous Trades Import_OMS Quer'!A2458</f>
        <v>0</v>
      </c>
      <c r="B2458">
        <f>'Previous Trades Import_OMS Quer'!B2458</f>
        <v>0</v>
      </c>
      <c r="C2458" s="22">
        <f>'Previous Trades Import_OMS Quer'!C2458</f>
        <v>0</v>
      </c>
      <c r="D2458">
        <f>'Previous Trades Import_OMS Quer'!D2458</f>
        <v>0</v>
      </c>
      <c r="E2458" s="22">
        <f>'Previous Trades Import_OMS Quer'!E2458</f>
        <v>0</v>
      </c>
      <c r="F2458">
        <f>'Previous Trades Import_OMS Quer'!F2458</f>
        <v>0</v>
      </c>
      <c r="G2458">
        <f>'Previous Trades Import_OMS Quer'!G2458</f>
        <v>0</v>
      </c>
      <c r="H2458">
        <f>'Previous Trades Import_OMS Quer'!H2458</f>
        <v>0</v>
      </c>
      <c r="I2458">
        <f>'Previous Trades Import_OMS Quer'!I2458</f>
        <v>0</v>
      </c>
      <c r="J2458">
        <f>'Previous Trades Import_OMS Quer'!J2458</f>
        <v>0</v>
      </c>
      <c r="K2458">
        <f>'Previous Trades Import_OMS Quer'!K2458</f>
        <v>0</v>
      </c>
      <c r="L2458">
        <f>'Previous Trades Import_OMS Quer'!L2458</f>
        <v>0</v>
      </c>
      <c r="M2458">
        <f>'Previous Trades Import_OMS Quer'!M2458</f>
        <v>0</v>
      </c>
      <c r="N2458">
        <f>'Previous Trades Import_OMS Quer'!N2458</f>
        <v>0</v>
      </c>
      <c r="O2458" t="str">
        <f>CLEAN('Previous Trades Import_OMS Quer'!O2458)</f>
        <v/>
      </c>
      <c r="Q2458" s="25">
        <f t="shared" si="76"/>
        <v>0</v>
      </c>
      <c r="R2458" s="25" t="e">
        <f>VLOOKUP(O2458,'Currency Balance'!$O$3:$Q$32,3,0)</f>
        <v>#N/A</v>
      </c>
      <c r="S2458" s="25" t="e">
        <f t="shared" si="77"/>
        <v>#N/A</v>
      </c>
    </row>
    <row r="2459" spans="1:19">
      <c r="A2459">
        <f>'Previous Trades Import_OMS Quer'!A2459</f>
        <v>0</v>
      </c>
      <c r="B2459">
        <f>'Previous Trades Import_OMS Quer'!B2459</f>
        <v>0</v>
      </c>
      <c r="C2459" s="22">
        <f>'Previous Trades Import_OMS Quer'!C2459</f>
        <v>0</v>
      </c>
      <c r="D2459">
        <f>'Previous Trades Import_OMS Quer'!D2459</f>
        <v>0</v>
      </c>
      <c r="E2459" s="22">
        <f>'Previous Trades Import_OMS Quer'!E2459</f>
        <v>0</v>
      </c>
      <c r="F2459">
        <f>'Previous Trades Import_OMS Quer'!F2459</f>
        <v>0</v>
      </c>
      <c r="G2459">
        <f>'Previous Trades Import_OMS Quer'!G2459</f>
        <v>0</v>
      </c>
      <c r="H2459">
        <f>'Previous Trades Import_OMS Quer'!H2459</f>
        <v>0</v>
      </c>
      <c r="I2459">
        <f>'Previous Trades Import_OMS Quer'!I2459</f>
        <v>0</v>
      </c>
      <c r="J2459">
        <f>'Previous Trades Import_OMS Quer'!J2459</f>
        <v>0</v>
      </c>
      <c r="K2459">
        <f>'Previous Trades Import_OMS Quer'!K2459</f>
        <v>0</v>
      </c>
      <c r="L2459">
        <f>'Previous Trades Import_OMS Quer'!L2459</f>
        <v>0</v>
      </c>
      <c r="M2459">
        <f>'Previous Trades Import_OMS Quer'!M2459</f>
        <v>0</v>
      </c>
      <c r="N2459">
        <f>'Previous Trades Import_OMS Quer'!N2459</f>
        <v>0</v>
      </c>
      <c r="O2459" t="str">
        <f>CLEAN('Previous Trades Import_OMS Quer'!O2459)</f>
        <v/>
      </c>
      <c r="Q2459" s="25">
        <f t="shared" si="76"/>
        <v>0</v>
      </c>
      <c r="R2459" s="25" t="e">
        <f>VLOOKUP(O2459,'Currency Balance'!$O$3:$Q$32,3,0)</f>
        <v>#N/A</v>
      </c>
      <c r="S2459" s="25" t="e">
        <f t="shared" si="77"/>
        <v>#N/A</v>
      </c>
    </row>
    <row r="2460" spans="1:19">
      <c r="A2460">
        <f>'Previous Trades Import_OMS Quer'!A2460</f>
        <v>0</v>
      </c>
      <c r="B2460">
        <f>'Previous Trades Import_OMS Quer'!B2460</f>
        <v>0</v>
      </c>
      <c r="C2460" s="22">
        <f>'Previous Trades Import_OMS Quer'!C2460</f>
        <v>0</v>
      </c>
      <c r="D2460">
        <f>'Previous Trades Import_OMS Quer'!D2460</f>
        <v>0</v>
      </c>
      <c r="E2460" s="22">
        <f>'Previous Trades Import_OMS Quer'!E2460</f>
        <v>0</v>
      </c>
      <c r="F2460">
        <f>'Previous Trades Import_OMS Quer'!F2460</f>
        <v>0</v>
      </c>
      <c r="G2460">
        <f>'Previous Trades Import_OMS Quer'!G2460</f>
        <v>0</v>
      </c>
      <c r="H2460">
        <f>'Previous Trades Import_OMS Quer'!H2460</f>
        <v>0</v>
      </c>
      <c r="I2460">
        <f>'Previous Trades Import_OMS Quer'!I2460</f>
        <v>0</v>
      </c>
      <c r="J2460">
        <f>'Previous Trades Import_OMS Quer'!J2460</f>
        <v>0</v>
      </c>
      <c r="K2460">
        <f>'Previous Trades Import_OMS Quer'!K2460</f>
        <v>0</v>
      </c>
      <c r="L2460">
        <f>'Previous Trades Import_OMS Quer'!L2460</f>
        <v>0</v>
      </c>
      <c r="M2460">
        <f>'Previous Trades Import_OMS Quer'!M2460</f>
        <v>0</v>
      </c>
      <c r="N2460">
        <f>'Previous Trades Import_OMS Quer'!N2460</f>
        <v>0</v>
      </c>
      <c r="O2460" t="str">
        <f>CLEAN('Previous Trades Import_OMS Quer'!O2460)</f>
        <v/>
      </c>
      <c r="Q2460" s="25">
        <f t="shared" si="76"/>
        <v>0</v>
      </c>
      <c r="R2460" s="25" t="e">
        <f>VLOOKUP(O2460,'Currency Balance'!$O$3:$Q$32,3,0)</f>
        <v>#N/A</v>
      </c>
      <c r="S2460" s="25" t="e">
        <f t="shared" si="77"/>
        <v>#N/A</v>
      </c>
    </row>
    <row r="2461" spans="1:19">
      <c r="A2461">
        <f>'Previous Trades Import_OMS Quer'!A2461</f>
        <v>0</v>
      </c>
      <c r="B2461">
        <f>'Previous Trades Import_OMS Quer'!B2461</f>
        <v>0</v>
      </c>
      <c r="C2461" s="22">
        <f>'Previous Trades Import_OMS Quer'!C2461</f>
        <v>0</v>
      </c>
      <c r="D2461">
        <f>'Previous Trades Import_OMS Quer'!D2461</f>
        <v>0</v>
      </c>
      <c r="E2461" s="22">
        <f>'Previous Trades Import_OMS Quer'!E2461</f>
        <v>0</v>
      </c>
      <c r="F2461">
        <f>'Previous Trades Import_OMS Quer'!F2461</f>
        <v>0</v>
      </c>
      <c r="G2461">
        <f>'Previous Trades Import_OMS Quer'!G2461</f>
        <v>0</v>
      </c>
      <c r="H2461">
        <f>'Previous Trades Import_OMS Quer'!H2461</f>
        <v>0</v>
      </c>
      <c r="I2461">
        <f>'Previous Trades Import_OMS Quer'!I2461</f>
        <v>0</v>
      </c>
      <c r="J2461">
        <f>'Previous Trades Import_OMS Quer'!J2461</f>
        <v>0</v>
      </c>
      <c r="K2461">
        <f>'Previous Trades Import_OMS Quer'!K2461</f>
        <v>0</v>
      </c>
      <c r="L2461">
        <f>'Previous Trades Import_OMS Quer'!L2461</f>
        <v>0</v>
      </c>
      <c r="M2461">
        <f>'Previous Trades Import_OMS Quer'!M2461</f>
        <v>0</v>
      </c>
      <c r="N2461">
        <f>'Previous Trades Import_OMS Quer'!N2461</f>
        <v>0</v>
      </c>
      <c r="O2461" t="str">
        <f>CLEAN('Previous Trades Import_OMS Quer'!O2461)</f>
        <v/>
      </c>
      <c r="Q2461" s="25">
        <f t="shared" si="76"/>
        <v>0</v>
      </c>
      <c r="R2461" s="25" t="e">
        <f>VLOOKUP(O2461,'Currency Balance'!$O$3:$Q$32,3,0)</f>
        <v>#N/A</v>
      </c>
      <c r="S2461" s="25" t="e">
        <f t="shared" si="77"/>
        <v>#N/A</v>
      </c>
    </row>
    <row r="2462" spans="1:19">
      <c r="A2462">
        <f>'Previous Trades Import_OMS Quer'!A2462</f>
        <v>0</v>
      </c>
      <c r="B2462">
        <f>'Previous Trades Import_OMS Quer'!B2462</f>
        <v>0</v>
      </c>
      <c r="C2462" s="22">
        <f>'Previous Trades Import_OMS Quer'!C2462</f>
        <v>0</v>
      </c>
      <c r="D2462">
        <f>'Previous Trades Import_OMS Quer'!D2462</f>
        <v>0</v>
      </c>
      <c r="E2462" s="22">
        <f>'Previous Trades Import_OMS Quer'!E2462</f>
        <v>0</v>
      </c>
      <c r="F2462">
        <f>'Previous Trades Import_OMS Quer'!F2462</f>
        <v>0</v>
      </c>
      <c r="G2462">
        <f>'Previous Trades Import_OMS Quer'!G2462</f>
        <v>0</v>
      </c>
      <c r="H2462">
        <f>'Previous Trades Import_OMS Quer'!H2462</f>
        <v>0</v>
      </c>
      <c r="I2462">
        <f>'Previous Trades Import_OMS Quer'!I2462</f>
        <v>0</v>
      </c>
      <c r="J2462">
        <f>'Previous Trades Import_OMS Quer'!J2462</f>
        <v>0</v>
      </c>
      <c r="K2462">
        <f>'Previous Trades Import_OMS Quer'!K2462</f>
        <v>0</v>
      </c>
      <c r="L2462">
        <f>'Previous Trades Import_OMS Quer'!L2462</f>
        <v>0</v>
      </c>
      <c r="M2462">
        <f>'Previous Trades Import_OMS Quer'!M2462</f>
        <v>0</v>
      </c>
      <c r="N2462">
        <f>'Previous Trades Import_OMS Quer'!N2462</f>
        <v>0</v>
      </c>
      <c r="O2462" t="str">
        <f>CLEAN('Previous Trades Import_OMS Quer'!O2462)</f>
        <v/>
      </c>
      <c r="Q2462" s="25">
        <f t="shared" si="76"/>
        <v>0</v>
      </c>
      <c r="R2462" s="25" t="e">
        <f>VLOOKUP(O2462,'Currency Balance'!$O$3:$Q$32,3,0)</f>
        <v>#N/A</v>
      </c>
      <c r="S2462" s="25" t="e">
        <f t="shared" si="77"/>
        <v>#N/A</v>
      </c>
    </row>
    <row r="2463" spans="1:19">
      <c r="A2463">
        <f>'Previous Trades Import_OMS Quer'!A2463</f>
        <v>0</v>
      </c>
      <c r="B2463">
        <f>'Previous Trades Import_OMS Quer'!B2463</f>
        <v>0</v>
      </c>
      <c r="C2463" s="22">
        <f>'Previous Trades Import_OMS Quer'!C2463</f>
        <v>0</v>
      </c>
      <c r="D2463">
        <f>'Previous Trades Import_OMS Quer'!D2463</f>
        <v>0</v>
      </c>
      <c r="E2463" s="22">
        <f>'Previous Trades Import_OMS Quer'!E2463</f>
        <v>0</v>
      </c>
      <c r="F2463">
        <f>'Previous Trades Import_OMS Quer'!F2463</f>
        <v>0</v>
      </c>
      <c r="G2463">
        <f>'Previous Trades Import_OMS Quer'!G2463</f>
        <v>0</v>
      </c>
      <c r="H2463">
        <f>'Previous Trades Import_OMS Quer'!H2463</f>
        <v>0</v>
      </c>
      <c r="I2463">
        <f>'Previous Trades Import_OMS Quer'!I2463</f>
        <v>0</v>
      </c>
      <c r="J2463">
        <f>'Previous Trades Import_OMS Quer'!J2463</f>
        <v>0</v>
      </c>
      <c r="K2463">
        <f>'Previous Trades Import_OMS Quer'!K2463</f>
        <v>0</v>
      </c>
      <c r="L2463">
        <f>'Previous Trades Import_OMS Quer'!L2463</f>
        <v>0</v>
      </c>
      <c r="M2463">
        <f>'Previous Trades Import_OMS Quer'!M2463</f>
        <v>0</v>
      </c>
      <c r="N2463">
        <f>'Previous Trades Import_OMS Quer'!N2463</f>
        <v>0</v>
      </c>
      <c r="O2463" t="str">
        <f>CLEAN('Previous Trades Import_OMS Quer'!O2463)</f>
        <v/>
      </c>
      <c r="Q2463" s="25">
        <f t="shared" si="76"/>
        <v>0</v>
      </c>
      <c r="R2463" s="25" t="e">
        <f>VLOOKUP(O2463,'Currency Balance'!$O$3:$Q$32,3,0)</f>
        <v>#N/A</v>
      </c>
      <c r="S2463" s="25" t="e">
        <f t="shared" si="77"/>
        <v>#N/A</v>
      </c>
    </row>
    <row r="2464" spans="1:19">
      <c r="A2464">
        <f>'Previous Trades Import_OMS Quer'!A2464</f>
        <v>0</v>
      </c>
      <c r="B2464">
        <f>'Previous Trades Import_OMS Quer'!B2464</f>
        <v>0</v>
      </c>
      <c r="C2464" s="22">
        <f>'Previous Trades Import_OMS Quer'!C2464</f>
        <v>0</v>
      </c>
      <c r="D2464">
        <f>'Previous Trades Import_OMS Quer'!D2464</f>
        <v>0</v>
      </c>
      <c r="E2464" s="22">
        <f>'Previous Trades Import_OMS Quer'!E2464</f>
        <v>0</v>
      </c>
      <c r="F2464">
        <f>'Previous Trades Import_OMS Quer'!F2464</f>
        <v>0</v>
      </c>
      <c r="G2464">
        <f>'Previous Trades Import_OMS Quer'!G2464</f>
        <v>0</v>
      </c>
      <c r="H2464">
        <f>'Previous Trades Import_OMS Quer'!H2464</f>
        <v>0</v>
      </c>
      <c r="I2464">
        <f>'Previous Trades Import_OMS Quer'!I2464</f>
        <v>0</v>
      </c>
      <c r="J2464">
        <f>'Previous Trades Import_OMS Quer'!J2464</f>
        <v>0</v>
      </c>
      <c r="K2464">
        <f>'Previous Trades Import_OMS Quer'!K2464</f>
        <v>0</v>
      </c>
      <c r="L2464">
        <f>'Previous Trades Import_OMS Quer'!L2464</f>
        <v>0</v>
      </c>
      <c r="M2464">
        <f>'Previous Trades Import_OMS Quer'!M2464</f>
        <v>0</v>
      </c>
      <c r="N2464">
        <f>'Previous Trades Import_OMS Quer'!N2464</f>
        <v>0</v>
      </c>
      <c r="O2464" t="str">
        <f>CLEAN('Previous Trades Import_OMS Quer'!O2464)</f>
        <v/>
      </c>
      <c r="Q2464" s="25">
        <f t="shared" si="76"/>
        <v>0</v>
      </c>
      <c r="R2464" s="25" t="e">
        <f>VLOOKUP(O2464,'Currency Balance'!$O$3:$Q$32,3,0)</f>
        <v>#N/A</v>
      </c>
      <c r="S2464" s="25" t="e">
        <f t="shared" si="77"/>
        <v>#N/A</v>
      </c>
    </row>
    <row r="2465" spans="1:19">
      <c r="A2465">
        <f>'Previous Trades Import_OMS Quer'!A2465</f>
        <v>0</v>
      </c>
      <c r="B2465">
        <f>'Previous Trades Import_OMS Quer'!B2465</f>
        <v>0</v>
      </c>
      <c r="C2465" s="22">
        <f>'Previous Trades Import_OMS Quer'!C2465</f>
        <v>0</v>
      </c>
      <c r="D2465">
        <f>'Previous Trades Import_OMS Quer'!D2465</f>
        <v>0</v>
      </c>
      <c r="E2465" s="22">
        <f>'Previous Trades Import_OMS Quer'!E2465</f>
        <v>0</v>
      </c>
      <c r="F2465">
        <f>'Previous Trades Import_OMS Quer'!F2465</f>
        <v>0</v>
      </c>
      <c r="G2465">
        <f>'Previous Trades Import_OMS Quer'!G2465</f>
        <v>0</v>
      </c>
      <c r="H2465">
        <f>'Previous Trades Import_OMS Quer'!H2465</f>
        <v>0</v>
      </c>
      <c r="I2465">
        <f>'Previous Trades Import_OMS Quer'!I2465</f>
        <v>0</v>
      </c>
      <c r="J2465">
        <f>'Previous Trades Import_OMS Quer'!J2465</f>
        <v>0</v>
      </c>
      <c r="K2465">
        <f>'Previous Trades Import_OMS Quer'!K2465</f>
        <v>0</v>
      </c>
      <c r="L2465">
        <f>'Previous Trades Import_OMS Quer'!L2465</f>
        <v>0</v>
      </c>
      <c r="M2465">
        <f>'Previous Trades Import_OMS Quer'!M2465</f>
        <v>0</v>
      </c>
      <c r="N2465">
        <f>'Previous Trades Import_OMS Quer'!N2465</f>
        <v>0</v>
      </c>
      <c r="O2465" t="str">
        <f>CLEAN('Previous Trades Import_OMS Quer'!O2465)</f>
        <v/>
      </c>
      <c r="Q2465" s="25">
        <f t="shared" si="76"/>
        <v>0</v>
      </c>
      <c r="R2465" s="25" t="e">
        <f>VLOOKUP(O2465,'Currency Balance'!$O$3:$Q$32,3,0)</f>
        <v>#N/A</v>
      </c>
      <c r="S2465" s="25" t="e">
        <f t="shared" si="77"/>
        <v>#N/A</v>
      </c>
    </row>
    <row r="2466" spans="1:19">
      <c r="A2466">
        <f>'Previous Trades Import_OMS Quer'!A2466</f>
        <v>0</v>
      </c>
      <c r="B2466">
        <f>'Previous Trades Import_OMS Quer'!B2466</f>
        <v>0</v>
      </c>
      <c r="C2466" s="22">
        <f>'Previous Trades Import_OMS Quer'!C2466</f>
        <v>0</v>
      </c>
      <c r="D2466">
        <f>'Previous Trades Import_OMS Quer'!D2466</f>
        <v>0</v>
      </c>
      <c r="E2466" s="22">
        <f>'Previous Trades Import_OMS Quer'!E2466</f>
        <v>0</v>
      </c>
      <c r="F2466">
        <f>'Previous Trades Import_OMS Quer'!F2466</f>
        <v>0</v>
      </c>
      <c r="G2466">
        <f>'Previous Trades Import_OMS Quer'!G2466</f>
        <v>0</v>
      </c>
      <c r="H2466">
        <f>'Previous Trades Import_OMS Quer'!H2466</f>
        <v>0</v>
      </c>
      <c r="I2466">
        <f>'Previous Trades Import_OMS Quer'!I2466</f>
        <v>0</v>
      </c>
      <c r="J2466">
        <f>'Previous Trades Import_OMS Quer'!J2466</f>
        <v>0</v>
      </c>
      <c r="K2466">
        <f>'Previous Trades Import_OMS Quer'!K2466</f>
        <v>0</v>
      </c>
      <c r="L2466">
        <f>'Previous Trades Import_OMS Quer'!L2466</f>
        <v>0</v>
      </c>
      <c r="M2466">
        <f>'Previous Trades Import_OMS Quer'!M2466</f>
        <v>0</v>
      </c>
      <c r="N2466">
        <f>'Previous Trades Import_OMS Quer'!N2466</f>
        <v>0</v>
      </c>
      <c r="O2466" t="str">
        <f>CLEAN('Previous Trades Import_OMS Quer'!O2466)</f>
        <v/>
      </c>
      <c r="Q2466" s="25">
        <f t="shared" si="76"/>
        <v>0</v>
      </c>
      <c r="R2466" s="25" t="e">
        <f>VLOOKUP(O2466,'Currency Balance'!$O$3:$Q$32,3,0)</f>
        <v>#N/A</v>
      </c>
      <c r="S2466" s="25" t="e">
        <f t="shared" si="77"/>
        <v>#N/A</v>
      </c>
    </row>
    <row r="2467" spans="1:19">
      <c r="A2467">
        <f>'Previous Trades Import_OMS Quer'!A2467</f>
        <v>0</v>
      </c>
      <c r="B2467">
        <f>'Previous Trades Import_OMS Quer'!B2467</f>
        <v>0</v>
      </c>
      <c r="C2467" s="22">
        <f>'Previous Trades Import_OMS Quer'!C2467</f>
        <v>0</v>
      </c>
      <c r="D2467">
        <f>'Previous Trades Import_OMS Quer'!D2467</f>
        <v>0</v>
      </c>
      <c r="E2467" s="22">
        <f>'Previous Trades Import_OMS Quer'!E2467</f>
        <v>0</v>
      </c>
      <c r="F2467">
        <f>'Previous Trades Import_OMS Quer'!F2467</f>
        <v>0</v>
      </c>
      <c r="G2467">
        <f>'Previous Trades Import_OMS Quer'!G2467</f>
        <v>0</v>
      </c>
      <c r="H2467">
        <f>'Previous Trades Import_OMS Quer'!H2467</f>
        <v>0</v>
      </c>
      <c r="I2467">
        <f>'Previous Trades Import_OMS Quer'!I2467</f>
        <v>0</v>
      </c>
      <c r="J2467">
        <f>'Previous Trades Import_OMS Quer'!J2467</f>
        <v>0</v>
      </c>
      <c r="K2467">
        <f>'Previous Trades Import_OMS Quer'!K2467</f>
        <v>0</v>
      </c>
      <c r="L2467">
        <f>'Previous Trades Import_OMS Quer'!L2467</f>
        <v>0</v>
      </c>
      <c r="M2467">
        <f>'Previous Trades Import_OMS Quer'!M2467</f>
        <v>0</v>
      </c>
      <c r="N2467">
        <f>'Previous Trades Import_OMS Quer'!N2467</f>
        <v>0</v>
      </c>
      <c r="O2467" t="str">
        <f>CLEAN('Previous Trades Import_OMS Quer'!O2467)</f>
        <v/>
      </c>
      <c r="Q2467" s="25">
        <f t="shared" si="76"/>
        <v>0</v>
      </c>
      <c r="R2467" s="25" t="e">
        <f>VLOOKUP(O2467,'Currency Balance'!$O$3:$Q$32,3,0)</f>
        <v>#N/A</v>
      </c>
      <c r="S2467" s="25" t="e">
        <f t="shared" si="77"/>
        <v>#N/A</v>
      </c>
    </row>
    <row r="2468" spans="1:19">
      <c r="A2468">
        <f>'Previous Trades Import_OMS Quer'!A2468</f>
        <v>0</v>
      </c>
      <c r="B2468">
        <f>'Previous Trades Import_OMS Quer'!B2468</f>
        <v>0</v>
      </c>
      <c r="C2468" s="22">
        <f>'Previous Trades Import_OMS Quer'!C2468</f>
        <v>0</v>
      </c>
      <c r="D2468">
        <f>'Previous Trades Import_OMS Quer'!D2468</f>
        <v>0</v>
      </c>
      <c r="E2468" s="22">
        <f>'Previous Trades Import_OMS Quer'!E2468</f>
        <v>0</v>
      </c>
      <c r="F2468">
        <f>'Previous Trades Import_OMS Quer'!F2468</f>
        <v>0</v>
      </c>
      <c r="G2468">
        <f>'Previous Trades Import_OMS Quer'!G2468</f>
        <v>0</v>
      </c>
      <c r="H2468">
        <f>'Previous Trades Import_OMS Quer'!H2468</f>
        <v>0</v>
      </c>
      <c r="I2468">
        <f>'Previous Trades Import_OMS Quer'!I2468</f>
        <v>0</v>
      </c>
      <c r="J2468">
        <f>'Previous Trades Import_OMS Quer'!J2468</f>
        <v>0</v>
      </c>
      <c r="K2468">
        <f>'Previous Trades Import_OMS Quer'!K2468</f>
        <v>0</v>
      </c>
      <c r="L2468">
        <f>'Previous Trades Import_OMS Quer'!L2468</f>
        <v>0</v>
      </c>
      <c r="M2468">
        <f>'Previous Trades Import_OMS Quer'!M2468</f>
        <v>0</v>
      </c>
      <c r="N2468">
        <f>'Previous Trades Import_OMS Quer'!N2468</f>
        <v>0</v>
      </c>
      <c r="O2468" t="str">
        <f>CLEAN('Previous Trades Import_OMS Quer'!O2468)</f>
        <v/>
      </c>
      <c r="Q2468" s="25">
        <f t="shared" si="76"/>
        <v>0</v>
      </c>
      <c r="R2468" s="25" t="e">
        <f>VLOOKUP(O2468,'Currency Balance'!$O$3:$Q$32,3,0)</f>
        <v>#N/A</v>
      </c>
      <c r="S2468" s="25" t="e">
        <f t="shared" si="77"/>
        <v>#N/A</v>
      </c>
    </row>
    <row r="2469" spans="1:19">
      <c r="A2469">
        <f>'Previous Trades Import_OMS Quer'!A2469</f>
        <v>0</v>
      </c>
      <c r="B2469">
        <f>'Previous Trades Import_OMS Quer'!B2469</f>
        <v>0</v>
      </c>
      <c r="C2469" s="22">
        <f>'Previous Trades Import_OMS Quer'!C2469</f>
        <v>0</v>
      </c>
      <c r="D2469">
        <f>'Previous Trades Import_OMS Quer'!D2469</f>
        <v>0</v>
      </c>
      <c r="E2469" s="22">
        <f>'Previous Trades Import_OMS Quer'!E2469</f>
        <v>0</v>
      </c>
      <c r="F2469">
        <f>'Previous Trades Import_OMS Quer'!F2469</f>
        <v>0</v>
      </c>
      <c r="G2469">
        <f>'Previous Trades Import_OMS Quer'!G2469</f>
        <v>0</v>
      </c>
      <c r="H2469">
        <f>'Previous Trades Import_OMS Quer'!H2469</f>
        <v>0</v>
      </c>
      <c r="I2469">
        <f>'Previous Trades Import_OMS Quer'!I2469</f>
        <v>0</v>
      </c>
      <c r="J2469">
        <f>'Previous Trades Import_OMS Quer'!J2469</f>
        <v>0</v>
      </c>
      <c r="K2469">
        <f>'Previous Trades Import_OMS Quer'!K2469</f>
        <v>0</v>
      </c>
      <c r="L2469">
        <f>'Previous Trades Import_OMS Quer'!L2469</f>
        <v>0</v>
      </c>
      <c r="M2469">
        <f>'Previous Trades Import_OMS Quer'!M2469</f>
        <v>0</v>
      </c>
      <c r="N2469">
        <f>'Previous Trades Import_OMS Quer'!N2469</f>
        <v>0</v>
      </c>
      <c r="O2469" t="str">
        <f>CLEAN('Previous Trades Import_OMS Quer'!O2469)</f>
        <v/>
      </c>
      <c r="Q2469" s="25">
        <f t="shared" si="76"/>
        <v>0</v>
      </c>
      <c r="R2469" s="25" t="e">
        <f>VLOOKUP(O2469,'Currency Balance'!$O$3:$Q$32,3,0)</f>
        <v>#N/A</v>
      </c>
      <c r="S2469" s="25" t="e">
        <f t="shared" si="77"/>
        <v>#N/A</v>
      </c>
    </row>
    <row r="2470" spans="1:19">
      <c r="A2470">
        <f>'Previous Trades Import_OMS Quer'!A2470</f>
        <v>0</v>
      </c>
      <c r="B2470">
        <f>'Previous Trades Import_OMS Quer'!B2470</f>
        <v>0</v>
      </c>
      <c r="C2470" s="22">
        <f>'Previous Trades Import_OMS Quer'!C2470</f>
        <v>0</v>
      </c>
      <c r="D2470">
        <f>'Previous Trades Import_OMS Quer'!D2470</f>
        <v>0</v>
      </c>
      <c r="E2470" s="22">
        <f>'Previous Trades Import_OMS Quer'!E2470</f>
        <v>0</v>
      </c>
      <c r="F2470">
        <f>'Previous Trades Import_OMS Quer'!F2470</f>
        <v>0</v>
      </c>
      <c r="G2470">
        <f>'Previous Trades Import_OMS Quer'!G2470</f>
        <v>0</v>
      </c>
      <c r="H2470">
        <f>'Previous Trades Import_OMS Quer'!H2470</f>
        <v>0</v>
      </c>
      <c r="I2470">
        <f>'Previous Trades Import_OMS Quer'!I2470</f>
        <v>0</v>
      </c>
      <c r="J2470">
        <f>'Previous Trades Import_OMS Quer'!J2470</f>
        <v>0</v>
      </c>
      <c r="K2470">
        <f>'Previous Trades Import_OMS Quer'!K2470</f>
        <v>0</v>
      </c>
      <c r="L2470">
        <f>'Previous Trades Import_OMS Quer'!L2470</f>
        <v>0</v>
      </c>
      <c r="M2470">
        <f>'Previous Trades Import_OMS Quer'!M2470</f>
        <v>0</v>
      </c>
      <c r="N2470">
        <f>'Previous Trades Import_OMS Quer'!N2470</f>
        <v>0</v>
      </c>
      <c r="O2470" t="str">
        <f>CLEAN('Previous Trades Import_OMS Quer'!O2470)</f>
        <v/>
      </c>
      <c r="Q2470" s="25">
        <f t="shared" si="76"/>
        <v>0</v>
      </c>
      <c r="R2470" s="25" t="e">
        <f>VLOOKUP(O2470,'Currency Balance'!$O$3:$Q$32,3,0)</f>
        <v>#N/A</v>
      </c>
      <c r="S2470" s="25" t="e">
        <f t="shared" si="77"/>
        <v>#N/A</v>
      </c>
    </row>
    <row r="2471" spans="1:19">
      <c r="A2471">
        <f>'Previous Trades Import_OMS Quer'!A2471</f>
        <v>0</v>
      </c>
      <c r="B2471">
        <f>'Previous Trades Import_OMS Quer'!B2471</f>
        <v>0</v>
      </c>
      <c r="C2471" s="22">
        <f>'Previous Trades Import_OMS Quer'!C2471</f>
        <v>0</v>
      </c>
      <c r="D2471">
        <f>'Previous Trades Import_OMS Quer'!D2471</f>
        <v>0</v>
      </c>
      <c r="E2471" s="22">
        <f>'Previous Trades Import_OMS Quer'!E2471</f>
        <v>0</v>
      </c>
      <c r="F2471">
        <f>'Previous Trades Import_OMS Quer'!F2471</f>
        <v>0</v>
      </c>
      <c r="G2471">
        <f>'Previous Trades Import_OMS Quer'!G2471</f>
        <v>0</v>
      </c>
      <c r="H2471">
        <f>'Previous Trades Import_OMS Quer'!H2471</f>
        <v>0</v>
      </c>
      <c r="I2471">
        <f>'Previous Trades Import_OMS Quer'!I2471</f>
        <v>0</v>
      </c>
      <c r="J2471">
        <f>'Previous Trades Import_OMS Quer'!J2471</f>
        <v>0</v>
      </c>
      <c r="K2471">
        <f>'Previous Trades Import_OMS Quer'!K2471</f>
        <v>0</v>
      </c>
      <c r="L2471">
        <f>'Previous Trades Import_OMS Quer'!L2471</f>
        <v>0</v>
      </c>
      <c r="M2471">
        <f>'Previous Trades Import_OMS Quer'!M2471</f>
        <v>0</v>
      </c>
      <c r="N2471">
        <f>'Previous Trades Import_OMS Quer'!N2471</f>
        <v>0</v>
      </c>
      <c r="O2471" t="str">
        <f>CLEAN('Previous Trades Import_OMS Quer'!O2471)</f>
        <v/>
      </c>
      <c r="Q2471" s="25">
        <f t="shared" si="76"/>
        <v>0</v>
      </c>
      <c r="R2471" s="25" t="e">
        <f>VLOOKUP(O2471,'Currency Balance'!$O$3:$Q$32,3,0)</f>
        <v>#N/A</v>
      </c>
      <c r="S2471" s="25" t="e">
        <f t="shared" si="77"/>
        <v>#N/A</v>
      </c>
    </row>
    <row r="2472" spans="1:19">
      <c r="A2472">
        <f>'Previous Trades Import_OMS Quer'!A2472</f>
        <v>0</v>
      </c>
      <c r="B2472">
        <f>'Previous Trades Import_OMS Quer'!B2472</f>
        <v>0</v>
      </c>
      <c r="C2472" s="22">
        <f>'Previous Trades Import_OMS Quer'!C2472</f>
        <v>0</v>
      </c>
      <c r="D2472">
        <f>'Previous Trades Import_OMS Quer'!D2472</f>
        <v>0</v>
      </c>
      <c r="E2472" s="22">
        <f>'Previous Trades Import_OMS Quer'!E2472</f>
        <v>0</v>
      </c>
      <c r="F2472">
        <f>'Previous Trades Import_OMS Quer'!F2472</f>
        <v>0</v>
      </c>
      <c r="G2472">
        <f>'Previous Trades Import_OMS Quer'!G2472</f>
        <v>0</v>
      </c>
      <c r="H2472">
        <f>'Previous Trades Import_OMS Quer'!H2472</f>
        <v>0</v>
      </c>
      <c r="I2472">
        <f>'Previous Trades Import_OMS Quer'!I2472</f>
        <v>0</v>
      </c>
      <c r="J2472">
        <f>'Previous Trades Import_OMS Quer'!J2472</f>
        <v>0</v>
      </c>
      <c r="K2472">
        <f>'Previous Trades Import_OMS Quer'!K2472</f>
        <v>0</v>
      </c>
      <c r="L2472">
        <f>'Previous Trades Import_OMS Quer'!L2472</f>
        <v>0</v>
      </c>
      <c r="M2472">
        <f>'Previous Trades Import_OMS Quer'!M2472</f>
        <v>0</v>
      </c>
      <c r="N2472">
        <f>'Previous Trades Import_OMS Quer'!N2472</f>
        <v>0</v>
      </c>
      <c r="O2472" t="str">
        <f>CLEAN('Previous Trades Import_OMS Quer'!O2472)</f>
        <v/>
      </c>
      <c r="Q2472" s="25">
        <f t="shared" si="76"/>
        <v>0</v>
      </c>
      <c r="R2472" s="25" t="e">
        <f>VLOOKUP(O2472,'Currency Balance'!$O$3:$Q$32,3,0)</f>
        <v>#N/A</v>
      </c>
      <c r="S2472" s="25" t="e">
        <f t="shared" si="77"/>
        <v>#N/A</v>
      </c>
    </row>
    <row r="2473" spans="1:19">
      <c r="A2473">
        <f>'Previous Trades Import_OMS Quer'!A2473</f>
        <v>0</v>
      </c>
      <c r="B2473">
        <f>'Previous Trades Import_OMS Quer'!B2473</f>
        <v>0</v>
      </c>
      <c r="C2473" s="22">
        <f>'Previous Trades Import_OMS Quer'!C2473</f>
        <v>0</v>
      </c>
      <c r="D2473">
        <f>'Previous Trades Import_OMS Quer'!D2473</f>
        <v>0</v>
      </c>
      <c r="E2473" s="22">
        <f>'Previous Trades Import_OMS Quer'!E2473</f>
        <v>0</v>
      </c>
      <c r="F2473">
        <f>'Previous Trades Import_OMS Quer'!F2473</f>
        <v>0</v>
      </c>
      <c r="G2473">
        <f>'Previous Trades Import_OMS Quer'!G2473</f>
        <v>0</v>
      </c>
      <c r="H2473">
        <f>'Previous Trades Import_OMS Quer'!H2473</f>
        <v>0</v>
      </c>
      <c r="I2473">
        <f>'Previous Trades Import_OMS Quer'!I2473</f>
        <v>0</v>
      </c>
      <c r="J2473">
        <f>'Previous Trades Import_OMS Quer'!J2473</f>
        <v>0</v>
      </c>
      <c r="K2473">
        <f>'Previous Trades Import_OMS Quer'!K2473</f>
        <v>0</v>
      </c>
      <c r="L2473">
        <f>'Previous Trades Import_OMS Quer'!L2473</f>
        <v>0</v>
      </c>
      <c r="M2473">
        <f>'Previous Trades Import_OMS Quer'!M2473</f>
        <v>0</v>
      </c>
      <c r="N2473">
        <f>'Previous Trades Import_OMS Quer'!N2473</f>
        <v>0</v>
      </c>
      <c r="O2473" t="str">
        <f>CLEAN('Previous Trades Import_OMS Quer'!O2473)</f>
        <v/>
      </c>
      <c r="Q2473" s="25">
        <f t="shared" si="76"/>
        <v>0</v>
      </c>
      <c r="R2473" s="25" t="e">
        <f>VLOOKUP(O2473,'Currency Balance'!$O$3:$Q$32,3,0)</f>
        <v>#N/A</v>
      </c>
      <c r="S2473" s="25" t="e">
        <f t="shared" si="77"/>
        <v>#N/A</v>
      </c>
    </row>
    <row r="2474" spans="1:19">
      <c r="A2474">
        <f>'Previous Trades Import_OMS Quer'!A2474</f>
        <v>0</v>
      </c>
      <c r="B2474">
        <f>'Previous Trades Import_OMS Quer'!B2474</f>
        <v>0</v>
      </c>
      <c r="C2474" s="22">
        <f>'Previous Trades Import_OMS Quer'!C2474</f>
        <v>0</v>
      </c>
      <c r="D2474">
        <f>'Previous Trades Import_OMS Quer'!D2474</f>
        <v>0</v>
      </c>
      <c r="E2474" s="22">
        <f>'Previous Trades Import_OMS Quer'!E2474</f>
        <v>0</v>
      </c>
      <c r="F2474">
        <f>'Previous Trades Import_OMS Quer'!F2474</f>
        <v>0</v>
      </c>
      <c r="G2474">
        <f>'Previous Trades Import_OMS Quer'!G2474</f>
        <v>0</v>
      </c>
      <c r="H2474">
        <f>'Previous Trades Import_OMS Quer'!H2474</f>
        <v>0</v>
      </c>
      <c r="I2474">
        <f>'Previous Trades Import_OMS Quer'!I2474</f>
        <v>0</v>
      </c>
      <c r="J2474">
        <f>'Previous Trades Import_OMS Quer'!J2474</f>
        <v>0</v>
      </c>
      <c r="K2474">
        <f>'Previous Trades Import_OMS Quer'!K2474</f>
        <v>0</v>
      </c>
      <c r="L2474">
        <f>'Previous Trades Import_OMS Quer'!L2474</f>
        <v>0</v>
      </c>
      <c r="M2474">
        <f>'Previous Trades Import_OMS Quer'!M2474</f>
        <v>0</v>
      </c>
      <c r="N2474">
        <f>'Previous Trades Import_OMS Quer'!N2474</f>
        <v>0</v>
      </c>
      <c r="O2474" t="str">
        <f>CLEAN('Previous Trades Import_OMS Quer'!O2474)</f>
        <v/>
      </c>
      <c r="Q2474" s="25">
        <f t="shared" si="76"/>
        <v>0</v>
      </c>
      <c r="R2474" s="25" t="e">
        <f>VLOOKUP(O2474,'Currency Balance'!$O$3:$Q$32,3,0)</f>
        <v>#N/A</v>
      </c>
      <c r="S2474" s="25" t="e">
        <f t="shared" si="77"/>
        <v>#N/A</v>
      </c>
    </row>
    <row r="2475" spans="1:19">
      <c r="A2475">
        <f>'Previous Trades Import_OMS Quer'!A2475</f>
        <v>0</v>
      </c>
      <c r="B2475">
        <f>'Previous Trades Import_OMS Quer'!B2475</f>
        <v>0</v>
      </c>
      <c r="C2475" s="22">
        <f>'Previous Trades Import_OMS Quer'!C2475</f>
        <v>0</v>
      </c>
      <c r="D2475">
        <f>'Previous Trades Import_OMS Quer'!D2475</f>
        <v>0</v>
      </c>
      <c r="E2475" s="22">
        <f>'Previous Trades Import_OMS Quer'!E2475</f>
        <v>0</v>
      </c>
      <c r="F2475">
        <f>'Previous Trades Import_OMS Quer'!F2475</f>
        <v>0</v>
      </c>
      <c r="G2475">
        <f>'Previous Trades Import_OMS Quer'!G2475</f>
        <v>0</v>
      </c>
      <c r="H2475">
        <f>'Previous Trades Import_OMS Quer'!H2475</f>
        <v>0</v>
      </c>
      <c r="I2475">
        <f>'Previous Trades Import_OMS Quer'!I2475</f>
        <v>0</v>
      </c>
      <c r="J2475">
        <f>'Previous Trades Import_OMS Quer'!J2475</f>
        <v>0</v>
      </c>
      <c r="K2475">
        <f>'Previous Trades Import_OMS Quer'!K2475</f>
        <v>0</v>
      </c>
      <c r="L2475">
        <f>'Previous Trades Import_OMS Quer'!L2475</f>
        <v>0</v>
      </c>
      <c r="M2475">
        <f>'Previous Trades Import_OMS Quer'!M2475</f>
        <v>0</v>
      </c>
      <c r="N2475">
        <f>'Previous Trades Import_OMS Quer'!N2475</f>
        <v>0</v>
      </c>
      <c r="O2475" t="str">
        <f>CLEAN('Previous Trades Import_OMS Quer'!O2475)</f>
        <v/>
      </c>
      <c r="Q2475" s="25">
        <f t="shared" si="76"/>
        <v>0</v>
      </c>
      <c r="R2475" s="25" t="e">
        <f>VLOOKUP(O2475,'Currency Balance'!$O$3:$Q$32,3,0)</f>
        <v>#N/A</v>
      </c>
      <c r="S2475" s="25" t="e">
        <f t="shared" si="77"/>
        <v>#N/A</v>
      </c>
    </row>
    <row r="2476" spans="1:19">
      <c r="A2476">
        <f>'Previous Trades Import_OMS Quer'!A2476</f>
        <v>0</v>
      </c>
      <c r="B2476">
        <f>'Previous Trades Import_OMS Quer'!B2476</f>
        <v>0</v>
      </c>
      <c r="C2476" s="22">
        <f>'Previous Trades Import_OMS Quer'!C2476</f>
        <v>0</v>
      </c>
      <c r="D2476">
        <f>'Previous Trades Import_OMS Quer'!D2476</f>
        <v>0</v>
      </c>
      <c r="E2476" s="22">
        <f>'Previous Trades Import_OMS Quer'!E2476</f>
        <v>0</v>
      </c>
      <c r="F2476">
        <f>'Previous Trades Import_OMS Quer'!F2476</f>
        <v>0</v>
      </c>
      <c r="G2476">
        <f>'Previous Trades Import_OMS Quer'!G2476</f>
        <v>0</v>
      </c>
      <c r="H2476">
        <f>'Previous Trades Import_OMS Quer'!H2476</f>
        <v>0</v>
      </c>
      <c r="I2476">
        <f>'Previous Trades Import_OMS Quer'!I2476</f>
        <v>0</v>
      </c>
      <c r="J2476">
        <f>'Previous Trades Import_OMS Quer'!J2476</f>
        <v>0</v>
      </c>
      <c r="K2476">
        <f>'Previous Trades Import_OMS Quer'!K2476</f>
        <v>0</v>
      </c>
      <c r="L2476">
        <f>'Previous Trades Import_OMS Quer'!L2476</f>
        <v>0</v>
      </c>
      <c r="M2476">
        <f>'Previous Trades Import_OMS Quer'!M2476</f>
        <v>0</v>
      </c>
      <c r="N2476">
        <f>'Previous Trades Import_OMS Quer'!N2476</f>
        <v>0</v>
      </c>
      <c r="O2476" t="str">
        <f>CLEAN('Previous Trades Import_OMS Quer'!O2476)</f>
        <v/>
      </c>
      <c r="Q2476" s="25">
        <f t="shared" si="76"/>
        <v>0</v>
      </c>
      <c r="R2476" s="25" t="e">
        <f>VLOOKUP(O2476,'Currency Balance'!$O$3:$Q$32,3,0)</f>
        <v>#N/A</v>
      </c>
      <c r="S2476" s="25" t="e">
        <f t="shared" si="77"/>
        <v>#N/A</v>
      </c>
    </row>
    <row r="2477" spans="1:19">
      <c r="A2477">
        <f>'Previous Trades Import_OMS Quer'!A2477</f>
        <v>0</v>
      </c>
      <c r="B2477">
        <f>'Previous Trades Import_OMS Quer'!B2477</f>
        <v>0</v>
      </c>
      <c r="C2477" s="22">
        <f>'Previous Trades Import_OMS Quer'!C2477</f>
        <v>0</v>
      </c>
      <c r="D2477">
        <f>'Previous Trades Import_OMS Quer'!D2477</f>
        <v>0</v>
      </c>
      <c r="E2477" s="22">
        <f>'Previous Trades Import_OMS Quer'!E2477</f>
        <v>0</v>
      </c>
      <c r="F2477">
        <f>'Previous Trades Import_OMS Quer'!F2477</f>
        <v>0</v>
      </c>
      <c r="G2477">
        <f>'Previous Trades Import_OMS Quer'!G2477</f>
        <v>0</v>
      </c>
      <c r="H2477">
        <f>'Previous Trades Import_OMS Quer'!H2477</f>
        <v>0</v>
      </c>
      <c r="I2477">
        <f>'Previous Trades Import_OMS Quer'!I2477</f>
        <v>0</v>
      </c>
      <c r="J2477">
        <f>'Previous Trades Import_OMS Quer'!J2477</f>
        <v>0</v>
      </c>
      <c r="K2477">
        <f>'Previous Trades Import_OMS Quer'!K2477</f>
        <v>0</v>
      </c>
      <c r="L2477">
        <f>'Previous Trades Import_OMS Quer'!L2477</f>
        <v>0</v>
      </c>
      <c r="M2477">
        <f>'Previous Trades Import_OMS Quer'!M2477</f>
        <v>0</v>
      </c>
      <c r="N2477">
        <f>'Previous Trades Import_OMS Quer'!N2477</f>
        <v>0</v>
      </c>
      <c r="O2477" t="str">
        <f>CLEAN('Previous Trades Import_OMS Quer'!O2477)</f>
        <v/>
      </c>
      <c r="Q2477" s="25">
        <f t="shared" si="76"/>
        <v>0</v>
      </c>
      <c r="R2477" s="25" t="e">
        <f>VLOOKUP(O2477,'Currency Balance'!$O$3:$Q$32,3,0)</f>
        <v>#N/A</v>
      </c>
      <c r="S2477" s="25" t="e">
        <f t="shared" si="77"/>
        <v>#N/A</v>
      </c>
    </row>
    <row r="2478" spans="1:19">
      <c r="A2478">
        <f>'Previous Trades Import_OMS Quer'!A2478</f>
        <v>0</v>
      </c>
      <c r="B2478">
        <f>'Previous Trades Import_OMS Quer'!B2478</f>
        <v>0</v>
      </c>
      <c r="C2478" s="22">
        <f>'Previous Trades Import_OMS Quer'!C2478</f>
        <v>0</v>
      </c>
      <c r="D2478">
        <f>'Previous Trades Import_OMS Quer'!D2478</f>
        <v>0</v>
      </c>
      <c r="E2478" s="22">
        <f>'Previous Trades Import_OMS Quer'!E2478</f>
        <v>0</v>
      </c>
      <c r="F2478">
        <f>'Previous Trades Import_OMS Quer'!F2478</f>
        <v>0</v>
      </c>
      <c r="G2478">
        <f>'Previous Trades Import_OMS Quer'!G2478</f>
        <v>0</v>
      </c>
      <c r="H2478">
        <f>'Previous Trades Import_OMS Quer'!H2478</f>
        <v>0</v>
      </c>
      <c r="I2478">
        <f>'Previous Trades Import_OMS Quer'!I2478</f>
        <v>0</v>
      </c>
      <c r="J2478">
        <f>'Previous Trades Import_OMS Quer'!J2478</f>
        <v>0</v>
      </c>
      <c r="K2478">
        <f>'Previous Trades Import_OMS Quer'!K2478</f>
        <v>0</v>
      </c>
      <c r="L2478">
        <f>'Previous Trades Import_OMS Quer'!L2478</f>
        <v>0</v>
      </c>
      <c r="M2478">
        <f>'Previous Trades Import_OMS Quer'!M2478</f>
        <v>0</v>
      </c>
      <c r="N2478">
        <f>'Previous Trades Import_OMS Quer'!N2478</f>
        <v>0</v>
      </c>
      <c r="O2478" t="str">
        <f>CLEAN('Previous Trades Import_OMS Quer'!O2478)</f>
        <v/>
      </c>
      <c r="Q2478" s="25">
        <f t="shared" si="76"/>
        <v>0</v>
      </c>
      <c r="R2478" s="25" t="e">
        <f>VLOOKUP(O2478,'Currency Balance'!$O$3:$Q$32,3,0)</f>
        <v>#N/A</v>
      </c>
      <c r="S2478" s="25" t="e">
        <f t="shared" si="77"/>
        <v>#N/A</v>
      </c>
    </row>
    <row r="2479" spans="1:19">
      <c r="A2479">
        <f>'Previous Trades Import_OMS Quer'!A2479</f>
        <v>0</v>
      </c>
      <c r="B2479">
        <f>'Previous Trades Import_OMS Quer'!B2479</f>
        <v>0</v>
      </c>
      <c r="C2479" s="22">
        <f>'Previous Trades Import_OMS Quer'!C2479</f>
        <v>0</v>
      </c>
      <c r="D2479">
        <f>'Previous Trades Import_OMS Quer'!D2479</f>
        <v>0</v>
      </c>
      <c r="E2479" s="22">
        <f>'Previous Trades Import_OMS Quer'!E2479</f>
        <v>0</v>
      </c>
      <c r="F2479">
        <f>'Previous Trades Import_OMS Quer'!F2479</f>
        <v>0</v>
      </c>
      <c r="G2479">
        <f>'Previous Trades Import_OMS Quer'!G2479</f>
        <v>0</v>
      </c>
      <c r="H2479">
        <f>'Previous Trades Import_OMS Quer'!H2479</f>
        <v>0</v>
      </c>
      <c r="I2479">
        <f>'Previous Trades Import_OMS Quer'!I2479</f>
        <v>0</v>
      </c>
      <c r="J2479">
        <f>'Previous Trades Import_OMS Quer'!J2479</f>
        <v>0</v>
      </c>
      <c r="K2479">
        <f>'Previous Trades Import_OMS Quer'!K2479</f>
        <v>0</v>
      </c>
      <c r="L2479">
        <f>'Previous Trades Import_OMS Quer'!L2479</f>
        <v>0</v>
      </c>
      <c r="M2479">
        <f>'Previous Trades Import_OMS Quer'!M2479</f>
        <v>0</v>
      </c>
      <c r="N2479">
        <f>'Previous Trades Import_OMS Quer'!N2479</f>
        <v>0</v>
      </c>
      <c r="O2479" t="str">
        <f>CLEAN('Previous Trades Import_OMS Quer'!O2479)</f>
        <v/>
      </c>
      <c r="Q2479" s="25">
        <f t="shared" si="76"/>
        <v>0</v>
      </c>
      <c r="R2479" s="25" t="e">
        <f>VLOOKUP(O2479,'Currency Balance'!$O$3:$Q$32,3,0)</f>
        <v>#N/A</v>
      </c>
      <c r="S2479" s="25" t="e">
        <f t="shared" si="77"/>
        <v>#N/A</v>
      </c>
    </row>
    <row r="2480" spans="1:19">
      <c r="A2480">
        <f>'Previous Trades Import_OMS Quer'!A2480</f>
        <v>0</v>
      </c>
      <c r="B2480">
        <f>'Previous Trades Import_OMS Quer'!B2480</f>
        <v>0</v>
      </c>
      <c r="C2480" s="22">
        <f>'Previous Trades Import_OMS Quer'!C2480</f>
        <v>0</v>
      </c>
      <c r="D2480">
        <f>'Previous Trades Import_OMS Quer'!D2480</f>
        <v>0</v>
      </c>
      <c r="E2480" s="22">
        <f>'Previous Trades Import_OMS Quer'!E2480</f>
        <v>0</v>
      </c>
      <c r="F2480">
        <f>'Previous Trades Import_OMS Quer'!F2480</f>
        <v>0</v>
      </c>
      <c r="G2480">
        <f>'Previous Trades Import_OMS Quer'!G2480</f>
        <v>0</v>
      </c>
      <c r="H2480">
        <f>'Previous Trades Import_OMS Quer'!H2480</f>
        <v>0</v>
      </c>
      <c r="I2480">
        <f>'Previous Trades Import_OMS Quer'!I2480</f>
        <v>0</v>
      </c>
      <c r="J2480">
        <f>'Previous Trades Import_OMS Quer'!J2480</f>
        <v>0</v>
      </c>
      <c r="K2480">
        <f>'Previous Trades Import_OMS Quer'!K2480</f>
        <v>0</v>
      </c>
      <c r="L2480">
        <f>'Previous Trades Import_OMS Quer'!L2480</f>
        <v>0</v>
      </c>
      <c r="M2480">
        <f>'Previous Trades Import_OMS Quer'!M2480</f>
        <v>0</v>
      </c>
      <c r="N2480">
        <f>'Previous Trades Import_OMS Quer'!N2480</f>
        <v>0</v>
      </c>
      <c r="O2480" t="str">
        <f>CLEAN('Previous Trades Import_OMS Quer'!O2480)</f>
        <v/>
      </c>
      <c r="Q2480" s="25">
        <f t="shared" si="76"/>
        <v>0</v>
      </c>
      <c r="R2480" s="25" t="e">
        <f>VLOOKUP(O2480,'Currency Balance'!$O$3:$Q$32,3,0)</f>
        <v>#N/A</v>
      </c>
      <c r="S2480" s="25" t="e">
        <f t="shared" si="77"/>
        <v>#N/A</v>
      </c>
    </row>
    <row r="2481" spans="1:19">
      <c r="A2481">
        <f>'Previous Trades Import_OMS Quer'!A2481</f>
        <v>0</v>
      </c>
      <c r="B2481">
        <f>'Previous Trades Import_OMS Quer'!B2481</f>
        <v>0</v>
      </c>
      <c r="C2481" s="22">
        <f>'Previous Trades Import_OMS Quer'!C2481</f>
        <v>0</v>
      </c>
      <c r="D2481">
        <f>'Previous Trades Import_OMS Quer'!D2481</f>
        <v>0</v>
      </c>
      <c r="E2481" s="22">
        <f>'Previous Trades Import_OMS Quer'!E2481</f>
        <v>0</v>
      </c>
      <c r="F2481">
        <f>'Previous Trades Import_OMS Quer'!F2481</f>
        <v>0</v>
      </c>
      <c r="G2481">
        <f>'Previous Trades Import_OMS Quer'!G2481</f>
        <v>0</v>
      </c>
      <c r="H2481">
        <f>'Previous Trades Import_OMS Quer'!H2481</f>
        <v>0</v>
      </c>
      <c r="I2481">
        <f>'Previous Trades Import_OMS Quer'!I2481</f>
        <v>0</v>
      </c>
      <c r="J2481">
        <f>'Previous Trades Import_OMS Quer'!J2481</f>
        <v>0</v>
      </c>
      <c r="K2481">
        <f>'Previous Trades Import_OMS Quer'!K2481</f>
        <v>0</v>
      </c>
      <c r="L2481">
        <f>'Previous Trades Import_OMS Quer'!L2481</f>
        <v>0</v>
      </c>
      <c r="M2481">
        <f>'Previous Trades Import_OMS Quer'!M2481</f>
        <v>0</v>
      </c>
      <c r="N2481">
        <f>'Previous Trades Import_OMS Quer'!N2481</f>
        <v>0</v>
      </c>
      <c r="O2481" t="str">
        <f>CLEAN('Previous Trades Import_OMS Quer'!O2481)</f>
        <v/>
      </c>
      <c r="Q2481" s="25">
        <f t="shared" si="76"/>
        <v>0</v>
      </c>
      <c r="R2481" s="25" t="e">
        <f>VLOOKUP(O2481,'Currency Balance'!$O$3:$Q$32,3,0)</f>
        <v>#N/A</v>
      </c>
      <c r="S2481" s="25" t="e">
        <f t="shared" si="77"/>
        <v>#N/A</v>
      </c>
    </row>
    <row r="2482" spans="1:19">
      <c r="A2482">
        <f>'Previous Trades Import_OMS Quer'!A2482</f>
        <v>0</v>
      </c>
      <c r="B2482">
        <f>'Previous Trades Import_OMS Quer'!B2482</f>
        <v>0</v>
      </c>
      <c r="C2482" s="22">
        <f>'Previous Trades Import_OMS Quer'!C2482</f>
        <v>0</v>
      </c>
      <c r="D2482">
        <f>'Previous Trades Import_OMS Quer'!D2482</f>
        <v>0</v>
      </c>
      <c r="E2482" s="22">
        <f>'Previous Trades Import_OMS Quer'!E2482</f>
        <v>0</v>
      </c>
      <c r="F2482">
        <f>'Previous Trades Import_OMS Quer'!F2482</f>
        <v>0</v>
      </c>
      <c r="G2482">
        <f>'Previous Trades Import_OMS Quer'!G2482</f>
        <v>0</v>
      </c>
      <c r="H2482">
        <f>'Previous Trades Import_OMS Quer'!H2482</f>
        <v>0</v>
      </c>
      <c r="I2482">
        <f>'Previous Trades Import_OMS Quer'!I2482</f>
        <v>0</v>
      </c>
      <c r="J2482">
        <f>'Previous Trades Import_OMS Quer'!J2482</f>
        <v>0</v>
      </c>
      <c r="K2482">
        <f>'Previous Trades Import_OMS Quer'!K2482</f>
        <v>0</v>
      </c>
      <c r="L2482">
        <f>'Previous Trades Import_OMS Quer'!L2482</f>
        <v>0</v>
      </c>
      <c r="M2482">
        <f>'Previous Trades Import_OMS Quer'!M2482</f>
        <v>0</v>
      </c>
      <c r="N2482">
        <f>'Previous Trades Import_OMS Quer'!N2482</f>
        <v>0</v>
      </c>
      <c r="O2482" t="str">
        <f>CLEAN('Previous Trades Import_OMS Quer'!O2482)</f>
        <v/>
      </c>
      <c r="Q2482" s="25">
        <f t="shared" si="76"/>
        <v>0</v>
      </c>
      <c r="R2482" s="25" t="e">
        <f>VLOOKUP(O2482,'Currency Balance'!$O$3:$Q$32,3,0)</f>
        <v>#N/A</v>
      </c>
      <c r="S2482" s="25" t="e">
        <f t="shared" si="77"/>
        <v>#N/A</v>
      </c>
    </row>
    <row r="2483" spans="1:19">
      <c r="A2483">
        <f>'Previous Trades Import_OMS Quer'!A2483</f>
        <v>0</v>
      </c>
      <c r="B2483">
        <f>'Previous Trades Import_OMS Quer'!B2483</f>
        <v>0</v>
      </c>
      <c r="C2483" s="22">
        <f>'Previous Trades Import_OMS Quer'!C2483</f>
        <v>0</v>
      </c>
      <c r="D2483">
        <f>'Previous Trades Import_OMS Quer'!D2483</f>
        <v>0</v>
      </c>
      <c r="E2483" s="22">
        <f>'Previous Trades Import_OMS Quer'!E2483</f>
        <v>0</v>
      </c>
      <c r="F2483">
        <f>'Previous Trades Import_OMS Quer'!F2483</f>
        <v>0</v>
      </c>
      <c r="G2483">
        <f>'Previous Trades Import_OMS Quer'!G2483</f>
        <v>0</v>
      </c>
      <c r="H2483">
        <f>'Previous Trades Import_OMS Quer'!H2483</f>
        <v>0</v>
      </c>
      <c r="I2483">
        <f>'Previous Trades Import_OMS Quer'!I2483</f>
        <v>0</v>
      </c>
      <c r="J2483">
        <f>'Previous Trades Import_OMS Quer'!J2483</f>
        <v>0</v>
      </c>
      <c r="K2483">
        <f>'Previous Trades Import_OMS Quer'!K2483</f>
        <v>0</v>
      </c>
      <c r="L2483">
        <f>'Previous Trades Import_OMS Quer'!L2483</f>
        <v>0</v>
      </c>
      <c r="M2483">
        <f>'Previous Trades Import_OMS Quer'!M2483</f>
        <v>0</v>
      </c>
      <c r="N2483">
        <f>'Previous Trades Import_OMS Quer'!N2483</f>
        <v>0</v>
      </c>
      <c r="O2483" t="str">
        <f>CLEAN('Previous Trades Import_OMS Quer'!O2483)</f>
        <v/>
      </c>
      <c r="Q2483" s="25">
        <f t="shared" si="76"/>
        <v>0</v>
      </c>
      <c r="R2483" s="25" t="e">
        <f>VLOOKUP(O2483,'Currency Balance'!$O$3:$Q$32,3,0)</f>
        <v>#N/A</v>
      </c>
      <c r="S2483" s="25" t="e">
        <f t="shared" si="77"/>
        <v>#N/A</v>
      </c>
    </row>
    <row r="2484" spans="1:19">
      <c r="A2484">
        <f>'Previous Trades Import_OMS Quer'!A2484</f>
        <v>0</v>
      </c>
      <c r="B2484">
        <f>'Previous Trades Import_OMS Quer'!B2484</f>
        <v>0</v>
      </c>
      <c r="C2484" s="22">
        <f>'Previous Trades Import_OMS Quer'!C2484</f>
        <v>0</v>
      </c>
      <c r="D2484">
        <f>'Previous Trades Import_OMS Quer'!D2484</f>
        <v>0</v>
      </c>
      <c r="E2484" s="22">
        <f>'Previous Trades Import_OMS Quer'!E2484</f>
        <v>0</v>
      </c>
      <c r="F2484">
        <f>'Previous Trades Import_OMS Quer'!F2484</f>
        <v>0</v>
      </c>
      <c r="G2484">
        <f>'Previous Trades Import_OMS Quer'!G2484</f>
        <v>0</v>
      </c>
      <c r="H2484">
        <f>'Previous Trades Import_OMS Quer'!H2484</f>
        <v>0</v>
      </c>
      <c r="I2484">
        <f>'Previous Trades Import_OMS Quer'!I2484</f>
        <v>0</v>
      </c>
      <c r="J2484">
        <f>'Previous Trades Import_OMS Quer'!J2484</f>
        <v>0</v>
      </c>
      <c r="K2484">
        <f>'Previous Trades Import_OMS Quer'!K2484</f>
        <v>0</v>
      </c>
      <c r="L2484">
        <f>'Previous Trades Import_OMS Quer'!L2484</f>
        <v>0</v>
      </c>
      <c r="M2484">
        <f>'Previous Trades Import_OMS Quer'!M2484</f>
        <v>0</v>
      </c>
      <c r="N2484">
        <f>'Previous Trades Import_OMS Quer'!N2484</f>
        <v>0</v>
      </c>
      <c r="O2484" t="str">
        <f>CLEAN('Previous Trades Import_OMS Quer'!O2484)</f>
        <v/>
      </c>
      <c r="Q2484" s="25">
        <f t="shared" si="76"/>
        <v>0</v>
      </c>
      <c r="R2484" s="25" t="e">
        <f>VLOOKUP(O2484,'Currency Balance'!$O$3:$Q$32,3,0)</f>
        <v>#N/A</v>
      </c>
      <c r="S2484" s="25" t="e">
        <f t="shared" si="77"/>
        <v>#N/A</v>
      </c>
    </row>
    <row r="2485" spans="1:19">
      <c r="A2485">
        <f>'Previous Trades Import_OMS Quer'!A2485</f>
        <v>0</v>
      </c>
      <c r="B2485">
        <f>'Previous Trades Import_OMS Quer'!B2485</f>
        <v>0</v>
      </c>
      <c r="C2485" s="22">
        <f>'Previous Trades Import_OMS Quer'!C2485</f>
        <v>0</v>
      </c>
      <c r="D2485">
        <f>'Previous Trades Import_OMS Quer'!D2485</f>
        <v>0</v>
      </c>
      <c r="E2485" s="22">
        <f>'Previous Trades Import_OMS Quer'!E2485</f>
        <v>0</v>
      </c>
      <c r="F2485">
        <f>'Previous Trades Import_OMS Quer'!F2485</f>
        <v>0</v>
      </c>
      <c r="G2485">
        <f>'Previous Trades Import_OMS Quer'!G2485</f>
        <v>0</v>
      </c>
      <c r="H2485">
        <f>'Previous Trades Import_OMS Quer'!H2485</f>
        <v>0</v>
      </c>
      <c r="I2485">
        <f>'Previous Trades Import_OMS Quer'!I2485</f>
        <v>0</v>
      </c>
      <c r="J2485">
        <f>'Previous Trades Import_OMS Quer'!J2485</f>
        <v>0</v>
      </c>
      <c r="K2485">
        <f>'Previous Trades Import_OMS Quer'!K2485</f>
        <v>0</v>
      </c>
      <c r="L2485">
        <f>'Previous Trades Import_OMS Quer'!L2485</f>
        <v>0</v>
      </c>
      <c r="M2485">
        <f>'Previous Trades Import_OMS Quer'!M2485</f>
        <v>0</v>
      </c>
      <c r="N2485">
        <f>'Previous Trades Import_OMS Quer'!N2485</f>
        <v>0</v>
      </c>
      <c r="O2485" t="str">
        <f>CLEAN('Previous Trades Import_OMS Quer'!O2485)</f>
        <v/>
      </c>
      <c r="Q2485" s="25">
        <f t="shared" si="76"/>
        <v>0</v>
      </c>
      <c r="R2485" s="25" t="e">
        <f>VLOOKUP(O2485,'Currency Balance'!$O$3:$Q$32,3,0)</f>
        <v>#N/A</v>
      </c>
      <c r="S2485" s="25" t="e">
        <f t="shared" si="77"/>
        <v>#N/A</v>
      </c>
    </row>
    <row r="2486" spans="1:19">
      <c r="A2486">
        <f>'Previous Trades Import_OMS Quer'!A2486</f>
        <v>0</v>
      </c>
      <c r="B2486">
        <f>'Previous Trades Import_OMS Quer'!B2486</f>
        <v>0</v>
      </c>
      <c r="C2486" s="22">
        <f>'Previous Trades Import_OMS Quer'!C2486</f>
        <v>0</v>
      </c>
      <c r="D2486">
        <f>'Previous Trades Import_OMS Quer'!D2486</f>
        <v>0</v>
      </c>
      <c r="E2486" s="22">
        <f>'Previous Trades Import_OMS Quer'!E2486</f>
        <v>0</v>
      </c>
      <c r="F2486">
        <f>'Previous Trades Import_OMS Quer'!F2486</f>
        <v>0</v>
      </c>
      <c r="G2486">
        <f>'Previous Trades Import_OMS Quer'!G2486</f>
        <v>0</v>
      </c>
      <c r="H2486">
        <f>'Previous Trades Import_OMS Quer'!H2486</f>
        <v>0</v>
      </c>
      <c r="I2486">
        <f>'Previous Trades Import_OMS Quer'!I2486</f>
        <v>0</v>
      </c>
      <c r="J2486">
        <f>'Previous Trades Import_OMS Quer'!J2486</f>
        <v>0</v>
      </c>
      <c r="K2486">
        <f>'Previous Trades Import_OMS Quer'!K2486</f>
        <v>0</v>
      </c>
      <c r="L2486">
        <f>'Previous Trades Import_OMS Quer'!L2486</f>
        <v>0</v>
      </c>
      <c r="M2486">
        <f>'Previous Trades Import_OMS Quer'!M2486</f>
        <v>0</v>
      </c>
      <c r="N2486">
        <f>'Previous Trades Import_OMS Quer'!N2486</f>
        <v>0</v>
      </c>
      <c r="O2486" t="str">
        <f>CLEAN('Previous Trades Import_OMS Quer'!O2486)</f>
        <v/>
      </c>
      <c r="Q2486" s="25">
        <f t="shared" si="76"/>
        <v>0</v>
      </c>
      <c r="R2486" s="25" t="e">
        <f>VLOOKUP(O2486,'Currency Balance'!$O$3:$Q$32,3,0)</f>
        <v>#N/A</v>
      </c>
      <c r="S2486" s="25" t="e">
        <f t="shared" si="77"/>
        <v>#N/A</v>
      </c>
    </row>
    <row r="2487" spans="1:19">
      <c r="A2487">
        <f>'Previous Trades Import_OMS Quer'!A2487</f>
        <v>0</v>
      </c>
      <c r="B2487">
        <f>'Previous Trades Import_OMS Quer'!B2487</f>
        <v>0</v>
      </c>
      <c r="C2487" s="22">
        <f>'Previous Trades Import_OMS Quer'!C2487</f>
        <v>0</v>
      </c>
      <c r="D2487">
        <f>'Previous Trades Import_OMS Quer'!D2487</f>
        <v>0</v>
      </c>
      <c r="E2487" s="22">
        <f>'Previous Trades Import_OMS Quer'!E2487</f>
        <v>0</v>
      </c>
      <c r="F2487">
        <f>'Previous Trades Import_OMS Quer'!F2487</f>
        <v>0</v>
      </c>
      <c r="G2487">
        <f>'Previous Trades Import_OMS Quer'!G2487</f>
        <v>0</v>
      </c>
      <c r="H2487">
        <f>'Previous Trades Import_OMS Quer'!H2487</f>
        <v>0</v>
      </c>
      <c r="I2487">
        <f>'Previous Trades Import_OMS Quer'!I2487</f>
        <v>0</v>
      </c>
      <c r="J2487">
        <f>'Previous Trades Import_OMS Quer'!J2487</f>
        <v>0</v>
      </c>
      <c r="K2487">
        <f>'Previous Trades Import_OMS Quer'!K2487</f>
        <v>0</v>
      </c>
      <c r="L2487">
        <f>'Previous Trades Import_OMS Quer'!L2487</f>
        <v>0</v>
      </c>
      <c r="M2487">
        <f>'Previous Trades Import_OMS Quer'!M2487</f>
        <v>0</v>
      </c>
      <c r="N2487">
        <f>'Previous Trades Import_OMS Quer'!N2487</f>
        <v>0</v>
      </c>
      <c r="O2487" t="str">
        <f>CLEAN('Previous Trades Import_OMS Quer'!O2487)</f>
        <v/>
      </c>
      <c r="Q2487" s="25">
        <f t="shared" si="76"/>
        <v>0</v>
      </c>
      <c r="R2487" s="25" t="e">
        <f>VLOOKUP(O2487,'Currency Balance'!$O$3:$Q$32,3,0)</f>
        <v>#N/A</v>
      </c>
      <c r="S2487" s="25" t="e">
        <f t="shared" si="77"/>
        <v>#N/A</v>
      </c>
    </row>
    <row r="2488" spans="1:19">
      <c r="A2488">
        <f>'Previous Trades Import_OMS Quer'!A2488</f>
        <v>0</v>
      </c>
      <c r="B2488">
        <f>'Previous Trades Import_OMS Quer'!B2488</f>
        <v>0</v>
      </c>
      <c r="C2488" s="22">
        <f>'Previous Trades Import_OMS Quer'!C2488</f>
        <v>0</v>
      </c>
      <c r="D2488">
        <f>'Previous Trades Import_OMS Quer'!D2488</f>
        <v>0</v>
      </c>
      <c r="E2488" s="22">
        <f>'Previous Trades Import_OMS Quer'!E2488</f>
        <v>0</v>
      </c>
      <c r="F2488">
        <f>'Previous Trades Import_OMS Quer'!F2488</f>
        <v>0</v>
      </c>
      <c r="G2488">
        <f>'Previous Trades Import_OMS Quer'!G2488</f>
        <v>0</v>
      </c>
      <c r="H2488">
        <f>'Previous Trades Import_OMS Quer'!H2488</f>
        <v>0</v>
      </c>
      <c r="I2488">
        <f>'Previous Trades Import_OMS Quer'!I2488</f>
        <v>0</v>
      </c>
      <c r="J2488">
        <f>'Previous Trades Import_OMS Quer'!J2488</f>
        <v>0</v>
      </c>
      <c r="K2488">
        <f>'Previous Trades Import_OMS Quer'!K2488</f>
        <v>0</v>
      </c>
      <c r="L2488">
        <f>'Previous Trades Import_OMS Quer'!L2488</f>
        <v>0</v>
      </c>
      <c r="M2488">
        <f>'Previous Trades Import_OMS Quer'!M2488</f>
        <v>0</v>
      </c>
      <c r="N2488">
        <f>'Previous Trades Import_OMS Quer'!N2488</f>
        <v>0</v>
      </c>
      <c r="O2488" t="str">
        <f>CLEAN('Previous Trades Import_OMS Quer'!O2488)</f>
        <v/>
      </c>
      <c r="Q2488" s="25">
        <f t="shared" si="76"/>
        <v>0</v>
      </c>
      <c r="R2488" s="25" t="e">
        <f>VLOOKUP(O2488,'Currency Balance'!$O$3:$Q$32,3,0)</f>
        <v>#N/A</v>
      </c>
      <c r="S2488" s="25" t="e">
        <f t="shared" si="77"/>
        <v>#N/A</v>
      </c>
    </row>
    <row r="2489" spans="1:19">
      <c r="A2489">
        <f>'Previous Trades Import_OMS Quer'!A2489</f>
        <v>0</v>
      </c>
      <c r="B2489">
        <f>'Previous Trades Import_OMS Quer'!B2489</f>
        <v>0</v>
      </c>
      <c r="C2489" s="22">
        <f>'Previous Trades Import_OMS Quer'!C2489</f>
        <v>0</v>
      </c>
      <c r="D2489">
        <f>'Previous Trades Import_OMS Quer'!D2489</f>
        <v>0</v>
      </c>
      <c r="E2489" s="22">
        <f>'Previous Trades Import_OMS Quer'!E2489</f>
        <v>0</v>
      </c>
      <c r="F2489">
        <f>'Previous Trades Import_OMS Quer'!F2489</f>
        <v>0</v>
      </c>
      <c r="G2489">
        <f>'Previous Trades Import_OMS Quer'!G2489</f>
        <v>0</v>
      </c>
      <c r="H2489">
        <f>'Previous Trades Import_OMS Quer'!H2489</f>
        <v>0</v>
      </c>
      <c r="I2489">
        <f>'Previous Trades Import_OMS Quer'!I2489</f>
        <v>0</v>
      </c>
      <c r="J2489">
        <f>'Previous Trades Import_OMS Quer'!J2489</f>
        <v>0</v>
      </c>
      <c r="K2489">
        <f>'Previous Trades Import_OMS Quer'!K2489</f>
        <v>0</v>
      </c>
      <c r="L2489">
        <f>'Previous Trades Import_OMS Quer'!L2489</f>
        <v>0</v>
      </c>
      <c r="M2489">
        <f>'Previous Trades Import_OMS Quer'!M2489</f>
        <v>0</v>
      </c>
      <c r="N2489">
        <f>'Previous Trades Import_OMS Quer'!N2489</f>
        <v>0</v>
      </c>
      <c r="O2489" t="str">
        <f>CLEAN('Previous Trades Import_OMS Quer'!O2489)</f>
        <v/>
      </c>
      <c r="Q2489" s="25">
        <f t="shared" si="76"/>
        <v>0</v>
      </c>
      <c r="R2489" s="25" t="e">
        <f>VLOOKUP(O2489,'Currency Balance'!$O$3:$Q$32,3,0)</f>
        <v>#N/A</v>
      </c>
      <c r="S2489" s="25" t="e">
        <f t="shared" si="77"/>
        <v>#N/A</v>
      </c>
    </row>
    <row r="2490" spans="1:19">
      <c r="A2490">
        <f>'Previous Trades Import_OMS Quer'!A2490</f>
        <v>0</v>
      </c>
      <c r="B2490">
        <f>'Previous Trades Import_OMS Quer'!B2490</f>
        <v>0</v>
      </c>
      <c r="C2490" s="22">
        <f>'Previous Trades Import_OMS Quer'!C2490</f>
        <v>0</v>
      </c>
      <c r="D2490">
        <f>'Previous Trades Import_OMS Quer'!D2490</f>
        <v>0</v>
      </c>
      <c r="E2490" s="22">
        <f>'Previous Trades Import_OMS Quer'!E2490</f>
        <v>0</v>
      </c>
      <c r="F2490">
        <f>'Previous Trades Import_OMS Quer'!F2490</f>
        <v>0</v>
      </c>
      <c r="G2490">
        <f>'Previous Trades Import_OMS Quer'!G2490</f>
        <v>0</v>
      </c>
      <c r="H2490">
        <f>'Previous Trades Import_OMS Quer'!H2490</f>
        <v>0</v>
      </c>
      <c r="I2490">
        <f>'Previous Trades Import_OMS Quer'!I2490</f>
        <v>0</v>
      </c>
      <c r="J2490">
        <f>'Previous Trades Import_OMS Quer'!J2490</f>
        <v>0</v>
      </c>
      <c r="K2490">
        <f>'Previous Trades Import_OMS Quer'!K2490</f>
        <v>0</v>
      </c>
      <c r="L2490">
        <f>'Previous Trades Import_OMS Quer'!L2490</f>
        <v>0</v>
      </c>
      <c r="M2490">
        <f>'Previous Trades Import_OMS Quer'!M2490</f>
        <v>0</v>
      </c>
      <c r="N2490">
        <f>'Previous Trades Import_OMS Quer'!N2490</f>
        <v>0</v>
      </c>
      <c r="O2490" t="str">
        <f>CLEAN('Previous Trades Import_OMS Quer'!O2490)</f>
        <v/>
      </c>
      <c r="Q2490" s="25">
        <f t="shared" si="76"/>
        <v>0</v>
      </c>
      <c r="R2490" s="25" t="e">
        <f>VLOOKUP(O2490,'Currency Balance'!$O$3:$Q$32,3,0)</f>
        <v>#N/A</v>
      </c>
      <c r="S2490" s="25" t="e">
        <f t="shared" si="77"/>
        <v>#N/A</v>
      </c>
    </row>
    <row r="2491" spans="1:19">
      <c r="A2491">
        <f>'Previous Trades Import_OMS Quer'!A2491</f>
        <v>0</v>
      </c>
      <c r="B2491">
        <f>'Previous Trades Import_OMS Quer'!B2491</f>
        <v>0</v>
      </c>
      <c r="C2491" s="22">
        <f>'Previous Trades Import_OMS Quer'!C2491</f>
        <v>0</v>
      </c>
      <c r="D2491">
        <f>'Previous Trades Import_OMS Quer'!D2491</f>
        <v>0</v>
      </c>
      <c r="E2491" s="22">
        <f>'Previous Trades Import_OMS Quer'!E2491</f>
        <v>0</v>
      </c>
      <c r="F2491">
        <f>'Previous Trades Import_OMS Quer'!F2491</f>
        <v>0</v>
      </c>
      <c r="G2491">
        <f>'Previous Trades Import_OMS Quer'!G2491</f>
        <v>0</v>
      </c>
      <c r="H2491">
        <f>'Previous Trades Import_OMS Quer'!H2491</f>
        <v>0</v>
      </c>
      <c r="I2491">
        <f>'Previous Trades Import_OMS Quer'!I2491</f>
        <v>0</v>
      </c>
      <c r="J2491">
        <f>'Previous Trades Import_OMS Quer'!J2491</f>
        <v>0</v>
      </c>
      <c r="K2491">
        <f>'Previous Trades Import_OMS Quer'!K2491</f>
        <v>0</v>
      </c>
      <c r="L2491">
        <f>'Previous Trades Import_OMS Quer'!L2491</f>
        <v>0</v>
      </c>
      <c r="M2491">
        <f>'Previous Trades Import_OMS Quer'!M2491</f>
        <v>0</v>
      </c>
      <c r="N2491">
        <f>'Previous Trades Import_OMS Quer'!N2491</f>
        <v>0</v>
      </c>
      <c r="O2491" t="str">
        <f>CLEAN('Previous Trades Import_OMS Quer'!O2491)</f>
        <v/>
      </c>
      <c r="Q2491" s="25">
        <f t="shared" si="76"/>
        <v>0</v>
      </c>
      <c r="R2491" s="25" t="e">
        <f>VLOOKUP(O2491,'Currency Balance'!$O$3:$Q$32,3,0)</f>
        <v>#N/A</v>
      </c>
      <c r="S2491" s="25" t="e">
        <f t="shared" si="77"/>
        <v>#N/A</v>
      </c>
    </row>
    <row r="2492" spans="1:19">
      <c r="A2492">
        <f>'Previous Trades Import_OMS Quer'!A2492</f>
        <v>0</v>
      </c>
      <c r="B2492">
        <f>'Previous Trades Import_OMS Quer'!B2492</f>
        <v>0</v>
      </c>
      <c r="C2492" s="22">
        <f>'Previous Trades Import_OMS Quer'!C2492</f>
        <v>0</v>
      </c>
      <c r="D2492">
        <f>'Previous Trades Import_OMS Quer'!D2492</f>
        <v>0</v>
      </c>
      <c r="E2492" s="22">
        <f>'Previous Trades Import_OMS Quer'!E2492</f>
        <v>0</v>
      </c>
      <c r="F2492">
        <f>'Previous Trades Import_OMS Quer'!F2492</f>
        <v>0</v>
      </c>
      <c r="G2492">
        <f>'Previous Trades Import_OMS Quer'!G2492</f>
        <v>0</v>
      </c>
      <c r="H2492">
        <f>'Previous Trades Import_OMS Quer'!H2492</f>
        <v>0</v>
      </c>
      <c r="I2492">
        <f>'Previous Trades Import_OMS Quer'!I2492</f>
        <v>0</v>
      </c>
      <c r="J2492">
        <f>'Previous Trades Import_OMS Quer'!J2492</f>
        <v>0</v>
      </c>
      <c r="K2492">
        <f>'Previous Trades Import_OMS Quer'!K2492</f>
        <v>0</v>
      </c>
      <c r="L2492">
        <f>'Previous Trades Import_OMS Quer'!L2492</f>
        <v>0</v>
      </c>
      <c r="M2492">
        <f>'Previous Trades Import_OMS Quer'!M2492</f>
        <v>0</v>
      </c>
      <c r="N2492">
        <f>'Previous Trades Import_OMS Quer'!N2492</f>
        <v>0</v>
      </c>
      <c r="O2492" t="str">
        <f>CLEAN('Previous Trades Import_OMS Quer'!O2492)</f>
        <v/>
      </c>
      <c r="Q2492" s="25">
        <f t="shared" si="76"/>
        <v>0</v>
      </c>
      <c r="R2492" s="25" t="e">
        <f>VLOOKUP(O2492,'Currency Balance'!$O$3:$Q$32,3,0)</f>
        <v>#N/A</v>
      </c>
      <c r="S2492" s="25" t="e">
        <f t="shared" si="77"/>
        <v>#N/A</v>
      </c>
    </row>
    <row r="2493" spans="1:19">
      <c r="A2493">
        <f>'Previous Trades Import_OMS Quer'!A2493</f>
        <v>0</v>
      </c>
      <c r="B2493">
        <f>'Previous Trades Import_OMS Quer'!B2493</f>
        <v>0</v>
      </c>
      <c r="C2493" s="22">
        <f>'Previous Trades Import_OMS Quer'!C2493</f>
        <v>0</v>
      </c>
      <c r="D2493">
        <f>'Previous Trades Import_OMS Quer'!D2493</f>
        <v>0</v>
      </c>
      <c r="E2493" s="22">
        <f>'Previous Trades Import_OMS Quer'!E2493</f>
        <v>0</v>
      </c>
      <c r="F2493">
        <f>'Previous Trades Import_OMS Quer'!F2493</f>
        <v>0</v>
      </c>
      <c r="G2493">
        <f>'Previous Trades Import_OMS Quer'!G2493</f>
        <v>0</v>
      </c>
      <c r="H2493">
        <f>'Previous Trades Import_OMS Quer'!H2493</f>
        <v>0</v>
      </c>
      <c r="I2493">
        <f>'Previous Trades Import_OMS Quer'!I2493</f>
        <v>0</v>
      </c>
      <c r="J2493">
        <f>'Previous Trades Import_OMS Quer'!J2493</f>
        <v>0</v>
      </c>
      <c r="K2493">
        <f>'Previous Trades Import_OMS Quer'!K2493</f>
        <v>0</v>
      </c>
      <c r="L2493">
        <f>'Previous Trades Import_OMS Quer'!L2493</f>
        <v>0</v>
      </c>
      <c r="M2493">
        <f>'Previous Trades Import_OMS Quer'!M2493</f>
        <v>0</v>
      </c>
      <c r="N2493">
        <f>'Previous Trades Import_OMS Quer'!N2493</f>
        <v>0</v>
      </c>
      <c r="O2493" t="str">
        <f>CLEAN('Previous Trades Import_OMS Quer'!O2493)</f>
        <v/>
      </c>
      <c r="Q2493" s="25">
        <f t="shared" si="76"/>
        <v>0</v>
      </c>
      <c r="R2493" s="25" t="e">
        <f>VLOOKUP(O2493,'Currency Balance'!$O$3:$Q$32,3,0)</f>
        <v>#N/A</v>
      </c>
      <c r="S2493" s="25" t="e">
        <f t="shared" si="77"/>
        <v>#N/A</v>
      </c>
    </row>
    <row r="2494" spans="1:19">
      <c r="A2494">
        <f>'Previous Trades Import_OMS Quer'!A2494</f>
        <v>0</v>
      </c>
      <c r="B2494">
        <f>'Previous Trades Import_OMS Quer'!B2494</f>
        <v>0</v>
      </c>
      <c r="C2494" s="22">
        <f>'Previous Trades Import_OMS Quer'!C2494</f>
        <v>0</v>
      </c>
      <c r="D2494">
        <f>'Previous Trades Import_OMS Quer'!D2494</f>
        <v>0</v>
      </c>
      <c r="E2494" s="22">
        <f>'Previous Trades Import_OMS Quer'!E2494</f>
        <v>0</v>
      </c>
      <c r="F2494">
        <f>'Previous Trades Import_OMS Quer'!F2494</f>
        <v>0</v>
      </c>
      <c r="G2494">
        <f>'Previous Trades Import_OMS Quer'!G2494</f>
        <v>0</v>
      </c>
      <c r="H2494">
        <f>'Previous Trades Import_OMS Quer'!H2494</f>
        <v>0</v>
      </c>
      <c r="I2494">
        <f>'Previous Trades Import_OMS Quer'!I2494</f>
        <v>0</v>
      </c>
      <c r="J2494">
        <f>'Previous Trades Import_OMS Quer'!J2494</f>
        <v>0</v>
      </c>
      <c r="K2494">
        <f>'Previous Trades Import_OMS Quer'!K2494</f>
        <v>0</v>
      </c>
      <c r="L2494">
        <f>'Previous Trades Import_OMS Quer'!L2494</f>
        <v>0</v>
      </c>
      <c r="M2494">
        <f>'Previous Trades Import_OMS Quer'!M2494</f>
        <v>0</v>
      </c>
      <c r="N2494">
        <f>'Previous Trades Import_OMS Quer'!N2494</f>
        <v>0</v>
      </c>
      <c r="O2494" t="str">
        <f>CLEAN('Previous Trades Import_OMS Quer'!O2494)</f>
        <v/>
      </c>
      <c r="Q2494" s="25">
        <f t="shared" si="76"/>
        <v>0</v>
      </c>
      <c r="R2494" s="25" t="e">
        <f>VLOOKUP(O2494,'Currency Balance'!$O$3:$Q$32,3,0)</f>
        <v>#N/A</v>
      </c>
      <c r="S2494" s="25" t="e">
        <f t="shared" si="77"/>
        <v>#N/A</v>
      </c>
    </row>
    <row r="2495" spans="1:19">
      <c r="A2495">
        <f>'Previous Trades Import_OMS Quer'!A2495</f>
        <v>0</v>
      </c>
      <c r="B2495">
        <f>'Previous Trades Import_OMS Quer'!B2495</f>
        <v>0</v>
      </c>
      <c r="C2495" s="22">
        <f>'Previous Trades Import_OMS Quer'!C2495</f>
        <v>0</v>
      </c>
      <c r="D2495">
        <f>'Previous Trades Import_OMS Quer'!D2495</f>
        <v>0</v>
      </c>
      <c r="E2495" s="22">
        <f>'Previous Trades Import_OMS Quer'!E2495</f>
        <v>0</v>
      </c>
      <c r="F2495">
        <f>'Previous Trades Import_OMS Quer'!F2495</f>
        <v>0</v>
      </c>
      <c r="G2495">
        <f>'Previous Trades Import_OMS Quer'!G2495</f>
        <v>0</v>
      </c>
      <c r="H2495">
        <f>'Previous Trades Import_OMS Quer'!H2495</f>
        <v>0</v>
      </c>
      <c r="I2495">
        <f>'Previous Trades Import_OMS Quer'!I2495</f>
        <v>0</v>
      </c>
      <c r="J2495">
        <f>'Previous Trades Import_OMS Quer'!J2495</f>
        <v>0</v>
      </c>
      <c r="K2495">
        <f>'Previous Trades Import_OMS Quer'!K2495</f>
        <v>0</v>
      </c>
      <c r="L2495">
        <f>'Previous Trades Import_OMS Quer'!L2495</f>
        <v>0</v>
      </c>
      <c r="M2495">
        <f>'Previous Trades Import_OMS Quer'!M2495</f>
        <v>0</v>
      </c>
      <c r="N2495">
        <f>'Previous Trades Import_OMS Quer'!N2495</f>
        <v>0</v>
      </c>
      <c r="O2495" t="str">
        <f>CLEAN('Previous Trades Import_OMS Quer'!O2495)</f>
        <v/>
      </c>
      <c r="Q2495" s="25">
        <f t="shared" si="76"/>
        <v>0</v>
      </c>
      <c r="R2495" s="25" t="e">
        <f>VLOOKUP(O2495,'Currency Balance'!$O$3:$Q$32,3,0)</f>
        <v>#N/A</v>
      </c>
      <c r="S2495" s="25" t="e">
        <f t="shared" si="77"/>
        <v>#N/A</v>
      </c>
    </row>
    <row r="2496" spans="1:19">
      <c r="A2496">
        <f>'Previous Trades Import_OMS Quer'!A2496</f>
        <v>0</v>
      </c>
      <c r="B2496">
        <f>'Previous Trades Import_OMS Quer'!B2496</f>
        <v>0</v>
      </c>
      <c r="C2496" s="22">
        <f>'Previous Trades Import_OMS Quer'!C2496</f>
        <v>0</v>
      </c>
      <c r="D2496">
        <f>'Previous Trades Import_OMS Quer'!D2496</f>
        <v>0</v>
      </c>
      <c r="E2496" s="22">
        <f>'Previous Trades Import_OMS Quer'!E2496</f>
        <v>0</v>
      </c>
      <c r="F2496">
        <f>'Previous Trades Import_OMS Quer'!F2496</f>
        <v>0</v>
      </c>
      <c r="G2496">
        <f>'Previous Trades Import_OMS Quer'!G2496</f>
        <v>0</v>
      </c>
      <c r="H2496">
        <f>'Previous Trades Import_OMS Quer'!H2496</f>
        <v>0</v>
      </c>
      <c r="I2496">
        <f>'Previous Trades Import_OMS Quer'!I2496</f>
        <v>0</v>
      </c>
      <c r="J2496">
        <f>'Previous Trades Import_OMS Quer'!J2496</f>
        <v>0</v>
      </c>
      <c r="K2496">
        <f>'Previous Trades Import_OMS Quer'!K2496</f>
        <v>0</v>
      </c>
      <c r="L2496">
        <f>'Previous Trades Import_OMS Quer'!L2496</f>
        <v>0</v>
      </c>
      <c r="M2496">
        <f>'Previous Trades Import_OMS Quer'!M2496</f>
        <v>0</v>
      </c>
      <c r="N2496">
        <f>'Previous Trades Import_OMS Quer'!N2496</f>
        <v>0</v>
      </c>
      <c r="O2496" t="str">
        <f>CLEAN('Previous Trades Import_OMS Quer'!O2496)</f>
        <v/>
      </c>
      <c r="Q2496" s="25">
        <f t="shared" si="76"/>
        <v>0</v>
      </c>
      <c r="R2496" s="25" t="e">
        <f>VLOOKUP(O2496,'Currency Balance'!$O$3:$Q$32,3,0)</f>
        <v>#N/A</v>
      </c>
      <c r="S2496" s="25" t="e">
        <f t="shared" si="77"/>
        <v>#N/A</v>
      </c>
    </row>
    <row r="2497" spans="1:19">
      <c r="A2497">
        <f>'Previous Trades Import_OMS Quer'!A2497</f>
        <v>0</v>
      </c>
      <c r="B2497">
        <f>'Previous Trades Import_OMS Quer'!B2497</f>
        <v>0</v>
      </c>
      <c r="C2497" s="22">
        <f>'Previous Trades Import_OMS Quer'!C2497</f>
        <v>0</v>
      </c>
      <c r="D2497">
        <f>'Previous Trades Import_OMS Quer'!D2497</f>
        <v>0</v>
      </c>
      <c r="E2497" s="22">
        <f>'Previous Trades Import_OMS Quer'!E2497</f>
        <v>0</v>
      </c>
      <c r="F2497">
        <f>'Previous Trades Import_OMS Quer'!F2497</f>
        <v>0</v>
      </c>
      <c r="G2497">
        <f>'Previous Trades Import_OMS Quer'!G2497</f>
        <v>0</v>
      </c>
      <c r="H2497">
        <f>'Previous Trades Import_OMS Quer'!H2497</f>
        <v>0</v>
      </c>
      <c r="I2497">
        <f>'Previous Trades Import_OMS Quer'!I2497</f>
        <v>0</v>
      </c>
      <c r="J2497">
        <f>'Previous Trades Import_OMS Quer'!J2497</f>
        <v>0</v>
      </c>
      <c r="K2497">
        <f>'Previous Trades Import_OMS Quer'!K2497</f>
        <v>0</v>
      </c>
      <c r="L2497">
        <f>'Previous Trades Import_OMS Quer'!L2497</f>
        <v>0</v>
      </c>
      <c r="M2497">
        <f>'Previous Trades Import_OMS Quer'!M2497</f>
        <v>0</v>
      </c>
      <c r="N2497">
        <f>'Previous Trades Import_OMS Quer'!N2497</f>
        <v>0</v>
      </c>
      <c r="O2497" t="str">
        <f>CLEAN('Previous Trades Import_OMS Quer'!O2497)</f>
        <v/>
      </c>
      <c r="Q2497" s="25">
        <f t="shared" si="76"/>
        <v>0</v>
      </c>
      <c r="R2497" s="25" t="e">
        <f>VLOOKUP(O2497,'Currency Balance'!$O$3:$Q$32,3,0)</f>
        <v>#N/A</v>
      </c>
      <c r="S2497" s="25" t="e">
        <f t="shared" si="77"/>
        <v>#N/A</v>
      </c>
    </row>
    <row r="2498" spans="1:19">
      <c r="A2498">
        <f>'Previous Trades Import_OMS Quer'!A2498</f>
        <v>0</v>
      </c>
      <c r="B2498">
        <f>'Previous Trades Import_OMS Quer'!B2498</f>
        <v>0</v>
      </c>
      <c r="C2498" s="22">
        <f>'Previous Trades Import_OMS Quer'!C2498</f>
        <v>0</v>
      </c>
      <c r="D2498">
        <f>'Previous Trades Import_OMS Quer'!D2498</f>
        <v>0</v>
      </c>
      <c r="E2498" s="22">
        <f>'Previous Trades Import_OMS Quer'!E2498</f>
        <v>0</v>
      </c>
      <c r="F2498">
        <f>'Previous Trades Import_OMS Quer'!F2498</f>
        <v>0</v>
      </c>
      <c r="G2498">
        <f>'Previous Trades Import_OMS Quer'!G2498</f>
        <v>0</v>
      </c>
      <c r="H2498">
        <f>'Previous Trades Import_OMS Quer'!H2498</f>
        <v>0</v>
      </c>
      <c r="I2498">
        <f>'Previous Trades Import_OMS Quer'!I2498</f>
        <v>0</v>
      </c>
      <c r="J2498">
        <f>'Previous Trades Import_OMS Quer'!J2498</f>
        <v>0</v>
      </c>
      <c r="K2498">
        <f>'Previous Trades Import_OMS Quer'!K2498</f>
        <v>0</v>
      </c>
      <c r="L2498">
        <f>'Previous Trades Import_OMS Quer'!L2498</f>
        <v>0</v>
      </c>
      <c r="M2498">
        <f>'Previous Trades Import_OMS Quer'!M2498</f>
        <v>0</v>
      </c>
      <c r="N2498">
        <f>'Previous Trades Import_OMS Quer'!N2498</f>
        <v>0</v>
      </c>
      <c r="O2498" t="str">
        <f>CLEAN('Previous Trades Import_OMS Quer'!O2498)</f>
        <v/>
      </c>
      <c r="Q2498" s="25">
        <f t="shared" ref="Q2498:Q2561" si="78">IF(G2498="sell",M2498,-M2498)</f>
        <v>0</v>
      </c>
      <c r="R2498" s="25" t="e">
        <f>VLOOKUP(O2498,'Currency Balance'!$O$3:$Q$32,3,0)</f>
        <v>#N/A</v>
      </c>
      <c r="S2498" s="25" t="e">
        <f t="shared" ref="S2498:S2561" si="79">Q2498/R2498</f>
        <v>#N/A</v>
      </c>
    </row>
    <row r="2499" spans="1:19">
      <c r="A2499">
        <f>'Previous Trades Import_OMS Quer'!A2499</f>
        <v>0</v>
      </c>
      <c r="B2499">
        <f>'Previous Trades Import_OMS Quer'!B2499</f>
        <v>0</v>
      </c>
      <c r="C2499" s="22">
        <f>'Previous Trades Import_OMS Quer'!C2499</f>
        <v>0</v>
      </c>
      <c r="D2499">
        <f>'Previous Trades Import_OMS Quer'!D2499</f>
        <v>0</v>
      </c>
      <c r="E2499" s="22">
        <f>'Previous Trades Import_OMS Quer'!E2499</f>
        <v>0</v>
      </c>
      <c r="F2499">
        <f>'Previous Trades Import_OMS Quer'!F2499</f>
        <v>0</v>
      </c>
      <c r="G2499">
        <f>'Previous Trades Import_OMS Quer'!G2499</f>
        <v>0</v>
      </c>
      <c r="H2499">
        <f>'Previous Trades Import_OMS Quer'!H2499</f>
        <v>0</v>
      </c>
      <c r="I2499">
        <f>'Previous Trades Import_OMS Quer'!I2499</f>
        <v>0</v>
      </c>
      <c r="J2499">
        <f>'Previous Trades Import_OMS Quer'!J2499</f>
        <v>0</v>
      </c>
      <c r="K2499">
        <f>'Previous Trades Import_OMS Quer'!K2499</f>
        <v>0</v>
      </c>
      <c r="L2499">
        <f>'Previous Trades Import_OMS Quer'!L2499</f>
        <v>0</v>
      </c>
      <c r="M2499">
        <f>'Previous Trades Import_OMS Quer'!M2499</f>
        <v>0</v>
      </c>
      <c r="N2499">
        <f>'Previous Trades Import_OMS Quer'!N2499</f>
        <v>0</v>
      </c>
      <c r="O2499" t="str">
        <f>CLEAN('Previous Trades Import_OMS Quer'!O2499)</f>
        <v/>
      </c>
      <c r="Q2499" s="25">
        <f t="shared" si="78"/>
        <v>0</v>
      </c>
      <c r="R2499" s="25" t="e">
        <f>VLOOKUP(O2499,'Currency Balance'!$O$3:$Q$32,3,0)</f>
        <v>#N/A</v>
      </c>
      <c r="S2499" s="25" t="e">
        <f t="shared" si="79"/>
        <v>#N/A</v>
      </c>
    </row>
    <row r="2500" spans="1:19">
      <c r="A2500">
        <f>'Previous Trades Import_OMS Quer'!A2500</f>
        <v>0</v>
      </c>
      <c r="B2500">
        <f>'Previous Trades Import_OMS Quer'!B2500</f>
        <v>0</v>
      </c>
      <c r="C2500" s="22">
        <f>'Previous Trades Import_OMS Quer'!C2500</f>
        <v>0</v>
      </c>
      <c r="D2500">
        <f>'Previous Trades Import_OMS Quer'!D2500</f>
        <v>0</v>
      </c>
      <c r="E2500" s="22">
        <f>'Previous Trades Import_OMS Quer'!E2500</f>
        <v>0</v>
      </c>
      <c r="F2500">
        <f>'Previous Trades Import_OMS Quer'!F2500</f>
        <v>0</v>
      </c>
      <c r="G2500">
        <f>'Previous Trades Import_OMS Quer'!G2500</f>
        <v>0</v>
      </c>
      <c r="H2500">
        <f>'Previous Trades Import_OMS Quer'!H2500</f>
        <v>0</v>
      </c>
      <c r="I2500">
        <f>'Previous Trades Import_OMS Quer'!I2500</f>
        <v>0</v>
      </c>
      <c r="J2500">
        <f>'Previous Trades Import_OMS Quer'!J2500</f>
        <v>0</v>
      </c>
      <c r="K2500">
        <f>'Previous Trades Import_OMS Quer'!K2500</f>
        <v>0</v>
      </c>
      <c r="L2500">
        <f>'Previous Trades Import_OMS Quer'!L2500</f>
        <v>0</v>
      </c>
      <c r="M2500">
        <f>'Previous Trades Import_OMS Quer'!M2500</f>
        <v>0</v>
      </c>
      <c r="N2500">
        <f>'Previous Trades Import_OMS Quer'!N2500</f>
        <v>0</v>
      </c>
      <c r="O2500" t="str">
        <f>CLEAN('Previous Trades Import_OMS Quer'!O2500)</f>
        <v/>
      </c>
      <c r="Q2500" s="25">
        <f t="shared" si="78"/>
        <v>0</v>
      </c>
      <c r="R2500" s="25" t="e">
        <f>VLOOKUP(O2500,'Currency Balance'!$O$3:$Q$32,3,0)</f>
        <v>#N/A</v>
      </c>
      <c r="S2500" s="25" t="e">
        <f t="shared" si="79"/>
        <v>#N/A</v>
      </c>
    </row>
    <row r="2501" spans="1:19">
      <c r="A2501">
        <f>'Previous Trades Import_OMS Quer'!A2501</f>
        <v>0</v>
      </c>
      <c r="B2501">
        <f>'Previous Trades Import_OMS Quer'!B2501</f>
        <v>0</v>
      </c>
      <c r="C2501" s="22">
        <f>'Previous Trades Import_OMS Quer'!C2501</f>
        <v>0</v>
      </c>
      <c r="D2501">
        <f>'Previous Trades Import_OMS Quer'!D2501</f>
        <v>0</v>
      </c>
      <c r="E2501" s="22">
        <f>'Previous Trades Import_OMS Quer'!E2501</f>
        <v>0</v>
      </c>
      <c r="F2501">
        <f>'Previous Trades Import_OMS Quer'!F2501</f>
        <v>0</v>
      </c>
      <c r="G2501">
        <f>'Previous Trades Import_OMS Quer'!G2501</f>
        <v>0</v>
      </c>
      <c r="H2501">
        <f>'Previous Trades Import_OMS Quer'!H2501</f>
        <v>0</v>
      </c>
      <c r="I2501">
        <f>'Previous Trades Import_OMS Quer'!I2501</f>
        <v>0</v>
      </c>
      <c r="J2501">
        <f>'Previous Trades Import_OMS Quer'!J2501</f>
        <v>0</v>
      </c>
      <c r="K2501">
        <f>'Previous Trades Import_OMS Quer'!K2501</f>
        <v>0</v>
      </c>
      <c r="L2501">
        <f>'Previous Trades Import_OMS Quer'!L2501</f>
        <v>0</v>
      </c>
      <c r="M2501">
        <f>'Previous Trades Import_OMS Quer'!M2501</f>
        <v>0</v>
      </c>
      <c r="N2501">
        <f>'Previous Trades Import_OMS Quer'!N2501</f>
        <v>0</v>
      </c>
      <c r="O2501" t="str">
        <f>CLEAN('Previous Trades Import_OMS Quer'!O2501)</f>
        <v/>
      </c>
      <c r="Q2501" s="25">
        <f t="shared" si="78"/>
        <v>0</v>
      </c>
      <c r="R2501" s="25" t="e">
        <f>VLOOKUP(O2501,'Currency Balance'!$O$3:$Q$32,3,0)</f>
        <v>#N/A</v>
      </c>
      <c r="S2501" s="25" t="e">
        <f t="shared" si="79"/>
        <v>#N/A</v>
      </c>
    </row>
    <row r="2502" spans="1:19">
      <c r="A2502">
        <f>'Previous Trades Import_OMS Quer'!A2502</f>
        <v>0</v>
      </c>
      <c r="B2502">
        <f>'Previous Trades Import_OMS Quer'!B2502</f>
        <v>0</v>
      </c>
      <c r="C2502" s="22">
        <f>'Previous Trades Import_OMS Quer'!C2502</f>
        <v>0</v>
      </c>
      <c r="D2502">
        <f>'Previous Trades Import_OMS Quer'!D2502</f>
        <v>0</v>
      </c>
      <c r="E2502" s="22">
        <f>'Previous Trades Import_OMS Quer'!E2502</f>
        <v>0</v>
      </c>
      <c r="F2502">
        <f>'Previous Trades Import_OMS Quer'!F2502</f>
        <v>0</v>
      </c>
      <c r="G2502">
        <f>'Previous Trades Import_OMS Quer'!G2502</f>
        <v>0</v>
      </c>
      <c r="H2502">
        <f>'Previous Trades Import_OMS Quer'!H2502</f>
        <v>0</v>
      </c>
      <c r="I2502">
        <f>'Previous Trades Import_OMS Quer'!I2502</f>
        <v>0</v>
      </c>
      <c r="J2502">
        <f>'Previous Trades Import_OMS Quer'!J2502</f>
        <v>0</v>
      </c>
      <c r="K2502">
        <f>'Previous Trades Import_OMS Quer'!K2502</f>
        <v>0</v>
      </c>
      <c r="L2502">
        <f>'Previous Trades Import_OMS Quer'!L2502</f>
        <v>0</v>
      </c>
      <c r="M2502">
        <f>'Previous Trades Import_OMS Quer'!M2502</f>
        <v>0</v>
      </c>
      <c r="N2502">
        <f>'Previous Trades Import_OMS Quer'!N2502</f>
        <v>0</v>
      </c>
      <c r="O2502" t="str">
        <f>CLEAN('Previous Trades Import_OMS Quer'!O2502)</f>
        <v/>
      </c>
      <c r="Q2502" s="25">
        <f t="shared" si="78"/>
        <v>0</v>
      </c>
      <c r="R2502" s="25" t="e">
        <f>VLOOKUP(O2502,'Currency Balance'!$O$3:$Q$32,3,0)</f>
        <v>#N/A</v>
      </c>
      <c r="S2502" s="25" t="e">
        <f t="shared" si="79"/>
        <v>#N/A</v>
      </c>
    </row>
    <row r="2503" spans="1:19">
      <c r="A2503">
        <f>'Previous Trades Import_OMS Quer'!A2503</f>
        <v>0</v>
      </c>
      <c r="B2503">
        <f>'Previous Trades Import_OMS Quer'!B2503</f>
        <v>0</v>
      </c>
      <c r="C2503" s="22">
        <f>'Previous Trades Import_OMS Quer'!C2503</f>
        <v>0</v>
      </c>
      <c r="D2503">
        <f>'Previous Trades Import_OMS Quer'!D2503</f>
        <v>0</v>
      </c>
      <c r="E2503" s="22">
        <f>'Previous Trades Import_OMS Quer'!E2503</f>
        <v>0</v>
      </c>
      <c r="F2503">
        <f>'Previous Trades Import_OMS Quer'!F2503</f>
        <v>0</v>
      </c>
      <c r="G2503">
        <f>'Previous Trades Import_OMS Quer'!G2503</f>
        <v>0</v>
      </c>
      <c r="H2503">
        <f>'Previous Trades Import_OMS Quer'!H2503</f>
        <v>0</v>
      </c>
      <c r="I2503">
        <f>'Previous Trades Import_OMS Quer'!I2503</f>
        <v>0</v>
      </c>
      <c r="J2503">
        <f>'Previous Trades Import_OMS Quer'!J2503</f>
        <v>0</v>
      </c>
      <c r="K2503">
        <f>'Previous Trades Import_OMS Quer'!K2503</f>
        <v>0</v>
      </c>
      <c r="L2503">
        <f>'Previous Trades Import_OMS Quer'!L2503</f>
        <v>0</v>
      </c>
      <c r="M2503">
        <f>'Previous Trades Import_OMS Quer'!M2503</f>
        <v>0</v>
      </c>
      <c r="N2503">
        <f>'Previous Trades Import_OMS Quer'!N2503</f>
        <v>0</v>
      </c>
      <c r="O2503" t="str">
        <f>CLEAN('Previous Trades Import_OMS Quer'!O2503)</f>
        <v/>
      </c>
      <c r="Q2503" s="25">
        <f t="shared" si="78"/>
        <v>0</v>
      </c>
      <c r="R2503" s="25" t="e">
        <f>VLOOKUP(O2503,'Currency Balance'!$O$3:$Q$32,3,0)</f>
        <v>#N/A</v>
      </c>
      <c r="S2503" s="25" t="e">
        <f t="shared" si="79"/>
        <v>#N/A</v>
      </c>
    </row>
    <row r="2504" spans="1:19">
      <c r="A2504">
        <f>'Previous Trades Import_OMS Quer'!A2504</f>
        <v>0</v>
      </c>
      <c r="B2504">
        <f>'Previous Trades Import_OMS Quer'!B2504</f>
        <v>0</v>
      </c>
      <c r="C2504" s="22">
        <f>'Previous Trades Import_OMS Quer'!C2504</f>
        <v>0</v>
      </c>
      <c r="D2504">
        <f>'Previous Trades Import_OMS Quer'!D2504</f>
        <v>0</v>
      </c>
      <c r="E2504" s="22">
        <f>'Previous Trades Import_OMS Quer'!E2504</f>
        <v>0</v>
      </c>
      <c r="F2504">
        <f>'Previous Trades Import_OMS Quer'!F2504</f>
        <v>0</v>
      </c>
      <c r="G2504">
        <f>'Previous Trades Import_OMS Quer'!G2504</f>
        <v>0</v>
      </c>
      <c r="H2504">
        <f>'Previous Trades Import_OMS Quer'!H2504</f>
        <v>0</v>
      </c>
      <c r="I2504">
        <f>'Previous Trades Import_OMS Quer'!I2504</f>
        <v>0</v>
      </c>
      <c r="J2504">
        <f>'Previous Trades Import_OMS Quer'!J2504</f>
        <v>0</v>
      </c>
      <c r="K2504">
        <f>'Previous Trades Import_OMS Quer'!K2504</f>
        <v>0</v>
      </c>
      <c r="L2504">
        <f>'Previous Trades Import_OMS Quer'!L2504</f>
        <v>0</v>
      </c>
      <c r="M2504">
        <f>'Previous Trades Import_OMS Quer'!M2504</f>
        <v>0</v>
      </c>
      <c r="N2504">
        <f>'Previous Trades Import_OMS Quer'!N2504</f>
        <v>0</v>
      </c>
      <c r="O2504" t="str">
        <f>CLEAN('Previous Trades Import_OMS Quer'!O2504)</f>
        <v/>
      </c>
      <c r="Q2504" s="25">
        <f t="shared" si="78"/>
        <v>0</v>
      </c>
      <c r="R2504" s="25" t="e">
        <f>VLOOKUP(O2504,'Currency Balance'!$O$3:$Q$32,3,0)</f>
        <v>#N/A</v>
      </c>
      <c r="S2504" s="25" t="e">
        <f t="shared" si="79"/>
        <v>#N/A</v>
      </c>
    </row>
    <row r="2505" spans="1:19">
      <c r="A2505">
        <f>'Previous Trades Import_OMS Quer'!A2505</f>
        <v>0</v>
      </c>
      <c r="B2505">
        <f>'Previous Trades Import_OMS Quer'!B2505</f>
        <v>0</v>
      </c>
      <c r="C2505" s="22">
        <f>'Previous Trades Import_OMS Quer'!C2505</f>
        <v>0</v>
      </c>
      <c r="D2505">
        <f>'Previous Trades Import_OMS Quer'!D2505</f>
        <v>0</v>
      </c>
      <c r="E2505" s="22">
        <f>'Previous Trades Import_OMS Quer'!E2505</f>
        <v>0</v>
      </c>
      <c r="F2505">
        <f>'Previous Trades Import_OMS Quer'!F2505</f>
        <v>0</v>
      </c>
      <c r="G2505">
        <f>'Previous Trades Import_OMS Quer'!G2505</f>
        <v>0</v>
      </c>
      <c r="H2505">
        <f>'Previous Trades Import_OMS Quer'!H2505</f>
        <v>0</v>
      </c>
      <c r="I2505">
        <f>'Previous Trades Import_OMS Quer'!I2505</f>
        <v>0</v>
      </c>
      <c r="J2505">
        <f>'Previous Trades Import_OMS Quer'!J2505</f>
        <v>0</v>
      </c>
      <c r="K2505">
        <f>'Previous Trades Import_OMS Quer'!K2505</f>
        <v>0</v>
      </c>
      <c r="L2505">
        <f>'Previous Trades Import_OMS Quer'!L2505</f>
        <v>0</v>
      </c>
      <c r="M2505">
        <f>'Previous Trades Import_OMS Quer'!M2505</f>
        <v>0</v>
      </c>
      <c r="N2505">
        <f>'Previous Trades Import_OMS Quer'!N2505</f>
        <v>0</v>
      </c>
      <c r="O2505" t="str">
        <f>CLEAN('Previous Trades Import_OMS Quer'!O2505)</f>
        <v/>
      </c>
      <c r="Q2505" s="25">
        <f t="shared" si="78"/>
        <v>0</v>
      </c>
      <c r="R2505" s="25" t="e">
        <f>VLOOKUP(O2505,'Currency Balance'!$O$3:$Q$32,3,0)</f>
        <v>#N/A</v>
      </c>
      <c r="S2505" s="25" t="e">
        <f t="shared" si="79"/>
        <v>#N/A</v>
      </c>
    </row>
    <row r="2506" spans="1:19">
      <c r="A2506">
        <f>'Previous Trades Import_OMS Quer'!A2506</f>
        <v>0</v>
      </c>
      <c r="B2506">
        <f>'Previous Trades Import_OMS Quer'!B2506</f>
        <v>0</v>
      </c>
      <c r="C2506" s="22">
        <f>'Previous Trades Import_OMS Quer'!C2506</f>
        <v>0</v>
      </c>
      <c r="D2506">
        <f>'Previous Trades Import_OMS Quer'!D2506</f>
        <v>0</v>
      </c>
      <c r="E2506" s="22">
        <f>'Previous Trades Import_OMS Quer'!E2506</f>
        <v>0</v>
      </c>
      <c r="F2506">
        <f>'Previous Trades Import_OMS Quer'!F2506</f>
        <v>0</v>
      </c>
      <c r="G2506">
        <f>'Previous Trades Import_OMS Quer'!G2506</f>
        <v>0</v>
      </c>
      <c r="H2506">
        <f>'Previous Trades Import_OMS Quer'!H2506</f>
        <v>0</v>
      </c>
      <c r="I2506">
        <f>'Previous Trades Import_OMS Quer'!I2506</f>
        <v>0</v>
      </c>
      <c r="J2506">
        <f>'Previous Trades Import_OMS Quer'!J2506</f>
        <v>0</v>
      </c>
      <c r="K2506">
        <f>'Previous Trades Import_OMS Quer'!K2506</f>
        <v>0</v>
      </c>
      <c r="L2506">
        <f>'Previous Trades Import_OMS Quer'!L2506</f>
        <v>0</v>
      </c>
      <c r="M2506">
        <f>'Previous Trades Import_OMS Quer'!M2506</f>
        <v>0</v>
      </c>
      <c r="N2506">
        <f>'Previous Trades Import_OMS Quer'!N2506</f>
        <v>0</v>
      </c>
      <c r="O2506" t="str">
        <f>CLEAN('Previous Trades Import_OMS Quer'!O2506)</f>
        <v/>
      </c>
      <c r="Q2506" s="25">
        <f t="shared" si="78"/>
        <v>0</v>
      </c>
      <c r="R2506" s="25" t="e">
        <f>VLOOKUP(O2506,'Currency Balance'!$O$3:$Q$32,3,0)</f>
        <v>#N/A</v>
      </c>
      <c r="S2506" s="25" t="e">
        <f t="shared" si="79"/>
        <v>#N/A</v>
      </c>
    </row>
    <row r="2507" spans="1:19">
      <c r="A2507">
        <f>'Previous Trades Import_OMS Quer'!A2507</f>
        <v>0</v>
      </c>
      <c r="B2507">
        <f>'Previous Trades Import_OMS Quer'!B2507</f>
        <v>0</v>
      </c>
      <c r="C2507" s="22">
        <f>'Previous Trades Import_OMS Quer'!C2507</f>
        <v>0</v>
      </c>
      <c r="D2507">
        <f>'Previous Trades Import_OMS Quer'!D2507</f>
        <v>0</v>
      </c>
      <c r="E2507" s="22">
        <f>'Previous Trades Import_OMS Quer'!E2507</f>
        <v>0</v>
      </c>
      <c r="F2507">
        <f>'Previous Trades Import_OMS Quer'!F2507</f>
        <v>0</v>
      </c>
      <c r="G2507">
        <f>'Previous Trades Import_OMS Quer'!G2507</f>
        <v>0</v>
      </c>
      <c r="H2507">
        <f>'Previous Trades Import_OMS Quer'!H2507</f>
        <v>0</v>
      </c>
      <c r="I2507">
        <f>'Previous Trades Import_OMS Quer'!I2507</f>
        <v>0</v>
      </c>
      <c r="J2507">
        <f>'Previous Trades Import_OMS Quer'!J2507</f>
        <v>0</v>
      </c>
      <c r="K2507">
        <f>'Previous Trades Import_OMS Quer'!K2507</f>
        <v>0</v>
      </c>
      <c r="L2507">
        <f>'Previous Trades Import_OMS Quer'!L2507</f>
        <v>0</v>
      </c>
      <c r="M2507">
        <f>'Previous Trades Import_OMS Quer'!M2507</f>
        <v>0</v>
      </c>
      <c r="N2507">
        <f>'Previous Trades Import_OMS Quer'!N2507</f>
        <v>0</v>
      </c>
      <c r="O2507" t="str">
        <f>CLEAN('Previous Trades Import_OMS Quer'!O2507)</f>
        <v/>
      </c>
      <c r="Q2507" s="25">
        <f t="shared" si="78"/>
        <v>0</v>
      </c>
      <c r="R2507" s="25" t="e">
        <f>VLOOKUP(O2507,'Currency Balance'!$O$3:$Q$32,3,0)</f>
        <v>#N/A</v>
      </c>
      <c r="S2507" s="25" t="e">
        <f t="shared" si="79"/>
        <v>#N/A</v>
      </c>
    </row>
    <row r="2508" spans="1:19">
      <c r="A2508">
        <f>'Previous Trades Import_OMS Quer'!A2508</f>
        <v>0</v>
      </c>
      <c r="B2508">
        <f>'Previous Trades Import_OMS Quer'!B2508</f>
        <v>0</v>
      </c>
      <c r="C2508" s="22">
        <f>'Previous Trades Import_OMS Quer'!C2508</f>
        <v>0</v>
      </c>
      <c r="D2508">
        <f>'Previous Trades Import_OMS Quer'!D2508</f>
        <v>0</v>
      </c>
      <c r="E2508" s="22">
        <f>'Previous Trades Import_OMS Quer'!E2508</f>
        <v>0</v>
      </c>
      <c r="F2508">
        <f>'Previous Trades Import_OMS Quer'!F2508</f>
        <v>0</v>
      </c>
      <c r="G2508">
        <f>'Previous Trades Import_OMS Quer'!G2508</f>
        <v>0</v>
      </c>
      <c r="H2508">
        <f>'Previous Trades Import_OMS Quer'!H2508</f>
        <v>0</v>
      </c>
      <c r="I2508">
        <f>'Previous Trades Import_OMS Quer'!I2508</f>
        <v>0</v>
      </c>
      <c r="J2508">
        <f>'Previous Trades Import_OMS Quer'!J2508</f>
        <v>0</v>
      </c>
      <c r="K2508">
        <f>'Previous Trades Import_OMS Quer'!K2508</f>
        <v>0</v>
      </c>
      <c r="L2508">
        <f>'Previous Trades Import_OMS Quer'!L2508</f>
        <v>0</v>
      </c>
      <c r="M2508">
        <f>'Previous Trades Import_OMS Quer'!M2508</f>
        <v>0</v>
      </c>
      <c r="N2508">
        <f>'Previous Trades Import_OMS Quer'!N2508</f>
        <v>0</v>
      </c>
      <c r="O2508" t="str">
        <f>CLEAN('Previous Trades Import_OMS Quer'!O2508)</f>
        <v/>
      </c>
      <c r="Q2508" s="25">
        <f t="shared" si="78"/>
        <v>0</v>
      </c>
      <c r="R2508" s="25" t="e">
        <f>VLOOKUP(O2508,'Currency Balance'!$O$3:$Q$32,3,0)</f>
        <v>#N/A</v>
      </c>
      <c r="S2508" s="25" t="e">
        <f t="shared" si="79"/>
        <v>#N/A</v>
      </c>
    </row>
    <row r="2509" spans="1:19">
      <c r="A2509">
        <f>'Previous Trades Import_OMS Quer'!A2509</f>
        <v>0</v>
      </c>
      <c r="B2509">
        <f>'Previous Trades Import_OMS Quer'!B2509</f>
        <v>0</v>
      </c>
      <c r="C2509" s="22">
        <f>'Previous Trades Import_OMS Quer'!C2509</f>
        <v>0</v>
      </c>
      <c r="D2509">
        <f>'Previous Trades Import_OMS Quer'!D2509</f>
        <v>0</v>
      </c>
      <c r="E2509" s="22">
        <f>'Previous Trades Import_OMS Quer'!E2509</f>
        <v>0</v>
      </c>
      <c r="F2509">
        <f>'Previous Trades Import_OMS Quer'!F2509</f>
        <v>0</v>
      </c>
      <c r="G2509">
        <f>'Previous Trades Import_OMS Quer'!G2509</f>
        <v>0</v>
      </c>
      <c r="H2509">
        <f>'Previous Trades Import_OMS Quer'!H2509</f>
        <v>0</v>
      </c>
      <c r="I2509">
        <f>'Previous Trades Import_OMS Quer'!I2509</f>
        <v>0</v>
      </c>
      <c r="J2509">
        <f>'Previous Trades Import_OMS Quer'!J2509</f>
        <v>0</v>
      </c>
      <c r="K2509">
        <f>'Previous Trades Import_OMS Quer'!K2509</f>
        <v>0</v>
      </c>
      <c r="L2509">
        <f>'Previous Trades Import_OMS Quer'!L2509</f>
        <v>0</v>
      </c>
      <c r="M2509">
        <f>'Previous Trades Import_OMS Quer'!M2509</f>
        <v>0</v>
      </c>
      <c r="N2509">
        <f>'Previous Trades Import_OMS Quer'!N2509</f>
        <v>0</v>
      </c>
      <c r="O2509" t="str">
        <f>CLEAN('Previous Trades Import_OMS Quer'!O2509)</f>
        <v/>
      </c>
      <c r="Q2509" s="25">
        <f t="shared" si="78"/>
        <v>0</v>
      </c>
      <c r="R2509" s="25" t="e">
        <f>VLOOKUP(O2509,'Currency Balance'!$O$3:$Q$32,3,0)</f>
        <v>#N/A</v>
      </c>
      <c r="S2509" s="25" t="e">
        <f t="shared" si="79"/>
        <v>#N/A</v>
      </c>
    </row>
    <row r="2510" spans="1:19">
      <c r="A2510">
        <f>'Previous Trades Import_OMS Quer'!A2510</f>
        <v>0</v>
      </c>
      <c r="B2510">
        <f>'Previous Trades Import_OMS Quer'!B2510</f>
        <v>0</v>
      </c>
      <c r="C2510" s="22">
        <f>'Previous Trades Import_OMS Quer'!C2510</f>
        <v>0</v>
      </c>
      <c r="D2510">
        <f>'Previous Trades Import_OMS Quer'!D2510</f>
        <v>0</v>
      </c>
      <c r="E2510" s="22">
        <f>'Previous Trades Import_OMS Quer'!E2510</f>
        <v>0</v>
      </c>
      <c r="F2510">
        <f>'Previous Trades Import_OMS Quer'!F2510</f>
        <v>0</v>
      </c>
      <c r="G2510">
        <f>'Previous Trades Import_OMS Quer'!G2510</f>
        <v>0</v>
      </c>
      <c r="H2510">
        <f>'Previous Trades Import_OMS Quer'!H2510</f>
        <v>0</v>
      </c>
      <c r="I2510">
        <f>'Previous Trades Import_OMS Quer'!I2510</f>
        <v>0</v>
      </c>
      <c r="J2510">
        <f>'Previous Trades Import_OMS Quer'!J2510</f>
        <v>0</v>
      </c>
      <c r="K2510">
        <f>'Previous Trades Import_OMS Quer'!K2510</f>
        <v>0</v>
      </c>
      <c r="L2510">
        <f>'Previous Trades Import_OMS Quer'!L2510</f>
        <v>0</v>
      </c>
      <c r="M2510">
        <f>'Previous Trades Import_OMS Quer'!M2510</f>
        <v>0</v>
      </c>
      <c r="N2510">
        <f>'Previous Trades Import_OMS Quer'!N2510</f>
        <v>0</v>
      </c>
      <c r="O2510" t="str">
        <f>CLEAN('Previous Trades Import_OMS Quer'!O2510)</f>
        <v/>
      </c>
      <c r="Q2510" s="25">
        <f t="shared" si="78"/>
        <v>0</v>
      </c>
      <c r="R2510" s="25" t="e">
        <f>VLOOKUP(O2510,'Currency Balance'!$O$3:$Q$32,3,0)</f>
        <v>#N/A</v>
      </c>
      <c r="S2510" s="25" t="e">
        <f t="shared" si="79"/>
        <v>#N/A</v>
      </c>
    </row>
    <row r="2511" spans="1:19">
      <c r="A2511">
        <f>'Previous Trades Import_OMS Quer'!A2511</f>
        <v>0</v>
      </c>
      <c r="B2511">
        <f>'Previous Trades Import_OMS Quer'!B2511</f>
        <v>0</v>
      </c>
      <c r="C2511" s="22">
        <f>'Previous Trades Import_OMS Quer'!C2511</f>
        <v>0</v>
      </c>
      <c r="D2511">
        <f>'Previous Trades Import_OMS Quer'!D2511</f>
        <v>0</v>
      </c>
      <c r="E2511" s="22">
        <f>'Previous Trades Import_OMS Quer'!E2511</f>
        <v>0</v>
      </c>
      <c r="F2511">
        <f>'Previous Trades Import_OMS Quer'!F2511</f>
        <v>0</v>
      </c>
      <c r="G2511">
        <f>'Previous Trades Import_OMS Quer'!G2511</f>
        <v>0</v>
      </c>
      <c r="H2511">
        <f>'Previous Trades Import_OMS Quer'!H2511</f>
        <v>0</v>
      </c>
      <c r="I2511">
        <f>'Previous Trades Import_OMS Quer'!I2511</f>
        <v>0</v>
      </c>
      <c r="J2511">
        <f>'Previous Trades Import_OMS Quer'!J2511</f>
        <v>0</v>
      </c>
      <c r="K2511">
        <f>'Previous Trades Import_OMS Quer'!K2511</f>
        <v>0</v>
      </c>
      <c r="L2511">
        <f>'Previous Trades Import_OMS Quer'!L2511</f>
        <v>0</v>
      </c>
      <c r="M2511">
        <f>'Previous Trades Import_OMS Quer'!M2511</f>
        <v>0</v>
      </c>
      <c r="N2511">
        <f>'Previous Trades Import_OMS Quer'!N2511</f>
        <v>0</v>
      </c>
      <c r="O2511" t="str">
        <f>CLEAN('Previous Trades Import_OMS Quer'!O2511)</f>
        <v/>
      </c>
      <c r="Q2511" s="25">
        <f t="shared" si="78"/>
        <v>0</v>
      </c>
      <c r="R2511" s="25" t="e">
        <f>VLOOKUP(O2511,'Currency Balance'!$O$3:$Q$32,3,0)</f>
        <v>#N/A</v>
      </c>
      <c r="S2511" s="25" t="e">
        <f t="shared" si="79"/>
        <v>#N/A</v>
      </c>
    </row>
    <row r="2512" spans="1:19">
      <c r="A2512">
        <f>'Previous Trades Import_OMS Quer'!A2512</f>
        <v>0</v>
      </c>
      <c r="B2512">
        <f>'Previous Trades Import_OMS Quer'!B2512</f>
        <v>0</v>
      </c>
      <c r="C2512" s="22">
        <f>'Previous Trades Import_OMS Quer'!C2512</f>
        <v>0</v>
      </c>
      <c r="D2512">
        <f>'Previous Trades Import_OMS Quer'!D2512</f>
        <v>0</v>
      </c>
      <c r="E2512" s="22">
        <f>'Previous Trades Import_OMS Quer'!E2512</f>
        <v>0</v>
      </c>
      <c r="F2512">
        <f>'Previous Trades Import_OMS Quer'!F2512</f>
        <v>0</v>
      </c>
      <c r="G2512">
        <f>'Previous Trades Import_OMS Quer'!G2512</f>
        <v>0</v>
      </c>
      <c r="H2512">
        <f>'Previous Trades Import_OMS Quer'!H2512</f>
        <v>0</v>
      </c>
      <c r="I2512">
        <f>'Previous Trades Import_OMS Quer'!I2512</f>
        <v>0</v>
      </c>
      <c r="J2512">
        <f>'Previous Trades Import_OMS Quer'!J2512</f>
        <v>0</v>
      </c>
      <c r="K2512">
        <f>'Previous Trades Import_OMS Quer'!K2512</f>
        <v>0</v>
      </c>
      <c r="L2512">
        <f>'Previous Trades Import_OMS Quer'!L2512</f>
        <v>0</v>
      </c>
      <c r="M2512">
        <f>'Previous Trades Import_OMS Quer'!M2512</f>
        <v>0</v>
      </c>
      <c r="N2512">
        <f>'Previous Trades Import_OMS Quer'!N2512</f>
        <v>0</v>
      </c>
      <c r="O2512" t="str">
        <f>CLEAN('Previous Trades Import_OMS Quer'!O2512)</f>
        <v/>
      </c>
      <c r="Q2512" s="25">
        <f t="shared" si="78"/>
        <v>0</v>
      </c>
      <c r="R2512" s="25" t="e">
        <f>VLOOKUP(O2512,'Currency Balance'!$O$3:$Q$32,3,0)</f>
        <v>#N/A</v>
      </c>
      <c r="S2512" s="25" t="e">
        <f t="shared" si="79"/>
        <v>#N/A</v>
      </c>
    </row>
    <row r="2513" spans="1:19">
      <c r="A2513">
        <f>'Previous Trades Import_OMS Quer'!A2513</f>
        <v>0</v>
      </c>
      <c r="B2513">
        <f>'Previous Trades Import_OMS Quer'!B2513</f>
        <v>0</v>
      </c>
      <c r="C2513" s="22">
        <f>'Previous Trades Import_OMS Quer'!C2513</f>
        <v>0</v>
      </c>
      <c r="D2513">
        <f>'Previous Trades Import_OMS Quer'!D2513</f>
        <v>0</v>
      </c>
      <c r="E2513" s="22">
        <f>'Previous Trades Import_OMS Quer'!E2513</f>
        <v>0</v>
      </c>
      <c r="F2513">
        <f>'Previous Trades Import_OMS Quer'!F2513</f>
        <v>0</v>
      </c>
      <c r="G2513">
        <f>'Previous Trades Import_OMS Quer'!G2513</f>
        <v>0</v>
      </c>
      <c r="H2513">
        <f>'Previous Trades Import_OMS Quer'!H2513</f>
        <v>0</v>
      </c>
      <c r="I2513">
        <f>'Previous Trades Import_OMS Quer'!I2513</f>
        <v>0</v>
      </c>
      <c r="J2513">
        <f>'Previous Trades Import_OMS Quer'!J2513</f>
        <v>0</v>
      </c>
      <c r="K2513">
        <f>'Previous Trades Import_OMS Quer'!K2513</f>
        <v>0</v>
      </c>
      <c r="L2513">
        <f>'Previous Trades Import_OMS Quer'!L2513</f>
        <v>0</v>
      </c>
      <c r="M2513">
        <f>'Previous Trades Import_OMS Quer'!M2513</f>
        <v>0</v>
      </c>
      <c r="N2513">
        <f>'Previous Trades Import_OMS Quer'!N2513</f>
        <v>0</v>
      </c>
      <c r="O2513" t="str">
        <f>CLEAN('Previous Trades Import_OMS Quer'!O2513)</f>
        <v/>
      </c>
      <c r="Q2513" s="25">
        <f t="shared" si="78"/>
        <v>0</v>
      </c>
      <c r="R2513" s="25" t="e">
        <f>VLOOKUP(O2513,'Currency Balance'!$O$3:$Q$32,3,0)</f>
        <v>#N/A</v>
      </c>
      <c r="S2513" s="25" t="e">
        <f t="shared" si="79"/>
        <v>#N/A</v>
      </c>
    </row>
    <row r="2514" spans="1:19">
      <c r="A2514">
        <f>'Previous Trades Import_OMS Quer'!A2514</f>
        <v>0</v>
      </c>
      <c r="B2514">
        <f>'Previous Trades Import_OMS Quer'!B2514</f>
        <v>0</v>
      </c>
      <c r="C2514" s="22">
        <f>'Previous Trades Import_OMS Quer'!C2514</f>
        <v>0</v>
      </c>
      <c r="D2514">
        <f>'Previous Trades Import_OMS Quer'!D2514</f>
        <v>0</v>
      </c>
      <c r="E2514" s="22">
        <f>'Previous Trades Import_OMS Quer'!E2514</f>
        <v>0</v>
      </c>
      <c r="F2514">
        <f>'Previous Trades Import_OMS Quer'!F2514</f>
        <v>0</v>
      </c>
      <c r="G2514">
        <f>'Previous Trades Import_OMS Quer'!G2514</f>
        <v>0</v>
      </c>
      <c r="H2514">
        <f>'Previous Trades Import_OMS Quer'!H2514</f>
        <v>0</v>
      </c>
      <c r="I2514">
        <f>'Previous Trades Import_OMS Quer'!I2514</f>
        <v>0</v>
      </c>
      <c r="J2514">
        <f>'Previous Trades Import_OMS Quer'!J2514</f>
        <v>0</v>
      </c>
      <c r="K2514">
        <f>'Previous Trades Import_OMS Quer'!K2514</f>
        <v>0</v>
      </c>
      <c r="L2514">
        <f>'Previous Trades Import_OMS Quer'!L2514</f>
        <v>0</v>
      </c>
      <c r="M2514">
        <f>'Previous Trades Import_OMS Quer'!M2514</f>
        <v>0</v>
      </c>
      <c r="N2514">
        <f>'Previous Trades Import_OMS Quer'!N2514</f>
        <v>0</v>
      </c>
      <c r="O2514" t="str">
        <f>CLEAN('Previous Trades Import_OMS Quer'!O2514)</f>
        <v/>
      </c>
      <c r="Q2514" s="25">
        <f t="shared" si="78"/>
        <v>0</v>
      </c>
      <c r="R2514" s="25" t="e">
        <f>VLOOKUP(O2514,'Currency Balance'!$O$3:$Q$32,3,0)</f>
        <v>#N/A</v>
      </c>
      <c r="S2514" s="25" t="e">
        <f t="shared" si="79"/>
        <v>#N/A</v>
      </c>
    </row>
    <row r="2515" spans="1:19">
      <c r="A2515">
        <f>'Previous Trades Import_OMS Quer'!A2515</f>
        <v>0</v>
      </c>
      <c r="B2515">
        <f>'Previous Trades Import_OMS Quer'!B2515</f>
        <v>0</v>
      </c>
      <c r="C2515" s="22">
        <f>'Previous Trades Import_OMS Quer'!C2515</f>
        <v>0</v>
      </c>
      <c r="D2515">
        <f>'Previous Trades Import_OMS Quer'!D2515</f>
        <v>0</v>
      </c>
      <c r="E2515" s="22">
        <f>'Previous Trades Import_OMS Quer'!E2515</f>
        <v>0</v>
      </c>
      <c r="F2515">
        <f>'Previous Trades Import_OMS Quer'!F2515</f>
        <v>0</v>
      </c>
      <c r="G2515">
        <f>'Previous Trades Import_OMS Quer'!G2515</f>
        <v>0</v>
      </c>
      <c r="H2515">
        <f>'Previous Trades Import_OMS Quer'!H2515</f>
        <v>0</v>
      </c>
      <c r="I2515">
        <f>'Previous Trades Import_OMS Quer'!I2515</f>
        <v>0</v>
      </c>
      <c r="J2515">
        <f>'Previous Trades Import_OMS Quer'!J2515</f>
        <v>0</v>
      </c>
      <c r="K2515">
        <f>'Previous Trades Import_OMS Quer'!K2515</f>
        <v>0</v>
      </c>
      <c r="L2515">
        <f>'Previous Trades Import_OMS Quer'!L2515</f>
        <v>0</v>
      </c>
      <c r="M2515">
        <f>'Previous Trades Import_OMS Quer'!M2515</f>
        <v>0</v>
      </c>
      <c r="N2515">
        <f>'Previous Trades Import_OMS Quer'!N2515</f>
        <v>0</v>
      </c>
      <c r="O2515" t="str">
        <f>CLEAN('Previous Trades Import_OMS Quer'!O2515)</f>
        <v/>
      </c>
      <c r="Q2515" s="25">
        <f t="shared" si="78"/>
        <v>0</v>
      </c>
      <c r="R2515" s="25" t="e">
        <f>VLOOKUP(O2515,'Currency Balance'!$O$3:$Q$32,3,0)</f>
        <v>#N/A</v>
      </c>
      <c r="S2515" s="25" t="e">
        <f t="shared" si="79"/>
        <v>#N/A</v>
      </c>
    </row>
    <row r="2516" spans="1:19">
      <c r="A2516">
        <f>'Previous Trades Import_OMS Quer'!A2516</f>
        <v>0</v>
      </c>
      <c r="B2516">
        <f>'Previous Trades Import_OMS Quer'!B2516</f>
        <v>0</v>
      </c>
      <c r="C2516" s="22">
        <f>'Previous Trades Import_OMS Quer'!C2516</f>
        <v>0</v>
      </c>
      <c r="D2516">
        <f>'Previous Trades Import_OMS Quer'!D2516</f>
        <v>0</v>
      </c>
      <c r="E2516" s="22">
        <f>'Previous Trades Import_OMS Quer'!E2516</f>
        <v>0</v>
      </c>
      <c r="F2516">
        <f>'Previous Trades Import_OMS Quer'!F2516</f>
        <v>0</v>
      </c>
      <c r="G2516">
        <f>'Previous Trades Import_OMS Quer'!G2516</f>
        <v>0</v>
      </c>
      <c r="H2516">
        <f>'Previous Trades Import_OMS Quer'!H2516</f>
        <v>0</v>
      </c>
      <c r="I2516">
        <f>'Previous Trades Import_OMS Quer'!I2516</f>
        <v>0</v>
      </c>
      <c r="J2516">
        <f>'Previous Trades Import_OMS Quer'!J2516</f>
        <v>0</v>
      </c>
      <c r="K2516">
        <f>'Previous Trades Import_OMS Quer'!K2516</f>
        <v>0</v>
      </c>
      <c r="L2516">
        <f>'Previous Trades Import_OMS Quer'!L2516</f>
        <v>0</v>
      </c>
      <c r="M2516">
        <f>'Previous Trades Import_OMS Quer'!M2516</f>
        <v>0</v>
      </c>
      <c r="N2516">
        <f>'Previous Trades Import_OMS Quer'!N2516</f>
        <v>0</v>
      </c>
      <c r="O2516" t="str">
        <f>CLEAN('Previous Trades Import_OMS Quer'!O2516)</f>
        <v/>
      </c>
      <c r="Q2516" s="25">
        <f t="shared" si="78"/>
        <v>0</v>
      </c>
      <c r="R2516" s="25" t="e">
        <f>VLOOKUP(O2516,'Currency Balance'!$O$3:$Q$32,3,0)</f>
        <v>#N/A</v>
      </c>
      <c r="S2516" s="25" t="e">
        <f t="shared" si="79"/>
        <v>#N/A</v>
      </c>
    </row>
    <row r="2517" spans="1:19">
      <c r="A2517">
        <f>'Previous Trades Import_OMS Quer'!A2517</f>
        <v>0</v>
      </c>
      <c r="B2517">
        <f>'Previous Trades Import_OMS Quer'!B2517</f>
        <v>0</v>
      </c>
      <c r="C2517" s="22">
        <f>'Previous Trades Import_OMS Quer'!C2517</f>
        <v>0</v>
      </c>
      <c r="D2517">
        <f>'Previous Trades Import_OMS Quer'!D2517</f>
        <v>0</v>
      </c>
      <c r="E2517" s="22">
        <f>'Previous Trades Import_OMS Quer'!E2517</f>
        <v>0</v>
      </c>
      <c r="F2517">
        <f>'Previous Trades Import_OMS Quer'!F2517</f>
        <v>0</v>
      </c>
      <c r="G2517">
        <f>'Previous Trades Import_OMS Quer'!G2517</f>
        <v>0</v>
      </c>
      <c r="H2517">
        <f>'Previous Trades Import_OMS Quer'!H2517</f>
        <v>0</v>
      </c>
      <c r="I2517">
        <f>'Previous Trades Import_OMS Quer'!I2517</f>
        <v>0</v>
      </c>
      <c r="J2517">
        <f>'Previous Trades Import_OMS Quer'!J2517</f>
        <v>0</v>
      </c>
      <c r="K2517">
        <f>'Previous Trades Import_OMS Quer'!K2517</f>
        <v>0</v>
      </c>
      <c r="L2517">
        <f>'Previous Trades Import_OMS Quer'!L2517</f>
        <v>0</v>
      </c>
      <c r="M2517">
        <f>'Previous Trades Import_OMS Quer'!M2517</f>
        <v>0</v>
      </c>
      <c r="N2517">
        <f>'Previous Trades Import_OMS Quer'!N2517</f>
        <v>0</v>
      </c>
      <c r="O2517" t="str">
        <f>CLEAN('Previous Trades Import_OMS Quer'!O2517)</f>
        <v/>
      </c>
      <c r="Q2517" s="25">
        <f t="shared" si="78"/>
        <v>0</v>
      </c>
      <c r="R2517" s="25" t="e">
        <f>VLOOKUP(O2517,'Currency Balance'!$O$3:$Q$32,3,0)</f>
        <v>#N/A</v>
      </c>
      <c r="S2517" s="25" t="e">
        <f t="shared" si="79"/>
        <v>#N/A</v>
      </c>
    </row>
    <row r="2518" spans="1:19">
      <c r="A2518">
        <f>'Previous Trades Import_OMS Quer'!A2518</f>
        <v>0</v>
      </c>
      <c r="B2518">
        <f>'Previous Trades Import_OMS Quer'!B2518</f>
        <v>0</v>
      </c>
      <c r="C2518" s="22">
        <f>'Previous Trades Import_OMS Quer'!C2518</f>
        <v>0</v>
      </c>
      <c r="D2518">
        <f>'Previous Trades Import_OMS Quer'!D2518</f>
        <v>0</v>
      </c>
      <c r="E2518" s="22">
        <f>'Previous Trades Import_OMS Quer'!E2518</f>
        <v>0</v>
      </c>
      <c r="F2518">
        <f>'Previous Trades Import_OMS Quer'!F2518</f>
        <v>0</v>
      </c>
      <c r="G2518">
        <f>'Previous Trades Import_OMS Quer'!G2518</f>
        <v>0</v>
      </c>
      <c r="H2518">
        <f>'Previous Trades Import_OMS Quer'!H2518</f>
        <v>0</v>
      </c>
      <c r="I2518">
        <f>'Previous Trades Import_OMS Quer'!I2518</f>
        <v>0</v>
      </c>
      <c r="J2518">
        <f>'Previous Trades Import_OMS Quer'!J2518</f>
        <v>0</v>
      </c>
      <c r="K2518">
        <f>'Previous Trades Import_OMS Quer'!K2518</f>
        <v>0</v>
      </c>
      <c r="L2518">
        <f>'Previous Trades Import_OMS Quer'!L2518</f>
        <v>0</v>
      </c>
      <c r="M2518">
        <f>'Previous Trades Import_OMS Quer'!M2518</f>
        <v>0</v>
      </c>
      <c r="N2518">
        <f>'Previous Trades Import_OMS Quer'!N2518</f>
        <v>0</v>
      </c>
      <c r="O2518" t="str">
        <f>CLEAN('Previous Trades Import_OMS Quer'!O2518)</f>
        <v/>
      </c>
      <c r="Q2518" s="25">
        <f t="shared" si="78"/>
        <v>0</v>
      </c>
      <c r="R2518" s="25" t="e">
        <f>VLOOKUP(O2518,'Currency Balance'!$O$3:$Q$32,3,0)</f>
        <v>#N/A</v>
      </c>
      <c r="S2518" s="25" t="e">
        <f t="shared" si="79"/>
        <v>#N/A</v>
      </c>
    </row>
    <row r="2519" spans="1:19">
      <c r="A2519">
        <f>'Previous Trades Import_OMS Quer'!A2519</f>
        <v>0</v>
      </c>
      <c r="B2519">
        <f>'Previous Trades Import_OMS Quer'!B2519</f>
        <v>0</v>
      </c>
      <c r="C2519" s="22">
        <f>'Previous Trades Import_OMS Quer'!C2519</f>
        <v>0</v>
      </c>
      <c r="D2519">
        <f>'Previous Trades Import_OMS Quer'!D2519</f>
        <v>0</v>
      </c>
      <c r="E2519" s="22">
        <f>'Previous Trades Import_OMS Quer'!E2519</f>
        <v>0</v>
      </c>
      <c r="F2519">
        <f>'Previous Trades Import_OMS Quer'!F2519</f>
        <v>0</v>
      </c>
      <c r="G2519">
        <f>'Previous Trades Import_OMS Quer'!G2519</f>
        <v>0</v>
      </c>
      <c r="H2519">
        <f>'Previous Trades Import_OMS Quer'!H2519</f>
        <v>0</v>
      </c>
      <c r="I2519">
        <f>'Previous Trades Import_OMS Quer'!I2519</f>
        <v>0</v>
      </c>
      <c r="J2519">
        <f>'Previous Trades Import_OMS Quer'!J2519</f>
        <v>0</v>
      </c>
      <c r="K2519">
        <f>'Previous Trades Import_OMS Quer'!K2519</f>
        <v>0</v>
      </c>
      <c r="L2519">
        <f>'Previous Trades Import_OMS Quer'!L2519</f>
        <v>0</v>
      </c>
      <c r="M2519">
        <f>'Previous Trades Import_OMS Quer'!M2519</f>
        <v>0</v>
      </c>
      <c r="N2519">
        <f>'Previous Trades Import_OMS Quer'!N2519</f>
        <v>0</v>
      </c>
      <c r="O2519" t="str">
        <f>CLEAN('Previous Trades Import_OMS Quer'!O2519)</f>
        <v/>
      </c>
      <c r="Q2519" s="25">
        <f t="shared" si="78"/>
        <v>0</v>
      </c>
      <c r="R2519" s="25" t="e">
        <f>VLOOKUP(O2519,'Currency Balance'!$O$3:$Q$32,3,0)</f>
        <v>#N/A</v>
      </c>
      <c r="S2519" s="25" t="e">
        <f t="shared" si="79"/>
        <v>#N/A</v>
      </c>
    </row>
    <row r="2520" spans="1:19">
      <c r="A2520">
        <f>'Previous Trades Import_OMS Quer'!A2520</f>
        <v>0</v>
      </c>
      <c r="B2520">
        <f>'Previous Trades Import_OMS Quer'!B2520</f>
        <v>0</v>
      </c>
      <c r="C2520" s="22">
        <f>'Previous Trades Import_OMS Quer'!C2520</f>
        <v>0</v>
      </c>
      <c r="D2520">
        <f>'Previous Trades Import_OMS Quer'!D2520</f>
        <v>0</v>
      </c>
      <c r="E2520" s="22">
        <f>'Previous Trades Import_OMS Quer'!E2520</f>
        <v>0</v>
      </c>
      <c r="F2520">
        <f>'Previous Trades Import_OMS Quer'!F2520</f>
        <v>0</v>
      </c>
      <c r="G2520">
        <f>'Previous Trades Import_OMS Quer'!G2520</f>
        <v>0</v>
      </c>
      <c r="H2520">
        <f>'Previous Trades Import_OMS Quer'!H2520</f>
        <v>0</v>
      </c>
      <c r="I2520">
        <f>'Previous Trades Import_OMS Quer'!I2520</f>
        <v>0</v>
      </c>
      <c r="J2520">
        <f>'Previous Trades Import_OMS Quer'!J2520</f>
        <v>0</v>
      </c>
      <c r="K2520">
        <f>'Previous Trades Import_OMS Quer'!K2520</f>
        <v>0</v>
      </c>
      <c r="L2520">
        <f>'Previous Trades Import_OMS Quer'!L2520</f>
        <v>0</v>
      </c>
      <c r="M2520">
        <f>'Previous Trades Import_OMS Quer'!M2520</f>
        <v>0</v>
      </c>
      <c r="N2520">
        <f>'Previous Trades Import_OMS Quer'!N2520</f>
        <v>0</v>
      </c>
      <c r="O2520" t="str">
        <f>CLEAN('Previous Trades Import_OMS Quer'!O2520)</f>
        <v/>
      </c>
      <c r="Q2520" s="25">
        <f t="shared" si="78"/>
        <v>0</v>
      </c>
      <c r="R2520" s="25" t="e">
        <f>VLOOKUP(O2520,'Currency Balance'!$O$3:$Q$32,3,0)</f>
        <v>#N/A</v>
      </c>
      <c r="S2520" s="25" t="e">
        <f t="shared" si="79"/>
        <v>#N/A</v>
      </c>
    </row>
    <row r="2521" spans="1:19">
      <c r="A2521">
        <f>'Previous Trades Import_OMS Quer'!A2521</f>
        <v>0</v>
      </c>
      <c r="B2521">
        <f>'Previous Trades Import_OMS Quer'!B2521</f>
        <v>0</v>
      </c>
      <c r="C2521" s="22">
        <f>'Previous Trades Import_OMS Quer'!C2521</f>
        <v>0</v>
      </c>
      <c r="D2521">
        <f>'Previous Trades Import_OMS Quer'!D2521</f>
        <v>0</v>
      </c>
      <c r="E2521" s="22">
        <f>'Previous Trades Import_OMS Quer'!E2521</f>
        <v>0</v>
      </c>
      <c r="F2521">
        <f>'Previous Trades Import_OMS Quer'!F2521</f>
        <v>0</v>
      </c>
      <c r="G2521">
        <f>'Previous Trades Import_OMS Quer'!G2521</f>
        <v>0</v>
      </c>
      <c r="H2521">
        <f>'Previous Trades Import_OMS Quer'!H2521</f>
        <v>0</v>
      </c>
      <c r="I2521">
        <f>'Previous Trades Import_OMS Quer'!I2521</f>
        <v>0</v>
      </c>
      <c r="J2521">
        <f>'Previous Trades Import_OMS Quer'!J2521</f>
        <v>0</v>
      </c>
      <c r="K2521">
        <f>'Previous Trades Import_OMS Quer'!K2521</f>
        <v>0</v>
      </c>
      <c r="L2521">
        <f>'Previous Trades Import_OMS Quer'!L2521</f>
        <v>0</v>
      </c>
      <c r="M2521">
        <f>'Previous Trades Import_OMS Quer'!M2521</f>
        <v>0</v>
      </c>
      <c r="N2521">
        <f>'Previous Trades Import_OMS Quer'!N2521</f>
        <v>0</v>
      </c>
      <c r="O2521" t="str">
        <f>CLEAN('Previous Trades Import_OMS Quer'!O2521)</f>
        <v/>
      </c>
      <c r="Q2521" s="25">
        <f t="shared" si="78"/>
        <v>0</v>
      </c>
      <c r="R2521" s="25" t="e">
        <f>VLOOKUP(O2521,'Currency Balance'!$O$3:$Q$32,3,0)</f>
        <v>#N/A</v>
      </c>
      <c r="S2521" s="25" t="e">
        <f t="shared" si="79"/>
        <v>#N/A</v>
      </c>
    </row>
    <row r="2522" spans="1:19">
      <c r="A2522">
        <f>'Previous Trades Import_OMS Quer'!A2522</f>
        <v>0</v>
      </c>
      <c r="B2522">
        <f>'Previous Trades Import_OMS Quer'!B2522</f>
        <v>0</v>
      </c>
      <c r="C2522" s="22">
        <f>'Previous Trades Import_OMS Quer'!C2522</f>
        <v>0</v>
      </c>
      <c r="D2522">
        <f>'Previous Trades Import_OMS Quer'!D2522</f>
        <v>0</v>
      </c>
      <c r="E2522" s="22">
        <f>'Previous Trades Import_OMS Quer'!E2522</f>
        <v>0</v>
      </c>
      <c r="F2522">
        <f>'Previous Trades Import_OMS Quer'!F2522</f>
        <v>0</v>
      </c>
      <c r="G2522">
        <f>'Previous Trades Import_OMS Quer'!G2522</f>
        <v>0</v>
      </c>
      <c r="H2522">
        <f>'Previous Trades Import_OMS Quer'!H2522</f>
        <v>0</v>
      </c>
      <c r="I2522">
        <f>'Previous Trades Import_OMS Quer'!I2522</f>
        <v>0</v>
      </c>
      <c r="J2522">
        <f>'Previous Trades Import_OMS Quer'!J2522</f>
        <v>0</v>
      </c>
      <c r="K2522">
        <f>'Previous Trades Import_OMS Quer'!K2522</f>
        <v>0</v>
      </c>
      <c r="L2522">
        <f>'Previous Trades Import_OMS Quer'!L2522</f>
        <v>0</v>
      </c>
      <c r="M2522">
        <f>'Previous Trades Import_OMS Quer'!M2522</f>
        <v>0</v>
      </c>
      <c r="N2522">
        <f>'Previous Trades Import_OMS Quer'!N2522</f>
        <v>0</v>
      </c>
      <c r="O2522" t="str">
        <f>CLEAN('Previous Trades Import_OMS Quer'!O2522)</f>
        <v/>
      </c>
      <c r="Q2522" s="25">
        <f t="shared" si="78"/>
        <v>0</v>
      </c>
      <c r="R2522" s="25" t="e">
        <f>VLOOKUP(O2522,'Currency Balance'!$O$3:$Q$32,3,0)</f>
        <v>#N/A</v>
      </c>
      <c r="S2522" s="25" t="e">
        <f t="shared" si="79"/>
        <v>#N/A</v>
      </c>
    </row>
    <row r="2523" spans="1:19">
      <c r="A2523">
        <f>'Previous Trades Import_OMS Quer'!A2523</f>
        <v>0</v>
      </c>
      <c r="B2523">
        <f>'Previous Trades Import_OMS Quer'!B2523</f>
        <v>0</v>
      </c>
      <c r="C2523" s="22">
        <f>'Previous Trades Import_OMS Quer'!C2523</f>
        <v>0</v>
      </c>
      <c r="D2523">
        <f>'Previous Trades Import_OMS Quer'!D2523</f>
        <v>0</v>
      </c>
      <c r="E2523" s="22">
        <f>'Previous Trades Import_OMS Quer'!E2523</f>
        <v>0</v>
      </c>
      <c r="F2523">
        <f>'Previous Trades Import_OMS Quer'!F2523</f>
        <v>0</v>
      </c>
      <c r="G2523">
        <f>'Previous Trades Import_OMS Quer'!G2523</f>
        <v>0</v>
      </c>
      <c r="H2523">
        <f>'Previous Trades Import_OMS Quer'!H2523</f>
        <v>0</v>
      </c>
      <c r="I2523">
        <f>'Previous Trades Import_OMS Quer'!I2523</f>
        <v>0</v>
      </c>
      <c r="J2523">
        <f>'Previous Trades Import_OMS Quer'!J2523</f>
        <v>0</v>
      </c>
      <c r="K2523">
        <f>'Previous Trades Import_OMS Quer'!K2523</f>
        <v>0</v>
      </c>
      <c r="L2523">
        <f>'Previous Trades Import_OMS Quer'!L2523</f>
        <v>0</v>
      </c>
      <c r="M2523">
        <f>'Previous Trades Import_OMS Quer'!M2523</f>
        <v>0</v>
      </c>
      <c r="N2523">
        <f>'Previous Trades Import_OMS Quer'!N2523</f>
        <v>0</v>
      </c>
      <c r="O2523" t="str">
        <f>CLEAN('Previous Trades Import_OMS Quer'!O2523)</f>
        <v/>
      </c>
      <c r="Q2523" s="25">
        <f t="shared" si="78"/>
        <v>0</v>
      </c>
      <c r="R2523" s="25" t="e">
        <f>VLOOKUP(O2523,'Currency Balance'!$O$3:$Q$32,3,0)</f>
        <v>#N/A</v>
      </c>
      <c r="S2523" s="25" t="e">
        <f t="shared" si="79"/>
        <v>#N/A</v>
      </c>
    </row>
    <row r="2524" spans="1:19">
      <c r="A2524">
        <f>'Previous Trades Import_OMS Quer'!A2524</f>
        <v>0</v>
      </c>
      <c r="B2524">
        <f>'Previous Trades Import_OMS Quer'!B2524</f>
        <v>0</v>
      </c>
      <c r="C2524" s="22">
        <f>'Previous Trades Import_OMS Quer'!C2524</f>
        <v>0</v>
      </c>
      <c r="D2524">
        <f>'Previous Trades Import_OMS Quer'!D2524</f>
        <v>0</v>
      </c>
      <c r="E2524" s="22">
        <f>'Previous Trades Import_OMS Quer'!E2524</f>
        <v>0</v>
      </c>
      <c r="F2524">
        <f>'Previous Trades Import_OMS Quer'!F2524</f>
        <v>0</v>
      </c>
      <c r="G2524">
        <f>'Previous Trades Import_OMS Quer'!G2524</f>
        <v>0</v>
      </c>
      <c r="H2524">
        <f>'Previous Trades Import_OMS Quer'!H2524</f>
        <v>0</v>
      </c>
      <c r="I2524">
        <f>'Previous Trades Import_OMS Quer'!I2524</f>
        <v>0</v>
      </c>
      <c r="J2524">
        <f>'Previous Trades Import_OMS Quer'!J2524</f>
        <v>0</v>
      </c>
      <c r="K2524">
        <f>'Previous Trades Import_OMS Quer'!K2524</f>
        <v>0</v>
      </c>
      <c r="L2524">
        <f>'Previous Trades Import_OMS Quer'!L2524</f>
        <v>0</v>
      </c>
      <c r="M2524">
        <f>'Previous Trades Import_OMS Quer'!M2524</f>
        <v>0</v>
      </c>
      <c r="N2524">
        <f>'Previous Trades Import_OMS Quer'!N2524</f>
        <v>0</v>
      </c>
      <c r="O2524" t="str">
        <f>CLEAN('Previous Trades Import_OMS Quer'!O2524)</f>
        <v/>
      </c>
      <c r="Q2524" s="25">
        <f t="shared" si="78"/>
        <v>0</v>
      </c>
      <c r="R2524" s="25" t="e">
        <f>VLOOKUP(O2524,'Currency Balance'!$O$3:$Q$32,3,0)</f>
        <v>#N/A</v>
      </c>
      <c r="S2524" s="25" t="e">
        <f t="shared" si="79"/>
        <v>#N/A</v>
      </c>
    </row>
    <row r="2525" spans="1:19">
      <c r="A2525">
        <f>'Previous Trades Import_OMS Quer'!A2525</f>
        <v>0</v>
      </c>
      <c r="B2525">
        <f>'Previous Trades Import_OMS Quer'!B2525</f>
        <v>0</v>
      </c>
      <c r="C2525" s="22">
        <f>'Previous Trades Import_OMS Quer'!C2525</f>
        <v>0</v>
      </c>
      <c r="D2525">
        <f>'Previous Trades Import_OMS Quer'!D2525</f>
        <v>0</v>
      </c>
      <c r="E2525" s="22">
        <f>'Previous Trades Import_OMS Quer'!E2525</f>
        <v>0</v>
      </c>
      <c r="F2525">
        <f>'Previous Trades Import_OMS Quer'!F2525</f>
        <v>0</v>
      </c>
      <c r="G2525">
        <f>'Previous Trades Import_OMS Quer'!G2525</f>
        <v>0</v>
      </c>
      <c r="H2525">
        <f>'Previous Trades Import_OMS Quer'!H2525</f>
        <v>0</v>
      </c>
      <c r="I2525">
        <f>'Previous Trades Import_OMS Quer'!I2525</f>
        <v>0</v>
      </c>
      <c r="J2525">
        <f>'Previous Trades Import_OMS Quer'!J2525</f>
        <v>0</v>
      </c>
      <c r="K2525">
        <f>'Previous Trades Import_OMS Quer'!K2525</f>
        <v>0</v>
      </c>
      <c r="L2525">
        <f>'Previous Trades Import_OMS Quer'!L2525</f>
        <v>0</v>
      </c>
      <c r="M2525">
        <f>'Previous Trades Import_OMS Quer'!M2525</f>
        <v>0</v>
      </c>
      <c r="N2525">
        <f>'Previous Trades Import_OMS Quer'!N2525</f>
        <v>0</v>
      </c>
      <c r="O2525" t="str">
        <f>CLEAN('Previous Trades Import_OMS Quer'!O2525)</f>
        <v/>
      </c>
      <c r="Q2525" s="25">
        <f t="shared" si="78"/>
        <v>0</v>
      </c>
      <c r="R2525" s="25" t="e">
        <f>VLOOKUP(O2525,'Currency Balance'!$O$3:$Q$32,3,0)</f>
        <v>#N/A</v>
      </c>
      <c r="S2525" s="25" t="e">
        <f t="shared" si="79"/>
        <v>#N/A</v>
      </c>
    </row>
    <row r="2526" spans="1:19">
      <c r="A2526">
        <f>'Previous Trades Import_OMS Quer'!A2526</f>
        <v>0</v>
      </c>
      <c r="B2526">
        <f>'Previous Trades Import_OMS Quer'!B2526</f>
        <v>0</v>
      </c>
      <c r="C2526" s="22">
        <f>'Previous Trades Import_OMS Quer'!C2526</f>
        <v>0</v>
      </c>
      <c r="D2526">
        <f>'Previous Trades Import_OMS Quer'!D2526</f>
        <v>0</v>
      </c>
      <c r="E2526" s="22">
        <f>'Previous Trades Import_OMS Quer'!E2526</f>
        <v>0</v>
      </c>
      <c r="F2526">
        <f>'Previous Trades Import_OMS Quer'!F2526</f>
        <v>0</v>
      </c>
      <c r="G2526">
        <f>'Previous Trades Import_OMS Quer'!G2526</f>
        <v>0</v>
      </c>
      <c r="H2526">
        <f>'Previous Trades Import_OMS Quer'!H2526</f>
        <v>0</v>
      </c>
      <c r="I2526">
        <f>'Previous Trades Import_OMS Quer'!I2526</f>
        <v>0</v>
      </c>
      <c r="J2526">
        <f>'Previous Trades Import_OMS Quer'!J2526</f>
        <v>0</v>
      </c>
      <c r="K2526">
        <f>'Previous Trades Import_OMS Quer'!K2526</f>
        <v>0</v>
      </c>
      <c r="L2526">
        <f>'Previous Trades Import_OMS Quer'!L2526</f>
        <v>0</v>
      </c>
      <c r="M2526">
        <f>'Previous Trades Import_OMS Quer'!M2526</f>
        <v>0</v>
      </c>
      <c r="N2526">
        <f>'Previous Trades Import_OMS Quer'!N2526</f>
        <v>0</v>
      </c>
      <c r="O2526" t="str">
        <f>CLEAN('Previous Trades Import_OMS Quer'!O2526)</f>
        <v/>
      </c>
      <c r="Q2526" s="25">
        <f t="shared" si="78"/>
        <v>0</v>
      </c>
      <c r="R2526" s="25" t="e">
        <f>VLOOKUP(O2526,'Currency Balance'!$O$3:$Q$32,3,0)</f>
        <v>#N/A</v>
      </c>
      <c r="S2526" s="25" t="e">
        <f t="shared" si="79"/>
        <v>#N/A</v>
      </c>
    </row>
    <row r="2527" spans="1:19">
      <c r="A2527">
        <f>'Previous Trades Import_OMS Quer'!A2527</f>
        <v>0</v>
      </c>
      <c r="B2527">
        <f>'Previous Trades Import_OMS Quer'!B2527</f>
        <v>0</v>
      </c>
      <c r="C2527" s="22">
        <f>'Previous Trades Import_OMS Quer'!C2527</f>
        <v>0</v>
      </c>
      <c r="D2527">
        <f>'Previous Trades Import_OMS Quer'!D2527</f>
        <v>0</v>
      </c>
      <c r="E2527" s="22">
        <f>'Previous Trades Import_OMS Quer'!E2527</f>
        <v>0</v>
      </c>
      <c r="F2527">
        <f>'Previous Trades Import_OMS Quer'!F2527</f>
        <v>0</v>
      </c>
      <c r="G2527">
        <f>'Previous Trades Import_OMS Quer'!G2527</f>
        <v>0</v>
      </c>
      <c r="H2527">
        <f>'Previous Trades Import_OMS Quer'!H2527</f>
        <v>0</v>
      </c>
      <c r="I2527">
        <f>'Previous Trades Import_OMS Quer'!I2527</f>
        <v>0</v>
      </c>
      <c r="J2527">
        <f>'Previous Trades Import_OMS Quer'!J2527</f>
        <v>0</v>
      </c>
      <c r="K2527">
        <f>'Previous Trades Import_OMS Quer'!K2527</f>
        <v>0</v>
      </c>
      <c r="L2527">
        <f>'Previous Trades Import_OMS Quer'!L2527</f>
        <v>0</v>
      </c>
      <c r="M2527">
        <f>'Previous Trades Import_OMS Quer'!M2527</f>
        <v>0</v>
      </c>
      <c r="N2527">
        <f>'Previous Trades Import_OMS Quer'!N2527</f>
        <v>0</v>
      </c>
      <c r="O2527" t="str">
        <f>CLEAN('Previous Trades Import_OMS Quer'!O2527)</f>
        <v/>
      </c>
      <c r="Q2527" s="25">
        <f t="shared" si="78"/>
        <v>0</v>
      </c>
      <c r="R2527" s="25" t="e">
        <f>VLOOKUP(O2527,'Currency Balance'!$O$3:$Q$32,3,0)</f>
        <v>#N/A</v>
      </c>
      <c r="S2527" s="25" t="e">
        <f t="shared" si="79"/>
        <v>#N/A</v>
      </c>
    </row>
    <row r="2528" spans="1:19">
      <c r="A2528">
        <f>'Previous Trades Import_OMS Quer'!A2528</f>
        <v>0</v>
      </c>
      <c r="B2528">
        <f>'Previous Trades Import_OMS Quer'!B2528</f>
        <v>0</v>
      </c>
      <c r="C2528" s="22">
        <f>'Previous Trades Import_OMS Quer'!C2528</f>
        <v>0</v>
      </c>
      <c r="D2528">
        <f>'Previous Trades Import_OMS Quer'!D2528</f>
        <v>0</v>
      </c>
      <c r="E2528" s="22">
        <f>'Previous Trades Import_OMS Quer'!E2528</f>
        <v>0</v>
      </c>
      <c r="F2528">
        <f>'Previous Trades Import_OMS Quer'!F2528</f>
        <v>0</v>
      </c>
      <c r="G2528">
        <f>'Previous Trades Import_OMS Quer'!G2528</f>
        <v>0</v>
      </c>
      <c r="H2528">
        <f>'Previous Trades Import_OMS Quer'!H2528</f>
        <v>0</v>
      </c>
      <c r="I2528">
        <f>'Previous Trades Import_OMS Quer'!I2528</f>
        <v>0</v>
      </c>
      <c r="J2528">
        <f>'Previous Trades Import_OMS Quer'!J2528</f>
        <v>0</v>
      </c>
      <c r="K2528">
        <f>'Previous Trades Import_OMS Quer'!K2528</f>
        <v>0</v>
      </c>
      <c r="L2528">
        <f>'Previous Trades Import_OMS Quer'!L2528</f>
        <v>0</v>
      </c>
      <c r="M2528">
        <f>'Previous Trades Import_OMS Quer'!M2528</f>
        <v>0</v>
      </c>
      <c r="N2528">
        <f>'Previous Trades Import_OMS Quer'!N2528</f>
        <v>0</v>
      </c>
      <c r="O2528" t="str">
        <f>CLEAN('Previous Trades Import_OMS Quer'!O2528)</f>
        <v/>
      </c>
      <c r="Q2528" s="25">
        <f t="shared" si="78"/>
        <v>0</v>
      </c>
      <c r="R2528" s="25" t="e">
        <f>VLOOKUP(O2528,'Currency Balance'!$O$3:$Q$32,3,0)</f>
        <v>#N/A</v>
      </c>
      <c r="S2528" s="25" t="e">
        <f t="shared" si="79"/>
        <v>#N/A</v>
      </c>
    </row>
    <row r="2529" spans="1:19">
      <c r="A2529">
        <f>'Previous Trades Import_OMS Quer'!A2529</f>
        <v>0</v>
      </c>
      <c r="B2529">
        <f>'Previous Trades Import_OMS Quer'!B2529</f>
        <v>0</v>
      </c>
      <c r="C2529" s="22">
        <f>'Previous Trades Import_OMS Quer'!C2529</f>
        <v>0</v>
      </c>
      <c r="D2529">
        <f>'Previous Trades Import_OMS Quer'!D2529</f>
        <v>0</v>
      </c>
      <c r="E2529" s="22">
        <f>'Previous Trades Import_OMS Quer'!E2529</f>
        <v>0</v>
      </c>
      <c r="F2529">
        <f>'Previous Trades Import_OMS Quer'!F2529</f>
        <v>0</v>
      </c>
      <c r="G2529">
        <f>'Previous Trades Import_OMS Quer'!G2529</f>
        <v>0</v>
      </c>
      <c r="H2529">
        <f>'Previous Trades Import_OMS Quer'!H2529</f>
        <v>0</v>
      </c>
      <c r="I2529">
        <f>'Previous Trades Import_OMS Quer'!I2529</f>
        <v>0</v>
      </c>
      <c r="J2529">
        <f>'Previous Trades Import_OMS Quer'!J2529</f>
        <v>0</v>
      </c>
      <c r="K2529">
        <f>'Previous Trades Import_OMS Quer'!K2529</f>
        <v>0</v>
      </c>
      <c r="L2529">
        <f>'Previous Trades Import_OMS Quer'!L2529</f>
        <v>0</v>
      </c>
      <c r="M2529">
        <f>'Previous Trades Import_OMS Quer'!M2529</f>
        <v>0</v>
      </c>
      <c r="N2529">
        <f>'Previous Trades Import_OMS Quer'!N2529</f>
        <v>0</v>
      </c>
      <c r="O2529" t="str">
        <f>CLEAN('Previous Trades Import_OMS Quer'!O2529)</f>
        <v/>
      </c>
      <c r="Q2529" s="25">
        <f t="shared" si="78"/>
        <v>0</v>
      </c>
      <c r="R2529" s="25" t="e">
        <f>VLOOKUP(O2529,'Currency Balance'!$O$3:$Q$32,3,0)</f>
        <v>#N/A</v>
      </c>
      <c r="S2529" s="25" t="e">
        <f t="shared" si="79"/>
        <v>#N/A</v>
      </c>
    </row>
    <row r="2530" spans="1:19">
      <c r="A2530">
        <f>'Previous Trades Import_OMS Quer'!A2530</f>
        <v>0</v>
      </c>
      <c r="B2530">
        <f>'Previous Trades Import_OMS Quer'!B2530</f>
        <v>0</v>
      </c>
      <c r="C2530" s="22">
        <f>'Previous Trades Import_OMS Quer'!C2530</f>
        <v>0</v>
      </c>
      <c r="D2530">
        <f>'Previous Trades Import_OMS Quer'!D2530</f>
        <v>0</v>
      </c>
      <c r="E2530" s="22">
        <f>'Previous Trades Import_OMS Quer'!E2530</f>
        <v>0</v>
      </c>
      <c r="F2530">
        <f>'Previous Trades Import_OMS Quer'!F2530</f>
        <v>0</v>
      </c>
      <c r="G2530">
        <f>'Previous Trades Import_OMS Quer'!G2530</f>
        <v>0</v>
      </c>
      <c r="H2530">
        <f>'Previous Trades Import_OMS Quer'!H2530</f>
        <v>0</v>
      </c>
      <c r="I2530">
        <f>'Previous Trades Import_OMS Quer'!I2530</f>
        <v>0</v>
      </c>
      <c r="J2530">
        <f>'Previous Trades Import_OMS Quer'!J2530</f>
        <v>0</v>
      </c>
      <c r="K2530">
        <f>'Previous Trades Import_OMS Quer'!K2530</f>
        <v>0</v>
      </c>
      <c r="L2530">
        <f>'Previous Trades Import_OMS Quer'!L2530</f>
        <v>0</v>
      </c>
      <c r="M2530">
        <f>'Previous Trades Import_OMS Quer'!M2530</f>
        <v>0</v>
      </c>
      <c r="N2530">
        <f>'Previous Trades Import_OMS Quer'!N2530</f>
        <v>0</v>
      </c>
      <c r="O2530" t="str">
        <f>CLEAN('Previous Trades Import_OMS Quer'!O2530)</f>
        <v/>
      </c>
      <c r="Q2530" s="25">
        <f t="shared" si="78"/>
        <v>0</v>
      </c>
      <c r="R2530" s="25" t="e">
        <f>VLOOKUP(O2530,'Currency Balance'!$O$3:$Q$32,3,0)</f>
        <v>#N/A</v>
      </c>
      <c r="S2530" s="25" t="e">
        <f t="shared" si="79"/>
        <v>#N/A</v>
      </c>
    </row>
    <row r="2531" spans="1:19">
      <c r="A2531">
        <f>'Previous Trades Import_OMS Quer'!A2531</f>
        <v>0</v>
      </c>
      <c r="B2531">
        <f>'Previous Trades Import_OMS Quer'!B2531</f>
        <v>0</v>
      </c>
      <c r="C2531" s="22">
        <f>'Previous Trades Import_OMS Quer'!C2531</f>
        <v>0</v>
      </c>
      <c r="D2531">
        <f>'Previous Trades Import_OMS Quer'!D2531</f>
        <v>0</v>
      </c>
      <c r="E2531" s="22">
        <f>'Previous Trades Import_OMS Quer'!E2531</f>
        <v>0</v>
      </c>
      <c r="F2531">
        <f>'Previous Trades Import_OMS Quer'!F2531</f>
        <v>0</v>
      </c>
      <c r="G2531">
        <f>'Previous Trades Import_OMS Quer'!G2531</f>
        <v>0</v>
      </c>
      <c r="H2531">
        <f>'Previous Trades Import_OMS Quer'!H2531</f>
        <v>0</v>
      </c>
      <c r="I2531">
        <f>'Previous Trades Import_OMS Quer'!I2531</f>
        <v>0</v>
      </c>
      <c r="J2531">
        <f>'Previous Trades Import_OMS Quer'!J2531</f>
        <v>0</v>
      </c>
      <c r="K2531">
        <f>'Previous Trades Import_OMS Quer'!K2531</f>
        <v>0</v>
      </c>
      <c r="L2531">
        <f>'Previous Trades Import_OMS Quer'!L2531</f>
        <v>0</v>
      </c>
      <c r="M2531">
        <f>'Previous Trades Import_OMS Quer'!M2531</f>
        <v>0</v>
      </c>
      <c r="N2531">
        <f>'Previous Trades Import_OMS Quer'!N2531</f>
        <v>0</v>
      </c>
      <c r="O2531" t="str">
        <f>CLEAN('Previous Trades Import_OMS Quer'!O2531)</f>
        <v/>
      </c>
      <c r="Q2531" s="25">
        <f t="shared" si="78"/>
        <v>0</v>
      </c>
      <c r="R2531" s="25" t="e">
        <f>VLOOKUP(O2531,'Currency Balance'!$O$3:$Q$32,3,0)</f>
        <v>#N/A</v>
      </c>
      <c r="S2531" s="25" t="e">
        <f t="shared" si="79"/>
        <v>#N/A</v>
      </c>
    </row>
    <row r="2532" spans="1:19">
      <c r="A2532">
        <f>'Previous Trades Import_OMS Quer'!A2532</f>
        <v>0</v>
      </c>
      <c r="B2532">
        <f>'Previous Trades Import_OMS Quer'!B2532</f>
        <v>0</v>
      </c>
      <c r="C2532" s="22">
        <f>'Previous Trades Import_OMS Quer'!C2532</f>
        <v>0</v>
      </c>
      <c r="D2532">
        <f>'Previous Trades Import_OMS Quer'!D2532</f>
        <v>0</v>
      </c>
      <c r="E2532" s="22">
        <f>'Previous Trades Import_OMS Quer'!E2532</f>
        <v>0</v>
      </c>
      <c r="F2532">
        <f>'Previous Trades Import_OMS Quer'!F2532</f>
        <v>0</v>
      </c>
      <c r="G2532">
        <f>'Previous Trades Import_OMS Quer'!G2532</f>
        <v>0</v>
      </c>
      <c r="H2532">
        <f>'Previous Trades Import_OMS Quer'!H2532</f>
        <v>0</v>
      </c>
      <c r="I2532">
        <f>'Previous Trades Import_OMS Quer'!I2532</f>
        <v>0</v>
      </c>
      <c r="J2532">
        <f>'Previous Trades Import_OMS Quer'!J2532</f>
        <v>0</v>
      </c>
      <c r="K2532">
        <f>'Previous Trades Import_OMS Quer'!K2532</f>
        <v>0</v>
      </c>
      <c r="L2532">
        <f>'Previous Trades Import_OMS Quer'!L2532</f>
        <v>0</v>
      </c>
      <c r="M2532">
        <f>'Previous Trades Import_OMS Quer'!M2532</f>
        <v>0</v>
      </c>
      <c r="N2532">
        <f>'Previous Trades Import_OMS Quer'!N2532</f>
        <v>0</v>
      </c>
      <c r="O2532" t="str">
        <f>CLEAN('Previous Trades Import_OMS Quer'!O2532)</f>
        <v/>
      </c>
      <c r="Q2532" s="25">
        <f t="shared" si="78"/>
        <v>0</v>
      </c>
      <c r="R2532" s="25" t="e">
        <f>VLOOKUP(O2532,'Currency Balance'!$O$3:$Q$32,3,0)</f>
        <v>#N/A</v>
      </c>
      <c r="S2532" s="25" t="e">
        <f t="shared" si="79"/>
        <v>#N/A</v>
      </c>
    </row>
    <row r="2533" spans="1:19">
      <c r="A2533">
        <f>'Previous Trades Import_OMS Quer'!A2533</f>
        <v>0</v>
      </c>
      <c r="B2533">
        <f>'Previous Trades Import_OMS Quer'!B2533</f>
        <v>0</v>
      </c>
      <c r="C2533" s="22">
        <f>'Previous Trades Import_OMS Quer'!C2533</f>
        <v>0</v>
      </c>
      <c r="D2533">
        <f>'Previous Trades Import_OMS Quer'!D2533</f>
        <v>0</v>
      </c>
      <c r="E2533" s="22">
        <f>'Previous Trades Import_OMS Quer'!E2533</f>
        <v>0</v>
      </c>
      <c r="F2533">
        <f>'Previous Trades Import_OMS Quer'!F2533</f>
        <v>0</v>
      </c>
      <c r="G2533">
        <f>'Previous Trades Import_OMS Quer'!G2533</f>
        <v>0</v>
      </c>
      <c r="H2533">
        <f>'Previous Trades Import_OMS Quer'!H2533</f>
        <v>0</v>
      </c>
      <c r="I2533">
        <f>'Previous Trades Import_OMS Quer'!I2533</f>
        <v>0</v>
      </c>
      <c r="J2533">
        <f>'Previous Trades Import_OMS Quer'!J2533</f>
        <v>0</v>
      </c>
      <c r="K2533">
        <f>'Previous Trades Import_OMS Quer'!K2533</f>
        <v>0</v>
      </c>
      <c r="L2533">
        <f>'Previous Trades Import_OMS Quer'!L2533</f>
        <v>0</v>
      </c>
      <c r="M2533">
        <f>'Previous Trades Import_OMS Quer'!M2533</f>
        <v>0</v>
      </c>
      <c r="N2533">
        <f>'Previous Trades Import_OMS Quer'!N2533</f>
        <v>0</v>
      </c>
      <c r="O2533" t="str">
        <f>CLEAN('Previous Trades Import_OMS Quer'!O2533)</f>
        <v/>
      </c>
      <c r="Q2533" s="25">
        <f t="shared" si="78"/>
        <v>0</v>
      </c>
      <c r="R2533" s="25" t="e">
        <f>VLOOKUP(O2533,'Currency Balance'!$O$3:$Q$32,3,0)</f>
        <v>#N/A</v>
      </c>
      <c r="S2533" s="25" t="e">
        <f t="shared" si="79"/>
        <v>#N/A</v>
      </c>
    </row>
    <row r="2534" spans="1:19">
      <c r="A2534">
        <f>'Previous Trades Import_OMS Quer'!A2534</f>
        <v>0</v>
      </c>
      <c r="B2534">
        <f>'Previous Trades Import_OMS Quer'!B2534</f>
        <v>0</v>
      </c>
      <c r="C2534" s="22">
        <f>'Previous Trades Import_OMS Quer'!C2534</f>
        <v>0</v>
      </c>
      <c r="D2534">
        <f>'Previous Trades Import_OMS Quer'!D2534</f>
        <v>0</v>
      </c>
      <c r="E2534" s="22">
        <f>'Previous Trades Import_OMS Quer'!E2534</f>
        <v>0</v>
      </c>
      <c r="F2534">
        <f>'Previous Trades Import_OMS Quer'!F2534</f>
        <v>0</v>
      </c>
      <c r="G2534">
        <f>'Previous Trades Import_OMS Quer'!G2534</f>
        <v>0</v>
      </c>
      <c r="H2534">
        <f>'Previous Trades Import_OMS Quer'!H2534</f>
        <v>0</v>
      </c>
      <c r="I2534">
        <f>'Previous Trades Import_OMS Quer'!I2534</f>
        <v>0</v>
      </c>
      <c r="J2534">
        <f>'Previous Trades Import_OMS Quer'!J2534</f>
        <v>0</v>
      </c>
      <c r="K2534">
        <f>'Previous Trades Import_OMS Quer'!K2534</f>
        <v>0</v>
      </c>
      <c r="L2534">
        <f>'Previous Trades Import_OMS Quer'!L2534</f>
        <v>0</v>
      </c>
      <c r="M2534">
        <f>'Previous Trades Import_OMS Quer'!M2534</f>
        <v>0</v>
      </c>
      <c r="N2534">
        <f>'Previous Trades Import_OMS Quer'!N2534</f>
        <v>0</v>
      </c>
      <c r="O2534" t="str">
        <f>CLEAN('Previous Trades Import_OMS Quer'!O2534)</f>
        <v/>
      </c>
      <c r="Q2534" s="25">
        <f t="shared" si="78"/>
        <v>0</v>
      </c>
      <c r="R2534" s="25" t="e">
        <f>VLOOKUP(O2534,'Currency Balance'!$O$3:$Q$32,3,0)</f>
        <v>#N/A</v>
      </c>
      <c r="S2534" s="25" t="e">
        <f t="shared" si="79"/>
        <v>#N/A</v>
      </c>
    </row>
    <row r="2535" spans="1:19">
      <c r="A2535">
        <f>'Previous Trades Import_OMS Quer'!A2535</f>
        <v>0</v>
      </c>
      <c r="B2535">
        <f>'Previous Trades Import_OMS Quer'!B2535</f>
        <v>0</v>
      </c>
      <c r="C2535" s="22">
        <f>'Previous Trades Import_OMS Quer'!C2535</f>
        <v>0</v>
      </c>
      <c r="D2535">
        <f>'Previous Trades Import_OMS Quer'!D2535</f>
        <v>0</v>
      </c>
      <c r="E2535" s="22">
        <f>'Previous Trades Import_OMS Quer'!E2535</f>
        <v>0</v>
      </c>
      <c r="F2535">
        <f>'Previous Trades Import_OMS Quer'!F2535</f>
        <v>0</v>
      </c>
      <c r="G2535">
        <f>'Previous Trades Import_OMS Quer'!G2535</f>
        <v>0</v>
      </c>
      <c r="H2535">
        <f>'Previous Trades Import_OMS Quer'!H2535</f>
        <v>0</v>
      </c>
      <c r="I2535">
        <f>'Previous Trades Import_OMS Quer'!I2535</f>
        <v>0</v>
      </c>
      <c r="J2535">
        <f>'Previous Trades Import_OMS Quer'!J2535</f>
        <v>0</v>
      </c>
      <c r="K2535">
        <f>'Previous Trades Import_OMS Quer'!K2535</f>
        <v>0</v>
      </c>
      <c r="L2535">
        <f>'Previous Trades Import_OMS Quer'!L2535</f>
        <v>0</v>
      </c>
      <c r="M2535">
        <f>'Previous Trades Import_OMS Quer'!M2535</f>
        <v>0</v>
      </c>
      <c r="N2535">
        <f>'Previous Trades Import_OMS Quer'!N2535</f>
        <v>0</v>
      </c>
      <c r="O2535" t="str">
        <f>CLEAN('Previous Trades Import_OMS Quer'!O2535)</f>
        <v/>
      </c>
      <c r="Q2535" s="25">
        <f t="shared" si="78"/>
        <v>0</v>
      </c>
      <c r="R2535" s="25" t="e">
        <f>VLOOKUP(O2535,'Currency Balance'!$O$3:$Q$32,3,0)</f>
        <v>#N/A</v>
      </c>
      <c r="S2535" s="25" t="e">
        <f t="shared" si="79"/>
        <v>#N/A</v>
      </c>
    </row>
    <row r="2536" spans="1:19">
      <c r="A2536">
        <f>'Previous Trades Import_OMS Quer'!A2536</f>
        <v>0</v>
      </c>
      <c r="B2536">
        <f>'Previous Trades Import_OMS Quer'!B2536</f>
        <v>0</v>
      </c>
      <c r="C2536" s="22">
        <f>'Previous Trades Import_OMS Quer'!C2536</f>
        <v>0</v>
      </c>
      <c r="D2536">
        <f>'Previous Trades Import_OMS Quer'!D2536</f>
        <v>0</v>
      </c>
      <c r="E2536" s="22">
        <f>'Previous Trades Import_OMS Quer'!E2536</f>
        <v>0</v>
      </c>
      <c r="F2536">
        <f>'Previous Trades Import_OMS Quer'!F2536</f>
        <v>0</v>
      </c>
      <c r="G2536">
        <f>'Previous Trades Import_OMS Quer'!G2536</f>
        <v>0</v>
      </c>
      <c r="H2536">
        <f>'Previous Trades Import_OMS Quer'!H2536</f>
        <v>0</v>
      </c>
      <c r="I2536">
        <f>'Previous Trades Import_OMS Quer'!I2536</f>
        <v>0</v>
      </c>
      <c r="J2536">
        <f>'Previous Trades Import_OMS Quer'!J2536</f>
        <v>0</v>
      </c>
      <c r="K2536">
        <f>'Previous Trades Import_OMS Quer'!K2536</f>
        <v>0</v>
      </c>
      <c r="L2536">
        <f>'Previous Trades Import_OMS Quer'!L2536</f>
        <v>0</v>
      </c>
      <c r="M2536">
        <f>'Previous Trades Import_OMS Quer'!M2536</f>
        <v>0</v>
      </c>
      <c r="N2536">
        <f>'Previous Trades Import_OMS Quer'!N2536</f>
        <v>0</v>
      </c>
      <c r="O2536" t="str">
        <f>CLEAN('Previous Trades Import_OMS Quer'!O2536)</f>
        <v/>
      </c>
      <c r="Q2536" s="25">
        <f t="shared" si="78"/>
        <v>0</v>
      </c>
      <c r="R2536" s="25" t="e">
        <f>VLOOKUP(O2536,'Currency Balance'!$O$3:$Q$32,3,0)</f>
        <v>#N/A</v>
      </c>
      <c r="S2536" s="25" t="e">
        <f t="shared" si="79"/>
        <v>#N/A</v>
      </c>
    </row>
    <row r="2537" spans="1:19">
      <c r="A2537">
        <f>'Previous Trades Import_OMS Quer'!A2537</f>
        <v>0</v>
      </c>
      <c r="B2537">
        <f>'Previous Trades Import_OMS Quer'!B2537</f>
        <v>0</v>
      </c>
      <c r="C2537" s="22">
        <f>'Previous Trades Import_OMS Quer'!C2537</f>
        <v>0</v>
      </c>
      <c r="D2537">
        <f>'Previous Trades Import_OMS Quer'!D2537</f>
        <v>0</v>
      </c>
      <c r="E2537" s="22">
        <f>'Previous Trades Import_OMS Quer'!E2537</f>
        <v>0</v>
      </c>
      <c r="F2537">
        <f>'Previous Trades Import_OMS Quer'!F2537</f>
        <v>0</v>
      </c>
      <c r="G2537">
        <f>'Previous Trades Import_OMS Quer'!G2537</f>
        <v>0</v>
      </c>
      <c r="H2537">
        <f>'Previous Trades Import_OMS Quer'!H2537</f>
        <v>0</v>
      </c>
      <c r="I2537">
        <f>'Previous Trades Import_OMS Quer'!I2537</f>
        <v>0</v>
      </c>
      <c r="J2537">
        <f>'Previous Trades Import_OMS Quer'!J2537</f>
        <v>0</v>
      </c>
      <c r="K2537">
        <f>'Previous Trades Import_OMS Quer'!K2537</f>
        <v>0</v>
      </c>
      <c r="L2537">
        <f>'Previous Trades Import_OMS Quer'!L2537</f>
        <v>0</v>
      </c>
      <c r="M2537">
        <f>'Previous Trades Import_OMS Quer'!M2537</f>
        <v>0</v>
      </c>
      <c r="N2537">
        <f>'Previous Trades Import_OMS Quer'!N2537</f>
        <v>0</v>
      </c>
      <c r="O2537" t="str">
        <f>CLEAN('Previous Trades Import_OMS Quer'!O2537)</f>
        <v/>
      </c>
      <c r="Q2537" s="25">
        <f t="shared" si="78"/>
        <v>0</v>
      </c>
      <c r="R2537" s="25" t="e">
        <f>VLOOKUP(O2537,'Currency Balance'!$O$3:$Q$32,3,0)</f>
        <v>#N/A</v>
      </c>
      <c r="S2537" s="25" t="e">
        <f t="shared" si="79"/>
        <v>#N/A</v>
      </c>
    </row>
    <row r="2538" spans="1:19">
      <c r="A2538">
        <f>'Previous Trades Import_OMS Quer'!A2538</f>
        <v>0</v>
      </c>
      <c r="B2538">
        <f>'Previous Trades Import_OMS Quer'!B2538</f>
        <v>0</v>
      </c>
      <c r="C2538" s="22">
        <f>'Previous Trades Import_OMS Quer'!C2538</f>
        <v>0</v>
      </c>
      <c r="D2538">
        <f>'Previous Trades Import_OMS Quer'!D2538</f>
        <v>0</v>
      </c>
      <c r="E2538" s="22">
        <f>'Previous Trades Import_OMS Quer'!E2538</f>
        <v>0</v>
      </c>
      <c r="F2538">
        <f>'Previous Trades Import_OMS Quer'!F2538</f>
        <v>0</v>
      </c>
      <c r="G2538">
        <f>'Previous Trades Import_OMS Quer'!G2538</f>
        <v>0</v>
      </c>
      <c r="H2538">
        <f>'Previous Trades Import_OMS Quer'!H2538</f>
        <v>0</v>
      </c>
      <c r="I2538">
        <f>'Previous Trades Import_OMS Quer'!I2538</f>
        <v>0</v>
      </c>
      <c r="J2538">
        <f>'Previous Trades Import_OMS Quer'!J2538</f>
        <v>0</v>
      </c>
      <c r="K2538">
        <f>'Previous Trades Import_OMS Quer'!K2538</f>
        <v>0</v>
      </c>
      <c r="L2538">
        <f>'Previous Trades Import_OMS Quer'!L2538</f>
        <v>0</v>
      </c>
      <c r="M2538">
        <f>'Previous Trades Import_OMS Quer'!M2538</f>
        <v>0</v>
      </c>
      <c r="N2538">
        <f>'Previous Trades Import_OMS Quer'!N2538</f>
        <v>0</v>
      </c>
      <c r="O2538" t="str">
        <f>CLEAN('Previous Trades Import_OMS Quer'!O2538)</f>
        <v/>
      </c>
      <c r="Q2538" s="25">
        <f t="shared" si="78"/>
        <v>0</v>
      </c>
      <c r="R2538" s="25" t="e">
        <f>VLOOKUP(O2538,'Currency Balance'!$O$3:$Q$32,3,0)</f>
        <v>#N/A</v>
      </c>
      <c r="S2538" s="25" t="e">
        <f t="shared" si="79"/>
        <v>#N/A</v>
      </c>
    </row>
    <row r="2539" spans="1:19">
      <c r="A2539">
        <f>'Previous Trades Import_OMS Quer'!A2539</f>
        <v>0</v>
      </c>
      <c r="B2539">
        <f>'Previous Trades Import_OMS Quer'!B2539</f>
        <v>0</v>
      </c>
      <c r="C2539" s="22">
        <f>'Previous Trades Import_OMS Quer'!C2539</f>
        <v>0</v>
      </c>
      <c r="D2539">
        <f>'Previous Trades Import_OMS Quer'!D2539</f>
        <v>0</v>
      </c>
      <c r="E2539" s="22">
        <f>'Previous Trades Import_OMS Quer'!E2539</f>
        <v>0</v>
      </c>
      <c r="F2539">
        <f>'Previous Trades Import_OMS Quer'!F2539</f>
        <v>0</v>
      </c>
      <c r="G2539">
        <f>'Previous Trades Import_OMS Quer'!G2539</f>
        <v>0</v>
      </c>
      <c r="H2539">
        <f>'Previous Trades Import_OMS Quer'!H2539</f>
        <v>0</v>
      </c>
      <c r="I2539">
        <f>'Previous Trades Import_OMS Quer'!I2539</f>
        <v>0</v>
      </c>
      <c r="J2539">
        <f>'Previous Trades Import_OMS Quer'!J2539</f>
        <v>0</v>
      </c>
      <c r="K2539">
        <f>'Previous Trades Import_OMS Quer'!K2539</f>
        <v>0</v>
      </c>
      <c r="L2539">
        <f>'Previous Trades Import_OMS Quer'!L2539</f>
        <v>0</v>
      </c>
      <c r="M2539">
        <f>'Previous Trades Import_OMS Quer'!M2539</f>
        <v>0</v>
      </c>
      <c r="N2539">
        <f>'Previous Trades Import_OMS Quer'!N2539</f>
        <v>0</v>
      </c>
      <c r="O2539" t="str">
        <f>CLEAN('Previous Trades Import_OMS Quer'!O2539)</f>
        <v/>
      </c>
      <c r="Q2539" s="25">
        <f t="shared" si="78"/>
        <v>0</v>
      </c>
      <c r="R2539" s="25" t="e">
        <f>VLOOKUP(O2539,'Currency Balance'!$O$3:$Q$32,3,0)</f>
        <v>#N/A</v>
      </c>
      <c r="S2539" s="25" t="e">
        <f t="shared" si="79"/>
        <v>#N/A</v>
      </c>
    </row>
    <row r="2540" spans="1:19">
      <c r="A2540">
        <f>'Previous Trades Import_OMS Quer'!A2540</f>
        <v>0</v>
      </c>
      <c r="B2540">
        <f>'Previous Trades Import_OMS Quer'!B2540</f>
        <v>0</v>
      </c>
      <c r="C2540" s="22">
        <f>'Previous Trades Import_OMS Quer'!C2540</f>
        <v>0</v>
      </c>
      <c r="D2540">
        <f>'Previous Trades Import_OMS Quer'!D2540</f>
        <v>0</v>
      </c>
      <c r="E2540" s="22">
        <f>'Previous Trades Import_OMS Quer'!E2540</f>
        <v>0</v>
      </c>
      <c r="F2540">
        <f>'Previous Trades Import_OMS Quer'!F2540</f>
        <v>0</v>
      </c>
      <c r="G2540">
        <f>'Previous Trades Import_OMS Quer'!G2540</f>
        <v>0</v>
      </c>
      <c r="H2540">
        <f>'Previous Trades Import_OMS Quer'!H2540</f>
        <v>0</v>
      </c>
      <c r="I2540">
        <f>'Previous Trades Import_OMS Quer'!I2540</f>
        <v>0</v>
      </c>
      <c r="J2540">
        <f>'Previous Trades Import_OMS Quer'!J2540</f>
        <v>0</v>
      </c>
      <c r="K2540">
        <f>'Previous Trades Import_OMS Quer'!K2540</f>
        <v>0</v>
      </c>
      <c r="L2540">
        <f>'Previous Trades Import_OMS Quer'!L2540</f>
        <v>0</v>
      </c>
      <c r="M2540">
        <f>'Previous Trades Import_OMS Quer'!M2540</f>
        <v>0</v>
      </c>
      <c r="N2540">
        <f>'Previous Trades Import_OMS Quer'!N2540</f>
        <v>0</v>
      </c>
      <c r="O2540" t="str">
        <f>CLEAN('Previous Trades Import_OMS Quer'!O2540)</f>
        <v/>
      </c>
      <c r="Q2540" s="25">
        <f t="shared" si="78"/>
        <v>0</v>
      </c>
      <c r="R2540" s="25" t="e">
        <f>VLOOKUP(O2540,'Currency Balance'!$O$3:$Q$32,3,0)</f>
        <v>#N/A</v>
      </c>
      <c r="S2540" s="25" t="e">
        <f t="shared" si="79"/>
        <v>#N/A</v>
      </c>
    </row>
    <row r="2541" spans="1:19">
      <c r="A2541">
        <f>'Previous Trades Import_OMS Quer'!A2541</f>
        <v>0</v>
      </c>
      <c r="B2541">
        <f>'Previous Trades Import_OMS Quer'!B2541</f>
        <v>0</v>
      </c>
      <c r="C2541" s="22">
        <f>'Previous Trades Import_OMS Quer'!C2541</f>
        <v>0</v>
      </c>
      <c r="D2541">
        <f>'Previous Trades Import_OMS Quer'!D2541</f>
        <v>0</v>
      </c>
      <c r="E2541" s="22">
        <f>'Previous Trades Import_OMS Quer'!E2541</f>
        <v>0</v>
      </c>
      <c r="F2541">
        <f>'Previous Trades Import_OMS Quer'!F2541</f>
        <v>0</v>
      </c>
      <c r="G2541">
        <f>'Previous Trades Import_OMS Quer'!G2541</f>
        <v>0</v>
      </c>
      <c r="H2541">
        <f>'Previous Trades Import_OMS Quer'!H2541</f>
        <v>0</v>
      </c>
      <c r="I2541">
        <f>'Previous Trades Import_OMS Quer'!I2541</f>
        <v>0</v>
      </c>
      <c r="J2541">
        <f>'Previous Trades Import_OMS Quer'!J2541</f>
        <v>0</v>
      </c>
      <c r="K2541">
        <f>'Previous Trades Import_OMS Quer'!K2541</f>
        <v>0</v>
      </c>
      <c r="L2541">
        <f>'Previous Trades Import_OMS Quer'!L2541</f>
        <v>0</v>
      </c>
      <c r="M2541">
        <f>'Previous Trades Import_OMS Quer'!M2541</f>
        <v>0</v>
      </c>
      <c r="N2541">
        <f>'Previous Trades Import_OMS Quer'!N2541</f>
        <v>0</v>
      </c>
      <c r="O2541" t="str">
        <f>CLEAN('Previous Trades Import_OMS Quer'!O2541)</f>
        <v/>
      </c>
      <c r="Q2541" s="25">
        <f t="shared" si="78"/>
        <v>0</v>
      </c>
      <c r="R2541" s="25" t="e">
        <f>VLOOKUP(O2541,'Currency Balance'!$O$3:$Q$32,3,0)</f>
        <v>#N/A</v>
      </c>
      <c r="S2541" s="25" t="e">
        <f t="shared" si="79"/>
        <v>#N/A</v>
      </c>
    </row>
    <row r="2542" spans="1:19">
      <c r="A2542">
        <f>'Previous Trades Import_OMS Quer'!A2542</f>
        <v>0</v>
      </c>
      <c r="B2542">
        <f>'Previous Trades Import_OMS Quer'!B2542</f>
        <v>0</v>
      </c>
      <c r="C2542" s="22">
        <f>'Previous Trades Import_OMS Quer'!C2542</f>
        <v>0</v>
      </c>
      <c r="D2542">
        <f>'Previous Trades Import_OMS Quer'!D2542</f>
        <v>0</v>
      </c>
      <c r="E2542" s="22">
        <f>'Previous Trades Import_OMS Quer'!E2542</f>
        <v>0</v>
      </c>
      <c r="F2542">
        <f>'Previous Trades Import_OMS Quer'!F2542</f>
        <v>0</v>
      </c>
      <c r="G2542">
        <f>'Previous Trades Import_OMS Quer'!G2542</f>
        <v>0</v>
      </c>
      <c r="H2542">
        <f>'Previous Trades Import_OMS Quer'!H2542</f>
        <v>0</v>
      </c>
      <c r="I2542">
        <f>'Previous Trades Import_OMS Quer'!I2542</f>
        <v>0</v>
      </c>
      <c r="J2542">
        <f>'Previous Trades Import_OMS Quer'!J2542</f>
        <v>0</v>
      </c>
      <c r="K2542">
        <f>'Previous Trades Import_OMS Quer'!K2542</f>
        <v>0</v>
      </c>
      <c r="L2542">
        <f>'Previous Trades Import_OMS Quer'!L2542</f>
        <v>0</v>
      </c>
      <c r="M2542">
        <f>'Previous Trades Import_OMS Quer'!M2542</f>
        <v>0</v>
      </c>
      <c r="N2542">
        <f>'Previous Trades Import_OMS Quer'!N2542</f>
        <v>0</v>
      </c>
      <c r="O2542" t="str">
        <f>CLEAN('Previous Trades Import_OMS Quer'!O2542)</f>
        <v/>
      </c>
      <c r="Q2542" s="25">
        <f t="shared" si="78"/>
        <v>0</v>
      </c>
      <c r="R2542" s="25" t="e">
        <f>VLOOKUP(O2542,'Currency Balance'!$O$3:$Q$32,3,0)</f>
        <v>#N/A</v>
      </c>
      <c r="S2542" s="25" t="e">
        <f t="shared" si="79"/>
        <v>#N/A</v>
      </c>
    </row>
    <row r="2543" spans="1:19">
      <c r="A2543">
        <f>'Previous Trades Import_OMS Quer'!A2543</f>
        <v>0</v>
      </c>
      <c r="B2543">
        <f>'Previous Trades Import_OMS Quer'!B2543</f>
        <v>0</v>
      </c>
      <c r="C2543" s="22">
        <f>'Previous Trades Import_OMS Quer'!C2543</f>
        <v>0</v>
      </c>
      <c r="D2543">
        <f>'Previous Trades Import_OMS Quer'!D2543</f>
        <v>0</v>
      </c>
      <c r="E2543" s="22">
        <f>'Previous Trades Import_OMS Quer'!E2543</f>
        <v>0</v>
      </c>
      <c r="F2543">
        <f>'Previous Trades Import_OMS Quer'!F2543</f>
        <v>0</v>
      </c>
      <c r="G2543">
        <f>'Previous Trades Import_OMS Quer'!G2543</f>
        <v>0</v>
      </c>
      <c r="H2543">
        <f>'Previous Trades Import_OMS Quer'!H2543</f>
        <v>0</v>
      </c>
      <c r="I2543">
        <f>'Previous Trades Import_OMS Quer'!I2543</f>
        <v>0</v>
      </c>
      <c r="J2543">
        <f>'Previous Trades Import_OMS Quer'!J2543</f>
        <v>0</v>
      </c>
      <c r="K2543">
        <f>'Previous Trades Import_OMS Quer'!K2543</f>
        <v>0</v>
      </c>
      <c r="L2543">
        <f>'Previous Trades Import_OMS Quer'!L2543</f>
        <v>0</v>
      </c>
      <c r="M2543">
        <f>'Previous Trades Import_OMS Quer'!M2543</f>
        <v>0</v>
      </c>
      <c r="N2543">
        <f>'Previous Trades Import_OMS Quer'!N2543</f>
        <v>0</v>
      </c>
      <c r="O2543" t="str">
        <f>CLEAN('Previous Trades Import_OMS Quer'!O2543)</f>
        <v/>
      </c>
      <c r="Q2543" s="25">
        <f t="shared" si="78"/>
        <v>0</v>
      </c>
      <c r="R2543" s="25" t="e">
        <f>VLOOKUP(O2543,'Currency Balance'!$O$3:$Q$32,3,0)</f>
        <v>#N/A</v>
      </c>
      <c r="S2543" s="25" t="e">
        <f t="shared" si="79"/>
        <v>#N/A</v>
      </c>
    </row>
    <row r="2544" spans="1:19">
      <c r="A2544">
        <f>'Previous Trades Import_OMS Quer'!A2544</f>
        <v>0</v>
      </c>
      <c r="B2544">
        <f>'Previous Trades Import_OMS Quer'!B2544</f>
        <v>0</v>
      </c>
      <c r="C2544" s="22">
        <f>'Previous Trades Import_OMS Quer'!C2544</f>
        <v>0</v>
      </c>
      <c r="D2544">
        <f>'Previous Trades Import_OMS Quer'!D2544</f>
        <v>0</v>
      </c>
      <c r="E2544" s="22">
        <f>'Previous Trades Import_OMS Quer'!E2544</f>
        <v>0</v>
      </c>
      <c r="F2544">
        <f>'Previous Trades Import_OMS Quer'!F2544</f>
        <v>0</v>
      </c>
      <c r="G2544">
        <f>'Previous Trades Import_OMS Quer'!G2544</f>
        <v>0</v>
      </c>
      <c r="H2544">
        <f>'Previous Trades Import_OMS Quer'!H2544</f>
        <v>0</v>
      </c>
      <c r="I2544">
        <f>'Previous Trades Import_OMS Quer'!I2544</f>
        <v>0</v>
      </c>
      <c r="J2544">
        <f>'Previous Trades Import_OMS Quer'!J2544</f>
        <v>0</v>
      </c>
      <c r="K2544">
        <f>'Previous Trades Import_OMS Quer'!K2544</f>
        <v>0</v>
      </c>
      <c r="L2544">
        <f>'Previous Trades Import_OMS Quer'!L2544</f>
        <v>0</v>
      </c>
      <c r="M2544">
        <f>'Previous Trades Import_OMS Quer'!M2544</f>
        <v>0</v>
      </c>
      <c r="N2544">
        <f>'Previous Trades Import_OMS Quer'!N2544</f>
        <v>0</v>
      </c>
      <c r="O2544" t="str">
        <f>CLEAN('Previous Trades Import_OMS Quer'!O2544)</f>
        <v/>
      </c>
      <c r="Q2544" s="25">
        <f t="shared" si="78"/>
        <v>0</v>
      </c>
      <c r="R2544" s="25" t="e">
        <f>VLOOKUP(O2544,'Currency Balance'!$O$3:$Q$32,3,0)</f>
        <v>#N/A</v>
      </c>
      <c r="S2544" s="25" t="e">
        <f t="shared" si="79"/>
        <v>#N/A</v>
      </c>
    </row>
    <row r="2545" spans="1:19">
      <c r="A2545">
        <f>'Previous Trades Import_OMS Quer'!A2545</f>
        <v>0</v>
      </c>
      <c r="B2545">
        <f>'Previous Trades Import_OMS Quer'!B2545</f>
        <v>0</v>
      </c>
      <c r="C2545" s="22">
        <f>'Previous Trades Import_OMS Quer'!C2545</f>
        <v>0</v>
      </c>
      <c r="D2545">
        <f>'Previous Trades Import_OMS Quer'!D2545</f>
        <v>0</v>
      </c>
      <c r="E2545" s="22">
        <f>'Previous Trades Import_OMS Quer'!E2545</f>
        <v>0</v>
      </c>
      <c r="F2545">
        <f>'Previous Trades Import_OMS Quer'!F2545</f>
        <v>0</v>
      </c>
      <c r="G2545">
        <f>'Previous Trades Import_OMS Quer'!G2545</f>
        <v>0</v>
      </c>
      <c r="H2545">
        <f>'Previous Trades Import_OMS Quer'!H2545</f>
        <v>0</v>
      </c>
      <c r="I2545">
        <f>'Previous Trades Import_OMS Quer'!I2545</f>
        <v>0</v>
      </c>
      <c r="J2545">
        <f>'Previous Trades Import_OMS Quer'!J2545</f>
        <v>0</v>
      </c>
      <c r="K2545">
        <f>'Previous Trades Import_OMS Quer'!K2545</f>
        <v>0</v>
      </c>
      <c r="L2545">
        <f>'Previous Trades Import_OMS Quer'!L2545</f>
        <v>0</v>
      </c>
      <c r="M2545">
        <f>'Previous Trades Import_OMS Quer'!M2545</f>
        <v>0</v>
      </c>
      <c r="N2545">
        <f>'Previous Trades Import_OMS Quer'!N2545</f>
        <v>0</v>
      </c>
      <c r="O2545" t="str">
        <f>CLEAN('Previous Trades Import_OMS Quer'!O2545)</f>
        <v/>
      </c>
      <c r="Q2545" s="25">
        <f t="shared" si="78"/>
        <v>0</v>
      </c>
      <c r="R2545" s="25" t="e">
        <f>VLOOKUP(O2545,'Currency Balance'!$O$3:$Q$32,3,0)</f>
        <v>#N/A</v>
      </c>
      <c r="S2545" s="25" t="e">
        <f t="shared" si="79"/>
        <v>#N/A</v>
      </c>
    </row>
    <row r="2546" spans="1:19">
      <c r="A2546">
        <f>'Previous Trades Import_OMS Quer'!A2546</f>
        <v>0</v>
      </c>
      <c r="B2546">
        <f>'Previous Trades Import_OMS Quer'!B2546</f>
        <v>0</v>
      </c>
      <c r="C2546" s="22">
        <f>'Previous Trades Import_OMS Quer'!C2546</f>
        <v>0</v>
      </c>
      <c r="D2546">
        <f>'Previous Trades Import_OMS Quer'!D2546</f>
        <v>0</v>
      </c>
      <c r="E2546" s="22">
        <f>'Previous Trades Import_OMS Quer'!E2546</f>
        <v>0</v>
      </c>
      <c r="F2546">
        <f>'Previous Trades Import_OMS Quer'!F2546</f>
        <v>0</v>
      </c>
      <c r="G2546">
        <f>'Previous Trades Import_OMS Quer'!G2546</f>
        <v>0</v>
      </c>
      <c r="H2546">
        <f>'Previous Trades Import_OMS Quer'!H2546</f>
        <v>0</v>
      </c>
      <c r="I2546">
        <f>'Previous Trades Import_OMS Quer'!I2546</f>
        <v>0</v>
      </c>
      <c r="J2546">
        <f>'Previous Trades Import_OMS Quer'!J2546</f>
        <v>0</v>
      </c>
      <c r="K2546">
        <f>'Previous Trades Import_OMS Quer'!K2546</f>
        <v>0</v>
      </c>
      <c r="L2546">
        <f>'Previous Trades Import_OMS Quer'!L2546</f>
        <v>0</v>
      </c>
      <c r="M2546">
        <f>'Previous Trades Import_OMS Quer'!M2546</f>
        <v>0</v>
      </c>
      <c r="N2546">
        <f>'Previous Trades Import_OMS Quer'!N2546</f>
        <v>0</v>
      </c>
      <c r="O2546" t="str">
        <f>CLEAN('Previous Trades Import_OMS Quer'!O2546)</f>
        <v/>
      </c>
      <c r="Q2546" s="25">
        <f t="shared" si="78"/>
        <v>0</v>
      </c>
      <c r="R2546" s="25" t="e">
        <f>VLOOKUP(O2546,'Currency Balance'!$O$3:$Q$32,3,0)</f>
        <v>#N/A</v>
      </c>
      <c r="S2546" s="25" t="e">
        <f t="shared" si="79"/>
        <v>#N/A</v>
      </c>
    </row>
    <row r="2547" spans="1:19">
      <c r="A2547">
        <f>'Previous Trades Import_OMS Quer'!A2547</f>
        <v>0</v>
      </c>
      <c r="B2547">
        <f>'Previous Trades Import_OMS Quer'!B2547</f>
        <v>0</v>
      </c>
      <c r="C2547" s="22">
        <f>'Previous Trades Import_OMS Quer'!C2547</f>
        <v>0</v>
      </c>
      <c r="D2547">
        <f>'Previous Trades Import_OMS Quer'!D2547</f>
        <v>0</v>
      </c>
      <c r="E2547" s="22">
        <f>'Previous Trades Import_OMS Quer'!E2547</f>
        <v>0</v>
      </c>
      <c r="F2547">
        <f>'Previous Trades Import_OMS Quer'!F2547</f>
        <v>0</v>
      </c>
      <c r="G2547">
        <f>'Previous Trades Import_OMS Quer'!G2547</f>
        <v>0</v>
      </c>
      <c r="H2547">
        <f>'Previous Trades Import_OMS Quer'!H2547</f>
        <v>0</v>
      </c>
      <c r="I2547">
        <f>'Previous Trades Import_OMS Quer'!I2547</f>
        <v>0</v>
      </c>
      <c r="J2547">
        <f>'Previous Trades Import_OMS Quer'!J2547</f>
        <v>0</v>
      </c>
      <c r="K2547">
        <f>'Previous Trades Import_OMS Quer'!K2547</f>
        <v>0</v>
      </c>
      <c r="L2547">
        <f>'Previous Trades Import_OMS Quer'!L2547</f>
        <v>0</v>
      </c>
      <c r="M2547">
        <f>'Previous Trades Import_OMS Quer'!M2547</f>
        <v>0</v>
      </c>
      <c r="N2547">
        <f>'Previous Trades Import_OMS Quer'!N2547</f>
        <v>0</v>
      </c>
      <c r="O2547" t="str">
        <f>CLEAN('Previous Trades Import_OMS Quer'!O2547)</f>
        <v/>
      </c>
      <c r="Q2547" s="25">
        <f t="shared" si="78"/>
        <v>0</v>
      </c>
      <c r="R2547" s="25" t="e">
        <f>VLOOKUP(O2547,'Currency Balance'!$O$3:$Q$32,3,0)</f>
        <v>#N/A</v>
      </c>
      <c r="S2547" s="25" t="e">
        <f t="shared" si="79"/>
        <v>#N/A</v>
      </c>
    </row>
    <row r="2548" spans="1:19">
      <c r="A2548">
        <f>'Previous Trades Import_OMS Quer'!A2548</f>
        <v>0</v>
      </c>
      <c r="B2548">
        <f>'Previous Trades Import_OMS Quer'!B2548</f>
        <v>0</v>
      </c>
      <c r="C2548" s="22">
        <f>'Previous Trades Import_OMS Quer'!C2548</f>
        <v>0</v>
      </c>
      <c r="D2548">
        <f>'Previous Trades Import_OMS Quer'!D2548</f>
        <v>0</v>
      </c>
      <c r="E2548" s="22">
        <f>'Previous Trades Import_OMS Quer'!E2548</f>
        <v>0</v>
      </c>
      <c r="F2548">
        <f>'Previous Trades Import_OMS Quer'!F2548</f>
        <v>0</v>
      </c>
      <c r="G2548">
        <f>'Previous Trades Import_OMS Quer'!G2548</f>
        <v>0</v>
      </c>
      <c r="H2548">
        <f>'Previous Trades Import_OMS Quer'!H2548</f>
        <v>0</v>
      </c>
      <c r="I2548">
        <f>'Previous Trades Import_OMS Quer'!I2548</f>
        <v>0</v>
      </c>
      <c r="J2548">
        <f>'Previous Trades Import_OMS Quer'!J2548</f>
        <v>0</v>
      </c>
      <c r="K2548">
        <f>'Previous Trades Import_OMS Quer'!K2548</f>
        <v>0</v>
      </c>
      <c r="L2548">
        <f>'Previous Trades Import_OMS Quer'!L2548</f>
        <v>0</v>
      </c>
      <c r="M2548">
        <f>'Previous Trades Import_OMS Quer'!M2548</f>
        <v>0</v>
      </c>
      <c r="N2548">
        <f>'Previous Trades Import_OMS Quer'!N2548</f>
        <v>0</v>
      </c>
      <c r="O2548" t="str">
        <f>CLEAN('Previous Trades Import_OMS Quer'!O2548)</f>
        <v/>
      </c>
      <c r="Q2548" s="25">
        <f t="shared" si="78"/>
        <v>0</v>
      </c>
      <c r="R2548" s="25" t="e">
        <f>VLOOKUP(O2548,'Currency Balance'!$O$3:$Q$32,3,0)</f>
        <v>#N/A</v>
      </c>
      <c r="S2548" s="25" t="e">
        <f t="shared" si="79"/>
        <v>#N/A</v>
      </c>
    </row>
    <row r="2549" spans="1:19">
      <c r="A2549">
        <f>'Previous Trades Import_OMS Quer'!A2549</f>
        <v>0</v>
      </c>
      <c r="B2549">
        <f>'Previous Trades Import_OMS Quer'!B2549</f>
        <v>0</v>
      </c>
      <c r="C2549" s="22">
        <f>'Previous Trades Import_OMS Quer'!C2549</f>
        <v>0</v>
      </c>
      <c r="D2549">
        <f>'Previous Trades Import_OMS Quer'!D2549</f>
        <v>0</v>
      </c>
      <c r="E2549" s="22">
        <f>'Previous Trades Import_OMS Quer'!E2549</f>
        <v>0</v>
      </c>
      <c r="F2549">
        <f>'Previous Trades Import_OMS Quer'!F2549</f>
        <v>0</v>
      </c>
      <c r="G2549">
        <f>'Previous Trades Import_OMS Quer'!G2549</f>
        <v>0</v>
      </c>
      <c r="H2549">
        <f>'Previous Trades Import_OMS Quer'!H2549</f>
        <v>0</v>
      </c>
      <c r="I2549">
        <f>'Previous Trades Import_OMS Quer'!I2549</f>
        <v>0</v>
      </c>
      <c r="J2549">
        <f>'Previous Trades Import_OMS Quer'!J2549</f>
        <v>0</v>
      </c>
      <c r="K2549">
        <f>'Previous Trades Import_OMS Quer'!K2549</f>
        <v>0</v>
      </c>
      <c r="L2549">
        <f>'Previous Trades Import_OMS Quer'!L2549</f>
        <v>0</v>
      </c>
      <c r="M2549">
        <f>'Previous Trades Import_OMS Quer'!M2549</f>
        <v>0</v>
      </c>
      <c r="N2549">
        <f>'Previous Trades Import_OMS Quer'!N2549</f>
        <v>0</v>
      </c>
      <c r="O2549" t="str">
        <f>CLEAN('Previous Trades Import_OMS Quer'!O2549)</f>
        <v/>
      </c>
      <c r="Q2549" s="25">
        <f t="shared" si="78"/>
        <v>0</v>
      </c>
      <c r="R2549" s="25" t="e">
        <f>VLOOKUP(O2549,'Currency Balance'!$O$3:$Q$32,3,0)</f>
        <v>#N/A</v>
      </c>
      <c r="S2549" s="25" t="e">
        <f t="shared" si="79"/>
        <v>#N/A</v>
      </c>
    </row>
    <row r="2550" spans="1:19">
      <c r="A2550">
        <f>'Previous Trades Import_OMS Quer'!A2550</f>
        <v>0</v>
      </c>
      <c r="B2550">
        <f>'Previous Trades Import_OMS Quer'!B2550</f>
        <v>0</v>
      </c>
      <c r="C2550" s="22">
        <f>'Previous Trades Import_OMS Quer'!C2550</f>
        <v>0</v>
      </c>
      <c r="D2550">
        <f>'Previous Trades Import_OMS Quer'!D2550</f>
        <v>0</v>
      </c>
      <c r="E2550" s="22">
        <f>'Previous Trades Import_OMS Quer'!E2550</f>
        <v>0</v>
      </c>
      <c r="F2550">
        <f>'Previous Trades Import_OMS Quer'!F2550</f>
        <v>0</v>
      </c>
      <c r="G2550">
        <f>'Previous Trades Import_OMS Quer'!G2550</f>
        <v>0</v>
      </c>
      <c r="H2550">
        <f>'Previous Trades Import_OMS Quer'!H2550</f>
        <v>0</v>
      </c>
      <c r="I2550">
        <f>'Previous Trades Import_OMS Quer'!I2550</f>
        <v>0</v>
      </c>
      <c r="J2550">
        <f>'Previous Trades Import_OMS Quer'!J2550</f>
        <v>0</v>
      </c>
      <c r="K2550">
        <f>'Previous Trades Import_OMS Quer'!K2550</f>
        <v>0</v>
      </c>
      <c r="L2550">
        <f>'Previous Trades Import_OMS Quer'!L2550</f>
        <v>0</v>
      </c>
      <c r="M2550">
        <f>'Previous Trades Import_OMS Quer'!M2550</f>
        <v>0</v>
      </c>
      <c r="N2550">
        <f>'Previous Trades Import_OMS Quer'!N2550</f>
        <v>0</v>
      </c>
      <c r="O2550" t="str">
        <f>CLEAN('Previous Trades Import_OMS Quer'!O2550)</f>
        <v/>
      </c>
      <c r="Q2550" s="25">
        <f t="shared" si="78"/>
        <v>0</v>
      </c>
      <c r="R2550" s="25" t="e">
        <f>VLOOKUP(O2550,'Currency Balance'!$O$3:$Q$32,3,0)</f>
        <v>#N/A</v>
      </c>
      <c r="S2550" s="25" t="e">
        <f t="shared" si="79"/>
        <v>#N/A</v>
      </c>
    </row>
    <row r="2551" spans="1:19">
      <c r="A2551">
        <f>'Previous Trades Import_OMS Quer'!A2551</f>
        <v>0</v>
      </c>
      <c r="B2551">
        <f>'Previous Trades Import_OMS Quer'!B2551</f>
        <v>0</v>
      </c>
      <c r="C2551" s="22">
        <f>'Previous Trades Import_OMS Quer'!C2551</f>
        <v>0</v>
      </c>
      <c r="D2551">
        <f>'Previous Trades Import_OMS Quer'!D2551</f>
        <v>0</v>
      </c>
      <c r="E2551" s="22">
        <f>'Previous Trades Import_OMS Quer'!E2551</f>
        <v>0</v>
      </c>
      <c r="F2551">
        <f>'Previous Trades Import_OMS Quer'!F2551</f>
        <v>0</v>
      </c>
      <c r="G2551">
        <f>'Previous Trades Import_OMS Quer'!G2551</f>
        <v>0</v>
      </c>
      <c r="H2551">
        <f>'Previous Trades Import_OMS Quer'!H2551</f>
        <v>0</v>
      </c>
      <c r="I2551">
        <f>'Previous Trades Import_OMS Quer'!I2551</f>
        <v>0</v>
      </c>
      <c r="J2551">
        <f>'Previous Trades Import_OMS Quer'!J2551</f>
        <v>0</v>
      </c>
      <c r="K2551">
        <f>'Previous Trades Import_OMS Quer'!K2551</f>
        <v>0</v>
      </c>
      <c r="L2551">
        <f>'Previous Trades Import_OMS Quer'!L2551</f>
        <v>0</v>
      </c>
      <c r="M2551">
        <f>'Previous Trades Import_OMS Quer'!M2551</f>
        <v>0</v>
      </c>
      <c r="N2551">
        <f>'Previous Trades Import_OMS Quer'!N2551</f>
        <v>0</v>
      </c>
      <c r="O2551" t="str">
        <f>CLEAN('Previous Trades Import_OMS Quer'!O2551)</f>
        <v/>
      </c>
      <c r="Q2551" s="25">
        <f t="shared" si="78"/>
        <v>0</v>
      </c>
      <c r="R2551" s="25" t="e">
        <f>VLOOKUP(O2551,'Currency Balance'!$O$3:$Q$32,3,0)</f>
        <v>#N/A</v>
      </c>
      <c r="S2551" s="25" t="e">
        <f t="shared" si="79"/>
        <v>#N/A</v>
      </c>
    </row>
    <row r="2552" spans="1:19">
      <c r="A2552">
        <f>'Previous Trades Import_OMS Quer'!A2552</f>
        <v>0</v>
      </c>
      <c r="B2552">
        <f>'Previous Trades Import_OMS Quer'!B2552</f>
        <v>0</v>
      </c>
      <c r="C2552" s="22">
        <f>'Previous Trades Import_OMS Quer'!C2552</f>
        <v>0</v>
      </c>
      <c r="D2552">
        <f>'Previous Trades Import_OMS Quer'!D2552</f>
        <v>0</v>
      </c>
      <c r="E2552" s="22">
        <f>'Previous Trades Import_OMS Quer'!E2552</f>
        <v>0</v>
      </c>
      <c r="F2552">
        <f>'Previous Trades Import_OMS Quer'!F2552</f>
        <v>0</v>
      </c>
      <c r="G2552">
        <f>'Previous Trades Import_OMS Quer'!G2552</f>
        <v>0</v>
      </c>
      <c r="H2552">
        <f>'Previous Trades Import_OMS Quer'!H2552</f>
        <v>0</v>
      </c>
      <c r="I2552">
        <f>'Previous Trades Import_OMS Quer'!I2552</f>
        <v>0</v>
      </c>
      <c r="J2552">
        <f>'Previous Trades Import_OMS Quer'!J2552</f>
        <v>0</v>
      </c>
      <c r="K2552">
        <f>'Previous Trades Import_OMS Quer'!K2552</f>
        <v>0</v>
      </c>
      <c r="L2552">
        <f>'Previous Trades Import_OMS Quer'!L2552</f>
        <v>0</v>
      </c>
      <c r="M2552">
        <f>'Previous Trades Import_OMS Quer'!M2552</f>
        <v>0</v>
      </c>
      <c r="N2552">
        <f>'Previous Trades Import_OMS Quer'!N2552</f>
        <v>0</v>
      </c>
      <c r="O2552" t="str">
        <f>CLEAN('Previous Trades Import_OMS Quer'!O2552)</f>
        <v/>
      </c>
      <c r="Q2552" s="25">
        <f t="shared" si="78"/>
        <v>0</v>
      </c>
      <c r="R2552" s="25" t="e">
        <f>VLOOKUP(O2552,'Currency Balance'!$O$3:$Q$32,3,0)</f>
        <v>#N/A</v>
      </c>
      <c r="S2552" s="25" t="e">
        <f t="shared" si="79"/>
        <v>#N/A</v>
      </c>
    </row>
    <row r="2553" spans="1:19">
      <c r="A2553">
        <f>'Previous Trades Import_OMS Quer'!A2553</f>
        <v>0</v>
      </c>
      <c r="B2553">
        <f>'Previous Trades Import_OMS Quer'!B2553</f>
        <v>0</v>
      </c>
      <c r="C2553" s="22">
        <f>'Previous Trades Import_OMS Quer'!C2553</f>
        <v>0</v>
      </c>
      <c r="D2553">
        <f>'Previous Trades Import_OMS Quer'!D2553</f>
        <v>0</v>
      </c>
      <c r="E2553" s="22">
        <f>'Previous Trades Import_OMS Quer'!E2553</f>
        <v>0</v>
      </c>
      <c r="F2553">
        <f>'Previous Trades Import_OMS Quer'!F2553</f>
        <v>0</v>
      </c>
      <c r="G2553">
        <f>'Previous Trades Import_OMS Quer'!G2553</f>
        <v>0</v>
      </c>
      <c r="H2553">
        <f>'Previous Trades Import_OMS Quer'!H2553</f>
        <v>0</v>
      </c>
      <c r="I2553">
        <f>'Previous Trades Import_OMS Quer'!I2553</f>
        <v>0</v>
      </c>
      <c r="J2553">
        <f>'Previous Trades Import_OMS Quer'!J2553</f>
        <v>0</v>
      </c>
      <c r="K2553">
        <f>'Previous Trades Import_OMS Quer'!K2553</f>
        <v>0</v>
      </c>
      <c r="L2553">
        <f>'Previous Trades Import_OMS Quer'!L2553</f>
        <v>0</v>
      </c>
      <c r="M2553">
        <f>'Previous Trades Import_OMS Quer'!M2553</f>
        <v>0</v>
      </c>
      <c r="N2553">
        <f>'Previous Trades Import_OMS Quer'!N2553</f>
        <v>0</v>
      </c>
      <c r="O2553" t="str">
        <f>CLEAN('Previous Trades Import_OMS Quer'!O2553)</f>
        <v/>
      </c>
      <c r="Q2553" s="25">
        <f t="shared" si="78"/>
        <v>0</v>
      </c>
      <c r="R2553" s="25" t="e">
        <f>VLOOKUP(O2553,'Currency Balance'!$O$3:$Q$32,3,0)</f>
        <v>#N/A</v>
      </c>
      <c r="S2553" s="25" t="e">
        <f t="shared" si="79"/>
        <v>#N/A</v>
      </c>
    </row>
    <row r="2554" spans="1:19">
      <c r="A2554">
        <f>'Previous Trades Import_OMS Quer'!A2554</f>
        <v>0</v>
      </c>
      <c r="B2554">
        <f>'Previous Trades Import_OMS Quer'!B2554</f>
        <v>0</v>
      </c>
      <c r="C2554" s="22">
        <f>'Previous Trades Import_OMS Quer'!C2554</f>
        <v>0</v>
      </c>
      <c r="D2554">
        <f>'Previous Trades Import_OMS Quer'!D2554</f>
        <v>0</v>
      </c>
      <c r="E2554" s="22">
        <f>'Previous Trades Import_OMS Quer'!E2554</f>
        <v>0</v>
      </c>
      <c r="F2554">
        <f>'Previous Trades Import_OMS Quer'!F2554</f>
        <v>0</v>
      </c>
      <c r="G2554">
        <f>'Previous Trades Import_OMS Quer'!G2554</f>
        <v>0</v>
      </c>
      <c r="H2554">
        <f>'Previous Trades Import_OMS Quer'!H2554</f>
        <v>0</v>
      </c>
      <c r="I2554">
        <f>'Previous Trades Import_OMS Quer'!I2554</f>
        <v>0</v>
      </c>
      <c r="J2554">
        <f>'Previous Trades Import_OMS Quer'!J2554</f>
        <v>0</v>
      </c>
      <c r="K2554">
        <f>'Previous Trades Import_OMS Quer'!K2554</f>
        <v>0</v>
      </c>
      <c r="L2554">
        <f>'Previous Trades Import_OMS Quer'!L2554</f>
        <v>0</v>
      </c>
      <c r="M2554">
        <f>'Previous Trades Import_OMS Quer'!M2554</f>
        <v>0</v>
      </c>
      <c r="N2554">
        <f>'Previous Trades Import_OMS Quer'!N2554</f>
        <v>0</v>
      </c>
      <c r="O2554" t="str">
        <f>CLEAN('Previous Trades Import_OMS Quer'!O2554)</f>
        <v/>
      </c>
      <c r="Q2554" s="25">
        <f t="shared" si="78"/>
        <v>0</v>
      </c>
      <c r="R2554" s="25" t="e">
        <f>VLOOKUP(O2554,'Currency Balance'!$O$3:$Q$32,3,0)</f>
        <v>#N/A</v>
      </c>
      <c r="S2554" s="25" t="e">
        <f t="shared" si="79"/>
        <v>#N/A</v>
      </c>
    </row>
    <row r="2555" spans="1:19">
      <c r="A2555">
        <f>'Previous Trades Import_OMS Quer'!A2555</f>
        <v>0</v>
      </c>
      <c r="B2555">
        <f>'Previous Trades Import_OMS Quer'!B2555</f>
        <v>0</v>
      </c>
      <c r="C2555" s="22">
        <f>'Previous Trades Import_OMS Quer'!C2555</f>
        <v>0</v>
      </c>
      <c r="D2555">
        <f>'Previous Trades Import_OMS Quer'!D2555</f>
        <v>0</v>
      </c>
      <c r="E2555" s="22">
        <f>'Previous Trades Import_OMS Quer'!E2555</f>
        <v>0</v>
      </c>
      <c r="F2555">
        <f>'Previous Trades Import_OMS Quer'!F2555</f>
        <v>0</v>
      </c>
      <c r="G2555">
        <f>'Previous Trades Import_OMS Quer'!G2555</f>
        <v>0</v>
      </c>
      <c r="H2555">
        <f>'Previous Trades Import_OMS Quer'!H2555</f>
        <v>0</v>
      </c>
      <c r="I2555">
        <f>'Previous Trades Import_OMS Quer'!I2555</f>
        <v>0</v>
      </c>
      <c r="J2555">
        <f>'Previous Trades Import_OMS Quer'!J2555</f>
        <v>0</v>
      </c>
      <c r="K2555">
        <f>'Previous Trades Import_OMS Quer'!K2555</f>
        <v>0</v>
      </c>
      <c r="L2555">
        <f>'Previous Trades Import_OMS Quer'!L2555</f>
        <v>0</v>
      </c>
      <c r="M2555">
        <f>'Previous Trades Import_OMS Quer'!M2555</f>
        <v>0</v>
      </c>
      <c r="N2555">
        <f>'Previous Trades Import_OMS Quer'!N2555</f>
        <v>0</v>
      </c>
      <c r="O2555" t="str">
        <f>CLEAN('Previous Trades Import_OMS Quer'!O2555)</f>
        <v/>
      </c>
      <c r="Q2555" s="25">
        <f t="shared" si="78"/>
        <v>0</v>
      </c>
      <c r="R2555" s="25" t="e">
        <f>VLOOKUP(O2555,'Currency Balance'!$O$3:$Q$32,3,0)</f>
        <v>#N/A</v>
      </c>
      <c r="S2555" s="25" t="e">
        <f t="shared" si="79"/>
        <v>#N/A</v>
      </c>
    </row>
    <row r="2556" spans="1:19">
      <c r="A2556">
        <f>'Previous Trades Import_OMS Quer'!A2556</f>
        <v>0</v>
      </c>
      <c r="B2556">
        <f>'Previous Trades Import_OMS Quer'!B2556</f>
        <v>0</v>
      </c>
      <c r="C2556" s="22">
        <f>'Previous Trades Import_OMS Quer'!C2556</f>
        <v>0</v>
      </c>
      <c r="D2556">
        <f>'Previous Trades Import_OMS Quer'!D2556</f>
        <v>0</v>
      </c>
      <c r="E2556" s="22">
        <f>'Previous Trades Import_OMS Quer'!E2556</f>
        <v>0</v>
      </c>
      <c r="F2556">
        <f>'Previous Trades Import_OMS Quer'!F2556</f>
        <v>0</v>
      </c>
      <c r="G2556">
        <f>'Previous Trades Import_OMS Quer'!G2556</f>
        <v>0</v>
      </c>
      <c r="H2556">
        <f>'Previous Trades Import_OMS Quer'!H2556</f>
        <v>0</v>
      </c>
      <c r="I2556">
        <f>'Previous Trades Import_OMS Quer'!I2556</f>
        <v>0</v>
      </c>
      <c r="J2556">
        <f>'Previous Trades Import_OMS Quer'!J2556</f>
        <v>0</v>
      </c>
      <c r="K2556">
        <f>'Previous Trades Import_OMS Quer'!K2556</f>
        <v>0</v>
      </c>
      <c r="L2556">
        <f>'Previous Trades Import_OMS Quer'!L2556</f>
        <v>0</v>
      </c>
      <c r="M2556">
        <f>'Previous Trades Import_OMS Quer'!M2556</f>
        <v>0</v>
      </c>
      <c r="N2556">
        <f>'Previous Trades Import_OMS Quer'!N2556</f>
        <v>0</v>
      </c>
      <c r="O2556" t="str">
        <f>CLEAN('Previous Trades Import_OMS Quer'!O2556)</f>
        <v/>
      </c>
      <c r="Q2556" s="25">
        <f t="shared" si="78"/>
        <v>0</v>
      </c>
      <c r="R2556" s="25" t="e">
        <f>VLOOKUP(O2556,'Currency Balance'!$O$3:$Q$32,3,0)</f>
        <v>#N/A</v>
      </c>
      <c r="S2556" s="25" t="e">
        <f t="shared" si="79"/>
        <v>#N/A</v>
      </c>
    </row>
    <row r="2557" spans="1:19">
      <c r="A2557">
        <f>'Previous Trades Import_OMS Quer'!A2557</f>
        <v>0</v>
      </c>
      <c r="B2557">
        <f>'Previous Trades Import_OMS Quer'!B2557</f>
        <v>0</v>
      </c>
      <c r="C2557" s="22">
        <f>'Previous Trades Import_OMS Quer'!C2557</f>
        <v>0</v>
      </c>
      <c r="D2557">
        <f>'Previous Trades Import_OMS Quer'!D2557</f>
        <v>0</v>
      </c>
      <c r="E2557" s="22">
        <f>'Previous Trades Import_OMS Quer'!E2557</f>
        <v>0</v>
      </c>
      <c r="F2557">
        <f>'Previous Trades Import_OMS Quer'!F2557</f>
        <v>0</v>
      </c>
      <c r="G2557">
        <f>'Previous Trades Import_OMS Quer'!G2557</f>
        <v>0</v>
      </c>
      <c r="H2557">
        <f>'Previous Trades Import_OMS Quer'!H2557</f>
        <v>0</v>
      </c>
      <c r="I2557">
        <f>'Previous Trades Import_OMS Quer'!I2557</f>
        <v>0</v>
      </c>
      <c r="J2557">
        <f>'Previous Trades Import_OMS Quer'!J2557</f>
        <v>0</v>
      </c>
      <c r="K2557">
        <f>'Previous Trades Import_OMS Quer'!K2557</f>
        <v>0</v>
      </c>
      <c r="L2557">
        <f>'Previous Trades Import_OMS Quer'!L2557</f>
        <v>0</v>
      </c>
      <c r="M2557">
        <f>'Previous Trades Import_OMS Quer'!M2557</f>
        <v>0</v>
      </c>
      <c r="N2557">
        <f>'Previous Trades Import_OMS Quer'!N2557</f>
        <v>0</v>
      </c>
      <c r="O2557" t="str">
        <f>CLEAN('Previous Trades Import_OMS Quer'!O2557)</f>
        <v/>
      </c>
      <c r="Q2557" s="25">
        <f t="shared" si="78"/>
        <v>0</v>
      </c>
      <c r="R2557" s="25" t="e">
        <f>VLOOKUP(O2557,'Currency Balance'!$O$3:$Q$32,3,0)</f>
        <v>#N/A</v>
      </c>
      <c r="S2557" s="25" t="e">
        <f t="shared" si="79"/>
        <v>#N/A</v>
      </c>
    </row>
    <row r="2558" spans="1:19">
      <c r="A2558">
        <f>'Previous Trades Import_OMS Quer'!A2558</f>
        <v>0</v>
      </c>
      <c r="B2558">
        <f>'Previous Trades Import_OMS Quer'!B2558</f>
        <v>0</v>
      </c>
      <c r="C2558" s="22">
        <f>'Previous Trades Import_OMS Quer'!C2558</f>
        <v>0</v>
      </c>
      <c r="D2558">
        <f>'Previous Trades Import_OMS Quer'!D2558</f>
        <v>0</v>
      </c>
      <c r="E2558" s="22">
        <f>'Previous Trades Import_OMS Quer'!E2558</f>
        <v>0</v>
      </c>
      <c r="F2558">
        <f>'Previous Trades Import_OMS Quer'!F2558</f>
        <v>0</v>
      </c>
      <c r="G2558">
        <f>'Previous Trades Import_OMS Quer'!G2558</f>
        <v>0</v>
      </c>
      <c r="H2558">
        <f>'Previous Trades Import_OMS Quer'!H2558</f>
        <v>0</v>
      </c>
      <c r="I2558">
        <f>'Previous Trades Import_OMS Quer'!I2558</f>
        <v>0</v>
      </c>
      <c r="J2558">
        <f>'Previous Trades Import_OMS Quer'!J2558</f>
        <v>0</v>
      </c>
      <c r="K2558">
        <f>'Previous Trades Import_OMS Quer'!K2558</f>
        <v>0</v>
      </c>
      <c r="L2558">
        <f>'Previous Trades Import_OMS Quer'!L2558</f>
        <v>0</v>
      </c>
      <c r="M2558">
        <f>'Previous Trades Import_OMS Quer'!M2558</f>
        <v>0</v>
      </c>
      <c r="N2558">
        <f>'Previous Trades Import_OMS Quer'!N2558</f>
        <v>0</v>
      </c>
      <c r="O2558" t="str">
        <f>CLEAN('Previous Trades Import_OMS Quer'!O2558)</f>
        <v/>
      </c>
      <c r="Q2558" s="25">
        <f t="shared" si="78"/>
        <v>0</v>
      </c>
      <c r="R2558" s="25" t="e">
        <f>VLOOKUP(O2558,'Currency Balance'!$O$3:$Q$32,3,0)</f>
        <v>#N/A</v>
      </c>
      <c r="S2558" s="25" t="e">
        <f t="shared" si="79"/>
        <v>#N/A</v>
      </c>
    </row>
    <row r="2559" spans="1:19">
      <c r="A2559">
        <f>'Previous Trades Import_OMS Quer'!A2559</f>
        <v>0</v>
      </c>
      <c r="B2559">
        <f>'Previous Trades Import_OMS Quer'!B2559</f>
        <v>0</v>
      </c>
      <c r="C2559" s="22">
        <f>'Previous Trades Import_OMS Quer'!C2559</f>
        <v>0</v>
      </c>
      <c r="D2559">
        <f>'Previous Trades Import_OMS Quer'!D2559</f>
        <v>0</v>
      </c>
      <c r="E2559" s="22">
        <f>'Previous Trades Import_OMS Quer'!E2559</f>
        <v>0</v>
      </c>
      <c r="F2559">
        <f>'Previous Trades Import_OMS Quer'!F2559</f>
        <v>0</v>
      </c>
      <c r="G2559">
        <f>'Previous Trades Import_OMS Quer'!G2559</f>
        <v>0</v>
      </c>
      <c r="H2559">
        <f>'Previous Trades Import_OMS Quer'!H2559</f>
        <v>0</v>
      </c>
      <c r="I2559">
        <f>'Previous Trades Import_OMS Quer'!I2559</f>
        <v>0</v>
      </c>
      <c r="J2559">
        <f>'Previous Trades Import_OMS Quer'!J2559</f>
        <v>0</v>
      </c>
      <c r="K2559">
        <f>'Previous Trades Import_OMS Quer'!K2559</f>
        <v>0</v>
      </c>
      <c r="L2559">
        <f>'Previous Trades Import_OMS Quer'!L2559</f>
        <v>0</v>
      </c>
      <c r="M2559">
        <f>'Previous Trades Import_OMS Quer'!M2559</f>
        <v>0</v>
      </c>
      <c r="N2559">
        <f>'Previous Trades Import_OMS Quer'!N2559</f>
        <v>0</v>
      </c>
      <c r="O2559" t="str">
        <f>CLEAN('Previous Trades Import_OMS Quer'!O2559)</f>
        <v/>
      </c>
      <c r="Q2559" s="25">
        <f t="shared" si="78"/>
        <v>0</v>
      </c>
      <c r="R2559" s="25" t="e">
        <f>VLOOKUP(O2559,'Currency Balance'!$O$3:$Q$32,3,0)</f>
        <v>#N/A</v>
      </c>
      <c r="S2559" s="25" t="e">
        <f t="shared" si="79"/>
        <v>#N/A</v>
      </c>
    </row>
    <row r="2560" spans="1:19">
      <c r="A2560">
        <f>'Previous Trades Import_OMS Quer'!A2560</f>
        <v>0</v>
      </c>
      <c r="B2560">
        <f>'Previous Trades Import_OMS Quer'!B2560</f>
        <v>0</v>
      </c>
      <c r="C2560" s="22">
        <f>'Previous Trades Import_OMS Quer'!C2560</f>
        <v>0</v>
      </c>
      <c r="D2560">
        <f>'Previous Trades Import_OMS Quer'!D2560</f>
        <v>0</v>
      </c>
      <c r="E2560" s="22">
        <f>'Previous Trades Import_OMS Quer'!E2560</f>
        <v>0</v>
      </c>
      <c r="F2560">
        <f>'Previous Trades Import_OMS Quer'!F2560</f>
        <v>0</v>
      </c>
      <c r="G2560">
        <f>'Previous Trades Import_OMS Quer'!G2560</f>
        <v>0</v>
      </c>
      <c r="H2560">
        <f>'Previous Trades Import_OMS Quer'!H2560</f>
        <v>0</v>
      </c>
      <c r="I2560">
        <f>'Previous Trades Import_OMS Quer'!I2560</f>
        <v>0</v>
      </c>
      <c r="J2560">
        <f>'Previous Trades Import_OMS Quer'!J2560</f>
        <v>0</v>
      </c>
      <c r="K2560">
        <f>'Previous Trades Import_OMS Quer'!K2560</f>
        <v>0</v>
      </c>
      <c r="L2560">
        <f>'Previous Trades Import_OMS Quer'!L2560</f>
        <v>0</v>
      </c>
      <c r="M2560">
        <f>'Previous Trades Import_OMS Quer'!M2560</f>
        <v>0</v>
      </c>
      <c r="N2560">
        <f>'Previous Trades Import_OMS Quer'!N2560</f>
        <v>0</v>
      </c>
      <c r="O2560" t="str">
        <f>CLEAN('Previous Trades Import_OMS Quer'!O2560)</f>
        <v/>
      </c>
      <c r="Q2560" s="25">
        <f t="shared" si="78"/>
        <v>0</v>
      </c>
      <c r="R2560" s="25" t="e">
        <f>VLOOKUP(O2560,'Currency Balance'!$O$3:$Q$32,3,0)</f>
        <v>#N/A</v>
      </c>
      <c r="S2560" s="25" t="e">
        <f t="shared" si="79"/>
        <v>#N/A</v>
      </c>
    </row>
    <row r="2561" spans="1:19">
      <c r="A2561">
        <f>'Previous Trades Import_OMS Quer'!A2561</f>
        <v>0</v>
      </c>
      <c r="B2561">
        <f>'Previous Trades Import_OMS Quer'!B2561</f>
        <v>0</v>
      </c>
      <c r="C2561" s="22">
        <f>'Previous Trades Import_OMS Quer'!C2561</f>
        <v>0</v>
      </c>
      <c r="D2561">
        <f>'Previous Trades Import_OMS Quer'!D2561</f>
        <v>0</v>
      </c>
      <c r="E2561" s="22">
        <f>'Previous Trades Import_OMS Quer'!E2561</f>
        <v>0</v>
      </c>
      <c r="F2561">
        <f>'Previous Trades Import_OMS Quer'!F2561</f>
        <v>0</v>
      </c>
      <c r="G2561">
        <f>'Previous Trades Import_OMS Quer'!G2561</f>
        <v>0</v>
      </c>
      <c r="H2561">
        <f>'Previous Trades Import_OMS Quer'!H2561</f>
        <v>0</v>
      </c>
      <c r="I2561">
        <f>'Previous Trades Import_OMS Quer'!I2561</f>
        <v>0</v>
      </c>
      <c r="J2561">
        <f>'Previous Trades Import_OMS Quer'!J2561</f>
        <v>0</v>
      </c>
      <c r="K2561">
        <f>'Previous Trades Import_OMS Quer'!K2561</f>
        <v>0</v>
      </c>
      <c r="L2561">
        <f>'Previous Trades Import_OMS Quer'!L2561</f>
        <v>0</v>
      </c>
      <c r="M2561">
        <f>'Previous Trades Import_OMS Quer'!M2561</f>
        <v>0</v>
      </c>
      <c r="N2561">
        <f>'Previous Trades Import_OMS Quer'!N2561</f>
        <v>0</v>
      </c>
      <c r="O2561" t="str">
        <f>CLEAN('Previous Trades Import_OMS Quer'!O2561)</f>
        <v/>
      </c>
      <c r="Q2561" s="25">
        <f t="shared" si="78"/>
        <v>0</v>
      </c>
      <c r="R2561" s="25" t="e">
        <f>VLOOKUP(O2561,'Currency Balance'!$O$3:$Q$32,3,0)</f>
        <v>#N/A</v>
      </c>
      <c r="S2561" s="25" t="e">
        <f t="shared" si="79"/>
        <v>#N/A</v>
      </c>
    </row>
    <row r="2562" spans="1:19">
      <c r="A2562">
        <f>'Previous Trades Import_OMS Quer'!A2562</f>
        <v>0</v>
      </c>
      <c r="B2562">
        <f>'Previous Trades Import_OMS Quer'!B2562</f>
        <v>0</v>
      </c>
      <c r="C2562" s="22">
        <f>'Previous Trades Import_OMS Quer'!C2562</f>
        <v>0</v>
      </c>
      <c r="D2562">
        <f>'Previous Trades Import_OMS Quer'!D2562</f>
        <v>0</v>
      </c>
      <c r="E2562" s="22">
        <f>'Previous Trades Import_OMS Quer'!E2562</f>
        <v>0</v>
      </c>
      <c r="F2562">
        <f>'Previous Trades Import_OMS Quer'!F2562</f>
        <v>0</v>
      </c>
      <c r="G2562">
        <f>'Previous Trades Import_OMS Quer'!G2562</f>
        <v>0</v>
      </c>
      <c r="H2562">
        <f>'Previous Trades Import_OMS Quer'!H2562</f>
        <v>0</v>
      </c>
      <c r="I2562">
        <f>'Previous Trades Import_OMS Quer'!I2562</f>
        <v>0</v>
      </c>
      <c r="J2562">
        <f>'Previous Trades Import_OMS Quer'!J2562</f>
        <v>0</v>
      </c>
      <c r="K2562">
        <f>'Previous Trades Import_OMS Quer'!K2562</f>
        <v>0</v>
      </c>
      <c r="L2562">
        <f>'Previous Trades Import_OMS Quer'!L2562</f>
        <v>0</v>
      </c>
      <c r="M2562">
        <f>'Previous Trades Import_OMS Quer'!M2562</f>
        <v>0</v>
      </c>
      <c r="N2562">
        <f>'Previous Trades Import_OMS Quer'!N2562</f>
        <v>0</v>
      </c>
      <c r="O2562" t="str">
        <f>CLEAN('Previous Trades Import_OMS Quer'!O2562)</f>
        <v/>
      </c>
      <c r="Q2562" s="25">
        <f t="shared" ref="Q2562:Q2625" si="80">IF(G2562="sell",M2562,-M2562)</f>
        <v>0</v>
      </c>
      <c r="R2562" s="25" t="e">
        <f>VLOOKUP(O2562,'Currency Balance'!$O$3:$Q$32,3,0)</f>
        <v>#N/A</v>
      </c>
      <c r="S2562" s="25" t="e">
        <f t="shared" ref="S2562:S2625" si="81">Q2562/R2562</f>
        <v>#N/A</v>
      </c>
    </row>
    <row r="2563" spans="1:19">
      <c r="A2563">
        <f>'Previous Trades Import_OMS Quer'!A2563</f>
        <v>0</v>
      </c>
      <c r="B2563">
        <f>'Previous Trades Import_OMS Quer'!B2563</f>
        <v>0</v>
      </c>
      <c r="C2563" s="22">
        <f>'Previous Trades Import_OMS Quer'!C2563</f>
        <v>0</v>
      </c>
      <c r="D2563">
        <f>'Previous Trades Import_OMS Quer'!D2563</f>
        <v>0</v>
      </c>
      <c r="E2563" s="22">
        <f>'Previous Trades Import_OMS Quer'!E2563</f>
        <v>0</v>
      </c>
      <c r="F2563">
        <f>'Previous Trades Import_OMS Quer'!F2563</f>
        <v>0</v>
      </c>
      <c r="G2563">
        <f>'Previous Trades Import_OMS Quer'!G2563</f>
        <v>0</v>
      </c>
      <c r="H2563">
        <f>'Previous Trades Import_OMS Quer'!H2563</f>
        <v>0</v>
      </c>
      <c r="I2563">
        <f>'Previous Trades Import_OMS Quer'!I2563</f>
        <v>0</v>
      </c>
      <c r="J2563">
        <f>'Previous Trades Import_OMS Quer'!J2563</f>
        <v>0</v>
      </c>
      <c r="K2563">
        <f>'Previous Trades Import_OMS Quer'!K2563</f>
        <v>0</v>
      </c>
      <c r="L2563">
        <f>'Previous Trades Import_OMS Quer'!L2563</f>
        <v>0</v>
      </c>
      <c r="M2563">
        <f>'Previous Trades Import_OMS Quer'!M2563</f>
        <v>0</v>
      </c>
      <c r="N2563">
        <f>'Previous Trades Import_OMS Quer'!N2563</f>
        <v>0</v>
      </c>
      <c r="O2563" t="str">
        <f>CLEAN('Previous Trades Import_OMS Quer'!O2563)</f>
        <v/>
      </c>
      <c r="Q2563" s="25">
        <f t="shared" si="80"/>
        <v>0</v>
      </c>
      <c r="R2563" s="25" t="e">
        <f>VLOOKUP(O2563,'Currency Balance'!$O$3:$Q$32,3,0)</f>
        <v>#N/A</v>
      </c>
      <c r="S2563" s="25" t="e">
        <f t="shared" si="81"/>
        <v>#N/A</v>
      </c>
    </row>
    <row r="2564" spans="1:19">
      <c r="A2564">
        <f>'Previous Trades Import_OMS Quer'!A2564</f>
        <v>0</v>
      </c>
      <c r="B2564">
        <f>'Previous Trades Import_OMS Quer'!B2564</f>
        <v>0</v>
      </c>
      <c r="C2564" s="22">
        <f>'Previous Trades Import_OMS Quer'!C2564</f>
        <v>0</v>
      </c>
      <c r="D2564">
        <f>'Previous Trades Import_OMS Quer'!D2564</f>
        <v>0</v>
      </c>
      <c r="E2564" s="22">
        <f>'Previous Trades Import_OMS Quer'!E2564</f>
        <v>0</v>
      </c>
      <c r="F2564">
        <f>'Previous Trades Import_OMS Quer'!F2564</f>
        <v>0</v>
      </c>
      <c r="G2564">
        <f>'Previous Trades Import_OMS Quer'!G2564</f>
        <v>0</v>
      </c>
      <c r="H2564">
        <f>'Previous Trades Import_OMS Quer'!H2564</f>
        <v>0</v>
      </c>
      <c r="I2564">
        <f>'Previous Trades Import_OMS Quer'!I2564</f>
        <v>0</v>
      </c>
      <c r="J2564">
        <f>'Previous Trades Import_OMS Quer'!J2564</f>
        <v>0</v>
      </c>
      <c r="K2564">
        <f>'Previous Trades Import_OMS Quer'!K2564</f>
        <v>0</v>
      </c>
      <c r="L2564">
        <f>'Previous Trades Import_OMS Quer'!L2564</f>
        <v>0</v>
      </c>
      <c r="M2564">
        <f>'Previous Trades Import_OMS Quer'!M2564</f>
        <v>0</v>
      </c>
      <c r="N2564">
        <f>'Previous Trades Import_OMS Quer'!N2564</f>
        <v>0</v>
      </c>
      <c r="O2564" t="str">
        <f>CLEAN('Previous Trades Import_OMS Quer'!O2564)</f>
        <v/>
      </c>
      <c r="Q2564" s="25">
        <f t="shared" si="80"/>
        <v>0</v>
      </c>
      <c r="R2564" s="25" t="e">
        <f>VLOOKUP(O2564,'Currency Balance'!$O$3:$Q$32,3,0)</f>
        <v>#N/A</v>
      </c>
      <c r="S2564" s="25" t="e">
        <f t="shared" si="81"/>
        <v>#N/A</v>
      </c>
    </row>
    <row r="2565" spans="1:19">
      <c r="A2565">
        <f>'Previous Trades Import_OMS Quer'!A2565</f>
        <v>0</v>
      </c>
      <c r="B2565">
        <f>'Previous Trades Import_OMS Quer'!B2565</f>
        <v>0</v>
      </c>
      <c r="C2565" s="22">
        <f>'Previous Trades Import_OMS Quer'!C2565</f>
        <v>0</v>
      </c>
      <c r="D2565">
        <f>'Previous Trades Import_OMS Quer'!D2565</f>
        <v>0</v>
      </c>
      <c r="E2565" s="22">
        <f>'Previous Trades Import_OMS Quer'!E2565</f>
        <v>0</v>
      </c>
      <c r="F2565">
        <f>'Previous Trades Import_OMS Quer'!F2565</f>
        <v>0</v>
      </c>
      <c r="G2565">
        <f>'Previous Trades Import_OMS Quer'!G2565</f>
        <v>0</v>
      </c>
      <c r="H2565">
        <f>'Previous Trades Import_OMS Quer'!H2565</f>
        <v>0</v>
      </c>
      <c r="I2565">
        <f>'Previous Trades Import_OMS Quer'!I2565</f>
        <v>0</v>
      </c>
      <c r="J2565">
        <f>'Previous Trades Import_OMS Quer'!J2565</f>
        <v>0</v>
      </c>
      <c r="K2565">
        <f>'Previous Trades Import_OMS Quer'!K2565</f>
        <v>0</v>
      </c>
      <c r="L2565">
        <f>'Previous Trades Import_OMS Quer'!L2565</f>
        <v>0</v>
      </c>
      <c r="M2565">
        <f>'Previous Trades Import_OMS Quer'!M2565</f>
        <v>0</v>
      </c>
      <c r="N2565">
        <f>'Previous Trades Import_OMS Quer'!N2565</f>
        <v>0</v>
      </c>
      <c r="O2565" t="str">
        <f>CLEAN('Previous Trades Import_OMS Quer'!O2565)</f>
        <v/>
      </c>
      <c r="Q2565" s="25">
        <f t="shared" si="80"/>
        <v>0</v>
      </c>
      <c r="R2565" s="25" t="e">
        <f>VLOOKUP(O2565,'Currency Balance'!$O$3:$Q$32,3,0)</f>
        <v>#N/A</v>
      </c>
      <c r="S2565" s="25" t="e">
        <f t="shared" si="81"/>
        <v>#N/A</v>
      </c>
    </row>
    <row r="2566" spans="1:19">
      <c r="A2566">
        <f>'Previous Trades Import_OMS Quer'!A2566</f>
        <v>0</v>
      </c>
      <c r="B2566">
        <f>'Previous Trades Import_OMS Quer'!B2566</f>
        <v>0</v>
      </c>
      <c r="C2566" s="22">
        <f>'Previous Trades Import_OMS Quer'!C2566</f>
        <v>0</v>
      </c>
      <c r="D2566">
        <f>'Previous Trades Import_OMS Quer'!D2566</f>
        <v>0</v>
      </c>
      <c r="E2566" s="22">
        <f>'Previous Trades Import_OMS Quer'!E2566</f>
        <v>0</v>
      </c>
      <c r="F2566">
        <f>'Previous Trades Import_OMS Quer'!F2566</f>
        <v>0</v>
      </c>
      <c r="G2566">
        <f>'Previous Trades Import_OMS Quer'!G2566</f>
        <v>0</v>
      </c>
      <c r="H2566">
        <f>'Previous Trades Import_OMS Quer'!H2566</f>
        <v>0</v>
      </c>
      <c r="I2566">
        <f>'Previous Trades Import_OMS Quer'!I2566</f>
        <v>0</v>
      </c>
      <c r="J2566">
        <f>'Previous Trades Import_OMS Quer'!J2566</f>
        <v>0</v>
      </c>
      <c r="K2566">
        <f>'Previous Trades Import_OMS Quer'!K2566</f>
        <v>0</v>
      </c>
      <c r="L2566">
        <f>'Previous Trades Import_OMS Quer'!L2566</f>
        <v>0</v>
      </c>
      <c r="M2566">
        <f>'Previous Trades Import_OMS Quer'!M2566</f>
        <v>0</v>
      </c>
      <c r="N2566">
        <f>'Previous Trades Import_OMS Quer'!N2566</f>
        <v>0</v>
      </c>
      <c r="O2566" t="str">
        <f>CLEAN('Previous Trades Import_OMS Quer'!O2566)</f>
        <v/>
      </c>
      <c r="Q2566" s="25">
        <f t="shared" si="80"/>
        <v>0</v>
      </c>
      <c r="R2566" s="25" t="e">
        <f>VLOOKUP(O2566,'Currency Balance'!$O$3:$Q$32,3,0)</f>
        <v>#N/A</v>
      </c>
      <c r="S2566" s="25" t="e">
        <f t="shared" si="81"/>
        <v>#N/A</v>
      </c>
    </row>
    <row r="2567" spans="1:19">
      <c r="A2567">
        <f>'Previous Trades Import_OMS Quer'!A2567</f>
        <v>0</v>
      </c>
      <c r="B2567">
        <f>'Previous Trades Import_OMS Quer'!B2567</f>
        <v>0</v>
      </c>
      <c r="C2567" s="22">
        <f>'Previous Trades Import_OMS Quer'!C2567</f>
        <v>0</v>
      </c>
      <c r="D2567">
        <f>'Previous Trades Import_OMS Quer'!D2567</f>
        <v>0</v>
      </c>
      <c r="E2567" s="22">
        <f>'Previous Trades Import_OMS Quer'!E2567</f>
        <v>0</v>
      </c>
      <c r="F2567">
        <f>'Previous Trades Import_OMS Quer'!F2567</f>
        <v>0</v>
      </c>
      <c r="G2567">
        <f>'Previous Trades Import_OMS Quer'!G2567</f>
        <v>0</v>
      </c>
      <c r="H2567">
        <f>'Previous Trades Import_OMS Quer'!H2567</f>
        <v>0</v>
      </c>
      <c r="I2567">
        <f>'Previous Trades Import_OMS Quer'!I2567</f>
        <v>0</v>
      </c>
      <c r="J2567">
        <f>'Previous Trades Import_OMS Quer'!J2567</f>
        <v>0</v>
      </c>
      <c r="K2567">
        <f>'Previous Trades Import_OMS Quer'!K2567</f>
        <v>0</v>
      </c>
      <c r="L2567">
        <f>'Previous Trades Import_OMS Quer'!L2567</f>
        <v>0</v>
      </c>
      <c r="M2567">
        <f>'Previous Trades Import_OMS Quer'!M2567</f>
        <v>0</v>
      </c>
      <c r="N2567">
        <f>'Previous Trades Import_OMS Quer'!N2567</f>
        <v>0</v>
      </c>
      <c r="O2567" t="str">
        <f>CLEAN('Previous Trades Import_OMS Quer'!O2567)</f>
        <v/>
      </c>
      <c r="Q2567" s="25">
        <f t="shared" si="80"/>
        <v>0</v>
      </c>
      <c r="R2567" s="25" t="e">
        <f>VLOOKUP(O2567,'Currency Balance'!$O$3:$Q$32,3,0)</f>
        <v>#N/A</v>
      </c>
      <c r="S2567" s="25" t="e">
        <f t="shared" si="81"/>
        <v>#N/A</v>
      </c>
    </row>
    <row r="2568" spans="1:19">
      <c r="A2568">
        <f>'Previous Trades Import_OMS Quer'!A2568</f>
        <v>0</v>
      </c>
      <c r="B2568">
        <f>'Previous Trades Import_OMS Quer'!B2568</f>
        <v>0</v>
      </c>
      <c r="C2568" s="22">
        <f>'Previous Trades Import_OMS Quer'!C2568</f>
        <v>0</v>
      </c>
      <c r="D2568">
        <f>'Previous Trades Import_OMS Quer'!D2568</f>
        <v>0</v>
      </c>
      <c r="E2568" s="22">
        <f>'Previous Trades Import_OMS Quer'!E2568</f>
        <v>0</v>
      </c>
      <c r="F2568">
        <f>'Previous Trades Import_OMS Quer'!F2568</f>
        <v>0</v>
      </c>
      <c r="G2568">
        <f>'Previous Trades Import_OMS Quer'!G2568</f>
        <v>0</v>
      </c>
      <c r="H2568">
        <f>'Previous Trades Import_OMS Quer'!H2568</f>
        <v>0</v>
      </c>
      <c r="I2568">
        <f>'Previous Trades Import_OMS Quer'!I2568</f>
        <v>0</v>
      </c>
      <c r="J2568">
        <f>'Previous Trades Import_OMS Quer'!J2568</f>
        <v>0</v>
      </c>
      <c r="K2568">
        <f>'Previous Trades Import_OMS Quer'!K2568</f>
        <v>0</v>
      </c>
      <c r="L2568">
        <f>'Previous Trades Import_OMS Quer'!L2568</f>
        <v>0</v>
      </c>
      <c r="M2568">
        <f>'Previous Trades Import_OMS Quer'!M2568</f>
        <v>0</v>
      </c>
      <c r="N2568">
        <f>'Previous Trades Import_OMS Quer'!N2568</f>
        <v>0</v>
      </c>
      <c r="O2568" t="str">
        <f>CLEAN('Previous Trades Import_OMS Quer'!O2568)</f>
        <v/>
      </c>
      <c r="Q2568" s="25">
        <f t="shared" si="80"/>
        <v>0</v>
      </c>
      <c r="R2568" s="25" t="e">
        <f>VLOOKUP(O2568,'Currency Balance'!$O$3:$Q$32,3,0)</f>
        <v>#N/A</v>
      </c>
      <c r="S2568" s="25" t="e">
        <f t="shared" si="81"/>
        <v>#N/A</v>
      </c>
    </row>
    <row r="2569" spans="1:19">
      <c r="A2569">
        <f>'Previous Trades Import_OMS Quer'!A2569</f>
        <v>0</v>
      </c>
      <c r="B2569">
        <f>'Previous Trades Import_OMS Quer'!B2569</f>
        <v>0</v>
      </c>
      <c r="C2569" s="22">
        <f>'Previous Trades Import_OMS Quer'!C2569</f>
        <v>0</v>
      </c>
      <c r="D2569">
        <f>'Previous Trades Import_OMS Quer'!D2569</f>
        <v>0</v>
      </c>
      <c r="E2569" s="22">
        <f>'Previous Trades Import_OMS Quer'!E2569</f>
        <v>0</v>
      </c>
      <c r="F2569">
        <f>'Previous Trades Import_OMS Quer'!F2569</f>
        <v>0</v>
      </c>
      <c r="G2569">
        <f>'Previous Trades Import_OMS Quer'!G2569</f>
        <v>0</v>
      </c>
      <c r="H2569">
        <f>'Previous Trades Import_OMS Quer'!H2569</f>
        <v>0</v>
      </c>
      <c r="I2569">
        <f>'Previous Trades Import_OMS Quer'!I2569</f>
        <v>0</v>
      </c>
      <c r="J2569">
        <f>'Previous Trades Import_OMS Quer'!J2569</f>
        <v>0</v>
      </c>
      <c r="K2569">
        <f>'Previous Trades Import_OMS Quer'!K2569</f>
        <v>0</v>
      </c>
      <c r="L2569">
        <f>'Previous Trades Import_OMS Quer'!L2569</f>
        <v>0</v>
      </c>
      <c r="M2569">
        <f>'Previous Trades Import_OMS Quer'!M2569</f>
        <v>0</v>
      </c>
      <c r="N2569">
        <f>'Previous Trades Import_OMS Quer'!N2569</f>
        <v>0</v>
      </c>
      <c r="O2569" t="str">
        <f>CLEAN('Previous Trades Import_OMS Quer'!O2569)</f>
        <v/>
      </c>
      <c r="Q2569" s="25">
        <f t="shared" si="80"/>
        <v>0</v>
      </c>
      <c r="R2569" s="25" t="e">
        <f>VLOOKUP(O2569,'Currency Balance'!$O$3:$Q$32,3,0)</f>
        <v>#N/A</v>
      </c>
      <c r="S2569" s="25" t="e">
        <f t="shared" si="81"/>
        <v>#N/A</v>
      </c>
    </row>
    <row r="2570" spans="1:19">
      <c r="A2570">
        <f>'Previous Trades Import_OMS Quer'!A2570</f>
        <v>0</v>
      </c>
      <c r="B2570">
        <f>'Previous Trades Import_OMS Quer'!B2570</f>
        <v>0</v>
      </c>
      <c r="C2570" s="22">
        <f>'Previous Trades Import_OMS Quer'!C2570</f>
        <v>0</v>
      </c>
      <c r="D2570">
        <f>'Previous Trades Import_OMS Quer'!D2570</f>
        <v>0</v>
      </c>
      <c r="E2570" s="22">
        <f>'Previous Trades Import_OMS Quer'!E2570</f>
        <v>0</v>
      </c>
      <c r="F2570">
        <f>'Previous Trades Import_OMS Quer'!F2570</f>
        <v>0</v>
      </c>
      <c r="G2570">
        <f>'Previous Trades Import_OMS Quer'!G2570</f>
        <v>0</v>
      </c>
      <c r="H2570">
        <f>'Previous Trades Import_OMS Quer'!H2570</f>
        <v>0</v>
      </c>
      <c r="I2570">
        <f>'Previous Trades Import_OMS Quer'!I2570</f>
        <v>0</v>
      </c>
      <c r="J2570">
        <f>'Previous Trades Import_OMS Quer'!J2570</f>
        <v>0</v>
      </c>
      <c r="K2570">
        <f>'Previous Trades Import_OMS Quer'!K2570</f>
        <v>0</v>
      </c>
      <c r="L2570">
        <f>'Previous Trades Import_OMS Quer'!L2570</f>
        <v>0</v>
      </c>
      <c r="M2570">
        <f>'Previous Trades Import_OMS Quer'!M2570</f>
        <v>0</v>
      </c>
      <c r="N2570">
        <f>'Previous Trades Import_OMS Quer'!N2570</f>
        <v>0</v>
      </c>
      <c r="O2570" t="str">
        <f>CLEAN('Previous Trades Import_OMS Quer'!O2570)</f>
        <v/>
      </c>
      <c r="Q2570" s="25">
        <f t="shared" si="80"/>
        <v>0</v>
      </c>
      <c r="R2570" s="25" t="e">
        <f>VLOOKUP(O2570,'Currency Balance'!$O$3:$Q$32,3,0)</f>
        <v>#N/A</v>
      </c>
      <c r="S2570" s="25" t="e">
        <f t="shared" si="81"/>
        <v>#N/A</v>
      </c>
    </row>
    <row r="2571" spans="1:19">
      <c r="A2571">
        <f>'Previous Trades Import_OMS Quer'!A2571</f>
        <v>0</v>
      </c>
      <c r="B2571">
        <f>'Previous Trades Import_OMS Quer'!B2571</f>
        <v>0</v>
      </c>
      <c r="C2571" s="22">
        <f>'Previous Trades Import_OMS Quer'!C2571</f>
        <v>0</v>
      </c>
      <c r="D2571">
        <f>'Previous Trades Import_OMS Quer'!D2571</f>
        <v>0</v>
      </c>
      <c r="E2571" s="22">
        <f>'Previous Trades Import_OMS Quer'!E2571</f>
        <v>0</v>
      </c>
      <c r="F2571">
        <f>'Previous Trades Import_OMS Quer'!F2571</f>
        <v>0</v>
      </c>
      <c r="G2571">
        <f>'Previous Trades Import_OMS Quer'!G2571</f>
        <v>0</v>
      </c>
      <c r="H2571">
        <f>'Previous Trades Import_OMS Quer'!H2571</f>
        <v>0</v>
      </c>
      <c r="I2571">
        <f>'Previous Trades Import_OMS Quer'!I2571</f>
        <v>0</v>
      </c>
      <c r="J2571">
        <f>'Previous Trades Import_OMS Quer'!J2571</f>
        <v>0</v>
      </c>
      <c r="K2571">
        <f>'Previous Trades Import_OMS Quer'!K2571</f>
        <v>0</v>
      </c>
      <c r="L2571">
        <f>'Previous Trades Import_OMS Quer'!L2571</f>
        <v>0</v>
      </c>
      <c r="M2571">
        <f>'Previous Trades Import_OMS Quer'!M2571</f>
        <v>0</v>
      </c>
      <c r="N2571">
        <f>'Previous Trades Import_OMS Quer'!N2571</f>
        <v>0</v>
      </c>
      <c r="O2571" t="str">
        <f>CLEAN('Previous Trades Import_OMS Quer'!O2571)</f>
        <v/>
      </c>
      <c r="Q2571" s="25">
        <f t="shared" si="80"/>
        <v>0</v>
      </c>
      <c r="R2571" s="25" t="e">
        <f>VLOOKUP(O2571,'Currency Balance'!$O$3:$Q$32,3,0)</f>
        <v>#N/A</v>
      </c>
      <c r="S2571" s="25" t="e">
        <f t="shared" si="81"/>
        <v>#N/A</v>
      </c>
    </row>
    <row r="2572" spans="1:19">
      <c r="A2572">
        <f>'Previous Trades Import_OMS Quer'!A2572</f>
        <v>0</v>
      </c>
      <c r="B2572">
        <f>'Previous Trades Import_OMS Quer'!B2572</f>
        <v>0</v>
      </c>
      <c r="C2572" s="22">
        <f>'Previous Trades Import_OMS Quer'!C2572</f>
        <v>0</v>
      </c>
      <c r="D2572">
        <f>'Previous Trades Import_OMS Quer'!D2572</f>
        <v>0</v>
      </c>
      <c r="E2572" s="22">
        <f>'Previous Trades Import_OMS Quer'!E2572</f>
        <v>0</v>
      </c>
      <c r="F2572">
        <f>'Previous Trades Import_OMS Quer'!F2572</f>
        <v>0</v>
      </c>
      <c r="G2572">
        <f>'Previous Trades Import_OMS Quer'!G2572</f>
        <v>0</v>
      </c>
      <c r="H2572">
        <f>'Previous Trades Import_OMS Quer'!H2572</f>
        <v>0</v>
      </c>
      <c r="I2572">
        <f>'Previous Trades Import_OMS Quer'!I2572</f>
        <v>0</v>
      </c>
      <c r="J2572">
        <f>'Previous Trades Import_OMS Quer'!J2572</f>
        <v>0</v>
      </c>
      <c r="K2572">
        <f>'Previous Trades Import_OMS Quer'!K2572</f>
        <v>0</v>
      </c>
      <c r="L2572">
        <f>'Previous Trades Import_OMS Quer'!L2572</f>
        <v>0</v>
      </c>
      <c r="M2572">
        <f>'Previous Trades Import_OMS Quer'!M2572</f>
        <v>0</v>
      </c>
      <c r="N2572">
        <f>'Previous Trades Import_OMS Quer'!N2572</f>
        <v>0</v>
      </c>
      <c r="O2572" t="str">
        <f>CLEAN('Previous Trades Import_OMS Quer'!O2572)</f>
        <v/>
      </c>
      <c r="Q2572" s="25">
        <f t="shared" si="80"/>
        <v>0</v>
      </c>
      <c r="R2572" s="25" t="e">
        <f>VLOOKUP(O2572,'Currency Balance'!$O$3:$Q$32,3,0)</f>
        <v>#N/A</v>
      </c>
      <c r="S2572" s="25" t="e">
        <f t="shared" si="81"/>
        <v>#N/A</v>
      </c>
    </row>
    <row r="2573" spans="1:19">
      <c r="A2573">
        <f>'Previous Trades Import_OMS Quer'!A2573</f>
        <v>0</v>
      </c>
      <c r="B2573">
        <f>'Previous Trades Import_OMS Quer'!B2573</f>
        <v>0</v>
      </c>
      <c r="C2573" s="22">
        <f>'Previous Trades Import_OMS Quer'!C2573</f>
        <v>0</v>
      </c>
      <c r="D2573">
        <f>'Previous Trades Import_OMS Quer'!D2573</f>
        <v>0</v>
      </c>
      <c r="E2573" s="22">
        <f>'Previous Trades Import_OMS Quer'!E2573</f>
        <v>0</v>
      </c>
      <c r="F2573">
        <f>'Previous Trades Import_OMS Quer'!F2573</f>
        <v>0</v>
      </c>
      <c r="G2573">
        <f>'Previous Trades Import_OMS Quer'!G2573</f>
        <v>0</v>
      </c>
      <c r="H2573">
        <f>'Previous Trades Import_OMS Quer'!H2573</f>
        <v>0</v>
      </c>
      <c r="I2573">
        <f>'Previous Trades Import_OMS Quer'!I2573</f>
        <v>0</v>
      </c>
      <c r="J2573">
        <f>'Previous Trades Import_OMS Quer'!J2573</f>
        <v>0</v>
      </c>
      <c r="K2573">
        <f>'Previous Trades Import_OMS Quer'!K2573</f>
        <v>0</v>
      </c>
      <c r="L2573">
        <f>'Previous Trades Import_OMS Quer'!L2573</f>
        <v>0</v>
      </c>
      <c r="M2573">
        <f>'Previous Trades Import_OMS Quer'!M2573</f>
        <v>0</v>
      </c>
      <c r="N2573">
        <f>'Previous Trades Import_OMS Quer'!N2573</f>
        <v>0</v>
      </c>
      <c r="O2573" t="str">
        <f>CLEAN('Previous Trades Import_OMS Quer'!O2573)</f>
        <v/>
      </c>
      <c r="Q2573" s="25">
        <f t="shared" si="80"/>
        <v>0</v>
      </c>
      <c r="R2573" s="25" t="e">
        <f>VLOOKUP(O2573,'Currency Balance'!$O$3:$Q$32,3,0)</f>
        <v>#N/A</v>
      </c>
      <c r="S2573" s="25" t="e">
        <f t="shared" si="81"/>
        <v>#N/A</v>
      </c>
    </row>
    <row r="2574" spans="1:19">
      <c r="A2574">
        <f>'Previous Trades Import_OMS Quer'!A2574</f>
        <v>0</v>
      </c>
      <c r="B2574">
        <f>'Previous Trades Import_OMS Quer'!B2574</f>
        <v>0</v>
      </c>
      <c r="C2574" s="22">
        <f>'Previous Trades Import_OMS Quer'!C2574</f>
        <v>0</v>
      </c>
      <c r="D2574">
        <f>'Previous Trades Import_OMS Quer'!D2574</f>
        <v>0</v>
      </c>
      <c r="E2574" s="22">
        <f>'Previous Trades Import_OMS Quer'!E2574</f>
        <v>0</v>
      </c>
      <c r="F2574">
        <f>'Previous Trades Import_OMS Quer'!F2574</f>
        <v>0</v>
      </c>
      <c r="G2574">
        <f>'Previous Trades Import_OMS Quer'!G2574</f>
        <v>0</v>
      </c>
      <c r="H2574">
        <f>'Previous Trades Import_OMS Quer'!H2574</f>
        <v>0</v>
      </c>
      <c r="I2574">
        <f>'Previous Trades Import_OMS Quer'!I2574</f>
        <v>0</v>
      </c>
      <c r="J2574">
        <f>'Previous Trades Import_OMS Quer'!J2574</f>
        <v>0</v>
      </c>
      <c r="K2574">
        <f>'Previous Trades Import_OMS Quer'!K2574</f>
        <v>0</v>
      </c>
      <c r="L2574">
        <f>'Previous Trades Import_OMS Quer'!L2574</f>
        <v>0</v>
      </c>
      <c r="M2574">
        <f>'Previous Trades Import_OMS Quer'!M2574</f>
        <v>0</v>
      </c>
      <c r="N2574">
        <f>'Previous Trades Import_OMS Quer'!N2574</f>
        <v>0</v>
      </c>
      <c r="O2574" t="str">
        <f>CLEAN('Previous Trades Import_OMS Quer'!O2574)</f>
        <v/>
      </c>
      <c r="Q2574" s="25">
        <f t="shared" si="80"/>
        <v>0</v>
      </c>
      <c r="R2574" s="25" t="e">
        <f>VLOOKUP(O2574,'Currency Balance'!$O$3:$Q$32,3,0)</f>
        <v>#N/A</v>
      </c>
      <c r="S2574" s="25" t="e">
        <f t="shared" si="81"/>
        <v>#N/A</v>
      </c>
    </row>
    <row r="2575" spans="1:19">
      <c r="A2575">
        <f>'Previous Trades Import_OMS Quer'!A2575</f>
        <v>0</v>
      </c>
      <c r="B2575">
        <f>'Previous Trades Import_OMS Quer'!B2575</f>
        <v>0</v>
      </c>
      <c r="C2575" s="22">
        <f>'Previous Trades Import_OMS Quer'!C2575</f>
        <v>0</v>
      </c>
      <c r="D2575">
        <f>'Previous Trades Import_OMS Quer'!D2575</f>
        <v>0</v>
      </c>
      <c r="E2575" s="22">
        <f>'Previous Trades Import_OMS Quer'!E2575</f>
        <v>0</v>
      </c>
      <c r="F2575">
        <f>'Previous Trades Import_OMS Quer'!F2575</f>
        <v>0</v>
      </c>
      <c r="G2575">
        <f>'Previous Trades Import_OMS Quer'!G2575</f>
        <v>0</v>
      </c>
      <c r="H2575">
        <f>'Previous Trades Import_OMS Quer'!H2575</f>
        <v>0</v>
      </c>
      <c r="I2575">
        <f>'Previous Trades Import_OMS Quer'!I2575</f>
        <v>0</v>
      </c>
      <c r="J2575">
        <f>'Previous Trades Import_OMS Quer'!J2575</f>
        <v>0</v>
      </c>
      <c r="K2575">
        <f>'Previous Trades Import_OMS Quer'!K2575</f>
        <v>0</v>
      </c>
      <c r="L2575">
        <f>'Previous Trades Import_OMS Quer'!L2575</f>
        <v>0</v>
      </c>
      <c r="M2575">
        <f>'Previous Trades Import_OMS Quer'!M2575</f>
        <v>0</v>
      </c>
      <c r="N2575">
        <f>'Previous Trades Import_OMS Quer'!N2575</f>
        <v>0</v>
      </c>
      <c r="O2575" t="str">
        <f>CLEAN('Previous Trades Import_OMS Quer'!O2575)</f>
        <v/>
      </c>
      <c r="Q2575" s="25">
        <f t="shared" si="80"/>
        <v>0</v>
      </c>
      <c r="R2575" s="25" t="e">
        <f>VLOOKUP(O2575,'Currency Balance'!$O$3:$Q$32,3,0)</f>
        <v>#N/A</v>
      </c>
      <c r="S2575" s="25" t="e">
        <f t="shared" si="81"/>
        <v>#N/A</v>
      </c>
    </row>
    <row r="2576" spans="1:19">
      <c r="A2576">
        <f>'Previous Trades Import_OMS Quer'!A2576</f>
        <v>0</v>
      </c>
      <c r="B2576">
        <f>'Previous Trades Import_OMS Quer'!B2576</f>
        <v>0</v>
      </c>
      <c r="C2576" s="22">
        <f>'Previous Trades Import_OMS Quer'!C2576</f>
        <v>0</v>
      </c>
      <c r="D2576">
        <f>'Previous Trades Import_OMS Quer'!D2576</f>
        <v>0</v>
      </c>
      <c r="E2576" s="22">
        <f>'Previous Trades Import_OMS Quer'!E2576</f>
        <v>0</v>
      </c>
      <c r="F2576">
        <f>'Previous Trades Import_OMS Quer'!F2576</f>
        <v>0</v>
      </c>
      <c r="G2576">
        <f>'Previous Trades Import_OMS Quer'!G2576</f>
        <v>0</v>
      </c>
      <c r="H2576">
        <f>'Previous Trades Import_OMS Quer'!H2576</f>
        <v>0</v>
      </c>
      <c r="I2576">
        <f>'Previous Trades Import_OMS Quer'!I2576</f>
        <v>0</v>
      </c>
      <c r="J2576">
        <f>'Previous Trades Import_OMS Quer'!J2576</f>
        <v>0</v>
      </c>
      <c r="K2576">
        <f>'Previous Trades Import_OMS Quer'!K2576</f>
        <v>0</v>
      </c>
      <c r="L2576">
        <f>'Previous Trades Import_OMS Quer'!L2576</f>
        <v>0</v>
      </c>
      <c r="M2576">
        <f>'Previous Trades Import_OMS Quer'!M2576</f>
        <v>0</v>
      </c>
      <c r="N2576">
        <f>'Previous Trades Import_OMS Quer'!N2576</f>
        <v>0</v>
      </c>
      <c r="O2576" t="str">
        <f>CLEAN('Previous Trades Import_OMS Quer'!O2576)</f>
        <v/>
      </c>
      <c r="Q2576" s="25">
        <f t="shared" si="80"/>
        <v>0</v>
      </c>
      <c r="R2576" s="25" t="e">
        <f>VLOOKUP(O2576,'Currency Balance'!$O$3:$Q$32,3,0)</f>
        <v>#N/A</v>
      </c>
      <c r="S2576" s="25" t="e">
        <f t="shared" si="81"/>
        <v>#N/A</v>
      </c>
    </row>
    <row r="2577" spans="1:19">
      <c r="A2577">
        <f>'Previous Trades Import_OMS Quer'!A2577</f>
        <v>0</v>
      </c>
      <c r="B2577">
        <f>'Previous Trades Import_OMS Quer'!B2577</f>
        <v>0</v>
      </c>
      <c r="C2577" s="22">
        <f>'Previous Trades Import_OMS Quer'!C2577</f>
        <v>0</v>
      </c>
      <c r="D2577">
        <f>'Previous Trades Import_OMS Quer'!D2577</f>
        <v>0</v>
      </c>
      <c r="E2577" s="22">
        <f>'Previous Trades Import_OMS Quer'!E2577</f>
        <v>0</v>
      </c>
      <c r="F2577">
        <f>'Previous Trades Import_OMS Quer'!F2577</f>
        <v>0</v>
      </c>
      <c r="G2577">
        <f>'Previous Trades Import_OMS Quer'!G2577</f>
        <v>0</v>
      </c>
      <c r="H2577">
        <f>'Previous Trades Import_OMS Quer'!H2577</f>
        <v>0</v>
      </c>
      <c r="I2577">
        <f>'Previous Trades Import_OMS Quer'!I2577</f>
        <v>0</v>
      </c>
      <c r="J2577">
        <f>'Previous Trades Import_OMS Quer'!J2577</f>
        <v>0</v>
      </c>
      <c r="K2577">
        <f>'Previous Trades Import_OMS Quer'!K2577</f>
        <v>0</v>
      </c>
      <c r="L2577">
        <f>'Previous Trades Import_OMS Quer'!L2577</f>
        <v>0</v>
      </c>
      <c r="M2577">
        <f>'Previous Trades Import_OMS Quer'!M2577</f>
        <v>0</v>
      </c>
      <c r="N2577">
        <f>'Previous Trades Import_OMS Quer'!N2577</f>
        <v>0</v>
      </c>
      <c r="O2577" t="str">
        <f>CLEAN('Previous Trades Import_OMS Quer'!O2577)</f>
        <v/>
      </c>
      <c r="Q2577" s="25">
        <f t="shared" si="80"/>
        <v>0</v>
      </c>
      <c r="R2577" s="25" t="e">
        <f>VLOOKUP(O2577,'Currency Balance'!$O$3:$Q$32,3,0)</f>
        <v>#N/A</v>
      </c>
      <c r="S2577" s="25" t="e">
        <f t="shared" si="81"/>
        <v>#N/A</v>
      </c>
    </row>
    <row r="2578" spans="1:19">
      <c r="A2578">
        <f>'Previous Trades Import_OMS Quer'!A2578</f>
        <v>0</v>
      </c>
      <c r="B2578">
        <f>'Previous Trades Import_OMS Quer'!B2578</f>
        <v>0</v>
      </c>
      <c r="C2578" s="22">
        <f>'Previous Trades Import_OMS Quer'!C2578</f>
        <v>0</v>
      </c>
      <c r="D2578">
        <f>'Previous Trades Import_OMS Quer'!D2578</f>
        <v>0</v>
      </c>
      <c r="E2578" s="22">
        <f>'Previous Trades Import_OMS Quer'!E2578</f>
        <v>0</v>
      </c>
      <c r="F2578">
        <f>'Previous Trades Import_OMS Quer'!F2578</f>
        <v>0</v>
      </c>
      <c r="G2578">
        <f>'Previous Trades Import_OMS Quer'!G2578</f>
        <v>0</v>
      </c>
      <c r="H2578">
        <f>'Previous Trades Import_OMS Quer'!H2578</f>
        <v>0</v>
      </c>
      <c r="I2578">
        <f>'Previous Trades Import_OMS Quer'!I2578</f>
        <v>0</v>
      </c>
      <c r="J2578">
        <f>'Previous Trades Import_OMS Quer'!J2578</f>
        <v>0</v>
      </c>
      <c r="K2578">
        <f>'Previous Trades Import_OMS Quer'!K2578</f>
        <v>0</v>
      </c>
      <c r="L2578">
        <f>'Previous Trades Import_OMS Quer'!L2578</f>
        <v>0</v>
      </c>
      <c r="M2578">
        <f>'Previous Trades Import_OMS Quer'!M2578</f>
        <v>0</v>
      </c>
      <c r="N2578">
        <f>'Previous Trades Import_OMS Quer'!N2578</f>
        <v>0</v>
      </c>
      <c r="O2578" t="str">
        <f>CLEAN('Previous Trades Import_OMS Quer'!O2578)</f>
        <v/>
      </c>
      <c r="Q2578" s="25">
        <f t="shared" si="80"/>
        <v>0</v>
      </c>
      <c r="R2578" s="25" t="e">
        <f>VLOOKUP(O2578,'Currency Balance'!$O$3:$Q$32,3,0)</f>
        <v>#N/A</v>
      </c>
      <c r="S2578" s="25" t="e">
        <f t="shared" si="81"/>
        <v>#N/A</v>
      </c>
    </row>
    <row r="2579" spans="1:19">
      <c r="A2579">
        <f>'Previous Trades Import_OMS Quer'!A2579</f>
        <v>0</v>
      </c>
      <c r="B2579">
        <f>'Previous Trades Import_OMS Quer'!B2579</f>
        <v>0</v>
      </c>
      <c r="C2579" s="22">
        <f>'Previous Trades Import_OMS Quer'!C2579</f>
        <v>0</v>
      </c>
      <c r="D2579">
        <f>'Previous Trades Import_OMS Quer'!D2579</f>
        <v>0</v>
      </c>
      <c r="E2579" s="22">
        <f>'Previous Trades Import_OMS Quer'!E2579</f>
        <v>0</v>
      </c>
      <c r="F2579">
        <f>'Previous Trades Import_OMS Quer'!F2579</f>
        <v>0</v>
      </c>
      <c r="G2579">
        <f>'Previous Trades Import_OMS Quer'!G2579</f>
        <v>0</v>
      </c>
      <c r="H2579">
        <f>'Previous Trades Import_OMS Quer'!H2579</f>
        <v>0</v>
      </c>
      <c r="I2579">
        <f>'Previous Trades Import_OMS Quer'!I2579</f>
        <v>0</v>
      </c>
      <c r="J2579">
        <f>'Previous Trades Import_OMS Quer'!J2579</f>
        <v>0</v>
      </c>
      <c r="K2579">
        <f>'Previous Trades Import_OMS Quer'!K2579</f>
        <v>0</v>
      </c>
      <c r="L2579">
        <f>'Previous Trades Import_OMS Quer'!L2579</f>
        <v>0</v>
      </c>
      <c r="M2579">
        <f>'Previous Trades Import_OMS Quer'!M2579</f>
        <v>0</v>
      </c>
      <c r="N2579">
        <f>'Previous Trades Import_OMS Quer'!N2579</f>
        <v>0</v>
      </c>
      <c r="O2579" t="str">
        <f>CLEAN('Previous Trades Import_OMS Quer'!O2579)</f>
        <v/>
      </c>
      <c r="Q2579" s="25">
        <f t="shared" si="80"/>
        <v>0</v>
      </c>
      <c r="R2579" s="25" t="e">
        <f>VLOOKUP(O2579,'Currency Balance'!$O$3:$Q$32,3,0)</f>
        <v>#N/A</v>
      </c>
      <c r="S2579" s="25" t="e">
        <f t="shared" si="81"/>
        <v>#N/A</v>
      </c>
    </row>
    <row r="2580" spans="1:19">
      <c r="A2580">
        <f>'Previous Trades Import_OMS Quer'!A2580</f>
        <v>0</v>
      </c>
      <c r="B2580">
        <f>'Previous Trades Import_OMS Quer'!B2580</f>
        <v>0</v>
      </c>
      <c r="C2580" s="22">
        <f>'Previous Trades Import_OMS Quer'!C2580</f>
        <v>0</v>
      </c>
      <c r="D2580">
        <f>'Previous Trades Import_OMS Quer'!D2580</f>
        <v>0</v>
      </c>
      <c r="E2580" s="22">
        <f>'Previous Trades Import_OMS Quer'!E2580</f>
        <v>0</v>
      </c>
      <c r="F2580">
        <f>'Previous Trades Import_OMS Quer'!F2580</f>
        <v>0</v>
      </c>
      <c r="G2580">
        <f>'Previous Trades Import_OMS Quer'!G2580</f>
        <v>0</v>
      </c>
      <c r="H2580">
        <f>'Previous Trades Import_OMS Quer'!H2580</f>
        <v>0</v>
      </c>
      <c r="I2580">
        <f>'Previous Trades Import_OMS Quer'!I2580</f>
        <v>0</v>
      </c>
      <c r="J2580">
        <f>'Previous Trades Import_OMS Quer'!J2580</f>
        <v>0</v>
      </c>
      <c r="K2580">
        <f>'Previous Trades Import_OMS Quer'!K2580</f>
        <v>0</v>
      </c>
      <c r="L2580">
        <f>'Previous Trades Import_OMS Quer'!L2580</f>
        <v>0</v>
      </c>
      <c r="M2580">
        <f>'Previous Trades Import_OMS Quer'!M2580</f>
        <v>0</v>
      </c>
      <c r="N2580">
        <f>'Previous Trades Import_OMS Quer'!N2580</f>
        <v>0</v>
      </c>
      <c r="O2580" t="str">
        <f>CLEAN('Previous Trades Import_OMS Quer'!O2580)</f>
        <v/>
      </c>
      <c r="Q2580" s="25">
        <f t="shared" si="80"/>
        <v>0</v>
      </c>
      <c r="R2580" s="25" t="e">
        <f>VLOOKUP(O2580,'Currency Balance'!$O$3:$Q$32,3,0)</f>
        <v>#N/A</v>
      </c>
      <c r="S2580" s="25" t="e">
        <f t="shared" si="81"/>
        <v>#N/A</v>
      </c>
    </row>
    <row r="2581" spans="1:19">
      <c r="A2581">
        <f>'Previous Trades Import_OMS Quer'!A2581</f>
        <v>0</v>
      </c>
      <c r="B2581">
        <f>'Previous Trades Import_OMS Quer'!B2581</f>
        <v>0</v>
      </c>
      <c r="C2581" s="22">
        <f>'Previous Trades Import_OMS Quer'!C2581</f>
        <v>0</v>
      </c>
      <c r="D2581">
        <f>'Previous Trades Import_OMS Quer'!D2581</f>
        <v>0</v>
      </c>
      <c r="E2581" s="22">
        <f>'Previous Trades Import_OMS Quer'!E2581</f>
        <v>0</v>
      </c>
      <c r="F2581">
        <f>'Previous Trades Import_OMS Quer'!F2581</f>
        <v>0</v>
      </c>
      <c r="G2581">
        <f>'Previous Trades Import_OMS Quer'!G2581</f>
        <v>0</v>
      </c>
      <c r="H2581">
        <f>'Previous Trades Import_OMS Quer'!H2581</f>
        <v>0</v>
      </c>
      <c r="I2581">
        <f>'Previous Trades Import_OMS Quer'!I2581</f>
        <v>0</v>
      </c>
      <c r="J2581">
        <f>'Previous Trades Import_OMS Quer'!J2581</f>
        <v>0</v>
      </c>
      <c r="K2581">
        <f>'Previous Trades Import_OMS Quer'!K2581</f>
        <v>0</v>
      </c>
      <c r="L2581">
        <f>'Previous Trades Import_OMS Quer'!L2581</f>
        <v>0</v>
      </c>
      <c r="M2581">
        <f>'Previous Trades Import_OMS Quer'!M2581</f>
        <v>0</v>
      </c>
      <c r="N2581">
        <f>'Previous Trades Import_OMS Quer'!N2581</f>
        <v>0</v>
      </c>
      <c r="O2581" t="str">
        <f>CLEAN('Previous Trades Import_OMS Quer'!O2581)</f>
        <v/>
      </c>
      <c r="Q2581" s="25">
        <f t="shared" si="80"/>
        <v>0</v>
      </c>
      <c r="R2581" s="25" t="e">
        <f>VLOOKUP(O2581,'Currency Balance'!$O$3:$Q$32,3,0)</f>
        <v>#N/A</v>
      </c>
      <c r="S2581" s="25" t="e">
        <f t="shared" si="81"/>
        <v>#N/A</v>
      </c>
    </row>
    <row r="2582" spans="1:19">
      <c r="A2582">
        <f>'Previous Trades Import_OMS Quer'!A2582</f>
        <v>0</v>
      </c>
      <c r="B2582">
        <f>'Previous Trades Import_OMS Quer'!B2582</f>
        <v>0</v>
      </c>
      <c r="C2582" s="22">
        <f>'Previous Trades Import_OMS Quer'!C2582</f>
        <v>0</v>
      </c>
      <c r="D2582">
        <f>'Previous Trades Import_OMS Quer'!D2582</f>
        <v>0</v>
      </c>
      <c r="E2582" s="22">
        <f>'Previous Trades Import_OMS Quer'!E2582</f>
        <v>0</v>
      </c>
      <c r="F2582">
        <f>'Previous Trades Import_OMS Quer'!F2582</f>
        <v>0</v>
      </c>
      <c r="G2582">
        <f>'Previous Trades Import_OMS Quer'!G2582</f>
        <v>0</v>
      </c>
      <c r="H2582">
        <f>'Previous Trades Import_OMS Quer'!H2582</f>
        <v>0</v>
      </c>
      <c r="I2582">
        <f>'Previous Trades Import_OMS Quer'!I2582</f>
        <v>0</v>
      </c>
      <c r="J2582">
        <f>'Previous Trades Import_OMS Quer'!J2582</f>
        <v>0</v>
      </c>
      <c r="K2582">
        <f>'Previous Trades Import_OMS Quer'!K2582</f>
        <v>0</v>
      </c>
      <c r="L2582">
        <f>'Previous Trades Import_OMS Quer'!L2582</f>
        <v>0</v>
      </c>
      <c r="M2582">
        <f>'Previous Trades Import_OMS Quer'!M2582</f>
        <v>0</v>
      </c>
      <c r="N2582">
        <f>'Previous Trades Import_OMS Quer'!N2582</f>
        <v>0</v>
      </c>
      <c r="O2582" t="str">
        <f>CLEAN('Previous Trades Import_OMS Quer'!O2582)</f>
        <v/>
      </c>
      <c r="Q2582" s="25">
        <f t="shared" si="80"/>
        <v>0</v>
      </c>
      <c r="R2582" s="25" t="e">
        <f>VLOOKUP(O2582,'Currency Balance'!$O$3:$Q$32,3,0)</f>
        <v>#N/A</v>
      </c>
      <c r="S2582" s="25" t="e">
        <f t="shared" si="81"/>
        <v>#N/A</v>
      </c>
    </row>
    <row r="2583" spans="1:19">
      <c r="A2583">
        <f>'Previous Trades Import_OMS Quer'!A2583</f>
        <v>0</v>
      </c>
      <c r="B2583">
        <f>'Previous Trades Import_OMS Quer'!B2583</f>
        <v>0</v>
      </c>
      <c r="C2583" s="22">
        <f>'Previous Trades Import_OMS Quer'!C2583</f>
        <v>0</v>
      </c>
      <c r="D2583">
        <f>'Previous Trades Import_OMS Quer'!D2583</f>
        <v>0</v>
      </c>
      <c r="E2583" s="22">
        <f>'Previous Trades Import_OMS Quer'!E2583</f>
        <v>0</v>
      </c>
      <c r="F2583">
        <f>'Previous Trades Import_OMS Quer'!F2583</f>
        <v>0</v>
      </c>
      <c r="G2583">
        <f>'Previous Trades Import_OMS Quer'!G2583</f>
        <v>0</v>
      </c>
      <c r="H2583">
        <f>'Previous Trades Import_OMS Quer'!H2583</f>
        <v>0</v>
      </c>
      <c r="I2583">
        <f>'Previous Trades Import_OMS Quer'!I2583</f>
        <v>0</v>
      </c>
      <c r="J2583">
        <f>'Previous Trades Import_OMS Quer'!J2583</f>
        <v>0</v>
      </c>
      <c r="K2583">
        <f>'Previous Trades Import_OMS Quer'!K2583</f>
        <v>0</v>
      </c>
      <c r="L2583">
        <f>'Previous Trades Import_OMS Quer'!L2583</f>
        <v>0</v>
      </c>
      <c r="M2583">
        <f>'Previous Trades Import_OMS Quer'!M2583</f>
        <v>0</v>
      </c>
      <c r="N2583">
        <f>'Previous Trades Import_OMS Quer'!N2583</f>
        <v>0</v>
      </c>
      <c r="O2583" t="str">
        <f>CLEAN('Previous Trades Import_OMS Quer'!O2583)</f>
        <v/>
      </c>
      <c r="Q2583" s="25">
        <f t="shared" si="80"/>
        <v>0</v>
      </c>
      <c r="R2583" s="25" t="e">
        <f>VLOOKUP(O2583,'Currency Balance'!$O$3:$Q$32,3,0)</f>
        <v>#N/A</v>
      </c>
      <c r="S2583" s="25" t="e">
        <f t="shared" si="81"/>
        <v>#N/A</v>
      </c>
    </row>
    <row r="2584" spans="1:19">
      <c r="A2584">
        <f>'Previous Trades Import_OMS Quer'!A2584</f>
        <v>0</v>
      </c>
      <c r="B2584">
        <f>'Previous Trades Import_OMS Quer'!B2584</f>
        <v>0</v>
      </c>
      <c r="C2584" s="22">
        <f>'Previous Trades Import_OMS Quer'!C2584</f>
        <v>0</v>
      </c>
      <c r="D2584">
        <f>'Previous Trades Import_OMS Quer'!D2584</f>
        <v>0</v>
      </c>
      <c r="E2584" s="22">
        <f>'Previous Trades Import_OMS Quer'!E2584</f>
        <v>0</v>
      </c>
      <c r="F2584">
        <f>'Previous Trades Import_OMS Quer'!F2584</f>
        <v>0</v>
      </c>
      <c r="G2584">
        <f>'Previous Trades Import_OMS Quer'!G2584</f>
        <v>0</v>
      </c>
      <c r="H2584">
        <f>'Previous Trades Import_OMS Quer'!H2584</f>
        <v>0</v>
      </c>
      <c r="I2584">
        <f>'Previous Trades Import_OMS Quer'!I2584</f>
        <v>0</v>
      </c>
      <c r="J2584">
        <f>'Previous Trades Import_OMS Quer'!J2584</f>
        <v>0</v>
      </c>
      <c r="K2584">
        <f>'Previous Trades Import_OMS Quer'!K2584</f>
        <v>0</v>
      </c>
      <c r="L2584">
        <f>'Previous Trades Import_OMS Quer'!L2584</f>
        <v>0</v>
      </c>
      <c r="M2584">
        <f>'Previous Trades Import_OMS Quer'!M2584</f>
        <v>0</v>
      </c>
      <c r="N2584">
        <f>'Previous Trades Import_OMS Quer'!N2584</f>
        <v>0</v>
      </c>
      <c r="O2584" t="str">
        <f>CLEAN('Previous Trades Import_OMS Quer'!O2584)</f>
        <v/>
      </c>
      <c r="Q2584" s="25">
        <f t="shared" si="80"/>
        <v>0</v>
      </c>
      <c r="R2584" s="25" t="e">
        <f>VLOOKUP(O2584,'Currency Balance'!$O$3:$Q$32,3,0)</f>
        <v>#N/A</v>
      </c>
      <c r="S2584" s="25" t="e">
        <f t="shared" si="81"/>
        <v>#N/A</v>
      </c>
    </row>
    <row r="2585" spans="1:19">
      <c r="A2585">
        <f>'Previous Trades Import_OMS Quer'!A2585</f>
        <v>0</v>
      </c>
      <c r="B2585">
        <f>'Previous Trades Import_OMS Quer'!B2585</f>
        <v>0</v>
      </c>
      <c r="C2585" s="22">
        <f>'Previous Trades Import_OMS Quer'!C2585</f>
        <v>0</v>
      </c>
      <c r="D2585">
        <f>'Previous Trades Import_OMS Quer'!D2585</f>
        <v>0</v>
      </c>
      <c r="E2585" s="22">
        <f>'Previous Trades Import_OMS Quer'!E2585</f>
        <v>0</v>
      </c>
      <c r="F2585">
        <f>'Previous Trades Import_OMS Quer'!F2585</f>
        <v>0</v>
      </c>
      <c r="G2585">
        <f>'Previous Trades Import_OMS Quer'!G2585</f>
        <v>0</v>
      </c>
      <c r="H2585">
        <f>'Previous Trades Import_OMS Quer'!H2585</f>
        <v>0</v>
      </c>
      <c r="I2585">
        <f>'Previous Trades Import_OMS Quer'!I2585</f>
        <v>0</v>
      </c>
      <c r="J2585">
        <f>'Previous Trades Import_OMS Quer'!J2585</f>
        <v>0</v>
      </c>
      <c r="K2585">
        <f>'Previous Trades Import_OMS Quer'!K2585</f>
        <v>0</v>
      </c>
      <c r="L2585">
        <f>'Previous Trades Import_OMS Quer'!L2585</f>
        <v>0</v>
      </c>
      <c r="M2585">
        <f>'Previous Trades Import_OMS Quer'!M2585</f>
        <v>0</v>
      </c>
      <c r="N2585">
        <f>'Previous Trades Import_OMS Quer'!N2585</f>
        <v>0</v>
      </c>
      <c r="O2585" t="str">
        <f>CLEAN('Previous Trades Import_OMS Quer'!O2585)</f>
        <v/>
      </c>
      <c r="Q2585" s="25">
        <f t="shared" si="80"/>
        <v>0</v>
      </c>
      <c r="R2585" s="25" t="e">
        <f>VLOOKUP(O2585,'Currency Balance'!$O$3:$Q$32,3,0)</f>
        <v>#N/A</v>
      </c>
      <c r="S2585" s="25" t="e">
        <f t="shared" si="81"/>
        <v>#N/A</v>
      </c>
    </row>
    <row r="2586" spans="1:19">
      <c r="A2586">
        <f>'Previous Trades Import_OMS Quer'!A2586</f>
        <v>0</v>
      </c>
      <c r="B2586">
        <f>'Previous Trades Import_OMS Quer'!B2586</f>
        <v>0</v>
      </c>
      <c r="C2586" s="22">
        <f>'Previous Trades Import_OMS Quer'!C2586</f>
        <v>0</v>
      </c>
      <c r="D2586">
        <f>'Previous Trades Import_OMS Quer'!D2586</f>
        <v>0</v>
      </c>
      <c r="E2586" s="22">
        <f>'Previous Trades Import_OMS Quer'!E2586</f>
        <v>0</v>
      </c>
      <c r="F2586">
        <f>'Previous Trades Import_OMS Quer'!F2586</f>
        <v>0</v>
      </c>
      <c r="G2586">
        <f>'Previous Trades Import_OMS Quer'!G2586</f>
        <v>0</v>
      </c>
      <c r="H2586">
        <f>'Previous Trades Import_OMS Quer'!H2586</f>
        <v>0</v>
      </c>
      <c r="I2586">
        <f>'Previous Trades Import_OMS Quer'!I2586</f>
        <v>0</v>
      </c>
      <c r="J2586">
        <f>'Previous Trades Import_OMS Quer'!J2586</f>
        <v>0</v>
      </c>
      <c r="K2586">
        <f>'Previous Trades Import_OMS Quer'!K2586</f>
        <v>0</v>
      </c>
      <c r="L2586">
        <f>'Previous Trades Import_OMS Quer'!L2586</f>
        <v>0</v>
      </c>
      <c r="M2586">
        <f>'Previous Trades Import_OMS Quer'!M2586</f>
        <v>0</v>
      </c>
      <c r="N2586">
        <f>'Previous Trades Import_OMS Quer'!N2586</f>
        <v>0</v>
      </c>
      <c r="O2586" t="str">
        <f>CLEAN('Previous Trades Import_OMS Quer'!O2586)</f>
        <v/>
      </c>
      <c r="Q2586" s="25">
        <f t="shared" si="80"/>
        <v>0</v>
      </c>
      <c r="R2586" s="25" t="e">
        <f>VLOOKUP(O2586,'Currency Balance'!$O$3:$Q$32,3,0)</f>
        <v>#N/A</v>
      </c>
      <c r="S2586" s="25" t="e">
        <f t="shared" si="81"/>
        <v>#N/A</v>
      </c>
    </row>
    <row r="2587" spans="1:19">
      <c r="A2587">
        <f>'Previous Trades Import_OMS Quer'!A2587</f>
        <v>0</v>
      </c>
      <c r="B2587">
        <f>'Previous Trades Import_OMS Quer'!B2587</f>
        <v>0</v>
      </c>
      <c r="C2587" s="22">
        <f>'Previous Trades Import_OMS Quer'!C2587</f>
        <v>0</v>
      </c>
      <c r="D2587">
        <f>'Previous Trades Import_OMS Quer'!D2587</f>
        <v>0</v>
      </c>
      <c r="E2587" s="22">
        <f>'Previous Trades Import_OMS Quer'!E2587</f>
        <v>0</v>
      </c>
      <c r="F2587">
        <f>'Previous Trades Import_OMS Quer'!F2587</f>
        <v>0</v>
      </c>
      <c r="G2587">
        <f>'Previous Trades Import_OMS Quer'!G2587</f>
        <v>0</v>
      </c>
      <c r="H2587">
        <f>'Previous Trades Import_OMS Quer'!H2587</f>
        <v>0</v>
      </c>
      <c r="I2587">
        <f>'Previous Trades Import_OMS Quer'!I2587</f>
        <v>0</v>
      </c>
      <c r="J2587">
        <f>'Previous Trades Import_OMS Quer'!J2587</f>
        <v>0</v>
      </c>
      <c r="K2587">
        <f>'Previous Trades Import_OMS Quer'!K2587</f>
        <v>0</v>
      </c>
      <c r="L2587">
        <f>'Previous Trades Import_OMS Quer'!L2587</f>
        <v>0</v>
      </c>
      <c r="M2587">
        <f>'Previous Trades Import_OMS Quer'!M2587</f>
        <v>0</v>
      </c>
      <c r="N2587">
        <f>'Previous Trades Import_OMS Quer'!N2587</f>
        <v>0</v>
      </c>
      <c r="O2587" t="str">
        <f>CLEAN('Previous Trades Import_OMS Quer'!O2587)</f>
        <v/>
      </c>
      <c r="Q2587" s="25">
        <f t="shared" si="80"/>
        <v>0</v>
      </c>
      <c r="R2587" s="25" t="e">
        <f>VLOOKUP(O2587,'Currency Balance'!$O$3:$Q$32,3,0)</f>
        <v>#N/A</v>
      </c>
      <c r="S2587" s="25" t="e">
        <f t="shared" si="81"/>
        <v>#N/A</v>
      </c>
    </row>
    <row r="2588" spans="1:19">
      <c r="A2588">
        <f>'Previous Trades Import_OMS Quer'!A2588</f>
        <v>0</v>
      </c>
      <c r="B2588">
        <f>'Previous Trades Import_OMS Quer'!B2588</f>
        <v>0</v>
      </c>
      <c r="C2588" s="22">
        <f>'Previous Trades Import_OMS Quer'!C2588</f>
        <v>0</v>
      </c>
      <c r="D2588">
        <f>'Previous Trades Import_OMS Quer'!D2588</f>
        <v>0</v>
      </c>
      <c r="E2588" s="22">
        <f>'Previous Trades Import_OMS Quer'!E2588</f>
        <v>0</v>
      </c>
      <c r="F2588">
        <f>'Previous Trades Import_OMS Quer'!F2588</f>
        <v>0</v>
      </c>
      <c r="G2588">
        <f>'Previous Trades Import_OMS Quer'!G2588</f>
        <v>0</v>
      </c>
      <c r="H2588">
        <f>'Previous Trades Import_OMS Quer'!H2588</f>
        <v>0</v>
      </c>
      <c r="I2588">
        <f>'Previous Trades Import_OMS Quer'!I2588</f>
        <v>0</v>
      </c>
      <c r="J2588">
        <f>'Previous Trades Import_OMS Quer'!J2588</f>
        <v>0</v>
      </c>
      <c r="K2588">
        <f>'Previous Trades Import_OMS Quer'!K2588</f>
        <v>0</v>
      </c>
      <c r="L2588">
        <f>'Previous Trades Import_OMS Quer'!L2588</f>
        <v>0</v>
      </c>
      <c r="M2588">
        <f>'Previous Trades Import_OMS Quer'!M2588</f>
        <v>0</v>
      </c>
      <c r="N2588">
        <f>'Previous Trades Import_OMS Quer'!N2588</f>
        <v>0</v>
      </c>
      <c r="O2588" t="str">
        <f>CLEAN('Previous Trades Import_OMS Quer'!O2588)</f>
        <v/>
      </c>
      <c r="Q2588" s="25">
        <f t="shared" si="80"/>
        <v>0</v>
      </c>
      <c r="R2588" s="25" t="e">
        <f>VLOOKUP(O2588,'Currency Balance'!$O$3:$Q$32,3,0)</f>
        <v>#N/A</v>
      </c>
      <c r="S2588" s="25" t="e">
        <f t="shared" si="81"/>
        <v>#N/A</v>
      </c>
    </row>
    <row r="2589" spans="1:19">
      <c r="A2589">
        <f>'Previous Trades Import_OMS Quer'!A2589</f>
        <v>0</v>
      </c>
      <c r="B2589">
        <f>'Previous Trades Import_OMS Quer'!B2589</f>
        <v>0</v>
      </c>
      <c r="C2589" s="22">
        <f>'Previous Trades Import_OMS Quer'!C2589</f>
        <v>0</v>
      </c>
      <c r="D2589">
        <f>'Previous Trades Import_OMS Quer'!D2589</f>
        <v>0</v>
      </c>
      <c r="E2589" s="22">
        <f>'Previous Trades Import_OMS Quer'!E2589</f>
        <v>0</v>
      </c>
      <c r="F2589">
        <f>'Previous Trades Import_OMS Quer'!F2589</f>
        <v>0</v>
      </c>
      <c r="G2589">
        <f>'Previous Trades Import_OMS Quer'!G2589</f>
        <v>0</v>
      </c>
      <c r="H2589">
        <f>'Previous Trades Import_OMS Quer'!H2589</f>
        <v>0</v>
      </c>
      <c r="I2589">
        <f>'Previous Trades Import_OMS Quer'!I2589</f>
        <v>0</v>
      </c>
      <c r="J2589">
        <f>'Previous Trades Import_OMS Quer'!J2589</f>
        <v>0</v>
      </c>
      <c r="K2589">
        <f>'Previous Trades Import_OMS Quer'!K2589</f>
        <v>0</v>
      </c>
      <c r="L2589">
        <f>'Previous Trades Import_OMS Quer'!L2589</f>
        <v>0</v>
      </c>
      <c r="M2589">
        <f>'Previous Trades Import_OMS Quer'!M2589</f>
        <v>0</v>
      </c>
      <c r="N2589">
        <f>'Previous Trades Import_OMS Quer'!N2589</f>
        <v>0</v>
      </c>
      <c r="O2589" t="str">
        <f>CLEAN('Previous Trades Import_OMS Quer'!O2589)</f>
        <v/>
      </c>
      <c r="Q2589" s="25">
        <f t="shared" si="80"/>
        <v>0</v>
      </c>
      <c r="R2589" s="25" t="e">
        <f>VLOOKUP(O2589,'Currency Balance'!$O$3:$Q$32,3,0)</f>
        <v>#N/A</v>
      </c>
      <c r="S2589" s="25" t="e">
        <f t="shared" si="81"/>
        <v>#N/A</v>
      </c>
    </row>
    <row r="2590" spans="1:19">
      <c r="A2590">
        <f>'Previous Trades Import_OMS Quer'!A2590</f>
        <v>0</v>
      </c>
      <c r="B2590">
        <f>'Previous Trades Import_OMS Quer'!B2590</f>
        <v>0</v>
      </c>
      <c r="C2590" s="22">
        <f>'Previous Trades Import_OMS Quer'!C2590</f>
        <v>0</v>
      </c>
      <c r="D2590">
        <f>'Previous Trades Import_OMS Quer'!D2590</f>
        <v>0</v>
      </c>
      <c r="E2590" s="22">
        <f>'Previous Trades Import_OMS Quer'!E2590</f>
        <v>0</v>
      </c>
      <c r="F2590">
        <f>'Previous Trades Import_OMS Quer'!F2590</f>
        <v>0</v>
      </c>
      <c r="G2590">
        <f>'Previous Trades Import_OMS Quer'!G2590</f>
        <v>0</v>
      </c>
      <c r="H2590">
        <f>'Previous Trades Import_OMS Quer'!H2590</f>
        <v>0</v>
      </c>
      <c r="I2590">
        <f>'Previous Trades Import_OMS Quer'!I2590</f>
        <v>0</v>
      </c>
      <c r="J2590">
        <f>'Previous Trades Import_OMS Quer'!J2590</f>
        <v>0</v>
      </c>
      <c r="K2590">
        <f>'Previous Trades Import_OMS Quer'!K2590</f>
        <v>0</v>
      </c>
      <c r="L2590">
        <f>'Previous Trades Import_OMS Quer'!L2590</f>
        <v>0</v>
      </c>
      <c r="M2590">
        <f>'Previous Trades Import_OMS Quer'!M2590</f>
        <v>0</v>
      </c>
      <c r="N2590">
        <f>'Previous Trades Import_OMS Quer'!N2590</f>
        <v>0</v>
      </c>
      <c r="O2590" t="str">
        <f>CLEAN('Previous Trades Import_OMS Quer'!O2590)</f>
        <v/>
      </c>
      <c r="Q2590" s="25">
        <f t="shared" si="80"/>
        <v>0</v>
      </c>
      <c r="R2590" s="25" t="e">
        <f>VLOOKUP(O2590,'Currency Balance'!$O$3:$Q$32,3,0)</f>
        <v>#N/A</v>
      </c>
      <c r="S2590" s="25" t="e">
        <f t="shared" si="81"/>
        <v>#N/A</v>
      </c>
    </row>
    <row r="2591" spans="1:19">
      <c r="A2591">
        <f>'Previous Trades Import_OMS Quer'!A2591</f>
        <v>0</v>
      </c>
      <c r="B2591">
        <f>'Previous Trades Import_OMS Quer'!B2591</f>
        <v>0</v>
      </c>
      <c r="C2591" s="22">
        <f>'Previous Trades Import_OMS Quer'!C2591</f>
        <v>0</v>
      </c>
      <c r="D2591">
        <f>'Previous Trades Import_OMS Quer'!D2591</f>
        <v>0</v>
      </c>
      <c r="E2591" s="22">
        <f>'Previous Trades Import_OMS Quer'!E2591</f>
        <v>0</v>
      </c>
      <c r="F2591">
        <f>'Previous Trades Import_OMS Quer'!F2591</f>
        <v>0</v>
      </c>
      <c r="G2591">
        <f>'Previous Trades Import_OMS Quer'!G2591</f>
        <v>0</v>
      </c>
      <c r="H2591">
        <f>'Previous Trades Import_OMS Quer'!H2591</f>
        <v>0</v>
      </c>
      <c r="I2591">
        <f>'Previous Trades Import_OMS Quer'!I2591</f>
        <v>0</v>
      </c>
      <c r="J2591">
        <f>'Previous Trades Import_OMS Quer'!J2591</f>
        <v>0</v>
      </c>
      <c r="K2591">
        <f>'Previous Trades Import_OMS Quer'!K2591</f>
        <v>0</v>
      </c>
      <c r="L2591">
        <f>'Previous Trades Import_OMS Quer'!L2591</f>
        <v>0</v>
      </c>
      <c r="M2591">
        <f>'Previous Trades Import_OMS Quer'!M2591</f>
        <v>0</v>
      </c>
      <c r="N2591">
        <f>'Previous Trades Import_OMS Quer'!N2591</f>
        <v>0</v>
      </c>
      <c r="O2591" t="str">
        <f>CLEAN('Previous Trades Import_OMS Quer'!O2591)</f>
        <v/>
      </c>
      <c r="Q2591" s="25">
        <f t="shared" si="80"/>
        <v>0</v>
      </c>
      <c r="R2591" s="25" t="e">
        <f>VLOOKUP(O2591,'Currency Balance'!$O$3:$Q$32,3,0)</f>
        <v>#N/A</v>
      </c>
      <c r="S2591" s="25" t="e">
        <f t="shared" si="81"/>
        <v>#N/A</v>
      </c>
    </row>
    <row r="2592" spans="1:19">
      <c r="A2592">
        <f>'Previous Trades Import_OMS Quer'!A2592</f>
        <v>0</v>
      </c>
      <c r="B2592">
        <f>'Previous Trades Import_OMS Quer'!B2592</f>
        <v>0</v>
      </c>
      <c r="C2592" s="22">
        <f>'Previous Trades Import_OMS Quer'!C2592</f>
        <v>0</v>
      </c>
      <c r="D2592">
        <f>'Previous Trades Import_OMS Quer'!D2592</f>
        <v>0</v>
      </c>
      <c r="E2592" s="22">
        <f>'Previous Trades Import_OMS Quer'!E2592</f>
        <v>0</v>
      </c>
      <c r="F2592">
        <f>'Previous Trades Import_OMS Quer'!F2592</f>
        <v>0</v>
      </c>
      <c r="G2592">
        <f>'Previous Trades Import_OMS Quer'!G2592</f>
        <v>0</v>
      </c>
      <c r="H2592">
        <f>'Previous Trades Import_OMS Quer'!H2592</f>
        <v>0</v>
      </c>
      <c r="I2592">
        <f>'Previous Trades Import_OMS Quer'!I2592</f>
        <v>0</v>
      </c>
      <c r="J2592">
        <f>'Previous Trades Import_OMS Quer'!J2592</f>
        <v>0</v>
      </c>
      <c r="K2592">
        <f>'Previous Trades Import_OMS Quer'!K2592</f>
        <v>0</v>
      </c>
      <c r="L2592">
        <f>'Previous Trades Import_OMS Quer'!L2592</f>
        <v>0</v>
      </c>
      <c r="M2592">
        <f>'Previous Trades Import_OMS Quer'!M2592</f>
        <v>0</v>
      </c>
      <c r="N2592">
        <f>'Previous Trades Import_OMS Quer'!N2592</f>
        <v>0</v>
      </c>
      <c r="O2592" t="str">
        <f>CLEAN('Previous Trades Import_OMS Quer'!O2592)</f>
        <v/>
      </c>
      <c r="Q2592" s="25">
        <f t="shared" si="80"/>
        <v>0</v>
      </c>
      <c r="R2592" s="25" t="e">
        <f>VLOOKUP(O2592,'Currency Balance'!$O$3:$Q$32,3,0)</f>
        <v>#N/A</v>
      </c>
      <c r="S2592" s="25" t="e">
        <f t="shared" si="81"/>
        <v>#N/A</v>
      </c>
    </row>
    <row r="2593" spans="1:19">
      <c r="A2593">
        <f>'Previous Trades Import_OMS Quer'!A2593</f>
        <v>0</v>
      </c>
      <c r="B2593">
        <f>'Previous Trades Import_OMS Quer'!B2593</f>
        <v>0</v>
      </c>
      <c r="C2593" s="22">
        <f>'Previous Trades Import_OMS Quer'!C2593</f>
        <v>0</v>
      </c>
      <c r="D2593">
        <f>'Previous Trades Import_OMS Quer'!D2593</f>
        <v>0</v>
      </c>
      <c r="E2593" s="22">
        <f>'Previous Trades Import_OMS Quer'!E2593</f>
        <v>0</v>
      </c>
      <c r="F2593">
        <f>'Previous Trades Import_OMS Quer'!F2593</f>
        <v>0</v>
      </c>
      <c r="G2593">
        <f>'Previous Trades Import_OMS Quer'!G2593</f>
        <v>0</v>
      </c>
      <c r="H2593">
        <f>'Previous Trades Import_OMS Quer'!H2593</f>
        <v>0</v>
      </c>
      <c r="I2593">
        <f>'Previous Trades Import_OMS Quer'!I2593</f>
        <v>0</v>
      </c>
      <c r="J2593">
        <f>'Previous Trades Import_OMS Quer'!J2593</f>
        <v>0</v>
      </c>
      <c r="K2593">
        <f>'Previous Trades Import_OMS Quer'!K2593</f>
        <v>0</v>
      </c>
      <c r="L2593">
        <f>'Previous Trades Import_OMS Quer'!L2593</f>
        <v>0</v>
      </c>
      <c r="M2593">
        <f>'Previous Trades Import_OMS Quer'!M2593</f>
        <v>0</v>
      </c>
      <c r="N2593">
        <f>'Previous Trades Import_OMS Quer'!N2593</f>
        <v>0</v>
      </c>
      <c r="O2593" t="str">
        <f>CLEAN('Previous Trades Import_OMS Quer'!O2593)</f>
        <v/>
      </c>
      <c r="Q2593" s="25">
        <f t="shared" si="80"/>
        <v>0</v>
      </c>
      <c r="R2593" s="25" t="e">
        <f>VLOOKUP(O2593,'Currency Balance'!$O$3:$Q$32,3,0)</f>
        <v>#N/A</v>
      </c>
      <c r="S2593" s="25" t="e">
        <f t="shared" si="81"/>
        <v>#N/A</v>
      </c>
    </row>
    <row r="2594" spans="1:19">
      <c r="A2594">
        <f>'Previous Trades Import_OMS Quer'!A2594</f>
        <v>0</v>
      </c>
      <c r="B2594">
        <f>'Previous Trades Import_OMS Quer'!B2594</f>
        <v>0</v>
      </c>
      <c r="C2594" s="22">
        <f>'Previous Trades Import_OMS Quer'!C2594</f>
        <v>0</v>
      </c>
      <c r="D2594">
        <f>'Previous Trades Import_OMS Quer'!D2594</f>
        <v>0</v>
      </c>
      <c r="E2594" s="22">
        <f>'Previous Trades Import_OMS Quer'!E2594</f>
        <v>0</v>
      </c>
      <c r="F2594">
        <f>'Previous Trades Import_OMS Quer'!F2594</f>
        <v>0</v>
      </c>
      <c r="G2594">
        <f>'Previous Trades Import_OMS Quer'!G2594</f>
        <v>0</v>
      </c>
      <c r="H2594">
        <f>'Previous Trades Import_OMS Quer'!H2594</f>
        <v>0</v>
      </c>
      <c r="I2594">
        <f>'Previous Trades Import_OMS Quer'!I2594</f>
        <v>0</v>
      </c>
      <c r="J2594">
        <f>'Previous Trades Import_OMS Quer'!J2594</f>
        <v>0</v>
      </c>
      <c r="K2594">
        <f>'Previous Trades Import_OMS Quer'!K2594</f>
        <v>0</v>
      </c>
      <c r="L2594">
        <f>'Previous Trades Import_OMS Quer'!L2594</f>
        <v>0</v>
      </c>
      <c r="M2594">
        <f>'Previous Trades Import_OMS Quer'!M2594</f>
        <v>0</v>
      </c>
      <c r="N2594">
        <f>'Previous Trades Import_OMS Quer'!N2594</f>
        <v>0</v>
      </c>
      <c r="O2594" t="str">
        <f>CLEAN('Previous Trades Import_OMS Quer'!O2594)</f>
        <v/>
      </c>
      <c r="Q2594" s="25">
        <f t="shared" si="80"/>
        <v>0</v>
      </c>
      <c r="R2594" s="25" t="e">
        <f>VLOOKUP(O2594,'Currency Balance'!$O$3:$Q$32,3,0)</f>
        <v>#N/A</v>
      </c>
      <c r="S2594" s="25" t="e">
        <f t="shared" si="81"/>
        <v>#N/A</v>
      </c>
    </row>
    <row r="2595" spans="1:19">
      <c r="A2595">
        <f>'Previous Trades Import_OMS Quer'!A2595</f>
        <v>0</v>
      </c>
      <c r="B2595">
        <f>'Previous Trades Import_OMS Quer'!B2595</f>
        <v>0</v>
      </c>
      <c r="C2595" s="22">
        <f>'Previous Trades Import_OMS Quer'!C2595</f>
        <v>0</v>
      </c>
      <c r="D2595">
        <f>'Previous Trades Import_OMS Quer'!D2595</f>
        <v>0</v>
      </c>
      <c r="E2595" s="22">
        <f>'Previous Trades Import_OMS Quer'!E2595</f>
        <v>0</v>
      </c>
      <c r="F2595">
        <f>'Previous Trades Import_OMS Quer'!F2595</f>
        <v>0</v>
      </c>
      <c r="G2595">
        <f>'Previous Trades Import_OMS Quer'!G2595</f>
        <v>0</v>
      </c>
      <c r="H2595">
        <f>'Previous Trades Import_OMS Quer'!H2595</f>
        <v>0</v>
      </c>
      <c r="I2595">
        <f>'Previous Trades Import_OMS Quer'!I2595</f>
        <v>0</v>
      </c>
      <c r="J2595">
        <f>'Previous Trades Import_OMS Quer'!J2595</f>
        <v>0</v>
      </c>
      <c r="K2595">
        <f>'Previous Trades Import_OMS Quer'!K2595</f>
        <v>0</v>
      </c>
      <c r="L2595">
        <f>'Previous Trades Import_OMS Quer'!L2595</f>
        <v>0</v>
      </c>
      <c r="M2595">
        <f>'Previous Trades Import_OMS Quer'!M2595</f>
        <v>0</v>
      </c>
      <c r="N2595">
        <f>'Previous Trades Import_OMS Quer'!N2595</f>
        <v>0</v>
      </c>
      <c r="O2595" t="str">
        <f>CLEAN('Previous Trades Import_OMS Quer'!O2595)</f>
        <v/>
      </c>
      <c r="Q2595" s="25">
        <f t="shared" si="80"/>
        <v>0</v>
      </c>
      <c r="R2595" s="25" t="e">
        <f>VLOOKUP(O2595,'Currency Balance'!$O$3:$Q$32,3,0)</f>
        <v>#N/A</v>
      </c>
      <c r="S2595" s="25" t="e">
        <f t="shared" si="81"/>
        <v>#N/A</v>
      </c>
    </row>
    <row r="2596" spans="1:19">
      <c r="A2596">
        <f>'Previous Trades Import_OMS Quer'!A2596</f>
        <v>0</v>
      </c>
      <c r="B2596">
        <f>'Previous Trades Import_OMS Quer'!B2596</f>
        <v>0</v>
      </c>
      <c r="C2596" s="22">
        <f>'Previous Trades Import_OMS Quer'!C2596</f>
        <v>0</v>
      </c>
      <c r="D2596">
        <f>'Previous Trades Import_OMS Quer'!D2596</f>
        <v>0</v>
      </c>
      <c r="E2596" s="22">
        <f>'Previous Trades Import_OMS Quer'!E2596</f>
        <v>0</v>
      </c>
      <c r="F2596">
        <f>'Previous Trades Import_OMS Quer'!F2596</f>
        <v>0</v>
      </c>
      <c r="G2596">
        <f>'Previous Trades Import_OMS Quer'!G2596</f>
        <v>0</v>
      </c>
      <c r="H2596">
        <f>'Previous Trades Import_OMS Quer'!H2596</f>
        <v>0</v>
      </c>
      <c r="I2596">
        <f>'Previous Trades Import_OMS Quer'!I2596</f>
        <v>0</v>
      </c>
      <c r="J2596">
        <f>'Previous Trades Import_OMS Quer'!J2596</f>
        <v>0</v>
      </c>
      <c r="K2596">
        <f>'Previous Trades Import_OMS Quer'!K2596</f>
        <v>0</v>
      </c>
      <c r="L2596">
        <f>'Previous Trades Import_OMS Quer'!L2596</f>
        <v>0</v>
      </c>
      <c r="M2596">
        <f>'Previous Trades Import_OMS Quer'!M2596</f>
        <v>0</v>
      </c>
      <c r="N2596">
        <f>'Previous Trades Import_OMS Quer'!N2596</f>
        <v>0</v>
      </c>
      <c r="O2596" t="str">
        <f>CLEAN('Previous Trades Import_OMS Quer'!O2596)</f>
        <v/>
      </c>
      <c r="Q2596" s="25">
        <f t="shared" si="80"/>
        <v>0</v>
      </c>
      <c r="R2596" s="25" t="e">
        <f>VLOOKUP(O2596,'Currency Balance'!$O$3:$Q$32,3,0)</f>
        <v>#N/A</v>
      </c>
      <c r="S2596" s="25" t="e">
        <f t="shared" si="81"/>
        <v>#N/A</v>
      </c>
    </row>
    <row r="2597" spans="1:19">
      <c r="A2597">
        <f>'Previous Trades Import_OMS Quer'!A2597</f>
        <v>0</v>
      </c>
      <c r="B2597">
        <f>'Previous Trades Import_OMS Quer'!B2597</f>
        <v>0</v>
      </c>
      <c r="C2597" s="22">
        <f>'Previous Trades Import_OMS Quer'!C2597</f>
        <v>0</v>
      </c>
      <c r="D2597">
        <f>'Previous Trades Import_OMS Quer'!D2597</f>
        <v>0</v>
      </c>
      <c r="E2597" s="22">
        <f>'Previous Trades Import_OMS Quer'!E2597</f>
        <v>0</v>
      </c>
      <c r="F2597">
        <f>'Previous Trades Import_OMS Quer'!F2597</f>
        <v>0</v>
      </c>
      <c r="G2597">
        <f>'Previous Trades Import_OMS Quer'!G2597</f>
        <v>0</v>
      </c>
      <c r="H2597">
        <f>'Previous Trades Import_OMS Quer'!H2597</f>
        <v>0</v>
      </c>
      <c r="I2597">
        <f>'Previous Trades Import_OMS Quer'!I2597</f>
        <v>0</v>
      </c>
      <c r="J2597">
        <f>'Previous Trades Import_OMS Quer'!J2597</f>
        <v>0</v>
      </c>
      <c r="K2597">
        <f>'Previous Trades Import_OMS Quer'!K2597</f>
        <v>0</v>
      </c>
      <c r="L2597">
        <f>'Previous Trades Import_OMS Quer'!L2597</f>
        <v>0</v>
      </c>
      <c r="M2597">
        <f>'Previous Trades Import_OMS Quer'!M2597</f>
        <v>0</v>
      </c>
      <c r="N2597">
        <f>'Previous Trades Import_OMS Quer'!N2597</f>
        <v>0</v>
      </c>
      <c r="O2597" t="str">
        <f>CLEAN('Previous Trades Import_OMS Quer'!O2597)</f>
        <v/>
      </c>
      <c r="Q2597" s="25">
        <f t="shared" si="80"/>
        <v>0</v>
      </c>
      <c r="R2597" s="25" t="e">
        <f>VLOOKUP(O2597,'Currency Balance'!$O$3:$Q$32,3,0)</f>
        <v>#N/A</v>
      </c>
      <c r="S2597" s="25" t="e">
        <f t="shared" si="81"/>
        <v>#N/A</v>
      </c>
    </row>
    <row r="2598" spans="1:19">
      <c r="A2598">
        <f>'Previous Trades Import_OMS Quer'!A2598</f>
        <v>0</v>
      </c>
      <c r="B2598">
        <f>'Previous Trades Import_OMS Quer'!B2598</f>
        <v>0</v>
      </c>
      <c r="C2598" s="22">
        <f>'Previous Trades Import_OMS Quer'!C2598</f>
        <v>0</v>
      </c>
      <c r="D2598">
        <f>'Previous Trades Import_OMS Quer'!D2598</f>
        <v>0</v>
      </c>
      <c r="E2598" s="22">
        <f>'Previous Trades Import_OMS Quer'!E2598</f>
        <v>0</v>
      </c>
      <c r="F2598">
        <f>'Previous Trades Import_OMS Quer'!F2598</f>
        <v>0</v>
      </c>
      <c r="G2598">
        <f>'Previous Trades Import_OMS Quer'!G2598</f>
        <v>0</v>
      </c>
      <c r="H2598">
        <f>'Previous Trades Import_OMS Quer'!H2598</f>
        <v>0</v>
      </c>
      <c r="I2598">
        <f>'Previous Trades Import_OMS Quer'!I2598</f>
        <v>0</v>
      </c>
      <c r="J2598">
        <f>'Previous Trades Import_OMS Quer'!J2598</f>
        <v>0</v>
      </c>
      <c r="K2598">
        <f>'Previous Trades Import_OMS Quer'!K2598</f>
        <v>0</v>
      </c>
      <c r="L2598">
        <f>'Previous Trades Import_OMS Quer'!L2598</f>
        <v>0</v>
      </c>
      <c r="M2598">
        <f>'Previous Trades Import_OMS Quer'!M2598</f>
        <v>0</v>
      </c>
      <c r="N2598">
        <f>'Previous Trades Import_OMS Quer'!N2598</f>
        <v>0</v>
      </c>
      <c r="O2598" t="str">
        <f>CLEAN('Previous Trades Import_OMS Quer'!O2598)</f>
        <v/>
      </c>
      <c r="Q2598" s="25">
        <f t="shared" si="80"/>
        <v>0</v>
      </c>
      <c r="R2598" s="25" t="e">
        <f>VLOOKUP(O2598,'Currency Balance'!$O$3:$Q$32,3,0)</f>
        <v>#N/A</v>
      </c>
      <c r="S2598" s="25" t="e">
        <f t="shared" si="81"/>
        <v>#N/A</v>
      </c>
    </row>
    <row r="2599" spans="1:19">
      <c r="A2599">
        <f>'Previous Trades Import_OMS Quer'!A2599</f>
        <v>0</v>
      </c>
      <c r="B2599">
        <f>'Previous Trades Import_OMS Quer'!B2599</f>
        <v>0</v>
      </c>
      <c r="C2599" s="22">
        <f>'Previous Trades Import_OMS Quer'!C2599</f>
        <v>0</v>
      </c>
      <c r="D2599">
        <f>'Previous Trades Import_OMS Quer'!D2599</f>
        <v>0</v>
      </c>
      <c r="E2599" s="22">
        <f>'Previous Trades Import_OMS Quer'!E2599</f>
        <v>0</v>
      </c>
      <c r="F2599">
        <f>'Previous Trades Import_OMS Quer'!F2599</f>
        <v>0</v>
      </c>
      <c r="G2599">
        <f>'Previous Trades Import_OMS Quer'!G2599</f>
        <v>0</v>
      </c>
      <c r="H2599">
        <f>'Previous Trades Import_OMS Quer'!H2599</f>
        <v>0</v>
      </c>
      <c r="I2599">
        <f>'Previous Trades Import_OMS Quer'!I2599</f>
        <v>0</v>
      </c>
      <c r="J2599">
        <f>'Previous Trades Import_OMS Quer'!J2599</f>
        <v>0</v>
      </c>
      <c r="K2599">
        <f>'Previous Trades Import_OMS Quer'!K2599</f>
        <v>0</v>
      </c>
      <c r="L2599">
        <f>'Previous Trades Import_OMS Quer'!L2599</f>
        <v>0</v>
      </c>
      <c r="M2599">
        <f>'Previous Trades Import_OMS Quer'!M2599</f>
        <v>0</v>
      </c>
      <c r="N2599">
        <f>'Previous Trades Import_OMS Quer'!N2599</f>
        <v>0</v>
      </c>
      <c r="O2599" t="str">
        <f>CLEAN('Previous Trades Import_OMS Quer'!O2599)</f>
        <v/>
      </c>
      <c r="Q2599" s="25">
        <f t="shared" si="80"/>
        <v>0</v>
      </c>
      <c r="R2599" s="25" t="e">
        <f>VLOOKUP(O2599,'Currency Balance'!$O$3:$Q$32,3,0)</f>
        <v>#N/A</v>
      </c>
      <c r="S2599" s="25" t="e">
        <f t="shared" si="81"/>
        <v>#N/A</v>
      </c>
    </row>
    <row r="2600" spans="1:19">
      <c r="A2600">
        <f>'Previous Trades Import_OMS Quer'!A2600</f>
        <v>0</v>
      </c>
      <c r="B2600">
        <f>'Previous Trades Import_OMS Quer'!B2600</f>
        <v>0</v>
      </c>
      <c r="C2600" s="22">
        <f>'Previous Trades Import_OMS Quer'!C2600</f>
        <v>0</v>
      </c>
      <c r="D2600">
        <f>'Previous Trades Import_OMS Quer'!D2600</f>
        <v>0</v>
      </c>
      <c r="E2600" s="22">
        <f>'Previous Trades Import_OMS Quer'!E2600</f>
        <v>0</v>
      </c>
      <c r="F2600">
        <f>'Previous Trades Import_OMS Quer'!F2600</f>
        <v>0</v>
      </c>
      <c r="G2600">
        <f>'Previous Trades Import_OMS Quer'!G2600</f>
        <v>0</v>
      </c>
      <c r="H2600">
        <f>'Previous Trades Import_OMS Quer'!H2600</f>
        <v>0</v>
      </c>
      <c r="I2600">
        <f>'Previous Trades Import_OMS Quer'!I2600</f>
        <v>0</v>
      </c>
      <c r="J2600">
        <f>'Previous Trades Import_OMS Quer'!J2600</f>
        <v>0</v>
      </c>
      <c r="K2600">
        <f>'Previous Trades Import_OMS Quer'!K2600</f>
        <v>0</v>
      </c>
      <c r="L2600">
        <f>'Previous Trades Import_OMS Quer'!L2600</f>
        <v>0</v>
      </c>
      <c r="M2600">
        <f>'Previous Trades Import_OMS Quer'!M2600</f>
        <v>0</v>
      </c>
      <c r="N2600">
        <f>'Previous Trades Import_OMS Quer'!N2600</f>
        <v>0</v>
      </c>
      <c r="O2600" t="str">
        <f>CLEAN('Previous Trades Import_OMS Quer'!O2600)</f>
        <v/>
      </c>
      <c r="Q2600" s="25">
        <f t="shared" si="80"/>
        <v>0</v>
      </c>
      <c r="R2600" s="25" t="e">
        <f>VLOOKUP(O2600,'Currency Balance'!$O$3:$Q$32,3,0)</f>
        <v>#N/A</v>
      </c>
      <c r="S2600" s="25" t="e">
        <f t="shared" si="81"/>
        <v>#N/A</v>
      </c>
    </row>
    <row r="2601" spans="1:19">
      <c r="A2601">
        <f>'Previous Trades Import_OMS Quer'!A2601</f>
        <v>0</v>
      </c>
      <c r="B2601">
        <f>'Previous Trades Import_OMS Quer'!B2601</f>
        <v>0</v>
      </c>
      <c r="C2601" s="22">
        <f>'Previous Trades Import_OMS Quer'!C2601</f>
        <v>0</v>
      </c>
      <c r="D2601">
        <f>'Previous Trades Import_OMS Quer'!D2601</f>
        <v>0</v>
      </c>
      <c r="E2601" s="22">
        <f>'Previous Trades Import_OMS Quer'!E2601</f>
        <v>0</v>
      </c>
      <c r="F2601">
        <f>'Previous Trades Import_OMS Quer'!F2601</f>
        <v>0</v>
      </c>
      <c r="G2601">
        <f>'Previous Trades Import_OMS Quer'!G2601</f>
        <v>0</v>
      </c>
      <c r="H2601">
        <f>'Previous Trades Import_OMS Quer'!H2601</f>
        <v>0</v>
      </c>
      <c r="I2601">
        <f>'Previous Trades Import_OMS Quer'!I2601</f>
        <v>0</v>
      </c>
      <c r="J2601">
        <f>'Previous Trades Import_OMS Quer'!J2601</f>
        <v>0</v>
      </c>
      <c r="K2601">
        <f>'Previous Trades Import_OMS Quer'!K2601</f>
        <v>0</v>
      </c>
      <c r="L2601">
        <f>'Previous Trades Import_OMS Quer'!L2601</f>
        <v>0</v>
      </c>
      <c r="M2601">
        <f>'Previous Trades Import_OMS Quer'!M2601</f>
        <v>0</v>
      </c>
      <c r="N2601">
        <f>'Previous Trades Import_OMS Quer'!N2601</f>
        <v>0</v>
      </c>
      <c r="O2601" t="str">
        <f>CLEAN('Previous Trades Import_OMS Quer'!O2601)</f>
        <v/>
      </c>
      <c r="Q2601" s="25">
        <f t="shared" si="80"/>
        <v>0</v>
      </c>
      <c r="R2601" s="25" t="e">
        <f>VLOOKUP(O2601,'Currency Balance'!$O$3:$Q$32,3,0)</f>
        <v>#N/A</v>
      </c>
      <c r="S2601" s="25" t="e">
        <f t="shared" si="81"/>
        <v>#N/A</v>
      </c>
    </row>
    <row r="2602" spans="1:19">
      <c r="A2602">
        <f>'Previous Trades Import_OMS Quer'!A2602</f>
        <v>0</v>
      </c>
      <c r="B2602">
        <f>'Previous Trades Import_OMS Quer'!B2602</f>
        <v>0</v>
      </c>
      <c r="C2602" s="22">
        <f>'Previous Trades Import_OMS Quer'!C2602</f>
        <v>0</v>
      </c>
      <c r="D2602">
        <f>'Previous Trades Import_OMS Quer'!D2602</f>
        <v>0</v>
      </c>
      <c r="E2602" s="22">
        <f>'Previous Trades Import_OMS Quer'!E2602</f>
        <v>0</v>
      </c>
      <c r="F2602">
        <f>'Previous Trades Import_OMS Quer'!F2602</f>
        <v>0</v>
      </c>
      <c r="G2602">
        <f>'Previous Trades Import_OMS Quer'!G2602</f>
        <v>0</v>
      </c>
      <c r="H2602">
        <f>'Previous Trades Import_OMS Quer'!H2602</f>
        <v>0</v>
      </c>
      <c r="I2602">
        <f>'Previous Trades Import_OMS Quer'!I2602</f>
        <v>0</v>
      </c>
      <c r="J2602">
        <f>'Previous Trades Import_OMS Quer'!J2602</f>
        <v>0</v>
      </c>
      <c r="K2602">
        <f>'Previous Trades Import_OMS Quer'!K2602</f>
        <v>0</v>
      </c>
      <c r="L2602">
        <f>'Previous Trades Import_OMS Quer'!L2602</f>
        <v>0</v>
      </c>
      <c r="M2602">
        <f>'Previous Trades Import_OMS Quer'!M2602</f>
        <v>0</v>
      </c>
      <c r="N2602">
        <f>'Previous Trades Import_OMS Quer'!N2602</f>
        <v>0</v>
      </c>
      <c r="O2602" t="str">
        <f>CLEAN('Previous Trades Import_OMS Quer'!O2602)</f>
        <v/>
      </c>
      <c r="Q2602" s="25">
        <f t="shared" si="80"/>
        <v>0</v>
      </c>
      <c r="R2602" s="25" t="e">
        <f>VLOOKUP(O2602,'Currency Balance'!$O$3:$Q$32,3,0)</f>
        <v>#N/A</v>
      </c>
      <c r="S2602" s="25" t="e">
        <f t="shared" si="81"/>
        <v>#N/A</v>
      </c>
    </row>
    <row r="2603" spans="1:19">
      <c r="A2603">
        <f>'Previous Trades Import_OMS Quer'!A2603</f>
        <v>0</v>
      </c>
      <c r="B2603">
        <f>'Previous Trades Import_OMS Quer'!B2603</f>
        <v>0</v>
      </c>
      <c r="C2603" s="22">
        <f>'Previous Trades Import_OMS Quer'!C2603</f>
        <v>0</v>
      </c>
      <c r="D2603">
        <f>'Previous Trades Import_OMS Quer'!D2603</f>
        <v>0</v>
      </c>
      <c r="E2603" s="22">
        <f>'Previous Trades Import_OMS Quer'!E2603</f>
        <v>0</v>
      </c>
      <c r="F2603">
        <f>'Previous Trades Import_OMS Quer'!F2603</f>
        <v>0</v>
      </c>
      <c r="G2603">
        <f>'Previous Trades Import_OMS Quer'!G2603</f>
        <v>0</v>
      </c>
      <c r="H2603">
        <f>'Previous Trades Import_OMS Quer'!H2603</f>
        <v>0</v>
      </c>
      <c r="I2603">
        <f>'Previous Trades Import_OMS Quer'!I2603</f>
        <v>0</v>
      </c>
      <c r="J2603">
        <f>'Previous Trades Import_OMS Quer'!J2603</f>
        <v>0</v>
      </c>
      <c r="K2603">
        <f>'Previous Trades Import_OMS Quer'!K2603</f>
        <v>0</v>
      </c>
      <c r="L2603">
        <f>'Previous Trades Import_OMS Quer'!L2603</f>
        <v>0</v>
      </c>
      <c r="M2603">
        <f>'Previous Trades Import_OMS Quer'!M2603</f>
        <v>0</v>
      </c>
      <c r="N2603">
        <f>'Previous Trades Import_OMS Quer'!N2603</f>
        <v>0</v>
      </c>
      <c r="O2603" t="str">
        <f>CLEAN('Previous Trades Import_OMS Quer'!O2603)</f>
        <v/>
      </c>
      <c r="Q2603" s="25">
        <f t="shared" si="80"/>
        <v>0</v>
      </c>
      <c r="R2603" s="25" t="e">
        <f>VLOOKUP(O2603,'Currency Balance'!$O$3:$Q$32,3,0)</f>
        <v>#N/A</v>
      </c>
      <c r="S2603" s="25" t="e">
        <f t="shared" si="81"/>
        <v>#N/A</v>
      </c>
    </row>
    <row r="2604" spans="1:19">
      <c r="A2604">
        <f>'Previous Trades Import_OMS Quer'!A2604</f>
        <v>0</v>
      </c>
      <c r="B2604">
        <f>'Previous Trades Import_OMS Quer'!B2604</f>
        <v>0</v>
      </c>
      <c r="C2604" s="22">
        <f>'Previous Trades Import_OMS Quer'!C2604</f>
        <v>0</v>
      </c>
      <c r="D2604">
        <f>'Previous Trades Import_OMS Quer'!D2604</f>
        <v>0</v>
      </c>
      <c r="E2604" s="22">
        <f>'Previous Trades Import_OMS Quer'!E2604</f>
        <v>0</v>
      </c>
      <c r="F2604">
        <f>'Previous Trades Import_OMS Quer'!F2604</f>
        <v>0</v>
      </c>
      <c r="G2604">
        <f>'Previous Trades Import_OMS Quer'!G2604</f>
        <v>0</v>
      </c>
      <c r="H2604">
        <f>'Previous Trades Import_OMS Quer'!H2604</f>
        <v>0</v>
      </c>
      <c r="I2604">
        <f>'Previous Trades Import_OMS Quer'!I2604</f>
        <v>0</v>
      </c>
      <c r="J2604">
        <f>'Previous Trades Import_OMS Quer'!J2604</f>
        <v>0</v>
      </c>
      <c r="K2604">
        <f>'Previous Trades Import_OMS Quer'!K2604</f>
        <v>0</v>
      </c>
      <c r="L2604">
        <f>'Previous Trades Import_OMS Quer'!L2604</f>
        <v>0</v>
      </c>
      <c r="M2604">
        <f>'Previous Trades Import_OMS Quer'!M2604</f>
        <v>0</v>
      </c>
      <c r="N2604">
        <f>'Previous Trades Import_OMS Quer'!N2604</f>
        <v>0</v>
      </c>
      <c r="O2604" t="str">
        <f>CLEAN('Previous Trades Import_OMS Quer'!O2604)</f>
        <v/>
      </c>
      <c r="Q2604" s="25">
        <f t="shared" si="80"/>
        <v>0</v>
      </c>
      <c r="R2604" s="25" t="e">
        <f>VLOOKUP(O2604,'Currency Balance'!$O$3:$Q$32,3,0)</f>
        <v>#N/A</v>
      </c>
      <c r="S2604" s="25" t="e">
        <f t="shared" si="81"/>
        <v>#N/A</v>
      </c>
    </row>
    <row r="2605" spans="1:19">
      <c r="A2605">
        <f>'Previous Trades Import_OMS Quer'!A2605</f>
        <v>0</v>
      </c>
      <c r="B2605">
        <f>'Previous Trades Import_OMS Quer'!B2605</f>
        <v>0</v>
      </c>
      <c r="C2605" s="22">
        <f>'Previous Trades Import_OMS Quer'!C2605</f>
        <v>0</v>
      </c>
      <c r="D2605">
        <f>'Previous Trades Import_OMS Quer'!D2605</f>
        <v>0</v>
      </c>
      <c r="E2605" s="22">
        <f>'Previous Trades Import_OMS Quer'!E2605</f>
        <v>0</v>
      </c>
      <c r="F2605">
        <f>'Previous Trades Import_OMS Quer'!F2605</f>
        <v>0</v>
      </c>
      <c r="G2605">
        <f>'Previous Trades Import_OMS Quer'!G2605</f>
        <v>0</v>
      </c>
      <c r="H2605">
        <f>'Previous Trades Import_OMS Quer'!H2605</f>
        <v>0</v>
      </c>
      <c r="I2605">
        <f>'Previous Trades Import_OMS Quer'!I2605</f>
        <v>0</v>
      </c>
      <c r="J2605">
        <f>'Previous Trades Import_OMS Quer'!J2605</f>
        <v>0</v>
      </c>
      <c r="K2605">
        <f>'Previous Trades Import_OMS Quer'!K2605</f>
        <v>0</v>
      </c>
      <c r="L2605">
        <f>'Previous Trades Import_OMS Quer'!L2605</f>
        <v>0</v>
      </c>
      <c r="M2605">
        <f>'Previous Trades Import_OMS Quer'!M2605</f>
        <v>0</v>
      </c>
      <c r="N2605">
        <f>'Previous Trades Import_OMS Quer'!N2605</f>
        <v>0</v>
      </c>
      <c r="O2605" t="str">
        <f>CLEAN('Previous Trades Import_OMS Quer'!O2605)</f>
        <v/>
      </c>
      <c r="Q2605" s="25">
        <f t="shared" si="80"/>
        <v>0</v>
      </c>
      <c r="R2605" s="25" t="e">
        <f>VLOOKUP(O2605,'Currency Balance'!$O$3:$Q$32,3,0)</f>
        <v>#N/A</v>
      </c>
      <c r="S2605" s="25" t="e">
        <f t="shared" si="81"/>
        <v>#N/A</v>
      </c>
    </row>
    <row r="2606" spans="1:19">
      <c r="A2606">
        <f>'Previous Trades Import_OMS Quer'!A2606</f>
        <v>0</v>
      </c>
      <c r="B2606">
        <f>'Previous Trades Import_OMS Quer'!B2606</f>
        <v>0</v>
      </c>
      <c r="C2606" s="22">
        <f>'Previous Trades Import_OMS Quer'!C2606</f>
        <v>0</v>
      </c>
      <c r="D2606">
        <f>'Previous Trades Import_OMS Quer'!D2606</f>
        <v>0</v>
      </c>
      <c r="E2606" s="22">
        <f>'Previous Trades Import_OMS Quer'!E2606</f>
        <v>0</v>
      </c>
      <c r="F2606">
        <f>'Previous Trades Import_OMS Quer'!F2606</f>
        <v>0</v>
      </c>
      <c r="G2606">
        <f>'Previous Trades Import_OMS Quer'!G2606</f>
        <v>0</v>
      </c>
      <c r="H2606">
        <f>'Previous Trades Import_OMS Quer'!H2606</f>
        <v>0</v>
      </c>
      <c r="I2606">
        <f>'Previous Trades Import_OMS Quer'!I2606</f>
        <v>0</v>
      </c>
      <c r="J2606">
        <f>'Previous Trades Import_OMS Quer'!J2606</f>
        <v>0</v>
      </c>
      <c r="K2606">
        <f>'Previous Trades Import_OMS Quer'!K2606</f>
        <v>0</v>
      </c>
      <c r="L2606">
        <f>'Previous Trades Import_OMS Quer'!L2606</f>
        <v>0</v>
      </c>
      <c r="M2606">
        <f>'Previous Trades Import_OMS Quer'!M2606</f>
        <v>0</v>
      </c>
      <c r="N2606">
        <f>'Previous Trades Import_OMS Quer'!N2606</f>
        <v>0</v>
      </c>
      <c r="O2606" t="str">
        <f>CLEAN('Previous Trades Import_OMS Quer'!O2606)</f>
        <v/>
      </c>
      <c r="Q2606" s="25">
        <f t="shared" si="80"/>
        <v>0</v>
      </c>
      <c r="R2606" s="25" t="e">
        <f>VLOOKUP(O2606,'Currency Balance'!$O$3:$Q$32,3,0)</f>
        <v>#N/A</v>
      </c>
      <c r="S2606" s="25" t="e">
        <f t="shared" si="81"/>
        <v>#N/A</v>
      </c>
    </row>
    <row r="2607" spans="1:19">
      <c r="A2607">
        <f>'Previous Trades Import_OMS Quer'!A2607</f>
        <v>0</v>
      </c>
      <c r="B2607">
        <f>'Previous Trades Import_OMS Quer'!B2607</f>
        <v>0</v>
      </c>
      <c r="C2607" s="22">
        <f>'Previous Trades Import_OMS Quer'!C2607</f>
        <v>0</v>
      </c>
      <c r="D2607">
        <f>'Previous Trades Import_OMS Quer'!D2607</f>
        <v>0</v>
      </c>
      <c r="E2607" s="22">
        <f>'Previous Trades Import_OMS Quer'!E2607</f>
        <v>0</v>
      </c>
      <c r="F2607">
        <f>'Previous Trades Import_OMS Quer'!F2607</f>
        <v>0</v>
      </c>
      <c r="G2607">
        <f>'Previous Trades Import_OMS Quer'!G2607</f>
        <v>0</v>
      </c>
      <c r="H2607">
        <f>'Previous Trades Import_OMS Quer'!H2607</f>
        <v>0</v>
      </c>
      <c r="I2607">
        <f>'Previous Trades Import_OMS Quer'!I2607</f>
        <v>0</v>
      </c>
      <c r="J2607">
        <f>'Previous Trades Import_OMS Quer'!J2607</f>
        <v>0</v>
      </c>
      <c r="K2607">
        <f>'Previous Trades Import_OMS Quer'!K2607</f>
        <v>0</v>
      </c>
      <c r="L2607">
        <f>'Previous Trades Import_OMS Quer'!L2607</f>
        <v>0</v>
      </c>
      <c r="M2607">
        <f>'Previous Trades Import_OMS Quer'!M2607</f>
        <v>0</v>
      </c>
      <c r="N2607">
        <f>'Previous Trades Import_OMS Quer'!N2607</f>
        <v>0</v>
      </c>
      <c r="O2607" t="str">
        <f>CLEAN('Previous Trades Import_OMS Quer'!O2607)</f>
        <v/>
      </c>
      <c r="Q2607" s="25">
        <f t="shared" si="80"/>
        <v>0</v>
      </c>
      <c r="R2607" s="25" t="e">
        <f>VLOOKUP(O2607,'Currency Balance'!$O$3:$Q$32,3,0)</f>
        <v>#N/A</v>
      </c>
      <c r="S2607" s="25" t="e">
        <f t="shared" si="81"/>
        <v>#N/A</v>
      </c>
    </row>
    <row r="2608" spans="1:19">
      <c r="A2608">
        <f>'Previous Trades Import_OMS Quer'!A2608</f>
        <v>0</v>
      </c>
      <c r="B2608">
        <f>'Previous Trades Import_OMS Quer'!B2608</f>
        <v>0</v>
      </c>
      <c r="C2608" s="22">
        <f>'Previous Trades Import_OMS Quer'!C2608</f>
        <v>0</v>
      </c>
      <c r="D2608">
        <f>'Previous Trades Import_OMS Quer'!D2608</f>
        <v>0</v>
      </c>
      <c r="E2608" s="22">
        <f>'Previous Trades Import_OMS Quer'!E2608</f>
        <v>0</v>
      </c>
      <c r="F2608">
        <f>'Previous Trades Import_OMS Quer'!F2608</f>
        <v>0</v>
      </c>
      <c r="G2608">
        <f>'Previous Trades Import_OMS Quer'!G2608</f>
        <v>0</v>
      </c>
      <c r="H2608">
        <f>'Previous Trades Import_OMS Quer'!H2608</f>
        <v>0</v>
      </c>
      <c r="I2608">
        <f>'Previous Trades Import_OMS Quer'!I2608</f>
        <v>0</v>
      </c>
      <c r="J2608">
        <f>'Previous Trades Import_OMS Quer'!J2608</f>
        <v>0</v>
      </c>
      <c r="K2608">
        <f>'Previous Trades Import_OMS Quer'!K2608</f>
        <v>0</v>
      </c>
      <c r="L2608">
        <f>'Previous Trades Import_OMS Quer'!L2608</f>
        <v>0</v>
      </c>
      <c r="M2608">
        <f>'Previous Trades Import_OMS Quer'!M2608</f>
        <v>0</v>
      </c>
      <c r="N2608">
        <f>'Previous Trades Import_OMS Quer'!N2608</f>
        <v>0</v>
      </c>
      <c r="O2608" t="str">
        <f>CLEAN('Previous Trades Import_OMS Quer'!O2608)</f>
        <v/>
      </c>
      <c r="Q2608" s="25">
        <f t="shared" si="80"/>
        <v>0</v>
      </c>
      <c r="R2608" s="25" t="e">
        <f>VLOOKUP(O2608,'Currency Balance'!$O$3:$Q$32,3,0)</f>
        <v>#N/A</v>
      </c>
      <c r="S2608" s="25" t="e">
        <f t="shared" si="81"/>
        <v>#N/A</v>
      </c>
    </row>
    <row r="2609" spans="1:19">
      <c r="A2609">
        <f>'Previous Trades Import_OMS Quer'!A2609</f>
        <v>0</v>
      </c>
      <c r="B2609">
        <f>'Previous Trades Import_OMS Quer'!B2609</f>
        <v>0</v>
      </c>
      <c r="C2609" s="22">
        <f>'Previous Trades Import_OMS Quer'!C2609</f>
        <v>0</v>
      </c>
      <c r="D2609">
        <f>'Previous Trades Import_OMS Quer'!D2609</f>
        <v>0</v>
      </c>
      <c r="E2609" s="22">
        <f>'Previous Trades Import_OMS Quer'!E2609</f>
        <v>0</v>
      </c>
      <c r="F2609">
        <f>'Previous Trades Import_OMS Quer'!F2609</f>
        <v>0</v>
      </c>
      <c r="G2609">
        <f>'Previous Trades Import_OMS Quer'!G2609</f>
        <v>0</v>
      </c>
      <c r="H2609">
        <f>'Previous Trades Import_OMS Quer'!H2609</f>
        <v>0</v>
      </c>
      <c r="I2609">
        <f>'Previous Trades Import_OMS Quer'!I2609</f>
        <v>0</v>
      </c>
      <c r="J2609">
        <f>'Previous Trades Import_OMS Quer'!J2609</f>
        <v>0</v>
      </c>
      <c r="K2609">
        <f>'Previous Trades Import_OMS Quer'!K2609</f>
        <v>0</v>
      </c>
      <c r="L2609">
        <f>'Previous Trades Import_OMS Quer'!L2609</f>
        <v>0</v>
      </c>
      <c r="M2609">
        <f>'Previous Trades Import_OMS Quer'!M2609</f>
        <v>0</v>
      </c>
      <c r="N2609">
        <f>'Previous Trades Import_OMS Quer'!N2609</f>
        <v>0</v>
      </c>
      <c r="O2609" t="str">
        <f>CLEAN('Previous Trades Import_OMS Quer'!O2609)</f>
        <v/>
      </c>
      <c r="Q2609" s="25">
        <f t="shared" si="80"/>
        <v>0</v>
      </c>
      <c r="R2609" s="25" t="e">
        <f>VLOOKUP(O2609,'Currency Balance'!$O$3:$Q$32,3,0)</f>
        <v>#N/A</v>
      </c>
      <c r="S2609" s="25" t="e">
        <f t="shared" si="81"/>
        <v>#N/A</v>
      </c>
    </row>
    <row r="2610" spans="1:19">
      <c r="A2610">
        <f>'Previous Trades Import_OMS Quer'!A2610</f>
        <v>0</v>
      </c>
      <c r="B2610">
        <f>'Previous Trades Import_OMS Quer'!B2610</f>
        <v>0</v>
      </c>
      <c r="C2610" s="22">
        <f>'Previous Trades Import_OMS Quer'!C2610</f>
        <v>0</v>
      </c>
      <c r="D2610">
        <f>'Previous Trades Import_OMS Quer'!D2610</f>
        <v>0</v>
      </c>
      <c r="E2610" s="22">
        <f>'Previous Trades Import_OMS Quer'!E2610</f>
        <v>0</v>
      </c>
      <c r="F2610">
        <f>'Previous Trades Import_OMS Quer'!F2610</f>
        <v>0</v>
      </c>
      <c r="G2610">
        <f>'Previous Trades Import_OMS Quer'!G2610</f>
        <v>0</v>
      </c>
      <c r="H2610">
        <f>'Previous Trades Import_OMS Quer'!H2610</f>
        <v>0</v>
      </c>
      <c r="I2610">
        <f>'Previous Trades Import_OMS Quer'!I2610</f>
        <v>0</v>
      </c>
      <c r="J2610">
        <f>'Previous Trades Import_OMS Quer'!J2610</f>
        <v>0</v>
      </c>
      <c r="K2610">
        <f>'Previous Trades Import_OMS Quer'!K2610</f>
        <v>0</v>
      </c>
      <c r="L2610">
        <f>'Previous Trades Import_OMS Quer'!L2610</f>
        <v>0</v>
      </c>
      <c r="M2610">
        <f>'Previous Trades Import_OMS Quer'!M2610</f>
        <v>0</v>
      </c>
      <c r="N2610">
        <f>'Previous Trades Import_OMS Quer'!N2610</f>
        <v>0</v>
      </c>
      <c r="O2610" t="str">
        <f>CLEAN('Previous Trades Import_OMS Quer'!O2610)</f>
        <v/>
      </c>
      <c r="Q2610" s="25">
        <f t="shared" si="80"/>
        <v>0</v>
      </c>
      <c r="R2610" s="25" t="e">
        <f>VLOOKUP(O2610,'Currency Balance'!$O$3:$Q$32,3,0)</f>
        <v>#N/A</v>
      </c>
      <c r="S2610" s="25" t="e">
        <f t="shared" si="81"/>
        <v>#N/A</v>
      </c>
    </row>
    <row r="2611" spans="1:19">
      <c r="A2611">
        <f>'Previous Trades Import_OMS Quer'!A2611</f>
        <v>0</v>
      </c>
      <c r="B2611">
        <f>'Previous Trades Import_OMS Quer'!B2611</f>
        <v>0</v>
      </c>
      <c r="C2611" s="22">
        <f>'Previous Trades Import_OMS Quer'!C2611</f>
        <v>0</v>
      </c>
      <c r="D2611">
        <f>'Previous Trades Import_OMS Quer'!D2611</f>
        <v>0</v>
      </c>
      <c r="E2611" s="22">
        <f>'Previous Trades Import_OMS Quer'!E2611</f>
        <v>0</v>
      </c>
      <c r="F2611">
        <f>'Previous Trades Import_OMS Quer'!F2611</f>
        <v>0</v>
      </c>
      <c r="G2611">
        <f>'Previous Trades Import_OMS Quer'!G2611</f>
        <v>0</v>
      </c>
      <c r="H2611">
        <f>'Previous Trades Import_OMS Quer'!H2611</f>
        <v>0</v>
      </c>
      <c r="I2611">
        <f>'Previous Trades Import_OMS Quer'!I2611</f>
        <v>0</v>
      </c>
      <c r="J2611">
        <f>'Previous Trades Import_OMS Quer'!J2611</f>
        <v>0</v>
      </c>
      <c r="K2611">
        <f>'Previous Trades Import_OMS Quer'!K2611</f>
        <v>0</v>
      </c>
      <c r="L2611">
        <f>'Previous Trades Import_OMS Quer'!L2611</f>
        <v>0</v>
      </c>
      <c r="M2611">
        <f>'Previous Trades Import_OMS Quer'!M2611</f>
        <v>0</v>
      </c>
      <c r="N2611">
        <f>'Previous Trades Import_OMS Quer'!N2611</f>
        <v>0</v>
      </c>
      <c r="O2611" t="str">
        <f>CLEAN('Previous Trades Import_OMS Quer'!O2611)</f>
        <v/>
      </c>
      <c r="Q2611" s="25">
        <f t="shared" si="80"/>
        <v>0</v>
      </c>
      <c r="R2611" s="25" t="e">
        <f>VLOOKUP(O2611,'Currency Balance'!$O$3:$Q$32,3,0)</f>
        <v>#N/A</v>
      </c>
      <c r="S2611" s="25" t="e">
        <f t="shared" si="81"/>
        <v>#N/A</v>
      </c>
    </row>
    <row r="2612" spans="1:19">
      <c r="A2612">
        <f>'Previous Trades Import_OMS Quer'!A2612</f>
        <v>0</v>
      </c>
      <c r="B2612">
        <f>'Previous Trades Import_OMS Quer'!B2612</f>
        <v>0</v>
      </c>
      <c r="C2612" s="22">
        <f>'Previous Trades Import_OMS Quer'!C2612</f>
        <v>0</v>
      </c>
      <c r="D2612">
        <f>'Previous Trades Import_OMS Quer'!D2612</f>
        <v>0</v>
      </c>
      <c r="E2612" s="22">
        <f>'Previous Trades Import_OMS Quer'!E2612</f>
        <v>0</v>
      </c>
      <c r="F2612">
        <f>'Previous Trades Import_OMS Quer'!F2612</f>
        <v>0</v>
      </c>
      <c r="G2612">
        <f>'Previous Trades Import_OMS Quer'!G2612</f>
        <v>0</v>
      </c>
      <c r="H2612">
        <f>'Previous Trades Import_OMS Quer'!H2612</f>
        <v>0</v>
      </c>
      <c r="I2612">
        <f>'Previous Trades Import_OMS Quer'!I2612</f>
        <v>0</v>
      </c>
      <c r="J2612">
        <f>'Previous Trades Import_OMS Quer'!J2612</f>
        <v>0</v>
      </c>
      <c r="K2612">
        <f>'Previous Trades Import_OMS Quer'!K2612</f>
        <v>0</v>
      </c>
      <c r="L2612">
        <f>'Previous Trades Import_OMS Quer'!L2612</f>
        <v>0</v>
      </c>
      <c r="M2612">
        <f>'Previous Trades Import_OMS Quer'!M2612</f>
        <v>0</v>
      </c>
      <c r="N2612">
        <f>'Previous Trades Import_OMS Quer'!N2612</f>
        <v>0</v>
      </c>
      <c r="O2612" t="str">
        <f>CLEAN('Previous Trades Import_OMS Quer'!O2612)</f>
        <v/>
      </c>
      <c r="Q2612" s="25">
        <f t="shared" si="80"/>
        <v>0</v>
      </c>
      <c r="R2612" s="25" t="e">
        <f>VLOOKUP(O2612,'Currency Balance'!$O$3:$Q$32,3,0)</f>
        <v>#N/A</v>
      </c>
      <c r="S2612" s="25" t="e">
        <f t="shared" si="81"/>
        <v>#N/A</v>
      </c>
    </row>
    <row r="2613" spans="1:19">
      <c r="A2613">
        <f>'Previous Trades Import_OMS Quer'!A2613</f>
        <v>0</v>
      </c>
      <c r="B2613">
        <f>'Previous Trades Import_OMS Quer'!B2613</f>
        <v>0</v>
      </c>
      <c r="C2613" s="22">
        <f>'Previous Trades Import_OMS Quer'!C2613</f>
        <v>0</v>
      </c>
      <c r="D2613">
        <f>'Previous Trades Import_OMS Quer'!D2613</f>
        <v>0</v>
      </c>
      <c r="E2613" s="22">
        <f>'Previous Trades Import_OMS Quer'!E2613</f>
        <v>0</v>
      </c>
      <c r="F2613">
        <f>'Previous Trades Import_OMS Quer'!F2613</f>
        <v>0</v>
      </c>
      <c r="G2613">
        <f>'Previous Trades Import_OMS Quer'!G2613</f>
        <v>0</v>
      </c>
      <c r="H2613">
        <f>'Previous Trades Import_OMS Quer'!H2613</f>
        <v>0</v>
      </c>
      <c r="I2613">
        <f>'Previous Trades Import_OMS Quer'!I2613</f>
        <v>0</v>
      </c>
      <c r="J2613">
        <f>'Previous Trades Import_OMS Quer'!J2613</f>
        <v>0</v>
      </c>
      <c r="K2613">
        <f>'Previous Trades Import_OMS Quer'!K2613</f>
        <v>0</v>
      </c>
      <c r="L2613">
        <f>'Previous Trades Import_OMS Quer'!L2613</f>
        <v>0</v>
      </c>
      <c r="M2613">
        <f>'Previous Trades Import_OMS Quer'!M2613</f>
        <v>0</v>
      </c>
      <c r="N2613">
        <f>'Previous Trades Import_OMS Quer'!N2613</f>
        <v>0</v>
      </c>
      <c r="O2613" t="str">
        <f>CLEAN('Previous Trades Import_OMS Quer'!O2613)</f>
        <v/>
      </c>
      <c r="Q2613" s="25">
        <f t="shared" si="80"/>
        <v>0</v>
      </c>
      <c r="R2613" s="25" t="e">
        <f>VLOOKUP(O2613,'Currency Balance'!$O$3:$Q$32,3,0)</f>
        <v>#N/A</v>
      </c>
      <c r="S2613" s="25" t="e">
        <f t="shared" si="81"/>
        <v>#N/A</v>
      </c>
    </row>
    <row r="2614" spans="1:19">
      <c r="A2614">
        <f>'Previous Trades Import_OMS Quer'!A2614</f>
        <v>0</v>
      </c>
      <c r="B2614">
        <f>'Previous Trades Import_OMS Quer'!B2614</f>
        <v>0</v>
      </c>
      <c r="C2614" s="22">
        <f>'Previous Trades Import_OMS Quer'!C2614</f>
        <v>0</v>
      </c>
      <c r="D2614">
        <f>'Previous Trades Import_OMS Quer'!D2614</f>
        <v>0</v>
      </c>
      <c r="E2614" s="22">
        <f>'Previous Trades Import_OMS Quer'!E2614</f>
        <v>0</v>
      </c>
      <c r="F2614">
        <f>'Previous Trades Import_OMS Quer'!F2614</f>
        <v>0</v>
      </c>
      <c r="G2614">
        <f>'Previous Trades Import_OMS Quer'!G2614</f>
        <v>0</v>
      </c>
      <c r="H2614">
        <f>'Previous Trades Import_OMS Quer'!H2614</f>
        <v>0</v>
      </c>
      <c r="I2614">
        <f>'Previous Trades Import_OMS Quer'!I2614</f>
        <v>0</v>
      </c>
      <c r="J2614">
        <f>'Previous Trades Import_OMS Quer'!J2614</f>
        <v>0</v>
      </c>
      <c r="K2614">
        <f>'Previous Trades Import_OMS Quer'!K2614</f>
        <v>0</v>
      </c>
      <c r="L2614">
        <f>'Previous Trades Import_OMS Quer'!L2614</f>
        <v>0</v>
      </c>
      <c r="M2614">
        <f>'Previous Trades Import_OMS Quer'!M2614</f>
        <v>0</v>
      </c>
      <c r="N2614">
        <f>'Previous Trades Import_OMS Quer'!N2614</f>
        <v>0</v>
      </c>
      <c r="O2614" t="str">
        <f>CLEAN('Previous Trades Import_OMS Quer'!O2614)</f>
        <v/>
      </c>
      <c r="Q2614" s="25">
        <f t="shared" si="80"/>
        <v>0</v>
      </c>
      <c r="R2614" s="25" t="e">
        <f>VLOOKUP(O2614,'Currency Balance'!$O$3:$Q$32,3,0)</f>
        <v>#N/A</v>
      </c>
      <c r="S2614" s="25" t="e">
        <f t="shared" si="81"/>
        <v>#N/A</v>
      </c>
    </row>
    <row r="2615" spans="1:19">
      <c r="A2615">
        <f>'Previous Trades Import_OMS Quer'!A2615</f>
        <v>0</v>
      </c>
      <c r="B2615">
        <f>'Previous Trades Import_OMS Quer'!B2615</f>
        <v>0</v>
      </c>
      <c r="C2615" s="22">
        <f>'Previous Trades Import_OMS Quer'!C2615</f>
        <v>0</v>
      </c>
      <c r="D2615">
        <f>'Previous Trades Import_OMS Quer'!D2615</f>
        <v>0</v>
      </c>
      <c r="E2615" s="22">
        <f>'Previous Trades Import_OMS Quer'!E2615</f>
        <v>0</v>
      </c>
      <c r="F2615">
        <f>'Previous Trades Import_OMS Quer'!F2615</f>
        <v>0</v>
      </c>
      <c r="G2615">
        <f>'Previous Trades Import_OMS Quer'!G2615</f>
        <v>0</v>
      </c>
      <c r="H2615">
        <f>'Previous Trades Import_OMS Quer'!H2615</f>
        <v>0</v>
      </c>
      <c r="I2615">
        <f>'Previous Trades Import_OMS Quer'!I2615</f>
        <v>0</v>
      </c>
      <c r="J2615">
        <f>'Previous Trades Import_OMS Quer'!J2615</f>
        <v>0</v>
      </c>
      <c r="K2615">
        <f>'Previous Trades Import_OMS Quer'!K2615</f>
        <v>0</v>
      </c>
      <c r="L2615">
        <f>'Previous Trades Import_OMS Quer'!L2615</f>
        <v>0</v>
      </c>
      <c r="M2615">
        <f>'Previous Trades Import_OMS Quer'!M2615</f>
        <v>0</v>
      </c>
      <c r="N2615">
        <f>'Previous Trades Import_OMS Quer'!N2615</f>
        <v>0</v>
      </c>
      <c r="O2615" t="str">
        <f>CLEAN('Previous Trades Import_OMS Quer'!O2615)</f>
        <v/>
      </c>
      <c r="Q2615" s="25">
        <f t="shared" si="80"/>
        <v>0</v>
      </c>
      <c r="R2615" s="25" t="e">
        <f>VLOOKUP(O2615,'Currency Balance'!$O$3:$Q$32,3,0)</f>
        <v>#N/A</v>
      </c>
      <c r="S2615" s="25" t="e">
        <f t="shared" si="81"/>
        <v>#N/A</v>
      </c>
    </row>
    <row r="2616" spans="1:19">
      <c r="A2616">
        <f>'Previous Trades Import_OMS Quer'!A2616</f>
        <v>0</v>
      </c>
      <c r="B2616">
        <f>'Previous Trades Import_OMS Quer'!B2616</f>
        <v>0</v>
      </c>
      <c r="C2616" s="22">
        <f>'Previous Trades Import_OMS Quer'!C2616</f>
        <v>0</v>
      </c>
      <c r="D2616">
        <f>'Previous Trades Import_OMS Quer'!D2616</f>
        <v>0</v>
      </c>
      <c r="E2616" s="22">
        <f>'Previous Trades Import_OMS Quer'!E2616</f>
        <v>0</v>
      </c>
      <c r="F2616">
        <f>'Previous Trades Import_OMS Quer'!F2616</f>
        <v>0</v>
      </c>
      <c r="G2616">
        <f>'Previous Trades Import_OMS Quer'!G2616</f>
        <v>0</v>
      </c>
      <c r="H2616">
        <f>'Previous Trades Import_OMS Quer'!H2616</f>
        <v>0</v>
      </c>
      <c r="I2616">
        <f>'Previous Trades Import_OMS Quer'!I2616</f>
        <v>0</v>
      </c>
      <c r="J2616">
        <f>'Previous Trades Import_OMS Quer'!J2616</f>
        <v>0</v>
      </c>
      <c r="K2616">
        <f>'Previous Trades Import_OMS Quer'!K2616</f>
        <v>0</v>
      </c>
      <c r="L2616">
        <f>'Previous Trades Import_OMS Quer'!L2616</f>
        <v>0</v>
      </c>
      <c r="M2616">
        <f>'Previous Trades Import_OMS Quer'!M2616</f>
        <v>0</v>
      </c>
      <c r="N2616">
        <f>'Previous Trades Import_OMS Quer'!N2616</f>
        <v>0</v>
      </c>
      <c r="O2616" t="str">
        <f>CLEAN('Previous Trades Import_OMS Quer'!O2616)</f>
        <v/>
      </c>
      <c r="Q2616" s="25">
        <f t="shared" si="80"/>
        <v>0</v>
      </c>
      <c r="R2616" s="25" t="e">
        <f>VLOOKUP(O2616,'Currency Balance'!$O$3:$Q$32,3,0)</f>
        <v>#N/A</v>
      </c>
      <c r="S2616" s="25" t="e">
        <f t="shared" si="81"/>
        <v>#N/A</v>
      </c>
    </row>
    <row r="2617" spans="1:19">
      <c r="A2617">
        <f>'Previous Trades Import_OMS Quer'!A2617</f>
        <v>0</v>
      </c>
      <c r="B2617">
        <f>'Previous Trades Import_OMS Quer'!B2617</f>
        <v>0</v>
      </c>
      <c r="C2617" s="22">
        <f>'Previous Trades Import_OMS Quer'!C2617</f>
        <v>0</v>
      </c>
      <c r="D2617">
        <f>'Previous Trades Import_OMS Quer'!D2617</f>
        <v>0</v>
      </c>
      <c r="E2617" s="22">
        <f>'Previous Trades Import_OMS Quer'!E2617</f>
        <v>0</v>
      </c>
      <c r="F2617">
        <f>'Previous Trades Import_OMS Quer'!F2617</f>
        <v>0</v>
      </c>
      <c r="G2617">
        <f>'Previous Trades Import_OMS Quer'!G2617</f>
        <v>0</v>
      </c>
      <c r="H2617">
        <f>'Previous Trades Import_OMS Quer'!H2617</f>
        <v>0</v>
      </c>
      <c r="I2617">
        <f>'Previous Trades Import_OMS Quer'!I2617</f>
        <v>0</v>
      </c>
      <c r="J2617">
        <f>'Previous Trades Import_OMS Quer'!J2617</f>
        <v>0</v>
      </c>
      <c r="K2617">
        <f>'Previous Trades Import_OMS Quer'!K2617</f>
        <v>0</v>
      </c>
      <c r="L2617">
        <f>'Previous Trades Import_OMS Quer'!L2617</f>
        <v>0</v>
      </c>
      <c r="M2617">
        <f>'Previous Trades Import_OMS Quer'!M2617</f>
        <v>0</v>
      </c>
      <c r="N2617">
        <f>'Previous Trades Import_OMS Quer'!N2617</f>
        <v>0</v>
      </c>
      <c r="O2617" t="str">
        <f>CLEAN('Previous Trades Import_OMS Quer'!O2617)</f>
        <v/>
      </c>
      <c r="Q2617" s="25">
        <f t="shared" si="80"/>
        <v>0</v>
      </c>
      <c r="R2617" s="25" t="e">
        <f>VLOOKUP(O2617,'Currency Balance'!$O$3:$Q$32,3,0)</f>
        <v>#N/A</v>
      </c>
      <c r="S2617" s="25" t="e">
        <f t="shared" si="81"/>
        <v>#N/A</v>
      </c>
    </row>
    <row r="2618" spans="1:19">
      <c r="A2618">
        <f>'Previous Trades Import_OMS Quer'!A2618</f>
        <v>0</v>
      </c>
      <c r="B2618">
        <f>'Previous Trades Import_OMS Quer'!B2618</f>
        <v>0</v>
      </c>
      <c r="C2618" s="22">
        <f>'Previous Trades Import_OMS Quer'!C2618</f>
        <v>0</v>
      </c>
      <c r="D2618">
        <f>'Previous Trades Import_OMS Quer'!D2618</f>
        <v>0</v>
      </c>
      <c r="E2618" s="22">
        <f>'Previous Trades Import_OMS Quer'!E2618</f>
        <v>0</v>
      </c>
      <c r="F2618">
        <f>'Previous Trades Import_OMS Quer'!F2618</f>
        <v>0</v>
      </c>
      <c r="G2618">
        <f>'Previous Trades Import_OMS Quer'!G2618</f>
        <v>0</v>
      </c>
      <c r="H2618">
        <f>'Previous Trades Import_OMS Quer'!H2618</f>
        <v>0</v>
      </c>
      <c r="I2618">
        <f>'Previous Trades Import_OMS Quer'!I2618</f>
        <v>0</v>
      </c>
      <c r="J2618">
        <f>'Previous Trades Import_OMS Quer'!J2618</f>
        <v>0</v>
      </c>
      <c r="K2618">
        <f>'Previous Trades Import_OMS Quer'!K2618</f>
        <v>0</v>
      </c>
      <c r="L2618">
        <f>'Previous Trades Import_OMS Quer'!L2618</f>
        <v>0</v>
      </c>
      <c r="M2618">
        <f>'Previous Trades Import_OMS Quer'!M2618</f>
        <v>0</v>
      </c>
      <c r="N2618">
        <f>'Previous Trades Import_OMS Quer'!N2618</f>
        <v>0</v>
      </c>
      <c r="O2618" t="str">
        <f>CLEAN('Previous Trades Import_OMS Quer'!O2618)</f>
        <v/>
      </c>
      <c r="Q2618" s="25">
        <f t="shared" si="80"/>
        <v>0</v>
      </c>
      <c r="R2618" s="25" t="e">
        <f>VLOOKUP(O2618,'Currency Balance'!$O$3:$Q$32,3,0)</f>
        <v>#N/A</v>
      </c>
      <c r="S2618" s="25" t="e">
        <f t="shared" si="81"/>
        <v>#N/A</v>
      </c>
    </row>
    <row r="2619" spans="1:19">
      <c r="A2619">
        <f>'Previous Trades Import_OMS Quer'!A2619</f>
        <v>0</v>
      </c>
      <c r="B2619">
        <f>'Previous Trades Import_OMS Quer'!B2619</f>
        <v>0</v>
      </c>
      <c r="C2619" s="22">
        <f>'Previous Trades Import_OMS Quer'!C2619</f>
        <v>0</v>
      </c>
      <c r="D2619">
        <f>'Previous Trades Import_OMS Quer'!D2619</f>
        <v>0</v>
      </c>
      <c r="E2619" s="22">
        <f>'Previous Trades Import_OMS Quer'!E2619</f>
        <v>0</v>
      </c>
      <c r="F2619">
        <f>'Previous Trades Import_OMS Quer'!F2619</f>
        <v>0</v>
      </c>
      <c r="G2619">
        <f>'Previous Trades Import_OMS Quer'!G2619</f>
        <v>0</v>
      </c>
      <c r="H2619">
        <f>'Previous Trades Import_OMS Quer'!H2619</f>
        <v>0</v>
      </c>
      <c r="I2619">
        <f>'Previous Trades Import_OMS Quer'!I2619</f>
        <v>0</v>
      </c>
      <c r="J2619">
        <f>'Previous Trades Import_OMS Quer'!J2619</f>
        <v>0</v>
      </c>
      <c r="K2619">
        <f>'Previous Trades Import_OMS Quer'!K2619</f>
        <v>0</v>
      </c>
      <c r="L2619">
        <f>'Previous Trades Import_OMS Quer'!L2619</f>
        <v>0</v>
      </c>
      <c r="M2619">
        <f>'Previous Trades Import_OMS Quer'!M2619</f>
        <v>0</v>
      </c>
      <c r="N2619">
        <f>'Previous Trades Import_OMS Quer'!N2619</f>
        <v>0</v>
      </c>
      <c r="O2619" t="str">
        <f>CLEAN('Previous Trades Import_OMS Quer'!O2619)</f>
        <v/>
      </c>
      <c r="Q2619" s="25">
        <f t="shared" si="80"/>
        <v>0</v>
      </c>
      <c r="R2619" s="25" t="e">
        <f>VLOOKUP(O2619,'Currency Balance'!$O$3:$Q$32,3,0)</f>
        <v>#N/A</v>
      </c>
      <c r="S2619" s="25" t="e">
        <f t="shared" si="81"/>
        <v>#N/A</v>
      </c>
    </row>
    <row r="2620" spans="1:19">
      <c r="A2620">
        <f>'Previous Trades Import_OMS Quer'!A2620</f>
        <v>0</v>
      </c>
      <c r="B2620">
        <f>'Previous Trades Import_OMS Quer'!B2620</f>
        <v>0</v>
      </c>
      <c r="C2620" s="22">
        <f>'Previous Trades Import_OMS Quer'!C2620</f>
        <v>0</v>
      </c>
      <c r="D2620">
        <f>'Previous Trades Import_OMS Quer'!D2620</f>
        <v>0</v>
      </c>
      <c r="E2620" s="22">
        <f>'Previous Trades Import_OMS Quer'!E2620</f>
        <v>0</v>
      </c>
      <c r="F2620">
        <f>'Previous Trades Import_OMS Quer'!F2620</f>
        <v>0</v>
      </c>
      <c r="G2620">
        <f>'Previous Trades Import_OMS Quer'!G2620</f>
        <v>0</v>
      </c>
      <c r="H2620">
        <f>'Previous Trades Import_OMS Quer'!H2620</f>
        <v>0</v>
      </c>
      <c r="I2620">
        <f>'Previous Trades Import_OMS Quer'!I2620</f>
        <v>0</v>
      </c>
      <c r="J2620">
        <f>'Previous Trades Import_OMS Quer'!J2620</f>
        <v>0</v>
      </c>
      <c r="K2620">
        <f>'Previous Trades Import_OMS Quer'!K2620</f>
        <v>0</v>
      </c>
      <c r="L2620">
        <f>'Previous Trades Import_OMS Quer'!L2620</f>
        <v>0</v>
      </c>
      <c r="M2620">
        <f>'Previous Trades Import_OMS Quer'!M2620</f>
        <v>0</v>
      </c>
      <c r="N2620">
        <f>'Previous Trades Import_OMS Quer'!N2620</f>
        <v>0</v>
      </c>
      <c r="O2620" t="str">
        <f>CLEAN('Previous Trades Import_OMS Quer'!O2620)</f>
        <v/>
      </c>
      <c r="Q2620" s="25">
        <f t="shared" si="80"/>
        <v>0</v>
      </c>
      <c r="R2620" s="25" t="e">
        <f>VLOOKUP(O2620,'Currency Balance'!$O$3:$Q$32,3,0)</f>
        <v>#N/A</v>
      </c>
      <c r="S2620" s="25" t="e">
        <f t="shared" si="81"/>
        <v>#N/A</v>
      </c>
    </row>
    <row r="2621" spans="1:19">
      <c r="A2621">
        <f>'Previous Trades Import_OMS Quer'!A2621</f>
        <v>0</v>
      </c>
      <c r="B2621">
        <f>'Previous Trades Import_OMS Quer'!B2621</f>
        <v>0</v>
      </c>
      <c r="C2621" s="22">
        <f>'Previous Trades Import_OMS Quer'!C2621</f>
        <v>0</v>
      </c>
      <c r="D2621">
        <f>'Previous Trades Import_OMS Quer'!D2621</f>
        <v>0</v>
      </c>
      <c r="E2621" s="22">
        <f>'Previous Trades Import_OMS Quer'!E2621</f>
        <v>0</v>
      </c>
      <c r="F2621">
        <f>'Previous Trades Import_OMS Quer'!F2621</f>
        <v>0</v>
      </c>
      <c r="G2621">
        <f>'Previous Trades Import_OMS Quer'!G2621</f>
        <v>0</v>
      </c>
      <c r="H2621">
        <f>'Previous Trades Import_OMS Quer'!H2621</f>
        <v>0</v>
      </c>
      <c r="I2621">
        <f>'Previous Trades Import_OMS Quer'!I2621</f>
        <v>0</v>
      </c>
      <c r="J2621">
        <f>'Previous Trades Import_OMS Quer'!J2621</f>
        <v>0</v>
      </c>
      <c r="K2621">
        <f>'Previous Trades Import_OMS Quer'!K2621</f>
        <v>0</v>
      </c>
      <c r="L2621">
        <f>'Previous Trades Import_OMS Quer'!L2621</f>
        <v>0</v>
      </c>
      <c r="M2621">
        <f>'Previous Trades Import_OMS Quer'!M2621</f>
        <v>0</v>
      </c>
      <c r="N2621">
        <f>'Previous Trades Import_OMS Quer'!N2621</f>
        <v>0</v>
      </c>
      <c r="O2621" t="str">
        <f>CLEAN('Previous Trades Import_OMS Quer'!O2621)</f>
        <v/>
      </c>
      <c r="Q2621" s="25">
        <f t="shared" si="80"/>
        <v>0</v>
      </c>
      <c r="R2621" s="25" t="e">
        <f>VLOOKUP(O2621,'Currency Balance'!$O$3:$Q$32,3,0)</f>
        <v>#N/A</v>
      </c>
      <c r="S2621" s="25" t="e">
        <f t="shared" si="81"/>
        <v>#N/A</v>
      </c>
    </row>
    <row r="2622" spans="1:19">
      <c r="A2622">
        <f>'Previous Trades Import_OMS Quer'!A2622</f>
        <v>0</v>
      </c>
      <c r="B2622">
        <f>'Previous Trades Import_OMS Quer'!B2622</f>
        <v>0</v>
      </c>
      <c r="C2622" s="22">
        <f>'Previous Trades Import_OMS Quer'!C2622</f>
        <v>0</v>
      </c>
      <c r="D2622">
        <f>'Previous Trades Import_OMS Quer'!D2622</f>
        <v>0</v>
      </c>
      <c r="E2622" s="22">
        <f>'Previous Trades Import_OMS Quer'!E2622</f>
        <v>0</v>
      </c>
      <c r="F2622">
        <f>'Previous Trades Import_OMS Quer'!F2622</f>
        <v>0</v>
      </c>
      <c r="G2622">
        <f>'Previous Trades Import_OMS Quer'!G2622</f>
        <v>0</v>
      </c>
      <c r="H2622">
        <f>'Previous Trades Import_OMS Quer'!H2622</f>
        <v>0</v>
      </c>
      <c r="I2622">
        <f>'Previous Trades Import_OMS Quer'!I2622</f>
        <v>0</v>
      </c>
      <c r="J2622">
        <f>'Previous Trades Import_OMS Quer'!J2622</f>
        <v>0</v>
      </c>
      <c r="K2622">
        <f>'Previous Trades Import_OMS Quer'!K2622</f>
        <v>0</v>
      </c>
      <c r="L2622">
        <f>'Previous Trades Import_OMS Quer'!L2622</f>
        <v>0</v>
      </c>
      <c r="M2622">
        <f>'Previous Trades Import_OMS Quer'!M2622</f>
        <v>0</v>
      </c>
      <c r="N2622">
        <f>'Previous Trades Import_OMS Quer'!N2622</f>
        <v>0</v>
      </c>
      <c r="O2622" t="str">
        <f>CLEAN('Previous Trades Import_OMS Quer'!O2622)</f>
        <v/>
      </c>
      <c r="Q2622" s="25">
        <f t="shared" si="80"/>
        <v>0</v>
      </c>
      <c r="R2622" s="25" t="e">
        <f>VLOOKUP(O2622,'Currency Balance'!$O$3:$Q$32,3,0)</f>
        <v>#N/A</v>
      </c>
      <c r="S2622" s="25" t="e">
        <f t="shared" si="81"/>
        <v>#N/A</v>
      </c>
    </row>
    <row r="2623" spans="1:19">
      <c r="A2623">
        <f>'Previous Trades Import_OMS Quer'!A2623</f>
        <v>0</v>
      </c>
      <c r="B2623">
        <f>'Previous Trades Import_OMS Quer'!B2623</f>
        <v>0</v>
      </c>
      <c r="C2623" s="22">
        <f>'Previous Trades Import_OMS Quer'!C2623</f>
        <v>0</v>
      </c>
      <c r="D2623">
        <f>'Previous Trades Import_OMS Quer'!D2623</f>
        <v>0</v>
      </c>
      <c r="E2623" s="22">
        <f>'Previous Trades Import_OMS Quer'!E2623</f>
        <v>0</v>
      </c>
      <c r="F2623">
        <f>'Previous Trades Import_OMS Quer'!F2623</f>
        <v>0</v>
      </c>
      <c r="G2623">
        <f>'Previous Trades Import_OMS Quer'!G2623</f>
        <v>0</v>
      </c>
      <c r="H2623">
        <f>'Previous Trades Import_OMS Quer'!H2623</f>
        <v>0</v>
      </c>
      <c r="I2623">
        <f>'Previous Trades Import_OMS Quer'!I2623</f>
        <v>0</v>
      </c>
      <c r="J2623">
        <f>'Previous Trades Import_OMS Quer'!J2623</f>
        <v>0</v>
      </c>
      <c r="K2623">
        <f>'Previous Trades Import_OMS Quer'!K2623</f>
        <v>0</v>
      </c>
      <c r="L2623">
        <f>'Previous Trades Import_OMS Quer'!L2623</f>
        <v>0</v>
      </c>
      <c r="M2623">
        <f>'Previous Trades Import_OMS Quer'!M2623</f>
        <v>0</v>
      </c>
      <c r="N2623">
        <f>'Previous Trades Import_OMS Quer'!N2623</f>
        <v>0</v>
      </c>
      <c r="O2623" t="str">
        <f>CLEAN('Previous Trades Import_OMS Quer'!O2623)</f>
        <v/>
      </c>
      <c r="Q2623" s="25">
        <f t="shared" si="80"/>
        <v>0</v>
      </c>
      <c r="R2623" s="25" t="e">
        <f>VLOOKUP(O2623,'Currency Balance'!$O$3:$Q$32,3,0)</f>
        <v>#N/A</v>
      </c>
      <c r="S2623" s="25" t="e">
        <f t="shared" si="81"/>
        <v>#N/A</v>
      </c>
    </row>
    <row r="2624" spans="1:19">
      <c r="A2624">
        <f>'Previous Trades Import_OMS Quer'!A2624</f>
        <v>0</v>
      </c>
      <c r="B2624">
        <f>'Previous Trades Import_OMS Quer'!B2624</f>
        <v>0</v>
      </c>
      <c r="C2624" s="22">
        <f>'Previous Trades Import_OMS Quer'!C2624</f>
        <v>0</v>
      </c>
      <c r="D2624">
        <f>'Previous Trades Import_OMS Quer'!D2624</f>
        <v>0</v>
      </c>
      <c r="E2624" s="22">
        <f>'Previous Trades Import_OMS Quer'!E2624</f>
        <v>0</v>
      </c>
      <c r="F2624">
        <f>'Previous Trades Import_OMS Quer'!F2624</f>
        <v>0</v>
      </c>
      <c r="G2624">
        <f>'Previous Trades Import_OMS Quer'!G2624</f>
        <v>0</v>
      </c>
      <c r="H2624">
        <f>'Previous Trades Import_OMS Quer'!H2624</f>
        <v>0</v>
      </c>
      <c r="I2624">
        <f>'Previous Trades Import_OMS Quer'!I2624</f>
        <v>0</v>
      </c>
      <c r="J2624">
        <f>'Previous Trades Import_OMS Quer'!J2624</f>
        <v>0</v>
      </c>
      <c r="K2624">
        <f>'Previous Trades Import_OMS Quer'!K2624</f>
        <v>0</v>
      </c>
      <c r="L2624">
        <f>'Previous Trades Import_OMS Quer'!L2624</f>
        <v>0</v>
      </c>
      <c r="M2624">
        <f>'Previous Trades Import_OMS Quer'!M2624</f>
        <v>0</v>
      </c>
      <c r="N2624">
        <f>'Previous Trades Import_OMS Quer'!N2624</f>
        <v>0</v>
      </c>
      <c r="O2624" t="str">
        <f>CLEAN('Previous Trades Import_OMS Quer'!O2624)</f>
        <v/>
      </c>
      <c r="Q2624" s="25">
        <f t="shared" si="80"/>
        <v>0</v>
      </c>
      <c r="R2624" s="25" t="e">
        <f>VLOOKUP(O2624,'Currency Balance'!$O$3:$Q$32,3,0)</f>
        <v>#N/A</v>
      </c>
      <c r="S2624" s="25" t="e">
        <f t="shared" si="81"/>
        <v>#N/A</v>
      </c>
    </row>
    <row r="2625" spans="1:19">
      <c r="A2625">
        <f>'Previous Trades Import_OMS Quer'!A2625</f>
        <v>0</v>
      </c>
      <c r="B2625">
        <f>'Previous Trades Import_OMS Quer'!B2625</f>
        <v>0</v>
      </c>
      <c r="C2625" s="22">
        <f>'Previous Trades Import_OMS Quer'!C2625</f>
        <v>0</v>
      </c>
      <c r="D2625">
        <f>'Previous Trades Import_OMS Quer'!D2625</f>
        <v>0</v>
      </c>
      <c r="E2625" s="22">
        <f>'Previous Trades Import_OMS Quer'!E2625</f>
        <v>0</v>
      </c>
      <c r="F2625">
        <f>'Previous Trades Import_OMS Quer'!F2625</f>
        <v>0</v>
      </c>
      <c r="G2625">
        <f>'Previous Trades Import_OMS Quer'!G2625</f>
        <v>0</v>
      </c>
      <c r="H2625">
        <f>'Previous Trades Import_OMS Quer'!H2625</f>
        <v>0</v>
      </c>
      <c r="I2625">
        <f>'Previous Trades Import_OMS Quer'!I2625</f>
        <v>0</v>
      </c>
      <c r="J2625">
        <f>'Previous Trades Import_OMS Quer'!J2625</f>
        <v>0</v>
      </c>
      <c r="K2625">
        <f>'Previous Trades Import_OMS Quer'!K2625</f>
        <v>0</v>
      </c>
      <c r="L2625">
        <f>'Previous Trades Import_OMS Quer'!L2625</f>
        <v>0</v>
      </c>
      <c r="M2625">
        <f>'Previous Trades Import_OMS Quer'!M2625</f>
        <v>0</v>
      </c>
      <c r="N2625">
        <f>'Previous Trades Import_OMS Quer'!N2625</f>
        <v>0</v>
      </c>
      <c r="O2625" t="str">
        <f>CLEAN('Previous Trades Import_OMS Quer'!O2625)</f>
        <v/>
      </c>
      <c r="Q2625" s="25">
        <f t="shared" si="80"/>
        <v>0</v>
      </c>
      <c r="R2625" s="25" t="e">
        <f>VLOOKUP(O2625,'Currency Balance'!$O$3:$Q$32,3,0)</f>
        <v>#N/A</v>
      </c>
      <c r="S2625" s="25" t="e">
        <f t="shared" si="81"/>
        <v>#N/A</v>
      </c>
    </row>
    <row r="2626" spans="1:19">
      <c r="A2626">
        <f>'Previous Trades Import_OMS Quer'!A2626</f>
        <v>0</v>
      </c>
      <c r="B2626">
        <f>'Previous Trades Import_OMS Quer'!B2626</f>
        <v>0</v>
      </c>
      <c r="C2626" s="22">
        <f>'Previous Trades Import_OMS Quer'!C2626</f>
        <v>0</v>
      </c>
      <c r="D2626">
        <f>'Previous Trades Import_OMS Quer'!D2626</f>
        <v>0</v>
      </c>
      <c r="E2626" s="22">
        <f>'Previous Trades Import_OMS Quer'!E2626</f>
        <v>0</v>
      </c>
      <c r="F2626">
        <f>'Previous Trades Import_OMS Quer'!F2626</f>
        <v>0</v>
      </c>
      <c r="G2626">
        <f>'Previous Trades Import_OMS Quer'!G2626</f>
        <v>0</v>
      </c>
      <c r="H2626">
        <f>'Previous Trades Import_OMS Quer'!H2626</f>
        <v>0</v>
      </c>
      <c r="I2626">
        <f>'Previous Trades Import_OMS Quer'!I2626</f>
        <v>0</v>
      </c>
      <c r="J2626">
        <f>'Previous Trades Import_OMS Quer'!J2626</f>
        <v>0</v>
      </c>
      <c r="K2626">
        <f>'Previous Trades Import_OMS Quer'!K2626</f>
        <v>0</v>
      </c>
      <c r="L2626">
        <f>'Previous Trades Import_OMS Quer'!L2626</f>
        <v>0</v>
      </c>
      <c r="M2626">
        <f>'Previous Trades Import_OMS Quer'!M2626</f>
        <v>0</v>
      </c>
      <c r="N2626">
        <f>'Previous Trades Import_OMS Quer'!N2626</f>
        <v>0</v>
      </c>
      <c r="O2626" t="str">
        <f>CLEAN('Previous Trades Import_OMS Quer'!O2626)</f>
        <v/>
      </c>
      <c r="Q2626" s="25">
        <f t="shared" ref="Q2626:Q2689" si="82">IF(G2626="sell",M2626,-M2626)</f>
        <v>0</v>
      </c>
      <c r="R2626" s="25" t="e">
        <f>VLOOKUP(O2626,'Currency Balance'!$O$3:$Q$32,3,0)</f>
        <v>#N/A</v>
      </c>
      <c r="S2626" s="25" t="e">
        <f t="shared" ref="S2626:S2689" si="83">Q2626/R2626</f>
        <v>#N/A</v>
      </c>
    </row>
    <row r="2627" spans="1:19">
      <c r="A2627">
        <f>'Previous Trades Import_OMS Quer'!A2627</f>
        <v>0</v>
      </c>
      <c r="B2627">
        <f>'Previous Trades Import_OMS Quer'!B2627</f>
        <v>0</v>
      </c>
      <c r="C2627" s="22">
        <f>'Previous Trades Import_OMS Quer'!C2627</f>
        <v>0</v>
      </c>
      <c r="D2627">
        <f>'Previous Trades Import_OMS Quer'!D2627</f>
        <v>0</v>
      </c>
      <c r="E2627" s="22">
        <f>'Previous Trades Import_OMS Quer'!E2627</f>
        <v>0</v>
      </c>
      <c r="F2627">
        <f>'Previous Trades Import_OMS Quer'!F2627</f>
        <v>0</v>
      </c>
      <c r="G2627">
        <f>'Previous Trades Import_OMS Quer'!G2627</f>
        <v>0</v>
      </c>
      <c r="H2627">
        <f>'Previous Trades Import_OMS Quer'!H2627</f>
        <v>0</v>
      </c>
      <c r="I2627">
        <f>'Previous Trades Import_OMS Quer'!I2627</f>
        <v>0</v>
      </c>
      <c r="J2627">
        <f>'Previous Trades Import_OMS Quer'!J2627</f>
        <v>0</v>
      </c>
      <c r="K2627">
        <f>'Previous Trades Import_OMS Quer'!K2627</f>
        <v>0</v>
      </c>
      <c r="L2627">
        <f>'Previous Trades Import_OMS Quer'!L2627</f>
        <v>0</v>
      </c>
      <c r="M2627">
        <f>'Previous Trades Import_OMS Quer'!M2627</f>
        <v>0</v>
      </c>
      <c r="N2627">
        <f>'Previous Trades Import_OMS Quer'!N2627</f>
        <v>0</v>
      </c>
      <c r="O2627" t="str">
        <f>CLEAN('Previous Trades Import_OMS Quer'!O2627)</f>
        <v/>
      </c>
      <c r="Q2627" s="25">
        <f t="shared" si="82"/>
        <v>0</v>
      </c>
      <c r="R2627" s="25" t="e">
        <f>VLOOKUP(O2627,'Currency Balance'!$O$3:$Q$32,3,0)</f>
        <v>#N/A</v>
      </c>
      <c r="S2627" s="25" t="e">
        <f t="shared" si="83"/>
        <v>#N/A</v>
      </c>
    </row>
    <row r="2628" spans="1:19">
      <c r="A2628">
        <f>'Previous Trades Import_OMS Quer'!A2628</f>
        <v>0</v>
      </c>
      <c r="B2628">
        <f>'Previous Trades Import_OMS Quer'!B2628</f>
        <v>0</v>
      </c>
      <c r="C2628" s="22">
        <f>'Previous Trades Import_OMS Quer'!C2628</f>
        <v>0</v>
      </c>
      <c r="D2628">
        <f>'Previous Trades Import_OMS Quer'!D2628</f>
        <v>0</v>
      </c>
      <c r="E2628" s="22">
        <f>'Previous Trades Import_OMS Quer'!E2628</f>
        <v>0</v>
      </c>
      <c r="F2628">
        <f>'Previous Trades Import_OMS Quer'!F2628</f>
        <v>0</v>
      </c>
      <c r="G2628">
        <f>'Previous Trades Import_OMS Quer'!G2628</f>
        <v>0</v>
      </c>
      <c r="H2628">
        <f>'Previous Trades Import_OMS Quer'!H2628</f>
        <v>0</v>
      </c>
      <c r="I2628">
        <f>'Previous Trades Import_OMS Quer'!I2628</f>
        <v>0</v>
      </c>
      <c r="J2628">
        <f>'Previous Trades Import_OMS Quer'!J2628</f>
        <v>0</v>
      </c>
      <c r="K2628">
        <f>'Previous Trades Import_OMS Quer'!K2628</f>
        <v>0</v>
      </c>
      <c r="L2628">
        <f>'Previous Trades Import_OMS Quer'!L2628</f>
        <v>0</v>
      </c>
      <c r="M2628">
        <f>'Previous Trades Import_OMS Quer'!M2628</f>
        <v>0</v>
      </c>
      <c r="N2628">
        <f>'Previous Trades Import_OMS Quer'!N2628</f>
        <v>0</v>
      </c>
      <c r="O2628" t="str">
        <f>CLEAN('Previous Trades Import_OMS Quer'!O2628)</f>
        <v/>
      </c>
      <c r="Q2628" s="25">
        <f t="shared" si="82"/>
        <v>0</v>
      </c>
      <c r="R2628" s="25" t="e">
        <f>VLOOKUP(O2628,'Currency Balance'!$O$3:$Q$32,3,0)</f>
        <v>#N/A</v>
      </c>
      <c r="S2628" s="25" t="e">
        <f t="shared" si="83"/>
        <v>#N/A</v>
      </c>
    </row>
    <row r="2629" spans="1:19">
      <c r="A2629">
        <f>'Previous Trades Import_OMS Quer'!A2629</f>
        <v>0</v>
      </c>
      <c r="B2629">
        <f>'Previous Trades Import_OMS Quer'!B2629</f>
        <v>0</v>
      </c>
      <c r="C2629" s="22">
        <f>'Previous Trades Import_OMS Quer'!C2629</f>
        <v>0</v>
      </c>
      <c r="D2629">
        <f>'Previous Trades Import_OMS Quer'!D2629</f>
        <v>0</v>
      </c>
      <c r="E2629" s="22">
        <f>'Previous Trades Import_OMS Quer'!E2629</f>
        <v>0</v>
      </c>
      <c r="F2629">
        <f>'Previous Trades Import_OMS Quer'!F2629</f>
        <v>0</v>
      </c>
      <c r="G2629">
        <f>'Previous Trades Import_OMS Quer'!G2629</f>
        <v>0</v>
      </c>
      <c r="H2629">
        <f>'Previous Trades Import_OMS Quer'!H2629</f>
        <v>0</v>
      </c>
      <c r="I2629">
        <f>'Previous Trades Import_OMS Quer'!I2629</f>
        <v>0</v>
      </c>
      <c r="J2629">
        <f>'Previous Trades Import_OMS Quer'!J2629</f>
        <v>0</v>
      </c>
      <c r="K2629">
        <f>'Previous Trades Import_OMS Quer'!K2629</f>
        <v>0</v>
      </c>
      <c r="L2629">
        <f>'Previous Trades Import_OMS Quer'!L2629</f>
        <v>0</v>
      </c>
      <c r="M2629">
        <f>'Previous Trades Import_OMS Quer'!M2629</f>
        <v>0</v>
      </c>
      <c r="N2629">
        <f>'Previous Trades Import_OMS Quer'!N2629</f>
        <v>0</v>
      </c>
      <c r="O2629" t="str">
        <f>CLEAN('Previous Trades Import_OMS Quer'!O2629)</f>
        <v/>
      </c>
      <c r="Q2629" s="25">
        <f t="shared" si="82"/>
        <v>0</v>
      </c>
      <c r="R2629" s="25" t="e">
        <f>VLOOKUP(O2629,'Currency Balance'!$O$3:$Q$32,3,0)</f>
        <v>#N/A</v>
      </c>
      <c r="S2629" s="25" t="e">
        <f t="shared" si="83"/>
        <v>#N/A</v>
      </c>
    </row>
    <row r="2630" spans="1:19">
      <c r="A2630">
        <f>'Previous Trades Import_OMS Quer'!A2630</f>
        <v>0</v>
      </c>
      <c r="B2630">
        <f>'Previous Trades Import_OMS Quer'!B2630</f>
        <v>0</v>
      </c>
      <c r="C2630" s="22">
        <f>'Previous Trades Import_OMS Quer'!C2630</f>
        <v>0</v>
      </c>
      <c r="D2630">
        <f>'Previous Trades Import_OMS Quer'!D2630</f>
        <v>0</v>
      </c>
      <c r="E2630" s="22">
        <f>'Previous Trades Import_OMS Quer'!E2630</f>
        <v>0</v>
      </c>
      <c r="F2630">
        <f>'Previous Trades Import_OMS Quer'!F2630</f>
        <v>0</v>
      </c>
      <c r="G2630">
        <f>'Previous Trades Import_OMS Quer'!G2630</f>
        <v>0</v>
      </c>
      <c r="H2630">
        <f>'Previous Trades Import_OMS Quer'!H2630</f>
        <v>0</v>
      </c>
      <c r="I2630">
        <f>'Previous Trades Import_OMS Quer'!I2630</f>
        <v>0</v>
      </c>
      <c r="J2630">
        <f>'Previous Trades Import_OMS Quer'!J2630</f>
        <v>0</v>
      </c>
      <c r="K2630">
        <f>'Previous Trades Import_OMS Quer'!K2630</f>
        <v>0</v>
      </c>
      <c r="L2630">
        <f>'Previous Trades Import_OMS Quer'!L2630</f>
        <v>0</v>
      </c>
      <c r="M2630">
        <f>'Previous Trades Import_OMS Quer'!M2630</f>
        <v>0</v>
      </c>
      <c r="N2630">
        <f>'Previous Trades Import_OMS Quer'!N2630</f>
        <v>0</v>
      </c>
      <c r="O2630" t="str">
        <f>CLEAN('Previous Trades Import_OMS Quer'!O2630)</f>
        <v/>
      </c>
      <c r="Q2630" s="25">
        <f t="shared" si="82"/>
        <v>0</v>
      </c>
      <c r="R2630" s="25" t="e">
        <f>VLOOKUP(O2630,'Currency Balance'!$O$3:$Q$32,3,0)</f>
        <v>#N/A</v>
      </c>
      <c r="S2630" s="25" t="e">
        <f t="shared" si="83"/>
        <v>#N/A</v>
      </c>
    </row>
    <row r="2631" spans="1:19">
      <c r="A2631">
        <f>'Previous Trades Import_OMS Quer'!A2631</f>
        <v>0</v>
      </c>
      <c r="B2631">
        <f>'Previous Trades Import_OMS Quer'!B2631</f>
        <v>0</v>
      </c>
      <c r="C2631" s="22">
        <f>'Previous Trades Import_OMS Quer'!C2631</f>
        <v>0</v>
      </c>
      <c r="D2631">
        <f>'Previous Trades Import_OMS Quer'!D2631</f>
        <v>0</v>
      </c>
      <c r="E2631" s="22">
        <f>'Previous Trades Import_OMS Quer'!E2631</f>
        <v>0</v>
      </c>
      <c r="F2631">
        <f>'Previous Trades Import_OMS Quer'!F2631</f>
        <v>0</v>
      </c>
      <c r="G2631">
        <f>'Previous Trades Import_OMS Quer'!G2631</f>
        <v>0</v>
      </c>
      <c r="H2631">
        <f>'Previous Trades Import_OMS Quer'!H2631</f>
        <v>0</v>
      </c>
      <c r="I2631">
        <f>'Previous Trades Import_OMS Quer'!I2631</f>
        <v>0</v>
      </c>
      <c r="J2631">
        <f>'Previous Trades Import_OMS Quer'!J2631</f>
        <v>0</v>
      </c>
      <c r="K2631">
        <f>'Previous Trades Import_OMS Quer'!K2631</f>
        <v>0</v>
      </c>
      <c r="L2631">
        <f>'Previous Trades Import_OMS Quer'!L2631</f>
        <v>0</v>
      </c>
      <c r="M2631">
        <f>'Previous Trades Import_OMS Quer'!M2631</f>
        <v>0</v>
      </c>
      <c r="N2631">
        <f>'Previous Trades Import_OMS Quer'!N2631</f>
        <v>0</v>
      </c>
      <c r="O2631" t="str">
        <f>CLEAN('Previous Trades Import_OMS Quer'!O2631)</f>
        <v/>
      </c>
      <c r="Q2631" s="25">
        <f t="shared" si="82"/>
        <v>0</v>
      </c>
      <c r="R2631" s="25" t="e">
        <f>VLOOKUP(O2631,'Currency Balance'!$O$3:$Q$32,3,0)</f>
        <v>#N/A</v>
      </c>
      <c r="S2631" s="25" t="e">
        <f t="shared" si="83"/>
        <v>#N/A</v>
      </c>
    </row>
    <row r="2632" spans="1:19">
      <c r="A2632">
        <f>'Previous Trades Import_OMS Quer'!A2632</f>
        <v>0</v>
      </c>
      <c r="B2632">
        <f>'Previous Trades Import_OMS Quer'!B2632</f>
        <v>0</v>
      </c>
      <c r="C2632" s="22">
        <f>'Previous Trades Import_OMS Quer'!C2632</f>
        <v>0</v>
      </c>
      <c r="D2632">
        <f>'Previous Trades Import_OMS Quer'!D2632</f>
        <v>0</v>
      </c>
      <c r="E2632" s="22">
        <f>'Previous Trades Import_OMS Quer'!E2632</f>
        <v>0</v>
      </c>
      <c r="F2632">
        <f>'Previous Trades Import_OMS Quer'!F2632</f>
        <v>0</v>
      </c>
      <c r="G2632">
        <f>'Previous Trades Import_OMS Quer'!G2632</f>
        <v>0</v>
      </c>
      <c r="H2632">
        <f>'Previous Trades Import_OMS Quer'!H2632</f>
        <v>0</v>
      </c>
      <c r="I2632">
        <f>'Previous Trades Import_OMS Quer'!I2632</f>
        <v>0</v>
      </c>
      <c r="J2632">
        <f>'Previous Trades Import_OMS Quer'!J2632</f>
        <v>0</v>
      </c>
      <c r="K2632">
        <f>'Previous Trades Import_OMS Quer'!K2632</f>
        <v>0</v>
      </c>
      <c r="L2632">
        <f>'Previous Trades Import_OMS Quer'!L2632</f>
        <v>0</v>
      </c>
      <c r="M2632">
        <f>'Previous Trades Import_OMS Quer'!M2632</f>
        <v>0</v>
      </c>
      <c r="N2632">
        <f>'Previous Trades Import_OMS Quer'!N2632</f>
        <v>0</v>
      </c>
      <c r="O2632" t="str">
        <f>CLEAN('Previous Trades Import_OMS Quer'!O2632)</f>
        <v/>
      </c>
      <c r="Q2632" s="25">
        <f t="shared" si="82"/>
        <v>0</v>
      </c>
      <c r="R2632" s="25" t="e">
        <f>VLOOKUP(O2632,'Currency Balance'!$O$3:$Q$32,3,0)</f>
        <v>#N/A</v>
      </c>
      <c r="S2632" s="25" t="e">
        <f t="shared" si="83"/>
        <v>#N/A</v>
      </c>
    </row>
    <row r="2633" spans="1:19">
      <c r="A2633">
        <f>'Previous Trades Import_OMS Quer'!A2633</f>
        <v>0</v>
      </c>
      <c r="B2633">
        <f>'Previous Trades Import_OMS Quer'!B2633</f>
        <v>0</v>
      </c>
      <c r="C2633" s="22">
        <f>'Previous Trades Import_OMS Quer'!C2633</f>
        <v>0</v>
      </c>
      <c r="D2633">
        <f>'Previous Trades Import_OMS Quer'!D2633</f>
        <v>0</v>
      </c>
      <c r="E2633" s="22">
        <f>'Previous Trades Import_OMS Quer'!E2633</f>
        <v>0</v>
      </c>
      <c r="F2633">
        <f>'Previous Trades Import_OMS Quer'!F2633</f>
        <v>0</v>
      </c>
      <c r="G2633">
        <f>'Previous Trades Import_OMS Quer'!G2633</f>
        <v>0</v>
      </c>
      <c r="H2633">
        <f>'Previous Trades Import_OMS Quer'!H2633</f>
        <v>0</v>
      </c>
      <c r="I2633">
        <f>'Previous Trades Import_OMS Quer'!I2633</f>
        <v>0</v>
      </c>
      <c r="J2633">
        <f>'Previous Trades Import_OMS Quer'!J2633</f>
        <v>0</v>
      </c>
      <c r="K2633">
        <f>'Previous Trades Import_OMS Quer'!K2633</f>
        <v>0</v>
      </c>
      <c r="L2633">
        <f>'Previous Trades Import_OMS Quer'!L2633</f>
        <v>0</v>
      </c>
      <c r="M2633">
        <f>'Previous Trades Import_OMS Quer'!M2633</f>
        <v>0</v>
      </c>
      <c r="N2633">
        <f>'Previous Trades Import_OMS Quer'!N2633</f>
        <v>0</v>
      </c>
      <c r="O2633" t="str">
        <f>CLEAN('Previous Trades Import_OMS Quer'!O2633)</f>
        <v/>
      </c>
      <c r="Q2633" s="25">
        <f t="shared" si="82"/>
        <v>0</v>
      </c>
      <c r="R2633" s="25" t="e">
        <f>VLOOKUP(O2633,'Currency Balance'!$O$3:$Q$32,3,0)</f>
        <v>#N/A</v>
      </c>
      <c r="S2633" s="25" t="e">
        <f t="shared" si="83"/>
        <v>#N/A</v>
      </c>
    </row>
    <row r="2634" spans="1:19">
      <c r="A2634">
        <f>'Previous Trades Import_OMS Quer'!A2634</f>
        <v>0</v>
      </c>
      <c r="B2634">
        <f>'Previous Trades Import_OMS Quer'!B2634</f>
        <v>0</v>
      </c>
      <c r="C2634" s="22">
        <f>'Previous Trades Import_OMS Quer'!C2634</f>
        <v>0</v>
      </c>
      <c r="D2634">
        <f>'Previous Trades Import_OMS Quer'!D2634</f>
        <v>0</v>
      </c>
      <c r="E2634" s="22">
        <f>'Previous Trades Import_OMS Quer'!E2634</f>
        <v>0</v>
      </c>
      <c r="F2634">
        <f>'Previous Trades Import_OMS Quer'!F2634</f>
        <v>0</v>
      </c>
      <c r="G2634">
        <f>'Previous Trades Import_OMS Quer'!G2634</f>
        <v>0</v>
      </c>
      <c r="H2634">
        <f>'Previous Trades Import_OMS Quer'!H2634</f>
        <v>0</v>
      </c>
      <c r="I2634">
        <f>'Previous Trades Import_OMS Quer'!I2634</f>
        <v>0</v>
      </c>
      <c r="J2634">
        <f>'Previous Trades Import_OMS Quer'!J2634</f>
        <v>0</v>
      </c>
      <c r="K2634">
        <f>'Previous Trades Import_OMS Quer'!K2634</f>
        <v>0</v>
      </c>
      <c r="L2634">
        <f>'Previous Trades Import_OMS Quer'!L2634</f>
        <v>0</v>
      </c>
      <c r="M2634">
        <f>'Previous Trades Import_OMS Quer'!M2634</f>
        <v>0</v>
      </c>
      <c r="N2634">
        <f>'Previous Trades Import_OMS Quer'!N2634</f>
        <v>0</v>
      </c>
      <c r="O2634" t="str">
        <f>CLEAN('Previous Trades Import_OMS Quer'!O2634)</f>
        <v/>
      </c>
      <c r="Q2634" s="25">
        <f t="shared" si="82"/>
        <v>0</v>
      </c>
      <c r="R2634" s="25" t="e">
        <f>VLOOKUP(O2634,'Currency Balance'!$O$3:$Q$32,3,0)</f>
        <v>#N/A</v>
      </c>
      <c r="S2634" s="25" t="e">
        <f t="shared" si="83"/>
        <v>#N/A</v>
      </c>
    </row>
    <row r="2635" spans="1:19">
      <c r="A2635">
        <f>'Previous Trades Import_OMS Quer'!A2635</f>
        <v>0</v>
      </c>
      <c r="B2635">
        <f>'Previous Trades Import_OMS Quer'!B2635</f>
        <v>0</v>
      </c>
      <c r="C2635" s="22">
        <f>'Previous Trades Import_OMS Quer'!C2635</f>
        <v>0</v>
      </c>
      <c r="D2635">
        <f>'Previous Trades Import_OMS Quer'!D2635</f>
        <v>0</v>
      </c>
      <c r="E2635" s="22">
        <f>'Previous Trades Import_OMS Quer'!E2635</f>
        <v>0</v>
      </c>
      <c r="F2635">
        <f>'Previous Trades Import_OMS Quer'!F2635</f>
        <v>0</v>
      </c>
      <c r="G2635">
        <f>'Previous Trades Import_OMS Quer'!G2635</f>
        <v>0</v>
      </c>
      <c r="H2635">
        <f>'Previous Trades Import_OMS Quer'!H2635</f>
        <v>0</v>
      </c>
      <c r="I2635">
        <f>'Previous Trades Import_OMS Quer'!I2635</f>
        <v>0</v>
      </c>
      <c r="J2635">
        <f>'Previous Trades Import_OMS Quer'!J2635</f>
        <v>0</v>
      </c>
      <c r="K2635">
        <f>'Previous Trades Import_OMS Quer'!K2635</f>
        <v>0</v>
      </c>
      <c r="L2635">
        <f>'Previous Trades Import_OMS Quer'!L2635</f>
        <v>0</v>
      </c>
      <c r="M2635">
        <f>'Previous Trades Import_OMS Quer'!M2635</f>
        <v>0</v>
      </c>
      <c r="N2635">
        <f>'Previous Trades Import_OMS Quer'!N2635</f>
        <v>0</v>
      </c>
      <c r="O2635" t="str">
        <f>CLEAN('Previous Trades Import_OMS Quer'!O2635)</f>
        <v/>
      </c>
      <c r="Q2635" s="25">
        <f t="shared" si="82"/>
        <v>0</v>
      </c>
      <c r="R2635" s="25" t="e">
        <f>VLOOKUP(O2635,'Currency Balance'!$O$3:$Q$32,3,0)</f>
        <v>#N/A</v>
      </c>
      <c r="S2635" s="25" t="e">
        <f t="shared" si="83"/>
        <v>#N/A</v>
      </c>
    </row>
    <row r="2636" spans="1:19">
      <c r="A2636">
        <f>'Previous Trades Import_OMS Quer'!A2636</f>
        <v>0</v>
      </c>
      <c r="B2636">
        <f>'Previous Trades Import_OMS Quer'!B2636</f>
        <v>0</v>
      </c>
      <c r="C2636" s="22">
        <f>'Previous Trades Import_OMS Quer'!C2636</f>
        <v>0</v>
      </c>
      <c r="D2636">
        <f>'Previous Trades Import_OMS Quer'!D2636</f>
        <v>0</v>
      </c>
      <c r="E2636" s="22">
        <f>'Previous Trades Import_OMS Quer'!E2636</f>
        <v>0</v>
      </c>
      <c r="F2636">
        <f>'Previous Trades Import_OMS Quer'!F2636</f>
        <v>0</v>
      </c>
      <c r="G2636">
        <f>'Previous Trades Import_OMS Quer'!G2636</f>
        <v>0</v>
      </c>
      <c r="H2636">
        <f>'Previous Trades Import_OMS Quer'!H2636</f>
        <v>0</v>
      </c>
      <c r="I2636">
        <f>'Previous Trades Import_OMS Quer'!I2636</f>
        <v>0</v>
      </c>
      <c r="J2636">
        <f>'Previous Trades Import_OMS Quer'!J2636</f>
        <v>0</v>
      </c>
      <c r="K2636">
        <f>'Previous Trades Import_OMS Quer'!K2636</f>
        <v>0</v>
      </c>
      <c r="L2636">
        <f>'Previous Trades Import_OMS Quer'!L2636</f>
        <v>0</v>
      </c>
      <c r="M2636">
        <f>'Previous Trades Import_OMS Quer'!M2636</f>
        <v>0</v>
      </c>
      <c r="N2636">
        <f>'Previous Trades Import_OMS Quer'!N2636</f>
        <v>0</v>
      </c>
      <c r="O2636" t="str">
        <f>CLEAN('Previous Trades Import_OMS Quer'!O2636)</f>
        <v/>
      </c>
      <c r="Q2636" s="25">
        <f t="shared" si="82"/>
        <v>0</v>
      </c>
      <c r="R2636" s="25" t="e">
        <f>VLOOKUP(O2636,'Currency Balance'!$O$3:$Q$32,3,0)</f>
        <v>#N/A</v>
      </c>
      <c r="S2636" s="25" t="e">
        <f t="shared" si="83"/>
        <v>#N/A</v>
      </c>
    </row>
    <row r="2637" spans="1:19">
      <c r="A2637">
        <f>'Previous Trades Import_OMS Quer'!A2637</f>
        <v>0</v>
      </c>
      <c r="B2637">
        <f>'Previous Trades Import_OMS Quer'!B2637</f>
        <v>0</v>
      </c>
      <c r="C2637" s="22">
        <f>'Previous Trades Import_OMS Quer'!C2637</f>
        <v>0</v>
      </c>
      <c r="D2637">
        <f>'Previous Trades Import_OMS Quer'!D2637</f>
        <v>0</v>
      </c>
      <c r="E2637" s="22">
        <f>'Previous Trades Import_OMS Quer'!E2637</f>
        <v>0</v>
      </c>
      <c r="F2637">
        <f>'Previous Trades Import_OMS Quer'!F2637</f>
        <v>0</v>
      </c>
      <c r="G2637">
        <f>'Previous Trades Import_OMS Quer'!G2637</f>
        <v>0</v>
      </c>
      <c r="H2637">
        <f>'Previous Trades Import_OMS Quer'!H2637</f>
        <v>0</v>
      </c>
      <c r="I2637">
        <f>'Previous Trades Import_OMS Quer'!I2637</f>
        <v>0</v>
      </c>
      <c r="J2637">
        <f>'Previous Trades Import_OMS Quer'!J2637</f>
        <v>0</v>
      </c>
      <c r="K2637">
        <f>'Previous Trades Import_OMS Quer'!K2637</f>
        <v>0</v>
      </c>
      <c r="L2637">
        <f>'Previous Trades Import_OMS Quer'!L2637</f>
        <v>0</v>
      </c>
      <c r="M2637">
        <f>'Previous Trades Import_OMS Quer'!M2637</f>
        <v>0</v>
      </c>
      <c r="N2637">
        <f>'Previous Trades Import_OMS Quer'!N2637</f>
        <v>0</v>
      </c>
      <c r="O2637" t="str">
        <f>CLEAN('Previous Trades Import_OMS Quer'!O2637)</f>
        <v/>
      </c>
      <c r="Q2637" s="25">
        <f t="shared" si="82"/>
        <v>0</v>
      </c>
      <c r="R2637" s="25" t="e">
        <f>VLOOKUP(O2637,'Currency Balance'!$O$3:$Q$32,3,0)</f>
        <v>#N/A</v>
      </c>
      <c r="S2637" s="25" t="e">
        <f t="shared" si="83"/>
        <v>#N/A</v>
      </c>
    </row>
    <row r="2638" spans="1:19">
      <c r="A2638">
        <f>'Previous Trades Import_OMS Quer'!A2638</f>
        <v>0</v>
      </c>
      <c r="B2638">
        <f>'Previous Trades Import_OMS Quer'!B2638</f>
        <v>0</v>
      </c>
      <c r="C2638" s="22">
        <f>'Previous Trades Import_OMS Quer'!C2638</f>
        <v>0</v>
      </c>
      <c r="D2638">
        <f>'Previous Trades Import_OMS Quer'!D2638</f>
        <v>0</v>
      </c>
      <c r="E2638" s="22">
        <f>'Previous Trades Import_OMS Quer'!E2638</f>
        <v>0</v>
      </c>
      <c r="F2638">
        <f>'Previous Trades Import_OMS Quer'!F2638</f>
        <v>0</v>
      </c>
      <c r="G2638">
        <f>'Previous Trades Import_OMS Quer'!G2638</f>
        <v>0</v>
      </c>
      <c r="H2638">
        <f>'Previous Trades Import_OMS Quer'!H2638</f>
        <v>0</v>
      </c>
      <c r="I2638">
        <f>'Previous Trades Import_OMS Quer'!I2638</f>
        <v>0</v>
      </c>
      <c r="J2638">
        <f>'Previous Trades Import_OMS Quer'!J2638</f>
        <v>0</v>
      </c>
      <c r="K2638">
        <f>'Previous Trades Import_OMS Quer'!K2638</f>
        <v>0</v>
      </c>
      <c r="L2638">
        <f>'Previous Trades Import_OMS Quer'!L2638</f>
        <v>0</v>
      </c>
      <c r="M2638">
        <f>'Previous Trades Import_OMS Quer'!M2638</f>
        <v>0</v>
      </c>
      <c r="N2638">
        <f>'Previous Trades Import_OMS Quer'!N2638</f>
        <v>0</v>
      </c>
      <c r="O2638" t="str">
        <f>CLEAN('Previous Trades Import_OMS Quer'!O2638)</f>
        <v/>
      </c>
      <c r="Q2638" s="25">
        <f t="shared" si="82"/>
        <v>0</v>
      </c>
      <c r="R2638" s="25" t="e">
        <f>VLOOKUP(O2638,'Currency Balance'!$O$3:$Q$32,3,0)</f>
        <v>#N/A</v>
      </c>
      <c r="S2638" s="25" t="e">
        <f t="shared" si="83"/>
        <v>#N/A</v>
      </c>
    </row>
    <row r="2639" spans="1:19">
      <c r="A2639">
        <f>'Previous Trades Import_OMS Quer'!A2639</f>
        <v>0</v>
      </c>
      <c r="B2639">
        <f>'Previous Trades Import_OMS Quer'!B2639</f>
        <v>0</v>
      </c>
      <c r="C2639" s="22">
        <f>'Previous Trades Import_OMS Quer'!C2639</f>
        <v>0</v>
      </c>
      <c r="D2639">
        <f>'Previous Trades Import_OMS Quer'!D2639</f>
        <v>0</v>
      </c>
      <c r="E2639" s="22">
        <f>'Previous Trades Import_OMS Quer'!E2639</f>
        <v>0</v>
      </c>
      <c r="F2639">
        <f>'Previous Trades Import_OMS Quer'!F2639</f>
        <v>0</v>
      </c>
      <c r="G2639">
        <f>'Previous Trades Import_OMS Quer'!G2639</f>
        <v>0</v>
      </c>
      <c r="H2639">
        <f>'Previous Trades Import_OMS Quer'!H2639</f>
        <v>0</v>
      </c>
      <c r="I2639">
        <f>'Previous Trades Import_OMS Quer'!I2639</f>
        <v>0</v>
      </c>
      <c r="J2639">
        <f>'Previous Trades Import_OMS Quer'!J2639</f>
        <v>0</v>
      </c>
      <c r="K2639">
        <f>'Previous Trades Import_OMS Quer'!K2639</f>
        <v>0</v>
      </c>
      <c r="L2639">
        <f>'Previous Trades Import_OMS Quer'!L2639</f>
        <v>0</v>
      </c>
      <c r="M2639">
        <f>'Previous Trades Import_OMS Quer'!M2639</f>
        <v>0</v>
      </c>
      <c r="N2639">
        <f>'Previous Trades Import_OMS Quer'!N2639</f>
        <v>0</v>
      </c>
      <c r="O2639" t="str">
        <f>CLEAN('Previous Trades Import_OMS Quer'!O2639)</f>
        <v/>
      </c>
      <c r="Q2639" s="25">
        <f t="shared" si="82"/>
        <v>0</v>
      </c>
      <c r="R2639" s="25" t="e">
        <f>VLOOKUP(O2639,'Currency Balance'!$O$3:$Q$32,3,0)</f>
        <v>#N/A</v>
      </c>
      <c r="S2639" s="25" t="e">
        <f t="shared" si="83"/>
        <v>#N/A</v>
      </c>
    </row>
    <row r="2640" spans="1:19">
      <c r="A2640">
        <f>'Previous Trades Import_OMS Quer'!A2640</f>
        <v>0</v>
      </c>
      <c r="B2640">
        <f>'Previous Trades Import_OMS Quer'!B2640</f>
        <v>0</v>
      </c>
      <c r="C2640" s="22">
        <f>'Previous Trades Import_OMS Quer'!C2640</f>
        <v>0</v>
      </c>
      <c r="D2640">
        <f>'Previous Trades Import_OMS Quer'!D2640</f>
        <v>0</v>
      </c>
      <c r="E2640" s="22">
        <f>'Previous Trades Import_OMS Quer'!E2640</f>
        <v>0</v>
      </c>
      <c r="F2640">
        <f>'Previous Trades Import_OMS Quer'!F2640</f>
        <v>0</v>
      </c>
      <c r="G2640">
        <f>'Previous Trades Import_OMS Quer'!G2640</f>
        <v>0</v>
      </c>
      <c r="H2640">
        <f>'Previous Trades Import_OMS Quer'!H2640</f>
        <v>0</v>
      </c>
      <c r="I2640">
        <f>'Previous Trades Import_OMS Quer'!I2640</f>
        <v>0</v>
      </c>
      <c r="J2640">
        <f>'Previous Trades Import_OMS Quer'!J2640</f>
        <v>0</v>
      </c>
      <c r="K2640">
        <f>'Previous Trades Import_OMS Quer'!K2640</f>
        <v>0</v>
      </c>
      <c r="L2640">
        <f>'Previous Trades Import_OMS Quer'!L2640</f>
        <v>0</v>
      </c>
      <c r="M2640">
        <f>'Previous Trades Import_OMS Quer'!M2640</f>
        <v>0</v>
      </c>
      <c r="N2640">
        <f>'Previous Trades Import_OMS Quer'!N2640</f>
        <v>0</v>
      </c>
      <c r="O2640" t="str">
        <f>CLEAN('Previous Trades Import_OMS Quer'!O2640)</f>
        <v/>
      </c>
      <c r="Q2640" s="25">
        <f t="shared" si="82"/>
        <v>0</v>
      </c>
      <c r="R2640" s="25" t="e">
        <f>VLOOKUP(O2640,'Currency Balance'!$O$3:$Q$32,3,0)</f>
        <v>#N/A</v>
      </c>
      <c r="S2640" s="25" t="e">
        <f t="shared" si="83"/>
        <v>#N/A</v>
      </c>
    </row>
    <row r="2641" spans="1:19">
      <c r="A2641">
        <f>'Previous Trades Import_OMS Quer'!A2641</f>
        <v>0</v>
      </c>
      <c r="B2641">
        <f>'Previous Trades Import_OMS Quer'!B2641</f>
        <v>0</v>
      </c>
      <c r="C2641" s="22">
        <f>'Previous Trades Import_OMS Quer'!C2641</f>
        <v>0</v>
      </c>
      <c r="D2641">
        <f>'Previous Trades Import_OMS Quer'!D2641</f>
        <v>0</v>
      </c>
      <c r="E2641" s="22">
        <f>'Previous Trades Import_OMS Quer'!E2641</f>
        <v>0</v>
      </c>
      <c r="F2641">
        <f>'Previous Trades Import_OMS Quer'!F2641</f>
        <v>0</v>
      </c>
      <c r="G2641">
        <f>'Previous Trades Import_OMS Quer'!G2641</f>
        <v>0</v>
      </c>
      <c r="H2641">
        <f>'Previous Trades Import_OMS Quer'!H2641</f>
        <v>0</v>
      </c>
      <c r="I2641">
        <f>'Previous Trades Import_OMS Quer'!I2641</f>
        <v>0</v>
      </c>
      <c r="J2641">
        <f>'Previous Trades Import_OMS Quer'!J2641</f>
        <v>0</v>
      </c>
      <c r="K2641">
        <f>'Previous Trades Import_OMS Quer'!K2641</f>
        <v>0</v>
      </c>
      <c r="L2641">
        <f>'Previous Trades Import_OMS Quer'!L2641</f>
        <v>0</v>
      </c>
      <c r="M2641">
        <f>'Previous Trades Import_OMS Quer'!M2641</f>
        <v>0</v>
      </c>
      <c r="N2641">
        <f>'Previous Trades Import_OMS Quer'!N2641</f>
        <v>0</v>
      </c>
      <c r="O2641" t="str">
        <f>CLEAN('Previous Trades Import_OMS Quer'!O2641)</f>
        <v/>
      </c>
      <c r="Q2641" s="25">
        <f t="shared" si="82"/>
        <v>0</v>
      </c>
      <c r="R2641" s="25" t="e">
        <f>VLOOKUP(O2641,'Currency Balance'!$O$3:$Q$32,3,0)</f>
        <v>#N/A</v>
      </c>
      <c r="S2641" s="25" t="e">
        <f t="shared" si="83"/>
        <v>#N/A</v>
      </c>
    </row>
    <row r="2642" spans="1:19">
      <c r="A2642">
        <f>'Previous Trades Import_OMS Quer'!A2642</f>
        <v>0</v>
      </c>
      <c r="B2642">
        <f>'Previous Trades Import_OMS Quer'!B2642</f>
        <v>0</v>
      </c>
      <c r="C2642" s="22">
        <f>'Previous Trades Import_OMS Quer'!C2642</f>
        <v>0</v>
      </c>
      <c r="D2642">
        <f>'Previous Trades Import_OMS Quer'!D2642</f>
        <v>0</v>
      </c>
      <c r="E2642" s="22">
        <f>'Previous Trades Import_OMS Quer'!E2642</f>
        <v>0</v>
      </c>
      <c r="F2642">
        <f>'Previous Trades Import_OMS Quer'!F2642</f>
        <v>0</v>
      </c>
      <c r="G2642">
        <f>'Previous Trades Import_OMS Quer'!G2642</f>
        <v>0</v>
      </c>
      <c r="H2642">
        <f>'Previous Trades Import_OMS Quer'!H2642</f>
        <v>0</v>
      </c>
      <c r="I2642">
        <f>'Previous Trades Import_OMS Quer'!I2642</f>
        <v>0</v>
      </c>
      <c r="J2642">
        <f>'Previous Trades Import_OMS Quer'!J2642</f>
        <v>0</v>
      </c>
      <c r="K2642">
        <f>'Previous Trades Import_OMS Quer'!K2642</f>
        <v>0</v>
      </c>
      <c r="L2642">
        <f>'Previous Trades Import_OMS Quer'!L2642</f>
        <v>0</v>
      </c>
      <c r="M2642">
        <f>'Previous Trades Import_OMS Quer'!M2642</f>
        <v>0</v>
      </c>
      <c r="N2642">
        <f>'Previous Trades Import_OMS Quer'!N2642</f>
        <v>0</v>
      </c>
      <c r="O2642" t="str">
        <f>CLEAN('Previous Trades Import_OMS Quer'!O2642)</f>
        <v/>
      </c>
      <c r="Q2642" s="25">
        <f t="shared" si="82"/>
        <v>0</v>
      </c>
      <c r="R2642" s="25" t="e">
        <f>VLOOKUP(O2642,'Currency Balance'!$O$3:$Q$32,3,0)</f>
        <v>#N/A</v>
      </c>
      <c r="S2642" s="25" t="e">
        <f t="shared" si="83"/>
        <v>#N/A</v>
      </c>
    </row>
    <row r="2643" spans="1:19">
      <c r="A2643">
        <f>'Previous Trades Import_OMS Quer'!A2643</f>
        <v>0</v>
      </c>
      <c r="B2643">
        <f>'Previous Trades Import_OMS Quer'!B2643</f>
        <v>0</v>
      </c>
      <c r="C2643" s="22">
        <f>'Previous Trades Import_OMS Quer'!C2643</f>
        <v>0</v>
      </c>
      <c r="D2643">
        <f>'Previous Trades Import_OMS Quer'!D2643</f>
        <v>0</v>
      </c>
      <c r="E2643" s="22">
        <f>'Previous Trades Import_OMS Quer'!E2643</f>
        <v>0</v>
      </c>
      <c r="F2643">
        <f>'Previous Trades Import_OMS Quer'!F2643</f>
        <v>0</v>
      </c>
      <c r="G2643">
        <f>'Previous Trades Import_OMS Quer'!G2643</f>
        <v>0</v>
      </c>
      <c r="H2643">
        <f>'Previous Trades Import_OMS Quer'!H2643</f>
        <v>0</v>
      </c>
      <c r="I2643">
        <f>'Previous Trades Import_OMS Quer'!I2643</f>
        <v>0</v>
      </c>
      <c r="J2643">
        <f>'Previous Trades Import_OMS Quer'!J2643</f>
        <v>0</v>
      </c>
      <c r="K2643">
        <f>'Previous Trades Import_OMS Quer'!K2643</f>
        <v>0</v>
      </c>
      <c r="L2643">
        <f>'Previous Trades Import_OMS Quer'!L2643</f>
        <v>0</v>
      </c>
      <c r="M2643">
        <f>'Previous Trades Import_OMS Quer'!M2643</f>
        <v>0</v>
      </c>
      <c r="N2643">
        <f>'Previous Trades Import_OMS Quer'!N2643</f>
        <v>0</v>
      </c>
      <c r="O2643" t="str">
        <f>CLEAN('Previous Trades Import_OMS Quer'!O2643)</f>
        <v/>
      </c>
      <c r="Q2643" s="25">
        <f t="shared" si="82"/>
        <v>0</v>
      </c>
      <c r="R2643" s="25" t="e">
        <f>VLOOKUP(O2643,'Currency Balance'!$O$3:$Q$32,3,0)</f>
        <v>#N/A</v>
      </c>
      <c r="S2643" s="25" t="e">
        <f t="shared" si="83"/>
        <v>#N/A</v>
      </c>
    </row>
    <row r="2644" spans="1:19">
      <c r="A2644">
        <f>'Previous Trades Import_OMS Quer'!A2644</f>
        <v>0</v>
      </c>
      <c r="B2644">
        <f>'Previous Trades Import_OMS Quer'!B2644</f>
        <v>0</v>
      </c>
      <c r="C2644" s="22">
        <f>'Previous Trades Import_OMS Quer'!C2644</f>
        <v>0</v>
      </c>
      <c r="D2644">
        <f>'Previous Trades Import_OMS Quer'!D2644</f>
        <v>0</v>
      </c>
      <c r="E2644" s="22">
        <f>'Previous Trades Import_OMS Quer'!E2644</f>
        <v>0</v>
      </c>
      <c r="F2644">
        <f>'Previous Trades Import_OMS Quer'!F2644</f>
        <v>0</v>
      </c>
      <c r="G2644">
        <f>'Previous Trades Import_OMS Quer'!G2644</f>
        <v>0</v>
      </c>
      <c r="H2644">
        <f>'Previous Trades Import_OMS Quer'!H2644</f>
        <v>0</v>
      </c>
      <c r="I2644">
        <f>'Previous Trades Import_OMS Quer'!I2644</f>
        <v>0</v>
      </c>
      <c r="J2644">
        <f>'Previous Trades Import_OMS Quer'!J2644</f>
        <v>0</v>
      </c>
      <c r="K2644">
        <f>'Previous Trades Import_OMS Quer'!K2644</f>
        <v>0</v>
      </c>
      <c r="L2644">
        <f>'Previous Trades Import_OMS Quer'!L2644</f>
        <v>0</v>
      </c>
      <c r="M2644">
        <f>'Previous Trades Import_OMS Quer'!M2644</f>
        <v>0</v>
      </c>
      <c r="N2644">
        <f>'Previous Trades Import_OMS Quer'!N2644</f>
        <v>0</v>
      </c>
      <c r="O2644" t="str">
        <f>CLEAN('Previous Trades Import_OMS Quer'!O2644)</f>
        <v/>
      </c>
      <c r="Q2644" s="25">
        <f t="shared" si="82"/>
        <v>0</v>
      </c>
      <c r="R2644" s="25" t="e">
        <f>VLOOKUP(O2644,'Currency Balance'!$O$3:$Q$32,3,0)</f>
        <v>#N/A</v>
      </c>
      <c r="S2644" s="25" t="e">
        <f t="shared" si="83"/>
        <v>#N/A</v>
      </c>
    </row>
    <row r="2645" spans="1:19">
      <c r="A2645">
        <f>'Previous Trades Import_OMS Quer'!A2645</f>
        <v>0</v>
      </c>
      <c r="B2645">
        <f>'Previous Trades Import_OMS Quer'!B2645</f>
        <v>0</v>
      </c>
      <c r="C2645" s="22">
        <f>'Previous Trades Import_OMS Quer'!C2645</f>
        <v>0</v>
      </c>
      <c r="D2645">
        <f>'Previous Trades Import_OMS Quer'!D2645</f>
        <v>0</v>
      </c>
      <c r="E2645" s="22">
        <f>'Previous Trades Import_OMS Quer'!E2645</f>
        <v>0</v>
      </c>
      <c r="F2645">
        <f>'Previous Trades Import_OMS Quer'!F2645</f>
        <v>0</v>
      </c>
      <c r="G2645">
        <f>'Previous Trades Import_OMS Quer'!G2645</f>
        <v>0</v>
      </c>
      <c r="H2645">
        <f>'Previous Trades Import_OMS Quer'!H2645</f>
        <v>0</v>
      </c>
      <c r="I2645">
        <f>'Previous Trades Import_OMS Quer'!I2645</f>
        <v>0</v>
      </c>
      <c r="J2645">
        <f>'Previous Trades Import_OMS Quer'!J2645</f>
        <v>0</v>
      </c>
      <c r="K2645">
        <f>'Previous Trades Import_OMS Quer'!K2645</f>
        <v>0</v>
      </c>
      <c r="L2645">
        <f>'Previous Trades Import_OMS Quer'!L2645</f>
        <v>0</v>
      </c>
      <c r="M2645">
        <f>'Previous Trades Import_OMS Quer'!M2645</f>
        <v>0</v>
      </c>
      <c r="N2645">
        <f>'Previous Trades Import_OMS Quer'!N2645</f>
        <v>0</v>
      </c>
      <c r="O2645" t="str">
        <f>CLEAN('Previous Trades Import_OMS Quer'!O2645)</f>
        <v/>
      </c>
      <c r="Q2645" s="25">
        <f t="shared" si="82"/>
        <v>0</v>
      </c>
      <c r="R2645" s="25" t="e">
        <f>VLOOKUP(O2645,'Currency Balance'!$O$3:$Q$32,3,0)</f>
        <v>#N/A</v>
      </c>
      <c r="S2645" s="25" t="e">
        <f t="shared" si="83"/>
        <v>#N/A</v>
      </c>
    </row>
    <row r="2646" spans="1:19">
      <c r="A2646">
        <f>'Previous Trades Import_OMS Quer'!A2646</f>
        <v>0</v>
      </c>
      <c r="B2646">
        <f>'Previous Trades Import_OMS Quer'!B2646</f>
        <v>0</v>
      </c>
      <c r="C2646" s="22">
        <f>'Previous Trades Import_OMS Quer'!C2646</f>
        <v>0</v>
      </c>
      <c r="D2646">
        <f>'Previous Trades Import_OMS Quer'!D2646</f>
        <v>0</v>
      </c>
      <c r="E2646" s="22">
        <f>'Previous Trades Import_OMS Quer'!E2646</f>
        <v>0</v>
      </c>
      <c r="F2646">
        <f>'Previous Trades Import_OMS Quer'!F2646</f>
        <v>0</v>
      </c>
      <c r="G2646">
        <f>'Previous Trades Import_OMS Quer'!G2646</f>
        <v>0</v>
      </c>
      <c r="H2646">
        <f>'Previous Trades Import_OMS Quer'!H2646</f>
        <v>0</v>
      </c>
      <c r="I2646">
        <f>'Previous Trades Import_OMS Quer'!I2646</f>
        <v>0</v>
      </c>
      <c r="J2646">
        <f>'Previous Trades Import_OMS Quer'!J2646</f>
        <v>0</v>
      </c>
      <c r="K2646">
        <f>'Previous Trades Import_OMS Quer'!K2646</f>
        <v>0</v>
      </c>
      <c r="L2646">
        <f>'Previous Trades Import_OMS Quer'!L2646</f>
        <v>0</v>
      </c>
      <c r="M2646">
        <f>'Previous Trades Import_OMS Quer'!M2646</f>
        <v>0</v>
      </c>
      <c r="N2646">
        <f>'Previous Trades Import_OMS Quer'!N2646</f>
        <v>0</v>
      </c>
      <c r="O2646" t="str">
        <f>CLEAN('Previous Trades Import_OMS Quer'!O2646)</f>
        <v/>
      </c>
      <c r="Q2646" s="25">
        <f t="shared" si="82"/>
        <v>0</v>
      </c>
      <c r="R2646" s="25" t="e">
        <f>VLOOKUP(O2646,'Currency Balance'!$O$3:$Q$32,3,0)</f>
        <v>#N/A</v>
      </c>
      <c r="S2646" s="25" t="e">
        <f t="shared" si="83"/>
        <v>#N/A</v>
      </c>
    </row>
    <row r="2647" spans="1:19">
      <c r="A2647">
        <f>'Previous Trades Import_OMS Quer'!A2647</f>
        <v>0</v>
      </c>
      <c r="B2647">
        <f>'Previous Trades Import_OMS Quer'!B2647</f>
        <v>0</v>
      </c>
      <c r="C2647" s="22">
        <f>'Previous Trades Import_OMS Quer'!C2647</f>
        <v>0</v>
      </c>
      <c r="D2647">
        <f>'Previous Trades Import_OMS Quer'!D2647</f>
        <v>0</v>
      </c>
      <c r="E2647" s="22">
        <f>'Previous Trades Import_OMS Quer'!E2647</f>
        <v>0</v>
      </c>
      <c r="F2647">
        <f>'Previous Trades Import_OMS Quer'!F2647</f>
        <v>0</v>
      </c>
      <c r="G2647">
        <f>'Previous Trades Import_OMS Quer'!G2647</f>
        <v>0</v>
      </c>
      <c r="H2647">
        <f>'Previous Trades Import_OMS Quer'!H2647</f>
        <v>0</v>
      </c>
      <c r="I2647">
        <f>'Previous Trades Import_OMS Quer'!I2647</f>
        <v>0</v>
      </c>
      <c r="J2647">
        <f>'Previous Trades Import_OMS Quer'!J2647</f>
        <v>0</v>
      </c>
      <c r="K2647">
        <f>'Previous Trades Import_OMS Quer'!K2647</f>
        <v>0</v>
      </c>
      <c r="L2647">
        <f>'Previous Trades Import_OMS Quer'!L2647</f>
        <v>0</v>
      </c>
      <c r="M2647">
        <f>'Previous Trades Import_OMS Quer'!M2647</f>
        <v>0</v>
      </c>
      <c r="N2647">
        <f>'Previous Trades Import_OMS Quer'!N2647</f>
        <v>0</v>
      </c>
      <c r="O2647" t="str">
        <f>CLEAN('Previous Trades Import_OMS Quer'!O2647)</f>
        <v/>
      </c>
      <c r="Q2647" s="25">
        <f t="shared" si="82"/>
        <v>0</v>
      </c>
      <c r="R2647" s="25" t="e">
        <f>VLOOKUP(O2647,'Currency Balance'!$O$3:$Q$32,3,0)</f>
        <v>#N/A</v>
      </c>
      <c r="S2647" s="25" t="e">
        <f t="shared" si="83"/>
        <v>#N/A</v>
      </c>
    </row>
    <row r="2648" spans="1:19">
      <c r="A2648">
        <f>'Previous Trades Import_OMS Quer'!A2648</f>
        <v>0</v>
      </c>
      <c r="B2648">
        <f>'Previous Trades Import_OMS Quer'!B2648</f>
        <v>0</v>
      </c>
      <c r="C2648" s="22">
        <f>'Previous Trades Import_OMS Quer'!C2648</f>
        <v>0</v>
      </c>
      <c r="D2648">
        <f>'Previous Trades Import_OMS Quer'!D2648</f>
        <v>0</v>
      </c>
      <c r="E2648" s="22">
        <f>'Previous Trades Import_OMS Quer'!E2648</f>
        <v>0</v>
      </c>
      <c r="F2648">
        <f>'Previous Trades Import_OMS Quer'!F2648</f>
        <v>0</v>
      </c>
      <c r="G2648">
        <f>'Previous Trades Import_OMS Quer'!G2648</f>
        <v>0</v>
      </c>
      <c r="H2648">
        <f>'Previous Trades Import_OMS Quer'!H2648</f>
        <v>0</v>
      </c>
      <c r="I2648">
        <f>'Previous Trades Import_OMS Quer'!I2648</f>
        <v>0</v>
      </c>
      <c r="J2648">
        <f>'Previous Trades Import_OMS Quer'!J2648</f>
        <v>0</v>
      </c>
      <c r="K2648">
        <f>'Previous Trades Import_OMS Quer'!K2648</f>
        <v>0</v>
      </c>
      <c r="L2648">
        <f>'Previous Trades Import_OMS Quer'!L2648</f>
        <v>0</v>
      </c>
      <c r="M2648">
        <f>'Previous Trades Import_OMS Quer'!M2648</f>
        <v>0</v>
      </c>
      <c r="N2648">
        <f>'Previous Trades Import_OMS Quer'!N2648</f>
        <v>0</v>
      </c>
      <c r="O2648" t="str">
        <f>CLEAN('Previous Trades Import_OMS Quer'!O2648)</f>
        <v/>
      </c>
      <c r="Q2648" s="25">
        <f t="shared" si="82"/>
        <v>0</v>
      </c>
      <c r="R2648" s="25" t="e">
        <f>VLOOKUP(O2648,'Currency Balance'!$O$3:$Q$32,3,0)</f>
        <v>#N/A</v>
      </c>
      <c r="S2648" s="25" t="e">
        <f t="shared" si="83"/>
        <v>#N/A</v>
      </c>
    </row>
    <row r="2649" spans="1:19">
      <c r="A2649">
        <f>'Previous Trades Import_OMS Quer'!A2649</f>
        <v>0</v>
      </c>
      <c r="B2649">
        <f>'Previous Trades Import_OMS Quer'!B2649</f>
        <v>0</v>
      </c>
      <c r="C2649" s="22">
        <f>'Previous Trades Import_OMS Quer'!C2649</f>
        <v>0</v>
      </c>
      <c r="D2649">
        <f>'Previous Trades Import_OMS Quer'!D2649</f>
        <v>0</v>
      </c>
      <c r="E2649" s="22">
        <f>'Previous Trades Import_OMS Quer'!E2649</f>
        <v>0</v>
      </c>
      <c r="F2649">
        <f>'Previous Trades Import_OMS Quer'!F2649</f>
        <v>0</v>
      </c>
      <c r="G2649">
        <f>'Previous Trades Import_OMS Quer'!G2649</f>
        <v>0</v>
      </c>
      <c r="H2649">
        <f>'Previous Trades Import_OMS Quer'!H2649</f>
        <v>0</v>
      </c>
      <c r="I2649">
        <f>'Previous Trades Import_OMS Quer'!I2649</f>
        <v>0</v>
      </c>
      <c r="J2649">
        <f>'Previous Trades Import_OMS Quer'!J2649</f>
        <v>0</v>
      </c>
      <c r="K2649">
        <f>'Previous Trades Import_OMS Quer'!K2649</f>
        <v>0</v>
      </c>
      <c r="L2649">
        <f>'Previous Trades Import_OMS Quer'!L2649</f>
        <v>0</v>
      </c>
      <c r="M2649">
        <f>'Previous Trades Import_OMS Quer'!M2649</f>
        <v>0</v>
      </c>
      <c r="N2649">
        <f>'Previous Trades Import_OMS Quer'!N2649</f>
        <v>0</v>
      </c>
      <c r="O2649" t="str">
        <f>CLEAN('Previous Trades Import_OMS Quer'!O2649)</f>
        <v/>
      </c>
      <c r="Q2649" s="25">
        <f t="shared" si="82"/>
        <v>0</v>
      </c>
      <c r="R2649" s="25" t="e">
        <f>VLOOKUP(O2649,'Currency Balance'!$O$3:$Q$32,3,0)</f>
        <v>#N/A</v>
      </c>
      <c r="S2649" s="25" t="e">
        <f t="shared" si="83"/>
        <v>#N/A</v>
      </c>
    </row>
    <row r="2650" spans="1:19">
      <c r="A2650">
        <f>'Previous Trades Import_OMS Quer'!A2650</f>
        <v>0</v>
      </c>
      <c r="B2650">
        <f>'Previous Trades Import_OMS Quer'!B2650</f>
        <v>0</v>
      </c>
      <c r="C2650" s="22">
        <f>'Previous Trades Import_OMS Quer'!C2650</f>
        <v>0</v>
      </c>
      <c r="D2650">
        <f>'Previous Trades Import_OMS Quer'!D2650</f>
        <v>0</v>
      </c>
      <c r="E2650" s="22">
        <f>'Previous Trades Import_OMS Quer'!E2650</f>
        <v>0</v>
      </c>
      <c r="F2650">
        <f>'Previous Trades Import_OMS Quer'!F2650</f>
        <v>0</v>
      </c>
      <c r="G2650">
        <f>'Previous Trades Import_OMS Quer'!G2650</f>
        <v>0</v>
      </c>
      <c r="H2650">
        <f>'Previous Trades Import_OMS Quer'!H2650</f>
        <v>0</v>
      </c>
      <c r="I2650">
        <f>'Previous Trades Import_OMS Quer'!I2650</f>
        <v>0</v>
      </c>
      <c r="J2650">
        <f>'Previous Trades Import_OMS Quer'!J2650</f>
        <v>0</v>
      </c>
      <c r="K2650">
        <f>'Previous Trades Import_OMS Quer'!K2650</f>
        <v>0</v>
      </c>
      <c r="L2650">
        <f>'Previous Trades Import_OMS Quer'!L2650</f>
        <v>0</v>
      </c>
      <c r="M2650">
        <f>'Previous Trades Import_OMS Quer'!M2650</f>
        <v>0</v>
      </c>
      <c r="N2650">
        <f>'Previous Trades Import_OMS Quer'!N2650</f>
        <v>0</v>
      </c>
      <c r="O2650" t="str">
        <f>CLEAN('Previous Trades Import_OMS Quer'!O2650)</f>
        <v/>
      </c>
      <c r="Q2650" s="25">
        <f t="shared" si="82"/>
        <v>0</v>
      </c>
      <c r="R2650" s="25" t="e">
        <f>VLOOKUP(O2650,'Currency Balance'!$O$3:$Q$32,3,0)</f>
        <v>#N/A</v>
      </c>
      <c r="S2650" s="25" t="e">
        <f t="shared" si="83"/>
        <v>#N/A</v>
      </c>
    </row>
    <row r="2651" spans="1:19">
      <c r="A2651">
        <f>'Previous Trades Import_OMS Quer'!A2651</f>
        <v>0</v>
      </c>
      <c r="B2651">
        <f>'Previous Trades Import_OMS Quer'!B2651</f>
        <v>0</v>
      </c>
      <c r="C2651" s="22">
        <f>'Previous Trades Import_OMS Quer'!C2651</f>
        <v>0</v>
      </c>
      <c r="D2651">
        <f>'Previous Trades Import_OMS Quer'!D2651</f>
        <v>0</v>
      </c>
      <c r="E2651" s="22">
        <f>'Previous Trades Import_OMS Quer'!E2651</f>
        <v>0</v>
      </c>
      <c r="F2651">
        <f>'Previous Trades Import_OMS Quer'!F2651</f>
        <v>0</v>
      </c>
      <c r="G2651">
        <f>'Previous Trades Import_OMS Quer'!G2651</f>
        <v>0</v>
      </c>
      <c r="H2651">
        <f>'Previous Trades Import_OMS Quer'!H2651</f>
        <v>0</v>
      </c>
      <c r="I2651">
        <f>'Previous Trades Import_OMS Quer'!I2651</f>
        <v>0</v>
      </c>
      <c r="J2651">
        <f>'Previous Trades Import_OMS Quer'!J2651</f>
        <v>0</v>
      </c>
      <c r="K2651">
        <f>'Previous Trades Import_OMS Quer'!K2651</f>
        <v>0</v>
      </c>
      <c r="L2651">
        <f>'Previous Trades Import_OMS Quer'!L2651</f>
        <v>0</v>
      </c>
      <c r="M2651">
        <f>'Previous Trades Import_OMS Quer'!M2651</f>
        <v>0</v>
      </c>
      <c r="N2651">
        <f>'Previous Trades Import_OMS Quer'!N2651</f>
        <v>0</v>
      </c>
      <c r="O2651" t="str">
        <f>CLEAN('Previous Trades Import_OMS Quer'!O2651)</f>
        <v/>
      </c>
      <c r="Q2651" s="25">
        <f t="shared" si="82"/>
        <v>0</v>
      </c>
      <c r="R2651" s="25" t="e">
        <f>VLOOKUP(O2651,'Currency Balance'!$O$3:$Q$32,3,0)</f>
        <v>#N/A</v>
      </c>
      <c r="S2651" s="25" t="e">
        <f t="shared" si="83"/>
        <v>#N/A</v>
      </c>
    </row>
    <row r="2652" spans="1:19">
      <c r="A2652">
        <f>'Previous Trades Import_OMS Quer'!A2652</f>
        <v>0</v>
      </c>
      <c r="B2652">
        <f>'Previous Trades Import_OMS Quer'!B2652</f>
        <v>0</v>
      </c>
      <c r="C2652" s="22">
        <f>'Previous Trades Import_OMS Quer'!C2652</f>
        <v>0</v>
      </c>
      <c r="D2652">
        <f>'Previous Trades Import_OMS Quer'!D2652</f>
        <v>0</v>
      </c>
      <c r="E2652" s="22">
        <f>'Previous Trades Import_OMS Quer'!E2652</f>
        <v>0</v>
      </c>
      <c r="F2652">
        <f>'Previous Trades Import_OMS Quer'!F2652</f>
        <v>0</v>
      </c>
      <c r="G2652">
        <f>'Previous Trades Import_OMS Quer'!G2652</f>
        <v>0</v>
      </c>
      <c r="H2652">
        <f>'Previous Trades Import_OMS Quer'!H2652</f>
        <v>0</v>
      </c>
      <c r="I2652">
        <f>'Previous Trades Import_OMS Quer'!I2652</f>
        <v>0</v>
      </c>
      <c r="J2652">
        <f>'Previous Trades Import_OMS Quer'!J2652</f>
        <v>0</v>
      </c>
      <c r="K2652">
        <f>'Previous Trades Import_OMS Quer'!K2652</f>
        <v>0</v>
      </c>
      <c r="L2652">
        <f>'Previous Trades Import_OMS Quer'!L2652</f>
        <v>0</v>
      </c>
      <c r="M2652">
        <f>'Previous Trades Import_OMS Quer'!M2652</f>
        <v>0</v>
      </c>
      <c r="N2652">
        <f>'Previous Trades Import_OMS Quer'!N2652</f>
        <v>0</v>
      </c>
      <c r="O2652" t="str">
        <f>CLEAN('Previous Trades Import_OMS Quer'!O2652)</f>
        <v/>
      </c>
      <c r="Q2652" s="25">
        <f t="shared" si="82"/>
        <v>0</v>
      </c>
      <c r="R2652" s="25" t="e">
        <f>VLOOKUP(O2652,'Currency Balance'!$O$3:$Q$32,3,0)</f>
        <v>#N/A</v>
      </c>
      <c r="S2652" s="25" t="e">
        <f t="shared" si="83"/>
        <v>#N/A</v>
      </c>
    </row>
    <row r="2653" spans="1:19">
      <c r="A2653">
        <f>'Previous Trades Import_OMS Quer'!A2653</f>
        <v>0</v>
      </c>
      <c r="B2653">
        <f>'Previous Trades Import_OMS Quer'!B2653</f>
        <v>0</v>
      </c>
      <c r="C2653" s="22">
        <f>'Previous Trades Import_OMS Quer'!C2653</f>
        <v>0</v>
      </c>
      <c r="D2653">
        <f>'Previous Trades Import_OMS Quer'!D2653</f>
        <v>0</v>
      </c>
      <c r="E2653" s="22">
        <f>'Previous Trades Import_OMS Quer'!E2653</f>
        <v>0</v>
      </c>
      <c r="F2653">
        <f>'Previous Trades Import_OMS Quer'!F2653</f>
        <v>0</v>
      </c>
      <c r="G2653">
        <f>'Previous Trades Import_OMS Quer'!G2653</f>
        <v>0</v>
      </c>
      <c r="H2653">
        <f>'Previous Trades Import_OMS Quer'!H2653</f>
        <v>0</v>
      </c>
      <c r="I2653">
        <f>'Previous Trades Import_OMS Quer'!I2653</f>
        <v>0</v>
      </c>
      <c r="J2653">
        <f>'Previous Trades Import_OMS Quer'!J2653</f>
        <v>0</v>
      </c>
      <c r="K2653">
        <f>'Previous Trades Import_OMS Quer'!K2653</f>
        <v>0</v>
      </c>
      <c r="L2653">
        <f>'Previous Trades Import_OMS Quer'!L2653</f>
        <v>0</v>
      </c>
      <c r="M2653">
        <f>'Previous Trades Import_OMS Quer'!M2653</f>
        <v>0</v>
      </c>
      <c r="N2653">
        <f>'Previous Trades Import_OMS Quer'!N2653</f>
        <v>0</v>
      </c>
      <c r="O2653" t="str">
        <f>CLEAN('Previous Trades Import_OMS Quer'!O2653)</f>
        <v/>
      </c>
      <c r="Q2653" s="25">
        <f t="shared" si="82"/>
        <v>0</v>
      </c>
      <c r="R2653" s="25" t="e">
        <f>VLOOKUP(O2653,'Currency Balance'!$O$3:$Q$32,3,0)</f>
        <v>#N/A</v>
      </c>
      <c r="S2653" s="25" t="e">
        <f t="shared" si="83"/>
        <v>#N/A</v>
      </c>
    </row>
    <row r="2654" spans="1:19">
      <c r="A2654">
        <f>'Previous Trades Import_OMS Quer'!A2654</f>
        <v>0</v>
      </c>
      <c r="B2654">
        <f>'Previous Trades Import_OMS Quer'!B2654</f>
        <v>0</v>
      </c>
      <c r="C2654" s="22">
        <f>'Previous Trades Import_OMS Quer'!C2654</f>
        <v>0</v>
      </c>
      <c r="D2654">
        <f>'Previous Trades Import_OMS Quer'!D2654</f>
        <v>0</v>
      </c>
      <c r="E2654" s="22">
        <f>'Previous Trades Import_OMS Quer'!E2654</f>
        <v>0</v>
      </c>
      <c r="F2654">
        <f>'Previous Trades Import_OMS Quer'!F2654</f>
        <v>0</v>
      </c>
      <c r="G2654">
        <f>'Previous Trades Import_OMS Quer'!G2654</f>
        <v>0</v>
      </c>
      <c r="H2654">
        <f>'Previous Trades Import_OMS Quer'!H2654</f>
        <v>0</v>
      </c>
      <c r="I2654">
        <f>'Previous Trades Import_OMS Quer'!I2654</f>
        <v>0</v>
      </c>
      <c r="J2654">
        <f>'Previous Trades Import_OMS Quer'!J2654</f>
        <v>0</v>
      </c>
      <c r="K2654">
        <f>'Previous Trades Import_OMS Quer'!K2654</f>
        <v>0</v>
      </c>
      <c r="L2654">
        <f>'Previous Trades Import_OMS Quer'!L2654</f>
        <v>0</v>
      </c>
      <c r="M2654">
        <f>'Previous Trades Import_OMS Quer'!M2654</f>
        <v>0</v>
      </c>
      <c r="N2654">
        <f>'Previous Trades Import_OMS Quer'!N2654</f>
        <v>0</v>
      </c>
      <c r="O2654" t="str">
        <f>CLEAN('Previous Trades Import_OMS Quer'!O2654)</f>
        <v/>
      </c>
      <c r="Q2654" s="25">
        <f t="shared" si="82"/>
        <v>0</v>
      </c>
      <c r="R2654" s="25" t="e">
        <f>VLOOKUP(O2654,'Currency Balance'!$O$3:$Q$32,3,0)</f>
        <v>#N/A</v>
      </c>
      <c r="S2654" s="25" t="e">
        <f t="shared" si="83"/>
        <v>#N/A</v>
      </c>
    </row>
    <row r="2655" spans="1:19">
      <c r="A2655">
        <f>'Previous Trades Import_OMS Quer'!A2655</f>
        <v>0</v>
      </c>
      <c r="B2655">
        <f>'Previous Trades Import_OMS Quer'!B2655</f>
        <v>0</v>
      </c>
      <c r="C2655" s="22">
        <f>'Previous Trades Import_OMS Quer'!C2655</f>
        <v>0</v>
      </c>
      <c r="D2655">
        <f>'Previous Trades Import_OMS Quer'!D2655</f>
        <v>0</v>
      </c>
      <c r="E2655" s="22">
        <f>'Previous Trades Import_OMS Quer'!E2655</f>
        <v>0</v>
      </c>
      <c r="F2655">
        <f>'Previous Trades Import_OMS Quer'!F2655</f>
        <v>0</v>
      </c>
      <c r="G2655">
        <f>'Previous Trades Import_OMS Quer'!G2655</f>
        <v>0</v>
      </c>
      <c r="H2655">
        <f>'Previous Trades Import_OMS Quer'!H2655</f>
        <v>0</v>
      </c>
      <c r="I2655">
        <f>'Previous Trades Import_OMS Quer'!I2655</f>
        <v>0</v>
      </c>
      <c r="J2655">
        <f>'Previous Trades Import_OMS Quer'!J2655</f>
        <v>0</v>
      </c>
      <c r="K2655">
        <f>'Previous Trades Import_OMS Quer'!K2655</f>
        <v>0</v>
      </c>
      <c r="L2655">
        <f>'Previous Trades Import_OMS Quer'!L2655</f>
        <v>0</v>
      </c>
      <c r="M2655">
        <f>'Previous Trades Import_OMS Quer'!M2655</f>
        <v>0</v>
      </c>
      <c r="N2655">
        <f>'Previous Trades Import_OMS Quer'!N2655</f>
        <v>0</v>
      </c>
      <c r="O2655" t="str">
        <f>CLEAN('Previous Trades Import_OMS Quer'!O2655)</f>
        <v/>
      </c>
      <c r="Q2655" s="25">
        <f t="shared" si="82"/>
        <v>0</v>
      </c>
      <c r="R2655" s="25" t="e">
        <f>VLOOKUP(O2655,'Currency Balance'!$O$3:$Q$32,3,0)</f>
        <v>#N/A</v>
      </c>
      <c r="S2655" s="25" t="e">
        <f t="shared" si="83"/>
        <v>#N/A</v>
      </c>
    </row>
    <row r="2656" spans="1:19">
      <c r="A2656">
        <f>'Previous Trades Import_OMS Quer'!A2656</f>
        <v>0</v>
      </c>
      <c r="B2656">
        <f>'Previous Trades Import_OMS Quer'!B2656</f>
        <v>0</v>
      </c>
      <c r="C2656" s="22">
        <f>'Previous Trades Import_OMS Quer'!C2656</f>
        <v>0</v>
      </c>
      <c r="D2656">
        <f>'Previous Trades Import_OMS Quer'!D2656</f>
        <v>0</v>
      </c>
      <c r="E2656" s="22">
        <f>'Previous Trades Import_OMS Quer'!E2656</f>
        <v>0</v>
      </c>
      <c r="F2656">
        <f>'Previous Trades Import_OMS Quer'!F2656</f>
        <v>0</v>
      </c>
      <c r="G2656">
        <f>'Previous Trades Import_OMS Quer'!G2656</f>
        <v>0</v>
      </c>
      <c r="H2656">
        <f>'Previous Trades Import_OMS Quer'!H2656</f>
        <v>0</v>
      </c>
      <c r="I2656">
        <f>'Previous Trades Import_OMS Quer'!I2656</f>
        <v>0</v>
      </c>
      <c r="J2656">
        <f>'Previous Trades Import_OMS Quer'!J2656</f>
        <v>0</v>
      </c>
      <c r="K2656">
        <f>'Previous Trades Import_OMS Quer'!K2656</f>
        <v>0</v>
      </c>
      <c r="L2656">
        <f>'Previous Trades Import_OMS Quer'!L2656</f>
        <v>0</v>
      </c>
      <c r="M2656">
        <f>'Previous Trades Import_OMS Quer'!M2656</f>
        <v>0</v>
      </c>
      <c r="N2656">
        <f>'Previous Trades Import_OMS Quer'!N2656</f>
        <v>0</v>
      </c>
      <c r="O2656" t="str">
        <f>CLEAN('Previous Trades Import_OMS Quer'!O2656)</f>
        <v/>
      </c>
      <c r="Q2656" s="25">
        <f t="shared" si="82"/>
        <v>0</v>
      </c>
      <c r="R2656" s="25" t="e">
        <f>VLOOKUP(O2656,'Currency Balance'!$O$3:$Q$32,3,0)</f>
        <v>#N/A</v>
      </c>
      <c r="S2656" s="25" t="e">
        <f t="shared" si="83"/>
        <v>#N/A</v>
      </c>
    </row>
    <row r="2657" spans="1:19">
      <c r="A2657">
        <f>'Previous Trades Import_OMS Quer'!A2657</f>
        <v>0</v>
      </c>
      <c r="B2657">
        <f>'Previous Trades Import_OMS Quer'!B2657</f>
        <v>0</v>
      </c>
      <c r="C2657" s="22">
        <f>'Previous Trades Import_OMS Quer'!C2657</f>
        <v>0</v>
      </c>
      <c r="D2657">
        <f>'Previous Trades Import_OMS Quer'!D2657</f>
        <v>0</v>
      </c>
      <c r="E2657" s="22">
        <f>'Previous Trades Import_OMS Quer'!E2657</f>
        <v>0</v>
      </c>
      <c r="F2657">
        <f>'Previous Trades Import_OMS Quer'!F2657</f>
        <v>0</v>
      </c>
      <c r="G2657">
        <f>'Previous Trades Import_OMS Quer'!G2657</f>
        <v>0</v>
      </c>
      <c r="H2657">
        <f>'Previous Trades Import_OMS Quer'!H2657</f>
        <v>0</v>
      </c>
      <c r="I2657">
        <f>'Previous Trades Import_OMS Quer'!I2657</f>
        <v>0</v>
      </c>
      <c r="J2657">
        <f>'Previous Trades Import_OMS Quer'!J2657</f>
        <v>0</v>
      </c>
      <c r="K2657">
        <f>'Previous Trades Import_OMS Quer'!K2657</f>
        <v>0</v>
      </c>
      <c r="L2657">
        <f>'Previous Trades Import_OMS Quer'!L2657</f>
        <v>0</v>
      </c>
      <c r="M2657">
        <f>'Previous Trades Import_OMS Quer'!M2657</f>
        <v>0</v>
      </c>
      <c r="N2657">
        <f>'Previous Trades Import_OMS Quer'!N2657</f>
        <v>0</v>
      </c>
      <c r="O2657" t="str">
        <f>CLEAN('Previous Trades Import_OMS Quer'!O2657)</f>
        <v/>
      </c>
      <c r="Q2657" s="25">
        <f t="shared" si="82"/>
        <v>0</v>
      </c>
      <c r="R2657" s="25" t="e">
        <f>VLOOKUP(O2657,'Currency Balance'!$O$3:$Q$32,3,0)</f>
        <v>#N/A</v>
      </c>
      <c r="S2657" s="25" t="e">
        <f t="shared" si="83"/>
        <v>#N/A</v>
      </c>
    </row>
    <row r="2658" spans="1:19">
      <c r="A2658">
        <f>'Previous Trades Import_OMS Quer'!A2658</f>
        <v>0</v>
      </c>
      <c r="B2658">
        <f>'Previous Trades Import_OMS Quer'!B2658</f>
        <v>0</v>
      </c>
      <c r="C2658" s="22">
        <f>'Previous Trades Import_OMS Quer'!C2658</f>
        <v>0</v>
      </c>
      <c r="D2658">
        <f>'Previous Trades Import_OMS Quer'!D2658</f>
        <v>0</v>
      </c>
      <c r="E2658" s="22">
        <f>'Previous Trades Import_OMS Quer'!E2658</f>
        <v>0</v>
      </c>
      <c r="F2658">
        <f>'Previous Trades Import_OMS Quer'!F2658</f>
        <v>0</v>
      </c>
      <c r="G2658">
        <f>'Previous Trades Import_OMS Quer'!G2658</f>
        <v>0</v>
      </c>
      <c r="H2658">
        <f>'Previous Trades Import_OMS Quer'!H2658</f>
        <v>0</v>
      </c>
      <c r="I2658">
        <f>'Previous Trades Import_OMS Quer'!I2658</f>
        <v>0</v>
      </c>
      <c r="J2658">
        <f>'Previous Trades Import_OMS Quer'!J2658</f>
        <v>0</v>
      </c>
      <c r="K2658">
        <f>'Previous Trades Import_OMS Quer'!K2658</f>
        <v>0</v>
      </c>
      <c r="L2658">
        <f>'Previous Trades Import_OMS Quer'!L2658</f>
        <v>0</v>
      </c>
      <c r="M2658">
        <f>'Previous Trades Import_OMS Quer'!M2658</f>
        <v>0</v>
      </c>
      <c r="N2658">
        <f>'Previous Trades Import_OMS Quer'!N2658</f>
        <v>0</v>
      </c>
      <c r="O2658" t="str">
        <f>CLEAN('Previous Trades Import_OMS Quer'!O2658)</f>
        <v/>
      </c>
      <c r="Q2658" s="25">
        <f t="shared" si="82"/>
        <v>0</v>
      </c>
      <c r="R2658" s="25" t="e">
        <f>VLOOKUP(O2658,'Currency Balance'!$O$3:$Q$32,3,0)</f>
        <v>#N/A</v>
      </c>
      <c r="S2658" s="25" t="e">
        <f t="shared" si="83"/>
        <v>#N/A</v>
      </c>
    </row>
    <row r="2659" spans="1:19">
      <c r="A2659">
        <f>'Previous Trades Import_OMS Quer'!A2659</f>
        <v>0</v>
      </c>
      <c r="B2659">
        <f>'Previous Trades Import_OMS Quer'!B2659</f>
        <v>0</v>
      </c>
      <c r="C2659" s="22">
        <f>'Previous Trades Import_OMS Quer'!C2659</f>
        <v>0</v>
      </c>
      <c r="D2659">
        <f>'Previous Trades Import_OMS Quer'!D2659</f>
        <v>0</v>
      </c>
      <c r="E2659" s="22">
        <f>'Previous Trades Import_OMS Quer'!E2659</f>
        <v>0</v>
      </c>
      <c r="F2659">
        <f>'Previous Trades Import_OMS Quer'!F2659</f>
        <v>0</v>
      </c>
      <c r="G2659">
        <f>'Previous Trades Import_OMS Quer'!G2659</f>
        <v>0</v>
      </c>
      <c r="H2659">
        <f>'Previous Trades Import_OMS Quer'!H2659</f>
        <v>0</v>
      </c>
      <c r="I2659">
        <f>'Previous Trades Import_OMS Quer'!I2659</f>
        <v>0</v>
      </c>
      <c r="J2659">
        <f>'Previous Trades Import_OMS Quer'!J2659</f>
        <v>0</v>
      </c>
      <c r="K2659">
        <f>'Previous Trades Import_OMS Quer'!K2659</f>
        <v>0</v>
      </c>
      <c r="L2659">
        <f>'Previous Trades Import_OMS Quer'!L2659</f>
        <v>0</v>
      </c>
      <c r="M2659">
        <f>'Previous Trades Import_OMS Quer'!M2659</f>
        <v>0</v>
      </c>
      <c r="N2659">
        <f>'Previous Trades Import_OMS Quer'!N2659</f>
        <v>0</v>
      </c>
      <c r="O2659" t="str">
        <f>CLEAN('Previous Trades Import_OMS Quer'!O2659)</f>
        <v/>
      </c>
      <c r="Q2659" s="25">
        <f t="shared" si="82"/>
        <v>0</v>
      </c>
      <c r="R2659" s="25" t="e">
        <f>VLOOKUP(O2659,'Currency Balance'!$O$3:$Q$32,3,0)</f>
        <v>#N/A</v>
      </c>
      <c r="S2659" s="25" t="e">
        <f t="shared" si="83"/>
        <v>#N/A</v>
      </c>
    </row>
    <row r="2660" spans="1:19">
      <c r="A2660">
        <f>'Previous Trades Import_OMS Quer'!A2660</f>
        <v>0</v>
      </c>
      <c r="B2660">
        <f>'Previous Trades Import_OMS Quer'!B2660</f>
        <v>0</v>
      </c>
      <c r="C2660" s="22">
        <f>'Previous Trades Import_OMS Quer'!C2660</f>
        <v>0</v>
      </c>
      <c r="D2660">
        <f>'Previous Trades Import_OMS Quer'!D2660</f>
        <v>0</v>
      </c>
      <c r="E2660" s="22">
        <f>'Previous Trades Import_OMS Quer'!E2660</f>
        <v>0</v>
      </c>
      <c r="F2660">
        <f>'Previous Trades Import_OMS Quer'!F2660</f>
        <v>0</v>
      </c>
      <c r="G2660">
        <f>'Previous Trades Import_OMS Quer'!G2660</f>
        <v>0</v>
      </c>
      <c r="H2660">
        <f>'Previous Trades Import_OMS Quer'!H2660</f>
        <v>0</v>
      </c>
      <c r="I2660">
        <f>'Previous Trades Import_OMS Quer'!I2660</f>
        <v>0</v>
      </c>
      <c r="J2660">
        <f>'Previous Trades Import_OMS Quer'!J2660</f>
        <v>0</v>
      </c>
      <c r="K2660">
        <f>'Previous Trades Import_OMS Quer'!K2660</f>
        <v>0</v>
      </c>
      <c r="L2660">
        <f>'Previous Trades Import_OMS Quer'!L2660</f>
        <v>0</v>
      </c>
      <c r="M2660">
        <f>'Previous Trades Import_OMS Quer'!M2660</f>
        <v>0</v>
      </c>
      <c r="N2660">
        <f>'Previous Trades Import_OMS Quer'!N2660</f>
        <v>0</v>
      </c>
      <c r="O2660" t="str">
        <f>CLEAN('Previous Trades Import_OMS Quer'!O2660)</f>
        <v/>
      </c>
      <c r="Q2660" s="25">
        <f t="shared" si="82"/>
        <v>0</v>
      </c>
      <c r="R2660" s="25" t="e">
        <f>VLOOKUP(O2660,'Currency Balance'!$O$3:$Q$32,3,0)</f>
        <v>#N/A</v>
      </c>
      <c r="S2660" s="25" t="e">
        <f t="shared" si="83"/>
        <v>#N/A</v>
      </c>
    </row>
    <row r="2661" spans="1:19">
      <c r="A2661">
        <f>'Previous Trades Import_OMS Quer'!A2661</f>
        <v>0</v>
      </c>
      <c r="B2661">
        <f>'Previous Trades Import_OMS Quer'!B2661</f>
        <v>0</v>
      </c>
      <c r="C2661" s="22">
        <f>'Previous Trades Import_OMS Quer'!C2661</f>
        <v>0</v>
      </c>
      <c r="D2661">
        <f>'Previous Trades Import_OMS Quer'!D2661</f>
        <v>0</v>
      </c>
      <c r="E2661" s="22">
        <f>'Previous Trades Import_OMS Quer'!E2661</f>
        <v>0</v>
      </c>
      <c r="F2661">
        <f>'Previous Trades Import_OMS Quer'!F2661</f>
        <v>0</v>
      </c>
      <c r="G2661">
        <f>'Previous Trades Import_OMS Quer'!G2661</f>
        <v>0</v>
      </c>
      <c r="H2661">
        <f>'Previous Trades Import_OMS Quer'!H2661</f>
        <v>0</v>
      </c>
      <c r="I2661">
        <f>'Previous Trades Import_OMS Quer'!I2661</f>
        <v>0</v>
      </c>
      <c r="J2661">
        <f>'Previous Trades Import_OMS Quer'!J2661</f>
        <v>0</v>
      </c>
      <c r="K2661">
        <f>'Previous Trades Import_OMS Quer'!K2661</f>
        <v>0</v>
      </c>
      <c r="L2661">
        <f>'Previous Trades Import_OMS Quer'!L2661</f>
        <v>0</v>
      </c>
      <c r="M2661">
        <f>'Previous Trades Import_OMS Quer'!M2661</f>
        <v>0</v>
      </c>
      <c r="N2661">
        <f>'Previous Trades Import_OMS Quer'!N2661</f>
        <v>0</v>
      </c>
      <c r="O2661" t="str">
        <f>CLEAN('Previous Trades Import_OMS Quer'!O2661)</f>
        <v/>
      </c>
      <c r="Q2661" s="25">
        <f t="shared" si="82"/>
        <v>0</v>
      </c>
      <c r="R2661" s="25" t="e">
        <f>VLOOKUP(O2661,'Currency Balance'!$O$3:$Q$32,3,0)</f>
        <v>#N/A</v>
      </c>
      <c r="S2661" s="25" t="e">
        <f t="shared" si="83"/>
        <v>#N/A</v>
      </c>
    </row>
    <row r="2662" spans="1:19">
      <c r="A2662">
        <f>'Previous Trades Import_OMS Quer'!A2662</f>
        <v>0</v>
      </c>
      <c r="B2662">
        <f>'Previous Trades Import_OMS Quer'!B2662</f>
        <v>0</v>
      </c>
      <c r="C2662" s="22">
        <f>'Previous Trades Import_OMS Quer'!C2662</f>
        <v>0</v>
      </c>
      <c r="D2662">
        <f>'Previous Trades Import_OMS Quer'!D2662</f>
        <v>0</v>
      </c>
      <c r="E2662" s="22">
        <f>'Previous Trades Import_OMS Quer'!E2662</f>
        <v>0</v>
      </c>
      <c r="F2662">
        <f>'Previous Trades Import_OMS Quer'!F2662</f>
        <v>0</v>
      </c>
      <c r="G2662">
        <f>'Previous Trades Import_OMS Quer'!G2662</f>
        <v>0</v>
      </c>
      <c r="H2662">
        <f>'Previous Trades Import_OMS Quer'!H2662</f>
        <v>0</v>
      </c>
      <c r="I2662">
        <f>'Previous Trades Import_OMS Quer'!I2662</f>
        <v>0</v>
      </c>
      <c r="J2662">
        <f>'Previous Trades Import_OMS Quer'!J2662</f>
        <v>0</v>
      </c>
      <c r="K2662">
        <f>'Previous Trades Import_OMS Quer'!K2662</f>
        <v>0</v>
      </c>
      <c r="L2662">
        <f>'Previous Trades Import_OMS Quer'!L2662</f>
        <v>0</v>
      </c>
      <c r="M2662">
        <f>'Previous Trades Import_OMS Quer'!M2662</f>
        <v>0</v>
      </c>
      <c r="N2662">
        <f>'Previous Trades Import_OMS Quer'!N2662</f>
        <v>0</v>
      </c>
      <c r="O2662" t="str">
        <f>CLEAN('Previous Trades Import_OMS Quer'!O2662)</f>
        <v/>
      </c>
      <c r="Q2662" s="25">
        <f t="shared" si="82"/>
        <v>0</v>
      </c>
      <c r="R2662" s="25" t="e">
        <f>VLOOKUP(O2662,'Currency Balance'!$O$3:$Q$32,3,0)</f>
        <v>#N/A</v>
      </c>
      <c r="S2662" s="25" t="e">
        <f t="shared" si="83"/>
        <v>#N/A</v>
      </c>
    </row>
    <row r="2663" spans="1:19">
      <c r="A2663">
        <f>'Previous Trades Import_OMS Quer'!A2663</f>
        <v>0</v>
      </c>
      <c r="B2663">
        <f>'Previous Trades Import_OMS Quer'!B2663</f>
        <v>0</v>
      </c>
      <c r="C2663" s="22">
        <f>'Previous Trades Import_OMS Quer'!C2663</f>
        <v>0</v>
      </c>
      <c r="D2663">
        <f>'Previous Trades Import_OMS Quer'!D2663</f>
        <v>0</v>
      </c>
      <c r="E2663" s="22">
        <f>'Previous Trades Import_OMS Quer'!E2663</f>
        <v>0</v>
      </c>
      <c r="F2663">
        <f>'Previous Trades Import_OMS Quer'!F2663</f>
        <v>0</v>
      </c>
      <c r="G2663">
        <f>'Previous Trades Import_OMS Quer'!G2663</f>
        <v>0</v>
      </c>
      <c r="H2663">
        <f>'Previous Trades Import_OMS Quer'!H2663</f>
        <v>0</v>
      </c>
      <c r="I2663">
        <f>'Previous Trades Import_OMS Quer'!I2663</f>
        <v>0</v>
      </c>
      <c r="J2663">
        <f>'Previous Trades Import_OMS Quer'!J2663</f>
        <v>0</v>
      </c>
      <c r="K2663">
        <f>'Previous Trades Import_OMS Quer'!K2663</f>
        <v>0</v>
      </c>
      <c r="L2663">
        <f>'Previous Trades Import_OMS Quer'!L2663</f>
        <v>0</v>
      </c>
      <c r="M2663">
        <f>'Previous Trades Import_OMS Quer'!M2663</f>
        <v>0</v>
      </c>
      <c r="N2663">
        <f>'Previous Trades Import_OMS Quer'!N2663</f>
        <v>0</v>
      </c>
      <c r="O2663" t="str">
        <f>CLEAN('Previous Trades Import_OMS Quer'!O2663)</f>
        <v/>
      </c>
      <c r="Q2663" s="25">
        <f t="shared" si="82"/>
        <v>0</v>
      </c>
      <c r="R2663" s="25" t="e">
        <f>VLOOKUP(O2663,'Currency Balance'!$O$3:$Q$32,3,0)</f>
        <v>#N/A</v>
      </c>
      <c r="S2663" s="25" t="e">
        <f t="shared" si="83"/>
        <v>#N/A</v>
      </c>
    </row>
    <row r="2664" spans="1:19">
      <c r="A2664">
        <f>'Previous Trades Import_OMS Quer'!A2664</f>
        <v>0</v>
      </c>
      <c r="B2664">
        <f>'Previous Trades Import_OMS Quer'!B2664</f>
        <v>0</v>
      </c>
      <c r="C2664" s="22">
        <f>'Previous Trades Import_OMS Quer'!C2664</f>
        <v>0</v>
      </c>
      <c r="D2664">
        <f>'Previous Trades Import_OMS Quer'!D2664</f>
        <v>0</v>
      </c>
      <c r="E2664" s="22">
        <f>'Previous Trades Import_OMS Quer'!E2664</f>
        <v>0</v>
      </c>
      <c r="F2664">
        <f>'Previous Trades Import_OMS Quer'!F2664</f>
        <v>0</v>
      </c>
      <c r="G2664">
        <f>'Previous Trades Import_OMS Quer'!G2664</f>
        <v>0</v>
      </c>
      <c r="H2664">
        <f>'Previous Trades Import_OMS Quer'!H2664</f>
        <v>0</v>
      </c>
      <c r="I2664">
        <f>'Previous Trades Import_OMS Quer'!I2664</f>
        <v>0</v>
      </c>
      <c r="J2664">
        <f>'Previous Trades Import_OMS Quer'!J2664</f>
        <v>0</v>
      </c>
      <c r="K2664">
        <f>'Previous Trades Import_OMS Quer'!K2664</f>
        <v>0</v>
      </c>
      <c r="L2664">
        <f>'Previous Trades Import_OMS Quer'!L2664</f>
        <v>0</v>
      </c>
      <c r="M2664">
        <f>'Previous Trades Import_OMS Quer'!M2664</f>
        <v>0</v>
      </c>
      <c r="N2664">
        <f>'Previous Trades Import_OMS Quer'!N2664</f>
        <v>0</v>
      </c>
      <c r="O2664" t="str">
        <f>CLEAN('Previous Trades Import_OMS Quer'!O2664)</f>
        <v/>
      </c>
      <c r="Q2664" s="25">
        <f t="shared" si="82"/>
        <v>0</v>
      </c>
      <c r="R2664" s="25" t="e">
        <f>VLOOKUP(O2664,'Currency Balance'!$O$3:$Q$32,3,0)</f>
        <v>#N/A</v>
      </c>
      <c r="S2664" s="25" t="e">
        <f t="shared" si="83"/>
        <v>#N/A</v>
      </c>
    </row>
    <row r="2665" spans="1:19">
      <c r="A2665">
        <f>'Previous Trades Import_OMS Quer'!A2665</f>
        <v>0</v>
      </c>
      <c r="B2665">
        <f>'Previous Trades Import_OMS Quer'!B2665</f>
        <v>0</v>
      </c>
      <c r="C2665" s="22">
        <f>'Previous Trades Import_OMS Quer'!C2665</f>
        <v>0</v>
      </c>
      <c r="D2665">
        <f>'Previous Trades Import_OMS Quer'!D2665</f>
        <v>0</v>
      </c>
      <c r="E2665" s="22">
        <f>'Previous Trades Import_OMS Quer'!E2665</f>
        <v>0</v>
      </c>
      <c r="F2665">
        <f>'Previous Trades Import_OMS Quer'!F2665</f>
        <v>0</v>
      </c>
      <c r="G2665">
        <f>'Previous Trades Import_OMS Quer'!G2665</f>
        <v>0</v>
      </c>
      <c r="H2665">
        <f>'Previous Trades Import_OMS Quer'!H2665</f>
        <v>0</v>
      </c>
      <c r="I2665">
        <f>'Previous Trades Import_OMS Quer'!I2665</f>
        <v>0</v>
      </c>
      <c r="J2665">
        <f>'Previous Trades Import_OMS Quer'!J2665</f>
        <v>0</v>
      </c>
      <c r="K2665">
        <f>'Previous Trades Import_OMS Quer'!K2665</f>
        <v>0</v>
      </c>
      <c r="L2665">
        <f>'Previous Trades Import_OMS Quer'!L2665</f>
        <v>0</v>
      </c>
      <c r="M2665">
        <f>'Previous Trades Import_OMS Quer'!M2665</f>
        <v>0</v>
      </c>
      <c r="N2665">
        <f>'Previous Trades Import_OMS Quer'!N2665</f>
        <v>0</v>
      </c>
      <c r="O2665" t="str">
        <f>CLEAN('Previous Trades Import_OMS Quer'!O2665)</f>
        <v/>
      </c>
      <c r="Q2665" s="25">
        <f t="shared" si="82"/>
        <v>0</v>
      </c>
      <c r="R2665" s="25" t="e">
        <f>VLOOKUP(O2665,'Currency Balance'!$O$3:$Q$32,3,0)</f>
        <v>#N/A</v>
      </c>
      <c r="S2665" s="25" t="e">
        <f t="shared" si="83"/>
        <v>#N/A</v>
      </c>
    </row>
    <row r="2666" spans="1:19">
      <c r="A2666">
        <f>'Previous Trades Import_OMS Quer'!A2666</f>
        <v>0</v>
      </c>
      <c r="B2666">
        <f>'Previous Trades Import_OMS Quer'!B2666</f>
        <v>0</v>
      </c>
      <c r="C2666" s="22">
        <f>'Previous Trades Import_OMS Quer'!C2666</f>
        <v>0</v>
      </c>
      <c r="D2666">
        <f>'Previous Trades Import_OMS Quer'!D2666</f>
        <v>0</v>
      </c>
      <c r="E2666" s="22">
        <f>'Previous Trades Import_OMS Quer'!E2666</f>
        <v>0</v>
      </c>
      <c r="F2666">
        <f>'Previous Trades Import_OMS Quer'!F2666</f>
        <v>0</v>
      </c>
      <c r="G2666">
        <f>'Previous Trades Import_OMS Quer'!G2666</f>
        <v>0</v>
      </c>
      <c r="H2666">
        <f>'Previous Trades Import_OMS Quer'!H2666</f>
        <v>0</v>
      </c>
      <c r="I2666">
        <f>'Previous Trades Import_OMS Quer'!I2666</f>
        <v>0</v>
      </c>
      <c r="J2666">
        <f>'Previous Trades Import_OMS Quer'!J2666</f>
        <v>0</v>
      </c>
      <c r="K2666">
        <f>'Previous Trades Import_OMS Quer'!K2666</f>
        <v>0</v>
      </c>
      <c r="L2666">
        <f>'Previous Trades Import_OMS Quer'!L2666</f>
        <v>0</v>
      </c>
      <c r="M2666">
        <f>'Previous Trades Import_OMS Quer'!M2666</f>
        <v>0</v>
      </c>
      <c r="N2666">
        <f>'Previous Trades Import_OMS Quer'!N2666</f>
        <v>0</v>
      </c>
      <c r="O2666" t="str">
        <f>CLEAN('Previous Trades Import_OMS Quer'!O2666)</f>
        <v/>
      </c>
      <c r="Q2666" s="25">
        <f t="shared" si="82"/>
        <v>0</v>
      </c>
      <c r="R2666" s="25" t="e">
        <f>VLOOKUP(O2666,'Currency Balance'!$O$3:$Q$32,3,0)</f>
        <v>#N/A</v>
      </c>
      <c r="S2666" s="25" t="e">
        <f t="shared" si="83"/>
        <v>#N/A</v>
      </c>
    </row>
    <row r="2667" spans="1:19">
      <c r="A2667">
        <f>'Previous Trades Import_OMS Quer'!A2667</f>
        <v>0</v>
      </c>
      <c r="B2667">
        <f>'Previous Trades Import_OMS Quer'!B2667</f>
        <v>0</v>
      </c>
      <c r="C2667" s="22">
        <f>'Previous Trades Import_OMS Quer'!C2667</f>
        <v>0</v>
      </c>
      <c r="D2667">
        <f>'Previous Trades Import_OMS Quer'!D2667</f>
        <v>0</v>
      </c>
      <c r="E2667" s="22">
        <f>'Previous Trades Import_OMS Quer'!E2667</f>
        <v>0</v>
      </c>
      <c r="F2667">
        <f>'Previous Trades Import_OMS Quer'!F2667</f>
        <v>0</v>
      </c>
      <c r="G2667">
        <f>'Previous Trades Import_OMS Quer'!G2667</f>
        <v>0</v>
      </c>
      <c r="H2667">
        <f>'Previous Trades Import_OMS Quer'!H2667</f>
        <v>0</v>
      </c>
      <c r="I2667">
        <f>'Previous Trades Import_OMS Quer'!I2667</f>
        <v>0</v>
      </c>
      <c r="J2667">
        <f>'Previous Trades Import_OMS Quer'!J2667</f>
        <v>0</v>
      </c>
      <c r="K2667">
        <f>'Previous Trades Import_OMS Quer'!K2667</f>
        <v>0</v>
      </c>
      <c r="L2667">
        <f>'Previous Trades Import_OMS Quer'!L2667</f>
        <v>0</v>
      </c>
      <c r="M2667">
        <f>'Previous Trades Import_OMS Quer'!M2667</f>
        <v>0</v>
      </c>
      <c r="N2667">
        <f>'Previous Trades Import_OMS Quer'!N2667</f>
        <v>0</v>
      </c>
      <c r="O2667" t="str">
        <f>CLEAN('Previous Trades Import_OMS Quer'!O2667)</f>
        <v/>
      </c>
      <c r="Q2667" s="25">
        <f t="shared" si="82"/>
        <v>0</v>
      </c>
      <c r="R2667" s="25" t="e">
        <f>VLOOKUP(O2667,'Currency Balance'!$O$3:$Q$32,3,0)</f>
        <v>#N/A</v>
      </c>
      <c r="S2667" s="25" t="e">
        <f t="shared" si="83"/>
        <v>#N/A</v>
      </c>
    </row>
    <row r="2668" spans="1:19">
      <c r="A2668">
        <f>'Previous Trades Import_OMS Quer'!A2668</f>
        <v>0</v>
      </c>
      <c r="B2668">
        <f>'Previous Trades Import_OMS Quer'!B2668</f>
        <v>0</v>
      </c>
      <c r="C2668" s="22">
        <f>'Previous Trades Import_OMS Quer'!C2668</f>
        <v>0</v>
      </c>
      <c r="D2668">
        <f>'Previous Trades Import_OMS Quer'!D2668</f>
        <v>0</v>
      </c>
      <c r="E2668" s="22">
        <f>'Previous Trades Import_OMS Quer'!E2668</f>
        <v>0</v>
      </c>
      <c r="F2668">
        <f>'Previous Trades Import_OMS Quer'!F2668</f>
        <v>0</v>
      </c>
      <c r="G2668">
        <f>'Previous Trades Import_OMS Quer'!G2668</f>
        <v>0</v>
      </c>
      <c r="H2668">
        <f>'Previous Trades Import_OMS Quer'!H2668</f>
        <v>0</v>
      </c>
      <c r="I2668">
        <f>'Previous Trades Import_OMS Quer'!I2668</f>
        <v>0</v>
      </c>
      <c r="J2668">
        <f>'Previous Trades Import_OMS Quer'!J2668</f>
        <v>0</v>
      </c>
      <c r="K2668">
        <f>'Previous Trades Import_OMS Quer'!K2668</f>
        <v>0</v>
      </c>
      <c r="L2668">
        <f>'Previous Trades Import_OMS Quer'!L2668</f>
        <v>0</v>
      </c>
      <c r="M2668">
        <f>'Previous Trades Import_OMS Quer'!M2668</f>
        <v>0</v>
      </c>
      <c r="N2668">
        <f>'Previous Trades Import_OMS Quer'!N2668</f>
        <v>0</v>
      </c>
      <c r="O2668" t="str">
        <f>CLEAN('Previous Trades Import_OMS Quer'!O2668)</f>
        <v/>
      </c>
      <c r="Q2668" s="25">
        <f t="shared" si="82"/>
        <v>0</v>
      </c>
      <c r="R2668" s="25" t="e">
        <f>VLOOKUP(O2668,'Currency Balance'!$O$3:$Q$32,3,0)</f>
        <v>#N/A</v>
      </c>
      <c r="S2668" s="25" t="e">
        <f t="shared" si="83"/>
        <v>#N/A</v>
      </c>
    </row>
    <row r="2669" spans="1:19">
      <c r="A2669">
        <f>'Previous Trades Import_OMS Quer'!A2669</f>
        <v>0</v>
      </c>
      <c r="B2669">
        <f>'Previous Trades Import_OMS Quer'!B2669</f>
        <v>0</v>
      </c>
      <c r="C2669" s="22">
        <f>'Previous Trades Import_OMS Quer'!C2669</f>
        <v>0</v>
      </c>
      <c r="D2669">
        <f>'Previous Trades Import_OMS Quer'!D2669</f>
        <v>0</v>
      </c>
      <c r="E2669" s="22">
        <f>'Previous Trades Import_OMS Quer'!E2669</f>
        <v>0</v>
      </c>
      <c r="F2669">
        <f>'Previous Trades Import_OMS Quer'!F2669</f>
        <v>0</v>
      </c>
      <c r="G2669">
        <f>'Previous Trades Import_OMS Quer'!G2669</f>
        <v>0</v>
      </c>
      <c r="H2669">
        <f>'Previous Trades Import_OMS Quer'!H2669</f>
        <v>0</v>
      </c>
      <c r="I2669">
        <f>'Previous Trades Import_OMS Quer'!I2669</f>
        <v>0</v>
      </c>
      <c r="J2669">
        <f>'Previous Trades Import_OMS Quer'!J2669</f>
        <v>0</v>
      </c>
      <c r="K2669">
        <f>'Previous Trades Import_OMS Quer'!K2669</f>
        <v>0</v>
      </c>
      <c r="L2669">
        <f>'Previous Trades Import_OMS Quer'!L2669</f>
        <v>0</v>
      </c>
      <c r="M2669">
        <f>'Previous Trades Import_OMS Quer'!M2669</f>
        <v>0</v>
      </c>
      <c r="N2669">
        <f>'Previous Trades Import_OMS Quer'!N2669</f>
        <v>0</v>
      </c>
      <c r="O2669" t="str">
        <f>CLEAN('Previous Trades Import_OMS Quer'!O2669)</f>
        <v/>
      </c>
      <c r="Q2669" s="25">
        <f t="shared" si="82"/>
        <v>0</v>
      </c>
      <c r="R2669" s="25" t="e">
        <f>VLOOKUP(O2669,'Currency Balance'!$O$3:$Q$32,3,0)</f>
        <v>#N/A</v>
      </c>
      <c r="S2669" s="25" t="e">
        <f t="shared" si="83"/>
        <v>#N/A</v>
      </c>
    </row>
    <row r="2670" spans="1:19">
      <c r="A2670">
        <f>'Previous Trades Import_OMS Quer'!A2670</f>
        <v>0</v>
      </c>
      <c r="B2670">
        <f>'Previous Trades Import_OMS Quer'!B2670</f>
        <v>0</v>
      </c>
      <c r="C2670" s="22">
        <f>'Previous Trades Import_OMS Quer'!C2670</f>
        <v>0</v>
      </c>
      <c r="D2670">
        <f>'Previous Trades Import_OMS Quer'!D2670</f>
        <v>0</v>
      </c>
      <c r="E2670" s="22">
        <f>'Previous Trades Import_OMS Quer'!E2670</f>
        <v>0</v>
      </c>
      <c r="F2670">
        <f>'Previous Trades Import_OMS Quer'!F2670</f>
        <v>0</v>
      </c>
      <c r="G2670">
        <f>'Previous Trades Import_OMS Quer'!G2670</f>
        <v>0</v>
      </c>
      <c r="H2670">
        <f>'Previous Trades Import_OMS Quer'!H2670</f>
        <v>0</v>
      </c>
      <c r="I2670">
        <f>'Previous Trades Import_OMS Quer'!I2670</f>
        <v>0</v>
      </c>
      <c r="J2670">
        <f>'Previous Trades Import_OMS Quer'!J2670</f>
        <v>0</v>
      </c>
      <c r="K2670">
        <f>'Previous Trades Import_OMS Quer'!K2670</f>
        <v>0</v>
      </c>
      <c r="L2670">
        <f>'Previous Trades Import_OMS Quer'!L2670</f>
        <v>0</v>
      </c>
      <c r="M2670">
        <f>'Previous Trades Import_OMS Quer'!M2670</f>
        <v>0</v>
      </c>
      <c r="N2670">
        <f>'Previous Trades Import_OMS Quer'!N2670</f>
        <v>0</v>
      </c>
      <c r="O2670" t="str">
        <f>CLEAN('Previous Trades Import_OMS Quer'!O2670)</f>
        <v/>
      </c>
      <c r="Q2670" s="25">
        <f t="shared" si="82"/>
        <v>0</v>
      </c>
      <c r="R2670" s="25" t="e">
        <f>VLOOKUP(O2670,'Currency Balance'!$O$3:$Q$32,3,0)</f>
        <v>#N/A</v>
      </c>
      <c r="S2670" s="25" t="e">
        <f t="shared" si="83"/>
        <v>#N/A</v>
      </c>
    </row>
    <row r="2671" spans="1:19">
      <c r="A2671">
        <f>'Previous Trades Import_OMS Quer'!A2671</f>
        <v>0</v>
      </c>
      <c r="B2671">
        <f>'Previous Trades Import_OMS Quer'!B2671</f>
        <v>0</v>
      </c>
      <c r="C2671" s="22">
        <f>'Previous Trades Import_OMS Quer'!C2671</f>
        <v>0</v>
      </c>
      <c r="D2671">
        <f>'Previous Trades Import_OMS Quer'!D2671</f>
        <v>0</v>
      </c>
      <c r="E2671" s="22">
        <f>'Previous Trades Import_OMS Quer'!E2671</f>
        <v>0</v>
      </c>
      <c r="F2671">
        <f>'Previous Trades Import_OMS Quer'!F2671</f>
        <v>0</v>
      </c>
      <c r="G2671">
        <f>'Previous Trades Import_OMS Quer'!G2671</f>
        <v>0</v>
      </c>
      <c r="H2671">
        <f>'Previous Trades Import_OMS Quer'!H2671</f>
        <v>0</v>
      </c>
      <c r="I2671">
        <f>'Previous Trades Import_OMS Quer'!I2671</f>
        <v>0</v>
      </c>
      <c r="J2671">
        <f>'Previous Trades Import_OMS Quer'!J2671</f>
        <v>0</v>
      </c>
      <c r="K2671">
        <f>'Previous Trades Import_OMS Quer'!K2671</f>
        <v>0</v>
      </c>
      <c r="L2671">
        <f>'Previous Trades Import_OMS Quer'!L2671</f>
        <v>0</v>
      </c>
      <c r="M2671">
        <f>'Previous Trades Import_OMS Quer'!M2671</f>
        <v>0</v>
      </c>
      <c r="N2671">
        <f>'Previous Trades Import_OMS Quer'!N2671</f>
        <v>0</v>
      </c>
      <c r="O2671" t="str">
        <f>CLEAN('Previous Trades Import_OMS Quer'!O2671)</f>
        <v/>
      </c>
      <c r="Q2671" s="25">
        <f t="shared" si="82"/>
        <v>0</v>
      </c>
      <c r="R2671" s="25" t="e">
        <f>VLOOKUP(O2671,'Currency Balance'!$O$3:$Q$32,3,0)</f>
        <v>#N/A</v>
      </c>
      <c r="S2671" s="25" t="e">
        <f t="shared" si="83"/>
        <v>#N/A</v>
      </c>
    </row>
    <row r="2672" spans="1:19">
      <c r="A2672">
        <f>'Previous Trades Import_OMS Quer'!A2672</f>
        <v>0</v>
      </c>
      <c r="B2672">
        <f>'Previous Trades Import_OMS Quer'!B2672</f>
        <v>0</v>
      </c>
      <c r="C2672" s="22">
        <f>'Previous Trades Import_OMS Quer'!C2672</f>
        <v>0</v>
      </c>
      <c r="D2672">
        <f>'Previous Trades Import_OMS Quer'!D2672</f>
        <v>0</v>
      </c>
      <c r="E2672" s="22">
        <f>'Previous Trades Import_OMS Quer'!E2672</f>
        <v>0</v>
      </c>
      <c r="F2672">
        <f>'Previous Trades Import_OMS Quer'!F2672</f>
        <v>0</v>
      </c>
      <c r="G2672">
        <f>'Previous Trades Import_OMS Quer'!G2672</f>
        <v>0</v>
      </c>
      <c r="H2672">
        <f>'Previous Trades Import_OMS Quer'!H2672</f>
        <v>0</v>
      </c>
      <c r="I2672">
        <f>'Previous Trades Import_OMS Quer'!I2672</f>
        <v>0</v>
      </c>
      <c r="J2672">
        <f>'Previous Trades Import_OMS Quer'!J2672</f>
        <v>0</v>
      </c>
      <c r="K2672">
        <f>'Previous Trades Import_OMS Quer'!K2672</f>
        <v>0</v>
      </c>
      <c r="L2672">
        <f>'Previous Trades Import_OMS Quer'!L2672</f>
        <v>0</v>
      </c>
      <c r="M2672">
        <f>'Previous Trades Import_OMS Quer'!M2672</f>
        <v>0</v>
      </c>
      <c r="N2672">
        <f>'Previous Trades Import_OMS Quer'!N2672</f>
        <v>0</v>
      </c>
      <c r="O2672" t="str">
        <f>CLEAN('Previous Trades Import_OMS Quer'!O2672)</f>
        <v/>
      </c>
      <c r="Q2672" s="25">
        <f t="shared" si="82"/>
        <v>0</v>
      </c>
      <c r="R2672" s="25" t="e">
        <f>VLOOKUP(O2672,'Currency Balance'!$O$3:$Q$32,3,0)</f>
        <v>#N/A</v>
      </c>
      <c r="S2672" s="25" t="e">
        <f t="shared" si="83"/>
        <v>#N/A</v>
      </c>
    </row>
    <row r="2673" spans="1:19">
      <c r="A2673">
        <f>'Previous Trades Import_OMS Quer'!A2673</f>
        <v>0</v>
      </c>
      <c r="B2673">
        <f>'Previous Trades Import_OMS Quer'!B2673</f>
        <v>0</v>
      </c>
      <c r="C2673" s="22">
        <f>'Previous Trades Import_OMS Quer'!C2673</f>
        <v>0</v>
      </c>
      <c r="D2673">
        <f>'Previous Trades Import_OMS Quer'!D2673</f>
        <v>0</v>
      </c>
      <c r="E2673" s="22">
        <f>'Previous Trades Import_OMS Quer'!E2673</f>
        <v>0</v>
      </c>
      <c r="F2673">
        <f>'Previous Trades Import_OMS Quer'!F2673</f>
        <v>0</v>
      </c>
      <c r="G2673">
        <f>'Previous Trades Import_OMS Quer'!G2673</f>
        <v>0</v>
      </c>
      <c r="H2673">
        <f>'Previous Trades Import_OMS Quer'!H2673</f>
        <v>0</v>
      </c>
      <c r="I2673">
        <f>'Previous Trades Import_OMS Quer'!I2673</f>
        <v>0</v>
      </c>
      <c r="J2673">
        <f>'Previous Trades Import_OMS Quer'!J2673</f>
        <v>0</v>
      </c>
      <c r="K2673">
        <f>'Previous Trades Import_OMS Quer'!K2673</f>
        <v>0</v>
      </c>
      <c r="L2673">
        <f>'Previous Trades Import_OMS Quer'!L2673</f>
        <v>0</v>
      </c>
      <c r="M2673">
        <f>'Previous Trades Import_OMS Quer'!M2673</f>
        <v>0</v>
      </c>
      <c r="N2673">
        <f>'Previous Trades Import_OMS Quer'!N2673</f>
        <v>0</v>
      </c>
      <c r="O2673" t="str">
        <f>CLEAN('Previous Trades Import_OMS Quer'!O2673)</f>
        <v/>
      </c>
      <c r="Q2673" s="25">
        <f t="shared" si="82"/>
        <v>0</v>
      </c>
      <c r="R2673" s="25" t="e">
        <f>VLOOKUP(O2673,'Currency Balance'!$O$3:$Q$32,3,0)</f>
        <v>#N/A</v>
      </c>
      <c r="S2673" s="25" t="e">
        <f t="shared" si="83"/>
        <v>#N/A</v>
      </c>
    </row>
    <row r="2674" spans="1:19">
      <c r="A2674">
        <f>'Previous Trades Import_OMS Quer'!A2674</f>
        <v>0</v>
      </c>
      <c r="B2674">
        <f>'Previous Trades Import_OMS Quer'!B2674</f>
        <v>0</v>
      </c>
      <c r="C2674" s="22">
        <f>'Previous Trades Import_OMS Quer'!C2674</f>
        <v>0</v>
      </c>
      <c r="D2674">
        <f>'Previous Trades Import_OMS Quer'!D2674</f>
        <v>0</v>
      </c>
      <c r="E2674" s="22">
        <f>'Previous Trades Import_OMS Quer'!E2674</f>
        <v>0</v>
      </c>
      <c r="F2674">
        <f>'Previous Trades Import_OMS Quer'!F2674</f>
        <v>0</v>
      </c>
      <c r="G2674">
        <f>'Previous Trades Import_OMS Quer'!G2674</f>
        <v>0</v>
      </c>
      <c r="H2674">
        <f>'Previous Trades Import_OMS Quer'!H2674</f>
        <v>0</v>
      </c>
      <c r="I2674">
        <f>'Previous Trades Import_OMS Quer'!I2674</f>
        <v>0</v>
      </c>
      <c r="J2674">
        <f>'Previous Trades Import_OMS Quer'!J2674</f>
        <v>0</v>
      </c>
      <c r="K2674">
        <f>'Previous Trades Import_OMS Quer'!K2674</f>
        <v>0</v>
      </c>
      <c r="L2674">
        <f>'Previous Trades Import_OMS Quer'!L2674</f>
        <v>0</v>
      </c>
      <c r="M2674">
        <f>'Previous Trades Import_OMS Quer'!M2674</f>
        <v>0</v>
      </c>
      <c r="N2674">
        <f>'Previous Trades Import_OMS Quer'!N2674</f>
        <v>0</v>
      </c>
      <c r="O2674" t="str">
        <f>CLEAN('Previous Trades Import_OMS Quer'!O2674)</f>
        <v/>
      </c>
      <c r="Q2674" s="25">
        <f t="shared" si="82"/>
        <v>0</v>
      </c>
      <c r="R2674" s="25" t="e">
        <f>VLOOKUP(O2674,'Currency Balance'!$O$3:$Q$32,3,0)</f>
        <v>#N/A</v>
      </c>
      <c r="S2674" s="25" t="e">
        <f t="shared" si="83"/>
        <v>#N/A</v>
      </c>
    </row>
    <row r="2675" spans="1:19">
      <c r="A2675">
        <f>'Previous Trades Import_OMS Quer'!A2675</f>
        <v>0</v>
      </c>
      <c r="B2675">
        <f>'Previous Trades Import_OMS Quer'!B2675</f>
        <v>0</v>
      </c>
      <c r="C2675" s="22">
        <f>'Previous Trades Import_OMS Quer'!C2675</f>
        <v>0</v>
      </c>
      <c r="D2675">
        <f>'Previous Trades Import_OMS Quer'!D2675</f>
        <v>0</v>
      </c>
      <c r="E2675" s="22">
        <f>'Previous Trades Import_OMS Quer'!E2675</f>
        <v>0</v>
      </c>
      <c r="F2675">
        <f>'Previous Trades Import_OMS Quer'!F2675</f>
        <v>0</v>
      </c>
      <c r="G2675">
        <f>'Previous Trades Import_OMS Quer'!G2675</f>
        <v>0</v>
      </c>
      <c r="H2675">
        <f>'Previous Trades Import_OMS Quer'!H2675</f>
        <v>0</v>
      </c>
      <c r="I2675">
        <f>'Previous Trades Import_OMS Quer'!I2675</f>
        <v>0</v>
      </c>
      <c r="J2675">
        <f>'Previous Trades Import_OMS Quer'!J2675</f>
        <v>0</v>
      </c>
      <c r="K2675">
        <f>'Previous Trades Import_OMS Quer'!K2675</f>
        <v>0</v>
      </c>
      <c r="L2675">
        <f>'Previous Trades Import_OMS Quer'!L2675</f>
        <v>0</v>
      </c>
      <c r="M2675">
        <f>'Previous Trades Import_OMS Quer'!M2675</f>
        <v>0</v>
      </c>
      <c r="N2675">
        <f>'Previous Trades Import_OMS Quer'!N2675</f>
        <v>0</v>
      </c>
      <c r="O2675" t="str">
        <f>CLEAN('Previous Trades Import_OMS Quer'!O2675)</f>
        <v/>
      </c>
      <c r="Q2675" s="25">
        <f t="shared" si="82"/>
        <v>0</v>
      </c>
      <c r="R2675" s="25" t="e">
        <f>VLOOKUP(O2675,'Currency Balance'!$O$3:$Q$32,3,0)</f>
        <v>#N/A</v>
      </c>
      <c r="S2675" s="25" t="e">
        <f t="shared" si="83"/>
        <v>#N/A</v>
      </c>
    </row>
    <row r="2676" spans="1:19">
      <c r="A2676">
        <f>'Previous Trades Import_OMS Quer'!A2676</f>
        <v>0</v>
      </c>
      <c r="B2676">
        <f>'Previous Trades Import_OMS Quer'!B2676</f>
        <v>0</v>
      </c>
      <c r="C2676" s="22">
        <f>'Previous Trades Import_OMS Quer'!C2676</f>
        <v>0</v>
      </c>
      <c r="D2676">
        <f>'Previous Trades Import_OMS Quer'!D2676</f>
        <v>0</v>
      </c>
      <c r="E2676" s="22">
        <f>'Previous Trades Import_OMS Quer'!E2676</f>
        <v>0</v>
      </c>
      <c r="F2676">
        <f>'Previous Trades Import_OMS Quer'!F2676</f>
        <v>0</v>
      </c>
      <c r="G2676">
        <f>'Previous Trades Import_OMS Quer'!G2676</f>
        <v>0</v>
      </c>
      <c r="H2676">
        <f>'Previous Trades Import_OMS Quer'!H2676</f>
        <v>0</v>
      </c>
      <c r="I2676">
        <f>'Previous Trades Import_OMS Quer'!I2676</f>
        <v>0</v>
      </c>
      <c r="J2676">
        <f>'Previous Trades Import_OMS Quer'!J2676</f>
        <v>0</v>
      </c>
      <c r="K2676">
        <f>'Previous Trades Import_OMS Quer'!K2676</f>
        <v>0</v>
      </c>
      <c r="L2676">
        <f>'Previous Trades Import_OMS Quer'!L2676</f>
        <v>0</v>
      </c>
      <c r="M2676">
        <f>'Previous Trades Import_OMS Quer'!M2676</f>
        <v>0</v>
      </c>
      <c r="N2676">
        <f>'Previous Trades Import_OMS Quer'!N2676</f>
        <v>0</v>
      </c>
      <c r="O2676" t="str">
        <f>CLEAN('Previous Trades Import_OMS Quer'!O2676)</f>
        <v/>
      </c>
      <c r="Q2676" s="25">
        <f t="shared" si="82"/>
        <v>0</v>
      </c>
      <c r="R2676" s="25" t="e">
        <f>VLOOKUP(O2676,'Currency Balance'!$O$3:$Q$32,3,0)</f>
        <v>#N/A</v>
      </c>
      <c r="S2676" s="25" t="e">
        <f t="shared" si="83"/>
        <v>#N/A</v>
      </c>
    </row>
    <row r="2677" spans="1:19">
      <c r="A2677">
        <f>'Previous Trades Import_OMS Quer'!A2677</f>
        <v>0</v>
      </c>
      <c r="B2677">
        <f>'Previous Trades Import_OMS Quer'!B2677</f>
        <v>0</v>
      </c>
      <c r="C2677" s="22">
        <f>'Previous Trades Import_OMS Quer'!C2677</f>
        <v>0</v>
      </c>
      <c r="D2677">
        <f>'Previous Trades Import_OMS Quer'!D2677</f>
        <v>0</v>
      </c>
      <c r="E2677" s="22">
        <f>'Previous Trades Import_OMS Quer'!E2677</f>
        <v>0</v>
      </c>
      <c r="F2677">
        <f>'Previous Trades Import_OMS Quer'!F2677</f>
        <v>0</v>
      </c>
      <c r="G2677">
        <f>'Previous Trades Import_OMS Quer'!G2677</f>
        <v>0</v>
      </c>
      <c r="H2677">
        <f>'Previous Trades Import_OMS Quer'!H2677</f>
        <v>0</v>
      </c>
      <c r="I2677">
        <f>'Previous Trades Import_OMS Quer'!I2677</f>
        <v>0</v>
      </c>
      <c r="J2677">
        <f>'Previous Trades Import_OMS Quer'!J2677</f>
        <v>0</v>
      </c>
      <c r="K2677">
        <f>'Previous Trades Import_OMS Quer'!K2677</f>
        <v>0</v>
      </c>
      <c r="L2677">
        <f>'Previous Trades Import_OMS Quer'!L2677</f>
        <v>0</v>
      </c>
      <c r="M2677">
        <f>'Previous Trades Import_OMS Quer'!M2677</f>
        <v>0</v>
      </c>
      <c r="N2677">
        <f>'Previous Trades Import_OMS Quer'!N2677</f>
        <v>0</v>
      </c>
      <c r="O2677" t="str">
        <f>CLEAN('Previous Trades Import_OMS Quer'!O2677)</f>
        <v/>
      </c>
      <c r="Q2677" s="25">
        <f t="shared" si="82"/>
        <v>0</v>
      </c>
      <c r="R2677" s="25" t="e">
        <f>VLOOKUP(O2677,'Currency Balance'!$O$3:$Q$32,3,0)</f>
        <v>#N/A</v>
      </c>
      <c r="S2677" s="25" t="e">
        <f t="shared" si="83"/>
        <v>#N/A</v>
      </c>
    </row>
    <row r="2678" spans="1:19">
      <c r="A2678">
        <f>'Previous Trades Import_OMS Quer'!A2678</f>
        <v>0</v>
      </c>
      <c r="B2678">
        <f>'Previous Trades Import_OMS Quer'!B2678</f>
        <v>0</v>
      </c>
      <c r="C2678" s="22">
        <f>'Previous Trades Import_OMS Quer'!C2678</f>
        <v>0</v>
      </c>
      <c r="D2678">
        <f>'Previous Trades Import_OMS Quer'!D2678</f>
        <v>0</v>
      </c>
      <c r="E2678" s="22">
        <f>'Previous Trades Import_OMS Quer'!E2678</f>
        <v>0</v>
      </c>
      <c r="F2678">
        <f>'Previous Trades Import_OMS Quer'!F2678</f>
        <v>0</v>
      </c>
      <c r="G2678">
        <f>'Previous Trades Import_OMS Quer'!G2678</f>
        <v>0</v>
      </c>
      <c r="H2678">
        <f>'Previous Trades Import_OMS Quer'!H2678</f>
        <v>0</v>
      </c>
      <c r="I2678">
        <f>'Previous Trades Import_OMS Quer'!I2678</f>
        <v>0</v>
      </c>
      <c r="J2678">
        <f>'Previous Trades Import_OMS Quer'!J2678</f>
        <v>0</v>
      </c>
      <c r="K2678">
        <f>'Previous Trades Import_OMS Quer'!K2678</f>
        <v>0</v>
      </c>
      <c r="L2678">
        <f>'Previous Trades Import_OMS Quer'!L2678</f>
        <v>0</v>
      </c>
      <c r="M2678">
        <f>'Previous Trades Import_OMS Quer'!M2678</f>
        <v>0</v>
      </c>
      <c r="N2678">
        <f>'Previous Trades Import_OMS Quer'!N2678</f>
        <v>0</v>
      </c>
      <c r="O2678" t="str">
        <f>CLEAN('Previous Trades Import_OMS Quer'!O2678)</f>
        <v/>
      </c>
      <c r="Q2678" s="25">
        <f t="shared" si="82"/>
        <v>0</v>
      </c>
      <c r="R2678" s="25" t="e">
        <f>VLOOKUP(O2678,'Currency Balance'!$O$3:$Q$32,3,0)</f>
        <v>#N/A</v>
      </c>
      <c r="S2678" s="25" t="e">
        <f t="shared" si="83"/>
        <v>#N/A</v>
      </c>
    </row>
    <row r="2679" spans="1:19">
      <c r="A2679">
        <f>'Previous Trades Import_OMS Quer'!A2679</f>
        <v>0</v>
      </c>
      <c r="B2679">
        <f>'Previous Trades Import_OMS Quer'!B2679</f>
        <v>0</v>
      </c>
      <c r="C2679" s="22">
        <f>'Previous Trades Import_OMS Quer'!C2679</f>
        <v>0</v>
      </c>
      <c r="D2679">
        <f>'Previous Trades Import_OMS Quer'!D2679</f>
        <v>0</v>
      </c>
      <c r="E2679" s="22">
        <f>'Previous Trades Import_OMS Quer'!E2679</f>
        <v>0</v>
      </c>
      <c r="F2679">
        <f>'Previous Trades Import_OMS Quer'!F2679</f>
        <v>0</v>
      </c>
      <c r="G2679">
        <f>'Previous Trades Import_OMS Quer'!G2679</f>
        <v>0</v>
      </c>
      <c r="H2679">
        <f>'Previous Trades Import_OMS Quer'!H2679</f>
        <v>0</v>
      </c>
      <c r="I2679">
        <f>'Previous Trades Import_OMS Quer'!I2679</f>
        <v>0</v>
      </c>
      <c r="J2679">
        <f>'Previous Trades Import_OMS Quer'!J2679</f>
        <v>0</v>
      </c>
      <c r="K2679">
        <f>'Previous Trades Import_OMS Quer'!K2679</f>
        <v>0</v>
      </c>
      <c r="L2679">
        <f>'Previous Trades Import_OMS Quer'!L2679</f>
        <v>0</v>
      </c>
      <c r="M2679">
        <f>'Previous Trades Import_OMS Quer'!M2679</f>
        <v>0</v>
      </c>
      <c r="N2679">
        <f>'Previous Trades Import_OMS Quer'!N2679</f>
        <v>0</v>
      </c>
      <c r="O2679" t="str">
        <f>CLEAN('Previous Trades Import_OMS Quer'!O2679)</f>
        <v/>
      </c>
      <c r="Q2679" s="25">
        <f t="shared" si="82"/>
        <v>0</v>
      </c>
      <c r="R2679" s="25" t="e">
        <f>VLOOKUP(O2679,'Currency Balance'!$O$3:$Q$32,3,0)</f>
        <v>#N/A</v>
      </c>
      <c r="S2679" s="25" t="e">
        <f t="shared" si="83"/>
        <v>#N/A</v>
      </c>
    </row>
    <row r="2680" spans="1:19">
      <c r="A2680">
        <f>'Previous Trades Import_OMS Quer'!A2680</f>
        <v>0</v>
      </c>
      <c r="B2680">
        <f>'Previous Trades Import_OMS Quer'!B2680</f>
        <v>0</v>
      </c>
      <c r="C2680" s="22">
        <f>'Previous Trades Import_OMS Quer'!C2680</f>
        <v>0</v>
      </c>
      <c r="D2680">
        <f>'Previous Trades Import_OMS Quer'!D2680</f>
        <v>0</v>
      </c>
      <c r="E2680" s="22">
        <f>'Previous Trades Import_OMS Quer'!E2680</f>
        <v>0</v>
      </c>
      <c r="F2680">
        <f>'Previous Trades Import_OMS Quer'!F2680</f>
        <v>0</v>
      </c>
      <c r="G2680">
        <f>'Previous Trades Import_OMS Quer'!G2680</f>
        <v>0</v>
      </c>
      <c r="H2680">
        <f>'Previous Trades Import_OMS Quer'!H2680</f>
        <v>0</v>
      </c>
      <c r="I2680">
        <f>'Previous Trades Import_OMS Quer'!I2680</f>
        <v>0</v>
      </c>
      <c r="J2680">
        <f>'Previous Trades Import_OMS Quer'!J2680</f>
        <v>0</v>
      </c>
      <c r="K2680">
        <f>'Previous Trades Import_OMS Quer'!K2680</f>
        <v>0</v>
      </c>
      <c r="L2680">
        <f>'Previous Trades Import_OMS Quer'!L2680</f>
        <v>0</v>
      </c>
      <c r="M2680">
        <f>'Previous Trades Import_OMS Quer'!M2680</f>
        <v>0</v>
      </c>
      <c r="N2680">
        <f>'Previous Trades Import_OMS Quer'!N2680</f>
        <v>0</v>
      </c>
      <c r="O2680" t="str">
        <f>CLEAN('Previous Trades Import_OMS Quer'!O2680)</f>
        <v/>
      </c>
      <c r="Q2680" s="25">
        <f t="shared" si="82"/>
        <v>0</v>
      </c>
      <c r="R2680" s="25" t="e">
        <f>VLOOKUP(O2680,'Currency Balance'!$O$3:$Q$32,3,0)</f>
        <v>#N/A</v>
      </c>
      <c r="S2680" s="25" t="e">
        <f t="shared" si="83"/>
        <v>#N/A</v>
      </c>
    </row>
    <row r="2681" spans="1:19">
      <c r="A2681">
        <f>'Previous Trades Import_OMS Quer'!A2681</f>
        <v>0</v>
      </c>
      <c r="B2681">
        <f>'Previous Trades Import_OMS Quer'!B2681</f>
        <v>0</v>
      </c>
      <c r="C2681" s="22">
        <f>'Previous Trades Import_OMS Quer'!C2681</f>
        <v>0</v>
      </c>
      <c r="D2681">
        <f>'Previous Trades Import_OMS Quer'!D2681</f>
        <v>0</v>
      </c>
      <c r="E2681" s="22">
        <f>'Previous Trades Import_OMS Quer'!E2681</f>
        <v>0</v>
      </c>
      <c r="F2681">
        <f>'Previous Trades Import_OMS Quer'!F2681</f>
        <v>0</v>
      </c>
      <c r="G2681">
        <f>'Previous Trades Import_OMS Quer'!G2681</f>
        <v>0</v>
      </c>
      <c r="H2681">
        <f>'Previous Trades Import_OMS Quer'!H2681</f>
        <v>0</v>
      </c>
      <c r="I2681">
        <f>'Previous Trades Import_OMS Quer'!I2681</f>
        <v>0</v>
      </c>
      <c r="J2681">
        <f>'Previous Trades Import_OMS Quer'!J2681</f>
        <v>0</v>
      </c>
      <c r="K2681">
        <f>'Previous Trades Import_OMS Quer'!K2681</f>
        <v>0</v>
      </c>
      <c r="L2681">
        <f>'Previous Trades Import_OMS Quer'!L2681</f>
        <v>0</v>
      </c>
      <c r="M2681">
        <f>'Previous Trades Import_OMS Quer'!M2681</f>
        <v>0</v>
      </c>
      <c r="N2681">
        <f>'Previous Trades Import_OMS Quer'!N2681</f>
        <v>0</v>
      </c>
      <c r="O2681" t="str">
        <f>CLEAN('Previous Trades Import_OMS Quer'!O2681)</f>
        <v/>
      </c>
      <c r="Q2681" s="25">
        <f t="shared" si="82"/>
        <v>0</v>
      </c>
      <c r="R2681" s="25" t="e">
        <f>VLOOKUP(O2681,'Currency Balance'!$O$3:$Q$32,3,0)</f>
        <v>#N/A</v>
      </c>
      <c r="S2681" s="25" t="e">
        <f t="shared" si="83"/>
        <v>#N/A</v>
      </c>
    </row>
    <row r="2682" spans="1:19">
      <c r="A2682">
        <f>'Previous Trades Import_OMS Quer'!A2682</f>
        <v>0</v>
      </c>
      <c r="B2682">
        <f>'Previous Trades Import_OMS Quer'!B2682</f>
        <v>0</v>
      </c>
      <c r="C2682" s="22">
        <f>'Previous Trades Import_OMS Quer'!C2682</f>
        <v>0</v>
      </c>
      <c r="D2682">
        <f>'Previous Trades Import_OMS Quer'!D2682</f>
        <v>0</v>
      </c>
      <c r="E2682" s="22">
        <f>'Previous Trades Import_OMS Quer'!E2682</f>
        <v>0</v>
      </c>
      <c r="F2682">
        <f>'Previous Trades Import_OMS Quer'!F2682</f>
        <v>0</v>
      </c>
      <c r="G2682">
        <f>'Previous Trades Import_OMS Quer'!G2682</f>
        <v>0</v>
      </c>
      <c r="H2682">
        <f>'Previous Trades Import_OMS Quer'!H2682</f>
        <v>0</v>
      </c>
      <c r="I2682">
        <f>'Previous Trades Import_OMS Quer'!I2682</f>
        <v>0</v>
      </c>
      <c r="J2682">
        <f>'Previous Trades Import_OMS Quer'!J2682</f>
        <v>0</v>
      </c>
      <c r="K2682">
        <f>'Previous Trades Import_OMS Quer'!K2682</f>
        <v>0</v>
      </c>
      <c r="L2682">
        <f>'Previous Trades Import_OMS Quer'!L2682</f>
        <v>0</v>
      </c>
      <c r="M2682">
        <f>'Previous Trades Import_OMS Quer'!M2682</f>
        <v>0</v>
      </c>
      <c r="N2682">
        <f>'Previous Trades Import_OMS Quer'!N2682</f>
        <v>0</v>
      </c>
      <c r="O2682" t="str">
        <f>CLEAN('Previous Trades Import_OMS Quer'!O2682)</f>
        <v/>
      </c>
      <c r="Q2682" s="25">
        <f t="shared" si="82"/>
        <v>0</v>
      </c>
      <c r="R2682" s="25" t="e">
        <f>VLOOKUP(O2682,'Currency Balance'!$O$3:$Q$32,3,0)</f>
        <v>#N/A</v>
      </c>
      <c r="S2682" s="25" t="e">
        <f t="shared" si="83"/>
        <v>#N/A</v>
      </c>
    </row>
    <row r="2683" spans="1:19">
      <c r="A2683">
        <f>'Previous Trades Import_OMS Quer'!A2683</f>
        <v>0</v>
      </c>
      <c r="B2683">
        <f>'Previous Trades Import_OMS Quer'!B2683</f>
        <v>0</v>
      </c>
      <c r="C2683" s="22">
        <f>'Previous Trades Import_OMS Quer'!C2683</f>
        <v>0</v>
      </c>
      <c r="D2683">
        <f>'Previous Trades Import_OMS Quer'!D2683</f>
        <v>0</v>
      </c>
      <c r="E2683" s="22">
        <f>'Previous Trades Import_OMS Quer'!E2683</f>
        <v>0</v>
      </c>
      <c r="F2683">
        <f>'Previous Trades Import_OMS Quer'!F2683</f>
        <v>0</v>
      </c>
      <c r="G2683">
        <f>'Previous Trades Import_OMS Quer'!G2683</f>
        <v>0</v>
      </c>
      <c r="H2683">
        <f>'Previous Trades Import_OMS Quer'!H2683</f>
        <v>0</v>
      </c>
      <c r="I2683">
        <f>'Previous Trades Import_OMS Quer'!I2683</f>
        <v>0</v>
      </c>
      <c r="J2683">
        <f>'Previous Trades Import_OMS Quer'!J2683</f>
        <v>0</v>
      </c>
      <c r="K2683">
        <f>'Previous Trades Import_OMS Quer'!K2683</f>
        <v>0</v>
      </c>
      <c r="L2683">
        <f>'Previous Trades Import_OMS Quer'!L2683</f>
        <v>0</v>
      </c>
      <c r="M2683">
        <f>'Previous Trades Import_OMS Quer'!M2683</f>
        <v>0</v>
      </c>
      <c r="N2683">
        <f>'Previous Trades Import_OMS Quer'!N2683</f>
        <v>0</v>
      </c>
      <c r="O2683" t="str">
        <f>CLEAN('Previous Trades Import_OMS Quer'!O2683)</f>
        <v/>
      </c>
      <c r="Q2683" s="25">
        <f t="shared" si="82"/>
        <v>0</v>
      </c>
      <c r="R2683" s="25" t="e">
        <f>VLOOKUP(O2683,'Currency Balance'!$O$3:$Q$32,3,0)</f>
        <v>#N/A</v>
      </c>
      <c r="S2683" s="25" t="e">
        <f t="shared" si="83"/>
        <v>#N/A</v>
      </c>
    </row>
    <row r="2684" spans="1:19">
      <c r="A2684">
        <f>'Previous Trades Import_OMS Quer'!A2684</f>
        <v>0</v>
      </c>
      <c r="B2684">
        <f>'Previous Trades Import_OMS Quer'!B2684</f>
        <v>0</v>
      </c>
      <c r="C2684" s="22">
        <f>'Previous Trades Import_OMS Quer'!C2684</f>
        <v>0</v>
      </c>
      <c r="D2684">
        <f>'Previous Trades Import_OMS Quer'!D2684</f>
        <v>0</v>
      </c>
      <c r="E2684" s="22">
        <f>'Previous Trades Import_OMS Quer'!E2684</f>
        <v>0</v>
      </c>
      <c r="F2684">
        <f>'Previous Trades Import_OMS Quer'!F2684</f>
        <v>0</v>
      </c>
      <c r="G2684">
        <f>'Previous Trades Import_OMS Quer'!G2684</f>
        <v>0</v>
      </c>
      <c r="H2684">
        <f>'Previous Trades Import_OMS Quer'!H2684</f>
        <v>0</v>
      </c>
      <c r="I2684">
        <f>'Previous Trades Import_OMS Quer'!I2684</f>
        <v>0</v>
      </c>
      <c r="J2684">
        <f>'Previous Trades Import_OMS Quer'!J2684</f>
        <v>0</v>
      </c>
      <c r="K2684">
        <f>'Previous Trades Import_OMS Quer'!K2684</f>
        <v>0</v>
      </c>
      <c r="L2684">
        <f>'Previous Trades Import_OMS Quer'!L2684</f>
        <v>0</v>
      </c>
      <c r="M2684">
        <f>'Previous Trades Import_OMS Quer'!M2684</f>
        <v>0</v>
      </c>
      <c r="N2684">
        <f>'Previous Trades Import_OMS Quer'!N2684</f>
        <v>0</v>
      </c>
      <c r="O2684" t="str">
        <f>CLEAN('Previous Trades Import_OMS Quer'!O2684)</f>
        <v/>
      </c>
      <c r="Q2684" s="25">
        <f t="shared" si="82"/>
        <v>0</v>
      </c>
      <c r="R2684" s="25" t="e">
        <f>VLOOKUP(O2684,'Currency Balance'!$O$3:$Q$32,3,0)</f>
        <v>#N/A</v>
      </c>
      <c r="S2684" s="25" t="e">
        <f t="shared" si="83"/>
        <v>#N/A</v>
      </c>
    </row>
    <row r="2685" spans="1:19">
      <c r="A2685">
        <f>'Previous Trades Import_OMS Quer'!A2685</f>
        <v>0</v>
      </c>
      <c r="B2685">
        <f>'Previous Trades Import_OMS Quer'!B2685</f>
        <v>0</v>
      </c>
      <c r="C2685" s="22">
        <f>'Previous Trades Import_OMS Quer'!C2685</f>
        <v>0</v>
      </c>
      <c r="D2685">
        <f>'Previous Trades Import_OMS Quer'!D2685</f>
        <v>0</v>
      </c>
      <c r="E2685" s="22">
        <f>'Previous Trades Import_OMS Quer'!E2685</f>
        <v>0</v>
      </c>
      <c r="F2685">
        <f>'Previous Trades Import_OMS Quer'!F2685</f>
        <v>0</v>
      </c>
      <c r="G2685">
        <f>'Previous Trades Import_OMS Quer'!G2685</f>
        <v>0</v>
      </c>
      <c r="H2685">
        <f>'Previous Trades Import_OMS Quer'!H2685</f>
        <v>0</v>
      </c>
      <c r="I2685">
        <f>'Previous Trades Import_OMS Quer'!I2685</f>
        <v>0</v>
      </c>
      <c r="J2685">
        <f>'Previous Trades Import_OMS Quer'!J2685</f>
        <v>0</v>
      </c>
      <c r="K2685">
        <f>'Previous Trades Import_OMS Quer'!K2685</f>
        <v>0</v>
      </c>
      <c r="L2685">
        <f>'Previous Trades Import_OMS Quer'!L2685</f>
        <v>0</v>
      </c>
      <c r="M2685">
        <f>'Previous Trades Import_OMS Quer'!M2685</f>
        <v>0</v>
      </c>
      <c r="N2685">
        <f>'Previous Trades Import_OMS Quer'!N2685</f>
        <v>0</v>
      </c>
      <c r="O2685" t="str">
        <f>CLEAN('Previous Trades Import_OMS Quer'!O2685)</f>
        <v/>
      </c>
      <c r="Q2685" s="25">
        <f t="shared" si="82"/>
        <v>0</v>
      </c>
      <c r="R2685" s="25" t="e">
        <f>VLOOKUP(O2685,'Currency Balance'!$O$3:$Q$32,3,0)</f>
        <v>#N/A</v>
      </c>
      <c r="S2685" s="25" t="e">
        <f t="shared" si="83"/>
        <v>#N/A</v>
      </c>
    </row>
    <row r="2686" spans="1:19">
      <c r="A2686">
        <f>'Previous Trades Import_OMS Quer'!A2686</f>
        <v>0</v>
      </c>
      <c r="B2686">
        <f>'Previous Trades Import_OMS Quer'!B2686</f>
        <v>0</v>
      </c>
      <c r="C2686" s="22">
        <f>'Previous Trades Import_OMS Quer'!C2686</f>
        <v>0</v>
      </c>
      <c r="D2686">
        <f>'Previous Trades Import_OMS Quer'!D2686</f>
        <v>0</v>
      </c>
      <c r="E2686" s="22">
        <f>'Previous Trades Import_OMS Quer'!E2686</f>
        <v>0</v>
      </c>
      <c r="F2686">
        <f>'Previous Trades Import_OMS Quer'!F2686</f>
        <v>0</v>
      </c>
      <c r="G2686">
        <f>'Previous Trades Import_OMS Quer'!G2686</f>
        <v>0</v>
      </c>
      <c r="H2686">
        <f>'Previous Trades Import_OMS Quer'!H2686</f>
        <v>0</v>
      </c>
      <c r="I2686">
        <f>'Previous Trades Import_OMS Quer'!I2686</f>
        <v>0</v>
      </c>
      <c r="J2686">
        <f>'Previous Trades Import_OMS Quer'!J2686</f>
        <v>0</v>
      </c>
      <c r="K2686">
        <f>'Previous Trades Import_OMS Quer'!K2686</f>
        <v>0</v>
      </c>
      <c r="L2686">
        <f>'Previous Trades Import_OMS Quer'!L2686</f>
        <v>0</v>
      </c>
      <c r="M2686">
        <f>'Previous Trades Import_OMS Quer'!M2686</f>
        <v>0</v>
      </c>
      <c r="N2686">
        <f>'Previous Trades Import_OMS Quer'!N2686</f>
        <v>0</v>
      </c>
      <c r="O2686" t="str">
        <f>CLEAN('Previous Trades Import_OMS Quer'!O2686)</f>
        <v/>
      </c>
      <c r="Q2686" s="25">
        <f t="shared" si="82"/>
        <v>0</v>
      </c>
      <c r="R2686" s="25" t="e">
        <f>VLOOKUP(O2686,'Currency Balance'!$O$3:$Q$32,3,0)</f>
        <v>#N/A</v>
      </c>
      <c r="S2686" s="25" t="e">
        <f t="shared" si="83"/>
        <v>#N/A</v>
      </c>
    </row>
    <row r="2687" spans="1:19">
      <c r="A2687">
        <f>'Previous Trades Import_OMS Quer'!A2687</f>
        <v>0</v>
      </c>
      <c r="B2687">
        <f>'Previous Trades Import_OMS Quer'!B2687</f>
        <v>0</v>
      </c>
      <c r="C2687" s="22">
        <f>'Previous Trades Import_OMS Quer'!C2687</f>
        <v>0</v>
      </c>
      <c r="D2687">
        <f>'Previous Trades Import_OMS Quer'!D2687</f>
        <v>0</v>
      </c>
      <c r="E2687" s="22">
        <f>'Previous Trades Import_OMS Quer'!E2687</f>
        <v>0</v>
      </c>
      <c r="F2687">
        <f>'Previous Trades Import_OMS Quer'!F2687</f>
        <v>0</v>
      </c>
      <c r="G2687">
        <f>'Previous Trades Import_OMS Quer'!G2687</f>
        <v>0</v>
      </c>
      <c r="H2687">
        <f>'Previous Trades Import_OMS Quer'!H2687</f>
        <v>0</v>
      </c>
      <c r="I2687">
        <f>'Previous Trades Import_OMS Quer'!I2687</f>
        <v>0</v>
      </c>
      <c r="J2687">
        <f>'Previous Trades Import_OMS Quer'!J2687</f>
        <v>0</v>
      </c>
      <c r="K2687">
        <f>'Previous Trades Import_OMS Quer'!K2687</f>
        <v>0</v>
      </c>
      <c r="L2687">
        <f>'Previous Trades Import_OMS Quer'!L2687</f>
        <v>0</v>
      </c>
      <c r="M2687">
        <f>'Previous Trades Import_OMS Quer'!M2687</f>
        <v>0</v>
      </c>
      <c r="N2687">
        <f>'Previous Trades Import_OMS Quer'!N2687</f>
        <v>0</v>
      </c>
      <c r="O2687" t="str">
        <f>CLEAN('Previous Trades Import_OMS Quer'!O2687)</f>
        <v/>
      </c>
      <c r="Q2687" s="25">
        <f t="shared" si="82"/>
        <v>0</v>
      </c>
      <c r="R2687" s="25" t="e">
        <f>VLOOKUP(O2687,'Currency Balance'!$O$3:$Q$32,3,0)</f>
        <v>#N/A</v>
      </c>
      <c r="S2687" s="25" t="e">
        <f t="shared" si="83"/>
        <v>#N/A</v>
      </c>
    </row>
    <row r="2688" spans="1:19">
      <c r="A2688">
        <f>'Previous Trades Import_OMS Quer'!A2688</f>
        <v>0</v>
      </c>
      <c r="B2688">
        <f>'Previous Trades Import_OMS Quer'!B2688</f>
        <v>0</v>
      </c>
      <c r="C2688" s="22">
        <f>'Previous Trades Import_OMS Quer'!C2688</f>
        <v>0</v>
      </c>
      <c r="D2688">
        <f>'Previous Trades Import_OMS Quer'!D2688</f>
        <v>0</v>
      </c>
      <c r="E2688" s="22">
        <f>'Previous Trades Import_OMS Quer'!E2688</f>
        <v>0</v>
      </c>
      <c r="F2688">
        <f>'Previous Trades Import_OMS Quer'!F2688</f>
        <v>0</v>
      </c>
      <c r="G2688">
        <f>'Previous Trades Import_OMS Quer'!G2688</f>
        <v>0</v>
      </c>
      <c r="H2688">
        <f>'Previous Trades Import_OMS Quer'!H2688</f>
        <v>0</v>
      </c>
      <c r="I2688">
        <f>'Previous Trades Import_OMS Quer'!I2688</f>
        <v>0</v>
      </c>
      <c r="J2688">
        <f>'Previous Trades Import_OMS Quer'!J2688</f>
        <v>0</v>
      </c>
      <c r="K2688">
        <f>'Previous Trades Import_OMS Quer'!K2688</f>
        <v>0</v>
      </c>
      <c r="L2688">
        <f>'Previous Trades Import_OMS Quer'!L2688</f>
        <v>0</v>
      </c>
      <c r="M2688">
        <f>'Previous Trades Import_OMS Quer'!M2688</f>
        <v>0</v>
      </c>
      <c r="N2688">
        <f>'Previous Trades Import_OMS Quer'!N2688</f>
        <v>0</v>
      </c>
      <c r="O2688" t="str">
        <f>CLEAN('Previous Trades Import_OMS Quer'!O2688)</f>
        <v/>
      </c>
      <c r="Q2688" s="25">
        <f t="shared" si="82"/>
        <v>0</v>
      </c>
      <c r="R2688" s="25" t="e">
        <f>VLOOKUP(O2688,'Currency Balance'!$O$3:$Q$32,3,0)</f>
        <v>#N/A</v>
      </c>
      <c r="S2688" s="25" t="e">
        <f t="shared" si="83"/>
        <v>#N/A</v>
      </c>
    </row>
    <row r="2689" spans="1:19">
      <c r="A2689">
        <f>'Previous Trades Import_OMS Quer'!A2689</f>
        <v>0</v>
      </c>
      <c r="B2689">
        <f>'Previous Trades Import_OMS Quer'!B2689</f>
        <v>0</v>
      </c>
      <c r="C2689" s="22">
        <f>'Previous Trades Import_OMS Quer'!C2689</f>
        <v>0</v>
      </c>
      <c r="D2689">
        <f>'Previous Trades Import_OMS Quer'!D2689</f>
        <v>0</v>
      </c>
      <c r="E2689" s="22">
        <f>'Previous Trades Import_OMS Quer'!E2689</f>
        <v>0</v>
      </c>
      <c r="F2689">
        <f>'Previous Trades Import_OMS Quer'!F2689</f>
        <v>0</v>
      </c>
      <c r="G2689">
        <f>'Previous Trades Import_OMS Quer'!G2689</f>
        <v>0</v>
      </c>
      <c r="H2689">
        <f>'Previous Trades Import_OMS Quer'!H2689</f>
        <v>0</v>
      </c>
      <c r="I2689">
        <f>'Previous Trades Import_OMS Quer'!I2689</f>
        <v>0</v>
      </c>
      <c r="J2689">
        <f>'Previous Trades Import_OMS Quer'!J2689</f>
        <v>0</v>
      </c>
      <c r="K2689">
        <f>'Previous Trades Import_OMS Quer'!K2689</f>
        <v>0</v>
      </c>
      <c r="L2689">
        <f>'Previous Trades Import_OMS Quer'!L2689</f>
        <v>0</v>
      </c>
      <c r="M2689">
        <f>'Previous Trades Import_OMS Quer'!M2689</f>
        <v>0</v>
      </c>
      <c r="N2689">
        <f>'Previous Trades Import_OMS Quer'!N2689</f>
        <v>0</v>
      </c>
      <c r="O2689" t="str">
        <f>CLEAN('Previous Trades Import_OMS Quer'!O2689)</f>
        <v/>
      </c>
      <c r="Q2689" s="25">
        <f t="shared" si="82"/>
        <v>0</v>
      </c>
      <c r="R2689" s="25" t="e">
        <f>VLOOKUP(O2689,'Currency Balance'!$O$3:$Q$32,3,0)</f>
        <v>#N/A</v>
      </c>
      <c r="S2689" s="25" t="e">
        <f t="shared" si="83"/>
        <v>#N/A</v>
      </c>
    </row>
    <row r="2690" spans="1:19">
      <c r="A2690">
        <f>'Previous Trades Import_OMS Quer'!A2690</f>
        <v>0</v>
      </c>
      <c r="B2690">
        <f>'Previous Trades Import_OMS Quer'!B2690</f>
        <v>0</v>
      </c>
      <c r="C2690" s="22">
        <f>'Previous Trades Import_OMS Quer'!C2690</f>
        <v>0</v>
      </c>
      <c r="D2690">
        <f>'Previous Trades Import_OMS Quer'!D2690</f>
        <v>0</v>
      </c>
      <c r="E2690" s="22">
        <f>'Previous Trades Import_OMS Quer'!E2690</f>
        <v>0</v>
      </c>
      <c r="F2690">
        <f>'Previous Trades Import_OMS Quer'!F2690</f>
        <v>0</v>
      </c>
      <c r="G2690">
        <f>'Previous Trades Import_OMS Quer'!G2690</f>
        <v>0</v>
      </c>
      <c r="H2690">
        <f>'Previous Trades Import_OMS Quer'!H2690</f>
        <v>0</v>
      </c>
      <c r="I2690">
        <f>'Previous Trades Import_OMS Quer'!I2690</f>
        <v>0</v>
      </c>
      <c r="J2690">
        <f>'Previous Trades Import_OMS Quer'!J2690</f>
        <v>0</v>
      </c>
      <c r="K2690">
        <f>'Previous Trades Import_OMS Quer'!K2690</f>
        <v>0</v>
      </c>
      <c r="L2690">
        <f>'Previous Trades Import_OMS Quer'!L2690</f>
        <v>0</v>
      </c>
      <c r="M2690">
        <f>'Previous Trades Import_OMS Quer'!M2690</f>
        <v>0</v>
      </c>
      <c r="N2690">
        <f>'Previous Trades Import_OMS Quer'!N2690</f>
        <v>0</v>
      </c>
      <c r="O2690" t="str">
        <f>CLEAN('Previous Trades Import_OMS Quer'!O2690)</f>
        <v/>
      </c>
      <c r="Q2690" s="25">
        <f t="shared" ref="Q2690:Q2753" si="84">IF(G2690="sell",M2690,-M2690)</f>
        <v>0</v>
      </c>
      <c r="R2690" s="25" t="e">
        <f>VLOOKUP(O2690,'Currency Balance'!$O$3:$Q$32,3,0)</f>
        <v>#N/A</v>
      </c>
      <c r="S2690" s="25" t="e">
        <f t="shared" ref="S2690:S2753" si="85">Q2690/R2690</f>
        <v>#N/A</v>
      </c>
    </row>
    <row r="2691" spans="1:19">
      <c r="A2691">
        <f>'Previous Trades Import_OMS Quer'!A2691</f>
        <v>0</v>
      </c>
      <c r="B2691">
        <f>'Previous Trades Import_OMS Quer'!B2691</f>
        <v>0</v>
      </c>
      <c r="C2691" s="22">
        <f>'Previous Trades Import_OMS Quer'!C2691</f>
        <v>0</v>
      </c>
      <c r="D2691">
        <f>'Previous Trades Import_OMS Quer'!D2691</f>
        <v>0</v>
      </c>
      <c r="E2691" s="22">
        <f>'Previous Trades Import_OMS Quer'!E2691</f>
        <v>0</v>
      </c>
      <c r="F2691">
        <f>'Previous Trades Import_OMS Quer'!F2691</f>
        <v>0</v>
      </c>
      <c r="G2691">
        <f>'Previous Trades Import_OMS Quer'!G2691</f>
        <v>0</v>
      </c>
      <c r="H2691">
        <f>'Previous Trades Import_OMS Quer'!H2691</f>
        <v>0</v>
      </c>
      <c r="I2691">
        <f>'Previous Trades Import_OMS Quer'!I2691</f>
        <v>0</v>
      </c>
      <c r="J2691">
        <f>'Previous Trades Import_OMS Quer'!J2691</f>
        <v>0</v>
      </c>
      <c r="K2691">
        <f>'Previous Trades Import_OMS Quer'!K2691</f>
        <v>0</v>
      </c>
      <c r="L2691">
        <f>'Previous Trades Import_OMS Quer'!L2691</f>
        <v>0</v>
      </c>
      <c r="M2691">
        <f>'Previous Trades Import_OMS Quer'!M2691</f>
        <v>0</v>
      </c>
      <c r="N2691">
        <f>'Previous Trades Import_OMS Quer'!N2691</f>
        <v>0</v>
      </c>
      <c r="O2691" t="str">
        <f>CLEAN('Previous Trades Import_OMS Quer'!O2691)</f>
        <v/>
      </c>
      <c r="Q2691" s="25">
        <f t="shared" si="84"/>
        <v>0</v>
      </c>
      <c r="R2691" s="25" t="e">
        <f>VLOOKUP(O2691,'Currency Balance'!$O$3:$Q$32,3,0)</f>
        <v>#N/A</v>
      </c>
      <c r="S2691" s="25" t="e">
        <f t="shared" si="85"/>
        <v>#N/A</v>
      </c>
    </row>
    <row r="2692" spans="1:19">
      <c r="A2692">
        <f>'Previous Trades Import_OMS Quer'!A2692</f>
        <v>0</v>
      </c>
      <c r="B2692">
        <f>'Previous Trades Import_OMS Quer'!B2692</f>
        <v>0</v>
      </c>
      <c r="C2692" s="22">
        <f>'Previous Trades Import_OMS Quer'!C2692</f>
        <v>0</v>
      </c>
      <c r="D2692">
        <f>'Previous Trades Import_OMS Quer'!D2692</f>
        <v>0</v>
      </c>
      <c r="E2692" s="22">
        <f>'Previous Trades Import_OMS Quer'!E2692</f>
        <v>0</v>
      </c>
      <c r="F2692">
        <f>'Previous Trades Import_OMS Quer'!F2692</f>
        <v>0</v>
      </c>
      <c r="G2692">
        <f>'Previous Trades Import_OMS Quer'!G2692</f>
        <v>0</v>
      </c>
      <c r="H2692">
        <f>'Previous Trades Import_OMS Quer'!H2692</f>
        <v>0</v>
      </c>
      <c r="I2692">
        <f>'Previous Trades Import_OMS Quer'!I2692</f>
        <v>0</v>
      </c>
      <c r="J2692">
        <f>'Previous Trades Import_OMS Quer'!J2692</f>
        <v>0</v>
      </c>
      <c r="K2692">
        <f>'Previous Trades Import_OMS Quer'!K2692</f>
        <v>0</v>
      </c>
      <c r="L2692">
        <f>'Previous Trades Import_OMS Quer'!L2692</f>
        <v>0</v>
      </c>
      <c r="M2692">
        <f>'Previous Trades Import_OMS Quer'!M2692</f>
        <v>0</v>
      </c>
      <c r="N2692">
        <f>'Previous Trades Import_OMS Quer'!N2692</f>
        <v>0</v>
      </c>
      <c r="O2692" t="str">
        <f>CLEAN('Previous Trades Import_OMS Quer'!O2692)</f>
        <v/>
      </c>
      <c r="Q2692" s="25">
        <f t="shared" si="84"/>
        <v>0</v>
      </c>
      <c r="R2692" s="25" t="e">
        <f>VLOOKUP(O2692,'Currency Balance'!$O$3:$Q$32,3,0)</f>
        <v>#N/A</v>
      </c>
      <c r="S2692" s="25" t="e">
        <f t="shared" si="85"/>
        <v>#N/A</v>
      </c>
    </row>
    <row r="2693" spans="1:19">
      <c r="A2693">
        <f>'Previous Trades Import_OMS Quer'!A2693</f>
        <v>0</v>
      </c>
      <c r="B2693">
        <f>'Previous Trades Import_OMS Quer'!B2693</f>
        <v>0</v>
      </c>
      <c r="C2693" s="22">
        <f>'Previous Trades Import_OMS Quer'!C2693</f>
        <v>0</v>
      </c>
      <c r="D2693">
        <f>'Previous Trades Import_OMS Quer'!D2693</f>
        <v>0</v>
      </c>
      <c r="E2693" s="22">
        <f>'Previous Trades Import_OMS Quer'!E2693</f>
        <v>0</v>
      </c>
      <c r="F2693">
        <f>'Previous Trades Import_OMS Quer'!F2693</f>
        <v>0</v>
      </c>
      <c r="G2693">
        <f>'Previous Trades Import_OMS Quer'!G2693</f>
        <v>0</v>
      </c>
      <c r="H2693">
        <f>'Previous Trades Import_OMS Quer'!H2693</f>
        <v>0</v>
      </c>
      <c r="I2693">
        <f>'Previous Trades Import_OMS Quer'!I2693</f>
        <v>0</v>
      </c>
      <c r="J2693">
        <f>'Previous Trades Import_OMS Quer'!J2693</f>
        <v>0</v>
      </c>
      <c r="K2693">
        <f>'Previous Trades Import_OMS Quer'!K2693</f>
        <v>0</v>
      </c>
      <c r="L2693">
        <f>'Previous Trades Import_OMS Quer'!L2693</f>
        <v>0</v>
      </c>
      <c r="M2693">
        <f>'Previous Trades Import_OMS Quer'!M2693</f>
        <v>0</v>
      </c>
      <c r="N2693">
        <f>'Previous Trades Import_OMS Quer'!N2693</f>
        <v>0</v>
      </c>
      <c r="O2693" t="str">
        <f>CLEAN('Previous Trades Import_OMS Quer'!O2693)</f>
        <v/>
      </c>
      <c r="Q2693" s="25">
        <f t="shared" si="84"/>
        <v>0</v>
      </c>
      <c r="R2693" s="25" t="e">
        <f>VLOOKUP(O2693,'Currency Balance'!$O$3:$Q$32,3,0)</f>
        <v>#N/A</v>
      </c>
      <c r="S2693" s="25" t="e">
        <f t="shared" si="85"/>
        <v>#N/A</v>
      </c>
    </row>
    <row r="2694" spans="1:19">
      <c r="A2694">
        <f>'Previous Trades Import_OMS Quer'!A2694</f>
        <v>0</v>
      </c>
      <c r="B2694">
        <f>'Previous Trades Import_OMS Quer'!B2694</f>
        <v>0</v>
      </c>
      <c r="C2694" s="22">
        <f>'Previous Trades Import_OMS Quer'!C2694</f>
        <v>0</v>
      </c>
      <c r="D2694">
        <f>'Previous Trades Import_OMS Quer'!D2694</f>
        <v>0</v>
      </c>
      <c r="E2694" s="22">
        <f>'Previous Trades Import_OMS Quer'!E2694</f>
        <v>0</v>
      </c>
      <c r="F2694">
        <f>'Previous Trades Import_OMS Quer'!F2694</f>
        <v>0</v>
      </c>
      <c r="G2694">
        <f>'Previous Trades Import_OMS Quer'!G2694</f>
        <v>0</v>
      </c>
      <c r="H2694">
        <f>'Previous Trades Import_OMS Quer'!H2694</f>
        <v>0</v>
      </c>
      <c r="I2694">
        <f>'Previous Trades Import_OMS Quer'!I2694</f>
        <v>0</v>
      </c>
      <c r="J2694">
        <f>'Previous Trades Import_OMS Quer'!J2694</f>
        <v>0</v>
      </c>
      <c r="K2694">
        <f>'Previous Trades Import_OMS Quer'!K2694</f>
        <v>0</v>
      </c>
      <c r="L2694">
        <f>'Previous Trades Import_OMS Quer'!L2694</f>
        <v>0</v>
      </c>
      <c r="M2694">
        <f>'Previous Trades Import_OMS Quer'!M2694</f>
        <v>0</v>
      </c>
      <c r="N2694">
        <f>'Previous Trades Import_OMS Quer'!N2694</f>
        <v>0</v>
      </c>
      <c r="O2694" t="str">
        <f>CLEAN('Previous Trades Import_OMS Quer'!O2694)</f>
        <v/>
      </c>
      <c r="Q2694" s="25">
        <f t="shared" si="84"/>
        <v>0</v>
      </c>
      <c r="R2694" s="25" t="e">
        <f>VLOOKUP(O2694,'Currency Balance'!$O$3:$Q$32,3,0)</f>
        <v>#N/A</v>
      </c>
      <c r="S2694" s="25" t="e">
        <f t="shared" si="85"/>
        <v>#N/A</v>
      </c>
    </row>
    <row r="2695" spans="1:19">
      <c r="A2695">
        <f>'Previous Trades Import_OMS Quer'!A2695</f>
        <v>0</v>
      </c>
      <c r="B2695">
        <f>'Previous Trades Import_OMS Quer'!B2695</f>
        <v>0</v>
      </c>
      <c r="C2695" s="22">
        <f>'Previous Trades Import_OMS Quer'!C2695</f>
        <v>0</v>
      </c>
      <c r="D2695">
        <f>'Previous Trades Import_OMS Quer'!D2695</f>
        <v>0</v>
      </c>
      <c r="E2695" s="22">
        <f>'Previous Trades Import_OMS Quer'!E2695</f>
        <v>0</v>
      </c>
      <c r="F2695">
        <f>'Previous Trades Import_OMS Quer'!F2695</f>
        <v>0</v>
      </c>
      <c r="G2695">
        <f>'Previous Trades Import_OMS Quer'!G2695</f>
        <v>0</v>
      </c>
      <c r="H2695">
        <f>'Previous Trades Import_OMS Quer'!H2695</f>
        <v>0</v>
      </c>
      <c r="I2695">
        <f>'Previous Trades Import_OMS Quer'!I2695</f>
        <v>0</v>
      </c>
      <c r="J2695">
        <f>'Previous Trades Import_OMS Quer'!J2695</f>
        <v>0</v>
      </c>
      <c r="K2695">
        <f>'Previous Trades Import_OMS Quer'!K2695</f>
        <v>0</v>
      </c>
      <c r="L2695">
        <f>'Previous Trades Import_OMS Quer'!L2695</f>
        <v>0</v>
      </c>
      <c r="M2695">
        <f>'Previous Trades Import_OMS Quer'!M2695</f>
        <v>0</v>
      </c>
      <c r="N2695">
        <f>'Previous Trades Import_OMS Quer'!N2695</f>
        <v>0</v>
      </c>
      <c r="O2695" t="str">
        <f>CLEAN('Previous Trades Import_OMS Quer'!O2695)</f>
        <v/>
      </c>
      <c r="Q2695" s="25">
        <f t="shared" si="84"/>
        <v>0</v>
      </c>
      <c r="R2695" s="25" t="e">
        <f>VLOOKUP(O2695,'Currency Balance'!$O$3:$Q$32,3,0)</f>
        <v>#N/A</v>
      </c>
      <c r="S2695" s="25" t="e">
        <f t="shared" si="85"/>
        <v>#N/A</v>
      </c>
    </row>
    <row r="2696" spans="1:19">
      <c r="A2696">
        <f>'Previous Trades Import_OMS Quer'!A2696</f>
        <v>0</v>
      </c>
      <c r="B2696">
        <f>'Previous Trades Import_OMS Quer'!B2696</f>
        <v>0</v>
      </c>
      <c r="C2696" s="22">
        <f>'Previous Trades Import_OMS Quer'!C2696</f>
        <v>0</v>
      </c>
      <c r="D2696">
        <f>'Previous Trades Import_OMS Quer'!D2696</f>
        <v>0</v>
      </c>
      <c r="E2696" s="22">
        <f>'Previous Trades Import_OMS Quer'!E2696</f>
        <v>0</v>
      </c>
      <c r="F2696">
        <f>'Previous Trades Import_OMS Quer'!F2696</f>
        <v>0</v>
      </c>
      <c r="G2696">
        <f>'Previous Trades Import_OMS Quer'!G2696</f>
        <v>0</v>
      </c>
      <c r="H2696">
        <f>'Previous Trades Import_OMS Quer'!H2696</f>
        <v>0</v>
      </c>
      <c r="I2696">
        <f>'Previous Trades Import_OMS Quer'!I2696</f>
        <v>0</v>
      </c>
      <c r="J2696">
        <f>'Previous Trades Import_OMS Quer'!J2696</f>
        <v>0</v>
      </c>
      <c r="K2696">
        <f>'Previous Trades Import_OMS Quer'!K2696</f>
        <v>0</v>
      </c>
      <c r="L2696">
        <f>'Previous Trades Import_OMS Quer'!L2696</f>
        <v>0</v>
      </c>
      <c r="M2696">
        <f>'Previous Trades Import_OMS Quer'!M2696</f>
        <v>0</v>
      </c>
      <c r="N2696">
        <f>'Previous Trades Import_OMS Quer'!N2696</f>
        <v>0</v>
      </c>
      <c r="O2696" t="str">
        <f>CLEAN('Previous Trades Import_OMS Quer'!O2696)</f>
        <v/>
      </c>
      <c r="Q2696" s="25">
        <f t="shared" si="84"/>
        <v>0</v>
      </c>
      <c r="R2696" s="25" t="e">
        <f>VLOOKUP(O2696,'Currency Balance'!$O$3:$Q$32,3,0)</f>
        <v>#N/A</v>
      </c>
      <c r="S2696" s="25" t="e">
        <f t="shared" si="85"/>
        <v>#N/A</v>
      </c>
    </row>
    <row r="2697" spans="1:19">
      <c r="A2697">
        <f>'Previous Trades Import_OMS Quer'!A2697</f>
        <v>0</v>
      </c>
      <c r="B2697">
        <f>'Previous Trades Import_OMS Quer'!B2697</f>
        <v>0</v>
      </c>
      <c r="C2697" s="22">
        <f>'Previous Trades Import_OMS Quer'!C2697</f>
        <v>0</v>
      </c>
      <c r="D2697">
        <f>'Previous Trades Import_OMS Quer'!D2697</f>
        <v>0</v>
      </c>
      <c r="E2697" s="22">
        <f>'Previous Trades Import_OMS Quer'!E2697</f>
        <v>0</v>
      </c>
      <c r="F2697">
        <f>'Previous Trades Import_OMS Quer'!F2697</f>
        <v>0</v>
      </c>
      <c r="G2697">
        <f>'Previous Trades Import_OMS Quer'!G2697</f>
        <v>0</v>
      </c>
      <c r="H2697">
        <f>'Previous Trades Import_OMS Quer'!H2697</f>
        <v>0</v>
      </c>
      <c r="I2697">
        <f>'Previous Trades Import_OMS Quer'!I2697</f>
        <v>0</v>
      </c>
      <c r="J2697">
        <f>'Previous Trades Import_OMS Quer'!J2697</f>
        <v>0</v>
      </c>
      <c r="K2697">
        <f>'Previous Trades Import_OMS Quer'!K2697</f>
        <v>0</v>
      </c>
      <c r="L2697">
        <f>'Previous Trades Import_OMS Quer'!L2697</f>
        <v>0</v>
      </c>
      <c r="M2697">
        <f>'Previous Trades Import_OMS Quer'!M2697</f>
        <v>0</v>
      </c>
      <c r="N2697">
        <f>'Previous Trades Import_OMS Quer'!N2697</f>
        <v>0</v>
      </c>
      <c r="O2697" t="str">
        <f>CLEAN('Previous Trades Import_OMS Quer'!O2697)</f>
        <v/>
      </c>
      <c r="Q2697" s="25">
        <f t="shared" si="84"/>
        <v>0</v>
      </c>
      <c r="R2697" s="25" t="e">
        <f>VLOOKUP(O2697,'Currency Balance'!$O$3:$Q$32,3,0)</f>
        <v>#N/A</v>
      </c>
      <c r="S2697" s="25" t="e">
        <f t="shared" si="85"/>
        <v>#N/A</v>
      </c>
    </row>
    <row r="2698" spans="1:19">
      <c r="A2698">
        <f>'Previous Trades Import_OMS Quer'!A2698</f>
        <v>0</v>
      </c>
      <c r="B2698">
        <f>'Previous Trades Import_OMS Quer'!B2698</f>
        <v>0</v>
      </c>
      <c r="C2698" s="22">
        <f>'Previous Trades Import_OMS Quer'!C2698</f>
        <v>0</v>
      </c>
      <c r="D2698">
        <f>'Previous Trades Import_OMS Quer'!D2698</f>
        <v>0</v>
      </c>
      <c r="E2698" s="22">
        <f>'Previous Trades Import_OMS Quer'!E2698</f>
        <v>0</v>
      </c>
      <c r="F2698">
        <f>'Previous Trades Import_OMS Quer'!F2698</f>
        <v>0</v>
      </c>
      <c r="G2698">
        <f>'Previous Trades Import_OMS Quer'!G2698</f>
        <v>0</v>
      </c>
      <c r="H2698">
        <f>'Previous Trades Import_OMS Quer'!H2698</f>
        <v>0</v>
      </c>
      <c r="I2698">
        <f>'Previous Trades Import_OMS Quer'!I2698</f>
        <v>0</v>
      </c>
      <c r="J2698">
        <f>'Previous Trades Import_OMS Quer'!J2698</f>
        <v>0</v>
      </c>
      <c r="K2698">
        <f>'Previous Trades Import_OMS Quer'!K2698</f>
        <v>0</v>
      </c>
      <c r="L2698">
        <f>'Previous Trades Import_OMS Quer'!L2698</f>
        <v>0</v>
      </c>
      <c r="M2698">
        <f>'Previous Trades Import_OMS Quer'!M2698</f>
        <v>0</v>
      </c>
      <c r="N2698">
        <f>'Previous Trades Import_OMS Quer'!N2698</f>
        <v>0</v>
      </c>
      <c r="O2698" t="str">
        <f>CLEAN('Previous Trades Import_OMS Quer'!O2698)</f>
        <v/>
      </c>
      <c r="Q2698" s="25">
        <f t="shared" si="84"/>
        <v>0</v>
      </c>
      <c r="R2698" s="25" t="e">
        <f>VLOOKUP(O2698,'Currency Balance'!$O$3:$Q$32,3,0)</f>
        <v>#N/A</v>
      </c>
      <c r="S2698" s="25" t="e">
        <f t="shared" si="85"/>
        <v>#N/A</v>
      </c>
    </row>
    <row r="2699" spans="1:19">
      <c r="A2699">
        <f>'Previous Trades Import_OMS Quer'!A2699</f>
        <v>0</v>
      </c>
      <c r="B2699">
        <f>'Previous Trades Import_OMS Quer'!B2699</f>
        <v>0</v>
      </c>
      <c r="C2699" s="22">
        <f>'Previous Trades Import_OMS Quer'!C2699</f>
        <v>0</v>
      </c>
      <c r="D2699">
        <f>'Previous Trades Import_OMS Quer'!D2699</f>
        <v>0</v>
      </c>
      <c r="E2699" s="22">
        <f>'Previous Trades Import_OMS Quer'!E2699</f>
        <v>0</v>
      </c>
      <c r="F2699">
        <f>'Previous Trades Import_OMS Quer'!F2699</f>
        <v>0</v>
      </c>
      <c r="G2699">
        <f>'Previous Trades Import_OMS Quer'!G2699</f>
        <v>0</v>
      </c>
      <c r="H2699">
        <f>'Previous Trades Import_OMS Quer'!H2699</f>
        <v>0</v>
      </c>
      <c r="I2699">
        <f>'Previous Trades Import_OMS Quer'!I2699</f>
        <v>0</v>
      </c>
      <c r="J2699">
        <f>'Previous Trades Import_OMS Quer'!J2699</f>
        <v>0</v>
      </c>
      <c r="K2699">
        <f>'Previous Trades Import_OMS Quer'!K2699</f>
        <v>0</v>
      </c>
      <c r="L2699">
        <f>'Previous Trades Import_OMS Quer'!L2699</f>
        <v>0</v>
      </c>
      <c r="M2699">
        <f>'Previous Trades Import_OMS Quer'!M2699</f>
        <v>0</v>
      </c>
      <c r="N2699">
        <f>'Previous Trades Import_OMS Quer'!N2699</f>
        <v>0</v>
      </c>
      <c r="O2699" t="str">
        <f>CLEAN('Previous Trades Import_OMS Quer'!O2699)</f>
        <v/>
      </c>
      <c r="Q2699" s="25">
        <f t="shared" si="84"/>
        <v>0</v>
      </c>
      <c r="R2699" s="25" t="e">
        <f>VLOOKUP(O2699,'Currency Balance'!$O$3:$Q$32,3,0)</f>
        <v>#N/A</v>
      </c>
      <c r="S2699" s="25" t="e">
        <f t="shared" si="85"/>
        <v>#N/A</v>
      </c>
    </row>
    <row r="2700" spans="1:19">
      <c r="A2700">
        <f>'Previous Trades Import_OMS Quer'!A2700</f>
        <v>0</v>
      </c>
      <c r="B2700">
        <f>'Previous Trades Import_OMS Quer'!B2700</f>
        <v>0</v>
      </c>
      <c r="C2700" s="22">
        <f>'Previous Trades Import_OMS Quer'!C2700</f>
        <v>0</v>
      </c>
      <c r="D2700">
        <f>'Previous Trades Import_OMS Quer'!D2700</f>
        <v>0</v>
      </c>
      <c r="E2700" s="22">
        <f>'Previous Trades Import_OMS Quer'!E2700</f>
        <v>0</v>
      </c>
      <c r="F2700">
        <f>'Previous Trades Import_OMS Quer'!F2700</f>
        <v>0</v>
      </c>
      <c r="G2700">
        <f>'Previous Trades Import_OMS Quer'!G2700</f>
        <v>0</v>
      </c>
      <c r="H2700">
        <f>'Previous Trades Import_OMS Quer'!H2700</f>
        <v>0</v>
      </c>
      <c r="I2700">
        <f>'Previous Trades Import_OMS Quer'!I2700</f>
        <v>0</v>
      </c>
      <c r="J2700">
        <f>'Previous Trades Import_OMS Quer'!J2700</f>
        <v>0</v>
      </c>
      <c r="K2700">
        <f>'Previous Trades Import_OMS Quer'!K2700</f>
        <v>0</v>
      </c>
      <c r="L2700">
        <f>'Previous Trades Import_OMS Quer'!L2700</f>
        <v>0</v>
      </c>
      <c r="M2700">
        <f>'Previous Trades Import_OMS Quer'!M2700</f>
        <v>0</v>
      </c>
      <c r="N2700">
        <f>'Previous Trades Import_OMS Quer'!N2700</f>
        <v>0</v>
      </c>
      <c r="O2700" t="str">
        <f>CLEAN('Previous Trades Import_OMS Quer'!O2700)</f>
        <v/>
      </c>
      <c r="Q2700" s="25">
        <f t="shared" si="84"/>
        <v>0</v>
      </c>
      <c r="R2700" s="25" t="e">
        <f>VLOOKUP(O2700,'Currency Balance'!$O$3:$Q$32,3,0)</f>
        <v>#N/A</v>
      </c>
      <c r="S2700" s="25" t="e">
        <f t="shared" si="85"/>
        <v>#N/A</v>
      </c>
    </row>
    <row r="2701" spans="1:19">
      <c r="A2701">
        <f>'Previous Trades Import_OMS Quer'!A2701</f>
        <v>0</v>
      </c>
      <c r="B2701">
        <f>'Previous Trades Import_OMS Quer'!B2701</f>
        <v>0</v>
      </c>
      <c r="C2701" s="22">
        <f>'Previous Trades Import_OMS Quer'!C2701</f>
        <v>0</v>
      </c>
      <c r="D2701">
        <f>'Previous Trades Import_OMS Quer'!D2701</f>
        <v>0</v>
      </c>
      <c r="E2701" s="22">
        <f>'Previous Trades Import_OMS Quer'!E2701</f>
        <v>0</v>
      </c>
      <c r="F2701">
        <f>'Previous Trades Import_OMS Quer'!F2701</f>
        <v>0</v>
      </c>
      <c r="G2701">
        <f>'Previous Trades Import_OMS Quer'!G2701</f>
        <v>0</v>
      </c>
      <c r="H2701">
        <f>'Previous Trades Import_OMS Quer'!H2701</f>
        <v>0</v>
      </c>
      <c r="I2701">
        <f>'Previous Trades Import_OMS Quer'!I2701</f>
        <v>0</v>
      </c>
      <c r="J2701">
        <f>'Previous Trades Import_OMS Quer'!J2701</f>
        <v>0</v>
      </c>
      <c r="K2701">
        <f>'Previous Trades Import_OMS Quer'!K2701</f>
        <v>0</v>
      </c>
      <c r="L2701">
        <f>'Previous Trades Import_OMS Quer'!L2701</f>
        <v>0</v>
      </c>
      <c r="M2701">
        <f>'Previous Trades Import_OMS Quer'!M2701</f>
        <v>0</v>
      </c>
      <c r="N2701">
        <f>'Previous Trades Import_OMS Quer'!N2701</f>
        <v>0</v>
      </c>
      <c r="O2701" t="str">
        <f>CLEAN('Previous Trades Import_OMS Quer'!O2701)</f>
        <v/>
      </c>
      <c r="Q2701" s="25">
        <f t="shared" si="84"/>
        <v>0</v>
      </c>
      <c r="R2701" s="25" t="e">
        <f>VLOOKUP(O2701,'Currency Balance'!$O$3:$Q$32,3,0)</f>
        <v>#N/A</v>
      </c>
      <c r="S2701" s="25" t="e">
        <f t="shared" si="85"/>
        <v>#N/A</v>
      </c>
    </row>
    <row r="2702" spans="1:19">
      <c r="A2702">
        <f>'Previous Trades Import_OMS Quer'!A2702</f>
        <v>0</v>
      </c>
      <c r="B2702">
        <f>'Previous Trades Import_OMS Quer'!B2702</f>
        <v>0</v>
      </c>
      <c r="C2702" s="22">
        <f>'Previous Trades Import_OMS Quer'!C2702</f>
        <v>0</v>
      </c>
      <c r="D2702">
        <f>'Previous Trades Import_OMS Quer'!D2702</f>
        <v>0</v>
      </c>
      <c r="E2702" s="22">
        <f>'Previous Trades Import_OMS Quer'!E2702</f>
        <v>0</v>
      </c>
      <c r="F2702">
        <f>'Previous Trades Import_OMS Quer'!F2702</f>
        <v>0</v>
      </c>
      <c r="G2702">
        <f>'Previous Trades Import_OMS Quer'!G2702</f>
        <v>0</v>
      </c>
      <c r="H2702">
        <f>'Previous Trades Import_OMS Quer'!H2702</f>
        <v>0</v>
      </c>
      <c r="I2702">
        <f>'Previous Trades Import_OMS Quer'!I2702</f>
        <v>0</v>
      </c>
      <c r="J2702">
        <f>'Previous Trades Import_OMS Quer'!J2702</f>
        <v>0</v>
      </c>
      <c r="K2702">
        <f>'Previous Trades Import_OMS Quer'!K2702</f>
        <v>0</v>
      </c>
      <c r="L2702">
        <f>'Previous Trades Import_OMS Quer'!L2702</f>
        <v>0</v>
      </c>
      <c r="M2702">
        <f>'Previous Trades Import_OMS Quer'!M2702</f>
        <v>0</v>
      </c>
      <c r="N2702">
        <f>'Previous Trades Import_OMS Quer'!N2702</f>
        <v>0</v>
      </c>
      <c r="O2702" t="str">
        <f>CLEAN('Previous Trades Import_OMS Quer'!O2702)</f>
        <v/>
      </c>
      <c r="Q2702" s="25">
        <f t="shared" si="84"/>
        <v>0</v>
      </c>
      <c r="R2702" s="25" t="e">
        <f>VLOOKUP(O2702,'Currency Balance'!$O$3:$Q$32,3,0)</f>
        <v>#N/A</v>
      </c>
      <c r="S2702" s="25" t="e">
        <f t="shared" si="85"/>
        <v>#N/A</v>
      </c>
    </row>
    <row r="2703" spans="1:19">
      <c r="A2703">
        <f>'Previous Trades Import_OMS Quer'!A2703</f>
        <v>0</v>
      </c>
      <c r="B2703">
        <f>'Previous Trades Import_OMS Quer'!B2703</f>
        <v>0</v>
      </c>
      <c r="C2703" s="22">
        <f>'Previous Trades Import_OMS Quer'!C2703</f>
        <v>0</v>
      </c>
      <c r="D2703">
        <f>'Previous Trades Import_OMS Quer'!D2703</f>
        <v>0</v>
      </c>
      <c r="E2703" s="22">
        <f>'Previous Trades Import_OMS Quer'!E2703</f>
        <v>0</v>
      </c>
      <c r="F2703">
        <f>'Previous Trades Import_OMS Quer'!F2703</f>
        <v>0</v>
      </c>
      <c r="G2703">
        <f>'Previous Trades Import_OMS Quer'!G2703</f>
        <v>0</v>
      </c>
      <c r="H2703">
        <f>'Previous Trades Import_OMS Quer'!H2703</f>
        <v>0</v>
      </c>
      <c r="I2703">
        <f>'Previous Trades Import_OMS Quer'!I2703</f>
        <v>0</v>
      </c>
      <c r="J2703">
        <f>'Previous Trades Import_OMS Quer'!J2703</f>
        <v>0</v>
      </c>
      <c r="K2703">
        <f>'Previous Trades Import_OMS Quer'!K2703</f>
        <v>0</v>
      </c>
      <c r="L2703">
        <f>'Previous Trades Import_OMS Quer'!L2703</f>
        <v>0</v>
      </c>
      <c r="M2703">
        <f>'Previous Trades Import_OMS Quer'!M2703</f>
        <v>0</v>
      </c>
      <c r="N2703">
        <f>'Previous Trades Import_OMS Quer'!N2703</f>
        <v>0</v>
      </c>
      <c r="O2703" t="str">
        <f>CLEAN('Previous Trades Import_OMS Quer'!O2703)</f>
        <v/>
      </c>
      <c r="Q2703" s="25">
        <f t="shared" si="84"/>
        <v>0</v>
      </c>
      <c r="R2703" s="25" t="e">
        <f>VLOOKUP(O2703,'Currency Balance'!$O$3:$Q$32,3,0)</f>
        <v>#N/A</v>
      </c>
      <c r="S2703" s="25" t="e">
        <f t="shared" si="85"/>
        <v>#N/A</v>
      </c>
    </row>
    <row r="2704" spans="1:19">
      <c r="A2704">
        <f>'Previous Trades Import_OMS Quer'!A2704</f>
        <v>0</v>
      </c>
      <c r="B2704">
        <f>'Previous Trades Import_OMS Quer'!B2704</f>
        <v>0</v>
      </c>
      <c r="C2704" s="22">
        <f>'Previous Trades Import_OMS Quer'!C2704</f>
        <v>0</v>
      </c>
      <c r="D2704">
        <f>'Previous Trades Import_OMS Quer'!D2704</f>
        <v>0</v>
      </c>
      <c r="E2704" s="22">
        <f>'Previous Trades Import_OMS Quer'!E2704</f>
        <v>0</v>
      </c>
      <c r="F2704">
        <f>'Previous Trades Import_OMS Quer'!F2704</f>
        <v>0</v>
      </c>
      <c r="G2704">
        <f>'Previous Trades Import_OMS Quer'!G2704</f>
        <v>0</v>
      </c>
      <c r="H2704">
        <f>'Previous Trades Import_OMS Quer'!H2704</f>
        <v>0</v>
      </c>
      <c r="I2704">
        <f>'Previous Trades Import_OMS Quer'!I2704</f>
        <v>0</v>
      </c>
      <c r="J2704">
        <f>'Previous Trades Import_OMS Quer'!J2704</f>
        <v>0</v>
      </c>
      <c r="K2704">
        <f>'Previous Trades Import_OMS Quer'!K2704</f>
        <v>0</v>
      </c>
      <c r="L2704">
        <f>'Previous Trades Import_OMS Quer'!L2704</f>
        <v>0</v>
      </c>
      <c r="M2704">
        <f>'Previous Trades Import_OMS Quer'!M2704</f>
        <v>0</v>
      </c>
      <c r="N2704">
        <f>'Previous Trades Import_OMS Quer'!N2704</f>
        <v>0</v>
      </c>
      <c r="O2704" t="str">
        <f>CLEAN('Previous Trades Import_OMS Quer'!O2704)</f>
        <v/>
      </c>
      <c r="Q2704" s="25">
        <f t="shared" si="84"/>
        <v>0</v>
      </c>
      <c r="R2704" s="25" t="e">
        <f>VLOOKUP(O2704,'Currency Balance'!$O$3:$Q$32,3,0)</f>
        <v>#N/A</v>
      </c>
      <c r="S2704" s="25" t="e">
        <f t="shared" si="85"/>
        <v>#N/A</v>
      </c>
    </row>
    <row r="2705" spans="1:19">
      <c r="A2705">
        <f>'Previous Trades Import_OMS Quer'!A2705</f>
        <v>0</v>
      </c>
      <c r="B2705">
        <f>'Previous Trades Import_OMS Quer'!B2705</f>
        <v>0</v>
      </c>
      <c r="C2705" s="22">
        <f>'Previous Trades Import_OMS Quer'!C2705</f>
        <v>0</v>
      </c>
      <c r="D2705">
        <f>'Previous Trades Import_OMS Quer'!D2705</f>
        <v>0</v>
      </c>
      <c r="E2705" s="22">
        <f>'Previous Trades Import_OMS Quer'!E2705</f>
        <v>0</v>
      </c>
      <c r="F2705">
        <f>'Previous Trades Import_OMS Quer'!F2705</f>
        <v>0</v>
      </c>
      <c r="G2705">
        <f>'Previous Trades Import_OMS Quer'!G2705</f>
        <v>0</v>
      </c>
      <c r="H2705">
        <f>'Previous Trades Import_OMS Quer'!H2705</f>
        <v>0</v>
      </c>
      <c r="I2705">
        <f>'Previous Trades Import_OMS Quer'!I2705</f>
        <v>0</v>
      </c>
      <c r="J2705">
        <f>'Previous Trades Import_OMS Quer'!J2705</f>
        <v>0</v>
      </c>
      <c r="K2705">
        <f>'Previous Trades Import_OMS Quer'!K2705</f>
        <v>0</v>
      </c>
      <c r="L2705">
        <f>'Previous Trades Import_OMS Quer'!L2705</f>
        <v>0</v>
      </c>
      <c r="M2705">
        <f>'Previous Trades Import_OMS Quer'!M2705</f>
        <v>0</v>
      </c>
      <c r="N2705">
        <f>'Previous Trades Import_OMS Quer'!N2705</f>
        <v>0</v>
      </c>
      <c r="O2705" t="str">
        <f>CLEAN('Previous Trades Import_OMS Quer'!O2705)</f>
        <v/>
      </c>
      <c r="Q2705" s="25">
        <f t="shared" si="84"/>
        <v>0</v>
      </c>
      <c r="R2705" s="25" t="e">
        <f>VLOOKUP(O2705,'Currency Balance'!$O$3:$Q$32,3,0)</f>
        <v>#N/A</v>
      </c>
      <c r="S2705" s="25" t="e">
        <f t="shared" si="85"/>
        <v>#N/A</v>
      </c>
    </row>
    <row r="2706" spans="1:19">
      <c r="A2706">
        <f>'Previous Trades Import_OMS Quer'!A2706</f>
        <v>0</v>
      </c>
      <c r="B2706">
        <f>'Previous Trades Import_OMS Quer'!B2706</f>
        <v>0</v>
      </c>
      <c r="C2706" s="22">
        <f>'Previous Trades Import_OMS Quer'!C2706</f>
        <v>0</v>
      </c>
      <c r="D2706">
        <f>'Previous Trades Import_OMS Quer'!D2706</f>
        <v>0</v>
      </c>
      <c r="E2706" s="22">
        <f>'Previous Trades Import_OMS Quer'!E2706</f>
        <v>0</v>
      </c>
      <c r="F2706">
        <f>'Previous Trades Import_OMS Quer'!F2706</f>
        <v>0</v>
      </c>
      <c r="G2706">
        <f>'Previous Trades Import_OMS Quer'!G2706</f>
        <v>0</v>
      </c>
      <c r="H2706">
        <f>'Previous Trades Import_OMS Quer'!H2706</f>
        <v>0</v>
      </c>
      <c r="I2706">
        <f>'Previous Trades Import_OMS Quer'!I2706</f>
        <v>0</v>
      </c>
      <c r="J2706">
        <f>'Previous Trades Import_OMS Quer'!J2706</f>
        <v>0</v>
      </c>
      <c r="K2706">
        <f>'Previous Trades Import_OMS Quer'!K2706</f>
        <v>0</v>
      </c>
      <c r="L2706">
        <f>'Previous Trades Import_OMS Quer'!L2706</f>
        <v>0</v>
      </c>
      <c r="M2706">
        <f>'Previous Trades Import_OMS Quer'!M2706</f>
        <v>0</v>
      </c>
      <c r="N2706">
        <f>'Previous Trades Import_OMS Quer'!N2706</f>
        <v>0</v>
      </c>
      <c r="O2706" t="str">
        <f>CLEAN('Previous Trades Import_OMS Quer'!O2706)</f>
        <v/>
      </c>
      <c r="Q2706" s="25">
        <f t="shared" si="84"/>
        <v>0</v>
      </c>
      <c r="R2706" s="25" t="e">
        <f>VLOOKUP(O2706,'Currency Balance'!$O$3:$Q$32,3,0)</f>
        <v>#N/A</v>
      </c>
      <c r="S2706" s="25" t="e">
        <f t="shared" si="85"/>
        <v>#N/A</v>
      </c>
    </row>
    <row r="2707" spans="1:19">
      <c r="A2707">
        <f>'Previous Trades Import_OMS Quer'!A2707</f>
        <v>0</v>
      </c>
      <c r="B2707">
        <f>'Previous Trades Import_OMS Quer'!B2707</f>
        <v>0</v>
      </c>
      <c r="C2707" s="22">
        <f>'Previous Trades Import_OMS Quer'!C2707</f>
        <v>0</v>
      </c>
      <c r="D2707">
        <f>'Previous Trades Import_OMS Quer'!D2707</f>
        <v>0</v>
      </c>
      <c r="E2707" s="22">
        <f>'Previous Trades Import_OMS Quer'!E2707</f>
        <v>0</v>
      </c>
      <c r="F2707">
        <f>'Previous Trades Import_OMS Quer'!F2707</f>
        <v>0</v>
      </c>
      <c r="G2707">
        <f>'Previous Trades Import_OMS Quer'!G2707</f>
        <v>0</v>
      </c>
      <c r="H2707">
        <f>'Previous Trades Import_OMS Quer'!H2707</f>
        <v>0</v>
      </c>
      <c r="I2707">
        <f>'Previous Trades Import_OMS Quer'!I2707</f>
        <v>0</v>
      </c>
      <c r="J2707">
        <f>'Previous Trades Import_OMS Quer'!J2707</f>
        <v>0</v>
      </c>
      <c r="K2707">
        <f>'Previous Trades Import_OMS Quer'!K2707</f>
        <v>0</v>
      </c>
      <c r="L2707">
        <f>'Previous Trades Import_OMS Quer'!L2707</f>
        <v>0</v>
      </c>
      <c r="M2707">
        <f>'Previous Trades Import_OMS Quer'!M2707</f>
        <v>0</v>
      </c>
      <c r="N2707">
        <f>'Previous Trades Import_OMS Quer'!N2707</f>
        <v>0</v>
      </c>
      <c r="O2707" t="str">
        <f>CLEAN('Previous Trades Import_OMS Quer'!O2707)</f>
        <v/>
      </c>
      <c r="Q2707" s="25">
        <f t="shared" si="84"/>
        <v>0</v>
      </c>
      <c r="R2707" s="25" t="e">
        <f>VLOOKUP(O2707,'Currency Balance'!$O$3:$Q$32,3,0)</f>
        <v>#N/A</v>
      </c>
      <c r="S2707" s="25" t="e">
        <f t="shared" si="85"/>
        <v>#N/A</v>
      </c>
    </row>
    <row r="2708" spans="1:19">
      <c r="A2708">
        <f>'Previous Trades Import_OMS Quer'!A2708</f>
        <v>0</v>
      </c>
      <c r="B2708">
        <f>'Previous Trades Import_OMS Quer'!B2708</f>
        <v>0</v>
      </c>
      <c r="C2708" s="22">
        <f>'Previous Trades Import_OMS Quer'!C2708</f>
        <v>0</v>
      </c>
      <c r="D2708">
        <f>'Previous Trades Import_OMS Quer'!D2708</f>
        <v>0</v>
      </c>
      <c r="E2708" s="22">
        <f>'Previous Trades Import_OMS Quer'!E2708</f>
        <v>0</v>
      </c>
      <c r="F2708">
        <f>'Previous Trades Import_OMS Quer'!F2708</f>
        <v>0</v>
      </c>
      <c r="G2708">
        <f>'Previous Trades Import_OMS Quer'!G2708</f>
        <v>0</v>
      </c>
      <c r="H2708">
        <f>'Previous Trades Import_OMS Quer'!H2708</f>
        <v>0</v>
      </c>
      <c r="I2708">
        <f>'Previous Trades Import_OMS Quer'!I2708</f>
        <v>0</v>
      </c>
      <c r="J2708">
        <f>'Previous Trades Import_OMS Quer'!J2708</f>
        <v>0</v>
      </c>
      <c r="K2708">
        <f>'Previous Trades Import_OMS Quer'!K2708</f>
        <v>0</v>
      </c>
      <c r="L2708">
        <f>'Previous Trades Import_OMS Quer'!L2708</f>
        <v>0</v>
      </c>
      <c r="M2708">
        <f>'Previous Trades Import_OMS Quer'!M2708</f>
        <v>0</v>
      </c>
      <c r="N2708">
        <f>'Previous Trades Import_OMS Quer'!N2708</f>
        <v>0</v>
      </c>
      <c r="O2708" t="str">
        <f>CLEAN('Previous Trades Import_OMS Quer'!O2708)</f>
        <v/>
      </c>
      <c r="Q2708" s="25">
        <f t="shared" si="84"/>
        <v>0</v>
      </c>
      <c r="R2708" s="25" t="e">
        <f>VLOOKUP(O2708,'Currency Balance'!$O$3:$Q$32,3,0)</f>
        <v>#N/A</v>
      </c>
      <c r="S2708" s="25" t="e">
        <f t="shared" si="85"/>
        <v>#N/A</v>
      </c>
    </row>
    <row r="2709" spans="1:19">
      <c r="A2709">
        <f>'Previous Trades Import_OMS Quer'!A2709</f>
        <v>0</v>
      </c>
      <c r="B2709">
        <f>'Previous Trades Import_OMS Quer'!B2709</f>
        <v>0</v>
      </c>
      <c r="C2709" s="22">
        <f>'Previous Trades Import_OMS Quer'!C2709</f>
        <v>0</v>
      </c>
      <c r="D2709">
        <f>'Previous Trades Import_OMS Quer'!D2709</f>
        <v>0</v>
      </c>
      <c r="E2709" s="22">
        <f>'Previous Trades Import_OMS Quer'!E2709</f>
        <v>0</v>
      </c>
      <c r="F2709">
        <f>'Previous Trades Import_OMS Quer'!F2709</f>
        <v>0</v>
      </c>
      <c r="G2709">
        <f>'Previous Trades Import_OMS Quer'!G2709</f>
        <v>0</v>
      </c>
      <c r="H2709">
        <f>'Previous Trades Import_OMS Quer'!H2709</f>
        <v>0</v>
      </c>
      <c r="I2709">
        <f>'Previous Trades Import_OMS Quer'!I2709</f>
        <v>0</v>
      </c>
      <c r="J2709">
        <f>'Previous Trades Import_OMS Quer'!J2709</f>
        <v>0</v>
      </c>
      <c r="K2709">
        <f>'Previous Trades Import_OMS Quer'!K2709</f>
        <v>0</v>
      </c>
      <c r="L2709">
        <f>'Previous Trades Import_OMS Quer'!L2709</f>
        <v>0</v>
      </c>
      <c r="M2709">
        <f>'Previous Trades Import_OMS Quer'!M2709</f>
        <v>0</v>
      </c>
      <c r="N2709">
        <f>'Previous Trades Import_OMS Quer'!N2709</f>
        <v>0</v>
      </c>
      <c r="O2709" t="str">
        <f>CLEAN('Previous Trades Import_OMS Quer'!O2709)</f>
        <v/>
      </c>
      <c r="Q2709" s="25">
        <f t="shared" si="84"/>
        <v>0</v>
      </c>
      <c r="R2709" s="25" t="e">
        <f>VLOOKUP(O2709,'Currency Balance'!$O$3:$Q$32,3,0)</f>
        <v>#N/A</v>
      </c>
      <c r="S2709" s="25" t="e">
        <f t="shared" si="85"/>
        <v>#N/A</v>
      </c>
    </row>
    <row r="2710" spans="1:19">
      <c r="A2710">
        <f>'Previous Trades Import_OMS Quer'!A2710</f>
        <v>0</v>
      </c>
      <c r="B2710">
        <f>'Previous Trades Import_OMS Quer'!B2710</f>
        <v>0</v>
      </c>
      <c r="C2710" s="22">
        <f>'Previous Trades Import_OMS Quer'!C2710</f>
        <v>0</v>
      </c>
      <c r="D2710">
        <f>'Previous Trades Import_OMS Quer'!D2710</f>
        <v>0</v>
      </c>
      <c r="E2710" s="22">
        <f>'Previous Trades Import_OMS Quer'!E2710</f>
        <v>0</v>
      </c>
      <c r="F2710">
        <f>'Previous Trades Import_OMS Quer'!F2710</f>
        <v>0</v>
      </c>
      <c r="G2710">
        <f>'Previous Trades Import_OMS Quer'!G2710</f>
        <v>0</v>
      </c>
      <c r="H2710">
        <f>'Previous Trades Import_OMS Quer'!H2710</f>
        <v>0</v>
      </c>
      <c r="I2710">
        <f>'Previous Trades Import_OMS Quer'!I2710</f>
        <v>0</v>
      </c>
      <c r="J2710">
        <f>'Previous Trades Import_OMS Quer'!J2710</f>
        <v>0</v>
      </c>
      <c r="K2710">
        <f>'Previous Trades Import_OMS Quer'!K2710</f>
        <v>0</v>
      </c>
      <c r="L2710">
        <f>'Previous Trades Import_OMS Quer'!L2710</f>
        <v>0</v>
      </c>
      <c r="M2710">
        <f>'Previous Trades Import_OMS Quer'!M2710</f>
        <v>0</v>
      </c>
      <c r="N2710">
        <f>'Previous Trades Import_OMS Quer'!N2710</f>
        <v>0</v>
      </c>
      <c r="O2710" t="str">
        <f>CLEAN('Previous Trades Import_OMS Quer'!O2710)</f>
        <v/>
      </c>
      <c r="Q2710" s="25">
        <f t="shared" si="84"/>
        <v>0</v>
      </c>
      <c r="R2710" s="25" t="e">
        <f>VLOOKUP(O2710,'Currency Balance'!$O$3:$Q$32,3,0)</f>
        <v>#N/A</v>
      </c>
      <c r="S2710" s="25" t="e">
        <f t="shared" si="85"/>
        <v>#N/A</v>
      </c>
    </row>
    <row r="2711" spans="1:19">
      <c r="A2711">
        <f>'Previous Trades Import_OMS Quer'!A2711</f>
        <v>0</v>
      </c>
      <c r="B2711">
        <f>'Previous Trades Import_OMS Quer'!B2711</f>
        <v>0</v>
      </c>
      <c r="C2711" s="22">
        <f>'Previous Trades Import_OMS Quer'!C2711</f>
        <v>0</v>
      </c>
      <c r="D2711">
        <f>'Previous Trades Import_OMS Quer'!D2711</f>
        <v>0</v>
      </c>
      <c r="E2711" s="22">
        <f>'Previous Trades Import_OMS Quer'!E2711</f>
        <v>0</v>
      </c>
      <c r="F2711">
        <f>'Previous Trades Import_OMS Quer'!F2711</f>
        <v>0</v>
      </c>
      <c r="G2711">
        <f>'Previous Trades Import_OMS Quer'!G2711</f>
        <v>0</v>
      </c>
      <c r="H2711">
        <f>'Previous Trades Import_OMS Quer'!H2711</f>
        <v>0</v>
      </c>
      <c r="I2711">
        <f>'Previous Trades Import_OMS Quer'!I2711</f>
        <v>0</v>
      </c>
      <c r="J2711">
        <f>'Previous Trades Import_OMS Quer'!J2711</f>
        <v>0</v>
      </c>
      <c r="K2711">
        <f>'Previous Trades Import_OMS Quer'!K2711</f>
        <v>0</v>
      </c>
      <c r="L2711">
        <f>'Previous Trades Import_OMS Quer'!L2711</f>
        <v>0</v>
      </c>
      <c r="M2711">
        <f>'Previous Trades Import_OMS Quer'!M2711</f>
        <v>0</v>
      </c>
      <c r="N2711">
        <f>'Previous Trades Import_OMS Quer'!N2711</f>
        <v>0</v>
      </c>
      <c r="O2711" t="str">
        <f>CLEAN('Previous Trades Import_OMS Quer'!O2711)</f>
        <v/>
      </c>
      <c r="Q2711" s="25">
        <f t="shared" si="84"/>
        <v>0</v>
      </c>
      <c r="R2711" s="25" t="e">
        <f>VLOOKUP(O2711,'Currency Balance'!$O$3:$Q$32,3,0)</f>
        <v>#N/A</v>
      </c>
      <c r="S2711" s="25" t="e">
        <f t="shared" si="85"/>
        <v>#N/A</v>
      </c>
    </row>
    <row r="2712" spans="1:19">
      <c r="A2712">
        <f>'Previous Trades Import_OMS Quer'!A2712</f>
        <v>0</v>
      </c>
      <c r="B2712">
        <f>'Previous Trades Import_OMS Quer'!B2712</f>
        <v>0</v>
      </c>
      <c r="C2712" s="22">
        <f>'Previous Trades Import_OMS Quer'!C2712</f>
        <v>0</v>
      </c>
      <c r="D2712">
        <f>'Previous Trades Import_OMS Quer'!D2712</f>
        <v>0</v>
      </c>
      <c r="E2712" s="22">
        <f>'Previous Trades Import_OMS Quer'!E2712</f>
        <v>0</v>
      </c>
      <c r="F2712">
        <f>'Previous Trades Import_OMS Quer'!F2712</f>
        <v>0</v>
      </c>
      <c r="G2712">
        <f>'Previous Trades Import_OMS Quer'!G2712</f>
        <v>0</v>
      </c>
      <c r="H2712">
        <f>'Previous Trades Import_OMS Quer'!H2712</f>
        <v>0</v>
      </c>
      <c r="I2712">
        <f>'Previous Trades Import_OMS Quer'!I2712</f>
        <v>0</v>
      </c>
      <c r="J2712">
        <f>'Previous Trades Import_OMS Quer'!J2712</f>
        <v>0</v>
      </c>
      <c r="K2712">
        <f>'Previous Trades Import_OMS Quer'!K2712</f>
        <v>0</v>
      </c>
      <c r="L2712">
        <f>'Previous Trades Import_OMS Quer'!L2712</f>
        <v>0</v>
      </c>
      <c r="M2712">
        <f>'Previous Trades Import_OMS Quer'!M2712</f>
        <v>0</v>
      </c>
      <c r="N2712">
        <f>'Previous Trades Import_OMS Quer'!N2712</f>
        <v>0</v>
      </c>
      <c r="O2712" t="str">
        <f>CLEAN('Previous Trades Import_OMS Quer'!O2712)</f>
        <v/>
      </c>
      <c r="Q2712" s="25">
        <f t="shared" si="84"/>
        <v>0</v>
      </c>
      <c r="R2712" s="25" t="e">
        <f>VLOOKUP(O2712,'Currency Balance'!$O$3:$Q$32,3,0)</f>
        <v>#N/A</v>
      </c>
      <c r="S2712" s="25" t="e">
        <f t="shared" si="85"/>
        <v>#N/A</v>
      </c>
    </row>
    <row r="2713" spans="1:19">
      <c r="A2713">
        <f>'Previous Trades Import_OMS Quer'!A2713</f>
        <v>0</v>
      </c>
      <c r="B2713">
        <f>'Previous Trades Import_OMS Quer'!B2713</f>
        <v>0</v>
      </c>
      <c r="C2713" s="22">
        <f>'Previous Trades Import_OMS Quer'!C2713</f>
        <v>0</v>
      </c>
      <c r="D2713">
        <f>'Previous Trades Import_OMS Quer'!D2713</f>
        <v>0</v>
      </c>
      <c r="E2713" s="22">
        <f>'Previous Trades Import_OMS Quer'!E2713</f>
        <v>0</v>
      </c>
      <c r="F2713">
        <f>'Previous Trades Import_OMS Quer'!F2713</f>
        <v>0</v>
      </c>
      <c r="G2713">
        <f>'Previous Trades Import_OMS Quer'!G2713</f>
        <v>0</v>
      </c>
      <c r="H2713">
        <f>'Previous Trades Import_OMS Quer'!H2713</f>
        <v>0</v>
      </c>
      <c r="I2713">
        <f>'Previous Trades Import_OMS Quer'!I2713</f>
        <v>0</v>
      </c>
      <c r="J2713">
        <f>'Previous Trades Import_OMS Quer'!J2713</f>
        <v>0</v>
      </c>
      <c r="K2713">
        <f>'Previous Trades Import_OMS Quer'!K2713</f>
        <v>0</v>
      </c>
      <c r="L2713">
        <f>'Previous Trades Import_OMS Quer'!L2713</f>
        <v>0</v>
      </c>
      <c r="M2713">
        <f>'Previous Trades Import_OMS Quer'!M2713</f>
        <v>0</v>
      </c>
      <c r="N2713">
        <f>'Previous Trades Import_OMS Quer'!N2713</f>
        <v>0</v>
      </c>
      <c r="O2713" t="str">
        <f>CLEAN('Previous Trades Import_OMS Quer'!O2713)</f>
        <v/>
      </c>
      <c r="Q2713" s="25">
        <f t="shared" si="84"/>
        <v>0</v>
      </c>
      <c r="R2713" s="25" t="e">
        <f>VLOOKUP(O2713,'Currency Balance'!$O$3:$Q$32,3,0)</f>
        <v>#N/A</v>
      </c>
      <c r="S2713" s="25" t="e">
        <f t="shared" si="85"/>
        <v>#N/A</v>
      </c>
    </row>
    <row r="2714" spans="1:19">
      <c r="A2714">
        <f>'Previous Trades Import_OMS Quer'!A2714</f>
        <v>0</v>
      </c>
      <c r="B2714">
        <f>'Previous Trades Import_OMS Quer'!B2714</f>
        <v>0</v>
      </c>
      <c r="C2714" s="22">
        <f>'Previous Trades Import_OMS Quer'!C2714</f>
        <v>0</v>
      </c>
      <c r="D2714">
        <f>'Previous Trades Import_OMS Quer'!D2714</f>
        <v>0</v>
      </c>
      <c r="E2714" s="22">
        <f>'Previous Trades Import_OMS Quer'!E2714</f>
        <v>0</v>
      </c>
      <c r="F2714">
        <f>'Previous Trades Import_OMS Quer'!F2714</f>
        <v>0</v>
      </c>
      <c r="G2714">
        <f>'Previous Trades Import_OMS Quer'!G2714</f>
        <v>0</v>
      </c>
      <c r="H2714">
        <f>'Previous Trades Import_OMS Quer'!H2714</f>
        <v>0</v>
      </c>
      <c r="I2714">
        <f>'Previous Trades Import_OMS Quer'!I2714</f>
        <v>0</v>
      </c>
      <c r="J2714">
        <f>'Previous Trades Import_OMS Quer'!J2714</f>
        <v>0</v>
      </c>
      <c r="K2714">
        <f>'Previous Trades Import_OMS Quer'!K2714</f>
        <v>0</v>
      </c>
      <c r="L2714">
        <f>'Previous Trades Import_OMS Quer'!L2714</f>
        <v>0</v>
      </c>
      <c r="M2714">
        <f>'Previous Trades Import_OMS Quer'!M2714</f>
        <v>0</v>
      </c>
      <c r="N2714">
        <f>'Previous Trades Import_OMS Quer'!N2714</f>
        <v>0</v>
      </c>
      <c r="O2714" t="str">
        <f>CLEAN('Previous Trades Import_OMS Quer'!O2714)</f>
        <v/>
      </c>
      <c r="Q2714" s="25">
        <f t="shared" si="84"/>
        <v>0</v>
      </c>
      <c r="R2714" s="25" t="e">
        <f>VLOOKUP(O2714,'Currency Balance'!$O$3:$Q$32,3,0)</f>
        <v>#N/A</v>
      </c>
      <c r="S2714" s="25" t="e">
        <f t="shared" si="85"/>
        <v>#N/A</v>
      </c>
    </row>
    <row r="2715" spans="1:19">
      <c r="A2715">
        <f>'Previous Trades Import_OMS Quer'!A2715</f>
        <v>0</v>
      </c>
      <c r="B2715">
        <f>'Previous Trades Import_OMS Quer'!B2715</f>
        <v>0</v>
      </c>
      <c r="C2715" s="22">
        <f>'Previous Trades Import_OMS Quer'!C2715</f>
        <v>0</v>
      </c>
      <c r="D2715">
        <f>'Previous Trades Import_OMS Quer'!D2715</f>
        <v>0</v>
      </c>
      <c r="E2715" s="22">
        <f>'Previous Trades Import_OMS Quer'!E2715</f>
        <v>0</v>
      </c>
      <c r="F2715">
        <f>'Previous Trades Import_OMS Quer'!F2715</f>
        <v>0</v>
      </c>
      <c r="G2715">
        <f>'Previous Trades Import_OMS Quer'!G2715</f>
        <v>0</v>
      </c>
      <c r="H2715">
        <f>'Previous Trades Import_OMS Quer'!H2715</f>
        <v>0</v>
      </c>
      <c r="I2715">
        <f>'Previous Trades Import_OMS Quer'!I2715</f>
        <v>0</v>
      </c>
      <c r="J2715">
        <f>'Previous Trades Import_OMS Quer'!J2715</f>
        <v>0</v>
      </c>
      <c r="K2715">
        <f>'Previous Trades Import_OMS Quer'!K2715</f>
        <v>0</v>
      </c>
      <c r="L2715">
        <f>'Previous Trades Import_OMS Quer'!L2715</f>
        <v>0</v>
      </c>
      <c r="M2715">
        <f>'Previous Trades Import_OMS Quer'!M2715</f>
        <v>0</v>
      </c>
      <c r="N2715">
        <f>'Previous Trades Import_OMS Quer'!N2715</f>
        <v>0</v>
      </c>
      <c r="O2715" t="str">
        <f>CLEAN('Previous Trades Import_OMS Quer'!O2715)</f>
        <v/>
      </c>
      <c r="Q2715" s="25">
        <f t="shared" si="84"/>
        <v>0</v>
      </c>
      <c r="R2715" s="25" t="e">
        <f>VLOOKUP(O2715,'Currency Balance'!$O$3:$Q$32,3,0)</f>
        <v>#N/A</v>
      </c>
      <c r="S2715" s="25" t="e">
        <f t="shared" si="85"/>
        <v>#N/A</v>
      </c>
    </row>
    <row r="2716" spans="1:19">
      <c r="A2716">
        <f>'Previous Trades Import_OMS Quer'!A2716</f>
        <v>0</v>
      </c>
      <c r="B2716">
        <f>'Previous Trades Import_OMS Quer'!B2716</f>
        <v>0</v>
      </c>
      <c r="C2716" s="22">
        <f>'Previous Trades Import_OMS Quer'!C2716</f>
        <v>0</v>
      </c>
      <c r="D2716">
        <f>'Previous Trades Import_OMS Quer'!D2716</f>
        <v>0</v>
      </c>
      <c r="E2716" s="22">
        <f>'Previous Trades Import_OMS Quer'!E2716</f>
        <v>0</v>
      </c>
      <c r="F2716">
        <f>'Previous Trades Import_OMS Quer'!F2716</f>
        <v>0</v>
      </c>
      <c r="G2716">
        <f>'Previous Trades Import_OMS Quer'!G2716</f>
        <v>0</v>
      </c>
      <c r="H2716">
        <f>'Previous Trades Import_OMS Quer'!H2716</f>
        <v>0</v>
      </c>
      <c r="I2716">
        <f>'Previous Trades Import_OMS Quer'!I2716</f>
        <v>0</v>
      </c>
      <c r="J2716">
        <f>'Previous Trades Import_OMS Quer'!J2716</f>
        <v>0</v>
      </c>
      <c r="K2716">
        <f>'Previous Trades Import_OMS Quer'!K2716</f>
        <v>0</v>
      </c>
      <c r="L2716">
        <f>'Previous Trades Import_OMS Quer'!L2716</f>
        <v>0</v>
      </c>
      <c r="M2716">
        <f>'Previous Trades Import_OMS Quer'!M2716</f>
        <v>0</v>
      </c>
      <c r="N2716">
        <f>'Previous Trades Import_OMS Quer'!N2716</f>
        <v>0</v>
      </c>
      <c r="O2716" t="str">
        <f>CLEAN('Previous Trades Import_OMS Quer'!O2716)</f>
        <v/>
      </c>
      <c r="Q2716" s="25">
        <f t="shared" si="84"/>
        <v>0</v>
      </c>
      <c r="R2716" s="25" t="e">
        <f>VLOOKUP(O2716,'Currency Balance'!$O$3:$Q$32,3,0)</f>
        <v>#N/A</v>
      </c>
      <c r="S2716" s="25" t="e">
        <f t="shared" si="85"/>
        <v>#N/A</v>
      </c>
    </row>
    <row r="2717" spans="1:19">
      <c r="A2717">
        <f>'Previous Trades Import_OMS Quer'!A2717</f>
        <v>0</v>
      </c>
      <c r="B2717">
        <f>'Previous Trades Import_OMS Quer'!B2717</f>
        <v>0</v>
      </c>
      <c r="C2717" s="22">
        <f>'Previous Trades Import_OMS Quer'!C2717</f>
        <v>0</v>
      </c>
      <c r="D2717">
        <f>'Previous Trades Import_OMS Quer'!D2717</f>
        <v>0</v>
      </c>
      <c r="E2717" s="22">
        <f>'Previous Trades Import_OMS Quer'!E2717</f>
        <v>0</v>
      </c>
      <c r="F2717">
        <f>'Previous Trades Import_OMS Quer'!F2717</f>
        <v>0</v>
      </c>
      <c r="G2717">
        <f>'Previous Trades Import_OMS Quer'!G2717</f>
        <v>0</v>
      </c>
      <c r="H2717">
        <f>'Previous Trades Import_OMS Quer'!H2717</f>
        <v>0</v>
      </c>
      <c r="I2717">
        <f>'Previous Trades Import_OMS Quer'!I2717</f>
        <v>0</v>
      </c>
      <c r="J2717">
        <f>'Previous Trades Import_OMS Quer'!J2717</f>
        <v>0</v>
      </c>
      <c r="K2717">
        <f>'Previous Trades Import_OMS Quer'!K2717</f>
        <v>0</v>
      </c>
      <c r="L2717">
        <f>'Previous Trades Import_OMS Quer'!L2717</f>
        <v>0</v>
      </c>
      <c r="M2717">
        <f>'Previous Trades Import_OMS Quer'!M2717</f>
        <v>0</v>
      </c>
      <c r="N2717">
        <f>'Previous Trades Import_OMS Quer'!N2717</f>
        <v>0</v>
      </c>
      <c r="O2717" t="str">
        <f>CLEAN('Previous Trades Import_OMS Quer'!O2717)</f>
        <v/>
      </c>
      <c r="Q2717" s="25">
        <f t="shared" si="84"/>
        <v>0</v>
      </c>
      <c r="R2717" s="25" t="e">
        <f>VLOOKUP(O2717,'Currency Balance'!$O$3:$Q$32,3,0)</f>
        <v>#N/A</v>
      </c>
      <c r="S2717" s="25" t="e">
        <f t="shared" si="85"/>
        <v>#N/A</v>
      </c>
    </row>
    <row r="2718" spans="1:19">
      <c r="A2718">
        <f>'Previous Trades Import_OMS Quer'!A2718</f>
        <v>0</v>
      </c>
      <c r="B2718">
        <f>'Previous Trades Import_OMS Quer'!B2718</f>
        <v>0</v>
      </c>
      <c r="C2718" s="22">
        <f>'Previous Trades Import_OMS Quer'!C2718</f>
        <v>0</v>
      </c>
      <c r="D2718">
        <f>'Previous Trades Import_OMS Quer'!D2718</f>
        <v>0</v>
      </c>
      <c r="E2718" s="22">
        <f>'Previous Trades Import_OMS Quer'!E2718</f>
        <v>0</v>
      </c>
      <c r="F2718">
        <f>'Previous Trades Import_OMS Quer'!F2718</f>
        <v>0</v>
      </c>
      <c r="G2718">
        <f>'Previous Trades Import_OMS Quer'!G2718</f>
        <v>0</v>
      </c>
      <c r="H2718">
        <f>'Previous Trades Import_OMS Quer'!H2718</f>
        <v>0</v>
      </c>
      <c r="I2718">
        <f>'Previous Trades Import_OMS Quer'!I2718</f>
        <v>0</v>
      </c>
      <c r="J2718">
        <f>'Previous Trades Import_OMS Quer'!J2718</f>
        <v>0</v>
      </c>
      <c r="K2718">
        <f>'Previous Trades Import_OMS Quer'!K2718</f>
        <v>0</v>
      </c>
      <c r="L2718">
        <f>'Previous Trades Import_OMS Quer'!L2718</f>
        <v>0</v>
      </c>
      <c r="M2718">
        <f>'Previous Trades Import_OMS Quer'!M2718</f>
        <v>0</v>
      </c>
      <c r="N2718">
        <f>'Previous Trades Import_OMS Quer'!N2718</f>
        <v>0</v>
      </c>
      <c r="O2718" t="str">
        <f>CLEAN('Previous Trades Import_OMS Quer'!O2718)</f>
        <v/>
      </c>
      <c r="Q2718" s="25">
        <f t="shared" si="84"/>
        <v>0</v>
      </c>
      <c r="R2718" s="25" t="e">
        <f>VLOOKUP(O2718,'Currency Balance'!$O$3:$Q$32,3,0)</f>
        <v>#N/A</v>
      </c>
      <c r="S2718" s="25" t="e">
        <f t="shared" si="85"/>
        <v>#N/A</v>
      </c>
    </row>
    <row r="2719" spans="1:19">
      <c r="A2719">
        <f>'Previous Trades Import_OMS Quer'!A2719</f>
        <v>0</v>
      </c>
      <c r="B2719">
        <f>'Previous Trades Import_OMS Quer'!B2719</f>
        <v>0</v>
      </c>
      <c r="C2719" s="22">
        <f>'Previous Trades Import_OMS Quer'!C2719</f>
        <v>0</v>
      </c>
      <c r="D2719">
        <f>'Previous Trades Import_OMS Quer'!D2719</f>
        <v>0</v>
      </c>
      <c r="E2719" s="22">
        <f>'Previous Trades Import_OMS Quer'!E2719</f>
        <v>0</v>
      </c>
      <c r="F2719">
        <f>'Previous Trades Import_OMS Quer'!F2719</f>
        <v>0</v>
      </c>
      <c r="G2719">
        <f>'Previous Trades Import_OMS Quer'!G2719</f>
        <v>0</v>
      </c>
      <c r="H2719">
        <f>'Previous Trades Import_OMS Quer'!H2719</f>
        <v>0</v>
      </c>
      <c r="I2719">
        <f>'Previous Trades Import_OMS Quer'!I2719</f>
        <v>0</v>
      </c>
      <c r="J2719">
        <f>'Previous Trades Import_OMS Quer'!J2719</f>
        <v>0</v>
      </c>
      <c r="K2719">
        <f>'Previous Trades Import_OMS Quer'!K2719</f>
        <v>0</v>
      </c>
      <c r="L2719">
        <f>'Previous Trades Import_OMS Quer'!L2719</f>
        <v>0</v>
      </c>
      <c r="M2719">
        <f>'Previous Trades Import_OMS Quer'!M2719</f>
        <v>0</v>
      </c>
      <c r="N2719">
        <f>'Previous Trades Import_OMS Quer'!N2719</f>
        <v>0</v>
      </c>
      <c r="O2719" t="str">
        <f>CLEAN('Previous Trades Import_OMS Quer'!O2719)</f>
        <v/>
      </c>
      <c r="Q2719" s="25">
        <f t="shared" si="84"/>
        <v>0</v>
      </c>
      <c r="R2719" s="25" t="e">
        <f>VLOOKUP(O2719,'Currency Balance'!$O$3:$Q$32,3,0)</f>
        <v>#N/A</v>
      </c>
      <c r="S2719" s="25" t="e">
        <f t="shared" si="85"/>
        <v>#N/A</v>
      </c>
    </row>
    <row r="2720" spans="1:19">
      <c r="A2720">
        <f>'Previous Trades Import_OMS Quer'!A2720</f>
        <v>0</v>
      </c>
      <c r="B2720">
        <f>'Previous Trades Import_OMS Quer'!B2720</f>
        <v>0</v>
      </c>
      <c r="C2720" s="22">
        <f>'Previous Trades Import_OMS Quer'!C2720</f>
        <v>0</v>
      </c>
      <c r="D2720">
        <f>'Previous Trades Import_OMS Quer'!D2720</f>
        <v>0</v>
      </c>
      <c r="E2720" s="22">
        <f>'Previous Trades Import_OMS Quer'!E2720</f>
        <v>0</v>
      </c>
      <c r="F2720">
        <f>'Previous Trades Import_OMS Quer'!F2720</f>
        <v>0</v>
      </c>
      <c r="G2720">
        <f>'Previous Trades Import_OMS Quer'!G2720</f>
        <v>0</v>
      </c>
      <c r="H2720">
        <f>'Previous Trades Import_OMS Quer'!H2720</f>
        <v>0</v>
      </c>
      <c r="I2720">
        <f>'Previous Trades Import_OMS Quer'!I2720</f>
        <v>0</v>
      </c>
      <c r="J2720">
        <f>'Previous Trades Import_OMS Quer'!J2720</f>
        <v>0</v>
      </c>
      <c r="K2720">
        <f>'Previous Trades Import_OMS Quer'!K2720</f>
        <v>0</v>
      </c>
      <c r="L2720">
        <f>'Previous Trades Import_OMS Quer'!L2720</f>
        <v>0</v>
      </c>
      <c r="M2720">
        <f>'Previous Trades Import_OMS Quer'!M2720</f>
        <v>0</v>
      </c>
      <c r="N2720">
        <f>'Previous Trades Import_OMS Quer'!N2720</f>
        <v>0</v>
      </c>
      <c r="O2720" t="str">
        <f>CLEAN('Previous Trades Import_OMS Quer'!O2720)</f>
        <v/>
      </c>
      <c r="Q2720" s="25">
        <f t="shared" si="84"/>
        <v>0</v>
      </c>
      <c r="R2720" s="25" t="e">
        <f>VLOOKUP(O2720,'Currency Balance'!$O$3:$Q$32,3,0)</f>
        <v>#N/A</v>
      </c>
      <c r="S2720" s="25" t="e">
        <f t="shared" si="85"/>
        <v>#N/A</v>
      </c>
    </row>
    <row r="2721" spans="1:19">
      <c r="A2721">
        <f>'Previous Trades Import_OMS Quer'!A2721</f>
        <v>0</v>
      </c>
      <c r="B2721">
        <f>'Previous Trades Import_OMS Quer'!B2721</f>
        <v>0</v>
      </c>
      <c r="C2721" s="22">
        <f>'Previous Trades Import_OMS Quer'!C2721</f>
        <v>0</v>
      </c>
      <c r="D2721">
        <f>'Previous Trades Import_OMS Quer'!D2721</f>
        <v>0</v>
      </c>
      <c r="E2721" s="22">
        <f>'Previous Trades Import_OMS Quer'!E2721</f>
        <v>0</v>
      </c>
      <c r="F2721">
        <f>'Previous Trades Import_OMS Quer'!F2721</f>
        <v>0</v>
      </c>
      <c r="G2721">
        <f>'Previous Trades Import_OMS Quer'!G2721</f>
        <v>0</v>
      </c>
      <c r="H2721">
        <f>'Previous Trades Import_OMS Quer'!H2721</f>
        <v>0</v>
      </c>
      <c r="I2721">
        <f>'Previous Trades Import_OMS Quer'!I2721</f>
        <v>0</v>
      </c>
      <c r="J2721">
        <f>'Previous Trades Import_OMS Quer'!J2721</f>
        <v>0</v>
      </c>
      <c r="K2721">
        <f>'Previous Trades Import_OMS Quer'!K2721</f>
        <v>0</v>
      </c>
      <c r="L2721">
        <f>'Previous Trades Import_OMS Quer'!L2721</f>
        <v>0</v>
      </c>
      <c r="M2721">
        <f>'Previous Trades Import_OMS Quer'!M2721</f>
        <v>0</v>
      </c>
      <c r="N2721">
        <f>'Previous Trades Import_OMS Quer'!N2721</f>
        <v>0</v>
      </c>
      <c r="O2721" t="str">
        <f>CLEAN('Previous Trades Import_OMS Quer'!O2721)</f>
        <v/>
      </c>
      <c r="Q2721" s="25">
        <f t="shared" si="84"/>
        <v>0</v>
      </c>
      <c r="R2721" s="25" t="e">
        <f>VLOOKUP(O2721,'Currency Balance'!$O$3:$Q$32,3,0)</f>
        <v>#N/A</v>
      </c>
      <c r="S2721" s="25" t="e">
        <f t="shared" si="85"/>
        <v>#N/A</v>
      </c>
    </row>
    <row r="2722" spans="1:19">
      <c r="A2722">
        <f>'Previous Trades Import_OMS Quer'!A2722</f>
        <v>0</v>
      </c>
      <c r="B2722">
        <f>'Previous Trades Import_OMS Quer'!B2722</f>
        <v>0</v>
      </c>
      <c r="C2722" s="22">
        <f>'Previous Trades Import_OMS Quer'!C2722</f>
        <v>0</v>
      </c>
      <c r="D2722">
        <f>'Previous Trades Import_OMS Quer'!D2722</f>
        <v>0</v>
      </c>
      <c r="E2722" s="22">
        <f>'Previous Trades Import_OMS Quer'!E2722</f>
        <v>0</v>
      </c>
      <c r="F2722">
        <f>'Previous Trades Import_OMS Quer'!F2722</f>
        <v>0</v>
      </c>
      <c r="G2722">
        <f>'Previous Trades Import_OMS Quer'!G2722</f>
        <v>0</v>
      </c>
      <c r="H2722">
        <f>'Previous Trades Import_OMS Quer'!H2722</f>
        <v>0</v>
      </c>
      <c r="I2722">
        <f>'Previous Trades Import_OMS Quer'!I2722</f>
        <v>0</v>
      </c>
      <c r="J2722">
        <f>'Previous Trades Import_OMS Quer'!J2722</f>
        <v>0</v>
      </c>
      <c r="K2722">
        <f>'Previous Trades Import_OMS Quer'!K2722</f>
        <v>0</v>
      </c>
      <c r="L2722">
        <f>'Previous Trades Import_OMS Quer'!L2722</f>
        <v>0</v>
      </c>
      <c r="M2722">
        <f>'Previous Trades Import_OMS Quer'!M2722</f>
        <v>0</v>
      </c>
      <c r="N2722">
        <f>'Previous Trades Import_OMS Quer'!N2722</f>
        <v>0</v>
      </c>
      <c r="O2722" t="str">
        <f>CLEAN('Previous Trades Import_OMS Quer'!O2722)</f>
        <v/>
      </c>
      <c r="Q2722" s="25">
        <f t="shared" si="84"/>
        <v>0</v>
      </c>
      <c r="R2722" s="25" t="e">
        <f>VLOOKUP(O2722,'Currency Balance'!$O$3:$Q$32,3,0)</f>
        <v>#N/A</v>
      </c>
      <c r="S2722" s="25" t="e">
        <f t="shared" si="85"/>
        <v>#N/A</v>
      </c>
    </row>
    <row r="2723" spans="1:19">
      <c r="A2723">
        <f>'Previous Trades Import_OMS Quer'!A2723</f>
        <v>0</v>
      </c>
      <c r="B2723">
        <f>'Previous Trades Import_OMS Quer'!B2723</f>
        <v>0</v>
      </c>
      <c r="C2723" s="22">
        <f>'Previous Trades Import_OMS Quer'!C2723</f>
        <v>0</v>
      </c>
      <c r="D2723">
        <f>'Previous Trades Import_OMS Quer'!D2723</f>
        <v>0</v>
      </c>
      <c r="E2723" s="22">
        <f>'Previous Trades Import_OMS Quer'!E2723</f>
        <v>0</v>
      </c>
      <c r="F2723">
        <f>'Previous Trades Import_OMS Quer'!F2723</f>
        <v>0</v>
      </c>
      <c r="G2723">
        <f>'Previous Trades Import_OMS Quer'!G2723</f>
        <v>0</v>
      </c>
      <c r="H2723">
        <f>'Previous Trades Import_OMS Quer'!H2723</f>
        <v>0</v>
      </c>
      <c r="I2723">
        <f>'Previous Trades Import_OMS Quer'!I2723</f>
        <v>0</v>
      </c>
      <c r="J2723">
        <f>'Previous Trades Import_OMS Quer'!J2723</f>
        <v>0</v>
      </c>
      <c r="K2723">
        <f>'Previous Trades Import_OMS Quer'!K2723</f>
        <v>0</v>
      </c>
      <c r="L2723">
        <f>'Previous Trades Import_OMS Quer'!L2723</f>
        <v>0</v>
      </c>
      <c r="M2723">
        <f>'Previous Trades Import_OMS Quer'!M2723</f>
        <v>0</v>
      </c>
      <c r="N2723">
        <f>'Previous Trades Import_OMS Quer'!N2723</f>
        <v>0</v>
      </c>
      <c r="O2723" t="str">
        <f>CLEAN('Previous Trades Import_OMS Quer'!O2723)</f>
        <v/>
      </c>
      <c r="Q2723" s="25">
        <f t="shared" si="84"/>
        <v>0</v>
      </c>
      <c r="R2723" s="25" t="e">
        <f>VLOOKUP(O2723,'Currency Balance'!$O$3:$Q$32,3,0)</f>
        <v>#N/A</v>
      </c>
      <c r="S2723" s="25" t="e">
        <f t="shared" si="85"/>
        <v>#N/A</v>
      </c>
    </row>
    <row r="2724" spans="1:19">
      <c r="A2724">
        <f>'Previous Trades Import_OMS Quer'!A2724</f>
        <v>0</v>
      </c>
      <c r="B2724">
        <f>'Previous Trades Import_OMS Quer'!B2724</f>
        <v>0</v>
      </c>
      <c r="C2724" s="22">
        <f>'Previous Trades Import_OMS Quer'!C2724</f>
        <v>0</v>
      </c>
      <c r="D2724">
        <f>'Previous Trades Import_OMS Quer'!D2724</f>
        <v>0</v>
      </c>
      <c r="E2724" s="22">
        <f>'Previous Trades Import_OMS Quer'!E2724</f>
        <v>0</v>
      </c>
      <c r="F2724">
        <f>'Previous Trades Import_OMS Quer'!F2724</f>
        <v>0</v>
      </c>
      <c r="G2724">
        <f>'Previous Trades Import_OMS Quer'!G2724</f>
        <v>0</v>
      </c>
      <c r="H2724">
        <f>'Previous Trades Import_OMS Quer'!H2724</f>
        <v>0</v>
      </c>
      <c r="I2724">
        <f>'Previous Trades Import_OMS Quer'!I2724</f>
        <v>0</v>
      </c>
      <c r="J2724">
        <f>'Previous Trades Import_OMS Quer'!J2724</f>
        <v>0</v>
      </c>
      <c r="K2724">
        <f>'Previous Trades Import_OMS Quer'!K2724</f>
        <v>0</v>
      </c>
      <c r="L2724">
        <f>'Previous Trades Import_OMS Quer'!L2724</f>
        <v>0</v>
      </c>
      <c r="M2724">
        <f>'Previous Trades Import_OMS Quer'!M2724</f>
        <v>0</v>
      </c>
      <c r="N2724">
        <f>'Previous Trades Import_OMS Quer'!N2724</f>
        <v>0</v>
      </c>
      <c r="O2724" t="str">
        <f>CLEAN('Previous Trades Import_OMS Quer'!O2724)</f>
        <v/>
      </c>
      <c r="Q2724" s="25">
        <f t="shared" si="84"/>
        <v>0</v>
      </c>
      <c r="R2724" s="25" t="e">
        <f>VLOOKUP(O2724,'Currency Balance'!$O$3:$Q$32,3,0)</f>
        <v>#N/A</v>
      </c>
      <c r="S2724" s="25" t="e">
        <f t="shared" si="85"/>
        <v>#N/A</v>
      </c>
    </row>
    <row r="2725" spans="1:19">
      <c r="A2725">
        <f>'Previous Trades Import_OMS Quer'!A2725</f>
        <v>0</v>
      </c>
      <c r="B2725">
        <f>'Previous Trades Import_OMS Quer'!B2725</f>
        <v>0</v>
      </c>
      <c r="C2725" s="22">
        <f>'Previous Trades Import_OMS Quer'!C2725</f>
        <v>0</v>
      </c>
      <c r="D2725">
        <f>'Previous Trades Import_OMS Quer'!D2725</f>
        <v>0</v>
      </c>
      <c r="E2725" s="22">
        <f>'Previous Trades Import_OMS Quer'!E2725</f>
        <v>0</v>
      </c>
      <c r="F2725">
        <f>'Previous Trades Import_OMS Quer'!F2725</f>
        <v>0</v>
      </c>
      <c r="G2725">
        <f>'Previous Trades Import_OMS Quer'!G2725</f>
        <v>0</v>
      </c>
      <c r="H2725">
        <f>'Previous Trades Import_OMS Quer'!H2725</f>
        <v>0</v>
      </c>
      <c r="I2725">
        <f>'Previous Trades Import_OMS Quer'!I2725</f>
        <v>0</v>
      </c>
      <c r="J2725">
        <f>'Previous Trades Import_OMS Quer'!J2725</f>
        <v>0</v>
      </c>
      <c r="K2725">
        <f>'Previous Trades Import_OMS Quer'!K2725</f>
        <v>0</v>
      </c>
      <c r="L2725">
        <f>'Previous Trades Import_OMS Quer'!L2725</f>
        <v>0</v>
      </c>
      <c r="M2725">
        <f>'Previous Trades Import_OMS Quer'!M2725</f>
        <v>0</v>
      </c>
      <c r="N2725">
        <f>'Previous Trades Import_OMS Quer'!N2725</f>
        <v>0</v>
      </c>
      <c r="O2725" t="str">
        <f>CLEAN('Previous Trades Import_OMS Quer'!O2725)</f>
        <v/>
      </c>
      <c r="Q2725" s="25">
        <f t="shared" si="84"/>
        <v>0</v>
      </c>
      <c r="R2725" s="25" t="e">
        <f>VLOOKUP(O2725,'Currency Balance'!$O$3:$Q$32,3,0)</f>
        <v>#N/A</v>
      </c>
      <c r="S2725" s="25" t="e">
        <f t="shared" si="85"/>
        <v>#N/A</v>
      </c>
    </row>
    <row r="2726" spans="1:19">
      <c r="A2726">
        <f>'Previous Trades Import_OMS Quer'!A2726</f>
        <v>0</v>
      </c>
      <c r="B2726">
        <f>'Previous Trades Import_OMS Quer'!B2726</f>
        <v>0</v>
      </c>
      <c r="C2726" s="22">
        <f>'Previous Trades Import_OMS Quer'!C2726</f>
        <v>0</v>
      </c>
      <c r="D2726">
        <f>'Previous Trades Import_OMS Quer'!D2726</f>
        <v>0</v>
      </c>
      <c r="E2726" s="22">
        <f>'Previous Trades Import_OMS Quer'!E2726</f>
        <v>0</v>
      </c>
      <c r="F2726">
        <f>'Previous Trades Import_OMS Quer'!F2726</f>
        <v>0</v>
      </c>
      <c r="G2726">
        <f>'Previous Trades Import_OMS Quer'!G2726</f>
        <v>0</v>
      </c>
      <c r="H2726">
        <f>'Previous Trades Import_OMS Quer'!H2726</f>
        <v>0</v>
      </c>
      <c r="I2726">
        <f>'Previous Trades Import_OMS Quer'!I2726</f>
        <v>0</v>
      </c>
      <c r="J2726">
        <f>'Previous Trades Import_OMS Quer'!J2726</f>
        <v>0</v>
      </c>
      <c r="K2726">
        <f>'Previous Trades Import_OMS Quer'!K2726</f>
        <v>0</v>
      </c>
      <c r="L2726">
        <f>'Previous Trades Import_OMS Quer'!L2726</f>
        <v>0</v>
      </c>
      <c r="M2726">
        <f>'Previous Trades Import_OMS Quer'!M2726</f>
        <v>0</v>
      </c>
      <c r="N2726">
        <f>'Previous Trades Import_OMS Quer'!N2726</f>
        <v>0</v>
      </c>
      <c r="O2726" t="str">
        <f>CLEAN('Previous Trades Import_OMS Quer'!O2726)</f>
        <v/>
      </c>
      <c r="Q2726" s="25">
        <f t="shared" si="84"/>
        <v>0</v>
      </c>
      <c r="R2726" s="25" t="e">
        <f>VLOOKUP(O2726,'Currency Balance'!$O$3:$Q$32,3,0)</f>
        <v>#N/A</v>
      </c>
      <c r="S2726" s="25" t="e">
        <f t="shared" si="85"/>
        <v>#N/A</v>
      </c>
    </row>
    <row r="2727" spans="1:19">
      <c r="A2727">
        <f>'Previous Trades Import_OMS Quer'!A2727</f>
        <v>0</v>
      </c>
      <c r="B2727">
        <f>'Previous Trades Import_OMS Quer'!B2727</f>
        <v>0</v>
      </c>
      <c r="C2727" s="22">
        <f>'Previous Trades Import_OMS Quer'!C2727</f>
        <v>0</v>
      </c>
      <c r="D2727">
        <f>'Previous Trades Import_OMS Quer'!D2727</f>
        <v>0</v>
      </c>
      <c r="E2727" s="22">
        <f>'Previous Trades Import_OMS Quer'!E2727</f>
        <v>0</v>
      </c>
      <c r="F2727">
        <f>'Previous Trades Import_OMS Quer'!F2727</f>
        <v>0</v>
      </c>
      <c r="G2727">
        <f>'Previous Trades Import_OMS Quer'!G2727</f>
        <v>0</v>
      </c>
      <c r="H2727">
        <f>'Previous Trades Import_OMS Quer'!H2727</f>
        <v>0</v>
      </c>
      <c r="I2727">
        <f>'Previous Trades Import_OMS Quer'!I2727</f>
        <v>0</v>
      </c>
      <c r="J2727">
        <f>'Previous Trades Import_OMS Quer'!J2727</f>
        <v>0</v>
      </c>
      <c r="K2727">
        <f>'Previous Trades Import_OMS Quer'!K2727</f>
        <v>0</v>
      </c>
      <c r="L2727">
        <f>'Previous Trades Import_OMS Quer'!L2727</f>
        <v>0</v>
      </c>
      <c r="M2727">
        <f>'Previous Trades Import_OMS Quer'!M2727</f>
        <v>0</v>
      </c>
      <c r="N2727">
        <f>'Previous Trades Import_OMS Quer'!N2727</f>
        <v>0</v>
      </c>
      <c r="O2727" t="str">
        <f>CLEAN('Previous Trades Import_OMS Quer'!O2727)</f>
        <v/>
      </c>
      <c r="Q2727" s="25">
        <f t="shared" si="84"/>
        <v>0</v>
      </c>
      <c r="R2727" s="25" t="e">
        <f>VLOOKUP(O2727,'Currency Balance'!$O$3:$Q$32,3,0)</f>
        <v>#N/A</v>
      </c>
      <c r="S2727" s="25" t="e">
        <f t="shared" si="85"/>
        <v>#N/A</v>
      </c>
    </row>
    <row r="2728" spans="1:19">
      <c r="A2728">
        <f>'Previous Trades Import_OMS Quer'!A2728</f>
        <v>0</v>
      </c>
      <c r="B2728">
        <f>'Previous Trades Import_OMS Quer'!B2728</f>
        <v>0</v>
      </c>
      <c r="C2728" s="22">
        <f>'Previous Trades Import_OMS Quer'!C2728</f>
        <v>0</v>
      </c>
      <c r="D2728">
        <f>'Previous Trades Import_OMS Quer'!D2728</f>
        <v>0</v>
      </c>
      <c r="E2728" s="22">
        <f>'Previous Trades Import_OMS Quer'!E2728</f>
        <v>0</v>
      </c>
      <c r="F2728">
        <f>'Previous Trades Import_OMS Quer'!F2728</f>
        <v>0</v>
      </c>
      <c r="G2728">
        <f>'Previous Trades Import_OMS Quer'!G2728</f>
        <v>0</v>
      </c>
      <c r="H2728">
        <f>'Previous Trades Import_OMS Quer'!H2728</f>
        <v>0</v>
      </c>
      <c r="I2728">
        <f>'Previous Trades Import_OMS Quer'!I2728</f>
        <v>0</v>
      </c>
      <c r="J2728">
        <f>'Previous Trades Import_OMS Quer'!J2728</f>
        <v>0</v>
      </c>
      <c r="K2728">
        <f>'Previous Trades Import_OMS Quer'!K2728</f>
        <v>0</v>
      </c>
      <c r="L2728">
        <f>'Previous Trades Import_OMS Quer'!L2728</f>
        <v>0</v>
      </c>
      <c r="M2728">
        <f>'Previous Trades Import_OMS Quer'!M2728</f>
        <v>0</v>
      </c>
      <c r="N2728">
        <f>'Previous Trades Import_OMS Quer'!N2728</f>
        <v>0</v>
      </c>
      <c r="O2728" t="str">
        <f>CLEAN('Previous Trades Import_OMS Quer'!O2728)</f>
        <v/>
      </c>
      <c r="Q2728" s="25">
        <f t="shared" si="84"/>
        <v>0</v>
      </c>
      <c r="R2728" s="25" t="e">
        <f>VLOOKUP(O2728,'Currency Balance'!$O$3:$Q$32,3,0)</f>
        <v>#N/A</v>
      </c>
      <c r="S2728" s="25" t="e">
        <f t="shared" si="85"/>
        <v>#N/A</v>
      </c>
    </row>
    <row r="2729" spans="1:19">
      <c r="A2729">
        <f>'Previous Trades Import_OMS Quer'!A2729</f>
        <v>0</v>
      </c>
      <c r="B2729">
        <f>'Previous Trades Import_OMS Quer'!B2729</f>
        <v>0</v>
      </c>
      <c r="C2729" s="22">
        <f>'Previous Trades Import_OMS Quer'!C2729</f>
        <v>0</v>
      </c>
      <c r="D2729">
        <f>'Previous Trades Import_OMS Quer'!D2729</f>
        <v>0</v>
      </c>
      <c r="E2729" s="22">
        <f>'Previous Trades Import_OMS Quer'!E2729</f>
        <v>0</v>
      </c>
      <c r="F2729">
        <f>'Previous Trades Import_OMS Quer'!F2729</f>
        <v>0</v>
      </c>
      <c r="G2729">
        <f>'Previous Trades Import_OMS Quer'!G2729</f>
        <v>0</v>
      </c>
      <c r="H2729">
        <f>'Previous Trades Import_OMS Quer'!H2729</f>
        <v>0</v>
      </c>
      <c r="I2729">
        <f>'Previous Trades Import_OMS Quer'!I2729</f>
        <v>0</v>
      </c>
      <c r="J2729">
        <f>'Previous Trades Import_OMS Quer'!J2729</f>
        <v>0</v>
      </c>
      <c r="K2729">
        <f>'Previous Trades Import_OMS Quer'!K2729</f>
        <v>0</v>
      </c>
      <c r="L2729">
        <f>'Previous Trades Import_OMS Quer'!L2729</f>
        <v>0</v>
      </c>
      <c r="M2729">
        <f>'Previous Trades Import_OMS Quer'!M2729</f>
        <v>0</v>
      </c>
      <c r="N2729">
        <f>'Previous Trades Import_OMS Quer'!N2729</f>
        <v>0</v>
      </c>
      <c r="O2729" t="str">
        <f>CLEAN('Previous Trades Import_OMS Quer'!O2729)</f>
        <v/>
      </c>
      <c r="Q2729" s="25">
        <f t="shared" si="84"/>
        <v>0</v>
      </c>
      <c r="R2729" s="25" t="e">
        <f>VLOOKUP(O2729,'Currency Balance'!$O$3:$Q$32,3,0)</f>
        <v>#N/A</v>
      </c>
      <c r="S2729" s="25" t="e">
        <f t="shared" si="85"/>
        <v>#N/A</v>
      </c>
    </row>
    <row r="2730" spans="1:19">
      <c r="A2730">
        <f>'Previous Trades Import_OMS Quer'!A2730</f>
        <v>0</v>
      </c>
      <c r="B2730">
        <f>'Previous Trades Import_OMS Quer'!B2730</f>
        <v>0</v>
      </c>
      <c r="C2730" s="22">
        <f>'Previous Trades Import_OMS Quer'!C2730</f>
        <v>0</v>
      </c>
      <c r="D2730">
        <f>'Previous Trades Import_OMS Quer'!D2730</f>
        <v>0</v>
      </c>
      <c r="E2730" s="22">
        <f>'Previous Trades Import_OMS Quer'!E2730</f>
        <v>0</v>
      </c>
      <c r="F2730">
        <f>'Previous Trades Import_OMS Quer'!F2730</f>
        <v>0</v>
      </c>
      <c r="G2730">
        <f>'Previous Trades Import_OMS Quer'!G2730</f>
        <v>0</v>
      </c>
      <c r="H2730">
        <f>'Previous Trades Import_OMS Quer'!H2730</f>
        <v>0</v>
      </c>
      <c r="I2730">
        <f>'Previous Trades Import_OMS Quer'!I2730</f>
        <v>0</v>
      </c>
      <c r="J2730">
        <f>'Previous Trades Import_OMS Quer'!J2730</f>
        <v>0</v>
      </c>
      <c r="K2730">
        <f>'Previous Trades Import_OMS Quer'!K2730</f>
        <v>0</v>
      </c>
      <c r="L2730">
        <f>'Previous Trades Import_OMS Quer'!L2730</f>
        <v>0</v>
      </c>
      <c r="M2730">
        <f>'Previous Trades Import_OMS Quer'!M2730</f>
        <v>0</v>
      </c>
      <c r="N2730">
        <f>'Previous Trades Import_OMS Quer'!N2730</f>
        <v>0</v>
      </c>
      <c r="O2730" t="str">
        <f>CLEAN('Previous Trades Import_OMS Quer'!O2730)</f>
        <v/>
      </c>
      <c r="Q2730" s="25">
        <f t="shared" si="84"/>
        <v>0</v>
      </c>
      <c r="R2730" s="25" t="e">
        <f>VLOOKUP(O2730,'Currency Balance'!$O$3:$Q$32,3,0)</f>
        <v>#N/A</v>
      </c>
      <c r="S2730" s="25" t="e">
        <f t="shared" si="85"/>
        <v>#N/A</v>
      </c>
    </row>
    <row r="2731" spans="1:19">
      <c r="A2731">
        <f>'Previous Trades Import_OMS Quer'!A2731</f>
        <v>0</v>
      </c>
      <c r="B2731">
        <f>'Previous Trades Import_OMS Quer'!B2731</f>
        <v>0</v>
      </c>
      <c r="C2731" s="22">
        <f>'Previous Trades Import_OMS Quer'!C2731</f>
        <v>0</v>
      </c>
      <c r="D2731">
        <f>'Previous Trades Import_OMS Quer'!D2731</f>
        <v>0</v>
      </c>
      <c r="E2731" s="22">
        <f>'Previous Trades Import_OMS Quer'!E2731</f>
        <v>0</v>
      </c>
      <c r="F2731">
        <f>'Previous Trades Import_OMS Quer'!F2731</f>
        <v>0</v>
      </c>
      <c r="G2731">
        <f>'Previous Trades Import_OMS Quer'!G2731</f>
        <v>0</v>
      </c>
      <c r="H2731">
        <f>'Previous Trades Import_OMS Quer'!H2731</f>
        <v>0</v>
      </c>
      <c r="I2731">
        <f>'Previous Trades Import_OMS Quer'!I2731</f>
        <v>0</v>
      </c>
      <c r="J2731">
        <f>'Previous Trades Import_OMS Quer'!J2731</f>
        <v>0</v>
      </c>
      <c r="K2731">
        <f>'Previous Trades Import_OMS Quer'!K2731</f>
        <v>0</v>
      </c>
      <c r="L2731">
        <f>'Previous Trades Import_OMS Quer'!L2731</f>
        <v>0</v>
      </c>
      <c r="M2731">
        <f>'Previous Trades Import_OMS Quer'!M2731</f>
        <v>0</v>
      </c>
      <c r="N2731">
        <f>'Previous Trades Import_OMS Quer'!N2731</f>
        <v>0</v>
      </c>
      <c r="O2731" t="str">
        <f>CLEAN('Previous Trades Import_OMS Quer'!O2731)</f>
        <v/>
      </c>
      <c r="Q2731" s="25">
        <f t="shared" si="84"/>
        <v>0</v>
      </c>
      <c r="R2731" s="25" t="e">
        <f>VLOOKUP(O2731,'Currency Balance'!$O$3:$Q$32,3,0)</f>
        <v>#N/A</v>
      </c>
      <c r="S2731" s="25" t="e">
        <f t="shared" si="85"/>
        <v>#N/A</v>
      </c>
    </row>
    <row r="2732" spans="1:19">
      <c r="A2732">
        <f>'Previous Trades Import_OMS Quer'!A2732</f>
        <v>0</v>
      </c>
      <c r="B2732">
        <f>'Previous Trades Import_OMS Quer'!B2732</f>
        <v>0</v>
      </c>
      <c r="C2732" s="22">
        <f>'Previous Trades Import_OMS Quer'!C2732</f>
        <v>0</v>
      </c>
      <c r="D2732">
        <f>'Previous Trades Import_OMS Quer'!D2732</f>
        <v>0</v>
      </c>
      <c r="E2732" s="22">
        <f>'Previous Trades Import_OMS Quer'!E2732</f>
        <v>0</v>
      </c>
      <c r="F2732">
        <f>'Previous Trades Import_OMS Quer'!F2732</f>
        <v>0</v>
      </c>
      <c r="G2732">
        <f>'Previous Trades Import_OMS Quer'!G2732</f>
        <v>0</v>
      </c>
      <c r="H2732">
        <f>'Previous Trades Import_OMS Quer'!H2732</f>
        <v>0</v>
      </c>
      <c r="I2732">
        <f>'Previous Trades Import_OMS Quer'!I2732</f>
        <v>0</v>
      </c>
      <c r="J2732">
        <f>'Previous Trades Import_OMS Quer'!J2732</f>
        <v>0</v>
      </c>
      <c r="K2732">
        <f>'Previous Trades Import_OMS Quer'!K2732</f>
        <v>0</v>
      </c>
      <c r="L2732">
        <f>'Previous Trades Import_OMS Quer'!L2732</f>
        <v>0</v>
      </c>
      <c r="M2732">
        <f>'Previous Trades Import_OMS Quer'!M2732</f>
        <v>0</v>
      </c>
      <c r="N2732">
        <f>'Previous Trades Import_OMS Quer'!N2732</f>
        <v>0</v>
      </c>
      <c r="O2732" t="str">
        <f>CLEAN('Previous Trades Import_OMS Quer'!O2732)</f>
        <v/>
      </c>
      <c r="Q2732" s="25">
        <f t="shared" si="84"/>
        <v>0</v>
      </c>
      <c r="R2732" s="25" t="e">
        <f>VLOOKUP(O2732,'Currency Balance'!$O$3:$Q$32,3,0)</f>
        <v>#N/A</v>
      </c>
      <c r="S2732" s="25" t="e">
        <f t="shared" si="85"/>
        <v>#N/A</v>
      </c>
    </row>
    <row r="2733" spans="1:19">
      <c r="A2733">
        <f>'Previous Trades Import_OMS Quer'!A2733</f>
        <v>0</v>
      </c>
      <c r="B2733">
        <f>'Previous Trades Import_OMS Quer'!B2733</f>
        <v>0</v>
      </c>
      <c r="C2733" s="22">
        <f>'Previous Trades Import_OMS Quer'!C2733</f>
        <v>0</v>
      </c>
      <c r="D2733">
        <f>'Previous Trades Import_OMS Quer'!D2733</f>
        <v>0</v>
      </c>
      <c r="E2733" s="22">
        <f>'Previous Trades Import_OMS Quer'!E2733</f>
        <v>0</v>
      </c>
      <c r="F2733">
        <f>'Previous Trades Import_OMS Quer'!F2733</f>
        <v>0</v>
      </c>
      <c r="G2733">
        <f>'Previous Trades Import_OMS Quer'!G2733</f>
        <v>0</v>
      </c>
      <c r="H2733">
        <f>'Previous Trades Import_OMS Quer'!H2733</f>
        <v>0</v>
      </c>
      <c r="I2733">
        <f>'Previous Trades Import_OMS Quer'!I2733</f>
        <v>0</v>
      </c>
      <c r="J2733">
        <f>'Previous Trades Import_OMS Quer'!J2733</f>
        <v>0</v>
      </c>
      <c r="K2733">
        <f>'Previous Trades Import_OMS Quer'!K2733</f>
        <v>0</v>
      </c>
      <c r="L2733">
        <f>'Previous Trades Import_OMS Quer'!L2733</f>
        <v>0</v>
      </c>
      <c r="M2733">
        <f>'Previous Trades Import_OMS Quer'!M2733</f>
        <v>0</v>
      </c>
      <c r="N2733">
        <f>'Previous Trades Import_OMS Quer'!N2733</f>
        <v>0</v>
      </c>
      <c r="O2733" t="str">
        <f>CLEAN('Previous Trades Import_OMS Quer'!O2733)</f>
        <v/>
      </c>
      <c r="Q2733" s="25">
        <f t="shared" si="84"/>
        <v>0</v>
      </c>
      <c r="R2733" s="25" t="e">
        <f>VLOOKUP(O2733,'Currency Balance'!$O$3:$Q$32,3,0)</f>
        <v>#N/A</v>
      </c>
      <c r="S2733" s="25" t="e">
        <f t="shared" si="85"/>
        <v>#N/A</v>
      </c>
    </row>
    <row r="2734" spans="1:19">
      <c r="A2734">
        <f>'Previous Trades Import_OMS Quer'!A2734</f>
        <v>0</v>
      </c>
      <c r="B2734">
        <f>'Previous Trades Import_OMS Quer'!B2734</f>
        <v>0</v>
      </c>
      <c r="C2734" s="22">
        <f>'Previous Trades Import_OMS Quer'!C2734</f>
        <v>0</v>
      </c>
      <c r="D2734">
        <f>'Previous Trades Import_OMS Quer'!D2734</f>
        <v>0</v>
      </c>
      <c r="E2734" s="22">
        <f>'Previous Trades Import_OMS Quer'!E2734</f>
        <v>0</v>
      </c>
      <c r="F2734">
        <f>'Previous Trades Import_OMS Quer'!F2734</f>
        <v>0</v>
      </c>
      <c r="G2734">
        <f>'Previous Trades Import_OMS Quer'!G2734</f>
        <v>0</v>
      </c>
      <c r="H2734">
        <f>'Previous Trades Import_OMS Quer'!H2734</f>
        <v>0</v>
      </c>
      <c r="I2734">
        <f>'Previous Trades Import_OMS Quer'!I2734</f>
        <v>0</v>
      </c>
      <c r="J2734">
        <f>'Previous Trades Import_OMS Quer'!J2734</f>
        <v>0</v>
      </c>
      <c r="K2734">
        <f>'Previous Trades Import_OMS Quer'!K2734</f>
        <v>0</v>
      </c>
      <c r="L2734">
        <f>'Previous Trades Import_OMS Quer'!L2734</f>
        <v>0</v>
      </c>
      <c r="M2734">
        <f>'Previous Trades Import_OMS Quer'!M2734</f>
        <v>0</v>
      </c>
      <c r="N2734">
        <f>'Previous Trades Import_OMS Quer'!N2734</f>
        <v>0</v>
      </c>
      <c r="O2734" t="str">
        <f>CLEAN('Previous Trades Import_OMS Quer'!O2734)</f>
        <v/>
      </c>
      <c r="Q2734" s="25">
        <f t="shared" si="84"/>
        <v>0</v>
      </c>
      <c r="R2734" s="25" t="e">
        <f>VLOOKUP(O2734,'Currency Balance'!$O$3:$Q$32,3,0)</f>
        <v>#N/A</v>
      </c>
      <c r="S2734" s="25" t="e">
        <f t="shared" si="85"/>
        <v>#N/A</v>
      </c>
    </row>
    <row r="2735" spans="1:19">
      <c r="A2735">
        <f>'Previous Trades Import_OMS Quer'!A2735</f>
        <v>0</v>
      </c>
      <c r="B2735">
        <f>'Previous Trades Import_OMS Quer'!B2735</f>
        <v>0</v>
      </c>
      <c r="C2735" s="22">
        <f>'Previous Trades Import_OMS Quer'!C2735</f>
        <v>0</v>
      </c>
      <c r="D2735">
        <f>'Previous Trades Import_OMS Quer'!D2735</f>
        <v>0</v>
      </c>
      <c r="E2735" s="22">
        <f>'Previous Trades Import_OMS Quer'!E2735</f>
        <v>0</v>
      </c>
      <c r="F2735">
        <f>'Previous Trades Import_OMS Quer'!F2735</f>
        <v>0</v>
      </c>
      <c r="G2735">
        <f>'Previous Trades Import_OMS Quer'!G2735</f>
        <v>0</v>
      </c>
      <c r="H2735">
        <f>'Previous Trades Import_OMS Quer'!H2735</f>
        <v>0</v>
      </c>
      <c r="I2735">
        <f>'Previous Trades Import_OMS Quer'!I2735</f>
        <v>0</v>
      </c>
      <c r="J2735">
        <f>'Previous Trades Import_OMS Quer'!J2735</f>
        <v>0</v>
      </c>
      <c r="K2735">
        <f>'Previous Trades Import_OMS Quer'!K2735</f>
        <v>0</v>
      </c>
      <c r="L2735">
        <f>'Previous Trades Import_OMS Quer'!L2735</f>
        <v>0</v>
      </c>
      <c r="M2735">
        <f>'Previous Trades Import_OMS Quer'!M2735</f>
        <v>0</v>
      </c>
      <c r="N2735">
        <f>'Previous Trades Import_OMS Quer'!N2735</f>
        <v>0</v>
      </c>
      <c r="O2735" t="str">
        <f>CLEAN('Previous Trades Import_OMS Quer'!O2735)</f>
        <v/>
      </c>
      <c r="Q2735" s="25">
        <f t="shared" si="84"/>
        <v>0</v>
      </c>
      <c r="R2735" s="25" t="e">
        <f>VLOOKUP(O2735,'Currency Balance'!$O$3:$Q$32,3,0)</f>
        <v>#N/A</v>
      </c>
      <c r="S2735" s="25" t="e">
        <f t="shared" si="85"/>
        <v>#N/A</v>
      </c>
    </row>
    <row r="2736" spans="1:19">
      <c r="A2736">
        <f>'Previous Trades Import_OMS Quer'!A2736</f>
        <v>0</v>
      </c>
      <c r="B2736">
        <f>'Previous Trades Import_OMS Quer'!B2736</f>
        <v>0</v>
      </c>
      <c r="C2736" s="22">
        <f>'Previous Trades Import_OMS Quer'!C2736</f>
        <v>0</v>
      </c>
      <c r="D2736">
        <f>'Previous Trades Import_OMS Quer'!D2736</f>
        <v>0</v>
      </c>
      <c r="E2736" s="22">
        <f>'Previous Trades Import_OMS Quer'!E2736</f>
        <v>0</v>
      </c>
      <c r="F2736">
        <f>'Previous Trades Import_OMS Quer'!F2736</f>
        <v>0</v>
      </c>
      <c r="G2736">
        <f>'Previous Trades Import_OMS Quer'!G2736</f>
        <v>0</v>
      </c>
      <c r="H2736">
        <f>'Previous Trades Import_OMS Quer'!H2736</f>
        <v>0</v>
      </c>
      <c r="I2736">
        <f>'Previous Trades Import_OMS Quer'!I2736</f>
        <v>0</v>
      </c>
      <c r="J2736">
        <f>'Previous Trades Import_OMS Quer'!J2736</f>
        <v>0</v>
      </c>
      <c r="K2736">
        <f>'Previous Trades Import_OMS Quer'!K2736</f>
        <v>0</v>
      </c>
      <c r="L2736">
        <f>'Previous Trades Import_OMS Quer'!L2736</f>
        <v>0</v>
      </c>
      <c r="M2736">
        <f>'Previous Trades Import_OMS Quer'!M2736</f>
        <v>0</v>
      </c>
      <c r="N2736">
        <f>'Previous Trades Import_OMS Quer'!N2736</f>
        <v>0</v>
      </c>
      <c r="O2736" t="str">
        <f>CLEAN('Previous Trades Import_OMS Quer'!O2736)</f>
        <v/>
      </c>
      <c r="Q2736" s="25">
        <f t="shared" si="84"/>
        <v>0</v>
      </c>
      <c r="R2736" s="25" t="e">
        <f>VLOOKUP(O2736,'Currency Balance'!$O$3:$Q$32,3,0)</f>
        <v>#N/A</v>
      </c>
      <c r="S2736" s="25" t="e">
        <f t="shared" si="85"/>
        <v>#N/A</v>
      </c>
    </row>
    <row r="2737" spans="1:19">
      <c r="A2737">
        <f>'Previous Trades Import_OMS Quer'!A2737</f>
        <v>0</v>
      </c>
      <c r="B2737">
        <f>'Previous Trades Import_OMS Quer'!B2737</f>
        <v>0</v>
      </c>
      <c r="C2737" s="22">
        <f>'Previous Trades Import_OMS Quer'!C2737</f>
        <v>0</v>
      </c>
      <c r="D2737">
        <f>'Previous Trades Import_OMS Quer'!D2737</f>
        <v>0</v>
      </c>
      <c r="E2737" s="22">
        <f>'Previous Trades Import_OMS Quer'!E2737</f>
        <v>0</v>
      </c>
      <c r="F2737">
        <f>'Previous Trades Import_OMS Quer'!F2737</f>
        <v>0</v>
      </c>
      <c r="G2737">
        <f>'Previous Trades Import_OMS Quer'!G2737</f>
        <v>0</v>
      </c>
      <c r="H2737">
        <f>'Previous Trades Import_OMS Quer'!H2737</f>
        <v>0</v>
      </c>
      <c r="I2737">
        <f>'Previous Trades Import_OMS Quer'!I2737</f>
        <v>0</v>
      </c>
      <c r="J2737">
        <f>'Previous Trades Import_OMS Quer'!J2737</f>
        <v>0</v>
      </c>
      <c r="K2737">
        <f>'Previous Trades Import_OMS Quer'!K2737</f>
        <v>0</v>
      </c>
      <c r="L2737">
        <f>'Previous Trades Import_OMS Quer'!L2737</f>
        <v>0</v>
      </c>
      <c r="M2737">
        <f>'Previous Trades Import_OMS Quer'!M2737</f>
        <v>0</v>
      </c>
      <c r="N2737">
        <f>'Previous Trades Import_OMS Quer'!N2737</f>
        <v>0</v>
      </c>
      <c r="O2737" t="str">
        <f>CLEAN('Previous Trades Import_OMS Quer'!O2737)</f>
        <v/>
      </c>
      <c r="Q2737" s="25">
        <f t="shared" si="84"/>
        <v>0</v>
      </c>
      <c r="R2737" s="25" t="e">
        <f>VLOOKUP(O2737,'Currency Balance'!$O$3:$Q$32,3,0)</f>
        <v>#N/A</v>
      </c>
      <c r="S2737" s="25" t="e">
        <f t="shared" si="85"/>
        <v>#N/A</v>
      </c>
    </row>
    <row r="2738" spans="1:19">
      <c r="A2738">
        <f>'Previous Trades Import_OMS Quer'!A2738</f>
        <v>0</v>
      </c>
      <c r="B2738">
        <f>'Previous Trades Import_OMS Quer'!B2738</f>
        <v>0</v>
      </c>
      <c r="C2738" s="22">
        <f>'Previous Trades Import_OMS Quer'!C2738</f>
        <v>0</v>
      </c>
      <c r="D2738">
        <f>'Previous Trades Import_OMS Quer'!D2738</f>
        <v>0</v>
      </c>
      <c r="E2738" s="22">
        <f>'Previous Trades Import_OMS Quer'!E2738</f>
        <v>0</v>
      </c>
      <c r="F2738">
        <f>'Previous Trades Import_OMS Quer'!F2738</f>
        <v>0</v>
      </c>
      <c r="G2738">
        <f>'Previous Trades Import_OMS Quer'!G2738</f>
        <v>0</v>
      </c>
      <c r="H2738">
        <f>'Previous Trades Import_OMS Quer'!H2738</f>
        <v>0</v>
      </c>
      <c r="I2738">
        <f>'Previous Trades Import_OMS Quer'!I2738</f>
        <v>0</v>
      </c>
      <c r="J2738">
        <f>'Previous Trades Import_OMS Quer'!J2738</f>
        <v>0</v>
      </c>
      <c r="K2738">
        <f>'Previous Trades Import_OMS Quer'!K2738</f>
        <v>0</v>
      </c>
      <c r="L2738">
        <f>'Previous Trades Import_OMS Quer'!L2738</f>
        <v>0</v>
      </c>
      <c r="M2738">
        <f>'Previous Trades Import_OMS Quer'!M2738</f>
        <v>0</v>
      </c>
      <c r="N2738">
        <f>'Previous Trades Import_OMS Quer'!N2738</f>
        <v>0</v>
      </c>
      <c r="O2738" t="str">
        <f>CLEAN('Previous Trades Import_OMS Quer'!O2738)</f>
        <v/>
      </c>
      <c r="Q2738" s="25">
        <f t="shared" si="84"/>
        <v>0</v>
      </c>
      <c r="R2738" s="25" t="e">
        <f>VLOOKUP(O2738,'Currency Balance'!$O$3:$Q$32,3,0)</f>
        <v>#N/A</v>
      </c>
      <c r="S2738" s="25" t="e">
        <f t="shared" si="85"/>
        <v>#N/A</v>
      </c>
    </row>
    <row r="2739" spans="1:19">
      <c r="A2739">
        <f>'Previous Trades Import_OMS Quer'!A2739</f>
        <v>0</v>
      </c>
      <c r="B2739">
        <f>'Previous Trades Import_OMS Quer'!B2739</f>
        <v>0</v>
      </c>
      <c r="C2739" s="22">
        <f>'Previous Trades Import_OMS Quer'!C2739</f>
        <v>0</v>
      </c>
      <c r="D2739">
        <f>'Previous Trades Import_OMS Quer'!D2739</f>
        <v>0</v>
      </c>
      <c r="E2739" s="22">
        <f>'Previous Trades Import_OMS Quer'!E2739</f>
        <v>0</v>
      </c>
      <c r="F2739">
        <f>'Previous Trades Import_OMS Quer'!F2739</f>
        <v>0</v>
      </c>
      <c r="G2739">
        <f>'Previous Trades Import_OMS Quer'!G2739</f>
        <v>0</v>
      </c>
      <c r="H2739">
        <f>'Previous Trades Import_OMS Quer'!H2739</f>
        <v>0</v>
      </c>
      <c r="I2739">
        <f>'Previous Trades Import_OMS Quer'!I2739</f>
        <v>0</v>
      </c>
      <c r="J2739">
        <f>'Previous Trades Import_OMS Quer'!J2739</f>
        <v>0</v>
      </c>
      <c r="K2739">
        <f>'Previous Trades Import_OMS Quer'!K2739</f>
        <v>0</v>
      </c>
      <c r="L2739">
        <f>'Previous Trades Import_OMS Quer'!L2739</f>
        <v>0</v>
      </c>
      <c r="M2739">
        <f>'Previous Trades Import_OMS Quer'!M2739</f>
        <v>0</v>
      </c>
      <c r="N2739">
        <f>'Previous Trades Import_OMS Quer'!N2739</f>
        <v>0</v>
      </c>
      <c r="O2739" t="str">
        <f>CLEAN('Previous Trades Import_OMS Quer'!O2739)</f>
        <v/>
      </c>
      <c r="Q2739" s="25">
        <f t="shared" si="84"/>
        <v>0</v>
      </c>
      <c r="R2739" s="25" t="e">
        <f>VLOOKUP(O2739,'Currency Balance'!$O$3:$Q$32,3,0)</f>
        <v>#N/A</v>
      </c>
      <c r="S2739" s="25" t="e">
        <f t="shared" si="85"/>
        <v>#N/A</v>
      </c>
    </row>
    <row r="2740" spans="1:19">
      <c r="A2740">
        <f>'Previous Trades Import_OMS Quer'!A2740</f>
        <v>0</v>
      </c>
      <c r="B2740">
        <f>'Previous Trades Import_OMS Quer'!B2740</f>
        <v>0</v>
      </c>
      <c r="C2740" s="22">
        <f>'Previous Trades Import_OMS Quer'!C2740</f>
        <v>0</v>
      </c>
      <c r="D2740">
        <f>'Previous Trades Import_OMS Quer'!D2740</f>
        <v>0</v>
      </c>
      <c r="E2740" s="22">
        <f>'Previous Trades Import_OMS Quer'!E2740</f>
        <v>0</v>
      </c>
      <c r="F2740">
        <f>'Previous Trades Import_OMS Quer'!F2740</f>
        <v>0</v>
      </c>
      <c r="G2740">
        <f>'Previous Trades Import_OMS Quer'!G2740</f>
        <v>0</v>
      </c>
      <c r="H2740">
        <f>'Previous Trades Import_OMS Quer'!H2740</f>
        <v>0</v>
      </c>
      <c r="I2740">
        <f>'Previous Trades Import_OMS Quer'!I2740</f>
        <v>0</v>
      </c>
      <c r="J2740">
        <f>'Previous Trades Import_OMS Quer'!J2740</f>
        <v>0</v>
      </c>
      <c r="K2740">
        <f>'Previous Trades Import_OMS Quer'!K2740</f>
        <v>0</v>
      </c>
      <c r="L2740">
        <f>'Previous Trades Import_OMS Quer'!L2740</f>
        <v>0</v>
      </c>
      <c r="M2740">
        <f>'Previous Trades Import_OMS Quer'!M2740</f>
        <v>0</v>
      </c>
      <c r="N2740">
        <f>'Previous Trades Import_OMS Quer'!N2740</f>
        <v>0</v>
      </c>
      <c r="O2740" t="str">
        <f>CLEAN('Previous Trades Import_OMS Quer'!O2740)</f>
        <v/>
      </c>
      <c r="Q2740" s="25">
        <f t="shared" si="84"/>
        <v>0</v>
      </c>
      <c r="R2740" s="25" t="e">
        <f>VLOOKUP(O2740,'Currency Balance'!$O$3:$Q$32,3,0)</f>
        <v>#N/A</v>
      </c>
      <c r="S2740" s="25" t="e">
        <f t="shared" si="85"/>
        <v>#N/A</v>
      </c>
    </row>
    <row r="2741" spans="1:19">
      <c r="A2741">
        <f>'Previous Trades Import_OMS Quer'!A2741</f>
        <v>0</v>
      </c>
      <c r="B2741">
        <f>'Previous Trades Import_OMS Quer'!B2741</f>
        <v>0</v>
      </c>
      <c r="C2741" s="22">
        <f>'Previous Trades Import_OMS Quer'!C2741</f>
        <v>0</v>
      </c>
      <c r="D2741">
        <f>'Previous Trades Import_OMS Quer'!D2741</f>
        <v>0</v>
      </c>
      <c r="E2741" s="22">
        <f>'Previous Trades Import_OMS Quer'!E2741</f>
        <v>0</v>
      </c>
      <c r="F2741">
        <f>'Previous Trades Import_OMS Quer'!F2741</f>
        <v>0</v>
      </c>
      <c r="G2741">
        <f>'Previous Trades Import_OMS Quer'!G2741</f>
        <v>0</v>
      </c>
      <c r="H2741">
        <f>'Previous Trades Import_OMS Quer'!H2741</f>
        <v>0</v>
      </c>
      <c r="I2741">
        <f>'Previous Trades Import_OMS Quer'!I2741</f>
        <v>0</v>
      </c>
      <c r="J2741">
        <f>'Previous Trades Import_OMS Quer'!J2741</f>
        <v>0</v>
      </c>
      <c r="K2741">
        <f>'Previous Trades Import_OMS Quer'!K2741</f>
        <v>0</v>
      </c>
      <c r="L2741">
        <f>'Previous Trades Import_OMS Quer'!L2741</f>
        <v>0</v>
      </c>
      <c r="M2741">
        <f>'Previous Trades Import_OMS Quer'!M2741</f>
        <v>0</v>
      </c>
      <c r="N2741">
        <f>'Previous Trades Import_OMS Quer'!N2741</f>
        <v>0</v>
      </c>
      <c r="O2741" t="str">
        <f>CLEAN('Previous Trades Import_OMS Quer'!O2741)</f>
        <v/>
      </c>
      <c r="Q2741" s="25">
        <f t="shared" si="84"/>
        <v>0</v>
      </c>
      <c r="R2741" s="25" t="e">
        <f>VLOOKUP(O2741,'Currency Balance'!$O$3:$Q$32,3,0)</f>
        <v>#N/A</v>
      </c>
      <c r="S2741" s="25" t="e">
        <f t="shared" si="85"/>
        <v>#N/A</v>
      </c>
    </row>
    <row r="2742" spans="1:19">
      <c r="A2742">
        <f>'Previous Trades Import_OMS Quer'!A2742</f>
        <v>0</v>
      </c>
      <c r="B2742">
        <f>'Previous Trades Import_OMS Quer'!B2742</f>
        <v>0</v>
      </c>
      <c r="C2742" s="22">
        <f>'Previous Trades Import_OMS Quer'!C2742</f>
        <v>0</v>
      </c>
      <c r="D2742">
        <f>'Previous Trades Import_OMS Quer'!D2742</f>
        <v>0</v>
      </c>
      <c r="E2742" s="22">
        <f>'Previous Trades Import_OMS Quer'!E2742</f>
        <v>0</v>
      </c>
      <c r="F2742">
        <f>'Previous Trades Import_OMS Quer'!F2742</f>
        <v>0</v>
      </c>
      <c r="G2742">
        <f>'Previous Trades Import_OMS Quer'!G2742</f>
        <v>0</v>
      </c>
      <c r="H2742">
        <f>'Previous Trades Import_OMS Quer'!H2742</f>
        <v>0</v>
      </c>
      <c r="I2742">
        <f>'Previous Trades Import_OMS Quer'!I2742</f>
        <v>0</v>
      </c>
      <c r="J2742">
        <f>'Previous Trades Import_OMS Quer'!J2742</f>
        <v>0</v>
      </c>
      <c r="K2742">
        <f>'Previous Trades Import_OMS Quer'!K2742</f>
        <v>0</v>
      </c>
      <c r="L2742">
        <f>'Previous Trades Import_OMS Quer'!L2742</f>
        <v>0</v>
      </c>
      <c r="M2742">
        <f>'Previous Trades Import_OMS Quer'!M2742</f>
        <v>0</v>
      </c>
      <c r="N2742">
        <f>'Previous Trades Import_OMS Quer'!N2742</f>
        <v>0</v>
      </c>
      <c r="O2742" t="str">
        <f>CLEAN('Previous Trades Import_OMS Quer'!O2742)</f>
        <v/>
      </c>
      <c r="Q2742" s="25">
        <f t="shared" si="84"/>
        <v>0</v>
      </c>
      <c r="R2742" s="25" t="e">
        <f>VLOOKUP(O2742,'Currency Balance'!$O$3:$Q$32,3,0)</f>
        <v>#N/A</v>
      </c>
      <c r="S2742" s="25" t="e">
        <f t="shared" si="85"/>
        <v>#N/A</v>
      </c>
    </row>
    <row r="2743" spans="1:19">
      <c r="A2743">
        <f>'Previous Trades Import_OMS Quer'!A2743</f>
        <v>0</v>
      </c>
      <c r="B2743">
        <f>'Previous Trades Import_OMS Quer'!B2743</f>
        <v>0</v>
      </c>
      <c r="C2743" s="22">
        <f>'Previous Trades Import_OMS Quer'!C2743</f>
        <v>0</v>
      </c>
      <c r="D2743">
        <f>'Previous Trades Import_OMS Quer'!D2743</f>
        <v>0</v>
      </c>
      <c r="E2743" s="22">
        <f>'Previous Trades Import_OMS Quer'!E2743</f>
        <v>0</v>
      </c>
      <c r="F2743">
        <f>'Previous Trades Import_OMS Quer'!F2743</f>
        <v>0</v>
      </c>
      <c r="G2743">
        <f>'Previous Trades Import_OMS Quer'!G2743</f>
        <v>0</v>
      </c>
      <c r="H2743">
        <f>'Previous Trades Import_OMS Quer'!H2743</f>
        <v>0</v>
      </c>
      <c r="I2743">
        <f>'Previous Trades Import_OMS Quer'!I2743</f>
        <v>0</v>
      </c>
      <c r="J2743">
        <f>'Previous Trades Import_OMS Quer'!J2743</f>
        <v>0</v>
      </c>
      <c r="K2743">
        <f>'Previous Trades Import_OMS Quer'!K2743</f>
        <v>0</v>
      </c>
      <c r="L2743">
        <f>'Previous Trades Import_OMS Quer'!L2743</f>
        <v>0</v>
      </c>
      <c r="M2743">
        <f>'Previous Trades Import_OMS Quer'!M2743</f>
        <v>0</v>
      </c>
      <c r="N2743">
        <f>'Previous Trades Import_OMS Quer'!N2743</f>
        <v>0</v>
      </c>
      <c r="O2743" t="str">
        <f>CLEAN('Previous Trades Import_OMS Quer'!O2743)</f>
        <v/>
      </c>
      <c r="Q2743" s="25">
        <f t="shared" si="84"/>
        <v>0</v>
      </c>
      <c r="R2743" s="25" t="e">
        <f>VLOOKUP(O2743,'Currency Balance'!$O$3:$Q$32,3,0)</f>
        <v>#N/A</v>
      </c>
      <c r="S2743" s="25" t="e">
        <f t="shared" si="85"/>
        <v>#N/A</v>
      </c>
    </row>
    <row r="2744" spans="1:19">
      <c r="A2744">
        <f>'Previous Trades Import_OMS Quer'!A2744</f>
        <v>0</v>
      </c>
      <c r="B2744">
        <f>'Previous Trades Import_OMS Quer'!B2744</f>
        <v>0</v>
      </c>
      <c r="C2744" s="22">
        <f>'Previous Trades Import_OMS Quer'!C2744</f>
        <v>0</v>
      </c>
      <c r="D2744">
        <f>'Previous Trades Import_OMS Quer'!D2744</f>
        <v>0</v>
      </c>
      <c r="E2744" s="22">
        <f>'Previous Trades Import_OMS Quer'!E2744</f>
        <v>0</v>
      </c>
      <c r="F2744">
        <f>'Previous Trades Import_OMS Quer'!F2744</f>
        <v>0</v>
      </c>
      <c r="G2744">
        <f>'Previous Trades Import_OMS Quer'!G2744</f>
        <v>0</v>
      </c>
      <c r="H2744">
        <f>'Previous Trades Import_OMS Quer'!H2744</f>
        <v>0</v>
      </c>
      <c r="I2744">
        <f>'Previous Trades Import_OMS Quer'!I2744</f>
        <v>0</v>
      </c>
      <c r="J2744">
        <f>'Previous Trades Import_OMS Quer'!J2744</f>
        <v>0</v>
      </c>
      <c r="K2744">
        <f>'Previous Trades Import_OMS Quer'!K2744</f>
        <v>0</v>
      </c>
      <c r="L2744">
        <f>'Previous Trades Import_OMS Quer'!L2744</f>
        <v>0</v>
      </c>
      <c r="M2744">
        <f>'Previous Trades Import_OMS Quer'!M2744</f>
        <v>0</v>
      </c>
      <c r="N2744">
        <f>'Previous Trades Import_OMS Quer'!N2744</f>
        <v>0</v>
      </c>
      <c r="O2744" t="str">
        <f>CLEAN('Previous Trades Import_OMS Quer'!O2744)</f>
        <v/>
      </c>
      <c r="Q2744" s="25">
        <f t="shared" si="84"/>
        <v>0</v>
      </c>
      <c r="R2744" s="25" t="e">
        <f>VLOOKUP(O2744,'Currency Balance'!$O$3:$Q$32,3,0)</f>
        <v>#N/A</v>
      </c>
      <c r="S2744" s="25" t="e">
        <f t="shared" si="85"/>
        <v>#N/A</v>
      </c>
    </row>
    <row r="2745" spans="1:19">
      <c r="A2745">
        <f>'Previous Trades Import_OMS Quer'!A2745</f>
        <v>0</v>
      </c>
      <c r="B2745">
        <f>'Previous Trades Import_OMS Quer'!B2745</f>
        <v>0</v>
      </c>
      <c r="C2745" s="22">
        <f>'Previous Trades Import_OMS Quer'!C2745</f>
        <v>0</v>
      </c>
      <c r="D2745">
        <f>'Previous Trades Import_OMS Quer'!D2745</f>
        <v>0</v>
      </c>
      <c r="E2745" s="22">
        <f>'Previous Trades Import_OMS Quer'!E2745</f>
        <v>0</v>
      </c>
      <c r="F2745">
        <f>'Previous Trades Import_OMS Quer'!F2745</f>
        <v>0</v>
      </c>
      <c r="G2745">
        <f>'Previous Trades Import_OMS Quer'!G2745</f>
        <v>0</v>
      </c>
      <c r="H2745">
        <f>'Previous Trades Import_OMS Quer'!H2745</f>
        <v>0</v>
      </c>
      <c r="I2745">
        <f>'Previous Trades Import_OMS Quer'!I2745</f>
        <v>0</v>
      </c>
      <c r="J2745">
        <f>'Previous Trades Import_OMS Quer'!J2745</f>
        <v>0</v>
      </c>
      <c r="K2745">
        <f>'Previous Trades Import_OMS Quer'!K2745</f>
        <v>0</v>
      </c>
      <c r="L2745">
        <f>'Previous Trades Import_OMS Quer'!L2745</f>
        <v>0</v>
      </c>
      <c r="M2745">
        <f>'Previous Trades Import_OMS Quer'!M2745</f>
        <v>0</v>
      </c>
      <c r="N2745">
        <f>'Previous Trades Import_OMS Quer'!N2745</f>
        <v>0</v>
      </c>
      <c r="O2745" t="str">
        <f>CLEAN('Previous Trades Import_OMS Quer'!O2745)</f>
        <v/>
      </c>
      <c r="Q2745" s="25">
        <f t="shared" si="84"/>
        <v>0</v>
      </c>
      <c r="R2745" s="25" t="e">
        <f>VLOOKUP(O2745,'Currency Balance'!$O$3:$Q$32,3,0)</f>
        <v>#N/A</v>
      </c>
      <c r="S2745" s="25" t="e">
        <f t="shared" si="85"/>
        <v>#N/A</v>
      </c>
    </row>
    <row r="2746" spans="1:19">
      <c r="A2746">
        <f>'Previous Trades Import_OMS Quer'!A2746</f>
        <v>0</v>
      </c>
      <c r="B2746">
        <f>'Previous Trades Import_OMS Quer'!B2746</f>
        <v>0</v>
      </c>
      <c r="C2746" s="22">
        <f>'Previous Trades Import_OMS Quer'!C2746</f>
        <v>0</v>
      </c>
      <c r="D2746">
        <f>'Previous Trades Import_OMS Quer'!D2746</f>
        <v>0</v>
      </c>
      <c r="E2746" s="22">
        <f>'Previous Trades Import_OMS Quer'!E2746</f>
        <v>0</v>
      </c>
      <c r="F2746">
        <f>'Previous Trades Import_OMS Quer'!F2746</f>
        <v>0</v>
      </c>
      <c r="G2746">
        <f>'Previous Trades Import_OMS Quer'!G2746</f>
        <v>0</v>
      </c>
      <c r="H2746">
        <f>'Previous Trades Import_OMS Quer'!H2746</f>
        <v>0</v>
      </c>
      <c r="I2746">
        <f>'Previous Trades Import_OMS Quer'!I2746</f>
        <v>0</v>
      </c>
      <c r="J2746">
        <f>'Previous Trades Import_OMS Quer'!J2746</f>
        <v>0</v>
      </c>
      <c r="K2746">
        <f>'Previous Trades Import_OMS Quer'!K2746</f>
        <v>0</v>
      </c>
      <c r="L2746">
        <f>'Previous Trades Import_OMS Quer'!L2746</f>
        <v>0</v>
      </c>
      <c r="M2746">
        <f>'Previous Trades Import_OMS Quer'!M2746</f>
        <v>0</v>
      </c>
      <c r="N2746">
        <f>'Previous Trades Import_OMS Quer'!N2746</f>
        <v>0</v>
      </c>
      <c r="O2746" t="str">
        <f>CLEAN('Previous Trades Import_OMS Quer'!O2746)</f>
        <v/>
      </c>
      <c r="Q2746" s="25">
        <f t="shared" si="84"/>
        <v>0</v>
      </c>
      <c r="R2746" s="25" t="e">
        <f>VLOOKUP(O2746,'Currency Balance'!$O$3:$Q$32,3,0)</f>
        <v>#N/A</v>
      </c>
      <c r="S2746" s="25" t="e">
        <f t="shared" si="85"/>
        <v>#N/A</v>
      </c>
    </row>
    <row r="2747" spans="1:19">
      <c r="A2747">
        <f>'Previous Trades Import_OMS Quer'!A2747</f>
        <v>0</v>
      </c>
      <c r="B2747">
        <f>'Previous Trades Import_OMS Quer'!B2747</f>
        <v>0</v>
      </c>
      <c r="C2747" s="22">
        <f>'Previous Trades Import_OMS Quer'!C2747</f>
        <v>0</v>
      </c>
      <c r="D2747">
        <f>'Previous Trades Import_OMS Quer'!D2747</f>
        <v>0</v>
      </c>
      <c r="E2747" s="22">
        <f>'Previous Trades Import_OMS Quer'!E2747</f>
        <v>0</v>
      </c>
      <c r="F2747">
        <f>'Previous Trades Import_OMS Quer'!F2747</f>
        <v>0</v>
      </c>
      <c r="G2747">
        <f>'Previous Trades Import_OMS Quer'!G2747</f>
        <v>0</v>
      </c>
      <c r="H2747">
        <f>'Previous Trades Import_OMS Quer'!H2747</f>
        <v>0</v>
      </c>
      <c r="I2747">
        <f>'Previous Trades Import_OMS Quer'!I2747</f>
        <v>0</v>
      </c>
      <c r="J2747">
        <f>'Previous Trades Import_OMS Quer'!J2747</f>
        <v>0</v>
      </c>
      <c r="K2747">
        <f>'Previous Trades Import_OMS Quer'!K2747</f>
        <v>0</v>
      </c>
      <c r="L2747">
        <f>'Previous Trades Import_OMS Quer'!L2747</f>
        <v>0</v>
      </c>
      <c r="M2747">
        <f>'Previous Trades Import_OMS Quer'!M2747</f>
        <v>0</v>
      </c>
      <c r="N2747">
        <f>'Previous Trades Import_OMS Quer'!N2747</f>
        <v>0</v>
      </c>
      <c r="O2747" t="str">
        <f>CLEAN('Previous Trades Import_OMS Quer'!O2747)</f>
        <v/>
      </c>
      <c r="Q2747" s="25">
        <f t="shared" si="84"/>
        <v>0</v>
      </c>
      <c r="R2747" s="25" t="e">
        <f>VLOOKUP(O2747,'Currency Balance'!$O$3:$Q$32,3,0)</f>
        <v>#N/A</v>
      </c>
      <c r="S2747" s="25" t="e">
        <f t="shared" si="85"/>
        <v>#N/A</v>
      </c>
    </row>
    <row r="2748" spans="1:19">
      <c r="A2748">
        <f>'Previous Trades Import_OMS Quer'!A2748</f>
        <v>0</v>
      </c>
      <c r="B2748">
        <f>'Previous Trades Import_OMS Quer'!B2748</f>
        <v>0</v>
      </c>
      <c r="C2748" s="22">
        <f>'Previous Trades Import_OMS Quer'!C2748</f>
        <v>0</v>
      </c>
      <c r="D2748">
        <f>'Previous Trades Import_OMS Quer'!D2748</f>
        <v>0</v>
      </c>
      <c r="E2748" s="22">
        <f>'Previous Trades Import_OMS Quer'!E2748</f>
        <v>0</v>
      </c>
      <c r="F2748">
        <f>'Previous Trades Import_OMS Quer'!F2748</f>
        <v>0</v>
      </c>
      <c r="G2748">
        <f>'Previous Trades Import_OMS Quer'!G2748</f>
        <v>0</v>
      </c>
      <c r="H2748">
        <f>'Previous Trades Import_OMS Quer'!H2748</f>
        <v>0</v>
      </c>
      <c r="I2748">
        <f>'Previous Trades Import_OMS Quer'!I2748</f>
        <v>0</v>
      </c>
      <c r="J2748">
        <f>'Previous Trades Import_OMS Quer'!J2748</f>
        <v>0</v>
      </c>
      <c r="K2748">
        <f>'Previous Trades Import_OMS Quer'!K2748</f>
        <v>0</v>
      </c>
      <c r="L2748">
        <f>'Previous Trades Import_OMS Quer'!L2748</f>
        <v>0</v>
      </c>
      <c r="M2748">
        <f>'Previous Trades Import_OMS Quer'!M2748</f>
        <v>0</v>
      </c>
      <c r="N2748">
        <f>'Previous Trades Import_OMS Quer'!N2748</f>
        <v>0</v>
      </c>
      <c r="O2748" t="str">
        <f>CLEAN('Previous Trades Import_OMS Quer'!O2748)</f>
        <v/>
      </c>
      <c r="Q2748" s="25">
        <f t="shared" si="84"/>
        <v>0</v>
      </c>
      <c r="R2748" s="25" t="e">
        <f>VLOOKUP(O2748,'Currency Balance'!$O$3:$Q$32,3,0)</f>
        <v>#N/A</v>
      </c>
      <c r="S2748" s="25" t="e">
        <f t="shared" si="85"/>
        <v>#N/A</v>
      </c>
    </row>
    <row r="2749" spans="1:19">
      <c r="A2749">
        <f>'Previous Trades Import_OMS Quer'!A2749</f>
        <v>0</v>
      </c>
      <c r="B2749">
        <f>'Previous Trades Import_OMS Quer'!B2749</f>
        <v>0</v>
      </c>
      <c r="C2749" s="22">
        <f>'Previous Trades Import_OMS Quer'!C2749</f>
        <v>0</v>
      </c>
      <c r="D2749">
        <f>'Previous Trades Import_OMS Quer'!D2749</f>
        <v>0</v>
      </c>
      <c r="E2749" s="22">
        <f>'Previous Trades Import_OMS Quer'!E2749</f>
        <v>0</v>
      </c>
      <c r="F2749">
        <f>'Previous Trades Import_OMS Quer'!F2749</f>
        <v>0</v>
      </c>
      <c r="G2749">
        <f>'Previous Trades Import_OMS Quer'!G2749</f>
        <v>0</v>
      </c>
      <c r="H2749">
        <f>'Previous Trades Import_OMS Quer'!H2749</f>
        <v>0</v>
      </c>
      <c r="I2749">
        <f>'Previous Trades Import_OMS Quer'!I2749</f>
        <v>0</v>
      </c>
      <c r="J2749">
        <f>'Previous Trades Import_OMS Quer'!J2749</f>
        <v>0</v>
      </c>
      <c r="K2749">
        <f>'Previous Trades Import_OMS Quer'!K2749</f>
        <v>0</v>
      </c>
      <c r="L2749">
        <f>'Previous Trades Import_OMS Quer'!L2749</f>
        <v>0</v>
      </c>
      <c r="M2749">
        <f>'Previous Trades Import_OMS Quer'!M2749</f>
        <v>0</v>
      </c>
      <c r="N2749">
        <f>'Previous Trades Import_OMS Quer'!N2749</f>
        <v>0</v>
      </c>
      <c r="O2749" t="str">
        <f>CLEAN('Previous Trades Import_OMS Quer'!O2749)</f>
        <v/>
      </c>
      <c r="Q2749" s="25">
        <f t="shared" si="84"/>
        <v>0</v>
      </c>
      <c r="R2749" s="25" t="e">
        <f>VLOOKUP(O2749,'Currency Balance'!$O$3:$Q$32,3,0)</f>
        <v>#N/A</v>
      </c>
      <c r="S2749" s="25" t="e">
        <f t="shared" si="85"/>
        <v>#N/A</v>
      </c>
    </row>
    <row r="2750" spans="1:19">
      <c r="A2750">
        <f>'Previous Trades Import_OMS Quer'!A2750</f>
        <v>0</v>
      </c>
      <c r="B2750">
        <f>'Previous Trades Import_OMS Quer'!B2750</f>
        <v>0</v>
      </c>
      <c r="C2750" s="22">
        <f>'Previous Trades Import_OMS Quer'!C2750</f>
        <v>0</v>
      </c>
      <c r="D2750">
        <f>'Previous Trades Import_OMS Quer'!D2750</f>
        <v>0</v>
      </c>
      <c r="E2750" s="22">
        <f>'Previous Trades Import_OMS Quer'!E2750</f>
        <v>0</v>
      </c>
      <c r="F2750">
        <f>'Previous Trades Import_OMS Quer'!F2750</f>
        <v>0</v>
      </c>
      <c r="G2750">
        <f>'Previous Trades Import_OMS Quer'!G2750</f>
        <v>0</v>
      </c>
      <c r="H2750">
        <f>'Previous Trades Import_OMS Quer'!H2750</f>
        <v>0</v>
      </c>
      <c r="I2750">
        <f>'Previous Trades Import_OMS Quer'!I2750</f>
        <v>0</v>
      </c>
      <c r="J2750">
        <f>'Previous Trades Import_OMS Quer'!J2750</f>
        <v>0</v>
      </c>
      <c r="K2750">
        <f>'Previous Trades Import_OMS Quer'!K2750</f>
        <v>0</v>
      </c>
      <c r="L2750">
        <f>'Previous Trades Import_OMS Quer'!L2750</f>
        <v>0</v>
      </c>
      <c r="M2750">
        <f>'Previous Trades Import_OMS Quer'!M2750</f>
        <v>0</v>
      </c>
      <c r="N2750">
        <f>'Previous Trades Import_OMS Quer'!N2750</f>
        <v>0</v>
      </c>
      <c r="O2750" t="str">
        <f>CLEAN('Previous Trades Import_OMS Quer'!O2750)</f>
        <v/>
      </c>
      <c r="Q2750" s="25">
        <f t="shared" si="84"/>
        <v>0</v>
      </c>
      <c r="R2750" s="25" t="e">
        <f>VLOOKUP(O2750,'Currency Balance'!$O$3:$Q$32,3,0)</f>
        <v>#N/A</v>
      </c>
      <c r="S2750" s="25" t="e">
        <f t="shared" si="85"/>
        <v>#N/A</v>
      </c>
    </row>
    <row r="2751" spans="1:19">
      <c r="A2751">
        <f>'Previous Trades Import_OMS Quer'!A2751</f>
        <v>0</v>
      </c>
      <c r="B2751">
        <f>'Previous Trades Import_OMS Quer'!B2751</f>
        <v>0</v>
      </c>
      <c r="C2751" s="22">
        <f>'Previous Trades Import_OMS Quer'!C2751</f>
        <v>0</v>
      </c>
      <c r="D2751">
        <f>'Previous Trades Import_OMS Quer'!D2751</f>
        <v>0</v>
      </c>
      <c r="E2751" s="22">
        <f>'Previous Trades Import_OMS Quer'!E2751</f>
        <v>0</v>
      </c>
      <c r="F2751">
        <f>'Previous Trades Import_OMS Quer'!F2751</f>
        <v>0</v>
      </c>
      <c r="G2751">
        <f>'Previous Trades Import_OMS Quer'!G2751</f>
        <v>0</v>
      </c>
      <c r="H2751">
        <f>'Previous Trades Import_OMS Quer'!H2751</f>
        <v>0</v>
      </c>
      <c r="I2751">
        <f>'Previous Trades Import_OMS Quer'!I2751</f>
        <v>0</v>
      </c>
      <c r="J2751">
        <f>'Previous Trades Import_OMS Quer'!J2751</f>
        <v>0</v>
      </c>
      <c r="K2751">
        <f>'Previous Trades Import_OMS Quer'!K2751</f>
        <v>0</v>
      </c>
      <c r="L2751">
        <f>'Previous Trades Import_OMS Quer'!L2751</f>
        <v>0</v>
      </c>
      <c r="M2751">
        <f>'Previous Trades Import_OMS Quer'!M2751</f>
        <v>0</v>
      </c>
      <c r="N2751">
        <f>'Previous Trades Import_OMS Quer'!N2751</f>
        <v>0</v>
      </c>
      <c r="O2751" t="str">
        <f>CLEAN('Previous Trades Import_OMS Quer'!O2751)</f>
        <v/>
      </c>
      <c r="Q2751" s="25">
        <f t="shared" si="84"/>
        <v>0</v>
      </c>
      <c r="R2751" s="25" t="e">
        <f>VLOOKUP(O2751,'Currency Balance'!$O$3:$Q$32,3,0)</f>
        <v>#N/A</v>
      </c>
      <c r="S2751" s="25" t="e">
        <f t="shared" si="85"/>
        <v>#N/A</v>
      </c>
    </row>
    <row r="2752" spans="1:19">
      <c r="A2752">
        <f>'Previous Trades Import_OMS Quer'!A2752</f>
        <v>0</v>
      </c>
      <c r="B2752">
        <f>'Previous Trades Import_OMS Quer'!B2752</f>
        <v>0</v>
      </c>
      <c r="C2752" s="22">
        <f>'Previous Trades Import_OMS Quer'!C2752</f>
        <v>0</v>
      </c>
      <c r="D2752">
        <f>'Previous Trades Import_OMS Quer'!D2752</f>
        <v>0</v>
      </c>
      <c r="E2752" s="22">
        <f>'Previous Trades Import_OMS Quer'!E2752</f>
        <v>0</v>
      </c>
      <c r="F2752">
        <f>'Previous Trades Import_OMS Quer'!F2752</f>
        <v>0</v>
      </c>
      <c r="G2752">
        <f>'Previous Trades Import_OMS Quer'!G2752</f>
        <v>0</v>
      </c>
      <c r="H2752">
        <f>'Previous Trades Import_OMS Quer'!H2752</f>
        <v>0</v>
      </c>
      <c r="I2752">
        <f>'Previous Trades Import_OMS Quer'!I2752</f>
        <v>0</v>
      </c>
      <c r="J2752">
        <f>'Previous Trades Import_OMS Quer'!J2752</f>
        <v>0</v>
      </c>
      <c r="K2752">
        <f>'Previous Trades Import_OMS Quer'!K2752</f>
        <v>0</v>
      </c>
      <c r="L2752">
        <f>'Previous Trades Import_OMS Quer'!L2752</f>
        <v>0</v>
      </c>
      <c r="M2752">
        <f>'Previous Trades Import_OMS Quer'!M2752</f>
        <v>0</v>
      </c>
      <c r="N2752">
        <f>'Previous Trades Import_OMS Quer'!N2752</f>
        <v>0</v>
      </c>
      <c r="O2752" t="str">
        <f>CLEAN('Previous Trades Import_OMS Quer'!O2752)</f>
        <v/>
      </c>
      <c r="Q2752" s="25">
        <f t="shared" si="84"/>
        <v>0</v>
      </c>
      <c r="R2752" s="25" t="e">
        <f>VLOOKUP(O2752,'Currency Balance'!$O$3:$Q$32,3,0)</f>
        <v>#N/A</v>
      </c>
      <c r="S2752" s="25" t="e">
        <f t="shared" si="85"/>
        <v>#N/A</v>
      </c>
    </row>
    <row r="2753" spans="1:19">
      <c r="A2753">
        <f>'Previous Trades Import_OMS Quer'!A2753</f>
        <v>0</v>
      </c>
      <c r="B2753">
        <f>'Previous Trades Import_OMS Quer'!B2753</f>
        <v>0</v>
      </c>
      <c r="C2753" s="22">
        <f>'Previous Trades Import_OMS Quer'!C2753</f>
        <v>0</v>
      </c>
      <c r="D2753">
        <f>'Previous Trades Import_OMS Quer'!D2753</f>
        <v>0</v>
      </c>
      <c r="E2753" s="22">
        <f>'Previous Trades Import_OMS Quer'!E2753</f>
        <v>0</v>
      </c>
      <c r="F2753">
        <f>'Previous Trades Import_OMS Quer'!F2753</f>
        <v>0</v>
      </c>
      <c r="G2753">
        <f>'Previous Trades Import_OMS Quer'!G2753</f>
        <v>0</v>
      </c>
      <c r="H2753">
        <f>'Previous Trades Import_OMS Quer'!H2753</f>
        <v>0</v>
      </c>
      <c r="I2753">
        <f>'Previous Trades Import_OMS Quer'!I2753</f>
        <v>0</v>
      </c>
      <c r="J2753">
        <f>'Previous Trades Import_OMS Quer'!J2753</f>
        <v>0</v>
      </c>
      <c r="K2753">
        <f>'Previous Trades Import_OMS Quer'!K2753</f>
        <v>0</v>
      </c>
      <c r="L2753">
        <f>'Previous Trades Import_OMS Quer'!L2753</f>
        <v>0</v>
      </c>
      <c r="M2753">
        <f>'Previous Trades Import_OMS Quer'!M2753</f>
        <v>0</v>
      </c>
      <c r="N2753">
        <f>'Previous Trades Import_OMS Quer'!N2753</f>
        <v>0</v>
      </c>
      <c r="O2753" t="str">
        <f>CLEAN('Previous Trades Import_OMS Quer'!O2753)</f>
        <v/>
      </c>
      <c r="Q2753" s="25">
        <f t="shared" si="84"/>
        <v>0</v>
      </c>
      <c r="R2753" s="25" t="e">
        <f>VLOOKUP(O2753,'Currency Balance'!$O$3:$Q$32,3,0)</f>
        <v>#N/A</v>
      </c>
      <c r="S2753" s="25" t="e">
        <f t="shared" si="85"/>
        <v>#N/A</v>
      </c>
    </row>
    <row r="2754" spans="1:19">
      <c r="A2754">
        <f>'Previous Trades Import_OMS Quer'!A2754</f>
        <v>0</v>
      </c>
      <c r="B2754">
        <f>'Previous Trades Import_OMS Quer'!B2754</f>
        <v>0</v>
      </c>
      <c r="C2754" s="22">
        <f>'Previous Trades Import_OMS Quer'!C2754</f>
        <v>0</v>
      </c>
      <c r="D2754">
        <f>'Previous Trades Import_OMS Quer'!D2754</f>
        <v>0</v>
      </c>
      <c r="E2754" s="22">
        <f>'Previous Trades Import_OMS Quer'!E2754</f>
        <v>0</v>
      </c>
      <c r="F2754">
        <f>'Previous Trades Import_OMS Quer'!F2754</f>
        <v>0</v>
      </c>
      <c r="G2754">
        <f>'Previous Trades Import_OMS Quer'!G2754</f>
        <v>0</v>
      </c>
      <c r="H2754">
        <f>'Previous Trades Import_OMS Quer'!H2754</f>
        <v>0</v>
      </c>
      <c r="I2754">
        <f>'Previous Trades Import_OMS Quer'!I2754</f>
        <v>0</v>
      </c>
      <c r="J2754">
        <f>'Previous Trades Import_OMS Quer'!J2754</f>
        <v>0</v>
      </c>
      <c r="K2754">
        <f>'Previous Trades Import_OMS Quer'!K2754</f>
        <v>0</v>
      </c>
      <c r="L2754">
        <f>'Previous Trades Import_OMS Quer'!L2754</f>
        <v>0</v>
      </c>
      <c r="M2754">
        <f>'Previous Trades Import_OMS Quer'!M2754</f>
        <v>0</v>
      </c>
      <c r="N2754">
        <f>'Previous Trades Import_OMS Quer'!N2754</f>
        <v>0</v>
      </c>
      <c r="O2754" t="str">
        <f>CLEAN('Previous Trades Import_OMS Quer'!O2754)</f>
        <v/>
      </c>
      <c r="Q2754" s="25">
        <f t="shared" ref="Q2754:Q2817" si="86">IF(G2754="sell",M2754,-M2754)</f>
        <v>0</v>
      </c>
      <c r="R2754" s="25" t="e">
        <f>VLOOKUP(O2754,'Currency Balance'!$O$3:$Q$32,3,0)</f>
        <v>#N/A</v>
      </c>
      <c r="S2754" s="25" t="e">
        <f t="shared" ref="S2754:S2817" si="87">Q2754/R2754</f>
        <v>#N/A</v>
      </c>
    </row>
    <row r="2755" spans="1:19">
      <c r="A2755">
        <f>'Previous Trades Import_OMS Quer'!A2755</f>
        <v>0</v>
      </c>
      <c r="B2755">
        <f>'Previous Trades Import_OMS Quer'!B2755</f>
        <v>0</v>
      </c>
      <c r="C2755" s="22">
        <f>'Previous Trades Import_OMS Quer'!C2755</f>
        <v>0</v>
      </c>
      <c r="D2755">
        <f>'Previous Trades Import_OMS Quer'!D2755</f>
        <v>0</v>
      </c>
      <c r="E2755" s="22">
        <f>'Previous Trades Import_OMS Quer'!E2755</f>
        <v>0</v>
      </c>
      <c r="F2755">
        <f>'Previous Trades Import_OMS Quer'!F2755</f>
        <v>0</v>
      </c>
      <c r="G2755">
        <f>'Previous Trades Import_OMS Quer'!G2755</f>
        <v>0</v>
      </c>
      <c r="H2755">
        <f>'Previous Trades Import_OMS Quer'!H2755</f>
        <v>0</v>
      </c>
      <c r="I2755">
        <f>'Previous Trades Import_OMS Quer'!I2755</f>
        <v>0</v>
      </c>
      <c r="J2755">
        <f>'Previous Trades Import_OMS Quer'!J2755</f>
        <v>0</v>
      </c>
      <c r="K2755">
        <f>'Previous Trades Import_OMS Quer'!K2755</f>
        <v>0</v>
      </c>
      <c r="L2755">
        <f>'Previous Trades Import_OMS Quer'!L2755</f>
        <v>0</v>
      </c>
      <c r="M2755">
        <f>'Previous Trades Import_OMS Quer'!M2755</f>
        <v>0</v>
      </c>
      <c r="N2755">
        <f>'Previous Trades Import_OMS Quer'!N2755</f>
        <v>0</v>
      </c>
      <c r="O2755" t="str">
        <f>CLEAN('Previous Trades Import_OMS Quer'!O2755)</f>
        <v/>
      </c>
      <c r="Q2755" s="25">
        <f t="shared" si="86"/>
        <v>0</v>
      </c>
      <c r="R2755" s="25" t="e">
        <f>VLOOKUP(O2755,'Currency Balance'!$O$3:$Q$32,3,0)</f>
        <v>#N/A</v>
      </c>
      <c r="S2755" s="25" t="e">
        <f t="shared" si="87"/>
        <v>#N/A</v>
      </c>
    </row>
    <row r="2756" spans="1:19">
      <c r="A2756">
        <f>'Previous Trades Import_OMS Quer'!A2756</f>
        <v>0</v>
      </c>
      <c r="B2756">
        <f>'Previous Trades Import_OMS Quer'!B2756</f>
        <v>0</v>
      </c>
      <c r="C2756" s="22">
        <f>'Previous Trades Import_OMS Quer'!C2756</f>
        <v>0</v>
      </c>
      <c r="D2756">
        <f>'Previous Trades Import_OMS Quer'!D2756</f>
        <v>0</v>
      </c>
      <c r="E2756" s="22">
        <f>'Previous Trades Import_OMS Quer'!E2756</f>
        <v>0</v>
      </c>
      <c r="F2756">
        <f>'Previous Trades Import_OMS Quer'!F2756</f>
        <v>0</v>
      </c>
      <c r="G2756">
        <f>'Previous Trades Import_OMS Quer'!G2756</f>
        <v>0</v>
      </c>
      <c r="H2756">
        <f>'Previous Trades Import_OMS Quer'!H2756</f>
        <v>0</v>
      </c>
      <c r="I2756">
        <f>'Previous Trades Import_OMS Quer'!I2756</f>
        <v>0</v>
      </c>
      <c r="J2756">
        <f>'Previous Trades Import_OMS Quer'!J2756</f>
        <v>0</v>
      </c>
      <c r="K2756">
        <f>'Previous Trades Import_OMS Quer'!K2756</f>
        <v>0</v>
      </c>
      <c r="L2756">
        <f>'Previous Trades Import_OMS Quer'!L2756</f>
        <v>0</v>
      </c>
      <c r="M2756">
        <f>'Previous Trades Import_OMS Quer'!M2756</f>
        <v>0</v>
      </c>
      <c r="N2756">
        <f>'Previous Trades Import_OMS Quer'!N2756</f>
        <v>0</v>
      </c>
      <c r="O2756" t="str">
        <f>CLEAN('Previous Trades Import_OMS Quer'!O2756)</f>
        <v/>
      </c>
      <c r="Q2756" s="25">
        <f t="shared" si="86"/>
        <v>0</v>
      </c>
      <c r="R2756" s="25" t="e">
        <f>VLOOKUP(O2756,'Currency Balance'!$O$3:$Q$32,3,0)</f>
        <v>#N/A</v>
      </c>
      <c r="S2756" s="25" t="e">
        <f t="shared" si="87"/>
        <v>#N/A</v>
      </c>
    </row>
    <row r="2757" spans="1:19">
      <c r="A2757">
        <f>'Previous Trades Import_OMS Quer'!A2757</f>
        <v>0</v>
      </c>
      <c r="B2757">
        <f>'Previous Trades Import_OMS Quer'!B2757</f>
        <v>0</v>
      </c>
      <c r="C2757" s="22">
        <f>'Previous Trades Import_OMS Quer'!C2757</f>
        <v>0</v>
      </c>
      <c r="D2757">
        <f>'Previous Trades Import_OMS Quer'!D2757</f>
        <v>0</v>
      </c>
      <c r="E2757" s="22">
        <f>'Previous Trades Import_OMS Quer'!E2757</f>
        <v>0</v>
      </c>
      <c r="F2757">
        <f>'Previous Trades Import_OMS Quer'!F2757</f>
        <v>0</v>
      </c>
      <c r="G2757">
        <f>'Previous Trades Import_OMS Quer'!G2757</f>
        <v>0</v>
      </c>
      <c r="H2757">
        <f>'Previous Trades Import_OMS Quer'!H2757</f>
        <v>0</v>
      </c>
      <c r="I2757">
        <f>'Previous Trades Import_OMS Quer'!I2757</f>
        <v>0</v>
      </c>
      <c r="J2757">
        <f>'Previous Trades Import_OMS Quer'!J2757</f>
        <v>0</v>
      </c>
      <c r="K2757">
        <f>'Previous Trades Import_OMS Quer'!K2757</f>
        <v>0</v>
      </c>
      <c r="L2757">
        <f>'Previous Trades Import_OMS Quer'!L2757</f>
        <v>0</v>
      </c>
      <c r="M2757">
        <f>'Previous Trades Import_OMS Quer'!M2757</f>
        <v>0</v>
      </c>
      <c r="N2757">
        <f>'Previous Trades Import_OMS Quer'!N2757</f>
        <v>0</v>
      </c>
      <c r="O2757" t="str">
        <f>CLEAN('Previous Trades Import_OMS Quer'!O2757)</f>
        <v/>
      </c>
      <c r="Q2757" s="25">
        <f t="shared" si="86"/>
        <v>0</v>
      </c>
      <c r="R2757" s="25" t="e">
        <f>VLOOKUP(O2757,'Currency Balance'!$O$3:$Q$32,3,0)</f>
        <v>#N/A</v>
      </c>
      <c r="S2757" s="25" t="e">
        <f t="shared" si="87"/>
        <v>#N/A</v>
      </c>
    </row>
    <row r="2758" spans="1:19">
      <c r="A2758">
        <f>'Previous Trades Import_OMS Quer'!A2758</f>
        <v>0</v>
      </c>
      <c r="B2758">
        <f>'Previous Trades Import_OMS Quer'!B2758</f>
        <v>0</v>
      </c>
      <c r="C2758" s="22">
        <f>'Previous Trades Import_OMS Quer'!C2758</f>
        <v>0</v>
      </c>
      <c r="D2758">
        <f>'Previous Trades Import_OMS Quer'!D2758</f>
        <v>0</v>
      </c>
      <c r="E2758" s="22">
        <f>'Previous Trades Import_OMS Quer'!E2758</f>
        <v>0</v>
      </c>
      <c r="F2758">
        <f>'Previous Trades Import_OMS Quer'!F2758</f>
        <v>0</v>
      </c>
      <c r="G2758">
        <f>'Previous Trades Import_OMS Quer'!G2758</f>
        <v>0</v>
      </c>
      <c r="H2758">
        <f>'Previous Trades Import_OMS Quer'!H2758</f>
        <v>0</v>
      </c>
      <c r="I2758">
        <f>'Previous Trades Import_OMS Quer'!I2758</f>
        <v>0</v>
      </c>
      <c r="J2758">
        <f>'Previous Trades Import_OMS Quer'!J2758</f>
        <v>0</v>
      </c>
      <c r="K2758">
        <f>'Previous Trades Import_OMS Quer'!K2758</f>
        <v>0</v>
      </c>
      <c r="L2758">
        <f>'Previous Trades Import_OMS Quer'!L2758</f>
        <v>0</v>
      </c>
      <c r="M2758">
        <f>'Previous Trades Import_OMS Quer'!M2758</f>
        <v>0</v>
      </c>
      <c r="N2758">
        <f>'Previous Trades Import_OMS Quer'!N2758</f>
        <v>0</v>
      </c>
      <c r="O2758" t="str">
        <f>CLEAN('Previous Trades Import_OMS Quer'!O2758)</f>
        <v/>
      </c>
      <c r="Q2758" s="25">
        <f t="shared" si="86"/>
        <v>0</v>
      </c>
      <c r="R2758" s="25" t="e">
        <f>VLOOKUP(O2758,'Currency Balance'!$O$3:$Q$32,3,0)</f>
        <v>#N/A</v>
      </c>
      <c r="S2758" s="25" t="e">
        <f t="shared" si="87"/>
        <v>#N/A</v>
      </c>
    </row>
    <row r="2759" spans="1:19">
      <c r="A2759">
        <f>'Previous Trades Import_OMS Quer'!A2759</f>
        <v>0</v>
      </c>
      <c r="B2759">
        <f>'Previous Trades Import_OMS Quer'!B2759</f>
        <v>0</v>
      </c>
      <c r="C2759" s="22">
        <f>'Previous Trades Import_OMS Quer'!C2759</f>
        <v>0</v>
      </c>
      <c r="D2759">
        <f>'Previous Trades Import_OMS Quer'!D2759</f>
        <v>0</v>
      </c>
      <c r="E2759" s="22">
        <f>'Previous Trades Import_OMS Quer'!E2759</f>
        <v>0</v>
      </c>
      <c r="F2759">
        <f>'Previous Trades Import_OMS Quer'!F2759</f>
        <v>0</v>
      </c>
      <c r="G2759">
        <f>'Previous Trades Import_OMS Quer'!G2759</f>
        <v>0</v>
      </c>
      <c r="H2759">
        <f>'Previous Trades Import_OMS Quer'!H2759</f>
        <v>0</v>
      </c>
      <c r="I2759">
        <f>'Previous Trades Import_OMS Quer'!I2759</f>
        <v>0</v>
      </c>
      <c r="J2759">
        <f>'Previous Trades Import_OMS Quer'!J2759</f>
        <v>0</v>
      </c>
      <c r="K2759">
        <f>'Previous Trades Import_OMS Quer'!K2759</f>
        <v>0</v>
      </c>
      <c r="L2759">
        <f>'Previous Trades Import_OMS Quer'!L2759</f>
        <v>0</v>
      </c>
      <c r="M2759">
        <f>'Previous Trades Import_OMS Quer'!M2759</f>
        <v>0</v>
      </c>
      <c r="N2759">
        <f>'Previous Trades Import_OMS Quer'!N2759</f>
        <v>0</v>
      </c>
      <c r="O2759" t="str">
        <f>CLEAN('Previous Trades Import_OMS Quer'!O2759)</f>
        <v/>
      </c>
      <c r="Q2759" s="25">
        <f t="shared" si="86"/>
        <v>0</v>
      </c>
      <c r="R2759" s="25" t="e">
        <f>VLOOKUP(O2759,'Currency Balance'!$O$3:$Q$32,3,0)</f>
        <v>#N/A</v>
      </c>
      <c r="S2759" s="25" t="e">
        <f t="shared" si="87"/>
        <v>#N/A</v>
      </c>
    </row>
    <row r="2760" spans="1:19">
      <c r="A2760">
        <f>'Previous Trades Import_OMS Quer'!A2760</f>
        <v>0</v>
      </c>
      <c r="B2760">
        <f>'Previous Trades Import_OMS Quer'!B2760</f>
        <v>0</v>
      </c>
      <c r="C2760" s="22">
        <f>'Previous Trades Import_OMS Quer'!C2760</f>
        <v>0</v>
      </c>
      <c r="D2760">
        <f>'Previous Trades Import_OMS Quer'!D2760</f>
        <v>0</v>
      </c>
      <c r="E2760" s="22">
        <f>'Previous Trades Import_OMS Quer'!E2760</f>
        <v>0</v>
      </c>
      <c r="F2760">
        <f>'Previous Trades Import_OMS Quer'!F2760</f>
        <v>0</v>
      </c>
      <c r="G2760">
        <f>'Previous Trades Import_OMS Quer'!G2760</f>
        <v>0</v>
      </c>
      <c r="H2760">
        <f>'Previous Trades Import_OMS Quer'!H2760</f>
        <v>0</v>
      </c>
      <c r="I2760">
        <f>'Previous Trades Import_OMS Quer'!I2760</f>
        <v>0</v>
      </c>
      <c r="J2760">
        <f>'Previous Trades Import_OMS Quer'!J2760</f>
        <v>0</v>
      </c>
      <c r="K2760">
        <f>'Previous Trades Import_OMS Quer'!K2760</f>
        <v>0</v>
      </c>
      <c r="L2760">
        <f>'Previous Trades Import_OMS Quer'!L2760</f>
        <v>0</v>
      </c>
      <c r="M2760">
        <f>'Previous Trades Import_OMS Quer'!M2760</f>
        <v>0</v>
      </c>
      <c r="N2760">
        <f>'Previous Trades Import_OMS Quer'!N2760</f>
        <v>0</v>
      </c>
      <c r="O2760" t="str">
        <f>CLEAN('Previous Trades Import_OMS Quer'!O2760)</f>
        <v/>
      </c>
      <c r="Q2760" s="25">
        <f t="shared" si="86"/>
        <v>0</v>
      </c>
      <c r="R2760" s="25" t="e">
        <f>VLOOKUP(O2760,'Currency Balance'!$O$3:$Q$32,3,0)</f>
        <v>#N/A</v>
      </c>
      <c r="S2760" s="25" t="e">
        <f t="shared" si="87"/>
        <v>#N/A</v>
      </c>
    </row>
    <row r="2761" spans="1:19">
      <c r="A2761">
        <f>'Previous Trades Import_OMS Quer'!A2761</f>
        <v>0</v>
      </c>
      <c r="B2761">
        <f>'Previous Trades Import_OMS Quer'!B2761</f>
        <v>0</v>
      </c>
      <c r="C2761" s="22">
        <f>'Previous Trades Import_OMS Quer'!C2761</f>
        <v>0</v>
      </c>
      <c r="D2761">
        <f>'Previous Trades Import_OMS Quer'!D2761</f>
        <v>0</v>
      </c>
      <c r="E2761" s="22">
        <f>'Previous Trades Import_OMS Quer'!E2761</f>
        <v>0</v>
      </c>
      <c r="F2761">
        <f>'Previous Trades Import_OMS Quer'!F2761</f>
        <v>0</v>
      </c>
      <c r="G2761">
        <f>'Previous Trades Import_OMS Quer'!G2761</f>
        <v>0</v>
      </c>
      <c r="H2761">
        <f>'Previous Trades Import_OMS Quer'!H2761</f>
        <v>0</v>
      </c>
      <c r="I2761">
        <f>'Previous Trades Import_OMS Quer'!I2761</f>
        <v>0</v>
      </c>
      <c r="J2761">
        <f>'Previous Trades Import_OMS Quer'!J2761</f>
        <v>0</v>
      </c>
      <c r="K2761">
        <f>'Previous Trades Import_OMS Quer'!K2761</f>
        <v>0</v>
      </c>
      <c r="L2761">
        <f>'Previous Trades Import_OMS Quer'!L2761</f>
        <v>0</v>
      </c>
      <c r="M2761">
        <f>'Previous Trades Import_OMS Quer'!M2761</f>
        <v>0</v>
      </c>
      <c r="N2761">
        <f>'Previous Trades Import_OMS Quer'!N2761</f>
        <v>0</v>
      </c>
      <c r="O2761" t="str">
        <f>CLEAN('Previous Trades Import_OMS Quer'!O2761)</f>
        <v/>
      </c>
      <c r="Q2761" s="25">
        <f t="shared" si="86"/>
        <v>0</v>
      </c>
      <c r="R2761" s="25" t="e">
        <f>VLOOKUP(O2761,'Currency Balance'!$O$3:$Q$32,3,0)</f>
        <v>#N/A</v>
      </c>
      <c r="S2761" s="25" t="e">
        <f t="shared" si="87"/>
        <v>#N/A</v>
      </c>
    </row>
    <row r="2762" spans="1:19">
      <c r="A2762">
        <f>'Previous Trades Import_OMS Quer'!A2762</f>
        <v>0</v>
      </c>
      <c r="B2762">
        <f>'Previous Trades Import_OMS Quer'!B2762</f>
        <v>0</v>
      </c>
      <c r="C2762" s="22">
        <f>'Previous Trades Import_OMS Quer'!C2762</f>
        <v>0</v>
      </c>
      <c r="D2762">
        <f>'Previous Trades Import_OMS Quer'!D2762</f>
        <v>0</v>
      </c>
      <c r="E2762" s="22">
        <f>'Previous Trades Import_OMS Quer'!E2762</f>
        <v>0</v>
      </c>
      <c r="F2762">
        <f>'Previous Trades Import_OMS Quer'!F2762</f>
        <v>0</v>
      </c>
      <c r="G2762">
        <f>'Previous Trades Import_OMS Quer'!G2762</f>
        <v>0</v>
      </c>
      <c r="H2762">
        <f>'Previous Trades Import_OMS Quer'!H2762</f>
        <v>0</v>
      </c>
      <c r="I2762">
        <f>'Previous Trades Import_OMS Quer'!I2762</f>
        <v>0</v>
      </c>
      <c r="J2762">
        <f>'Previous Trades Import_OMS Quer'!J2762</f>
        <v>0</v>
      </c>
      <c r="K2762">
        <f>'Previous Trades Import_OMS Quer'!K2762</f>
        <v>0</v>
      </c>
      <c r="L2762">
        <f>'Previous Trades Import_OMS Quer'!L2762</f>
        <v>0</v>
      </c>
      <c r="M2762">
        <f>'Previous Trades Import_OMS Quer'!M2762</f>
        <v>0</v>
      </c>
      <c r="N2762">
        <f>'Previous Trades Import_OMS Quer'!N2762</f>
        <v>0</v>
      </c>
      <c r="O2762" t="str">
        <f>CLEAN('Previous Trades Import_OMS Quer'!O2762)</f>
        <v/>
      </c>
      <c r="Q2762" s="25">
        <f t="shared" si="86"/>
        <v>0</v>
      </c>
      <c r="R2762" s="25" t="e">
        <f>VLOOKUP(O2762,'Currency Balance'!$O$3:$Q$32,3,0)</f>
        <v>#N/A</v>
      </c>
      <c r="S2762" s="25" t="e">
        <f t="shared" si="87"/>
        <v>#N/A</v>
      </c>
    </row>
    <row r="2763" spans="1:19">
      <c r="A2763">
        <f>'Previous Trades Import_OMS Quer'!A2763</f>
        <v>0</v>
      </c>
      <c r="B2763">
        <f>'Previous Trades Import_OMS Quer'!B2763</f>
        <v>0</v>
      </c>
      <c r="C2763" s="22">
        <f>'Previous Trades Import_OMS Quer'!C2763</f>
        <v>0</v>
      </c>
      <c r="D2763">
        <f>'Previous Trades Import_OMS Quer'!D2763</f>
        <v>0</v>
      </c>
      <c r="E2763" s="22">
        <f>'Previous Trades Import_OMS Quer'!E2763</f>
        <v>0</v>
      </c>
      <c r="F2763">
        <f>'Previous Trades Import_OMS Quer'!F2763</f>
        <v>0</v>
      </c>
      <c r="G2763">
        <f>'Previous Trades Import_OMS Quer'!G2763</f>
        <v>0</v>
      </c>
      <c r="H2763">
        <f>'Previous Trades Import_OMS Quer'!H2763</f>
        <v>0</v>
      </c>
      <c r="I2763">
        <f>'Previous Trades Import_OMS Quer'!I2763</f>
        <v>0</v>
      </c>
      <c r="J2763">
        <f>'Previous Trades Import_OMS Quer'!J2763</f>
        <v>0</v>
      </c>
      <c r="K2763">
        <f>'Previous Trades Import_OMS Quer'!K2763</f>
        <v>0</v>
      </c>
      <c r="L2763">
        <f>'Previous Trades Import_OMS Quer'!L2763</f>
        <v>0</v>
      </c>
      <c r="M2763">
        <f>'Previous Trades Import_OMS Quer'!M2763</f>
        <v>0</v>
      </c>
      <c r="N2763">
        <f>'Previous Trades Import_OMS Quer'!N2763</f>
        <v>0</v>
      </c>
      <c r="O2763" t="str">
        <f>CLEAN('Previous Trades Import_OMS Quer'!O2763)</f>
        <v/>
      </c>
      <c r="Q2763" s="25">
        <f t="shared" si="86"/>
        <v>0</v>
      </c>
      <c r="R2763" s="25" t="e">
        <f>VLOOKUP(O2763,'Currency Balance'!$O$3:$Q$32,3,0)</f>
        <v>#N/A</v>
      </c>
      <c r="S2763" s="25" t="e">
        <f t="shared" si="87"/>
        <v>#N/A</v>
      </c>
    </row>
    <row r="2764" spans="1:19">
      <c r="A2764">
        <f>'Previous Trades Import_OMS Quer'!A2764</f>
        <v>0</v>
      </c>
      <c r="B2764">
        <f>'Previous Trades Import_OMS Quer'!B2764</f>
        <v>0</v>
      </c>
      <c r="C2764" s="22">
        <f>'Previous Trades Import_OMS Quer'!C2764</f>
        <v>0</v>
      </c>
      <c r="D2764">
        <f>'Previous Trades Import_OMS Quer'!D2764</f>
        <v>0</v>
      </c>
      <c r="E2764" s="22">
        <f>'Previous Trades Import_OMS Quer'!E2764</f>
        <v>0</v>
      </c>
      <c r="F2764">
        <f>'Previous Trades Import_OMS Quer'!F2764</f>
        <v>0</v>
      </c>
      <c r="G2764">
        <f>'Previous Trades Import_OMS Quer'!G2764</f>
        <v>0</v>
      </c>
      <c r="H2764">
        <f>'Previous Trades Import_OMS Quer'!H2764</f>
        <v>0</v>
      </c>
      <c r="I2764">
        <f>'Previous Trades Import_OMS Quer'!I2764</f>
        <v>0</v>
      </c>
      <c r="J2764">
        <f>'Previous Trades Import_OMS Quer'!J2764</f>
        <v>0</v>
      </c>
      <c r="K2764">
        <f>'Previous Trades Import_OMS Quer'!K2764</f>
        <v>0</v>
      </c>
      <c r="L2764">
        <f>'Previous Trades Import_OMS Quer'!L2764</f>
        <v>0</v>
      </c>
      <c r="M2764">
        <f>'Previous Trades Import_OMS Quer'!M2764</f>
        <v>0</v>
      </c>
      <c r="N2764">
        <f>'Previous Trades Import_OMS Quer'!N2764</f>
        <v>0</v>
      </c>
      <c r="O2764" t="str">
        <f>CLEAN('Previous Trades Import_OMS Quer'!O2764)</f>
        <v/>
      </c>
      <c r="Q2764" s="25">
        <f t="shared" si="86"/>
        <v>0</v>
      </c>
      <c r="R2764" s="25" t="e">
        <f>VLOOKUP(O2764,'Currency Balance'!$O$3:$Q$32,3,0)</f>
        <v>#N/A</v>
      </c>
      <c r="S2764" s="25" t="e">
        <f t="shared" si="87"/>
        <v>#N/A</v>
      </c>
    </row>
    <row r="2765" spans="1:19">
      <c r="A2765">
        <f>'Previous Trades Import_OMS Quer'!A2765</f>
        <v>0</v>
      </c>
      <c r="B2765">
        <f>'Previous Trades Import_OMS Quer'!B2765</f>
        <v>0</v>
      </c>
      <c r="C2765" s="22">
        <f>'Previous Trades Import_OMS Quer'!C2765</f>
        <v>0</v>
      </c>
      <c r="D2765">
        <f>'Previous Trades Import_OMS Quer'!D2765</f>
        <v>0</v>
      </c>
      <c r="E2765" s="22">
        <f>'Previous Trades Import_OMS Quer'!E2765</f>
        <v>0</v>
      </c>
      <c r="F2765">
        <f>'Previous Trades Import_OMS Quer'!F2765</f>
        <v>0</v>
      </c>
      <c r="G2765">
        <f>'Previous Trades Import_OMS Quer'!G2765</f>
        <v>0</v>
      </c>
      <c r="H2765">
        <f>'Previous Trades Import_OMS Quer'!H2765</f>
        <v>0</v>
      </c>
      <c r="I2765">
        <f>'Previous Trades Import_OMS Quer'!I2765</f>
        <v>0</v>
      </c>
      <c r="J2765">
        <f>'Previous Trades Import_OMS Quer'!J2765</f>
        <v>0</v>
      </c>
      <c r="K2765">
        <f>'Previous Trades Import_OMS Quer'!K2765</f>
        <v>0</v>
      </c>
      <c r="L2765">
        <f>'Previous Trades Import_OMS Quer'!L2765</f>
        <v>0</v>
      </c>
      <c r="M2765">
        <f>'Previous Trades Import_OMS Quer'!M2765</f>
        <v>0</v>
      </c>
      <c r="N2765">
        <f>'Previous Trades Import_OMS Quer'!N2765</f>
        <v>0</v>
      </c>
      <c r="O2765" t="str">
        <f>CLEAN('Previous Trades Import_OMS Quer'!O2765)</f>
        <v/>
      </c>
      <c r="Q2765" s="25">
        <f t="shared" si="86"/>
        <v>0</v>
      </c>
      <c r="R2765" s="25" t="e">
        <f>VLOOKUP(O2765,'Currency Balance'!$O$3:$Q$32,3,0)</f>
        <v>#N/A</v>
      </c>
      <c r="S2765" s="25" t="e">
        <f t="shared" si="87"/>
        <v>#N/A</v>
      </c>
    </row>
    <row r="2766" spans="1:19">
      <c r="A2766">
        <f>'Previous Trades Import_OMS Quer'!A2766</f>
        <v>0</v>
      </c>
      <c r="B2766">
        <f>'Previous Trades Import_OMS Quer'!B2766</f>
        <v>0</v>
      </c>
      <c r="C2766" s="22">
        <f>'Previous Trades Import_OMS Quer'!C2766</f>
        <v>0</v>
      </c>
      <c r="D2766">
        <f>'Previous Trades Import_OMS Quer'!D2766</f>
        <v>0</v>
      </c>
      <c r="E2766" s="22">
        <f>'Previous Trades Import_OMS Quer'!E2766</f>
        <v>0</v>
      </c>
      <c r="F2766">
        <f>'Previous Trades Import_OMS Quer'!F2766</f>
        <v>0</v>
      </c>
      <c r="G2766">
        <f>'Previous Trades Import_OMS Quer'!G2766</f>
        <v>0</v>
      </c>
      <c r="H2766">
        <f>'Previous Trades Import_OMS Quer'!H2766</f>
        <v>0</v>
      </c>
      <c r="I2766">
        <f>'Previous Trades Import_OMS Quer'!I2766</f>
        <v>0</v>
      </c>
      <c r="J2766">
        <f>'Previous Trades Import_OMS Quer'!J2766</f>
        <v>0</v>
      </c>
      <c r="K2766">
        <f>'Previous Trades Import_OMS Quer'!K2766</f>
        <v>0</v>
      </c>
      <c r="L2766">
        <f>'Previous Trades Import_OMS Quer'!L2766</f>
        <v>0</v>
      </c>
      <c r="M2766">
        <f>'Previous Trades Import_OMS Quer'!M2766</f>
        <v>0</v>
      </c>
      <c r="N2766">
        <f>'Previous Trades Import_OMS Quer'!N2766</f>
        <v>0</v>
      </c>
      <c r="O2766" t="str">
        <f>CLEAN('Previous Trades Import_OMS Quer'!O2766)</f>
        <v/>
      </c>
      <c r="Q2766" s="25">
        <f t="shared" si="86"/>
        <v>0</v>
      </c>
      <c r="R2766" s="25" t="e">
        <f>VLOOKUP(O2766,'Currency Balance'!$O$3:$Q$32,3,0)</f>
        <v>#N/A</v>
      </c>
      <c r="S2766" s="25" t="e">
        <f t="shared" si="87"/>
        <v>#N/A</v>
      </c>
    </row>
    <row r="2767" spans="1:19">
      <c r="A2767">
        <f>'Previous Trades Import_OMS Quer'!A2767</f>
        <v>0</v>
      </c>
      <c r="B2767">
        <f>'Previous Trades Import_OMS Quer'!B2767</f>
        <v>0</v>
      </c>
      <c r="C2767" s="22">
        <f>'Previous Trades Import_OMS Quer'!C2767</f>
        <v>0</v>
      </c>
      <c r="D2767">
        <f>'Previous Trades Import_OMS Quer'!D2767</f>
        <v>0</v>
      </c>
      <c r="E2767" s="22">
        <f>'Previous Trades Import_OMS Quer'!E2767</f>
        <v>0</v>
      </c>
      <c r="F2767">
        <f>'Previous Trades Import_OMS Quer'!F2767</f>
        <v>0</v>
      </c>
      <c r="G2767">
        <f>'Previous Trades Import_OMS Quer'!G2767</f>
        <v>0</v>
      </c>
      <c r="H2767">
        <f>'Previous Trades Import_OMS Quer'!H2767</f>
        <v>0</v>
      </c>
      <c r="I2767">
        <f>'Previous Trades Import_OMS Quer'!I2767</f>
        <v>0</v>
      </c>
      <c r="J2767">
        <f>'Previous Trades Import_OMS Quer'!J2767</f>
        <v>0</v>
      </c>
      <c r="K2767">
        <f>'Previous Trades Import_OMS Quer'!K2767</f>
        <v>0</v>
      </c>
      <c r="L2767">
        <f>'Previous Trades Import_OMS Quer'!L2767</f>
        <v>0</v>
      </c>
      <c r="M2767">
        <f>'Previous Trades Import_OMS Quer'!M2767</f>
        <v>0</v>
      </c>
      <c r="N2767">
        <f>'Previous Trades Import_OMS Quer'!N2767</f>
        <v>0</v>
      </c>
      <c r="O2767" t="str">
        <f>CLEAN('Previous Trades Import_OMS Quer'!O2767)</f>
        <v/>
      </c>
      <c r="Q2767" s="25">
        <f t="shared" si="86"/>
        <v>0</v>
      </c>
      <c r="R2767" s="25" t="e">
        <f>VLOOKUP(O2767,'Currency Balance'!$O$3:$Q$32,3,0)</f>
        <v>#N/A</v>
      </c>
      <c r="S2767" s="25" t="e">
        <f t="shared" si="87"/>
        <v>#N/A</v>
      </c>
    </row>
    <row r="2768" spans="1:19">
      <c r="A2768">
        <f>'Previous Trades Import_OMS Quer'!A2768</f>
        <v>0</v>
      </c>
      <c r="B2768">
        <f>'Previous Trades Import_OMS Quer'!B2768</f>
        <v>0</v>
      </c>
      <c r="C2768" s="22">
        <f>'Previous Trades Import_OMS Quer'!C2768</f>
        <v>0</v>
      </c>
      <c r="D2768">
        <f>'Previous Trades Import_OMS Quer'!D2768</f>
        <v>0</v>
      </c>
      <c r="E2768" s="22">
        <f>'Previous Trades Import_OMS Quer'!E2768</f>
        <v>0</v>
      </c>
      <c r="F2768">
        <f>'Previous Trades Import_OMS Quer'!F2768</f>
        <v>0</v>
      </c>
      <c r="G2768">
        <f>'Previous Trades Import_OMS Quer'!G2768</f>
        <v>0</v>
      </c>
      <c r="H2768">
        <f>'Previous Trades Import_OMS Quer'!H2768</f>
        <v>0</v>
      </c>
      <c r="I2768">
        <f>'Previous Trades Import_OMS Quer'!I2768</f>
        <v>0</v>
      </c>
      <c r="J2768">
        <f>'Previous Trades Import_OMS Quer'!J2768</f>
        <v>0</v>
      </c>
      <c r="K2768">
        <f>'Previous Trades Import_OMS Quer'!K2768</f>
        <v>0</v>
      </c>
      <c r="L2768">
        <f>'Previous Trades Import_OMS Quer'!L2768</f>
        <v>0</v>
      </c>
      <c r="M2768">
        <f>'Previous Trades Import_OMS Quer'!M2768</f>
        <v>0</v>
      </c>
      <c r="N2768">
        <f>'Previous Trades Import_OMS Quer'!N2768</f>
        <v>0</v>
      </c>
      <c r="O2768" t="str">
        <f>CLEAN('Previous Trades Import_OMS Quer'!O2768)</f>
        <v/>
      </c>
      <c r="Q2768" s="25">
        <f t="shared" si="86"/>
        <v>0</v>
      </c>
      <c r="R2768" s="25" t="e">
        <f>VLOOKUP(O2768,'Currency Balance'!$O$3:$Q$32,3,0)</f>
        <v>#N/A</v>
      </c>
      <c r="S2768" s="25" t="e">
        <f t="shared" si="87"/>
        <v>#N/A</v>
      </c>
    </row>
    <row r="2769" spans="1:19">
      <c r="A2769">
        <f>'Previous Trades Import_OMS Quer'!A2769</f>
        <v>0</v>
      </c>
      <c r="B2769">
        <f>'Previous Trades Import_OMS Quer'!B2769</f>
        <v>0</v>
      </c>
      <c r="C2769" s="22">
        <f>'Previous Trades Import_OMS Quer'!C2769</f>
        <v>0</v>
      </c>
      <c r="D2769">
        <f>'Previous Trades Import_OMS Quer'!D2769</f>
        <v>0</v>
      </c>
      <c r="E2769" s="22">
        <f>'Previous Trades Import_OMS Quer'!E2769</f>
        <v>0</v>
      </c>
      <c r="F2769">
        <f>'Previous Trades Import_OMS Quer'!F2769</f>
        <v>0</v>
      </c>
      <c r="G2769">
        <f>'Previous Trades Import_OMS Quer'!G2769</f>
        <v>0</v>
      </c>
      <c r="H2769">
        <f>'Previous Trades Import_OMS Quer'!H2769</f>
        <v>0</v>
      </c>
      <c r="I2769">
        <f>'Previous Trades Import_OMS Quer'!I2769</f>
        <v>0</v>
      </c>
      <c r="J2769">
        <f>'Previous Trades Import_OMS Quer'!J2769</f>
        <v>0</v>
      </c>
      <c r="K2769">
        <f>'Previous Trades Import_OMS Quer'!K2769</f>
        <v>0</v>
      </c>
      <c r="L2769">
        <f>'Previous Trades Import_OMS Quer'!L2769</f>
        <v>0</v>
      </c>
      <c r="M2769">
        <f>'Previous Trades Import_OMS Quer'!M2769</f>
        <v>0</v>
      </c>
      <c r="N2769">
        <f>'Previous Trades Import_OMS Quer'!N2769</f>
        <v>0</v>
      </c>
      <c r="O2769" t="str">
        <f>CLEAN('Previous Trades Import_OMS Quer'!O2769)</f>
        <v/>
      </c>
      <c r="Q2769" s="25">
        <f t="shared" si="86"/>
        <v>0</v>
      </c>
      <c r="R2769" s="25" t="e">
        <f>VLOOKUP(O2769,'Currency Balance'!$O$3:$Q$32,3,0)</f>
        <v>#N/A</v>
      </c>
      <c r="S2769" s="25" t="e">
        <f t="shared" si="87"/>
        <v>#N/A</v>
      </c>
    </row>
    <row r="2770" spans="1:19">
      <c r="A2770">
        <f>'Previous Trades Import_OMS Quer'!A2770</f>
        <v>0</v>
      </c>
      <c r="B2770">
        <f>'Previous Trades Import_OMS Quer'!B2770</f>
        <v>0</v>
      </c>
      <c r="C2770" s="22">
        <f>'Previous Trades Import_OMS Quer'!C2770</f>
        <v>0</v>
      </c>
      <c r="D2770">
        <f>'Previous Trades Import_OMS Quer'!D2770</f>
        <v>0</v>
      </c>
      <c r="E2770" s="22">
        <f>'Previous Trades Import_OMS Quer'!E2770</f>
        <v>0</v>
      </c>
      <c r="F2770">
        <f>'Previous Trades Import_OMS Quer'!F2770</f>
        <v>0</v>
      </c>
      <c r="G2770">
        <f>'Previous Trades Import_OMS Quer'!G2770</f>
        <v>0</v>
      </c>
      <c r="H2770">
        <f>'Previous Trades Import_OMS Quer'!H2770</f>
        <v>0</v>
      </c>
      <c r="I2770">
        <f>'Previous Trades Import_OMS Quer'!I2770</f>
        <v>0</v>
      </c>
      <c r="J2770">
        <f>'Previous Trades Import_OMS Quer'!J2770</f>
        <v>0</v>
      </c>
      <c r="K2770">
        <f>'Previous Trades Import_OMS Quer'!K2770</f>
        <v>0</v>
      </c>
      <c r="L2770">
        <f>'Previous Trades Import_OMS Quer'!L2770</f>
        <v>0</v>
      </c>
      <c r="M2770">
        <f>'Previous Trades Import_OMS Quer'!M2770</f>
        <v>0</v>
      </c>
      <c r="N2770">
        <f>'Previous Trades Import_OMS Quer'!N2770</f>
        <v>0</v>
      </c>
      <c r="O2770" t="str">
        <f>CLEAN('Previous Trades Import_OMS Quer'!O2770)</f>
        <v/>
      </c>
      <c r="Q2770" s="25">
        <f t="shared" si="86"/>
        <v>0</v>
      </c>
      <c r="R2770" s="25" t="e">
        <f>VLOOKUP(O2770,'Currency Balance'!$O$3:$Q$32,3,0)</f>
        <v>#N/A</v>
      </c>
      <c r="S2770" s="25" t="e">
        <f t="shared" si="87"/>
        <v>#N/A</v>
      </c>
    </row>
    <row r="2771" spans="1:19">
      <c r="A2771">
        <f>'Previous Trades Import_OMS Quer'!A2771</f>
        <v>0</v>
      </c>
      <c r="B2771">
        <f>'Previous Trades Import_OMS Quer'!B2771</f>
        <v>0</v>
      </c>
      <c r="C2771" s="22">
        <f>'Previous Trades Import_OMS Quer'!C2771</f>
        <v>0</v>
      </c>
      <c r="D2771">
        <f>'Previous Trades Import_OMS Quer'!D2771</f>
        <v>0</v>
      </c>
      <c r="E2771" s="22">
        <f>'Previous Trades Import_OMS Quer'!E2771</f>
        <v>0</v>
      </c>
      <c r="F2771">
        <f>'Previous Trades Import_OMS Quer'!F2771</f>
        <v>0</v>
      </c>
      <c r="G2771">
        <f>'Previous Trades Import_OMS Quer'!G2771</f>
        <v>0</v>
      </c>
      <c r="H2771">
        <f>'Previous Trades Import_OMS Quer'!H2771</f>
        <v>0</v>
      </c>
      <c r="I2771">
        <f>'Previous Trades Import_OMS Quer'!I2771</f>
        <v>0</v>
      </c>
      <c r="J2771">
        <f>'Previous Trades Import_OMS Quer'!J2771</f>
        <v>0</v>
      </c>
      <c r="K2771">
        <f>'Previous Trades Import_OMS Quer'!K2771</f>
        <v>0</v>
      </c>
      <c r="L2771">
        <f>'Previous Trades Import_OMS Quer'!L2771</f>
        <v>0</v>
      </c>
      <c r="M2771">
        <f>'Previous Trades Import_OMS Quer'!M2771</f>
        <v>0</v>
      </c>
      <c r="N2771">
        <f>'Previous Trades Import_OMS Quer'!N2771</f>
        <v>0</v>
      </c>
      <c r="O2771" t="str">
        <f>CLEAN('Previous Trades Import_OMS Quer'!O2771)</f>
        <v/>
      </c>
      <c r="Q2771" s="25">
        <f t="shared" si="86"/>
        <v>0</v>
      </c>
      <c r="R2771" s="25" t="e">
        <f>VLOOKUP(O2771,'Currency Balance'!$O$3:$Q$32,3,0)</f>
        <v>#N/A</v>
      </c>
      <c r="S2771" s="25" t="e">
        <f t="shared" si="87"/>
        <v>#N/A</v>
      </c>
    </row>
    <row r="2772" spans="1:19">
      <c r="A2772">
        <f>'Previous Trades Import_OMS Quer'!A2772</f>
        <v>0</v>
      </c>
      <c r="B2772">
        <f>'Previous Trades Import_OMS Quer'!B2772</f>
        <v>0</v>
      </c>
      <c r="C2772" s="22">
        <f>'Previous Trades Import_OMS Quer'!C2772</f>
        <v>0</v>
      </c>
      <c r="D2772">
        <f>'Previous Trades Import_OMS Quer'!D2772</f>
        <v>0</v>
      </c>
      <c r="E2772" s="22">
        <f>'Previous Trades Import_OMS Quer'!E2772</f>
        <v>0</v>
      </c>
      <c r="F2772">
        <f>'Previous Trades Import_OMS Quer'!F2772</f>
        <v>0</v>
      </c>
      <c r="G2772">
        <f>'Previous Trades Import_OMS Quer'!G2772</f>
        <v>0</v>
      </c>
      <c r="H2772">
        <f>'Previous Trades Import_OMS Quer'!H2772</f>
        <v>0</v>
      </c>
      <c r="I2772">
        <f>'Previous Trades Import_OMS Quer'!I2772</f>
        <v>0</v>
      </c>
      <c r="J2772">
        <f>'Previous Trades Import_OMS Quer'!J2772</f>
        <v>0</v>
      </c>
      <c r="K2772">
        <f>'Previous Trades Import_OMS Quer'!K2772</f>
        <v>0</v>
      </c>
      <c r="L2772">
        <f>'Previous Trades Import_OMS Quer'!L2772</f>
        <v>0</v>
      </c>
      <c r="M2772">
        <f>'Previous Trades Import_OMS Quer'!M2772</f>
        <v>0</v>
      </c>
      <c r="N2772">
        <f>'Previous Trades Import_OMS Quer'!N2772</f>
        <v>0</v>
      </c>
      <c r="O2772" t="str">
        <f>CLEAN('Previous Trades Import_OMS Quer'!O2772)</f>
        <v/>
      </c>
      <c r="Q2772" s="25">
        <f t="shared" si="86"/>
        <v>0</v>
      </c>
      <c r="R2772" s="25" t="e">
        <f>VLOOKUP(O2772,'Currency Balance'!$O$3:$Q$32,3,0)</f>
        <v>#N/A</v>
      </c>
      <c r="S2772" s="25" t="e">
        <f t="shared" si="87"/>
        <v>#N/A</v>
      </c>
    </row>
    <row r="2773" spans="1:19">
      <c r="A2773">
        <f>'Previous Trades Import_OMS Quer'!A2773</f>
        <v>0</v>
      </c>
      <c r="B2773">
        <f>'Previous Trades Import_OMS Quer'!B2773</f>
        <v>0</v>
      </c>
      <c r="C2773" s="22">
        <f>'Previous Trades Import_OMS Quer'!C2773</f>
        <v>0</v>
      </c>
      <c r="D2773">
        <f>'Previous Trades Import_OMS Quer'!D2773</f>
        <v>0</v>
      </c>
      <c r="E2773" s="22">
        <f>'Previous Trades Import_OMS Quer'!E2773</f>
        <v>0</v>
      </c>
      <c r="F2773">
        <f>'Previous Trades Import_OMS Quer'!F2773</f>
        <v>0</v>
      </c>
      <c r="G2773">
        <f>'Previous Trades Import_OMS Quer'!G2773</f>
        <v>0</v>
      </c>
      <c r="H2773">
        <f>'Previous Trades Import_OMS Quer'!H2773</f>
        <v>0</v>
      </c>
      <c r="I2773">
        <f>'Previous Trades Import_OMS Quer'!I2773</f>
        <v>0</v>
      </c>
      <c r="J2773">
        <f>'Previous Trades Import_OMS Quer'!J2773</f>
        <v>0</v>
      </c>
      <c r="K2773">
        <f>'Previous Trades Import_OMS Quer'!K2773</f>
        <v>0</v>
      </c>
      <c r="L2773">
        <f>'Previous Trades Import_OMS Quer'!L2773</f>
        <v>0</v>
      </c>
      <c r="M2773">
        <f>'Previous Trades Import_OMS Quer'!M2773</f>
        <v>0</v>
      </c>
      <c r="N2773">
        <f>'Previous Trades Import_OMS Quer'!N2773</f>
        <v>0</v>
      </c>
      <c r="O2773" t="str">
        <f>CLEAN('Previous Trades Import_OMS Quer'!O2773)</f>
        <v/>
      </c>
      <c r="Q2773" s="25">
        <f t="shared" si="86"/>
        <v>0</v>
      </c>
      <c r="R2773" s="25" t="e">
        <f>VLOOKUP(O2773,'Currency Balance'!$O$3:$Q$32,3,0)</f>
        <v>#N/A</v>
      </c>
      <c r="S2773" s="25" t="e">
        <f t="shared" si="87"/>
        <v>#N/A</v>
      </c>
    </row>
    <row r="2774" spans="1:19">
      <c r="A2774">
        <f>'Previous Trades Import_OMS Quer'!A2774</f>
        <v>0</v>
      </c>
      <c r="B2774">
        <f>'Previous Trades Import_OMS Quer'!B2774</f>
        <v>0</v>
      </c>
      <c r="C2774" s="22">
        <f>'Previous Trades Import_OMS Quer'!C2774</f>
        <v>0</v>
      </c>
      <c r="D2774">
        <f>'Previous Trades Import_OMS Quer'!D2774</f>
        <v>0</v>
      </c>
      <c r="E2774" s="22">
        <f>'Previous Trades Import_OMS Quer'!E2774</f>
        <v>0</v>
      </c>
      <c r="F2774">
        <f>'Previous Trades Import_OMS Quer'!F2774</f>
        <v>0</v>
      </c>
      <c r="G2774">
        <f>'Previous Trades Import_OMS Quer'!G2774</f>
        <v>0</v>
      </c>
      <c r="H2774">
        <f>'Previous Trades Import_OMS Quer'!H2774</f>
        <v>0</v>
      </c>
      <c r="I2774">
        <f>'Previous Trades Import_OMS Quer'!I2774</f>
        <v>0</v>
      </c>
      <c r="J2774">
        <f>'Previous Trades Import_OMS Quer'!J2774</f>
        <v>0</v>
      </c>
      <c r="K2774">
        <f>'Previous Trades Import_OMS Quer'!K2774</f>
        <v>0</v>
      </c>
      <c r="L2774">
        <f>'Previous Trades Import_OMS Quer'!L2774</f>
        <v>0</v>
      </c>
      <c r="M2774">
        <f>'Previous Trades Import_OMS Quer'!M2774</f>
        <v>0</v>
      </c>
      <c r="N2774">
        <f>'Previous Trades Import_OMS Quer'!N2774</f>
        <v>0</v>
      </c>
      <c r="O2774" t="str">
        <f>CLEAN('Previous Trades Import_OMS Quer'!O2774)</f>
        <v/>
      </c>
      <c r="Q2774" s="25">
        <f t="shared" si="86"/>
        <v>0</v>
      </c>
      <c r="R2774" s="25" t="e">
        <f>VLOOKUP(O2774,'Currency Balance'!$O$3:$Q$32,3,0)</f>
        <v>#N/A</v>
      </c>
      <c r="S2774" s="25" t="e">
        <f t="shared" si="87"/>
        <v>#N/A</v>
      </c>
    </row>
    <row r="2775" spans="1:19">
      <c r="A2775">
        <f>'Previous Trades Import_OMS Quer'!A2775</f>
        <v>0</v>
      </c>
      <c r="B2775">
        <f>'Previous Trades Import_OMS Quer'!B2775</f>
        <v>0</v>
      </c>
      <c r="C2775" s="22">
        <f>'Previous Trades Import_OMS Quer'!C2775</f>
        <v>0</v>
      </c>
      <c r="D2775">
        <f>'Previous Trades Import_OMS Quer'!D2775</f>
        <v>0</v>
      </c>
      <c r="E2775" s="22">
        <f>'Previous Trades Import_OMS Quer'!E2775</f>
        <v>0</v>
      </c>
      <c r="F2775">
        <f>'Previous Trades Import_OMS Quer'!F2775</f>
        <v>0</v>
      </c>
      <c r="G2775">
        <f>'Previous Trades Import_OMS Quer'!G2775</f>
        <v>0</v>
      </c>
      <c r="H2775">
        <f>'Previous Trades Import_OMS Quer'!H2775</f>
        <v>0</v>
      </c>
      <c r="I2775">
        <f>'Previous Trades Import_OMS Quer'!I2775</f>
        <v>0</v>
      </c>
      <c r="J2775">
        <f>'Previous Trades Import_OMS Quer'!J2775</f>
        <v>0</v>
      </c>
      <c r="K2775">
        <f>'Previous Trades Import_OMS Quer'!K2775</f>
        <v>0</v>
      </c>
      <c r="L2775">
        <f>'Previous Trades Import_OMS Quer'!L2775</f>
        <v>0</v>
      </c>
      <c r="M2775">
        <f>'Previous Trades Import_OMS Quer'!M2775</f>
        <v>0</v>
      </c>
      <c r="N2775">
        <f>'Previous Trades Import_OMS Quer'!N2775</f>
        <v>0</v>
      </c>
      <c r="O2775" t="str">
        <f>CLEAN('Previous Trades Import_OMS Quer'!O2775)</f>
        <v/>
      </c>
      <c r="Q2775" s="25">
        <f t="shared" si="86"/>
        <v>0</v>
      </c>
      <c r="R2775" s="25" t="e">
        <f>VLOOKUP(O2775,'Currency Balance'!$O$3:$Q$32,3,0)</f>
        <v>#N/A</v>
      </c>
      <c r="S2775" s="25" t="e">
        <f t="shared" si="87"/>
        <v>#N/A</v>
      </c>
    </row>
    <row r="2776" spans="1:19">
      <c r="A2776">
        <f>'Previous Trades Import_OMS Quer'!A2776</f>
        <v>0</v>
      </c>
      <c r="B2776">
        <f>'Previous Trades Import_OMS Quer'!B2776</f>
        <v>0</v>
      </c>
      <c r="C2776" s="22">
        <f>'Previous Trades Import_OMS Quer'!C2776</f>
        <v>0</v>
      </c>
      <c r="D2776">
        <f>'Previous Trades Import_OMS Quer'!D2776</f>
        <v>0</v>
      </c>
      <c r="E2776" s="22">
        <f>'Previous Trades Import_OMS Quer'!E2776</f>
        <v>0</v>
      </c>
      <c r="F2776">
        <f>'Previous Trades Import_OMS Quer'!F2776</f>
        <v>0</v>
      </c>
      <c r="G2776">
        <f>'Previous Trades Import_OMS Quer'!G2776</f>
        <v>0</v>
      </c>
      <c r="H2776">
        <f>'Previous Trades Import_OMS Quer'!H2776</f>
        <v>0</v>
      </c>
      <c r="I2776">
        <f>'Previous Trades Import_OMS Quer'!I2776</f>
        <v>0</v>
      </c>
      <c r="J2776">
        <f>'Previous Trades Import_OMS Quer'!J2776</f>
        <v>0</v>
      </c>
      <c r="K2776">
        <f>'Previous Trades Import_OMS Quer'!K2776</f>
        <v>0</v>
      </c>
      <c r="L2776">
        <f>'Previous Trades Import_OMS Quer'!L2776</f>
        <v>0</v>
      </c>
      <c r="M2776">
        <f>'Previous Trades Import_OMS Quer'!M2776</f>
        <v>0</v>
      </c>
      <c r="N2776">
        <f>'Previous Trades Import_OMS Quer'!N2776</f>
        <v>0</v>
      </c>
      <c r="O2776" t="str">
        <f>CLEAN('Previous Trades Import_OMS Quer'!O2776)</f>
        <v/>
      </c>
      <c r="Q2776" s="25">
        <f t="shared" si="86"/>
        <v>0</v>
      </c>
      <c r="R2776" s="25" t="e">
        <f>VLOOKUP(O2776,'Currency Balance'!$O$3:$Q$32,3,0)</f>
        <v>#N/A</v>
      </c>
      <c r="S2776" s="25" t="e">
        <f t="shared" si="87"/>
        <v>#N/A</v>
      </c>
    </row>
    <row r="2777" spans="1:19">
      <c r="A2777">
        <f>'Previous Trades Import_OMS Quer'!A2777</f>
        <v>0</v>
      </c>
      <c r="B2777">
        <f>'Previous Trades Import_OMS Quer'!B2777</f>
        <v>0</v>
      </c>
      <c r="C2777" s="22">
        <f>'Previous Trades Import_OMS Quer'!C2777</f>
        <v>0</v>
      </c>
      <c r="D2777">
        <f>'Previous Trades Import_OMS Quer'!D2777</f>
        <v>0</v>
      </c>
      <c r="E2777" s="22">
        <f>'Previous Trades Import_OMS Quer'!E2777</f>
        <v>0</v>
      </c>
      <c r="F2777">
        <f>'Previous Trades Import_OMS Quer'!F2777</f>
        <v>0</v>
      </c>
      <c r="G2777">
        <f>'Previous Trades Import_OMS Quer'!G2777</f>
        <v>0</v>
      </c>
      <c r="H2777">
        <f>'Previous Trades Import_OMS Quer'!H2777</f>
        <v>0</v>
      </c>
      <c r="I2777">
        <f>'Previous Trades Import_OMS Quer'!I2777</f>
        <v>0</v>
      </c>
      <c r="J2777">
        <f>'Previous Trades Import_OMS Quer'!J2777</f>
        <v>0</v>
      </c>
      <c r="K2777">
        <f>'Previous Trades Import_OMS Quer'!K2777</f>
        <v>0</v>
      </c>
      <c r="L2777">
        <f>'Previous Trades Import_OMS Quer'!L2777</f>
        <v>0</v>
      </c>
      <c r="M2777">
        <f>'Previous Trades Import_OMS Quer'!M2777</f>
        <v>0</v>
      </c>
      <c r="N2777">
        <f>'Previous Trades Import_OMS Quer'!N2777</f>
        <v>0</v>
      </c>
      <c r="O2777" t="str">
        <f>CLEAN('Previous Trades Import_OMS Quer'!O2777)</f>
        <v/>
      </c>
      <c r="Q2777" s="25">
        <f t="shared" si="86"/>
        <v>0</v>
      </c>
      <c r="R2777" s="25" t="e">
        <f>VLOOKUP(O2777,'Currency Balance'!$O$3:$Q$32,3,0)</f>
        <v>#N/A</v>
      </c>
      <c r="S2777" s="25" t="e">
        <f t="shared" si="87"/>
        <v>#N/A</v>
      </c>
    </row>
    <row r="2778" spans="1:19">
      <c r="A2778">
        <f>'Previous Trades Import_OMS Quer'!A2778</f>
        <v>0</v>
      </c>
      <c r="B2778">
        <f>'Previous Trades Import_OMS Quer'!B2778</f>
        <v>0</v>
      </c>
      <c r="C2778" s="22">
        <f>'Previous Trades Import_OMS Quer'!C2778</f>
        <v>0</v>
      </c>
      <c r="D2778">
        <f>'Previous Trades Import_OMS Quer'!D2778</f>
        <v>0</v>
      </c>
      <c r="E2778" s="22">
        <f>'Previous Trades Import_OMS Quer'!E2778</f>
        <v>0</v>
      </c>
      <c r="F2778">
        <f>'Previous Trades Import_OMS Quer'!F2778</f>
        <v>0</v>
      </c>
      <c r="G2778">
        <f>'Previous Trades Import_OMS Quer'!G2778</f>
        <v>0</v>
      </c>
      <c r="H2778">
        <f>'Previous Trades Import_OMS Quer'!H2778</f>
        <v>0</v>
      </c>
      <c r="I2778">
        <f>'Previous Trades Import_OMS Quer'!I2778</f>
        <v>0</v>
      </c>
      <c r="J2778">
        <f>'Previous Trades Import_OMS Quer'!J2778</f>
        <v>0</v>
      </c>
      <c r="K2778">
        <f>'Previous Trades Import_OMS Quer'!K2778</f>
        <v>0</v>
      </c>
      <c r="L2778">
        <f>'Previous Trades Import_OMS Quer'!L2778</f>
        <v>0</v>
      </c>
      <c r="M2778">
        <f>'Previous Trades Import_OMS Quer'!M2778</f>
        <v>0</v>
      </c>
      <c r="N2778">
        <f>'Previous Trades Import_OMS Quer'!N2778</f>
        <v>0</v>
      </c>
      <c r="O2778" t="str">
        <f>CLEAN('Previous Trades Import_OMS Quer'!O2778)</f>
        <v/>
      </c>
      <c r="Q2778" s="25">
        <f t="shared" si="86"/>
        <v>0</v>
      </c>
      <c r="R2778" s="25" t="e">
        <f>VLOOKUP(O2778,'Currency Balance'!$O$3:$Q$32,3,0)</f>
        <v>#N/A</v>
      </c>
      <c r="S2778" s="25" t="e">
        <f t="shared" si="87"/>
        <v>#N/A</v>
      </c>
    </row>
    <row r="2779" spans="1:19">
      <c r="A2779">
        <f>'Previous Trades Import_OMS Quer'!A2779</f>
        <v>0</v>
      </c>
      <c r="B2779">
        <f>'Previous Trades Import_OMS Quer'!B2779</f>
        <v>0</v>
      </c>
      <c r="C2779" s="22">
        <f>'Previous Trades Import_OMS Quer'!C2779</f>
        <v>0</v>
      </c>
      <c r="D2779">
        <f>'Previous Trades Import_OMS Quer'!D2779</f>
        <v>0</v>
      </c>
      <c r="E2779" s="22">
        <f>'Previous Trades Import_OMS Quer'!E2779</f>
        <v>0</v>
      </c>
      <c r="F2779">
        <f>'Previous Trades Import_OMS Quer'!F2779</f>
        <v>0</v>
      </c>
      <c r="G2779">
        <f>'Previous Trades Import_OMS Quer'!G2779</f>
        <v>0</v>
      </c>
      <c r="H2779">
        <f>'Previous Trades Import_OMS Quer'!H2779</f>
        <v>0</v>
      </c>
      <c r="I2779">
        <f>'Previous Trades Import_OMS Quer'!I2779</f>
        <v>0</v>
      </c>
      <c r="J2779">
        <f>'Previous Trades Import_OMS Quer'!J2779</f>
        <v>0</v>
      </c>
      <c r="K2779">
        <f>'Previous Trades Import_OMS Quer'!K2779</f>
        <v>0</v>
      </c>
      <c r="L2779">
        <f>'Previous Trades Import_OMS Quer'!L2779</f>
        <v>0</v>
      </c>
      <c r="M2779">
        <f>'Previous Trades Import_OMS Quer'!M2779</f>
        <v>0</v>
      </c>
      <c r="N2779">
        <f>'Previous Trades Import_OMS Quer'!N2779</f>
        <v>0</v>
      </c>
      <c r="O2779" t="str">
        <f>CLEAN('Previous Trades Import_OMS Quer'!O2779)</f>
        <v/>
      </c>
      <c r="Q2779" s="25">
        <f t="shared" si="86"/>
        <v>0</v>
      </c>
      <c r="R2779" s="25" t="e">
        <f>VLOOKUP(O2779,'Currency Balance'!$O$3:$Q$32,3,0)</f>
        <v>#N/A</v>
      </c>
      <c r="S2779" s="25" t="e">
        <f t="shared" si="87"/>
        <v>#N/A</v>
      </c>
    </row>
    <row r="2780" spans="1:19">
      <c r="A2780">
        <f>'Previous Trades Import_OMS Quer'!A2780</f>
        <v>0</v>
      </c>
      <c r="B2780">
        <f>'Previous Trades Import_OMS Quer'!B2780</f>
        <v>0</v>
      </c>
      <c r="C2780" s="22">
        <f>'Previous Trades Import_OMS Quer'!C2780</f>
        <v>0</v>
      </c>
      <c r="D2780">
        <f>'Previous Trades Import_OMS Quer'!D2780</f>
        <v>0</v>
      </c>
      <c r="E2780" s="22">
        <f>'Previous Trades Import_OMS Quer'!E2780</f>
        <v>0</v>
      </c>
      <c r="F2780">
        <f>'Previous Trades Import_OMS Quer'!F2780</f>
        <v>0</v>
      </c>
      <c r="G2780">
        <f>'Previous Trades Import_OMS Quer'!G2780</f>
        <v>0</v>
      </c>
      <c r="H2780">
        <f>'Previous Trades Import_OMS Quer'!H2780</f>
        <v>0</v>
      </c>
      <c r="I2780">
        <f>'Previous Trades Import_OMS Quer'!I2780</f>
        <v>0</v>
      </c>
      <c r="J2780">
        <f>'Previous Trades Import_OMS Quer'!J2780</f>
        <v>0</v>
      </c>
      <c r="K2780">
        <f>'Previous Trades Import_OMS Quer'!K2780</f>
        <v>0</v>
      </c>
      <c r="L2780">
        <f>'Previous Trades Import_OMS Quer'!L2780</f>
        <v>0</v>
      </c>
      <c r="M2780">
        <f>'Previous Trades Import_OMS Quer'!M2780</f>
        <v>0</v>
      </c>
      <c r="N2780">
        <f>'Previous Trades Import_OMS Quer'!N2780</f>
        <v>0</v>
      </c>
      <c r="O2780" t="str">
        <f>CLEAN('Previous Trades Import_OMS Quer'!O2780)</f>
        <v/>
      </c>
      <c r="Q2780" s="25">
        <f t="shared" si="86"/>
        <v>0</v>
      </c>
      <c r="R2780" s="25" t="e">
        <f>VLOOKUP(O2780,'Currency Balance'!$O$3:$Q$32,3,0)</f>
        <v>#N/A</v>
      </c>
      <c r="S2780" s="25" t="e">
        <f t="shared" si="87"/>
        <v>#N/A</v>
      </c>
    </row>
    <row r="2781" spans="1:19">
      <c r="A2781">
        <f>'Previous Trades Import_OMS Quer'!A2781</f>
        <v>0</v>
      </c>
      <c r="B2781">
        <f>'Previous Trades Import_OMS Quer'!B2781</f>
        <v>0</v>
      </c>
      <c r="C2781" s="22">
        <f>'Previous Trades Import_OMS Quer'!C2781</f>
        <v>0</v>
      </c>
      <c r="D2781">
        <f>'Previous Trades Import_OMS Quer'!D2781</f>
        <v>0</v>
      </c>
      <c r="E2781" s="22">
        <f>'Previous Trades Import_OMS Quer'!E2781</f>
        <v>0</v>
      </c>
      <c r="F2781">
        <f>'Previous Trades Import_OMS Quer'!F2781</f>
        <v>0</v>
      </c>
      <c r="G2781">
        <f>'Previous Trades Import_OMS Quer'!G2781</f>
        <v>0</v>
      </c>
      <c r="H2781">
        <f>'Previous Trades Import_OMS Quer'!H2781</f>
        <v>0</v>
      </c>
      <c r="I2781">
        <f>'Previous Trades Import_OMS Quer'!I2781</f>
        <v>0</v>
      </c>
      <c r="J2781">
        <f>'Previous Trades Import_OMS Quer'!J2781</f>
        <v>0</v>
      </c>
      <c r="K2781">
        <f>'Previous Trades Import_OMS Quer'!K2781</f>
        <v>0</v>
      </c>
      <c r="L2781">
        <f>'Previous Trades Import_OMS Quer'!L2781</f>
        <v>0</v>
      </c>
      <c r="M2781">
        <f>'Previous Trades Import_OMS Quer'!M2781</f>
        <v>0</v>
      </c>
      <c r="N2781">
        <f>'Previous Trades Import_OMS Quer'!N2781</f>
        <v>0</v>
      </c>
      <c r="O2781" t="str">
        <f>CLEAN('Previous Trades Import_OMS Quer'!O2781)</f>
        <v/>
      </c>
      <c r="Q2781" s="25">
        <f t="shared" si="86"/>
        <v>0</v>
      </c>
      <c r="R2781" s="25" t="e">
        <f>VLOOKUP(O2781,'Currency Balance'!$O$3:$Q$32,3,0)</f>
        <v>#N/A</v>
      </c>
      <c r="S2781" s="25" t="e">
        <f t="shared" si="87"/>
        <v>#N/A</v>
      </c>
    </row>
    <row r="2782" spans="1:19">
      <c r="A2782">
        <f>'Previous Trades Import_OMS Quer'!A2782</f>
        <v>0</v>
      </c>
      <c r="B2782">
        <f>'Previous Trades Import_OMS Quer'!B2782</f>
        <v>0</v>
      </c>
      <c r="C2782" s="22">
        <f>'Previous Trades Import_OMS Quer'!C2782</f>
        <v>0</v>
      </c>
      <c r="D2782">
        <f>'Previous Trades Import_OMS Quer'!D2782</f>
        <v>0</v>
      </c>
      <c r="E2782" s="22">
        <f>'Previous Trades Import_OMS Quer'!E2782</f>
        <v>0</v>
      </c>
      <c r="F2782">
        <f>'Previous Trades Import_OMS Quer'!F2782</f>
        <v>0</v>
      </c>
      <c r="G2782">
        <f>'Previous Trades Import_OMS Quer'!G2782</f>
        <v>0</v>
      </c>
      <c r="H2782">
        <f>'Previous Trades Import_OMS Quer'!H2782</f>
        <v>0</v>
      </c>
      <c r="I2782">
        <f>'Previous Trades Import_OMS Quer'!I2782</f>
        <v>0</v>
      </c>
      <c r="J2782">
        <f>'Previous Trades Import_OMS Quer'!J2782</f>
        <v>0</v>
      </c>
      <c r="K2782">
        <f>'Previous Trades Import_OMS Quer'!K2782</f>
        <v>0</v>
      </c>
      <c r="L2782">
        <f>'Previous Trades Import_OMS Quer'!L2782</f>
        <v>0</v>
      </c>
      <c r="M2782">
        <f>'Previous Trades Import_OMS Quer'!M2782</f>
        <v>0</v>
      </c>
      <c r="N2782">
        <f>'Previous Trades Import_OMS Quer'!N2782</f>
        <v>0</v>
      </c>
      <c r="O2782" t="str">
        <f>CLEAN('Previous Trades Import_OMS Quer'!O2782)</f>
        <v/>
      </c>
      <c r="Q2782" s="25">
        <f t="shared" si="86"/>
        <v>0</v>
      </c>
      <c r="R2782" s="25" t="e">
        <f>VLOOKUP(O2782,'Currency Balance'!$O$3:$Q$32,3,0)</f>
        <v>#N/A</v>
      </c>
      <c r="S2782" s="25" t="e">
        <f t="shared" si="87"/>
        <v>#N/A</v>
      </c>
    </row>
    <row r="2783" spans="1:19">
      <c r="A2783">
        <f>'Previous Trades Import_OMS Quer'!A2783</f>
        <v>0</v>
      </c>
      <c r="B2783">
        <f>'Previous Trades Import_OMS Quer'!B2783</f>
        <v>0</v>
      </c>
      <c r="C2783" s="22">
        <f>'Previous Trades Import_OMS Quer'!C2783</f>
        <v>0</v>
      </c>
      <c r="D2783">
        <f>'Previous Trades Import_OMS Quer'!D2783</f>
        <v>0</v>
      </c>
      <c r="E2783" s="22">
        <f>'Previous Trades Import_OMS Quer'!E2783</f>
        <v>0</v>
      </c>
      <c r="F2783">
        <f>'Previous Trades Import_OMS Quer'!F2783</f>
        <v>0</v>
      </c>
      <c r="G2783">
        <f>'Previous Trades Import_OMS Quer'!G2783</f>
        <v>0</v>
      </c>
      <c r="H2783">
        <f>'Previous Trades Import_OMS Quer'!H2783</f>
        <v>0</v>
      </c>
      <c r="I2783">
        <f>'Previous Trades Import_OMS Quer'!I2783</f>
        <v>0</v>
      </c>
      <c r="J2783">
        <f>'Previous Trades Import_OMS Quer'!J2783</f>
        <v>0</v>
      </c>
      <c r="K2783">
        <f>'Previous Trades Import_OMS Quer'!K2783</f>
        <v>0</v>
      </c>
      <c r="L2783">
        <f>'Previous Trades Import_OMS Quer'!L2783</f>
        <v>0</v>
      </c>
      <c r="M2783">
        <f>'Previous Trades Import_OMS Quer'!M2783</f>
        <v>0</v>
      </c>
      <c r="N2783">
        <f>'Previous Trades Import_OMS Quer'!N2783</f>
        <v>0</v>
      </c>
      <c r="O2783" t="str">
        <f>CLEAN('Previous Trades Import_OMS Quer'!O2783)</f>
        <v/>
      </c>
      <c r="Q2783" s="25">
        <f t="shared" si="86"/>
        <v>0</v>
      </c>
      <c r="R2783" s="25" t="e">
        <f>VLOOKUP(O2783,'Currency Balance'!$O$3:$Q$32,3,0)</f>
        <v>#N/A</v>
      </c>
      <c r="S2783" s="25" t="e">
        <f t="shared" si="87"/>
        <v>#N/A</v>
      </c>
    </row>
    <row r="2784" spans="1:19">
      <c r="A2784">
        <f>'Previous Trades Import_OMS Quer'!A2784</f>
        <v>0</v>
      </c>
      <c r="B2784">
        <f>'Previous Trades Import_OMS Quer'!B2784</f>
        <v>0</v>
      </c>
      <c r="C2784" s="22">
        <f>'Previous Trades Import_OMS Quer'!C2784</f>
        <v>0</v>
      </c>
      <c r="D2784">
        <f>'Previous Trades Import_OMS Quer'!D2784</f>
        <v>0</v>
      </c>
      <c r="E2784" s="22">
        <f>'Previous Trades Import_OMS Quer'!E2784</f>
        <v>0</v>
      </c>
      <c r="F2784">
        <f>'Previous Trades Import_OMS Quer'!F2784</f>
        <v>0</v>
      </c>
      <c r="G2784">
        <f>'Previous Trades Import_OMS Quer'!G2784</f>
        <v>0</v>
      </c>
      <c r="H2784">
        <f>'Previous Trades Import_OMS Quer'!H2784</f>
        <v>0</v>
      </c>
      <c r="I2784">
        <f>'Previous Trades Import_OMS Quer'!I2784</f>
        <v>0</v>
      </c>
      <c r="J2784">
        <f>'Previous Trades Import_OMS Quer'!J2784</f>
        <v>0</v>
      </c>
      <c r="K2784">
        <f>'Previous Trades Import_OMS Quer'!K2784</f>
        <v>0</v>
      </c>
      <c r="L2784">
        <f>'Previous Trades Import_OMS Quer'!L2784</f>
        <v>0</v>
      </c>
      <c r="M2784">
        <f>'Previous Trades Import_OMS Quer'!M2784</f>
        <v>0</v>
      </c>
      <c r="N2784">
        <f>'Previous Trades Import_OMS Quer'!N2784</f>
        <v>0</v>
      </c>
      <c r="O2784" t="str">
        <f>CLEAN('Previous Trades Import_OMS Quer'!O2784)</f>
        <v/>
      </c>
      <c r="Q2784" s="25">
        <f t="shared" si="86"/>
        <v>0</v>
      </c>
      <c r="R2784" s="25" t="e">
        <f>VLOOKUP(O2784,'Currency Balance'!$O$3:$Q$32,3,0)</f>
        <v>#N/A</v>
      </c>
      <c r="S2784" s="25" t="e">
        <f t="shared" si="87"/>
        <v>#N/A</v>
      </c>
    </row>
    <row r="2785" spans="1:19">
      <c r="A2785">
        <f>'Previous Trades Import_OMS Quer'!A2785</f>
        <v>0</v>
      </c>
      <c r="B2785">
        <f>'Previous Trades Import_OMS Quer'!B2785</f>
        <v>0</v>
      </c>
      <c r="C2785" s="22">
        <f>'Previous Trades Import_OMS Quer'!C2785</f>
        <v>0</v>
      </c>
      <c r="D2785">
        <f>'Previous Trades Import_OMS Quer'!D2785</f>
        <v>0</v>
      </c>
      <c r="E2785" s="22">
        <f>'Previous Trades Import_OMS Quer'!E2785</f>
        <v>0</v>
      </c>
      <c r="F2785">
        <f>'Previous Trades Import_OMS Quer'!F2785</f>
        <v>0</v>
      </c>
      <c r="G2785">
        <f>'Previous Trades Import_OMS Quer'!G2785</f>
        <v>0</v>
      </c>
      <c r="H2785">
        <f>'Previous Trades Import_OMS Quer'!H2785</f>
        <v>0</v>
      </c>
      <c r="I2785">
        <f>'Previous Trades Import_OMS Quer'!I2785</f>
        <v>0</v>
      </c>
      <c r="J2785">
        <f>'Previous Trades Import_OMS Quer'!J2785</f>
        <v>0</v>
      </c>
      <c r="K2785">
        <f>'Previous Trades Import_OMS Quer'!K2785</f>
        <v>0</v>
      </c>
      <c r="L2785">
        <f>'Previous Trades Import_OMS Quer'!L2785</f>
        <v>0</v>
      </c>
      <c r="M2785">
        <f>'Previous Trades Import_OMS Quer'!M2785</f>
        <v>0</v>
      </c>
      <c r="N2785">
        <f>'Previous Trades Import_OMS Quer'!N2785</f>
        <v>0</v>
      </c>
      <c r="O2785" t="str">
        <f>CLEAN('Previous Trades Import_OMS Quer'!O2785)</f>
        <v/>
      </c>
      <c r="Q2785" s="25">
        <f t="shared" si="86"/>
        <v>0</v>
      </c>
      <c r="R2785" s="25" t="e">
        <f>VLOOKUP(O2785,'Currency Balance'!$O$3:$Q$32,3,0)</f>
        <v>#N/A</v>
      </c>
      <c r="S2785" s="25" t="e">
        <f t="shared" si="87"/>
        <v>#N/A</v>
      </c>
    </row>
    <row r="2786" spans="1:19">
      <c r="A2786">
        <f>'Previous Trades Import_OMS Quer'!A2786</f>
        <v>0</v>
      </c>
      <c r="B2786">
        <f>'Previous Trades Import_OMS Quer'!B2786</f>
        <v>0</v>
      </c>
      <c r="C2786" s="22">
        <f>'Previous Trades Import_OMS Quer'!C2786</f>
        <v>0</v>
      </c>
      <c r="D2786">
        <f>'Previous Trades Import_OMS Quer'!D2786</f>
        <v>0</v>
      </c>
      <c r="E2786" s="22">
        <f>'Previous Trades Import_OMS Quer'!E2786</f>
        <v>0</v>
      </c>
      <c r="F2786">
        <f>'Previous Trades Import_OMS Quer'!F2786</f>
        <v>0</v>
      </c>
      <c r="G2786">
        <f>'Previous Trades Import_OMS Quer'!G2786</f>
        <v>0</v>
      </c>
      <c r="H2786">
        <f>'Previous Trades Import_OMS Quer'!H2786</f>
        <v>0</v>
      </c>
      <c r="I2786">
        <f>'Previous Trades Import_OMS Quer'!I2786</f>
        <v>0</v>
      </c>
      <c r="J2786">
        <f>'Previous Trades Import_OMS Quer'!J2786</f>
        <v>0</v>
      </c>
      <c r="K2786">
        <f>'Previous Trades Import_OMS Quer'!K2786</f>
        <v>0</v>
      </c>
      <c r="L2786">
        <f>'Previous Trades Import_OMS Quer'!L2786</f>
        <v>0</v>
      </c>
      <c r="M2786">
        <f>'Previous Trades Import_OMS Quer'!M2786</f>
        <v>0</v>
      </c>
      <c r="N2786">
        <f>'Previous Trades Import_OMS Quer'!N2786</f>
        <v>0</v>
      </c>
      <c r="O2786" t="str">
        <f>CLEAN('Previous Trades Import_OMS Quer'!O2786)</f>
        <v/>
      </c>
      <c r="Q2786" s="25">
        <f t="shared" si="86"/>
        <v>0</v>
      </c>
      <c r="R2786" s="25" t="e">
        <f>VLOOKUP(O2786,'Currency Balance'!$O$3:$Q$32,3,0)</f>
        <v>#N/A</v>
      </c>
      <c r="S2786" s="25" t="e">
        <f t="shared" si="87"/>
        <v>#N/A</v>
      </c>
    </row>
    <row r="2787" spans="1:19">
      <c r="A2787">
        <f>'Previous Trades Import_OMS Quer'!A2787</f>
        <v>0</v>
      </c>
      <c r="B2787">
        <f>'Previous Trades Import_OMS Quer'!B2787</f>
        <v>0</v>
      </c>
      <c r="C2787" s="22">
        <f>'Previous Trades Import_OMS Quer'!C2787</f>
        <v>0</v>
      </c>
      <c r="D2787">
        <f>'Previous Trades Import_OMS Quer'!D2787</f>
        <v>0</v>
      </c>
      <c r="E2787" s="22">
        <f>'Previous Trades Import_OMS Quer'!E2787</f>
        <v>0</v>
      </c>
      <c r="F2787">
        <f>'Previous Trades Import_OMS Quer'!F2787</f>
        <v>0</v>
      </c>
      <c r="G2787">
        <f>'Previous Trades Import_OMS Quer'!G2787</f>
        <v>0</v>
      </c>
      <c r="H2787">
        <f>'Previous Trades Import_OMS Quer'!H2787</f>
        <v>0</v>
      </c>
      <c r="I2787">
        <f>'Previous Trades Import_OMS Quer'!I2787</f>
        <v>0</v>
      </c>
      <c r="J2787">
        <f>'Previous Trades Import_OMS Quer'!J2787</f>
        <v>0</v>
      </c>
      <c r="K2787">
        <f>'Previous Trades Import_OMS Quer'!K2787</f>
        <v>0</v>
      </c>
      <c r="L2787">
        <f>'Previous Trades Import_OMS Quer'!L2787</f>
        <v>0</v>
      </c>
      <c r="M2787">
        <f>'Previous Trades Import_OMS Quer'!M2787</f>
        <v>0</v>
      </c>
      <c r="N2787">
        <f>'Previous Trades Import_OMS Quer'!N2787</f>
        <v>0</v>
      </c>
      <c r="O2787" t="str">
        <f>CLEAN('Previous Trades Import_OMS Quer'!O2787)</f>
        <v/>
      </c>
      <c r="Q2787" s="25">
        <f t="shared" si="86"/>
        <v>0</v>
      </c>
      <c r="R2787" s="25" t="e">
        <f>VLOOKUP(O2787,'Currency Balance'!$O$3:$Q$32,3,0)</f>
        <v>#N/A</v>
      </c>
      <c r="S2787" s="25" t="e">
        <f t="shared" si="87"/>
        <v>#N/A</v>
      </c>
    </row>
    <row r="2788" spans="1:19">
      <c r="A2788">
        <f>'Previous Trades Import_OMS Quer'!A2788</f>
        <v>0</v>
      </c>
      <c r="B2788">
        <f>'Previous Trades Import_OMS Quer'!B2788</f>
        <v>0</v>
      </c>
      <c r="C2788" s="22">
        <f>'Previous Trades Import_OMS Quer'!C2788</f>
        <v>0</v>
      </c>
      <c r="D2788">
        <f>'Previous Trades Import_OMS Quer'!D2788</f>
        <v>0</v>
      </c>
      <c r="E2788" s="22">
        <f>'Previous Trades Import_OMS Quer'!E2788</f>
        <v>0</v>
      </c>
      <c r="F2788">
        <f>'Previous Trades Import_OMS Quer'!F2788</f>
        <v>0</v>
      </c>
      <c r="G2788">
        <f>'Previous Trades Import_OMS Quer'!G2788</f>
        <v>0</v>
      </c>
      <c r="H2788">
        <f>'Previous Trades Import_OMS Quer'!H2788</f>
        <v>0</v>
      </c>
      <c r="I2788">
        <f>'Previous Trades Import_OMS Quer'!I2788</f>
        <v>0</v>
      </c>
      <c r="J2788">
        <f>'Previous Trades Import_OMS Quer'!J2788</f>
        <v>0</v>
      </c>
      <c r="K2788">
        <f>'Previous Trades Import_OMS Quer'!K2788</f>
        <v>0</v>
      </c>
      <c r="L2788">
        <f>'Previous Trades Import_OMS Quer'!L2788</f>
        <v>0</v>
      </c>
      <c r="M2788">
        <f>'Previous Trades Import_OMS Quer'!M2788</f>
        <v>0</v>
      </c>
      <c r="N2788">
        <f>'Previous Trades Import_OMS Quer'!N2788</f>
        <v>0</v>
      </c>
      <c r="O2788" t="str">
        <f>CLEAN('Previous Trades Import_OMS Quer'!O2788)</f>
        <v/>
      </c>
      <c r="Q2788" s="25">
        <f t="shared" si="86"/>
        <v>0</v>
      </c>
      <c r="R2788" s="25" t="e">
        <f>VLOOKUP(O2788,'Currency Balance'!$O$3:$Q$32,3,0)</f>
        <v>#N/A</v>
      </c>
      <c r="S2788" s="25" t="e">
        <f t="shared" si="87"/>
        <v>#N/A</v>
      </c>
    </row>
    <row r="2789" spans="1:19">
      <c r="A2789">
        <f>'Previous Trades Import_OMS Quer'!A2789</f>
        <v>0</v>
      </c>
      <c r="B2789">
        <f>'Previous Trades Import_OMS Quer'!B2789</f>
        <v>0</v>
      </c>
      <c r="C2789" s="22">
        <f>'Previous Trades Import_OMS Quer'!C2789</f>
        <v>0</v>
      </c>
      <c r="D2789">
        <f>'Previous Trades Import_OMS Quer'!D2789</f>
        <v>0</v>
      </c>
      <c r="E2789" s="22">
        <f>'Previous Trades Import_OMS Quer'!E2789</f>
        <v>0</v>
      </c>
      <c r="F2789">
        <f>'Previous Trades Import_OMS Quer'!F2789</f>
        <v>0</v>
      </c>
      <c r="G2789">
        <f>'Previous Trades Import_OMS Quer'!G2789</f>
        <v>0</v>
      </c>
      <c r="H2789">
        <f>'Previous Trades Import_OMS Quer'!H2789</f>
        <v>0</v>
      </c>
      <c r="I2789">
        <f>'Previous Trades Import_OMS Quer'!I2789</f>
        <v>0</v>
      </c>
      <c r="J2789">
        <f>'Previous Trades Import_OMS Quer'!J2789</f>
        <v>0</v>
      </c>
      <c r="K2789">
        <f>'Previous Trades Import_OMS Quer'!K2789</f>
        <v>0</v>
      </c>
      <c r="L2789">
        <f>'Previous Trades Import_OMS Quer'!L2789</f>
        <v>0</v>
      </c>
      <c r="M2789">
        <f>'Previous Trades Import_OMS Quer'!M2789</f>
        <v>0</v>
      </c>
      <c r="N2789">
        <f>'Previous Trades Import_OMS Quer'!N2789</f>
        <v>0</v>
      </c>
      <c r="O2789" t="str">
        <f>CLEAN('Previous Trades Import_OMS Quer'!O2789)</f>
        <v/>
      </c>
      <c r="Q2789" s="25">
        <f t="shared" si="86"/>
        <v>0</v>
      </c>
      <c r="R2789" s="25" t="e">
        <f>VLOOKUP(O2789,'Currency Balance'!$O$3:$Q$32,3,0)</f>
        <v>#N/A</v>
      </c>
      <c r="S2789" s="25" t="e">
        <f t="shared" si="87"/>
        <v>#N/A</v>
      </c>
    </row>
    <row r="2790" spans="1:19">
      <c r="A2790">
        <f>'Previous Trades Import_OMS Quer'!A2790</f>
        <v>0</v>
      </c>
      <c r="B2790">
        <f>'Previous Trades Import_OMS Quer'!B2790</f>
        <v>0</v>
      </c>
      <c r="C2790" s="22">
        <f>'Previous Trades Import_OMS Quer'!C2790</f>
        <v>0</v>
      </c>
      <c r="D2790">
        <f>'Previous Trades Import_OMS Quer'!D2790</f>
        <v>0</v>
      </c>
      <c r="E2790" s="22">
        <f>'Previous Trades Import_OMS Quer'!E2790</f>
        <v>0</v>
      </c>
      <c r="F2790">
        <f>'Previous Trades Import_OMS Quer'!F2790</f>
        <v>0</v>
      </c>
      <c r="G2790">
        <f>'Previous Trades Import_OMS Quer'!G2790</f>
        <v>0</v>
      </c>
      <c r="H2790">
        <f>'Previous Trades Import_OMS Quer'!H2790</f>
        <v>0</v>
      </c>
      <c r="I2790">
        <f>'Previous Trades Import_OMS Quer'!I2790</f>
        <v>0</v>
      </c>
      <c r="J2790">
        <f>'Previous Trades Import_OMS Quer'!J2790</f>
        <v>0</v>
      </c>
      <c r="K2790">
        <f>'Previous Trades Import_OMS Quer'!K2790</f>
        <v>0</v>
      </c>
      <c r="L2790">
        <f>'Previous Trades Import_OMS Quer'!L2790</f>
        <v>0</v>
      </c>
      <c r="M2790">
        <f>'Previous Trades Import_OMS Quer'!M2790</f>
        <v>0</v>
      </c>
      <c r="N2790">
        <f>'Previous Trades Import_OMS Quer'!N2790</f>
        <v>0</v>
      </c>
      <c r="O2790" t="str">
        <f>CLEAN('Previous Trades Import_OMS Quer'!O2790)</f>
        <v/>
      </c>
      <c r="Q2790" s="25">
        <f t="shared" si="86"/>
        <v>0</v>
      </c>
      <c r="R2790" s="25" t="e">
        <f>VLOOKUP(O2790,'Currency Balance'!$O$3:$Q$32,3,0)</f>
        <v>#N/A</v>
      </c>
      <c r="S2790" s="25" t="e">
        <f t="shared" si="87"/>
        <v>#N/A</v>
      </c>
    </row>
    <row r="2791" spans="1:19">
      <c r="A2791">
        <f>'Previous Trades Import_OMS Quer'!A2791</f>
        <v>0</v>
      </c>
      <c r="B2791">
        <f>'Previous Trades Import_OMS Quer'!B2791</f>
        <v>0</v>
      </c>
      <c r="C2791" s="22">
        <f>'Previous Trades Import_OMS Quer'!C2791</f>
        <v>0</v>
      </c>
      <c r="D2791">
        <f>'Previous Trades Import_OMS Quer'!D2791</f>
        <v>0</v>
      </c>
      <c r="E2791" s="22">
        <f>'Previous Trades Import_OMS Quer'!E2791</f>
        <v>0</v>
      </c>
      <c r="F2791">
        <f>'Previous Trades Import_OMS Quer'!F2791</f>
        <v>0</v>
      </c>
      <c r="G2791">
        <f>'Previous Trades Import_OMS Quer'!G2791</f>
        <v>0</v>
      </c>
      <c r="H2791">
        <f>'Previous Trades Import_OMS Quer'!H2791</f>
        <v>0</v>
      </c>
      <c r="I2791">
        <f>'Previous Trades Import_OMS Quer'!I2791</f>
        <v>0</v>
      </c>
      <c r="J2791">
        <f>'Previous Trades Import_OMS Quer'!J2791</f>
        <v>0</v>
      </c>
      <c r="K2791">
        <f>'Previous Trades Import_OMS Quer'!K2791</f>
        <v>0</v>
      </c>
      <c r="L2791">
        <f>'Previous Trades Import_OMS Quer'!L2791</f>
        <v>0</v>
      </c>
      <c r="M2791">
        <f>'Previous Trades Import_OMS Quer'!M2791</f>
        <v>0</v>
      </c>
      <c r="N2791">
        <f>'Previous Trades Import_OMS Quer'!N2791</f>
        <v>0</v>
      </c>
      <c r="O2791" t="str">
        <f>CLEAN('Previous Trades Import_OMS Quer'!O2791)</f>
        <v/>
      </c>
      <c r="Q2791" s="25">
        <f t="shared" si="86"/>
        <v>0</v>
      </c>
      <c r="R2791" s="25" t="e">
        <f>VLOOKUP(O2791,'Currency Balance'!$O$3:$Q$32,3,0)</f>
        <v>#N/A</v>
      </c>
      <c r="S2791" s="25" t="e">
        <f t="shared" si="87"/>
        <v>#N/A</v>
      </c>
    </row>
    <row r="2792" spans="1:19">
      <c r="A2792">
        <f>'Previous Trades Import_OMS Quer'!A2792</f>
        <v>0</v>
      </c>
      <c r="B2792">
        <f>'Previous Trades Import_OMS Quer'!B2792</f>
        <v>0</v>
      </c>
      <c r="C2792" s="22">
        <f>'Previous Trades Import_OMS Quer'!C2792</f>
        <v>0</v>
      </c>
      <c r="D2792">
        <f>'Previous Trades Import_OMS Quer'!D2792</f>
        <v>0</v>
      </c>
      <c r="E2792" s="22">
        <f>'Previous Trades Import_OMS Quer'!E2792</f>
        <v>0</v>
      </c>
      <c r="F2792">
        <f>'Previous Trades Import_OMS Quer'!F2792</f>
        <v>0</v>
      </c>
      <c r="G2792">
        <f>'Previous Trades Import_OMS Quer'!G2792</f>
        <v>0</v>
      </c>
      <c r="H2792">
        <f>'Previous Trades Import_OMS Quer'!H2792</f>
        <v>0</v>
      </c>
      <c r="I2792">
        <f>'Previous Trades Import_OMS Quer'!I2792</f>
        <v>0</v>
      </c>
      <c r="J2792">
        <f>'Previous Trades Import_OMS Quer'!J2792</f>
        <v>0</v>
      </c>
      <c r="K2792">
        <f>'Previous Trades Import_OMS Quer'!K2792</f>
        <v>0</v>
      </c>
      <c r="L2792">
        <f>'Previous Trades Import_OMS Quer'!L2792</f>
        <v>0</v>
      </c>
      <c r="M2792">
        <f>'Previous Trades Import_OMS Quer'!M2792</f>
        <v>0</v>
      </c>
      <c r="N2792">
        <f>'Previous Trades Import_OMS Quer'!N2792</f>
        <v>0</v>
      </c>
      <c r="O2792" t="str">
        <f>CLEAN('Previous Trades Import_OMS Quer'!O2792)</f>
        <v/>
      </c>
      <c r="Q2792" s="25">
        <f t="shared" si="86"/>
        <v>0</v>
      </c>
      <c r="R2792" s="25" t="e">
        <f>VLOOKUP(O2792,'Currency Balance'!$O$3:$Q$32,3,0)</f>
        <v>#N/A</v>
      </c>
      <c r="S2792" s="25" t="e">
        <f t="shared" si="87"/>
        <v>#N/A</v>
      </c>
    </row>
    <row r="2793" spans="1:19">
      <c r="A2793">
        <f>'Previous Trades Import_OMS Quer'!A2793</f>
        <v>0</v>
      </c>
      <c r="B2793">
        <f>'Previous Trades Import_OMS Quer'!B2793</f>
        <v>0</v>
      </c>
      <c r="C2793" s="22">
        <f>'Previous Trades Import_OMS Quer'!C2793</f>
        <v>0</v>
      </c>
      <c r="D2793">
        <f>'Previous Trades Import_OMS Quer'!D2793</f>
        <v>0</v>
      </c>
      <c r="E2793" s="22">
        <f>'Previous Trades Import_OMS Quer'!E2793</f>
        <v>0</v>
      </c>
      <c r="F2793">
        <f>'Previous Trades Import_OMS Quer'!F2793</f>
        <v>0</v>
      </c>
      <c r="G2793">
        <f>'Previous Trades Import_OMS Quer'!G2793</f>
        <v>0</v>
      </c>
      <c r="H2793">
        <f>'Previous Trades Import_OMS Quer'!H2793</f>
        <v>0</v>
      </c>
      <c r="I2793">
        <f>'Previous Trades Import_OMS Quer'!I2793</f>
        <v>0</v>
      </c>
      <c r="J2793">
        <f>'Previous Trades Import_OMS Quer'!J2793</f>
        <v>0</v>
      </c>
      <c r="K2793">
        <f>'Previous Trades Import_OMS Quer'!K2793</f>
        <v>0</v>
      </c>
      <c r="L2793">
        <f>'Previous Trades Import_OMS Quer'!L2793</f>
        <v>0</v>
      </c>
      <c r="M2793">
        <f>'Previous Trades Import_OMS Quer'!M2793</f>
        <v>0</v>
      </c>
      <c r="N2793">
        <f>'Previous Trades Import_OMS Quer'!N2793</f>
        <v>0</v>
      </c>
      <c r="O2793" t="str">
        <f>CLEAN('Previous Trades Import_OMS Quer'!O2793)</f>
        <v/>
      </c>
      <c r="Q2793" s="25">
        <f t="shared" si="86"/>
        <v>0</v>
      </c>
      <c r="R2793" s="25" t="e">
        <f>VLOOKUP(O2793,'Currency Balance'!$O$3:$Q$32,3,0)</f>
        <v>#N/A</v>
      </c>
      <c r="S2793" s="25" t="e">
        <f t="shared" si="87"/>
        <v>#N/A</v>
      </c>
    </row>
    <row r="2794" spans="1:19">
      <c r="A2794">
        <f>'Previous Trades Import_OMS Quer'!A2794</f>
        <v>0</v>
      </c>
      <c r="B2794">
        <f>'Previous Trades Import_OMS Quer'!B2794</f>
        <v>0</v>
      </c>
      <c r="C2794" s="22">
        <f>'Previous Trades Import_OMS Quer'!C2794</f>
        <v>0</v>
      </c>
      <c r="D2794">
        <f>'Previous Trades Import_OMS Quer'!D2794</f>
        <v>0</v>
      </c>
      <c r="E2794" s="22">
        <f>'Previous Trades Import_OMS Quer'!E2794</f>
        <v>0</v>
      </c>
      <c r="F2794">
        <f>'Previous Trades Import_OMS Quer'!F2794</f>
        <v>0</v>
      </c>
      <c r="G2794">
        <f>'Previous Trades Import_OMS Quer'!G2794</f>
        <v>0</v>
      </c>
      <c r="H2794">
        <f>'Previous Trades Import_OMS Quer'!H2794</f>
        <v>0</v>
      </c>
      <c r="I2794">
        <f>'Previous Trades Import_OMS Quer'!I2794</f>
        <v>0</v>
      </c>
      <c r="J2794">
        <f>'Previous Trades Import_OMS Quer'!J2794</f>
        <v>0</v>
      </c>
      <c r="K2794">
        <f>'Previous Trades Import_OMS Quer'!K2794</f>
        <v>0</v>
      </c>
      <c r="L2794">
        <f>'Previous Trades Import_OMS Quer'!L2794</f>
        <v>0</v>
      </c>
      <c r="M2794">
        <f>'Previous Trades Import_OMS Quer'!M2794</f>
        <v>0</v>
      </c>
      <c r="N2794">
        <f>'Previous Trades Import_OMS Quer'!N2794</f>
        <v>0</v>
      </c>
      <c r="O2794" t="str">
        <f>CLEAN('Previous Trades Import_OMS Quer'!O2794)</f>
        <v/>
      </c>
      <c r="Q2794" s="25">
        <f t="shared" si="86"/>
        <v>0</v>
      </c>
      <c r="R2794" s="25" t="e">
        <f>VLOOKUP(O2794,'Currency Balance'!$O$3:$Q$32,3,0)</f>
        <v>#N/A</v>
      </c>
      <c r="S2794" s="25" t="e">
        <f t="shared" si="87"/>
        <v>#N/A</v>
      </c>
    </row>
    <row r="2795" spans="1:19">
      <c r="A2795">
        <f>'Previous Trades Import_OMS Quer'!A2795</f>
        <v>0</v>
      </c>
      <c r="B2795">
        <f>'Previous Trades Import_OMS Quer'!B2795</f>
        <v>0</v>
      </c>
      <c r="C2795" s="22">
        <f>'Previous Trades Import_OMS Quer'!C2795</f>
        <v>0</v>
      </c>
      <c r="D2795">
        <f>'Previous Trades Import_OMS Quer'!D2795</f>
        <v>0</v>
      </c>
      <c r="E2795" s="22">
        <f>'Previous Trades Import_OMS Quer'!E2795</f>
        <v>0</v>
      </c>
      <c r="F2795">
        <f>'Previous Trades Import_OMS Quer'!F2795</f>
        <v>0</v>
      </c>
      <c r="G2795">
        <f>'Previous Trades Import_OMS Quer'!G2795</f>
        <v>0</v>
      </c>
      <c r="H2795">
        <f>'Previous Trades Import_OMS Quer'!H2795</f>
        <v>0</v>
      </c>
      <c r="I2795">
        <f>'Previous Trades Import_OMS Quer'!I2795</f>
        <v>0</v>
      </c>
      <c r="J2795">
        <f>'Previous Trades Import_OMS Quer'!J2795</f>
        <v>0</v>
      </c>
      <c r="K2795">
        <f>'Previous Trades Import_OMS Quer'!K2795</f>
        <v>0</v>
      </c>
      <c r="L2795">
        <f>'Previous Trades Import_OMS Quer'!L2795</f>
        <v>0</v>
      </c>
      <c r="M2795">
        <f>'Previous Trades Import_OMS Quer'!M2795</f>
        <v>0</v>
      </c>
      <c r="N2795">
        <f>'Previous Trades Import_OMS Quer'!N2795</f>
        <v>0</v>
      </c>
      <c r="O2795" t="str">
        <f>CLEAN('Previous Trades Import_OMS Quer'!O2795)</f>
        <v/>
      </c>
      <c r="Q2795" s="25">
        <f t="shared" si="86"/>
        <v>0</v>
      </c>
      <c r="R2795" s="25" t="e">
        <f>VLOOKUP(O2795,'Currency Balance'!$O$3:$Q$32,3,0)</f>
        <v>#N/A</v>
      </c>
      <c r="S2795" s="25" t="e">
        <f t="shared" si="87"/>
        <v>#N/A</v>
      </c>
    </row>
    <row r="2796" spans="1:19">
      <c r="A2796">
        <f>'Previous Trades Import_OMS Quer'!A2796</f>
        <v>0</v>
      </c>
      <c r="B2796">
        <f>'Previous Trades Import_OMS Quer'!B2796</f>
        <v>0</v>
      </c>
      <c r="C2796" s="22">
        <f>'Previous Trades Import_OMS Quer'!C2796</f>
        <v>0</v>
      </c>
      <c r="D2796">
        <f>'Previous Trades Import_OMS Quer'!D2796</f>
        <v>0</v>
      </c>
      <c r="E2796" s="22">
        <f>'Previous Trades Import_OMS Quer'!E2796</f>
        <v>0</v>
      </c>
      <c r="F2796">
        <f>'Previous Trades Import_OMS Quer'!F2796</f>
        <v>0</v>
      </c>
      <c r="G2796">
        <f>'Previous Trades Import_OMS Quer'!G2796</f>
        <v>0</v>
      </c>
      <c r="H2796">
        <f>'Previous Trades Import_OMS Quer'!H2796</f>
        <v>0</v>
      </c>
      <c r="I2796">
        <f>'Previous Trades Import_OMS Quer'!I2796</f>
        <v>0</v>
      </c>
      <c r="J2796">
        <f>'Previous Trades Import_OMS Quer'!J2796</f>
        <v>0</v>
      </c>
      <c r="K2796">
        <f>'Previous Trades Import_OMS Quer'!K2796</f>
        <v>0</v>
      </c>
      <c r="L2796">
        <f>'Previous Trades Import_OMS Quer'!L2796</f>
        <v>0</v>
      </c>
      <c r="M2796">
        <f>'Previous Trades Import_OMS Quer'!M2796</f>
        <v>0</v>
      </c>
      <c r="N2796">
        <f>'Previous Trades Import_OMS Quer'!N2796</f>
        <v>0</v>
      </c>
      <c r="O2796" t="str">
        <f>CLEAN('Previous Trades Import_OMS Quer'!O2796)</f>
        <v/>
      </c>
      <c r="Q2796" s="25">
        <f t="shared" si="86"/>
        <v>0</v>
      </c>
      <c r="R2796" s="25" t="e">
        <f>VLOOKUP(O2796,'Currency Balance'!$O$3:$Q$32,3,0)</f>
        <v>#N/A</v>
      </c>
      <c r="S2796" s="25" t="e">
        <f t="shared" si="87"/>
        <v>#N/A</v>
      </c>
    </row>
    <row r="2797" spans="1:19">
      <c r="A2797">
        <f>'Previous Trades Import_OMS Quer'!A2797</f>
        <v>0</v>
      </c>
      <c r="B2797">
        <f>'Previous Trades Import_OMS Quer'!B2797</f>
        <v>0</v>
      </c>
      <c r="C2797" s="22">
        <f>'Previous Trades Import_OMS Quer'!C2797</f>
        <v>0</v>
      </c>
      <c r="D2797">
        <f>'Previous Trades Import_OMS Quer'!D2797</f>
        <v>0</v>
      </c>
      <c r="E2797" s="22">
        <f>'Previous Trades Import_OMS Quer'!E2797</f>
        <v>0</v>
      </c>
      <c r="F2797">
        <f>'Previous Trades Import_OMS Quer'!F2797</f>
        <v>0</v>
      </c>
      <c r="G2797">
        <f>'Previous Trades Import_OMS Quer'!G2797</f>
        <v>0</v>
      </c>
      <c r="H2797">
        <f>'Previous Trades Import_OMS Quer'!H2797</f>
        <v>0</v>
      </c>
      <c r="I2797">
        <f>'Previous Trades Import_OMS Quer'!I2797</f>
        <v>0</v>
      </c>
      <c r="J2797">
        <f>'Previous Trades Import_OMS Quer'!J2797</f>
        <v>0</v>
      </c>
      <c r="K2797">
        <f>'Previous Trades Import_OMS Quer'!K2797</f>
        <v>0</v>
      </c>
      <c r="L2797">
        <f>'Previous Trades Import_OMS Quer'!L2797</f>
        <v>0</v>
      </c>
      <c r="M2797">
        <f>'Previous Trades Import_OMS Quer'!M2797</f>
        <v>0</v>
      </c>
      <c r="N2797">
        <f>'Previous Trades Import_OMS Quer'!N2797</f>
        <v>0</v>
      </c>
      <c r="O2797" t="str">
        <f>CLEAN('Previous Trades Import_OMS Quer'!O2797)</f>
        <v/>
      </c>
      <c r="Q2797" s="25">
        <f t="shared" si="86"/>
        <v>0</v>
      </c>
      <c r="R2797" s="25" t="e">
        <f>VLOOKUP(O2797,'Currency Balance'!$O$3:$Q$32,3,0)</f>
        <v>#N/A</v>
      </c>
      <c r="S2797" s="25" t="e">
        <f t="shared" si="87"/>
        <v>#N/A</v>
      </c>
    </row>
    <row r="2798" spans="1:19">
      <c r="A2798">
        <f>'Previous Trades Import_OMS Quer'!A2798</f>
        <v>0</v>
      </c>
      <c r="B2798">
        <f>'Previous Trades Import_OMS Quer'!B2798</f>
        <v>0</v>
      </c>
      <c r="C2798" s="22">
        <f>'Previous Trades Import_OMS Quer'!C2798</f>
        <v>0</v>
      </c>
      <c r="D2798">
        <f>'Previous Trades Import_OMS Quer'!D2798</f>
        <v>0</v>
      </c>
      <c r="E2798" s="22">
        <f>'Previous Trades Import_OMS Quer'!E2798</f>
        <v>0</v>
      </c>
      <c r="F2798">
        <f>'Previous Trades Import_OMS Quer'!F2798</f>
        <v>0</v>
      </c>
      <c r="G2798">
        <f>'Previous Trades Import_OMS Quer'!G2798</f>
        <v>0</v>
      </c>
      <c r="H2798">
        <f>'Previous Trades Import_OMS Quer'!H2798</f>
        <v>0</v>
      </c>
      <c r="I2798">
        <f>'Previous Trades Import_OMS Quer'!I2798</f>
        <v>0</v>
      </c>
      <c r="J2798">
        <f>'Previous Trades Import_OMS Quer'!J2798</f>
        <v>0</v>
      </c>
      <c r="K2798">
        <f>'Previous Trades Import_OMS Quer'!K2798</f>
        <v>0</v>
      </c>
      <c r="L2798">
        <f>'Previous Trades Import_OMS Quer'!L2798</f>
        <v>0</v>
      </c>
      <c r="M2798">
        <f>'Previous Trades Import_OMS Quer'!M2798</f>
        <v>0</v>
      </c>
      <c r="N2798">
        <f>'Previous Trades Import_OMS Quer'!N2798</f>
        <v>0</v>
      </c>
      <c r="O2798" t="str">
        <f>CLEAN('Previous Trades Import_OMS Quer'!O2798)</f>
        <v/>
      </c>
      <c r="Q2798" s="25">
        <f t="shared" si="86"/>
        <v>0</v>
      </c>
      <c r="R2798" s="25" t="e">
        <f>VLOOKUP(O2798,'Currency Balance'!$O$3:$Q$32,3,0)</f>
        <v>#N/A</v>
      </c>
      <c r="S2798" s="25" t="e">
        <f t="shared" si="87"/>
        <v>#N/A</v>
      </c>
    </row>
    <row r="2799" spans="1:19">
      <c r="A2799">
        <f>'Previous Trades Import_OMS Quer'!A2799</f>
        <v>0</v>
      </c>
      <c r="B2799">
        <f>'Previous Trades Import_OMS Quer'!B2799</f>
        <v>0</v>
      </c>
      <c r="C2799" s="22">
        <f>'Previous Trades Import_OMS Quer'!C2799</f>
        <v>0</v>
      </c>
      <c r="D2799">
        <f>'Previous Trades Import_OMS Quer'!D2799</f>
        <v>0</v>
      </c>
      <c r="E2799" s="22">
        <f>'Previous Trades Import_OMS Quer'!E2799</f>
        <v>0</v>
      </c>
      <c r="F2799">
        <f>'Previous Trades Import_OMS Quer'!F2799</f>
        <v>0</v>
      </c>
      <c r="G2799">
        <f>'Previous Trades Import_OMS Quer'!G2799</f>
        <v>0</v>
      </c>
      <c r="H2799">
        <f>'Previous Trades Import_OMS Quer'!H2799</f>
        <v>0</v>
      </c>
      <c r="I2799">
        <f>'Previous Trades Import_OMS Quer'!I2799</f>
        <v>0</v>
      </c>
      <c r="J2799">
        <f>'Previous Trades Import_OMS Quer'!J2799</f>
        <v>0</v>
      </c>
      <c r="K2799">
        <f>'Previous Trades Import_OMS Quer'!K2799</f>
        <v>0</v>
      </c>
      <c r="L2799">
        <f>'Previous Trades Import_OMS Quer'!L2799</f>
        <v>0</v>
      </c>
      <c r="M2799">
        <f>'Previous Trades Import_OMS Quer'!M2799</f>
        <v>0</v>
      </c>
      <c r="N2799">
        <f>'Previous Trades Import_OMS Quer'!N2799</f>
        <v>0</v>
      </c>
      <c r="O2799" t="str">
        <f>CLEAN('Previous Trades Import_OMS Quer'!O2799)</f>
        <v/>
      </c>
      <c r="Q2799" s="25">
        <f t="shared" si="86"/>
        <v>0</v>
      </c>
      <c r="R2799" s="25" t="e">
        <f>VLOOKUP(O2799,'Currency Balance'!$O$3:$Q$32,3,0)</f>
        <v>#N/A</v>
      </c>
      <c r="S2799" s="25" t="e">
        <f t="shared" si="87"/>
        <v>#N/A</v>
      </c>
    </row>
    <row r="2800" spans="1:19">
      <c r="A2800">
        <f>'Previous Trades Import_OMS Quer'!A2800</f>
        <v>0</v>
      </c>
      <c r="B2800">
        <f>'Previous Trades Import_OMS Quer'!B2800</f>
        <v>0</v>
      </c>
      <c r="C2800" s="22">
        <f>'Previous Trades Import_OMS Quer'!C2800</f>
        <v>0</v>
      </c>
      <c r="D2800">
        <f>'Previous Trades Import_OMS Quer'!D2800</f>
        <v>0</v>
      </c>
      <c r="E2800" s="22">
        <f>'Previous Trades Import_OMS Quer'!E2800</f>
        <v>0</v>
      </c>
      <c r="F2800">
        <f>'Previous Trades Import_OMS Quer'!F2800</f>
        <v>0</v>
      </c>
      <c r="G2800">
        <f>'Previous Trades Import_OMS Quer'!G2800</f>
        <v>0</v>
      </c>
      <c r="H2800">
        <f>'Previous Trades Import_OMS Quer'!H2800</f>
        <v>0</v>
      </c>
      <c r="I2800">
        <f>'Previous Trades Import_OMS Quer'!I2800</f>
        <v>0</v>
      </c>
      <c r="J2800">
        <f>'Previous Trades Import_OMS Quer'!J2800</f>
        <v>0</v>
      </c>
      <c r="K2800">
        <f>'Previous Trades Import_OMS Quer'!K2800</f>
        <v>0</v>
      </c>
      <c r="L2800">
        <f>'Previous Trades Import_OMS Quer'!L2800</f>
        <v>0</v>
      </c>
      <c r="M2800">
        <f>'Previous Trades Import_OMS Quer'!M2800</f>
        <v>0</v>
      </c>
      <c r="N2800">
        <f>'Previous Trades Import_OMS Quer'!N2800</f>
        <v>0</v>
      </c>
      <c r="O2800" t="str">
        <f>CLEAN('Previous Trades Import_OMS Quer'!O2800)</f>
        <v/>
      </c>
      <c r="Q2800" s="25">
        <f t="shared" si="86"/>
        <v>0</v>
      </c>
      <c r="R2800" s="25" t="e">
        <f>VLOOKUP(O2800,'Currency Balance'!$O$3:$Q$32,3,0)</f>
        <v>#N/A</v>
      </c>
      <c r="S2800" s="25" t="e">
        <f t="shared" si="87"/>
        <v>#N/A</v>
      </c>
    </row>
    <row r="2801" spans="1:19">
      <c r="A2801">
        <f>'Previous Trades Import_OMS Quer'!A2801</f>
        <v>0</v>
      </c>
      <c r="B2801">
        <f>'Previous Trades Import_OMS Quer'!B2801</f>
        <v>0</v>
      </c>
      <c r="C2801" s="22">
        <f>'Previous Trades Import_OMS Quer'!C2801</f>
        <v>0</v>
      </c>
      <c r="D2801">
        <f>'Previous Trades Import_OMS Quer'!D2801</f>
        <v>0</v>
      </c>
      <c r="E2801" s="22">
        <f>'Previous Trades Import_OMS Quer'!E2801</f>
        <v>0</v>
      </c>
      <c r="F2801">
        <f>'Previous Trades Import_OMS Quer'!F2801</f>
        <v>0</v>
      </c>
      <c r="G2801">
        <f>'Previous Trades Import_OMS Quer'!G2801</f>
        <v>0</v>
      </c>
      <c r="H2801">
        <f>'Previous Trades Import_OMS Quer'!H2801</f>
        <v>0</v>
      </c>
      <c r="I2801">
        <f>'Previous Trades Import_OMS Quer'!I2801</f>
        <v>0</v>
      </c>
      <c r="J2801">
        <f>'Previous Trades Import_OMS Quer'!J2801</f>
        <v>0</v>
      </c>
      <c r="K2801">
        <f>'Previous Trades Import_OMS Quer'!K2801</f>
        <v>0</v>
      </c>
      <c r="L2801">
        <f>'Previous Trades Import_OMS Quer'!L2801</f>
        <v>0</v>
      </c>
      <c r="M2801">
        <f>'Previous Trades Import_OMS Quer'!M2801</f>
        <v>0</v>
      </c>
      <c r="N2801">
        <f>'Previous Trades Import_OMS Quer'!N2801</f>
        <v>0</v>
      </c>
      <c r="O2801" t="str">
        <f>CLEAN('Previous Trades Import_OMS Quer'!O2801)</f>
        <v/>
      </c>
      <c r="Q2801" s="25">
        <f t="shared" si="86"/>
        <v>0</v>
      </c>
      <c r="R2801" s="25" t="e">
        <f>VLOOKUP(O2801,'Currency Balance'!$O$3:$Q$32,3,0)</f>
        <v>#N/A</v>
      </c>
      <c r="S2801" s="25" t="e">
        <f t="shared" si="87"/>
        <v>#N/A</v>
      </c>
    </row>
    <row r="2802" spans="1:19">
      <c r="A2802">
        <f>'Previous Trades Import_OMS Quer'!A2802</f>
        <v>0</v>
      </c>
      <c r="B2802">
        <f>'Previous Trades Import_OMS Quer'!B2802</f>
        <v>0</v>
      </c>
      <c r="C2802" s="22">
        <f>'Previous Trades Import_OMS Quer'!C2802</f>
        <v>0</v>
      </c>
      <c r="D2802">
        <f>'Previous Trades Import_OMS Quer'!D2802</f>
        <v>0</v>
      </c>
      <c r="E2802" s="22">
        <f>'Previous Trades Import_OMS Quer'!E2802</f>
        <v>0</v>
      </c>
      <c r="F2802">
        <f>'Previous Trades Import_OMS Quer'!F2802</f>
        <v>0</v>
      </c>
      <c r="G2802">
        <f>'Previous Trades Import_OMS Quer'!G2802</f>
        <v>0</v>
      </c>
      <c r="H2802">
        <f>'Previous Trades Import_OMS Quer'!H2802</f>
        <v>0</v>
      </c>
      <c r="I2802">
        <f>'Previous Trades Import_OMS Quer'!I2802</f>
        <v>0</v>
      </c>
      <c r="J2802">
        <f>'Previous Trades Import_OMS Quer'!J2802</f>
        <v>0</v>
      </c>
      <c r="K2802">
        <f>'Previous Trades Import_OMS Quer'!K2802</f>
        <v>0</v>
      </c>
      <c r="L2802">
        <f>'Previous Trades Import_OMS Quer'!L2802</f>
        <v>0</v>
      </c>
      <c r="M2802">
        <f>'Previous Trades Import_OMS Quer'!M2802</f>
        <v>0</v>
      </c>
      <c r="N2802">
        <f>'Previous Trades Import_OMS Quer'!N2802</f>
        <v>0</v>
      </c>
      <c r="O2802" t="str">
        <f>CLEAN('Previous Trades Import_OMS Quer'!O2802)</f>
        <v/>
      </c>
      <c r="Q2802" s="25">
        <f t="shared" si="86"/>
        <v>0</v>
      </c>
      <c r="R2802" s="25" t="e">
        <f>VLOOKUP(O2802,'Currency Balance'!$O$3:$Q$32,3,0)</f>
        <v>#N/A</v>
      </c>
      <c r="S2802" s="25" t="e">
        <f t="shared" si="87"/>
        <v>#N/A</v>
      </c>
    </row>
    <row r="2803" spans="1:19">
      <c r="A2803">
        <f>'Previous Trades Import_OMS Quer'!A2803</f>
        <v>0</v>
      </c>
      <c r="B2803">
        <f>'Previous Trades Import_OMS Quer'!B2803</f>
        <v>0</v>
      </c>
      <c r="C2803" s="22">
        <f>'Previous Trades Import_OMS Quer'!C2803</f>
        <v>0</v>
      </c>
      <c r="D2803">
        <f>'Previous Trades Import_OMS Quer'!D2803</f>
        <v>0</v>
      </c>
      <c r="E2803" s="22">
        <f>'Previous Trades Import_OMS Quer'!E2803</f>
        <v>0</v>
      </c>
      <c r="F2803">
        <f>'Previous Trades Import_OMS Quer'!F2803</f>
        <v>0</v>
      </c>
      <c r="G2803">
        <f>'Previous Trades Import_OMS Quer'!G2803</f>
        <v>0</v>
      </c>
      <c r="H2803">
        <f>'Previous Trades Import_OMS Quer'!H2803</f>
        <v>0</v>
      </c>
      <c r="I2803">
        <f>'Previous Trades Import_OMS Quer'!I2803</f>
        <v>0</v>
      </c>
      <c r="J2803">
        <f>'Previous Trades Import_OMS Quer'!J2803</f>
        <v>0</v>
      </c>
      <c r="K2803">
        <f>'Previous Trades Import_OMS Quer'!K2803</f>
        <v>0</v>
      </c>
      <c r="L2803">
        <f>'Previous Trades Import_OMS Quer'!L2803</f>
        <v>0</v>
      </c>
      <c r="M2803">
        <f>'Previous Trades Import_OMS Quer'!M2803</f>
        <v>0</v>
      </c>
      <c r="N2803">
        <f>'Previous Trades Import_OMS Quer'!N2803</f>
        <v>0</v>
      </c>
      <c r="O2803" t="str">
        <f>CLEAN('Previous Trades Import_OMS Quer'!O2803)</f>
        <v/>
      </c>
      <c r="Q2803" s="25">
        <f t="shared" si="86"/>
        <v>0</v>
      </c>
      <c r="R2803" s="25" t="e">
        <f>VLOOKUP(O2803,'Currency Balance'!$O$3:$Q$32,3,0)</f>
        <v>#N/A</v>
      </c>
      <c r="S2803" s="25" t="e">
        <f t="shared" si="87"/>
        <v>#N/A</v>
      </c>
    </row>
    <row r="2804" spans="1:19">
      <c r="A2804">
        <f>'Previous Trades Import_OMS Quer'!A2804</f>
        <v>0</v>
      </c>
      <c r="B2804">
        <f>'Previous Trades Import_OMS Quer'!B2804</f>
        <v>0</v>
      </c>
      <c r="C2804" s="22">
        <f>'Previous Trades Import_OMS Quer'!C2804</f>
        <v>0</v>
      </c>
      <c r="D2804">
        <f>'Previous Trades Import_OMS Quer'!D2804</f>
        <v>0</v>
      </c>
      <c r="E2804" s="22">
        <f>'Previous Trades Import_OMS Quer'!E2804</f>
        <v>0</v>
      </c>
      <c r="F2804">
        <f>'Previous Trades Import_OMS Quer'!F2804</f>
        <v>0</v>
      </c>
      <c r="G2804">
        <f>'Previous Trades Import_OMS Quer'!G2804</f>
        <v>0</v>
      </c>
      <c r="H2804">
        <f>'Previous Trades Import_OMS Quer'!H2804</f>
        <v>0</v>
      </c>
      <c r="I2804">
        <f>'Previous Trades Import_OMS Quer'!I2804</f>
        <v>0</v>
      </c>
      <c r="J2804">
        <f>'Previous Trades Import_OMS Quer'!J2804</f>
        <v>0</v>
      </c>
      <c r="K2804">
        <f>'Previous Trades Import_OMS Quer'!K2804</f>
        <v>0</v>
      </c>
      <c r="L2804">
        <f>'Previous Trades Import_OMS Quer'!L2804</f>
        <v>0</v>
      </c>
      <c r="M2804">
        <f>'Previous Trades Import_OMS Quer'!M2804</f>
        <v>0</v>
      </c>
      <c r="N2804">
        <f>'Previous Trades Import_OMS Quer'!N2804</f>
        <v>0</v>
      </c>
      <c r="O2804" t="str">
        <f>CLEAN('Previous Trades Import_OMS Quer'!O2804)</f>
        <v/>
      </c>
      <c r="Q2804" s="25">
        <f t="shared" si="86"/>
        <v>0</v>
      </c>
      <c r="R2804" s="25" t="e">
        <f>VLOOKUP(O2804,'Currency Balance'!$O$3:$Q$32,3,0)</f>
        <v>#N/A</v>
      </c>
      <c r="S2804" s="25" t="e">
        <f t="shared" si="87"/>
        <v>#N/A</v>
      </c>
    </row>
    <row r="2805" spans="1:19">
      <c r="A2805">
        <f>'Previous Trades Import_OMS Quer'!A2805</f>
        <v>0</v>
      </c>
      <c r="B2805">
        <f>'Previous Trades Import_OMS Quer'!B2805</f>
        <v>0</v>
      </c>
      <c r="C2805" s="22">
        <f>'Previous Trades Import_OMS Quer'!C2805</f>
        <v>0</v>
      </c>
      <c r="D2805">
        <f>'Previous Trades Import_OMS Quer'!D2805</f>
        <v>0</v>
      </c>
      <c r="E2805" s="22">
        <f>'Previous Trades Import_OMS Quer'!E2805</f>
        <v>0</v>
      </c>
      <c r="F2805">
        <f>'Previous Trades Import_OMS Quer'!F2805</f>
        <v>0</v>
      </c>
      <c r="G2805">
        <f>'Previous Trades Import_OMS Quer'!G2805</f>
        <v>0</v>
      </c>
      <c r="H2805">
        <f>'Previous Trades Import_OMS Quer'!H2805</f>
        <v>0</v>
      </c>
      <c r="I2805">
        <f>'Previous Trades Import_OMS Quer'!I2805</f>
        <v>0</v>
      </c>
      <c r="J2805">
        <f>'Previous Trades Import_OMS Quer'!J2805</f>
        <v>0</v>
      </c>
      <c r="K2805">
        <f>'Previous Trades Import_OMS Quer'!K2805</f>
        <v>0</v>
      </c>
      <c r="L2805">
        <f>'Previous Trades Import_OMS Quer'!L2805</f>
        <v>0</v>
      </c>
      <c r="M2805">
        <f>'Previous Trades Import_OMS Quer'!M2805</f>
        <v>0</v>
      </c>
      <c r="N2805">
        <f>'Previous Trades Import_OMS Quer'!N2805</f>
        <v>0</v>
      </c>
      <c r="O2805" t="str">
        <f>CLEAN('Previous Trades Import_OMS Quer'!O2805)</f>
        <v/>
      </c>
      <c r="Q2805" s="25">
        <f t="shared" si="86"/>
        <v>0</v>
      </c>
      <c r="R2805" s="25" t="e">
        <f>VLOOKUP(O2805,'Currency Balance'!$O$3:$Q$32,3,0)</f>
        <v>#N/A</v>
      </c>
      <c r="S2805" s="25" t="e">
        <f t="shared" si="87"/>
        <v>#N/A</v>
      </c>
    </row>
    <row r="2806" spans="1:19">
      <c r="A2806">
        <f>'Previous Trades Import_OMS Quer'!A2806</f>
        <v>0</v>
      </c>
      <c r="B2806">
        <f>'Previous Trades Import_OMS Quer'!B2806</f>
        <v>0</v>
      </c>
      <c r="C2806" s="22">
        <f>'Previous Trades Import_OMS Quer'!C2806</f>
        <v>0</v>
      </c>
      <c r="D2806">
        <f>'Previous Trades Import_OMS Quer'!D2806</f>
        <v>0</v>
      </c>
      <c r="E2806" s="22">
        <f>'Previous Trades Import_OMS Quer'!E2806</f>
        <v>0</v>
      </c>
      <c r="F2806">
        <f>'Previous Trades Import_OMS Quer'!F2806</f>
        <v>0</v>
      </c>
      <c r="G2806">
        <f>'Previous Trades Import_OMS Quer'!G2806</f>
        <v>0</v>
      </c>
      <c r="H2806">
        <f>'Previous Trades Import_OMS Quer'!H2806</f>
        <v>0</v>
      </c>
      <c r="I2806">
        <f>'Previous Trades Import_OMS Quer'!I2806</f>
        <v>0</v>
      </c>
      <c r="J2806">
        <f>'Previous Trades Import_OMS Quer'!J2806</f>
        <v>0</v>
      </c>
      <c r="K2806">
        <f>'Previous Trades Import_OMS Quer'!K2806</f>
        <v>0</v>
      </c>
      <c r="L2806">
        <f>'Previous Trades Import_OMS Quer'!L2806</f>
        <v>0</v>
      </c>
      <c r="M2806">
        <f>'Previous Trades Import_OMS Quer'!M2806</f>
        <v>0</v>
      </c>
      <c r="N2806">
        <f>'Previous Trades Import_OMS Quer'!N2806</f>
        <v>0</v>
      </c>
      <c r="O2806" t="str">
        <f>CLEAN('Previous Trades Import_OMS Quer'!O2806)</f>
        <v/>
      </c>
      <c r="Q2806" s="25">
        <f t="shared" si="86"/>
        <v>0</v>
      </c>
      <c r="R2806" s="25" t="e">
        <f>VLOOKUP(O2806,'Currency Balance'!$O$3:$Q$32,3,0)</f>
        <v>#N/A</v>
      </c>
      <c r="S2806" s="25" t="e">
        <f t="shared" si="87"/>
        <v>#N/A</v>
      </c>
    </row>
    <row r="2807" spans="1:19">
      <c r="A2807">
        <f>'Previous Trades Import_OMS Quer'!A2807</f>
        <v>0</v>
      </c>
      <c r="B2807">
        <f>'Previous Trades Import_OMS Quer'!B2807</f>
        <v>0</v>
      </c>
      <c r="C2807" s="22">
        <f>'Previous Trades Import_OMS Quer'!C2807</f>
        <v>0</v>
      </c>
      <c r="D2807">
        <f>'Previous Trades Import_OMS Quer'!D2807</f>
        <v>0</v>
      </c>
      <c r="E2807" s="22">
        <f>'Previous Trades Import_OMS Quer'!E2807</f>
        <v>0</v>
      </c>
      <c r="F2807">
        <f>'Previous Trades Import_OMS Quer'!F2807</f>
        <v>0</v>
      </c>
      <c r="G2807">
        <f>'Previous Trades Import_OMS Quer'!G2807</f>
        <v>0</v>
      </c>
      <c r="H2807">
        <f>'Previous Trades Import_OMS Quer'!H2807</f>
        <v>0</v>
      </c>
      <c r="I2807">
        <f>'Previous Trades Import_OMS Quer'!I2807</f>
        <v>0</v>
      </c>
      <c r="J2807">
        <f>'Previous Trades Import_OMS Quer'!J2807</f>
        <v>0</v>
      </c>
      <c r="K2807">
        <f>'Previous Trades Import_OMS Quer'!K2807</f>
        <v>0</v>
      </c>
      <c r="L2807">
        <f>'Previous Trades Import_OMS Quer'!L2807</f>
        <v>0</v>
      </c>
      <c r="M2807">
        <f>'Previous Trades Import_OMS Quer'!M2807</f>
        <v>0</v>
      </c>
      <c r="N2807">
        <f>'Previous Trades Import_OMS Quer'!N2807</f>
        <v>0</v>
      </c>
      <c r="O2807" t="str">
        <f>CLEAN('Previous Trades Import_OMS Quer'!O2807)</f>
        <v/>
      </c>
      <c r="Q2807" s="25">
        <f t="shared" si="86"/>
        <v>0</v>
      </c>
      <c r="R2807" s="25" t="e">
        <f>VLOOKUP(O2807,'Currency Balance'!$O$3:$Q$32,3,0)</f>
        <v>#N/A</v>
      </c>
      <c r="S2807" s="25" t="e">
        <f t="shared" si="87"/>
        <v>#N/A</v>
      </c>
    </row>
    <row r="2808" spans="1:19">
      <c r="A2808">
        <f>'Previous Trades Import_OMS Quer'!A2808</f>
        <v>0</v>
      </c>
      <c r="B2808">
        <f>'Previous Trades Import_OMS Quer'!B2808</f>
        <v>0</v>
      </c>
      <c r="C2808" s="22">
        <f>'Previous Trades Import_OMS Quer'!C2808</f>
        <v>0</v>
      </c>
      <c r="D2808">
        <f>'Previous Trades Import_OMS Quer'!D2808</f>
        <v>0</v>
      </c>
      <c r="E2808" s="22">
        <f>'Previous Trades Import_OMS Quer'!E2808</f>
        <v>0</v>
      </c>
      <c r="F2808">
        <f>'Previous Trades Import_OMS Quer'!F2808</f>
        <v>0</v>
      </c>
      <c r="G2808">
        <f>'Previous Trades Import_OMS Quer'!G2808</f>
        <v>0</v>
      </c>
      <c r="H2808">
        <f>'Previous Trades Import_OMS Quer'!H2808</f>
        <v>0</v>
      </c>
      <c r="I2808">
        <f>'Previous Trades Import_OMS Quer'!I2808</f>
        <v>0</v>
      </c>
      <c r="J2808">
        <f>'Previous Trades Import_OMS Quer'!J2808</f>
        <v>0</v>
      </c>
      <c r="K2808">
        <f>'Previous Trades Import_OMS Quer'!K2808</f>
        <v>0</v>
      </c>
      <c r="L2808">
        <f>'Previous Trades Import_OMS Quer'!L2808</f>
        <v>0</v>
      </c>
      <c r="M2808">
        <f>'Previous Trades Import_OMS Quer'!M2808</f>
        <v>0</v>
      </c>
      <c r="N2808">
        <f>'Previous Trades Import_OMS Quer'!N2808</f>
        <v>0</v>
      </c>
      <c r="O2808" t="str">
        <f>CLEAN('Previous Trades Import_OMS Quer'!O2808)</f>
        <v/>
      </c>
      <c r="Q2808" s="25">
        <f t="shared" si="86"/>
        <v>0</v>
      </c>
      <c r="R2808" s="25" t="e">
        <f>VLOOKUP(O2808,'Currency Balance'!$O$3:$Q$32,3,0)</f>
        <v>#N/A</v>
      </c>
      <c r="S2808" s="25" t="e">
        <f t="shared" si="87"/>
        <v>#N/A</v>
      </c>
    </row>
    <row r="2809" spans="1:19">
      <c r="A2809">
        <f>'Previous Trades Import_OMS Quer'!A2809</f>
        <v>0</v>
      </c>
      <c r="B2809">
        <f>'Previous Trades Import_OMS Quer'!B2809</f>
        <v>0</v>
      </c>
      <c r="C2809" s="22">
        <f>'Previous Trades Import_OMS Quer'!C2809</f>
        <v>0</v>
      </c>
      <c r="D2809">
        <f>'Previous Trades Import_OMS Quer'!D2809</f>
        <v>0</v>
      </c>
      <c r="E2809" s="22">
        <f>'Previous Trades Import_OMS Quer'!E2809</f>
        <v>0</v>
      </c>
      <c r="F2809">
        <f>'Previous Trades Import_OMS Quer'!F2809</f>
        <v>0</v>
      </c>
      <c r="G2809">
        <f>'Previous Trades Import_OMS Quer'!G2809</f>
        <v>0</v>
      </c>
      <c r="H2809">
        <f>'Previous Trades Import_OMS Quer'!H2809</f>
        <v>0</v>
      </c>
      <c r="I2809">
        <f>'Previous Trades Import_OMS Quer'!I2809</f>
        <v>0</v>
      </c>
      <c r="J2809">
        <f>'Previous Trades Import_OMS Quer'!J2809</f>
        <v>0</v>
      </c>
      <c r="K2809">
        <f>'Previous Trades Import_OMS Quer'!K2809</f>
        <v>0</v>
      </c>
      <c r="L2809">
        <f>'Previous Trades Import_OMS Quer'!L2809</f>
        <v>0</v>
      </c>
      <c r="M2809">
        <f>'Previous Trades Import_OMS Quer'!M2809</f>
        <v>0</v>
      </c>
      <c r="N2809">
        <f>'Previous Trades Import_OMS Quer'!N2809</f>
        <v>0</v>
      </c>
      <c r="O2809" t="str">
        <f>CLEAN('Previous Trades Import_OMS Quer'!O2809)</f>
        <v/>
      </c>
      <c r="Q2809" s="25">
        <f t="shared" si="86"/>
        <v>0</v>
      </c>
      <c r="R2809" s="25" t="e">
        <f>VLOOKUP(O2809,'Currency Balance'!$O$3:$Q$32,3,0)</f>
        <v>#N/A</v>
      </c>
      <c r="S2809" s="25" t="e">
        <f t="shared" si="87"/>
        <v>#N/A</v>
      </c>
    </row>
    <row r="2810" spans="1:19">
      <c r="A2810">
        <f>'Previous Trades Import_OMS Quer'!A2810</f>
        <v>0</v>
      </c>
      <c r="B2810">
        <f>'Previous Trades Import_OMS Quer'!B2810</f>
        <v>0</v>
      </c>
      <c r="C2810" s="22">
        <f>'Previous Trades Import_OMS Quer'!C2810</f>
        <v>0</v>
      </c>
      <c r="D2810">
        <f>'Previous Trades Import_OMS Quer'!D2810</f>
        <v>0</v>
      </c>
      <c r="E2810" s="22">
        <f>'Previous Trades Import_OMS Quer'!E2810</f>
        <v>0</v>
      </c>
      <c r="F2810">
        <f>'Previous Trades Import_OMS Quer'!F2810</f>
        <v>0</v>
      </c>
      <c r="G2810">
        <f>'Previous Trades Import_OMS Quer'!G2810</f>
        <v>0</v>
      </c>
      <c r="H2810">
        <f>'Previous Trades Import_OMS Quer'!H2810</f>
        <v>0</v>
      </c>
      <c r="I2810">
        <f>'Previous Trades Import_OMS Quer'!I2810</f>
        <v>0</v>
      </c>
      <c r="J2810">
        <f>'Previous Trades Import_OMS Quer'!J2810</f>
        <v>0</v>
      </c>
      <c r="K2810">
        <f>'Previous Trades Import_OMS Quer'!K2810</f>
        <v>0</v>
      </c>
      <c r="L2810">
        <f>'Previous Trades Import_OMS Quer'!L2810</f>
        <v>0</v>
      </c>
      <c r="M2810">
        <f>'Previous Trades Import_OMS Quer'!M2810</f>
        <v>0</v>
      </c>
      <c r="N2810">
        <f>'Previous Trades Import_OMS Quer'!N2810</f>
        <v>0</v>
      </c>
      <c r="O2810" t="str">
        <f>CLEAN('Previous Trades Import_OMS Quer'!O2810)</f>
        <v/>
      </c>
      <c r="Q2810" s="25">
        <f t="shared" si="86"/>
        <v>0</v>
      </c>
      <c r="R2810" s="25" t="e">
        <f>VLOOKUP(O2810,'Currency Balance'!$O$3:$Q$32,3,0)</f>
        <v>#N/A</v>
      </c>
      <c r="S2810" s="25" t="e">
        <f t="shared" si="87"/>
        <v>#N/A</v>
      </c>
    </row>
    <row r="2811" spans="1:19">
      <c r="A2811">
        <f>'Previous Trades Import_OMS Quer'!A2811</f>
        <v>0</v>
      </c>
      <c r="B2811">
        <f>'Previous Trades Import_OMS Quer'!B2811</f>
        <v>0</v>
      </c>
      <c r="C2811" s="22">
        <f>'Previous Trades Import_OMS Quer'!C2811</f>
        <v>0</v>
      </c>
      <c r="D2811">
        <f>'Previous Trades Import_OMS Quer'!D2811</f>
        <v>0</v>
      </c>
      <c r="E2811" s="22">
        <f>'Previous Trades Import_OMS Quer'!E2811</f>
        <v>0</v>
      </c>
      <c r="F2811">
        <f>'Previous Trades Import_OMS Quer'!F2811</f>
        <v>0</v>
      </c>
      <c r="G2811">
        <f>'Previous Trades Import_OMS Quer'!G2811</f>
        <v>0</v>
      </c>
      <c r="H2811">
        <f>'Previous Trades Import_OMS Quer'!H2811</f>
        <v>0</v>
      </c>
      <c r="I2811">
        <f>'Previous Trades Import_OMS Quer'!I2811</f>
        <v>0</v>
      </c>
      <c r="J2811">
        <f>'Previous Trades Import_OMS Quer'!J2811</f>
        <v>0</v>
      </c>
      <c r="K2811">
        <f>'Previous Trades Import_OMS Quer'!K2811</f>
        <v>0</v>
      </c>
      <c r="L2811">
        <f>'Previous Trades Import_OMS Quer'!L2811</f>
        <v>0</v>
      </c>
      <c r="M2811">
        <f>'Previous Trades Import_OMS Quer'!M2811</f>
        <v>0</v>
      </c>
      <c r="N2811">
        <f>'Previous Trades Import_OMS Quer'!N2811</f>
        <v>0</v>
      </c>
      <c r="O2811" t="str">
        <f>CLEAN('Previous Trades Import_OMS Quer'!O2811)</f>
        <v/>
      </c>
      <c r="Q2811" s="25">
        <f t="shared" si="86"/>
        <v>0</v>
      </c>
      <c r="R2811" s="25" t="e">
        <f>VLOOKUP(O2811,'Currency Balance'!$O$3:$Q$32,3,0)</f>
        <v>#N/A</v>
      </c>
      <c r="S2811" s="25" t="e">
        <f t="shared" si="87"/>
        <v>#N/A</v>
      </c>
    </row>
    <row r="2812" spans="1:19">
      <c r="A2812">
        <f>'Previous Trades Import_OMS Quer'!A2812</f>
        <v>0</v>
      </c>
      <c r="B2812">
        <f>'Previous Trades Import_OMS Quer'!B2812</f>
        <v>0</v>
      </c>
      <c r="C2812" s="22">
        <f>'Previous Trades Import_OMS Quer'!C2812</f>
        <v>0</v>
      </c>
      <c r="D2812">
        <f>'Previous Trades Import_OMS Quer'!D2812</f>
        <v>0</v>
      </c>
      <c r="E2812" s="22">
        <f>'Previous Trades Import_OMS Quer'!E2812</f>
        <v>0</v>
      </c>
      <c r="F2812">
        <f>'Previous Trades Import_OMS Quer'!F2812</f>
        <v>0</v>
      </c>
      <c r="G2812">
        <f>'Previous Trades Import_OMS Quer'!G2812</f>
        <v>0</v>
      </c>
      <c r="H2812">
        <f>'Previous Trades Import_OMS Quer'!H2812</f>
        <v>0</v>
      </c>
      <c r="I2812">
        <f>'Previous Trades Import_OMS Quer'!I2812</f>
        <v>0</v>
      </c>
      <c r="J2812">
        <f>'Previous Trades Import_OMS Quer'!J2812</f>
        <v>0</v>
      </c>
      <c r="K2812">
        <f>'Previous Trades Import_OMS Quer'!K2812</f>
        <v>0</v>
      </c>
      <c r="L2812">
        <f>'Previous Trades Import_OMS Quer'!L2812</f>
        <v>0</v>
      </c>
      <c r="M2812">
        <f>'Previous Trades Import_OMS Quer'!M2812</f>
        <v>0</v>
      </c>
      <c r="N2812">
        <f>'Previous Trades Import_OMS Quer'!N2812</f>
        <v>0</v>
      </c>
      <c r="O2812" t="str">
        <f>CLEAN('Previous Trades Import_OMS Quer'!O2812)</f>
        <v/>
      </c>
      <c r="Q2812" s="25">
        <f t="shared" si="86"/>
        <v>0</v>
      </c>
      <c r="R2812" s="25" t="e">
        <f>VLOOKUP(O2812,'Currency Balance'!$O$3:$Q$32,3,0)</f>
        <v>#N/A</v>
      </c>
      <c r="S2812" s="25" t="e">
        <f t="shared" si="87"/>
        <v>#N/A</v>
      </c>
    </row>
    <row r="2813" spans="1:19">
      <c r="A2813">
        <f>'Previous Trades Import_OMS Quer'!A2813</f>
        <v>0</v>
      </c>
      <c r="B2813">
        <f>'Previous Trades Import_OMS Quer'!B2813</f>
        <v>0</v>
      </c>
      <c r="C2813" s="22">
        <f>'Previous Trades Import_OMS Quer'!C2813</f>
        <v>0</v>
      </c>
      <c r="D2813">
        <f>'Previous Trades Import_OMS Quer'!D2813</f>
        <v>0</v>
      </c>
      <c r="E2813" s="22">
        <f>'Previous Trades Import_OMS Quer'!E2813</f>
        <v>0</v>
      </c>
      <c r="F2813">
        <f>'Previous Trades Import_OMS Quer'!F2813</f>
        <v>0</v>
      </c>
      <c r="G2813">
        <f>'Previous Trades Import_OMS Quer'!G2813</f>
        <v>0</v>
      </c>
      <c r="H2813">
        <f>'Previous Trades Import_OMS Quer'!H2813</f>
        <v>0</v>
      </c>
      <c r="I2813">
        <f>'Previous Trades Import_OMS Quer'!I2813</f>
        <v>0</v>
      </c>
      <c r="J2813">
        <f>'Previous Trades Import_OMS Quer'!J2813</f>
        <v>0</v>
      </c>
      <c r="K2813">
        <f>'Previous Trades Import_OMS Quer'!K2813</f>
        <v>0</v>
      </c>
      <c r="L2813">
        <f>'Previous Trades Import_OMS Quer'!L2813</f>
        <v>0</v>
      </c>
      <c r="M2813">
        <f>'Previous Trades Import_OMS Quer'!M2813</f>
        <v>0</v>
      </c>
      <c r="N2813">
        <f>'Previous Trades Import_OMS Quer'!N2813</f>
        <v>0</v>
      </c>
      <c r="O2813" t="str">
        <f>CLEAN('Previous Trades Import_OMS Quer'!O2813)</f>
        <v/>
      </c>
      <c r="Q2813" s="25">
        <f t="shared" si="86"/>
        <v>0</v>
      </c>
      <c r="R2813" s="25" t="e">
        <f>VLOOKUP(O2813,'Currency Balance'!$O$3:$Q$32,3,0)</f>
        <v>#N/A</v>
      </c>
      <c r="S2813" s="25" t="e">
        <f t="shared" si="87"/>
        <v>#N/A</v>
      </c>
    </row>
    <row r="2814" spans="1:19">
      <c r="A2814">
        <f>'Previous Trades Import_OMS Quer'!A2814</f>
        <v>0</v>
      </c>
      <c r="B2814">
        <f>'Previous Trades Import_OMS Quer'!B2814</f>
        <v>0</v>
      </c>
      <c r="C2814" s="22">
        <f>'Previous Trades Import_OMS Quer'!C2814</f>
        <v>0</v>
      </c>
      <c r="D2814">
        <f>'Previous Trades Import_OMS Quer'!D2814</f>
        <v>0</v>
      </c>
      <c r="E2814" s="22">
        <f>'Previous Trades Import_OMS Quer'!E2814</f>
        <v>0</v>
      </c>
      <c r="F2814">
        <f>'Previous Trades Import_OMS Quer'!F2814</f>
        <v>0</v>
      </c>
      <c r="G2814">
        <f>'Previous Trades Import_OMS Quer'!G2814</f>
        <v>0</v>
      </c>
      <c r="H2814">
        <f>'Previous Trades Import_OMS Quer'!H2814</f>
        <v>0</v>
      </c>
      <c r="I2814">
        <f>'Previous Trades Import_OMS Quer'!I2814</f>
        <v>0</v>
      </c>
      <c r="J2814">
        <f>'Previous Trades Import_OMS Quer'!J2814</f>
        <v>0</v>
      </c>
      <c r="K2814">
        <f>'Previous Trades Import_OMS Quer'!K2814</f>
        <v>0</v>
      </c>
      <c r="L2814">
        <f>'Previous Trades Import_OMS Quer'!L2814</f>
        <v>0</v>
      </c>
      <c r="M2814">
        <f>'Previous Trades Import_OMS Quer'!M2814</f>
        <v>0</v>
      </c>
      <c r="N2814">
        <f>'Previous Trades Import_OMS Quer'!N2814</f>
        <v>0</v>
      </c>
      <c r="O2814" t="str">
        <f>CLEAN('Previous Trades Import_OMS Quer'!O2814)</f>
        <v/>
      </c>
      <c r="Q2814" s="25">
        <f t="shared" si="86"/>
        <v>0</v>
      </c>
      <c r="R2814" s="25" t="e">
        <f>VLOOKUP(O2814,'Currency Balance'!$O$3:$Q$32,3,0)</f>
        <v>#N/A</v>
      </c>
      <c r="S2814" s="25" t="e">
        <f t="shared" si="87"/>
        <v>#N/A</v>
      </c>
    </row>
    <row r="2815" spans="1:19">
      <c r="A2815">
        <f>'Previous Trades Import_OMS Quer'!A2815</f>
        <v>0</v>
      </c>
      <c r="B2815">
        <f>'Previous Trades Import_OMS Quer'!B2815</f>
        <v>0</v>
      </c>
      <c r="C2815" s="22">
        <f>'Previous Trades Import_OMS Quer'!C2815</f>
        <v>0</v>
      </c>
      <c r="D2815">
        <f>'Previous Trades Import_OMS Quer'!D2815</f>
        <v>0</v>
      </c>
      <c r="E2815" s="22">
        <f>'Previous Trades Import_OMS Quer'!E2815</f>
        <v>0</v>
      </c>
      <c r="F2815">
        <f>'Previous Trades Import_OMS Quer'!F2815</f>
        <v>0</v>
      </c>
      <c r="G2815">
        <f>'Previous Trades Import_OMS Quer'!G2815</f>
        <v>0</v>
      </c>
      <c r="H2815">
        <f>'Previous Trades Import_OMS Quer'!H2815</f>
        <v>0</v>
      </c>
      <c r="I2815">
        <f>'Previous Trades Import_OMS Quer'!I2815</f>
        <v>0</v>
      </c>
      <c r="J2815">
        <f>'Previous Trades Import_OMS Quer'!J2815</f>
        <v>0</v>
      </c>
      <c r="K2815">
        <f>'Previous Trades Import_OMS Quer'!K2815</f>
        <v>0</v>
      </c>
      <c r="L2815">
        <f>'Previous Trades Import_OMS Quer'!L2815</f>
        <v>0</v>
      </c>
      <c r="M2815">
        <f>'Previous Trades Import_OMS Quer'!M2815</f>
        <v>0</v>
      </c>
      <c r="N2815">
        <f>'Previous Trades Import_OMS Quer'!N2815</f>
        <v>0</v>
      </c>
      <c r="O2815" t="str">
        <f>CLEAN('Previous Trades Import_OMS Quer'!O2815)</f>
        <v/>
      </c>
      <c r="Q2815" s="25">
        <f t="shared" si="86"/>
        <v>0</v>
      </c>
      <c r="R2815" s="25" t="e">
        <f>VLOOKUP(O2815,'Currency Balance'!$O$3:$Q$32,3,0)</f>
        <v>#N/A</v>
      </c>
      <c r="S2815" s="25" t="e">
        <f t="shared" si="87"/>
        <v>#N/A</v>
      </c>
    </row>
    <row r="2816" spans="1:19">
      <c r="A2816">
        <f>'Previous Trades Import_OMS Quer'!A2816</f>
        <v>0</v>
      </c>
      <c r="B2816">
        <f>'Previous Trades Import_OMS Quer'!B2816</f>
        <v>0</v>
      </c>
      <c r="C2816" s="22">
        <f>'Previous Trades Import_OMS Quer'!C2816</f>
        <v>0</v>
      </c>
      <c r="D2816">
        <f>'Previous Trades Import_OMS Quer'!D2816</f>
        <v>0</v>
      </c>
      <c r="E2816" s="22">
        <f>'Previous Trades Import_OMS Quer'!E2816</f>
        <v>0</v>
      </c>
      <c r="F2816">
        <f>'Previous Trades Import_OMS Quer'!F2816</f>
        <v>0</v>
      </c>
      <c r="G2816">
        <f>'Previous Trades Import_OMS Quer'!G2816</f>
        <v>0</v>
      </c>
      <c r="H2816">
        <f>'Previous Trades Import_OMS Quer'!H2816</f>
        <v>0</v>
      </c>
      <c r="I2816">
        <f>'Previous Trades Import_OMS Quer'!I2816</f>
        <v>0</v>
      </c>
      <c r="J2816">
        <f>'Previous Trades Import_OMS Quer'!J2816</f>
        <v>0</v>
      </c>
      <c r="K2816">
        <f>'Previous Trades Import_OMS Quer'!K2816</f>
        <v>0</v>
      </c>
      <c r="L2816">
        <f>'Previous Trades Import_OMS Quer'!L2816</f>
        <v>0</v>
      </c>
      <c r="M2816">
        <f>'Previous Trades Import_OMS Quer'!M2816</f>
        <v>0</v>
      </c>
      <c r="N2816">
        <f>'Previous Trades Import_OMS Quer'!N2816</f>
        <v>0</v>
      </c>
      <c r="O2816" t="str">
        <f>CLEAN('Previous Trades Import_OMS Quer'!O2816)</f>
        <v/>
      </c>
      <c r="Q2816" s="25">
        <f t="shared" si="86"/>
        <v>0</v>
      </c>
      <c r="R2816" s="25" t="e">
        <f>VLOOKUP(O2816,'Currency Balance'!$O$3:$Q$32,3,0)</f>
        <v>#N/A</v>
      </c>
      <c r="S2816" s="25" t="e">
        <f t="shared" si="87"/>
        <v>#N/A</v>
      </c>
    </row>
    <row r="2817" spans="1:19">
      <c r="A2817">
        <f>'Previous Trades Import_OMS Quer'!A2817</f>
        <v>0</v>
      </c>
      <c r="B2817">
        <f>'Previous Trades Import_OMS Quer'!B2817</f>
        <v>0</v>
      </c>
      <c r="C2817" s="22">
        <f>'Previous Trades Import_OMS Quer'!C2817</f>
        <v>0</v>
      </c>
      <c r="D2817">
        <f>'Previous Trades Import_OMS Quer'!D2817</f>
        <v>0</v>
      </c>
      <c r="E2817" s="22">
        <f>'Previous Trades Import_OMS Quer'!E2817</f>
        <v>0</v>
      </c>
      <c r="F2817">
        <f>'Previous Trades Import_OMS Quer'!F2817</f>
        <v>0</v>
      </c>
      <c r="G2817">
        <f>'Previous Trades Import_OMS Quer'!G2817</f>
        <v>0</v>
      </c>
      <c r="H2817">
        <f>'Previous Trades Import_OMS Quer'!H2817</f>
        <v>0</v>
      </c>
      <c r="I2817">
        <f>'Previous Trades Import_OMS Quer'!I2817</f>
        <v>0</v>
      </c>
      <c r="J2817">
        <f>'Previous Trades Import_OMS Quer'!J2817</f>
        <v>0</v>
      </c>
      <c r="K2817">
        <f>'Previous Trades Import_OMS Quer'!K2817</f>
        <v>0</v>
      </c>
      <c r="L2817">
        <f>'Previous Trades Import_OMS Quer'!L2817</f>
        <v>0</v>
      </c>
      <c r="M2817">
        <f>'Previous Trades Import_OMS Quer'!M2817</f>
        <v>0</v>
      </c>
      <c r="N2817">
        <f>'Previous Trades Import_OMS Quer'!N2817</f>
        <v>0</v>
      </c>
      <c r="O2817" t="str">
        <f>CLEAN('Previous Trades Import_OMS Quer'!O2817)</f>
        <v/>
      </c>
      <c r="Q2817" s="25">
        <f t="shared" si="86"/>
        <v>0</v>
      </c>
      <c r="R2817" s="25" t="e">
        <f>VLOOKUP(O2817,'Currency Balance'!$O$3:$Q$32,3,0)</f>
        <v>#N/A</v>
      </c>
      <c r="S2817" s="25" t="e">
        <f t="shared" si="87"/>
        <v>#N/A</v>
      </c>
    </row>
    <row r="2818" spans="1:19">
      <c r="A2818">
        <f>'Previous Trades Import_OMS Quer'!A2818</f>
        <v>0</v>
      </c>
      <c r="B2818">
        <f>'Previous Trades Import_OMS Quer'!B2818</f>
        <v>0</v>
      </c>
      <c r="C2818" s="22">
        <f>'Previous Trades Import_OMS Quer'!C2818</f>
        <v>0</v>
      </c>
      <c r="D2818">
        <f>'Previous Trades Import_OMS Quer'!D2818</f>
        <v>0</v>
      </c>
      <c r="E2818" s="22">
        <f>'Previous Trades Import_OMS Quer'!E2818</f>
        <v>0</v>
      </c>
      <c r="F2818">
        <f>'Previous Trades Import_OMS Quer'!F2818</f>
        <v>0</v>
      </c>
      <c r="G2818">
        <f>'Previous Trades Import_OMS Quer'!G2818</f>
        <v>0</v>
      </c>
      <c r="H2818">
        <f>'Previous Trades Import_OMS Quer'!H2818</f>
        <v>0</v>
      </c>
      <c r="I2818">
        <f>'Previous Trades Import_OMS Quer'!I2818</f>
        <v>0</v>
      </c>
      <c r="J2818">
        <f>'Previous Trades Import_OMS Quer'!J2818</f>
        <v>0</v>
      </c>
      <c r="K2818">
        <f>'Previous Trades Import_OMS Quer'!K2818</f>
        <v>0</v>
      </c>
      <c r="L2818">
        <f>'Previous Trades Import_OMS Quer'!L2818</f>
        <v>0</v>
      </c>
      <c r="M2818">
        <f>'Previous Trades Import_OMS Quer'!M2818</f>
        <v>0</v>
      </c>
      <c r="N2818">
        <f>'Previous Trades Import_OMS Quer'!N2818</f>
        <v>0</v>
      </c>
      <c r="O2818" t="str">
        <f>CLEAN('Previous Trades Import_OMS Quer'!O2818)</f>
        <v/>
      </c>
      <c r="Q2818" s="25">
        <f t="shared" ref="Q2818:Q2881" si="88">IF(G2818="sell",M2818,-M2818)</f>
        <v>0</v>
      </c>
      <c r="R2818" s="25" t="e">
        <f>VLOOKUP(O2818,'Currency Balance'!$O$3:$Q$32,3,0)</f>
        <v>#N/A</v>
      </c>
      <c r="S2818" s="25" t="e">
        <f t="shared" ref="S2818:S2881" si="89">Q2818/R2818</f>
        <v>#N/A</v>
      </c>
    </row>
    <row r="2819" spans="1:19">
      <c r="A2819">
        <f>'Previous Trades Import_OMS Quer'!A2819</f>
        <v>0</v>
      </c>
      <c r="B2819">
        <f>'Previous Trades Import_OMS Quer'!B2819</f>
        <v>0</v>
      </c>
      <c r="C2819" s="22">
        <f>'Previous Trades Import_OMS Quer'!C2819</f>
        <v>0</v>
      </c>
      <c r="D2819">
        <f>'Previous Trades Import_OMS Quer'!D2819</f>
        <v>0</v>
      </c>
      <c r="E2819" s="22">
        <f>'Previous Trades Import_OMS Quer'!E2819</f>
        <v>0</v>
      </c>
      <c r="F2819">
        <f>'Previous Trades Import_OMS Quer'!F2819</f>
        <v>0</v>
      </c>
      <c r="G2819">
        <f>'Previous Trades Import_OMS Quer'!G2819</f>
        <v>0</v>
      </c>
      <c r="H2819">
        <f>'Previous Trades Import_OMS Quer'!H2819</f>
        <v>0</v>
      </c>
      <c r="I2819">
        <f>'Previous Trades Import_OMS Quer'!I2819</f>
        <v>0</v>
      </c>
      <c r="J2819">
        <f>'Previous Trades Import_OMS Quer'!J2819</f>
        <v>0</v>
      </c>
      <c r="K2819">
        <f>'Previous Trades Import_OMS Quer'!K2819</f>
        <v>0</v>
      </c>
      <c r="L2819">
        <f>'Previous Trades Import_OMS Quer'!L2819</f>
        <v>0</v>
      </c>
      <c r="M2819">
        <f>'Previous Trades Import_OMS Quer'!M2819</f>
        <v>0</v>
      </c>
      <c r="N2819">
        <f>'Previous Trades Import_OMS Quer'!N2819</f>
        <v>0</v>
      </c>
      <c r="O2819" t="str">
        <f>CLEAN('Previous Trades Import_OMS Quer'!O2819)</f>
        <v/>
      </c>
      <c r="Q2819" s="25">
        <f t="shared" si="88"/>
        <v>0</v>
      </c>
      <c r="R2819" s="25" t="e">
        <f>VLOOKUP(O2819,'Currency Balance'!$O$3:$Q$32,3,0)</f>
        <v>#N/A</v>
      </c>
      <c r="S2819" s="25" t="e">
        <f t="shared" si="89"/>
        <v>#N/A</v>
      </c>
    </row>
    <row r="2820" spans="1:19">
      <c r="A2820">
        <f>'Previous Trades Import_OMS Quer'!A2820</f>
        <v>0</v>
      </c>
      <c r="B2820">
        <f>'Previous Trades Import_OMS Quer'!B2820</f>
        <v>0</v>
      </c>
      <c r="C2820" s="22">
        <f>'Previous Trades Import_OMS Quer'!C2820</f>
        <v>0</v>
      </c>
      <c r="D2820">
        <f>'Previous Trades Import_OMS Quer'!D2820</f>
        <v>0</v>
      </c>
      <c r="E2820" s="22">
        <f>'Previous Trades Import_OMS Quer'!E2820</f>
        <v>0</v>
      </c>
      <c r="F2820">
        <f>'Previous Trades Import_OMS Quer'!F2820</f>
        <v>0</v>
      </c>
      <c r="G2820">
        <f>'Previous Trades Import_OMS Quer'!G2820</f>
        <v>0</v>
      </c>
      <c r="H2820">
        <f>'Previous Trades Import_OMS Quer'!H2820</f>
        <v>0</v>
      </c>
      <c r="I2820">
        <f>'Previous Trades Import_OMS Quer'!I2820</f>
        <v>0</v>
      </c>
      <c r="J2820">
        <f>'Previous Trades Import_OMS Quer'!J2820</f>
        <v>0</v>
      </c>
      <c r="K2820">
        <f>'Previous Trades Import_OMS Quer'!K2820</f>
        <v>0</v>
      </c>
      <c r="L2820">
        <f>'Previous Trades Import_OMS Quer'!L2820</f>
        <v>0</v>
      </c>
      <c r="M2820">
        <f>'Previous Trades Import_OMS Quer'!M2820</f>
        <v>0</v>
      </c>
      <c r="N2820">
        <f>'Previous Trades Import_OMS Quer'!N2820</f>
        <v>0</v>
      </c>
      <c r="O2820" t="str">
        <f>CLEAN('Previous Trades Import_OMS Quer'!O2820)</f>
        <v/>
      </c>
      <c r="Q2820" s="25">
        <f t="shared" si="88"/>
        <v>0</v>
      </c>
      <c r="R2820" s="25" t="e">
        <f>VLOOKUP(O2820,'Currency Balance'!$O$3:$Q$32,3,0)</f>
        <v>#N/A</v>
      </c>
      <c r="S2820" s="25" t="e">
        <f t="shared" si="89"/>
        <v>#N/A</v>
      </c>
    </row>
    <row r="2821" spans="1:19">
      <c r="A2821">
        <f>'Previous Trades Import_OMS Quer'!A2821</f>
        <v>0</v>
      </c>
      <c r="B2821">
        <f>'Previous Trades Import_OMS Quer'!B2821</f>
        <v>0</v>
      </c>
      <c r="C2821" s="22">
        <f>'Previous Trades Import_OMS Quer'!C2821</f>
        <v>0</v>
      </c>
      <c r="D2821">
        <f>'Previous Trades Import_OMS Quer'!D2821</f>
        <v>0</v>
      </c>
      <c r="E2821" s="22">
        <f>'Previous Trades Import_OMS Quer'!E2821</f>
        <v>0</v>
      </c>
      <c r="F2821">
        <f>'Previous Trades Import_OMS Quer'!F2821</f>
        <v>0</v>
      </c>
      <c r="G2821">
        <f>'Previous Trades Import_OMS Quer'!G2821</f>
        <v>0</v>
      </c>
      <c r="H2821">
        <f>'Previous Trades Import_OMS Quer'!H2821</f>
        <v>0</v>
      </c>
      <c r="I2821">
        <f>'Previous Trades Import_OMS Quer'!I2821</f>
        <v>0</v>
      </c>
      <c r="J2821">
        <f>'Previous Trades Import_OMS Quer'!J2821</f>
        <v>0</v>
      </c>
      <c r="K2821">
        <f>'Previous Trades Import_OMS Quer'!K2821</f>
        <v>0</v>
      </c>
      <c r="L2821">
        <f>'Previous Trades Import_OMS Quer'!L2821</f>
        <v>0</v>
      </c>
      <c r="M2821">
        <f>'Previous Trades Import_OMS Quer'!M2821</f>
        <v>0</v>
      </c>
      <c r="N2821">
        <f>'Previous Trades Import_OMS Quer'!N2821</f>
        <v>0</v>
      </c>
      <c r="O2821" t="str">
        <f>CLEAN('Previous Trades Import_OMS Quer'!O2821)</f>
        <v/>
      </c>
      <c r="Q2821" s="25">
        <f t="shared" si="88"/>
        <v>0</v>
      </c>
      <c r="R2821" s="25" t="e">
        <f>VLOOKUP(O2821,'Currency Balance'!$O$3:$Q$32,3,0)</f>
        <v>#N/A</v>
      </c>
      <c r="S2821" s="25" t="e">
        <f t="shared" si="89"/>
        <v>#N/A</v>
      </c>
    </row>
    <row r="2822" spans="1:19">
      <c r="A2822">
        <f>'Previous Trades Import_OMS Quer'!A2822</f>
        <v>0</v>
      </c>
      <c r="B2822">
        <f>'Previous Trades Import_OMS Quer'!B2822</f>
        <v>0</v>
      </c>
      <c r="C2822" s="22">
        <f>'Previous Trades Import_OMS Quer'!C2822</f>
        <v>0</v>
      </c>
      <c r="D2822">
        <f>'Previous Trades Import_OMS Quer'!D2822</f>
        <v>0</v>
      </c>
      <c r="E2822" s="22">
        <f>'Previous Trades Import_OMS Quer'!E2822</f>
        <v>0</v>
      </c>
      <c r="F2822">
        <f>'Previous Trades Import_OMS Quer'!F2822</f>
        <v>0</v>
      </c>
      <c r="G2822">
        <f>'Previous Trades Import_OMS Quer'!G2822</f>
        <v>0</v>
      </c>
      <c r="H2822">
        <f>'Previous Trades Import_OMS Quer'!H2822</f>
        <v>0</v>
      </c>
      <c r="I2822">
        <f>'Previous Trades Import_OMS Quer'!I2822</f>
        <v>0</v>
      </c>
      <c r="J2822">
        <f>'Previous Trades Import_OMS Quer'!J2822</f>
        <v>0</v>
      </c>
      <c r="K2822">
        <f>'Previous Trades Import_OMS Quer'!K2822</f>
        <v>0</v>
      </c>
      <c r="L2822">
        <f>'Previous Trades Import_OMS Quer'!L2822</f>
        <v>0</v>
      </c>
      <c r="M2822">
        <f>'Previous Trades Import_OMS Quer'!M2822</f>
        <v>0</v>
      </c>
      <c r="N2822">
        <f>'Previous Trades Import_OMS Quer'!N2822</f>
        <v>0</v>
      </c>
      <c r="O2822" t="str">
        <f>CLEAN('Previous Trades Import_OMS Quer'!O2822)</f>
        <v/>
      </c>
      <c r="Q2822" s="25">
        <f t="shared" si="88"/>
        <v>0</v>
      </c>
      <c r="R2822" s="25" t="e">
        <f>VLOOKUP(O2822,'Currency Balance'!$O$3:$Q$32,3,0)</f>
        <v>#N/A</v>
      </c>
      <c r="S2822" s="25" t="e">
        <f t="shared" si="89"/>
        <v>#N/A</v>
      </c>
    </row>
    <row r="2823" spans="1:19">
      <c r="A2823">
        <f>'Previous Trades Import_OMS Quer'!A2823</f>
        <v>0</v>
      </c>
      <c r="B2823">
        <f>'Previous Trades Import_OMS Quer'!B2823</f>
        <v>0</v>
      </c>
      <c r="C2823" s="22">
        <f>'Previous Trades Import_OMS Quer'!C2823</f>
        <v>0</v>
      </c>
      <c r="D2823">
        <f>'Previous Trades Import_OMS Quer'!D2823</f>
        <v>0</v>
      </c>
      <c r="E2823" s="22">
        <f>'Previous Trades Import_OMS Quer'!E2823</f>
        <v>0</v>
      </c>
      <c r="F2823">
        <f>'Previous Trades Import_OMS Quer'!F2823</f>
        <v>0</v>
      </c>
      <c r="G2823">
        <f>'Previous Trades Import_OMS Quer'!G2823</f>
        <v>0</v>
      </c>
      <c r="H2823">
        <f>'Previous Trades Import_OMS Quer'!H2823</f>
        <v>0</v>
      </c>
      <c r="I2823">
        <f>'Previous Trades Import_OMS Quer'!I2823</f>
        <v>0</v>
      </c>
      <c r="J2823">
        <f>'Previous Trades Import_OMS Quer'!J2823</f>
        <v>0</v>
      </c>
      <c r="K2823">
        <f>'Previous Trades Import_OMS Quer'!K2823</f>
        <v>0</v>
      </c>
      <c r="L2823">
        <f>'Previous Trades Import_OMS Quer'!L2823</f>
        <v>0</v>
      </c>
      <c r="M2823">
        <f>'Previous Trades Import_OMS Quer'!M2823</f>
        <v>0</v>
      </c>
      <c r="N2823">
        <f>'Previous Trades Import_OMS Quer'!N2823</f>
        <v>0</v>
      </c>
      <c r="O2823" t="str">
        <f>CLEAN('Previous Trades Import_OMS Quer'!O2823)</f>
        <v/>
      </c>
      <c r="Q2823" s="25">
        <f t="shared" si="88"/>
        <v>0</v>
      </c>
      <c r="R2823" s="25" t="e">
        <f>VLOOKUP(O2823,'Currency Balance'!$O$3:$Q$32,3,0)</f>
        <v>#N/A</v>
      </c>
      <c r="S2823" s="25" t="e">
        <f t="shared" si="89"/>
        <v>#N/A</v>
      </c>
    </row>
    <row r="2824" spans="1:19">
      <c r="A2824">
        <f>'Previous Trades Import_OMS Quer'!A2824</f>
        <v>0</v>
      </c>
      <c r="B2824">
        <f>'Previous Trades Import_OMS Quer'!B2824</f>
        <v>0</v>
      </c>
      <c r="C2824" s="22">
        <f>'Previous Trades Import_OMS Quer'!C2824</f>
        <v>0</v>
      </c>
      <c r="D2824">
        <f>'Previous Trades Import_OMS Quer'!D2824</f>
        <v>0</v>
      </c>
      <c r="E2824" s="22">
        <f>'Previous Trades Import_OMS Quer'!E2824</f>
        <v>0</v>
      </c>
      <c r="F2824">
        <f>'Previous Trades Import_OMS Quer'!F2824</f>
        <v>0</v>
      </c>
      <c r="G2824">
        <f>'Previous Trades Import_OMS Quer'!G2824</f>
        <v>0</v>
      </c>
      <c r="H2824">
        <f>'Previous Trades Import_OMS Quer'!H2824</f>
        <v>0</v>
      </c>
      <c r="I2824">
        <f>'Previous Trades Import_OMS Quer'!I2824</f>
        <v>0</v>
      </c>
      <c r="J2824">
        <f>'Previous Trades Import_OMS Quer'!J2824</f>
        <v>0</v>
      </c>
      <c r="K2824">
        <f>'Previous Trades Import_OMS Quer'!K2824</f>
        <v>0</v>
      </c>
      <c r="L2824">
        <f>'Previous Trades Import_OMS Quer'!L2824</f>
        <v>0</v>
      </c>
      <c r="M2824">
        <f>'Previous Trades Import_OMS Quer'!M2824</f>
        <v>0</v>
      </c>
      <c r="N2824">
        <f>'Previous Trades Import_OMS Quer'!N2824</f>
        <v>0</v>
      </c>
      <c r="O2824" t="str">
        <f>CLEAN('Previous Trades Import_OMS Quer'!O2824)</f>
        <v/>
      </c>
      <c r="Q2824" s="25">
        <f t="shared" si="88"/>
        <v>0</v>
      </c>
      <c r="R2824" s="25" t="e">
        <f>VLOOKUP(O2824,'Currency Balance'!$O$3:$Q$32,3,0)</f>
        <v>#N/A</v>
      </c>
      <c r="S2824" s="25" t="e">
        <f t="shared" si="89"/>
        <v>#N/A</v>
      </c>
    </row>
    <row r="2825" spans="1:19">
      <c r="A2825">
        <f>'Previous Trades Import_OMS Quer'!A2825</f>
        <v>0</v>
      </c>
      <c r="B2825">
        <f>'Previous Trades Import_OMS Quer'!B2825</f>
        <v>0</v>
      </c>
      <c r="C2825" s="22">
        <f>'Previous Trades Import_OMS Quer'!C2825</f>
        <v>0</v>
      </c>
      <c r="D2825">
        <f>'Previous Trades Import_OMS Quer'!D2825</f>
        <v>0</v>
      </c>
      <c r="E2825" s="22">
        <f>'Previous Trades Import_OMS Quer'!E2825</f>
        <v>0</v>
      </c>
      <c r="F2825">
        <f>'Previous Trades Import_OMS Quer'!F2825</f>
        <v>0</v>
      </c>
      <c r="G2825">
        <f>'Previous Trades Import_OMS Quer'!G2825</f>
        <v>0</v>
      </c>
      <c r="H2825">
        <f>'Previous Trades Import_OMS Quer'!H2825</f>
        <v>0</v>
      </c>
      <c r="I2825">
        <f>'Previous Trades Import_OMS Quer'!I2825</f>
        <v>0</v>
      </c>
      <c r="J2825">
        <f>'Previous Trades Import_OMS Quer'!J2825</f>
        <v>0</v>
      </c>
      <c r="K2825">
        <f>'Previous Trades Import_OMS Quer'!K2825</f>
        <v>0</v>
      </c>
      <c r="L2825">
        <f>'Previous Trades Import_OMS Quer'!L2825</f>
        <v>0</v>
      </c>
      <c r="M2825">
        <f>'Previous Trades Import_OMS Quer'!M2825</f>
        <v>0</v>
      </c>
      <c r="N2825">
        <f>'Previous Trades Import_OMS Quer'!N2825</f>
        <v>0</v>
      </c>
      <c r="O2825" t="str">
        <f>CLEAN('Previous Trades Import_OMS Quer'!O2825)</f>
        <v/>
      </c>
      <c r="Q2825" s="25">
        <f t="shared" si="88"/>
        <v>0</v>
      </c>
      <c r="R2825" s="25" t="e">
        <f>VLOOKUP(O2825,'Currency Balance'!$O$3:$Q$32,3,0)</f>
        <v>#N/A</v>
      </c>
      <c r="S2825" s="25" t="e">
        <f t="shared" si="89"/>
        <v>#N/A</v>
      </c>
    </row>
    <row r="2826" spans="1:19">
      <c r="A2826">
        <f>'Previous Trades Import_OMS Quer'!A2826</f>
        <v>0</v>
      </c>
      <c r="B2826">
        <f>'Previous Trades Import_OMS Quer'!B2826</f>
        <v>0</v>
      </c>
      <c r="C2826" s="22">
        <f>'Previous Trades Import_OMS Quer'!C2826</f>
        <v>0</v>
      </c>
      <c r="D2826">
        <f>'Previous Trades Import_OMS Quer'!D2826</f>
        <v>0</v>
      </c>
      <c r="E2826" s="22">
        <f>'Previous Trades Import_OMS Quer'!E2826</f>
        <v>0</v>
      </c>
      <c r="F2826">
        <f>'Previous Trades Import_OMS Quer'!F2826</f>
        <v>0</v>
      </c>
      <c r="G2826">
        <f>'Previous Trades Import_OMS Quer'!G2826</f>
        <v>0</v>
      </c>
      <c r="H2826">
        <f>'Previous Trades Import_OMS Quer'!H2826</f>
        <v>0</v>
      </c>
      <c r="I2826">
        <f>'Previous Trades Import_OMS Quer'!I2826</f>
        <v>0</v>
      </c>
      <c r="J2826">
        <f>'Previous Trades Import_OMS Quer'!J2826</f>
        <v>0</v>
      </c>
      <c r="K2826">
        <f>'Previous Trades Import_OMS Quer'!K2826</f>
        <v>0</v>
      </c>
      <c r="L2826">
        <f>'Previous Trades Import_OMS Quer'!L2826</f>
        <v>0</v>
      </c>
      <c r="M2826">
        <f>'Previous Trades Import_OMS Quer'!M2826</f>
        <v>0</v>
      </c>
      <c r="N2826">
        <f>'Previous Trades Import_OMS Quer'!N2826</f>
        <v>0</v>
      </c>
      <c r="O2826" t="str">
        <f>CLEAN('Previous Trades Import_OMS Quer'!O2826)</f>
        <v/>
      </c>
      <c r="Q2826" s="25">
        <f t="shared" si="88"/>
        <v>0</v>
      </c>
      <c r="R2826" s="25" t="e">
        <f>VLOOKUP(O2826,'Currency Balance'!$O$3:$Q$32,3,0)</f>
        <v>#N/A</v>
      </c>
      <c r="S2826" s="25" t="e">
        <f t="shared" si="89"/>
        <v>#N/A</v>
      </c>
    </row>
    <row r="2827" spans="1:19">
      <c r="A2827">
        <f>'Previous Trades Import_OMS Quer'!A2827</f>
        <v>0</v>
      </c>
      <c r="B2827">
        <f>'Previous Trades Import_OMS Quer'!B2827</f>
        <v>0</v>
      </c>
      <c r="C2827" s="22">
        <f>'Previous Trades Import_OMS Quer'!C2827</f>
        <v>0</v>
      </c>
      <c r="D2827">
        <f>'Previous Trades Import_OMS Quer'!D2827</f>
        <v>0</v>
      </c>
      <c r="E2827" s="22">
        <f>'Previous Trades Import_OMS Quer'!E2827</f>
        <v>0</v>
      </c>
      <c r="F2827">
        <f>'Previous Trades Import_OMS Quer'!F2827</f>
        <v>0</v>
      </c>
      <c r="G2827">
        <f>'Previous Trades Import_OMS Quer'!G2827</f>
        <v>0</v>
      </c>
      <c r="H2827">
        <f>'Previous Trades Import_OMS Quer'!H2827</f>
        <v>0</v>
      </c>
      <c r="I2827">
        <f>'Previous Trades Import_OMS Quer'!I2827</f>
        <v>0</v>
      </c>
      <c r="J2827">
        <f>'Previous Trades Import_OMS Quer'!J2827</f>
        <v>0</v>
      </c>
      <c r="K2827">
        <f>'Previous Trades Import_OMS Quer'!K2827</f>
        <v>0</v>
      </c>
      <c r="L2827">
        <f>'Previous Trades Import_OMS Quer'!L2827</f>
        <v>0</v>
      </c>
      <c r="M2827">
        <f>'Previous Trades Import_OMS Quer'!M2827</f>
        <v>0</v>
      </c>
      <c r="N2827">
        <f>'Previous Trades Import_OMS Quer'!N2827</f>
        <v>0</v>
      </c>
      <c r="O2827" t="str">
        <f>CLEAN('Previous Trades Import_OMS Quer'!O2827)</f>
        <v/>
      </c>
      <c r="Q2827" s="25">
        <f t="shared" si="88"/>
        <v>0</v>
      </c>
      <c r="R2827" s="25" t="e">
        <f>VLOOKUP(O2827,'Currency Balance'!$O$3:$Q$32,3,0)</f>
        <v>#N/A</v>
      </c>
      <c r="S2827" s="25" t="e">
        <f t="shared" si="89"/>
        <v>#N/A</v>
      </c>
    </row>
    <row r="2828" spans="1:19">
      <c r="A2828">
        <f>'Previous Trades Import_OMS Quer'!A2828</f>
        <v>0</v>
      </c>
      <c r="B2828">
        <f>'Previous Trades Import_OMS Quer'!B2828</f>
        <v>0</v>
      </c>
      <c r="C2828" s="22">
        <f>'Previous Trades Import_OMS Quer'!C2828</f>
        <v>0</v>
      </c>
      <c r="D2828">
        <f>'Previous Trades Import_OMS Quer'!D2828</f>
        <v>0</v>
      </c>
      <c r="E2828" s="22">
        <f>'Previous Trades Import_OMS Quer'!E2828</f>
        <v>0</v>
      </c>
      <c r="F2828">
        <f>'Previous Trades Import_OMS Quer'!F2828</f>
        <v>0</v>
      </c>
      <c r="G2828">
        <f>'Previous Trades Import_OMS Quer'!G2828</f>
        <v>0</v>
      </c>
      <c r="H2828">
        <f>'Previous Trades Import_OMS Quer'!H2828</f>
        <v>0</v>
      </c>
      <c r="I2828">
        <f>'Previous Trades Import_OMS Quer'!I2828</f>
        <v>0</v>
      </c>
      <c r="J2828">
        <f>'Previous Trades Import_OMS Quer'!J2828</f>
        <v>0</v>
      </c>
      <c r="K2828">
        <f>'Previous Trades Import_OMS Quer'!K2828</f>
        <v>0</v>
      </c>
      <c r="L2828">
        <f>'Previous Trades Import_OMS Quer'!L2828</f>
        <v>0</v>
      </c>
      <c r="M2828">
        <f>'Previous Trades Import_OMS Quer'!M2828</f>
        <v>0</v>
      </c>
      <c r="N2828">
        <f>'Previous Trades Import_OMS Quer'!N2828</f>
        <v>0</v>
      </c>
      <c r="O2828" t="str">
        <f>CLEAN('Previous Trades Import_OMS Quer'!O2828)</f>
        <v/>
      </c>
      <c r="Q2828" s="25">
        <f t="shared" si="88"/>
        <v>0</v>
      </c>
      <c r="R2828" s="25" t="e">
        <f>VLOOKUP(O2828,'Currency Balance'!$O$3:$Q$32,3,0)</f>
        <v>#N/A</v>
      </c>
      <c r="S2828" s="25" t="e">
        <f t="shared" si="89"/>
        <v>#N/A</v>
      </c>
    </row>
    <row r="2829" spans="1:19">
      <c r="A2829">
        <f>'Previous Trades Import_OMS Quer'!A2829</f>
        <v>0</v>
      </c>
      <c r="B2829">
        <f>'Previous Trades Import_OMS Quer'!B2829</f>
        <v>0</v>
      </c>
      <c r="C2829" s="22">
        <f>'Previous Trades Import_OMS Quer'!C2829</f>
        <v>0</v>
      </c>
      <c r="D2829">
        <f>'Previous Trades Import_OMS Quer'!D2829</f>
        <v>0</v>
      </c>
      <c r="E2829" s="22">
        <f>'Previous Trades Import_OMS Quer'!E2829</f>
        <v>0</v>
      </c>
      <c r="F2829">
        <f>'Previous Trades Import_OMS Quer'!F2829</f>
        <v>0</v>
      </c>
      <c r="G2829">
        <f>'Previous Trades Import_OMS Quer'!G2829</f>
        <v>0</v>
      </c>
      <c r="H2829">
        <f>'Previous Trades Import_OMS Quer'!H2829</f>
        <v>0</v>
      </c>
      <c r="I2829">
        <f>'Previous Trades Import_OMS Quer'!I2829</f>
        <v>0</v>
      </c>
      <c r="J2829">
        <f>'Previous Trades Import_OMS Quer'!J2829</f>
        <v>0</v>
      </c>
      <c r="K2829">
        <f>'Previous Trades Import_OMS Quer'!K2829</f>
        <v>0</v>
      </c>
      <c r="L2829">
        <f>'Previous Trades Import_OMS Quer'!L2829</f>
        <v>0</v>
      </c>
      <c r="M2829">
        <f>'Previous Trades Import_OMS Quer'!M2829</f>
        <v>0</v>
      </c>
      <c r="N2829">
        <f>'Previous Trades Import_OMS Quer'!N2829</f>
        <v>0</v>
      </c>
      <c r="O2829" t="str">
        <f>CLEAN('Previous Trades Import_OMS Quer'!O2829)</f>
        <v/>
      </c>
      <c r="Q2829" s="25">
        <f t="shared" si="88"/>
        <v>0</v>
      </c>
      <c r="R2829" s="25" t="e">
        <f>VLOOKUP(O2829,'Currency Balance'!$O$3:$Q$32,3,0)</f>
        <v>#N/A</v>
      </c>
      <c r="S2829" s="25" t="e">
        <f t="shared" si="89"/>
        <v>#N/A</v>
      </c>
    </row>
    <row r="2830" spans="1:19">
      <c r="A2830">
        <f>'Previous Trades Import_OMS Quer'!A2830</f>
        <v>0</v>
      </c>
      <c r="B2830">
        <f>'Previous Trades Import_OMS Quer'!B2830</f>
        <v>0</v>
      </c>
      <c r="C2830" s="22">
        <f>'Previous Trades Import_OMS Quer'!C2830</f>
        <v>0</v>
      </c>
      <c r="D2830">
        <f>'Previous Trades Import_OMS Quer'!D2830</f>
        <v>0</v>
      </c>
      <c r="E2830" s="22">
        <f>'Previous Trades Import_OMS Quer'!E2830</f>
        <v>0</v>
      </c>
      <c r="F2830">
        <f>'Previous Trades Import_OMS Quer'!F2830</f>
        <v>0</v>
      </c>
      <c r="G2830">
        <f>'Previous Trades Import_OMS Quer'!G2830</f>
        <v>0</v>
      </c>
      <c r="H2830">
        <f>'Previous Trades Import_OMS Quer'!H2830</f>
        <v>0</v>
      </c>
      <c r="I2830">
        <f>'Previous Trades Import_OMS Quer'!I2830</f>
        <v>0</v>
      </c>
      <c r="J2830">
        <f>'Previous Trades Import_OMS Quer'!J2830</f>
        <v>0</v>
      </c>
      <c r="K2830">
        <f>'Previous Trades Import_OMS Quer'!K2830</f>
        <v>0</v>
      </c>
      <c r="L2830">
        <f>'Previous Trades Import_OMS Quer'!L2830</f>
        <v>0</v>
      </c>
      <c r="M2830">
        <f>'Previous Trades Import_OMS Quer'!M2830</f>
        <v>0</v>
      </c>
      <c r="N2830">
        <f>'Previous Trades Import_OMS Quer'!N2830</f>
        <v>0</v>
      </c>
      <c r="O2830" t="str">
        <f>CLEAN('Previous Trades Import_OMS Quer'!O2830)</f>
        <v/>
      </c>
      <c r="Q2830" s="25">
        <f t="shared" si="88"/>
        <v>0</v>
      </c>
      <c r="R2830" s="25" t="e">
        <f>VLOOKUP(O2830,'Currency Balance'!$O$3:$Q$32,3,0)</f>
        <v>#N/A</v>
      </c>
      <c r="S2830" s="25" t="e">
        <f t="shared" si="89"/>
        <v>#N/A</v>
      </c>
    </row>
    <row r="2831" spans="1:19">
      <c r="A2831">
        <f>'Previous Trades Import_OMS Quer'!A2831</f>
        <v>0</v>
      </c>
      <c r="B2831">
        <f>'Previous Trades Import_OMS Quer'!B2831</f>
        <v>0</v>
      </c>
      <c r="C2831" s="22">
        <f>'Previous Trades Import_OMS Quer'!C2831</f>
        <v>0</v>
      </c>
      <c r="D2831">
        <f>'Previous Trades Import_OMS Quer'!D2831</f>
        <v>0</v>
      </c>
      <c r="E2831" s="22">
        <f>'Previous Trades Import_OMS Quer'!E2831</f>
        <v>0</v>
      </c>
      <c r="F2831">
        <f>'Previous Trades Import_OMS Quer'!F2831</f>
        <v>0</v>
      </c>
      <c r="G2831">
        <f>'Previous Trades Import_OMS Quer'!G2831</f>
        <v>0</v>
      </c>
      <c r="H2831">
        <f>'Previous Trades Import_OMS Quer'!H2831</f>
        <v>0</v>
      </c>
      <c r="I2831">
        <f>'Previous Trades Import_OMS Quer'!I2831</f>
        <v>0</v>
      </c>
      <c r="J2831">
        <f>'Previous Trades Import_OMS Quer'!J2831</f>
        <v>0</v>
      </c>
      <c r="K2831">
        <f>'Previous Trades Import_OMS Quer'!K2831</f>
        <v>0</v>
      </c>
      <c r="L2831">
        <f>'Previous Trades Import_OMS Quer'!L2831</f>
        <v>0</v>
      </c>
      <c r="M2831">
        <f>'Previous Trades Import_OMS Quer'!M2831</f>
        <v>0</v>
      </c>
      <c r="N2831">
        <f>'Previous Trades Import_OMS Quer'!N2831</f>
        <v>0</v>
      </c>
      <c r="O2831" t="str">
        <f>CLEAN('Previous Trades Import_OMS Quer'!O2831)</f>
        <v/>
      </c>
      <c r="Q2831" s="25">
        <f t="shared" si="88"/>
        <v>0</v>
      </c>
      <c r="R2831" s="25" t="e">
        <f>VLOOKUP(O2831,'Currency Balance'!$O$3:$Q$32,3,0)</f>
        <v>#N/A</v>
      </c>
      <c r="S2831" s="25" t="e">
        <f t="shared" si="89"/>
        <v>#N/A</v>
      </c>
    </row>
    <row r="2832" spans="1:19">
      <c r="A2832">
        <f>'Previous Trades Import_OMS Quer'!A2832</f>
        <v>0</v>
      </c>
      <c r="B2832">
        <f>'Previous Trades Import_OMS Quer'!B2832</f>
        <v>0</v>
      </c>
      <c r="C2832" s="22">
        <f>'Previous Trades Import_OMS Quer'!C2832</f>
        <v>0</v>
      </c>
      <c r="D2832">
        <f>'Previous Trades Import_OMS Quer'!D2832</f>
        <v>0</v>
      </c>
      <c r="E2832" s="22">
        <f>'Previous Trades Import_OMS Quer'!E2832</f>
        <v>0</v>
      </c>
      <c r="F2832">
        <f>'Previous Trades Import_OMS Quer'!F2832</f>
        <v>0</v>
      </c>
      <c r="G2832">
        <f>'Previous Trades Import_OMS Quer'!G2832</f>
        <v>0</v>
      </c>
      <c r="H2832">
        <f>'Previous Trades Import_OMS Quer'!H2832</f>
        <v>0</v>
      </c>
      <c r="I2832">
        <f>'Previous Trades Import_OMS Quer'!I2832</f>
        <v>0</v>
      </c>
      <c r="J2832">
        <f>'Previous Trades Import_OMS Quer'!J2832</f>
        <v>0</v>
      </c>
      <c r="K2832">
        <f>'Previous Trades Import_OMS Quer'!K2832</f>
        <v>0</v>
      </c>
      <c r="L2832">
        <f>'Previous Trades Import_OMS Quer'!L2832</f>
        <v>0</v>
      </c>
      <c r="M2832">
        <f>'Previous Trades Import_OMS Quer'!M2832</f>
        <v>0</v>
      </c>
      <c r="N2832">
        <f>'Previous Trades Import_OMS Quer'!N2832</f>
        <v>0</v>
      </c>
      <c r="O2832" t="str">
        <f>CLEAN('Previous Trades Import_OMS Quer'!O2832)</f>
        <v/>
      </c>
      <c r="Q2832" s="25">
        <f t="shared" si="88"/>
        <v>0</v>
      </c>
      <c r="R2832" s="25" t="e">
        <f>VLOOKUP(O2832,'Currency Balance'!$O$3:$Q$32,3,0)</f>
        <v>#N/A</v>
      </c>
      <c r="S2832" s="25" t="e">
        <f t="shared" si="89"/>
        <v>#N/A</v>
      </c>
    </row>
    <row r="2833" spans="1:19">
      <c r="A2833">
        <f>'Previous Trades Import_OMS Quer'!A2833</f>
        <v>0</v>
      </c>
      <c r="B2833">
        <f>'Previous Trades Import_OMS Quer'!B2833</f>
        <v>0</v>
      </c>
      <c r="C2833" s="22">
        <f>'Previous Trades Import_OMS Quer'!C2833</f>
        <v>0</v>
      </c>
      <c r="D2833">
        <f>'Previous Trades Import_OMS Quer'!D2833</f>
        <v>0</v>
      </c>
      <c r="E2833" s="22">
        <f>'Previous Trades Import_OMS Quer'!E2833</f>
        <v>0</v>
      </c>
      <c r="F2833">
        <f>'Previous Trades Import_OMS Quer'!F2833</f>
        <v>0</v>
      </c>
      <c r="G2833">
        <f>'Previous Trades Import_OMS Quer'!G2833</f>
        <v>0</v>
      </c>
      <c r="H2833">
        <f>'Previous Trades Import_OMS Quer'!H2833</f>
        <v>0</v>
      </c>
      <c r="I2833">
        <f>'Previous Trades Import_OMS Quer'!I2833</f>
        <v>0</v>
      </c>
      <c r="J2833">
        <f>'Previous Trades Import_OMS Quer'!J2833</f>
        <v>0</v>
      </c>
      <c r="K2833">
        <f>'Previous Trades Import_OMS Quer'!K2833</f>
        <v>0</v>
      </c>
      <c r="L2833">
        <f>'Previous Trades Import_OMS Quer'!L2833</f>
        <v>0</v>
      </c>
      <c r="M2833">
        <f>'Previous Trades Import_OMS Quer'!M2833</f>
        <v>0</v>
      </c>
      <c r="N2833">
        <f>'Previous Trades Import_OMS Quer'!N2833</f>
        <v>0</v>
      </c>
      <c r="O2833" t="str">
        <f>CLEAN('Previous Trades Import_OMS Quer'!O2833)</f>
        <v/>
      </c>
      <c r="Q2833" s="25">
        <f t="shared" si="88"/>
        <v>0</v>
      </c>
      <c r="R2833" s="25" t="e">
        <f>VLOOKUP(O2833,'Currency Balance'!$O$3:$Q$32,3,0)</f>
        <v>#N/A</v>
      </c>
      <c r="S2833" s="25" t="e">
        <f t="shared" si="89"/>
        <v>#N/A</v>
      </c>
    </row>
    <row r="2834" spans="1:19">
      <c r="A2834">
        <f>'Previous Trades Import_OMS Quer'!A2834</f>
        <v>0</v>
      </c>
      <c r="B2834">
        <f>'Previous Trades Import_OMS Quer'!B2834</f>
        <v>0</v>
      </c>
      <c r="C2834" s="22">
        <f>'Previous Trades Import_OMS Quer'!C2834</f>
        <v>0</v>
      </c>
      <c r="D2834">
        <f>'Previous Trades Import_OMS Quer'!D2834</f>
        <v>0</v>
      </c>
      <c r="E2834" s="22">
        <f>'Previous Trades Import_OMS Quer'!E2834</f>
        <v>0</v>
      </c>
      <c r="F2834">
        <f>'Previous Trades Import_OMS Quer'!F2834</f>
        <v>0</v>
      </c>
      <c r="G2834">
        <f>'Previous Trades Import_OMS Quer'!G2834</f>
        <v>0</v>
      </c>
      <c r="H2834">
        <f>'Previous Trades Import_OMS Quer'!H2834</f>
        <v>0</v>
      </c>
      <c r="I2834">
        <f>'Previous Trades Import_OMS Quer'!I2834</f>
        <v>0</v>
      </c>
      <c r="J2834">
        <f>'Previous Trades Import_OMS Quer'!J2834</f>
        <v>0</v>
      </c>
      <c r="K2834">
        <f>'Previous Trades Import_OMS Quer'!K2834</f>
        <v>0</v>
      </c>
      <c r="L2834">
        <f>'Previous Trades Import_OMS Quer'!L2834</f>
        <v>0</v>
      </c>
      <c r="M2834">
        <f>'Previous Trades Import_OMS Quer'!M2834</f>
        <v>0</v>
      </c>
      <c r="N2834">
        <f>'Previous Trades Import_OMS Quer'!N2834</f>
        <v>0</v>
      </c>
      <c r="O2834" t="str">
        <f>CLEAN('Previous Trades Import_OMS Quer'!O2834)</f>
        <v/>
      </c>
      <c r="Q2834" s="25">
        <f t="shared" si="88"/>
        <v>0</v>
      </c>
      <c r="R2834" s="25" t="e">
        <f>VLOOKUP(O2834,'Currency Balance'!$O$3:$Q$32,3,0)</f>
        <v>#N/A</v>
      </c>
      <c r="S2834" s="25" t="e">
        <f t="shared" si="89"/>
        <v>#N/A</v>
      </c>
    </row>
    <row r="2835" spans="1:19">
      <c r="A2835">
        <f>'Previous Trades Import_OMS Quer'!A2835</f>
        <v>0</v>
      </c>
      <c r="B2835">
        <f>'Previous Trades Import_OMS Quer'!B2835</f>
        <v>0</v>
      </c>
      <c r="C2835" s="22">
        <f>'Previous Trades Import_OMS Quer'!C2835</f>
        <v>0</v>
      </c>
      <c r="D2835">
        <f>'Previous Trades Import_OMS Quer'!D2835</f>
        <v>0</v>
      </c>
      <c r="E2835" s="22">
        <f>'Previous Trades Import_OMS Quer'!E2835</f>
        <v>0</v>
      </c>
      <c r="F2835">
        <f>'Previous Trades Import_OMS Quer'!F2835</f>
        <v>0</v>
      </c>
      <c r="G2835">
        <f>'Previous Trades Import_OMS Quer'!G2835</f>
        <v>0</v>
      </c>
      <c r="H2835">
        <f>'Previous Trades Import_OMS Quer'!H2835</f>
        <v>0</v>
      </c>
      <c r="I2835">
        <f>'Previous Trades Import_OMS Quer'!I2835</f>
        <v>0</v>
      </c>
      <c r="J2835">
        <f>'Previous Trades Import_OMS Quer'!J2835</f>
        <v>0</v>
      </c>
      <c r="K2835">
        <f>'Previous Trades Import_OMS Quer'!K2835</f>
        <v>0</v>
      </c>
      <c r="L2835">
        <f>'Previous Trades Import_OMS Quer'!L2835</f>
        <v>0</v>
      </c>
      <c r="M2835">
        <f>'Previous Trades Import_OMS Quer'!M2835</f>
        <v>0</v>
      </c>
      <c r="N2835">
        <f>'Previous Trades Import_OMS Quer'!N2835</f>
        <v>0</v>
      </c>
      <c r="O2835" t="str">
        <f>CLEAN('Previous Trades Import_OMS Quer'!O2835)</f>
        <v/>
      </c>
      <c r="Q2835" s="25">
        <f t="shared" si="88"/>
        <v>0</v>
      </c>
      <c r="R2835" s="25" t="e">
        <f>VLOOKUP(O2835,'Currency Balance'!$O$3:$Q$32,3,0)</f>
        <v>#N/A</v>
      </c>
      <c r="S2835" s="25" t="e">
        <f t="shared" si="89"/>
        <v>#N/A</v>
      </c>
    </row>
    <row r="2836" spans="1:19">
      <c r="A2836">
        <f>'Previous Trades Import_OMS Quer'!A2836</f>
        <v>0</v>
      </c>
      <c r="B2836">
        <f>'Previous Trades Import_OMS Quer'!B2836</f>
        <v>0</v>
      </c>
      <c r="C2836" s="22">
        <f>'Previous Trades Import_OMS Quer'!C2836</f>
        <v>0</v>
      </c>
      <c r="D2836">
        <f>'Previous Trades Import_OMS Quer'!D2836</f>
        <v>0</v>
      </c>
      <c r="E2836" s="22">
        <f>'Previous Trades Import_OMS Quer'!E2836</f>
        <v>0</v>
      </c>
      <c r="F2836">
        <f>'Previous Trades Import_OMS Quer'!F2836</f>
        <v>0</v>
      </c>
      <c r="G2836">
        <f>'Previous Trades Import_OMS Quer'!G2836</f>
        <v>0</v>
      </c>
      <c r="H2836">
        <f>'Previous Trades Import_OMS Quer'!H2836</f>
        <v>0</v>
      </c>
      <c r="I2836">
        <f>'Previous Trades Import_OMS Quer'!I2836</f>
        <v>0</v>
      </c>
      <c r="J2836">
        <f>'Previous Trades Import_OMS Quer'!J2836</f>
        <v>0</v>
      </c>
      <c r="K2836">
        <f>'Previous Trades Import_OMS Quer'!K2836</f>
        <v>0</v>
      </c>
      <c r="L2836">
        <f>'Previous Trades Import_OMS Quer'!L2836</f>
        <v>0</v>
      </c>
      <c r="M2836">
        <f>'Previous Trades Import_OMS Quer'!M2836</f>
        <v>0</v>
      </c>
      <c r="N2836">
        <f>'Previous Trades Import_OMS Quer'!N2836</f>
        <v>0</v>
      </c>
      <c r="O2836" t="str">
        <f>CLEAN('Previous Trades Import_OMS Quer'!O2836)</f>
        <v/>
      </c>
      <c r="Q2836" s="25">
        <f t="shared" si="88"/>
        <v>0</v>
      </c>
      <c r="R2836" s="25" t="e">
        <f>VLOOKUP(O2836,'Currency Balance'!$O$3:$Q$32,3,0)</f>
        <v>#N/A</v>
      </c>
      <c r="S2836" s="25" t="e">
        <f t="shared" si="89"/>
        <v>#N/A</v>
      </c>
    </row>
    <row r="2837" spans="1:19">
      <c r="A2837">
        <f>'Previous Trades Import_OMS Quer'!A2837</f>
        <v>0</v>
      </c>
      <c r="B2837">
        <f>'Previous Trades Import_OMS Quer'!B2837</f>
        <v>0</v>
      </c>
      <c r="C2837" s="22">
        <f>'Previous Trades Import_OMS Quer'!C2837</f>
        <v>0</v>
      </c>
      <c r="D2837">
        <f>'Previous Trades Import_OMS Quer'!D2837</f>
        <v>0</v>
      </c>
      <c r="E2837" s="22">
        <f>'Previous Trades Import_OMS Quer'!E2837</f>
        <v>0</v>
      </c>
      <c r="F2837">
        <f>'Previous Trades Import_OMS Quer'!F2837</f>
        <v>0</v>
      </c>
      <c r="G2837">
        <f>'Previous Trades Import_OMS Quer'!G2837</f>
        <v>0</v>
      </c>
      <c r="H2837">
        <f>'Previous Trades Import_OMS Quer'!H2837</f>
        <v>0</v>
      </c>
      <c r="I2837">
        <f>'Previous Trades Import_OMS Quer'!I2837</f>
        <v>0</v>
      </c>
      <c r="J2837">
        <f>'Previous Trades Import_OMS Quer'!J2837</f>
        <v>0</v>
      </c>
      <c r="K2837">
        <f>'Previous Trades Import_OMS Quer'!K2837</f>
        <v>0</v>
      </c>
      <c r="L2837">
        <f>'Previous Trades Import_OMS Quer'!L2837</f>
        <v>0</v>
      </c>
      <c r="M2837">
        <f>'Previous Trades Import_OMS Quer'!M2837</f>
        <v>0</v>
      </c>
      <c r="N2837">
        <f>'Previous Trades Import_OMS Quer'!N2837</f>
        <v>0</v>
      </c>
      <c r="O2837" t="str">
        <f>CLEAN('Previous Trades Import_OMS Quer'!O2837)</f>
        <v/>
      </c>
      <c r="Q2837" s="25">
        <f t="shared" si="88"/>
        <v>0</v>
      </c>
      <c r="R2837" s="25" t="e">
        <f>VLOOKUP(O2837,'Currency Balance'!$O$3:$Q$32,3,0)</f>
        <v>#N/A</v>
      </c>
      <c r="S2837" s="25" t="e">
        <f t="shared" si="89"/>
        <v>#N/A</v>
      </c>
    </row>
    <row r="2838" spans="1:19">
      <c r="A2838">
        <f>'Previous Trades Import_OMS Quer'!A2838</f>
        <v>0</v>
      </c>
      <c r="B2838">
        <f>'Previous Trades Import_OMS Quer'!B2838</f>
        <v>0</v>
      </c>
      <c r="C2838" s="22">
        <f>'Previous Trades Import_OMS Quer'!C2838</f>
        <v>0</v>
      </c>
      <c r="D2838">
        <f>'Previous Trades Import_OMS Quer'!D2838</f>
        <v>0</v>
      </c>
      <c r="E2838" s="22">
        <f>'Previous Trades Import_OMS Quer'!E2838</f>
        <v>0</v>
      </c>
      <c r="F2838">
        <f>'Previous Trades Import_OMS Quer'!F2838</f>
        <v>0</v>
      </c>
      <c r="G2838">
        <f>'Previous Trades Import_OMS Quer'!G2838</f>
        <v>0</v>
      </c>
      <c r="H2838">
        <f>'Previous Trades Import_OMS Quer'!H2838</f>
        <v>0</v>
      </c>
      <c r="I2838">
        <f>'Previous Trades Import_OMS Quer'!I2838</f>
        <v>0</v>
      </c>
      <c r="J2838">
        <f>'Previous Trades Import_OMS Quer'!J2838</f>
        <v>0</v>
      </c>
      <c r="K2838">
        <f>'Previous Trades Import_OMS Quer'!K2838</f>
        <v>0</v>
      </c>
      <c r="L2838">
        <f>'Previous Trades Import_OMS Quer'!L2838</f>
        <v>0</v>
      </c>
      <c r="M2838">
        <f>'Previous Trades Import_OMS Quer'!M2838</f>
        <v>0</v>
      </c>
      <c r="N2838">
        <f>'Previous Trades Import_OMS Quer'!N2838</f>
        <v>0</v>
      </c>
      <c r="O2838" t="str">
        <f>CLEAN('Previous Trades Import_OMS Quer'!O2838)</f>
        <v/>
      </c>
      <c r="Q2838" s="25">
        <f t="shared" si="88"/>
        <v>0</v>
      </c>
      <c r="R2838" s="25" t="e">
        <f>VLOOKUP(O2838,'Currency Balance'!$O$3:$Q$32,3,0)</f>
        <v>#N/A</v>
      </c>
      <c r="S2838" s="25" t="e">
        <f t="shared" si="89"/>
        <v>#N/A</v>
      </c>
    </row>
    <row r="2839" spans="1:19">
      <c r="A2839">
        <f>'Previous Trades Import_OMS Quer'!A2839</f>
        <v>0</v>
      </c>
      <c r="B2839">
        <f>'Previous Trades Import_OMS Quer'!B2839</f>
        <v>0</v>
      </c>
      <c r="C2839" s="22">
        <f>'Previous Trades Import_OMS Quer'!C2839</f>
        <v>0</v>
      </c>
      <c r="D2839">
        <f>'Previous Trades Import_OMS Quer'!D2839</f>
        <v>0</v>
      </c>
      <c r="E2839" s="22">
        <f>'Previous Trades Import_OMS Quer'!E2839</f>
        <v>0</v>
      </c>
      <c r="F2839">
        <f>'Previous Trades Import_OMS Quer'!F2839</f>
        <v>0</v>
      </c>
      <c r="G2839">
        <f>'Previous Trades Import_OMS Quer'!G2839</f>
        <v>0</v>
      </c>
      <c r="H2839">
        <f>'Previous Trades Import_OMS Quer'!H2839</f>
        <v>0</v>
      </c>
      <c r="I2839">
        <f>'Previous Trades Import_OMS Quer'!I2839</f>
        <v>0</v>
      </c>
      <c r="J2839">
        <f>'Previous Trades Import_OMS Quer'!J2839</f>
        <v>0</v>
      </c>
      <c r="K2839">
        <f>'Previous Trades Import_OMS Quer'!K2839</f>
        <v>0</v>
      </c>
      <c r="L2839">
        <f>'Previous Trades Import_OMS Quer'!L2839</f>
        <v>0</v>
      </c>
      <c r="M2839">
        <f>'Previous Trades Import_OMS Quer'!M2839</f>
        <v>0</v>
      </c>
      <c r="N2839">
        <f>'Previous Trades Import_OMS Quer'!N2839</f>
        <v>0</v>
      </c>
      <c r="O2839" t="str">
        <f>CLEAN('Previous Trades Import_OMS Quer'!O2839)</f>
        <v/>
      </c>
      <c r="Q2839" s="25">
        <f t="shared" si="88"/>
        <v>0</v>
      </c>
      <c r="R2839" s="25" t="e">
        <f>VLOOKUP(O2839,'Currency Balance'!$O$3:$Q$32,3,0)</f>
        <v>#N/A</v>
      </c>
      <c r="S2839" s="25" t="e">
        <f t="shared" si="89"/>
        <v>#N/A</v>
      </c>
    </row>
    <row r="2840" spans="1:19">
      <c r="A2840">
        <f>'Previous Trades Import_OMS Quer'!A2840</f>
        <v>0</v>
      </c>
      <c r="B2840">
        <f>'Previous Trades Import_OMS Quer'!B2840</f>
        <v>0</v>
      </c>
      <c r="C2840" s="22">
        <f>'Previous Trades Import_OMS Quer'!C2840</f>
        <v>0</v>
      </c>
      <c r="D2840">
        <f>'Previous Trades Import_OMS Quer'!D2840</f>
        <v>0</v>
      </c>
      <c r="E2840" s="22">
        <f>'Previous Trades Import_OMS Quer'!E2840</f>
        <v>0</v>
      </c>
      <c r="F2840">
        <f>'Previous Trades Import_OMS Quer'!F2840</f>
        <v>0</v>
      </c>
      <c r="G2840">
        <f>'Previous Trades Import_OMS Quer'!G2840</f>
        <v>0</v>
      </c>
      <c r="H2840">
        <f>'Previous Trades Import_OMS Quer'!H2840</f>
        <v>0</v>
      </c>
      <c r="I2840">
        <f>'Previous Trades Import_OMS Quer'!I2840</f>
        <v>0</v>
      </c>
      <c r="J2840">
        <f>'Previous Trades Import_OMS Quer'!J2840</f>
        <v>0</v>
      </c>
      <c r="K2840">
        <f>'Previous Trades Import_OMS Quer'!K2840</f>
        <v>0</v>
      </c>
      <c r="L2840">
        <f>'Previous Trades Import_OMS Quer'!L2840</f>
        <v>0</v>
      </c>
      <c r="M2840">
        <f>'Previous Trades Import_OMS Quer'!M2840</f>
        <v>0</v>
      </c>
      <c r="N2840">
        <f>'Previous Trades Import_OMS Quer'!N2840</f>
        <v>0</v>
      </c>
      <c r="O2840" t="str">
        <f>CLEAN('Previous Trades Import_OMS Quer'!O2840)</f>
        <v/>
      </c>
      <c r="Q2840" s="25">
        <f t="shared" si="88"/>
        <v>0</v>
      </c>
      <c r="R2840" s="25" t="e">
        <f>VLOOKUP(O2840,'Currency Balance'!$O$3:$Q$32,3,0)</f>
        <v>#N/A</v>
      </c>
      <c r="S2840" s="25" t="e">
        <f t="shared" si="89"/>
        <v>#N/A</v>
      </c>
    </row>
    <row r="2841" spans="1:19">
      <c r="A2841">
        <f>'Previous Trades Import_OMS Quer'!A2841</f>
        <v>0</v>
      </c>
      <c r="B2841">
        <f>'Previous Trades Import_OMS Quer'!B2841</f>
        <v>0</v>
      </c>
      <c r="C2841" s="22">
        <f>'Previous Trades Import_OMS Quer'!C2841</f>
        <v>0</v>
      </c>
      <c r="D2841">
        <f>'Previous Trades Import_OMS Quer'!D2841</f>
        <v>0</v>
      </c>
      <c r="E2841" s="22">
        <f>'Previous Trades Import_OMS Quer'!E2841</f>
        <v>0</v>
      </c>
      <c r="F2841">
        <f>'Previous Trades Import_OMS Quer'!F2841</f>
        <v>0</v>
      </c>
      <c r="G2841">
        <f>'Previous Trades Import_OMS Quer'!G2841</f>
        <v>0</v>
      </c>
      <c r="H2841">
        <f>'Previous Trades Import_OMS Quer'!H2841</f>
        <v>0</v>
      </c>
      <c r="I2841">
        <f>'Previous Trades Import_OMS Quer'!I2841</f>
        <v>0</v>
      </c>
      <c r="J2841">
        <f>'Previous Trades Import_OMS Quer'!J2841</f>
        <v>0</v>
      </c>
      <c r="K2841">
        <f>'Previous Trades Import_OMS Quer'!K2841</f>
        <v>0</v>
      </c>
      <c r="L2841">
        <f>'Previous Trades Import_OMS Quer'!L2841</f>
        <v>0</v>
      </c>
      <c r="M2841">
        <f>'Previous Trades Import_OMS Quer'!M2841</f>
        <v>0</v>
      </c>
      <c r="N2841">
        <f>'Previous Trades Import_OMS Quer'!N2841</f>
        <v>0</v>
      </c>
      <c r="O2841" t="str">
        <f>CLEAN('Previous Trades Import_OMS Quer'!O2841)</f>
        <v/>
      </c>
      <c r="Q2841" s="25">
        <f t="shared" si="88"/>
        <v>0</v>
      </c>
      <c r="R2841" s="25" t="e">
        <f>VLOOKUP(O2841,'Currency Balance'!$O$3:$Q$32,3,0)</f>
        <v>#N/A</v>
      </c>
      <c r="S2841" s="25" t="e">
        <f t="shared" si="89"/>
        <v>#N/A</v>
      </c>
    </row>
    <row r="2842" spans="1:19">
      <c r="A2842">
        <f>'Previous Trades Import_OMS Quer'!A2842</f>
        <v>0</v>
      </c>
      <c r="B2842">
        <f>'Previous Trades Import_OMS Quer'!B2842</f>
        <v>0</v>
      </c>
      <c r="C2842" s="22">
        <f>'Previous Trades Import_OMS Quer'!C2842</f>
        <v>0</v>
      </c>
      <c r="D2842">
        <f>'Previous Trades Import_OMS Quer'!D2842</f>
        <v>0</v>
      </c>
      <c r="E2842" s="22">
        <f>'Previous Trades Import_OMS Quer'!E2842</f>
        <v>0</v>
      </c>
      <c r="F2842">
        <f>'Previous Trades Import_OMS Quer'!F2842</f>
        <v>0</v>
      </c>
      <c r="G2842">
        <f>'Previous Trades Import_OMS Quer'!G2842</f>
        <v>0</v>
      </c>
      <c r="H2842">
        <f>'Previous Trades Import_OMS Quer'!H2842</f>
        <v>0</v>
      </c>
      <c r="I2842">
        <f>'Previous Trades Import_OMS Quer'!I2842</f>
        <v>0</v>
      </c>
      <c r="J2842">
        <f>'Previous Trades Import_OMS Quer'!J2842</f>
        <v>0</v>
      </c>
      <c r="K2842">
        <f>'Previous Trades Import_OMS Quer'!K2842</f>
        <v>0</v>
      </c>
      <c r="L2842">
        <f>'Previous Trades Import_OMS Quer'!L2842</f>
        <v>0</v>
      </c>
      <c r="M2842">
        <f>'Previous Trades Import_OMS Quer'!M2842</f>
        <v>0</v>
      </c>
      <c r="N2842">
        <f>'Previous Trades Import_OMS Quer'!N2842</f>
        <v>0</v>
      </c>
      <c r="O2842" t="str">
        <f>CLEAN('Previous Trades Import_OMS Quer'!O2842)</f>
        <v/>
      </c>
      <c r="Q2842" s="25">
        <f t="shared" si="88"/>
        <v>0</v>
      </c>
      <c r="R2842" s="25" t="e">
        <f>VLOOKUP(O2842,'Currency Balance'!$O$3:$Q$32,3,0)</f>
        <v>#N/A</v>
      </c>
      <c r="S2842" s="25" t="e">
        <f t="shared" si="89"/>
        <v>#N/A</v>
      </c>
    </row>
    <row r="2843" spans="1:19">
      <c r="A2843">
        <f>'Previous Trades Import_OMS Quer'!A2843</f>
        <v>0</v>
      </c>
      <c r="B2843">
        <f>'Previous Trades Import_OMS Quer'!B2843</f>
        <v>0</v>
      </c>
      <c r="C2843" s="22">
        <f>'Previous Trades Import_OMS Quer'!C2843</f>
        <v>0</v>
      </c>
      <c r="D2843">
        <f>'Previous Trades Import_OMS Quer'!D2843</f>
        <v>0</v>
      </c>
      <c r="E2843" s="22">
        <f>'Previous Trades Import_OMS Quer'!E2843</f>
        <v>0</v>
      </c>
      <c r="F2843">
        <f>'Previous Trades Import_OMS Quer'!F2843</f>
        <v>0</v>
      </c>
      <c r="G2843">
        <f>'Previous Trades Import_OMS Quer'!G2843</f>
        <v>0</v>
      </c>
      <c r="H2843">
        <f>'Previous Trades Import_OMS Quer'!H2843</f>
        <v>0</v>
      </c>
      <c r="I2843">
        <f>'Previous Trades Import_OMS Quer'!I2843</f>
        <v>0</v>
      </c>
      <c r="J2843">
        <f>'Previous Trades Import_OMS Quer'!J2843</f>
        <v>0</v>
      </c>
      <c r="K2843">
        <f>'Previous Trades Import_OMS Quer'!K2843</f>
        <v>0</v>
      </c>
      <c r="L2843">
        <f>'Previous Trades Import_OMS Quer'!L2843</f>
        <v>0</v>
      </c>
      <c r="M2843">
        <f>'Previous Trades Import_OMS Quer'!M2843</f>
        <v>0</v>
      </c>
      <c r="N2843">
        <f>'Previous Trades Import_OMS Quer'!N2843</f>
        <v>0</v>
      </c>
      <c r="O2843" t="str">
        <f>CLEAN('Previous Trades Import_OMS Quer'!O2843)</f>
        <v/>
      </c>
      <c r="Q2843" s="25">
        <f t="shared" si="88"/>
        <v>0</v>
      </c>
      <c r="R2843" s="25" t="e">
        <f>VLOOKUP(O2843,'Currency Balance'!$O$3:$Q$32,3,0)</f>
        <v>#N/A</v>
      </c>
      <c r="S2843" s="25" t="e">
        <f t="shared" si="89"/>
        <v>#N/A</v>
      </c>
    </row>
    <row r="2844" spans="1:19">
      <c r="A2844">
        <f>'Previous Trades Import_OMS Quer'!A2844</f>
        <v>0</v>
      </c>
      <c r="B2844">
        <f>'Previous Trades Import_OMS Quer'!B2844</f>
        <v>0</v>
      </c>
      <c r="C2844" s="22">
        <f>'Previous Trades Import_OMS Quer'!C2844</f>
        <v>0</v>
      </c>
      <c r="D2844">
        <f>'Previous Trades Import_OMS Quer'!D2844</f>
        <v>0</v>
      </c>
      <c r="E2844" s="22">
        <f>'Previous Trades Import_OMS Quer'!E2844</f>
        <v>0</v>
      </c>
      <c r="F2844">
        <f>'Previous Trades Import_OMS Quer'!F2844</f>
        <v>0</v>
      </c>
      <c r="G2844">
        <f>'Previous Trades Import_OMS Quer'!G2844</f>
        <v>0</v>
      </c>
      <c r="H2844">
        <f>'Previous Trades Import_OMS Quer'!H2844</f>
        <v>0</v>
      </c>
      <c r="I2844">
        <f>'Previous Trades Import_OMS Quer'!I2844</f>
        <v>0</v>
      </c>
      <c r="J2844">
        <f>'Previous Trades Import_OMS Quer'!J2844</f>
        <v>0</v>
      </c>
      <c r="K2844">
        <f>'Previous Trades Import_OMS Quer'!K2844</f>
        <v>0</v>
      </c>
      <c r="L2844">
        <f>'Previous Trades Import_OMS Quer'!L2844</f>
        <v>0</v>
      </c>
      <c r="M2844">
        <f>'Previous Trades Import_OMS Quer'!M2844</f>
        <v>0</v>
      </c>
      <c r="N2844">
        <f>'Previous Trades Import_OMS Quer'!N2844</f>
        <v>0</v>
      </c>
      <c r="O2844" t="str">
        <f>CLEAN('Previous Trades Import_OMS Quer'!O2844)</f>
        <v/>
      </c>
      <c r="Q2844" s="25">
        <f t="shared" si="88"/>
        <v>0</v>
      </c>
      <c r="R2844" s="25" t="e">
        <f>VLOOKUP(O2844,'Currency Balance'!$O$3:$Q$32,3,0)</f>
        <v>#N/A</v>
      </c>
      <c r="S2844" s="25" t="e">
        <f t="shared" si="89"/>
        <v>#N/A</v>
      </c>
    </row>
    <row r="2845" spans="1:19">
      <c r="A2845">
        <f>'Previous Trades Import_OMS Quer'!A2845</f>
        <v>0</v>
      </c>
      <c r="B2845">
        <f>'Previous Trades Import_OMS Quer'!B2845</f>
        <v>0</v>
      </c>
      <c r="C2845" s="22">
        <f>'Previous Trades Import_OMS Quer'!C2845</f>
        <v>0</v>
      </c>
      <c r="D2845">
        <f>'Previous Trades Import_OMS Quer'!D2845</f>
        <v>0</v>
      </c>
      <c r="E2845" s="22">
        <f>'Previous Trades Import_OMS Quer'!E2845</f>
        <v>0</v>
      </c>
      <c r="F2845">
        <f>'Previous Trades Import_OMS Quer'!F2845</f>
        <v>0</v>
      </c>
      <c r="G2845">
        <f>'Previous Trades Import_OMS Quer'!G2845</f>
        <v>0</v>
      </c>
      <c r="H2845">
        <f>'Previous Trades Import_OMS Quer'!H2845</f>
        <v>0</v>
      </c>
      <c r="I2845">
        <f>'Previous Trades Import_OMS Quer'!I2845</f>
        <v>0</v>
      </c>
      <c r="J2845">
        <f>'Previous Trades Import_OMS Quer'!J2845</f>
        <v>0</v>
      </c>
      <c r="K2845">
        <f>'Previous Trades Import_OMS Quer'!K2845</f>
        <v>0</v>
      </c>
      <c r="L2845">
        <f>'Previous Trades Import_OMS Quer'!L2845</f>
        <v>0</v>
      </c>
      <c r="M2845">
        <f>'Previous Trades Import_OMS Quer'!M2845</f>
        <v>0</v>
      </c>
      <c r="N2845">
        <f>'Previous Trades Import_OMS Quer'!N2845</f>
        <v>0</v>
      </c>
      <c r="O2845" t="str">
        <f>CLEAN('Previous Trades Import_OMS Quer'!O2845)</f>
        <v/>
      </c>
      <c r="Q2845" s="25">
        <f t="shared" si="88"/>
        <v>0</v>
      </c>
      <c r="R2845" s="25" t="e">
        <f>VLOOKUP(O2845,'Currency Balance'!$O$3:$Q$32,3,0)</f>
        <v>#N/A</v>
      </c>
      <c r="S2845" s="25" t="e">
        <f t="shared" si="89"/>
        <v>#N/A</v>
      </c>
    </row>
    <row r="2846" spans="1:19">
      <c r="A2846">
        <f>'Previous Trades Import_OMS Quer'!A2846</f>
        <v>0</v>
      </c>
      <c r="B2846">
        <f>'Previous Trades Import_OMS Quer'!B2846</f>
        <v>0</v>
      </c>
      <c r="C2846" s="22">
        <f>'Previous Trades Import_OMS Quer'!C2846</f>
        <v>0</v>
      </c>
      <c r="D2846">
        <f>'Previous Trades Import_OMS Quer'!D2846</f>
        <v>0</v>
      </c>
      <c r="E2846" s="22">
        <f>'Previous Trades Import_OMS Quer'!E2846</f>
        <v>0</v>
      </c>
      <c r="F2846">
        <f>'Previous Trades Import_OMS Quer'!F2846</f>
        <v>0</v>
      </c>
      <c r="G2846">
        <f>'Previous Trades Import_OMS Quer'!G2846</f>
        <v>0</v>
      </c>
      <c r="H2846">
        <f>'Previous Trades Import_OMS Quer'!H2846</f>
        <v>0</v>
      </c>
      <c r="I2846">
        <f>'Previous Trades Import_OMS Quer'!I2846</f>
        <v>0</v>
      </c>
      <c r="J2846">
        <f>'Previous Trades Import_OMS Quer'!J2846</f>
        <v>0</v>
      </c>
      <c r="K2846">
        <f>'Previous Trades Import_OMS Quer'!K2846</f>
        <v>0</v>
      </c>
      <c r="L2846">
        <f>'Previous Trades Import_OMS Quer'!L2846</f>
        <v>0</v>
      </c>
      <c r="M2846">
        <f>'Previous Trades Import_OMS Quer'!M2846</f>
        <v>0</v>
      </c>
      <c r="N2846">
        <f>'Previous Trades Import_OMS Quer'!N2846</f>
        <v>0</v>
      </c>
      <c r="O2846" t="str">
        <f>CLEAN('Previous Trades Import_OMS Quer'!O2846)</f>
        <v/>
      </c>
      <c r="Q2846" s="25">
        <f t="shared" si="88"/>
        <v>0</v>
      </c>
      <c r="R2846" s="25" t="e">
        <f>VLOOKUP(O2846,'Currency Balance'!$O$3:$Q$32,3,0)</f>
        <v>#N/A</v>
      </c>
      <c r="S2846" s="25" t="e">
        <f t="shared" si="89"/>
        <v>#N/A</v>
      </c>
    </row>
    <row r="2847" spans="1:19">
      <c r="A2847">
        <f>'Previous Trades Import_OMS Quer'!A2847</f>
        <v>0</v>
      </c>
      <c r="B2847">
        <f>'Previous Trades Import_OMS Quer'!B2847</f>
        <v>0</v>
      </c>
      <c r="C2847" s="22">
        <f>'Previous Trades Import_OMS Quer'!C2847</f>
        <v>0</v>
      </c>
      <c r="D2847">
        <f>'Previous Trades Import_OMS Quer'!D2847</f>
        <v>0</v>
      </c>
      <c r="E2847" s="22">
        <f>'Previous Trades Import_OMS Quer'!E2847</f>
        <v>0</v>
      </c>
      <c r="F2847">
        <f>'Previous Trades Import_OMS Quer'!F2847</f>
        <v>0</v>
      </c>
      <c r="G2847">
        <f>'Previous Trades Import_OMS Quer'!G2847</f>
        <v>0</v>
      </c>
      <c r="H2847">
        <f>'Previous Trades Import_OMS Quer'!H2847</f>
        <v>0</v>
      </c>
      <c r="I2847">
        <f>'Previous Trades Import_OMS Quer'!I2847</f>
        <v>0</v>
      </c>
      <c r="J2847">
        <f>'Previous Trades Import_OMS Quer'!J2847</f>
        <v>0</v>
      </c>
      <c r="K2847">
        <f>'Previous Trades Import_OMS Quer'!K2847</f>
        <v>0</v>
      </c>
      <c r="L2847">
        <f>'Previous Trades Import_OMS Quer'!L2847</f>
        <v>0</v>
      </c>
      <c r="M2847">
        <f>'Previous Trades Import_OMS Quer'!M2847</f>
        <v>0</v>
      </c>
      <c r="N2847">
        <f>'Previous Trades Import_OMS Quer'!N2847</f>
        <v>0</v>
      </c>
      <c r="O2847" t="str">
        <f>CLEAN('Previous Trades Import_OMS Quer'!O2847)</f>
        <v/>
      </c>
      <c r="Q2847" s="25">
        <f t="shared" si="88"/>
        <v>0</v>
      </c>
      <c r="R2847" s="25" t="e">
        <f>VLOOKUP(O2847,'Currency Balance'!$O$3:$Q$32,3,0)</f>
        <v>#N/A</v>
      </c>
      <c r="S2847" s="25" t="e">
        <f t="shared" si="89"/>
        <v>#N/A</v>
      </c>
    </row>
    <row r="2848" spans="1:19">
      <c r="A2848">
        <f>'Previous Trades Import_OMS Quer'!A2848</f>
        <v>0</v>
      </c>
      <c r="B2848">
        <f>'Previous Trades Import_OMS Quer'!B2848</f>
        <v>0</v>
      </c>
      <c r="C2848" s="22">
        <f>'Previous Trades Import_OMS Quer'!C2848</f>
        <v>0</v>
      </c>
      <c r="D2848">
        <f>'Previous Trades Import_OMS Quer'!D2848</f>
        <v>0</v>
      </c>
      <c r="E2848" s="22">
        <f>'Previous Trades Import_OMS Quer'!E2848</f>
        <v>0</v>
      </c>
      <c r="F2848">
        <f>'Previous Trades Import_OMS Quer'!F2848</f>
        <v>0</v>
      </c>
      <c r="G2848">
        <f>'Previous Trades Import_OMS Quer'!G2848</f>
        <v>0</v>
      </c>
      <c r="H2848">
        <f>'Previous Trades Import_OMS Quer'!H2848</f>
        <v>0</v>
      </c>
      <c r="I2848">
        <f>'Previous Trades Import_OMS Quer'!I2848</f>
        <v>0</v>
      </c>
      <c r="J2848">
        <f>'Previous Trades Import_OMS Quer'!J2848</f>
        <v>0</v>
      </c>
      <c r="K2848">
        <f>'Previous Trades Import_OMS Quer'!K2848</f>
        <v>0</v>
      </c>
      <c r="L2848">
        <f>'Previous Trades Import_OMS Quer'!L2848</f>
        <v>0</v>
      </c>
      <c r="M2848">
        <f>'Previous Trades Import_OMS Quer'!M2848</f>
        <v>0</v>
      </c>
      <c r="N2848">
        <f>'Previous Trades Import_OMS Quer'!N2848</f>
        <v>0</v>
      </c>
      <c r="O2848" t="str">
        <f>CLEAN('Previous Trades Import_OMS Quer'!O2848)</f>
        <v/>
      </c>
      <c r="Q2848" s="25">
        <f t="shared" si="88"/>
        <v>0</v>
      </c>
      <c r="R2848" s="25" t="e">
        <f>VLOOKUP(O2848,'Currency Balance'!$O$3:$Q$32,3,0)</f>
        <v>#N/A</v>
      </c>
      <c r="S2848" s="25" t="e">
        <f t="shared" si="89"/>
        <v>#N/A</v>
      </c>
    </row>
    <row r="2849" spans="1:19">
      <c r="A2849">
        <f>'Previous Trades Import_OMS Quer'!A2849</f>
        <v>0</v>
      </c>
      <c r="B2849">
        <f>'Previous Trades Import_OMS Quer'!B2849</f>
        <v>0</v>
      </c>
      <c r="C2849" s="22">
        <f>'Previous Trades Import_OMS Quer'!C2849</f>
        <v>0</v>
      </c>
      <c r="D2849">
        <f>'Previous Trades Import_OMS Quer'!D2849</f>
        <v>0</v>
      </c>
      <c r="E2849" s="22">
        <f>'Previous Trades Import_OMS Quer'!E2849</f>
        <v>0</v>
      </c>
      <c r="F2849">
        <f>'Previous Trades Import_OMS Quer'!F2849</f>
        <v>0</v>
      </c>
      <c r="G2849">
        <f>'Previous Trades Import_OMS Quer'!G2849</f>
        <v>0</v>
      </c>
      <c r="H2849">
        <f>'Previous Trades Import_OMS Quer'!H2849</f>
        <v>0</v>
      </c>
      <c r="I2849">
        <f>'Previous Trades Import_OMS Quer'!I2849</f>
        <v>0</v>
      </c>
      <c r="J2849">
        <f>'Previous Trades Import_OMS Quer'!J2849</f>
        <v>0</v>
      </c>
      <c r="K2849">
        <f>'Previous Trades Import_OMS Quer'!K2849</f>
        <v>0</v>
      </c>
      <c r="L2849">
        <f>'Previous Trades Import_OMS Quer'!L2849</f>
        <v>0</v>
      </c>
      <c r="M2849">
        <f>'Previous Trades Import_OMS Quer'!M2849</f>
        <v>0</v>
      </c>
      <c r="N2849">
        <f>'Previous Trades Import_OMS Quer'!N2849</f>
        <v>0</v>
      </c>
      <c r="O2849" t="str">
        <f>CLEAN('Previous Trades Import_OMS Quer'!O2849)</f>
        <v/>
      </c>
      <c r="Q2849" s="25">
        <f t="shared" si="88"/>
        <v>0</v>
      </c>
      <c r="R2849" s="25" t="e">
        <f>VLOOKUP(O2849,'Currency Balance'!$O$3:$Q$32,3,0)</f>
        <v>#N/A</v>
      </c>
      <c r="S2849" s="25" t="e">
        <f t="shared" si="89"/>
        <v>#N/A</v>
      </c>
    </row>
    <row r="2850" spans="1:19">
      <c r="A2850">
        <f>'Previous Trades Import_OMS Quer'!A2850</f>
        <v>0</v>
      </c>
      <c r="B2850">
        <f>'Previous Trades Import_OMS Quer'!B2850</f>
        <v>0</v>
      </c>
      <c r="C2850" s="22">
        <f>'Previous Trades Import_OMS Quer'!C2850</f>
        <v>0</v>
      </c>
      <c r="D2850">
        <f>'Previous Trades Import_OMS Quer'!D2850</f>
        <v>0</v>
      </c>
      <c r="E2850" s="22">
        <f>'Previous Trades Import_OMS Quer'!E2850</f>
        <v>0</v>
      </c>
      <c r="F2850">
        <f>'Previous Trades Import_OMS Quer'!F2850</f>
        <v>0</v>
      </c>
      <c r="G2850">
        <f>'Previous Trades Import_OMS Quer'!G2850</f>
        <v>0</v>
      </c>
      <c r="H2850">
        <f>'Previous Trades Import_OMS Quer'!H2850</f>
        <v>0</v>
      </c>
      <c r="I2850">
        <f>'Previous Trades Import_OMS Quer'!I2850</f>
        <v>0</v>
      </c>
      <c r="J2850">
        <f>'Previous Trades Import_OMS Quer'!J2850</f>
        <v>0</v>
      </c>
      <c r="K2850">
        <f>'Previous Trades Import_OMS Quer'!K2850</f>
        <v>0</v>
      </c>
      <c r="L2850">
        <f>'Previous Trades Import_OMS Quer'!L2850</f>
        <v>0</v>
      </c>
      <c r="M2850">
        <f>'Previous Trades Import_OMS Quer'!M2850</f>
        <v>0</v>
      </c>
      <c r="N2850">
        <f>'Previous Trades Import_OMS Quer'!N2850</f>
        <v>0</v>
      </c>
      <c r="O2850" t="str">
        <f>CLEAN('Previous Trades Import_OMS Quer'!O2850)</f>
        <v/>
      </c>
      <c r="Q2850" s="25">
        <f t="shared" si="88"/>
        <v>0</v>
      </c>
      <c r="R2850" s="25" t="e">
        <f>VLOOKUP(O2850,'Currency Balance'!$O$3:$Q$32,3,0)</f>
        <v>#N/A</v>
      </c>
      <c r="S2850" s="25" t="e">
        <f t="shared" si="89"/>
        <v>#N/A</v>
      </c>
    </row>
    <row r="2851" spans="1:19">
      <c r="A2851">
        <f>'Previous Trades Import_OMS Quer'!A2851</f>
        <v>0</v>
      </c>
      <c r="B2851">
        <f>'Previous Trades Import_OMS Quer'!B2851</f>
        <v>0</v>
      </c>
      <c r="C2851" s="22">
        <f>'Previous Trades Import_OMS Quer'!C2851</f>
        <v>0</v>
      </c>
      <c r="D2851">
        <f>'Previous Trades Import_OMS Quer'!D2851</f>
        <v>0</v>
      </c>
      <c r="E2851" s="22">
        <f>'Previous Trades Import_OMS Quer'!E2851</f>
        <v>0</v>
      </c>
      <c r="F2851">
        <f>'Previous Trades Import_OMS Quer'!F2851</f>
        <v>0</v>
      </c>
      <c r="G2851">
        <f>'Previous Trades Import_OMS Quer'!G2851</f>
        <v>0</v>
      </c>
      <c r="H2851">
        <f>'Previous Trades Import_OMS Quer'!H2851</f>
        <v>0</v>
      </c>
      <c r="I2851">
        <f>'Previous Trades Import_OMS Quer'!I2851</f>
        <v>0</v>
      </c>
      <c r="J2851">
        <f>'Previous Trades Import_OMS Quer'!J2851</f>
        <v>0</v>
      </c>
      <c r="K2851">
        <f>'Previous Trades Import_OMS Quer'!K2851</f>
        <v>0</v>
      </c>
      <c r="L2851">
        <f>'Previous Trades Import_OMS Quer'!L2851</f>
        <v>0</v>
      </c>
      <c r="M2851">
        <f>'Previous Trades Import_OMS Quer'!M2851</f>
        <v>0</v>
      </c>
      <c r="N2851">
        <f>'Previous Trades Import_OMS Quer'!N2851</f>
        <v>0</v>
      </c>
      <c r="O2851" t="str">
        <f>CLEAN('Previous Trades Import_OMS Quer'!O2851)</f>
        <v/>
      </c>
      <c r="Q2851" s="25">
        <f t="shared" si="88"/>
        <v>0</v>
      </c>
      <c r="R2851" s="25" t="e">
        <f>VLOOKUP(O2851,'Currency Balance'!$O$3:$Q$32,3,0)</f>
        <v>#N/A</v>
      </c>
      <c r="S2851" s="25" t="e">
        <f t="shared" si="89"/>
        <v>#N/A</v>
      </c>
    </row>
    <row r="2852" spans="1:19">
      <c r="A2852">
        <f>'Previous Trades Import_OMS Quer'!A2852</f>
        <v>0</v>
      </c>
      <c r="B2852">
        <f>'Previous Trades Import_OMS Quer'!B2852</f>
        <v>0</v>
      </c>
      <c r="C2852" s="22">
        <f>'Previous Trades Import_OMS Quer'!C2852</f>
        <v>0</v>
      </c>
      <c r="D2852">
        <f>'Previous Trades Import_OMS Quer'!D2852</f>
        <v>0</v>
      </c>
      <c r="E2852" s="22">
        <f>'Previous Trades Import_OMS Quer'!E2852</f>
        <v>0</v>
      </c>
      <c r="F2852">
        <f>'Previous Trades Import_OMS Quer'!F2852</f>
        <v>0</v>
      </c>
      <c r="G2852">
        <f>'Previous Trades Import_OMS Quer'!G2852</f>
        <v>0</v>
      </c>
      <c r="H2852">
        <f>'Previous Trades Import_OMS Quer'!H2852</f>
        <v>0</v>
      </c>
      <c r="I2852">
        <f>'Previous Trades Import_OMS Quer'!I2852</f>
        <v>0</v>
      </c>
      <c r="J2852">
        <f>'Previous Trades Import_OMS Quer'!J2852</f>
        <v>0</v>
      </c>
      <c r="K2852">
        <f>'Previous Trades Import_OMS Quer'!K2852</f>
        <v>0</v>
      </c>
      <c r="L2852">
        <f>'Previous Trades Import_OMS Quer'!L2852</f>
        <v>0</v>
      </c>
      <c r="M2852">
        <f>'Previous Trades Import_OMS Quer'!M2852</f>
        <v>0</v>
      </c>
      <c r="N2852">
        <f>'Previous Trades Import_OMS Quer'!N2852</f>
        <v>0</v>
      </c>
      <c r="O2852" t="str">
        <f>CLEAN('Previous Trades Import_OMS Quer'!O2852)</f>
        <v/>
      </c>
      <c r="Q2852" s="25">
        <f t="shared" si="88"/>
        <v>0</v>
      </c>
      <c r="R2852" s="25" t="e">
        <f>VLOOKUP(O2852,'Currency Balance'!$O$3:$Q$32,3,0)</f>
        <v>#N/A</v>
      </c>
      <c r="S2852" s="25" t="e">
        <f t="shared" si="89"/>
        <v>#N/A</v>
      </c>
    </row>
    <row r="2853" spans="1:19">
      <c r="A2853">
        <f>'Previous Trades Import_OMS Quer'!A2853</f>
        <v>0</v>
      </c>
      <c r="B2853">
        <f>'Previous Trades Import_OMS Quer'!B2853</f>
        <v>0</v>
      </c>
      <c r="C2853" s="22">
        <f>'Previous Trades Import_OMS Quer'!C2853</f>
        <v>0</v>
      </c>
      <c r="D2853">
        <f>'Previous Trades Import_OMS Quer'!D2853</f>
        <v>0</v>
      </c>
      <c r="E2853" s="22">
        <f>'Previous Trades Import_OMS Quer'!E2853</f>
        <v>0</v>
      </c>
      <c r="F2853">
        <f>'Previous Trades Import_OMS Quer'!F2853</f>
        <v>0</v>
      </c>
      <c r="G2853">
        <f>'Previous Trades Import_OMS Quer'!G2853</f>
        <v>0</v>
      </c>
      <c r="H2853">
        <f>'Previous Trades Import_OMS Quer'!H2853</f>
        <v>0</v>
      </c>
      <c r="I2853">
        <f>'Previous Trades Import_OMS Quer'!I2853</f>
        <v>0</v>
      </c>
      <c r="J2853">
        <f>'Previous Trades Import_OMS Quer'!J2853</f>
        <v>0</v>
      </c>
      <c r="K2853">
        <f>'Previous Trades Import_OMS Quer'!K2853</f>
        <v>0</v>
      </c>
      <c r="L2853">
        <f>'Previous Trades Import_OMS Quer'!L2853</f>
        <v>0</v>
      </c>
      <c r="M2853">
        <f>'Previous Trades Import_OMS Quer'!M2853</f>
        <v>0</v>
      </c>
      <c r="N2853">
        <f>'Previous Trades Import_OMS Quer'!N2853</f>
        <v>0</v>
      </c>
      <c r="O2853" t="str">
        <f>CLEAN('Previous Trades Import_OMS Quer'!O2853)</f>
        <v/>
      </c>
      <c r="Q2853" s="25">
        <f t="shared" si="88"/>
        <v>0</v>
      </c>
      <c r="R2853" s="25" t="e">
        <f>VLOOKUP(O2853,'Currency Balance'!$O$3:$Q$32,3,0)</f>
        <v>#N/A</v>
      </c>
      <c r="S2853" s="25" t="e">
        <f t="shared" si="89"/>
        <v>#N/A</v>
      </c>
    </row>
    <row r="2854" spans="1:19">
      <c r="A2854">
        <f>'Previous Trades Import_OMS Quer'!A2854</f>
        <v>0</v>
      </c>
      <c r="B2854">
        <f>'Previous Trades Import_OMS Quer'!B2854</f>
        <v>0</v>
      </c>
      <c r="C2854" s="22">
        <f>'Previous Trades Import_OMS Quer'!C2854</f>
        <v>0</v>
      </c>
      <c r="D2854">
        <f>'Previous Trades Import_OMS Quer'!D2854</f>
        <v>0</v>
      </c>
      <c r="E2854" s="22">
        <f>'Previous Trades Import_OMS Quer'!E2854</f>
        <v>0</v>
      </c>
      <c r="F2854">
        <f>'Previous Trades Import_OMS Quer'!F2854</f>
        <v>0</v>
      </c>
      <c r="G2854">
        <f>'Previous Trades Import_OMS Quer'!G2854</f>
        <v>0</v>
      </c>
      <c r="H2854">
        <f>'Previous Trades Import_OMS Quer'!H2854</f>
        <v>0</v>
      </c>
      <c r="I2854">
        <f>'Previous Trades Import_OMS Quer'!I2854</f>
        <v>0</v>
      </c>
      <c r="J2854">
        <f>'Previous Trades Import_OMS Quer'!J2854</f>
        <v>0</v>
      </c>
      <c r="K2854">
        <f>'Previous Trades Import_OMS Quer'!K2854</f>
        <v>0</v>
      </c>
      <c r="L2854">
        <f>'Previous Trades Import_OMS Quer'!L2854</f>
        <v>0</v>
      </c>
      <c r="M2854">
        <f>'Previous Trades Import_OMS Quer'!M2854</f>
        <v>0</v>
      </c>
      <c r="N2854">
        <f>'Previous Trades Import_OMS Quer'!N2854</f>
        <v>0</v>
      </c>
      <c r="O2854" t="str">
        <f>CLEAN('Previous Trades Import_OMS Quer'!O2854)</f>
        <v/>
      </c>
      <c r="Q2854" s="25">
        <f t="shared" si="88"/>
        <v>0</v>
      </c>
      <c r="R2854" s="25" t="e">
        <f>VLOOKUP(O2854,'Currency Balance'!$O$3:$Q$32,3,0)</f>
        <v>#N/A</v>
      </c>
      <c r="S2854" s="25" t="e">
        <f t="shared" si="89"/>
        <v>#N/A</v>
      </c>
    </row>
    <row r="2855" spans="1:19">
      <c r="A2855">
        <f>'Previous Trades Import_OMS Quer'!A2855</f>
        <v>0</v>
      </c>
      <c r="B2855">
        <f>'Previous Trades Import_OMS Quer'!B2855</f>
        <v>0</v>
      </c>
      <c r="C2855" s="22">
        <f>'Previous Trades Import_OMS Quer'!C2855</f>
        <v>0</v>
      </c>
      <c r="D2855">
        <f>'Previous Trades Import_OMS Quer'!D2855</f>
        <v>0</v>
      </c>
      <c r="E2855" s="22">
        <f>'Previous Trades Import_OMS Quer'!E2855</f>
        <v>0</v>
      </c>
      <c r="F2855">
        <f>'Previous Trades Import_OMS Quer'!F2855</f>
        <v>0</v>
      </c>
      <c r="G2855">
        <f>'Previous Trades Import_OMS Quer'!G2855</f>
        <v>0</v>
      </c>
      <c r="H2855">
        <f>'Previous Trades Import_OMS Quer'!H2855</f>
        <v>0</v>
      </c>
      <c r="I2855">
        <f>'Previous Trades Import_OMS Quer'!I2855</f>
        <v>0</v>
      </c>
      <c r="J2855">
        <f>'Previous Trades Import_OMS Quer'!J2855</f>
        <v>0</v>
      </c>
      <c r="K2855">
        <f>'Previous Trades Import_OMS Quer'!K2855</f>
        <v>0</v>
      </c>
      <c r="L2855">
        <f>'Previous Trades Import_OMS Quer'!L2855</f>
        <v>0</v>
      </c>
      <c r="M2855">
        <f>'Previous Trades Import_OMS Quer'!M2855</f>
        <v>0</v>
      </c>
      <c r="N2855">
        <f>'Previous Trades Import_OMS Quer'!N2855</f>
        <v>0</v>
      </c>
      <c r="O2855" t="str">
        <f>CLEAN('Previous Trades Import_OMS Quer'!O2855)</f>
        <v/>
      </c>
      <c r="Q2855" s="25">
        <f t="shared" si="88"/>
        <v>0</v>
      </c>
      <c r="R2855" s="25" t="e">
        <f>VLOOKUP(O2855,'Currency Balance'!$O$3:$Q$32,3,0)</f>
        <v>#N/A</v>
      </c>
      <c r="S2855" s="25" t="e">
        <f t="shared" si="89"/>
        <v>#N/A</v>
      </c>
    </row>
    <row r="2856" spans="1:19">
      <c r="A2856">
        <f>'Previous Trades Import_OMS Quer'!A2856</f>
        <v>0</v>
      </c>
      <c r="B2856">
        <f>'Previous Trades Import_OMS Quer'!B2856</f>
        <v>0</v>
      </c>
      <c r="C2856" s="22">
        <f>'Previous Trades Import_OMS Quer'!C2856</f>
        <v>0</v>
      </c>
      <c r="D2856">
        <f>'Previous Trades Import_OMS Quer'!D2856</f>
        <v>0</v>
      </c>
      <c r="E2856" s="22">
        <f>'Previous Trades Import_OMS Quer'!E2856</f>
        <v>0</v>
      </c>
      <c r="F2856">
        <f>'Previous Trades Import_OMS Quer'!F2856</f>
        <v>0</v>
      </c>
      <c r="G2856">
        <f>'Previous Trades Import_OMS Quer'!G2856</f>
        <v>0</v>
      </c>
      <c r="H2856">
        <f>'Previous Trades Import_OMS Quer'!H2856</f>
        <v>0</v>
      </c>
      <c r="I2856">
        <f>'Previous Trades Import_OMS Quer'!I2856</f>
        <v>0</v>
      </c>
      <c r="J2856">
        <f>'Previous Trades Import_OMS Quer'!J2856</f>
        <v>0</v>
      </c>
      <c r="K2856">
        <f>'Previous Trades Import_OMS Quer'!K2856</f>
        <v>0</v>
      </c>
      <c r="L2856">
        <f>'Previous Trades Import_OMS Quer'!L2856</f>
        <v>0</v>
      </c>
      <c r="M2856">
        <f>'Previous Trades Import_OMS Quer'!M2856</f>
        <v>0</v>
      </c>
      <c r="N2856">
        <f>'Previous Trades Import_OMS Quer'!N2856</f>
        <v>0</v>
      </c>
      <c r="O2856" t="str">
        <f>CLEAN('Previous Trades Import_OMS Quer'!O2856)</f>
        <v/>
      </c>
      <c r="Q2856" s="25">
        <f t="shared" si="88"/>
        <v>0</v>
      </c>
      <c r="R2856" s="25" t="e">
        <f>VLOOKUP(O2856,'Currency Balance'!$O$3:$Q$32,3,0)</f>
        <v>#N/A</v>
      </c>
      <c r="S2856" s="25" t="e">
        <f t="shared" si="89"/>
        <v>#N/A</v>
      </c>
    </row>
    <row r="2857" spans="1:19">
      <c r="A2857">
        <f>'Previous Trades Import_OMS Quer'!A2857</f>
        <v>0</v>
      </c>
      <c r="B2857">
        <f>'Previous Trades Import_OMS Quer'!B2857</f>
        <v>0</v>
      </c>
      <c r="C2857" s="22">
        <f>'Previous Trades Import_OMS Quer'!C2857</f>
        <v>0</v>
      </c>
      <c r="D2857">
        <f>'Previous Trades Import_OMS Quer'!D2857</f>
        <v>0</v>
      </c>
      <c r="E2857" s="22">
        <f>'Previous Trades Import_OMS Quer'!E2857</f>
        <v>0</v>
      </c>
      <c r="F2857">
        <f>'Previous Trades Import_OMS Quer'!F2857</f>
        <v>0</v>
      </c>
      <c r="G2857">
        <f>'Previous Trades Import_OMS Quer'!G2857</f>
        <v>0</v>
      </c>
      <c r="H2857">
        <f>'Previous Trades Import_OMS Quer'!H2857</f>
        <v>0</v>
      </c>
      <c r="I2857">
        <f>'Previous Trades Import_OMS Quer'!I2857</f>
        <v>0</v>
      </c>
      <c r="J2857">
        <f>'Previous Trades Import_OMS Quer'!J2857</f>
        <v>0</v>
      </c>
      <c r="K2857">
        <f>'Previous Trades Import_OMS Quer'!K2857</f>
        <v>0</v>
      </c>
      <c r="L2857">
        <f>'Previous Trades Import_OMS Quer'!L2857</f>
        <v>0</v>
      </c>
      <c r="M2857">
        <f>'Previous Trades Import_OMS Quer'!M2857</f>
        <v>0</v>
      </c>
      <c r="N2857">
        <f>'Previous Trades Import_OMS Quer'!N2857</f>
        <v>0</v>
      </c>
      <c r="O2857" t="str">
        <f>CLEAN('Previous Trades Import_OMS Quer'!O2857)</f>
        <v/>
      </c>
      <c r="Q2857" s="25">
        <f t="shared" si="88"/>
        <v>0</v>
      </c>
      <c r="R2857" s="25" t="e">
        <f>VLOOKUP(O2857,'Currency Balance'!$O$3:$Q$32,3,0)</f>
        <v>#N/A</v>
      </c>
      <c r="S2857" s="25" t="e">
        <f t="shared" si="89"/>
        <v>#N/A</v>
      </c>
    </row>
    <row r="2858" spans="1:19">
      <c r="A2858">
        <f>'Previous Trades Import_OMS Quer'!A2858</f>
        <v>0</v>
      </c>
      <c r="B2858">
        <f>'Previous Trades Import_OMS Quer'!B2858</f>
        <v>0</v>
      </c>
      <c r="C2858" s="22">
        <f>'Previous Trades Import_OMS Quer'!C2858</f>
        <v>0</v>
      </c>
      <c r="D2858">
        <f>'Previous Trades Import_OMS Quer'!D2858</f>
        <v>0</v>
      </c>
      <c r="E2858" s="22">
        <f>'Previous Trades Import_OMS Quer'!E2858</f>
        <v>0</v>
      </c>
      <c r="F2858">
        <f>'Previous Trades Import_OMS Quer'!F2858</f>
        <v>0</v>
      </c>
      <c r="G2858">
        <f>'Previous Trades Import_OMS Quer'!G2858</f>
        <v>0</v>
      </c>
      <c r="H2858">
        <f>'Previous Trades Import_OMS Quer'!H2858</f>
        <v>0</v>
      </c>
      <c r="I2858">
        <f>'Previous Trades Import_OMS Quer'!I2858</f>
        <v>0</v>
      </c>
      <c r="J2858">
        <f>'Previous Trades Import_OMS Quer'!J2858</f>
        <v>0</v>
      </c>
      <c r="K2858">
        <f>'Previous Trades Import_OMS Quer'!K2858</f>
        <v>0</v>
      </c>
      <c r="L2858">
        <f>'Previous Trades Import_OMS Quer'!L2858</f>
        <v>0</v>
      </c>
      <c r="M2858">
        <f>'Previous Trades Import_OMS Quer'!M2858</f>
        <v>0</v>
      </c>
      <c r="N2858">
        <f>'Previous Trades Import_OMS Quer'!N2858</f>
        <v>0</v>
      </c>
      <c r="O2858" t="str">
        <f>CLEAN('Previous Trades Import_OMS Quer'!O2858)</f>
        <v/>
      </c>
      <c r="Q2858" s="25">
        <f t="shared" si="88"/>
        <v>0</v>
      </c>
      <c r="R2858" s="25" t="e">
        <f>VLOOKUP(O2858,'Currency Balance'!$O$3:$Q$32,3,0)</f>
        <v>#N/A</v>
      </c>
      <c r="S2858" s="25" t="e">
        <f t="shared" si="89"/>
        <v>#N/A</v>
      </c>
    </row>
    <row r="2859" spans="1:19">
      <c r="A2859">
        <f>'Previous Trades Import_OMS Quer'!A2859</f>
        <v>0</v>
      </c>
      <c r="B2859">
        <f>'Previous Trades Import_OMS Quer'!B2859</f>
        <v>0</v>
      </c>
      <c r="C2859" s="22">
        <f>'Previous Trades Import_OMS Quer'!C2859</f>
        <v>0</v>
      </c>
      <c r="D2859">
        <f>'Previous Trades Import_OMS Quer'!D2859</f>
        <v>0</v>
      </c>
      <c r="E2859" s="22">
        <f>'Previous Trades Import_OMS Quer'!E2859</f>
        <v>0</v>
      </c>
      <c r="F2859">
        <f>'Previous Trades Import_OMS Quer'!F2859</f>
        <v>0</v>
      </c>
      <c r="G2859">
        <f>'Previous Trades Import_OMS Quer'!G2859</f>
        <v>0</v>
      </c>
      <c r="H2859">
        <f>'Previous Trades Import_OMS Quer'!H2859</f>
        <v>0</v>
      </c>
      <c r="I2859">
        <f>'Previous Trades Import_OMS Quer'!I2859</f>
        <v>0</v>
      </c>
      <c r="J2859">
        <f>'Previous Trades Import_OMS Quer'!J2859</f>
        <v>0</v>
      </c>
      <c r="K2859">
        <f>'Previous Trades Import_OMS Quer'!K2859</f>
        <v>0</v>
      </c>
      <c r="L2859">
        <f>'Previous Trades Import_OMS Quer'!L2859</f>
        <v>0</v>
      </c>
      <c r="M2859">
        <f>'Previous Trades Import_OMS Quer'!M2859</f>
        <v>0</v>
      </c>
      <c r="N2859">
        <f>'Previous Trades Import_OMS Quer'!N2859</f>
        <v>0</v>
      </c>
      <c r="O2859" t="str">
        <f>CLEAN('Previous Trades Import_OMS Quer'!O2859)</f>
        <v/>
      </c>
      <c r="Q2859" s="25">
        <f t="shared" si="88"/>
        <v>0</v>
      </c>
      <c r="R2859" s="25" t="e">
        <f>VLOOKUP(O2859,'Currency Balance'!$O$3:$Q$32,3,0)</f>
        <v>#N/A</v>
      </c>
      <c r="S2859" s="25" t="e">
        <f t="shared" si="89"/>
        <v>#N/A</v>
      </c>
    </row>
    <row r="2860" spans="1:19">
      <c r="A2860">
        <f>'Previous Trades Import_OMS Quer'!A2860</f>
        <v>0</v>
      </c>
      <c r="B2860">
        <f>'Previous Trades Import_OMS Quer'!B2860</f>
        <v>0</v>
      </c>
      <c r="C2860" s="22">
        <f>'Previous Trades Import_OMS Quer'!C2860</f>
        <v>0</v>
      </c>
      <c r="D2860">
        <f>'Previous Trades Import_OMS Quer'!D2860</f>
        <v>0</v>
      </c>
      <c r="E2860" s="22">
        <f>'Previous Trades Import_OMS Quer'!E2860</f>
        <v>0</v>
      </c>
      <c r="F2860">
        <f>'Previous Trades Import_OMS Quer'!F2860</f>
        <v>0</v>
      </c>
      <c r="G2860">
        <f>'Previous Trades Import_OMS Quer'!G2860</f>
        <v>0</v>
      </c>
      <c r="H2860">
        <f>'Previous Trades Import_OMS Quer'!H2860</f>
        <v>0</v>
      </c>
      <c r="I2860">
        <f>'Previous Trades Import_OMS Quer'!I2860</f>
        <v>0</v>
      </c>
      <c r="J2860">
        <f>'Previous Trades Import_OMS Quer'!J2860</f>
        <v>0</v>
      </c>
      <c r="K2860">
        <f>'Previous Trades Import_OMS Quer'!K2860</f>
        <v>0</v>
      </c>
      <c r="L2860">
        <f>'Previous Trades Import_OMS Quer'!L2860</f>
        <v>0</v>
      </c>
      <c r="M2860">
        <f>'Previous Trades Import_OMS Quer'!M2860</f>
        <v>0</v>
      </c>
      <c r="N2860">
        <f>'Previous Trades Import_OMS Quer'!N2860</f>
        <v>0</v>
      </c>
      <c r="O2860" t="str">
        <f>CLEAN('Previous Trades Import_OMS Quer'!O2860)</f>
        <v/>
      </c>
      <c r="Q2860" s="25">
        <f t="shared" si="88"/>
        <v>0</v>
      </c>
      <c r="R2860" s="25" t="e">
        <f>VLOOKUP(O2860,'Currency Balance'!$O$3:$Q$32,3,0)</f>
        <v>#N/A</v>
      </c>
      <c r="S2860" s="25" t="e">
        <f t="shared" si="89"/>
        <v>#N/A</v>
      </c>
    </row>
    <row r="2861" spans="1:19">
      <c r="A2861">
        <f>'Previous Trades Import_OMS Quer'!A2861</f>
        <v>0</v>
      </c>
      <c r="B2861">
        <f>'Previous Trades Import_OMS Quer'!B2861</f>
        <v>0</v>
      </c>
      <c r="C2861" s="22">
        <f>'Previous Trades Import_OMS Quer'!C2861</f>
        <v>0</v>
      </c>
      <c r="D2861">
        <f>'Previous Trades Import_OMS Quer'!D2861</f>
        <v>0</v>
      </c>
      <c r="E2861" s="22">
        <f>'Previous Trades Import_OMS Quer'!E2861</f>
        <v>0</v>
      </c>
      <c r="F2861">
        <f>'Previous Trades Import_OMS Quer'!F2861</f>
        <v>0</v>
      </c>
      <c r="G2861">
        <f>'Previous Trades Import_OMS Quer'!G2861</f>
        <v>0</v>
      </c>
      <c r="H2861">
        <f>'Previous Trades Import_OMS Quer'!H2861</f>
        <v>0</v>
      </c>
      <c r="I2861">
        <f>'Previous Trades Import_OMS Quer'!I2861</f>
        <v>0</v>
      </c>
      <c r="J2861">
        <f>'Previous Trades Import_OMS Quer'!J2861</f>
        <v>0</v>
      </c>
      <c r="K2861">
        <f>'Previous Trades Import_OMS Quer'!K2861</f>
        <v>0</v>
      </c>
      <c r="L2861">
        <f>'Previous Trades Import_OMS Quer'!L2861</f>
        <v>0</v>
      </c>
      <c r="M2861">
        <f>'Previous Trades Import_OMS Quer'!M2861</f>
        <v>0</v>
      </c>
      <c r="N2861">
        <f>'Previous Trades Import_OMS Quer'!N2861</f>
        <v>0</v>
      </c>
      <c r="O2861" t="str">
        <f>CLEAN('Previous Trades Import_OMS Quer'!O2861)</f>
        <v/>
      </c>
      <c r="Q2861" s="25">
        <f t="shared" si="88"/>
        <v>0</v>
      </c>
      <c r="R2861" s="25" t="e">
        <f>VLOOKUP(O2861,'Currency Balance'!$O$3:$Q$32,3,0)</f>
        <v>#N/A</v>
      </c>
      <c r="S2861" s="25" t="e">
        <f t="shared" si="89"/>
        <v>#N/A</v>
      </c>
    </row>
    <row r="2862" spans="1:19">
      <c r="A2862">
        <f>'Previous Trades Import_OMS Quer'!A2862</f>
        <v>0</v>
      </c>
      <c r="B2862">
        <f>'Previous Trades Import_OMS Quer'!B2862</f>
        <v>0</v>
      </c>
      <c r="C2862" s="22">
        <f>'Previous Trades Import_OMS Quer'!C2862</f>
        <v>0</v>
      </c>
      <c r="D2862">
        <f>'Previous Trades Import_OMS Quer'!D2862</f>
        <v>0</v>
      </c>
      <c r="E2862" s="22">
        <f>'Previous Trades Import_OMS Quer'!E2862</f>
        <v>0</v>
      </c>
      <c r="F2862">
        <f>'Previous Trades Import_OMS Quer'!F2862</f>
        <v>0</v>
      </c>
      <c r="G2862">
        <f>'Previous Trades Import_OMS Quer'!G2862</f>
        <v>0</v>
      </c>
      <c r="H2862">
        <f>'Previous Trades Import_OMS Quer'!H2862</f>
        <v>0</v>
      </c>
      <c r="I2862">
        <f>'Previous Trades Import_OMS Quer'!I2862</f>
        <v>0</v>
      </c>
      <c r="J2862">
        <f>'Previous Trades Import_OMS Quer'!J2862</f>
        <v>0</v>
      </c>
      <c r="K2862">
        <f>'Previous Trades Import_OMS Quer'!K2862</f>
        <v>0</v>
      </c>
      <c r="L2862">
        <f>'Previous Trades Import_OMS Quer'!L2862</f>
        <v>0</v>
      </c>
      <c r="M2862">
        <f>'Previous Trades Import_OMS Quer'!M2862</f>
        <v>0</v>
      </c>
      <c r="N2862">
        <f>'Previous Trades Import_OMS Quer'!N2862</f>
        <v>0</v>
      </c>
      <c r="O2862" t="str">
        <f>CLEAN('Previous Trades Import_OMS Quer'!O2862)</f>
        <v/>
      </c>
      <c r="Q2862" s="25">
        <f t="shared" si="88"/>
        <v>0</v>
      </c>
      <c r="R2862" s="25" t="e">
        <f>VLOOKUP(O2862,'Currency Balance'!$O$3:$Q$32,3,0)</f>
        <v>#N/A</v>
      </c>
      <c r="S2862" s="25" t="e">
        <f t="shared" si="89"/>
        <v>#N/A</v>
      </c>
    </row>
    <row r="2863" spans="1:19">
      <c r="A2863">
        <f>'Previous Trades Import_OMS Quer'!A2863</f>
        <v>0</v>
      </c>
      <c r="B2863">
        <f>'Previous Trades Import_OMS Quer'!B2863</f>
        <v>0</v>
      </c>
      <c r="C2863" s="22">
        <f>'Previous Trades Import_OMS Quer'!C2863</f>
        <v>0</v>
      </c>
      <c r="D2863">
        <f>'Previous Trades Import_OMS Quer'!D2863</f>
        <v>0</v>
      </c>
      <c r="E2863" s="22">
        <f>'Previous Trades Import_OMS Quer'!E2863</f>
        <v>0</v>
      </c>
      <c r="F2863">
        <f>'Previous Trades Import_OMS Quer'!F2863</f>
        <v>0</v>
      </c>
      <c r="G2863">
        <f>'Previous Trades Import_OMS Quer'!G2863</f>
        <v>0</v>
      </c>
      <c r="H2863">
        <f>'Previous Trades Import_OMS Quer'!H2863</f>
        <v>0</v>
      </c>
      <c r="I2863">
        <f>'Previous Trades Import_OMS Quer'!I2863</f>
        <v>0</v>
      </c>
      <c r="J2863">
        <f>'Previous Trades Import_OMS Quer'!J2863</f>
        <v>0</v>
      </c>
      <c r="K2863">
        <f>'Previous Trades Import_OMS Quer'!K2863</f>
        <v>0</v>
      </c>
      <c r="L2863">
        <f>'Previous Trades Import_OMS Quer'!L2863</f>
        <v>0</v>
      </c>
      <c r="M2863">
        <f>'Previous Trades Import_OMS Quer'!M2863</f>
        <v>0</v>
      </c>
      <c r="N2863">
        <f>'Previous Trades Import_OMS Quer'!N2863</f>
        <v>0</v>
      </c>
      <c r="O2863" t="str">
        <f>CLEAN('Previous Trades Import_OMS Quer'!O2863)</f>
        <v/>
      </c>
      <c r="Q2863" s="25">
        <f t="shared" si="88"/>
        <v>0</v>
      </c>
      <c r="R2863" s="25" t="e">
        <f>VLOOKUP(O2863,'Currency Balance'!$O$3:$Q$32,3,0)</f>
        <v>#N/A</v>
      </c>
      <c r="S2863" s="25" t="e">
        <f t="shared" si="89"/>
        <v>#N/A</v>
      </c>
    </row>
    <row r="2864" spans="1:19">
      <c r="A2864">
        <f>'Previous Trades Import_OMS Quer'!A2864</f>
        <v>0</v>
      </c>
      <c r="B2864">
        <f>'Previous Trades Import_OMS Quer'!B2864</f>
        <v>0</v>
      </c>
      <c r="C2864" s="22">
        <f>'Previous Trades Import_OMS Quer'!C2864</f>
        <v>0</v>
      </c>
      <c r="D2864">
        <f>'Previous Trades Import_OMS Quer'!D2864</f>
        <v>0</v>
      </c>
      <c r="E2864" s="22">
        <f>'Previous Trades Import_OMS Quer'!E2864</f>
        <v>0</v>
      </c>
      <c r="F2864">
        <f>'Previous Trades Import_OMS Quer'!F2864</f>
        <v>0</v>
      </c>
      <c r="G2864">
        <f>'Previous Trades Import_OMS Quer'!G2864</f>
        <v>0</v>
      </c>
      <c r="H2864">
        <f>'Previous Trades Import_OMS Quer'!H2864</f>
        <v>0</v>
      </c>
      <c r="I2864">
        <f>'Previous Trades Import_OMS Quer'!I2864</f>
        <v>0</v>
      </c>
      <c r="J2864">
        <f>'Previous Trades Import_OMS Quer'!J2864</f>
        <v>0</v>
      </c>
      <c r="K2864">
        <f>'Previous Trades Import_OMS Quer'!K2864</f>
        <v>0</v>
      </c>
      <c r="L2864">
        <f>'Previous Trades Import_OMS Quer'!L2864</f>
        <v>0</v>
      </c>
      <c r="M2864">
        <f>'Previous Trades Import_OMS Quer'!M2864</f>
        <v>0</v>
      </c>
      <c r="N2864">
        <f>'Previous Trades Import_OMS Quer'!N2864</f>
        <v>0</v>
      </c>
      <c r="O2864" t="str">
        <f>CLEAN('Previous Trades Import_OMS Quer'!O2864)</f>
        <v/>
      </c>
      <c r="Q2864" s="25">
        <f t="shared" si="88"/>
        <v>0</v>
      </c>
      <c r="R2864" s="25" t="e">
        <f>VLOOKUP(O2864,'Currency Balance'!$O$3:$Q$32,3,0)</f>
        <v>#N/A</v>
      </c>
      <c r="S2864" s="25" t="e">
        <f t="shared" si="89"/>
        <v>#N/A</v>
      </c>
    </row>
    <row r="2865" spans="1:19">
      <c r="A2865">
        <f>'Previous Trades Import_OMS Quer'!A2865</f>
        <v>0</v>
      </c>
      <c r="B2865">
        <f>'Previous Trades Import_OMS Quer'!B2865</f>
        <v>0</v>
      </c>
      <c r="C2865" s="22">
        <f>'Previous Trades Import_OMS Quer'!C2865</f>
        <v>0</v>
      </c>
      <c r="D2865">
        <f>'Previous Trades Import_OMS Quer'!D2865</f>
        <v>0</v>
      </c>
      <c r="E2865" s="22">
        <f>'Previous Trades Import_OMS Quer'!E2865</f>
        <v>0</v>
      </c>
      <c r="F2865">
        <f>'Previous Trades Import_OMS Quer'!F2865</f>
        <v>0</v>
      </c>
      <c r="G2865">
        <f>'Previous Trades Import_OMS Quer'!G2865</f>
        <v>0</v>
      </c>
      <c r="H2865">
        <f>'Previous Trades Import_OMS Quer'!H2865</f>
        <v>0</v>
      </c>
      <c r="I2865">
        <f>'Previous Trades Import_OMS Quer'!I2865</f>
        <v>0</v>
      </c>
      <c r="J2865">
        <f>'Previous Trades Import_OMS Quer'!J2865</f>
        <v>0</v>
      </c>
      <c r="K2865">
        <f>'Previous Trades Import_OMS Quer'!K2865</f>
        <v>0</v>
      </c>
      <c r="L2865">
        <f>'Previous Trades Import_OMS Quer'!L2865</f>
        <v>0</v>
      </c>
      <c r="M2865">
        <f>'Previous Trades Import_OMS Quer'!M2865</f>
        <v>0</v>
      </c>
      <c r="N2865">
        <f>'Previous Trades Import_OMS Quer'!N2865</f>
        <v>0</v>
      </c>
      <c r="O2865" t="str">
        <f>CLEAN('Previous Trades Import_OMS Quer'!O2865)</f>
        <v/>
      </c>
      <c r="Q2865" s="25">
        <f t="shared" si="88"/>
        <v>0</v>
      </c>
      <c r="R2865" s="25" t="e">
        <f>VLOOKUP(O2865,'Currency Balance'!$O$3:$Q$32,3,0)</f>
        <v>#N/A</v>
      </c>
      <c r="S2865" s="25" t="e">
        <f t="shared" si="89"/>
        <v>#N/A</v>
      </c>
    </row>
    <row r="2866" spans="1:19">
      <c r="A2866">
        <f>'Previous Trades Import_OMS Quer'!A2866</f>
        <v>0</v>
      </c>
      <c r="B2866">
        <f>'Previous Trades Import_OMS Quer'!B2866</f>
        <v>0</v>
      </c>
      <c r="C2866" s="22">
        <f>'Previous Trades Import_OMS Quer'!C2866</f>
        <v>0</v>
      </c>
      <c r="D2866">
        <f>'Previous Trades Import_OMS Quer'!D2866</f>
        <v>0</v>
      </c>
      <c r="E2866" s="22">
        <f>'Previous Trades Import_OMS Quer'!E2866</f>
        <v>0</v>
      </c>
      <c r="F2866">
        <f>'Previous Trades Import_OMS Quer'!F2866</f>
        <v>0</v>
      </c>
      <c r="G2866">
        <f>'Previous Trades Import_OMS Quer'!G2866</f>
        <v>0</v>
      </c>
      <c r="H2866">
        <f>'Previous Trades Import_OMS Quer'!H2866</f>
        <v>0</v>
      </c>
      <c r="I2866">
        <f>'Previous Trades Import_OMS Quer'!I2866</f>
        <v>0</v>
      </c>
      <c r="J2866">
        <f>'Previous Trades Import_OMS Quer'!J2866</f>
        <v>0</v>
      </c>
      <c r="K2866">
        <f>'Previous Trades Import_OMS Quer'!K2866</f>
        <v>0</v>
      </c>
      <c r="L2866">
        <f>'Previous Trades Import_OMS Quer'!L2866</f>
        <v>0</v>
      </c>
      <c r="M2866">
        <f>'Previous Trades Import_OMS Quer'!M2866</f>
        <v>0</v>
      </c>
      <c r="N2866">
        <f>'Previous Trades Import_OMS Quer'!N2866</f>
        <v>0</v>
      </c>
      <c r="O2866" t="str">
        <f>CLEAN('Previous Trades Import_OMS Quer'!O2866)</f>
        <v/>
      </c>
      <c r="Q2866" s="25">
        <f t="shared" si="88"/>
        <v>0</v>
      </c>
      <c r="R2866" s="25" t="e">
        <f>VLOOKUP(O2866,'Currency Balance'!$O$3:$Q$32,3,0)</f>
        <v>#N/A</v>
      </c>
      <c r="S2866" s="25" t="e">
        <f t="shared" si="89"/>
        <v>#N/A</v>
      </c>
    </row>
    <row r="2867" spans="1:19">
      <c r="A2867">
        <f>'Previous Trades Import_OMS Quer'!A2867</f>
        <v>0</v>
      </c>
      <c r="B2867">
        <f>'Previous Trades Import_OMS Quer'!B2867</f>
        <v>0</v>
      </c>
      <c r="C2867" s="22">
        <f>'Previous Trades Import_OMS Quer'!C2867</f>
        <v>0</v>
      </c>
      <c r="D2867">
        <f>'Previous Trades Import_OMS Quer'!D2867</f>
        <v>0</v>
      </c>
      <c r="E2867" s="22">
        <f>'Previous Trades Import_OMS Quer'!E2867</f>
        <v>0</v>
      </c>
      <c r="F2867">
        <f>'Previous Trades Import_OMS Quer'!F2867</f>
        <v>0</v>
      </c>
      <c r="G2867">
        <f>'Previous Trades Import_OMS Quer'!G2867</f>
        <v>0</v>
      </c>
      <c r="H2867">
        <f>'Previous Trades Import_OMS Quer'!H2867</f>
        <v>0</v>
      </c>
      <c r="I2867">
        <f>'Previous Trades Import_OMS Quer'!I2867</f>
        <v>0</v>
      </c>
      <c r="J2867">
        <f>'Previous Trades Import_OMS Quer'!J2867</f>
        <v>0</v>
      </c>
      <c r="K2867">
        <f>'Previous Trades Import_OMS Quer'!K2867</f>
        <v>0</v>
      </c>
      <c r="L2867">
        <f>'Previous Trades Import_OMS Quer'!L2867</f>
        <v>0</v>
      </c>
      <c r="M2867">
        <f>'Previous Trades Import_OMS Quer'!M2867</f>
        <v>0</v>
      </c>
      <c r="N2867">
        <f>'Previous Trades Import_OMS Quer'!N2867</f>
        <v>0</v>
      </c>
      <c r="O2867" t="str">
        <f>CLEAN('Previous Trades Import_OMS Quer'!O2867)</f>
        <v/>
      </c>
      <c r="Q2867" s="25">
        <f t="shared" si="88"/>
        <v>0</v>
      </c>
      <c r="R2867" s="25" t="e">
        <f>VLOOKUP(O2867,'Currency Balance'!$O$3:$Q$32,3,0)</f>
        <v>#N/A</v>
      </c>
      <c r="S2867" s="25" t="e">
        <f t="shared" si="89"/>
        <v>#N/A</v>
      </c>
    </row>
    <row r="2868" spans="1:19">
      <c r="A2868">
        <f>'Previous Trades Import_OMS Quer'!A2868</f>
        <v>0</v>
      </c>
      <c r="B2868">
        <f>'Previous Trades Import_OMS Quer'!B2868</f>
        <v>0</v>
      </c>
      <c r="C2868" s="22">
        <f>'Previous Trades Import_OMS Quer'!C2868</f>
        <v>0</v>
      </c>
      <c r="D2868">
        <f>'Previous Trades Import_OMS Quer'!D2868</f>
        <v>0</v>
      </c>
      <c r="E2868" s="22">
        <f>'Previous Trades Import_OMS Quer'!E2868</f>
        <v>0</v>
      </c>
      <c r="F2868">
        <f>'Previous Trades Import_OMS Quer'!F2868</f>
        <v>0</v>
      </c>
      <c r="G2868">
        <f>'Previous Trades Import_OMS Quer'!G2868</f>
        <v>0</v>
      </c>
      <c r="H2868">
        <f>'Previous Trades Import_OMS Quer'!H2868</f>
        <v>0</v>
      </c>
      <c r="I2868">
        <f>'Previous Trades Import_OMS Quer'!I2868</f>
        <v>0</v>
      </c>
      <c r="J2868">
        <f>'Previous Trades Import_OMS Quer'!J2868</f>
        <v>0</v>
      </c>
      <c r="K2868">
        <f>'Previous Trades Import_OMS Quer'!K2868</f>
        <v>0</v>
      </c>
      <c r="L2868">
        <f>'Previous Trades Import_OMS Quer'!L2868</f>
        <v>0</v>
      </c>
      <c r="M2868">
        <f>'Previous Trades Import_OMS Quer'!M2868</f>
        <v>0</v>
      </c>
      <c r="N2868">
        <f>'Previous Trades Import_OMS Quer'!N2868</f>
        <v>0</v>
      </c>
      <c r="O2868" t="str">
        <f>CLEAN('Previous Trades Import_OMS Quer'!O2868)</f>
        <v/>
      </c>
      <c r="Q2868" s="25">
        <f t="shared" si="88"/>
        <v>0</v>
      </c>
      <c r="R2868" s="25" t="e">
        <f>VLOOKUP(O2868,'Currency Balance'!$O$3:$Q$32,3,0)</f>
        <v>#N/A</v>
      </c>
      <c r="S2868" s="25" t="e">
        <f t="shared" si="89"/>
        <v>#N/A</v>
      </c>
    </row>
    <row r="2869" spans="1:19">
      <c r="A2869">
        <f>'Previous Trades Import_OMS Quer'!A2869</f>
        <v>0</v>
      </c>
      <c r="B2869">
        <f>'Previous Trades Import_OMS Quer'!B2869</f>
        <v>0</v>
      </c>
      <c r="C2869" s="22">
        <f>'Previous Trades Import_OMS Quer'!C2869</f>
        <v>0</v>
      </c>
      <c r="D2869">
        <f>'Previous Trades Import_OMS Quer'!D2869</f>
        <v>0</v>
      </c>
      <c r="E2869" s="22">
        <f>'Previous Trades Import_OMS Quer'!E2869</f>
        <v>0</v>
      </c>
      <c r="F2869">
        <f>'Previous Trades Import_OMS Quer'!F2869</f>
        <v>0</v>
      </c>
      <c r="G2869">
        <f>'Previous Trades Import_OMS Quer'!G2869</f>
        <v>0</v>
      </c>
      <c r="H2869">
        <f>'Previous Trades Import_OMS Quer'!H2869</f>
        <v>0</v>
      </c>
      <c r="I2869">
        <f>'Previous Trades Import_OMS Quer'!I2869</f>
        <v>0</v>
      </c>
      <c r="J2869">
        <f>'Previous Trades Import_OMS Quer'!J2869</f>
        <v>0</v>
      </c>
      <c r="K2869">
        <f>'Previous Trades Import_OMS Quer'!K2869</f>
        <v>0</v>
      </c>
      <c r="L2869">
        <f>'Previous Trades Import_OMS Quer'!L2869</f>
        <v>0</v>
      </c>
      <c r="M2869">
        <f>'Previous Trades Import_OMS Quer'!M2869</f>
        <v>0</v>
      </c>
      <c r="N2869">
        <f>'Previous Trades Import_OMS Quer'!N2869</f>
        <v>0</v>
      </c>
      <c r="O2869" t="str">
        <f>CLEAN('Previous Trades Import_OMS Quer'!O2869)</f>
        <v/>
      </c>
      <c r="Q2869" s="25">
        <f t="shared" si="88"/>
        <v>0</v>
      </c>
      <c r="R2869" s="25" t="e">
        <f>VLOOKUP(O2869,'Currency Balance'!$O$3:$Q$32,3,0)</f>
        <v>#N/A</v>
      </c>
      <c r="S2869" s="25" t="e">
        <f t="shared" si="89"/>
        <v>#N/A</v>
      </c>
    </row>
    <row r="2870" spans="1:19">
      <c r="A2870">
        <f>'Previous Trades Import_OMS Quer'!A2870</f>
        <v>0</v>
      </c>
      <c r="B2870">
        <f>'Previous Trades Import_OMS Quer'!B2870</f>
        <v>0</v>
      </c>
      <c r="C2870" s="22">
        <f>'Previous Trades Import_OMS Quer'!C2870</f>
        <v>0</v>
      </c>
      <c r="D2870">
        <f>'Previous Trades Import_OMS Quer'!D2870</f>
        <v>0</v>
      </c>
      <c r="E2870" s="22">
        <f>'Previous Trades Import_OMS Quer'!E2870</f>
        <v>0</v>
      </c>
      <c r="F2870">
        <f>'Previous Trades Import_OMS Quer'!F2870</f>
        <v>0</v>
      </c>
      <c r="G2870">
        <f>'Previous Trades Import_OMS Quer'!G2870</f>
        <v>0</v>
      </c>
      <c r="H2870">
        <f>'Previous Trades Import_OMS Quer'!H2870</f>
        <v>0</v>
      </c>
      <c r="I2870">
        <f>'Previous Trades Import_OMS Quer'!I2870</f>
        <v>0</v>
      </c>
      <c r="J2870">
        <f>'Previous Trades Import_OMS Quer'!J2870</f>
        <v>0</v>
      </c>
      <c r="K2870">
        <f>'Previous Trades Import_OMS Quer'!K2870</f>
        <v>0</v>
      </c>
      <c r="L2870">
        <f>'Previous Trades Import_OMS Quer'!L2870</f>
        <v>0</v>
      </c>
      <c r="M2870">
        <f>'Previous Trades Import_OMS Quer'!M2870</f>
        <v>0</v>
      </c>
      <c r="N2870">
        <f>'Previous Trades Import_OMS Quer'!N2870</f>
        <v>0</v>
      </c>
      <c r="O2870" t="str">
        <f>CLEAN('Previous Trades Import_OMS Quer'!O2870)</f>
        <v/>
      </c>
      <c r="Q2870" s="25">
        <f t="shared" si="88"/>
        <v>0</v>
      </c>
      <c r="R2870" s="25" t="e">
        <f>VLOOKUP(O2870,'Currency Balance'!$O$3:$Q$32,3,0)</f>
        <v>#N/A</v>
      </c>
      <c r="S2870" s="25" t="e">
        <f t="shared" si="89"/>
        <v>#N/A</v>
      </c>
    </row>
    <row r="2871" spans="1:19">
      <c r="A2871">
        <f>'Previous Trades Import_OMS Quer'!A2871</f>
        <v>0</v>
      </c>
      <c r="B2871">
        <f>'Previous Trades Import_OMS Quer'!B2871</f>
        <v>0</v>
      </c>
      <c r="C2871" s="22">
        <f>'Previous Trades Import_OMS Quer'!C2871</f>
        <v>0</v>
      </c>
      <c r="D2871">
        <f>'Previous Trades Import_OMS Quer'!D2871</f>
        <v>0</v>
      </c>
      <c r="E2871" s="22">
        <f>'Previous Trades Import_OMS Quer'!E2871</f>
        <v>0</v>
      </c>
      <c r="F2871">
        <f>'Previous Trades Import_OMS Quer'!F2871</f>
        <v>0</v>
      </c>
      <c r="G2871">
        <f>'Previous Trades Import_OMS Quer'!G2871</f>
        <v>0</v>
      </c>
      <c r="H2871">
        <f>'Previous Trades Import_OMS Quer'!H2871</f>
        <v>0</v>
      </c>
      <c r="I2871">
        <f>'Previous Trades Import_OMS Quer'!I2871</f>
        <v>0</v>
      </c>
      <c r="J2871">
        <f>'Previous Trades Import_OMS Quer'!J2871</f>
        <v>0</v>
      </c>
      <c r="K2871">
        <f>'Previous Trades Import_OMS Quer'!K2871</f>
        <v>0</v>
      </c>
      <c r="L2871">
        <f>'Previous Trades Import_OMS Quer'!L2871</f>
        <v>0</v>
      </c>
      <c r="M2871">
        <f>'Previous Trades Import_OMS Quer'!M2871</f>
        <v>0</v>
      </c>
      <c r="N2871">
        <f>'Previous Trades Import_OMS Quer'!N2871</f>
        <v>0</v>
      </c>
      <c r="O2871" t="str">
        <f>CLEAN('Previous Trades Import_OMS Quer'!O2871)</f>
        <v/>
      </c>
      <c r="Q2871" s="25">
        <f t="shared" si="88"/>
        <v>0</v>
      </c>
      <c r="R2871" s="25" t="e">
        <f>VLOOKUP(O2871,'Currency Balance'!$O$3:$Q$32,3,0)</f>
        <v>#N/A</v>
      </c>
      <c r="S2871" s="25" t="e">
        <f t="shared" si="89"/>
        <v>#N/A</v>
      </c>
    </row>
    <row r="2872" spans="1:19">
      <c r="A2872">
        <f>'Previous Trades Import_OMS Quer'!A2872</f>
        <v>0</v>
      </c>
      <c r="B2872">
        <f>'Previous Trades Import_OMS Quer'!B2872</f>
        <v>0</v>
      </c>
      <c r="C2872" s="22">
        <f>'Previous Trades Import_OMS Quer'!C2872</f>
        <v>0</v>
      </c>
      <c r="D2872">
        <f>'Previous Trades Import_OMS Quer'!D2872</f>
        <v>0</v>
      </c>
      <c r="E2872" s="22">
        <f>'Previous Trades Import_OMS Quer'!E2872</f>
        <v>0</v>
      </c>
      <c r="F2872">
        <f>'Previous Trades Import_OMS Quer'!F2872</f>
        <v>0</v>
      </c>
      <c r="G2872">
        <f>'Previous Trades Import_OMS Quer'!G2872</f>
        <v>0</v>
      </c>
      <c r="H2872">
        <f>'Previous Trades Import_OMS Quer'!H2872</f>
        <v>0</v>
      </c>
      <c r="I2872">
        <f>'Previous Trades Import_OMS Quer'!I2872</f>
        <v>0</v>
      </c>
      <c r="J2872">
        <f>'Previous Trades Import_OMS Quer'!J2872</f>
        <v>0</v>
      </c>
      <c r="K2872">
        <f>'Previous Trades Import_OMS Quer'!K2872</f>
        <v>0</v>
      </c>
      <c r="L2872">
        <f>'Previous Trades Import_OMS Quer'!L2872</f>
        <v>0</v>
      </c>
      <c r="M2872">
        <f>'Previous Trades Import_OMS Quer'!M2872</f>
        <v>0</v>
      </c>
      <c r="N2872">
        <f>'Previous Trades Import_OMS Quer'!N2872</f>
        <v>0</v>
      </c>
      <c r="O2872" t="str">
        <f>CLEAN('Previous Trades Import_OMS Quer'!O2872)</f>
        <v/>
      </c>
      <c r="Q2872" s="25">
        <f t="shared" si="88"/>
        <v>0</v>
      </c>
      <c r="R2872" s="25" t="e">
        <f>VLOOKUP(O2872,'Currency Balance'!$O$3:$Q$32,3,0)</f>
        <v>#N/A</v>
      </c>
      <c r="S2872" s="25" t="e">
        <f t="shared" si="89"/>
        <v>#N/A</v>
      </c>
    </row>
    <row r="2873" spans="1:19">
      <c r="A2873">
        <f>'Previous Trades Import_OMS Quer'!A2873</f>
        <v>0</v>
      </c>
      <c r="B2873">
        <f>'Previous Trades Import_OMS Quer'!B2873</f>
        <v>0</v>
      </c>
      <c r="C2873" s="22">
        <f>'Previous Trades Import_OMS Quer'!C2873</f>
        <v>0</v>
      </c>
      <c r="D2873">
        <f>'Previous Trades Import_OMS Quer'!D2873</f>
        <v>0</v>
      </c>
      <c r="E2873" s="22">
        <f>'Previous Trades Import_OMS Quer'!E2873</f>
        <v>0</v>
      </c>
      <c r="F2873">
        <f>'Previous Trades Import_OMS Quer'!F2873</f>
        <v>0</v>
      </c>
      <c r="G2873">
        <f>'Previous Trades Import_OMS Quer'!G2873</f>
        <v>0</v>
      </c>
      <c r="H2873">
        <f>'Previous Trades Import_OMS Quer'!H2873</f>
        <v>0</v>
      </c>
      <c r="I2873">
        <f>'Previous Trades Import_OMS Quer'!I2873</f>
        <v>0</v>
      </c>
      <c r="J2873">
        <f>'Previous Trades Import_OMS Quer'!J2873</f>
        <v>0</v>
      </c>
      <c r="K2873">
        <f>'Previous Trades Import_OMS Quer'!K2873</f>
        <v>0</v>
      </c>
      <c r="L2873">
        <f>'Previous Trades Import_OMS Quer'!L2873</f>
        <v>0</v>
      </c>
      <c r="M2873">
        <f>'Previous Trades Import_OMS Quer'!M2873</f>
        <v>0</v>
      </c>
      <c r="N2873">
        <f>'Previous Trades Import_OMS Quer'!N2873</f>
        <v>0</v>
      </c>
      <c r="O2873" t="str">
        <f>CLEAN('Previous Trades Import_OMS Quer'!O2873)</f>
        <v/>
      </c>
      <c r="Q2873" s="25">
        <f t="shared" si="88"/>
        <v>0</v>
      </c>
      <c r="R2873" s="25" t="e">
        <f>VLOOKUP(O2873,'Currency Balance'!$O$3:$Q$32,3,0)</f>
        <v>#N/A</v>
      </c>
      <c r="S2873" s="25" t="e">
        <f t="shared" si="89"/>
        <v>#N/A</v>
      </c>
    </row>
    <row r="2874" spans="1:19">
      <c r="A2874">
        <f>'Previous Trades Import_OMS Quer'!A2874</f>
        <v>0</v>
      </c>
      <c r="B2874">
        <f>'Previous Trades Import_OMS Quer'!B2874</f>
        <v>0</v>
      </c>
      <c r="C2874" s="22">
        <f>'Previous Trades Import_OMS Quer'!C2874</f>
        <v>0</v>
      </c>
      <c r="D2874">
        <f>'Previous Trades Import_OMS Quer'!D2874</f>
        <v>0</v>
      </c>
      <c r="E2874" s="22">
        <f>'Previous Trades Import_OMS Quer'!E2874</f>
        <v>0</v>
      </c>
      <c r="F2874">
        <f>'Previous Trades Import_OMS Quer'!F2874</f>
        <v>0</v>
      </c>
      <c r="G2874">
        <f>'Previous Trades Import_OMS Quer'!G2874</f>
        <v>0</v>
      </c>
      <c r="H2874">
        <f>'Previous Trades Import_OMS Quer'!H2874</f>
        <v>0</v>
      </c>
      <c r="I2874">
        <f>'Previous Trades Import_OMS Quer'!I2874</f>
        <v>0</v>
      </c>
      <c r="J2874">
        <f>'Previous Trades Import_OMS Quer'!J2874</f>
        <v>0</v>
      </c>
      <c r="K2874">
        <f>'Previous Trades Import_OMS Quer'!K2874</f>
        <v>0</v>
      </c>
      <c r="L2874">
        <f>'Previous Trades Import_OMS Quer'!L2874</f>
        <v>0</v>
      </c>
      <c r="M2874">
        <f>'Previous Trades Import_OMS Quer'!M2874</f>
        <v>0</v>
      </c>
      <c r="N2874">
        <f>'Previous Trades Import_OMS Quer'!N2874</f>
        <v>0</v>
      </c>
      <c r="O2874" t="str">
        <f>CLEAN('Previous Trades Import_OMS Quer'!O2874)</f>
        <v/>
      </c>
      <c r="Q2874" s="25">
        <f t="shared" si="88"/>
        <v>0</v>
      </c>
      <c r="R2874" s="25" t="e">
        <f>VLOOKUP(O2874,'Currency Balance'!$O$3:$Q$32,3,0)</f>
        <v>#N/A</v>
      </c>
      <c r="S2874" s="25" t="e">
        <f t="shared" si="89"/>
        <v>#N/A</v>
      </c>
    </row>
    <row r="2875" spans="1:19">
      <c r="A2875">
        <f>'Previous Trades Import_OMS Quer'!A2875</f>
        <v>0</v>
      </c>
      <c r="B2875">
        <f>'Previous Trades Import_OMS Quer'!B2875</f>
        <v>0</v>
      </c>
      <c r="C2875" s="22">
        <f>'Previous Trades Import_OMS Quer'!C2875</f>
        <v>0</v>
      </c>
      <c r="D2875">
        <f>'Previous Trades Import_OMS Quer'!D2875</f>
        <v>0</v>
      </c>
      <c r="E2875" s="22">
        <f>'Previous Trades Import_OMS Quer'!E2875</f>
        <v>0</v>
      </c>
      <c r="F2875">
        <f>'Previous Trades Import_OMS Quer'!F2875</f>
        <v>0</v>
      </c>
      <c r="G2875">
        <f>'Previous Trades Import_OMS Quer'!G2875</f>
        <v>0</v>
      </c>
      <c r="H2875">
        <f>'Previous Trades Import_OMS Quer'!H2875</f>
        <v>0</v>
      </c>
      <c r="I2875">
        <f>'Previous Trades Import_OMS Quer'!I2875</f>
        <v>0</v>
      </c>
      <c r="J2875">
        <f>'Previous Trades Import_OMS Quer'!J2875</f>
        <v>0</v>
      </c>
      <c r="K2875">
        <f>'Previous Trades Import_OMS Quer'!K2875</f>
        <v>0</v>
      </c>
      <c r="L2875">
        <f>'Previous Trades Import_OMS Quer'!L2875</f>
        <v>0</v>
      </c>
      <c r="M2875">
        <f>'Previous Trades Import_OMS Quer'!M2875</f>
        <v>0</v>
      </c>
      <c r="N2875">
        <f>'Previous Trades Import_OMS Quer'!N2875</f>
        <v>0</v>
      </c>
      <c r="O2875" t="str">
        <f>CLEAN('Previous Trades Import_OMS Quer'!O2875)</f>
        <v/>
      </c>
      <c r="Q2875" s="25">
        <f t="shared" si="88"/>
        <v>0</v>
      </c>
      <c r="R2875" s="25" t="e">
        <f>VLOOKUP(O2875,'Currency Balance'!$O$3:$Q$32,3,0)</f>
        <v>#N/A</v>
      </c>
      <c r="S2875" s="25" t="e">
        <f t="shared" si="89"/>
        <v>#N/A</v>
      </c>
    </row>
    <row r="2876" spans="1:19">
      <c r="A2876">
        <f>'Previous Trades Import_OMS Quer'!A2876</f>
        <v>0</v>
      </c>
      <c r="B2876">
        <f>'Previous Trades Import_OMS Quer'!B2876</f>
        <v>0</v>
      </c>
      <c r="C2876" s="22">
        <f>'Previous Trades Import_OMS Quer'!C2876</f>
        <v>0</v>
      </c>
      <c r="D2876">
        <f>'Previous Trades Import_OMS Quer'!D2876</f>
        <v>0</v>
      </c>
      <c r="E2876" s="22">
        <f>'Previous Trades Import_OMS Quer'!E2876</f>
        <v>0</v>
      </c>
      <c r="F2876">
        <f>'Previous Trades Import_OMS Quer'!F2876</f>
        <v>0</v>
      </c>
      <c r="G2876">
        <f>'Previous Trades Import_OMS Quer'!G2876</f>
        <v>0</v>
      </c>
      <c r="H2876">
        <f>'Previous Trades Import_OMS Quer'!H2876</f>
        <v>0</v>
      </c>
      <c r="I2876">
        <f>'Previous Trades Import_OMS Quer'!I2876</f>
        <v>0</v>
      </c>
      <c r="J2876">
        <f>'Previous Trades Import_OMS Quer'!J2876</f>
        <v>0</v>
      </c>
      <c r="K2876">
        <f>'Previous Trades Import_OMS Quer'!K2876</f>
        <v>0</v>
      </c>
      <c r="L2876">
        <f>'Previous Trades Import_OMS Quer'!L2876</f>
        <v>0</v>
      </c>
      <c r="M2876">
        <f>'Previous Trades Import_OMS Quer'!M2876</f>
        <v>0</v>
      </c>
      <c r="N2876">
        <f>'Previous Trades Import_OMS Quer'!N2876</f>
        <v>0</v>
      </c>
      <c r="O2876" t="str">
        <f>CLEAN('Previous Trades Import_OMS Quer'!O2876)</f>
        <v/>
      </c>
      <c r="Q2876" s="25">
        <f t="shared" si="88"/>
        <v>0</v>
      </c>
      <c r="R2876" s="25" t="e">
        <f>VLOOKUP(O2876,'Currency Balance'!$O$3:$Q$32,3,0)</f>
        <v>#N/A</v>
      </c>
      <c r="S2876" s="25" t="e">
        <f t="shared" si="89"/>
        <v>#N/A</v>
      </c>
    </row>
    <row r="2877" spans="1:19">
      <c r="A2877">
        <f>'Previous Trades Import_OMS Quer'!A2877</f>
        <v>0</v>
      </c>
      <c r="B2877">
        <f>'Previous Trades Import_OMS Quer'!B2877</f>
        <v>0</v>
      </c>
      <c r="C2877" s="22">
        <f>'Previous Trades Import_OMS Quer'!C2877</f>
        <v>0</v>
      </c>
      <c r="D2877">
        <f>'Previous Trades Import_OMS Quer'!D2877</f>
        <v>0</v>
      </c>
      <c r="E2877" s="22">
        <f>'Previous Trades Import_OMS Quer'!E2877</f>
        <v>0</v>
      </c>
      <c r="F2877">
        <f>'Previous Trades Import_OMS Quer'!F2877</f>
        <v>0</v>
      </c>
      <c r="G2877">
        <f>'Previous Trades Import_OMS Quer'!G2877</f>
        <v>0</v>
      </c>
      <c r="H2877">
        <f>'Previous Trades Import_OMS Quer'!H2877</f>
        <v>0</v>
      </c>
      <c r="I2877">
        <f>'Previous Trades Import_OMS Quer'!I2877</f>
        <v>0</v>
      </c>
      <c r="J2877">
        <f>'Previous Trades Import_OMS Quer'!J2877</f>
        <v>0</v>
      </c>
      <c r="K2877">
        <f>'Previous Trades Import_OMS Quer'!K2877</f>
        <v>0</v>
      </c>
      <c r="L2877">
        <f>'Previous Trades Import_OMS Quer'!L2877</f>
        <v>0</v>
      </c>
      <c r="M2877">
        <f>'Previous Trades Import_OMS Quer'!M2877</f>
        <v>0</v>
      </c>
      <c r="N2877">
        <f>'Previous Trades Import_OMS Quer'!N2877</f>
        <v>0</v>
      </c>
      <c r="O2877" t="str">
        <f>CLEAN('Previous Trades Import_OMS Quer'!O2877)</f>
        <v/>
      </c>
      <c r="Q2877" s="25">
        <f t="shared" si="88"/>
        <v>0</v>
      </c>
      <c r="R2877" s="25" t="e">
        <f>VLOOKUP(O2877,'Currency Balance'!$O$3:$Q$32,3,0)</f>
        <v>#N/A</v>
      </c>
      <c r="S2877" s="25" t="e">
        <f t="shared" si="89"/>
        <v>#N/A</v>
      </c>
    </row>
    <row r="2878" spans="1:19">
      <c r="A2878">
        <f>'Previous Trades Import_OMS Quer'!A2878</f>
        <v>0</v>
      </c>
      <c r="B2878">
        <f>'Previous Trades Import_OMS Quer'!B2878</f>
        <v>0</v>
      </c>
      <c r="C2878" s="22">
        <f>'Previous Trades Import_OMS Quer'!C2878</f>
        <v>0</v>
      </c>
      <c r="D2878">
        <f>'Previous Trades Import_OMS Quer'!D2878</f>
        <v>0</v>
      </c>
      <c r="E2878" s="22">
        <f>'Previous Trades Import_OMS Quer'!E2878</f>
        <v>0</v>
      </c>
      <c r="F2878">
        <f>'Previous Trades Import_OMS Quer'!F2878</f>
        <v>0</v>
      </c>
      <c r="G2878">
        <f>'Previous Trades Import_OMS Quer'!G2878</f>
        <v>0</v>
      </c>
      <c r="H2878">
        <f>'Previous Trades Import_OMS Quer'!H2878</f>
        <v>0</v>
      </c>
      <c r="I2878">
        <f>'Previous Trades Import_OMS Quer'!I2878</f>
        <v>0</v>
      </c>
      <c r="J2878">
        <f>'Previous Trades Import_OMS Quer'!J2878</f>
        <v>0</v>
      </c>
      <c r="K2878">
        <f>'Previous Trades Import_OMS Quer'!K2878</f>
        <v>0</v>
      </c>
      <c r="L2878">
        <f>'Previous Trades Import_OMS Quer'!L2878</f>
        <v>0</v>
      </c>
      <c r="M2878">
        <f>'Previous Trades Import_OMS Quer'!M2878</f>
        <v>0</v>
      </c>
      <c r="N2878">
        <f>'Previous Trades Import_OMS Quer'!N2878</f>
        <v>0</v>
      </c>
      <c r="O2878" t="str">
        <f>CLEAN('Previous Trades Import_OMS Quer'!O2878)</f>
        <v/>
      </c>
      <c r="Q2878" s="25">
        <f t="shared" si="88"/>
        <v>0</v>
      </c>
      <c r="R2878" s="25" t="e">
        <f>VLOOKUP(O2878,'Currency Balance'!$O$3:$Q$32,3,0)</f>
        <v>#N/A</v>
      </c>
      <c r="S2878" s="25" t="e">
        <f t="shared" si="89"/>
        <v>#N/A</v>
      </c>
    </row>
    <row r="2879" spans="1:19">
      <c r="A2879">
        <f>'Previous Trades Import_OMS Quer'!A2879</f>
        <v>0</v>
      </c>
      <c r="B2879">
        <f>'Previous Trades Import_OMS Quer'!B2879</f>
        <v>0</v>
      </c>
      <c r="C2879" s="22">
        <f>'Previous Trades Import_OMS Quer'!C2879</f>
        <v>0</v>
      </c>
      <c r="D2879">
        <f>'Previous Trades Import_OMS Quer'!D2879</f>
        <v>0</v>
      </c>
      <c r="E2879" s="22">
        <f>'Previous Trades Import_OMS Quer'!E2879</f>
        <v>0</v>
      </c>
      <c r="F2879">
        <f>'Previous Trades Import_OMS Quer'!F2879</f>
        <v>0</v>
      </c>
      <c r="G2879">
        <f>'Previous Trades Import_OMS Quer'!G2879</f>
        <v>0</v>
      </c>
      <c r="H2879">
        <f>'Previous Trades Import_OMS Quer'!H2879</f>
        <v>0</v>
      </c>
      <c r="I2879">
        <f>'Previous Trades Import_OMS Quer'!I2879</f>
        <v>0</v>
      </c>
      <c r="J2879">
        <f>'Previous Trades Import_OMS Quer'!J2879</f>
        <v>0</v>
      </c>
      <c r="K2879">
        <f>'Previous Trades Import_OMS Quer'!K2879</f>
        <v>0</v>
      </c>
      <c r="L2879">
        <f>'Previous Trades Import_OMS Quer'!L2879</f>
        <v>0</v>
      </c>
      <c r="M2879">
        <f>'Previous Trades Import_OMS Quer'!M2879</f>
        <v>0</v>
      </c>
      <c r="N2879">
        <f>'Previous Trades Import_OMS Quer'!N2879</f>
        <v>0</v>
      </c>
      <c r="O2879" t="str">
        <f>CLEAN('Previous Trades Import_OMS Quer'!O2879)</f>
        <v/>
      </c>
      <c r="Q2879" s="25">
        <f t="shared" si="88"/>
        <v>0</v>
      </c>
      <c r="R2879" s="25" t="e">
        <f>VLOOKUP(O2879,'Currency Balance'!$O$3:$Q$32,3,0)</f>
        <v>#N/A</v>
      </c>
      <c r="S2879" s="25" t="e">
        <f t="shared" si="89"/>
        <v>#N/A</v>
      </c>
    </row>
    <row r="2880" spans="1:19">
      <c r="A2880">
        <f>'Previous Trades Import_OMS Quer'!A2880</f>
        <v>0</v>
      </c>
      <c r="B2880">
        <f>'Previous Trades Import_OMS Quer'!B2880</f>
        <v>0</v>
      </c>
      <c r="C2880" s="22">
        <f>'Previous Trades Import_OMS Quer'!C2880</f>
        <v>0</v>
      </c>
      <c r="D2880">
        <f>'Previous Trades Import_OMS Quer'!D2880</f>
        <v>0</v>
      </c>
      <c r="E2880" s="22">
        <f>'Previous Trades Import_OMS Quer'!E2880</f>
        <v>0</v>
      </c>
      <c r="F2880">
        <f>'Previous Trades Import_OMS Quer'!F2880</f>
        <v>0</v>
      </c>
      <c r="G2880">
        <f>'Previous Trades Import_OMS Quer'!G2880</f>
        <v>0</v>
      </c>
      <c r="H2880">
        <f>'Previous Trades Import_OMS Quer'!H2880</f>
        <v>0</v>
      </c>
      <c r="I2880">
        <f>'Previous Trades Import_OMS Quer'!I2880</f>
        <v>0</v>
      </c>
      <c r="J2880">
        <f>'Previous Trades Import_OMS Quer'!J2880</f>
        <v>0</v>
      </c>
      <c r="K2880">
        <f>'Previous Trades Import_OMS Quer'!K2880</f>
        <v>0</v>
      </c>
      <c r="L2880">
        <f>'Previous Trades Import_OMS Quer'!L2880</f>
        <v>0</v>
      </c>
      <c r="M2880">
        <f>'Previous Trades Import_OMS Quer'!M2880</f>
        <v>0</v>
      </c>
      <c r="N2880">
        <f>'Previous Trades Import_OMS Quer'!N2880</f>
        <v>0</v>
      </c>
      <c r="O2880" t="str">
        <f>CLEAN('Previous Trades Import_OMS Quer'!O2880)</f>
        <v/>
      </c>
      <c r="Q2880" s="25">
        <f t="shared" si="88"/>
        <v>0</v>
      </c>
      <c r="R2880" s="25" t="e">
        <f>VLOOKUP(O2880,'Currency Balance'!$O$3:$Q$32,3,0)</f>
        <v>#N/A</v>
      </c>
      <c r="S2880" s="25" t="e">
        <f t="shared" si="89"/>
        <v>#N/A</v>
      </c>
    </row>
    <row r="2881" spans="1:19">
      <c r="A2881">
        <f>'Previous Trades Import_OMS Quer'!A2881</f>
        <v>0</v>
      </c>
      <c r="B2881">
        <f>'Previous Trades Import_OMS Quer'!B2881</f>
        <v>0</v>
      </c>
      <c r="C2881" s="22">
        <f>'Previous Trades Import_OMS Quer'!C2881</f>
        <v>0</v>
      </c>
      <c r="D2881">
        <f>'Previous Trades Import_OMS Quer'!D2881</f>
        <v>0</v>
      </c>
      <c r="E2881" s="22">
        <f>'Previous Trades Import_OMS Quer'!E2881</f>
        <v>0</v>
      </c>
      <c r="F2881">
        <f>'Previous Trades Import_OMS Quer'!F2881</f>
        <v>0</v>
      </c>
      <c r="G2881">
        <f>'Previous Trades Import_OMS Quer'!G2881</f>
        <v>0</v>
      </c>
      <c r="H2881">
        <f>'Previous Trades Import_OMS Quer'!H2881</f>
        <v>0</v>
      </c>
      <c r="I2881">
        <f>'Previous Trades Import_OMS Quer'!I2881</f>
        <v>0</v>
      </c>
      <c r="J2881">
        <f>'Previous Trades Import_OMS Quer'!J2881</f>
        <v>0</v>
      </c>
      <c r="K2881">
        <f>'Previous Trades Import_OMS Quer'!K2881</f>
        <v>0</v>
      </c>
      <c r="L2881">
        <f>'Previous Trades Import_OMS Quer'!L2881</f>
        <v>0</v>
      </c>
      <c r="M2881">
        <f>'Previous Trades Import_OMS Quer'!M2881</f>
        <v>0</v>
      </c>
      <c r="N2881">
        <f>'Previous Trades Import_OMS Quer'!N2881</f>
        <v>0</v>
      </c>
      <c r="O2881" t="str">
        <f>CLEAN('Previous Trades Import_OMS Quer'!O2881)</f>
        <v/>
      </c>
      <c r="Q2881" s="25">
        <f t="shared" si="88"/>
        <v>0</v>
      </c>
      <c r="R2881" s="25" t="e">
        <f>VLOOKUP(O2881,'Currency Balance'!$O$3:$Q$32,3,0)</f>
        <v>#N/A</v>
      </c>
      <c r="S2881" s="25" t="e">
        <f t="shared" si="89"/>
        <v>#N/A</v>
      </c>
    </row>
    <row r="2882" spans="1:19">
      <c r="A2882">
        <f>'Previous Trades Import_OMS Quer'!A2882</f>
        <v>0</v>
      </c>
      <c r="B2882">
        <f>'Previous Trades Import_OMS Quer'!B2882</f>
        <v>0</v>
      </c>
      <c r="C2882" s="22">
        <f>'Previous Trades Import_OMS Quer'!C2882</f>
        <v>0</v>
      </c>
      <c r="D2882">
        <f>'Previous Trades Import_OMS Quer'!D2882</f>
        <v>0</v>
      </c>
      <c r="E2882" s="22">
        <f>'Previous Trades Import_OMS Quer'!E2882</f>
        <v>0</v>
      </c>
      <c r="F2882">
        <f>'Previous Trades Import_OMS Quer'!F2882</f>
        <v>0</v>
      </c>
      <c r="G2882">
        <f>'Previous Trades Import_OMS Quer'!G2882</f>
        <v>0</v>
      </c>
      <c r="H2882">
        <f>'Previous Trades Import_OMS Quer'!H2882</f>
        <v>0</v>
      </c>
      <c r="I2882">
        <f>'Previous Trades Import_OMS Quer'!I2882</f>
        <v>0</v>
      </c>
      <c r="J2882">
        <f>'Previous Trades Import_OMS Quer'!J2882</f>
        <v>0</v>
      </c>
      <c r="K2882">
        <f>'Previous Trades Import_OMS Quer'!K2882</f>
        <v>0</v>
      </c>
      <c r="L2882">
        <f>'Previous Trades Import_OMS Quer'!L2882</f>
        <v>0</v>
      </c>
      <c r="M2882">
        <f>'Previous Trades Import_OMS Quer'!M2882</f>
        <v>0</v>
      </c>
      <c r="N2882">
        <f>'Previous Trades Import_OMS Quer'!N2882</f>
        <v>0</v>
      </c>
      <c r="O2882" t="str">
        <f>CLEAN('Previous Trades Import_OMS Quer'!O2882)</f>
        <v/>
      </c>
      <c r="Q2882" s="25">
        <f t="shared" ref="Q2882:Q2945" si="90">IF(G2882="sell",M2882,-M2882)</f>
        <v>0</v>
      </c>
      <c r="R2882" s="25" t="e">
        <f>VLOOKUP(O2882,'Currency Balance'!$O$3:$Q$32,3,0)</f>
        <v>#N/A</v>
      </c>
      <c r="S2882" s="25" t="e">
        <f t="shared" ref="S2882:S2945" si="91">Q2882/R2882</f>
        <v>#N/A</v>
      </c>
    </row>
    <row r="2883" spans="1:19">
      <c r="A2883">
        <f>'Previous Trades Import_OMS Quer'!A2883</f>
        <v>0</v>
      </c>
      <c r="B2883">
        <f>'Previous Trades Import_OMS Quer'!B2883</f>
        <v>0</v>
      </c>
      <c r="C2883" s="22">
        <f>'Previous Trades Import_OMS Quer'!C2883</f>
        <v>0</v>
      </c>
      <c r="D2883">
        <f>'Previous Trades Import_OMS Quer'!D2883</f>
        <v>0</v>
      </c>
      <c r="E2883" s="22">
        <f>'Previous Trades Import_OMS Quer'!E2883</f>
        <v>0</v>
      </c>
      <c r="F2883">
        <f>'Previous Trades Import_OMS Quer'!F2883</f>
        <v>0</v>
      </c>
      <c r="G2883">
        <f>'Previous Trades Import_OMS Quer'!G2883</f>
        <v>0</v>
      </c>
      <c r="H2883">
        <f>'Previous Trades Import_OMS Quer'!H2883</f>
        <v>0</v>
      </c>
      <c r="I2883">
        <f>'Previous Trades Import_OMS Quer'!I2883</f>
        <v>0</v>
      </c>
      <c r="J2883">
        <f>'Previous Trades Import_OMS Quer'!J2883</f>
        <v>0</v>
      </c>
      <c r="K2883">
        <f>'Previous Trades Import_OMS Quer'!K2883</f>
        <v>0</v>
      </c>
      <c r="L2883">
        <f>'Previous Trades Import_OMS Quer'!L2883</f>
        <v>0</v>
      </c>
      <c r="M2883">
        <f>'Previous Trades Import_OMS Quer'!M2883</f>
        <v>0</v>
      </c>
      <c r="N2883">
        <f>'Previous Trades Import_OMS Quer'!N2883</f>
        <v>0</v>
      </c>
      <c r="O2883" t="str">
        <f>CLEAN('Previous Trades Import_OMS Quer'!O2883)</f>
        <v/>
      </c>
      <c r="Q2883" s="25">
        <f t="shared" si="90"/>
        <v>0</v>
      </c>
      <c r="R2883" s="25" t="e">
        <f>VLOOKUP(O2883,'Currency Balance'!$O$3:$Q$32,3,0)</f>
        <v>#N/A</v>
      </c>
      <c r="S2883" s="25" t="e">
        <f t="shared" si="91"/>
        <v>#N/A</v>
      </c>
    </row>
    <row r="2884" spans="1:19">
      <c r="A2884">
        <f>'Previous Trades Import_OMS Quer'!A2884</f>
        <v>0</v>
      </c>
      <c r="B2884">
        <f>'Previous Trades Import_OMS Quer'!B2884</f>
        <v>0</v>
      </c>
      <c r="C2884" s="22">
        <f>'Previous Trades Import_OMS Quer'!C2884</f>
        <v>0</v>
      </c>
      <c r="D2884">
        <f>'Previous Trades Import_OMS Quer'!D2884</f>
        <v>0</v>
      </c>
      <c r="E2884" s="22">
        <f>'Previous Trades Import_OMS Quer'!E2884</f>
        <v>0</v>
      </c>
      <c r="F2884">
        <f>'Previous Trades Import_OMS Quer'!F2884</f>
        <v>0</v>
      </c>
      <c r="G2884">
        <f>'Previous Trades Import_OMS Quer'!G2884</f>
        <v>0</v>
      </c>
      <c r="H2884">
        <f>'Previous Trades Import_OMS Quer'!H2884</f>
        <v>0</v>
      </c>
      <c r="I2884">
        <f>'Previous Trades Import_OMS Quer'!I2884</f>
        <v>0</v>
      </c>
      <c r="J2884">
        <f>'Previous Trades Import_OMS Quer'!J2884</f>
        <v>0</v>
      </c>
      <c r="K2884">
        <f>'Previous Trades Import_OMS Quer'!K2884</f>
        <v>0</v>
      </c>
      <c r="L2884">
        <f>'Previous Trades Import_OMS Quer'!L2884</f>
        <v>0</v>
      </c>
      <c r="M2884">
        <f>'Previous Trades Import_OMS Quer'!M2884</f>
        <v>0</v>
      </c>
      <c r="N2884">
        <f>'Previous Trades Import_OMS Quer'!N2884</f>
        <v>0</v>
      </c>
      <c r="O2884" t="str">
        <f>CLEAN('Previous Trades Import_OMS Quer'!O2884)</f>
        <v/>
      </c>
      <c r="Q2884" s="25">
        <f t="shared" si="90"/>
        <v>0</v>
      </c>
      <c r="R2884" s="25" t="e">
        <f>VLOOKUP(O2884,'Currency Balance'!$O$3:$Q$32,3,0)</f>
        <v>#N/A</v>
      </c>
      <c r="S2884" s="25" t="e">
        <f t="shared" si="91"/>
        <v>#N/A</v>
      </c>
    </row>
    <row r="2885" spans="1:19">
      <c r="A2885">
        <f>'Previous Trades Import_OMS Quer'!A2885</f>
        <v>0</v>
      </c>
      <c r="B2885">
        <f>'Previous Trades Import_OMS Quer'!B2885</f>
        <v>0</v>
      </c>
      <c r="C2885" s="22">
        <f>'Previous Trades Import_OMS Quer'!C2885</f>
        <v>0</v>
      </c>
      <c r="D2885">
        <f>'Previous Trades Import_OMS Quer'!D2885</f>
        <v>0</v>
      </c>
      <c r="E2885" s="22">
        <f>'Previous Trades Import_OMS Quer'!E2885</f>
        <v>0</v>
      </c>
      <c r="F2885">
        <f>'Previous Trades Import_OMS Quer'!F2885</f>
        <v>0</v>
      </c>
      <c r="G2885">
        <f>'Previous Trades Import_OMS Quer'!G2885</f>
        <v>0</v>
      </c>
      <c r="H2885">
        <f>'Previous Trades Import_OMS Quer'!H2885</f>
        <v>0</v>
      </c>
      <c r="I2885">
        <f>'Previous Trades Import_OMS Quer'!I2885</f>
        <v>0</v>
      </c>
      <c r="J2885">
        <f>'Previous Trades Import_OMS Quer'!J2885</f>
        <v>0</v>
      </c>
      <c r="K2885">
        <f>'Previous Trades Import_OMS Quer'!K2885</f>
        <v>0</v>
      </c>
      <c r="L2885">
        <f>'Previous Trades Import_OMS Quer'!L2885</f>
        <v>0</v>
      </c>
      <c r="M2885">
        <f>'Previous Trades Import_OMS Quer'!M2885</f>
        <v>0</v>
      </c>
      <c r="N2885">
        <f>'Previous Trades Import_OMS Quer'!N2885</f>
        <v>0</v>
      </c>
      <c r="O2885" t="str">
        <f>CLEAN('Previous Trades Import_OMS Quer'!O2885)</f>
        <v/>
      </c>
      <c r="Q2885" s="25">
        <f t="shared" si="90"/>
        <v>0</v>
      </c>
      <c r="R2885" s="25" t="e">
        <f>VLOOKUP(O2885,'Currency Balance'!$O$3:$Q$32,3,0)</f>
        <v>#N/A</v>
      </c>
      <c r="S2885" s="25" t="e">
        <f t="shared" si="91"/>
        <v>#N/A</v>
      </c>
    </row>
    <row r="2886" spans="1:19">
      <c r="A2886">
        <f>'Previous Trades Import_OMS Quer'!A2886</f>
        <v>0</v>
      </c>
      <c r="B2886">
        <f>'Previous Trades Import_OMS Quer'!B2886</f>
        <v>0</v>
      </c>
      <c r="C2886" s="22">
        <f>'Previous Trades Import_OMS Quer'!C2886</f>
        <v>0</v>
      </c>
      <c r="D2886">
        <f>'Previous Trades Import_OMS Quer'!D2886</f>
        <v>0</v>
      </c>
      <c r="E2886" s="22">
        <f>'Previous Trades Import_OMS Quer'!E2886</f>
        <v>0</v>
      </c>
      <c r="F2886">
        <f>'Previous Trades Import_OMS Quer'!F2886</f>
        <v>0</v>
      </c>
      <c r="G2886">
        <f>'Previous Trades Import_OMS Quer'!G2886</f>
        <v>0</v>
      </c>
      <c r="H2886">
        <f>'Previous Trades Import_OMS Quer'!H2886</f>
        <v>0</v>
      </c>
      <c r="I2886">
        <f>'Previous Trades Import_OMS Quer'!I2886</f>
        <v>0</v>
      </c>
      <c r="J2886">
        <f>'Previous Trades Import_OMS Quer'!J2886</f>
        <v>0</v>
      </c>
      <c r="K2886">
        <f>'Previous Trades Import_OMS Quer'!K2886</f>
        <v>0</v>
      </c>
      <c r="L2886">
        <f>'Previous Trades Import_OMS Quer'!L2886</f>
        <v>0</v>
      </c>
      <c r="M2886">
        <f>'Previous Trades Import_OMS Quer'!M2886</f>
        <v>0</v>
      </c>
      <c r="N2886">
        <f>'Previous Trades Import_OMS Quer'!N2886</f>
        <v>0</v>
      </c>
      <c r="O2886" t="str">
        <f>CLEAN('Previous Trades Import_OMS Quer'!O2886)</f>
        <v/>
      </c>
      <c r="Q2886" s="25">
        <f t="shared" si="90"/>
        <v>0</v>
      </c>
      <c r="R2886" s="25" t="e">
        <f>VLOOKUP(O2886,'Currency Balance'!$O$3:$Q$32,3,0)</f>
        <v>#N/A</v>
      </c>
      <c r="S2886" s="25" t="e">
        <f t="shared" si="91"/>
        <v>#N/A</v>
      </c>
    </row>
    <row r="2887" spans="1:19">
      <c r="A2887">
        <f>'Previous Trades Import_OMS Quer'!A2887</f>
        <v>0</v>
      </c>
      <c r="B2887">
        <f>'Previous Trades Import_OMS Quer'!B2887</f>
        <v>0</v>
      </c>
      <c r="C2887" s="22">
        <f>'Previous Trades Import_OMS Quer'!C2887</f>
        <v>0</v>
      </c>
      <c r="D2887">
        <f>'Previous Trades Import_OMS Quer'!D2887</f>
        <v>0</v>
      </c>
      <c r="E2887" s="22">
        <f>'Previous Trades Import_OMS Quer'!E2887</f>
        <v>0</v>
      </c>
      <c r="F2887">
        <f>'Previous Trades Import_OMS Quer'!F2887</f>
        <v>0</v>
      </c>
      <c r="G2887">
        <f>'Previous Trades Import_OMS Quer'!G2887</f>
        <v>0</v>
      </c>
      <c r="H2887">
        <f>'Previous Trades Import_OMS Quer'!H2887</f>
        <v>0</v>
      </c>
      <c r="I2887">
        <f>'Previous Trades Import_OMS Quer'!I2887</f>
        <v>0</v>
      </c>
      <c r="J2887">
        <f>'Previous Trades Import_OMS Quer'!J2887</f>
        <v>0</v>
      </c>
      <c r="K2887">
        <f>'Previous Trades Import_OMS Quer'!K2887</f>
        <v>0</v>
      </c>
      <c r="L2887">
        <f>'Previous Trades Import_OMS Quer'!L2887</f>
        <v>0</v>
      </c>
      <c r="M2887">
        <f>'Previous Trades Import_OMS Quer'!M2887</f>
        <v>0</v>
      </c>
      <c r="N2887">
        <f>'Previous Trades Import_OMS Quer'!N2887</f>
        <v>0</v>
      </c>
      <c r="O2887" t="str">
        <f>CLEAN('Previous Trades Import_OMS Quer'!O2887)</f>
        <v/>
      </c>
      <c r="Q2887" s="25">
        <f t="shared" si="90"/>
        <v>0</v>
      </c>
      <c r="R2887" s="25" t="e">
        <f>VLOOKUP(O2887,'Currency Balance'!$O$3:$Q$32,3,0)</f>
        <v>#N/A</v>
      </c>
      <c r="S2887" s="25" t="e">
        <f t="shared" si="91"/>
        <v>#N/A</v>
      </c>
    </row>
    <row r="2888" spans="1:19">
      <c r="A2888">
        <f>'Previous Trades Import_OMS Quer'!A2888</f>
        <v>0</v>
      </c>
      <c r="B2888">
        <f>'Previous Trades Import_OMS Quer'!B2888</f>
        <v>0</v>
      </c>
      <c r="C2888" s="22">
        <f>'Previous Trades Import_OMS Quer'!C2888</f>
        <v>0</v>
      </c>
      <c r="D2888">
        <f>'Previous Trades Import_OMS Quer'!D2888</f>
        <v>0</v>
      </c>
      <c r="E2888" s="22">
        <f>'Previous Trades Import_OMS Quer'!E2888</f>
        <v>0</v>
      </c>
      <c r="F2888">
        <f>'Previous Trades Import_OMS Quer'!F2888</f>
        <v>0</v>
      </c>
      <c r="G2888">
        <f>'Previous Trades Import_OMS Quer'!G2888</f>
        <v>0</v>
      </c>
      <c r="H2888">
        <f>'Previous Trades Import_OMS Quer'!H2888</f>
        <v>0</v>
      </c>
      <c r="I2888">
        <f>'Previous Trades Import_OMS Quer'!I2888</f>
        <v>0</v>
      </c>
      <c r="J2888">
        <f>'Previous Trades Import_OMS Quer'!J2888</f>
        <v>0</v>
      </c>
      <c r="K2888">
        <f>'Previous Trades Import_OMS Quer'!K2888</f>
        <v>0</v>
      </c>
      <c r="L2888">
        <f>'Previous Trades Import_OMS Quer'!L2888</f>
        <v>0</v>
      </c>
      <c r="M2888">
        <f>'Previous Trades Import_OMS Quer'!M2888</f>
        <v>0</v>
      </c>
      <c r="N2888">
        <f>'Previous Trades Import_OMS Quer'!N2888</f>
        <v>0</v>
      </c>
      <c r="O2888" t="str">
        <f>CLEAN('Previous Trades Import_OMS Quer'!O2888)</f>
        <v/>
      </c>
      <c r="Q2888" s="25">
        <f t="shared" si="90"/>
        <v>0</v>
      </c>
      <c r="R2888" s="25" t="e">
        <f>VLOOKUP(O2888,'Currency Balance'!$O$3:$Q$32,3,0)</f>
        <v>#N/A</v>
      </c>
      <c r="S2888" s="25" t="e">
        <f t="shared" si="91"/>
        <v>#N/A</v>
      </c>
    </row>
    <row r="2889" spans="1:19">
      <c r="A2889">
        <f>'Previous Trades Import_OMS Quer'!A2889</f>
        <v>0</v>
      </c>
      <c r="B2889">
        <f>'Previous Trades Import_OMS Quer'!B2889</f>
        <v>0</v>
      </c>
      <c r="C2889" s="22">
        <f>'Previous Trades Import_OMS Quer'!C2889</f>
        <v>0</v>
      </c>
      <c r="D2889">
        <f>'Previous Trades Import_OMS Quer'!D2889</f>
        <v>0</v>
      </c>
      <c r="E2889" s="22">
        <f>'Previous Trades Import_OMS Quer'!E2889</f>
        <v>0</v>
      </c>
      <c r="F2889">
        <f>'Previous Trades Import_OMS Quer'!F2889</f>
        <v>0</v>
      </c>
      <c r="G2889">
        <f>'Previous Trades Import_OMS Quer'!G2889</f>
        <v>0</v>
      </c>
      <c r="H2889">
        <f>'Previous Trades Import_OMS Quer'!H2889</f>
        <v>0</v>
      </c>
      <c r="I2889">
        <f>'Previous Trades Import_OMS Quer'!I2889</f>
        <v>0</v>
      </c>
      <c r="J2889">
        <f>'Previous Trades Import_OMS Quer'!J2889</f>
        <v>0</v>
      </c>
      <c r="K2889">
        <f>'Previous Trades Import_OMS Quer'!K2889</f>
        <v>0</v>
      </c>
      <c r="L2889">
        <f>'Previous Trades Import_OMS Quer'!L2889</f>
        <v>0</v>
      </c>
      <c r="M2889">
        <f>'Previous Trades Import_OMS Quer'!M2889</f>
        <v>0</v>
      </c>
      <c r="N2889">
        <f>'Previous Trades Import_OMS Quer'!N2889</f>
        <v>0</v>
      </c>
      <c r="O2889" t="str">
        <f>CLEAN('Previous Trades Import_OMS Quer'!O2889)</f>
        <v/>
      </c>
      <c r="Q2889" s="25">
        <f t="shared" si="90"/>
        <v>0</v>
      </c>
      <c r="R2889" s="25" t="e">
        <f>VLOOKUP(O2889,'Currency Balance'!$O$3:$Q$32,3,0)</f>
        <v>#N/A</v>
      </c>
      <c r="S2889" s="25" t="e">
        <f t="shared" si="91"/>
        <v>#N/A</v>
      </c>
    </row>
    <row r="2890" spans="1:19">
      <c r="A2890">
        <f>'Previous Trades Import_OMS Quer'!A2890</f>
        <v>0</v>
      </c>
      <c r="B2890">
        <f>'Previous Trades Import_OMS Quer'!B2890</f>
        <v>0</v>
      </c>
      <c r="C2890" s="22">
        <f>'Previous Trades Import_OMS Quer'!C2890</f>
        <v>0</v>
      </c>
      <c r="D2890">
        <f>'Previous Trades Import_OMS Quer'!D2890</f>
        <v>0</v>
      </c>
      <c r="E2890" s="22">
        <f>'Previous Trades Import_OMS Quer'!E2890</f>
        <v>0</v>
      </c>
      <c r="F2890">
        <f>'Previous Trades Import_OMS Quer'!F2890</f>
        <v>0</v>
      </c>
      <c r="G2890">
        <f>'Previous Trades Import_OMS Quer'!G2890</f>
        <v>0</v>
      </c>
      <c r="H2890">
        <f>'Previous Trades Import_OMS Quer'!H2890</f>
        <v>0</v>
      </c>
      <c r="I2890">
        <f>'Previous Trades Import_OMS Quer'!I2890</f>
        <v>0</v>
      </c>
      <c r="J2890">
        <f>'Previous Trades Import_OMS Quer'!J2890</f>
        <v>0</v>
      </c>
      <c r="K2890">
        <f>'Previous Trades Import_OMS Quer'!K2890</f>
        <v>0</v>
      </c>
      <c r="L2890">
        <f>'Previous Trades Import_OMS Quer'!L2890</f>
        <v>0</v>
      </c>
      <c r="M2890">
        <f>'Previous Trades Import_OMS Quer'!M2890</f>
        <v>0</v>
      </c>
      <c r="N2890">
        <f>'Previous Trades Import_OMS Quer'!N2890</f>
        <v>0</v>
      </c>
      <c r="O2890" t="str">
        <f>CLEAN('Previous Trades Import_OMS Quer'!O2890)</f>
        <v/>
      </c>
      <c r="Q2890" s="25">
        <f t="shared" si="90"/>
        <v>0</v>
      </c>
      <c r="R2890" s="25" t="e">
        <f>VLOOKUP(O2890,'Currency Balance'!$O$3:$Q$32,3,0)</f>
        <v>#N/A</v>
      </c>
      <c r="S2890" s="25" t="e">
        <f t="shared" si="91"/>
        <v>#N/A</v>
      </c>
    </row>
    <row r="2891" spans="1:19">
      <c r="A2891">
        <f>'Previous Trades Import_OMS Quer'!A2891</f>
        <v>0</v>
      </c>
      <c r="B2891">
        <f>'Previous Trades Import_OMS Quer'!B2891</f>
        <v>0</v>
      </c>
      <c r="C2891" s="22">
        <f>'Previous Trades Import_OMS Quer'!C2891</f>
        <v>0</v>
      </c>
      <c r="D2891">
        <f>'Previous Trades Import_OMS Quer'!D2891</f>
        <v>0</v>
      </c>
      <c r="E2891" s="22">
        <f>'Previous Trades Import_OMS Quer'!E2891</f>
        <v>0</v>
      </c>
      <c r="F2891">
        <f>'Previous Trades Import_OMS Quer'!F2891</f>
        <v>0</v>
      </c>
      <c r="G2891">
        <f>'Previous Trades Import_OMS Quer'!G2891</f>
        <v>0</v>
      </c>
      <c r="H2891">
        <f>'Previous Trades Import_OMS Quer'!H2891</f>
        <v>0</v>
      </c>
      <c r="I2891">
        <f>'Previous Trades Import_OMS Quer'!I2891</f>
        <v>0</v>
      </c>
      <c r="J2891">
        <f>'Previous Trades Import_OMS Quer'!J2891</f>
        <v>0</v>
      </c>
      <c r="K2891">
        <f>'Previous Trades Import_OMS Quer'!K2891</f>
        <v>0</v>
      </c>
      <c r="L2891">
        <f>'Previous Trades Import_OMS Quer'!L2891</f>
        <v>0</v>
      </c>
      <c r="M2891">
        <f>'Previous Trades Import_OMS Quer'!M2891</f>
        <v>0</v>
      </c>
      <c r="N2891">
        <f>'Previous Trades Import_OMS Quer'!N2891</f>
        <v>0</v>
      </c>
      <c r="O2891" t="str">
        <f>CLEAN('Previous Trades Import_OMS Quer'!O2891)</f>
        <v/>
      </c>
      <c r="Q2891" s="25">
        <f t="shared" si="90"/>
        <v>0</v>
      </c>
      <c r="R2891" s="25" t="e">
        <f>VLOOKUP(O2891,'Currency Balance'!$O$3:$Q$32,3,0)</f>
        <v>#N/A</v>
      </c>
      <c r="S2891" s="25" t="e">
        <f t="shared" si="91"/>
        <v>#N/A</v>
      </c>
    </row>
    <row r="2892" spans="1:19">
      <c r="A2892">
        <f>'Previous Trades Import_OMS Quer'!A2892</f>
        <v>0</v>
      </c>
      <c r="B2892">
        <f>'Previous Trades Import_OMS Quer'!B2892</f>
        <v>0</v>
      </c>
      <c r="C2892" s="22">
        <f>'Previous Trades Import_OMS Quer'!C2892</f>
        <v>0</v>
      </c>
      <c r="D2892">
        <f>'Previous Trades Import_OMS Quer'!D2892</f>
        <v>0</v>
      </c>
      <c r="E2892" s="22">
        <f>'Previous Trades Import_OMS Quer'!E2892</f>
        <v>0</v>
      </c>
      <c r="F2892">
        <f>'Previous Trades Import_OMS Quer'!F2892</f>
        <v>0</v>
      </c>
      <c r="G2892">
        <f>'Previous Trades Import_OMS Quer'!G2892</f>
        <v>0</v>
      </c>
      <c r="H2892">
        <f>'Previous Trades Import_OMS Quer'!H2892</f>
        <v>0</v>
      </c>
      <c r="I2892">
        <f>'Previous Trades Import_OMS Quer'!I2892</f>
        <v>0</v>
      </c>
      <c r="J2892">
        <f>'Previous Trades Import_OMS Quer'!J2892</f>
        <v>0</v>
      </c>
      <c r="K2892">
        <f>'Previous Trades Import_OMS Quer'!K2892</f>
        <v>0</v>
      </c>
      <c r="L2892">
        <f>'Previous Trades Import_OMS Quer'!L2892</f>
        <v>0</v>
      </c>
      <c r="M2892">
        <f>'Previous Trades Import_OMS Quer'!M2892</f>
        <v>0</v>
      </c>
      <c r="N2892">
        <f>'Previous Trades Import_OMS Quer'!N2892</f>
        <v>0</v>
      </c>
      <c r="O2892" t="str">
        <f>CLEAN('Previous Trades Import_OMS Quer'!O2892)</f>
        <v/>
      </c>
      <c r="Q2892" s="25">
        <f t="shared" si="90"/>
        <v>0</v>
      </c>
      <c r="R2892" s="25" t="e">
        <f>VLOOKUP(O2892,'Currency Balance'!$O$3:$Q$32,3,0)</f>
        <v>#N/A</v>
      </c>
      <c r="S2892" s="25" t="e">
        <f t="shared" si="91"/>
        <v>#N/A</v>
      </c>
    </row>
    <row r="2893" spans="1:19">
      <c r="A2893">
        <f>'Previous Trades Import_OMS Quer'!A2893</f>
        <v>0</v>
      </c>
      <c r="B2893">
        <f>'Previous Trades Import_OMS Quer'!B2893</f>
        <v>0</v>
      </c>
      <c r="C2893" s="22">
        <f>'Previous Trades Import_OMS Quer'!C2893</f>
        <v>0</v>
      </c>
      <c r="D2893">
        <f>'Previous Trades Import_OMS Quer'!D2893</f>
        <v>0</v>
      </c>
      <c r="E2893" s="22">
        <f>'Previous Trades Import_OMS Quer'!E2893</f>
        <v>0</v>
      </c>
      <c r="F2893">
        <f>'Previous Trades Import_OMS Quer'!F2893</f>
        <v>0</v>
      </c>
      <c r="G2893">
        <f>'Previous Trades Import_OMS Quer'!G2893</f>
        <v>0</v>
      </c>
      <c r="H2893">
        <f>'Previous Trades Import_OMS Quer'!H2893</f>
        <v>0</v>
      </c>
      <c r="I2893">
        <f>'Previous Trades Import_OMS Quer'!I2893</f>
        <v>0</v>
      </c>
      <c r="J2893">
        <f>'Previous Trades Import_OMS Quer'!J2893</f>
        <v>0</v>
      </c>
      <c r="K2893">
        <f>'Previous Trades Import_OMS Quer'!K2893</f>
        <v>0</v>
      </c>
      <c r="L2893">
        <f>'Previous Trades Import_OMS Quer'!L2893</f>
        <v>0</v>
      </c>
      <c r="M2893">
        <f>'Previous Trades Import_OMS Quer'!M2893</f>
        <v>0</v>
      </c>
      <c r="N2893">
        <f>'Previous Trades Import_OMS Quer'!N2893</f>
        <v>0</v>
      </c>
      <c r="O2893" t="str">
        <f>CLEAN('Previous Trades Import_OMS Quer'!O2893)</f>
        <v/>
      </c>
      <c r="Q2893" s="25">
        <f t="shared" si="90"/>
        <v>0</v>
      </c>
      <c r="R2893" s="25" t="e">
        <f>VLOOKUP(O2893,'Currency Balance'!$O$3:$Q$32,3,0)</f>
        <v>#N/A</v>
      </c>
      <c r="S2893" s="25" t="e">
        <f t="shared" si="91"/>
        <v>#N/A</v>
      </c>
    </row>
    <row r="2894" spans="1:19">
      <c r="A2894">
        <f>'Previous Trades Import_OMS Quer'!A2894</f>
        <v>0</v>
      </c>
      <c r="B2894">
        <f>'Previous Trades Import_OMS Quer'!B2894</f>
        <v>0</v>
      </c>
      <c r="C2894" s="22">
        <f>'Previous Trades Import_OMS Quer'!C2894</f>
        <v>0</v>
      </c>
      <c r="D2894">
        <f>'Previous Trades Import_OMS Quer'!D2894</f>
        <v>0</v>
      </c>
      <c r="E2894" s="22">
        <f>'Previous Trades Import_OMS Quer'!E2894</f>
        <v>0</v>
      </c>
      <c r="F2894">
        <f>'Previous Trades Import_OMS Quer'!F2894</f>
        <v>0</v>
      </c>
      <c r="G2894">
        <f>'Previous Trades Import_OMS Quer'!G2894</f>
        <v>0</v>
      </c>
      <c r="H2894">
        <f>'Previous Trades Import_OMS Quer'!H2894</f>
        <v>0</v>
      </c>
      <c r="I2894">
        <f>'Previous Trades Import_OMS Quer'!I2894</f>
        <v>0</v>
      </c>
      <c r="J2894">
        <f>'Previous Trades Import_OMS Quer'!J2894</f>
        <v>0</v>
      </c>
      <c r="K2894">
        <f>'Previous Trades Import_OMS Quer'!K2894</f>
        <v>0</v>
      </c>
      <c r="L2894">
        <f>'Previous Trades Import_OMS Quer'!L2894</f>
        <v>0</v>
      </c>
      <c r="M2894">
        <f>'Previous Trades Import_OMS Quer'!M2894</f>
        <v>0</v>
      </c>
      <c r="N2894">
        <f>'Previous Trades Import_OMS Quer'!N2894</f>
        <v>0</v>
      </c>
      <c r="O2894" t="str">
        <f>CLEAN('Previous Trades Import_OMS Quer'!O2894)</f>
        <v/>
      </c>
      <c r="Q2894" s="25">
        <f t="shared" si="90"/>
        <v>0</v>
      </c>
      <c r="R2894" s="25" t="e">
        <f>VLOOKUP(O2894,'Currency Balance'!$O$3:$Q$32,3,0)</f>
        <v>#N/A</v>
      </c>
      <c r="S2894" s="25" t="e">
        <f t="shared" si="91"/>
        <v>#N/A</v>
      </c>
    </row>
    <row r="2895" spans="1:19">
      <c r="A2895">
        <f>'Previous Trades Import_OMS Quer'!A2895</f>
        <v>0</v>
      </c>
      <c r="B2895">
        <f>'Previous Trades Import_OMS Quer'!B2895</f>
        <v>0</v>
      </c>
      <c r="C2895" s="22">
        <f>'Previous Trades Import_OMS Quer'!C2895</f>
        <v>0</v>
      </c>
      <c r="D2895">
        <f>'Previous Trades Import_OMS Quer'!D2895</f>
        <v>0</v>
      </c>
      <c r="E2895" s="22">
        <f>'Previous Trades Import_OMS Quer'!E2895</f>
        <v>0</v>
      </c>
      <c r="F2895">
        <f>'Previous Trades Import_OMS Quer'!F2895</f>
        <v>0</v>
      </c>
      <c r="G2895">
        <f>'Previous Trades Import_OMS Quer'!G2895</f>
        <v>0</v>
      </c>
      <c r="H2895">
        <f>'Previous Trades Import_OMS Quer'!H2895</f>
        <v>0</v>
      </c>
      <c r="I2895">
        <f>'Previous Trades Import_OMS Quer'!I2895</f>
        <v>0</v>
      </c>
      <c r="J2895">
        <f>'Previous Trades Import_OMS Quer'!J2895</f>
        <v>0</v>
      </c>
      <c r="K2895">
        <f>'Previous Trades Import_OMS Quer'!K2895</f>
        <v>0</v>
      </c>
      <c r="L2895">
        <f>'Previous Trades Import_OMS Quer'!L2895</f>
        <v>0</v>
      </c>
      <c r="M2895">
        <f>'Previous Trades Import_OMS Quer'!M2895</f>
        <v>0</v>
      </c>
      <c r="N2895">
        <f>'Previous Trades Import_OMS Quer'!N2895</f>
        <v>0</v>
      </c>
      <c r="O2895" t="str">
        <f>CLEAN('Previous Trades Import_OMS Quer'!O2895)</f>
        <v/>
      </c>
      <c r="Q2895" s="25">
        <f t="shared" si="90"/>
        <v>0</v>
      </c>
      <c r="R2895" s="25" t="e">
        <f>VLOOKUP(O2895,'Currency Balance'!$O$3:$Q$32,3,0)</f>
        <v>#N/A</v>
      </c>
      <c r="S2895" s="25" t="e">
        <f t="shared" si="91"/>
        <v>#N/A</v>
      </c>
    </row>
    <row r="2896" spans="1:19">
      <c r="A2896">
        <f>'Previous Trades Import_OMS Quer'!A2896</f>
        <v>0</v>
      </c>
      <c r="B2896">
        <f>'Previous Trades Import_OMS Quer'!B2896</f>
        <v>0</v>
      </c>
      <c r="C2896" s="22">
        <f>'Previous Trades Import_OMS Quer'!C2896</f>
        <v>0</v>
      </c>
      <c r="D2896">
        <f>'Previous Trades Import_OMS Quer'!D2896</f>
        <v>0</v>
      </c>
      <c r="E2896" s="22">
        <f>'Previous Trades Import_OMS Quer'!E2896</f>
        <v>0</v>
      </c>
      <c r="F2896">
        <f>'Previous Trades Import_OMS Quer'!F2896</f>
        <v>0</v>
      </c>
      <c r="G2896">
        <f>'Previous Trades Import_OMS Quer'!G2896</f>
        <v>0</v>
      </c>
      <c r="H2896">
        <f>'Previous Trades Import_OMS Quer'!H2896</f>
        <v>0</v>
      </c>
      <c r="I2896">
        <f>'Previous Trades Import_OMS Quer'!I2896</f>
        <v>0</v>
      </c>
      <c r="J2896">
        <f>'Previous Trades Import_OMS Quer'!J2896</f>
        <v>0</v>
      </c>
      <c r="K2896">
        <f>'Previous Trades Import_OMS Quer'!K2896</f>
        <v>0</v>
      </c>
      <c r="L2896">
        <f>'Previous Trades Import_OMS Quer'!L2896</f>
        <v>0</v>
      </c>
      <c r="M2896">
        <f>'Previous Trades Import_OMS Quer'!M2896</f>
        <v>0</v>
      </c>
      <c r="N2896">
        <f>'Previous Trades Import_OMS Quer'!N2896</f>
        <v>0</v>
      </c>
      <c r="O2896" t="str">
        <f>CLEAN('Previous Trades Import_OMS Quer'!O2896)</f>
        <v/>
      </c>
      <c r="Q2896" s="25">
        <f t="shared" si="90"/>
        <v>0</v>
      </c>
      <c r="R2896" s="25" t="e">
        <f>VLOOKUP(O2896,'Currency Balance'!$O$3:$Q$32,3,0)</f>
        <v>#N/A</v>
      </c>
      <c r="S2896" s="25" t="e">
        <f t="shared" si="91"/>
        <v>#N/A</v>
      </c>
    </row>
    <row r="2897" spans="1:19">
      <c r="A2897">
        <f>'Previous Trades Import_OMS Quer'!A2897</f>
        <v>0</v>
      </c>
      <c r="B2897">
        <f>'Previous Trades Import_OMS Quer'!B2897</f>
        <v>0</v>
      </c>
      <c r="C2897" s="22">
        <f>'Previous Trades Import_OMS Quer'!C2897</f>
        <v>0</v>
      </c>
      <c r="D2897">
        <f>'Previous Trades Import_OMS Quer'!D2897</f>
        <v>0</v>
      </c>
      <c r="E2897" s="22">
        <f>'Previous Trades Import_OMS Quer'!E2897</f>
        <v>0</v>
      </c>
      <c r="F2897">
        <f>'Previous Trades Import_OMS Quer'!F2897</f>
        <v>0</v>
      </c>
      <c r="G2897">
        <f>'Previous Trades Import_OMS Quer'!G2897</f>
        <v>0</v>
      </c>
      <c r="H2897">
        <f>'Previous Trades Import_OMS Quer'!H2897</f>
        <v>0</v>
      </c>
      <c r="I2897">
        <f>'Previous Trades Import_OMS Quer'!I2897</f>
        <v>0</v>
      </c>
      <c r="J2897">
        <f>'Previous Trades Import_OMS Quer'!J2897</f>
        <v>0</v>
      </c>
      <c r="K2897">
        <f>'Previous Trades Import_OMS Quer'!K2897</f>
        <v>0</v>
      </c>
      <c r="L2897">
        <f>'Previous Trades Import_OMS Quer'!L2897</f>
        <v>0</v>
      </c>
      <c r="M2897">
        <f>'Previous Trades Import_OMS Quer'!M2897</f>
        <v>0</v>
      </c>
      <c r="N2897">
        <f>'Previous Trades Import_OMS Quer'!N2897</f>
        <v>0</v>
      </c>
      <c r="O2897" t="str">
        <f>CLEAN('Previous Trades Import_OMS Quer'!O2897)</f>
        <v/>
      </c>
      <c r="Q2897" s="25">
        <f t="shared" si="90"/>
        <v>0</v>
      </c>
      <c r="R2897" s="25" t="e">
        <f>VLOOKUP(O2897,'Currency Balance'!$O$3:$Q$32,3,0)</f>
        <v>#N/A</v>
      </c>
      <c r="S2897" s="25" t="e">
        <f t="shared" si="91"/>
        <v>#N/A</v>
      </c>
    </row>
    <row r="2898" spans="1:19">
      <c r="A2898">
        <f>'Previous Trades Import_OMS Quer'!A2898</f>
        <v>0</v>
      </c>
      <c r="B2898">
        <f>'Previous Trades Import_OMS Quer'!B2898</f>
        <v>0</v>
      </c>
      <c r="C2898" s="22">
        <f>'Previous Trades Import_OMS Quer'!C2898</f>
        <v>0</v>
      </c>
      <c r="D2898">
        <f>'Previous Trades Import_OMS Quer'!D2898</f>
        <v>0</v>
      </c>
      <c r="E2898" s="22">
        <f>'Previous Trades Import_OMS Quer'!E2898</f>
        <v>0</v>
      </c>
      <c r="F2898">
        <f>'Previous Trades Import_OMS Quer'!F2898</f>
        <v>0</v>
      </c>
      <c r="G2898">
        <f>'Previous Trades Import_OMS Quer'!G2898</f>
        <v>0</v>
      </c>
      <c r="H2898">
        <f>'Previous Trades Import_OMS Quer'!H2898</f>
        <v>0</v>
      </c>
      <c r="I2898">
        <f>'Previous Trades Import_OMS Quer'!I2898</f>
        <v>0</v>
      </c>
      <c r="J2898">
        <f>'Previous Trades Import_OMS Quer'!J2898</f>
        <v>0</v>
      </c>
      <c r="K2898">
        <f>'Previous Trades Import_OMS Quer'!K2898</f>
        <v>0</v>
      </c>
      <c r="L2898">
        <f>'Previous Trades Import_OMS Quer'!L2898</f>
        <v>0</v>
      </c>
      <c r="M2898">
        <f>'Previous Trades Import_OMS Quer'!M2898</f>
        <v>0</v>
      </c>
      <c r="N2898">
        <f>'Previous Trades Import_OMS Quer'!N2898</f>
        <v>0</v>
      </c>
      <c r="O2898" t="str">
        <f>CLEAN('Previous Trades Import_OMS Quer'!O2898)</f>
        <v/>
      </c>
      <c r="Q2898" s="25">
        <f t="shared" si="90"/>
        <v>0</v>
      </c>
      <c r="R2898" s="25" t="e">
        <f>VLOOKUP(O2898,'Currency Balance'!$O$3:$Q$32,3,0)</f>
        <v>#N/A</v>
      </c>
      <c r="S2898" s="25" t="e">
        <f t="shared" si="91"/>
        <v>#N/A</v>
      </c>
    </row>
    <row r="2899" spans="1:19">
      <c r="A2899">
        <f>'Previous Trades Import_OMS Quer'!A2899</f>
        <v>0</v>
      </c>
      <c r="B2899">
        <f>'Previous Trades Import_OMS Quer'!B2899</f>
        <v>0</v>
      </c>
      <c r="C2899" s="22">
        <f>'Previous Trades Import_OMS Quer'!C2899</f>
        <v>0</v>
      </c>
      <c r="D2899">
        <f>'Previous Trades Import_OMS Quer'!D2899</f>
        <v>0</v>
      </c>
      <c r="E2899" s="22">
        <f>'Previous Trades Import_OMS Quer'!E2899</f>
        <v>0</v>
      </c>
      <c r="F2899">
        <f>'Previous Trades Import_OMS Quer'!F2899</f>
        <v>0</v>
      </c>
      <c r="G2899">
        <f>'Previous Trades Import_OMS Quer'!G2899</f>
        <v>0</v>
      </c>
      <c r="H2899">
        <f>'Previous Trades Import_OMS Quer'!H2899</f>
        <v>0</v>
      </c>
      <c r="I2899">
        <f>'Previous Trades Import_OMS Quer'!I2899</f>
        <v>0</v>
      </c>
      <c r="J2899">
        <f>'Previous Trades Import_OMS Quer'!J2899</f>
        <v>0</v>
      </c>
      <c r="K2899">
        <f>'Previous Trades Import_OMS Quer'!K2899</f>
        <v>0</v>
      </c>
      <c r="L2899">
        <f>'Previous Trades Import_OMS Quer'!L2899</f>
        <v>0</v>
      </c>
      <c r="M2899">
        <f>'Previous Trades Import_OMS Quer'!M2899</f>
        <v>0</v>
      </c>
      <c r="N2899">
        <f>'Previous Trades Import_OMS Quer'!N2899</f>
        <v>0</v>
      </c>
      <c r="O2899" t="str">
        <f>CLEAN('Previous Trades Import_OMS Quer'!O2899)</f>
        <v/>
      </c>
      <c r="Q2899" s="25">
        <f t="shared" si="90"/>
        <v>0</v>
      </c>
      <c r="R2899" s="25" t="e">
        <f>VLOOKUP(O2899,'Currency Balance'!$O$3:$Q$32,3,0)</f>
        <v>#N/A</v>
      </c>
      <c r="S2899" s="25" t="e">
        <f t="shared" si="91"/>
        <v>#N/A</v>
      </c>
    </row>
    <row r="2900" spans="1:19">
      <c r="A2900">
        <f>'Previous Trades Import_OMS Quer'!A2900</f>
        <v>0</v>
      </c>
      <c r="B2900">
        <f>'Previous Trades Import_OMS Quer'!B2900</f>
        <v>0</v>
      </c>
      <c r="C2900" s="22">
        <f>'Previous Trades Import_OMS Quer'!C2900</f>
        <v>0</v>
      </c>
      <c r="D2900">
        <f>'Previous Trades Import_OMS Quer'!D2900</f>
        <v>0</v>
      </c>
      <c r="E2900" s="22">
        <f>'Previous Trades Import_OMS Quer'!E2900</f>
        <v>0</v>
      </c>
      <c r="F2900">
        <f>'Previous Trades Import_OMS Quer'!F2900</f>
        <v>0</v>
      </c>
      <c r="G2900">
        <f>'Previous Trades Import_OMS Quer'!G2900</f>
        <v>0</v>
      </c>
      <c r="H2900">
        <f>'Previous Trades Import_OMS Quer'!H2900</f>
        <v>0</v>
      </c>
      <c r="I2900">
        <f>'Previous Trades Import_OMS Quer'!I2900</f>
        <v>0</v>
      </c>
      <c r="J2900">
        <f>'Previous Trades Import_OMS Quer'!J2900</f>
        <v>0</v>
      </c>
      <c r="K2900">
        <f>'Previous Trades Import_OMS Quer'!K2900</f>
        <v>0</v>
      </c>
      <c r="L2900">
        <f>'Previous Trades Import_OMS Quer'!L2900</f>
        <v>0</v>
      </c>
      <c r="M2900">
        <f>'Previous Trades Import_OMS Quer'!M2900</f>
        <v>0</v>
      </c>
      <c r="N2900">
        <f>'Previous Trades Import_OMS Quer'!N2900</f>
        <v>0</v>
      </c>
      <c r="O2900" t="str">
        <f>CLEAN('Previous Trades Import_OMS Quer'!O2900)</f>
        <v/>
      </c>
      <c r="Q2900" s="25">
        <f t="shared" si="90"/>
        <v>0</v>
      </c>
      <c r="R2900" s="25" t="e">
        <f>VLOOKUP(O2900,'Currency Balance'!$O$3:$Q$32,3,0)</f>
        <v>#N/A</v>
      </c>
      <c r="S2900" s="25" t="e">
        <f t="shared" si="91"/>
        <v>#N/A</v>
      </c>
    </row>
    <row r="2901" spans="1:19">
      <c r="A2901">
        <f>'Previous Trades Import_OMS Quer'!A2901</f>
        <v>0</v>
      </c>
      <c r="B2901">
        <f>'Previous Trades Import_OMS Quer'!B2901</f>
        <v>0</v>
      </c>
      <c r="C2901" s="22">
        <f>'Previous Trades Import_OMS Quer'!C2901</f>
        <v>0</v>
      </c>
      <c r="D2901">
        <f>'Previous Trades Import_OMS Quer'!D2901</f>
        <v>0</v>
      </c>
      <c r="E2901" s="22">
        <f>'Previous Trades Import_OMS Quer'!E2901</f>
        <v>0</v>
      </c>
      <c r="F2901">
        <f>'Previous Trades Import_OMS Quer'!F2901</f>
        <v>0</v>
      </c>
      <c r="G2901">
        <f>'Previous Trades Import_OMS Quer'!G2901</f>
        <v>0</v>
      </c>
      <c r="H2901">
        <f>'Previous Trades Import_OMS Quer'!H2901</f>
        <v>0</v>
      </c>
      <c r="I2901">
        <f>'Previous Trades Import_OMS Quer'!I2901</f>
        <v>0</v>
      </c>
      <c r="J2901">
        <f>'Previous Trades Import_OMS Quer'!J2901</f>
        <v>0</v>
      </c>
      <c r="K2901">
        <f>'Previous Trades Import_OMS Quer'!K2901</f>
        <v>0</v>
      </c>
      <c r="L2901">
        <f>'Previous Trades Import_OMS Quer'!L2901</f>
        <v>0</v>
      </c>
      <c r="M2901">
        <f>'Previous Trades Import_OMS Quer'!M2901</f>
        <v>0</v>
      </c>
      <c r="N2901">
        <f>'Previous Trades Import_OMS Quer'!N2901</f>
        <v>0</v>
      </c>
      <c r="O2901" t="str">
        <f>CLEAN('Previous Trades Import_OMS Quer'!O2901)</f>
        <v/>
      </c>
      <c r="Q2901" s="25">
        <f t="shared" si="90"/>
        <v>0</v>
      </c>
      <c r="R2901" s="25" t="e">
        <f>VLOOKUP(O2901,'Currency Balance'!$O$3:$Q$32,3,0)</f>
        <v>#N/A</v>
      </c>
      <c r="S2901" s="25" t="e">
        <f t="shared" si="91"/>
        <v>#N/A</v>
      </c>
    </row>
    <row r="2902" spans="1:19">
      <c r="A2902">
        <f>'Previous Trades Import_OMS Quer'!A2902</f>
        <v>0</v>
      </c>
      <c r="B2902">
        <f>'Previous Trades Import_OMS Quer'!B2902</f>
        <v>0</v>
      </c>
      <c r="C2902" s="22">
        <f>'Previous Trades Import_OMS Quer'!C2902</f>
        <v>0</v>
      </c>
      <c r="D2902">
        <f>'Previous Trades Import_OMS Quer'!D2902</f>
        <v>0</v>
      </c>
      <c r="E2902" s="22">
        <f>'Previous Trades Import_OMS Quer'!E2902</f>
        <v>0</v>
      </c>
      <c r="F2902">
        <f>'Previous Trades Import_OMS Quer'!F2902</f>
        <v>0</v>
      </c>
      <c r="G2902">
        <f>'Previous Trades Import_OMS Quer'!G2902</f>
        <v>0</v>
      </c>
      <c r="H2902">
        <f>'Previous Trades Import_OMS Quer'!H2902</f>
        <v>0</v>
      </c>
      <c r="I2902">
        <f>'Previous Trades Import_OMS Quer'!I2902</f>
        <v>0</v>
      </c>
      <c r="J2902">
        <f>'Previous Trades Import_OMS Quer'!J2902</f>
        <v>0</v>
      </c>
      <c r="K2902">
        <f>'Previous Trades Import_OMS Quer'!K2902</f>
        <v>0</v>
      </c>
      <c r="L2902">
        <f>'Previous Trades Import_OMS Quer'!L2902</f>
        <v>0</v>
      </c>
      <c r="M2902">
        <f>'Previous Trades Import_OMS Quer'!M2902</f>
        <v>0</v>
      </c>
      <c r="N2902">
        <f>'Previous Trades Import_OMS Quer'!N2902</f>
        <v>0</v>
      </c>
      <c r="O2902" t="str">
        <f>CLEAN('Previous Trades Import_OMS Quer'!O2902)</f>
        <v/>
      </c>
      <c r="Q2902" s="25">
        <f t="shared" si="90"/>
        <v>0</v>
      </c>
      <c r="R2902" s="25" t="e">
        <f>VLOOKUP(O2902,'Currency Balance'!$O$3:$Q$32,3,0)</f>
        <v>#N/A</v>
      </c>
      <c r="S2902" s="25" t="e">
        <f t="shared" si="91"/>
        <v>#N/A</v>
      </c>
    </row>
    <row r="2903" spans="1:19">
      <c r="A2903">
        <f>'Previous Trades Import_OMS Quer'!A2903</f>
        <v>0</v>
      </c>
      <c r="B2903">
        <f>'Previous Trades Import_OMS Quer'!B2903</f>
        <v>0</v>
      </c>
      <c r="C2903" s="22">
        <f>'Previous Trades Import_OMS Quer'!C2903</f>
        <v>0</v>
      </c>
      <c r="D2903">
        <f>'Previous Trades Import_OMS Quer'!D2903</f>
        <v>0</v>
      </c>
      <c r="E2903" s="22">
        <f>'Previous Trades Import_OMS Quer'!E2903</f>
        <v>0</v>
      </c>
      <c r="F2903">
        <f>'Previous Trades Import_OMS Quer'!F2903</f>
        <v>0</v>
      </c>
      <c r="G2903">
        <f>'Previous Trades Import_OMS Quer'!G2903</f>
        <v>0</v>
      </c>
      <c r="H2903">
        <f>'Previous Trades Import_OMS Quer'!H2903</f>
        <v>0</v>
      </c>
      <c r="I2903">
        <f>'Previous Trades Import_OMS Quer'!I2903</f>
        <v>0</v>
      </c>
      <c r="J2903">
        <f>'Previous Trades Import_OMS Quer'!J2903</f>
        <v>0</v>
      </c>
      <c r="K2903">
        <f>'Previous Trades Import_OMS Quer'!K2903</f>
        <v>0</v>
      </c>
      <c r="L2903">
        <f>'Previous Trades Import_OMS Quer'!L2903</f>
        <v>0</v>
      </c>
      <c r="M2903">
        <f>'Previous Trades Import_OMS Quer'!M2903</f>
        <v>0</v>
      </c>
      <c r="N2903">
        <f>'Previous Trades Import_OMS Quer'!N2903</f>
        <v>0</v>
      </c>
      <c r="O2903" t="str">
        <f>CLEAN('Previous Trades Import_OMS Quer'!O2903)</f>
        <v/>
      </c>
      <c r="Q2903" s="25">
        <f t="shared" si="90"/>
        <v>0</v>
      </c>
      <c r="R2903" s="25" t="e">
        <f>VLOOKUP(O2903,'Currency Balance'!$O$3:$Q$32,3,0)</f>
        <v>#N/A</v>
      </c>
      <c r="S2903" s="25" t="e">
        <f t="shared" si="91"/>
        <v>#N/A</v>
      </c>
    </row>
    <row r="2904" spans="1:19">
      <c r="A2904">
        <f>'Previous Trades Import_OMS Quer'!A2904</f>
        <v>0</v>
      </c>
      <c r="B2904">
        <f>'Previous Trades Import_OMS Quer'!B2904</f>
        <v>0</v>
      </c>
      <c r="C2904" s="22">
        <f>'Previous Trades Import_OMS Quer'!C2904</f>
        <v>0</v>
      </c>
      <c r="D2904">
        <f>'Previous Trades Import_OMS Quer'!D2904</f>
        <v>0</v>
      </c>
      <c r="E2904" s="22">
        <f>'Previous Trades Import_OMS Quer'!E2904</f>
        <v>0</v>
      </c>
      <c r="F2904">
        <f>'Previous Trades Import_OMS Quer'!F2904</f>
        <v>0</v>
      </c>
      <c r="G2904">
        <f>'Previous Trades Import_OMS Quer'!G2904</f>
        <v>0</v>
      </c>
      <c r="H2904">
        <f>'Previous Trades Import_OMS Quer'!H2904</f>
        <v>0</v>
      </c>
      <c r="I2904">
        <f>'Previous Trades Import_OMS Quer'!I2904</f>
        <v>0</v>
      </c>
      <c r="J2904">
        <f>'Previous Trades Import_OMS Quer'!J2904</f>
        <v>0</v>
      </c>
      <c r="K2904">
        <f>'Previous Trades Import_OMS Quer'!K2904</f>
        <v>0</v>
      </c>
      <c r="L2904">
        <f>'Previous Trades Import_OMS Quer'!L2904</f>
        <v>0</v>
      </c>
      <c r="M2904">
        <f>'Previous Trades Import_OMS Quer'!M2904</f>
        <v>0</v>
      </c>
      <c r="N2904">
        <f>'Previous Trades Import_OMS Quer'!N2904</f>
        <v>0</v>
      </c>
      <c r="O2904" t="str">
        <f>CLEAN('Previous Trades Import_OMS Quer'!O2904)</f>
        <v/>
      </c>
      <c r="Q2904" s="25">
        <f t="shared" si="90"/>
        <v>0</v>
      </c>
      <c r="R2904" s="25" t="e">
        <f>VLOOKUP(O2904,'Currency Balance'!$O$3:$Q$32,3,0)</f>
        <v>#N/A</v>
      </c>
      <c r="S2904" s="25" t="e">
        <f t="shared" si="91"/>
        <v>#N/A</v>
      </c>
    </row>
    <row r="2905" spans="1:19">
      <c r="A2905">
        <f>'Previous Trades Import_OMS Quer'!A2905</f>
        <v>0</v>
      </c>
      <c r="B2905">
        <f>'Previous Trades Import_OMS Quer'!B2905</f>
        <v>0</v>
      </c>
      <c r="C2905" s="22">
        <f>'Previous Trades Import_OMS Quer'!C2905</f>
        <v>0</v>
      </c>
      <c r="D2905">
        <f>'Previous Trades Import_OMS Quer'!D2905</f>
        <v>0</v>
      </c>
      <c r="E2905" s="22">
        <f>'Previous Trades Import_OMS Quer'!E2905</f>
        <v>0</v>
      </c>
      <c r="F2905">
        <f>'Previous Trades Import_OMS Quer'!F2905</f>
        <v>0</v>
      </c>
      <c r="G2905">
        <f>'Previous Trades Import_OMS Quer'!G2905</f>
        <v>0</v>
      </c>
      <c r="H2905">
        <f>'Previous Trades Import_OMS Quer'!H2905</f>
        <v>0</v>
      </c>
      <c r="I2905">
        <f>'Previous Trades Import_OMS Quer'!I2905</f>
        <v>0</v>
      </c>
      <c r="J2905">
        <f>'Previous Trades Import_OMS Quer'!J2905</f>
        <v>0</v>
      </c>
      <c r="K2905">
        <f>'Previous Trades Import_OMS Quer'!K2905</f>
        <v>0</v>
      </c>
      <c r="L2905">
        <f>'Previous Trades Import_OMS Quer'!L2905</f>
        <v>0</v>
      </c>
      <c r="M2905">
        <f>'Previous Trades Import_OMS Quer'!M2905</f>
        <v>0</v>
      </c>
      <c r="N2905">
        <f>'Previous Trades Import_OMS Quer'!N2905</f>
        <v>0</v>
      </c>
      <c r="O2905" t="str">
        <f>CLEAN('Previous Trades Import_OMS Quer'!O2905)</f>
        <v/>
      </c>
      <c r="Q2905" s="25">
        <f t="shared" si="90"/>
        <v>0</v>
      </c>
      <c r="R2905" s="25" t="e">
        <f>VLOOKUP(O2905,'Currency Balance'!$O$3:$Q$32,3,0)</f>
        <v>#N/A</v>
      </c>
      <c r="S2905" s="25" t="e">
        <f t="shared" si="91"/>
        <v>#N/A</v>
      </c>
    </row>
    <row r="2906" spans="1:19">
      <c r="A2906">
        <f>'Previous Trades Import_OMS Quer'!A2906</f>
        <v>0</v>
      </c>
      <c r="B2906">
        <f>'Previous Trades Import_OMS Quer'!B2906</f>
        <v>0</v>
      </c>
      <c r="C2906" s="22">
        <f>'Previous Trades Import_OMS Quer'!C2906</f>
        <v>0</v>
      </c>
      <c r="D2906">
        <f>'Previous Trades Import_OMS Quer'!D2906</f>
        <v>0</v>
      </c>
      <c r="E2906" s="22">
        <f>'Previous Trades Import_OMS Quer'!E2906</f>
        <v>0</v>
      </c>
      <c r="F2906">
        <f>'Previous Trades Import_OMS Quer'!F2906</f>
        <v>0</v>
      </c>
      <c r="G2906">
        <f>'Previous Trades Import_OMS Quer'!G2906</f>
        <v>0</v>
      </c>
      <c r="H2906">
        <f>'Previous Trades Import_OMS Quer'!H2906</f>
        <v>0</v>
      </c>
      <c r="I2906">
        <f>'Previous Trades Import_OMS Quer'!I2906</f>
        <v>0</v>
      </c>
      <c r="J2906">
        <f>'Previous Trades Import_OMS Quer'!J2906</f>
        <v>0</v>
      </c>
      <c r="K2906">
        <f>'Previous Trades Import_OMS Quer'!K2906</f>
        <v>0</v>
      </c>
      <c r="L2906">
        <f>'Previous Trades Import_OMS Quer'!L2906</f>
        <v>0</v>
      </c>
      <c r="M2906">
        <f>'Previous Trades Import_OMS Quer'!M2906</f>
        <v>0</v>
      </c>
      <c r="N2906">
        <f>'Previous Trades Import_OMS Quer'!N2906</f>
        <v>0</v>
      </c>
      <c r="O2906" t="str">
        <f>CLEAN('Previous Trades Import_OMS Quer'!O2906)</f>
        <v/>
      </c>
      <c r="Q2906" s="25">
        <f t="shared" si="90"/>
        <v>0</v>
      </c>
      <c r="R2906" s="25" t="e">
        <f>VLOOKUP(O2906,'Currency Balance'!$O$3:$Q$32,3,0)</f>
        <v>#N/A</v>
      </c>
      <c r="S2906" s="25" t="e">
        <f t="shared" si="91"/>
        <v>#N/A</v>
      </c>
    </row>
    <row r="2907" spans="1:19">
      <c r="A2907">
        <f>'Previous Trades Import_OMS Quer'!A2907</f>
        <v>0</v>
      </c>
      <c r="B2907">
        <f>'Previous Trades Import_OMS Quer'!B2907</f>
        <v>0</v>
      </c>
      <c r="C2907" s="22">
        <f>'Previous Trades Import_OMS Quer'!C2907</f>
        <v>0</v>
      </c>
      <c r="D2907">
        <f>'Previous Trades Import_OMS Quer'!D2907</f>
        <v>0</v>
      </c>
      <c r="E2907" s="22">
        <f>'Previous Trades Import_OMS Quer'!E2907</f>
        <v>0</v>
      </c>
      <c r="F2907">
        <f>'Previous Trades Import_OMS Quer'!F2907</f>
        <v>0</v>
      </c>
      <c r="G2907">
        <f>'Previous Trades Import_OMS Quer'!G2907</f>
        <v>0</v>
      </c>
      <c r="H2907">
        <f>'Previous Trades Import_OMS Quer'!H2907</f>
        <v>0</v>
      </c>
      <c r="I2907">
        <f>'Previous Trades Import_OMS Quer'!I2907</f>
        <v>0</v>
      </c>
      <c r="J2907">
        <f>'Previous Trades Import_OMS Quer'!J2907</f>
        <v>0</v>
      </c>
      <c r="K2907">
        <f>'Previous Trades Import_OMS Quer'!K2907</f>
        <v>0</v>
      </c>
      <c r="L2907">
        <f>'Previous Trades Import_OMS Quer'!L2907</f>
        <v>0</v>
      </c>
      <c r="M2907">
        <f>'Previous Trades Import_OMS Quer'!M2907</f>
        <v>0</v>
      </c>
      <c r="N2907">
        <f>'Previous Trades Import_OMS Quer'!N2907</f>
        <v>0</v>
      </c>
      <c r="O2907" t="str">
        <f>CLEAN('Previous Trades Import_OMS Quer'!O2907)</f>
        <v/>
      </c>
      <c r="Q2907" s="25">
        <f t="shared" si="90"/>
        <v>0</v>
      </c>
      <c r="R2907" s="25" t="e">
        <f>VLOOKUP(O2907,'Currency Balance'!$O$3:$Q$32,3,0)</f>
        <v>#N/A</v>
      </c>
      <c r="S2907" s="25" t="e">
        <f t="shared" si="91"/>
        <v>#N/A</v>
      </c>
    </row>
    <row r="2908" spans="1:19">
      <c r="A2908">
        <f>'Previous Trades Import_OMS Quer'!A2908</f>
        <v>0</v>
      </c>
      <c r="B2908">
        <f>'Previous Trades Import_OMS Quer'!B2908</f>
        <v>0</v>
      </c>
      <c r="C2908" s="22">
        <f>'Previous Trades Import_OMS Quer'!C2908</f>
        <v>0</v>
      </c>
      <c r="D2908">
        <f>'Previous Trades Import_OMS Quer'!D2908</f>
        <v>0</v>
      </c>
      <c r="E2908" s="22">
        <f>'Previous Trades Import_OMS Quer'!E2908</f>
        <v>0</v>
      </c>
      <c r="F2908">
        <f>'Previous Trades Import_OMS Quer'!F2908</f>
        <v>0</v>
      </c>
      <c r="G2908">
        <f>'Previous Trades Import_OMS Quer'!G2908</f>
        <v>0</v>
      </c>
      <c r="H2908">
        <f>'Previous Trades Import_OMS Quer'!H2908</f>
        <v>0</v>
      </c>
      <c r="I2908">
        <f>'Previous Trades Import_OMS Quer'!I2908</f>
        <v>0</v>
      </c>
      <c r="J2908">
        <f>'Previous Trades Import_OMS Quer'!J2908</f>
        <v>0</v>
      </c>
      <c r="K2908">
        <f>'Previous Trades Import_OMS Quer'!K2908</f>
        <v>0</v>
      </c>
      <c r="L2908">
        <f>'Previous Trades Import_OMS Quer'!L2908</f>
        <v>0</v>
      </c>
      <c r="M2908">
        <f>'Previous Trades Import_OMS Quer'!M2908</f>
        <v>0</v>
      </c>
      <c r="N2908">
        <f>'Previous Trades Import_OMS Quer'!N2908</f>
        <v>0</v>
      </c>
      <c r="O2908" t="str">
        <f>CLEAN('Previous Trades Import_OMS Quer'!O2908)</f>
        <v/>
      </c>
      <c r="Q2908" s="25">
        <f t="shared" si="90"/>
        <v>0</v>
      </c>
      <c r="R2908" s="25" t="e">
        <f>VLOOKUP(O2908,'Currency Balance'!$O$3:$Q$32,3,0)</f>
        <v>#N/A</v>
      </c>
      <c r="S2908" s="25" t="e">
        <f t="shared" si="91"/>
        <v>#N/A</v>
      </c>
    </row>
    <row r="2909" spans="1:19">
      <c r="A2909">
        <f>'Previous Trades Import_OMS Quer'!A2909</f>
        <v>0</v>
      </c>
      <c r="B2909">
        <f>'Previous Trades Import_OMS Quer'!B2909</f>
        <v>0</v>
      </c>
      <c r="C2909" s="22">
        <f>'Previous Trades Import_OMS Quer'!C2909</f>
        <v>0</v>
      </c>
      <c r="D2909">
        <f>'Previous Trades Import_OMS Quer'!D2909</f>
        <v>0</v>
      </c>
      <c r="E2909" s="22">
        <f>'Previous Trades Import_OMS Quer'!E2909</f>
        <v>0</v>
      </c>
      <c r="F2909">
        <f>'Previous Trades Import_OMS Quer'!F2909</f>
        <v>0</v>
      </c>
      <c r="G2909">
        <f>'Previous Trades Import_OMS Quer'!G2909</f>
        <v>0</v>
      </c>
      <c r="H2909">
        <f>'Previous Trades Import_OMS Quer'!H2909</f>
        <v>0</v>
      </c>
      <c r="I2909">
        <f>'Previous Trades Import_OMS Quer'!I2909</f>
        <v>0</v>
      </c>
      <c r="J2909">
        <f>'Previous Trades Import_OMS Quer'!J2909</f>
        <v>0</v>
      </c>
      <c r="K2909">
        <f>'Previous Trades Import_OMS Quer'!K2909</f>
        <v>0</v>
      </c>
      <c r="L2909">
        <f>'Previous Trades Import_OMS Quer'!L2909</f>
        <v>0</v>
      </c>
      <c r="M2909">
        <f>'Previous Trades Import_OMS Quer'!M2909</f>
        <v>0</v>
      </c>
      <c r="N2909">
        <f>'Previous Trades Import_OMS Quer'!N2909</f>
        <v>0</v>
      </c>
      <c r="O2909" t="str">
        <f>CLEAN('Previous Trades Import_OMS Quer'!O2909)</f>
        <v/>
      </c>
      <c r="Q2909" s="25">
        <f t="shared" si="90"/>
        <v>0</v>
      </c>
      <c r="R2909" s="25" t="e">
        <f>VLOOKUP(O2909,'Currency Balance'!$O$3:$Q$32,3,0)</f>
        <v>#N/A</v>
      </c>
      <c r="S2909" s="25" t="e">
        <f t="shared" si="91"/>
        <v>#N/A</v>
      </c>
    </row>
    <row r="2910" spans="1:19">
      <c r="A2910">
        <f>'Previous Trades Import_OMS Quer'!A2910</f>
        <v>0</v>
      </c>
      <c r="B2910">
        <f>'Previous Trades Import_OMS Quer'!B2910</f>
        <v>0</v>
      </c>
      <c r="C2910" s="22">
        <f>'Previous Trades Import_OMS Quer'!C2910</f>
        <v>0</v>
      </c>
      <c r="D2910">
        <f>'Previous Trades Import_OMS Quer'!D2910</f>
        <v>0</v>
      </c>
      <c r="E2910" s="22">
        <f>'Previous Trades Import_OMS Quer'!E2910</f>
        <v>0</v>
      </c>
      <c r="F2910">
        <f>'Previous Trades Import_OMS Quer'!F2910</f>
        <v>0</v>
      </c>
      <c r="G2910">
        <f>'Previous Trades Import_OMS Quer'!G2910</f>
        <v>0</v>
      </c>
      <c r="H2910">
        <f>'Previous Trades Import_OMS Quer'!H2910</f>
        <v>0</v>
      </c>
      <c r="I2910">
        <f>'Previous Trades Import_OMS Quer'!I2910</f>
        <v>0</v>
      </c>
      <c r="J2910">
        <f>'Previous Trades Import_OMS Quer'!J2910</f>
        <v>0</v>
      </c>
      <c r="K2910">
        <f>'Previous Trades Import_OMS Quer'!K2910</f>
        <v>0</v>
      </c>
      <c r="L2910">
        <f>'Previous Trades Import_OMS Quer'!L2910</f>
        <v>0</v>
      </c>
      <c r="M2910">
        <f>'Previous Trades Import_OMS Quer'!M2910</f>
        <v>0</v>
      </c>
      <c r="N2910">
        <f>'Previous Trades Import_OMS Quer'!N2910</f>
        <v>0</v>
      </c>
      <c r="O2910" t="str">
        <f>CLEAN('Previous Trades Import_OMS Quer'!O2910)</f>
        <v/>
      </c>
      <c r="Q2910" s="25">
        <f t="shared" si="90"/>
        <v>0</v>
      </c>
      <c r="R2910" s="25" t="e">
        <f>VLOOKUP(O2910,'Currency Balance'!$O$3:$Q$32,3,0)</f>
        <v>#N/A</v>
      </c>
      <c r="S2910" s="25" t="e">
        <f t="shared" si="91"/>
        <v>#N/A</v>
      </c>
    </row>
    <row r="2911" spans="1:19">
      <c r="A2911">
        <f>'Previous Trades Import_OMS Quer'!A2911</f>
        <v>0</v>
      </c>
      <c r="B2911">
        <f>'Previous Trades Import_OMS Quer'!B2911</f>
        <v>0</v>
      </c>
      <c r="C2911" s="22">
        <f>'Previous Trades Import_OMS Quer'!C2911</f>
        <v>0</v>
      </c>
      <c r="D2911">
        <f>'Previous Trades Import_OMS Quer'!D2911</f>
        <v>0</v>
      </c>
      <c r="E2911" s="22">
        <f>'Previous Trades Import_OMS Quer'!E2911</f>
        <v>0</v>
      </c>
      <c r="F2911">
        <f>'Previous Trades Import_OMS Quer'!F2911</f>
        <v>0</v>
      </c>
      <c r="G2911">
        <f>'Previous Trades Import_OMS Quer'!G2911</f>
        <v>0</v>
      </c>
      <c r="H2911">
        <f>'Previous Trades Import_OMS Quer'!H2911</f>
        <v>0</v>
      </c>
      <c r="I2911">
        <f>'Previous Trades Import_OMS Quer'!I2911</f>
        <v>0</v>
      </c>
      <c r="J2911">
        <f>'Previous Trades Import_OMS Quer'!J2911</f>
        <v>0</v>
      </c>
      <c r="K2911">
        <f>'Previous Trades Import_OMS Quer'!K2911</f>
        <v>0</v>
      </c>
      <c r="L2911">
        <f>'Previous Trades Import_OMS Quer'!L2911</f>
        <v>0</v>
      </c>
      <c r="M2911">
        <f>'Previous Trades Import_OMS Quer'!M2911</f>
        <v>0</v>
      </c>
      <c r="N2911">
        <f>'Previous Trades Import_OMS Quer'!N2911</f>
        <v>0</v>
      </c>
      <c r="O2911" t="str">
        <f>CLEAN('Previous Trades Import_OMS Quer'!O2911)</f>
        <v/>
      </c>
      <c r="Q2911" s="25">
        <f t="shared" si="90"/>
        <v>0</v>
      </c>
      <c r="R2911" s="25" t="e">
        <f>VLOOKUP(O2911,'Currency Balance'!$O$3:$Q$32,3,0)</f>
        <v>#N/A</v>
      </c>
      <c r="S2911" s="25" t="e">
        <f t="shared" si="91"/>
        <v>#N/A</v>
      </c>
    </row>
    <row r="2912" spans="1:19">
      <c r="A2912">
        <f>'Previous Trades Import_OMS Quer'!A2912</f>
        <v>0</v>
      </c>
      <c r="B2912">
        <f>'Previous Trades Import_OMS Quer'!B2912</f>
        <v>0</v>
      </c>
      <c r="C2912" s="22">
        <f>'Previous Trades Import_OMS Quer'!C2912</f>
        <v>0</v>
      </c>
      <c r="D2912">
        <f>'Previous Trades Import_OMS Quer'!D2912</f>
        <v>0</v>
      </c>
      <c r="E2912" s="22">
        <f>'Previous Trades Import_OMS Quer'!E2912</f>
        <v>0</v>
      </c>
      <c r="F2912">
        <f>'Previous Trades Import_OMS Quer'!F2912</f>
        <v>0</v>
      </c>
      <c r="G2912">
        <f>'Previous Trades Import_OMS Quer'!G2912</f>
        <v>0</v>
      </c>
      <c r="H2912">
        <f>'Previous Trades Import_OMS Quer'!H2912</f>
        <v>0</v>
      </c>
      <c r="I2912">
        <f>'Previous Trades Import_OMS Quer'!I2912</f>
        <v>0</v>
      </c>
      <c r="J2912">
        <f>'Previous Trades Import_OMS Quer'!J2912</f>
        <v>0</v>
      </c>
      <c r="K2912">
        <f>'Previous Trades Import_OMS Quer'!K2912</f>
        <v>0</v>
      </c>
      <c r="L2912">
        <f>'Previous Trades Import_OMS Quer'!L2912</f>
        <v>0</v>
      </c>
      <c r="M2912">
        <f>'Previous Trades Import_OMS Quer'!M2912</f>
        <v>0</v>
      </c>
      <c r="N2912">
        <f>'Previous Trades Import_OMS Quer'!N2912</f>
        <v>0</v>
      </c>
      <c r="O2912" t="str">
        <f>CLEAN('Previous Trades Import_OMS Quer'!O2912)</f>
        <v/>
      </c>
      <c r="Q2912" s="25">
        <f t="shared" si="90"/>
        <v>0</v>
      </c>
      <c r="R2912" s="25" t="e">
        <f>VLOOKUP(O2912,'Currency Balance'!$O$3:$Q$32,3,0)</f>
        <v>#N/A</v>
      </c>
      <c r="S2912" s="25" t="e">
        <f t="shared" si="91"/>
        <v>#N/A</v>
      </c>
    </row>
    <row r="2913" spans="1:19">
      <c r="A2913">
        <f>'Previous Trades Import_OMS Quer'!A2913</f>
        <v>0</v>
      </c>
      <c r="B2913">
        <f>'Previous Trades Import_OMS Quer'!B2913</f>
        <v>0</v>
      </c>
      <c r="C2913" s="22">
        <f>'Previous Trades Import_OMS Quer'!C2913</f>
        <v>0</v>
      </c>
      <c r="D2913">
        <f>'Previous Trades Import_OMS Quer'!D2913</f>
        <v>0</v>
      </c>
      <c r="E2913" s="22">
        <f>'Previous Trades Import_OMS Quer'!E2913</f>
        <v>0</v>
      </c>
      <c r="F2913">
        <f>'Previous Trades Import_OMS Quer'!F2913</f>
        <v>0</v>
      </c>
      <c r="G2913">
        <f>'Previous Trades Import_OMS Quer'!G2913</f>
        <v>0</v>
      </c>
      <c r="H2913">
        <f>'Previous Trades Import_OMS Quer'!H2913</f>
        <v>0</v>
      </c>
      <c r="I2913">
        <f>'Previous Trades Import_OMS Quer'!I2913</f>
        <v>0</v>
      </c>
      <c r="J2913">
        <f>'Previous Trades Import_OMS Quer'!J2913</f>
        <v>0</v>
      </c>
      <c r="K2913">
        <f>'Previous Trades Import_OMS Quer'!K2913</f>
        <v>0</v>
      </c>
      <c r="L2913">
        <f>'Previous Trades Import_OMS Quer'!L2913</f>
        <v>0</v>
      </c>
      <c r="M2913">
        <f>'Previous Trades Import_OMS Quer'!M2913</f>
        <v>0</v>
      </c>
      <c r="N2913">
        <f>'Previous Trades Import_OMS Quer'!N2913</f>
        <v>0</v>
      </c>
      <c r="O2913" t="str">
        <f>CLEAN('Previous Trades Import_OMS Quer'!O2913)</f>
        <v/>
      </c>
      <c r="Q2913" s="25">
        <f t="shared" si="90"/>
        <v>0</v>
      </c>
      <c r="R2913" s="25" t="e">
        <f>VLOOKUP(O2913,'Currency Balance'!$O$3:$Q$32,3,0)</f>
        <v>#N/A</v>
      </c>
      <c r="S2913" s="25" t="e">
        <f t="shared" si="91"/>
        <v>#N/A</v>
      </c>
    </row>
    <row r="2914" spans="1:19">
      <c r="A2914">
        <f>'Previous Trades Import_OMS Quer'!A2914</f>
        <v>0</v>
      </c>
      <c r="B2914">
        <f>'Previous Trades Import_OMS Quer'!B2914</f>
        <v>0</v>
      </c>
      <c r="C2914" s="22">
        <f>'Previous Trades Import_OMS Quer'!C2914</f>
        <v>0</v>
      </c>
      <c r="D2914">
        <f>'Previous Trades Import_OMS Quer'!D2914</f>
        <v>0</v>
      </c>
      <c r="E2914" s="22">
        <f>'Previous Trades Import_OMS Quer'!E2914</f>
        <v>0</v>
      </c>
      <c r="F2914">
        <f>'Previous Trades Import_OMS Quer'!F2914</f>
        <v>0</v>
      </c>
      <c r="G2914">
        <f>'Previous Trades Import_OMS Quer'!G2914</f>
        <v>0</v>
      </c>
      <c r="H2914">
        <f>'Previous Trades Import_OMS Quer'!H2914</f>
        <v>0</v>
      </c>
      <c r="I2914">
        <f>'Previous Trades Import_OMS Quer'!I2914</f>
        <v>0</v>
      </c>
      <c r="J2914">
        <f>'Previous Trades Import_OMS Quer'!J2914</f>
        <v>0</v>
      </c>
      <c r="K2914">
        <f>'Previous Trades Import_OMS Quer'!K2914</f>
        <v>0</v>
      </c>
      <c r="L2914">
        <f>'Previous Trades Import_OMS Quer'!L2914</f>
        <v>0</v>
      </c>
      <c r="M2914">
        <f>'Previous Trades Import_OMS Quer'!M2914</f>
        <v>0</v>
      </c>
      <c r="N2914">
        <f>'Previous Trades Import_OMS Quer'!N2914</f>
        <v>0</v>
      </c>
      <c r="O2914" t="str">
        <f>CLEAN('Previous Trades Import_OMS Quer'!O2914)</f>
        <v/>
      </c>
      <c r="Q2914" s="25">
        <f t="shared" si="90"/>
        <v>0</v>
      </c>
      <c r="R2914" s="25" t="e">
        <f>VLOOKUP(O2914,'Currency Balance'!$O$3:$Q$32,3,0)</f>
        <v>#N/A</v>
      </c>
      <c r="S2914" s="25" t="e">
        <f t="shared" si="91"/>
        <v>#N/A</v>
      </c>
    </row>
    <row r="2915" spans="1:19">
      <c r="A2915">
        <f>'Previous Trades Import_OMS Quer'!A2915</f>
        <v>0</v>
      </c>
      <c r="B2915">
        <f>'Previous Trades Import_OMS Quer'!B2915</f>
        <v>0</v>
      </c>
      <c r="C2915" s="22">
        <f>'Previous Trades Import_OMS Quer'!C2915</f>
        <v>0</v>
      </c>
      <c r="D2915">
        <f>'Previous Trades Import_OMS Quer'!D2915</f>
        <v>0</v>
      </c>
      <c r="E2915" s="22">
        <f>'Previous Trades Import_OMS Quer'!E2915</f>
        <v>0</v>
      </c>
      <c r="F2915">
        <f>'Previous Trades Import_OMS Quer'!F2915</f>
        <v>0</v>
      </c>
      <c r="G2915">
        <f>'Previous Trades Import_OMS Quer'!G2915</f>
        <v>0</v>
      </c>
      <c r="H2915">
        <f>'Previous Trades Import_OMS Quer'!H2915</f>
        <v>0</v>
      </c>
      <c r="I2915">
        <f>'Previous Trades Import_OMS Quer'!I2915</f>
        <v>0</v>
      </c>
      <c r="J2915">
        <f>'Previous Trades Import_OMS Quer'!J2915</f>
        <v>0</v>
      </c>
      <c r="K2915">
        <f>'Previous Trades Import_OMS Quer'!K2915</f>
        <v>0</v>
      </c>
      <c r="L2915">
        <f>'Previous Trades Import_OMS Quer'!L2915</f>
        <v>0</v>
      </c>
      <c r="M2915">
        <f>'Previous Trades Import_OMS Quer'!M2915</f>
        <v>0</v>
      </c>
      <c r="N2915">
        <f>'Previous Trades Import_OMS Quer'!N2915</f>
        <v>0</v>
      </c>
      <c r="O2915" t="str">
        <f>CLEAN('Previous Trades Import_OMS Quer'!O2915)</f>
        <v/>
      </c>
      <c r="Q2915" s="25">
        <f t="shared" si="90"/>
        <v>0</v>
      </c>
      <c r="R2915" s="25" t="e">
        <f>VLOOKUP(O2915,'Currency Balance'!$O$3:$Q$32,3,0)</f>
        <v>#N/A</v>
      </c>
      <c r="S2915" s="25" t="e">
        <f t="shared" si="91"/>
        <v>#N/A</v>
      </c>
    </row>
    <row r="2916" spans="1:19">
      <c r="A2916">
        <f>'Previous Trades Import_OMS Quer'!A2916</f>
        <v>0</v>
      </c>
      <c r="B2916">
        <f>'Previous Trades Import_OMS Quer'!B2916</f>
        <v>0</v>
      </c>
      <c r="C2916" s="22">
        <f>'Previous Trades Import_OMS Quer'!C2916</f>
        <v>0</v>
      </c>
      <c r="D2916">
        <f>'Previous Trades Import_OMS Quer'!D2916</f>
        <v>0</v>
      </c>
      <c r="E2916" s="22">
        <f>'Previous Trades Import_OMS Quer'!E2916</f>
        <v>0</v>
      </c>
      <c r="F2916">
        <f>'Previous Trades Import_OMS Quer'!F2916</f>
        <v>0</v>
      </c>
      <c r="G2916">
        <f>'Previous Trades Import_OMS Quer'!G2916</f>
        <v>0</v>
      </c>
      <c r="H2916">
        <f>'Previous Trades Import_OMS Quer'!H2916</f>
        <v>0</v>
      </c>
      <c r="I2916">
        <f>'Previous Trades Import_OMS Quer'!I2916</f>
        <v>0</v>
      </c>
      <c r="J2916">
        <f>'Previous Trades Import_OMS Quer'!J2916</f>
        <v>0</v>
      </c>
      <c r="K2916">
        <f>'Previous Trades Import_OMS Quer'!K2916</f>
        <v>0</v>
      </c>
      <c r="L2916">
        <f>'Previous Trades Import_OMS Quer'!L2916</f>
        <v>0</v>
      </c>
      <c r="M2916">
        <f>'Previous Trades Import_OMS Quer'!M2916</f>
        <v>0</v>
      </c>
      <c r="N2916">
        <f>'Previous Trades Import_OMS Quer'!N2916</f>
        <v>0</v>
      </c>
      <c r="O2916" t="str">
        <f>CLEAN('Previous Trades Import_OMS Quer'!O2916)</f>
        <v/>
      </c>
      <c r="Q2916" s="25">
        <f t="shared" si="90"/>
        <v>0</v>
      </c>
      <c r="R2916" s="25" t="e">
        <f>VLOOKUP(O2916,'Currency Balance'!$O$3:$Q$32,3,0)</f>
        <v>#N/A</v>
      </c>
      <c r="S2916" s="25" t="e">
        <f t="shared" si="91"/>
        <v>#N/A</v>
      </c>
    </row>
    <row r="2917" spans="1:19">
      <c r="A2917">
        <f>'Previous Trades Import_OMS Quer'!A2917</f>
        <v>0</v>
      </c>
      <c r="B2917">
        <f>'Previous Trades Import_OMS Quer'!B2917</f>
        <v>0</v>
      </c>
      <c r="C2917" s="22">
        <f>'Previous Trades Import_OMS Quer'!C2917</f>
        <v>0</v>
      </c>
      <c r="D2917">
        <f>'Previous Trades Import_OMS Quer'!D2917</f>
        <v>0</v>
      </c>
      <c r="E2917" s="22">
        <f>'Previous Trades Import_OMS Quer'!E2917</f>
        <v>0</v>
      </c>
      <c r="F2917">
        <f>'Previous Trades Import_OMS Quer'!F2917</f>
        <v>0</v>
      </c>
      <c r="G2917">
        <f>'Previous Trades Import_OMS Quer'!G2917</f>
        <v>0</v>
      </c>
      <c r="H2917">
        <f>'Previous Trades Import_OMS Quer'!H2917</f>
        <v>0</v>
      </c>
      <c r="I2917">
        <f>'Previous Trades Import_OMS Quer'!I2917</f>
        <v>0</v>
      </c>
      <c r="J2917">
        <f>'Previous Trades Import_OMS Quer'!J2917</f>
        <v>0</v>
      </c>
      <c r="K2917">
        <f>'Previous Trades Import_OMS Quer'!K2917</f>
        <v>0</v>
      </c>
      <c r="L2917">
        <f>'Previous Trades Import_OMS Quer'!L2917</f>
        <v>0</v>
      </c>
      <c r="M2917">
        <f>'Previous Trades Import_OMS Quer'!M2917</f>
        <v>0</v>
      </c>
      <c r="N2917">
        <f>'Previous Trades Import_OMS Quer'!N2917</f>
        <v>0</v>
      </c>
      <c r="O2917" t="str">
        <f>CLEAN('Previous Trades Import_OMS Quer'!O2917)</f>
        <v/>
      </c>
      <c r="Q2917" s="25">
        <f t="shared" si="90"/>
        <v>0</v>
      </c>
      <c r="R2917" s="25" t="e">
        <f>VLOOKUP(O2917,'Currency Balance'!$O$3:$Q$32,3,0)</f>
        <v>#N/A</v>
      </c>
      <c r="S2917" s="25" t="e">
        <f t="shared" si="91"/>
        <v>#N/A</v>
      </c>
    </row>
    <row r="2918" spans="1:19">
      <c r="A2918">
        <f>'Previous Trades Import_OMS Quer'!A2918</f>
        <v>0</v>
      </c>
      <c r="B2918">
        <f>'Previous Trades Import_OMS Quer'!B2918</f>
        <v>0</v>
      </c>
      <c r="C2918" s="22">
        <f>'Previous Trades Import_OMS Quer'!C2918</f>
        <v>0</v>
      </c>
      <c r="D2918">
        <f>'Previous Trades Import_OMS Quer'!D2918</f>
        <v>0</v>
      </c>
      <c r="E2918" s="22">
        <f>'Previous Trades Import_OMS Quer'!E2918</f>
        <v>0</v>
      </c>
      <c r="F2918">
        <f>'Previous Trades Import_OMS Quer'!F2918</f>
        <v>0</v>
      </c>
      <c r="G2918">
        <f>'Previous Trades Import_OMS Quer'!G2918</f>
        <v>0</v>
      </c>
      <c r="H2918">
        <f>'Previous Trades Import_OMS Quer'!H2918</f>
        <v>0</v>
      </c>
      <c r="I2918">
        <f>'Previous Trades Import_OMS Quer'!I2918</f>
        <v>0</v>
      </c>
      <c r="J2918">
        <f>'Previous Trades Import_OMS Quer'!J2918</f>
        <v>0</v>
      </c>
      <c r="K2918">
        <f>'Previous Trades Import_OMS Quer'!K2918</f>
        <v>0</v>
      </c>
      <c r="L2918">
        <f>'Previous Trades Import_OMS Quer'!L2918</f>
        <v>0</v>
      </c>
      <c r="M2918">
        <f>'Previous Trades Import_OMS Quer'!M2918</f>
        <v>0</v>
      </c>
      <c r="N2918">
        <f>'Previous Trades Import_OMS Quer'!N2918</f>
        <v>0</v>
      </c>
      <c r="O2918" t="str">
        <f>CLEAN('Previous Trades Import_OMS Quer'!O2918)</f>
        <v/>
      </c>
      <c r="Q2918" s="25">
        <f t="shared" si="90"/>
        <v>0</v>
      </c>
      <c r="R2918" s="25" t="e">
        <f>VLOOKUP(O2918,'Currency Balance'!$O$3:$Q$32,3,0)</f>
        <v>#N/A</v>
      </c>
      <c r="S2918" s="25" t="e">
        <f t="shared" si="91"/>
        <v>#N/A</v>
      </c>
    </row>
    <row r="2919" spans="1:19">
      <c r="A2919">
        <f>'Previous Trades Import_OMS Quer'!A2919</f>
        <v>0</v>
      </c>
      <c r="B2919">
        <f>'Previous Trades Import_OMS Quer'!B2919</f>
        <v>0</v>
      </c>
      <c r="C2919" s="22">
        <f>'Previous Trades Import_OMS Quer'!C2919</f>
        <v>0</v>
      </c>
      <c r="D2919">
        <f>'Previous Trades Import_OMS Quer'!D2919</f>
        <v>0</v>
      </c>
      <c r="E2919" s="22">
        <f>'Previous Trades Import_OMS Quer'!E2919</f>
        <v>0</v>
      </c>
      <c r="F2919">
        <f>'Previous Trades Import_OMS Quer'!F2919</f>
        <v>0</v>
      </c>
      <c r="G2919">
        <f>'Previous Trades Import_OMS Quer'!G2919</f>
        <v>0</v>
      </c>
      <c r="H2919">
        <f>'Previous Trades Import_OMS Quer'!H2919</f>
        <v>0</v>
      </c>
      <c r="I2919">
        <f>'Previous Trades Import_OMS Quer'!I2919</f>
        <v>0</v>
      </c>
      <c r="J2919">
        <f>'Previous Trades Import_OMS Quer'!J2919</f>
        <v>0</v>
      </c>
      <c r="K2919">
        <f>'Previous Trades Import_OMS Quer'!K2919</f>
        <v>0</v>
      </c>
      <c r="L2919">
        <f>'Previous Trades Import_OMS Quer'!L2919</f>
        <v>0</v>
      </c>
      <c r="M2919">
        <f>'Previous Trades Import_OMS Quer'!M2919</f>
        <v>0</v>
      </c>
      <c r="N2919">
        <f>'Previous Trades Import_OMS Quer'!N2919</f>
        <v>0</v>
      </c>
      <c r="O2919" t="str">
        <f>CLEAN('Previous Trades Import_OMS Quer'!O2919)</f>
        <v/>
      </c>
      <c r="Q2919" s="25">
        <f t="shared" si="90"/>
        <v>0</v>
      </c>
      <c r="R2919" s="25" t="e">
        <f>VLOOKUP(O2919,'Currency Balance'!$O$3:$Q$32,3,0)</f>
        <v>#N/A</v>
      </c>
      <c r="S2919" s="25" t="e">
        <f t="shared" si="91"/>
        <v>#N/A</v>
      </c>
    </row>
    <row r="2920" spans="1:19">
      <c r="A2920">
        <f>'Previous Trades Import_OMS Quer'!A2920</f>
        <v>0</v>
      </c>
      <c r="B2920">
        <f>'Previous Trades Import_OMS Quer'!B2920</f>
        <v>0</v>
      </c>
      <c r="C2920" s="22">
        <f>'Previous Trades Import_OMS Quer'!C2920</f>
        <v>0</v>
      </c>
      <c r="D2920">
        <f>'Previous Trades Import_OMS Quer'!D2920</f>
        <v>0</v>
      </c>
      <c r="E2920" s="22">
        <f>'Previous Trades Import_OMS Quer'!E2920</f>
        <v>0</v>
      </c>
      <c r="F2920">
        <f>'Previous Trades Import_OMS Quer'!F2920</f>
        <v>0</v>
      </c>
      <c r="G2920">
        <f>'Previous Trades Import_OMS Quer'!G2920</f>
        <v>0</v>
      </c>
      <c r="H2920">
        <f>'Previous Trades Import_OMS Quer'!H2920</f>
        <v>0</v>
      </c>
      <c r="I2920">
        <f>'Previous Trades Import_OMS Quer'!I2920</f>
        <v>0</v>
      </c>
      <c r="J2920">
        <f>'Previous Trades Import_OMS Quer'!J2920</f>
        <v>0</v>
      </c>
      <c r="K2920">
        <f>'Previous Trades Import_OMS Quer'!K2920</f>
        <v>0</v>
      </c>
      <c r="L2920">
        <f>'Previous Trades Import_OMS Quer'!L2920</f>
        <v>0</v>
      </c>
      <c r="M2920">
        <f>'Previous Trades Import_OMS Quer'!M2920</f>
        <v>0</v>
      </c>
      <c r="N2920">
        <f>'Previous Trades Import_OMS Quer'!N2920</f>
        <v>0</v>
      </c>
      <c r="O2920" t="str">
        <f>CLEAN('Previous Trades Import_OMS Quer'!O2920)</f>
        <v/>
      </c>
      <c r="Q2920" s="25">
        <f t="shared" si="90"/>
        <v>0</v>
      </c>
      <c r="R2920" s="25" t="e">
        <f>VLOOKUP(O2920,'Currency Balance'!$O$3:$Q$32,3,0)</f>
        <v>#N/A</v>
      </c>
      <c r="S2920" s="25" t="e">
        <f t="shared" si="91"/>
        <v>#N/A</v>
      </c>
    </row>
    <row r="2921" spans="1:19">
      <c r="A2921">
        <f>'Previous Trades Import_OMS Quer'!A2921</f>
        <v>0</v>
      </c>
      <c r="B2921">
        <f>'Previous Trades Import_OMS Quer'!B2921</f>
        <v>0</v>
      </c>
      <c r="C2921" s="22">
        <f>'Previous Trades Import_OMS Quer'!C2921</f>
        <v>0</v>
      </c>
      <c r="D2921">
        <f>'Previous Trades Import_OMS Quer'!D2921</f>
        <v>0</v>
      </c>
      <c r="E2921" s="22">
        <f>'Previous Trades Import_OMS Quer'!E2921</f>
        <v>0</v>
      </c>
      <c r="F2921">
        <f>'Previous Trades Import_OMS Quer'!F2921</f>
        <v>0</v>
      </c>
      <c r="G2921">
        <f>'Previous Trades Import_OMS Quer'!G2921</f>
        <v>0</v>
      </c>
      <c r="H2921">
        <f>'Previous Trades Import_OMS Quer'!H2921</f>
        <v>0</v>
      </c>
      <c r="I2921">
        <f>'Previous Trades Import_OMS Quer'!I2921</f>
        <v>0</v>
      </c>
      <c r="J2921">
        <f>'Previous Trades Import_OMS Quer'!J2921</f>
        <v>0</v>
      </c>
      <c r="K2921">
        <f>'Previous Trades Import_OMS Quer'!K2921</f>
        <v>0</v>
      </c>
      <c r="L2921">
        <f>'Previous Trades Import_OMS Quer'!L2921</f>
        <v>0</v>
      </c>
      <c r="M2921">
        <f>'Previous Trades Import_OMS Quer'!M2921</f>
        <v>0</v>
      </c>
      <c r="N2921">
        <f>'Previous Trades Import_OMS Quer'!N2921</f>
        <v>0</v>
      </c>
      <c r="O2921" t="str">
        <f>CLEAN('Previous Trades Import_OMS Quer'!O2921)</f>
        <v/>
      </c>
      <c r="Q2921" s="25">
        <f t="shared" si="90"/>
        <v>0</v>
      </c>
      <c r="R2921" s="25" t="e">
        <f>VLOOKUP(O2921,'Currency Balance'!$O$3:$Q$32,3,0)</f>
        <v>#N/A</v>
      </c>
      <c r="S2921" t="e">
        <f t="shared" si="91"/>
        <v>#N/A</v>
      </c>
    </row>
    <row r="2922" spans="1:19">
      <c r="A2922">
        <f>'Previous Trades Import_OMS Quer'!A2922</f>
        <v>0</v>
      </c>
      <c r="B2922">
        <f>'Previous Trades Import_OMS Quer'!B2922</f>
        <v>0</v>
      </c>
      <c r="C2922" s="22">
        <f>'Previous Trades Import_OMS Quer'!C2922</f>
        <v>0</v>
      </c>
      <c r="D2922">
        <f>'Previous Trades Import_OMS Quer'!D2922</f>
        <v>0</v>
      </c>
      <c r="E2922" s="22">
        <f>'Previous Trades Import_OMS Quer'!E2922</f>
        <v>0</v>
      </c>
      <c r="F2922">
        <f>'Previous Trades Import_OMS Quer'!F2922</f>
        <v>0</v>
      </c>
      <c r="G2922">
        <f>'Previous Trades Import_OMS Quer'!G2922</f>
        <v>0</v>
      </c>
      <c r="H2922">
        <f>'Previous Trades Import_OMS Quer'!H2922</f>
        <v>0</v>
      </c>
      <c r="I2922">
        <f>'Previous Trades Import_OMS Quer'!I2922</f>
        <v>0</v>
      </c>
      <c r="J2922">
        <f>'Previous Trades Import_OMS Quer'!J2922</f>
        <v>0</v>
      </c>
      <c r="K2922">
        <f>'Previous Trades Import_OMS Quer'!K2922</f>
        <v>0</v>
      </c>
      <c r="L2922">
        <f>'Previous Trades Import_OMS Quer'!L2922</f>
        <v>0</v>
      </c>
      <c r="M2922">
        <f>'Previous Trades Import_OMS Quer'!M2922</f>
        <v>0</v>
      </c>
      <c r="N2922">
        <f>'Previous Trades Import_OMS Quer'!N2922</f>
        <v>0</v>
      </c>
      <c r="O2922" t="str">
        <f>CLEAN('Previous Trades Import_OMS Quer'!O2922)</f>
        <v/>
      </c>
      <c r="Q2922" s="25">
        <f t="shared" si="90"/>
        <v>0</v>
      </c>
      <c r="R2922" s="25" t="e">
        <f>VLOOKUP(O2922,'Currency Balance'!$O$3:$Q$32,3,0)</f>
        <v>#N/A</v>
      </c>
      <c r="S2922" t="e">
        <f t="shared" si="91"/>
        <v>#N/A</v>
      </c>
    </row>
    <row r="2923" spans="1:19">
      <c r="A2923">
        <f>'Previous Trades Import_OMS Quer'!A2923</f>
        <v>0</v>
      </c>
      <c r="B2923">
        <f>'Previous Trades Import_OMS Quer'!B2923</f>
        <v>0</v>
      </c>
      <c r="C2923" s="22">
        <f>'Previous Trades Import_OMS Quer'!C2923</f>
        <v>0</v>
      </c>
      <c r="D2923">
        <f>'Previous Trades Import_OMS Quer'!D2923</f>
        <v>0</v>
      </c>
      <c r="E2923" s="22">
        <f>'Previous Trades Import_OMS Quer'!E2923</f>
        <v>0</v>
      </c>
      <c r="F2923">
        <f>'Previous Trades Import_OMS Quer'!F2923</f>
        <v>0</v>
      </c>
      <c r="G2923">
        <f>'Previous Trades Import_OMS Quer'!G2923</f>
        <v>0</v>
      </c>
      <c r="H2923">
        <f>'Previous Trades Import_OMS Quer'!H2923</f>
        <v>0</v>
      </c>
      <c r="I2923">
        <f>'Previous Trades Import_OMS Quer'!I2923</f>
        <v>0</v>
      </c>
      <c r="J2923">
        <f>'Previous Trades Import_OMS Quer'!J2923</f>
        <v>0</v>
      </c>
      <c r="K2923">
        <f>'Previous Trades Import_OMS Quer'!K2923</f>
        <v>0</v>
      </c>
      <c r="L2923">
        <f>'Previous Trades Import_OMS Quer'!L2923</f>
        <v>0</v>
      </c>
      <c r="M2923">
        <f>'Previous Trades Import_OMS Quer'!M2923</f>
        <v>0</v>
      </c>
      <c r="N2923">
        <f>'Previous Trades Import_OMS Quer'!N2923</f>
        <v>0</v>
      </c>
      <c r="O2923" t="str">
        <f>CLEAN('Previous Trades Import_OMS Quer'!O2923)</f>
        <v/>
      </c>
      <c r="Q2923" s="25">
        <f t="shared" si="90"/>
        <v>0</v>
      </c>
      <c r="R2923" s="25" t="e">
        <f>VLOOKUP(O2923,'Currency Balance'!$O$3:$Q$32,3,0)</f>
        <v>#N/A</v>
      </c>
      <c r="S2923" t="e">
        <f t="shared" si="91"/>
        <v>#N/A</v>
      </c>
    </row>
    <row r="2924" spans="1:19">
      <c r="A2924">
        <f>'Previous Trades Import_OMS Quer'!A2924</f>
        <v>0</v>
      </c>
      <c r="B2924">
        <f>'Previous Trades Import_OMS Quer'!B2924</f>
        <v>0</v>
      </c>
      <c r="C2924" s="22">
        <f>'Previous Trades Import_OMS Quer'!C2924</f>
        <v>0</v>
      </c>
      <c r="D2924">
        <f>'Previous Trades Import_OMS Quer'!D2924</f>
        <v>0</v>
      </c>
      <c r="E2924" s="22">
        <f>'Previous Trades Import_OMS Quer'!E2924</f>
        <v>0</v>
      </c>
      <c r="F2924">
        <f>'Previous Trades Import_OMS Quer'!F2924</f>
        <v>0</v>
      </c>
      <c r="G2924">
        <f>'Previous Trades Import_OMS Quer'!G2924</f>
        <v>0</v>
      </c>
      <c r="H2924">
        <f>'Previous Trades Import_OMS Quer'!H2924</f>
        <v>0</v>
      </c>
      <c r="I2924">
        <f>'Previous Trades Import_OMS Quer'!I2924</f>
        <v>0</v>
      </c>
      <c r="J2924">
        <f>'Previous Trades Import_OMS Quer'!J2924</f>
        <v>0</v>
      </c>
      <c r="K2924">
        <f>'Previous Trades Import_OMS Quer'!K2924</f>
        <v>0</v>
      </c>
      <c r="L2924">
        <f>'Previous Trades Import_OMS Quer'!L2924</f>
        <v>0</v>
      </c>
      <c r="M2924">
        <f>'Previous Trades Import_OMS Quer'!M2924</f>
        <v>0</v>
      </c>
      <c r="N2924">
        <f>'Previous Trades Import_OMS Quer'!N2924</f>
        <v>0</v>
      </c>
      <c r="O2924" t="str">
        <f>CLEAN('Previous Trades Import_OMS Quer'!O2924)</f>
        <v/>
      </c>
      <c r="Q2924" s="25">
        <f t="shared" si="90"/>
        <v>0</v>
      </c>
      <c r="R2924" s="25" t="e">
        <f>VLOOKUP(O2924,'Currency Balance'!$O$3:$Q$32,3,0)</f>
        <v>#N/A</v>
      </c>
      <c r="S2924" t="e">
        <f t="shared" si="91"/>
        <v>#N/A</v>
      </c>
    </row>
    <row r="2925" spans="1:19">
      <c r="A2925">
        <f>'Previous Trades Import_OMS Quer'!A2925</f>
        <v>0</v>
      </c>
      <c r="B2925">
        <f>'Previous Trades Import_OMS Quer'!B2925</f>
        <v>0</v>
      </c>
      <c r="C2925" s="22">
        <f>'Previous Trades Import_OMS Quer'!C2925</f>
        <v>0</v>
      </c>
      <c r="D2925">
        <f>'Previous Trades Import_OMS Quer'!D2925</f>
        <v>0</v>
      </c>
      <c r="E2925" s="22">
        <f>'Previous Trades Import_OMS Quer'!E2925</f>
        <v>0</v>
      </c>
      <c r="F2925">
        <f>'Previous Trades Import_OMS Quer'!F2925</f>
        <v>0</v>
      </c>
      <c r="G2925">
        <f>'Previous Trades Import_OMS Quer'!G2925</f>
        <v>0</v>
      </c>
      <c r="H2925">
        <f>'Previous Trades Import_OMS Quer'!H2925</f>
        <v>0</v>
      </c>
      <c r="I2925">
        <f>'Previous Trades Import_OMS Quer'!I2925</f>
        <v>0</v>
      </c>
      <c r="J2925">
        <f>'Previous Trades Import_OMS Quer'!J2925</f>
        <v>0</v>
      </c>
      <c r="K2925">
        <f>'Previous Trades Import_OMS Quer'!K2925</f>
        <v>0</v>
      </c>
      <c r="L2925">
        <f>'Previous Trades Import_OMS Quer'!L2925</f>
        <v>0</v>
      </c>
      <c r="M2925">
        <f>'Previous Trades Import_OMS Quer'!M2925</f>
        <v>0</v>
      </c>
      <c r="N2925">
        <f>'Previous Trades Import_OMS Quer'!N2925</f>
        <v>0</v>
      </c>
      <c r="O2925" t="str">
        <f>CLEAN('Previous Trades Import_OMS Quer'!O2925)</f>
        <v/>
      </c>
      <c r="Q2925" s="25">
        <f t="shared" si="90"/>
        <v>0</v>
      </c>
      <c r="R2925" s="25" t="e">
        <f>VLOOKUP(O2925,'Currency Balance'!$O$3:$Q$32,3,0)</f>
        <v>#N/A</v>
      </c>
      <c r="S2925" t="e">
        <f t="shared" si="91"/>
        <v>#N/A</v>
      </c>
    </row>
    <row r="2926" spans="1:19">
      <c r="A2926">
        <f>'Previous Trades Import_OMS Quer'!A2926</f>
        <v>0</v>
      </c>
      <c r="B2926">
        <f>'Previous Trades Import_OMS Quer'!B2926</f>
        <v>0</v>
      </c>
      <c r="C2926" s="22">
        <f>'Previous Trades Import_OMS Quer'!C2926</f>
        <v>0</v>
      </c>
      <c r="D2926">
        <f>'Previous Trades Import_OMS Quer'!D2926</f>
        <v>0</v>
      </c>
      <c r="E2926" s="22">
        <f>'Previous Trades Import_OMS Quer'!E2926</f>
        <v>0</v>
      </c>
      <c r="F2926">
        <f>'Previous Trades Import_OMS Quer'!F2926</f>
        <v>0</v>
      </c>
      <c r="G2926">
        <f>'Previous Trades Import_OMS Quer'!G2926</f>
        <v>0</v>
      </c>
      <c r="H2926">
        <f>'Previous Trades Import_OMS Quer'!H2926</f>
        <v>0</v>
      </c>
      <c r="I2926">
        <f>'Previous Trades Import_OMS Quer'!I2926</f>
        <v>0</v>
      </c>
      <c r="J2926">
        <f>'Previous Trades Import_OMS Quer'!J2926</f>
        <v>0</v>
      </c>
      <c r="K2926">
        <f>'Previous Trades Import_OMS Quer'!K2926</f>
        <v>0</v>
      </c>
      <c r="L2926">
        <f>'Previous Trades Import_OMS Quer'!L2926</f>
        <v>0</v>
      </c>
      <c r="M2926">
        <f>'Previous Trades Import_OMS Quer'!M2926</f>
        <v>0</v>
      </c>
      <c r="N2926">
        <f>'Previous Trades Import_OMS Quer'!N2926</f>
        <v>0</v>
      </c>
      <c r="O2926" t="str">
        <f>CLEAN('Previous Trades Import_OMS Quer'!O2926)</f>
        <v/>
      </c>
      <c r="Q2926" s="25">
        <f t="shared" si="90"/>
        <v>0</v>
      </c>
      <c r="R2926" s="25" t="e">
        <f>VLOOKUP(O2926,'Currency Balance'!$O$3:$Q$32,3,0)</f>
        <v>#N/A</v>
      </c>
      <c r="S2926" t="e">
        <f t="shared" si="91"/>
        <v>#N/A</v>
      </c>
    </row>
    <row r="2927" spans="1:19">
      <c r="A2927">
        <f>'Previous Trades Import_OMS Quer'!A2927</f>
        <v>0</v>
      </c>
      <c r="B2927">
        <f>'Previous Trades Import_OMS Quer'!B2927</f>
        <v>0</v>
      </c>
      <c r="C2927" s="22">
        <f>'Previous Trades Import_OMS Quer'!C2927</f>
        <v>0</v>
      </c>
      <c r="D2927">
        <f>'Previous Trades Import_OMS Quer'!D2927</f>
        <v>0</v>
      </c>
      <c r="E2927" s="22">
        <f>'Previous Trades Import_OMS Quer'!E2927</f>
        <v>0</v>
      </c>
      <c r="F2927">
        <f>'Previous Trades Import_OMS Quer'!F2927</f>
        <v>0</v>
      </c>
      <c r="G2927">
        <f>'Previous Trades Import_OMS Quer'!G2927</f>
        <v>0</v>
      </c>
      <c r="H2927">
        <f>'Previous Trades Import_OMS Quer'!H2927</f>
        <v>0</v>
      </c>
      <c r="I2927">
        <f>'Previous Trades Import_OMS Quer'!I2927</f>
        <v>0</v>
      </c>
      <c r="J2927">
        <f>'Previous Trades Import_OMS Quer'!J2927</f>
        <v>0</v>
      </c>
      <c r="K2927">
        <f>'Previous Trades Import_OMS Quer'!K2927</f>
        <v>0</v>
      </c>
      <c r="L2927">
        <f>'Previous Trades Import_OMS Quer'!L2927</f>
        <v>0</v>
      </c>
      <c r="M2927">
        <f>'Previous Trades Import_OMS Quer'!M2927</f>
        <v>0</v>
      </c>
      <c r="N2927">
        <f>'Previous Trades Import_OMS Quer'!N2927</f>
        <v>0</v>
      </c>
      <c r="O2927" t="str">
        <f>CLEAN('Previous Trades Import_OMS Quer'!O2927)</f>
        <v/>
      </c>
      <c r="Q2927" s="25">
        <f t="shared" si="90"/>
        <v>0</v>
      </c>
      <c r="R2927" s="25" t="e">
        <f>VLOOKUP(O2927,'Currency Balance'!$O$3:$Q$32,3,0)</f>
        <v>#N/A</v>
      </c>
      <c r="S2927" t="e">
        <f t="shared" si="91"/>
        <v>#N/A</v>
      </c>
    </row>
    <row r="2928" spans="1:19">
      <c r="A2928">
        <f>'Previous Trades Import_OMS Quer'!A2928</f>
        <v>0</v>
      </c>
      <c r="B2928">
        <f>'Previous Trades Import_OMS Quer'!B2928</f>
        <v>0</v>
      </c>
      <c r="C2928" s="22">
        <f>'Previous Trades Import_OMS Quer'!C2928</f>
        <v>0</v>
      </c>
      <c r="D2928">
        <f>'Previous Trades Import_OMS Quer'!D2928</f>
        <v>0</v>
      </c>
      <c r="E2928" s="22">
        <f>'Previous Trades Import_OMS Quer'!E2928</f>
        <v>0</v>
      </c>
      <c r="F2928">
        <f>'Previous Trades Import_OMS Quer'!F2928</f>
        <v>0</v>
      </c>
      <c r="G2928">
        <f>'Previous Trades Import_OMS Quer'!G2928</f>
        <v>0</v>
      </c>
      <c r="H2928">
        <f>'Previous Trades Import_OMS Quer'!H2928</f>
        <v>0</v>
      </c>
      <c r="I2928">
        <f>'Previous Trades Import_OMS Quer'!I2928</f>
        <v>0</v>
      </c>
      <c r="J2928">
        <f>'Previous Trades Import_OMS Quer'!J2928</f>
        <v>0</v>
      </c>
      <c r="K2928">
        <f>'Previous Trades Import_OMS Quer'!K2928</f>
        <v>0</v>
      </c>
      <c r="L2928">
        <f>'Previous Trades Import_OMS Quer'!L2928</f>
        <v>0</v>
      </c>
      <c r="M2928">
        <f>'Previous Trades Import_OMS Quer'!M2928</f>
        <v>0</v>
      </c>
      <c r="N2928">
        <f>'Previous Trades Import_OMS Quer'!N2928</f>
        <v>0</v>
      </c>
      <c r="O2928" t="str">
        <f>CLEAN('Previous Trades Import_OMS Quer'!O2928)</f>
        <v/>
      </c>
      <c r="Q2928" s="25">
        <f t="shared" si="90"/>
        <v>0</v>
      </c>
      <c r="R2928" s="25" t="e">
        <f>VLOOKUP(O2928,'Currency Balance'!$O$3:$Q$32,3,0)</f>
        <v>#N/A</v>
      </c>
      <c r="S2928" t="e">
        <f t="shared" si="91"/>
        <v>#N/A</v>
      </c>
    </row>
    <row r="2929" spans="1:19">
      <c r="A2929">
        <f>'Previous Trades Import_OMS Quer'!A2929</f>
        <v>0</v>
      </c>
      <c r="B2929">
        <f>'Previous Trades Import_OMS Quer'!B2929</f>
        <v>0</v>
      </c>
      <c r="C2929" s="22">
        <f>'Previous Trades Import_OMS Quer'!C2929</f>
        <v>0</v>
      </c>
      <c r="D2929">
        <f>'Previous Trades Import_OMS Quer'!D2929</f>
        <v>0</v>
      </c>
      <c r="E2929" s="22">
        <f>'Previous Trades Import_OMS Quer'!E2929</f>
        <v>0</v>
      </c>
      <c r="F2929">
        <f>'Previous Trades Import_OMS Quer'!F2929</f>
        <v>0</v>
      </c>
      <c r="G2929">
        <f>'Previous Trades Import_OMS Quer'!G2929</f>
        <v>0</v>
      </c>
      <c r="H2929">
        <f>'Previous Trades Import_OMS Quer'!H2929</f>
        <v>0</v>
      </c>
      <c r="I2929">
        <f>'Previous Trades Import_OMS Quer'!I2929</f>
        <v>0</v>
      </c>
      <c r="J2929">
        <f>'Previous Trades Import_OMS Quer'!J2929</f>
        <v>0</v>
      </c>
      <c r="K2929">
        <f>'Previous Trades Import_OMS Quer'!K2929</f>
        <v>0</v>
      </c>
      <c r="L2929">
        <f>'Previous Trades Import_OMS Quer'!L2929</f>
        <v>0</v>
      </c>
      <c r="M2929">
        <f>'Previous Trades Import_OMS Quer'!M2929</f>
        <v>0</v>
      </c>
      <c r="N2929">
        <f>'Previous Trades Import_OMS Quer'!N2929</f>
        <v>0</v>
      </c>
      <c r="O2929" t="str">
        <f>CLEAN('Previous Trades Import_OMS Quer'!O2929)</f>
        <v/>
      </c>
      <c r="Q2929" s="25">
        <f t="shared" si="90"/>
        <v>0</v>
      </c>
      <c r="R2929" s="25" t="e">
        <f>VLOOKUP(O2929,'Currency Balance'!$O$3:$Q$32,3,0)</f>
        <v>#N/A</v>
      </c>
      <c r="S2929" t="e">
        <f t="shared" si="91"/>
        <v>#N/A</v>
      </c>
    </row>
    <row r="2930" spans="1:19">
      <c r="A2930">
        <f>'Previous Trades Import_OMS Quer'!A2930</f>
        <v>0</v>
      </c>
      <c r="B2930">
        <f>'Previous Trades Import_OMS Quer'!B2930</f>
        <v>0</v>
      </c>
      <c r="C2930" s="22">
        <f>'Previous Trades Import_OMS Quer'!C2930</f>
        <v>0</v>
      </c>
      <c r="D2930">
        <f>'Previous Trades Import_OMS Quer'!D2930</f>
        <v>0</v>
      </c>
      <c r="E2930" s="22">
        <f>'Previous Trades Import_OMS Quer'!E2930</f>
        <v>0</v>
      </c>
      <c r="F2930">
        <f>'Previous Trades Import_OMS Quer'!F2930</f>
        <v>0</v>
      </c>
      <c r="G2930">
        <f>'Previous Trades Import_OMS Quer'!G2930</f>
        <v>0</v>
      </c>
      <c r="H2930">
        <f>'Previous Trades Import_OMS Quer'!H2930</f>
        <v>0</v>
      </c>
      <c r="I2930">
        <f>'Previous Trades Import_OMS Quer'!I2930</f>
        <v>0</v>
      </c>
      <c r="J2930">
        <f>'Previous Trades Import_OMS Quer'!J2930</f>
        <v>0</v>
      </c>
      <c r="K2930">
        <f>'Previous Trades Import_OMS Quer'!K2930</f>
        <v>0</v>
      </c>
      <c r="L2930">
        <f>'Previous Trades Import_OMS Quer'!L2930</f>
        <v>0</v>
      </c>
      <c r="M2930">
        <f>'Previous Trades Import_OMS Quer'!M2930</f>
        <v>0</v>
      </c>
      <c r="N2930">
        <f>'Previous Trades Import_OMS Quer'!N2930</f>
        <v>0</v>
      </c>
      <c r="O2930" t="str">
        <f>CLEAN('Previous Trades Import_OMS Quer'!O2930)</f>
        <v/>
      </c>
      <c r="Q2930" s="25">
        <f t="shared" si="90"/>
        <v>0</v>
      </c>
      <c r="R2930" s="25" t="e">
        <f>VLOOKUP(O2930,'Currency Balance'!$O$3:$Q$32,3,0)</f>
        <v>#N/A</v>
      </c>
      <c r="S2930" t="e">
        <f t="shared" si="91"/>
        <v>#N/A</v>
      </c>
    </row>
    <row r="2931" spans="1:19">
      <c r="A2931">
        <f>'Previous Trades Import_OMS Quer'!A2931</f>
        <v>0</v>
      </c>
      <c r="B2931">
        <f>'Previous Trades Import_OMS Quer'!B2931</f>
        <v>0</v>
      </c>
      <c r="C2931" s="22">
        <f>'Previous Trades Import_OMS Quer'!C2931</f>
        <v>0</v>
      </c>
      <c r="D2931">
        <f>'Previous Trades Import_OMS Quer'!D2931</f>
        <v>0</v>
      </c>
      <c r="E2931" s="22">
        <f>'Previous Trades Import_OMS Quer'!E2931</f>
        <v>0</v>
      </c>
      <c r="F2931">
        <f>'Previous Trades Import_OMS Quer'!F2931</f>
        <v>0</v>
      </c>
      <c r="G2931">
        <f>'Previous Trades Import_OMS Quer'!G2931</f>
        <v>0</v>
      </c>
      <c r="H2931">
        <f>'Previous Trades Import_OMS Quer'!H2931</f>
        <v>0</v>
      </c>
      <c r="I2931">
        <f>'Previous Trades Import_OMS Quer'!I2931</f>
        <v>0</v>
      </c>
      <c r="J2931">
        <f>'Previous Trades Import_OMS Quer'!J2931</f>
        <v>0</v>
      </c>
      <c r="K2931">
        <f>'Previous Trades Import_OMS Quer'!K2931</f>
        <v>0</v>
      </c>
      <c r="L2931">
        <f>'Previous Trades Import_OMS Quer'!L2931</f>
        <v>0</v>
      </c>
      <c r="M2931">
        <f>'Previous Trades Import_OMS Quer'!M2931</f>
        <v>0</v>
      </c>
      <c r="N2931">
        <f>'Previous Trades Import_OMS Quer'!N2931</f>
        <v>0</v>
      </c>
      <c r="O2931" t="str">
        <f>CLEAN('Previous Trades Import_OMS Quer'!O2931)</f>
        <v/>
      </c>
      <c r="Q2931" s="25">
        <f t="shared" si="90"/>
        <v>0</v>
      </c>
      <c r="R2931" s="25" t="e">
        <f>VLOOKUP(O2931,'Currency Balance'!$O$3:$Q$32,3,0)</f>
        <v>#N/A</v>
      </c>
      <c r="S2931" t="e">
        <f t="shared" si="91"/>
        <v>#N/A</v>
      </c>
    </row>
    <row r="2932" spans="1:19">
      <c r="A2932">
        <f>'Previous Trades Import_OMS Quer'!A2932</f>
        <v>0</v>
      </c>
      <c r="B2932">
        <f>'Previous Trades Import_OMS Quer'!B2932</f>
        <v>0</v>
      </c>
      <c r="C2932" s="22">
        <f>'Previous Trades Import_OMS Quer'!C2932</f>
        <v>0</v>
      </c>
      <c r="D2932">
        <f>'Previous Trades Import_OMS Quer'!D2932</f>
        <v>0</v>
      </c>
      <c r="E2932" s="22">
        <f>'Previous Trades Import_OMS Quer'!E2932</f>
        <v>0</v>
      </c>
      <c r="F2932">
        <f>'Previous Trades Import_OMS Quer'!F2932</f>
        <v>0</v>
      </c>
      <c r="G2932">
        <f>'Previous Trades Import_OMS Quer'!G2932</f>
        <v>0</v>
      </c>
      <c r="H2932">
        <f>'Previous Trades Import_OMS Quer'!H2932</f>
        <v>0</v>
      </c>
      <c r="I2932">
        <f>'Previous Trades Import_OMS Quer'!I2932</f>
        <v>0</v>
      </c>
      <c r="J2932">
        <f>'Previous Trades Import_OMS Quer'!J2932</f>
        <v>0</v>
      </c>
      <c r="K2932">
        <f>'Previous Trades Import_OMS Quer'!K2932</f>
        <v>0</v>
      </c>
      <c r="L2932">
        <f>'Previous Trades Import_OMS Quer'!L2932</f>
        <v>0</v>
      </c>
      <c r="M2932">
        <f>'Previous Trades Import_OMS Quer'!M2932</f>
        <v>0</v>
      </c>
      <c r="N2932">
        <f>'Previous Trades Import_OMS Quer'!N2932</f>
        <v>0</v>
      </c>
      <c r="O2932" t="str">
        <f>CLEAN('Previous Trades Import_OMS Quer'!O2932)</f>
        <v/>
      </c>
      <c r="Q2932" s="25">
        <f t="shared" si="90"/>
        <v>0</v>
      </c>
      <c r="R2932" s="25" t="e">
        <f>VLOOKUP(O2932,'Currency Balance'!$O$3:$Q$32,3,0)</f>
        <v>#N/A</v>
      </c>
      <c r="S2932" t="e">
        <f t="shared" si="91"/>
        <v>#N/A</v>
      </c>
    </row>
    <row r="2933" spans="1:19">
      <c r="A2933">
        <f>'Previous Trades Import_OMS Quer'!A2933</f>
        <v>0</v>
      </c>
      <c r="B2933">
        <f>'Previous Trades Import_OMS Quer'!B2933</f>
        <v>0</v>
      </c>
      <c r="C2933" s="22">
        <f>'Previous Trades Import_OMS Quer'!C2933</f>
        <v>0</v>
      </c>
      <c r="D2933">
        <f>'Previous Trades Import_OMS Quer'!D2933</f>
        <v>0</v>
      </c>
      <c r="E2933" s="22">
        <f>'Previous Trades Import_OMS Quer'!E2933</f>
        <v>0</v>
      </c>
      <c r="F2933">
        <f>'Previous Trades Import_OMS Quer'!F2933</f>
        <v>0</v>
      </c>
      <c r="G2933">
        <f>'Previous Trades Import_OMS Quer'!G2933</f>
        <v>0</v>
      </c>
      <c r="H2933">
        <f>'Previous Trades Import_OMS Quer'!H2933</f>
        <v>0</v>
      </c>
      <c r="I2933">
        <f>'Previous Trades Import_OMS Quer'!I2933</f>
        <v>0</v>
      </c>
      <c r="J2933">
        <f>'Previous Trades Import_OMS Quer'!J2933</f>
        <v>0</v>
      </c>
      <c r="K2933">
        <f>'Previous Trades Import_OMS Quer'!K2933</f>
        <v>0</v>
      </c>
      <c r="L2933">
        <f>'Previous Trades Import_OMS Quer'!L2933</f>
        <v>0</v>
      </c>
      <c r="M2933">
        <f>'Previous Trades Import_OMS Quer'!M2933</f>
        <v>0</v>
      </c>
      <c r="N2933">
        <f>'Previous Trades Import_OMS Quer'!N2933</f>
        <v>0</v>
      </c>
      <c r="O2933" t="str">
        <f>CLEAN('Previous Trades Import_OMS Quer'!O2933)</f>
        <v/>
      </c>
      <c r="Q2933" s="25">
        <f t="shared" si="90"/>
        <v>0</v>
      </c>
      <c r="R2933" s="25" t="e">
        <f>VLOOKUP(O2933,'Currency Balance'!$O$3:$Q$32,3,0)</f>
        <v>#N/A</v>
      </c>
      <c r="S2933" t="e">
        <f t="shared" si="91"/>
        <v>#N/A</v>
      </c>
    </row>
    <row r="2934" spans="1:19">
      <c r="A2934">
        <f>'Previous Trades Import_OMS Quer'!A2934</f>
        <v>0</v>
      </c>
      <c r="B2934">
        <f>'Previous Trades Import_OMS Quer'!B2934</f>
        <v>0</v>
      </c>
      <c r="C2934" s="22">
        <f>'Previous Trades Import_OMS Quer'!C2934</f>
        <v>0</v>
      </c>
      <c r="D2934">
        <f>'Previous Trades Import_OMS Quer'!D2934</f>
        <v>0</v>
      </c>
      <c r="E2934" s="22">
        <f>'Previous Trades Import_OMS Quer'!E2934</f>
        <v>0</v>
      </c>
      <c r="F2934">
        <f>'Previous Trades Import_OMS Quer'!F2934</f>
        <v>0</v>
      </c>
      <c r="G2934">
        <f>'Previous Trades Import_OMS Quer'!G2934</f>
        <v>0</v>
      </c>
      <c r="H2934">
        <f>'Previous Trades Import_OMS Quer'!H2934</f>
        <v>0</v>
      </c>
      <c r="I2934">
        <f>'Previous Trades Import_OMS Quer'!I2934</f>
        <v>0</v>
      </c>
      <c r="J2934">
        <f>'Previous Trades Import_OMS Quer'!J2934</f>
        <v>0</v>
      </c>
      <c r="K2934">
        <f>'Previous Trades Import_OMS Quer'!K2934</f>
        <v>0</v>
      </c>
      <c r="L2934">
        <f>'Previous Trades Import_OMS Quer'!L2934</f>
        <v>0</v>
      </c>
      <c r="M2934">
        <f>'Previous Trades Import_OMS Quer'!M2934</f>
        <v>0</v>
      </c>
      <c r="N2934">
        <f>'Previous Trades Import_OMS Quer'!N2934</f>
        <v>0</v>
      </c>
      <c r="O2934" t="str">
        <f>CLEAN('Previous Trades Import_OMS Quer'!O2934)</f>
        <v/>
      </c>
      <c r="Q2934" s="25">
        <f t="shared" si="90"/>
        <v>0</v>
      </c>
      <c r="R2934" s="25" t="e">
        <f>VLOOKUP(O2934,'Currency Balance'!$O$3:$Q$32,3,0)</f>
        <v>#N/A</v>
      </c>
      <c r="S2934" t="e">
        <f t="shared" si="91"/>
        <v>#N/A</v>
      </c>
    </row>
    <row r="2935" spans="1:19">
      <c r="A2935">
        <f>'Previous Trades Import_OMS Quer'!A2935</f>
        <v>0</v>
      </c>
      <c r="B2935">
        <f>'Previous Trades Import_OMS Quer'!B2935</f>
        <v>0</v>
      </c>
      <c r="C2935" s="22">
        <f>'Previous Trades Import_OMS Quer'!C2935</f>
        <v>0</v>
      </c>
      <c r="D2935">
        <f>'Previous Trades Import_OMS Quer'!D2935</f>
        <v>0</v>
      </c>
      <c r="E2935" s="22">
        <f>'Previous Trades Import_OMS Quer'!E2935</f>
        <v>0</v>
      </c>
      <c r="F2935">
        <f>'Previous Trades Import_OMS Quer'!F2935</f>
        <v>0</v>
      </c>
      <c r="G2935">
        <f>'Previous Trades Import_OMS Quer'!G2935</f>
        <v>0</v>
      </c>
      <c r="H2935">
        <f>'Previous Trades Import_OMS Quer'!H2935</f>
        <v>0</v>
      </c>
      <c r="I2935">
        <f>'Previous Trades Import_OMS Quer'!I2935</f>
        <v>0</v>
      </c>
      <c r="J2935">
        <f>'Previous Trades Import_OMS Quer'!J2935</f>
        <v>0</v>
      </c>
      <c r="K2935">
        <f>'Previous Trades Import_OMS Quer'!K2935</f>
        <v>0</v>
      </c>
      <c r="L2935">
        <f>'Previous Trades Import_OMS Quer'!L2935</f>
        <v>0</v>
      </c>
      <c r="M2935">
        <f>'Previous Trades Import_OMS Quer'!M2935</f>
        <v>0</v>
      </c>
      <c r="N2935">
        <f>'Previous Trades Import_OMS Quer'!N2935</f>
        <v>0</v>
      </c>
      <c r="O2935" t="str">
        <f>CLEAN('Previous Trades Import_OMS Quer'!O2935)</f>
        <v/>
      </c>
      <c r="Q2935" s="25">
        <f t="shared" si="90"/>
        <v>0</v>
      </c>
      <c r="R2935" s="25" t="e">
        <f>VLOOKUP(O2935,'Currency Balance'!$O$3:$Q$32,3,0)</f>
        <v>#N/A</v>
      </c>
      <c r="S2935" t="e">
        <f t="shared" si="91"/>
        <v>#N/A</v>
      </c>
    </row>
    <row r="2936" spans="1:19">
      <c r="A2936">
        <f>'Previous Trades Import_OMS Quer'!A2936</f>
        <v>0</v>
      </c>
      <c r="B2936">
        <f>'Previous Trades Import_OMS Quer'!B2936</f>
        <v>0</v>
      </c>
      <c r="C2936" s="22">
        <f>'Previous Trades Import_OMS Quer'!C2936</f>
        <v>0</v>
      </c>
      <c r="D2936">
        <f>'Previous Trades Import_OMS Quer'!D2936</f>
        <v>0</v>
      </c>
      <c r="E2936" s="22">
        <f>'Previous Trades Import_OMS Quer'!E2936</f>
        <v>0</v>
      </c>
      <c r="F2936">
        <f>'Previous Trades Import_OMS Quer'!F2936</f>
        <v>0</v>
      </c>
      <c r="G2936">
        <f>'Previous Trades Import_OMS Quer'!G2936</f>
        <v>0</v>
      </c>
      <c r="H2936">
        <f>'Previous Trades Import_OMS Quer'!H2936</f>
        <v>0</v>
      </c>
      <c r="I2936">
        <f>'Previous Trades Import_OMS Quer'!I2936</f>
        <v>0</v>
      </c>
      <c r="J2936">
        <f>'Previous Trades Import_OMS Quer'!J2936</f>
        <v>0</v>
      </c>
      <c r="K2936">
        <f>'Previous Trades Import_OMS Quer'!K2936</f>
        <v>0</v>
      </c>
      <c r="L2936">
        <f>'Previous Trades Import_OMS Quer'!L2936</f>
        <v>0</v>
      </c>
      <c r="M2936">
        <f>'Previous Trades Import_OMS Quer'!M2936</f>
        <v>0</v>
      </c>
      <c r="N2936">
        <f>'Previous Trades Import_OMS Quer'!N2936</f>
        <v>0</v>
      </c>
      <c r="O2936" t="str">
        <f>CLEAN('Previous Trades Import_OMS Quer'!O2936)</f>
        <v/>
      </c>
      <c r="Q2936" s="25">
        <f t="shared" si="90"/>
        <v>0</v>
      </c>
      <c r="R2936" s="25" t="e">
        <f>VLOOKUP(O2936,'Currency Balance'!$O$3:$Q$32,3,0)</f>
        <v>#N/A</v>
      </c>
      <c r="S2936" t="e">
        <f t="shared" si="91"/>
        <v>#N/A</v>
      </c>
    </row>
    <row r="2937" spans="1:19">
      <c r="A2937">
        <f>'Previous Trades Import_OMS Quer'!A2937</f>
        <v>0</v>
      </c>
      <c r="B2937">
        <f>'Previous Trades Import_OMS Quer'!B2937</f>
        <v>0</v>
      </c>
      <c r="C2937" s="22">
        <f>'Previous Trades Import_OMS Quer'!C2937</f>
        <v>0</v>
      </c>
      <c r="D2937">
        <f>'Previous Trades Import_OMS Quer'!D2937</f>
        <v>0</v>
      </c>
      <c r="E2937" s="22">
        <f>'Previous Trades Import_OMS Quer'!E2937</f>
        <v>0</v>
      </c>
      <c r="F2937">
        <f>'Previous Trades Import_OMS Quer'!F2937</f>
        <v>0</v>
      </c>
      <c r="G2937">
        <f>'Previous Trades Import_OMS Quer'!G2937</f>
        <v>0</v>
      </c>
      <c r="H2937">
        <f>'Previous Trades Import_OMS Quer'!H2937</f>
        <v>0</v>
      </c>
      <c r="I2937">
        <f>'Previous Trades Import_OMS Quer'!I2937</f>
        <v>0</v>
      </c>
      <c r="J2937">
        <f>'Previous Trades Import_OMS Quer'!J2937</f>
        <v>0</v>
      </c>
      <c r="K2937">
        <f>'Previous Trades Import_OMS Quer'!K2937</f>
        <v>0</v>
      </c>
      <c r="L2937">
        <f>'Previous Trades Import_OMS Quer'!L2937</f>
        <v>0</v>
      </c>
      <c r="M2937">
        <f>'Previous Trades Import_OMS Quer'!M2937</f>
        <v>0</v>
      </c>
      <c r="N2937">
        <f>'Previous Trades Import_OMS Quer'!N2937</f>
        <v>0</v>
      </c>
      <c r="O2937" t="str">
        <f>CLEAN('Previous Trades Import_OMS Quer'!O2937)</f>
        <v/>
      </c>
      <c r="Q2937" s="25">
        <f t="shared" si="90"/>
        <v>0</v>
      </c>
      <c r="R2937" s="25" t="e">
        <f>VLOOKUP(O2937,'Currency Balance'!$O$3:$Q$32,3,0)</f>
        <v>#N/A</v>
      </c>
      <c r="S2937" t="e">
        <f t="shared" si="91"/>
        <v>#N/A</v>
      </c>
    </row>
    <row r="2938" spans="1:19">
      <c r="A2938">
        <f>'Previous Trades Import_OMS Quer'!A2938</f>
        <v>0</v>
      </c>
      <c r="B2938">
        <f>'Previous Trades Import_OMS Quer'!B2938</f>
        <v>0</v>
      </c>
      <c r="C2938" s="22">
        <f>'Previous Trades Import_OMS Quer'!C2938</f>
        <v>0</v>
      </c>
      <c r="D2938">
        <f>'Previous Trades Import_OMS Quer'!D2938</f>
        <v>0</v>
      </c>
      <c r="E2938" s="22">
        <f>'Previous Trades Import_OMS Quer'!E2938</f>
        <v>0</v>
      </c>
      <c r="F2938">
        <f>'Previous Trades Import_OMS Quer'!F2938</f>
        <v>0</v>
      </c>
      <c r="G2938">
        <f>'Previous Trades Import_OMS Quer'!G2938</f>
        <v>0</v>
      </c>
      <c r="H2938">
        <f>'Previous Trades Import_OMS Quer'!H2938</f>
        <v>0</v>
      </c>
      <c r="I2938">
        <f>'Previous Trades Import_OMS Quer'!I2938</f>
        <v>0</v>
      </c>
      <c r="J2938">
        <f>'Previous Trades Import_OMS Quer'!J2938</f>
        <v>0</v>
      </c>
      <c r="K2938">
        <f>'Previous Trades Import_OMS Quer'!K2938</f>
        <v>0</v>
      </c>
      <c r="L2938">
        <f>'Previous Trades Import_OMS Quer'!L2938</f>
        <v>0</v>
      </c>
      <c r="M2938">
        <f>'Previous Trades Import_OMS Quer'!M2938</f>
        <v>0</v>
      </c>
      <c r="N2938">
        <f>'Previous Trades Import_OMS Quer'!N2938</f>
        <v>0</v>
      </c>
      <c r="O2938" t="str">
        <f>CLEAN('Previous Trades Import_OMS Quer'!O2938)</f>
        <v/>
      </c>
      <c r="Q2938" s="25">
        <f t="shared" si="90"/>
        <v>0</v>
      </c>
      <c r="R2938" s="25" t="e">
        <f>VLOOKUP(O2938,'Currency Balance'!$O$3:$Q$32,3,0)</f>
        <v>#N/A</v>
      </c>
      <c r="S2938" t="e">
        <f t="shared" si="91"/>
        <v>#N/A</v>
      </c>
    </row>
    <row r="2939" spans="1:19">
      <c r="A2939">
        <f>'Previous Trades Import_OMS Quer'!A2939</f>
        <v>0</v>
      </c>
      <c r="B2939">
        <f>'Previous Trades Import_OMS Quer'!B2939</f>
        <v>0</v>
      </c>
      <c r="C2939" s="22">
        <f>'Previous Trades Import_OMS Quer'!C2939</f>
        <v>0</v>
      </c>
      <c r="D2939">
        <f>'Previous Trades Import_OMS Quer'!D2939</f>
        <v>0</v>
      </c>
      <c r="E2939" s="22">
        <f>'Previous Trades Import_OMS Quer'!E2939</f>
        <v>0</v>
      </c>
      <c r="F2939">
        <f>'Previous Trades Import_OMS Quer'!F2939</f>
        <v>0</v>
      </c>
      <c r="G2939">
        <f>'Previous Trades Import_OMS Quer'!G2939</f>
        <v>0</v>
      </c>
      <c r="H2939">
        <f>'Previous Trades Import_OMS Quer'!H2939</f>
        <v>0</v>
      </c>
      <c r="I2939">
        <f>'Previous Trades Import_OMS Quer'!I2939</f>
        <v>0</v>
      </c>
      <c r="J2939">
        <f>'Previous Trades Import_OMS Quer'!J2939</f>
        <v>0</v>
      </c>
      <c r="K2939">
        <f>'Previous Trades Import_OMS Quer'!K2939</f>
        <v>0</v>
      </c>
      <c r="L2939">
        <f>'Previous Trades Import_OMS Quer'!L2939</f>
        <v>0</v>
      </c>
      <c r="M2939">
        <f>'Previous Trades Import_OMS Quer'!M2939</f>
        <v>0</v>
      </c>
      <c r="N2939">
        <f>'Previous Trades Import_OMS Quer'!N2939</f>
        <v>0</v>
      </c>
      <c r="O2939" t="str">
        <f>CLEAN('Previous Trades Import_OMS Quer'!O2939)</f>
        <v/>
      </c>
      <c r="Q2939" s="25">
        <f t="shared" si="90"/>
        <v>0</v>
      </c>
      <c r="R2939" s="25" t="e">
        <f>VLOOKUP(O2939,'Currency Balance'!$O$3:$Q$32,3,0)</f>
        <v>#N/A</v>
      </c>
      <c r="S2939" t="e">
        <f t="shared" si="91"/>
        <v>#N/A</v>
      </c>
    </row>
    <row r="2940" spans="1:19">
      <c r="A2940">
        <f>'Previous Trades Import_OMS Quer'!A2940</f>
        <v>0</v>
      </c>
      <c r="B2940">
        <f>'Previous Trades Import_OMS Quer'!B2940</f>
        <v>0</v>
      </c>
      <c r="C2940" s="22">
        <f>'Previous Trades Import_OMS Quer'!C2940</f>
        <v>0</v>
      </c>
      <c r="D2940">
        <f>'Previous Trades Import_OMS Quer'!D2940</f>
        <v>0</v>
      </c>
      <c r="E2940" s="22">
        <f>'Previous Trades Import_OMS Quer'!E2940</f>
        <v>0</v>
      </c>
      <c r="F2940">
        <f>'Previous Trades Import_OMS Quer'!F2940</f>
        <v>0</v>
      </c>
      <c r="G2940">
        <f>'Previous Trades Import_OMS Quer'!G2940</f>
        <v>0</v>
      </c>
      <c r="H2940">
        <f>'Previous Trades Import_OMS Quer'!H2940</f>
        <v>0</v>
      </c>
      <c r="I2940">
        <f>'Previous Trades Import_OMS Quer'!I2940</f>
        <v>0</v>
      </c>
      <c r="J2940">
        <f>'Previous Trades Import_OMS Quer'!J2940</f>
        <v>0</v>
      </c>
      <c r="K2940">
        <f>'Previous Trades Import_OMS Quer'!K2940</f>
        <v>0</v>
      </c>
      <c r="L2940">
        <f>'Previous Trades Import_OMS Quer'!L2940</f>
        <v>0</v>
      </c>
      <c r="M2940">
        <f>'Previous Trades Import_OMS Quer'!M2940</f>
        <v>0</v>
      </c>
      <c r="N2940">
        <f>'Previous Trades Import_OMS Quer'!N2940</f>
        <v>0</v>
      </c>
      <c r="O2940" t="str">
        <f>CLEAN('Previous Trades Import_OMS Quer'!O2940)</f>
        <v/>
      </c>
      <c r="Q2940" s="25">
        <f t="shared" si="90"/>
        <v>0</v>
      </c>
      <c r="R2940" s="25" t="e">
        <f>VLOOKUP(O2940,'Currency Balance'!$O$3:$Q$32,3,0)</f>
        <v>#N/A</v>
      </c>
      <c r="S2940" t="e">
        <f t="shared" si="91"/>
        <v>#N/A</v>
      </c>
    </row>
    <row r="2941" spans="1:19">
      <c r="A2941">
        <f>'Previous Trades Import_OMS Quer'!A2941</f>
        <v>0</v>
      </c>
      <c r="B2941">
        <f>'Previous Trades Import_OMS Quer'!B2941</f>
        <v>0</v>
      </c>
      <c r="C2941" s="22">
        <f>'Previous Trades Import_OMS Quer'!C2941</f>
        <v>0</v>
      </c>
      <c r="D2941">
        <f>'Previous Trades Import_OMS Quer'!D2941</f>
        <v>0</v>
      </c>
      <c r="E2941" s="22">
        <f>'Previous Trades Import_OMS Quer'!E2941</f>
        <v>0</v>
      </c>
      <c r="F2941">
        <f>'Previous Trades Import_OMS Quer'!F2941</f>
        <v>0</v>
      </c>
      <c r="G2941">
        <f>'Previous Trades Import_OMS Quer'!G2941</f>
        <v>0</v>
      </c>
      <c r="H2941">
        <f>'Previous Trades Import_OMS Quer'!H2941</f>
        <v>0</v>
      </c>
      <c r="I2941">
        <f>'Previous Trades Import_OMS Quer'!I2941</f>
        <v>0</v>
      </c>
      <c r="J2941">
        <f>'Previous Trades Import_OMS Quer'!J2941</f>
        <v>0</v>
      </c>
      <c r="K2941">
        <f>'Previous Trades Import_OMS Quer'!K2941</f>
        <v>0</v>
      </c>
      <c r="L2941">
        <f>'Previous Trades Import_OMS Quer'!L2941</f>
        <v>0</v>
      </c>
      <c r="M2941">
        <f>'Previous Trades Import_OMS Quer'!M2941</f>
        <v>0</v>
      </c>
      <c r="N2941">
        <f>'Previous Trades Import_OMS Quer'!N2941</f>
        <v>0</v>
      </c>
      <c r="O2941" t="str">
        <f>CLEAN('Previous Trades Import_OMS Quer'!O2941)</f>
        <v/>
      </c>
      <c r="Q2941" s="25">
        <f t="shared" si="90"/>
        <v>0</v>
      </c>
      <c r="R2941" s="25" t="e">
        <f>VLOOKUP(O2941,'Currency Balance'!$O$3:$Q$32,3,0)</f>
        <v>#N/A</v>
      </c>
      <c r="S2941" t="e">
        <f t="shared" si="91"/>
        <v>#N/A</v>
      </c>
    </row>
    <row r="2942" spans="1:19">
      <c r="A2942">
        <f>'Previous Trades Import_OMS Quer'!A2942</f>
        <v>0</v>
      </c>
      <c r="B2942">
        <f>'Previous Trades Import_OMS Quer'!B2942</f>
        <v>0</v>
      </c>
      <c r="C2942" s="22">
        <f>'Previous Trades Import_OMS Quer'!C2942</f>
        <v>0</v>
      </c>
      <c r="D2942">
        <f>'Previous Trades Import_OMS Quer'!D2942</f>
        <v>0</v>
      </c>
      <c r="E2942" s="22">
        <f>'Previous Trades Import_OMS Quer'!E2942</f>
        <v>0</v>
      </c>
      <c r="F2942">
        <f>'Previous Trades Import_OMS Quer'!F2942</f>
        <v>0</v>
      </c>
      <c r="G2942">
        <f>'Previous Trades Import_OMS Quer'!G2942</f>
        <v>0</v>
      </c>
      <c r="H2942">
        <f>'Previous Trades Import_OMS Quer'!H2942</f>
        <v>0</v>
      </c>
      <c r="I2942">
        <f>'Previous Trades Import_OMS Quer'!I2942</f>
        <v>0</v>
      </c>
      <c r="J2942">
        <f>'Previous Trades Import_OMS Quer'!J2942</f>
        <v>0</v>
      </c>
      <c r="K2942">
        <f>'Previous Trades Import_OMS Quer'!K2942</f>
        <v>0</v>
      </c>
      <c r="L2942">
        <f>'Previous Trades Import_OMS Quer'!L2942</f>
        <v>0</v>
      </c>
      <c r="M2942">
        <f>'Previous Trades Import_OMS Quer'!M2942</f>
        <v>0</v>
      </c>
      <c r="N2942">
        <f>'Previous Trades Import_OMS Quer'!N2942</f>
        <v>0</v>
      </c>
      <c r="O2942" t="str">
        <f>CLEAN('Previous Trades Import_OMS Quer'!O2942)</f>
        <v/>
      </c>
      <c r="Q2942" s="25">
        <f t="shared" si="90"/>
        <v>0</v>
      </c>
      <c r="R2942" s="25" t="e">
        <f>VLOOKUP(O2942,'Currency Balance'!$O$3:$Q$32,3,0)</f>
        <v>#N/A</v>
      </c>
      <c r="S2942" t="e">
        <f t="shared" si="91"/>
        <v>#N/A</v>
      </c>
    </row>
    <row r="2943" spans="1:19">
      <c r="A2943">
        <f>'Previous Trades Import_OMS Quer'!A2943</f>
        <v>0</v>
      </c>
      <c r="B2943">
        <f>'Previous Trades Import_OMS Quer'!B2943</f>
        <v>0</v>
      </c>
      <c r="C2943" s="22">
        <f>'Previous Trades Import_OMS Quer'!C2943</f>
        <v>0</v>
      </c>
      <c r="D2943">
        <f>'Previous Trades Import_OMS Quer'!D2943</f>
        <v>0</v>
      </c>
      <c r="E2943" s="22">
        <f>'Previous Trades Import_OMS Quer'!E2943</f>
        <v>0</v>
      </c>
      <c r="F2943">
        <f>'Previous Trades Import_OMS Quer'!F2943</f>
        <v>0</v>
      </c>
      <c r="G2943">
        <f>'Previous Trades Import_OMS Quer'!G2943</f>
        <v>0</v>
      </c>
      <c r="H2943">
        <f>'Previous Trades Import_OMS Quer'!H2943</f>
        <v>0</v>
      </c>
      <c r="I2943">
        <f>'Previous Trades Import_OMS Quer'!I2943</f>
        <v>0</v>
      </c>
      <c r="J2943">
        <f>'Previous Trades Import_OMS Quer'!J2943</f>
        <v>0</v>
      </c>
      <c r="K2943">
        <f>'Previous Trades Import_OMS Quer'!K2943</f>
        <v>0</v>
      </c>
      <c r="L2943">
        <f>'Previous Trades Import_OMS Quer'!L2943</f>
        <v>0</v>
      </c>
      <c r="M2943">
        <f>'Previous Trades Import_OMS Quer'!M2943</f>
        <v>0</v>
      </c>
      <c r="N2943">
        <f>'Previous Trades Import_OMS Quer'!N2943</f>
        <v>0</v>
      </c>
      <c r="O2943" t="str">
        <f>CLEAN('Previous Trades Import_OMS Quer'!O2943)</f>
        <v/>
      </c>
      <c r="Q2943" s="25">
        <f t="shared" si="90"/>
        <v>0</v>
      </c>
      <c r="R2943" s="25" t="e">
        <f>VLOOKUP(O2943,'Currency Balance'!$O$3:$Q$32,3,0)</f>
        <v>#N/A</v>
      </c>
      <c r="S2943" t="e">
        <f t="shared" si="91"/>
        <v>#N/A</v>
      </c>
    </row>
    <row r="2944" spans="1:19">
      <c r="A2944">
        <f>'Previous Trades Import_OMS Quer'!A2944</f>
        <v>0</v>
      </c>
      <c r="B2944">
        <f>'Previous Trades Import_OMS Quer'!B2944</f>
        <v>0</v>
      </c>
      <c r="C2944" s="22">
        <f>'Previous Trades Import_OMS Quer'!C2944</f>
        <v>0</v>
      </c>
      <c r="D2944">
        <f>'Previous Trades Import_OMS Quer'!D2944</f>
        <v>0</v>
      </c>
      <c r="E2944" s="22">
        <f>'Previous Trades Import_OMS Quer'!E2944</f>
        <v>0</v>
      </c>
      <c r="F2944">
        <f>'Previous Trades Import_OMS Quer'!F2944</f>
        <v>0</v>
      </c>
      <c r="G2944">
        <f>'Previous Trades Import_OMS Quer'!G2944</f>
        <v>0</v>
      </c>
      <c r="H2944">
        <f>'Previous Trades Import_OMS Quer'!H2944</f>
        <v>0</v>
      </c>
      <c r="I2944">
        <f>'Previous Trades Import_OMS Quer'!I2944</f>
        <v>0</v>
      </c>
      <c r="J2944">
        <f>'Previous Trades Import_OMS Quer'!J2944</f>
        <v>0</v>
      </c>
      <c r="K2944">
        <f>'Previous Trades Import_OMS Quer'!K2944</f>
        <v>0</v>
      </c>
      <c r="L2944">
        <f>'Previous Trades Import_OMS Quer'!L2944</f>
        <v>0</v>
      </c>
      <c r="M2944">
        <f>'Previous Trades Import_OMS Quer'!M2944</f>
        <v>0</v>
      </c>
      <c r="N2944">
        <f>'Previous Trades Import_OMS Quer'!N2944</f>
        <v>0</v>
      </c>
      <c r="O2944" t="str">
        <f>CLEAN('Previous Trades Import_OMS Quer'!O2944)</f>
        <v/>
      </c>
      <c r="Q2944" s="25">
        <f t="shared" si="90"/>
        <v>0</v>
      </c>
      <c r="R2944" s="25" t="e">
        <f>VLOOKUP(O2944,'Currency Balance'!$O$3:$Q$32,3,0)</f>
        <v>#N/A</v>
      </c>
      <c r="S2944" t="e">
        <f t="shared" si="91"/>
        <v>#N/A</v>
      </c>
    </row>
    <row r="2945" spans="1:19">
      <c r="A2945">
        <f>'Previous Trades Import_OMS Quer'!A2945</f>
        <v>0</v>
      </c>
      <c r="B2945">
        <f>'Previous Trades Import_OMS Quer'!B2945</f>
        <v>0</v>
      </c>
      <c r="C2945" s="22">
        <f>'Previous Trades Import_OMS Quer'!C2945</f>
        <v>0</v>
      </c>
      <c r="D2945">
        <f>'Previous Trades Import_OMS Quer'!D2945</f>
        <v>0</v>
      </c>
      <c r="E2945" s="22">
        <f>'Previous Trades Import_OMS Quer'!E2945</f>
        <v>0</v>
      </c>
      <c r="F2945">
        <f>'Previous Trades Import_OMS Quer'!F2945</f>
        <v>0</v>
      </c>
      <c r="G2945">
        <f>'Previous Trades Import_OMS Quer'!G2945</f>
        <v>0</v>
      </c>
      <c r="H2945">
        <f>'Previous Trades Import_OMS Quer'!H2945</f>
        <v>0</v>
      </c>
      <c r="I2945">
        <f>'Previous Trades Import_OMS Quer'!I2945</f>
        <v>0</v>
      </c>
      <c r="J2945">
        <f>'Previous Trades Import_OMS Quer'!J2945</f>
        <v>0</v>
      </c>
      <c r="K2945">
        <f>'Previous Trades Import_OMS Quer'!K2945</f>
        <v>0</v>
      </c>
      <c r="L2945">
        <f>'Previous Trades Import_OMS Quer'!L2945</f>
        <v>0</v>
      </c>
      <c r="M2945">
        <f>'Previous Trades Import_OMS Quer'!M2945</f>
        <v>0</v>
      </c>
      <c r="N2945">
        <f>'Previous Trades Import_OMS Quer'!N2945</f>
        <v>0</v>
      </c>
      <c r="O2945" t="str">
        <f>CLEAN('Previous Trades Import_OMS Quer'!O2945)</f>
        <v/>
      </c>
      <c r="Q2945" s="25">
        <f t="shared" si="90"/>
        <v>0</v>
      </c>
      <c r="R2945" s="25" t="e">
        <f>VLOOKUP(O2945,'Currency Balance'!$O$3:$Q$32,3,0)</f>
        <v>#N/A</v>
      </c>
      <c r="S2945" t="e">
        <f t="shared" si="91"/>
        <v>#N/A</v>
      </c>
    </row>
    <row r="2946" spans="1:19">
      <c r="A2946">
        <f>'Previous Trades Import_OMS Quer'!A2946</f>
        <v>0</v>
      </c>
      <c r="B2946">
        <f>'Previous Trades Import_OMS Quer'!B2946</f>
        <v>0</v>
      </c>
      <c r="C2946" s="22">
        <f>'Previous Trades Import_OMS Quer'!C2946</f>
        <v>0</v>
      </c>
      <c r="D2946">
        <f>'Previous Trades Import_OMS Quer'!D2946</f>
        <v>0</v>
      </c>
      <c r="E2946" s="22">
        <f>'Previous Trades Import_OMS Quer'!E2946</f>
        <v>0</v>
      </c>
      <c r="F2946">
        <f>'Previous Trades Import_OMS Quer'!F2946</f>
        <v>0</v>
      </c>
      <c r="G2946">
        <f>'Previous Trades Import_OMS Quer'!G2946</f>
        <v>0</v>
      </c>
      <c r="H2946">
        <f>'Previous Trades Import_OMS Quer'!H2946</f>
        <v>0</v>
      </c>
      <c r="I2946">
        <f>'Previous Trades Import_OMS Quer'!I2946</f>
        <v>0</v>
      </c>
      <c r="J2946">
        <f>'Previous Trades Import_OMS Quer'!J2946</f>
        <v>0</v>
      </c>
      <c r="K2946">
        <f>'Previous Trades Import_OMS Quer'!K2946</f>
        <v>0</v>
      </c>
      <c r="L2946">
        <f>'Previous Trades Import_OMS Quer'!L2946</f>
        <v>0</v>
      </c>
      <c r="M2946">
        <f>'Previous Trades Import_OMS Quer'!M2946</f>
        <v>0</v>
      </c>
      <c r="N2946">
        <f>'Previous Trades Import_OMS Quer'!N2946</f>
        <v>0</v>
      </c>
      <c r="O2946" t="str">
        <f>CLEAN('Previous Trades Import_OMS Quer'!O2946)</f>
        <v/>
      </c>
      <c r="Q2946" s="25">
        <f t="shared" ref="Q2946:Q3009" si="92">IF(G2946="sell",M2946,-M2946)</f>
        <v>0</v>
      </c>
      <c r="R2946" s="25" t="e">
        <f>VLOOKUP(O2946,'Currency Balance'!$O$3:$Q$32,3,0)</f>
        <v>#N/A</v>
      </c>
      <c r="S2946" t="e">
        <f t="shared" ref="S2946:S3009" si="93">Q2946/R2946</f>
        <v>#N/A</v>
      </c>
    </row>
    <row r="2947" spans="1:19">
      <c r="A2947">
        <f>'Previous Trades Import_OMS Quer'!A2947</f>
        <v>0</v>
      </c>
      <c r="B2947">
        <f>'Previous Trades Import_OMS Quer'!B2947</f>
        <v>0</v>
      </c>
      <c r="C2947" s="22">
        <f>'Previous Trades Import_OMS Quer'!C2947</f>
        <v>0</v>
      </c>
      <c r="D2947">
        <f>'Previous Trades Import_OMS Quer'!D2947</f>
        <v>0</v>
      </c>
      <c r="E2947" s="22">
        <f>'Previous Trades Import_OMS Quer'!E2947</f>
        <v>0</v>
      </c>
      <c r="F2947">
        <f>'Previous Trades Import_OMS Quer'!F2947</f>
        <v>0</v>
      </c>
      <c r="G2947">
        <f>'Previous Trades Import_OMS Quer'!G2947</f>
        <v>0</v>
      </c>
      <c r="H2947">
        <f>'Previous Trades Import_OMS Quer'!H2947</f>
        <v>0</v>
      </c>
      <c r="I2947">
        <f>'Previous Trades Import_OMS Quer'!I2947</f>
        <v>0</v>
      </c>
      <c r="J2947">
        <f>'Previous Trades Import_OMS Quer'!J2947</f>
        <v>0</v>
      </c>
      <c r="K2947">
        <f>'Previous Trades Import_OMS Quer'!K2947</f>
        <v>0</v>
      </c>
      <c r="L2947">
        <f>'Previous Trades Import_OMS Quer'!L2947</f>
        <v>0</v>
      </c>
      <c r="M2947">
        <f>'Previous Trades Import_OMS Quer'!M2947</f>
        <v>0</v>
      </c>
      <c r="N2947">
        <f>'Previous Trades Import_OMS Quer'!N2947</f>
        <v>0</v>
      </c>
      <c r="O2947" t="str">
        <f>CLEAN('Previous Trades Import_OMS Quer'!O2947)</f>
        <v/>
      </c>
      <c r="Q2947" s="25">
        <f t="shared" si="92"/>
        <v>0</v>
      </c>
      <c r="R2947" s="25" t="e">
        <f>VLOOKUP(O2947,'Currency Balance'!$O$3:$Q$32,3,0)</f>
        <v>#N/A</v>
      </c>
      <c r="S2947" t="e">
        <f t="shared" si="93"/>
        <v>#N/A</v>
      </c>
    </row>
    <row r="2948" spans="1:19">
      <c r="A2948">
        <f>'Previous Trades Import_OMS Quer'!A2948</f>
        <v>0</v>
      </c>
      <c r="B2948">
        <f>'Previous Trades Import_OMS Quer'!B2948</f>
        <v>0</v>
      </c>
      <c r="C2948" s="22">
        <f>'Previous Trades Import_OMS Quer'!C2948</f>
        <v>0</v>
      </c>
      <c r="D2948">
        <f>'Previous Trades Import_OMS Quer'!D2948</f>
        <v>0</v>
      </c>
      <c r="E2948" s="22">
        <f>'Previous Trades Import_OMS Quer'!E2948</f>
        <v>0</v>
      </c>
      <c r="F2948">
        <f>'Previous Trades Import_OMS Quer'!F2948</f>
        <v>0</v>
      </c>
      <c r="G2948">
        <f>'Previous Trades Import_OMS Quer'!G2948</f>
        <v>0</v>
      </c>
      <c r="H2948">
        <f>'Previous Trades Import_OMS Quer'!H2948</f>
        <v>0</v>
      </c>
      <c r="I2948">
        <f>'Previous Trades Import_OMS Quer'!I2948</f>
        <v>0</v>
      </c>
      <c r="J2948">
        <f>'Previous Trades Import_OMS Quer'!J2948</f>
        <v>0</v>
      </c>
      <c r="K2948">
        <f>'Previous Trades Import_OMS Quer'!K2948</f>
        <v>0</v>
      </c>
      <c r="L2948">
        <f>'Previous Trades Import_OMS Quer'!L2948</f>
        <v>0</v>
      </c>
      <c r="M2948">
        <f>'Previous Trades Import_OMS Quer'!M2948</f>
        <v>0</v>
      </c>
      <c r="N2948">
        <f>'Previous Trades Import_OMS Quer'!N2948</f>
        <v>0</v>
      </c>
      <c r="O2948" t="str">
        <f>CLEAN('Previous Trades Import_OMS Quer'!O2948)</f>
        <v/>
      </c>
      <c r="Q2948" s="25">
        <f t="shared" si="92"/>
        <v>0</v>
      </c>
      <c r="R2948" s="25" t="e">
        <f>VLOOKUP(O2948,'Currency Balance'!$O$3:$Q$32,3,0)</f>
        <v>#N/A</v>
      </c>
      <c r="S2948" t="e">
        <f t="shared" si="93"/>
        <v>#N/A</v>
      </c>
    </row>
    <row r="2949" spans="1:19">
      <c r="A2949">
        <f>'Previous Trades Import_OMS Quer'!A2949</f>
        <v>0</v>
      </c>
      <c r="B2949">
        <f>'Previous Trades Import_OMS Quer'!B2949</f>
        <v>0</v>
      </c>
      <c r="C2949" s="22">
        <f>'Previous Trades Import_OMS Quer'!C2949</f>
        <v>0</v>
      </c>
      <c r="D2949">
        <f>'Previous Trades Import_OMS Quer'!D2949</f>
        <v>0</v>
      </c>
      <c r="E2949" s="22">
        <f>'Previous Trades Import_OMS Quer'!E2949</f>
        <v>0</v>
      </c>
      <c r="F2949">
        <f>'Previous Trades Import_OMS Quer'!F2949</f>
        <v>0</v>
      </c>
      <c r="G2949">
        <f>'Previous Trades Import_OMS Quer'!G2949</f>
        <v>0</v>
      </c>
      <c r="H2949">
        <f>'Previous Trades Import_OMS Quer'!H2949</f>
        <v>0</v>
      </c>
      <c r="I2949">
        <f>'Previous Trades Import_OMS Quer'!I2949</f>
        <v>0</v>
      </c>
      <c r="J2949">
        <f>'Previous Trades Import_OMS Quer'!J2949</f>
        <v>0</v>
      </c>
      <c r="K2949">
        <f>'Previous Trades Import_OMS Quer'!K2949</f>
        <v>0</v>
      </c>
      <c r="L2949">
        <f>'Previous Trades Import_OMS Quer'!L2949</f>
        <v>0</v>
      </c>
      <c r="M2949">
        <f>'Previous Trades Import_OMS Quer'!M2949</f>
        <v>0</v>
      </c>
      <c r="N2949">
        <f>'Previous Trades Import_OMS Quer'!N2949</f>
        <v>0</v>
      </c>
      <c r="O2949" t="str">
        <f>CLEAN('Previous Trades Import_OMS Quer'!O2949)</f>
        <v/>
      </c>
      <c r="Q2949" s="25">
        <f t="shared" si="92"/>
        <v>0</v>
      </c>
      <c r="R2949" s="25" t="e">
        <f>VLOOKUP(O2949,'Currency Balance'!$O$3:$Q$32,3,0)</f>
        <v>#N/A</v>
      </c>
      <c r="S2949" t="e">
        <f t="shared" si="93"/>
        <v>#N/A</v>
      </c>
    </row>
    <row r="2950" spans="1:19">
      <c r="A2950">
        <f>'Previous Trades Import_OMS Quer'!A2950</f>
        <v>0</v>
      </c>
      <c r="B2950">
        <f>'Previous Trades Import_OMS Quer'!B2950</f>
        <v>0</v>
      </c>
      <c r="C2950" s="22">
        <f>'Previous Trades Import_OMS Quer'!C2950</f>
        <v>0</v>
      </c>
      <c r="D2950">
        <f>'Previous Trades Import_OMS Quer'!D2950</f>
        <v>0</v>
      </c>
      <c r="E2950" s="22">
        <f>'Previous Trades Import_OMS Quer'!E2950</f>
        <v>0</v>
      </c>
      <c r="F2950">
        <f>'Previous Trades Import_OMS Quer'!F2950</f>
        <v>0</v>
      </c>
      <c r="G2950">
        <f>'Previous Trades Import_OMS Quer'!G2950</f>
        <v>0</v>
      </c>
      <c r="H2950">
        <f>'Previous Trades Import_OMS Quer'!H2950</f>
        <v>0</v>
      </c>
      <c r="I2950">
        <f>'Previous Trades Import_OMS Quer'!I2950</f>
        <v>0</v>
      </c>
      <c r="J2950">
        <f>'Previous Trades Import_OMS Quer'!J2950</f>
        <v>0</v>
      </c>
      <c r="K2950">
        <f>'Previous Trades Import_OMS Quer'!K2950</f>
        <v>0</v>
      </c>
      <c r="L2950">
        <f>'Previous Trades Import_OMS Quer'!L2950</f>
        <v>0</v>
      </c>
      <c r="M2950">
        <f>'Previous Trades Import_OMS Quer'!M2950</f>
        <v>0</v>
      </c>
      <c r="N2950">
        <f>'Previous Trades Import_OMS Quer'!N2950</f>
        <v>0</v>
      </c>
      <c r="O2950" t="str">
        <f>CLEAN('Previous Trades Import_OMS Quer'!O2950)</f>
        <v/>
      </c>
      <c r="Q2950" s="25">
        <f t="shared" si="92"/>
        <v>0</v>
      </c>
      <c r="R2950" s="25" t="e">
        <f>VLOOKUP(O2950,'Currency Balance'!$O$3:$Q$32,3,0)</f>
        <v>#N/A</v>
      </c>
      <c r="S2950" t="e">
        <f t="shared" si="93"/>
        <v>#N/A</v>
      </c>
    </row>
    <row r="2951" spans="1:19">
      <c r="A2951">
        <f>'Previous Trades Import_OMS Quer'!A2951</f>
        <v>0</v>
      </c>
      <c r="B2951">
        <f>'Previous Trades Import_OMS Quer'!B2951</f>
        <v>0</v>
      </c>
      <c r="C2951" s="22">
        <f>'Previous Trades Import_OMS Quer'!C2951</f>
        <v>0</v>
      </c>
      <c r="D2951">
        <f>'Previous Trades Import_OMS Quer'!D2951</f>
        <v>0</v>
      </c>
      <c r="E2951" s="22">
        <f>'Previous Trades Import_OMS Quer'!E2951</f>
        <v>0</v>
      </c>
      <c r="F2951">
        <f>'Previous Trades Import_OMS Quer'!F2951</f>
        <v>0</v>
      </c>
      <c r="G2951">
        <f>'Previous Trades Import_OMS Quer'!G2951</f>
        <v>0</v>
      </c>
      <c r="H2951">
        <f>'Previous Trades Import_OMS Quer'!H2951</f>
        <v>0</v>
      </c>
      <c r="I2951">
        <f>'Previous Trades Import_OMS Quer'!I2951</f>
        <v>0</v>
      </c>
      <c r="J2951">
        <f>'Previous Trades Import_OMS Quer'!J2951</f>
        <v>0</v>
      </c>
      <c r="K2951">
        <f>'Previous Trades Import_OMS Quer'!K2951</f>
        <v>0</v>
      </c>
      <c r="L2951">
        <f>'Previous Trades Import_OMS Quer'!L2951</f>
        <v>0</v>
      </c>
      <c r="M2951">
        <f>'Previous Trades Import_OMS Quer'!M2951</f>
        <v>0</v>
      </c>
      <c r="N2951">
        <f>'Previous Trades Import_OMS Quer'!N2951</f>
        <v>0</v>
      </c>
      <c r="O2951" t="str">
        <f>CLEAN('Previous Trades Import_OMS Quer'!O2951)</f>
        <v/>
      </c>
      <c r="Q2951" s="25">
        <f t="shared" si="92"/>
        <v>0</v>
      </c>
      <c r="R2951" s="25" t="e">
        <f>VLOOKUP(O2951,'Currency Balance'!$O$3:$Q$32,3,0)</f>
        <v>#N/A</v>
      </c>
      <c r="S2951" t="e">
        <f t="shared" si="93"/>
        <v>#N/A</v>
      </c>
    </row>
    <row r="2952" spans="1:19">
      <c r="A2952">
        <f>'Previous Trades Import_OMS Quer'!A2952</f>
        <v>0</v>
      </c>
      <c r="B2952">
        <f>'Previous Trades Import_OMS Quer'!B2952</f>
        <v>0</v>
      </c>
      <c r="C2952" s="22">
        <f>'Previous Trades Import_OMS Quer'!C2952</f>
        <v>0</v>
      </c>
      <c r="D2952">
        <f>'Previous Trades Import_OMS Quer'!D2952</f>
        <v>0</v>
      </c>
      <c r="E2952" s="22">
        <f>'Previous Trades Import_OMS Quer'!E2952</f>
        <v>0</v>
      </c>
      <c r="F2952">
        <f>'Previous Trades Import_OMS Quer'!F2952</f>
        <v>0</v>
      </c>
      <c r="G2952">
        <f>'Previous Trades Import_OMS Quer'!G2952</f>
        <v>0</v>
      </c>
      <c r="H2952">
        <f>'Previous Trades Import_OMS Quer'!H2952</f>
        <v>0</v>
      </c>
      <c r="I2952">
        <f>'Previous Trades Import_OMS Quer'!I2952</f>
        <v>0</v>
      </c>
      <c r="J2952">
        <f>'Previous Trades Import_OMS Quer'!J2952</f>
        <v>0</v>
      </c>
      <c r="K2952">
        <f>'Previous Trades Import_OMS Quer'!K2952</f>
        <v>0</v>
      </c>
      <c r="L2952">
        <f>'Previous Trades Import_OMS Quer'!L2952</f>
        <v>0</v>
      </c>
      <c r="M2952">
        <f>'Previous Trades Import_OMS Quer'!M2952</f>
        <v>0</v>
      </c>
      <c r="N2952">
        <f>'Previous Trades Import_OMS Quer'!N2952</f>
        <v>0</v>
      </c>
      <c r="O2952" t="str">
        <f>CLEAN('Previous Trades Import_OMS Quer'!O2952)</f>
        <v/>
      </c>
      <c r="Q2952" s="25">
        <f t="shared" si="92"/>
        <v>0</v>
      </c>
      <c r="R2952" s="25" t="e">
        <f>VLOOKUP(O2952,'Currency Balance'!$O$3:$Q$32,3,0)</f>
        <v>#N/A</v>
      </c>
      <c r="S2952" t="e">
        <f t="shared" si="93"/>
        <v>#N/A</v>
      </c>
    </row>
    <row r="2953" spans="1:19">
      <c r="A2953">
        <f>'Previous Trades Import_OMS Quer'!A2953</f>
        <v>0</v>
      </c>
      <c r="B2953">
        <f>'Previous Trades Import_OMS Quer'!B2953</f>
        <v>0</v>
      </c>
      <c r="C2953" s="22">
        <f>'Previous Trades Import_OMS Quer'!C2953</f>
        <v>0</v>
      </c>
      <c r="D2953">
        <f>'Previous Trades Import_OMS Quer'!D2953</f>
        <v>0</v>
      </c>
      <c r="E2953" s="22">
        <f>'Previous Trades Import_OMS Quer'!E2953</f>
        <v>0</v>
      </c>
      <c r="F2953">
        <f>'Previous Trades Import_OMS Quer'!F2953</f>
        <v>0</v>
      </c>
      <c r="G2953">
        <f>'Previous Trades Import_OMS Quer'!G2953</f>
        <v>0</v>
      </c>
      <c r="H2953">
        <f>'Previous Trades Import_OMS Quer'!H2953</f>
        <v>0</v>
      </c>
      <c r="I2953">
        <f>'Previous Trades Import_OMS Quer'!I2953</f>
        <v>0</v>
      </c>
      <c r="J2953">
        <f>'Previous Trades Import_OMS Quer'!J2953</f>
        <v>0</v>
      </c>
      <c r="K2953">
        <f>'Previous Trades Import_OMS Quer'!K2953</f>
        <v>0</v>
      </c>
      <c r="L2953">
        <f>'Previous Trades Import_OMS Quer'!L2953</f>
        <v>0</v>
      </c>
      <c r="M2953">
        <f>'Previous Trades Import_OMS Quer'!M2953</f>
        <v>0</v>
      </c>
      <c r="N2953">
        <f>'Previous Trades Import_OMS Quer'!N2953</f>
        <v>0</v>
      </c>
      <c r="O2953" t="str">
        <f>CLEAN('Previous Trades Import_OMS Quer'!O2953)</f>
        <v/>
      </c>
      <c r="Q2953" s="25">
        <f t="shared" si="92"/>
        <v>0</v>
      </c>
      <c r="R2953" s="25" t="e">
        <f>VLOOKUP(O2953,'Currency Balance'!$O$3:$Q$32,3,0)</f>
        <v>#N/A</v>
      </c>
      <c r="S2953" t="e">
        <f t="shared" si="93"/>
        <v>#N/A</v>
      </c>
    </row>
    <row r="2954" spans="1:19">
      <c r="A2954">
        <f>'Previous Trades Import_OMS Quer'!A2954</f>
        <v>0</v>
      </c>
      <c r="B2954">
        <f>'Previous Trades Import_OMS Quer'!B2954</f>
        <v>0</v>
      </c>
      <c r="C2954" s="22">
        <f>'Previous Trades Import_OMS Quer'!C2954</f>
        <v>0</v>
      </c>
      <c r="D2954">
        <f>'Previous Trades Import_OMS Quer'!D2954</f>
        <v>0</v>
      </c>
      <c r="E2954" s="22">
        <f>'Previous Trades Import_OMS Quer'!E2954</f>
        <v>0</v>
      </c>
      <c r="F2954">
        <f>'Previous Trades Import_OMS Quer'!F2954</f>
        <v>0</v>
      </c>
      <c r="G2954">
        <f>'Previous Trades Import_OMS Quer'!G2954</f>
        <v>0</v>
      </c>
      <c r="H2954">
        <f>'Previous Trades Import_OMS Quer'!H2954</f>
        <v>0</v>
      </c>
      <c r="I2954">
        <f>'Previous Trades Import_OMS Quer'!I2954</f>
        <v>0</v>
      </c>
      <c r="J2954">
        <f>'Previous Trades Import_OMS Quer'!J2954</f>
        <v>0</v>
      </c>
      <c r="K2954">
        <f>'Previous Trades Import_OMS Quer'!K2954</f>
        <v>0</v>
      </c>
      <c r="L2954">
        <f>'Previous Trades Import_OMS Quer'!L2954</f>
        <v>0</v>
      </c>
      <c r="M2954">
        <f>'Previous Trades Import_OMS Quer'!M2954</f>
        <v>0</v>
      </c>
      <c r="N2954">
        <f>'Previous Trades Import_OMS Quer'!N2954</f>
        <v>0</v>
      </c>
      <c r="O2954" t="str">
        <f>CLEAN('Previous Trades Import_OMS Quer'!O2954)</f>
        <v/>
      </c>
      <c r="Q2954" s="25">
        <f t="shared" si="92"/>
        <v>0</v>
      </c>
      <c r="R2954" s="25" t="e">
        <f>VLOOKUP(O2954,'Currency Balance'!$O$3:$Q$32,3,0)</f>
        <v>#N/A</v>
      </c>
      <c r="S2954" t="e">
        <f t="shared" si="93"/>
        <v>#N/A</v>
      </c>
    </row>
    <row r="2955" spans="1:19">
      <c r="A2955">
        <f>'Previous Trades Import_OMS Quer'!A2955</f>
        <v>0</v>
      </c>
      <c r="B2955">
        <f>'Previous Trades Import_OMS Quer'!B2955</f>
        <v>0</v>
      </c>
      <c r="C2955" s="22">
        <f>'Previous Trades Import_OMS Quer'!C2955</f>
        <v>0</v>
      </c>
      <c r="D2955">
        <f>'Previous Trades Import_OMS Quer'!D2955</f>
        <v>0</v>
      </c>
      <c r="E2955" s="22">
        <f>'Previous Trades Import_OMS Quer'!E2955</f>
        <v>0</v>
      </c>
      <c r="F2955">
        <f>'Previous Trades Import_OMS Quer'!F2955</f>
        <v>0</v>
      </c>
      <c r="G2955">
        <f>'Previous Trades Import_OMS Quer'!G2955</f>
        <v>0</v>
      </c>
      <c r="H2955">
        <f>'Previous Trades Import_OMS Quer'!H2955</f>
        <v>0</v>
      </c>
      <c r="I2955">
        <f>'Previous Trades Import_OMS Quer'!I2955</f>
        <v>0</v>
      </c>
      <c r="J2955">
        <f>'Previous Trades Import_OMS Quer'!J2955</f>
        <v>0</v>
      </c>
      <c r="K2955">
        <f>'Previous Trades Import_OMS Quer'!K2955</f>
        <v>0</v>
      </c>
      <c r="L2955">
        <f>'Previous Trades Import_OMS Quer'!L2955</f>
        <v>0</v>
      </c>
      <c r="M2955">
        <f>'Previous Trades Import_OMS Quer'!M2955</f>
        <v>0</v>
      </c>
      <c r="N2955">
        <f>'Previous Trades Import_OMS Quer'!N2955</f>
        <v>0</v>
      </c>
      <c r="O2955" t="str">
        <f>CLEAN('Previous Trades Import_OMS Quer'!O2955)</f>
        <v/>
      </c>
      <c r="Q2955" s="25">
        <f t="shared" si="92"/>
        <v>0</v>
      </c>
      <c r="R2955" s="25" t="e">
        <f>VLOOKUP(O2955,'Currency Balance'!$O$3:$Q$32,3,0)</f>
        <v>#N/A</v>
      </c>
      <c r="S2955" t="e">
        <f t="shared" si="93"/>
        <v>#N/A</v>
      </c>
    </row>
    <row r="2956" spans="1:19">
      <c r="A2956">
        <f>'Previous Trades Import_OMS Quer'!A2956</f>
        <v>0</v>
      </c>
      <c r="B2956">
        <f>'Previous Trades Import_OMS Quer'!B2956</f>
        <v>0</v>
      </c>
      <c r="C2956" s="22">
        <f>'Previous Trades Import_OMS Quer'!C2956</f>
        <v>0</v>
      </c>
      <c r="D2956">
        <f>'Previous Trades Import_OMS Quer'!D2956</f>
        <v>0</v>
      </c>
      <c r="E2956" s="22">
        <f>'Previous Trades Import_OMS Quer'!E2956</f>
        <v>0</v>
      </c>
      <c r="F2956">
        <f>'Previous Trades Import_OMS Quer'!F2956</f>
        <v>0</v>
      </c>
      <c r="G2956">
        <f>'Previous Trades Import_OMS Quer'!G2956</f>
        <v>0</v>
      </c>
      <c r="H2956">
        <f>'Previous Trades Import_OMS Quer'!H2956</f>
        <v>0</v>
      </c>
      <c r="I2956">
        <f>'Previous Trades Import_OMS Quer'!I2956</f>
        <v>0</v>
      </c>
      <c r="J2956">
        <f>'Previous Trades Import_OMS Quer'!J2956</f>
        <v>0</v>
      </c>
      <c r="K2956">
        <f>'Previous Trades Import_OMS Quer'!K2956</f>
        <v>0</v>
      </c>
      <c r="L2956">
        <f>'Previous Trades Import_OMS Quer'!L2956</f>
        <v>0</v>
      </c>
      <c r="M2956">
        <f>'Previous Trades Import_OMS Quer'!M2956</f>
        <v>0</v>
      </c>
      <c r="N2956">
        <f>'Previous Trades Import_OMS Quer'!N2956</f>
        <v>0</v>
      </c>
      <c r="O2956" t="str">
        <f>CLEAN('Previous Trades Import_OMS Quer'!O2956)</f>
        <v/>
      </c>
      <c r="Q2956" s="25">
        <f t="shared" si="92"/>
        <v>0</v>
      </c>
      <c r="R2956" s="25" t="e">
        <f>VLOOKUP(O2956,'Currency Balance'!$O$3:$Q$32,3,0)</f>
        <v>#N/A</v>
      </c>
      <c r="S2956" t="e">
        <f t="shared" si="93"/>
        <v>#N/A</v>
      </c>
    </row>
    <row r="2957" spans="1:19">
      <c r="A2957">
        <f>'Previous Trades Import_OMS Quer'!A2957</f>
        <v>0</v>
      </c>
      <c r="B2957">
        <f>'Previous Trades Import_OMS Quer'!B2957</f>
        <v>0</v>
      </c>
      <c r="C2957" s="22">
        <f>'Previous Trades Import_OMS Quer'!C2957</f>
        <v>0</v>
      </c>
      <c r="D2957">
        <f>'Previous Trades Import_OMS Quer'!D2957</f>
        <v>0</v>
      </c>
      <c r="E2957" s="22">
        <f>'Previous Trades Import_OMS Quer'!E2957</f>
        <v>0</v>
      </c>
      <c r="F2957">
        <f>'Previous Trades Import_OMS Quer'!F2957</f>
        <v>0</v>
      </c>
      <c r="G2957">
        <f>'Previous Trades Import_OMS Quer'!G2957</f>
        <v>0</v>
      </c>
      <c r="H2957">
        <f>'Previous Trades Import_OMS Quer'!H2957</f>
        <v>0</v>
      </c>
      <c r="I2957">
        <f>'Previous Trades Import_OMS Quer'!I2957</f>
        <v>0</v>
      </c>
      <c r="J2957">
        <f>'Previous Trades Import_OMS Quer'!J2957</f>
        <v>0</v>
      </c>
      <c r="K2957">
        <f>'Previous Trades Import_OMS Quer'!K2957</f>
        <v>0</v>
      </c>
      <c r="L2957">
        <f>'Previous Trades Import_OMS Quer'!L2957</f>
        <v>0</v>
      </c>
      <c r="M2957">
        <f>'Previous Trades Import_OMS Quer'!M2957</f>
        <v>0</v>
      </c>
      <c r="N2957">
        <f>'Previous Trades Import_OMS Quer'!N2957</f>
        <v>0</v>
      </c>
      <c r="O2957" t="str">
        <f>CLEAN('Previous Trades Import_OMS Quer'!O2957)</f>
        <v/>
      </c>
      <c r="Q2957" s="25">
        <f t="shared" si="92"/>
        <v>0</v>
      </c>
      <c r="R2957" s="25" t="e">
        <f>VLOOKUP(O2957,'Currency Balance'!$O$3:$Q$32,3,0)</f>
        <v>#N/A</v>
      </c>
      <c r="S2957" t="e">
        <f t="shared" si="93"/>
        <v>#N/A</v>
      </c>
    </row>
    <row r="2958" spans="1:19">
      <c r="A2958">
        <f>'Previous Trades Import_OMS Quer'!A2958</f>
        <v>0</v>
      </c>
      <c r="B2958">
        <f>'Previous Trades Import_OMS Quer'!B2958</f>
        <v>0</v>
      </c>
      <c r="C2958" s="22">
        <f>'Previous Trades Import_OMS Quer'!C2958</f>
        <v>0</v>
      </c>
      <c r="D2958">
        <f>'Previous Trades Import_OMS Quer'!D2958</f>
        <v>0</v>
      </c>
      <c r="E2958" s="22">
        <f>'Previous Trades Import_OMS Quer'!E2958</f>
        <v>0</v>
      </c>
      <c r="F2958">
        <f>'Previous Trades Import_OMS Quer'!F2958</f>
        <v>0</v>
      </c>
      <c r="G2958">
        <f>'Previous Trades Import_OMS Quer'!G2958</f>
        <v>0</v>
      </c>
      <c r="H2958">
        <f>'Previous Trades Import_OMS Quer'!H2958</f>
        <v>0</v>
      </c>
      <c r="I2958">
        <f>'Previous Trades Import_OMS Quer'!I2958</f>
        <v>0</v>
      </c>
      <c r="J2958">
        <f>'Previous Trades Import_OMS Quer'!J2958</f>
        <v>0</v>
      </c>
      <c r="K2958">
        <f>'Previous Trades Import_OMS Quer'!K2958</f>
        <v>0</v>
      </c>
      <c r="L2958">
        <f>'Previous Trades Import_OMS Quer'!L2958</f>
        <v>0</v>
      </c>
      <c r="M2958">
        <f>'Previous Trades Import_OMS Quer'!M2958</f>
        <v>0</v>
      </c>
      <c r="N2958">
        <f>'Previous Trades Import_OMS Quer'!N2958</f>
        <v>0</v>
      </c>
      <c r="O2958" t="str">
        <f>CLEAN('Previous Trades Import_OMS Quer'!O2958)</f>
        <v/>
      </c>
      <c r="Q2958" s="25">
        <f t="shared" si="92"/>
        <v>0</v>
      </c>
      <c r="R2958" s="25" t="e">
        <f>VLOOKUP(O2958,'Currency Balance'!$O$3:$Q$32,3,0)</f>
        <v>#N/A</v>
      </c>
      <c r="S2958" t="e">
        <f t="shared" si="93"/>
        <v>#N/A</v>
      </c>
    </row>
    <row r="2959" spans="1:19">
      <c r="A2959">
        <f>'Previous Trades Import_OMS Quer'!A2959</f>
        <v>0</v>
      </c>
      <c r="B2959">
        <f>'Previous Trades Import_OMS Quer'!B2959</f>
        <v>0</v>
      </c>
      <c r="C2959" s="22">
        <f>'Previous Trades Import_OMS Quer'!C2959</f>
        <v>0</v>
      </c>
      <c r="D2959">
        <f>'Previous Trades Import_OMS Quer'!D2959</f>
        <v>0</v>
      </c>
      <c r="E2959" s="22">
        <f>'Previous Trades Import_OMS Quer'!E2959</f>
        <v>0</v>
      </c>
      <c r="F2959">
        <f>'Previous Trades Import_OMS Quer'!F2959</f>
        <v>0</v>
      </c>
      <c r="G2959">
        <f>'Previous Trades Import_OMS Quer'!G2959</f>
        <v>0</v>
      </c>
      <c r="H2959">
        <f>'Previous Trades Import_OMS Quer'!H2959</f>
        <v>0</v>
      </c>
      <c r="I2959">
        <f>'Previous Trades Import_OMS Quer'!I2959</f>
        <v>0</v>
      </c>
      <c r="J2959">
        <f>'Previous Trades Import_OMS Quer'!J2959</f>
        <v>0</v>
      </c>
      <c r="K2959">
        <f>'Previous Trades Import_OMS Quer'!K2959</f>
        <v>0</v>
      </c>
      <c r="L2959">
        <f>'Previous Trades Import_OMS Quer'!L2959</f>
        <v>0</v>
      </c>
      <c r="M2959">
        <f>'Previous Trades Import_OMS Quer'!M2959</f>
        <v>0</v>
      </c>
      <c r="N2959">
        <f>'Previous Trades Import_OMS Quer'!N2959</f>
        <v>0</v>
      </c>
      <c r="O2959" t="str">
        <f>CLEAN('Previous Trades Import_OMS Quer'!O2959)</f>
        <v/>
      </c>
      <c r="Q2959" s="25">
        <f t="shared" si="92"/>
        <v>0</v>
      </c>
      <c r="R2959" s="25" t="e">
        <f>VLOOKUP(O2959,'Currency Balance'!$O$3:$Q$32,3,0)</f>
        <v>#N/A</v>
      </c>
      <c r="S2959" t="e">
        <f t="shared" si="93"/>
        <v>#N/A</v>
      </c>
    </row>
    <row r="2960" spans="1:19">
      <c r="A2960">
        <f>'Previous Trades Import_OMS Quer'!A2960</f>
        <v>0</v>
      </c>
      <c r="B2960">
        <f>'Previous Trades Import_OMS Quer'!B2960</f>
        <v>0</v>
      </c>
      <c r="C2960" s="22">
        <f>'Previous Trades Import_OMS Quer'!C2960</f>
        <v>0</v>
      </c>
      <c r="D2960">
        <f>'Previous Trades Import_OMS Quer'!D2960</f>
        <v>0</v>
      </c>
      <c r="E2960" s="22">
        <f>'Previous Trades Import_OMS Quer'!E2960</f>
        <v>0</v>
      </c>
      <c r="F2960">
        <f>'Previous Trades Import_OMS Quer'!F2960</f>
        <v>0</v>
      </c>
      <c r="G2960">
        <f>'Previous Trades Import_OMS Quer'!G2960</f>
        <v>0</v>
      </c>
      <c r="H2960">
        <f>'Previous Trades Import_OMS Quer'!H2960</f>
        <v>0</v>
      </c>
      <c r="I2960">
        <f>'Previous Trades Import_OMS Quer'!I2960</f>
        <v>0</v>
      </c>
      <c r="J2960">
        <f>'Previous Trades Import_OMS Quer'!J2960</f>
        <v>0</v>
      </c>
      <c r="K2960">
        <f>'Previous Trades Import_OMS Quer'!K2960</f>
        <v>0</v>
      </c>
      <c r="L2960">
        <f>'Previous Trades Import_OMS Quer'!L2960</f>
        <v>0</v>
      </c>
      <c r="M2960">
        <f>'Previous Trades Import_OMS Quer'!M2960</f>
        <v>0</v>
      </c>
      <c r="N2960">
        <f>'Previous Trades Import_OMS Quer'!N2960</f>
        <v>0</v>
      </c>
      <c r="O2960" t="str">
        <f>CLEAN('Previous Trades Import_OMS Quer'!O2960)</f>
        <v/>
      </c>
      <c r="Q2960" s="25">
        <f t="shared" si="92"/>
        <v>0</v>
      </c>
      <c r="R2960" s="25" t="e">
        <f>VLOOKUP(O2960,'Currency Balance'!$O$3:$Q$32,3,0)</f>
        <v>#N/A</v>
      </c>
      <c r="S2960" t="e">
        <f t="shared" si="93"/>
        <v>#N/A</v>
      </c>
    </row>
    <row r="2961" spans="1:19">
      <c r="A2961">
        <f>'Previous Trades Import_OMS Quer'!A2961</f>
        <v>0</v>
      </c>
      <c r="B2961">
        <f>'Previous Trades Import_OMS Quer'!B2961</f>
        <v>0</v>
      </c>
      <c r="C2961" s="22">
        <f>'Previous Trades Import_OMS Quer'!C2961</f>
        <v>0</v>
      </c>
      <c r="D2961">
        <f>'Previous Trades Import_OMS Quer'!D2961</f>
        <v>0</v>
      </c>
      <c r="E2961" s="22">
        <f>'Previous Trades Import_OMS Quer'!E2961</f>
        <v>0</v>
      </c>
      <c r="F2961">
        <f>'Previous Trades Import_OMS Quer'!F2961</f>
        <v>0</v>
      </c>
      <c r="G2961">
        <f>'Previous Trades Import_OMS Quer'!G2961</f>
        <v>0</v>
      </c>
      <c r="H2961">
        <f>'Previous Trades Import_OMS Quer'!H2961</f>
        <v>0</v>
      </c>
      <c r="I2961">
        <f>'Previous Trades Import_OMS Quer'!I2961</f>
        <v>0</v>
      </c>
      <c r="J2961">
        <f>'Previous Trades Import_OMS Quer'!J2961</f>
        <v>0</v>
      </c>
      <c r="K2961">
        <f>'Previous Trades Import_OMS Quer'!K2961</f>
        <v>0</v>
      </c>
      <c r="L2961">
        <f>'Previous Trades Import_OMS Quer'!L2961</f>
        <v>0</v>
      </c>
      <c r="M2961">
        <f>'Previous Trades Import_OMS Quer'!M2961</f>
        <v>0</v>
      </c>
      <c r="N2961">
        <f>'Previous Trades Import_OMS Quer'!N2961</f>
        <v>0</v>
      </c>
      <c r="O2961" t="str">
        <f>CLEAN('Previous Trades Import_OMS Quer'!O2961)</f>
        <v/>
      </c>
      <c r="Q2961" s="25">
        <f t="shared" si="92"/>
        <v>0</v>
      </c>
      <c r="R2961" s="25" t="e">
        <f>VLOOKUP(O2961,'Currency Balance'!$O$3:$Q$32,3,0)</f>
        <v>#N/A</v>
      </c>
      <c r="S2961" t="e">
        <f t="shared" si="93"/>
        <v>#N/A</v>
      </c>
    </row>
    <row r="2962" spans="1:19">
      <c r="A2962">
        <f>'Previous Trades Import_OMS Quer'!A2962</f>
        <v>0</v>
      </c>
      <c r="B2962">
        <f>'Previous Trades Import_OMS Quer'!B2962</f>
        <v>0</v>
      </c>
      <c r="C2962" s="22">
        <f>'Previous Trades Import_OMS Quer'!C2962</f>
        <v>0</v>
      </c>
      <c r="D2962">
        <f>'Previous Trades Import_OMS Quer'!D2962</f>
        <v>0</v>
      </c>
      <c r="E2962" s="22">
        <f>'Previous Trades Import_OMS Quer'!E2962</f>
        <v>0</v>
      </c>
      <c r="F2962">
        <f>'Previous Trades Import_OMS Quer'!F2962</f>
        <v>0</v>
      </c>
      <c r="G2962">
        <f>'Previous Trades Import_OMS Quer'!G2962</f>
        <v>0</v>
      </c>
      <c r="H2962">
        <f>'Previous Trades Import_OMS Quer'!H2962</f>
        <v>0</v>
      </c>
      <c r="I2962">
        <f>'Previous Trades Import_OMS Quer'!I2962</f>
        <v>0</v>
      </c>
      <c r="J2962">
        <f>'Previous Trades Import_OMS Quer'!J2962</f>
        <v>0</v>
      </c>
      <c r="K2962">
        <f>'Previous Trades Import_OMS Quer'!K2962</f>
        <v>0</v>
      </c>
      <c r="L2962">
        <f>'Previous Trades Import_OMS Quer'!L2962</f>
        <v>0</v>
      </c>
      <c r="M2962">
        <f>'Previous Trades Import_OMS Quer'!M2962</f>
        <v>0</v>
      </c>
      <c r="N2962">
        <f>'Previous Trades Import_OMS Quer'!N2962</f>
        <v>0</v>
      </c>
      <c r="O2962" t="str">
        <f>CLEAN('Previous Trades Import_OMS Quer'!O2962)</f>
        <v/>
      </c>
      <c r="Q2962" s="25">
        <f t="shared" si="92"/>
        <v>0</v>
      </c>
      <c r="R2962" s="25" t="e">
        <f>VLOOKUP(O2962,'Currency Balance'!$O$3:$Q$32,3,0)</f>
        <v>#N/A</v>
      </c>
      <c r="S2962" t="e">
        <f t="shared" si="93"/>
        <v>#N/A</v>
      </c>
    </row>
    <row r="2963" spans="1:19">
      <c r="A2963">
        <f>'Previous Trades Import_OMS Quer'!A2963</f>
        <v>0</v>
      </c>
      <c r="B2963">
        <f>'Previous Trades Import_OMS Quer'!B2963</f>
        <v>0</v>
      </c>
      <c r="C2963" s="22">
        <f>'Previous Trades Import_OMS Quer'!C2963</f>
        <v>0</v>
      </c>
      <c r="D2963">
        <f>'Previous Trades Import_OMS Quer'!D2963</f>
        <v>0</v>
      </c>
      <c r="E2963" s="22">
        <f>'Previous Trades Import_OMS Quer'!E2963</f>
        <v>0</v>
      </c>
      <c r="F2963">
        <f>'Previous Trades Import_OMS Quer'!F2963</f>
        <v>0</v>
      </c>
      <c r="G2963">
        <f>'Previous Trades Import_OMS Quer'!G2963</f>
        <v>0</v>
      </c>
      <c r="H2963">
        <f>'Previous Trades Import_OMS Quer'!H2963</f>
        <v>0</v>
      </c>
      <c r="I2963">
        <f>'Previous Trades Import_OMS Quer'!I2963</f>
        <v>0</v>
      </c>
      <c r="J2963">
        <f>'Previous Trades Import_OMS Quer'!J2963</f>
        <v>0</v>
      </c>
      <c r="K2963">
        <f>'Previous Trades Import_OMS Quer'!K2963</f>
        <v>0</v>
      </c>
      <c r="L2963">
        <f>'Previous Trades Import_OMS Quer'!L2963</f>
        <v>0</v>
      </c>
      <c r="M2963">
        <f>'Previous Trades Import_OMS Quer'!M2963</f>
        <v>0</v>
      </c>
      <c r="N2963">
        <f>'Previous Trades Import_OMS Quer'!N2963</f>
        <v>0</v>
      </c>
      <c r="O2963" t="str">
        <f>CLEAN('Previous Trades Import_OMS Quer'!O2963)</f>
        <v/>
      </c>
      <c r="Q2963" s="25">
        <f t="shared" si="92"/>
        <v>0</v>
      </c>
      <c r="R2963" s="25" t="e">
        <f>VLOOKUP(O2963,'Currency Balance'!$O$3:$Q$32,3,0)</f>
        <v>#N/A</v>
      </c>
      <c r="S2963" t="e">
        <f t="shared" si="93"/>
        <v>#N/A</v>
      </c>
    </row>
    <row r="2964" spans="1:19">
      <c r="A2964">
        <f>'Previous Trades Import_OMS Quer'!A2964</f>
        <v>0</v>
      </c>
      <c r="B2964">
        <f>'Previous Trades Import_OMS Quer'!B2964</f>
        <v>0</v>
      </c>
      <c r="C2964" s="22">
        <f>'Previous Trades Import_OMS Quer'!C2964</f>
        <v>0</v>
      </c>
      <c r="D2964">
        <f>'Previous Trades Import_OMS Quer'!D2964</f>
        <v>0</v>
      </c>
      <c r="E2964" s="22">
        <f>'Previous Trades Import_OMS Quer'!E2964</f>
        <v>0</v>
      </c>
      <c r="F2964">
        <f>'Previous Trades Import_OMS Quer'!F2964</f>
        <v>0</v>
      </c>
      <c r="G2964">
        <f>'Previous Trades Import_OMS Quer'!G2964</f>
        <v>0</v>
      </c>
      <c r="H2964">
        <f>'Previous Trades Import_OMS Quer'!H2964</f>
        <v>0</v>
      </c>
      <c r="I2964">
        <f>'Previous Trades Import_OMS Quer'!I2964</f>
        <v>0</v>
      </c>
      <c r="J2964">
        <f>'Previous Trades Import_OMS Quer'!J2964</f>
        <v>0</v>
      </c>
      <c r="K2964">
        <f>'Previous Trades Import_OMS Quer'!K2964</f>
        <v>0</v>
      </c>
      <c r="L2964">
        <f>'Previous Trades Import_OMS Quer'!L2964</f>
        <v>0</v>
      </c>
      <c r="M2964">
        <f>'Previous Trades Import_OMS Quer'!M2964</f>
        <v>0</v>
      </c>
      <c r="N2964">
        <f>'Previous Trades Import_OMS Quer'!N2964</f>
        <v>0</v>
      </c>
      <c r="O2964" t="str">
        <f>CLEAN('Previous Trades Import_OMS Quer'!O2964)</f>
        <v/>
      </c>
      <c r="Q2964" s="25">
        <f t="shared" si="92"/>
        <v>0</v>
      </c>
      <c r="R2964" s="25" t="e">
        <f>VLOOKUP(O2964,'Currency Balance'!$O$3:$Q$32,3,0)</f>
        <v>#N/A</v>
      </c>
      <c r="S2964" t="e">
        <f t="shared" si="93"/>
        <v>#N/A</v>
      </c>
    </row>
    <row r="2965" spans="1:19">
      <c r="A2965">
        <f>'Previous Trades Import_OMS Quer'!A2965</f>
        <v>0</v>
      </c>
      <c r="B2965">
        <f>'Previous Trades Import_OMS Quer'!B2965</f>
        <v>0</v>
      </c>
      <c r="C2965" s="22">
        <f>'Previous Trades Import_OMS Quer'!C2965</f>
        <v>0</v>
      </c>
      <c r="D2965">
        <f>'Previous Trades Import_OMS Quer'!D2965</f>
        <v>0</v>
      </c>
      <c r="E2965" s="22">
        <f>'Previous Trades Import_OMS Quer'!E2965</f>
        <v>0</v>
      </c>
      <c r="F2965">
        <f>'Previous Trades Import_OMS Quer'!F2965</f>
        <v>0</v>
      </c>
      <c r="G2965">
        <f>'Previous Trades Import_OMS Quer'!G2965</f>
        <v>0</v>
      </c>
      <c r="H2965">
        <f>'Previous Trades Import_OMS Quer'!H2965</f>
        <v>0</v>
      </c>
      <c r="I2965">
        <f>'Previous Trades Import_OMS Quer'!I2965</f>
        <v>0</v>
      </c>
      <c r="J2965">
        <f>'Previous Trades Import_OMS Quer'!J2965</f>
        <v>0</v>
      </c>
      <c r="K2965">
        <f>'Previous Trades Import_OMS Quer'!K2965</f>
        <v>0</v>
      </c>
      <c r="L2965">
        <f>'Previous Trades Import_OMS Quer'!L2965</f>
        <v>0</v>
      </c>
      <c r="M2965">
        <f>'Previous Trades Import_OMS Quer'!M2965</f>
        <v>0</v>
      </c>
      <c r="N2965">
        <f>'Previous Trades Import_OMS Quer'!N2965</f>
        <v>0</v>
      </c>
      <c r="O2965" t="str">
        <f>CLEAN('Previous Trades Import_OMS Quer'!O2965)</f>
        <v/>
      </c>
      <c r="Q2965" s="25">
        <f t="shared" si="92"/>
        <v>0</v>
      </c>
      <c r="R2965" s="25" t="e">
        <f>VLOOKUP(O2965,'Currency Balance'!$O$3:$Q$32,3,0)</f>
        <v>#N/A</v>
      </c>
      <c r="S2965" t="e">
        <f t="shared" si="93"/>
        <v>#N/A</v>
      </c>
    </row>
    <row r="2966" spans="1:19">
      <c r="A2966">
        <f>'Previous Trades Import_OMS Quer'!A2966</f>
        <v>0</v>
      </c>
      <c r="B2966">
        <f>'Previous Trades Import_OMS Quer'!B2966</f>
        <v>0</v>
      </c>
      <c r="C2966" s="22">
        <f>'Previous Trades Import_OMS Quer'!C2966</f>
        <v>0</v>
      </c>
      <c r="D2966">
        <f>'Previous Trades Import_OMS Quer'!D2966</f>
        <v>0</v>
      </c>
      <c r="E2966" s="22">
        <f>'Previous Trades Import_OMS Quer'!E2966</f>
        <v>0</v>
      </c>
      <c r="F2966">
        <f>'Previous Trades Import_OMS Quer'!F2966</f>
        <v>0</v>
      </c>
      <c r="G2966">
        <f>'Previous Trades Import_OMS Quer'!G2966</f>
        <v>0</v>
      </c>
      <c r="H2966">
        <f>'Previous Trades Import_OMS Quer'!H2966</f>
        <v>0</v>
      </c>
      <c r="I2966">
        <f>'Previous Trades Import_OMS Quer'!I2966</f>
        <v>0</v>
      </c>
      <c r="J2966">
        <f>'Previous Trades Import_OMS Quer'!J2966</f>
        <v>0</v>
      </c>
      <c r="K2966">
        <f>'Previous Trades Import_OMS Quer'!K2966</f>
        <v>0</v>
      </c>
      <c r="L2966">
        <f>'Previous Trades Import_OMS Quer'!L2966</f>
        <v>0</v>
      </c>
      <c r="M2966">
        <f>'Previous Trades Import_OMS Quer'!M2966</f>
        <v>0</v>
      </c>
      <c r="N2966">
        <f>'Previous Trades Import_OMS Quer'!N2966</f>
        <v>0</v>
      </c>
      <c r="O2966" t="str">
        <f>CLEAN('Previous Trades Import_OMS Quer'!O2966)</f>
        <v/>
      </c>
      <c r="Q2966" s="25">
        <f t="shared" si="92"/>
        <v>0</v>
      </c>
      <c r="R2966" s="25" t="e">
        <f>VLOOKUP(O2966,'Currency Balance'!$O$3:$Q$32,3,0)</f>
        <v>#N/A</v>
      </c>
      <c r="S2966" t="e">
        <f t="shared" si="93"/>
        <v>#N/A</v>
      </c>
    </row>
    <row r="2967" spans="1:19">
      <c r="A2967">
        <f>'Previous Trades Import_OMS Quer'!A2967</f>
        <v>0</v>
      </c>
      <c r="B2967">
        <f>'Previous Trades Import_OMS Quer'!B2967</f>
        <v>0</v>
      </c>
      <c r="C2967" s="22">
        <f>'Previous Trades Import_OMS Quer'!C2967</f>
        <v>0</v>
      </c>
      <c r="D2967">
        <f>'Previous Trades Import_OMS Quer'!D2967</f>
        <v>0</v>
      </c>
      <c r="E2967" s="22">
        <f>'Previous Trades Import_OMS Quer'!E2967</f>
        <v>0</v>
      </c>
      <c r="F2967">
        <f>'Previous Trades Import_OMS Quer'!F2967</f>
        <v>0</v>
      </c>
      <c r="G2967">
        <f>'Previous Trades Import_OMS Quer'!G2967</f>
        <v>0</v>
      </c>
      <c r="H2967">
        <f>'Previous Trades Import_OMS Quer'!H2967</f>
        <v>0</v>
      </c>
      <c r="I2967">
        <f>'Previous Trades Import_OMS Quer'!I2967</f>
        <v>0</v>
      </c>
      <c r="J2967">
        <f>'Previous Trades Import_OMS Quer'!J2967</f>
        <v>0</v>
      </c>
      <c r="K2967">
        <f>'Previous Trades Import_OMS Quer'!K2967</f>
        <v>0</v>
      </c>
      <c r="L2967">
        <f>'Previous Trades Import_OMS Quer'!L2967</f>
        <v>0</v>
      </c>
      <c r="M2967">
        <f>'Previous Trades Import_OMS Quer'!M2967</f>
        <v>0</v>
      </c>
      <c r="N2967">
        <f>'Previous Trades Import_OMS Quer'!N2967</f>
        <v>0</v>
      </c>
      <c r="O2967" t="str">
        <f>CLEAN('Previous Trades Import_OMS Quer'!O2967)</f>
        <v/>
      </c>
      <c r="Q2967" s="25">
        <f t="shared" si="92"/>
        <v>0</v>
      </c>
      <c r="R2967" s="25" t="e">
        <f>VLOOKUP(O2967,'Currency Balance'!$O$3:$Q$32,3,0)</f>
        <v>#N/A</v>
      </c>
      <c r="S2967" t="e">
        <f t="shared" si="93"/>
        <v>#N/A</v>
      </c>
    </row>
    <row r="2968" spans="1:19">
      <c r="A2968">
        <f>'Previous Trades Import_OMS Quer'!A2968</f>
        <v>0</v>
      </c>
      <c r="B2968">
        <f>'Previous Trades Import_OMS Quer'!B2968</f>
        <v>0</v>
      </c>
      <c r="C2968" s="22">
        <f>'Previous Trades Import_OMS Quer'!C2968</f>
        <v>0</v>
      </c>
      <c r="D2968">
        <f>'Previous Trades Import_OMS Quer'!D2968</f>
        <v>0</v>
      </c>
      <c r="E2968" s="22">
        <f>'Previous Trades Import_OMS Quer'!E2968</f>
        <v>0</v>
      </c>
      <c r="F2968">
        <f>'Previous Trades Import_OMS Quer'!F2968</f>
        <v>0</v>
      </c>
      <c r="G2968">
        <f>'Previous Trades Import_OMS Quer'!G2968</f>
        <v>0</v>
      </c>
      <c r="H2968">
        <f>'Previous Trades Import_OMS Quer'!H2968</f>
        <v>0</v>
      </c>
      <c r="I2968">
        <f>'Previous Trades Import_OMS Quer'!I2968</f>
        <v>0</v>
      </c>
      <c r="J2968">
        <f>'Previous Trades Import_OMS Quer'!J2968</f>
        <v>0</v>
      </c>
      <c r="K2968">
        <f>'Previous Trades Import_OMS Quer'!K2968</f>
        <v>0</v>
      </c>
      <c r="L2968">
        <f>'Previous Trades Import_OMS Quer'!L2968</f>
        <v>0</v>
      </c>
      <c r="M2968">
        <f>'Previous Trades Import_OMS Quer'!M2968</f>
        <v>0</v>
      </c>
      <c r="N2968">
        <f>'Previous Trades Import_OMS Quer'!N2968</f>
        <v>0</v>
      </c>
      <c r="O2968" t="str">
        <f>CLEAN('Previous Trades Import_OMS Quer'!O2968)</f>
        <v/>
      </c>
      <c r="Q2968" s="25">
        <f t="shared" si="92"/>
        <v>0</v>
      </c>
      <c r="R2968" s="25" t="e">
        <f>VLOOKUP(O2968,'Currency Balance'!$O$3:$Q$32,3,0)</f>
        <v>#N/A</v>
      </c>
      <c r="S2968" t="e">
        <f t="shared" si="93"/>
        <v>#N/A</v>
      </c>
    </row>
    <row r="2969" spans="1:19">
      <c r="A2969">
        <f>'Previous Trades Import_OMS Quer'!A2969</f>
        <v>0</v>
      </c>
      <c r="B2969">
        <f>'Previous Trades Import_OMS Quer'!B2969</f>
        <v>0</v>
      </c>
      <c r="C2969" s="22">
        <f>'Previous Trades Import_OMS Quer'!C2969</f>
        <v>0</v>
      </c>
      <c r="D2969">
        <f>'Previous Trades Import_OMS Quer'!D2969</f>
        <v>0</v>
      </c>
      <c r="E2969" s="22">
        <f>'Previous Trades Import_OMS Quer'!E2969</f>
        <v>0</v>
      </c>
      <c r="F2969">
        <f>'Previous Trades Import_OMS Quer'!F2969</f>
        <v>0</v>
      </c>
      <c r="G2969">
        <f>'Previous Trades Import_OMS Quer'!G2969</f>
        <v>0</v>
      </c>
      <c r="H2969">
        <f>'Previous Trades Import_OMS Quer'!H2969</f>
        <v>0</v>
      </c>
      <c r="I2969">
        <f>'Previous Trades Import_OMS Quer'!I2969</f>
        <v>0</v>
      </c>
      <c r="J2969">
        <f>'Previous Trades Import_OMS Quer'!J2969</f>
        <v>0</v>
      </c>
      <c r="K2969">
        <f>'Previous Trades Import_OMS Quer'!K2969</f>
        <v>0</v>
      </c>
      <c r="L2969">
        <f>'Previous Trades Import_OMS Quer'!L2969</f>
        <v>0</v>
      </c>
      <c r="M2969">
        <f>'Previous Trades Import_OMS Quer'!M2969</f>
        <v>0</v>
      </c>
      <c r="N2969">
        <f>'Previous Trades Import_OMS Quer'!N2969</f>
        <v>0</v>
      </c>
      <c r="O2969" t="str">
        <f>CLEAN('Previous Trades Import_OMS Quer'!O2969)</f>
        <v/>
      </c>
      <c r="Q2969" s="25">
        <f t="shared" si="92"/>
        <v>0</v>
      </c>
      <c r="R2969" s="25" t="e">
        <f>VLOOKUP(O2969,'Currency Balance'!$O$3:$Q$32,3,0)</f>
        <v>#N/A</v>
      </c>
      <c r="S2969" t="e">
        <f t="shared" si="93"/>
        <v>#N/A</v>
      </c>
    </row>
    <row r="2970" spans="1:19">
      <c r="A2970">
        <f>'Previous Trades Import_OMS Quer'!A2970</f>
        <v>0</v>
      </c>
      <c r="B2970">
        <f>'Previous Trades Import_OMS Quer'!B2970</f>
        <v>0</v>
      </c>
      <c r="C2970" s="22">
        <f>'Previous Trades Import_OMS Quer'!C2970</f>
        <v>0</v>
      </c>
      <c r="D2970">
        <f>'Previous Trades Import_OMS Quer'!D2970</f>
        <v>0</v>
      </c>
      <c r="E2970" s="22">
        <f>'Previous Trades Import_OMS Quer'!E2970</f>
        <v>0</v>
      </c>
      <c r="F2970">
        <f>'Previous Trades Import_OMS Quer'!F2970</f>
        <v>0</v>
      </c>
      <c r="G2970">
        <f>'Previous Trades Import_OMS Quer'!G2970</f>
        <v>0</v>
      </c>
      <c r="H2970">
        <f>'Previous Trades Import_OMS Quer'!H2970</f>
        <v>0</v>
      </c>
      <c r="I2970">
        <f>'Previous Trades Import_OMS Quer'!I2970</f>
        <v>0</v>
      </c>
      <c r="J2970">
        <f>'Previous Trades Import_OMS Quer'!J2970</f>
        <v>0</v>
      </c>
      <c r="K2970">
        <f>'Previous Trades Import_OMS Quer'!K2970</f>
        <v>0</v>
      </c>
      <c r="L2970">
        <f>'Previous Trades Import_OMS Quer'!L2970</f>
        <v>0</v>
      </c>
      <c r="M2970">
        <f>'Previous Trades Import_OMS Quer'!M2970</f>
        <v>0</v>
      </c>
      <c r="N2970">
        <f>'Previous Trades Import_OMS Quer'!N2970</f>
        <v>0</v>
      </c>
      <c r="O2970" t="str">
        <f>CLEAN('Previous Trades Import_OMS Quer'!O2970)</f>
        <v/>
      </c>
      <c r="Q2970" s="25">
        <f t="shared" si="92"/>
        <v>0</v>
      </c>
      <c r="R2970" s="25" t="e">
        <f>VLOOKUP(O2970,'Currency Balance'!$O$3:$Q$32,3,0)</f>
        <v>#N/A</v>
      </c>
      <c r="S2970" t="e">
        <f t="shared" si="93"/>
        <v>#N/A</v>
      </c>
    </row>
    <row r="2971" spans="1:19">
      <c r="A2971">
        <f>'Previous Trades Import_OMS Quer'!A2971</f>
        <v>0</v>
      </c>
      <c r="B2971">
        <f>'Previous Trades Import_OMS Quer'!B2971</f>
        <v>0</v>
      </c>
      <c r="C2971" s="22">
        <f>'Previous Trades Import_OMS Quer'!C2971</f>
        <v>0</v>
      </c>
      <c r="D2971">
        <f>'Previous Trades Import_OMS Quer'!D2971</f>
        <v>0</v>
      </c>
      <c r="E2971" s="22">
        <f>'Previous Trades Import_OMS Quer'!E2971</f>
        <v>0</v>
      </c>
      <c r="F2971">
        <f>'Previous Trades Import_OMS Quer'!F2971</f>
        <v>0</v>
      </c>
      <c r="G2971">
        <f>'Previous Trades Import_OMS Quer'!G2971</f>
        <v>0</v>
      </c>
      <c r="H2971">
        <f>'Previous Trades Import_OMS Quer'!H2971</f>
        <v>0</v>
      </c>
      <c r="I2971">
        <f>'Previous Trades Import_OMS Quer'!I2971</f>
        <v>0</v>
      </c>
      <c r="J2971">
        <f>'Previous Trades Import_OMS Quer'!J2971</f>
        <v>0</v>
      </c>
      <c r="K2971">
        <f>'Previous Trades Import_OMS Quer'!K2971</f>
        <v>0</v>
      </c>
      <c r="L2971">
        <f>'Previous Trades Import_OMS Quer'!L2971</f>
        <v>0</v>
      </c>
      <c r="M2971">
        <f>'Previous Trades Import_OMS Quer'!M2971</f>
        <v>0</v>
      </c>
      <c r="N2971">
        <f>'Previous Trades Import_OMS Quer'!N2971</f>
        <v>0</v>
      </c>
      <c r="O2971" t="str">
        <f>CLEAN('Previous Trades Import_OMS Quer'!O2971)</f>
        <v/>
      </c>
      <c r="Q2971" s="25">
        <f t="shared" si="92"/>
        <v>0</v>
      </c>
      <c r="R2971" s="25" t="e">
        <f>VLOOKUP(O2971,'Currency Balance'!$O$3:$Q$32,3,0)</f>
        <v>#N/A</v>
      </c>
      <c r="S2971" t="e">
        <f t="shared" si="93"/>
        <v>#N/A</v>
      </c>
    </row>
    <row r="2972" spans="1:19">
      <c r="A2972">
        <f>'Previous Trades Import_OMS Quer'!A2972</f>
        <v>0</v>
      </c>
      <c r="B2972">
        <f>'Previous Trades Import_OMS Quer'!B2972</f>
        <v>0</v>
      </c>
      <c r="C2972" s="22">
        <f>'Previous Trades Import_OMS Quer'!C2972</f>
        <v>0</v>
      </c>
      <c r="D2972">
        <f>'Previous Trades Import_OMS Quer'!D2972</f>
        <v>0</v>
      </c>
      <c r="E2972" s="22">
        <f>'Previous Trades Import_OMS Quer'!E2972</f>
        <v>0</v>
      </c>
      <c r="F2972">
        <f>'Previous Trades Import_OMS Quer'!F2972</f>
        <v>0</v>
      </c>
      <c r="G2972">
        <f>'Previous Trades Import_OMS Quer'!G2972</f>
        <v>0</v>
      </c>
      <c r="H2972">
        <f>'Previous Trades Import_OMS Quer'!H2972</f>
        <v>0</v>
      </c>
      <c r="I2972">
        <f>'Previous Trades Import_OMS Quer'!I2972</f>
        <v>0</v>
      </c>
      <c r="J2972">
        <f>'Previous Trades Import_OMS Quer'!J2972</f>
        <v>0</v>
      </c>
      <c r="K2972">
        <f>'Previous Trades Import_OMS Quer'!K2972</f>
        <v>0</v>
      </c>
      <c r="L2972">
        <f>'Previous Trades Import_OMS Quer'!L2972</f>
        <v>0</v>
      </c>
      <c r="M2972">
        <f>'Previous Trades Import_OMS Quer'!M2972</f>
        <v>0</v>
      </c>
      <c r="N2972">
        <f>'Previous Trades Import_OMS Quer'!N2972</f>
        <v>0</v>
      </c>
      <c r="O2972" t="str">
        <f>CLEAN('Previous Trades Import_OMS Quer'!O2972)</f>
        <v/>
      </c>
      <c r="Q2972" s="25">
        <f t="shared" si="92"/>
        <v>0</v>
      </c>
      <c r="R2972" s="25" t="e">
        <f>VLOOKUP(O2972,'Currency Balance'!$O$3:$Q$32,3,0)</f>
        <v>#N/A</v>
      </c>
      <c r="S2972" t="e">
        <f t="shared" si="93"/>
        <v>#N/A</v>
      </c>
    </row>
    <row r="2973" spans="1:19">
      <c r="A2973">
        <f>'Previous Trades Import_OMS Quer'!A2973</f>
        <v>0</v>
      </c>
      <c r="B2973">
        <f>'Previous Trades Import_OMS Quer'!B2973</f>
        <v>0</v>
      </c>
      <c r="C2973" s="22">
        <f>'Previous Trades Import_OMS Quer'!C2973</f>
        <v>0</v>
      </c>
      <c r="D2973">
        <f>'Previous Trades Import_OMS Quer'!D2973</f>
        <v>0</v>
      </c>
      <c r="E2973" s="22">
        <f>'Previous Trades Import_OMS Quer'!E2973</f>
        <v>0</v>
      </c>
      <c r="F2973">
        <f>'Previous Trades Import_OMS Quer'!F2973</f>
        <v>0</v>
      </c>
      <c r="G2973">
        <f>'Previous Trades Import_OMS Quer'!G2973</f>
        <v>0</v>
      </c>
      <c r="H2973">
        <f>'Previous Trades Import_OMS Quer'!H2973</f>
        <v>0</v>
      </c>
      <c r="I2973">
        <f>'Previous Trades Import_OMS Quer'!I2973</f>
        <v>0</v>
      </c>
      <c r="J2973">
        <f>'Previous Trades Import_OMS Quer'!J2973</f>
        <v>0</v>
      </c>
      <c r="K2973">
        <f>'Previous Trades Import_OMS Quer'!K2973</f>
        <v>0</v>
      </c>
      <c r="L2973">
        <f>'Previous Trades Import_OMS Quer'!L2973</f>
        <v>0</v>
      </c>
      <c r="M2973">
        <f>'Previous Trades Import_OMS Quer'!M2973</f>
        <v>0</v>
      </c>
      <c r="N2973">
        <f>'Previous Trades Import_OMS Quer'!N2973</f>
        <v>0</v>
      </c>
      <c r="O2973" t="str">
        <f>CLEAN('Previous Trades Import_OMS Quer'!O2973)</f>
        <v/>
      </c>
      <c r="Q2973" s="25">
        <f t="shared" si="92"/>
        <v>0</v>
      </c>
      <c r="R2973" s="25" t="e">
        <f>VLOOKUP(O2973,'Currency Balance'!$O$3:$Q$32,3,0)</f>
        <v>#N/A</v>
      </c>
      <c r="S2973" t="e">
        <f t="shared" si="93"/>
        <v>#N/A</v>
      </c>
    </row>
    <row r="2974" spans="1:19">
      <c r="A2974">
        <f>'Previous Trades Import_OMS Quer'!A2974</f>
        <v>0</v>
      </c>
      <c r="B2974">
        <f>'Previous Trades Import_OMS Quer'!B2974</f>
        <v>0</v>
      </c>
      <c r="C2974" s="22">
        <f>'Previous Trades Import_OMS Quer'!C2974</f>
        <v>0</v>
      </c>
      <c r="D2974">
        <f>'Previous Trades Import_OMS Quer'!D2974</f>
        <v>0</v>
      </c>
      <c r="E2974" s="22">
        <f>'Previous Trades Import_OMS Quer'!E2974</f>
        <v>0</v>
      </c>
      <c r="F2974">
        <f>'Previous Trades Import_OMS Quer'!F2974</f>
        <v>0</v>
      </c>
      <c r="G2974">
        <f>'Previous Trades Import_OMS Quer'!G2974</f>
        <v>0</v>
      </c>
      <c r="H2974">
        <f>'Previous Trades Import_OMS Quer'!H2974</f>
        <v>0</v>
      </c>
      <c r="I2974">
        <f>'Previous Trades Import_OMS Quer'!I2974</f>
        <v>0</v>
      </c>
      <c r="J2974">
        <f>'Previous Trades Import_OMS Quer'!J2974</f>
        <v>0</v>
      </c>
      <c r="K2974">
        <f>'Previous Trades Import_OMS Quer'!K2974</f>
        <v>0</v>
      </c>
      <c r="L2974">
        <f>'Previous Trades Import_OMS Quer'!L2974</f>
        <v>0</v>
      </c>
      <c r="M2974">
        <f>'Previous Trades Import_OMS Quer'!M2974</f>
        <v>0</v>
      </c>
      <c r="N2974">
        <f>'Previous Trades Import_OMS Quer'!N2974</f>
        <v>0</v>
      </c>
      <c r="O2974" t="str">
        <f>CLEAN('Previous Trades Import_OMS Quer'!O2974)</f>
        <v/>
      </c>
      <c r="Q2974" s="25">
        <f t="shared" si="92"/>
        <v>0</v>
      </c>
      <c r="R2974" s="25" t="e">
        <f>VLOOKUP(O2974,'Currency Balance'!$O$3:$Q$32,3,0)</f>
        <v>#N/A</v>
      </c>
      <c r="S2974" t="e">
        <f t="shared" si="93"/>
        <v>#N/A</v>
      </c>
    </row>
    <row r="2975" spans="1:19">
      <c r="A2975">
        <f>'Previous Trades Import_OMS Quer'!A2975</f>
        <v>0</v>
      </c>
      <c r="B2975">
        <f>'Previous Trades Import_OMS Quer'!B2975</f>
        <v>0</v>
      </c>
      <c r="C2975" s="22">
        <f>'Previous Trades Import_OMS Quer'!C2975</f>
        <v>0</v>
      </c>
      <c r="D2975">
        <f>'Previous Trades Import_OMS Quer'!D2975</f>
        <v>0</v>
      </c>
      <c r="E2975" s="22">
        <f>'Previous Trades Import_OMS Quer'!E2975</f>
        <v>0</v>
      </c>
      <c r="F2975">
        <f>'Previous Trades Import_OMS Quer'!F2975</f>
        <v>0</v>
      </c>
      <c r="G2975">
        <f>'Previous Trades Import_OMS Quer'!G2975</f>
        <v>0</v>
      </c>
      <c r="H2975">
        <f>'Previous Trades Import_OMS Quer'!H2975</f>
        <v>0</v>
      </c>
      <c r="I2975">
        <f>'Previous Trades Import_OMS Quer'!I2975</f>
        <v>0</v>
      </c>
      <c r="J2975">
        <f>'Previous Trades Import_OMS Quer'!J2975</f>
        <v>0</v>
      </c>
      <c r="K2975">
        <f>'Previous Trades Import_OMS Quer'!K2975</f>
        <v>0</v>
      </c>
      <c r="L2975">
        <f>'Previous Trades Import_OMS Quer'!L2975</f>
        <v>0</v>
      </c>
      <c r="M2975">
        <f>'Previous Trades Import_OMS Quer'!M2975</f>
        <v>0</v>
      </c>
      <c r="N2975">
        <f>'Previous Trades Import_OMS Quer'!N2975</f>
        <v>0</v>
      </c>
      <c r="O2975" t="str">
        <f>CLEAN('Previous Trades Import_OMS Quer'!O2975)</f>
        <v/>
      </c>
      <c r="Q2975" s="25">
        <f t="shared" si="92"/>
        <v>0</v>
      </c>
      <c r="R2975" s="25" t="e">
        <f>VLOOKUP(O2975,'Currency Balance'!$O$3:$Q$32,3,0)</f>
        <v>#N/A</v>
      </c>
      <c r="S2975" t="e">
        <f t="shared" si="93"/>
        <v>#N/A</v>
      </c>
    </row>
    <row r="2976" spans="1:19">
      <c r="A2976">
        <f>'Previous Trades Import_OMS Quer'!A2976</f>
        <v>0</v>
      </c>
      <c r="B2976">
        <f>'Previous Trades Import_OMS Quer'!B2976</f>
        <v>0</v>
      </c>
      <c r="C2976" s="22">
        <f>'Previous Trades Import_OMS Quer'!C2976</f>
        <v>0</v>
      </c>
      <c r="D2976">
        <f>'Previous Trades Import_OMS Quer'!D2976</f>
        <v>0</v>
      </c>
      <c r="E2976" s="22">
        <f>'Previous Trades Import_OMS Quer'!E2976</f>
        <v>0</v>
      </c>
      <c r="F2976">
        <f>'Previous Trades Import_OMS Quer'!F2976</f>
        <v>0</v>
      </c>
      <c r="G2976">
        <f>'Previous Trades Import_OMS Quer'!G2976</f>
        <v>0</v>
      </c>
      <c r="H2976">
        <f>'Previous Trades Import_OMS Quer'!H2976</f>
        <v>0</v>
      </c>
      <c r="I2976">
        <f>'Previous Trades Import_OMS Quer'!I2976</f>
        <v>0</v>
      </c>
      <c r="J2976">
        <f>'Previous Trades Import_OMS Quer'!J2976</f>
        <v>0</v>
      </c>
      <c r="K2976">
        <f>'Previous Trades Import_OMS Quer'!K2976</f>
        <v>0</v>
      </c>
      <c r="L2976">
        <f>'Previous Trades Import_OMS Quer'!L2976</f>
        <v>0</v>
      </c>
      <c r="M2976">
        <f>'Previous Trades Import_OMS Quer'!M2976</f>
        <v>0</v>
      </c>
      <c r="N2976">
        <f>'Previous Trades Import_OMS Quer'!N2976</f>
        <v>0</v>
      </c>
      <c r="O2976" t="str">
        <f>CLEAN('Previous Trades Import_OMS Quer'!O2976)</f>
        <v/>
      </c>
      <c r="Q2976" s="25">
        <f t="shared" si="92"/>
        <v>0</v>
      </c>
      <c r="R2976" s="25" t="e">
        <f>VLOOKUP(O2976,'Currency Balance'!$O$3:$Q$32,3,0)</f>
        <v>#N/A</v>
      </c>
      <c r="S2976" t="e">
        <f t="shared" si="93"/>
        <v>#N/A</v>
      </c>
    </row>
    <row r="2977" spans="1:19">
      <c r="A2977">
        <f>'Previous Trades Import_OMS Quer'!A2977</f>
        <v>0</v>
      </c>
      <c r="B2977">
        <f>'Previous Trades Import_OMS Quer'!B2977</f>
        <v>0</v>
      </c>
      <c r="C2977" s="22">
        <f>'Previous Trades Import_OMS Quer'!C2977</f>
        <v>0</v>
      </c>
      <c r="D2977">
        <f>'Previous Trades Import_OMS Quer'!D2977</f>
        <v>0</v>
      </c>
      <c r="E2977" s="22">
        <f>'Previous Trades Import_OMS Quer'!E2977</f>
        <v>0</v>
      </c>
      <c r="F2977">
        <f>'Previous Trades Import_OMS Quer'!F2977</f>
        <v>0</v>
      </c>
      <c r="G2977">
        <f>'Previous Trades Import_OMS Quer'!G2977</f>
        <v>0</v>
      </c>
      <c r="H2977">
        <f>'Previous Trades Import_OMS Quer'!H2977</f>
        <v>0</v>
      </c>
      <c r="I2977">
        <f>'Previous Trades Import_OMS Quer'!I2977</f>
        <v>0</v>
      </c>
      <c r="J2977">
        <f>'Previous Trades Import_OMS Quer'!J2977</f>
        <v>0</v>
      </c>
      <c r="K2977">
        <f>'Previous Trades Import_OMS Quer'!K2977</f>
        <v>0</v>
      </c>
      <c r="L2977">
        <f>'Previous Trades Import_OMS Quer'!L2977</f>
        <v>0</v>
      </c>
      <c r="M2977">
        <f>'Previous Trades Import_OMS Quer'!M2977</f>
        <v>0</v>
      </c>
      <c r="N2977">
        <f>'Previous Trades Import_OMS Quer'!N2977</f>
        <v>0</v>
      </c>
      <c r="O2977" t="str">
        <f>CLEAN('Previous Trades Import_OMS Quer'!O2977)</f>
        <v/>
      </c>
      <c r="Q2977" s="25">
        <f t="shared" si="92"/>
        <v>0</v>
      </c>
      <c r="R2977" s="25" t="e">
        <f>VLOOKUP(O2977,'Currency Balance'!$O$3:$Q$32,3,0)</f>
        <v>#N/A</v>
      </c>
      <c r="S2977" t="e">
        <f t="shared" si="93"/>
        <v>#N/A</v>
      </c>
    </row>
    <row r="2978" spans="1:19">
      <c r="A2978">
        <f>'Previous Trades Import_OMS Quer'!A2978</f>
        <v>0</v>
      </c>
      <c r="B2978">
        <f>'Previous Trades Import_OMS Quer'!B2978</f>
        <v>0</v>
      </c>
      <c r="C2978" s="22">
        <f>'Previous Trades Import_OMS Quer'!C2978</f>
        <v>0</v>
      </c>
      <c r="D2978">
        <f>'Previous Trades Import_OMS Quer'!D2978</f>
        <v>0</v>
      </c>
      <c r="E2978" s="22">
        <f>'Previous Trades Import_OMS Quer'!E2978</f>
        <v>0</v>
      </c>
      <c r="F2978">
        <f>'Previous Trades Import_OMS Quer'!F2978</f>
        <v>0</v>
      </c>
      <c r="G2978">
        <f>'Previous Trades Import_OMS Quer'!G2978</f>
        <v>0</v>
      </c>
      <c r="H2978">
        <f>'Previous Trades Import_OMS Quer'!H2978</f>
        <v>0</v>
      </c>
      <c r="I2978">
        <f>'Previous Trades Import_OMS Quer'!I2978</f>
        <v>0</v>
      </c>
      <c r="J2978">
        <f>'Previous Trades Import_OMS Quer'!J2978</f>
        <v>0</v>
      </c>
      <c r="K2978">
        <f>'Previous Trades Import_OMS Quer'!K2978</f>
        <v>0</v>
      </c>
      <c r="L2978">
        <f>'Previous Trades Import_OMS Quer'!L2978</f>
        <v>0</v>
      </c>
      <c r="M2978">
        <f>'Previous Trades Import_OMS Quer'!M2978</f>
        <v>0</v>
      </c>
      <c r="N2978">
        <f>'Previous Trades Import_OMS Quer'!N2978</f>
        <v>0</v>
      </c>
      <c r="O2978" t="str">
        <f>CLEAN('Previous Trades Import_OMS Quer'!O2978)</f>
        <v/>
      </c>
      <c r="Q2978" s="25">
        <f t="shared" si="92"/>
        <v>0</v>
      </c>
      <c r="R2978" s="25" t="e">
        <f>VLOOKUP(O2978,'Currency Balance'!$O$3:$Q$32,3,0)</f>
        <v>#N/A</v>
      </c>
      <c r="S2978" t="e">
        <f t="shared" si="93"/>
        <v>#N/A</v>
      </c>
    </row>
    <row r="2979" spans="1:19">
      <c r="A2979">
        <f>'Previous Trades Import_OMS Quer'!A2979</f>
        <v>0</v>
      </c>
      <c r="B2979">
        <f>'Previous Trades Import_OMS Quer'!B2979</f>
        <v>0</v>
      </c>
      <c r="C2979" s="22">
        <f>'Previous Trades Import_OMS Quer'!C2979</f>
        <v>0</v>
      </c>
      <c r="D2979">
        <f>'Previous Trades Import_OMS Quer'!D2979</f>
        <v>0</v>
      </c>
      <c r="E2979" s="22">
        <f>'Previous Trades Import_OMS Quer'!E2979</f>
        <v>0</v>
      </c>
      <c r="F2979">
        <f>'Previous Trades Import_OMS Quer'!F2979</f>
        <v>0</v>
      </c>
      <c r="G2979">
        <f>'Previous Trades Import_OMS Quer'!G2979</f>
        <v>0</v>
      </c>
      <c r="H2979">
        <f>'Previous Trades Import_OMS Quer'!H2979</f>
        <v>0</v>
      </c>
      <c r="I2979">
        <f>'Previous Trades Import_OMS Quer'!I2979</f>
        <v>0</v>
      </c>
      <c r="J2979">
        <f>'Previous Trades Import_OMS Quer'!J2979</f>
        <v>0</v>
      </c>
      <c r="K2979">
        <f>'Previous Trades Import_OMS Quer'!K2979</f>
        <v>0</v>
      </c>
      <c r="L2979">
        <f>'Previous Trades Import_OMS Quer'!L2979</f>
        <v>0</v>
      </c>
      <c r="M2979">
        <f>'Previous Trades Import_OMS Quer'!M2979</f>
        <v>0</v>
      </c>
      <c r="N2979">
        <f>'Previous Trades Import_OMS Quer'!N2979</f>
        <v>0</v>
      </c>
      <c r="O2979" t="str">
        <f>CLEAN('Previous Trades Import_OMS Quer'!O2979)</f>
        <v/>
      </c>
      <c r="Q2979" s="25">
        <f t="shared" si="92"/>
        <v>0</v>
      </c>
      <c r="R2979" s="25" t="e">
        <f>VLOOKUP(O2979,'Currency Balance'!$O$3:$Q$32,3,0)</f>
        <v>#N/A</v>
      </c>
      <c r="S2979" t="e">
        <f t="shared" si="93"/>
        <v>#N/A</v>
      </c>
    </row>
    <row r="2980" spans="1:19">
      <c r="A2980">
        <f>'Previous Trades Import_OMS Quer'!A2980</f>
        <v>0</v>
      </c>
      <c r="B2980">
        <f>'Previous Trades Import_OMS Quer'!B2980</f>
        <v>0</v>
      </c>
      <c r="C2980" s="22">
        <f>'Previous Trades Import_OMS Quer'!C2980</f>
        <v>0</v>
      </c>
      <c r="D2980">
        <f>'Previous Trades Import_OMS Quer'!D2980</f>
        <v>0</v>
      </c>
      <c r="E2980" s="22">
        <f>'Previous Trades Import_OMS Quer'!E2980</f>
        <v>0</v>
      </c>
      <c r="F2980">
        <f>'Previous Trades Import_OMS Quer'!F2980</f>
        <v>0</v>
      </c>
      <c r="G2980">
        <f>'Previous Trades Import_OMS Quer'!G2980</f>
        <v>0</v>
      </c>
      <c r="H2980">
        <f>'Previous Trades Import_OMS Quer'!H2980</f>
        <v>0</v>
      </c>
      <c r="I2980">
        <f>'Previous Trades Import_OMS Quer'!I2980</f>
        <v>0</v>
      </c>
      <c r="J2980">
        <f>'Previous Trades Import_OMS Quer'!J2980</f>
        <v>0</v>
      </c>
      <c r="K2980">
        <f>'Previous Trades Import_OMS Quer'!K2980</f>
        <v>0</v>
      </c>
      <c r="L2980">
        <f>'Previous Trades Import_OMS Quer'!L2980</f>
        <v>0</v>
      </c>
      <c r="M2980">
        <f>'Previous Trades Import_OMS Quer'!M2980</f>
        <v>0</v>
      </c>
      <c r="N2980">
        <f>'Previous Trades Import_OMS Quer'!N2980</f>
        <v>0</v>
      </c>
      <c r="O2980" t="str">
        <f>CLEAN('Previous Trades Import_OMS Quer'!O2980)</f>
        <v/>
      </c>
      <c r="Q2980" s="25">
        <f t="shared" si="92"/>
        <v>0</v>
      </c>
      <c r="R2980" s="25" t="e">
        <f>VLOOKUP(O2980,'Currency Balance'!$O$3:$Q$32,3,0)</f>
        <v>#N/A</v>
      </c>
      <c r="S2980" t="e">
        <f t="shared" si="93"/>
        <v>#N/A</v>
      </c>
    </row>
    <row r="2981" spans="1:19">
      <c r="A2981">
        <f>'Previous Trades Import_OMS Quer'!A2981</f>
        <v>0</v>
      </c>
      <c r="B2981">
        <f>'Previous Trades Import_OMS Quer'!B2981</f>
        <v>0</v>
      </c>
      <c r="C2981" s="22">
        <f>'Previous Trades Import_OMS Quer'!C2981</f>
        <v>0</v>
      </c>
      <c r="D2981">
        <f>'Previous Trades Import_OMS Quer'!D2981</f>
        <v>0</v>
      </c>
      <c r="E2981" s="22">
        <f>'Previous Trades Import_OMS Quer'!E2981</f>
        <v>0</v>
      </c>
      <c r="F2981">
        <f>'Previous Trades Import_OMS Quer'!F2981</f>
        <v>0</v>
      </c>
      <c r="G2981">
        <f>'Previous Trades Import_OMS Quer'!G2981</f>
        <v>0</v>
      </c>
      <c r="H2981">
        <f>'Previous Trades Import_OMS Quer'!H2981</f>
        <v>0</v>
      </c>
      <c r="I2981">
        <f>'Previous Trades Import_OMS Quer'!I2981</f>
        <v>0</v>
      </c>
      <c r="J2981">
        <f>'Previous Trades Import_OMS Quer'!J2981</f>
        <v>0</v>
      </c>
      <c r="K2981">
        <f>'Previous Trades Import_OMS Quer'!K2981</f>
        <v>0</v>
      </c>
      <c r="L2981">
        <f>'Previous Trades Import_OMS Quer'!L2981</f>
        <v>0</v>
      </c>
      <c r="M2981">
        <f>'Previous Trades Import_OMS Quer'!M2981</f>
        <v>0</v>
      </c>
      <c r="N2981">
        <f>'Previous Trades Import_OMS Quer'!N2981</f>
        <v>0</v>
      </c>
      <c r="O2981" t="str">
        <f>CLEAN('Previous Trades Import_OMS Quer'!O2981)</f>
        <v/>
      </c>
      <c r="Q2981" s="25">
        <f t="shared" si="92"/>
        <v>0</v>
      </c>
      <c r="R2981" s="25" t="e">
        <f>VLOOKUP(O2981,'Currency Balance'!$O$3:$Q$32,3,0)</f>
        <v>#N/A</v>
      </c>
      <c r="S2981" t="e">
        <f t="shared" si="93"/>
        <v>#N/A</v>
      </c>
    </row>
    <row r="2982" spans="1:19">
      <c r="A2982">
        <f>'Previous Trades Import_OMS Quer'!A2982</f>
        <v>0</v>
      </c>
      <c r="B2982">
        <f>'Previous Trades Import_OMS Quer'!B2982</f>
        <v>0</v>
      </c>
      <c r="C2982" s="22">
        <f>'Previous Trades Import_OMS Quer'!C2982</f>
        <v>0</v>
      </c>
      <c r="D2982">
        <f>'Previous Trades Import_OMS Quer'!D2982</f>
        <v>0</v>
      </c>
      <c r="E2982" s="22">
        <f>'Previous Trades Import_OMS Quer'!E2982</f>
        <v>0</v>
      </c>
      <c r="F2982">
        <f>'Previous Trades Import_OMS Quer'!F2982</f>
        <v>0</v>
      </c>
      <c r="G2982">
        <f>'Previous Trades Import_OMS Quer'!G2982</f>
        <v>0</v>
      </c>
      <c r="H2982">
        <f>'Previous Trades Import_OMS Quer'!H2982</f>
        <v>0</v>
      </c>
      <c r="I2982">
        <f>'Previous Trades Import_OMS Quer'!I2982</f>
        <v>0</v>
      </c>
      <c r="J2982">
        <f>'Previous Trades Import_OMS Quer'!J2982</f>
        <v>0</v>
      </c>
      <c r="K2982">
        <f>'Previous Trades Import_OMS Quer'!K2982</f>
        <v>0</v>
      </c>
      <c r="L2982">
        <f>'Previous Trades Import_OMS Quer'!L2982</f>
        <v>0</v>
      </c>
      <c r="M2982">
        <f>'Previous Trades Import_OMS Quer'!M2982</f>
        <v>0</v>
      </c>
      <c r="N2982">
        <f>'Previous Trades Import_OMS Quer'!N2982</f>
        <v>0</v>
      </c>
      <c r="O2982" t="str">
        <f>CLEAN('Previous Trades Import_OMS Quer'!O2982)</f>
        <v/>
      </c>
      <c r="Q2982" s="25">
        <f t="shared" si="92"/>
        <v>0</v>
      </c>
      <c r="R2982" s="25" t="e">
        <f>VLOOKUP(O2982,'Currency Balance'!$O$3:$Q$32,3,0)</f>
        <v>#N/A</v>
      </c>
      <c r="S2982" t="e">
        <f t="shared" si="93"/>
        <v>#N/A</v>
      </c>
    </row>
    <row r="2983" spans="1:19">
      <c r="A2983">
        <f>'Previous Trades Import_OMS Quer'!A2983</f>
        <v>0</v>
      </c>
      <c r="B2983">
        <f>'Previous Trades Import_OMS Quer'!B2983</f>
        <v>0</v>
      </c>
      <c r="C2983" s="22">
        <f>'Previous Trades Import_OMS Quer'!C2983</f>
        <v>0</v>
      </c>
      <c r="D2983">
        <f>'Previous Trades Import_OMS Quer'!D2983</f>
        <v>0</v>
      </c>
      <c r="E2983" s="22">
        <f>'Previous Trades Import_OMS Quer'!E2983</f>
        <v>0</v>
      </c>
      <c r="F2983">
        <f>'Previous Trades Import_OMS Quer'!F2983</f>
        <v>0</v>
      </c>
      <c r="G2983">
        <f>'Previous Trades Import_OMS Quer'!G2983</f>
        <v>0</v>
      </c>
      <c r="H2983">
        <f>'Previous Trades Import_OMS Quer'!H2983</f>
        <v>0</v>
      </c>
      <c r="I2983">
        <f>'Previous Trades Import_OMS Quer'!I2983</f>
        <v>0</v>
      </c>
      <c r="J2983">
        <f>'Previous Trades Import_OMS Quer'!J2983</f>
        <v>0</v>
      </c>
      <c r="K2983">
        <f>'Previous Trades Import_OMS Quer'!K2983</f>
        <v>0</v>
      </c>
      <c r="L2983">
        <f>'Previous Trades Import_OMS Quer'!L2983</f>
        <v>0</v>
      </c>
      <c r="M2983">
        <f>'Previous Trades Import_OMS Quer'!M2983</f>
        <v>0</v>
      </c>
      <c r="N2983">
        <f>'Previous Trades Import_OMS Quer'!N2983</f>
        <v>0</v>
      </c>
      <c r="O2983" t="str">
        <f>CLEAN('Previous Trades Import_OMS Quer'!O2983)</f>
        <v/>
      </c>
      <c r="Q2983" s="25">
        <f t="shared" si="92"/>
        <v>0</v>
      </c>
      <c r="R2983" s="25" t="e">
        <f>VLOOKUP(O2983,'Currency Balance'!$O$3:$Q$32,3,0)</f>
        <v>#N/A</v>
      </c>
      <c r="S2983" t="e">
        <f t="shared" si="93"/>
        <v>#N/A</v>
      </c>
    </row>
    <row r="2984" spans="1:19">
      <c r="A2984">
        <f>'Previous Trades Import_OMS Quer'!A2984</f>
        <v>0</v>
      </c>
      <c r="B2984">
        <f>'Previous Trades Import_OMS Quer'!B2984</f>
        <v>0</v>
      </c>
      <c r="C2984" s="22">
        <f>'Previous Trades Import_OMS Quer'!C2984</f>
        <v>0</v>
      </c>
      <c r="D2984">
        <f>'Previous Trades Import_OMS Quer'!D2984</f>
        <v>0</v>
      </c>
      <c r="E2984" s="22">
        <f>'Previous Trades Import_OMS Quer'!E2984</f>
        <v>0</v>
      </c>
      <c r="F2984">
        <f>'Previous Trades Import_OMS Quer'!F2984</f>
        <v>0</v>
      </c>
      <c r="G2984">
        <f>'Previous Trades Import_OMS Quer'!G2984</f>
        <v>0</v>
      </c>
      <c r="H2984">
        <f>'Previous Trades Import_OMS Quer'!H2984</f>
        <v>0</v>
      </c>
      <c r="I2984">
        <f>'Previous Trades Import_OMS Quer'!I2984</f>
        <v>0</v>
      </c>
      <c r="J2984">
        <f>'Previous Trades Import_OMS Quer'!J2984</f>
        <v>0</v>
      </c>
      <c r="K2984">
        <f>'Previous Trades Import_OMS Quer'!K2984</f>
        <v>0</v>
      </c>
      <c r="L2984">
        <f>'Previous Trades Import_OMS Quer'!L2984</f>
        <v>0</v>
      </c>
      <c r="M2984">
        <f>'Previous Trades Import_OMS Quer'!M2984</f>
        <v>0</v>
      </c>
      <c r="N2984">
        <f>'Previous Trades Import_OMS Quer'!N2984</f>
        <v>0</v>
      </c>
      <c r="O2984" t="str">
        <f>CLEAN('Previous Trades Import_OMS Quer'!O2984)</f>
        <v/>
      </c>
      <c r="Q2984" s="25">
        <f t="shared" si="92"/>
        <v>0</v>
      </c>
      <c r="R2984" s="25" t="e">
        <f>VLOOKUP(O2984,'Currency Balance'!$O$3:$Q$32,3,0)</f>
        <v>#N/A</v>
      </c>
      <c r="S2984" t="e">
        <f t="shared" si="93"/>
        <v>#N/A</v>
      </c>
    </row>
    <row r="2985" spans="1:19">
      <c r="A2985">
        <f>'Previous Trades Import_OMS Quer'!A2985</f>
        <v>0</v>
      </c>
      <c r="B2985">
        <f>'Previous Trades Import_OMS Quer'!B2985</f>
        <v>0</v>
      </c>
      <c r="C2985" s="22">
        <f>'Previous Trades Import_OMS Quer'!C2985</f>
        <v>0</v>
      </c>
      <c r="D2985">
        <f>'Previous Trades Import_OMS Quer'!D2985</f>
        <v>0</v>
      </c>
      <c r="E2985" s="22">
        <f>'Previous Trades Import_OMS Quer'!E2985</f>
        <v>0</v>
      </c>
      <c r="F2985">
        <f>'Previous Trades Import_OMS Quer'!F2985</f>
        <v>0</v>
      </c>
      <c r="G2985">
        <f>'Previous Trades Import_OMS Quer'!G2985</f>
        <v>0</v>
      </c>
      <c r="H2985">
        <f>'Previous Trades Import_OMS Quer'!H2985</f>
        <v>0</v>
      </c>
      <c r="I2985">
        <f>'Previous Trades Import_OMS Quer'!I2985</f>
        <v>0</v>
      </c>
      <c r="J2985">
        <f>'Previous Trades Import_OMS Quer'!J2985</f>
        <v>0</v>
      </c>
      <c r="K2985">
        <f>'Previous Trades Import_OMS Quer'!K2985</f>
        <v>0</v>
      </c>
      <c r="L2985">
        <f>'Previous Trades Import_OMS Quer'!L2985</f>
        <v>0</v>
      </c>
      <c r="M2985">
        <f>'Previous Trades Import_OMS Quer'!M2985</f>
        <v>0</v>
      </c>
      <c r="N2985">
        <f>'Previous Trades Import_OMS Quer'!N2985</f>
        <v>0</v>
      </c>
      <c r="O2985" t="str">
        <f>CLEAN('Previous Trades Import_OMS Quer'!O2985)</f>
        <v/>
      </c>
      <c r="Q2985" s="25">
        <f t="shared" si="92"/>
        <v>0</v>
      </c>
      <c r="R2985" s="25" t="e">
        <f>VLOOKUP(O2985,'Currency Balance'!$O$3:$Q$32,3,0)</f>
        <v>#N/A</v>
      </c>
      <c r="S2985" t="e">
        <f t="shared" si="93"/>
        <v>#N/A</v>
      </c>
    </row>
    <row r="2986" spans="1:19">
      <c r="A2986">
        <f>'Previous Trades Import_OMS Quer'!A2986</f>
        <v>0</v>
      </c>
      <c r="B2986">
        <f>'Previous Trades Import_OMS Quer'!B2986</f>
        <v>0</v>
      </c>
      <c r="C2986" s="22">
        <f>'Previous Trades Import_OMS Quer'!C2986</f>
        <v>0</v>
      </c>
      <c r="D2986">
        <f>'Previous Trades Import_OMS Quer'!D2986</f>
        <v>0</v>
      </c>
      <c r="E2986" s="22">
        <f>'Previous Trades Import_OMS Quer'!E2986</f>
        <v>0</v>
      </c>
      <c r="F2986">
        <f>'Previous Trades Import_OMS Quer'!F2986</f>
        <v>0</v>
      </c>
      <c r="G2986">
        <f>'Previous Trades Import_OMS Quer'!G2986</f>
        <v>0</v>
      </c>
      <c r="H2986">
        <f>'Previous Trades Import_OMS Quer'!H2986</f>
        <v>0</v>
      </c>
      <c r="I2986">
        <f>'Previous Trades Import_OMS Quer'!I2986</f>
        <v>0</v>
      </c>
      <c r="J2986">
        <f>'Previous Trades Import_OMS Quer'!J2986</f>
        <v>0</v>
      </c>
      <c r="K2986">
        <f>'Previous Trades Import_OMS Quer'!K2986</f>
        <v>0</v>
      </c>
      <c r="L2986">
        <f>'Previous Trades Import_OMS Quer'!L2986</f>
        <v>0</v>
      </c>
      <c r="M2986">
        <f>'Previous Trades Import_OMS Quer'!M2986</f>
        <v>0</v>
      </c>
      <c r="N2986">
        <f>'Previous Trades Import_OMS Quer'!N2986</f>
        <v>0</v>
      </c>
      <c r="O2986" t="str">
        <f>CLEAN('Previous Trades Import_OMS Quer'!O2986)</f>
        <v/>
      </c>
      <c r="Q2986" s="25">
        <f t="shared" si="92"/>
        <v>0</v>
      </c>
      <c r="R2986" s="25" t="e">
        <f>VLOOKUP(O2986,'Currency Balance'!$O$3:$Q$32,3,0)</f>
        <v>#N/A</v>
      </c>
      <c r="S2986" t="e">
        <f t="shared" si="93"/>
        <v>#N/A</v>
      </c>
    </row>
    <row r="2987" spans="1:19">
      <c r="A2987">
        <f>'Previous Trades Import_OMS Quer'!A2987</f>
        <v>0</v>
      </c>
      <c r="B2987">
        <f>'Previous Trades Import_OMS Quer'!B2987</f>
        <v>0</v>
      </c>
      <c r="C2987" s="22">
        <f>'Previous Trades Import_OMS Quer'!C2987</f>
        <v>0</v>
      </c>
      <c r="D2987">
        <f>'Previous Trades Import_OMS Quer'!D2987</f>
        <v>0</v>
      </c>
      <c r="E2987" s="22">
        <f>'Previous Trades Import_OMS Quer'!E2987</f>
        <v>0</v>
      </c>
      <c r="F2987">
        <f>'Previous Trades Import_OMS Quer'!F2987</f>
        <v>0</v>
      </c>
      <c r="G2987">
        <f>'Previous Trades Import_OMS Quer'!G2987</f>
        <v>0</v>
      </c>
      <c r="H2987">
        <f>'Previous Trades Import_OMS Quer'!H2987</f>
        <v>0</v>
      </c>
      <c r="I2987">
        <f>'Previous Trades Import_OMS Quer'!I2987</f>
        <v>0</v>
      </c>
      <c r="J2987">
        <f>'Previous Trades Import_OMS Quer'!J2987</f>
        <v>0</v>
      </c>
      <c r="K2987">
        <f>'Previous Trades Import_OMS Quer'!K2987</f>
        <v>0</v>
      </c>
      <c r="L2987">
        <f>'Previous Trades Import_OMS Quer'!L2987</f>
        <v>0</v>
      </c>
      <c r="M2987">
        <f>'Previous Trades Import_OMS Quer'!M2987</f>
        <v>0</v>
      </c>
      <c r="N2987">
        <f>'Previous Trades Import_OMS Quer'!N2987</f>
        <v>0</v>
      </c>
      <c r="O2987" t="str">
        <f>CLEAN('Previous Trades Import_OMS Quer'!O2987)</f>
        <v/>
      </c>
      <c r="Q2987" s="25">
        <f t="shared" si="92"/>
        <v>0</v>
      </c>
      <c r="R2987" s="25" t="e">
        <f>VLOOKUP(O2987,'Currency Balance'!$O$3:$Q$32,3,0)</f>
        <v>#N/A</v>
      </c>
      <c r="S2987" t="e">
        <f t="shared" si="93"/>
        <v>#N/A</v>
      </c>
    </row>
    <row r="2988" spans="1:19">
      <c r="A2988">
        <f>'Previous Trades Import_OMS Quer'!A2988</f>
        <v>0</v>
      </c>
      <c r="B2988">
        <f>'Previous Trades Import_OMS Quer'!B2988</f>
        <v>0</v>
      </c>
      <c r="C2988" s="22">
        <f>'Previous Trades Import_OMS Quer'!C2988</f>
        <v>0</v>
      </c>
      <c r="D2988">
        <f>'Previous Trades Import_OMS Quer'!D2988</f>
        <v>0</v>
      </c>
      <c r="E2988" s="22">
        <f>'Previous Trades Import_OMS Quer'!E2988</f>
        <v>0</v>
      </c>
      <c r="F2988">
        <f>'Previous Trades Import_OMS Quer'!F2988</f>
        <v>0</v>
      </c>
      <c r="G2988">
        <f>'Previous Trades Import_OMS Quer'!G2988</f>
        <v>0</v>
      </c>
      <c r="H2988">
        <f>'Previous Trades Import_OMS Quer'!H2988</f>
        <v>0</v>
      </c>
      <c r="I2988">
        <f>'Previous Trades Import_OMS Quer'!I2988</f>
        <v>0</v>
      </c>
      <c r="J2988">
        <f>'Previous Trades Import_OMS Quer'!J2988</f>
        <v>0</v>
      </c>
      <c r="K2988">
        <f>'Previous Trades Import_OMS Quer'!K2988</f>
        <v>0</v>
      </c>
      <c r="L2988">
        <f>'Previous Trades Import_OMS Quer'!L2988</f>
        <v>0</v>
      </c>
      <c r="M2988">
        <f>'Previous Trades Import_OMS Quer'!M2988</f>
        <v>0</v>
      </c>
      <c r="N2988">
        <f>'Previous Trades Import_OMS Quer'!N2988</f>
        <v>0</v>
      </c>
      <c r="O2988" t="str">
        <f>CLEAN('Previous Trades Import_OMS Quer'!O2988)</f>
        <v/>
      </c>
      <c r="Q2988" s="25">
        <f t="shared" si="92"/>
        <v>0</v>
      </c>
      <c r="R2988" s="25" t="e">
        <f>VLOOKUP(O2988,'Currency Balance'!$O$3:$Q$32,3,0)</f>
        <v>#N/A</v>
      </c>
      <c r="S2988" t="e">
        <f t="shared" si="93"/>
        <v>#N/A</v>
      </c>
    </row>
    <row r="2989" spans="1:19">
      <c r="A2989">
        <f>'Previous Trades Import_OMS Quer'!A2989</f>
        <v>0</v>
      </c>
      <c r="B2989">
        <f>'Previous Trades Import_OMS Quer'!B2989</f>
        <v>0</v>
      </c>
      <c r="C2989" s="22">
        <f>'Previous Trades Import_OMS Quer'!C2989</f>
        <v>0</v>
      </c>
      <c r="D2989">
        <f>'Previous Trades Import_OMS Quer'!D2989</f>
        <v>0</v>
      </c>
      <c r="E2989" s="22">
        <f>'Previous Trades Import_OMS Quer'!E2989</f>
        <v>0</v>
      </c>
      <c r="F2989">
        <f>'Previous Trades Import_OMS Quer'!F2989</f>
        <v>0</v>
      </c>
      <c r="G2989">
        <f>'Previous Trades Import_OMS Quer'!G2989</f>
        <v>0</v>
      </c>
      <c r="H2989">
        <f>'Previous Trades Import_OMS Quer'!H2989</f>
        <v>0</v>
      </c>
      <c r="I2989">
        <f>'Previous Trades Import_OMS Quer'!I2989</f>
        <v>0</v>
      </c>
      <c r="J2989">
        <f>'Previous Trades Import_OMS Quer'!J2989</f>
        <v>0</v>
      </c>
      <c r="K2989">
        <f>'Previous Trades Import_OMS Quer'!K2989</f>
        <v>0</v>
      </c>
      <c r="L2989">
        <f>'Previous Trades Import_OMS Quer'!L2989</f>
        <v>0</v>
      </c>
      <c r="M2989">
        <f>'Previous Trades Import_OMS Quer'!M2989</f>
        <v>0</v>
      </c>
      <c r="N2989">
        <f>'Previous Trades Import_OMS Quer'!N2989</f>
        <v>0</v>
      </c>
      <c r="O2989" t="str">
        <f>CLEAN('Previous Trades Import_OMS Quer'!O2989)</f>
        <v/>
      </c>
      <c r="Q2989" s="25">
        <f t="shared" si="92"/>
        <v>0</v>
      </c>
      <c r="R2989" s="25" t="e">
        <f>VLOOKUP(O2989,'Currency Balance'!$O$3:$Q$32,3,0)</f>
        <v>#N/A</v>
      </c>
      <c r="S2989" t="e">
        <f t="shared" si="93"/>
        <v>#N/A</v>
      </c>
    </row>
    <row r="2990" spans="1:19">
      <c r="A2990">
        <f>'Previous Trades Import_OMS Quer'!A2990</f>
        <v>0</v>
      </c>
      <c r="B2990">
        <f>'Previous Trades Import_OMS Quer'!B2990</f>
        <v>0</v>
      </c>
      <c r="C2990" s="22">
        <f>'Previous Trades Import_OMS Quer'!C2990</f>
        <v>0</v>
      </c>
      <c r="D2990">
        <f>'Previous Trades Import_OMS Quer'!D2990</f>
        <v>0</v>
      </c>
      <c r="E2990" s="22">
        <f>'Previous Trades Import_OMS Quer'!E2990</f>
        <v>0</v>
      </c>
      <c r="F2990">
        <f>'Previous Trades Import_OMS Quer'!F2990</f>
        <v>0</v>
      </c>
      <c r="G2990">
        <f>'Previous Trades Import_OMS Quer'!G2990</f>
        <v>0</v>
      </c>
      <c r="H2990">
        <f>'Previous Trades Import_OMS Quer'!H2990</f>
        <v>0</v>
      </c>
      <c r="I2990">
        <f>'Previous Trades Import_OMS Quer'!I2990</f>
        <v>0</v>
      </c>
      <c r="J2990">
        <f>'Previous Trades Import_OMS Quer'!J2990</f>
        <v>0</v>
      </c>
      <c r="K2990">
        <f>'Previous Trades Import_OMS Quer'!K2990</f>
        <v>0</v>
      </c>
      <c r="L2990">
        <f>'Previous Trades Import_OMS Quer'!L2990</f>
        <v>0</v>
      </c>
      <c r="M2990">
        <f>'Previous Trades Import_OMS Quer'!M2990</f>
        <v>0</v>
      </c>
      <c r="N2990">
        <f>'Previous Trades Import_OMS Quer'!N2990</f>
        <v>0</v>
      </c>
      <c r="O2990" t="str">
        <f>CLEAN('Previous Trades Import_OMS Quer'!O2990)</f>
        <v/>
      </c>
      <c r="Q2990" s="25">
        <f t="shared" si="92"/>
        <v>0</v>
      </c>
      <c r="R2990" s="25" t="e">
        <f>VLOOKUP(O2990,'Currency Balance'!$O$3:$Q$32,3,0)</f>
        <v>#N/A</v>
      </c>
      <c r="S2990" t="e">
        <f t="shared" si="93"/>
        <v>#N/A</v>
      </c>
    </row>
    <row r="2991" spans="1:19">
      <c r="A2991">
        <f>'Previous Trades Import_OMS Quer'!A2991</f>
        <v>0</v>
      </c>
      <c r="B2991">
        <f>'Previous Trades Import_OMS Quer'!B2991</f>
        <v>0</v>
      </c>
      <c r="C2991" s="22">
        <f>'Previous Trades Import_OMS Quer'!C2991</f>
        <v>0</v>
      </c>
      <c r="D2991">
        <f>'Previous Trades Import_OMS Quer'!D2991</f>
        <v>0</v>
      </c>
      <c r="E2991" s="22">
        <f>'Previous Trades Import_OMS Quer'!E2991</f>
        <v>0</v>
      </c>
      <c r="F2991">
        <f>'Previous Trades Import_OMS Quer'!F2991</f>
        <v>0</v>
      </c>
      <c r="G2991">
        <f>'Previous Trades Import_OMS Quer'!G2991</f>
        <v>0</v>
      </c>
      <c r="H2991">
        <f>'Previous Trades Import_OMS Quer'!H2991</f>
        <v>0</v>
      </c>
      <c r="I2991">
        <f>'Previous Trades Import_OMS Quer'!I2991</f>
        <v>0</v>
      </c>
      <c r="J2991">
        <f>'Previous Trades Import_OMS Quer'!J2991</f>
        <v>0</v>
      </c>
      <c r="K2991">
        <f>'Previous Trades Import_OMS Quer'!K2991</f>
        <v>0</v>
      </c>
      <c r="L2991">
        <f>'Previous Trades Import_OMS Quer'!L2991</f>
        <v>0</v>
      </c>
      <c r="M2991">
        <f>'Previous Trades Import_OMS Quer'!M2991</f>
        <v>0</v>
      </c>
      <c r="N2991">
        <f>'Previous Trades Import_OMS Quer'!N2991</f>
        <v>0</v>
      </c>
      <c r="O2991" t="str">
        <f>CLEAN('Previous Trades Import_OMS Quer'!O2991)</f>
        <v/>
      </c>
      <c r="Q2991" s="25">
        <f t="shared" si="92"/>
        <v>0</v>
      </c>
      <c r="R2991" s="25" t="e">
        <f>VLOOKUP(O2991,'Currency Balance'!$O$3:$Q$32,3,0)</f>
        <v>#N/A</v>
      </c>
      <c r="S2991" t="e">
        <f t="shared" si="93"/>
        <v>#N/A</v>
      </c>
    </row>
    <row r="2992" spans="1:19">
      <c r="A2992">
        <f>'Previous Trades Import_OMS Quer'!A2992</f>
        <v>0</v>
      </c>
      <c r="B2992">
        <f>'Previous Trades Import_OMS Quer'!B2992</f>
        <v>0</v>
      </c>
      <c r="C2992" s="22">
        <f>'Previous Trades Import_OMS Quer'!C2992</f>
        <v>0</v>
      </c>
      <c r="D2992">
        <f>'Previous Trades Import_OMS Quer'!D2992</f>
        <v>0</v>
      </c>
      <c r="E2992" s="22">
        <f>'Previous Trades Import_OMS Quer'!E2992</f>
        <v>0</v>
      </c>
      <c r="F2992">
        <f>'Previous Trades Import_OMS Quer'!F2992</f>
        <v>0</v>
      </c>
      <c r="G2992">
        <f>'Previous Trades Import_OMS Quer'!G2992</f>
        <v>0</v>
      </c>
      <c r="H2992">
        <f>'Previous Trades Import_OMS Quer'!H2992</f>
        <v>0</v>
      </c>
      <c r="I2992">
        <f>'Previous Trades Import_OMS Quer'!I2992</f>
        <v>0</v>
      </c>
      <c r="J2992">
        <f>'Previous Trades Import_OMS Quer'!J2992</f>
        <v>0</v>
      </c>
      <c r="K2992">
        <f>'Previous Trades Import_OMS Quer'!K2992</f>
        <v>0</v>
      </c>
      <c r="L2992">
        <f>'Previous Trades Import_OMS Quer'!L2992</f>
        <v>0</v>
      </c>
      <c r="M2992">
        <f>'Previous Trades Import_OMS Quer'!M2992</f>
        <v>0</v>
      </c>
      <c r="N2992">
        <f>'Previous Trades Import_OMS Quer'!N2992</f>
        <v>0</v>
      </c>
      <c r="O2992" t="str">
        <f>CLEAN('Previous Trades Import_OMS Quer'!O2992)</f>
        <v/>
      </c>
      <c r="Q2992" s="25">
        <f t="shared" si="92"/>
        <v>0</v>
      </c>
      <c r="R2992" s="25" t="e">
        <f>VLOOKUP(O2992,'Currency Balance'!$O$3:$Q$32,3,0)</f>
        <v>#N/A</v>
      </c>
      <c r="S2992" t="e">
        <f t="shared" si="93"/>
        <v>#N/A</v>
      </c>
    </row>
    <row r="2993" spans="1:19">
      <c r="A2993">
        <f>'Previous Trades Import_OMS Quer'!A2993</f>
        <v>0</v>
      </c>
      <c r="B2993">
        <f>'Previous Trades Import_OMS Quer'!B2993</f>
        <v>0</v>
      </c>
      <c r="C2993" s="22">
        <f>'Previous Trades Import_OMS Quer'!C2993</f>
        <v>0</v>
      </c>
      <c r="D2993">
        <f>'Previous Trades Import_OMS Quer'!D2993</f>
        <v>0</v>
      </c>
      <c r="E2993" s="22">
        <f>'Previous Trades Import_OMS Quer'!E2993</f>
        <v>0</v>
      </c>
      <c r="F2993">
        <f>'Previous Trades Import_OMS Quer'!F2993</f>
        <v>0</v>
      </c>
      <c r="G2993">
        <f>'Previous Trades Import_OMS Quer'!G2993</f>
        <v>0</v>
      </c>
      <c r="H2993">
        <f>'Previous Trades Import_OMS Quer'!H2993</f>
        <v>0</v>
      </c>
      <c r="I2993">
        <f>'Previous Trades Import_OMS Quer'!I2993</f>
        <v>0</v>
      </c>
      <c r="J2993">
        <f>'Previous Trades Import_OMS Quer'!J2993</f>
        <v>0</v>
      </c>
      <c r="K2993">
        <f>'Previous Trades Import_OMS Quer'!K2993</f>
        <v>0</v>
      </c>
      <c r="L2993">
        <f>'Previous Trades Import_OMS Quer'!L2993</f>
        <v>0</v>
      </c>
      <c r="M2993">
        <f>'Previous Trades Import_OMS Quer'!M2993</f>
        <v>0</v>
      </c>
      <c r="N2993">
        <f>'Previous Trades Import_OMS Quer'!N2993</f>
        <v>0</v>
      </c>
      <c r="O2993" t="str">
        <f>CLEAN('Previous Trades Import_OMS Quer'!O2993)</f>
        <v/>
      </c>
      <c r="Q2993" s="25">
        <f t="shared" si="92"/>
        <v>0</v>
      </c>
      <c r="R2993" s="25" t="e">
        <f>VLOOKUP(O2993,'Currency Balance'!$O$3:$Q$32,3,0)</f>
        <v>#N/A</v>
      </c>
      <c r="S2993" t="e">
        <f t="shared" si="93"/>
        <v>#N/A</v>
      </c>
    </row>
    <row r="2994" spans="1:19">
      <c r="A2994">
        <f>'Previous Trades Import_OMS Quer'!A2994</f>
        <v>0</v>
      </c>
      <c r="B2994">
        <f>'Previous Trades Import_OMS Quer'!B2994</f>
        <v>0</v>
      </c>
      <c r="C2994" s="22">
        <f>'Previous Trades Import_OMS Quer'!C2994</f>
        <v>0</v>
      </c>
      <c r="D2994">
        <f>'Previous Trades Import_OMS Quer'!D2994</f>
        <v>0</v>
      </c>
      <c r="E2994" s="22">
        <f>'Previous Trades Import_OMS Quer'!E2994</f>
        <v>0</v>
      </c>
      <c r="F2994">
        <f>'Previous Trades Import_OMS Quer'!F2994</f>
        <v>0</v>
      </c>
      <c r="G2994">
        <f>'Previous Trades Import_OMS Quer'!G2994</f>
        <v>0</v>
      </c>
      <c r="H2994">
        <f>'Previous Trades Import_OMS Quer'!H2994</f>
        <v>0</v>
      </c>
      <c r="I2994">
        <f>'Previous Trades Import_OMS Quer'!I2994</f>
        <v>0</v>
      </c>
      <c r="J2994">
        <f>'Previous Trades Import_OMS Quer'!J2994</f>
        <v>0</v>
      </c>
      <c r="K2994">
        <f>'Previous Trades Import_OMS Quer'!K2994</f>
        <v>0</v>
      </c>
      <c r="L2994">
        <f>'Previous Trades Import_OMS Quer'!L2994</f>
        <v>0</v>
      </c>
      <c r="M2994">
        <f>'Previous Trades Import_OMS Quer'!M2994</f>
        <v>0</v>
      </c>
      <c r="N2994">
        <f>'Previous Trades Import_OMS Quer'!N2994</f>
        <v>0</v>
      </c>
      <c r="O2994" t="str">
        <f>CLEAN('Previous Trades Import_OMS Quer'!O2994)</f>
        <v/>
      </c>
      <c r="Q2994" s="25">
        <f t="shared" si="92"/>
        <v>0</v>
      </c>
      <c r="R2994" s="25" t="e">
        <f>VLOOKUP(O2994,'Currency Balance'!$O$3:$Q$32,3,0)</f>
        <v>#N/A</v>
      </c>
      <c r="S2994" t="e">
        <f t="shared" si="93"/>
        <v>#N/A</v>
      </c>
    </row>
    <row r="2995" spans="1:19">
      <c r="A2995">
        <f>'Previous Trades Import_OMS Quer'!A2995</f>
        <v>0</v>
      </c>
      <c r="B2995">
        <f>'Previous Trades Import_OMS Quer'!B2995</f>
        <v>0</v>
      </c>
      <c r="C2995" s="22">
        <f>'Previous Trades Import_OMS Quer'!C2995</f>
        <v>0</v>
      </c>
      <c r="D2995">
        <f>'Previous Trades Import_OMS Quer'!D2995</f>
        <v>0</v>
      </c>
      <c r="E2995" s="22">
        <f>'Previous Trades Import_OMS Quer'!E2995</f>
        <v>0</v>
      </c>
      <c r="F2995">
        <f>'Previous Trades Import_OMS Quer'!F2995</f>
        <v>0</v>
      </c>
      <c r="G2995">
        <f>'Previous Trades Import_OMS Quer'!G2995</f>
        <v>0</v>
      </c>
      <c r="H2995">
        <f>'Previous Trades Import_OMS Quer'!H2995</f>
        <v>0</v>
      </c>
      <c r="I2995">
        <f>'Previous Trades Import_OMS Quer'!I2995</f>
        <v>0</v>
      </c>
      <c r="J2995">
        <f>'Previous Trades Import_OMS Quer'!J2995</f>
        <v>0</v>
      </c>
      <c r="K2995">
        <f>'Previous Trades Import_OMS Quer'!K2995</f>
        <v>0</v>
      </c>
      <c r="L2995">
        <f>'Previous Trades Import_OMS Quer'!L2995</f>
        <v>0</v>
      </c>
      <c r="M2995">
        <f>'Previous Trades Import_OMS Quer'!M2995</f>
        <v>0</v>
      </c>
      <c r="N2995">
        <f>'Previous Trades Import_OMS Quer'!N2995</f>
        <v>0</v>
      </c>
      <c r="O2995" t="str">
        <f>CLEAN('Previous Trades Import_OMS Quer'!O2995)</f>
        <v/>
      </c>
      <c r="Q2995" s="25">
        <f t="shared" si="92"/>
        <v>0</v>
      </c>
      <c r="R2995" s="25" t="e">
        <f>VLOOKUP(O2995,'Currency Balance'!$O$3:$Q$32,3,0)</f>
        <v>#N/A</v>
      </c>
      <c r="S2995" t="e">
        <f t="shared" si="93"/>
        <v>#N/A</v>
      </c>
    </row>
    <row r="2996" spans="1:19">
      <c r="A2996">
        <f>'Previous Trades Import_OMS Quer'!A2996</f>
        <v>0</v>
      </c>
      <c r="B2996">
        <f>'Previous Trades Import_OMS Quer'!B2996</f>
        <v>0</v>
      </c>
      <c r="C2996" s="22">
        <f>'Previous Trades Import_OMS Quer'!C2996</f>
        <v>0</v>
      </c>
      <c r="D2996">
        <f>'Previous Trades Import_OMS Quer'!D2996</f>
        <v>0</v>
      </c>
      <c r="E2996" s="22">
        <f>'Previous Trades Import_OMS Quer'!E2996</f>
        <v>0</v>
      </c>
      <c r="F2996">
        <f>'Previous Trades Import_OMS Quer'!F2996</f>
        <v>0</v>
      </c>
      <c r="G2996">
        <f>'Previous Trades Import_OMS Quer'!G2996</f>
        <v>0</v>
      </c>
      <c r="H2996">
        <f>'Previous Trades Import_OMS Quer'!H2996</f>
        <v>0</v>
      </c>
      <c r="I2996">
        <f>'Previous Trades Import_OMS Quer'!I2996</f>
        <v>0</v>
      </c>
      <c r="J2996">
        <f>'Previous Trades Import_OMS Quer'!J2996</f>
        <v>0</v>
      </c>
      <c r="K2996">
        <f>'Previous Trades Import_OMS Quer'!K2996</f>
        <v>0</v>
      </c>
      <c r="L2996">
        <f>'Previous Trades Import_OMS Quer'!L2996</f>
        <v>0</v>
      </c>
      <c r="M2996">
        <f>'Previous Trades Import_OMS Quer'!M2996</f>
        <v>0</v>
      </c>
      <c r="N2996">
        <f>'Previous Trades Import_OMS Quer'!N2996</f>
        <v>0</v>
      </c>
      <c r="O2996" t="str">
        <f>CLEAN('Previous Trades Import_OMS Quer'!O2996)</f>
        <v/>
      </c>
      <c r="Q2996" s="25">
        <f t="shared" si="92"/>
        <v>0</v>
      </c>
      <c r="R2996" s="25" t="e">
        <f>VLOOKUP(O2996,'Currency Balance'!$O$3:$Q$32,3,0)</f>
        <v>#N/A</v>
      </c>
      <c r="S2996" t="e">
        <f t="shared" si="93"/>
        <v>#N/A</v>
      </c>
    </row>
    <row r="2997" spans="1:19">
      <c r="A2997">
        <f>'Previous Trades Import_OMS Quer'!A2997</f>
        <v>0</v>
      </c>
      <c r="B2997">
        <f>'Previous Trades Import_OMS Quer'!B2997</f>
        <v>0</v>
      </c>
      <c r="C2997" s="22">
        <f>'Previous Trades Import_OMS Quer'!C2997</f>
        <v>0</v>
      </c>
      <c r="D2997">
        <f>'Previous Trades Import_OMS Quer'!D2997</f>
        <v>0</v>
      </c>
      <c r="E2997" s="22">
        <f>'Previous Trades Import_OMS Quer'!E2997</f>
        <v>0</v>
      </c>
      <c r="F2997">
        <f>'Previous Trades Import_OMS Quer'!F2997</f>
        <v>0</v>
      </c>
      <c r="G2997">
        <f>'Previous Trades Import_OMS Quer'!G2997</f>
        <v>0</v>
      </c>
      <c r="H2997">
        <f>'Previous Trades Import_OMS Quer'!H2997</f>
        <v>0</v>
      </c>
      <c r="I2997">
        <f>'Previous Trades Import_OMS Quer'!I2997</f>
        <v>0</v>
      </c>
      <c r="J2997">
        <f>'Previous Trades Import_OMS Quer'!J2997</f>
        <v>0</v>
      </c>
      <c r="K2997">
        <f>'Previous Trades Import_OMS Quer'!K2997</f>
        <v>0</v>
      </c>
      <c r="L2997">
        <f>'Previous Trades Import_OMS Quer'!L2997</f>
        <v>0</v>
      </c>
      <c r="M2997">
        <f>'Previous Trades Import_OMS Quer'!M2997</f>
        <v>0</v>
      </c>
      <c r="N2997">
        <f>'Previous Trades Import_OMS Quer'!N2997</f>
        <v>0</v>
      </c>
      <c r="O2997" t="str">
        <f>CLEAN('Previous Trades Import_OMS Quer'!O2997)</f>
        <v/>
      </c>
      <c r="Q2997" s="25">
        <f t="shared" si="92"/>
        <v>0</v>
      </c>
      <c r="R2997" s="25" t="e">
        <f>VLOOKUP(O2997,'Currency Balance'!$O$3:$Q$32,3,0)</f>
        <v>#N/A</v>
      </c>
      <c r="S2997" t="e">
        <f t="shared" si="93"/>
        <v>#N/A</v>
      </c>
    </row>
    <row r="2998" spans="1:19">
      <c r="A2998">
        <f>'Previous Trades Import_OMS Quer'!A2998</f>
        <v>0</v>
      </c>
      <c r="B2998">
        <f>'Previous Trades Import_OMS Quer'!B2998</f>
        <v>0</v>
      </c>
      <c r="C2998" s="22">
        <f>'Previous Trades Import_OMS Quer'!C2998</f>
        <v>0</v>
      </c>
      <c r="D2998">
        <f>'Previous Trades Import_OMS Quer'!D2998</f>
        <v>0</v>
      </c>
      <c r="E2998" s="22">
        <f>'Previous Trades Import_OMS Quer'!E2998</f>
        <v>0</v>
      </c>
      <c r="F2998">
        <f>'Previous Trades Import_OMS Quer'!F2998</f>
        <v>0</v>
      </c>
      <c r="G2998">
        <f>'Previous Trades Import_OMS Quer'!G2998</f>
        <v>0</v>
      </c>
      <c r="H2998">
        <f>'Previous Trades Import_OMS Quer'!H2998</f>
        <v>0</v>
      </c>
      <c r="I2998">
        <f>'Previous Trades Import_OMS Quer'!I2998</f>
        <v>0</v>
      </c>
      <c r="J2998">
        <f>'Previous Trades Import_OMS Quer'!J2998</f>
        <v>0</v>
      </c>
      <c r="K2998">
        <f>'Previous Trades Import_OMS Quer'!K2998</f>
        <v>0</v>
      </c>
      <c r="L2998">
        <f>'Previous Trades Import_OMS Quer'!L2998</f>
        <v>0</v>
      </c>
      <c r="M2998">
        <f>'Previous Trades Import_OMS Quer'!M2998</f>
        <v>0</v>
      </c>
      <c r="N2998">
        <f>'Previous Trades Import_OMS Quer'!N2998</f>
        <v>0</v>
      </c>
      <c r="O2998" t="str">
        <f>CLEAN('Previous Trades Import_OMS Quer'!O2998)</f>
        <v/>
      </c>
      <c r="Q2998" s="25">
        <f t="shared" si="92"/>
        <v>0</v>
      </c>
      <c r="R2998" s="25" t="e">
        <f>VLOOKUP(O2998,'Currency Balance'!$O$3:$Q$32,3,0)</f>
        <v>#N/A</v>
      </c>
      <c r="S2998" t="e">
        <f t="shared" si="93"/>
        <v>#N/A</v>
      </c>
    </row>
    <row r="2999" spans="1:19">
      <c r="A2999">
        <f>'Previous Trades Import_OMS Quer'!A2999</f>
        <v>0</v>
      </c>
      <c r="B2999">
        <f>'Previous Trades Import_OMS Quer'!B2999</f>
        <v>0</v>
      </c>
      <c r="C2999" s="22">
        <f>'Previous Trades Import_OMS Quer'!C2999</f>
        <v>0</v>
      </c>
      <c r="D2999">
        <f>'Previous Trades Import_OMS Quer'!D2999</f>
        <v>0</v>
      </c>
      <c r="E2999" s="22">
        <f>'Previous Trades Import_OMS Quer'!E2999</f>
        <v>0</v>
      </c>
      <c r="F2999">
        <f>'Previous Trades Import_OMS Quer'!F2999</f>
        <v>0</v>
      </c>
      <c r="G2999">
        <f>'Previous Trades Import_OMS Quer'!G2999</f>
        <v>0</v>
      </c>
      <c r="H2999">
        <f>'Previous Trades Import_OMS Quer'!H2999</f>
        <v>0</v>
      </c>
      <c r="I2999">
        <f>'Previous Trades Import_OMS Quer'!I2999</f>
        <v>0</v>
      </c>
      <c r="J2999">
        <f>'Previous Trades Import_OMS Quer'!J2999</f>
        <v>0</v>
      </c>
      <c r="K2999">
        <f>'Previous Trades Import_OMS Quer'!K2999</f>
        <v>0</v>
      </c>
      <c r="L2999">
        <f>'Previous Trades Import_OMS Quer'!L2999</f>
        <v>0</v>
      </c>
      <c r="M2999">
        <f>'Previous Trades Import_OMS Quer'!M2999</f>
        <v>0</v>
      </c>
      <c r="N2999">
        <f>'Previous Trades Import_OMS Quer'!N2999</f>
        <v>0</v>
      </c>
      <c r="O2999" t="str">
        <f>CLEAN('Previous Trades Import_OMS Quer'!O2999)</f>
        <v/>
      </c>
      <c r="Q2999" s="25">
        <f t="shared" si="92"/>
        <v>0</v>
      </c>
      <c r="R2999" s="25" t="e">
        <f>VLOOKUP(O2999,'Currency Balance'!$O$3:$Q$32,3,0)</f>
        <v>#N/A</v>
      </c>
      <c r="S2999" t="e">
        <f t="shared" si="93"/>
        <v>#N/A</v>
      </c>
    </row>
    <row r="3000" spans="1:19">
      <c r="A3000">
        <f>'Previous Trades Import_OMS Quer'!A3000</f>
        <v>0</v>
      </c>
      <c r="B3000">
        <f>'Previous Trades Import_OMS Quer'!B3000</f>
        <v>0</v>
      </c>
      <c r="C3000" s="22">
        <f>'Previous Trades Import_OMS Quer'!C3000</f>
        <v>0</v>
      </c>
      <c r="D3000">
        <f>'Previous Trades Import_OMS Quer'!D3000</f>
        <v>0</v>
      </c>
      <c r="E3000" s="22">
        <f>'Previous Trades Import_OMS Quer'!E3000</f>
        <v>0</v>
      </c>
      <c r="F3000">
        <f>'Previous Trades Import_OMS Quer'!F3000</f>
        <v>0</v>
      </c>
      <c r="G3000">
        <f>'Previous Trades Import_OMS Quer'!G3000</f>
        <v>0</v>
      </c>
      <c r="H3000">
        <f>'Previous Trades Import_OMS Quer'!H3000</f>
        <v>0</v>
      </c>
      <c r="I3000">
        <f>'Previous Trades Import_OMS Quer'!I3000</f>
        <v>0</v>
      </c>
      <c r="J3000">
        <f>'Previous Trades Import_OMS Quer'!J3000</f>
        <v>0</v>
      </c>
      <c r="K3000">
        <f>'Previous Trades Import_OMS Quer'!K3000</f>
        <v>0</v>
      </c>
      <c r="L3000">
        <f>'Previous Trades Import_OMS Quer'!L3000</f>
        <v>0</v>
      </c>
      <c r="M3000">
        <f>'Previous Trades Import_OMS Quer'!M3000</f>
        <v>0</v>
      </c>
      <c r="N3000">
        <f>'Previous Trades Import_OMS Quer'!N3000</f>
        <v>0</v>
      </c>
      <c r="O3000" t="str">
        <f>CLEAN('Previous Trades Import_OMS Quer'!O3000)</f>
        <v/>
      </c>
      <c r="Q3000" s="25">
        <f t="shared" si="92"/>
        <v>0</v>
      </c>
      <c r="R3000" s="25" t="e">
        <f>VLOOKUP(O3000,'Currency Balance'!$O$3:$Q$32,3,0)</f>
        <v>#N/A</v>
      </c>
      <c r="S3000" t="e">
        <f t="shared" si="93"/>
        <v>#N/A</v>
      </c>
    </row>
    <row r="3001" spans="1:19">
      <c r="A3001">
        <f>'Previous Trades Import_OMS Quer'!A3001</f>
        <v>0</v>
      </c>
      <c r="B3001">
        <f>'Previous Trades Import_OMS Quer'!B3001</f>
        <v>0</v>
      </c>
      <c r="C3001" s="22">
        <f>'Previous Trades Import_OMS Quer'!C3001</f>
        <v>0</v>
      </c>
      <c r="D3001">
        <f>'Previous Trades Import_OMS Quer'!D3001</f>
        <v>0</v>
      </c>
      <c r="E3001" s="22">
        <f>'Previous Trades Import_OMS Quer'!E3001</f>
        <v>0</v>
      </c>
      <c r="F3001">
        <f>'Previous Trades Import_OMS Quer'!F3001</f>
        <v>0</v>
      </c>
      <c r="G3001">
        <f>'Previous Trades Import_OMS Quer'!G3001</f>
        <v>0</v>
      </c>
      <c r="H3001">
        <f>'Previous Trades Import_OMS Quer'!H3001</f>
        <v>0</v>
      </c>
      <c r="I3001">
        <f>'Previous Trades Import_OMS Quer'!I3001</f>
        <v>0</v>
      </c>
      <c r="J3001">
        <f>'Previous Trades Import_OMS Quer'!J3001</f>
        <v>0</v>
      </c>
      <c r="K3001">
        <f>'Previous Trades Import_OMS Quer'!K3001</f>
        <v>0</v>
      </c>
      <c r="L3001">
        <f>'Previous Trades Import_OMS Quer'!L3001</f>
        <v>0</v>
      </c>
      <c r="M3001">
        <f>'Previous Trades Import_OMS Quer'!M3001</f>
        <v>0</v>
      </c>
      <c r="N3001">
        <f>'Previous Trades Import_OMS Quer'!N3001</f>
        <v>0</v>
      </c>
      <c r="O3001" t="str">
        <f>CLEAN('Previous Trades Import_OMS Quer'!O3001)</f>
        <v/>
      </c>
      <c r="Q3001" s="25">
        <f t="shared" si="92"/>
        <v>0</v>
      </c>
      <c r="R3001" s="25" t="e">
        <f>VLOOKUP(O3001,'Currency Balance'!$O$3:$Q$32,3,0)</f>
        <v>#N/A</v>
      </c>
      <c r="S3001" t="e">
        <f t="shared" si="93"/>
        <v>#N/A</v>
      </c>
    </row>
    <row r="3002" spans="1:19">
      <c r="A3002">
        <f>'Previous Trades Import_OMS Quer'!A3002</f>
        <v>0</v>
      </c>
      <c r="B3002">
        <f>'Previous Trades Import_OMS Quer'!B3002</f>
        <v>0</v>
      </c>
      <c r="C3002" s="22">
        <f>'Previous Trades Import_OMS Quer'!C3002</f>
        <v>0</v>
      </c>
      <c r="D3002">
        <f>'Previous Trades Import_OMS Quer'!D3002</f>
        <v>0</v>
      </c>
      <c r="E3002" s="22">
        <f>'Previous Trades Import_OMS Quer'!E3002</f>
        <v>0</v>
      </c>
      <c r="F3002">
        <f>'Previous Trades Import_OMS Quer'!F3002</f>
        <v>0</v>
      </c>
      <c r="G3002">
        <f>'Previous Trades Import_OMS Quer'!G3002</f>
        <v>0</v>
      </c>
      <c r="H3002">
        <f>'Previous Trades Import_OMS Quer'!H3002</f>
        <v>0</v>
      </c>
      <c r="I3002">
        <f>'Previous Trades Import_OMS Quer'!I3002</f>
        <v>0</v>
      </c>
      <c r="J3002">
        <f>'Previous Trades Import_OMS Quer'!J3002</f>
        <v>0</v>
      </c>
      <c r="K3002">
        <f>'Previous Trades Import_OMS Quer'!K3002</f>
        <v>0</v>
      </c>
      <c r="L3002">
        <f>'Previous Trades Import_OMS Quer'!L3002</f>
        <v>0</v>
      </c>
      <c r="M3002">
        <f>'Previous Trades Import_OMS Quer'!M3002</f>
        <v>0</v>
      </c>
      <c r="N3002">
        <f>'Previous Trades Import_OMS Quer'!N3002</f>
        <v>0</v>
      </c>
      <c r="O3002" t="str">
        <f>CLEAN('Previous Trades Import_OMS Quer'!O3002)</f>
        <v/>
      </c>
      <c r="Q3002" s="25">
        <f t="shared" si="92"/>
        <v>0</v>
      </c>
      <c r="R3002" s="25" t="e">
        <f>VLOOKUP(O3002,'Currency Balance'!$O$3:$Q$32,3,0)</f>
        <v>#N/A</v>
      </c>
      <c r="S3002" t="e">
        <f t="shared" si="93"/>
        <v>#N/A</v>
      </c>
    </row>
    <row r="3003" spans="1:19">
      <c r="A3003">
        <f>'Previous Trades Import_OMS Quer'!A3003</f>
        <v>0</v>
      </c>
      <c r="B3003">
        <f>'Previous Trades Import_OMS Quer'!B3003</f>
        <v>0</v>
      </c>
      <c r="C3003" s="22">
        <f>'Previous Trades Import_OMS Quer'!C3003</f>
        <v>0</v>
      </c>
      <c r="D3003">
        <f>'Previous Trades Import_OMS Quer'!D3003</f>
        <v>0</v>
      </c>
      <c r="E3003" s="22">
        <f>'Previous Trades Import_OMS Quer'!E3003</f>
        <v>0</v>
      </c>
      <c r="F3003">
        <f>'Previous Trades Import_OMS Quer'!F3003</f>
        <v>0</v>
      </c>
      <c r="G3003">
        <f>'Previous Trades Import_OMS Quer'!G3003</f>
        <v>0</v>
      </c>
      <c r="H3003">
        <f>'Previous Trades Import_OMS Quer'!H3003</f>
        <v>0</v>
      </c>
      <c r="I3003">
        <f>'Previous Trades Import_OMS Quer'!I3003</f>
        <v>0</v>
      </c>
      <c r="J3003">
        <f>'Previous Trades Import_OMS Quer'!J3003</f>
        <v>0</v>
      </c>
      <c r="K3003">
        <f>'Previous Trades Import_OMS Quer'!K3003</f>
        <v>0</v>
      </c>
      <c r="L3003">
        <f>'Previous Trades Import_OMS Quer'!L3003</f>
        <v>0</v>
      </c>
      <c r="M3003">
        <f>'Previous Trades Import_OMS Quer'!M3003</f>
        <v>0</v>
      </c>
      <c r="N3003">
        <f>'Previous Trades Import_OMS Quer'!N3003</f>
        <v>0</v>
      </c>
      <c r="O3003" t="str">
        <f>CLEAN('Previous Trades Import_OMS Quer'!O3003)</f>
        <v/>
      </c>
      <c r="Q3003" s="25">
        <f t="shared" si="92"/>
        <v>0</v>
      </c>
      <c r="R3003" s="25" t="e">
        <f>VLOOKUP(O3003,'Currency Balance'!$O$3:$Q$32,3,0)</f>
        <v>#N/A</v>
      </c>
      <c r="S3003" t="e">
        <f t="shared" si="93"/>
        <v>#N/A</v>
      </c>
    </row>
    <row r="3004" spans="1:19">
      <c r="A3004">
        <f>'Previous Trades Import_OMS Quer'!A3004</f>
        <v>0</v>
      </c>
      <c r="B3004">
        <f>'Previous Trades Import_OMS Quer'!B3004</f>
        <v>0</v>
      </c>
      <c r="C3004" s="22">
        <f>'Previous Trades Import_OMS Quer'!C3004</f>
        <v>0</v>
      </c>
      <c r="D3004">
        <f>'Previous Trades Import_OMS Quer'!D3004</f>
        <v>0</v>
      </c>
      <c r="E3004" s="22">
        <f>'Previous Trades Import_OMS Quer'!E3004</f>
        <v>0</v>
      </c>
      <c r="F3004">
        <f>'Previous Trades Import_OMS Quer'!F3004</f>
        <v>0</v>
      </c>
      <c r="G3004">
        <f>'Previous Trades Import_OMS Quer'!G3004</f>
        <v>0</v>
      </c>
      <c r="H3004">
        <f>'Previous Trades Import_OMS Quer'!H3004</f>
        <v>0</v>
      </c>
      <c r="I3004">
        <f>'Previous Trades Import_OMS Quer'!I3004</f>
        <v>0</v>
      </c>
      <c r="J3004">
        <f>'Previous Trades Import_OMS Quer'!J3004</f>
        <v>0</v>
      </c>
      <c r="K3004">
        <f>'Previous Trades Import_OMS Quer'!K3004</f>
        <v>0</v>
      </c>
      <c r="L3004">
        <f>'Previous Trades Import_OMS Quer'!L3004</f>
        <v>0</v>
      </c>
      <c r="M3004">
        <f>'Previous Trades Import_OMS Quer'!M3004</f>
        <v>0</v>
      </c>
      <c r="N3004">
        <f>'Previous Trades Import_OMS Quer'!N3004</f>
        <v>0</v>
      </c>
      <c r="O3004" t="str">
        <f>CLEAN('Previous Trades Import_OMS Quer'!O3004)</f>
        <v/>
      </c>
      <c r="Q3004" s="25">
        <f t="shared" si="92"/>
        <v>0</v>
      </c>
      <c r="R3004" s="25" t="e">
        <f>VLOOKUP(O3004,'Currency Balance'!$O$3:$Q$32,3,0)</f>
        <v>#N/A</v>
      </c>
      <c r="S3004" t="e">
        <f t="shared" si="93"/>
        <v>#N/A</v>
      </c>
    </row>
    <row r="3005" spans="1:19">
      <c r="A3005">
        <f>'Previous Trades Import_OMS Quer'!A3005</f>
        <v>0</v>
      </c>
      <c r="B3005">
        <f>'Previous Trades Import_OMS Quer'!B3005</f>
        <v>0</v>
      </c>
      <c r="C3005" s="22">
        <f>'Previous Trades Import_OMS Quer'!C3005</f>
        <v>0</v>
      </c>
      <c r="D3005">
        <f>'Previous Trades Import_OMS Quer'!D3005</f>
        <v>0</v>
      </c>
      <c r="E3005" s="22">
        <f>'Previous Trades Import_OMS Quer'!E3005</f>
        <v>0</v>
      </c>
      <c r="F3005">
        <f>'Previous Trades Import_OMS Quer'!F3005</f>
        <v>0</v>
      </c>
      <c r="G3005">
        <f>'Previous Trades Import_OMS Quer'!G3005</f>
        <v>0</v>
      </c>
      <c r="H3005">
        <f>'Previous Trades Import_OMS Quer'!H3005</f>
        <v>0</v>
      </c>
      <c r="I3005">
        <f>'Previous Trades Import_OMS Quer'!I3005</f>
        <v>0</v>
      </c>
      <c r="J3005">
        <f>'Previous Trades Import_OMS Quer'!J3005</f>
        <v>0</v>
      </c>
      <c r="K3005">
        <f>'Previous Trades Import_OMS Quer'!K3005</f>
        <v>0</v>
      </c>
      <c r="L3005">
        <f>'Previous Trades Import_OMS Quer'!L3005</f>
        <v>0</v>
      </c>
      <c r="M3005">
        <f>'Previous Trades Import_OMS Quer'!M3005</f>
        <v>0</v>
      </c>
      <c r="N3005">
        <f>'Previous Trades Import_OMS Quer'!N3005</f>
        <v>0</v>
      </c>
      <c r="O3005" t="str">
        <f>CLEAN('Previous Trades Import_OMS Quer'!O3005)</f>
        <v/>
      </c>
      <c r="Q3005" s="25">
        <f t="shared" si="92"/>
        <v>0</v>
      </c>
      <c r="R3005" s="25" t="e">
        <f>VLOOKUP(O3005,'Currency Balance'!$O$3:$Q$32,3,0)</f>
        <v>#N/A</v>
      </c>
      <c r="S3005" t="e">
        <f t="shared" si="93"/>
        <v>#N/A</v>
      </c>
    </row>
    <row r="3006" spans="1:19">
      <c r="A3006">
        <f>'Previous Trades Import_OMS Quer'!A3006</f>
        <v>0</v>
      </c>
      <c r="B3006">
        <f>'Previous Trades Import_OMS Quer'!B3006</f>
        <v>0</v>
      </c>
      <c r="C3006" s="22">
        <f>'Previous Trades Import_OMS Quer'!C3006</f>
        <v>0</v>
      </c>
      <c r="D3006">
        <f>'Previous Trades Import_OMS Quer'!D3006</f>
        <v>0</v>
      </c>
      <c r="E3006" s="22">
        <f>'Previous Trades Import_OMS Quer'!E3006</f>
        <v>0</v>
      </c>
      <c r="F3006">
        <f>'Previous Trades Import_OMS Quer'!F3006</f>
        <v>0</v>
      </c>
      <c r="G3006">
        <f>'Previous Trades Import_OMS Quer'!G3006</f>
        <v>0</v>
      </c>
      <c r="H3006">
        <f>'Previous Trades Import_OMS Quer'!H3006</f>
        <v>0</v>
      </c>
      <c r="I3006">
        <f>'Previous Trades Import_OMS Quer'!I3006</f>
        <v>0</v>
      </c>
      <c r="J3006">
        <f>'Previous Trades Import_OMS Quer'!J3006</f>
        <v>0</v>
      </c>
      <c r="K3006">
        <f>'Previous Trades Import_OMS Quer'!K3006</f>
        <v>0</v>
      </c>
      <c r="L3006">
        <f>'Previous Trades Import_OMS Quer'!L3006</f>
        <v>0</v>
      </c>
      <c r="M3006">
        <f>'Previous Trades Import_OMS Quer'!M3006</f>
        <v>0</v>
      </c>
      <c r="N3006">
        <f>'Previous Trades Import_OMS Quer'!N3006</f>
        <v>0</v>
      </c>
      <c r="O3006" t="str">
        <f>CLEAN('Previous Trades Import_OMS Quer'!O3006)</f>
        <v/>
      </c>
      <c r="Q3006" s="25">
        <f t="shared" si="92"/>
        <v>0</v>
      </c>
      <c r="R3006" s="25" t="e">
        <f>VLOOKUP(O3006,'Currency Balance'!$O$3:$Q$32,3,0)</f>
        <v>#N/A</v>
      </c>
      <c r="S3006" t="e">
        <f t="shared" si="93"/>
        <v>#N/A</v>
      </c>
    </row>
    <row r="3007" spans="1:19">
      <c r="A3007">
        <f>'Previous Trades Import_OMS Quer'!A3007</f>
        <v>0</v>
      </c>
      <c r="B3007">
        <f>'Previous Trades Import_OMS Quer'!B3007</f>
        <v>0</v>
      </c>
      <c r="C3007" s="22">
        <f>'Previous Trades Import_OMS Quer'!C3007</f>
        <v>0</v>
      </c>
      <c r="D3007">
        <f>'Previous Trades Import_OMS Quer'!D3007</f>
        <v>0</v>
      </c>
      <c r="E3007" s="22">
        <f>'Previous Trades Import_OMS Quer'!E3007</f>
        <v>0</v>
      </c>
      <c r="F3007">
        <f>'Previous Trades Import_OMS Quer'!F3007</f>
        <v>0</v>
      </c>
      <c r="G3007">
        <f>'Previous Trades Import_OMS Quer'!G3007</f>
        <v>0</v>
      </c>
      <c r="H3007">
        <f>'Previous Trades Import_OMS Quer'!H3007</f>
        <v>0</v>
      </c>
      <c r="I3007">
        <f>'Previous Trades Import_OMS Quer'!I3007</f>
        <v>0</v>
      </c>
      <c r="J3007">
        <f>'Previous Trades Import_OMS Quer'!J3007</f>
        <v>0</v>
      </c>
      <c r="K3007">
        <f>'Previous Trades Import_OMS Quer'!K3007</f>
        <v>0</v>
      </c>
      <c r="L3007">
        <f>'Previous Trades Import_OMS Quer'!L3007</f>
        <v>0</v>
      </c>
      <c r="M3007">
        <f>'Previous Trades Import_OMS Quer'!M3007</f>
        <v>0</v>
      </c>
      <c r="N3007">
        <f>'Previous Trades Import_OMS Quer'!N3007</f>
        <v>0</v>
      </c>
      <c r="O3007" t="str">
        <f>CLEAN('Previous Trades Import_OMS Quer'!O3007)</f>
        <v/>
      </c>
      <c r="Q3007" s="25">
        <f t="shared" si="92"/>
        <v>0</v>
      </c>
      <c r="R3007" s="25" t="e">
        <f>VLOOKUP(O3007,'Currency Balance'!$O$3:$Q$32,3,0)</f>
        <v>#N/A</v>
      </c>
      <c r="S3007" t="e">
        <f t="shared" si="93"/>
        <v>#N/A</v>
      </c>
    </row>
    <row r="3008" spans="1:19">
      <c r="A3008">
        <f>'Previous Trades Import_OMS Quer'!A3008</f>
        <v>0</v>
      </c>
      <c r="B3008">
        <f>'Previous Trades Import_OMS Quer'!B3008</f>
        <v>0</v>
      </c>
      <c r="C3008" s="22">
        <f>'Previous Trades Import_OMS Quer'!C3008</f>
        <v>0</v>
      </c>
      <c r="D3008">
        <f>'Previous Trades Import_OMS Quer'!D3008</f>
        <v>0</v>
      </c>
      <c r="E3008" s="22">
        <f>'Previous Trades Import_OMS Quer'!E3008</f>
        <v>0</v>
      </c>
      <c r="F3008">
        <f>'Previous Trades Import_OMS Quer'!F3008</f>
        <v>0</v>
      </c>
      <c r="G3008">
        <f>'Previous Trades Import_OMS Quer'!G3008</f>
        <v>0</v>
      </c>
      <c r="H3008">
        <f>'Previous Trades Import_OMS Quer'!H3008</f>
        <v>0</v>
      </c>
      <c r="I3008">
        <f>'Previous Trades Import_OMS Quer'!I3008</f>
        <v>0</v>
      </c>
      <c r="J3008">
        <f>'Previous Trades Import_OMS Quer'!J3008</f>
        <v>0</v>
      </c>
      <c r="K3008">
        <f>'Previous Trades Import_OMS Quer'!K3008</f>
        <v>0</v>
      </c>
      <c r="L3008">
        <f>'Previous Trades Import_OMS Quer'!L3008</f>
        <v>0</v>
      </c>
      <c r="M3008">
        <f>'Previous Trades Import_OMS Quer'!M3008</f>
        <v>0</v>
      </c>
      <c r="N3008">
        <f>'Previous Trades Import_OMS Quer'!N3008</f>
        <v>0</v>
      </c>
      <c r="O3008" t="str">
        <f>CLEAN('Previous Trades Import_OMS Quer'!O3008)</f>
        <v/>
      </c>
      <c r="Q3008" s="25">
        <f t="shared" si="92"/>
        <v>0</v>
      </c>
      <c r="R3008" s="25" t="e">
        <f>VLOOKUP(O3008,'Currency Balance'!$O$3:$Q$32,3,0)</f>
        <v>#N/A</v>
      </c>
      <c r="S3008" t="e">
        <f t="shared" si="93"/>
        <v>#N/A</v>
      </c>
    </row>
    <row r="3009" spans="1:19">
      <c r="A3009">
        <f>'Previous Trades Import_OMS Quer'!A3009</f>
        <v>0</v>
      </c>
      <c r="B3009">
        <f>'Previous Trades Import_OMS Quer'!B3009</f>
        <v>0</v>
      </c>
      <c r="C3009" s="22">
        <f>'Previous Trades Import_OMS Quer'!C3009</f>
        <v>0</v>
      </c>
      <c r="D3009">
        <f>'Previous Trades Import_OMS Quer'!D3009</f>
        <v>0</v>
      </c>
      <c r="E3009" s="22">
        <f>'Previous Trades Import_OMS Quer'!E3009</f>
        <v>0</v>
      </c>
      <c r="F3009">
        <f>'Previous Trades Import_OMS Quer'!F3009</f>
        <v>0</v>
      </c>
      <c r="G3009">
        <f>'Previous Trades Import_OMS Quer'!G3009</f>
        <v>0</v>
      </c>
      <c r="H3009">
        <f>'Previous Trades Import_OMS Quer'!H3009</f>
        <v>0</v>
      </c>
      <c r="I3009">
        <f>'Previous Trades Import_OMS Quer'!I3009</f>
        <v>0</v>
      </c>
      <c r="J3009">
        <f>'Previous Trades Import_OMS Quer'!J3009</f>
        <v>0</v>
      </c>
      <c r="K3009">
        <f>'Previous Trades Import_OMS Quer'!K3009</f>
        <v>0</v>
      </c>
      <c r="L3009">
        <f>'Previous Trades Import_OMS Quer'!L3009</f>
        <v>0</v>
      </c>
      <c r="M3009">
        <f>'Previous Trades Import_OMS Quer'!M3009</f>
        <v>0</v>
      </c>
      <c r="N3009">
        <f>'Previous Trades Import_OMS Quer'!N3009</f>
        <v>0</v>
      </c>
      <c r="O3009" t="str">
        <f>CLEAN('Previous Trades Import_OMS Quer'!O3009)</f>
        <v/>
      </c>
      <c r="Q3009" s="25">
        <f t="shared" si="92"/>
        <v>0</v>
      </c>
      <c r="R3009" s="25" t="e">
        <f>VLOOKUP(O3009,'Currency Balance'!$O$3:$Q$32,3,0)</f>
        <v>#N/A</v>
      </c>
      <c r="S3009" t="e">
        <f t="shared" si="93"/>
        <v>#N/A</v>
      </c>
    </row>
    <row r="3010" spans="1:19">
      <c r="A3010">
        <f>'Previous Trades Import_OMS Quer'!A3010</f>
        <v>0</v>
      </c>
      <c r="B3010">
        <f>'Previous Trades Import_OMS Quer'!B3010</f>
        <v>0</v>
      </c>
      <c r="C3010" s="22">
        <f>'Previous Trades Import_OMS Quer'!C3010</f>
        <v>0</v>
      </c>
      <c r="D3010">
        <f>'Previous Trades Import_OMS Quer'!D3010</f>
        <v>0</v>
      </c>
      <c r="E3010" s="22">
        <f>'Previous Trades Import_OMS Quer'!E3010</f>
        <v>0</v>
      </c>
      <c r="F3010">
        <f>'Previous Trades Import_OMS Quer'!F3010</f>
        <v>0</v>
      </c>
      <c r="G3010">
        <f>'Previous Trades Import_OMS Quer'!G3010</f>
        <v>0</v>
      </c>
      <c r="H3010">
        <f>'Previous Trades Import_OMS Quer'!H3010</f>
        <v>0</v>
      </c>
      <c r="I3010">
        <f>'Previous Trades Import_OMS Quer'!I3010</f>
        <v>0</v>
      </c>
      <c r="J3010">
        <f>'Previous Trades Import_OMS Quer'!J3010</f>
        <v>0</v>
      </c>
      <c r="K3010">
        <f>'Previous Trades Import_OMS Quer'!K3010</f>
        <v>0</v>
      </c>
      <c r="L3010">
        <f>'Previous Trades Import_OMS Quer'!L3010</f>
        <v>0</v>
      </c>
      <c r="M3010">
        <f>'Previous Trades Import_OMS Quer'!M3010</f>
        <v>0</v>
      </c>
      <c r="N3010">
        <f>'Previous Trades Import_OMS Quer'!N3010</f>
        <v>0</v>
      </c>
      <c r="O3010" t="str">
        <f>CLEAN('Previous Trades Import_OMS Quer'!O3010)</f>
        <v/>
      </c>
      <c r="Q3010" s="25">
        <f t="shared" ref="Q3010:Q3073" si="94">IF(G3010="sell",M3010,-M3010)</f>
        <v>0</v>
      </c>
      <c r="R3010" s="25" t="e">
        <f>VLOOKUP(O3010,'Currency Balance'!$O$3:$Q$32,3,0)</f>
        <v>#N/A</v>
      </c>
      <c r="S3010" t="e">
        <f t="shared" ref="S3010:S3073" si="95">Q3010/R3010</f>
        <v>#N/A</v>
      </c>
    </row>
    <row r="3011" spans="1:19">
      <c r="A3011">
        <f>'Previous Trades Import_OMS Quer'!A3011</f>
        <v>0</v>
      </c>
      <c r="B3011">
        <f>'Previous Trades Import_OMS Quer'!B3011</f>
        <v>0</v>
      </c>
      <c r="C3011" s="22">
        <f>'Previous Trades Import_OMS Quer'!C3011</f>
        <v>0</v>
      </c>
      <c r="D3011">
        <f>'Previous Trades Import_OMS Quer'!D3011</f>
        <v>0</v>
      </c>
      <c r="E3011" s="22">
        <f>'Previous Trades Import_OMS Quer'!E3011</f>
        <v>0</v>
      </c>
      <c r="F3011">
        <f>'Previous Trades Import_OMS Quer'!F3011</f>
        <v>0</v>
      </c>
      <c r="G3011">
        <f>'Previous Trades Import_OMS Quer'!G3011</f>
        <v>0</v>
      </c>
      <c r="H3011">
        <f>'Previous Trades Import_OMS Quer'!H3011</f>
        <v>0</v>
      </c>
      <c r="I3011">
        <f>'Previous Trades Import_OMS Quer'!I3011</f>
        <v>0</v>
      </c>
      <c r="J3011">
        <f>'Previous Trades Import_OMS Quer'!J3011</f>
        <v>0</v>
      </c>
      <c r="K3011">
        <f>'Previous Trades Import_OMS Quer'!K3011</f>
        <v>0</v>
      </c>
      <c r="L3011">
        <f>'Previous Trades Import_OMS Quer'!L3011</f>
        <v>0</v>
      </c>
      <c r="M3011">
        <f>'Previous Trades Import_OMS Quer'!M3011</f>
        <v>0</v>
      </c>
      <c r="N3011">
        <f>'Previous Trades Import_OMS Quer'!N3011</f>
        <v>0</v>
      </c>
      <c r="O3011" t="str">
        <f>CLEAN('Previous Trades Import_OMS Quer'!O3011)</f>
        <v/>
      </c>
      <c r="Q3011" s="25">
        <f t="shared" si="94"/>
        <v>0</v>
      </c>
      <c r="R3011" s="25" t="e">
        <f>VLOOKUP(O3011,'Currency Balance'!$O$3:$Q$32,3,0)</f>
        <v>#N/A</v>
      </c>
      <c r="S3011" t="e">
        <f t="shared" si="95"/>
        <v>#N/A</v>
      </c>
    </row>
    <row r="3012" spans="1:19">
      <c r="A3012">
        <f>'Previous Trades Import_OMS Quer'!A3012</f>
        <v>0</v>
      </c>
      <c r="B3012">
        <f>'Previous Trades Import_OMS Quer'!B3012</f>
        <v>0</v>
      </c>
      <c r="C3012" s="22">
        <f>'Previous Trades Import_OMS Quer'!C3012</f>
        <v>0</v>
      </c>
      <c r="D3012">
        <f>'Previous Trades Import_OMS Quer'!D3012</f>
        <v>0</v>
      </c>
      <c r="E3012" s="22">
        <f>'Previous Trades Import_OMS Quer'!E3012</f>
        <v>0</v>
      </c>
      <c r="F3012">
        <f>'Previous Trades Import_OMS Quer'!F3012</f>
        <v>0</v>
      </c>
      <c r="G3012">
        <f>'Previous Trades Import_OMS Quer'!G3012</f>
        <v>0</v>
      </c>
      <c r="H3012">
        <f>'Previous Trades Import_OMS Quer'!H3012</f>
        <v>0</v>
      </c>
      <c r="I3012">
        <f>'Previous Trades Import_OMS Quer'!I3012</f>
        <v>0</v>
      </c>
      <c r="J3012">
        <f>'Previous Trades Import_OMS Quer'!J3012</f>
        <v>0</v>
      </c>
      <c r="K3012">
        <f>'Previous Trades Import_OMS Quer'!K3012</f>
        <v>0</v>
      </c>
      <c r="L3012">
        <f>'Previous Trades Import_OMS Quer'!L3012</f>
        <v>0</v>
      </c>
      <c r="M3012">
        <f>'Previous Trades Import_OMS Quer'!M3012</f>
        <v>0</v>
      </c>
      <c r="N3012">
        <f>'Previous Trades Import_OMS Quer'!N3012</f>
        <v>0</v>
      </c>
      <c r="O3012" t="str">
        <f>CLEAN('Previous Trades Import_OMS Quer'!O3012)</f>
        <v/>
      </c>
      <c r="Q3012" s="25">
        <f t="shared" si="94"/>
        <v>0</v>
      </c>
      <c r="R3012" s="25" t="e">
        <f>VLOOKUP(O3012,'Currency Balance'!$O$3:$Q$32,3,0)</f>
        <v>#N/A</v>
      </c>
      <c r="S3012" t="e">
        <f t="shared" si="95"/>
        <v>#N/A</v>
      </c>
    </row>
    <row r="3013" spans="1:19">
      <c r="A3013">
        <f>'Previous Trades Import_OMS Quer'!A3013</f>
        <v>0</v>
      </c>
      <c r="B3013">
        <f>'Previous Trades Import_OMS Quer'!B3013</f>
        <v>0</v>
      </c>
      <c r="C3013" s="22">
        <f>'Previous Trades Import_OMS Quer'!C3013</f>
        <v>0</v>
      </c>
      <c r="D3013">
        <f>'Previous Trades Import_OMS Quer'!D3013</f>
        <v>0</v>
      </c>
      <c r="E3013" s="22">
        <f>'Previous Trades Import_OMS Quer'!E3013</f>
        <v>0</v>
      </c>
      <c r="F3013">
        <f>'Previous Trades Import_OMS Quer'!F3013</f>
        <v>0</v>
      </c>
      <c r="G3013">
        <f>'Previous Trades Import_OMS Quer'!G3013</f>
        <v>0</v>
      </c>
      <c r="H3013">
        <f>'Previous Trades Import_OMS Quer'!H3013</f>
        <v>0</v>
      </c>
      <c r="I3013">
        <f>'Previous Trades Import_OMS Quer'!I3013</f>
        <v>0</v>
      </c>
      <c r="J3013">
        <f>'Previous Trades Import_OMS Quer'!J3013</f>
        <v>0</v>
      </c>
      <c r="K3013">
        <f>'Previous Trades Import_OMS Quer'!K3013</f>
        <v>0</v>
      </c>
      <c r="L3013">
        <f>'Previous Trades Import_OMS Quer'!L3013</f>
        <v>0</v>
      </c>
      <c r="M3013">
        <f>'Previous Trades Import_OMS Quer'!M3013</f>
        <v>0</v>
      </c>
      <c r="N3013">
        <f>'Previous Trades Import_OMS Quer'!N3013</f>
        <v>0</v>
      </c>
      <c r="O3013" t="str">
        <f>CLEAN('Previous Trades Import_OMS Quer'!O3013)</f>
        <v/>
      </c>
      <c r="Q3013" s="25">
        <f t="shared" si="94"/>
        <v>0</v>
      </c>
      <c r="R3013" s="25" t="e">
        <f>VLOOKUP(O3013,'Currency Balance'!$O$3:$Q$32,3,0)</f>
        <v>#N/A</v>
      </c>
      <c r="S3013" t="e">
        <f t="shared" si="95"/>
        <v>#N/A</v>
      </c>
    </row>
    <row r="3014" spans="1:19">
      <c r="A3014">
        <f>'Previous Trades Import_OMS Quer'!A3014</f>
        <v>0</v>
      </c>
      <c r="B3014">
        <f>'Previous Trades Import_OMS Quer'!B3014</f>
        <v>0</v>
      </c>
      <c r="C3014" s="22">
        <f>'Previous Trades Import_OMS Quer'!C3014</f>
        <v>0</v>
      </c>
      <c r="D3014">
        <f>'Previous Trades Import_OMS Quer'!D3014</f>
        <v>0</v>
      </c>
      <c r="E3014" s="22">
        <f>'Previous Trades Import_OMS Quer'!E3014</f>
        <v>0</v>
      </c>
      <c r="F3014">
        <f>'Previous Trades Import_OMS Quer'!F3014</f>
        <v>0</v>
      </c>
      <c r="G3014">
        <f>'Previous Trades Import_OMS Quer'!G3014</f>
        <v>0</v>
      </c>
      <c r="H3014">
        <f>'Previous Trades Import_OMS Quer'!H3014</f>
        <v>0</v>
      </c>
      <c r="I3014">
        <f>'Previous Trades Import_OMS Quer'!I3014</f>
        <v>0</v>
      </c>
      <c r="J3014">
        <f>'Previous Trades Import_OMS Quer'!J3014</f>
        <v>0</v>
      </c>
      <c r="K3014">
        <f>'Previous Trades Import_OMS Quer'!K3014</f>
        <v>0</v>
      </c>
      <c r="L3014">
        <f>'Previous Trades Import_OMS Quer'!L3014</f>
        <v>0</v>
      </c>
      <c r="M3014">
        <f>'Previous Trades Import_OMS Quer'!M3014</f>
        <v>0</v>
      </c>
      <c r="N3014">
        <f>'Previous Trades Import_OMS Quer'!N3014</f>
        <v>0</v>
      </c>
      <c r="O3014" t="str">
        <f>CLEAN('Previous Trades Import_OMS Quer'!O3014)</f>
        <v/>
      </c>
      <c r="Q3014" s="25">
        <f t="shared" si="94"/>
        <v>0</v>
      </c>
      <c r="R3014" s="25" t="e">
        <f>VLOOKUP(O3014,'Currency Balance'!$O$3:$Q$32,3,0)</f>
        <v>#N/A</v>
      </c>
      <c r="S3014" t="e">
        <f t="shared" si="95"/>
        <v>#N/A</v>
      </c>
    </row>
    <row r="3015" spans="1:19">
      <c r="A3015">
        <f>'Previous Trades Import_OMS Quer'!A3015</f>
        <v>0</v>
      </c>
      <c r="B3015">
        <f>'Previous Trades Import_OMS Quer'!B3015</f>
        <v>0</v>
      </c>
      <c r="C3015" s="22">
        <f>'Previous Trades Import_OMS Quer'!C3015</f>
        <v>0</v>
      </c>
      <c r="D3015">
        <f>'Previous Trades Import_OMS Quer'!D3015</f>
        <v>0</v>
      </c>
      <c r="E3015" s="22">
        <f>'Previous Trades Import_OMS Quer'!E3015</f>
        <v>0</v>
      </c>
      <c r="F3015">
        <f>'Previous Trades Import_OMS Quer'!F3015</f>
        <v>0</v>
      </c>
      <c r="G3015">
        <f>'Previous Trades Import_OMS Quer'!G3015</f>
        <v>0</v>
      </c>
      <c r="H3015">
        <f>'Previous Trades Import_OMS Quer'!H3015</f>
        <v>0</v>
      </c>
      <c r="I3015">
        <f>'Previous Trades Import_OMS Quer'!I3015</f>
        <v>0</v>
      </c>
      <c r="J3015">
        <f>'Previous Trades Import_OMS Quer'!J3015</f>
        <v>0</v>
      </c>
      <c r="K3015">
        <f>'Previous Trades Import_OMS Quer'!K3015</f>
        <v>0</v>
      </c>
      <c r="L3015">
        <f>'Previous Trades Import_OMS Quer'!L3015</f>
        <v>0</v>
      </c>
      <c r="M3015">
        <f>'Previous Trades Import_OMS Quer'!M3015</f>
        <v>0</v>
      </c>
      <c r="N3015">
        <f>'Previous Trades Import_OMS Quer'!N3015</f>
        <v>0</v>
      </c>
      <c r="O3015" t="str">
        <f>CLEAN('Previous Trades Import_OMS Quer'!O3015)</f>
        <v/>
      </c>
      <c r="Q3015" s="25">
        <f t="shared" si="94"/>
        <v>0</v>
      </c>
      <c r="R3015" s="25" t="e">
        <f>VLOOKUP(O3015,'Currency Balance'!$O$3:$Q$32,3,0)</f>
        <v>#N/A</v>
      </c>
      <c r="S3015" t="e">
        <f t="shared" si="95"/>
        <v>#N/A</v>
      </c>
    </row>
    <row r="3016" spans="1:19">
      <c r="A3016">
        <f>'Previous Trades Import_OMS Quer'!A3016</f>
        <v>0</v>
      </c>
      <c r="B3016">
        <f>'Previous Trades Import_OMS Quer'!B3016</f>
        <v>0</v>
      </c>
      <c r="C3016" s="22">
        <f>'Previous Trades Import_OMS Quer'!C3016</f>
        <v>0</v>
      </c>
      <c r="D3016">
        <f>'Previous Trades Import_OMS Quer'!D3016</f>
        <v>0</v>
      </c>
      <c r="E3016" s="22">
        <f>'Previous Trades Import_OMS Quer'!E3016</f>
        <v>0</v>
      </c>
      <c r="F3016">
        <f>'Previous Trades Import_OMS Quer'!F3016</f>
        <v>0</v>
      </c>
      <c r="G3016">
        <f>'Previous Trades Import_OMS Quer'!G3016</f>
        <v>0</v>
      </c>
      <c r="H3016">
        <f>'Previous Trades Import_OMS Quer'!H3016</f>
        <v>0</v>
      </c>
      <c r="I3016">
        <f>'Previous Trades Import_OMS Quer'!I3016</f>
        <v>0</v>
      </c>
      <c r="J3016">
        <f>'Previous Trades Import_OMS Quer'!J3016</f>
        <v>0</v>
      </c>
      <c r="K3016">
        <f>'Previous Trades Import_OMS Quer'!K3016</f>
        <v>0</v>
      </c>
      <c r="L3016">
        <f>'Previous Trades Import_OMS Quer'!L3016</f>
        <v>0</v>
      </c>
      <c r="M3016">
        <f>'Previous Trades Import_OMS Quer'!M3016</f>
        <v>0</v>
      </c>
      <c r="N3016">
        <f>'Previous Trades Import_OMS Quer'!N3016</f>
        <v>0</v>
      </c>
      <c r="O3016" t="str">
        <f>CLEAN('Previous Trades Import_OMS Quer'!O3016)</f>
        <v/>
      </c>
      <c r="Q3016" s="25">
        <f t="shared" si="94"/>
        <v>0</v>
      </c>
      <c r="R3016" s="25" t="e">
        <f>VLOOKUP(O3016,'Currency Balance'!$O$3:$Q$32,3,0)</f>
        <v>#N/A</v>
      </c>
      <c r="S3016" t="e">
        <f t="shared" si="95"/>
        <v>#N/A</v>
      </c>
    </row>
    <row r="3017" spans="1:19">
      <c r="A3017">
        <f>'Previous Trades Import_OMS Quer'!A3017</f>
        <v>0</v>
      </c>
      <c r="B3017">
        <f>'Previous Trades Import_OMS Quer'!B3017</f>
        <v>0</v>
      </c>
      <c r="C3017" s="22">
        <f>'Previous Trades Import_OMS Quer'!C3017</f>
        <v>0</v>
      </c>
      <c r="D3017">
        <f>'Previous Trades Import_OMS Quer'!D3017</f>
        <v>0</v>
      </c>
      <c r="E3017" s="22">
        <f>'Previous Trades Import_OMS Quer'!E3017</f>
        <v>0</v>
      </c>
      <c r="F3017">
        <f>'Previous Trades Import_OMS Quer'!F3017</f>
        <v>0</v>
      </c>
      <c r="G3017">
        <f>'Previous Trades Import_OMS Quer'!G3017</f>
        <v>0</v>
      </c>
      <c r="H3017">
        <f>'Previous Trades Import_OMS Quer'!H3017</f>
        <v>0</v>
      </c>
      <c r="I3017">
        <f>'Previous Trades Import_OMS Quer'!I3017</f>
        <v>0</v>
      </c>
      <c r="J3017">
        <f>'Previous Trades Import_OMS Quer'!J3017</f>
        <v>0</v>
      </c>
      <c r="K3017">
        <f>'Previous Trades Import_OMS Quer'!K3017</f>
        <v>0</v>
      </c>
      <c r="L3017">
        <f>'Previous Trades Import_OMS Quer'!L3017</f>
        <v>0</v>
      </c>
      <c r="M3017">
        <f>'Previous Trades Import_OMS Quer'!M3017</f>
        <v>0</v>
      </c>
      <c r="N3017">
        <f>'Previous Trades Import_OMS Quer'!N3017</f>
        <v>0</v>
      </c>
      <c r="O3017" t="str">
        <f>CLEAN('Previous Trades Import_OMS Quer'!O3017)</f>
        <v/>
      </c>
      <c r="Q3017" s="25">
        <f t="shared" si="94"/>
        <v>0</v>
      </c>
      <c r="R3017" s="25" t="e">
        <f>VLOOKUP(O3017,'Currency Balance'!$O$3:$Q$32,3,0)</f>
        <v>#N/A</v>
      </c>
      <c r="S3017" t="e">
        <f t="shared" si="95"/>
        <v>#N/A</v>
      </c>
    </row>
    <row r="3018" spans="1:19">
      <c r="A3018">
        <f>'Previous Trades Import_OMS Quer'!A3018</f>
        <v>0</v>
      </c>
      <c r="B3018">
        <f>'Previous Trades Import_OMS Quer'!B3018</f>
        <v>0</v>
      </c>
      <c r="C3018" s="22">
        <f>'Previous Trades Import_OMS Quer'!C3018</f>
        <v>0</v>
      </c>
      <c r="D3018">
        <f>'Previous Trades Import_OMS Quer'!D3018</f>
        <v>0</v>
      </c>
      <c r="E3018" s="22">
        <f>'Previous Trades Import_OMS Quer'!E3018</f>
        <v>0</v>
      </c>
      <c r="F3018">
        <f>'Previous Trades Import_OMS Quer'!F3018</f>
        <v>0</v>
      </c>
      <c r="G3018">
        <f>'Previous Trades Import_OMS Quer'!G3018</f>
        <v>0</v>
      </c>
      <c r="H3018">
        <f>'Previous Trades Import_OMS Quer'!H3018</f>
        <v>0</v>
      </c>
      <c r="I3018">
        <f>'Previous Trades Import_OMS Quer'!I3018</f>
        <v>0</v>
      </c>
      <c r="J3018">
        <f>'Previous Trades Import_OMS Quer'!J3018</f>
        <v>0</v>
      </c>
      <c r="K3018">
        <f>'Previous Trades Import_OMS Quer'!K3018</f>
        <v>0</v>
      </c>
      <c r="L3018">
        <f>'Previous Trades Import_OMS Quer'!L3018</f>
        <v>0</v>
      </c>
      <c r="M3018">
        <f>'Previous Trades Import_OMS Quer'!M3018</f>
        <v>0</v>
      </c>
      <c r="N3018">
        <f>'Previous Trades Import_OMS Quer'!N3018</f>
        <v>0</v>
      </c>
      <c r="O3018" t="str">
        <f>CLEAN('Previous Trades Import_OMS Quer'!O3018)</f>
        <v/>
      </c>
      <c r="Q3018" s="25">
        <f t="shared" si="94"/>
        <v>0</v>
      </c>
      <c r="R3018" s="25" t="e">
        <f>VLOOKUP(O3018,'Currency Balance'!$O$3:$Q$32,3,0)</f>
        <v>#N/A</v>
      </c>
      <c r="S3018" t="e">
        <f t="shared" si="95"/>
        <v>#N/A</v>
      </c>
    </row>
    <row r="3019" spans="1:19">
      <c r="A3019">
        <f>'Previous Trades Import_OMS Quer'!A3019</f>
        <v>0</v>
      </c>
      <c r="B3019">
        <f>'Previous Trades Import_OMS Quer'!B3019</f>
        <v>0</v>
      </c>
      <c r="C3019" s="22">
        <f>'Previous Trades Import_OMS Quer'!C3019</f>
        <v>0</v>
      </c>
      <c r="D3019">
        <f>'Previous Trades Import_OMS Quer'!D3019</f>
        <v>0</v>
      </c>
      <c r="E3019" s="22">
        <f>'Previous Trades Import_OMS Quer'!E3019</f>
        <v>0</v>
      </c>
      <c r="F3019">
        <f>'Previous Trades Import_OMS Quer'!F3019</f>
        <v>0</v>
      </c>
      <c r="G3019">
        <f>'Previous Trades Import_OMS Quer'!G3019</f>
        <v>0</v>
      </c>
      <c r="H3019">
        <f>'Previous Trades Import_OMS Quer'!H3019</f>
        <v>0</v>
      </c>
      <c r="I3019">
        <f>'Previous Trades Import_OMS Quer'!I3019</f>
        <v>0</v>
      </c>
      <c r="J3019">
        <f>'Previous Trades Import_OMS Quer'!J3019</f>
        <v>0</v>
      </c>
      <c r="K3019">
        <f>'Previous Trades Import_OMS Quer'!K3019</f>
        <v>0</v>
      </c>
      <c r="L3019">
        <f>'Previous Trades Import_OMS Quer'!L3019</f>
        <v>0</v>
      </c>
      <c r="M3019">
        <f>'Previous Trades Import_OMS Quer'!M3019</f>
        <v>0</v>
      </c>
      <c r="N3019">
        <f>'Previous Trades Import_OMS Quer'!N3019</f>
        <v>0</v>
      </c>
      <c r="O3019" t="str">
        <f>CLEAN('Previous Trades Import_OMS Quer'!O3019)</f>
        <v/>
      </c>
      <c r="Q3019" s="25">
        <f t="shared" si="94"/>
        <v>0</v>
      </c>
      <c r="R3019" s="25" t="e">
        <f>VLOOKUP(O3019,'Currency Balance'!$O$3:$Q$32,3,0)</f>
        <v>#N/A</v>
      </c>
      <c r="S3019" t="e">
        <f t="shared" si="95"/>
        <v>#N/A</v>
      </c>
    </row>
    <row r="3020" spans="1:19">
      <c r="A3020">
        <f>'Previous Trades Import_OMS Quer'!A3020</f>
        <v>0</v>
      </c>
      <c r="B3020">
        <f>'Previous Trades Import_OMS Quer'!B3020</f>
        <v>0</v>
      </c>
      <c r="C3020" s="22">
        <f>'Previous Trades Import_OMS Quer'!C3020</f>
        <v>0</v>
      </c>
      <c r="D3020">
        <f>'Previous Trades Import_OMS Quer'!D3020</f>
        <v>0</v>
      </c>
      <c r="E3020" s="22">
        <f>'Previous Trades Import_OMS Quer'!E3020</f>
        <v>0</v>
      </c>
      <c r="F3020">
        <f>'Previous Trades Import_OMS Quer'!F3020</f>
        <v>0</v>
      </c>
      <c r="G3020">
        <f>'Previous Trades Import_OMS Quer'!G3020</f>
        <v>0</v>
      </c>
      <c r="H3020">
        <f>'Previous Trades Import_OMS Quer'!H3020</f>
        <v>0</v>
      </c>
      <c r="I3020">
        <f>'Previous Trades Import_OMS Quer'!I3020</f>
        <v>0</v>
      </c>
      <c r="J3020">
        <f>'Previous Trades Import_OMS Quer'!J3020</f>
        <v>0</v>
      </c>
      <c r="K3020">
        <f>'Previous Trades Import_OMS Quer'!K3020</f>
        <v>0</v>
      </c>
      <c r="L3020">
        <f>'Previous Trades Import_OMS Quer'!L3020</f>
        <v>0</v>
      </c>
      <c r="M3020">
        <f>'Previous Trades Import_OMS Quer'!M3020</f>
        <v>0</v>
      </c>
      <c r="N3020">
        <f>'Previous Trades Import_OMS Quer'!N3020</f>
        <v>0</v>
      </c>
      <c r="O3020" t="str">
        <f>CLEAN('Previous Trades Import_OMS Quer'!O3020)</f>
        <v/>
      </c>
      <c r="Q3020" s="25">
        <f t="shared" si="94"/>
        <v>0</v>
      </c>
      <c r="R3020" s="25" t="e">
        <f>VLOOKUP(O3020,'Currency Balance'!$O$3:$Q$32,3,0)</f>
        <v>#N/A</v>
      </c>
      <c r="S3020" t="e">
        <f t="shared" si="95"/>
        <v>#N/A</v>
      </c>
    </row>
    <row r="3021" spans="1:19">
      <c r="A3021">
        <f>'Previous Trades Import_OMS Quer'!A3021</f>
        <v>0</v>
      </c>
      <c r="B3021">
        <f>'Previous Trades Import_OMS Quer'!B3021</f>
        <v>0</v>
      </c>
      <c r="C3021" s="22">
        <f>'Previous Trades Import_OMS Quer'!C3021</f>
        <v>0</v>
      </c>
      <c r="D3021">
        <f>'Previous Trades Import_OMS Quer'!D3021</f>
        <v>0</v>
      </c>
      <c r="E3021" s="22">
        <f>'Previous Trades Import_OMS Quer'!E3021</f>
        <v>0</v>
      </c>
      <c r="F3021">
        <f>'Previous Trades Import_OMS Quer'!F3021</f>
        <v>0</v>
      </c>
      <c r="G3021">
        <f>'Previous Trades Import_OMS Quer'!G3021</f>
        <v>0</v>
      </c>
      <c r="H3021">
        <f>'Previous Trades Import_OMS Quer'!H3021</f>
        <v>0</v>
      </c>
      <c r="I3021">
        <f>'Previous Trades Import_OMS Quer'!I3021</f>
        <v>0</v>
      </c>
      <c r="J3021">
        <f>'Previous Trades Import_OMS Quer'!J3021</f>
        <v>0</v>
      </c>
      <c r="K3021">
        <f>'Previous Trades Import_OMS Quer'!K3021</f>
        <v>0</v>
      </c>
      <c r="L3021">
        <f>'Previous Trades Import_OMS Quer'!L3021</f>
        <v>0</v>
      </c>
      <c r="M3021">
        <f>'Previous Trades Import_OMS Quer'!M3021</f>
        <v>0</v>
      </c>
      <c r="N3021">
        <f>'Previous Trades Import_OMS Quer'!N3021</f>
        <v>0</v>
      </c>
      <c r="O3021" t="str">
        <f>CLEAN('Previous Trades Import_OMS Quer'!O3021)</f>
        <v/>
      </c>
      <c r="Q3021" s="25">
        <f t="shared" si="94"/>
        <v>0</v>
      </c>
      <c r="R3021" s="25" t="e">
        <f>VLOOKUP(O3021,'Currency Balance'!$O$3:$Q$32,3,0)</f>
        <v>#N/A</v>
      </c>
      <c r="S3021" t="e">
        <f t="shared" si="95"/>
        <v>#N/A</v>
      </c>
    </row>
    <row r="3022" spans="1:19">
      <c r="A3022">
        <f>'Previous Trades Import_OMS Quer'!A3022</f>
        <v>0</v>
      </c>
      <c r="B3022">
        <f>'Previous Trades Import_OMS Quer'!B3022</f>
        <v>0</v>
      </c>
      <c r="C3022" s="22">
        <f>'Previous Trades Import_OMS Quer'!C3022</f>
        <v>0</v>
      </c>
      <c r="D3022">
        <f>'Previous Trades Import_OMS Quer'!D3022</f>
        <v>0</v>
      </c>
      <c r="E3022" s="22">
        <f>'Previous Trades Import_OMS Quer'!E3022</f>
        <v>0</v>
      </c>
      <c r="F3022">
        <f>'Previous Trades Import_OMS Quer'!F3022</f>
        <v>0</v>
      </c>
      <c r="G3022">
        <f>'Previous Trades Import_OMS Quer'!G3022</f>
        <v>0</v>
      </c>
      <c r="H3022">
        <f>'Previous Trades Import_OMS Quer'!H3022</f>
        <v>0</v>
      </c>
      <c r="I3022">
        <f>'Previous Trades Import_OMS Quer'!I3022</f>
        <v>0</v>
      </c>
      <c r="J3022">
        <f>'Previous Trades Import_OMS Quer'!J3022</f>
        <v>0</v>
      </c>
      <c r="K3022">
        <f>'Previous Trades Import_OMS Quer'!K3022</f>
        <v>0</v>
      </c>
      <c r="L3022">
        <f>'Previous Trades Import_OMS Quer'!L3022</f>
        <v>0</v>
      </c>
      <c r="M3022">
        <f>'Previous Trades Import_OMS Quer'!M3022</f>
        <v>0</v>
      </c>
      <c r="N3022">
        <f>'Previous Trades Import_OMS Quer'!N3022</f>
        <v>0</v>
      </c>
      <c r="O3022" t="str">
        <f>CLEAN('Previous Trades Import_OMS Quer'!O3022)</f>
        <v/>
      </c>
      <c r="Q3022" s="25">
        <f t="shared" si="94"/>
        <v>0</v>
      </c>
      <c r="R3022" s="25" t="e">
        <f>VLOOKUP(O3022,'Currency Balance'!$O$3:$Q$32,3,0)</f>
        <v>#N/A</v>
      </c>
      <c r="S3022" t="e">
        <f t="shared" si="95"/>
        <v>#N/A</v>
      </c>
    </row>
    <row r="3023" spans="1:19">
      <c r="A3023">
        <f>'Previous Trades Import_OMS Quer'!A3023</f>
        <v>0</v>
      </c>
      <c r="B3023">
        <f>'Previous Trades Import_OMS Quer'!B3023</f>
        <v>0</v>
      </c>
      <c r="C3023" s="22">
        <f>'Previous Trades Import_OMS Quer'!C3023</f>
        <v>0</v>
      </c>
      <c r="D3023">
        <f>'Previous Trades Import_OMS Quer'!D3023</f>
        <v>0</v>
      </c>
      <c r="E3023" s="22">
        <f>'Previous Trades Import_OMS Quer'!E3023</f>
        <v>0</v>
      </c>
      <c r="F3023">
        <f>'Previous Trades Import_OMS Quer'!F3023</f>
        <v>0</v>
      </c>
      <c r="G3023">
        <f>'Previous Trades Import_OMS Quer'!G3023</f>
        <v>0</v>
      </c>
      <c r="H3023">
        <f>'Previous Trades Import_OMS Quer'!H3023</f>
        <v>0</v>
      </c>
      <c r="I3023">
        <f>'Previous Trades Import_OMS Quer'!I3023</f>
        <v>0</v>
      </c>
      <c r="J3023">
        <f>'Previous Trades Import_OMS Quer'!J3023</f>
        <v>0</v>
      </c>
      <c r="K3023">
        <f>'Previous Trades Import_OMS Quer'!K3023</f>
        <v>0</v>
      </c>
      <c r="L3023">
        <f>'Previous Trades Import_OMS Quer'!L3023</f>
        <v>0</v>
      </c>
      <c r="M3023">
        <f>'Previous Trades Import_OMS Quer'!M3023</f>
        <v>0</v>
      </c>
      <c r="N3023">
        <f>'Previous Trades Import_OMS Quer'!N3023</f>
        <v>0</v>
      </c>
      <c r="O3023" t="str">
        <f>CLEAN('Previous Trades Import_OMS Quer'!O3023)</f>
        <v/>
      </c>
      <c r="Q3023" s="25">
        <f t="shared" si="94"/>
        <v>0</v>
      </c>
      <c r="R3023" s="25" t="e">
        <f>VLOOKUP(O3023,'Currency Balance'!$O$3:$Q$32,3,0)</f>
        <v>#N/A</v>
      </c>
      <c r="S3023" t="e">
        <f t="shared" si="95"/>
        <v>#N/A</v>
      </c>
    </row>
    <row r="3024" spans="1:19">
      <c r="A3024">
        <f>'Previous Trades Import_OMS Quer'!A3024</f>
        <v>0</v>
      </c>
      <c r="B3024">
        <f>'Previous Trades Import_OMS Quer'!B3024</f>
        <v>0</v>
      </c>
      <c r="C3024" s="22">
        <f>'Previous Trades Import_OMS Quer'!C3024</f>
        <v>0</v>
      </c>
      <c r="D3024">
        <f>'Previous Trades Import_OMS Quer'!D3024</f>
        <v>0</v>
      </c>
      <c r="E3024" s="22">
        <f>'Previous Trades Import_OMS Quer'!E3024</f>
        <v>0</v>
      </c>
      <c r="F3024">
        <f>'Previous Trades Import_OMS Quer'!F3024</f>
        <v>0</v>
      </c>
      <c r="G3024">
        <f>'Previous Trades Import_OMS Quer'!G3024</f>
        <v>0</v>
      </c>
      <c r="H3024">
        <f>'Previous Trades Import_OMS Quer'!H3024</f>
        <v>0</v>
      </c>
      <c r="I3024">
        <f>'Previous Trades Import_OMS Quer'!I3024</f>
        <v>0</v>
      </c>
      <c r="J3024">
        <f>'Previous Trades Import_OMS Quer'!J3024</f>
        <v>0</v>
      </c>
      <c r="K3024">
        <f>'Previous Trades Import_OMS Quer'!K3024</f>
        <v>0</v>
      </c>
      <c r="L3024">
        <f>'Previous Trades Import_OMS Quer'!L3024</f>
        <v>0</v>
      </c>
      <c r="M3024">
        <f>'Previous Trades Import_OMS Quer'!M3024</f>
        <v>0</v>
      </c>
      <c r="N3024">
        <f>'Previous Trades Import_OMS Quer'!N3024</f>
        <v>0</v>
      </c>
      <c r="O3024" t="str">
        <f>CLEAN('Previous Trades Import_OMS Quer'!O3024)</f>
        <v/>
      </c>
      <c r="Q3024" s="25">
        <f t="shared" si="94"/>
        <v>0</v>
      </c>
      <c r="R3024" s="25" t="e">
        <f>VLOOKUP(O3024,'Currency Balance'!$O$3:$Q$32,3,0)</f>
        <v>#N/A</v>
      </c>
      <c r="S3024" t="e">
        <f t="shared" si="95"/>
        <v>#N/A</v>
      </c>
    </row>
    <row r="3025" spans="1:19">
      <c r="A3025">
        <f>'Previous Trades Import_OMS Quer'!A3025</f>
        <v>0</v>
      </c>
      <c r="B3025">
        <f>'Previous Trades Import_OMS Quer'!B3025</f>
        <v>0</v>
      </c>
      <c r="C3025" s="22">
        <f>'Previous Trades Import_OMS Quer'!C3025</f>
        <v>0</v>
      </c>
      <c r="D3025">
        <f>'Previous Trades Import_OMS Quer'!D3025</f>
        <v>0</v>
      </c>
      <c r="E3025" s="22">
        <f>'Previous Trades Import_OMS Quer'!E3025</f>
        <v>0</v>
      </c>
      <c r="F3025">
        <f>'Previous Trades Import_OMS Quer'!F3025</f>
        <v>0</v>
      </c>
      <c r="G3025">
        <f>'Previous Trades Import_OMS Quer'!G3025</f>
        <v>0</v>
      </c>
      <c r="H3025">
        <f>'Previous Trades Import_OMS Quer'!H3025</f>
        <v>0</v>
      </c>
      <c r="I3025">
        <f>'Previous Trades Import_OMS Quer'!I3025</f>
        <v>0</v>
      </c>
      <c r="J3025">
        <f>'Previous Trades Import_OMS Quer'!J3025</f>
        <v>0</v>
      </c>
      <c r="K3025">
        <f>'Previous Trades Import_OMS Quer'!K3025</f>
        <v>0</v>
      </c>
      <c r="L3025">
        <f>'Previous Trades Import_OMS Quer'!L3025</f>
        <v>0</v>
      </c>
      <c r="M3025">
        <f>'Previous Trades Import_OMS Quer'!M3025</f>
        <v>0</v>
      </c>
      <c r="N3025">
        <f>'Previous Trades Import_OMS Quer'!N3025</f>
        <v>0</v>
      </c>
      <c r="O3025" t="str">
        <f>CLEAN('Previous Trades Import_OMS Quer'!O3025)</f>
        <v/>
      </c>
      <c r="Q3025" s="25">
        <f t="shared" si="94"/>
        <v>0</v>
      </c>
      <c r="R3025" s="25" t="e">
        <f>VLOOKUP(O3025,'Currency Balance'!$O$3:$Q$32,3,0)</f>
        <v>#N/A</v>
      </c>
      <c r="S3025" t="e">
        <f t="shared" si="95"/>
        <v>#N/A</v>
      </c>
    </row>
    <row r="3026" spans="1:19">
      <c r="A3026">
        <f>'Previous Trades Import_OMS Quer'!A3026</f>
        <v>0</v>
      </c>
      <c r="B3026">
        <f>'Previous Trades Import_OMS Quer'!B3026</f>
        <v>0</v>
      </c>
      <c r="C3026" s="22">
        <f>'Previous Trades Import_OMS Quer'!C3026</f>
        <v>0</v>
      </c>
      <c r="D3026">
        <f>'Previous Trades Import_OMS Quer'!D3026</f>
        <v>0</v>
      </c>
      <c r="E3026" s="22">
        <f>'Previous Trades Import_OMS Quer'!E3026</f>
        <v>0</v>
      </c>
      <c r="F3026">
        <f>'Previous Trades Import_OMS Quer'!F3026</f>
        <v>0</v>
      </c>
      <c r="G3026">
        <f>'Previous Trades Import_OMS Quer'!G3026</f>
        <v>0</v>
      </c>
      <c r="H3026">
        <f>'Previous Trades Import_OMS Quer'!H3026</f>
        <v>0</v>
      </c>
      <c r="I3026">
        <f>'Previous Trades Import_OMS Quer'!I3026</f>
        <v>0</v>
      </c>
      <c r="J3026">
        <f>'Previous Trades Import_OMS Quer'!J3026</f>
        <v>0</v>
      </c>
      <c r="K3026">
        <f>'Previous Trades Import_OMS Quer'!K3026</f>
        <v>0</v>
      </c>
      <c r="L3026">
        <f>'Previous Trades Import_OMS Quer'!L3026</f>
        <v>0</v>
      </c>
      <c r="M3026">
        <f>'Previous Trades Import_OMS Quer'!M3026</f>
        <v>0</v>
      </c>
      <c r="N3026">
        <f>'Previous Trades Import_OMS Quer'!N3026</f>
        <v>0</v>
      </c>
      <c r="O3026" t="str">
        <f>CLEAN('Previous Trades Import_OMS Quer'!O3026)</f>
        <v/>
      </c>
      <c r="Q3026" s="25">
        <f t="shared" si="94"/>
        <v>0</v>
      </c>
      <c r="R3026" s="25" t="e">
        <f>VLOOKUP(O3026,'Currency Balance'!$O$3:$Q$32,3,0)</f>
        <v>#N/A</v>
      </c>
      <c r="S3026" t="e">
        <f t="shared" si="95"/>
        <v>#N/A</v>
      </c>
    </row>
    <row r="3027" spans="1:19">
      <c r="A3027">
        <f>'Previous Trades Import_OMS Quer'!A3027</f>
        <v>0</v>
      </c>
      <c r="B3027">
        <f>'Previous Trades Import_OMS Quer'!B3027</f>
        <v>0</v>
      </c>
      <c r="C3027" s="22">
        <f>'Previous Trades Import_OMS Quer'!C3027</f>
        <v>0</v>
      </c>
      <c r="D3027">
        <f>'Previous Trades Import_OMS Quer'!D3027</f>
        <v>0</v>
      </c>
      <c r="E3027" s="22">
        <f>'Previous Trades Import_OMS Quer'!E3027</f>
        <v>0</v>
      </c>
      <c r="F3027">
        <f>'Previous Trades Import_OMS Quer'!F3027</f>
        <v>0</v>
      </c>
      <c r="G3027">
        <f>'Previous Trades Import_OMS Quer'!G3027</f>
        <v>0</v>
      </c>
      <c r="H3027">
        <f>'Previous Trades Import_OMS Quer'!H3027</f>
        <v>0</v>
      </c>
      <c r="I3027">
        <f>'Previous Trades Import_OMS Quer'!I3027</f>
        <v>0</v>
      </c>
      <c r="J3027">
        <f>'Previous Trades Import_OMS Quer'!J3027</f>
        <v>0</v>
      </c>
      <c r="K3027">
        <f>'Previous Trades Import_OMS Quer'!K3027</f>
        <v>0</v>
      </c>
      <c r="L3027">
        <f>'Previous Trades Import_OMS Quer'!L3027</f>
        <v>0</v>
      </c>
      <c r="M3027">
        <f>'Previous Trades Import_OMS Quer'!M3027</f>
        <v>0</v>
      </c>
      <c r="N3027">
        <f>'Previous Trades Import_OMS Quer'!N3027</f>
        <v>0</v>
      </c>
      <c r="O3027" t="str">
        <f>CLEAN('Previous Trades Import_OMS Quer'!O3027)</f>
        <v/>
      </c>
      <c r="Q3027" s="25">
        <f t="shared" si="94"/>
        <v>0</v>
      </c>
      <c r="R3027" s="25" t="e">
        <f>VLOOKUP(O3027,'Currency Balance'!$O$3:$Q$32,3,0)</f>
        <v>#N/A</v>
      </c>
      <c r="S3027" t="e">
        <f t="shared" si="95"/>
        <v>#N/A</v>
      </c>
    </row>
    <row r="3028" spans="1:19">
      <c r="A3028">
        <f>'Previous Trades Import_OMS Quer'!A3028</f>
        <v>0</v>
      </c>
      <c r="B3028">
        <f>'Previous Trades Import_OMS Quer'!B3028</f>
        <v>0</v>
      </c>
      <c r="C3028" s="22">
        <f>'Previous Trades Import_OMS Quer'!C3028</f>
        <v>0</v>
      </c>
      <c r="D3028">
        <f>'Previous Trades Import_OMS Quer'!D3028</f>
        <v>0</v>
      </c>
      <c r="E3028" s="22">
        <f>'Previous Trades Import_OMS Quer'!E3028</f>
        <v>0</v>
      </c>
      <c r="F3028">
        <f>'Previous Trades Import_OMS Quer'!F3028</f>
        <v>0</v>
      </c>
      <c r="G3028">
        <f>'Previous Trades Import_OMS Quer'!G3028</f>
        <v>0</v>
      </c>
      <c r="H3028">
        <f>'Previous Trades Import_OMS Quer'!H3028</f>
        <v>0</v>
      </c>
      <c r="I3028">
        <f>'Previous Trades Import_OMS Quer'!I3028</f>
        <v>0</v>
      </c>
      <c r="J3028">
        <f>'Previous Trades Import_OMS Quer'!J3028</f>
        <v>0</v>
      </c>
      <c r="K3028">
        <f>'Previous Trades Import_OMS Quer'!K3028</f>
        <v>0</v>
      </c>
      <c r="L3028">
        <f>'Previous Trades Import_OMS Quer'!L3028</f>
        <v>0</v>
      </c>
      <c r="M3028">
        <f>'Previous Trades Import_OMS Quer'!M3028</f>
        <v>0</v>
      </c>
      <c r="N3028">
        <f>'Previous Trades Import_OMS Quer'!N3028</f>
        <v>0</v>
      </c>
      <c r="O3028" t="str">
        <f>CLEAN('Previous Trades Import_OMS Quer'!O3028)</f>
        <v/>
      </c>
      <c r="Q3028" s="25">
        <f t="shared" si="94"/>
        <v>0</v>
      </c>
      <c r="R3028" s="25" t="e">
        <f>VLOOKUP(O3028,'Currency Balance'!$O$3:$Q$32,3,0)</f>
        <v>#N/A</v>
      </c>
      <c r="S3028" t="e">
        <f t="shared" si="95"/>
        <v>#N/A</v>
      </c>
    </row>
    <row r="3029" spans="1:19">
      <c r="A3029">
        <f>'Previous Trades Import_OMS Quer'!A3029</f>
        <v>0</v>
      </c>
      <c r="B3029">
        <f>'Previous Trades Import_OMS Quer'!B3029</f>
        <v>0</v>
      </c>
      <c r="C3029" s="22">
        <f>'Previous Trades Import_OMS Quer'!C3029</f>
        <v>0</v>
      </c>
      <c r="D3029">
        <f>'Previous Trades Import_OMS Quer'!D3029</f>
        <v>0</v>
      </c>
      <c r="E3029" s="22">
        <f>'Previous Trades Import_OMS Quer'!E3029</f>
        <v>0</v>
      </c>
      <c r="F3029">
        <f>'Previous Trades Import_OMS Quer'!F3029</f>
        <v>0</v>
      </c>
      <c r="G3029">
        <f>'Previous Trades Import_OMS Quer'!G3029</f>
        <v>0</v>
      </c>
      <c r="H3029">
        <f>'Previous Trades Import_OMS Quer'!H3029</f>
        <v>0</v>
      </c>
      <c r="I3029">
        <f>'Previous Trades Import_OMS Quer'!I3029</f>
        <v>0</v>
      </c>
      <c r="J3029">
        <f>'Previous Trades Import_OMS Quer'!J3029</f>
        <v>0</v>
      </c>
      <c r="K3029">
        <f>'Previous Trades Import_OMS Quer'!K3029</f>
        <v>0</v>
      </c>
      <c r="L3029">
        <f>'Previous Trades Import_OMS Quer'!L3029</f>
        <v>0</v>
      </c>
      <c r="M3029">
        <f>'Previous Trades Import_OMS Quer'!M3029</f>
        <v>0</v>
      </c>
      <c r="N3029">
        <f>'Previous Trades Import_OMS Quer'!N3029</f>
        <v>0</v>
      </c>
      <c r="O3029" t="str">
        <f>CLEAN('Previous Trades Import_OMS Quer'!O3029)</f>
        <v/>
      </c>
      <c r="Q3029" s="25">
        <f t="shared" si="94"/>
        <v>0</v>
      </c>
      <c r="R3029" s="25" t="e">
        <f>VLOOKUP(O3029,'Currency Balance'!$O$3:$Q$32,3,0)</f>
        <v>#N/A</v>
      </c>
      <c r="S3029" t="e">
        <f t="shared" si="95"/>
        <v>#N/A</v>
      </c>
    </row>
    <row r="3030" spans="1:19">
      <c r="A3030">
        <f>'Previous Trades Import_OMS Quer'!A3030</f>
        <v>0</v>
      </c>
      <c r="B3030">
        <f>'Previous Trades Import_OMS Quer'!B3030</f>
        <v>0</v>
      </c>
      <c r="C3030" s="22">
        <f>'Previous Trades Import_OMS Quer'!C3030</f>
        <v>0</v>
      </c>
      <c r="D3030">
        <f>'Previous Trades Import_OMS Quer'!D3030</f>
        <v>0</v>
      </c>
      <c r="E3030" s="22">
        <f>'Previous Trades Import_OMS Quer'!E3030</f>
        <v>0</v>
      </c>
      <c r="F3030">
        <f>'Previous Trades Import_OMS Quer'!F3030</f>
        <v>0</v>
      </c>
      <c r="G3030">
        <f>'Previous Trades Import_OMS Quer'!G3030</f>
        <v>0</v>
      </c>
      <c r="H3030">
        <f>'Previous Trades Import_OMS Quer'!H3030</f>
        <v>0</v>
      </c>
      <c r="I3030">
        <f>'Previous Trades Import_OMS Quer'!I3030</f>
        <v>0</v>
      </c>
      <c r="J3030">
        <f>'Previous Trades Import_OMS Quer'!J3030</f>
        <v>0</v>
      </c>
      <c r="K3030">
        <f>'Previous Trades Import_OMS Quer'!K3030</f>
        <v>0</v>
      </c>
      <c r="L3030">
        <f>'Previous Trades Import_OMS Quer'!L3030</f>
        <v>0</v>
      </c>
      <c r="M3030">
        <f>'Previous Trades Import_OMS Quer'!M3030</f>
        <v>0</v>
      </c>
      <c r="N3030">
        <f>'Previous Trades Import_OMS Quer'!N3030</f>
        <v>0</v>
      </c>
      <c r="O3030" t="str">
        <f>CLEAN('Previous Trades Import_OMS Quer'!O3030)</f>
        <v/>
      </c>
      <c r="Q3030" s="25">
        <f t="shared" si="94"/>
        <v>0</v>
      </c>
      <c r="R3030" s="25" t="e">
        <f>VLOOKUP(O3030,'Currency Balance'!$O$3:$Q$32,3,0)</f>
        <v>#N/A</v>
      </c>
      <c r="S3030" t="e">
        <f t="shared" si="95"/>
        <v>#N/A</v>
      </c>
    </row>
    <row r="3031" spans="1:19">
      <c r="A3031">
        <f>'Previous Trades Import_OMS Quer'!A3031</f>
        <v>0</v>
      </c>
      <c r="B3031">
        <f>'Previous Trades Import_OMS Quer'!B3031</f>
        <v>0</v>
      </c>
      <c r="C3031" s="22">
        <f>'Previous Trades Import_OMS Quer'!C3031</f>
        <v>0</v>
      </c>
      <c r="D3031">
        <f>'Previous Trades Import_OMS Quer'!D3031</f>
        <v>0</v>
      </c>
      <c r="E3031" s="22">
        <f>'Previous Trades Import_OMS Quer'!E3031</f>
        <v>0</v>
      </c>
      <c r="F3031">
        <f>'Previous Trades Import_OMS Quer'!F3031</f>
        <v>0</v>
      </c>
      <c r="G3031">
        <f>'Previous Trades Import_OMS Quer'!G3031</f>
        <v>0</v>
      </c>
      <c r="H3031">
        <f>'Previous Trades Import_OMS Quer'!H3031</f>
        <v>0</v>
      </c>
      <c r="I3031">
        <f>'Previous Trades Import_OMS Quer'!I3031</f>
        <v>0</v>
      </c>
      <c r="J3031">
        <f>'Previous Trades Import_OMS Quer'!J3031</f>
        <v>0</v>
      </c>
      <c r="K3031">
        <f>'Previous Trades Import_OMS Quer'!K3031</f>
        <v>0</v>
      </c>
      <c r="L3031">
        <f>'Previous Trades Import_OMS Quer'!L3031</f>
        <v>0</v>
      </c>
      <c r="M3031">
        <f>'Previous Trades Import_OMS Quer'!M3031</f>
        <v>0</v>
      </c>
      <c r="N3031">
        <f>'Previous Trades Import_OMS Quer'!N3031</f>
        <v>0</v>
      </c>
      <c r="O3031" t="str">
        <f>CLEAN('Previous Trades Import_OMS Quer'!O3031)</f>
        <v/>
      </c>
      <c r="Q3031" s="25">
        <f t="shared" si="94"/>
        <v>0</v>
      </c>
      <c r="R3031" s="25" t="e">
        <f>VLOOKUP(O3031,'Currency Balance'!$O$3:$Q$32,3,0)</f>
        <v>#N/A</v>
      </c>
      <c r="S3031" t="e">
        <f t="shared" si="95"/>
        <v>#N/A</v>
      </c>
    </row>
    <row r="3032" spans="1:19">
      <c r="A3032">
        <f>'Previous Trades Import_OMS Quer'!A3032</f>
        <v>0</v>
      </c>
      <c r="B3032">
        <f>'Previous Trades Import_OMS Quer'!B3032</f>
        <v>0</v>
      </c>
      <c r="C3032" s="22">
        <f>'Previous Trades Import_OMS Quer'!C3032</f>
        <v>0</v>
      </c>
      <c r="D3032">
        <f>'Previous Trades Import_OMS Quer'!D3032</f>
        <v>0</v>
      </c>
      <c r="E3032" s="22">
        <f>'Previous Trades Import_OMS Quer'!E3032</f>
        <v>0</v>
      </c>
      <c r="F3032">
        <f>'Previous Trades Import_OMS Quer'!F3032</f>
        <v>0</v>
      </c>
      <c r="G3032">
        <f>'Previous Trades Import_OMS Quer'!G3032</f>
        <v>0</v>
      </c>
      <c r="H3032">
        <f>'Previous Trades Import_OMS Quer'!H3032</f>
        <v>0</v>
      </c>
      <c r="I3032">
        <f>'Previous Trades Import_OMS Quer'!I3032</f>
        <v>0</v>
      </c>
      <c r="J3032">
        <f>'Previous Trades Import_OMS Quer'!J3032</f>
        <v>0</v>
      </c>
      <c r="K3032">
        <f>'Previous Trades Import_OMS Quer'!K3032</f>
        <v>0</v>
      </c>
      <c r="L3032">
        <f>'Previous Trades Import_OMS Quer'!L3032</f>
        <v>0</v>
      </c>
      <c r="M3032">
        <f>'Previous Trades Import_OMS Quer'!M3032</f>
        <v>0</v>
      </c>
      <c r="N3032">
        <f>'Previous Trades Import_OMS Quer'!N3032</f>
        <v>0</v>
      </c>
      <c r="O3032" t="str">
        <f>CLEAN('Previous Trades Import_OMS Quer'!O3032)</f>
        <v/>
      </c>
      <c r="Q3032" s="25">
        <f t="shared" si="94"/>
        <v>0</v>
      </c>
      <c r="R3032" s="25" t="e">
        <f>VLOOKUP(O3032,'Currency Balance'!$O$3:$Q$32,3,0)</f>
        <v>#N/A</v>
      </c>
      <c r="S3032" t="e">
        <f t="shared" si="95"/>
        <v>#N/A</v>
      </c>
    </row>
    <row r="3033" spans="1:19">
      <c r="A3033">
        <f>'Previous Trades Import_OMS Quer'!A3033</f>
        <v>0</v>
      </c>
      <c r="B3033">
        <f>'Previous Trades Import_OMS Quer'!B3033</f>
        <v>0</v>
      </c>
      <c r="C3033" s="22">
        <f>'Previous Trades Import_OMS Quer'!C3033</f>
        <v>0</v>
      </c>
      <c r="D3033">
        <f>'Previous Trades Import_OMS Quer'!D3033</f>
        <v>0</v>
      </c>
      <c r="E3033" s="22">
        <f>'Previous Trades Import_OMS Quer'!E3033</f>
        <v>0</v>
      </c>
      <c r="F3033">
        <f>'Previous Trades Import_OMS Quer'!F3033</f>
        <v>0</v>
      </c>
      <c r="G3033">
        <f>'Previous Trades Import_OMS Quer'!G3033</f>
        <v>0</v>
      </c>
      <c r="H3033">
        <f>'Previous Trades Import_OMS Quer'!H3033</f>
        <v>0</v>
      </c>
      <c r="I3033">
        <f>'Previous Trades Import_OMS Quer'!I3033</f>
        <v>0</v>
      </c>
      <c r="J3033">
        <f>'Previous Trades Import_OMS Quer'!J3033</f>
        <v>0</v>
      </c>
      <c r="K3033">
        <f>'Previous Trades Import_OMS Quer'!K3033</f>
        <v>0</v>
      </c>
      <c r="L3033">
        <f>'Previous Trades Import_OMS Quer'!L3033</f>
        <v>0</v>
      </c>
      <c r="M3033">
        <f>'Previous Trades Import_OMS Quer'!M3033</f>
        <v>0</v>
      </c>
      <c r="N3033">
        <f>'Previous Trades Import_OMS Quer'!N3033</f>
        <v>0</v>
      </c>
      <c r="O3033" t="str">
        <f>CLEAN('Previous Trades Import_OMS Quer'!O3033)</f>
        <v/>
      </c>
      <c r="Q3033" s="25">
        <f t="shared" si="94"/>
        <v>0</v>
      </c>
      <c r="R3033" s="25" t="e">
        <f>VLOOKUP(O3033,'Currency Balance'!$O$3:$Q$32,3,0)</f>
        <v>#N/A</v>
      </c>
      <c r="S3033" t="e">
        <f t="shared" si="95"/>
        <v>#N/A</v>
      </c>
    </row>
    <row r="3034" spans="1:19">
      <c r="A3034">
        <f>'Previous Trades Import_OMS Quer'!A3034</f>
        <v>0</v>
      </c>
      <c r="B3034">
        <f>'Previous Trades Import_OMS Quer'!B3034</f>
        <v>0</v>
      </c>
      <c r="C3034" s="22">
        <f>'Previous Trades Import_OMS Quer'!C3034</f>
        <v>0</v>
      </c>
      <c r="D3034">
        <f>'Previous Trades Import_OMS Quer'!D3034</f>
        <v>0</v>
      </c>
      <c r="E3034" s="22">
        <f>'Previous Trades Import_OMS Quer'!E3034</f>
        <v>0</v>
      </c>
      <c r="F3034">
        <f>'Previous Trades Import_OMS Quer'!F3034</f>
        <v>0</v>
      </c>
      <c r="G3034">
        <f>'Previous Trades Import_OMS Quer'!G3034</f>
        <v>0</v>
      </c>
      <c r="H3034">
        <f>'Previous Trades Import_OMS Quer'!H3034</f>
        <v>0</v>
      </c>
      <c r="I3034">
        <f>'Previous Trades Import_OMS Quer'!I3034</f>
        <v>0</v>
      </c>
      <c r="J3034">
        <f>'Previous Trades Import_OMS Quer'!J3034</f>
        <v>0</v>
      </c>
      <c r="K3034">
        <f>'Previous Trades Import_OMS Quer'!K3034</f>
        <v>0</v>
      </c>
      <c r="L3034">
        <f>'Previous Trades Import_OMS Quer'!L3034</f>
        <v>0</v>
      </c>
      <c r="M3034">
        <f>'Previous Trades Import_OMS Quer'!M3034</f>
        <v>0</v>
      </c>
      <c r="N3034">
        <f>'Previous Trades Import_OMS Quer'!N3034</f>
        <v>0</v>
      </c>
      <c r="O3034" t="str">
        <f>CLEAN('Previous Trades Import_OMS Quer'!O3034)</f>
        <v/>
      </c>
      <c r="Q3034" s="25">
        <f t="shared" si="94"/>
        <v>0</v>
      </c>
      <c r="R3034" s="25" t="e">
        <f>VLOOKUP(O3034,'Currency Balance'!$O$3:$Q$32,3,0)</f>
        <v>#N/A</v>
      </c>
      <c r="S3034" t="e">
        <f t="shared" si="95"/>
        <v>#N/A</v>
      </c>
    </row>
    <row r="3035" spans="1:19">
      <c r="A3035">
        <f>'Previous Trades Import_OMS Quer'!A3035</f>
        <v>0</v>
      </c>
      <c r="B3035">
        <f>'Previous Trades Import_OMS Quer'!B3035</f>
        <v>0</v>
      </c>
      <c r="C3035" s="22">
        <f>'Previous Trades Import_OMS Quer'!C3035</f>
        <v>0</v>
      </c>
      <c r="D3035">
        <f>'Previous Trades Import_OMS Quer'!D3035</f>
        <v>0</v>
      </c>
      <c r="E3035" s="22">
        <f>'Previous Trades Import_OMS Quer'!E3035</f>
        <v>0</v>
      </c>
      <c r="F3035">
        <f>'Previous Trades Import_OMS Quer'!F3035</f>
        <v>0</v>
      </c>
      <c r="G3035">
        <f>'Previous Trades Import_OMS Quer'!G3035</f>
        <v>0</v>
      </c>
      <c r="H3035">
        <f>'Previous Trades Import_OMS Quer'!H3035</f>
        <v>0</v>
      </c>
      <c r="I3035">
        <f>'Previous Trades Import_OMS Quer'!I3035</f>
        <v>0</v>
      </c>
      <c r="J3035">
        <f>'Previous Trades Import_OMS Quer'!J3035</f>
        <v>0</v>
      </c>
      <c r="K3035">
        <f>'Previous Trades Import_OMS Quer'!K3035</f>
        <v>0</v>
      </c>
      <c r="L3035">
        <f>'Previous Trades Import_OMS Quer'!L3035</f>
        <v>0</v>
      </c>
      <c r="M3035">
        <f>'Previous Trades Import_OMS Quer'!M3035</f>
        <v>0</v>
      </c>
      <c r="N3035">
        <f>'Previous Trades Import_OMS Quer'!N3035</f>
        <v>0</v>
      </c>
      <c r="O3035" t="str">
        <f>CLEAN('Previous Trades Import_OMS Quer'!O3035)</f>
        <v/>
      </c>
      <c r="Q3035" s="25">
        <f t="shared" si="94"/>
        <v>0</v>
      </c>
      <c r="R3035" s="25" t="e">
        <f>VLOOKUP(O3035,'Currency Balance'!$O$3:$Q$32,3,0)</f>
        <v>#N/A</v>
      </c>
      <c r="S3035" t="e">
        <f t="shared" si="95"/>
        <v>#N/A</v>
      </c>
    </row>
    <row r="3036" spans="1:19">
      <c r="A3036">
        <f>'Previous Trades Import_OMS Quer'!A3036</f>
        <v>0</v>
      </c>
      <c r="B3036">
        <f>'Previous Trades Import_OMS Quer'!B3036</f>
        <v>0</v>
      </c>
      <c r="C3036" s="22">
        <f>'Previous Trades Import_OMS Quer'!C3036</f>
        <v>0</v>
      </c>
      <c r="D3036">
        <f>'Previous Trades Import_OMS Quer'!D3036</f>
        <v>0</v>
      </c>
      <c r="E3036" s="22">
        <f>'Previous Trades Import_OMS Quer'!E3036</f>
        <v>0</v>
      </c>
      <c r="F3036">
        <f>'Previous Trades Import_OMS Quer'!F3036</f>
        <v>0</v>
      </c>
      <c r="G3036">
        <f>'Previous Trades Import_OMS Quer'!G3036</f>
        <v>0</v>
      </c>
      <c r="H3036">
        <f>'Previous Trades Import_OMS Quer'!H3036</f>
        <v>0</v>
      </c>
      <c r="I3036">
        <f>'Previous Trades Import_OMS Quer'!I3036</f>
        <v>0</v>
      </c>
      <c r="J3036">
        <f>'Previous Trades Import_OMS Quer'!J3036</f>
        <v>0</v>
      </c>
      <c r="K3036">
        <f>'Previous Trades Import_OMS Quer'!K3036</f>
        <v>0</v>
      </c>
      <c r="L3036">
        <f>'Previous Trades Import_OMS Quer'!L3036</f>
        <v>0</v>
      </c>
      <c r="M3036">
        <f>'Previous Trades Import_OMS Quer'!M3036</f>
        <v>0</v>
      </c>
      <c r="N3036">
        <f>'Previous Trades Import_OMS Quer'!N3036</f>
        <v>0</v>
      </c>
      <c r="O3036" t="str">
        <f>CLEAN('Previous Trades Import_OMS Quer'!O3036)</f>
        <v/>
      </c>
      <c r="Q3036" s="25">
        <f t="shared" si="94"/>
        <v>0</v>
      </c>
      <c r="R3036" s="25" t="e">
        <f>VLOOKUP(O3036,'Currency Balance'!$O$3:$Q$32,3,0)</f>
        <v>#N/A</v>
      </c>
      <c r="S3036" t="e">
        <f t="shared" si="95"/>
        <v>#N/A</v>
      </c>
    </row>
    <row r="3037" spans="1:19">
      <c r="A3037">
        <f>'Previous Trades Import_OMS Quer'!A3037</f>
        <v>0</v>
      </c>
      <c r="B3037">
        <f>'Previous Trades Import_OMS Quer'!B3037</f>
        <v>0</v>
      </c>
      <c r="C3037" s="22">
        <f>'Previous Trades Import_OMS Quer'!C3037</f>
        <v>0</v>
      </c>
      <c r="D3037">
        <f>'Previous Trades Import_OMS Quer'!D3037</f>
        <v>0</v>
      </c>
      <c r="E3037" s="22">
        <f>'Previous Trades Import_OMS Quer'!E3037</f>
        <v>0</v>
      </c>
      <c r="F3037">
        <f>'Previous Trades Import_OMS Quer'!F3037</f>
        <v>0</v>
      </c>
      <c r="G3037">
        <f>'Previous Trades Import_OMS Quer'!G3037</f>
        <v>0</v>
      </c>
      <c r="H3037">
        <f>'Previous Trades Import_OMS Quer'!H3037</f>
        <v>0</v>
      </c>
      <c r="I3037">
        <f>'Previous Trades Import_OMS Quer'!I3037</f>
        <v>0</v>
      </c>
      <c r="J3037">
        <f>'Previous Trades Import_OMS Quer'!J3037</f>
        <v>0</v>
      </c>
      <c r="K3037">
        <f>'Previous Trades Import_OMS Quer'!K3037</f>
        <v>0</v>
      </c>
      <c r="L3037">
        <f>'Previous Trades Import_OMS Quer'!L3037</f>
        <v>0</v>
      </c>
      <c r="M3037">
        <f>'Previous Trades Import_OMS Quer'!M3037</f>
        <v>0</v>
      </c>
      <c r="N3037">
        <f>'Previous Trades Import_OMS Quer'!N3037</f>
        <v>0</v>
      </c>
      <c r="O3037" t="str">
        <f>CLEAN('Previous Trades Import_OMS Quer'!O3037)</f>
        <v/>
      </c>
      <c r="Q3037" s="25">
        <f t="shared" si="94"/>
        <v>0</v>
      </c>
      <c r="R3037" s="25" t="e">
        <f>VLOOKUP(O3037,'Currency Balance'!$O$3:$Q$32,3,0)</f>
        <v>#N/A</v>
      </c>
      <c r="S3037" t="e">
        <f t="shared" si="95"/>
        <v>#N/A</v>
      </c>
    </row>
    <row r="3038" spans="1:19">
      <c r="A3038">
        <f>'Previous Trades Import_OMS Quer'!A3038</f>
        <v>0</v>
      </c>
      <c r="B3038">
        <f>'Previous Trades Import_OMS Quer'!B3038</f>
        <v>0</v>
      </c>
      <c r="C3038" s="22">
        <f>'Previous Trades Import_OMS Quer'!C3038</f>
        <v>0</v>
      </c>
      <c r="D3038">
        <f>'Previous Trades Import_OMS Quer'!D3038</f>
        <v>0</v>
      </c>
      <c r="E3038" s="22">
        <f>'Previous Trades Import_OMS Quer'!E3038</f>
        <v>0</v>
      </c>
      <c r="F3038">
        <f>'Previous Trades Import_OMS Quer'!F3038</f>
        <v>0</v>
      </c>
      <c r="G3038">
        <f>'Previous Trades Import_OMS Quer'!G3038</f>
        <v>0</v>
      </c>
      <c r="H3038">
        <f>'Previous Trades Import_OMS Quer'!H3038</f>
        <v>0</v>
      </c>
      <c r="I3038">
        <f>'Previous Trades Import_OMS Quer'!I3038</f>
        <v>0</v>
      </c>
      <c r="J3038">
        <f>'Previous Trades Import_OMS Quer'!J3038</f>
        <v>0</v>
      </c>
      <c r="K3038">
        <f>'Previous Trades Import_OMS Quer'!K3038</f>
        <v>0</v>
      </c>
      <c r="L3038">
        <f>'Previous Trades Import_OMS Quer'!L3038</f>
        <v>0</v>
      </c>
      <c r="M3038">
        <f>'Previous Trades Import_OMS Quer'!M3038</f>
        <v>0</v>
      </c>
      <c r="N3038">
        <f>'Previous Trades Import_OMS Quer'!N3038</f>
        <v>0</v>
      </c>
      <c r="O3038" t="str">
        <f>CLEAN('Previous Trades Import_OMS Quer'!O3038)</f>
        <v/>
      </c>
      <c r="Q3038" s="25">
        <f t="shared" si="94"/>
        <v>0</v>
      </c>
      <c r="R3038" s="25" t="e">
        <f>VLOOKUP(O3038,'Currency Balance'!$O$3:$Q$32,3,0)</f>
        <v>#N/A</v>
      </c>
      <c r="S3038" t="e">
        <f t="shared" si="95"/>
        <v>#N/A</v>
      </c>
    </row>
    <row r="3039" spans="1:19">
      <c r="A3039">
        <f>'Previous Trades Import_OMS Quer'!A3039</f>
        <v>0</v>
      </c>
      <c r="B3039">
        <f>'Previous Trades Import_OMS Quer'!B3039</f>
        <v>0</v>
      </c>
      <c r="C3039" s="22">
        <f>'Previous Trades Import_OMS Quer'!C3039</f>
        <v>0</v>
      </c>
      <c r="D3039">
        <f>'Previous Trades Import_OMS Quer'!D3039</f>
        <v>0</v>
      </c>
      <c r="E3039" s="22">
        <f>'Previous Trades Import_OMS Quer'!E3039</f>
        <v>0</v>
      </c>
      <c r="F3039">
        <f>'Previous Trades Import_OMS Quer'!F3039</f>
        <v>0</v>
      </c>
      <c r="G3039">
        <f>'Previous Trades Import_OMS Quer'!G3039</f>
        <v>0</v>
      </c>
      <c r="H3039">
        <f>'Previous Trades Import_OMS Quer'!H3039</f>
        <v>0</v>
      </c>
      <c r="I3039">
        <f>'Previous Trades Import_OMS Quer'!I3039</f>
        <v>0</v>
      </c>
      <c r="J3039">
        <f>'Previous Trades Import_OMS Quer'!J3039</f>
        <v>0</v>
      </c>
      <c r="K3039">
        <f>'Previous Trades Import_OMS Quer'!K3039</f>
        <v>0</v>
      </c>
      <c r="L3039">
        <f>'Previous Trades Import_OMS Quer'!L3039</f>
        <v>0</v>
      </c>
      <c r="M3039">
        <f>'Previous Trades Import_OMS Quer'!M3039</f>
        <v>0</v>
      </c>
      <c r="N3039">
        <f>'Previous Trades Import_OMS Quer'!N3039</f>
        <v>0</v>
      </c>
      <c r="O3039" t="str">
        <f>CLEAN('Previous Trades Import_OMS Quer'!O3039)</f>
        <v/>
      </c>
      <c r="Q3039" s="25">
        <f t="shared" si="94"/>
        <v>0</v>
      </c>
      <c r="R3039" s="25" t="e">
        <f>VLOOKUP(O3039,'Currency Balance'!$O$3:$Q$32,3,0)</f>
        <v>#N/A</v>
      </c>
      <c r="S3039" t="e">
        <f t="shared" si="95"/>
        <v>#N/A</v>
      </c>
    </row>
    <row r="3040" spans="1:19">
      <c r="A3040">
        <f>'Previous Trades Import_OMS Quer'!A3040</f>
        <v>0</v>
      </c>
      <c r="B3040">
        <f>'Previous Trades Import_OMS Quer'!B3040</f>
        <v>0</v>
      </c>
      <c r="C3040" s="22">
        <f>'Previous Trades Import_OMS Quer'!C3040</f>
        <v>0</v>
      </c>
      <c r="D3040">
        <f>'Previous Trades Import_OMS Quer'!D3040</f>
        <v>0</v>
      </c>
      <c r="E3040" s="22">
        <f>'Previous Trades Import_OMS Quer'!E3040</f>
        <v>0</v>
      </c>
      <c r="F3040">
        <f>'Previous Trades Import_OMS Quer'!F3040</f>
        <v>0</v>
      </c>
      <c r="G3040">
        <f>'Previous Trades Import_OMS Quer'!G3040</f>
        <v>0</v>
      </c>
      <c r="H3040">
        <f>'Previous Trades Import_OMS Quer'!H3040</f>
        <v>0</v>
      </c>
      <c r="I3040">
        <f>'Previous Trades Import_OMS Quer'!I3040</f>
        <v>0</v>
      </c>
      <c r="J3040">
        <f>'Previous Trades Import_OMS Quer'!J3040</f>
        <v>0</v>
      </c>
      <c r="K3040">
        <f>'Previous Trades Import_OMS Quer'!K3040</f>
        <v>0</v>
      </c>
      <c r="L3040">
        <f>'Previous Trades Import_OMS Quer'!L3040</f>
        <v>0</v>
      </c>
      <c r="M3040">
        <f>'Previous Trades Import_OMS Quer'!M3040</f>
        <v>0</v>
      </c>
      <c r="N3040">
        <f>'Previous Trades Import_OMS Quer'!N3040</f>
        <v>0</v>
      </c>
      <c r="O3040" t="str">
        <f>CLEAN('Previous Trades Import_OMS Quer'!O3040)</f>
        <v/>
      </c>
      <c r="Q3040" s="25">
        <f t="shared" si="94"/>
        <v>0</v>
      </c>
      <c r="R3040" s="25" t="e">
        <f>VLOOKUP(O3040,'Currency Balance'!$O$3:$Q$32,3,0)</f>
        <v>#N/A</v>
      </c>
      <c r="S3040" t="e">
        <f t="shared" si="95"/>
        <v>#N/A</v>
      </c>
    </row>
    <row r="3041" spans="1:19">
      <c r="A3041">
        <f>'Previous Trades Import_OMS Quer'!A3041</f>
        <v>0</v>
      </c>
      <c r="B3041">
        <f>'Previous Trades Import_OMS Quer'!B3041</f>
        <v>0</v>
      </c>
      <c r="C3041" s="22">
        <f>'Previous Trades Import_OMS Quer'!C3041</f>
        <v>0</v>
      </c>
      <c r="D3041">
        <f>'Previous Trades Import_OMS Quer'!D3041</f>
        <v>0</v>
      </c>
      <c r="E3041" s="22">
        <f>'Previous Trades Import_OMS Quer'!E3041</f>
        <v>0</v>
      </c>
      <c r="F3041">
        <f>'Previous Trades Import_OMS Quer'!F3041</f>
        <v>0</v>
      </c>
      <c r="G3041">
        <f>'Previous Trades Import_OMS Quer'!G3041</f>
        <v>0</v>
      </c>
      <c r="H3041">
        <f>'Previous Trades Import_OMS Quer'!H3041</f>
        <v>0</v>
      </c>
      <c r="I3041">
        <f>'Previous Trades Import_OMS Quer'!I3041</f>
        <v>0</v>
      </c>
      <c r="J3041">
        <f>'Previous Trades Import_OMS Quer'!J3041</f>
        <v>0</v>
      </c>
      <c r="K3041">
        <f>'Previous Trades Import_OMS Quer'!K3041</f>
        <v>0</v>
      </c>
      <c r="L3041">
        <f>'Previous Trades Import_OMS Quer'!L3041</f>
        <v>0</v>
      </c>
      <c r="M3041">
        <f>'Previous Trades Import_OMS Quer'!M3041</f>
        <v>0</v>
      </c>
      <c r="N3041">
        <f>'Previous Trades Import_OMS Quer'!N3041</f>
        <v>0</v>
      </c>
      <c r="O3041" t="str">
        <f>CLEAN('Previous Trades Import_OMS Quer'!O3041)</f>
        <v/>
      </c>
      <c r="Q3041" s="25">
        <f t="shared" si="94"/>
        <v>0</v>
      </c>
      <c r="R3041" s="25" t="e">
        <f>VLOOKUP(O3041,'Currency Balance'!$O$3:$Q$32,3,0)</f>
        <v>#N/A</v>
      </c>
      <c r="S3041" t="e">
        <f t="shared" si="95"/>
        <v>#N/A</v>
      </c>
    </row>
    <row r="3042" spans="1:19">
      <c r="A3042">
        <f>'Previous Trades Import_OMS Quer'!A3042</f>
        <v>0</v>
      </c>
      <c r="B3042">
        <f>'Previous Trades Import_OMS Quer'!B3042</f>
        <v>0</v>
      </c>
      <c r="C3042" s="22">
        <f>'Previous Trades Import_OMS Quer'!C3042</f>
        <v>0</v>
      </c>
      <c r="D3042">
        <f>'Previous Trades Import_OMS Quer'!D3042</f>
        <v>0</v>
      </c>
      <c r="E3042" s="22">
        <f>'Previous Trades Import_OMS Quer'!E3042</f>
        <v>0</v>
      </c>
      <c r="F3042">
        <f>'Previous Trades Import_OMS Quer'!F3042</f>
        <v>0</v>
      </c>
      <c r="G3042">
        <f>'Previous Trades Import_OMS Quer'!G3042</f>
        <v>0</v>
      </c>
      <c r="H3042">
        <f>'Previous Trades Import_OMS Quer'!H3042</f>
        <v>0</v>
      </c>
      <c r="I3042">
        <f>'Previous Trades Import_OMS Quer'!I3042</f>
        <v>0</v>
      </c>
      <c r="J3042">
        <f>'Previous Trades Import_OMS Quer'!J3042</f>
        <v>0</v>
      </c>
      <c r="K3042">
        <f>'Previous Trades Import_OMS Quer'!K3042</f>
        <v>0</v>
      </c>
      <c r="L3042">
        <f>'Previous Trades Import_OMS Quer'!L3042</f>
        <v>0</v>
      </c>
      <c r="M3042">
        <f>'Previous Trades Import_OMS Quer'!M3042</f>
        <v>0</v>
      </c>
      <c r="N3042">
        <f>'Previous Trades Import_OMS Quer'!N3042</f>
        <v>0</v>
      </c>
      <c r="O3042" t="str">
        <f>CLEAN('Previous Trades Import_OMS Quer'!O3042)</f>
        <v/>
      </c>
      <c r="Q3042" s="25">
        <f t="shared" si="94"/>
        <v>0</v>
      </c>
      <c r="R3042" s="25" t="e">
        <f>VLOOKUP(O3042,'Currency Balance'!$O$3:$Q$32,3,0)</f>
        <v>#N/A</v>
      </c>
      <c r="S3042" t="e">
        <f t="shared" si="95"/>
        <v>#N/A</v>
      </c>
    </row>
    <row r="3043" spans="1:19">
      <c r="A3043">
        <f>'Previous Trades Import_OMS Quer'!A3043</f>
        <v>0</v>
      </c>
      <c r="B3043">
        <f>'Previous Trades Import_OMS Quer'!B3043</f>
        <v>0</v>
      </c>
      <c r="C3043" s="22">
        <f>'Previous Trades Import_OMS Quer'!C3043</f>
        <v>0</v>
      </c>
      <c r="D3043">
        <f>'Previous Trades Import_OMS Quer'!D3043</f>
        <v>0</v>
      </c>
      <c r="E3043" s="22">
        <f>'Previous Trades Import_OMS Quer'!E3043</f>
        <v>0</v>
      </c>
      <c r="F3043">
        <f>'Previous Trades Import_OMS Quer'!F3043</f>
        <v>0</v>
      </c>
      <c r="G3043">
        <f>'Previous Trades Import_OMS Quer'!G3043</f>
        <v>0</v>
      </c>
      <c r="H3043">
        <f>'Previous Trades Import_OMS Quer'!H3043</f>
        <v>0</v>
      </c>
      <c r="I3043">
        <f>'Previous Trades Import_OMS Quer'!I3043</f>
        <v>0</v>
      </c>
      <c r="J3043">
        <f>'Previous Trades Import_OMS Quer'!J3043</f>
        <v>0</v>
      </c>
      <c r="K3043">
        <f>'Previous Trades Import_OMS Quer'!K3043</f>
        <v>0</v>
      </c>
      <c r="L3043">
        <f>'Previous Trades Import_OMS Quer'!L3043</f>
        <v>0</v>
      </c>
      <c r="M3043">
        <f>'Previous Trades Import_OMS Quer'!M3043</f>
        <v>0</v>
      </c>
      <c r="N3043">
        <f>'Previous Trades Import_OMS Quer'!N3043</f>
        <v>0</v>
      </c>
      <c r="O3043" t="str">
        <f>CLEAN('Previous Trades Import_OMS Quer'!O3043)</f>
        <v/>
      </c>
      <c r="Q3043" s="25">
        <f t="shared" si="94"/>
        <v>0</v>
      </c>
      <c r="R3043" s="25" t="e">
        <f>VLOOKUP(O3043,'Currency Balance'!$O$3:$Q$32,3,0)</f>
        <v>#N/A</v>
      </c>
      <c r="S3043" t="e">
        <f t="shared" si="95"/>
        <v>#N/A</v>
      </c>
    </row>
    <row r="3044" spans="1:19">
      <c r="A3044">
        <f>'Previous Trades Import_OMS Quer'!A3044</f>
        <v>0</v>
      </c>
      <c r="B3044">
        <f>'Previous Trades Import_OMS Quer'!B3044</f>
        <v>0</v>
      </c>
      <c r="C3044" s="22">
        <f>'Previous Trades Import_OMS Quer'!C3044</f>
        <v>0</v>
      </c>
      <c r="D3044">
        <f>'Previous Trades Import_OMS Quer'!D3044</f>
        <v>0</v>
      </c>
      <c r="E3044" s="22">
        <f>'Previous Trades Import_OMS Quer'!E3044</f>
        <v>0</v>
      </c>
      <c r="F3044">
        <f>'Previous Trades Import_OMS Quer'!F3044</f>
        <v>0</v>
      </c>
      <c r="G3044">
        <f>'Previous Trades Import_OMS Quer'!G3044</f>
        <v>0</v>
      </c>
      <c r="H3044">
        <f>'Previous Trades Import_OMS Quer'!H3044</f>
        <v>0</v>
      </c>
      <c r="I3044">
        <f>'Previous Trades Import_OMS Quer'!I3044</f>
        <v>0</v>
      </c>
      <c r="J3044">
        <f>'Previous Trades Import_OMS Quer'!J3044</f>
        <v>0</v>
      </c>
      <c r="K3044">
        <f>'Previous Trades Import_OMS Quer'!K3044</f>
        <v>0</v>
      </c>
      <c r="L3044">
        <f>'Previous Trades Import_OMS Quer'!L3044</f>
        <v>0</v>
      </c>
      <c r="M3044">
        <f>'Previous Trades Import_OMS Quer'!M3044</f>
        <v>0</v>
      </c>
      <c r="N3044">
        <f>'Previous Trades Import_OMS Quer'!N3044</f>
        <v>0</v>
      </c>
      <c r="O3044" t="str">
        <f>CLEAN('Previous Trades Import_OMS Quer'!O3044)</f>
        <v/>
      </c>
      <c r="Q3044" s="25">
        <f t="shared" si="94"/>
        <v>0</v>
      </c>
      <c r="R3044" s="25" t="e">
        <f>VLOOKUP(O3044,'Currency Balance'!$O$3:$Q$32,3,0)</f>
        <v>#N/A</v>
      </c>
      <c r="S3044" t="e">
        <f t="shared" si="95"/>
        <v>#N/A</v>
      </c>
    </row>
    <row r="3045" spans="1:19">
      <c r="A3045">
        <f>'Previous Trades Import_OMS Quer'!A3045</f>
        <v>0</v>
      </c>
      <c r="B3045">
        <f>'Previous Trades Import_OMS Quer'!B3045</f>
        <v>0</v>
      </c>
      <c r="C3045" s="22">
        <f>'Previous Trades Import_OMS Quer'!C3045</f>
        <v>0</v>
      </c>
      <c r="D3045">
        <f>'Previous Trades Import_OMS Quer'!D3045</f>
        <v>0</v>
      </c>
      <c r="E3045" s="22">
        <f>'Previous Trades Import_OMS Quer'!E3045</f>
        <v>0</v>
      </c>
      <c r="F3045">
        <f>'Previous Trades Import_OMS Quer'!F3045</f>
        <v>0</v>
      </c>
      <c r="G3045">
        <f>'Previous Trades Import_OMS Quer'!G3045</f>
        <v>0</v>
      </c>
      <c r="H3045">
        <f>'Previous Trades Import_OMS Quer'!H3045</f>
        <v>0</v>
      </c>
      <c r="I3045">
        <f>'Previous Trades Import_OMS Quer'!I3045</f>
        <v>0</v>
      </c>
      <c r="J3045">
        <f>'Previous Trades Import_OMS Quer'!J3045</f>
        <v>0</v>
      </c>
      <c r="K3045">
        <f>'Previous Trades Import_OMS Quer'!K3045</f>
        <v>0</v>
      </c>
      <c r="L3045">
        <f>'Previous Trades Import_OMS Quer'!L3045</f>
        <v>0</v>
      </c>
      <c r="M3045">
        <f>'Previous Trades Import_OMS Quer'!M3045</f>
        <v>0</v>
      </c>
      <c r="N3045">
        <f>'Previous Trades Import_OMS Quer'!N3045</f>
        <v>0</v>
      </c>
      <c r="O3045" t="str">
        <f>CLEAN('Previous Trades Import_OMS Quer'!O3045)</f>
        <v/>
      </c>
      <c r="Q3045" s="25">
        <f t="shared" si="94"/>
        <v>0</v>
      </c>
      <c r="R3045" s="25" t="e">
        <f>VLOOKUP(O3045,'Currency Balance'!$O$3:$Q$32,3,0)</f>
        <v>#N/A</v>
      </c>
      <c r="S3045" t="e">
        <f t="shared" si="95"/>
        <v>#N/A</v>
      </c>
    </row>
    <row r="3046" spans="1:19">
      <c r="A3046">
        <f>'Previous Trades Import_OMS Quer'!A3046</f>
        <v>0</v>
      </c>
      <c r="B3046">
        <f>'Previous Trades Import_OMS Quer'!B3046</f>
        <v>0</v>
      </c>
      <c r="C3046" s="22">
        <f>'Previous Trades Import_OMS Quer'!C3046</f>
        <v>0</v>
      </c>
      <c r="D3046">
        <f>'Previous Trades Import_OMS Quer'!D3046</f>
        <v>0</v>
      </c>
      <c r="E3046" s="22">
        <f>'Previous Trades Import_OMS Quer'!E3046</f>
        <v>0</v>
      </c>
      <c r="F3046">
        <f>'Previous Trades Import_OMS Quer'!F3046</f>
        <v>0</v>
      </c>
      <c r="G3046">
        <f>'Previous Trades Import_OMS Quer'!G3046</f>
        <v>0</v>
      </c>
      <c r="H3046">
        <f>'Previous Trades Import_OMS Quer'!H3046</f>
        <v>0</v>
      </c>
      <c r="I3046">
        <f>'Previous Trades Import_OMS Quer'!I3046</f>
        <v>0</v>
      </c>
      <c r="J3046">
        <f>'Previous Trades Import_OMS Quer'!J3046</f>
        <v>0</v>
      </c>
      <c r="K3046">
        <f>'Previous Trades Import_OMS Quer'!K3046</f>
        <v>0</v>
      </c>
      <c r="L3046">
        <f>'Previous Trades Import_OMS Quer'!L3046</f>
        <v>0</v>
      </c>
      <c r="M3046">
        <f>'Previous Trades Import_OMS Quer'!M3046</f>
        <v>0</v>
      </c>
      <c r="N3046">
        <f>'Previous Trades Import_OMS Quer'!N3046</f>
        <v>0</v>
      </c>
      <c r="O3046" t="str">
        <f>CLEAN('Previous Trades Import_OMS Quer'!O3046)</f>
        <v/>
      </c>
      <c r="Q3046" s="25">
        <f t="shared" si="94"/>
        <v>0</v>
      </c>
      <c r="R3046" s="25" t="e">
        <f>VLOOKUP(O3046,'Currency Balance'!$O$3:$Q$32,3,0)</f>
        <v>#N/A</v>
      </c>
      <c r="S3046" t="e">
        <f t="shared" si="95"/>
        <v>#N/A</v>
      </c>
    </row>
    <row r="3047" spans="1:19">
      <c r="A3047">
        <f>'Previous Trades Import_OMS Quer'!A3047</f>
        <v>0</v>
      </c>
      <c r="B3047">
        <f>'Previous Trades Import_OMS Quer'!B3047</f>
        <v>0</v>
      </c>
      <c r="C3047" s="22">
        <f>'Previous Trades Import_OMS Quer'!C3047</f>
        <v>0</v>
      </c>
      <c r="D3047">
        <f>'Previous Trades Import_OMS Quer'!D3047</f>
        <v>0</v>
      </c>
      <c r="E3047" s="22">
        <f>'Previous Trades Import_OMS Quer'!E3047</f>
        <v>0</v>
      </c>
      <c r="F3047">
        <f>'Previous Trades Import_OMS Quer'!F3047</f>
        <v>0</v>
      </c>
      <c r="G3047">
        <f>'Previous Trades Import_OMS Quer'!G3047</f>
        <v>0</v>
      </c>
      <c r="H3047">
        <f>'Previous Trades Import_OMS Quer'!H3047</f>
        <v>0</v>
      </c>
      <c r="I3047">
        <f>'Previous Trades Import_OMS Quer'!I3047</f>
        <v>0</v>
      </c>
      <c r="J3047">
        <f>'Previous Trades Import_OMS Quer'!J3047</f>
        <v>0</v>
      </c>
      <c r="K3047">
        <f>'Previous Trades Import_OMS Quer'!K3047</f>
        <v>0</v>
      </c>
      <c r="L3047">
        <f>'Previous Trades Import_OMS Quer'!L3047</f>
        <v>0</v>
      </c>
      <c r="M3047">
        <f>'Previous Trades Import_OMS Quer'!M3047</f>
        <v>0</v>
      </c>
      <c r="N3047">
        <f>'Previous Trades Import_OMS Quer'!N3047</f>
        <v>0</v>
      </c>
      <c r="O3047" t="str">
        <f>CLEAN('Previous Trades Import_OMS Quer'!O3047)</f>
        <v/>
      </c>
      <c r="Q3047" s="25">
        <f t="shared" si="94"/>
        <v>0</v>
      </c>
      <c r="R3047" s="25" t="e">
        <f>VLOOKUP(O3047,'Currency Balance'!$O$3:$Q$32,3,0)</f>
        <v>#N/A</v>
      </c>
      <c r="S3047" t="e">
        <f t="shared" si="95"/>
        <v>#N/A</v>
      </c>
    </row>
    <row r="3048" spans="1:19">
      <c r="A3048">
        <f>'Previous Trades Import_OMS Quer'!A3048</f>
        <v>0</v>
      </c>
      <c r="B3048">
        <f>'Previous Trades Import_OMS Quer'!B3048</f>
        <v>0</v>
      </c>
      <c r="C3048" s="22">
        <f>'Previous Trades Import_OMS Quer'!C3048</f>
        <v>0</v>
      </c>
      <c r="D3048">
        <f>'Previous Trades Import_OMS Quer'!D3048</f>
        <v>0</v>
      </c>
      <c r="E3048" s="22">
        <f>'Previous Trades Import_OMS Quer'!E3048</f>
        <v>0</v>
      </c>
      <c r="F3048">
        <f>'Previous Trades Import_OMS Quer'!F3048</f>
        <v>0</v>
      </c>
      <c r="G3048">
        <f>'Previous Trades Import_OMS Quer'!G3048</f>
        <v>0</v>
      </c>
      <c r="H3048">
        <f>'Previous Trades Import_OMS Quer'!H3048</f>
        <v>0</v>
      </c>
      <c r="I3048">
        <f>'Previous Trades Import_OMS Quer'!I3048</f>
        <v>0</v>
      </c>
      <c r="J3048">
        <f>'Previous Trades Import_OMS Quer'!J3048</f>
        <v>0</v>
      </c>
      <c r="K3048">
        <f>'Previous Trades Import_OMS Quer'!K3048</f>
        <v>0</v>
      </c>
      <c r="L3048">
        <f>'Previous Trades Import_OMS Quer'!L3048</f>
        <v>0</v>
      </c>
      <c r="M3048">
        <f>'Previous Trades Import_OMS Quer'!M3048</f>
        <v>0</v>
      </c>
      <c r="N3048">
        <f>'Previous Trades Import_OMS Quer'!N3048</f>
        <v>0</v>
      </c>
      <c r="O3048" t="str">
        <f>CLEAN('Previous Trades Import_OMS Quer'!O3048)</f>
        <v/>
      </c>
      <c r="Q3048" s="25">
        <f t="shared" si="94"/>
        <v>0</v>
      </c>
      <c r="R3048" s="25" t="e">
        <f>VLOOKUP(O3048,'Currency Balance'!$O$3:$Q$32,3,0)</f>
        <v>#N/A</v>
      </c>
      <c r="S3048" t="e">
        <f t="shared" si="95"/>
        <v>#N/A</v>
      </c>
    </row>
    <row r="3049" spans="1:19">
      <c r="A3049">
        <f>'Previous Trades Import_OMS Quer'!A3049</f>
        <v>0</v>
      </c>
      <c r="B3049">
        <f>'Previous Trades Import_OMS Quer'!B3049</f>
        <v>0</v>
      </c>
      <c r="C3049" s="22">
        <f>'Previous Trades Import_OMS Quer'!C3049</f>
        <v>0</v>
      </c>
      <c r="D3049">
        <f>'Previous Trades Import_OMS Quer'!D3049</f>
        <v>0</v>
      </c>
      <c r="E3049" s="22">
        <f>'Previous Trades Import_OMS Quer'!E3049</f>
        <v>0</v>
      </c>
      <c r="F3049">
        <f>'Previous Trades Import_OMS Quer'!F3049</f>
        <v>0</v>
      </c>
      <c r="G3049">
        <f>'Previous Trades Import_OMS Quer'!G3049</f>
        <v>0</v>
      </c>
      <c r="H3049">
        <f>'Previous Trades Import_OMS Quer'!H3049</f>
        <v>0</v>
      </c>
      <c r="I3049">
        <f>'Previous Trades Import_OMS Quer'!I3049</f>
        <v>0</v>
      </c>
      <c r="J3049">
        <f>'Previous Trades Import_OMS Quer'!J3049</f>
        <v>0</v>
      </c>
      <c r="K3049">
        <f>'Previous Trades Import_OMS Quer'!K3049</f>
        <v>0</v>
      </c>
      <c r="L3049">
        <f>'Previous Trades Import_OMS Quer'!L3049</f>
        <v>0</v>
      </c>
      <c r="M3049">
        <f>'Previous Trades Import_OMS Quer'!M3049</f>
        <v>0</v>
      </c>
      <c r="N3049">
        <f>'Previous Trades Import_OMS Quer'!N3049</f>
        <v>0</v>
      </c>
      <c r="O3049" t="str">
        <f>CLEAN('Previous Trades Import_OMS Quer'!O3049)</f>
        <v/>
      </c>
      <c r="Q3049" s="25">
        <f t="shared" si="94"/>
        <v>0</v>
      </c>
      <c r="R3049" s="25" t="e">
        <f>VLOOKUP(O3049,'Currency Balance'!$O$3:$Q$32,3,0)</f>
        <v>#N/A</v>
      </c>
      <c r="S3049" t="e">
        <f t="shared" si="95"/>
        <v>#N/A</v>
      </c>
    </row>
    <row r="3050" spans="1:19">
      <c r="A3050">
        <f>'Previous Trades Import_OMS Quer'!A3050</f>
        <v>0</v>
      </c>
      <c r="B3050">
        <f>'Previous Trades Import_OMS Quer'!B3050</f>
        <v>0</v>
      </c>
      <c r="C3050" s="22">
        <f>'Previous Trades Import_OMS Quer'!C3050</f>
        <v>0</v>
      </c>
      <c r="D3050">
        <f>'Previous Trades Import_OMS Quer'!D3050</f>
        <v>0</v>
      </c>
      <c r="E3050" s="22">
        <f>'Previous Trades Import_OMS Quer'!E3050</f>
        <v>0</v>
      </c>
      <c r="F3050">
        <f>'Previous Trades Import_OMS Quer'!F3050</f>
        <v>0</v>
      </c>
      <c r="G3050">
        <f>'Previous Trades Import_OMS Quer'!G3050</f>
        <v>0</v>
      </c>
      <c r="H3050">
        <f>'Previous Trades Import_OMS Quer'!H3050</f>
        <v>0</v>
      </c>
      <c r="I3050">
        <f>'Previous Trades Import_OMS Quer'!I3050</f>
        <v>0</v>
      </c>
      <c r="J3050">
        <f>'Previous Trades Import_OMS Quer'!J3050</f>
        <v>0</v>
      </c>
      <c r="K3050">
        <f>'Previous Trades Import_OMS Quer'!K3050</f>
        <v>0</v>
      </c>
      <c r="L3050">
        <f>'Previous Trades Import_OMS Quer'!L3050</f>
        <v>0</v>
      </c>
      <c r="M3050">
        <f>'Previous Trades Import_OMS Quer'!M3050</f>
        <v>0</v>
      </c>
      <c r="N3050">
        <f>'Previous Trades Import_OMS Quer'!N3050</f>
        <v>0</v>
      </c>
      <c r="O3050" t="str">
        <f>CLEAN('Previous Trades Import_OMS Quer'!O3050)</f>
        <v/>
      </c>
      <c r="Q3050" s="25">
        <f t="shared" si="94"/>
        <v>0</v>
      </c>
      <c r="R3050" s="25" t="e">
        <f>VLOOKUP(O3050,'Currency Balance'!$O$3:$Q$32,3,0)</f>
        <v>#N/A</v>
      </c>
      <c r="S3050" t="e">
        <f t="shared" si="95"/>
        <v>#N/A</v>
      </c>
    </row>
    <row r="3051" spans="1:19">
      <c r="A3051">
        <f>'Previous Trades Import_OMS Quer'!A3051</f>
        <v>0</v>
      </c>
      <c r="B3051">
        <f>'Previous Trades Import_OMS Quer'!B3051</f>
        <v>0</v>
      </c>
      <c r="C3051" s="22">
        <f>'Previous Trades Import_OMS Quer'!C3051</f>
        <v>0</v>
      </c>
      <c r="D3051">
        <f>'Previous Trades Import_OMS Quer'!D3051</f>
        <v>0</v>
      </c>
      <c r="E3051" s="22">
        <f>'Previous Trades Import_OMS Quer'!E3051</f>
        <v>0</v>
      </c>
      <c r="F3051">
        <f>'Previous Trades Import_OMS Quer'!F3051</f>
        <v>0</v>
      </c>
      <c r="G3051">
        <f>'Previous Trades Import_OMS Quer'!G3051</f>
        <v>0</v>
      </c>
      <c r="H3051">
        <f>'Previous Trades Import_OMS Quer'!H3051</f>
        <v>0</v>
      </c>
      <c r="I3051">
        <f>'Previous Trades Import_OMS Quer'!I3051</f>
        <v>0</v>
      </c>
      <c r="J3051">
        <f>'Previous Trades Import_OMS Quer'!J3051</f>
        <v>0</v>
      </c>
      <c r="K3051">
        <f>'Previous Trades Import_OMS Quer'!K3051</f>
        <v>0</v>
      </c>
      <c r="L3051">
        <f>'Previous Trades Import_OMS Quer'!L3051</f>
        <v>0</v>
      </c>
      <c r="M3051">
        <f>'Previous Trades Import_OMS Quer'!M3051</f>
        <v>0</v>
      </c>
      <c r="N3051">
        <f>'Previous Trades Import_OMS Quer'!N3051</f>
        <v>0</v>
      </c>
      <c r="O3051" t="str">
        <f>CLEAN('Previous Trades Import_OMS Quer'!O3051)</f>
        <v/>
      </c>
      <c r="Q3051" s="25">
        <f t="shared" si="94"/>
        <v>0</v>
      </c>
      <c r="R3051" s="25" t="e">
        <f>VLOOKUP(O3051,'Currency Balance'!$O$3:$Q$32,3,0)</f>
        <v>#N/A</v>
      </c>
      <c r="S3051" t="e">
        <f t="shared" si="95"/>
        <v>#N/A</v>
      </c>
    </row>
    <row r="3052" spans="1:19">
      <c r="A3052">
        <f>'Previous Trades Import_OMS Quer'!A3052</f>
        <v>0</v>
      </c>
      <c r="B3052">
        <f>'Previous Trades Import_OMS Quer'!B3052</f>
        <v>0</v>
      </c>
      <c r="C3052" s="22">
        <f>'Previous Trades Import_OMS Quer'!C3052</f>
        <v>0</v>
      </c>
      <c r="D3052">
        <f>'Previous Trades Import_OMS Quer'!D3052</f>
        <v>0</v>
      </c>
      <c r="E3052" s="22">
        <f>'Previous Trades Import_OMS Quer'!E3052</f>
        <v>0</v>
      </c>
      <c r="F3052">
        <f>'Previous Trades Import_OMS Quer'!F3052</f>
        <v>0</v>
      </c>
      <c r="G3052">
        <f>'Previous Trades Import_OMS Quer'!G3052</f>
        <v>0</v>
      </c>
      <c r="H3052">
        <f>'Previous Trades Import_OMS Quer'!H3052</f>
        <v>0</v>
      </c>
      <c r="I3052">
        <f>'Previous Trades Import_OMS Quer'!I3052</f>
        <v>0</v>
      </c>
      <c r="J3052">
        <f>'Previous Trades Import_OMS Quer'!J3052</f>
        <v>0</v>
      </c>
      <c r="K3052">
        <f>'Previous Trades Import_OMS Quer'!K3052</f>
        <v>0</v>
      </c>
      <c r="L3052">
        <f>'Previous Trades Import_OMS Quer'!L3052</f>
        <v>0</v>
      </c>
      <c r="M3052">
        <f>'Previous Trades Import_OMS Quer'!M3052</f>
        <v>0</v>
      </c>
      <c r="N3052">
        <f>'Previous Trades Import_OMS Quer'!N3052</f>
        <v>0</v>
      </c>
      <c r="O3052" t="str">
        <f>CLEAN('Previous Trades Import_OMS Quer'!O3052)</f>
        <v/>
      </c>
      <c r="Q3052" s="25">
        <f t="shared" si="94"/>
        <v>0</v>
      </c>
      <c r="R3052" s="25" t="e">
        <f>VLOOKUP(O3052,'Currency Balance'!$O$3:$Q$32,3,0)</f>
        <v>#N/A</v>
      </c>
      <c r="S3052" t="e">
        <f t="shared" si="95"/>
        <v>#N/A</v>
      </c>
    </row>
    <row r="3053" spans="1:19">
      <c r="A3053">
        <f>'Previous Trades Import_OMS Quer'!A3053</f>
        <v>0</v>
      </c>
      <c r="B3053">
        <f>'Previous Trades Import_OMS Quer'!B3053</f>
        <v>0</v>
      </c>
      <c r="C3053" s="22">
        <f>'Previous Trades Import_OMS Quer'!C3053</f>
        <v>0</v>
      </c>
      <c r="D3053">
        <f>'Previous Trades Import_OMS Quer'!D3053</f>
        <v>0</v>
      </c>
      <c r="E3053" s="22">
        <f>'Previous Trades Import_OMS Quer'!E3053</f>
        <v>0</v>
      </c>
      <c r="F3053">
        <f>'Previous Trades Import_OMS Quer'!F3053</f>
        <v>0</v>
      </c>
      <c r="G3053">
        <f>'Previous Trades Import_OMS Quer'!G3053</f>
        <v>0</v>
      </c>
      <c r="H3053">
        <f>'Previous Trades Import_OMS Quer'!H3053</f>
        <v>0</v>
      </c>
      <c r="I3053">
        <f>'Previous Trades Import_OMS Quer'!I3053</f>
        <v>0</v>
      </c>
      <c r="J3053">
        <f>'Previous Trades Import_OMS Quer'!J3053</f>
        <v>0</v>
      </c>
      <c r="K3053">
        <f>'Previous Trades Import_OMS Quer'!K3053</f>
        <v>0</v>
      </c>
      <c r="L3053">
        <f>'Previous Trades Import_OMS Quer'!L3053</f>
        <v>0</v>
      </c>
      <c r="M3053">
        <f>'Previous Trades Import_OMS Quer'!M3053</f>
        <v>0</v>
      </c>
      <c r="N3053">
        <f>'Previous Trades Import_OMS Quer'!N3053</f>
        <v>0</v>
      </c>
      <c r="O3053" t="str">
        <f>CLEAN('Previous Trades Import_OMS Quer'!O3053)</f>
        <v/>
      </c>
      <c r="Q3053" s="25">
        <f t="shared" si="94"/>
        <v>0</v>
      </c>
      <c r="R3053" s="25" t="e">
        <f>VLOOKUP(O3053,'Currency Balance'!$O$3:$Q$32,3,0)</f>
        <v>#N/A</v>
      </c>
      <c r="S3053" t="e">
        <f t="shared" si="95"/>
        <v>#N/A</v>
      </c>
    </row>
    <row r="3054" spans="1:19">
      <c r="A3054">
        <f>'Previous Trades Import_OMS Quer'!A3054</f>
        <v>0</v>
      </c>
      <c r="B3054">
        <f>'Previous Trades Import_OMS Quer'!B3054</f>
        <v>0</v>
      </c>
      <c r="C3054" s="22">
        <f>'Previous Trades Import_OMS Quer'!C3054</f>
        <v>0</v>
      </c>
      <c r="D3054">
        <f>'Previous Trades Import_OMS Quer'!D3054</f>
        <v>0</v>
      </c>
      <c r="E3054" s="22">
        <f>'Previous Trades Import_OMS Quer'!E3054</f>
        <v>0</v>
      </c>
      <c r="F3054">
        <f>'Previous Trades Import_OMS Quer'!F3054</f>
        <v>0</v>
      </c>
      <c r="G3054">
        <f>'Previous Trades Import_OMS Quer'!G3054</f>
        <v>0</v>
      </c>
      <c r="H3054">
        <f>'Previous Trades Import_OMS Quer'!H3054</f>
        <v>0</v>
      </c>
      <c r="I3054">
        <f>'Previous Trades Import_OMS Quer'!I3054</f>
        <v>0</v>
      </c>
      <c r="J3054">
        <f>'Previous Trades Import_OMS Quer'!J3054</f>
        <v>0</v>
      </c>
      <c r="K3054">
        <f>'Previous Trades Import_OMS Quer'!K3054</f>
        <v>0</v>
      </c>
      <c r="L3054">
        <f>'Previous Trades Import_OMS Quer'!L3054</f>
        <v>0</v>
      </c>
      <c r="M3054">
        <f>'Previous Trades Import_OMS Quer'!M3054</f>
        <v>0</v>
      </c>
      <c r="N3054">
        <f>'Previous Trades Import_OMS Quer'!N3054</f>
        <v>0</v>
      </c>
      <c r="O3054" t="str">
        <f>CLEAN('Previous Trades Import_OMS Quer'!O3054)</f>
        <v/>
      </c>
      <c r="Q3054" s="25">
        <f t="shared" si="94"/>
        <v>0</v>
      </c>
      <c r="R3054" s="25" t="e">
        <f>VLOOKUP(O3054,'Currency Balance'!$O$3:$Q$32,3,0)</f>
        <v>#N/A</v>
      </c>
      <c r="S3054" t="e">
        <f t="shared" si="95"/>
        <v>#N/A</v>
      </c>
    </row>
    <row r="3055" spans="1:19">
      <c r="A3055">
        <f>'Previous Trades Import_OMS Quer'!A3055</f>
        <v>0</v>
      </c>
      <c r="B3055">
        <f>'Previous Trades Import_OMS Quer'!B3055</f>
        <v>0</v>
      </c>
      <c r="C3055" s="22">
        <f>'Previous Trades Import_OMS Quer'!C3055</f>
        <v>0</v>
      </c>
      <c r="D3055">
        <f>'Previous Trades Import_OMS Quer'!D3055</f>
        <v>0</v>
      </c>
      <c r="E3055" s="22">
        <f>'Previous Trades Import_OMS Quer'!E3055</f>
        <v>0</v>
      </c>
      <c r="F3055">
        <f>'Previous Trades Import_OMS Quer'!F3055</f>
        <v>0</v>
      </c>
      <c r="G3055">
        <f>'Previous Trades Import_OMS Quer'!G3055</f>
        <v>0</v>
      </c>
      <c r="H3055">
        <f>'Previous Trades Import_OMS Quer'!H3055</f>
        <v>0</v>
      </c>
      <c r="I3055">
        <f>'Previous Trades Import_OMS Quer'!I3055</f>
        <v>0</v>
      </c>
      <c r="J3055">
        <f>'Previous Trades Import_OMS Quer'!J3055</f>
        <v>0</v>
      </c>
      <c r="K3055">
        <f>'Previous Trades Import_OMS Quer'!K3055</f>
        <v>0</v>
      </c>
      <c r="L3055">
        <f>'Previous Trades Import_OMS Quer'!L3055</f>
        <v>0</v>
      </c>
      <c r="M3055">
        <f>'Previous Trades Import_OMS Quer'!M3055</f>
        <v>0</v>
      </c>
      <c r="N3055">
        <f>'Previous Trades Import_OMS Quer'!N3055</f>
        <v>0</v>
      </c>
      <c r="O3055" t="str">
        <f>CLEAN('Previous Trades Import_OMS Quer'!O3055)</f>
        <v/>
      </c>
      <c r="Q3055" s="25">
        <f t="shared" si="94"/>
        <v>0</v>
      </c>
      <c r="R3055" s="25" t="e">
        <f>VLOOKUP(O3055,'Currency Balance'!$O$3:$Q$32,3,0)</f>
        <v>#N/A</v>
      </c>
      <c r="S3055" t="e">
        <f t="shared" si="95"/>
        <v>#N/A</v>
      </c>
    </row>
    <row r="3056" spans="1:19">
      <c r="A3056">
        <f>'Previous Trades Import_OMS Quer'!A3056</f>
        <v>0</v>
      </c>
      <c r="B3056">
        <f>'Previous Trades Import_OMS Quer'!B3056</f>
        <v>0</v>
      </c>
      <c r="C3056" s="22">
        <f>'Previous Trades Import_OMS Quer'!C3056</f>
        <v>0</v>
      </c>
      <c r="D3056">
        <f>'Previous Trades Import_OMS Quer'!D3056</f>
        <v>0</v>
      </c>
      <c r="E3056" s="22">
        <f>'Previous Trades Import_OMS Quer'!E3056</f>
        <v>0</v>
      </c>
      <c r="F3056">
        <f>'Previous Trades Import_OMS Quer'!F3056</f>
        <v>0</v>
      </c>
      <c r="G3056">
        <f>'Previous Trades Import_OMS Quer'!G3056</f>
        <v>0</v>
      </c>
      <c r="H3056">
        <f>'Previous Trades Import_OMS Quer'!H3056</f>
        <v>0</v>
      </c>
      <c r="I3056">
        <f>'Previous Trades Import_OMS Quer'!I3056</f>
        <v>0</v>
      </c>
      <c r="J3056">
        <f>'Previous Trades Import_OMS Quer'!J3056</f>
        <v>0</v>
      </c>
      <c r="K3056">
        <f>'Previous Trades Import_OMS Quer'!K3056</f>
        <v>0</v>
      </c>
      <c r="L3056">
        <f>'Previous Trades Import_OMS Quer'!L3056</f>
        <v>0</v>
      </c>
      <c r="M3056">
        <f>'Previous Trades Import_OMS Quer'!M3056</f>
        <v>0</v>
      </c>
      <c r="N3056">
        <f>'Previous Trades Import_OMS Quer'!N3056</f>
        <v>0</v>
      </c>
      <c r="O3056" t="str">
        <f>CLEAN('Previous Trades Import_OMS Quer'!O3056)</f>
        <v/>
      </c>
      <c r="Q3056" s="25">
        <f t="shared" si="94"/>
        <v>0</v>
      </c>
      <c r="R3056" s="25" t="e">
        <f>VLOOKUP(O3056,'Currency Balance'!$O$3:$Q$32,3,0)</f>
        <v>#N/A</v>
      </c>
      <c r="S3056" t="e">
        <f t="shared" si="95"/>
        <v>#N/A</v>
      </c>
    </row>
    <row r="3057" spans="1:19">
      <c r="A3057">
        <f>'Previous Trades Import_OMS Quer'!A3057</f>
        <v>0</v>
      </c>
      <c r="B3057">
        <f>'Previous Trades Import_OMS Quer'!B3057</f>
        <v>0</v>
      </c>
      <c r="C3057" s="22">
        <f>'Previous Trades Import_OMS Quer'!C3057</f>
        <v>0</v>
      </c>
      <c r="D3057">
        <f>'Previous Trades Import_OMS Quer'!D3057</f>
        <v>0</v>
      </c>
      <c r="E3057" s="22">
        <f>'Previous Trades Import_OMS Quer'!E3057</f>
        <v>0</v>
      </c>
      <c r="F3057">
        <f>'Previous Trades Import_OMS Quer'!F3057</f>
        <v>0</v>
      </c>
      <c r="G3057">
        <f>'Previous Trades Import_OMS Quer'!G3057</f>
        <v>0</v>
      </c>
      <c r="H3057">
        <f>'Previous Trades Import_OMS Quer'!H3057</f>
        <v>0</v>
      </c>
      <c r="I3057">
        <f>'Previous Trades Import_OMS Quer'!I3057</f>
        <v>0</v>
      </c>
      <c r="J3057">
        <f>'Previous Trades Import_OMS Quer'!J3057</f>
        <v>0</v>
      </c>
      <c r="K3057">
        <f>'Previous Trades Import_OMS Quer'!K3057</f>
        <v>0</v>
      </c>
      <c r="L3057">
        <f>'Previous Trades Import_OMS Quer'!L3057</f>
        <v>0</v>
      </c>
      <c r="M3057">
        <f>'Previous Trades Import_OMS Quer'!M3057</f>
        <v>0</v>
      </c>
      <c r="N3057">
        <f>'Previous Trades Import_OMS Quer'!N3057</f>
        <v>0</v>
      </c>
      <c r="O3057" t="str">
        <f>CLEAN('Previous Trades Import_OMS Quer'!O3057)</f>
        <v/>
      </c>
      <c r="Q3057" s="25">
        <f t="shared" si="94"/>
        <v>0</v>
      </c>
      <c r="R3057" s="25" t="e">
        <f>VLOOKUP(O3057,'Currency Balance'!$O$3:$Q$32,3,0)</f>
        <v>#N/A</v>
      </c>
      <c r="S3057" t="e">
        <f t="shared" si="95"/>
        <v>#N/A</v>
      </c>
    </row>
    <row r="3058" spans="1:19">
      <c r="A3058">
        <f>'Previous Trades Import_OMS Quer'!A3058</f>
        <v>0</v>
      </c>
      <c r="B3058">
        <f>'Previous Trades Import_OMS Quer'!B3058</f>
        <v>0</v>
      </c>
      <c r="C3058" s="22">
        <f>'Previous Trades Import_OMS Quer'!C3058</f>
        <v>0</v>
      </c>
      <c r="D3058">
        <f>'Previous Trades Import_OMS Quer'!D3058</f>
        <v>0</v>
      </c>
      <c r="E3058" s="22">
        <f>'Previous Trades Import_OMS Quer'!E3058</f>
        <v>0</v>
      </c>
      <c r="F3058">
        <f>'Previous Trades Import_OMS Quer'!F3058</f>
        <v>0</v>
      </c>
      <c r="G3058">
        <f>'Previous Trades Import_OMS Quer'!G3058</f>
        <v>0</v>
      </c>
      <c r="H3058">
        <f>'Previous Trades Import_OMS Quer'!H3058</f>
        <v>0</v>
      </c>
      <c r="I3058">
        <f>'Previous Trades Import_OMS Quer'!I3058</f>
        <v>0</v>
      </c>
      <c r="J3058">
        <f>'Previous Trades Import_OMS Quer'!J3058</f>
        <v>0</v>
      </c>
      <c r="K3058">
        <f>'Previous Trades Import_OMS Quer'!K3058</f>
        <v>0</v>
      </c>
      <c r="L3058">
        <f>'Previous Trades Import_OMS Quer'!L3058</f>
        <v>0</v>
      </c>
      <c r="M3058">
        <f>'Previous Trades Import_OMS Quer'!M3058</f>
        <v>0</v>
      </c>
      <c r="N3058">
        <f>'Previous Trades Import_OMS Quer'!N3058</f>
        <v>0</v>
      </c>
      <c r="O3058" t="str">
        <f>CLEAN('Previous Trades Import_OMS Quer'!O3058)</f>
        <v/>
      </c>
      <c r="Q3058" s="25">
        <f t="shared" si="94"/>
        <v>0</v>
      </c>
      <c r="R3058" s="25" t="e">
        <f>VLOOKUP(O3058,'Currency Balance'!$O$3:$Q$32,3,0)</f>
        <v>#N/A</v>
      </c>
      <c r="S3058" t="e">
        <f t="shared" si="95"/>
        <v>#N/A</v>
      </c>
    </row>
    <row r="3059" spans="1:19">
      <c r="A3059">
        <f>'Previous Trades Import_OMS Quer'!A3059</f>
        <v>0</v>
      </c>
      <c r="B3059">
        <f>'Previous Trades Import_OMS Quer'!B3059</f>
        <v>0</v>
      </c>
      <c r="C3059" s="22">
        <f>'Previous Trades Import_OMS Quer'!C3059</f>
        <v>0</v>
      </c>
      <c r="D3059">
        <f>'Previous Trades Import_OMS Quer'!D3059</f>
        <v>0</v>
      </c>
      <c r="E3059" s="22">
        <f>'Previous Trades Import_OMS Quer'!E3059</f>
        <v>0</v>
      </c>
      <c r="F3059">
        <f>'Previous Trades Import_OMS Quer'!F3059</f>
        <v>0</v>
      </c>
      <c r="G3059">
        <f>'Previous Trades Import_OMS Quer'!G3059</f>
        <v>0</v>
      </c>
      <c r="H3059">
        <f>'Previous Trades Import_OMS Quer'!H3059</f>
        <v>0</v>
      </c>
      <c r="I3059">
        <f>'Previous Trades Import_OMS Quer'!I3059</f>
        <v>0</v>
      </c>
      <c r="J3059">
        <f>'Previous Trades Import_OMS Quer'!J3059</f>
        <v>0</v>
      </c>
      <c r="K3059">
        <f>'Previous Trades Import_OMS Quer'!K3059</f>
        <v>0</v>
      </c>
      <c r="L3059">
        <f>'Previous Trades Import_OMS Quer'!L3059</f>
        <v>0</v>
      </c>
      <c r="M3059">
        <f>'Previous Trades Import_OMS Quer'!M3059</f>
        <v>0</v>
      </c>
      <c r="N3059">
        <f>'Previous Trades Import_OMS Quer'!N3059</f>
        <v>0</v>
      </c>
      <c r="O3059" t="str">
        <f>CLEAN('Previous Trades Import_OMS Quer'!O3059)</f>
        <v/>
      </c>
      <c r="Q3059" s="25">
        <f t="shared" si="94"/>
        <v>0</v>
      </c>
      <c r="R3059" s="25" t="e">
        <f>VLOOKUP(O3059,'Currency Balance'!$O$3:$Q$32,3,0)</f>
        <v>#N/A</v>
      </c>
      <c r="S3059" t="e">
        <f t="shared" si="95"/>
        <v>#N/A</v>
      </c>
    </row>
    <row r="3060" spans="1:19">
      <c r="A3060">
        <f>'Previous Trades Import_OMS Quer'!A3060</f>
        <v>0</v>
      </c>
      <c r="B3060">
        <f>'Previous Trades Import_OMS Quer'!B3060</f>
        <v>0</v>
      </c>
      <c r="C3060" s="22">
        <f>'Previous Trades Import_OMS Quer'!C3060</f>
        <v>0</v>
      </c>
      <c r="D3060">
        <f>'Previous Trades Import_OMS Quer'!D3060</f>
        <v>0</v>
      </c>
      <c r="E3060" s="22">
        <f>'Previous Trades Import_OMS Quer'!E3060</f>
        <v>0</v>
      </c>
      <c r="F3060">
        <f>'Previous Trades Import_OMS Quer'!F3060</f>
        <v>0</v>
      </c>
      <c r="G3060">
        <f>'Previous Trades Import_OMS Quer'!G3060</f>
        <v>0</v>
      </c>
      <c r="H3060">
        <f>'Previous Trades Import_OMS Quer'!H3060</f>
        <v>0</v>
      </c>
      <c r="I3060">
        <f>'Previous Trades Import_OMS Quer'!I3060</f>
        <v>0</v>
      </c>
      <c r="J3060">
        <f>'Previous Trades Import_OMS Quer'!J3060</f>
        <v>0</v>
      </c>
      <c r="K3060">
        <f>'Previous Trades Import_OMS Quer'!K3060</f>
        <v>0</v>
      </c>
      <c r="L3060">
        <f>'Previous Trades Import_OMS Quer'!L3060</f>
        <v>0</v>
      </c>
      <c r="M3060">
        <f>'Previous Trades Import_OMS Quer'!M3060</f>
        <v>0</v>
      </c>
      <c r="N3060">
        <f>'Previous Trades Import_OMS Quer'!N3060</f>
        <v>0</v>
      </c>
      <c r="O3060" t="str">
        <f>CLEAN('Previous Trades Import_OMS Quer'!O3060)</f>
        <v/>
      </c>
      <c r="Q3060" s="25">
        <f t="shared" si="94"/>
        <v>0</v>
      </c>
      <c r="R3060" s="25" t="e">
        <f>VLOOKUP(O3060,'Currency Balance'!$O$3:$Q$32,3,0)</f>
        <v>#N/A</v>
      </c>
      <c r="S3060" t="e">
        <f t="shared" si="95"/>
        <v>#N/A</v>
      </c>
    </row>
    <row r="3061" spans="1:19">
      <c r="A3061">
        <f>'Previous Trades Import_OMS Quer'!A3061</f>
        <v>0</v>
      </c>
      <c r="B3061">
        <f>'Previous Trades Import_OMS Quer'!B3061</f>
        <v>0</v>
      </c>
      <c r="C3061" s="22">
        <f>'Previous Trades Import_OMS Quer'!C3061</f>
        <v>0</v>
      </c>
      <c r="D3061">
        <f>'Previous Trades Import_OMS Quer'!D3061</f>
        <v>0</v>
      </c>
      <c r="E3061" s="22">
        <f>'Previous Trades Import_OMS Quer'!E3061</f>
        <v>0</v>
      </c>
      <c r="F3061">
        <f>'Previous Trades Import_OMS Quer'!F3061</f>
        <v>0</v>
      </c>
      <c r="G3061">
        <f>'Previous Trades Import_OMS Quer'!G3061</f>
        <v>0</v>
      </c>
      <c r="H3061">
        <f>'Previous Trades Import_OMS Quer'!H3061</f>
        <v>0</v>
      </c>
      <c r="I3061">
        <f>'Previous Trades Import_OMS Quer'!I3061</f>
        <v>0</v>
      </c>
      <c r="J3061">
        <f>'Previous Trades Import_OMS Quer'!J3061</f>
        <v>0</v>
      </c>
      <c r="K3061">
        <f>'Previous Trades Import_OMS Quer'!K3061</f>
        <v>0</v>
      </c>
      <c r="L3061">
        <f>'Previous Trades Import_OMS Quer'!L3061</f>
        <v>0</v>
      </c>
      <c r="M3061">
        <f>'Previous Trades Import_OMS Quer'!M3061</f>
        <v>0</v>
      </c>
      <c r="N3061">
        <f>'Previous Trades Import_OMS Quer'!N3061</f>
        <v>0</v>
      </c>
      <c r="O3061" t="str">
        <f>CLEAN('Previous Trades Import_OMS Quer'!O3061)</f>
        <v/>
      </c>
      <c r="Q3061" s="25">
        <f t="shared" si="94"/>
        <v>0</v>
      </c>
      <c r="R3061" s="25" t="e">
        <f>VLOOKUP(O3061,'Currency Balance'!$O$3:$Q$32,3,0)</f>
        <v>#N/A</v>
      </c>
      <c r="S3061" t="e">
        <f t="shared" si="95"/>
        <v>#N/A</v>
      </c>
    </row>
    <row r="3062" spans="1:19">
      <c r="A3062">
        <f>'Previous Trades Import_OMS Quer'!A3062</f>
        <v>0</v>
      </c>
      <c r="B3062">
        <f>'Previous Trades Import_OMS Quer'!B3062</f>
        <v>0</v>
      </c>
      <c r="C3062" s="22">
        <f>'Previous Trades Import_OMS Quer'!C3062</f>
        <v>0</v>
      </c>
      <c r="D3062">
        <f>'Previous Trades Import_OMS Quer'!D3062</f>
        <v>0</v>
      </c>
      <c r="E3062" s="22">
        <f>'Previous Trades Import_OMS Quer'!E3062</f>
        <v>0</v>
      </c>
      <c r="F3062">
        <f>'Previous Trades Import_OMS Quer'!F3062</f>
        <v>0</v>
      </c>
      <c r="G3062">
        <f>'Previous Trades Import_OMS Quer'!G3062</f>
        <v>0</v>
      </c>
      <c r="H3062">
        <f>'Previous Trades Import_OMS Quer'!H3062</f>
        <v>0</v>
      </c>
      <c r="I3062">
        <f>'Previous Trades Import_OMS Quer'!I3062</f>
        <v>0</v>
      </c>
      <c r="J3062">
        <f>'Previous Trades Import_OMS Quer'!J3062</f>
        <v>0</v>
      </c>
      <c r="K3062">
        <f>'Previous Trades Import_OMS Quer'!K3062</f>
        <v>0</v>
      </c>
      <c r="L3062">
        <f>'Previous Trades Import_OMS Quer'!L3062</f>
        <v>0</v>
      </c>
      <c r="M3062">
        <f>'Previous Trades Import_OMS Quer'!M3062</f>
        <v>0</v>
      </c>
      <c r="N3062">
        <f>'Previous Trades Import_OMS Quer'!N3062</f>
        <v>0</v>
      </c>
      <c r="O3062" t="str">
        <f>CLEAN('Previous Trades Import_OMS Quer'!O3062)</f>
        <v/>
      </c>
      <c r="Q3062" s="25">
        <f t="shared" si="94"/>
        <v>0</v>
      </c>
      <c r="R3062" s="25" t="e">
        <f>VLOOKUP(O3062,'Currency Balance'!$O$3:$Q$32,3,0)</f>
        <v>#N/A</v>
      </c>
      <c r="S3062" t="e">
        <f t="shared" si="95"/>
        <v>#N/A</v>
      </c>
    </row>
    <row r="3063" spans="1:19">
      <c r="A3063">
        <f>'Previous Trades Import_OMS Quer'!A3063</f>
        <v>0</v>
      </c>
      <c r="B3063">
        <f>'Previous Trades Import_OMS Quer'!B3063</f>
        <v>0</v>
      </c>
      <c r="C3063" s="22">
        <f>'Previous Trades Import_OMS Quer'!C3063</f>
        <v>0</v>
      </c>
      <c r="D3063">
        <f>'Previous Trades Import_OMS Quer'!D3063</f>
        <v>0</v>
      </c>
      <c r="E3063" s="22">
        <f>'Previous Trades Import_OMS Quer'!E3063</f>
        <v>0</v>
      </c>
      <c r="F3063">
        <f>'Previous Trades Import_OMS Quer'!F3063</f>
        <v>0</v>
      </c>
      <c r="G3063">
        <f>'Previous Trades Import_OMS Quer'!G3063</f>
        <v>0</v>
      </c>
      <c r="H3063">
        <f>'Previous Trades Import_OMS Quer'!H3063</f>
        <v>0</v>
      </c>
      <c r="I3063">
        <f>'Previous Trades Import_OMS Quer'!I3063</f>
        <v>0</v>
      </c>
      <c r="J3063">
        <f>'Previous Trades Import_OMS Quer'!J3063</f>
        <v>0</v>
      </c>
      <c r="K3063">
        <f>'Previous Trades Import_OMS Quer'!K3063</f>
        <v>0</v>
      </c>
      <c r="L3063">
        <f>'Previous Trades Import_OMS Quer'!L3063</f>
        <v>0</v>
      </c>
      <c r="M3063">
        <f>'Previous Trades Import_OMS Quer'!M3063</f>
        <v>0</v>
      </c>
      <c r="N3063">
        <f>'Previous Trades Import_OMS Quer'!N3063</f>
        <v>0</v>
      </c>
      <c r="O3063" t="str">
        <f>CLEAN('Previous Trades Import_OMS Quer'!O3063)</f>
        <v/>
      </c>
      <c r="Q3063" s="25">
        <f t="shared" si="94"/>
        <v>0</v>
      </c>
      <c r="R3063" s="25" t="e">
        <f>VLOOKUP(O3063,'Currency Balance'!$O$3:$Q$32,3,0)</f>
        <v>#N/A</v>
      </c>
      <c r="S3063" t="e">
        <f t="shared" si="95"/>
        <v>#N/A</v>
      </c>
    </row>
    <row r="3064" spans="1:19">
      <c r="A3064">
        <f>'Previous Trades Import_OMS Quer'!A3064</f>
        <v>0</v>
      </c>
      <c r="B3064">
        <f>'Previous Trades Import_OMS Quer'!B3064</f>
        <v>0</v>
      </c>
      <c r="C3064" s="22">
        <f>'Previous Trades Import_OMS Quer'!C3064</f>
        <v>0</v>
      </c>
      <c r="D3064">
        <f>'Previous Trades Import_OMS Quer'!D3064</f>
        <v>0</v>
      </c>
      <c r="E3064" s="22">
        <f>'Previous Trades Import_OMS Quer'!E3064</f>
        <v>0</v>
      </c>
      <c r="F3064">
        <f>'Previous Trades Import_OMS Quer'!F3064</f>
        <v>0</v>
      </c>
      <c r="G3064">
        <f>'Previous Trades Import_OMS Quer'!G3064</f>
        <v>0</v>
      </c>
      <c r="H3064">
        <f>'Previous Trades Import_OMS Quer'!H3064</f>
        <v>0</v>
      </c>
      <c r="I3064">
        <f>'Previous Trades Import_OMS Quer'!I3064</f>
        <v>0</v>
      </c>
      <c r="J3064">
        <f>'Previous Trades Import_OMS Quer'!J3064</f>
        <v>0</v>
      </c>
      <c r="K3064">
        <f>'Previous Trades Import_OMS Quer'!K3064</f>
        <v>0</v>
      </c>
      <c r="L3064">
        <f>'Previous Trades Import_OMS Quer'!L3064</f>
        <v>0</v>
      </c>
      <c r="M3064">
        <f>'Previous Trades Import_OMS Quer'!M3064</f>
        <v>0</v>
      </c>
      <c r="N3064">
        <f>'Previous Trades Import_OMS Quer'!N3064</f>
        <v>0</v>
      </c>
      <c r="O3064" t="str">
        <f>CLEAN('Previous Trades Import_OMS Quer'!O3064)</f>
        <v/>
      </c>
      <c r="Q3064" s="25">
        <f t="shared" si="94"/>
        <v>0</v>
      </c>
      <c r="R3064" s="25" t="e">
        <f>VLOOKUP(O3064,'Currency Balance'!$O$3:$Q$32,3,0)</f>
        <v>#N/A</v>
      </c>
      <c r="S3064" t="e">
        <f t="shared" si="95"/>
        <v>#N/A</v>
      </c>
    </row>
    <row r="3065" spans="1:19">
      <c r="A3065">
        <f>'Previous Trades Import_OMS Quer'!A3065</f>
        <v>0</v>
      </c>
      <c r="B3065">
        <f>'Previous Trades Import_OMS Quer'!B3065</f>
        <v>0</v>
      </c>
      <c r="C3065" s="22">
        <f>'Previous Trades Import_OMS Quer'!C3065</f>
        <v>0</v>
      </c>
      <c r="D3065">
        <f>'Previous Trades Import_OMS Quer'!D3065</f>
        <v>0</v>
      </c>
      <c r="E3065" s="22">
        <f>'Previous Trades Import_OMS Quer'!E3065</f>
        <v>0</v>
      </c>
      <c r="F3065">
        <f>'Previous Trades Import_OMS Quer'!F3065</f>
        <v>0</v>
      </c>
      <c r="G3065">
        <f>'Previous Trades Import_OMS Quer'!G3065</f>
        <v>0</v>
      </c>
      <c r="H3065">
        <f>'Previous Trades Import_OMS Quer'!H3065</f>
        <v>0</v>
      </c>
      <c r="I3065">
        <f>'Previous Trades Import_OMS Quer'!I3065</f>
        <v>0</v>
      </c>
      <c r="J3065">
        <f>'Previous Trades Import_OMS Quer'!J3065</f>
        <v>0</v>
      </c>
      <c r="K3065">
        <f>'Previous Trades Import_OMS Quer'!K3065</f>
        <v>0</v>
      </c>
      <c r="L3065">
        <f>'Previous Trades Import_OMS Quer'!L3065</f>
        <v>0</v>
      </c>
      <c r="M3065">
        <f>'Previous Trades Import_OMS Quer'!M3065</f>
        <v>0</v>
      </c>
      <c r="N3065">
        <f>'Previous Trades Import_OMS Quer'!N3065</f>
        <v>0</v>
      </c>
      <c r="O3065" t="str">
        <f>CLEAN('Previous Trades Import_OMS Quer'!O3065)</f>
        <v/>
      </c>
      <c r="Q3065" s="25">
        <f t="shared" si="94"/>
        <v>0</v>
      </c>
      <c r="R3065" s="25" t="e">
        <f>VLOOKUP(O3065,'Currency Balance'!$O$3:$Q$32,3,0)</f>
        <v>#N/A</v>
      </c>
      <c r="S3065" t="e">
        <f t="shared" si="95"/>
        <v>#N/A</v>
      </c>
    </row>
    <row r="3066" spans="1:19">
      <c r="A3066">
        <f>'Previous Trades Import_OMS Quer'!A3066</f>
        <v>0</v>
      </c>
      <c r="B3066">
        <f>'Previous Trades Import_OMS Quer'!B3066</f>
        <v>0</v>
      </c>
      <c r="C3066" s="22">
        <f>'Previous Trades Import_OMS Quer'!C3066</f>
        <v>0</v>
      </c>
      <c r="D3066">
        <f>'Previous Trades Import_OMS Quer'!D3066</f>
        <v>0</v>
      </c>
      <c r="E3066" s="22">
        <f>'Previous Trades Import_OMS Quer'!E3066</f>
        <v>0</v>
      </c>
      <c r="F3066">
        <f>'Previous Trades Import_OMS Quer'!F3066</f>
        <v>0</v>
      </c>
      <c r="G3066">
        <f>'Previous Trades Import_OMS Quer'!G3066</f>
        <v>0</v>
      </c>
      <c r="H3066">
        <f>'Previous Trades Import_OMS Quer'!H3066</f>
        <v>0</v>
      </c>
      <c r="I3066">
        <f>'Previous Trades Import_OMS Quer'!I3066</f>
        <v>0</v>
      </c>
      <c r="J3066">
        <f>'Previous Trades Import_OMS Quer'!J3066</f>
        <v>0</v>
      </c>
      <c r="K3066">
        <f>'Previous Trades Import_OMS Quer'!K3066</f>
        <v>0</v>
      </c>
      <c r="L3066">
        <f>'Previous Trades Import_OMS Quer'!L3066</f>
        <v>0</v>
      </c>
      <c r="M3066">
        <f>'Previous Trades Import_OMS Quer'!M3066</f>
        <v>0</v>
      </c>
      <c r="N3066">
        <f>'Previous Trades Import_OMS Quer'!N3066</f>
        <v>0</v>
      </c>
      <c r="O3066" t="str">
        <f>CLEAN('Previous Trades Import_OMS Quer'!O3066)</f>
        <v/>
      </c>
      <c r="Q3066" s="25">
        <f t="shared" si="94"/>
        <v>0</v>
      </c>
      <c r="R3066" s="25" t="e">
        <f>VLOOKUP(O3066,'Currency Balance'!$O$3:$Q$32,3,0)</f>
        <v>#N/A</v>
      </c>
      <c r="S3066" t="e">
        <f t="shared" si="95"/>
        <v>#N/A</v>
      </c>
    </row>
    <row r="3067" spans="1:19">
      <c r="A3067">
        <f>'Previous Trades Import_OMS Quer'!A3067</f>
        <v>0</v>
      </c>
      <c r="B3067">
        <f>'Previous Trades Import_OMS Quer'!B3067</f>
        <v>0</v>
      </c>
      <c r="C3067" s="22">
        <f>'Previous Trades Import_OMS Quer'!C3067</f>
        <v>0</v>
      </c>
      <c r="D3067">
        <f>'Previous Trades Import_OMS Quer'!D3067</f>
        <v>0</v>
      </c>
      <c r="E3067" s="22">
        <f>'Previous Trades Import_OMS Quer'!E3067</f>
        <v>0</v>
      </c>
      <c r="F3067">
        <f>'Previous Trades Import_OMS Quer'!F3067</f>
        <v>0</v>
      </c>
      <c r="G3067">
        <f>'Previous Trades Import_OMS Quer'!G3067</f>
        <v>0</v>
      </c>
      <c r="H3067">
        <f>'Previous Trades Import_OMS Quer'!H3067</f>
        <v>0</v>
      </c>
      <c r="I3067">
        <f>'Previous Trades Import_OMS Quer'!I3067</f>
        <v>0</v>
      </c>
      <c r="J3067">
        <f>'Previous Trades Import_OMS Quer'!J3067</f>
        <v>0</v>
      </c>
      <c r="K3067">
        <f>'Previous Trades Import_OMS Quer'!K3067</f>
        <v>0</v>
      </c>
      <c r="L3067">
        <f>'Previous Trades Import_OMS Quer'!L3067</f>
        <v>0</v>
      </c>
      <c r="M3067">
        <f>'Previous Trades Import_OMS Quer'!M3067</f>
        <v>0</v>
      </c>
      <c r="N3067">
        <f>'Previous Trades Import_OMS Quer'!N3067</f>
        <v>0</v>
      </c>
      <c r="O3067" t="str">
        <f>CLEAN('Previous Trades Import_OMS Quer'!O3067)</f>
        <v/>
      </c>
      <c r="Q3067" s="25">
        <f t="shared" si="94"/>
        <v>0</v>
      </c>
      <c r="R3067" s="25" t="e">
        <f>VLOOKUP(O3067,'Currency Balance'!$O$3:$Q$32,3,0)</f>
        <v>#N/A</v>
      </c>
      <c r="S3067" t="e">
        <f t="shared" si="95"/>
        <v>#N/A</v>
      </c>
    </row>
    <row r="3068" spans="1:19">
      <c r="A3068">
        <f>'Previous Trades Import_OMS Quer'!A3068</f>
        <v>0</v>
      </c>
      <c r="B3068">
        <f>'Previous Trades Import_OMS Quer'!B3068</f>
        <v>0</v>
      </c>
      <c r="C3068" s="22">
        <f>'Previous Trades Import_OMS Quer'!C3068</f>
        <v>0</v>
      </c>
      <c r="D3068">
        <f>'Previous Trades Import_OMS Quer'!D3068</f>
        <v>0</v>
      </c>
      <c r="E3068" s="22">
        <f>'Previous Trades Import_OMS Quer'!E3068</f>
        <v>0</v>
      </c>
      <c r="F3068">
        <f>'Previous Trades Import_OMS Quer'!F3068</f>
        <v>0</v>
      </c>
      <c r="G3068">
        <f>'Previous Trades Import_OMS Quer'!G3068</f>
        <v>0</v>
      </c>
      <c r="H3068">
        <f>'Previous Trades Import_OMS Quer'!H3068</f>
        <v>0</v>
      </c>
      <c r="I3068">
        <f>'Previous Trades Import_OMS Quer'!I3068</f>
        <v>0</v>
      </c>
      <c r="J3068">
        <f>'Previous Trades Import_OMS Quer'!J3068</f>
        <v>0</v>
      </c>
      <c r="K3068">
        <f>'Previous Trades Import_OMS Quer'!K3068</f>
        <v>0</v>
      </c>
      <c r="L3068">
        <f>'Previous Trades Import_OMS Quer'!L3068</f>
        <v>0</v>
      </c>
      <c r="M3068">
        <f>'Previous Trades Import_OMS Quer'!M3068</f>
        <v>0</v>
      </c>
      <c r="N3068">
        <f>'Previous Trades Import_OMS Quer'!N3068</f>
        <v>0</v>
      </c>
      <c r="O3068" t="str">
        <f>CLEAN('Previous Trades Import_OMS Quer'!O3068)</f>
        <v/>
      </c>
      <c r="Q3068" s="25">
        <f t="shared" si="94"/>
        <v>0</v>
      </c>
      <c r="R3068" s="25" t="e">
        <f>VLOOKUP(O3068,'Currency Balance'!$O$3:$Q$32,3,0)</f>
        <v>#N/A</v>
      </c>
      <c r="S3068" t="e">
        <f t="shared" si="95"/>
        <v>#N/A</v>
      </c>
    </row>
    <row r="3069" spans="1:19">
      <c r="A3069">
        <f>'Previous Trades Import_OMS Quer'!A3069</f>
        <v>0</v>
      </c>
      <c r="B3069">
        <f>'Previous Trades Import_OMS Quer'!B3069</f>
        <v>0</v>
      </c>
      <c r="C3069" s="22">
        <f>'Previous Trades Import_OMS Quer'!C3069</f>
        <v>0</v>
      </c>
      <c r="D3069">
        <f>'Previous Trades Import_OMS Quer'!D3069</f>
        <v>0</v>
      </c>
      <c r="E3069" s="22">
        <f>'Previous Trades Import_OMS Quer'!E3069</f>
        <v>0</v>
      </c>
      <c r="F3069">
        <f>'Previous Trades Import_OMS Quer'!F3069</f>
        <v>0</v>
      </c>
      <c r="G3069">
        <f>'Previous Trades Import_OMS Quer'!G3069</f>
        <v>0</v>
      </c>
      <c r="H3069">
        <f>'Previous Trades Import_OMS Quer'!H3069</f>
        <v>0</v>
      </c>
      <c r="I3069">
        <f>'Previous Trades Import_OMS Quer'!I3069</f>
        <v>0</v>
      </c>
      <c r="J3069">
        <f>'Previous Trades Import_OMS Quer'!J3069</f>
        <v>0</v>
      </c>
      <c r="K3069">
        <f>'Previous Trades Import_OMS Quer'!K3069</f>
        <v>0</v>
      </c>
      <c r="L3069">
        <f>'Previous Trades Import_OMS Quer'!L3069</f>
        <v>0</v>
      </c>
      <c r="M3069">
        <f>'Previous Trades Import_OMS Quer'!M3069</f>
        <v>0</v>
      </c>
      <c r="N3069">
        <f>'Previous Trades Import_OMS Quer'!N3069</f>
        <v>0</v>
      </c>
      <c r="O3069" t="str">
        <f>CLEAN('Previous Trades Import_OMS Quer'!O3069)</f>
        <v/>
      </c>
      <c r="Q3069" s="25">
        <f t="shared" si="94"/>
        <v>0</v>
      </c>
      <c r="R3069" s="25" t="e">
        <f>VLOOKUP(O3069,'Currency Balance'!$O$3:$Q$32,3,0)</f>
        <v>#N/A</v>
      </c>
      <c r="S3069" t="e">
        <f t="shared" si="95"/>
        <v>#N/A</v>
      </c>
    </row>
    <row r="3070" spans="1:19">
      <c r="A3070">
        <f>'Previous Trades Import_OMS Quer'!A3070</f>
        <v>0</v>
      </c>
      <c r="B3070">
        <f>'Previous Trades Import_OMS Quer'!B3070</f>
        <v>0</v>
      </c>
      <c r="C3070" s="22">
        <f>'Previous Trades Import_OMS Quer'!C3070</f>
        <v>0</v>
      </c>
      <c r="D3070">
        <f>'Previous Trades Import_OMS Quer'!D3070</f>
        <v>0</v>
      </c>
      <c r="E3070" s="22">
        <f>'Previous Trades Import_OMS Quer'!E3070</f>
        <v>0</v>
      </c>
      <c r="F3070">
        <f>'Previous Trades Import_OMS Quer'!F3070</f>
        <v>0</v>
      </c>
      <c r="G3070">
        <f>'Previous Trades Import_OMS Quer'!G3070</f>
        <v>0</v>
      </c>
      <c r="H3070">
        <f>'Previous Trades Import_OMS Quer'!H3070</f>
        <v>0</v>
      </c>
      <c r="I3070">
        <f>'Previous Trades Import_OMS Quer'!I3070</f>
        <v>0</v>
      </c>
      <c r="J3070">
        <f>'Previous Trades Import_OMS Quer'!J3070</f>
        <v>0</v>
      </c>
      <c r="K3070">
        <f>'Previous Trades Import_OMS Quer'!K3070</f>
        <v>0</v>
      </c>
      <c r="L3070">
        <f>'Previous Trades Import_OMS Quer'!L3070</f>
        <v>0</v>
      </c>
      <c r="M3070">
        <f>'Previous Trades Import_OMS Quer'!M3070</f>
        <v>0</v>
      </c>
      <c r="N3070">
        <f>'Previous Trades Import_OMS Quer'!N3070</f>
        <v>0</v>
      </c>
      <c r="O3070" t="str">
        <f>CLEAN('Previous Trades Import_OMS Quer'!O3070)</f>
        <v/>
      </c>
      <c r="Q3070" s="25">
        <f t="shared" si="94"/>
        <v>0</v>
      </c>
      <c r="R3070" s="25" t="e">
        <f>VLOOKUP(O3070,'Currency Balance'!$O$3:$Q$32,3,0)</f>
        <v>#N/A</v>
      </c>
      <c r="S3070" t="e">
        <f t="shared" si="95"/>
        <v>#N/A</v>
      </c>
    </row>
    <row r="3071" spans="1:19">
      <c r="A3071">
        <f>'Previous Trades Import_OMS Quer'!A3071</f>
        <v>0</v>
      </c>
      <c r="B3071">
        <f>'Previous Trades Import_OMS Quer'!B3071</f>
        <v>0</v>
      </c>
      <c r="C3071" s="22">
        <f>'Previous Trades Import_OMS Quer'!C3071</f>
        <v>0</v>
      </c>
      <c r="D3071">
        <f>'Previous Trades Import_OMS Quer'!D3071</f>
        <v>0</v>
      </c>
      <c r="E3071" s="22">
        <f>'Previous Trades Import_OMS Quer'!E3071</f>
        <v>0</v>
      </c>
      <c r="F3071">
        <f>'Previous Trades Import_OMS Quer'!F3071</f>
        <v>0</v>
      </c>
      <c r="G3071">
        <f>'Previous Trades Import_OMS Quer'!G3071</f>
        <v>0</v>
      </c>
      <c r="H3071">
        <f>'Previous Trades Import_OMS Quer'!H3071</f>
        <v>0</v>
      </c>
      <c r="I3071">
        <f>'Previous Trades Import_OMS Quer'!I3071</f>
        <v>0</v>
      </c>
      <c r="J3071">
        <f>'Previous Trades Import_OMS Quer'!J3071</f>
        <v>0</v>
      </c>
      <c r="K3071">
        <f>'Previous Trades Import_OMS Quer'!K3071</f>
        <v>0</v>
      </c>
      <c r="L3071">
        <f>'Previous Trades Import_OMS Quer'!L3071</f>
        <v>0</v>
      </c>
      <c r="M3071">
        <f>'Previous Trades Import_OMS Quer'!M3071</f>
        <v>0</v>
      </c>
      <c r="N3071">
        <f>'Previous Trades Import_OMS Quer'!N3071</f>
        <v>0</v>
      </c>
      <c r="O3071" t="str">
        <f>CLEAN('Previous Trades Import_OMS Quer'!O3071)</f>
        <v/>
      </c>
      <c r="Q3071" s="25">
        <f t="shared" si="94"/>
        <v>0</v>
      </c>
      <c r="R3071" s="25" t="e">
        <f>VLOOKUP(O3071,'Currency Balance'!$O$3:$Q$32,3,0)</f>
        <v>#N/A</v>
      </c>
      <c r="S3071" t="e">
        <f t="shared" si="95"/>
        <v>#N/A</v>
      </c>
    </row>
    <row r="3072" spans="1:19">
      <c r="A3072">
        <f>'Previous Trades Import_OMS Quer'!A3072</f>
        <v>0</v>
      </c>
      <c r="B3072">
        <f>'Previous Trades Import_OMS Quer'!B3072</f>
        <v>0</v>
      </c>
      <c r="C3072" s="22">
        <f>'Previous Trades Import_OMS Quer'!C3072</f>
        <v>0</v>
      </c>
      <c r="D3072">
        <f>'Previous Trades Import_OMS Quer'!D3072</f>
        <v>0</v>
      </c>
      <c r="E3072" s="22">
        <f>'Previous Trades Import_OMS Quer'!E3072</f>
        <v>0</v>
      </c>
      <c r="F3072">
        <f>'Previous Trades Import_OMS Quer'!F3072</f>
        <v>0</v>
      </c>
      <c r="G3072">
        <f>'Previous Trades Import_OMS Quer'!G3072</f>
        <v>0</v>
      </c>
      <c r="H3072">
        <f>'Previous Trades Import_OMS Quer'!H3072</f>
        <v>0</v>
      </c>
      <c r="I3072">
        <f>'Previous Trades Import_OMS Quer'!I3072</f>
        <v>0</v>
      </c>
      <c r="J3072">
        <f>'Previous Trades Import_OMS Quer'!J3072</f>
        <v>0</v>
      </c>
      <c r="K3072">
        <f>'Previous Trades Import_OMS Quer'!K3072</f>
        <v>0</v>
      </c>
      <c r="L3072">
        <f>'Previous Trades Import_OMS Quer'!L3072</f>
        <v>0</v>
      </c>
      <c r="M3072">
        <f>'Previous Trades Import_OMS Quer'!M3072</f>
        <v>0</v>
      </c>
      <c r="N3072">
        <f>'Previous Trades Import_OMS Quer'!N3072</f>
        <v>0</v>
      </c>
      <c r="O3072" t="str">
        <f>CLEAN('Previous Trades Import_OMS Quer'!O3072)</f>
        <v/>
      </c>
      <c r="Q3072" s="25">
        <f t="shared" si="94"/>
        <v>0</v>
      </c>
      <c r="R3072" s="25" t="e">
        <f>VLOOKUP(O3072,'Currency Balance'!$O$3:$Q$32,3,0)</f>
        <v>#N/A</v>
      </c>
      <c r="S3072" t="e">
        <f t="shared" si="95"/>
        <v>#N/A</v>
      </c>
    </row>
    <row r="3073" spans="1:19">
      <c r="A3073">
        <f>'Previous Trades Import_OMS Quer'!A3073</f>
        <v>0</v>
      </c>
      <c r="B3073">
        <f>'Previous Trades Import_OMS Quer'!B3073</f>
        <v>0</v>
      </c>
      <c r="C3073" s="22">
        <f>'Previous Trades Import_OMS Quer'!C3073</f>
        <v>0</v>
      </c>
      <c r="D3073">
        <f>'Previous Trades Import_OMS Quer'!D3073</f>
        <v>0</v>
      </c>
      <c r="E3073" s="22">
        <f>'Previous Trades Import_OMS Quer'!E3073</f>
        <v>0</v>
      </c>
      <c r="F3073">
        <f>'Previous Trades Import_OMS Quer'!F3073</f>
        <v>0</v>
      </c>
      <c r="G3073">
        <f>'Previous Trades Import_OMS Quer'!G3073</f>
        <v>0</v>
      </c>
      <c r="H3073">
        <f>'Previous Trades Import_OMS Quer'!H3073</f>
        <v>0</v>
      </c>
      <c r="I3073">
        <f>'Previous Trades Import_OMS Quer'!I3073</f>
        <v>0</v>
      </c>
      <c r="J3073">
        <f>'Previous Trades Import_OMS Quer'!J3073</f>
        <v>0</v>
      </c>
      <c r="K3073">
        <f>'Previous Trades Import_OMS Quer'!K3073</f>
        <v>0</v>
      </c>
      <c r="L3073">
        <f>'Previous Trades Import_OMS Quer'!L3073</f>
        <v>0</v>
      </c>
      <c r="M3073">
        <f>'Previous Trades Import_OMS Quer'!M3073</f>
        <v>0</v>
      </c>
      <c r="N3073">
        <f>'Previous Trades Import_OMS Quer'!N3073</f>
        <v>0</v>
      </c>
      <c r="O3073" t="str">
        <f>CLEAN('Previous Trades Import_OMS Quer'!O3073)</f>
        <v/>
      </c>
      <c r="Q3073" s="25">
        <f t="shared" si="94"/>
        <v>0</v>
      </c>
      <c r="R3073" s="25" t="e">
        <f>VLOOKUP(O3073,'Currency Balance'!$O$3:$Q$32,3,0)</f>
        <v>#N/A</v>
      </c>
      <c r="S3073" t="e">
        <f t="shared" si="95"/>
        <v>#N/A</v>
      </c>
    </row>
    <row r="3074" spans="1:19">
      <c r="A3074">
        <f>'Previous Trades Import_OMS Quer'!A3074</f>
        <v>0</v>
      </c>
      <c r="B3074">
        <f>'Previous Trades Import_OMS Quer'!B3074</f>
        <v>0</v>
      </c>
      <c r="C3074" s="22">
        <f>'Previous Trades Import_OMS Quer'!C3074</f>
        <v>0</v>
      </c>
      <c r="D3074">
        <f>'Previous Trades Import_OMS Quer'!D3074</f>
        <v>0</v>
      </c>
      <c r="E3074" s="22">
        <f>'Previous Trades Import_OMS Quer'!E3074</f>
        <v>0</v>
      </c>
      <c r="F3074">
        <f>'Previous Trades Import_OMS Quer'!F3074</f>
        <v>0</v>
      </c>
      <c r="G3074">
        <f>'Previous Trades Import_OMS Quer'!G3074</f>
        <v>0</v>
      </c>
      <c r="H3074">
        <f>'Previous Trades Import_OMS Quer'!H3074</f>
        <v>0</v>
      </c>
      <c r="I3074">
        <f>'Previous Trades Import_OMS Quer'!I3074</f>
        <v>0</v>
      </c>
      <c r="J3074">
        <f>'Previous Trades Import_OMS Quer'!J3074</f>
        <v>0</v>
      </c>
      <c r="K3074">
        <f>'Previous Trades Import_OMS Quer'!K3074</f>
        <v>0</v>
      </c>
      <c r="L3074">
        <f>'Previous Trades Import_OMS Quer'!L3074</f>
        <v>0</v>
      </c>
      <c r="M3074">
        <f>'Previous Trades Import_OMS Quer'!M3074</f>
        <v>0</v>
      </c>
      <c r="N3074">
        <f>'Previous Trades Import_OMS Quer'!N3074</f>
        <v>0</v>
      </c>
      <c r="O3074" t="str">
        <f>CLEAN('Previous Trades Import_OMS Quer'!O3074)</f>
        <v/>
      </c>
      <c r="Q3074" s="25">
        <f t="shared" ref="Q3074:Q3137" si="96">IF(G3074="sell",M3074,-M3074)</f>
        <v>0</v>
      </c>
      <c r="R3074" s="25" t="e">
        <f>VLOOKUP(O3074,'Currency Balance'!$O$3:$Q$32,3,0)</f>
        <v>#N/A</v>
      </c>
      <c r="S3074" t="e">
        <f t="shared" ref="S3074:S3137" si="97">Q3074/R3074</f>
        <v>#N/A</v>
      </c>
    </row>
    <row r="3075" spans="1:19">
      <c r="A3075">
        <f>'Previous Trades Import_OMS Quer'!A3075</f>
        <v>0</v>
      </c>
      <c r="B3075">
        <f>'Previous Trades Import_OMS Quer'!B3075</f>
        <v>0</v>
      </c>
      <c r="C3075" s="22">
        <f>'Previous Trades Import_OMS Quer'!C3075</f>
        <v>0</v>
      </c>
      <c r="D3075">
        <f>'Previous Trades Import_OMS Quer'!D3075</f>
        <v>0</v>
      </c>
      <c r="E3075" s="22">
        <f>'Previous Trades Import_OMS Quer'!E3075</f>
        <v>0</v>
      </c>
      <c r="F3075">
        <f>'Previous Trades Import_OMS Quer'!F3075</f>
        <v>0</v>
      </c>
      <c r="G3075">
        <f>'Previous Trades Import_OMS Quer'!G3075</f>
        <v>0</v>
      </c>
      <c r="H3075">
        <f>'Previous Trades Import_OMS Quer'!H3075</f>
        <v>0</v>
      </c>
      <c r="I3075">
        <f>'Previous Trades Import_OMS Quer'!I3075</f>
        <v>0</v>
      </c>
      <c r="J3075">
        <f>'Previous Trades Import_OMS Quer'!J3075</f>
        <v>0</v>
      </c>
      <c r="K3075">
        <f>'Previous Trades Import_OMS Quer'!K3075</f>
        <v>0</v>
      </c>
      <c r="L3075">
        <f>'Previous Trades Import_OMS Quer'!L3075</f>
        <v>0</v>
      </c>
      <c r="M3075">
        <f>'Previous Trades Import_OMS Quer'!M3075</f>
        <v>0</v>
      </c>
      <c r="N3075">
        <f>'Previous Trades Import_OMS Quer'!N3075</f>
        <v>0</v>
      </c>
      <c r="O3075" t="str">
        <f>CLEAN('Previous Trades Import_OMS Quer'!O3075)</f>
        <v/>
      </c>
      <c r="Q3075" s="25">
        <f t="shared" si="96"/>
        <v>0</v>
      </c>
      <c r="R3075" s="25" t="e">
        <f>VLOOKUP(O3075,'Currency Balance'!$O$3:$Q$32,3,0)</f>
        <v>#N/A</v>
      </c>
      <c r="S3075" t="e">
        <f t="shared" si="97"/>
        <v>#N/A</v>
      </c>
    </row>
    <row r="3076" spans="1:19">
      <c r="A3076">
        <f>'Previous Trades Import_OMS Quer'!A3076</f>
        <v>0</v>
      </c>
      <c r="B3076">
        <f>'Previous Trades Import_OMS Quer'!B3076</f>
        <v>0</v>
      </c>
      <c r="C3076" s="22">
        <f>'Previous Trades Import_OMS Quer'!C3076</f>
        <v>0</v>
      </c>
      <c r="D3076">
        <f>'Previous Trades Import_OMS Quer'!D3076</f>
        <v>0</v>
      </c>
      <c r="E3076" s="22">
        <f>'Previous Trades Import_OMS Quer'!E3076</f>
        <v>0</v>
      </c>
      <c r="F3076">
        <f>'Previous Trades Import_OMS Quer'!F3076</f>
        <v>0</v>
      </c>
      <c r="G3076">
        <f>'Previous Trades Import_OMS Quer'!G3076</f>
        <v>0</v>
      </c>
      <c r="H3076">
        <f>'Previous Trades Import_OMS Quer'!H3076</f>
        <v>0</v>
      </c>
      <c r="I3076">
        <f>'Previous Trades Import_OMS Quer'!I3076</f>
        <v>0</v>
      </c>
      <c r="J3076">
        <f>'Previous Trades Import_OMS Quer'!J3076</f>
        <v>0</v>
      </c>
      <c r="K3076">
        <f>'Previous Trades Import_OMS Quer'!K3076</f>
        <v>0</v>
      </c>
      <c r="L3076">
        <f>'Previous Trades Import_OMS Quer'!L3076</f>
        <v>0</v>
      </c>
      <c r="M3076">
        <f>'Previous Trades Import_OMS Quer'!M3076</f>
        <v>0</v>
      </c>
      <c r="N3076">
        <f>'Previous Trades Import_OMS Quer'!N3076</f>
        <v>0</v>
      </c>
      <c r="O3076" t="str">
        <f>CLEAN('Previous Trades Import_OMS Quer'!O3076)</f>
        <v/>
      </c>
      <c r="Q3076" s="25">
        <f t="shared" si="96"/>
        <v>0</v>
      </c>
      <c r="R3076" s="25" t="e">
        <f>VLOOKUP(O3076,'Currency Balance'!$O$3:$Q$32,3,0)</f>
        <v>#N/A</v>
      </c>
      <c r="S3076" t="e">
        <f t="shared" si="97"/>
        <v>#N/A</v>
      </c>
    </row>
    <row r="3077" spans="1:19">
      <c r="A3077">
        <f>'Previous Trades Import_OMS Quer'!A3077</f>
        <v>0</v>
      </c>
      <c r="B3077">
        <f>'Previous Trades Import_OMS Quer'!B3077</f>
        <v>0</v>
      </c>
      <c r="C3077" s="22">
        <f>'Previous Trades Import_OMS Quer'!C3077</f>
        <v>0</v>
      </c>
      <c r="D3077">
        <f>'Previous Trades Import_OMS Quer'!D3077</f>
        <v>0</v>
      </c>
      <c r="E3077" s="22">
        <f>'Previous Trades Import_OMS Quer'!E3077</f>
        <v>0</v>
      </c>
      <c r="F3077">
        <f>'Previous Trades Import_OMS Quer'!F3077</f>
        <v>0</v>
      </c>
      <c r="G3077">
        <f>'Previous Trades Import_OMS Quer'!G3077</f>
        <v>0</v>
      </c>
      <c r="H3077">
        <f>'Previous Trades Import_OMS Quer'!H3077</f>
        <v>0</v>
      </c>
      <c r="I3077">
        <f>'Previous Trades Import_OMS Quer'!I3077</f>
        <v>0</v>
      </c>
      <c r="J3077">
        <f>'Previous Trades Import_OMS Quer'!J3077</f>
        <v>0</v>
      </c>
      <c r="K3077">
        <f>'Previous Trades Import_OMS Quer'!K3077</f>
        <v>0</v>
      </c>
      <c r="L3077">
        <f>'Previous Trades Import_OMS Quer'!L3077</f>
        <v>0</v>
      </c>
      <c r="M3077">
        <f>'Previous Trades Import_OMS Quer'!M3077</f>
        <v>0</v>
      </c>
      <c r="N3077">
        <f>'Previous Trades Import_OMS Quer'!N3077</f>
        <v>0</v>
      </c>
      <c r="O3077" t="str">
        <f>CLEAN('Previous Trades Import_OMS Quer'!O3077)</f>
        <v/>
      </c>
      <c r="Q3077" s="25">
        <f t="shared" si="96"/>
        <v>0</v>
      </c>
      <c r="R3077" s="25" t="e">
        <f>VLOOKUP(O3077,'Currency Balance'!$O$3:$Q$32,3,0)</f>
        <v>#N/A</v>
      </c>
      <c r="S3077" t="e">
        <f t="shared" si="97"/>
        <v>#N/A</v>
      </c>
    </row>
    <row r="3078" spans="1:19">
      <c r="A3078">
        <f>'Previous Trades Import_OMS Quer'!A3078</f>
        <v>0</v>
      </c>
      <c r="B3078">
        <f>'Previous Trades Import_OMS Quer'!B3078</f>
        <v>0</v>
      </c>
      <c r="C3078" s="22">
        <f>'Previous Trades Import_OMS Quer'!C3078</f>
        <v>0</v>
      </c>
      <c r="D3078">
        <f>'Previous Trades Import_OMS Quer'!D3078</f>
        <v>0</v>
      </c>
      <c r="E3078" s="22">
        <f>'Previous Trades Import_OMS Quer'!E3078</f>
        <v>0</v>
      </c>
      <c r="F3078">
        <f>'Previous Trades Import_OMS Quer'!F3078</f>
        <v>0</v>
      </c>
      <c r="G3078">
        <f>'Previous Trades Import_OMS Quer'!G3078</f>
        <v>0</v>
      </c>
      <c r="H3078">
        <f>'Previous Trades Import_OMS Quer'!H3078</f>
        <v>0</v>
      </c>
      <c r="I3078">
        <f>'Previous Trades Import_OMS Quer'!I3078</f>
        <v>0</v>
      </c>
      <c r="J3078">
        <f>'Previous Trades Import_OMS Quer'!J3078</f>
        <v>0</v>
      </c>
      <c r="K3078">
        <f>'Previous Trades Import_OMS Quer'!K3078</f>
        <v>0</v>
      </c>
      <c r="L3078">
        <f>'Previous Trades Import_OMS Quer'!L3078</f>
        <v>0</v>
      </c>
      <c r="M3078">
        <f>'Previous Trades Import_OMS Quer'!M3078</f>
        <v>0</v>
      </c>
      <c r="N3078">
        <f>'Previous Trades Import_OMS Quer'!N3078</f>
        <v>0</v>
      </c>
      <c r="O3078" t="str">
        <f>CLEAN('Previous Trades Import_OMS Quer'!O3078)</f>
        <v/>
      </c>
      <c r="Q3078" s="25">
        <f t="shared" si="96"/>
        <v>0</v>
      </c>
      <c r="R3078" s="25" t="e">
        <f>VLOOKUP(O3078,'Currency Balance'!$O$3:$Q$32,3,0)</f>
        <v>#N/A</v>
      </c>
      <c r="S3078" t="e">
        <f t="shared" si="97"/>
        <v>#N/A</v>
      </c>
    </row>
    <row r="3079" spans="1:19">
      <c r="A3079">
        <f>'Previous Trades Import_OMS Quer'!A3079</f>
        <v>0</v>
      </c>
      <c r="B3079">
        <f>'Previous Trades Import_OMS Quer'!B3079</f>
        <v>0</v>
      </c>
      <c r="C3079" s="22">
        <f>'Previous Trades Import_OMS Quer'!C3079</f>
        <v>0</v>
      </c>
      <c r="D3079">
        <f>'Previous Trades Import_OMS Quer'!D3079</f>
        <v>0</v>
      </c>
      <c r="E3079" s="22">
        <f>'Previous Trades Import_OMS Quer'!E3079</f>
        <v>0</v>
      </c>
      <c r="F3079">
        <f>'Previous Trades Import_OMS Quer'!F3079</f>
        <v>0</v>
      </c>
      <c r="G3079">
        <f>'Previous Trades Import_OMS Quer'!G3079</f>
        <v>0</v>
      </c>
      <c r="H3079">
        <f>'Previous Trades Import_OMS Quer'!H3079</f>
        <v>0</v>
      </c>
      <c r="I3079">
        <f>'Previous Trades Import_OMS Quer'!I3079</f>
        <v>0</v>
      </c>
      <c r="J3079">
        <f>'Previous Trades Import_OMS Quer'!J3079</f>
        <v>0</v>
      </c>
      <c r="K3079">
        <f>'Previous Trades Import_OMS Quer'!K3079</f>
        <v>0</v>
      </c>
      <c r="L3079">
        <f>'Previous Trades Import_OMS Quer'!L3079</f>
        <v>0</v>
      </c>
      <c r="M3079">
        <f>'Previous Trades Import_OMS Quer'!M3079</f>
        <v>0</v>
      </c>
      <c r="N3079">
        <f>'Previous Trades Import_OMS Quer'!N3079</f>
        <v>0</v>
      </c>
      <c r="O3079" t="str">
        <f>CLEAN('Previous Trades Import_OMS Quer'!O3079)</f>
        <v/>
      </c>
      <c r="Q3079" s="25">
        <f t="shared" si="96"/>
        <v>0</v>
      </c>
      <c r="R3079" s="25" t="e">
        <f>VLOOKUP(O3079,'Currency Balance'!$O$3:$Q$32,3,0)</f>
        <v>#N/A</v>
      </c>
      <c r="S3079" t="e">
        <f t="shared" si="97"/>
        <v>#N/A</v>
      </c>
    </row>
    <row r="3080" spans="1:19">
      <c r="A3080">
        <f>'Previous Trades Import_OMS Quer'!A3080</f>
        <v>0</v>
      </c>
      <c r="B3080">
        <f>'Previous Trades Import_OMS Quer'!B3080</f>
        <v>0</v>
      </c>
      <c r="C3080" s="22">
        <f>'Previous Trades Import_OMS Quer'!C3080</f>
        <v>0</v>
      </c>
      <c r="D3080">
        <f>'Previous Trades Import_OMS Quer'!D3080</f>
        <v>0</v>
      </c>
      <c r="E3080" s="22">
        <f>'Previous Trades Import_OMS Quer'!E3080</f>
        <v>0</v>
      </c>
      <c r="F3080">
        <f>'Previous Trades Import_OMS Quer'!F3080</f>
        <v>0</v>
      </c>
      <c r="G3080">
        <f>'Previous Trades Import_OMS Quer'!G3080</f>
        <v>0</v>
      </c>
      <c r="H3080">
        <f>'Previous Trades Import_OMS Quer'!H3080</f>
        <v>0</v>
      </c>
      <c r="I3080">
        <f>'Previous Trades Import_OMS Quer'!I3080</f>
        <v>0</v>
      </c>
      <c r="J3080">
        <f>'Previous Trades Import_OMS Quer'!J3080</f>
        <v>0</v>
      </c>
      <c r="K3080">
        <f>'Previous Trades Import_OMS Quer'!K3080</f>
        <v>0</v>
      </c>
      <c r="L3080">
        <f>'Previous Trades Import_OMS Quer'!L3080</f>
        <v>0</v>
      </c>
      <c r="M3080">
        <f>'Previous Trades Import_OMS Quer'!M3080</f>
        <v>0</v>
      </c>
      <c r="N3080">
        <f>'Previous Trades Import_OMS Quer'!N3080</f>
        <v>0</v>
      </c>
      <c r="O3080" t="str">
        <f>CLEAN('Previous Trades Import_OMS Quer'!O3080)</f>
        <v/>
      </c>
      <c r="Q3080" s="25">
        <f t="shared" si="96"/>
        <v>0</v>
      </c>
      <c r="R3080" s="25" t="e">
        <f>VLOOKUP(O3080,'Currency Balance'!$O$3:$Q$32,3,0)</f>
        <v>#N/A</v>
      </c>
      <c r="S3080" t="e">
        <f t="shared" si="97"/>
        <v>#N/A</v>
      </c>
    </row>
    <row r="3081" spans="1:19">
      <c r="A3081">
        <f>'Previous Trades Import_OMS Quer'!A3081</f>
        <v>0</v>
      </c>
      <c r="B3081">
        <f>'Previous Trades Import_OMS Quer'!B3081</f>
        <v>0</v>
      </c>
      <c r="C3081" s="22">
        <f>'Previous Trades Import_OMS Quer'!C3081</f>
        <v>0</v>
      </c>
      <c r="D3081">
        <f>'Previous Trades Import_OMS Quer'!D3081</f>
        <v>0</v>
      </c>
      <c r="E3081" s="22">
        <f>'Previous Trades Import_OMS Quer'!E3081</f>
        <v>0</v>
      </c>
      <c r="F3081">
        <f>'Previous Trades Import_OMS Quer'!F3081</f>
        <v>0</v>
      </c>
      <c r="G3081">
        <f>'Previous Trades Import_OMS Quer'!G3081</f>
        <v>0</v>
      </c>
      <c r="H3081">
        <f>'Previous Trades Import_OMS Quer'!H3081</f>
        <v>0</v>
      </c>
      <c r="I3081">
        <f>'Previous Trades Import_OMS Quer'!I3081</f>
        <v>0</v>
      </c>
      <c r="J3081">
        <f>'Previous Trades Import_OMS Quer'!J3081</f>
        <v>0</v>
      </c>
      <c r="K3081">
        <f>'Previous Trades Import_OMS Quer'!K3081</f>
        <v>0</v>
      </c>
      <c r="L3081">
        <f>'Previous Trades Import_OMS Quer'!L3081</f>
        <v>0</v>
      </c>
      <c r="M3081">
        <f>'Previous Trades Import_OMS Quer'!M3081</f>
        <v>0</v>
      </c>
      <c r="N3081">
        <f>'Previous Trades Import_OMS Quer'!N3081</f>
        <v>0</v>
      </c>
      <c r="O3081" t="str">
        <f>CLEAN('Previous Trades Import_OMS Quer'!O3081)</f>
        <v/>
      </c>
      <c r="Q3081" s="25">
        <f t="shared" si="96"/>
        <v>0</v>
      </c>
      <c r="R3081" s="25" t="e">
        <f>VLOOKUP(O3081,'Currency Balance'!$O$3:$Q$32,3,0)</f>
        <v>#N/A</v>
      </c>
      <c r="S3081" t="e">
        <f t="shared" si="97"/>
        <v>#N/A</v>
      </c>
    </row>
    <row r="3082" spans="1:19">
      <c r="A3082">
        <f>'Previous Trades Import_OMS Quer'!A3082</f>
        <v>0</v>
      </c>
      <c r="B3082">
        <f>'Previous Trades Import_OMS Quer'!B3082</f>
        <v>0</v>
      </c>
      <c r="C3082" s="22">
        <f>'Previous Trades Import_OMS Quer'!C3082</f>
        <v>0</v>
      </c>
      <c r="D3082">
        <f>'Previous Trades Import_OMS Quer'!D3082</f>
        <v>0</v>
      </c>
      <c r="E3082" s="22">
        <f>'Previous Trades Import_OMS Quer'!E3082</f>
        <v>0</v>
      </c>
      <c r="F3082">
        <f>'Previous Trades Import_OMS Quer'!F3082</f>
        <v>0</v>
      </c>
      <c r="G3082">
        <f>'Previous Trades Import_OMS Quer'!G3082</f>
        <v>0</v>
      </c>
      <c r="H3082">
        <f>'Previous Trades Import_OMS Quer'!H3082</f>
        <v>0</v>
      </c>
      <c r="I3082">
        <f>'Previous Trades Import_OMS Quer'!I3082</f>
        <v>0</v>
      </c>
      <c r="J3082">
        <f>'Previous Trades Import_OMS Quer'!J3082</f>
        <v>0</v>
      </c>
      <c r="K3082">
        <f>'Previous Trades Import_OMS Quer'!K3082</f>
        <v>0</v>
      </c>
      <c r="L3082">
        <f>'Previous Trades Import_OMS Quer'!L3082</f>
        <v>0</v>
      </c>
      <c r="M3082">
        <f>'Previous Trades Import_OMS Quer'!M3082</f>
        <v>0</v>
      </c>
      <c r="N3082">
        <f>'Previous Trades Import_OMS Quer'!N3082</f>
        <v>0</v>
      </c>
      <c r="O3082" t="str">
        <f>CLEAN('Previous Trades Import_OMS Quer'!O3082)</f>
        <v/>
      </c>
      <c r="Q3082" s="25">
        <f t="shared" si="96"/>
        <v>0</v>
      </c>
      <c r="R3082" s="25" t="e">
        <f>VLOOKUP(O3082,'Currency Balance'!$O$3:$Q$32,3,0)</f>
        <v>#N/A</v>
      </c>
      <c r="S3082" t="e">
        <f t="shared" si="97"/>
        <v>#N/A</v>
      </c>
    </row>
    <row r="3083" spans="1:19">
      <c r="A3083">
        <f>'Previous Trades Import_OMS Quer'!A3083</f>
        <v>0</v>
      </c>
      <c r="B3083">
        <f>'Previous Trades Import_OMS Quer'!B3083</f>
        <v>0</v>
      </c>
      <c r="C3083" s="22">
        <f>'Previous Trades Import_OMS Quer'!C3083</f>
        <v>0</v>
      </c>
      <c r="D3083">
        <f>'Previous Trades Import_OMS Quer'!D3083</f>
        <v>0</v>
      </c>
      <c r="E3083" s="22">
        <f>'Previous Trades Import_OMS Quer'!E3083</f>
        <v>0</v>
      </c>
      <c r="F3083">
        <f>'Previous Trades Import_OMS Quer'!F3083</f>
        <v>0</v>
      </c>
      <c r="G3083">
        <f>'Previous Trades Import_OMS Quer'!G3083</f>
        <v>0</v>
      </c>
      <c r="H3083">
        <f>'Previous Trades Import_OMS Quer'!H3083</f>
        <v>0</v>
      </c>
      <c r="I3083">
        <f>'Previous Trades Import_OMS Quer'!I3083</f>
        <v>0</v>
      </c>
      <c r="J3083">
        <f>'Previous Trades Import_OMS Quer'!J3083</f>
        <v>0</v>
      </c>
      <c r="K3083">
        <f>'Previous Trades Import_OMS Quer'!K3083</f>
        <v>0</v>
      </c>
      <c r="L3083">
        <f>'Previous Trades Import_OMS Quer'!L3083</f>
        <v>0</v>
      </c>
      <c r="M3083">
        <f>'Previous Trades Import_OMS Quer'!M3083</f>
        <v>0</v>
      </c>
      <c r="N3083">
        <f>'Previous Trades Import_OMS Quer'!N3083</f>
        <v>0</v>
      </c>
      <c r="O3083" t="str">
        <f>CLEAN('Previous Trades Import_OMS Quer'!O3083)</f>
        <v/>
      </c>
      <c r="Q3083" s="25">
        <f t="shared" si="96"/>
        <v>0</v>
      </c>
      <c r="R3083" s="25" t="e">
        <f>VLOOKUP(O3083,'Currency Balance'!$O$3:$Q$32,3,0)</f>
        <v>#N/A</v>
      </c>
      <c r="S3083" t="e">
        <f t="shared" si="97"/>
        <v>#N/A</v>
      </c>
    </row>
    <row r="3084" spans="1:19">
      <c r="A3084">
        <f>'Previous Trades Import_OMS Quer'!A3084</f>
        <v>0</v>
      </c>
      <c r="B3084">
        <f>'Previous Trades Import_OMS Quer'!B3084</f>
        <v>0</v>
      </c>
      <c r="C3084" s="22">
        <f>'Previous Trades Import_OMS Quer'!C3084</f>
        <v>0</v>
      </c>
      <c r="D3084">
        <f>'Previous Trades Import_OMS Quer'!D3084</f>
        <v>0</v>
      </c>
      <c r="E3084" s="22">
        <f>'Previous Trades Import_OMS Quer'!E3084</f>
        <v>0</v>
      </c>
      <c r="F3084">
        <f>'Previous Trades Import_OMS Quer'!F3084</f>
        <v>0</v>
      </c>
      <c r="G3084">
        <f>'Previous Trades Import_OMS Quer'!G3084</f>
        <v>0</v>
      </c>
      <c r="H3084">
        <f>'Previous Trades Import_OMS Quer'!H3084</f>
        <v>0</v>
      </c>
      <c r="I3084">
        <f>'Previous Trades Import_OMS Quer'!I3084</f>
        <v>0</v>
      </c>
      <c r="J3084">
        <f>'Previous Trades Import_OMS Quer'!J3084</f>
        <v>0</v>
      </c>
      <c r="K3084">
        <f>'Previous Trades Import_OMS Quer'!K3084</f>
        <v>0</v>
      </c>
      <c r="L3084">
        <f>'Previous Trades Import_OMS Quer'!L3084</f>
        <v>0</v>
      </c>
      <c r="M3084">
        <f>'Previous Trades Import_OMS Quer'!M3084</f>
        <v>0</v>
      </c>
      <c r="N3084">
        <f>'Previous Trades Import_OMS Quer'!N3084</f>
        <v>0</v>
      </c>
      <c r="O3084" t="str">
        <f>CLEAN('Previous Trades Import_OMS Quer'!O3084)</f>
        <v/>
      </c>
      <c r="Q3084" s="25">
        <f t="shared" si="96"/>
        <v>0</v>
      </c>
      <c r="R3084" s="25" t="e">
        <f>VLOOKUP(O3084,'Currency Balance'!$O$3:$Q$32,3,0)</f>
        <v>#N/A</v>
      </c>
      <c r="S3084" t="e">
        <f t="shared" si="97"/>
        <v>#N/A</v>
      </c>
    </row>
    <row r="3085" spans="1:19">
      <c r="A3085">
        <f>'Previous Trades Import_OMS Quer'!A3085</f>
        <v>0</v>
      </c>
      <c r="B3085">
        <f>'Previous Trades Import_OMS Quer'!B3085</f>
        <v>0</v>
      </c>
      <c r="C3085" s="22">
        <f>'Previous Trades Import_OMS Quer'!C3085</f>
        <v>0</v>
      </c>
      <c r="D3085">
        <f>'Previous Trades Import_OMS Quer'!D3085</f>
        <v>0</v>
      </c>
      <c r="E3085" s="22">
        <f>'Previous Trades Import_OMS Quer'!E3085</f>
        <v>0</v>
      </c>
      <c r="F3085">
        <f>'Previous Trades Import_OMS Quer'!F3085</f>
        <v>0</v>
      </c>
      <c r="G3085">
        <f>'Previous Trades Import_OMS Quer'!G3085</f>
        <v>0</v>
      </c>
      <c r="H3085">
        <f>'Previous Trades Import_OMS Quer'!H3085</f>
        <v>0</v>
      </c>
      <c r="I3085">
        <f>'Previous Trades Import_OMS Quer'!I3085</f>
        <v>0</v>
      </c>
      <c r="J3085">
        <f>'Previous Trades Import_OMS Quer'!J3085</f>
        <v>0</v>
      </c>
      <c r="K3085">
        <f>'Previous Trades Import_OMS Quer'!K3085</f>
        <v>0</v>
      </c>
      <c r="L3085">
        <f>'Previous Trades Import_OMS Quer'!L3085</f>
        <v>0</v>
      </c>
      <c r="M3085">
        <f>'Previous Trades Import_OMS Quer'!M3085</f>
        <v>0</v>
      </c>
      <c r="N3085">
        <f>'Previous Trades Import_OMS Quer'!N3085</f>
        <v>0</v>
      </c>
      <c r="O3085" t="str">
        <f>CLEAN('Previous Trades Import_OMS Quer'!O3085)</f>
        <v/>
      </c>
      <c r="Q3085" s="25">
        <f t="shared" si="96"/>
        <v>0</v>
      </c>
      <c r="R3085" s="25" t="e">
        <f>VLOOKUP(O3085,'Currency Balance'!$O$3:$Q$32,3,0)</f>
        <v>#N/A</v>
      </c>
      <c r="S3085" t="e">
        <f t="shared" si="97"/>
        <v>#N/A</v>
      </c>
    </row>
    <row r="3086" spans="1:19">
      <c r="A3086">
        <f>'Previous Trades Import_OMS Quer'!A3086</f>
        <v>0</v>
      </c>
      <c r="B3086">
        <f>'Previous Trades Import_OMS Quer'!B3086</f>
        <v>0</v>
      </c>
      <c r="C3086" s="22">
        <f>'Previous Trades Import_OMS Quer'!C3086</f>
        <v>0</v>
      </c>
      <c r="D3086">
        <f>'Previous Trades Import_OMS Quer'!D3086</f>
        <v>0</v>
      </c>
      <c r="E3086" s="22">
        <f>'Previous Trades Import_OMS Quer'!E3086</f>
        <v>0</v>
      </c>
      <c r="F3086">
        <f>'Previous Trades Import_OMS Quer'!F3086</f>
        <v>0</v>
      </c>
      <c r="G3086">
        <f>'Previous Trades Import_OMS Quer'!G3086</f>
        <v>0</v>
      </c>
      <c r="H3086">
        <f>'Previous Trades Import_OMS Quer'!H3086</f>
        <v>0</v>
      </c>
      <c r="I3086">
        <f>'Previous Trades Import_OMS Quer'!I3086</f>
        <v>0</v>
      </c>
      <c r="J3086">
        <f>'Previous Trades Import_OMS Quer'!J3086</f>
        <v>0</v>
      </c>
      <c r="K3086">
        <f>'Previous Trades Import_OMS Quer'!K3086</f>
        <v>0</v>
      </c>
      <c r="L3086">
        <f>'Previous Trades Import_OMS Quer'!L3086</f>
        <v>0</v>
      </c>
      <c r="M3086">
        <f>'Previous Trades Import_OMS Quer'!M3086</f>
        <v>0</v>
      </c>
      <c r="N3086">
        <f>'Previous Trades Import_OMS Quer'!N3086</f>
        <v>0</v>
      </c>
      <c r="O3086" t="str">
        <f>CLEAN('Previous Trades Import_OMS Quer'!O3086)</f>
        <v/>
      </c>
      <c r="Q3086" s="25">
        <f t="shared" si="96"/>
        <v>0</v>
      </c>
      <c r="R3086" s="25" t="e">
        <f>VLOOKUP(O3086,'Currency Balance'!$O$3:$Q$32,3,0)</f>
        <v>#N/A</v>
      </c>
      <c r="S3086" t="e">
        <f t="shared" si="97"/>
        <v>#N/A</v>
      </c>
    </row>
    <row r="3087" spans="1:19">
      <c r="A3087">
        <f>'Previous Trades Import_OMS Quer'!A3087</f>
        <v>0</v>
      </c>
      <c r="B3087">
        <f>'Previous Trades Import_OMS Quer'!B3087</f>
        <v>0</v>
      </c>
      <c r="C3087" s="22">
        <f>'Previous Trades Import_OMS Quer'!C3087</f>
        <v>0</v>
      </c>
      <c r="D3087">
        <f>'Previous Trades Import_OMS Quer'!D3087</f>
        <v>0</v>
      </c>
      <c r="E3087" s="22">
        <f>'Previous Trades Import_OMS Quer'!E3087</f>
        <v>0</v>
      </c>
      <c r="F3087">
        <f>'Previous Trades Import_OMS Quer'!F3087</f>
        <v>0</v>
      </c>
      <c r="G3087">
        <f>'Previous Trades Import_OMS Quer'!G3087</f>
        <v>0</v>
      </c>
      <c r="H3087">
        <f>'Previous Trades Import_OMS Quer'!H3087</f>
        <v>0</v>
      </c>
      <c r="I3087">
        <f>'Previous Trades Import_OMS Quer'!I3087</f>
        <v>0</v>
      </c>
      <c r="J3087">
        <f>'Previous Trades Import_OMS Quer'!J3087</f>
        <v>0</v>
      </c>
      <c r="K3087">
        <f>'Previous Trades Import_OMS Quer'!K3087</f>
        <v>0</v>
      </c>
      <c r="L3087">
        <f>'Previous Trades Import_OMS Quer'!L3087</f>
        <v>0</v>
      </c>
      <c r="M3087">
        <f>'Previous Trades Import_OMS Quer'!M3087</f>
        <v>0</v>
      </c>
      <c r="N3087">
        <f>'Previous Trades Import_OMS Quer'!N3087</f>
        <v>0</v>
      </c>
      <c r="O3087" t="str">
        <f>CLEAN('Previous Trades Import_OMS Quer'!O3087)</f>
        <v/>
      </c>
      <c r="Q3087" s="25">
        <f t="shared" si="96"/>
        <v>0</v>
      </c>
      <c r="R3087" s="25" t="e">
        <f>VLOOKUP(O3087,'Currency Balance'!$O$3:$Q$32,3,0)</f>
        <v>#N/A</v>
      </c>
      <c r="S3087" t="e">
        <f t="shared" si="97"/>
        <v>#N/A</v>
      </c>
    </row>
    <row r="3088" spans="1:19">
      <c r="A3088">
        <f>'Previous Trades Import_OMS Quer'!A3088</f>
        <v>0</v>
      </c>
      <c r="B3088">
        <f>'Previous Trades Import_OMS Quer'!B3088</f>
        <v>0</v>
      </c>
      <c r="C3088" s="22">
        <f>'Previous Trades Import_OMS Quer'!C3088</f>
        <v>0</v>
      </c>
      <c r="D3088">
        <f>'Previous Trades Import_OMS Quer'!D3088</f>
        <v>0</v>
      </c>
      <c r="E3088" s="22">
        <f>'Previous Trades Import_OMS Quer'!E3088</f>
        <v>0</v>
      </c>
      <c r="F3088">
        <f>'Previous Trades Import_OMS Quer'!F3088</f>
        <v>0</v>
      </c>
      <c r="G3088">
        <f>'Previous Trades Import_OMS Quer'!G3088</f>
        <v>0</v>
      </c>
      <c r="H3088">
        <f>'Previous Trades Import_OMS Quer'!H3088</f>
        <v>0</v>
      </c>
      <c r="I3088">
        <f>'Previous Trades Import_OMS Quer'!I3088</f>
        <v>0</v>
      </c>
      <c r="J3088">
        <f>'Previous Trades Import_OMS Quer'!J3088</f>
        <v>0</v>
      </c>
      <c r="K3088">
        <f>'Previous Trades Import_OMS Quer'!K3088</f>
        <v>0</v>
      </c>
      <c r="L3088">
        <f>'Previous Trades Import_OMS Quer'!L3088</f>
        <v>0</v>
      </c>
      <c r="M3088">
        <f>'Previous Trades Import_OMS Quer'!M3088</f>
        <v>0</v>
      </c>
      <c r="N3088">
        <f>'Previous Trades Import_OMS Quer'!N3088</f>
        <v>0</v>
      </c>
      <c r="O3088" t="str">
        <f>CLEAN('Previous Trades Import_OMS Quer'!O3088)</f>
        <v/>
      </c>
      <c r="Q3088" s="25">
        <f t="shared" si="96"/>
        <v>0</v>
      </c>
      <c r="R3088" s="25" t="e">
        <f>VLOOKUP(O3088,'Currency Balance'!$O$3:$Q$32,3,0)</f>
        <v>#N/A</v>
      </c>
      <c r="S3088" t="e">
        <f t="shared" si="97"/>
        <v>#N/A</v>
      </c>
    </row>
    <row r="3089" spans="1:19">
      <c r="A3089">
        <f>'Previous Trades Import_OMS Quer'!A3089</f>
        <v>0</v>
      </c>
      <c r="B3089">
        <f>'Previous Trades Import_OMS Quer'!B3089</f>
        <v>0</v>
      </c>
      <c r="C3089" s="22">
        <f>'Previous Trades Import_OMS Quer'!C3089</f>
        <v>0</v>
      </c>
      <c r="D3089">
        <f>'Previous Trades Import_OMS Quer'!D3089</f>
        <v>0</v>
      </c>
      <c r="E3089" s="22">
        <f>'Previous Trades Import_OMS Quer'!E3089</f>
        <v>0</v>
      </c>
      <c r="F3089">
        <f>'Previous Trades Import_OMS Quer'!F3089</f>
        <v>0</v>
      </c>
      <c r="G3089">
        <f>'Previous Trades Import_OMS Quer'!G3089</f>
        <v>0</v>
      </c>
      <c r="H3089">
        <f>'Previous Trades Import_OMS Quer'!H3089</f>
        <v>0</v>
      </c>
      <c r="I3089">
        <f>'Previous Trades Import_OMS Quer'!I3089</f>
        <v>0</v>
      </c>
      <c r="J3089">
        <f>'Previous Trades Import_OMS Quer'!J3089</f>
        <v>0</v>
      </c>
      <c r="K3089">
        <f>'Previous Trades Import_OMS Quer'!K3089</f>
        <v>0</v>
      </c>
      <c r="L3089">
        <f>'Previous Trades Import_OMS Quer'!L3089</f>
        <v>0</v>
      </c>
      <c r="M3089">
        <f>'Previous Trades Import_OMS Quer'!M3089</f>
        <v>0</v>
      </c>
      <c r="N3089">
        <f>'Previous Trades Import_OMS Quer'!N3089</f>
        <v>0</v>
      </c>
      <c r="O3089" t="str">
        <f>CLEAN('Previous Trades Import_OMS Quer'!O3089)</f>
        <v/>
      </c>
      <c r="Q3089" s="25">
        <f t="shared" si="96"/>
        <v>0</v>
      </c>
      <c r="R3089" s="25" t="e">
        <f>VLOOKUP(O3089,'Currency Balance'!$O$3:$Q$32,3,0)</f>
        <v>#N/A</v>
      </c>
      <c r="S3089" t="e">
        <f t="shared" si="97"/>
        <v>#N/A</v>
      </c>
    </row>
    <row r="3090" spans="1:19">
      <c r="A3090">
        <f>'Previous Trades Import_OMS Quer'!A3090</f>
        <v>0</v>
      </c>
      <c r="B3090">
        <f>'Previous Trades Import_OMS Quer'!B3090</f>
        <v>0</v>
      </c>
      <c r="C3090" s="22">
        <f>'Previous Trades Import_OMS Quer'!C3090</f>
        <v>0</v>
      </c>
      <c r="D3090">
        <f>'Previous Trades Import_OMS Quer'!D3090</f>
        <v>0</v>
      </c>
      <c r="E3090" s="22">
        <f>'Previous Trades Import_OMS Quer'!E3090</f>
        <v>0</v>
      </c>
      <c r="F3090">
        <f>'Previous Trades Import_OMS Quer'!F3090</f>
        <v>0</v>
      </c>
      <c r="G3090">
        <f>'Previous Trades Import_OMS Quer'!G3090</f>
        <v>0</v>
      </c>
      <c r="H3090">
        <f>'Previous Trades Import_OMS Quer'!H3090</f>
        <v>0</v>
      </c>
      <c r="I3090">
        <f>'Previous Trades Import_OMS Quer'!I3090</f>
        <v>0</v>
      </c>
      <c r="J3090">
        <f>'Previous Trades Import_OMS Quer'!J3090</f>
        <v>0</v>
      </c>
      <c r="K3090">
        <f>'Previous Trades Import_OMS Quer'!K3090</f>
        <v>0</v>
      </c>
      <c r="L3090">
        <f>'Previous Trades Import_OMS Quer'!L3090</f>
        <v>0</v>
      </c>
      <c r="M3090">
        <f>'Previous Trades Import_OMS Quer'!M3090</f>
        <v>0</v>
      </c>
      <c r="N3090">
        <f>'Previous Trades Import_OMS Quer'!N3090</f>
        <v>0</v>
      </c>
      <c r="O3090" t="str">
        <f>CLEAN('Previous Trades Import_OMS Quer'!O3090)</f>
        <v/>
      </c>
      <c r="Q3090" s="25">
        <f t="shared" si="96"/>
        <v>0</v>
      </c>
      <c r="R3090" s="25" t="e">
        <f>VLOOKUP(O3090,'Currency Balance'!$O$3:$Q$32,3,0)</f>
        <v>#N/A</v>
      </c>
      <c r="S3090" t="e">
        <f t="shared" si="97"/>
        <v>#N/A</v>
      </c>
    </row>
    <row r="3091" spans="1:19">
      <c r="A3091">
        <f>'Previous Trades Import_OMS Quer'!A3091</f>
        <v>0</v>
      </c>
      <c r="B3091">
        <f>'Previous Trades Import_OMS Quer'!B3091</f>
        <v>0</v>
      </c>
      <c r="C3091" s="22">
        <f>'Previous Trades Import_OMS Quer'!C3091</f>
        <v>0</v>
      </c>
      <c r="D3091">
        <f>'Previous Trades Import_OMS Quer'!D3091</f>
        <v>0</v>
      </c>
      <c r="E3091" s="22">
        <f>'Previous Trades Import_OMS Quer'!E3091</f>
        <v>0</v>
      </c>
      <c r="F3091">
        <f>'Previous Trades Import_OMS Quer'!F3091</f>
        <v>0</v>
      </c>
      <c r="G3091">
        <f>'Previous Trades Import_OMS Quer'!G3091</f>
        <v>0</v>
      </c>
      <c r="H3091">
        <f>'Previous Trades Import_OMS Quer'!H3091</f>
        <v>0</v>
      </c>
      <c r="I3091">
        <f>'Previous Trades Import_OMS Quer'!I3091</f>
        <v>0</v>
      </c>
      <c r="J3091">
        <f>'Previous Trades Import_OMS Quer'!J3091</f>
        <v>0</v>
      </c>
      <c r="K3091">
        <f>'Previous Trades Import_OMS Quer'!K3091</f>
        <v>0</v>
      </c>
      <c r="L3091">
        <f>'Previous Trades Import_OMS Quer'!L3091</f>
        <v>0</v>
      </c>
      <c r="M3091">
        <f>'Previous Trades Import_OMS Quer'!M3091</f>
        <v>0</v>
      </c>
      <c r="N3091">
        <f>'Previous Trades Import_OMS Quer'!N3091</f>
        <v>0</v>
      </c>
      <c r="O3091" t="str">
        <f>CLEAN('Previous Trades Import_OMS Quer'!O3091)</f>
        <v/>
      </c>
      <c r="Q3091" s="25">
        <f t="shared" si="96"/>
        <v>0</v>
      </c>
      <c r="R3091" s="25" t="e">
        <f>VLOOKUP(O3091,'Currency Balance'!$O$3:$Q$32,3,0)</f>
        <v>#N/A</v>
      </c>
      <c r="S3091" t="e">
        <f t="shared" si="97"/>
        <v>#N/A</v>
      </c>
    </row>
    <row r="3092" spans="1:19">
      <c r="A3092">
        <f>'Previous Trades Import_OMS Quer'!A3092</f>
        <v>0</v>
      </c>
      <c r="B3092">
        <f>'Previous Trades Import_OMS Quer'!B3092</f>
        <v>0</v>
      </c>
      <c r="C3092" s="22">
        <f>'Previous Trades Import_OMS Quer'!C3092</f>
        <v>0</v>
      </c>
      <c r="D3092">
        <f>'Previous Trades Import_OMS Quer'!D3092</f>
        <v>0</v>
      </c>
      <c r="E3092" s="22">
        <f>'Previous Trades Import_OMS Quer'!E3092</f>
        <v>0</v>
      </c>
      <c r="F3092">
        <f>'Previous Trades Import_OMS Quer'!F3092</f>
        <v>0</v>
      </c>
      <c r="G3092">
        <f>'Previous Trades Import_OMS Quer'!G3092</f>
        <v>0</v>
      </c>
      <c r="H3092">
        <f>'Previous Trades Import_OMS Quer'!H3092</f>
        <v>0</v>
      </c>
      <c r="I3092">
        <f>'Previous Trades Import_OMS Quer'!I3092</f>
        <v>0</v>
      </c>
      <c r="J3092">
        <f>'Previous Trades Import_OMS Quer'!J3092</f>
        <v>0</v>
      </c>
      <c r="K3092">
        <f>'Previous Trades Import_OMS Quer'!K3092</f>
        <v>0</v>
      </c>
      <c r="L3092">
        <f>'Previous Trades Import_OMS Quer'!L3092</f>
        <v>0</v>
      </c>
      <c r="M3092">
        <f>'Previous Trades Import_OMS Quer'!M3092</f>
        <v>0</v>
      </c>
      <c r="N3092">
        <f>'Previous Trades Import_OMS Quer'!N3092</f>
        <v>0</v>
      </c>
      <c r="O3092" t="str">
        <f>CLEAN('Previous Trades Import_OMS Quer'!O3092)</f>
        <v/>
      </c>
      <c r="Q3092" s="25">
        <f t="shared" si="96"/>
        <v>0</v>
      </c>
      <c r="R3092" s="25" t="e">
        <f>VLOOKUP(O3092,'Currency Balance'!$O$3:$Q$32,3,0)</f>
        <v>#N/A</v>
      </c>
      <c r="S3092" t="e">
        <f t="shared" si="97"/>
        <v>#N/A</v>
      </c>
    </row>
    <row r="3093" spans="1:19">
      <c r="A3093">
        <f>'Previous Trades Import_OMS Quer'!A3093</f>
        <v>0</v>
      </c>
      <c r="B3093">
        <f>'Previous Trades Import_OMS Quer'!B3093</f>
        <v>0</v>
      </c>
      <c r="C3093" s="22">
        <f>'Previous Trades Import_OMS Quer'!C3093</f>
        <v>0</v>
      </c>
      <c r="D3093">
        <f>'Previous Trades Import_OMS Quer'!D3093</f>
        <v>0</v>
      </c>
      <c r="E3093" s="22">
        <f>'Previous Trades Import_OMS Quer'!E3093</f>
        <v>0</v>
      </c>
      <c r="F3093">
        <f>'Previous Trades Import_OMS Quer'!F3093</f>
        <v>0</v>
      </c>
      <c r="G3093">
        <f>'Previous Trades Import_OMS Quer'!G3093</f>
        <v>0</v>
      </c>
      <c r="H3093">
        <f>'Previous Trades Import_OMS Quer'!H3093</f>
        <v>0</v>
      </c>
      <c r="I3093">
        <f>'Previous Trades Import_OMS Quer'!I3093</f>
        <v>0</v>
      </c>
      <c r="J3093">
        <f>'Previous Trades Import_OMS Quer'!J3093</f>
        <v>0</v>
      </c>
      <c r="K3093">
        <f>'Previous Trades Import_OMS Quer'!K3093</f>
        <v>0</v>
      </c>
      <c r="L3093">
        <f>'Previous Trades Import_OMS Quer'!L3093</f>
        <v>0</v>
      </c>
      <c r="M3093">
        <f>'Previous Trades Import_OMS Quer'!M3093</f>
        <v>0</v>
      </c>
      <c r="N3093">
        <f>'Previous Trades Import_OMS Quer'!N3093</f>
        <v>0</v>
      </c>
      <c r="O3093" t="str">
        <f>CLEAN('Previous Trades Import_OMS Quer'!O3093)</f>
        <v/>
      </c>
      <c r="Q3093" s="25">
        <f t="shared" si="96"/>
        <v>0</v>
      </c>
      <c r="R3093" s="25" t="e">
        <f>VLOOKUP(O3093,'Currency Balance'!$O$3:$Q$32,3,0)</f>
        <v>#N/A</v>
      </c>
      <c r="S3093" t="e">
        <f t="shared" si="97"/>
        <v>#N/A</v>
      </c>
    </row>
    <row r="3094" spans="1:19">
      <c r="A3094">
        <f>'Previous Trades Import_OMS Quer'!A3094</f>
        <v>0</v>
      </c>
      <c r="B3094">
        <f>'Previous Trades Import_OMS Quer'!B3094</f>
        <v>0</v>
      </c>
      <c r="C3094" s="22">
        <f>'Previous Trades Import_OMS Quer'!C3094</f>
        <v>0</v>
      </c>
      <c r="D3094">
        <f>'Previous Trades Import_OMS Quer'!D3094</f>
        <v>0</v>
      </c>
      <c r="E3094" s="22">
        <f>'Previous Trades Import_OMS Quer'!E3094</f>
        <v>0</v>
      </c>
      <c r="F3094">
        <f>'Previous Trades Import_OMS Quer'!F3094</f>
        <v>0</v>
      </c>
      <c r="G3094">
        <f>'Previous Trades Import_OMS Quer'!G3094</f>
        <v>0</v>
      </c>
      <c r="H3094">
        <f>'Previous Trades Import_OMS Quer'!H3094</f>
        <v>0</v>
      </c>
      <c r="I3094">
        <f>'Previous Trades Import_OMS Quer'!I3094</f>
        <v>0</v>
      </c>
      <c r="J3094">
        <f>'Previous Trades Import_OMS Quer'!J3094</f>
        <v>0</v>
      </c>
      <c r="K3094">
        <f>'Previous Trades Import_OMS Quer'!K3094</f>
        <v>0</v>
      </c>
      <c r="L3094">
        <f>'Previous Trades Import_OMS Quer'!L3094</f>
        <v>0</v>
      </c>
      <c r="M3094">
        <f>'Previous Trades Import_OMS Quer'!M3094</f>
        <v>0</v>
      </c>
      <c r="N3094">
        <f>'Previous Trades Import_OMS Quer'!N3094</f>
        <v>0</v>
      </c>
      <c r="O3094" t="str">
        <f>CLEAN('Previous Trades Import_OMS Quer'!O3094)</f>
        <v/>
      </c>
      <c r="Q3094" s="25">
        <f t="shared" si="96"/>
        <v>0</v>
      </c>
      <c r="R3094" s="25" t="e">
        <f>VLOOKUP(O3094,'Currency Balance'!$O$3:$Q$32,3,0)</f>
        <v>#N/A</v>
      </c>
      <c r="S3094" t="e">
        <f t="shared" si="97"/>
        <v>#N/A</v>
      </c>
    </row>
    <row r="3095" spans="1:19">
      <c r="A3095">
        <f>'Previous Trades Import_OMS Quer'!A3095</f>
        <v>0</v>
      </c>
      <c r="B3095">
        <f>'Previous Trades Import_OMS Quer'!B3095</f>
        <v>0</v>
      </c>
      <c r="C3095" s="22">
        <f>'Previous Trades Import_OMS Quer'!C3095</f>
        <v>0</v>
      </c>
      <c r="D3095">
        <f>'Previous Trades Import_OMS Quer'!D3095</f>
        <v>0</v>
      </c>
      <c r="E3095" s="22">
        <f>'Previous Trades Import_OMS Quer'!E3095</f>
        <v>0</v>
      </c>
      <c r="F3095">
        <f>'Previous Trades Import_OMS Quer'!F3095</f>
        <v>0</v>
      </c>
      <c r="G3095">
        <f>'Previous Trades Import_OMS Quer'!G3095</f>
        <v>0</v>
      </c>
      <c r="H3095">
        <f>'Previous Trades Import_OMS Quer'!H3095</f>
        <v>0</v>
      </c>
      <c r="I3095">
        <f>'Previous Trades Import_OMS Quer'!I3095</f>
        <v>0</v>
      </c>
      <c r="J3095">
        <f>'Previous Trades Import_OMS Quer'!J3095</f>
        <v>0</v>
      </c>
      <c r="K3095">
        <f>'Previous Trades Import_OMS Quer'!K3095</f>
        <v>0</v>
      </c>
      <c r="L3095">
        <f>'Previous Trades Import_OMS Quer'!L3095</f>
        <v>0</v>
      </c>
      <c r="M3095">
        <f>'Previous Trades Import_OMS Quer'!M3095</f>
        <v>0</v>
      </c>
      <c r="N3095">
        <f>'Previous Trades Import_OMS Quer'!N3095</f>
        <v>0</v>
      </c>
      <c r="O3095" t="str">
        <f>CLEAN('Previous Trades Import_OMS Quer'!O3095)</f>
        <v/>
      </c>
      <c r="Q3095" s="25">
        <f t="shared" si="96"/>
        <v>0</v>
      </c>
      <c r="R3095" s="25" t="e">
        <f>VLOOKUP(O3095,'Currency Balance'!$O$3:$Q$32,3,0)</f>
        <v>#N/A</v>
      </c>
      <c r="S3095" t="e">
        <f t="shared" si="97"/>
        <v>#N/A</v>
      </c>
    </row>
    <row r="3096" spans="1:19">
      <c r="A3096">
        <f>'Previous Trades Import_OMS Quer'!A3096</f>
        <v>0</v>
      </c>
      <c r="B3096">
        <f>'Previous Trades Import_OMS Quer'!B3096</f>
        <v>0</v>
      </c>
      <c r="C3096" s="22">
        <f>'Previous Trades Import_OMS Quer'!C3096</f>
        <v>0</v>
      </c>
      <c r="D3096">
        <f>'Previous Trades Import_OMS Quer'!D3096</f>
        <v>0</v>
      </c>
      <c r="E3096" s="22">
        <f>'Previous Trades Import_OMS Quer'!E3096</f>
        <v>0</v>
      </c>
      <c r="F3096">
        <f>'Previous Trades Import_OMS Quer'!F3096</f>
        <v>0</v>
      </c>
      <c r="G3096">
        <f>'Previous Trades Import_OMS Quer'!G3096</f>
        <v>0</v>
      </c>
      <c r="H3096">
        <f>'Previous Trades Import_OMS Quer'!H3096</f>
        <v>0</v>
      </c>
      <c r="I3096">
        <f>'Previous Trades Import_OMS Quer'!I3096</f>
        <v>0</v>
      </c>
      <c r="J3096">
        <f>'Previous Trades Import_OMS Quer'!J3096</f>
        <v>0</v>
      </c>
      <c r="K3096">
        <f>'Previous Trades Import_OMS Quer'!K3096</f>
        <v>0</v>
      </c>
      <c r="L3096">
        <f>'Previous Trades Import_OMS Quer'!L3096</f>
        <v>0</v>
      </c>
      <c r="M3096">
        <f>'Previous Trades Import_OMS Quer'!M3096</f>
        <v>0</v>
      </c>
      <c r="N3096">
        <f>'Previous Trades Import_OMS Quer'!N3096</f>
        <v>0</v>
      </c>
      <c r="O3096" t="str">
        <f>CLEAN('Previous Trades Import_OMS Quer'!O3096)</f>
        <v/>
      </c>
      <c r="Q3096" s="25">
        <f t="shared" si="96"/>
        <v>0</v>
      </c>
      <c r="R3096" s="25" t="e">
        <f>VLOOKUP(O3096,'Currency Balance'!$O$3:$Q$32,3,0)</f>
        <v>#N/A</v>
      </c>
      <c r="S3096" t="e">
        <f t="shared" si="97"/>
        <v>#N/A</v>
      </c>
    </row>
    <row r="3097" spans="1:19">
      <c r="A3097">
        <f>'Previous Trades Import_OMS Quer'!A3097</f>
        <v>0</v>
      </c>
      <c r="B3097">
        <f>'Previous Trades Import_OMS Quer'!B3097</f>
        <v>0</v>
      </c>
      <c r="C3097" s="22">
        <f>'Previous Trades Import_OMS Quer'!C3097</f>
        <v>0</v>
      </c>
      <c r="D3097">
        <f>'Previous Trades Import_OMS Quer'!D3097</f>
        <v>0</v>
      </c>
      <c r="E3097" s="22">
        <f>'Previous Trades Import_OMS Quer'!E3097</f>
        <v>0</v>
      </c>
      <c r="F3097">
        <f>'Previous Trades Import_OMS Quer'!F3097</f>
        <v>0</v>
      </c>
      <c r="G3097">
        <f>'Previous Trades Import_OMS Quer'!G3097</f>
        <v>0</v>
      </c>
      <c r="H3097">
        <f>'Previous Trades Import_OMS Quer'!H3097</f>
        <v>0</v>
      </c>
      <c r="I3097">
        <f>'Previous Trades Import_OMS Quer'!I3097</f>
        <v>0</v>
      </c>
      <c r="J3097">
        <f>'Previous Trades Import_OMS Quer'!J3097</f>
        <v>0</v>
      </c>
      <c r="K3097">
        <f>'Previous Trades Import_OMS Quer'!K3097</f>
        <v>0</v>
      </c>
      <c r="L3097">
        <f>'Previous Trades Import_OMS Quer'!L3097</f>
        <v>0</v>
      </c>
      <c r="M3097">
        <f>'Previous Trades Import_OMS Quer'!M3097</f>
        <v>0</v>
      </c>
      <c r="N3097">
        <f>'Previous Trades Import_OMS Quer'!N3097</f>
        <v>0</v>
      </c>
      <c r="O3097" t="str">
        <f>CLEAN('Previous Trades Import_OMS Quer'!O3097)</f>
        <v/>
      </c>
      <c r="Q3097" s="25">
        <f t="shared" si="96"/>
        <v>0</v>
      </c>
      <c r="R3097" s="25" t="e">
        <f>VLOOKUP(O3097,'Currency Balance'!$O$3:$Q$32,3,0)</f>
        <v>#N/A</v>
      </c>
      <c r="S3097" t="e">
        <f t="shared" si="97"/>
        <v>#N/A</v>
      </c>
    </row>
    <row r="3098" spans="1:19">
      <c r="A3098">
        <f>'Previous Trades Import_OMS Quer'!A3098</f>
        <v>0</v>
      </c>
      <c r="B3098">
        <f>'Previous Trades Import_OMS Quer'!B3098</f>
        <v>0</v>
      </c>
      <c r="C3098" s="22">
        <f>'Previous Trades Import_OMS Quer'!C3098</f>
        <v>0</v>
      </c>
      <c r="D3098">
        <f>'Previous Trades Import_OMS Quer'!D3098</f>
        <v>0</v>
      </c>
      <c r="E3098" s="22">
        <f>'Previous Trades Import_OMS Quer'!E3098</f>
        <v>0</v>
      </c>
      <c r="F3098">
        <f>'Previous Trades Import_OMS Quer'!F3098</f>
        <v>0</v>
      </c>
      <c r="G3098">
        <f>'Previous Trades Import_OMS Quer'!G3098</f>
        <v>0</v>
      </c>
      <c r="H3098">
        <f>'Previous Trades Import_OMS Quer'!H3098</f>
        <v>0</v>
      </c>
      <c r="I3098">
        <f>'Previous Trades Import_OMS Quer'!I3098</f>
        <v>0</v>
      </c>
      <c r="J3098">
        <f>'Previous Trades Import_OMS Quer'!J3098</f>
        <v>0</v>
      </c>
      <c r="K3098">
        <f>'Previous Trades Import_OMS Quer'!K3098</f>
        <v>0</v>
      </c>
      <c r="L3098">
        <f>'Previous Trades Import_OMS Quer'!L3098</f>
        <v>0</v>
      </c>
      <c r="M3098">
        <f>'Previous Trades Import_OMS Quer'!M3098</f>
        <v>0</v>
      </c>
      <c r="N3098">
        <f>'Previous Trades Import_OMS Quer'!N3098</f>
        <v>0</v>
      </c>
      <c r="O3098" t="str">
        <f>CLEAN('Previous Trades Import_OMS Quer'!O3098)</f>
        <v/>
      </c>
      <c r="Q3098" s="25">
        <f t="shared" si="96"/>
        <v>0</v>
      </c>
      <c r="R3098" s="25" t="e">
        <f>VLOOKUP(O3098,'Currency Balance'!$O$3:$Q$32,3,0)</f>
        <v>#N/A</v>
      </c>
      <c r="S3098" t="e">
        <f t="shared" si="97"/>
        <v>#N/A</v>
      </c>
    </row>
    <row r="3099" spans="1:19">
      <c r="A3099">
        <f>'Previous Trades Import_OMS Quer'!A3099</f>
        <v>0</v>
      </c>
      <c r="B3099">
        <f>'Previous Trades Import_OMS Quer'!B3099</f>
        <v>0</v>
      </c>
      <c r="C3099" s="22">
        <f>'Previous Trades Import_OMS Quer'!C3099</f>
        <v>0</v>
      </c>
      <c r="D3099">
        <f>'Previous Trades Import_OMS Quer'!D3099</f>
        <v>0</v>
      </c>
      <c r="E3099" s="22">
        <f>'Previous Trades Import_OMS Quer'!E3099</f>
        <v>0</v>
      </c>
      <c r="F3099">
        <f>'Previous Trades Import_OMS Quer'!F3099</f>
        <v>0</v>
      </c>
      <c r="G3099">
        <f>'Previous Trades Import_OMS Quer'!G3099</f>
        <v>0</v>
      </c>
      <c r="H3099">
        <f>'Previous Trades Import_OMS Quer'!H3099</f>
        <v>0</v>
      </c>
      <c r="I3099">
        <f>'Previous Trades Import_OMS Quer'!I3099</f>
        <v>0</v>
      </c>
      <c r="J3099">
        <f>'Previous Trades Import_OMS Quer'!J3099</f>
        <v>0</v>
      </c>
      <c r="K3099">
        <f>'Previous Trades Import_OMS Quer'!K3099</f>
        <v>0</v>
      </c>
      <c r="L3099">
        <f>'Previous Trades Import_OMS Quer'!L3099</f>
        <v>0</v>
      </c>
      <c r="M3099">
        <f>'Previous Trades Import_OMS Quer'!M3099</f>
        <v>0</v>
      </c>
      <c r="N3099">
        <f>'Previous Trades Import_OMS Quer'!N3099</f>
        <v>0</v>
      </c>
      <c r="O3099" t="str">
        <f>CLEAN('Previous Trades Import_OMS Quer'!O3099)</f>
        <v/>
      </c>
      <c r="Q3099" s="25">
        <f t="shared" si="96"/>
        <v>0</v>
      </c>
      <c r="R3099" s="25" t="e">
        <f>VLOOKUP(O3099,'Currency Balance'!$O$3:$Q$32,3,0)</f>
        <v>#N/A</v>
      </c>
      <c r="S3099" t="e">
        <f t="shared" si="97"/>
        <v>#N/A</v>
      </c>
    </row>
    <row r="3100" spans="1:19">
      <c r="A3100">
        <f>'Previous Trades Import_OMS Quer'!A3100</f>
        <v>0</v>
      </c>
      <c r="B3100">
        <f>'Previous Trades Import_OMS Quer'!B3100</f>
        <v>0</v>
      </c>
      <c r="C3100" s="22">
        <f>'Previous Trades Import_OMS Quer'!C3100</f>
        <v>0</v>
      </c>
      <c r="D3100">
        <f>'Previous Trades Import_OMS Quer'!D3100</f>
        <v>0</v>
      </c>
      <c r="E3100" s="22">
        <f>'Previous Trades Import_OMS Quer'!E3100</f>
        <v>0</v>
      </c>
      <c r="F3100">
        <f>'Previous Trades Import_OMS Quer'!F3100</f>
        <v>0</v>
      </c>
      <c r="G3100">
        <f>'Previous Trades Import_OMS Quer'!G3100</f>
        <v>0</v>
      </c>
      <c r="H3100">
        <f>'Previous Trades Import_OMS Quer'!H3100</f>
        <v>0</v>
      </c>
      <c r="I3100">
        <f>'Previous Trades Import_OMS Quer'!I3100</f>
        <v>0</v>
      </c>
      <c r="J3100">
        <f>'Previous Trades Import_OMS Quer'!J3100</f>
        <v>0</v>
      </c>
      <c r="K3100">
        <f>'Previous Trades Import_OMS Quer'!K3100</f>
        <v>0</v>
      </c>
      <c r="L3100">
        <f>'Previous Trades Import_OMS Quer'!L3100</f>
        <v>0</v>
      </c>
      <c r="M3100">
        <f>'Previous Trades Import_OMS Quer'!M3100</f>
        <v>0</v>
      </c>
      <c r="N3100">
        <f>'Previous Trades Import_OMS Quer'!N3100</f>
        <v>0</v>
      </c>
      <c r="O3100" t="str">
        <f>CLEAN('Previous Trades Import_OMS Quer'!O3100)</f>
        <v/>
      </c>
      <c r="Q3100" s="25">
        <f t="shared" si="96"/>
        <v>0</v>
      </c>
      <c r="R3100" s="25" t="e">
        <f>VLOOKUP(O3100,'Currency Balance'!$O$3:$Q$32,3,0)</f>
        <v>#N/A</v>
      </c>
      <c r="S3100" t="e">
        <f t="shared" si="97"/>
        <v>#N/A</v>
      </c>
    </row>
    <row r="3101" spans="1:19">
      <c r="A3101">
        <f>'Previous Trades Import_OMS Quer'!A3101</f>
        <v>0</v>
      </c>
      <c r="B3101">
        <f>'Previous Trades Import_OMS Quer'!B3101</f>
        <v>0</v>
      </c>
      <c r="C3101" s="22">
        <f>'Previous Trades Import_OMS Quer'!C3101</f>
        <v>0</v>
      </c>
      <c r="D3101">
        <f>'Previous Trades Import_OMS Quer'!D3101</f>
        <v>0</v>
      </c>
      <c r="E3101" s="22">
        <f>'Previous Trades Import_OMS Quer'!E3101</f>
        <v>0</v>
      </c>
      <c r="F3101">
        <f>'Previous Trades Import_OMS Quer'!F3101</f>
        <v>0</v>
      </c>
      <c r="G3101">
        <f>'Previous Trades Import_OMS Quer'!G3101</f>
        <v>0</v>
      </c>
      <c r="H3101">
        <f>'Previous Trades Import_OMS Quer'!H3101</f>
        <v>0</v>
      </c>
      <c r="I3101">
        <f>'Previous Trades Import_OMS Quer'!I3101</f>
        <v>0</v>
      </c>
      <c r="J3101">
        <f>'Previous Trades Import_OMS Quer'!J3101</f>
        <v>0</v>
      </c>
      <c r="K3101">
        <f>'Previous Trades Import_OMS Quer'!K3101</f>
        <v>0</v>
      </c>
      <c r="L3101">
        <f>'Previous Trades Import_OMS Quer'!L3101</f>
        <v>0</v>
      </c>
      <c r="M3101">
        <f>'Previous Trades Import_OMS Quer'!M3101</f>
        <v>0</v>
      </c>
      <c r="N3101">
        <f>'Previous Trades Import_OMS Quer'!N3101</f>
        <v>0</v>
      </c>
      <c r="O3101" t="str">
        <f>CLEAN('Previous Trades Import_OMS Quer'!O3101)</f>
        <v/>
      </c>
      <c r="Q3101" s="25">
        <f t="shared" si="96"/>
        <v>0</v>
      </c>
      <c r="R3101" s="25" t="e">
        <f>VLOOKUP(O3101,'Currency Balance'!$O$3:$Q$32,3,0)</f>
        <v>#N/A</v>
      </c>
      <c r="S3101" t="e">
        <f t="shared" si="97"/>
        <v>#N/A</v>
      </c>
    </row>
    <row r="3102" spans="1:19">
      <c r="A3102">
        <f>'Previous Trades Import_OMS Quer'!A3102</f>
        <v>0</v>
      </c>
      <c r="B3102">
        <f>'Previous Trades Import_OMS Quer'!B3102</f>
        <v>0</v>
      </c>
      <c r="C3102" s="22">
        <f>'Previous Trades Import_OMS Quer'!C3102</f>
        <v>0</v>
      </c>
      <c r="D3102">
        <f>'Previous Trades Import_OMS Quer'!D3102</f>
        <v>0</v>
      </c>
      <c r="E3102" s="22">
        <f>'Previous Trades Import_OMS Quer'!E3102</f>
        <v>0</v>
      </c>
      <c r="F3102">
        <f>'Previous Trades Import_OMS Quer'!F3102</f>
        <v>0</v>
      </c>
      <c r="G3102">
        <f>'Previous Trades Import_OMS Quer'!G3102</f>
        <v>0</v>
      </c>
      <c r="H3102">
        <f>'Previous Trades Import_OMS Quer'!H3102</f>
        <v>0</v>
      </c>
      <c r="I3102">
        <f>'Previous Trades Import_OMS Quer'!I3102</f>
        <v>0</v>
      </c>
      <c r="J3102">
        <f>'Previous Trades Import_OMS Quer'!J3102</f>
        <v>0</v>
      </c>
      <c r="K3102">
        <f>'Previous Trades Import_OMS Quer'!K3102</f>
        <v>0</v>
      </c>
      <c r="L3102">
        <f>'Previous Trades Import_OMS Quer'!L3102</f>
        <v>0</v>
      </c>
      <c r="M3102">
        <f>'Previous Trades Import_OMS Quer'!M3102</f>
        <v>0</v>
      </c>
      <c r="N3102">
        <f>'Previous Trades Import_OMS Quer'!N3102</f>
        <v>0</v>
      </c>
      <c r="O3102" t="str">
        <f>CLEAN('Previous Trades Import_OMS Quer'!O3102)</f>
        <v/>
      </c>
      <c r="Q3102" s="25">
        <f t="shared" si="96"/>
        <v>0</v>
      </c>
      <c r="R3102" s="25" t="e">
        <f>VLOOKUP(O3102,'Currency Balance'!$O$3:$Q$32,3,0)</f>
        <v>#N/A</v>
      </c>
      <c r="S3102" t="e">
        <f t="shared" si="97"/>
        <v>#N/A</v>
      </c>
    </row>
    <row r="3103" spans="1:19">
      <c r="A3103">
        <f>'Previous Trades Import_OMS Quer'!A3103</f>
        <v>0</v>
      </c>
      <c r="B3103">
        <f>'Previous Trades Import_OMS Quer'!B3103</f>
        <v>0</v>
      </c>
      <c r="C3103" s="22">
        <f>'Previous Trades Import_OMS Quer'!C3103</f>
        <v>0</v>
      </c>
      <c r="D3103">
        <f>'Previous Trades Import_OMS Quer'!D3103</f>
        <v>0</v>
      </c>
      <c r="E3103" s="22">
        <f>'Previous Trades Import_OMS Quer'!E3103</f>
        <v>0</v>
      </c>
      <c r="F3103">
        <f>'Previous Trades Import_OMS Quer'!F3103</f>
        <v>0</v>
      </c>
      <c r="G3103">
        <f>'Previous Trades Import_OMS Quer'!G3103</f>
        <v>0</v>
      </c>
      <c r="H3103">
        <f>'Previous Trades Import_OMS Quer'!H3103</f>
        <v>0</v>
      </c>
      <c r="I3103">
        <f>'Previous Trades Import_OMS Quer'!I3103</f>
        <v>0</v>
      </c>
      <c r="J3103">
        <f>'Previous Trades Import_OMS Quer'!J3103</f>
        <v>0</v>
      </c>
      <c r="K3103">
        <f>'Previous Trades Import_OMS Quer'!K3103</f>
        <v>0</v>
      </c>
      <c r="L3103">
        <f>'Previous Trades Import_OMS Quer'!L3103</f>
        <v>0</v>
      </c>
      <c r="M3103">
        <f>'Previous Trades Import_OMS Quer'!M3103</f>
        <v>0</v>
      </c>
      <c r="N3103">
        <f>'Previous Trades Import_OMS Quer'!N3103</f>
        <v>0</v>
      </c>
      <c r="O3103" t="str">
        <f>CLEAN('Previous Trades Import_OMS Quer'!O3103)</f>
        <v/>
      </c>
      <c r="Q3103" s="25">
        <f t="shared" si="96"/>
        <v>0</v>
      </c>
      <c r="R3103" s="25" t="e">
        <f>VLOOKUP(O3103,'Currency Balance'!$O$3:$Q$32,3,0)</f>
        <v>#N/A</v>
      </c>
      <c r="S3103" t="e">
        <f t="shared" si="97"/>
        <v>#N/A</v>
      </c>
    </row>
    <row r="3104" spans="1:19">
      <c r="A3104">
        <f>'Previous Trades Import_OMS Quer'!A3104</f>
        <v>0</v>
      </c>
      <c r="B3104">
        <f>'Previous Trades Import_OMS Quer'!B3104</f>
        <v>0</v>
      </c>
      <c r="C3104" s="22">
        <f>'Previous Trades Import_OMS Quer'!C3104</f>
        <v>0</v>
      </c>
      <c r="D3104">
        <f>'Previous Trades Import_OMS Quer'!D3104</f>
        <v>0</v>
      </c>
      <c r="E3104" s="22">
        <f>'Previous Trades Import_OMS Quer'!E3104</f>
        <v>0</v>
      </c>
      <c r="F3104">
        <f>'Previous Trades Import_OMS Quer'!F3104</f>
        <v>0</v>
      </c>
      <c r="G3104">
        <f>'Previous Trades Import_OMS Quer'!G3104</f>
        <v>0</v>
      </c>
      <c r="H3104">
        <f>'Previous Trades Import_OMS Quer'!H3104</f>
        <v>0</v>
      </c>
      <c r="I3104">
        <f>'Previous Trades Import_OMS Quer'!I3104</f>
        <v>0</v>
      </c>
      <c r="J3104">
        <f>'Previous Trades Import_OMS Quer'!J3104</f>
        <v>0</v>
      </c>
      <c r="K3104">
        <f>'Previous Trades Import_OMS Quer'!K3104</f>
        <v>0</v>
      </c>
      <c r="L3104">
        <f>'Previous Trades Import_OMS Quer'!L3104</f>
        <v>0</v>
      </c>
      <c r="M3104">
        <f>'Previous Trades Import_OMS Quer'!M3104</f>
        <v>0</v>
      </c>
      <c r="N3104">
        <f>'Previous Trades Import_OMS Quer'!N3104</f>
        <v>0</v>
      </c>
      <c r="O3104" t="str">
        <f>CLEAN('Previous Trades Import_OMS Quer'!O3104)</f>
        <v/>
      </c>
      <c r="Q3104" s="25">
        <f t="shared" si="96"/>
        <v>0</v>
      </c>
      <c r="R3104" s="25" t="e">
        <f>VLOOKUP(O3104,'Currency Balance'!$O$3:$Q$32,3,0)</f>
        <v>#N/A</v>
      </c>
      <c r="S3104" t="e">
        <f t="shared" si="97"/>
        <v>#N/A</v>
      </c>
    </row>
    <row r="3105" spans="1:19">
      <c r="A3105">
        <f>'Previous Trades Import_OMS Quer'!A3105</f>
        <v>0</v>
      </c>
      <c r="B3105">
        <f>'Previous Trades Import_OMS Quer'!B3105</f>
        <v>0</v>
      </c>
      <c r="C3105" s="22">
        <f>'Previous Trades Import_OMS Quer'!C3105</f>
        <v>0</v>
      </c>
      <c r="D3105">
        <f>'Previous Trades Import_OMS Quer'!D3105</f>
        <v>0</v>
      </c>
      <c r="E3105" s="22">
        <f>'Previous Trades Import_OMS Quer'!E3105</f>
        <v>0</v>
      </c>
      <c r="F3105">
        <f>'Previous Trades Import_OMS Quer'!F3105</f>
        <v>0</v>
      </c>
      <c r="G3105">
        <f>'Previous Trades Import_OMS Quer'!G3105</f>
        <v>0</v>
      </c>
      <c r="H3105">
        <f>'Previous Trades Import_OMS Quer'!H3105</f>
        <v>0</v>
      </c>
      <c r="I3105">
        <f>'Previous Trades Import_OMS Quer'!I3105</f>
        <v>0</v>
      </c>
      <c r="J3105">
        <f>'Previous Trades Import_OMS Quer'!J3105</f>
        <v>0</v>
      </c>
      <c r="K3105">
        <f>'Previous Trades Import_OMS Quer'!K3105</f>
        <v>0</v>
      </c>
      <c r="L3105">
        <f>'Previous Trades Import_OMS Quer'!L3105</f>
        <v>0</v>
      </c>
      <c r="M3105">
        <f>'Previous Trades Import_OMS Quer'!M3105</f>
        <v>0</v>
      </c>
      <c r="N3105">
        <f>'Previous Trades Import_OMS Quer'!N3105</f>
        <v>0</v>
      </c>
      <c r="O3105" t="str">
        <f>CLEAN('Previous Trades Import_OMS Quer'!O3105)</f>
        <v/>
      </c>
      <c r="Q3105" s="25">
        <f t="shared" si="96"/>
        <v>0</v>
      </c>
      <c r="R3105" s="25" t="e">
        <f>VLOOKUP(O3105,'Currency Balance'!$O$3:$Q$32,3,0)</f>
        <v>#N/A</v>
      </c>
      <c r="S3105" t="e">
        <f t="shared" si="97"/>
        <v>#N/A</v>
      </c>
    </row>
    <row r="3106" spans="1:19">
      <c r="A3106">
        <f>'Previous Trades Import_OMS Quer'!A3106</f>
        <v>0</v>
      </c>
      <c r="B3106">
        <f>'Previous Trades Import_OMS Quer'!B3106</f>
        <v>0</v>
      </c>
      <c r="C3106" s="22">
        <f>'Previous Trades Import_OMS Quer'!C3106</f>
        <v>0</v>
      </c>
      <c r="D3106">
        <f>'Previous Trades Import_OMS Quer'!D3106</f>
        <v>0</v>
      </c>
      <c r="E3106" s="22">
        <f>'Previous Trades Import_OMS Quer'!E3106</f>
        <v>0</v>
      </c>
      <c r="F3106">
        <f>'Previous Trades Import_OMS Quer'!F3106</f>
        <v>0</v>
      </c>
      <c r="G3106">
        <f>'Previous Trades Import_OMS Quer'!G3106</f>
        <v>0</v>
      </c>
      <c r="H3106">
        <f>'Previous Trades Import_OMS Quer'!H3106</f>
        <v>0</v>
      </c>
      <c r="I3106">
        <f>'Previous Trades Import_OMS Quer'!I3106</f>
        <v>0</v>
      </c>
      <c r="J3106">
        <f>'Previous Trades Import_OMS Quer'!J3106</f>
        <v>0</v>
      </c>
      <c r="K3106">
        <f>'Previous Trades Import_OMS Quer'!K3106</f>
        <v>0</v>
      </c>
      <c r="L3106">
        <f>'Previous Trades Import_OMS Quer'!L3106</f>
        <v>0</v>
      </c>
      <c r="M3106">
        <f>'Previous Trades Import_OMS Quer'!M3106</f>
        <v>0</v>
      </c>
      <c r="N3106">
        <f>'Previous Trades Import_OMS Quer'!N3106</f>
        <v>0</v>
      </c>
      <c r="O3106" t="str">
        <f>CLEAN('Previous Trades Import_OMS Quer'!O3106)</f>
        <v/>
      </c>
      <c r="Q3106" s="25">
        <f t="shared" si="96"/>
        <v>0</v>
      </c>
      <c r="R3106" s="25" t="e">
        <f>VLOOKUP(O3106,'Currency Balance'!$O$3:$Q$32,3,0)</f>
        <v>#N/A</v>
      </c>
      <c r="S3106" t="e">
        <f t="shared" si="97"/>
        <v>#N/A</v>
      </c>
    </row>
    <row r="3107" spans="1:19">
      <c r="A3107">
        <f>'Previous Trades Import_OMS Quer'!A3107</f>
        <v>0</v>
      </c>
      <c r="B3107">
        <f>'Previous Trades Import_OMS Quer'!B3107</f>
        <v>0</v>
      </c>
      <c r="C3107" s="22">
        <f>'Previous Trades Import_OMS Quer'!C3107</f>
        <v>0</v>
      </c>
      <c r="D3107">
        <f>'Previous Trades Import_OMS Quer'!D3107</f>
        <v>0</v>
      </c>
      <c r="E3107" s="22">
        <f>'Previous Trades Import_OMS Quer'!E3107</f>
        <v>0</v>
      </c>
      <c r="F3107">
        <f>'Previous Trades Import_OMS Quer'!F3107</f>
        <v>0</v>
      </c>
      <c r="G3107">
        <f>'Previous Trades Import_OMS Quer'!G3107</f>
        <v>0</v>
      </c>
      <c r="H3107">
        <f>'Previous Trades Import_OMS Quer'!H3107</f>
        <v>0</v>
      </c>
      <c r="I3107">
        <f>'Previous Trades Import_OMS Quer'!I3107</f>
        <v>0</v>
      </c>
      <c r="J3107">
        <f>'Previous Trades Import_OMS Quer'!J3107</f>
        <v>0</v>
      </c>
      <c r="K3107">
        <f>'Previous Trades Import_OMS Quer'!K3107</f>
        <v>0</v>
      </c>
      <c r="L3107">
        <f>'Previous Trades Import_OMS Quer'!L3107</f>
        <v>0</v>
      </c>
      <c r="M3107">
        <f>'Previous Trades Import_OMS Quer'!M3107</f>
        <v>0</v>
      </c>
      <c r="N3107">
        <f>'Previous Trades Import_OMS Quer'!N3107</f>
        <v>0</v>
      </c>
      <c r="O3107" t="str">
        <f>CLEAN('Previous Trades Import_OMS Quer'!O3107)</f>
        <v/>
      </c>
      <c r="Q3107" s="25">
        <f t="shared" si="96"/>
        <v>0</v>
      </c>
      <c r="R3107" s="25" t="e">
        <f>VLOOKUP(O3107,'Currency Balance'!$O$3:$Q$32,3,0)</f>
        <v>#N/A</v>
      </c>
      <c r="S3107" t="e">
        <f t="shared" si="97"/>
        <v>#N/A</v>
      </c>
    </row>
    <row r="3108" spans="1:19">
      <c r="A3108">
        <f>'Previous Trades Import_OMS Quer'!A3108</f>
        <v>0</v>
      </c>
      <c r="B3108">
        <f>'Previous Trades Import_OMS Quer'!B3108</f>
        <v>0</v>
      </c>
      <c r="C3108" s="22">
        <f>'Previous Trades Import_OMS Quer'!C3108</f>
        <v>0</v>
      </c>
      <c r="D3108">
        <f>'Previous Trades Import_OMS Quer'!D3108</f>
        <v>0</v>
      </c>
      <c r="E3108" s="22">
        <f>'Previous Trades Import_OMS Quer'!E3108</f>
        <v>0</v>
      </c>
      <c r="F3108">
        <f>'Previous Trades Import_OMS Quer'!F3108</f>
        <v>0</v>
      </c>
      <c r="G3108">
        <f>'Previous Trades Import_OMS Quer'!G3108</f>
        <v>0</v>
      </c>
      <c r="H3108">
        <f>'Previous Trades Import_OMS Quer'!H3108</f>
        <v>0</v>
      </c>
      <c r="I3108">
        <f>'Previous Trades Import_OMS Quer'!I3108</f>
        <v>0</v>
      </c>
      <c r="J3108">
        <f>'Previous Trades Import_OMS Quer'!J3108</f>
        <v>0</v>
      </c>
      <c r="K3108">
        <f>'Previous Trades Import_OMS Quer'!K3108</f>
        <v>0</v>
      </c>
      <c r="L3108">
        <f>'Previous Trades Import_OMS Quer'!L3108</f>
        <v>0</v>
      </c>
      <c r="M3108">
        <f>'Previous Trades Import_OMS Quer'!M3108</f>
        <v>0</v>
      </c>
      <c r="N3108">
        <f>'Previous Trades Import_OMS Quer'!N3108</f>
        <v>0</v>
      </c>
      <c r="O3108" t="str">
        <f>CLEAN('Previous Trades Import_OMS Quer'!O3108)</f>
        <v/>
      </c>
      <c r="Q3108" s="25">
        <f t="shared" si="96"/>
        <v>0</v>
      </c>
      <c r="R3108" s="25" t="e">
        <f>VLOOKUP(O3108,'Currency Balance'!$O$3:$Q$32,3,0)</f>
        <v>#N/A</v>
      </c>
      <c r="S3108" t="e">
        <f t="shared" si="97"/>
        <v>#N/A</v>
      </c>
    </row>
    <row r="3109" spans="1:19">
      <c r="A3109">
        <f>'Previous Trades Import_OMS Quer'!A3109</f>
        <v>0</v>
      </c>
      <c r="B3109">
        <f>'Previous Trades Import_OMS Quer'!B3109</f>
        <v>0</v>
      </c>
      <c r="C3109" s="22">
        <f>'Previous Trades Import_OMS Quer'!C3109</f>
        <v>0</v>
      </c>
      <c r="D3109">
        <f>'Previous Trades Import_OMS Quer'!D3109</f>
        <v>0</v>
      </c>
      <c r="E3109" s="22">
        <f>'Previous Trades Import_OMS Quer'!E3109</f>
        <v>0</v>
      </c>
      <c r="F3109">
        <f>'Previous Trades Import_OMS Quer'!F3109</f>
        <v>0</v>
      </c>
      <c r="G3109">
        <f>'Previous Trades Import_OMS Quer'!G3109</f>
        <v>0</v>
      </c>
      <c r="H3109">
        <f>'Previous Trades Import_OMS Quer'!H3109</f>
        <v>0</v>
      </c>
      <c r="I3109">
        <f>'Previous Trades Import_OMS Quer'!I3109</f>
        <v>0</v>
      </c>
      <c r="J3109">
        <f>'Previous Trades Import_OMS Quer'!J3109</f>
        <v>0</v>
      </c>
      <c r="K3109">
        <f>'Previous Trades Import_OMS Quer'!K3109</f>
        <v>0</v>
      </c>
      <c r="L3109">
        <f>'Previous Trades Import_OMS Quer'!L3109</f>
        <v>0</v>
      </c>
      <c r="M3109">
        <f>'Previous Trades Import_OMS Quer'!M3109</f>
        <v>0</v>
      </c>
      <c r="N3109">
        <f>'Previous Trades Import_OMS Quer'!N3109</f>
        <v>0</v>
      </c>
      <c r="O3109" t="str">
        <f>CLEAN('Previous Trades Import_OMS Quer'!O3109)</f>
        <v/>
      </c>
      <c r="Q3109" s="25">
        <f t="shared" si="96"/>
        <v>0</v>
      </c>
      <c r="R3109" s="25" t="e">
        <f>VLOOKUP(O3109,'Currency Balance'!$O$3:$Q$32,3,0)</f>
        <v>#N/A</v>
      </c>
      <c r="S3109" t="e">
        <f t="shared" si="97"/>
        <v>#N/A</v>
      </c>
    </row>
    <row r="3110" spans="1:19">
      <c r="A3110">
        <f>'Previous Trades Import_OMS Quer'!A3110</f>
        <v>0</v>
      </c>
      <c r="B3110">
        <f>'Previous Trades Import_OMS Quer'!B3110</f>
        <v>0</v>
      </c>
      <c r="C3110" s="22">
        <f>'Previous Trades Import_OMS Quer'!C3110</f>
        <v>0</v>
      </c>
      <c r="D3110">
        <f>'Previous Trades Import_OMS Quer'!D3110</f>
        <v>0</v>
      </c>
      <c r="E3110" s="22">
        <f>'Previous Trades Import_OMS Quer'!E3110</f>
        <v>0</v>
      </c>
      <c r="F3110">
        <f>'Previous Trades Import_OMS Quer'!F3110</f>
        <v>0</v>
      </c>
      <c r="G3110">
        <f>'Previous Trades Import_OMS Quer'!G3110</f>
        <v>0</v>
      </c>
      <c r="H3110">
        <f>'Previous Trades Import_OMS Quer'!H3110</f>
        <v>0</v>
      </c>
      <c r="I3110">
        <f>'Previous Trades Import_OMS Quer'!I3110</f>
        <v>0</v>
      </c>
      <c r="J3110">
        <f>'Previous Trades Import_OMS Quer'!J3110</f>
        <v>0</v>
      </c>
      <c r="K3110">
        <f>'Previous Trades Import_OMS Quer'!K3110</f>
        <v>0</v>
      </c>
      <c r="L3110">
        <f>'Previous Trades Import_OMS Quer'!L3110</f>
        <v>0</v>
      </c>
      <c r="M3110">
        <f>'Previous Trades Import_OMS Quer'!M3110</f>
        <v>0</v>
      </c>
      <c r="N3110">
        <f>'Previous Trades Import_OMS Quer'!N3110</f>
        <v>0</v>
      </c>
      <c r="O3110" t="str">
        <f>CLEAN('Previous Trades Import_OMS Quer'!O3110)</f>
        <v/>
      </c>
      <c r="Q3110" s="25">
        <f t="shared" si="96"/>
        <v>0</v>
      </c>
      <c r="R3110" s="25" t="e">
        <f>VLOOKUP(O3110,'Currency Balance'!$O$3:$Q$32,3,0)</f>
        <v>#N/A</v>
      </c>
      <c r="S3110" t="e">
        <f t="shared" si="97"/>
        <v>#N/A</v>
      </c>
    </row>
    <row r="3111" spans="1:19">
      <c r="A3111">
        <f>'Previous Trades Import_OMS Quer'!A3111</f>
        <v>0</v>
      </c>
      <c r="B3111">
        <f>'Previous Trades Import_OMS Quer'!B3111</f>
        <v>0</v>
      </c>
      <c r="C3111" s="22">
        <f>'Previous Trades Import_OMS Quer'!C3111</f>
        <v>0</v>
      </c>
      <c r="D3111">
        <f>'Previous Trades Import_OMS Quer'!D3111</f>
        <v>0</v>
      </c>
      <c r="E3111" s="22">
        <f>'Previous Trades Import_OMS Quer'!E3111</f>
        <v>0</v>
      </c>
      <c r="F3111">
        <f>'Previous Trades Import_OMS Quer'!F3111</f>
        <v>0</v>
      </c>
      <c r="G3111">
        <f>'Previous Trades Import_OMS Quer'!G3111</f>
        <v>0</v>
      </c>
      <c r="H3111">
        <f>'Previous Trades Import_OMS Quer'!H3111</f>
        <v>0</v>
      </c>
      <c r="I3111">
        <f>'Previous Trades Import_OMS Quer'!I3111</f>
        <v>0</v>
      </c>
      <c r="J3111">
        <f>'Previous Trades Import_OMS Quer'!J3111</f>
        <v>0</v>
      </c>
      <c r="K3111">
        <f>'Previous Trades Import_OMS Quer'!K3111</f>
        <v>0</v>
      </c>
      <c r="L3111">
        <f>'Previous Trades Import_OMS Quer'!L3111</f>
        <v>0</v>
      </c>
      <c r="M3111">
        <f>'Previous Trades Import_OMS Quer'!M3111</f>
        <v>0</v>
      </c>
      <c r="N3111">
        <f>'Previous Trades Import_OMS Quer'!N3111</f>
        <v>0</v>
      </c>
      <c r="O3111" t="str">
        <f>CLEAN('Previous Trades Import_OMS Quer'!O3111)</f>
        <v/>
      </c>
      <c r="Q3111" s="25">
        <f t="shared" si="96"/>
        <v>0</v>
      </c>
      <c r="R3111" s="25" t="e">
        <f>VLOOKUP(O3111,'Currency Balance'!$O$3:$Q$32,3,0)</f>
        <v>#N/A</v>
      </c>
      <c r="S3111" t="e">
        <f t="shared" si="97"/>
        <v>#N/A</v>
      </c>
    </row>
    <row r="3112" spans="1:19">
      <c r="A3112">
        <f>'Previous Trades Import_OMS Quer'!A3112</f>
        <v>0</v>
      </c>
      <c r="B3112">
        <f>'Previous Trades Import_OMS Quer'!B3112</f>
        <v>0</v>
      </c>
      <c r="C3112" s="22">
        <f>'Previous Trades Import_OMS Quer'!C3112</f>
        <v>0</v>
      </c>
      <c r="D3112">
        <f>'Previous Trades Import_OMS Quer'!D3112</f>
        <v>0</v>
      </c>
      <c r="E3112" s="22">
        <f>'Previous Trades Import_OMS Quer'!E3112</f>
        <v>0</v>
      </c>
      <c r="F3112">
        <f>'Previous Trades Import_OMS Quer'!F3112</f>
        <v>0</v>
      </c>
      <c r="G3112">
        <f>'Previous Trades Import_OMS Quer'!G3112</f>
        <v>0</v>
      </c>
      <c r="H3112">
        <f>'Previous Trades Import_OMS Quer'!H3112</f>
        <v>0</v>
      </c>
      <c r="I3112">
        <f>'Previous Trades Import_OMS Quer'!I3112</f>
        <v>0</v>
      </c>
      <c r="J3112">
        <f>'Previous Trades Import_OMS Quer'!J3112</f>
        <v>0</v>
      </c>
      <c r="K3112">
        <f>'Previous Trades Import_OMS Quer'!K3112</f>
        <v>0</v>
      </c>
      <c r="L3112">
        <f>'Previous Trades Import_OMS Quer'!L3112</f>
        <v>0</v>
      </c>
      <c r="M3112">
        <f>'Previous Trades Import_OMS Quer'!M3112</f>
        <v>0</v>
      </c>
      <c r="N3112">
        <f>'Previous Trades Import_OMS Quer'!N3112</f>
        <v>0</v>
      </c>
      <c r="O3112" t="str">
        <f>CLEAN('Previous Trades Import_OMS Quer'!O3112)</f>
        <v/>
      </c>
      <c r="Q3112" s="25">
        <f t="shared" si="96"/>
        <v>0</v>
      </c>
      <c r="R3112" s="25" t="e">
        <f>VLOOKUP(O3112,'Currency Balance'!$O$3:$Q$32,3,0)</f>
        <v>#N/A</v>
      </c>
      <c r="S3112" t="e">
        <f t="shared" si="97"/>
        <v>#N/A</v>
      </c>
    </row>
    <row r="3113" spans="1:19">
      <c r="A3113">
        <f>'Previous Trades Import_OMS Quer'!A3113</f>
        <v>0</v>
      </c>
      <c r="B3113">
        <f>'Previous Trades Import_OMS Quer'!B3113</f>
        <v>0</v>
      </c>
      <c r="C3113" s="22">
        <f>'Previous Trades Import_OMS Quer'!C3113</f>
        <v>0</v>
      </c>
      <c r="D3113">
        <f>'Previous Trades Import_OMS Quer'!D3113</f>
        <v>0</v>
      </c>
      <c r="E3113" s="22">
        <f>'Previous Trades Import_OMS Quer'!E3113</f>
        <v>0</v>
      </c>
      <c r="F3113">
        <f>'Previous Trades Import_OMS Quer'!F3113</f>
        <v>0</v>
      </c>
      <c r="G3113">
        <f>'Previous Trades Import_OMS Quer'!G3113</f>
        <v>0</v>
      </c>
      <c r="H3113">
        <f>'Previous Trades Import_OMS Quer'!H3113</f>
        <v>0</v>
      </c>
      <c r="I3113">
        <f>'Previous Trades Import_OMS Quer'!I3113</f>
        <v>0</v>
      </c>
      <c r="J3113">
        <f>'Previous Trades Import_OMS Quer'!J3113</f>
        <v>0</v>
      </c>
      <c r="K3113">
        <f>'Previous Trades Import_OMS Quer'!K3113</f>
        <v>0</v>
      </c>
      <c r="L3113">
        <f>'Previous Trades Import_OMS Quer'!L3113</f>
        <v>0</v>
      </c>
      <c r="M3113">
        <f>'Previous Trades Import_OMS Quer'!M3113</f>
        <v>0</v>
      </c>
      <c r="N3113">
        <f>'Previous Trades Import_OMS Quer'!N3113</f>
        <v>0</v>
      </c>
      <c r="O3113" t="str">
        <f>CLEAN('Previous Trades Import_OMS Quer'!O3113)</f>
        <v/>
      </c>
      <c r="Q3113" s="25">
        <f t="shared" si="96"/>
        <v>0</v>
      </c>
      <c r="R3113" s="25" t="e">
        <f>VLOOKUP(O3113,'Currency Balance'!$O$3:$Q$32,3,0)</f>
        <v>#N/A</v>
      </c>
      <c r="S3113" t="e">
        <f t="shared" si="97"/>
        <v>#N/A</v>
      </c>
    </row>
    <row r="3114" spans="1:19">
      <c r="A3114">
        <f>'Previous Trades Import_OMS Quer'!A3114</f>
        <v>0</v>
      </c>
      <c r="B3114">
        <f>'Previous Trades Import_OMS Quer'!B3114</f>
        <v>0</v>
      </c>
      <c r="C3114" s="22">
        <f>'Previous Trades Import_OMS Quer'!C3114</f>
        <v>0</v>
      </c>
      <c r="D3114">
        <f>'Previous Trades Import_OMS Quer'!D3114</f>
        <v>0</v>
      </c>
      <c r="E3114" s="22">
        <f>'Previous Trades Import_OMS Quer'!E3114</f>
        <v>0</v>
      </c>
      <c r="F3114">
        <f>'Previous Trades Import_OMS Quer'!F3114</f>
        <v>0</v>
      </c>
      <c r="G3114">
        <f>'Previous Trades Import_OMS Quer'!G3114</f>
        <v>0</v>
      </c>
      <c r="H3114">
        <f>'Previous Trades Import_OMS Quer'!H3114</f>
        <v>0</v>
      </c>
      <c r="I3114">
        <f>'Previous Trades Import_OMS Quer'!I3114</f>
        <v>0</v>
      </c>
      <c r="J3114">
        <f>'Previous Trades Import_OMS Quer'!J3114</f>
        <v>0</v>
      </c>
      <c r="K3114">
        <f>'Previous Trades Import_OMS Quer'!K3114</f>
        <v>0</v>
      </c>
      <c r="L3114">
        <f>'Previous Trades Import_OMS Quer'!L3114</f>
        <v>0</v>
      </c>
      <c r="M3114">
        <f>'Previous Trades Import_OMS Quer'!M3114</f>
        <v>0</v>
      </c>
      <c r="N3114">
        <f>'Previous Trades Import_OMS Quer'!N3114</f>
        <v>0</v>
      </c>
      <c r="O3114" t="str">
        <f>CLEAN('Previous Trades Import_OMS Quer'!O3114)</f>
        <v/>
      </c>
      <c r="Q3114" s="25">
        <f t="shared" si="96"/>
        <v>0</v>
      </c>
      <c r="R3114" s="25" t="e">
        <f>VLOOKUP(O3114,'Currency Balance'!$O$3:$Q$32,3,0)</f>
        <v>#N/A</v>
      </c>
      <c r="S3114" t="e">
        <f t="shared" si="97"/>
        <v>#N/A</v>
      </c>
    </row>
    <row r="3115" spans="1:19">
      <c r="A3115">
        <f>'Previous Trades Import_OMS Quer'!A3115</f>
        <v>0</v>
      </c>
      <c r="B3115">
        <f>'Previous Trades Import_OMS Quer'!B3115</f>
        <v>0</v>
      </c>
      <c r="C3115" s="22">
        <f>'Previous Trades Import_OMS Quer'!C3115</f>
        <v>0</v>
      </c>
      <c r="D3115">
        <f>'Previous Trades Import_OMS Quer'!D3115</f>
        <v>0</v>
      </c>
      <c r="E3115" s="22">
        <f>'Previous Trades Import_OMS Quer'!E3115</f>
        <v>0</v>
      </c>
      <c r="F3115">
        <f>'Previous Trades Import_OMS Quer'!F3115</f>
        <v>0</v>
      </c>
      <c r="G3115">
        <f>'Previous Trades Import_OMS Quer'!G3115</f>
        <v>0</v>
      </c>
      <c r="H3115">
        <f>'Previous Trades Import_OMS Quer'!H3115</f>
        <v>0</v>
      </c>
      <c r="I3115">
        <f>'Previous Trades Import_OMS Quer'!I3115</f>
        <v>0</v>
      </c>
      <c r="J3115">
        <f>'Previous Trades Import_OMS Quer'!J3115</f>
        <v>0</v>
      </c>
      <c r="K3115">
        <f>'Previous Trades Import_OMS Quer'!K3115</f>
        <v>0</v>
      </c>
      <c r="L3115">
        <f>'Previous Trades Import_OMS Quer'!L3115</f>
        <v>0</v>
      </c>
      <c r="M3115">
        <f>'Previous Trades Import_OMS Quer'!M3115</f>
        <v>0</v>
      </c>
      <c r="N3115">
        <f>'Previous Trades Import_OMS Quer'!N3115</f>
        <v>0</v>
      </c>
      <c r="O3115" t="str">
        <f>CLEAN('Previous Trades Import_OMS Quer'!O3115)</f>
        <v/>
      </c>
      <c r="Q3115" s="25">
        <f t="shared" si="96"/>
        <v>0</v>
      </c>
      <c r="R3115" s="25" t="e">
        <f>VLOOKUP(O3115,'Currency Balance'!$O$3:$Q$32,3,0)</f>
        <v>#N/A</v>
      </c>
      <c r="S3115" t="e">
        <f t="shared" si="97"/>
        <v>#N/A</v>
      </c>
    </row>
    <row r="3116" spans="1:19">
      <c r="A3116">
        <f>'Previous Trades Import_OMS Quer'!A3116</f>
        <v>0</v>
      </c>
      <c r="B3116">
        <f>'Previous Trades Import_OMS Quer'!B3116</f>
        <v>0</v>
      </c>
      <c r="C3116" s="22">
        <f>'Previous Trades Import_OMS Quer'!C3116</f>
        <v>0</v>
      </c>
      <c r="D3116">
        <f>'Previous Trades Import_OMS Quer'!D3116</f>
        <v>0</v>
      </c>
      <c r="E3116" s="22">
        <f>'Previous Trades Import_OMS Quer'!E3116</f>
        <v>0</v>
      </c>
      <c r="F3116">
        <f>'Previous Trades Import_OMS Quer'!F3116</f>
        <v>0</v>
      </c>
      <c r="G3116">
        <f>'Previous Trades Import_OMS Quer'!G3116</f>
        <v>0</v>
      </c>
      <c r="H3116">
        <f>'Previous Trades Import_OMS Quer'!H3116</f>
        <v>0</v>
      </c>
      <c r="I3116">
        <f>'Previous Trades Import_OMS Quer'!I3116</f>
        <v>0</v>
      </c>
      <c r="J3116">
        <f>'Previous Trades Import_OMS Quer'!J3116</f>
        <v>0</v>
      </c>
      <c r="K3116">
        <f>'Previous Trades Import_OMS Quer'!K3116</f>
        <v>0</v>
      </c>
      <c r="L3116">
        <f>'Previous Trades Import_OMS Quer'!L3116</f>
        <v>0</v>
      </c>
      <c r="M3116">
        <f>'Previous Trades Import_OMS Quer'!M3116</f>
        <v>0</v>
      </c>
      <c r="N3116">
        <f>'Previous Trades Import_OMS Quer'!N3116</f>
        <v>0</v>
      </c>
      <c r="O3116" t="str">
        <f>CLEAN('Previous Trades Import_OMS Quer'!O3116)</f>
        <v/>
      </c>
      <c r="Q3116" s="25">
        <f t="shared" si="96"/>
        <v>0</v>
      </c>
      <c r="R3116" s="25" t="e">
        <f>VLOOKUP(O3116,'Currency Balance'!$O$3:$Q$32,3,0)</f>
        <v>#N/A</v>
      </c>
      <c r="S3116" t="e">
        <f t="shared" si="97"/>
        <v>#N/A</v>
      </c>
    </row>
    <row r="3117" spans="1:19">
      <c r="A3117">
        <f>'Previous Trades Import_OMS Quer'!A3117</f>
        <v>0</v>
      </c>
      <c r="B3117">
        <f>'Previous Trades Import_OMS Quer'!B3117</f>
        <v>0</v>
      </c>
      <c r="C3117" s="22">
        <f>'Previous Trades Import_OMS Quer'!C3117</f>
        <v>0</v>
      </c>
      <c r="D3117">
        <f>'Previous Trades Import_OMS Quer'!D3117</f>
        <v>0</v>
      </c>
      <c r="E3117" s="22">
        <f>'Previous Trades Import_OMS Quer'!E3117</f>
        <v>0</v>
      </c>
      <c r="F3117">
        <f>'Previous Trades Import_OMS Quer'!F3117</f>
        <v>0</v>
      </c>
      <c r="G3117">
        <f>'Previous Trades Import_OMS Quer'!G3117</f>
        <v>0</v>
      </c>
      <c r="H3117">
        <f>'Previous Trades Import_OMS Quer'!H3117</f>
        <v>0</v>
      </c>
      <c r="I3117">
        <f>'Previous Trades Import_OMS Quer'!I3117</f>
        <v>0</v>
      </c>
      <c r="J3117">
        <f>'Previous Trades Import_OMS Quer'!J3117</f>
        <v>0</v>
      </c>
      <c r="K3117">
        <f>'Previous Trades Import_OMS Quer'!K3117</f>
        <v>0</v>
      </c>
      <c r="L3117">
        <f>'Previous Trades Import_OMS Quer'!L3117</f>
        <v>0</v>
      </c>
      <c r="M3117">
        <f>'Previous Trades Import_OMS Quer'!M3117</f>
        <v>0</v>
      </c>
      <c r="N3117">
        <f>'Previous Trades Import_OMS Quer'!N3117</f>
        <v>0</v>
      </c>
      <c r="O3117" t="str">
        <f>CLEAN('Previous Trades Import_OMS Quer'!O3117)</f>
        <v/>
      </c>
      <c r="Q3117" s="25">
        <f t="shared" si="96"/>
        <v>0</v>
      </c>
      <c r="R3117" s="25" t="e">
        <f>VLOOKUP(O3117,'Currency Balance'!$O$3:$Q$32,3,0)</f>
        <v>#N/A</v>
      </c>
      <c r="S3117" t="e">
        <f t="shared" si="97"/>
        <v>#N/A</v>
      </c>
    </row>
    <row r="3118" spans="1:19">
      <c r="A3118">
        <f>'Previous Trades Import_OMS Quer'!A3118</f>
        <v>0</v>
      </c>
      <c r="B3118">
        <f>'Previous Trades Import_OMS Quer'!B3118</f>
        <v>0</v>
      </c>
      <c r="C3118" s="22">
        <f>'Previous Trades Import_OMS Quer'!C3118</f>
        <v>0</v>
      </c>
      <c r="D3118">
        <f>'Previous Trades Import_OMS Quer'!D3118</f>
        <v>0</v>
      </c>
      <c r="E3118" s="22">
        <f>'Previous Trades Import_OMS Quer'!E3118</f>
        <v>0</v>
      </c>
      <c r="F3118">
        <f>'Previous Trades Import_OMS Quer'!F3118</f>
        <v>0</v>
      </c>
      <c r="G3118">
        <f>'Previous Trades Import_OMS Quer'!G3118</f>
        <v>0</v>
      </c>
      <c r="H3118">
        <f>'Previous Trades Import_OMS Quer'!H3118</f>
        <v>0</v>
      </c>
      <c r="I3118">
        <f>'Previous Trades Import_OMS Quer'!I3118</f>
        <v>0</v>
      </c>
      <c r="J3118">
        <f>'Previous Trades Import_OMS Quer'!J3118</f>
        <v>0</v>
      </c>
      <c r="K3118">
        <f>'Previous Trades Import_OMS Quer'!K3118</f>
        <v>0</v>
      </c>
      <c r="L3118">
        <f>'Previous Trades Import_OMS Quer'!L3118</f>
        <v>0</v>
      </c>
      <c r="M3118">
        <f>'Previous Trades Import_OMS Quer'!M3118</f>
        <v>0</v>
      </c>
      <c r="N3118">
        <f>'Previous Trades Import_OMS Quer'!N3118</f>
        <v>0</v>
      </c>
      <c r="O3118" t="str">
        <f>CLEAN('Previous Trades Import_OMS Quer'!O3118)</f>
        <v/>
      </c>
      <c r="Q3118" s="25">
        <f t="shared" si="96"/>
        <v>0</v>
      </c>
      <c r="R3118" s="25" t="e">
        <f>VLOOKUP(O3118,'Currency Balance'!$O$3:$Q$32,3,0)</f>
        <v>#N/A</v>
      </c>
      <c r="S3118" t="e">
        <f t="shared" si="97"/>
        <v>#N/A</v>
      </c>
    </row>
    <row r="3119" spans="1:19">
      <c r="A3119">
        <f>'Previous Trades Import_OMS Quer'!A3119</f>
        <v>0</v>
      </c>
      <c r="B3119">
        <f>'Previous Trades Import_OMS Quer'!B3119</f>
        <v>0</v>
      </c>
      <c r="C3119" s="22">
        <f>'Previous Trades Import_OMS Quer'!C3119</f>
        <v>0</v>
      </c>
      <c r="D3119">
        <f>'Previous Trades Import_OMS Quer'!D3119</f>
        <v>0</v>
      </c>
      <c r="E3119" s="22">
        <f>'Previous Trades Import_OMS Quer'!E3119</f>
        <v>0</v>
      </c>
      <c r="F3119">
        <f>'Previous Trades Import_OMS Quer'!F3119</f>
        <v>0</v>
      </c>
      <c r="G3119">
        <f>'Previous Trades Import_OMS Quer'!G3119</f>
        <v>0</v>
      </c>
      <c r="H3119">
        <f>'Previous Trades Import_OMS Quer'!H3119</f>
        <v>0</v>
      </c>
      <c r="I3119">
        <f>'Previous Trades Import_OMS Quer'!I3119</f>
        <v>0</v>
      </c>
      <c r="J3119">
        <f>'Previous Trades Import_OMS Quer'!J3119</f>
        <v>0</v>
      </c>
      <c r="K3119">
        <f>'Previous Trades Import_OMS Quer'!K3119</f>
        <v>0</v>
      </c>
      <c r="L3119">
        <f>'Previous Trades Import_OMS Quer'!L3119</f>
        <v>0</v>
      </c>
      <c r="M3119">
        <f>'Previous Trades Import_OMS Quer'!M3119</f>
        <v>0</v>
      </c>
      <c r="N3119">
        <f>'Previous Trades Import_OMS Quer'!N3119</f>
        <v>0</v>
      </c>
      <c r="O3119" t="str">
        <f>CLEAN('Previous Trades Import_OMS Quer'!O3119)</f>
        <v/>
      </c>
      <c r="Q3119" s="25">
        <f t="shared" si="96"/>
        <v>0</v>
      </c>
      <c r="R3119" s="25" t="e">
        <f>VLOOKUP(O3119,'Currency Balance'!$O$3:$Q$32,3,0)</f>
        <v>#N/A</v>
      </c>
      <c r="S3119" t="e">
        <f t="shared" si="97"/>
        <v>#N/A</v>
      </c>
    </row>
    <row r="3120" spans="1:19">
      <c r="A3120">
        <f>'Previous Trades Import_OMS Quer'!A3120</f>
        <v>0</v>
      </c>
      <c r="B3120">
        <f>'Previous Trades Import_OMS Quer'!B3120</f>
        <v>0</v>
      </c>
      <c r="C3120" s="22">
        <f>'Previous Trades Import_OMS Quer'!C3120</f>
        <v>0</v>
      </c>
      <c r="D3120">
        <f>'Previous Trades Import_OMS Quer'!D3120</f>
        <v>0</v>
      </c>
      <c r="E3120" s="22">
        <f>'Previous Trades Import_OMS Quer'!E3120</f>
        <v>0</v>
      </c>
      <c r="F3120">
        <f>'Previous Trades Import_OMS Quer'!F3120</f>
        <v>0</v>
      </c>
      <c r="G3120">
        <f>'Previous Trades Import_OMS Quer'!G3120</f>
        <v>0</v>
      </c>
      <c r="H3120">
        <f>'Previous Trades Import_OMS Quer'!H3120</f>
        <v>0</v>
      </c>
      <c r="I3120">
        <f>'Previous Trades Import_OMS Quer'!I3120</f>
        <v>0</v>
      </c>
      <c r="J3120">
        <f>'Previous Trades Import_OMS Quer'!J3120</f>
        <v>0</v>
      </c>
      <c r="K3120">
        <f>'Previous Trades Import_OMS Quer'!K3120</f>
        <v>0</v>
      </c>
      <c r="L3120">
        <f>'Previous Trades Import_OMS Quer'!L3120</f>
        <v>0</v>
      </c>
      <c r="M3120">
        <f>'Previous Trades Import_OMS Quer'!M3120</f>
        <v>0</v>
      </c>
      <c r="N3120">
        <f>'Previous Trades Import_OMS Quer'!N3120</f>
        <v>0</v>
      </c>
      <c r="O3120" t="str">
        <f>CLEAN('Previous Trades Import_OMS Quer'!O3120)</f>
        <v/>
      </c>
      <c r="Q3120" s="25">
        <f t="shared" si="96"/>
        <v>0</v>
      </c>
      <c r="R3120" s="25" t="e">
        <f>VLOOKUP(O3120,'Currency Balance'!$O$3:$Q$32,3,0)</f>
        <v>#N/A</v>
      </c>
      <c r="S3120" t="e">
        <f t="shared" si="97"/>
        <v>#N/A</v>
      </c>
    </row>
    <row r="3121" spans="1:19">
      <c r="A3121">
        <f>'Previous Trades Import_OMS Quer'!A3121</f>
        <v>0</v>
      </c>
      <c r="B3121">
        <f>'Previous Trades Import_OMS Quer'!B3121</f>
        <v>0</v>
      </c>
      <c r="C3121" s="22">
        <f>'Previous Trades Import_OMS Quer'!C3121</f>
        <v>0</v>
      </c>
      <c r="D3121">
        <f>'Previous Trades Import_OMS Quer'!D3121</f>
        <v>0</v>
      </c>
      <c r="E3121" s="22">
        <f>'Previous Trades Import_OMS Quer'!E3121</f>
        <v>0</v>
      </c>
      <c r="F3121">
        <f>'Previous Trades Import_OMS Quer'!F3121</f>
        <v>0</v>
      </c>
      <c r="G3121">
        <f>'Previous Trades Import_OMS Quer'!G3121</f>
        <v>0</v>
      </c>
      <c r="H3121">
        <f>'Previous Trades Import_OMS Quer'!H3121</f>
        <v>0</v>
      </c>
      <c r="I3121">
        <f>'Previous Trades Import_OMS Quer'!I3121</f>
        <v>0</v>
      </c>
      <c r="J3121">
        <f>'Previous Trades Import_OMS Quer'!J3121</f>
        <v>0</v>
      </c>
      <c r="K3121">
        <f>'Previous Trades Import_OMS Quer'!K3121</f>
        <v>0</v>
      </c>
      <c r="L3121">
        <f>'Previous Trades Import_OMS Quer'!L3121</f>
        <v>0</v>
      </c>
      <c r="M3121">
        <f>'Previous Trades Import_OMS Quer'!M3121</f>
        <v>0</v>
      </c>
      <c r="N3121">
        <f>'Previous Trades Import_OMS Quer'!N3121</f>
        <v>0</v>
      </c>
      <c r="O3121" t="str">
        <f>CLEAN('Previous Trades Import_OMS Quer'!O3121)</f>
        <v/>
      </c>
      <c r="Q3121" s="25">
        <f t="shared" si="96"/>
        <v>0</v>
      </c>
      <c r="R3121" s="25" t="e">
        <f>VLOOKUP(O3121,'Currency Balance'!$O$3:$Q$32,3,0)</f>
        <v>#N/A</v>
      </c>
      <c r="S3121" t="e">
        <f t="shared" si="97"/>
        <v>#N/A</v>
      </c>
    </row>
    <row r="3122" spans="1:19">
      <c r="A3122">
        <f>'Previous Trades Import_OMS Quer'!A3122</f>
        <v>0</v>
      </c>
      <c r="B3122">
        <f>'Previous Trades Import_OMS Quer'!B3122</f>
        <v>0</v>
      </c>
      <c r="C3122" s="22">
        <f>'Previous Trades Import_OMS Quer'!C3122</f>
        <v>0</v>
      </c>
      <c r="D3122">
        <f>'Previous Trades Import_OMS Quer'!D3122</f>
        <v>0</v>
      </c>
      <c r="E3122" s="22">
        <f>'Previous Trades Import_OMS Quer'!E3122</f>
        <v>0</v>
      </c>
      <c r="F3122">
        <f>'Previous Trades Import_OMS Quer'!F3122</f>
        <v>0</v>
      </c>
      <c r="G3122">
        <f>'Previous Trades Import_OMS Quer'!G3122</f>
        <v>0</v>
      </c>
      <c r="H3122">
        <f>'Previous Trades Import_OMS Quer'!H3122</f>
        <v>0</v>
      </c>
      <c r="I3122">
        <f>'Previous Trades Import_OMS Quer'!I3122</f>
        <v>0</v>
      </c>
      <c r="J3122">
        <f>'Previous Trades Import_OMS Quer'!J3122</f>
        <v>0</v>
      </c>
      <c r="K3122">
        <f>'Previous Trades Import_OMS Quer'!K3122</f>
        <v>0</v>
      </c>
      <c r="L3122">
        <f>'Previous Trades Import_OMS Quer'!L3122</f>
        <v>0</v>
      </c>
      <c r="M3122">
        <f>'Previous Trades Import_OMS Quer'!M3122</f>
        <v>0</v>
      </c>
      <c r="N3122">
        <f>'Previous Trades Import_OMS Quer'!N3122</f>
        <v>0</v>
      </c>
      <c r="O3122" t="str">
        <f>CLEAN('Previous Trades Import_OMS Quer'!O3122)</f>
        <v/>
      </c>
      <c r="Q3122" s="25">
        <f t="shared" si="96"/>
        <v>0</v>
      </c>
      <c r="R3122" s="25" t="e">
        <f>VLOOKUP(O3122,'Currency Balance'!$O$3:$Q$32,3,0)</f>
        <v>#N/A</v>
      </c>
      <c r="S3122" t="e">
        <f t="shared" si="97"/>
        <v>#N/A</v>
      </c>
    </row>
    <row r="3123" spans="1:19">
      <c r="A3123">
        <f>'Previous Trades Import_OMS Quer'!A3123</f>
        <v>0</v>
      </c>
      <c r="B3123">
        <f>'Previous Trades Import_OMS Quer'!B3123</f>
        <v>0</v>
      </c>
      <c r="C3123" s="22">
        <f>'Previous Trades Import_OMS Quer'!C3123</f>
        <v>0</v>
      </c>
      <c r="D3123">
        <f>'Previous Trades Import_OMS Quer'!D3123</f>
        <v>0</v>
      </c>
      <c r="E3123" s="22">
        <f>'Previous Trades Import_OMS Quer'!E3123</f>
        <v>0</v>
      </c>
      <c r="F3123">
        <f>'Previous Trades Import_OMS Quer'!F3123</f>
        <v>0</v>
      </c>
      <c r="G3123">
        <f>'Previous Trades Import_OMS Quer'!G3123</f>
        <v>0</v>
      </c>
      <c r="H3123">
        <f>'Previous Trades Import_OMS Quer'!H3123</f>
        <v>0</v>
      </c>
      <c r="I3123">
        <f>'Previous Trades Import_OMS Quer'!I3123</f>
        <v>0</v>
      </c>
      <c r="J3123">
        <f>'Previous Trades Import_OMS Quer'!J3123</f>
        <v>0</v>
      </c>
      <c r="K3123">
        <f>'Previous Trades Import_OMS Quer'!K3123</f>
        <v>0</v>
      </c>
      <c r="L3123">
        <f>'Previous Trades Import_OMS Quer'!L3123</f>
        <v>0</v>
      </c>
      <c r="M3123">
        <f>'Previous Trades Import_OMS Quer'!M3123</f>
        <v>0</v>
      </c>
      <c r="N3123">
        <f>'Previous Trades Import_OMS Quer'!N3123</f>
        <v>0</v>
      </c>
      <c r="O3123" t="str">
        <f>CLEAN('Previous Trades Import_OMS Quer'!O3123)</f>
        <v/>
      </c>
      <c r="Q3123" s="25">
        <f t="shared" si="96"/>
        <v>0</v>
      </c>
      <c r="R3123" s="25" t="e">
        <f>VLOOKUP(O3123,'Currency Balance'!$O$3:$Q$32,3,0)</f>
        <v>#N/A</v>
      </c>
      <c r="S3123" t="e">
        <f t="shared" si="97"/>
        <v>#N/A</v>
      </c>
    </row>
    <row r="3124" spans="1:19">
      <c r="A3124">
        <f>'Previous Trades Import_OMS Quer'!A3124</f>
        <v>0</v>
      </c>
      <c r="B3124">
        <f>'Previous Trades Import_OMS Quer'!B3124</f>
        <v>0</v>
      </c>
      <c r="C3124" s="22">
        <f>'Previous Trades Import_OMS Quer'!C3124</f>
        <v>0</v>
      </c>
      <c r="D3124">
        <f>'Previous Trades Import_OMS Quer'!D3124</f>
        <v>0</v>
      </c>
      <c r="E3124" s="22">
        <f>'Previous Trades Import_OMS Quer'!E3124</f>
        <v>0</v>
      </c>
      <c r="F3124">
        <f>'Previous Trades Import_OMS Quer'!F3124</f>
        <v>0</v>
      </c>
      <c r="G3124">
        <f>'Previous Trades Import_OMS Quer'!G3124</f>
        <v>0</v>
      </c>
      <c r="H3124">
        <f>'Previous Trades Import_OMS Quer'!H3124</f>
        <v>0</v>
      </c>
      <c r="I3124">
        <f>'Previous Trades Import_OMS Quer'!I3124</f>
        <v>0</v>
      </c>
      <c r="J3124">
        <f>'Previous Trades Import_OMS Quer'!J3124</f>
        <v>0</v>
      </c>
      <c r="K3124">
        <f>'Previous Trades Import_OMS Quer'!K3124</f>
        <v>0</v>
      </c>
      <c r="L3124">
        <f>'Previous Trades Import_OMS Quer'!L3124</f>
        <v>0</v>
      </c>
      <c r="M3124">
        <f>'Previous Trades Import_OMS Quer'!M3124</f>
        <v>0</v>
      </c>
      <c r="N3124">
        <f>'Previous Trades Import_OMS Quer'!N3124</f>
        <v>0</v>
      </c>
      <c r="O3124" t="str">
        <f>CLEAN('Previous Trades Import_OMS Quer'!O3124)</f>
        <v/>
      </c>
      <c r="Q3124" s="25">
        <f t="shared" si="96"/>
        <v>0</v>
      </c>
      <c r="R3124" s="25" t="e">
        <f>VLOOKUP(O3124,'Currency Balance'!$O$3:$Q$32,3,0)</f>
        <v>#N/A</v>
      </c>
      <c r="S3124" t="e">
        <f t="shared" si="97"/>
        <v>#N/A</v>
      </c>
    </row>
    <row r="3125" spans="1:19">
      <c r="A3125">
        <f>'Previous Trades Import_OMS Quer'!A3125</f>
        <v>0</v>
      </c>
      <c r="B3125">
        <f>'Previous Trades Import_OMS Quer'!B3125</f>
        <v>0</v>
      </c>
      <c r="C3125" s="22">
        <f>'Previous Trades Import_OMS Quer'!C3125</f>
        <v>0</v>
      </c>
      <c r="D3125">
        <f>'Previous Trades Import_OMS Quer'!D3125</f>
        <v>0</v>
      </c>
      <c r="E3125" s="22">
        <f>'Previous Trades Import_OMS Quer'!E3125</f>
        <v>0</v>
      </c>
      <c r="F3125">
        <f>'Previous Trades Import_OMS Quer'!F3125</f>
        <v>0</v>
      </c>
      <c r="G3125">
        <f>'Previous Trades Import_OMS Quer'!G3125</f>
        <v>0</v>
      </c>
      <c r="H3125">
        <f>'Previous Trades Import_OMS Quer'!H3125</f>
        <v>0</v>
      </c>
      <c r="I3125">
        <f>'Previous Trades Import_OMS Quer'!I3125</f>
        <v>0</v>
      </c>
      <c r="J3125">
        <f>'Previous Trades Import_OMS Quer'!J3125</f>
        <v>0</v>
      </c>
      <c r="K3125">
        <f>'Previous Trades Import_OMS Quer'!K3125</f>
        <v>0</v>
      </c>
      <c r="L3125">
        <f>'Previous Trades Import_OMS Quer'!L3125</f>
        <v>0</v>
      </c>
      <c r="M3125">
        <f>'Previous Trades Import_OMS Quer'!M3125</f>
        <v>0</v>
      </c>
      <c r="N3125">
        <f>'Previous Trades Import_OMS Quer'!N3125</f>
        <v>0</v>
      </c>
      <c r="O3125" t="str">
        <f>CLEAN('Previous Trades Import_OMS Quer'!O3125)</f>
        <v/>
      </c>
      <c r="Q3125" s="25">
        <f t="shared" si="96"/>
        <v>0</v>
      </c>
      <c r="R3125" s="25" t="e">
        <f>VLOOKUP(O3125,'Currency Balance'!$O$3:$Q$32,3,0)</f>
        <v>#N/A</v>
      </c>
      <c r="S3125" t="e">
        <f t="shared" si="97"/>
        <v>#N/A</v>
      </c>
    </row>
    <row r="3126" spans="1:19">
      <c r="A3126">
        <f>'Previous Trades Import_OMS Quer'!A3126</f>
        <v>0</v>
      </c>
      <c r="B3126">
        <f>'Previous Trades Import_OMS Quer'!B3126</f>
        <v>0</v>
      </c>
      <c r="C3126" s="22">
        <f>'Previous Trades Import_OMS Quer'!C3126</f>
        <v>0</v>
      </c>
      <c r="D3126">
        <f>'Previous Trades Import_OMS Quer'!D3126</f>
        <v>0</v>
      </c>
      <c r="E3126" s="22">
        <f>'Previous Trades Import_OMS Quer'!E3126</f>
        <v>0</v>
      </c>
      <c r="F3126">
        <f>'Previous Trades Import_OMS Quer'!F3126</f>
        <v>0</v>
      </c>
      <c r="G3126">
        <f>'Previous Trades Import_OMS Quer'!G3126</f>
        <v>0</v>
      </c>
      <c r="H3126">
        <f>'Previous Trades Import_OMS Quer'!H3126</f>
        <v>0</v>
      </c>
      <c r="I3126">
        <f>'Previous Trades Import_OMS Quer'!I3126</f>
        <v>0</v>
      </c>
      <c r="J3126">
        <f>'Previous Trades Import_OMS Quer'!J3126</f>
        <v>0</v>
      </c>
      <c r="K3126">
        <f>'Previous Trades Import_OMS Quer'!K3126</f>
        <v>0</v>
      </c>
      <c r="L3126">
        <f>'Previous Trades Import_OMS Quer'!L3126</f>
        <v>0</v>
      </c>
      <c r="M3126">
        <f>'Previous Trades Import_OMS Quer'!M3126</f>
        <v>0</v>
      </c>
      <c r="N3126">
        <f>'Previous Trades Import_OMS Quer'!N3126</f>
        <v>0</v>
      </c>
      <c r="O3126" t="str">
        <f>CLEAN('Previous Trades Import_OMS Quer'!O3126)</f>
        <v/>
      </c>
      <c r="Q3126" s="25">
        <f t="shared" si="96"/>
        <v>0</v>
      </c>
      <c r="R3126" s="25" t="e">
        <f>VLOOKUP(O3126,'Currency Balance'!$O$3:$Q$32,3,0)</f>
        <v>#N/A</v>
      </c>
      <c r="S3126" t="e">
        <f t="shared" si="97"/>
        <v>#N/A</v>
      </c>
    </row>
    <row r="3127" spans="1:19">
      <c r="A3127">
        <f>'Previous Trades Import_OMS Quer'!A3127</f>
        <v>0</v>
      </c>
      <c r="B3127">
        <f>'Previous Trades Import_OMS Quer'!B3127</f>
        <v>0</v>
      </c>
      <c r="C3127" s="22">
        <f>'Previous Trades Import_OMS Quer'!C3127</f>
        <v>0</v>
      </c>
      <c r="D3127">
        <f>'Previous Trades Import_OMS Quer'!D3127</f>
        <v>0</v>
      </c>
      <c r="E3127" s="22">
        <f>'Previous Trades Import_OMS Quer'!E3127</f>
        <v>0</v>
      </c>
      <c r="F3127">
        <f>'Previous Trades Import_OMS Quer'!F3127</f>
        <v>0</v>
      </c>
      <c r="G3127">
        <f>'Previous Trades Import_OMS Quer'!G3127</f>
        <v>0</v>
      </c>
      <c r="H3127">
        <f>'Previous Trades Import_OMS Quer'!H3127</f>
        <v>0</v>
      </c>
      <c r="I3127">
        <f>'Previous Trades Import_OMS Quer'!I3127</f>
        <v>0</v>
      </c>
      <c r="J3127">
        <f>'Previous Trades Import_OMS Quer'!J3127</f>
        <v>0</v>
      </c>
      <c r="K3127">
        <f>'Previous Trades Import_OMS Quer'!K3127</f>
        <v>0</v>
      </c>
      <c r="L3127">
        <f>'Previous Trades Import_OMS Quer'!L3127</f>
        <v>0</v>
      </c>
      <c r="M3127">
        <f>'Previous Trades Import_OMS Quer'!M3127</f>
        <v>0</v>
      </c>
      <c r="N3127">
        <f>'Previous Trades Import_OMS Quer'!N3127</f>
        <v>0</v>
      </c>
      <c r="O3127" t="str">
        <f>CLEAN('Previous Trades Import_OMS Quer'!O3127)</f>
        <v/>
      </c>
      <c r="Q3127" s="25">
        <f t="shared" si="96"/>
        <v>0</v>
      </c>
      <c r="R3127" s="25" t="e">
        <f>VLOOKUP(O3127,'Currency Balance'!$O$3:$Q$32,3,0)</f>
        <v>#N/A</v>
      </c>
      <c r="S3127" t="e">
        <f t="shared" si="97"/>
        <v>#N/A</v>
      </c>
    </row>
    <row r="3128" spans="1:19">
      <c r="A3128">
        <f>'Previous Trades Import_OMS Quer'!A3128</f>
        <v>0</v>
      </c>
      <c r="B3128">
        <f>'Previous Trades Import_OMS Quer'!B3128</f>
        <v>0</v>
      </c>
      <c r="C3128" s="22">
        <f>'Previous Trades Import_OMS Quer'!C3128</f>
        <v>0</v>
      </c>
      <c r="D3128">
        <f>'Previous Trades Import_OMS Quer'!D3128</f>
        <v>0</v>
      </c>
      <c r="E3128" s="22">
        <f>'Previous Trades Import_OMS Quer'!E3128</f>
        <v>0</v>
      </c>
      <c r="F3128">
        <f>'Previous Trades Import_OMS Quer'!F3128</f>
        <v>0</v>
      </c>
      <c r="G3128">
        <f>'Previous Trades Import_OMS Quer'!G3128</f>
        <v>0</v>
      </c>
      <c r="H3128">
        <f>'Previous Trades Import_OMS Quer'!H3128</f>
        <v>0</v>
      </c>
      <c r="I3128">
        <f>'Previous Trades Import_OMS Quer'!I3128</f>
        <v>0</v>
      </c>
      <c r="J3128">
        <f>'Previous Trades Import_OMS Quer'!J3128</f>
        <v>0</v>
      </c>
      <c r="K3128">
        <f>'Previous Trades Import_OMS Quer'!K3128</f>
        <v>0</v>
      </c>
      <c r="L3128">
        <f>'Previous Trades Import_OMS Quer'!L3128</f>
        <v>0</v>
      </c>
      <c r="M3128">
        <f>'Previous Trades Import_OMS Quer'!M3128</f>
        <v>0</v>
      </c>
      <c r="N3128">
        <f>'Previous Trades Import_OMS Quer'!N3128</f>
        <v>0</v>
      </c>
      <c r="O3128" t="str">
        <f>CLEAN('Previous Trades Import_OMS Quer'!O3128)</f>
        <v/>
      </c>
      <c r="Q3128" s="25">
        <f t="shared" si="96"/>
        <v>0</v>
      </c>
      <c r="R3128" s="25" t="e">
        <f>VLOOKUP(O3128,'Currency Balance'!$O$3:$Q$32,3,0)</f>
        <v>#N/A</v>
      </c>
      <c r="S3128" t="e">
        <f t="shared" si="97"/>
        <v>#N/A</v>
      </c>
    </row>
    <row r="3129" spans="1:19">
      <c r="A3129">
        <f>'Previous Trades Import_OMS Quer'!A3129</f>
        <v>0</v>
      </c>
      <c r="B3129">
        <f>'Previous Trades Import_OMS Quer'!B3129</f>
        <v>0</v>
      </c>
      <c r="C3129" s="22">
        <f>'Previous Trades Import_OMS Quer'!C3129</f>
        <v>0</v>
      </c>
      <c r="D3129">
        <f>'Previous Trades Import_OMS Quer'!D3129</f>
        <v>0</v>
      </c>
      <c r="E3129" s="22">
        <f>'Previous Trades Import_OMS Quer'!E3129</f>
        <v>0</v>
      </c>
      <c r="F3129">
        <f>'Previous Trades Import_OMS Quer'!F3129</f>
        <v>0</v>
      </c>
      <c r="G3129">
        <f>'Previous Trades Import_OMS Quer'!G3129</f>
        <v>0</v>
      </c>
      <c r="H3129">
        <f>'Previous Trades Import_OMS Quer'!H3129</f>
        <v>0</v>
      </c>
      <c r="I3129">
        <f>'Previous Trades Import_OMS Quer'!I3129</f>
        <v>0</v>
      </c>
      <c r="J3129">
        <f>'Previous Trades Import_OMS Quer'!J3129</f>
        <v>0</v>
      </c>
      <c r="K3129">
        <f>'Previous Trades Import_OMS Quer'!K3129</f>
        <v>0</v>
      </c>
      <c r="L3129">
        <f>'Previous Trades Import_OMS Quer'!L3129</f>
        <v>0</v>
      </c>
      <c r="M3129">
        <f>'Previous Trades Import_OMS Quer'!M3129</f>
        <v>0</v>
      </c>
      <c r="N3129">
        <f>'Previous Trades Import_OMS Quer'!N3129</f>
        <v>0</v>
      </c>
      <c r="O3129" t="str">
        <f>CLEAN('Previous Trades Import_OMS Quer'!O3129)</f>
        <v/>
      </c>
      <c r="Q3129" s="25">
        <f t="shared" si="96"/>
        <v>0</v>
      </c>
      <c r="R3129" s="25" t="e">
        <f>VLOOKUP(O3129,'Currency Balance'!$O$3:$Q$32,3,0)</f>
        <v>#N/A</v>
      </c>
      <c r="S3129" t="e">
        <f t="shared" si="97"/>
        <v>#N/A</v>
      </c>
    </row>
    <row r="3130" spans="1:19">
      <c r="A3130">
        <f>'Previous Trades Import_OMS Quer'!A3130</f>
        <v>0</v>
      </c>
      <c r="B3130">
        <f>'Previous Trades Import_OMS Quer'!B3130</f>
        <v>0</v>
      </c>
      <c r="C3130" s="22">
        <f>'Previous Trades Import_OMS Quer'!C3130</f>
        <v>0</v>
      </c>
      <c r="D3130">
        <f>'Previous Trades Import_OMS Quer'!D3130</f>
        <v>0</v>
      </c>
      <c r="E3130" s="22">
        <f>'Previous Trades Import_OMS Quer'!E3130</f>
        <v>0</v>
      </c>
      <c r="F3130">
        <f>'Previous Trades Import_OMS Quer'!F3130</f>
        <v>0</v>
      </c>
      <c r="G3130">
        <f>'Previous Trades Import_OMS Quer'!G3130</f>
        <v>0</v>
      </c>
      <c r="H3130">
        <f>'Previous Trades Import_OMS Quer'!H3130</f>
        <v>0</v>
      </c>
      <c r="I3130">
        <f>'Previous Trades Import_OMS Quer'!I3130</f>
        <v>0</v>
      </c>
      <c r="J3130">
        <f>'Previous Trades Import_OMS Quer'!J3130</f>
        <v>0</v>
      </c>
      <c r="K3130">
        <f>'Previous Trades Import_OMS Quer'!K3130</f>
        <v>0</v>
      </c>
      <c r="L3130">
        <f>'Previous Trades Import_OMS Quer'!L3130</f>
        <v>0</v>
      </c>
      <c r="M3130">
        <f>'Previous Trades Import_OMS Quer'!M3130</f>
        <v>0</v>
      </c>
      <c r="N3130">
        <f>'Previous Trades Import_OMS Quer'!N3130</f>
        <v>0</v>
      </c>
      <c r="O3130" t="str">
        <f>CLEAN('Previous Trades Import_OMS Quer'!O3130)</f>
        <v/>
      </c>
      <c r="Q3130" s="25">
        <f t="shared" si="96"/>
        <v>0</v>
      </c>
      <c r="R3130" s="25" t="e">
        <f>VLOOKUP(O3130,'Currency Balance'!$O$3:$Q$32,3,0)</f>
        <v>#N/A</v>
      </c>
      <c r="S3130" t="e">
        <f t="shared" si="97"/>
        <v>#N/A</v>
      </c>
    </row>
    <row r="3131" spans="1:19">
      <c r="A3131">
        <f>'Previous Trades Import_OMS Quer'!A3131</f>
        <v>0</v>
      </c>
      <c r="B3131">
        <f>'Previous Trades Import_OMS Quer'!B3131</f>
        <v>0</v>
      </c>
      <c r="C3131" s="22">
        <f>'Previous Trades Import_OMS Quer'!C3131</f>
        <v>0</v>
      </c>
      <c r="D3131">
        <f>'Previous Trades Import_OMS Quer'!D3131</f>
        <v>0</v>
      </c>
      <c r="E3131" s="22">
        <f>'Previous Trades Import_OMS Quer'!E3131</f>
        <v>0</v>
      </c>
      <c r="F3131">
        <f>'Previous Trades Import_OMS Quer'!F3131</f>
        <v>0</v>
      </c>
      <c r="G3131">
        <f>'Previous Trades Import_OMS Quer'!G3131</f>
        <v>0</v>
      </c>
      <c r="H3131">
        <f>'Previous Trades Import_OMS Quer'!H3131</f>
        <v>0</v>
      </c>
      <c r="I3131">
        <f>'Previous Trades Import_OMS Quer'!I3131</f>
        <v>0</v>
      </c>
      <c r="J3131">
        <f>'Previous Trades Import_OMS Quer'!J3131</f>
        <v>0</v>
      </c>
      <c r="K3131">
        <f>'Previous Trades Import_OMS Quer'!K3131</f>
        <v>0</v>
      </c>
      <c r="L3131">
        <f>'Previous Trades Import_OMS Quer'!L3131</f>
        <v>0</v>
      </c>
      <c r="M3131">
        <f>'Previous Trades Import_OMS Quer'!M3131</f>
        <v>0</v>
      </c>
      <c r="N3131">
        <f>'Previous Trades Import_OMS Quer'!N3131</f>
        <v>0</v>
      </c>
      <c r="O3131" t="str">
        <f>CLEAN('Previous Trades Import_OMS Quer'!O3131)</f>
        <v/>
      </c>
      <c r="Q3131" s="25">
        <f t="shared" si="96"/>
        <v>0</v>
      </c>
      <c r="R3131" s="25" t="e">
        <f>VLOOKUP(O3131,'Currency Balance'!$O$3:$Q$32,3,0)</f>
        <v>#N/A</v>
      </c>
      <c r="S3131" t="e">
        <f t="shared" si="97"/>
        <v>#N/A</v>
      </c>
    </row>
    <row r="3132" spans="1:19">
      <c r="A3132">
        <f>'Previous Trades Import_OMS Quer'!A3132</f>
        <v>0</v>
      </c>
      <c r="B3132">
        <f>'Previous Trades Import_OMS Quer'!B3132</f>
        <v>0</v>
      </c>
      <c r="C3132" s="22">
        <f>'Previous Trades Import_OMS Quer'!C3132</f>
        <v>0</v>
      </c>
      <c r="D3132">
        <f>'Previous Trades Import_OMS Quer'!D3132</f>
        <v>0</v>
      </c>
      <c r="E3132" s="22">
        <f>'Previous Trades Import_OMS Quer'!E3132</f>
        <v>0</v>
      </c>
      <c r="F3132">
        <f>'Previous Trades Import_OMS Quer'!F3132</f>
        <v>0</v>
      </c>
      <c r="G3132">
        <f>'Previous Trades Import_OMS Quer'!G3132</f>
        <v>0</v>
      </c>
      <c r="H3132">
        <f>'Previous Trades Import_OMS Quer'!H3132</f>
        <v>0</v>
      </c>
      <c r="I3132">
        <f>'Previous Trades Import_OMS Quer'!I3132</f>
        <v>0</v>
      </c>
      <c r="J3132">
        <f>'Previous Trades Import_OMS Quer'!J3132</f>
        <v>0</v>
      </c>
      <c r="K3132">
        <f>'Previous Trades Import_OMS Quer'!K3132</f>
        <v>0</v>
      </c>
      <c r="L3132">
        <f>'Previous Trades Import_OMS Quer'!L3132</f>
        <v>0</v>
      </c>
      <c r="M3132">
        <f>'Previous Trades Import_OMS Quer'!M3132</f>
        <v>0</v>
      </c>
      <c r="N3132">
        <f>'Previous Trades Import_OMS Quer'!N3132</f>
        <v>0</v>
      </c>
      <c r="O3132" t="str">
        <f>CLEAN('Previous Trades Import_OMS Quer'!O3132)</f>
        <v/>
      </c>
      <c r="Q3132" s="25">
        <f t="shared" si="96"/>
        <v>0</v>
      </c>
      <c r="R3132" s="25" t="e">
        <f>VLOOKUP(O3132,'Currency Balance'!$O$3:$Q$32,3,0)</f>
        <v>#N/A</v>
      </c>
      <c r="S3132" t="e">
        <f t="shared" si="97"/>
        <v>#N/A</v>
      </c>
    </row>
    <row r="3133" spans="1:19">
      <c r="A3133">
        <f>'Previous Trades Import_OMS Quer'!A3133</f>
        <v>0</v>
      </c>
      <c r="B3133">
        <f>'Previous Trades Import_OMS Quer'!B3133</f>
        <v>0</v>
      </c>
      <c r="C3133" s="22">
        <f>'Previous Trades Import_OMS Quer'!C3133</f>
        <v>0</v>
      </c>
      <c r="D3133">
        <f>'Previous Trades Import_OMS Quer'!D3133</f>
        <v>0</v>
      </c>
      <c r="E3133" s="22">
        <f>'Previous Trades Import_OMS Quer'!E3133</f>
        <v>0</v>
      </c>
      <c r="F3133">
        <f>'Previous Trades Import_OMS Quer'!F3133</f>
        <v>0</v>
      </c>
      <c r="G3133">
        <f>'Previous Trades Import_OMS Quer'!G3133</f>
        <v>0</v>
      </c>
      <c r="H3133">
        <f>'Previous Trades Import_OMS Quer'!H3133</f>
        <v>0</v>
      </c>
      <c r="I3133">
        <f>'Previous Trades Import_OMS Quer'!I3133</f>
        <v>0</v>
      </c>
      <c r="J3133">
        <f>'Previous Trades Import_OMS Quer'!J3133</f>
        <v>0</v>
      </c>
      <c r="K3133">
        <f>'Previous Trades Import_OMS Quer'!K3133</f>
        <v>0</v>
      </c>
      <c r="L3133">
        <f>'Previous Trades Import_OMS Quer'!L3133</f>
        <v>0</v>
      </c>
      <c r="M3133">
        <f>'Previous Trades Import_OMS Quer'!M3133</f>
        <v>0</v>
      </c>
      <c r="N3133">
        <f>'Previous Trades Import_OMS Quer'!N3133</f>
        <v>0</v>
      </c>
      <c r="O3133" t="str">
        <f>CLEAN('Previous Trades Import_OMS Quer'!O3133)</f>
        <v/>
      </c>
      <c r="Q3133" s="25">
        <f t="shared" si="96"/>
        <v>0</v>
      </c>
      <c r="R3133" s="25" t="e">
        <f>VLOOKUP(O3133,'Currency Balance'!$O$3:$Q$32,3,0)</f>
        <v>#N/A</v>
      </c>
      <c r="S3133" t="e">
        <f t="shared" si="97"/>
        <v>#N/A</v>
      </c>
    </row>
    <row r="3134" spans="1:19">
      <c r="A3134">
        <f>'Previous Trades Import_OMS Quer'!A3134</f>
        <v>0</v>
      </c>
      <c r="B3134">
        <f>'Previous Trades Import_OMS Quer'!B3134</f>
        <v>0</v>
      </c>
      <c r="C3134" s="22">
        <f>'Previous Trades Import_OMS Quer'!C3134</f>
        <v>0</v>
      </c>
      <c r="D3134">
        <f>'Previous Trades Import_OMS Quer'!D3134</f>
        <v>0</v>
      </c>
      <c r="E3134" s="22">
        <f>'Previous Trades Import_OMS Quer'!E3134</f>
        <v>0</v>
      </c>
      <c r="F3134">
        <f>'Previous Trades Import_OMS Quer'!F3134</f>
        <v>0</v>
      </c>
      <c r="G3134">
        <f>'Previous Trades Import_OMS Quer'!G3134</f>
        <v>0</v>
      </c>
      <c r="H3134">
        <f>'Previous Trades Import_OMS Quer'!H3134</f>
        <v>0</v>
      </c>
      <c r="I3134">
        <f>'Previous Trades Import_OMS Quer'!I3134</f>
        <v>0</v>
      </c>
      <c r="J3134">
        <f>'Previous Trades Import_OMS Quer'!J3134</f>
        <v>0</v>
      </c>
      <c r="K3134">
        <f>'Previous Trades Import_OMS Quer'!K3134</f>
        <v>0</v>
      </c>
      <c r="L3134">
        <f>'Previous Trades Import_OMS Quer'!L3134</f>
        <v>0</v>
      </c>
      <c r="M3134">
        <f>'Previous Trades Import_OMS Quer'!M3134</f>
        <v>0</v>
      </c>
      <c r="N3134">
        <f>'Previous Trades Import_OMS Quer'!N3134</f>
        <v>0</v>
      </c>
      <c r="O3134" t="str">
        <f>CLEAN('Previous Trades Import_OMS Quer'!O3134)</f>
        <v/>
      </c>
      <c r="Q3134" s="25">
        <f t="shared" si="96"/>
        <v>0</v>
      </c>
      <c r="R3134" s="25" t="e">
        <f>VLOOKUP(O3134,'Currency Balance'!$O$3:$Q$32,3,0)</f>
        <v>#N/A</v>
      </c>
      <c r="S3134" t="e">
        <f t="shared" si="97"/>
        <v>#N/A</v>
      </c>
    </row>
    <row r="3135" spans="1:19">
      <c r="A3135">
        <f>'Previous Trades Import_OMS Quer'!A3135</f>
        <v>0</v>
      </c>
      <c r="B3135">
        <f>'Previous Trades Import_OMS Quer'!B3135</f>
        <v>0</v>
      </c>
      <c r="C3135" s="22">
        <f>'Previous Trades Import_OMS Quer'!C3135</f>
        <v>0</v>
      </c>
      <c r="D3135">
        <f>'Previous Trades Import_OMS Quer'!D3135</f>
        <v>0</v>
      </c>
      <c r="E3135" s="22">
        <f>'Previous Trades Import_OMS Quer'!E3135</f>
        <v>0</v>
      </c>
      <c r="F3135">
        <f>'Previous Trades Import_OMS Quer'!F3135</f>
        <v>0</v>
      </c>
      <c r="G3135">
        <f>'Previous Trades Import_OMS Quer'!G3135</f>
        <v>0</v>
      </c>
      <c r="H3135">
        <f>'Previous Trades Import_OMS Quer'!H3135</f>
        <v>0</v>
      </c>
      <c r="I3135">
        <f>'Previous Trades Import_OMS Quer'!I3135</f>
        <v>0</v>
      </c>
      <c r="J3135">
        <f>'Previous Trades Import_OMS Quer'!J3135</f>
        <v>0</v>
      </c>
      <c r="K3135">
        <f>'Previous Trades Import_OMS Quer'!K3135</f>
        <v>0</v>
      </c>
      <c r="L3135">
        <f>'Previous Trades Import_OMS Quer'!L3135</f>
        <v>0</v>
      </c>
      <c r="M3135">
        <f>'Previous Trades Import_OMS Quer'!M3135</f>
        <v>0</v>
      </c>
      <c r="N3135">
        <f>'Previous Trades Import_OMS Quer'!N3135</f>
        <v>0</v>
      </c>
      <c r="O3135" t="str">
        <f>CLEAN('Previous Trades Import_OMS Quer'!O3135)</f>
        <v/>
      </c>
      <c r="Q3135" s="25">
        <f t="shared" si="96"/>
        <v>0</v>
      </c>
      <c r="R3135" s="25" t="e">
        <f>VLOOKUP(O3135,'Currency Balance'!$O$3:$Q$32,3,0)</f>
        <v>#N/A</v>
      </c>
      <c r="S3135" t="e">
        <f t="shared" si="97"/>
        <v>#N/A</v>
      </c>
    </row>
    <row r="3136" spans="1:19">
      <c r="A3136">
        <f>'Previous Trades Import_OMS Quer'!A3136</f>
        <v>0</v>
      </c>
      <c r="B3136">
        <f>'Previous Trades Import_OMS Quer'!B3136</f>
        <v>0</v>
      </c>
      <c r="C3136" s="22">
        <f>'Previous Trades Import_OMS Quer'!C3136</f>
        <v>0</v>
      </c>
      <c r="D3136">
        <f>'Previous Trades Import_OMS Quer'!D3136</f>
        <v>0</v>
      </c>
      <c r="E3136" s="22">
        <f>'Previous Trades Import_OMS Quer'!E3136</f>
        <v>0</v>
      </c>
      <c r="F3136">
        <f>'Previous Trades Import_OMS Quer'!F3136</f>
        <v>0</v>
      </c>
      <c r="G3136">
        <f>'Previous Trades Import_OMS Quer'!G3136</f>
        <v>0</v>
      </c>
      <c r="H3136">
        <f>'Previous Trades Import_OMS Quer'!H3136</f>
        <v>0</v>
      </c>
      <c r="I3136">
        <f>'Previous Trades Import_OMS Quer'!I3136</f>
        <v>0</v>
      </c>
      <c r="J3136">
        <f>'Previous Trades Import_OMS Quer'!J3136</f>
        <v>0</v>
      </c>
      <c r="K3136">
        <f>'Previous Trades Import_OMS Quer'!K3136</f>
        <v>0</v>
      </c>
      <c r="L3136">
        <f>'Previous Trades Import_OMS Quer'!L3136</f>
        <v>0</v>
      </c>
      <c r="M3136">
        <f>'Previous Trades Import_OMS Quer'!M3136</f>
        <v>0</v>
      </c>
      <c r="N3136">
        <f>'Previous Trades Import_OMS Quer'!N3136</f>
        <v>0</v>
      </c>
      <c r="O3136" t="str">
        <f>CLEAN('Previous Trades Import_OMS Quer'!O3136)</f>
        <v/>
      </c>
      <c r="Q3136" s="25">
        <f t="shared" si="96"/>
        <v>0</v>
      </c>
      <c r="R3136" s="25" t="e">
        <f>VLOOKUP(O3136,'Currency Balance'!$O$3:$Q$32,3,0)</f>
        <v>#N/A</v>
      </c>
      <c r="S3136" t="e">
        <f t="shared" si="97"/>
        <v>#N/A</v>
      </c>
    </row>
    <row r="3137" spans="1:19">
      <c r="A3137">
        <f>'Previous Trades Import_OMS Quer'!A3137</f>
        <v>0</v>
      </c>
      <c r="B3137">
        <f>'Previous Trades Import_OMS Quer'!B3137</f>
        <v>0</v>
      </c>
      <c r="C3137" s="22">
        <f>'Previous Trades Import_OMS Quer'!C3137</f>
        <v>0</v>
      </c>
      <c r="D3137">
        <f>'Previous Trades Import_OMS Quer'!D3137</f>
        <v>0</v>
      </c>
      <c r="E3137" s="22">
        <f>'Previous Trades Import_OMS Quer'!E3137</f>
        <v>0</v>
      </c>
      <c r="F3137">
        <f>'Previous Trades Import_OMS Quer'!F3137</f>
        <v>0</v>
      </c>
      <c r="G3137">
        <f>'Previous Trades Import_OMS Quer'!G3137</f>
        <v>0</v>
      </c>
      <c r="H3137">
        <f>'Previous Trades Import_OMS Quer'!H3137</f>
        <v>0</v>
      </c>
      <c r="I3137">
        <f>'Previous Trades Import_OMS Quer'!I3137</f>
        <v>0</v>
      </c>
      <c r="J3137">
        <f>'Previous Trades Import_OMS Quer'!J3137</f>
        <v>0</v>
      </c>
      <c r="K3137">
        <f>'Previous Trades Import_OMS Quer'!K3137</f>
        <v>0</v>
      </c>
      <c r="L3137">
        <f>'Previous Trades Import_OMS Quer'!L3137</f>
        <v>0</v>
      </c>
      <c r="M3137">
        <f>'Previous Trades Import_OMS Quer'!M3137</f>
        <v>0</v>
      </c>
      <c r="N3137">
        <f>'Previous Trades Import_OMS Quer'!N3137</f>
        <v>0</v>
      </c>
      <c r="O3137" t="str">
        <f>CLEAN('Previous Trades Import_OMS Quer'!O3137)</f>
        <v/>
      </c>
      <c r="Q3137" s="25">
        <f t="shared" si="96"/>
        <v>0</v>
      </c>
      <c r="R3137" s="25" t="e">
        <f>VLOOKUP(O3137,'Currency Balance'!$O$3:$Q$32,3,0)</f>
        <v>#N/A</v>
      </c>
      <c r="S3137" t="e">
        <f t="shared" si="97"/>
        <v>#N/A</v>
      </c>
    </row>
    <row r="3138" spans="1:19">
      <c r="A3138">
        <f>'Previous Trades Import_OMS Quer'!A3138</f>
        <v>0</v>
      </c>
      <c r="B3138">
        <f>'Previous Trades Import_OMS Quer'!B3138</f>
        <v>0</v>
      </c>
      <c r="C3138" s="22">
        <f>'Previous Trades Import_OMS Quer'!C3138</f>
        <v>0</v>
      </c>
      <c r="D3138">
        <f>'Previous Trades Import_OMS Quer'!D3138</f>
        <v>0</v>
      </c>
      <c r="E3138" s="22">
        <f>'Previous Trades Import_OMS Quer'!E3138</f>
        <v>0</v>
      </c>
      <c r="F3138">
        <f>'Previous Trades Import_OMS Quer'!F3138</f>
        <v>0</v>
      </c>
      <c r="G3138">
        <f>'Previous Trades Import_OMS Quer'!G3138</f>
        <v>0</v>
      </c>
      <c r="H3138">
        <f>'Previous Trades Import_OMS Quer'!H3138</f>
        <v>0</v>
      </c>
      <c r="I3138">
        <f>'Previous Trades Import_OMS Quer'!I3138</f>
        <v>0</v>
      </c>
      <c r="J3138">
        <f>'Previous Trades Import_OMS Quer'!J3138</f>
        <v>0</v>
      </c>
      <c r="K3138">
        <f>'Previous Trades Import_OMS Quer'!K3138</f>
        <v>0</v>
      </c>
      <c r="L3138">
        <f>'Previous Trades Import_OMS Quer'!L3138</f>
        <v>0</v>
      </c>
      <c r="M3138">
        <f>'Previous Trades Import_OMS Quer'!M3138</f>
        <v>0</v>
      </c>
      <c r="N3138">
        <f>'Previous Trades Import_OMS Quer'!N3138</f>
        <v>0</v>
      </c>
      <c r="O3138" t="str">
        <f>CLEAN('Previous Trades Import_OMS Quer'!O3138)</f>
        <v/>
      </c>
      <c r="Q3138" s="25">
        <f t="shared" ref="Q3138:Q3201" si="98">IF(G3138="sell",M3138,-M3138)</f>
        <v>0</v>
      </c>
      <c r="R3138" s="25" t="e">
        <f>VLOOKUP(O3138,'Currency Balance'!$O$3:$Q$32,3,0)</f>
        <v>#N/A</v>
      </c>
      <c r="S3138" t="e">
        <f t="shared" ref="S3138:S3201" si="99">Q3138/R3138</f>
        <v>#N/A</v>
      </c>
    </row>
    <row r="3139" spans="1:19">
      <c r="A3139">
        <f>'Previous Trades Import_OMS Quer'!A3139</f>
        <v>0</v>
      </c>
      <c r="B3139">
        <f>'Previous Trades Import_OMS Quer'!B3139</f>
        <v>0</v>
      </c>
      <c r="C3139" s="22">
        <f>'Previous Trades Import_OMS Quer'!C3139</f>
        <v>0</v>
      </c>
      <c r="D3139">
        <f>'Previous Trades Import_OMS Quer'!D3139</f>
        <v>0</v>
      </c>
      <c r="E3139" s="22">
        <f>'Previous Trades Import_OMS Quer'!E3139</f>
        <v>0</v>
      </c>
      <c r="F3139">
        <f>'Previous Trades Import_OMS Quer'!F3139</f>
        <v>0</v>
      </c>
      <c r="G3139">
        <f>'Previous Trades Import_OMS Quer'!G3139</f>
        <v>0</v>
      </c>
      <c r="H3139">
        <f>'Previous Trades Import_OMS Quer'!H3139</f>
        <v>0</v>
      </c>
      <c r="I3139">
        <f>'Previous Trades Import_OMS Quer'!I3139</f>
        <v>0</v>
      </c>
      <c r="J3139">
        <f>'Previous Trades Import_OMS Quer'!J3139</f>
        <v>0</v>
      </c>
      <c r="K3139">
        <f>'Previous Trades Import_OMS Quer'!K3139</f>
        <v>0</v>
      </c>
      <c r="L3139">
        <f>'Previous Trades Import_OMS Quer'!L3139</f>
        <v>0</v>
      </c>
      <c r="M3139">
        <f>'Previous Trades Import_OMS Quer'!M3139</f>
        <v>0</v>
      </c>
      <c r="N3139">
        <f>'Previous Trades Import_OMS Quer'!N3139</f>
        <v>0</v>
      </c>
      <c r="O3139" t="str">
        <f>CLEAN('Previous Trades Import_OMS Quer'!O3139)</f>
        <v/>
      </c>
      <c r="Q3139" s="25">
        <f t="shared" si="98"/>
        <v>0</v>
      </c>
      <c r="R3139" s="25" t="e">
        <f>VLOOKUP(O3139,'Currency Balance'!$O$3:$Q$32,3,0)</f>
        <v>#N/A</v>
      </c>
      <c r="S3139" t="e">
        <f t="shared" si="99"/>
        <v>#N/A</v>
      </c>
    </row>
    <row r="3140" spans="1:19">
      <c r="A3140">
        <f>'Previous Trades Import_OMS Quer'!A3140</f>
        <v>0</v>
      </c>
      <c r="B3140">
        <f>'Previous Trades Import_OMS Quer'!B3140</f>
        <v>0</v>
      </c>
      <c r="C3140" s="22">
        <f>'Previous Trades Import_OMS Quer'!C3140</f>
        <v>0</v>
      </c>
      <c r="D3140">
        <f>'Previous Trades Import_OMS Quer'!D3140</f>
        <v>0</v>
      </c>
      <c r="E3140" s="22">
        <f>'Previous Trades Import_OMS Quer'!E3140</f>
        <v>0</v>
      </c>
      <c r="F3140">
        <f>'Previous Trades Import_OMS Quer'!F3140</f>
        <v>0</v>
      </c>
      <c r="G3140">
        <f>'Previous Trades Import_OMS Quer'!G3140</f>
        <v>0</v>
      </c>
      <c r="H3140">
        <f>'Previous Trades Import_OMS Quer'!H3140</f>
        <v>0</v>
      </c>
      <c r="I3140">
        <f>'Previous Trades Import_OMS Quer'!I3140</f>
        <v>0</v>
      </c>
      <c r="J3140">
        <f>'Previous Trades Import_OMS Quer'!J3140</f>
        <v>0</v>
      </c>
      <c r="K3140">
        <f>'Previous Trades Import_OMS Quer'!K3140</f>
        <v>0</v>
      </c>
      <c r="L3140">
        <f>'Previous Trades Import_OMS Quer'!L3140</f>
        <v>0</v>
      </c>
      <c r="M3140">
        <f>'Previous Trades Import_OMS Quer'!M3140</f>
        <v>0</v>
      </c>
      <c r="N3140">
        <f>'Previous Trades Import_OMS Quer'!N3140</f>
        <v>0</v>
      </c>
      <c r="O3140" t="str">
        <f>CLEAN('Previous Trades Import_OMS Quer'!O3140)</f>
        <v/>
      </c>
      <c r="Q3140" s="25">
        <f t="shared" si="98"/>
        <v>0</v>
      </c>
      <c r="R3140" s="25" t="e">
        <f>VLOOKUP(O3140,'Currency Balance'!$O$3:$Q$32,3,0)</f>
        <v>#N/A</v>
      </c>
      <c r="S3140" t="e">
        <f t="shared" si="99"/>
        <v>#N/A</v>
      </c>
    </row>
    <row r="3141" spans="1:19">
      <c r="A3141">
        <f>'Previous Trades Import_OMS Quer'!A3141</f>
        <v>0</v>
      </c>
      <c r="B3141">
        <f>'Previous Trades Import_OMS Quer'!B3141</f>
        <v>0</v>
      </c>
      <c r="C3141" s="22">
        <f>'Previous Trades Import_OMS Quer'!C3141</f>
        <v>0</v>
      </c>
      <c r="D3141">
        <f>'Previous Trades Import_OMS Quer'!D3141</f>
        <v>0</v>
      </c>
      <c r="E3141" s="22">
        <f>'Previous Trades Import_OMS Quer'!E3141</f>
        <v>0</v>
      </c>
      <c r="F3141">
        <f>'Previous Trades Import_OMS Quer'!F3141</f>
        <v>0</v>
      </c>
      <c r="G3141">
        <f>'Previous Trades Import_OMS Quer'!G3141</f>
        <v>0</v>
      </c>
      <c r="H3141">
        <f>'Previous Trades Import_OMS Quer'!H3141</f>
        <v>0</v>
      </c>
      <c r="I3141">
        <f>'Previous Trades Import_OMS Quer'!I3141</f>
        <v>0</v>
      </c>
      <c r="J3141">
        <f>'Previous Trades Import_OMS Quer'!J3141</f>
        <v>0</v>
      </c>
      <c r="K3141">
        <f>'Previous Trades Import_OMS Quer'!K3141</f>
        <v>0</v>
      </c>
      <c r="L3141">
        <f>'Previous Trades Import_OMS Quer'!L3141</f>
        <v>0</v>
      </c>
      <c r="M3141">
        <f>'Previous Trades Import_OMS Quer'!M3141</f>
        <v>0</v>
      </c>
      <c r="N3141">
        <f>'Previous Trades Import_OMS Quer'!N3141</f>
        <v>0</v>
      </c>
      <c r="O3141" t="str">
        <f>CLEAN('Previous Trades Import_OMS Quer'!O3141)</f>
        <v/>
      </c>
      <c r="Q3141" s="25">
        <f t="shared" si="98"/>
        <v>0</v>
      </c>
      <c r="R3141" s="25" t="e">
        <f>VLOOKUP(O3141,'Currency Balance'!$O$3:$Q$32,3,0)</f>
        <v>#N/A</v>
      </c>
      <c r="S3141" t="e">
        <f t="shared" si="99"/>
        <v>#N/A</v>
      </c>
    </row>
    <row r="3142" spans="1:19">
      <c r="A3142">
        <f>'Previous Trades Import_OMS Quer'!A3142</f>
        <v>0</v>
      </c>
      <c r="B3142">
        <f>'Previous Trades Import_OMS Quer'!B3142</f>
        <v>0</v>
      </c>
      <c r="C3142" s="22">
        <f>'Previous Trades Import_OMS Quer'!C3142</f>
        <v>0</v>
      </c>
      <c r="D3142">
        <f>'Previous Trades Import_OMS Quer'!D3142</f>
        <v>0</v>
      </c>
      <c r="E3142" s="22">
        <f>'Previous Trades Import_OMS Quer'!E3142</f>
        <v>0</v>
      </c>
      <c r="F3142">
        <f>'Previous Trades Import_OMS Quer'!F3142</f>
        <v>0</v>
      </c>
      <c r="G3142">
        <f>'Previous Trades Import_OMS Quer'!G3142</f>
        <v>0</v>
      </c>
      <c r="H3142">
        <f>'Previous Trades Import_OMS Quer'!H3142</f>
        <v>0</v>
      </c>
      <c r="I3142">
        <f>'Previous Trades Import_OMS Quer'!I3142</f>
        <v>0</v>
      </c>
      <c r="J3142">
        <f>'Previous Trades Import_OMS Quer'!J3142</f>
        <v>0</v>
      </c>
      <c r="K3142">
        <f>'Previous Trades Import_OMS Quer'!K3142</f>
        <v>0</v>
      </c>
      <c r="L3142">
        <f>'Previous Trades Import_OMS Quer'!L3142</f>
        <v>0</v>
      </c>
      <c r="M3142">
        <f>'Previous Trades Import_OMS Quer'!M3142</f>
        <v>0</v>
      </c>
      <c r="N3142">
        <f>'Previous Trades Import_OMS Quer'!N3142</f>
        <v>0</v>
      </c>
      <c r="O3142" t="str">
        <f>CLEAN('Previous Trades Import_OMS Quer'!O3142)</f>
        <v/>
      </c>
      <c r="Q3142" s="25">
        <f t="shared" si="98"/>
        <v>0</v>
      </c>
      <c r="R3142" s="25" t="e">
        <f>VLOOKUP(O3142,'Currency Balance'!$O$3:$Q$32,3,0)</f>
        <v>#N/A</v>
      </c>
      <c r="S3142" t="e">
        <f t="shared" si="99"/>
        <v>#N/A</v>
      </c>
    </row>
    <row r="3143" spans="1:19">
      <c r="A3143">
        <f>'Previous Trades Import_OMS Quer'!A3143</f>
        <v>0</v>
      </c>
      <c r="B3143">
        <f>'Previous Trades Import_OMS Quer'!B3143</f>
        <v>0</v>
      </c>
      <c r="C3143" s="22">
        <f>'Previous Trades Import_OMS Quer'!C3143</f>
        <v>0</v>
      </c>
      <c r="D3143">
        <f>'Previous Trades Import_OMS Quer'!D3143</f>
        <v>0</v>
      </c>
      <c r="E3143" s="22">
        <f>'Previous Trades Import_OMS Quer'!E3143</f>
        <v>0</v>
      </c>
      <c r="F3143">
        <f>'Previous Trades Import_OMS Quer'!F3143</f>
        <v>0</v>
      </c>
      <c r="G3143">
        <f>'Previous Trades Import_OMS Quer'!G3143</f>
        <v>0</v>
      </c>
      <c r="H3143">
        <f>'Previous Trades Import_OMS Quer'!H3143</f>
        <v>0</v>
      </c>
      <c r="I3143">
        <f>'Previous Trades Import_OMS Quer'!I3143</f>
        <v>0</v>
      </c>
      <c r="J3143">
        <f>'Previous Trades Import_OMS Quer'!J3143</f>
        <v>0</v>
      </c>
      <c r="K3143">
        <f>'Previous Trades Import_OMS Quer'!K3143</f>
        <v>0</v>
      </c>
      <c r="L3143">
        <f>'Previous Trades Import_OMS Quer'!L3143</f>
        <v>0</v>
      </c>
      <c r="M3143">
        <f>'Previous Trades Import_OMS Quer'!M3143</f>
        <v>0</v>
      </c>
      <c r="N3143">
        <f>'Previous Trades Import_OMS Quer'!N3143</f>
        <v>0</v>
      </c>
      <c r="O3143" t="str">
        <f>CLEAN('Previous Trades Import_OMS Quer'!O3143)</f>
        <v/>
      </c>
      <c r="Q3143" s="25">
        <f t="shared" si="98"/>
        <v>0</v>
      </c>
      <c r="R3143" s="25" t="e">
        <f>VLOOKUP(O3143,'Currency Balance'!$O$3:$Q$32,3,0)</f>
        <v>#N/A</v>
      </c>
      <c r="S3143" t="e">
        <f t="shared" si="99"/>
        <v>#N/A</v>
      </c>
    </row>
    <row r="3144" spans="1:19">
      <c r="A3144">
        <f>'Previous Trades Import_OMS Quer'!A3144</f>
        <v>0</v>
      </c>
      <c r="B3144">
        <f>'Previous Trades Import_OMS Quer'!B3144</f>
        <v>0</v>
      </c>
      <c r="C3144" s="22">
        <f>'Previous Trades Import_OMS Quer'!C3144</f>
        <v>0</v>
      </c>
      <c r="D3144">
        <f>'Previous Trades Import_OMS Quer'!D3144</f>
        <v>0</v>
      </c>
      <c r="E3144" s="22">
        <f>'Previous Trades Import_OMS Quer'!E3144</f>
        <v>0</v>
      </c>
      <c r="F3144">
        <f>'Previous Trades Import_OMS Quer'!F3144</f>
        <v>0</v>
      </c>
      <c r="G3144">
        <f>'Previous Trades Import_OMS Quer'!G3144</f>
        <v>0</v>
      </c>
      <c r="H3144">
        <f>'Previous Trades Import_OMS Quer'!H3144</f>
        <v>0</v>
      </c>
      <c r="I3144">
        <f>'Previous Trades Import_OMS Quer'!I3144</f>
        <v>0</v>
      </c>
      <c r="J3144">
        <f>'Previous Trades Import_OMS Quer'!J3144</f>
        <v>0</v>
      </c>
      <c r="K3144">
        <f>'Previous Trades Import_OMS Quer'!K3144</f>
        <v>0</v>
      </c>
      <c r="L3144">
        <f>'Previous Trades Import_OMS Quer'!L3144</f>
        <v>0</v>
      </c>
      <c r="M3144">
        <f>'Previous Trades Import_OMS Quer'!M3144</f>
        <v>0</v>
      </c>
      <c r="N3144">
        <f>'Previous Trades Import_OMS Quer'!N3144</f>
        <v>0</v>
      </c>
      <c r="O3144" t="str">
        <f>CLEAN('Previous Trades Import_OMS Quer'!O3144)</f>
        <v/>
      </c>
      <c r="Q3144" s="25">
        <f t="shared" si="98"/>
        <v>0</v>
      </c>
      <c r="R3144" s="25" t="e">
        <f>VLOOKUP(O3144,'Currency Balance'!$O$3:$Q$32,3,0)</f>
        <v>#N/A</v>
      </c>
      <c r="S3144" t="e">
        <f t="shared" si="99"/>
        <v>#N/A</v>
      </c>
    </row>
    <row r="3145" spans="1:19">
      <c r="A3145">
        <f>'Previous Trades Import_OMS Quer'!A3145</f>
        <v>0</v>
      </c>
      <c r="B3145">
        <f>'Previous Trades Import_OMS Quer'!B3145</f>
        <v>0</v>
      </c>
      <c r="C3145" s="22">
        <f>'Previous Trades Import_OMS Quer'!C3145</f>
        <v>0</v>
      </c>
      <c r="D3145">
        <f>'Previous Trades Import_OMS Quer'!D3145</f>
        <v>0</v>
      </c>
      <c r="E3145" s="22">
        <f>'Previous Trades Import_OMS Quer'!E3145</f>
        <v>0</v>
      </c>
      <c r="F3145">
        <f>'Previous Trades Import_OMS Quer'!F3145</f>
        <v>0</v>
      </c>
      <c r="G3145">
        <f>'Previous Trades Import_OMS Quer'!G3145</f>
        <v>0</v>
      </c>
      <c r="H3145">
        <f>'Previous Trades Import_OMS Quer'!H3145</f>
        <v>0</v>
      </c>
      <c r="I3145">
        <f>'Previous Trades Import_OMS Quer'!I3145</f>
        <v>0</v>
      </c>
      <c r="J3145">
        <f>'Previous Trades Import_OMS Quer'!J3145</f>
        <v>0</v>
      </c>
      <c r="K3145">
        <f>'Previous Trades Import_OMS Quer'!K3145</f>
        <v>0</v>
      </c>
      <c r="L3145">
        <f>'Previous Trades Import_OMS Quer'!L3145</f>
        <v>0</v>
      </c>
      <c r="M3145">
        <f>'Previous Trades Import_OMS Quer'!M3145</f>
        <v>0</v>
      </c>
      <c r="N3145">
        <f>'Previous Trades Import_OMS Quer'!N3145</f>
        <v>0</v>
      </c>
      <c r="O3145" t="str">
        <f>CLEAN('Previous Trades Import_OMS Quer'!O3145)</f>
        <v/>
      </c>
      <c r="Q3145" s="25">
        <f t="shared" si="98"/>
        <v>0</v>
      </c>
      <c r="R3145" s="25" t="e">
        <f>VLOOKUP(O3145,'Currency Balance'!$O$3:$Q$32,3,0)</f>
        <v>#N/A</v>
      </c>
      <c r="S3145" t="e">
        <f t="shared" si="99"/>
        <v>#N/A</v>
      </c>
    </row>
    <row r="3146" spans="1:19">
      <c r="A3146">
        <f>'Previous Trades Import_OMS Quer'!A3146</f>
        <v>0</v>
      </c>
      <c r="B3146">
        <f>'Previous Trades Import_OMS Quer'!B3146</f>
        <v>0</v>
      </c>
      <c r="C3146" s="22">
        <f>'Previous Trades Import_OMS Quer'!C3146</f>
        <v>0</v>
      </c>
      <c r="D3146">
        <f>'Previous Trades Import_OMS Quer'!D3146</f>
        <v>0</v>
      </c>
      <c r="E3146" s="22">
        <f>'Previous Trades Import_OMS Quer'!E3146</f>
        <v>0</v>
      </c>
      <c r="F3146">
        <f>'Previous Trades Import_OMS Quer'!F3146</f>
        <v>0</v>
      </c>
      <c r="G3146">
        <f>'Previous Trades Import_OMS Quer'!G3146</f>
        <v>0</v>
      </c>
      <c r="H3146">
        <f>'Previous Trades Import_OMS Quer'!H3146</f>
        <v>0</v>
      </c>
      <c r="I3146">
        <f>'Previous Trades Import_OMS Quer'!I3146</f>
        <v>0</v>
      </c>
      <c r="J3146">
        <f>'Previous Trades Import_OMS Quer'!J3146</f>
        <v>0</v>
      </c>
      <c r="K3146">
        <f>'Previous Trades Import_OMS Quer'!K3146</f>
        <v>0</v>
      </c>
      <c r="L3146">
        <f>'Previous Trades Import_OMS Quer'!L3146</f>
        <v>0</v>
      </c>
      <c r="M3146">
        <f>'Previous Trades Import_OMS Quer'!M3146</f>
        <v>0</v>
      </c>
      <c r="N3146">
        <f>'Previous Trades Import_OMS Quer'!N3146</f>
        <v>0</v>
      </c>
      <c r="O3146" t="str">
        <f>CLEAN('Previous Trades Import_OMS Quer'!O3146)</f>
        <v/>
      </c>
      <c r="Q3146" s="25">
        <f t="shared" si="98"/>
        <v>0</v>
      </c>
      <c r="R3146" s="25" t="e">
        <f>VLOOKUP(O3146,'Currency Balance'!$O$3:$Q$32,3,0)</f>
        <v>#N/A</v>
      </c>
      <c r="S3146" t="e">
        <f t="shared" si="99"/>
        <v>#N/A</v>
      </c>
    </row>
    <row r="3147" spans="1:19">
      <c r="A3147">
        <f>'Previous Trades Import_OMS Quer'!A3147</f>
        <v>0</v>
      </c>
      <c r="B3147">
        <f>'Previous Trades Import_OMS Quer'!B3147</f>
        <v>0</v>
      </c>
      <c r="C3147" s="22">
        <f>'Previous Trades Import_OMS Quer'!C3147</f>
        <v>0</v>
      </c>
      <c r="D3147">
        <f>'Previous Trades Import_OMS Quer'!D3147</f>
        <v>0</v>
      </c>
      <c r="E3147" s="22">
        <f>'Previous Trades Import_OMS Quer'!E3147</f>
        <v>0</v>
      </c>
      <c r="F3147">
        <f>'Previous Trades Import_OMS Quer'!F3147</f>
        <v>0</v>
      </c>
      <c r="G3147">
        <f>'Previous Trades Import_OMS Quer'!G3147</f>
        <v>0</v>
      </c>
      <c r="H3147">
        <f>'Previous Trades Import_OMS Quer'!H3147</f>
        <v>0</v>
      </c>
      <c r="I3147">
        <f>'Previous Trades Import_OMS Quer'!I3147</f>
        <v>0</v>
      </c>
      <c r="J3147">
        <f>'Previous Trades Import_OMS Quer'!J3147</f>
        <v>0</v>
      </c>
      <c r="K3147">
        <f>'Previous Trades Import_OMS Quer'!K3147</f>
        <v>0</v>
      </c>
      <c r="L3147">
        <f>'Previous Trades Import_OMS Quer'!L3147</f>
        <v>0</v>
      </c>
      <c r="M3147">
        <f>'Previous Trades Import_OMS Quer'!M3147</f>
        <v>0</v>
      </c>
      <c r="N3147">
        <f>'Previous Trades Import_OMS Quer'!N3147</f>
        <v>0</v>
      </c>
      <c r="O3147" t="str">
        <f>CLEAN('Previous Trades Import_OMS Quer'!O3147)</f>
        <v/>
      </c>
      <c r="Q3147" s="25">
        <f t="shared" si="98"/>
        <v>0</v>
      </c>
      <c r="R3147" s="25" t="e">
        <f>VLOOKUP(O3147,'Currency Balance'!$O$3:$Q$32,3,0)</f>
        <v>#N/A</v>
      </c>
      <c r="S3147" t="e">
        <f t="shared" si="99"/>
        <v>#N/A</v>
      </c>
    </row>
    <row r="3148" spans="1:19">
      <c r="A3148">
        <f>'Previous Trades Import_OMS Quer'!A3148</f>
        <v>0</v>
      </c>
      <c r="B3148">
        <f>'Previous Trades Import_OMS Quer'!B3148</f>
        <v>0</v>
      </c>
      <c r="C3148" s="22">
        <f>'Previous Trades Import_OMS Quer'!C3148</f>
        <v>0</v>
      </c>
      <c r="D3148">
        <f>'Previous Trades Import_OMS Quer'!D3148</f>
        <v>0</v>
      </c>
      <c r="E3148" s="22">
        <f>'Previous Trades Import_OMS Quer'!E3148</f>
        <v>0</v>
      </c>
      <c r="F3148">
        <f>'Previous Trades Import_OMS Quer'!F3148</f>
        <v>0</v>
      </c>
      <c r="G3148">
        <f>'Previous Trades Import_OMS Quer'!G3148</f>
        <v>0</v>
      </c>
      <c r="H3148">
        <f>'Previous Trades Import_OMS Quer'!H3148</f>
        <v>0</v>
      </c>
      <c r="I3148">
        <f>'Previous Trades Import_OMS Quer'!I3148</f>
        <v>0</v>
      </c>
      <c r="J3148">
        <f>'Previous Trades Import_OMS Quer'!J3148</f>
        <v>0</v>
      </c>
      <c r="K3148">
        <f>'Previous Trades Import_OMS Quer'!K3148</f>
        <v>0</v>
      </c>
      <c r="L3148">
        <f>'Previous Trades Import_OMS Quer'!L3148</f>
        <v>0</v>
      </c>
      <c r="M3148">
        <f>'Previous Trades Import_OMS Quer'!M3148</f>
        <v>0</v>
      </c>
      <c r="N3148">
        <f>'Previous Trades Import_OMS Quer'!N3148</f>
        <v>0</v>
      </c>
      <c r="O3148" t="str">
        <f>CLEAN('Previous Trades Import_OMS Quer'!O3148)</f>
        <v/>
      </c>
      <c r="Q3148" s="25">
        <f t="shared" si="98"/>
        <v>0</v>
      </c>
      <c r="R3148" s="25" t="e">
        <f>VLOOKUP(O3148,'Currency Balance'!$O$3:$Q$32,3,0)</f>
        <v>#N/A</v>
      </c>
      <c r="S3148" t="e">
        <f t="shared" si="99"/>
        <v>#N/A</v>
      </c>
    </row>
    <row r="3149" spans="1:19">
      <c r="A3149">
        <f>'Previous Trades Import_OMS Quer'!A3149</f>
        <v>0</v>
      </c>
      <c r="B3149">
        <f>'Previous Trades Import_OMS Quer'!B3149</f>
        <v>0</v>
      </c>
      <c r="C3149" s="22">
        <f>'Previous Trades Import_OMS Quer'!C3149</f>
        <v>0</v>
      </c>
      <c r="D3149">
        <f>'Previous Trades Import_OMS Quer'!D3149</f>
        <v>0</v>
      </c>
      <c r="E3149" s="22">
        <f>'Previous Trades Import_OMS Quer'!E3149</f>
        <v>0</v>
      </c>
      <c r="F3149">
        <f>'Previous Trades Import_OMS Quer'!F3149</f>
        <v>0</v>
      </c>
      <c r="G3149">
        <f>'Previous Trades Import_OMS Quer'!G3149</f>
        <v>0</v>
      </c>
      <c r="H3149">
        <f>'Previous Trades Import_OMS Quer'!H3149</f>
        <v>0</v>
      </c>
      <c r="I3149">
        <f>'Previous Trades Import_OMS Quer'!I3149</f>
        <v>0</v>
      </c>
      <c r="J3149">
        <f>'Previous Trades Import_OMS Quer'!J3149</f>
        <v>0</v>
      </c>
      <c r="K3149">
        <f>'Previous Trades Import_OMS Quer'!K3149</f>
        <v>0</v>
      </c>
      <c r="L3149">
        <f>'Previous Trades Import_OMS Quer'!L3149</f>
        <v>0</v>
      </c>
      <c r="M3149">
        <f>'Previous Trades Import_OMS Quer'!M3149</f>
        <v>0</v>
      </c>
      <c r="N3149">
        <f>'Previous Trades Import_OMS Quer'!N3149</f>
        <v>0</v>
      </c>
      <c r="O3149" t="str">
        <f>CLEAN('Previous Trades Import_OMS Quer'!O3149)</f>
        <v/>
      </c>
      <c r="Q3149" s="25">
        <f t="shared" si="98"/>
        <v>0</v>
      </c>
      <c r="R3149" s="25" t="e">
        <f>VLOOKUP(O3149,'Currency Balance'!$O$3:$Q$32,3,0)</f>
        <v>#N/A</v>
      </c>
      <c r="S3149" t="e">
        <f t="shared" si="99"/>
        <v>#N/A</v>
      </c>
    </row>
    <row r="3150" spans="1:19">
      <c r="A3150">
        <f>'Previous Trades Import_OMS Quer'!A3150</f>
        <v>0</v>
      </c>
      <c r="B3150">
        <f>'Previous Trades Import_OMS Quer'!B3150</f>
        <v>0</v>
      </c>
      <c r="C3150" s="22">
        <f>'Previous Trades Import_OMS Quer'!C3150</f>
        <v>0</v>
      </c>
      <c r="D3150">
        <f>'Previous Trades Import_OMS Quer'!D3150</f>
        <v>0</v>
      </c>
      <c r="E3150" s="22">
        <f>'Previous Trades Import_OMS Quer'!E3150</f>
        <v>0</v>
      </c>
      <c r="F3150">
        <f>'Previous Trades Import_OMS Quer'!F3150</f>
        <v>0</v>
      </c>
      <c r="G3150">
        <f>'Previous Trades Import_OMS Quer'!G3150</f>
        <v>0</v>
      </c>
      <c r="H3150">
        <f>'Previous Trades Import_OMS Quer'!H3150</f>
        <v>0</v>
      </c>
      <c r="I3150">
        <f>'Previous Trades Import_OMS Quer'!I3150</f>
        <v>0</v>
      </c>
      <c r="J3150">
        <f>'Previous Trades Import_OMS Quer'!J3150</f>
        <v>0</v>
      </c>
      <c r="K3150">
        <f>'Previous Trades Import_OMS Quer'!K3150</f>
        <v>0</v>
      </c>
      <c r="L3150">
        <f>'Previous Trades Import_OMS Quer'!L3150</f>
        <v>0</v>
      </c>
      <c r="M3150">
        <f>'Previous Trades Import_OMS Quer'!M3150</f>
        <v>0</v>
      </c>
      <c r="N3150">
        <f>'Previous Trades Import_OMS Quer'!N3150</f>
        <v>0</v>
      </c>
      <c r="O3150" t="str">
        <f>CLEAN('Previous Trades Import_OMS Quer'!O3150)</f>
        <v/>
      </c>
      <c r="Q3150" s="25">
        <f t="shared" si="98"/>
        <v>0</v>
      </c>
      <c r="R3150" s="25" t="e">
        <f>VLOOKUP(O3150,'Currency Balance'!$O$3:$Q$32,3,0)</f>
        <v>#N/A</v>
      </c>
      <c r="S3150" t="e">
        <f t="shared" si="99"/>
        <v>#N/A</v>
      </c>
    </row>
    <row r="3151" spans="1:19">
      <c r="A3151">
        <f>'Previous Trades Import_OMS Quer'!A3151</f>
        <v>0</v>
      </c>
      <c r="B3151">
        <f>'Previous Trades Import_OMS Quer'!B3151</f>
        <v>0</v>
      </c>
      <c r="C3151" s="22">
        <f>'Previous Trades Import_OMS Quer'!C3151</f>
        <v>0</v>
      </c>
      <c r="D3151">
        <f>'Previous Trades Import_OMS Quer'!D3151</f>
        <v>0</v>
      </c>
      <c r="E3151" s="22">
        <f>'Previous Trades Import_OMS Quer'!E3151</f>
        <v>0</v>
      </c>
      <c r="F3151">
        <f>'Previous Trades Import_OMS Quer'!F3151</f>
        <v>0</v>
      </c>
      <c r="G3151">
        <f>'Previous Trades Import_OMS Quer'!G3151</f>
        <v>0</v>
      </c>
      <c r="H3151">
        <f>'Previous Trades Import_OMS Quer'!H3151</f>
        <v>0</v>
      </c>
      <c r="I3151">
        <f>'Previous Trades Import_OMS Quer'!I3151</f>
        <v>0</v>
      </c>
      <c r="J3151">
        <f>'Previous Trades Import_OMS Quer'!J3151</f>
        <v>0</v>
      </c>
      <c r="K3151">
        <f>'Previous Trades Import_OMS Quer'!K3151</f>
        <v>0</v>
      </c>
      <c r="L3151">
        <f>'Previous Trades Import_OMS Quer'!L3151</f>
        <v>0</v>
      </c>
      <c r="M3151">
        <f>'Previous Trades Import_OMS Quer'!M3151</f>
        <v>0</v>
      </c>
      <c r="N3151">
        <f>'Previous Trades Import_OMS Quer'!N3151</f>
        <v>0</v>
      </c>
      <c r="O3151" t="str">
        <f>CLEAN('Previous Trades Import_OMS Quer'!O3151)</f>
        <v/>
      </c>
      <c r="Q3151" s="25">
        <f t="shared" si="98"/>
        <v>0</v>
      </c>
      <c r="R3151" s="25" t="e">
        <f>VLOOKUP(O3151,'Currency Balance'!$O$3:$Q$32,3,0)</f>
        <v>#N/A</v>
      </c>
      <c r="S3151" t="e">
        <f t="shared" si="99"/>
        <v>#N/A</v>
      </c>
    </row>
    <row r="3152" spans="1:19">
      <c r="A3152">
        <f>'Previous Trades Import_OMS Quer'!A3152</f>
        <v>0</v>
      </c>
      <c r="B3152">
        <f>'Previous Trades Import_OMS Quer'!B3152</f>
        <v>0</v>
      </c>
      <c r="C3152" s="22">
        <f>'Previous Trades Import_OMS Quer'!C3152</f>
        <v>0</v>
      </c>
      <c r="D3152">
        <f>'Previous Trades Import_OMS Quer'!D3152</f>
        <v>0</v>
      </c>
      <c r="E3152" s="22">
        <f>'Previous Trades Import_OMS Quer'!E3152</f>
        <v>0</v>
      </c>
      <c r="F3152">
        <f>'Previous Trades Import_OMS Quer'!F3152</f>
        <v>0</v>
      </c>
      <c r="G3152">
        <f>'Previous Trades Import_OMS Quer'!G3152</f>
        <v>0</v>
      </c>
      <c r="H3152">
        <f>'Previous Trades Import_OMS Quer'!H3152</f>
        <v>0</v>
      </c>
      <c r="I3152">
        <f>'Previous Trades Import_OMS Quer'!I3152</f>
        <v>0</v>
      </c>
      <c r="J3152">
        <f>'Previous Trades Import_OMS Quer'!J3152</f>
        <v>0</v>
      </c>
      <c r="K3152">
        <f>'Previous Trades Import_OMS Quer'!K3152</f>
        <v>0</v>
      </c>
      <c r="L3152">
        <f>'Previous Trades Import_OMS Quer'!L3152</f>
        <v>0</v>
      </c>
      <c r="M3152">
        <f>'Previous Trades Import_OMS Quer'!M3152</f>
        <v>0</v>
      </c>
      <c r="N3152">
        <f>'Previous Trades Import_OMS Quer'!N3152</f>
        <v>0</v>
      </c>
      <c r="O3152" t="str">
        <f>CLEAN('Previous Trades Import_OMS Quer'!O3152)</f>
        <v/>
      </c>
      <c r="Q3152" s="25">
        <f t="shared" si="98"/>
        <v>0</v>
      </c>
      <c r="R3152" s="25" t="e">
        <f>VLOOKUP(O3152,'Currency Balance'!$O$3:$Q$32,3,0)</f>
        <v>#N/A</v>
      </c>
      <c r="S3152" t="e">
        <f t="shared" si="99"/>
        <v>#N/A</v>
      </c>
    </row>
    <row r="3153" spans="1:19">
      <c r="A3153">
        <f>'Previous Trades Import_OMS Quer'!A3153</f>
        <v>0</v>
      </c>
      <c r="B3153">
        <f>'Previous Trades Import_OMS Quer'!B3153</f>
        <v>0</v>
      </c>
      <c r="C3153" s="22">
        <f>'Previous Trades Import_OMS Quer'!C3153</f>
        <v>0</v>
      </c>
      <c r="D3153">
        <f>'Previous Trades Import_OMS Quer'!D3153</f>
        <v>0</v>
      </c>
      <c r="E3153" s="22">
        <f>'Previous Trades Import_OMS Quer'!E3153</f>
        <v>0</v>
      </c>
      <c r="F3153">
        <f>'Previous Trades Import_OMS Quer'!F3153</f>
        <v>0</v>
      </c>
      <c r="G3153">
        <f>'Previous Trades Import_OMS Quer'!G3153</f>
        <v>0</v>
      </c>
      <c r="H3153">
        <f>'Previous Trades Import_OMS Quer'!H3153</f>
        <v>0</v>
      </c>
      <c r="I3153">
        <f>'Previous Trades Import_OMS Quer'!I3153</f>
        <v>0</v>
      </c>
      <c r="J3153">
        <f>'Previous Trades Import_OMS Quer'!J3153</f>
        <v>0</v>
      </c>
      <c r="K3153">
        <f>'Previous Trades Import_OMS Quer'!K3153</f>
        <v>0</v>
      </c>
      <c r="L3153">
        <f>'Previous Trades Import_OMS Quer'!L3153</f>
        <v>0</v>
      </c>
      <c r="M3153">
        <f>'Previous Trades Import_OMS Quer'!M3153</f>
        <v>0</v>
      </c>
      <c r="N3153">
        <f>'Previous Trades Import_OMS Quer'!N3153</f>
        <v>0</v>
      </c>
      <c r="O3153" t="str">
        <f>CLEAN('Previous Trades Import_OMS Quer'!O3153)</f>
        <v/>
      </c>
      <c r="Q3153" s="25">
        <f t="shared" si="98"/>
        <v>0</v>
      </c>
      <c r="R3153" s="25" t="e">
        <f>VLOOKUP(O3153,'Currency Balance'!$O$3:$Q$32,3,0)</f>
        <v>#N/A</v>
      </c>
      <c r="S3153" t="e">
        <f t="shared" si="99"/>
        <v>#N/A</v>
      </c>
    </row>
    <row r="3154" spans="1:19">
      <c r="A3154">
        <f>'Previous Trades Import_OMS Quer'!A3154</f>
        <v>0</v>
      </c>
      <c r="B3154">
        <f>'Previous Trades Import_OMS Quer'!B3154</f>
        <v>0</v>
      </c>
      <c r="C3154" s="22">
        <f>'Previous Trades Import_OMS Quer'!C3154</f>
        <v>0</v>
      </c>
      <c r="D3154">
        <f>'Previous Trades Import_OMS Quer'!D3154</f>
        <v>0</v>
      </c>
      <c r="E3154" s="22">
        <f>'Previous Trades Import_OMS Quer'!E3154</f>
        <v>0</v>
      </c>
      <c r="F3154">
        <f>'Previous Trades Import_OMS Quer'!F3154</f>
        <v>0</v>
      </c>
      <c r="G3154">
        <f>'Previous Trades Import_OMS Quer'!G3154</f>
        <v>0</v>
      </c>
      <c r="H3154">
        <f>'Previous Trades Import_OMS Quer'!H3154</f>
        <v>0</v>
      </c>
      <c r="I3154">
        <f>'Previous Trades Import_OMS Quer'!I3154</f>
        <v>0</v>
      </c>
      <c r="J3154">
        <f>'Previous Trades Import_OMS Quer'!J3154</f>
        <v>0</v>
      </c>
      <c r="K3154">
        <f>'Previous Trades Import_OMS Quer'!K3154</f>
        <v>0</v>
      </c>
      <c r="L3154">
        <f>'Previous Trades Import_OMS Quer'!L3154</f>
        <v>0</v>
      </c>
      <c r="M3154">
        <f>'Previous Trades Import_OMS Quer'!M3154</f>
        <v>0</v>
      </c>
      <c r="N3154">
        <f>'Previous Trades Import_OMS Quer'!N3154</f>
        <v>0</v>
      </c>
      <c r="O3154" t="str">
        <f>CLEAN('Previous Trades Import_OMS Quer'!O3154)</f>
        <v/>
      </c>
      <c r="Q3154" s="25">
        <f t="shared" si="98"/>
        <v>0</v>
      </c>
      <c r="R3154" s="25" t="e">
        <f>VLOOKUP(O3154,'Currency Balance'!$O$3:$Q$32,3,0)</f>
        <v>#N/A</v>
      </c>
      <c r="S3154" t="e">
        <f t="shared" si="99"/>
        <v>#N/A</v>
      </c>
    </row>
    <row r="3155" spans="1:19">
      <c r="A3155">
        <f>'Previous Trades Import_OMS Quer'!A3155</f>
        <v>0</v>
      </c>
      <c r="B3155">
        <f>'Previous Trades Import_OMS Quer'!B3155</f>
        <v>0</v>
      </c>
      <c r="C3155" s="22">
        <f>'Previous Trades Import_OMS Quer'!C3155</f>
        <v>0</v>
      </c>
      <c r="D3155">
        <f>'Previous Trades Import_OMS Quer'!D3155</f>
        <v>0</v>
      </c>
      <c r="E3155" s="22">
        <f>'Previous Trades Import_OMS Quer'!E3155</f>
        <v>0</v>
      </c>
      <c r="F3155">
        <f>'Previous Trades Import_OMS Quer'!F3155</f>
        <v>0</v>
      </c>
      <c r="G3155">
        <f>'Previous Trades Import_OMS Quer'!G3155</f>
        <v>0</v>
      </c>
      <c r="H3155">
        <f>'Previous Trades Import_OMS Quer'!H3155</f>
        <v>0</v>
      </c>
      <c r="I3155">
        <f>'Previous Trades Import_OMS Quer'!I3155</f>
        <v>0</v>
      </c>
      <c r="J3155">
        <f>'Previous Trades Import_OMS Quer'!J3155</f>
        <v>0</v>
      </c>
      <c r="K3155">
        <f>'Previous Trades Import_OMS Quer'!K3155</f>
        <v>0</v>
      </c>
      <c r="L3155">
        <f>'Previous Trades Import_OMS Quer'!L3155</f>
        <v>0</v>
      </c>
      <c r="M3155">
        <f>'Previous Trades Import_OMS Quer'!M3155</f>
        <v>0</v>
      </c>
      <c r="N3155">
        <f>'Previous Trades Import_OMS Quer'!N3155</f>
        <v>0</v>
      </c>
      <c r="O3155" t="str">
        <f>CLEAN('Previous Trades Import_OMS Quer'!O3155)</f>
        <v/>
      </c>
      <c r="Q3155" s="25">
        <f t="shared" si="98"/>
        <v>0</v>
      </c>
      <c r="R3155" s="25" t="e">
        <f>VLOOKUP(O3155,'Currency Balance'!$O$3:$Q$32,3,0)</f>
        <v>#N/A</v>
      </c>
      <c r="S3155" t="e">
        <f t="shared" si="99"/>
        <v>#N/A</v>
      </c>
    </row>
    <row r="3156" spans="1:19">
      <c r="A3156">
        <f>'Previous Trades Import_OMS Quer'!A3156</f>
        <v>0</v>
      </c>
      <c r="B3156">
        <f>'Previous Trades Import_OMS Quer'!B3156</f>
        <v>0</v>
      </c>
      <c r="C3156" s="22">
        <f>'Previous Trades Import_OMS Quer'!C3156</f>
        <v>0</v>
      </c>
      <c r="D3156">
        <f>'Previous Trades Import_OMS Quer'!D3156</f>
        <v>0</v>
      </c>
      <c r="E3156" s="22">
        <f>'Previous Trades Import_OMS Quer'!E3156</f>
        <v>0</v>
      </c>
      <c r="F3156">
        <f>'Previous Trades Import_OMS Quer'!F3156</f>
        <v>0</v>
      </c>
      <c r="G3156">
        <f>'Previous Trades Import_OMS Quer'!G3156</f>
        <v>0</v>
      </c>
      <c r="H3156">
        <f>'Previous Trades Import_OMS Quer'!H3156</f>
        <v>0</v>
      </c>
      <c r="I3156">
        <f>'Previous Trades Import_OMS Quer'!I3156</f>
        <v>0</v>
      </c>
      <c r="J3156">
        <f>'Previous Trades Import_OMS Quer'!J3156</f>
        <v>0</v>
      </c>
      <c r="K3156">
        <f>'Previous Trades Import_OMS Quer'!K3156</f>
        <v>0</v>
      </c>
      <c r="L3156">
        <f>'Previous Trades Import_OMS Quer'!L3156</f>
        <v>0</v>
      </c>
      <c r="M3156">
        <f>'Previous Trades Import_OMS Quer'!M3156</f>
        <v>0</v>
      </c>
      <c r="N3156">
        <f>'Previous Trades Import_OMS Quer'!N3156</f>
        <v>0</v>
      </c>
      <c r="O3156" t="str">
        <f>CLEAN('Previous Trades Import_OMS Quer'!O3156)</f>
        <v/>
      </c>
      <c r="Q3156" s="25">
        <f t="shared" si="98"/>
        <v>0</v>
      </c>
      <c r="R3156" s="25" t="e">
        <f>VLOOKUP(O3156,'Currency Balance'!$O$3:$Q$32,3,0)</f>
        <v>#N/A</v>
      </c>
      <c r="S3156" t="e">
        <f t="shared" si="99"/>
        <v>#N/A</v>
      </c>
    </row>
    <row r="3157" spans="1:19">
      <c r="A3157">
        <f>'Previous Trades Import_OMS Quer'!A3157</f>
        <v>0</v>
      </c>
      <c r="B3157">
        <f>'Previous Trades Import_OMS Quer'!B3157</f>
        <v>0</v>
      </c>
      <c r="C3157" s="22">
        <f>'Previous Trades Import_OMS Quer'!C3157</f>
        <v>0</v>
      </c>
      <c r="D3157">
        <f>'Previous Trades Import_OMS Quer'!D3157</f>
        <v>0</v>
      </c>
      <c r="E3157" s="22">
        <f>'Previous Trades Import_OMS Quer'!E3157</f>
        <v>0</v>
      </c>
      <c r="F3157">
        <f>'Previous Trades Import_OMS Quer'!F3157</f>
        <v>0</v>
      </c>
      <c r="G3157">
        <f>'Previous Trades Import_OMS Quer'!G3157</f>
        <v>0</v>
      </c>
      <c r="H3157">
        <f>'Previous Trades Import_OMS Quer'!H3157</f>
        <v>0</v>
      </c>
      <c r="I3157">
        <f>'Previous Trades Import_OMS Quer'!I3157</f>
        <v>0</v>
      </c>
      <c r="J3157">
        <f>'Previous Trades Import_OMS Quer'!J3157</f>
        <v>0</v>
      </c>
      <c r="K3157">
        <f>'Previous Trades Import_OMS Quer'!K3157</f>
        <v>0</v>
      </c>
      <c r="L3157">
        <f>'Previous Trades Import_OMS Quer'!L3157</f>
        <v>0</v>
      </c>
      <c r="M3157">
        <f>'Previous Trades Import_OMS Quer'!M3157</f>
        <v>0</v>
      </c>
      <c r="N3157">
        <f>'Previous Trades Import_OMS Quer'!N3157</f>
        <v>0</v>
      </c>
      <c r="O3157" t="str">
        <f>CLEAN('Previous Trades Import_OMS Quer'!O3157)</f>
        <v/>
      </c>
      <c r="Q3157" s="25">
        <f t="shared" si="98"/>
        <v>0</v>
      </c>
      <c r="R3157" s="25" t="e">
        <f>VLOOKUP(O3157,'Currency Balance'!$O$3:$Q$32,3,0)</f>
        <v>#N/A</v>
      </c>
      <c r="S3157" t="e">
        <f t="shared" si="99"/>
        <v>#N/A</v>
      </c>
    </row>
    <row r="3158" spans="1:19">
      <c r="A3158">
        <f>'Previous Trades Import_OMS Quer'!A3158</f>
        <v>0</v>
      </c>
      <c r="B3158">
        <f>'Previous Trades Import_OMS Quer'!B3158</f>
        <v>0</v>
      </c>
      <c r="C3158" s="22">
        <f>'Previous Trades Import_OMS Quer'!C3158</f>
        <v>0</v>
      </c>
      <c r="D3158">
        <f>'Previous Trades Import_OMS Quer'!D3158</f>
        <v>0</v>
      </c>
      <c r="E3158" s="22">
        <f>'Previous Trades Import_OMS Quer'!E3158</f>
        <v>0</v>
      </c>
      <c r="F3158">
        <f>'Previous Trades Import_OMS Quer'!F3158</f>
        <v>0</v>
      </c>
      <c r="G3158">
        <f>'Previous Trades Import_OMS Quer'!G3158</f>
        <v>0</v>
      </c>
      <c r="H3158">
        <f>'Previous Trades Import_OMS Quer'!H3158</f>
        <v>0</v>
      </c>
      <c r="I3158">
        <f>'Previous Trades Import_OMS Quer'!I3158</f>
        <v>0</v>
      </c>
      <c r="J3158">
        <f>'Previous Trades Import_OMS Quer'!J3158</f>
        <v>0</v>
      </c>
      <c r="K3158">
        <f>'Previous Trades Import_OMS Quer'!K3158</f>
        <v>0</v>
      </c>
      <c r="L3158">
        <f>'Previous Trades Import_OMS Quer'!L3158</f>
        <v>0</v>
      </c>
      <c r="M3158">
        <f>'Previous Trades Import_OMS Quer'!M3158</f>
        <v>0</v>
      </c>
      <c r="N3158">
        <f>'Previous Trades Import_OMS Quer'!N3158</f>
        <v>0</v>
      </c>
      <c r="O3158" t="str">
        <f>CLEAN('Previous Trades Import_OMS Quer'!O3158)</f>
        <v/>
      </c>
      <c r="Q3158" s="25">
        <f t="shared" si="98"/>
        <v>0</v>
      </c>
      <c r="R3158" s="25" t="e">
        <f>VLOOKUP(O3158,'Currency Balance'!$O$3:$Q$32,3,0)</f>
        <v>#N/A</v>
      </c>
      <c r="S3158" t="e">
        <f t="shared" si="99"/>
        <v>#N/A</v>
      </c>
    </row>
    <row r="3159" spans="1:19">
      <c r="A3159">
        <f>'Previous Trades Import_OMS Quer'!A3159</f>
        <v>0</v>
      </c>
      <c r="B3159">
        <f>'Previous Trades Import_OMS Quer'!B3159</f>
        <v>0</v>
      </c>
      <c r="C3159" s="22">
        <f>'Previous Trades Import_OMS Quer'!C3159</f>
        <v>0</v>
      </c>
      <c r="D3159">
        <f>'Previous Trades Import_OMS Quer'!D3159</f>
        <v>0</v>
      </c>
      <c r="E3159" s="22">
        <f>'Previous Trades Import_OMS Quer'!E3159</f>
        <v>0</v>
      </c>
      <c r="F3159">
        <f>'Previous Trades Import_OMS Quer'!F3159</f>
        <v>0</v>
      </c>
      <c r="G3159">
        <f>'Previous Trades Import_OMS Quer'!G3159</f>
        <v>0</v>
      </c>
      <c r="H3159">
        <f>'Previous Trades Import_OMS Quer'!H3159</f>
        <v>0</v>
      </c>
      <c r="I3159">
        <f>'Previous Trades Import_OMS Quer'!I3159</f>
        <v>0</v>
      </c>
      <c r="J3159">
        <f>'Previous Trades Import_OMS Quer'!J3159</f>
        <v>0</v>
      </c>
      <c r="K3159">
        <f>'Previous Trades Import_OMS Quer'!K3159</f>
        <v>0</v>
      </c>
      <c r="L3159">
        <f>'Previous Trades Import_OMS Quer'!L3159</f>
        <v>0</v>
      </c>
      <c r="M3159">
        <f>'Previous Trades Import_OMS Quer'!M3159</f>
        <v>0</v>
      </c>
      <c r="N3159">
        <f>'Previous Trades Import_OMS Quer'!N3159</f>
        <v>0</v>
      </c>
      <c r="O3159" t="str">
        <f>CLEAN('Previous Trades Import_OMS Quer'!O3159)</f>
        <v/>
      </c>
      <c r="Q3159" s="25">
        <f t="shared" si="98"/>
        <v>0</v>
      </c>
      <c r="R3159" s="25" t="e">
        <f>VLOOKUP(O3159,'Currency Balance'!$O$3:$Q$32,3,0)</f>
        <v>#N/A</v>
      </c>
      <c r="S3159" t="e">
        <f t="shared" si="99"/>
        <v>#N/A</v>
      </c>
    </row>
    <row r="3160" spans="1:19">
      <c r="A3160">
        <f>'Previous Trades Import_OMS Quer'!A3160</f>
        <v>0</v>
      </c>
      <c r="B3160">
        <f>'Previous Trades Import_OMS Quer'!B3160</f>
        <v>0</v>
      </c>
      <c r="C3160" s="22">
        <f>'Previous Trades Import_OMS Quer'!C3160</f>
        <v>0</v>
      </c>
      <c r="D3160">
        <f>'Previous Trades Import_OMS Quer'!D3160</f>
        <v>0</v>
      </c>
      <c r="E3160" s="22">
        <f>'Previous Trades Import_OMS Quer'!E3160</f>
        <v>0</v>
      </c>
      <c r="F3160">
        <f>'Previous Trades Import_OMS Quer'!F3160</f>
        <v>0</v>
      </c>
      <c r="G3160">
        <f>'Previous Trades Import_OMS Quer'!G3160</f>
        <v>0</v>
      </c>
      <c r="H3160">
        <f>'Previous Trades Import_OMS Quer'!H3160</f>
        <v>0</v>
      </c>
      <c r="I3160">
        <f>'Previous Trades Import_OMS Quer'!I3160</f>
        <v>0</v>
      </c>
      <c r="J3160">
        <f>'Previous Trades Import_OMS Quer'!J3160</f>
        <v>0</v>
      </c>
      <c r="K3160">
        <f>'Previous Trades Import_OMS Quer'!K3160</f>
        <v>0</v>
      </c>
      <c r="L3160">
        <f>'Previous Trades Import_OMS Quer'!L3160</f>
        <v>0</v>
      </c>
      <c r="M3160">
        <f>'Previous Trades Import_OMS Quer'!M3160</f>
        <v>0</v>
      </c>
      <c r="N3160">
        <f>'Previous Trades Import_OMS Quer'!N3160</f>
        <v>0</v>
      </c>
      <c r="O3160" t="str">
        <f>CLEAN('Previous Trades Import_OMS Quer'!O3160)</f>
        <v/>
      </c>
      <c r="Q3160" s="25">
        <f t="shared" si="98"/>
        <v>0</v>
      </c>
      <c r="R3160" s="25" t="e">
        <f>VLOOKUP(O3160,'Currency Balance'!$O$3:$Q$32,3,0)</f>
        <v>#N/A</v>
      </c>
      <c r="S3160" t="e">
        <f t="shared" si="99"/>
        <v>#N/A</v>
      </c>
    </row>
    <row r="3161" spans="1:19">
      <c r="A3161">
        <f>'Previous Trades Import_OMS Quer'!A3161</f>
        <v>0</v>
      </c>
      <c r="B3161">
        <f>'Previous Trades Import_OMS Quer'!B3161</f>
        <v>0</v>
      </c>
      <c r="C3161" s="22">
        <f>'Previous Trades Import_OMS Quer'!C3161</f>
        <v>0</v>
      </c>
      <c r="D3161">
        <f>'Previous Trades Import_OMS Quer'!D3161</f>
        <v>0</v>
      </c>
      <c r="E3161" s="22">
        <f>'Previous Trades Import_OMS Quer'!E3161</f>
        <v>0</v>
      </c>
      <c r="F3161">
        <f>'Previous Trades Import_OMS Quer'!F3161</f>
        <v>0</v>
      </c>
      <c r="G3161">
        <f>'Previous Trades Import_OMS Quer'!G3161</f>
        <v>0</v>
      </c>
      <c r="H3161">
        <f>'Previous Trades Import_OMS Quer'!H3161</f>
        <v>0</v>
      </c>
      <c r="I3161">
        <f>'Previous Trades Import_OMS Quer'!I3161</f>
        <v>0</v>
      </c>
      <c r="J3161">
        <f>'Previous Trades Import_OMS Quer'!J3161</f>
        <v>0</v>
      </c>
      <c r="K3161">
        <f>'Previous Trades Import_OMS Quer'!K3161</f>
        <v>0</v>
      </c>
      <c r="L3161">
        <f>'Previous Trades Import_OMS Quer'!L3161</f>
        <v>0</v>
      </c>
      <c r="M3161">
        <f>'Previous Trades Import_OMS Quer'!M3161</f>
        <v>0</v>
      </c>
      <c r="N3161">
        <f>'Previous Trades Import_OMS Quer'!N3161</f>
        <v>0</v>
      </c>
      <c r="O3161" t="str">
        <f>CLEAN('Previous Trades Import_OMS Quer'!O3161)</f>
        <v/>
      </c>
      <c r="Q3161" s="25">
        <f t="shared" si="98"/>
        <v>0</v>
      </c>
      <c r="R3161" s="25" t="e">
        <f>VLOOKUP(O3161,'Currency Balance'!$O$3:$Q$32,3,0)</f>
        <v>#N/A</v>
      </c>
      <c r="S3161" t="e">
        <f t="shared" si="99"/>
        <v>#N/A</v>
      </c>
    </row>
    <row r="3162" spans="1:19">
      <c r="A3162">
        <f>'Previous Trades Import_OMS Quer'!A3162</f>
        <v>0</v>
      </c>
      <c r="B3162">
        <f>'Previous Trades Import_OMS Quer'!B3162</f>
        <v>0</v>
      </c>
      <c r="C3162" s="22">
        <f>'Previous Trades Import_OMS Quer'!C3162</f>
        <v>0</v>
      </c>
      <c r="D3162">
        <f>'Previous Trades Import_OMS Quer'!D3162</f>
        <v>0</v>
      </c>
      <c r="E3162" s="22">
        <f>'Previous Trades Import_OMS Quer'!E3162</f>
        <v>0</v>
      </c>
      <c r="F3162">
        <f>'Previous Trades Import_OMS Quer'!F3162</f>
        <v>0</v>
      </c>
      <c r="G3162">
        <f>'Previous Trades Import_OMS Quer'!G3162</f>
        <v>0</v>
      </c>
      <c r="H3162">
        <f>'Previous Trades Import_OMS Quer'!H3162</f>
        <v>0</v>
      </c>
      <c r="I3162">
        <f>'Previous Trades Import_OMS Quer'!I3162</f>
        <v>0</v>
      </c>
      <c r="J3162">
        <f>'Previous Trades Import_OMS Quer'!J3162</f>
        <v>0</v>
      </c>
      <c r="K3162">
        <f>'Previous Trades Import_OMS Quer'!K3162</f>
        <v>0</v>
      </c>
      <c r="L3162">
        <f>'Previous Trades Import_OMS Quer'!L3162</f>
        <v>0</v>
      </c>
      <c r="M3162">
        <f>'Previous Trades Import_OMS Quer'!M3162</f>
        <v>0</v>
      </c>
      <c r="N3162">
        <f>'Previous Trades Import_OMS Quer'!N3162</f>
        <v>0</v>
      </c>
      <c r="O3162" t="str">
        <f>CLEAN('Previous Trades Import_OMS Quer'!O3162)</f>
        <v/>
      </c>
      <c r="Q3162" s="25">
        <f t="shared" si="98"/>
        <v>0</v>
      </c>
      <c r="R3162" s="25" t="e">
        <f>VLOOKUP(O3162,'Currency Balance'!$O$3:$Q$32,3,0)</f>
        <v>#N/A</v>
      </c>
      <c r="S3162" t="e">
        <f t="shared" si="99"/>
        <v>#N/A</v>
      </c>
    </row>
    <row r="3163" spans="1:19">
      <c r="A3163">
        <f>'Previous Trades Import_OMS Quer'!A3163</f>
        <v>0</v>
      </c>
      <c r="B3163">
        <f>'Previous Trades Import_OMS Quer'!B3163</f>
        <v>0</v>
      </c>
      <c r="C3163" s="22">
        <f>'Previous Trades Import_OMS Quer'!C3163</f>
        <v>0</v>
      </c>
      <c r="D3163">
        <f>'Previous Trades Import_OMS Quer'!D3163</f>
        <v>0</v>
      </c>
      <c r="E3163" s="22">
        <f>'Previous Trades Import_OMS Quer'!E3163</f>
        <v>0</v>
      </c>
      <c r="F3163">
        <f>'Previous Trades Import_OMS Quer'!F3163</f>
        <v>0</v>
      </c>
      <c r="G3163">
        <f>'Previous Trades Import_OMS Quer'!G3163</f>
        <v>0</v>
      </c>
      <c r="H3163">
        <f>'Previous Trades Import_OMS Quer'!H3163</f>
        <v>0</v>
      </c>
      <c r="I3163">
        <f>'Previous Trades Import_OMS Quer'!I3163</f>
        <v>0</v>
      </c>
      <c r="J3163">
        <f>'Previous Trades Import_OMS Quer'!J3163</f>
        <v>0</v>
      </c>
      <c r="K3163">
        <f>'Previous Trades Import_OMS Quer'!K3163</f>
        <v>0</v>
      </c>
      <c r="L3163">
        <f>'Previous Trades Import_OMS Quer'!L3163</f>
        <v>0</v>
      </c>
      <c r="M3163">
        <f>'Previous Trades Import_OMS Quer'!M3163</f>
        <v>0</v>
      </c>
      <c r="N3163">
        <f>'Previous Trades Import_OMS Quer'!N3163</f>
        <v>0</v>
      </c>
      <c r="O3163" t="str">
        <f>CLEAN('Previous Trades Import_OMS Quer'!O3163)</f>
        <v/>
      </c>
      <c r="Q3163" s="25">
        <f t="shared" si="98"/>
        <v>0</v>
      </c>
      <c r="R3163" s="25" t="e">
        <f>VLOOKUP(O3163,'Currency Balance'!$O$3:$Q$32,3,0)</f>
        <v>#N/A</v>
      </c>
      <c r="S3163" t="e">
        <f t="shared" si="99"/>
        <v>#N/A</v>
      </c>
    </row>
    <row r="3164" spans="1:19">
      <c r="A3164">
        <f>'Previous Trades Import_OMS Quer'!A3164</f>
        <v>0</v>
      </c>
      <c r="B3164">
        <f>'Previous Trades Import_OMS Quer'!B3164</f>
        <v>0</v>
      </c>
      <c r="C3164" s="22">
        <f>'Previous Trades Import_OMS Quer'!C3164</f>
        <v>0</v>
      </c>
      <c r="D3164">
        <f>'Previous Trades Import_OMS Quer'!D3164</f>
        <v>0</v>
      </c>
      <c r="E3164" s="22">
        <f>'Previous Trades Import_OMS Quer'!E3164</f>
        <v>0</v>
      </c>
      <c r="F3164">
        <f>'Previous Trades Import_OMS Quer'!F3164</f>
        <v>0</v>
      </c>
      <c r="G3164">
        <f>'Previous Trades Import_OMS Quer'!G3164</f>
        <v>0</v>
      </c>
      <c r="H3164">
        <f>'Previous Trades Import_OMS Quer'!H3164</f>
        <v>0</v>
      </c>
      <c r="I3164">
        <f>'Previous Trades Import_OMS Quer'!I3164</f>
        <v>0</v>
      </c>
      <c r="J3164">
        <f>'Previous Trades Import_OMS Quer'!J3164</f>
        <v>0</v>
      </c>
      <c r="K3164">
        <f>'Previous Trades Import_OMS Quer'!K3164</f>
        <v>0</v>
      </c>
      <c r="L3164">
        <f>'Previous Trades Import_OMS Quer'!L3164</f>
        <v>0</v>
      </c>
      <c r="M3164">
        <f>'Previous Trades Import_OMS Quer'!M3164</f>
        <v>0</v>
      </c>
      <c r="N3164">
        <f>'Previous Trades Import_OMS Quer'!N3164</f>
        <v>0</v>
      </c>
      <c r="O3164" t="str">
        <f>CLEAN('Previous Trades Import_OMS Quer'!O3164)</f>
        <v/>
      </c>
      <c r="Q3164" s="25">
        <f t="shared" si="98"/>
        <v>0</v>
      </c>
      <c r="R3164" s="25" t="e">
        <f>VLOOKUP(O3164,'Currency Balance'!$O$3:$Q$32,3,0)</f>
        <v>#N/A</v>
      </c>
      <c r="S3164" t="e">
        <f t="shared" si="99"/>
        <v>#N/A</v>
      </c>
    </row>
    <row r="3165" spans="1:19">
      <c r="A3165">
        <f>'Previous Trades Import_OMS Quer'!A3165</f>
        <v>0</v>
      </c>
      <c r="B3165">
        <f>'Previous Trades Import_OMS Quer'!B3165</f>
        <v>0</v>
      </c>
      <c r="C3165" s="22">
        <f>'Previous Trades Import_OMS Quer'!C3165</f>
        <v>0</v>
      </c>
      <c r="D3165">
        <f>'Previous Trades Import_OMS Quer'!D3165</f>
        <v>0</v>
      </c>
      <c r="E3165" s="22">
        <f>'Previous Trades Import_OMS Quer'!E3165</f>
        <v>0</v>
      </c>
      <c r="F3165">
        <f>'Previous Trades Import_OMS Quer'!F3165</f>
        <v>0</v>
      </c>
      <c r="G3165">
        <f>'Previous Trades Import_OMS Quer'!G3165</f>
        <v>0</v>
      </c>
      <c r="H3165">
        <f>'Previous Trades Import_OMS Quer'!H3165</f>
        <v>0</v>
      </c>
      <c r="I3165">
        <f>'Previous Trades Import_OMS Quer'!I3165</f>
        <v>0</v>
      </c>
      <c r="J3165">
        <f>'Previous Trades Import_OMS Quer'!J3165</f>
        <v>0</v>
      </c>
      <c r="K3165">
        <f>'Previous Trades Import_OMS Quer'!K3165</f>
        <v>0</v>
      </c>
      <c r="L3165">
        <f>'Previous Trades Import_OMS Quer'!L3165</f>
        <v>0</v>
      </c>
      <c r="M3165">
        <f>'Previous Trades Import_OMS Quer'!M3165</f>
        <v>0</v>
      </c>
      <c r="N3165">
        <f>'Previous Trades Import_OMS Quer'!N3165</f>
        <v>0</v>
      </c>
      <c r="O3165" t="str">
        <f>CLEAN('Previous Trades Import_OMS Quer'!O3165)</f>
        <v/>
      </c>
      <c r="Q3165" s="25">
        <f t="shared" si="98"/>
        <v>0</v>
      </c>
      <c r="R3165" s="25" t="e">
        <f>VLOOKUP(O3165,'Currency Balance'!$O$3:$Q$32,3,0)</f>
        <v>#N/A</v>
      </c>
      <c r="S3165" t="e">
        <f t="shared" si="99"/>
        <v>#N/A</v>
      </c>
    </row>
    <row r="3166" spans="1:19">
      <c r="A3166">
        <f>'Previous Trades Import_OMS Quer'!A3166</f>
        <v>0</v>
      </c>
      <c r="B3166">
        <f>'Previous Trades Import_OMS Quer'!B3166</f>
        <v>0</v>
      </c>
      <c r="C3166" s="22">
        <f>'Previous Trades Import_OMS Quer'!C3166</f>
        <v>0</v>
      </c>
      <c r="D3166">
        <f>'Previous Trades Import_OMS Quer'!D3166</f>
        <v>0</v>
      </c>
      <c r="E3166" s="22">
        <f>'Previous Trades Import_OMS Quer'!E3166</f>
        <v>0</v>
      </c>
      <c r="F3166">
        <f>'Previous Trades Import_OMS Quer'!F3166</f>
        <v>0</v>
      </c>
      <c r="G3166">
        <f>'Previous Trades Import_OMS Quer'!G3166</f>
        <v>0</v>
      </c>
      <c r="H3166">
        <f>'Previous Trades Import_OMS Quer'!H3166</f>
        <v>0</v>
      </c>
      <c r="I3166">
        <f>'Previous Trades Import_OMS Quer'!I3166</f>
        <v>0</v>
      </c>
      <c r="J3166">
        <f>'Previous Trades Import_OMS Quer'!J3166</f>
        <v>0</v>
      </c>
      <c r="K3166">
        <f>'Previous Trades Import_OMS Quer'!K3166</f>
        <v>0</v>
      </c>
      <c r="L3166">
        <f>'Previous Trades Import_OMS Quer'!L3166</f>
        <v>0</v>
      </c>
      <c r="M3166">
        <f>'Previous Trades Import_OMS Quer'!M3166</f>
        <v>0</v>
      </c>
      <c r="N3166">
        <f>'Previous Trades Import_OMS Quer'!N3166</f>
        <v>0</v>
      </c>
      <c r="O3166" t="str">
        <f>CLEAN('Previous Trades Import_OMS Quer'!O3166)</f>
        <v/>
      </c>
      <c r="Q3166" s="25">
        <f t="shared" si="98"/>
        <v>0</v>
      </c>
      <c r="R3166" s="25" t="e">
        <f>VLOOKUP(O3166,'Currency Balance'!$O$3:$Q$32,3,0)</f>
        <v>#N/A</v>
      </c>
      <c r="S3166" t="e">
        <f t="shared" si="99"/>
        <v>#N/A</v>
      </c>
    </row>
    <row r="3167" spans="1:19">
      <c r="A3167">
        <f>'Previous Trades Import_OMS Quer'!A3167</f>
        <v>0</v>
      </c>
      <c r="B3167">
        <f>'Previous Trades Import_OMS Quer'!B3167</f>
        <v>0</v>
      </c>
      <c r="C3167" s="22">
        <f>'Previous Trades Import_OMS Quer'!C3167</f>
        <v>0</v>
      </c>
      <c r="D3167">
        <f>'Previous Trades Import_OMS Quer'!D3167</f>
        <v>0</v>
      </c>
      <c r="E3167" s="22">
        <f>'Previous Trades Import_OMS Quer'!E3167</f>
        <v>0</v>
      </c>
      <c r="F3167">
        <f>'Previous Trades Import_OMS Quer'!F3167</f>
        <v>0</v>
      </c>
      <c r="G3167">
        <f>'Previous Trades Import_OMS Quer'!G3167</f>
        <v>0</v>
      </c>
      <c r="H3167">
        <f>'Previous Trades Import_OMS Quer'!H3167</f>
        <v>0</v>
      </c>
      <c r="I3167">
        <f>'Previous Trades Import_OMS Quer'!I3167</f>
        <v>0</v>
      </c>
      <c r="J3167">
        <f>'Previous Trades Import_OMS Quer'!J3167</f>
        <v>0</v>
      </c>
      <c r="K3167">
        <f>'Previous Trades Import_OMS Quer'!K3167</f>
        <v>0</v>
      </c>
      <c r="L3167">
        <f>'Previous Trades Import_OMS Quer'!L3167</f>
        <v>0</v>
      </c>
      <c r="M3167">
        <f>'Previous Trades Import_OMS Quer'!M3167</f>
        <v>0</v>
      </c>
      <c r="N3167">
        <f>'Previous Trades Import_OMS Quer'!N3167</f>
        <v>0</v>
      </c>
      <c r="O3167" t="str">
        <f>CLEAN('Previous Trades Import_OMS Quer'!O3167)</f>
        <v/>
      </c>
      <c r="Q3167" s="25">
        <f t="shared" si="98"/>
        <v>0</v>
      </c>
      <c r="R3167" s="25" t="e">
        <f>VLOOKUP(O3167,'Currency Balance'!$O$3:$Q$32,3,0)</f>
        <v>#N/A</v>
      </c>
      <c r="S3167" t="e">
        <f t="shared" si="99"/>
        <v>#N/A</v>
      </c>
    </row>
    <row r="3168" spans="1:19">
      <c r="A3168">
        <f>'Previous Trades Import_OMS Quer'!A3168</f>
        <v>0</v>
      </c>
      <c r="B3168">
        <f>'Previous Trades Import_OMS Quer'!B3168</f>
        <v>0</v>
      </c>
      <c r="C3168" s="22">
        <f>'Previous Trades Import_OMS Quer'!C3168</f>
        <v>0</v>
      </c>
      <c r="D3168">
        <f>'Previous Trades Import_OMS Quer'!D3168</f>
        <v>0</v>
      </c>
      <c r="E3168" s="22">
        <f>'Previous Trades Import_OMS Quer'!E3168</f>
        <v>0</v>
      </c>
      <c r="F3168">
        <f>'Previous Trades Import_OMS Quer'!F3168</f>
        <v>0</v>
      </c>
      <c r="G3168">
        <f>'Previous Trades Import_OMS Quer'!G3168</f>
        <v>0</v>
      </c>
      <c r="H3168">
        <f>'Previous Trades Import_OMS Quer'!H3168</f>
        <v>0</v>
      </c>
      <c r="I3168">
        <f>'Previous Trades Import_OMS Quer'!I3168</f>
        <v>0</v>
      </c>
      <c r="J3168">
        <f>'Previous Trades Import_OMS Quer'!J3168</f>
        <v>0</v>
      </c>
      <c r="K3168">
        <f>'Previous Trades Import_OMS Quer'!K3168</f>
        <v>0</v>
      </c>
      <c r="L3168">
        <f>'Previous Trades Import_OMS Quer'!L3168</f>
        <v>0</v>
      </c>
      <c r="M3168">
        <f>'Previous Trades Import_OMS Quer'!M3168</f>
        <v>0</v>
      </c>
      <c r="N3168">
        <f>'Previous Trades Import_OMS Quer'!N3168</f>
        <v>0</v>
      </c>
      <c r="O3168" t="str">
        <f>CLEAN('Previous Trades Import_OMS Quer'!O3168)</f>
        <v/>
      </c>
      <c r="Q3168" s="25">
        <f t="shared" si="98"/>
        <v>0</v>
      </c>
      <c r="R3168" s="25" t="e">
        <f>VLOOKUP(O3168,'Currency Balance'!$O$3:$Q$32,3,0)</f>
        <v>#N/A</v>
      </c>
      <c r="S3168" t="e">
        <f t="shared" si="99"/>
        <v>#N/A</v>
      </c>
    </row>
    <row r="3169" spans="1:19">
      <c r="A3169">
        <f>'Previous Trades Import_OMS Quer'!A3169</f>
        <v>0</v>
      </c>
      <c r="B3169">
        <f>'Previous Trades Import_OMS Quer'!B3169</f>
        <v>0</v>
      </c>
      <c r="C3169" s="22">
        <f>'Previous Trades Import_OMS Quer'!C3169</f>
        <v>0</v>
      </c>
      <c r="D3169">
        <f>'Previous Trades Import_OMS Quer'!D3169</f>
        <v>0</v>
      </c>
      <c r="E3169" s="22">
        <f>'Previous Trades Import_OMS Quer'!E3169</f>
        <v>0</v>
      </c>
      <c r="F3169">
        <f>'Previous Trades Import_OMS Quer'!F3169</f>
        <v>0</v>
      </c>
      <c r="G3169">
        <f>'Previous Trades Import_OMS Quer'!G3169</f>
        <v>0</v>
      </c>
      <c r="H3169">
        <f>'Previous Trades Import_OMS Quer'!H3169</f>
        <v>0</v>
      </c>
      <c r="I3169">
        <f>'Previous Trades Import_OMS Quer'!I3169</f>
        <v>0</v>
      </c>
      <c r="J3169">
        <f>'Previous Trades Import_OMS Quer'!J3169</f>
        <v>0</v>
      </c>
      <c r="K3169">
        <f>'Previous Trades Import_OMS Quer'!K3169</f>
        <v>0</v>
      </c>
      <c r="L3169">
        <f>'Previous Trades Import_OMS Quer'!L3169</f>
        <v>0</v>
      </c>
      <c r="M3169">
        <f>'Previous Trades Import_OMS Quer'!M3169</f>
        <v>0</v>
      </c>
      <c r="N3169">
        <f>'Previous Trades Import_OMS Quer'!N3169</f>
        <v>0</v>
      </c>
      <c r="O3169" t="str">
        <f>CLEAN('Previous Trades Import_OMS Quer'!O3169)</f>
        <v/>
      </c>
      <c r="Q3169" s="25">
        <f t="shared" si="98"/>
        <v>0</v>
      </c>
      <c r="R3169" s="25" t="e">
        <f>VLOOKUP(O3169,'Currency Balance'!$O$3:$Q$32,3,0)</f>
        <v>#N/A</v>
      </c>
      <c r="S3169" t="e">
        <f t="shared" si="99"/>
        <v>#N/A</v>
      </c>
    </row>
    <row r="3170" spans="1:19">
      <c r="A3170">
        <f>'Previous Trades Import_OMS Quer'!A3170</f>
        <v>0</v>
      </c>
      <c r="B3170">
        <f>'Previous Trades Import_OMS Quer'!B3170</f>
        <v>0</v>
      </c>
      <c r="C3170" s="22">
        <f>'Previous Trades Import_OMS Quer'!C3170</f>
        <v>0</v>
      </c>
      <c r="D3170">
        <f>'Previous Trades Import_OMS Quer'!D3170</f>
        <v>0</v>
      </c>
      <c r="E3170" s="22">
        <f>'Previous Trades Import_OMS Quer'!E3170</f>
        <v>0</v>
      </c>
      <c r="F3170">
        <f>'Previous Trades Import_OMS Quer'!F3170</f>
        <v>0</v>
      </c>
      <c r="G3170">
        <f>'Previous Trades Import_OMS Quer'!G3170</f>
        <v>0</v>
      </c>
      <c r="H3170">
        <f>'Previous Trades Import_OMS Quer'!H3170</f>
        <v>0</v>
      </c>
      <c r="I3170">
        <f>'Previous Trades Import_OMS Quer'!I3170</f>
        <v>0</v>
      </c>
      <c r="J3170">
        <f>'Previous Trades Import_OMS Quer'!J3170</f>
        <v>0</v>
      </c>
      <c r="K3170">
        <f>'Previous Trades Import_OMS Quer'!K3170</f>
        <v>0</v>
      </c>
      <c r="L3170">
        <f>'Previous Trades Import_OMS Quer'!L3170</f>
        <v>0</v>
      </c>
      <c r="M3170">
        <f>'Previous Trades Import_OMS Quer'!M3170</f>
        <v>0</v>
      </c>
      <c r="N3170">
        <f>'Previous Trades Import_OMS Quer'!N3170</f>
        <v>0</v>
      </c>
      <c r="O3170" t="str">
        <f>CLEAN('Previous Trades Import_OMS Quer'!O3170)</f>
        <v/>
      </c>
      <c r="Q3170" s="25">
        <f t="shared" si="98"/>
        <v>0</v>
      </c>
      <c r="R3170" s="25" t="e">
        <f>VLOOKUP(O3170,'Currency Balance'!$O$3:$Q$32,3,0)</f>
        <v>#N/A</v>
      </c>
      <c r="S3170" t="e">
        <f t="shared" si="99"/>
        <v>#N/A</v>
      </c>
    </row>
    <row r="3171" spans="1:19">
      <c r="A3171">
        <f>'Previous Trades Import_OMS Quer'!A3171</f>
        <v>0</v>
      </c>
      <c r="B3171">
        <f>'Previous Trades Import_OMS Quer'!B3171</f>
        <v>0</v>
      </c>
      <c r="C3171" s="22">
        <f>'Previous Trades Import_OMS Quer'!C3171</f>
        <v>0</v>
      </c>
      <c r="D3171">
        <f>'Previous Trades Import_OMS Quer'!D3171</f>
        <v>0</v>
      </c>
      <c r="E3171" s="22">
        <f>'Previous Trades Import_OMS Quer'!E3171</f>
        <v>0</v>
      </c>
      <c r="F3171">
        <f>'Previous Trades Import_OMS Quer'!F3171</f>
        <v>0</v>
      </c>
      <c r="G3171">
        <f>'Previous Trades Import_OMS Quer'!G3171</f>
        <v>0</v>
      </c>
      <c r="H3171">
        <f>'Previous Trades Import_OMS Quer'!H3171</f>
        <v>0</v>
      </c>
      <c r="I3171">
        <f>'Previous Trades Import_OMS Quer'!I3171</f>
        <v>0</v>
      </c>
      <c r="J3171">
        <f>'Previous Trades Import_OMS Quer'!J3171</f>
        <v>0</v>
      </c>
      <c r="K3171">
        <f>'Previous Trades Import_OMS Quer'!K3171</f>
        <v>0</v>
      </c>
      <c r="L3171">
        <f>'Previous Trades Import_OMS Quer'!L3171</f>
        <v>0</v>
      </c>
      <c r="M3171">
        <f>'Previous Trades Import_OMS Quer'!M3171</f>
        <v>0</v>
      </c>
      <c r="N3171">
        <f>'Previous Trades Import_OMS Quer'!N3171</f>
        <v>0</v>
      </c>
      <c r="O3171" t="str">
        <f>CLEAN('Previous Trades Import_OMS Quer'!O3171)</f>
        <v/>
      </c>
      <c r="Q3171" s="25">
        <f t="shared" si="98"/>
        <v>0</v>
      </c>
      <c r="R3171" s="25" t="e">
        <f>VLOOKUP(O3171,'Currency Balance'!$O$3:$Q$32,3,0)</f>
        <v>#N/A</v>
      </c>
      <c r="S3171" t="e">
        <f t="shared" si="99"/>
        <v>#N/A</v>
      </c>
    </row>
    <row r="3172" spans="1:19">
      <c r="A3172">
        <f>'Previous Trades Import_OMS Quer'!A3172</f>
        <v>0</v>
      </c>
      <c r="B3172">
        <f>'Previous Trades Import_OMS Quer'!B3172</f>
        <v>0</v>
      </c>
      <c r="C3172" s="22">
        <f>'Previous Trades Import_OMS Quer'!C3172</f>
        <v>0</v>
      </c>
      <c r="D3172">
        <f>'Previous Trades Import_OMS Quer'!D3172</f>
        <v>0</v>
      </c>
      <c r="E3172" s="22">
        <f>'Previous Trades Import_OMS Quer'!E3172</f>
        <v>0</v>
      </c>
      <c r="F3172">
        <f>'Previous Trades Import_OMS Quer'!F3172</f>
        <v>0</v>
      </c>
      <c r="G3172">
        <f>'Previous Trades Import_OMS Quer'!G3172</f>
        <v>0</v>
      </c>
      <c r="H3172">
        <f>'Previous Trades Import_OMS Quer'!H3172</f>
        <v>0</v>
      </c>
      <c r="I3172">
        <f>'Previous Trades Import_OMS Quer'!I3172</f>
        <v>0</v>
      </c>
      <c r="J3172">
        <f>'Previous Trades Import_OMS Quer'!J3172</f>
        <v>0</v>
      </c>
      <c r="K3172">
        <f>'Previous Trades Import_OMS Quer'!K3172</f>
        <v>0</v>
      </c>
      <c r="L3172">
        <f>'Previous Trades Import_OMS Quer'!L3172</f>
        <v>0</v>
      </c>
      <c r="M3172">
        <f>'Previous Trades Import_OMS Quer'!M3172</f>
        <v>0</v>
      </c>
      <c r="N3172">
        <f>'Previous Trades Import_OMS Quer'!N3172</f>
        <v>0</v>
      </c>
      <c r="O3172" t="str">
        <f>CLEAN('Previous Trades Import_OMS Quer'!O3172)</f>
        <v/>
      </c>
      <c r="Q3172" s="25">
        <f t="shared" si="98"/>
        <v>0</v>
      </c>
      <c r="R3172" s="25" t="e">
        <f>VLOOKUP(O3172,'Currency Balance'!$O$3:$Q$32,3,0)</f>
        <v>#N/A</v>
      </c>
      <c r="S3172" t="e">
        <f t="shared" si="99"/>
        <v>#N/A</v>
      </c>
    </row>
    <row r="3173" spans="1:19">
      <c r="A3173">
        <f>'Previous Trades Import_OMS Quer'!A3173</f>
        <v>0</v>
      </c>
      <c r="B3173">
        <f>'Previous Trades Import_OMS Quer'!B3173</f>
        <v>0</v>
      </c>
      <c r="C3173" s="22">
        <f>'Previous Trades Import_OMS Quer'!C3173</f>
        <v>0</v>
      </c>
      <c r="D3173">
        <f>'Previous Trades Import_OMS Quer'!D3173</f>
        <v>0</v>
      </c>
      <c r="E3173" s="22">
        <f>'Previous Trades Import_OMS Quer'!E3173</f>
        <v>0</v>
      </c>
      <c r="F3173">
        <f>'Previous Trades Import_OMS Quer'!F3173</f>
        <v>0</v>
      </c>
      <c r="G3173">
        <f>'Previous Trades Import_OMS Quer'!G3173</f>
        <v>0</v>
      </c>
      <c r="H3173">
        <f>'Previous Trades Import_OMS Quer'!H3173</f>
        <v>0</v>
      </c>
      <c r="I3173">
        <f>'Previous Trades Import_OMS Quer'!I3173</f>
        <v>0</v>
      </c>
      <c r="J3173">
        <f>'Previous Trades Import_OMS Quer'!J3173</f>
        <v>0</v>
      </c>
      <c r="K3173">
        <f>'Previous Trades Import_OMS Quer'!K3173</f>
        <v>0</v>
      </c>
      <c r="L3173">
        <f>'Previous Trades Import_OMS Quer'!L3173</f>
        <v>0</v>
      </c>
      <c r="M3173">
        <f>'Previous Trades Import_OMS Quer'!M3173</f>
        <v>0</v>
      </c>
      <c r="N3173">
        <f>'Previous Trades Import_OMS Quer'!N3173</f>
        <v>0</v>
      </c>
      <c r="O3173" t="str">
        <f>CLEAN('Previous Trades Import_OMS Quer'!O3173)</f>
        <v/>
      </c>
      <c r="Q3173" s="25">
        <f t="shared" si="98"/>
        <v>0</v>
      </c>
      <c r="R3173" s="25" t="e">
        <f>VLOOKUP(O3173,'Currency Balance'!$O$3:$Q$32,3,0)</f>
        <v>#N/A</v>
      </c>
      <c r="S3173" t="e">
        <f t="shared" si="99"/>
        <v>#N/A</v>
      </c>
    </row>
    <row r="3174" spans="1:19">
      <c r="A3174">
        <f>'Previous Trades Import_OMS Quer'!A3174</f>
        <v>0</v>
      </c>
      <c r="B3174">
        <f>'Previous Trades Import_OMS Quer'!B3174</f>
        <v>0</v>
      </c>
      <c r="C3174" s="22">
        <f>'Previous Trades Import_OMS Quer'!C3174</f>
        <v>0</v>
      </c>
      <c r="D3174">
        <f>'Previous Trades Import_OMS Quer'!D3174</f>
        <v>0</v>
      </c>
      <c r="E3174" s="22">
        <f>'Previous Trades Import_OMS Quer'!E3174</f>
        <v>0</v>
      </c>
      <c r="F3174">
        <f>'Previous Trades Import_OMS Quer'!F3174</f>
        <v>0</v>
      </c>
      <c r="G3174">
        <f>'Previous Trades Import_OMS Quer'!G3174</f>
        <v>0</v>
      </c>
      <c r="H3174">
        <f>'Previous Trades Import_OMS Quer'!H3174</f>
        <v>0</v>
      </c>
      <c r="I3174">
        <f>'Previous Trades Import_OMS Quer'!I3174</f>
        <v>0</v>
      </c>
      <c r="J3174">
        <f>'Previous Trades Import_OMS Quer'!J3174</f>
        <v>0</v>
      </c>
      <c r="K3174">
        <f>'Previous Trades Import_OMS Quer'!K3174</f>
        <v>0</v>
      </c>
      <c r="L3174">
        <f>'Previous Trades Import_OMS Quer'!L3174</f>
        <v>0</v>
      </c>
      <c r="M3174">
        <f>'Previous Trades Import_OMS Quer'!M3174</f>
        <v>0</v>
      </c>
      <c r="N3174">
        <f>'Previous Trades Import_OMS Quer'!N3174</f>
        <v>0</v>
      </c>
      <c r="O3174" t="str">
        <f>CLEAN('Previous Trades Import_OMS Quer'!O3174)</f>
        <v/>
      </c>
      <c r="Q3174" s="25">
        <f t="shared" si="98"/>
        <v>0</v>
      </c>
      <c r="R3174" s="25" t="e">
        <f>VLOOKUP(O3174,'Currency Balance'!$O$3:$Q$32,3,0)</f>
        <v>#N/A</v>
      </c>
      <c r="S3174" t="e">
        <f t="shared" si="99"/>
        <v>#N/A</v>
      </c>
    </row>
    <row r="3175" spans="1:19">
      <c r="A3175">
        <f>'Previous Trades Import_OMS Quer'!A3175</f>
        <v>0</v>
      </c>
      <c r="B3175">
        <f>'Previous Trades Import_OMS Quer'!B3175</f>
        <v>0</v>
      </c>
      <c r="C3175" s="22">
        <f>'Previous Trades Import_OMS Quer'!C3175</f>
        <v>0</v>
      </c>
      <c r="D3175">
        <f>'Previous Trades Import_OMS Quer'!D3175</f>
        <v>0</v>
      </c>
      <c r="E3175" s="22">
        <f>'Previous Trades Import_OMS Quer'!E3175</f>
        <v>0</v>
      </c>
      <c r="F3175">
        <f>'Previous Trades Import_OMS Quer'!F3175</f>
        <v>0</v>
      </c>
      <c r="G3175">
        <f>'Previous Trades Import_OMS Quer'!G3175</f>
        <v>0</v>
      </c>
      <c r="H3175">
        <f>'Previous Trades Import_OMS Quer'!H3175</f>
        <v>0</v>
      </c>
      <c r="I3175">
        <f>'Previous Trades Import_OMS Quer'!I3175</f>
        <v>0</v>
      </c>
      <c r="J3175">
        <f>'Previous Trades Import_OMS Quer'!J3175</f>
        <v>0</v>
      </c>
      <c r="K3175">
        <f>'Previous Trades Import_OMS Quer'!K3175</f>
        <v>0</v>
      </c>
      <c r="L3175">
        <f>'Previous Trades Import_OMS Quer'!L3175</f>
        <v>0</v>
      </c>
      <c r="M3175">
        <f>'Previous Trades Import_OMS Quer'!M3175</f>
        <v>0</v>
      </c>
      <c r="N3175">
        <f>'Previous Trades Import_OMS Quer'!N3175</f>
        <v>0</v>
      </c>
      <c r="O3175" t="str">
        <f>CLEAN('Previous Trades Import_OMS Quer'!O3175)</f>
        <v/>
      </c>
      <c r="Q3175" s="25">
        <f t="shared" si="98"/>
        <v>0</v>
      </c>
      <c r="R3175" s="25" t="e">
        <f>VLOOKUP(O3175,'Currency Balance'!$O$3:$Q$32,3,0)</f>
        <v>#N/A</v>
      </c>
      <c r="S3175" t="e">
        <f t="shared" si="99"/>
        <v>#N/A</v>
      </c>
    </row>
    <row r="3176" spans="1:19">
      <c r="A3176">
        <f>'Previous Trades Import_OMS Quer'!A3176</f>
        <v>0</v>
      </c>
      <c r="B3176">
        <f>'Previous Trades Import_OMS Quer'!B3176</f>
        <v>0</v>
      </c>
      <c r="C3176" s="22">
        <f>'Previous Trades Import_OMS Quer'!C3176</f>
        <v>0</v>
      </c>
      <c r="D3176">
        <f>'Previous Trades Import_OMS Quer'!D3176</f>
        <v>0</v>
      </c>
      <c r="E3176" s="22">
        <f>'Previous Trades Import_OMS Quer'!E3176</f>
        <v>0</v>
      </c>
      <c r="F3176">
        <f>'Previous Trades Import_OMS Quer'!F3176</f>
        <v>0</v>
      </c>
      <c r="G3176">
        <f>'Previous Trades Import_OMS Quer'!G3176</f>
        <v>0</v>
      </c>
      <c r="H3176">
        <f>'Previous Trades Import_OMS Quer'!H3176</f>
        <v>0</v>
      </c>
      <c r="I3176">
        <f>'Previous Trades Import_OMS Quer'!I3176</f>
        <v>0</v>
      </c>
      <c r="J3176">
        <f>'Previous Trades Import_OMS Quer'!J3176</f>
        <v>0</v>
      </c>
      <c r="K3176">
        <f>'Previous Trades Import_OMS Quer'!K3176</f>
        <v>0</v>
      </c>
      <c r="L3176">
        <f>'Previous Trades Import_OMS Quer'!L3176</f>
        <v>0</v>
      </c>
      <c r="M3176">
        <f>'Previous Trades Import_OMS Quer'!M3176</f>
        <v>0</v>
      </c>
      <c r="N3176">
        <f>'Previous Trades Import_OMS Quer'!N3176</f>
        <v>0</v>
      </c>
      <c r="O3176" t="str">
        <f>CLEAN('Previous Trades Import_OMS Quer'!O3176)</f>
        <v/>
      </c>
      <c r="Q3176" s="25">
        <f t="shared" si="98"/>
        <v>0</v>
      </c>
      <c r="R3176" s="25" t="e">
        <f>VLOOKUP(O3176,'Currency Balance'!$O$3:$Q$32,3,0)</f>
        <v>#N/A</v>
      </c>
      <c r="S3176" t="e">
        <f t="shared" si="99"/>
        <v>#N/A</v>
      </c>
    </row>
    <row r="3177" spans="1:19">
      <c r="A3177">
        <f>'Previous Trades Import_OMS Quer'!A3177</f>
        <v>0</v>
      </c>
      <c r="B3177">
        <f>'Previous Trades Import_OMS Quer'!B3177</f>
        <v>0</v>
      </c>
      <c r="C3177" s="22">
        <f>'Previous Trades Import_OMS Quer'!C3177</f>
        <v>0</v>
      </c>
      <c r="D3177">
        <f>'Previous Trades Import_OMS Quer'!D3177</f>
        <v>0</v>
      </c>
      <c r="E3177" s="22">
        <f>'Previous Trades Import_OMS Quer'!E3177</f>
        <v>0</v>
      </c>
      <c r="F3177">
        <f>'Previous Trades Import_OMS Quer'!F3177</f>
        <v>0</v>
      </c>
      <c r="G3177">
        <f>'Previous Trades Import_OMS Quer'!G3177</f>
        <v>0</v>
      </c>
      <c r="H3177">
        <f>'Previous Trades Import_OMS Quer'!H3177</f>
        <v>0</v>
      </c>
      <c r="I3177">
        <f>'Previous Trades Import_OMS Quer'!I3177</f>
        <v>0</v>
      </c>
      <c r="J3177">
        <f>'Previous Trades Import_OMS Quer'!J3177</f>
        <v>0</v>
      </c>
      <c r="K3177">
        <f>'Previous Trades Import_OMS Quer'!K3177</f>
        <v>0</v>
      </c>
      <c r="L3177">
        <f>'Previous Trades Import_OMS Quer'!L3177</f>
        <v>0</v>
      </c>
      <c r="M3177">
        <f>'Previous Trades Import_OMS Quer'!M3177</f>
        <v>0</v>
      </c>
      <c r="N3177">
        <f>'Previous Trades Import_OMS Quer'!N3177</f>
        <v>0</v>
      </c>
      <c r="O3177" t="str">
        <f>CLEAN('Previous Trades Import_OMS Quer'!O3177)</f>
        <v/>
      </c>
      <c r="Q3177" s="25">
        <f t="shared" si="98"/>
        <v>0</v>
      </c>
      <c r="R3177" s="25" t="e">
        <f>VLOOKUP(O3177,'Currency Balance'!$O$3:$Q$32,3,0)</f>
        <v>#N/A</v>
      </c>
      <c r="S3177" t="e">
        <f t="shared" si="99"/>
        <v>#N/A</v>
      </c>
    </row>
    <row r="3178" spans="1:19">
      <c r="A3178">
        <f>'Previous Trades Import_OMS Quer'!A3178</f>
        <v>0</v>
      </c>
      <c r="B3178">
        <f>'Previous Trades Import_OMS Quer'!B3178</f>
        <v>0</v>
      </c>
      <c r="C3178" s="22">
        <f>'Previous Trades Import_OMS Quer'!C3178</f>
        <v>0</v>
      </c>
      <c r="D3178">
        <f>'Previous Trades Import_OMS Quer'!D3178</f>
        <v>0</v>
      </c>
      <c r="E3178" s="22">
        <f>'Previous Trades Import_OMS Quer'!E3178</f>
        <v>0</v>
      </c>
      <c r="F3178">
        <f>'Previous Trades Import_OMS Quer'!F3178</f>
        <v>0</v>
      </c>
      <c r="G3178">
        <f>'Previous Trades Import_OMS Quer'!G3178</f>
        <v>0</v>
      </c>
      <c r="H3178">
        <f>'Previous Trades Import_OMS Quer'!H3178</f>
        <v>0</v>
      </c>
      <c r="I3178">
        <f>'Previous Trades Import_OMS Quer'!I3178</f>
        <v>0</v>
      </c>
      <c r="J3178">
        <f>'Previous Trades Import_OMS Quer'!J3178</f>
        <v>0</v>
      </c>
      <c r="K3178">
        <f>'Previous Trades Import_OMS Quer'!K3178</f>
        <v>0</v>
      </c>
      <c r="L3178">
        <f>'Previous Trades Import_OMS Quer'!L3178</f>
        <v>0</v>
      </c>
      <c r="M3178">
        <f>'Previous Trades Import_OMS Quer'!M3178</f>
        <v>0</v>
      </c>
      <c r="N3178">
        <f>'Previous Trades Import_OMS Quer'!N3178</f>
        <v>0</v>
      </c>
      <c r="O3178" t="str">
        <f>CLEAN('Previous Trades Import_OMS Quer'!O3178)</f>
        <v/>
      </c>
      <c r="Q3178" s="25">
        <f t="shared" si="98"/>
        <v>0</v>
      </c>
      <c r="R3178" s="25" t="e">
        <f>VLOOKUP(O3178,'Currency Balance'!$O$3:$Q$32,3,0)</f>
        <v>#N/A</v>
      </c>
      <c r="S3178" t="e">
        <f t="shared" si="99"/>
        <v>#N/A</v>
      </c>
    </row>
    <row r="3179" spans="1:19">
      <c r="A3179">
        <f>'Previous Trades Import_OMS Quer'!A3179</f>
        <v>0</v>
      </c>
      <c r="B3179">
        <f>'Previous Trades Import_OMS Quer'!B3179</f>
        <v>0</v>
      </c>
      <c r="C3179" s="22">
        <f>'Previous Trades Import_OMS Quer'!C3179</f>
        <v>0</v>
      </c>
      <c r="D3179">
        <f>'Previous Trades Import_OMS Quer'!D3179</f>
        <v>0</v>
      </c>
      <c r="E3179" s="22">
        <f>'Previous Trades Import_OMS Quer'!E3179</f>
        <v>0</v>
      </c>
      <c r="F3179">
        <f>'Previous Trades Import_OMS Quer'!F3179</f>
        <v>0</v>
      </c>
      <c r="G3179">
        <f>'Previous Trades Import_OMS Quer'!G3179</f>
        <v>0</v>
      </c>
      <c r="H3179">
        <f>'Previous Trades Import_OMS Quer'!H3179</f>
        <v>0</v>
      </c>
      <c r="I3179">
        <f>'Previous Trades Import_OMS Quer'!I3179</f>
        <v>0</v>
      </c>
      <c r="J3179">
        <f>'Previous Trades Import_OMS Quer'!J3179</f>
        <v>0</v>
      </c>
      <c r="K3179">
        <f>'Previous Trades Import_OMS Quer'!K3179</f>
        <v>0</v>
      </c>
      <c r="L3179">
        <f>'Previous Trades Import_OMS Quer'!L3179</f>
        <v>0</v>
      </c>
      <c r="M3179">
        <f>'Previous Trades Import_OMS Quer'!M3179</f>
        <v>0</v>
      </c>
      <c r="N3179">
        <f>'Previous Trades Import_OMS Quer'!N3179</f>
        <v>0</v>
      </c>
      <c r="O3179" t="str">
        <f>CLEAN('Previous Trades Import_OMS Quer'!O3179)</f>
        <v/>
      </c>
      <c r="Q3179" s="25">
        <f t="shared" si="98"/>
        <v>0</v>
      </c>
      <c r="R3179" s="25" t="e">
        <f>VLOOKUP(O3179,'Currency Balance'!$O$3:$Q$32,3,0)</f>
        <v>#N/A</v>
      </c>
      <c r="S3179" t="e">
        <f t="shared" si="99"/>
        <v>#N/A</v>
      </c>
    </row>
    <row r="3180" spans="1:19">
      <c r="A3180">
        <f>'Previous Trades Import_OMS Quer'!A3180</f>
        <v>0</v>
      </c>
      <c r="B3180">
        <f>'Previous Trades Import_OMS Quer'!B3180</f>
        <v>0</v>
      </c>
      <c r="C3180" s="22">
        <f>'Previous Trades Import_OMS Quer'!C3180</f>
        <v>0</v>
      </c>
      <c r="D3180">
        <f>'Previous Trades Import_OMS Quer'!D3180</f>
        <v>0</v>
      </c>
      <c r="E3180" s="22">
        <f>'Previous Trades Import_OMS Quer'!E3180</f>
        <v>0</v>
      </c>
      <c r="F3180">
        <f>'Previous Trades Import_OMS Quer'!F3180</f>
        <v>0</v>
      </c>
      <c r="G3180">
        <f>'Previous Trades Import_OMS Quer'!G3180</f>
        <v>0</v>
      </c>
      <c r="H3180">
        <f>'Previous Trades Import_OMS Quer'!H3180</f>
        <v>0</v>
      </c>
      <c r="I3180">
        <f>'Previous Trades Import_OMS Quer'!I3180</f>
        <v>0</v>
      </c>
      <c r="J3180">
        <f>'Previous Trades Import_OMS Quer'!J3180</f>
        <v>0</v>
      </c>
      <c r="K3180">
        <f>'Previous Trades Import_OMS Quer'!K3180</f>
        <v>0</v>
      </c>
      <c r="L3180">
        <f>'Previous Trades Import_OMS Quer'!L3180</f>
        <v>0</v>
      </c>
      <c r="M3180">
        <f>'Previous Trades Import_OMS Quer'!M3180</f>
        <v>0</v>
      </c>
      <c r="N3180">
        <f>'Previous Trades Import_OMS Quer'!N3180</f>
        <v>0</v>
      </c>
      <c r="O3180" t="str">
        <f>CLEAN('Previous Trades Import_OMS Quer'!O3180)</f>
        <v/>
      </c>
      <c r="Q3180" s="25">
        <f t="shared" si="98"/>
        <v>0</v>
      </c>
      <c r="R3180" s="25" t="e">
        <f>VLOOKUP(O3180,'Currency Balance'!$O$3:$Q$32,3,0)</f>
        <v>#N/A</v>
      </c>
      <c r="S3180" t="e">
        <f t="shared" si="99"/>
        <v>#N/A</v>
      </c>
    </row>
    <row r="3181" spans="1:19">
      <c r="A3181">
        <f>'Previous Trades Import_OMS Quer'!A3181</f>
        <v>0</v>
      </c>
      <c r="B3181">
        <f>'Previous Trades Import_OMS Quer'!B3181</f>
        <v>0</v>
      </c>
      <c r="C3181" s="22">
        <f>'Previous Trades Import_OMS Quer'!C3181</f>
        <v>0</v>
      </c>
      <c r="D3181">
        <f>'Previous Trades Import_OMS Quer'!D3181</f>
        <v>0</v>
      </c>
      <c r="E3181" s="22">
        <f>'Previous Trades Import_OMS Quer'!E3181</f>
        <v>0</v>
      </c>
      <c r="F3181">
        <f>'Previous Trades Import_OMS Quer'!F3181</f>
        <v>0</v>
      </c>
      <c r="G3181">
        <f>'Previous Trades Import_OMS Quer'!G3181</f>
        <v>0</v>
      </c>
      <c r="H3181">
        <f>'Previous Trades Import_OMS Quer'!H3181</f>
        <v>0</v>
      </c>
      <c r="I3181">
        <f>'Previous Trades Import_OMS Quer'!I3181</f>
        <v>0</v>
      </c>
      <c r="J3181">
        <f>'Previous Trades Import_OMS Quer'!J3181</f>
        <v>0</v>
      </c>
      <c r="K3181">
        <f>'Previous Trades Import_OMS Quer'!K3181</f>
        <v>0</v>
      </c>
      <c r="L3181">
        <f>'Previous Trades Import_OMS Quer'!L3181</f>
        <v>0</v>
      </c>
      <c r="M3181">
        <f>'Previous Trades Import_OMS Quer'!M3181</f>
        <v>0</v>
      </c>
      <c r="N3181">
        <f>'Previous Trades Import_OMS Quer'!N3181</f>
        <v>0</v>
      </c>
      <c r="O3181" t="str">
        <f>CLEAN('Previous Trades Import_OMS Quer'!O3181)</f>
        <v/>
      </c>
      <c r="Q3181" s="25">
        <f t="shared" si="98"/>
        <v>0</v>
      </c>
      <c r="R3181" s="25" t="e">
        <f>VLOOKUP(O3181,'Currency Balance'!$O$3:$Q$32,3,0)</f>
        <v>#N/A</v>
      </c>
      <c r="S3181" t="e">
        <f t="shared" si="99"/>
        <v>#N/A</v>
      </c>
    </row>
    <row r="3182" spans="1:19">
      <c r="A3182">
        <f>'Previous Trades Import_OMS Quer'!A3182</f>
        <v>0</v>
      </c>
      <c r="B3182">
        <f>'Previous Trades Import_OMS Quer'!B3182</f>
        <v>0</v>
      </c>
      <c r="C3182" s="22">
        <f>'Previous Trades Import_OMS Quer'!C3182</f>
        <v>0</v>
      </c>
      <c r="D3182">
        <f>'Previous Trades Import_OMS Quer'!D3182</f>
        <v>0</v>
      </c>
      <c r="E3182" s="22">
        <f>'Previous Trades Import_OMS Quer'!E3182</f>
        <v>0</v>
      </c>
      <c r="F3182">
        <f>'Previous Trades Import_OMS Quer'!F3182</f>
        <v>0</v>
      </c>
      <c r="G3182">
        <f>'Previous Trades Import_OMS Quer'!G3182</f>
        <v>0</v>
      </c>
      <c r="H3182">
        <f>'Previous Trades Import_OMS Quer'!H3182</f>
        <v>0</v>
      </c>
      <c r="I3182">
        <f>'Previous Trades Import_OMS Quer'!I3182</f>
        <v>0</v>
      </c>
      <c r="J3182">
        <f>'Previous Trades Import_OMS Quer'!J3182</f>
        <v>0</v>
      </c>
      <c r="K3182">
        <f>'Previous Trades Import_OMS Quer'!K3182</f>
        <v>0</v>
      </c>
      <c r="L3182">
        <f>'Previous Trades Import_OMS Quer'!L3182</f>
        <v>0</v>
      </c>
      <c r="M3182">
        <f>'Previous Trades Import_OMS Quer'!M3182</f>
        <v>0</v>
      </c>
      <c r="N3182">
        <f>'Previous Trades Import_OMS Quer'!N3182</f>
        <v>0</v>
      </c>
      <c r="O3182" t="str">
        <f>CLEAN('Previous Trades Import_OMS Quer'!O3182)</f>
        <v/>
      </c>
      <c r="Q3182" s="25">
        <f t="shared" si="98"/>
        <v>0</v>
      </c>
      <c r="R3182" s="25" t="e">
        <f>VLOOKUP(O3182,'Currency Balance'!$O$3:$Q$32,3,0)</f>
        <v>#N/A</v>
      </c>
      <c r="S3182" t="e">
        <f t="shared" si="99"/>
        <v>#N/A</v>
      </c>
    </row>
    <row r="3183" spans="1:19">
      <c r="A3183">
        <f>'Previous Trades Import_OMS Quer'!A3183</f>
        <v>0</v>
      </c>
      <c r="B3183">
        <f>'Previous Trades Import_OMS Quer'!B3183</f>
        <v>0</v>
      </c>
      <c r="C3183" s="22">
        <f>'Previous Trades Import_OMS Quer'!C3183</f>
        <v>0</v>
      </c>
      <c r="D3183">
        <f>'Previous Trades Import_OMS Quer'!D3183</f>
        <v>0</v>
      </c>
      <c r="E3183" s="22">
        <f>'Previous Trades Import_OMS Quer'!E3183</f>
        <v>0</v>
      </c>
      <c r="F3183">
        <f>'Previous Trades Import_OMS Quer'!F3183</f>
        <v>0</v>
      </c>
      <c r="G3183">
        <f>'Previous Trades Import_OMS Quer'!G3183</f>
        <v>0</v>
      </c>
      <c r="H3183">
        <f>'Previous Trades Import_OMS Quer'!H3183</f>
        <v>0</v>
      </c>
      <c r="I3183">
        <f>'Previous Trades Import_OMS Quer'!I3183</f>
        <v>0</v>
      </c>
      <c r="J3183">
        <f>'Previous Trades Import_OMS Quer'!J3183</f>
        <v>0</v>
      </c>
      <c r="K3183">
        <f>'Previous Trades Import_OMS Quer'!K3183</f>
        <v>0</v>
      </c>
      <c r="L3183">
        <f>'Previous Trades Import_OMS Quer'!L3183</f>
        <v>0</v>
      </c>
      <c r="M3183">
        <f>'Previous Trades Import_OMS Quer'!M3183</f>
        <v>0</v>
      </c>
      <c r="N3183">
        <f>'Previous Trades Import_OMS Quer'!N3183</f>
        <v>0</v>
      </c>
      <c r="O3183" t="str">
        <f>CLEAN('Previous Trades Import_OMS Quer'!O3183)</f>
        <v/>
      </c>
      <c r="Q3183" s="25">
        <f t="shared" si="98"/>
        <v>0</v>
      </c>
      <c r="R3183" s="25" t="e">
        <f>VLOOKUP(O3183,'Currency Balance'!$O$3:$Q$32,3,0)</f>
        <v>#N/A</v>
      </c>
      <c r="S3183" t="e">
        <f t="shared" si="99"/>
        <v>#N/A</v>
      </c>
    </row>
    <row r="3184" spans="1:19">
      <c r="A3184">
        <f>'Previous Trades Import_OMS Quer'!A3184</f>
        <v>0</v>
      </c>
      <c r="B3184">
        <f>'Previous Trades Import_OMS Quer'!B3184</f>
        <v>0</v>
      </c>
      <c r="C3184" s="22">
        <f>'Previous Trades Import_OMS Quer'!C3184</f>
        <v>0</v>
      </c>
      <c r="D3184">
        <f>'Previous Trades Import_OMS Quer'!D3184</f>
        <v>0</v>
      </c>
      <c r="E3184" s="22">
        <f>'Previous Trades Import_OMS Quer'!E3184</f>
        <v>0</v>
      </c>
      <c r="F3184">
        <f>'Previous Trades Import_OMS Quer'!F3184</f>
        <v>0</v>
      </c>
      <c r="G3184">
        <f>'Previous Trades Import_OMS Quer'!G3184</f>
        <v>0</v>
      </c>
      <c r="H3184">
        <f>'Previous Trades Import_OMS Quer'!H3184</f>
        <v>0</v>
      </c>
      <c r="I3184">
        <f>'Previous Trades Import_OMS Quer'!I3184</f>
        <v>0</v>
      </c>
      <c r="J3184">
        <f>'Previous Trades Import_OMS Quer'!J3184</f>
        <v>0</v>
      </c>
      <c r="K3184">
        <f>'Previous Trades Import_OMS Quer'!K3184</f>
        <v>0</v>
      </c>
      <c r="L3184">
        <f>'Previous Trades Import_OMS Quer'!L3184</f>
        <v>0</v>
      </c>
      <c r="M3184">
        <f>'Previous Trades Import_OMS Quer'!M3184</f>
        <v>0</v>
      </c>
      <c r="N3184">
        <f>'Previous Trades Import_OMS Quer'!N3184</f>
        <v>0</v>
      </c>
      <c r="O3184" t="str">
        <f>CLEAN('Previous Trades Import_OMS Quer'!O3184)</f>
        <v/>
      </c>
      <c r="Q3184" s="25">
        <f t="shared" si="98"/>
        <v>0</v>
      </c>
      <c r="R3184" s="25" t="e">
        <f>VLOOKUP(O3184,'Currency Balance'!$O$3:$Q$32,3,0)</f>
        <v>#N/A</v>
      </c>
      <c r="S3184" t="e">
        <f t="shared" si="99"/>
        <v>#N/A</v>
      </c>
    </row>
    <row r="3185" spans="1:19">
      <c r="A3185">
        <f>'Previous Trades Import_OMS Quer'!A3185</f>
        <v>0</v>
      </c>
      <c r="B3185">
        <f>'Previous Trades Import_OMS Quer'!B3185</f>
        <v>0</v>
      </c>
      <c r="C3185" s="22">
        <f>'Previous Trades Import_OMS Quer'!C3185</f>
        <v>0</v>
      </c>
      <c r="D3185">
        <f>'Previous Trades Import_OMS Quer'!D3185</f>
        <v>0</v>
      </c>
      <c r="E3185" s="22">
        <f>'Previous Trades Import_OMS Quer'!E3185</f>
        <v>0</v>
      </c>
      <c r="F3185">
        <f>'Previous Trades Import_OMS Quer'!F3185</f>
        <v>0</v>
      </c>
      <c r="G3185">
        <f>'Previous Trades Import_OMS Quer'!G3185</f>
        <v>0</v>
      </c>
      <c r="H3185">
        <f>'Previous Trades Import_OMS Quer'!H3185</f>
        <v>0</v>
      </c>
      <c r="I3185">
        <f>'Previous Trades Import_OMS Quer'!I3185</f>
        <v>0</v>
      </c>
      <c r="J3185">
        <f>'Previous Trades Import_OMS Quer'!J3185</f>
        <v>0</v>
      </c>
      <c r="K3185">
        <f>'Previous Trades Import_OMS Quer'!K3185</f>
        <v>0</v>
      </c>
      <c r="L3185">
        <f>'Previous Trades Import_OMS Quer'!L3185</f>
        <v>0</v>
      </c>
      <c r="M3185">
        <f>'Previous Trades Import_OMS Quer'!M3185</f>
        <v>0</v>
      </c>
      <c r="N3185">
        <f>'Previous Trades Import_OMS Quer'!N3185</f>
        <v>0</v>
      </c>
      <c r="O3185" t="str">
        <f>CLEAN('Previous Trades Import_OMS Quer'!O3185)</f>
        <v/>
      </c>
      <c r="Q3185" s="25">
        <f t="shared" si="98"/>
        <v>0</v>
      </c>
      <c r="R3185" s="25" t="e">
        <f>VLOOKUP(O3185,'Currency Balance'!$O$3:$Q$32,3,0)</f>
        <v>#N/A</v>
      </c>
      <c r="S3185" t="e">
        <f t="shared" si="99"/>
        <v>#N/A</v>
      </c>
    </row>
    <row r="3186" spans="1:19">
      <c r="A3186">
        <f>'Previous Trades Import_OMS Quer'!A3186</f>
        <v>0</v>
      </c>
      <c r="B3186">
        <f>'Previous Trades Import_OMS Quer'!B3186</f>
        <v>0</v>
      </c>
      <c r="C3186" s="22">
        <f>'Previous Trades Import_OMS Quer'!C3186</f>
        <v>0</v>
      </c>
      <c r="D3186">
        <f>'Previous Trades Import_OMS Quer'!D3186</f>
        <v>0</v>
      </c>
      <c r="E3186" s="22">
        <f>'Previous Trades Import_OMS Quer'!E3186</f>
        <v>0</v>
      </c>
      <c r="F3186">
        <f>'Previous Trades Import_OMS Quer'!F3186</f>
        <v>0</v>
      </c>
      <c r="G3186">
        <f>'Previous Trades Import_OMS Quer'!G3186</f>
        <v>0</v>
      </c>
      <c r="H3186">
        <f>'Previous Trades Import_OMS Quer'!H3186</f>
        <v>0</v>
      </c>
      <c r="I3186">
        <f>'Previous Trades Import_OMS Quer'!I3186</f>
        <v>0</v>
      </c>
      <c r="J3186">
        <f>'Previous Trades Import_OMS Quer'!J3186</f>
        <v>0</v>
      </c>
      <c r="K3186">
        <f>'Previous Trades Import_OMS Quer'!K3186</f>
        <v>0</v>
      </c>
      <c r="L3186">
        <f>'Previous Trades Import_OMS Quer'!L3186</f>
        <v>0</v>
      </c>
      <c r="M3186">
        <f>'Previous Trades Import_OMS Quer'!M3186</f>
        <v>0</v>
      </c>
      <c r="N3186">
        <f>'Previous Trades Import_OMS Quer'!N3186</f>
        <v>0</v>
      </c>
      <c r="O3186" t="str">
        <f>CLEAN('Previous Trades Import_OMS Quer'!O3186)</f>
        <v/>
      </c>
      <c r="Q3186" s="25">
        <f t="shared" si="98"/>
        <v>0</v>
      </c>
      <c r="R3186" s="25" t="e">
        <f>VLOOKUP(O3186,'Currency Balance'!$O$3:$Q$32,3,0)</f>
        <v>#N/A</v>
      </c>
      <c r="S3186" t="e">
        <f t="shared" si="99"/>
        <v>#N/A</v>
      </c>
    </row>
    <row r="3187" spans="1:19">
      <c r="A3187">
        <f>'Previous Trades Import_OMS Quer'!A3187</f>
        <v>0</v>
      </c>
      <c r="B3187">
        <f>'Previous Trades Import_OMS Quer'!B3187</f>
        <v>0</v>
      </c>
      <c r="C3187" s="22">
        <f>'Previous Trades Import_OMS Quer'!C3187</f>
        <v>0</v>
      </c>
      <c r="D3187">
        <f>'Previous Trades Import_OMS Quer'!D3187</f>
        <v>0</v>
      </c>
      <c r="E3187" s="22">
        <f>'Previous Trades Import_OMS Quer'!E3187</f>
        <v>0</v>
      </c>
      <c r="F3187">
        <f>'Previous Trades Import_OMS Quer'!F3187</f>
        <v>0</v>
      </c>
      <c r="G3187">
        <f>'Previous Trades Import_OMS Quer'!G3187</f>
        <v>0</v>
      </c>
      <c r="H3187">
        <f>'Previous Trades Import_OMS Quer'!H3187</f>
        <v>0</v>
      </c>
      <c r="I3187">
        <f>'Previous Trades Import_OMS Quer'!I3187</f>
        <v>0</v>
      </c>
      <c r="J3187">
        <f>'Previous Trades Import_OMS Quer'!J3187</f>
        <v>0</v>
      </c>
      <c r="K3187">
        <f>'Previous Trades Import_OMS Quer'!K3187</f>
        <v>0</v>
      </c>
      <c r="L3187">
        <f>'Previous Trades Import_OMS Quer'!L3187</f>
        <v>0</v>
      </c>
      <c r="M3187">
        <f>'Previous Trades Import_OMS Quer'!M3187</f>
        <v>0</v>
      </c>
      <c r="N3187">
        <f>'Previous Trades Import_OMS Quer'!N3187</f>
        <v>0</v>
      </c>
      <c r="O3187" t="str">
        <f>CLEAN('Previous Trades Import_OMS Quer'!O3187)</f>
        <v/>
      </c>
      <c r="Q3187" s="25">
        <f t="shared" si="98"/>
        <v>0</v>
      </c>
      <c r="R3187" s="25" t="e">
        <f>VLOOKUP(O3187,'Currency Balance'!$O$3:$Q$32,3,0)</f>
        <v>#N/A</v>
      </c>
      <c r="S3187" t="e">
        <f t="shared" si="99"/>
        <v>#N/A</v>
      </c>
    </row>
    <row r="3188" spans="1:19">
      <c r="A3188">
        <f>'Previous Trades Import_OMS Quer'!A3188</f>
        <v>0</v>
      </c>
      <c r="B3188">
        <f>'Previous Trades Import_OMS Quer'!B3188</f>
        <v>0</v>
      </c>
      <c r="C3188" s="22">
        <f>'Previous Trades Import_OMS Quer'!C3188</f>
        <v>0</v>
      </c>
      <c r="D3188">
        <f>'Previous Trades Import_OMS Quer'!D3188</f>
        <v>0</v>
      </c>
      <c r="E3188" s="22">
        <f>'Previous Trades Import_OMS Quer'!E3188</f>
        <v>0</v>
      </c>
      <c r="F3188">
        <f>'Previous Trades Import_OMS Quer'!F3188</f>
        <v>0</v>
      </c>
      <c r="G3188">
        <f>'Previous Trades Import_OMS Quer'!G3188</f>
        <v>0</v>
      </c>
      <c r="H3188">
        <f>'Previous Trades Import_OMS Quer'!H3188</f>
        <v>0</v>
      </c>
      <c r="I3188">
        <f>'Previous Trades Import_OMS Quer'!I3188</f>
        <v>0</v>
      </c>
      <c r="J3188">
        <f>'Previous Trades Import_OMS Quer'!J3188</f>
        <v>0</v>
      </c>
      <c r="K3188">
        <f>'Previous Trades Import_OMS Quer'!K3188</f>
        <v>0</v>
      </c>
      <c r="L3188">
        <f>'Previous Trades Import_OMS Quer'!L3188</f>
        <v>0</v>
      </c>
      <c r="M3188">
        <f>'Previous Trades Import_OMS Quer'!M3188</f>
        <v>0</v>
      </c>
      <c r="N3188">
        <f>'Previous Trades Import_OMS Quer'!N3188</f>
        <v>0</v>
      </c>
      <c r="O3188" t="str">
        <f>CLEAN('Previous Trades Import_OMS Quer'!O3188)</f>
        <v/>
      </c>
      <c r="Q3188" s="25">
        <f t="shared" si="98"/>
        <v>0</v>
      </c>
      <c r="R3188" s="25" t="e">
        <f>VLOOKUP(O3188,'Currency Balance'!$O$3:$Q$32,3,0)</f>
        <v>#N/A</v>
      </c>
      <c r="S3188" t="e">
        <f t="shared" si="99"/>
        <v>#N/A</v>
      </c>
    </row>
    <row r="3189" spans="1:19">
      <c r="A3189">
        <f>'Previous Trades Import_OMS Quer'!A3189</f>
        <v>0</v>
      </c>
      <c r="B3189">
        <f>'Previous Trades Import_OMS Quer'!B3189</f>
        <v>0</v>
      </c>
      <c r="C3189" s="22">
        <f>'Previous Trades Import_OMS Quer'!C3189</f>
        <v>0</v>
      </c>
      <c r="D3189">
        <f>'Previous Trades Import_OMS Quer'!D3189</f>
        <v>0</v>
      </c>
      <c r="E3189" s="22">
        <f>'Previous Trades Import_OMS Quer'!E3189</f>
        <v>0</v>
      </c>
      <c r="F3189">
        <f>'Previous Trades Import_OMS Quer'!F3189</f>
        <v>0</v>
      </c>
      <c r="G3189">
        <f>'Previous Trades Import_OMS Quer'!G3189</f>
        <v>0</v>
      </c>
      <c r="H3189">
        <f>'Previous Trades Import_OMS Quer'!H3189</f>
        <v>0</v>
      </c>
      <c r="I3189">
        <f>'Previous Trades Import_OMS Quer'!I3189</f>
        <v>0</v>
      </c>
      <c r="J3189">
        <f>'Previous Trades Import_OMS Quer'!J3189</f>
        <v>0</v>
      </c>
      <c r="K3189">
        <f>'Previous Trades Import_OMS Quer'!K3189</f>
        <v>0</v>
      </c>
      <c r="L3189">
        <f>'Previous Trades Import_OMS Quer'!L3189</f>
        <v>0</v>
      </c>
      <c r="M3189">
        <f>'Previous Trades Import_OMS Quer'!M3189</f>
        <v>0</v>
      </c>
      <c r="N3189">
        <f>'Previous Trades Import_OMS Quer'!N3189</f>
        <v>0</v>
      </c>
      <c r="O3189" t="str">
        <f>CLEAN('Previous Trades Import_OMS Quer'!O3189)</f>
        <v/>
      </c>
      <c r="Q3189" s="25">
        <f t="shared" si="98"/>
        <v>0</v>
      </c>
      <c r="R3189" s="25" t="e">
        <f>VLOOKUP(O3189,'Currency Balance'!$O$3:$Q$32,3,0)</f>
        <v>#N/A</v>
      </c>
      <c r="S3189" t="e">
        <f t="shared" si="99"/>
        <v>#N/A</v>
      </c>
    </row>
    <row r="3190" spans="1:19">
      <c r="A3190">
        <f>'Previous Trades Import_OMS Quer'!A3190</f>
        <v>0</v>
      </c>
      <c r="B3190">
        <f>'Previous Trades Import_OMS Quer'!B3190</f>
        <v>0</v>
      </c>
      <c r="C3190" s="22">
        <f>'Previous Trades Import_OMS Quer'!C3190</f>
        <v>0</v>
      </c>
      <c r="D3190">
        <f>'Previous Trades Import_OMS Quer'!D3190</f>
        <v>0</v>
      </c>
      <c r="E3190" s="22">
        <f>'Previous Trades Import_OMS Quer'!E3190</f>
        <v>0</v>
      </c>
      <c r="F3190">
        <f>'Previous Trades Import_OMS Quer'!F3190</f>
        <v>0</v>
      </c>
      <c r="G3190">
        <f>'Previous Trades Import_OMS Quer'!G3190</f>
        <v>0</v>
      </c>
      <c r="H3190">
        <f>'Previous Trades Import_OMS Quer'!H3190</f>
        <v>0</v>
      </c>
      <c r="I3190">
        <f>'Previous Trades Import_OMS Quer'!I3190</f>
        <v>0</v>
      </c>
      <c r="J3190">
        <f>'Previous Trades Import_OMS Quer'!J3190</f>
        <v>0</v>
      </c>
      <c r="K3190">
        <f>'Previous Trades Import_OMS Quer'!K3190</f>
        <v>0</v>
      </c>
      <c r="L3190">
        <f>'Previous Trades Import_OMS Quer'!L3190</f>
        <v>0</v>
      </c>
      <c r="M3190">
        <f>'Previous Trades Import_OMS Quer'!M3190</f>
        <v>0</v>
      </c>
      <c r="N3190">
        <f>'Previous Trades Import_OMS Quer'!N3190</f>
        <v>0</v>
      </c>
      <c r="O3190" t="str">
        <f>CLEAN('Previous Trades Import_OMS Quer'!O3190)</f>
        <v/>
      </c>
      <c r="Q3190" s="25">
        <f t="shared" si="98"/>
        <v>0</v>
      </c>
      <c r="R3190" s="25" t="e">
        <f>VLOOKUP(O3190,'Currency Balance'!$O$3:$Q$32,3,0)</f>
        <v>#N/A</v>
      </c>
      <c r="S3190" t="e">
        <f t="shared" si="99"/>
        <v>#N/A</v>
      </c>
    </row>
    <row r="3191" spans="1:19">
      <c r="A3191">
        <f>'Previous Trades Import_OMS Quer'!A3191</f>
        <v>0</v>
      </c>
      <c r="B3191">
        <f>'Previous Trades Import_OMS Quer'!B3191</f>
        <v>0</v>
      </c>
      <c r="C3191" s="22">
        <f>'Previous Trades Import_OMS Quer'!C3191</f>
        <v>0</v>
      </c>
      <c r="D3191">
        <f>'Previous Trades Import_OMS Quer'!D3191</f>
        <v>0</v>
      </c>
      <c r="E3191" s="22">
        <f>'Previous Trades Import_OMS Quer'!E3191</f>
        <v>0</v>
      </c>
      <c r="F3191">
        <f>'Previous Trades Import_OMS Quer'!F3191</f>
        <v>0</v>
      </c>
      <c r="G3191">
        <f>'Previous Trades Import_OMS Quer'!G3191</f>
        <v>0</v>
      </c>
      <c r="H3191">
        <f>'Previous Trades Import_OMS Quer'!H3191</f>
        <v>0</v>
      </c>
      <c r="I3191">
        <f>'Previous Trades Import_OMS Quer'!I3191</f>
        <v>0</v>
      </c>
      <c r="J3191">
        <f>'Previous Trades Import_OMS Quer'!J3191</f>
        <v>0</v>
      </c>
      <c r="K3191">
        <f>'Previous Trades Import_OMS Quer'!K3191</f>
        <v>0</v>
      </c>
      <c r="L3191">
        <f>'Previous Trades Import_OMS Quer'!L3191</f>
        <v>0</v>
      </c>
      <c r="M3191">
        <f>'Previous Trades Import_OMS Quer'!M3191</f>
        <v>0</v>
      </c>
      <c r="N3191">
        <f>'Previous Trades Import_OMS Quer'!N3191</f>
        <v>0</v>
      </c>
      <c r="O3191" t="str">
        <f>CLEAN('Previous Trades Import_OMS Quer'!O3191)</f>
        <v/>
      </c>
      <c r="Q3191" s="25">
        <f t="shared" si="98"/>
        <v>0</v>
      </c>
      <c r="R3191" s="25" t="e">
        <f>VLOOKUP(O3191,'Currency Balance'!$O$3:$Q$32,3,0)</f>
        <v>#N/A</v>
      </c>
      <c r="S3191" t="e">
        <f t="shared" si="99"/>
        <v>#N/A</v>
      </c>
    </row>
    <row r="3192" spans="1:19">
      <c r="A3192">
        <f>'Previous Trades Import_OMS Quer'!A3192</f>
        <v>0</v>
      </c>
      <c r="B3192">
        <f>'Previous Trades Import_OMS Quer'!B3192</f>
        <v>0</v>
      </c>
      <c r="C3192" s="22">
        <f>'Previous Trades Import_OMS Quer'!C3192</f>
        <v>0</v>
      </c>
      <c r="D3192">
        <f>'Previous Trades Import_OMS Quer'!D3192</f>
        <v>0</v>
      </c>
      <c r="E3192" s="22">
        <f>'Previous Trades Import_OMS Quer'!E3192</f>
        <v>0</v>
      </c>
      <c r="F3192">
        <f>'Previous Trades Import_OMS Quer'!F3192</f>
        <v>0</v>
      </c>
      <c r="G3192">
        <f>'Previous Trades Import_OMS Quer'!G3192</f>
        <v>0</v>
      </c>
      <c r="H3192">
        <f>'Previous Trades Import_OMS Quer'!H3192</f>
        <v>0</v>
      </c>
      <c r="I3192">
        <f>'Previous Trades Import_OMS Quer'!I3192</f>
        <v>0</v>
      </c>
      <c r="J3192">
        <f>'Previous Trades Import_OMS Quer'!J3192</f>
        <v>0</v>
      </c>
      <c r="K3192">
        <f>'Previous Trades Import_OMS Quer'!K3192</f>
        <v>0</v>
      </c>
      <c r="L3192">
        <f>'Previous Trades Import_OMS Quer'!L3192</f>
        <v>0</v>
      </c>
      <c r="M3192">
        <f>'Previous Trades Import_OMS Quer'!M3192</f>
        <v>0</v>
      </c>
      <c r="N3192">
        <f>'Previous Trades Import_OMS Quer'!N3192</f>
        <v>0</v>
      </c>
      <c r="O3192" t="str">
        <f>CLEAN('Previous Trades Import_OMS Quer'!O3192)</f>
        <v/>
      </c>
      <c r="Q3192" s="25">
        <f t="shared" si="98"/>
        <v>0</v>
      </c>
      <c r="R3192" s="25" t="e">
        <f>VLOOKUP(O3192,'Currency Balance'!$O$3:$Q$32,3,0)</f>
        <v>#N/A</v>
      </c>
      <c r="S3192" t="e">
        <f t="shared" si="99"/>
        <v>#N/A</v>
      </c>
    </row>
    <row r="3193" spans="1:19">
      <c r="A3193">
        <f>'Previous Trades Import_OMS Quer'!A3193</f>
        <v>0</v>
      </c>
      <c r="B3193">
        <f>'Previous Trades Import_OMS Quer'!B3193</f>
        <v>0</v>
      </c>
      <c r="C3193" s="22">
        <f>'Previous Trades Import_OMS Quer'!C3193</f>
        <v>0</v>
      </c>
      <c r="D3193">
        <f>'Previous Trades Import_OMS Quer'!D3193</f>
        <v>0</v>
      </c>
      <c r="E3193" s="22">
        <f>'Previous Trades Import_OMS Quer'!E3193</f>
        <v>0</v>
      </c>
      <c r="F3193">
        <f>'Previous Trades Import_OMS Quer'!F3193</f>
        <v>0</v>
      </c>
      <c r="G3193">
        <f>'Previous Trades Import_OMS Quer'!G3193</f>
        <v>0</v>
      </c>
      <c r="H3193">
        <f>'Previous Trades Import_OMS Quer'!H3193</f>
        <v>0</v>
      </c>
      <c r="I3193">
        <f>'Previous Trades Import_OMS Quer'!I3193</f>
        <v>0</v>
      </c>
      <c r="J3193">
        <f>'Previous Trades Import_OMS Quer'!J3193</f>
        <v>0</v>
      </c>
      <c r="K3193">
        <f>'Previous Trades Import_OMS Quer'!K3193</f>
        <v>0</v>
      </c>
      <c r="L3193">
        <f>'Previous Trades Import_OMS Quer'!L3193</f>
        <v>0</v>
      </c>
      <c r="M3193">
        <f>'Previous Trades Import_OMS Quer'!M3193</f>
        <v>0</v>
      </c>
      <c r="N3193">
        <f>'Previous Trades Import_OMS Quer'!N3193</f>
        <v>0</v>
      </c>
      <c r="O3193" t="str">
        <f>CLEAN('Previous Trades Import_OMS Quer'!O3193)</f>
        <v/>
      </c>
      <c r="Q3193" s="25">
        <f t="shared" si="98"/>
        <v>0</v>
      </c>
      <c r="R3193" s="25" t="e">
        <f>VLOOKUP(O3193,'Currency Balance'!$O$3:$Q$32,3,0)</f>
        <v>#N/A</v>
      </c>
      <c r="S3193" t="e">
        <f t="shared" si="99"/>
        <v>#N/A</v>
      </c>
    </row>
    <row r="3194" spans="1:19">
      <c r="A3194">
        <f>'Previous Trades Import_OMS Quer'!A3194</f>
        <v>0</v>
      </c>
      <c r="B3194">
        <f>'Previous Trades Import_OMS Quer'!B3194</f>
        <v>0</v>
      </c>
      <c r="C3194" s="22">
        <f>'Previous Trades Import_OMS Quer'!C3194</f>
        <v>0</v>
      </c>
      <c r="D3194">
        <f>'Previous Trades Import_OMS Quer'!D3194</f>
        <v>0</v>
      </c>
      <c r="E3194" s="22">
        <f>'Previous Trades Import_OMS Quer'!E3194</f>
        <v>0</v>
      </c>
      <c r="F3194">
        <f>'Previous Trades Import_OMS Quer'!F3194</f>
        <v>0</v>
      </c>
      <c r="G3194">
        <f>'Previous Trades Import_OMS Quer'!G3194</f>
        <v>0</v>
      </c>
      <c r="H3194">
        <f>'Previous Trades Import_OMS Quer'!H3194</f>
        <v>0</v>
      </c>
      <c r="I3194">
        <f>'Previous Trades Import_OMS Quer'!I3194</f>
        <v>0</v>
      </c>
      <c r="J3194">
        <f>'Previous Trades Import_OMS Quer'!J3194</f>
        <v>0</v>
      </c>
      <c r="K3194">
        <f>'Previous Trades Import_OMS Quer'!K3194</f>
        <v>0</v>
      </c>
      <c r="L3194">
        <f>'Previous Trades Import_OMS Quer'!L3194</f>
        <v>0</v>
      </c>
      <c r="M3194">
        <f>'Previous Trades Import_OMS Quer'!M3194</f>
        <v>0</v>
      </c>
      <c r="N3194">
        <f>'Previous Trades Import_OMS Quer'!N3194</f>
        <v>0</v>
      </c>
      <c r="O3194" t="str">
        <f>CLEAN('Previous Trades Import_OMS Quer'!O3194)</f>
        <v/>
      </c>
      <c r="Q3194" s="25">
        <f t="shared" si="98"/>
        <v>0</v>
      </c>
      <c r="R3194" s="25" t="e">
        <f>VLOOKUP(O3194,'Currency Balance'!$O$3:$Q$32,3,0)</f>
        <v>#N/A</v>
      </c>
      <c r="S3194" t="e">
        <f t="shared" si="99"/>
        <v>#N/A</v>
      </c>
    </row>
    <row r="3195" spans="1:19">
      <c r="A3195">
        <f>'Previous Trades Import_OMS Quer'!A3195</f>
        <v>0</v>
      </c>
      <c r="B3195">
        <f>'Previous Trades Import_OMS Quer'!B3195</f>
        <v>0</v>
      </c>
      <c r="C3195" s="22">
        <f>'Previous Trades Import_OMS Quer'!C3195</f>
        <v>0</v>
      </c>
      <c r="D3195">
        <f>'Previous Trades Import_OMS Quer'!D3195</f>
        <v>0</v>
      </c>
      <c r="E3195" s="22">
        <f>'Previous Trades Import_OMS Quer'!E3195</f>
        <v>0</v>
      </c>
      <c r="F3195">
        <f>'Previous Trades Import_OMS Quer'!F3195</f>
        <v>0</v>
      </c>
      <c r="G3195">
        <f>'Previous Trades Import_OMS Quer'!G3195</f>
        <v>0</v>
      </c>
      <c r="H3195">
        <f>'Previous Trades Import_OMS Quer'!H3195</f>
        <v>0</v>
      </c>
      <c r="I3195">
        <f>'Previous Trades Import_OMS Quer'!I3195</f>
        <v>0</v>
      </c>
      <c r="J3195">
        <f>'Previous Trades Import_OMS Quer'!J3195</f>
        <v>0</v>
      </c>
      <c r="K3195">
        <f>'Previous Trades Import_OMS Quer'!K3195</f>
        <v>0</v>
      </c>
      <c r="L3195">
        <f>'Previous Trades Import_OMS Quer'!L3195</f>
        <v>0</v>
      </c>
      <c r="M3195">
        <f>'Previous Trades Import_OMS Quer'!M3195</f>
        <v>0</v>
      </c>
      <c r="N3195">
        <f>'Previous Trades Import_OMS Quer'!N3195</f>
        <v>0</v>
      </c>
      <c r="O3195" t="str">
        <f>CLEAN('Previous Trades Import_OMS Quer'!O3195)</f>
        <v/>
      </c>
      <c r="Q3195" s="25">
        <f t="shared" si="98"/>
        <v>0</v>
      </c>
      <c r="R3195" s="25" t="e">
        <f>VLOOKUP(O3195,'Currency Balance'!$O$3:$Q$32,3,0)</f>
        <v>#N/A</v>
      </c>
      <c r="S3195" t="e">
        <f t="shared" si="99"/>
        <v>#N/A</v>
      </c>
    </row>
    <row r="3196" spans="1:19">
      <c r="A3196">
        <f>'Previous Trades Import_OMS Quer'!A3196</f>
        <v>0</v>
      </c>
      <c r="B3196">
        <f>'Previous Trades Import_OMS Quer'!B3196</f>
        <v>0</v>
      </c>
      <c r="C3196" s="22">
        <f>'Previous Trades Import_OMS Quer'!C3196</f>
        <v>0</v>
      </c>
      <c r="D3196">
        <f>'Previous Trades Import_OMS Quer'!D3196</f>
        <v>0</v>
      </c>
      <c r="E3196" s="22">
        <f>'Previous Trades Import_OMS Quer'!E3196</f>
        <v>0</v>
      </c>
      <c r="F3196">
        <f>'Previous Trades Import_OMS Quer'!F3196</f>
        <v>0</v>
      </c>
      <c r="G3196">
        <f>'Previous Trades Import_OMS Quer'!G3196</f>
        <v>0</v>
      </c>
      <c r="H3196">
        <f>'Previous Trades Import_OMS Quer'!H3196</f>
        <v>0</v>
      </c>
      <c r="I3196">
        <f>'Previous Trades Import_OMS Quer'!I3196</f>
        <v>0</v>
      </c>
      <c r="J3196">
        <f>'Previous Trades Import_OMS Quer'!J3196</f>
        <v>0</v>
      </c>
      <c r="K3196">
        <f>'Previous Trades Import_OMS Quer'!K3196</f>
        <v>0</v>
      </c>
      <c r="L3196">
        <f>'Previous Trades Import_OMS Quer'!L3196</f>
        <v>0</v>
      </c>
      <c r="M3196">
        <f>'Previous Trades Import_OMS Quer'!M3196</f>
        <v>0</v>
      </c>
      <c r="N3196">
        <f>'Previous Trades Import_OMS Quer'!N3196</f>
        <v>0</v>
      </c>
      <c r="O3196" t="str">
        <f>CLEAN('Previous Trades Import_OMS Quer'!O3196)</f>
        <v/>
      </c>
      <c r="Q3196" s="25">
        <f t="shared" si="98"/>
        <v>0</v>
      </c>
      <c r="R3196" s="25" t="e">
        <f>VLOOKUP(O3196,'Currency Balance'!$O$3:$Q$32,3,0)</f>
        <v>#N/A</v>
      </c>
      <c r="S3196" t="e">
        <f t="shared" si="99"/>
        <v>#N/A</v>
      </c>
    </row>
    <row r="3197" spans="1:19">
      <c r="A3197">
        <f>'Previous Trades Import_OMS Quer'!A3197</f>
        <v>0</v>
      </c>
      <c r="B3197">
        <f>'Previous Trades Import_OMS Quer'!B3197</f>
        <v>0</v>
      </c>
      <c r="C3197" s="22">
        <f>'Previous Trades Import_OMS Quer'!C3197</f>
        <v>0</v>
      </c>
      <c r="D3197">
        <f>'Previous Trades Import_OMS Quer'!D3197</f>
        <v>0</v>
      </c>
      <c r="E3197" s="22">
        <f>'Previous Trades Import_OMS Quer'!E3197</f>
        <v>0</v>
      </c>
      <c r="F3197">
        <f>'Previous Trades Import_OMS Quer'!F3197</f>
        <v>0</v>
      </c>
      <c r="G3197">
        <f>'Previous Trades Import_OMS Quer'!G3197</f>
        <v>0</v>
      </c>
      <c r="H3197">
        <f>'Previous Trades Import_OMS Quer'!H3197</f>
        <v>0</v>
      </c>
      <c r="I3197">
        <f>'Previous Trades Import_OMS Quer'!I3197</f>
        <v>0</v>
      </c>
      <c r="J3197">
        <f>'Previous Trades Import_OMS Quer'!J3197</f>
        <v>0</v>
      </c>
      <c r="K3197">
        <f>'Previous Trades Import_OMS Quer'!K3197</f>
        <v>0</v>
      </c>
      <c r="L3197">
        <f>'Previous Trades Import_OMS Quer'!L3197</f>
        <v>0</v>
      </c>
      <c r="M3197">
        <f>'Previous Trades Import_OMS Quer'!M3197</f>
        <v>0</v>
      </c>
      <c r="N3197">
        <f>'Previous Trades Import_OMS Quer'!N3197</f>
        <v>0</v>
      </c>
      <c r="O3197" t="str">
        <f>CLEAN('Previous Trades Import_OMS Quer'!O3197)</f>
        <v/>
      </c>
      <c r="Q3197" s="25">
        <f t="shared" si="98"/>
        <v>0</v>
      </c>
      <c r="R3197" s="25" t="e">
        <f>VLOOKUP(O3197,'Currency Balance'!$O$3:$Q$32,3,0)</f>
        <v>#N/A</v>
      </c>
      <c r="S3197" t="e">
        <f t="shared" si="99"/>
        <v>#N/A</v>
      </c>
    </row>
    <row r="3198" spans="1:19">
      <c r="A3198">
        <f>'Previous Trades Import_OMS Quer'!A3198</f>
        <v>0</v>
      </c>
      <c r="B3198">
        <f>'Previous Trades Import_OMS Quer'!B3198</f>
        <v>0</v>
      </c>
      <c r="C3198" s="22">
        <f>'Previous Trades Import_OMS Quer'!C3198</f>
        <v>0</v>
      </c>
      <c r="D3198">
        <f>'Previous Trades Import_OMS Quer'!D3198</f>
        <v>0</v>
      </c>
      <c r="E3198" s="22">
        <f>'Previous Trades Import_OMS Quer'!E3198</f>
        <v>0</v>
      </c>
      <c r="F3198">
        <f>'Previous Trades Import_OMS Quer'!F3198</f>
        <v>0</v>
      </c>
      <c r="G3198">
        <f>'Previous Trades Import_OMS Quer'!G3198</f>
        <v>0</v>
      </c>
      <c r="H3198">
        <f>'Previous Trades Import_OMS Quer'!H3198</f>
        <v>0</v>
      </c>
      <c r="I3198">
        <f>'Previous Trades Import_OMS Quer'!I3198</f>
        <v>0</v>
      </c>
      <c r="J3198">
        <f>'Previous Trades Import_OMS Quer'!J3198</f>
        <v>0</v>
      </c>
      <c r="K3198">
        <f>'Previous Trades Import_OMS Quer'!K3198</f>
        <v>0</v>
      </c>
      <c r="L3198">
        <f>'Previous Trades Import_OMS Quer'!L3198</f>
        <v>0</v>
      </c>
      <c r="M3198">
        <f>'Previous Trades Import_OMS Quer'!M3198</f>
        <v>0</v>
      </c>
      <c r="N3198">
        <f>'Previous Trades Import_OMS Quer'!N3198</f>
        <v>0</v>
      </c>
      <c r="O3198" t="str">
        <f>CLEAN('Previous Trades Import_OMS Quer'!O3198)</f>
        <v/>
      </c>
      <c r="Q3198" s="25">
        <f t="shared" si="98"/>
        <v>0</v>
      </c>
      <c r="R3198" s="25" t="e">
        <f>VLOOKUP(O3198,'Currency Balance'!$O$3:$Q$32,3,0)</f>
        <v>#N/A</v>
      </c>
      <c r="S3198" t="e">
        <f t="shared" si="99"/>
        <v>#N/A</v>
      </c>
    </row>
    <row r="3199" spans="1:19">
      <c r="A3199">
        <f>'Previous Trades Import_OMS Quer'!A3199</f>
        <v>0</v>
      </c>
      <c r="B3199">
        <f>'Previous Trades Import_OMS Quer'!B3199</f>
        <v>0</v>
      </c>
      <c r="C3199" s="22">
        <f>'Previous Trades Import_OMS Quer'!C3199</f>
        <v>0</v>
      </c>
      <c r="D3199">
        <f>'Previous Trades Import_OMS Quer'!D3199</f>
        <v>0</v>
      </c>
      <c r="E3199" s="22">
        <f>'Previous Trades Import_OMS Quer'!E3199</f>
        <v>0</v>
      </c>
      <c r="F3199">
        <f>'Previous Trades Import_OMS Quer'!F3199</f>
        <v>0</v>
      </c>
      <c r="G3199">
        <f>'Previous Trades Import_OMS Quer'!G3199</f>
        <v>0</v>
      </c>
      <c r="H3199">
        <f>'Previous Trades Import_OMS Quer'!H3199</f>
        <v>0</v>
      </c>
      <c r="I3199">
        <f>'Previous Trades Import_OMS Quer'!I3199</f>
        <v>0</v>
      </c>
      <c r="J3199">
        <f>'Previous Trades Import_OMS Quer'!J3199</f>
        <v>0</v>
      </c>
      <c r="K3199">
        <f>'Previous Trades Import_OMS Quer'!K3199</f>
        <v>0</v>
      </c>
      <c r="L3199">
        <f>'Previous Trades Import_OMS Quer'!L3199</f>
        <v>0</v>
      </c>
      <c r="M3199">
        <f>'Previous Trades Import_OMS Quer'!M3199</f>
        <v>0</v>
      </c>
      <c r="N3199">
        <f>'Previous Trades Import_OMS Quer'!N3199</f>
        <v>0</v>
      </c>
      <c r="O3199" t="str">
        <f>CLEAN('Previous Trades Import_OMS Quer'!O3199)</f>
        <v/>
      </c>
      <c r="Q3199" s="25">
        <f t="shared" si="98"/>
        <v>0</v>
      </c>
      <c r="R3199" s="25" t="e">
        <f>VLOOKUP(O3199,'Currency Balance'!$O$3:$Q$32,3,0)</f>
        <v>#N/A</v>
      </c>
      <c r="S3199" t="e">
        <f t="shared" si="99"/>
        <v>#N/A</v>
      </c>
    </row>
    <row r="3200" spans="1:19">
      <c r="A3200">
        <f>'Previous Trades Import_OMS Quer'!A3200</f>
        <v>0</v>
      </c>
      <c r="B3200">
        <f>'Previous Trades Import_OMS Quer'!B3200</f>
        <v>0</v>
      </c>
      <c r="C3200" s="22">
        <f>'Previous Trades Import_OMS Quer'!C3200</f>
        <v>0</v>
      </c>
      <c r="D3200">
        <f>'Previous Trades Import_OMS Quer'!D3200</f>
        <v>0</v>
      </c>
      <c r="E3200" s="22">
        <f>'Previous Trades Import_OMS Quer'!E3200</f>
        <v>0</v>
      </c>
      <c r="F3200">
        <f>'Previous Trades Import_OMS Quer'!F3200</f>
        <v>0</v>
      </c>
      <c r="G3200">
        <f>'Previous Trades Import_OMS Quer'!G3200</f>
        <v>0</v>
      </c>
      <c r="H3200">
        <f>'Previous Trades Import_OMS Quer'!H3200</f>
        <v>0</v>
      </c>
      <c r="I3200">
        <f>'Previous Trades Import_OMS Quer'!I3200</f>
        <v>0</v>
      </c>
      <c r="J3200">
        <f>'Previous Trades Import_OMS Quer'!J3200</f>
        <v>0</v>
      </c>
      <c r="K3200">
        <f>'Previous Trades Import_OMS Quer'!K3200</f>
        <v>0</v>
      </c>
      <c r="L3200">
        <f>'Previous Trades Import_OMS Quer'!L3200</f>
        <v>0</v>
      </c>
      <c r="M3200">
        <f>'Previous Trades Import_OMS Quer'!M3200</f>
        <v>0</v>
      </c>
      <c r="N3200">
        <f>'Previous Trades Import_OMS Quer'!N3200</f>
        <v>0</v>
      </c>
      <c r="O3200" t="str">
        <f>CLEAN('Previous Trades Import_OMS Quer'!O3200)</f>
        <v/>
      </c>
      <c r="Q3200" s="25">
        <f t="shared" si="98"/>
        <v>0</v>
      </c>
      <c r="R3200" s="25" t="e">
        <f>VLOOKUP(O3200,'Currency Balance'!$O$3:$Q$32,3,0)</f>
        <v>#N/A</v>
      </c>
      <c r="S3200" t="e">
        <f t="shared" si="99"/>
        <v>#N/A</v>
      </c>
    </row>
    <row r="3201" spans="1:19">
      <c r="A3201">
        <f>'Previous Trades Import_OMS Quer'!A3201</f>
        <v>0</v>
      </c>
      <c r="B3201">
        <f>'Previous Trades Import_OMS Quer'!B3201</f>
        <v>0</v>
      </c>
      <c r="C3201" s="22">
        <f>'Previous Trades Import_OMS Quer'!C3201</f>
        <v>0</v>
      </c>
      <c r="D3201">
        <f>'Previous Trades Import_OMS Quer'!D3201</f>
        <v>0</v>
      </c>
      <c r="E3201" s="22">
        <f>'Previous Trades Import_OMS Quer'!E3201</f>
        <v>0</v>
      </c>
      <c r="F3201">
        <f>'Previous Trades Import_OMS Quer'!F3201</f>
        <v>0</v>
      </c>
      <c r="G3201">
        <f>'Previous Trades Import_OMS Quer'!G3201</f>
        <v>0</v>
      </c>
      <c r="H3201">
        <f>'Previous Trades Import_OMS Quer'!H3201</f>
        <v>0</v>
      </c>
      <c r="I3201">
        <f>'Previous Trades Import_OMS Quer'!I3201</f>
        <v>0</v>
      </c>
      <c r="J3201">
        <f>'Previous Trades Import_OMS Quer'!J3201</f>
        <v>0</v>
      </c>
      <c r="K3201">
        <f>'Previous Trades Import_OMS Quer'!K3201</f>
        <v>0</v>
      </c>
      <c r="L3201">
        <f>'Previous Trades Import_OMS Quer'!L3201</f>
        <v>0</v>
      </c>
      <c r="M3201">
        <f>'Previous Trades Import_OMS Quer'!M3201</f>
        <v>0</v>
      </c>
      <c r="N3201">
        <f>'Previous Trades Import_OMS Quer'!N3201</f>
        <v>0</v>
      </c>
      <c r="O3201" t="str">
        <f>CLEAN('Previous Trades Import_OMS Quer'!O3201)</f>
        <v/>
      </c>
      <c r="Q3201" s="25">
        <f t="shared" si="98"/>
        <v>0</v>
      </c>
      <c r="R3201" s="25" t="e">
        <f>VLOOKUP(O3201,'Currency Balance'!$O$3:$Q$32,3,0)</f>
        <v>#N/A</v>
      </c>
      <c r="S3201" t="e">
        <f t="shared" si="99"/>
        <v>#N/A</v>
      </c>
    </row>
    <row r="3202" spans="1:19">
      <c r="A3202">
        <f>'Previous Trades Import_OMS Quer'!A3202</f>
        <v>0</v>
      </c>
      <c r="B3202">
        <f>'Previous Trades Import_OMS Quer'!B3202</f>
        <v>0</v>
      </c>
      <c r="C3202" s="22">
        <f>'Previous Trades Import_OMS Quer'!C3202</f>
        <v>0</v>
      </c>
      <c r="D3202">
        <f>'Previous Trades Import_OMS Quer'!D3202</f>
        <v>0</v>
      </c>
      <c r="E3202" s="22">
        <f>'Previous Trades Import_OMS Quer'!E3202</f>
        <v>0</v>
      </c>
      <c r="F3202">
        <f>'Previous Trades Import_OMS Quer'!F3202</f>
        <v>0</v>
      </c>
      <c r="G3202">
        <f>'Previous Trades Import_OMS Quer'!G3202</f>
        <v>0</v>
      </c>
      <c r="H3202">
        <f>'Previous Trades Import_OMS Quer'!H3202</f>
        <v>0</v>
      </c>
      <c r="I3202">
        <f>'Previous Trades Import_OMS Quer'!I3202</f>
        <v>0</v>
      </c>
      <c r="J3202">
        <f>'Previous Trades Import_OMS Quer'!J3202</f>
        <v>0</v>
      </c>
      <c r="K3202">
        <f>'Previous Trades Import_OMS Quer'!K3202</f>
        <v>0</v>
      </c>
      <c r="L3202">
        <f>'Previous Trades Import_OMS Quer'!L3202</f>
        <v>0</v>
      </c>
      <c r="M3202">
        <f>'Previous Trades Import_OMS Quer'!M3202</f>
        <v>0</v>
      </c>
      <c r="N3202">
        <f>'Previous Trades Import_OMS Quer'!N3202</f>
        <v>0</v>
      </c>
      <c r="O3202" t="str">
        <f>CLEAN('Previous Trades Import_OMS Quer'!O3202)</f>
        <v/>
      </c>
      <c r="Q3202" s="25">
        <f t="shared" ref="Q3202:Q3265" si="100">IF(G3202="sell",M3202,-M3202)</f>
        <v>0</v>
      </c>
      <c r="R3202" s="25" t="e">
        <f>VLOOKUP(O3202,'Currency Balance'!$O$3:$Q$32,3,0)</f>
        <v>#N/A</v>
      </c>
      <c r="S3202" t="e">
        <f t="shared" ref="S3202:S3265" si="101">Q3202/R3202</f>
        <v>#N/A</v>
      </c>
    </row>
    <row r="3203" spans="1:19">
      <c r="A3203">
        <f>'Previous Trades Import_OMS Quer'!A3203</f>
        <v>0</v>
      </c>
      <c r="B3203">
        <f>'Previous Trades Import_OMS Quer'!B3203</f>
        <v>0</v>
      </c>
      <c r="C3203" s="22">
        <f>'Previous Trades Import_OMS Quer'!C3203</f>
        <v>0</v>
      </c>
      <c r="D3203">
        <f>'Previous Trades Import_OMS Quer'!D3203</f>
        <v>0</v>
      </c>
      <c r="E3203" s="22">
        <f>'Previous Trades Import_OMS Quer'!E3203</f>
        <v>0</v>
      </c>
      <c r="F3203">
        <f>'Previous Trades Import_OMS Quer'!F3203</f>
        <v>0</v>
      </c>
      <c r="G3203">
        <f>'Previous Trades Import_OMS Quer'!G3203</f>
        <v>0</v>
      </c>
      <c r="H3203">
        <f>'Previous Trades Import_OMS Quer'!H3203</f>
        <v>0</v>
      </c>
      <c r="I3203">
        <f>'Previous Trades Import_OMS Quer'!I3203</f>
        <v>0</v>
      </c>
      <c r="J3203">
        <f>'Previous Trades Import_OMS Quer'!J3203</f>
        <v>0</v>
      </c>
      <c r="K3203">
        <f>'Previous Trades Import_OMS Quer'!K3203</f>
        <v>0</v>
      </c>
      <c r="L3203">
        <f>'Previous Trades Import_OMS Quer'!L3203</f>
        <v>0</v>
      </c>
      <c r="M3203">
        <f>'Previous Trades Import_OMS Quer'!M3203</f>
        <v>0</v>
      </c>
      <c r="N3203">
        <f>'Previous Trades Import_OMS Quer'!N3203</f>
        <v>0</v>
      </c>
      <c r="O3203" t="str">
        <f>CLEAN('Previous Trades Import_OMS Quer'!O3203)</f>
        <v/>
      </c>
      <c r="Q3203" s="25">
        <f t="shared" si="100"/>
        <v>0</v>
      </c>
      <c r="R3203" s="25" t="e">
        <f>VLOOKUP(O3203,'Currency Balance'!$O$3:$Q$32,3,0)</f>
        <v>#N/A</v>
      </c>
      <c r="S3203" t="e">
        <f t="shared" si="101"/>
        <v>#N/A</v>
      </c>
    </row>
    <row r="3204" spans="1:19">
      <c r="A3204">
        <f>'Previous Trades Import_OMS Quer'!A3204</f>
        <v>0</v>
      </c>
      <c r="B3204">
        <f>'Previous Trades Import_OMS Quer'!B3204</f>
        <v>0</v>
      </c>
      <c r="C3204" s="22">
        <f>'Previous Trades Import_OMS Quer'!C3204</f>
        <v>0</v>
      </c>
      <c r="D3204">
        <f>'Previous Trades Import_OMS Quer'!D3204</f>
        <v>0</v>
      </c>
      <c r="E3204" s="22">
        <f>'Previous Trades Import_OMS Quer'!E3204</f>
        <v>0</v>
      </c>
      <c r="F3204">
        <f>'Previous Trades Import_OMS Quer'!F3204</f>
        <v>0</v>
      </c>
      <c r="G3204">
        <f>'Previous Trades Import_OMS Quer'!G3204</f>
        <v>0</v>
      </c>
      <c r="H3204">
        <f>'Previous Trades Import_OMS Quer'!H3204</f>
        <v>0</v>
      </c>
      <c r="I3204">
        <f>'Previous Trades Import_OMS Quer'!I3204</f>
        <v>0</v>
      </c>
      <c r="J3204">
        <f>'Previous Trades Import_OMS Quer'!J3204</f>
        <v>0</v>
      </c>
      <c r="K3204">
        <f>'Previous Trades Import_OMS Quer'!K3204</f>
        <v>0</v>
      </c>
      <c r="L3204">
        <f>'Previous Trades Import_OMS Quer'!L3204</f>
        <v>0</v>
      </c>
      <c r="M3204">
        <f>'Previous Trades Import_OMS Quer'!M3204</f>
        <v>0</v>
      </c>
      <c r="N3204">
        <f>'Previous Trades Import_OMS Quer'!N3204</f>
        <v>0</v>
      </c>
      <c r="O3204" t="str">
        <f>CLEAN('Previous Trades Import_OMS Quer'!O3204)</f>
        <v/>
      </c>
      <c r="Q3204" s="25">
        <f t="shared" si="100"/>
        <v>0</v>
      </c>
      <c r="R3204" s="25" t="e">
        <f>VLOOKUP(O3204,'Currency Balance'!$O$3:$Q$32,3,0)</f>
        <v>#N/A</v>
      </c>
      <c r="S3204" t="e">
        <f t="shared" si="101"/>
        <v>#N/A</v>
      </c>
    </row>
    <row r="3205" spans="1:19">
      <c r="A3205">
        <f>'Previous Trades Import_OMS Quer'!A3205</f>
        <v>0</v>
      </c>
      <c r="B3205">
        <f>'Previous Trades Import_OMS Quer'!B3205</f>
        <v>0</v>
      </c>
      <c r="C3205" s="22">
        <f>'Previous Trades Import_OMS Quer'!C3205</f>
        <v>0</v>
      </c>
      <c r="D3205">
        <f>'Previous Trades Import_OMS Quer'!D3205</f>
        <v>0</v>
      </c>
      <c r="E3205" s="22">
        <f>'Previous Trades Import_OMS Quer'!E3205</f>
        <v>0</v>
      </c>
      <c r="F3205">
        <f>'Previous Trades Import_OMS Quer'!F3205</f>
        <v>0</v>
      </c>
      <c r="G3205">
        <f>'Previous Trades Import_OMS Quer'!G3205</f>
        <v>0</v>
      </c>
      <c r="H3205">
        <f>'Previous Trades Import_OMS Quer'!H3205</f>
        <v>0</v>
      </c>
      <c r="I3205">
        <f>'Previous Trades Import_OMS Quer'!I3205</f>
        <v>0</v>
      </c>
      <c r="J3205">
        <f>'Previous Trades Import_OMS Quer'!J3205</f>
        <v>0</v>
      </c>
      <c r="K3205">
        <f>'Previous Trades Import_OMS Quer'!K3205</f>
        <v>0</v>
      </c>
      <c r="L3205">
        <f>'Previous Trades Import_OMS Quer'!L3205</f>
        <v>0</v>
      </c>
      <c r="M3205">
        <f>'Previous Trades Import_OMS Quer'!M3205</f>
        <v>0</v>
      </c>
      <c r="N3205">
        <f>'Previous Trades Import_OMS Quer'!N3205</f>
        <v>0</v>
      </c>
      <c r="O3205" t="str">
        <f>CLEAN('Previous Trades Import_OMS Quer'!O3205)</f>
        <v/>
      </c>
      <c r="Q3205" s="25">
        <f t="shared" si="100"/>
        <v>0</v>
      </c>
      <c r="R3205" s="25" t="e">
        <f>VLOOKUP(O3205,'Currency Balance'!$O$3:$Q$32,3,0)</f>
        <v>#N/A</v>
      </c>
      <c r="S3205" t="e">
        <f t="shared" si="101"/>
        <v>#N/A</v>
      </c>
    </row>
    <row r="3206" spans="1:19">
      <c r="A3206">
        <f>'Previous Trades Import_OMS Quer'!A3206</f>
        <v>0</v>
      </c>
      <c r="B3206">
        <f>'Previous Trades Import_OMS Quer'!B3206</f>
        <v>0</v>
      </c>
      <c r="C3206" s="22">
        <f>'Previous Trades Import_OMS Quer'!C3206</f>
        <v>0</v>
      </c>
      <c r="D3206">
        <f>'Previous Trades Import_OMS Quer'!D3206</f>
        <v>0</v>
      </c>
      <c r="E3206" s="22">
        <f>'Previous Trades Import_OMS Quer'!E3206</f>
        <v>0</v>
      </c>
      <c r="F3206">
        <f>'Previous Trades Import_OMS Quer'!F3206</f>
        <v>0</v>
      </c>
      <c r="G3206">
        <f>'Previous Trades Import_OMS Quer'!G3206</f>
        <v>0</v>
      </c>
      <c r="H3206">
        <f>'Previous Trades Import_OMS Quer'!H3206</f>
        <v>0</v>
      </c>
      <c r="I3206">
        <f>'Previous Trades Import_OMS Quer'!I3206</f>
        <v>0</v>
      </c>
      <c r="J3206">
        <f>'Previous Trades Import_OMS Quer'!J3206</f>
        <v>0</v>
      </c>
      <c r="K3206">
        <f>'Previous Trades Import_OMS Quer'!K3206</f>
        <v>0</v>
      </c>
      <c r="L3206">
        <f>'Previous Trades Import_OMS Quer'!L3206</f>
        <v>0</v>
      </c>
      <c r="M3206">
        <f>'Previous Trades Import_OMS Quer'!M3206</f>
        <v>0</v>
      </c>
      <c r="N3206">
        <f>'Previous Trades Import_OMS Quer'!N3206</f>
        <v>0</v>
      </c>
      <c r="O3206" t="str">
        <f>CLEAN('Previous Trades Import_OMS Quer'!O3206)</f>
        <v/>
      </c>
      <c r="Q3206" s="25">
        <f t="shared" si="100"/>
        <v>0</v>
      </c>
      <c r="R3206" s="25" t="e">
        <f>VLOOKUP(O3206,'Currency Balance'!$O$3:$Q$32,3,0)</f>
        <v>#N/A</v>
      </c>
      <c r="S3206" t="e">
        <f t="shared" si="101"/>
        <v>#N/A</v>
      </c>
    </row>
    <row r="3207" spans="1:19">
      <c r="A3207">
        <f>'Previous Trades Import_OMS Quer'!A3207</f>
        <v>0</v>
      </c>
      <c r="B3207">
        <f>'Previous Trades Import_OMS Quer'!B3207</f>
        <v>0</v>
      </c>
      <c r="C3207" s="22">
        <f>'Previous Trades Import_OMS Quer'!C3207</f>
        <v>0</v>
      </c>
      <c r="D3207">
        <f>'Previous Trades Import_OMS Quer'!D3207</f>
        <v>0</v>
      </c>
      <c r="E3207" s="22">
        <f>'Previous Trades Import_OMS Quer'!E3207</f>
        <v>0</v>
      </c>
      <c r="F3207">
        <f>'Previous Trades Import_OMS Quer'!F3207</f>
        <v>0</v>
      </c>
      <c r="G3207">
        <f>'Previous Trades Import_OMS Quer'!G3207</f>
        <v>0</v>
      </c>
      <c r="H3207">
        <f>'Previous Trades Import_OMS Quer'!H3207</f>
        <v>0</v>
      </c>
      <c r="I3207">
        <f>'Previous Trades Import_OMS Quer'!I3207</f>
        <v>0</v>
      </c>
      <c r="J3207">
        <f>'Previous Trades Import_OMS Quer'!J3207</f>
        <v>0</v>
      </c>
      <c r="K3207">
        <f>'Previous Trades Import_OMS Quer'!K3207</f>
        <v>0</v>
      </c>
      <c r="L3207">
        <f>'Previous Trades Import_OMS Quer'!L3207</f>
        <v>0</v>
      </c>
      <c r="M3207">
        <f>'Previous Trades Import_OMS Quer'!M3207</f>
        <v>0</v>
      </c>
      <c r="N3207">
        <f>'Previous Trades Import_OMS Quer'!N3207</f>
        <v>0</v>
      </c>
      <c r="O3207" t="str">
        <f>CLEAN('Previous Trades Import_OMS Quer'!O3207)</f>
        <v/>
      </c>
      <c r="Q3207" s="25">
        <f t="shared" si="100"/>
        <v>0</v>
      </c>
      <c r="R3207" s="25" t="e">
        <f>VLOOKUP(O3207,'Currency Balance'!$O$3:$Q$32,3,0)</f>
        <v>#N/A</v>
      </c>
      <c r="S3207" t="e">
        <f t="shared" si="101"/>
        <v>#N/A</v>
      </c>
    </row>
    <row r="3208" spans="1:19">
      <c r="A3208">
        <f>'Previous Trades Import_OMS Quer'!A3208</f>
        <v>0</v>
      </c>
      <c r="B3208">
        <f>'Previous Trades Import_OMS Quer'!B3208</f>
        <v>0</v>
      </c>
      <c r="C3208" s="22">
        <f>'Previous Trades Import_OMS Quer'!C3208</f>
        <v>0</v>
      </c>
      <c r="D3208">
        <f>'Previous Trades Import_OMS Quer'!D3208</f>
        <v>0</v>
      </c>
      <c r="E3208" s="22">
        <f>'Previous Trades Import_OMS Quer'!E3208</f>
        <v>0</v>
      </c>
      <c r="F3208">
        <f>'Previous Trades Import_OMS Quer'!F3208</f>
        <v>0</v>
      </c>
      <c r="G3208">
        <f>'Previous Trades Import_OMS Quer'!G3208</f>
        <v>0</v>
      </c>
      <c r="H3208">
        <f>'Previous Trades Import_OMS Quer'!H3208</f>
        <v>0</v>
      </c>
      <c r="I3208">
        <f>'Previous Trades Import_OMS Quer'!I3208</f>
        <v>0</v>
      </c>
      <c r="J3208">
        <f>'Previous Trades Import_OMS Quer'!J3208</f>
        <v>0</v>
      </c>
      <c r="K3208">
        <f>'Previous Trades Import_OMS Quer'!K3208</f>
        <v>0</v>
      </c>
      <c r="L3208">
        <f>'Previous Trades Import_OMS Quer'!L3208</f>
        <v>0</v>
      </c>
      <c r="M3208">
        <f>'Previous Trades Import_OMS Quer'!M3208</f>
        <v>0</v>
      </c>
      <c r="N3208">
        <f>'Previous Trades Import_OMS Quer'!N3208</f>
        <v>0</v>
      </c>
      <c r="O3208" t="str">
        <f>CLEAN('Previous Trades Import_OMS Quer'!O3208)</f>
        <v/>
      </c>
      <c r="Q3208" s="25">
        <f t="shared" si="100"/>
        <v>0</v>
      </c>
      <c r="R3208" s="25" t="e">
        <f>VLOOKUP(O3208,'Currency Balance'!$O$3:$Q$32,3,0)</f>
        <v>#N/A</v>
      </c>
      <c r="S3208" t="e">
        <f t="shared" si="101"/>
        <v>#N/A</v>
      </c>
    </row>
    <row r="3209" spans="1:19">
      <c r="A3209">
        <f>'Previous Trades Import_OMS Quer'!A3209</f>
        <v>0</v>
      </c>
      <c r="B3209">
        <f>'Previous Trades Import_OMS Quer'!B3209</f>
        <v>0</v>
      </c>
      <c r="C3209" s="22">
        <f>'Previous Trades Import_OMS Quer'!C3209</f>
        <v>0</v>
      </c>
      <c r="D3209">
        <f>'Previous Trades Import_OMS Quer'!D3209</f>
        <v>0</v>
      </c>
      <c r="E3209" s="22">
        <f>'Previous Trades Import_OMS Quer'!E3209</f>
        <v>0</v>
      </c>
      <c r="F3209">
        <f>'Previous Trades Import_OMS Quer'!F3209</f>
        <v>0</v>
      </c>
      <c r="G3209">
        <f>'Previous Trades Import_OMS Quer'!G3209</f>
        <v>0</v>
      </c>
      <c r="H3209">
        <f>'Previous Trades Import_OMS Quer'!H3209</f>
        <v>0</v>
      </c>
      <c r="I3209">
        <f>'Previous Trades Import_OMS Quer'!I3209</f>
        <v>0</v>
      </c>
      <c r="J3209">
        <f>'Previous Trades Import_OMS Quer'!J3209</f>
        <v>0</v>
      </c>
      <c r="K3209">
        <f>'Previous Trades Import_OMS Quer'!K3209</f>
        <v>0</v>
      </c>
      <c r="L3209">
        <f>'Previous Trades Import_OMS Quer'!L3209</f>
        <v>0</v>
      </c>
      <c r="M3209">
        <f>'Previous Trades Import_OMS Quer'!M3209</f>
        <v>0</v>
      </c>
      <c r="N3209">
        <f>'Previous Trades Import_OMS Quer'!N3209</f>
        <v>0</v>
      </c>
      <c r="O3209" t="str">
        <f>CLEAN('Previous Trades Import_OMS Quer'!O3209)</f>
        <v/>
      </c>
      <c r="Q3209" s="25">
        <f t="shared" si="100"/>
        <v>0</v>
      </c>
      <c r="R3209" s="25" t="e">
        <f>VLOOKUP(O3209,'Currency Balance'!$O$3:$Q$32,3,0)</f>
        <v>#N/A</v>
      </c>
      <c r="S3209" t="e">
        <f t="shared" si="101"/>
        <v>#N/A</v>
      </c>
    </row>
    <row r="3210" spans="1:19">
      <c r="A3210">
        <f>'Previous Trades Import_OMS Quer'!A3210</f>
        <v>0</v>
      </c>
      <c r="B3210">
        <f>'Previous Trades Import_OMS Quer'!B3210</f>
        <v>0</v>
      </c>
      <c r="C3210" s="22">
        <f>'Previous Trades Import_OMS Quer'!C3210</f>
        <v>0</v>
      </c>
      <c r="D3210">
        <f>'Previous Trades Import_OMS Quer'!D3210</f>
        <v>0</v>
      </c>
      <c r="E3210" s="22">
        <f>'Previous Trades Import_OMS Quer'!E3210</f>
        <v>0</v>
      </c>
      <c r="F3210">
        <f>'Previous Trades Import_OMS Quer'!F3210</f>
        <v>0</v>
      </c>
      <c r="G3210">
        <f>'Previous Trades Import_OMS Quer'!G3210</f>
        <v>0</v>
      </c>
      <c r="H3210">
        <f>'Previous Trades Import_OMS Quer'!H3210</f>
        <v>0</v>
      </c>
      <c r="I3210">
        <f>'Previous Trades Import_OMS Quer'!I3210</f>
        <v>0</v>
      </c>
      <c r="J3210">
        <f>'Previous Trades Import_OMS Quer'!J3210</f>
        <v>0</v>
      </c>
      <c r="K3210">
        <f>'Previous Trades Import_OMS Quer'!K3210</f>
        <v>0</v>
      </c>
      <c r="L3210">
        <f>'Previous Trades Import_OMS Quer'!L3210</f>
        <v>0</v>
      </c>
      <c r="M3210">
        <f>'Previous Trades Import_OMS Quer'!M3210</f>
        <v>0</v>
      </c>
      <c r="N3210">
        <f>'Previous Trades Import_OMS Quer'!N3210</f>
        <v>0</v>
      </c>
      <c r="O3210" t="str">
        <f>CLEAN('Previous Trades Import_OMS Quer'!O3210)</f>
        <v/>
      </c>
      <c r="Q3210" s="25">
        <f t="shared" si="100"/>
        <v>0</v>
      </c>
      <c r="R3210" s="25" t="e">
        <f>VLOOKUP(O3210,'Currency Balance'!$O$3:$Q$32,3,0)</f>
        <v>#N/A</v>
      </c>
      <c r="S3210" t="e">
        <f t="shared" si="101"/>
        <v>#N/A</v>
      </c>
    </row>
    <row r="3211" spans="1:19">
      <c r="A3211">
        <f>'Previous Trades Import_OMS Quer'!A3211</f>
        <v>0</v>
      </c>
      <c r="B3211">
        <f>'Previous Trades Import_OMS Quer'!B3211</f>
        <v>0</v>
      </c>
      <c r="C3211" s="22">
        <f>'Previous Trades Import_OMS Quer'!C3211</f>
        <v>0</v>
      </c>
      <c r="D3211">
        <f>'Previous Trades Import_OMS Quer'!D3211</f>
        <v>0</v>
      </c>
      <c r="E3211" s="22">
        <f>'Previous Trades Import_OMS Quer'!E3211</f>
        <v>0</v>
      </c>
      <c r="F3211">
        <f>'Previous Trades Import_OMS Quer'!F3211</f>
        <v>0</v>
      </c>
      <c r="G3211">
        <f>'Previous Trades Import_OMS Quer'!G3211</f>
        <v>0</v>
      </c>
      <c r="H3211">
        <f>'Previous Trades Import_OMS Quer'!H3211</f>
        <v>0</v>
      </c>
      <c r="I3211">
        <f>'Previous Trades Import_OMS Quer'!I3211</f>
        <v>0</v>
      </c>
      <c r="J3211">
        <f>'Previous Trades Import_OMS Quer'!J3211</f>
        <v>0</v>
      </c>
      <c r="K3211">
        <f>'Previous Trades Import_OMS Quer'!K3211</f>
        <v>0</v>
      </c>
      <c r="L3211">
        <f>'Previous Trades Import_OMS Quer'!L3211</f>
        <v>0</v>
      </c>
      <c r="M3211">
        <f>'Previous Trades Import_OMS Quer'!M3211</f>
        <v>0</v>
      </c>
      <c r="N3211">
        <f>'Previous Trades Import_OMS Quer'!N3211</f>
        <v>0</v>
      </c>
      <c r="O3211" t="str">
        <f>CLEAN('Previous Trades Import_OMS Quer'!O3211)</f>
        <v/>
      </c>
      <c r="Q3211" s="25">
        <f t="shared" si="100"/>
        <v>0</v>
      </c>
      <c r="R3211" s="25" t="e">
        <f>VLOOKUP(O3211,'Currency Balance'!$O$3:$Q$32,3,0)</f>
        <v>#N/A</v>
      </c>
      <c r="S3211" t="e">
        <f t="shared" si="101"/>
        <v>#N/A</v>
      </c>
    </row>
    <row r="3212" spans="1:19">
      <c r="A3212">
        <f>'Previous Trades Import_OMS Quer'!A3212</f>
        <v>0</v>
      </c>
      <c r="B3212">
        <f>'Previous Trades Import_OMS Quer'!B3212</f>
        <v>0</v>
      </c>
      <c r="C3212" s="22">
        <f>'Previous Trades Import_OMS Quer'!C3212</f>
        <v>0</v>
      </c>
      <c r="D3212">
        <f>'Previous Trades Import_OMS Quer'!D3212</f>
        <v>0</v>
      </c>
      <c r="E3212" s="22">
        <f>'Previous Trades Import_OMS Quer'!E3212</f>
        <v>0</v>
      </c>
      <c r="F3212">
        <f>'Previous Trades Import_OMS Quer'!F3212</f>
        <v>0</v>
      </c>
      <c r="G3212">
        <f>'Previous Trades Import_OMS Quer'!G3212</f>
        <v>0</v>
      </c>
      <c r="H3212">
        <f>'Previous Trades Import_OMS Quer'!H3212</f>
        <v>0</v>
      </c>
      <c r="I3212">
        <f>'Previous Trades Import_OMS Quer'!I3212</f>
        <v>0</v>
      </c>
      <c r="J3212">
        <f>'Previous Trades Import_OMS Quer'!J3212</f>
        <v>0</v>
      </c>
      <c r="K3212">
        <f>'Previous Trades Import_OMS Quer'!K3212</f>
        <v>0</v>
      </c>
      <c r="L3212">
        <f>'Previous Trades Import_OMS Quer'!L3212</f>
        <v>0</v>
      </c>
      <c r="M3212">
        <f>'Previous Trades Import_OMS Quer'!M3212</f>
        <v>0</v>
      </c>
      <c r="N3212">
        <f>'Previous Trades Import_OMS Quer'!N3212</f>
        <v>0</v>
      </c>
      <c r="O3212" t="str">
        <f>CLEAN('Previous Trades Import_OMS Quer'!O3212)</f>
        <v/>
      </c>
      <c r="Q3212" s="25">
        <f t="shared" si="100"/>
        <v>0</v>
      </c>
      <c r="R3212" s="25" t="e">
        <f>VLOOKUP(O3212,'Currency Balance'!$O$3:$Q$32,3,0)</f>
        <v>#N/A</v>
      </c>
      <c r="S3212" t="e">
        <f t="shared" si="101"/>
        <v>#N/A</v>
      </c>
    </row>
    <row r="3213" spans="1:19">
      <c r="A3213">
        <f>'Previous Trades Import_OMS Quer'!A3213</f>
        <v>0</v>
      </c>
      <c r="B3213">
        <f>'Previous Trades Import_OMS Quer'!B3213</f>
        <v>0</v>
      </c>
      <c r="C3213" s="22">
        <f>'Previous Trades Import_OMS Quer'!C3213</f>
        <v>0</v>
      </c>
      <c r="D3213">
        <f>'Previous Trades Import_OMS Quer'!D3213</f>
        <v>0</v>
      </c>
      <c r="E3213" s="22">
        <f>'Previous Trades Import_OMS Quer'!E3213</f>
        <v>0</v>
      </c>
      <c r="F3213">
        <f>'Previous Trades Import_OMS Quer'!F3213</f>
        <v>0</v>
      </c>
      <c r="G3213">
        <f>'Previous Trades Import_OMS Quer'!G3213</f>
        <v>0</v>
      </c>
      <c r="H3213">
        <f>'Previous Trades Import_OMS Quer'!H3213</f>
        <v>0</v>
      </c>
      <c r="I3213">
        <f>'Previous Trades Import_OMS Quer'!I3213</f>
        <v>0</v>
      </c>
      <c r="J3213">
        <f>'Previous Trades Import_OMS Quer'!J3213</f>
        <v>0</v>
      </c>
      <c r="K3213">
        <f>'Previous Trades Import_OMS Quer'!K3213</f>
        <v>0</v>
      </c>
      <c r="L3213">
        <f>'Previous Trades Import_OMS Quer'!L3213</f>
        <v>0</v>
      </c>
      <c r="M3213">
        <f>'Previous Trades Import_OMS Quer'!M3213</f>
        <v>0</v>
      </c>
      <c r="N3213">
        <f>'Previous Trades Import_OMS Quer'!N3213</f>
        <v>0</v>
      </c>
      <c r="O3213" t="str">
        <f>CLEAN('Previous Trades Import_OMS Quer'!O3213)</f>
        <v/>
      </c>
      <c r="Q3213" s="25">
        <f t="shared" si="100"/>
        <v>0</v>
      </c>
      <c r="R3213" s="25" t="e">
        <f>VLOOKUP(O3213,'Currency Balance'!$O$3:$Q$32,3,0)</f>
        <v>#N/A</v>
      </c>
      <c r="S3213" t="e">
        <f t="shared" si="101"/>
        <v>#N/A</v>
      </c>
    </row>
    <row r="3214" spans="1:19">
      <c r="A3214">
        <f>'Previous Trades Import_OMS Quer'!A3214</f>
        <v>0</v>
      </c>
      <c r="B3214">
        <f>'Previous Trades Import_OMS Quer'!B3214</f>
        <v>0</v>
      </c>
      <c r="C3214" s="22">
        <f>'Previous Trades Import_OMS Quer'!C3214</f>
        <v>0</v>
      </c>
      <c r="D3214">
        <f>'Previous Trades Import_OMS Quer'!D3214</f>
        <v>0</v>
      </c>
      <c r="E3214" s="22">
        <f>'Previous Trades Import_OMS Quer'!E3214</f>
        <v>0</v>
      </c>
      <c r="F3214">
        <f>'Previous Trades Import_OMS Quer'!F3214</f>
        <v>0</v>
      </c>
      <c r="G3214">
        <f>'Previous Trades Import_OMS Quer'!G3214</f>
        <v>0</v>
      </c>
      <c r="H3214">
        <f>'Previous Trades Import_OMS Quer'!H3214</f>
        <v>0</v>
      </c>
      <c r="I3214">
        <f>'Previous Trades Import_OMS Quer'!I3214</f>
        <v>0</v>
      </c>
      <c r="J3214">
        <f>'Previous Trades Import_OMS Quer'!J3214</f>
        <v>0</v>
      </c>
      <c r="K3214">
        <f>'Previous Trades Import_OMS Quer'!K3214</f>
        <v>0</v>
      </c>
      <c r="L3214">
        <f>'Previous Trades Import_OMS Quer'!L3214</f>
        <v>0</v>
      </c>
      <c r="M3214">
        <f>'Previous Trades Import_OMS Quer'!M3214</f>
        <v>0</v>
      </c>
      <c r="N3214">
        <f>'Previous Trades Import_OMS Quer'!N3214</f>
        <v>0</v>
      </c>
      <c r="O3214" t="str">
        <f>CLEAN('Previous Trades Import_OMS Quer'!O3214)</f>
        <v/>
      </c>
      <c r="Q3214" s="25">
        <f t="shared" si="100"/>
        <v>0</v>
      </c>
      <c r="R3214" s="25" t="e">
        <f>VLOOKUP(O3214,'Currency Balance'!$O$3:$Q$32,3,0)</f>
        <v>#N/A</v>
      </c>
      <c r="S3214" t="e">
        <f t="shared" si="101"/>
        <v>#N/A</v>
      </c>
    </row>
    <row r="3215" spans="1:19">
      <c r="A3215">
        <f>'Previous Trades Import_OMS Quer'!A3215</f>
        <v>0</v>
      </c>
      <c r="B3215">
        <f>'Previous Trades Import_OMS Quer'!B3215</f>
        <v>0</v>
      </c>
      <c r="C3215" s="22">
        <f>'Previous Trades Import_OMS Quer'!C3215</f>
        <v>0</v>
      </c>
      <c r="D3215">
        <f>'Previous Trades Import_OMS Quer'!D3215</f>
        <v>0</v>
      </c>
      <c r="E3215" s="22">
        <f>'Previous Trades Import_OMS Quer'!E3215</f>
        <v>0</v>
      </c>
      <c r="F3215">
        <f>'Previous Trades Import_OMS Quer'!F3215</f>
        <v>0</v>
      </c>
      <c r="G3215">
        <f>'Previous Trades Import_OMS Quer'!G3215</f>
        <v>0</v>
      </c>
      <c r="H3215">
        <f>'Previous Trades Import_OMS Quer'!H3215</f>
        <v>0</v>
      </c>
      <c r="I3215">
        <f>'Previous Trades Import_OMS Quer'!I3215</f>
        <v>0</v>
      </c>
      <c r="J3215">
        <f>'Previous Trades Import_OMS Quer'!J3215</f>
        <v>0</v>
      </c>
      <c r="K3215">
        <f>'Previous Trades Import_OMS Quer'!K3215</f>
        <v>0</v>
      </c>
      <c r="L3215">
        <f>'Previous Trades Import_OMS Quer'!L3215</f>
        <v>0</v>
      </c>
      <c r="M3215">
        <f>'Previous Trades Import_OMS Quer'!M3215</f>
        <v>0</v>
      </c>
      <c r="N3215">
        <f>'Previous Trades Import_OMS Quer'!N3215</f>
        <v>0</v>
      </c>
      <c r="O3215" t="str">
        <f>CLEAN('Previous Trades Import_OMS Quer'!O3215)</f>
        <v/>
      </c>
      <c r="Q3215" s="25">
        <f t="shared" si="100"/>
        <v>0</v>
      </c>
      <c r="R3215" s="25" t="e">
        <f>VLOOKUP(O3215,'Currency Balance'!$O$3:$Q$32,3,0)</f>
        <v>#N/A</v>
      </c>
      <c r="S3215" t="e">
        <f t="shared" si="101"/>
        <v>#N/A</v>
      </c>
    </row>
    <row r="3216" spans="1:19">
      <c r="A3216">
        <f>'Previous Trades Import_OMS Quer'!A3216</f>
        <v>0</v>
      </c>
      <c r="B3216">
        <f>'Previous Trades Import_OMS Quer'!B3216</f>
        <v>0</v>
      </c>
      <c r="C3216" s="22">
        <f>'Previous Trades Import_OMS Quer'!C3216</f>
        <v>0</v>
      </c>
      <c r="D3216">
        <f>'Previous Trades Import_OMS Quer'!D3216</f>
        <v>0</v>
      </c>
      <c r="E3216" s="22">
        <f>'Previous Trades Import_OMS Quer'!E3216</f>
        <v>0</v>
      </c>
      <c r="F3216">
        <f>'Previous Trades Import_OMS Quer'!F3216</f>
        <v>0</v>
      </c>
      <c r="G3216">
        <f>'Previous Trades Import_OMS Quer'!G3216</f>
        <v>0</v>
      </c>
      <c r="H3216">
        <f>'Previous Trades Import_OMS Quer'!H3216</f>
        <v>0</v>
      </c>
      <c r="I3216">
        <f>'Previous Trades Import_OMS Quer'!I3216</f>
        <v>0</v>
      </c>
      <c r="J3216">
        <f>'Previous Trades Import_OMS Quer'!J3216</f>
        <v>0</v>
      </c>
      <c r="K3216">
        <f>'Previous Trades Import_OMS Quer'!K3216</f>
        <v>0</v>
      </c>
      <c r="L3216">
        <f>'Previous Trades Import_OMS Quer'!L3216</f>
        <v>0</v>
      </c>
      <c r="M3216">
        <f>'Previous Trades Import_OMS Quer'!M3216</f>
        <v>0</v>
      </c>
      <c r="N3216">
        <f>'Previous Trades Import_OMS Quer'!N3216</f>
        <v>0</v>
      </c>
      <c r="O3216" t="str">
        <f>CLEAN('Previous Trades Import_OMS Quer'!O3216)</f>
        <v/>
      </c>
      <c r="Q3216" s="25">
        <f t="shared" si="100"/>
        <v>0</v>
      </c>
      <c r="R3216" s="25" t="e">
        <f>VLOOKUP(O3216,'Currency Balance'!$O$3:$Q$32,3,0)</f>
        <v>#N/A</v>
      </c>
      <c r="S3216" t="e">
        <f t="shared" si="101"/>
        <v>#N/A</v>
      </c>
    </row>
    <row r="3217" spans="1:19">
      <c r="A3217">
        <f>'Previous Trades Import_OMS Quer'!A3217</f>
        <v>0</v>
      </c>
      <c r="B3217">
        <f>'Previous Trades Import_OMS Quer'!B3217</f>
        <v>0</v>
      </c>
      <c r="C3217" s="22">
        <f>'Previous Trades Import_OMS Quer'!C3217</f>
        <v>0</v>
      </c>
      <c r="D3217">
        <f>'Previous Trades Import_OMS Quer'!D3217</f>
        <v>0</v>
      </c>
      <c r="E3217" s="22">
        <f>'Previous Trades Import_OMS Quer'!E3217</f>
        <v>0</v>
      </c>
      <c r="F3217">
        <f>'Previous Trades Import_OMS Quer'!F3217</f>
        <v>0</v>
      </c>
      <c r="G3217">
        <f>'Previous Trades Import_OMS Quer'!G3217</f>
        <v>0</v>
      </c>
      <c r="H3217">
        <f>'Previous Trades Import_OMS Quer'!H3217</f>
        <v>0</v>
      </c>
      <c r="I3217">
        <f>'Previous Trades Import_OMS Quer'!I3217</f>
        <v>0</v>
      </c>
      <c r="J3217">
        <f>'Previous Trades Import_OMS Quer'!J3217</f>
        <v>0</v>
      </c>
      <c r="K3217">
        <f>'Previous Trades Import_OMS Quer'!K3217</f>
        <v>0</v>
      </c>
      <c r="L3217">
        <f>'Previous Trades Import_OMS Quer'!L3217</f>
        <v>0</v>
      </c>
      <c r="M3217">
        <f>'Previous Trades Import_OMS Quer'!M3217</f>
        <v>0</v>
      </c>
      <c r="N3217">
        <f>'Previous Trades Import_OMS Quer'!N3217</f>
        <v>0</v>
      </c>
      <c r="O3217" t="str">
        <f>CLEAN('Previous Trades Import_OMS Quer'!O3217)</f>
        <v/>
      </c>
      <c r="Q3217" s="25">
        <f t="shared" si="100"/>
        <v>0</v>
      </c>
      <c r="R3217" s="25" t="e">
        <f>VLOOKUP(O3217,'Currency Balance'!$O$3:$Q$32,3,0)</f>
        <v>#N/A</v>
      </c>
      <c r="S3217" t="e">
        <f t="shared" si="101"/>
        <v>#N/A</v>
      </c>
    </row>
    <row r="3218" spans="1:19">
      <c r="A3218">
        <f>'Previous Trades Import_OMS Quer'!A3218</f>
        <v>0</v>
      </c>
      <c r="B3218">
        <f>'Previous Trades Import_OMS Quer'!B3218</f>
        <v>0</v>
      </c>
      <c r="C3218" s="22">
        <f>'Previous Trades Import_OMS Quer'!C3218</f>
        <v>0</v>
      </c>
      <c r="D3218">
        <f>'Previous Trades Import_OMS Quer'!D3218</f>
        <v>0</v>
      </c>
      <c r="E3218" s="22">
        <f>'Previous Trades Import_OMS Quer'!E3218</f>
        <v>0</v>
      </c>
      <c r="F3218">
        <f>'Previous Trades Import_OMS Quer'!F3218</f>
        <v>0</v>
      </c>
      <c r="G3218">
        <f>'Previous Trades Import_OMS Quer'!G3218</f>
        <v>0</v>
      </c>
      <c r="H3218">
        <f>'Previous Trades Import_OMS Quer'!H3218</f>
        <v>0</v>
      </c>
      <c r="I3218">
        <f>'Previous Trades Import_OMS Quer'!I3218</f>
        <v>0</v>
      </c>
      <c r="J3218">
        <f>'Previous Trades Import_OMS Quer'!J3218</f>
        <v>0</v>
      </c>
      <c r="K3218">
        <f>'Previous Trades Import_OMS Quer'!K3218</f>
        <v>0</v>
      </c>
      <c r="L3218">
        <f>'Previous Trades Import_OMS Quer'!L3218</f>
        <v>0</v>
      </c>
      <c r="M3218">
        <f>'Previous Trades Import_OMS Quer'!M3218</f>
        <v>0</v>
      </c>
      <c r="N3218">
        <f>'Previous Trades Import_OMS Quer'!N3218</f>
        <v>0</v>
      </c>
      <c r="O3218" t="str">
        <f>CLEAN('Previous Trades Import_OMS Quer'!O3218)</f>
        <v/>
      </c>
      <c r="Q3218" s="25">
        <f t="shared" si="100"/>
        <v>0</v>
      </c>
      <c r="R3218" s="25" t="e">
        <f>VLOOKUP(O3218,'Currency Balance'!$O$3:$Q$32,3,0)</f>
        <v>#N/A</v>
      </c>
      <c r="S3218" t="e">
        <f t="shared" si="101"/>
        <v>#N/A</v>
      </c>
    </row>
    <row r="3219" spans="1:19">
      <c r="A3219">
        <f>'Previous Trades Import_OMS Quer'!A3219</f>
        <v>0</v>
      </c>
      <c r="B3219">
        <f>'Previous Trades Import_OMS Quer'!B3219</f>
        <v>0</v>
      </c>
      <c r="C3219" s="22">
        <f>'Previous Trades Import_OMS Quer'!C3219</f>
        <v>0</v>
      </c>
      <c r="D3219">
        <f>'Previous Trades Import_OMS Quer'!D3219</f>
        <v>0</v>
      </c>
      <c r="E3219" s="22">
        <f>'Previous Trades Import_OMS Quer'!E3219</f>
        <v>0</v>
      </c>
      <c r="F3219">
        <f>'Previous Trades Import_OMS Quer'!F3219</f>
        <v>0</v>
      </c>
      <c r="G3219">
        <f>'Previous Trades Import_OMS Quer'!G3219</f>
        <v>0</v>
      </c>
      <c r="H3219">
        <f>'Previous Trades Import_OMS Quer'!H3219</f>
        <v>0</v>
      </c>
      <c r="I3219">
        <f>'Previous Trades Import_OMS Quer'!I3219</f>
        <v>0</v>
      </c>
      <c r="J3219">
        <f>'Previous Trades Import_OMS Quer'!J3219</f>
        <v>0</v>
      </c>
      <c r="K3219">
        <f>'Previous Trades Import_OMS Quer'!K3219</f>
        <v>0</v>
      </c>
      <c r="L3219">
        <f>'Previous Trades Import_OMS Quer'!L3219</f>
        <v>0</v>
      </c>
      <c r="M3219">
        <f>'Previous Trades Import_OMS Quer'!M3219</f>
        <v>0</v>
      </c>
      <c r="N3219">
        <f>'Previous Trades Import_OMS Quer'!N3219</f>
        <v>0</v>
      </c>
      <c r="O3219" t="str">
        <f>CLEAN('Previous Trades Import_OMS Quer'!O3219)</f>
        <v/>
      </c>
      <c r="Q3219" s="25">
        <f t="shared" si="100"/>
        <v>0</v>
      </c>
      <c r="R3219" s="25" t="e">
        <f>VLOOKUP(O3219,'Currency Balance'!$O$3:$Q$32,3,0)</f>
        <v>#N/A</v>
      </c>
      <c r="S3219" t="e">
        <f t="shared" si="101"/>
        <v>#N/A</v>
      </c>
    </row>
    <row r="3220" spans="1:19">
      <c r="A3220">
        <f>'Previous Trades Import_OMS Quer'!A3220</f>
        <v>0</v>
      </c>
      <c r="B3220">
        <f>'Previous Trades Import_OMS Quer'!B3220</f>
        <v>0</v>
      </c>
      <c r="C3220" s="22">
        <f>'Previous Trades Import_OMS Quer'!C3220</f>
        <v>0</v>
      </c>
      <c r="D3220">
        <f>'Previous Trades Import_OMS Quer'!D3220</f>
        <v>0</v>
      </c>
      <c r="E3220" s="22">
        <f>'Previous Trades Import_OMS Quer'!E3220</f>
        <v>0</v>
      </c>
      <c r="F3220">
        <f>'Previous Trades Import_OMS Quer'!F3220</f>
        <v>0</v>
      </c>
      <c r="G3220">
        <f>'Previous Trades Import_OMS Quer'!G3220</f>
        <v>0</v>
      </c>
      <c r="H3220">
        <f>'Previous Trades Import_OMS Quer'!H3220</f>
        <v>0</v>
      </c>
      <c r="I3220">
        <f>'Previous Trades Import_OMS Quer'!I3220</f>
        <v>0</v>
      </c>
      <c r="J3220">
        <f>'Previous Trades Import_OMS Quer'!J3220</f>
        <v>0</v>
      </c>
      <c r="K3220">
        <f>'Previous Trades Import_OMS Quer'!K3220</f>
        <v>0</v>
      </c>
      <c r="L3220">
        <f>'Previous Trades Import_OMS Quer'!L3220</f>
        <v>0</v>
      </c>
      <c r="M3220">
        <f>'Previous Trades Import_OMS Quer'!M3220</f>
        <v>0</v>
      </c>
      <c r="N3220">
        <f>'Previous Trades Import_OMS Quer'!N3220</f>
        <v>0</v>
      </c>
      <c r="O3220" t="str">
        <f>CLEAN('Previous Trades Import_OMS Quer'!O3220)</f>
        <v/>
      </c>
      <c r="Q3220" s="25">
        <f t="shared" si="100"/>
        <v>0</v>
      </c>
      <c r="R3220" s="25" t="e">
        <f>VLOOKUP(O3220,'Currency Balance'!$O$3:$Q$32,3,0)</f>
        <v>#N/A</v>
      </c>
      <c r="S3220" t="e">
        <f t="shared" si="101"/>
        <v>#N/A</v>
      </c>
    </row>
    <row r="3221" spans="1:19">
      <c r="A3221">
        <f>'Previous Trades Import_OMS Quer'!A3221</f>
        <v>0</v>
      </c>
      <c r="B3221">
        <f>'Previous Trades Import_OMS Quer'!B3221</f>
        <v>0</v>
      </c>
      <c r="C3221" s="22">
        <f>'Previous Trades Import_OMS Quer'!C3221</f>
        <v>0</v>
      </c>
      <c r="D3221">
        <f>'Previous Trades Import_OMS Quer'!D3221</f>
        <v>0</v>
      </c>
      <c r="E3221" s="22">
        <f>'Previous Trades Import_OMS Quer'!E3221</f>
        <v>0</v>
      </c>
      <c r="F3221">
        <f>'Previous Trades Import_OMS Quer'!F3221</f>
        <v>0</v>
      </c>
      <c r="G3221">
        <f>'Previous Trades Import_OMS Quer'!G3221</f>
        <v>0</v>
      </c>
      <c r="H3221">
        <f>'Previous Trades Import_OMS Quer'!H3221</f>
        <v>0</v>
      </c>
      <c r="I3221">
        <f>'Previous Trades Import_OMS Quer'!I3221</f>
        <v>0</v>
      </c>
      <c r="J3221">
        <f>'Previous Trades Import_OMS Quer'!J3221</f>
        <v>0</v>
      </c>
      <c r="K3221">
        <f>'Previous Trades Import_OMS Quer'!K3221</f>
        <v>0</v>
      </c>
      <c r="L3221">
        <f>'Previous Trades Import_OMS Quer'!L3221</f>
        <v>0</v>
      </c>
      <c r="M3221">
        <f>'Previous Trades Import_OMS Quer'!M3221</f>
        <v>0</v>
      </c>
      <c r="N3221">
        <f>'Previous Trades Import_OMS Quer'!N3221</f>
        <v>0</v>
      </c>
      <c r="O3221" t="str">
        <f>CLEAN('Previous Trades Import_OMS Quer'!O3221)</f>
        <v/>
      </c>
      <c r="Q3221" s="25">
        <f t="shared" si="100"/>
        <v>0</v>
      </c>
      <c r="R3221" s="25" t="e">
        <f>VLOOKUP(O3221,'Currency Balance'!$O$3:$Q$32,3,0)</f>
        <v>#N/A</v>
      </c>
      <c r="S3221" t="e">
        <f t="shared" si="101"/>
        <v>#N/A</v>
      </c>
    </row>
    <row r="3222" spans="1:19">
      <c r="A3222">
        <f>'Previous Trades Import_OMS Quer'!A3222</f>
        <v>0</v>
      </c>
      <c r="B3222">
        <f>'Previous Trades Import_OMS Quer'!B3222</f>
        <v>0</v>
      </c>
      <c r="C3222" s="22">
        <f>'Previous Trades Import_OMS Quer'!C3222</f>
        <v>0</v>
      </c>
      <c r="D3222">
        <f>'Previous Trades Import_OMS Quer'!D3222</f>
        <v>0</v>
      </c>
      <c r="E3222" s="22">
        <f>'Previous Trades Import_OMS Quer'!E3222</f>
        <v>0</v>
      </c>
      <c r="F3222">
        <f>'Previous Trades Import_OMS Quer'!F3222</f>
        <v>0</v>
      </c>
      <c r="G3222">
        <f>'Previous Trades Import_OMS Quer'!G3222</f>
        <v>0</v>
      </c>
      <c r="H3222">
        <f>'Previous Trades Import_OMS Quer'!H3222</f>
        <v>0</v>
      </c>
      <c r="I3222">
        <f>'Previous Trades Import_OMS Quer'!I3222</f>
        <v>0</v>
      </c>
      <c r="J3222">
        <f>'Previous Trades Import_OMS Quer'!J3222</f>
        <v>0</v>
      </c>
      <c r="K3222">
        <f>'Previous Trades Import_OMS Quer'!K3222</f>
        <v>0</v>
      </c>
      <c r="L3222">
        <f>'Previous Trades Import_OMS Quer'!L3222</f>
        <v>0</v>
      </c>
      <c r="M3222">
        <f>'Previous Trades Import_OMS Quer'!M3222</f>
        <v>0</v>
      </c>
      <c r="N3222">
        <f>'Previous Trades Import_OMS Quer'!N3222</f>
        <v>0</v>
      </c>
      <c r="O3222" t="str">
        <f>CLEAN('Previous Trades Import_OMS Quer'!O3222)</f>
        <v/>
      </c>
      <c r="Q3222" s="25">
        <f t="shared" si="100"/>
        <v>0</v>
      </c>
      <c r="R3222" s="25" t="e">
        <f>VLOOKUP(O3222,'Currency Balance'!$O$3:$Q$32,3,0)</f>
        <v>#N/A</v>
      </c>
      <c r="S3222" t="e">
        <f t="shared" si="101"/>
        <v>#N/A</v>
      </c>
    </row>
    <row r="3223" spans="1:19">
      <c r="A3223">
        <f>'Previous Trades Import_OMS Quer'!A3223</f>
        <v>0</v>
      </c>
      <c r="B3223">
        <f>'Previous Trades Import_OMS Quer'!B3223</f>
        <v>0</v>
      </c>
      <c r="C3223" s="22">
        <f>'Previous Trades Import_OMS Quer'!C3223</f>
        <v>0</v>
      </c>
      <c r="D3223">
        <f>'Previous Trades Import_OMS Quer'!D3223</f>
        <v>0</v>
      </c>
      <c r="E3223" s="22">
        <f>'Previous Trades Import_OMS Quer'!E3223</f>
        <v>0</v>
      </c>
      <c r="F3223">
        <f>'Previous Trades Import_OMS Quer'!F3223</f>
        <v>0</v>
      </c>
      <c r="G3223">
        <f>'Previous Trades Import_OMS Quer'!G3223</f>
        <v>0</v>
      </c>
      <c r="H3223">
        <f>'Previous Trades Import_OMS Quer'!H3223</f>
        <v>0</v>
      </c>
      <c r="I3223">
        <f>'Previous Trades Import_OMS Quer'!I3223</f>
        <v>0</v>
      </c>
      <c r="J3223">
        <f>'Previous Trades Import_OMS Quer'!J3223</f>
        <v>0</v>
      </c>
      <c r="K3223">
        <f>'Previous Trades Import_OMS Quer'!K3223</f>
        <v>0</v>
      </c>
      <c r="L3223">
        <f>'Previous Trades Import_OMS Quer'!L3223</f>
        <v>0</v>
      </c>
      <c r="M3223">
        <f>'Previous Trades Import_OMS Quer'!M3223</f>
        <v>0</v>
      </c>
      <c r="N3223">
        <f>'Previous Trades Import_OMS Quer'!N3223</f>
        <v>0</v>
      </c>
      <c r="O3223" t="str">
        <f>CLEAN('Previous Trades Import_OMS Quer'!O3223)</f>
        <v/>
      </c>
      <c r="Q3223" s="25">
        <f t="shared" si="100"/>
        <v>0</v>
      </c>
      <c r="R3223" s="25" t="e">
        <f>VLOOKUP(O3223,'Currency Balance'!$O$3:$Q$32,3,0)</f>
        <v>#N/A</v>
      </c>
      <c r="S3223" t="e">
        <f t="shared" si="101"/>
        <v>#N/A</v>
      </c>
    </row>
    <row r="3224" spans="1:19">
      <c r="A3224">
        <f>'Previous Trades Import_OMS Quer'!A3224</f>
        <v>0</v>
      </c>
      <c r="B3224">
        <f>'Previous Trades Import_OMS Quer'!B3224</f>
        <v>0</v>
      </c>
      <c r="C3224" s="22">
        <f>'Previous Trades Import_OMS Quer'!C3224</f>
        <v>0</v>
      </c>
      <c r="D3224">
        <f>'Previous Trades Import_OMS Quer'!D3224</f>
        <v>0</v>
      </c>
      <c r="E3224" s="22">
        <f>'Previous Trades Import_OMS Quer'!E3224</f>
        <v>0</v>
      </c>
      <c r="F3224">
        <f>'Previous Trades Import_OMS Quer'!F3224</f>
        <v>0</v>
      </c>
      <c r="G3224">
        <f>'Previous Trades Import_OMS Quer'!G3224</f>
        <v>0</v>
      </c>
      <c r="H3224">
        <f>'Previous Trades Import_OMS Quer'!H3224</f>
        <v>0</v>
      </c>
      <c r="I3224">
        <f>'Previous Trades Import_OMS Quer'!I3224</f>
        <v>0</v>
      </c>
      <c r="J3224">
        <f>'Previous Trades Import_OMS Quer'!J3224</f>
        <v>0</v>
      </c>
      <c r="K3224">
        <f>'Previous Trades Import_OMS Quer'!K3224</f>
        <v>0</v>
      </c>
      <c r="L3224">
        <f>'Previous Trades Import_OMS Quer'!L3224</f>
        <v>0</v>
      </c>
      <c r="M3224">
        <f>'Previous Trades Import_OMS Quer'!M3224</f>
        <v>0</v>
      </c>
      <c r="N3224">
        <f>'Previous Trades Import_OMS Quer'!N3224</f>
        <v>0</v>
      </c>
      <c r="O3224" t="str">
        <f>CLEAN('Previous Trades Import_OMS Quer'!O3224)</f>
        <v/>
      </c>
      <c r="Q3224" s="25">
        <f t="shared" si="100"/>
        <v>0</v>
      </c>
      <c r="R3224" s="25" t="e">
        <f>VLOOKUP(O3224,'Currency Balance'!$O$3:$Q$32,3,0)</f>
        <v>#N/A</v>
      </c>
      <c r="S3224" t="e">
        <f t="shared" si="101"/>
        <v>#N/A</v>
      </c>
    </row>
    <row r="3225" spans="1:19">
      <c r="A3225">
        <f>'Previous Trades Import_OMS Quer'!A3225</f>
        <v>0</v>
      </c>
      <c r="B3225">
        <f>'Previous Trades Import_OMS Quer'!B3225</f>
        <v>0</v>
      </c>
      <c r="C3225" s="22">
        <f>'Previous Trades Import_OMS Quer'!C3225</f>
        <v>0</v>
      </c>
      <c r="D3225">
        <f>'Previous Trades Import_OMS Quer'!D3225</f>
        <v>0</v>
      </c>
      <c r="E3225" s="22">
        <f>'Previous Trades Import_OMS Quer'!E3225</f>
        <v>0</v>
      </c>
      <c r="F3225">
        <f>'Previous Trades Import_OMS Quer'!F3225</f>
        <v>0</v>
      </c>
      <c r="G3225">
        <f>'Previous Trades Import_OMS Quer'!G3225</f>
        <v>0</v>
      </c>
      <c r="H3225">
        <f>'Previous Trades Import_OMS Quer'!H3225</f>
        <v>0</v>
      </c>
      <c r="I3225">
        <f>'Previous Trades Import_OMS Quer'!I3225</f>
        <v>0</v>
      </c>
      <c r="J3225">
        <f>'Previous Trades Import_OMS Quer'!J3225</f>
        <v>0</v>
      </c>
      <c r="K3225">
        <f>'Previous Trades Import_OMS Quer'!K3225</f>
        <v>0</v>
      </c>
      <c r="L3225">
        <f>'Previous Trades Import_OMS Quer'!L3225</f>
        <v>0</v>
      </c>
      <c r="M3225">
        <f>'Previous Trades Import_OMS Quer'!M3225</f>
        <v>0</v>
      </c>
      <c r="N3225">
        <f>'Previous Trades Import_OMS Quer'!N3225</f>
        <v>0</v>
      </c>
      <c r="O3225" t="str">
        <f>CLEAN('Previous Trades Import_OMS Quer'!O3225)</f>
        <v/>
      </c>
      <c r="Q3225" s="25">
        <f t="shared" si="100"/>
        <v>0</v>
      </c>
      <c r="R3225" s="25" t="e">
        <f>VLOOKUP(O3225,'Currency Balance'!$O$3:$Q$32,3,0)</f>
        <v>#N/A</v>
      </c>
      <c r="S3225" t="e">
        <f t="shared" si="101"/>
        <v>#N/A</v>
      </c>
    </row>
    <row r="3226" spans="1:19">
      <c r="A3226">
        <f>'Previous Trades Import_OMS Quer'!A3226</f>
        <v>0</v>
      </c>
      <c r="B3226">
        <f>'Previous Trades Import_OMS Quer'!B3226</f>
        <v>0</v>
      </c>
      <c r="C3226" s="22">
        <f>'Previous Trades Import_OMS Quer'!C3226</f>
        <v>0</v>
      </c>
      <c r="D3226">
        <f>'Previous Trades Import_OMS Quer'!D3226</f>
        <v>0</v>
      </c>
      <c r="E3226" s="22">
        <f>'Previous Trades Import_OMS Quer'!E3226</f>
        <v>0</v>
      </c>
      <c r="F3226">
        <f>'Previous Trades Import_OMS Quer'!F3226</f>
        <v>0</v>
      </c>
      <c r="G3226">
        <f>'Previous Trades Import_OMS Quer'!G3226</f>
        <v>0</v>
      </c>
      <c r="H3226">
        <f>'Previous Trades Import_OMS Quer'!H3226</f>
        <v>0</v>
      </c>
      <c r="I3226">
        <f>'Previous Trades Import_OMS Quer'!I3226</f>
        <v>0</v>
      </c>
      <c r="J3226">
        <f>'Previous Trades Import_OMS Quer'!J3226</f>
        <v>0</v>
      </c>
      <c r="K3226">
        <f>'Previous Trades Import_OMS Quer'!K3226</f>
        <v>0</v>
      </c>
      <c r="L3226">
        <f>'Previous Trades Import_OMS Quer'!L3226</f>
        <v>0</v>
      </c>
      <c r="M3226">
        <f>'Previous Trades Import_OMS Quer'!M3226</f>
        <v>0</v>
      </c>
      <c r="N3226">
        <f>'Previous Trades Import_OMS Quer'!N3226</f>
        <v>0</v>
      </c>
      <c r="O3226" t="str">
        <f>CLEAN('Previous Trades Import_OMS Quer'!O3226)</f>
        <v/>
      </c>
      <c r="Q3226" s="25">
        <f t="shared" si="100"/>
        <v>0</v>
      </c>
      <c r="R3226" s="25" t="e">
        <f>VLOOKUP(O3226,'Currency Balance'!$O$3:$Q$32,3,0)</f>
        <v>#N/A</v>
      </c>
      <c r="S3226" t="e">
        <f t="shared" si="101"/>
        <v>#N/A</v>
      </c>
    </row>
    <row r="3227" spans="1:19">
      <c r="A3227">
        <f>'Previous Trades Import_OMS Quer'!A3227</f>
        <v>0</v>
      </c>
      <c r="B3227">
        <f>'Previous Trades Import_OMS Quer'!B3227</f>
        <v>0</v>
      </c>
      <c r="C3227" s="22">
        <f>'Previous Trades Import_OMS Quer'!C3227</f>
        <v>0</v>
      </c>
      <c r="D3227">
        <f>'Previous Trades Import_OMS Quer'!D3227</f>
        <v>0</v>
      </c>
      <c r="E3227" s="22">
        <f>'Previous Trades Import_OMS Quer'!E3227</f>
        <v>0</v>
      </c>
      <c r="F3227">
        <f>'Previous Trades Import_OMS Quer'!F3227</f>
        <v>0</v>
      </c>
      <c r="G3227">
        <f>'Previous Trades Import_OMS Quer'!G3227</f>
        <v>0</v>
      </c>
      <c r="H3227">
        <f>'Previous Trades Import_OMS Quer'!H3227</f>
        <v>0</v>
      </c>
      <c r="I3227">
        <f>'Previous Trades Import_OMS Quer'!I3227</f>
        <v>0</v>
      </c>
      <c r="J3227">
        <f>'Previous Trades Import_OMS Quer'!J3227</f>
        <v>0</v>
      </c>
      <c r="K3227">
        <f>'Previous Trades Import_OMS Quer'!K3227</f>
        <v>0</v>
      </c>
      <c r="L3227">
        <f>'Previous Trades Import_OMS Quer'!L3227</f>
        <v>0</v>
      </c>
      <c r="M3227">
        <f>'Previous Trades Import_OMS Quer'!M3227</f>
        <v>0</v>
      </c>
      <c r="N3227">
        <f>'Previous Trades Import_OMS Quer'!N3227</f>
        <v>0</v>
      </c>
      <c r="O3227" t="str">
        <f>CLEAN('Previous Trades Import_OMS Quer'!O3227)</f>
        <v/>
      </c>
      <c r="Q3227" s="25">
        <f t="shared" si="100"/>
        <v>0</v>
      </c>
      <c r="R3227" s="25" t="e">
        <f>VLOOKUP(O3227,'Currency Balance'!$O$3:$Q$32,3,0)</f>
        <v>#N/A</v>
      </c>
      <c r="S3227" t="e">
        <f t="shared" si="101"/>
        <v>#N/A</v>
      </c>
    </row>
    <row r="3228" spans="1:19">
      <c r="A3228">
        <f>'Previous Trades Import_OMS Quer'!A3228</f>
        <v>0</v>
      </c>
      <c r="B3228">
        <f>'Previous Trades Import_OMS Quer'!B3228</f>
        <v>0</v>
      </c>
      <c r="C3228" s="22">
        <f>'Previous Trades Import_OMS Quer'!C3228</f>
        <v>0</v>
      </c>
      <c r="D3228">
        <f>'Previous Trades Import_OMS Quer'!D3228</f>
        <v>0</v>
      </c>
      <c r="E3228" s="22">
        <f>'Previous Trades Import_OMS Quer'!E3228</f>
        <v>0</v>
      </c>
      <c r="F3228">
        <f>'Previous Trades Import_OMS Quer'!F3228</f>
        <v>0</v>
      </c>
      <c r="G3228">
        <f>'Previous Trades Import_OMS Quer'!G3228</f>
        <v>0</v>
      </c>
      <c r="H3228">
        <f>'Previous Trades Import_OMS Quer'!H3228</f>
        <v>0</v>
      </c>
      <c r="I3228">
        <f>'Previous Trades Import_OMS Quer'!I3228</f>
        <v>0</v>
      </c>
      <c r="J3228">
        <f>'Previous Trades Import_OMS Quer'!J3228</f>
        <v>0</v>
      </c>
      <c r="K3228">
        <f>'Previous Trades Import_OMS Quer'!K3228</f>
        <v>0</v>
      </c>
      <c r="L3228">
        <f>'Previous Trades Import_OMS Quer'!L3228</f>
        <v>0</v>
      </c>
      <c r="M3228">
        <f>'Previous Trades Import_OMS Quer'!M3228</f>
        <v>0</v>
      </c>
      <c r="N3228">
        <f>'Previous Trades Import_OMS Quer'!N3228</f>
        <v>0</v>
      </c>
      <c r="O3228" t="str">
        <f>CLEAN('Previous Trades Import_OMS Quer'!O3228)</f>
        <v/>
      </c>
      <c r="Q3228" s="25">
        <f t="shared" si="100"/>
        <v>0</v>
      </c>
      <c r="R3228" s="25" t="e">
        <f>VLOOKUP(O3228,'Currency Balance'!$O$3:$Q$32,3,0)</f>
        <v>#N/A</v>
      </c>
      <c r="S3228" t="e">
        <f t="shared" si="101"/>
        <v>#N/A</v>
      </c>
    </row>
    <row r="3229" spans="1:19">
      <c r="A3229">
        <f>'Previous Trades Import_OMS Quer'!A3229</f>
        <v>0</v>
      </c>
      <c r="B3229">
        <f>'Previous Trades Import_OMS Quer'!B3229</f>
        <v>0</v>
      </c>
      <c r="C3229" s="22">
        <f>'Previous Trades Import_OMS Quer'!C3229</f>
        <v>0</v>
      </c>
      <c r="D3229">
        <f>'Previous Trades Import_OMS Quer'!D3229</f>
        <v>0</v>
      </c>
      <c r="E3229" s="22">
        <f>'Previous Trades Import_OMS Quer'!E3229</f>
        <v>0</v>
      </c>
      <c r="F3229">
        <f>'Previous Trades Import_OMS Quer'!F3229</f>
        <v>0</v>
      </c>
      <c r="G3229">
        <f>'Previous Trades Import_OMS Quer'!G3229</f>
        <v>0</v>
      </c>
      <c r="H3229">
        <f>'Previous Trades Import_OMS Quer'!H3229</f>
        <v>0</v>
      </c>
      <c r="I3229">
        <f>'Previous Trades Import_OMS Quer'!I3229</f>
        <v>0</v>
      </c>
      <c r="J3229">
        <f>'Previous Trades Import_OMS Quer'!J3229</f>
        <v>0</v>
      </c>
      <c r="K3229">
        <f>'Previous Trades Import_OMS Quer'!K3229</f>
        <v>0</v>
      </c>
      <c r="L3229">
        <f>'Previous Trades Import_OMS Quer'!L3229</f>
        <v>0</v>
      </c>
      <c r="M3229">
        <f>'Previous Trades Import_OMS Quer'!M3229</f>
        <v>0</v>
      </c>
      <c r="N3229">
        <f>'Previous Trades Import_OMS Quer'!N3229</f>
        <v>0</v>
      </c>
      <c r="O3229" t="str">
        <f>CLEAN('Previous Trades Import_OMS Quer'!O3229)</f>
        <v/>
      </c>
      <c r="Q3229" s="25">
        <f t="shared" si="100"/>
        <v>0</v>
      </c>
      <c r="R3229" s="25" t="e">
        <f>VLOOKUP(O3229,'Currency Balance'!$O$3:$Q$32,3,0)</f>
        <v>#N/A</v>
      </c>
      <c r="S3229" t="e">
        <f t="shared" si="101"/>
        <v>#N/A</v>
      </c>
    </row>
    <row r="3230" spans="1:19">
      <c r="A3230">
        <f>'Previous Trades Import_OMS Quer'!A3230</f>
        <v>0</v>
      </c>
      <c r="B3230">
        <f>'Previous Trades Import_OMS Quer'!B3230</f>
        <v>0</v>
      </c>
      <c r="C3230" s="22">
        <f>'Previous Trades Import_OMS Quer'!C3230</f>
        <v>0</v>
      </c>
      <c r="D3230">
        <f>'Previous Trades Import_OMS Quer'!D3230</f>
        <v>0</v>
      </c>
      <c r="E3230" s="22">
        <f>'Previous Trades Import_OMS Quer'!E3230</f>
        <v>0</v>
      </c>
      <c r="F3230">
        <f>'Previous Trades Import_OMS Quer'!F3230</f>
        <v>0</v>
      </c>
      <c r="G3230">
        <f>'Previous Trades Import_OMS Quer'!G3230</f>
        <v>0</v>
      </c>
      <c r="H3230">
        <f>'Previous Trades Import_OMS Quer'!H3230</f>
        <v>0</v>
      </c>
      <c r="I3230">
        <f>'Previous Trades Import_OMS Quer'!I3230</f>
        <v>0</v>
      </c>
      <c r="J3230">
        <f>'Previous Trades Import_OMS Quer'!J3230</f>
        <v>0</v>
      </c>
      <c r="K3230">
        <f>'Previous Trades Import_OMS Quer'!K3230</f>
        <v>0</v>
      </c>
      <c r="L3230">
        <f>'Previous Trades Import_OMS Quer'!L3230</f>
        <v>0</v>
      </c>
      <c r="M3230">
        <f>'Previous Trades Import_OMS Quer'!M3230</f>
        <v>0</v>
      </c>
      <c r="N3230">
        <f>'Previous Trades Import_OMS Quer'!N3230</f>
        <v>0</v>
      </c>
      <c r="O3230" t="str">
        <f>CLEAN('Previous Trades Import_OMS Quer'!O3230)</f>
        <v/>
      </c>
      <c r="Q3230" s="25">
        <f t="shared" si="100"/>
        <v>0</v>
      </c>
      <c r="R3230" s="25" t="e">
        <f>VLOOKUP(O3230,'Currency Balance'!$O$3:$Q$32,3,0)</f>
        <v>#N/A</v>
      </c>
      <c r="S3230" t="e">
        <f t="shared" si="101"/>
        <v>#N/A</v>
      </c>
    </row>
    <row r="3231" spans="1:19">
      <c r="A3231">
        <f>'Previous Trades Import_OMS Quer'!A3231</f>
        <v>0</v>
      </c>
      <c r="B3231">
        <f>'Previous Trades Import_OMS Quer'!B3231</f>
        <v>0</v>
      </c>
      <c r="C3231" s="22">
        <f>'Previous Trades Import_OMS Quer'!C3231</f>
        <v>0</v>
      </c>
      <c r="D3231">
        <f>'Previous Trades Import_OMS Quer'!D3231</f>
        <v>0</v>
      </c>
      <c r="E3231" s="22">
        <f>'Previous Trades Import_OMS Quer'!E3231</f>
        <v>0</v>
      </c>
      <c r="F3231">
        <f>'Previous Trades Import_OMS Quer'!F3231</f>
        <v>0</v>
      </c>
      <c r="G3231">
        <f>'Previous Trades Import_OMS Quer'!G3231</f>
        <v>0</v>
      </c>
      <c r="H3231">
        <f>'Previous Trades Import_OMS Quer'!H3231</f>
        <v>0</v>
      </c>
      <c r="I3231">
        <f>'Previous Trades Import_OMS Quer'!I3231</f>
        <v>0</v>
      </c>
      <c r="J3231">
        <f>'Previous Trades Import_OMS Quer'!J3231</f>
        <v>0</v>
      </c>
      <c r="K3231">
        <f>'Previous Trades Import_OMS Quer'!K3231</f>
        <v>0</v>
      </c>
      <c r="L3231">
        <f>'Previous Trades Import_OMS Quer'!L3231</f>
        <v>0</v>
      </c>
      <c r="M3231">
        <f>'Previous Trades Import_OMS Quer'!M3231</f>
        <v>0</v>
      </c>
      <c r="N3231">
        <f>'Previous Trades Import_OMS Quer'!N3231</f>
        <v>0</v>
      </c>
      <c r="O3231" t="str">
        <f>CLEAN('Previous Trades Import_OMS Quer'!O3231)</f>
        <v/>
      </c>
      <c r="Q3231" s="25">
        <f t="shared" si="100"/>
        <v>0</v>
      </c>
      <c r="R3231" s="25" t="e">
        <f>VLOOKUP(O3231,'Currency Balance'!$O$3:$Q$32,3,0)</f>
        <v>#N/A</v>
      </c>
      <c r="S3231" t="e">
        <f t="shared" si="101"/>
        <v>#N/A</v>
      </c>
    </row>
    <row r="3232" spans="1:19">
      <c r="A3232">
        <f>'Previous Trades Import_OMS Quer'!A3232</f>
        <v>0</v>
      </c>
      <c r="B3232">
        <f>'Previous Trades Import_OMS Quer'!B3232</f>
        <v>0</v>
      </c>
      <c r="C3232" s="22">
        <f>'Previous Trades Import_OMS Quer'!C3232</f>
        <v>0</v>
      </c>
      <c r="D3232">
        <f>'Previous Trades Import_OMS Quer'!D3232</f>
        <v>0</v>
      </c>
      <c r="E3232" s="22">
        <f>'Previous Trades Import_OMS Quer'!E3232</f>
        <v>0</v>
      </c>
      <c r="F3232">
        <f>'Previous Trades Import_OMS Quer'!F3232</f>
        <v>0</v>
      </c>
      <c r="G3232">
        <f>'Previous Trades Import_OMS Quer'!G3232</f>
        <v>0</v>
      </c>
      <c r="H3232">
        <f>'Previous Trades Import_OMS Quer'!H3232</f>
        <v>0</v>
      </c>
      <c r="I3232">
        <f>'Previous Trades Import_OMS Quer'!I3232</f>
        <v>0</v>
      </c>
      <c r="J3232">
        <f>'Previous Trades Import_OMS Quer'!J3232</f>
        <v>0</v>
      </c>
      <c r="K3232">
        <f>'Previous Trades Import_OMS Quer'!K3232</f>
        <v>0</v>
      </c>
      <c r="L3232">
        <f>'Previous Trades Import_OMS Quer'!L3232</f>
        <v>0</v>
      </c>
      <c r="M3232">
        <f>'Previous Trades Import_OMS Quer'!M3232</f>
        <v>0</v>
      </c>
      <c r="N3232">
        <f>'Previous Trades Import_OMS Quer'!N3232</f>
        <v>0</v>
      </c>
      <c r="O3232" t="str">
        <f>CLEAN('Previous Trades Import_OMS Quer'!O3232)</f>
        <v/>
      </c>
      <c r="Q3232" s="25">
        <f t="shared" si="100"/>
        <v>0</v>
      </c>
      <c r="R3232" s="25" t="e">
        <f>VLOOKUP(O3232,'Currency Balance'!$O$3:$Q$32,3,0)</f>
        <v>#N/A</v>
      </c>
      <c r="S3232" t="e">
        <f t="shared" si="101"/>
        <v>#N/A</v>
      </c>
    </row>
    <row r="3233" spans="1:19">
      <c r="A3233">
        <f>'Previous Trades Import_OMS Quer'!A3233</f>
        <v>0</v>
      </c>
      <c r="B3233">
        <f>'Previous Trades Import_OMS Quer'!B3233</f>
        <v>0</v>
      </c>
      <c r="C3233" s="22">
        <f>'Previous Trades Import_OMS Quer'!C3233</f>
        <v>0</v>
      </c>
      <c r="D3233">
        <f>'Previous Trades Import_OMS Quer'!D3233</f>
        <v>0</v>
      </c>
      <c r="E3233" s="22">
        <f>'Previous Trades Import_OMS Quer'!E3233</f>
        <v>0</v>
      </c>
      <c r="F3233">
        <f>'Previous Trades Import_OMS Quer'!F3233</f>
        <v>0</v>
      </c>
      <c r="G3233">
        <f>'Previous Trades Import_OMS Quer'!G3233</f>
        <v>0</v>
      </c>
      <c r="H3233">
        <f>'Previous Trades Import_OMS Quer'!H3233</f>
        <v>0</v>
      </c>
      <c r="I3233">
        <f>'Previous Trades Import_OMS Quer'!I3233</f>
        <v>0</v>
      </c>
      <c r="J3233">
        <f>'Previous Trades Import_OMS Quer'!J3233</f>
        <v>0</v>
      </c>
      <c r="K3233">
        <f>'Previous Trades Import_OMS Quer'!K3233</f>
        <v>0</v>
      </c>
      <c r="L3233">
        <f>'Previous Trades Import_OMS Quer'!L3233</f>
        <v>0</v>
      </c>
      <c r="M3233">
        <f>'Previous Trades Import_OMS Quer'!M3233</f>
        <v>0</v>
      </c>
      <c r="N3233">
        <f>'Previous Trades Import_OMS Quer'!N3233</f>
        <v>0</v>
      </c>
      <c r="O3233" t="str">
        <f>CLEAN('Previous Trades Import_OMS Quer'!O3233)</f>
        <v/>
      </c>
      <c r="Q3233" s="25">
        <f t="shared" si="100"/>
        <v>0</v>
      </c>
      <c r="R3233" s="25" t="e">
        <f>VLOOKUP(O3233,'Currency Balance'!$O$3:$Q$32,3,0)</f>
        <v>#N/A</v>
      </c>
      <c r="S3233" t="e">
        <f t="shared" si="101"/>
        <v>#N/A</v>
      </c>
    </row>
    <row r="3234" spans="1:19">
      <c r="A3234">
        <f>'Previous Trades Import_OMS Quer'!A3234</f>
        <v>0</v>
      </c>
      <c r="B3234">
        <f>'Previous Trades Import_OMS Quer'!B3234</f>
        <v>0</v>
      </c>
      <c r="C3234" s="22">
        <f>'Previous Trades Import_OMS Quer'!C3234</f>
        <v>0</v>
      </c>
      <c r="D3234">
        <f>'Previous Trades Import_OMS Quer'!D3234</f>
        <v>0</v>
      </c>
      <c r="E3234" s="22">
        <f>'Previous Trades Import_OMS Quer'!E3234</f>
        <v>0</v>
      </c>
      <c r="F3234">
        <f>'Previous Trades Import_OMS Quer'!F3234</f>
        <v>0</v>
      </c>
      <c r="G3234">
        <f>'Previous Trades Import_OMS Quer'!G3234</f>
        <v>0</v>
      </c>
      <c r="H3234">
        <f>'Previous Trades Import_OMS Quer'!H3234</f>
        <v>0</v>
      </c>
      <c r="I3234">
        <f>'Previous Trades Import_OMS Quer'!I3234</f>
        <v>0</v>
      </c>
      <c r="J3234">
        <f>'Previous Trades Import_OMS Quer'!J3234</f>
        <v>0</v>
      </c>
      <c r="K3234">
        <f>'Previous Trades Import_OMS Quer'!K3234</f>
        <v>0</v>
      </c>
      <c r="L3234">
        <f>'Previous Trades Import_OMS Quer'!L3234</f>
        <v>0</v>
      </c>
      <c r="M3234">
        <f>'Previous Trades Import_OMS Quer'!M3234</f>
        <v>0</v>
      </c>
      <c r="N3234">
        <f>'Previous Trades Import_OMS Quer'!N3234</f>
        <v>0</v>
      </c>
      <c r="O3234" t="str">
        <f>CLEAN('Previous Trades Import_OMS Quer'!O3234)</f>
        <v/>
      </c>
      <c r="Q3234" s="25">
        <f t="shared" si="100"/>
        <v>0</v>
      </c>
      <c r="R3234" s="25" t="e">
        <f>VLOOKUP(O3234,'Currency Balance'!$O$3:$Q$32,3,0)</f>
        <v>#N/A</v>
      </c>
      <c r="S3234" t="e">
        <f t="shared" si="101"/>
        <v>#N/A</v>
      </c>
    </row>
    <row r="3235" spans="1:19">
      <c r="A3235">
        <f>'Previous Trades Import_OMS Quer'!A3235</f>
        <v>0</v>
      </c>
      <c r="B3235">
        <f>'Previous Trades Import_OMS Quer'!B3235</f>
        <v>0</v>
      </c>
      <c r="C3235" s="22">
        <f>'Previous Trades Import_OMS Quer'!C3235</f>
        <v>0</v>
      </c>
      <c r="D3235">
        <f>'Previous Trades Import_OMS Quer'!D3235</f>
        <v>0</v>
      </c>
      <c r="E3235" s="22">
        <f>'Previous Trades Import_OMS Quer'!E3235</f>
        <v>0</v>
      </c>
      <c r="F3235">
        <f>'Previous Trades Import_OMS Quer'!F3235</f>
        <v>0</v>
      </c>
      <c r="G3235">
        <f>'Previous Trades Import_OMS Quer'!G3235</f>
        <v>0</v>
      </c>
      <c r="H3235">
        <f>'Previous Trades Import_OMS Quer'!H3235</f>
        <v>0</v>
      </c>
      <c r="I3235">
        <f>'Previous Trades Import_OMS Quer'!I3235</f>
        <v>0</v>
      </c>
      <c r="J3235">
        <f>'Previous Trades Import_OMS Quer'!J3235</f>
        <v>0</v>
      </c>
      <c r="K3235">
        <f>'Previous Trades Import_OMS Quer'!K3235</f>
        <v>0</v>
      </c>
      <c r="L3235">
        <f>'Previous Trades Import_OMS Quer'!L3235</f>
        <v>0</v>
      </c>
      <c r="M3235">
        <f>'Previous Trades Import_OMS Quer'!M3235</f>
        <v>0</v>
      </c>
      <c r="N3235">
        <f>'Previous Trades Import_OMS Quer'!N3235</f>
        <v>0</v>
      </c>
      <c r="O3235" t="str">
        <f>CLEAN('Previous Trades Import_OMS Quer'!O3235)</f>
        <v/>
      </c>
      <c r="Q3235" s="25">
        <f t="shared" si="100"/>
        <v>0</v>
      </c>
      <c r="R3235" s="25" t="e">
        <f>VLOOKUP(O3235,'Currency Balance'!$O$3:$Q$32,3,0)</f>
        <v>#N/A</v>
      </c>
      <c r="S3235" t="e">
        <f t="shared" si="101"/>
        <v>#N/A</v>
      </c>
    </row>
    <row r="3236" spans="1:19">
      <c r="A3236">
        <f>'Previous Trades Import_OMS Quer'!A3236</f>
        <v>0</v>
      </c>
      <c r="B3236">
        <f>'Previous Trades Import_OMS Quer'!B3236</f>
        <v>0</v>
      </c>
      <c r="C3236" s="22">
        <f>'Previous Trades Import_OMS Quer'!C3236</f>
        <v>0</v>
      </c>
      <c r="D3236">
        <f>'Previous Trades Import_OMS Quer'!D3236</f>
        <v>0</v>
      </c>
      <c r="E3236" s="22">
        <f>'Previous Trades Import_OMS Quer'!E3236</f>
        <v>0</v>
      </c>
      <c r="F3236">
        <f>'Previous Trades Import_OMS Quer'!F3236</f>
        <v>0</v>
      </c>
      <c r="G3236">
        <f>'Previous Trades Import_OMS Quer'!G3236</f>
        <v>0</v>
      </c>
      <c r="H3236">
        <f>'Previous Trades Import_OMS Quer'!H3236</f>
        <v>0</v>
      </c>
      <c r="I3236">
        <f>'Previous Trades Import_OMS Quer'!I3236</f>
        <v>0</v>
      </c>
      <c r="J3236">
        <f>'Previous Trades Import_OMS Quer'!J3236</f>
        <v>0</v>
      </c>
      <c r="K3236">
        <f>'Previous Trades Import_OMS Quer'!K3236</f>
        <v>0</v>
      </c>
      <c r="L3236">
        <f>'Previous Trades Import_OMS Quer'!L3236</f>
        <v>0</v>
      </c>
      <c r="M3236">
        <f>'Previous Trades Import_OMS Quer'!M3236</f>
        <v>0</v>
      </c>
      <c r="N3236">
        <f>'Previous Trades Import_OMS Quer'!N3236</f>
        <v>0</v>
      </c>
      <c r="O3236" t="str">
        <f>CLEAN('Previous Trades Import_OMS Quer'!O3236)</f>
        <v/>
      </c>
      <c r="Q3236" s="25">
        <f t="shared" si="100"/>
        <v>0</v>
      </c>
      <c r="R3236" s="25" t="e">
        <f>VLOOKUP(O3236,'Currency Balance'!$O$3:$Q$32,3,0)</f>
        <v>#N/A</v>
      </c>
      <c r="S3236" t="e">
        <f t="shared" si="101"/>
        <v>#N/A</v>
      </c>
    </row>
    <row r="3237" spans="1:19">
      <c r="A3237">
        <f>'Previous Trades Import_OMS Quer'!A3237</f>
        <v>0</v>
      </c>
      <c r="B3237">
        <f>'Previous Trades Import_OMS Quer'!B3237</f>
        <v>0</v>
      </c>
      <c r="C3237" s="22">
        <f>'Previous Trades Import_OMS Quer'!C3237</f>
        <v>0</v>
      </c>
      <c r="D3237">
        <f>'Previous Trades Import_OMS Quer'!D3237</f>
        <v>0</v>
      </c>
      <c r="E3237" s="22">
        <f>'Previous Trades Import_OMS Quer'!E3237</f>
        <v>0</v>
      </c>
      <c r="F3237">
        <f>'Previous Trades Import_OMS Quer'!F3237</f>
        <v>0</v>
      </c>
      <c r="G3237">
        <f>'Previous Trades Import_OMS Quer'!G3237</f>
        <v>0</v>
      </c>
      <c r="H3237">
        <f>'Previous Trades Import_OMS Quer'!H3237</f>
        <v>0</v>
      </c>
      <c r="I3237">
        <f>'Previous Trades Import_OMS Quer'!I3237</f>
        <v>0</v>
      </c>
      <c r="J3237">
        <f>'Previous Trades Import_OMS Quer'!J3237</f>
        <v>0</v>
      </c>
      <c r="K3237">
        <f>'Previous Trades Import_OMS Quer'!K3237</f>
        <v>0</v>
      </c>
      <c r="L3237">
        <f>'Previous Trades Import_OMS Quer'!L3237</f>
        <v>0</v>
      </c>
      <c r="M3237">
        <f>'Previous Trades Import_OMS Quer'!M3237</f>
        <v>0</v>
      </c>
      <c r="N3237">
        <f>'Previous Trades Import_OMS Quer'!N3237</f>
        <v>0</v>
      </c>
      <c r="O3237" t="str">
        <f>CLEAN('Previous Trades Import_OMS Quer'!O3237)</f>
        <v/>
      </c>
      <c r="Q3237" s="25">
        <f t="shared" si="100"/>
        <v>0</v>
      </c>
      <c r="R3237" s="25" t="e">
        <f>VLOOKUP(O3237,'Currency Balance'!$O$3:$Q$32,3,0)</f>
        <v>#N/A</v>
      </c>
      <c r="S3237" t="e">
        <f t="shared" si="101"/>
        <v>#N/A</v>
      </c>
    </row>
    <row r="3238" spans="1:19">
      <c r="A3238">
        <f>'Previous Trades Import_OMS Quer'!A3238</f>
        <v>0</v>
      </c>
      <c r="B3238">
        <f>'Previous Trades Import_OMS Quer'!B3238</f>
        <v>0</v>
      </c>
      <c r="C3238" s="22">
        <f>'Previous Trades Import_OMS Quer'!C3238</f>
        <v>0</v>
      </c>
      <c r="D3238">
        <f>'Previous Trades Import_OMS Quer'!D3238</f>
        <v>0</v>
      </c>
      <c r="E3238" s="22">
        <f>'Previous Trades Import_OMS Quer'!E3238</f>
        <v>0</v>
      </c>
      <c r="F3238">
        <f>'Previous Trades Import_OMS Quer'!F3238</f>
        <v>0</v>
      </c>
      <c r="G3238">
        <f>'Previous Trades Import_OMS Quer'!G3238</f>
        <v>0</v>
      </c>
      <c r="H3238">
        <f>'Previous Trades Import_OMS Quer'!H3238</f>
        <v>0</v>
      </c>
      <c r="I3238">
        <f>'Previous Trades Import_OMS Quer'!I3238</f>
        <v>0</v>
      </c>
      <c r="J3238">
        <f>'Previous Trades Import_OMS Quer'!J3238</f>
        <v>0</v>
      </c>
      <c r="K3238">
        <f>'Previous Trades Import_OMS Quer'!K3238</f>
        <v>0</v>
      </c>
      <c r="L3238">
        <f>'Previous Trades Import_OMS Quer'!L3238</f>
        <v>0</v>
      </c>
      <c r="M3238">
        <f>'Previous Trades Import_OMS Quer'!M3238</f>
        <v>0</v>
      </c>
      <c r="N3238">
        <f>'Previous Trades Import_OMS Quer'!N3238</f>
        <v>0</v>
      </c>
      <c r="O3238" t="str">
        <f>CLEAN('Previous Trades Import_OMS Quer'!O3238)</f>
        <v/>
      </c>
      <c r="Q3238" s="25">
        <f t="shared" si="100"/>
        <v>0</v>
      </c>
      <c r="R3238" s="25" t="e">
        <f>VLOOKUP(O3238,'Currency Balance'!$O$3:$Q$32,3,0)</f>
        <v>#N/A</v>
      </c>
      <c r="S3238" t="e">
        <f t="shared" si="101"/>
        <v>#N/A</v>
      </c>
    </row>
    <row r="3239" spans="1:19">
      <c r="A3239">
        <f>'Previous Trades Import_OMS Quer'!A3239</f>
        <v>0</v>
      </c>
      <c r="B3239">
        <f>'Previous Trades Import_OMS Quer'!B3239</f>
        <v>0</v>
      </c>
      <c r="C3239" s="22">
        <f>'Previous Trades Import_OMS Quer'!C3239</f>
        <v>0</v>
      </c>
      <c r="D3239">
        <f>'Previous Trades Import_OMS Quer'!D3239</f>
        <v>0</v>
      </c>
      <c r="E3239" s="22">
        <f>'Previous Trades Import_OMS Quer'!E3239</f>
        <v>0</v>
      </c>
      <c r="F3239">
        <f>'Previous Trades Import_OMS Quer'!F3239</f>
        <v>0</v>
      </c>
      <c r="G3239">
        <f>'Previous Trades Import_OMS Quer'!G3239</f>
        <v>0</v>
      </c>
      <c r="H3239">
        <f>'Previous Trades Import_OMS Quer'!H3239</f>
        <v>0</v>
      </c>
      <c r="I3239">
        <f>'Previous Trades Import_OMS Quer'!I3239</f>
        <v>0</v>
      </c>
      <c r="J3239">
        <f>'Previous Trades Import_OMS Quer'!J3239</f>
        <v>0</v>
      </c>
      <c r="K3239">
        <f>'Previous Trades Import_OMS Quer'!K3239</f>
        <v>0</v>
      </c>
      <c r="L3239">
        <f>'Previous Trades Import_OMS Quer'!L3239</f>
        <v>0</v>
      </c>
      <c r="M3239">
        <f>'Previous Trades Import_OMS Quer'!M3239</f>
        <v>0</v>
      </c>
      <c r="N3239">
        <f>'Previous Trades Import_OMS Quer'!N3239</f>
        <v>0</v>
      </c>
      <c r="O3239" t="str">
        <f>CLEAN('Previous Trades Import_OMS Quer'!O3239)</f>
        <v/>
      </c>
      <c r="Q3239" s="25">
        <f t="shared" si="100"/>
        <v>0</v>
      </c>
      <c r="R3239" s="25" t="e">
        <f>VLOOKUP(O3239,'Currency Balance'!$O$3:$Q$32,3,0)</f>
        <v>#N/A</v>
      </c>
      <c r="S3239" t="e">
        <f t="shared" si="101"/>
        <v>#N/A</v>
      </c>
    </row>
    <row r="3240" spans="1:19">
      <c r="A3240">
        <f>'Previous Trades Import_OMS Quer'!A3240</f>
        <v>0</v>
      </c>
      <c r="B3240">
        <f>'Previous Trades Import_OMS Quer'!B3240</f>
        <v>0</v>
      </c>
      <c r="C3240" s="22">
        <f>'Previous Trades Import_OMS Quer'!C3240</f>
        <v>0</v>
      </c>
      <c r="D3240">
        <f>'Previous Trades Import_OMS Quer'!D3240</f>
        <v>0</v>
      </c>
      <c r="E3240" s="22">
        <f>'Previous Trades Import_OMS Quer'!E3240</f>
        <v>0</v>
      </c>
      <c r="F3240">
        <f>'Previous Trades Import_OMS Quer'!F3240</f>
        <v>0</v>
      </c>
      <c r="G3240">
        <f>'Previous Trades Import_OMS Quer'!G3240</f>
        <v>0</v>
      </c>
      <c r="H3240">
        <f>'Previous Trades Import_OMS Quer'!H3240</f>
        <v>0</v>
      </c>
      <c r="I3240">
        <f>'Previous Trades Import_OMS Quer'!I3240</f>
        <v>0</v>
      </c>
      <c r="J3240">
        <f>'Previous Trades Import_OMS Quer'!J3240</f>
        <v>0</v>
      </c>
      <c r="K3240">
        <f>'Previous Trades Import_OMS Quer'!K3240</f>
        <v>0</v>
      </c>
      <c r="L3240">
        <f>'Previous Trades Import_OMS Quer'!L3240</f>
        <v>0</v>
      </c>
      <c r="M3240">
        <f>'Previous Trades Import_OMS Quer'!M3240</f>
        <v>0</v>
      </c>
      <c r="N3240">
        <f>'Previous Trades Import_OMS Quer'!N3240</f>
        <v>0</v>
      </c>
      <c r="O3240" t="str">
        <f>CLEAN('Previous Trades Import_OMS Quer'!O3240)</f>
        <v/>
      </c>
      <c r="Q3240" s="25">
        <f t="shared" si="100"/>
        <v>0</v>
      </c>
      <c r="R3240" s="25" t="e">
        <f>VLOOKUP(O3240,'Currency Balance'!$O$3:$Q$32,3,0)</f>
        <v>#N/A</v>
      </c>
      <c r="S3240" t="e">
        <f t="shared" si="101"/>
        <v>#N/A</v>
      </c>
    </row>
    <row r="3241" spans="1:19">
      <c r="A3241">
        <f>'Previous Trades Import_OMS Quer'!A3241</f>
        <v>0</v>
      </c>
      <c r="B3241">
        <f>'Previous Trades Import_OMS Quer'!B3241</f>
        <v>0</v>
      </c>
      <c r="C3241" s="22">
        <f>'Previous Trades Import_OMS Quer'!C3241</f>
        <v>0</v>
      </c>
      <c r="D3241">
        <f>'Previous Trades Import_OMS Quer'!D3241</f>
        <v>0</v>
      </c>
      <c r="E3241" s="22">
        <f>'Previous Trades Import_OMS Quer'!E3241</f>
        <v>0</v>
      </c>
      <c r="F3241">
        <f>'Previous Trades Import_OMS Quer'!F3241</f>
        <v>0</v>
      </c>
      <c r="G3241">
        <f>'Previous Trades Import_OMS Quer'!G3241</f>
        <v>0</v>
      </c>
      <c r="H3241">
        <f>'Previous Trades Import_OMS Quer'!H3241</f>
        <v>0</v>
      </c>
      <c r="I3241">
        <f>'Previous Trades Import_OMS Quer'!I3241</f>
        <v>0</v>
      </c>
      <c r="J3241">
        <f>'Previous Trades Import_OMS Quer'!J3241</f>
        <v>0</v>
      </c>
      <c r="K3241">
        <f>'Previous Trades Import_OMS Quer'!K3241</f>
        <v>0</v>
      </c>
      <c r="L3241">
        <f>'Previous Trades Import_OMS Quer'!L3241</f>
        <v>0</v>
      </c>
      <c r="M3241">
        <f>'Previous Trades Import_OMS Quer'!M3241</f>
        <v>0</v>
      </c>
      <c r="N3241">
        <f>'Previous Trades Import_OMS Quer'!N3241</f>
        <v>0</v>
      </c>
      <c r="O3241" t="str">
        <f>CLEAN('Previous Trades Import_OMS Quer'!O3241)</f>
        <v/>
      </c>
      <c r="Q3241" s="25">
        <f t="shared" si="100"/>
        <v>0</v>
      </c>
      <c r="R3241" s="25" t="e">
        <f>VLOOKUP(O3241,'Currency Balance'!$O$3:$Q$32,3,0)</f>
        <v>#N/A</v>
      </c>
      <c r="S3241" t="e">
        <f t="shared" si="101"/>
        <v>#N/A</v>
      </c>
    </row>
    <row r="3242" spans="1:19">
      <c r="A3242">
        <f>'Previous Trades Import_OMS Quer'!A3242</f>
        <v>0</v>
      </c>
      <c r="B3242">
        <f>'Previous Trades Import_OMS Quer'!B3242</f>
        <v>0</v>
      </c>
      <c r="C3242" s="22">
        <f>'Previous Trades Import_OMS Quer'!C3242</f>
        <v>0</v>
      </c>
      <c r="D3242">
        <f>'Previous Trades Import_OMS Quer'!D3242</f>
        <v>0</v>
      </c>
      <c r="E3242" s="22">
        <f>'Previous Trades Import_OMS Quer'!E3242</f>
        <v>0</v>
      </c>
      <c r="F3242">
        <f>'Previous Trades Import_OMS Quer'!F3242</f>
        <v>0</v>
      </c>
      <c r="G3242">
        <f>'Previous Trades Import_OMS Quer'!G3242</f>
        <v>0</v>
      </c>
      <c r="H3242">
        <f>'Previous Trades Import_OMS Quer'!H3242</f>
        <v>0</v>
      </c>
      <c r="I3242">
        <f>'Previous Trades Import_OMS Quer'!I3242</f>
        <v>0</v>
      </c>
      <c r="J3242">
        <f>'Previous Trades Import_OMS Quer'!J3242</f>
        <v>0</v>
      </c>
      <c r="K3242">
        <f>'Previous Trades Import_OMS Quer'!K3242</f>
        <v>0</v>
      </c>
      <c r="L3242">
        <f>'Previous Trades Import_OMS Quer'!L3242</f>
        <v>0</v>
      </c>
      <c r="M3242">
        <f>'Previous Trades Import_OMS Quer'!M3242</f>
        <v>0</v>
      </c>
      <c r="N3242">
        <f>'Previous Trades Import_OMS Quer'!N3242</f>
        <v>0</v>
      </c>
      <c r="O3242" t="str">
        <f>CLEAN('Previous Trades Import_OMS Quer'!O3242)</f>
        <v/>
      </c>
      <c r="Q3242" s="25">
        <f t="shared" si="100"/>
        <v>0</v>
      </c>
      <c r="R3242" s="25" t="e">
        <f>VLOOKUP(O3242,'Currency Balance'!$O$3:$Q$32,3,0)</f>
        <v>#N/A</v>
      </c>
      <c r="S3242" t="e">
        <f t="shared" si="101"/>
        <v>#N/A</v>
      </c>
    </row>
    <row r="3243" spans="1:19">
      <c r="A3243">
        <f>'Previous Trades Import_OMS Quer'!A3243</f>
        <v>0</v>
      </c>
      <c r="B3243">
        <f>'Previous Trades Import_OMS Quer'!B3243</f>
        <v>0</v>
      </c>
      <c r="C3243" s="22">
        <f>'Previous Trades Import_OMS Quer'!C3243</f>
        <v>0</v>
      </c>
      <c r="D3243">
        <f>'Previous Trades Import_OMS Quer'!D3243</f>
        <v>0</v>
      </c>
      <c r="E3243" s="22">
        <f>'Previous Trades Import_OMS Quer'!E3243</f>
        <v>0</v>
      </c>
      <c r="F3243">
        <f>'Previous Trades Import_OMS Quer'!F3243</f>
        <v>0</v>
      </c>
      <c r="G3243">
        <f>'Previous Trades Import_OMS Quer'!G3243</f>
        <v>0</v>
      </c>
      <c r="H3243">
        <f>'Previous Trades Import_OMS Quer'!H3243</f>
        <v>0</v>
      </c>
      <c r="I3243">
        <f>'Previous Trades Import_OMS Quer'!I3243</f>
        <v>0</v>
      </c>
      <c r="J3243">
        <f>'Previous Trades Import_OMS Quer'!J3243</f>
        <v>0</v>
      </c>
      <c r="K3243">
        <f>'Previous Trades Import_OMS Quer'!K3243</f>
        <v>0</v>
      </c>
      <c r="L3243">
        <f>'Previous Trades Import_OMS Quer'!L3243</f>
        <v>0</v>
      </c>
      <c r="M3243">
        <f>'Previous Trades Import_OMS Quer'!M3243</f>
        <v>0</v>
      </c>
      <c r="N3243">
        <f>'Previous Trades Import_OMS Quer'!N3243</f>
        <v>0</v>
      </c>
      <c r="O3243" t="str">
        <f>CLEAN('Previous Trades Import_OMS Quer'!O3243)</f>
        <v/>
      </c>
      <c r="Q3243" s="25">
        <f t="shared" si="100"/>
        <v>0</v>
      </c>
      <c r="R3243" s="25" t="e">
        <f>VLOOKUP(O3243,'Currency Balance'!$O$3:$Q$32,3,0)</f>
        <v>#N/A</v>
      </c>
      <c r="S3243" t="e">
        <f t="shared" si="101"/>
        <v>#N/A</v>
      </c>
    </row>
    <row r="3244" spans="1:19">
      <c r="A3244">
        <f>'Previous Trades Import_OMS Quer'!A3244</f>
        <v>0</v>
      </c>
      <c r="B3244">
        <f>'Previous Trades Import_OMS Quer'!B3244</f>
        <v>0</v>
      </c>
      <c r="C3244" s="22">
        <f>'Previous Trades Import_OMS Quer'!C3244</f>
        <v>0</v>
      </c>
      <c r="D3244">
        <f>'Previous Trades Import_OMS Quer'!D3244</f>
        <v>0</v>
      </c>
      <c r="E3244" s="22">
        <f>'Previous Trades Import_OMS Quer'!E3244</f>
        <v>0</v>
      </c>
      <c r="F3244">
        <f>'Previous Trades Import_OMS Quer'!F3244</f>
        <v>0</v>
      </c>
      <c r="G3244">
        <f>'Previous Trades Import_OMS Quer'!G3244</f>
        <v>0</v>
      </c>
      <c r="H3244">
        <f>'Previous Trades Import_OMS Quer'!H3244</f>
        <v>0</v>
      </c>
      <c r="I3244">
        <f>'Previous Trades Import_OMS Quer'!I3244</f>
        <v>0</v>
      </c>
      <c r="J3244">
        <f>'Previous Trades Import_OMS Quer'!J3244</f>
        <v>0</v>
      </c>
      <c r="K3244">
        <f>'Previous Trades Import_OMS Quer'!K3244</f>
        <v>0</v>
      </c>
      <c r="L3244">
        <f>'Previous Trades Import_OMS Quer'!L3244</f>
        <v>0</v>
      </c>
      <c r="M3244">
        <f>'Previous Trades Import_OMS Quer'!M3244</f>
        <v>0</v>
      </c>
      <c r="N3244">
        <f>'Previous Trades Import_OMS Quer'!N3244</f>
        <v>0</v>
      </c>
      <c r="O3244" t="str">
        <f>CLEAN('Previous Trades Import_OMS Quer'!O3244)</f>
        <v/>
      </c>
      <c r="Q3244" s="25">
        <f t="shared" si="100"/>
        <v>0</v>
      </c>
      <c r="R3244" s="25" t="e">
        <f>VLOOKUP(O3244,'Currency Balance'!$O$3:$Q$32,3,0)</f>
        <v>#N/A</v>
      </c>
      <c r="S3244" t="e">
        <f t="shared" si="101"/>
        <v>#N/A</v>
      </c>
    </row>
    <row r="3245" spans="1:19">
      <c r="A3245">
        <f>'Previous Trades Import_OMS Quer'!A3245</f>
        <v>0</v>
      </c>
      <c r="B3245">
        <f>'Previous Trades Import_OMS Quer'!B3245</f>
        <v>0</v>
      </c>
      <c r="C3245" s="22">
        <f>'Previous Trades Import_OMS Quer'!C3245</f>
        <v>0</v>
      </c>
      <c r="D3245">
        <f>'Previous Trades Import_OMS Quer'!D3245</f>
        <v>0</v>
      </c>
      <c r="E3245" s="22">
        <f>'Previous Trades Import_OMS Quer'!E3245</f>
        <v>0</v>
      </c>
      <c r="F3245">
        <f>'Previous Trades Import_OMS Quer'!F3245</f>
        <v>0</v>
      </c>
      <c r="G3245">
        <f>'Previous Trades Import_OMS Quer'!G3245</f>
        <v>0</v>
      </c>
      <c r="H3245">
        <f>'Previous Trades Import_OMS Quer'!H3245</f>
        <v>0</v>
      </c>
      <c r="I3245">
        <f>'Previous Trades Import_OMS Quer'!I3245</f>
        <v>0</v>
      </c>
      <c r="J3245">
        <f>'Previous Trades Import_OMS Quer'!J3245</f>
        <v>0</v>
      </c>
      <c r="K3245">
        <f>'Previous Trades Import_OMS Quer'!K3245</f>
        <v>0</v>
      </c>
      <c r="L3245">
        <f>'Previous Trades Import_OMS Quer'!L3245</f>
        <v>0</v>
      </c>
      <c r="M3245">
        <f>'Previous Trades Import_OMS Quer'!M3245</f>
        <v>0</v>
      </c>
      <c r="N3245">
        <f>'Previous Trades Import_OMS Quer'!N3245</f>
        <v>0</v>
      </c>
      <c r="O3245" t="str">
        <f>CLEAN('Previous Trades Import_OMS Quer'!O3245)</f>
        <v/>
      </c>
      <c r="Q3245" s="25">
        <f t="shared" si="100"/>
        <v>0</v>
      </c>
      <c r="R3245" s="25" t="e">
        <f>VLOOKUP(O3245,'Currency Balance'!$O$3:$Q$32,3,0)</f>
        <v>#N/A</v>
      </c>
      <c r="S3245" t="e">
        <f t="shared" si="101"/>
        <v>#N/A</v>
      </c>
    </row>
    <row r="3246" spans="1:19">
      <c r="A3246">
        <f>'Previous Trades Import_OMS Quer'!A3246</f>
        <v>0</v>
      </c>
      <c r="B3246">
        <f>'Previous Trades Import_OMS Quer'!B3246</f>
        <v>0</v>
      </c>
      <c r="C3246" s="22">
        <f>'Previous Trades Import_OMS Quer'!C3246</f>
        <v>0</v>
      </c>
      <c r="D3246">
        <f>'Previous Trades Import_OMS Quer'!D3246</f>
        <v>0</v>
      </c>
      <c r="E3246" s="22">
        <f>'Previous Trades Import_OMS Quer'!E3246</f>
        <v>0</v>
      </c>
      <c r="F3246">
        <f>'Previous Trades Import_OMS Quer'!F3246</f>
        <v>0</v>
      </c>
      <c r="G3246">
        <f>'Previous Trades Import_OMS Quer'!G3246</f>
        <v>0</v>
      </c>
      <c r="H3246">
        <f>'Previous Trades Import_OMS Quer'!H3246</f>
        <v>0</v>
      </c>
      <c r="I3246">
        <f>'Previous Trades Import_OMS Quer'!I3246</f>
        <v>0</v>
      </c>
      <c r="J3246">
        <f>'Previous Trades Import_OMS Quer'!J3246</f>
        <v>0</v>
      </c>
      <c r="K3246">
        <f>'Previous Trades Import_OMS Quer'!K3246</f>
        <v>0</v>
      </c>
      <c r="L3246">
        <f>'Previous Trades Import_OMS Quer'!L3246</f>
        <v>0</v>
      </c>
      <c r="M3246">
        <f>'Previous Trades Import_OMS Quer'!M3246</f>
        <v>0</v>
      </c>
      <c r="N3246">
        <f>'Previous Trades Import_OMS Quer'!N3246</f>
        <v>0</v>
      </c>
      <c r="O3246" t="str">
        <f>CLEAN('Previous Trades Import_OMS Quer'!O3246)</f>
        <v/>
      </c>
      <c r="Q3246" s="25">
        <f t="shared" si="100"/>
        <v>0</v>
      </c>
      <c r="R3246" s="25" t="e">
        <f>VLOOKUP(O3246,'Currency Balance'!$O$3:$Q$32,3,0)</f>
        <v>#N/A</v>
      </c>
      <c r="S3246" t="e">
        <f t="shared" si="101"/>
        <v>#N/A</v>
      </c>
    </row>
    <row r="3247" spans="1:19">
      <c r="A3247">
        <f>'Previous Trades Import_OMS Quer'!A3247</f>
        <v>0</v>
      </c>
      <c r="B3247">
        <f>'Previous Trades Import_OMS Quer'!B3247</f>
        <v>0</v>
      </c>
      <c r="C3247" s="22">
        <f>'Previous Trades Import_OMS Quer'!C3247</f>
        <v>0</v>
      </c>
      <c r="D3247">
        <f>'Previous Trades Import_OMS Quer'!D3247</f>
        <v>0</v>
      </c>
      <c r="E3247" s="22">
        <f>'Previous Trades Import_OMS Quer'!E3247</f>
        <v>0</v>
      </c>
      <c r="F3247">
        <f>'Previous Trades Import_OMS Quer'!F3247</f>
        <v>0</v>
      </c>
      <c r="G3247">
        <f>'Previous Trades Import_OMS Quer'!G3247</f>
        <v>0</v>
      </c>
      <c r="H3247">
        <f>'Previous Trades Import_OMS Quer'!H3247</f>
        <v>0</v>
      </c>
      <c r="I3247">
        <f>'Previous Trades Import_OMS Quer'!I3247</f>
        <v>0</v>
      </c>
      <c r="J3247">
        <f>'Previous Trades Import_OMS Quer'!J3247</f>
        <v>0</v>
      </c>
      <c r="K3247">
        <f>'Previous Trades Import_OMS Quer'!K3247</f>
        <v>0</v>
      </c>
      <c r="L3247">
        <f>'Previous Trades Import_OMS Quer'!L3247</f>
        <v>0</v>
      </c>
      <c r="M3247">
        <f>'Previous Trades Import_OMS Quer'!M3247</f>
        <v>0</v>
      </c>
      <c r="N3247">
        <f>'Previous Trades Import_OMS Quer'!N3247</f>
        <v>0</v>
      </c>
      <c r="O3247" t="str">
        <f>CLEAN('Previous Trades Import_OMS Quer'!O3247)</f>
        <v/>
      </c>
      <c r="Q3247" s="25">
        <f t="shared" si="100"/>
        <v>0</v>
      </c>
      <c r="R3247" s="25" t="e">
        <f>VLOOKUP(O3247,'Currency Balance'!$O$3:$Q$32,3,0)</f>
        <v>#N/A</v>
      </c>
      <c r="S3247" t="e">
        <f t="shared" si="101"/>
        <v>#N/A</v>
      </c>
    </row>
    <row r="3248" spans="1:19">
      <c r="A3248">
        <f>'Previous Trades Import_OMS Quer'!A3248</f>
        <v>0</v>
      </c>
      <c r="B3248">
        <f>'Previous Trades Import_OMS Quer'!B3248</f>
        <v>0</v>
      </c>
      <c r="C3248" s="22">
        <f>'Previous Trades Import_OMS Quer'!C3248</f>
        <v>0</v>
      </c>
      <c r="D3248">
        <f>'Previous Trades Import_OMS Quer'!D3248</f>
        <v>0</v>
      </c>
      <c r="E3248" s="22">
        <f>'Previous Trades Import_OMS Quer'!E3248</f>
        <v>0</v>
      </c>
      <c r="F3248">
        <f>'Previous Trades Import_OMS Quer'!F3248</f>
        <v>0</v>
      </c>
      <c r="G3248">
        <f>'Previous Trades Import_OMS Quer'!G3248</f>
        <v>0</v>
      </c>
      <c r="H3248">
        <f>'Previous Trades Import_OMS Quer'!H3248</f>
        <v>0</v>
      </c>
      <c r="I3248">
        <f>'Previous Trades Import_OMS Quer'!I3248</f>
        <v>0</v>
      </c>
      <c r="J3248">
        <f>'Previous Trades Import_OMS Quer'!J3248</f>
        <v>0</v>
      </c>
      <c r="K3248">
        <f>'Previous Trades Import_OMS Quer'!K3248</f>
        <v>0</v>
      </c>
      <c r="L3248">
        <f>'Previous Trades Import_OMS Quer'!L3248</f>
        <v>0</v>
      </c>
      <c r="M3248">
        <f>'Previous Trades Import_OMS Quer'!M3248</f>
        <v>0</v>
      </c>
      <c r="N3248">
        <f>'Previous Trades Import_OMS Quer'!N3248</f>
        <v>0</v>
      </c>
      <c r="O3248" t="str">
        <f>CLEAN('Previous Trades Import_OMS Quer'!O3248)</f>
        <v/>
      </c>
      <c r="Q3248" s="25">
        <f t="shared" si="100"/>
        <v>0</v>
      </c>
      <c r="R3248" s="25" t="e">
        <f>VLOOKUP(O3248,'Currency Balance'!$O$3:$Q$32,3,0)</f>
        <v>#N/A</v>
      </c>
      <c r="S3248" t="e">
        <f t="shared" si="101"/>
        <v>#N/A</v>
      </c>
    </row>
    <row r="3249" spans="1:19">
      <c r="A3249">
        <f>'Previous Trades Import_OMS Quer'!A3249</f>
        <v>0</v>
      </c>
      <c r="B3249">
        <f>'Previous Trades Import_OMS Quer'!B3249</f>
        <v>0</v>
      </c>
      <c r="C3249" s="22">
        <f>'Previous Trades Import_OMS Quer'!C3249</f>
        <v>0</v>
      </c>
      <c r="D3249">
        <f>'Previous Trades Import_OMS Quer'!D3249</f>
        <v>0</v>
      </c>
      <c r="E3249" s="22">
        <f>'Previous Trades Import_OMS Quer'!E3249</f>
        <v>0</v>
      </c>
      <c r="F3249">
        <f>'Previous Trades Import_OMS Quer'!F3249</f>
        <v>0</v>
      </c>
      <c r="G3249">
        <f>'Previous Trades Import_OMS Quer'!G3249</f>
        <v>0</v>
      </c>
      <c r="H3249">
        <f>'Previous Trades Import_OMS Quer'!H3249</f>
        <v>0</v>
      </c>
      <c r="I3249">
        <f>'Previous Trades Import_OMS Quer'!I3249</f>
        <v>0</v>
      </c>
      <c r="J3249">
        <f>'Previous Trades Import_OMS Quer'!J3249</f>
        <v>0</v>
      </c>
      <c r="K3249">
        <f>'Previous Trades Import_OMS Quer'!K3249</f>
        <v>0</v>
      </c>
      <c r="L3249">
        <f>'Previous Trades Import_OMS Quer'!L3249</f>
        <v>0</v>
      </c>
      <c r="M3249">
        <f>'Previous Trades Import_OMS Quer'!M3249</f>
        <v>0</v>
      </c>
      <c r="N3249">
        <f>'Previous Trades Import_OMS Quer'!N3249</f>
        <v>0</v>
      </c>
      <c r="O3249" t="str">
        <f>CLEAN('Previous Trades Import_OMS Quer'!O3249)</f>
        <v/>
      </c>
      <c r="Q3249" s="25">
        <f t="shared" si="100"/>
        <v>0</v>
      </c>
      <c r="R3249" s="25" t="e">
        <f>VLOOKUP(O3249,'Currency Balance'!$O$3:$Q$32,3,0)</f>
        <v>#N/A</v>
      </c>
      <c r="S3249" t="e">
        <f t="shared" si="101"/>
        <v>#N/A</v>
      </c>
    </row>
    <row r="3250" spans="1:19">
      <c r="A3250">
        <f>'Previous Trades Import_OMS Quer'!A3250</f>
        <v>0</v>
      </c>
      <c r="B3250">
        <f>'Previous Trades Import_OMS Quer'!B3250</f>
        <v>0</v>
      </c>
      <c r="C3250" s="22">
        <f>'Previous Trades Import_OMS Quer'!C3250</f>
        <v>0</v>
      </c>
      <c r="D3250">
        <f>'Previous Trades Import_OMS Quer'!D3250</f>
        <v>0</v>
      </c>
      <c r="E3250" s="22">
        <f>'Previous Trades Import_OMS Quer'!E3250</f>
        <v>0</v>
      </c>
      <c r="F3250">
        <f>'Previous Trades Import_OMS Quer'!F3250</f>
        <v>0</v>
      </c>
      <c r="G3250">
        <f>'Previous Trades Import_OMS Quer'!G3250</f>
        <v>0</v>
      </c>
      <c r="H3250">
        <f>'Previous Trades Import_OMS Quer'!H3250</f>
        <v>0</v>
      </c>
      <c r="I3250">
        <f>'Previous Trades Import_OMS Quer'!I3250</f>
        <v>0</v>
      </c>
      <c r="J3250">
        <f>'Previous Trades Import_OMS Quer'!J3250</f>
        <v>0</v>
      </c>
      <c r="K3250">
        <f>'Previous Trades Import_OMS Quer'!K3250</f>
        <v>0</v>
      </c>
      <c r="L3250">
        <f>'Previous Trades Import_OMS Quer'!L3250</f>
        <v>0</v>
      </c>
      <c r="M3250">
        <f>'Previous Trades Import_OMS Quer'!M3250</f>
        <v>0</v>
      </c>
      <c r="N3250">
        <f>'Previous Trades Import_OMS Quer'!N3250</f>
        <v>0</v>
      </c>
      <c r="O3250" t="str">
        <f>CLEAN('Previous Trades Import_OMS Quer'!O3250)</f>
        <v/>
      </c>
      <c r="Q3250" s="25">
        <f t="shared" si="100"/>
        <v>0</v>
      </c>
      <c r="R3250" s="25" t="e">
        <f>VLOOKUP(O3250,'Currency Balance'!$O$3:$Q$32,3,0)</f>
        <v>#N/A</v>
      </c>
      <c r="S3250" t="e">
        <f t="shared" si="101"/>
        <v>#N/A</v>
      </c>
    </row>
    <row r="3251" spans="1:19">
      <c r="A3251">
        <f>'Previous Trades Import_OMS Quer'!A3251</f>
        <v>0</v>
      </c>
      <c r="B3251">
        <f>'Previous Trades Import_OMS Quer'!B3251</f>
        <v>0</v>
      </c>
      <c r="C3251" s="22">
        <f>'Previous Trades Import_OMS Quer'!C3251</f>
        <v>0</v>
      </c>
      <c r="D3251">
        <f>'Previous Trades Import_OMS Quer'!D3251</f>
        <v>0</v>
      </c>
      <c r="E3251" s="22">
        <f>'Previous Trades Import_OMS Quer'!E3251</f>
        <v>0</v>
      </c>
      <c r="F3251">
        <f>'Previous Trades Import_OMS Quer'!F3251</f>
        <v>0</v>
      </c>
      <c r="G3251">
        <f>'Previous Trades Import_OMS Quer'!G3251</f>
        <v>0</v>
      </c>
      <c r="H3251">
        <f>'Previous Trades Import_OMS Quer'!H3251</f>
        <v>0</v>
      </c>
      <c r="I3251">
        <f>'Previous Trades Import_OMS Quer'!I3251</f>
        <v>0</v>
      </c>
      <c r="J3251">
        <f>'Previous Trades Import_OMS Quer'!J3251</f>
        <v>0</v>
      </c>
      <c r="K3251">
        <f>'Previous Trades Import_OMS Quer'!K3251</f>
        <v>0</v>
      </c>
      <c r="L3251">
        <f>'Previous Trades Import_OMS Quer'!L3251</f>
        <v>0</v>
      </c>
      <c r="M3251">
        <f>'Previous Trades Import_OMS Quer'!M3251</f>
        <v>0</v>
      </c>
      <c r="N3251">
        <f>'Previous Trades Import_OMS Quer'!N3251</f>
        <v>0</v>
      </c>
      <c r="O3251" t="str">
        <f>CLEAN('Previous Trades Import_OMS Quer'!O3251)</f>
        <v/>
      </c>
      <c r="Q3251" s="25">
        <f t="shared" si="100"/>
        <v>0</v>
      </c>
      <c r="R3251" s="25" t="e">
        <f>VLOOKUP(O3251,'Currency Balance'!$O$3:$Q$32,3,0)</f>
        <v>#N/A</v>
      </c>
      <c r="S3251" t="e">
        <f t="shared" si="101"/>
        <v>#N/A</v>
      </c>
    </row>
    <row r="3252" spans="1:19">
      <c r="A3252">
        <f>'Previous Trades Import_OMS Quer'!A3252</f>
        <v>0</v>
      </c>
      <c r="B3252">
        <f>'Previous Trades Import_OMS Quer'!B3252</f>
        <v>0</v>
      </c>
      <c r="C3252" s="22">
        <f>'Previous Trades Import_OMS Quer'!C3252</f>
        <v>0</v>
      </c>
      <c r="D3252">
        <f>'Previous Trades Import_OMS Quer'!D3252</f>
        <v>0</v>
      </c>
      <c r="E3252" s="22">
        <f>'Previous Trades Import_OMS Quer'!E3252</f>
        <v>0</v>
      </c>
      <c r="F3252">
        <f>'Previous Trades Import_OMS Quer'!F3252</f>
        <v>0</v>
      </c>
      <c r="G3252">
        <f>'Previous Trades Import_OMS Quer'!G3252</f>
        <v>0</v>
      </c>
      <c r="H3252">
        <f>'Previous Trades Import_OMS Quer'!H3252</f>
        <v>0</v>
      </c>
      <c r="I3252">
        <f>'Previous Trades Import_OMS Quer'!I3252</f>
        <v>0</v>
      </c>
      <c r="J3252">
        <f>'Previous Trades Import_OMS Quer'!J3252</f>
        <v>0</v>
      </c>
      <c r="K3252">
        <f>'Previous Trades Import_OMS Quer'!K3252</f>
        <v>0</v>
      </c>
      <c r="L3252">
        <f>'Previous Trades Import_OMS Quer'!L3252</f>
        <v>0</v>
      </c>
      <c r="M3252">
        <f>'Previous Trades Import_OMS Quer'!M3252</f>
        <v>0</v>
      </c>
      <c r="N3252">
        <f>'Previous Trades Import_OMS Quer'!N3252</f>
        <v>0</v>
      </c>
      <c r="O3252" t="str">
        <f>CLEAN('Previous Trades Import_OMS Quer'!O3252)</f>
        <v/>
      </c>
      <c r="Q3252" s="25">
        <f t="shared" si="100"/>
        <v>0</v>
      </c>
      <c r="R3252" s="25" t="e">
        <f>VLOOKUP(O3252,'Currency Balance'!$O$3:$Q$32,3,0)</f>
        <v>#N/A</v>
      </c>
      <c r="S3252" t="e">
        <f t="shared" si="101"/>
        <v>#N/A</v>
      </c>
    </row>
    <row r="3253" spans="1:19">
      <c r="A3253">
        <f>'Previous Trades Import_OMS Quer'!A3253</f>
        <v>0</v>
      </c>
      <c r="B3253">
        <f>'Previous Trades Import_OMS Quer'!B3253</f>
        <v>0</v>
      </c>
      <c r="C3253" s="22">
        <f>'Previous Trades Import_OMS Quer'!C3253</f>
        <v>0</v>
      </c>
      <c r="D3253">
        <f>'Previous Trades Import_OMS Quer'!D3253</f>
        <v>0</v>
      </c>
      <c r="E3253" s="22">
        <f>'Previous Trades Import_OMS Quer'!E3253</f>
        <v>0</v>
      </c>
      <c r="F3253">
        <f>'Previous Trades Import_OMS Quer'!F3253</f>
        <v>0</v>
      </c>
      <c r="G3253">
        <f>'Previous Trades Import_OMS Quer'!G3253</f>
        <v>0</v>
      </c>
      <c r="H3253">
        <f>'Previous Trades Import_OMS Quer'!H3253</f>
        <v>0</v>
      </c>
      <c r="I3253">
        <f>'Previous Trades Import_OMS Quer'!I3253</f>
        <v>0</v>
      </c>
      <c r="J3253">
        <f>'Previous Trades Import_OMS Quer'!J3253</f>
        <v>0</v>
      </c>
      <c r="K3253">
        <f>'Previous Trades Import_OMS Quer'!K3253</f>
        <v>0</v>
      </c>
      <c r="L3253">
        <f>'Previous Trades Import_OMS Quer'!L3253</f>
        <v>0</v>
      </c>
      <c r="M3253">
        <f>'Previous Trades Import_OMS Quer'!M3253</f>
        <v>0</v>
      </c>
      <c r="N3253">
        <f>'Previous Trades Import_OMS Quer'!N3253</f>
        <v>0</v>
      </c>
      <c r="O3253" t="str">
        <f>CLEAN('Previous Trades Import_OMS Quer'!O3253)</f>
        <v/>
      </c>
      <c r="Q3253" s="25">
        <f t="shared" si="100"/>
        <v>0</v>
      </c>
      <c r="R3253" s="25" t="e">
        <f>VLOOKUP(O3253,'Currency Balance'!$O$3:$Q$32,3,0)</f>
        <v>#N/A</v>
      </c>
      <c r="S3253" t="e">
        <f t="shared" si="101"/>
        <v>#N/A</v>
      </c>
    </row>
    <row r="3254" spans="1:19">
      <c r="A3254">
        <f>'Previous Trades Import_OMS Quer'!A3254</f>
        <v>0</v>
      </c>
      <c r="B3254">
        <f>'Previous Trades Import_OMS Quer'!B3254</f>
        <v>0</v>
      </c>
      <c r="C3254" s="22">
        <f>'Previous Trades Import_OMS Quer'!C3254</f>
        <v>0</v>
      </c>
      <c r="D3254">
        <f>'Previous Trades Import_OMS Quer'!D3254</f>
        <v>0</v>
      </c>
      <c r="E3254" s="22">
        <f>'Previous Trades Import_OMS Quer'!E3254</f>
        <v>0</v>
      </c>
      <c r="F3254">
        <f>'Previous Trades Import_OMS Quer'!F3254</f>
        <v>0</v>
      </c>
      <c r="G3254">
        <f>'Previous Trades Import_OMS Quer'!G3254</f>
        <v>0</v>
      </c>
      <c r="H3254">
        <f>'Previous Trades Import_OMS Quer'!H3254</f>
        <v>0</v>
      </c>
      <c r="I3254">
        <f>'Previous Trades Import_OMS Quer'!I3254</f>
        <v>0</v>
      </c>
      <c r="J3254">
        <f>'Previous Trades Import_OMS Quer'!J3254</f>
        <v>0</v>
      </c>
      <c r="K3254">
        <f>'Previous Trades Import_OMS Quer'!K3254</f>
        <v>0</v>
      </c>
      <c r="L3254">
        <f>'Previous Trades Import_OMS Quer'!L3254</f>
        <v>0</v>
      </c>
      <c r="M3254">
        <f>'Previous Trades Import_OMS Quer'!M3254</f>
        <v>0</v>
      </c>
      <c r="N3254">
        <f>'Previous Trades Import_OMS Quer'!N3254</f>
        <v>0</v>
      </c>
      <c r="O3254" t="str">
        <f>CLEAN('Previous Trades Import_OMS Quer'!O3254)</f>
        <v/>
      </c>
      <c r="Q3254" s="25">
        <f t="shared" si="100"/>
        <v>0</v>
      </c>
      <c r="R3254" s="25" t="e">
        <f>VLOOKUP(O3254,'Currency Balance'!$O$3:$Q$32,3,0)</f>
        <v>#N/A</v>
      </c>
      <c r="S3254" t="e">
        <f t="shared" si="101"/>
        <v>#N/A</v>
      </c>
    </row>
    <row r="3255" spans="1:19">
      <c r="A3255">
        <f>'Previous Trades Import_OMS Quer'!A3255</f>
        <v>0</v>
      </c>
      <c r="B3255">
        <f>'Previous Trades Import_OMS Quer'!B3255</f>
        <v>0</v>
      </c>
      <c r="C3255" s="22">
        <f>'Previous Trades Import_OMS Quer'!C3255</f>
        <v>0</v>
      </c>
      <c r="D3255">
        <f>'Previous Trades Import_OMS Quer'!D3255</f>
        <v>0</v>
      </c>
      <c r="E3255" s="22">
        <f>'Previous Trades Import_OMS Quer'!E3255</f>
        <v>0</v>
      </c>
      <c r="F3255">
        <f>'Previous Trades Import_OMS Quer'!F3255</f>
        <v>0</v>
      </c>
      <c r="G3255">
        <f>'Previous Trades Import_OMS Quer'!G3255</f>
        <v>0</v>
      </c>
      <c r="H3255">
        <f>'Previous Trades Import_OMS Quer'!H3255</f>
        <v>0</v>
      </c>
      <c r="I3255">
        <f>'Previous Trades Import_OMS Quer'!I3255</f>
        <v>0</v>
      </c>
      <c r="J3255">
        <f>'Previous Trades Import_OMS Quer'!J3255</f>
        <v>0</v>
      </c>
      <c r="K3255">
        <f>'Previous Trades Import_OMS Quer'!K3255</f>
        <v>0</v>
      </c>
      <c r="L3255">
        <f>'Previous Trades Import_OMS Quer'!L3255</f>
        <v>0</v>
      </c>
      <c r="M3255">
        <f>'Previous Trades Import_OMS Quer'!M3255</f>
        <v>0</v>
      </c>
      <c r="N3255">
        <f>'Previous Trades Import_OMS Quer'!N3255</f>
        <v>0</v>
      </c>
      <c r="O3255" t="str">
        <f>CLEAN('Previous Trades Import_OMS Quer'!O3255)</f>
        <v/>
      </c>
      <c r="Q3255" s="25">
        <f t="shared" si="100"/>
        <v>0</v>
      </c>
      <c r="R3255" s="25" t="e">
        <f>VLOOKUP(O3255,'Currency Balance'!$O$3:$Q$32,3,0)</f>
        <v>#N/A</v>
      </c>
      <c r="S3255" t="e">
        <f t="shared" si="101"/>
        <v>#N/A</v>
      </c>
    </row>
    <row r="3256" spans="1:19">
      <c r="A3256">
        <f>'Previous Trades Import_OMS Quer'!A3256</f>
        <v>0</v>
      </c>
      <c r="B3256">
        <f>'Previous Trades Import_OMS Quer'!B3256</f>
        <v>0</v>
      </c>
      <c r="C3256" s="22">
        <f>'Previous Trades Import_OMS Quer'!C3256</f>
        <v>0</v>
      </c>
      <c r="D3256">
        <f>'Previous Trades Import_OMS Quer'!D3256</f>
        <v>0</v>
      </c>
      <c r="E3256" s="22">
        <f>'Previous Trades Import_OMS Quer'!E3256</f>
        <v>0</v>
      </c>
      <c r="F3256">
        <f>'Previous Trades Import_OMS Quer'!F3256</f>
        <v>0</v>
      </c>
      <c r="G3256">
        <f>'Previous Trades Import_OMS Quer'!G3256</f>
        <v>0</v>
      </c>
      <c r="H3256">
        <f>'Previous Trades Import_OMS Quer'!H3256</f>
        <v>0</v>
      </c>
      <c r="I3256">
        <f>'Previous Trades Import_OMS Quer'!I3256</f>
        <v>0</v>
      </c>
      <c r="J3256">
        <f>'Previous Trades Import_OMS Quer'!J3256</f>
        <v>0</v>
      </c>
      <c r="K3256">
        <f>'Previous Trades Import_OMS Quer'!K3256</f>
        <v>0</v>
      </c>
      <c r="L3256">
        <f>'Previous Trades Import_OMS Quer'!L3256</f>
        <v>0</v>
      </c>
      <c r="M3256">
        <f>'Previous Trades Import_OMS Quer'!M3256</f>
        <v>0</v>
      </c>
      <c r="N3256">
        <f>'Previous Trades Import_OMS Quer'!N3256</f>
        <v>0</v>
      </c>
      <c r="O3256" t="str">
        <f>CLEAN('Previous Trades Import_OMS Quer'!O3256)</f>
        <v/>
      </c>
      <c r="Q3256" s="25">
        <f t="shared" si="100"/>
        <v>0</v>
      </c>
      <c r="R3256" s="25" t="e">
        <f>VLOOKUP(O3256,'Currency Balance'!$O$3:$Q$32,3,0)</f>
        <v>#N/A</v>
      </c>
      <c r="S3256" t="e">
        <f t="shared" si="101"/>
        <v>#N/A</v>
      </c>
    </row>
    <row r="3257" spans="1:19">
      <c r="A3257">
        <f>'Previous Trades Import_OMS Quer'!A3257</f>
        <v>0</v>
      </c>
      <c r="B3257">
        <f>'Previous Trades Import_OMS Quer'!B3257</f>
        <v>0</v>
      </c>
      <c r="C3257" s="22">
        <f>'Previous Trades Import_OMS Quer'!C3257</f>
        <v>0</v>
      </c>
      <c r="D3257">
        <f>'Previous Trades Import_OMS Quer'!D3257</f>
        <v>0</v>
      </c>
      <c r="E3257" s="22">
        <f>'Previous Trades Import_OMS Quer'!E3257</f>
        <v>0</v>
      </c>
      <c r="F3257">
        <f>'Previous Trades Import_OMS Quer'!F3257</f>
        <v>0</v>
      </c>
      <c r="G3257">
        <f>'Previous Trades Import_OMS Quer'!G3257</f>
        <v>0</v>
      </c>
      <c r="H3257">
        <f>'Previous Trades Import_OMS Quer'!H3257</f>
        <v>0</v>
      </c>
      <c r="I3257">
        <f>'Previous Trades Import_OMS Quer'!I3257</f>
        <v>0</v>
      </c>
      <c r="J3257">
        <f>'Previous Trades Import_OMS Quer'!J3257</f>
        <v>0</v>
      </c>
      <c r="K3257">
        <f>'Previous Trades Import_OMS Quer'!K3257</f>
        <v>0</v>
      </c>
      <c r="L3257">
        <f>'Previous Trades Import_OMS Quer'!L3257</f>
        <v>0</v>
      </c>
      <c r="M3257">
        <f>'Previous Trades Import_OMS Quer'!M3257</f>
        <v>0</v>
      </c>
      <c r="N3257">
        <f>'Previous Trades Import_OMS Quer'!N3257</f>
        <v>0</v>
      </c>
      <c r="O3257" t="str">
        <f>CLEAN('Previous Trades Import_OMS Quer'!O3257)</f>
        <v/>
      </c>
      <c r="Q3257" s="25">
        <f t="shared" si="100"/>
        <v>0</v>
      </c>
      <c r="R3257" s="25" t="e">
        <f>VLOOKUP(O3257,'Currency Balance'!$O$3:$Q$32,3,0)</f>
        <v>#N/A</v>
      </c>
      <c r="S3257" t="e">
        <f t="shared" si="101"/>
        <v>#N/A</v>
      </c>
    </row>
    <row r="3258" spans="1:19">
      <c r="A3258">
        <f>'Previous Trades Import_OMS Quer'!A3258</f>
        <v>0</v>
      </c>
      <c r="B3258">
        <f>'Previous Trades Import_OMS Quer'!B3258</f>
        <v>0</v>
      </c>
      <c r="C3258" s="22">
        <f>'Previous Trades Import_OMS Quer'!C3258</f>
        <v>0</v>
      </c>
      <c r="D3258">
        <f>'Previous Trades Import_OMS Quer'!D3258</f>
        <v>0</v>
      </c>
      <c r="E3258" s="22">
        <f>'Previous Trades Import_OMS Quer'!E3258</f>
        <v>0</v>
      </c>
      <c r="F3258">
        <f>'Previous Trades Import_OMS Quer'!F3258</f>
        <v>0</v>
      </c>
      <c r="G3258">
        <f>'Previous Trades Import_OMS Quer'!G3258</f>
        <v>0</v>
      </c>
      <c r="H3258">
        <f>'Previous Trades Import_OMS Quer'!H3258</f>
        <v>0</v>
      </c>
      <c r="I3258">
        <f>'Previous Trades Import_OMS Quer'!I3258</f>
        <v>0</v>
      </c>
      <c r="J3258">
        <f>'Previous Trades Import_OMS Quer'!J3258</f>
        <v>0</v>
      </c>
      <c r="K3258">
        <f>'Previous Trades Import_OMS Quer'!K3258</f>
        <v>0</v>
      </c>
      <c r="L3258">
        <f>'Previous Trades Import_OMS Quer'!L3258</f>
        <v>0</v>
      </c>
      <c r="M3258">
        <f>'Previous Trades Import_OMS Quer'!M3258</f>
        <v>0</v>
      </c>
      <c r="N3258">
        <f>'Previous Trades Import_OMS Quer'!N3258</f>
        <v>0</v>
      </c>
      <c r="O3258" t="str">
        <f>CLEAN('Previous Trades Import_OMS Quer'!O3258)</f>
        <v/>
      </c>
      <c r="Q3258" s="25">
        <f t="shared" si="100"/>
        <v>0</v>
      </c>
      <c r="R3258" s="25" t="e">
        <f>VLOOKUP(O3258,'Currency Balance'!$O$3:$Q$32,3,0)</f>
        <v>#N/A</v>
      </c>
      <c r="S3258" t="e">
        <f t="shared" si="101"/>
        <v>#N/A</v>
      </c>
    </row>
    <row r="3259" spans="1:19">
      <c r="A3259">
        <f>'Previous Trades Import_OMS Quer'!A3259</f>
        <v>0</v>
      </c>
      <c r="B3259">
        <f>'Previous Trades Import_OMS Quer'!B3259</f>
        <v>0</v>
      </c>
      <c r="C3259" s="22">
        <f>'Previous Trades Import_OMS Quer'!C3259</f>
        <v>0</v>
      </c>
      <c r="D3259">
        <f>'Previous Trades Import_OMS Quer'!D3259</f>
        <v>0</v>
      </c>
      <c r="E3259" s="22">
        <f>'Previous Trades Import_OMS Quer'!E3259</f>
        <v>0</v>
      </c>
      <c r="F3259">
        <f>'Previous Trades Import_OMS Quer'!F3259</f>
        <v>0</v>
      </c>
      <c r="G3259">
        <f>'Previous Trades Import_OMS Quer'!G3259</f>
        <v>0</v>
      </c>
      <c r="H3259">
        <f>'Previous Trades Import_OMS Quer'!H3259</f>
        <v>0</v>
      </c>
      <c r="I3259">
        <f>'Previous Trades Import_OMS Quer'!I3259</f>
        <v>0</v>
      </c>
      <c r="J3259">
        <f>'Previous Trades Import_OMS Quer'!J3259</f>
        <v>0</v>
      </c>
      <c r="K3259">
        <f>'Previous Trades Import_OMS Quer'!K3259</f>
        <v>0</v>
      </c>
      <c r="L3259">
        <f>'Previous Trades Import_OMS Quer'!L3259</f>
        <v>0</v>
      </c>
      <c r="M3259">
        <f>'Previous Trades Import_OMS Quer'!M3259</f>
        <v>0</v>
      </c>
      <c r="N3259">
        <f>'Previous Trades Import_OMS Quer'!N3259</f>
        <v>0</v>
      </c>
      <c r="O3259" t="str">
        <f>CLEAN('Previous Trades Import_OMS Quer'!O3259)</f>
        <v/>
      </c>
      <c r="Q3259" s="25">
        <f t="shared" si="100"/>
        <v>0</v>
      </c>
      <c r="R3259" s="25" t="e">
        <f>VLOOKUP(O3259,'Currency Balance'!$O$3:$Q$32,3,0)</f>
        <v>#N/A</v>
      </c>
      <c r="S3259" t="e">
        <f t="shared" si="101"/>
        <v>#N/A</v>
      </c>
    </row>
    <row r="3260" spans="1:19">
      <c r="A3260">
        <f>'Previous Trades Import_OMS Quer'!A3260</f>
        <v>0</v>
      </c>
      <c r="B3260">
        <f>'Previous Trades Import_OMS Quer'!B3260</f>
        <v>0</v>
      </c>
      <c r="C3260" s="22">
        <f>'Previous Trades Import_OMS Quer'!C3260</f>
        <v>0</v>
      </c>
      <c r="D3260">
        <f>'Previous Trades Import_OMS Quer'!D3260</f>
        <v>0</v>
      </c>
      <c r="E3260" s="22">
        <f>'Previous Trades Import_OMS Quer'!E3260</f>
        <v>0</v>
      </c>
      <c r="F3260">
        <f>'Previous Trades Import_OMS Quer'!F3260</f>
        <v>0</v>
      </c>
      <c r="G3260">
        <f>'Previous Trades Import_OMS Quer'!G3260</f>
        <v>0</v>
      </c>
      <c r="H3260">
        <f>'Previous Trades Import_OMS Quer'!H3260</f>
        <v>0</v>
      </c>
      <c r="I3260">
        <f>'Previous Trades Import_OMS Quer'!I3260</f>
        <v>0</v>
      </c>
      <c r="J3260">
        <f>'Previous Trades Import_OMS Quer'!J3260</f>
        <v>0</v>
      </c>
      <c r="K3260">
        <f>'Previous Trades Import_OMS Quer'!K3260</f>
        <v>0</v>
      </c>
      <c r="L3260">
        <f>'Previous Trades Import_OMS Quer'!L3260</f>
        <v>0</v>
      </c>
      <c r="M3260">
        <f>'Previous Trades Import_OMS Quer'!M3260</f>
        <v>0</v>
      </c>
      <c r="N3260">
        <f>'Previous Trades Import_OMS Quer'!N3260</f>
        <v>0</v>
      </c>
      <c r="O3260" t="str">
        <f>CLEAN('Previous Trades Import_OMS Quer'!O3260)</f>
        <v/>
      </c>
      <c r="Q3260" s="25">
        <f t="shared" si="100"/>
        <v>0</v>
      </c>
      <c r="R3260" s="25" t="e">
        <f>VLOOKUP(O3260,'Currency Balance'!$O$3:$Q$32,3,0)</f>
        <v>#N/A</v>
      </c>
      <c r="S3260" t="e">
        <f t="shared" si="101"/>
        <v>#N/A</v>
      </c>
    </row>
    <row r="3261" spans="1:19">
      <c r="A3261">
        <f>'Previous Trades Import_OMS Quer'!A3261</f>
        <v>0</v>
      </c>
      <c r="B3261">
        <f>'Previous Trades Import_OMS Quer'!B3261</f>
        <v>0</v>
      </c>
      <c r="C3261" s="22">
        <f>'Previous Trades Import_OMS Quer'!C3261</f>
        <v>0</v>
      </c>
      <c r="D3261">
        <f>'Previous Trades Import_OMS Quer'!D3261</f>
        <v>0</v>
      </c>
      <c r="E3261" s="22">
        <f>'Previous Trades Import_OMS Quer'!E3261</f>
        <v>0</v>
      </c>
      <c r="F3261">
        <f>'Previous Trades Import_OMS Quer'!F3261</f>
        <v>0</v>
      </c>
      <c r="G3261">
        <f>'Previous Trades Import_OMS Quer'!G3261</f>
        <v>0</v>
      </c>
      <c r="H3261">
        <f>'Previous Trades Import_OMS Quer'!H3261</f>
        <v>0</v>
      </c>
      <c r="I3261">
        <f>'Previous Trades Import_OMS Quer'!I3261</f>
        <v>0</v>
      </c>
      <c r="J3261">
        <f>'Previous Trades Import_OMS Quer'!J3261</f>
        <v>0</v>
      </c>
      <c r="K3261">
        <f>'Previous Trades Import_OMS Quer'!K3261</f>
        <v>0</v>
      </c>
      <c r="L3261">
        <f>'Previous Trades Import_OMS Quer'!L3261</f>
        <v>0</v>
      </c>
      <c r="M3261">
        <f>'Previous Trades Import_OMS Quer'!M3261</f>
        <v>0</v>
      </c>
      <c r="N3261">
        <f>'Previous Trades Import_OMS Quer'!N3261</f>
        <v>0</v>
      </c>
      <c r="O3261" t="str">
        <f>CLEAN('Previous Trades Import_OMS Quer'!O3261)</f>
        <v/>
      </c>
      <c r="Q3261" s="25">
        <f t="shared" si="100"/>
        <v>0</v>
      </c>
      <c r="R3261" s="25" t="e">
        <f>VLOOKUP(O3261,'Currency Balance'!$O$3:$Q$32,3,0)</f>
        <v>#N/A</v>
      </c>
      <c r="S3261" t="e">
        <f t="shared" si="101"/>
        <v>#N/A</v>
      </c>
    </row>
    <row r="3262" spans="1:19">
      <c r="A3262">
        <f>'Previous Trades Import_OMS Quer'!A3262</f>
        <v>0</v>
      </c>
      <c r="B3262">
        <f>'Previous Trades Import_OMS Quer'!B3262</f>
        <v>0</v>
      </c>
      <c r="C3262" s="22">
        <f>'Previous Trades Import_OMS Quer'!C3262</f>
        <v>0</v>
      </c>
      <c r="D3262">
        <f>'Previous Trades Import_OMS Quer'!D3262</f>
        <v>0</v>
      </c>
      <c r="E3262" s="22">
        <f>'Previous Trades Import_OMS Quer'!E3262</f>
        <v>0</v>
      </c>
      <c r="F3262">
        <f>'Previous Trades Import_OMS Quer'!F3262</f>
        <v>0</v>
      </c>
      <c r="G3262">
        <f>'Previous Trades Import_OMS Quer'!G3262</f>
        <v>0</v>
      </c>
      <c r="H3262">
        <f>'Previous Trades Import_OMS Quer'!H3262</f>
        <v>0</v>
      </c>
      <c r="I3262">
        <f>'Previous Trades Import_OMS Quer'!I3262</f>
        <v>0</v>
      </c>
      <c r="J3262">
        <f>'Previous Trades Import_OMS Quer'!J3262</f>
        <v>0</v>
      </c>
      <c r="K3262">
        <f>'Previous Trades Import_OMS Quer'!K3262</f>
        <v>0</v>
      </c>
      <c r="L3262">
        <f>'Previous Trades Import_OMS Quer'!L3262</f>
        <v>0</v>
      </c>
      <c r="M3262">
        <f>'Previous Trades Import_OMS Quer'!M3262</f>
        <v>0</v>
      </c>
      <c r="N3262">
        <f>'Previous Trades Import_OMS Quer'!N3262</f>
        <v>0</v>
      </c>
      <c r="O3262" t="str">
        <f>CLEAN('Previous Trades Import_OMS Quer'!O3262)</f>
        <v/>
      </c>
      <c r="Q3262" s="25">
        <f t="shared" si="100"/>
        <v>0</v>
      </c>
      <c r="R3262" s="25" t="e">
        <f>VLOOKUP(O3262,'Currency Balance'!$O$3:$Q$32,3,0)</f>
        <v>#N/A</v>
      </c>
      <c r="S3262" t="e">
        <f t="shared" si="101"/>
        <v>#N/A</v>
      </c>
    </row>
    <row r="3263" spans="1:19">
      <c r="A3263">
        <f>'Previous Trades Import_OMS Quer'!A3263</f>
        <v>0</v>
      </c>
      <c r="B3263">
        <f>'Previous Trades Import_OMS Quer'!B3263</f>
        <v>0</v>
      </c>
      <c r="C3263" s="22">
        <f>'Previous Trades Import_OMS Quer'!C3263</f>
        <v>0</v>
      </c>
      <c r="D3263">
        <f>'Previous Trades Import_OMS Quer'!D3263</f>
        <v>0</v>
      </c>
      <c r="E3263" s="22">
        <f>'Previous Trades Import_OMS Quer'!E3263</f>
        <v>0</v>
      </c>
      <c r="F3263">
        <f>'Previous Trades Import_OMS Quer'!F3263</f>
        <v>0</v>
      </c>
      <c r="G3263">
        <f>'Previous Trades Import_OMS Quer'!G3263</f>
        <v>0</v>
      </c>
      <c r="H3263">
        <f>'Previous Trades Import_OMS Quer'!H3263</f>
        <v>0</v>
      </c>
      <c r="I3263">
        <f>'Previous Trades Import_OMS Quer'!I3263</f>
        <v>0</v>
      </c>
      <c r="J3263">
        <f>'Previous Trades Import_OMS Quer'!J3263</f>
        <v>0</v>
      </c>
      <c r="K3263">
        <f>'Previous Trades Import_OMS Quer'!K3263</f>
        <v>0</v>
      </c>
      <c r="L3263">
        <f>'Previous Trades Import_OMS Quer'!L3263</f>
        <v>0</v>
      </c>
      <c r="M3263">
        <f>'Previous Trades Import_OMS Quer'!M3263</f>
        <v>0</v>
      </c>
      <c r="N3263">
        <f>'Previous Trades Import_OMS Quer'!N3263</f>
        <v>0</v>
      </c>
      <c r="O3263" t="str">
        <f>CLEAN('Previous Trades Import_OMS Quer'!O3263)</f>
        <v/>
      </c>
      <c r="Q3263" s="25">
        <f t="shared" si="100"/>
        <v>0</v>
      </c>
      <c r="R3263" s="25" t="e">
        <f>VLOOKUP(O3263,'Currency Balance'!$O$3:$Q$32,3,0)</f>
        <v>#N/A</v>
      </c>
      <c r="S3263" t="e">
        <f t="shared" si="101"/>
        <v>#N/A</v>
      </c>
    </row>
    <row r="3264" spans="1:19">
      <c r="A3264">
        <f>'Previous Trades Import_OMS Quer'!A3264</f>
        <v>0</v>
      </c>
      <c r="B3264">
        <f>'Previous Trades Import_OMS Quer'!B3264</f>
        <v>0</v>
      </c>
      <c r="C3264" s="22">
        <f>'Previous Trades Import_OMS Quer'!C3264</f>
        <v>0</v>
      </c>
      <c r="D3264">
        <f>'Previous Trades Import_OMS Quer'!D3264</f>
        <v>0</v>
      </c>
      <c r="E3264" s="22">
        <f>'Previous Trades Import_OMS Quer'!E3264</f>
        <v>0</v>
      </c>
      <c r="F3264">
        <f>'Previous Trades Import_OMS Quer'!F3264</f>
        <v>0</v>
      </c>
      <c r="G3264">
        <f>'Previous Trades Import_OMS Quer'!G3264</f>
        <v>0</v>
      </c>
      <c r="H3264">
        <f>'Previous Trades Import_OMS Quer'!H3264</f>
        <v>0</v>
      </c>
      <c r="I3264">
        <f>'Previous Trades Import_OMS Quer'!I3264</f>
        <v>0</v>
      </c>
      <c r="J3264">
        <f>'Previous Trades Import_OMS Quer'!J3264</f>
        <v>0</v>
      </c>
      <c r="K3264">
        <f>'Previous Trades Import_OMS Quer'!K3264</f>
        <v>0</v>
      </c>
      <c r="L3264">
        <f>'Previous Trades Import_OMS Quer'!L3264</f>
        <v>0</v>
      </c>
      <c r="M3264">
        <f>'Previous Trades Import_OMS Quer'!M3264</f>
        <v>0</v>
      </c>
      <c r="N3264">
        <f>'Previous Trades Import_OMS Quer'!N3264</f>
        <v>0</v>
      </c>
      <c r="O3264" t="str">
        <f>CLEAN('Previous Trades Import_OMS Quer'!O3264)</f>
        <v/>
      </c>
      <c r="Q3264" s="25">
        <f t="shared" si="100"/>
        <v>0</v>
      </c>
      <c r="R3264" s="25" t="e">
        <f>VLOOKUP(O3264,'Currency Balance'!$O$3:$Q$32,3,0)</f>
        <v>#N/A</v>
      </c>
      <c r="S3264" t="e">
        <f t="shared" si="101"/>
        <v>#N/A</v>
      </c>
    </row>
    <row r="3265" spans="1:19">
      <c r="A3265">
        <f>'Previous Trades Import_OMS Quer'!A3265</f>
        <v>0</v>
      </c>
      <c r="B3265">
        <f>'Previous Trades Import_OMS Quer'!B3265</f>
        <v>0</v>
      </c>
      <c r="C3265" s="22">
        <f>'Previous Trades Import_OMS Quer'!C3265</f>
        <v>0</v>
      </c>
      <c r="D3265">
        <f>'Previous Trades Import_OMS Quer'!D3265</f>
        <v>0</v>
      </c>
      <c r="E3265" s="22">
        <f>'Previous Trades Import_OMS Quer'!E3265</f>
        <v>0</v>
      </c>
      <c r="F3265">
        <f>'Previous Trades Import_OMS Quer'!F3265</f>
        <v>0</v>
      </c>
      <c r="G3265">
        <f>'Previous Trades Import_OMS Quer'!G3265</f>
        <v>0</v>
      </c>
      <c r="H3265">
        <f>'Previous Trades Import_OMS Quer'!H3265</f>
        <v>0</v>
      </c>
      <c r="I3265">
        <f>'Previous Trades Import_OMS Quer'!I3265</f>
        <v>0</v>
      </c>
      <c r="J3265">
        <f>'Previous Trades Import_OMS Quer'!J3265</f>
        <v>0</v>
      </c>
      <c r="K3265">
        <f>'Previous Trades Import_OMS Quer'!K3265</f>
        <v>0</v>
      </c>
      <c r="L3265">
        <f>'Previous Trades Import_OMS Quer'!L3265</f>
        <v>0</v>
      </c>
      <c r="M3265">
        <f>'Previous Trades Import_OMS Quer'!M3265</f>
        <v>0</v>
      </c>
      <c r="N3265">
        <f>'Previous Trades Import_OMS Quer'!N3265</f>
        <v>0</v>
      </c>
      <c r="O3265" t="str">
        <f>CLEAN('Previous Trades Import_OMS Quer'!O3265)</f>
        <v/>
      </c>
      <c r="Q3265" s="25">
        <f t="shared" si="100"/>
        <v>0</v>
      </c>
      <c r="R3265" s="25" t="e">
        <f>VLOOKUP(O3265,'Currency Balance'!$O$3:$Q$32,3,0)</f>
        <v>#N/A</v>
      </c>
      <c r="S3265" t="e">
        <f t="shared" si="101"/>
        <v>#N/A</v>
      </c>
    </row>
    <row r="3266" spans="1:19">
      <c r="A3266">
        <f>'Previous Trades Import_OMS Quer'!A3266</f>
        <v>0</v>
      </c>
      <c r="B3266">
        <f>'Previous Trades Import_OMS Quer'!B3266</f>
        <v>0</v>
      </c>
      <c r="C3266" s="22">
        <f>'Previous Trades Import_OMS Quer'!C3266</f>
        <v>0</v>
      </c>
      <c r="D3266">
        <f>'Previous Trades Import_OMS Quer'!D3266</f>
        <v>0</v>
      </c>
      <c r="E3266" s="22">
        <f>'Previous Trades Import_OMS Quer'!E3266</f>
        <v>0</v>
      </c>
      <c r="F3266">
        <f>'Previous Trades Import_OMS Quer'!F3266</f>
        <v>0</v>
      </c>
      <c r="G3266">
        <f>'Previous Trades Import_OMS Quer'!G3266</f>
        <v>0</v>
      </c>
      <c r="H3266">
        <f>'Previous Trades Import_OMS Quer'!H3266</f>
        <v>0</v>
      </c>
      <c r="I3266">
        <f>'Previous Trades Import_OMS Quer'!I3266</f>
        <v>0</v>
      </c>
      <c r="J3266">
        <f>'Previous Trades Import_OMS Quer'!J3266</f>
        <v>0</v>
      </c>
      <c r="K3266">
        <f>'Previous Trades Import_OMS Quer'!K3266</f>
        <v>0</v>
      </c>
      <c r="L3266">
        <f>'Previous Trades Import_OMS Quer'!L3266</f>
        <v>0</v>
      </c>
      <c r="M3266">
        <f>'Previous Trades Import_OMS Quer'!M3266</f>
        <v>0</v>
      </c>
      <c r="N3266">
        <f>'Previous Trades Import_OMS Quer'!N3266</f>
        <v>0</v>
      </c>
      <c r="O3266" t="str">
        <f>CLEAN('Previous Trades Import_OMS Quer'!O3266)</f>
        <v/>
      </c>
      <c r="Q3266" s="25">
        <f t="shared" ref="Q3266:Q3329" si="102">IF(G3266="sell",M3266,-M3266)</f>
        <v>0</v>
      </c>
      <c r="R3266" s="25" t="e">
        <f>VLOOKUP(O3266,'Currency Balance'!$O$3:$Q$32,3,0)</f>
        <v>#N/A</v>
      </c>
      <c r="S3266" t="e">
        <f t="shared" ref="S3266:S3329" si="103">Q3266/R3266</f>
        <v>#N/A</v>
      </c>
    </row>
    <row r="3267" spans="1:19">
      <c r="A3267">
        <f>'Previous Trades Import_OMS Quer'!A3267</f>
        <v>0</v>
      </c>
      <c r="B3267">
        <f>'Previous Trades Import_OMS Quer'!B3267</f>
        <v>0</v>
      </c>
      <c r="C3267" s="22">
        <f>'Previous Trades Import_OMS Quer'!C3267</f>
        <v>0</v>
      </c>
      <c r="D3267">
        <f>'Previous Trades Import_OMS Quer'!D3267</f>
        <v>0</v>
      </c>
      <c r="E3267" s="22">
        <f>'Previous Trades Import_OMS Quer'!E3267</f>
        <v>0</v>
      </c>
      <c r="F3267">
        <f>'Previous Trades Import_OMS Quer'!F3267</f>
        <v>0</v>
      </c>
      <c r="G3267">
        <f>'Previous Trades Import_OMS Quer'!G3267</f>
        <v>0</v>
      </c>
      <c r="H3267">
        <f>'Previous Trades Import_OMS Quer'!H3267</f>
        <v>0</v>
      </c>
      <c r="I3267">
        <f>'Previous Trades Import_OMS Quer'!I3267</f>
        <v>0</v>
      </c>
      <c r="J3267">
        <f>'Previous Trades Import_OMS Quer'!J3267</f>
        <v>0</v>
      </c>
      <c r="K3267">
        <f>'Previous Trades Import_OMS Quer'!K3267</f>
        <v>0</v>
      </c>
      <c r="L3267">
        <f>'Previous Trades Import_OMS Quer'!L3267</f>
        <v>0</v>
      </c>
      <c r="M3267">
        <f>'Previous Trades Import_OMS Quer'!M3267</f>
        <v>0</v>
      </c>
      <c r="N3267">
        <f>'Previous Trades Import_OMS Quer'!N3267</f>
        <v>0</v>
      </c>
      <c r="O3267" t="str">
        <f>CLEAN('Previous Trades Import_OMS Quer'!O3267)</f>
        <v/>
      </c>
      <c r="Q3267" s="25">
        <f t="shared" si="102"/>
        <v>0</v>
      </c>
      <c r="R3267" s="25" t="e">
        <f>VLOOKUP(O3267,'Currency Balance'!$O$3:$Q$32,3,0)</f>
        <v>#N/A</v>
      </c>
      <c r="S3267" t="e">
        <f t="shared" si="103"/>
        <v>#N/A</v>
      </c>
    </row>
    <row r="3268" spans="1:19">
      <c r="A3268">
        <f>'Previous Trades Import_OMS Quer'!A3268</f>
        <v>0</v>
      </c>
      <c r="B3268">
        <f>'Previous Trades Import_OMS Quer'!B3268</f>
        <v>0</v>
      </c>
      <c r="C3268" s="22">
        <f>'Previous Trades Import_OMS Quer'!C3268</f>
        <v>0</v>
      </c>
      <c r="D3268">
        <f>'Previous Trades Import_OMS Quer'!D3268</f>
        <v>0</v>
      </c>
      <c r="E3268" s="22">
        <f>'Previous Trades Import_OMS Quer'!E3268</f>
        <v>0</v>
      </c>
      <c r="F3268">
        <f>'Previous Trades Import_OMS Quer'!F3268</f>
        <v>0</v>
      </c>
      <c r="G3268">
        <f>'Previous Trades Import_OMS Quer'!G3268</f>
        <v>0</v>
      </c>
      <c r="H3268">
        <f>'Previous Trades Import_OMS Quer'!H3268</f>
        <v>0</v>
      </c>
      <c r="I3268">
        <f>'Previous Trades Import_OMS Quer'!I3268</f>
        <v>0</v>
      </c>
      <c r="J3268">
        <f>'Previous Trades Import_OMS Quer'!J3268</f>
        <v>0</v>
      </c>
      <c r="K3268">
        <f>'Previous Trades Import_OMS Quer'!K3268</f>
        <v>0</v>
      </c>
      <c r="L3268">
        <f>'Previous Trades Import_OMS Quer'!L3268</f>
        <v>0</v>
      </c>
      <c r="M3268">
        <f>'Previous Trades Import_OMS Quer'!M3268</f>
        <v>0</v>
      </c>
      <c r="N3268">
        <f>'Previous Trades Import_OMS Quer'!N3268</f>
        <v>0</v>
      </c>
      <c r="O3268" t="str">
        <f>CLEAN('Previous Trades Import_OMS Quer'!O3268)</f>
        <v/>
      </c>
      <c r="Q3268" s="25">
        <f t="shared" si="102"/>
        <v>0</v>
      </c>
      <c r="R3268" s="25" t="e">
        <f>VLOOKUP(O3268,'Currency Balance'!$O$3:$Q$32,3,0)</f>
        <v>#N/A</v>
      </c>
      <c r="S3268" t="e">
        <f t="shared" si="103"/>
        <v>#N/A</v>
      </c>
    </row>
    <row r="3269" spans="1:19">
      <c r="A3269">
        <f>'Previous Trades Import_OMS Quer'!A3269</f>
        <v>0</v>
      </c>
      <c r="B3269">
        <f>'Previous Trades Import_OMS Quer'!B3269</f>
        <v>0</v>
      </c>
      <c r="C3269" s="22">
        <f>'Previous Trades Import_OMS Quer'!C3269</f>
        <v>0</v>
      </c>
      <c r="D3269">
        <f>'Previous Trades Import_OMS Quer'!D3269</f>
        <v>0</v>
      </c>
      <c r="E3269" s="22">
        <f>'Previous Trades Import_OMS Quer'!E3269</f>
        <v>0</v>
      </c>
      <c r="F3269">
        <f>'Previous Trades Import_OMS Quer'!F3269</f>
        <v>0</v>
      </c>
      <c r="G3269">
        <f>'Previous Trades Import_OMS Quer'!G3269</f>
        <v>0</v>
      </c>
      <c r="H3269">
        <f>'Previous Trades Import_OMS Quer'!H3269</f>
        <v>0</v>
      </c>
      <c r="I3269">
        <f>'Previous Trades Import_OMS Quer'!I3269</f>
        <v>0</v>
      </c>
      <c r="J3269">
        <f>'Previous Trades Import_OMS Quer'!J3269</f>
        <v>0</v>
      </c>
      <c r="K3269">
        <f>'Previous Trades Import_OMS Quer'!K3269</f>
        <v>0</v>
      </c>
      <c r="L3269">
        <f>'Previous Trades Import_OMS Quer'!L3269</f>
        <v>0</v>
      </c>
      <c r="M3269">
        <f>'Previous Trades Import_OMS Quer'!M3269</f>
        <v>0</v>
      </c>
      <c r="N3269">
        <f>'Previous Trades Import_OMS Quer'!N3269</f>
        <v>0</v>
      </c>
      <c r="O3269" t="str">
        <f>CLEAN('Previous Trades Import_OMS Quer'!O3269)</f>
        <v/>
      </c>
      <c r="Q3269" s="25">
        <f t="shared" si="102"/>
        <v>0</v>
      </c>
      <c r="R3269" s="25" t="e">
        <f>VLOOKUP(O3269,'Currency Balance'!$O$3:$Q$32,3,0)</f>
        <v>#N/A</v>
      </c>
      <c r="S3269" t="e">
        <f t="shared" si="103"/>
        <v>#N/A</v>
      </c>
    </row>
    <row r="3270" spans="1:19">
      <c r="A3270">
        <f>'Previous Trades Import_OMS Quer'!A3270</f>
        <v>0</v>
      </c>
      <c r="B3270">
        <f>'Previous Trades Import_OMS Quer'!B3270</f>
        <v>0</v>
      </c>
      <c r="C3270" s="22">
        <f>'Previous Trades Import_OMS Quer'!C3270</f>
        <v>0</v>
      </c>
      <c r="D3270">
        <f>'Previous Trades Import_OMS Quer'!D3270</f>
        <v>0</v>
      </c>
      <c r="E3270" s="22">
        <f>'Previous Trades Import_OMS Quer'!E3270</f>
        <v>0</v>
      </c>
      <c r="F3270">
        <f>'Previous Trades Import_OMS Quer'!F3270</f>
        <v>0</v>
      </c>
      <c r="G3270">
        <f>'Previous Trades Import_OMS Quer'!G3270</f>
        <v>0</v>
      </c>
      <c r="H3270">
        <f>'Previous Trades Import_OMS Quer'!H3270</f>
        <v>0</v>
      </c>
      <c r="I3270">
        <f>'Previous Trades Import_OMS Quer'!I3270</f>
        <v>0</v>
      </c>
      <c r="J3270">
        <f>'Previous Trades Import_OMS Quer'!J3270</f>
        <v>0</v>
      </c>
      <c r="K3270">
        <f>'Previous Trades Import_OMS Quer'!K3270</f>
        <v>0</v>
      </c>
      <c r="L3270">
        <f>'Previous Trades Import_OMS Quer'!L3270</f>
        <v>0</v>
      </c>
      <c r="M3270">
        <f>'Previous Trades Import_OMS Quer'!M3270</f>
        <v>0</v>
      </c>
      <c r="N3270">
        <f>'Previous Trades Import_OMS Quer'!N3270</f>
        <v>0</v>
      </c>
      <c r="O3270" t="str">
        <f>CLEAN('Previous Trades Import_OMS Quer'!O3270)</f>
        <v/>
      </c>
      <c r="Q3270" s="25">
        <f t="shared" si="102"/>
        <v>0</v>
      </c>
      <c r="R3270" s="25" t="e">
        <f>VLOOKUP(O3270,'Currency Balance'!$O$3:$Q$32,3,0)</f>
        <v>#N/A</v>
      </c>
      <c r="S3270" t="e">
        <f t="shared" si="103"/>
        <v>#N/A</v>
      </c>
    </row>
    <row r="3271" spans="1:19">
      <c r="A3271">
        <f>'Previous Trades Import_OMS Quer'!A3271</f>
        <v>0</v>
      </c>
      <c r="B3271">
        <f>'Previous Trades Import_OMS Quer'!B3271</f>
        <v>0</v>
      </c>
      <c r="C3271" s="22">
        <f>'Previous Trades Import_OMS Quer'!C3271</f>
        <v>0</v>
      </c>
      <c r="D3271">
        <f>'Previous Trades Import_OMS Quer'!D3271</f>
        <v>0</v>
      </c>
      <c r="E3271" s="22">
        <f>'Previous Trades Import_OMS Quer'!E3271</f>
        <v>0</v>
      </c>
      <c r="F3271">
        <f>'Previous Trades Import_OMS Quer'!F3271</f>
        <v>0</v>
      </c>
      <c r="G3271">
        <f>'Previous Trades Import_OMS Quer'!G3271</f>
        <v>0</v>
      </c>
      <c r="H3271">
        <f>'Previous Trades Import_OMS Quer'!H3271</f>
        <v>0</v>
      </c>
      <c r="I3271">
        <f>'Previous Trades Import_OMS Quer'!I3271</f>
        <v>0</v>
      </c>
      <c r="J3271">
        <f>'Previous Trades Import_OMS Quer'!J3271</f>
        <v>0</v>
      </c>
      <c r="K3271">
        <f>'Previous Trades Import_OMS Quer'!K3271</f>
        <v>0</v>
      </c>
      <c r="L3271">
        <f>'Previous Trades Import_OMS Quer'!L3271</f>
        <v>0</v>
      </c>
      <c r="M3271">
        <f>'Previous Trades Import_OMS Quer'!M3271</f>
        <v>0</v>
      </c>
      <c r="N3271">
        <f>'Previous Trades Import_OMS Quer'!N3271</f>
        <v>0</v>
      </c>
      <c r="O3271" t="str">
        <f>CLEAN('Previous Trades Import_OMS Quer'!O3271)</f>
        <v/>
      </c>
      <c r="Q3271" s="25">
        <f t="shared" si="102"/>
        <v>0</v>
      </c>
      <c r="R3271" s="25" t="e">
        <f>VLOOKUP(O3271,'Currency Balance'!$O$3:$Q$32,3,0)</f>
        <v>#N/A</v>
      </c>
      <c r="S3271" t="e">
        <f t="shared" si="103"/>
        <v>#N/A</v>
      </c>
    </row>
    <row r="3272" spans="1:19">
      <c r="A3272">
        <f>'Previous Trades Import_OMS Quer'!A3272</f>
        <v>0</v>
      </c>
      <c r="B3272">
        <f>'Previous Trades Import_OMS Quer'!B3272</f>
        <v>0</v>
      </c>
      <c r="C3272" s="22">
        <f>'Previous Trades Import_OMS Quer'!C3272</f>
        <v>0</v>
      </c>
      <c r="D3272">
        <f>'Previous Trades Import_OMS Quer'!D3272</f>
        <v>0</v>
      </c>
      <c r="E3272" s="22">
        <f>'Previous Trades Import_OMS Quer'!E3272</f>
        <v>0</v>
      </c>
      <c r="F3272">
        <f>'Previous Trades Import_OMS Quer'!F3272</f>
        <v>0</v>
      </c>
      <c r="G3272">
        <f>'Previous Trades Import_OMS Quer'!G3272</f>
        <v>0</v>
      </c>
      <c r="H3272">
        <f>'Previous Trades Import_OMS Quer'!H3272</f>
        <v>0</v>
      </c>
      <c r="I3272">
        <f>'Previous Trades Import_OMS Quer'!I3272</f>
        <v>0</v>
      </c>
      <c r="J3272">
        <f>'Previous Trades Import_OMS Quer'!J3272</f>
        <v>0</v>
      </c>
      <c r="K3272">
        <f>'Previous Trades Import_OMS Quer'!K3272</f>
        <v>0</v>
      </c>
      <c r="L3272">
        <f>'Previous Trades Import_OMS Quer'!L3272</f>
        <v>0</v>
      </c>
      <c r="M3272">
        <f>'Previous Trades Import_OMS Quer'!M3272</f>
        <v>0</v>
      </c>
      <c r="N3272">
        <f>'Previous Trades Import_OMS Quer'!N3272</f>
        <v>0</v>
      </c>
      <c r="O3272" t="str">
        <f>CLEAN('Previous Trades Import_OMS Quer'!O3272)</f>
        <v/>
      </c>
      <c r="Q3272" s="25">
        <f t="shared" si="102"/>
        <v>0</v>
      </c>
      <c r="R3272" s="25" t="e">
        <f>VLOOKUP(O3272,'Currency Balance'!$O$3:$Q$32,3,0)</f>
        <v>#N/A</v>
      </c>
      <c r="S3272" t="e">
        <f t="shared" si="103"/>
        <v>#N/A</v>
      </c>
    </row>
    <row r="3273" spans="1:19">
      <c r="A3273">
        <f>'Previous Trades Import_OMS Quer'!A3273</f>
        <v>0</v>
      </c>
      <c r="B3273">
        <f>'Previous Trades Import_OMS Quer'!B3273</f>
        <v>0</v>
      </c>
      <c r="C3273" s="22">
        <f>'Previous Trades Import_OMS Quer'!C3273</f>
        <v>0</v>
      </c>
      <c r="D3273">
        <f>'Previous Trades Import_OMS Quer'!D3273</f>
        <v>0</v>
      </c>
      <c r="E3273" s="22">
        <f>'Previous Trades Import_OMS Quer'!E3273</f>
        <v>0</v>
      </c>
      <c r="F3273">
        <f>'Previous Trades Import_OMS Quer'!F3273</f>
        <v>0</v>
      </c>
      <c r="G3273">
        <f>'Previous Trades Import_OMS Quer'!G3273</f>
        <v>0</v>
      </c>
      <c r="H3273">
        <f>'Previous Trades Import_OMS Quer'!H3273</f>
        <v>0</v>
      </c>
      <c r="I3273">
        <f>'Previous Trades Import_OMS Quer'!I3273</f>
        <v>0</v>
      </c>
      <c r="J3273">
        <f>'Previous Trades Import_OMS Quer'!J3273</f>
        <v>0</v>
      </c>
      <c r="K3273">
        <f>'Previous Trades Import_OMS Quer'!K3273</f>
        <v>0</v>
      </c>
      <c r="L3273">
        <f>'Previous Trades Import_OMS Quer'!L3273</f>
        <v>0</v>
      </c>
      <c r="M3273">
        <f>'Previous Trades Import_OMS Quer'!M3273</f>
        <v>0</v>
      </c>
      <c r="N3273">
        <f>'Previous Trades Import_OMS Quer'!N3273</f>
        <v>0</v>
      </c>
      <c r="O3273" t="str">
        <f>CLEAN('Previous Trades Import_OMS Quer'!O3273)</f>
        <v/>
      </c>
      <c r="Q3273" s="25">
        <f t="shared" si="102"/>
        <v>0</v>
      </c>
      <c r="R3273" s="25" t="e">
        <f>VLOOKUP(O3273,'Currency Balance'!$O$3:$Q$32,3,0)</f>
        <v>#N/A</v>
      </c>
      <c r="S3273" t="e">
        <f t="shared" si="103"/>
        <v>#N/A</v>
      </c>
    </row>
    <row r="3274" spans="1:19">
      <c r="A3274">
        <f>'Previous Trades Import_OMS Quer'!A3274</f>
        <v>0</v>
      </c>
      <c r="B3274">
        <f>'Previous Trades Import_OMS Quer'!B3274</f>
        <v>0</v>
      </c>
      <c r="C3274" s="22">
        <f>'Previous Trades Import_OMS Quer'!C3274</f>
        <v>0</v>
      </c>
      <c r="D3274">
        <f>'Previous Trades Import_OMS Quer'!D3274</f>
        <v>0</v>
      </c>
      <c r="E3274" s="22">
        <f>'Previous Trades Import_OMS Quer'!E3274</f>
        <v>0</v>
      </c>
      <c r="F3274">
        <f>'Previous Trades Import_OMS Quer'!F3274</f>
        <v>0</v>
      </c>
      <c r="G3274">
        <f>'Previous Trades Import_OMS Quer'!G3274</f>
        <v>0</v>
      </c>
      <c r="H3274">
        <f>'Previous Trades Import_OMS Quer'!H3274</f>
        <v>0</v>
      </c>
      <c r="I3274">
        <f>'Previous Trades Import_OMS Quer'!I3274</f>
        <v>0</v>
      </c>
      <c r="J3274">
        <f>'Previous Trades Import_OMS Quer'!J3274</f>
        <v>0</v>
      </c>
      <c r="K3274">
        <f>'Previous Trades Import_OMS Quer'!K3274</f>
        <v>0</v>
      </c>
      <c r="L3274">
        <f>'Previous Trades Import_OMS Quer'!L3274</f>
        <v>0</v>
      </c>
      <c r="M3274">
        <f>'Previous Trades Import_OMS Quer'!M3274</f>
        <v>0</v>
      </c>
      <c r="N3274">
        <f>'Previous Trades Import_OMS Quer'!N3274</f>
        <v>0</v>
      </c>
      <c r="O3274" t="str">
        <f>CLEAN('Previous Trades Import_OMS Quer'!O3274)</f>
        <v/>
      </c>
      <c r="Q3274" s="25">
        <f t="shared" si="102"/>
        <v>0</v>
      </c>
      <c r="R3274" s="25" t="e">
        <f>VLOOKUP(O3274,'Currency Balance'!$O$3:$Q$32,3,0)</f>
        <v>#N/A</v>
      </c>
      <c r="S3274" t="e">
        <f t="shared" si="103"/>
        <v>#N/A</v>
      </c>
    </row>
    <row r="3275" spans="1:19">
      <c r="A3275">
        <f>'Previous Trades Import_OMS Quer'!A3275</f>
        <v>0</v>
      </c>
      <c r="B3275">
        <f>'Previous Trades Import_OMS Quer'!B3275</f>
        <v>0</v>
      </c>
      <c r="C3275" s="22">
        <f>'Previous Trades Import_OMS Quer'!C3275</f>
        <v>0</v>
      </c>
      <c r="D3275">
        <f>'Previous Trades Import_OMS Quer'!D3275</f>
        <v>0</v>
      </c>
      <c r="E3275" s="22">
        <f>'Previous Trades Import_OMS Quer'!E3275</f>
        <v>0</v>
      </c>
      <c r="F3275">
        <f>'Previous Trades Import_OMS Quer'!F3275</f>
        <v>0</v>
      </c>
      <c r="G3275">
        <f>'Previous Trades Import_OMS Quer'!G3275</f>
        <v>0</v>
      </c>
      <c r="H3275">
        <f>'Previous Trades Import_OMS Quer'!H3275</f>
        <v>0</v>
      </c>
      <c r="I3275">
        <f>'Previous Trades Import_OMS Quer'!I3275</f>
        <v>0</v>
      </c>
      <c r="J3275">
        <f>'Previous Trades Import_OMS Quer'!J3275</f>
        <v>0</v>
      </c>
      <c r="K3275">
        <f>'Previous Trades Import_OMS Quer'!K3275</f>
        <v>0</v>
      </c>
      <c r="L3275">
        <f>'Previous Trades Import_OMS Quer'!L3275</f>
        <v>0</v>
      </c>
      <c r="M3275">
        <f>'Previous Trades Import_OMS Quer'!M3275</f>
        <v>0</v>
      </c>
      <c r="N3275">
        <f>'Previous Trades Import_OMS Quer'!N3275</f>
        <v>0</v>
      </c>
      <c r="O3275" t="str">
        <f>CLEAN('Previous Trades Import_OMS Quer'!O3275)</f>
        <v/>
      </c>
      <c r="Q3275" s="25">
        <f t="shared" si="102"/>
        <v>0</v>
      </c>
      <c r="R3275" s="25" t="e">
        <f>VLOOKUP(O3275,'Currency Balance'!$O$3:$Q$32,3,0)</f>
        <v>#N/A</v>
      </c>
      <c r="S3275" t="e">
        <f t="shared" si="103"/>
        <v>#N/A</v>
      </c>
    </row>
    <row r="3276" spans="1:19">
      <c r="A3276">
        <f>'Previous Trades Import_OMS Quer'!A3276</f>
        <v>0</v>
      </c>
      <c r="B3276">
        <f>'Previous Trades Import_OMS Quer'!B3276</f>
        <v>0</v>
      </c>
      <c r="C3276" s="22">
        <f>'Previous Trades Import_OMS Quer'!C3276</f>
        <v>0</v>
      </c>
      <c r="D3276">
        <f>'Previous Trades Import_OMS Quer'!D3276</f>
        <v>0</v>
      </c>
      <c r="E3276" s="22">
        <f>'Previous Trades Import_OMS Quer'!E3276</f>
        <v>0</v>
      </c>
      <c r="F3276">
        <f>'Previous Trades Import_OMS Quer'!F3276</f>
        <v>0</v>
      </c>
      <c r="G3276">
        <f>'Previous Trades Import_OMS Quer'!G3276</f>
        <v>0</v>
      </c>
      <c r="H3276">
        <f>'Previous Trades Import_OMS Quer'!H3276</f>
        <v>0</v>
      </c>
      <c r="I3276">
        <f>'Previous Trades Import_OMS Quer'!I3276</f>
        <v>0</v>
      </c>
      <c r="J3276">
        <f>'Previous Trades Import_OMS Quer'!J3276</f>
        <v>0</v>
      </c>
      <c r="K3276">
        <f>'Previous Trades Import_OMS Quer'!K3276</f>
        <v>0</v>
      </c>
      <c r="L3276">
        <f>'Previous Trades Import_OMS Quer'!L3276</f>
        <v>0</v>
      </c>
      <c r="M3276">
        <f>'Previous Trades Import_OMS Quer'!M3276</f>
        <v>0</v>
      </c>
      <c r="N3276">
        <f>'Previous Trades Import_OMS Quer'!N3276</f>
        <v>0</v>
      </c>
      <c r="O3276" t="str">
        <f>CLEAN('Previous Trades Import_OMS Quer'!O3276)</f>
        <v/>
      </c>
      <c r="Q3276" s="25">
        <f t="shared" si="102"/>
        <v>0</v>
      </c>
      <c r="R3276" s="25" t="e">
        <f>VLOOKUP(O3276,'Currency Balance'!$O$3:$Q$32,3,0)</f>
        <v>#N/A</v>
      </c>
      <c r="S3276" t="e">
        <f t="shared" si="103"/>
        <v>#N/A</v>
      </c>
    </row>
    <row r="3277" spans="1:19">
      <c r="A3277">
        <f>'Previous Trades Import_OMS Quer'!A3277</f>
        <v>0</v>
      </c>
      <c r="B3277">
        <f>'Previous Trades Import_OMS Quer'!B3277</f>
        <v>0</v>
      </c>
      <c r="C3277" s="22">
        <f>'Previous Trades Import_OMS Quer'!C3277</f>
        <v>0</v>
      </c>
      <c r="D3277">
        <f>'Previous Trades Import_OMS Quer'!D3277</f>
        <v>0</v>
      </c>
      <c r="E3277" s="22">
        <f>'Previous Trades Import_OMS Quer'!E3277</f>
        <v>0</v>
      </c>
      <c r="F3277">
        <f>'Previous Trades Import_OMS Quer'!F3277</f>
        <v>0</v>
      </c>
      <c r="G3277">
        <f>'Previous Trades Import_OMS Quer'!G3277</f>
        <v>0</v>
      </c>
      <c r="H3277">
        <f>'Previous Trades Import_OMS Quer'!H3277</f>
        <v>0</v>
      </c>
      <c r="I3277">
        <f>'Previous Trades Import_OMS Quer'!I3277</f>
        <v>0</v>
      </c>
      <c r="J3277">
        <f>'Previous Trades Import_OMS Quer'!J3277</f>
        <v>0</v>
      </c>
      <c r="K3277">
        <f>'Previous Trades Import_OMS Quer'!K3277</f>
        <v>0</v>
      </c>
      <c r="L3277">
        <f>'Previous Trades Import_OMS Quer'!L3277</f>
        <v>0</v>
      </c>
      <c r="M3277">
        <f>'Previous Trades Import_OMS Quer'!M3277</f>
        <v>0</v>
      </c>
      <c r="N3277">
        <f>'Previous Trades Import_OMS Quer'!N3277</f>
        <v>0</v>
      </c>
      <c r="O3277" t="str">
        <f>CLEAN('Previous Trades Import_OMS Quer'!O3277)</f>
        <v/>
      </c>
      <c r="Q3277" s="25">
        <f t="shared" si="102"/>
        <v>0</v>
      </c>
      <c r="R3277" s="25" t="e">
        <f>VLOOKUP(O3277,'Currency Balance'!$O$3:$Q$32,3,0)</f>
        <v>#N/A</v>
      </c>
      <c r="S3277" t="e">
        <f t="shared" si="103"/>
        <v>#N/A</v>
      </c>
    </row>
    <row r="3278" spans="1:19">
      <c r="A3278">
        <f>'Previous Trades Import_OMS Quer'!A3278</f>
        <v>0</v>
      </c>
      <c r="B3278">
        <f>'Previous Trades Import_OMS Quer'!B3278</f>
        <v>0</v>
      </c>
      <c r="C3278" s="22">
        <f>'Previous Trades Import_OMS Quer'!C3278</f>
        <v>0</v>
      </c>
      <c r="D3278">
        <f>'Previous Trades Import_OMS Quer'!D3278</f>
        <v>0</v>
      </c>
      <c r="E3278" s="22">
        <f>'Previous Trades Import_OMS Quer'!E3278</f>
        <v>0</v>
      </c>
      <c r="F3278">
        <f>'Previous Trades Import_OMS Quer'!F3278</f>
        <v>0</v>
      </c>
      <c r="G3278">
        <f>'Previous Trades Import_OMS Quer'!G3278</f>
        <v>0</v>
      </c>
      <c r="H3278">
        <f>'Previous Trades Import_OMS Quer'!H3278</f>
        <v>0</v>
      </c>
      <c r="I3278">
        <f>'Previous Trades Import_OMS Quer'!I3278</f>
        <v>0</v>
      </c>
      <c r="J3278">
        <f>'Previous Trades Import_OMS Quer'!J3278</f>
        <v>0</v>
      </c>
      <c r="K3278">
        <f>'Previous Trades Import_OMS Quer'!K3278</f>
        <v>0</v>
      </c>
      <c r="L3278">
        <f>'Previous Trades Import_OMS Quer'!L3278</f>
        <v>0</v>
      </c>
      <c r="M3278">
        <f>'Previous Trades Import_OMS Quer'!M3278</f>
        <v>0</v>
      </c>
      <c r="N3278">
        <f>'Previous Trades Import_OMS Quer'!N3278</f>
        <v>0</v>
      </c>
      <c r="O3278" t="str">
        <f>CLEAN('Previous Trades Import_OMS Quer'!O3278)</f>
        <v/>
      </c>
      <c r="Q3278" s="25">
        <f t="shared" si="102"/>
        <v>0</v>
      </c>
      <c r="R3278" s="25" t="e">
        <f>VLOOKUP(O3278,'Currency Balance'!$O$3:$Q$32,3,0)</f>
        <v>#N/A</v>
      </c>
      <c r="S3278" t="e">
        <f t="shared" si="103"/>
        <v>#N/A</v>
      </c>
    </row>
    <row r="3279" spans="1:19">
      <c r="A3279">
        <f>'Previous Trades Import_OMS Quer'!A3279</f>
        <v>0</v>
      </c>
      <c r="B3279">
        <f>'Previous Trades Import_OMS Quer'!B3279</f>
        <v>0</v>
      </c>
      <c r="C3279" s="22">
        <f>'Previous Trades Import_OMS Quer'!C3279</f>
        <v>0</v>
      </c>
      <c r="D3279">
        <f>'Previous Trades Import_OMS Quer'!D3279</f>
        <v>0</v>
      </c>
      <c r="E3279" s="22">
        <f>'Previous Trades Import_OMS Quer'!E3279</f>
        <v>0</v>
      </c>
      <c r="F3279">
        <f>'Previous Trades Import_OMS Quer'!F3279</f>
        <v>0</v>
      </c>
      <c r="G3279">
        <f>'Previous Trades Import_OMS Quer'!G3279</f>
        <v>0</v>
      </c>
      <c r="H3279">
        <f>'Previous Trades Import_OMS Quer'!H3279</f>
        <v>0</v>
      </c>
      <c r="I3279">
        <f>'Previous Trades Import_OMS Quer'!I3279</f>
        <v>0</v>
      </c>
      <c r="J3279">
        <f>'Previous Trades Import_OMS Quer'!J3279</f>
        <v>0</v>
      </c>
      <c r="K3279">
        <f>'Previous Trades Import_OMS Quer'!K3279</f>
        <v>0</v>
      </c>
      <c r="L3279">
        <f>'Previous Trades Import_OMS Quer'!L3279</f>
        <v>0</v>
      </c>
      <c r="M3279">
        <f>'Previous Trades Import_OMS Quer'!M3279</f>
        <v>0</v>
      </c>
      <c r="N3279">
        <f>'Previous Trades Import_OMS Quer'!N3279</f>
        <v>0</v>
      </c>
      <c r="O3279" t="str">
        <f>CLEAN('Previous Trades Import_OMS Quer'!O3279)</f>
        <v/>
      </c>
      <c r="Q3279" s="25">
        <f t="shared" si="102"/>
        <v>0</v>
      </c>
      <c r="R3279" s="25" t="e">
        <f>VLOOKUP(O3279,'Currency Balance'!$O$3:$Q$32,3,0)</f>
        <v>#N/A</v>
      </c>
      <c r="S3279" t="e">
        <f t="shared" si="103"/>
        <v>#N/A</v>
      </c>
    </row>
    <row r="3280" spans="1:19">
      <c r="A3280">
        <f>'Previous Trades Import_OMS Quer'!A3280</f>
        <v>0</v>
      </c>
      <c r="B3280">
        <f>'Previous Trades Import_OMS Quer'!B3280</f>
        <v>0</v>
      </c>
      <c r="C3280" s="22">
        <f>'Previous Trades Import_OMS Quer'!C3280</f>
        <v>0</v>
      </c>
      <c r="D3280">
        <f>'Previous Trades Import_OMS Quer'!D3280</f>
        <v>0</v>
      </c>
      <c r="E3280" s="22">
        <f>'Previous Trades Import_OMS Quer'!E3280</f>
        <v>0</v>
      </c>
      <c r="F3280">
        <f>'Previous Trades Import_OMS Quer'!F3280</f>
        <v>0</v>
      </c>
      <c r="G3280">
        <f>'Previous Trades Import_OMS Quer'!G3280</f>
        <v>0</v>
      </c>
      <c r="H3280">
        <f>'Previous Trades Import_OMS Quer'!H3280</f>
        <v>0</v>
      </c>
      <c r="I3280">
        <f>'Previous Trades Import_OMS Quer'!I3280</f>
        <v>0</v>
      </c>
      <c r="J3280">
        <f>'Previous Trades Import_OMS Quer'!J3280</f>
        <v>0</v>
      </c>
      <c r="K3280">
        <f>'Previous Trades Import_OMS Quer'!K3280</f>
        <v>0</v>
      </c>
      <c r="L3280">
        <f>'Previous Trades Import_OMS Quer'!L3280</f>
        <v>0</v>
      </c>
      <c r="M3280">
        <f>'Previous Trades Import_OMS Quer'!M3280</f>
        <v>0</v>
      </c>
      <c r="N3280">
        <f>'Previous Trades Import_OMS Quer'!N3280</f>
        <v>0</v>
      </c>
      <c r="O3280" t="str">
        <f>CLEAN('Previous Trades Import_OMS Quer'!O3280)</f>
        <v/>
      </c>
      <c r="Q3280" s="25">
        <f t="shared" si="102"/>
        <v>0</v>
      </c>
      <c r="R3280" s="25" t="e">
        <f>VLOOKUP(O3280,'Currency Balance'!$O$3:$Q$32,3,0)</f>
        <v>#N/A</v>
      </c>
      <c r="S3280" t="e">
        <f t="shared" si="103"/>
        <v>#N/A</v>
      </c>
    </row>
    <row r="3281" spans="1:19">
      <c r="A3281">
        <f>'Previous Trades Import_OMS Quer'!A3281</f>
        <v>0</v>
      </c>
      <c r="B3281">
        <f>'Previous Trades Import_OMS Quer'!B3281</f>
        <v>0</v>
      </c>
      <c r="C3281" s="22">
        <f>'Previous Trades Import_OMS Quer'!C3281</f>
        <v>0</v>
      </c>
      <c r="D3281">
        <f>'Previous Trades Import_OMS Quer'!D3281</f>
        <v>0</v>
      </c>
      <c r="E3281" s="22">
        <f>'Previous Trades Import_OMS Quer'!E3281</f>
        <v>0</v>
      </c>
      <c r="F3281">
        <f>'Previous Trades Import_OMS Quer'!F3281</f>
        <v>0</v>
      </c>
      <c r="G3281">
        <f>'Previous Trades Import_OMS Quer'!G3281</f>
        <v>0</v>
      </c>
      <c r="H3281">
        <f>'Previous Trades Import_OMS Quer'!H3281</f>
        <v>0</v>
      </c>
      <c r="I3281">
        <f>'Previous Trades Import_OMS Quer'!I3281</f>
        <v>0</v>
      </c>
      <c r="J3281">
        <f>'Previous Trades Import_OMS Quer'!J3281</f>
        <v>0</v>
      </c>
      <c r="K3281">
        <f>'Previous Trades Import_OMS Quer'!K3281</f>
        <v>0</v>
      </c>
      <c r="L3281">
        <f>'Previous Trades Import_OMS Quer'!L3281</f>
        <v>0</v>
      </c>
      <c r="M3281">
        <f>'Previous Trades Import_OMS Quer'!M3281</f>
        <v>0</v>
      </c>
      <c r="N3281">
        <f>'Previous Trades Import_OMS Quer'!N3281</f>
        <v>0</v>
      </c>
      <c r="O3281" t="str">
        <f>CLEAN('Previous Trades Import_OMS Quer'!O3281)</f>
        <v/>
      </c>
      <c r="Q3281" s="25">
        <f t="shared" si="102"/>
        <v>0</v>
      </c>
      <c r="R3281" s="25" t="e">
        <f>VLOOKUP(O3281,'Currency Balance'!$O$3:$Q$32,3,0)</f>
        <v>#N/A</v>
      </c>
      <c r="S3281" t="e">
        <f t="shared" si="103"/>
        <v>#N/A</v>
      </c>
    </row>
    <row r="3282" spans="1:19">
      <c r="A3282">
        <f>'Previous Trades Import_OMS Quer'!A3282</f>
        <v>0</v>
      </c>
      <c r="B3282">
        <f>'Previous Trades Import_OMS Quer'!B3282</f>
        <v>0</v>
      </c>
      <c r="C3282" s="22">
        <f>'Previous Trades Import_OMS Quer'!C3282</f>
        <v>0</v>
      </c>
      <c r="D3282">
        <f>'Previous Trades Import_OMS Quer'!D3282</f>
        <v>0</v>
      </c>
      <c r="E3282" s="22">
        <f>'Previous Trades Import_OMS Quer'!E3282</f>
        <v>0</v>
      </c>
      <c r="F3282">
        <f>'Previous Trades Import_OMS Quer'!F3282</f>
        <v>0</v>
      </c>
      <c r="G3282">
        <f>'Previous Trades Import_OMS Quer'!G3282</f>
        <v>0</v>
      </c>
      <c r="H3282">
        <f>'Previous Trades Import_OMS Quer'!H3282</f>
        <v>0</v>
      </c>
      <c r="I3282">
        <f>'Previous Trades Import_OMS Quer'!I3282</f>
        <v>0</v>
      </c>
      <c r="J3282">
        <f>'Previous Trades Import_OMS Quer'!J3282</f>
        <v>0</v>
      </c>
      <c r="K3282">
        <f>'Previous Trades Import_OMS Quer'!K3282</f>
        <v>0</v>
      </c>
      <c r="L3282">
        <f>'Previous Trades Import_OMS Quer'!L3282</f>
        <v>0</v>
      </c>
      <c r="M3282">
        <f>'Previous Trades Import_OMS Quer'!M3282</f>
        <v>0</v>
      </c>
      <c r="N3282">
        <f>'Previous Trades Import_OMS Quer'!N3282</f>
        <v>0</v>
      </c>
      <c r="O3282" t="str">
        <f>CLEAN('Previous Trades Import_OMS Quer'!O3282)</f>
        <v/>
      </c>
      <c r="Q3282" s="25">
        <f t="shared" si="102"/>
        <v>0</v>
      </c>
      <c r="R3282" s="25" t="e">
        <f>VLOOKUP(O3282,'Currency Balance'!$O$3:$Q$32,3,0)</f>
        <v>#N/A</v>
      </c>
      <c r="S3282" t="e">
        <f t="shared" si="103"/>
        <v>#N/A</v>
      </c>
    </row>
    <row r="3283" spans="1:19">
      <c r="A3283">
        <f>'Previous Trades Import_OMS Quer'!A3283</f>
        <v>0</v>
      </c>
      <c r="B3283">
        <f>'Previous Trades Import_OMS Quer'!B3283</f>
        <v>0</v>
      </c>
      <c r="C3283" s="22">
        <f>'Previous Trades Import_OMS Quer'!C3283</f>
        <v>0</v>
      </c>
      <c r="D3283">
        <f>'Previous Trades Import_OMS Quer'!D3283</f>
        <v>0</v>
      </c>
      <c r="E3283" s="22">
        <f>'Previous Trades Import_OMS Quer'!E3283</f>
        <v>0</v>
      </c>
      <c r="F3283">
        <f>'Previous Trades Import_OMS Quer'!F3283</f>
        <v>0</v>
      </c>
      <c r="G3283">
        <f>'Previous Trades Import_OMS Quer'!G3283</f>
        <v>0</v>
      </c>
      <c r="H3283">
        <f>'Previous Trades Import_OMS Quer'!H3283</f>
        <v>0</v>
      </c>
      <c r="I3283">
        <f>'Previous Trades Import_OMS Quer'!I3283</f>
        <v>0</v>
      </c>
      <c r="J3283">
        <f>'Previous Trades Import_OMS Quer'!J3283</f>
        <v>0</v>
      </c>
      <c r="K3283">
        <f>'Previous Trades Import_OMS Quer'!K3283</f>
        <v>0</v>
      </c>
      <c r="L3283">
        <f>'Previous Trades Import_OMS Quer'!L3283</f>
        <v>0</v>
      </c>
      <c r="M3283">
        <f>'Previous Trades Import_OMS Quer'!M3283</f>
        <v>0</v>
      </c>
      <c r="N3283">
        <f>'Previous Trades Import_OMS Quer'!N3283</f>
        <v>0</v>
      </c>
      <c r="O3283" t="str">
        <f>CLEAN('Previous Trades Import_OMS Quer'!O3283)</f>
        <v/>
      </c>
      <c r="Q3283" s="25">
        <f t="shared" si="102"/>
        <v>0</v>
      </c>
      <c r="R3283" s="25" t="e">
        <f>VLOOKUP(O3283,'Currency Balance'!$O$3:$Q$32,3,0)</f>
        <v>#N/A</v>
      </c>
      <c r="S3283" t="e">
        <f t="shared" si="103"/>
        <v>#N/A</v>
      </c>
    </row>
    <row r="3284" spans="1:19">
      <c r="A3284">
        <f>'Previous Trades Import_OMS Quer'!A3284</f>
        <v>0</v>
      </c>
      <c r="B3284">
        <f>'Previous Trades Import_OMS Quer'!B3284</f>
        <v>0</v>
      </c>
      <c r="C3284" s="22">
        <f>'Previous Trades Import_OMS Quer'!C3284</f>
        <v>0</v>
      </c>
      <c r="D3284">
        <f>'Previous Trades Import_OMS Quer'!D3284</f>
        <v>0</v>
      </c>
      <c r="E3284" s="22">
        <f>'Previous Trades Import_OMS Quer'!E3284</f>
        <v>0</v>
      </c>
      <c r="F3284">
        <f>'Previous Trades Import_OMS Quer'!F3284</f>
        <v>0</v>
      </c>
      <c r="G3284">
        <f>'Previous Trades Import_OMS Quer'!G3284</f>
        <v>0</v>
      </c>
      <c r="H3284">
        <f>'Previous Trades Import_OMS Quer'!H3284</f>
        <v>0</v>
      </c>
      <c r="I3284">
        <f>'Previous Trades Import_OMS Quer'!I3284</f>
        <v>0</v>
      </c>
      <c r="J3284">
        <f>'Previous Trades Import_OMS Quer'!J3284</f>
        <v>0</v>
      </c>
      <c r="K3284">
        <f>'Previous Trades Import_OMS Quer'!K3284</f>
        <v>0</v>
      </c>
      <c r="L3284">
        <f>'Previous Trades Import_OMS Quer'!L3284</f>
        <v>0</v>
      </c>
      <c r="M3284">
        <f>'Previous Trades Import_OMS Quer'!M3284</f>
        <v>0</v>
      </c>
      <c r="N3284">
        <f>'Previous Trades Import_OMS Quer'!N3284</f>
        <v>0</v>
      </c>
      <c r="O3284" t="str">
        <f>CLEAN('Previous Trades Import_OMS Quer'!O3284)</f>
        <v/>
      </c>
      <c r="Q3284" s="25">
        <f t="shared" si="102"/>
        <v>0</v>
      </c>
      <c r="R3284" s="25" t="e">
        <f>VLOOKUP(O3284,'Currency Balance'!$O$3:$Q$32,3,0)</f>
        <v>#N/A</v>
      </c>
      <c r="S3284" t="e">
        <f t="shared" si="103"/>
        <v>#N/A</v>
      </c>
    </row>
    <row r="3285" spans="1:19">
      <c r="A3285">
        <f>'Previous Trades Import_OMS Quer'!A3285</f>
        <v>0</v>
      </c>
      <c r="B3285">
        <f>'Previous Trades Import_OMS Quer'!B3285</f>
        <v>0</v>
      </c>
      <c r="C3285" s="22">
        <f>'Previous Trades Import_OMS Quer'!C3285</f>
        <v>0</v>
      </c>
      <c r="D3285">
        <f>'Previous Trades Import_OMS Quer'!D3285</f>
        <v>0</v>
      </c>
      <c r="E3285" s="22">
        <f>'Previous Trades Import_OMS Quer'!E3285</f>
        <v>0</v>
      </c>
      <c r="F3285">
        <f>'Previous Trades Import_OMS Quer'!F3285</f>
        <v>0</v>
      </c>
      <c r="G3285">
        <f>'Previous Trades Import_OMS Quer'!G3285</f>
        <v>0</v>
      </c>
      <c r="H3285">
        <f>'Previous Trades Import_OMS Quer'!H3285</f>
        <v>0</v>
      </c>
      <c r="I3285">
        <f>'Previous Trades Import_OMS Quer'!I3285</f>
        <v>0</v>
      </c>
      <c r="J3285">
        <f>'Previous Trades Import_OMS Quer'!J3285</f>
        <v>0</v>
      </c>
      <c r="K3285">
        <f>'Previous Trades Import_OMS Quer'!K3285</f>
        <v>0</v>
      </c>
      <c r="L3285">
        <f>'Previous Trades Import_OMS Quer'!L3285</f>
        <v>0</v>
      </c>
      <c r="M3285">
        <f>'Previous Trades Import_OMS Quer'!M3285</f>
        <v>0</v>
      </c>
      <c r="N3285">
        <f>'Previous Trades Import_OMS Quer'!N3285</f>
        <v>0</v>
      </c>
      <c r="O3285" t="str">
        <f>CLEAN('Previous Trades Import_OMS Quer'!O3285)</f>
        <v/>
      </c>
      <c r="Q3285" s="25">
        <f t="shared" si="102"/>
        <v>0</v>
      </c>
      <c r="R3285" s="25" t="e">
        <f>VLOOKUP(O3285,'Currency Balance'!$O$3:$Q$32,3,0)</f>
        <v>#N/A</v>
      </c>
      <c r="S3285" t="e">
        <f t="shared" si="103"/>
        <v>#N/A</v>
      </c>
    </row>
    <row r="3286" spans="1:19">
      <c r="A3286">
        <f>'Previous Trades Import_OMS Quer'!A3286</f>
        <v>0</v>
      </c>
      <c r="B3286">
        <f>'Previous Trades Import_OMS Quer'!B3286</f>
        <v>0</v>
      </c>
      <c r="C3286" s="22">
        <f>'Previous Trades Import_OMS Quer'!C3286</f>
        <v>0</v>
      </c>
      <c r="D3286">
        <f>'Previous Trades Import_OMS Quer'!D3286</f>
        <v>0</v>
      </c>
      <c r="E3286" s="22">
        <f>'Previous Trades Import_OMS Quer'!E3286</f>
        <v>0</v>
      </c>
      <c r="F3286">
        <f>'Previous Trades Import_OMS Quer'!F3286</f>
        <v>0</v>
      </c>
      <c r="G3286">
        <f>'Previous Trades Import_OMS Quer'!G3286</f>
        <v>0</v>
      </c>
      <c r="H3286">
        <f>'Previous Trades Import_OMS Quer'!H3286</f>
        <v>0</v>
      </c>
      <c r="I3286">
        <f>'Previous Trades Import_OMS Quer'!I3286</f>
        <v>0</v>
      </c>
      <c r="J3286">
        <f>'Previous Trades Import_OMS Quer'!J3286</f>
        <v>0</v>
      </c>
      <c r="K3286">
        <f>'Previous Trades Import_OMS Quer'!K3286</f>
        <v>0</v>
      </c>
      <c r="L3286">
        <f>'Previous Trades Import_OMS Quer'!L3286</f>
        <v>0</v>
      </c>
      <c r="M3286">
        <f>'Previous Trades Import_OMS Quer'!M3286</f>
        <v>0</v>
      </c>
      <c r="N3286">
        <f>'Previous Trades Import_OMS Quer'!N3286</f>
        <v>0</v>
      </c>
      <c r="O3286" t="str">
        <f>CLEAN('Previous Trades Import_OMS Quer'!O3286)</f>
        <v/>
      </c>
      <c r="Q3286" s="25">
        <f t="shared" si="102"/>
        <v>0</v>
      </c>
      <c r="R3286" s="25" t="e">
        <f>VLOOKUP(O3286,'Currency Balance'!$O$3:$Q$32,3,0)</f>
        <v>#N/A</v>
      </c>
      <c r="S3286" t="e">
        <f t="shared" si="103"/>
        <v>#N/A</v>
      </c>
    </row>
    <row r="3287" spans="1:19">
      <c r="A3287">
        <f>'Previous Trades Import_OMS Quer'!A3287</f>
        <v>0</v>
      </c>
      <c r="B3287">
        <f>'Previous Trades Import_OMS Quer'!B3287</f>
        <v>0</v>
      </c>
      <c r="C3287" s="22">
        <f>'Previous Trades Import_OMS Quer'!C3287</f>
        <v>0</v>
      </c>
      <c r="D3287">
        <f>'Previous Trades Import_OMS Quer'!D3287</f>
        <v>0</v>
      </c>
      <c r="E3287" s="22">
        <f>'Previous Trades Import_OMS Quer'!E3287</f>
        <v>0</v>
      </c>
      <c r="F3287">
        <f>'Previous Trades Import_OMS Quer'!F3287</f>
        <v>0</v>
      </c>
      <c r="G3287">
        <f>'Previous Trades Import_OMS Quer'!G3287</f>
        <v>0</v>
      </c>
      <c r="H3287">
        <f>'Previous Trades Import_OMS Quer'!H3287</f>
        <v>0</v>
      </c>
      <c r="I3287">
        <f>'Previous Trades Import_OMS Quer'!I3287</f>
        <v>0</v>
      </c>
      <c r="J3287">
        <f>'Previous Trades Import_OMS Quer'!J3287</f>
        <v>0</v>
      </c>
      <c r="K3287">
        <f>'Previous Trades Import_OMS Quer'!K3287</f>
        <v>0</v>
      </c>
      <c r="L3287">
        <f>'Previous Trades Import_OMS Quer'!L3287</f>
        <v>0</v>
      </c>
      <c r="M3287">
        <f>'Previous Trades Import_OMS Quer'!M3287</f>
        <v>0</v>
      </c>
      <c r="N3287">
        <f>'Previous Trades Import_OMS Quer'!N3287</f>
        <v>0</v>
      </c>
      <c r="O3287" t="str">
        <f>CLEAN('Previous Trades Import_OMS Quer'!O3287)</f>
        <v/>
      </c>
      <c r="Q3287" s="25">
        <f t="shared" si="102"/>
        <v>0</v>
      </c>
      <c r="R3287" s="25" t="e">
        <f>VLOOKUP(O3287,'Currency Balance'!$O$3:$Q$32,3,0)</f>
        <v>#N/A</v>
      </c>
      <c r="S3287" t="e">
        <f t="shared" si="103"/>
        <v>#N/A</v>
      </c>
    </row>
    <row r="3288" spans="1:19">
      <c r="A3288">
        <f>'Previous Trades Import_OMS Quer'!A3288</f>
        <v>0</v>
      </c>
      <c r="B3288">
        <f>'Previous Trades Import_OMS Quer'!B3288</f>
        <v>0</v>
      </c>
      <c r="C3288" s="22">
        <f>'Previous Trades Import_OMS Quer'!C3288</f>
        <v>0</v>
      </c>
      <c r="D3288">
        <f>'Previous Trades Import_OMS Quer'!D3288</f>
        <v>0</v>
      </c>
      <c r="E3288" s="22">
        <f>'Previous Trades Import_OMS Quer'!E3288</f>
        <v>0</v>
      </c>
      <c r="F3288">
        <f>'Previous Trades Import_OMS Quer'!F3288</f>
        <v>0</v>
      </c>
      <c r="G3288">
        <f>'Previous Trades Import_OMS Quer'!G3288</f>
        <v>0</v>
      </c>
      <c r="H3288">
        <f>'Previous Trades Import_OMS Quer'!H3288</f>
        <v>0</v>
      </c>
      <c r="I3288">
        <f>'Previous Trades Import_OMS Quer'!I3288</f>
        <v>0</v>
      </c>
      <c r="J3288">
        <f>'Previous Trades Import_OMS Quer'!J3288</f>
        <v>0</v>
      </c>
      <c r="K3288">
        <f>'Previous Trades Import_OMS Quer'!K3288</f>
        <v>0</v>
      </c>
      <c r="L3288">
        <f>'Previous Trades Import_OMS Quer'!L3288</f>
        <v>0</v>
      </c>
      <c r="M3288">
        <f>'Previous Trades Import_OMS Quer'!M3288</f>
        <v>0</v>
      </c>
      <c r="N3288">
        <f>'Previous Trades Import_OMS Quer'!N3288</f>
        <v>0</v>
      </c>
      <c r="O3288" t="str">
        <f>CLEAN('Previous Trades Import_OMS Quer'!O3288)</f>
        <v/>
      </c>
      <c r="Q3288" s="25">
        <f t="shared" si="102"/>
        <v>0</v>
      </c>
      <c r="R3288" s="25" t="e">
        <f>VLOOKUP(O3288,'Currency Balance'!$O$3:$Q$32,3,0)</f>
        <v>#N/A</v>
      </c>
      <c r="S3288" t="e">
        <f t="shared" si="103"/>
        <v>#N/A</v>
      </c>
    </row>
    <row r="3289" spans="1:19">
      <c r="A3289">
        <f>'Previous Trades Import_OMS Quer'!A3289</f>
        <v>0</v>
      </c>
      <c r="B3289">
        <f>'Previous Trades Import_OMS Quer'!B3289</f>
        <v>0</v>
      </c>
      <c r="C3289" s="22">
        <f>'Previous Trades Import_OMS Quer'!C3289</f>
        <v>0</v>
      </c>
      <c r="D3289">
        <f>'Previous Trades Import_OMS Quer'!D3289</f>
        <v>0</v>
      </c>
      <c r="E3289" s="22">
        <f>'Previous Trades Import_OMS Quer'!E3289</f>
        <v>0</v>
      </c>
      <c r="F3289">
        <f>'Previous Trades Import_OMS Quer'!F3289</f>
        <v>0</v>
      </c>
      <c r="G3289">
        <f>'Previous Trades Import_OMS Quer'!G3289</f>
        <v>0</v>
      </c>
      <c r="H3289">
        <f>'Previous Trades Import_OMS Quer'!H3289</f>
        <v>0</v>
      </c>
      <c r="I3289">
        <f>'Previous Trades Import_OMS Quer'!I3289</f>
        <v>0</v>
      </c>
      <c r="J3289">
        <f>'Previous Trades Import_OMS Quer'!J3289</f>
        <v>0</v>
      </c>
      <c r="K3289">
        <f>'Previous Trades Import_OMS Quer'!K3289</f>
        <v>0</v>
      </c>
      <c r="L3289">
        <f>'Previous Trades Import_OMS Quer'!L3289</f>
        <v>0</v>
      </c>
      <c r="M3289">
        <f>'Previous Trades Import_OMS Quer'!M3289</f>
        <v>0</v>
      </c>
      <c r="N3289">
        <f>'Previous Trades Import_OMS Quer'!N3289</f>
        <v>0</v>
      </c>
      <c r="O3289" t="str">
        <f>CLEAN('Previous Trades Import_OMS Quer'!O3289)</f>
        <v/>
      </c>
      <c r="Q3289" s="25">
        <f t="shared" si="102"/>
        <v>0</v>
      </c>
      <c r="R3289" s="25" t="e">
        <f>VLOOKUP(O3289,'Currency Balance'!$O$3:$Q$32,3,0)</f>
        <v>#N/A</v>
      </c>
      <c r="S3289" t="e">
        <f t="shared" si="103"/>
        <v>#N/A</v>
      </c>
    </row>
    <row r="3290" spans="1:19">
      <c r="A3290">
        <f>'Previous Trades Import_OMS Quer'!A3290</f>
        <v>0</v>
      </c>
      <c r="B3290">
        <f>'Previous Trades Import_OMS Quer'!B3290</f>
        <v>0</v>
      </c>
      <c r="C3290" s="22">
        <f>'Previous Trades Import_OMS Quer'!C3290</f>
        <v>0</v>
      </c>
      <c r="D3290">
        <f>'Previous Trades Import_OMS Quer'!D3290</f>
        <v>0</v>
      </c>
      <c r="E3290" s="22">
        <f>'Previous Trades Import_OMS Quer'!E3290</f>
        <v>0</v>
      </c>
      <c r="F3290">
        <f>'Previous Trades Import_OMS Quer'!F3290</f>
        <v>0</v>
      </c>
      <c r="G3290">
        <f>'Previous Trades Import_OMS Quer'!G3290</f>
        <v>0</v>
      </c>
      <c r="H3290">
        <f>'Previous Trades Import_OMS Quer'!H3290</f>
        <v>0</v>
      </c>
      <c r="I3290">
        <f>'Previous Trades Import_OMS Quer'!I3290</f>
        <v>0</v>
      </c>
      <c r="J3290">
        <f>'Previous Trades Import_OMS Quer'!J3290</f>
        <v>0</v>
      </c>
      <c r="K3290">
        <f>'Previous Trades Import_OMS Quer'!K3290</f>
        <v>0</v>
      </c>
      <c r="L3290">
        <f>'Previous Trades Import_OMS Quer'!L3290</f>
        <v>0</v>
      </c>
      <c r="M3290">
        <f>'Previous Trades Import_OMS Quer'!M3290</f>
        <v>0</v>
      </c>
      <c r="N3290">
        <f>'Previous Trades Import_OMS Quer'!N3290</f>
        <v>0</v>
      </c>
      <c r="O3290" t="str">
        <f>CLEAN('Previous Trades Import_OMS Quer'!O3290)</f>
        <v/>
      </c>
      <c r="Q3290" s="25">
        <f t="shared" si="102"/>
        <v>0</v>
      </c>
      <c r="R3290" s="25" t="e">
        <f>VLOOKUP(O3290,'Currency Balance'!$O$3:$Q$32,3,0)</f>
        <v>#N/A</v>
      </c>
      <c r="S3290" t="e">
        <f t="shared" si="103"/>
        <v>#N/A</v>
      </c>
    </row>
    <row r="3291" spans="1:19">
      <c r="A3291">
        <f>'Previous Trades Import_OMS Quer'!A3291</f>
        <v>0</v>
      </c>
      <c r="B3291">
        <f>'Previous Trades Import_OMS Quer'!B3291</f>
        <v>0</v>
      </c>
      <c r="C3291" s="22">
        <f>'Previous Trades Import_OMS Quer'!C3291</f>
        <v>0</v>
      </c>
      <c r="D3291">
        <f>'Previous Trades Import_OMS Quer'!D3291</f>
        <v>0</v>
      </c>
      <c r="E3291" s="22">
        <f>'Previous Trades Import_OMS Quer'!E3291</f>
        <v>0</v>
      </c>
      <c r="F3291">
        <f>'Previous Trades Import_OMS Quer'!F3291</f>
        <v>0</v>
      </c>
      <c r="G3291">
        <f>'Previous Trades Import_OMS Quer'!G3291</f>
        <v>0</v>
      </c>
      <c r="H3291">
        <f>'Previous Trades Import_OMS Quer'!H3291</f>
        <v>0</v>
      </c>
      <c r="I3291">
        <f>'Previous Trades Import_OMS Quer'!I3291</f>
        <v>0</v>
      </c>
      <c r="J3291">
        <f>'Previous Trades Import_OMS Quer'!J3291</f>
        <v>0</v>
      </c>
      <c r="K3291">
        <f>'Previous Trades Import_OMS Quer'!K3291</f>
        <v>0</v>
      </c>
      <c r="L3291">
        <f>'Previous Trades Import_OMS Quer'!L3291</f>
        <v>0</v>
      </c>
      <c r="M3291">
        <f>'Previous Trades Import_OMS Quer'!M3291</f>
        <v>0</v>
      </c>
      <c r="N3291">
        <f>'Previous Trades Import_OMS Quer'!N3291</f>
        <v>0</v>
      </c>
      <c r="O3291" t="str">
        <f>CLEAN('Previous Trades Import_OMS Quer'!O3291)</f>
        <v/>
      </c>
      <c r="Q3291" s="25">
        <f t="shared" si="102"/>
        <v>0</v>
      </c>
      <c r="R3291" s="25" t="e">
        <f>VLOOKUP(O3291,'Currency Balance'!$O$3:$Q$32,3,0)</f>
        <v>#N/A</v>
      </c>
      <c r="S3291" t="e">
        <f t="shared" si="103"/>
        <v>#N/A</v>
      </c>
    </row>
    <row r="3292" spans="1:19">
      <c r="A3292">
        <f>'Previous Trades Import_OMS Quer'!A3292</f>
        <v>0</v>
      </c>
      <c r="B3292">
        <f>'Previous Trades Import_OMS Quer'!B3292</f>
        <v>0</v>
      </c>
      <c r="C3292" s="22">
        <f>'Previous Trades Import_OMS Quer'!C3292</f>
        <v>0</v>
      </c>
      <c r="D3292">
        <f>'Previous Trades Import_OMS Quer'!D3292</f>
        <v>0</v>
      </c>
      <c r="E3292" s="22">
        <f>'Previous Trades Import_OMS Quer'!E3292</f>
        <v>0</v>
      </c>
      <c r="F3292">
        <f>'Previous Trades Import_OMS Quer'!F3292</f>
        <v>0</v>
      </c>
      <c r="G3292">
        <f>'Previous Trades Import_OMS Quer'!G3292</f>
        <v>0</v>
      </c>
      <c r="H3292">
        <f>'Previous Trades Import_OMS Quer'!H3292</f>
        <v>0</v>
      </c>
      <c r="I3292">
        <f>'Previous Trades Import_OMS Quer'!I3292</f>
        <v>0</v>
      </c>
      <c r="J3292">
        <f>'Previous Trades Import_OMS Quer'!J3292</f>
        <v>0</v>
      </c>
      <c r="K3292">
        <f>'Previous Trades Import_OMS Quer'!K3292</f>
        <v>0</v>
      </c>
      <c r="L3292">
        <f>'Previous Trades Import_OMS Quer'!L3292</f>
        <v>0</v>
      </c>
      <c r="M3292">
        <f>'Previous Trades Import_OMS Quer'!M3292</f>
        <v>0</v>
      </c>
      <c r="N3292">
        <f>'Previous Trades Import_OMS Quer'!N3292</f>
        <v>0</v>
      </c>
      <c r="O3292" t="str">
        <f>CLEAN('Previous Trades Import_OMS Quer'!O3292)</f>
        <v/>
      </c>
      <c r="Q3292" s="25">
        <f t="shared" si="102"/>
        <v>0</v>
      </c>
      <c r="R3292" s="25" t="e">
        <f>VLOOKUP(O3292,'Currency Balance'!$O$3:$Q$32,3,0)</f>
        <v>#N/A</v>
      </c>
      <c r="S3292" t="e">
        <f t="shared" si="103"/>
        <v>#N/A</v>
      </c>
    </row>
    <row r="3293" spans="1:19">
      <c r="A3293">
        <f>'Previous Trades Import_OMS Quer'!A3293</f>
        <v>0</v>
      </c>
      <c r="B3293">
        <f>'Previous Trades Import_OMS Quer'!B3293</f>
        <v>0</v>
      </c>
      <c r="C3293" s="22">
        <f>'Previous Trades Import_OMS Quer'!C3293</f>
        <v>0</v>
      </c>
      <c r="D3293">
        <f>'Previous Trades Import_OMS Quer'!D3293</f>
        <v>0</v>
      </c>
      <c r="E3293" s="22">
        <f>'Previous Trades Import_OMS Quer'!E3293</f>
        <v>0</v>
      </c>
      <c r="F3293">
        <f>'Previous Trades Import_OMS Quer'!F3293</f>
        <v>0</v>
      </c>
      <c r="G3293">
        <f>'Previous Trades Import_OMS Quer'!G3293</f>
        <v>0</v>
      </c>
      <c r="H3293">
        <f>'Previous Trades Import_OMS Quer'!H3293</f>
        <v>0</v>
      </c>
      <c r="I3293">
        <f>'Previous Trades Import_OMS Quer'!I3293</f>
        <v>0</v>
      </c>
      <c r="J3293">
        <f>'Previous Trades Import_OMS Quer'!J3293</f>
        <v>0</v>
      </c>
      <c r="K3293">
        <f>'Previous Trades Import_OMS Quer'!K3293</f>
        <v>0</v>
      </c>
      <c r="L3293">
        <f>'Previous Trades Import_OMS Quer'!L3293</f>
        <v>0</v>
      </c>
      <c r="M3293">
        <f>'Previous Trades Import_OMS Quer'!M3293</f>
        <v>0</v>
      </c>
      <c r="N3293">
        <f>'Previous Trades Import_OMS Quer'!N3293</f>
        <v>0</v>
      </c>
      <c r="O3293" t="str">
        <f>CLEAN('Previous Trades Import_OMS Quer'!O3293)</f>
        <v/>
      </c>
      <c r="Q3293" s="25">
        <f t="shared" si="102"/>
        <v>0</v>
      </c>
      <c r="R3293" s="25" t="e">
        <f>VLOOKUP(O3293,'Currency Balance'!$O$3:$Q$32,3,0)</f>
        <v>#N/A</v>
      </c>
      <c r="S3293" t="e">
        <f t="shared" si="103"/>
        <v>#N/A</v>
      </c>
    </row>
    <row r="3294" spans="1:19">
      <c r="A3294">
        <f>'Previous Trades Import_OMS Quer'!A3294</f>
        <v>0</v>
      </c>
      <c r="B3294">
        <f>'Previous Trades Import_OMS Quer'!B3294</f>
        <v>0</v>
      </c>
      <c r="C3294" s="22">
        <f>'Previous Trades Import_OMS Quer'!C3294</f>
        <v>0</v>
      </c>
      <c r="D3294">
        <f>'Previous Trades Import_OMS Quer'!D3294</f>
        <v>0</v>
      </c>
      <c r="E3294" s="22">
        <f>'Previous Trades Import_OMS Quer'!E3294</f>
        <v>0</v>
      </c>
      <c r="F3294">
        <f>'Previous Trades Import_OMS Quer'!F3294</f>
        <v>0</v>
      </c>
      <c r="G3294">
        <f>'Previous Trades Import_OMS Quer'!G3294</f>
        <v>0</v>
      </c>
      <c r="H3294">
        <f>'Previous Trades Import_OMS Quer'!H3294</f>
        <v>0</v>
      </c>
      <c r="I3294">
        <f>'Previous Trades Import_OMS Quer'!I3294</f>
        <v>0</v>
      </c>
      <c r="J3294">
        <f>'Previous Trades Import_OMS Quer'!J3294</f>
        <v>0</v>
      </c>
      <c r="K3294">
        <f>'Previous Trades Import_OMS Quer'!K3294</f>
        <v>0</v>
      </c>
      <c r="L3294">
        <f>'Previous Trades Import_OMS Quer'!L3294</f>
        <v>0</v>
      </c>
      <c r="M3294">
        <f>'Previous Trades Import_OMS Quer'!M3294</f>
        <v>0</v>
      </c>
      <c r="N3294">
        <f>'Previous Trades Import_OMS Quer'!N3294</f>
        <v>0</v>
      </c>
      <c r="O3294" t="str">
        <f>CLEAN('Previous Trades Import_OMS Quer'!O3294)</f>
        <v/>
      </c>
      <c r="Q3294" s="25">
        <f t="shared" si="102"/>
        <v>0</v>
      </c>
      <c r="R3294" s="25" t="e">
        <f>VLOOKUP(O3294,'Currency Balance'!$O$3:$Q$32,3,0)</f>
        <v>#N/A</v>
      </c>
      <c r="S3294" t="e">
        <f t="shared" si="103"/>
        <v>#N/A</v>
      </c>
    </row>
    <row r="3295" spans="1:19">
      <c r="A3295">
        <f>'Previous Trades Import_OMS Quer'!A3295</f>
        <v>0</v>
      </c>
      <c r="B3295">
        <f>'Previous Trades Import_OMS Quer'!B3295</f>
        <v>0</v>
      </c>
      <c r="C3295" s="22">
        <f>'Previous Trades Import_OMS Quer'!C3295</f>
        <v>0</v>
      </c>
      <c r="D3295">
        <f>'Previous Trades Import_OMS Quer'!D3295</f>
        <v>0</v>
      </c>
      <c r="E3295" s="22">
        <f>'Previous Trades Import_OMS Quer'!E3295</f>
        <v>0</v>
      </c>
      <c r="F3295">
        <f>'Previous Trades Import_OMS Quer'!F3295</f>
        <v>0</v>
      </c>
      <c r="G3295">
        <f>'Previous Trades Import_OMS Quer'!G3295</f>
        <v>0</v>
      </c>
      <c r="H3295">
        <f>'Previous Trades Import_OMS Quer'!H3295</f>
        <v>0</v>
      </c>
      <c r="I3295">
        <f>'Previous Trades Import_OMS Quer'!I3295</f>
        <v>0</v>
      </c>
      <c r="J3295">
        <f>'Previous Trades Import_OMS Quer'!J3295</f>
        <v>0</v>
      </c>
      <c r="K3295">
        <f>'Previous Trades Import_OMS Quer'!K3295</f>
        <v>0</v>
      </c>
      <c r="L3295">
        <f>'Previous Trades Import_OMS Quer'!L3295</f>
        <v>0</v>
      </c>
      <c r="M3295">
        <f>'Previous Trades Import_OMS Quer'!M3295</f>
        <v>0</v>
      </c>
      <c r="N3295">
        <f>'Previous Trades Import_OMS Quer'!N3295</f>
        <v>0</v>
      </c>
      <c r="O3295" t="str">
        <f>CLEAN('Previous Trades Import_OMS Quer'!O3295)</f>
        <v/>
      </c>
      <c r="Q3295" s="25">
        <f t="shared" si="102"/>
        <v>0</v>
      </c>
      <c r="R3295" s="25" t="e">
        <f>VLOOKUP(O3295,'Currency Balance'!$O$3:$Q$32,3,0)</f>
        <v>#N/A</v>
      </c>
      <c r="S3295" t="e">
        <f t="shared" si="103"/>
        <v>#N/A</v>
      </c>
    </row>
    <row r="3296" spans="1:19">
      <c r="A3296">
        <f>'Previous Trades Import_OMS Quer'!A3296</f>
        <v>0</v>
      </c>
      <c r="B3296">
        <f>'Previous Trades Import_OMS Quer'!B3296</f>
        <v>0</v>
      </c>
      <c r="C3296" s="22">
        <f>'Previous Trades Import_OMS Quer'!C3296</f>
        <v>0</v>
      </c>
      <c r="D3296">
        <f>'Previous Trades Import_OMS Quer'!D3296</f>
        <v>0</v>
      </c>
      <c r="E3296" s="22">
        <f>'Previous Trades Import_OMS Quer'!E3296</f>
        <v>0</v>
      </c>
      <c r="F3296">
        <f>'Previous Trades Import_OMS Quer'!F3296</f>
        <v>0</v>
      </c>
      <c r="G3296">
        <f>'Previous Trades Import_OMS Quer'!G3296</f>
        <v>0</v>
      </c>
      <c r="H3296">
        <f>'Previous Trades Import_OMS Quer'!H3296</f>
        <v>0</v>
      </c>
      <c r="I3296">
        <f>'Previous Trades Import_OMS Quer'!I3296</f>
        <v>0</v>
      </c>
      <c r="J3296">
        <f>'Previous Trades Import_OMS Quer'!J3296</f>
        <v>0</v>
      </c>
      <c r="K3296">
        <f>'Previous Trades Import_OMS Quer'!K3296</f>
        <v>0</v>
      </c>
      <c r="L3296">
        <f>'Previous Trades Import_OMS Quer'!L3296</f>
        <v>0</v>
      </c>
      <c r="M3296">
        <f>'Previous Trades Import_OMS Quer'!M3296</f>
        <v>0</v>
      </c>
      <c r="N3296">
        <f>'Previous Trades Import_OMS Quer'!N3296</f>
        <v>0</v>
      </c>
      <c r="O3296" t="str">
        <f>CLEAN('Previous Trades Import_OMS Quer'!O3296)</f>
        <v/>
      </c>
      <c r="Q3296" s="25">
        <f t="shared" si="102"/>
        <v>0</v>
      </c>
      <c r="R3296" s="25" t="e">
        <f>VLOOKUP(O3296,'Currency Balance'!$O$3:$Q$32,3,0)</f>
        <v>#N/A</v>
      </c>
      <c r="S3296" t="e">
        <f t="shared" si="103"/>
        <v>#N/A</v>
      </c>
    </row>
    <row r="3297" spans="1:19">
      <c r="A3297">
        <f>'Previous Trades Import_OMS Quer'!A3297</f>
        <v>0</v>
      </c>
      <c r="B3297">
        <f>'Previous Trades Import_OMS Quer'!B3297</f>
        <v>0</v>
      </c>
      <c r="C3297" s="22">
        <f>'Previous Trades Import_OMS Quer'!C3297</f>
        <v>0</v>
      </c>
      <c r="D3297">
        <f>'Previous Trades Import_OMS Quer'!D3297</f>
        <v>0</v>
      </c>
      <c r="E3297" s="22">
        <f>'Previous Trades Import_OMS Quer'!E3297</f>
        <v>0</v>
      </c>
      <c r="F3297">
        <f>'Previous Trades Import_OMS Quer'!F3297</f>
        <v>0</v>
      </c>
      <c r="G3297">
        <f>'Previous Trades Import_OMS Quer'!G3297</f>
        <v>0</v>
      </c>
      <c r="H3297">
        <f>'Previous Trades Import_OMS Quer'!H3297</f>
        <v>0</v>
      </c>
      <c r="I3297">
        <f>'Previous Trades Import_OMS Quer'!I3297</f>
        <v>0</v>
      </c>
      <c r="J3297">
        <f>'Previous Trades Import_OMS Quer'!J3297</f>
        <v>0</v>
      </c>
      <c r="K3297">
        <f>'Previous Trades Import_OMS Quer'!K3297</f>
        <v>0</v>
      </c>
      <c r="L3297">
        <f>'Previous Trades Import_OMS Quer'!L3297</f>
        <v>0</v>
      </c>
      <c r="M3297">
        <f>'Previous Trades Import_OMS Quer'!M3297</f>
        <v>0</v>
      </c>
      <c r="N3297">
        <f>'Previous Trades Import_OMS Quer'!N3297</f>
        <v>0</v>
      </c>
      <c r="O3297" t="str">
        <f>CLEAN('Previous Trades Import_OMS Quer'!O3297)</f>
        <v/>
      </c>
      <c r="Q3297" s="25">
        <f t="shared" si="102"/>
        <v>0</v>
      </c>
      <c r="R3297" s="25" t="e">
        <f>VLOOKUP(O3297,'Currency Balance'!$O$3:$Q$32,3,0)</f>
        <v>#N/A</v>
      </c>
      <c r="S3297" t="e">
        <f t="shared" si="103"/>
        <v>#N/A</v>
      </c>
    </row>
    <row r="3298" spans="1:19">
      <c r="A3298">
        <f>'Previous Trades Import_OMS Quer'!A3298</f>
        <v>0</v>
      </c>
      <c r="B3298">
        <f>'Previous Trades Import_OMS Quer'!B3298</f>
        <v>0</v>
      </c>
      <c r="C3298" s="22">
        <f>'Previous Trades Import_OMS Quer'!C3298</f>
        <v>0</v>
      </c>
      <c r="D3298">
        <f>'Previous Trades Import_OMS Quer'!D3298</f>
        <v>0</v>
      </c>
      <c r="E3298" s="22">
        <f>'Previous Trades Import_OMS Quer'!E3298</f>
        <v>0</v>
      </c>
      <c r="F3298">
        <f>'Previous Trades Import_OMS Quer'!F3298</f>
        <v>0</v>
      </c>
      <c r="G3298">
        <f>'Previous Trades Import_OMS Quer'!G3298</f>
        <v>0</v>
      </c>
      <c r="H3298">
        <f>'Previous Trades Import_OMS Quer'!H3298</f>
        <v>0</v>
      </c>
      <c r="I3298">
        <f>'Previous Trades Import_OMS Quer'!I3298</f>
        <v>0</v>
      </c>
      <c r="J3298">
        <f>'Previous Trades Import_OMS Quer'!J3298</f>
        <v>0</v>
      </c>
      <c r="K3298">
        <f>'Previous Trades Import_OMS Quer'!K3298</f>
        <v>0</v>
      </c>
      <c r="L3298">
        <f>'Previous Trades Import_OMS Quer'!L3298</f>
        <v>0</v>
      </c>
      <c r="M3298">
        <f>'Previous Trades Import_OMS Quer'!M3298</f>
        <v>0</v>
      </c>
      <c r="N3298">
        <f>'Previous Trades Import_OMS Quer'!N3298</f>
        <v>0</v>
      </c>
      <c r="O3298" t="str">
        <f>CLEAN('Previous Trades Import_OMS Quer'!O3298)</f>
        <v/>
      </c>
      <c r="Q3298" s="25">
        <f t="shared" si="102"/>
        <v>0</v>
      </c>
      <c r="R3298" s="25" t="e">
        <f>VLOOKUP(O3298,'Currency Balance'!$O$3:$Q$32,3,0)</f>
        <v>#N/A</v>
      </c>
      <c r="S3298" t="e">
        <f t="shared" si="103"/>
        <v>#N/A</v>
      </c>
    </row>
    <row r="3299" spans="1:19">
      <c r="A3299">
        <f>'Previous Trades Import_OMS Quer'!A3299</f>
        <v>0</v>
      </c>
      <c r="B3299">
        <f>'Previous Trades Import_OMS Quer'!B3299</f>
        <v>0</v>
      </c>
      <c r="C3299" s="22">
        <f>'Previous Trades Import_OMS Quer'!C3299</f>
        <v>0</v>
      </c>
      <c r="D3299">
        <f>'Previous Trades Import_OMS Quer'!D3299</f>
        <v>0</v>
      </c>
      <c r="E3299" s="22">
        <f>'Previous Trades Import_OMS Quer'!E3299</f>
        <v>0</v>
      </c>
      <c r="F3299">
        <f>'Previous Trades Import_OMS Quer'!F3299</f>
        <v>0</v>
      </c>
      <c r="G3299">
        <f>'Previous Trades Import_OMS Quer'!G3299</f>
        <v>0</v>
      </c>
      <c r="H3299">
        <f>'Previous Trades Import_OMS Quer'!H3299</f>
        <v>0</v>
      </c>
      <c r="I3299">
        <f>'Previous Trades Import_OMS Quer'!I3299</f>
        <v>0</v>
      </c>
      <c r="J3299">
        <f>'Previous Trades Import_OMS Quer'!J3299</f>
        <v>0</v>
      </c>
      <c r="K3299">
        <f>'Previous Trades Import_OMS Quer'!K3299</f>
        <v>0</v>
      </c>
      <c r="L3299">
        <f>'Previous Trades Import_OMS Quer'!L3299</f>
        <v>0</v>
      </c>
      <c r="M3299">
        <f>'Previous Trades Import_OMS Quer'!M3299</f>
        <v>0</v>
      </c>
      <c r="N3299">
        <f>'Previous Trades Import_OMS Quer'!N3299</f>
        <v>0</v>
      </c>
      <c r="O3299" t="str">
        <f>CLEAN('Previous Trades Import_OMS Quer'!O3299)</f>
        <v/>
      </c>
      <c r="Q3299" s="25">
        <f t="shared" si="102"/>
        <v>0</v>
      </c>
      <c r="R3299" s="25" t="e">
        <f>VLOOKUP(O3299,'Currency Balance'!$O$3:$Q$32,3,0)</f>
        <v>#N/A</v>
      </c>
      <c r="S3299" t="e">
        <f t="shared" si="103"/>
        <v>#N/A</v>
      </c>
    </row>
    <row r="3300" spans="1:19">
      <c r="A3300">
        <f>'Previous Trades Import_OMS Quer'!A3300</f>
        <v>0</v>
      </c>
      <c r="B3300">
        <f>'Previous Trades Import_OMS Quer'!B3300</f>
        <v>0</v>
      </c>
      <c r="C3300" s="22">
        <f>'Previous Trades Import_OMS Quer'!C3300</f>
        <v>0</v>
      </c>
      <c r="D3300">
        <f>'Previous Trades Import_OMS Quer'!D3300</f>
        <v>0</v>
      </c>
      <c r="E3300" s="22">
        <f>'Previous Trades Import_OMS Quer'!E3300</f>
        <v>0</v>
      </c>
      <c r="F3300">
        <f>'Previous Trades Import_OMS Quer'!F3300</f>
        <v>0</v>
      </c>
      <c r="G3300">
        <f>'Previous Trades Import_OMS Quer'!G3300</f>
        <v>0</v>
      </c>
      <c r="H3300">
        <f>'Previous Trades Import_OMS Quer'!H3300</f>
        <v>0</v>
      </c>
      <c r="I3300">
        <f>'Previous Trades Import_OMS Quer'!I3300</f>
        <v>0</v>
      </c>
      <c r="J3300">
        <f>'Previous Trades Import_OMS Quer'!J3300</f>
        <v>0</v>
      </c>
      <c r="K3300">
        <f>'Previous Trades Import_OMS Quer'!K3300</f>
        <v>0</v>
      </c>
      <c r="L3300">
        <f>'Previous Trades Import_OMS Quer'!L3300</f>
        <v>0</v>
      </c>
      <c r="M3300">
        <f>'Previous Trades Import_OMS Quer'!M3300</f>
        <v>0</v>
      </c>
      <c r="N3300">
        <f>'Previous Trades Import_OMS Quer'!N3300</f>
        <v>0</v>
      </c>
      <c r="O3300" t="str">
        <f>CLEAN('Previous Trades Import_OMS Quer'!O3300)</f>
        <v/>
      </c>
      <c r="Q3300" s="25">
        <f t="shared" si="102"/>
        <v>0</v>
      </c>
      <c r="R3300" s="25" t="e">
        <f>VLOOKUP(O3300,'Currency Balance'!$O$3:$Q$32,3,0)</f>
        <v>#N/A</v>
      </c>
      <c r="S3300" t="e">
        <f t="shared" si="103"/>
        <v>#N/A</v>
      </c>
    </row>
    <row r="3301" spans="1:19">
      <c r="A3301">
        <f>'Previous Trades Import_OMS Quer'!A3301</f>
        <v>0</v>
      </c>
      <c r="B3301">
        <f>'Previous Trades Import_OMS Quer'!B3301</f>
        <v>0</v>
      </c>
      <c r="C3301" s="22">
        <f>'Previous Trades Import_OMS Quer'!C3301</f>
        <v>0</v>
      </c>
      <c r="D3301">
        <f>'Previous Trades Import_OMS Quer'!D3301</f>
        <v>0</v>
      </c>
      <c r="E3301" s="22">
        <f>'Previous Trades Import_OMS Quer'!E3301</f>
        <v>0</v>
      </c>
      <c r="F3301">
        <f>'Previous Trades Import_OMS Quer'!F3301</f>
        <v>0</v>
      </c>
      <c r="G3301">
        <f>'Previous Trades Import_OMS Quer'!G3301</f>
        <v>0</v>
      </c>
      <c r="H3301">
        <f>'Previous Trades Import_OMS Quer'!H3301</f>
        <v>0</v>
      </c>
      <c r="I3301">
        <f>'Previous Trades Import_OMS Quer'!I3301</f>
        <v>0</v>
      </c>
      <c r="J3301">
        <f>'Previous Trades Import_OMS Quer'!J3301</f>
        <v>0</v>
      </c>
      <c r="K3301">
        <f>'Previous Trades Import_OMS Quer'!K3301</f>
        <v>0</v>
      </c>
      <c r="L3301">
        <f>'Previous Trades Import_OMS Quer'!L3301</f>
        <v>0</v>
      </c>
      <c r="M3301">
        <f>'Previous Trades Import_OMS Quer'!M3301</f>
        <v>0</v>
      </c>
      <c r="N3301">
        <f>'Previous Trades Import_OMS Quer'!N3301</f>
        <v>0</v>
      </c>
      <c r="O3301" t="str">
        <f>CLEAN('Previous Trades Import_OMS Quer'!O3301)</f>
        <v/>
      </c>
      <c r="Q3301" s="25">
        <f t="shared" si="102"/>
        <v>0</v>
      </c>
      <c r="R3301" s="25" t="e">
        <f>VLOOKUP(O3301,'Currency Balance'!$O$3:$Q$32,3,0)</f>
        <v>#N/A</v>
      </c>
      <c r="S3301" t="e">
        <f t="shared" si="103"/>
        <v>#N/A</v>
      </c>
    </row>
    <row r="3302" spans="1:19">
      <c r="A3302">
        <f>'Previous Trades Import_OMS Quer'!A3302</f>
        <v>0</v>
      </c>
      <c r="B3302">
        <f>'Previous Trades Import_OMS Quer'!B3302</f>
        <v>0</v>
      </c>
      <c r="C3302" s="22">
        <f>'Previous Trades Import_OMS Quer'!C3302</f>
        <v>0</v>
      </c>
      <c r="D3302">
        <f>'Previous Trades Import_OMS Quer'!D3302</f>
        <v>0</v>
      </c>
      <c r="E3302" s="22">
        <f>'Previous Trades Import_OMS Quer'!E3302</f>
        <v>0</v>
      </c>
      <c r="F3302">
        <f>'Previous Trades Import_OMS Quer'!F3302</f>
        <v>0</v>
      </c>
      <c r="G3302">
        <f>'Previous Trades Import_OMS Quer'!G3302</f>
        <v>0</v>
      </c>
      <c r="H3302">
        <f>'Previous Trades Import_OMS Quer'!H3302</f>
        <v>0</v>
      </c>
      <c r="I3302">
        <f>'Previous Trades Import_OMS Quer'!I3302</f>
        <v>0</v>
      </c>
      <c r="J3302">
        <f>'Previous Trades Import_OMS Quer'!J3302</f>
        <v>0</v>
      </c>
      <c r="K3302">
        <f>'Previous Trades Import_OMS Quer'!K3302</f>
        <v>0</v>
      </c>
      <c r="L3302">
        <f>'Previous Trades Import_OMS Quer'!L3302</f>
        <v>0</v>
      </c>
      <c r="M3302">
        <f>'Previous Trades Import_OMS Quer'!M3302</f>
        <v>0</v>
      </c>
      <c r="N3302">
        <f>'Previous Trades Import_OMS Quer'!N3302</f>
        <v>0</v>
      </c>
      <c r="O3302" t="str">
        <f>CLEAN('Previous Trades Import_OMS Quer'!O3302)</f>
        <v/>
      </c>
      <c r="Q3302" s="25">
        <f t="shared" si="102"/>
        <v>0</v>
      </c>
      <c r="R3302" s="25" t="e">
        <f>VLOOKUP(O3302,'Currency Balance'!$O$3:$Q$32,3,0)</f>
        <v>#N/A</v>
      </c>
      <c r="S3302" t="e">
        <f t="shared" si="103"/>
        <v>#N/A</v>
      </c>
    </row>
    <row r="3303" spans="1:19">
      <c r="A3303">
        <f>'Previous Trades Import_OMS Quer'!A3303</f>
        <v>0</v>
      </c>
      <c r="B3303">
        <f>'Previous Trades Import_OMS Quer'!B3303</f>
        <v>0</v>
      </c>
      <c r="C3303" s="22">
        <f>'Previous Trades Import_OMS Quer'!C3303</f>
        <v>0</v>
      </c>
      <c r="D3303">
        <f>'Previous Trades Import_OMS Quer'!D3303</f>
        <v>0</v>
      </c>
      <c r="E3303" s="22">
        <f>'Previous Trades Import_OMS Quer'!E3303</f>
        <v>0</v>
      </c>
      <c r="F3303">
        <f>'Previous Trades Import_OMS Quer'!F3303</f>
        <v>0</v>
      </c>
      <c r="G3303">
        <f>'Previous Trades Import_OMS Quer'!G3303</f>
        <v>0</v>
      </c>
      <c r="H3303">
        <f>'Previous Trades Import_OMS Quer'!H3303</f>
        <v>0</v>
      </c>
      <c r="I3303">
        <f>'Previous Trades Import_OMS Quer'!I3303</f>
        <v>0</v>
      </c>
      <c r="J3303">
        <f>'Previous Trades Import_OMS Quer'!J3303</f>
        <v>0</v>
      </c>
      <c r="K3303">
        <f>'Previous Trades Import_OMS Quer'!K3303</f>
        <v>0</v>
      </c>
      <c r="L3303">
        <f>'Previous Trades Import_OMS Quer'!L3303</f>
        <v>0</v>
      </c>
      <c r="M3303">
        <f>'Previous Trades Import_OMS Quer'!M3303</f>
        <v>0</v>
      </c>
      <c r="N3303">
        <f>'Previous Trades Import_OMS Quer'!N3303</f>
        <v>0</v>
      </c>
      <c r="O3303" t="str">
        <f>CLEAN('Previous Trades Import_OMS Quer'!O3303)</f>
        <v/>
      </c>
      <c r="Q3303" s="25">
        <f t="shared" si="102"/>
        <v>0</v>
      </c>
      <c r="R3303" s="25" t="e">
        <f>VLOOKUP(O3303,'Currency Balance'!$O$3:$Q$32,3,0)</f>
        <v>#N/A</v>
      </c>
      <c r="S3303" t="e">
        <f t="shared" si="103"/>
        <v>#N/A</v>
      </c>
    </row>
    <row r="3304" spans="1:19">
      <c r="A3304">
        <f>'Previous Trades Import_OMS Quer'!A3304</f>
        <v>0</v>
      </c>
      <c r="B3304">
        <f>'Previous Trades Import_OMS Quer'!B3304</f>
        <v>0</v>
      </c>
      <c r="C3304" s="22">
        <f>'Previous Trades Import_OMS Quer'!C3304</f>
        <v>0</v>
      </c>
      <c r="D3304">
        <f>'Previous Trades Import_OMS Quer'!D3304</f>
        <v>0</v>
      </c>
      <c r="E3304" s="22">
        <f>'Previous Trades Import_OMS Quer'!E3304</f>
        <v>0</v>
      </c>
      <c r="F3304">
        <f>'Previous Trades Import_OMS Quer'!F3304</f>
        <v>0</v>
      </c>
      <c r="G3304">
        <f>'Previous Trades Import_OMS Quer'!G3304</f>
        <v>0</v>
      </c>
      <c r="H3304">
        <f>'Previous Trades Import_OMS Quer'!H3304</f>
        <v>0</v>
      </c>
      <c r="I3304">
        <f>'Previous Trades Import_OMS Quer'!I3304</f>
        <v>0</v>
      </c>
      <c r="J3304">
        <f>'Previous Trades Import_OMS Quer'!J3304</f>
        <v>0</v>
      </c>
      <c r="K3304">
        <f>'Previous Trades Import_OMS Quer'!K3304</f>
        <v>0</v>
      </c>
      <c r="L3304">
        <f>'Previous Trades Import_OMS Quer'!L3304</f>
        <v>0</v>
      </c>
      <c r="M3304">
        <f>'Previous Trades Import_OMS Quer'!M3304</f>
        <v>0</v>
      </c>
      <c r="N3304">
        <f>'Previous Trades Import_OMS Quer'!N3304</f>
        <v>0</v>
      </c>
      <c r="O3304" t="str">
        <f>CLEAN('Previous Trades Import_OMS Quer'!O3304)</f>
        <v/>
      </c>
      <c r="Q3304" s="25">
        <f t="shared" si="102"/>
        <v>0</v>
      </c>
      <c r="R3304" s="25" t="e">
        <f>VLOOKUP(O3304,'Currency Balance'!$O$3:$Q$32,3,0)</f>
        <v>#N/A</v>
      </c>
      <c r="S3304" t="e">
        <f t="shared" si="103"/>
        <v>#N/A</v>
      </c>
    </row>
    <row r="3305" spans="1:19">
      <c r="A3305">
        <f>'Previous Trades Import_OMS Quer'!A3305</f>
        <v>0</v>
      </c>
      <c r="B3305">
        <f>'Previous Trades Import_OMS Quer'!B3305</f>
        <v>0</v>
      </c>
      <c r="C3305" s="22">
        <f>'Previous Trades Import_OMS Quer'!C3305</f>
        <v>0</v>
      </c>
      <c r="D3305">
        <f>'Previous Trades Import_OMS Quer'!D3305</f>
        <v>0</v>
      </c>
      <c r="E3305" s="22">
        <f>'Previous Trades Import_OMS Quer'!E3305</f>
        <v>0</v>
      </c>
      <c r="F3305">
        <f>'Previous Trades Import_OMS Quer'!F3305</f>
        <v>0</v>
      </c>
      <c r="G3305">
        <f>'Previous Trades Import_OMS Quer'!G3305</f>
        <v>0</v>
      </c>
      <c r="H3305">
        <f>'Previous Trades Import_OMS Quer'!H3305</f>
        <v>0</v>
      </c>
      <c r="I3305">
        <f>'Previous Trades Import_OMS Quer'!I3305</f>
        <v>0</v>
      </c>
      <c r="J3305">
        <f>'Previous Trades Import_OMS Quer'!J3305</f>
        <v>0</v>
      </c>
      <c r="K3305">
        <f>'Previous Trades Import_OMS Quer'!K3305</f>
        <v>0</v>
      </c>
      <c r="L3305">
        <f>'Previous Trades Import_OMS Quer'!L3305</f>
        <v>0</v>
      </c>
      <c r="M3305">
        <f>'Previous Trades Import_OMS Quer'!M3305</f>
        <v>0</v>
      </c>
      <c r="N3305">
        <f>'Previous Trades Import_OMS Quer'!N3305</f>
        <v>0</v>
      </c>
      <c r="O3305" t="str">
        <f>CLEAN('Previous Trades Import_OMS Quer'!O3305)</f>
        <v/>
      </c>
      <c r="Q3305" s="25">
        <f t="shared" si="102"/>
        <v>0</v>
      </c>
      <c r="R3305" s="25" t="e">
        <f>VLOOKUP(O3305,'Currency Balance'!$O$3:$Q$32,3,0)</f>
        <v>#N/A</v>
      </c>
      <c r="S3305" t="e">
        <f t="shared" si="103"/>
        <v>#N/A</v>
      </c>
    </row>
    <row r="3306" spans="1:19">
      <c r="A3306">
        <f>'Previous Trades Import_OMS Quer'!A3306</f>
        <v>0</v>
      </c>
      <c r="B3306">
        <f>'Previous Trades Import_OMS Quer'!B3306</f>
        <v>0</v>
      </c>
      <c r="C3306" s="22">
        <f>'Previous Trades Import_OMS Quer'!C3306</f>
        <v>0</v>
      </c>
      <c r="D3306">
        <f>'Previous Trades Import_OMS Quer'!D3306</f>
        <v>0</v>
      </c>
      <c r="E3306" s="22">
        <f>'Previous Trades Import_OMS Quer'!E3306</f>
        <v>0</v>
      </c>
      <c r="F3306">
        <f>'Previous Trades Import_OMS Quer'!F3306</f>
        <v>0</v>
      </c>
      <c r="G3306">
        <f>'Previous Trades Import_OMS Quer'!G3306</f>
        <v>0</v>
      </c>
      <c r="H3306">
        <f>'Previous Trades Import_OMS Quer'!H3306</f>
        <v>0</v>
      </c>
      <c r="I3306">
        <f>'Previous Trades Import_OMS Quer'!I3306</f>
        <v>0</v>
      </c>
      <c r="J3306">
        <f>'Previous Trades Import_OMS Quer'!J3306</f>
        <v>0</v>
      </c>
      <c r="K3306">
        <f>'Previous Trades Import_OMS Quer'!K3306</f>
        <v>0</v>
      </c>
      <c r="L3306">
        <f>'Previous Trades Import_OMS Quer'!L3306</f>
        <v>0</v>
      </c>
      <c r="M3306">
        <f>'Previous Trades Import_OMS Quer'!M3306</f>
        <v>0</v>
      </c>
      <c r="N3306">
        <f>'Previous Trades Import_OMS Quer'!N3306</f>
        <v>0</v>
      </c>
      <c r="O3306" t="str">
        <f>CLEAN('Previous Trades Import_OMS Quer'!O3306)</f>
        <v/>
      </c>
      <c r="Q3306" s="25">
        <f t="shared" si="102"/>
        <v>0</v>
      </c>
      <c r="R3306" s="25" t="e">
        <f>VLOOKUP(O3306,'Currency Balance'!$O$3:$Q$32,3,0)</f>
        <v>#N/A</v>
      </c>
      <c r="S3306" t="e">
        <f t="shared" si="103"/>
        <v>#N/A</v>
      </c>
    </row>
    <row r="3307" spans="1:19">
      <c r="A3307">
        <f>'Previous Trades Import_OMS Quer'!A3307</f>
        <v>0</v>
      </c>
      <c r="B3307">
        <f>'Previous Trades Import_OMS Quer'!B3307</f>
        <v>0</v>
      </c>
      <c r="C3307" s="22">
        <f>'Previous Trades Import_OMS Quer'!C3307</f>
        <v>0</v>
      </c>
      <c r="D3307">
        <f>'Previous Trades Import_OMS Quer'!D3307</f>
        <v>0</v>
      </c>
      <c r="E3307" s="22">
        <f>'Previous Trades Import_OMS Quer'!E3307</f>
        <v>0</v>
      </c>
      <c r="F3307">
        <f>'Previous Trades Import_OMS Quer'!F3307</f>
        <v>0</v>
      </c>
      <c r="G3307">
        <f>'Previous Trades Import_OMS Quer'!G3307</f>
        <v>0</v>
      </c>
      <c r="H3307">
        <f>'Previous Trades Import_OMS Quer'!H3307</f>
        <v>0</v>
      </c>
      <c r="I3307">
        <f>'Previous Trades Import_OMS Quer'!I3307</f>
        <v>0</v>
      </c>
      <c r="J3307">
        <f>'Previous Trades Import_OMS Quer'!J3307</f>
        <v>0</v>
      </c>
      <c r="K3307">
        <f>'Previous Trades Import_OMS Quer'!K3307</f>
        <v>0</v>
      </c>
      <c r="L3307">
        <f>'Previous Trades Import_OMS Quer'!L3307</f>
        <v>0</v>
      </c>
      <c r="M3307">
        <f>'Previous Trades Import_OMS Quer'!M3307</f>
        <v>0</v>
      </c>
      <c r="N3307">
        <f>'Previous Trades Import_OMS Quer'!N3307</f>
        <v>0</v>
      </c>
      <c r="O3307" t="str">
        <f>CLEAN('Previous Trades Import_OMS Quer'!O3307)</f>
        <v/>
      </c>
      <c r="Q3307" s="25">
        <f t="shared" si="102"/>
        <v>0</v>
      </c>
      <c r="R3307" s="25" t="e">
        <f>VLOOKUP(O3307,'Currency Balance'!$O$3:$Q$32,3,0)</f>
        <v>#N/A</v>
      </c>
      <c r="S3307" t="e">
        <f t="shared" si="103"/>
        <v>#N/A</v>
      </c>
    </row>
    <row r="3308" spans="1:19">
      <c r="A3308">
        <f>'Previous Trades Import_OMS Quer'!A3308</f>
        <v>0</v>
      </c>
      <c r="B3308">
        <f>'Previous Trades Import_OMS Quer'!B3308</f>
        <v>0</v>
      </c>
      <c r="C3308" s="22">
        <f>'Previous Trades Import_OMS Quer'!C3308</f>
        <v>0</v>
      </c>
      <c r="D3308">
        <f>'Previous Trades Import_OMS Quer'!D3308</f>
        <v>0</v>
      </c>
      <c r="E3308" s="22">
        <f>'Previous Trades Import_OMS Quer'!E3308</f>
        <v>0</v>
      </c>
      <c r="F3308">
        <f>'Previous Trades Import_OMS Quer'!F3308</f>
        <v>0</v>
      </c>
      <c r="G3308">
        <f>'Previous Trades Import_OMS Quer'!G3308</f>
        <v>0</v>
      </c>
      <c r="H3308">
        <f>'Previous Trades Import_OMS Quer'!H3308</f>
        <v>0</v>
      </c>
      <c r="I3308">
        <f>'Previous Trades Import_OMS Quer'!I3308</f>
        <v>0</v>
      </c>
      <c r="J3308">
        <f>'Previous Trades Import_OMS Quer'!J3308</f>
        <v>0</v>
      </c>
      <c r="K3308">
        <f>'Previous Trades Import_OMS Quer'!K3308</f>
        <v>0</v>
      </c>
      <c r="L3308">
        <f>'Previous Trades Import_OMS Quer'!L3308</f>
        <v>0</v>
      </c>
      <c r="M3308">
        <f>'Previous Trades Import_OMS Quer'!M3308</f>
        <v>0</v>
      </c>
      <c r="N3308">
        <f>'Previous Trades Import_OMS Quer'!N3308</f>
        <v>0</v>
      </c>
      <c r="O3308" t="str">
        <f>CLEAN('Previous Trades Import_OMS Quer'!O3308)</f>
        <v/>
      </c>
      <c r="Q3308" s="25">
        <f t="shared" si="102"/>
        <v>0</v>
      </c>
      <c r="R3308" s="25" t="e">
        <f>VLOOKUP(O3308,'Currency Balance'!$O$3:$Q$32,3,0)</f>
        <v>#N/A</v>
      </c>
      <c r="S3308" t="e">
        <f t="shared" si="103"/>
        <v>#N/A</v>
      </c>
    </row>
    <row r="3309" spans="1:19">
      <c r="A3309">
        <f>'Previous Trades Import_OMS Quer'!A3309</f>
        <v>0</v>
      </c>
      <c r="B3309">
        <f>'Previous Trades Import_OMS Quer'!B3309</f>
        <v>0</v>
      </c>
      <c r="C3309" s="22">
        <f>'Previous Trades Import_OMS Quer'!C3309</f>
        <v>0</v>
      </c>
      <c r="D3309">
        <f>'Previous Trades Import_OMS Quer'!D3309</f>
        <v>0</v>
      </c>
      <c r="E3309" s="22">
        <f>'Previous Trades Import_OMS Quer'!E3309</f>
        <v>0</v>
      </c>
      <c r="F3309">
        <f>'Previous Trades Import_OMS Quer'!F3309</f>
        <v>0</v>
      </c>
      <c r="G3309">
        <f>'Previous Trades Import_OMS Quer'!G3309</f>
        <v>0</v>
      </c>
      <c r="H3309">
        <f>'Previous Trades Import_OMS Quer'!H3309</f>
        <v>0</v>
      </c>
      <c r="I3309">
        <f>'Previous Trades Import_OMS Quer'!I3309</f>
        <v>0</v>
      </c>
      <c r="J3309">
        <f>'Previous Trades Import_OMS Quer'!J3309</f>
        <v>0</v>
      </c>
      <c r="K3309">
        <f>'Previous Trades Import_OMS Quer'!K3309</f>
        <v>0</v>
      </c>
      <c r="L3309">
        <f>'Previous Trades Import_OMS Quer'!L3309</f>
        <v>0</v>
      </c>
      <c r="M3309">
        <f>'Previous Trades Import_OMS Quer'!M3309</f>
        <v>0</v>
      </c>
      <c r="N3309">
        <f>'Previous Trades Import_OMS Quer'!N3309</f>
        <v>0</v>
      </c>
      <c r="O3309" t="str">
        <f>CLEAN('Previous Trades Import_OMS Quer'!O3309)</f>
        <v/>
      </c>
      <c r="Q3309" s="25">
        <f t="shared" si="102"/>
        <v>0</v>
      </c>
      <c r="R3309" s="25" t="e">
        <f>VLOOKUP(O3309,'Currency Balance'!$O$3:$Q$32,3,0)</f>
        <v>#N/A</v>
      </c>
      <c r="S3309" t="e">
        <f t="shared" si="103"/>
        <v>#N/A</v>
      </c>
    </row>
    <row r="3310" spans="1:19">
      <c r="A3310">
        <f>'Previous Trades Import_OMS Quer'!A3310</f>
        <v>0</v>
      </c>
      <c r="B3310">
        <f>'Previous Trades Import_OMS Quer'!B3310</f>
        <v>0</v>
      </c>
      <c r="C3310" s="22">
        <f>'Previous Trades Import_OMS Quer'!C3310</f>
        <v>0</v>
      </c>
      <c r="D3310">
        <f>'Previous Trades Import_OMS Quer'!D3310</f>
        <v>0</v>
      </c>
      <c r="E3310" s="22">
        <f>'Previous Trades Import_OMS Quer'!E3310</f>
        <v>0</v>
      </c>
      <c r="F3310">
        <f>'Previous Trades Import_OMS Quer'!F3310</f>
        <v>0</v>
      </c>
      <c r="G3310">
        <f>'Previous Trades Import_OMS Quer'!G3310</f>
        <v>0</v>
      </c>
      <c r="H3310">
        <f>'Previous Trades Import_OMS Quer'!H3310</f>
        <v>0</v>
      </c>
      <c r="I3310">
        <f>'Previous Trades Import_OMS Quer'!I3310</f>
        <v>0</v>
      </c>
      <c r="J3310">
        <f>'Previous Trades Import_OMS Quer'!J3310</f>
        <v>0</v>
      </c>
      <c r="K3310">
        <f>'Previous Trades Import_OMS Quer'!K3310</f>
        <v>0</v>
      </c>
      <c r="L3310">
        <f>'Previous Trades Import_OMS Quer'!L3310</f>
        <v>0</v>
      </c>
      <c r="M3310">
        <f>'Previous Trades Import_OMS Quer'!M3310</f>
        <v>0</v>
      </c>
      <c r="N3310">
        <f>'Previous Trades Import_OMS Quer'!N3310</f>
        <v>0</v>
      </c>
      <c r="O3310" t="str">
        <f>CLEAN('Previous Trades Import_OMS Quer'!O3310)</f>
        <v/>
      </c>
      <c r="Q3310" s="25">
        <f t="shared" si="102"/>
        <v>0</v>
      </c>
      <c r="R3310" s="25" t="e">
        <f>VLOOKUP(O3310,'Currency Balance'!$O$3:$Q$32,3,0)</f>
        <v>#N/A</v>
      </c>
      <c r="S3310" t="e">
        <f t="shared" si="103"/>
        <v>#N/A</v>
      </c>
    </row>
    <row r="3311" spans="1:19">
      <c r="A3311">
        <f>'Previous Trades Import_OMS Quer'!A3311</f>
        <v>0</v>
      </c>
      <c r="B3311">
        <f>'Previous Trades Import_OMS Quer'!B3311</f>
        <v>0</v>
      </c>
      <c r="C3311" s="22">
        <f>'Previous Trades Import_OMS Quer'!C3311</f>
        <v>0</v>
      </c>
      <c r="D3311">
        <f>'Previous Trades Import_OMS Quer'!D3311</f>
        <v>0</v>
      </c>
      <c r="E3311" s="22">
        <f>'Previous Trades Import_OMS Quer'!E3311</f>
        <v>0</v>
      </c>
      <c r="F3311">
        <f>'Previous Trades Import_OMS Quer'!F3311</f>
        <v>0</v>
      </c>
      <c r="G3311">
        <f>'Previous Trades Import_OMS Quer'!G3311</f>
        <v>0</v>
      </c>
      <c r="H3311">
        <f>'Previous Trades Import_OMS Quer'!H3311</f>
        <v>0</v>
      </c>
      <c r="I3311">
        <f>'Previous Trades Import_OMS Quer'!I3311</f>
        <v>0</v>
      </c>
      <c r="J3311">
        <f>'Previous Trades Import_OMS Quer'!J3311</f>
        <v>0</v>
      </c>
      <c r="K3311">
        <f>'Previous Trades Import_OMS Quer'!K3311</f>
        <v>0</v>
      </c>
      <c r="L3311">
        <f>'Previous Trades Import_OMS Quer'!L3311</f>
        <v>0</v>
      </c>
      <c r="M3311">
        <f>'Previous Trades Import_OMS Quer'!M3311</f>
        <v>0</v>
      </c>
      <c r="N3311">
        <f>'Previous Trades Import_OMS Quer'!N3311</f>
        <v>0</v>
      </c>
      <c r="O3311" t="str">
        <f>CLEAN('Previous Trades Import_OMS Quer'!O3311)</f>
        <v/>
      </c>
      <c r="Q3311" s="25">
        <f t="shared" si="102"/>
        <v>0</v>
      </c>
      <c r="R3311" s="25" t="e">
        <f>VLOOKUP(O3311,'Currency Balance'!$O$3:$Q$32,3,0)</f>
        <v>#N/A</v>
      </c>
      <c r="S3311" t="e">
        <f t="shared" si="103"/>
        <v>#N/A</v>
      </c>
    </row>
    <row r="3312" spans="1:19">
      <c r="A3312">
        <f>'Previous Trades Import_OMS Quer'!A3312</f>
        <v>0</v>
      </c>
      <c r="B3312">
        <f>'Previous Trades Import_OMS Quer'!B3312</f>
        <v>0</v>
      </c>
      <c r="C3312" s="22">
        <f>'Previous Trades Import_OMS Quer'!C3312</f>
        <v>0</v>
      </c>
      <c r="D3312">
        <f>'Previous Trades Import_OMS Quer'!D3312</f>
        <v>0</v>
      </c>
      <c r="E3312" s="22">
        <f>'Previous Trades Import_OMS Quer'!E3312</f>
        <v>0</v>
      </c>
      <c r="F3312">
        <f>'Previous Trades Import_OMS Quer'!F3312</f>
        <v>0</v>
      </c>
      <c r="G3312">
        <f>'Previous Trades Import_OMS Quer'!G3312</f>
        <v>0</v>
      </c>
      <c r="H3312">
        <f>'Previous Trades Import_OMS Quer'!H3312</f>
        <v>0</v>
      </c>
      <c r="I3312">
        <f>'Previous Trades Import_OMS Quer'!I3312</f>
        <v>0</v>
      </c>
      <c r="J3312">
        <f>'Previous Trades Import_OMS Quer'!J3312</f>
        <v>0</v>
      </c>
      <c r="K3312">
        <f>'Previous Trades Import_OMS Quer'!K3312</f>
        <v>0</v>
      </c>
      <c r="L3312">
        <f>'Previous Trades Import_OMS Quer'!L3312</f>
        <v>0</v>
      </c>
      <c r="M3312">
        <f>'Previous Trades Import_OMS Quer'!M3312</f>
        <v>0</v>
      </c>
      <c r="N3312">
        <f>'Previous Trades Import_OMS Quer'!N3312</f>
        <v>0</v>
      </c>
      <c r="O3312" t="str">
        <f>CLEAN('Previous Trades Import_OMS Quer'!O3312)</f>
        <v/>
      </c>
      <c r="Q3312" s="25">
        <f t="shared" si="102"/>
        <v>0</v>
      </c>
      <c r="R3312" s="25" t="e">
        <f>VLOOKUP(O3312,'Currency Balance'!$O$3:$Q$32,3,0)</f>
        <v>#N/A</v>
      </c>
      <c r="S3312" t="e">
        <f t="shared" si="103"/>
        <v>#N/A</v>
      </c>
    </row>
    <row r="3313" spans="1:19">
      <c r="A3313">
        <f>'Previous Trades Import_OMS Quer'!A3313</f>
        <v>0</v>
      </c>
      <c r="B3313">
        <f>'Previous Trades Import_OMS Quer'!B3313</f>
        <v>0</v>
      </c>
      <c r="C3313" s="22">
        <f>'Previous Trades Import_OMS Quer'!C3313</f>
        <v>0</v>
      </c>
      <c r="D3313">
        <f>'Previous Trades Import_OMS Quer'!D3313</f>
        <v>0</v>
      </c>
      <c r="E3313" s="22">
        <f>'Previous Trades Import_OMS Quer'!E3313</f>
        <v>0</v>
      </c>
      <c r="F3313">
        <f>'Previous Trades Import_OMS Quer'!F3313</f>
        <v>0</v>
      </c>
      <c r="G3313">
        <f>'Previous Trades Import_OMS Quer'!G3313</f>
        <v>0</v>
      </c>
      <c r="H3313">
        <f>'Previous Trades Import_OMS Quer'!H3313</f>
        <v>0</v>
      </c>
      <c r="I3313">
        <f>'Previous Trades Import_OMS Quer'!I3313</f>
        <v>0</v>
      </c>
      <c r="J3313">
        <f>'Previous Trades Import_OMS Quer'!J3313</f>
        <v>0</v>
      </c>
      <c r="K3313">
        <f>'Previous Trades Import_OMS Quer'!K3313</f>
        <v>0</v>
      </c>
      <c r="L3313">
        <f>'Previous Trades Import_OMS Quer'!L3313</f>
        <v>0</v>
      </c>
      <c r="M3313">
        <f>'Previous Trades Import_OMS Quer'!M3313</f>
        <v>0</v>
      </c>
      <c r="N3313">
        <f>'Previous Trades Import_OMS Quer'!N3313</f>
        <v>0</v>
      </c>
      <c r="O3313" t="str">
        <f>CLEAN('Previous Trades Import_OMS Quer'!O3313)</f>
        <v/>
      </c>
      <c r="Q3313" s="25">
        <f t="shared" si="102"/>
        <v>0</v>
      </c>
      <c r="R3313" s="25" t="e">
        <f>VLOOKUP(O3313,'Currency Balance'!$O$3:$Q$32,3,0)</f>
        <v>#N/A</v>
      </c>
      <c r="S3313" t="e">
        <f t="shared" si="103"/>
        <v>#N/A</v>
      </c>
    </row>
    <row r="3314" spans="1:19">
      <c r="A3314">
        <f>'Previous Trades Import_OMS Quer'!A3314</f>
        <v>0</v>
      </c>
      <c r="B3314">
        <f>'Previous Trades Import_OMS Quer'!B3314</f>
        <v>0</v>
      </c>
      <c r="C3314" s="22">
        <f>'Previous Trades Import_OMS Quer'!C3314</f>
        <v>0</v>
      </c>
      <c r="D3314">
        <f>'Previous Trades Import_OMS Quer'!D3314</f>
        <v>0</v>
      </c>
      <c r="E3314" s="22">
        <f>'Previous Trades Import_OMS Quer'!E3314</f>
        <v>0</v>
      </c>
      <c r="F3314">
        <f>'Previous Trades Import_OMS Quer'!F3314</f>
        <v>0</v>
      </c>
      <c r="G3314">
        <f>'Previous Trades Import_OMS Quer'!G3314</f>
        <v>0</v>
      </c>
      <c r="H3314">
        <f>'Previous Trades Import_OMS Quer'!H3314</f>
        <v>0</v>
      </c>
      <c r="I3314">
        <f>'Previous Trades Import_OMS Quer'!I3314</f>
        <v>0</v>
      </c>
      <c r="J3314">
        <f>'Previous Trades Import_OMS Quer'!J3314</f>
        <v>0</v>
      </c>
      <c r="K3314">
        <f>'Previous Trades Import_OMS Quer'!K3314</f>
        <v>0</v>
      </c>
      <c r="L3314">
        <f>'Previous Trades Import_OMS Quer'!L3314</f>
        <v>0</v>
      </c>
      <c r="M3314">
        <f>'Previous Trades Import_OMS Quer'!M3314</f>
        <v>0</v>
      </c>
      <c r="N3314">
        <f>'Previous Trades Import_OMS Quer'!N3314</f>
        <v>0</v>
      </c>
      <c r="O3314" t="str">
        <f>CLEAN('Previous Trades Import_OMS Quer'!O3314)</f>
        <v/>
      </c>
      <c r="Q3314" s="25">
        <f t="shared" si="102"/>
        <v>0</v>
      </c>
      <c r="R3314" s="25" t="e">
        <f>VLOOKUP(O3314,'Currency Balance'!$O$3:$Q$32,3,0)</f>
        <v>#N/A</v>
      </c>
      <c r="S3314" t="e">
        <f t="shared" si="103"/>
        <v>#N/A</v>
      </c>
    </row>
    <row r="3315" spans="1:19">
      <c r="A3315">
        <f>'Previous Trades Import_OMS Quer'!A3315</f>
        <v>0</v>
      </c>
      <c r="B3315">
        <f>'Previous Trades Import_OMS Quer'!B3315</f>
        <v>0</v>
      </c>
      <c r="C3315" s="22">
        <f>'Previous Trades Import_OMS Quer'!C3315</f>
        <v>0</v>
      </c>
      <c r="D3315">
        <f>'Previous Trades Import_OMS Quer'!D3315</f>
        <v>0</v>
      </c>
      <c r="E3315" s="22">
        <f>'Previous Trades Import_OMS Quer'!E3315</f>
        <v>0</v>
      </c>
      <c r="F3315">
        <f>'Previous Trades Import_OMS Quer'!F3315</f>
        <v>0</v>
      </c>
      <c r="G3315">
        <f>'Previous Trades Import_OMS Quer'!G3315</f>
        <v>0</v>
      </c>
      <c r="H3315">
        <f>'Previous Trades Import_OMS Quer'!H3315</f>
        <v>0</v>
      </c>
      <c r="I3315">
        <f>'Previous Trades Import_OMS Quer'!I3315</f>
        <v>0</v>
      </c>
      <c r="J3315">
        <f>'Previous Trades Import_OMS Quer'!J3315</f>
        <v>0</v>
      </c>
      <c r="K3315">
        <f>'Previous Trades Import_OMS Quer'!K3315</f>
        <v>0</v>
      </c>
      <c r="L3315">
        <f>'Previous Trades Import_OMS Quer'!L3315</f>
        <v>0</v>
      </c>
      <c r="M3315">
        <f>'Previous Trades Import_OMS Quer'!M3315</f>
        <v>0</v>
      </c>
      <c r="N3315">
        <f>'Previous Trades Import_OMS Quer'!N3315</f>
        <v>0</v>
      </c>
      <c r="O3315" t="str">
        <f>CLEAN('Previous Trades Import_OMS Quer'!O3315)</f>
        <v/>
      </c>
      <c r="Q3315" s="25">
        <f t="shared" si="102"/>
        <v>0</v>
      </c>
      <c r="R3315" s="25" t="e">
        <f>VLOOKUP(O3315,'Currency Balance'!$O$3:$Q$32,3,0)</f>
        <v>#N/A</v>
      </c>
      <c r="S3315" t="e">
        <f t="shared" si="103"/>
        <v>#N/A</v>
      </c>
    </row>
    <row r="3316" spans="1:19">
      <c r="A3316">
        <f>'Previous Trades Import_OMS Quer'!A3316</f>
        <v>0</v>
      </c>
      <c r="B3316">
        <f>'Previous Trades Import_OMS Quer'!B3316</f>
        <v>0</v>
      </c>
      <c r="C3316" s="22">
        <f>'Previous Trades Import_OMS Quer'!C3316</f>
        <v>0</v>
      </c>
      <c r="D3316">
        <f>'Previous Trades Import_OMS Quer'!D3316</f>
        <v>0</v>
      </c>
      <c r="E3316" s="22">
        <f>'Previous Trades Import_OMS Quer'!E3316</f>
        <v>0</v>
      </c>
      <c r="F3316">
        <f>'Previous Trades Import_OMS Quer'!F3316</f>
        <v>0</v>
      </c>
      <c r="G3316">
        <f>'Previous Trades Import_OMS Quer'!G3316</f>
        <v>0</v>
      </c>
      <c r="H3316">
        <f>'Previous Trades Import_OMS Quer'!H3316</f>
        <v>0</v>
      </c>
      <c r="I3316">
        <f>'Previous Trades Import_OMS Quer'!I3316</f>
        <v>0</v>
      </c>
      <c r="J3316">
        <f>'Previous Trades Import_OMS Quer'!J3316</f>
        <v>0</v>
      </c>
      <c r="K3316">
        <f>'Previous Trades Import_OMS Quer'!K3316</f>
        <v>0</v>
      </c>
      <c r="L3316">
        <f>'Previous Trades Import_OMS Quer'!L3316</f>
        <v>0</v>
      </c>
      <c r="M3316">
        <f>'Previous Trades Import_OMS Quer'!M3316</f>
        <v>0</v>
      </c>
      <c r="N3316">
        <f>'Previous Trades Import_OMS Quer'!N3316</f>
        <v>0</v>
      </c>
      <c r="O3316" t="str">
        <f>CLEAN('Previous Trades Import_OMS Quer'!O3316)</f>
        <v/>
      </c>
      <c r="Q3316" s="25">
        <f t="shared" si="102"/>
        <v>0</v>
      </c>
      <c r="R3316" s="25" t="e">
        <f>VLOOKUP(O3316,'Currency Balance'!$O$3:$Q$32,3,0)</f>
        <v>#N/A</v>
      </c>
      <c r="S3316" t="e">
        <f t="shared" si="103"/>
        <v>#N/A</v>
      </c>
    </row>
    <row r="3317" spans="1:19">
      <c r="A3317">
        <f>'Previous Trades Import_OMS Quer'!A3317</f>
        <v>0</v>
      </c>
      <c r="B3317">
        <f>'Previous Trades Import_OMS Quer'!B3317</f>
        <v>0</v>
      </c>
      <c r="C3317" s="22">
        <f>'Previous Trades Import_OMS Quer'!C3317</f>
        <v>0</v>
      </c>
      <c r="D3317">
        <f>'Previous Trades Import_OMS Quer'!D3317</f>
        <v>0</v>
      </c>
      <c r="E3317" s="22">
        <f>'Previous Trades Import_OMS Quer'!E3317</f>
        <v>0</v>
      </c>
      <c r="F3317">
        <f>'Previous Trades Import_OMS Quer'!F3317</f>
        <v>0</v>
      </c>
      <c r="G3317">
        <f>'Previous Trades Import_OMS Quer'!G3317</f>
        <v>0</v>
      </c>
      <c r="H3317">
        <f>'Previous Trades Import_OMS Quer'!H3317</f>
        <v>0</v>
      </c>
      <c r="I3317">
        <f>'Previous Trades Import_OMS Quer'!I3317</f>
        <v>0</v>
      </c>
      <c r="J3317">
        <f>'Previous Trades Import_OMS Quer'!J3317</f>
        <v>0</v>
      </c>
      <c r="K3317">
        <f>'Previous Trades Import_OMS Quer'!K3317</f>
        <v>0</v>
      </c>
      <c r="L3317">
        <f>'Previous Trades Import_OMS Quer'!L3317</f>
        <v>0</v>
      </c>
      <c r="M3317">
        <f>'Previous Trades Import_OMS Quer'!M3317</f>
        <v>0</v>
      </c>
      <c r="N3317">
        <f>'Previous Trades Import_OMS Quer'!N3317</f>
        <v>0</v>
      </c>
      <c r="O3317" t="str">
        <f>CLEAN('Previous Trades Import_OMS Quer'!O3317)</f>
        <v/>
      </c>
      <c r="Q3317" s="25">
        <f t="shared" si="102"/>
        <v>0</v>
      </c>
      <c r="R3317" s="25" t="e">
        <f>VLOOKUP(O3317,'Currency Balance'!$O$3:$Q$32,3,0)</f>
        <v>#N/A</v>
      </c>
      <c r="S3317" t="e">
        <f t="shared" si="103"/>
        <v>#N/A</v>
      </c>
    </row>
    <row r="3318" spans="1:19">
      <c r="A3318">
        <f>'Previous Trades Import_OMS Quer'!A3318</f>
        <v>0</v>
      </c>
      <c r="B3318">
        <f>'Previous Trades Import_OMS Quer'!B3318</f>
        <v>0</v>
      </c>
      <c r="C3318" s="22">
        <f>'Previous Trades Import_OMS Quer'!C3318</f>
        <v>0</v>
      </c>
      <c r="D3318">
        <f>'Previous Trades Import_OMS Quer'!D3318</f>
        <v>0</v>
      </c>
      <c r="E3318" s="22">
        <f>'Previous Trades Import_OMS Quer'!E3318</f>
        <v>0</v>
      </c>
      <c r="F3318">
        <f>'Previous Trades Import_OMS Quer'!F3318</f>
        <v>0</v>
      </c>
      <c r="G3318">
        <f>'Previous Trades Import_OMS Quer'!G3318</f>
        <v>0</v>
      </c>
      <c r="H3318">
        <f>'Previous Trades Import_OMS Quer'!H3318</f>
        <v>0</v>
      </c>
      <c r="I3318">
        <f>'Previous Trades Import_OMS Quer'!I3318</f>
        <v>0</v>
      </c>
      <c r="J3318">
        <f>'Previous Trades Import_OMS Quer'!J3318</f>
        <v>0</v>
      </c>
      <c r="K3318">
        <f>'Previous Trades Import_OMS Quer'!K3318</f>
        <v>0</v>
      </c>
      <c r="L3318">
        <f>'Previous Trades Import_OMS Quer'!L3318</f>
        <v>0</v>
      </c>
      <c r="M3318">
        <f>'Previous Trades Import_OMS Quer'!M3318</f>
        <v>0</v>
      </c>
      <c r="N3318">
        <f>'Previous Trades Import_OMS Quer'!N3318</f>
        <v>0</v>
      </c>
      <c r="O3318" t="str">
        <f>CLEAN('Previous Trades Import_OMS Quer'!O3318)</f>
        <v/>
      </c>
      <c r="Q3318" s="25">
        <f t="shared" si="102"/>
        <v>0</v>
      </c>
      <c r="R3318" s="25" t="e">
        <f>VLOOKUP(O3318,'Currency Balance'!$O$3:$Q$32,3,0)</f>
        <v>#N/A</v>
      </c>
      <c r="S3318" t="e">
        <f t="shared" si="103"/>
        <v>#N/A</v>
      </c>
    </row>
    <row r="3319" spans="1:19">
      <c r="A3319">
        <f>'Previous Trades Import_OMS Quer'!A3319</f>
        <v>0</v>
      </c>
      <c r="B3319">
        <f>'Previous Trades Import_OMS Quer'!B3319</f>
        <v>0</v>
      </c>
      <c r="C3319" s="22">
        <f>'Previous Trades Import_OMS Quer'!C3319</f>
        <v>0</v>
      </c>
      <c r="D3319">
        <f>'Previous Trades Import_OMS Quer'!D3319</f>
        <v>0</v>
      </c>
      <c r="E3319" s="22">
        <f>'Previous Trades Import_OMS Quer'!E3319</f>
        <v>0</v>
      </c>
      <c r="F3319">
        <f>'Previous Trades Import_OMS Quer'!F3319</f>
        <v>0</v>
      </c>
      <c r="G3319">
        <f>'Previous Trades Import_OMS Quer'!G3319</f>
        <v>0</v>
      </c>
      <c r="H3319">
        <f>'Previous Trades Import_OMS Quer'!H3319</f>
        <v>0</v>
      </c>
      <c r="I3319">
        <f>'Previous Trades Import_OMS Quer'!I3319</f>
        <v>0</v>
      </c>
      <c r="J3319">
        <f>'Previous Trades Import_OMS Quer'!J3319</f>
        <v>0</v>
      </c>
      <c r="K3319">
        <f>'Previous Trades Import_OMS Quer'!K3319</f>
        <v>0</v>
      </c>
      <c r="L3319">
        <f>'Previous Trades Import_OMS Quer'!L3319</f>
        <v>0</v>
      </c>
      <c r="M3319">
        <f>'Previous Trades Import_OMS Quer'!M3319</f>
        <v>0</v>
      </c>
      <c r="N3319">
        <f>'Previous Trades Import_OMS Quer'!N3319</f>
        <v>0</v>
      </c>
      <c r="O3319" t="str">
        <f>CLEAN('Previous Trades Import_OMS Quer'!O3319)</f>
        <v/>
      </c>
      <c r="Q3319" s="25">
        <f t="shared" si="102"/>
        <v>0</v>
      </c>
      <c r="R3319" s="25" t="e">
        <f>VLOOKUP(O3319,'Currency Balance'!$O$3:$Q$32,3,0)</f>
        <v>#N/A</v>
      </c>
      <c r="S3319" t="e">
        <f t="shared" si="103"/>
        <v>#N/A</v>
      </c>
    </row>
    <row r="3320" spans="1:19">
      <c r="A3320">
        <f>'Previous Trades Import_OMS Quer'!A3320</f>
        <v>0</v>
      </c>
      <c r="B3320">
        <f>'Previous Trades Import_OMS Quer'!B3320</f>
        <v>0</v>
      </c>
      <c r="C3320" s="22">
        <f>'Previous Trades Import_OMS Quer'!C3320</f>
        <v>0</v>
      </c>
      <c r="D3320">
        <f>'Previous Trades Import_OMS Quer'!D3320</f>
        <v>0</v>
      </c>
      <c r="E3320" s="22">
        <f>'Previous Trades Import_OMS Quer'!E3320</f>
        <v>0</v>
      </c>
      <c r="F3320">
        <f>'Previous Trades Import_OMS Quer'!F3320</f>
        <v>0</v>
      </c>
      <c r="G3320">
        <f>'Previous Trades Import_OMS Quer'!G3320</f>
        <v>0</v>
      </c>
      <c r="H3320">
        <f>'Previous Trades Import_OMS Quer'!H3320</f>
        <v>0</v>
      </c>
      <c r="I3320">
        <f>'Previous Trades Import_OMS Quer'!I3320</f>
        <v>0</v>
      </c>
      <c r="J3320">
        <f>'Previous Trades Import_OMS Quer'!J3320</f>
        <v>0</v>
      </c>
      <c r="K3320">
        <f>'Previous Trades Import_OMS Quer'!K3320</f>
        <v>0</v>
      </c>
      <c r="L3320">
        <f>'Previous Trades Import_OMS Quer'!L3320</f>
        <v>0</v>
      </c>
      <c r="M3320">
        <f>'Previous Trades Import_OMS Quer'!M3320</f>
        <v>0</v>
      </c>
      <c r="N3320">
        <f>'Previous Trades Import_OMS Quer'!N3320</f>
        <v>0</v>
      </c>
      <c r="O3320" t="str">
        <f>CLEAN('Previous Trades Import_OMS Quer'!O3320)</f>
        <v/>
      </c>
      <c r="Q3320" s="25">
        <f t="shared" si="102"/>
        <v>0</v>
      </c>
      <c r="R3320" s="25" t="e">
        <f>VLOOKUP(O3320,'Currency Balance'!$O$3:$Q$32,3,0)</f>
        <v>#N/A</v>
      </c>
      <c r="S3320" t="e">
        <f t="shared" si="103"/>
        <v>#N/A</v>
      </c>
    </row>
    <row r="3321" spans="1:19">
      <c r="A3321">
        <f>'Previous Trades Import_OMS Quer'!A3321</f>
        <v>0</v>
      </c>
      <c r="B3321">
        <f>'Previous Trades Import_OMS Quer'!B3321</f>
        <v>0</v>
      </c>
      <c r="C3321" s="22">
        <f>'Previous Trades Import_OMS Quer'!C3321</f>
        <v>0</v>
      </c>
      <c r="D3321">
        <f>'Previous Trades Import_OMS Quer'!D3321</f>
        <v>0</v>
      </c>
      <c r="E3321" s="22">
        <f>'Previous Trades Import_OMS Quer'!E3321</f>
        <v>0</v>
      </c>
      <c r="F3321">
        <f>'Previous Trades Import_OMS Quer'!F3321</f>
        <v>0</v>
      </c>
      <c r="G3321">
        <f>'Previous Trades Import_OMS Quer'!G3321</f>
        <v>0</v>
      </c>
      <c r="H3321">
        <f>'Previous Trades Import_OMS Quer'!H3321</f>
        <v>0</v>
      </c>
      <c r="I3321">
        <f>'Previous Trades Import_OMS Quer'!I3321</f>
        <v>0</v>
      </c>
      <c r="J3321">
        <f>'Previous Trades Import_OMS Quer'!J3321</f>
        <v>0</v>
      </c>
      <c r="K3321">
        <f>'Previous Trades Import_OMS Quer'!K3321</f>
        <v>0</v>
      </c>
      <c r="L3321">
        <f>'Previous Trades Import_OMS Quer'!L3321</f>
        <v>0</v>
      </c>
      <c r="M3321">
        <f>'Previous Trades Import_OMS Quer'!M3321</f>
        <v>0</v>
      </c>
      <c r="N3321">
        <f>'Previous Trades Import_OMS Quer'!N3321</f>
        <v>0</v>
      </c>
      <c r="O3321" t="str">
        <f>CLEAN('Previous Trades Import_OMS Quer'!O3321)</f>
        <v/>
      </c>
      <c r="Q3321" s="25">
        <f t="shared" si="102"/>
        <v>0</v>
      </c>
      <c r="R3321" s="25" t="e">
        <f>VLOOKUP(O3321,'Currency Balance'!$O$3:$Q$32,3,0)</f>
        <v>#N/A</v>
      </c>
      <c r="S3321" t="e">
        <f t="shared" si="103"/>
        <v>#N/A</v>
      </c>
    </row>
    <row r="3322" spans="1:19">
      <c r="A3322">
        <f>'Previous Trades Import_OMS Quer'!A3322</f>
        <v>0</v>
      </c>
      <c r="B3322">
        <f>'Previous Trades Import_OMS Quer'!B3322</f>
        <v>0</v>
      </c>
      <c r="C3322" s="22">
        <f>'Previous Trades Import_OMS Quer'!C3322</f>
        <v>0</v>
      </c>
      <c r="D3322">
        <f>'Previous Trades Import_OMS Quer'!D3322</f>
        <v>0</v>
      </c>
      <c r="E3322" s="22">
        <f>'Previous Trades Import_OMS Quer'!E3322</f>
        <v>0</v>
      </c>
      <c r="F3322">
        <f>'Previous Trades Import_OMS Quer'!F3322</f>
        <v>0</v>
      </c>
      <c r="G3322">
        <f>'Previous Trades Import_OMS Quer'!G3322</f>
        <v>0</v>
      </c>
      <c r="H3322">
        <f>'Previous Trades Import_OMS Quer'!H3322</f>
        <v>0</v>
      </c>
      <c r="I3322">
        <f>'Previous Trades Import_OMS Quer'!I3322</f>
        <v>0</v>
      </c>
      <c r="J3322">
        <f>'Previous Trades Import_OMS Quer'!J3322</f>
        <v>0</v>
      </c>
      <c r="K3322">
        <f>'Previous Trades Import_OMS Quer'!K3322</f>
        <v>0</v>
      </c>
      <c r="L3322">
        <f>'Previous Trades Import_OMS Quer'!L3322</f>
        <v>0</v>
      </c>
      <c r="M3322">
        <f>'Previous Trades Import_OMS Quer'!M3322</f>
        <v>0</v>
      </c>
      <c r="N3322">
        <f>'Previous Trades Import_OMS Quer'!N3322</f>
        <v>0</v>
      </c>
      <c r="O3322" t="str">
        <f>CLEAN('Previous Trades Import_OMS Quer'!O3322)</f>
        <v/>
      </c>
      <c r="Q3322" s="25">
        <f t="shared" si="102"/>
        <v>0</v>
      </c>
      <c r="R3322" s="25" t="e">
        <f>VLOOKUP(O3322,'Currency Balance'!$O$3:$Q$32,3,0)</f>
        <v>#N/A</v>
      </c>
      <c r="S3322" t="e">
        <f t="shared" si="103"/>
        <v>#N/A</v>
      </c>
    </row>
    <row r="3323" spans="1:19">
      <c r="A3323">
        <f>'Previous Trades Import_OMS Quer'!A3323</f>
        <v>0</v>
      </c>
      <c r="B3323">
        <f>'Previous Trades Import_OMS Quer'!B3323</f>
        <v>0</v>
      </c>
      <c r="C3323" s="22">
        <f>'Previous Trades Import_OMS Quer'!C3323</f>
        <v>0</v>
      </c>
      <c r="D3323">
        <f>'Previous Trades Import_OMS Quer'!D3323</f>
        <v>0</v>
      </c>
      <c r="E3323" s="22">
        <f>'Previous Trades Import_OMS Quer'!E3323</f>
        <v>0</v>
      </c>
      <c r="F3323">
        <f>'Previous Trades Import_OMS Quer'!F3323</f>
        <v>0</v>
      </c>
      <c r="G3323">
        <f>'Previous Trades Import_OMS Quer'!G3323</f>
        <v>0</v>
      </c>
      <c r="H3323">
        <f>'Previous Trades Import_OMS Quer'!H3323</f>
        <v>0</v>
      </c>
      <c r="I3323">
        <f>'Previous Trades Import_OMS Quer'!I3323</f>
        <v>0</v>
      </c>
      <c r="J3323">
        <f>'Previous Trades Import_OMS Quer'!J3323</f>
        <v>0</v>
      </c>
      <c r="K3323">
        <f>'Previous Trades Import_OMS Quer'!K3323</f>
        <v>0</v>
      </c>
      <c r="L3323">
        <f>'Previous Trades Import_OMS Quer'!L3323</f>
        <v>0</v>
      </c>
      <c r="M3323">
        <f>'Previous Trades Import_OMS Quer'!M3323</f>
        <v>0</v>
      </c>
      <c r="N3323">
        <f>'Previous Trades Import_OMS Quer'!N3323</f>
        <v>0</v>
      </c>
      <c r="O3323" t="str">
        <f>CLEAN('Previous Trades Import_OMS Quer'!O3323)</f>
        <v/>
      </c>
      <c r="Q3323" s="25">
        <f t="shared" si="102"/>
        <v>0</v>
      </c>
      <c r="R3323" s="25" t="e">
        <f>VLOOKUP(O3323,'Currency Balance'!$O$3:$Q$32,3,0)</f>
        <v>#N/A</v>
      </c>
      <c r="S3323" t="e">
        <f t="shared" si="103"/>
        <v>#N/A</v>
      </c>
    </row>
    <row r="3324" spans="1:19">
      <c r="A3324">
        <f>'Previous Trades Import_OMS Quer'!A3324</f>
        <v>0</v>
      </c>
      <c r="B3324">
        <f>'Previous Trades Import_OMS Quer'!B3324</f>
        <v>0</v>
      </c>
      <c r="C3324" s="22">
        <f>'Previous Trades Import_OMS Quer'!C3324</f>
        <v>0</v>
      </c>
      <c r="D3324">
        <f>'Previous Trades Import_OMS Quer'!D3324</f>
        <v>0</v>
      </c>
      <c r="E3324" s="22">
        <f>'Previous Trades Import_OMS Quer'!E3324</f>
        <v>0</v>
      </c>
      <c r="F3324">
        <f>'Previous Trades Import_OMS Quer'!F3324</f>
        <v>0</v>
      </c>
      <c r="G3324">
        <f>'Previous Trades Import_OMS Quer'!G3324</f>
        <v>0</v>
      </c>
      <c r="H3324">
        <f>'Previous Trades Import_OMS Quer'!H3324</f>
        <v>0</v>
      </c>
      <c r="I3324">
        <f>'Previous Trades Import_OMS Quer'!I3324</f>
        <v>0</v>
      </c>
      <c r="J3324">
        <f>'Previous Trades Import_OMS Quer'!J3324</f>
        <v>0</v>
      </c>
      <c r="K3324">
        <f>'Previous Trades Import_OMS Quer'!K3324</f>
        <v>0</v>
      </c>
      <c r="L3324">
        <f>'Previous Trades Import_OMS Quer'!L3324</f>
        <v>0</v>
      </c>
      <c r="M3324">
        <f>'Previous Trades Import_OMS Quer'!M3324</f>
        <v>0</v>
      </c>
      <c r="N3324">
        <f>'Previous Trades Import_OMS Quer'!N3324</f>
        <v>0</v>
      </c>
      <c r="O3324" t="str">
        <f>CLEAN('Previous Trades Import_OMS Quer'!O3324)</f>
        <v/>
      </c>
      <c r="Q3324" s="25">
        <f t="shared" si="102"/>
        <v>0</v>
      </c>
      <c r="R3324" s="25" t="e">
        <f>VLOOKUP(O3324,'Currency Balance'!$O$3:$Q$32,3,0)</f>
        <v>#N/A</v>
      </c>
      <c r="S3324" t="e">
        <f t="shared" si="103"/>
        <v>#N/A</v>
      </c>
    </row>
    <row r="3325" spans="1:19">
      <c r="A3325">
        <f>'Previous Trades Import_OMS Quer'!A3325</f>
        <v>0</v>
      </c>
      <c r="B3325">
        <f>'Previous Trades Import_OMS Quer'!B3325</f>
        <v>0</v>
      </c>
      <c r="C3325" s="22">
        <f>'Previous Trades Import_OMS Quer'!C3325</f>
        <v>0</v>
      </c>
      <c r="D3325">
        <f>'Previous Trades Import_OMS Quer'!D3325</f>
        <v>0</v>
      </c>
      <c r="E3325" s="22">
        <f>'Previous Trades Import_OMS Quer'!E3325</f>
        <v>0</v>
      </c>
      <c r="F3325">
        <f>'Previous Trades Import_OMS Quer'!F3325</f>
        <v>0</v>
      </c>
      <c r="G3325">
        <f>'Previous Trades Import_OMS Quer'!G3325</f>
        <v>0</v>
      </c>
      <c r="H3325">
        <f>'Previous Trades Import_OMS Quer'!H3325</f>
        <v>0</v>
      </c>
      <c r="I3325">
        <f>'Previous Trades Import_OMS Quer'!I3325</f>
        <v>0</v>
      </c>
      <c r="J3325">
        <f>'Previous Trades Import_OMS Quer'!J3325</f>
        <v>0</v>
      </c>
      <c r="K3325">
        <f>'Previous Trades Import_OMS Quer'!K3325</f>
        <v>0</v>
      </c>
      <c r="L3325">
        <f>'Previous Trades Import_OMS Quer'!L3325</f>
        <v>0</v>
      </c>
      <c r="M3325">
        <f>'Previous Trades Import_OMS Quer'!M3325</f>
        <v>0</v>
      </c>
      <c r="N3325">
        <f>'Previous Trades Import_OMS Quer'!N3325</f>
        <v>0</v>
      </c>
      <c r="O3325" t="str">
        <f>CLEAN('Previous Trades Import_OMS Quer'!O3325)</f>
        <v/>
      </c>
      <c r="Q3325" s="25">
        <f t="shared" si="102"/>
        <v>0</v>
      </c>
      <c r="R3325" s="25" t="e">
        <f>VLOOKUP(O3325,'Currency Balance'!$O$3:$Q$32,3,0)</f>
        <v>#N/A</v>
      </c>
      <c r="S3325" t="e">
        <f t="shared" si="103"/>
        <v>#N/A</v>
      </c>
    </row>
    <row r="3326" spans="1:19">
      <c r="A3326">
        <f>'Previous Trades Import_OMS Quer'!A3326</f>
        <v>0</v>
      </c>
      <c r="B3326">
        <f>'Previous Trades Import_OMS Quer'!B3326</f>
        <v>0</v>
      </c>
      <c r="C3326" s="22">
        <f>'Previous Trades Import_OMS Quer'!C3326</f>
        <v>0</v>
      </c>
      <c r="D3326">
        <f>'Previous Trades Import_OMS Quer'!D3326</f>
        <v>0</v>
      </c>
      <c r="E3326" s="22">
        <f>'Previous Trades Import_OMS Quer'!E3326</f>
        <v>0</v>
      </c>
      <c r="F3326">
        <f>'Previous Trades Import_OMS Quer'!F3326</f>
        <v>0</v>
      </c>
      <c r="G3326">
        <f>'Previous Trades Import_OMS Quer'!G3326</f>
        <v>0</v>
      </c>
      <c r="H3326">
        <f>'Previous Trades Import_OMS Quer'!H3326</f>
        <v>0</v>
      </c>
      <c r="I3326">
        <f>'Previous Trades Import_OMS Quer'!I3326</f>
        <v>0</v>
      </c>
      <c r="J3326">
        <f>'Previous Trades Import_OMS Quer'!J3326</f>
        <v>0</v>
      </c>
      <c r="K3326">
        <f>'Previous Trades Import_OMS Quer'!K3326</f>
        <v>0</v>
      </c>
      <c r="L3326">
        <f>'Previous Trades Import_OMS Quer'!L3326</f>
        <v>0</v>
      </c>
      <c r="M3326">
        <f>'Previous Trades Import_OMS Quer'!M3326</f>
        <v>0</v>
      </c>
      <c r="N3326">
        <f>'Previous Trades Import_OMS Quer'!N3326</f>
        <v>0</v>
      </c>
      <c r="O3326" t="str">
        <f>CLEAN('Previous Trades Import_OMS Quer'!O3326)</f>
        <v/>
      </c>
      <c r="Q3326" s="25">
        <f t="shared" si="102"/>
        <v>0</v>
      </c>
      <c r="R3326" s="25" t="e">
        <f>VLOOKUP(O3326,'Currency Balance'!$O$3:$Q$32,3,0)</f>
        <v>#N/A</v>
      </c>
      <c r="S3326" t="e">
        <f t="shared" si="103"/>
        <v>#N/A</v>
      </c>
    </row>
    <row r="3327" spans="1:19">
      <c r="A3327">
        <f>'Previous Trades Import_OMS Quer'!A3327</f>
        <v>0</v>
      </c>
      <c r="B3327">
        <f>'Previous Trades Import_OMS Quer'!B3327</f>
        <v>0</v>
      </c>
      <c r="C3327" s="22">
        <f>'Previous Trades Import_OMS Quer'!C3327</f>
        <v>0</v>
      </c>
      <c r="D3327">
        <f>'Previous Trades Import_OMS Quer'!D3327</f>
        <v>0</v>
      </c>
      <c r="E3327" s="22">
        <f>'Previous Trades Import_OMS Quer'!E3327</f>
        <v>0</v>
      </c>
      <c r="F3327">
        <f>'Previous Trades Import_OMS Quer'!F3327</f>
        <v>0</v>
      </c>
      <c r="G3327">
        <f>'Previous Trades Import_OMS Quer'!G3327</f>
        <v>0</v>
      </c>
      <c r="H3327">
        <f>'Previous Trades Import_OMS Quer'!H3327</f>
        <v>0</v>
      </c>
      <c r="I3327">
        <f>'Previous Trades Import_OMS Quer'!I3327</f>
        <v>0</v>
      </c>
      <c r="J3327">
        <f>'Previous Trades Import_OMS Quer'!J3327</f>
        <v>0</v>
      </c>
      <c r="K3327">
        <f>'Previous Trades Import_OMS Quer'!K3327</f>
        <v>0</v>
      </c>
      <c r="L3327">
        <f>'Previous Trades Import_OMS Quer'!L3327</f>
        <v>0</v>
      </c>
      <c r="M3327">
        <f>'Previous Trades Import_OMS Quer'!M3327</f>
        <v>0</v>
      </c>
      <c r="N3327">
        <f>'Previous Trades Import_OMS Quer'!N3327</f>
        <v>0</v>
      </c>
      <c r="O3327" t="str">
        <f>CLEAN('Previous Trades Import_OMS Quer'!O3327)</f>
        <v/>
      </c>
      <c r="Q3327" s="25">
        <f t="shared" si="102"/>
        <v>0</v>
      </c>
      <c r="R3327" s="25" t="e">
        <f>VLOOKUP(O3327,'Currency Balance'!$O$3:$Q$32,3,0)</f>
        <v>#N/A</v>
      </c>
      <c r="S3327" t="e">
        <f t="shared" si="103"/>
        <v>#N/A</v>
      </c>
    </row>
    <row r="3328" spans="1:19">
      <c r="A3328">
        <f>'Previous Trades Import_OMS Quer'!A3328</f>
        <v>0</v>
      </c>
      <c r="B3328">
        <f>'Previous Trades Import_OMS Quer'!B3328</f>
        <v>0</v>
      </c>
      <c r="C3328" s="22">
        <f>'Previous Trades Import_OMS Quer'!C3328</f>
        <v>0</v>
      </c>
      <c r="D3328">
        <f>'Previous Trades Import_OMS Quer'!D3328</f>
        <v>0</v>
      </c>
      <c r="E3328" s="22">
        <f>'Previous Trades Import_OMS Quer'!E3328</f>
        <v>0</v>
      </c>
      <c r="F3328">
        <f>'Previous Trades Import_OMS Quer'!F3328</f>
        <v>0</v>
      </c>
      <c r="G3328">
        <f>'Previous Trades Import_OMS Quer'!G3328</f>
        <v>0</v>
      </c>
      <c r="H3328">
        <f>'Previous Trades Import_OMS Quer'!H3328</f>
        <v>0</v>
      </c>
      <c r="I3328">
        <f>'Previous Trades Import_OMS Quer'!I3328</f>
        <v>0</v>
      </c>
      <c r="J3328">
        <f>'Previous Trades Import_OMS Quer'!J3328</f>
        <v>0</v>
      </c>
      <c r="K3328">
        <f>'Previous Trades Import_OMS Quer'!K3328</f>
        <v>0</v>
      </c>
      <c r="L3328">
        <f>'Previous Trades Import_OMS Quer'!L3328</f>
        <v>0</v>
      </c>
      <c r="M3328">
        <f>'Previous Trades Import_OMS Quer'!M3328</f>
        <v>0</v>
      </c>
      <c r="N3328">
        <f>'Previous Trades Import_OMS Quer'!N3328</f>
        <v>0</v>
      </c>
      <c r="O3328" t="str">
        <f>CLEAN('Previous Trades Import_OMS Quer'!O3328)</f>
        <v/>
      </c>
      <c r="Q3328" s="25">
        <f t="shared" si="102"/>
        <v>0</v>
      </c>
      <c r="R3328" s="25" t="e">
        <f>VLOOKUP(O3328,'Currency Balance'!$O$3:$Q$32,3,0)</f>
        <v>#N/A</v>
      </c>
      <c r="S3328" t="e">
        <f t="shared" si="103"/>
        <v>#N/A</v>
      </c>
    </row>
    <row r="3329" spans="1:19">
      <c r="A3329">
        <f>'Previous Trades Import_OMS Quer'!A3329</f>
        <v>0</v>
      </c>
      <c r="B3329">
        <f>'Previous Trades Import_OMS Quer'!B3329</f>
        <v>0</v>
      </c>
      <c r="C3329" s="22">
        <f>'Previous Trades Import_OMS Quer'!C3329</f>
        <v>0</v>
      </c>
      <c r="D3329">
        <f>'Previous Trades Import_OMS Quer'!D3329</f>
        <v>0</v>
      </c>
      <c r="E3329" s="22">
        <f>'Previous Trades Import_OMS Quer'!E3329</f>
        <v>0</v>
      </c>
      <c r="F3329">
        <f>'Previous Trades Import_OMS Quer'!F3329</f>
        <v>0</v>
      </c>
      <c r="G3329">
        <f>'Previous Trades Import_OMS Quer'!G3329</f>
        <v>0</v>
      </c>
      <c r="H3329">
        <f>'Previous Trades Import_OMS Quer'!H3329</f>
        <v>0</v>
      </c>
      <c r="I3329">
        <f>'Previous Trades Import_OMS Quer'!I3329</f>
        <v>0</v>
      </c>
      <c r="J3329">
        <f>'Previous Trades Import_OMS Quer'!J3329</f>
        <v>0</v>
      </c>
      <c r="K3329">
        <f>'Previous Trades Import_OMS Quer'!K3329</f>
        <v>0</v>
      </c>
      <c r="L3329">
        <f>'Previous Trades Import_OMS Quer'!L3329</f>
        <v>0</v>
      </c>
      <c r="M3329">
        <f>'Previous Trades Import_OMS Quer'!M3329</f>
        <v>0</v>
      </c>
      <c r="N3329">
        <f>'Previous Trades Import_OMS Quer'!N3329</f>
        <v>0</v>
      </c>
      <c r="O3329" t="str">
        <f>CLEAN('Previous Trades Import_OMS Quer'!O3329)</f>
        <v/>
      </c>
      <c r="Q3329" s="25">
        <f t="shared" si="102"/>
        <v>0</v>
      </c>
      <c r="R3329" s="25" t="e">
        <f>VLOOKUP(O3329,'Currency Balance'!$O$3:$Q$32,3,0)</f>
        <v>#N/A</v>
      </c>
      <c r="S3329" t="e">
        <f t="shared" si="103"/>
        <v>#N/A</v>
      </c>
    </row>
    <row r="3330" spans="1:19">
      <c r="A3330">
        <f>'Previous Trades Import_OMS Quer'!A3330</f>
        <v>0</v>
      </c>
      <c r="B3330">
        <f>'Previous Trades Import_OMS Quer'!B3330</f>
        <v>0</v>
      </c>
      <c r="C3330" s="22">
        <f>'Previous Trades Import_OMS Quer'!C3330</f>
        <v>0</v>
      </c>
      <c r="D3330">
        <f>'Previous Trades Import_OMS Quer'!D3330</f>
        <v>0</v>
      </c>
      <c r="E3330" s="22">
        <f>'Previous Trades Import_OMS Quer'!E3330</f>
        <v>0</v>
      </c>
      <c r="F3330">
        <f>'Previous Trades Import_OMS Quer'!F3330</f>
        <v>0</v>
      </c>
      <c r="G3330">
        <f>'Previous Trades Import_OMS Quer'!G3330</f>
        <v>0</v>
      </c>
      <c r="H3330">
        <f>'Previous Trades Import_OMS Quer'!H3330</f>
        <v>0</v>
      </c>
      <c r="I3330">
        <f>'Previous Trades Import_OMS Quer'!I3330</f>
        <v>0</v>
      </c>
      <c r="J3330">
        <f>'Previous Trades Import_OMS Quer'!J3330</f>
        <v>0</v>
      </c>
      <c r="K3330">
        <f>'Previous Trades Import_OMS Quer'!K3330</f>
        <v>0</v>
      </c>
      <c r="L3330">
        <f>'Previous Trades Import_OMS Quer'!L3330</f>
        <v>0</v>
      </c>
      <c r="M3330">
        <f>'Previous Trades Import_OMS Quer'!M3330</f>
        <v>0</v>
      </c>
      <c r="N3330">
        <f>'Previous Trades Import_OMS Quer'!N3330</f>
        <v>0</v>
      </c>
      <c r="O3330" t="str">
        <f>CLEAN('Previous Trades Import_OMS Quer'!O3330)</f>
        <v/>
      </c>
      <c r="Q3330" s="25">
        <f t="shared" ref="Q3330:Q3393" si="104">IF(G3330="sell",M3330,-M3330)</f>
        <v>0</v>
      </c>
      <c r="R3330" s="25" t="e">
        <f>VLOOKUP(O3330,'Currency Balance'!$O$3:$Q$32,3,0)</f>
        <v>#N/A</v>
      </c>
      <c r="S3330" t="e">
        <f t="shared" ref="S3330:S3393" si="105">Q3330/R3330</f>
        <v>#N/A</v>
      </c>
    </row>
    <row r="3331" spans="1:19">
      <c r="A3331">
        <f>'Previous Trades Import_OMS Quer'!A3331</f>
        <v>0</v>
      </c>
      <c r="B3331">
        <f>'Previous Trades Import_OMS Quer'!B3331</f>
        <v>0</v>
      </c>
      <c r="C3331" s="22">
        <f>'Previous Trades Import_OMS Quer'!C3331</f>
        <v>0</v>
      </c>
      <c r="D3331">
        <f>'Previous Trades Import_OMS Quer'!D3331</f>
        <v>0</v>
      </c>
      <c r="E3331" s="22">
        <f>'Previous Trades Import_OMS Quer'!E3331</f>
        <v>0</v>
      </c>
      <c r="F3331">
        <f>'Previous Trades Import_OMS Quer'!F3331</f>
        <v>0</v>
      </c>
      <c r="G3331">
        <f>'Previous Trades Import_OMS Quer'!G3331</f>
        <v>0</v>
      </c>
      <c r="H3331">
        <f>'Previous Trades Import_OMS Quer'!H3331</f>
        <v>0</v>
      </c>
      <c r="I3331">
        <f>'Previous Trades Import_OMS Quer'!I3331</f>
        <v>0</v>
      </c>
      <c r="J3331">
        <f>'Previous Trades Import_OMS Quer'!J3331</f>
        <v>0</v>
      </c>
      <c r="K3331">
        <f>'Previous Trades Import_OMS Quer'!K3331</f>
        <v>0</v>
      </c>
      <c r="L3331">
        <f>'Previous Trades Import_OMS Quer'!L3331</f>
        <v>0</v>
      </c>
      <c r="M3331">
        <f>'Previous Trades Import_OMS Quer'!M3331</f>
        <v>0</v>
      </c>
      <c r="N3331">
        <f>'Previous Trades Import_OMS Quer'!N3331</f>
        <v>0</v>
      </c>
      <c r="O3331" t="str">
        <f>CLEAN('Previous Trades Import_OMS Quer'!O3331)</f>
        <v/>
      </c>
      <c r="Q3331" s="25">
        <f t="shared" si="104"/>
        <v>0</v>
      </c>
      <c r="R3331" s="25" t="e">
        <f>VLOOKUP(O3331,'Currency Balance'!$O$3:$Q$32,3,0)</f>
        <v>#N/A</v>
      </c>
      <c r="S3331" t="e">
        <f t="shared" si="105"/>
        <v>#N/A</v>
      </c>
    </row>
    <row r="3332" spans="1:19">
      <c r="A3332">
        <f>'Previous Trades Import_OMS Quer'!A3332</f>
        <v>0</v>
      </c>
      <c r="B3332">
        <f>'Previous Trades Import_OMS Quer'!B3332</f>
        <v>0</v>
      </c>
      <c r="C3332" s="22">
        <f>'Previous Trades Import_OMS Quer'!C3332</f>
        <v>0</v>
      </c>
      <c r="D3332">
        <f>'Previous Trades Import_OMS Quer'!D3332</f>
        <v>0</v>
      </c>
      <c r="E3332" s="22">
        <f>'Previous Trades Import_OMS Quer'!E3332</f>
        <v>0</v>
      </c>
      <c r="F3332">
        <f>'Previous Trades Import_OMS Quer'!F3332</f>
        <v>0</v>
      </c>
      <c r="G3332">
        <f>'Previous Trades Import_OMS Quer'!G3332</f>
        <v>0</v>
      </c>
      <c r="H3332">
        <f>'Previous Trades Import_OMS Quer'!H3332</f>
        <v>0</v>
      </c>
      <c r="I3332">
        <f>'Previous Trades Import_OMS Quer'!I3332</f>
        <v>0</v>
      </c>
      <c r="J3332">
        <f>'Previous Trades Import_OMS Quer'!J3332</f>
        <v>0</v>
      </c>
      <c r="K3332">
        <f>'Previous Trades Import_OMS Quer'!K3332</f>
        <v>0</v>
      </c>
      <c r="L3332">
        <f>'Previous Trades Import_OMS Quer'!L3332</f>
        <v>0</v>
      </c>
      <c r="M3332">
        <f>'Previous Trades Import_OMS Quer'!M3332</f>
        <v>0</v>
      </c>
      <c r="N3332">
        <f>'Previous Trades Import_OMS Quer'!N3332</f>
        <v>0</v>
      </c>
      <c r="O3332" t="str">
        <f>CLEAN('Previous Trades Import_OMS Quer'!O3332)</f>
        <v/>
      </c>
      <c r="Q3332" s="25">
        <f t="shared" si="104"/>
        <v>0</v>
      </c>
      <c r="R3332" s="25" t="e">
        <f>VLOOKUP(O3332,'Currency Balance'!$O$3:$Q$32,3,0)</f>
        <v>#N/A</v>
      </c>
      <c r="S3332" t="e">
        <f t="shared" si="105"/>
        <v>#N/A</v>
      </c>
    </row>
    <row r="3333" spans="1:19">
      <c r="A3333">
        <f>'Previous Trades Import_OMS Quer'!A3333</f>
        <v>0</v>
      </c>
      <c r="B3333">
        <f>'Previous Trades Import_OMS Quer'!B3333</f>
        <v>0</v>
      </c>
      <c r="C3333" s="22">
        <f>'Previous Trades Import_OMS Quer'!C3333</f>
        <v>0</v>
      </c>
      <c r="D3333">
        <f>'Previous Trades Import_OMS Quer'!D3333</f>
        <v>0</v>
      </c>
      <c r="E3333" s="22">
        <f>'Previous Trades Import_OMS Quer'!E3333</f>
        <v>0</v>
      </c>
      <c r="F3333">
        <f>'Previous Trades Import_OMS Quer'!F3333</f>
        <v>0</v>
      </c>
      <c r="G3333">
        <f>'Previous Trades Import_OMS Quer'!G3333</f>
        <v>0</v>
      </c>
      <c r="H3333">
        <f>'Previous Trades Import_OMS Quer'!H3333</f>
        <v>0</v>
      </c>
      <c r="I3333">
        <f>'Previous Trades Import_OMS Quer'!I3333</f>
        <v>0</v>
      </c>
      <c r="J3333">
        <f>'Previous Trades Import_OMS Quer'!J3333</f>
        <v>0</v>
      </c>
      <c r="K3333">
        <f>'Previous Trades Import_OMS Quer'!K3333</f>
        <v>0</v>
      </c>
      <c r="L3333">
        <f>'Previous Trades Import_OMS Quer'!L3333</f>
        <v>0</v>
      </c>
      <c r="M3333">
        <f>'Previous Trades Import_OMS Quer'!M3333</f>
        <v>0</v>
      </c>
      <c r="N3333">
        <f>'Previous Trades Import_OMS Quer'!N3333</f>
        <v>0</v>
      </c>
      <c r="O3333" t="str">
        <f>CLEAN('Previous Trades Import_OMS Quer'!O3333)</f>
        <v/>
      </c>
      <c r="Q3333" s="25">
        <f t="shared" si="104"/>
        <v>0</v>
      </c>
      <c r="R3333" s="25" t="e">
        <f>VLOOKUP(O3333,'Currency Balance'!$O$3:$Q$32,3,0)</f>
        <v>#N/A</v>
      </c>
      <c r="S3333" t="e">
        <f t="shared" si="105"/>
        <v>#N/A</v>
      </c>
    </row>
    <row r="3334" spans="1:19">
      <c r="A3334">
        <f>'Previous Trades Import_OMS Quer'!A3334</f>
        <v>0</v>
      </c>
      <c r="B3334">
        <f>'Previous Trades Import_OMS Quer'!B3334</f>
        <v>0</v>
      </c>
      <c r="C3334" s="22">
        <f>'Previous Trades Import_OMS Quer'!C3334</f>
        <v>0</v>
      </c>
      <c r="D3334">
        <f>'Previous Trades Import_OMS Quer'!D3334</f>
        <v>0</v>
      </c>
      <c r="E3334" s="22">
        <f>'Previous Trades Import_OMS Quer'!E3334</f>
        <v>0</v>
      </c>
      <c r="F3334">
        <f>'Previous Trades Import_OMS Quer'!F3334</f>
        <v>0</v>
      </c>
      <c r="G3334">
        <f>'Previous Trades Import_OMS Quer'!G3334</f>
        <v>0</v>
      </c>
      <c r="H3334">
        <f>'Previous Trades Import_OMS Quer'!H3334</f>
        <v>0</v>
      </c>
      <c r="I3334">
        <f>'Previous Trades Import_OMS Quer'!I3334</f>
        <v>0</v>
      </c>
      <c r="J3334">
        <f>'Previous Trades Import_OMS Quer'!J3334</f>
        <v>0</v>
      </c>
      <c r="K3334">
        <f>'Previous Trades Import_OMS Quer'!K3334</f>
        <v>0</v>
      </c>
      <c r="L3334">
        <f>'Previous Trades Import_OMS Quer'!L3334</f>
        <v>0</v>
      </c>
      <c r="M3334">
        <f>'Previous Trades Import_OMS Quer'!M3334</f>
        <v>0</v>
      </c>
      <c r="N3334">
        <f>'Previous Trades Import_OMS Quer'!N3334</f>
        <v>0</v>
      </c>
      <c r="O3334" t="str">
        <f>CLEAN('Previous Trades Import_OMS Quer'!O3334)</f>
        <v/>
      </c>
      <c r="Q3334" s="25">
        <f t="shared" si="104"/>
        <v>0</v>
      </c>
      <c r="R3334" s="25" t="e">
        <f>VLOOKUP(O3334,'Currency Balance'!$O$3:$Q$32,3,0)</f>
        <v>#N/A</v>
      </c>
      <c r="S3334" t="e">
        <f t="shared" si="105"/>
        <v>#N/A</v>
      </c>
    </row>
    <row r="3335" spans="1:19">
      <c r="A3335">
        <f>'Previous Trades Import_OMS Quer'!A3335</f>
        <v>0</v>
      </c>
      <c r="B3335">
        <f>'Previous Trades Import_OMS Quer'!B3335</f>
        <v>0</v>
      </c>
      <c r="C3335" s="22">
        <f>'Previous Trades Import_OMS Quer'!C3335</f>
        <v>0</v>
      </c>
      <c r="D3335">
        <f>'Previous Trades Import_OMS Quer'!D3335</f>
        <v>0</v>
      </c>
      <c r="E3335" s="22">
        <f>'Previous Trades Import_OMS Quer'!E3335</f>
        <v>0</v>
      </c>
      <c r="F3335">
        <f>'Previous Trades Import_OMS Quer'!F3335</f>
        <v>0</v>
      </c>
      <c r="G3335">
        <f>'Previous Trades Import_OMS Quer'!G3335</f>
        <v>0</v>
      </c>
      <c r="H3335">
        <f>'Previous Trades Import_OMS Quer'!H3335</f>
        <v>0</v>
      </c>
      <c r="I3335">
        <f>'Previous Trades Import_OMS Quer'!I3335</f>
        <v>0</v>
      </c>
      <c r="J3335">
        <f>'Previous Trades Import_OMS Quer'!J3335</f>
        <v>0</v>
      </c>
      <c r="K3335">
        <f>'Previous Trades Import_OMS Quer'!K3335</f>
        <v>0</v>
      </c>
      <c r="L3335">
        <f>'Previous Trades Import_OMS Quer'!L3335</f>
        <v>0</v>
      </c>
      <c r="M3335">
        <f>'Previous Trades Import_OMS Quer'!M3335</f>
        <v>0</v>
      </c>
      <c r="N3335">
        <f>'Previous Trades Import_OMS Quer'!N3335</f>
        <v>0</v>
      </c>
      <c r="O3335" t="str">
        <f>CLEAN('Previous Trades Import_OMS Quer'!O3335)</f>
        <v/>
      </c>
      <c r="Q3335" s="25">
        <f t="shared" si="104"/>
        <v>0</v>
      </c>
      <c r="R3335" s="25" t="e">
        <f>VLOOKUP(O3335,'Currency Balance'!$O$3:$Q$32,3,0)</f>
        <v>#N/A</v>
      </c>
      <c r="S3335" t="e">
        <f t="shared" si="105"/>
        <v>#N/A</v>
      </c>
    </row>
    <row r="3336" spans="1:19">
      <c r="A3336">
        <f>'Previous Trades Import_OMS Quer'!A3336</f>
        <v>0</v>
      </c>
      <c r="B3336">
        <f>'Previous Trades Import_OMS Quer'!B3336</f>
        <v>0</v>
      </c>
      <c r="C3336" s="22">
        <f>'Previous Trades Import_OMS Quer'!C3336</f>
        <v>0</v>
      </c>
      <c r="D3336">
        <f>'Previous Trades Import_OMS Quer'!D3336</f>
        <v>0</v>
      </c>
      <c r="E3336" s="22">
        <f>'Previous Trades Import_OMS Quer'!E3336</f>
        <v>0</v>
      </c>
      <c r="F3336">
        <f>'Previous Trades Import_OMS Quer'!F3336</f>
        <v>0</v>
      </c>
      <c r="G3336">
        <f>'Previous Trades Import_OMS Quer'!G3336</f>
        <v>0</v>
      </c>
      <c r="H3336">
        <f>'Previous Trades Import_OMS Quer'!H3336</f>
        <v>0</v>
      </c>
      <c r="I3336">
        <f>'Previous Trades Import_OMS Quer'!I3336</f>
        <v>0</v>
      </c>
      <c r="J3336">
        <f>'Previous Trades Import_OMS Quer'!J3336</f>
        <v>0</v>
      </c>
      <c r="K3336">
        <f>'Previous Trades Import_OMS Quer'!K3336</f>
        <v>0</v>
      </c>
      <c r="L3336">
        <f>'Previous Trades Import_OMS Quer'!L3336</f>
        <v>0</v>
      </c>
      <c r="M3336">
        <f>'Previous Trades Import_OMS Quer'!M3336</f>
        <v>0</v>
      </c>
      <c r="N3336">
        <f>'Previous Trades Import_OMS Quer'!N3336</f>
        <v>0</v>
      </c>
      <c r="O3336" t="str">
        <f>CLEAN('Previous Trades Import_OMS Quer'!O3336)</f>
        <v/>
      </c>
      <c r="Q3336" s="25">
        <f t="shared" si="104"/>
        <v>0</v>
      </c>
      <c r="R3336" s="25" t="e">
        <f>VLOOKUP(O3336,'Currency Balance'!$O$3:$Q$32,3,0)</f>
        <v>#N/A</v>
      </c>
      <c r="S3336" t="e">
        <f t="shared" si="105"/>
        <v>#N/A</v>
      </c>
    </row>
    <row r="3337" spans="1:19">
      <c r="A3337">
        <f>'Previous Trades Import_OMS Quer'!A3337</f>
        <v>0</v>
      </c>
      <c r="B3337">
        <f>'Previous Trades Import_OMS Quer'!B3337</f>
        <v>0</v>
      </c>
      <c r="C3337" s="22">
        <f>'Previous Trades Import_OMS Quer'!C3337</f>
        <v>0</v>
      </c>
      <c r="D3337">
        <f>'Previous Trades Import_OMS Quer'!D3337</f>
        <v>0</v>
      </c>
      <c r="E3337" s="22">
        <f>'Previous Trades Import_OMS Quer'!E3337</f>
        <v>0</v>
      </c>
      <c r="F3337">
        <f>'Previous Trades Import_OMS Quer'!F3337</f>
        <v>0</v>
      </c>
      <c r="G3337">
        <f>'Previous Trades Import_OMS Quer'!G3337</f>
        <v>0</v>
      </c>
      <c r="H3337">
        <f>'Previous Trades Import_OMS Quer'!H3337</f>
        <v>0</v>
      </c>
      <c r="I3337">
        <f>'Previous Trades Import_OMS Quer'!I3337</f>
        <v>0</v>
      </c>
      <c r="J3337">
        <f>'Previous Trades Import_OMS Quer'!J3337</f>
        <v>0</v>
      </c>
      <c r="K3337">
        <f>'Previous Trades Import_OMS Quer'!K3337</f>
        <v>0</v>
      </c>
      <c r="L3337">
        <f>'Previous Trades Import_OMS Quer'!L3337</f>
        <v>0</v>
      </c>
      <c r="M3337">
        <f>'Previous Trades Import_OMS Quer'!M3337</f>
        <v>0</v>
      </c>
      <c r="N3337">
        <f>'Previous Trades Import_OMS Quer'!N3337</f>
        <v>0</v>
      </c>
      <c r="O3337" t="str">
        <f>CLEAN('Previous Trades Import_OMS Quer'!O3337)</f>
        <v/>
      </c>
      <c r="Q3337" s="25">
        <f t="shared" si="104"/>
        <v>0</v>
      </c>
      <c r="R3337" s="25" t="e">
        <f>VLOOKUP(O3337,'Currency Balance'!$O$3:$Q$32,3,0)</f>
        <v>#N/A</v>
      </c>
      <c r="S3337" t="e">
        <f t="shared" si="105"/>
        <v>#N/A</v>
      </c>
    </row>
    <row r="3338" spans="1:19">
      <c r="A3338">
        <f>'Previous Trades Import_OMS Quer'!A3338</f>
        <v>0</v>
      </c>
      <c r="B3338">
        <f>'Previous Trades Import_OMS Quer'!B3338</f>
        <v>0</v>
      </c>
      <c r="C3338" s="22">
        <f>'Previous Trades Import_OMS Quer'!C3338</f>
        <v>0</v>
      </c>
      <c r="D3338">
        <f>'Previous Trades Import_OMS Quer'!D3338</f>
        <v>0</v>
      </c>
      <c r="E3338" s="22">
        <f>'Previous Trades Import_OMS Quer'!E3338</f>
        <v>0</v>
      </c>
      <c r="F3338">
        <f>'Previous Trades Import_OMS Quer'!F3338</f>
        <v>0</v>
      </c>
      <c r="G3338">
        <f>'Previous Trades Import_OMS Quer'!G3338</f>
        <v>0</v>
      </c>
      <c r="H3338">
        <f>'Previous Trades Import_OMS Quer'!H3338</f>
        <v>0</v>
      </c>
      <c r="I3338">
        <f>'Previous Trades Import_OMS Quer'!I3338</f>
        <v>0</v>
      </c>
      <c r="J3338">
        <f>'Previous Trades Import_OMS Quer'!J3338</f>
        <v>0</v>
      </c>
      <c r="K3338">
        <f>'Previous Trades Import_OMS Quer'!K3338</f>
        <v>0</v>
      </c>
      <c r="L3338">
        <f>'Previous Trades Import_OMS Quer'!L3338</f>
        <v>0</v>
      </c>
      <c r="M3338">
        <f>'Previous Trades Import_OMS Quer'!M3338</f>
        <v>0</v>
      </c>
      <c r="N3338">
        <f>'Previous Trades Import_OMS Quer'!N3338</f>
        <v>0</v>
      </c>
      <c r="O3338" t="str">
        <f>CLEAN('Previous Trades Import_OMS Quer'!O3338)</f>
        <v/>
      </c>
      <c r="Q3338" s="25">
        <f t="shared" si="104"/>
        <v>0</v>
      </c>
      <c r="R3338" s="25" t="e">
        <f>VLOOKUP(O3338,'Currency Balance'!$O$3:$Q$32,3,0)</f>
        <v>#N/A</v>
      </c>
      <c r="S3338" t="e">
        <f t="shared" si="105"/>
        <v>#N/A</v>
      </c>
    </row>
    <row r="3339" spans="1:19">
      <c r="A3339">
        <f>'Previous Trades Import_OMS Quer'!A3339</f>
        <v>0</v>
      </c>
      <c r="B3339">
        <f>'Previous Trades Import_OMS Quer'!B3339</f>
        <v>0</v>
      </c>
      <c r="C3339" s="22">
        <f>'Previous Trades Import_OMS Quer'!C3339</f>
        <v>0</v>
      </c>
      <c r="D3339">
        <f>'Previous Trades Import_OMS Quer'!D3339</f>
        <v>0</v>
      </c>
      <c r="E3339" s="22">
        <f>'Previous Trades Import_OMS Quer'!E3339</f>
        <v>0</v>
      </c>
      <c r="F3339">
        <f>'Previous Trades Import_OMS Quer'!F3339</f>
        <v>0</v>
      </c>
      <c r="G3339">
        <f>'Previous Trades Import_OMS Quer'!G3339</f>
        <v>0</v>
      </c>
      <c r="H3339">
        <f>'Previous Trades Import_OMS Quer'!H3339</f>
        <v>0</v>
      </c>
      <c r="I3339">
        <f>'Previous Trades Import_OMS Quer'!I3339</f>
        <v>0</v>
      </c>
      <c r="J3339">
        <f>'Previous Trades Import_OMS Quer'!J3339</f>
        <v>0</v>
      </c>
      <c r="K3339">
        <f>'Previous Trades Import_OMS Quer'!K3339</f>
        <v>0</v>
      </c>
      <c r="L3339">
        <f>'Previous Trades Import_OMS Quer'!L3339</f>
        <v>0</v>
      </c>
      <c r="M3339">
        <f>'Previous Trades Import_OMS Quer'!M3339</f>
        <v>0</v>
      </c>
      <c r="N3339">
        <f>'Previous Trades Import_OMS Quer'!N3339</f>
        <v>0</v>
      </c>
      <c r="O3339" t="str">
        <f>CLEAN('Previous Trades Import_OMS Quer'!O3339)</f>
        <v/>
      </c>
      <c r="Q3339" s="25">
        <f t="shared" si="104"/>
        <v>0</v>
      </c>
      <c r="R3339" s="25" t="e">
        <f>VLOOKUP(O3339,'Currency Balance'!$O$3:$Q$32,3,0)</f>
        <v>#N/A</v>
      </c>
      <c r="S3339" t="e">
        <f t="shared" si="105"/>
        <v>#N/A</v>
      </c>
    </row>
    <row r="3340" spans="1:19">
      <c r="A3340">
        <f>'Previous Trades Import_OMS Quer'!A3340</f>
        <v>0</v>
      </c>
      <c r="B3340">
        <f>'Previous Trades Import_OMS Quer'!B3340</f>
        <v>0</v>
      </c>
      <c r="C3340" s="22">
        <f>'Previous Trades Import_OMS Quer'!C3340</f>
        <v>0</v>
      </c>
      <c r="D3340">
        <f>'Previous Trades Import_OMS Quer'!D3340</f>
        <v>0</v>
      </c>
      <c r="E3340" s="22">
        <f>'Previous Trades Import_OMS Quer'!E3340</f>
        <v>0</v>
      </c>
      <c r="F3340">
        <f>'Previous Trades Import_OMS Quer'!F3340</f>
        <v>0</v>
      </c>
      <c r="G3340">
        <f>'Previous Trades Import_OMS Quer'!G3340</f>
        <v>0</v>
      </c>
      <c r="H3340">
        <f>'Previous Trades Import_OMS Quer'!H3340</f>
        <v>0</v>
      </c>
      <c r="I3340">
        <f>'Previous Trades Import_OMS Quer'!I3340</f>
        <v>0</v>
      </c>
      <c r="J3340">
        <f>'Previous Trades Import_OMS Quer'!J3340</f>
        <v>0</v>
      </c>
      <c r="K3340">
        <f>'Previous Trades Import_OMS Quer'!K3340</f>
        <v>0</v>
      </c>
      <c r="L3340">
        <f>'Previous Trades Import_OMS Quer'!L3340</f>
        <v>0</v>
      </c>
      <c r="M3340">
        <f>'Previous Trades Import_OMS Quer'!M3340</f>
        <v>0</v>
      </c>
      <c r="N3340">
        <f>'Previous Trades Import_OMS Quer'!N3340</f>
        <v>0</v>
      </c>
      <c r="O3340" t="str">
        <f>CLEAN('Previous Trades Import_OMS Quer'!O3340)</f>
        <v/>
      </c>
      <c r="Q3340" s="25">
        <f t="shared" si="104"/>
        <v>0</v>
      </c>
      <c r="R3340" s="25" t="e">
        <f>VLOOKUP(O3340,'Currency Balance'!$O$3:$Q$32,3,0)</f>
        <v>#N/A</v>
      </c>
      <c r="S3340" t="e">
        <f t="shared" si="105"/>
        <v>#N/A</v>
      </c>
    </row>
    <row r="3341" spans="1:19">
      <c r="A3341">
        <f>'Previous Trades Import_OMS Quer'!A3341</f>
        <v>0</v>
      </c>
      <c r="B3341">
        <f>'Previous Trades Import_OMS Quer'!B3341</f>
        <v>0</v>
      </c>
      <c r="C3341" s="22">
        <f>'Previous Trades Import_OMS Quer'!C3341</f>
        <v>0</v>
      </c>
      <c r="D3341">
        <f>'Previous Trades Import_OMS Quer'!D3341</f>
        <v>0</v>
      </c>
      <c r="E3341" s="22">
        <f>'Previous Trades Import_OMS Quer'!E3341</f>
        <v>0</v>
      </c>
      <c r="F3341">
        <f>'Previous Trades Import_OMS Quer'!F3341</f>
        <v>0</v>
      </c>
      <c r="G3341">
        <f>'Previous Trades Import_OMS Quer'!G3341</f>
        <v>0</v>
      </c>
      <c r="H3341">
        <f>'Previous Trades Import_OMS Quer'!H3341</f>
        <v>0</v>
      </c>
      <c r="I3341">
        <f>'Previous Trades Import_OMS Quer'!I3341</f>
        <v>0</v>
      </c>
      <c r="J3341">
        <f>'Previous Trades Import_OMS Quer'!J3341</f>
        <v>0</v>
      </c>
      <c r="K3341">
        <f>'Previous Trades Import_OMS Quer'!K3341</f>
        <v>0</v>
      </c>
      <c r="L3341">
        <f>'Previous Trades Import_OMS Quer'!L3341</f>
        <v>0</v>
      </c>
      <c r="M3341">
        <f>'Previous Trades Import_OMS Quer'!M3341</f>
        <v>0</v>
      </c>
      <c r="N3341">
        <f>'Previous Trades Import_OMS Quer'!N3341</f>
        <v>0</v>
      </c>
      <c r="O3341" t="str">
        <f>CLEAN('Previous Trades Import_OMS Quer'!O3341)</f>
        <v/>
      </c>
      <c r="Q3341" s="25">
        <f t="shared" si="104"/>
        <v>0</v>
      </c>
      <c r="R3341" s="25" t="e">
        <f>VLOOKUP(O3341,'Currency Balance'!$O$3:$Q$32,3,0)</f>
        <v>#N/A</v>
      </c>
      <c r="S3341" t="e">
        <f t="shared" si="105"/>
        <v>#N/A</v>
      </c>
    </row>
    <row r="3342" spans="1:19">
      <c r="A3342">
        <f>'Previous Trades Import_OMS Quer'!A3342</f>
        <v>0</v>
      </c>
      <c r="B3342">
        <f>'Previous Trades Import_OMS Quer'!B3342</f>
        <v>0</v>
      </c>
      <c r="C3342" s="22">
        <f>'Previous Trades Import_OMS Quer'!C3342</f>
        <v>0</v>
      </c>
      <c r="D3342">
        <f>'Previous Trades Import_OMS Quer'!D3342</f>
        <v>0</v>
      </c>
      <c r="E3342" s="22">
        <f>'Previous Trades Import_OMS Quer'!E3342</f>
        <v>0</v>
      </c>
      <c r="F3342">
        <f>'Previous Trades Import_OMS Quer'!F3342</f>
        <v>0</v>
      </c>
      <c r="G3342">
        <f>'Previous Trades Import_OMS Quer'!G3342</f>
        <v>0</v>
      </c>
      <c r="H3342">
        <f>'Previous Trades Import_OMS Quer'!H3342</f>
        <v>0</v>
      </c>
      <c r="I3342">
        <f>'Previous Trades Import_OMS Quer'!I3342</f>
        <v>0</v>
      </c>
      <c r="J3342">
        <f>'Previous Trades Import_OMS Quer'!J3342</f>
        <v>0</v>
      </c>
      <c r="K3342">
        <f>'Previous Trades Import_OMS Quer'!K3342</f>
        <v>0</v>
      </c>
      <c r="L3342">
        <f>'Previous Trades Import_OMS Quer'!L3342</f>
        <v>0</v>
      </c>
      <c r="M3342">
        <f>'Previous Trades Import_OMS Quer'!M3342</f>
        <v>0</v>
      </c>
      <c r="N3342">
        <f>'Previous Trades Import_OMS Quer'!N3342</f>
        <v>0</v>
      </c>
      <c r="O3342" t="str">
        <f>CLEAN('Previous Trades Import_OMS Quer'!O3342)</f>
        <v/>
      </c>
      <c r="Q3342" s="25">
        <f t="shared" si="104"/>
        <v>0</v>
      </c>
      <c r="R3342" s="25" t="e">
        <f>VLOOKUP(O3342,'Currency Balance'!$O$3:$Q$32,3,0)</f>
        <v>#N/A</v>
      </c>
      <c r="S3342" t="e">
        <f t="shared" si="105"/>
        <v>#N/A</v>
      </c>
    </row>
    <row r="3343" spans="1:19">
      <c r="A3343">
        <f>'Previous Trades Import_OMS Quer'!A3343</f>
        <v>0</v>
      </c>
      <c r="B3343">
        <f>'Previous Trades Import_OMS Quer'!B3343</f>
        <v>0</v>
      </c>
      <c r="C3343" s="22">
        <f>'Previous Trades Import_OMS Quer'!C3343</f>
        <v>0</v>
      </c>
      <c r="D3343">
        <f>'Previous Trades Import_OMS Quer'!D3343</f>
        <v>0</v>
      </c>
      <c r="E3343" s="22">
        <f>'Previous Trades Import_OMS Quer'!E3343</f>
        <v>0</v>
      </c>
      <c r="F3343">
        <f>'Previous Trades Import_OMS Quer'!F3343</f>
        <v>0</v>
      </c>
      <c r="G3343">
        <f>'Previous Trades Import_OMS Quer'!G3343</f>
        <v>0</v>
      </c>
      <c r="H3343">
        <f>'Previous Trades Import_OMS Quer'!H3343</f>
        <v>0</v>
      </c>
      <c r="I3343">
        <f>'Previous Trades Import_OMS Quer'!I3343</f>
        <v>0</v>
      </c>
      <c r="J3343">
        <f>'Previous Trades Import_OMS Quer'!J3343</f>
        <v>0</v>
      </c>
      <c r="K3343">
        <f>'Previous Trades Import_OMS Quer'!K3343</f>
        <v>0</v>
      </c>
      <c r="L3343">
        <f>'Previous Trades Import_OMS Quer'!L3343</f>
        <v>0</v>
      </c>
      <c r="M3343">
        <f>'Previous Trades Import_OMS Quer'!M3343</f>
        <v>0</v>
      </c>
      <c r="N3343">
        <f>'Previous Trades Import_OMS Quer'!N3343</f>
        <v>0</v>
      </c>
      <c r="O3343" t="str">
        <f>CLEAN('Previous Trades Import_OMS Quer'!O3343)</f>
        <v/>
      </c>
      <c r="Q3343" s="25">
        <f t="shared" si="104"/>
        <v>0</v>
      </c>
      <c r="R3343" s="25" t="e">
        <f>VLOOKUP(O3343,'Currency Balance'!$O$3:$Q$32,3,0)</f>
        <v>#N/A</v>
      </c>
      <c r="S3343" t="e">
        <f t="shared" si="105"/>
        <v>#N/A</v>
      </c>
    </row>
    <row r="3344" spans="1:19">
      <c r="A3344">
        <f>'Previous Trades Import_OMS Quer'!A3344</f>
        <v>0</v>
      </c>
      <c r="B3344">
        <f>'Previous Trades Import_OMS Quer'!B3344</f>
        <v>0</v>
      </c>
      <c r="C3344" s="22">
        <f>'Previous Trades Import_OMS Quer'!C3344</f>
        <v>0</v>
      </c>
      <c r="D3344">
        <f>'Previous Trades Import_OMS Quer'!D3344</f>
        <v>0</v>
      </c>
      <c r="E3344" s="22">
        <f>'Previous Trades Import_OMS Quer'!E3344</f>
        <v>0</v>
      </c>
      <c r="F3344">
        <f>'Previous Trades Import_OMS Quer'!F3344</f>
        <v>0</v>
      </c>
      <c r="G3344">
        <f>'Previous Trades Import_OMS Quer'!G3344</f>
        <v>0</v>
      </c>
      <c r="H3344">
        <f>'Previous Trades Import_OMS Quer'!H3344</f>
        <v>0</v>
      </c>
      <c r="I3344">
        <f>'Previous Trades Import_OMS Quer'!I3344</f>
        <v>0</v>
      </c>
      <c r="J3344">
        <f>'Previous Trades Import_OMS Quer'!J3344</f>
        <v>0</v>
      </c>
      <c r="K3344">
        <f>'Previous Trades Import_OMS Quer'!K3344</f>
        <v>0</v>
      </c>
      <c r="L3344">
        <f>'Previous Trades Import_OMS Quer'!L3344</f>
        <v>0</v>
      </c>
      <c r="M3344">
        <f>'Previous Trades Import_OMS Quer'!M3344</f>
        <v>0</v>
      </c>
      <c r="N3344">
        <f>'Previous Trades Import_OMS Quer'!N3344</f>
        <v>0</v>
      </c>
      <c r="O3344" t="str">
        <f>CLEAN('Previous Trades Import_OMS Quer'!O3344)</f>
        <v/>
      </c>
      <c r="Q3344" s="25">
        <f t="shared" si="104"/>
        <v>0</v>
      </c>
      <c r="R3344" s="25" t="e">
        <f>VLOOKUP(O3344,'Currency Balance'!$O$3:$Q$32,3,0)</f>
        <v>#N/A</v>
      </c>
      <c r="S3344" t="e">
        <f t="shared" si="105"/>
        <v>#N/A</v>
      </c>
    </row>
    <row r="3345" spans="1:19">
      <c r="A3345">
        <f>'Previous Trades Import_OMS Quer'!A3345</f>
        <v>0</v>
      </c>
      <c r="B3345">
        <f>'Previous Trades Import_OMS Quer'!B3345</f>
        <v>0</v>
      </c>
      <c r="C3345" s="22">
        <f>'Previous Trades Import_OMS Quer'!C3345</f>
        <v>0</v>
      </c>
      <c r="D3345">
        <f>'Previous Trades Import_OMS Quer'!D3345</f>
        <v>0</v>
      </c>
      <c r="E3345" s="22">
        <f>'Previous Trades Import_OMS Quer'!E3345</f>
        <v>0</v>
      </c>
      <c r="F3345">
        <f>'Previous Trades Import_OMS Quer'!F3345</f>
        <v>0</v>
      </c>
      <c r="G3345">
        <f>'Previous Trades Import_OMS Quer'!G3345</f>
        <v>0</v>
      </c>
      <c r="H3345">
        <f>'Previous Trades Import_OMS Quer'!H3345</f>
        <v>0</v>
      </c>
      <c r="I3345">
        <f>'Previous Trades Import_OMS Quer'!I3345</f>
        <v>0</v>
      </c>
      <c r="J3345">
        <f>'Previous Trades Import_OMS Quer'!J3345</f>
        <v>0</v>
      </c>
      <c r="K3345">
        <f>'Previous Trades Import_OMS Quer'!K3345</f>
        <v>0</v>
      </c>
      <c r="L3345">
        <f>'Previous Trades Import_OMS Quer'!L3345</f>
        <v>0</v>
      </c>
      <c r="M3345">
        <f>'Previous Trades Import_OMS Quer'!M3345</f>
        <v>0</v>
      </c>
      <c r="N3345">
        <f>'Previous Trades Import_OMS Quer'!N3345</f>
        <v>0</v>
      </c>
      <c r="O3345" t="str">
        <f>CLEAN('Previous Trades Import_OMS Quer'!O3345)</f>
        <v/>
      </c>
      <c r="Q3345" s="25">
        <f t="shared" si="104"/>
        <v>0</v>
      </c>
      <c r="R3345" s="25" t="e">
        <f>VLOOKUP(O3345,'Currency Balance'!$O$3:$Q$32,3,0)</f>
        <v>#N/A</v>
      </c>
      <c r="S3345" t="e">
        <f t="shared" si="105"/>
        <v>#N/A</v>
      </c>
    </row>
    <row r="3346" spans="1:19">
      <c r="A3346">
        <f>'Previous Trades Import_OMS Quer'!A3346</f>
        <v>0</v>
      </c>
      <c r="B3346">
        <f>'Previous Trades Import_OMS Quer'!B3346</f>
        <v>0</v>
      </c>
      <c r="C3346" s="22">
        <f>'Previous Trades Import_OMS Quer'!C3346</f>
        <v>0</v>
      </c>
      <c r="D3346">
        <f>'Previous Trades Import_OMS Quer'!D3346</f>
        <v>0</v>
      </c>
      <c r="E3346" s="22">
        <f>'Previous Trades Import_OMS Quer'!E3346</f>
        <v>0</v>
      </c>
      <c r="F3346">
        <f>'Previous Trades Import_OMS Quer'!F3346</f>
        <v>0</v>
      </c>
      <c r="G3346">
        <f>'Previous Trades Import_OMS Quer'!G3346</f>
        <v>0</v>
      </c>
      <c r="H3346">
        <f>'Previous Trades Import_OMS Quer'!H3346</f>
        <v>0</v>
      </c>
      <c r="I3346">
        <f>'Previous Trades Import_OMS Quer'!I3346</f>
        <v>0</v>
      </c>
      <c r="J3346">
        <f>'Previous Trades Import_OMS Quer'!J3346</f>
        <v>0</v>
      </c>
      <c r="K3346">
        <f>'Previous Trades Import_OMS Quer'!K3346</f>
        <v>0</v>
      </c>
      <c r="L3346">
        <f>'Previous Trades Import_OMS Quer'!L3346</f>
        <v>0</v>
      </c>
      <c r="M3346">
        <f>'Previous Trades Import_OMS Quer'!M3346</f>
        <v>0</v>
      </c>
      <c r="N3346">
        <f>'Previous Trades Import_OMS Quer'!N3346</f>
        <v>0</v>
      </c>
      <c r="O3346" t="str">
        <f>CLEAN('Previous Trades Import_OMS Quer'!O3346)</f>
        <v/>
      </c>
      <c r="Q3346" s="25">
        <f t="shared" si="104"/>
        <v>0</v>
      </c>
      <c r="R3346" s="25" t="e">
        <f>VLOOKUP(O3346,'Currency Balance'!$O$3:$Q$32,3,0)</f>
        <v>#N/A</v>
      </c>
      <c r="S3346" t="e">
        <f t="shared" si="105"/>
        <v>#N/A</v>
      </c>
    </row>
    <row r="3347" spans="1:19">
      <c r="A3347">
        <f>'Previous Trades Import_OMS Quer'!A3347</f>
        <v>0</v>
      </c>
      <c r="B3347">
        <f>'Previous Trades Import_OMS Quer'!B3347</f>
        <v>0</v>
      </c>
      <c r="C3347" s="22">
        <f>'Previous Trades Import_OMS Quer'!C3347</f>
        <v>0</v>
      </c>
      <c r="D3347">
        <f>'Previous Trades Import_OMS Quer'!D3347</f>
        <v>0</v>
      </c>
      <c r="E3347" s="22">
        <f>'Previous Trades Import_OMS Quer'!E3347</f>
        <v>0</v>
      </c>
      <c r="F3347">
        <f>'Previous Trades Import_OMS Quer'!F3347</f>
        <v>0</v>
      </c>
      <c r="G3347">
        <f>'Previous Trades Import_OMS Quer'!G3347</f>
        <v>0</v>
      </c>
      <c r="H3347">
        <f>'Previous Trades Import_OMS Quer'!H3347</f>
        <v>0</v>
      </c>
      <c r="I3347">
        <f>'Previous Trades Import_OMS Quer'!I3347</f>
        <v>0</v>
      </c>
      <c r="J3347">
        <f>'Previous Trades Import_OMS Quer'!J3347</f>
        <v>0</v>
      </c>
      <c r="K3347">
        <f>'Previous Trades Import_OMS Quer'!K3347</f>
        <v>0</v>
      </c>
      <c r="L3347">
        <f>'Previous Trades Import_OMS Quer'!L3347</f>
        <v>0</v>
      </c>
      <c r="M3347">
        <f>'Previous Trades Import_OMS Quer'!M3347</f>
        <v>0</v>
      </c>
      <c r="N3347">
        <f>'Previous Trades Import_OMS Quer'!N3347</f>
        <v>0</v>
      </c>
      <c r="O3347" t="str">
        <f>CLEAN('Previous Trades Import_OMS Quer'!O3347)</f>
        <v/>
      </c>
      <c r="Q3347" s="25">
        <f t="shared" si="104"/>
        <v>0</v>
      </c>
      <c r="R3347" s="25" t="e">
        <f>VLOOKUP(O3347,'Currency Balance'!$O$3:$Q$32,3,0)</f>
        <v>#N/A</v>
      </c>
      <c r="S3347" t="e">
        <f t="shared" si="105"/>
        <v>#N/A</v>
      </c>
    </row>
    <row r="3348" spans="1:19">
      <c r="A3348">
        <f>'Previous Trades Import_OMS Quer'!A3348</f>
        <v>0</v>
      </c>
      <c r="B3348">
        <f>'Previous Trades Import_OMS Quer'!B3348</f>
        <v>0</v>
      </c>
      <c r="C3348" s="22">
        <f>'Previous Trades Import_OMS Quer'!C3348</f>
        <v>0</v>
      </c>
      <c r="D3348">
        <f>'Previous Trades Import_OMS Quer'!D3348</f>
        <v>0</v>
      </c>
      <c r="E3348" s="22">
        <f>'Previous Trades Import_OMS Quer'!E3348</f>
        <v>0</v>
      </c>
      <c r="F3348">
        <f>'Previous Trades Import_OMS Quer'!F3348</f>
        <v>0</v>
      </c>
      <c r="G3348">
        <f>'Previous Trades Import_OMS Quer'!G3348</f>
        <v>0</v>
      </c>
      <c r="H3348">
        <f>'Previous Trades Import_OMS Quer'!H3348</f>
        <v>0</v>
      </c>
      <c r="I3348">
        <f>'Previous Trades Import_OMS Quer'!I3348</f>
        <v>0</v>
      </c>
      <c r="J3348">
        <f>'Previous Trades Import_OMS Quer'!J3348</f>
        <v>0</v>
      </c>
      <c r="K3348">
        <f>'Previous Trades Import_OMS Quer'!K3348</f>
        <v>0</v>
      </c>
      <c r="L3348">
        <f>'Previous Trades Import_OMS Quer'!L3348</f>
        <v>0</v>
      </c>
      <c r="M3348">
        <f>'Previous Trades Import_OMS Quer'!M3348</f>
        <v>0</v>
      </c>
      <c r="N3348">
        <f>'Previous Trades Import_OMS Quer'!N3348</f>
        <v>0</v>
      </c>
      <c r="O3348" t="str">
        <f>CLEAN('Previous Trades Import_OMS Quer'!O3348)</f>
        <v/>
      </c>
      <c r="Q3348" s="25">
        <f t="shared" si="104"/>
        <v>0</v>
      </c>
      <c r="R3348" s="25" t="e">
        <f>VLOOKUP(O3348,'Currency Balance'!$O$3:$Q$32,3,0)</f>
        <v>#N/A</v>
      </c>
      <c r="S3348" t="e">
        <f t="shared" si="105"/>
        <v>#N/A</v>
      </c>
    </row>
    <row r="3349" spans="1:19">
      <c r="A3349">
        <f>'Previous Trades Import_OMS Quer'!A3349</f>
        <v>0</v>
      </c>
      <c r="B3349">
        <f>'Previous Trades Import_OMS Quer'!B3349</f>
        <v>0</v>
      </c>
      <c r="C3349" s="22">
        <f>'Previous Trades Import_OMS Quer'!C3349</f>
        <v>0</v>
      </c>
      <c r="D3349">
        <f>'Previous Trades Import_OMS Quer'!D3349</f>
        <v>0</v>
      </c>
      <c r="E3349" s="22">
        <f>'Previous Trades Import_OMS Quer'!E3349</f>
        <v>0</v>
      </c>
      <c r="F3349">
        <f>'Previous Trades Import_OMS Quer'!F3349</f>
        <v>0</v>
      </c>
      <c r="G3349">
        <f>'Previous Trades Import_OMS Quer'!G3349</f>
        <v>0</v>
      </c>
      <c r="H3349">
        <f>'Previous Trades Import_OMS Quer'!H3349</f>
        <v>0</v>
      </c>
      <c r="I3349">
        <f>'Previous Trades Import_OMS Quer'!I3349</f>
        <v>0</v>
      </c>
      <c r="J3349">
        <f>'Previous Trades Import_OMS Quer'!J3349</f>
        <v>0</v>
      </c>
      <c r="K3349">
        <f>'Previous Trades Import_OMS Quer'!K3349</f>
        <v>0</v>
      </c>
      <c r="L3349">
        <f>'Previous Trades Import_OMS Quer'!L3349</f>
        <v>0</v>
      </c>
      <c r="M3349">
        <f>'Previous Trades Import_OMS Quer'!M3349</f>
        <v>0</v>
      </c>
      <c r="N3349">
        <f>'Previous Trades Import_OMS Quer'!N3349</f>
        <v>0</v>
      </c>
      <c r="O3349" t="str">
        <f>CLEAN('Previous Trades Import_OMS Quer'!O3349)</f>
        <v/>
      </c>
      <c r="Q3349" s="25">
        <f t="shared" si="104"/>
        <v>0</v>
      </c>
      <c r="R3349" s="25" t="e">
        <f>VLOOKUP(O3349,'Currency Balance'!$O$3:$Q$32,3,0)</f>
        <v>#N/A</v>
      </c>
      <c r="S3349" t="e">
        <f t="shared" si="105"/>
        <v>#N/A</v>
      </c>
    </row>
    <row r="3350" spans="1:19">
      <c r="A3350">
        <f>'Previous Trades Import_OMS Quer'!A3350</f>
        <v>0</v>
      </c>
      <c r="B3350">
        <f>'Previous Trades Import_OMS Quer'!B3350</f>
        <v>0</v>
      </c>
      <c r="C3350" s="22">
        <f>'Previous Trades Import_OMS Quer'!C3350</f>
        <v>0</v>
      </c>
      <c r="D3350">
        <f>'Previous Trades Import_OMS Quer'!D3350</f>
        <v>0</v>
      </c>
      <c r="E3350" s="22">
        <f>'Previous Trades Import_OMS Quer'!E3350</f>
        <v>0</v>
      </c>
      <c r="F3350">
        <f>'Previous Trades Import_OMS Quer'!F3350</f>
        <v>0</v>
      </c>
      <c r="G3350">
        <f>'Previous Trades Import_OMS Quer'!G3350</f>
        <v>0</v>
      </c>
      <c r="H3350">
        <f>'Previous Trades Import_OMS Quer'!H3350</f>
        <v>0</v>
      </c>
      <c r="I3350">
        <f>'Previous Trades Import_OMS Quer'!I3350</f>
        <v>0</v>
      </c>
      <c r="J3350">
        <f>'Previous Trades Import_OMS Quer'!J3350</f>
        <v>0</v>
      </c>
      <c r="K3350">
        <f>'Previous Trades Import_OMS Quer'!K3350</f>
        <v>0</v>
      </c>
      <c r="L3350">
        <f>'Previous Trades Import_OMS Quer'!L3350</f>
        <v>0</v>
      </c>
      <c r="M3350">
        <f>'Previous Trades Import_OMS Quer'!M3350</f>
        <v>0</v>
      </c>
      <c r="N3350">
        <f>'Previous Trades Import_OMS Quer'!N3350</f>
        <v>0</v>
      </c>
      <c r="O3350" t="str">
        <f>CLEAN('Previous Trades Import_OMS Quer'!O3350)</f>
        <v/>
      </c>
      <c r="Q3350" s="25">
        <f t="shared" si="104"/>
        <v>0</v>
      </c>
      <c r="R3350" s="25" t="e">
        <f>VLOOKUP(O3350,'Currency Balance'!$O$3:$Q$32,3,0)</f>
        <v>#N/A</v>
      </c>
      <c r="S3350" t="e">
        <f t="shared" si="105"/>
        <v>#N/A</v>
      </c>
    </row>
    <row r="3351" spans="1:19">
      <c r="A3351">
        <f>'Previous Trades Import_OMS Quer'!A3351</f>
        <v>0</v>
      </c>
      <c r="B3351">
        <f>'Previous Trades Import_OMS Quer'!B3351</f>
        <v>0</v>
      </c>
      <c r="C3351" s="22">
        <f>'Previous Trades Import_OMS Quer'!C3351</f>
        <v>0</v>
      </c>
      <c r="D3351">
        <f>'Previous Trades Import_OMS Quer'!D3351</f>
        <v>0</v>
      </c>
      <c r="E3351" s="22">
        <f>'Previous Trades Import_OMS Quer'!E3351</f>
        <v>0</v>
      </c>
      <c r="F3351">
        <f>'Previous Trades Import_OMS Quer'!F3351</f>
        <v>0</v>
      </c>
      <c r="G3351">
        <f>'Previous Trades Import_OMS Quer'!G3351</f>
        <v>0</v>
      </c>
      <c r="H3351">
        <f>'Previous Trades Import_OMS Quer'!H3351</f>
        <v>0</v>
      </c>
      <c r="I3351">
        <f>'Previous Trades Import_OMS Quer'!I3351</f>
        <v>0</v>
      </c>
      <c r="J3351">
        <f>'Previous Trades Import_OMS Quer'!J3351</f>
        <v>0</v>
      </c>
      <c r="K3351">
        <f>'Previous Trades Import_OMS Quer'!K3351</f>
        <v>0</v>
      </c>
      <c r="L3351">
        <f>'Previous Trades Import_OMS Quer'!L3351</f>
        <v>0</v>
      </c>
      <c r="M3351">
        <f>'Previous Trades Import_OMS Quer'!M3351</f>
        <v>0</v>
      </c>
      <c r="N3351">
        <f>'Previous Trades Import_OMS Quer'!N3351</f>
        <v>0</v>
      </c>
      <c r="O3351" t="str">
        <f>CLEAN('Previous Trades Import_OMS Quer'!O3351)</f>
        <v/>
      </c>
      <c r="Q3351" s="25">
        <f t="shared" si="104"/>
        <v>0</v>
      </c>
      <c r="R3351" s="25" t="e">
        <f>VLOOKUP(O3351,'Currency Balance'!$O$3:$Q$32,3,0)</f>
        <v>#N/A</v>
      </c>
      <c r="S3351" t="e">
        <f t="shared" si="105"/>
        <v>#N/A</v>
      </c>
    </row>
    <row r="3352" spans="1:19">
      <c r="A3352">
        <f>'Previous Trades Import_OMS Quer'!A3352</f>
        <v>0</v>
      </c>
      <c r="B3352">
        <f>'Previous Trades Import_OMS Quer'!B3352</f>
        <v>0</v>
      </c>
      <c r="C3352" s="22">
        <f>'Previous Trades Import_OMS Quer'!C3352</f>
        <v>0</v>
      </c>
      <c r="D3352">
        <f>'Previous Trades Import_OMS Quer'!D3352</f>
        <v>0</v>
      </c>
      <c r="E3352" s="22">
        <f>'Previous Trades Import_OMS Quer'!E3352</f>
        <v>0</v>
      </c>
      <c r="F3352">
        <f>'Previous Trades Import_OMS Quer'!F3352</f>
        <v>0</v>
      </c>
      <c r="G3352">
        <f>'Previous Trades Import_OMS Quer'!G3352</f>
        <v>0</v>
      </c>
      <c r="H3352">
        <f>'Previous Trades Import_OMS Quer'!H3352</f>
        <v>0</v>
      </c>
      <c r="I3352">
        <f>'Previous Trades Import_OMS Quer'!I3352</f>
        <v>0</v>
      </c>
      <c r="J3352">
        <f>'Previous Trades Import_OMS Quer'!J3352</f>
        <v>0</v>
      </c>
      <c r="K3352">
        <f>'Previous Trades Import_OMS Quer'!K3352</f>
        <v>0</v>
      </c>
      <c r="L3352">
        <f>'Previous Trades Import_OMS Quer'!L3352</f>
        <v>0</v>
      </c>
      <c r="M3352">
        <f>'Previous Trades Import_OMS Quer'!M3352</f>
        <v>0</v>
      </c>
      <c r="N3352">
        <f>'Previous Trades Import_OMS Quer'!N3352</f>
        <v>0</v>
      </c>
      <c r="O3352" t="str">
        <f>CLEAN('Previous Trades Import_OMS Quer'!O3352)</f>
        <v/>
      </c>
      <c r="Q3352" s="25">
        <f t="shared" si="104"/>
        <v>0</v>
      </c>
      <c r="R3352" s="25" t="e">
        <f>VLOOKUP(O3352,'Currency Balance'!$O$3:$Q$32,3,0)</f>
        <v>#N/A</v>
      </c>
      <c r="S3352" t="e">
        <f t="shared" si="105"/>
        <v>#N/A</v>
      </c>
    </row>
    <row r="3353" spans="1:19">
      <c r="A3353">
        <f>'Previous Trades Import_OMS Quer'!A3353</f>
        <v>0</v>
      </c>
      <c r="B3353">
        <f>'Previous Trades Import_OMS Quer'!B3353</f>
        <v>0</v>
      </c>
      <c r="C3353" s="22">
        <f>'Previous Trades Import_OMS Quer'!C3353</f>
        <v>0</v>
      </c>
      <c r="D3353">
        <f>'Previous Trades Import_OMS Quer'!D3353</f>
        <v>0</v>
      </c>
      <c r="E3353" s="22">
        <f>'Previous Trades Import_OMS Quer'!E3353</f>
        <v>0</v>
      </c>
      <c r="F3353">
        <f>'Previous Trades Import_OMS Quer'!F3353</f>
        <v>0</v>
      </c>
      <c r="G3353">
        <f>'Previous Trades Import_OMS Quer'!G3353</f>
        <v>0</v>
      </c>
      <c r="H3353">
        <f>'Previous Trades Import_OMS Quer'!H3353</f>
        <v>0</v>
      </c>
      <c r="I3353">
        <f>'Previous Trades Import_OMS Quer'!I3353</f>
        <v>0</v>
      </c>
      <c r="J3353">
        <f>'Previous Trades Import_OMS Quer'!J3353</f>
        <v>0</v>
      </c>
      <c r="K3353">
        <f>'Previous Trades Import_OMS Quer'!K3353</f>
        <v>0</v>
      </c>
      <c r="L3353">
        <f>'Previous Trades Import_OMS Quer'!L3353</f>
        <v>0</v>
      </c>
      <c r="M3353">
        <f>'Previous Trades Import_OMS Quer'!M3353</f>
        <v>0</v>
      </c>
      <c r="N3353">
        <f>'Previous Trades Import_OMS Quer'!N3353</f>
        <v>0</v>
      </c>
      <c r="O3353" t="str">
        <f>CLEAN('Previous Trades Import_OMS Quer'!O3353)</f>
        <v/>
      </c>
      <c r="Q3353" s="25">
        <f t="shared" si="104"/>
        <v>0</v>
      </c>
      <c r="R3353" s="25" t="e">
        <f>VLOOKUP(O3353,'Currency Balance'!$O$3:$Q$32,3,0)</f>
        <v>#N/A</v>
      </c>
      <c r="S3353" t="e">
        <f t="shared" si="105"/>
        <v>#N/A</v>
      </c>
    </row>
    <row r="3354" spans="1:19">
      <c r="A3354">
        <f>'Previous Trades Import_OMS Quer'!A3354</f>
        <v>0</v>
      </c>
      <c r="B3354">
        <f>'Previous Trades Import_OMS Quer'!B3354</f>
        <v>0</v>
      </c>
      <c r="C3354" s="22">
        <f>'Previous Trades Import_OMS Quer'!C3354</f>
        <v>0</v>
      </c>
      <c r="D3354">
        <f>'Previous Trades Import_OMS Quer'!D3354</f>
        <v>0</v>
      </c>
      <c r="E3354" s="22">
        <f>'Previous Trades Import_OMS Quer'!E3354</f>
        <v>0</v>
      </c>
      <c r="F3354">
        <f>'Previous Trades Import_OMS Quer'!F3354</f>
        <v>0</v>
      </c>
      <c r="G3354">
        <f>'Previous Trades Import_OMS Quer'!G3354</f>
        <v>0</v>
      </c>
      <c r="H3354">
        <f>'Previous Trades Import_OMS Quer'!H3354</f>
        <v>0</v>
      </c>
      <c r="I3354">
        <f>'Previous Trades Import_OMS Quer'!I3354</f>
        <v>0</v>
      </c>
      <c r="J3354">
        <f>'Previous Trades Import_OMS Quer'!J3354</f>
        <v>0</v>
      </c>
      <c r="K3354">
        <f>'Previous Trades Import_OMS Quer'!K3354</f>
        <v>0</v>
      </c>
      <c r="L3354">
        <f>'Previous Trades Import_OMS Quer'!L3354</f>
        <v>0</v>
      </c>
      <c r="M3354">
        <f>'Previous Trades Import_OMS Quer'!M3354</f>
        <v>0</v>
      </c>
      <c r="N3354">
        <f>'Previous Trades Import_OMS Quer'!N3354</f>
        <v>0</v>
      </c>
      <c r="O3354" t="str">
        <f>CLEAN('Previous Trades Import_OMS Quer'!O3354)</f>
        <v/>
      </c>
      <c r="Q3354" s="25">
        <f t="shared" si="104"/>
        <v>0</v>
      </c>
      <c r="R3354" s="25" t="e">
        <f>VLOOKUP(O3354,'Currency Balance'!$O$3:$Q$32,3,0)</f>
        <v>#N/A</v>
      </c>
      <c r="S3354" t="e">
        <f t="shared" si="105"/>
        <v>#N/A</v>
      </c>
    </row>
    <row r="3355" spans="1:19">
      <c r="A3355">
        <f>'Previous Trades Import_OMS Quer'!A3355</f>
        <v>0</v>
      </c>
      <c r="B3355">
        <f>'Previous Trades Import_OMS Quer'!B3355</f>
        <v>0</v>
      </c>
      <c r="C3355" s="22">
        <f>'Previous Trades Import_OMS Quer'!C3355</f>
        <v>0</v>
      </c>
      <c r="D3355">
        <f>'Previous Trades Import_OMS Quer'!D3355</f>
        <v>0</v>
      </c>
      <c r="E3355" s="22">
        <f>'Previous Trades Import_OMS Quer'!E3355</f>
        <v>0</v>
      </c>
      <c r="F3355">
        <f>'Previous Trades Import_OMS Quer'!F3355</f>
        <v>0</v>
      </c>
      <c r="G3355">
        <f>'Previous Trades Import_OMS Quer'!G3355</f>
        <v>0</v>
      </c>
      <c r="H3355">
        <f>'Previous Trades Import_OMS Quer'!H3355</f>
        <v>0</v>
      </c>
      <c r="I3355">
        <f>'Previous Trades Import_OMS Quer'!I3355</f>
        <v>0</v>
      </c>
      <c r="J3355">
        <f>'Previous Trades Import_OMS Quer'!J3355</f>
        <v>0</v>
      </c>
      <c r="K3355">
        <f>'Previous Trades Import_OMS Quer'!K3355</f>
        <v>0</v>
      </c>
      <c r="L3355">
        <f>'Previous Trades Import_OMS Quer'!L3355</f>
        <v>0</v>
      </c>
      <c r="M3355">
        <f>'Previous Trades Import_OMS Quer'!M3355</f>
        <v>0</v>
      </c>
      <c r="N3355">
        <f>'Previous Trades Import_OMS Quer'!N3355</f>
        <v>0</v>
      </c>
      <c r="O3355" t="str">
        <f>CLEAN('Previous Trades Import_OMS Quer'!O3355)</f>
        <v/>
      </c>
      <c r="Q3355" s="25">
        <f t="shared" si="104"/>
        <v>0</v>
      </c>
      <c r="R3355" s="25" t="e">
        <f>VLOOKUP(O3355,'Currency Balance'!$O$3:$Q$32,3,0)</f>
        <v>#N/A</v>
      </c>
      <c r="S3355" t="e">
        <f t="shared" si="105"/>
        <v>#N/A</v>
      </c>
    </row>
    <row r="3356" spans="1:19">
      <c r="A3356">
        <f>'Previous Trades Import_OMS Quer'!A3356</f>
        <v>0</v>
      </c>
      <c r="B3356">
        <f>'Previous Trades Import_OMS Quer'!B3356</f>
        <v>0</v>
      </c>
      <c r="C3356" s="22">
        <f>'Previous Trades Import_OMS Quer'!C3356</f>
        <v>0</v>
      </c>
      <c r="D3356">
        <f>'Previous Trades Import_OMS Quer'!D3356</f>
        <v>0</v>
      </c>
      <c r="E3356" s="22">
        <f>'Previous Trades Import_OMS Quer'!E3356</f>
        <v>0</v>
      </c>
      <c r="F3356">
        <f>'Previous Trades Import_OMS Quer'!F3356</f>
        <v>0</v>
      </c>
      <c r="G3356">
        <f>'Previous Trades Import_OMS Quer'!G3356</f>
        <v>0</v>
      </c>
      <c r="H3356">
        <f>'Previous Trades Import_OMS Quer'!H3356</f>
        <v>0</v>
      </c>
      <c r="I3356">
        <f>'Previous Trades Import_OMS Quer'!I3356</f>
        <v>0</v>
      </c>
      <c r="J3356">
        <f>'Previous Trades Import_OMS Quer'!J3356</f>
        <v>0</v>
      </c>
      <c r="K3356">
        <f>'Previous Trades Import_OMS Quer'!K3356</f>
        <v>0</v>
      </c>
      <c r="L3356">
        <f>'Previous Trades Import_OMS Quer'!L3356</f>
        <v>0</v>
      </c>
      <c r="M3356">
        <f>'Previous Trades Import_OMS Quer'!M3356</f>
        <v>0</v>
      </c>
      <c r="N3356">
        <f>'Previous Trades Import_OMS Quer'!N3356</f>
        <v>0</v>
      </c>
      <c r="O3356" t="str">
        <f>CLEAN('Previous Trades Import_OMS Quer'!O3356)</f>
        <v/>
      </c>
      <c r="Q3356" s="25">
        <f t="shared" si="104"/>
        <v>0</v>
      </c>
      <c r="R3356" s="25" t="e">
        <f>VLOOKUP(O3356,'Currency Balance'!$O$3:$Q$32,3,0)</f>
        <v>#N/A</v>
      </c>
      <c r="S3356" t="e">
        <f t="shared" si="105"/>
        <v>#N/A</v>
      </c>
    </row>
    <row r="3357" spans="1:19">
      <c r="A3357">
        <f>'Previous Trades Import_OMS Quer'!A3357</f>
        <v>0</v>
      </c>
      <c r="B3357">
        <f>'Previous Trades Import_OMS Quer'!B3357</f>
        <v>0</v>
      </c>
      <c r="C3357" s="22">
        <f>'Previous Trades Import_OMS Quer'!C3357</f>
        <v>0</v>
      </c>
      <c r="D3357">
        <f>'Previous Trades Import_OMS Quer'!D3357</f>
        <v>0</v>
      </c>
      <c r="E3357" s="22">
        <f>'Previous Trades Import_OMS Quer'!E3357</f>
        <v>0</v>
      </c>
      <c r="F3357">
        <f>'Previous Trades Import_OMS Quer'!F3357</f>
        <v>0</v>
      </c>
      <c r="G3357">
        <f>'Previous Trades Import_OMS Quer'!G3357</f>
        <v>0</v>
      </c>
      <c r="H3357">
        <f>'Previous Trades Import_OMS Quer'!H3357</f>
        <v>0</v>
      </c>
      <c r="I3357">
        <f>'Previous Trades Import_OMS Quer'!I3357</f>
        <v>0</v>
      </c>
      <c r="J3357">
        <f>'Previous Trades Import_OMS Quer'!J3357</f>
        <v>0</v>
      </c>
      <c r="K3357">
        <f>'Previous Trades Import_OMS Quer'!K3357</f>
        <v>0</v>
      </c>
      <c r="L3357">
        <f>'Previous Trades Import_OMS Quer'!L3357</f>
        <v>0</v>
      </c>
      <c r="M3357">
        <f>'Previous Trades Import_OMS Quer'!M3357</f>
        <v>0</v>
      </c>
      <c r="N3357">
        <f>'Previous Trades Import_OMS Quer'!N3357</f>
        <v>0</v>
      </c>
      <c r="O3357" t="str">
        <f>CLEAN('Previous Trades Import_OMS Quer'!O3357)</f>
        <v/>
      </c>
      <c r="Q3357" s="25">
        <f t="shared" si="104"/>
        <v>0</v>
      </c>
      <c r="R3357" s="25" t="e">
        <f>VLOOKUP(O3357,'Currency Balance'!$O$3:$Q$32,3,0)</f>
        <v>#N/A</v>
      </c>
      <c r="S3357" t="e">
        <f t="shared" si="105"/>
        <v>#N/A</v>
      </c>
    </row>
    <row r="3358" spans="1:19">
      <c r="A3358">
        <f>'Previous Trades Import_OMS Quer'!A3358</f>
        <v>0</v>
      </c>
      <c r="B3358">
        <f>'Previous Trades Import_OMS Quer'!B3358</f>
        <v>0</v>
      </c>
      <c r="C3358" s="22">
        <f>'Previous Trades Import_OMS Quer'!C3358</f>
        <v>0</v>
      </c>
      <c r="D3358">
        <f>'Previous Trades Import_OMS Quer'!D3358</f>
        <v>0</v>
      </c>
      <c r="E3358" s="22">
        <f>'Previous Trades Import_OMS Quer'!E3358</f>
        <v>0</v>
      </c>
      <c r="F3358">
        <f>'Previous Trades Import_OMS Quer'!F3358</f>
        <v>0</v>
      </c>
      <c r="G3358">
        <f>'Previous Trades Import_OMS Quer'!G3358</f>
        <v>0</v>
      </c>
      <c r="H3358">
        <f>'Previous Trades Import_OMS Quer'!H3358</f>
        <v>0</v>
      </c>
      <c r="I3358">
        <f>'Previous Trades Import_OMS Quer'!I3358</f>
        <v>0</v>
      </c>
      <c r="J3358">
        <f>'Previous Trades Import_OMS Quer'!J3358</f>
        <v>0</v>
      </c>
      <c r="K3358">
        <f>'Previous Trades Import_OMS Quer'!K3358</f>
        <v>0</v>
      </c>
      <c r="L3358">
        <f>'Previous Trades Import_OMS Quer'!L3358</f>
        <v>0</v>
      </c>
      <c r="M3358">
        <f>'Previous Trades Import_OMS Quer'!M3358</f>
        <v>0</v>
      </c>
      <c r="N3358">
        <f>'Previous Trades Import_OMS Quer'!N3358</f>
        <v>0</v>
      </c>
      <c r="O3358" t="str">
        <f>CLEAN('Previous Trades Import_OMS Quer'!O3358)</f>
        <v/>
      </c>
      <c r="Q3358" s="25">
        <f t="shared" si="104"/>
        <v>0</v>
      </c>
      <c r="R3358" s="25" t="e">
        <f>VLOOKUP(O3358,'Currency Balance'!$O$3:$Q$32,3,0)</f>
        <v>#N/A</v>
      </c>
      <c r="S3358" t="e">
        <f t="shared" si="105"/>
        <v>#N/A</v>
      </c>
    </row>
    <row r="3359" spans="1:19">
      <c r="A3359">
        <f>'Previous Trades Import_OMS Quer'!A3359</f>
        <v>0</v>
      </c>
      <c r="B3359">
        <f>'Previous Trades Import_OMS Quer'!B3359</f>
        <v>0</v>
      </c>
      <c r="C3359" s="22">
        <f>'Previous Trades Import_OMS Quer'!C3359</f>
        <v>0</v>
      </c>
      <c r="D3359">
        <f>'Previous Trades Import_OMS Quer'!D3359</f>
        <v>0</v>
      </c>
      <c r="E3359" s="22">
        <f>'Previous Trades Import_OMS Quer'!E3359</f>
        <v>0</v>
      </c>
      <c r="F3359">
        <f>'Previous Trades Import_OMS Quer'!F3359</f>
        <v>0</v>
      </c>
      <c r="G3359">
        <f>'Previous Trades Import_OMS Quer'!G3359</f>
        <v>0</v>
      </c>
      <c r="H3359">
        <f>'Previous Trades Import_OMS Quer'!H3359</f>
        <v>0</v>
      </c>
      <c r="I3359">
        <f>'Previous Trades Import_OMS Quer'!I3359</f>
        <v>0</v>
      </c>
      <c r="J3359">
        <f>'Previous Trades Import_OMS Quer'!J3359</f>
        <v>0</v>
      </c>
      <c r="K3359">
        <f>'Previous Trades Import_OMS Quer'!K3359</f>
        <v>0</v>
      </c>
      <c r="L3359">
        <f>'Previous Trades Import_OMS Quer'!L3359</f>
        <v>0</v>
      </c>
      <c r="M3359">
        <f>'Previous Trades Import_OMS Quer'!M3359</f>
        <v>0</v>
      </c>
      <c r="N3359">
        <f>'Previous Trades Import_OMS Quer'!N3359</f>
        <v>0</v>
      </c>
      <c r="O3359" t="str">
        <f>CLEAN('Previous Trades Import_OMS Quer'!O3359)</f>
        <v/>
      </c>
      <c r="Q3359" s="25">
        <f t="shared" si="104"/>
        <v>0</v>
      </c>
      <c r="R3359" s="25" t="e">
        <f>VLOOKUP(O3359,'Currency Balance'!$O$3:$Q$32,3,0)</f>
        <v>#N/A</v>
      </c>
      <c r="S3359" t="e">
        <f t="shared" si="105"/>
        <v>#N/A</v>
      </c>
    </row>
    <row r="3360" spans="1:19">
      <c r="A3360">
        <f>'Previous Trades Import_OMS Quer'!A3360</f>
        <v>0</v>
      </c>
      <c r="B3360">
        <f>'Previous Trades Import_OMS Quer'!B3360</f>
        <v>0</v>
      </c>
      <c r="C3360" s="22">
        <f>'Previous Trades Import_OMS Quer'!C3360</f>
        <v>0</v>
      </c>
      <c r="D3360">
        <f>'Previous Trades Import_OMS Quer'!D3360</f>
        <v>0</v>
      </c>
      <c r="E3360" s="22">
        <f>'Previous Trades Import_OMS Quer'!E3360</f>
        <v>0</v>
      </c>
      <c r="F3360">
        <f>'Previous Trades Import_OMS Quer'!F3360</f>
        <v>0</v>
      </c>
      <c r="G3360">
        <f>'Previous Trades Import_OMS Quer'!G3360</f>
        <v>0</v>
      </c>
      <c r="H3360">
        <f>'Previous Trades Import_OMS Quer'!H3360</f>
        <v>0</v>
      </c>
      <c r="I3360">
        <f>'Previous Trades Import_OMS Quer'!I3360</f>
        <v>0</v>
      </c>
      <c r="J3360">
        <f>'Previous Trades Import_OMS Quer'!J3360</f>
        <v>0</v>
      </c>
      <c r="K3360">
        <f>'Previous Trades Import_OMS Quer'!K3360</f>
        <v>0</v>
      </c>
      <c r="L3360">
        <f>'Previous Trades Import_OMS Quer'!L3360</f>
        <v>0</v>
      </c>
      <c r="M3360">
        <f>'Previous Trades Import_OMS Quer'!M3360</f>
        <v>0</v>
      </c>
      <c r="N3360">
        <f>'Previous Trades Import_OMS Quer'!N3360</f>
        <v>0</v>
      </c>
      <c r="O3360" t="str">
        <f>CLEAN('Previous Trades Import_OMS Quer'!O3360)</f>
        <v/>
      </c>
      <c r="Q3360" s="25">
        <f t="shared" si="104"/>
        <v>0</v>
      </c>
      <c r="R3360" s="25" t="e">
        <f>VLOOKUP(O3360,'Currency Balance'!$O$3:$Q$32,3,0)</f>
        <v>#N/A</v>
      </c>
      <c r="S3360" t="e">
        <f t="shared" si="105"/>
        <v>#N/A</v>
      </c>
    </row>
    <row r="3361" spans="1:19">
      <c r="A3361">
        <f>'Previous Trades Import_OMS Quer'!A3361</f>
        <v>0</v>
      </c>
      <c r="B3361">
        <f>'Previous Trades Import_OMS Quer'!B3361</f>
        <v>0</v>
      </c>
      <c r="C3361" s="22">
        <f>'Previous Trades Import_OMS Quer'!C3361</f>
        <v>0</v>
      </c>
      <c r="D3361">
        <f>'Previous Trades Import_OMS Quer'!D3361</f>
        <v>0</v>
      </c>
      <c r="E3361" s="22">
        <f>'Previous Trades Import_OMS Quer'!E3361</f>
        <v>0</v>
      </c>
      <c r="F3361">
        <f>'Previous Trades Import_OMS Quer'!F3361</f>
        <v>0</v>
      </c>
      <c r="G3361">
        <f>'Previous Trades Import_OMS Quer'!G3361</f>
        <v>0</v>
      </c>
      <c r="H3361">
        <f>'Previous Trades Import_OMS Quer'!H3361</f>
        <v>0</v>
      </c>
      <c r="I3361">
        <f>'Previous Trades Import_OMS Quer'!I3361</f>
        <v>0</v>
      </c>
      <c r="J3361">
        <f>'Previous Trades Import_OMS Quer'!J3361</f>
        <v>0</v>
      </c>
      <c r="K3361">
        <f>'Previous Trades Import_OMS Quer'!K3361</f>
        <v>0</v>
      </c>
      <c r="L3361">
        <f>'Previous Trades Import_OMS Quer'!L3361</f>
        <v>0</v>
      </c>
      <c r="M3361">
        <f>'Previous Trades Import_OMS Quer'!M3361</f>
        <v>0</v>
      </c>
      <c r="N3361">
        <f>'Previous Trades Import_OMS Quer'!N3361</f>
        <v>0</v>
      </c>
      <c r="O3361" t="str">
        <f>CLEAN('Previous Trades Import_OMS Quer'!O3361)</f>
        <v/>
      </c>
      <c r="Q3361" s="25">
        <f t="shared" si="104"/>
        <v>0</v>
      </c>
      <c r="R3361" s="25" t="e">
        <f>VLOOKUP(O3361,'Currency Balance'!$O$3:$Q$32,3,0)</f>
        <v>#N/A</v>
      </c>
      <c r="S3361" t="e">
        <f t="shared" si="105"/>
        <v>#N/A</v>
      </c>
    </row>
    <row r="3362" spans="1:19">
      <c r="A3362">
        <f>'Previous Trades Import_OMS Quer'!A3362</f>
        <v>0</v>
      </c>
      <c r="B3362">
        <f>'Previous Trades Import_OMS Quer'!B3362</f>
        <v>0</v>
      </c>
      <c r="C3362" s="22">
        <f>'Previous Trades Import_OMS Quer'!C3362</f>
        <v>0</v>
      </c>
      <c r="D3362">
        <f>'Previous Trades Import_OMS Quer'!D3362</f>
        <v>0</v>
      </c>
      <c r="E3362" s="22">
        <f>'Previous Trades Import_OMS Quer'!E3362</f>
        <v>0</v>
      </c>
      <c r="F3362">
        <f>'Previous Trades Import_OMS Quer'!F3362</f>
        <v>0</v>
      </c>
      <c r="G3362">
        <f>'Previous Trades Import_OMS Quer'!G3362</f>
        <v>0</v>
      </c>
      <c r="H3362">
        <f>'Previous Trades Import_OMS Quer'!H3362</f>
        <v>0</v>
      </c>
      <c r="I3362">
        <f>'Previous Trades Import_OMS Quer'!I3362</f>
        <v>0</v>
      </c>
      <c r="J3362">
        <f>'Previous Trades Import_OMS Quer'!J3362</f>
        <v>0</v>
      </c>
      <c r="K3362">
        <f>'Previous Trades Import_OMS Quer'!K3362</f>
        <v>0</v>
      </c>
      <c r="L3362">
        <f>'Previous Trades Import_OMS Quer'!L3362</f>
        <v>0</v>
      </c>
      <c r="M3362">
        <f>'Previous Trades Import_OMS Quer'!M3362</f>
        <v>0</v>
      </c>
      <c r="N3362">
        <f>'Previous Trades Import_OMS Quer'!N3362</f>
        <v>0</v>
      </c>
      <c r="O3362" t="str">
        <f>CLEAN('Previous Trades Import_OMS Quer'!O3362)</f>
        <v/>
      </c>
      <c r="Q3362" s="25">
        <f t="shared" si="104"/>
        <v>0</v>
      </c>
      <c r="R3362" s="25" t="e">
        <f>VLOOKUP(O3362,'Currency Balance'!$O$3:$Q$32,3,0)</f>
        <v>#N/A</v>
      </c>
      <c r="S3362" t="e">
        <f t="shared" si="105"/>
        <v>#N/A</v>
      </c>
    </row>
    <row r="3363" spans="1:19">
      <c r="A3363">
        <f>'Previous Trades Import_OMS Quer'!A3363</f>
        <v>0</v>
      </c>
      <c r="B3363">
        <f>'Previous Trades Import_OMS Quer'!B3363</f>
        <v>0</v>
      </c>
      <c r="C3363" s="22">
        <f>'Previous Trades Import_OMS Quer'!C3363</f>
        <v>0</v>
      </c>
      <c r="D3363">
        <f>'Previous Trades Import_OMS Quer'!D3363</f>
        <v>0</v>
      </c>
      <c r="E3363" s="22">
        <f>'Previous Trades Import_OMS Quer'!E3363</f>
        <v>0</v>
      </c>
      <c r="F3363">
        <f>'Previous Trades Import_OMS Quer'!F3363</f>
        <v>0</v>
      </c>
      <c r="G3363">
        <f>'Previous Trades Import_OMS Quer'!G3363</f>
        <v>0</v>
      </c>
      <c r="H3363">
        <f>'Previous Trades Import_OMS Quer'!H3363</f>
        <v>0</v>
      </c>
      <c r="I3363">
        <f>'Previous Trades Import_OMS Quer'!I3363</f>
        <v>0</v>
      </c>
      <c r="J3363">
        <f>'Previous Trades Import_OMS Quer'!J3363</f>
        <v>0</v>
      </c>
      <c r="K3363">
        <f>'Previous Trades Import_OMS Quer'!K3363</f>
        <v>0</v>
      </c>
      <c r="L3363">
        <f>'Previous Trades Import_OMS Quer'!L3363</f>
        <v>0</v>
      </c>
      <c r="M3363">
        <f>'Previous Trades Import_OMS Quer'!M3363</f>
        <v>0</v>
      </c>
      <c r="N3363">
        <f>'Previous Trades Import_OMS Quer'!N3363</f>
        <v>0</v>
      </c>
      <c r="O3363" t="str">
        <f>CLEAN('Previous Trades Import_OMS Quer'!O3363)</f>
        <v/>
      </c>
      <c r="Q3363" s="25">
        <f t="shared" si="104"/>
        <v>0</v>
      </c>
      <c r="R3363" s="25" t="e">
        <f>VLOOKUP(O3363,'Currency Balance'!$O$3:$Q$32,3,0)</f>
        <v>#N/A</v>
      </c>
      <c r="S3363" t="e">
        <f t="shared" si="105"/>
        <v>#N/A</v>
      </c>
    </row>
    <row r="3364" spans="1:19">
      <c r="A3364">
        <f>'Previous Trades Import_OMS Quer'!A3364</f>
        <v>0</v>
      </c>
      <c r="B3364">
        <f>'Previous Trades Import_OMS Quer'!B3364</f>
        <v>0</v>
      </c>
      <c r="C3364" s="22">
        <f>'Previous Trades Import_OMS Quer'!C3364</f>
        <v>0</v>
      </c>
      <c r="D3364">
        <f>'Previous Trades Import_OMS Quer'!D3364</f>
        <v>0</v>
      </c>
      <c r="E3364" s="22">
        <f>'Previous Trades Import_OMS Quer'!E3364</f>
        <v>0</v>
      </c>
      <c r="F3364">
        <f>'Previous Trades Import_OMS Quer'!F3364</f>
        <v>0</v>
      </c>
      <c r="G3364">
        <f>'Previous Trades Import_OMS Quer'!G3364</f>
        <v>0</v>
      </c>
      <c r="H3364">
        <f>'Previous Trades Import_OMS Quer'!H3364</f>
        <v>0</v>
      </c>
      <c r="I3364">
        <f>'Previous Trades Import_OMS Quer'!I3364</f>
        <v>0</v>
      </c>
      <c r="J3364">
        <f>'Previous Trades Import_OMS Quer'!J3364</f>
        <v>0</v>
      </c>
      <c r="K3364">
        <f>'Previous Trades Import_OMS Quer'!K3364</f>
        <v>0</v>
      </c>
      <c r="L3364">
        <f>'Previous Trades Import_OMS Quer'!L3364</f>
        <v>0</v>
      </c>
      <c r="M3364">
        <f>'Previous Trades Import_OMS Quer'!M3364</f>
        <v>0</v>
      </c>
      <c r="N3364">
        <f>'Previous Trades Import_OMS Quer'!N3364</f>
        <v>0</v>
      </c>
      <c r="O3364" t="str">
        <f>CLEAN('Previous Trades Import_OMS Quer'!O3364)</f>
        <v/>
      </c>
      <c r="Q3364" s="25">
        <f t="shared" si="104"/>
        <v>0</v>
      </c>
      <c r="R3364" s="25" t="e">
        <f>VLOOKUP(O3364,'Currency Balance'!$O$3:$Q$32,3,0)</f>
        <v>#N/A</v>
      </c>
      <c r="S3364" t="e">
        <f t="shared" si="105"/>
        <v>#N/A</v>
      </c>
    </row>
    <row r="3365" spans="1:19">
      <c r="A3365">
        <f>'Previous Trades Import_OMS Quer'!A3365</f>
        <v>0</v>
      </c>
      <c r="B3365">
        <f>'Previous Trades Import_OMS Quer'!B3365</f>
        <v>0</v>
      </c>
      <c r="C3365" s="22">
        <f>'Previous Trades Import_OMS Quer'!C3365</f>
        <v>0</v>
      </c>
      <c r="D3365">
        <f>'Previous Trades Import_OMS Quer'!D3365</f>
        <v>0</v>
      </c>
      <c r="E3365" s="22">
        <f>'Previous Trades Import_OMS Quer'!E3365</f>
        <v>0</v>
      </c>
      <c r="F3365">
        <f>'Previous Trades Import_OMS Quer'!F3365</f>
        <v>0</v>
      </c>
      <c r="G3365">
        <f>'Previous Trades Import_OMS Quer'!G3365</f>
        <v>0</v>
      </c>
      <c r="H3365">
        <f>'Previous Trades Import_OMS Quer'!H3365</f>
        <v>0</v>
      </c>
      <c r="I3365">
        <f>'Previous Trades Import_OMS Quer'!I3365</f>
        <v>0</v>
      </c>
      <c r="J3365">
        <f>'Previous Trades Import_OMS Quer'!J3365</f>
        <v>0</v>
      </c>
      <c r="K3365">
        <f>'Previous Trades Import_OMS Quer'!K3365</f>
        <v>0</v>
      </c>
      <c r="L3365">
        <f>'Previous Trades Import_OMS Quer'!L3365</f>
        <v>0</v>
      </c>
      <c r="M3365">
        <f>'Previous Trades Import_OMS Quer'!M3365</f>
        <v>0</v>
      </c>
      <c r="N3365">
        <f>'Previous Trades Import_OMS Quer'!N3365</f>
        <v>0</v>
      </c>
      <c r="O3365" t="str">
        <f>CLEAN('Previous Trades Import_OMS Quer'!O3365)</f>
        <v/>
      </c>
      <c r="Q3365" s="25">
        <f t="shared" si="104"/>
        <v>0</v>
      </c>
      <c r="R3365" s="25" t="e">
        <f>VLOOKUP(O3365,'Currency Balance'!$O$3:$Q$32,3,0)</f>
        <v>#N/A</v>
      </c>
      <c r="S3365" t="e">
        <f t="shared" si="105"/>
        <v>#N/A</v>
      </c>
    </row>
    <row r="3366" spans="1:19">
      <c r="A3366">
        <f>'Previous Trades Import_OMS Quer'!A3366</f>
        <v>0</v>
      </c>
      <c r="B3366">
        <f>'Previous Trades Import_OMS Quer'!B3366</f>
        <v>0</v>
      </c>
      <c r="C3366" s="22">
        <f>'Previous Trades Import_OMS Quer'!C3366</f>
        <v>0</v>
      </c>
      <c r="D3366">
        <f>'Previous Trades Import_OMS Quer'!D3366</f>
        <v>0</v>
      </c>
      <c r="E3366" s="22">
        <f>'Previous Trades Import_OMS Quer'!E3366</f>
        <v>0</v>
      </c>
      <c r="F3366">
        <f>'Previous Trades Import_OMS Quer'!F3366</f>
        <v>0</v>
      </c>
      <c r="G3366">
        <f>'Previous Trades Import_OMS Quer'!G3366</f>
        <v>0</v>
      </c>
      <c r="H3366">
        <f>'Previous Trades Import_OMS Quer'!H3366</f>
        <v>0</v>
      </c>
      <c r="I3366">
        <f>'Previous Trades Import_OMS Quer'!I3366</f>
        <v>0</v>
      </c>
      <c r="J3366">
        <f>'Previous Trades Import_OMS Quer'!J3366</f>
        <v>0</v>
      </c>
      <c r="K3366">
        <f>'Previous Trades Import_OMS Quer'!K3366</f>
        <v>0</v>
      </c>
      <c r="L3366">
        <f>'Previous Trades Import_OMS Quer'!L3366</f>
        <v>0</v>
      </c>
      <c r="M3366">
        <f>'Previous Trades Import_OMS Quer'!M3366</f>
        <v>0</v>
      </c>
      <c r="N3366">
        <f>'Previous Trades Import_OMS Quer'!N3366</f>
        <v>0</v>
      </c>
      <c r="O3366" t="str">
        <f>CLEAN('Previous Trades Import_OMS Quer'!O3366)</f>
        <v/>
      </c>
      <c r="Q3366" s="25">
        <f t="shared" si="104"/>
        <v>0</v>
      </c>
      <c r="R3366" s="25" t="e">
        <f>VLOOKUP(O3366,'Currency Balance'!$O$3:$Q$32,3,0)</f>
        <v>#N/A</v>
      </c>
      <c r="S3366" t="e">
        <f t="shared" si="105"/>
        <v>#N/A</v>
      </c>
    </row>
    <row r="3367" spans="1:19">
      <c r="A3367">
        <f>'Previous Trades Import_OMS Quer'!A3367</f>
        <v>0</v>
      </c>
      <c r="B3367">
        <f>'Previous Trades Import_OMS Quer'!B3367</f>
        <v>0</v>
      </c>
      <c r="C3367" s="22">
        <f>'Previous Trades Import_OMS Quer'!C3367</f>
        <v>0</v>
      </c>
      <c r="D3367">
        <f>'Previous Trades Import_OMS Quer'!D3367</f>
        <v>0</v>
      </c>
      <c r="E3367" s="22">
        <f>'Previous Trades Import_OMS Quer'!E3367</f>
        <v>0</v>
      </c>
      <c r="F3367">
        <f>'Previous Trades Import_OMS Quer'!F3367</f>
        <v>0</v>
      </c>
      <c r="G3367">
        <f>'Previous Trades Import_OMS Quer'!G3367</f>
        <v>0</v>
      </c>
      <c r="H3367">
        <f>'Previous Trades Import_OMS Quer'!H3367</f>
        <v>0</v>
      </c>
      <c r="I3367">
        <f>'Previous Trades Import_OMS Quer'!I3367</f>
        <v>0</v>
      </c>
      <c r="J3367">
        <f>'Previous Trades Import_OMS Quer'!J3367</f>
        <v>0</v>
      </c>
      <c r="K3367">
        <f>'Previous Trades Import_OMS Quer'!K3367</f>
        <v>0</v>
      </c>
      <c r="L3367">
        <f>'Previous Trades Import_OMS Quer'!L3367</f>
        <v>0</v>
      </c>
      <c r="M3367">
        <f>'Previous Trades Import_OMS Quer'!M3367</f>
        <v>0</v>
      </c>
      <c r="N3367">
        <f>'Previous Trades Import_OMS Quer'!N3367</f>
        <v>0</v>
      </c>
      <c r="O3367" t="str">
        <f>CLEAN('Previous Trades Import_OMS Quer'!O3367)</f>
        <v/>
      </c>
      <c r="Q3367" s="25">
        <f t="shared" si="104"/>
        <v>0</v>
      </c>
      <c r="R3367" s="25" t="e">
        <f>VLOOKUP(O3367,'Currency Balance'!$O$3:$Q$32,3,0)</f>
        <v>#N/A</v>
      </c>
      <c r="S3367" t="e">
        <f t="shared" si="105"/>
        <v>#N/A</v>
      </c>
    </row>
    <row r="3368" spans="1:19">
      <c r="A3368">
        <f>'Previous Trades Import_OMS Quer'!A3368</f>
        <v>0</v>
      </c>
      <c r="B3368">
        <f>'Previous Trades Import_OMS Quer'!B3368</f>
        <v>0</v>
      </c>
      <c r="C3368" s="22">
        <f>'Previous Trades Import_OMS Quer'!C3368</f>
        <v>0</v>
      </c>
      <c r="D3368">
        <f>'Previous Trades Import_OMS Quer'!D3368</f>
        <v>0</v>
      </c>
      <c r="E3368" s="22">
        <f>'Previous Trades Import_OMS Quer'!E3368</f>
        <v>0</v>
      </c>
      <c r="F3368">
        <f>'Previous Trades Import_OMS Quer'!F3368</f>
        <v>0</v>
      </c>
      <c r="G3368">
        <f>'Previous Trades Import_OMS Quer'!G3368</f>
        <v>0</v>
      </c>
      <c r="H3368">
        <f>'Previous Trades Import_OMS Quer'!H3368</f>
        <v>0</v>
      </c>
      <c r="I3368">
        <f>'Previous Trades Import_OMS Quer'!I3368</f>
        <v>0</v>
      </c>
      <c r="J3368">
        <f>'Previous Trades Import_OMS Quer'!J3368</f>
        <v>0</v>
      </c>
      <c r="K3368">
        <f>'Previous Trades Import_OMS Quer'!K3368</f>
        <v>0</v>
      </c>
      <c r="L3368">
        <f>'Previous Trades Import_OMS Quer'!L3368</f>
        <v>0</v>
      </c>
      <c r="M3368">
        <f>'Previous Trades Import_OMS Quer'!M3368</f>
        <v>0</v>
      </c>
      <c r="N3368">
        <f>'Previous Trades Import_OMS Quer'!N3368</f>
        <v>0</v>
      </c>
      <c r="O3368" t="str">
        <f>CLEAN('Previous Trades Import_OMS Quer'!O3368)</f>
        <v/>
      </c>
      <c r="Q3368" s="25">
        <f t="shared" si="104"/>
        <v>0</v>
      </c>
      <c r="R3368" s="25" t="e">
        <f>VLOOKUP(O3368,'Currency Balance'!$O$3:$Q$32,3,0)</f>
        <v>#N/A</v>
      </c>
      <c r="S3368" t="e">
        <f t="shared" si="105"/>
        <v>#N/A</v>
      </c>
    </row>
    <row r="3369" spans="1:19">
      <c r="A3369">
        <f>'Previous Trades Import_OMS Quer'!A3369</f>
        <v>0</v>
      </c>
      <c r="B3369">
        <f>'Previous Trades Import_OMS Quer'!B3369</f>
        <v>0</v>
      </c>
      <c r="C3369" s="22">
        <f>'Previous Trades Import_OMS Quer'!C3369</f>
        <v>0</v>
      </c>
      <c r="D3369">
        <f>'Previous Trades Import_OMS Quer'!D3369</f>
        <v>0</v>
      </c>
      <c r="E3369" s="22">
        <f>'Previous Trades Import_OMS Quer'!E3369</f>
        <v>0</v>
      </c>
      <c r="F3369">
        <f>'Previous Trades Import_OMS Quer'!F3369</f>
        <v>0</v>
      </c>
      <c r="G3369">
        <f>'Previous Trades Import_OMS Quer'!G3369</f>
        <v>0</v>
      </c>
      <c r="H3369">
        <f>'Previous Trades Import_OMS Quer'!H3369</f>
        <v>0</v>
      </c>
      <c r="I3369">
        <f>'Previous Trades Import_OMS Quer'!I3369</f>
        <v>0</v>
      </c>
      <c r="J3369">
        <f>'Previous Trades Import_OMS Quer'!J3369</f>
        <v>0</v>
      </c>
      <c r="K3369">
        <f>'Previous Trades Import_OMS Quer'!K3369</f>
        <v>0</v>
      </c>
      <c r="L3369">
        <f>'Previous Trades Import_OMS Quer'!L3369</f>
        <v>0</v>
      </c>
      <c r="M3369">
        <f>'Previous Trades Import_OMS Quer'!M3369</f>
        <v>0</v>
      </c>
      <c r="N3369">
        <f>'Previous Trades Import_OMS Quer'!N3369</f>
        <v>0</v>
      </c>
      <c r="O3369" t="str">
        <f>CLEAN('Previous Trades Import_OMS Quer'!O3369)</f>
        <v/>
      </c>
      <c r="Q3369" s="25">
        <f t="shared" si="104"/>
        <v>0</v>
      </c>
      <c r="R3369" s="25" t="e">
        <f>VLOOKUP(O3369,'Currency Balance'!$O$3:$Q$32,3,0)</f>
        <v>#N/A</v>
      </c>
      <c r="S3369" t="e">
        <f t="shared" si="105"/>
        <v>#N/A</v>
      </c>
    </row>
    <row r="3370" spans="1:19">
      <c r="A3370">
        <f>'Previous Trades Import_OMS Quer'!A3370</f>
        <v>0</v>
      </c>
      <c r="B3370">
        <f>'Previous Trades Import_OMS Quer'!B3370</f>
        <v>0</v>
      </c>
      <c r="C3370" s="22">
        <f>'Previous Trades Import_OMS Quer'!C3370</f>
        <v>0</v>
      </c>
      <c r="D3370">
        <f>'Previous Trades Import_OMS Quer'!D3370</f>
        <v>0</v>
      </c>
      <c r="E3370" s="22">
        <f>'Previous Trades Import_OMS Quer'!E3370</f>
        <v>0</v>
      </c>
      <c r="F3370">
        <f>'Previous Trades Import_OMS Quer'!F3370</f>
        <v>0</v>
      </c>
      <c r="G3370">
        <f>'Previous Trades Import_OMS Quer'!G3370</f>
        <v>0</v>
      </c>
      <c r="H3370">
        <f>'Previous Trades Import_OMS Quer'!H3370</f>
        <v>0</v>
      </c>
      <c r="I3370">
        <f>'Previous Trades Import_OMS Quer'!I3370</f>
        <v>0</v>
      </c>
      <c r="J3370">
        <f>'Previous Trades Import_OMS Quer'!J3370</f>
        <v>0</v>
      </c>
      <c r="K3370">
        <f>'Previous Trades Import_OMS Quer'!K3370</f>
        <v>0</v>
      </c>
      <c r="L3370">
        <f>'Previous Trades Import_OMS Quer'!L3370</f>
        <v>0</v>
      </c>
      <c r="M3370">
        <f>'Previous Trades Import_OMS Quer'!M3370</f>
        <v>0</v>
      </c>
      <c r="N3370">
        <f>'Previous Trades Import_OMS Quer'!N3370</f>
        <v>0</v>
      </c>
      <c r="O3370" t="str">
        <f>CLEAN('Previous Trades Import_OMS Quer'!O3370)</f>
        <v/>
      </c>
      <c r="Q3370" s="25">
        <f t="shared" si="104"/>
        <v>0</v>
      </c>
      <c r="R3370" s="25" t="e">
        <f>VLOOKUP(O3370,'Currency Balance'!$O$3:$Q$32,3,0)</f>
        <v>#N/A</v>
      </c>
      <c r="S3370" t="e">
        <f t="shared" si="105"/>
        <v>#N/A</v>
      </c>
    </row>
    <row r="3371" spans="1:19">
      <c r="A3371">
        <f>'Previous Trades Import_OMS Quer'!A3371</f>
        <v>0</v>
      </c>
      <c r="B3371">
        <f>'Previous Trades Import_OMS Quer'!B3371</f>
        <v>0</v>
      </c>
      <c r="C3371" s="22">
        <f>'Previous Trades Import_OMS Quer'!C3371</f>
        <v>0</v>
      </c>
      <c r="D3371">
        <f>'Previous Trades Import_OMS Quer'!D3371</f>
        <v>0</v>
      </c>
      <c r="E3371" s="22">
        <f>'Previous Trades Import_OMS Quer'!E3371</f>
        <v>0</v>
      </c>
      <c r="F3371">
        <f>'Previous Trades Import_OMS Quer'!F3371</f>
        <v>0</v>
      </c>
      <c r="G3371">
        <f>'Previous Trades Import_OMS Quer'!G3371</f>
        <v>0</v>
      </c>
      <c r="H3371">
        <f>'Previous Trades Import_OMS Quer'!H3371</f>
        <v>0</v>
      </c>
      <c r="I3371">
        <f>'Previous Trades Import_OMS Quer'!I3371</f>
        <v>0</v>
      </c>
      <c r="J3371">
        <f>'Previous Trades Import_OMS Quer'!J3371</f>
        <v>0</v>
      </c>
      <c r="K3371">
        <f>'Previous Trades Import_OMS Quer'!K3371</f>
        <v>0</v>
      </c>
      <c r="L3371">
        <f>'Previous Trades Import_OMS Quer'!L3371</f>
        <v>0</v>
      </c>
      <c r="M3371">
        <f>'Previous Trades Import_OMS Quer'!M3371</f>
        <v>0</v>
      </c>
      <c r="N3371">
        <f>'Previous Trades Import_OMS Quer'!N3371</f>
        <v>0</v>
      </c>
      <c r="O3371" t="str">
        <f>CLEAN('Previous Trades Import_OMS Quer'!O3371)</f>
        <v/>
      </c>
      <c r="Q3371" s="25">
        <f t="shared" si="104"/>
        <v>0</v>
      </c>
      <c r="R3371" s="25" t="e">
        <f>VLOOKUP(O3371,'Currency Balance'!$O$3:$Q$32,3,0)</f>
        <v>#N/A</v>
      </c>
      <c r="S3371" t="e">
        <f t="shared" si="105"/>
        <v>#N/A</v>
      </c>
    </row>
    <row r="3372" spans="1:19">
      <c r="A3372">
        <f>'Previous Trades Import_OMS Quer'!A3372</f>
        <v>0</v>
      </c>
      <c r="B3372">
        <f>'Previous Trades Import_OMS Quer'!B3372</f>
        <v>0</v>
      </c>
      <c r="C3372" s="22">
        <f>'Previous Trades Import_OMS Quer'!C3372</f>
        <v>0</v>
      </c>
      <c r="D3372">
        <f>'Previous Trades Import_OMS Quer'!D3372</f>
        <v>0</v>
      </c>
      <c r="E3372" s="22">
        <f>'Previous Trades Import_OMS Quer'!E3372</f>
        <v>0</v>
      </c>
      <c r="F3372">
        <f>'Previous Trades Import_OMS Quer'!F3372</f>
        <v>0</v>
      </c>
      <c r="G3372">
        <f>'Previous Trades Import_OMS Quer'!G3372</f>
        <v>0</v>
      </c>
      <c r="H3372">
        <f>'Previous Trades Import_OMS Quer'!H3372</f>
        <v>0</v>
      </c>
      <c r="I3372">
        <f>'Previous Trades Import_OMS Quer'!I3372</f>
        <v>0</v>
      </c>
      <c r="J3372">
        <f>'Previous Trades Import_OMS Quer'!J3372</f>
        <v>0</v>
      </c>
      <c r="K3372">
        <f>'Previous Trades Import_OMS Quer'!K3372</f>
        <v>0</v>
      </c>
      <c r="L3372">
        <f>'Previous Trades Import_OMS Quer'!L3372</f>
        <v>0</v>
      </c>
      <c r="M3372">
        <f>'Previous Trades Import_OMS Quer'!M3372</f>
        <v>0</v>
      </c>
      <c r="N3372">
        <f>'Previous Trades Import_OMS Quer'!N3372</f>
        <v>0</v>
      </c>
      <c r="O3372" t="str">
        <f>CLEAN('Previous Trades Import_OMS Quer'!O3372)</f>
        <v/>
      </c>
      <c r="Q3372" s="25">
        <f t="shared" si="104"/>
        <v>0</v>
      </c>
      <c r="R3372" s="25" t="e">
        <f>VLOOKUP(O3372,'Currency Balance'!$O$3:$Q$32,3,0)</f>
        <v>#N/A</v>
      </c>
      <c r="S3372" t="e">
        <f t="shared" si="105"/>
        <v>#N/A</v>
      </c>
    </row>
    <row r="3373" spans="1:19">
      <c r="A3373">
        <f>'Previous Trades Import_OMS Quer'!A3373</f>
        <v>0</v>
      </c>
      <c r="B3373">
        <f>'Previous Trades Import_OMS Quer'!B3373</f>
        <v>0</v>
      </c>
      <c r="C3373" s="22">
        <f>'Previous Trades Import_OMS Quer'!C3373</f>
        <v>0</v>
      </c>
      <c r="D3373">
        <f>'Previous Trades Import_OMS Quer'!D3373</f>
        <v>0</v>
      </c>
      <c r="E3373" s="22">
        <f>'Previous Trades Import_OMS Quer'!E3373</f>
        <v>0</v>
      </c>
      <c r="F3373">
        <f>'Previous Trades Import_OMS Quer'!F3373</f>
        <v>0</v>
      </c>
      <c r="G3373">
        <f>'Previous Trades Import_OMS Quer'!G3373</f>
        <v>0</v>
      </c>
      <c r="H3373">
        <f>'Previous Trades Import_OMS Quer'!H3373</f>
        <v>0</v>
      </c>
      <c r="I3373">
        <f>'Previous Trades Import_OMS Quer'!I3373</f>
        <v>0</v>
      </c>
      <c r="J3373">
        <f>'Previous Trades Import_OMS Quer'!J3373</f>
        <v>0</v>
      </c>
      <c r="K3373">
        <f>'Previous Trades Import_OMS Quer'!K3373</f>
        <v>0</v>
      </c>
      <c r="L3373">
        <f>'Previous Trades Import_OMS Quer'!L3373</f>
        <v>0</v>
      </c>
      <c r="M3373">
        <f>'Previous Trades Import_OMS Quer'!M3373</f>
        <v>0</v>
      </c>
      <c r="N3373">
        <f>'Previous Trades Import_OMS Quer'!N3373</f>
        <v>0</v>
      </c>
      <c r="O3373" t="str">
        <f>CLEAN('Previous Trades Import_OMS Quer'!O3373)</f>
        <v/>
      </c>
      <c r="Q3373" s="25">
        <f t="shared" si="104"/>
        <v>0</v>
      </c>
      <c r="R3373" s="25" t="e">
        <f>VLOOKUP(O3373,'Currency Balance'!$O$3:$Q$32,3,0)</f>
        <v>#N/A</v>
      </c>
      <c r="S3373" t="e">
        <f t="shared" si="105"/>
        <v>#N/A</v>
      </c>
    </row>
    <row r="3374" spans="1:19">
      <c r="A3374">
        <f>'Previous Trades Import_OMS Quer'!A3374</f>
        <v>0</v>
      </c>
      <c r="B3374">
        <f>'Previous Trades Import_OMS Quer'!B3374</f>
        <v>0</v>
      </c>
      <c r="C3374" s="22">
        <f>'Previous Trades Import_OMS Quer'!C3374</f>
        <v>0</v>
      </c>
      <c r="D3374">
        <f>'Previous Trades Import_OMS Quer'!D3374</f>
        <v>0</v>
      </c>
      <c r="E3374" s="22">
        <f>'Previous Trades Import_OMS Quer'!E3374</f>
        <v>0</v>
      </c>
      <c r="F3374">
        <f>'Previous Trades Import_OMS Quer'!F3374</f>
        <v>0</v>
      </c>
      <c r="G3374">
        <f>'Previous Trades Import_OMS Quer'!G3374</f>
        <v>0</v>
      </c>
      <c r="H3374">
        <f>'Previous Trades Import_OMS Quer'!H3374</f>
        <v>0</v>
      </c>
      <c r="I3374">
        <f>'Previous Trades Import_OMS Quer'!I3374</f>
        <v>0</v>
      </c>
      <c r="J3374">
        <f>'Previous Trades Import_OMS Quer'!J3374</f>
        <v>0</v>
      </c>
      <c r="K3374">
        <f>'Previous Trades Import_OMS Quer'!K3374</f>
        <v>0</v>
      </c>
      <c r="L3374">
        <f>'Previous Trades Import_OMS Quer'!L3374</f>
        <v>0</v>
      </c>
      <c r="M3374">
        <f>'Previous Trades Import_OMS Quer'!M3374</f>
        <v>0</v>
      </c>
      <c r="N3374">
        <f>'Previous Trades Import_OMS Quer'!N3374</f>
        <v>0</v>
      </c>
      <c r="O3374" t="str">
        <f>CLEAN('Previous Trades Import_OMS Quer'!O3374)</f>
        <v/>
      </c>
      <c r="Q3374" s="25">
        <f t="shared" si="104"/>
        <v>0</v>
      </c>
      <c r="R3374" s="25" t="e">
        <f>VLOOKUP(O3374,'Currency Balance'!$O$3:$Q$32,3,0)</f>
        <v>#N/A</v>
      </c>
      <c r="S3374" t="e">
        <f t="shared" si="105"/>
        <v>#N/A</v>
      </c>
    </row>
    <row r="3375" spans="1:19">
      <c r="A3375">
        <f>'Previous Trades Import_OMS Quer'!A3375</f>
        <v>0</v>
      </c>
      <c r="B3375">
        <f>'Previous Trades Import_OMS Quer'!B3375</f>
        <v>0</v>
      </c>
      <c r="C3375" s="22">
        <f>'Previous Trades Import_OMS Quer'!C3375</f>
        <v>0</v>
      </c>
      <c r="D3375">
        <f>'Previous Trades Import_OMS Quer'!D3375</f>
        <v>0</v>
      </c>
      <c r="E3375" s="22">
        <f>'Previous Trades Import_OMS Quer'!E3375</f>
        <v>0</v>
      </c>
      <c r="F3375">
        <f>'Previous Trades Import_OMS Quer'!F3375</f>
        <v>0</v>
      </c>
      <c r="G3375">
        <f>'Previous Trades Import_OMS Quer'!G3375</f>
        <v>0</v>
      </c>
      <c r="H3375">
        <f>'Previous Trades Import_OMS Quer'!H3375</f>
        <v>0</v>
      </c>
      <c r="I3375">
        <f>'Previous Trades Import_OMS Quer'!I3375</f>
        <v>0</v>
      </c>
      <c r="J3375">
        <f>'Previous Trades Import_OMS Quer'!J3375</f>
        <v>0</v>
      </c>
      <c r="K3375">
        <f>'Previous Trades Import_OMS Quer'!K3375</f>
        <v>0</v>
      </c>
      <c r="L3375">
        <f>'Previous Trades Import_OMS Quer'!L3375</f>
        <v>0</v>
      </c>
      <c r="M3375">
        <f>'Previous Trades Import_OMS Quer'!M3375</f>
        <v>0</v>
      </c>
      <c r="N3375">
        <f>'Previous Trades Import_OMS Quer'!N3375</f>
        <v>0</v>
      </c>
      <c r="O3375" t="str">
        <f>CLEAN('Previous Trades Import_OMS Quer'!O3375)</f>
        <v/>
      </c>
      <c r="Q3375" s="25">
        <f t="shared" si="104"/>
        <v>0</v>
      </c>
      <c r="R3375" s="25" t="e">
        <f>VLOOKUP(O3375,'Currency Balance'!$O$3:$Q$32,3,0)</f>
        <v>#N/A</v>
      </c>
      <c r="S3375" t="e">
        <f t="shared" si="105"/>
        <v>#N/A</v>
      </c>
    </row>
    <row r="3376" spans="1:19">
      <c r="A3376">
        <f>'Previous Trades Import_OMS Quer'!A3376</f>
        <v>0</v>
      </c>
      <c r="B3376">
        <f>'Previous Trades Import_OMS Quer'!B3376</f>
        <v>0</v>
      </c>
      <c r="C3376" s="22">
        <f>'Previous Trades Import_OMS Quer'!C3376</f>
        <v>0</v>
      </c>
      <c r="D3376">
        <f>'Previous Trades Import_OMS Quer'!D3376</f>
        <v>0</v>
      </c>
      <c r="E3376" s="22">
        <f>'Previous Trades Import_OMS Quer'!E3376</f>
        <v>0</v>
      </c>
      <c r="F3376">
        <f>'Previous Trades Import_OMS Quer'!F3376</f>
        <v>0</v>
      </c>
      <c r="G3376">
        <f>'Previous Trades Import_OMS Quer'!G3376</f>
        <v>0</v>
      </c>
      <c r="H3376">
        <f>'Previous Trades Import_OMS Quer'!H3376</f>
        <v>0</v>
      </c>
      <c r="I3376">
        <f>'Previous Trades Import_OMS Quer'!I3376</f>
        <v>0</v>
      </c>
      <c r="J3376">
        <f>'Previous Trades Import_OMS Quer'!J3376</f>
        <v>0</v>
      </c>
      <c r="K3376">
        <f>'Previous Trades Import_OMS Quer'!K3376</f>
        <v>0</v>
      </c>
      <c r="L3376">
        <f>'Previous Trades Import_OMS Quer'!L3376</f>
        <v>0</v>
      </c>
      <c r="M3376">
        <f>'Previous Trades Import_OMS Quer'!M3376</f>
        <v>0</v>
      </c>
      <c r="N3376">
        <f>'Previous Trades Import_OMS Quer'!N3376</f>
        <v>0</v>
      </c>
      <c r="O3376" t="str">
        <f>CLEAN('Previous Trades Import_OMS Quer'!O3376)</f>
        <v/>
      </c>
      <c r="Q3376" s="25">
        <f t="shared" si="104"/>
        <v>0</v>
      </c>
      <c r="R3376" s="25" t="e">
        <f>VLOOKUP(O3376,'Currency Balance'!$O$3:$Q$32,3,0)</f>
        <v>#N/A</v>
      </c>
      <c r="S3376" t="e">
        <f t="shared" si="105"/>
        <v>#N/A</v>
      </c>
    </row>
    <row r="3377" spans="1:19">
      <c r="A3377">
        <f>'Previous Trades Import_OMS Quer'!A3377</f>
        <v>0</v>
      </c>
      <c r="B3377">
        <f>'Previous Trades Import_OMS Quer'!B3377</f>
        <v>0</v>
      </c>
      <c r="C3377" s="22">
        <f>'Previous Trades Import_OMS Quer'!C3377</f>
        <v>0</v>
      </c>
      <c r="D3377">
        <f>'Previous Trades Import_OMS Quer'!D3377</f>
        <v>0</v>
      </c>
      <c r="E3377" s="22">
        <f>'Previous Trades Import_OMS Quer'!E3377</f>
        <v>0</v>
      </c>
      <c r="F3377">
        <f>'Previous Trades Import_OMS Quer'!F3377</f>
        <v>0</v>
      </c>
      <c r="G3377">
        <f>'Previous Trades Import_OMS Quer'!G3377</f>
        <v>0</v>
      </c>
      <c r="H3377">
        <f>'Previous Trades Import_OMS Quer'!H3377</f>
        <v>0</v>
      </c>
      <c r="I3377">
        <f>'Previous Trades Import_OMS Quer'!I3377</f>
        <v>0</v>
      </c>
      <c r="J3377">
        <f>'Previous Trades Import_OMS Quer'!J3377</f>
        <v>0</v>
      </c>
      <c r="K3377">
        <f>'Previous Trades Import_OMS Quer'!K3377</f>
        <v>0</v>
      </c>
      <c r="L3377">
        <f>'Previous Trades Import_OMS Quer'!L3377</f>
        <v>0</v>
      </c>
      <c r="M3377">
        <f>'Previous Trades Import_OMS Quer'!M3377</f>
        <v>0</v>
      </c>
      <c r="N3377">
        <f>'Previous Trades Import_OMS Quer'!N3377</f>
        <v>0</v>
      </c>
      <c r="O3377" t="str">
        <f>CLEAN('Previous Trades Import_OMS Quer'!O3377)</f>
        <v/>
      </c>
      <c r="Q3377" s="25">
        <f t="shared" si="104"/>
        <v>0</v>
      </c>
      <c r="R3377" s="25" t="e">
        <f>VLOOKUP(O3377,'Currency Balance'!$O$3:$Q$32,3,0)</f>
        <v>#N/A</v>
      </c>
      <c r="S3377" t="e">
        <f t="shared" si="105"/>
        <v>#N/A</v>
      </c>
    </row>
    <row r="3378" spans="1:19">
      <c r="A3378">
        <f>'Previous Trades Import_OMS Quer'!A3378</f>
        <v>0</v>
      </c>
      <c r="B3378">
        <f>'Previous Trades Import_OMS Quer'!B3378</f>
        <v>0</v>
      </c>
      <c r="C3378" s="22">
        <f>'Previous Trades Import_OMS Quer'!C3378</f>
        <v>0</v>
      </c>
      <c r="D3378">
        <f>'Previous Trades Import_OMS Quer'!D3378</f>
        <v>0</v>
      </c>
      <c r="E3378" s="22">
        <f>'Previous Trades Import_OMS Quer'!E3378</f>
        <v>0</v>
      </c>
      <c r="F3378">
        <f>'Previous Trades Import_OMS Quer'!F3378</f>
        <v>0</v>
      </c>
      <c r="G3378">
        <f>'Previous Trades Import_OMS Quer'!G3378</f>
        <v>0</v>
      </c>
      <c r="H3378">
        <f>'Previous Trades Import_OMS Quer'!H3378</f>
        <v>0</v>
      </c>
      <c r="I3378">
        <f>'Previous Trades Import_OMS Quer'!I3378</f>
        <v>0</v>
      </c>
      <c r="J3378">
        <f>'Previous Trades Import_OMS Quer'!J3378</f>
        <v>0</v>
      </c>
      <c r="K3378">
        <f>'Previous Trades Import_OMS Quer'!K3378</f>
        <v>0</v>
      </c>
      <c r="L3378">
        <f>'Previous Trades Import_OMS Quer'!L3378</f>
        <v>0</v>
      </c>
      <c r="M3378">
        <f>'Previous Trades Import_OMS Quer'!M3378</f>
        <v>0</v>
      </c>
      <c r="N3378">
        <f>'Previous Trades Import_OMS Quer'!N3378</f>
        <v>0</v>
      </c>
      <c r="O3378" t="str">
        <f>CLEAN('Previous Trades Import_OMS Quer'!O3378)</f>
        <v/>
      </c>
      <c r="Q3378" s="25">
        <f t="shared" si="104"/>
        <v>0</v>
      </c>
      <c r="R3378" s="25" t="e">
        <f>VLOOKUP(O3378,'Currency Balance'!$O$3:$Q$32,3,0)</f>
        <v>#N/A</v>
      </c>
      <c r="S3378" t="e">
        <f t="shared" si="105"/>
        <v>#N/A</v>
      </c>
    </row>
    <row r="3379" spans="1:19">
      <c r="A3379">
        <f>'Previous Trades Import_OMS Quer'!A3379</f>
        <v>0</v>
      </c>
      <c r="B3379">
        <f>'Previous Trades Import_OMS Quer'!B3379</f>
        <v>0</v>
      </c>
      <c r="C3379" s="22">
        <f>'Previous Trades Import_OMS Quer'!C3379</f>
        <v>0</v>
      </c>
      <c r="D3379">
        <f>'Previous Trades Import_OMS Quer'!D3379</f>
        <v>0</v>
      </c>
      <c r="E3379" s="22">
        <f>'Previous Trades Import_OMS Quer'!E3379</f>
        <v>0</v>
      </c>
      <c r="F3379">
        <f>'Previous Trades Import_OMS Quer'!F3379</f>
        <v>0</v>
      </c>
      <c r="G3379">
        <f>'Previous Trades Import_OMS Quer'!G3379</f>
        <v>0</v>
      </c>
      <c r="H3379">
        <f>'Previous Trades Import_OMS Quer'!H3379</f>
        <v>0</v>
      </c>
      <c r="I3379">
        <f>'Previous Trades Import_OMS Quer'!I3379</f>
        <v>0</v>
      </c>
      <c r="J3379">
        <f>'Previous Trades Import_OMS Quer'!J3379</f>
        <v>0</v>
      </c>
      <c r="K3379">
        <f>'Previous Trades Import_OMS Quer'!K3379</f>
        <v>0</v>
      </c>
      <c r="L3379">
        <f>'Previous Trades Import_OMS Quer'!L3379</f>
        <v>0</v>
      </c>
      <c r="M3379">
        <f>'Previous Trades Import_OMS Quer'!M3379</f>
        <v>0</v>
      </c>
      <c r="N3379">
        <f>'Previous Trades Import_OMS Quer'!N3379</f>
        <v>0</v>
      </c>
      <c r="O3379" t="str">
        <f>CLEAN('Previous Trades Import_OMS Quer'!O3379)</f>
        <v/>
      </c>
      <c r="Q3379" s="25">
        <f t="shared" si="104"/>
        <v>0</v>
      </c>
      <c r="R3379" s="25" t="e">
        <f>VLOOKUP(O3379,'Currency Balance'!$O$3:$Q$32,3,0)</f>
        <v>#N/A</v>
      </c>
      <c r="S3379" t="e">
        <f t="shared" si="105"/>
        <v>#N/A</v>
      </c>
    </row>
    <row r="3380" spans="1:19">
      <c r="A3380">
        <f>'Previous Trades Import_OMS Quer'!A3380</f>
        <v>0</v>
      </c>
      <c r="B3380">
        <f>'Previous Trades Import_OMS Quer'!B3380</f>
        <v>0</v>
      </c>
      <c r="C3380" s="22">
        <f>'Previous Trades Import_OMS Quer'!C3380</f>
        <v>0</v>
      </c>
      <c r="D3380">
        <f>'Previous Trades Import_OMS Quer'!D3380</f>
        <v>0</v>
      </c>
      <c r="E3380" s="22">
        <f>'Previous Trades Import_OMS Quer'!E3380</f>
        <v>0</v>
      </c>
      <c r="F3380">
        <f>'Previous Trades Import_OMS Quer'!F3380</f>
        <v>0</v>
      </c>
      <c r="G3380">
        <f>'Previous Trades Import_OMS Quer'!G3380</f>
        <v>0</v>
      </c>
      <c r="H3380">
        <f>'Previous Trades Import_OMS Quer'!H3380</f>
        <v>0</v>
      </c>
      <c r="I3380">
        <f>'Previous Trades Import_OMS Quer'!I3380</f>
        <v>0</v>
      </c>
      <c r="J3380">
        <f>'Previous Trades Import_OMS Quer'!J3380</f>
        <v>0</v>
      </c>
      <c r="K3380">
        <f>'Previous Trades Import_OMS Quer'!K3380</f>
        <v>0</v>
      </c>
      <c r="L3380">
        <f>'Previous Trades Import_OMS Quer'!L3380</f>
        <v>0</v>
      </c>
      <c r="M3380">
        <f>'Previous Trades Import_OMS Quer'!M3380</f>
        <v>0</v>
      </c>
      <c r="N3380">
        <f>'Previous Trades Import_OMS Quer'!N3380</f>
        <v>0</v>
      </c>
      <c r="O3380" t="str">
        <f>CLEAN('Previous Trades Import_OMS Quer'!O3380)</f>
        <v/>
      </c>
      <c r="Q3380" s="25">
        <f t="shared" si="104"/>
        <v>0</v>
      </c>
      <c r="R3380" s="25" t="e">
        <f>VLOOKUP(O3380,'Currency Balance'!$O$3:$Q$32,3,0)</f>
        <v>#N/A</v>
      </c>
      <c r="S3380" t="e">
        <f t="shared" si="105"/>
        <v>#N/A</v>
      </c>
    </row>
    <row r="3381" spans="1:19">
      <c r="A3381">
        <f>'Previous Trades Import_OMS Quer'!A3381</f>
        <v>0</v>
      </c>
      <c r="B3381">
        <f>'Previous Trades Import_OMS Quer'!B3381</f>
        <v>0</v>
      </c>
      <c r="C3381" s="22">
        <f>'Previous Trades Import_OMS Quer'!C3381</f>
        <v>0</v>
      </c>
      <c r="D3381">
        <f>'Previous Trades Import_OMS Quer'!D3381</f>
        <v>0</v>
      </c>
      <c r="E3381" s="22">
        <f>'Previous Trades Import_OMS Quer'!E3381</f>
        <v>0</v>
      </c>
      <c r="F3381">
        <f>'Previous Trades Import_OMS Quer'!F3381</f>
        <v>0</v>
      </c>
      <c r="G3381">
        <f>'Previous Trades Import_OMS Quer'!G3381</f>
        <v>0</v>
      </c>
      <c r="H3381">
        <f>'Previous Trades Import_OMS Quer'!H3381</f>
        <v>0</v>
      </c>
      <c r="I3381">
        <f>'Previous Trades Import_OMS Quer'!I3381</f>
        <v>0</v>
      </c>
      <c r="J3381">
        <f>'Previous Trades Import_OMS Quer'!J3381</f>
        <v>0</v>
      </c>
      <c r="K3381">
        <f>'Previous Trades Import_OMS Quer'!K3381</f>
        <v>0</v>
      </c>
      <c r="L3381">
        <f>'Previous Trades Import_OMS Quer'!L3381</f>
        <v>0</v>
      </c>
      <c r="M3381">
        <f>'Previous Trades Import_OMS Quer'!M3381</f>
        <v>0</v>
      </c>
      <c r="N3381">
        <f>'Previous Trades Import_OMS Quer'!N3381</f>
        <v>0</v>
      </c>
      <c r="O3381" t="str">
        <f>CLEAN('Previous Trades Import_OMS Quer'!O3381)</f>
        <v/>
      </c>
      <c r="Q3381" s="25">
        <f t="shared" si="104"/>
        <v>0</v>
      </c>
      <c r="R3381" s="25" t="e">
        <f>VLOOKUP(O3381,'Currency Balance'!$O$3:$Q$32,3,0)</f>
        <v>#N/A</v>
      </c>
      <c r="S3381" t="e">
        <f t="shared" si="105"/>
        <v>#N/A</v>
      </c>
    </row>
    <row r="3382" spans="1:19">
      <c r="A3382">
        <f>'Previous Trades Import_OMS Quer'!A3382</f>
        <v>0</v>
      </c>
      <c r="B3382">
        <f>'Previous Trades Import_OMS Quer'!B3382</f>
        <v>0</v>
      </c>
      <c r="C3382" s="22">
        <f>'Previous Trades Import_OMS Quer'!C3382</f>
        <v>0</v>
      </c>
      <c r="D3382">
        <f>'Previous Trades Import_OMS Quer'!D3382</f>
        <v>0</v>
      </c>
      <c r="E3382" s="22">
        <f>'Previous Trades Import_OMS Quer'!E3382</f>
        <v>0</v>
      </c>
      <c r="F3382">
        <f>'Previous Trades Import_OMS Quer'!F3382</f>
        <v>0</v>
      </c>
      <c r="G3382">
        <f>'Previous Trades Import_OMS Quer'!G3382</f>
        <v>0</v>
      </c>
      <c r="H3382">
        <f>'Previous Trades Import_OMS Quer'!H3382</f>
        <v>0</v>
      </c>
      <c r="I3382">
        <f>'Previous Trades Import_OMS Quer'!I3382</f>
        <v>0</v>
      </c>
      <c r="J3382">
        <f>'Previous Trades Import_OMS Quer'!J3382</f>
        <v>0</v>
      </c>
      <c r="K3382">
        <f>'Previous Trades Import_OMS Quer'!K3382</f>
        <v>0</v>
      </c>
      <c r="L3382">
        <f>'Previous Trades Import_OMS Quer'!L3382</f>
        <v>0</v>
      </c>
      <c r="M3382">
        <f>'Previous Trades Import_OMS Quer'!M3382</f>
        <v>0</v>
      </c>
      <c r="N3382">
        <f>'Previous Trades Import_OMS Quer'!N3382</f>
        <v>0</v>
      </c>
      <c r="O3382" t="str">
        <f>CLEAN('Previous Trades Import_OMS Quer'!O3382)</f>
        <v/>
      </c>
      <c r="Q3382" s="25">
        <f t="shared" si="104"/>
        <v>0</v>
      </c>
      <c r="R3382" s="25" t="e">
        <f>VLOOKUP(O3382,'Currency Balance'!$O$3:$Q$32,3,0)</f>
        <v>#N/A</v>
      </c>
      <c r="S3382" t="e">
        <f t="shared" si="105"/>
        <v>#N/A</v>
      </c>
    </row>
    <row r="3383" spans="1:19">
      <c r="A3383">
        <f>'Previous Trades Import_OMS Quer'!A3383</f>
        <v>0</v>
      </c>
      <c r="B3383">
        <f>'Previous Trades Import_OMS Quer'!B3383</f>
        <v>0</v>
      </c>
      <c r="C3383" s="22">
        <f>'Previous Trades Import_OMS Quer'!C3383</f>
        <v>0</v>
      </c>
      <c r="D3383">
        <f>'Previous Trades Import_OMS Quer'!D3383</f>
        <v>0</v>
      </c>
      <c r="E3383" s="22">
        <f>'Previous Trades Import_OMS Quer'!E3383</f>
        <v>0</v>
      </c>
      <c r="F3383">
        <f>'Previous Trades Import_OMS Quer'!F3383</f>
        <v>0</v>
      </c>
      <c r="G3383">
        <f>'Previous Trades Import_OMS Quer'!G3383</f>
        <v>0</v>
      </c>
      <c r="H3383">
        <f>'Previous Trades Import_OMS Quer'!H3383</f>
        <v>0</v>
      </c>
      <c r="I3383">
        <f>'Previous Trades Import_OMS Quer'!I3383</f>
        <v>0</v>
      </c>
      <c r="J3383">
        <f>'Previous Trades Import_OMS Quer'!J3383</f>
        <v>0</v>
      </c>
      <c r="K3383">
        <f>'Previous Trades Import_OMS Quer'!K3383</f>
        <v>0</v>
      </c>
      <c r="L3383">
        <f>'Previous Trades Import_OMS Quer'!L3383</f>
        <v>0</v>
      </c>
      <c r="M3383">
        <f>'Previous Trades Import_OMS Quer'!M3383</f>
        <v>0</v>
      </c>
      <c r="N3383">
        <f>'Previous Trades Import_OMS Quer'!N3383</f>
        <v>0</v>
      </c>
      <c r="O3383" t="str">
        <f>CLEAN('Previous Trades Import_OMS Quer'!O3383)</f>
        <v/>
      </c>
      <c r="Q3383" s="25">
        <f t="shared" si="104"/>
        <v>0</v>
      </c>
      <c r="R3383" s="25" t="e">
        <f>VLOOKUP(O3383,'Currency Balance'!$O$3:$Q$32,3,0)</f>
        <v>#N/A</v>
      </c>
      <c r="S3383" t="e">
        <f t="shared" si="105"/>
        <v>#N/A</v>
      </c>
    </row>
    <row r="3384" spans="1:19">
      <c r="A3384">
        <f>'Previous Trades Import_OMS Quer'!A3384</f>
        <v>0</v>
      </c>
      <c r="B3384">
        <f>'Previous Trades Import_OMS Quer'!B3384</f>
        <v>0</v>
      </c>
      <c r="C3384" s="22">
        <f>'Previous Trades Import_OMS Quer'!C3384</f>
        <v>0</v>
      </c>
      <c r="D3384">
        <f>'Previous Trades Import_OMS Quer'!D3384</f>
        <v>0</v>
      </c>
      <c r="E3384" s="22">
        <f>'Previous Trades Import_OMS Quer'!E3384</f>
        <v>0</v>
      </c>
      <c r="F3384">
        <f>'Previous Trades Import_OMS Quer'!F3384</f>
        <v>0</v>
      </c>
      <c r="G3384">
        <f>'Previous Trades Import_OMS Quer'!G3384</f>
        <v>0</v>
      </c>
      <c r="H3384">
        <f>'Previous Trades Import_OMS Quer'!H3384</f>
        <v>0</v>
      </c>
      <c r="I3384">
        <f>'Previous Trades Import_OMS Quer'!I3384</f>
        <v>0</v>
      </c>
      <c r="J3384">
        <f>'Previous Trades Import_OMS Quer'!J3384</f>
        <v>0</v>
      </c>
      <c r="K3384">
        <f>'Previous Trades Import_OMS Quer'!K3384</f>
        <v>0</v>
      </c>
      <c r="L3384">
        <f>'Previous Trades Import_OMS Quer'!L3384</f>
        <v>0</v>
      </c>
      <c r="M3384">
        <f>'Previous Trades Import_OMS Quer'!M3384</f>
        <v>0</v>
      </c>
      <c r="N3384">
        <f>'Previous Trades Import_OMS Quer'!N3384</f>
        <v>0</v>
      </c>
      <c r="O3384" t="str">
        <f>CLEAN('Previous Trades Import_OMS Quer'!O3384)</f>
        <v/>
      </c>
      <c r="Q3384" s="25">
        <f t="shared" si="104"/>
        <v>0</v>
      </c>
      <c r="R3384" s="25" t="e">
        <f>VLOOKUP(O3384,'Currency Balance'!$O$3:$Q$32,3,0)</f>
        <v>#N/A</v>
      </c>
      <c r="S3384" t="e">
        <f t="shared" si="105"/>
        <v>#N/A</v>
      </c>
    </row>
    <row r="3385" spans="1:19">
      <c r="A3385">
        <f>'Previous Trades Import_OMS Quer'!A3385</f>
        <v>0</v>
      </c>
      <c r="B3385">
        <f>'Previous Trades Import_OMS Quer'!B3385</f>
        <v>0</v>
      </c>
      <c r="C3385" s="22">
        <f>'Previous Trades Import_OMS Quer'!C3385</f>
        <v>0</v>
      </c>
      <c r="D3385">
        <f>'Previous Trades Import_OMS Quer'!D3385</f>
        <v>0</v>
      </c>
      <c r="E3385" s="22">
        <f>'Previous Trades Import_OMS Quer'!E3385</f>
        <v>0</v>
      </c>
      <c r="F3385">
        <f>'Previous Trades Import_OMS Quer'!F3385</f>
        <v>0</v>
      </c>
      <c r="G3385">
        <f>'Previous Trades Import_OMS Quer'!G3385</f>
        <v>0</v>
      </c>
      <c r="H3385">
        <f>'Previous Trades Import_OMS Quer'!H3385</f>
        <v>0</v>
      </c>
      <c r="I3385">
        <f>'Previous Trades Import_OMS Quer'!I3385</f>
        <v>0</v>
      </c>
      <c r="J3385">
        <f>'Previous Trades Import_OMS Quer'!J3385</f>
        <v>0</v>
      </c>
      <c r="K3385">
        <f>'Previous Trades Import_OMS Quer'!K3385</f>
        <v>0</v>
      </c>
      <c r="L3385">
        <f>'Previous Trades Import_OMS Quer'!L3385</f>
        <v>0</v>
      </c>
      <c r="M3385">
        <f>'Previous Trades Import_OMS Quer'!M3385</f>
        <v>0</v>
      </c>
      <c r="N3385">
        <f>'Previous Trades Import_OMS Quer'!N3385</f>
        <v>0</v>
      </c>
      <c r="O3385" t="str">
        <f>CLEAN('Previous Trades Import_OMS Quer'!O3385)</f>
        <v/>
      </c>
      <c r="Q3385" s="25">
        <f t="shared" si="104"/>
        <v>0</v>
      </c>
      <c r="R3385" s="25" t="e">
        <f>VLOOKUP(O3385,'Currency Balance'!$O$3:$Q$32,3,0)</f>
        <v>#N/A</v>
      </c>
      <c r="S3385" t="e">
        <f t="shared" si="105"/>
        <v>#N/A</v>
      </c>
    </row>
    <row r="3386" spans="1:19">
      <c r="A3386">
        <f>'Previous Trades Import_OMS Quer'!A3386</f>
        <v>0</v>
      </c>
      <c r="B3386">
        <f>'Previous Trades Import_OMS Quer'!B3386</f>
        <v>0</v>
      </c>
      <c r="C3386" s="22">
        <f>'Previous Trades Import_OMS Quer'!C3386</f>
        <v>0</v>
      </c>
      <c r="D3386">
        <f>'Previous Trades Import_OMS Quer'!D3386</f>
        <v>0</v>
      </c>
      <c r="E3386" s="22">
        <f>'Previous Trades Import_OMS Quer'!E3386</f>
        <v>0</v>
      </c>
      <c r="F3386">
        <f>'Previous Trades Import_OMS Quer'!F3386</f>
        <v>0</v>
      </c>
      <c r="G3386">
        <f>'Previous Trades Import_OMS Quer'!G3386</f>
        <v>0</v>
      </c>
      <c r="H3386">
        <f>'Previous Trades Import_OMS Quer'!H3386</f>
        <v>0</v>
      </c>
      <c r="I3386">
        <f>'Previous Trades Import_OMS Quer'!I3386</f>
        <v>0</v>
      </c>
      <c r="J3386">
        <f>'Previous Trades Import_OMS Quer'!J3386</f>
        <v>0</v>
      </c>
      <c r="K3386">
        <f>'Previous Trades Import_OMS Quer'!K3386</f>
        <v>0</v>
      </c>
      <c r="L3386">
        <f>'Previous Trades Import_OMS Quer'!L3386</f>
        <v>0</v>
      </c>
      <c r="M3386">
        <f>'Previous Trades Import_OMS Quer'!M3386</f>
        <v>0</v>
      </c>
      <c r="N3386">
        <f>'Previous Trades Import_OMS Quer'!N3386</f>
        <v>0</v>
      </c>
      <c r="O3386" t="str">
        <f>CLEAN('Previous Trades Import_OMS Quer'!O3386)</f>
        <v/>
      </c>
      <c r="Q3386" s="25">
        <f t="shared" si="104"/>
        <v>0</v>
      </c>
      <c r="R3386" s="25" t="e">
        <f>VLOOKUP(O3386,'Currency Balance'!$O$3:$Q$32,3,0)</f>
        <v>#N/A</v>
      </c>
      <c r="S3386" t="e">
        <f t="shared" si="105"/>
        <v>#N/A</v>
      </c>
    </row>
    <row r="3387" spans="1:19">
      <c r="A3387">
        <f>'Previous Trades Import_OMS Quer'!A3387</f>
        <v>0</v>
      </c>
      <c r="B3387">
        <f>'Previous Trades Import_OMS Quer'!B3387</f>
        <v>0</v>
      </c>
      <c r="C3387" s="22">
        <f>'Previous Trades Import_OMS Quer'!C3387</f>
        <v>0</v>
      </c>
      <c r="D3387">
        <f>'Previous Trades Import_OMS Quer'!D3387</f>
        <v>0</v>
      </c>
      <c r="E3387" s="22">
        <f>'Previous Trades Import_OMS Quer'!E3387</f>
        <v>0</v>
      </c>
      <c r="F3387">
        <f>'Previous Trades Import_OMS Quer'!F3387</f>
        <v>0</v>
      </c>
      <c r="G3387">
        <f>'Previous Trades Import_OMS Quer'!G3387</f>
        <v>0</v>
      </c>
      <c r="H3387">
        <f>'Previous Trades Import_OMS Quer'!H3387</f>
        <v>0</v>
      </c>
      <c r="I3387">
        <f>'Previous Trades Import_OMS Quer'!I3387</f>
        <v>0</v>
      </c>
      <c r="J3387">
        <f>'Previous Trades Import_OMS Quer'!J3387</f>
        <v>0</v>
      </c>
      <c r="K3387">
        <f>'Previous Trades Import_OMS Quer'!K3387</f>
        <v>0</v>
      </c>
      <c r="L3387">
        <f>'Previous Trades Import_OMS Quer'!L3387</f>
        <v>0</v>
      </c>
      <c r="M3387">
        <f>'Previous Trades Import_OMS Quer'!M3387</f>
        <v>0</v>
      </c>
      <c r="N3387">
        <f>'Previous Trades Import_OMS Quer'!N3387</f>
        <v>0</v>
      </c>
      <c r="O3387" t="str">
        <f>CLEAN('Previous Trades Import_OMS Quer'!O3387)</f>
        <v/>
      </c>
      <c r="Q3387" s="25">
        <f t="shared" si="104"/>
        <v>0</v>
      </c>
      <c r="R3387" s="25" t="e">
        <f>VLOOKUP(O3387,'Currency Balance'!$O$3:$Q$32,3,0)</f>
        <v>#N/A</v>
      </c>
      <c r="S3387" t="e">
        <f t="shared" si="105"/>
        <v>#N/A</v>
      </c>
    </row>
    <row r="3388" spans="1:19">
      <c r="A3388">
        <f>'Previous Trades Import_OMS Quer'!A3388</f>
        <v>0</v>
      </c>
      <c r="B3388">
        <f>'Previous Trades Import_OMS Quer'!B3388</f>
        <v>0</v>
      </c>
      <c r="C3388" s="22">
        <f>'Previous Trades Import_OMS Quer'!C3388</f>
        <v>0</v>
      </c>
      <c r="D3388">
        <f>'Previous Trades Import_OMS Quer'!D3388</f>
        <v>0</v>
      </c>
      <c r="E3388" s="22">
        <f>'Previous Trades Import_OMS Quer'!E3388</f>
        <v>0</v>
      </c>
      <c r="F3388">
        <f>'Previous Trades Import_OMS Quer'!F3388</f>
        <v>0</v>
      </c>
      <c r="G3388">
        <f>'Previous Trades Import_OMS Quer'!G3388</f>
        <v>0</v>
      </c>
      <c r="H3388">
        <f>'Previous Trades Import_OMS Quer'!H3388</f>
        <v>0</v>
      </c>
      <c r="I3388">
        <f>'Previous Trades Import_OMS Quer'!I3388</f>
        <v>0</v>
      </c>
      <c r="J3388">
        <f>'Previous Trades Import_OMS Quer'!J3388</f>
        <v>0</v>
      </c>
      <c r="K3388">
        <f>'Previous Trades Import_OMS Quer'!K3388</f>
        <v>0</v>
      </c>
      <c r="L3388">
        <f>'Previous Trades Import_OMS Quer'!L3388</f>
        <v>0</v>
      </c>
      <c r="M3388">
        <f>'Previous Trades Import_OMS Quer'!M3388</f>
        <v>0</v>
      </c>
      <c r="N3388">
        <f>'Previous Trades Import_OMS Quer'!N3388</f>
        <v>0</v>
      </c>
      <c r="O3388" t="str">
        <f>CLEAN('Previous Trades Import_OMS Quer'!O3388)</f>
        <v/>
      </c>
      <c r="Q3388" s="25">
        <f t="shared" si="104"/>
        <v>0</v>
      </c>
      <c r="R3388" s="25" t="e">
        <f>VLOOKUP(O3388,'Currency Balance'!$O$3:$Q$32,3,0)</f>
        <v>#N/A</v>
      </c>
      <c r="S3388" t="e">
        <f t="shared" si="105"/>
        <v>#N/A</v>
      </c>
    </row>
    <row r="3389" spans="1:19">
      <c r="A3389">
        <f>'Previous Trades Import_OMS Quer'!A3389</f>
        <v>0</v>
      </c>
      <c r="B3389">
        <f>'Previous Trades Import_OMS Quer'!B3389</f>
        <v>0</v>
      </c>
      <c r="C3389" s="22">
        <f>'Previous Trades Import_OMS Quer'!C3389</f>
        <v>0</v>
      </c>
      <c r="D3389">
        <f>'Previous Trades Import_OMS Quer'!D3389</f>
        <v>0</v>
      </c>
      <c r="E3389" s="22">
        <f>'Previous Trades Import_OMS Quer'!E3389</f>
        <v>0</v>
      </c>
      <c r="F3389">
        <f>'Previous Trades Import_OMS Quer'!F3389</f>
        <v>0</v>
      </c>
      <c r="G3389">
        <f>'Previous Trades Import_OMS Quer'!G3389</f>
        <v>0</v>
      </c>
      <c r="H3389">
        <f>'Previous Trades Import_OMS Quer'!H3389</f>
        <v>0</v>
      </c>
      <c r="I3389">
        <f>'Previous Trades Import_OMS Quer'!I3389</f>
        <v>0</v>
      </c>
      <c r="J3389">
        <f>'Previous Trades Import_OMS Quer'!J3389</f>
        <v>0</v>
      </c>
      <c r="K3389">
        <f>'Previous Trades Import_OMS Quer'!K3389</f>
        <v>0</v>
      </c>
      <c r="L3389">
        <f>'Previous Trades Import_OMS Quer'!L3389</f>
        <v>0</v>
      </c>
      <c r="M3389">
        <f>'Previous Trades Import_OMS Quer'!M3389</f>
        <v>0</v>
      </c>
      <c r="N3389">
        <f>'Previous Trades Import_OMS Quer'!N3389</f>
        <v>0</v>
      </c>
      <c r="O3389" t="str">
        <f>CLEAN('Previous Trades Import_OMS Quer'!O3389)</f>
        <v/>
      </c>
      <c r="Q3389" s="25">
        <f t="shared" si="104"/>
        <v>0</v>
      </c>
      <c r="R3389" s="25" t="e">
        <f>VLOOKUP(O3389,'Currency Balance'!$O$3:$Q$32,3,0)</f>
        <v>#N/A</v>
      </c>
      <c r="S3389" t="e">
        <f t="shared" si="105"/>
        <v>#N/A</v>
      </c>
    </row>
    <row r="3390" spans="1:19">
      <c r="A3390">
        <f>'Previous Trades Import_OMS Quer'!A3390</f>
        <v>0</v>
      </c>
      <c r="B3390">
        <f>'Previous Trades Import_OMS Quer'!B3390</f>
        <v>0</v>
      </c>
      <c r="C3390" s="22">
        <f>'Previous Trades Import_OMS Quer'!C3390</f>
        <v>0</v>
      </c>
      <c r="D3390">
        <f>'Previous Trades Import_OMS Quer'!D3390</f>
        <v>0</v>
      </c>
      <c r="E3390" s="22">
        <f>'Previous Trades Import_OMS Quer'!E3390</f>
        <v>0</v>
      </c>
      <c r="F3390">
        <f>'Previous Trades Import_OMS Quer'!F3390</f>
        <v>0</v>
      </c>
      <c r="G3390">
        <f>'Previous Trades Import_OMS Quer'!G3390</f>
        <v>0</v>
      </c>
      <c r="H3390">
        <f>'Previous Trades Import_OMS Quer'!H3390</f>
        <v>0</v>
      </c>
      <c r="I3390">
        <f>'Previous Trades Import_OMS Quer'!I3390</f>
        <v>0</v>
      </c>
      <c r="J3390">
        <f>'Previous Trades Import_OMS Quer'!J3390</f>
        <v>0</v>
      </c>
      <c r="K3390">
        <f>'Previous Trades Import_OMS Quer'!K3390</f>
        <v>0</v>
      </c>
      <c r="L3390">
        <f>'Previous Trades Import_OMS Quer'!L3390</f>
        <v>0</v>
      </c>
      <c r="M3390">
        <f>'Previous Trades Import_OMS Quer'!M3390</f>
        <v>0</v>
      </c>
      <c r="N3390">
        <f>'Previous Trades Import_OMS Quer'!N3390</f>
        <v>0</v>
      </c>
      <c r="O3390" t="str">
        <f>CLEAN('Previous Trades Import_OMS Quer'!O3390)</f>
        <v/>
      </c>
      <c r="Q3390" s="25">
        <f t="shared" si="104"/>
        <v>0</v>
      </c>
      <c r="R3390" s="25" t="e">
        <f>VLOOKUP(O3390,'Currency Balance'!$O$3:$Q$32,3,0)</f>
        <v>#N/A</v>
      </c>
      <c r="S3390" t="e">
        <f t="shared" si="105"/>
        <v>#N/A</v>
      </c>
    </row>
    <row r="3391" spans="1:19">
      <c r="A3391">
        <f>'Previous Trades Import_OMS Quer'!A3391</f>
        <v>0</v>
      </c>
      <c r="B3391">
        <f>'Previous Trades Import_OMS Quer'!B3391</f>
        <v>0</v>
      </c>
      <c r="C3391" s="22">
        <f>'Previous Trades Import_OMS Quer'!C3391</f>
        <v>0</v>
      </c>
      <c r="D3391">
        <f>'Previous Trades Import_OMS Quer'!D3391</f>
        <v>0</v>
      </c>
      <c r="E3391" s="22">
        <f>'Previous Trades Import_OMS Quer'!E3391</f>
        <v>0</v>
      </c>
      <c r="F3391">
        <f>'Previous Trades Import_OMS Quer'!F3391</f>
        <v>0</v>
      </c>
      <c r="G3391">
        <f>'Previous Trades Import_OMS Quer'!G3391</f>
        <v>0</v>
      </c>
      <c r="H3391">
        <f>'Previous Trades Import_OMS Quer'!H3391</f>
        <v>0</v>
      </c>
      <c r="I3391">
        <f>'Previous Trades Import_OMS Quer'!I3391</f>
        <v>0</v>
      </c>
      <c r="J3391">
        <f>'Previous Trades Import_OMS Quer'!J3391</f>
        <v>0</v>
      </c>
      <c r="K3391">
        <f>'Previous Trades Import_OMS Quer'!K3391</f>
        <v>0</v>
      </c>
      <c r="L3391">
        <f>'Previous Trades Import_OMS Quer'!L3391</f>
        <v>0</v>
      </c>
      <c r="M3391">
        <f>'Previous Trades Import_OMS Quer'!M3391</f>
        <v>0</v>
      </c>
      <c r="N3391">
        <f>'Previous Trades Import_OMS Quer'!N3391</f>
        <v>0</v>
      </c>
      <c r="O3391" t="str">
        <f>CLEAN('Previous Trades Import_OMS Quer'!O3391)</f>
        <v/>
      </c>
      <c r="Q3391" s="25">
        <f t="shared" si="104"/>
        <v>0</v>
      </c>
      <c r="R3391" s="25" t="e">
        <f>VLOOKUP(O3391,'Currency Balance'!$O$3:$Q$32,3,0)</f>
        <v>#N/A</v>
      </c>
      <c r="S3391" t="e">
        <f t="shared" si="105"/>
        <v>#N/A</v>
      </c>
    </row>
    <row r="3392" spans="1:19">
      <c r="A3392">
        <f>'Previous Trades Import_OMS Quer'!A3392</f>
        <v>0</v>
      </c>
      <c r="B3392">
        <f>'Previous Trades Import_OMS Quer'!B3392</f>
        <v>0</v>
      </c>
      <c r="C3392" s="22">
        <f>'Previous Trades Import_OMS Quer'!C3392</f>
        <v>0</v>
      </c>
      <c r="D3392">
        <f>'Previous Trades Import_OMS Quer'!D3392</f>
        <v>0</v>
      </c>
      <c r="E3392" s="22">
        <f>'Previous Trades Import_OMS Quer'!E3392</f>
        <v>0</v>
      </c>
      <c r="F3392">
        <f>'Previous Trades Import_OMS Quer'!F3392</f>
        <v>0</v>
      </c>
      <c r="G3392">
        <f>'Previous Trades Import_OMS Quer'!G3392</f>
        <v>0</v>
      </c>
      <c r="H3392">
        <f>'Previous Trades Import_OMS Quer'!H3392</f>
        <v>0</v>
      </c>
      <c r="I3392">
        <f>'Previous Trades Import_OMS Quer'!I3392</f>
        <v>0</v>
      </c>
      <c r="J3392">
        <f>'Previous Trades Import_OMS Quer'!J3392</f>
        <v>0</v>
      </c>
      <c r="K3392">
        <f>'Previous Trades Import_OMS Quer'!K3392</f>
        <v>0</v>
      </c>
      <c r="L3392">
        <f>'Previous Trades Import_OMS Quer'!L3392</f>
        <v>0</v>
      </c>
      <c r="M3392">
        <f>'Previous Trades Import_OMS Quer'!M3392</f>
        <v>0</v>
      </c>
      <c r="N3392">
        <f>'Previous Trades Import_OMS Quer'!N3392</f>
        <v>0</v>
      </c>
      <c r="O3392" t="str">
        <f>CLEAN('Previous Trades Import_OMS Quer'!O3392)</f>
        <v/>
      </c>
      <c r="Q3392" s="25">
        <f t="shared" si="104"/>
        <v>0</v>
      </c>
      <c r="R3392" s="25" t="e">
        <f>VLOOKUP(O3392,'Currency Balance'!$O$3:$Q$32,3,0)</f>
        <v>#N/A</v>
      </c>
      <c r="S3392" t="e">
        <f t="shared" si="105"/>
        <v>#N/A</v>
      </c>
    </row>
    <row r="3393" spans="1:19">
      <c r="A3393">
        <f>'Previous Trades Import_OMS Quer'!A3393</f>
        <v>0</v>
      </c>
      <c r="B3393">
        <f>'Previous Trades Import_OMS Quer'!B3393</f>
        <v>0</v>
      </c>
      <c r="C3393" s="22">
        <f>'Previous Trades Import_OMS Quer'!C3393</f>
        <v>0</v>
      </c>
      <c r="D3393">
        <f>'Previous Trades Import_OMS Quer'!D3393</f>
        <v>0</v>
      </c>
      <c r="E3393" s="22">
        <f>'Previous Trades Import_OMS Quer'!E3393</f>
        <v>0</v>
      </c>
      <c r="F3393">
        <f>'Previous Trades Import_OMS Quer'!F3393</f>
        <v>0</v>
      </c>
      <c r="G3393">
        <f>'Previous Trades Import_OMS Quer'!G3393</f>
        <v>0</v>
      </c>
      <c r="H3393">
        <f>'Previous Trades Import_OMS Quer'!H3393</f>
        <v>0</v>
      </c>
      <c r="I3393">
        <f>'Previous Trades Import_OMS Quer'!I3393</f>
        <v>0</v>
      </c>
      <c r="J3393">
        <f>'Previous Trades Import_OMS Quer'!J3393</f>
        <v>0</v>
      </c>
      <c r="K3393">
        <f>'Previous Trades Import_OMS Quer'!K3393</f>
        <v>0</v>
      </c>
      <c r="L3393">
        <f>'Previous Trades Import_OMS Quer'!L3393</f>
        <v>0</v>
      </c>
      <c r="M3393">
        <f>'Previous Trades Import_OMS Quer'!M3393</f>
        <v>0</v>
      </c>
      <c r="N3393">
        <f>'Previous Trades Import_OMS Quer'!N3393</f>
        <v>0</v>
      </c>
      <c r="O3393" t="str">
        <f>CLEAN('Previous Trades Import_OMS Quer'!O3393)</f>
        <v/>
      </c>
      <c r="Q3393" s="25">
        <f t="shared" si="104"/>
        <v>0</v>
      </c>
      <c r="R3393" s="25" t="e">
        <f>VLOOKUP(O3393,'Currency Balance'!$O$3:$Q$32,3,0)</f>
        <v>#N/A</v>
      </c>
      <c r="S3393" t="e">
        <f t="shared" si="105"/>
        <v>#N/A</v>
      </c>
    </row>
    <row r="3394" spans="1:19">
      <c r="A3394">
        <f>'Previous Trades Import_OMS Quer'!A3394</f>
        <v>0</v>
      </c>
      <c r="B3394">
        <f>'Previous Trades Import_OMS Quer'!B3394</f>
        <v>0</v>
      </c>
      <c r="C3394" s="22">
        <f>'Previous Trades Import_OMS Quer'!C3394</f>
        <v>0</v>
      </c>
      <c r="D3394">
        <f>'Previous Trades Import_OMS Quer'!D3394</f>
        <v>0</v>
      </c>
      <c r="E3394" s="22">
        <f>'Previous Trades Import_OMS Quer'!E3394</f>
        <v>0</v>
      </c>
      <c r="F3394">
        <f>'Previous Trades Import_OMS Quer'!F3394</f>
        <v>0</v>
      </c>
      <c r="G3394">
        <f>'Previous Trades Import_OMS Quer'!G3394</f>
        <v>0</v>
      </c>
      <c r="H3394">
        <f>'Previous Trades Import_OMS Quer'!H3394</f>
        <v>0</v>
      </c>
      <c r="I3394">
        <f>'Previous Trades Import_OMS Quer'!I3394</f>
        <v>0</v>
      </c>
      <c r="J3394">
        <f>'Previous Trades Import_OMS Quer'!J3394</f>
        <v>0</v>
      </c>
      <c r="K3394">
        <f>'Previous Trades Import_OMS Quer'!K3394</f>
        <v>0</v>
      </c>
      <c r="L3394">
        <f>'Previous Trades Import_OMS Quer'!L3394</f>
        <v>0</v>
      </c>
      <c r="M3394">
        <f>'Previous Trades Import_OMS Quer'!M3394</f>
        <v>0</v>
      </c>
      <c r="N3394">
        <f>'Previous Trades Import_OMS Quer'!N3394</f>
        <v>0</v>
      </c>
      <c r="O3394" t="str">
        <f>CLEAN('Previous Trades Import_OMS Quer'!O3394)</f>
        <v/>
      </c>
      <c r="Q3394" s="25">
        <f t="shared" ref="Q3394:Q3457" si="106">IF(G3394="sell",M3394,-M3394)</f>
        <v>0</v>
      </c>
      <c r="R3394" s="25" t="e">
        <f>VLOOKUP(O3394,'Currency Balance'!$O$3:$Q$32,3,0)</f>
        <v>#N/A</v>
      </c>
      <c r="S3394" t="e">
        <f t="shared" ref="S3394:S3457" si="107">Q3394/R3394</f>
        <v>#N/A</v>
      </c>
    </row>
    <row r="3395" spans="1:19">
      <c r="A3395">
        <f>'Previous Trades Import_OMS Quer'!A3395</f>
        <v>0</v>
      </c>
      <c r="B3395">
        <f>'Previous Trades Import_OMS Quer'!B3395</f>
        <v>0</v>
      </c>
      <c r="C3395" s="22">
        <f>'Previous Trades Import_OMS Quer'!C3395</f>
        <v>0</v>
      </c>
      <c r="D3395">
        <f>'Previous Trades Import_OMS Quer'!D3395</f>
        <v>0</v>
      </c>
      <c r="E3395" s="22">
        <f>'Previous Trades Import_OMS Quer'!E3395</f>
        <v>0</v>
      </c>
      <c r="F3395">
        <f>'Previous Trades Import_OMS Quer'!F3395</f>
        <v>0</v>
      </c>
      <c r="G3395">
        <f>'Previous Trades Import_OMS Quer'!G3395</f>
        <v>0</v>
      </c>
      <c r="H3395">
        <f>'Previous Trades Import_OMS Quer'!H3395</f>
        <v>0</v>
      </c>
      <c r="I3395">
        <f>'Previous Trades Import_OMS Quer'!I3395</f>
        <v>0</v>
      </c>
      <c r="J3395">
        <f>'Previous Trades Import_OMS Quer'!J3395</f>
        <v>0</v>
      </c>
      <c r="K3395">
        <f>'Previous Trades Import_OMS Quer'!K3395</f>
        <v>0</v>
      </c>
      <c r="L3395">
        <f>'Previous Trades Import_OMS Quer'!L3395</f>
        <v>0</v>
      </c>
      <c r="M3395">
        <f>'Previous Trades Import_OMS Quer'!M3395</f>
        <v>0</v>
      </c>
      <c r="N3395">
        <f>'Previous Trades Import_OMS Quer'!N3395</f>
        <v>0</v>
      </c>
      <c r="O3395" t="str">
        <f>CLEAN('Previous Trades Import_OMS Quer'!O3395)</f>
        <v/>
      </c>
      <c r="Q3395" s="25">
        <f t="shared" si="106"/>
        <v>0</v>
      </c>
      <c r="R3395" s="25" t="e">
        <f>VLOOKUP(O3395,'Currency Balance'!$O$3:$Q$32,3,0)</f>
        <v>#N/A</v>
      </c>
      <c r="S3395" t="e">
        <f t="shared" si="107"/>
        <v>#N/A</v>
      </c>
    </row>
    <row r="3396" spans="1:19">
      <c r="A3396">
        <f>'Previous Trades Import_OMS Quer'!A3396</f>
        <v>0</v>
      </c>
      <c r="B3396">
        <f>'Previous Trades Import_OMS Quer'!B3396</f>
        <v>0</v>
      </c>
      <c r="C3396" s="22">
        <f>'Previous Trades Import_OMS Quer'!C3396</f>
        <v>0</v>
      </c>
      <c r="D3396">
        <f>'Previous Trades Import_OMS Quer'!D3396</f>
        <v>0</v>
      </c>
      <c r="E3396" s="22">
        <f>'Previous Trades Import_OMS Quer'!E3396</f>
        <v>0</v>
      </c>
      <c r="F3396">
        <f>'Previous Trades Import_OMS Quer'!F3396</f>
        <v>0</v>
      </c>
      <c r="G3396">
        <f>'Previous Trades Import_OMS Quer'!G3396</f>
        <v>0</v>
      </c>
      <c r="H3396">
        <f>'Previous Trades Import_OMS Quer'!H3396</f>
        <v>0</v>
      </c>
      <c r="I3396">
        <f>'Previous Trades Import_OMS Quer'!I3396</f>
        <v>0</v>
      </c>
      <c r="J3396">
        <f>'Previous Trades Import_OMS Quer'!J3396</f>
        <v>0</v>
      </c>
      <c r="K3396">
        <f>'Previous Trades Import_OMS Quer'!K3396</f>
        <v>0</v>
      </c>
      <c r="L3396">
        <f>'Previous Trades Import_OMS Quer'!L3396</f>
        <v>0</v>
      </c>
      <c r="M3396">
        <f>'Previous Trades Import_OMS Quer'!M3396</f>
        <v>0</v>
      </c>
      <c r="N3396">
        <f>'Previous Trades Import_OMS Quer'!N3396</f>
        <v>0</v>
      </c>
      <c r="O3396" t="str">
        <f>CLEAN('Previous Trades Import_OMS Quer'!O3396)</f>
        <v/>
      </c>
      <c r="Q3396" s="25">
        <f t="shared" si="106"/>
        <v>0</v>
      </c>
      <c r="R3396" s="25" t="e">
        <f>VLOOKUP(O3396,'Currency Balance'!$O$3:$Q$32,3,0)</f>
        <v>#N/A</v>
      </c>
      <c r="S3396" t="e">
        <f t="shared" si="107"/>
        <v>#N/A</v>
      </c>
    </row>
    <row r="3397" spans="1:19">
      <c r="A3397">
        <f>'Previous Trades Import_OMS Quer'!A3397</f>
        <v>0</v>
      </c>
      <c r="B3397">
        <f>'Previous Trades Import_OMS Quer'!B3397</f>
        <v>0</v>
      </c>
      <c r="C3397" s="22">
        <f>'Previous Trades Import_OMS Quer'!C3397</f>
        <v>0</v>
      </c>
      <c r="D3397">
        <f>'Previous Trades Import_OMS Quer'!D3397</f>
        <v>0</v>
      </c>
      <c r="E3397" s="22">
        <f>'Previous Trades Import_OMS Quer'!E3397</f>
        <v>0</v>
      </c>
      <c r="F3397">
        <f>'Previous Trades Import_OMS Quer'!F3397</f>
        <v>0</v>
      </c>
      <c r="G3397">
        <f>'Previous Trades Import_OMS Quer'!G3397</f>
        <v>0</v>
      </c>
      <c r="H3397">
        <f>'Previous Trades Import_OMS Quer'!H3397</f>
        <v>0</v>
      </c>
      <c r="I3397">
        <f>'Previous Trades Import_OMS Quer'!I3397</f>
        <v>0</v>
      </c>
      <c r="J3397">
        <f>'Previous Trades Import_OMS Quer'!J3397</f>
        <v>0</v>
      </c>
      <c r="K3397">
        <f>'Previous Trades Import_OMS Quer'!K3397</f>
        <v>0</v>
      </c>
      <c r="L3397">
        <f>'Previous Trades Import_OMS Quer'!L3397</f>
        <v>0</v>
      </c>
      <c r="M3397">
        <f>'Previous Trades Import_OMS Quer'!M3397</f>
        <v>0</v>
      </c>
      <c r="N3397">
        <f>'Previous Trades Import_OMS Quer'!N3397</f>
        <v>0</v>
      </c>
      <c r="O3397" t="str">
        <f>CLEAN('Previous Trades Import_OMS Quer'!O3397)</f>
        <v/>
      </c>
      <c r="Q3397" s="25">
        <f t="shared" si="106"/>
        <v>0</v>
      </c>
      <c r="R3397" s="25" t="e">
        <f>VLOOKUP(O3397,'Currency Balance'!$O$3:$Q$32,3,0)</f>
        <v>#N/A</v>
      </c>
      <c r="S3397" t="e">
        <f t="shared" si="107"/>
        <v>#N/A</v>
      </c>
    </row>
    <row r="3398" spans="1:19">
      <c r="A3398">
        <f>'Previous Trades Import_OMS Quer'!A3398</f>
        <v>0</v>
      </c>
      <c r="B3398">
        <f>'Previous Trades Import_OMS Quer'!B3398</f>
        <v>0</v>
      </c>
      <c r="C3398" s="22">
        <f>'Previous Trades Import_OMS Quer'!C3398</f>
        <v>0</v>
      </c>
      <c r="D3398">
        <f>'Previous Trades Import_OMS Quer'!D3398</f>
        <v>0</v>
      </c>
      <c r="E3398" s="22">
        <f>'Previous Trades Import_OMS Quer'!E3398</f>
        <v>0</v>
      </c>
      <c r="F3398">
        <f>'Previous Trades Import_OMS Quer'!F3398</f>
        <v>0</v>
      </c>
      <c r="G3398">
        <f>'Previous Trades Import_OMS Quer'!G3398</f>
        <v>0</v>
      </c>
      <c r="H3398">
        <f>'Previous Trades Import_OMS Quer'!H3398</f>
        <v>0</v>
      </c>
      <c r="I3398">
        <f>'Previous Trades Import_OMS Quer'!I3398</f>
        <v>0</v>
      </c>
      <c r="J3398">
        <f>'Previous Trades Import_OMS Quer'!J3398</f>
        <v>0</v>
      </c>
      <c r="K3398">
        <f>'Previous Trades Import_OMS Quer'!K3398</f>
        <v>0</v>
      </c>
      <c r="L3398">
        <f>'Previous Trades Import_OMS Quer'!L3398</f>
        <v>0</v>
      </c>
      <c r="M3398">
        <f>'Previous Trades Import_OMS Quer'!M3398</f>
        <v>0</v>
      </c>
      <c r="N3398">
        <f>'Previous Trades Import_OMS Quer'!N3398</f>
        <v>0</v>
      </c>
      <c r="O3398" t="str">
        <f>CLEAN('Previous Trades Import_OMS Quer'!O3398)</f>
        <v/>
      </c>
      <c r="Q3398" s="25">
        <f t="shared" si="106"/>
        <v>0</v>
      </c>
      <c r="R3398" s="25" t="e">
        <f>VLOOKUP(O3398,'Currency Balance'!$O$3:$Q$32,3,0)</f>
        <v>#N/A</v>
      </c>
      <c r="S3398" t="e">
        <f t="shared" si="107"/>
        <v>#N/A</v>
      </c>
    </row>
    <row r="3399" spans="1:19">
      <c r="A3399">
        <f>'Previous Trades Import_OMS Quer'!A3399</f>
        <v>0</v>
      </c>
      <c r="B3399">
        <f>'Previous Trades Import_OMS Quer'!B3399</f>
        <v>0</v>
      </c>
      <c r="C3399" s="22">
        <f>'Previous Trades Import_OMS Quer'!C3399</f>
        <v>0</v>
      </c>
      <c r="D3399">
        <f>'Previous Trades Import_OMS Quer'!D3399</f>
        <v>0</v>
      </c>
      <c r="E3399" s="22">
        <f>'Previous Trades Import_OMS Quer'!E3399</f>
        <v>0</v>
      </c>
      <c r="F3399">
        <f>'Previous Trades Import_OMS Quer'!F3399</f>
        <v>0</v>
      </c>
      <c r="G3399">
        <f>'Previous Trades Import_OMS Quer'!G3399</f>
        <v>0</v>
      </c>
      <c r="H3399">
        <f>'Previous Trades Import_OMS Quer'!H3399</f>
        <v>0</v>
      </c>
      <c r="I3399">
        <f>'Previous Trades Import_OMS Quer'!I3399</f>
        <v>0</v>
      </c>
      <c r="J3399">
        <f>'Previous Trades Import_OMS Quer'!J3399</f>
        <v>0</v>
      </c>
      <c r="K3399">
        <f>'Previous Trades Import_OMS Quer'!K3399</f>
        <v>0</v>
      </c>
      <c r="L3399">
        <f>'Previous Trades Import_OMS Quer'!L3399</f>
        <v>0</v>
      </c>
      <c r="M3399">
        <f>'Previous Trades Import_OMS Quer'!M3399</f>
        <v>0</v>
      </c>
      <c r="N3399">
        <f>'Previous Trades Import_OMS Quer'!N3399</f>
        <v>0</v>
      </c>
      <c r="O3399" t="str">
        <f>CLEAN('Previous Trades Import_OMS Quer'!O3399)</f>
        <v/>
      </c>
      <c r="Q3399" s="25">
        <f t="shared" si="106"/>
        <v>0</v>
      </c>
      <c r="R3399" s="25" t="e">
        <f>VLOOKUP(O3399,'Currency Balance'!$O$3:$Q$32,3,0)</f>
        <v>#N/A</v>
      </c>
      <c r="S3399" t="e">
        <f t="shared" si="107"/>
        <v>#N/A</v>
      </c>
    </row>
    <row r="3400" spans="1:19">
      <c r="A3400">
        <f>'Previous Trades Import_OMS Quer'!A3400</f>
        <v>0</v>
      </c>
      <c r="B3400">
        <f>'Previous Trades Import_OMS Quer'!B3400</f>
        <v>0</v>
      </c>
      <c r="C3400" s="22">
        <f>'Previous Trades Import_OMS Quer'!C3400</f>
        <v>0</v>
      </c>
      <c r="D3400">
        <f>'Previous Trades Import_OMS Quer'!D3400</f>
        <v>0</v>
      </c>
      <c r="E3400" s="22">
        <f>'Previous Trades Import_OMS Quer'!E3400</f>
        <v>0</v>
      </c>
      <c r="F3400">
        <f>'Previous Trades Import_OMS Quer'!F3400</f>
        <v>0</v>
      </c>
      <c r="G3400">
        <f>'Previous Trades Import_OMS Quer'!G3400</f>
        <v>0</v>
      </c>
      <c r="H3400">
        <f>'Previous Trades Import_OMS Quer'!H3400</f>
        <v>0</v>
      </c>
      <c r="I3400">
        <f>'Previous Trades Import_OMS Quer'!I3400</f>
        <v>0</v>
      </c>
      <c r="J3400">
        <f>'Previous Trades Import_OMS Quer'!J3400</f>
        <v>0</v>
      </c>
      <c r="K3400">
        <f>'Previous Trades Import_OMS Quer'!K3400</f>
        <v>0</v>
      </c>
      <c r="L3400">
        <f>'Previous Trades Import_OMS Quer'!L3400</f>
        <v>0</v>
      </c>
      <c r="M3400">
        <f>'Previous Trades Import_OMS Quer'!M3400</f>
        <v>0</v>
      </c>
      <c r="N3400">
        <f>'Previous Trades Import_OMS Quer'!N3400</f>
        <v>0</v>
      </c>
      <c r="O3400" t="str">
        <f>CLEAN('Previous Trades Import_OMS Quer'!O3400)</f>
        <v/>
      </c>
      <c r="Q3400" s="25">
        <f t="shared" si="106"/>
        <v>0</v>
      </c>
      <c r="R3400" s="25" t="e">
        <f>VLOOKUP(O3400,'Currency Balance'!$O$3:$Q$32,3,0)</f>
        <v>#N/A</v>
      </c>
      <c r="S3400" t="e">
        <f t="shared" si="107"/>
        <v>#N/A</v>
      </c>
    </row>
    <row r="3401" spans="1:19">
      <c r="A3401">
        <f>'Previous Trades Import_OMS Quer'!A3401</f>
        <v>0</v>
      </c>
      <c r="B3401">
        <f>'Previous Trades Import_OMS Quer'!B3401</f>
        <v>0</v>
      </c>
      <c r="C3401" s="22">
        <f>'Previous Trades Import_OMS Quer'!C3401</f>
        <v>0</v>
      </c>
      <c r="D3401">
        <f>'Previous Trades Import_OMS Quer'!D3401</f>
        <v>0</v>
      </c>
      <c r="E3401" s="22">
        <f>'Previous Trades Import_OMS Quer'!E3401</f>
        <v>0</v>
      </c>
      <c r="F3401">
        <f>'Previous Trades Import_OMS Quer'!F3401</f>
        <v>0</v>
      </c>
      <c r="G3401">
        <f>'Previous Trades Import_OMS Quer'!G3401</f>
        <v>0</v>
      </c>
      <c r="H3401">
        <f>'Previous Trades Import_OMS Quer'!H3401</f>
        <v>0</v>
      </c>
      <c r="I3401">
        <f>'Previous Trades Import_OMS Quer'!I3401</f>
        <v>0</v>
      </c>
      <c r="J3401">
        <f>'Previous Trades Import_OMS Quer'!J3401</f>
        <v>0</v>
      </c>
      <c r="K3401">
        <f>'Previous Trades Import_OMS Quer'!K3401</f>
        <v>0</v>
      </c>
      <c r="L3401">
        <f>'Previous Trades Import_OMS Quer'!L3401</f>
        <v>0</v>
      </c>
      <c r="M3401">
        <f>'Previous Trades Import_OMS Quer'!M3401</f>
        <v>0</v>
      </c>
      <c r="N3401">
        <f>'Previous Trades Import_OMS Quer'!N3401</f>
        <v>0</v>
      </c>
      <c r="O3401" t="str">
        <f>CLEAN('Previous Trades Import_OMS Quer'!O3401)</f>
        <v/>
      </c>
      <c r="Q3401" s="25">
        <f t="shared" si="106"/>
        <v>0</v>
      </c>
      <c r="R3401" s="25" t="e">
        <f>VLOOKUP(O3401,'Currency Balance'!$O$3:$Q$32,3,0)</f>
        <v>#N/A</v>
      </c>
      <c r="S3401" t="e">
        <f t="shared" si="107"/>
        <v>#N/A</v>
      </c>
    </row>
    <row r="3402" spans="1:19">
      <c r="A3402">
        <f>'Previous Trades Import_OMS Quer'!A3402</f>
        <v>0</v>
      </c>
      <c r="B3402">
        <f>'Previous Trades Import_OMS Quer'!B3402</f>
        <v>0</v>
      </c>
      <c r="C3402" s="22">
        <f>'Previous Trades Import_OMS Quer'!C3402</f>
        <v>0</v>
      </c>
      <c r="D3402">
        <f>'Previous Trades Import_OMS Quer'!D3402</f>
        <v>0</v>
      </c>
      <c r="E3402" s="22">
        <f>'Previous Trades Import_OMS Quer'!E3402</f>
        <v>0</v>
      </c>
      <c r="F3402">
        <f>'Previous Trades Import_OMS Quer'!F3402</f>
        <v>0</v>
      </c>
      <c r="G3402">
        <f>'Previous Trades Import_OMS Quer'!G3402</f>
        <v>0</v>
      </c>
      <c r="H3402">
        <f>'Previous Trades Import_OMS Quer'!H3402</f>
        <v>0</v>
      </c>
      <c r="I3402">
        <f>'Previous Trades Import_OMS Quer'!I3402</f>
        <v>0</v>
      </c>
      <c r="J3402">
        <f>'Previous Trades Import_OMS Quer'!J3402</f>
        <v>0</v>
      </c>
      <c r="K3402">
        <f>'Previous Trades Import_OMS Quer'!K3402</f>
        <v>0</v>
      </c>
      <c r="L3402">
        <f>'Previous Trades Import_OMS Quer'!L3402</f>
        <v>0</v>
      </c>
      <c r="M3402">
        <f>'Previous Trades Import_OMS Quer'!M3402</f>
        <v>0</v>
      </c>
      <c r="N3402">
        <f>'Previous Trades Import_OMS Quer'!N3402</f>
        <v>0</v>
      </c>
      <c r="O3402" t="str">
        <f>CLEAN('Previous Trades Import_OMS Quer'!O3402)</f>
        <v/>
      </c>
      <c r="Q3402" s="25">
        <f t="shared" si="106"/>
        <v>0</v>
      </c>
      <c r="R3402" s="25" t="e">
        <f>VLOOKUP(O3402,'Currency Balance'!$O$3:$Q$32,3,0)</f>
        <v>#N/A</v>
      </c>
      <c r="S3402" t="e">
        <f t="shared" si="107"/>
        <v>#N/A</v>
      </c>
    </row>
    <row r="3403" spans="1:19">
      <c r="A3403">
        <f>'Previous Trades Import_OMS Quer'!A3403</f>
        <v>0</v>
      </c>
      <c r="B3403">
        <f>'Previous Trades Import_OMS Quer'!B3403</f>
        <v>0</v>
      </c>
      <c r="C3403" s="22">
        <f>'Previous Trades Import_OMS Quer'!C3403</f>
        <v>0</v>
      </c>
      <c r="D3403">
        <f>'Previous Trades Import_OMS Quer'!D3403</f>
        <v>0</v>
      </c>
      <c r="E3403" s="22">
        <f>'Previous Trades Import_OMS Quer'!E3403</f>
        <v>0</v>
      </c>
      <c r="F3403">
        <f>'Previous Trades Import_OMS Quer'!F3403</f>
        <v>0</v>
      </c>
      <c r="G3403">
        <f>'Previous Trades Import_OMS Quer'!G3403</f>
        <v>0</v>
      </c>
      <c r="H3403">
        <f>'Previous Trades Import_OMS Quer'!H3403</f>
        <v>0</v>
      </c>
      <c r="I3403">
        <f>'Previous Trades Import_OMS Quer'!I3403</f>
        <v>0</v>
      </c>
      <c r="J3403">
        <f>'Previous Trades Import_OMS Quer'!J3403</f>
        <v>0</v>
      </c>
      <c r="K3403">
        <f>'Previous Trades Import_OMS Quer'!K3403</f>
        <v>0</v>
      </c>
      <c r="L3403">
        <f>'Previous Trades Import_OMS Quer'!L3403</f>
        <v>0</v>
      </c>
      <c r="M3403">
        <f>'Previous Trades Import_OMS Quer'!M3403</f>
        <v>0</v>
      </c>
      <c r="N3403">
        <f>'Previous Trades Import_OMS Quer'!N3403</f>
        <v>0</v>
      </c>
      <c r="O3403" t="str">
        <f>CLEAN('Previous Trades Import_OMS Quer'!O3403)</f>
        <v/>
      </c>
      <c r="Q3403" s="25">
        <f t="shared" si="106"/>
        <v>0</v>
      </c>
      <c r="R3403" s="25" t="e">
        <f>VLOOKUP(O3403,'Currency Balance'!$O$3:$Q$32,3,0)</f>
        <v>#N/A</v>
      </c>
      <c r="S3403" t="e">
        <f t="shared" si="107"/>
        <v>#N/A</v>
      </c>
    </row>
    <row r="3404" spans="1:19">
      <c r="A3404">
        <f>'Previous Trades Import_OMS Quer'!A3404</f>
        <v>0</v>
      </c>
      <c r="B3404">
        <f>'Previous Trades Import_OMS Quer'!B3404</f>
        <v>0</v>
      </c>
      <c r="C3404" s="22">
        <f>'Previous Trades Import_OMS Quer'!C3404</f>
        <v>0</v>
      </c>
      <c r="D3404">
        <f>'Previous Trades Import_OMS Quer'!D3404</f>
        <v>0</v>
      </c>
      <c r="E3404" s="22">
        <f>'Previous Trades Import_OMS Quer'!E3404</f>
        <v>0</v>
      </c>
      <c r="F3404">
        <f>'Previous Trades Import_OMS Quer'!F3404</f>
        <v>0</v>
      </c>
      <c r="G3404">
        <f>'Previous Trades Import_OMS Quer'!G3404</f>
        <v>0</v>
      </c>
      <c r="H3404">
        <f>'Previous Trades Import_OMS Quer'!H3404</f>
        <v>0</v>
      </c>
      <c r="I3404">
        <f>'Previous Trades Import_OMS Quer'!I3404</f>
        <v>0</v>
      </c>
      <c r="J3404">
        <f>'Previous Trades Import_OMS Quer'!J3404</f>
        <v>0</v>
      </c>
      <c r="K3404">
        <f>'Previous Trades Import_OMS Quer'!K3404</f>
        <v>0</v>
      </c>
      <c r="L3404">
        <f>'Previous Trades Import_OMS Quer'!L3404</f>
        <v>0</v>
      </c>
      <c r="M3404">
        <f>'Previous Trades Import_OMS Quer'!M3404</f>
        <v>0</v>
      </c>
      <c r="N3404">
        <f>'Previous Trades Import_OMS Quer'!N3404</f>
        <v>0</v>
      </c>
      <c r="O3404" t="str">
        <f>CLEAN('Previous Trades Import_OMS Quer'!O3404)</f>
        <v/>
      </c>
      <c r="Q3404" s="25">
        <f t="shared" si="106"/>
        <v>0</v>
      </c>
      <c r="R3404" s="25" t="e">
        <f>VLOOKUP(O3404,'Currency Balance'!$O$3:$Q$32,3,0)</f>
        <v>#N/A</v>
      </c>
      <c r="S3404" t="e">
        <f t="shared" si="107"/>
        <v>#N/A</v>
      </c>
    </row>
    <row r="3405" spans="1:19">
      <c r="A3405">
        <f>'Previous Trades Import_OMS Quer'!A3405</f>
        <v>0</v>
      </c>
      <c r="B3405">
        <f>'Previous Trades Import_OMS Quer'!B3405</f>
        <v>0</v>
      </c>
      <c r="C3405" s="22">
        <f>'Previous Trades Import_OMS Quer'!C3405</f>
        <v>0</v>
      </c>
      <c r="D3405">
        <f>'Previous Trades Import_OMS Quer'!D3405</f>
        <v>0</v>
      </c>
      <c r="E3405" s="22">
        <f>'Previous Trades Import_OMS Quer'!E3405</f>
        <v>0</v>
      </c>
      <c r="F3405">
        <f>'Previous Trades Import_OMS Quer'!F3405</f>
        <v>0</v>
      </c>
      <c r="G3405">
        <f>'Previous Trades Import_OMS Quer'!G3405</f>
        <v>0</v>
      </c>
      <c r="H3405">
        <f>'Previous Trades Import_OMS Quer'!H3405</f>
        <v>0</v>
      </c>
      <c r="I3405">
        <f>'Previous Trades Import_OMS Quer'!I3405</f>
        <v>0</v>
      </c>
      <c r="J3405">
        <f>'Previous Trades Import_OMS Quer'!J3405</f>
        <v>0</v>
      </c>
      <c r="K3405">
        <f>'Previous Trades Import_OMS Quer'!K3405</f>
        <v>0</v>
      </c>
      <c r="L3405">
        <f>'Previous Trades Import_OMS Quer'!L3405</f>
        <v>0</v>
      </c>
      <c r="M3405">
        <f>'Previous Trades Import_OMS Quer'!M3405</f>
        <v>0</v>
      </c>
      <c r="N3405">
        <f>'Previous Trades Import_OMS Quer'!N3405</f>
        <v>0</v>
      </c>
      <c r="O3405" t="str">
        <f>CLEAN('Previous Trades Import_OMS Quer'!O3405)</f>
        <v/>
      </c>
      <c r="Q3405" s="25">
        <f t="shared" si="106"/>
        <v>0</v>
      </c>
      <c r="R3405" s="25" t="e">
        <f>VLOOKUP(O3405,'Currency Balance'!$O$3:$Q$32,3,0)</f>
        <v>#N/A</v>
      </c>
      <c r="S3405" t="e">
        <f t="shared" si="107"/>
        <v>#N/A</v>
      </c>
    </row>
    <row r="3406" spans="1:19">
      <c r="A3406">
        <f>'Previous Trades Import_OMS Quer'!A3406</f>
        <v>0</v>
      </c>
      <c r="B3406">
        <f>'Previous Trades Import_OMS Quer'!B3406</f>
        <v>0</v>
      </c>
      <c r="C3406" s="22">
        <f>'Previous Trades Import_OMS Quer'!C3406</f>
        <v>0</v>
      </c>
      <c r="D3406">
        <f>'Previous Trades Import_OMS Quer'!D3406</f>
        <v>0</v>
      </c>
      <c r="E3406" s="22">
        <f>'Previous Trades Import_OMS Quer'!E3406</f>
        <v>0</v>
      </c>
      <c r="F3406">
        <f>'Previous Trades Import_OMS Quer'!F3406</f>
        <v>0</v>
      </c>
      <c r="G3406">
        <f>'Previous Trades Import_OMS Quer'!G3406</f>
        <v>0</v>
      </c>
      <c r="H3406">
        <f>'Previous Trades Import_OMS Quer'!H3406</f>
        <v>0</v>
      </c>
      <c r="I3406">
        <f>'Previous Trades Import_OMS Quer'!I3406</f>
        <v>0</v>
      </c>
      <c r="J3406">
        <f>'Previous Trades Import_OMS Quer'!J3406</f>
        <v>0</v>
      </c>
      <c r="K3406">
        <f>'Previous Trades Import_OMS Quer'!K3406</f>
        <v>0</v>
      </c>
      <c r="L3406">
        <f>'Previous Trades Import_OMS Quer'!L3406</f>
        <v>0</v>
      </c>
      <c r="M3406">
        <f>'Previous Trades Import_OMS Quer'!M3406</f>
        <v>0</v>
      </c>
      <c r="N3406">
        <f>'Previous Trades Import_OMS Quer'!N3406</f>
        <v>0</v>
      </c>
      <c r="O3406" t="str">
        <f>CLEAN('Previous Trades Import_OMS Quer'!O3406)</f>
        <v/>
      </c>
      <c r="Q3406" s="25">
        <f t="shared" si="106"/>
        <v>0</v>
      </c>
      <c r="R3406" s="25" t="e">
        <f>VLOOKUP(O3406,'Currency Balance'!$O$3:$Q$32,3,0)</f>
        <v>#N/A</v>
      </c>
      <c r="S3406" t="e">
        <f t="shared" si="107"/>
        <v>#N/A</v>
      </c>
    </row>
    <row r="3407" spans="1:19">
      <c r="A3407">
        <f>'Previous Trades Import_OMS Quer'!A3407</f>
        <v>0</v>
      </c>
      <c r="B3407">
        <f>'Previous Trades Import_OMS Quer'!B3407</f>
        <v>0</v>
      </c>
      <c r="C3407" s="22">
        <f>'Previous Trades Import_OMS Quer'!C3407</f>
        <v>0</v>
      </c>
      <c r="D3407">
        <f>'Previous Trades Import_OMS Quer'!D3407</f>
        <v>0</v>
      </c>
      <c r="E3407" s="22">
        <f>'Previous Trades Import_OMS Quer'!E3407</f>
        <v>0</v>
      </c>
      <c r="F3407">
        <f>'Previous Trades Import_OMS Quer'!F3407</f>
        <v>0</v>
      </c>
      <c r="G3407">
        <f>'Previous Trades Import_OMS Quer'!G3407</f>
        <v>0</v>
      </c>
      <c r="H3407">
        <f>'Previous Trades Import_OMS Quer'!H3407</f>
        <v>0</v>
      </c>
      <c r="I3407">
        <f>'Previous Trades Import_OMS Quer'!I3407</f>
        <v>0</v>
      </c>
      <c r="J3407">
        <f>'Previous Trades Import_OMS Quer'!J3407</f>
        <v>0</v>
      </c>
      <c r="K3407">
        <f>'Previous Trades Import_OMS Quer'!K3407</f>
        <v>0</v>
      </c>
      <c r="L3407">
        <f>'Previous Trades Import_OMS Quer'!L3407</f>
        <v>0</v>
      </c>
      <c r="M3407">
        <f>'Previous Trades Import_OMS Quer'!M3407</f>
        <v>0</v>
      </c>
      <c r="N3407">
        <f>'Previous Trades Import_OMS Quer'!N3407</f>
        <v>0</v>
      </c>
      <c r="O3407" t="str">
        <f>CLEAN('Previous Trades Import_OMS Quer'!O3407)</f>
        <v/>
      </c>
      <c r="Q3407" s="25">
        <f t="shared" si="106"/>
        <v>0</v>
      </c>
      <c r="R3407" s="25" t="e">
        <f>VLOOKUP(O3407,'Currency Balance'!$O$3:$Q$32,3,0)</f>
        <v>#N/A</v>
      </c>
      <c r="S3407" t="e">
        <f t="shared" si="107"/>
        <v>#N/A</v>
      </c>
    </row>
    <row r="3408" spans="1:19">
      <c r="A3408">
        <f>'Previous Trades Import_OMS Quer'!A3408</f>
        <v>0</v>
      </c>
      <c r="B3408">
        <f>'Previous Trades Import_OMS Quer'!B3408</f>
        <v>0</v>
      </c>
      <c r="C3408" s="22">
        <f>'Previous Trades Import_OMS Quer'!C3408</f>
        <v>0</v>
      </c>
      <c r="D3408">
        <f>'Previous Trades Import_OMS Quer'!D3408</f>
        <v>0</v>
      </c>
      <c r="E3408" s="22">
        <f>'Previous Trades Import_OMS Quer'!E3408</f>
        <v>0</v>
      </c>
      <c r="F3408">
        <f>'Previous Trades Import_OMS Quer'!F3408</f>
        <v>0</v>
      </c>
      <c r="G3408">
        <f>'Previous Trades Import_OMS Quer'!G3408</f>
        <v>0</v>
      </c>
      <c r="H3408">
        <f>'Previous Trades Import_OMS Quer'!H3408</f>
        <v>0</v>
      </c>
      <c r="I3408">
        <f>'Previous Trades Import_OMS Quer'!I3408</f>
        <v>0</v>
      </c>
      <c r="J3408">
        <f>'Previous Trades Import_OMS Quer'!J3408</f>
        <v>0</v>
      </c>
      <c r="K3408">
        <f>'Previous Trades Import_OMS Quer'!K3408</f>
        <v>0</v>
      </c>
      <c r="L3408">
        <f>'Previous Trades Import_OMS Quer'!L3408</f>
        <v>0</v>
      </c>
      <c r="M3408">
        <f>'Previous Trades Import_OMS Quer'!M3408</f>
        <v>0</v>
      </c>
      <c r="N3408">
        <f>'Previous Trades Import_OMS Quer'!N3408</f>
        <v>0</v>
      </c>
      <c r="O3408" t="str">
        <f>CLEAN('Previous Trades Import_OMS Quer'!O3408)</f>
        <v/>
      </c>
      <c r="Q3408" s="25">
        <f t="shared" si="106"/>
        <v>0</v>
      </c>
      <c r="R3408" s="25" t="e">
        <f>VLOOKUP(O3408,'Currency Balance'!$O$3:$Q$32,3,0)</f>
        <v>#N/A</v>
      </c>
      <c r="S3408" t="e">
        <f t="shared" si="107"/>
        <v>#N/A</v>
      </c>
    </row>
    <row r="3409" spans="1:19">
      <c r="A3409">
        <f>'Previous Trades Import_OMS Quer'!A3409</f>
        <v>0</v>
      </c>
      <c r="B3409">
        <f>'Previous Trades Import_OMS Quer'!B3409</f>
        <v>0</v>
      </c>
      <c r="C3409" s="22">
        <f>'Previous Trades Import_OMS Quer'!C3409</f>
        <v>0</v>
      </c>
      <c r="D3409">
        <f>'Previous Trades Import_OMS Quer'!D3409</f>
        <v>0</v>
      </c>
      <c r="E3409" s="22">
        <f>'Previous Trades Import_OMS Quer'!E3409</f>
        <v>0</v>
      </c>
      <c r="F3409">
        <f>'Previous Trades Import_OMS Quer'!F3409</f>
        <v>0</v>
      </c>
      <c r="G3409">
        <f>'Previous Trades Import_OMS Quer'!G3409</f>
        <v>0</v>
      </c>
      <c r="H3409">
        <f>'Previous Trades Import_OMS Quer'!H3409</f>
        <v>0</v>
      </c>
      <c r="I3409">
        <f>'Previous Trades Import_OMS Quer'!I3409</f>
        <v>0</v>
      </c>
      <c r="J3409">
        <f>'Previous Trades Import_OMS Quer'!J3409</f>
        <v>0</v>
      </c>
      <c r="K3409">
        <f>'Previous Trades Import_OMS Quer'!K3409</f>
        <v>0</v>
      </c>
      <c r="L3409">
        <f>'Previous Trades Import_OMS Quer'!L3409</f>
        <v>0</v>
      </c>
      <c r="M3409">
        <f>'Previous Trades Import_OMS Quer'!M3409</f>
        <v>0</v>
      </c>
      <c r="N3409">
        <f>'Previous Trades Import_OMS Quer'!N3409</f>
        <v>0</v>
      </c>
      <c r="O3409" t="str">
        <f>CLEAN('Previous Trades Import_OMS Quer'!O3409)</f>
        <v/>
      </c>
      <c r="Q3409" s="25">
        <f t="shared" si="106"/>
        <v>0</v>
      </c>
      <c r="R3409" s="25" t="e">
        <f>VLOOKUP(O3409,'Currency Balance'!$O$3:$Q$32,3,0)</f>
        <v>#N/A</v>
      </c>
      <c r="S3409" t="e">
        <f t="shared" si="107"/>
        <v>#N/A</v>
      </c>
    </row>
    <row r="3410" spans="1:19">
      <c r="A3410">
        <f>'Previous Trades Import_OMS Quer'!A3410</f>
        <v>0</v>
      </c>
      <c r="B3410">
        <f>'Previous Trades Import_OMS Quer'!B3410</f>
        <v>0</v>
      </c>
      <c r="C3410" s="22">
        <f>'Previous Trades Import_OMS Quer'!C3410</f>
        <v>0</v>
      </c>
      <c r="D3410">
        <f>'Previous Trades Import_OMS Quer'!D3410</f>
        <v>0</v>
      </c>
      <c r="E3410" s="22">
        <f>'Previous Trades Import_OMS Quer'!E3410</f>
        <v>0</v>
      </c>
      <c r="F3410">
        <f>'Previous Trades Import_OMS Quer'!F3410</f>
        <v>0</v>
      </c>
      <c r="G3410">
        <f>'Previous Trades Import_OMS Quer'!G3410</f>
        <v>0</v>
      </c>
      <c r="H3410">
        <f>'Previous Trades Import_OMS Quer'!H3410</f>
        <v>0</v>
      </c>
      <c r="I3410">
        <f>'Previous Trades Import_OMS Quer'!I3410</f>
        <v>0</v>
      </c>
      <c r="J3410">
        <f>'Previous Trades Import_OMS Quer'!J3410</f>
        <v>0</v>
      </c>
      <c r="K3410">
        <f>'Previous Trades Import_OMS Quer'!K3410</f>
        <v>0</v>
      </c>
      <c r="L3410">
        <f>'Previous Trades Import_OMS Quer'!L3410</f>
        <v>0</v>
      </c>
      <c r="M3410">
        <f>'Previous Trades Import_OMS Quer'!M3410</f>
        <v>0</v>
      </c>
      <c r="N3410">
        <f>'Previous Trades Import_OMS Quer'!N3410</f>
        <v>0</v>
      </c>
      <c r="O3410" t="str">
        <f>CLEAN('Previous Trades Import_OMS Quer'!O3410)</f>
        <v/>
      </c>
      <c r="Q3410" s="25">
        <f t="shared" si="106"/>
        <v>0</v>
      </c>
      <c r="R3410" s="25" t="e">
        <f>VLOOKUP(O3410,'Currency Balance'!$O$3:$Q$32,3,0)</f>
        <v>#N/A</v>
      </c>
      <c r="S3410" t="e">
        <f t="shared" si="107"/>
        <v>#N/A</v>
      </c>
    </row>
    <row r="3411" spans="1:19">
      <c r="A3411">
        <f>'Previous Trades Import_OMS Quer'!A3411</f>
        <v>0</v>
      </c>
      <c r="B3411">
        <f>'Previous Trades Import_OMS Quer'!B3411</f>
        <v>0</v>
      </c>
      <c r="C3411" s="22">
        <f>'Previous Trades Import_OMS Quer'!C3411</f>
        <v>0</v>
      </c>
      <c r="D3411">
        <f>'Previous Trades Import_OMS Quer'!D3411</f>
        <v>0</v>
      </c>
      <c r="E3411" s="22">
        <f>'Previous Trades Import_OMS Quer'!E3411</f>
        <v>0</v>
      </c>
      <c r="F3411">
        <f>'Previous Trades Import_OMS Quer'!F3411</f>
        <v>0</v>
      </c>
      <c r="G3411">
        <f>'Previous Trades Import_OMS Quer'!G3411</f>
        <v>0</v>
      </c>
      <c r="H3411">
        <f>'Previous Trades Import_OMS Quer'!H3411</f>
        <v>0</v>
      </c>
      <c r="I3411">
        <f>'Previous Trades Import_OMS Quer'!I3411</f>
        <v>0</v>
      </c>
      <c r="J3411">
        <f>'Previous Trades Import_OMS Quer'!J3411</f>
        <v>0</v>
      </c>
      <c r="K3411">
        <f>'Previous Trades Import_OMS Quer'!K3411</f>
        <v>0</v>
      </c>
      <c r="L3411">
        <f>'Previous Trades Import_OMS Quer'!L3411</f>
        <v>0</v>
      </c>
      <c r="M3411">
        <f>'Previous Trades Import_OMS Quer'!M3411</f>
        <v>0</v>
      </c>
      <c r="N3411">
        <f>'Previous Trades Import_OMS Quer'!N3411</f>
        <v>0</v>
      </c>
      <c r="O3411" t="str">
        <f>CLEAN('Previous Trades Import_OMS Quer'!O3411)</f>
        <v/>
      </c>
      <c r="Q3411" s="25">
        <f t="shared" si="106"/>
        <v>0</v>
      </c>
      <c r="R3411" s="25" t="e">
        <f>VLOOKUP(O3411,'Currency Balance'!$O$3:$Q$32,3,0)</f>
        <v>#N/A</v>
      </c>
      <c r="S3411" t="e">
        <f t="shared" si="107"/>
        <v>#N/A</v>
      </c>
    </row>
    <row r="3412" spans="1:19">
      <c r="A3412">
        <f>'Previous Trades Import_OMS Quer'!A3412</f>
        <v>0</v>
      </c>
      <c r="B3412">
        <f>'Previous Trades Import_OMS Quer'!B3412</f>
        <v>0</v>
      </c>
      <c r="C3412" s="22">
        <f>'Previous Trades Import_OMS Quer'!C3412</f>
        <v>0</v>
      </c>
      <c r="D3412">
        <f>'Previous Trades Import_OMS Quer'!D3412</f>
        <v>0</v>
      </c>
      <c r="E3412" s="22">
        <f>'Previous Trades Import_OMS Quer'!E3412</f>
        <v>0</v>
      </c>
      <c r="F3412">
        <f>'Previous Trades Import_OMS Quer'!F3412</f>
        <v>0</v>
      </c>
      <c r="G3412">
        <f>'Previous Trades Import_OMS Quer'!G3412</f>
        <v>0</v>
      </c>
      <c r="H3412">
        <f>'Previous Trades Import_OMS Quer'!H3412</f>
        <v>0</v>
      </c>
      <c r="I3412">
        <f>'Previous Trades Import_OMS Quer'!I3412</f>
        <v>0</v>
      </c>
      <c r="J3412">
        <f>'Previous Trades Import_OMS Quer'!J3412</f>
        <v>0</v>
      </c>
      <c r="K3412">
        <f>'Previous Trades Import_OMS Quer'!K3412</f>
        <v>0</v>
      </c>
      <c r="L3412">
        <f>'Previous Trades Import_OMS Quer'!L3412</f>
        <v>0</v>
      </c>
      <c r="M3412">
        <f>'Previous Trades Import_OMS Quer'!M3412</f>
        <v>0</v>
      </c>
      <c r="N3412">
        <f>'Previous Trades Import_OMS Quer'!N3412</f>
        <v>0</v>
      </c>
      <c r="O3412" t="str">
        <f>CLEAN('Previous Trades Import_OMS Quer'!O3412)</f>
        <v/>
      </c>
      <c r="Q3412" s="25">
        <f t="shared" si="106"/>
        <v>0</v>
      </c>
      <c r="R3412" s="25" t="e">
        <f>VLOOKUP(O3412,'Currency Balance'!$O$3:$Q$32,3,0)</f>
        <v>#N/A</v>
      </c>
      <c r="S3412" t="e">
        <f t="shared" si="107"/>
        <v>#N/A</v>
      </c>
    </row>
    <row r="3413" spans="1:19">
      <c r="A3413">
        <f>'Previous Trades Import_OMS Quer'!A3413</f>
        <v>0</v>
      </c>
      <c r="B3413">
        <f>'Previous Trades Import_OMS Quer'!B3413</f>
        <v>0</v>
      </c>
      <c r="C3413" s="22">
        <f>'Previous Trades Import_OMS Quer'!C3413</f>
        <v>0</v>
      </c>
      <c r="D3413">
        <f>'Previous Trades Import_OMS Quer'!D3413</f>
        <v>0</v>
      </c>
      <c r="E3413" s="22">
        <f>'Previous Trades Import_OMS Quer'!E3413</f>
        <v>0</v>
      </c>
      <c r="F3413">
        <f>'Previous Trades Import_OMS Quer'!F3413</f>
        <v>0</v>
      </c>
      <c r="G3413">
        <f>'Previous Trades Import_OMS Quer'!G3413</f>
        <v>0</v>
      </c>
      <c r="H3413">
        <f>'Previous Trades Import_OMS Quer'!H3413</f>
        <v>0</v>
      </c>
      <c r="I3413">
        <f>'Previous Trades Import_OMS Quer'!I3413</f>
        <v>0</v>
      </c>
      <c r="J3413">
        <f>'Previous Trades Import_OMS Quer'!J3413</f>
        <v>0</v>
      </c>
      <c r="K3413">
        <f>'Previous Trades Import_OMS Quer'!K3413</f>
        <v>0</v>
      </c>
      <c r="L3413">
        <f>'Previous Trades Import_OMS Quer'!L3413</f>
        <v>0</v>
      </c>
      <c r="M3413">
        <f>'Previous Trades Import_OMS Quer'!M3413</f>
        <v>0</v>
      </c>
      <c r="N3413">
        <f>'Previous Trades Import_OMS Quer'!N3413</f>
        <v>0</v>
      </c>
      <c r="O3413" t="str">
        <f>CLEAN('Previous Trades Import_OMS Quer'!O3413)</f>
        <v/>
      </c>
      <c r="Q3413" s="25">
        <f t="shared" si="106"/>
        <v>0</v>
      </c>
      <c r="R3413" s="25" t="e">
        <f>VLOOKUP(O3413,'Currency Balance'!$O$3:$Q$32,3,0)</f>
        <v>#N/A</v>
      </c>
      <c r="S3413" t="e">
        <f t="shared" si="107"/>
        <v>#N/A</v>
      </c>
    </row>
    <row r="3414" spans="1:19">
      <c r="A3414">
        <f>'Previous Trades Import_OMS Quer'!A3414</f>
        <v>0</v>
      </c>
      <c r="B3414">
        <f>'Previous Trades Import_OMS Quer'!B3414</f>
        <v>0</v>
      </c>
      <c r="C3414" s="22">
        <f>'Previous Trades Import_OMS Quer'!C3414</f>
        <v>0</v>
      </c>
      <c r="D3414">
        <f>'Previous Trades Import_OMS Quer'!D3414</f>
        <v>0</v>
      </c>
      <c r="E3414" s="22">
        <f>'Previous Trades Import_OMS Quer'!E3414</f>
        <v>0</v>
      </c>
      <c r="F3414">
        <f>'Previous Trades Import_OMS Quer'!F3414</f>
        <v>0</v>
      </c>
      <c r="G3414">
        <f>'Previous Trades Import_OMS Quer'!G3414</f>
        <v>0</v>
      </c>
      <c r="H3414">
        <f>'Previous Trades Import_OMS Quer'!H3414</f>
        <v>0</v>
      </c>
      <c r="I3414">
        <f>'Previous Trades Import_OMS Quer'!I3414</f>
        <v>0</v>
      </c>
      <c r="J3414">
        <f>'Previous Trades Import_OMS Quer'!J3414</f>
        <v>0</v>
      </c>
      <c r="K3414">
        <f>'Previous Trades Import_OMS Quer'!K3414</f>
        <v>0</v>
      </c>
      <c r="L3414">
        <f>'Previous Trades Import_OMS Quer'!L3414</f>
        <v>0</v>
      </c>
      <c r="M3414">
        <f>'Previous Trades Import_OMS Quer'!M3414</f>
        <v>0</v>
      </c>
      <c r="N3414">
        <f>'Previous Trades Import_OMS Quer'!N3414</f>
        <v>0</v>
      </c>
      <c r="O3414" t="str">
        <f>CLEAN('Previous Trades Import_OMS Quer'!O3414)</f>
        <v/>
      </c>
      <c r="Q3414" s="25">
        <f t="shared" si="106"/>
        <v>0</v>
      </c>
      <c r="R3414" s="25" t="e">
        <f>VLOOKUP(O3414,'Currency Balance'!$O$3:$Q$32,3,0)</f>
        <v>#N/A</v>
      </c>
      <c r="S3414" t="e">
        <f t="shared" si="107"/>
        <v>#N/A</v>
      </c>
    </row>
    <row r="3415" spans="1:19">
      <c r="A3415">
        <f>'Previous Trades Import_OMS Quer'!A3415</f>
        <v>0</v>
      </c>
      <c r="B3415">
        <f>'Previous Trades Import_OMS Quer'!B3415</f>
        <v>0</v>
      </c>
      <c r="C3415" s="22">
        <f>'Previous Trades Import_OMS Quer'!C3415</f>
        <v>0</v>
      </c>
      <c r="D3415">
        <f>'Previous Trades Import_OMS Quer'!D3415</f>
        <v>0</v>
      </c>
      <c r="E3415" s="22">
        <f>'Previous Trades Import_OMS Quer'!E3415</f>
        <v>0</v>
      </c>
      <c r="F3415">
        <f>'Previous Trades Import_OMS Quer'!F3415</f>
        <v>0</v>
      </c>
      <c r="G3415">
        <f>'Previous Trades Import_OMS Quer'!G3415</f>
        <v>0</v>
      </c>
      <c r="H3415">
        <f>'Previous Trades Import_OMS Quer'!H3415</f>
        <v>0</v>
      </c>
      <c r="I3415">
        <f>'Previous Trades Import_OMS Quer'!I3415</f>
        <v>0</v>
      </c>
      <c r="J3415">
        <f>'Previous Trades Import_OMS Quer'!J3415</f>
        <v>0</v>
      </c>
      <c r="K3415">
        <f>'Previous Trades Import_OMS Quer'!K3415</f>
        <v>0</v>
      </c>
      <c r="L3415">
        <f>'Previous Trades Import_OMS Quer'!L3415</f>
        <v>0</v>
      </c>
      <c r="M3415">
        <f>'Previous Trades Import_OMS Quer'!M3415</f>
        <v>0</v>
      </c>
      <c r="N3415">
        <f>'Previous Trades Import_OMS Quer'!N3415</f>
        <v>0</v>
      </c>
      <c r="O3415" t="str">
        <f>CLEAN('Previous Trades Import_OMS Quer'!O3415)</f>
        <v/>
      </c>
      <c r="Q3415" s="25">
        <f t="shared" si="106"/>
        <v>0</v>
      </c>
      <c r="R3415" s="25" t="e">
        <f>VLOOKUP(O3415,'Currency Balance'!$O$3:$Q$32,3,0)</f>
        <v>#N/A</v>
      </c>
      <c r="S3415" t="e">
        <f t="shared" si="107"/>
        <v>#N/A</v>
      </c>
    </row>
    <row r="3416" spans="1:19">
      <c r="A3416">
        <f>'Previous Trades Import_OMS Quer'!A3416</f>
        <v>0</v>
      </c>
      <c r="B3416">
        <f>'Previous Trades Import_OMS Quer'!B3416</f>
        <v>0</v>
      </c>
      <c r="C3416" s="22">
        <f>'Previous Trades Import_OMS Quer'!C3416</f>
        <v>0</v>
      </c>
      <c r="D3416">
        <f>'Previous Trades Import_OMS Quer'!D3416</f>
        <v>0</v>
      </c>
      <c r="E3416" s="22">
        <f>'Previous Trades Import_OMS Quer'!E3416</f>
        <v>0</v>
      </c>
      <c r="F3416">
        <f>'Previous Trades Import_OMS Quer'!F3416</f>
        <v>0</v>
      </c>
      <c r="G3416">
        <f>'Previous Trades Import_OMS Quer'!G3416</f>
        <v>0</v>
      </c>
      <c r="H3416">
        <f>'Previous Trades Import_OMS Quer'!H3416</f>
        <v>0</v>
      </c>
      <c r="I3416">
        <f>'Previous Trades Import_OMS Quer'!I3416</f>
        <v>0</v>
      </c>
      <c r="J3416">
        <f>'Previous Trades Import_OMS Quer'!J3416</f>
        <v>0</v>
      </c>
      <c r="K3416">
        <f>'Previous Trades Import_OMS Quer'!K3416</f>
        <v>0</v>
      </c>
      <c r="L3416">
        <f>'Previous Trades Import_OMS Quer'!L3416</f>
        <v>0</v>
      </c>
      <c r="M3416">
        <f>'Previous Trades Import_OMS Quer'!M3416</f>
        <v>0</v>
      </c>
      <c r="N3416">
        <f>'Previous Trades Import_OMS Quer'!N3416</f>
        <v>0</v>
      </c>
      <c r="O3416" t="str">
        <f>CLEAN('Previous Trades Import_OMS Quer'!O3416)</f>
        <v/>
      </c>
      <c r="Q3416" s="25">
        <f t="shared" si="106"/>
        <v>0</v>
      </c>
      <c r="R3416" s="25" t="e">
        <f>VLOOKUP(O3416,'Currency Balance'!$O$3:$Q$32,3,0)</f>
        <v>#N/A</v>
      </c>
      <c r="S3416" t="e">
        <f t="shared" si="107"/>
        <v>#N/A</v>
      </c>
    </row>
    <row r="3417" spans="1:19">
      <c r="A3417">
        <f>'Previous Trades Import_OMS Quer'!A3417</f>
        <v>0</v>
      </c>
      <c r="B3417">
        <f>'Previous Trades Import_OMS Quer'!B3417</f>
        <v>0</v>
      </c>
      <c r="C3417" s="22">
        <f>'Previous Trades Import_OMS Quer'!C3417</f>
        <v>0</v>
      </c>
      <c r="D3417">
        <f>'Previous Trades Import_OMS Quer'!D3417</f>
        <v>0</v>
      </c>
      <c r="E3417" s="22">
        <f>'Previous Trades Import_OMS Quer'!E3417</f>
        <v>0</v>
      </c>
      <c r="F3417">
        <f>'Previous Trades Import_OMS Quer'!F3417</f>
        <v>0</v>
      </c>
      <c r="G3417">
        <f>'Previous Trades Import_OMS Quer'!G3417</f>
        <v>0</v>
      </c>
      <c r="H3417">
        <f>'Previous Trades Import_OMS Quer'!H3417</f>
        <v>0</v>
      </c>
      <c r="I3417">
        <f>'Previous Trades Import_OMS Quer'!I3417</f>
        <v>0</v>
      </c>
      <c r="J3417">
        <f>'Previous Trades Import_OMS Quer'!J3417</f>
        <v>0</v>
      </c>
      <c r="K3417">
        <f>'Previous Trades Import_OMS Quer'!K3417</f>
        <v>0</v>
      </c>
      <c r="L3417">
        <f>'Previous Trades Import_OMS Quer'!L3417</f>
        <v>0</v>
      </c>
      <c r="M3417">
        <f>'Previous Trades Import_OMS Quer'!M3417</f>
        <v>0</v>
      </c>
      <c r="N3417">
        <f>'Previous Trades Import_OMS Quer'!N3417</f>
        <v>0</v>
      </c>
      <c r="O3417" t="str">
        <f>CLEAN('Previous Trades Import_OMS Quer'!O3417)</f>
        <v/>
      </c>
      <c r="Q3417" s="25">
        <f t="shared" si="106"/>
        <v>0</v>
      </c>
      <c r="R3417" s="25" t="e">
        <f>VLOOKUP(O3417,'Currency Balance'!$O$3:$Q$32,3,0)</f>
        <v>#N/A</v>
      </c>
      <c r="S3417" t="e">
        <f t="shared" si="107"/>
        <v>#N/A</v>
      </c>
    </row>
    <row r="3418" spans="1:19">
      <c r="A3418">
        <f>'Previous Trades Import_OMS Quer'!A3418</f>
        <v>0</v>
      </c>
      <c r="B3418">
        <f>'Previous Trades Import_OMS Quer'!B3418</f>
        <v>0</v>
      </c>
      <c r="C3418" s="22">
        <f>'Previous Trades Import_OMS Quer'!C3418</f>
        <v>0</v>
      </c>
      <c r="D3418">
        <f>'Previous Trades Import_OMS Quer'!D3418</f>
        <v>0</v>
      </c>
      <c r="E3418" s="22">
        <f>'Previous Trades Import_OMS Quer'!E3418</f>
        <v>0</v>
      </c>
      <c r="F3418">
        <f>'Previous Trades Import_OMS Quer'!F3418</f>
        <v>0</v>
      </c>
      <c r="G3418">
        <f>'Previous Trades Import_OMS Quer'!G3418</f>
        <v>0</v>
      </c>
      <c r="H3418">
        <f>'Previous Trades Import_OMS Quer'!H3418</f>
        <v>0</v>
      </c>
      <c r="I3418">
        <f>'Previous Trades Import_OMS Quer'!I3418</f>
        <v>0</v>
      </c>
      <c r="J3418">
        <f>'Previous Trades Import_OMS Quer'!J3418</f>
        <v>0</v>
      </c>
      <c r="K3418">
        <f>'Previous Trades Import_OMS Quer'!K3418</f>
        <v>0</v>
      </c>
      <c r="L3418">
        <f>'Previous Trades Import_OMS Quer'!L3418</f>
        <v>0</v>
      </c>
      <c r="M3418">
        <f>'Previous Trades Import_OMS Quer'!M3418</f>
        <v>0</v>
      </c>
      <c r="N3418">
        <f>'Previous Trades Import_OMS Quer'!N3418</f>
        <v>0</v>
      </c>
      <c r="O3418" t="str">
        <f>CLEAN('Previous Trades Import_OMS Quer'!O3418)</f>
        <v/>
      </c>
      <c r="Q3418" s="25">
        <f t="shared" si="106"/>
        <v>0</v>
      </c>
      <c r="R3418" s="25" t="e">
        <f>VLOOKUP(O3418,'Currency Balance'!$O$3:$Q$32,3,0)</f>
        <v>#N/A</v>
      </c>
      <c r="S3418" t="e">
        <f t="shared" si="107"/>
        <v>#N/A</v>
      </c>
    </row>
    <row r="3419" spans="1:19">
      <c r="A3419">
        <f>'Previous Trades Import_OMS Quer'!A3419</f>
        <v>0</v>
      </c>
      <c r="B3419">
        <f>'Previous Trades Import_OMS Quer'!B3419</f>
        <v>0</v>
      </c>
      <c r="C3419" s="22">
        <f>'Previous Trades Import_OMS Quer'!C3419</f>
        <v>0</v>
      </c>
      <c r="D3419">
        <f>'Previous Trades Import_OMS Quer'!D3419</f>
        <v>0</v>
      </c>
      <c r="E3419" s="22">
        <f>'Previous Trades Import_OMS Quer'!E3419</f>
        <v>0</v>
      </c>
      <c r="F3419">
        <f>'Previous Trades Import_OMS Quer'!F3419</f>
        <v>0</v>
      </c>
      <c r="G3419">
        <f>'Previous Trades Import_OMS Quer'!G3419</f>
        <v>0</v>
      </c>
      <c r="H3419">
        <f>'Previous Trades Import_OMS Quer'!H3419</f>
        <v>0</v>
      </c>
      <c r="I3419">
        <f>'Previous Trades Import_OMS Quer'!I3419</f>
        <v>0</v>
      </c>
      <c r="J3419">
        <f>'Previous Trades Import_OMS Quer'!J3419</f>
        <v>0</v>
      </c>
      <c r="K3419">
        <f>'Previous Trades Import_OMS Quer'!K3419</f>
        <v>0</v>
      </c>
      <c r="L3419">
        <f>'Previous Trades Import_OMS Quer'!L3419</f>
        <v>0</v>
      </c>
      <c r="M3419">
        <f>'Previous Trades Import_OMS Quer'!M3419</f>
        <v>0</v>
      </c>
      <c r="N3419">
        <f>'Previous Trades Import_OMS Quer'!N3419</f>
        <v>0</v>
      </c>
      <c r="O3419" t="str">
        <f>CLEAN('Previous Trades Import_OMS Quer'!O3419)</f>
        <v/>
      </c>
      <c r="Q3419" s="25">
        <f t="shared" si="106"/>
        <v>0</v>
      </c>
      <c r="R3419" s="25" t="e">
        <f>VLOOKUP(O3419,'Currency Balance'!$O$3:$Q$32,3,0)</f>
        <v>#N/A</v>
      </c>
      <c r="S3419" t="e">
        <f t="shared" si="107"/>
        <v>#N/A</v>
      </c>
    </row>
    <row r="3420" spans="1:19">
      <c r="A3420">
        <f>'Previous Trades Import_OMS Quer'!A3420</f>
        <v>0</v>
      </c>
      <c r="B3420">
        <f>'Previous Trades Import_OMS Quer'!B3420</f>
        <v>0</v>
      </c>
      <c r="C3420" s="22">
        <f>'Previous Trades Import_OMS Quer'!C3420</f>
        <v>0</v>
      </c>
      <c r="D3420">
        <f>'Previous Trades Import_OMS Quer'!D3420</f>
        <v>0</v>
      </c>
      <c r="E3420" s="22">
        <f>'Previous Trades Import_OMS Quer'!E3420</f>
        <v>0</v>
      </c>
      <c r="F3420">
        <f>'Previous Trades Import_OMS Quer'!F3420</f>
        <v>0</v>
      </c>
      <c r="G3420">
        <f>'Previous Trades Import_OMS Quer'!G3420</f>
        <v>0</v>
      </c>
      <c r="H3420">
        <f>'Previous Trades Import_OMS Quer'!H3420</f>
        <v>0</v>
      </c>
      <c r="I3420">
        <f>'Previous Trades Import_OMS Quer'!I3420</f>
        <v>0</v>
      </c>
      <c r="J3420">
        <f>'Previous Trades Import_OMS Quer'!J3420</f>
        <v>0</v>
      </c>
      <c r="K3420">
        <f>'Previous Trades Import_OMS Quer'!K3420</f>
        <v>0</v>
      </c>
      <c r="L3420">
        <f>'Previous Trades Import_OMS Quer'!L3420</f>
        <v>0</v>
      </c>
      <c r="M3420">
        <f>'Previous Trades Import_OMS Quer'!M3420</f>
        <v>0</v>
      </c>
      <c r="N3420">
        <f>'Previous Trades Import_OMS Quer'!N3420</f>
        <v>0</v>
      </c>
      <c r="O3420" t="str">
        <f>CLEAN('Previous Trades Import_OMS Quer'!O3420)</f>
        <v/>
      </c>
      <c r="Q3420" s="25">
        <f t="shared" si="106"/>
        <v>0</v>
      </c>
      <c r="R3420" s="25" t="e">
        <f>VLOOKUP(O3420,'Currency Balance'!$O$3:$Q$32,3,0)</f>
        <v>#N/A</v>
      </c>
      <c r="S3420" t="e">
        <f t="shared" si="107"/>
        <v>#N/A</v>
      </c>
    </row>
    <row r="3421" spans="1:19">
      <c r="A3421">
        <f>'Previous Trades Import_OMS Quer'!A3421</f>
        <v>0</v>
      </c>
      <c r="B3421">
        <f>'Previous Trades Import_OMS Quer'!B3421</f>
        <v>0</v>
      </c>
      <c r="C3421" s="22">
        <f>'Previous Trades Import_OMS Quer'!C3421</f>
        <v>0</v>
      </c>
      <c r="D3421">
        <f>'Previous Trades Import_OMS Quer'!D3421</f>
        <v>0</v>
      </c>
      <c r="E3421" s="22">
        <f>'Previous Trades Import_OMS Quer'!E3421</f>
        <v>0</v>
      </c>
      <c r="F3421">
        <f>'Previous Trades Import_OMS Quer'!F3421</f>
        <v>0</v>
      </c>
      <c r="G3421">
        <f>'Previous Trades Import_OMS Quer'!G3421</f>
        <v>0</v>
      </c>
      <c r="H3421">
        <f>'Previous Trades Import_OMS Quer'!H3421</f>
        <v>0</v>
      </c>
      <c r="I3421">
        <f>'Previous Trades Import_OMS Quer'!I3421</f>
        <v>0</v>
      </c>
      <c r="J3421">
        <f>'Previous Trades Import_OMS Quer'!J3421</f>
        <v>0</v>
      </c>
      <c r="K3421">
        <f>'Previous Trades Import_OMS Quer'!K3421</f>
        <v>0</v>
      </c>
      <c r="L3421">
        <f>'Previous Trades Import_OMS Quer'!L3421</f>
        <v>0</v>
      </c>
      <c r="M3421">
        <f>'Previous Trades Import_OMS Quer'!M3421</f>
        <v>0</v>
      </c>
      <c r="N3421">
        <f>'Previous Trades Import_OMS Quer'!N3421</f>
        <v>0</v>
      </c>
      <c r="O3421" t="str">
        <f>CLEAN('Previous Trades Import_OMS Quer'!O3421)</f>
        <v/>
      </c>
      <c r="Q3421" s="25">
        <f t="shared" si="106"/>
        <v>0</v>
      </c>
      <c r="R3421" s="25" t="e">
        <f>VLOOKUP(O3421,'Currency Balance'!$O$3:$Q$32,3,0)</f>
        <v>#N/A</v>
      </c>
      <c r="S3421" t="e">
        <f t="shared" si="107"/>
        <v>#N/A</v>
      </c>
    </row>
    <row r="3422" spans="1:19">
      <c r="A3422">
        <f>'Previous Trades Import_OMS Quer'!A3422</f>
        <v>0</v>
      </c>
      <c r="B3422">
        <f>'Previous Trades Import_OMS Quer'!B3422</f>
        <v>0</v>
      </c>
      <c r="C3422" s="22">
        <f>'Previous Trades Import_OMS Quer'!C3422</f>
        <v>0</v>
      </c>
      <c r="D3422">
        <f>'Previous Trades Import_OMS Quer'!D3422</f>
        <v>0</v>
      </c>
      <c r="E3422" s="22">
        <f>'Previous Trades Import_OMS Quer'!E3422</f>
        <v>0</v>
      </c>
      <c r="F3422">
        <f>'Previous Trades Import_OMS Quer'!F3422</f>
        <v>0</v>
      </c>
      <c r="G3422">
        <f>'Previous Trades Import_OMS Quer'!G3422</f>
        <v>0</v>
      </c>
      <c r="H3422">
        <f>'Previous Trades Import_OMS Quer'!H3422</f>
        <v>0</v>
      </c>
      <c r="I3422">
        <f>'Previous Trades Import_OMS Quer'!I3422</f>
        <v>0</v>
      </c>
      <c r="J3422">
        <f>'Previous Trades Import_OMS Quer'!J3422</f>
        <v>0</v>
      </c>
      <c r="K3422">
        <f>'Previous Trades Import_OMS Quer'!K3422</f>
        <v>0</v>
      </c>
      <c r="L3422">
        <f>'Previous Trades Import_OMS Quer'!L3422</f>
        <v>0</v>
      </c>
      <c r="M3422">
        <f>'Previous Trades Import_OMS Quer'!M3422</f>
        <v>0</v>
      </c>
      <c r="N3422">
        <f>'Previous Trades Import_OMS Quer'!N3422</f>
        <v>0</v>
      </c>
      <c r="O3422" t="str">
        <f>CLEAN('Previous Trades Import_OMS Quer'!O3422)</f>
        <v/>
      </c>
      <c r="Q3422" s="25">
        <f t="shared" si="106"/>
        <v>0</v>
      </c>
      <c r="R3422" s="25" t="e">
        <f>VLOOKUP(O3422,'Currency Balance'!$O$3:$Q$32,3,0)</f>
        <v>#N/A</v>
      </c>
      <c r="S3422" t="e">
        <f t="shared" si="107"/>
        <v>#N/A</v>
      </c>
    </row>
    <row r="3423" spans="1:19">
      <c r="A3423">
        <f>'Previous Trades Import_OMS Quer'!A3423</f>
        <v>0</v>
      </c>
      <c r="B3423">
        <f>'Previous Trades Import_OMS Quer'!B3423</f>
        <v>0</v>
      </c>
      <c r="C3423" s="22">
        <f>'Previous Trades Import_OMS Quer'!C3423</f>
        <v>0</v>
      </c>
      <c r="D3423">
        <f>'Previous Trades Import_OMS Quer'!D3423</f>
        <v>0</v>
      </c>
      <c r="E3423" s="22">
        <f>'Previous Trades Import_OMS Quer'!E3423</f>
        <v>0</v>
      </c>
      <c r="F3423">
        <f>'Previous Trades Import_OMS Quer'!F3423</f>
        <v>0</v>
      </c>
      <c r="G3423">
        <f>'Previous Trades Import_OMS Quer'!G3423</f>
        <v>0</v>
      </c>
      <c r="H3423">
        <f>'Previous Trades Import_OMS Quer'!H3423</f>
        <v>0</v>
      </c>
      <c r="I3423">
        <f>'Previous Trades Import_OMS Quer'!I3423</f>
        <v>0</v>
      </c>
      <c r="J3423">
        <f>'Previous Trades Import_OMS Quer'!J3423</f>
        <v>0</v>
      </c>
      <c r="K3423">
        <f>'Previous Trades Import_OMS Quer'!K3423</f>
        <v>0</v>
      </c>
      <c r="L3423">
        <f>'Previous Trades Import_OMS Quer'!L3423</f>
        <v>0</v>
      </c>
      <c r="M3423">
        <f>'Previous Trades Import_OMS Quer'!M3423</f>
        <v>0</v>
      </c>
      <c r="N3423">
        <f>'Previous Trades Import_OMS Quer'!N3423</f>
        <v>0</v>
      </c>
      <c r="O3423" t="str">
        <f>CLEAN('Previous Trades Import_OMS Quer'!O3423)</f>
        <v/>
      </c>
      <c r="Q3423" s="25">
        <f t="shared" si="106"/>
        <v>0</v>
      </c>
      <c r="R3423" s="25" t="e">
        <f>VLOOKUP(O3423,'Currency Balance'!$O$3:$Q$32,3,0)</f>
        <v>#N/A</v>
      </c>
      <c r="S3423" t="e">
        <f t="shared" si="107"/>
        <v>#N/A</v>
      </c>
    </row>
    <row r="3424" spans="1:19">
      <c r="A3424">
        <f>'Previous Trades Import_OMS Quer'!A3424</f>
        <v>0</v>
      </c>
      <c r="B3424">
        <f>'Previous Trades Import_OMS Quer'!B3424</f>
        <v>0</v>
      </c>
      <c r="C3424" s="22">
        <f>'Previous Trades Import_OMS Quer'!C3424</f>
        <v>0</v>
      </c>
      <c r="D3424">
        <f>'Previous Trades Import_OMS Quer'!D3424</f>
        <v>0</v>
      </c>
      <c r="E3424" s="22">
        <f>'Previous Trades Import_OMS Quer'!E3424</f>
        <v>0</v>
      </c>
      <c r="F3424">
        <f>'Previous Trades Import_OMS Quer'!F3424</f>
        <v>0</v>
      </c>
      <c r="G3424">
        <f>'Previous Trades Import_OMS Quer'!G3424</f>
        <v>0</v>
      </c>
      <c r="H3424">
        <f>'Previous Trades Import_OMS Quer'!H3424</f>
        <v>0</v>
      </c>
      <c r="I3424">
        <f>'Previous Trades Import_OMS Quer'!I3424</f>
        <v>0</v>
      </c>
      <c r="J3424">
        <f>'Previous Trades Import_OMS Quer'!J3424</f>
        <v>0</v>
      </c>
      <c r="K3424">
        <f>'Previous Trades Import_OMS Quer'!K3424</f>
        <v>0</v>
      </c>
      <c r="L3424">
        <f>'Previous Trades Import_OMS Quer'!L3424</f>
        <v>0</v>
      </c>
      <c r="M3424">
        <f>'Previous Trades Import_OMS Quer'!M3424</f>
        <v>0</v>
      </c>
      <c r="N3424">
        <f>'Previous Trades Import_OMS Quer'!N3424</f>
        <v>0</v>
      </c>
      <c r="O3424" t="str">
        <f>CLEAN('Previous Trades Import_OMS Quer'!O3424)</f>
        <v/>
      </c>
      <c r="Q3424" s="25">
        <f t="shared" si="106"/>
        <v>0</v>
      </c>
      <c r="R3424" s="25" t="e">
        <f>VLOOKUP(O3424,'Currency Balance'!$O$3:$Q$32,3,0)</f>
        <v>#N/A</v>
      </c>
      <c r="S3424" t="e">
        <f t="shared" si="107"/>
        <v>#N/A</v>
      </c>
    </row>
    <row r="3425" spans="1:19">
      <c r="A3425">
        <f>'Previous Trades Import_OMS Quer'!A3425</f>
        <v>0</v>
      </c>
      <c r="B3425">
        <f>'Previous Trades Import_OMS Quer'!B3425</f>
        <v>0</v>
      </c>
      <c r="C3425" s="22">
        <f>'Previous Trades Import_OMS Quer'!C3425</f>
        <v>0</v>
      </c>
      <c r="D3425">
        <f>'Previous Trades Import_OMS Quer'!D3425</f>
        <v>0</v>
      </c>
      <c r="E3425" s="22">
        <f>'Previous Trades Import_OMS Quer'!E3425</f>
        <v>0</v>
      </c>
      <c r="F3425">
        <f>'Previous Trades Import_OMS Quer'!F3425</f>
        <v>0</v>
      </c>
      <c r="G3425">
        <f>'Previous Trades Import_OMS Quer'!G3425</f>
        <v>0</v>
      </c>
      <c r="H3425">
        <f>'Previous Trades Import_OMS Quer'!H3425</f>
        <v>0</v>
      </c>
      <c r="I3425">
        <f>'Previous Trades Import_OMS Quer'!I3425</f>
        <v>0</v>
      </c>
      <c r="J3425">
        <f>'Previous Trades Import_OMS Quer'!J3425</f>
        <v>0</v>
      </c>
      <c r="K3425">
        <f>'Previous Trades Import_OMS Quer'!K3425</f>
        <v>0</v>
      </c>
      <c r="L3425">
        <f>'Previous Trades Import_OMS Quer'!L3425</f>
        <v>0</v>
      </c>
      <c r="M3425">
        <f>'Previous Trades Import_OMS Quer'!M3425</f>
        <v>0</v>
      </c>
      <c r="N3425">
        <f>'Previous Trades Import_OMS Quer'!N3425</f>
        <v>0</v>
      </c>
      <c r="O3425" t="str">
        <f>CLEAN('Previous Trades Import_OMS Quer'!O3425)</f>
        <v/>
      </c>
      <c r="Q3425" s="25">
        <f t="shared" si="106"/>
        <v>0</v>
      </c>
      <c r="R3425" s="25" t="e">
        <f>VLOOKUP(O3425,'Currency Balance'!$O$3:$Q$32,3,0)</f>
        <v>#N/A</v>
      </c>
      <c r="S3425" t="e">
        <f t="shared" si="107"/>
        <v>#N/A</v>
      </c>
    </row>
    <row r="3426" spans="1:19">
      <c r="A3426">
        <f>'Previous Trades Import_OMS Quer'!A3426</f>
        <v>0</v>
      </c>
      <c r="B3426">
        <f>'Previous Trades Import_OMS Quer'!B3426</f>
        <v>0</v>
      </c>
      <c r="C3426" s="22">
        <f>'Previous Trades Import_OMS Quer'!C3426</f>
        <v>0</v>
      </c>
      <c r="D3426">
        <f>'Previous Trades Import_OMS Quer'!D3426</f>
        <v>0</v>
      </c>
      <c r="E3426" s="22">
        <f>'Previous Trades Import_OMS Quer'!E3426</f>
        <v>0</v>
      </c>
      <c r="F3426">
        <f>'Previous Trades Import_OMS Quer'!F3426</f>
        <v>0</v>
      </c>
      <c r="G3426">
        <f>'Previous Trades Import_OMS Quer'!G3426</f>
        <v>0</v>
      </c>
      <c r="H3426">
        <f>'Previous Trades Import_OMS Quer'!H3426</f>
        <v>0</v>
      </c>
      <c r="I3426">
        <f>'Previous Trades Import_OMS Quer'!I3426</f>
        <v>0</v>
      </c>
      <c r="J3426">
        <f>'Previous Trades Import_OMS Quer'!J3426</f>
        <v>0</v>
      </c>
      <c r="K3426">
        <f>'Previous Trades Import_OMS Quer'!K3426</f>
        <v>0</v>
      </c>
      <c r="L3426">
        <f>'Previous Trades Import_OMS Quer'!L3426</f>
        <v>0</v>
      </c>
      <c r="M3426">
        <f>'Previous Trades Import_OMS Quer'!M3426</f>
        <v>0</v>
      </c>
      <c r="N3426">
        <f>'Previous Trades Import_OMS Quer'!N3426</f>
        <v>0</v>
      </c>
      <c r="O3426" t="str">
        <f>CLEAN('Previous Trades Import_OMS Quer'!O3426)</f>
        <v/>
      </c>
      <c r="Q3426" s="25">
        <f t="shared" si="106"/>
        <v>0</v>
      </c>
      <c r="R3426" s="25" t="e">
        <f>VLOOKUP(O3426,'Currency Balance'!$O$3:$Q$32,3,0)</f>
        <v>#N/A</v>
      </c>
      <c r="S3426" t="e">
        <f t="shared" si="107"/>
        <v>#N/A</v>
      </c>
    </row>
    <row r="3427" spans="1:19">
      <c r="A3427">
        <f>'Previous Trades Import_OMS Quer'!A3427</f>
        <v>0</v>
      </c>
      <c r="B3427">
        <f>'Previous Trades Import_OMS Quer'!B3427</f>
        <v>0</v>
      </c>
      <c r="C3427" s="22">
        <f>'Previous Trades Import_OMS Quer'!C3427</f>
        <v>0</v>
      </c>
      <c r="D3427">
        <f>'Previous Trades Import_OMS Quer'!D3427</f>
        <v>0</v>
      </c>
      <c r="E3427" s="22">
        <f>'Previous Trades Import_OMS Quer'!E3427</f>
        <v>0</v>
      </c>
      <c r="F3427">
        <f>'Previous Trades Import_OMS Quer'!F3427</f>
        <v>0</v>
      </c>
      <c r="G3427">
        <f>'Previous Trades Import_OMS Quer'!G3427</f>
        <v>0</v>
      </c>
      <c r="H3427">
        <f>'Previous Trades Import_OMS Quer'!H3427</f>
        <v>0</v>
      </c>
      <c r="I3427">
        <f>'Previous Trades Import_OMS Quer'!I3427</f>
        <v>0</v>
      </c>
      <c r="J3427">
        <f>'Previous Trades Import_OMS Quer'!J3427</f>
        <v>0</v>
      </c>
      <c r="K3427">
        <f>'Previous Trades Import_OMS Quer'!K3427</f>
        <v>0</v>
      </c>
      <c r="L3427">
        <f>'Previous Trades Import_OMS Quer'!L3427</f>
        <v>0</v>
      </c>
      <c r="M3427">
        <f>'Previous Trades Import_OMS Quer'!M3427</f>
        <v>0</v>
      </c>
      <c r="N3427">
        <f>'Previous Trades Import_OMS Quer'!N3427</f>
        <v>0</v>
      </c>
      <c r="O3427" t="str">
        <f>CLEAN('Previous Trades Import_OMS Quer'!O3427)</f>
        <v/>
      </c>
      <c r="Q3427" s="25">
        <f t="shared" si="106"/>
        <v>0</v>
      </c>
      <c r="R3427" s="25" t="e">
        <f>VLOOKUP(O3427,'Currency Balance'!$O$3:$Q$32,3,0)</f>
        <v>#N/A</v>
      </c>
      <c r="S3427" t="e">
        <f t="shared" si="107"/>
        <v>#N/A</v>
      </c>
    </row>
    <row r="3428" spans="1:19">
      <c r="A3428">
        <f>'Previous Trades Import_OMS Quer'!A3428</f>
        <v>0</v>
      </c>
      <c r="B3428">
        <f>'Previous Trades Import_OMS Quer'!B3428</f>
        <v>0</v>
      </c>
      <c r="C3428" s="22">
        <f>'Previous Trades Import_OMS Quer'!C3428</f>
        <v>0</v>
      </c>
      <c r="D3428">
        <f>'Previous Trades Import_OMS Quer'!D3428</f>
        <v>0</v>
      </c>
      <c r="E3428" s="22">
        <f>'Previous Trades Import_OMS Quer'!E3428</f>
        <v>0</v>
      </c>
      <c r="F3428">
        <f>'Previous Trades Import_OMS Quer'!F3428</f>
        <v>0</v>
      </c>
      <c r="G3428">
        <f>'Previous Trades Import_OMS Quer'!G3428</f>
        <v>0</v>
      </c>
      <c r="H3428">
        <f>'Previous Trades Import_OMS Quer'!H3428</f>
        <v>0</v>
      </c>
      <c r="I3428">
        <f>'Previous Trades Import_OMS Quer'!I3428</f>
        <v>0</v>
      </c>
      <c r="J3428">
        <f>'Previous Trades Import_OMS Quer'!J3428</f>
        <v>0</v>
      </c>
      <c r="K3428">
        <f>'Previous Trades Import_OMS Quer'!K3428</f>
        <v>0</v>
      </c>
      <c r="L3428">
        <f>'Previous Trades Import_OMS Quer'!L3428</f>
        <v>0</v>
      </c>
      <c r="M3428">
        <f>'Previous Trades Import_OMS Quer'!M3428</f>
        <v>0</v>
      </c>
      <c r="N3428">
        <f>'Previous Trades Import_OMS Quer'!N3428</f>
        <v>0</v>
      </c>
      <c r="O3428" t="str">
        <f>CLEAN('Previous Trades Import_OMS Quer'!O3428)</f>
        <v/>
      </c>
      <c r="Q3428" s="25">
        <f t="shared" si="106"/>
        <v>0</v>
      </c>
      <c r="R3428" s="25" t="e">
        <f>VLOOKUP(O3428,'Currency Balance'!$O$3:$Q$32,3,0)</f>
        <v>#N/A</v>
      </c>
      <c r="S3428" t="e">
        <f t="shared" si="107"/>
        <v>#N/A</v>
      </c>
    </row>
    <row r="3429" spans="1:19">
      <c r="A3429">
        <f>'Previous Trades Import_OMS Quer'!A3429</f>
        <v>0</v>
      </c>
      <c r="B3429">
        <f>'Previous Trades Import_OMS Quer'!B3429</f>
        <v>0</v>
      </c>
      <c r="C3429" s="22">
        <f>'Previous Trades Import_OMS Quer'!C3429</f>
        <v>0</v>
      </c>
      <c r="D3429">
        <f>'Previous Trades Import_OMS Quer'!D3429</f>
        <v>0</v>
      </c>
      <c r="E3429" s="22">
        <f>'Previous Trades Import_OMS Quer'!E3429</f>
        <v>0</v>
      </c>
      <c r="F3429">
        <f>'Previous Trades Import_OMS Quer'!F3429</f>
        <v>0</v>
      </c>
      <c r="G3429">
        <f>'Previous Trades Import_OMS Quer'!G3429</f>
        <v>0</v>
      </c>
      <c r="H3429">
        <f>'Previous Trades Import_OMS Quer'!H3429</f>
        <v>0</v>
      </c>
      <c r="I3429">
        <f>'Previous Trades Import_OMS Quer'!I3429</f>
        <v>0</v>
      </c>
      <c r="J3429">
        <f>'Previous Trades Import_OMS Quer'!J3429</f>
        <v>0</v>
      </c>
      <c r="K3429">
        <f>'Previous Trades Import_OMS Quer'!K3429</f>
        <v>0</v>
      </c>
      <c r="L3429">
        <f>'Previous Trades Import_OMS Quer'!L3429</f>
        <v>0</v>
      </c>
      <c r="M3429">
        <f>'Previous Trades Import_OMS Quer'!M3429</f>
        <v>0</v>
      </c>
      <c r="N3429">
        <f>'Previous Trades Import_OMS Quer'!N3429</f>
        <v>0</v>
      </c>
      <c r="O3429" t="str">
        <f>CLEAN('Previous Trades Import_OMS Quer'!O3429)</f>
        <v/>
      </c>
      <c r="Q3429" s="25">
        <f t="shared" si="106"/>
        <v>0</v>
      </c>
      <c r="R3429" s="25" t="e">
        <f>VLOOKUP(O3429,'Currency Balance'!$O$3:$Q$32,3,0)</f>
        <v>#N/A</v>
      </c>
      <c r="S3429" t="e">
        <f t="shared" si="107"/>
        <v>#N/A</v>
      </c>
    </row>
    <row r="3430" spans="1:19">
      <c r="A3430">
        <f>'Previous Trades Import_OMS Quer'!A3430</f>
        <v>0</v>
      </c>
      <c r="B3430">
        <f>'Previous Trades Import_OMS Quer'!B3430</f>
        <v>0</v>
      </c>
      <c r="C3430" s="22">
        <f>'Previous Trades Import_OMS Quer'!C3430</f>
        <v>0</v>
      </c>
      <c r="D3430">
        <f>'Previous Trades Import_OMS Quer'!D3430</f>
        <v>0</v>
      </c>
      <c r="E3430" s="22">
        <f>'Previous Trades Import_OMS Quer'!E3430</f>
        <v>0</v>
      </c>
      <c r="F3430">
        <f>'Previous Trades Import_OMS Quer'!F3430</f>
        <v>0</v>
      </c>
      <c r="G3430">
        <f>'Previous Trades Import_OMS Quer'!G3430</f>
        <v>0</v>
      </c>
      <c r="H3430">
        <f>'Previous Trades Import_OMS Quer'!H3430</f>
        <v>0</v>
      </c>
      <c r="I3430">
        <f>'Previous Trades Import_OMS Quer'!I3430</f>
        <v>0</v>
      </c>
      <c r="J3430">
        <f>'Previous Trades Import_OMS Quer'!J3430</f>
        <v>0</v>
      </c>
      <c r="K3430">
        <f>'Previous Trades Import_OMS Quer'!K3430</f>
        <v>0</v>
      </c>
      <c r="L3430">
        <f>'Previous Trades Import_OMS Quer'!L3430</f>
        <v>0</v>
      </c>
      <c r="M3430">
        <f>'Previous Trades Import_OMS Quer'!M3430</f>
        <v>0</v>
      </c>
      <c r="N3430">
        <f>'Previous Trades Import_OMS Quer'!N3430</f>
        <v>0</v>
      </c>
      <c r="O3430" t="str">
        <f>CLEAN('Previous Trades Import_OMS Quer'!O3430)</f>
        <v/>
      </c>
      <c r="Q3430" s="25">
        <f t="shared" si="106"/>
        <v>0</v>
      </c>
      <c r="R3430" s="25" t="e">
        <f>VLOOKUP(O3430,'Currency Balance'!$O$3:$Q$32,3,0)</f>
        <v>#N/A</v>
      </c>
      <c r="S3430" t="e">
        <f t="shared" si="107"/>
        <v>#N/A</v>
      </c>
    </row>
    <row r="3431" spans="1:19">
      <c r="A3431">
        <f>'Previous Trades Import_OMS Quer'!A3431</f>
        <v>0</v>
      </c>
      <c r="B3431">
        <f>'Previous Trades Import_OMS Quer'!B3431</f>
        <v>0</v>
      </c>
      <c r="C3431" s="22">
        <f>'Previous Trades Import_OMS Quer'!C3431</f>
        <v>0</v>
      </c>
      <c r="D3431">
        <f>'Previous Trades Import_OMS Quer'!D3431</f>
        <v>0</v>
      </c>
      <c r="E3431" s="22">
        <f>'Previous Trades Import_OMS Quer'!E3431</f>
        <v>0</v>
      </c>
      <c r="F3431">
        <f>'Previous Trades Import_OMS Quer'!F3431</f>
        <v>0</v>
      </c>
      <c r="G3431">
        <f>'Previous Trades Import_OMS Quer'!G3431</f>
        <v>0</v>
      </c>
      <c r="H3431">
        <f>'Previous Trades Import_OMS Quer'!H3431</f>
        <v>0</v>
      </c>
      <c r="I3431">
        <f>'Previous Trades Import_OMS Quer'!I3431</f>
        <v>0</v>
      </c>
      <c r="J3431">
        <f>'Previous Trades Import_OMS Quer'!J3431</f>
        <v>0</v>
      </c>
      <c r="K3431">
        <f>'Previous Trades Import_OMS Quer'!K3431</f>
        <v>0</v>
      </c>
      <c r="L3431">
        <f>'Previous Trades Import_OMS Quer'!L3431</f>
        <v>0</v>
      </c>
      <c r="M3431">
        <f>'Previous Trades Import_OMS Quer'!M3431</f>
        <v>0</v>
      </c>
      <c r="N3431">
        <f>'Previous Trades Import_OMS Quer'!N3431</f>
        <v>0</v>
      </c>
      <c r="O3431" t="str">
        <f>CLEAN('Previous Trades Import_OMS Quer'!O3431)</f>
        <v/>
      </c>
      <c r="Q3431" s="25">
        <f t="shared" si="106"/>
        <v>0</v>
      </c>
      <c r="R3431" s="25" t="e">
        <f>VLOOKUP(O3431,'Currency Balance'!$O$3:$Q$32,3,0)</f>
        <v>#N/A</v>
      </c>
      <c r="S3431" t="e">
        <f t="shared" si="107"/>
        <v>#N/A</v>
      </c>
    </row>
    <row r="3432" spans="1:19">
      <c r="A3432">
        <f>'Previous Trades Import_OMS Quer'!A3432</f>
        <v>0</v>
      </c>
      <c r="B3432">
        <f>'Previous Trades Import_OMS Quer'!B3432</f>
        <v>0</v>
      </c>
      <c r="C3432" s="22">
        <f>'Previous Trades Import_OMS Quer'!C3432</f>
        <v>0</v>
      </c>
      <c r="D3432">
        <f>'Previous Trades Import_OMS Quer'!D3432</f>
        <v>0</v>
      </c>
      <c r="E3432" s="22">
        <f>'Previous Trades Import_OMS Quer'!E3432</f>
        <v>0</v>
      </c>
      <c r="F3432">
        <f>'Previous Trades Import_OMS Quer'!F3432</f>
        <v>0</v>
      </c>
      <c r="G3432">
        <f>'Previous Trades Import_OMS Quer'!G3432</f>
        <v>0</v>
      </c>
      <c r="H3432">
        <f>'Previous Trades Import_OMS Quer'!H3432</f>
        <v>0</v>
      </c>
      <c r="I3432">
        <f>'Previous Trades Import_OMS Quer'!I3432</f>
        <v>0</v>
      </c>
      <c r="J3432">
        <f>'Previous Trades Import_OMS Quer'!J3432</f>
        <v>0</v>
      </c>
      <c r="K3432">
        <f>'Previous Trades Import_OMS Quer'!K3432</f>
        <v>0</v>
      </c>
      <c r="L3432">
        <f>'Previous Trades Import_OMS Quer'!L3432</f>
        <v>0</v>
      </c>
      <c r="M3432">
        <f>'Previous Trades Import_OMS Quer'!M3432</f>
        <v>0</v>
      </c>
      <c r="N3432">
        <f>'Previous Trades Import_OMS Quer'!N3432</f>
        <v>0</v>
      </c>
      <c r="O3432" t="str">
        <f>CLEAN('Previous Trades Import_OMS Quer'!O3432)</f>
        <v/>
      </c>
      <c r="Q3432" s="25">
        <f t="shared" si="106"/>
        <v>0</v>
      </c>
      <c r="R3432" s="25" t="e">
        <f>VLOOKUP(O3432,'Currency Balance'!$O$3:$Q$32,3,0)</f>
        <v>#N/A</v>
      </c>
      <c r="S3432" t="e">
        <f t="shared" si="107"/>
        <v>#N/A</v>
      </c>
    </row>
    <row r="3433" spans="1:19">
      <c r="A3433">
        <f>'Previous Trades Import_OMS Quer'!A3433</f>
        <v>0</v>
      </c>
      <c r="B3433">
        <f>'Previous Trades Import_OMS Quer'!B3433</f>
        <v>0</v>
      </c>
      <c r="C3433" s="22">
        <f>'Previous Trades Import_OMS Quer'!C3433</f>
        <v>0</v>
      </c>
      <c r="D3433">
        <f>'Previous Trades Import_OMS Quer'!D3433</f>
        <v>0</v>
      </c>
      <c r="E3433" s="22">
        <f>'Previous Trades Import_OMS Quer'!E3433</f>
        <v>0</v>
      </c>
      <c r="F3433">
        <f>'Previous Trades Import_OMS Quer'!F3433</f>
        <v>0</v>
      </c>
      <c r="G3433">
        <f>'Previous Trades Import_OMS Quer'!G3433</f>
        <v>0</v>
      </c>
      <c r="H3433">
        <f>'Previous Trades Import_OMS Quer'!H3433</f>
        <v>0</v>
      </c>
      <c r="I3433">
        <f>'Previous Trades Import_OMS Quer'!I3433</f>
        <v>0</v>
      </c>
      <c r="J3433">
        <f>'Previous Trades Import_OMS Quer'!J3433</f>
        <v>0</v>
      </c>
      <c r="K3433">
        <f>'Previous Trades Import_OMS Quer'!K3433</f>
        <v>0</v>
      </c>
      <c r="L3433">
        <f>'Previous Trades Import_OMS Quer'!L3433</f>
        <v>0</v>
      </c>
      <c r="M3433">
        <f>'Previous Trades Import_OMS Quer'!M3433</f>
        <v>0</v>
      </c>
      <c r="N3433">
        <f>'Previous Trades Import_OMS Quer'!N3433</f>
        <v>0</v>
      </c>
      <c r="O3433" t="str">
        <f>CLEAN('Previous Trades Import_OMS Quer'!O3433)</f>
        <v/>
      </c>
      <c r="Q3433" s="25">
        <f t="shared" si="106"/>
        <v>0</v>
      </c>
      <c r="R3433" s="25" t="e">
        <f>VLOOKUP(O3433,'Currency Balance'!$O$3:$Q$32,3,0)</f>
        <v>#N/A</v>
      </c>
      <c r="S3433" t="e">
        <f t="shared" si="107"/>
        <v>#N/A</v>
      </c>
    </row>
    <row r="3434" spans="1:19">
      <c r="A3434">
        <f>'Previous Trades Import_OMS Quer'!A3434</f>
        <v>0</v>
      </c>
      <c r="B3434">
        <f>'Previous Trades Import_OMS Quer'!B3434</f>
        <v>0</v>
      </c>
      <c r="C3434" s="22">
        <f>'Previous Trades Import_OMS Quer'!C3434</f>
        <v>0</v>
      </c>
      <c r="D3434">
        <f>'Previous Trades Import_OMS Quer'!D3434</f>
        <v>0</v>
      </c>
      <c r="E3434" s="22">
        <f>'Previous Trades Import_OMS Quer'!E3434</f>
        <v>0</v>
      </c>
      <c r="F3434">
        <f>'Previous Trades Import_OMS Quer'!F3434</f>
        <v>0</v>
      </c>
      <c r="G3434">
        <f>'Previous Trades Import_OMS Quer'!G3434</f>
        <v>0</v>
      </c>
      <c r="H3434">
        <f>'Previous Trades Import_OMS Quer'!H3434</f>
        <v>0</v>
      </c>
      <c r="I3434">
        <f>'Previous Trades Import_OMS Quer'!I3434</f>
        <v>0</v>
      </c>
      <c r="J3434">
        <f>'Previous Trades Import_OMS Quer'!J3434</f>
        <v>0</v>
      </c>
      <c r="K3434">
        <f>'Previous Trades Import_OMS Quer'!K3434</f>
        <v>0</v>
      </c>
      <c r="L3434">
        <f>'Previous Trades Import_OMS Quer'!L3434</f>
        <v>0</v>
      </c>
      <c r="M3434">
        <f>'Previous Trades Import_OMS Quer'!M3434</f>
        <v>0</v>
      </c>
      <c r="N3434">
        <f>'Previous Trades Import_OMS Quer'!N3434</f>
        <v>0</v>
      </c>
      <c r="O3434" t="str">
        <f>CLEAN('Previous Trades Import_OMS Quer'!O3434)</f>
        <v/>
      </c>
      <c r="Q3434" s="25">
        <f t="shared" si="106"/>
        <v>0</v>
      </c>
      <c r="R3434" s="25" t="e">
        <f>VLOOKUP(O3434,'Currency Balance'!$O$3:$Q$32,3,0)</f>
        <v>#N/A</v>
      </c>
      <c r="S3434" t="e">
        <f t="shared" si="107"/>
        <v>#N/A</v>
      </c>
    </row>
    <row r="3435" spans="1:19">
      <c r="A3435">
        <f>'Previous Trades Import_OMS Quer'!A3435</f>
        <v>0</v>
      </c>
      <c r="B3435">
        <f>'Previous Trades Import_OMS Quer'!B3435</f>
        <v>0</v>
      </c>
      <c r="C3435" s="22">
        <f>'Previous Trades Import_OMS Quer'!C3435</f>
        <v>0</v>
      </c>
      <c r="D3435">
        <f>'Previous Trades Import_OMS Quer'!D3435</f>
        <v>0</v>
      </c>
      <c r="E3435" s="22">
        <f>'Previous Trades Import_OMS Quer'!E3435</f>
        <v>0</v>
      </c>
      <c r="F3435">
        <f>'Previous Trades Import_OMS Quer'!F3435</f>
        <v>0</v>
      </c>
      <c r="G3435">
        <f>'Previous Trades Import_OMS Quer'!G3435</f>
        <v>0</v>
      </c>
      <c r="H3435">
        <f>'Previous Trades Import_OMS Quer'!H3435</f>
        <v>0</v>
      </c>
      <c r="I3435">
        <f>'Previous Trades Import_OMS Quer'!I3435</f>
        <v>0</v>
      </c>
      <c r="J3435">
        <f>'Previous Trades Import_OMS Quer'!J3435</f>
        <v>0</v>
      </c>
      <c r="K3435">
        <f>'Previous Trades Import_OMS Quer'!K3435</f>
        <v>0</v>
      </c>
      <c r="L3435">
        <f>'Previous Trades Import_OMS Quer'!L3435</f>
        <v>0</v>
      </c>
      <c r="M3435">
        <f>'Previous Trades Import_OMS Quer'!M3435</f>
        <v>0</v>
      </c>
      <c r="N3435">
        <f>'Previous Trades Import_OMS Quer'!N3435</f>
        <v>0</v>
      </c>
      <c r="O3435" t="str">
        <f>CLEAN('Previous Trades Import_OMS Quer'!O3435)</f>
        <v/>
      </c>
      <c r="Q3435" s="25">
        <f t="shared" si="106"/>
        <v>0</v>
      </c>
      <c r="R3435" s="25" t="e">
        <f>VLOOKUP(O3435,'Currency Balance'!$O$3:$Q$32,3,0)</f>
        <v>#N/A</v>
      </c>
      <c r="S3435" t="e">
        <f t="shared" si="107"/>
        <v>#N/A</v>
      </c>
    </row>
    <row r="3436" spans="1:19">
      <c r="A3436">
        <f>'Previous Trades Import_OMS Quer'!A3436</f>
        <v>0</v>
      </c>
      <c r="B3436">
        <f>'Previous Trades Import_OMS Quer'!B3436</f>
        <v>0</v>
      </c>
      <c r="C3436" s="22">
        <f>'Previous Trades Import_OMS Quer'!C3436</f>
        <v>0</v>
      </c>
      <c r="D3436">
        <f>'Previous Trades Import_OMS Quer'!D3436</f>
        <v>0</v>
      </c>
      <c r="E3436" s="22">
        <f>'Previous Trades Import_OMS Quer'!E3436</f>
        <v>0</v>
      </c>
      <c r="F3436">
        <f>'Previous Trades Import_OMS Quer'!F3436</f>
        <v>0</v>
      </c>
      <c r="G3436">
        <f>'Previous Trades Import_OMS Quer'!G3436</f>
        <v>0</v>
      </c>
      <c r="H3436">
        <f>'Previous Trades Import_OMS Quer'!H3436</f>
        <v>0</v>
      </c>
      <c r="I3436">
        <f>'Previous Trades Import_OMS Quer'!I3436</f>
        <v>0</v>
      </c>
      <c r="J3436">
        <f>'Previous Trades Import_OMS Quer'!J3436</f>
        <v>0</v>
      </c>
      <c r="K3436">
        <f>'Previous Trades Import_OMS Quer'!K3436</f>
        <v>0</v>
      </c>
      <c r="L3436">
        <f>'Previous Trades Import_OMS Quer'!L3436</f>
        <v>0</v>
      </c>
      <c r="M3436">
        <f>'Previous Trades Import_OMS Quer'!M3436</f>
        <v>0</v>
      </c>
      <c r="N3436">
        <f>'Previous Trades Import_OMS Quer'!N3436</f>
        <v>0</v>
      </c>
      <c r="O3436" t="str">
        <f>CLEAN('Previous Trades Import_OMS Quer'!O3436)</f>
        <v/>
      </c>
      <c r="Q3436" s="25">
        <f t="shared" si="106"/>
        <v>0</v>
      </c>
      <c r="R3436" s="25" t="e">
        <f>VLOOKUP(O3436,'Currency Balance'!$O$3:$Q$32,3,0)</f>
        <v>#N/A</v>
      </c>
      <c r="S3436" t="e">
        <f t="shared" si="107"/>
        <v>#N/A</v>
      </c>
    </row>
    <row r="3437" spans="1:19">
      <c r="A3437">
        <f>'Previous Trades Import_OMS Quer'!A3437</f>
        <v>0</v>
      </c>
      <c r="B3437">
        <f>'Previous Trades Import_OMS Quer'!B3437</f>
        <v>0</v>
      </c>
      <c r="C3437" s="22">
        <f>'Previous Trades Import_OMS Quer'!C3437</f>
        <v>0</v>
      </c>
      <c r="D3437">
        <f>'Previous Trades Import_OMS Quer'!D3437</f>
        <v>0</v>
      </c>
      <c r="E3437" s="22">
        <f>'Previous Trades Import_OMS Quer'!E3437</f>
        <v>0</v>
      </c>
      <c r="F3437">
        <f>'Previous Trades Import_OMS Quer'!F3437</f>
        <v>0</v>
      </c>
      <c r="G3437">
        <f>'Previous Trades Import_OMS Quer'!G3437</f>
        <v>0</v>
      </c>
      <c r="H3437">
        <f>'Previous Trades Import_OMS Quer'!H3437</f>
        <v>0</v>
      </c>
      <c r="I3437">
        <f>'Previous Trades Import_OMS Quer'!I3437</f>
        <v>0</v>
      </c>
      <c r="J3437">
        <f>'Previous Trades Import_OMS Quer'!J3437</f>
        <v>0</v>
      </c>
      <c r="K3437">
        <f>'Previous Trades Import_OMS Quer'!K3437</f>
        <v>0</v>
      </c>
      <c r="L3437">
        <f>'Previous Trades Import_OMS Quer'!L3437</f>
        <v>0</v>
      </c>
      <c r="M3437">
        <f>'Previous Trades Import_OMS Quer'!M3437</f>
        <v>0</v>
      </c>
      <c r="N3437">
        <f>'Previous Trades Import_OMS Quer'!N3437</f>
        <v>0</v>
      </c>
      <c r="O3437" t="str">
        <f>CLEAN('Previous Trades Import_OMS Quer'!O3437)</f>
        <v/>
      </c>
      <c r="Q3437" s="25">
        <f t="shared" si="106"/>
        <v>0</v>
      </c>
      <c r="R3437" s="25" t="e">
        <f>VLOOKUP(O3437,'Currency Balance'!$O$3:$Q$32,3,0)</f>
        <v>#N/A</v>
      </c>
      <c r="S3437" t="e">
        <f t="shared" si="107"/>
        <v>#N/A</v>
      </c>
    </row>
    <row r="3438" spans="1:19">
      <c r="A3438">
        <f>'Previous Trades Import_OMS Quer'!A3438</f>
        <v>0</v>
      </c>
      <c r="B3438">
        <f>'Previous Trades Import_OMS Quer'!B3438</f>
        <v>0</v>
      </c>
      <c r="C3438" s="22">
        <f>'Previous Trades Import_OMS Quer'!C3438</f>
        <v>0</v>
      </c>
      <c r="D3438">
        <f>'Previous Trades Import_OMS Quer'!D3438</f>
        <v>0</v>
      </c>
      <c r="E3438" s="22">
        <f>'Previous Trades Import_OMS Quer'!E3438</f>
        <v>0</v>
      </c>
      <c r="F3438">
        <f>'Previous Trades Import_OMS Quer'!F3438</f>
        <v>0</v>
      </c>
      <c r="G3438">
        <f>'Previous Trades Import_OMS Quer'!G3438</f>
        <v>0</v>
      </c>
      <c r="H3438">
        <f>'Previous Trades Import_OMS Quer'!H3438</f>
        <v>0</v>
      </c>
      <c r="I3438">
        <f>'Previous Trades Import_OMS Quer'!I3438</f>
        <v>0</v>
      </c>
      <c r="J3438">
        <f>'Previous Trades Import_OMS Quer'!J3438</f>
        <v>0</v>
      </c>
      <c r="K3438">
        <f>'Previous Trades Import_OMS Quer'!K3438</f>
        <v>0</v>
      </c>
      <c r="L3438">
        <f>'Previous Trades Import_OMS Quer'!L3438</f>
        <v>0</v>
      </c>
      <c r="M3438">
        <f>'Previous Trades Import_OMS Quer'!M3438</f>
        <v>0</v>
      </c>
      <c r="N3438">
        <f>'Previous Trades Import_OMS Quer'!N3438</f>
        <v>0</v>
      </c>
      <c r="O3438" t="str">
        <f>CLEAN('Previous Trades Import_OMS Quer'!O3438)</f>
        <v/>
      </c>
      <c r="Q3438" s="25">
        <f t="shared" si="106"/>
        <v>0</v>
      </c>
      <c r="R3438" s="25" t="e">
        <f>VLOOKUP(O3438,'Currency Balance'!$O$3:$Q$32,3,0)</f>
        <v>#N/A</v>
      </c>
      <c r="S3438" t="e">
        <f t="shared" si="107"/>
        <v>#N/A</v>
      </c>
    </row>
    <row r="3439" spans="1:19">
      <c r="A3439">
        <f>'Previous Trades Import_OMS Quer'!A3439</f>
        <v>0</v>
      </c>
      <c r="B3439">
        <f>'Previous Trades Import_OMS Quer'!B3439</f>
        <v>0</v>
      </c>
      <c r="C3439" s="22">
        <f>'Previous Trades Import_OMS Quer'!C3439</f>
        <v>0</v>
      </c>
      <c r="D3439">
        <f>'Previous Trades Import_OMS Quer'!D3439</f>
        <v>0</v>
      </c>
      <c r="E3439" s="22">
        <f>'Previous Trades Import_OMS Quer'!E3439</f>
        <v>0</v>
      </c>
      <c r="F3439">
        <f>'Previous Trades Import_OMS Quer'!F3439</f>
        <v>0</v>
      </c>
      <c r="G3439">
        <f>'Previous Trades Import_OMS Quer'!G3439</f>
        <v>0</v>
      </c>
      <c r="H3439">
        <f>'Previous Trades Import_OMS Quer'!H3439</f>
        <v>0</v>
      </c>
      <c r="I3439">
        <f>'Previous Trades Import_OMS Quer'!I3439</f>
        <v>0</v>
      </c>
      <c r="J3439">
        <f>'Previous Trades Import_OMS Quer'!J3439</f>
        <v>0</v>
      </c>
      <c r="K3439">
        <f>'Previous Trades Import_OMS Quer'!K3439</f>
        <v>0</v>
      </c>
      <c r="L3439">
        <f>'Previous Trades Import_OMS Quer'!L3439</f>
        <v>0</v>
      </c>
      <c r="M3439">
        <f>'Previous Trades Import_OMS Quer'!M3439</f>
        <v>0</v>
      </c>
      <c r="N3439">
        <f>'Previous Trades Import_OMS Quer'!N3439</f>
        <v>0</v>
      </c>
      <c r="O3439" t="str">
        <f>CLEAN('Previous Trades Import_OMS Quer'!O3439)</f>
        <v/>
      </c>
      <c r="Q3439" s="25">
        <f t="shared" si="106"/>
        <v>0</v>
      </c>
      <c r="R3439" s="25" t="e">
        <f>VLOOKUP(O3439,'Currency Balance'!$O$3:$Q$32,3,0)</f>
        <v>#N/A</v>
      </c>
      <c r="S3439" t="e">
        <f t="shared" si="107"/>
        <v>#N/A</v>
      </c>
    </row>
    <row r="3440" spans="1:19">
      <c r="A3440">
        <f>'Previous Trades Import_OMS Quer'!A3440</f>
        <v>0</v>
      </c>
      <c r="B3440">
        <f>'Previous Trades Import_OMS Quer'!B3440</f>
        <v>0</v>
      </c>
      <c r="C3440" s="22">
        <f>'Previous Trades Import_OMS Quer'!C3440</f>
        <v>0</v>
      </c>
      <c r="D3440">
        <f>'Previous Trades Import_OMS Quer'!D3440</f>
        <v>0</v>
      </c>
      <c r="E3440" s="22">
        <f>'Previous Trades Import_OMS Quer'!E3440</f>
        <v>0</v>
      </c>
      <c r="F3440">
        <f>'Previous Trades Import_OMS Quer'!F3440</f>
        <v>0</v>
      </c>
      <c r="G3440">
        <f>'Previous Trades Import_OMS Quer'!G3440</f>
        <v>0</v>
      </c>
      <c r="H3440">
        <f>'Previous Trades Import_OMS Quer'!H3440</f>
        <v>0</v>
      </c>
      <c r="I3440">
        <f>'Previous Trades Import_OMS Quer'!I3440</f>
        <v>0</v>
      </c>
      <c r="J3440">
        <f>'Previous Trades Import_OMS Quer'!J3440</f>
        <v>0</v>
      </c>
      <c r="K3440">
        <f>'Previous Trades Import_OMS Quer'!K3440</f>
        <v>0</v>
      </c>
      <c r="L3440">
        <f>'Previous Trades Import_OMS Quer'!L3440</f>
        <v>0</v>
      </c>
      <c r="M3440">
        <f>'Previous Trades Import_OMS Quer'!M3440</f>
        <v>0</v>
      </c>
      <c r="N3440">
        <f>'Previous Trades Import_OMS Quer'!N3440</f>
        <v>0</v>
      </c>
      <c r="O3440" t="str">
        <f>CLEAN('Previous Trades Import_OMS Quer'!O3440)</f>
        <v/>
      </c>
      <c r="Q3440" s="25">
        <f t="shared" si="106"/>
        <v>0</v>
      </c>
      <c r="R3440" s="25" t="e">
        <f>VLOOKUP(O3440,'Currency Balance'!$O$3:$Q$32,3,0)</f>
        <v>#N/A</v>
      </c>
      <c r="S3440" t="e">
        <f t="shared" si="107"/>
        <v>#N/A</v>
      </c>
    </row>
    <row r="3441" spans="1:19">
      <c r="A3441">
        <f>'Previous Trades Import_OMS Quer'!A3441</f>
        <v>0</v>
      </c>
      <c r="B3441">
        <f>'Previous Trades Import_OMS Quer'!B3441</f>
        <v>0</v>
      </c>
      <c r="C3441" s="22">
        <f>'Previous Trades Import_OMS Quer'!C3441</f>
        <v>0</v>
      </c>
      <c r="D3441">
        <f>'Previous Trades Import_OMS Quer'!D3441</f>
        <v>0</v>
      </c>
      <c r="E3441" s="22">
        <f>'Previous Trades Import_OMS Quer'!E3441</f>
        <v>0</v>
      </c>
      <c r="F3441">
        <f>'Previous Trades Import_OMS Quer'!F3441</f>
        <v>0</v>
      </c>
      <c r="G3441">
        <f>'Previous Trades Import_OMS Quer'!G3441</f>
        <v>0</v>
      </c>
      <c r="H3441">
        <f>'Previous Trades Import_OMS Quer'!H3441</f>
        <v>0</v>
      </c>
      <c r="I3441">
        <f>'Previous Trades Import_OMS Quer'!I3441</f>
        <v>0</v>
      </c>
      <c r="J3441">
        <f>'Previous Trades Import_OMS Quer'!J3441</f>
        <v>0</v>
      </c>
      <c r="K3441">
        <f>'Previous Trades Import_OMS Quer'!K3441</f>
        <v>0</v>
      </c>
      <c r="L3441">
        <f>'Previous Trades Import_OMS Quer'!L3441</f>
        <v>0</v>
      </c>
      <c r="M3441">
        <f>'Previous Trades Import_OMS Quer'!M3441</f>
        <v>0</v>
      </c>
      <c r="N3441">
        <f>'Previous Trades Import_OMS Quer'!N3441</f>
        <v>0</v>
      </c>
      <c r="O3441" t="str">
        <f>CLEAN('Previous Trades Import_OMS Quer'!O3441)</f>
        <v/>
      </c>
      <c r="Q3441" s="25">
        <f t="shared" si="106"/>
        <v>0</v>
      </c>
      <c r="R3441" s="25" t="e">
        <f>VLOOKUP(O3441,'Currency Balance'!$O$3:$Q$32,3,0)</f>
        <v>#N/A</v>
      </c>
      <c r="S3441" t="e">
        <f t="shared" si="107"/>
        <v>#N/A</v>
      </c>
    </row>
    <row r="3442" spans="1:19">
      <c r="A3442">
        <f>'Previous Trades Import_OMS Quer'!A3442</f>
        <v>0</v>
      </c>
      <c r="B3442">
        <f>'Previous Trades Import_OMS Quer'!B3442</f>
        <v>0</v>
      </c>
      <c r="C3442" s="22">
        <f>'Previous Trades Import_OMS Quer'!C3442</f>
        <v>0</v>
      </c>
      <c r="D3442">
        <f>'Previous Trades Import_OMS Quer'!D3442</f>
        <v>0</v>
      </c>
      <c r="E3442" s="22">
        <f>'Previous Trades Import_OMS Quer'!E3442</f>
        <v>0</v>
      </c>
      <c r="F3442">
        <f>'Previous Trades Import_OMS Quer'!F3442</f>
        <v>0</v>
      </c>
      <c r="G3442">
        <f>'Previous Trades Import_OMS Quer'!G3442</f>
        <v>0</v>
      </c>
      <c r="H3442">
        <f>'Previous Trades Import_OMS Quer'!H3442</f>
        <v>0</v>
      </c>
      <c r="I3442">
        <f>'Previous Trades Import_OMS Quer'!I3442</f>
        <v>0</v>
      </c>
      <c r="J3442">
        <f>'Previous Trades Import_OMS Quer'!J3442</f>
        <v>0</v>
      </c>
      <c r="K3442">
        <f>'Previous Trades Import_OMS Quer'!K3442</f>
        <v>0</v>
      </c>
      <c r="L3442">
        <f>'Previous Trades Import_OMS Quer'!L3442</f>
        <v>0</v>
      </c>
      <c r="M3442">
        <f>'Previous Trades Import_OMS Quer'!M3442</f>
        <v>0</v>
      </c>
      <c r="N3442">
        <f>'Previous Trades Import_OMS Quer'!N3442</f>
        <v>0</v>
      </c>
      <c r="O3442" t="str">
        <f>CLEAN('Previous Trades Import_OMS Quer'!O3442)</f>
        <v/>
      </c>
      <c r="Q3442" s="25">
        <f t="shared" si="106"/>
        <v>0</v>
      </c>
      <c r="R3442" s="25" t="e">
        <f>VLOOKUP(O3442,'Currency Balance'!$O$3:$Q$32,3,0)</f>
        <v>#N/A</v>
      </c>
      <c r="S3442" t="e">
        <f t="shared" si="107"/>
        <v>#N/A</v>
      </c>
    </row>
    <row r="3443" spans="1:19">
      <c r="A3443">
        <f>'Previous Trades Import_OMS Quer'!A3443</f>
        <v>0</v>
      </c>
      <c r="B3443">
        <f>'Previous Trades Import_OMS Quer'!B3443</f>
        <v>0</v>
      </c>
      <c r="C3443" s="22">
        <f>'Previous Trades Import_OMS Quer'!C3443</f>
        <v>0</v>
      </c>
      <c r="D3443">
        <f>'Previous Trades Import_OMS Quer'!D3443</f>
        <v>0</v>
      </c>
      <c r="E3443" s="22">
        <f>'Previous Trades Import_OMS Quer'!E3443</f>
        <v>0</v>
      </c>
      <c r="F3443">
        <f>'Previous Trades Import_OMS Quer'!F3443</f>
        <v>0</v>
      </c>
      <c r="G3443">
        <f>'Previous Trades Import_OMS Quer'!G3443</f>
        <v>0</v>
      </c>
      <c r="H3443">
        <f>'Previous Trades Import_OMS Quer'!H3443</f>
        <v>0</v>
      </c>
      <c r="I3443">
        <f>'Previous Trades Import_OMS Quer'!I3443</f>
        <v>0</v>
      </c>
      <c r="J3443">
        <f>'Previous Trades Import_OMS Quer'!J3443</f>
        <v>0</v>
      </c>
      <c r="K3443">
        <f>'Previous Trades Import_OMS Quer'!K3443</f>
        <v>0</v>
      </c>
      <c r="L3443">
        <f>'Previous Trades Import_OMS Quer'!L3443</f>
        <v>0</v>
      </c>
      <c r="M3443">
        <f>'Previous Trades Import_OMS Quer'!M3443</f>
        <v>0</v>
      </c>
      <c r="N3443">
        <f>'Previous Trades Import_OMS Quer'!N3443</f>
        <v>0</v>
      </c>
      <c r="O3443" t="str">
        <f>CLEAN('Previous Trades Import_OMS Quer'!O3443)</f>
        <v/>
      </c>
      <c r="Q3443" s="25">
        <f t="shared" si="106"/>
        <v>0</v>
      </c>
      <c r="R3443" s="25" t="e">
        <f>VLOOKUP(O3443,'Currency Balance'!$O$3:$Q$32,3,0)</f>
        <v>#N/A</v>
      </c>
      <c r="S3443" t="e">
        <f t="shared" si="107"/>
        <v>#N/A</v>
      </c>
    </row>
    <row r="3444" spans="1:19">
      <c r="A3444">
        <f>'Previous Trades Import_OMS Quer'!A3444</f>
        <v>0</v>
      </c>
      <c r="B3444">
        <f>'Previous Trades Import_OMS Quer'!B3444</f>
        <v>0</v>
      </c>
      <c r="C3444" s="22">
        <f>'Previous Trades Import_OMS Quer'!C3444</f>
        <v>0</v>
      </c>
      <c r="D3444">
        <f>'Previous Trades Import_OMS Quer'!D3444</f>
        <v>0</v>
      </c>
      <c r="E3444" s="22">
        <f>'Previous Trades Import_OMS Quer'!E3444</f>
        <v>0</v>
      </c>
      <c r="F3444">
        <f>'Previous Trades Import_OMS Quer'!F3444</f>
        <v>0</v>
      </c>
      <c r="G3444">
        <f>'Previous Trades Import_OMS Quer'!G3444</f>
        <v>0</v>
      </c>
      <c r="H3444">
        <f>'Previous Trades Import_OMS Quer'!H3444</f>
        <v>0</v>
      </c>
      <c r="I3444">
        <f>'Previous Trades Import_OMS Quer'!I3444</f>
        <v>0</v>
      </c>
      <c r="J3444">
        <f>'Previous Trades Import_OMS Quer'!J3444</f>
        <v>0</v>
      </c>
      <c r="K3444">
        <f>'Previous Trades Import_OMS Quer'!K3444</f>
        <v>0</v>
      </c>
      <c r="L3444">
        <f>'Previous Trades Import_OMS Quer'!L3444</f>
        <v>0</v>
      </c>
      <c r="M3444">
        <f>'Previous Trades Import_OMS Quer'!M3444</f>
        <v>0</v>
      </c>
      <c r="N3444">
        <f>'Previous Trades Import_OMS Quer'!N3444</f>
        <v>0</v>
      </c>
      <c r="O3444" t="str">
        <f>CLEAN('Previous Trades Import_OMS Quer'!O3444)</f>
        <v/>
      </c>
      <c r="Q3444" s="25">
        <f t="shared" si="106"/>
        <v>0</v>
      </c>
      <c r="R3444" s="25" t="e">
        <f>VLOOKUP(O3444,'Currency Balance'!$O$3:$Q$32,3,0)</f>
        <v>#N/A</v>
      </c>
      <c r="S3444" t="e">
        <f t="shared" si="107"/>
        <v>#N/A</v>
      </c>
    </row>
    <row r="3445" spans="1:19">
      <c r="A3445">
        <f>'Previous Trades Import_OMS Quer'!A3445</f>
        <v>0</v>
      </c>
      <c r="B3445">
        <f>'Previous Trades Import_OMS Quer'!B3445</f>
        <v>0</v>
      </c>
      <c r="C3445" s="22">
        <f>'Previous Trades Import_OMS Quer'!C3445</f>
        <v>0</v>
      </c>
      <c r="D3445">
        <f>'Previous Trades Import_OMS Quer'!D3445</f>
        <v>0</v>
      </c>
      <c r="E3445" s="22">
        <f>'Previous Trades Import_OMS Quer'!E3445</f>
        <v>0</v>
      </c>
      <c r="F3445">
        <f>'Previous Trades Import_OMS Quer'!F3445</f>
        <v>0</v>
      </c>
      <c r="G3445">
        <f>'Previous Trades Import_OMS Quer'!G3445</f>
        <v>0</v>
      </c>
      <c r="H3445">
        <f>'Previous Trades Import_OMS Quer'!H3445</f>
        <v>0</v>
      </c>
      <c r="I3445">
        <f>'Previous Trades Import_OMS Quer'!I3445</f>
        <v>0</v>
      </c>
      <c r="J3445">
        <f>'Previous Trades Import_OMS Quer'!J3445</f>
        <v>0</v>
      </c>
      <c r="K3445">
        <f>'Previous Trades Import_OMS Quer'!K3445</f>
        <v>0</v>
      </c>
      <c r="L3445">
        <f>'Previous Trades Import_OMS Quer'!L3445</f>
        <v>0</v>
      </c>
      <c r="M3445">
        <f>'Previous Trades Import_OMS Quer'!M3445</f>
        <v>0</v>
      </c>
      <c r="N3445">
        <f>'Previous Trades Import_OMS Quer'!N3445</f>
        <v>0</v>
      </c>
      <c r="O3445" t="str">
        <f>CLEAN('Previous Trades Import_OMS Quer'!O3445)</f>
        <v/>
      </c>
      <c r="Q3445" s="25">
        <f t="shared" si="106"/>
        <v>0</v>
      </c>
      <c r="R3445" s="25" t="e">
        <f>VLOOKUP(O3445,'Currency Balance'!$O$3:$Q$32,3,0)</f>
        <v>#N/A</v>
      </c>
      <c r="S3445" t="e">
        <f t="shared" si="107"/>
        <v>#N/A</v>
      </c>
    </row>
    <row r="3446" spans="1:19">
      <c r="A3446">
        <f>'Previous Trades Import_OMS Quer'!A3446</f>
        <v>0</v>
      </c>
      <c r="B3446">
        <f>'Previous Trades Import_OMS Quer'!B3446</f>
        <v>0</v>
      </c>
      <c r="C3446" s="22">
        <f>'Previous Trades Import_OMS Quer'!C3446</f>
        <v>0</v>
      </c>
      <c r="D3446">
        <f>'Previous Trades Import_OMS Quer'!D3446</f>
        <v>0</v>
      </c>
      <c r="E3446" s="22">
        <f>'Previous Trades Import_OMS Quer'!E3446</f>
        <v>0</v>
      </c>
      <c r="F3446">
        <f>'Previous Trades Import_OMS Quer'!F3446</f>
        <v>0</v>
      </c>
      <c r="G3446">
        <f>'Previous Trades Import_OMS Quer'!G3446</f>
        <v>0</v>
      </c>
      <c r="H3446">
        <f>'Previous Trades Import_OMS Quer'!H3446</f>
        <v>0</v>
      </c>
      <c r="I3446">
        <f>'Previous Trades Import_OMS Quer'!I3446</f>
        <v>0</v>
      </c>
      <c r="J3446">
        <f>'Previous Trades Import_OMS Quer'!J3446</f>
        <v>0</v>
      </c>
      <c r="K3446">
        <f>'Previous Trades Import_OMS Quer'!K3446</f>
        <v>0</v>
      </c>
      <c r="L3446">
        <f>'Previous Trades Import_OMS Quer'!L3446</f>
        <v>0</v>
      </c>
      <c r="M3446">
        <f>'Previous Trades Import_OMS Quer'!M3446</f>
        <v>0</v>
      </c>
      <c r="N3446">
        <f>'Previous Trades Import_OMS Quer'!N3446</f>
        <v>0</v>
      </c>
      <c r="O3446" t="str">
        <f>CLEAN('Previous Trades Import_OMS Quer'!O3446)</f>
        <v/>
      </c>
      <c r="Q3446" s="25">
        <f t="shared" si="106"/>
        <v>0</v>
      </c>
      <c r="R3446" s="25" t="e">
        <f>VLOOKUP(O3446,'Currency Balance'!$O$3:$Q$32,3,0)</f>
        <v>#N/A</v>
      </c>
      <c r="S3446" t="e">
        <f t="shared" si="107"/>
        <v>#N/A</v>
      </c>
    </row>
    <row r="3447" spans="1:19">
      <c r="A3447">
        <f>'Previous Trades Import_OMS Quer'!A3447</f>
        <v>0</v>
      </c>
      <c r="B3447">
        <f>'Previous Trades Import_OMS Quer'!B3447</f>
        <v>0</v>
      </c>
      <c r="C3447" s="22">
        <f>'Previous Trades Import_OMS Quer'!C3447</f>
        <v>0</v>
      </c>
      <c r="D3447">
        <f>'Previous Trades Import_OMS Quer'!D3447</f>
        <v>0</v>
      </c>
      <c r="E3447" s="22">
        <f>'Previous Trades Import_OMS Quer'!E3447</f>
        <v>0</v>
      </c>
      <c r="F3447">
        <f>'Previous Trades Import_OMS Quer'!F3447</f>
        <v>0</v>
      </c>
      <c r="G3447">
        <f>'Previous Trades Import_OMS Quer'!G3447</f>
        <v>0</v>
      </c>
      <c r="H3447">
        <f>'Previous Trades Import_OMS Quer'!H3447</f>
        <v>0</v>
      </c>
      <c r="I3447">
        <f>'Previous Trades Import_OMS Quer'!I3447</f>
        <v>0</v>
      </c>
      <c r="J3447">
        <f>'Previous Trades Import_OMS Quer'!J3447</f>
        <v>0</v>
      </c>
      <c r="K3447">
        <f>'Previous Trades Import_OMS Quer'!K3447</f>
        <v>0</v>
      </c>
      <c r="L3447">
        <f>'Previous Trades Import_OMS Quer'!L3447</f>
        <v>0</v>
      </c>
      <c r="M3447">
        <f>'Previous Trades Import_OMS Quer'!M3447</f>
        <v>0</v>
      </c>
      <c r="N3447">
        <f>'Previous Trades Import_OMS Quer'!N3447</f>
        <v>0</v>
      </c>
      <c r="O3447" t="str">
        <f>CLEAN('Previous Trades Import_OMS Quer'!O3447)</f>
        <v/>
      </c>
      <c r="Q3447" s="25">
        <f t="shared" si="106"/>
        <v>0</v>
      </c>
      <c r="R3447" s="25" t="e">
        <f>VLOOKUP(O3447,'Currency Balance'!$O$3:$Q$32,3,0)</f>
        <v>#N/A</v>
      </c>
      <c r="S3447" t="e">
        <f t="shared" si="107"/>
        <v>#N/A</v>
      </c>
    </row>
    <row r="3448" spans="1:19">
      <c r="A3448">
        <f>'Previous Trades Import_OMS Quer'!A3448</f>
        <v>0</v>
      </c>
      <c r="B3448">
        <f>'Previous Trades Import_OMS Quer'!B3448</f>
        <v>0</v>
      </c>
      <c r="C3448" s="22">
        <f>'Previous Trades Import_OMS Quer'!C3448</f>
        <v>0</v>
      </c>
      <c r="D3448">
        <f>'Previous Trades Import_OMS Quer'!D3448</f>
        <v>0</v>
      </c>
      <c r="E3448" s="22">
        <f>'Previous Trades Import_OMS Quer'!E3448</f>
        <v>0</v>
      </c>
      <c r="F3448">
        <f>'Previous Trades Import_OMS Quer'!F3448</f>
        <v>0</v>
      </c>
      <c r="G3448">
        <f>'Previous Trades Import_OMS Quer'!G3448</f>
        <v>0</v>
      </c>
      <c r="H3448">
        <f>'Previous Trades Import_OMS Quer'!H3448</f>
        <v>0</v>
      </c>
      <c r="I3448">
        <f>'Previous Trades Import_OMS Quer'!I3448</f>
        <v>0</v>
      </c>
      <c r="J3448">
        <f>'Previous Trades Import_OMS Quer'!J3448</f>
        <v>0</v>
      </c>
      <c r="K3448">
        <f>'Previous Trades Import_OMS Quer'!K3448</f>
        <v>0</v>
      </c>
      <c r="L3448">
        <f>'Previous Trades Import_OMS Quer'!L3448</f>
        <v>0</v>
      </c>
      <c r="M3448">
        <f>'Previous Trades Import_OMS Quer'!M3448</f>
        <v>0</v>
      </c>
      <c r="N3448">
        <f>'Previous Trades Import_OMS Quer'!N3448</f>
        <v>0</v>
      </c>
      <c r="O3448" t="str">
        <f>CLEAN('Previous Trades Import_OMS Quer'!O3448)</f>
        <v/>
      </c>
      <c r="Q3448" s="25">
        <f t="shared" si="106"/>
        <v>0</v>
      </c>
      <c r="R3448" s="25" t="e">
        <f>VLOOKUP(O3448,'Currency Balance'!$O$3:$Q$32,3,0)</f>
        <v>#N/A</v>
      </c>
      <c r="S3448" t="e">
        <f t="shared" si="107"/>
        <v>#N/A</v>
      </c>
    </row>
    <row r="3449" spans="1:19">
      <c r="A3449">
        <f>'Previous Trades Import_OMS Quer'!A3449</f>
        <v>0</v>
      </c>
      <c r="B3449">
        <f>'Previous Trades Import_OMS Quer'!B3449</f>
        <v>0</v>
      </c>
      <c r="C3449" s="22">
        <f>'Previous Trades Import_OMS Quer'!C3449</f>
        <v>0</v>
      </c>
      <c r="D3449">
        <f>'Previous Trades Import_OMS Quer'!D3449</f>
        <v>0</v>
      </c>
      <c r="E3449" s="22">
        <f>'Previous Trades Import_OMS Quer'!E3449</f>
        <v>0</v>
      </c>
      <c r="F3449">
        <f>'Previous Trades Import_OMS Quer'!F3449</f>
        <v>0</v>
      </c>
      <c r="G3449">
        <f>'Previous Trades Import_OMS Quer'!G3449</f>
        <v>0</v>
      </c>
      <c r="H3449">
        <f>'Previous Trades Import_OMS Quer'!H3449</f>
        <v>0</v>
      </c>
      <c r="I3449">
        <f>'Previous Trades Import_OMS Quer'!I3449</f>
        <v>0</v>
      </c>
      <c r="J3449">
        <f>'Previous Trades Import_OMS Quer'!J3449</f>
        <v>0</v>
      </c>
      <c r="K3449">
        <f>'Previous Trades Import_OMS Quer'!K3449</f>
        <v>0</v>
      </c>
      <c r="L3449">
        <f>'Previous Trades Import_OMS Quer'!L3449</f>
        <v>0</v>
      </c>
      <c r="M3449">
        <f>'Previous Trades Import_OMS Quer'!M3449</f>
        <v>0</v>
      </c>
      <c r="N3449">
        <f>'Previous Trades Import_OMS Quer'!N3449</f>
        <v>0</v>
      </c>
      <c r="O3449" t="str">
        <f>CLEAN('Previous Trades Import_OMS Quer'!O3449)</f>
        <v/>
      </c>
      <c r="Q3449" s="25">
        <f t="shared" si="106"/>
        <v>0</v>
      </c>
      <c r="R3449" s="25" t="e">
        <f>VLOOKUP(O3449,'Currency Balance'!$O$3:$Q$32,3,0)</f>
        <v>#N/A</v>
      </c>
      <c r="S3449" t="e">
        <f t="shared" si="107"/>
        <v>#N/A</v>
      </c>
    </row>
    <row r="3450" spans="1:19">
      <c r="A3450">
        <f>'Previous Trades Import_OMS Quer'!A3450</f>
        <v>0</v>
      </c>
      <c r="B3450">
        <f>'Previous Trades Import_OMS Quer'!B3450</f>
        <v>0</v>
      </c>
      <c r="C3450" s="22">
        <f>'Previous Trades Import_OMS Quer'!C3450</f>
        <v>0</v>
      </c>
      <c r="D3450">
        <f>'Previous Trades Import_OMS Quer'!D3450</f>
        <v>0</v>
      </c>
      <c r="E3450" s="22">
        <f>'Previous Trades Import_OMS Quer'!E3450</f>
        <v>0</v>
      </c>
      <c r="F3450">
        <f>'Previous Trades Import_OMS Quer'!F3450</f>
        <v>0</v>
      </c>
      <c r="G3450">
        <f>'Previous Trades Import_OMS Quer'!G3450</f>
        <v>0</v>
      </c>
      <c r="H3450">
        <f>'Previous Trades Import_OMS Quer'!H3450</f>
        <v>0</v>
      </c>
      <c r="I3450">
        <f>'Previous Trades Import_OMS Quer'!I3450</f>
        <v>0</v>
      </c>
      <c r="J3450">
        <f>'Previous Trades Import_OMS Quer'!J3450</f>
        <v>0</v>
      </c>
      <c r="K3450">
        <f>'Previous Trades Import_OMS Quer'!K3450</f>
        <v>0</v>
      </c>
      <c r="L3450">
        <f>'Previous Trades Import_OMS Quer'!L3450</f>
        <v>0</v>
      </c>
      <c r="M3450">
        <f>'Previous Trades Import_OMS Quer'!M3450</f>
        <v>0</v>
      </c>
      <c r="N3450">
        <f>'Previous Trades Import_OMS Quer'!N3450</f>
        <v>0</v>
      </c>
      <c r="O3450" t="str">
        <f>CLEAN('Previous Trades Import_OMS Quer'!O3450)</f>
        <v/>
      </c>
      <c r="Q3450" s="25">
        <f t="shared" si="106"/>
        <v>0</v>
      </c>
      <c r="R3450" s="25" t="e">
        <f>VLOOKUP(O3450,'Currency Balance'!$O$3:$Q$32,3,0)</f>
        <v>#N/A</v>
      </c>
      <c r="S3450" t="e">
        <f t="shared" si="107"/>
        <v>#N/A</v>
      </c>
    </row>
    <row r="3451" spans="1:19">
      <c r="A3451">
        <f>'Previous Trades Import_OMS Quer'!A3451</f>
        <v>0</v>
      </c>
      <c r="B3451">
        <f>'Previous Trades Import_OMS Quer'!B3451</f>
        <v>0</v>
      </c>
      <c r="C3451" s="22">
        <f>'Previous Trades Import_OMS Quer'!C3451</f>
        <v>0</v>
      </c>
      <c r="D3451">
        <f>'Previous Trades Import_OMS Quer'!D3451</f>
        <v>0</v>
      </c>
      <c r="E3451" s="22">
        <f>'Previous Trades Import_OMS Quer'!E3451</f>
        <v>0</v>
      </c>
      <c r="F3451">
        <f>'Previous Trades Import_OMS Quer'!F3451</f>
        <v>0</v>
      </c>
      <c r="G3451">
        <f>'Previous Trades Import_OMS Quer'!G3451</f>
        <v>0</v>
      </c>
      <c r="H3451">
        <f>'Previous Trades Import_OMS Quer'!H3451</f>
        <v>0</v>
      </c>
      <c r="I3451">
        <f>'Previous Trades Import_OMS Quer'!I3451</f>
        <v>0</v>
      </c>
      <c r="J3451">
        <f>'Previous Trades Import_OMS Quer'!J3451</f>
        <v>0</v>
      </c>
      <c r="K3451">
        <f>'Previous Trades Import_OMS Quer'!K3451</f>
        <v>0</v>
      </c>
      <c r="L3451">
        <f>'Previous Trades Import_OMS Quer'!L3451</f>
        <v>0</v>
      </c>
      <c r="M3451">
        <f>'Previous Trades Import_OMS Quer'!M3451</f>
        <v>0</v>
      </c>
      <c r="N3451">
        <f>'Previous Trades Import_OMS Quer'!N3451</f>
        <v>0</v>
      </c>
      <c r="O3451" t="str">
        <f>CLEAN('Previous Trades Import_OMS Quer'!O3451)</f>
        <v/>
      </c>
      <c r="Q3451" s="25">
        <f t="shared" si="106"/>
        <v>0</v>
      </c>
      <c r="R3451" s="25" t="e">
        <f>VLOOKUP(O3451,'Currency Balance'!$O$3:$Q$32,3,0)</f>
        <v>#N/A</v>
      </c>
      <c r="S3451" t="e">
        <f t="shared" si="107"/>
        <v>#N/A</v>
      </c>
    </row>
    <row r="3452" spans="1:19">
      <c r="A3452">
        <f>'Previous Trades Import_OMS Quer'!A3452</f>
        <v>0</v>
      </c>
      <c r="B3452">
        <f>'Previous Trades Import_OMS Quer'!B3452</f>
        <v>0</v>
      </c>
      <c r="C3452" s="22">
        <f>'Previous Trades Import_OMS Quer'!C3452</f>
        <v>0</v>
      </c>
      <c r="D3452">
        <f>'Previous Trades Import_OMS Quer'!D3452</f>
        <v>0</v>
      </c>
      <c r="E3452" s="22">
        <f>'Previous Trades Import_OMS Quer'!E3452</f>
        <v>0</v>
      </c>
      <c r="F3452">
        <f>'Previous Trades Import_OMS Quer'!F3452</f>
        <v>0</v>
      </c>
      <c r="G3452">
        <f>'Previous Trades Import_OMS Quer'!G3452</f>
        <v>0</v>
      </c>
      <c r="H3452">
        <f>'Previous Trades Import_OMS Quer'!H3452</f>
        <v>0</v>
      </c>
      <c r="I3452">
        <f>'Previous Trades Import_OMS Quer'!I3452</f>
        <v>0</v>
      </c>
      <c r="J3452">
        <f>'Previous Trades Import_OMS Quer'!J3452</f>
        <v>0</v>
      </c>
      <c r="K3452">
        <f>'Previous Trades Import_OMS Quer'!K3452</f>
        <v>0</v>
      </c>
      <c r="L3452">
        <f>'Previous Trades Import_OMS Quer'!L3452</f>
        <v>0</v>
      </c>
      <c r="M3452">
        <f>'Previous Trades Import_OMS Quer'!M3452</f>
        <v>0</v>
      </c>
      <c r="N3452">
        <f>'Previous Trades Import_OMS Quer'!N3452</f>
        <v>0</v>
      </c>
      <c r="O3452" t="str">
        <f>CLEAN('Previous Trades Import_OMS Quer'!O3452)</f>
        <v/>
      </c>
      <c r="Q3452" s="25">
        <f t="shared" si="106"/>
        <v>0</v>
      </c>
      <c r="R3452" s="25" t="e">
        <f>VLOOKUP(O3452,'Currency Balance'!$O$3:$Q$32,3,0)</f>
        <v>#N/A</v>
      </c>
      <c r="S3452" t="e">
        <f t="shared" si="107"/>
        <v>#N/A</v>
      </c>
    </row>
    <row r="3453" spans="1:19">
      <c r="A3453">
        <f>'Previous Trades Import_OMS Quer'!A3453</f>
        <v>0</v>
      </c>
      <c r="B3453">
        <f>'Previous Trades Import_OMS Quer'!B3453</f>
        <v>0</v>
      </c>
      <c r="C3453" s="22">
        <f>'Previous Trades Import_OMS Quer'!C3453</f>
        <v>0</v>
      </c>
      <c r="D3453">
        <f>'Previous Trades Import_OMS Quer'!D3453</f>
        <v>0</v>
      </c>
      <c r="E3453" s="22">
        <f>'Previous Trades Import_OMS Quer'!E3453</f>
        <v>0</v>
      </c>
      <c r="F3453">
        <f>'Previous Trades Import_OMS Quer'!F3453</f>
        <v>0</v>
      </c>
      <c r="G3453">
        <f>'Previous Trades Import_OMS Quer'!G3453</f>
        <v>0</v>
      </c>
      <c r="H3453">
        <f>'Previous Trades Import_OMS Quer'!H3453</f>
        <v>0</v>
      </c>
      <c r="I3453">
        <f>'Previous Trades Import_OMS Quer'!I3453</f>
        <v>0</v>
      </c>
      <c r="J3453">
        <f>'Previous Trades Import_OMS Quer'!J3453</f>
        <v>0</v>
      </c>
      <c r="K3453">
        <f>'Previous Trades Import_OMS Quer'!K3453</f>
        <v>0</v>
      </c>
      <c r="L3453">
        <f>'Previous Trades Import_OMS Quer'!L3453</f>
        <v>0</v>
      </c>
      <c r="M3453">
        <f>'Previous Trades Import_OMS Quer'!M3453</f>
        <v>0</v>
      </c>
      <c r="N3453">
        <f>'Previous Trades Import_OMS Quer'!N3453</f>
        <v>0</v>
      </c>
      <c r="O3453" t="str">
        <f>CLEAN('Previous Trades Import_OMS Quer'!O3453)</f>
        <v/>
      </c>
      <c r="Q3453" s="25">
        <f t="shared" si="106"/>
        <v>0</v>
      </c>
      <c r="R3453" s="25" t="e">
        <f>VLOOKUP(O3453,'Currency Balance'!$O$3:$Q$32,3,0)</f>
        <v>#N/A</v>
      </c>
      <c r="S3453" t="e">
        <f t="shared" si="107"/>
        <v>#N/A</v>
      </c>
    </row>
    <row r="3454" spans="1:19">
      <c r="A3454">
        <f>'Previous Trades Import_OMS Quer'!A3454</f>
        <v>0</v>
      </c>
      <c r="B3454">
        <f>'Previous Trades Import_OMS Quer'!B3454</f>
        <v>0</v>
      </c>
      <c r="C3454" s="22">
        <f>'Previous Trades Import_OMS Quer'!C3454</f>
        <v>0</v>
      </c>
      <c r="D3454">
        <f>'Previous Trades Import_OMS Quer'!D3454</f>
        <v>0</v>
      </c>
      <c r="E3454" s="22">
        <f>'Previous Trades Import_OMS Quer'!E3454</f>
        <v>0</v>
      </c>
      <c r="F3454">
        <f>'Previous Trades Import_OMS Quer'!F3454</f>
        <v>0</v>
      </c>
      <c r="G3454">
        <f>'Previous Trades Import_OMS Quer'!G3454</f>
        <v>0</v>
      </c>
      <c r="H3454">
        <f>'Previous Trades Import_OMS Quer'!H3454</f>
        <v>0</v>
      </c>
      <c r="I3454">
        <f>'Previous Trades Import_OMS Quer'!I3454</f>
        <v>0</v>
      </c>
      <c r="J3454">
        <f>'Previous Trades Import_OMS Quer'!J3454</f>
        <v>0</v>
      </c>
      <c r="K3454">
        <f>'Previous Trades Import_OMS Quer'!K3454</f>
        <v>0</v>
      </c>
      <c r="L3454">
        <f>'Previous Trades Import_OMS Quer'!L3454</f>
        <v>0</v>
      </c>
      <c r="M3454">
        <f>'Previous Trades Import_OMS Quer'!M3454</f>
        <v>0</v>
      </c>
      <c r="N3454">
        <f>'Previous Trades Import_OMS Quer'!N3454</f>
        <v>0</v>
      </c>
      <c r="O3454" t="str">
        <f>CLEAN('Previous Trades Import_OMS Quer'!O3454)</f>
        <v/>
      </c>
      <c r="Q3454" s="25">
        <f t="shared" si="106"/>
        <v>0</v>
      </c>
      <c r="R3454" s="25" t="e">
        <f>VLOOKUP(O3454,'Currency Balance'!$O$3:$Q$32,3,0)</f>
        <v>#N/A</v>
      </c>
      <c r="S3454" t="e">
        <f t="shared" si="107"/>
        <v>#N/A</v>
      </c>
    </row>
    <row r="3455" spans="1:19">
      <c r="A3455">
        <f>'Previous Trades Import_OMS Quer'!A3455</f>
        <v>0</v>
      </c>
      <c r="B3455">
        <f>'Previous Trades Import_OMS Quer'!B3455</f>
        <v>0</v>
      </c>
      <c r="C3455" s="22">
        <f>'Previous Trades Import_OMS Quer'!C3455</f>
        <v>0</v>
      </c>
      <c r="D3455">
        <f>'Previous Trades Import_OMS Quer'!D3455</f>
        <v>0</v>
      </c>
      <c r="E3455" s="22">
        <f>'Previous Trades Import_OMS Quer'!E3455</f>
        <v>0</v>
      </c>
      <c r="F3455">
        <f>'Previous Trades Import_OMS Quer'!F3455</f>
        <v>0</v>
      </c>
      <c r="G3455">
        <f>'Previous Trades Import_OMS Quer'!G3455</f>
        <v>0</v>
      </c>
      <c r="H3455">
        <f>'Previous Trades Import_OMS Quer'!H3455</f>
        <v>0</v>
      </c>
      <c r="I3455">
        <f>'Previous Trades Import_OMS Quer'!I3455</f>
        <v>0</v>
      </c>
      <c r="J3455">
        <f>'Previous Trades Import_OMS Quer'!J3455</f>
        <v>0</v>
      </c>
      <c r="K3455">
        <f>'Previous Trades Import_OMS Quer'!K3455</f>
        <v>0</v>
      </c>
      <c r="L3455">
        <f>'Previous Trades Import_OMS Quer'!L3455</f>
        <v>0</v>
      </c>
      <c r="M3455">
        <f>'Previous Trades Import_OMS Quer'!M3455</f>
        <v>0</v>
      </c>
      <c r="N3455">
        <f>'Previous Trades Import_OMS Quer'!N3455</f>
        <v>0</v>
      </c>
      <c r="O3455" t="str">
        <f>CLEAN('Previous Trades Import_OMS Quer'!O3455)</f>
        <v/>
      </c>
      <c r="Q3455" s="25">
        <f t="shared" si="106"/>
        <v>0</v>
      </c>
      <c r="R3455" s="25" t="e">
        <f>VLOOKUP(O3455,'Currency Balance'!$O$3:$Q$32,3,0)</f>
        <v>#N/A</v>
      </c>
      <c r="S3455" t="e">
        <f t="shared" si="107"/>
        <v>#N/A</v>
      </c>
    </row>
    <row r="3456" spans="1:19">
      <c r="A3456">
        <f>'Previous Trades Import_OMS Quer'!A3456</f>
        <v>0</v>
      </c>
      <c r="B3456">
        <f>'Previous Trades Import_OMS Quer'!B3456</f>
        <v>0</v>
      </c>
      <c r="C3456" s="22">
        <f>'Previous Trades Import_OMS Quer'!C3456</f>
        <v>0</v>
      </c>
      <c r="D3456">
        <f>'Previous Trades Import_OMS Quer'!D3456</f>
        <v>0</v>
      </c>
      <c r="E3456" s="22">
        <f>'Previous Trades Import_OMS Quer'!E3456</f>
        <v>0</v>
      </c>
      <c r="F3456">
        <f>'Previous Trades Import_OMS Quer'!F3456</f>
        <v>0</v>
      </c>
      <c r="G3456">
        <f>'Previous Trades Import_OMS Quer'!G3456</f>
        <v>0</v>
      </c>
      <c r="H3456">
        <f>'Previous Trades Import_OMS Quer'!H3456</f>
        <v>0</v>
      </c>
      <c r="I3456">
        <f>'Previous Trades Import_OMS Quer'!I3456</f>
        <v>0</v>
      </c>
      <c r="J3456">
        <f>'Previous Trades Import_OMS Quer'!J3456</f>
        <v>0</v>
      </c>
      <c r="K3456">
        <f>'Previous Trades Import_OMS Quer'!K3456</f>
        <v>0</v>
      </c>
      <c r="L3456">
        <f>'Previous Trades Import_OMS Quer'!L3456</f>
        <v>0</v>
      </c>
      <c r="M3456">
        <f>'Previous Trades Import_OMS Quer'!M3456</f>
        <v>0</v>
      </c>
      <c r="N3456">
        <f>'Previous Trades Import_OMS Quer'!N3456</f>
        <v>0</v>
      </c>
      <c r="O3456" t="str">
        <f>CLEAN('Previous Trades Import_OMS Quer'!O3456)</f>
        <v/>
      </c>
      <c r="Q3456" s="25">
        <f t="shared" si="106"/>
        <v>0</v>
      </c>
      <c r="R3456" s="25" t="e">
        <f>VLOOKUP(O3456,'Currency Balance'!$O$3:$Q$32,3,0)</f>
        <v>#N/A</v>
      </c>
      <c r="S3456" t="e">
        <f t="shared" si="107"/>
        <v>#N/A</v>
      </c>
    </row>
    <row r="3457" spans="1:19">
      <c r="A3457">
        <f>'Previous Trades Import_OMS Quer'!A3457</f>
        <v>0</v>
      </c>
      <c r="B3457">
        <f>'Previous Trades Import_OMS Quer'!B3457</f>
        <v>0</v>
      </c>
      <c r="C3457" s="22">
        <f>'Previous Trades Import_OMS Quer'!C3457</f>
        <v>0</v>
      </c>
      <c r="D3457">
        <f>'Previous Trades Import_OMS Quer'!D3457</f>
        <v>0</v>
      </c>
      <c r="E3457" s="22">
        <f>'Previous Trades Import_OMS Quer'!E3457</f>
        <v>0</v>
      </c>
      <c r="F3457">
        <f>'Previous Trades Import_OMS Quer'!F3457</f>
        <v>0</v>
      </c>
      <c r="G3457">
        <f>'Previous Trades Import_OMS Quer'!G3457</f>
        <v>0</v>
      </c>
      <c r="H3457">
        <f>'Previous Trades Import_OMS Quer'!H3457</f>
        <v>0</v>
      </c>
      <c r="I3457">
        <f>'Previous Trades Import_OMS Quer'!I3457</f>
        <v>0</v>
      </c>
      <c r="J3457">
        <f>'Previous Trades Import_OMS Quer'!J3457</f>
        <v>0</v>
      </c>
      <c r="K3457">
        <f>'Previous Trades Import_OMS Quer'!K3457</f>
        <v>0</v>
      </c>
      <c r="L3457">
        <f>'Previous Trades Import_OMS Quer'!L3457</f>
        <v>0</v>
      </c>
      <c r="M3457">
        <f>'Previous Trades Import_OMS Quer'!M3457</f>
        <v>0</v>
      </c>
      <c r="N3457">
        <f>'Previous Trades Import_OMS Quer'!N3457</f>
        <v>0</v>
      </c>
      <c r="O3457" t="str">
        <f>CLEAN('Previous Trades Import_OMS Quer'!O3457)</f>
        <v/>
      </c>
      <c r="Q3457" s="25">
        <f t="shared" si="106"/>
        <v>0</v>
      </c>
      <c r="R3457" s="25" t="e">
        <f>VLOOKUP(O3457,'Currency Balance'!$O$3:$Q$32,3,0)</f>
        <v>#N/A</v>
      </c>
      <c r="S3457" t="e">
        <f t="shared" si="107"/>
        <v>#N/A</v>
      </c>
    </row>
    <row r="3458" spans="1:19">
      <c r="A3458">
        <f>'Previous Trades Import_OMS Quer'!A3458</f>
        <v>0</v>
      </c>
      <c r="B3458">
        <f>'Previous Trades Import_OMS Quer'!B3458</f>
        <v>0</v>
      </c>
      <c r="C3458" s="22">
        <f>'Previous Trades Import_OMS Quer'!C3458</f>
        <v>0</v>
      </c>
      <c r="D3458">
        <f>'Previous Trades Import_OMS Quer'!D3458</f>
        <v>0</v>
      </c>
      <c r="E3458" s="22">
        <f>'Previous Trades Import_OMS Quer'!E3458</f>
        <v>0</v>
      </c>
      <c r="F3458">
        <f>'Previous Trades Import_OMS Quer'!F3458</f>
        <v>0</v>
      </c>
      <c r="G3458">
        <f>'Previous Trades Import_OMS Quer'!G3458</f>
        <v>0</v>
      </c>
      <c r="H3458">
        <f>'Previous Trades Import_OMS Quer'!H3458</f>
        <v>0</v>
      </c>
      <c r="I3458">
        <f>'Previous Trades Import_OMS Quer'!I3458</f>
        <v>0</v>
      </c>
      <c r="J3458">
        <f>'Previous Trades Import_OMS Quer'!J3458</f>
        <v>0</v>
      </c>
      <c r="K3458">
        <f>'Previous Trades Import_OMS Quer'!K3458</f>
        <v>0</v>
      </c>
      <c r="L3458">
        <f>'Previous Trades Import_OMS Quer'!L3458</f>
        <v>0</v>
      </c>
      <c r="M3458">
        <f>'Previous Trades Import_OMS Quer'!M3458</f>
        <v>0</v>
      </c>
      <c r="N3458">
        <f>'Previous Trades Import_OMS Quer'!N3458</f>
        <v>0</v>
      </c>
      <c r="O3458" t="str">
        <f>CLEAN('Previous Trades Import_OMS Quer'!O3458)</f>
        <v/>
      </c>
      <c r="Q3458" s="25">
        <f t="shared" ref="Q3458:Q3521" si="108">IF(G3458="sell",M3458,-M3458)</f>
        <v>0</v>
      </c>
      <c r="R3458" s="25" t="e">
        <f>VLOOKUP(O3458,'Currency Balance'!$O$3:$Q$32,3,0)</f>
        <v>#N/A</v>
      </c>
      <c r="S3458" t="e">
        <f t="shared" ref="S3458:S3521" si="109">Q3458/R3458</f>
        <v>#N/A</v>
      </c>
    </row>
    <row r="3459" spans="1:19">
      <c r="A3459">
        <f>'Previous Trades Import_OMS Quer'!A3459</f>
        <v>0</v>
      </c>
      <c r="B3459">
        <f>'Previous Trades Import_OMS Quer'!B3459</f>
        <v>0</v>
      </c>
      <c r="C3459" s="22">
        <f>'Previous Trades Import_OMS Quer'!C3459</f>
        <v>0</v>
      </c>
      <c r="D3459">
        <f>'Previous Trades Import_OMS Quer'!D3459</f>
        <v>0</v>
      </c>
      <c r="E3459" s="22">
        <f>'Previous Trades Import_OMS Quer'!E3459</f>
        <v>0</v>
      </c>
      <c r="F3459">
        <f>'Previous Trades Import_OMS Quer'!F3459</f>
        <v>0</v>
      </c>
      <c r="G3459">
        <f>'Previous Trades Import_OMS Quer'!G3459</f>
        <v>0</v>
      </c>
      <c r="H3459">
        <f>'Previous Trades Import_OMS Quer'!H3459</f>
        <v>0</v>
      </c>
      <c r="I3459">
        <f>'Previous Trades Import_OMS Quer'!I3459</f>
        <v>0</v>
      </c>
      <c r="J3459">
        <f>'Previous Trades Import_OMS Quer'!J3459</f>
        <v>0</v>
      </c>
      <c r="K3459">
        <f>'Previous Trades Import_OMS Quer'!K3459</f>
        <v>0</v>
      </c>
      <c r="L3459">
        <f>'Previous Trades Import_OMS Quer'!L3459</f>
        <v>0</v>
      </c>
      <c r="M3459">
        <f>'Previous Trades Import_OMS Quer'!M3459</f>
        <v>0</v>
      </c>
      <c r="N3459">
        <f>'Previous Trades Import_OMS Quer'!N3459</f>
        <v>0</v>
      </c>
      <c r="O3459" t="str">
        <f>CLEAN('Previous Trades Import_OMS Quer'!O3459)</f>
        <v/>
      </c>
      <c r="Q3459" s="25">
        <f t="shared" si="108"/>
        <v>0</v>
      </c>
      <c r="R3459" s="25" t="e">
        <f>VLOOKUP(O3459,'Currency Balance'!$O$3:$Q$32,3,0)</f>
        <v>#N/A</v>
      </c>
      <c r="S3459" t="e">
        <f t="shared" si="109"/>
        <v>#N/A</v>
      </c>
    </row>
    <row r="3460" spans="1:19">
      <c r="A3460">
        <f>'Previous Trades Import_OMS Quer'!A3460</f>
        <v>0</v>
      </c>
      <c r="B3460">
        <f>'Previous Trades Import_OMS Quer'!B3460</f>
        <v>0</v>
      </c>
      <c r="C3460" s="22">
        <f>'Previous Trades Import_OMS Quer'!C3460</f>
        <v>0</v>
      </c>
      <c r="D3460">
        <f>'Previous Trades Import_OMS Quer'!D3460</f>
        <v>0</v>
      </c>
      <c r="E3460" s="22">
        <f>'Previous Trades Import_OMS Quer'!E3460</f>
        <v>0</v>
      </c>
      <c r="F3460">
        <f>'Previous Trades Import_OMS Quer'!F3460</f>
        <v>0</v>
      </c>
      <c r="G3460">
        <f>'Previous Trades Import_OMS Quer'!G3460</f>
        <v>0</v>
      </c>
      <c r="H3460">
        <f>'Previous Trades Import_OMS Quer'!H3460</f>
        <v>0</v>
      </c>
      <c r="I3460">
        <f>'Previous Trades Import_OMS Quer'!I3460</f>
        <v>0</v>
      </c>
      <c r="J3460">
        <f>'Previous Trades Import_OMS Quer'!J3460</f>
        <v>0</v>
      </c>
      <c r="K3460">
        <f>'Previous Trades Import_OMS Quer'!K3460</f>
        <v>0</v>
      </c>
      <c r="L3460">
        <f>'Previous Trades Import_OMS Quer'!L3460</f>
        <v>0</v>
      </c>
      <c r="M3460">
        <f>'Previous Trades Import_OMS Quer'!M3460</f>
        <v>0</v>
      </c>
      <c r="N3460">
        <f>'Previous Trades Import_OMS Quer'!N3460</f>
        <v>0</v>
      </c>
      <c r="O3460" t="str">
        <f>CLEAN('Previous Trades Import_OMS Quer'!O3460)</f>
        <v/>
      </c>
      <c r="Q3460" s="25">
        <f t="shared" si="108"/>
        <v>0</v>
      </c>
      <c r="R3460" s="25" t="e">
        <f>VLOOKUP(O3460,'Currency Balance'!$O$3:$Q$32,3,0)</f>
        <v>#N/A</v>
      </c>
      <c r="S3460" t="e">
        <f t="shared" si="109"/>
        <v>#N/A</v>
      </c>
    </row>
    <row r="3461" spans="1:19">
      <c r="A3461">
        <f>'Previous Trades Import_OMS Quer'!A3461</f>
        <v>0</v>
      </c>
      <c r="B3461">
        <f>'Previous Trades Import_OMS Quer'!B3461</f>
        <v>0</v>
      </c>
      <c r="C3461" s="22">
        <f>'Previous Trades Import_OMS Quer'!C3461</f>
        <v>0</v>
      </c>
      <c r="D3461">
        <f>'Previous Trades Import_OMS Quer'!D3461</f>
        <v>0</v>
      </c>
      <c r="E3461" s="22">
        <f>'Previous Trades Import_OMS Quer'!E3461</f>
        <v>0</v>
      </c>
      <c r="F3461">
        <f>'Previous Trades Import_OMS Quer'!F3461</f>
        <v>0</v>
      </c>
      <c r="G3461">
        <f>'Previous Trades Import_OMS Quer'!G3461</f>
        <v>0</v>
      </c>
      <c r="H3461">
        <f>'Previous Trades Import_OMS Quer'!H3461</f>
        <v>0</v>
      </c>
      <c r="I3461">
        <f>'Previous Trades Import_OMS Quer'!I3461</f>
        <v>0</v>
      </c>
      <c r="J3461">
        <f>'Previous Trades Import_OMS Quer'!J3461</f>
        <v>0</v>
      </c>
      <c r="K3461">
        <f>'Previous Trades Import_OMS Quer'!K3461</f>
        <v>0</v>
      </c>
      <c r="L3461">
        <f>'Previous Trades Import_OMS Quer'!L3461</f>
        <v>0</v>
      </c>
      <c r="M3461">
        <f>'Previous Trades Import_OMS Quer'!M3461</f>
        <v>0</v>
      </c>
      <c r="N3461">
        <f>'Previous Trades Import_OMS Quer'!N3461</f>
        <v>0</v>
      </c>
      <c r="O3461" t="str">
        <f>CLEAN('Previous Trades Import_OMS Quer'!O3461)</f>
        <v/>
      </c>
      <c r="Q3461" s="25">
        <f t="shared" si="108"/>
        <v>0</v>
      </c>
      <c r="R3461" s="25" t="e">
        <f>VLOOKUP(O3461,'Currency Balance'!$O$3:$Q$32,3,0)</f>
        <v>#N/A</v>
      </c>
      <c r="S3461" t="e">
        <f t="shared" si="109"/>
        <v>#N/A</v>
      </c>
    </row>
    <row r="3462" spans="1:19">
      <c r="A3462">
        <f>'Previous Trades Import_OMS Quer'!A3462</f>
        <v>0</v>
      </c>
      <c r="B3462">
        <f>'Previous Trades Import_OMS Quer'!B3462</f>
        <v>0</v>
      </c>
      <c r="C3462" s="22">
        <f>'Previous Trades Import_OMS Quer'!C3462</f>
        <v>0</v>
      </c>
      <c r="D3462">
        <f>'Previous Trades Import_OMS Quer'!D3462</f>
        <v>0</v>
      </c>
      <c r="E3462" s="22">
        <f>'Previous Trades Import_OMS Quer'!E3462</f>
        <v>0</v>
      </c>
      <c r="F3462">
        <f>'Previous Trades Import_OMS Quer'!F3462</f>
        <v>0</v>
      </c>
      <c r="G3462">
        <f>'Previous Trades Import_OMS Quer'!G3462</f>
        <v>0</v>
      </c>
      <c r="H3462">
        <f>'Previous Trades Import_OMS Quer'!H3462</f>
        <v>0</v>
      </c>
      <c r="I3462">
        <f>'Previous Trades Import_OMS Quer'!I3462</f>
        <v>0</v>
      </c>
      <c r="J3462">
        <f>'Previous Trades Import_OMS Quer'!J3462</f>
        <v>0</v>
      </c>
      <c r="K3462">
        <f>'Previous Trades Import_OMS Quer'!K3462</f>
        <v>0</v>
      </c>
      <c r="L3462">
        <f>'Previous Trades Import_OMS Quer'!L3462</f>
        <v>0</v>
      </c>
      <c r="M3462">
        <f>'Previous Trades Import_OMS Quer'!M3462</f>
        <v>0</v>
      </c>
      <c r="N3462">
        <f>'Previous Trades Import_OMS Quer'!N3462</f>
        <v>0</v>
      </c>
      <c r="O3462" t="str">
        <f>CLEAN('Previous Trades Import_OMS Quer'!O3462)</f>
        <v/>
      </c>
      <c r="Q3462" s="25">
        <f t="shared" si="108"/>
        <v>0</v>
      </c>
      <c r="R3462" s="25" t="e">
        <f>VLOOKUP(O3462,'Currency Balance'!$O$3:$Q$32,3,0)</f>
        <v>#N/A</v>
      </c>
      <c r="S3462" t="e">
        <f t="shared" si="109"/>
        <v>#N/A</v>
      </c>
    </row>
    <row r="3463" spans="1:19">
      <c r="A3463">
        <f>'Previous Trades Import_OMS Quer'!A3463</f>
        <v>0</v>
      </c>
      <c r="B3463">
        <f>'Previous Trades Import_OMS Quer'!B3463</f>
        <v>0</v>
      </c>
      <c r="C3463" s="22">
        <f>'Previous Trades Import_OMS Quer'!C3463</f>
        <v>0</v>
      </c>
      <c r="D3463">
        <f>'Previous Trades Import_OMS Quer'!D3463</f>
        <v>0</v>
      </c>
      <c r="E3463" s="22">
        <f>'Previous Trades Import_OMS Quer'!E3463</f>
        <v>0</v>
      </c>
      <c r="F3463">
        <f>'Previous Trades Import_OMS Quer'!F3463</f>
        <v>0</v>
      </c>
      <c r="G3463">
        <f>'Previous Trades Import_OMS Quer'!G3463</f>
        <v>0</v>
      </c>
      <c r="H3463">
        <f>'Previous Trades Import_OMS Quer'!H3463</f>
        <v>0</v>
      </c>
      <c r="I3463">
        <f>'Previous Trades Import_OMS Quer'!I3463</f>
        <v>0</v>
      </c>
      <c r="J3463">
        <f>'Previous Trades Import_OMS Quer'!J3463</f>
        <v>0</v>
      </c>
      <c r="K3463">
        <f>'Previous Trades Import_OMS Quer'!K3463</f>
        <v>0</v>
      </c>
      <c r="L3463">
        <f>'Previous Trades Import_OMS Quer'!L3463</f>
        <v>0</v>
      </c>
      <c r="M3463">
        <f>'Previous Trades Import_OMS Quer'!M3463</f>
        <v>0</v>
      </c>
      <c r="N3463">
        <f>'Previous Trades Import_OMS Quer'!N3463</f>
        <v>0</v>
      </c>
      <c r="O3463" t="str">
        <f>CLEAN('Previous Trades Import_OMS Quer'!O3463)</f>
        <v/>
      </c>
      <c r="Q3463" s="25">
        <f t="shared" si="108"/>
        <v>0</v>
      </c>
      <c r="R3463" s="25" t="e">
        <f>VLOOKUP(O3463,'Currency Balance'!$O$3:$Q$32,3,0)</f>
        <v>#N/A</v>
      </c>
      <c r="S3463" t="e">
        <f t="shared" si="109"/>
        <v>#N/A</v>
      </c>
    </row>
    <row r="3464" spans="1:19">
      <c r="A3464">
        <f>'Previous Trades Import_OMS Quer'!A3464</f>
        <v>0</v>
      </c>
      <c r="B3464">
        <f>'Previous Trades Import_OMS Quer'!B3464</f>
        <v>0</v>
      </c>
      <c r="C3464" s="22">
        <f>'Previous Trades Import_OMS Quer'!C3464</f>
        <v>0</v>
      </c>
      <c r="D3464">
        <f>'Previous Trades Import_OMS Quer'!D3464</f>
        <v>0</v>
      </c>
      <c r="E3464" s="22">
        <f>'Previous Trades Import_OMS Quer'!E3464</f>
        <v>0</v>
      </c>
      <c r="F3464">
        <f>'Previous Trades Import_OMS Quer'!F3464</f>
        <v>0</v>
      </c>
      <c r="G3464">
        <f>'Previous Trades Import_OMS Quer'!G3464</f>
        <v>0</v>
      </c>
      <c r="H3464">
        <f>'Previous Trades Import_OMS Quer'!H3464</f>
        <v>0</v>
      </c>
      <c r="I3464">
        <f>'Previous Trades Import_OMS Quer'!I3464</f>
        <v>0</v>
      </c>
      <c r="J3464">
        <f>'Previous Trades Import_OMS Quer'!J3464</f>
        <v>0</v>
      </c>
      <c r="K3464">
        <f>'Previous Trades Import_OMS Quer'!K3464</f>
        <v>0</v>
      </c>
      <c r="L3464">
        <f>'Previous Trades Import_OMS Quer'!L3464</f>
        <v>0</v>
      </c>
      <c r="M3464">
        <f>'Previous Trades Import_OMS Quer'!M3464</f>
        <v>0</v>
      </c>
      <c r="N3464">
        <f>'Previous Trades Import_OMS Quer'!N3464</f>
        <v>0</v>
      </c>
      <c r="O3464" t="str">
        <f>CLEAN('Previous Trades Import_OMS Quer'!O3464)</f>
        <v/>
      </c>
      <c r="Q3464" s="25">
        <f t="shared" si="108"/>
        <v>0</v>
      </c>
      <c r="R3464" s="25" t="e">
        <f>VLOOKUP(O3464,'Currency Balance'!$O$3:$Q$32,3,0)</f>
        <v>#N/A</v>
      </c>
      <c r="S3464" t="e">
        <f t="shared" si="109"/>
        <v>#N/A</v>
      </c>
    </row>
    <row r="3465" spans="1:19">
      <c r="A3465">
        <f>'Previous Trades Import_OMS Quer'!A3465</f>
        <v>0</v>
      </c>
      <c r="B3465">
        <f>'Previous Trades Import_OMS Quer'!B3465</f>
        <v>0</v>
      </c>
      <c r="C3465" s="22">
        <f>'Previous Trades Import_OMS Quer'!C3465</f>
        <v>0</v>
      </c>
      <c r="D3465">
        <f>'Previous Trades Import_OMS Quer'!D3465</f>
        <v>0</v>
      </c>
      <c r="E3465" s="22">
        <f>'Previous Trades Import_OMS Quer'!E3465</f>
        <v>0</v>
      </c>
      <c r="F3465">
        <f>'Previous Trades Import_OMS Quer'!F3465</f>
        <v>0</v>
      </c>
      <c r="G3465">
        <f>'Previous Trades Import_OMS Quer'!G3465</f>
        <v>0</v>
      </c>
      <c r="H3465">
        <f>'Previous Trades Import_OMS Quer'!H3465</f>
        <v>0</v>
      </c>
      <c r="I3465">
        <f>'Previous Trades Import_OMS Quer'!I3465</f>
        <v>0</v>
      </c>
      <c r="J3465">
        <f>'Previous Trades Import_OMS Quer'!J3465</f>
        <v>0</v>
      </c>
      <c r="K3465">
        <f>'Previous Trades Import_OMS Quer'!K3465</f>
        <v>0</v>
      </c>
      <c r="L3465">
        <f>'Previous Trades Import_OMS Quer'!L3465</f>
        <v>0</v>
      </c>
      <c r="M3465">
        <f>'Previous Trades Import_OMS Quer'!M3465</f>
        <v>0</v>
      </c>
      <c r="N3465">
        <f>'Previous Trades Import_OMS Quer'!N3465</f>
        <v>0</v>
      </c>
      <c r="O3465" t="str">
        <f>CLEAN('Previous Trades Import_OMS Quer'!O3465)</f>
        <v/>
      </c>
      <c r="Q3465" s="25">
        <f t="shared" si="108"/>
        <v>0</v>
      </c>
      <c r="R3465" s="25" t="e">
        <f>VLOOKUP(O3465,'Currency Balance'!$O$3:$Q$32,3,0)</f>
        <v>#N/A</v>
      </c>
      <c r="S3465" t="e">
        <f t="shared" si="109"/>
        <v>#N/A</v>
      </c>
    </row>
    <row r="3466" spans="1:19">
      <c r="A3466">
        <f>'Previous Trades Import_OMS Quer'!A3466</f>
        <v>0</v>
      </c>
      <c r="B3466">
        <f>'Previous Trades Import_OMS Quer'!B3466</f>
        <v>0</v>
      </c>
      <c r="C3466" s="22">
        <f>'Previous Trades Import_OMS Quer'!C3466</f>
        <v>0</v>
      </c>
      <c r="D3466">
        <f>'Previous Trades Import_OMS Quer'!D3466</f>
        <v>0</v>
      </c>
      <c r="E3466" s="22">
        <f>'Previous Trades Import_OMS Quer'!E3466</f>
        <v>0</v>
      </c>
      <c r="F3466">
        <f>'Previous Trades Import_OMS Quer'!F3466</f>
        <v>0</v>
      </c>
      <c r="G3466">
        <f>'Previous Trades Import_OMS Quer'!G3466</f>
        <v>0</v>
      </c>
      <c r="H3466">
        <f>'Previous Trades Import_OMS Quer'!H3466</f>
        <v>0</v>
      </c>
      <c r="I3466">
        <f>'Previous Trades Import_OMS Quer'!I3466</f>
        <v>0</v>
      </c>
      <c r="J3466">
        <f>'Previous Trades Import_OMS Quer'!J3466</f>
        <v>0</v>
      </c>
      <c r="K3466">
        <f>'Previous Trades Import_OMS Quer'!K3466</f>
        <v>0</v>
      </c>
      <c r="L3466">
        <f>'Previous Trades Import_OMS Quer'!L3466</f>
        <v>0</v>
      </c>
      <c r="M3466">
        <f>'Previous Trades Import_OMS Quer'!M3466</f>
        <v>0</v>
      </c>
      <c r="N3466">
        <f>'Previous Trades Import_OMS Quer'!N3466</f>
        <v>0</v>
      </c>
      <c r="O3466" t="str">
        <f>CLEAN('Previous Trades Import_OMS Quer'!O3466)</f>
        <v/>
      </c>
      <c r="Q3466" s="25">
        <f t="shared" si="108"/>
        <v>0</v>
      </c>
      <c r="R3466" s="25" t="e">
        <f>VLOOKUP(O3466,'Currency Balance'!$O$3:$Q$32,3,0)</f>
        <v>#N/A</v>
      </c>
      <c r="S3466" t="e">
        <f t="shared" si="109"/>
        <v>#N/A</v>
      </c>
    </row>
    <row r="3467" spans="1:19">
      <c r="A3467">
        <f>'Previous Trades Import_OMS Quer'!A3467</f>
        <v>0</v>
      </c>
      <c r="B3467">
        <f>'Previous Trades Import_OMS Quer'!B3467</f>
        <v>0</v>
      </c>
      <c r="C3467" s="22">
        <f>'Previous Trades Import_OMS Quer'!C3467</f>
        <v>0</v>
      </c>
      <c r="D3467">
        <f>'Previous Trades Import_OMS Quer'!D3467</f>
        <v>0</v>
      </c>
      <c r="E3467" s="22">
        <f>'Previous Trades Import_OMS Quer'!E3467</f>
        <v>0</v>
      </c>
      <c r="F3467">
        <f>'Previous Trades Import_OMS Quer'!F3467</f>
        <v>0</v>
      </c>
      <c r="G3467">
        <f>'Previous Trades Import_OMS Quer'!G3467</f>
        <v>0</v>
      </c>
      <c r="H3467">
        <f>'Previous Trades Import_OMS Quer'!H3467</f>
        <v>0</v>
      </c>
      <c r="I3467">
        <f>'Previous Trades Import_OMS Quer'!I3467</f>
        <v>0</v>
      </c>
      <c r="J3467">
        <f>'Previous Trades Import_OMS Quer'!J3467</f>
        <v>0</v>
      </c>
      <c r="K3467">
        <f>'Previous Trades Import_OMS Quer'!K3467</f>
        <v>0</v>
      </c>
      <c r="L3467">
        <f>'Previous Trades Import_OMS Quer'!L3467</f>
        <v>0</v>
      </c>
      <c r="M3467">
        <f>'Previous Trades Import_OMS Quer'!M3467</f>
        <v>0</v>
      </c>
      <c r="N3467">
        <f>'Previous Trades Import_OMS Quer'!N3467</f>
        <v>0</v>
      </c>
      <c r="O3467" t="str">
        <f>CLEAN('Previous Trades Import_OMS Quer'!O3467)</f>
        <v/>
      </c>
      <c r="Q3467" s="25">
        <f t="shared" si="108"/>
        <v>0</v>
      </c>
      <c r="R3467" s="25" t="e">
        <f>VLOOKUP(O3467,'Currency Balance'!$O$3:$Q$32,3,0)</f>
        <v>#N/A</v>
      </c>
      <c r="S3467" t="e">
        <f t="shared" si="109"/>
        <v>#N/A</v>
      </c>
    </row>
    <row r="3468" spans="1:19">
      <c r="A3468">
        <f>'Previous Trades Import_OMS Quer'!A3468</f>
        <v>0</v>
      </c>
      <c r="B3468">
        <f>'Previous Trades Import_OMS Quer'!B3468</f>
        <v>0</v>
      </c>
      <c r="C3468" s="22">
        <f>'Previous Trades Import_OMS Quer'!C3468</f>
        <v>0</v>
      </c>
      <c r="D3468">
        <f>'Previous Trades Import_OMS Quer'!D3468</f>
        <v>0</v>
      </c>
      <c r="E3468" s="22">
        <f>'Previous Trades Import_OMS Quer'!E3468</f>
        <v>0</v>
      </c>
      <c r="F3468">
        <f>'Previous Trades Import_OMS Quer'!F3468</f>
        <v>0</v>
      </c>
      <c r="G3468">
        <f>'Previous Trades Import_OMS Quer'!G3468</f>
        <v>0</v>
      </c>
      <c r="H3468">
        <f>'Previous Trades Import_OMS Quer'!H3468</f>
        <v>0</v>
      </c>
      <c r="I3468">
        <f>'Previous Trades Import_OMS Quer'!I3468</f>
        <v>0</v>
      </c>
      <c r="J3468">
        <f>'Previous Trades Import_OMS Quer'!J3468</f>
        <v>0</v>
      </c>
      <c r="K3468">
        <f>'Previous Trades Import_OMS Quer'!K3468</f>
        <v>0</v>
      </c>
      <c r="L3468">
        <f>'Previous Trades Import_OMS Quer'!L3468</f>
        <v>0</v>
      </c>
      <c r="M3468">
        <f>'Previous Trades Import_OMS Quer'!M3468</f>
        <v>0</v>
      </c>
      <c r="N3468">
        <f>'Previous Trades Import_OMS Quer'!N3468</f>
        <v>0</v>
      </c>
      <c r="O3468" t="str">
        <f>CLEAN('Previous Trades Import_OMS Quer'!O3468)</f>
        <v/>
      </c>
      <c r="Q3468" s="25">
        <f t="shared" si="108"/>
        <v>0</v>
      </c>
      <c r="R3468" s="25" t="e">
        <f>VLOOKUP(O3468,'Currency Balance'!$O$3:$Q$32,3,0)</f>
        <v>#N/A</v>
      </c>
      <c r="S3468" t="e">
        <f t="shared" si="109"/>
        <v>#N/A</v>
      </c>
    </row>
    <row r="3469" spans="1:19">
      <c r="A3469">
        <f>'Previous Trades Import_OMS Quer'!A3469</f>
        <v>0</v>
      </c>
      <c r="B3469">
        <f>'Previous Trades Import_OMS Quer'!B3469</f>
        <v>0</v>
      </c>
      <c r="C3469" s="22">
        <f>'Previous Trades Import_OMS Quer'!C3469</f>
        <v>0</v>
      </c>
      <c r="D3469">
        <f>'Previous Trades Import_OMS Quer'!D3469</f>
        <v>0</v>
      </c>
      <c r="E3469" s="22">
        <f>'Previous Trades Import_OMS Quer'!E3469</f>
        <v>0</v>
      </c>
      <c r="F3469">
        <f>'Previous Trades Import_OMS Quer'!F3469</f>
        <v>0</v>
      </c>
      <c r="G3469">
        <f>'Previous Trades Import_OMS Quer'!G3469</f>
        <v>0</v>
      </c>
      <c r="H3469">
        <f>'Previous Trades Import_OMS Quer'!H3469</f>
        <v>0</v>
      </c>
      <c r="I3469">
        <f>'Previous Trades Import_OMS Quer'!I3469</f>
        <v>0</v>
      </c>
      <c r="J3469">
        <f>'Previous Trades Import_OMS Quer'!J3469</f>
        <v>0</v>
      </c>
      <c r="K3469">
        <f>'Previous Trades Import_OMS Quer'!K3469</f>
        <v>0</v>
      </c>
      <c r="L3469">
        <f>'Previous Trades Import_OMS Quer'!L3469</f>
        <v>0</v>
      </c>
      <c r="M3469">
        <f>'Previous Trades Import_OMS Quer'!M3469</f>
        <v>0</v>
      </c>
      <c r="N3469">
        <f>'Previous Trades Import_OMS Quer'!N3469</f>
        <v>0</v>
      </c>
      <c r="O3469" t="str">
        <f>CLEAN('Previous Trades Import_OMS Quer'!O3469)</f>
        <v/>
      </c>
      <c r="Q3469" s="25">
        <f t="shared" si="108"/>
        <v>0</v>
      </c>
      <c r="R3469" s="25" t="e">
        <f>VLOOKUP(O3469,'Currency Balance'!$O$3:$Q$32,3,0)</f>
        <v>#N/A</v>
      </c>
      <c r="S3469" t="e">
        <f t="shared" si="109"/>
        <v>#N/A</v>
      </c>
    </row>
    <row r="3470" spans="1:19">
      <c r="A3470">
        <f>'Previous Trades Import_OMS Quer'!A3470</f>
        <v>0</v>
      </c>
      <c r="B3470">
        <f>'Previous Trades Import_OMS Quer'!B3470</f>
        <v>0</v>
      </c>
      <c r="C3470" s="22">
        <f>'Previous Trades Import_OMS Quer'!C3470</f>
        <v>0</v>
      </c>
      <c r="D3470">
        <f>'Previous Trades Import_OMS Quer'!D3470</f>
        <v>0</v>
      </c>
      <c r="E3470" s="22">
        <f>'Previous Trades Import_OMS Quer'!E3470</f>
        <v>0</v>
      </c>
      <c r="F3470">
        <f>'Previous Trades Import_OMS Quer'!F3470</f>
        <v>0</v>
      </c>
      <c r="G3470">
        <f>'Previous Trades Import_OMS Quer'!G3470</f>
        <v>0</v>
      </c>
      <c r="H3470">
        <f>'Previous Trades Import_OMS Quer'!H3470</f>
        <v>0</v>
      </c>
      <c r="I3470">
        <f>'Previous Trades Import_OMS Quer'!I3470</f>
        <v>0</v>
      </c>
      <c r="J3470">
        <f>'Previous Trades Import_OMS Quer'!J3470</f>
        <v>0</v>
      </c>
      <c r="K3470">
        <f>'Previous Trades Import_OMS Quer'!K3470</f>
        <v>0</v>
      </c>
      <c r="L3470">
        <f>'Previous Trades Import_OMS Quer'!L3470</f>
        <v>0</v>
      </c>
      <c r="M3470">
        <f>'Previous Trades Import_OMS Quer'!M3470</f>
        <v>0</v>
      </c>
      <c r="N3470">
        <f>'Previous Trades Import_OMS Quer'!N3470</f>
        <v>0</v>
      </c>
      <c r="O3470" t="str">
        <f>CLEAN('Previous Trades Import_OMS Quer'!O3470)</f>
        <v/>
      </c>
      <c r="Q3470" s="25">
        <f t="shared" si="108"/>
        <v>0</v>
      </c>
      <c r="R3470" s="25" t="e">
        <f>VLOOKUP(O3470,'Currency Balance'!$O$3:$Q$32,3,0)</f>
        <v>#N/A</v>
      </c>
      <c r="S3470" t="e">
        <f t="shared" si="109"/>
        <v>#N/A</v>
      </c>
    </row>
    <row r="3471" spans="1:19">
      <c r="A3471">
        <f>'Previous Trades Import_OMS Quer'!A3471</f>
        <v>0</v>
      </c>
      <c r="B3471">
        <f>'Previous Trades Import_OMS Quer'!B3471</f>
        <v>0</v>
      </c>
      <c r="C3471" s="22">
        <f>'Previous Trades Import_OMS Quer'!C3471</f>
        <v>0</v>
      </c>
      <c r="D3471">
        <f>'Previous Trades Import_OMS Quer'!D3471</f>
        <v>0</v>
      </c>
      <c r="E3471" s="22">
        <f>'Previous Trades Import_OMS Quer'!E3471</f>
        <v>0</v>
      </c>
      <c r="F3471">
        <f>'Previous Trades Import_OMS Quer'!F3471</f>
        <v>0</v>
      </c>
      <c r="G3471">
        <f>'Previous Trades Import_OMS Quer'!G3471</f>
        <v>0</v>
      </c>
      <c r="H3471">
        <f>'Previous Trades Import_OMS Quer'!H3471</f>
        <v>0</v>
      </c>
      <c r="I3471">
        <f>'Previous Trades Import_OMS Quer'!I3471</f>
        <v>0</v>
      </c>
      <c r="J3471">
        <f>'Previous Trades Import_OMS Quer'!J3471</f>
        <v>0</v>
      </c>
      <c r="K3471">
        <f>'Previous Trades Import_OMS Quer'!K3471</f>
        <v>0</v>
      </c>
      <c r="L3471">
        <f>'Previous Trades Import_OMS Quer'!L3471</f>
        <v>0</v>
      </c>
      <c r="M3471">
        <f>'Previous Trades Import_OMS Quer'!M3471</f>
        <v>0</v>
      </c>
      <c r="N3471">
        <f>'Previous Trades Import_OMS Quer'!N3471</f>
        <v>0</v>
      </c>
      <c r="O3471" t="str">
        <f>CLEAN('Previous Trades Import_OMS Quer'!O3471)</f>
        <v/>
      </c>
      <c r="Q3471" s="25">
        <f t="shared" si="108"/>
        <v>0</v>
      </c>
      <c r="R3471" s="25" t="e">
        <f>VLOOKUP(O3471,'Currency Balance'!$O$3:$Q$32,3,0)</f>
        <v>#N/A</v>
      </c>
      <c r="S3471" t="e">
        <f t="shared" si="109"/>
        <v>#N/A</v>
      </c>
    </row>
    <row r="3472" spans="1:19">
      <c r="A3472">
        <f>'Previous Trades Import_OMS Quer'!A3472</f>
        <v>0</v>
      </c>
      <c r="B3472">
        <f>'Previous Trades Import_OMS Quer'!B3472</f>
        <v>0</v>
      </c>
      <c r="C3472" s="22">
        <f>'Previous Trades Import_OMS Quer'!C3472</f>
        <v>0</v>
      </c>
      <c r="D3472">
        <f>'Previous Trades Import_OMS Quer'!D3472</f>
        <v>0</v>
      </c>
      <c r="E3472" s="22">
        <f>'Previous Trades Import_OMS Quer'!E3472</f>
        <v>0</v>
      </c>
      <c r="F3472">
        <f>'Previous Trades Import_OMS Quer'!F3472</f>
        <v>0</v>
      </c>
      <c r="G3472">
        <f>'Previous Trades Import_OMS Quer'!G3472</f>
        <v>0</v>
      </c>
      <c r="H3472">
        <f>'Previous Trades Import_OMS Quer'!H3472</f>
        <v>0</v>
      </c>
      <c r="I3472">
        <f>'Previous Trades Import_OMS Quer'!I3472</f>
        <v>0</v>
      </c>
      <c r="J3472">
        <f>'Previous Trades Import_OMS Quer'!J3472</f>
        <v>0</v>
      </c>
      <c r="K3472">
        <f>'Previous Trades Import_OMS Quer'!K3472</f>
        <v>0</v>
      </c>
      <c r="L3472">
        <f>'Previous Trades Import_OMS Quer'!L3472</f>
        <v>0</v>
      </c>
      <c r="M3472">
        <f>'Previous Trades Import_OMS Quer'!M3472</f>
        <v>0</v>
      </c>
      <c r="N3472">
        <f>'Previous Trades Import_OMS Quer'!N3472</f>
        <v>0</v>
      </c>
      <c r="O3472" t="str">
        <f>CLEAN('Previous Trades Import_OMS Quer'!O3472)</f>
        <v/>
      </c>
      <c r="Q3472" s="25">
        <f t="shared" si="108"/>
        <v>0</v>
      </c>
      <c r="R3472" s="25" t="e">
        <f>VLOOKUP(O3472,'Currency Balance'!$O$3:$Q$32,3,0)</f>
        <v>#N/A</v>
      </c>
      <c r="S3472" t="e">
        <f t="shared" si="109"/>
        <v>#N/A</v>
      </c>
    </row>
    <row r="3473" spans="1:19">
      <c r="A3473">
        <f>'Previous Trades Import_OMS Quer'!A3473</f>
        <v>0</v>
      </c>
      <c r="B3473">
        <f>'Previous Trades Import_OMS Quer'!B3473</f>
        <v>0</v>
      </c>
      <c r="C3473" s="22">
        <f>'Previous Trades Import_OMS Quer'!C3473</f>
        <v>0</v>
      </c>
      <c r="D3473">
        <f>'Previous Trades Import_OMS Quer'!D3473</f>
        <v>0</v>
      </c>
      <c r="E3473" s="22">
        <f>'Previous Trades Import_OMS Quer'!E3473</f>
        <v>0</v>
      </c>
      <c r="F3473">
        <f>'Previous Trades Import_OMS Quer'!F3473</f>
        <v>0</v>
      </c>
      <c r="G3473">
        <f>'Previous Trades Import_OMS Quer'!G3473</f>
        <v>0</v>
      </c>
      <c r="H3473">
        <f>'Previous Trades Import_OMS Quer'!H3473</f>
        <v>0</v>
      </c>
      <c r="I3473">
        <f>'Previous Trades Import_OMS Quer'!I3473</f>
        <v>0</v>
      </c>
      <c r="J3473">
        <f>'Previous Trades Import_OMS Quer'!J3473</f>
        <v>0</v>
      </c>
      <c r="K3473">
        <f>'Previous Trades Import_OMS Quer'!K3473</f>
        <v>0</v>
      </c>
      <c r="L3473">
        <f>'Previous Trades Import_OMS Quer'!L3473</f>
        <v>0</v>
      </c>
      <c r="M3473">
        <f>'Previous Trades Import_OMS Quer'!M3473</f>
        <v>0</v>
      </c>
      <c r="N3473">
        <f>'Previous Trades Import_OMS Quer'!N3473</f>
        <v>0</v>
      </c>
      <c r="O3473" t="str">
        <f>CLEAN('Previous Trades Import_OMS Quer'!O3473)</f>
        <v/>
      </c>
      <c r="Q3473" s="25">
        <f t="shared" si="108"/>
        <v>0</v>
      </c>
      <c r="R3473" s="25" t="e">
        <f>VLOOKUP(O3473,'Currency Balance'!$O$3:$Q$32,3,0)</f>
        <v>#N/A</v>
      </c>
      <c r="S3473" t="e">
        <f t="shared" si="109"/>
        <v>#N/A</v>
      </c>
    </row>
    <row r="3474" spans="1:19">
      <c r="A3474">
        <f>'Previous Trades Import_OMS Quer'!A3474</f>
        <v>0</v>
      </c>
      <c r="B3474">
        <f>'Previous Trades Import_OMS Quer'!B3474</f>
        <v>0</v>
      </c>
      <c r="C3474" s="22">
        <f>'Previous Trades Import_OMS Quer'!C3474</f>
        <v>0</v>
      </c>
      <c r="D3474">
        <f>'Previous Trades Import_OMS Quer'!D3474</f>
        <v>0</v>
      </c>
      <c r="E3474" s="22">
        <f>'Previous Trades Import_OMS Quer'!E3474</f>
        <v>0</v>
      </c>
      <c r="F3474">
        <f>'Previous Trades Import_OMS Quer'!F3474</f>
        <v>0</v>
      </c>
      <c r="G3474">
        <f>'Previous Trades Import_OMS Quer'!G3474</f>
        <v>0</v>
      </c>
      <c r="H3474">
        <f>'Previous Trades Import_OMS Quer'!H3474</f>
        <v>0</v>
      </c>
      <c r="I3474">
        <f>'Previous Trades Import_OMS Quer'!I3474</f>
        <v>0</v>
      </c>
      <c r="J3474">
        <f>'Previous Trades Import_OMS Quer'!J3474</f>
        <v>0</v>
      </c>
      <c r="K3474">
        <f>'Previous Trades Import_OMS Quer'!K3474</f>
        <v>0</v>
      </c>
      <c r="L3474">
        <f>'Previous Trades Import_OMS Quer'!L3474</f>
        <v>0</v>
      </c>
      <c r="M3474">
        <f>'Previous Trades Import_OMS Quer'!M3474</f>
        <v>0</v>
      </c>
      <c r="N3474">
        <f>'Previous Trades Import_OMS Quer'!N3474</f>
        <v>0</v>
      </c>
      <c r="O3474" t="str">
        <f>CLEAN('Previous Trades Import_OMS Quer'!O3474)</f>
        <v/>
      </c>
      <c r="Q3474" s="25">
        <f t="shared" si="108"/>
        <v>0</v>
      </c>
      <c r="R3474" s="25" t="e">
        <f>VLOOKUP(O3474,'Currency Balance'!$O$3:$Q$32,3,0)</f>
        <v>#N/A</v>
      </c>
      <c r="S3474" t="e">
        <f t="shared" si="109"/>
        <v>#N/A</v>
      </c>
    </row>
    <row r="3475" spans="1:19">
      <c r="A3475">
        <f>'Previous Trades Import_OMS Quer'!A3475</f>
        <v>0</v>
      </c>
      <c r="B3475">
        <f>'Previous Trades Import_OMS Quer'!B3475</f>
        <v>0</v>
      </c>
      <c r="C3475" s="22">
        <f>'Previous Trades Import_OMS Quer'!C3475</f>
        <v>0</v>
      </c>
      <c r="D3475">
        <f>'Previous Trades Import_OMS Quer'!D3475</f>
        <v>0</v>
      </c>
      <c r="E3475" s="22">
        <f>'Previous Trades Import_OMS Quer'!E3475</f>
        <v>0</v>
      </c>
      <c r="F3475">
        <f>'Previous Trades Import_OMS Quer'!F3475</f>
        <v>0</v>
      </c>
      <c r="G3475">
        <f>'Previous Trades Import_OMS Quer'!G3475</f>
        <v>0</v>
      </c>
      <c r="H3475">
        <f>'Previous Trades Import_OMS Quer'!H3475</f>
        <v>0</v>
      </c>
      <c r="I3475">
        <f>'Previous Trades Import_OMS Quer'!I3475</f>
        <v>0</v>
      </c>
      <c r="J3475">
        <f>'Previous Trades Import_OMS Quer'!J3475</f>
        <v>0</v>
      </c>
      <c r="K3475">
        <f>'Previous Trades Import_OMS Quer'!K3475</f>
        <v>0</v>
      </c>
      <c r="L3475">
        <f>'Previous Trades Import_OMS Quer'!L3475</f>
        <v>0</v>
      </c>
      <c r="M3475">
        <f>'Previous Trades Import_OMS Quer'!M3475</f>
        <v>0</v>
      </c>
      <c r="N3475">
        <f>'Previous Trades Import_OMS Quer'!N3475</f>
        <v>0</v>
      </c>
      <c r="O3475" t="str">
        <f>CLEAN('Previous Trades Import_OMS Quer'!O3475)</f>
        <v/>
      </c>
      <c r="Q3475" s="25">
        <f t="shared" si="108"/>
        <v>0</v>
      </c>
      <c r="R3475" s="25" t="e">
        <f>VLOOKUP(O3475,'Currency Balance'!$O$3:$Q$32,3,0)</f>
        <v>#N/A</v>
      </c>
      <c r="S3475" t="e">
        <f t="shared" si="109"/>
        <v>#N/A</v>
      </c>
    </row>
    <row r="3476" spans="1:19">
      <c r="A3476">
        <f>'Previous Trades Import_OMS Quer'!A3476</f>
        <v>0</v>
      </c>
      <c r="B3476">
        <f>'Previous Trades Import_OMS Quer'!B3476</f>
        <v>0</v>
      </c>
      <c r="C3476" s="22">
        <f>'Previous Trades Import_OMS Quer'!C3476</f>
        <v>0</v>
      </c>
      <c r="D3476">
        <f>'Previous Trades Import_OMS Quer'!D3476</f>
        <v>0</v>
      </c>
      <c r="E3476" s="22">
        <f>'Previous Trades Import_OMS Quer'!E3476</f>
        <v>0</v>
      </c>
      <c r="F3476">
        <f>'Previous Trades Import_OMS Quer'!F3476</f>
        <v>0</v>
      </c>
      <c r="G3476">
        <f>'Previous Trades Import_OMS Quer'!G3476</f>
        <v>0</v>
      </c>
      <c r="H3476">
        <f>'Previous Trades Import_OMS Quer'!H3476</f>
        <v>0</v>
      </c>
      <c r="I3476">
        <f>'Previous Trades Import_OMS Quer'!I3476</f>
        <v>0</v>
      </c>
      <c r="J3476">
        <f>'Previous Trades Import_OMS Quer'!J3476</f>
        <v>0</v>
      </c>
      <c r="K3476">
        <f>'Previous Trades Import_OMS Quer'!K3476</f>
        <v>0</v>
      </c>
      <c r="L3476">
        <f>'Previous Trades Import_OMS Quer'!L3476</f>
        <v>0</v>
      </c>
      <c r="M3476">
        <f>'Previous Trades Import_OMS Quer'!M3476</f>
        <v>0</v>
      </c>
      <c r="N3476">
        <f>'Previous Trades Import_OMS Quer'!N3476</f>
        <v>0</v>
      </c>
      <c r="O3476" t="str">
        <f>CLEAN('Previous Trades Import_OMS Quer'!O3476)</f>
        <v/>
      </c>
      <c r="Q3476" s="25">
        <f t="shared" si="108"/>
        <v>0</v>
      </c>
      <c r="R3476" s="25" t="e">
        <f>VLOOKUP(O3476,'Currency Balance'!$O$3:$Q$32,3,0)</f>
        <v>#N/A</v>
      </c>
      <c r="S3476" t="e">
        <f t="shared" si="109"/>
        <v>#N/A</v>
      </c>
    </row>
    <row r="3477" spans="1:19">
      <c r="A3477">
        <f>'Previous Trades Import_OMS Quer'!A3477</f>
        <v>0</v>
      </c>
      <c r="B3477">
        <f>'Previous Trades Import_OMS Quer'!B3477</f>
        <v>0</v>
      </c>
      <c r="C3477" s="22">
        <f>'Previous Trades Import_OMS Quer'!C3477</f>
        <v>0</v>
      </c>
      <c r="D3477">
        <f>'Previous Trades Import_OMS Quer'!D3477</f>
        <v>0</v>
      </c>
      <c r="E3477" s="22">
        <f>'Previous Trades Import_OMS Quer'!E3477</f>
        <v>0</v>
      </c>
      <c r="F3477">
        <f>'Previous Trades Import_OMS Quer'!F3477</f>
        <v>0</v>
      </c>
      <c r="G3477">
        <f>'Previous Trades Import_OMS Quer'!G3477</f>
        <v>0</v>
      </c>
      <c r="H3477">
        <f>'Previous Trades Import_OMS Quer'!H3477</f>
        <v>0</v>
      </c>
      <c r="I3477">
        <f>'Previous Trades Import_OMS Quer'!I3477</f>
        <v>0</v>
      </c>
      <c r="J3477">
        <f>'Previous Trades Import_OMS Quer'!J3477</f>
        <v>0</v>
      </c>
      <c r="K3477">
        <f>'Previous Trades Import_OMS Quer'!K3477</f>
        <v>0</v>
      </c>
      <c r="L3477">
        <f>'Previous Trades Import_OMS Quer'!L3477</f>
        <v>0</v>
      </c>
      <c r="M3477">
        <f>'Previous Trades Import_OMS Quer'!M3477</f>
        <v>0</v>
      </c>
      <c r="N3477">
        <f>'Previous Trades Import_OMS Quer'!N3477</f>
        <v>0</v>
      </c>
      <c r="O3477" t="str">
        <f>CLEAN('Previous Trades Import_OMS Quer'!O3477)</f>
        <v/>
      </c>
      <c r="Q3477" s="25">
        <f t="shared" si="108"/>
        <v>0</v>
      </c>
      <c r="R3477" s="25" t="e">
        <f>VLOOKUP(O3477,'Currency Balance'!$O$3:$Q$32,3,0)</f>
        <v>#N/A</v>
      </c>
      <c r="S3477" t="e">
        <f t="shared" si="109"/>
        <v>#N/A</v>
      </c>
    </row>
    <row r="3478" spans="1:19">
      <c r="A3478">
        <f>'Previous Trades Import_OMS Quer'!A3478</f>
        <v>0</v>
      </c>
      <c r="B3478">
        <f>'Previous Trades Import_OMS Quer'!B3478</f>
        <v>0</v>
      </c>
      <c r="C3478" s="22">
        <f>'Previous Trades Import_OMS Quer'!C3478</f>
        <v>0</v>
      </c>
      <c r="D3478">
        <f>'Previous Trades Import_OMS Quer'!D3478</f>
        <v>0</v>
      </c>
      <c r="E3478" s="22">
        <f>'Previous Trades Import_OMS Quer'!E3478</f>
        <v>0</v>
      </c>
      <c r="F3478">
        <f>'Previous Trades Import_OMS Quer'!F3478</f>
        <v>0</v>
      </c>
      <c r="G3478">
        <f>'Previous Trades Import_OMS Quer'!G3478</f>
        <v>0</v>
      </c>
      <c r="H3478">
        <f>'Previous Trades Import_OMS Quer'!H3478</f>
        <v>0</v>
      </c>
      <c r="I3478">
        <f>'Previous Trades Import_OMS Quer'!I3478</f>
        <v>0</v>
      </c>
      <c r="J3478">
        <f>'Previous Trades Import_OMS Quer'!J3478</f>
        <v>0</v>
      </c>
      <c r="K3478">
        <f>'Previous Trades Import_OMS Quer'!K3478</f>
        <v>0</v>
      </c>
      <c r="L3478">
        <f>'Previous Trades Import_OMS Quer'!L3478</f>
        <v>0</v>
      </c>
      <c r="M3478">
        <f>'Previous Trades Import_OMS Quer'!M3478</f>
        <v>0</v>
      </c>
      <c r="N3478">
        <f>'Previous Trades Import_OMS Quer'!N3478</f>
        <v>0</v>
      </c>
      <c r="O3478" t="str">
        <f>CLEAN('Previous Trades Import_OMS Quer'!O3478)</f>
        <v/>
      </c>
      <c r="Q3478" s="25">
        <f t="shared" si="108"/>
        <v>0</v>
      </c>
      <c r="R3478" s="25" t="e">
        <f>VLOOKUP(O3478,'Currency Balance'!$O$3:$Q$32,3,0)</f>
        <v>#N/A</v>
      </c>
      <c r="S3478" t="e">
        <f t="shared" si="109"/>
        <v>#N/A</v>
      </c>
    </row>
    <row r="3479" spans="1:19">
      <c r="A3479">
        <f>'Previous Trades Import_OMS Quer'!A3479</f>
        <v>0</v>
      </c>
      <c r="B3479">
        <f>'Previous Trades Import_OMS Quer'!B3479</f>
        <v>0</v>
      </c>
      <c r="C3479" s="22">
        <f>'Previous Trades Import_OMS Quer'!C3479</f>
        <v>0</v>
      </c>
      <c r="D3479">
        <f>'Previous Trades Import_OMS Quer'!D3479</f>
        <v>0</v>
      </c>
      <c r="E3479" s="22">
        <f>'Previous Trades Import_OMS Quer'!E3479</f>
        <v>0</v>
      </c>
      <c r="F3479">
        <f>'Previous Trades Import_OMS Quer'!F3479</f>
        <v>0</v>
      </c>
      <c r="G3479">
        <f>'Previous Trades Import_OMS Quer'!G3479</f>
        <v>0</v>
      </c>
      <c r="H3479">
        <f>'Previous Trades Import_OMS Quer'!H3479</f>
        <v>0</v>
      </c>
      <c r="I3479">
        <f>'Previous Trades Import_OMS Quer'!I3479</f>
        <v>0</v>
      </c>
      <c r="J3479">
        <f>'Previous Trades Import_OMS Quer'!J3479</f>
        <v>0</v>
      </c>
      <c r="K3479">
        <f>'Previous Trades Import_OMS Quer'!K3479</f>
        <v>0</v>
      </c>
      <c r="L3479">
        <f>'Previous Trades Import_OMS Quer'!L3479</f>
        <v>0</v>
      </c>
      <c r="M3479">
        <f>'Previous Trades Import_OMS Quer'!M3479</f>
        <v>0</v>
      </c>
      <c r="N3479">
        <f>'Previous Trades Import_OMS Quer'!N3479</f>
        <v>0</v>
      </c>
      <c r="O3479" t="str">
        <f>CLEAN('Previous Trades Import_OMS Quer'!O3479)</f>
        <v/>
      </c>
      <c r="Q3479" s="25">
        <f t="shared" si="108"/>
        <v>0</v>
      </c>
      <c r="R3479" s="25" t="e">
        <f>VLOOKUP(O3479,'Currency Balance'!$O$3:$Q$32,3,0)</f>
        <v>#N/A</v>
      </c>
      <c r="S3479" t="e">
        <f t="shared" si="109"/>
        <v>#N/A</v>
      </c>
    </row>
    <row r="3480" spans="1:19">
      <c r="A3480">
        <f>'Previous Trades Import_OMS Quer'!A3480</f>
        <v>0</v>
      </c>
      <c r="B3480">
        <f>'Previous Trades Import_OMS Quer'!B3480</f>
        <v>0</v>
      </c>
      <c r="C3480" s="22">
        <f>'Previous Trades Import_OMS Quer'!C3480</f>
        <v>0</v>
      </c>
      <c r="D3480">
        <f>'Previous Trades Import_OMS Quer'!D3480</f>
        <v>0</v>
      </c>
      <c r="E3480" s="22">
        <f>'Previous Trades Import_OMS Quer'!E3480</f>
        <v>0</v>
      </c>
      <c r="F3480">
        <f>'Previous Trades Import_OMS Quer'!F3480</f>
        <v>0</v>
      </c>
      <c r="G3480">
        <f>'Previous Trades Import_OMS Quer'!G3480</f>
        <v>0</v>
      </c>
      <c r="H3480">
        <f>'Previous Trades Import_OMS Quer'!H3480</f>
        <v>0</v>
      </c>
      <c r="I3480">
        <f>'Previous Trades Import_OMS Quer'!I3480</f>
        <v>0</v>
      </c>
      <c r="J3480">
        <f>'Previous Trades Import_OMS Quer'!J3480</f>
        <v>0</v>
      </c>
      <c r="K3480">
        <f>'Previous Trades Import_OMS Quer'!K3480</f>
        <v>0</v>
      </c>
      <c r="L3480">
        <f>'Previous Trades Import_OMS Quer'!L3480</f>
        <v>0</v>
      </c>
      <c r="M3480">
        <f>'Previous Trades Import_OMS Quer'!M3480</f>
        <v>0</v>
      </c>
      <c r="N3480">
        <f>'Previous Trades Import_OMS Quer'!N3480</f>
        <v>0</v>
      </c>
      <c r="O3480" t="str">
        <f>CLEAN('Previous Trades Import_OMS Quer'!O3480)</f>
        <v/>
      </c>
      <c r="Q3480" s="25">
        <f t="shared" si="108"/>
        <v>0</v>
      </c>
      <c r="R3480" s="25" t="e">
        <f>VLOOKUP(O3480,'Currency Balance'!$O$3:$Q$32,3,0)</f>
        <v>#N/A</v>
      </c>
      <c r="S3480" t="e">
        <f t="shared" si="109"/>
        <v>#N/A</v>
      </c>
    </row>
    <row r="3481" spans="1:19">
      <c r="A3481">
        <f>'Previous Trades Import_OMS Quer'!A3481</f>
        <v>0</v>
      </c>
      <c r="B3481">
        <f>'Previous Trades Import_OMS Quer'!B3481</f>
        <v>0</v>
      </c>
      <c r="C3481" s="22">
        <f>'Previous Trades Import_OMS Quer'!C3481</f>
        <v>0</v>
      </c>
      <c r="D3481">
        <f>'Previous Trades Import_OMS Quer'!D3481</f>
        <v>0</v>
      </c>
      <c r="E3481" s="22">
        <f>'Previous Trades Import_OMS Quer'!E3481</f>
        <v>0</v>
      </c>
      <c r="F3481">
        <f>'Previous Trades Import_OMS Quer'!F3481</f>
        <v>0</v>
      </c>
      <c r="G3481">
        <f>'Previous Trades Import_OMS Quer'!G3481</f>
        <v>0</v>
      </c>
      <c r="H3481">
        <f>'Previous Trades Import_OMS Quer'!H3481</f>
        <v>0</v>
      </c>
      <c r="I3481">
        <f>'Previous Trades Import_OMS Quer'!I3481</f>
        <v>0</v>
      </c>
      <c r="J3481">
        <f>'Previous Trades Import_OMS Quer'!J3481</f>
        <v>0</v>
      </c>
      <c r="K3481">
        <f>'Previous Trades Import_OMS Quer'!K3481</f>
        <v>0</v>
      </c>
      <c r="L3481">
        <f>'Previous Trades Import_OMS Quer'!L3481</f>
        <v>0</v>
      </c>
      <c r="M3481">
        <f>'Previous Trades Import_OMS Quer'!M3481</f>
        <v>0</v>
      </c>
      <c r="N3481">
        <f>'Previous Trades Import_OMS Quer'!N3481</f>
        <v>0</v>
      </c>
      <c r="O3481" t="str">
        <f>CLEAN('Previous Trades Import_OMS Quer'!O3481)</f>
        <v/>
      </c>
      <c r="Q3481" s="25">
        <f t="shared" si="108"/>
        <v>0</v>
      </c>
      <c r="R3481" s="25" t="e">
        <f>VLOOKUP(O3481,'Currency Balance'!$O$3:$Q$32,3,0)</f>
        <v>#N/A</v>
      </c>
      <c r="S3481" t="e">
        <f t="shared" si="109"/>
        <v>#N/A</v>
      </c>
    </row>
    <row r="3482" spans="1:19">
      <c r="A3482">
        <f>'Previous Trades Import_OMS Quer'!A3482</f>
        <v>0</v>
      </c>
      <c r="B3482">
        <f>'Previous Trades Import_OMS Quer'!B3482</f>
        <v>0</v>
      </c>
      <c r="C3482" s="22">
        <f>'Previous Trades Import_OMS Quer'!C3482</f>
        <v>0</v>
      </c>
      <c r="D3482">
        <f>'Previous Trades Import_OMS Quer'!D3482</f>
        <v>0</v>
      </c>
      <c r="E3482" s="22">
        <f>'Previous Trades Import_OMS Quer'!E3482</f>
        <v>0</v>
      </c>
      <c r="F3482">
        <f>'Previous Trades Import_OMS Quer'!F3482</f>
        <v>0</v>
      </c>
      <c r="G3482">
        <f>'Previous Trades Import_OMS Quer'!G3482</f>
        <v>0</v>
      </c>
      <c r="H3482">
        <f>'Previous Trades Import_OMS Quer'!H3482</f>
        <v>0</v>
      </c>
      <c r="I3482">
        <f>'Previous Trades Import_OMS Quer'!I3482</f>
        <v>0</v>
      </c>
      <c r="J3482">
        <f>'Previous Trades Import_OMS Quer'!J3482</f>
        <v>0</v>
      </c>
      <c r="K3482">
        <f>'Previous Trades Import_OMS Quer'!K3482</f>
        <v>0</v>
      </c>
      <c r="L3482">
        <f>'Previous Trades Import_OMS Quer'!L3482</f>
        <v>0</v>
      </c>
      <c r="M3482">
        <f>'Previous Trades Import_OMS Quer'!M3482</f>
        <v>0</v>
      </c>
      <c r="N3482">
        <f>'Previous Trades Import_OMS Quer'!N3482</f>
        <v>0</v>
      </c>
      <c r="O3482" t="str">
        <f>CLEAN('Previous Trades Import_OMS Quer'!O3482)</f>
        <v/>
      </c>
      <c r="Q3482" s="25">
        <f t="shared" si="108"/>
        <v>0</v>
      </c>
      <c r="R3482" s="25" t="e">
        <f>VLOOKUP(O3482,'Currency Balance'!$O$3:$Q$32,3,0)</f>
        <v>#N/A</v>
      </c>
      <c r="S3482" t="e">
        <f t="shared" si="109"/>
        <v>#N/A</v>
      </c>
    </row>
    <row r="3483" spans="1:19">
      <c r="A3483">
        <f>'Previous Trades Import_OMS Quer'!A3483</f>
        <v>0</v>
      </c>
      <c r="B3483">
        <f>'Previous Trades Import_OMS Quer'!B3483</f>
        <v>0</v>
      </c>
      <c r="C3483" s="22">
        <f>'Previous Trades Import_OMS Quer'!C3483</f>
        <v>0</v>
      </c>
      <c r="D3483">
        <f>'Previous Trades Import_OMS Quer'!D3483</f>
        <v>0</v>
      </c>
      <c r="E3483" s="22">
        <f>'Previous Trades Import_OMS Quer'!E3483</f>
        <v>0</v>
      </c>
      <c r="F3483">
        <f>'Previous Trades Import_OMS Quer'!F3483</f>
        <v>0</v>
      </c>
      <c r="G3483">
        <f>'Previous Trades Import_OMS Quer'!G3483</f>
        <v>0</v>
      </c>
      <c r="H3483">
        <f>'Previous Trades Import_OMS Quer'!H3483</f>
        <v>0</v>
      </c>
      <c r="I3483">
        <f>'Previous Trades Import_OMS Quer'!I3483</f>
        <v>0</v>
      </c>
      <c r="J3483">
        <f>'Previous Trades Import_OMS Quer'!J3483</f>
        <v>0</v>
      </c>
      <c r="K3483">
        <f>'Previous Trades Import_OMS Quer'!K3483</f>
        <v>0</v>
      </c>
      <c r="L3483">
        <f>'Previous Trades Import_OMS Quer'!L3483</f>
        <v>0</v>
      </c>
      <c r="M3483">
        <f>'Previous Trades Import_OMS Quer'!M3483</f>
        <v>0</v>
      </c>
      <c r="N3483">
        <f>'Previous Trades Import_OMS Quer'!N3483</f>
        <v>0</v>
      </c>
      <c r="O3483" t="str">
        <f>CLEAN('Previous Trades Import_OMS Quer'!O3483)</f>
        <v/>
      </c>
      <c r="Q3483" s="25">
        <f t="shared" si="108"/>
        <v>0</v>
      </c>
      <c r="R3483" s="25" t="e">
        <f>VLOOKUP(O3483,'Currency Balance'!$O$3:$Q$32,3,0)</f>
        <v>#N/A</v>
      </c>
      <c r="S3483" t="e">
        <f t="shared" si="109"/>
        <v>#N/A</v>
      </c>
    </row>
    <row r="3484" spans="1:19">
      <c r="A3484">
        <f>'Previous Trades Import_OMS Quer'!A3484</f>
        <v>0</v>
      </c>
      <c r="B3484">
        <f>'Previous Trades Import_OMS Quer'!B3484</f>
        <v>0</v>
      </c>
      <c r="C3484" s="22">
        <f>'Previous Trades Import_OMS Quer'!C3484</f>
        <v>0</v>
      </c>
      <c r="D3484">
        <f>'Previous Trades Import_OMS Quer'!D3484</f>
        <v>0</v>
      </c>
      <c r="E3484" s="22">
        <f>'Previous Trades Import_OMS Quer'!E3484</f>
        <v>0</v>
      </c>
      <c r="F3484">
        <f>'Previous Trades Import_OMS Quer'!F3484</f>
        <v>0</v>
      </c>
      <c r="G3484">
        <f>'Previous Trades Import_OMS Quer'!G3484</f>
        <v>0</v>
      </c>
      <c r="H3484">
        <f>'Previous Trades Import_OMS Quer'!H3484</f>
        <v>0</v>
      </c>
      <c r="I3484">
        <f>'Previous Trades Import_OMS Quer'!I3484</f>
        <v>0</v>
      </c>
      <c r="J3484">
        <f>'Previous Trades Import_OMS Quer'!J3484</f>
        <v>0</v>
      </c>
      <c r="K3484">
        <f>'Previous Trades Import_OMS Quer'!K3484</f>
        <v>0</v>
      </c>
      <c r="L3484">
        <f>'Previous Trades Import_OMS Quer'!L3484</f>
        <v>0</v>
      </c>
      <c r="M3484">
        <f>'Previous Trades Import_OMS Quer'!M3484</f>
        <v>0</v>
      </c>
      <c r="N3484">
        <f>'Previous Trades Import_OMS Quer'!N3484</f>
        <v>0</v>
      </c>
      <c r="O3484" t="str">
        <f>CLEAN('Previous Trades Import_OMS Quer'!O3484)</f>
        <v/>
      </c>
      <c r="Q3484" s="25">
        <f t="shared" si="108"/>
        <v>0</v>
      </c>
      <c r="R3484" s="25" t="e">
        <f>VLOOKUP(O3484,'Currency Balance'!$O$3:$Q$32,3,0)</f>
        <v>#N/A</v>
      </c>
      <c r="S3484" t="e">
        <f t="shared" si="109"/>
        <v>#N/A</v>
      </c>
    </row>
    <row r="3485" spans="1:19">
      <c r="A3485">
        <f>'Previous Trades Import_OMS Quer'!A3485</f>
        <v>0</v>
      </c>
      <c r="B3485">
        <f>'Previous Trades Import_OMS Quer'!B3485</f>
        <v>0</v>
      </c>
      <c r="C3485" s="22">
        <f>'Previous Trades Import_OMS Quer'!C3485</f>
        <v>0</v>
      </c>
      <c r="D3485">
        <f>'Previous Trades Import_OMS Quer'!D3485</f>
        <v>0</v>
      </c>
      <c r="E3485" s="22">
        <f>'Previous Trades Import_OMS Quer'!E3485</f>
        <v>0</v>
      </c>
      <c r="F3485">
        <f>'Previous Trades Import_OMS Quer'!F3485</f>
        <v>0</v>
      </c>
      <c r="G3485">
        <f>'Previous Trades Import_OMS Quer'!G3485</f>
        <v>0</v>
      </c>
      <c r="H3485">
        <f>'Previous Trades Import_OMS Quer'!H3485</f>
        <v>0</v>
      </c>
      <c r="I3485">
        <f>'Previous Trades Import_OMS Quer'!I3485</f>
        <v>0</v>
      </c>
      <c r="J3485">
        <f>'Previous Trades Import_OMS Quer'!J3485</f>
        <v>0</v>
      </c>
      <c r="K3485">
        <f>'Previous Trades Import_OMS Quer'!K3485</f>
        <v>0</v>
      </c>
      <c r="L3485">
        <f>'Previous Trades Import_OMS Quer'!L3485</f>
        <v>0</v>
      </c>
      <c r="M3485">
        <f>'Previous Trades Import_OMS Quer'!M3485</f>
        <v>0</v>
      </c>
      <c r="N3485">
        <f>'Previous Trades Import_OMS Quer'!N3485</f>
        <v>0</v>
      </c>
      <c r="O3485" t="str">
        <f>CLEAN('Previous Trades Import_OMS Quer'!O3485)</f>
        <v/>
      </c>
      <c r="Q3485" s="25">
        <f t="shared" si="108"/>
        <v>0</v>
      </c>
      <c r="R3485" s="25" t="e">
        <f>VLOOKUP(O3485,'Currency Balance'!$O$3:$Q$32,3,0)</f>
        <v>#N/A</v>
      </c>
      <c r="S3485" t="e">
        <f t="shared" si="109"/>
        <v>#N/A</v>
      </c>
    </row>
    <row r="3486" spans="1:19">
      <c r="A3486">
        <f>'Previous Trades Import_OMS Quer'!A3486</f>
        <v>0</v>
      </c>
      <c r="B3486">
        <f>'Previous Trades Import_OMS Quer'!B3486</f>
        <v>0</v>
      </c>
      <c r="C3486" s="22">
        <f>'Previous Trades Import_OMS Quer'!C3486</f>
        <v>0</v>
      </c>
      <c r="D3486">
        <f>'Previous Trades Import_OMS Quer'!D3486</f>
        <v>0</v>
      </c>
      <c r="E3486" s="22">
        <f>'Previous Trades Import_OMS Quer'!E3486</f>
        <v>0</v>
      </c>
      <c r="F3486">
        <f>'Previous Trades Import_OMS Quer'!F3486</f>
        <v>0</v>
      </c>
      <c r="G3486">
        <f>'Previous Trades Import_OMS Quer'!G3486</f>
        <v>0</v>
      </c>
      <c r="H3486">
        <f>'Previous Trades Import_OMS Quer'!H3486</f>
        <v>0</v>
      </c>
      <c r="I3486">
        <f>'Previous Trades Import_OMS Quer'!I3486</f>
        <v>0</v>
      </c>
      <c r="J3486">
        <f>'Previous Trades Import_OMS Quer'!J3486</f>
        <v>0</v>
      </c>
      <c r="K3486">
        <f>'Previous Trades Import_OMS Quer'!K3486</f>
        <v>0</v>
      </c>
      <c r="L3486">
        <f>'Previous Trades Import_OMS Quer'!L3486</f>
        <v>0</v>
      </c>
      <c r="M3486">
        <f>'Previous Trades Import_OMS Quer'!M3486</f>
        <v>0</v>
      </c>
      <c r="N3486">
        <f>'Previous Trades Import_OMS Quer'!N3486</f>
        <v>0</v>
      </c>
      <c r="O3486" t="str">
        <f>CLEAN('Previous Trades Import_OMS Quer'!O3486)</f>
        <v/>
      </c>
      <c r="Q3486" s="25">
        <f t="shared" si="108"/>
        <v>0</v>
      </c>
      <c r="R3486" s="25" t="e">
        <f>VLOOKUP(O3486,'Currency Balance'!$O$3:$Q$32,3,0)</f>
        <v>#N/A</v>
      </c>
      <c r="S3486" t="e">
        <f t="shared" si="109"/>
        <v>#N/A</v>
      </c>
    </row>
    <row r="3487" spans="1:19">
      <c r="A3487">
        <f>'Previous Trades Import_OMS Quer'!A3487</f>
        <v>0</v>
      </c>
      <c r="B3487">
        <f>'Previous Trades Import_OMS Quer'!B3487</f>
        <v>0</v>
      </c>
      <c r="C3487" s="22">
        <f>'Previous Trades Import_OMS Quer'!C3487</f>
        <v>0</v>
      </c>
      <c r="D3487">
        <f>'Previous Trades Import_OMS Quer'!D3487</f>
        <v>0</v>
      </c>
      <c r="E3487" s="22">
        <f>'Previous Trades Import_OMS Quer'!E3487</f>
        <v>0</v>
      </c>
      <c r="F3487">
        <f>'Previous Trades Import_OMS Quer'!F3487</f>
        <v>0</v>
      </c>
      <c r="G3487">
        <f>'Previous Trades Import_OMS Quer'!G3487</f>
        <v>0</v>
      </c>
      <c r="H3487">
        <f>'Previous Trades Import_OMS Quer'!H3487</f>
        <v>0</v>
      </c>
      <c r="I3487">
        <f>'Previous Trades Import_OMS Quer'!I3487</f>
        <v>0</v>
      </c>
      <c r="J3487">
        <f>'Previous Trades Import_OMS Quer'!J3487</f>
        <v>0</v>
      </c>
      <c r="K3487">
        <f>'Previous Trades Import_OMS Quer'!K3487</f>
        <v>0</v>
      </c>
      <c r="L3487">
        <f>'Previous Trades Import_OMS Quer'!L3487</f>
        <v>0</v>
      </c>
      <c r="M3487">
        <f>'Previous Trades Import_OMS Quer'!M3487</f>
        <v>0</v>
      </c>
      <c r="N3487">
        <f>'Previous Trades Import_OMS Quer'!N3487</f>
        <v>0</v>
      </c>
      <c r="O3487" t="str">
        <f>CLEAN('Previous Trades Import_OMS Quer'!O3487)</f>
        <v/>
      </c>
      <c r="Q3487" s="25">
        <f t="shared" si="108"/>
        <v>0</v>
      </c>
      <c r="R3487" s="25" t="e">
        <f>VLOOKUP(O3487,'Currency Balance'!$O$3:$Q$32,3,0)</f>
        <v>#N/A</v>
      </c>
      <c r="S3487" t="e">
        <f t="shared" si="109"/>
        <v>#N/A</v>
      </c>
    </row>
    <row r="3488" spans="1:19">
      <c r="A3488">
        <f>'Previous Trades Import_OMS Quer'!A3488</f>
        <v>0</v>
      </c>
      <c r="B3488">
        <f>'Previous Trades Import_OMS Quer'!B3488</f>
        <v>0</v>
      </c>
      <c r="C3488" s="22">
        <f>'Previous Trades Import_OMS Quer'!C3488</f>
        <v>0</v>
      </c>
      <c r="D3488">
        <f>'Previous Trades Import_OMS Quer'!D3488</f>
        <v>0</v>
      </c>
      <c r="E3488" s="22">
        <f>'Previous Trades Import_OMS Quer'!E3488</f>
        <v>0</v>
      </c>
      <c r="F3488">
        <f>'Previous Trades Import_OMS Quer'!F3488</f>
        <v>0</v>
      </c>
      <c r="G3488">
        <f>'Previous Trades Import_OMS Quer'!G3488</f>
        <v>0</v>
      </c>
      <c r="H3488">
        <f>'Previous Trades Import_OMS Quer'!H3488</f>
        <v>0</v>
      </c>
      <c r="I3488">
        <f>'Previous Trades Import_OMS Quer'!I3488</f>
        <v>0</v>
      </c>
      <c r="J3488">
        <f>'Previous Trades Import_OMS Quer'!J3488</f>
        <v>0</v>
      </c>
      <c r="K3488">
        <f>'Previous Trades Import_OMS Quer'!K3488</f>
        <v>0</v>
      </c>
      <c r="L3488">
        <f>'Previous Trades Import_OMS Quer'!L3488</f>
        <v>0</v>
      </c>
      <c r="M3488">
        <f>'Previous Trades Import_OMS Quer'!M3488</f>
        <v>0</v>
      </c>
      <c r="N3488">
        <f>'Previous Trades Import_OMS Quer'!N3488</f>
        <v>0</v>
      </c>
      <c r="O3488" t="str">
        <f>CLEAN('Previous Trades Import_OMS Quer'!O3488)</f>
        <v/>
      </c>
      <c r="Q3488" s="25">
        <f t="shared" si="108"/>
        <v>0</v>
      </c>
      <c r="R3488" s="25" t="e">
        <f>VLOOKUP(O3488,'Currency Balance'!$O$3:$Q$32,3,0)</f>
        <v>#N/A</v>
      </c>
      <c r="S3488" t="e">
        <f t="shared" si="109"/>
        <v>#N/A</v>
      </c>
    </row>
    <row r="3489" spans="1:19">
      <c r="A3489">
        <f>'Previous Trades Import_OMS Quer'!A3489</f>
        <v>0</v>
      </c>
      <c r="B3489">
        <f>'Previous Trades Import_OMS Quer'!B3489</f>
        <v>0</v>
      </c>
      <c r="C3489" s="22">
        <f>'Previous Trades Import_OMS Quer'!C3489</f>
        <v>0</v>
      </c>
      <c r="D3489">
        <f>'Previous Trades Import_OMS Quer'!D3489</f>
        <v>0</v>
      </c>
      <c r="E3489" s="22">
        <f>'Previous Trades Import_OMS Quer'!E3489</f>
        <v>0</v>
      </c>
      <c r="F3489">
        <f>'Previous Trades Import_OMS Quer'!F3489</f>
        <v>0</v>
      </c>
      <c r="G3489">
        <f>'Previous Trades Import_OMS Quer'!G3489</f>
        <v>0</v>
      </c>
      <c r="H3489">
        <f>'Previous Trades Import_OMS Quer'!H3489</f>
        <v>0</v>
      </c>
      <c r="I3489">
        <f>'Previous Trades Import_OMS Quer'!I3489</f>
        <v>0</v>
      </c>
      <c r="J3489">
        <f>'Previous Trades Import_OMS Quer'!J3489</f>
        <v>0</v>
      </c>
      <c r="K3489">
        <f>'Previous Trades Import_OMS Quer'!K3489</f>
        <v>0</v>
      </c>
      <c r="L3489">
        <f>'Previous Trades Import_OMS Quer'!L3489</f>
        <v>0</v>
      </c>
      <c r="M3489">
        <f>'Previous Trades Import_OMS Quer'!M3489</f>
        <v>0</v>
      </c>
      <c r="N3489">
        <f>'Previous Trades Import_OMS Quer'!N3489</f>
        <v>0</v>
      </c>
      <c r="O3489" t="str">
        <f>CLEAN('Previous Trades Import_OMS Quer'!O3489)</f>
        <v/>
      </c>
      <c r="Q3489" s="25">
        <f t="shared" si="108"/>
        <v>0</v>
      </c>
      <c r="R3489" s="25" t="e">
        <f>VLOOKUP(O3489,'Currency Balance'!$O$3:$Q$32,3,0)</f>
        <v>#N/A</v>
      </c>
      <c r="S3489" t="e">
        <f t="shared" si="109"/>
        <v>#N/A</v>
      </c>
    </row>
    <row r="3490" spans="1:19">
      <c r="A3490">
        <f>'Previous Trades Import_OMS Quer'!A3490</f>
        <v>0</v>
      </c>
      <c r="B3490">
        <f>'Previous Trades Import_OMS Quer'!B3490</f>
        <v>0</v>
      </c>
      <c r="C3490" s="22">
        <f>'Previous Trades Import_OMS Quer'!C3490</f>
        <v>0</v>
      </c>
      <c r="D3490">
        <f>'Previous Trades Import_OMS Quer'!D3490</f>
        <v>0</v>
      </c>
      <c r="E3490" s="22">
        <f>'Previous Trades Import_OMS Quer'!E3490</f>
        <v>0</v>
      </c>
      <c r="F3490">
        <f>'Previous Trades Import_OMS Quer'!F3490</f>
        <v>0</v>
      </c>
      <c r="G3490">
        <f>'Previous Trades Import_OMS Quer'!G3490</f>
        <v>0</v>
      </c>
      <c r="H3490">
        <f>'Previous Trades Import_OMS Quer'!H3490</f>
        <v>0</v>
      </c>
      <c r="I3490">
        <f>'Previous Trades Import_OMS Quer'!I3490</f>
        <v>0</v>
      </c>
      <c r="J3490">
        <f>'Previous Trades Import_OMS Quer'!J3490</f>
        <v>0</v>
      </c>
      <c r="K3490">
        <f>'Previous Trades Import_OMS Quer'!K3490</f>
        <v>0</v>
      </c>
      <c r="L3490">
        <f>'Previous Trades Import_OMS Quer'!L3490</f>
        <v>0</v>
      </c>
      <c r="M3490">
        <f>'Previous Trades Import_OMS Quer'!M3490</f>
        <v>0</v>
      </c>
      <c r="N3490">
        <f>'Previous Trades Import_OMS Quer'!N3490</f>
        <v>0</v>
      </c>
      <c r="O3490" t="str">
        <f>CLEAN('Previous Trades Import_OMS Quer'!O3490)</f>
        <v/>
      </c>
      <c r="Q3490" s="25">
        <f t="shared" si="108"/>
        <v>0</v>
      </c>
      <c r="R3490" s="25" t="e">
        <f>VLOOKUP(O3490,'Currency Balance'!$O$3:$Q$32,3,0)</f>
        <v>#N/A</v>
      </c>
      <c r="S3490" t="e">
        <f t="shared" si="109"/>
        <v>#N/A</v>
      </c>
    </row>
    <row r="3491" spans="1:19">
      <c r="A3491">
        <f>'Previous Trades Import_OMS Quer'!A3491</f>
        <v>0</v>
      </c>
      <c r="B3491">
        <f>'Previous Trades Import_OMS Quer'!B3491</f>
        <v>0</v>
      </c>
      <c r="C3491" s="22">
        <f>'Previous Trades Import_OMS Quer'!C3491</f>
        <v>0</v>
      </c>
      <c r="D3491">
        <f>'Previous Trades Import_OMS Quer'!D3491</f>
        <v>0</v>
      </c>
      <c r="E3491" s="22">
        <f>'Previous Trades Import_OMS Quer'!E3491</f>
        <v>0</v>
      </c>
      <c r="F3491">
        <f>'Previous Trades Import_OMS Quer'!F3491</f>
        <v>0</v>
      </c>
      <c r="G3491">
        <f>'Previous Trades Import_OMS Quer'!G3491</f>
        <v>0</v>
      </c>
      <c r="H3491">
        <f>'Previous Trades Import_OMS Quer'!H3491</f>
        <v>0</v>
      </c>
      <c r="I3491">
        <f>'Previous Trades Import_OMS Quer'!I3491</f>
        <v>0</v>
      </c>
      <c r="J3491">
        <f>'Previous Trades Import_OMS Quer'!J3491</f>
        <v>0</v>
      </c>
      <c r="K3491">
        <f>'Previous Trades Import_OMS Quer'!K3491</f>
        <v>0</v>
      </c>
      <c r="L3491">
        <f>'Previous Trades Import_OMS Quer'!L3491</f>
        <v>0</v>
      </c>
      <c r="M3491">
        <f>'Previous Trades Import_OMS Quer'!M3491</f>
        <v>0</v>
      </c>
      <c r="N3491">
        <f>'Previous Trades Import_OMS Quer'!N3491</f>
        <v>0</v>
      </c>
      <c r="O3491" t="str">
        <f>CLEAN('Previous Trades Import_OMS Quer'!O3491)</f>
        <v/>
      </c>
      <c r="Q3491" s="25">
        <f t="shared" si="108"/>
        <v>0</v>
      </c>
      <c r="R3491" s="25" t="e">
        <f>VLOOKUP(O3491,'Currency Balance'!$O$3:$Q$32,3,0)</f>
        <v>#N/A</v>
      </c>
      <c r="S3491" t="e">
        <f t="shared" si="109"/>
        <v>#N/A</v>
      </c>
    </row>
    <row r="3492" spans="1:19">
      <c r="A3492">
        <f>'Previous Trades Import_OMS Quer'!A3492</f>
        <v>0</v>
      </c>
      <c r="B3492">
        <f>'Previous Trades Import_OMS Quer'!B3492</f>
        <v>0</v>
      </c>
      <c r="C3492" s="22">
        <f>'Previous Trades Import_OMS Quer'!C3492</f>
        <v>0</v>
      </c>
      <c r="D3492">
        <f>'Previous Trades Import_OMS Quer'!D3492</f>
        <v>0</v>
      </c>
      <c r="E3492" s="22">
        <f>'Previous Trades Import_OMS Quer'!E3492</f>
        <v>0</v>
      </c>
      <c r="F3492">
        <f>'Previous Trades Import_OMS Quer'!F3492</f>
        <v>0</v>
      </c>
      <c r="G3492">
        <f>'Previous Trades Import_OMS Quer'!G3492</f>
        <v>0</v>
      </c>
      <c r="H3492">
        <f>'Previous Trades Import_OMS Quer'!H3492</f>
        <v>0</v>
      </c>
      <c r="I3492">
        <f>'Previous Trades Import_OMS Quer'!I3492</f>
        <v>0</v>
      </c>
      <c r="J3492">
        <f>'Previous Trades Import_OMS Quer'!J3492</f>
        <v>0</v>
      </c>
      <c r="K3492">
        <f>'Previous Trades Import_OMS Quer'!K3492</f>
        <v>0</v>
      </c>
      <c r="L3492">
        <f>'Previous Trades Import_OMS Quer'!L3492</f>
        <v>0</v>
      </c>
      <c r="M3492">
        <f>'Previous Trades Import_OMS Quer'!M3492</f>
        <v>0</v>
      </c>
      <c r="N3492">
        <f>'Previous Trades Import_OMS Quer'!N3492</f>
        <v>0</v>
      </c>
      <c r="O3492" t="str">
        <f>CLEAN('Previous Trades Import_OMS Quer'!O3492)</f>
        <v/>
      </c>
      <c r="Q3492" s="25">
        <f t="shared" si="108"/>
        <v>0</v>
      </c>
      <c r="R3492" s="25" t="e">
        <f>VLOOKUP(O3492,'Currency Balance'!$O$3:$Q$32,3,0)</f>
        <v>#N/A</v>
      </c>
      <c r="S3492" t="e">
        <f t="shared" si="109"/>
        <v>#N/A</v>
      </c>
    </row>
    <row r="3493" spans="1:19">
      <c r="A3493">
        <f>'Previous Trades Import_OMS Quer'!A3493</f>
        <v>0</v>
      </c>
      <c r="B3493">
        <f>'Previous Trades Import_OMS Quer'!B3493</f>
        <v>0</v>
      </c>
      <c r="C3493" s="22">
        <f>'Previous Trades Import_OMS Quer'!C3493</f>
        <v>0</v>
      </c>
      <c r="D3493">
        <f>'Previous Trades Import_OMS Quer'!D3493</f>
        <v>0</v>
      </c>
      <c r="E3493" s="22">
        <f>'Previous Trades Import_OMS Quer'!E3493</f>
        <v>0</v>
      </c>
      <c r="F3493">
        <f>'Previous Trades Import_OMS Quer'!F3493</f>
        <v>0</v>
      </c>
      <c r="G3493">
        <f>'Previous Trades Import_OMS Quer'!G3493</f>
        <v>0</v>
      </c>
      <c r="H3493">
        <f>'Previous Trades Import_OMS Quer'!H3493</f>
        <v>0</v>
      </c>
      <c r="I3493">
        <f>'Previous Trades Import_OMS Quer'!I3493</f>
        <v>0</v>
      </c>
      <c r="J3493">
        <f>'Previous Trades Import_OMS Quer'!J3493</f>
        <v>0</v>
      </c>
      <c r="K3493">
        <f>'Previous Trades Import_OMS Quer'!K3493</f>
        <v>0</v>
      </c>
      <c r="L3493">
        <f>'Previous Trades Import_OMS Quer'!L3493</f>
        <v>0</v>
      </c>
      <c r="M3493">
        <f>'Previous Trades Import_OMS Quer'!M3493</f>
        <v>0</v>
      </c>
      <c r="N3493">
        <f>'Previous Trades Import_OMS Quer'!N3493</f>
        <v>0</v>
      </c>
      <c r="O3493" t="str">
        <f>CLEAN('Previous Trades Import_OMS Quer'!O3493)</f>
        <v/>
      </c>
      <c r="Q3493" s="25">
        <f t="shared" si="108"/>
        <v>0</v>
      </c>
      <c r="R3493" s="25" t="e">
        <f>VLOOKUP(O3493,'Currency Balance'!$O$3:$Q$32,3,0)</f>
        <v>#N/A</v>
      </c>
      <c r="S3493" t="e">
        <f t="shared" si="109"/>
        <v>#N/A</v>
      </c>
    </row>
    <row r="3494" spans="1:19">
      <c r="A3494">
        <f>'Previous Trades Import_OMS Quer'!A3494</f>
        <v>0</v>
      </c>
      <c r="B3494">
        <f>'Previous Trades Import_OMS Quer'!B3494</f>
        <v>0</v>
      </c>
      <c r="C3494" s="22">
        <f>'Previous Trades Import_OMS Quer'!C3494</f>
        <v>0</v>
      </c>
      <c r="D3494">
        <f>'Previous Trades Import_OMS Quer'!D3494</f>
        <v>0</v>
      </c>
      <c r="E3494" s="22">
        <f>'Previous Trades Import_OMS Quer'!E3494</f>
        <v>0</v>
      </c>
      <c r="F3494">
        <f>'Previous Trades Import_OMS Quer'!F3494</f>
        <v>0</v>
      </c>
      <c r="G3494">
        <f>'Previous Trades Import_OMS Quer'!G3494</f>
        <v>0</v>
      </c>
      <c r="H3494">
        <f>'Previous Trades Import_OMS Quer'!H3494</f>
        <v>0</v>
      </c>
      <c r="I3494">
        <f>'Previous Trades Import_OMS Quer'!I3494</f>
        <v>0</v>
      </c>
      <c r="J3494">
        <f>'Previous Trades Import_OMS Quer'!J3494</f>
        <v>0</v>
      </c>
      <c r="K3494">
        <f>'Previous Trades Import_OMS Quer'!K3494</f>
        <v>0</v>
      </c>
      <c r="L3494">
        <f>'Previous Trades Import_OMS Quer'!L3494</f>
        <v>0</v>
      </c>
      <c r="M3494">
        <f>'Previous Trades Import_OMS Quer'!M3494</f>
        <v>0</v>
      </c>
      <c r="N3494">
        <f>'Previous Trades Import_OMS Quer'!N3494</f>
        <v>0</v>
      </c>
      <c r="O3494" t="str">
        <f>CLEAN('Previous Trades Import_OMS Quer'!O3494)</f>
        <v/>
      </c>
      <c r="Q3494" s="25">
        <f t="shared" si="108"/>
        <v>0</v>
      </c>
      <c r="R3494" s="25" t="e">
        <f>VLOOKUP(O3494,'Currency Balance'!$O$3:$Q$32,3,0)</f>
        <v>#N/A</v>
      </c>
      <c r="S3494" t="e">
        <f t="shared" si="109"/>
        <v>#N/A</v>
      </c>
    </row>
    <row r="3495" spans="1:19">
      <c r="A3495">
        <f>'Previous Trades Import_OMS Quer'!A3495</f>
        <v>0</v>
      </c>
      <c r="B3495">
        <f>'Previous Trades Import_OMS Quer'!B3495</f>
        <v>0</v>
      </c>
      <c r="C3495" s="22">
        <f>'Previous Trades Import_OMS Quer'!C3495</f>
        <v>0</v>
      </c>
      <c r="D3495">
        <f>'Previous Trades Import_OMS Quer'!D3495</f>
        <v>0</v>
      </c>
      <c r="E3495" s="22">
        <f>'Previous Trades Import_OMS Quer'!E3495</f>
        <v>0</v>
      </c>
      <c r="F3495">
        <f>'Previous Trades Import_OMS Quer'!F3495</f>
        <v>0</v>
      </c>
      <c r="G3495">
        <f>'Previous Trades Import_OMS Quer'!G3495</f>
        <v>0</v>
      </c>
      <c r="H3495">
        <f>'Previous Trades Import_OMS Quer'!H3495</f>
        <v>0</v>
      </c>
      <c r="I3495">
        <f>'Previous Trades Import_OMS Quer'!I3495</f>
        <v>0</v>
      </c>
      <c r="J3495">
        <f>'Previous Trades Import_OMS Quer'!J3495</f>
        <v>0</v>
      </c>
      <c r="K3495">
        <f>'Previous Trades Import_OMS Quer'!K3495</f>
        <v>0</v>
      </c>
      <c r="L3495">
        <f>'Previous Trades Import_OMS Quer'!L3495</f>
        <v>0</v>
      </c>
      <c r="M3495">
        <f>'Previous Trades Import_OMS Quer'!M3495</f>
        <v>0</v>
      </c>
      <c r="N3495">
        <f>'Previous Trades Import_OMS Quer'!N3495</f>
        <v>0</v>
      </c>
      <c r="O3495" t="str">
        <f>CLEAN('Previous Trades Import_OMS Quer'!O3495)</f>
        <v/>
      </c>
      <c r="Q3495" s="25">
        <f t="shared" si="108"/>
        <v>0</v>
      </c>
      <c r="R3495" s="25" t="e">
        <f>VLOOKUP(O3495,'Currency Balance'!$O$3:$Q$32,3,0)</f>
        <v>#N/A</v>
      </c>
      <c r="S3495" t="e">
        <f t="shared" si="109"/>
        <v>#N/A</v>
      </c>
    </row>
    <row r="3496" spans="1:19">
      <c r="A3496">
        <f>'Previous Trades Import_OMS Quer'!A3496</f>
        <v>0</v>
      </c>
      <c r="B3496">
        <f>'Previous Trades Import_OMS Quer'!B3496</f>
        <v>0</v>
      </c>
      <c r="C3496" s="22">
        <f>'Previous Trades Import_OMS Quer'!C3496</f>
        <v>0</v>
      </c>
      <c r="D3496">
        <f>'Previous Trades Import_OMS Quer'!D3496</f>
        <v>0</v>
      </c>
      <c r="E3496" s="22">
        <f>'Previous Trades Import_OMS Quer'!E3496</f>
        <v>0</v>
      </c>
      <c r="F3496">
        <f>'Previous Trades Import_OMS Quer'!F3496</f>
        <v>0</v>
      </c>
      <c r="G3496">
        <f>'Previous Trades Import_OMS Quer'!G3496</f>
        <v>0</v>
      </c>
      <c r="H3496">
        <f>'Previous Trades Import_OMS Quer'!H3496</f>
        <v>0</v>
      </c>
      <c r="I3496">
        <f>'Previous Trades Import_OMS Quer'!I3496</f>
        <v>0</v>
      </c>
      <c r="J3496">
        <f>'Previous Trades Import_OMS Quer'!J3496</f>
        <v>0</v>
      </c>
      <c r="K3496">
        <f>'Previous Trades Import_OMS Quer'!K3496</f>
        <v>0</v>
      </c>
      <c r="L3496">
        <f>'Previous Trades Import_OMS Quer'!L3496</f>
        <v>0</v>
      </c>
      <c r="M3496">
        <f>'Previous Trades Import_OMS Quer'!M3496</f>
        <v>0</v>
      </c>
      <c r="N3496">
        <f>'Previous Trades Import_OMS Quer'!N3496</f>
        <v>0</v>
      </c>
      <c r="O3496" t="str">
        <f>CLEAN('Previous Trades Import_OMS Quer'!O3496)</f>
        <v/>
      </c>
      <c r="Q3496" s="25">
        <f t="shared" si="108"/>
        <v>0</v>
      </c>
      <c r="R3496" s="25" t="e">
        <f>VLOOKUP(O3496,'Currency Balance'!$O$3:$Q$32,3,0)</f>
        <v>#N/A</v>
      </c>
      <c r="S3496" t="e">
        <f t="shared" si="109"/>
        <v>#N/A</v>
      </c>
    </row>
    <row r="3497" spans="1:19">
      <c r="A3497">
        <f>'Previous Trades Import_OMS Quer'!A3497</f>
        <v>0</v>
      </c>
      <c r="B3497">
        <f>'Previous Trades Import_OMS Quer'!B3497</f>
        <v>0</v>
      </c>
      <c r="C3497" s="22">
        <f>'Previous Trades Import_OMS Quer'!C3497</f>
        <v>0</v>
      </c>
      <c r="D3497">
        <f>'Previous Trades Import_OMS Quer'!D3497</f>
        <v>0</v>
      </c>
      <c r="E3497" s="22">
        <f>'Previous Trades Import_OMS Quer'!E3497</f>
        <v>0</v>
      </c>
      <c r="F3497">
        <f>'Previous Trades Import_OMS Quer'!F3497</f>
        <v>0</v>
      </c>
      <c r="G3497">
        <f>'Previous Trades Import_OMS Quer'!G3497</f>
        <v>0</v>
      </c>
      <c r="H3497">
        <f>'Previous Trades Import_OMS Quer'!H3497</f>
        <v>0</v>
      </c>
      <c r="I3497">
        <f>'Previous Trades Import_OMS Quer'!I3497</f>
        <v>0</v>
      </c>
      <c r="J3497">
        <f>'Previous Trades Import_OMS Quer'!J3497</f>
        <v>0</v>
      </c>
      <c r="K3497">
        <f>'Previous Trades Import_OMS Quer'!K3497</f>
        <v>0</v>
      </c>
      <c r="L3497">
        <f>'Previous Trades Import_OMS Quer'!L3497</f>
        <v>0</v>
      </c>
      <c r="M3497">
        <f>'Previous Trades Import_OMS Quer'!M3497</f>
        <v>0</v>
      </c>
      <c r="N3497">
        <f>'Previous Trades Import_OMS Quer'!N3497</f>
        <v>0</v>
      </c>
      <c r="O3497" t="str">
        <f>CLEAN('Previous Trades Import_OMS Quer'!O3497)</f>
        <v/>
      </c>
      <c r="Q3497" s="25">
        <f t="shared" si="108"/>
        <v>0</v>
      </c>
      <c r="R3497" s="25" t="e">
        <f>VLOOKUP(O3497,'Currency Balance'!$O$3:$Q$32,3,0)</f>
        <v>#N/A</v>
      </c>
      <c r="S3497" t="e">
        <f t="shared" si="109"/>
        <v>#N/A</v>
      </c>
    </row>
    <row r="3498" spans="1:19">
      <c r="A3498">
        <f>'Previous Trades Import_OMS Quer'!A3498</f>
        <v>0</v>
      </c>
      <c r="B3498">
        <f>'Previous Trades Import_OMS Quer'!B3498</f>
        <v>0</v>
      </c>
      <c r="C3498" s="22">
        <f>'Previous Trades Import_OMS Quer'!C3498</f>
        <v>0</v>
      </c>
      <c r="D3498">
        <f>'Previous Trades Import_OMS Quer'!D3498</f>
        <v>0</v>
      </c>
      <c r="E3498" s="22">
        <f>'Previous Trades Import_OMS Quer'!E3498</f>
        <v>0</v>
      </c>
      <c r="F3498">
        <f>'Previous Trades Import_OMS Quer'!F3498</f>
        <v>0</v>
      </c>
      <c r="G3498">
        <f>'Previous Trades Import_OMS Quer'!G3498</f>
        <v>0</v>
      </c>
      <c r="H3498">
        <f>'Previous Trades Import_OMS Quer'!H3498</f>
        <v>0</v>
      </c>
      <c r="I3498">
        <f>'Previous Trades Import_OMS Quer'!I3498</f>
        <v>0</v>
      </c>
      <c r="J3498">
        <f>'Previous Trades Import_OMS Quer'!J3498</f>
        <v>0</v>
      </c>
      <c r="K3498">
        <f>'Previous Trades Import_OMS Quer'!K3498</f>
        <v>0</v>
      </c>
      <c r="L3498">
        <f>'Previous Trades Import_OMS Quer'!L3498</f>
        <v>0</v>
      </c>
      <c r="M3498">
        <f>'Previous Trades Import_OMS Quer'!M3498</f>
        <v>0</v>
      </c>
      <c r="N3498">
        <f>'Previous Trades Import_OMS Quer'!N3498</f>
        <v>0</v>
      </c>
      <c r="O3498" t="str">
        <f>CLEAN('Previous Trades Import_OMS Quer'!O3498)</f>
        <v/>
      </c>
      <c r="Q3498" s="25">
        <f t="shared" si="108"/>
        <v>0</v>
      </c>
      <c r="R3498" s="25" t="e">
        <f>VLOOKUP(O3498,'Currency Balance'!$O$3:$Q$32,3,0)</f>
        <v>#N/A</v>
      </c>
      <c r="S3498" t="e">
        <f t="shared" si="109"/>
        <v>#N/A</v>
      </c>
    </row>
    <row r="3499" spans="1:19">
      <c r="A3499">
        <f>'Previous Trades Import_OMS Quer'!A3499</f>
        <v>0</v>
      </c>
      <c r="B3499">
        <f>'Previous Trades Import_OMS Quer'!B3499</f>
        <v>0</v>
      </c>
      <c r="C3499" s="22">
        <f>'Previous Trades Import_OMS Quer'!C3499</f>
        <v>0</v>
      </c>
      <c r="D3499">
        <f>'Previous Trades Import_OMS Quer'!D3499</f>
        <v>0</v>
      </c>
      <c r="E3499" s="22">
        <f>'Previous Trades Import_OMS Quer'!E3499</f>
        <v>0</v>
      </c>
      <c r="F3499">
        <f>'Previous Trades Import_OMS Quer'!F3499</f>
        <v>0</v>
      </c>
      <c r="G3499">
        <f>'Previous Trades Import_OMS Quer'!G3499</f>
        <v>0</v>
      </c>
      <c r="H3499">
        <f>'Previous Trades Import_OMS Quer'!H3499</f>
        <v>0</v>
      </c>
      <c r="I3499">
        <f>'Previous Trades Import_OMS Quer'!I3499</f>
        <v>0</v>
      </c>
      <c r="J3499">
        <f>'Previous Trades Import_OMS Quer'!J3499</f>
        <v>0</v>
      </c>
      <c r="K3499">
        <f>'Previous Trades Import_OMS Quer'!K3499</f>
        <v>0</v>
      </c>
      <c r="L3499">
        <f>'Previous Trades Import_OMS Quer'!L3499</f>
        <v>0</v>
      </c>
      <c r="M3499">
        <f>'Previous Trades Import_OMS Quer'!M3499</f>
        <v>0</v>
      </c>
      <c r="N3499">
        <f>'Previous Trades Import_OMS Quer'!N3499</f>
        <v>0</v>
      </c>
      <c r="O3499" t="str">
        <f>CLEAN('Previous Trades Import_OMS Quer'!O3499)</f>
        <v/>
      </c>
      <c r="Q3499" s="25">
        <f t="shared" si="108"/>
        <v>0</v>
      </c>
      <c r="R3499" s="25" t="e">
        <f>VLOOKUP(O3499,'Currency Balance'!$O$3:$Q$32,3,0)</f>
        <v>#N/A</v>
      </c>
      <c r="S3499" t="e">
        <f t="shared" si="109"/>
        <v>#N/A</v>
      </c>
    </row>
    <row r="3500" spans="1:19">
      <c r="A3500">
        <f>'Previous Trades Import_OMS Quer'!A3500</f>
        <v>0</v>
      </c>
      <c r="B3500">
        <f>'Previous Trades Import_OMS Quer'!B3500</f>
        <v>0</v>
      </c>
      <c r="C3500" s="22">
        <f>'Previous Trades Import_OMS Quer'!C3500</f>
        <v>0</v>
      </c>
      <c r="D3500">
        <f>'Previous Trades Import_OMS Quer'!D3500</f>
        <v>0</v>
      </c>
      <c r="E3500" s="22">
        <f>'Previous Trades Import_OMS Quer'!E3500</f>
        <v>0</v>
      </c>
      <c r="F3500">
        <f>'Previous Trades Import_OMS Quer'!F3500</f>
        <v>0</v>
      </c>
      <c r="G3500">
        <f>'Previous Trades Import_OMS Quer'!G3500</f>
        <v>0</v>
      </c>
      <c r="H3500">
        <f>'Previous Trades Import_OMS Quer'!H3500</f>
        <v>0</v>
      </c>
      <c r="I3500">
        <f>'Previous Trades Import_OMS Quer'!I3500</f>
        <v>0</v>
      </c>
      <c r="J3500">
        <f>'Previous Trades Import_OMS Quer'!J3500</f>
        <v>0</v>
      </c>
      <c r="K3500">
        <f>'Previous Trades Import_OMS Quer'!K3500</f>
        <v>0</v>
      </c>
      <c r="L3500">
        <f>'Previous Trades Import_OMS Quer'!L3500</f>
        <v>0</v>
      </c>
      <c r="M3500">
        <f>'Previous Trades Import_OMS Quer'!M3500</f>
        <v>0</v>
      </c>
      <c r="N3500">
        <f>'Previous Trades Import_OMS Quer'!N3500</f>
        <v>0</v>
      </c>
      <c r="O3500" t="str">
        <f>CLEAN('Previous Trades Import_OMS Quer'!O3500)</f>
        <v/>
      </c>
      <c r="Q3500" s="25">
        <f t="shared" si="108"/>
        <v>0</v>
      </c>
      <c r="R3500" s="25" t="e">
        <f>VLOOKUP(O3500,'Currency Balance'!$O$3:$Q$32,3,0)</f>
        <v>#N/A</v>
      </c>
      <c r="S3500" t="e">
        <f t="shared" si="109"/>
        <v>#N/A</v>
      </c>
    </row>
    <row r="3501" spans="1:19">
      <c r="A3501">
        <f>'Previous Trades Import_OMS Quer'!A3501</f>
        <v>0</v>
      </c>
      <c r="B3501">
        <f>'Previous Trades Import_OMS Quer'!B3501</f>
        <v>0</v>
      </c>
      <c r="C3501" s="22">
        <f>'Previous Trades Import_OMS Quer'!C3501</f>
        <v>0</v>
      </c>
      <c r="D3501">
        <f>'Previous Trades Import_OMS Quer'!D3501</f>
        <v>0</v>
      </c>
      <c r="E3501" s="22">
        <f>'Previous Trades Import_OMS Quer'!E3501</f>
        <v>0</v>
      </c>
      <c r="F3501">
        <f>'Previous Trades Import_OMS Quer'!F3501</f>
        <v>0</v>
      </c>
      <c r="G3501">
        <f>'Previous Trades Import_OMS Quer'!G3501</f>
        <v>0</v>
      </c>
      <c r="H3501">
        <f>'Previous Trades Import_OMS Quer'!H3501</f>
        <v>0</v>
      </c>
      <c r="I3501">
        <f>'Previous Trades Import_OMS Quer'!I3501</f>
        <v>0</v>
      </c>
      <c r="J3501">
        <f>'Previous Trades Import_OMS Quer'!J3501</f>
        <v>0</v>
      </c>
      <c r="K3501">
        <f>'Previous Trades Import_OMS Quer'!K3501</f>
        <v>0</v>
      </c>
      <c r="L3501">
        <f>'Previous Trades Import_OMS Quer'!L3501</f>
        <v>0</v>
      </c>
      <c r="M3501">
        <f>'Previous Trades Import_OMS Quer'!M3501</f>
        <v>0</v>
      </c>
      <c r="N3501">
        <f>'Previous Trades Import_OMS Quer'!N3501</f>
        <v>0</v>
      </c>
      <c r="O3501" t="str">
        <f>CLEAN('Previous Trades Import_OMS Quer'!O3501)</f>
        <v/>
      </c>
      <c r="Q3501" s="25">
        <f t="shared" si="108"/>
        <v>0</v>
      </c>
      <c r="R3501" s="25" t="e">
        <f>VLOOKUP(O3501,'Currency Balance'!$O$3:$Q$32,3,0)</f>
        <v>#N/A</v>
      </c>
      <c r="S3501" t="e">
        <f t="shared" si="109"/>
        <v>#N/A</v>
      </c>
    </row>
    <row r="3502" spans="1:19">
      <c r="A3502">
        <f>'Previous Trades Import_OMS Quer'!A3502</f>
        <v>0</v>
      </c>
      <c r="B3502">
        <f>'Previous Trades Import_OMS Quer'!B3502</f>
        <v>0</v>
      </c>
      <c r="C3502" s="22">
        <f>'Previous Trades Import_OMS Quer'!C3502</f>
        <v>0</v>
      </c>
      <c r="D3502">
        <f>'Previous Trades Import_OMS Quer'!D3502</f>
        <v>0</v>
      </c>
      <c r="E3502" s="22">
        <f>'Previous Trades Import_OMS Quer'!E3502</f>
        <v>0</v>
      </c>
      <c r="F3502">
        <f>'Previous Trades Import_OMS Quer'!F3502</f>
        <v>0</v>
      </c>
      <c r="G3502">
        <f>'Previous Trades Import_OMS Quer'!G3502</f>
        <v>0</v>
      </c>
      <c r="H3502">
        <f>'Previous Trades Import_OMS Quer'!H3502</f>
        <v>0</v>
      </c>
      <c r="I3502">
        <f>'Previous Trades Import_OMS Quer'!I3502</f>
        <v>0</v>
      </c>
      <c r="J3502">
        <f>'Previous Trades Import_OMS Quer'!J3502</f>
        <v>0</v>
      </c>
      <c r="K3502">
        <f>'Previous Trades Import_OMS Quer'!K3502</f>
        <v>0</v>
      </c>
      <c r="L3502">
        <f>'Previous Trades Import_OMS Quer'!L3502</f>
        <v>0</v>
      </c>
      <c r="M3502">
        <f>'Previous Trades Import_OMS Quer'!M3502</f>
        <v>0</v>
      </c>
      <c r="N3502">
        <f>'Previous Trades Import_OMS Quer'!N3502</f>
        <v>0</v>
      </c>
      <c r="O3502" t="str">
        <f>CLEAN('Previous Trades Import_OMS Quer'!O3502)</f>
        <v/>
      </c>
      <c r="Q3502" s="25">
        <f t="shared" si="108"/>
        <v>0</v>
      </c>
      <c r="R3502" s="25" t="e">
        <f>VLOOKUP(O3502,'Currency Balance'!$O$3:$Q$32,3,0)</f>
        <v>#N/A</v>
      </c>
      <c r="S3502" t="e">
        <f t="shared" si="109"/>
        <v>#N/A</v>
      </c>
    </row>
    <row r="3503" spans="1:19">
      <c r="A3503">
        <f>'Previous Trades Import_OMS Quer'!A3503</f>
        <v>0</v>
      </c>
      <c r="B3503">
        <f>'Previous Trades Import_OMS Quer'!B3503</f>
        <v>0</v>
      </c>
      <c r="C3503" s="22">
        <f>'Previous Trades Import_OMS Quer'!C3503</f>
        <v>0</v>
      </c>
      <c r="D3503">
        <f>'Previous Trades Import_OMS Quer'!D3503</f>
        <v>0</v>
      </c>
      <c r="E3503" s="22">
        <f>'Previous Trades Import_OMS Quer'!E3503</f>
        <v>0</v>
      </c>
      <c r="F3503">
        <f>'Previous Trades Import_OMS Quer'!F3503</f>
        <v>0</v>
      </c>
      <c r="G3503">
        <f>'Previous Trades Import_OMS Quer'!G3503</f>
        <v>0</v>
      </c>
      <c r="H3503">
        <f>'Previous Trades Import_OMS Quer'!H3503</f>
        <v>0</v>
      </c>
      <c r="I3503">
        <f>'Previous Trades Import_OMS Quer'!I3503</f>
        <v>0</v>
      </c>
      <c r="J3503">
        <f>'Previous Trades Import_OMS Quer'!J3503</f>
        <v>0</v>
      </c>
      <c r="K3503">
        <f>'Previous Trades Import_OMS Quer'!K3503</f>
        <v>0</v>
      </c>
      <c r="L3503">
        <f>'Previous Trades Import_OMS Quer'!L3503</f>
        <v>0</v>
      </c>
      <c r="M3503">
        <f>'Previous Trades Import_OMS Quer'!M3503</f>
        <v>0</v>
      </c>
      <c r="N3503">
        <f>'Previous Trades Import_OMS Quer'!N3503</f>
        <v>0</v>
      </c>
      <c r="O3503" t="str">
        <f>CLEAN('Previous Trades Import_OMS Quer'!O3503)</f>
        <v/>
      </c>
      <c r="Q3503" s="25">
        <f t="shared" si="108"/>
        <v>0</v>
      </c>
      <c r="R3503" s="25" t="e">
        <f>VLOOKUP(O3503,'Currency Balance'!$O$3:$Q$32,3,0)</f>
        <v>#N/A</v>
      </c>
      <c r="S3503" t="e">
        <f t="shared" si="109"/>
        <v>#N/A</v>
      </c>
    </row>
    <row r="3504" spans="1:19">
      <c r="A3504">
        <f>'Previous Trades Import_OMS Quer'!A3504</f>
        <v>0</v>
      </c>
      <c r="B3504">
        <f>'Previous Trades Import_OMS Quer'!B3504</f>
        <v>0</v>
      </c>
      <c r="C3504" s="22">
        <f>'Previous Trades Import_OMS Quer'!C3504</f>
        <v>0</v>
      </c>
      <c r="D3504">
        <f>'Previous Trades Import_OMS Quer'!D3504</f>
        <v>0</v>
      </c>
      <c r="E3504" s="22">
        <f>'Previous Trades Import_OMS Quer'!E3504</f>
        <v>0</v>
      </c>
      <c r="F3504">
        <f>'Previous Trades Import_OMS Quer'!F3504</f>
        <v>0</v>
      </c>
      <c r="G3504">
        <f>'Previous Trades Import_OMS Quer'!G3504</f>
        <v>0</v>
      </c>
      <c r="H3504">
        <f>'Previous Trades Import_OMS Quer'!H3504</f>
        <v>0</v>
      </c>
      <c r="I3504">
        <f>'Previous Trades Import_OMS Quer'!I3504</f>
        <v>0</v>
      </c>
      <c r="J3504">
        <f>'Previous Trades Import_OMS Quer'!J3504</f>
        <v>0</v>
      </c>
      <c r="K3504">
        <f>'Previous Trades Import_OMS Quer'!K3504</f>
        <v>0</v>
      </c>
      <c r="L3504">
        <f>'Previous Trades Import_OMS Quer'!L3504</f>
        <v>0</v>
      </c>
      <c r="M3504">
        <f>'Previous Trades Import_OMS Quer'!M3504</f>
        <v>0</v>
      </c>
      <c r="N3504">
        <f>'Previous Trades Import_OMS Quer'!N3504</f>
        <v>0</v>
      </c>
      <c r="O3504" t="str">
        <f>CLEAN('Previous Trades Import_OMS Quer'!O3504)</f>
        <v/>
      </c>
      <c r="Q3504" s="25">
        <f t="shared" si="108"/>
        <v>0</v>
      </c>
      <c r="R3504" s="25" t="e">
        <f>VLOOKUP(O3504,'Currency Balance'!$O$3:$Q$32,3,0)</f>
        <v>#N/A</v>
      </c>
      <c r="S3504" t="e">
        <f t="shared" si="109"/>
        <v>#N/A</v>
      </c>
    </row>
    <row r="3505" spans="1:19">
      <c r="A3505">
        <f>'Previous Trades Import_OMS Quer'!A3505</f>
        <v>0</v>
      </c>
      <c r="B3505">
        <f>'Previous Trades Import_OMS Quer'!B3505</f>
        <v>0</v>
      </c>
      <c r="C3505" s="22">
        <f>'Previous Trades Import_OMS Quer'!C3505</f>
        <v>0</v>
      </c>
      <c r="D3505">
        <f>'Previous Trades Import_OMS Quer'!D3505</f>
        <v>0</v>
      </c>
      <c r="E3505" s="22">
        <f>'Previous Trades Import_OMS Quer'!E3505</f>
        <v>0</v>
      </c>
      <c r="F3505">
        <f>'Previous Trades Import_OMS Quer'!F3505</f>
        <v>0</v>
      </c>
      <c r="G3505">
        <f>'Previous Trades Import_OMS Quer'!G3505</f>
        <v>0</v>
      </c>
      <c r="H3505">
        <f>'Previous Trades Import_OMS Quer'!H3505</f>
        <v>0</v>
      </c>
      <c r="I3505">
        <f>'Previous Trades Import_OMS Quer'!I3505</f>
        <v>0</v>
      </c>
      <c r="J3505">
        <f>'Previous Trades Import_OMS Quer'!J3505</f>
        <v>0</v>
      </c>
      <c r="K3505">
        <f>'Previous Trades Import_OMS Quer'!K3505</f>
        <v>0</v>
      </c>
      <c r="L3505">
        <f>'Previous Trades Import_OMS Quer'!L3505</f>
        <v>0</v>
      </c>
      <c r="M3505">
        <f>'Previous Trades Import_OMS Quer'!M3505</f>
        <v>0</v>
      </c>
      <c r="N3505">
        <f>'Previous Trades Import_OMS Quer'!N3505</f>
        <v>0</v>
      </c>
      <c r="O3505" t="str">
        <f>CLEAN('Previous Trades Import_OMS Quer'!O3505)</f>
        <v/>
      </c>
      <c r="Q3505" s="25">
        <f t="shared" si="108"/>
        <v>0</v>
      </c>
      <c r="R3505" s="25" t="e">
        <f>VLOOKUP(O3505,'Currency Balance'!$O$3:$Q$32,3,0)</f>
        <v>#N/A</v>
      </c>
      <c r="S3505" t="e">
        <f t="shared" si="109"/>
        <v>#N/A</v>
      </c>
    </row>
    <row r="3506" spans="1:19">
      <c r="A3506">
        <f>'Previous Trades Import_OMS Quer'!A3506</f>
        <v>0</v>
      </c>
      <c r="B3506">
        <f>'Previous Trades Import_OMS Quer'!B3506</f>
        <v>0</v>
      </c>
      <c r="C3506" s="22">
        <f>'Previous Trades Import_OMS Quer'!C3506</f>
        <v>0</v>
      </c>
      <c r="D3506">
        <f>'Previous Trades Import_OMS Quer'!D3506</f>
        <v>0</v>
      </c>
      <c r="E3506" s="22">
        <f>'Previous Trades Import_OMS Quer'!E3506</f>
        <v>0</v>
      </c>
      <c r="F3506">
        <f>'Previous Trades Import_OMS Quer'!F3506</f>
        <v>0</v>
      </c>
      <c r="G3506">
        <f>'Previous Trades Import_OMS Quer'!G3506</f>
        <v>0</v>
      </c>
      <c r="H3506">
        <f>'Previous Trades Import_OMS Quer'!H3506</f>
        <v>0</v>
      </c>
      <c r="I3506">
        <f>'Previous Trades Import_OMS Quer'!I3506</f>
        <v>0</v>
      </c>
      <c r="J3506">
        <f>'Previous Trades Import_OMS Quer'!J3506</f>
        <v>0</v>
      </c>
      <c r="K3506">
        <f>'Previous Trades Import_OMS Quer'!K3506</f>
        <v>0</v>
      </c>
      <c r="L3506">
        <f>'Previous Trades Import_OMS Quer'!L3506</f>
        <v>0</v>
      </c>
      <c r="M3506">
        <f>'Previous Trades Import_OMS Quer'!M3506</f>
        <v>0</v>
      </c>
      <c r="N3506">
        <f>'Previous Trades Import_OMS Quer'!N3506</f>
        <v>0</v>
      </c>
      <c r="O3506" t="str">
        <f>CLEAN('Previous Trades Import_OMS Quer'!O3506)</f>
        <v/>
      </c>
      <c r="Q3506" s="25">
        <f t="shared" si="108"/>
        <v>0</v>
      </c>
      <c r="R3506" s="25" t="e">
        <f>VLOOKUP(O3506,'Currency Balance'!$O$3:$Q$32,3,0)</f>
        <v>#N/A</v>
      </c>
      <c r="S3506" t="e">
        <f t="shared" si="109"/>
        <v>#N/A</v>
      </c>
    </row>
    <row r="3507" spans="1:19">
      <c r="A3507">
        <f>'Previous Trades Import_OMS Quer'!A3507</f>
        <v>0</v>
      </c>
      <c r="B3507">
        <f>'Previous Trades Import_OMS Quer'!B3507</f>
        <v>0</v>
      </c>
      <c r="C3507" s="22">
        <f>'Previous Trades Import_OMS Quer'!C3507</f>
        <v>0</v>
      </c>
      <c r="D3507">
        <f>'Previous Trades Import_OMS Quer'!D3507</f>
        <v>0</v>
      </c>
      <c r="E3507" s="22">
        <f>'Previous Trades Import_OMS Quer'!E3507</f>
        <v>0</v>
      </c>
      <c r="F3507">
        <f>'Previous Trades Import_OMS Quer'!F3507</f>
        <v>0</v>
      </c>
      <c r="G3507">
        <f>'Previous Trades Import_OMS Quer'!G3507</f>
        <v>0</v>
      </c>
      <c r="H3507">
        <f>'Previous Trades Import_OMS Quer'!H3507</f>
        <v>0</v>
      </c>
      <c r="I3507">
        <f>'Previous Trades Import_OMS Quer'!I3507</f>
        <v>0</v>
      </c>
      <c r="J3507">
        <f>'Previous Trades Import_OMS Quer'!J3507</f>
        <v>0</v>
      </c>
      <c r="K3507">
        <f>'Previous Trades Import_OMS Quer'!K3507</f>
        <v>0</v>
      </c>
      <c r="L3507">
        <f>'Previous Trades Import_OMS Quer'!L3507</f>
        <v>0</v>
      </c>
      <c r="M3507">
        <f>'Previous Trades Import_OMS Quer'!M3507</f>
        <v>0</v>
      </c>
      <c r="N3507">
        <f>'Previous Trades Import_OMS Quer'!N3507</f>
        <v>0</v>
      </c>
      <c r="O3507" t="str">
        <f>CLEAN('Previous Trades Import_OMS Quer'!O3507)</f>
        <v/>
      </c>
      <c r="Q3507" s="25">
        <f t="shared" si="108"/>
        <v>0</v>
      </c>
      <c r="R3507" s="25" t="e">
        <f>VLOOKUP(O3507,'Currency Balance'!$O$3:$Q$32,3,0)</f>
        <v>#N/A</v>
      </c>
      <c r="S3507" t="e">
        <f t="shared" si="109"/>
        <v>#N/A</v>
      </c>
    </row>
    <row r="3508" spans="1:19">
      <c r="A3508">
        <f>'Previous Trades Import_OMS Quer'!A3508</f>
        <v>0</v>
      </c>
      <c r="B3508">
        <f>'Previous Trades Import_OMS Quer'!B3508</f>
        <v>0</v>
      </c>
      <c r="C3508" s="22">
        <f>'Previous Trades Import_OMS Quer'!C3508</f>
        <v>0</v>
      </c>
      <c r="D3508">
        <f>'Previous Trades Import_OMS Quer'!D3508</f>
        <v>0</v>
      </c>
      <c r="E3508" s="22">
        <f>'Previous Trades Import_OMS Quer'!E3508</f>
        <v>0</v>
      </c>
      <c r="F3508">
        <f>'Previous Trades Import_OMS Quer'!F3508</f>
        <v>0</v>
      </c>
      <c r="G3508">
        <f>'Previous Trades Import_OMS Quer'!G3508</f>
        <v>0</v>
      </c>
      <c r="H3508">
        <f>'Previous Trades Import_OMS Quer'!H3508</f>
        <v>0</v>
      </c>
      <c r="I3508">
        <f>'Previous Trades Import_OMS Quer'!I3508</f>
        <v>0</v>
      </c>
      <c r="J3508">
        <f>'Previous Trades Import_OMS Quer'!J3508</f>
        <v>0</v>
      </c>
      <c r="K3508">
        <f>'Previous Trades Import_OMS Quer'!K3508</f>
        <v>0</v>
      </c>
      <c r="L3508">
        <f>'Previous Trades Import_OMS Quer'!L3508</f>
        <v>0</v>
      </c>
      <c r="M3508">
        <f>'Previous Trades Import_OMS Quer'!M3508</f>
        <v>0</v>
      </c>
      <c r="N3508">
        <f>'Previous Trades Import_OMS Quer'!N3508</f>
        <v>0</v>
      </c>
      <c r="O3508" t="str">
        <f>CLEAN('Previous Trades Import_OMS Quer'!O3508)</f>
        <v/>
      </c>
      <c r="Q3508" s="25">
        <f t="shared" si="108"/>
        <v>0</v>
      </c>
      <c r="R3508" s="25" t="e">
        <f>VLOOKUP(O3508,'Currency Balance'!$O$3:$Q$32,3,0)</f>
        <v>#N/A</v>
      </c>
      <c r="S3508" t="e">
        <f t="shared" si="109"/>
        <v>#N/A</v>
      </c>
    </row>
    <row r="3509" spans="1:19">
      <c r="A3509">
        <f>'Previous Trades Import_OMS Quer'!A3509</f>
        <v>0</v>
      </c>
      <c r="B3509">
        <f>'Previous Trades Import_OMS Quer'!B3509</f>
        <v>0</v>
      </c>
      <c r="C3509" s="22">
        <f>'Previous Trades Import_OMS Quer'!C3509</f>
        <v>0</v>
      </c>
      <c r="D3509">
        <f>'Previous Trades Import_OMS Quer'!D3509</f>
        <v>0</v>
      </c>
      <c r="E3509" s="22">
        <f>'Previous Trades Import_OMS Quer'!E3509</f>
        <v>0</v>
      </c>
      <c r="F3509">
        <f>'Previous Trades Import_OMS Quer'!F3509</f>
        <v>0</v>
      </c>
      <c r="G3509">
        <f>'Previous Trades Import_OMS Quer'!G3509</f>
        <v>0</v>
      </c>
      <c r="H3509">
        <f>'Previous Trades Import_OMS Quer'!H3509</f>
        <v>0</v>
      </c>
      <c r="I3509">
        <f>'Previous Trades Import_OMS Quer'!I3509</f>
        <v>0</v>
      </c>
      <c r="J3509">
        <f>'Previous Trades Import_OMS Quer'!J3509</f>
        <v>0</v>
      </c>
      <c r="K3509">
        <f>'Previous Trades Import_OMS Quer'!K3509</f>
        <v>0</v>
      </c>
      <c r="L3509">
        <f>'Previous Trades Import_OMS Quer'!L3509</f>
        <v>0</v>
      </c>
      <c r="M3509">
        <f>'Previous Trades Import_OMS Quer'!M3509</f>
        <v>0</v>
      </c>
      <c r="N3509">
        <f>'Previous Trades Import_OMS Quer'!N3509</f>
        <v>0</v>
      </c>
      <c r="O3509" t="str">
        <f>CLEAN('Previous Trades Import_OMS Quer'!O3509)</f>
        <v/>
      </c>
      <c r="Q3509" s="25">
        <f t="shared" si="108"/>
        <v>0</v>
      </c>
      <c r="R3509" s="25" t="e">
        <f>VLOOKUP(O3509,'Currency Balance'!$O$3:$Q$32,3,0)</f>
        <v>#N/A</v>
      </c>
      <c r="S3509" t="e">
        <f t="shared" si="109"/>
        <v>#N/A</v>
      </c>
    </row>
    <row r="3510" spans="1:19">
      <c r="A3510">
        <f>'Previous Trades Import_OMS Quer'!A3510</f>
        <v>0</v>
      </c>
      <c r="B3510">
        <f>'Previous Trades Import_OMS Quer'!B3510</f>
        <v>0</v>
      </c>
      <c r="C3510" s="22">
        <f>'Previous Trades Import_OMS Quer'!C3510</f>
        <v>0</v>
      </c>
      <c r="D3510">
        <f>'Previous Trades Import_OMS Quer'!D3510</f>
        <v>0</v>
      </c>
      <c r="E3510" s="22">
        <f>'Previous Trades Import_OMS Quer'!E3510</f>
        <v>0</v>
      </c>
      <c r="F3510">
        <f>'Previous Trades Import_OMS Quer'!F3510</f>
        <v>0</v>
      </c>
      <c r="G3510">
        <f>'Previous Trades Import_OMS Quer'!G3510</f>
        <v>0</v>
      </c>
      <c r="H3510">
        <f>'Previous Trades Import_OMS Quer'!H3510</f>
        <v>0</v>
      </c>
      <c r="I3510">
        <f>'Previous Trades Import_OMS Quer'!I3510</f>
        <v>0</v>
      </c>
      <c r="J3510">
        <f>'Previous Trades Import_OMS Quer'!J3510</f>
        <v>0</v>
      </c>
      <c r="K3510">
        <f>'Previous Trades Import_OMS Quer'!K3510</f>
        <v>0</v>
      </c>
      <c r="L3510">
        <f>'Previous Trades Import_OMS Quer'!L3510</f>
        <v>0</v>
      </c>
      <c r="M3510">
        <f>'Previous Trades Import_OMS Quer'!M3510</f>
        <v>0</v>
      </c>
      <c r="N3510">
        <f>'Previous Trades Import_OMS Quer'!N3510</f>
        <v>0</v>
      </c>
      <c r="O3510" t="str">
        <f>CLEAN('Previous Trades Import_OMS Quer'!O3510)</f>
        <v/>
      </c>
      <c r="Q3510" s="25">
        <f t="shared" si="108"/>
        <v>0</v>
      </c>
      <c r="R3510" s="25" t="e">
        <f>VLOOKUP(O3510,'Currency Balance'!$O$3:$Q$32,3,0)</f>
        <v>#N/A</v>
      </c>
      <c r="S3510" t="e">
        <f t="shared" si="109"/>
        <v>#N/A</v>
      </c>
    </row>
    <row r="3511" spans="1:19">
      <c r="A3511">
        <f>'Previous Trades Import_OMS Quer'!A3511</f>
        <v>0</v>
      </c>
      <c r="B3511">
        <f>'Previous Trades Import_OMS Quer'!B3511</f>
        <v>0</v>
      </c>
      <c r="C3511" s="22">
        <f>'Previous Trades Import_OMS Quer'!C3511</f>
        <v>0</v>
      </c>
      <c r="D3511">
        <f>'Previous Trades Import_OMS Quer'!D3511</f>
        <v>0</v>
      </c>
      <c r="E3511" s="22">
        <f>'Previous Trades Import_OMS Quer'!E3511</f>
        <v>0</v>
      </c>
      <c r="F3511">
        <f>'Previous Trades Import_OMS Quer'!F3511</f>
        <v>0</v>
      </c>
      <c r="G3511">
        <f>'Previous Trades Import_OMS Quer'!G3511</f>
        <v>0</v>
      </c>
      <c r="H3511">
        <f>'Previous Trades Import_OMS Quer'!H3511</f>
        <v>0</v>
      </c>
      <c r="I3511">
        <f>'Previous Trades Import_OMS Quer'!I3511</f>
        <v>0</v>
      </c>
      <c r="J3511">
        <f>'Previous Trades Import_OMS Quer'!J3511</f>
        <v>0</v>
      </c>
      <c r="K3511">
        <f>'Previous Trades Import_OMS Quer'!K3511</f>
        <v>0</v>
      </c>
      <c r="L3511">
        <f>'Previous Trades Import_OMS Quer'!L3511</f>
        <v>0</v>
      </c>
      <c r="M3511">
        <f>'Previous Trades Import_OMS Quer'!M3511</f>
        <v>0</v>
      </c>
      <c r="N3511">
        <f>'Previous Trades Import_OMS Quer'!N3511</f>
        <v>0</v>
      </c>
      <c r="O3511" t="str">
        <f>CLEAN('Previous Trades Import_OMS Quer'!O3511)</f>
        <v/>
      </c>
      <c r="Q3511" s="25">
        <f t="shared" si="108"/>
        <v>0</v>
      </c>
      <c r="R3511" s="25" t="e">
        <f>VLOOKUP(O3511,'Currency Balance'!$O$3:$Q$32,3,0)</f>
        <v>#N/A</v>
      </c>
      <c r="S3511" t="e">
        <f t="shared" si="109"/>
        <v>#N/A</v>
      </c>
    </row>
    <row r="3512" spans="1:19">
      <c r="A3512">
        <f>'Previous Trades Import_OMS Quer'!A3512</f>
        <v>0</v>
      </c>
      <c r="B3512">
        <f>'Previous Trades Import_OMS Quer'!B3512</f>
        <v>0</v>
      </c>
      <c r="C3512" s="22">
        <f>'Previous Trades Import_OMS Quer'!C3512</f>
        <v>0</v>
      </c>
      <c r="D3512">
        <f>'Previous Trades Import_OMS Quer'!D3512</f>
        <v>0</v>
      </c>
      <c r="E3512" s="22">
        <f>'Previous Trades Import_OMS Quer'!E3512</f>
        <v>0</v>
      </c>
      <c r="F3512">
        <f>'Previous Trades Import_OMS Quer'!F3512</f>
        <v>0</v>
      </c>
      <c r="G3512">
        <f>'Previous Trades Import_OMS Quer'!G3512</f>
        <v>0</v>
      </c>
      <c r="H3512">
        <f>'Previous Trades Import_OMS Quer'!H3512</f>
        <v>0</v>
      </c>
      <c r="I3512">
        <f>'Previous Trades Import_OMS Quer'!I3512</f>
        <v>0</v>
      </c>
      <c r="J3512">
        <f>'Previous Trades Import_OMS Quer'!J3512</f>
        <v>0</v>
      </c>
      <c r="K3512">
        <f>'Previous Trades Import_OMS Quer'!K3512</f>
        <v>0</v>
      </c>
      <c r="L3512">
        <f>'Previous Trades Import_OMS Quer'!L3512</f>
        <v>0</v>
      </c>
      <c r="M3512">
        <f>'Previous Trades Import_OMS Quer'!M3512</f>
        <v>0</v>
      </c>
      <c r="N3512">
        <f>'Previous Trades Import_OMS Quer'!N3512</f>
        <v>0</v>
      </c>
      <c r="O3512" t="str">
        <f>CLEAN('Previous Trades Import_OMS Quer'!O3512)</f>
        <v/>
      </c>
      <c r="Q3512" s="25">
        <f t="shared" si="108"/>
        <v>0</v>
      </c>
      <c r="R3512" s="25" t="e">
        <f>VLOOKUP(O3512,'Currency Balance'!$O$3:$Q$32,3,0)</f>
        <v>#N/A</v>
      </c>
      <c r="S3512" t="e">
        <f t="shared" si="109"/>
        <v>#N/A</v>
      </c>
    </row>
    <row r="3513" spans="1:19">
      <c r="A3513">
        <f>'Previous Trades Import_OMS Quer'!A3513</f>
        <v>0</v>
      </c>
      <c r="B3513">
        <f>'Previous Trades Import_OMS Quer'!B3513</f>
        <v>0</v>
      </c>
      <c r="C3513" s="22">
        <f>'Previous Trades Import_OMS Quer'!C3513</f>
        <v>0</v>
      </c>
      <c r="D3513">
        <f>'Previous Trades Import_OMS Quer'!D3513</f>
        <v>0</v>
      </c>
      <c r="E3513" s="22">
        <f>'Previous Trades Import_OMS Quer'!E3513</f>
        <v>0</v>
      </c>
      <c r="F3513">
        <f>'Previous Trades Import_OMS Quer'!F3513</f>
        <v>0</v>
      </c>
      <c r="G3513">
        <f>'Previous Trades Import_OMS Quer'!G3513</f>
        <v>0</v>
      </c>
      <c r="H3513">
        <f>'Previous Trades Import_OMS Quer'!H3513</f>
        <v>0</v>
      </c>
      <c r="I3513">
        <f>'Previous Trades Import_OMS Quer'!I3513</f>
        <v>0</v>
      </c>
      <c r="J3513">
        <f>'Previous Trades Import_OMS Quer'!J3513</f>
        <v>0</v>
      </c>
      <c r="K3513">
        <f>'Previous Trades Import_OMS Quer'!K3513</f>
        <v>0</v>
      </c>
      <c r="L3513">
        <f>'Previous Trades Import_OMS Quer'!L3513</f>
        <v>0</v>
      </c>
      <c r="M3513">
        <f>'Previous Trades Import_OMS Quer'!M3513</f>
        <v>0</v>
      </c>
      <c r="N3513">
        <f>'Previous Trades Import_OMS Quer'!N3513</f>
        <v>0</v>
      </c>
      <c r="O3513" t="str">
        <f>CLEAN('Previous Trades Import_OMS Quer'!O3513)</f>
        <v/>
      </c>
      <c r="Q3513" s="25">
        <f t="shared" si="108"/>
        <v>0</v>
      </c>
      <c r="R3513" s="25" t="e">
        <f>VLOOKUP(O3513,'Currency Balance'!$O$3:$Q$32,3,0)</f>
        <v>#N/A</v>
      </c>
      <c r="S3513" t="e">
        <f t="shared" si="109"/>
        <v>#N/A</v>
      </c>
    </row>
    <row r="3514" spans="1:19">
      <c r="A3514">
        <f>'Previous Trades Import_OMS Quer'!A3514</f>
        <v>0</v>
      </c>
      <c r="B3514">
        <f>'Previous Trades Import_OMS Quer'!B3514</f>
        <v>0</v>
      </c>
      <c r="C3514" s="22">
        <f>'Previous Trades Import_OMS Quer'!C3514</f>
        <v>0</v>
      </c>
      <c r="D3514">
        <f>'Previous Trades Import_OMS Quer'!D3514</f>
        <v>0</v>
      </c>
      <c r="E3514" s="22">
        <f>'Previous Trades Import_OMS Quer'!E3514</f>
        <v>0</v>
      </c>
      <c r="F3514">
        <f>'Previous Trades Import_OMS Quer'!F3514</f>
        <v>0</v>
      </c>
      <c r="G3514">
        <f>'Previous Trades Import_OMS Quer'!G3514</f>
        <v>0</v>
      </c>
      <c r="H3514">
        <f>'Previous Trades Import_OMS Quer'!H3514</f>
        <v>0</v>
      </c>
      <c r="I3514">
        <f>'Previous Trades Import_OMS Quer'!I3514</f>
        <v>0</v>
      </c>
      <c r="J3514">
        <f>'Previous Trades Import_OMS Quer'!J3514</f>
        <v>0</v>
      </c>
      <c r="K3514">
        <f>'Previous Trades Import_OMS Quer'!K3514</f>
        <v>0</v>
      </c>
      <c r="L3514">
        <f>'Previous Trades Import_OMS Quer'!L3514</f>
        <v>0</v>
      </c>
      <c r="M3514">
        <f>'Previous Trades Import_OMS Quer'!M3514</f>
        <v>0</v>
      </c>
      <c r="N3514">
        <f>'Previous Trades Import_OMS Quer'!N3514</f>
        <v>0</v>
      </c>
      <c r="O3514" t="str">
        <f>CLEAN('Previous Trades Import_OMS Quer'!O3514)</f>
        <v/>
      </c>
      <c r="Q3514" s="25">
        <f t="shared" si="108"/>
        <v>0</v>
      </c>
      <c r="R3514" s="25" t="e">
        <f>VLOOKUP(O3514,'Currency Balance'!$O$3:$Q$32,3,0)</f>
        <v>#N/A</v>
      </c>
      <c r="S3514" t="e">
        <f t="shared" si="109"/>
        <v>#N/A</v>
      </c>
    </row>
    <row r="3515" spans="1:19">
      <c r="A3515">
        <f>'Previous Trades Import_OMS Quer'!A3515</f>
        <v>0</v>
      </c>
      <c r="B3515">
        <f>'Previous Trades Import_OMS Quer'!B3515</f>
        <v>0</v>
      </c>
      <c r="C3515" s="22">
        <f>'Previous Trades Import_OMS Quer'!C3515</f>
        <v>0</v>
      </c>
      <c r="D3515">
        <f>'Previous Trades Import_OMS Quer'!D3515</f>
        <v>0</v>
      </c>
      <c r="E3515" s="22">
        <f>'Previous Trades Import_OMS Quer'!E3515</f>
        <v>0</v>
      </c>
      <c r="F3515">
        <f>'Previous Trades Import_OMS Quer'!F3515</f>
        <v>0</v>
      </c>
      <c r="G3515">
        <f>'Previous Trades Import_OMS Quer'!G3515</f>
        <v>0</v>
      </c>
      <c r="H3515">
        <f>'Previous Trades Import_OMS Quer'!H3515</f>
        <v>0</v>
      </c>
      <c r="I3515">
        <f>'Previous Trades Import_OMS Quer'!I3515</f>
        <v>0</v>
      </c>
      <c r="J3515">
        <f>'Previous Trades Import_OMS Quer'!J3515</f>
        <v>0</v>
      </c>
      <c r="K3515">
        <f>'Previous Trades Import_OMS Quer'!K3515</f>
        <v>0</v>
      </c>
      <c r="L3515">
        <f>'Previous Trades Import_OMS Quer'!L3515</f>
        <v>0</v>
      </c>
      <c r="M3515">
        <f>'Previous Trades Import_OMS Quer'!M3515</f>
        <v>0</v>
      </c>
      <c r="N3515">
        <f>'Previous Trades Import_OMS Quer'!N3515</f>
        <v>0</v>
      </c>
      <c r="O3515" t="str">
        <f>CLEAN('Previous Trades Import_OMS Quer'!O3515)</f>
        <v/>
      </c>
      <c r="Q3515" s="25">
        <f t="shared" si="108"/>
        <v>0</v>
      </c>
      <c r="R3515" s="25" t="e">
        <f>VLOOKUP(O3515,'Currency Balance'!$O$3:$Q$32,3,0)</f>
        <v>#N/A</v>
      </c>
      <c r="S3515" t="e">
        <f t="shared" si="109"/>
        <v>#N/A</v>
      </c>
    </row>
    <row r="3516" spans="1:19">
      <c r="A3516">
        <f>'Previous Trades Import_OMS Quer'!A3516</f>
        <v>0</v>
      </c>
      <c r="B3516">
        <f>'Previous Trades Import_OMS Quer'!B3516</f>
        <v>0</v>
      </c>
      <c r="C3516" s="22">
        <f>'Previous Trades Import_OMS Quer'!C3516</f>
        <v>0</v>
      </c>
      <c r="D3516">
        <f>'Previous Trades Import_OMS Quer'!D3516</f>
        <v>0</v>
      </c>
      <c r="E3516" s="22">
        <f>'Previous Trades Import_OMS Quer'!E3516</f>
        <v>0</v>
      </c>
      <c r="F3516">
        <f>'Previous Trades Import_OMS Quer'!F3516</f>
        <v>0</v>
      </c>
      <c r="G3516">
        <f>'Previous Trades Import_OMS Quer'!G3516</f>
        <v>0</v>
      </c>
      <c r="H3516">
        <f>'Previous Trades Import_OMS Quer'!H3516</f>
        <v>0</v>
      </c>
      <c r="I3516">
        <f>'Previous Trades Import_OMS Quer'!I3516</f>
        <v>0</v>
      </c>
      <c r="J3516">
        <f>'Previous Trades Import_OMS Quer'!J3516</f>
        <v>0</v>
      </c>
      <c r="K3516">
        <f>'Previous Trades Import_OMS Quer'!K3516</f>
        <v>0</v>
      </c>
      <c r="L3516">
        <f>'Previous Trades Import_OMS Quer'!L3516</f>
        <v>0</v>
      </c>
      <c r="M3516">
        <f>'Previous Trades Import_OMS Quer'!M3516</f>
        <v>0</v>
      </c>
      <c r="N3516">
        <f>'Previous Trades Import_OMS Quer'!N3516</f>
        <v>0</v>
      </c>
      <c r="O3516" t="str">
        <f>CLEAN('Previous Trades Import_OMS Quer'!O3516)</f>
        <v/>
      </c>
      <c r="Q3516" s="25">
        <f t="shared" si="108"/>
        <v>0</v>
      </c>
      <c r="R3516" s="25" t="e">
        <f>VLOOKUP(O3516,'Currency Balance'!$O$3:$Q$32,3,0)</f>
        <v>#N/A</v>
      </c>
      <c r="S3516" t="e">
        <f t="shared" si="109"/>
        <v>#N/A</v>
      </c>
    </row>
    <row r="3517" spans="1:19">
      <c r="A3517">
        <f>'Previous Trades Import_OMS Quer'!A3517</f>
        <v>0</v>
      </c>
      <c r="B3517">
        <f>'Previous Trades Import_OMS Quer'!B3517</f>
        <v>0</v>
      </c>
      <c r="C3517" s="22">
        <f>'Previous Trades Import_OMS Quer'!C3517</f>
        <v>0</v>
      </c>
      <c r="D3517">
        <f>'Previous Trades Import_OMS Quer'!D3517</f>
        <v>0</v>
      </c>
      <c r="E3517" s="22">
        <f>'Previous Trades Import_OMS Quer'!E3517</f>
        <v>0</v>
      </c>
      <c r="F3517">
        <f>'Previous Trades Import_OMS Quer'!F3517</f>
        <v>0</v>
      </c>
      <c r="G3517">
        <f>'Previous Trades Import_OMS Quer'!G3517</f>
        <v>0</v>
      </c>
      <c r="H3517">
        <f>'Previous Trades Import_OMS Quer'!H3517</f>
        <v>0</v>
      </c>
      <c r="I3517">
        <f>'Previous Trades Import_OMS Quer'!I3517</f>
        <v>0</v>
      </c>
      <c r="J3517">
        <f>'Previous Trades Import_OMS Quer'!J3517</f>
        <v>0</v>
      </c>
      <c r="K3517">
        <f>'Previous Trades Import_OMS Quer'!K3517</f>
        <v>0</v>
      </c>
      <c r="L3517">
        <f>'Previous Trades Import_OMS Quer'!L3517</f>
        <v>0</v>
      </c>
      <c r="M3517">
        <f>'Previous Trades Import_OMS Quer'!M3517</f>
        <v>0</v>
      </c>
      <c r="N3517">
        <f>'Previous Trades Import_OMS Quer'!N3517</f>
        <v>0</v>
      </c>
      <c r="O3517" t="str">
        <f>CLEAN('Previous Trades Import_OMS Quer'!O3517)</f>
        <v/>
      </c>
      <c r="Q3517" s="25">
        <f t="shared" si="108"/>
        <v>0</v>
      </c>
      <c r="R3517" s="25" t="e">
        <f>VLOOKUP(O3517,'Currency Balance'!$O$3:$Q$32,3,0)</f>
        <v>#N/A</v>
      </c>
      <c r="S3517" t="e">
        <f t="shared" si="109"/>
        <v>#N/A</v>
      </c>
    </row>
    <row r="3518" spans="1:19">
      <c r="A3518">
        <f>'Previous Trades Import_OMS Quer'!A3518</f>
        <v>0</v>
      </c>
      <c r="B3518">
        <f>'Previous Trades Import_OMS Quer'!B3518</f>
        <v>0</v>
      </c>
      <c r="C3518" s="22">
        <f>'Previous Trades Import_OMS Quer'!C3518</f>
        <v>0</v>
      </c>
      <c r="D3518">
        <f>'Previous Trades Import_OMS Quer'!D3518</f>
        <v>0</v>
      </c>
      <c r="E3518" s="22">
        <f>'Previous Trades Import_OMS Quer'!E3518</f>
        <v>0</v>
      </c>
      <c r="F3518">
        <f>'Previous Trades Import_OMS Quer'!F3518</f>
        <v>0</v>
      </c>
      <c r="G3518">
        <f>'Previous Trades Import_OMS Quer'!G3518</f>
        <v>0</v>
      </c>
      <c r="H3518">
        <f>'Previous Trades Import_OMS Quer'!H3518</f>
        <v>0</v>
      </c>
      <c r="I3518">
        <f>'Previous Trades Import_OMS Quer'!I3518</f>
        <v>0</v>
      </c>
      <c r="J3518">
        <f>'Previous Trades Import_OMS Quer'!J3518</f>
        <v>0</v>
      </c>
      <c r="K3518">
        <f>'Previous Trades Import_OMS Quer'!K3518</f>
        <v>0</v>
      </c>
      <c r="L3518">
        <f>'Previous Trades Import_OMS Quer'!L3518</f>
        <v>0</v>
      </c>
      <c r="M3518">
        <f>'Previous Trades Import_OMS Quer'!M3518</f>
        <v>0</v>
      </c>
      <c r="N3518">
        <f>'Previous Trades Import_OMS Quer'!N3518</f>
        <v>0</v>
      </c>
      <c r="O3518" t="str">
        <f>CLEAN('Previous Trades Import_OMS Quer'!O3518)</f>
        <v/>
      </c>
      <c r="Q3518" s="25">
        <f t="shared" si="108"/>
        <v>0</v>
      </c>
      <c r="R3518" s="25" t="e">
        <f>VLOOKUP(O3518,'Currency Balance'!$O$3:$Q$32,3,0)</f>
        <v>#N/A</v>
      </c>
      <c r="S3518" t="e">
        <f t="shared" si="109"/>
        <v>#N/A</v>
      </c>
    </row>
    <row r="3519" spans="1:19">
      <c r="A3519">
        <f>'Previous Trades Import_OMS Quer'!A3519</f>
        <v>0</v>
      </c>
      <c r="B3519">
        <f>'Previous Trades Import_OMS Quer'!B3519</f>
        <v>0</v>
      </c>
      <c r="C3519" s="22">
        <f>'Previous Trades Import_OMS Quer'!C3519</f>
        <v>0</v>
      </c>
      <c r="D3519">
        <f>'Previous Trades Import_OMS Quer'!D3519</f>
        <v>0</v>
      </c>
      <c r="E3519" s="22">
        <f>'Previous Trades Import_OMS Quer'!E3519</f>
        <v>0</v>
      </c>
      <c r="F3519">
        <f>'Previous Trades Import_OMS Quer'!F3519</f>
        <v>0</v>
      </c>
      <c r="G3519">
        <f>'Previous Trades Import_OMS Quer'!G3519</f>
        <v>0</v>
      </c>
      <c r="H3519">
        <f>'Previous Trades Import_OMS Quer'!H3519</f>
        <v>0</v>
      </c>
      <c r="I3519">
        <f>'Previous Trades Import_OMS Quer'!I3519</f>
        <v>0</v>
      </c>
      <c r="J3519">
        <f>'Previous Trades Import_OMS Quer'!J3519</f>
        <v>0</v>
      </c>
      <c r="K3519">
        <f>'Previous Trades Import_OMS Quer'!K3519</f>
        <v>0</v>
      </c>
      <c r="L3519">
        <f>'Previous Trades Import_OMS Quer'!L3519</f>
        <v>0</v>
      </c>
      <c r="M3519">
        <f>'Previous Trades Import_OMS Quer'!M3519</f>
        <v>0</v>
      </c>
      <c r="N3519">
        <f>'Previous Trades Import_OMS Quer'!N3519</f>
        <v>0</v>
      </c>
      <c r="O3519" t="str">
        <f>CLEAN('Previous Trades Import_OMS Quer'!O3519)</f>
        <v/>
      </c>
      <c r="Q3519" s="25">
        <f t="shared" si="108"/>
        <v>0</v>
      </c>
      <c r="R3519" s="25" t="e">
        <f>VLOOKUP(O3519,'Currency Balance'!$O$3:$Q$32,3,0)</f>
        <v>#N/A</v>
      </c>
      <c r="S3519" t="e">
        <f t="shared" si="109"/>
        <v>#N/A</v>
      </c>
    </row>
    <row r="3520" spans="1:19">
      <c r="A3520">
        <f>'Previous Trades Import_OMS Quer'!A3520</f>
        <v>0</v>
      </c>
      <c r="B3520">
        <f>'Previous Trades Import_OMS Quer'!B3520</f>
        <v>0</v>
      </c>
      <c r="C3520" s="22">
        <f>'Previous Trades Import_OMS Quer'!C3520</f>
        <v>0</v>
      </c>
      <c r="D3520">
        <f>'Previous Trades Import_OMS Quer'!D3520</f>
        <v>0</v>
      </c>
      <c r="E3520" s="22">
        <f>'Previous Trades Import_OMS Quer'!E3520</f>
        <v>0</v>
      </c>
      <c r="F3520">
        <f>'Previous Trades Import_OMS Quer'!F3520</f>
        <v>0</v>
      </c>
      <c r="G3520">
        <f>'Previous Trades Import_OMS Quer'!G3520</f>
        <v>0</v>
      </c>
      <c r="H3520">
        <f>'Previous Trades Import_OMS Quer'!H3520</f>
        <v>0</v>
      </c>
      <c r="I3520">
        <f>'Previous Trades Import_OMS Quer'!I3520</f>
        <v>0</v>
      </c>
      <c r="J3520">
        <f>'Previous Trades Import_OMS Quer'!J3520</f>
        <v>0</v>
      </c>
      <c r="K3520">
        <f>'Previous Trades Import_OMS Quer'!K3520</f>
        <v>0</v>
      </c>
      <c r="L3520">
        <f>'Previous Trades Import_OMS Quer'!L3520</f>
        <v>0</v>
      </c>
      <c r="M3520">
        <f>'Previous Trades Import_OMS Quer'!M3520</f>
        <v>0</v>
      </c>
      <c r="N3520">
        <f>'Previous Trades Import_OMS Quer'!N3520</f>
        <v>0</v>
      </c>
      <c r="O3520" t="str">
        <f>CLEAN('Previous Trades Import_OMS Quer'!O3520)</f>
        <v/>
      </c>
      <c r="Q3520" s="25">
        <f t="shared" si="108"/>
        <v>0</v>
      </c>
      <c r="R3520" s="25" t="e">
        <f>VLOOKUP(O3520,'Currency Balance'!$O$3:$Q$32,3,0)</f>
        <v>#N/A</v>
      </c>
      <c r="S3520" t="e">
        <f t="shared" si="109"/>
        <v>#N/A</v>
      </c>
    </row>
    <row r="3521" spans="1:19">
      <c r="A3521">
        <f>'Previous Trades Import_OMS Quer'!A3521</f>
        <v>0</v>
      </c>
      <c r="B3521">
        <f>'Previous Trades Import_OMS Quer'!B3521</f>
        <v>0</v>
      </c>
      <c r="C3521" s="22">
        <f>'Previous Trades Import_OMS Quer'!C3521</f>
        <v>0</v>
      </c>
      <c r="D3521">
        <f>'Previous Trades Import_OMS Quer'!D3521</f>
        <v>0</v>
      </c>
      <c r="E3521" s="22">
        <f>'Previous Trades Import_OMS Quer'!E3521</f>
        <v>0</v>
      </c>
      <c r="F3521">
        <f>'Previous Trades Import_OMS Quer'!F3521</f>
        <v>0</v>
      </c>
      <c r="G3521">
        <f>'Previous Trades Import_OMS Quer'!G3521</f>
        <v>0</v>
      </c>
      <c r="H3521">
        <f>'Previous Trades Import_OMS Quer'!H3521</f>
        <v>0</v>
      </c>
      <c r="I3521">
        <f>'Previous Trades Import_OMS Quer'!I3521</f>
        <v>0</v>
      </c>
      <c r="J3521">
        <f>'Previous Trades Import_OMS Quer'!J3521</f>
        <v>0</v>
      </c>
      <c r="K3521">
        <f>'Previous Trades Import_OMS Quer'!K3521</f>
        <v>0</v>
      </c>
      <c r="L3521">
        <f>'Previous Trades Import_OMS Quer'!L3521</f>
        <v>0</v>
      </c>
      <c r="M3521">
        <f>'Previous Trades Import_OMS Quer'!M3521</f>
        <v>0</v>
      </c>
      <c r="N3521">
        <f>'Previous Trades Import_OMS Quer'!N3521</f>
        <v>0</v>
      </c>
      <c r="O3521" t="str">
        <f>CLEAN('Previous Trades Import_OMS Quer'!O3521)</f>
        <v/>
      </c>
      <c r="Q3521" s="25">
        <f t="shared" si="108"/>
        <v>0</v>
      </c>
      <c r="R3521" s="25" t="e">
        <f>VLOOKUP(O3521,'Currency Balance'!$O$3:$Q$32,3,0)</f>
        <v>#N/A</v>
      </c>
      <c r="S3521" t="e">
        <f t="shared" si="109"/>
        <v>#N/A</v>
      </c>
    </row>
    <row r="3522" spans="1:19">
      <c r="A3522">
        <f>'Previous Trades Import_OMS Quer'!A3522</f>
        <v>0</v>
      </c>
      <c r="B3522">
        <f>'Previous Trades Import_OMS Quer'!B3522</f>
        <v>0</v>
      </c>
      <c r="C3522" s="22">
        <f>'Previous Trades Import_OMS Quer'!C3522</f>
        <v>0</v>
      </c>
      <c r="D3522">
        <f>'Previous Trades Import_OMS Quer'!D3522</f>
        <v>0</v>
      </c>
      <c r="E3522" s="22">
        <f>'Previous Trades Import_OMS Quer'!E3522</f>
        <v>0</v>
      </c>
      <c r="F3522">
        <f>'Previous Trades Import_OMS Quer'!F3522</f>
        <v>0</v>
      </c>
      <c r="G3522">
        <f>'Previous Trades Import_OMS Quer'!G3522</f>
        <v>0</v>
      </c>
      <c r="H3522">
        <f>'Previous Trades Import_OMS Quer'!H3522</f>
        <v>0</v>
      </c>
      <c r="I3522">
        <f>'Previous Trades Import_OMS Quer'!I3522</f>
        <v>0</v>
      </c>
      <c r="J3522">
        <f>'Previous Trades Import_OMS Quer'!J3522</f>
        <v>0</v>
      </c>
      <c r="K3522">
        <f>'Previous Trades Import_OMS Quer'!K3522</f>
        <v>0</v>
      </c>
      <c r="L3522">
        <f>'Previous Trades Import_OMS Quer'!L3522</f>
        <v>0</v>
      </c>
      <c r="M3522">
        <f>'Previous Trades Import_OMS Quer'!M3522</f>
        <v>0</v>
      </c>
      <c r="N3522">
        <f>'Previous Trades Import_OMS Quer'!N3522</f>
        <v>0</v>
      </c>
      <c r="O3522" t="str">
        <f>CLEAN('Previous Trades Import_OMS Quer'!O3522)</f>
        <v/>
      </c>
      <c r="Q3522" s="25">
        <f t="shared" ref="Q3522:Q3585" si="110">IF(G3522="sell",M3522,-M3522)</f>
        <v>0</v>
      </c>
      <c r="R3522" s="25" t="e">
        <f>VLOOKUP(O3522,'Currency Balance'!$O$3:$Q$32,3,0)</f>
        <v>#N/A</v>
      </c>
      <c r="S3522" t="e">
        <f t="shared" ref="S3522:S3585" si="111">Q3522/R3522</f>
        <v>#N/A</v>
      </c>
    </row>
    <row r="3523" spans="1:19">
      <c r="A3523">
        <f>'Previous Trades Import_OMS Quer'!A3523</f>
        <v>0</v>
      </c>
      <c r="B3523">
        <f>'Previous Trades Import_OMS Quer'!B3523</f>
        <v>0</v>
      </c>
      <c r="C3523" s="22">
        <f>'Previous Trades Import_OMS Quer'!C3523</f>
        <v>0</v>
      </c>
      <c r="D3523">
        <f>'Previous Trades Import_OMS Quer'!D3523</f>
        <v>0</v>
      </c>
      <c r="E3523" s="22">
        <f>'Previous Trades Import_OMS Quer'!E3523</f>
        <v>0</v>
      </c>
      <c r="F3523">
        <f>'Previous Trades Import_OMS Quer'!F3523</f>
        <v>0</v>
      </c>
      <c r="G3523">
        <f>'Previous Trades Import_OMS Quer'!G3523</f>
        <v>0</v>
      </c>
      <c r="H3523">
        <f>'Previous Trades Import_OMS Quer'!H3523</f>
        <v>0</v>
      </c>
      <c r="I3523">
        <f>'Previous Trades Import_OMS Quer'!I3523</f>
        <v>0</v>
      </c>
      <c r="J3523">
        <f>'Previous Trades Import_OMS Quer'!J3523</f>
        <v>0</v>
      </c>
      <c r="K3523">
        <f>'Previous Trades Import_OMS Quer'!K3523</f>
        <v>0</v>
      </c>
      <c r="L3523">
        <f>'Previous Trades Import_OMS Quer'!L3523</f>
        <v>0</v>
      </c>
      <c r="M3523">
        <f>'Previous Trades Import_OMS Quer'!M3523</f>
        <v>0</v>
      </c>
      <c r="N3523">
        <f>'Previous Trades Import_OMS Quer'!N3523</f>
        <v>0</v>
      </c>
      <c r="O3523" t="str">
        <f>CLEAN('Previous Trades Import_OMS Quer'!O3523)</f>
        <v/>
      </c>
      <c r="Q3523" s="25">
        <f t="shared" si="110"/>
        <v>0</v>
      </c>
      <c r="R3523" s="25" t="e">
        <f>VLOOKUP(O3523,'Currency Balance'!$O$3:$Q$32,3,0)</f>
        <v>#N/A</v>
      </c>
      <c r="S3523" t="e">
        <f t="shared" si="111"/>
        <v>#N/A</v>
      </c>
    </row>
    <row r="3524" spans="1:19">
      <c r="A3524">
        <f>'Previous Trades Import_OMS Quer'!A3524</f>
        <v>0</v>
      </c>
      <c r="B3524">
        <f>'Previous Trades Import_OMS Quer'!B3524</f>
        <v>0</v>
      </c>
      <c r="C3524" s="22">
        <f>'Previous Trades Import_OMS Quer'!C3524</f>
        <v>0</v>
      </c>
      <c r="D3524">
        <f>'Previous Trades Import_OMS Quer'!D3524</f>
        <v>0</v>
      </c>
      <c r="E3524" s="22">
        <f>'Previous Trades Import_OMS Quer'!E3524</f>
        <v>0</v>
      </c>
      <c r="F3524">
        <f>'Previous Trades Import_OMS Quer'!F3524</f>
        <v>0</v>
      </c>
      <c r="G3524">
        <f>'Previous Trades Import_OMS Quer'!G3524</f>
        <v>0</v>
      </c>
      <c r="H3524">
        <f>'Previous Trades Import_OMS Quer'!H3524</f>
        <v>0</v>
      </c>
      <c r="I3524">
        <f>'Previous Trades Import_OMS Quer'!I3524</f>
        <v>0</v>
      </c>
      <c r="J3524">
        <f>'Previous Trades Import_OMS Quer'!J3524</f>
        <v>0</v>
      </c>
      <c r="K3524">
        <f>'Previous Trades Import_OMS Quer'!K3524</f>
        <v>0</v>
      </c>
      <c r="L3524">
        <f>'Previous Trades Import_OMS Quer'!L3524</f>
        <v>0</v>
      </c>
      <c r="M3524">
        <f>'Previous Trades Import_OMS Quer'!M3524</f>
        <v>0</v>
      </c>
      <c r="N3524">
        <f>'Previous Trades Import_OMS Quer'!N3524</f>
        <v>0</v>
      </c>
      <c r="O3524" t="str">
        <f>CLEAN('Previous Trades Import_OMS Quer'!O3524)</f>
        <v/>
      </c>
      <c r="Q3524" s="25">
        <f t="shared" si="110"/>
        <v>0</v>
      </c>
      <c r="R3524" s="25" t="e">
        <f>VLOOKUP(O3524,'Currency Balance'!$O$3:$Q$32,3,0)</f>
        <v>#N/A</v>
      </c>
      <c r="S3524" t="e">
        <f t="shared" si="111"/>
        <v>#N/A</v>
      </c>
    </row>
    <row r="3525" spans="1:19">
      <c r="A3525">
        <f>'Previous Trades Import_OMS Quer'!A3525</f>
        <v>0</v>
      </c>
      <c r="B3525">
        <f>'Previous Trades Import_OMS Quer'!B3525</f>
        <v>0</v>
      </c>
      <c r="C3525" s="22">
        <f>'Previous Trades Import_OMS Quer'!C3525</f>
        <v>0</v>
      </c>
      <c r="D3525">
        <f>'Previous Trades Import_OMS Quer'!D3525</f>
        <v>0</v>
      </c>
      <c r="E3525" s="22">
        <f>'Previous Trades Import_OMS Quer'!E3525</f>
        <v>0</v>
      </c>
      <c r="F3525">
        <f>'Previous Trades Import_OMS Quer'!F3525</f>
        <v>0</v>
      </c>
      <c r="G3525">
        <f>'Previous Trades Import_OMS Quer'!G3525</f>
        <v>0</v>
      </c>
      <c r="H3525">
        <f>'Previous Trades Import_OMS Quer'!H3525</f>
        <v>0</v>
      </c>
      <c r="I3525">
        <f>'Previous Trades Import_OMS Quer'!I3525</f>
        <v>0</v>
      </c>
      <c r="J3525">
        <f>'Previous Trades Import_OMS Quer'!J3525</f>
        <v>0</v>
      </c>
      <c r="K3525">
        <f>'Previous Trades Import_OMS Quer'!K3525</f>
        <v>0</v>
      </c>
      <c r="L3525">
        <f>'Previous Trades Import_OMS Quer'!L3525</f>
        <v>0</v>
      </c>
      <c r="M3525">
        <f>'Previous Trades Import_OMS Quer'!M3525</f>
        <v>0</v>
      </c>
      <c r="N3525">
        <f>'Previous Trades Import_OMS Quer'!N3525</f>
        <v>0</v>
      </c>
      <c r="O3525" t="str">
        <f>CLEAN('Previous Trades Import_OMS Quer'!O3525)</f>
        <v/>
      </c>
      <c r="Q3525" s="25">
        <f t="shared" si="110"/>
        <v>0</v>
      </c>
      <c r="R3525" s="25" t="e">
        <f>VLOOKUP(O3525,'Currency Balance'!$O$3:$Q$32,3,0)</f>
        <v>#N/A</v>
      </c>
      <c r="S3525" t="e">
        <f t="shared" si="111"/>
        <v>#N/A</v>
      </c>
    </row>
    <row r="3526" spans="1:19">
      <c r="A3526">
        <f>'Previous Trades Import_OMS Quer'!A3526</f>
        <v>0</v>
      </c>
      <c r="B3526">
        <f>'Previous Trades Import_OMS Quer'!B3526</f>
        <v>0</v>
      </c>
      <c r="C3526" s="22">
        <f>'Previous Trades Import_OMS Quer'!C3526</f>
        <v>0</v>
      </c>
      <c r="D3526">
        <f>'Previous Trades Import_OMS Quer'!D3526</f>
        <v>0</v>
      </c>
      <c r="E3526" s="22">
        <f>'Previous Trades Import_OMS Quer'!E3526</f>
        <v>0</v>
      </c>
      <c r="F3526">
        <f>'Previous Trades Import_OMS Quer'!F3526</f>
        <v>0</v>
      </c>
      <c r="G3526">
        <f>'Previous Trades Import_OMS Quer'!G3526</f>
        <v>0</v>
      </c>
      <c r="H3526">
        <f>'Previous Trades Import_OMS Quer'!H3526</f>
        <v>0</v>
      </c>
      <c r="I3526">
        <f>'Previous Trades Import_OMS Quer'!I3526</f>
        <v>0</v>
      </c>
      <c r="J3526">
        <f>'Previous Trades Import_OMS Quer'!J3526</f>
        <v>0</v>
      </c>
      <c r="K3526">
        <f>'Previous Trades Import_OMS Quer'!K3526</f>
        <v>0</v>
      </c>
      <c r="L3526">
        <f>'Previous Trades Import_OMS Quer'!L3526</f>
        <v>0</v>
      </c>
      <c r="M3526">
        <f>'Previous Trades Import_OMS Quer'!M3526</f>
        <v>0</v>
      </c>
      <c r="N3526">
        <f>'Previous Trades Import_OMS Quer'!N3526</f>
        <v>0</v>
      </c>
      <c r="O3526" t="str">
        <f>CLEAN('Previous Trades Import_OMS Quer'!O3526)</f>
        <v/>
      </c>
      <c r="Q3526" s="25">
        <f t="shared" si="110"/>
        <v>0</v>
      </c>
      <c r="R3526" s="25" t="e">
        <f>VLOOKUP(O3526,'Currency Balance'!$O$3:$Q$32,3,0)</f>
        <v>#N/A</v>
      </c>
      <c r="S3526" t="e">
        <f t="shared" si="111"/>
        <v>#N/A</v>
      </c>
    </row>
    <row r="3527" spans="1:19">
      <c r="A3527">
        <f>'Previous Trades Import_OMS Quer'!A3527</f>
        <v>0</v>
      </c>
      <c r="B3527">
        <f>'Previous Trades Import_OMS Quer'!B3527</f>
        <v>0</v>
      </c>
      <c r="C3527" s="22">
        <f>'Previous Trades Import_OMS Quer'!C3527</f>
        <v>0</v>
      </c>
      <c r="D3527">
        <f>'Previous Trades Import_OMS Quer'!D3527</f>
        <v>0</v>
      </c>
      <c r="E3527" s="22">
        <f>'Previous Trades Import_OMS Quer'!E3527</f>
        <v>0</v>
      </c>
      <c r="F3527">
        <f>'Previous Trades Import_OMS Quer'!F3527</f>
        <v>0</v>
      </c>
      <c r="G3527">
        <f>'Previous Trades Import_OMS Quer'!G3527</f>
        <v>0</v>
      </c>
      <c r="H3527">
        <f>'Previous Trades Import_OMS Quer'!H3527</f>
        <v>0</v>
      </c>
      <c r="I3527">
        <f>'Previous Trades Import_OMS Quer'!I3527</f>
        <v>0</v>
      </c>
      <c r="J3527">
        <f>'Previous Trades Import_OMS Quer'!J3527</f>
        <v>0</v>
      </c>
      <c r="K3527">
        <f>'Previous Trades Import_OMS Quer'!K3527</f>
        <v>0</v>
      </c>
      <c r="L3527">
        <f>'Previous Trades Import_OMS Quer'!L3527</f>
        <v>0</v>
      </c>
      <c r="M3527">
        <f>'Previous Trades Import_OMS Quer'!M3527</f>
        <v>0</v>
      </c>
      <c r="N3527">
        <f>'Previous Trades Import_OMS Quer'!N3527</f>
        <v>0</v>
      </c>
      <c r="O3527" t="str">
        <f>CLEAN('Previous Trades Import_OMS Quer'!O3527)</f>
        <v/>
      </c>
      <c r="Q3527" s="25">
        <f t="shared" si="110"/>
        <v>0</v>
      </c>
      <c r="R3527" s="25" t="e">
        <f>VLOOKUP(O3527,'Currency Balance'!$O$3:$Q$32,3,0)</f>
        <v>#N/A</v>
      </c>
      <c r="S3527" t="e">
        <f t="shared" si="111"/>
        <v>#N/A</v>
      </c>
    </row>
    <row r="3528" spans="1:19">
      <c r="A3528">
        <f>'Previous Trades Import_OMS Quer'!A3528</f>
        <v>0</v>
      </c>
      <c r="B3528">
        <f>'Previous Trades Import_OMS Quer'!B3528</f>
        <v>0</v>
      </c>
      <c r="C3528" s="22">
        <f>'Previous Trades Import_OMS Quer'!C3528</f>
        <v>0</v>
      </c>
      <c r="D3528">
        <f>'Previous Trades Import_OMS Quer'!D3528</f>
        <v>0</v>
      </c>
      <c r="E3528" s="22">
        <f>'Previous Trades Import_OMS Quer'!E3528</f>
        <v>0</v>
      </c>
      <c r="F3528">
        <f>'Previous Trades Import_OMS Quer'!F3528</f>
        <v>0</v>
      </c>
      <c r="G3528">
        <f>'Previous Trades Import_OMS Quer'!G3528</f>
        <v>0</v>
      </c>
      <c r="H3528">
        <f>'Previous Trades Import_OMS Quer'!H3528</f>
        <v>0</v>
      </c>
      <c r="I3528">
        <f>'Previous Trades Import_OMS Quer'!I3528</f>
        <v>0</v>
      </c>
      <c r="J3528">
        <f>'Previous Trades Import_OMS Quer'!J3528</f>
        <v>0</v>
      </c>
      <c r="K3528">
        <f>'Previous Trades Import_OMS Quer'!K3528</f>
        <v>0</v>
      </c>
      <c r="L3528">
        <f>'Previous Trades Import_OMS Quer'!L3528</f>
        <v>0</v>
      </c>
      <c r="M3528">
        <f>'Previous Trades Import_OMS Quer'!M3528</f>
        <v>0</v>
      </c>
      <c r="N3528">
        <f>'Previous Trades Import_OMS Quer'!N3528</f>
        <v>0</v>
      </c>
      <c r="O3528" t="str">
        <f>CLEAN('Previous Trades Import_OMS Quer'!O3528)</f>
        <v/>
      </c>
      <c r="Q3528" s="25">
        <f t="shared" si="110"/>
        <v>0</v>
      </c>
      <c r="R3528" s="25" t="e">
        <f>VLOOKUP(O3528,'Currency Balance'!$O$3:$Q$32,3,0)</f>
        <v>#N/A</v>
      </c>
      <c r="S3528" t="e">
        <f t="shared" si="111"/>
        <v>#N/A</v>
      </c>
    </row>
    <row r="3529" spans="1:19">
      <c r="A3529">
        <f>'Previous Trades Import_OMS Quer'!A3529</f>
        <v>0</v>
      </c>
      <c r="B3529">
        <f>'Previous Trades Import_OMS Quer'!B3529</f>
        <v>0</v>
      </c>
      <c r="C3529" s="22">
        <f>'Previous Trades Import_OMS Quer'!C3529</f>
        <v>0</v>
      </c>
      <c r="D3529">
        <f>'Previous Trades Import_OMS Quer'!D3529</f>
        <v>0</v>
      </c>
      <c r="E3529" s="22">
        <f>'Previous Trades Import_OMS Quer'!E3529</f>
        <v>0</v>
      </c>
      <c r="F3529">
        <f>'Previous Trades Import_OMS Quer'!F3529</f>
        <v>0</v>
      </c>
      <c r="G3529">
        <f>'Previous Trades Import_OMS Quer'!G3529</f>
        <v>0</v>
      </c>
      <c r="H3529">
        <f>'Previous Trades Import_OMS Quer'!H3529</f>
        <v>0</v>
      </c>
      <c r="I3529">
        <f>'Previous Trades Import_OMS Quer'!I3529</f>
        <v>0</v>
      </c>
      <c r="J3529">
        <f>'Previous Trades Import_OMS Quer'!J3529</f>
        <v>0</v>
      </c>
      <c r="K3529">
        <f>'Previous Trades Import_OMS Quer'!K3529</f>
        <v>0</v>
      </c>
      <c r="L3529">
        <f>'Previous Trades Import_OMS Quer'!L3529</f>
        <v>0</v>
      </c>
      <c r="M3529">
        <f>'Previous Trades Import_OMS Quer'!M3529</f>
        <v>0</v>
      </c>
      <c r="N3529">
        <f>'Previous Trades Import_OMS Quer'!N3529</f>
        <v>0</v>
      </c>
      <c r="O3529" t="str">
        <f>CLEAN('Previous Trades Import_OMS Quer'!O3529)</f>
        <v/>
      </c>
      <c r="Q3529" s="25">
        <f t="shared" si="110"/>
        <v>0</v>
      </c>
      <c r="R3529" s="25" t="e">
        <f>VLOOKUP(O3529,'Currency Balance'!$O$3:$Q$32,3,0)</f>
        <v>#N/A</v>
      </c>
      <c r="S3529" t="e">
        <f t="shared" si="111"/>
        <v>#N/A</v>
      </c>
    </row>
    <row r="3530" spans="1:19">
      <c r="A3530">
        <f>'Previous Trades Import_OMS Quer'!A3530</f>
        <v>0</v>
      </c>
      <c r="B3530">
        <f>'Previous Trades Import_OMS Quer'!B3530</f>
        <v>0</v>
      </c>
      <c r="C3530" s="22">
        <f>'Previous Trades Import_OMS Quer'!C3530</f>
        <v>0</v>
      </c>
      <c r="D3530">
        <f>'Previous Trades Import_OMS Quer'!D3530</f>
        <v>0</v>
      </c>
      <c r="E3530" s="22">
        <f>'Previous Trades Import_OMS Quer'!E3530</f>
        <v>0</v>
      </c>
      <c r="F3530">
        <f>'Previous Trades Import_OMS Quer'!F3530</f>
        <v>0</v>
      </c>
      <c r="G3530">
        <f>'Previous Trades Import_OMS Quer'!G3530</f>
        <v>0</v>
      </c>
      <c r="H3530">
        <f>'Previous Trades Import_OMS Quer'!H3530</f>
        <v>0</v>
      </c>
      <c r="I3530">
        <f>'Previous Trades Import_OMS Quer'!I3530</f>
        <v>0</v>
      </c>
      <c r="J3530">
        <f>'Previous Trades Import_OMS Quer'!J3530</f>
        <v>0</v>
      </c>
      <c r="K3530">
        <f>'Previous Trades Import_OMS Quer'!K3530</f>
        <v>0</v>
      </c>
      <c r="L3530">
        <f>'Previous Trades Import_OMS Quer'!L3530</f>
        <v>0</v>
      </c>
      <c r="M3530">
        <f>'Previous Trades Import_OMS Quer'!M3530</f>
        <v>0</v>
      </c>
      <c r="N3530">
        <f>'Previous Trades Import_OMS Quer'!N3530</f>
        <v>0</v>
      </c>
      <c r="O3530" t="str">
        <f>CLEAN('Previous Trades Import_OMS Quer'!O3530)</f>
        <v/>
      </c>
      <c r="Q3530" s="25">
        <f t="shared" si="110"/>
        <v>0</v>
      </c>
      <c r="R3530" s="25" t="e">
        <f>VLOOKUP(O3530,'Currency Balance'!$O$3:$Q$32,3,0)</f>
        <v>#N/A</v>
      </c>
      <c r="S3530" t="e">
        <f t="shared" si="111"/>
        <v>#N/A</v>
      </c>
    </row>
    <row r="3531" spans="1:19">
      <c r="A3531">
        <f>'Previous Trades Import_OMS Quer'!A3531</f>
        <v>0</v>
      </c>
      <c r="B3531">
        <f>'Previous Trades Import_OMS Quer'!B3531</f>
        <v>0</v>
      </c>
      <c r="C3531" s="22">
        <f>'Previous Trades Import_OMS Quer'!C3531</f>
        <v>0</v>
      </c>
      <c r="D3531">
        <f>'Previous Trades Import_OMS Quer'!D3531</f>
        <v>0</v>
      </c>
      <c r="E3531" s="22">
        <f>'Previous Trades Import_OMS Quer'!E3531</f>
        <v>0</v>
      </c>
      <c r="F3531">
        <f>'Previous Trades Import_OMS Quer'!F3531</f>
        <v>0</v>
      </c>
      <c r="G3531">
        <f>'Previous Trades Import_OMS Quer'!G3531</f>
        <v>0</v>
      </c>
      <c r="H3531">
        <f>'Previous Trades Import_OMS Quer'!H3531</f>
        <v>0</v>
      </c>
      <c r="I3531">
        <f>'Previous Trades Import_OMS Quer'!I3531</f>
        <v>0</v>
      </c>
      <c r="J3531">
        <f>'Previous Trades Import_OMS Quer'!J3531</f>
        <v>0</v>
      </c>
      <c r="K3531">
        <f>'Previous Trades Import_OMS Quer'!K3531</f>
        <v>0</v>
      </c>
      <c r="L3531">
        <f>'Previous Trades Import_OMS Quer'!L3531</f>
        <v>0</v>
      </c>
      <c r="M3531">
        <f>'Previous Trades Import_OMS Quer'!M3531</f>
        <v>0</v>
      </c>
      <c r="N3531">
        <f>'Previous Trades Import_OMS Quer'!N3531</f>
        <v>0</v>
      </c>
      <c r="O3531" t="str">
        <f>CLEAN('Previous Trades Import_OMS Quer'!O3531)</f>
        <v/>
      </c>
      <c r="Q3531" s="25">
        <f t="shared" si="110"/>
        <v>0</v>
      </c>
      <c r="R3531" s="25" t="e">
        <f>VLOOKUP(O3531,'Currency Balance'!$O$3:$Q$32,3,0)</f>
        <v>#N/A</v>
      </c>
      <c r="S3531" t="e">
        <f t="shared" si="111"/>
        <v>#N/A</v>
      </c>
    </row>
    <row r="3532" spans="1:19">
      <c r="A3532">
        <f>'Previous Trades Import_OMS Quer'!A3532</f>
        <v>0</v>
      </c>
      <c r="B3532">
        <f>'Previous Trades Import_OMS Quer'!B3532</f>
        <v>0</v>
      </c>
      <c r="C3532" s="22">
        <f>'Previous Trades Import_OMS Quer'!C3532</f>
        <v>0</v>
      </c>
      <c r="D3532">
        <f>'Previous Trades Import_OMS Quer'!D3532</f>
        <v>0</v>
      </c>
      <c r="E3532" s="22">
        <f>'Previous Trades Import_OMS Quer'!E3532</f>
        <v>0</v>
      </c>
      <c r="F3532">
        <f>'Previous Trades Import_OMS Quer'!F3532</f>
        <v>0</v>
      </c>
      <c r="G3532">
        <f>'Previous Trades Import_OMS Quer'!G3532</f>
        <v>0</v>
      </c>
      <c r="H3532">
        <f>'Previous Trades Import_OMS Quer'!H3532</f>
        <v>0</v>
      </c>
      <c r="I3532">
        <f>'Previous Trades Import_OMS Quer'!I3532</f>
        <v>0</v>
      </c>
      <c r="J3532">
        <f>'Previous Trades Import_OMS Quer'!J3532</f>
        <v>0</v>
      </c>
      <c r="K3532">
        <f>'Previous Trades Import_OMS Quer'!K3532</f>
        <v>0</v>
      </c>
      <c r="L3532">
        <f>'Previous Trades Import_OMS Quer'!L3532</f>
        <v>0</v>
      </c>
      <c r="M3532">
        <f>'Previous Trades Import_OMS Quer'!M3532</f>
        <v>0</v>
      </c>
      <c r="N3532">
        <f>'Previous Trades Import_OMS Quer'!N3532</f>
        <v>0</v>
      </c>
      <c r="O3532" t="str">
        <f>CLEAN('Previous Trades Import_OMS Quer'!O3532)</f>
        <v/>
      </c>
      <c r="Q3532" s="25">
        <f t="shared" si="110"/>
        <v>0</v>
      </c>
      <c r="R3532" s="25" t="e">
        <f>VLOOKUP(O3532,'Currency Balance'!$O$3:$Q$32,3,0)</f>
        <v>#N/A</v>
      </c>
      <c r="S3532" t="e">
        <f t="shared" si="111"/>
        <v>#N/A</v>
      </c>
    </row>
    <row r="3533" spans="1:19">
      <c r="A3533">
        <f>'Previous Trades Import_OMS Quer'!A3533</f>
        <v>0</v>
      </c>
      <c r="B3533">
        <f>'Previous Trades Import_OMS Quer'!B3533</f>
        <v>0</v>
      </c>
      <c r="C3533" s="22">
        <f>'Previous Trades Import_OMS Quer'!C3533</f>
        <v>0</v>
      </c>
      <c r="D3533">
        <f>'Previous Trades Import_OMS Quer'!D3533</f>
        <v>0</v>
      </c>
      <c r="E3533" s="22">
        <f>'Previous Trades Import_OMS Quer'!E3533</f>
        <v>0</v>
      </c>
      <c r="F3533">
        <f>'Previous Trades Import_OMS Quer'!F3533</f>
        <v>0</v>
      </c>
      <c r="G3533">
        <f>'Previous Trades Import_OMS Quer'!G3533</f>
        <v>0</v>
      </c>
      <c r="H3533">
        <f>'Previous Trades Import_OMS Quer'!H3533</f>
        <v>0</v>
      </c>
      <c r="I3533">
        <f>'Previous Trades Import_OMS Quer'!I3533</f>
        <v>0</v>
      </c>
      <c r="J3533">
        <f>'Previous Trades Import_OMS Quer'!J3533</f>
        <v>0</v>
      </c>
      <c r="K3533">
        <f>'Previous Trades Import_OMS Quer'!K3533</f>
        <v>0</v>
      </c>
      <c r="L3533">
        <f>'Previous Trades Import_OMS Quer'!L3533</f>
        <v>0</v>
      </c>
      <c r="M3533">
        <f>'Previous Trades Import_OMS Quer'!M3533</f>
        <v>0</v>
      </c>
      <c r="N3533">
        <f>'Previous Trades Import_OMS Quer'!N3533</f>
        <v>0</v>
      </c>
      <c r="O3533" t="str">
        <f>CLEAN('Previous Trades Import_OMS Quer'!O3533)</f>
        <v/>
      </c>
      <c r="Q3533" s="25">
        <f t="shared" si="110"/>
        <v>0</v>
      </c>
      <c r="R3533" s="25" t="e">
        <f>VLOOKUP(O3533,'Currency Balance'!$O$3:$Q$32,3,0)</f>
        <v>#N/A</v>
      </c>
      <c r="S3533" t="e">
        <f t="shared" si="111"/>
        <v>#N/A</v>
      </c>
    </row>
    <row r="3534" spans="1:19">
      <c r="A3534">
        <f>'Previous Trades Import_OMS Quer'!A3534</f>
        <v>0</v>
      </c>
      <c r="B3534">
        <f>'Previous Trades Import_OMS Quer'!B3534</f>
        <v>0</v>
      </c>
      <c r="C3534" s="22">
        <f>'Previous Trades Import_OMS Quer'!C3534</f>
        <v>0</v>
      </c>
      <c r="D3534">
        <f>'Previous Trades Import_OMS Quer'!D3534</f>
        <v>0</v>
      </c>
      <c r="E3534" s="22">
        <f>'Previous Trades Import_OMS Quer'!E3534</f>
        <v>0</v>
      </c>
      <c r="F3534">
        <f>'Previous Trades Import_OMS Quer'!F3534</f>
        <v>0</v>
      </c>
      <c r="G3534">
        <f>'Previous Trades Import_OMS Quer'!G3534</f>
        <v>0</v>
      </c>
      <c r="H3534">
        <f>'Previous Trades Import_OMS Quer'!H3534</f>
        <v>0</v>
      </c>
      <c r="I3534">
        <f>'Previous Trades Import_OMS Quer'!I3534</f>
        <v>0</v>
      </c>
      <c r="J3534">
        <f>'Previous Trades Import_OMS Quer'!J3534</f>
        <v>0</v>
      </c>
      <c r="K3534">
        <f>'Previous Trades Import_OMS Quer'!K3534</f>
        <v>0</v>
      </c>
      <c r="L3534">
        <f>'Previous Trades Import_OMS Quer'!L3534</f>
        <v>0</v>
      </c>
      <c r="M3534">
        <f>'Previous Trades Import_OMS Quer'!M3534</f>
        <v>0</v>
      </c>
      <c r="N3534">
        <f>'Previous Trades Import_OMS Quer'!N3534</f>
        <v>0</v>
      </c>
      <c r="O3534" t="str">
        <f>CLEAN('Previous Trades Import_OMS Quer'!O3534)</f>
        <v/>
      </c>
      <c r="Q3534" s="25">
        <f t="shared" si="110"/>
        <v>0</v>
      </c>
      <c r="R3534" s="25" t="e">
        <f>VLOOKUP(O3534,'Currency Balance'!$O$3:$Q$32,3,0)</f>
        <v>#N/A</v>
      </c>
      <c r="S3534" t="e">
        <f t="shared" si="111"/>
        <v>#N/A</v>
      </c>
    </row>
    <row r="3535" spans="1:19">
      <c r="A3535">
        <f>'Previous Trades Import_OMS Quer'!A3535</f>
        <v>0</v>
      </c>
      <c r="B3535">
        <f>'Previous Trades Import_OMS Quer'!B3535</f>
        <v>0</v>
      </c>
      <c r="C3535" s="22">
        <f>'Previous Trades Import_OMS Quer'!C3535</f>
        <v>0</v>
      </c>
      <c r="D3535">
        <f>'Previous Trades Import_OMS Quer'!D3535</f>
        <v>0</v>
      </c>
      <c r="E3535" s="22">
        <f>'Previous Trades Import_OMS Quer'!E3535</f>
        <v>0</v>
      </c>
      <c r="F3535">
        <f>'Previous Trades Import_OMS Quer'!F3535</f>
        <v>0</v>
      </c>
      <c r="G3535">
        <f>'Previous Trades Import_OMS Quer'!G3535</f>
        <v>0</v>
      </c>
      <c r="H3535">
        <f>'Previous Trades Import_OMS Quer'!H3535</f>
        <v>0</v>
      </c>
      <c r="I3535">
        <f>'Previous Trades Import_OMS Quer'!I3535</f>
        <v>0</v>
      </c>
      <c r="J3535">
        <f>'Previous Trades Import_OMS Quer'!J3535</f>
        <v>0</v>
      </c>
      <c r="K3535">
        <f>'Previous Trades Import_OMS Quer'!K3535</f>
        <v>0</v>
      </c>
      <c r="L3535">
        <f>'Previous Trades Import_OMS Quer'!L3535</f>
        <v>0</v>
      </c>
      <c r="M3535">
        <f>'Previous Trades Import_OMS Quer'!M3535</f>
        <v>0</v>
      </c>
      <c r="N3535">
        <f>'Previous Trades Import_OMS Quer'!N3535</f>
        <v>0</v>
      </c>
      <c r="O3535" t="str">
        <f>CLEAN('Previous Trades Import_OMS Quer'!O3535)</f>
        <v/>
      </c>
      <c r="Q3535" s="25">
        <f t="shared" si="110"/>
        <v>0</v>
      </c>
      <c r="R3535" s="25" t="e">
        <f>VLOOKUP(O3535,'Currency Balance'!$O$3:$Q$32,3,0)</f>
        <v>#N/A</v>
      </c>
      <c r="S3535" t="e">
        <f t="shared" si="111"/>
        <v>#N/A</v>
      </c>
    </row>
    <row r="3536" spans="1:19">
      <c r="A3536">
        <f>'Previous Trades Import_OMS Quer'!A3536</f>
        <v>0</v>
      </c>
      <c r="B3536">
        <f>'Previous Trades Import_OMS Quer'!B3536</f>
        <v>0</v>
      </c>
      <c r="C3536" s="22">
        <f>'Previous Trades Import_OMS Quer'!C3536</f>
        <v>0</v>
      </c>
      <c r="D3536">
        <f>'Previous Trades Import_OMS Quer'!D3536</f>
        <v>0</v>
      </c>
      <c r="E3536" s="22">
        <f>'Previous Trades Import_OMS Quer'!E3536</f>
        <v>0</v>
      </c>
      <c r="F3536">
        <f>'Previous Trades Import_OMS Quer'!F3536</f>
        <v>0</v>
      </c>
      <c r="G3536">
        <f>'Previous Trades Import_OMS Quer'!G3536</f>
        <v>0</v>
      </c>
      <c r="H3536">
        <f>'Previous Trades Import_OMS Quer'!H3536</f>
        <v>0</v>
      </c>
      <c r="I3536">
        <f>'Previous Trades Import_OMS Quer'!I3536</f>
        <v>0</v>
      </c>
      <c r="J3536">
        <f>'Previous Trades Import_OMS Quer'!J3536</f>
        <v>0</v>
      </c>
      <c r="K3536">
        <f>'Previous Trades Import_OMS Quer'!K3536</f>
        <v>0</v>
      </c>
      <c r="L3536">
        <f>'Previous Trades Import_OMS Quer'!L3536</f>
        <v>0</v>
      </c>
      <c r="M3536">
        <f>'Previous Trades Import_OMS Quer'!M3536</f>
        <v>0</v>
      </c>
      <c r="N3536">
        <f>'Previous Trades Import_OMS Quer'!N3536</f>
        <v>0</v>
      </c>
      <c r="O3536" t="str">
        <f>CLEAN('Previous Trades Import_OMS Quer'!O3536)</f>
        <v/>
      </c>
      <c r="Q3536" s="25">
        <f t="shared" si="110"/>
        <v>0</v>
      </c>
      <c r="R3536" s="25" t="e">
        <f>VLOOKUP(O3536,'Currency Balance'!$O$3:$Q$32,3,0)</f>
        <v>#N/A</v>
      </c>
      <c r="S3536" t="e">
        <f t="shared" si="111"/>
        <v>#N/A</v>
      </c>
    </row>
    <row r="3537" spans="1:19">
      <c r="A3537">
        <f>'Previous Trades Import_OMS Quer'!A3537</f>
        <v>0</v>
      </c>
      <c r="B3537">
        <f>'Previous Trades Import_OMS Quer'!B3537</f>
        <v>0</v>
      </c>
      <c r="C3537" s="22">
        <f>'Previous Trades Import_OMS Quer'!C3537</f>
        <v>0</v>
      </c>
      <c r="D3537">
        <f>'Previous Trades Import_OMS Quer'!D3537</f>
        <v>0</v>
      </c>
      <c r="E3537" s="22">
        <f>'Previous Trades Import_OMS Quer'!E3537</f>
        <v>0</v>
      </c>
      <c r="F3537">
        <f>'Previous Trades Import_OMS Quer'!F3537</f>
        <v>0</v>
      </c>
      <c r="G3537">
        <f>'Previous Trades Import_OMS Quer'!G3537</f>
        <v>0</v>
      </c>
      <c r="H3537">
        <f>'Previous Trades Import_OMS Quer'!H3537</f>
        <v>0</v>
      </c>
      <c r="I3537">
        <f>'Previous Trades Import_OMS Quer'!I3537</f>
        <v>0</v>
      </c>
      <c r="J3537">
        <f>'Previous Trades Import_OMS Quer'!J3537</f>
        <v>0</v>
      </c>
      <c r="K3537">
        <f>'Previous Trades Import_OMS Quer'!K3537</f>
        <v>0</v>
      </c>
      <c r="L3537">
        <f>'Previous Trades Import_OMS Quer'!L3537</f>
        <v>0</v>
      </c>
      <c r="M3537">
        <f>'Previous Trades Import_OMS Quer'!M3537</f>
        <v>0</v>
      </c>
      <c r="N3537">
        <f>'Previous Trades Import_OMS Quer'!N3537</f>
        <v>0</v>
      </c>
      <c r="O3537" t="str">
        <f>CLEAN('Previous Trades Import_OMS Quer'!O3537)</f>
        <v/>
      </c>
      <c r="Q3537" s="25">
        <f t="shared" si="110"/>
        <v>0</v>
      </c>
      <c r="R3537" s="25" t="e">
        <f>VLOOKUP(O3537,'Currency Balance'!$O$3:$Q$32,3,0)</f>
        <v>#N/A</v>
      </c>
      <c r="S3537" t="e">
        <f t="shared" si="111"/>
        <v>#N/A</v>
      </c>
    </row>
    <row r="3538" spans="1:19">
      <c r="A3538">
        <f>'Previous Trades Import_OMS Quer'!A3538</f>
        <v>0</v>
      </c>
      <c r="B3538">
        <f>'Previous Trades Import_OMS Quer'!B3538</f>
        <v>0</v>
      </c>
      <c r="C3538" s="22">
        <f>'Previous Trades Import_OMS Quer'!C3538</f>
        <v>0</v>
      </c>
      <c r="D3538">
        <f>'Previous Trades Import_OMS Quer'!D3538</f>
        <v>0</v>
      </c>
      <c r="E3538" s="22">
        <f>'Previous Trades Import_OMS Quer'!E3538</f>
        <v>0</v>
      </c>
      <c r="F3538">
        <f>'Previous Trades Import_OMS Quer'!F3538</f>
        <v>0</v>
      </c>
      <c r="G3538">
        <f>'Previous Trades Import_OMS Quer'!G3538</f>
        <v>0</v>
      </c>
      <c r="H3538">
        <f>'Previous Trades Import_OMS Quer'!H3538</f>
        <v>0</v>
      </c>
      <c r="I3538">
        <f>'Previous Trades Import_OMS Quer'!I3538</f>
        <v>0</v>
      </c>
      <c r="J3538">
        <f>'Previous Trades Import_OMS Quer'!J3538</f>
        <v>0</v>
      </c>
      <c r="K3538">
        <f>'Previous Trades Import_OMS Quer'!K3538</f>
        <v>0</v>
      </c>
      <c r="L3538">
        <f>'Previous Trades Import_OMS Quer'!L3538</f>
        <v>0</v>
      </c>
      <c r="M3538">
        <f>'Previous Trades Import_OMS Quer'!M3538</f>
        <v>0</v>
      </c>
      <c r="N3538">
        <f>'Previous Trades Import_OMS Quer'!N3538</f>
        <v>0</v>
      </c>
      <c r="O3538" t="str">
        <f>CLEAN('Previous Trades Import_OMS Quer'!O3538)</f>
        <v/>
      </c>
      <c r="Q3538" s="25">
        <f t="shared" si="110"/>
        <v>0</v>
      </c>
      <c r="R3538" s="25" t="e">
        <f>VLOOKUP(O3538,'Currency Balance'!$O$3:$Q$32,3,0)</f>
        <v>#N/A</v>
      </c>
      <c r="S3538" t="e">
        <f t="shared" si="111"/>
        <v>#N/A</v>
      </c>
    </row>
    <row r="3539" spans="1:19">
      <c r="A3539">
        <f>'Previous Trades Import_OMS Quer'!A3539</f>
        <v>0</v>
      </c>
      <c r="B3539">
        <f>'Previous Trades Import_OMS Quer'!B3539</f>
        <v>0</v>
      </c>
      <c r="C3539" s="22">
        <f>'Previous Trades Import_OMS Quer'!C3539</f>
        <v>0</v>
      </c>
      <c r="D3539">
        <f>'Previous Trades Import_OMS Quer'!D3539</f>
        <v>0</v>
      </c>
      <c r="E3539" s="22">
        <f>'Previous Trades Import_OMS Quer'!E3539</f>
        <v>0</v>
      </c>
      <c r="F3539">
        <f>'Previous Trades Import_OMS Quer'!F3539</f>
        <v>0</v>
      </c>
      <c r="G3539">
        <f>'Previous Trades Import_OMS Quer'!G3539</f>
        <v>0</v>
      </c>
      <c r="H3539">
        <f>'Previous Trades Import_OMS Quer'!H3539</f>
        <v>0</v>
      </c>
      <c r="I3539">
        <f>'Previous Trades Import_OMS Quer'!I3539</f>
        <v>0</v>
      </c>
      <c r="J3539">
        <f>'Previous Trades Import_OMS Quer'!J3539</f>
        <v>0</v>
      </c>
      <c r="K3539">
        <f>'Previous Trades Import_OMS Quer'!K3539</f>
        <v>0</v>
      </c>
      <c r="L3539">
        <f>'Previous Trades Import_OMS Quer'!L3539</f>
        <v>0</v>
      </c>
      <c r="M3539">
        <f>'Previous Trades Import_OMS Quer'!M3539</f>
        <v>0</v>
      </c>
      <c r="N3539">
        <f>'Previous Trades Import_OMS Quer'!N3539</f>
        <v>0</v>
      </c>
      <c r="O3539" t="str">
        <f>CLEAN('Previous Trades Import_OMS Quer'!O3539)</f>
        <v/>
      </c>
      <c r="Q3539" s="25">
        <f t="shared" si="110"/>
        <v>0</v>
      </c>
      <c r="R3539" s="25" t="e">
        <f>VLOOKUP(O3539,'Currency Balance'!$O$3:$Q$32,3,0)</f>
        <v>#N/A</v>
      </c>
      <c r="S3539" t="e">
        <f t="shared" si="111"/>
        <v>#N/A</v>
      </c>
    </row>
    <row r="3540" spans="1:19">
      <c r="A3540">
        <f>'Previous Trades Import_OMS Quer'!A3540</f>
        <v>0</v>
      </c>
      <c r="B3540">
        <f>'Previous Trades Import_OMS Quer'!B3540</f>
        <v>0</v>
      </c>
      <c r="C3540" s="22">
        <f>'Previous Trades Import_OMS Quer'!C3540</f>
        <v>0</v>
      </c>
      <c r="D3540">
        <f>'Previous Trades Import_OMS Quer'!D3540</f>
        <v>0</v>
      </c>
      <c r="E3540" s="22">
        <f>'Previous Trades Import_OMS Quer'!E3540</f>
        <v>0</v>
      </c>
      <c r="F3540">
        <f>'Previous Trades Import_OMS Quer'!F3540</f>
        <v>0</v>
      </c>
      <c r="G3540">
        <f>'Previous Trades Import_OMS Quer'!G3540</f>
        <v>0</v>
      </c>
      <c r="H3540">
        <f>'Previous Trades Import_OMS Quer'!H3540</f>
        <v>0</v>
      </c>
      <c r="I3540">
        <f>'Previous Trades Import_OMS Quer'!I3540</f>
        <v>0</v>
      </c>
      <c r="J3540">
        <f>'Previous Trades Import_OMS Quer'!J3540</f>
        <v>0</v>
      </c>
      <c r="K3540">
        <f>'Previous Trades Import_OMS Quer'!K3540</f>
        <v>0</v>
      </c>
      <c r="L3540">
        <f>'Previous Trades Import_OMS Quer'!L3540</f>
        <v>0</v>
      </c>
      <c r="M3540">
        <f>'Previous Trades Import_OMS Quer'!M3540</f>
        <v>0</v>
      </c>
      <c r="N3540">
        <f>'Previous Trades Import_OMS Quer'!N3540</f>
        <v>0</v>
      </c>
      <c r="O3540" t="str">
        <f>CLEAN('Previous Trades Import_OMS Quer'!O3540)</f>
        <v/>
      </c>
      <c r="Q3540" s="25">
        <f t="shared" si="110"/>
        <v>0</v>
      </c>
      <c r="R3540" s="25" t="e">
        <f>VLOOKUP(O3540,'Currency Balance'!$O$3:$Q$32,3,0)</f>
        <v>#N/A</v>
      </c>
      <c r="S3540" t="e">
        <f t="shared" si="111"/>
        <v>#N/A</v>
      </c>
    </row>
    <row r="3541" spans="1:19">
      <c r="A3541">
        <f>'Previous Trades Import_OMS Quer'!A3541</f>
        <v>0</v>
      </c>
      <c r="B3541">
        <f>'Previous Trades Import_OMS Quer'!B3541</f>
        <v>0</v>
      </c>
      <c r="C3541" s="22">
        <f>'Previous Trades Import_OMS Quer'!C3541</f>
        <v>0</v>
      </c>
      <c r="D3541">
        <f>'Previous Trades Import_OMS Quer'!D3541</f>
        <v>0</v>
      </c>
      <c r="E3541" s="22">
        <f>'Previous Trades Import_OMS Quer'!E3541</f>
        <v>0</v>
      </c>
      <c r="F3541">
        <f>'Previous Trades Import_OMS Quer'!F3541</f>
        <v>0</v>
      </c>
      <c r="G3541">
        <f>'Previous Trades Import_OMS Quer'!G3541</f>
        <v>0</v>
      </c>
      <c r="H3541">
        <f>'Previous Trades Import_OMS Quer'!H3541</f>
        <v>0</v>
      </c>
      <c r="I3541">
        <f>'Previous Trades Import_OMS Quer'!I3541</f>
        <v>0</v>
      </c>
      <c r="J3541">
        <f>'Previous Trades Import_OMS Quer'!J3541</f>
        <v>0</v>
      </c>
      <c r="K3541">
        <f>'Previous Trades Import_OMS Quer'!K3541</f>
        <v>0</v>
      </c>
      <c r="L3541">
        <f>'Previous Trades Import_OMS Quer'!L3541</f>
        <v>0</v>
      </c>
      <c r="M3541">
        <f>'Previous Trades Import_OMS Quer'!M3541</f>
        <v>0</v>
      </c>
      <c r="N3541">
        <f>'Previous Trades Import_OMS Quer'!N3541</f>
        <v>0</v>
      </c>
      <c r="O3541" t="str">
        <f>CLEAN('Previous Trades Import_OMS Quer'!O3541)</f>
        <v/>
      </c>
      <c r="Q3541" s="25">
        <f t="shared" si="110"/>
        <v>0</v>
      </c>
      <c r="R3541" s="25" t="e">
        <f>VLOOKUP(O3541,'Currency Balance'!$O$3:$Q$32,3,0)</f>
        <v>#N/A</v>
      </c>
      <c r="S3541" t="e">
        <f t="shared" si="111"/>
        <v>#N/A</v>
      </c>
    </row>
    <row r="3542" spans="1:19">
      <c r="A3542">
        <f>'Previous Trades Import_OMS Quer'!A3542</f>
        <v>0</v>
      </c>
      <c r="B3542">
        <f>'Previous Trades Import_OMS Quer'!B3542</f>
        <v>0</v>
      </c>
      <c r="C3542" s="22">
        <f>'Previous Trades Import_OMS Quer'!C3542</f>
        <v>0</v>
      </c>
      <c r="D3542">
        <f>'Previous Trades Import_OMS Quer'!D3542</f>
        <v>0</v>
      </c>
      <c r="E3542" s="22">
        <f>'Previous Trades Import_OMS Quer'!E3542</f>
        <v>0</v>
      </c>
      <c r="F3542">
        <f>'Previous Trades Import_OMS Quer'!F3542</f>
        <v>0</v>
      </c>
      <c r="G3542">
        <f>'Previous Trades Import_OMS Quer'!G3542</f>
        <v>0</v>
      </c>
      <c r="H3542">
        <f>'Previous Trades Import_OMS Quer'!H3542</f>
        <v>0</v>
      </c>
      <c r="I3542">
        <f>'Previous Trades Import_OMS Quer'!I3542</f>
        <v>0</v>
      </c>
      <c r="J3542">
        <f>'Previous Trades Import_OMS Quer'!J3542</f>
        <v>0</v>
      </c>
      <c r="K3542">
        <f>'Previous Trades Import_OMS Quer'!K3542</f>
        <v>0</v>
      </c>
      <c r="L3542">
        <f>'Previous Trades Import_OMS Quer'!L3542</f>
        <v>0</v>
      </c>
      <c r="M3542">
        <f>'Previous Trades Import_OMS Quer'!M3542</f>
        <v>0</v>
      </c>
      <c r="N3542">
        <f>'Previous Trades Import_OMS Quer'!N3542</f>
        <v>0</v>
      </c>
      <c r="O3542" t="str">
        <f>CLEAN('Previous Trades Import_OMS Quer'!O3542)</f>
        <v/>
      </c>
      <c r="Q3542" s="25">
        <f t="shared" si="110"/>
        <v>0</v>
      </c>
      <c r="R3542" s="25" t="e">
        <f>VLOOKUP(O3542,'Currency Balance'!$O$3:$Q$32,3,0)</f>
        <v>#N/A</v>
      </c>
      <c r="S3542" t="e">
        <f t="shared" si="111"/>
        <v>#N/A</v>
      </c>
    </row>
    <row r="3543" spans="1:19">
      <c r="A3543">
        <f>'Previous Trades Import_OMS Quer'!A3543</f>
        <v>0</v>
      </c>
      <c r="B3543">
        <f>'Previous Trades Import_OMS Quer'!B3543</f>
        <v>0</v>
      </c>
      <c r="C3543" s="22">
        <f>'Previous Trades Import_OMS Quer'!C3543</f>
        <v>0</v>
      </c>
      <c r="D3543">
        <f>'Previous Trades Import_OMS Quer'!D3543</f>
        <v>0</v>
      </c>
      <c r="E3543" s="22">
        <f>'Previous Trades Import_OMS Quer'!E3543</f>
        <v>0</v>
      </c>
      <c r="F3543">
        <f>'Previous Trades Import_OMS Quer'!F3543</f>
        <v>0</v>
      </c>
      <c r="G3543">
        <f>'Previous Trades Import_OMS Quer'!G3543</f>
        <v>0</v>
      </c>
      <c r="H3543">
        <f>'Previous Trades Import_OMS Quer'!H3543</f>
        <v>0</v>
      </c>
      <c r="I3543">
        <f>'Previous Trades Import_OMS Quer'!I3543</f>
        <v>0</v>
      </c>
      <c r="J3543">
        <f>'Previous Trades Import_OMS Quer'!J3543</f>
        <v>0</v>
      </c>
      <c r="K3543">
        <f>'Previous Trades Import_OMS Quer'!K3543</f>
        <v>0</v>
      </c>
      <c r="L3543">
        <f>'Previous Trades Import_OMS Quer'!L3543</f>
        <v>0</v>
      </c>
      <c r="M3543">
        <f>'Previous Trades Import_OMS Quer'!M3543</f>
        <v>0</v>
      </c>
      <c r="N3543">
        <f>'Previous Trades Import_OMS Quer'!N3543</f>
        <v>0</v>
      </c>
      <c r="O3543" t="str">
        <f>CLEAN('Previous Trades Import_OMS Quer'!O3543)</f>
        <v/>
      </c>
      <c r="Q3543" s="25">
        <f t="shared" si="110"/>
        <v>0</v>
      </c>
      <c r="R3543" s="25" t="e">
        <f>VLOOKUP(O3543,'Currency Balance'!$O$3:$Q$32,3,0)</f>
        <v>#N/A</v>
      </c>
      <c r="S3543" t="e">
        <f t="shared" si="111"/>
        <v>#N/A</v>
      </c>
    </row>
    <row r="3544" spans="1:19">
      <c r="A3544">
        <f>'Previous Trades Import_OMS Quer'!A3544</f>
        <v>0</v>
      </c>
      <c r="B3544">
        <f>'Previous Trades Import_OMS Quer'!B3544</f>
        <v>0</v>
      </c>
      <c r="C3544" s="22">
        <f>'Previous Trades Import_OMS Quer'!C3544</f>
        <v>0</v>
      </c>
      <c r="D3544">
        <f>'Previous Trades Import_OMS Quer'!D3544</f>
        <v>0</v>
      </c>
      <c r="E3544" s="22">
        <f>'Previous Trades Import_OMS Quer'!E3544</f>
        <v>0</v>
      </c>
      <c r="F3544">
        <f>'Previous Trades Import_OMS Quer'!F3544</f>
        <v>0</v>
      </c>
      <c r="G3544">
        <f>'Previous Trades Import_OMS Quer'!G3544</f>
        <v>0</v>
      </c>
      <c r="H3544">
        <f>'Previous Trades Import_OMS Quer'!H3544</f>
        <v>0</v>
      </c>
      <c r="I3544">
        <f>'Previous Trades Import_OMS Quer'!I3544</f>
        <v>0</v>
      </c>
      <c r="J3544">
        <f>'Previous Trades Import_OMS Quer'!J3544</f>
        <v>0</v>
      </c>
      <c r="K3544">
        <f>'Previous Trades Import_OMS Quer'!K3544</f>
        <v>0</v>
      </c>
      <c r="L3544">
        <f>'Previous Trades Import_OMS Quer'!L3544</f>
        <v>0</v>
      </c>
      <c r="M3544">
        <f>'Previous Trades Import_OMS Quer'!M3544</f>
        <v>0</v>
      </c>
      <c r="N3544">
        <f>'Previous Trades Import_OMS Quer'!N3544</f>
        <v>0</v>
      </c>
      <c r="O3544" t="str">
        <f>CLEAN('Previous Trades Import_OMS Quer'!O3544)</f>
        <v/>
      </c>
      <c r="Q3544" s="25">
        <f t="shared" si="110"/>
        <v>0</v>
      </c>
      <c r="R3544" s="25" t="e">
        <f>VLOOKUP(O3544,'Currency Balance'!$O$3:$Q$32,3,0)</f>
        <v>#N/A</v>
      </c>
      <c r="S3544" t="e">
        <f t="shared" si="111"/>
        <v>#N/A</v>
      </c>
    </row>
    <row r="3545" spans="1:19">
      <c r="A3545">
        <f>'Previous Trades Import_OMS Quer'!A3545</f>
        <v>0</v>
      </c>
      <c r="B3545">
        <f>'Previous Trades Import_OMS Quer'!B3545</f>
        <v>0</v>
      </c>
      <c r="C3545" s="22">
        <f>'Previous Trades Import_OMS Quer'!C3545</f>
        <v>0</v>
      </c>
      <c r="D3545">
        <f>'Previous Trades Import_OMS Quer'!D3545</f>
        <v>0</v>
      </c>
      <c r="E3545" s="22">
        <f>'Previous Trades Import_OMS Quer'!E3545</f>
        <v>0</v>
      </c>
      <c r="F3545">
        <f>'Previous Trades Import_OMS Quer'!F3545</f>
        <v>0</v>
      </c>
      <c r="G3545">
        <f>'Previous Trades Import_OMS Quer'!G3545</f>
        <v>0</v>
      </c>
      <c r="H3545">
        <f>'Previous Trades Import_OMS Quer'!H3545</f>
        <v>0</v>
      </c>
      <c r="I3545">
        <f>'Previous Trades Import_OMS Quer'!I3545</f>
        <v>0</v>
      </c>
      <c r="J3545">
        <f>'Previous Trades Import_OMS Quer'!J3545</f>
        <v>0</v>
      </c>
      <c r="K3545">
        <f>'Previous Trades Import_OMS Quer'!K3545</f>
        <v>0</v>
      </c>
      <c r="L3545">
        <f>'Previous Trades Import_OMS Quer'!L3545</f>
        <v>0</v>
      </c>
      <c r="M3545">
        <f>'Previous Trades Import_OMS Quer'!M3545</f>
        <v>0</v>
      </c>
      <c r="N3545">
        <f>'Previous Trades Import_OMS Quer'!N3545</f>
        <v>0</v>
      </c>
      <c r="O3545" t="str">
        <f>CLEAN('Previous Trades Import_OMS Quer'!O3545)</f>
        <v/>
      </c>
      <c r="Q3545" s="25">
        <f t="shared" si="110"/>
        <v>0</v>
      </c>
      <c r="R3545" s="25" t="e">
        <f>VLOOKUP(O3545,'Currency Balance'!$O$3:$Q$32,3,0)</f>
        <v>#N/A</v>
      </c>
      <c r="S3545" t="e">
        <f t="shared" si="111"/>
        <v>#N/A</v>
      </c>
    </row>
    <row r="3546" spans="1:19">
      <c r="A3546">
        <f>'Previous Trades Import_OMS Quer'!A3546</f>
        <v>0</v>
      </c>
      <c r="B3546">
        <f>'Previous Trades Import_OMS Quer'!B3546</f>
        <v>0</v>
      </c>
      <c r="C3546" s="22">
        <f>'Previous Trades Import_OMS Quer'!C3546</f>
        <v>0</v>
      </c>
      <c r="D3546">
        <f>'Previous Trades Import_OMS Quer'!D3546</f>
        <v>0</v>
      </c>
      <c r="E3546" s="22">
        <f>'Previous Trades Import_OMS Quer'!E3546</f>
        <v>0</v>
      </c>
      <c r="F3546">
        <f>'Previous Trades Import_OMS Quer'!F3546</f>
        <v>0</v>
      </c>
      <c r="G3546">
        <f>'Previous Trades Import_OMS Quer'!G3546</f>
        <v>0</v>
      </c>
      <c r="H3546">
        <f>'Previous Trades Import_OMS Quer'!H3546</f>
        <v>0</v>
      </c>
      <c r="I3546">
        <f>'Previous Trades Import_OMS Quer'!I3546</f>
        <v>0</v>
      </c>
      <c r="J3546">
        <f>'Previous Trades Import_OMS Quer'!J3546</f>
        <v>0</v>
      </c>
      <c r="K3546">
        <f>'Previous Trades Import_OMS Quer'!K3546</f>
        <v>0</v>
      </c>
      <c r="L3546">
        <f>'Previous Trades Import_OMS Quer'!L3546</f>
        <v>0</v>
      </c>
      <c r="M3546">
        <f>'Previous Trades Import_OMS Quer'!M3546</f>
        <v>0</v>
      </c>
      <c r="N3546">
        <f>'Previous Trades Import_OMS Quer'!N3546</f>
        <v>0</v>
      </c>
      <c r="O3546" t="str">
        <f>CLEAN('Previous Trades Import_OMS Quer'!O3546)</f>
        <v/>
      </c>
      <c r="Q3546" s="25">
        <f t="shared" si="110"/>
        <v>0</v>
      </c>
      <c r="R3546" s="25" t="e">
        <f>VLOOKUP(O3546,'Currency Balance'!$O$3:$Q$32,3,0)</f>
        <v>#N/A</v>
      </c>
      <c r="S3546" t="e">
        <f t="shared" si="111"/>
        <v>#N/A</v>
      </c>
    </row>
    <row r="3547" spans="1:19">
      <c r="A3547">
        <f>'Previous Trades Import_OMS Quer'!A3547</f>
        <v>0</v>
      </c>
      <c r="B3547">
        <f>'Previous Trades Import_OMS Quer'!B3547</f>
        <v>0</v>
      </c>
      <c r="C3547" s="22">
        <f>'Previous Trades Import_OMS Quer'!C3547</f>
        <v>0</v>
      </c>
      <c r="D3547">
        <f>'Previous Trades Import_OMS Quer'!D3547</f>
        <v>0</v>
      </c>
      <c r="E3547" s="22">
        <f>'Previous Trades Import_OMS Quer'!E3547</f>
        <v>0</v>
      </c>
      <c r="F3547">
        <f>'Previous Trades Import_OMS Quer'!F3547</f>
        <v>0</v>
      </c>
      <c r="G3547">
        <f>'Previous Trades Import_OMS Quer'!G3547</f>
        <v>0</v>
      </c>
      <c r="H3547">
        <f>'Previous Trades Import_OMS Quer'!H3547</f>
        <v>0</v>
      </c>
      <c r="I3547">
        <f>'Previous Trades Import_OMS Quer'!I3547</f>
        <v>0</v>
      </c>
      <c r="J3547">
        <f>'Previous Trades Import_OMS Quer'!J3547</f>
        <v>0</v>
      </c>
      <c r="K3547">
        <f>'Previous Trades Import_OMS Quer'!K3547</f>
        <v>0</v>
      </c>
      <c r="L3547">
        <f>'Previous Trades Import_OMS Quer'!L3547</f>
        <v>0</v>
      </c>
      <c r="M3547">
        <f>'Previous Trades Import_OMS Quer'!M3547</f>
        <v>0</v>
      </c>
      <c r="N3547">
        <f>'Previous Trades Import_OMS Quer'!N3547</f>
        <v>0</v>
      </c>
      <c r="O3547" t="str">
        <f>CLEAN('Previous Trades Import_OMS Quer'!O3547)</f>
        <v/>
      </c>
      <c r="Q3547" s="25">
        <f t="shared" si="110"/>
        <v>0</v>
      </c>
      <c r="R3547" s="25" t="e">
        <f>VLOOKUP(O3547,'Currency Balance'!$O$3:$Q$32,3,0)</f>
        <v>#N/A</v>
      </c>
      <c r="S3547" t="e">
        <f t="shared" si="111"/>
        <v>#N/A</v>
      </c>
    </row>
    <row r="3548" spans="1:19">
      <c r="A3548">
        <f>'Previous Trades Import_OMS Quer'!A3548</f>
        <v>0</v>
      </c>
      <c r="B3548">
        <f>'Previous Trades Import_OMS Quer'!B3548</f>
        <v>0</v>
      </c>
      <c r="C3548" s="22">
        <f>'Previous Trades Import_OMS Quer'!C3548</f>
        <v>0</v>
      </c>
      <c r="D3548">
        <f>'Previous Trades Import_OMS Quer'!D3548</f>
        <v>0</v>
      </c>
      <c r="E3548" s="22">
        <f>'Previous Trades Import_OMS Quer'!E3548</f>
        <v>0</v>
      </c>
      <c r="F3548">
        <f>'Previous Trades Import_OMS Quer'!F3548</f>
        <v>0</v>
      </c>
      <c r="G3548">
        <f>'Previous Trades Import_OMS Quer'!G3548</f>
        <v>0</v>
      </c>
      <c r="H3548">
        <f>'Previous Trades Import_OMS Quer'!H3548</f>
        <v>0</v>
      </c>
      <c r="I3548">
        <f>'Previous Trades Import_OMS Quer'!I3548</f>
        <v>0</v>
      </c>
      <c r="J3548">
        <f>'Previous Trades Import_OMS Quer'!J3548</f>
        <v>0</v>
      </c>
      <c r="K3548">
        <f>'Previous Trades Import_OMS Quer'!K3548</f>
        <v>0</v>
      </c>
      <c r="L3548">
        <f>'Previous Trades Import_OMS Quer'!L3548</f>
        <v>0</v>
      </c>
      <c r="M3548">
        <f>'Previous Trades Import_OMS Quer'!M3548</f>
        <v>0</v>
      </c>
      <c r="N3548">
        <f>'Previous Trades Import_OMS Quer'!N3548</f>
        <v>0</v>
      </c>
      <c r="O3548" t="str">
        <f>CLEAN('Previous Trades Import_OMS Quer'!O3548)</f>
        <v/>
      </c>
      <c r="Q3548" s="25">
        <f t="shared" si="110"/>
        <v>0</v>
      </c>
      <c r="R3548" s="25" t="e">
        <f>VLOOKUP(O3548,'Currency Balance'!$O$3:$Q$32,3,0)</f>
        <v>#N/A</v>
      </c>
      <c r="S3548" t="e">
        <f t="shared" si="111"/>
        <v>#N/A</v>
      </c>
    </row>
    <row r="3549" spans="1:19">
      <c r="A3549">
        <f>'Previous Trades Import_OMS Quer'!A3549</f>
        <v>0</v>
      </c>
      <c r="B3549">
        <f>'Previous Trades Import_OMS Quer'!B3549</f>
        <v>0</v>
      </c>
      <c r="C3549" s="22">
        <f>'Previous Trades Import_OMS Quer'!C3549</f>
        <v>0</v>
      </c>
      <c r="D3549">
        <f>'Previous Trades Import_OMS Quer'!D3549</f>
        <v>0</v>
      </c>
      <c r="E3549" s="22">
        <f>'Previous Trades Import_OMS Quer'!E3549</f>
        <v>0</v>
      </c>
      <c r="F3549">
        <f>'Previous Trades Import_OMS Quer'!F3549</f>
        <v>0</v>
      </c>
      <c r="G3549">
        <f>'Previous Trades Import_OMS Quer'!G3549</f>
        <v>0</v>
      </c>
      <c r="H3549">
        <f>'Previous Trades Import_OMS Quer'!H3549</f>
        <v>0</v>
      </c>
      <c r="I3549">
        <f>'Previous Trades Import_OMS Quer'!I3549</f>
        <v>0</v>
      </c>
      <c r="J3549">
        <f>'Previous Trades Import_OMS Quer'!J3549</f>
        <v>0</v>
      </c>
      <c r="K3549">
        <f>'Previous Trades Import_OMS Quer'!K3549</f>
        <v>0</v>
      </c>
      <c r="L3549">
        <f>'Previous Trades Import_OMS Quer'!L3549</f>
        <v>0</v>
      </c>
      <c r="M3549">
        <f>'Previous Trades Import_OMS Quer'!M3549</f>
        <v>0</v>
      </c>
      <c r="N3549">
        <f>'Previous Trades Import_OMS Quer'!N3549</f>
        <v>0</v>
      </c>
      <c r="O3549" t="str">
        <f>CLEAN('Previous Trades Import_OMS Quer'!O3549)</f>
        <v/>
      </c>
      <c r="Q3549" s="25">
        <f t="shared" si="110"/>
        <v>0</v>
      </c>
      <c r="R3549" s="25" t="e">
        <f>VLOOKUP(O3549,'Currency Balance'!$O$3:$Q$32,3,0)</f>
        <v>#N/A</v>
      </c>
      <c r="S3549" t="e">
        <f t="shared" si="111"/>
        <v>#N/A</v>
      </c>
    </row>
    <row r="3550" spans="1:19">
      <c r="A3550">
        <f>'Previous Trades Import_OMS Quer'!A3550</f>
        <v>0</v>
      </c>
      <c r="B3550">
        <f>'Previous Trades Import_OMS Quer'!B3550</f>
        <v>0</v>
      </c>
      <c r="C3550" s="22">
        <f>'Previous Trades Import_OMS Quer'!C3550</f>
        <v>0</v>
      </c>
      <c r="D3550">
        <f>'Previous Trades Import_OMS Quer'!D3550</f>
        <v>0</v>
      </c>
      <c r="E3550" s="22">
        <f>'Previous Trades Import_OMS Quer'!E3550</f>
        <v>0</v>
      </c>
      <c r="F3550">
        <f>'Previous Trades Import_OMS Quer'!F3550</f>
        <v>0</v>
      </c>
      <c r="G3550">
        <f>'Previous Trades Import_OMS Quer'!G3550</f>
        <v>0</v>
      </c>
      <c r="H3550">
        <f>'Previous Trades Import_OMS Quer'!H3550</f>
        <v>0</v>
      </c>
      <c r="I3550">
        <f>'Previous Trades Import_OMS Quer'!I3550</f>
        <v>0</v>
      </c>
      <c r="J3550">
        <f>'Previous Trades Import_OMS Quer'!J3550</f>
        <v>0</v>
      </c>
      <c r="K3550">
        <f>'Previous Trades Import_OMS Quer'!K3550</f>
        <v>0</v>
      </c>
      <c r="L3550">
        <f>'Previous Trades Import_OMS Quer'!L3550</f>
        <v>0</v>
      </c>
      <c r="M3550">
        <f>'Previous Trades Import_OMS Quer'!M3550</f>
        <v>0</v>
      </c>
      <c r="N3550">
        <f>'Previous Trades Import_OMS Quer'!N3550</f>
        <v>0</v>
      </c>
      <c r="O3550" t="str">
        <f>CLEAN('Previous Trades Import_OMS Quer'!O3550)</f>
        <v/>
      </c>
      <c r="Q3550" s="25">
        <f t="shared" si="110"/>
        <v>0</v>
      </c>
      <c r="R3550" s="25" t="e">
        <f>VLOOKUP(O3550,'Currency Balance'!$O$3:$Q$32,3,0)</f>
        <v>#N/A</v>
      </c>
      <c r="S3550" t="e">
        <f t="shared" si="111"/>
        <v>#N/A</v>
      </c>
    </row>
    <row r="3551" spans="1:19">
      <c r="A3551">
        <f>'Previous Trades Import_OMS Quer'!A3551</f>
        <v>0</v>
      </c>
      <c r="B3551">
        <f>'Previous Trades Import_OMS Quer'!B3551</f>
        <v>0</v>
      </c>
      <c r="C3551" s="22">
        <f>'Previous Trades Import_OMS Quer'!C3551</f>
        <v>0</v>
      </c>
      <c r="D3551">
        <f>'Previous Trades Import_OMS Quer'!D3551</f>
        <v>0</v>
      </c>
      <c r="E3551" s="22">
        <f>'Previous Trades Import_OMS Quer'!E3551</f>
        <v>0</v>
      </c>
      <c r="F3551">
        <f>'Previous Trades Import_OMS Quer'!F3551</f>
        <v>0</v>
      </c>
      <c r="G3551">
        <f>'Previous Trades Import_OMS Quer'!G3551</f>
        <v>0</v>
      </c>
      <c r="H3551">
        <f>'Previous Trades Import_OMS Quer'!H3551</f>
        <v>0</v>
      </c>
      <c r="I3551">
        <f>'Previous Trades Import_OMS Quer'!I3551</f>
        <v>0</v>
      </c>
      <c r="J3551">
        <f>'Previous Trades Import_OMS Quer'!J3551</f>
        <v>0</v>
      </c>
      <c r="K3551">
        <f>'Previous Trades Import_OMS Quer'!K3551</f>
        <v>0</v>
      </c>
      <c r="L3551">
        <f>'Previous Trades Import_OMS Quer'!L3551</f>
        <v>0</v>
      </c>
      <c r="M3551">
        <f>'Previous Trades Import_OMS Quer'!M3551</f>
        <v>0</v>
      </c>
      <c r="N3551">
        <f>'Previous Trades Import_OMS Quer'!N3551</f>
        <v>0</v>
      </c>
      <c r="O3551" t="str">
        <f>CLEAN('Previous Trades Import_OMS Quer'!O3551)</f>
        <v/>
      </c>
      <c r="Q3551" s="25">
        <f t="shared" si="110"/>
        <v>0</v>
      </c>
      <c r="R3551" s="25" t="e">
        <f>VLOOKUP(O3551,'Currency Balance'!$O$3:$Q$32,3,0)</f>
        <v>#N/A</v>
      </c>
      <c r="S3551" t="e">
        <f t="shared" si="111"/>
        <v>#N/A</v>
      </c>
    </row>
    <row r="3552" spans="1:19">
      <c r="A3552">
        <f>'Previous Trades Import_OMS Quer'!A3552</f>
        <v>0</v>
      </c>
      <c r="B3552">
        <f>'Previous Trades Import_OMS Quer'!B3552</f>
        <v>0</v>
      </c>
      <c r="C3552" s="22">
        <f>'Previous Trades Import_OMS Quer'!C3552</f>
        <v>0</v>
      </c>
      <c r="D3552">
        <f>'Previous Trades Import_OMS Quer'!D3552</f>
        <v>0</v>
      </c>
      <c r="E3552" s="22">
        <f>'Previous Trades Import_OMS Quer'!E3552</f>
        <v>0</v>
      </c>
      <c r="F3552">
        <f>'Previous Trades Import_OMS Quer'!F3552</f>
        <v>0</v>
      </c>
      <c r="G3552">
        <f>'Previous Trades Import_OMS Quer'!G3552</f>
        <v>0</v>
      </c>
      <c r="H3552">
        <f>'Previous Trades Import_OMS Quer'!H3552</f>
        <v>0</v>
      </c>
      <c r="I3552">
        <f>'Previous Trades Import_OMS Quer'!I3552</f>
        <v>0</v>
      </c>
      <c r="J3552">
        <f>'Previous Trades Import_OMS Quer'!J3552</f>
        <v>0</v>
      </c>
      <c r="K3552">
        <f>'Previous Trades Import_OMS Quer'!K3552</f>
        <v>0</v>
      </c>
      <c r="L3552">
        <f>'Previous Trades Import_OMS Quer'!L3552</f>
        <v>0</v>
      </c>
      <c r="M3552">
        <f>'Previous Trades Import_OMS Quer'!M3552</f>
        <v>0</v>
      </c>
      <c r="N3552">
        <f>'Previous Trades Import_OMS Quer'!N3552</f>
        <v>0</v>
      </c>
      <c r="O3552" t="str">
        <f>CLEAN('Previous Trades Import_OMS Quer'!O3552)</f>
        <v/>
      </c>
      <c r="Q3552" s="25">
        <f t="shared" si="110"/>
        <v>0</v>
      </c>
      <c r="R3552" s="25" t="e">
        <f>VLOOKUP(O3552,'Currency Balance'!$O$3:$Q$32,3,0)</f>
        <v>#N/A</v>
      </c>
      <c r="S3552" t="e">
        <f t="shared" si="111"/>
        <v>#N/A</v>
      </c>
    </row>
    <row r="3553" spans="1:19">
      <c r="A3553">
        <f>'Previous Trades Import_OMS Quer'!A3553</f>
        <v>0</v>
      </c>
      <c r="B3553">
        <f>'Previous Trades Import_OMS Quer'!B3553</f>
        <v>0</v>
      </c>
      <c r="C3553" s="22">
        <f>'Previous Trades Import_OMS Quer'!C3553</f>
        <v>0</v>
      </c>
      <c r="D3553">
        <f>'Previous Trades Import_OMS Quer'!D3553</f>
        <v>0</v>
      </c>
      <c r="E3553" s="22">
        <f>'Previous Trades Import_OMS Quer'!E3553</f>
        <v>0</v>
      </c>
      <c r="F3553">
        <f>'Previous Trades Import_OMS Quer'!F3553</f>
        <v>0</v>
      </c>
      <c r="G3553">
        <f>'Previous Trades Import_OMS Quer'!G3553</f>
        <v>0</v>
      </c>
      <c r="H3553">
        <f>'Previous Trades Import_OMS Quer'!H3553</f>
        <v>0</v>
      </c>
      <c r="I3553">
        <f>'Previous Trades Import_OMS Quer'!I3553</f>
        <v>0</v>
      </c>
      <c r="J3553">
        <f>'Previous Trades Import_OMS Quer'!J3553</f>
        <v>0</v>
      </c>
      <c r="K3553">
        <f>'Previous Trades Import_OMS Quer'!K3553</f>
        <v>0</v>
      </c>
      <c r="L3553">
        <f>'Previous Trades Import_OMS Quer'!L3553</f>
        <v>0</v>
      </c>
      <c r="M3553">
        <f>'Previous Trades Import_OMS Quer'!M3553</f>
        <v>0</v>
      </c>
      <c r="N3553">
        <f>'Previous Trades Import_OMS Quer'!N3553</f>
        <v>0</v>
      </c>
      <c r="O3553" t="str">
        <f>CLEAN('Previous Trades Import_OMS Quer'!O3553)</f>
        <v/>
      </c>
      <c r="Q3553" s="25">
        <f t="shared" si="110"/>
        <v>0</v>
      </c>
      <c r="R3553" s="25" t="e">
        <f>VLOOKUP(O3553,'Currency Balance'!$O$3:$Q$32,3,0)</f>
        <v>#N/A</v>
      </c>
      <c r="S3553" t="e">
        <f t="shared" si="111"/>
        <v>#N/A</v>
      </c>
    </row>
    <row r="3554" spans="1:19">
      <c r="A3554">
        <f>'Previous Trades Import_OMS Quer'!A3554</f>
        <v>0</v>
      </c>
      <c r="B3554">
        <f>'Previous Trades Import_OMS Quer'!B3554</f>
        <v>0</v>
      </c>
      <c r="C3554" s="22">
        <f>'Previous Trades Import_OMS Quer'!C3554</f>
        <v>0</v>
      </c>
      <c r="D3554">
        <f>'Previous Trades Import_OMS Quer'!D3554</f>
        <v>0</v>
      </c>
      <c r="E3554" s="22">
        <f>'Previous Trades Import_OMS Quer'!E3554</f>
        <v>0</v>
      </c>
      <c r="F3554">
        <f>'Previous Trades Import_OMS Quer'!F3554</f>
        <v>0</v>
      </c>
      <c r="G3554">
        <f>'Previous Trades Import_OMS Quer'!G3554</f>
        <v>0</v>
      </c>
      <c r="H3554">
        <f>'Previous Trades Import_OMS Quer'!H3554</f>
        <v>0</v>
      </c>
      <c r="I3554">
        <f>'Previous Trades Import_OMS Quer'!I3554</f>
        <v>0</v>
      </c>
      <c r="J3554">
        <f>'Previous Trades Import_OMS Quer'!J3554</f>
        <v>0</v>
      </c>
      <c r="K3554">
        <f>'Previous Trades Import_OMS Quer'!K3554</f>
        <v>0</v>
      </c>
      <c r="L3554">
        <f>'Previous Trades Import_OMS Quer'!L3554</f>
        <v>0</v>
      </c>
      <c r="M3554">
        <f>'Previous Trades Import_OMS Quer'!M3554</f>
        <v>0</v>
      </c>
      <c r="N3554">
        <f>'Previous Trades Import_OMS Quer'!N3554</f>
        <v>0</v>
      </c>
      <c r="O3554" t="str">
        <f>CLEAN('Previous Trades Import_OMS Quer'!O3554)</f>
        <v/>
      </c>
      <c r="Q3554" s="25">
        <f t="shared" si="110"/>
        <v>0</v>
      </c>
      <c r="R3554" s="25" t="e">
        <f>VLOOKUP(O3554,'Currency Balance'!$O$3:$Q$32,3,0)</f>
        <v>#N/A</v>
      </c>
      <c r="S3554" t="e">
        <f t="shared" si="111"/>
        <v>#N/A</v>
      </c>
    </row>
    <row r="3555" spans="1:19">
      <c r="A3555">
        <f>'Previous Trades Import_OMS Quer'!A3555</f>
        <v>0</v>
      </c>
      <c r="B3555">
        <f>'Previous Trades Import_OMS Quer'!B3555</f>
        <v>0</v>
      </c>
      <c r="C3555" s="22">
        <f>'Previous Trades Import_OMS Quer'!C3555</f>
        <v>0</v>
      </c>
      <c r="D3555">
        <f>'Previous Trades Import_OMS Quer'!D3555</f>
        <v>0</v>
      </c>
      <c r="E3555" s="22">
        <f>'Previous Trades Import_OMS Quer'!E3555</f>
        <v>0</v>
      </c>
      <c r="F3555">
        <f>'Previous Trades Import_OMS Quer'!F3555</f>
        <v>0</v>
      </c>
      <c r="G3555">
        <f>'Previous Trades Import_OMS Quer'!G3555</f>
        <v>0</v>
      </c>
      <c r="H3555">
        <f>'Previous Trades Import_OMS Quer'!H3555</f>
        <v>0</v>
      </c>
      <c r="I3555">
        <f>'Previous Trades Import_OMS Quer'!I3555</f>
        <v>0</v>
      </c>
      <c r="J3555">
        <f>'Previous Trades Import_OMS Quer'!J3555</f>
        <v>0</v>
      </c>
      <c r="K3555">
        <f>'Previous Trades Import_OMS Quer'!K3555</f>
        <v>0</v>
      </c>
      <c r="L3555">
        <f>'Previous Trades Import_OMS Quer'!L3555</f>
        <v>0</v>
      </c>
      <c r="M3555">
        <f>'Previous Trades Import_OMS Quer'!M3555</f>
        <v>0</v>
      </c>
      <c r="N3555">
        <f>'Previous Trades Import_OMS Quer'!N3555</f>
        <v>0</v>
      </c>
      <c r="O3555" t="str">
        <f>CLEAN('Previous Trades Import_OMS Quer'!O3555)</f>
        <v/>
      </c>
      <c r="Q3555" s="25">
        <f t="shared" si="110"/>
        <v>0</v>
      </c>
      <c r="R3555" s="25" t="e">
        <f>VLOOKUP(O3555,'Currency Balance'!$O$3:$Q$32,3,0)</f>
        <v>#N/A</v>
      </c>
      <c r="S3555" t="e">
        <f t="shared" si="111"/>
        <v>#N/A</v>
      </c>
    </row>
    <row r="3556" spans="1:19">
      <c r="A3556">
        <f>'Previous Trades Import_OMS Quer'!A3556</f>
        <v>0</v>
      </c>
      <c r="B3556">
        <f>'Previous Trades Import_OMS Quer'!B3556</f>
        <v>0</v>
      </c>
      <c r="C3556" s="22">
        <f>'Previous Trades Import_OMS Quer'!C3556</f>
        <v>0</v>
      </c>
      <c r="D3556">
        <f>'Previous Trades Import_OMS Quer'!D3556</f>
        <v>0</v>
      </c>
      <c r="E3556" s="22">
        <f>'Previous Trades Import_OMS Quer'!E3556</f>
        <v>0</v>
      </c>
      <c r="F3556">
        <f>'Previous Trades Import_OMS Quer'!F3556</f>
        <v>0</v>
      </c>
      <c r="G3556">
        <f>'Previous Trades Import_OMS Quer'!G3556</f>
        <v>0</v>
      </c>
      <c r="H3556">
        <f>'Previous Trades Import_OMS Quer'!H3556</f>
        <v>0</v>
      </c>
      <c r="I3556">
        <f>'Previous Trades Import_OMS Quer'!I3556</f>
        <v>0</v>
      </c>
      <c r="J3556">
        <f>'Previous Trades Import_OMS Quer'!J3556</f>
        <v>0</v>
      </c>
      <c r="K3556">
        <f>'Previous Trades Import_OMS Quer'!K3556</f>
        <v>0</v>
      </c>
      <c r="L3556">
        <f>'Previous Trades Import_OMS Quer'!L3556</f>
        <v>0</v>
      </c>
      <c r="M3556">
        <f>'Previous Trades Import_OMS Quer'!M3556</f>
        <v>0</v>
      </c>
      <c r="N3556">
        <f>'Previous Trades Import_OMS Quer'!N3556</f>
        <v>0</v>
      </c>
      <c r="O3556" t="str">
        <f>CLEAN('Previous Trades Import_OMS Quer'!O3556)</f>
        <v/>
      </c>
      <c r="Q3556" s="25">
        <f t="shared" si="110"/>
        <v>0</v>
      </c>
      <c r="R3556" s="25" t="e">
        <f>VLOOKUP(O3556,'Currency Balance'!$O$3:$Q$32,3,0)</f>
        <v>#N/A</v>
      </c>
      <c r="S3556" t="e">
        <f t="shared" si="111"/>
        <v>#N/A</v>
      </c>
    </row>
    <row r="3557" spans="1:19">
      <c r="A3557">
        <f>'Previous Trades Import_OMS Quer'!A3557</f>
        <v>0</v>
      </c>
      <c r="B3557">
        <f>'Previous Trades Import_OMS Quer'!B3557</f>
        <v>0</v>
      </c>
      <c r="C3557" s="22">
        <f>'Previous Trades Import_OMS Quer'!C3557</f>
        <v>0</v>
      </c>
      <c r="D3557">
        <f>'Previous Trades Import_OMS Quer'!D3557</f>
        <v>0</v>
      </c>
      <c r="E3557" s="22">
        <f>'Previous Trades Import_OMS Quer'!E3557</f>
        <v>0</v>
      </c>
      <c r="F3557">
        <f>'Previous Trades Import_OMS Quer'!F3557</f>
        <v>0</v>
      </c>
      <c r="G3557">
        <f>'Previous Trades Import_OMS Quer'!G3557</f>
        <v>0</v>
      </c>
      <c r="H3557">
        <f>'Previous Trades Import_OMS Quer'!H3557</f>
        <v>0</v>
      </c>
      <c r="I3557">
        <f>'Previous Trades Import_OMS Quer'!I3557</f>
        <v>0</v>
      </c>
      <c r="J3557">
        <f>'Previous Trades Import_OMS Quer'!J3557</f>
        <v>0</v>
      </c>
      <c r="K3557">
        <f>'Previous Trades Import_OMS Quer'!K3557</f>
        <v>0</v>
      </c>
      <c r="L3557">
        <f>'Previous Trades Import_OMS Quer'!L3557</f>
        <v>0</v>
      </c>
      <c r="M3557">
        <f>'Previous Trades Import_OMS Quer'!M3557</f>
        <v>0</v>
      </c>
      <c r="N3557">
        <f>'Previous Trades Import_OMS Quer'!N3557</f>
        <v>0</v>
      </c>
      <c r="O3557" t="str">
        <f>CLEAN('Previous Trades Import_OMS Quer'!O3557)</f>
        <v/>
      </c>
      <c r="Q3557" s="25">
        <f t="shared" si="110"/>
        <v>0</v>
      </c>
      <c r="R3557" s="25" t="e">
        <f>VLOOKUP(O3557,'Currency Balance'!$O$3:$Q$32,3,0)</f>
        <v>#N/A</v>
      </c>
      <c r="S3557" t="e">
        <f t="shared" si="111"/>
        <v>#N/A</v>
      </c>
    </row>
    <row r="3558" spans="1:19">
      <c r="A3558">
        <f>'Previous Trades Import_OMS Quer'!A3558</f>
        <v>0</v>
      </c>
      <c r="B3558">
        <f>'Previous Trades Import_OMS Quer'!B3558</f>
        <v>0</v>
      </c>
      <c r="C3558" s="22">
        <f>'Previous Trades Import_OMS Quer'!C3558</f>
        <v>0</v>
      </c>
      <c r="D3558">
        <f>'Previous Trades Import_OMS Quer'!D3558</f>
        <v>0</v>
      </c>
      <c r="E3558" s="22">
        <f>'Previous Trades Import_OMS Quer'!E3558</f>
        <v>0</v>
      </c>
      <c r="F3558">
        <f>'Previous Trades Import_OMS Quer'!F3558</f>
        <v>0</v>
      </c>
      <c r="G3558">
        <f>'Previous Trades Import_OMS Quer'!G3558</f>
        <v>0</v>
      </c>
      <c r="H3558">
        <f>'Previous Trades Import_OMS Quer'!H3558</f>
        <v>0</v>
      </c>
      <c r="I3558">
        <f>'Previous Trades Import_OMS Quer'!I3558</f>
        <v>0</v>
      </c>
      <c r="J3558">
        <f>'Previous Trades Import_OMS Quer'!J3558</f>
        <v>0</v>
      </c>
      <c r="K3558">
        <f>'Previous Trades Import_OMS Quer'!K3558</f>
        <v>0</v>
      </c>
      <c r="L3558">
        <f>'Previous Trades Import_OMS Quer'!L3558</f>
        <v>0</v>
      </c>
      <c r="M3558">
        <f>'Previous Trades Import_OMS Quer'!M3558</f>
        <v>0</v>
      </c>
      <c r="N3558">
        <f>'Previous Trades Import_OMS Quer'!N3558</f>
        <v>0</v>
      </c>
      <c r="O3558" t="str">
        <f>CLEAN('Previous Trades Import_OMS Quer'!O3558)</f>
        <v/>
      </c>
      <c r="Q3558" s="25">
        <f t="shared" si="110"/>
        <v>0</v>
      </c>
      <c r="R3558" s="25" t="e">
        <f>VLOOKUP(O3558,'Currency Balance'!$O$3:$Q$32,3,0)</f>
        <v>#N/A</v>
      </c>
      <c r="S3558" t="e">
        <f t="shared" si="111"/>
        <v>#N/A</v>
      </c>
    </row>
    <row r="3559" spans="1:19">
      <c r="A3559">
        <f>'Previous Trades Import_OMS Quer'!A3559</f>
        <v>0</v>
      </c>
      <c r="B3559">
        <f>'Previous Trades Import_OMS Quer'!B3559</f>
        <v>0</v>
      </c>
      <c r="C3559" s="22">
        <f>'Previous Trades Import_OMS Quer'!C3559</f>
        <v>0</v>
      </c>
      <c r="D3559">
        <f>'Previous Trades Import_OMS Quer'!D3559</f>
        <v>0</v>
      </c>
      <c r="E3559" s="22">
        <f>'Previous Trades Import_OMS Quer'!E3559</f>
        <v>0</v>
      </c>
      <c r="F3559">
        <f>'Previous Trades Import_OMS Quer'!F3559</f>
        <v>0</v>
      </c>
      <c r="G3559">
        <f>'Previous Trades Import_OMS Quer'!G3559</f>
        <v>0</v>
      </c>
      <c r="H3559">
        <f>'Previous Trades Import_OMS Quer'!H3559</f>
        <v>0</v>
      </c>
      <c r="I3559">
        <f>'Previous Trades Import_OMS Quer'!I3559</f>
        <v>0</v>
      </c>
      <c r="J3559">
        <f>'Previous Trades Import_OMS Quer'!J3559</f>
        <v>0</v>
      </c>
      <c r="K3559">
        <f>'Previous Trades Import_OMS Quer'!K3559</f>
        <v>0</v>
      </c>
      <c r="L3559">
        <f>'Previous Trades Import_OMS Quer'!L3559</f>
        <v>0</v>
      </c>
      <c r="M3559">
        <f>'Previous Trades Import_OMS Quer'!M3559</f>
        <v>0</v>
      </c>
      <c r="N3559">
        <f>'Previous Trades Import_OMS Quer'!N3559</f>
        <v>0</v>
      </c>
      <c r="O3559" t="str">
        <f>CLEAN('Previous Trades Import_OMS Quer'!O3559)</f>
        <v/>
      </c>
      <c r="Q3559" s="25">
        <f t="shared" si="110"/>
        <v>0</v>
      </c>
      <c r="R3559" s="25" t="e">
        <f>VLOOKUP(O3559,'Currency Balance'!$O$3:$Q$32,3,0)</f>
        <v>#N/A</v>
      </c>
      <c r="S3559" t="e">
        <f t="shared" si="111"/>
        <v>#N/A</v>
      </c>
    </row>
    <row r="3560" spans="1:19">
      <c r="A3560">
        <f>'Previous Trades Import_OMS Quer'!A3560</f>
        <v>0</v>
      </c>
      <c r="B3560">
        <f>'Previous Trades Import_OMS Quer'!B3560</f>
        <v>0</v>
      </c>
      <c r="C3560" s="22">
        <f>'Previous Trades Import_OMS Quer'!C3560</f>
        <v>0</v>
      </c>
      <c r="D3560">
        <f>'Previous Trades Import_OMS Quer'!D3560</f>
        <v>0</v>
      </c>
      <c r="E3560" s="22">
        <f>'Previous Trades Import_OMS Quer'!E3560</f>
        <v>0</v>
      </c>
      <c r="F3560">
        <f>'Previous Trades Import_OMS Quer'!F3560</f>
        <v>0</v>
      </c>
      <c r="G3560">
        <f>'Previous Trades Import_OMS Quer'!G3560</f>
        <v>0</v>
      </c>
      <c r="H3560">
        <f>'Previous Trades Import_OMS Quer'!H3560</f>
        <v>0</v>
      </c>
      <c r="I3560">
        <f>'Previous Trades Import_OMS Quer'!I3560</f>
        <v>0</v>
      </c>
      <c r="J3560">
        <f>'Previous Trades Import_OMS Quer'!J3560</f>
        <v>0</v>
      </c>
      <c r="K3560">
        <f>'Previous Trades Import_OMS Quer'!K3560</f>
        <v>0</v>
      </c>
      <c r="L3560">
        <f>'Previous Trades Import_OMS Quer'!L3560</f>
        <v>0</v>
      </c>
      <c r="M3560">
        <f>'Previous Trades Import_OMS Quer'!M3560</f>
        <v>0</v>
      </c>
      <c r="N3560">
        <f>'Previous Trades Import_OMS Quer'!N3560</f>
        <v>0</v>
      </c>
      <c r="O3560" t="str">
        <f>CLEAN('Previous Trades Import_OMS Quer'!O3560)</f>
        <v/>
      </c>
      <c r="Q3560" s="25">
        <f t="shared" si="110"/>
        <v>0</v>
      </c>
      <c r="R3560" s="25" t="e">
        <f>VLOOKUP(O3560,'Currency Balance'!$O$3:$Q$32,3,0)</f>
        <v>#N/A</v>
      </c>
      <c r="S3560" t="e">
        <f t="shared" si="111"/>
        <v>#N/A</v>
      </c>
    </row>
    <row r="3561" spans="1:19">
      <c r="A3561">
        <f>'Previous Trades Import_OMS Quer'!A3561</f>
        <v>0</v>
      </c>
      <c r="B3561">
        <f>'Previous Trades Import_OMS Quer'!B3561</f>
        <v>0</v>
      </c>
      <c r="C3561" s="22">
        <f>'Previous Trades Import_OMS Quer'!C3561</f>
        <v>0</v>
      </c>
      <c r="D3561">
        <f>'Previous Trades Import_OMS Quer'!D3561</f>
        <v>0</v>
      </c>
      <c r="E3561" s="22">
        <f>'Previous Trades Import_OMS Quer'!E3561</f>
        <v>0</v>
      </c>
      <c r="F3561">
        <f>'Previous Trades Import_OMS Quer'!F3561</f>
        <v>0</v>
      </c>
      <c r="G3561">
        <f>'Previous Trades Import_OMS Quer'!G3561</f>
        <v>0</v>
      </c>
      <c r="H3561">
        <f>'Previous Trades Import_OMS Quer'!H3561</f>
        <v>0</v>
      </c>
      <c r="I3561">
        <f>'Previous Trades Import_OMS Quer'!I3561</f>
        <v>0</v>
      </c>
      <c r="J3561">
        <f>'Previous Trades Import_OMS Quer'!J3561</f>
        <v>0</v>
      </c>
      <c r="K3561">
        <f>'Previous Trades Import_OMS Quer'!K3561</f>
        <v>0</v>
      </c>
      <c r="L3561">
        <f>'Previous Trades Import_OMS Quer'!L3561</f>
        <v>0</v>
      </c>
      <c r="M3561">
        <f>'Previous Trades Import_OMS Quer'!M3561</f>
        <v>0</v>
      </c>
      <c r="N3561">
        <f>'Previous Trades Import_OMS Quer'!N3561</f>
        <v>0</v>
      </c>
      <c r="O3561" t="str">
        <f>CLEAN('Previous Trades Import_OMS Quer'!O3561)</f>
        <v/>
      </c>
      <c r="Q3561" s="25">
        <f t="shared" si="110"/>
        <v>0</v>
      </c>
      <c r="R3561" s="25" t="e">
        <f>VLOOKUP(O3561,'Currency Balance'!$O$3:$Q$32,3,0)</f>
        <v>#N/A</v>
      </c>
      <c r="S3561" t="e">
        <f t="shared" si="111"/>
        <v>#N/A</v>
      </c>
    </row>
    <row r="3562" spans="1:19">
      <c r="A3562">
        <f>'Previous Trades Import_OMS Quer'!A3562</f>
        <v>0</v>
      </c>
      <c r="B3562">
        <f>'Previous Trades Import_OMS Quer'!B3562</f>
        <v>0</v>
      </c>
      <c r="C3562" s="22">
        <f>'Previous Trades Import_OMS Quer'!C3562</f>
        <v>0</v>
      </c>
      <c r="D3562">
        <f>'Previous Trades Import_OMS Quer'!D3562</f>
        <v>0</v>
      </c>
      <c r="E3562" s="22">
        <f>'Previous Trades Import_OMS Quer'!E3562</f>
        <v>0</v>
      </c>
      <c r="F3562">
        <f>'Previous Trades Import_OMS Quer'!F3562</f>
        <v>0</v>
      </c>
      <c r="G3562">
        <f>'Previous Trades Import_OMS Quer'!G3562</f>
        <v>0</v>
      </c>
      <c r="H3562">
        <f>'Previous Trades Import_OMS Quer'!H3562</f>
        <v>0</v>
      </c>
      <c r="I3562">
        <f>'Previous Trades Import_OMS Quer'!I3562</f>
        <v>0</v>
      </c>
      <c r="J3562">
        <f>'Previous Trades Import_OMS Quer'!J3562</f>
        <v>0</v>
      </c>
      <c r="K3562">
        <f>'Previous Trades Import_OMS Quer'!K3562</f>
        <v>0</v>
      </c>
      <c r="L3562">
        <f>'Previous Trades Import_OMS Quer'!L3562</f>
        <v>0</v>
      </c>
      <c r="M3562">
        <f>'Previous Trades Import_OMS Quer'!M3562</f>
        <v>0</v>
      </c>
      <c r="N3562">
        <f>'Previous Trades Import_OMS Quer'!N3562</f>
        <v>0</v>
      </c>
      <c r="O3562" t="str">
        <f>CLEAN('Previous Trades Import_OMS Quer'!O3562)</f>
        <v/>
      </c>
      <c r="Q3562" s="25">
        <f t="shared" si="110"/>
        <v>0</v>
      </c>
      <c r="R3562" s="25" t="e">
        <f>VLOOKUP(O3562,'Currency Balance'!$O$3:$Q$32,3,0)</f>
        <v>#N/A</v>
      </c>
      <c r="S3562" t="e">
        <f t="shared" si="111"/>
        <v>#N/A</v>
      </c>
    </row>
    <row r="3563" spans="1:19">
      <c r="A3563">
        <f>'Previous Trades Import_OMS Quer'!A3563</f>
        <v>0</v>
      </c>
      <c r="B3563">
        <f>'Previous Trades Import_OMS Quer'!B3563</f>
        <v>0</v>
      </c>
      <c r="C3563" s="22">
        <f>'Previous Trades Import_OMS Quer'!C3563</f>
        <v>0</v>
      </c>
      <c r="D3563">
        <f>'Previous Trades Import_OMS Quer'!D3563</f>
        <v>0</v>
      </c>
      <c r="E3563" s="22">
        <f>'Previous Trades Import_OMS Quer'!E3563</f>
        <v>0</v>
      </c>
      <c r="F3563">
        <f>'Previous Trades Import_OMS Quer'!F3563</f>
        <v>0</v>
      </c>
      <c r="G3563">
        <f>'Previous Trades Import_OMS Quer'!G3563</f>
        <v>0</v>
      </c>
      <c r="H3563">
        <f>'Previous Trades Import_OMS Quer'!H3563</f>
        <v>0</v>
      </c>
      <c r="I3563">
        <f>'Previous Trades Import_OMS Quer'!I3563</f>
        <v>0</v>
      </c>
      <c r="J3563">
        <f>'Previous Trades Import_OMS Quer'!J3563</f>
        <v>0</v>
      </c>
      <c r="K3563">
        <f>'Previous Trades Import_OMS Quer'!K3563</f>
        <v>0</v>
      </c>
      <c r="L3563">
        <f>'Previous Trades Import_OMS Quer'!L3563</f>
        <v>0</v>
      </c>
      <c r="M3563">
        <f>'Previous Trades Import_OMS Quer'!M3563</f>
        <v>0</v>
      </c>
      <c r="N3563">
        <f>'Previous Trades Import_OMS Quer'!N3563</f>
        <v>0</v>
      </c>
      <c r="O3563" t="str">
        <f>CLEAN('Previous Trades Import_OMS Quer'!O3563)</f>
        <v/>
      </c>
      <c r="Q3563" s="25">
        <f t="shared" si="110"/>
        <v>0</v>
      </c>
      <c r="R3563" s="25" t="e">
        <f>VLOOKUP(O3563,'Currency Balance'!$O$3:$Q$32,3,0)</f>
        <v>#N/A</v>
      </c>
      <c r="S3563" t="e">
        <f t="shared" si="111"/>
        <v>#N/A</v>
      </c>
    </row>
    <row r="3564" spans="1:19">
      <c r="A3564">
        <f>'Previous Trades Import_OMS Quer'!A3564</f>
        <v>0</v>
      </c>
      <c r="B3564">
        <f>'Previous Trades Import_OMS Quer'!B3564</f>
        <v>0</v>
      </c>
      <c r="C3564" s="22">
        <f>'Previous Trades Import_OMS Quer'!C3564</f>
        <v>0</v>
      </c>
      <c r="D3564">
        <f>'Previous Trades Import_OMS Quer'!D3564</f>
        <v>0</v>
      </c>
      <c r="E3564" s="22">
        <f>'Previous Trades Import_OMS Quer'!E3564</f>
        <v>0</v>
      </c>
      <c r="F3564">
        <f>'Previous Trades Import_OMS Quer'!F3564</f>
        <v>0</v>
      </c>
      <c r="G3564">
        <f>'Previous Trades Import_OMS Quer'!G3564</f>
        <v>0</v>
      </c>
      <c r="H3564">
        <f>'Previous Trades Import_OMS Quer'!H3564</f>
        <v>0</v>
      </c>
      <c r="I3564">
        <f>'Previous Trades Import_OMS Quer'!I3564</f>
        <v>0</v>
      </c>
      <c r="J3564">
        <f>'Previous Trades Import_OMS Quer'!J3564</f>
        <v>0</v>
      </c>
      <c r="K3564">
        <f>'Previous Trades Import_OMS Quer'!K3564</f>
        <v>0</v>
      </c>
      <c r="L3564">
        <f>'Previous Trades Import_OMS Quer'!L3564</f>
        <v>0</v>
      </c>
      <c r="M3564">
        <f>'Previous Trades Import_OMS Quer'!M3564</f>
        <v>0</v>
      </c>
      <c r="N3564">
        <f>'Previous Trades Import_OMS Quer'!N3564</f>
        <v>0</v>
      </c>
      <c r="O3564" t="str">
        <f>CLEAN('Previous Trades Import_OMS Quer'!O3564)</f>
        <v/>
      </c>
      <c r="Q3564" s="25">
        <f t="shared" si="110"/>
        <v>0</v>
      </c>
      <c r="R3564" s="25" t="e">
        <f>VLOOKUP(O3564,'Currency Balance'!$O$3:$Q$32,3,0)</f>
        <v>#N/A</v>
      </c>
      <c r="S3564" t="e">
        <f t="shared" si="111"/>
        <v>#N/A</v>
      </c>
    </row>
    <row r="3565" spans="1:19">
      <c r="A3565">
        <f>'Previous Trades Import_OMS Quer'!A3565</f>
        <v>0</v>
      </c>
      <c r="B3565">
        <f>'Previous Trades Import_OMS Quer'!B3565</f>
        <v>0</v>
      </c>
      <c r="C3565" s="22">
        <f>'Previous Trades Import_OMS Quer'!C3565</f>
        <v>0</v>
      </c>
      <c r="D3565">
        <f>'Previous Trades Import_OMS Quer'!D3565</f>
        <v>0</v>
      </c>
      <c r="E3565" s="22">
        <f>'Previous Trades Import_OMS Quer'!E3565</f>
        <v>0</v>
      </c>
      <c r="F3565">
        <f>'Previous Trades Import_OMS Quer'!F3565</f>
        <v>0</v>
      </c>
      <c r="G3565">
        <f>'Previous Trades Import_OMS Quer'!G3565</f>
        <v>0</v>
      </c>
      <c r="H3565">
        <f>'Previous Trades Import_OMS Quer'!H3565</f>
        <v>0</v>
      </c>
      <c r="I3565">
        <f>'Previous Trades Import_OMS Quer'!I3565</f>
        <v>0</v>
      </c>
      <c r="J3565">
        <f>'Previous Trades Import_OMS Quer'!J3565</f>
        <v>0</v>
      </c>
      <c r="K3565">
        <f>'Previous Trades Import_OMS Quer'!K3565</f>
        <v>0</v>
      </c>
      <c r="L3565">
        <f>'Previous Trades Import_OMS Quer'!L3565</f>
        <v>0</v>
      </c>
      <c r="M3565">
        <f>'Previous Trades Import_OMS Quer'!M3565</f>
        <v>0</v>
      </c>
      <c r="N3565">
        <f>'Previous Trades Import_OMS Quer'!N3565</f>
        <v>0</v>
      </c>
      <c r="O3565" t="str">
        <f>CLEAN('Previous Trades Import_OMS Quer'!O3565)</f>
        <v/>
      </c>
      <c r="Q3565" s="25">
        <f t="shared" si="110"/>
        <v>0</v>
      </c>
      <c r="R3565" s="25" t="e">
        <f>VLOOKUP(O3565,'Currency Balance'!$O$3:$Q$32,3,0)</f>
        <v>#N/A</v>
      </c>
      <c r="S3565" t="e">
        <f t="shared" si="111"/>
        <v>#N/A</v>
      </c>
    </row>
    <row r="3566" spans="1:19">
      <c r="A3566">
        <f>'Previous Trades Import_OMS Quer'!A3566</f>
        <v>0</v>
      </c>
      <c r="B3566">
        <f>'Previous Trades Import_OMS Quer'!B3566</f>
        <v>0</v>
      </c>
      <c r="C3566" s="22">
        <f>'Previous Trades Import_OMS Quer'!C3566</f>
        <v>0</v>
      </c>
      <c r="D3566">
        <f>'Previous Trades Import_OMS Quer'!D3566</f>
        <v>0</v>
      </c>
      <c r="E3566" s="22">
        <f>'Previous Trades Import_OMS Quer'!E3566</f>
        <v>0</v>
      </c>
      <c r="F3566">
        <f>'Previous Trades Import_OMS Quer'!F3566</f>
        <v>0</v>
      </c>
      <c r="G3566">
        <f>'Previous Trades Import_OMS Quer'!G3566</f>
        <v>0</v>
      </c>
      <c r="H3566">
        <f>'Previous Trades Import_OMS Quer'!H3566</f>
        <v>0</v>
      </c>
      <c r="I3566">
        <f>'Previous Trades Import_OMS Quer'!I3566</f>
        <v>0</v>
      </c>
      <c r="J3566">
        <f>'Previous Trades Import_OMS Quer'!J3566</f>
        <v>0</v>
      </c>
      <c r="K3566">
        <f>'Previous Trades Import_OMS Quer'!K3566</f>
        <v>0</v>
      </c>
      <c r="L3566">
        <f>'Previous Trades Import_OMS Quer'!L3566</f>
        <v>0</v>
      </c>
      <c r="M3566">
        <f>'Previous Trades Import_OMS Quer'!M3566</f>
        <v>0</v>
      </c>
      <c r="N3566">
        <f>'Previous Trades Import_OMS Quer'!N3566</f>
        <v>0</v>
      </c>
      <c r="O3566" t="str">
        <f>CLEAN('Previous Trades Import_OMS Quer'!O3566)</f>
        <v/>
      </c>
      <c r="Q3566" s="25">
        <f t="shared" si="110"/>
        <v>0</v>
      </c>
      <c r="R3566" s="25" t="e">
        <f>VLOOKUP(O3566,'Currency Balance'!$O$3:$Q$32,3,0)</f>
        <v>#N/A</v>
      </c>
      <c r="S3566" t="e">
        <f t="shared" si="111"/>
        <v>#N/A</v>
      </c>
    </row>
    <row r="3567" spans="1:19">
      <c r="A3567">
        <f>'Previous Trades Import_OMS Quer'!A3567</f>
        <v>0</v>
      </c>
      <c r="B3567">
        <f>'Previous Trades Import_OMS Quer'!B3567</f>
        <v>0</v>
      </c>
      <c r="C3567" s="22">
        <f>'Previous Trades Import_OMS Quer'!C3567</f>
        <v>0</v>
      </c>
      <c r="D3567">
        <f>'Previous Trades Import_OMS Quer'!D3567</f>
        <v>0</v>
      </c>
      <c r="E3567" s="22">
        <f>'Previous Trades Import_OMS Quer'!E3567</f>
        <v>0</v>
      </c>
      <c r="F3567">
        <f>'Previous Trades Import_OMS Quer'!F3567</f>
        <v>0</v>
      </c>
      <c r="G3567">
        <f>'Previous Trades Import_OMS Quer'!G3567</f>
        <v>0</v>
      </c>
      <c r="H3567">
        <f>'Previous Trades Import_OMS Quer'!H3567</f>
        <v>0</v>
      </c>
      <c r="I3567">
        <f>'Previous Trades Import_OMS Quer'!I3567</f>
        <v>0</v>
      </c>
      <c r="J3567">
        <f>'Previous Trades Import_OMS Quer'!J3567</f>
        <v>0</v>
      </c>
      <c r="K3567">
        <f>'Previous Trades Import_OMS Quer'!K3567</f>
        <v>0</v>
      </c>
      <c r="L3567">
        <f>'Previous Trades Import_OMS Quer'!L3567</f>
        <v>0</v>
      </c>
      <c r="M3567">
        <f>'Previous Trades Import_OMS Quer'!M3567</f>
        <v>0</v>
      </c>
      <c r="N3567">
        <f>'Previous Trades Import_OMS Quer'!N3567</f>
        <v>0</v>
      </c>
      <c r="O3567" t="str">
        <f>CLEAN('Previous Trades Import_OMS Quer'!O3567)</f>
        <v/>
      </c>
      <c r="Q3567" s="25">
        <f t="shared" si="110"/>
        <v>0</v>
      </c>
      <c r="R3567" s="25" t="e">
        <f>VLOOKUP(O3567,'Currency Balance'!$O$3:$Q$32,3,0)</f>
        <v>#N/A</v>
      </c>
      <c r="S3567" t="e">
        <f t="shared" si="111"/>
        <v>#N/A</v>
      </c>
    </row>
    <row r="3568" spans="1:19">
      <c r="A3568">
        <f>'Previous Trades Import_OMS Quer'!A3568</f>
        <v>0</v>
      </c>
      <c r="B3568">
        <f>'Previous Trades Import_OMS Quer'!B3568</f>
        <v>0</v>
      </c>
      <c r="C3568" s="22">
        <f>'Previous Trades Import_OMS Quer'!C3568</f>
        <v>0</v>
      </c>
      <c r="D3568">
        <f>'Previous Trades Import_OMS Quer'!D3568</f>
        <v>0</v>
      </c>
      <c r="E3568" s="22">
        <f>'Previous Trades Import_OMS Quer'!E3568</f>
        <v>0</v>
      </c>
      <c r="F3568">
        <f>'Previous Trades Import_OMS Quer'!F3568</f>
        <v>0</v>
      </c>
      <c r="G3568">
        <f>'Previous Trades Import_OMS Quer'!G3568</f>
        <v>0</v>
      </c>
      <c r="H3568">
        <f>'Previous Trades Import_OMS Quer'!H3568</f>
        <v>0</v>
      </c>
      <c r="I3568">
        <f>'Previous Trades Import_OMS Quer'!I3568</f>
        <v>0</v>
      </c>
      <c r="J3568">
        <f>'Previous Trades Import_OMS Quer'!J3568</f>
        <v>0</v>
      </c>
      <c r="K3568">
        <f>'Previous Trades Import_OMS Quer'!K3568</f>
        <v>0</v>
      </c>
      <c r="L3568">
        <f>'Previous Trades Import_OMS Quer'!L3568</f>
        <v>0</v>
      </c>
      <c r="M3568">
        <f>'Previous Trades Import_OMS Quer'!M3568</f>
        <v>0</v>
      </c>
      <c r="N3568">
        <f>'Previous Trades Import_OMS Quer'!N3568</f>
        <v>0</v>
      </c>
      <c r="O3568" t="str">
        <f>CLEAN('Previous Trades Import_OMS Quer'!O3568)</f>
        <v/>
      </c>
      <c r="Q3568" s="25">
        <f t="shared" si="110"/>
        <v>0</v>
      </c>
      <c r="R3568" s="25" t="e">
        <f>VLOOKUP(O3568,'Currency Balance'!$O$3:$Q$32,3,0)</f>
        <v>#N/A</v>
      </c>
      <c r="S3568" t="e">
        <f t="shared" si="111"/>
        <v>#N/A</v>
      </c>
    </row>
    <row r="3569" spans="1:19">
      <c r="A3569">
        <f>'Previous Trades Import_OMS Quer'!A3569</f>
        <v>0</v>
      </c>
      <c r="B3569">
        <f>'Previous Trades Import_OMS Quer'!B3569</f>
        <v>0</v>
      </c>
      <c r="C3569" s="22">
        <f>'Previous Trades Import_OMS Quer'!C3569</f>
        <v>0</v>
      </c>
      <c r="D3569">
        <f>'Previous Trades Import_OMS Quer'!D3569</f>
        <v>0</v>
      </c>
      <c r="E3569" s="22">
        <f>'Previous Trades Import_OMS Quer'!E3569</f>
        <v>0</v>
      </c>
      <c r="F3569">
        <f>'Previous Trades Import_OMS Quer'!F3569</f>
        <v>0</v>
      </c>
      <c r="G3569">
        <f>'Previous Trades Import_OMS Quer'!G3569</f>
        <v>0</v>
      </c>
      <c r="H3569">
        <f>'Previous Trades Import_OMS Quer'!H3569</f>
        <v>0</v>
      </c>
      <c r="I3569">
        <f>'Previous Trades Import_OMS Quer'!I3569</f>
        <v>0</v>
      </c>
      <c r="J3569">
        <f>'Previous Trades Import_OMS Quer'!J3569</f>
        <v>0</v>
      </c>
      <c r="K3569">
        <f>'Previous Trades Import_OMS Quer'!K3569</f>
        <v>0</v>
      </c>
      <c r="L3569">
        <f>'Previous Trades Import_OMS Quer'!L3569</f>
        <v>0</v>
      </c>
      <c r="M3569">
        <f>'Previous Trades Import_OMS Quer'!M3569</f>
        <v>0</v>
      </c>
      <c r="N3569">
        <f>'Previous Trades Import_OMS Quer'!N3569</f>
        <v>0</v>
      </c>
      <c r="O3569" t="str">
        <f>CLEAN('Previous Trades Import_OMS Quer'!O3569)</f>
        <v/>
      </c>
      <c r="Q3569" s="25">
        <f t="shared" si="110"/>
        <v>0</v>
      </c>
      <c r="R3569" s="25" t="e">
        <f>VLOOKUP(O3569,'Currency Balance'!$O$3:$Q$32,3,0)</f>
        <v>#N/A</v>
      </c>
      <c r="S3569" t="e">
        <f t="shared" si="111"/>
        <v>#N/A</v>
      </c>
    </row>
    <row r="3570" spans="1:19">
      <c r="A3570">
        <f>'Previous Trades Import_OMS Quer'!A3570</f>
        <v>0</v>
      </c>
      <c r="B3570">
        <f>'Previous Trades Import_OMS Quer'!B3570</f>
        <v>0</v>
      </c>
      <c r="C3570" s="22">
        <f>'Previous Trades Import_OMS Quer'!C3570</f>
        <v>0</v>
      </c>
      <c r="D3570">
        <f>'Previous Trades Import_OMS Quer'!D3570</f>
        <v>0</v>
      </c>
      <c r="E3570" s="22">
        <f>'Previous Trades Import_OMS Quer'!E3570</f>
        <v>0</v>
      </c>
      <c r="F3570">
        <f>'Previous Trades Import_OMS Quer'!F3570</f>
        <v>0</v>
      </c>
      <c r="G3570">
        <f>'Previous Trades Import_OMS Quer'!G3570</f>
        <v>0</v>
      </c>
      <c r="H3570">
        <f>'Previous Trades Import_OMS Quer'!H3570</f>
        <v>0</v>
      </c>
      <c r="I3570">
        <f>'Previous Trades Import_OMS Quer'!I3570</f>
        <v>0</v>
      </c>
      <c r="J3570">
        <f>'Previous Trades Import_OMS Quer'!J3570</f>
        <v>0</v>
      </c>
      <c r="K3570">
        <f>'Previous Trades Import_OMS Quer'!K3570</f>
        <v>0</v>
      </c>
      <c r="L3570">
        <f>'Previous Trades Import_OMS Quer'!L3570</f>
        <v>0</v>
      </c>
      <c r="M3570">
        <f>'Previous Trades Import_OMS Quer'!M3570</f>
        <v>0</v>
      </c>
      <c r="N3570">
        <f>'Previous Trades Import_OMS Quer'!N3570</f>
        <v>0</v>
      </c>
      <c r="O3570" t="str">
        <f>CLEAN('Previous Trades Import_OMS Quer'!O3570)</f>
        <v/>
      </c>
      <c r="Q3570" s="25">
        <f t="shared" si="110"/>
        <v>0</v>
      </c>
      <c r="R3570" s="25" t="e">
        <f>VLOOKUP(O3570,'Currency Balance'!$O$3:$Q$32,3,0)</f>
        <v>#N/A</v>
      </c>
      <c r="S3570" t="e">
        <f t="shared" si="111"/>
        <v>#N/A</v>
      </c>
    </row>
    <row r="3571" spans="1:19">
      <c r="A3571">
        <f>'Previous Trades Import_OMS Quer'!A3571</f>
        <v>0</v>
      </c>
      <c r="B3571">
        <f>'Previous Trades Import_OMS Quer'!B3571</f>
        <v>0</v>
      </c>
      <c r="C3571" s="22">
        <f>'Previous Trades Import_OMS Quer'!C3571</f>
        <v>0</v>
      </c>
      <c r="D3571">
        <f>'Previous Trades Import_OMS Quer'!D3571</f>
        <v>0</v>
      </c>
      <c r="E3571" s="22">
        <f>'Previous Trades Import_OMS Quer'!E3571</f>
        <v>0</v>
      </c>
      <c r="F3571">
        <f>'Previous Trades Import_OMS Quer'!F3571</f>
        <v>0</v>
      </c>
      <c r="G3571">
        <f>'Previous Trades Import_OMS Quer'!G3571</f>
        <v>0</v>
      </c>
      <c r="H3571">
        <f>'Previous Trades Import_OMS Quer'!H3571</f>
        <v>0</v>
      </c>
      <c r="I3571">
        <f>'Previous Trades Import_OMS Quer'!I3571</f>
        <v>0</v>
      </c>
      <c r="J3571">
        <f>'Previous Trades Import_OMS Quer'!J3571</f>
        <v>0</v>
      </c>
      <c r="K3571">
        <f>'Previous Trades Import_OMS Quer'!K3571</f>
        <v>0</v>
      </c>
      <c r="L3571">
        <f>'Previous Trades Import_OMS Quer'!L3571</f>
        <v>0</v>
      </c>
      <c r="M3571">
        <f>'Previous Trades Import_OMS Quer'!M3571</f>
        <v>0</v>
      </c>
      <c r="N3571">
        <f>'Previous Trades Import_OMS Quer'!N3571</f>
        <v>0</v>
      </c>
      <c r="O3571" t="str">
        <f>CLEAN('Previous Trades Import_OMS Quer'!O3571)</f>
        <v/>
      </c>
      <c r="Q3571" s="25">
        <f t="shared" si="110"/>
        <v>0</v>
      </c>
      <c r="R3571" s="25" t="e">
        <f>VLOOKUP(O3571,'Currency Balance'!$O$3:$Q$32,3,0)</f>
        <v>#N/A</v>
      </c>
      <c r="S3571" t="e">
        <f t="shared" si="111"/>
        <v>#N/A</v>
      </c>
    </row>
    <row r="3572" spans="1:19">
      <c r="A3572">
        <f>'Previous Trades Import_OMS Quer'!A3572</f>
        <v>0</v>
      </c>
      <c r="B3572">
        <f>'Previous Trades Import_OMS Quer'!B3572</f>
        <v>0</v>
      </c>
      <c r="C3572" s="22">
        <f>'Previous Trades Import_OMS Quer'!C3572</f>
        <v>0</v>
      </c>
      <c r="D3572">
        <f>'Previous Trades Import_OMS Quer'!D3572</f>
        <v>0</v>
      </c>
      <c r="E3572" s="22">
        <f>'Previous Trades Import_OMS Quer'!E3572</f>
        <v>0</v>
      </c>
      <c r="F3572">
        <f>'Previous Trades Import_OMS Quer'!F3572</f>
        <v>0</v>
      </c>
      <c r="G3572">
        <f>'Previous Trades Import_OMS Quer'!G3572</f>
        <v>0</v>
      </c>
      <c r="H3572">
        <f>'Previous Trades Import_OMS Quer'!H3572</f>
        <v>0</v>
      </c>
      <c r="I3572">
        <f>'Previous Trades Import_OMS Quer'!I3572</f>
        <v>0</v>
      </c>
      <c r="J3572">
        <f>'Previous Trades Import_OMS Quer'!J3572</f>
        <v>0</v>
      </c>
      <c r="K3572">
        <f>'Previous Trades Import_OMS Quer'!K3572</f>
        <v>0</v>
      </c>
      <c r="L3572">
        <f>'Previous Trades Import_OMS Quer'!L3572</f>
        <v>0</v>
      </c>
      <c r="M3572">
        <f>'Previous Trades Import_OMS Quer'!M3572</f>
        <v>0</v>
      </c>
      <c r="N3572">
        <f>'Previous Trades Import_OMS Quer'!N3572</f>
        <v>0</v>
      </c>
      <c r="O3572" t="str">
        <f>CLEAN('Previous Trades Import_OMS Quer'!O3572)</f>
        <v/>
      </c>
      <c r="Q3572" s="25">
        <f t="shared" si="110"/>
        <v>0</v>
      </c>
      <c r="R3572" s="25" t="e">
        <f>VLOOKUP(O3572,'Currency Balance'!$O$3:$Q$32,3,0)</f>
        <v>#N/A</v>
      </c>
      <c r="S3572" t="e">
        <f t="shared" si="111"/>
        <v>#N/A</v>
      </c>
    </row>
    <row r="3573" spans="1:19">
      <c r="A3573">
        <f>'Previous Trades Import_OMS Quer'!A3573</f>
        <v>0</v>
      </c>
      <c r="B3573">
        <f>'Previous Trades Import_OMS Quer'!B3573</f>
        <v>0</v>
      </c>
      <c r="C3573" s="22">
        <f>'Previous Trades Import_OMS Quer'!C3573</f>
        <v>0</v>
      </c>
      <c r="D3573">
        <f>'Previous Trades Import_OMS Quer'!D3573</f>
        <v>0</v>
      </c>
      <c r="E3573" s="22">
        <f>'Previous Trades Import_OMS Quer'!E3573</f>
        <v>0</v>
      </c>
      <c r="F3573">
        <f>'Previous Trades Import_OMS Quer'!F3573</f>
        <v>0</v>
      </c>
      <c r="G3573">
        <f>'Previous Trades Import_OMS Quer'!G3573</f>
        <v>0</v>
      </c>
      <c r="H3573">
        <f>'Previous Trades Import_OMS Quer'!H3573</f>
        <v>0</v>
      </c>
      <c r="I3573">
        <f>'Previous Trades Import_OMS Quer'!I3573</f>
        <v>0</v>
      </c>
      <c r="J3573">
        <f>'Previous Trades Import_OMS Quer'!J3573</f>
        <v>0</v>
      </c>
      <c r="K3573">
        <f>'Previous Trades Import_OMS Quer'!K3573</f>
        <v>0</v>
      </c>
      <c r="L3573">
        <f>'Previous Trades Import_OMS Quer'!L3573</f>
        <v>0</v>
      </c>
      <c r="M3573">
        <f>'Previous Trades Import_OMS Quer'!M3573</f>
        <v>0</v>
      </c>
      <c r="N3573">
        <f>'Previous Trades Import_OMS Quer'!N3573</f>
        <v>0</v>
      </c>
      <c r="O3573" t="str">
        <f>CLEAN('Previous Trades Import_OMS Quer'!O3573)</f>
        <v/>
      </c>
      <c r="Q3573" s="25">
        <f t="shared" si="110"/>
        <v>0</v>
      </c>
      <c r="R3573" s="25" t="e">
        <f>VLOOKUP(O3573,'Currency Balance'!$O$3:$Q$32,3,0)</f>
        <v>#N/A</v>
      </c>
      <c r="S3573" t="e">
        <f t="shared" si="111"/>
        <v>#N/A</v>
      </c>
    </row>
    <row r="3574" spans="1:19">
      <c r="A3574">
        <f>'Previous Trades Import_OMS Quer'!A3574</f>
        <v>0</v>
      </c>
      <c r="B3574">
        <f>'Previous Trades Import_OMS Quer'!B3574</f>
        <v>0</v>
      </c>
      <c r="C3574" s="22">
        <f>'Previous Trades Import_OMS Quer'!C3574</f>
        <v>0</v>
      </c>
      <c r="D3574">
        <f>'Previous Trades Import_OMS Quer'!D3574</f>
        <v>0</v>
      </c>
      <c r="E3574" s="22">
        <f>'Previous Trades Import_OMS Quer'!E3574</f>
        <v>0</v>
      </c>
      <c r="F3574">
        <f>'Previous Trades Import_OMS Quer'!F3574</f>
        <v>0</v>
      </c>
      <c r="G3574">
        <f>'Previous Trades Import_OMS Quer'!G3574</f>
        <v>0</v>
      </c>
      <c r="H3574">
        <f>'Previous Trades Import_OMS Quer'!H3574</f>
        <v>0</v>
      </c>
      <c r="I3574">
        <f>'Previous Trades Import_OMS Quer'!I3574</f>
        <v>0</v>
      </c>
      <c r="J3574">
        <f>'Previous Trades Import_OMS Quer'!J3574</f>
        <v>0</v>
      </c>
      <c r="K3574">
        <f>'Previous Trades Import_OMS Quer'!K3574</f>
        <v>0</v>
      </c>
      <c r="L3574">
        <f>'Previous Trades Import_OMS Quer'!L3574</f>
        <v>0</v>
      </c>
      <c r="M3574">
        <f>'Previous Trades Import_OMS Quer'!M3574</f>
        <v>0</v>
      </c>
      <c r="N3574">
        <f>'Previous Trades Import_OMS Quer'!N3574</f>
        <v>0</v>
      </c>
      <c r="O3574" t="str">
        <f>CLEAN('Previous Trades Import_OMS Quer'!O3574)</f>
        <v/>
      </c>
      <c r="Q3574" s="25">
        <f t="shared" si="110"/>
        <v>0</v>
      </c>
      <c r="R3574" s="25" t="e">
        <f>VLOOKUP(O3574,'Currency Balance'!$O$3:$Q$32,3,0)</f>
        <v>#N/A</v>
      </c>
      <c r="S3574" t="e">
        <f t="shared" si="111"/>
        <v>#N/A</v>
      </c>
    </row>
    <row r="3575" spans="1:19">
      <c r="A3575">
        <f>'Previous Trades Import_OMS Quer'!A3575</f>
        <v>0</v>
      </c>
      <c r="B3575">
        <f>'Previous Trades Import_OMS Quer'!B3575</f>
        <v>0</v>
      </c>
      <c r="C3575" s="22">
        <f>'Previous Trades Import_OMS Quer'!C3575</f>
        <v>0</v>
      </c>
      <c r="D3575">
        <f>'Previous Trades Import_OMS Quer'!D3575</f>
        <v>0</v>
      </c>
      <c r="E3575" s="22">
        <f>'Previous Trades Import_OMS Quer'!E3575</f>
        <v>0</v>
      </c>
      <c r="F3575">
        <f>'Previous Trades Import_OMS Quer'!F3575</f>
        <v>0</v>
      </c>
      <c r="G3575">
        <f>'Previous Trades Import_OMS Quer'!G3575</f>
        <v>0</v>
      </c>
      <c r="H3575">
        <f>'Previous Trades Import_OMS Quer'!H3575</f>
        <v>0</v>
      </c>
      <c r="I3575">
        <f>'Previous Trades Import_OMS Quer'!I3575</f>
        <v>0</v>
      </c>
      <c r="J3575">
        <f>'Previous Trades Import_OMS Quer'!J3575</f>
        <v>0</v>
      </c>
      <c r="K3575">
        <f>'Previous Trades Import_OMS Quer'!K3575</f>
        <v>0</v>
      </c>
      <c r="L3575">
        <f>'Previous Trades Import_OMS Quer'!L3575</f>
        <v>0</v>
      </c>
      <c r="M3575">
        <f>'Previous Trades Import_OMS Quer'!M3575</f>
        <v>0</v>
      </c>
      <c r="N3575">
        <f>'Previous Trades Import_OMS Quer'!N3575</f>
        <v>0</v>
      </c>
      <c r="O3575" t="str">
        <f>CLEAN('Previous Trades Import_OMS Quer'!O3575)</f>
        <v/>
      </c>
      <c r="Q3575" s="25">
        <f t="shared" si="110"/>
        <v>0</v>
      </c>
      <c r="R3575" s="25" t="e">
        <f>VLOOKUP(O3575,'Currency Balance'!$O$3:$Q$32,3,0)</f>
        <v>#N/A</v>
      </c>
      <c r="S3575" t="e">
        <f t="shared" si="111"/>
        <v>#N/A</v>
      </c>
    </row>
    <row r="3576" spans="1:19">
      <c r="A3576">
        <f>'Previous Trades Import_OMS Quer'!A3576</f>
        <v>0</v>
      </c>
      <c r="B3576">
        <f>'Previous Trades Import_OMS Quer'!B3576</f>
        <v>0</v>
      </c>
      <c r="C3576" s="22">
        <f>'Previous Trades Import_OMS Quer'!C3576</f>
        <v>0</v>
      </c>
      <c r="D3576">
        <f>'Previous Trades Import_OMS Quer'!D3576</f>
        <v>0</v>
      </c>
      <c r="E3576" s="22">
        <f>'Previous Trades Import_OMS Quer'!E3576</f>
        <v>0</v>
      </c>
      <c r="F3576">
        <f>'Previous Trades Import_OMS Quer'!F3576</f>
        <v>0</v>
      </c>
      <c r="G3576">
        <f>'Previous Trades Import_OMS Quer'!G3576</f>
        <v>0</v>
      </c>
      <c r="H3576">
        <f>'Previous Trades Import_OMS Quer'!H3576</f>
        <v>0</v>
      </c>
      <c r="I3576">
        <f>'Previous Trades Import_OMS Quer'!I3576</f>
        <v>0</v>
      </c>
      <c r="J3576">
        <f>'Previous Trades Import_OMS Quer'!J3576</f>
        <v>0</v>
      </c>
      <c r="K3576">
        <f>'Previous Trades Import_OMS Quer'!K3576</f>
        <v>0</v>
      </c>
      <c r="L3576">
        <f>'Previous Trades Import_OMS Quer'!L3576</f>
        <v>0</v>
      </c>
      <c r="M3576">
        <f>'Previous Trades Import_OMS Quer'!M3576</f>
        <v>0</v>
      </c>
      <c r="N3576">
        <f>'Previous Trades Import_OMS Quer'!N3576</f>
        <v>0</v>
      </c>
      <c r="O3576" t="str">
        <f>CLEAN('Previous Trades Import_OMS Quer'!O3576)</f>
        <v/>
      </c>
      <c r="Q3576" s="25">
        <f t="shared" si="110"/>
        <v>0</v>
      </c>
      <c r="R3576" s="25" t="e">
        <f>VLOOKUP(O3576,'Currency Balance'!$O$3:$Q$32,3,0)</f>
        <v>#N/A</v>
      </c>
      <c r="S3576" t="e">
        <f t="shared" si="111"/>
        <v>#N/A</v>
      </c>
    </row>
    <row r="3577" spans="1:19">
      <c r="A3577">
        <f>'Previous Trades Import_OMS Quer'!A3577</f>
        <v>0</v>
      </c>
      <c r="B3577">
        <f>'Previous Trades Import_OMS Quer'!B3577</f>
        <v>0</v>
      </c>
      <c r="C3577" s="22">
        <f>'Previous Trades Import_OMS Quer'!C3577</f>
        <v>0</v>
      </c>
      <c r="D3577">
        <f>'Previous Trades Import_OMS Quer'!D3577</f>
        <v>0</v>
      </c>
      <c r="E3577" s="22">
        <f>'Previous Trades Import_OMS Quer'!E3577</f>
        <v>0</v>
      </c>
      <c r="F3577">
        <f>'Previous Trades Import_OMS Quer'!F3577</f>
        <v>0</v>
      </c>
      <c r="G3577">
        <f>'Previous Trades Import_OMS Quer'!G3577</f>
        <v>0</v>
      </c>
      <c r="H3577">
        <f>'Previous Trades Import_OMS Quer'!H3577</f>
        <v>0</v>
      </c>
      <c r="I3577">
        <f>'Previous Trades Import_OMS Quer'!I3577</f>
        <v>0</v>
      </c>
      <c r="J3577">
        <f>'Previous Trades Import_OMS Quer'!J3577</f>
        <v>0</v>
      </c>
      <c r="K3577">
        <f>'Previous Trades Import_OMS Quer'!K3577</f>
        <v>0</v>
      </c>
      <c r="L3577">
        <f>'Previous Trades Import_OMS Quer'!L3577</f>
        <v>0</v>
      </c>
      <c r="M3577">
        <f>'Previous Trades Import_OMS Quer'!M3577</f>
        <v>0</v>
      </c>
      <c r="N3577">
        <f>'Previous Trades Import_OMS Quer'!N3577</f>
        <v>0</v>
      </c>
      <c r="O3577" t="str">
        <f>CLEAN('Previous Trades Import_OMS Quer'!O3577)</f>
        <v/>
      </c>
      <c r="Q3577" s="25">
        <f t="shared" si="110"/>
        <v>0</v>
      </c>
      <c r="R3577" s="25" t="e">
        <f>VLOOKUP(O3577,'Currency Balance'!$O$3:$Q$32,3,0)</f>
        <v>#N/A</v>
      </c>
      <c r="S3577" t="e">
        <f t="shared" si="111"/>
        <v>#N/A</v>
      </c>
    </row>
    <row r="3578" spans="1:19">
      <c r="A3578">
        <f>'Previous Trades Import_OMS Quer'!A3578</f>
        <v>0</v>
      </c>
      <c r="B3578">
        <f>'Previous Trades Import_OMS Quer'!B3578</f>
        <v>0</v>
      </c>
      <c r="C3578" s="22">
        <f>'Previous Trades Import_OMS Quer'!C3578</f>
        <v>0</v>
      </c>
      <c r="D3578">
        <f>'Previous Trades Import_OMS Quer'!D3578</f>
        <v>0</v>
      </c>
      <c r="E3578" s="22">
        <f>'Previous Trades Import_OMS Quer'!E3578</f>
        <v>0</v>
      </c>
      <c r="F3578">
        <f>'Previous Trades Import_OMS Quer'!F3578</f>
        <v>0</v>
      </c>
      <c r="G3578">
        <f>'Previous Trades Import_OMS Quer'!G3578</f>
        <v>0</v>
      </c>
      <c r="H3578">
        <f>'Previous Trades Import_OMS Quer'!H3578</f>
        <v>0</v>
      </c>
      <c r="I3578">
        <f>'Previous Trades Import_OMS Quer'!I3578</f>
        <v>0</v>
      </c>
      <c r="J3578">
        <f>'Previous Trades Import_OMS Quer'!J3578</f>
        <v>0</v>
      </c>
      <c r="K3578">
        <f>'Previous Trades Import_OMS Quer'!K3578</f>
        <v>0</v>
      </c>
      <c r="L3578">
        <f>'Previous Trades Import_OMS Quer'!L3578</f>
        <v>0</v>
      </c>
      <c r="M3578">
        <f>'Previous Trades Import_OMS Quer'!M3578</f>
        <v>0</v>
      </c>
      <c r="N3578">
        <f>'Previous Trades Import_OMS Quer'!N3578</f>
        <v>0</v>
      </c>
      <c r="O3578" t="str">
        <f>CLEAN('Previous Trades Import_OMS Quer'!O3578)</f>
        <v/>
      </c>
      <c r="Q3578" s="25">
        <f t="shared" si="110"/>
        <v>0</v>
      </c>
      <c r="R3578" s="25" t="e">
        <f>VLOOKUP(O3578,'Currency Balance'!$O$3:$Q$32,3,0)</f>
        <v>#N/A</v>
      </c>
      <c r="S3578" t="e">
        <f t="shared" si="111"/>
        <v>#N/A</v>
      </c>
    </row>
    <row r="3579" spans="1:19">
      <c r="A3579">
        <f>'Previous Trades Import_OMS Quer'!A3579</f>
        <v>0</v>
      </c>
      <c r="B3579">
        <f>'Previous Trades Import_OMS Quer'!B3579</f>
        <v>0</v>
      </c>
      <c r="C3579" s="22">
        <f>'Previous Trades Import_OMS Quer'!C3579</f>
        <v>0</v>
      </c>
      <c r="D3579">
        <f>'Previous Trades Import_OMS Quer'!D3579</f>
        <v>0</v>
      </c>
      <c r="E3579" s="22">
        <f>'Previous Trades Import_OMS Quer'!E3579</f>
        <v>0</v>
      </c>
      <c r="F3579">
        <f>'Previous Trades Import_OMS Quer'!F3579</f>
        <v>0</v>
      </c>
      <c r="G3579">
        <f>'Previous Trades Import_OMS Quer'!G3579</f>
        <v>0</v>
      </c>
      <c r="H3579">
        <f>'Previous Trades Import_OMS Quer'!H3579</f>
        <v>0</v>
      </c>
      <c r="I3579">
        <f>'Previous Trades Import_OMS Quer'!I3579</f>
        <v>0</v>
      </c>
      <c r="J3579">
        <f>'Previous Trades Import_OMS Quer'!J3579</f>
        <v>0</v>
      </c>
      <c r="K3579">
        <f>'Previous Trades Import_OMS Quer'!K3579</f>
        <v>0</v>
      </c>
      <c r="L3579">
        <f>'Previous Trades Import_OMS Quer'!L3579</f>
        <v>0</v>
      </c>
      <c r="M3579">
        <f>'Previous Trades Import_OMS Quer'!M3579</f>
        <v>0</v>
      </c>
      <c r="N3579">
        <f>'Previous Trades Import_OMS Quer'!N3579</f>
        <v>0</v>
      </c>
      <c r="O3579" t="str">
        <f>CLEAN('Previous Trades Import_OMS Quer'!O3579)</f>
        <v/>
      </c>
      <c r="Q3579" s="25">
        <f t="shared" si="110"/>
        <v>0</v>
      </c>
      <c r="R3579" s="25" t="e">
        <f>VLOOKUP(O3579,'Currency Balance'!$O$3:$Q$32,3,0)</f>
        <v>#N/A</v>
      </c>
      <c r="S3579" t="e">
        <f t="shared" si="111"/>
        <v>#N/A</v>
      </c>
    </row>
    <row r="3580" spans="1:19">
      <c r="A3580">
        <f>'Previous Trades Import_OMS Quer'!A3580</f>
        <v>0</v>
      </c>
      <c r="B3580">
        <f>'Previous Trades Import_OMS Quer'!B3580</f>
        <v>0</v>
      </c>
      <c r="C3580" s="22">
        <f>'Previous Trades Import_OMS Quer'!C3580</f>
        <v>0</v>
      </c>
      <c r="D3580">
        <f>'Previous Trades Import_OMS Quer'!D3580</f>
        <v>0</v>
      </c>
      <c r="E3580" s="22">
        <f>'Previous Trades Import_OMS Quer'!E3580</f>
        <v>0</v>
      </c>
      <c r="F3580">
        <f>'Previous Trades Import_OMS Quer'!F3580</f>
        <v>0</v>
      </c>
      <c r="G3580">
        <f>'Previous Trades Import_OMS Quer'!G3580</f>
        <v>0</v>
      </c>
      <c r="H3580">
        <f>'Previous Trades Import_OMS Quer'!H3580</f>
        <v>0</v>
      </c>
      <c r="I3580">
        <f>'Previous Trades Import_OMS Quer'!I3580</f>
        <v>0</v>
      </c>
      <c r="J3580">
        <f>'Previous Trades Import_OMS Quer'!J3580</f>
        <v>0</v>
      </c>
      <c r="K3580">
        <f>'Previous Trades Import_OMS Quer'!K3580</f>
        <v>0</v>
      </c>
      <c r="L3580">
        <f>'Previous Trades Import_OMS Quer'!L3580</f>
        <v>0</v>
      </c>
      <c r="M3580">
        <f>'Previous Trades Import_OMS Quer'!M3580</f>
        <v>0</v>
      </c>
      <c r="N3580">
        <f>'Previous Trades Import_OMS Quer'!N3580</f>
        <v>0</v>
      </c>
      <c r="O3580" t="str">
        <f>CLEAN('Previous Trades Import_OMS Quer'!O3580)</f>
        <v/>
      </c>
      <c r="Q3580" s="25">
        <f t="shared" si="110"/>
        <v>0</v>
      </c>
      <c r="R3580" s="25" t="e">
        <f>VLOOKUP(O3580,'Currency Balance'!$O$3:$Q$32,3,0)</f>
        <v>#N/A</v>
      </c>
      <c r="S3580" t="e">
        <f t="shared" si="111"/>
        <v>#N/A</v>
      </c>
    </row>
    <row r="3581" spans="1:19">
      <c r="A3581">
        <f>'Previous Trades Import_OMS Quer'!A3581</f>
        <v>0</v>
      </c>
      <c r="B3581">
        <f>'Previous Trades Import_OMS Quer'!B3581</f>
        <v>0</v>
      </c>
      <c r="C3581" s="22">
        <f>'Previous Trades Import_OMS Quer'!C3581</f>
        <v>0</v>
      </c>
      <c r="D3581">
        <f>'Previous Trades Import_OMS Quer'!D3581</f>
        <v>0</v>
      </c>
      <c r="E3581" s="22">
        <f>'Previous Trades Import_OMS Quer'!E3581</f>
        <v>0</v>
      </c>
      <c r="F3581">
        <f>'Previous Trades Import_OMS Quer'!F3581</f>
        <v>0</v>
      </c>
      <c r="G3581">
        <f>'Previous Trades Import_OMS Quer'!G3581</f>
        <v>0</v>
      </c>
      <c r="H3581">
        <f>'Previous Trades Import_OMS Quer'!H3581</f>
        <v>0</v>
      </c>
      <c r="I3581">
        <f>'Previous Trades Import_OMS Quer'!I3581</f>
        <v>0</v>
      </c>
      <c r="J3581">
        <f>'Previous Trades Import_OMS Quer'!J3581</f>
        <v>0</v>
      </c>
      <c r="K3581">
        <f>'Previous Trades Import_OMS Quer'!K3581</f>
        <v>0</v>
      </c>
      <c r="L3581">
        <f>'Previous Trades Import_OMS Quer'!L3581</f>
        <v>0</v>
      </c>
      <c r="M3581">
        <f>'Previous Trades Import_OMS Quer'!M3581</f>
        <v>0</v>
      </c>
      <c r="N3581">
        <f>'Previous Trades Import_OMS Quer'!N3581</f>
        <v>0</v>
      </c>
      <c r="O3581" t="str">
        <f>CLEAN('Previous Trades Import_OMS Quer'!O3581)</f>
        <v/>
      </c>
      <c r="Q3581" s="25">
        <f t="shared" si="110"/>
        <v>0</v>
      </c>
      <c r="R3581" s="25" t="e">
        <f>VLOOKUP(O3581,'Currency Balance'!$O$3:$Q$32,3,0)</f>
        <v>#N/A</v>
      </c>
      <c r="S3581" t="e">
        <f t="shared" si="111"/>
        <v>#N/A</v>
      </c>
    </row>
    <row r="3582" spans="1:19">
      <c r="A3582">
        <f>'Previous Trades Import_OMS Quer'!A3582</f>
        <v>0</v>
      </c>
      <c r="B3582">
        <f>'Previous Trades Import_OMS Quer'!B3582</f>
        <v>0</v>
      </c>
      <c r="C3582" s="22">
        <f>'Previous Trades Import_OMS Quer'!C3582</f>
        <v>0</v>
      </c>
      <c r="D3582">
        <f>'Previous Trades Import_OMS Quer'!D3582</f>
        <v>0</v>
      </c>
      <c r="E3582" s="22">
        <f>'Previous Trades Import_OMS Quer'!E3582</f>
        <v>0</v>
      </c>
      <c r="F3582">
        <f>'Previous Trades Import_OMS Quer'!F3582</f>
        <v>0</v>
      </c>
      <c r="G3582">
        <f>'Previous Trades Import_OMS Quer'!G3582</f>
        <v>0</v>
      </c>
      <c r="H3582">
        <f>'Previous Trades Import_OMS Quer'!H3582</f>
        <v>0</v>
      </c>
      <c r="I3582">
        <f>'Previous Trades Import_OMS Quer'!I3582</f>
        <v>0</v>
      </c>
      <c r="J3582">
        <f>'Previous Trades Import_OMS Quer'!J3582</f>
        <v>0</v>
      </c>
      <c r="K3582">
        <f>'Previous Trades Import_OMS Quer'!K3582</f>
        <v>0</v>
      </c>
      <c r="L3582">
        <f>'Previous Trades Import_OMS Quer'!L3582</f>
        <v>0</v>
      </c>
      <c r="M3582">
        <f>'Previous Trades Import_OMS Quer'!M3582</f>
        <v>0</v>
      </c>
      <c r="N3582">
        <f>'Previous Trades Import_OMS Quer'!N3582</f>
        <v>0</v>
      </c>
      <c r="O3582" t="str">
        <f>CLEAN('Previous Trades Import_OMS Quer'!O3582)</f>
        <v/>
      </c>
      <c r="Q3582" s="25">
        <f t="shared" si="110"/>
        <v>0</v>
      </c>
      <c r="R3582" s="25" t="e">
        <f>VLOOKUP(O3582,'Currency Balance'!$O$3:$Q$32,3,0)</f>
        <v>#N/A</v>
      </c>
      <c r="S3582" t="e">
        <f t="shared" si="111"/>
        <v>#N/A</v>
      </c>
    </row>
    <row r="3583" spans="1:19">
      <c r="A3583">
        <f>'Previous Trades Import_OMS Quer'!A3583</f>
        <v>0</v>
      </c>
      <c r="B3583">
        <f>'Previous Trades Import_OMS Quer'!B3583</f>
        <v>0</v>
      </c>
      <c r="C3583" s="22">
        <f>'Previous Trades Import_OMS Quer'!C3583</f>
        <v>0</v>
      </c>
      <c r="D3583">
        <f>'Previous Trades Import_OMS Quer'!D3583</f>
        <v>0</v>
      </c>
      <c r="E3583" s="22">
        <f>'Previous Trades Import_OMS Quer'!E3583</f>
        <v>0</v>
      </c>
      <c r="F3583">
        <f>'Previous Trades Import_OMS Quer'!F3583</f>
        <v>0</v>
      </c>
      <c r="G3583">
        <f>'Previous Trades Import_OMS Quer'!G3583</f>
        <v>0</v>
      </c>
      <c r="H3583">
        <f>'Previous Trades Import_OMS Quer'!H3583</f>
        <v>0</v>
      </c>
      <c r="I3583">
        <f>'Previous Trades Import_OMS Quer'!I3583</f>
        <v>0</v>
      </c>
      <c r="J3583">
        <f>'Previous Trades Import_OMS Quer'!J3583</f>
        <v>0</v>
      </c>
      <c r="K3583">
        <f>'Previous Trades Import_OMS Quer'!K3583</f>
        <v>0</v>
      </c>
      <c r="L3583">
        <f>'Previous Trades Import_OMS Quer'!L3583</f>
        <v>0</v>
      </c>
      <c r="M3583">
        <f>'Previous Trades Import_OMS Quer'!M3583</f>
        <v>0</v>
      </c>
      <c r="N3583">
        <f>'Previous Trades Import_OMS Quer'!N3583</f>
        <v>0</v>
      </c>
      <c r="O3583" t="str">
        <f>CLEAN('Previous Trades Import_OMS Quer'!O3583)</f>
        <v/>
      </c>
      <c r="Q3583" s="25">
        <f t="shared" si="110"/>
        <v>0</v>
      </c>
      <c r="R3583" s="25" t="e">
        <f>VLOOKUP(O3583,'Currency Balance'!$O$3:$Q$32,3,0)</f>
        <v>#N/A</v>
      </c>
      <c r="S3583" t="e">
        <f t="shared" si="111"/>
        <v>#N/A</v>
      </c>
    </row>
    <row r="3584" spans="1:19">
      <c r="A3584">
        <f>'Previous Trades Import_OMS Quer'!A3584</f>
        <v>0</v>
      </c>
      <c r="B3584">
        <f>'Previous Trades Import_OMS Quer'!B3584</f>
        <v>0</v>
      </c>
      <c r="C3584" s="22">
        <f>'Previous Trades Import_OMS Quer'!C3584</f>
        <v>0</v>
      </c>
      <c r="D3584">
        <f>'Previous Trades Import_OMS Quer'!D3584</f>
        <v>0</v>
      </c>
      <c r="E3584" s="22">
        <f>'Previous Trades Import_OMS Quer'!E3584</f>
        <v>0</v>
      </c>
      <c r="F3584">
        <f>'Previous Trades Import_OMS Quer'!F3584</f>
        <v>0</v>
      </c>
      <c r="G3584">
        <f>'Previous Trades Import_OMS Quer'!G3584</f>
        <v>0</v>
      </c>
      <c r="H3584">
        <f>'Previous Trades Import_OMS Quer'!H3584</f>
        <v>0</v>
      </c>
      <c r="I3584">
        <f>'Previous Trades Import_OMS Quer'!I3584</f>
        <v>0</v>
      </c>
      <c r="J3584">
        <f>'Previous Trades Import_OMS Quer'!J3584</f>
        <v>0</v>
      </c>
      <c r="K3584">
        <f>'Previous Trades Import_OMS Quer'!K3584</f>
        <v>0</v>
      </c>
      <c r="L3584">
        <f>'Previous Trades Import_OMS Quer'!L3584</f>
        <v>0</v>
      </c>
      <c r="M3584">
        <f>'Previous Trades Import_OMS Quer'!M3584</f>
        <v>0</v>
      </c>
      <c r="N3584">
        <f>'Previous Trades Import_OMS Quer'!N3584</f>
        <v>0</v>
      </c>
      <c r="O3584" t="str">
        <f>CLEAN('Previous Trades Import_OMS Quer'!O3584)</f>
        <v/>
      </c>
      <c r="Q3584" s="25">
        <f t="shared" si="110"/>
        <v>0</v>
      </c>
      <c r="R3584" s="25" t="e">
        <f>VLOOKUP(O3584,'Currency Balance'!$O$3:$Q$32,3,0)</f>
        <v>#N/A</v>
      </c>
      <c r="S3584" t="e">
        <f t="shared" si="111"/>
        <v>#N/A</v>
      </c>
    </row>
    <row r="3585" spans="1:19">
      <c r="A3585">
        <f>'Previous Trades Import_OMS Quer'!A3585</f>
        <v>0</v>
      </c>
      <c r="B3585">
        <f>'Previous Trades Import_OMS Quer'!B3585</f>
        <v>0</v>
      </c>
      <c r="C3585" s="22">
        <f>'Previous Trades Import_OMS Quer'!C3585</f>
        <v>0</v>
      </c>
      <c r="D3585">
        <f>'Previous Trades Import_OMS Quer'!D3585</f>
        <v>0</v>
      </c>
      <c r="E3585" s="22">
        <f>'Previous Trades Import_OMS Quer'!E3585</f>
        <v>0</v>
      </c>
      <c r="F3585">
        <f>'Previous Trades Import_OMS Quer'!F3585</f>
        <v>0</v>
      </c>
      <c r="G3585">
        <f>'Previous Trades Import_OMS Quer'!G3585</f>
        <v>0</v>
      </c>
      <c r="H3585">
        <f>'Previous Trades Import_OMS Quer'!H3585</f>
        <v>0</v>
      </c>
      <c r="I3585">
        <f>'Previous Trades Import_OMS Quer'!I3585</f>
        <v>0</v>
      </c>
      <c r="J3585">
        <f>'Previous Trades Import_OMS Quer'!J3585</f>
        <v>0</v>
      </c>
      <c r="K3585">
        <f>'Previous Trades Import_OMS Quer'!K3585</f>
        <v>0</v>
      </c>
      <c r="L3585">
        <f>'Previous Trades Import_OMS Quer'!L3585</f>
        <v>0</v>
      </c>
      <c r="M3585">
        <f>'Previous Trades Import_OMS Quer'!M3585</f>
        <v>0</v>
      </c>
      <c r="N3585">
        <f>'Previous Trades Import_OMS Quer'!N3585</f>
        <v>0</v>
      </c>
      <c r="O3585" t="str">
        <f>CLEAN('Previous Trades Import_OMS Quer'!O3585)</f>
        <v/>
      </c>
      <c r="Q3585" s="25">
        <f t="shared" si="110"/>
        <v>0</v>
      </c>
      <c r="R3585" s="25" t="e">
        <f>VLOOKUP(O3585,'Currency Balance'!$O$3:$Q$32,3,0)</f>
        <v>#N/A</v>
      </c>
      <c r="S3585" t="e">
        <f t="shared" si="111"/>
        <v>#N/A</v>
      </c>
    </row>
    <row r="3586" spans="1:19">
      <c r="A3586">
        <f>'Previous Trades Import_OMS Quer'!A3586</f>
        <v>0</v>
      </c>
      <c r="B3586">
        <f>'Previous Trades Import_OMS Quer'!B3586</f>
        <v>0</v>
      </c>
      <c r="C3586" s="22">
        <f>'Previous Trades Import_OMS Quer'!C3586</f>
        <v>0</v>
      </c>
      <c r="D3586">
        <f>'Previous Trades Import_OMS Quer'!D3586</f>
        <v>0</v>
      </c>
      <c r="E3586" s="22">
        <f>'Previous Trades Import_OMS Quer'!E3586</f>
        <v>0</v>
      </c>
      <c r="F3586">
        <f>'Previous Trades Import_OMS Quer'!F3586</f>
        <v>0</v>
      </c>
      <c r="G3586">
        <f>'Previous Trades Import_OMS Quer'!G3586</f>
        <v>0</v>
      </c>
      <c r="H3586">
        <f>'Previous Trades Import_OMS Quer'!H3586</f>
        <v>0</v>
      </c>
      <c r="I3586">
        <f>'Previous Trades Import_OMS Quer'!I3586</f>
        <v>0</v>
      </c>
      <c r="J3586">
        <f>'Previous Trades Import_OMS Quer'!J3586</f>
        <v>0</v>
      </c>
      <c r="K3586">
        <f>'Previous Trades Import_OMS Quer'!K3586</f>
        <v>0</v>
      </c>
      <c r="L3586">
        <f>'Previous Trades Import_OMS Quer'!L3586</f>
        <v>0</v>
      </c>
      <c r="M3586">
        <f>'Previous Trades Import_OMS Quer'!M3586</f>
        <v>0</v>
      </c>
      <c r="N3586">
        <f>'Previous Trades Import_OMS Quer'!N3586</f>
        <v>0</v>
      </c>
      <c r="O3586" t="str">
        <f>CLEAN('Previous Trades Import_OMS Quer'!O3586)</f>
        <v/>
      </c>
      <c r="Q3586" s="25">
        <f t="shared" ref="Q3586:Q3649" si="112">IF(G3586="sell",M3586,-M3586)</f>
        <v>0</v>
      </c>
      <c r="R3586" s="25" t="e">
        <f>VLOOKUP(O3586,'Currency Balance'!$O$3:$Q$32,3,0)</f>
        <v>#N/A</v>
      </c>
      <c r="S3586" t="e">
        <f t="shared" ref="S3586:S3649" si="113">Q3586/R3586</f>
        <v>#N/A</v>
      </c>
    </row>
    <row r="3587" spans="1:19">
      <c r="A3587">
        <f>'Previous Trades Import_OMS Quer'!A3587</f>
        <v>0</v>
      </c>
      <c r="B3587">
        <f>'Previous Trades Import_OMS Quer'!B3587</f>
        <v>0</v>
      </c>
      <c r="C3587" s="22">
        <f>'Previous Trades Import_OMS Quer'!C3587</f>
        <v>0</v>
      </c>
      <c r="D3587">
        <f>'Previous Trades Import_OMS Quer'!D3587</f>
        <v>0</v>
      </c>
      <c r="E3587" s="22">
        <f>'Previous Trades Import_OMS Quer'!E3587</f>
        <v>0</v>
      </c>
      <c r="F3587">
        <f>'Previous Trades Import_OMS Quer'!F3587</f>
        <v>0</v>
      </c>
      <c r="G3587">
        <f>'Previous Trades Import_OMS Quer'!G3587</f>
        <v>0</v>
      </c>
      <c r="H3587">
        <f>'Previous Trades Import_OMS Quer'!H3587</f>
        <v>0</v>
      </c>
      <c r="I3587">
        <f>'Previous Trades Import_OMS Quer'!I3587</f>
        <v>0</v>
      </c>
      <c r="J3587">
        <f>'Previous Trades Import_OMS Quer'!J3587</f>
        <v>0</v>
      </c>
      <c r="K3587">
        <f>'Previous Trades Import_OMS Quer'!K3587</f>
        <v>0</v>
      </c>
      <c r="L3587">
        <f>'Previous Trades Import_OMS Quer'!L3587</f>
        <v>0</v>
      </c>
      <c r="M3587">
        <f>'Previous Trades Import_OMS Quer'!M3587</f>
        <v>0</v>
      </c>
      <c r="N3587">
        <f>'Previous Trades Import_OMS Quer'!N3587</f>
        <v>0</v>
      </c>
      <c r="O3587" t="str">
        <f>CLEAN('Previous Trades Import_OMS Quer'!O3587)</f>
        <v/>
      </c>
      <c r="Q3587" s="25">
        <f t="shared" si="112"/>
        <v>0</v>
      </c>
      <c r="R3587" s="25" t="e">
        <f>VLOOKUP(O3587,'Currency Balance'!$O$3:$Q$32,3,0)</f>
        <v>#N/A</v>
      </c>
      <c r="S3587" t="e">
        <f t="shared" si="113"/>
        <v>#N/A</v>
      </c>
    </row>
    <row r="3588" spans="1:19">
      <c r="A3588">
        <f>'Previous Trades Import_OMS Quer'!A3588</f>
        <v>0</v>
      </c>
      <c r="B3588">
        <f>'Previous Trades Import_OMS Quer'!B3588</f>
        <v>0</v>
      </c>
      <c r="C3588" s="22">
        <f>'Previous Trades Import_OMS Quer'!C3588</f>
        <v>0</v>
      </c>
      <c r="D3588">
        <f>'Previous Trades Import_OMS Quer'!D3588</f>
        <v>0</v>
      </c>
      <c r="E3588" s="22">
        <f>'Previous Trades Import_OMS Quer'!E3588</f>
        <v>0</v>
      </c>
      <c r="F3588">
        <f>'Previous Trades Import_OMS Quer'!F3588</f>
        <v>0</v>
      </c>
      <c r="G3588">
        <f>'Previous Trades Import_OMS Quer'!G3588</f>
        <v>0</v>
      </c>
      <c r="H3588">
        <f>'Previous Trades Import_OMS Quer'!H3588</f>
        <v>0</v>
      </c>
      <c r="I3588">
        <f>'Previous Trades Import_OMS Quer'!I3588</f>
        <v>0</v>
      </c>
      <c r="J3588">
        <f>'Previous Trades Import_OMS Quer'!J3588</f>
        <v>0</v>
      </c>
      <c r="K3588">
        <f>'Previous Trades Import_OMS Quer'!K3588</f>
        <v>0</v>
      </c>
      <c r="L3588">
        <f>'Previous Trades Import_OMS Quer'!L3588</f>
        <v>0</v>
      </c>
      <c r="M3588">
        <f>'Previous Trades Import_OMS Quer'!M3588</f>
        <v>0</v>
      </c>
      <c r="N3588">
        <f>'Previous Trades Import_OMS Quer'!N3588</f>
        <v>0</v>
      </c>
      <c r="O3588" t="str">
        <f>CLEAN('Previous Trades Import_OMS Quer'!O3588)</f>
        <v/>
      </c>
      <c r="Q3588" s="25">
        <f t="shared" si="112"/>
        <v>0</v>
      </c>
      <c r="R3588" s="25" t="e">
        <f>VLOOKUP(O3588,'Currency Balance'!$O$3:$Q$32,3,0)</f>
        <v>#N/A</v>
      </c>
      <c r="S3588" t="e">
        <f t="shared" si="113"/>
        <v>#N/A</v>
      </c>
    </row>
    <row r="3589" spans="1:19">
      <c r="A3589">
        <f>'Previous Trades Import_OMS Quer'!A3589</f>
        <v>0</v>
      </c>
      <c r="B3589">
        <f>'Previous Trades Import_OMS Quer'!B3589</f>
        <v>0</v>
      </c>
      <c r="C3589" s="22">
        <f>'Previous Trades Import_OMS Quer'!C3589</f>
        <v>0</v>
      </c>
      <c r="D3589">
        <f>'Previous Trades Import_OMS Quer'!D3589</f>
        <v>0</v>
      </c>
      <c r="E3589" s="22">
        <f>'Previous Trades Import_OMS Quer'!E3589</f>
        <v>0</v>
      </c>
      <c r="F3589">
        <f>'Previous Trades Import_OMS Quer'!F3589</f>
        <v>0</v>
      </c>
      <c r="G3589">
        <f>'Previous Trades Import_OMS Quer'!G3589</f>
        <v>0</v>
      </c>
      <c r="H3589">
        <f>'Previous Trades Import_OMS Quer'!H3589</f>
        <v>0</v>
      </c>
      <c r="I3589">
        <f>'Previous Trades Import_OMS Quer'!I3589</f>
        <v>0</v>
      </c>
      <c r="J3589">
        <f>'Previous Trades Import_OMS Quer'!J3589</f>
        <v>0</v>
      </c>
      <c r="K3589">
        <f>'Previous Trades Import_OMS Quer'!K3589</f>
        <v>0</v>
      </c>
      <c r="L3589">
        <f>'Previous Trades Import_OMS Quer'!L3589</f>
        <v>0</v>
      </c>
      <c r="M3589">
        <f>'Previous Trades Import_OMS Quer'!M3589</f>
        <v>0</v>
      </c>
      <c r="N3589">
        <f>'Previous Trades Import_OMS Quer'!N3589</f>
        <v>0</v>
      </c>
      <c r="O3589" t="str">
        <f>CLEAN('Previous Trades Import_OMS Quer'!O3589)</f>
        <v/>
      </c>
      <c r="Q3589" s="25">
        <f t="shared" si="112"/>
        <v>0</v>
      </c>
      <c r="R3589" s="25" t="e">
        <f>VLOOKUP(O3589,'Currency Balance'!$O$3:$Q$32,3,0)</f>
        <v>#N/A</v>
      </c>
      <c r="S3589" t="e">
        <f t="shared" si="113"/>
        <v>#N/A</v>
      </c>
    </row>
    <row r="3590" spans="1:19">
      <c r="A3590">
        <f>'Previous Trades Import_OMS Quer'!A3590</f>
        <v>0</v>
      </c>
      <c r="B3590">
        <f>'Previous Trades Import_OMS Quer'!B3590</f>
        <v>0</v>
      </c>
      <c r="C3590" s="22">
        <f>'Previous Trades Import_OMS Quer'!C3590</f>
        <v>0</v>
      </c>
      <c r="D3590">
        <f>'Previous Trades Import_OMS Quer'!D3590</f>
        <v>0</v>
      </c>
      <c r="E3590" s="22">
        <f>'Previous Trades Import_OMS Quer'!E3590</f>
        <v>0</v>
      </c>
      <c r="F3590">
        <f>'Previous Trades Import_OMS Quer'!F3590</f>
        <v>0</v>
      </c>
      <c r="G3590">
        <f>'Previous Trades Import_OMS Quer'!G3590</f>
        <v>0</v>
      </c>
      <c r="H3590">
        <f>'Previous Trades Import_OMS Quer'!H3590</f>
        <v>0</v>
      </c>
      <c r="I3590">
        <f>'Previous Trades Import_OMS Quer'!I3590</f>
        <v>0</v>
      </c>
      <c r="J3590">
        <f>'Previous Trades Import_OMS Quer'!J3590</f>
        <v>0</v>
      </c>
      <c r="K3590">
        <f>'Previous Trades Import_OMS Quer'!K3590</f>
        <v>0</v>
      </c>
      <c r="L3590">
        <f>'Previous Trades Import_OMS Quer'!L3590</f>
        <v>0</v>
      </c>
      <c r="M3590">
        <f>'Previous Trades Import_OMS Quer'!M3590</f>
        <v>0</v>
      </c>
      <c r="N3590">
        <f>'Previous Trades Import_OMS Quer'!N3590</f>
        <v>0</v>
      </c>
      <c r="O3590" t="str">
        <f>CLEAN('Previous Trades Import_OMS Quer'!O3590)</f>
        <v/>
      </c>
      <c r="Q3590" s="25">
        <f t="shared" si="112"/>
        <v>0</v>
      </c>
      <c r="R3590" s="25" t="e">
        <f>VLOOKUP(O3590,'Currency Balance'!$O$3:$Q$32,3,0)</f>
        <v>#N/A</v>
      </c>
      <c r="S3590" t="e">
        <f t="shared" si="113"/>
        <v>#N/A</v>
      </c>
    </row>
    <row r="3591" spans="1:19">
      <c r="A3591">
        <f>'Previous Trades Import_OMS Quer'!A3591</f>
        <v>0</v>
      </c>
      <c r="B3591">
        <f>'Previous Trades Import_OMS Quer'!B3591</f>
        <v>0</v>
      </c>
      <c r="C3591" s="22">
        <f>'Previous Trades Import_OMS Quer'!C3591</f>
        <v>0</v>
      </c>
      <c r="D3591">
        <f>'Previous Trades Import_OMS Quer'!D3591</f>
        <v>0</v>
      </c>
      <c r="E3591" s="22">
        <f>'Previous Trades Import_OMS Quer'!E3591</f>
        <v>0</v>
      </c>
      <c r="F3591">
        <f>'Previous Trades Import_OMS Quer'!F3591</f>
        <v>0</v>
      </c>
      <c r="G3591">
        <f>'Previous Trades Import_OMS Quer'!G3591</f>
        <v>0</v>
      </c>
      <c r="H3591">
        <f>'Previous Trades Import_OMS Quer'!H3591</f>
        <v>0</v>
      </c>
      <c r="I3591">
        <f>'Previous Trades Import_OMS Quer'!I3591</f>
        <v>0</v>
      </c>
      <c r="J3591">
        <f>'Previous Trades Import_OMS Quer'!J3591</f>
        <v>0</v>
      </c>
      <c r="K3591">
        <f>'Previous Trades Import_OMS Quer'!K3591</f>
        <v>0</v>
      </c>
      <c r="L3591">
        <f>'Previous Trades Import_OMS Quer'!L3591</f>
        <v>0</v>
      </c>
      <c r="M3591">
        <f>'Previous Trades Import_OMS Quer'!M3591</f>
        <v>0</v>
      </c>
      <c r="N3591">
        <f>'Previous Trades Import_OMS Quer'!N3591</f>
        <v>0</v>
      </c>
      <c r="O3591" t="str">
        <f>CLEAN('Previous Trades Import_OMS Quer'!O3591)</f>
        <v/>
      </c>
      <c r="Q3591" s="25">
        <f t="shared" si="112"/>
        <v>0</v>
      </c>
      <c r="R3591" s="25" t="e">
        <f>VLOOKUP(O3591,'Currency Balance'!$O$3:$Q$32,3,0)</f>
        <v>#N/A</v>
      </c>
      <c r="S3591" t="e">
        <f t="shared" si="113"/>
        <v>#N/A</v>
      </c>
    </row>
    <row r="3592" spans="1:19">
      <c r="A3592">
        <f>'Previous Trades Import_OMS Quer'!A3592</f>
        <v>0</v>
      </c>
      <c r="B3592">
        <f>'Previous Trades Import_OMS Quer'!B3592</f>
        <v>0</v>
      </c>
      <c r="C3592" s="22">
        <f>'Previous Trades Import_OMS Quer'!C3592</f>
        <v>0</v>
      </c>
      <c r="D3592">
        <f>'Previous Trades Import_OMS Quer'!D3592</f>
        <v>0</v>
      </c>
      <c r="E3592" s="22">
        <f>'Previous Trades Import_OMS Quer'!E3592</f>
        <v>0</v>
      </c>
      <c r="F3592">
        <f>'Previous Trades Import_OMS Quer'!F3592</f>
        <v>0</v>
      </c>
      <c r="G3592">
        <f>'Previous Trades Import_OMS Quer'!G3592</f>
        <v>0</v>
      </c>
      <c r="H3592">
        <f>'Previous Trades Import_OMS Quer'!H3592</f>
        <v>0</v>
      </c>
      <c r="I3592">
        <f>'Previous Trades Import_OMS Quer'!I3592</f>
        <v>0</v>
      </c>
      <c r="J3592">
        <f>'Previous Trades Import_OMS Quer'!J3592</f>
        <v>0</v>
      </c>
      <c r="K3592">
        <f>'Previous Trades Import_OMS Quer'!K3592</f>
        <v>0</v>
      </c>
      <c r="L3592">
        <f>'Previous Trades Import_OMS Quer'!L3592</f>
        <v>0</v>
      </c>
      <c r="M3592">
        <f>'Previous Trades Import_OMS Quer'!M3592</f>
        <v>0</v>
      </c>
      <c r="N3592">
        <f>'Previous Trades Import_OMS Quer'!N3592</f>
        <v>0</v>
      </c>
      <c r="O3592" t="str">
        <f>CLEAN('Previous Trades Import_OMS Quer'!O3592)</f>
        <v/>
      </c>
      <c r="Q3592" s="25">
        <f t="shared" si="112"/>
        <v>0</v>
      </c>
      <c r="R3592" s="25" t="e">
        <f>VLOOKUP(O3592,'Currency Balance'!$O$3:$Q$32,3,0)</f>
        <v>#N/A</v>
      </c>
      <c r="S3592" t="e">
        <f t="shared" si="113"/>
        <v>#N/A</v>
      </c>
    </row>
    <row r="3593" spans="1:19">
      <c r="A3593">
        <f>'Previous Trades Import_OMS Quer'!A3593</f>
        <v>0</v>
      </c>
      <c r="B3593">
        <f>'Previous Trades Import_OMS Quer'!B3593</f>
        <v>0</v>
      </c>
      <c r="C3593" s="22">
        <f>'Previous Trades Import_OMS Quer'!C3593</f>
        <v>0</v>
      </c>
      <c r="D3593">
        <f>'Previous Trades Import_OMS Quer'!D3593</f>
        <v>0</v>
      </c>
      <c r="E3593" s="22">
        <f>'Previous Trades Import_OMS Quer'!E3593</f>
        <v>0</v>
      </c>
      <c r="F3593">
        <f>'Previous Trades Import_OMS Quer'!F3593</f>
        <v>0</v>
      </c>
      <c r="G3593">
        <f>'Previous Trades Import_OMS Quer'!G3593</f>
        <v>0</v>
      </c>
      <c r="H3593">
        <f>'Previous Trades Import_OMS Quer'!H3593</f>
        <v>0</v>
      </c>
      <c r="I3593">
        <f>'Previous Trades Import_OMS Quer'!I3593</f>
        <v>0</v>
      </c>
      <c r="J3593">
        <f>'Previous Trades Import_OMS Quer'!J3593</f>
        <v>0</v>
      </c>
      <c r="K3593">
        <f>'Previous Trades Import_OMS Quer'!K3593</f>
        <v>0</v>
      </c>
      <c r="L3593">
        <f>'Previous Trades Import_OMS Quer'!L3593</f>
        <v>0</v>
      </c>
      <c r="M3593">
        <f>'Previous Trades Import_OMS Quer'!M3593</f>
        <v>0</v>
      </c>
      <c r="N3593">
        <f>'Previous Trades Import_OMS Quer'!N3593</f>
        <v>0</v>
      </c>
      <c r="O3593" t="str">
        <f>CLEAN('Previous Trades Import_OMS Quer'!O3593)</f>
        <v/>
      </c>
      <c r="Q3593" s="25">
        <f t="shared" si="112"/>
        <v>0</v>
      </c>
      <c r="R3593" s="25" t="e">
        <f>VLOOKUP(O3593,'Currency Balance'!$O$3:$Q$32,3,0)</f>
        <v>#N/A</v>
      </c>
      <c r="S3593" t="e">
        <f t="shared" si="113"/>
        <v>#N/A</v>
      </c>
    </row>
    <row r="3594" spans="1:19">
      <c r="A3594">
        <f>'Previous Trades Import_OMS Quer'!A3594</f>
        <v>0</v>
      </c>
      <c r="B3594">
        <f>'Previous Trades Import_OMS Quer'!B3594</f>
        <v>0</v>
      </c>
      <c r="C3594" s="22">
        <f>'Previous Trades Import_OMS Quer'!C3594</f>
        <v>0</v>
      </c>
      <c r="D3594">
        <f>'Previous Trades Import_OMS Quer'!D3594</f>
        <v>0</v>
      </c>
      <c r="E3594" s="22">
        <f>'Previous Trades Import_OMS Quer'!E3594</f>
        <v>0</v>
      </c>
      <c r="F3594">
        <f>'Previous Trades Import_OMS Quer'!F3594</f>
        <v>0</v>
      </c>
      <c r="G3594">
        <f>'Previous Trades Import_OMS Quer'!G3594</f>
        <v>0</v>
      </c>
      <c r="H3594">
        <f>'Previous Trades Import_OMS Quer'!H3594</f>
        <v>0</v>
      </c>
      <c r="I3594">
        <f>'Previous Trades Import_OMS Quer'!I3594</f>
        <v>0</v>
      </c>
      <c r="J3594">
        <f>'Previous Trades Import_OMS Quer'!J3594</f>
        <v>0</v>
      </c>
      <c r="K3594">
        <f>'Previous Trades Import_OMS Quer'!K3594</f>
        <v>0</v>
      </c>
      <c r="L3594">
        <f>'Previous Trades Import_OMS Quer'!L3594</f>
        <v>0</v>
      </c>
      <c r="M3594">
        <f>'Previous Trades Import_OMS Quer'!M3594</f>
        <v>0</v>
      </c>
      <c r="N3594">
        <f>'Previous Trades Import_OMS Quer'!N3594</f>
        <v>0</v>
      </c>
      <c r="O3594" t="str">
        <f>CLEAN('Previous Trades Import_OMS Quer'!O3594)</f>
        <v/>
      </c>
      <c r="Q3594" s="25">
        <f t="shared" si="112"/>
        <v>0</v>
      </c>
      <c r="R3594" s="25" t="e">
        <f>VLOOKUP(O3594,'Currency Balance'!$O$3:$Q$32,3,0)</f>
        <v>#N/A</v>
      </c>
      <c r="S3594" t="e">
        <f t="shared" si="113"/>
        <v>#N/A</v>
      </c>
    </row>
    <row r="3595" spans="1:19">
      <c r="A3595">
        <f>'Previous Trades Import_OMS Quer'!A3595</f>
        <v>0</v>
      </c>
      <c r="B3595">
        <f>'Previous Trades Import_OMS Quer'!B3595</f>
        <v>0</v>
      </c>
      <c r="C3595" s="22">
        <f>'Previous Trades Import_OMS Quer'!C3595</f>
        <v>0</v>
      </c>
      <c r="D3595">
        <f>'Previous Trades Import_OMS Quer'!D3595</f>
        <v>0</v>
      </c>
      <c r="E3595" s="22">
        <f>'Previous Trades Import_OMS Quer'!E3595</f>
        <v>0</v>
      </c>
      <c r="F3595">
        <f>'Previous Trades Import_OMS Quer'!F3595</f>
        <v>0</v>
      </c>
      <c r="G3595">
        <f>'Previous Trades Import_OMS Quer'!G3595</f>
        <v>0</v>
      </c>
      <c r="H3595">
        <f>'Previous Trades Import_OMS Quer'!H3595</f>
        <v>0</v>
      </c>
      <c r="I3595">
        <f>'Previous Trades Import_OMS Quer'!I3595</f>
        <v>0</v>
      </c>
      <c r="J3595">
        <f>'Previous Trades Import_OMS Quer'!J3595</f>
        <v>0</v>
      </c>
      <c r="K3595">
        <f>'Previous Trades Import_OMS Quer'!K3595</f>
        <v>0</v>
      </c>
      <c r="L3595">
        <f>'Previous Trades Import_OMS Quer'!L3595</f>
        <v>0</v>
      </c>
      <c r="M3595">
        <f>'Previous Trades Import_OMS Quer'!M3595</f>
        <v>0</v>
      </c>
      <c r="N3595">
        <f>'Previous Trades Import_OMS Quer'!N3595</f>
        <v>0</v>
      </c>
      <c r="O3595" t="str">
        <f>CLEAN('Previous Trades Import_OMS Quer'!O3595)</f>
        <v/>
      </c>
      <c r="Q3595" s="25">
        <f t="shared" si="112"/>
        <v>0</v>
      </c>
      <c r="R3595" s="25" t="e">
        <f>VLOOKUP(O3595,'Currency Balance'!$O$3:$Q$32,3,0)</f>
        <v>#N/A</v>
      </c>
      <c r="S3595" t="e">
        <f t="shared" si="113"/>
        <v>#N/A</v>
      </c>
    </row>
    <row r="3596" spans="1:19">
      <c r="A3596">
        <f>'Previous Trades Import_OMS Quer'!A3596</f>
        <v>0</v>
      </c>
      <c r="B3596">
        <f>'Previous Trades Import_OMS Quer'!B3596</f>
        <v>0</v>
      </c>
      <c r="C3596" s="22">
        <f>'Previous Trades Import_OMS Quer'!C3596</f>
        <v>0</v>
      </c>
      <c r="D3596">
        <f>'Previous Trades Import_OMS Quer'!D3596</f>
        <v>0</v>
      </c>
      <c r="E3596" s="22">
        <f>'Previous Trades Import_OMS Quer'!E3596</f>
        <v>0</v>
      </c>
      <c r="F3596">
        <f>'Previous Trades Import_OMS Quer'!F3596</f>
        <v>0</v>
      </c>
      <c r="G3596">
        <f>'Previous Trades Import_OMS Quer'!G3596</f>
        <v>0</v>
      </c>
      <c r="H3596">
        <f>'Previous Trades Import_OMS Quer'!H3596</f>
        <v>0</v>
      </c>
      <c r="I3596">
        <f>'Previous Trades Import_OMS Quer'!I3596</f>
        <v>0</v>
      </c>
      <c r="J3596">
        <f>'Previous Trades Import_OMS Quer'!J3596</f>
        <v>0</v>
      </c>
      <c r="K3596">
        <f>'Previous Trades Import_OMS Quer'!K3596</f>
        <v>0</v>
      </c>
      <c r="L3596">
        <f>'Previous Trades Import_OMS Quer'!L3596</f>
        <v>0</v>
      </c>
      <c r="M3596">
        <f>'Previous Trades Import_OMS Quer'!M3596</f>
        <v>0</v>
      </c>
      <c r="N3596">
        <f>'Previous Trades Import_OMS Quer'!N3596</f>
        <v>0</v>
      </c>
      <c r="O3596" t="str">
        <f>CLEAN('Previous Trades Import_OMS Quer'!O3596)</f>
        <v/>
      </c>
      <c r="Q3596" s="25">
        <f t="shared" si="112"/>
        <v>0</v>
      </c>
      <c r="R3596" s="25" t="e">
        <f>VLOOKUP(O3596,'Currency Balance'!$O$3:$Q$32,3,0)</f>
        <v>#N/A</v>
      </c>
      <c r="S3596" t="e">
        <f t="shared" si="113"/>
        <v>#N/A</v>
      </c>
    </row>
    <row r="3597" spans="1:19">
      <c r="A3597">
        <f>'Previous Trades Import_OMS Quer'!A3597</f>
        <v>0</v>
      </c>
      <c r="B3597">
        <f>'Previous Trades Import_OMS Quer'!B3597</f>
        <v>0</v>
      </c>
      <c r="C3597" s="22">
        <f>'Previous Trades Import_OMS Quer'!C3597</f>
        <v>0</v>
      </c>
      <c r="D3597">
        <f>'Previous Trades Import_OMS Quer'!D3597</f>
        <v>0</v>
      </c>
      <c r="E3597" s="22">
        <f>'Previous Trades Import_OMS Quer'!E3597</f>
        <v>0</v>
      </c>
      <c r="F3597">
        <f>'Previous Trades Import_OMS Quer'!F3597</f>
        <v>0</v>
      </c>
      <c r="G3597">
        <f>'Previous Trades Import_OMS Quer'!G3597</f>
        <v>0</v>
      </c>
      <c r="H3597">
        <f>'Previous Trades Import_OMS Quer'!H3597</f>
        <v>0</v>
      </c>
      <c r="I3597">
        <f>'Previous Trades Import_OMS Quer'!I3597</f>
        <v>0</v>
      </c>
      <c r="J3597">
        <f>'Previous Trades Import_OMS Quer'!J3597</f>
        <v>0</v>
      </c>
      <c r="K3597">
        <f>'Previous Trades Import_OMS Quer'!K3597</f>
        <v>0</v>
      </c>
      <c r="L3597">
        <f>'Previous Trades Import_OMS Quer'!L3597</f>
        <v>0</v>
      </c>
      <c r="M3597">
        <f>'Previous Trades Import_OMS Quer'!M3597</f>
        <v>0</v>
      </c>
      <c r="N3597">
        <f>'Previous Trades Import_OMS Quer'!N3597</f>
        <v>0</v>
      </c>
      <c r="O3597" t="str">
        <f>CLEAN('Previous Trades Import_OMS Quer'!O3597)</f>
        <v/>
      </c>
      <c r="Q3597" s="25">
        <f t="shared" si="112"/>
        <v>0</v>
      </c>
      <c r="R3597" s="25" t="e">
        <f>VLOOKUP(O3597,'Currency Balance'!$O$3:$Q$32,3,0)</f>
        <v>#N/A</v>
      </c>
      <c r="S3597" t="e">
        <f t="shared" si="113"/>
        <v>#N/A</v>
      </c>
    </row>
    <row r="3598" spans="1:19">
      <c r="A3598">
        <f>'Previous Trades Import_OMS Quer'!A3598</f>
        <v>0</v>
      </c>
      <c r="B3598">
        <f>'Previous Trades Import_OMS Quer'!B3598</f>
        <v>0</v>
      </c>
      <c r="C3598" s="22">
        <f>'Previous Trades Import_OMS Quer'!C3598</f>
        <v>0</v>
      </c>
      <c r="D3598">
        <f>'Previous Trades Import_OMS Quer'!D3598</f>
        <v>0</v>
      </c>
      <c r="E3598" s="22">
        <f>'Previous Trades Import_OMS Quer'!E3598</f>
        <v>0</v>
      </c>
      <c r="F3598">
        <f>'Previous Trades Import_OMS Quer'!F3598</f>
        <v>0</v>
      </c>
      <c r="G3598">
        <f>'Previous Trades Import_OMS Quer'!G3598</f>
        <v>0</v>
      </c>
      <c r="H3598">
        <f>'Previous Trades Import_OMS Quer'!H3598</f>
        <v>0</v>
      </c>
      <c r="I3598">
        <f>'Previous Trades Import_OMS Quer'!I3598</f>
        <v>0</v>
      </c>
      <c r="J3598">
        <f>'Previous Trades Import_OMS Quer'!J3598</f>
        <v>0</v>
      </c>
      <c r="K3598">
        <f>'Previous Trades Import_OMS Quer'!K3598</f>
        <v>0</v>
      </c>
      <c r="L3598">
        <f>'Previous Trades Import_OMS Quer'!L3598</f>
        <v>0</v>
      </c>
      <c r="M3598">
        <f>'Previous Trades Import_OMS Quer'!M3598</f>
        <v>0</v>
      </c>
      <c r="N3598">
        <f>'Previous Trades Import_OMS Quer'!N3598</f>
        <v>0</v>
      </c>
      <c r="O3598" t="str">
        <f>CLEAN('Previous Trades Import_OMS Quer'!O3598)</f>
        <v/>
      </c>
      <c r="Q3598" s="25">
        <f t="shared" si="112"/>
        <v>0</v>
      </c>
      <c r="R3598" s="25" t="e">
        <f>VLOOKUP(O3598,'Currency Balance'!$O$3:$Q$32,3,0)</f>
        <v>#N/A</v>
      </c>
      <c r="S3598" t="e">
        <f t="shared" si="113"/>
        <v>#N/A</v>
      </c>
    </row>
    <row r="3599" spans="1:19">
      <c r="A3599">
        <f>'Previous Trades Import_OMS Quer'!A3599</f>
        <v>0</v>
      </c>
      <c r="B3599">
        <f>'Previous Trades Import_OMS Quer'!B3599</f>
        <v>0</v>
      </c>
      <c r="C3599" s="22">
        <f>'Previous Trades Import_OMS Quer'!C3599</f>
        <v>0</v>
      </c>
      <c r="D3599">
        <f>'Previous Trades Import_OMS Quer'!D3599</f>
        <v>0</v>
      </c>
      <c r="E3599" s="22">
        <f>'Previous Trades Import_OMS Quer'!E3599</f>
        <v>0</v>
      </c>
      <c r="F3599">
        <f>'Previous Trades Import_OMS Quer'!F3599</f>
        <v>0</v>
      </c>
      <c r="G3599">
        <f>'Previous Trades Import_OMS Quer'!G3599</f>
        <v>0</v>
      </c>
      <c r="H3599">
        <f>'Previous Trades Import_OMS Quer'!H3599</f>
        <v>0</v>
      </c>
      <c r="I3599">
        <f>'Previous Trades Import_OMS Quer'!I3599</f>
        <v>0</v>
      </c>
      <c r="J3599">
        <f>'Previous Trades Import_OMS Quer'!J3599</f>
        <v>0</v>
      </c>
      <c r="K3599">
        <f>'Previous Trades Import_OMS Quer'!K3599</f>
        <v>0</v>
      </c>
      <c r="L3599">
        <f>'Previous Trades Import_OMS Quer'!L3599</f>
        <v>0</v>
      </c>
      <c r="M3599">
        <f>'Previous Trades Import_OMS Quer'!M3599</f>
        <v>0</v>
      </c>
      <c r="N3599">
        <f>'Previous Trades Import_OMS Quer'!N3599</f>
        <v>0</v>
      </c>
      <c r="O3599" t="str">
        <f>CLEAN('Previous Trades Import_OMS Quer'!O3599)</f>
        <v/>
      </c>
      <c r="Q3599" s="25">
        <f t="shared" si="112"/>
        <v>0</v>
      </c>
      <c r="R3599" s="25" t="e">
        <f>VLOOKUP(O3599,'Currency Balance'!$O$3:$Q$32,3,0)</f>
        <v>#N/A</v>
      </c>
      <c r="S3599" t="e">
        <f t="shared" si="113"/>
        <v>#N/A</v>
      </c>
    </row>
    <row r="3600" spans="1:19">
      <c r="A3600">
        <f>'Previous Trades Import_OMS Quer'!A3600</f>
        <v>0</v>
      </c>
      <c r="B3600">
        <f>'Previous Trades Import_OMS Quer'!B3600</f>
        <v>0</v>
      </c>
      <c r="C3600" s="22">
        <f>'Previous Trades Import_OMS Quer'!C3600</f>
        <v>0</v>
      </c>
      <c r="D3600">
        <f>'Previous Trades Import_OMS Quer'!D3600</f>
        <v>0</v>
      </c>
      <c r="E3600" s="22">
        <f>'Previous Trades Import_OMS Quer'!E3600</f>
        <v>0</v>
      </c>
      <c r="F3600">
        <f>'Previous Trades Import_OMS Quer'!F3600</f>
        <v>0</v>
      </c>
      <c r="G3600">
        <f>'Previous Trades Import_OMS Quer'!G3600</f>
        <v>0</v>
      </c>
      <c r="H3600">
        <f>'Previous Trades Import_OMS Quer'!H3600</f>
        <v>0</v>
      </c>
      <c r="I3600">
        <f>'Previous Trades Import_OMS Quer'!I3600</f>
        <v>0</v>
      </c>
      <c r="J3600">
        <f>'Previous Trades Import_OMS Quer'!J3600</f>
        <v>0</v>
      </c>
      <c r="K3600">
        <f>'Previous Trades Import_OMS Quer'!K3600</f>
        <v>0</v>
      </c>
      <c r="L3600">
        <f>'Previous Trades Import_OMS Quer'!L3600</f>
        <v>0</v>
      </c>
      <c r="M3600">
        <f>'Previous Trades Import_OMS Quer'!M3600</f>
        <v>0</v>
      </c>
      <c r="N3600">
        <f>'Previous Trades Import_OMS Quer'!N3600</f>
        <v>0</v>
      </c>
      <c r="O3600" t="str">
        <f>CLEAN('Previous Trades Import_OMS Quer'!O3600)</f>
        <v/>
      </c>
      <c r="Q3600" s="25">
        <f t="shared" si="112"/>
        <v>0</v>
      </c>
      <c r="R3600" s="25" t="e">
        <f>VLOOKUP(O3600,'Currency Balance'!$O$3:$Q$32,3,0)</f>
        <v>#N/A</v>
      </c>
      <c r="S3600" t="e">
        <f t="shared" si="113"/>
        <v>#N/A</v>
      </c>
    </row>
    <row r="3601" spans="1:19">
      <c r="A3601">
        <f>'Previous Trades Import_OMS Quer'!A3601</f>
        <v>0</v>
      </c>
      <c r="B3601">
        <f>'Previous Trades Import_OMS Quer'!B3601</f>
        <v>0</v>
      </c>
      <c r="C3601" s="22">
        <f>'Previous Trades Import_OMS Quer'!C3601</f>
        <v>0</v>
      </c>
      <c r="D3601">
        <f>'Previous Trades Import_OMS Quer'!D3601</f>
        <v>0</v>
      </c>
      <c r="E3601" s="22">
        <f>'Previous Trades Import_OMS Quer'!E3601</f>
        <v>0</v>
      </c>
      <c r="F3601">
        <f>'Previous Trades Import_OMS Quer'!F3601</f>
        <v>0</v>
      </c>
      <c r="G3601">
        <f>'Previous Trades Import_OMS Quer'!G3601</f>
        <v>0</v>
      </c>
      <c r="H3601">
        <f>'Previous Trades Import_OMS Quer'!H3601</f>
        <v>0</v>
      </c>
      <c r="I3601">
        <f>'Previous Trades Import_OMS Quer'!I3601</f>
        <v>0</v>
      </c>
      <c r="J3601">
        <f>'Previous Trades Import_OMS Quer'!J3601</f>
        <v>0</v>
      </c>
      <c r="K3601">
        <f>'Previous Trades Import_OMS Quer'!K3601</f>
        <v>0</v>
      </c>
      <c r="L3601">
        <f>'Previous Trades Import_OMS Quer'!L3601</f>
        <v>0</v>
      </c>
      <c r="M3601">
        <f>'Previous Trades Import_OMS Quer'!M3601</f>
        <v>0</v>
      </c>
      <c r="N3601">
        <f>'Previous Trades Import_OMS Quer'!N3601</f>
        <v>0</v>
      </c>
      <c r="O3601" t="str">
        <f>CLEAN('Previous Trades Import_OMS Quer'!O3601)</f>
        <v/>
      </c>
      <c r="Q3601" s="25">
        <f t="shared" si="112"/>
        <v>0</v>
      </c>
      <c r="R3601" s="25" t="e">
        <f>VLOOKUP(O3601,'Currency Balance'!$O$3:$Q$32,3,0)</f>
        <v>#N/A</v>
      </c>
      <c r="S3601" t="e">
        <f t="shared" si="113"/>
        <v>#N/A</v>
      </c>
    </row>
    <row r="3602" spans="1:19">
      <c r="A3602">
        <f>'Previous Trades Import_OMS Quer'!A3602</f>
        <v>0</v>
      </c>
      <c r="B3602">
        <f>'Previous Trades Import_OMS Quer'!B3602</f>
        <v>0</v>
      </c>
      <c r="C3602" s="22">
        <f>'Previous Trades Import_OMS Quer'!C3602</f>
        <v>0</v>
      </c>
      <c r="D3602">
        <f>'Previous Trades Import_OMS Quer'!D3602</f>
        <v>0</v>
      </c>
      <c r="E3602" s="22">
        <f>'Previous Trades Import_OMS Quer'!E3602</f>
        <v>0</v>
      </c>
      <c r="F3602">
        <f>'Previous Trades Import_OMS Quer'!F3602</f>
        <v>0</v>
      </c>
      <c r="G3602">
        <f>'Previous Trades Import_OMS Quer'!G3602</f>
        <v>0</v>
      </c>
      <c r="H3602">
        <f>'Previous Trades Import_OMS Quer'!H3602</f>
        <v>0</v>
      </c>
      <c r="I3602">
        <f>'Previous Trades Import_OMS Quer'!I3602</f>
        <v>0</v>
      </c>
      <c r="J3602">
        <f>'Previous Trades Import_OMS Quer'!J3602</f>
        <v>0</v>
      </c>
      <c r="K3602">
        <f>'Previous Trades Import_OMS Quer'!K3602</f>
        <v>0</v>
      </c>
      <c r="L3602">
        <f>'Previous Trades Import_OMS Quer'!L3602</f>
        <v>0</v>
      </c>
      <c r="M3602">
        <f>'Previous Trades Import_OMS Quer'!M3602</f>
        <v>0</v>
      </c>
      <c r="N3602">
        <f>'Previous Trades Import_OMS Quer'!N3602</f>
        <v>0</v>
      </c>
      <c r="O3602" t="str">
        <f>CLEAN('Previous Trades Import_OMS Quer'!O3602)</f>
        <v/>
      </c>
      <c r="Q3602" s="25">
        <f t="shared" si="112"/>
        <v>0</v>
      </c>
      <c r="R3602" s="25" t="e">
        <f>VLOOKUP(O3602,'Currency Balance'!$O$3:$Q$32,3,0)</f>
        <v>#N/A</v>
      </c>
      <c r="S3602" t="e">
        <f t="shared" si="113"/>
        <v>#N/A</v>
      </c>
    </row>
    <row r="3603" spans="1:19">
      <c r="A3603">
        <f>'Previous Trades Import_OMS Quer'!A3603</f>
        <v>0</v>
      </c>
      <c r="B3603">
        <f>'Previous Trades Import_OMS Quer'!B3603</f>
        <v>0</v>
      </c>
      <c r="C3603" s="22">
        <f>'Previous Trades Import_OMS Quer'!C3603</f>
        <v>0</v>
      </c>
      <c r="D3603">
        <f>'Previous Trades Import_OMS Quer'!D3603</f>
        <v>0</v>
      </c>
      <c r="E3603" s="22">
        <f>'Previous Trades Import_OMS Quer'!E3603</f>
        <v>0</v>
      </c>
      <c r="F3603">
        <f>'Previous Trades Import_OMS Quer'!F3603</f>
        <v>0</v>
      </c>
      <c r="G3603">
        <f>'Previous Trades Import_OMS Quer'!G3603</f>
        <v>0</v>
      </c>
      <c r="H3603">
        <f>'Previous Trades Import_OMS Quer'!H3603</f>
        <v>0</v>
      </c>
      <c r="I3603">
        <f>'Previous Trades Import_OMS Quer'!I3603</f>
        <v>0</v>
      </c>
      <c r="J3603">
        <f>'Previous Trades Import_OMS Quer'!J3603</f>
        <v>0</v>
      </c>
      <c r="K3603">
        <f>'Previous Trades Import_OMS Quer'!K3603</f>
        <v>0</v>
      </c>
      <c r="L3603">
        <f>'Previous Trades Import_OMS Quer'!L3603</f>
        <v>0</v>
      </c>
      <c r="M3603">
        <f>'Previous Trades Import_OMS Quer'!M3603</f>
        <v>0</v>
      </c>
      <c r="N3603">
        <f>'Previous Trades Import_OMS Quer'!N3603</f>
        <v>0</v>
      </c>
      <c r="O3603" t="str">
        <f>CLEAN('Previous Trades Import_OMS Quer'!O3603)</f>
        <v/>
      </c>
      <c r="Q3603" s="25">
        <f t="shared" si="112"/>
        <v>0</v>
      </c>
      <c r="R3603" s="25" t="e">
        <f>VLOOKUP(O3603,'Currency Balance'!$O$3:$Q$32,3,0)</f>
        <v>#N/A</v>
      </c>
      <c r="S3603" t="e">
        <f t="shared" si="113"/>
        <v>#N/A</v>
      </c>
    </row>
    <row r="3604" spans="1:19">
      <c r="A3604">
        <f>'Previous Trades Import_OMS Quer'!A3604</f>
        <v>0</v>
      </c>
      <c r="B3604">
        <f>'Previous Trades Import_OMS Quer'!B3604</f>
        <v>0</v>
      </c>
      <c r="C3604" s="22">
        <f>'Previous Trades Import_OMS Quer'!C3604</f>
        <v>0</v>
      </c>
      <c r="D3604">
        <f>'Previous Trades Import_OMS Quer'!D3604</f>
        <v>0</v>
      </c>
      <c r="E3604" s="22">
        <f>'Previous Trades Import_OMS Quer'!E3604</f>
        <v>0</v>
      </c>
      <c r="F3604">
        <f>'Previous Trades Import_OMS Quer'!F3604</f>
        <v>0</v>
      </c>
      <c r="G3604">
        <f>'Previous Trades Import_OMS Quer'!G3604</f>
        <v>0</v>
      </c>
      <c r="H3604">
        <f>'Previous Trades Import_OMS Quer'!H3604</f>
        <v>0</v>
      </c>
      <c r="I3604">
        <f>'Previous Trades Import_OMS Quer'!I3604</f>
        <v>0</v>
      </c>
      <c r="J3604">
        <f>'Previous Trades Import_OMS Quer'!J3604</f>
        <v>0</v>
      </c>
      <c r="K3604">
        <f>'Previous Trades Import_OMS Quer'!K3604</f>
        <v>0</v>
      </c>
      <c r="L3604">
        <f>'Previous Trades Import_OMS Quer'!L3604</f>
        <v>0</v>
      </c>
      <c r="M3604">
        <f>'Previous Trades Import_OMS Quer'!M3604</f>
        <v>0</v>
      </c>
      <c r="N3604">
        <f>'Previous Trades Import_OMS Quer'!N3604</f>
        <v>0</v>
      </c>
      <c r="O3604" t="str">
        <f>CLEAN('Previous Trades Import_OMS Quer'!O3604)</f>
        <v/>
      </c>
      <c r="Q3604" s="25">
        <f t="shared" si="112"/>
        <v>0</v>
      </c>
      <c r="R3604" s="25" t="e">
        <f>VLOOKUP(O3604,'Currency Balance'!$O$3:$Q$32,3,0)</f>
        <v>#N/A</v>
      </c>
      <c r="S3604" t="e">
        <f t="shared" si="113"/>
        <v>#N/A</v>
      </c>
    </row>
    <row r="3605" spans="1:19">
      <c r="A3605">
        <f>'Previous Trades Import_OMS Quer'!A3605</f>
        <v>0</v>
      </c>
      <c r="B3605">
        <f>'Previous Trades Import_OMS Quer'!B3605</f>
        <v>0</v>
      </c>
      <c r="C3605" s="22">
        <f>'Previous Trades Import_OMS Quer'!C3605</f>
        <v>0</v>
      </c>
      <c r="D3605">
        <f>'Previous Trades Import_OMS Quer'!D3605</f>
        <v>0</v>
      </c>
      <c r="E3605" s="22">
        <f>'Previous Trades Import_OMS Quer'!E3605</f>
        <v>0</v>
      </c>
      <c r="F3605">
        <f>'Previous Trades Import_OMS Quer'!F3605</f>
        <v>0</v>
      </c>
      <c r="G3605">
        <f>'Previous Trades Import_OMS Quer'!G3605</f>
        <v>0</v>
      </c>
      <c r="H3605">
        <f>'Previous Trades Import_OMS Quer'!H3605</f>
        <v>0</v>
      </c>
      <c r="I3605">
        <f>'Previous Trades Import_OMS Quer'!I3605</f>
        <v>0</v>
      </c>
      <c r="J3605">
        <f>'Previous Trades Import_OMS Quer'!J3605</f>
        <v>0</v>
      </c>
      <c r="K3605">
        <f>'Previous Trades Import_OMS Quer'!K3605</f>
        <v>0</v>
      </c>
      <c r="L3605">
        <f>'Previous Trades Import_OMS Quer'!L3605</f>
        <v>0</v>
      </c>
      <c r="M3605">
        <f>'Previous Trades Import_OMS Quer'!M3605</f>
        <v>0</v>
      </c>
      <c r="N3605">
        <f>'Previous Trades Import_OMS Quer'!N3605</f>
        <v>0</v>
      </c>
      <c r="O3605" t="str">
        <f>CLEAN('Previous Trades Import_OMS Quer'!O3605)</f>
        <v/>
      </c>
      <c r="Q3605" s="25">
        <f t="shared" si="112"/>
        <v>0</v>
      </c>
      <c r="R3605" s="25" t="e">
        <f>VLOOKUP(O3605,'Currency Balance'!$O$3:$Q$32,3,0)</f>
        <v>#N/A</v>
      </c>
      <c r="S3605" t="e">
        <f t="shared" si="113"/>
        <v>#N/A</v>
      </c>
    </row>
    <row r="3606" spans="1:19">
      <c r="A3606">
        <f>'Previous Trades Import_OMS Quer'!A3606</f>
        <v>0</v>
      </c>
      <c r="B3606">
        <f>'Previous Trades Import_OMS Quer'!B3606</f>
        <v>0</v>
      </c>
      <c r="C3606" s="22">
        <f>'Previous Trades Import_OMS Quer'!C3606</f>
        <v>0</v>
      </c>
      <c r="D3606">
        <f>'Previous Trades Import_OMS Quer'!D3606</f>
        <v>0</v>
      </c>
      <c r="E3606" s="22">
        <f>'Previous Trades Import_OMS Quer'!E3606</f>
        <v>0</v>
      </c>
      <c r="F3606">
        <f>'Previous Trades Import_OMS Quer'!F3606</f>
        <v>0</v>
      </c>
      <c r="G3606">
        <f>'Previous Trades Import_OMS Quer'!G3606</f>
        <v>0</v>
      </c>
      <c r="H3606">
        <f>'Previous Trades Import_OMS Quer'!H3606</f>
        <v>0</v>
      </c>
      <c r="I3606">
        <f>'Previous Trades Import_OMS Quer'!I3606</f>
        <v>0</v>
      </c>
      <c r="J3606">
        <f>'Previous Trades Import_OMS Quer'!J3606</f>
        <v>0</v>
      </c>
      <c r="K3606">
        <f>'Previous Trades Import_OMS Quer'!K3606</f>
        <v>0</v>
      </c>
      <c r="L3606">
        <f>'Previous Trades Import_OMS Quer'!L3606</f>
        <v>0</v>
      </c>
      <c r="M3606">
        <f>'Previous Trades Import_OMS Quer'!M3606</f>
        <v>0</v>
      </c>
      <c r="N3606">
        <f>'Previous Trades Import_OMS Quer'!N3606</f>
        <v>0</v>
      </c>
      <c r="O3606" t="str">
        <f>CLEAN('Previous Trades Import_OMS Quer'!O3606)</f>
        <v/>
      </c>
      <c r="Q3606" s="25">
        <f t="shared" si="112"/>
        <v>0</v>
      </c>
      <c r="R3606" s="25" t="e">
        <f>VLOOKUP(O3606,'Currency Balance'!$O$3:$Q$32,3,0)</f>
        <v>#N/A</v>
      </c>
      <c r="S3606" t="e">
        <f t="shared" si="113"/>
        <v>#N/A</v>
      </c>
    </row>
    <row r="3607" spans="1:19">
      <c r="A3607">
        <f>'Previous Trades Import_OMS Quer'!A3607</f>
        <v>0</v>
      </c>
      <c r="B3607">
        <f>'Previous Trades Import_OMS Quer'!B3607</f>
        <v>0</v>
      </c>
      <c r="C3607" s="22">
        <f>'Previous Trades Import_OMS Quer'!C3607</f>
        <v>0</v>
      </c>
      <c r="D3607">
        <f>'Previous Trades Import_OMS Quer'!D3607</f>
        <v>0</v>
      </c>
      <c r="E3607" s="22">
        <f>'Previous Trades Import_OMS Quer'!E3607</f>
        <v>0</v>
      </c>
      <c r="F3607">
        <f>'Previous Trades Import_OMS Quer'!F3607</f>
        <v>0</v>
      </c>
      <c r="G3607">
        <f>'Previous Trades Import_OMS Quer'!G3607</f>
        <v>0</v>
      </c>
      <c r="H3607">
        <f>'Previous Trades Import_OMS Quer'!H3607</f>
        <v>0</v>
      </c>
      <c r="I3607">
        <f>'Previous Trades Import_OMS Quer'!I3607</f>
        <v>0</v>
      </c>
      <c r="J3607">
        <f>'Previous Trades Import_OMS Quer'!J3607</f>
        <v>0</v>
      </c>
      <c r="K3607">
        <f>'Previous Trades Import_OMS Quer'!K3607</f>
        <v>0</v>
      </c>
      <c r="L3607">
        <f>'Previous Trades Import_OMS Quer'!L3607</f>
        <v>0</v>
      </c>
      <c r="M3607">
        <f>'Previous Trades Import_OMS Quer'!M3607</f>
        <v>0</v>
      </c>
      <c r="N3607">
        <f>'Previous Trades Import_OMS Quer'!N3607</f>
        <v>0</v>
      </c>
      <c r="O3607" t="str">
        <f>CLEAN('Previous Trades Import_OMS Quer'!O3607)</f>
        <v/>
      </c>
      <c r="Q3607" s="25">
        <f t="shared" si="112"/>
        <v>0</v>
      </c>
      <c r="R3607" s="25" t="e">
        <f>VLOOKUP(O3607,'Currency Balance'!$O$3:$Q$32,3,0)</f>
        <v>#N/A</v>
      </c>
      <c r="S3607" t="e">
        <f t="shared" si="113"/>
        <v>#N/A</v>
      </c>
    </row>
    <row r="3608" spans="1:19">
      <c r="A3608">
        <f>'Previous Trades Import_OMS Quer'!A3608</f>
        <v>0</v>
      </c>
      <c r="B3608">
        <f>'Previous Trades Import_OMS Quer'!B3608</f>
        <v>0</v>
      </c>
      <c r="C3608" s="22">
        <f>'Previous Trades Import_OMS Quer'!C3608</f>
        <v>0</v>
      </c>
      <c r="D3608">
        <f>'Previous Trades Import_OMS Quer'!D3608</f>
        <v>0</v>
      </c>
      <c r="E3608" s="22">
        <f>'Previous Trades Import_OMS Quer'!E3608</f>
        <v>0</v>
      </c>
      <c r="F3608">
        <f>'Previous Trades Import_OMS Quer'!F3608</f>
        <v>0</v>
      </c>
      <c r="G3608">
        <f>'Previous Trades Import_OMS Quer'!G3608</f>
        <v>0</v>
      </c>
      <c r="H3608">
        <f>'Previous Trades Import_OMS Quer'!H3608</f>
        <v>0</v>
      </c>
      <c r="I3608">
        <f>'Previous Trades Import_OMS Quer'!I3608</f>
        <v>0</v>
      </c>
      <c r="J3608">
        <f>'Previous Trades Import_OMS Quer'!J3608</f>
        <v>0</v>
      </c>
      <c r="K3608">
        <f>'Previous Trades Import_OMS Quer'!K3608</f>
        <v>0</v>
      </c>
      <c r="L3608">
        <f>'Previous Trades Import_OMS Quer'!L3608</f>
        <v>0</v>
      </c>
      <c r="M3608">
        <f>'Previous Trades Import_OMS Quer'!M3608</f>
        <v>0</v>
      </c>
      <c r="N3608">
        <f>'Previous Trades Import_OMS Quer'!N3608</f>
        <v>0</v>
      </c>
      <c r="O3608" t="str">
        <f>CLEAN('Previous Trades Import_OMS Quer'!O3608)</f>
        <v/>
      </c>
      <c r="Q3608" s="25">
        <f t="shared" si="112"/>
        <v>0</v>
      </c>
      <c r="R3608" s="25" t="e">
        <f>VLOOKUP(O3608,'Currency Balance'!$O$3:$Q$32,3,0)</f>
        <v>#N/A</v>
      </c>
      <c r="S3608" t="e">
        <f t="shared" si="113"/>
        <v>#N/A</v>
      </c>
    </row>
    <row r="3609" spans="1:19">
      <c r="A3609">
        <f>'Previous Trades Import_OMS Quer'!A3609</f>
        <v>0</v>
      </c>
      <c r="B3609">
        <f>'Previous Trades Import_OMS Quer'!B3609</f>
        <v>0</v>
      </c>
      <c r="C3609" s="22">
        <f>'Previous Trades Import_OMS Quer'!C3609</f>
        <v>0</v>
      </c>
      <c r="D3609">
        <f>'Previous Trades Import_OMS Quer'!D3609</f>
        <v>0</v>
      </c>
      <c r="E3609" s="22">
        <f>'Previous Trades Import_OMS Quer'!E3609</f>
        <v>0</v>
      </c>
      <c r="F3609">
        <f>'Previous Trades Import_OMS Quer'!F3609</f>
        <v>0</v>
      </c>
      <c r="G3609">
        <f>'Previous Trades Import_OMS Quer'!G3609</f>
        <v>0</v>
      </c>
      <c r="H3609">
        <f>'Previous Trades Import_OMS Quer'!H3609</f>
        <v>0</v>
      </c>
      <c r="I3609">
        <f>'Previous Trades Import_OMS Quer'!I3609</f>
        <v>0</v>
      </c>
      <c r="J3609">
        <f>'Previous Trades Import_OMS Quer'!J3609</f>
        <v>0</v>
      </c>
      <c r="K3609">
        <f>'Previous Trades Import_OMS Quer'!K3609</f>
        <v>0</v>
      </c>
      <c r="L3609">
        <f>'Previous Trades Import_OMS Quer'!L3609</f>
        <v>0</v>
      </c>
      <c r="M3609">
        <f>'Previous Trades Import_OMS Quer'!M3609</f>
        <v>0</v>
      </c>
      <c r="N3609">
        <f>'Previous Trades Import_OMS Quer'!N3609</f>
        <v>0</v>
      </c>
      <c r="O3609" t="str">
        <f>CLEAN('Previous Trades Import_OMS Quer'!O3609)</f>
        <v/>
      </c>
      <c r="Q3609" s="25">
        <f t="shared" si="112"/>
        <v>0</v>
      </c>
      <c r="R3609" s="25" t="e">
        <f>VLOOKUP(O3609,'Currency Balance'!$O$3:$Q$32,3,0)</f>
        <v>#N/A</v>
      </c>
      <c r="S3609" t="e">
        <f t="shared" si="113"/>
        <v>#N/A</v>
      </c>
    </row>
    <row r="3610" spans="1:19">
      <c r="A3610">
        <f>'Previous Trades Import_OMS Quer'!A3610</f>
        <v>0</v>
      </c>
      <c r="B3610">
        <f>'Previous Trades Import_OMS Quer'!B3610</f>
        <v>0</v>
      </c>
      <c r="C3610" s="22">
        <f>'Previous Trades Import_OMS Quer'!C3610</f>
        <v>0</v>
      </c>
      <c r="D3610">
        <f>'Previous Trades Import_OMS Quer'!D3610</f>
        <v>0</v>
      </c>
      <c r="E3610" s="22">
        <f>'Previous Trades Import_OMS Quer'!E3610</f>
        <v>0</v>
      </c>
      <c r="F3610">
        <f>'Previous Trades Import_OMS Quer'!F3610</f>
        <v>0</v>
      </c>
      <c r="G3610">
        <f>'Previous Trades Import_OMS Quer'!G3610</f>
        <v>0</v>
      </c>
      <c r="H3610">
        <f>'Previous Trades Import_OMS Quer'!H3610</f>
        <v>0</v>
      </c>
      <c r="I3610">
        <f>'Previous Trades Import_OMS Quer'!I3610</f>
        <v>0</v>
      </c>
      <c r="J3610">
        <f>'Previous Trades Import_OMS Quer'!J3610</f>
        <v>0</v>
      </c>
      <c r="K3610">
        <f>'Previous Trades Import_OMS Quer'!K3610</f>
        <v>0</v>
      </c>
      <c r="L3610">
        <f>'Previous Trades Import_OMS Quer'!L3610</f>
        <v>0</v>
      </c>
      <c r="M3610">
        <f>'Previous Trades Import_OMS Quer'!M3610</f>
        <v>0</v>
      </c>
      <c r="N3610">
        <f>'Previous Trades Import_OMS Quer'!N3610</f>
        <v>0</v>
      </c>
      <c r="O3610" t="str">
        <f>CLEAN('Previous Trades Import_OMS Quer'!O3610)</f>
        <v/>
      </c>
      <c r="Q3610" s="25">
        <f t="shared" si="112"/>
        <v>0</v>
      </c>
      <c r="R3610" s="25" t="e">
        <f>VLOOKUP(O3610,'Currency Balance'!$O$3:$Q$32,3,0)</f>
        <v>#N/A</v>
      </c>
      <c r="S3610" t="e">
        <f t="shared" si="113"/>
        <v>#N/A</v>
      </c>
    </row>
    <row r="3611" spans="1:19">
      <c r="A3611">
        <f>'Previous Trades Import_OMS Quer'!A3611</f>
        <v>0</v>
      </c>
      <c r="B3611">
        <f>'Previous Trades Import_OMS Quer'!B3611</f>
        <v>0</v>
      </c>
      <c r="C3611" s="22">
        <f>'Previous Trades Import_OMS Quer'!C3611</f>
        <v>0</v>
      </c>
      <c r="D3611">
        <f>'Previous Trades Import_OMS Quer'!D3611</f>
        <v>0</v>
      </c>
      <c r="E3611" s="22">
        <f>'Previous Trades Import_OMS Quer'!E3611</f>
        <v>0</v>
      </c>
      <c r="F3611">
        <f>'Previous Trades Import_OMS Quer'!F3611</f>
        <v>0</v>
      </c>
      <c r="G3611">
        <f>'Previous Trades Import_OMS Quer'!G3611</f>
        <v>0</v>
      </c>
      <c r="H3611">
        <f>'Previous Trades Import_OMS Quer'!H3611</f>
        <v>0</v>
      </c>
      <c r="I3611">
        <f>'Previous Trades Import_OMS Quer'!I3611</f>
        <v>0</v>
      </c>
      <c r="J3611">
        <f>'Previous Trades Import_OMS Quer'!J3611</f>
        <v>0</v>
      </c>
      <c r="K3611">
        <f>'Previous Trades Import_OMS Quer'!K3611</f>
        <v>0</v>
      </c>
      <c r="L3611">
        <f>'Previous Trades Import_OMS Quer'!L3611</f>
        <v>0</v>
      </c>
      <c r="M3611">
        <f>'Previous Trades Import_OMS Quer'!M3611</f>
        <v>0</v>
      </c>
      <c r="N3611">
        <f>'Previous Trades Import_OMS Quer'!N3611</f>
        <v>0</v>
      </c>
      <c r="O3611" t="str">
        <f>CLEAN('Previous Trades Import_OMS Quer'!O3611)</f>
        <v/>
      </c>
      <c r="Q3611" s="25">
        <f t="shared" si="112"/>
        <v>0</v>
      </c>
      <c r="R3611" s="25" t="e">
        <f>VLOOKUP(O3611,'Currency Balance'!$O$3:$Q$32,3,0)</f>
        <v>#N/A</v>
      </c>
      <c r="S3611" t="e">
        <f t="shared" si="113"/>
        <v>#N/A</v>
      </c>
    </row>
    <row r="3612" spans="1:19">
      <c r="A3612">
        <f>'Previous Trades Import_OMS Quer'!A3612</f>
        <v>0</v>
      </c>
      <c r="B3612">
        <f>'Previous Trades Import_OMS Quer'!B3612</f>
        <v>0</v>
      </c>
      <c r="C3612" s="22">
        <f>'Previous Trades Import_OMS Quer'!C3612</f>
        <v>0</v>
      </c>
      <c r="D3612">
        <f>'Previous Trades Import_OMS Quer'!D3612</f>
        <v>0</v>
      </c>
      <c r="E3612" s="22">
        <f>'Previous Trades Import_OMS Quer'!E3612</f>
        <v>0</v>
      </c>
      <c r="F3612">
        <f>'Previous Trades Import_OMS Quer'!F3612</f>
        <v>0</v>
      </c>
      <c r="G3612">
        <f>'Previous Trades Import_OMS Quer'!G3612</f>
        <v>0</v>
      </c>
      <c r="H3612">
        <f>'Previous Trades Import_OMS Quer'!H3612</f>
        <v>0</v>
      </c>
      <c r="I3612">
        <f>'Previous Trades Import_OMS Quer'!I3612</f>
        <v>0</v>
      </c>
      <c r="J3612">
        <f>'Previous Trades Import_OMS Quer'!J3612</f>
        <v>0</v>
      </c>
      <c r="K3612">
        <f>'Previous Trades Import_OMS Quer'!K3612</f>
        <v>0</v>
      </c>
      <c r="L3612">
        <f>'Previous Trades Import_OMS Quer'!L3612</f>
        <v>0</v>
      </c>
      <c r="M3612">
        <f>'Previous Trades Import_OMS Quer'!M3612</f>
        <v>0</v>
      </c>
      <c r="N3612">
        <f>'Previous Trades Import_OMS Quer'!N3612</f>
        <v>0</v>
      </c>
      <c r="O3612" t="str">
        <f>CLEAN('Previous Trades Import_OMS Quer'!O3612)</f>
        <v/>
      </c>
      <c r="Q3612" s="25">
        <f t="shared" si="112"/>
        <v>0</v>
      </c>
      <c r="R3612" s="25" t="e">
        <f>VLOOKUP(O3612,'Currency Balance'!$O$3:$Q$32,3,0)</f>
        <v>#N/A</v>
      </c>
      <c r="S3612" t="e">
        <f t="shared" si="113"/>
        <v>#N/A</v>
      </c>
    </row>
    <row r="3613" spans="1:19">
      <c r="A3613">
        <f>'Previous Trades Import_OMS Quer'!A3613</f>
        <v>0</v>
      </c>
      <c r="B3613">
        <f>'Previous Trades Import_OMS Quer'!B3613</f>
        <v>0</v>
      </c>
      <c r="C3613" s="22">
        <f>'Previous Trades Import_OMS Quer'!C3613</f>
        <v>0</v>
      </c>
      <c r="D3613">
        <f>'Previous Trades Import_OMS Quer'!D3613</f>
        <v>0</v>
      </c>
      <c r="E3613" s="22">
        <f>'Previous Trades Import_OMS Quer'!E3613</f>
        <v>0</v>
      </c>
      <c r="F3613">
        <f>'Previous Trades Import_OMS Quer'!F3613</f>
        <v>0</v>
      </c>
      <c r="G3613">
        <f>'Previous Trades Import_OMS Quer'!G3613</f>
        <v>0</v>
      </c>
      <c r="H3613">
        <f>'Previous Trades Import_OMS Quer'!H3613</f>
        <v>0</v>
      </c>
      <c r="I3613">
        <f>'Previous Trades Import_OMS Quer'!I3613</f>
        <v>0</v>
      </c>
      <c r="J3613">
        <f>'Previous Trades Import_OMS Quer'!J3613</f>
        <v>0</v>
      </c>
      <c r="K3613">
        <f>'Previous Trades Import_OMS Quer'!K3613</f>
        <v>0</v>
      </c>
      <c r="L3613">
        <f>'Previous Trades Import_OMS Quer'!L3613</f>
        <v>0</v>
      </c>
      <c r="M3613">
        <f>'Previous Trades Import_OMS Quer'!M3613</f>
        <v>0</v>
      </c>
      <c r="N3613">
        <f>'Previous Trades Import_OMS Quer'!N3613</f>
        <v>0</v>
      </c>
      <c r="O3613" t="str">
        <f>CLEAN('Previous Trades Import_OMS Quer'!O3613)</f>
        <v/>
      </c>
      <c r="Q3613" s="25">
        <f t="shared" si="112"/>
        <v>0</v>
      </c>
      <c r="R3613" s="25" t="e">
        <f>VLOOKUP(O3613,'Currency Balance'!$O$3:$Q$32,3,0)</f>
        <v>#N/A</v>
      </c>
      <c r="S3613" t="e">
        <f t="shared" si="113"/>
        <v>#N/A</v>
      </c>
    </row>
    <row r="3614" spans="1:19">
      <c r="A3614">
        <f>'Previous Trades Import_OMS Quer'!A3614</f>
        <v>0</v>
      </c>
      <c r="B3614">
        <f>'Previous Trades Import_OMS Quer'!B3614</f>
        <v>0</v>
      </c>
      <c r="C3614" s="22">
        <f>'Previous Trades Import_OMS Quer'!C3614</f>
        <v>0</v>
      </c>
      <c r="D3614">
        <f>'Previous Trades Import_OMS Quer'!D3614</f>
        <v>0</v>
      </c>
      <c r="E3614" s="22">
        <f>'Previous Trades Import_OMS Quer'!E3614</f>
        <v>0</v>
      </c>
      <c r="F3614">
        <f>'Previous Trades Import_OMS Quer'!F3614</f>
        <v>0</v>
      </c>
      <c r="G3614">
        <f>'Previous Trades Import_OMS Quer'!G3614</f>
        <v>0</v>
      </c>
      <c r="H3614">
        <f>'Previous Trades Import_OMS Quer'!H3614</f>
        <v>0</v>
      </c>
      <c r="I3614">
        <f>'Previous Trades Import_OMS Quer'!I3614</f>
        <v>0</v>
      </c>
      <c r="J3614">
        <f>'Previous Trades Import_OMS Quer'!J3614</f>
        <v>0</v>
      </c>
      <c r="K3614">
        <f>'Previous Trades Import_OMS Quer'!K3614</f>
        <v>0</v>
      </c>
      <c r="L3614">
        <f>'Previous Trades Import_OMS Quer'!L3614</f>
        <v>0</v>
      </c>
      <c r="M3614">
        <f>'Previous Trades Import_OMS Quer'!M3614</f>
        <v>0</v>
      </c>
      <c r="N3614">
        <f>'Previous Trades Import_OMS Quer'!N3614</f>
        <v>0</v>
      </c>
      <c r="O3614" t="str">
        <f>CLEAN('Previous Trades Import_OMS Quer'!O3614)</f>
        <v/>
      </c>
      <c r="Q3614" s="25">
        <f t="shared" si="112"/>
        <v>0</v>
      </c>
      <c r="R3614" s="25" t="e">
        <f>VLOOKUP(O3614,'Currency Balance'!$O$3:$Q$32,3,0)</f>
        <v>#N/A</v>
      </c>
      <c r="S3614" t="e">
        <f t="shared" si="113"/>
        <v>#N/A</v>
      </c>
    </row>
    <row r="3615" spans="1:19">
      <c r="A3615">
        <f>'Previous Trades Import_OMS Quer'!A3615</f>
        <v>0</v>
      </c>
      <c r="B3615">
        <f>'Previous Trades Import_OMS Quer'!B3615</f>
        <v>0</v>
      </c>
      <c r="C3615" s="22">
        <f>'Previous Trades Import_OMS Quer'!C3615</f>
        <v>0</v>
      </c>
      <c r="D3615">
        <f>'Previous Trades Import_OMS Quer'!D3615</f>
        <v>0</v>
      </c>
      <c r="E3615" s="22">
        <f>'Previous Trades Import_OMS Quer'!E3615</f>
        <v>0</v>
      </c>
      <c r="F3615">
        <f>'Previous Trades Import_OMS Quer'!F3615</f>
        <v>0</v>
      </c>
      <c r="G3615">
        <f>'Previous Trades Import_OMS Quer'!G3615</f>
        <v>0</v>
      </c>
      <c r="H3615">
        <f>'Previous Trades Import_OMS Quer'!H3615</f>
        <v>0</v>
      </c>
      <c r="I3615">
        <f>'Previous Trades Import_OMS Quer'!I3615</f>
        <v>0</v>
      </c>
      <c r="J3615">
        <f>'Previous Trades Import_OMS Quer'!J3615</f>
        <v>0</v>
      </c>
      <c r="K3615">
        <f>'Previous Trades Import_OMS Quer'!K3615</f>
        <v>0</v>
      </c>
      <c r="L3615">
        <f>'Previous Trades Import_OMS Quer'!L3615</f>
        <v>0</v>
      </c>
      <c r="M3615">
        <f>'Previous Trades Import_OMS Quer'!M3615</f>
        <v>0</v>
      </c>
      <c r="N3615">
        <f>'Previous Trades Import_OMS Quer'!N3615</f>
        <v>0</v>
      </c>
      <c r="O3615" t="str">
        <f>CLEAN('Previous Trades Import_OMS Quer'!O3615)</f>
        <v/>
      </c>
      <c r="Q3615" s="25">
        <f t="shared" si="112"/>
        <v>0</v>
      </c>
      <c r="R3615" s="25" t="e">
        <f>VLOOKUP(O3615,'Currency Balance'!$O$3:$Q$32,3,0)</f>
        <v>#N/A</v>
      </c>
      <c r="S3615" t="e">
        <f t="shared" si="113"/>
        <v>#N/A</v>
      </c>
    </row>
    <row r="3616" spans="1:19">
      <c r="A3616">
        <f>'Previous Trades Import_OMS Quer'!A3616</f>
        <v>0</v>
      </c>
      <c r="B3616">
        <f>'Previous Trades Import_OMS Quer'!B3616</f>
        <v>0</v>
      </c>
      <c r="C3616" s="22">
        <f>'Previous Trades Import_OMS Quer'!C3616</f>
        <v>0</v>
      </c>
      <c r="D3616">
        <f>'Previous Trades Import_OMS Quer'!D3616</f>
        <v>0</v>
      </c>
      <c r="E3616" s="22">
        <f>'Previous Trades Import_OMS Quer'!E3616</f>
        <v>0</v>
      </c>
      <c r="F3616">
        <f>'Previous Trades Import_OMS Quer'!F3616</f>
        <v>0</v>
      </c>
      <c r="G3616">
        <f>'Previous Trades Import_OMS Quer'!G3616</f>
        <v>0</v>
      </c>
      <c r="H3616">
        <f>'Previous Trades Import_OMS Quer'!H3616</f>
        <v>0</v>
      </c>
      <c r="I3616">
        <f>'Previous Trades Import_OMS Quer'!I3616</f>
        <v>0</v>
      </c>
      <c r="J3616">
        <f>'Previous Trades Import_OMS Quer'!J3616</f>
        <v>0</v>
      </c>
      <c r="K3616">
        <f>'Previous Trades Import_OMS Quer'!K3616</f>
        <v>0</v>
      </c>
      <c r="L3616">
        <f>'Previous Trades Import_OMS Quer'!L3616</f>
        <v>0</v>
      </c>
      <c r="M3616">
        <f>'Previous Trades Import_OMS Quer'!M3616</f>
        <v>0</v>
      </c>
      <c r="N3616">
        <f>'Previous Trades Import_OMS Quer'!N3616</f>
        <v>0</v>
      </c>
      <c r="O3616" t="str">
        <f>CLEAN('Previous Trades Import_OMS Quer'!O3616)</f>
        <v/>
      </c>
      <c r="Q3616" s="25">
        <f t="shared" si="112"/>
        <v>0</v>
      </c>
      <c r="R3616" s="25" t="e">
        <f>VLOOKUP(O3616,'Currency Balance'!$O$3:$Q$32,3,0)</f>
        <v>#N/A</v>
      </c>
      <c r="S3616" t="e">
        <f t="shared" si="113"/>
        <v>#N/A</v>
      </c>
    </row>
    <row r="3617" spans="1:19">
      <c r="A3617">
        <f>'Previous Trades Import_OMS Quer'!A3617</f>
        <v>0</v>
      </c>
      <c r="B3617">
        <f>'Previous Trades Import_OMS Quer'!B3617</f>
        <v>0</v>
      </c>
      <c r="C3617" s="22">
        <f>'Previous Trades Import_OMS Quer'!C3617</f>
        <v>0</v>
      </c>
      <c r="D3617">
        <f>'Previous Trades Import_OMS Quer'!D3617</f>
        <v>0</v>
      </c>
      <c r="E3617" s="22">
        <f>'Previous Trades Import_OMS Quer'!E3617</f>
        <v>0</v>
      </c>
      <c r="F3617">
        <f>'Previous Trades Import_OMS Quer'!F3617</f>
        <v>0</v>
      </c>
      <c r="G3617">
        <f>'Previous Trades Import_OMS Quer'!G3617</f>
        <v>0</v>
      </c>
      <c r="H3617">
        <f>'Previous Trades Import_OMS Quer'!H3617</f>
        <v>0</v>
      </c>
      <c r="I3617">
        <f>'Previous Trades Import_OMS Quer'!I3617</f>
        <v>0</v>
      </c>
      <c r="J3617">
        <f>'Previous Trades Import_OMS Quer'!J3617</f>
        <v>0</v>
      </c>
      <c r="K3617">
        <f>'Previous Trades Import_OMS Quer'!K3617</f>
        <v>0</v>
      </c>
      <c r="L3617">
        <f>'Previous Trades Import_OMS Quer'!L3617</f>
        <v>0</v>
      </c>
      <c r="M3617">
        <f>'Previous Trades Import_OMS Quer'!M3617</f>
        <v>0</v>
      </c>
      <c r="N3617">
        <f>'Previous Trades Import_OMS Quer'!N3617</f>
        <v>0</v>
      </c>
      <c r="O3617" t="str">
        <f>CLEAN('Previous Trades Import_OMS Quer'!O3617)</f>
        <v/>
      </c>
      <c r="Q3617" s="25">
        <f t="shared" si="112"/>
        <v>0</v>
      </c>
      <c r="R3617" s="25" t="e">
        <f>VLOOKUP(O3617,'Currency Balance'!$O$3:$Q$32,3,0)</f>
        <v>#N/A</v>
      </c>
      <c r="S3617" t="e">
        <f t="shared" si="113"/>
        <v>#N/A</v>
      </c>
    </row>
    <row r="3618" spans="1:19">
      <c r="A3618">
        <f>'Previous Trades Import_OMS Quer'!A3618</f>
        <v>0</v>
      </c>
      <c r="B3618">
        <f>'Previous Trades Import_OMS Quer'!B3618</f>
        <v>0</v>
      </c>
      <c r="C3618" s="22">
        <f>'Previous Trades Import_OMS Quer'!C3618</f>
        <v>0</v>
      </c>
      <c r="D3618">
        <f>'Previous Trades Import_OMS Quer'!D3618</f>
        <v>0</v>
      </c>
      <c r="E3618" s="22">
        <f>'Previous Trades Import_OMS Quer'!E3618</f>
        <v>0</v>
      </c>
      <c r="F3618">
        <f>'Previous Trades Import_OMS Quer'!F3618</f>
        <v>0</v>
      </c>
      <c r="G3618">
        <f>'Previous Trades Import_OMS Quer'!G3618</f>
        <v>0</v>
      </c>
      <c r="H3618">
        <f>'Previous Trades Import_OMS Quer'!H3618</f>
        <v>0</v>
      </c>
      <c r="I3618">
        <f>'Previous Trades Import_OMS Quer'!I3618</f>
        <v>0</v>
      </c>
      <c r="J3618">
        <f>'Previous Trades Import_OMS Quer'!J3618</f>
        <v>0</v>
      </c>
      <c r="K3618">
        <f>'Previous Trades Import_OMS Quer'!K3618</f>
        <v>0</v>
      </c>
      <c r="L3618">
        <f>'Previous Trades Import_OMS Quer'!L3618</f>
        <v>0</v>
      </c>
      <c r="M3618">
        <f>'Previous Trades Import_OMS Quer'!M3618</f>
        <v>0</v>
      </c>
      <c r="N3618">
        <f>'Previous Trades Import_OMS Quer'!N3618</f>
        <v>0</v>
      </c>
      <c r="O3618" t="str">
        <f>CLEAN('Previous Trades Import_OMS Quer'!O3618)</f>
        <v/>
      </c>
      <c r="Q3618" s="25">
        <f t="shared" si="112"/>
        <v>0</v>
      </c>
      <c r="R3618" s="25" t="e">
        <f>VLOOKUP(O3618,'Currency Balance'!$O$3:$Q$32,3,0)</f>
        <v>#N/A</v>
      </c>
      <c r="S3618" t="e">
        <f t="shared" si="113"/>
        <v>#N/A</v>
      </c>
    </row>
    <row r="3619" spans="1:19">
      <c r="A3619">
        <f>'Previous Trades Import_OMS Quer'!A3619</f>
        <v>0</v>
      </c>
      <c r="B3619">
        <f>'Previous Trades Import_OMS Quer'!B3619</f>
        <v>0</v>
      </c>
      <c r="C3619" s="22">
        <f>'Previous Trades Import_OMS Quer'!C3619</f>
        <v>0</v>
      </c>
      <c r="D3619">
        <f>'Previous Trades Import_OMS Quer'!D3619</f>
        <v>0</v>
      </c>
      <c r="E3619" s="22">
        <f>'Previous Trades Import_OMS Quer'!E3619</f>
        <v>0</v>
      </c>
      <c r="F3619">
        <f>'Previous Trades Import_OMS Quer'!F3619</f>
        <v>0</v>
      </c>
      <c r="G3619">
        <f>'Previous Trades Import_OMS Quer'!G3619</f>
        <v>0</v>
      </c>
      <c r="H3619">
        <f>'Previous Trades Import_OMS Quer'!H3619</f>
        <v>0</v>
      </c>
      <c r="I3619">
        <f>'Previous Trades Import_OMS Quer'!I3619</f>
        <v>0</v>
      </c>
      <c r="J3619">
        <f>'Previous Trades Import_OMS Quer'!J3619</f>
        <v>0</v>
      </c>
      <c r="K3619">
        <f>'Previous Trades Import_OMS Quer'!K3619</f>
        <v>0</v>
      </c>
      <c r="L3619">
        <f>'Previous Trades Import_OMS Quer'!L3619</f>
        <v>0</v>
      </c>
      <c r="M3619">
        <f>'Previous Trades Import_OMS Quer'!M3619</f>
        <v>0</v>
      </c>
      <c r="N3619">
        <f>'Previous Trades Import_OMS Quer'!N3619</f>
        <v>0</v>
      </c>
      <c r="O3619" t="str">
        <f>CLEAN('Previous Trades Import_OMS Quer'!O3619)</f>
        <v/>
      </c>
      <c r="Q3619" s="25">
        <f t="shared" si="112"/>
        <v>0</v>
      </c>
      <c r="R3619" s="25" t="e">
        <f>VLOOKUP(O3619,'Currency Balance'!$O$3:$Q$32,3,0)</f>
        <v>#N/A</v>
      </c>
      <c r="S3619" t="e">
        <f t="shared" si="113"/>
        <v>#N/A</v>
      </c>
    </row>
    <row r="3620" spans="1:19">
      <c r="A3620">
        <f>'Previous Trades Import_OMS Quer'!A3620</f>
        <v>0</v>
      </c>
      <c r="B3620">
        <f>'Previous Trades Import_OMS Quer'!B3620</f>
        <v>0</v>
      </c>
      <c r="C3620" s="22">
        <f>'Previous Trades Import_OMS Quer'!C3620</f>
        <v>0</v>
      </c>
      <c r="D3620">
        <f>'Previous Trades Import_OMS Quer'!D3620</f>
        <v>0</v>
      </c>
      <c r="E3620" s="22">
        <f>'Previous Trades Import_OMS Quer'!E3620</f>
        <v>0</v>
      </c>
      <c r="F3620">
        <f>'Previous Trades Import_OMS Quer'!F3620</f>
        <v>0</v>
      </c>
      <c r="G3620">
        <f>'Previous Trades Import_OMS Quer'!G3620</f>
        <v>0</v>
      </c>
      <c r="H3620">
        <f>'Previous Trades Import_OMS Quer'!H3620</f>
        <v>0</v>
      </c>
      <c r="I3620">
        <f>'Previous Trades Import_OMS Quer'!I3620</f>
        <v>0</v>
      </c>
      <c r="J3620">
        <f>'Previous Trades Import_OMS Quer'!J3620</f>
        <v>0</v>
      </c>
      <c r="K3620">
        <f>'Previous Trades Import_OMS Quer'!K3620</f>
        <v>0</v>
      </c>
      <c r="L3620">
        <f>'Previous Trades Import_OMS Quer'!L3620</f>
        <v>0</v>
      </c>
      <c r="M3620">
        <f>'Previous Trades Import_OMS Quer'!M3620</f>
        <v>0</v>
      </c>
      <c r="N3620">
        <f>'Previous Trades Import_OMS Quer'!N3620</f>
        <v>0</v>
      </c>
      <c r="O3620" t="str">
        <f>CLEAN('Previous Trades Import_OMS Quer'!O3620)</f>
        <v/>
      </c>
      <c r="Q3620" s="25">
        <f t="shared" si="112"/>
        <v>0</v>
      </c>
      <c r="R3620" s="25" t="e">
        <f>VLOOKUP(O3620,'Currency Balance'!$O$3:$Q$32,3,0)</f>
        <v>#N/A</v>
      </c>
      <c r="S3620" t="e">
        <f t="shared" si="113"/>
        <v>#N/A</v>
      </c>
    </row>
    <row r="3621" spans="1:19">
      <c r="A3621">
        <f>'Previous Trades Import_OMS Quer'!A3621</f>
        <v>0</v>
      </c>
      <c r="B3621">
        <f>'Previous Trades Import_OMS Quer'!B3621</f>
        <v>0</v>
      </c>
      <c r="C3621" s="22">
        <f>'Previous Trades Import_OMS Quer'!C3621</f>
        <v>0</v>
      </c>
      <c r="D3621">
        <f>'Previous Trades Import_OMS Quer'!D3621</f>
        <v>0</v>
      </c>
      <c r="E3621" s="22">
        <f>'Previous Trades Import_OMS Quer'!E3621</f>
        <v>0</v>
      </c>
      <c r="F3621">
        <f>'Previous Trades Import_OMS Quer'!F3621</f>
        <v>0</v>
      </c>
      <c r="G3621">
        <f>'Previous Trades Import_OMS Quer'!G3621</f>
        <v>0</v>
      </c>
      <c r="H3621">
        <f>'Previous Trades Import_OMS Quer'!H3621</f>
        <v>0</v>
      </c>
      <c r="I3621">
        <f>'Previous Trades Import_OMS Quer'!I3621</f>
        <v>0</v>
      </c>
      <c r="J3621">
        <f>'Previous Trades Import_OMS Quer'!J3621</f>
        <v>0</v>
      </c>
      <c r="K3621">
        <f>'Previous Trades Import_OMS Quer'!K3621</f>
        <v>0</v>
      </c>
      <c r="L3621">
        <f>'Previous Trades Import_OMS Quer'!L3621</f>
        <v>0</v>
      </c>
      <c r="M3621">
        <f>'Previous Trades Import_OMS Quer'!M3621</f>
        <v>0</v>
      </c>
      <c r="N3621">
        <f>'Previous Trades Import_OMS Quer'!N3621</f>
        <v>0</v>
      </c>
      <c r="O3621" t="str">
        <f>CLEAN('Previous Trades Import_OMS Quer'!O3621)</f>
        <v/>
      </c>
      <c r="Q3621" s="25">
        <f t="shared" si="112"/>
        <v>0</v>
      </c>
      <c r="R3621" s="25" t="e">
        <f>VLOOKUP(O3621,'Currency Balance'!$O$3:$Q$32,3,0)</f>
        <v>#N/A</v>
      </c>
      <c r="S3621" t="e">
        <f t="shared" si="113"/>
        <v>#N/A</v>
      </c>
    </row>
    <row r="3622" spans="1:19">
      <c r="A3622">
        <f>'Previous Trades Import_OMS Quer'!A3622</f>
        <v>0</v>
      </c>
      <c r="B3622">
        <f>'Previous Trades Import_OMS Quer'!B3622</f>
        <v>0</v>
      </c>
      <c r="C3622" s="22">
        <f>'Previous Trades Import_OMS Quer'!C3622</f>
        <v>0</v>
      </c>
      <c r="D3622">
        <f>'Previous Trades Import_OMS Quer'!D3622</f>
        <v>0</v>
      </c>
      <c r="E3622" s="22">
        <f>'Previous Trades Import_OMS Quer'!E3622</f>
        <v>0</v>
      </c>
      <c r="F3622">
        <f>'Previous Trades Import_OMS Quer'!F3622</f>
        <v>0</v>
      </c>
      <c r="G3622">
        <f>'Previous Trades Import_OMS Quer'!G3622</f>
        <v>0</v>
      </c>
      <c r="H3622">
        <f>'Previous Trades Import_OMS Quer'!H3622</f>
        <v>0</v>
      </c>
      <c r="I3622">
        <f>'Previous Trades Import_OMS Quer'!I3622</f>
        <v>0</v>
      </c>
      <c r="J3622">
        <f>'Previous Trades Import_OMS Quer'!J3622</f>
        <v>0</v>
      </c>
      <c r="K3622">
        <f>'Previous Trades Import_OMS Quer'!K3622</f>
        <v>0</v>
      </c>
      <c r="L3622">
        <f>'Previous Trades Import_OMS Quer'!L3622</f>
        <v>0</v>
      </c>
      <c r="M3622">
        <f>'Previous Trades Import_OMS Quer'!M3622</f>
        <v>0</v>
      </c>
      <c r="N3622">
        <f>'Previous Trades Import_OMS Quer'!N3622</f>
        <v>0</v>
      </c>
      <c r="O3622" t="str">
        <f>CLEAN('Previous Trades Import_OMS Quer'!O3622)</f>
        <v/>
      </c>
      <c r="Q3622" s="25">
        <f t="shared" si="112"/>
        <v>0</v>
      </c>
      <c r="R3622" s="25" t="e">
        <f>VLOOKUP(O3622,'Currency Balance'!$O$3:$Q$32,3,0)</f>
        <v>#N/A</v>
      </c>
      <c r="S3622" t="e">
        <f t="shared" si="113"/>
        <v>#N/A</v>
      </c>
    </row>
    <row r="3623" spans="1:19">
      <c r="A3623">
        <f>'Previous Trades Import_OMS Quer'!A3623</f>
        <v>0</v>
      </c>
      <c r="B3623">
        <f>'Previous Trades Import_OMS Quer'!B3623</f>
        <v>0</v>
      </c>
      <c r="C3623" s="22">
        <f>'Previous Trades Import_OMS Quer'!C3623</f>
        <v>0</v>
      </c>
      <c r="D3623">
        <f>'Previous Trades Import_OMS Quer'!D3623</f>
        <v>0</v>
      </c>
      <c r="E3623" s="22">
        <f>'Previous Trades Import_OMS Quer'!E3623</f>
        <v>0</v>
      </c>
      <c r="F3623">
        <f>'Previous Trades Import_OMS Quer'!F3623</f>
        <v>0</v>
      </c>
      <c r="G3623">
        <f>'Previous Trades Import_OMS Quer'!G3623</f>
        <v>0</v>
      </c>
      <c r="H3623">
        <f>'Previous Trades Import_OMS Quer'!H3623</f>
        <v>0</v>
      </c>
      <c r="I3623">
        <f>'Previous Trades Import_OMS Quer'!I3623</f>
        <v>0</v>
      </c>
      <c r="J3623">
        <f>'Previous Trades Import_OMS Quer'!J3623</f>
        <v>0</v>
      </c>
      <c r="K3623">
        <f>'Previous Trades Import_OMS Quer'!K3623</f>
        <v>0</v>
      </c>
      <c r="L3623">
        <f>'Previous Trades Import_OMS Quer'!L3623</f>
        <v>0</v>
      </c>
      <c r="M3623">
        <f>'Previous Trades Import_OMS Quer'!M3623</f>
        <v>0</v>
      </c>
      <c r="N3623">
        <f>'Previous Trades Import_OMS Quer'!N3623</f>
        <v>0</v>
      </c>
      <c r="O3623" t="str">
        <f>CLEAN('Previous Trades Import_OMS Quer'!O3623)</f>
        <v/>
      </c>
      <c r="Q3623" s="25">
        <f t="shared" si="112"/>
        <v>0</v>
      </c>
      <c r="R3623" s="25" t="e">
        <f>VLOOKUP(O3623,'Currency Balance'!$O$3:$Q$32,3,0)</f>
        <v>#N/A</v>
      </c>
      <c r="S3623" t="e">
        <f t="shared" si="113"/>
        <v>#N/A</v>
      </c>
    </row>
    <row r="3624" spans="1:19">
      <c r="A3624">
        <f>'Previous Trades Import_OMS Quer'!A3624</f>
        <v>0</v>
      </c>
      <c r="B3624">
        <f>'Previous Trades Import_OMS Quer'!B3624</f>
        <v>0</v>
      </c>
      <c r="C3624" s="22">
        <f>'Previous Trades Import_OMS Quer'!C3624</f>
        <v>0</v>
      </c>
      <c r="D3624">
        <f>'Previous Trades Import_OMS Quer'!D3624</f>
        <v>0</v>
      </c>
      <c r="E3624" s="22">
        <f>'Previous Trades Import_OMS Quer'!E3624</f>
        <v>0</v>
      </c>
      <c r="F3624">
        <f>'Previous Trades Import_OMS Quer'!F3624</f>
        <v>0</v>
      </c>
      <c r="G3624">
        <f>'Previous Trades Import_OMS Quer'!G3624</f>
        <v>0</v>
      </c>
      <c r="H3624">
        <f>'Previous Trades Import_OMS Quer'!H3624</f>
        <v>0</v>
      </c>
      <c r="I3624">
        <f>'Previous Trades Import_OMS Quer'!I3624</f>
        <v>0</v>
      </c>
      <c r="J3624">
        <f>'Previous Trades Import_OMS Quer'!J3624</f>
        <v>0</v>
      </c>
      <c r="K3624">
        <f>'Previous Trades Import_OMS Quer'!K3624</f>
        <v>0</v>
      </c>
      <c r="L3624">
        <f>'Previous Trades Import_OMS Quer'!L3624</f>
        <v>0</v>
      </c>
      <c r="M3624">
        <f>'Previous Trades Import_OMS Quer'!M3624</f>
        <v>0</v>
      </c>
      <c r="N3624">
        <f>'Previous Trades Import_OMS Quer'!N3624</f>
        <v>0</v>
      </c>
      <c r="O3624" t="str">
        <f>CLEAN('Previous Trades Import_OMS Quer'!O3624)</f>
        <v/>
      </c>
      <c r="Q3624" s="25">
        <f t="shared" si="112"/>
        <v>0</v>
      </c>
      <c r="R3624" s="25" t="e">
        <f>VLOOKUP(O3624,'Currency Balance'!$O$3:$Q$32,3,0)</f>
        <v>#N/A</v>
      </c>
      <c r="S3624" t="e">
        <f t="shared" si="113"/>
        <v>#N/A</v>
      </c>
    </row>
    <row r="3625" spans="1:19">
      <c r="A3625">
        <f>'Previous Trades Import_OMS Quer'!A3625</f>
        <v>0</v>
      </c>
      <c r="B3625">
        <f>'Previous Trades Import_OMS Quer'!B3625</f>
        <v>0</v>
      </c>
      <c r="C3625" s="22">
        <f>'Previous Trades Import_OMS Quer'!C3625</f>
        <v>0</v>
      </c>
      <c r="D3625">
        <f>'Previous Trades Import_OMS Quer'!D3625</f>
        <v>0</v>
      </c>
      <c r="E3625" s="22">
        <f>'Previous Trades Import_OMS Quer'!E3625</f>
        <v>0</v>
      </c>
      <c r="F3625">
        <f>'Previous Trades Import_OMS Quer'!F3625</f>
        <v>0</v>
      </c>
      <c r="G3625">
        <f>'Previous Trades Import_OMS Quer'!G3625</f>
        <v>0</v>
      </c>
      <c r="H3625">
        <f>'Previous Trades Import_OMS Quer'!H3625</f>
        <v>0</v>
      </c>
      <c r="I3625">
        <f>'Previous Trades Import_OMS Quer'!I3625</f>
        <v>0</v>
      </c>
      <c r="J3625">
        <f>'Previous Trades Import_OMS Quer'!J3625</f>
        <v>0</v>
      </c>
      <c r="K3625">
        <f>'Previous Trades Import_OMS Quer'!K3625</f>
        <v>0</v>
      </c>
      <c r="L3625">
        <f>'Previous Trades Import_OMS Quer'!L3625</f>
        <v>0</v>
      </c>
      <c r="M3625">
        <f>'Previous Trades Import_OMS Quer'!M3625</f>
        <v>0</v>
      </c>
      <c r="N3625">
        <f>'Previous Trades Import_OMS Quer'!N3625</f>
        <v>0</v>
      </c>
      <c r="O3625" t="str">
        <f>CLEAN('Previous Trades Import_OMS Quer'!O3625)</f>
        <v/>
      </c>
      <c r="Q3625" s="25">
        <f t="shared" si="112"/>
        <v>0</v>
      </c>
      <c r="R3625" s="25" t="e">
        <f>VLOOKUP(O3625,'Currency Balance'!$O$3:$Q$32,3,0)</f>
        <v>#N/A</v>
      </c>
      <c r="S3625" t="e">
        <f t="shared" si="113"/>
        <v>#N/A</v>
      </c>
    </row>
    <row r="3626" spans="1:19">
      <c r="A3626">
        <f>'Previous Trades Import_OMS Quer'!A3626</f>
        <v>0</v>
      </c>
      <c r="B3626">
        <f>'Previous Trades Import_OMS Quer'!B3626</f>
        <v>0</v>
      </c>
      <c r="C3626" s="22">
        <f>'Previous Trades Import_OMS Quer'!C3626</f>
        <v>0</v>
      </c>
      <c r="D3626">
        <f>'Previous Trades Import_OMS Quer'!D3626</f>
        <v>0</v>
      </c>
      <c r="E3626" s="22">
        <f>'Previous Trades Import_OMS Quer'!E3626</f>
        <v>0</v>
      </c>
      <c r="F3626">
        <f>'Previous Trades Import_OMS Quer'!F3626</f>
        <v>0</v>
      </c>
      <c r="G3626">
        <f>'Previous Trades Import_OMS Quer'!G3626</f>
        <v>0</v>
      </c>
      <c r="H3626">
        <f>'Previous Trades Import_OMS Quer'!H3626</f>
        <v>0</v>
      </c>
      <c r="I3626">
        <f>'Previous Trades Import_OMS Quer'!I3626</f>
        <v>0</v>
      </c>
      <c r="J3626">
        <f>'Previous Trades Import_OMS Quer'!J3626</f>
        <v>0</v>
      </c>
      <c r="K3626">
        <f>'Previous Trades Import_OMS Quer'!K3626</f>
        <v>0</v>
      </c>
      <c r="L3626">
        <f>'Previous Trades Import_OMS Quer'!L3626</f>
        <v>0</v>
      </c>
      <c r="M3626">
        <f>'Previous Trades Import_OMS Quer'!M3626</f>
        <v>0</v>
      </c>
      <c r="N3626">
        <f>'Previous Trades Import_OMS Quer'!N3626</f>
        <v>0</v>
      </c>
      <c r="O3626" t="str">
        <f>CLEAN('Previous Trades Import_OMS Quer'!O3626)</f>
        <v/>
      </c>
      <c r="Q3626" s="25">
        <f t="shared" si="112"/>
        <v>0</v>
      </c>
      <c r="R3626" s="25" t="e">
        <f>VLOOKUP(O3626,'Currency Balance'!$O$3:$Q$32,3,0)</f>
        <v>#N/A</v>
      </c>
      <c r="S3626" t="e">
        <f t="shared" si="113"/>
        <v>#N/A</v>
      </c>
    </row>
    <row r="3627" spans="1:19">
      <c r="A3627">
        <f>'Previous Trades Import_OMS Quer'!A3627</f>
        <v>0</v>
      </c>
      <c r="B3627">
        <f>'Previous Trades Import_OMS Quer'!B3627</f>
        <v>0</v>
      </c>
      <c r="C3627" s="22">
        <f>'Previous Trades Import_OMS Quer'!C3627</f>
        <v>0</v>
      </c>
      <c r="D3627">
        <f>'Previous Trades Import_OMS Quer'!D3627</f>
        <v>0</v>
      </c>
      <c r="E3627" s="22">
        <f>'Previous Trades Import_OMS Quer'!E3627</f>
        <v>0</v>
      </c>
      <c r="F3627">
        <f>'Previous Trades Import_OMS Quer'!F3627</f>
        <v>0</v>
      </c>
      <c r="G3627">
        <f>'Previous Trades Import_OMS Quer'!G3627</f>
        <v>0</v>
      </c>
      <c r="H3627">
        <f>'Previous Trades Import_OMS Quer'!H3627</f>
        <v>0</v>
      </c>
      <c r="I3627">
        <f>'Previous Trades Import_OMS Quer'!I3627</f>
        <v>0</v>
      </c>
      <c r="J3627">
        <f>'Previous Trades Import_OMS Quer'!J3627</f>
        <v>0</v>
      </c>
      <c r="K3627">
        <f>'Previous Trades Import_OMS Quer'!K3627</f>
        <v>0</v>
      </c>
      <c r="L3627">
        <f>'Previous Trades Import_OMS Quer'!L3627</f>
        <v>0</v>
      </c>
      <c r="M3627">
        <f>'Previous Trades Import_OMS Quer'!M3627</f>
        <v>0</v>
      </c>
      <c r="N3627">
        <f>'Previous Trades Import_OMS Quer'!N3627</f>
        <v>0</v>
      </c>
      <c r="O3627" t="str">
        <f>CLEAN('Previous Trades Import_OMS Quer'!O3627)</f>
        <v/>
      </c>
      <c r="Q3627" s="25">
        <f t="shared" si="112"/>
        <v>0</v>
      </c>
      <c r="R3627" s="25" t="e">
        <f>VLOOKUP(O3627,'Currency Balance'!$O$3:$Q$32,3,0)</f>
        <v>#N/A</v>
      </c>
      <c r="S3627" t="e">
        <f t="shared" si="113"/>
        <v>#N/A</v>
      </c>
    </row>
    <row r="3628" spans="1:19">
      <c r="A3628">
        <f>'Previous Trades Import_OMS Quer'!A3628</f>
        <v>0</v>
      </c>
      <c r="B3628">
        <f>'Previous Trades Import_OMS Quer'!B3628</f>
        <v>0</v>
      </c>
      <c r="C3628" s="22">
        <f>'Previous Trades Import_OMS Quer'!C3628</f>
        <v>0</v>
      </c>
      <c r="D3628">
        <f>'Previous Trades Import_OMS Quer'!D3628</f>
        <v>0</v>
      </c>
      <c r="E3628" s="22">
        <f>'Previous Trades Import_OMS Quer'!E3628</f>
        <v>0</v>
      </c>
      <c r="F3628">
        <f>'Previous Trades Import_OMS Quer'!F3628</f>
        <v>0</v>
      </c>
      <c r="G3628">
        <f>'Previous Trades Import_OMS Quer'!G3628</f>
        <v>0</v>
      </c>
      <c r="H3628">
        <f>'Previous Trades Import_OMS Quer'!H3628</f>
        <v>0</v>
      </c>
      <c r="I3628">
        <f>'Previous Trades Import_OMS Quer'!I3628</f>
        <v>0</v>
      </c>
      <c r="J3628">
        <f>'Previous Trades Import_OMS Quer'!J3628</f>
        <v>0</v>
      </c>
      <c r="K3628">
        <f>'Previous Trades Import_OMS Quer'!K3628</f>
        <v>0</v>
      </c>
      <c r="L3628">
        <f>'Previous Trades Import_OMS Quer'!L3628</f>
        <v>0</v>
      </c>
      <c r="M3628">
        <f>'Previous Trades Import_OMS Quer'!M3628</f>
        <v>0</v>
      </c>
      <c r="N3628">
        <f>'Previous Trades Import_OMS Quer'!N3628</f>
        <v>0</v>
      </c>
      <c r="O3628" t="str">
        <f>CLEAN('Previous Trades Import_OMS Quer'!O3628)</f>
        <v/>
      </c>
      <c r="Q3628" s="25">
        <f t="shared" si="112"/>
        <v>0</v>
      </c>
      <c r="R3628" s="25" t="e">
        <f>VLOOKUP(O3628,'Currency Balance'!$O$3:$Q$32,3,0)</f>
        <v>#N/A</v>
      </c>
      <c r="S3628" t="e">
        <f t="shared" si="113"/>
        <v>#N/A</v>
      </c>
    </row>
    <row r="3629" spans="1:19">
      <c r="A3629">
        <f>'Previous Trades Import_OMS Quer'!A3629</f>
        <v>0</v>
      </c>
      <c r="B3629">
        <f>'Previous Trades Import_OMS Quer'!B3629</f>
        <v>0</v>
      </c>
      <c r="C3629" s="22">
        <f>'Previous Trades Import_OMS Quer'!C3629</f>
        <v>0</v>
      </c>
      <c r="D3629">
        <f>'Previous Trades Import_OMS Quer'!D3629</f>
        <v>0</v>
      </c>
      <c r="E3629" s="22">
        <f>'Previous Trades Import_OMS Quer'!E3629</f>
        <v>0</v>
      </c>
      <c r="F3629">
        <f>'Previous Trades Import_OMS Quer'!F3629</f>
        <v>0</v>
      </c>
      <c r="G3629">
        <f>'Previous Trades Import_OMS Quer'!G3629</f>
        <v>0</v>
      </c>
      <c r="H3629">
        <f>'Previous Trades Import_OMS Quer'!H3629</f>
        <v>0</v>
      </c>
      <c r="I3629">
        <f>'Previous Trades Import_OMS Quer'!I3629</f>
        <v>0</v>
      </c>
      <c r="J3629">
        <f>'Previous Trades Import_OMS Quer'!J3629</f>
        <v>0</v>
      </c>
      <c r="K3629">
        <f>'Previous Trades Import_OMS Quer'!K3629</f>
        <v>0</v>
      </c>
      <c r="L3629">
        <f>'Previous Trades Import_OMS Quer'!L3629</f>
        <v>0</v>
      </c>
      <c r="M3629">
        <f>'Previous Trades Import_OMS Quer'!M3629</f>
        <v>0</v>
      </c>
      <c r="N3629">
        <f>'Previous Trades Import_OMS Quer'!N3629</f>
        <v>0</v>
      </c>
      <c r="O3629" t="str">
        <f>CLEAN('Previous Trades Import_OMS Quer'!O3629)</f>
        <v/>
      </c>
      <c r="Q3629" s="25">
        <f t="shared" si="112"/>
        <v>0</v>
      </c>
      <c r="R3629" s="25" t="e">
        <f>VLOOKUP(O3629,'Currency Balance'!$O$3:$Q$32,3,0)</f>
        <v>#N/A</v>
      </c>
      <c r="S3629" t="e">
        <f t="shared" si="113"/>
        <v>#N/A</v>
      </c>
    </row>
    <row r="3630" spans="1:19">
      <c r="A3630">
        <f>'Previous Trades Import_OMS Quer'!A3630</f>
        <v>0</v>
      </c>
      <c r="B3630">
        <f>'Previous Trades Import_OMS Quer'!B3630</f>
        <v>0</v>
      </c>
      <c r="C3630" s="22">
        <f>'Previous Trades Import_OMS Quer'!C3630</f>
        <v>0</v>
      </c>
      <c r="D3630">
        <f>'Previous Trades Import_OMS Quer'!D3630</f>
        <v>0</v>
      </c>
      <c r="E3630" s="22">
        <f>'Previous Trades Import_OMS Quer'!E3630</f>
        <v>0</v>
      </c>
      <c r="F3630">
        <f>'Previous Trades Import_OMS Quer'!F3630</f>
        <v>0</v>
      </c>
      <c r="G3630">
        <f>'Previous Trades Import_OMS Quer'!G3630</f>
        <v>0</v>
      </c>
      <c r="H3630">
        <f>'Previous Trades Import_OMS Quer'!H3630</f>
        <v>0</v>
      </c>
      <c r="I3630">
        <f>'Previous Trades Import_OMS Quer'!I3630</f>
        <v>0</v>
      </c>
      <c r="J3630">
        <f>'Previous Trades Import_OMS Quer'!J3630</f>
        <v>0</v>
      </c>
      <c r="K3630">
        <f>'Previous Trades Import_OMS Quer'!K3630</f>
        <v>0</v>
      </c>
      <c r="L3630">
        <f>'Previous Trades Import_OMS Quer'!L3630</f>
        <v>0</v>
      </c>
      <c r="M3630">
        <f>'Previous Trades Import_OMS Quer'!M3630</f>
        <v>0</v>
      </c>
      <c r="N3630">
        <f>'Previous Trades Import_OMS Quer'!N3630</f>
        <v>0</v>
      </c>
      <c r="O3630" t="str">
        <f>CLEAN('Previous Trades Import_OMS Quer'!O3630)</f>
        <v/>
      </c>
      <c r="Q3630" s="25">
        <f t="shared" si="112"/>
        <v>0</v>
      </c>
      <c r="R3630" s="25" t="e">
        <f>VLOOKUP(O3630,'Currency Balance'!$O$3:$Q$32,3,0)</f>
        <v>#N/A</v>
      </c>
      <c r="S3630" t="e">
        <f t="shared" si="113"/>
        <v>#N/A</v>
      </c>
    </row>
    <row r="3631" spans="1:19">
      <c r="A3631">
        <f>'Previous Trades Import_OMS Quer'!A3631</f>
        <v>0</v>
      </c>
      <c r="B3631">
        <f>'Previous Trades Import_OMS Quer'!B3631</f>
        <v>0</v>
      </c>
      <c r="C3631" s="22">
        <f>'Previous Trades Import_OMS Quer'!C3631</f>
        <v>0</v>
      </c>
      <c r="D3631">
        <f>'Previous Trades Import_OMS Quer'!D3631</f>
        <v>0</v>
      </c>
      <c r="E3631" s="22">
        <f>'Previous Trades Import_OMS Quer'!E3631</f>
        <v>0</v>
      </c>
      <c r="F3631">
        <f>'Previous Trades Import_OMS Quer'!F3631</f>
        <v>0</v>
      </c>
      <c r="G3631">
        <f>'Previous Trades Import_OMS Quer'!G3631</f>
        <v>0</v>
      </c>
      <c r="H3631">
        <f>'Previous Trades Import_OMS Quer'!H3631</f>
        <v>0</v>
      </c>
      <c r="I3631">
        <f>'Previous Trades Import_OMS Quer'!I3631</f>
        <v>0</v>
      </c>
      <c r="J3631">
        <f>'Previous Trades Import_OMS Quer'!J3631</f>
        <v>0</v>
      </c>
      <c r="K3631">
        <f>'Previous Trades Import_OMS Quer'!K3631</f>
        <v>0</v>
      </c>
      <c r="L3631">
        <f>'Previous Trades Import_OMS Quer'!L3631</f>
        <v>0</v>
      </c>
      <c r="M3631">
        <f>'Previous Trades Import_OMS Quer'!M3631</f>
        <v>0</v>
      </c>
      <c r="N3631">
        <f>'Previous Trades Import_OMS Quer'!N3631</f>
        <v>0</v>
      </c>
      <c r="O3631" t="str">
        <f>CLEAN('Previous Trades Import_OMS Quer'!O3631)</f>
        <v/>
      </c>
      <c r="Q3631" s="25">
        <f t="shared" si="112"/>
        <v>0</v>
      </c>
      <c r="R3631" s="25" t="e">
        <f>VLOOKUP(O3631,'Currency Balance'!$O$3:$Q$32,3,0)</f>
        <v>#N/A</v>
      </c>
      <c r="S3631" t="e">
        <f t="shared" si="113"/>
        <v>#N/A</v>
      </c>
    </row>
    <row r="3632" spans="1:19">
      <c r="A3632">
        <f>'Previous Trades Import_OMS Quer'!A3632</f>
        <v>0</v>
      </c>
      <c r="B3632">
        <f>'Previous Trades Import_OMS Quer'!B3632</f>
        <v>0</v>
      </c>
      <c r="C3632" s="22">
        <f>'Previous Trades Import_OMS Quer'!C3632</f>
        <v>0</v>
      </c>
      <c r="D3632">
        <f>'Previous Trades Import_OMS Quer'!D3632</f>
        <v>0</v>
      </c>
      <c r="E3632" s="22">
        <f>'Previous Trades Import_OMS Quer'!E3632</f>
        <v>0</v>
      </c>
      <c r="F3632">
        <f>'Previous Trades Import_OMS Quer'!F3632</f>
        <v>0</v>
      </c>
      <c r="G3632">
        <f>'Previous Trades Import_OMS Quer'!G3632</f>
        <v>0</v>
      </c>
      <c r="H3632">
        <f>'Previous Trades Import_OMS Quer'!H3632</f>
        <v>0</v>
      </c>
      <c r="I3632">
        <f>'Previous Trades Import_OMS Quer'!I3632</f>
        <v>0</v>
      </c>
      <c r="J3632">
        <f>'Previous Trades Import_OMS Quer'!J3632</f>
        <v>0</v>
      </c>
      <c r="K3632">
        <f>'Previous Trades Import_OMS Quer'!K3632</f>
        <v>0</v>
      </c>
      <c r="L3632">
        <f>'Previous Trades Import_OMS Quer'!L3632</f>
        <v>0</v>
      </c>
      <c r="M3632">
        <f>'Previous Trades Import_OMS Quer'!M3632</f>
        <v>0</v>
      </c>
      <c r="N3632">
        <f>'Previous Trades Import_OMS Quer'!N3632</f>
        <v>0</v>
      </c>
      <c r="O3632" t="str">
        <f>CLEAN('Previous Trades Import_OMS Quer'!O3632)</f>
        <v/>
      </c>
      <c r="Q3632" s="25">
        <f t="shared" si="112"/>
        <v>0</v>
      </c>
      <c r="R3632" s="25" t="e">
        <f>VLOOKUP(O3632,'Currency Balance'!$O$3:$Q$32,3,0)</f>
        <v>#N/A</v>
      </c>
      <c r="S3632" t="e">
        <f t="shared" si="113"/>
        <v>#N/A</v>
      </c>
    </row>
    <row r="3633" spans="1:19">
      <c r="A3633">
        <f>'Previous Trades Import_OMS Quer'!A3633</f>
        <v>0</v>
      </c>
      <c r="B3633">
        <f>'Previous Trades Import_OMS Quer'!B3633</f>
        <v>0</v>
      </c>
      <c r="C3633" s="22">
        <f>'Previous Trades Import_OMS Quer'!C3633</f>
        <v>0</v>
      </c>
      <c r="D3633">
        <f>'Previous Trades Import_OMS Quer'!D3633</f>
        <v>0</v>
      </c>
      <c r="E3633" s="22">
        <f>'Previous Trades Import_OMS Quer'!E3633</f>
        <v>0</v>
      </c>
      <c r="F3633">
        <f>'Previous Trades Import_OMS Quer'!F3633</f>
        <v>0</v>
      </c>
      <c r="G3633">
        <f>'Previous Trades Import_OMS Quer'!G3633</f>
        <v>0</v>
      </c>
      <c r="H3633">
        <f>'Previous Trades Import_OMS Quer'!H3633</f>
        <v>0</v>
      </c>
      <c r="I3633">
        <f>'Previous Trades Import_OMS Quer'!I3633</f>
        <v>0</v>
      </c>
      <c r="J3633">
        <f>'Previous Trades Import_OMS Quer'!J3633</f>
        <v>0</v>
      </c>
      <c r="K3633">
        <f>'Previous Trades Import_OMS Quer'!K3633</f>
        <v>0</v>
      </c>
      <c r="L3633">
        <f>'Previous Trades Import_OMS Quer'!L3633</f>
        <v>0</v>
      </c>
      <c r="M3633">
        <f>'Previous Trades Import_OMS Quer'!M3633</f>
        <v>0</v>
      </c>
      <c r="N3633">
        <f>'Previous Trades Import_OMS Quer'!N3633</f>
        <v>0</v>
      </c>
      <c r="O3633" t="str">
        <f>CLEAN('Previous Trades Import_OMS Quer'!O3633)</f>
        <v/>
      </c>
      <c r="Q3633" s="25">
        <f t="shared" si="112"/>
        <v>0</v>
      </c>
      <c r="R3633" s="25" t="e">
        <f>VLOOKUP(O3633,'Currency Balance'!$O$3:$Q$32,3,0)</f>
        <v>#N/A</v>
      </c>
      <c r="S3633" t="e">
        <f t="shared" si="113"/>
        <v>#N/A</v>
      </c>
    </row>
    <row r="3634" spans="1:19">
      <c r="A3634">
        <f>'Previous Trades Import_OMS Quer'!A3634</f>
        <v>0</v>
      </c>
      <c r="B3634">
        <f>'Previous Trades Import_OMS Quer'!B3634</f>
        <v>0</v>
      </c>
      <c r="C3634" s="22">
        <f>'Previous Trades Import_OMS Quer'!C3634</f>
        <v>0</v>
      </c>
      <c r="D3634">
        <f>'Previous Trades Import_OMS Quer'!D3634</f>
        <v>0</v>
      </c>
      <c r="E3634" s="22">
        <f>'Previous Trades Import_OMS Quer'!E3634</f>
        <v>0</v>
      </c>
      <c r="F3634">
        <f>'Previous Trades Import_OMS Quer'!F3634</f>
        <v>0</v>
      </c>
      <c r="G3634">
        <f>'Previous Trades Import_OMS Quer'!G3634</f>
        <v>0</v>
      </c>
      <c r="H3634">
        <f>'Previous Trades Import_OMS Quer'!H3634</f>
        <v>0</v>
      </c>
      <c r="I3634">
        <f>'Previous Trades Import_OMS Quer'!I3634</f>
        <v>0</v>
      </c>
      <c r="J3634">
        <f>'Previous Trades Import_OMS Quer'!J3634</f>
        <v>0</v>
      </c>
      <c r="K3634">
        <f>'Previous Trades Import_OMS Quer'!K3634</f>
        <v>0</v>
      </c>
      <c r="L3634">
        <f>'Previous Trades Import_OMS Quer'!L3634</f>
        <v>0</v>
      </c>
      <c r="M3634">
        <f>'Previous Trades Import_OMS Quer'!M3634</f>
        <v>0</v>
      </c>
      <c r="N3634">
        <f>'Previous Trades Import_OMS Quer'!N3634</f>
        <v>0</v>
      </c>
      <c r="O3634" t="str">
        <f>CLEAN('Previous Trades Import_OMS Quer'!O3634)</f>
        <v/>
      </c>
      <c r="Q3634" s="25">
        <f t="shared" si="112"/>
        <v>0</v>
      </c>
      <c r="R3634" s="25" t="e">
        <f>VLOOKUP(O3634,'Currency Balance'!$O$3:$Q$32,3,0)</f>
        <v>#N/A</v>
      </c>
      <c r="S3634" t="e">
        <f t="shared" si="113"/>
        <v>#N/A</v>
      </c>
    </row>
    <row r="3635" spans="1:19">
      <c r="A3635">
        <f>'Previous Trades Import_OMS Quer'!A3635</f>
        <v>0</v>
      </c>
      <c r="B3635">
        <f>'Previous Trades Import_OMS Quer'!B3635</f>
        <v>0</v>
      </c>
      <c r="C3635" s="22">
        <f>'Previous Trades Import_OMS Quer'!C3635</f>
        <v>0</v>
      </c>
      <c r="D3635">
        <f>'Previous Trades Import_OMS Quer'!D3635</f>
        <v>0</v>
      </c>
      <c r="E3635" s="22">
        <f>'Previous Trades Import_OMS Quer'!E3635</f>
        <v>0</v>
      </c>
      <c r="F3635">
        <f>'Previous Trades Import_OMS Quer'!F3635</f>
        <v>0</v>
      </c>
      <c r="G3635">
        <f>'Previous Trades Import_OMS Quer'!G3635</f>
        <v>0</v>
      </c>
      <c r="H3635">
        <f>'Previous Trades Import_OMS Quer'!H3635</f>
        <v>0</v>
      </c>
      <c r="I3635">
        <f>'Previous Trades Import_OMS Quer'!I3635</f>
        <v>0</v>
      </c>
      <c r="J3635">
        <f>'Previous Trades Import_OMS Quer'!J3635</f>
        <v>0</v>
      </c>
      <c r="K3635">
        <f>'Previous Trades Import_OMS Quer'!K3635</f>
        <v>0</v>
      </c>
      <c r="L3635">
        <f>'Previous Trades Import_OMS Quer'!L3635</f>
        <v>0</v>
      </c>
      <c r="M3635">
        <f>'Previous Trades Import_OMS Quer'!M3635</f>
        <v>0</v>
      </c>
      <c r="N3635">
        <f>'Previous Trades Import_OMS Quer'!N3635</f>
        <v>0</v>
      </c>
      <c r="O3635" t="str">
        <f>CLEAN('Previous Trades Import_OMS Quer'!O3635)</f>
        <v/>
      </c>
      <c r="Q3635" s="25">
        <f t="shared" si="112"/>
        <v>0</v>
      </c>
      <c r="R3635" s="25" t="e">
        <f>VLOOKUP(O3635,'Currency Balance'!$O$3:$Q$32,3,0)</f>
        <v>#N/A</v>
      </c>
      <c r="S3635" t="e">
        <f t="shared" si="113"/>
        <v>#N/A</v>
      </c>
    </row>
    <row r="3636" spans="1:19">
      <c r="A3636">
        <f>'Previous Trades Import_OMS Quer'!A3636</f>
        <v>0</v>
      </c>
      <c r="B3636">
        <f>'Previous Trades Import_OMS Quer'!B3636</f>
        <v>0</v>
      </c>
      <c r="C3636" s="22">
        <f>'Previous Trades Import_OMS Quer'!C3636</f>
        <v>0</v>
      </c>
      <c r="D3636">
        <f>'Previous Trades Import_OMS Quer'!D3636</f>
        <v>0</v>
      </c>
      <c r="E3636" s="22">
        <f>'Previous Trades Import_OMS Quer'!E3636</f>
        <v>0</v>
      </c>
      <c r="F3636">
        <f>'Previous Trades Import_OMS Quer'!F3636</f>
        <v>0</v>
      </c>
      <c r="G3636">
        <f>'Previous Trades Import_OMS Quer'!G3636</f>
        <v>0</v>
      </c>
      <c r="H3636">
        <f>'Previous Trades Import_OMS Quer'!H3636</f>
        <v>0</v>
      </c>
      <c r="I3636">
        <f>'Previous Trades Import_OMS Quer'!I3636</f>
        <v>0</v>
      </c>
      <c r="J3636">
        <f>'Previous Trades Import_OMS Quer'!J3636</f>
        <v>0</v>
      </c>
      <c r="K3636">
        <f>'Previous Trades Import_OMS Quer'!K3636</f>
        <v>0</v>
      </c>
      <c r="L3636">
        <f>'Previous Trades Import_OMS Quer'!L3636</f>
        <v>0</v>
      </c>
      <c r="M3636">
        <f>'Previous Trades Import_OMS Quer'!M3636</f>
        <v>0</v>
      </c>
      <c r="N3636">
        <f>'Previous Trades Import_OMS Quer'!N3636</f>
        <v>0</v>
      </c>
      <c r="O3636" t="str">
        <f>CLEAN('Previous Trades Import_OMS Quer'!O3636)</f>
        <v/>
      </c>
      <c r="Q3636" s="25">
        <f t="shared" si="112"/>
        <v>0</v>
      </c>
      <c r="R3636" s="25" t="e">
        <f>VLOOKUP(O3636,'Currency Balance'!$O$3:$Q$32,3,0)</f>
        <v>#N/A</v>
      </c>
      <c r="S3636" t="e">
        <f t="shared" si="113"/>
        <v>#N/A</v>
      </c>
    </row>
    <row r="3637" spans="1:19">
      <c r="A3637">
        <f>'Previous Trades Import_OMS Quer'!A3637</f>
        <v>0</v>
      </c>
      <c r="B3637">
        <f>'Previous Trades Import_OMS Quer'!B3637</f>
        <v>0</v>
      </c>
      <c r="C3637" s="22">
        <f>'Previous Trades Import_OMS Quer'!C3637</f>
        <v>0</v>
      </c>
      <c r="D3637">
        <f>'Previous Trades Import_OMS Quer'!D3637</f>
        <v>0</v>
      </c>
      <c r="E3637" s="22">
        <f>'Previous Trades Import_OMS Quer'!E3637</f>
        <v>0</v>
      </c>
      <c r="F3637">
        <f>'Previous Trades Import_OMS Quer'!F3637</f>
        <v>0</v>
      </c>
      <c r="G3637">
        <f>'Previous Trades Import_OMS Quer'!G3637</f>
        <v>0</v>
      </c>
      <c r="H3637">
        <f>'Previous Trades Import_OMS Quer'!H3637</f>
        <v>0</v>
      </c>
      <c r="I3637">
        <f>'Previous Trades Import_OMS Quer'!I3637</f>
        <v>0</v>
      </c>
      <c r="J3637">
        <f>'Previous Trades Import_OMS Quer'!J3637</f>
        <v>0</v>
      </c>
      <c r="K3637">
        <f>'Previous Trades Import_OMS Quer'!K3637</f>
        <v>0</v>
      </c>
      <c r="L3637">
        <f>'Previous Trades Import_OMS Quer'!L3637</f>
        <v>0</v>
      </c>
      <c r="M3637">
        <f>'Previous Trades Import_OMS Quer'!M3637</f>
        <v>0</v>
      </c>
      <c r="N3637">
        <f>'Previous Trades Import_OMS Quer'!N3637</f>
        <v>0</v>
      </c>
      <c r="O3637" t="str">
        <f>CLEAN('Previous Trades Import_OMS Quer'!O3637)</f>
        <v/>
      </c>
      <c r="Q3637" s="25">
        <f t="shared" si="112"/>
        <v>0</v>
      </c>
      <c r="R3637" s="25" t="e">
        <f>VLOOKUP(O3637,'Currency Balance'!$O$3:$Q$32,3,0)</f>
        <v>#N/A</v>
      </c>
      <c r="S3637" t="e">
        <f t="shared" si="113"/>
        <v>#N/A</v>
      </c>
    </row>
    <row r="3638" spans="1:19">
      <c r="A3638">
        <f>'Previous Trades Import_OMS Quer'!A3638</f>
        <v>0</v>
      </c>
      <c r="B3638">
        <f>'Previous Trades Import_OMS Quer'!B3638</f>
        <v>0</v>
      </c>
      <c r="C3638" s="22">
        <f>'Previous Trades Import_OMS Quer'!C3638</f>
        <v>0</v>
      </c>
      <c r="D3638">
        <f>'Previous Trades Import_OMS Quer'!D3638</f>
        <v>0</v>
      </c>
      <c r="E3638" s="22">
        <f>'Previous Trades Import_OMS Quer'!E3638</f>
        <v>0</v>
      </c>
      <c r="F3638">
        <f>'Previous Trades Import_OMS Quer'!F3638</f>
        <v>0</v>
      </c>
      <c r="G3638">
        <f>'Previous Trades Import_OMS Quer'!G3638</f>
        <v>0</v>
      </c>
      <c r="H3638">
        <f>'Previous Trades Import_OMS Quer'!H3638</f>
        <v>0</v>
      </c>
      <c r="I3638">
        <f>'Previous Trades Import_OMS Quer'!I3638</f>
        <v>0</v>
      </c>
      <c r="J3638">
        <f>'Previous Trades Import_OMS Quer'!J3638</f>
        <v>0</v>
      </c>
      <c r="K3638">
        <f>'Previous Trades Import_OMS Quer'!K3638</f>
        <v>0</v>
      </c>
      <c r="L3638">
        <f>'Previous Trades Import_OMS Quer'!L3638</f>
        <v>0</v>
      </c>
      <c r="M3638">
        <f>'Previous Trades Import_OMS Quer'!M3638</f>
        <v>0</v>
      </c>
      <c r="N3638">
        <f>'Previous Trades Import_OMS Quer'!N3638</f>
        <v>0</v>
      </c>
      <c r="O3638" t="str">
        <f>CLEAN('Previous Trades Import_OMS Quer'!O3638)</f>
        <v/>
      </c>
      <c r="Q3638" s="25">
        <f t="shared" si="112"/>
        <v>0</v>
      </c>
      <c r="R3638" s="25" t="e">
        <f>VLOOKUP(O3638,'Currency Balance'!$O$3:$Q$32,3,0)</f>
        <v>#N/A</v>
      </c>
      <c r="S3638" t="e">
        <f t="shared" si="113"/>
        <v>#N/A</v>
      </c>
    </row>
    <row r="3639" spans="1:19">
      <c r="A3639">
        <f>'Previous Trades Import_OMS Quer'!A3639</f>
        <v>0</v>
      </c>
      <c r="B3639">
        <f>'Previous Trades Import_OMS Quer'!B3639</f>
        <v>0</v>
      </c>
      <c r="C3639" s="22">
        <f>'Previous Trades Import_OMS Quer'!C3639</f>
        <v>0</v>
      </c>
      <c r="D3639">
        <f>'Previous Trades Import_OMS Quer'!D3639</f>
        <v>0</v>
      </c>
      <c r="E3639" s="22">
        <f>'Previous Trades Import_OMS Quer'!E3639</f>
        <v>0</v>
      </c>
      <c r="F3639">
        <f>'Previous Trades Import_OMS Quer'!F3639</f>
        <v>0</v>
      </c>
      <c r="G3639">
        <f>'Previous Trades Import_OMS Quer'!G3639</f>
        <v>0</v>
      </c>
      <c r="H3639">
        <f>'Previous Trades Import_OMS Quer'!H3639</f>
        <v>0</v>
      </c>
      <c r="I3639">
        <f>'Previous Trades Import_OMS Quer'!I3639</f>
        <v>0</v>
      </c>
      <c r="J3639">
        <f>'Previous Trades Import_OMS Quer'!J3639</f>
        <v>0</v>
      </c>
      <c r="K3639">
        <f>'Previous Trades Import_OMS Quer'!K3639</f>
        <v>0</v>
      </c>
      <c r="L3639">
        <f>'Previous Trades Import_OMS Quer'!L3639</f>
        <v>0</v>
      </c>
      <c r="M3639">
        <f>'Previous Trades Import_OMS Quer'!M3639</f>
        <v>0</v>
      </c>
      <c r="N3639">
        <f>'Previous Trades Import_OMS Quer'!N3639</f>
        <v>0</v>
      </c>
      <c r="O3639" t="str">
        <f>CLEAN('Previous Trades Import_OMS Quer'!O3639)</f>
        <v/>
      </c>
      <c r="Q3639" s="25">
        <f t="shared" si="112"/>
        <v>0</v>
      </c>
      <c r="R3639" s="25" t="e">
        <f>VLOOKUP(O3639,'Currency Balance'!$O$3:$Q$32,3,0)</f>
        <v>#N/A</v>
      </c>
      <c r="S3639" t="e">
        <f t="shared" si="113"/>
        <v>#N/A</v>
      </c>
    </row>
    <row r="3640" spans="1:19">
      <c r="A3640">
        <f>'Previous Trades Import_OMS Quer'!A3640</f>
        <v>0</v>
      </c>
      <c r="B3640">
        <f>'Previous Trades Import_OMS Quer'!B3640</f>
        <v>0</v>
      </c>
      <c r="C3640" s="22">
        <f>'Previous Trades Import_OMS Quer'!C3640</f>
        <v>0</v>
      </c>
      <c r="D3640">
        <f>'Previous Trades Import_OMS Quer'!D3640</f>
        <v>0</v>
      </c>
      <c r="E3640" s="22">
        <f>'Previous Trades Import_OMS Quer'!E3640</f>
        <v>0</v>
      </c>
      <c r="F3640">
        <f>'Previous Trades Import_OMS Quer'!F3640</f>
        <v>0</v>
      </c>
      <c r="G3640">
        <f>'Previous Trades Import_OMS Quer'!G3640</f>
        <v>0</v>
      </c>
      <c r="H3640">
        <f>'Previous Trades Import_OMS Quer'!H3640</f>
        <v>0</v>
      </c>
      <c r="I3640">
        <f>'Previous Trades Import_OMS Quer'!I3640</f>
        <v>0</v>
      </c>
      <c r="J3640">
        <f>'Previous Trades Import_OMS Quer'!J3640</f>
        <v>0</v>
      </c>
      <c r="K3640">
        <f>'Previous Trades Import_OMS Quer'!K3640</f>
        <v>0</v>
      </c>
      <c r="L3640">
        <f>'Previous Trades Import_OMS Quer'!L3640</f>
        <v>0</v>
      </c>
      <c r="M3640">
        <f>'Previous Trades Import_OMS Quer'!M3640</f>
        <v>0</v>
      </c>
      <c r="N3640">
        <f>'Previous Trades Import_OMS Quer'!N3640</f>
        <v>0</v>
      </c>
      <c r="O3640" t="str">
        <f>CLEAN('Previous Trades Import_OMS Quer'!O3640)</f>
        <v/>
      </c>
      <c r="Q3640" s="25">
        <f t="shared" si="112"/>
        <v>0</v>
      </c>
      <c r="R3640" s="25" t="e">
        <f>VLOOKUP(O3640,'Currency Balance'!$O$3:$Q$32,3,0)</f>
        <v>#N/A</v>
      </c>
      <c r="S3640" t="e">
        <f t="shared" si="113"/>
        <v>#N/A</v>
      </c>
    </row>
    <row r="3641" spans="1:19">
      <c r="A3641">
        <f>'Previous Trades Import_OMS Quer'!A3641</f>
        <v>0</v>
      </c>
      <c r="B3641">
        <f>'Previous Trades Import_OMS Quer'!B3641</f>
        <v>0</v>
      </c>
      <c r="C3641" s="22">
        <f>'Previous Trades Import_OMS Quer'!C3641</f>
        <v>0</v>
      </c>
      <c r="D3641">
        <f>'Previous Trades Import_OMS Quer'!D3641</f>
        <v>0</v>
      </c>
      <c r="E3641" s="22">
        <f>'Previous Trades Import_OMS Quer'!E3641</f>
        <v>0</v>
      </c>
      <c r="F3641">
        <f>'Previous Trades Import_OMS Quer'!F3641</f>
        <v>0</v>
      </c>
      <c r="G3641">
        <f>'Previous Trades Import_OMS Quer'!G3641</f>
        <v>0</v>
      </c>
      <c r="H3641">
        <f>'Previous Trades Import_OMS Quer'!H3641</f>
        <v>0</v>
      </c>
      <c r="I3641">
        <f>'Previous Trades Import_OMS Quer'!I3641</f>
        <v>0</v>
      </c>
      <c r="J3641">
        <f>'Previous Trades Import_OMS Quer'!J3641</f>
        <v>0</v>
      </c>
      <c r="K3641">
        <f>'Previous Trades Import_OMS Quer'!K3641</f>
        <v>0</v>
      </c>
      <c r="L3641">
        <f>'Previous Trades Import_OMS Quer'!L3641</f>
        <v>0</v>
      </c>
      <c r="M3641">
        <f>'Previous Trades Import_OMS Quer'!M3641</f>
        <v>0</v>
      </c>
      <c r="N3641">
        <f>'Previous Trades Import_OMS Quer'!N3641</f>
        <v>0</v>
      </c>
      <c r="O3641" t="str">
        <f>CLEAN('Previous Trades Import_OMS Quer'!O3641)</f>
        <v/>
      </c>
      <c r="Q3641" s="25">
        <f t="shared" si="112"/>
        <v>0</v>
      </c>
      <c r="R3641" s="25" t="e">
        <f>VLOOKUP(O3641,'Currency Balance'!$O$3:$Q$32,3,0)</f>
        <v>#N/A</v>
      </c>
      <c r="S3641" t="e">
        <f t="shared" si="113"/>
        <v>#N/A</v>
      </c>
    </row>
    <row r="3642" spans="1:19">
      <c r="A3642">
        <f>'Previous Trades Import_OMS Quer'!A3642</f>
        <v>0</v>
      </c>
      <c r="B3642">
        <f>'Previous Trades Import_OMS Quer'!B3642</f>
        <v>0</v>
      </c>
      <c r="C3642" s="22">
        <f>'Previous Trades Import_OMS Quer'!C3642</f>
        <v>0</v>
      </c>
      <c r="D3642">
        <f>'Previous Trades Import_OMS Quer'!D3642</f>
        <v>0</v>
      </c>
      <c r="E3642" s="22">
        <f>'Previous Trades Import_OMS Quer'!E3642</f>
        <v>0</v>
      </c>
      <c r="F3642">
        <f>'Previous Trades Import_OMS Quer'!F3642</f>
        <v>0</v>
      </c>
      <c r="G3642">
        <f>'Previous Trades Import_OMS Quer'!G3642</f>
        <v>0</v>
      </c>
      <c r="H3642">
        <f>'Previous Trades Import_OMS Quer'!H3642</f>
        <v>0</v>
      </c>
      <c r="I3642">
        <f>'Previous Trades Import_OMS Quer'!I3642</f>
        <v>0</v>
      </c>
      <c r="J3642">
        <f>'Previous Trades Import_OMS Quer'!J3642</f>
        <v>0</v>
      </c>
      <c r="K3642">
        <f>'Previous Trades Import_OMS Quer'!K3642</f>
        <v>0</v>
      </c>
      <c r="L3642">
        <f>'Previous Trades Import_OMS Quer'!L3642</f>
        <v>0</v>
      </c>
      <c r="M3642">
        <f>'Previous Trades Import_OMS Quer'!M3642</f>
        <v>0</v>
      </c>
      <c r="N3642">
        <f>'Previous Trades Import_OMS Quer'!N3642</f>
        <v>0</v>
      </c>
      <c r="O3642" t="str">
        <f>CLEAN('Previous Trades Import_OMS Quer'!O3642)</f>
        <v/>
      </c>
      <c r="Q3642" s="25">
        <f t="shared" si="112"/>
        <v>0</v>
      </c>
      <c r="R3642" s="25" t="e">
        <f>VLOOKUP(O3642,'Currency Balance'!$O$3:$Q$32,3,0)</f>
        <v>#N/A</v>
      </c>
      <c r="S3642" t="e">
        <f t="shared" si="113"/>
        <v>#N/A</v>
      </c>
    </row>
    <row r="3643" spans="1:19">
      <c r="A3643">
        <f>'Previous Trades Import_OMS Quer'!A3643</f>
        <v>0</v>
      </c>
      <c r="B3643">
        <f>'Previous Trades Import_OMS Quer'!B3643</f>
        <v>0</v>
      </c>
      <c r="C3643" s="22">
        <f>'Previous Trades Import_OMS Quer'!C3643</f>
        <v>0</v>
      </c>
      <c r="D3643">
        <f>'Previous Trades Import_OMS Quer'!D3643</f>
        <v>0</v>
      </c>
      <c r="E3643" s="22">
        <f>'Previous Trades Import_OMS Quer'!E3643</f>
        <v>0</v>
      </c>
      <c r="F3643">
        <f>'Previous Trades Import_OMS Quer'!F3643</f>
        <v>0</v>
      </c>
      <c r="G3643">
        <f>'Previous Trades Import_OMS Quer'!G3643</f>
        <v>0</v>
      </c>
      <c r="H3643">
        <f>'Previous Trades Import_OMS Quer'!H3643</f>
        <v>0</v>
      </c>
      <c r="I3643">
        <f>'Previous Trades Import_OMS Quer'!I3643</f>
        <v>0</v>
      </c>
      <c r="J3643">
        <f>'Previous Trades Import_OMS Quer'!J3643</f>
        <v>0</v>
      </c>
      <c r="K3643">
        <f>'Previous Trades Import_OMS Quer'!K3643</f>
        <v>0</v>
      </c>
      <c r="L3643">
        <f>'Previous Trades Import_OMS Quer'!L3643</f>
        <v>0</v>
      </c>
      <c r="M3643">
        <f>'Previous Trades Import_OMS Quer'!M3643</f>
        <v>0</v>
      </c>
      <c r="N3643">
        <f>'Previous Trades Import_OMS Quer'!N3643</f>
        <v>0</v>
      </c>
      <c r="O3643" t="str">
        <f>CLEAN('Previous Trades Import_OMS Quer'!O3643)</f>
        <v/>
      </c>
      <c r="Q3643" s="25">
        <f t="shared" si="112"/>
        <v>0</v>
      </c>
      <c r="R3643" s="25" t="e">
        <f>VLOOKUP(O3643,'Currency Balance'!$O$3:$Q$32,3,0)</f>
        <v>#N/A</v>
      </c>
      <c r="S3643" t="e">
        <f t="shared" si="113"/>
        <v>#N/A</v>
      </c>
    </row>
    <row r="3644" spans="1:19">
      <c r="A3644">
        <f>'Previous Trades Import_OMS Quer'!A3644</f>
        <v>0</v>
      </c>
      <c r="B3644">
        <f>'Previous Trades Import_OMS Quer'!B3644</f>
        <v>0</v>
      </c>
      <c r="C3644" s="22">
        <f>'Previous Trades Import_OMS Quer'!C3644</f>
        <v>0</v>
      </c>
      <c r="D3644">
        <f>'Previous Trades Import_OMS Quer'!D3644</f>
        <v>0</v>
      </c>
      <c r="E3644" s="22">
        <f>'Previous Trades Import_OMS Quer'!E3644</f>
        <v>0</v>
      </c>
      <c r="F3644">
        <f>'Previous Trades Import_OMS Quer'!F3644</f>
        <v>0</v>
      </c>
      <c r="G3644">
        <f>'Previous Trades Import_OMS Quer'!G3644</f>
        <v>0</v>
      </c>
      <c r="H3644">
        <f>'Previous Trades Import_OMS Quer'!H3644</f>
        <v>0</v>
      </c>
      <c r="I3644">
        <f>'Previous Trades Import_OMS Quer'!I3644</f>
        <v>0</v>
      </c>
      <c r="J3644">
        <f>'Previous Trades Import_OMS Quer'!J3644</f>
        <v>0</v>
      </c>
      <c r="K3644">
        <f>'Previous Trades Import_OMS Quer'!K3644</f>
        <v>0</v>
      </c>
      <c r="L3644">
        <f>'Previous Trades Import_OMS Quer'!L3644</f>
        <v>0</v>
      </c>
      <c r="M3644">
        <f>'Previous Trades Import_OMS Quer'!M3644</f>
        <v>0</v>
      </c>
      <c r="N3644">
        <f>'Previous Trades Import_OMS Quer'!N3644</f>
        <v>0</v>
      </c>
      <c r="O3644" t="str">
        <f>CLEAN('Previous Trades Import_OMS Quer'!O3644)</f>
        <v/>
      </c>
      <c r="Q3644" s="25">
        <f t="shared" si="112"/>
        <v>0</v>
      </c>
      <c r="R3644" s="25" t="e">
        <f>VLOOKUP(O3644,'Currency Balance'!$O$3:$Q$32,3,0)</f>
        <v>#N/A</v>
      </c>
      <c r="S3644" t="e">
        <f t="shared" si="113"/>
        <v>#N/A</v>
      </c>
    </row>
    <row r="3645" spans="1:19">
      <c r="A3645">
        <f>'Previous Trades Import_OMS Quer'!A3645</f>
        <v>0</v>
      </c>
      <c r="B3645">
        <f>'Previous Trades Import_OMS Quer'!B3645</f>
        <v>0</v>
      </c>
      <c r="C3645" s="22">
        <f>'Previous Trades Import_OMS Quer'!C3645</f>
        <v>0</v>
      </c>
      <c r="D3645">
        <f>'Previous Trades Import_OMS Quer'!D3645</f>
        <v>0</v>
      </c>
      <c r="E3645" s="22">
        <f>'Previous Trades Import_OMS Quer'!E3645</f>
        <v>0</v>
      </c>
      <c r="F3645">
        <f>'Previous Trades Import_OMS Quer'!F3645</f>
        <v>0</v>
      </c>
      <c r="G3645">
        <f>'Previous Trades Import_OMS Quer'!G3645</f>
        <v>0</v>
      </c>
      <c r="H3645">
        <f>'Previous Trades Import_OMS Quer'!H3645</f>
        <v>0</v>
      </c>
      <c r="I3645">
        <f>'Previous Trades Import_OMS Quer'!I3645</f>
        <v>0</v>
      </c>
      <c r="J3645">
        <f>'Previous Trades Import_OMS Quer'!J3645</f>
        <v>0</v>
      </c>
      <c r="K3645">
        <f>'Previous Trades Import_OMS Quer'!K3645</f>
        <v>0</v>
      </c>
      <c r="L3645">
        <f>'Previous Trades Import_OMS Quer'!L3645</f>
        <v>0</v>
      </c>
      <c r="M3645">
        <f>'Previous Trades Import_OMS Quer'!M3645</f>
        <v>0</v>
      </c>
      <c r="N3645">
        <f>'Previous Trades Import_OMS Quer'!N3645</f>
        <v>0</v>
      </c>
      <c r="O3645" t="str">
        <f>CLEAN('Previous Trades Import_OMS Quer'!O3645)</f>
        <v/>
      </c>
      <c r="Q3645" s="25">
        <f t="shared" si="112"/>
        <v>0</v>
      </c>
      <c r="R3645" s="25" t="e">
        <f>VLOOKUP(O3645,'Currency Balance'!$O$3:$Q$32,3,0)</f>
        <v>#N/A</v>
      </c>
      <c r="S3645" t="e">
        <f t="shared" si="113"/>
        <v>#N/A</v>
      </c>
    </row>
    <row r="3646" spans="1:19">
      <c r="A3646">
        <f>'Previous Trades Import_OMS Quer'!A3646</f>
        <v>0</v>
      </c>
      <c r="B3646">
        <f>'Previous Trades Import_OMS Quer'!B3646</f>
        <v>0</v>
      </c>
      <c r="C3646" s="22">
        <f>'Previous Trades Import_OMS Quer'!C3646</f>
        <v>0</v>
      </c>
      <c r="D3646">
        <f>'Previous Trades Import_OMS Quer'!D3646</f>
        <v>0</v>
      </c>
      <c r="E3646" s="22">
        <f>'Previous Trades Import_OMS Quer'!E3646</f>
        <v>0</v>
      </c>
      <c r="F3646">
        <f>'Previous Trades Import_OMS Quer'!F3646</f>
        <v>0</v>
      </c>
      <c r="G3646">
        <f>'Previous Trades Import_OMS Quer'!G3646</f>
        <v>0</v>
      </c>
      <c r="H3646">
        <f>'Previous Trades Import_OMS Quer'!H3646</f>
        <v>0</v>
      </c>
      <c r="I3646">
        <f>'Previous Trades Import_OMS Quer'!I3646</f>
        <v>0</v>
      </c>
      <c r="J3646">
        <f>'Previous Trades Import_OMS Quer'!J3646</f>
        <v>0</v>
      </c>
      <c r="K3646">
        <f>'Previous Trades Import_OMS Quer'!K3646</f>
        <v>0</v>
      </c>
      <c r="L3646">
        <f>'Previous Trades Import_OMS Quer'!L3646</f>
        <v>0</v>
      </c>
      <c r="M3646">
        <f>'Previous Trades Import_OMS Quer'!M3646</f>
        <v>0</v>
      </c>
      <c r="N3646">
        <f>'Previous Trades Import_OMS Quer'!N3646</f>
        <v>0</v>
      </c>
      <c r="O3646" t="str">
        <f>CLEAN('Previous Trades Import_OMS Quer'!O3646)</f>
        <v/>
      </c>
      <c r="Q3646" s="25">
        <f t="shared" si="112"/>
        <v>0</v>
      </c>
      <c r="R3646" s="25" t="e">
        <f>VLOOKUP(O3646,'Currency Balance'!$O$3:$Q$32,3,0)</f>
        <v>#N/A</v>
      </c>
      <c r="S3646" t="e">
        <f t="shared" si="113"/>
        <v>#N/A</v>
      </c>
    </row>
    <row r="3647" spans="1:19">
      <c r="A3647">
        <f>'Previous Trades Import_OMS Quer'!A3647</f>
        <v>0</v>
      </c>
      <c r="B3647">
        <f>'Previous Trades Import_OMS Quer'!B3647</f>
        <v>0</v>
      </c>
      <c r="C3647" s="22">
        <f>'Previous Trades Import_OMS Quer'!C3647</f>
        <v>0</v>
      </c>
      <c r="D3647">
        <f>'Previous Trades Import_OMS Quer'!D3647</f>
        <v>0</v>
      </c>
      <c r="E3647" s="22">
        <f>'Previous Trades Import_OMS Quer'!E3647</f>
        <v>0</v>
      </c>
      <c r="F3647">
        <f>'Previous Trades Import_OMS Quer'!F3647</f>
        <v>0</v>
      </c>
      <c r="G3647">
        <f>'Previous Trades Import_OMS Quer'!G3647</f>
        <v>0</v>
      </c>
      <c r="H3647">
        <f>'Previous Trades Import_OMS Quer'!H3647</f>
        <v>0</v>
      </c>
      <c r="I3647">
        <f>'Previous Trades Import_OMS Quer'!I3647</f>
        <v>0</v>
      </c>
      <c r="J3647">
        <f>'Previous Trades Import_OMS Quer'!J3647</f>
        <v>0</v>
      </c>
      <c r="K3647">
        <f>'Previous Trades Import_OMS Quer'!K3647</f>
        <v>0</v>
      </c>
      <c r="L3647">
        <f>'Previous Trades Import_OMS Quer'!L3647</f>
        <v>0</v>
      </c>
      <c r="M3647">
        <f>'Previous Trades Import_OMS Quer'!M3647</f>
        <v>0</v>
      </c>
      <c r="N3647">
        <f>'Previous Trades Import_OMS Quer'!N3647</f>
        <v>0</v>
      </c>
      <c r="O3647" t="str">
        <f>CLEAN('Previous Trades Import_OMS Quer'!O3647)</f>
        <v/>
      </c>
      <c r="Q3647" s="25">
        <f t="shared" si="112"/>
        <v>0</v>
      </c>
      <c r="R3647" s="25" t="e">
        <f>VLOOKUP(O3647,'Currency Balance'!$O$3:$Q$32,3,0)</f>
        <v>#N/A</v>
      </c>
      <c r="S3647" t="e">
        <f t="shared" si="113"/>
        <v>#N/A</v>
      </c>
    </row>
    <row r="3648" spans="1:19">
      <c r="A3648">
        <f>'Previous Trades Import_OMS Quer'!A3648</f>
        <v>0</v>
      </c>
      <c r="B3648">
        <f>'Previous Trades Import_OMS Quer'!B3648</f>
        <v>0</v>
      </c>
      <c r="C3648" s="22">
        <f>'Previous Trades Import_OMS Quer'!C3648</f>
        <v>0</v>
      </c>
      <c r="D3648">
        <f>'Previous Trades Import_OMS Quer'!D3648</f>
        <v>0</v>
      </c>
      <c r="E3648" s="22">
        <f>'Previous Trades Import_OMS Quer'!E3648</f>
        <v>0</v>
      </c>
      <c r="F3648">
        <f>'Previous Trades Import_OMS Quer'!F3648</f>
        <v>0</v>
      </c>
      <c r="G3648">
        <f>'Previous Trades Import_OMS Quer'!G3648</f>
        <v>0</v>
      </c>
      <c r="H3648">
        <f>'Previous Trades Import_OMS Quer'!H3648</f>
        <v>0</v>
      </c>
      <c r="I3648">
        <f>'Previous Trades Import_OMS Quer'!I3648</f>
        <v>0</v>
      </c>
      <c r="J3648">
        <f>'Previous Trades Import_OMS Quer'!J3648</f>
        <v>0</v>
      </c>
      <c r="K3648">
        <f>'Previous Trades Import_OMS Quer'!K3648</f>
        <v>0</v>
      </c>
      <c r="L3648">
        <f>'Previous Trades Import_OMS Quer'!L3648</f>
        <v>0</v>
      </c>
      <c r="M3648">
        <f>'Previous Trades Import_OMS Quer'!M3648</f>
        <v>0</v>
      </c>
      <c r="N3648">
        <f>'Previous Trades Import_OMS Quer'!N3648</f>
        <v>0</v>
      </c>
      <c r="O3648" t="str">
        <f>CLEAN('Previous Trades Import_OMS Quer'!O3648)</f>
        <v/>
      </c>
      <c r="Q3648" s="25">
        <f t="shared" si="112"/>
        <v>0</v>
      </c>
      <c r="R3648" s="25" t="e">
        <f>VLOOKUP(O3648,'Currency Balance'!$O$3:$Q$32,3,0)</f>
        <v>#N/A</v>
      </c>
      <c r="S3648" t="e">
        <f t="shared" si="113"/>
        <v>#N/A</v>
      </c>
    </row>
    <row r="3649" spans="1:19">
      <c r="A3649">
        <f>'Previous Trades Import_OMS Quer'!A3649</f>
        <v>0</v>
      </c>
      <c r="B3649">
        <f>'Previous Trades Import_OMS Quer'!B3649</f>
        <v>0</v>
      </c>
      <c r="C3649" s="22">
        <f>'Previous Trades Import_OMS Quer'!C3649</f>
        <v>0</v>
      </c>
      <c r="D3649">
        <f>'Previous Trades Import_OMS Quer'!D3649</f>
        <v>0</v>
      </c>
      <c r="E3649" s="22">
        <f>'Previous Trades Import_OMS Quer'!E3649</f>
        <v>0</v>
      </c>
      <c r="F3649">
        <f>'Previous Trades Import_OMS Quer'!F3649</f>
        <v>0</v>
      </c>
      <c r="G3649">
        <f>'Previous Trades Import_OMS Quer'!G3649</f>
        <v>0</v>
      </c>
      <c r="H3649">
        <f>'Previous Trades Import_OMS Quer'!H3649</f>
        <v>0</v>
      </c>
      <c r="I3649">
        <f>'Previous Trades Import_OMS Quer'!I3649</f>
        <v>0</v>
      </c>
      <c r="J3649">
        <f>'Previous Trades Import_OMS Quer'!J3649</f>
        <v>0</v>
      </c>
      <c r="K3649">
        <f>'Previous Trades Import_OMS Quer'!K3649</f>
        <v>0</v>
      </c>
      <c r="L3649">
        <f>'Previous Trades Import_OMS Quer'!L3649</f>
        <v>0</v>
      </c>
      <c r="M3649">
        <f>'Previous Trades Import_OMS Quer'!M3649</f>
        <v>0</v>
      </c>
      <c r="N3649">
        <f>'Previous Trades Import_OMS Quer'!N3649</f>
        <v>0</v>
      </c>
      <c r="O3649" t="str">
        <f>CLEAN('Previous Trades Import_OMS Quer'!O3649)</f>
        <v/>
      </c>
      <c r="Q3649" s="25">
        <f t="shared" si="112"/>
        <v>0</v>
      </c>
      <c r="R3649" s="25" t="e">
        <f>VLOOKUP(O3649,'Currency Balance'!$O$3:$Q$32,3,0)</f>
        <v>#N/A</v>
      </c>
      <c r="S3649" t="e">
        <f t="shared" si="113"/>
        <v>#N/A</v>
      </c>
    </row>
    <row r="3650" spans="1:19">
      <c r="A3650">
        <f>'Previous Trades Import_OMS Quer'!A3650</f>
        <v>0</v>
      </c>
      <c r="B3650">
        <f>'Previous Trades Import_OMS Quer'!B3650</f>
        <v>0</v>
      </c>
      <c r="C3650" s="22">
        <f>'Previous Trades Import_OMS Quer'!C3650</f>
        <v>0</v>
      </c>
      <c r="D3650">
        <f>'Previous Trades Import_OMS Quer'!D3650</f>
        <v>0</v>
      </c>
      <c r="E3650" s="22">
        <f>'Previous Trades Import_OMS Quer'!E3650</f>
        <v>0</v>
      </c>
      <c r="F3650">
        <f>'Previous Trades Import_OMS Quer'!F3650</f>
        <v>0</v>
      </c>
      <c r="G3650">
        <f>'Previous Trades Import_OMS Quer'!G3650</f>
        <v>0</v>
      </c>
      <c r="H3650">
        <f>'Previous Trades Import_OMS Quer'!H3650</f>
        <v>0</v>
      </c>
      <c r="I3650">
        <f>'Previous Trades Import_OMS Quer'!I3650</f>
        <v>0</v>
      </c>
      <c r="J3650">
        <f>'Previous Trades Import_OMS Quer'!J3650</f>
        <v>0</v>
      </c>
      <c r="K3650">
        <f>'Previous Trades Import_OMS Quer'!K3650</f>
        <v>0</v>
      </c>
      <c r="L3650">
        <f>'Previous Trades Import_OMS Quer'!L3650</f>
        <v>0</v>
      </c>
      <c r="M3650">
        <f>'Previous Trades Import_OMS Quer'!M3650</f>
        <v>0</v>
      </c>
      <c r="N3650">
        <f>'Previous Trades Import_OMS Quer'!N3650</f>
        <v>0</v>
      </c>
      <c r="O3650" t="str">
        <f>CLEAN('Previous Trades Import_OMS Quer'!O3650)</f>
        <v/>
      </c>
      <c r="Q3650" s="25">
        <f t="shared" ref="Q3650:Q3713" si="114">IF(G3650="sell",M3650,-M3650)</f>
        <v>0</v>
      </c>
      <c r="R3650" s="25" t="e">
        <f>VLOOKUP(O3650,'Currency Balance'!$O$3:$Q$32,3,0)</f>
        <v>#N/A</v>
      </c>
      <c r="S3650" t="e">
        <f t="shared" ref="S3650:S3713" si="115">Q3650/R3650</f>
        <v>#N/A</v>
      </c>
    </row>
    <row r="3651" spans="1:19">
      <c r="A3651">
        <f>'Previous Trades Import_OMS Quer'!A3651</f>
        <v>0</v>
      </c>
      <c r="B3651">
        <f>'Previous Trades Import_OMS Quer'!B3651</f>
        <v>0</v>
      </c>
      <c r="C3651" s="22">
        <f>'Previous Trades Import_OMS Quer'!C3651</f>
        <v>0</v>
      </c>
      <c r="D3651">
        <f>'Previous Trades Import_OMS Quer'!D3651</f>
        <v>0</v>
      </c>
      <c r="E3651" s="22">
        <f>'Previous Trades Import_OMS Quer'!E3651</f>
        <v>0</v>
      </c>
      <c r="F3651">
        <f>'Previous Trades Import_OMS Quer'!F3651</f>
        <v>0</v>
      </c>
      <c r="G3651">
        <f>'Previous Trades Import_OMS Quer'!G3651</f>
        <v>0</v>
      </c>
      <c r="H3651">
        <f>'Previous Trades Import_OMS Quer'!H3651</f>
        <v>0</v>
      </c>
      <c r="I3651">
        <f>'Previous Trades Import_OMS Quer'!I3651</f>
        <v>0</v>
      </c>
      <c r="J3651">
        <f>'Previous Trades Import_OMS Quer'!J3651</f>
        <v>0</v>
      </c>
      <c r="K3651">
        <f>'Previous Trades Import_OMS Quer'!K3651</f>
        <v>0</v>
      </c>
      <c r="L3651">
        <f>'Previous Trades Import_OMS Quer'!L3651</f>
        <v>0</v>
      </c>
      <c r="M3651">
        <f>'Previous Trades Import_OMS Quer'!M3651</f>
        <v>0</v>
      </c>
      <c r="N3651">
        <f>'Previous Trades Import_OMS Quer'!N3651</f>
        <v>0</v>
      </c>
      <c r="O3651" t="str">
        <f>CLEAN('Previous Trades Import_OMS Quer'!O3651)</f>
        <v/>
      </c>
      <c r="Q3651" s="25">
        <f t="shared" si="114"/>
        <v>0</v>
      </c>
      <c r="R3651" s="25" t="e">
        <f>VLOOKUP(O3651,'Currency Balance'!$O$3:$Q$32,3,0)</f>
        <v>#N/A</v>
      </c>
      <c r="S3651" t="e">
        <f t="shared" si="115"/>
        <v>#N/A</v>
      </c>
    </row>
    <row r="3652" spans="1:19">
      <c r="A3652">
        <f>'Previous Trades Import_OMS Quer'!A3652</f>
        <v>0</v>
      </c>
      <c r="B3652">
        <f>'Previous Trades Import_OMS Quer'!B3652</f>
        <v>0</v>
      </c>
      <c r="C3652" s="22">
        <f>'Previous Trades Import_OMS Quer'!C3652</f>
        <v>0</v>
      </c>
      <c r="D3652">
        <f>'Previous Trades Import_OMS Quer'!D3652</f>
        <v>0</v>
      </c>
      <c r="E3652" s="22">
        <f>'Previous Trades Import_OMS Quer'!E3652</f>
        <v>0</v>
      </c>
      <c r="F3652">
        <f>'Previous Trades Import_OMS Quer'!F3652</f>
        <v>0</v>
      </c>
      <c r="G3652">
        <f>'Previous Trades Import_OMS Quer'!G3652</f>
        <v>0</v>
      </c>
      <c r="H3652">
        <f>'Previous Trades Import_OMS Quer'!H3652</f>
        <v>0</v>
      </c>
      <c r="I3652">
        <f>'Previous Trades Import_OMS Quer'!I3652</f>
        <v>0</v>
      </c>
      <c r="J3652">
        <f>'Previous Trades Import_OMS Quer'!J3652</f>
        <v>0</v>
      </c>
      <c r="K3652">
        <f>'Previous Trades Import_OMS Quer'!K3652</f>
        <v>0</v>
      </c>
      <c r="L3652">
        <f>'Previous Trades Import_OMS Quer'!L3652</f>
        <v>0</v>
      </c>
      <c r="M3652">
        <f>'Previous Trades Import_OMS Quer'!M3652</f>
        <v>0</v>
      </c>
      <c r="N3652">
        <f>'Previous Trades Import_OMS Quer'!N3652</f>
        <v>0</v>
      </c>
      <c r="O3652" t="str">
        <f>CLEAN('Previous Trades Import_OMS Quer'!O3652)</f>
        <v/>
      </c>
      <c r="Q3652" s="25">
        <f t="shared" si="114"/>
        <v>0</v>
      </c>
      <c r="R3652" s="25" t="e">
        <f>VLOOKUP(O3652,'Currency Balance'!$O$3:$Q$32,3,0)</f>
        <v>#N/A</v>
      </c>
      <c r="S3652" t="e">
        <f t="shared" si="115"/>
        <v>#N/A</v>
      </c>
    </row>
    <row r="3653" spans="1:19">
      <c r="A3653">
        <f>'Previous Trades Import_OMS Quer'!A3653</f>
        <v>0</v>
      </c>
      <c r="B3653">
        <f>'Previous Trades Import_OMS Quer'!B3653</f>
        <v>0</v>
      </c>
      <c r="C3653" s="22">
        <f>'Previous Trades Import_OMS Quer'!C3653</f>
        <v>0</v>
      </c>
      <c r="D3653">
        <f>'Previous Trades Import_OMS Quer'!D3653</f>
        <v>0</v>
      </c>
      <c r="E3653" s="22">
        <f>'Previous Trades Import_OMS Quer'!E3653</f>
        <v>0</v>
      </c>
      <c r="F3653">
        <f>'Previous Trades Import_OMS Quer'!F3653</f>
        <v>0</v>
      </c>
      <c r="G3653">
        <f>'Previous Trades Import_OMS Quer'!G3653</f>
        <v>0</v>
      </c>
      <c r="H3653">
        <f>'Previous Trades Import_OMS Quer'!H3653</f>
        <v>0</v>
      </c>
      <c r="I3653">
        <f>'Previous Trades Import_OMS Quer'!I3653</f>
        <v>0</v>
      </c>
      <c r="J3653">
        <f>'Previous Trades Import_OMS Quer'!J3653</f>
        <v>0</v>
      </c>
      <c r="K3653">
        <f>'Previous Trades Import_OMS Quer'!K3653</f>
        <v>0</v>
      </c>
      <c r="L3653">
        <f>'Previous Trades Import_OMS Quer'!L3653</f>
        <v>0</v>
      </c>
      <c r="M3653">
        <f>'Previous Trades Import_OMS Quer'!M3653</f>
        <v>0</v>
      </c>
      <c r="N3653">
        <f>'Previous Trades Import_OMS Quer'!N3653</f>
        <v>0</v>
      </c>
      <c r="O3653" t="str">
        <f>CLEAN('Previous Trades Import_OMS Quer'!O3653)</f>
        <v/>
      </c>
      <c r="Q3653" s="25">
        <f t="shared" si="114"/>
        <v>0</v>
      </c>
      <c r="R3653" s="25" t="e">
        <f>VLOOKUP(O3653,'Currency Balance'!$O$3:$Q$32,3,0)</f>
        <v>#N/A</v>
      </c>
      <c r="S3653" t="e">
        <f t="shared" si="115"/>
        <v>#N/A</v>
      </c>
    </row>
    <row r="3654" spans="1:19">
      <c r="A3654">
        <f>'Previous Trades Import_OMS Quer'!A3654</f>
        <v>0</v>
      </c>
      <c r="B3654">
        <f>'Previous Trades Import_OMS Quer'!B3654</f>
        <v>0</v>
      </c>
      <c r="C3654" s="22">
        <f>'Previous Trades Import_OMS Quer'!C3654</f>
        <v>0</v>
      </c>
      <c r="D3654">
        <f>'Previous Trades Import_OMS Quer'!D3654</f>
        <v>0</v>
      </c>
      <c r="E3654" s="22">
        <f>'Previous Trades Import_OMS Quer'!E3654</f>
        <v>0</v>
      </c>
      <c r="F3654">
        <f>'Previous Trades Import_OMS Quer'!F3654</f>
        <v>0</v>
      </c>
      <c r="G3654">
        <f>'Previous Trades Import_OMS Quer'!G3654</f>
        <v>0</v>
      </c>
      <c r="H3654">
        <f>'Previous Trades Import_OMS Quer'!H3654</f>
        <v>0</v>
      </c>
      <c r="I3654">
        <f>'Previous Trades Import_OMS Quer'!I3654</f>
        <v>0</v>
      </c>
      <c r="J3654">
        <f>'Previous Trades Import_OMS Quer'!J3654</f>
        <v>0</v>
      </c>
      <c r="K3654">
        <f>'Previous Trades Import_OMS Quer'!K3654</f>
        <v>0</v>
      </c>
      <c r="L3654">
        <f>'Previous Trades Import_OMS Quer'!L3654</f>
        <v>0</v>
      </c>
      <c r="M3654">
        <f>'Previous Trades Import_OMS Quer'!M3654</f>
        <v>0</v>
      </c>
      <c r="N3654">
        <f>'Previous Trades Import_OMS Quer'!N3654</f>
        <v>0</v>
      </c>
      <c r="O3654" t="str">
        <f>CLEAN('Previous Trades Import_OMS Quer'!O3654)</f>
        <v/>
      </c>
      <c r="Q3654" s="25">
        <f t="shared" si="114"/>
        <v>0</v>
      </c>
      <c r="R3654" s="25" t="e">
        <f>VLOOKUP(O3654,'Currency Balance'!$O$3:$Q$32,3,0)</f>
        <v>#N/A</v>
      </c>
      <c r="S3654" t="e">
        <f t="shared" si="115"/>
        <v>#N/A</v>
      </c>
    </row>
    <row r="3655" spans="1:19">
      <c r="A3655">
        <f>'Previous Trades Import_OMS Quer'!A3655</f>
        <v>0</v>
      </c>
      <c r="B3655">
        <f>'Previous Trades Import_OMS Quer'!B3655</f>
        <v>0</v>
      </c>
      <c r="C3655" s="22">
        <f>'Previous Trades Import_OMS Quer'!C3655</f>
        <v>0</v>
      </c>
      <c r="D3655">
        <f>'Previous Trades Import_OMS Quer'!D3655</f>
        <v>0</v>
      </c>
      <c r="E3655" s="22">
        <f>'Previous Trades Import_OMS Quer'!E3655</f>
        <v>0</v>
      </c>
      <c r="F3655">
        <f>'Previous Trades Import_OMS Quer'!F3655</f>
        <v>0</v>
      </c>
      <c r="G3655">
        <f>'Previous Trades Import_OMS Quer'!G3655</f>
        <v>0</v>
      </c>
      <c r="H3655">
        <f>'Previous Trades Import_OMS Quer'!H3655</f>
        <v>0</v>
      </c>
      <c r="I3655">
        <f>'Previous Trades Import_OMS Quer'!I3655</f>
        <v>0</v>
      </c>
      <c r="J3655">
        <f>'Previous Trades Import_OMS Quer'!J3655</f>
        <v>0</v>
      </c>
      <c r="K3655">
        <f>'Previous Trades Import_OMS Quer'!K3655</f>
        <v>0</v>
      </c>
      <c r="L3655">
        <f>'Previous Trades Import_OMS Quer'!L3655</f>
        <v>0</v>
      </c>
      <c r="M3655">
        <f>'Previous Trades Import_OMS Quer'!M3655</f>
        <v>0</v>
      </c>
      <c r="N3655">
        <f>'Previous Trades Import_OMS Quer'!N3655</f>
        <v>0</v>
      </c>
      <c r="O3655" t="str">
        <f>CLEAN('Previous Trades Import_OMS Quer'!O3655)</f>
        <v/>
      </c>
      <c r="Q3655" s="25">
        <f t="shared" si="114"/>
        <v>0</v>
      </c>
      <c r="R3655" s="25" t="e">
        <f>VLOOKUP(O3655,'Currency Balance'!$O$3:$Q$32,3,0)</f>
        <v>#N/A</v>
      </c>
      <c r="S3655" t="e">
        <f t="shared" si="115"/>
        <v>#N/A</v>
      </c>
    </row>
    <row r="3656" spans="1:19">
      <c r="A3656">
        <f>'Previous Trades Import_OMS Quer'!A3656</f>
        <v>0</v>
      </c>
      <c r="B3656">
        <f>'Previous Trades Import_OMS Quer'!B3656</f>
        <v>0</v>
      </c>
      <c r="C3656" s="22">
        <f>'Previous Trades Import_OMS Quer'!C3656</f>
        <v>0</v>
      </c>
      <c r="D3656">
        <f>'Previous Trades Import_OMS Quer'!D3656</f>
        <v>0</v>
      </c>
      <c r="E3656" s="22">
        <f>'Previous Trades Import_OMS Quer'!E3656</f>
        <v>0</v>
      </c>
      <c r="F3656">
        <f>'Previous Trades Import_OMS Quer'!F3656</f>
        <v>0</v>
      </c>
      <c r="G3656">
        <f>'Previous Trades Import_OMS Quer'!G3656</f>
        <v>0</v>
      </c>
      <c r="H3656">
        <f>'Previous Trades Import_OMS Quer'!H3656</f>
        <v>0</v>
      </c>
      <c r="I3656">
        <f>'Previous Trades Import_OMS Quer'!I3656</f>
        <v>0</v>
      </c>
      <c r="J3656">
        <f>'Previous Trades Import_OMS Quer'!J3656</f>
        <v>0</v>
      </c>
      <c r="K3656">
        <f>'Previous Trades Import_OMS Quer'!K3656</f>
        <v>0</v>
      </c>
      <c r="L3656">
        <f>'Previous Trades Import_OMS Quer'!L3656</f>
        <v>0</v>
      </c>
      <c r="M3656">
        <f>'Previous Trades Import_OMS Quer'!M3656</f>
        <v>0</v>
      </c>
      <c r="N3656">
        <f>'Previous Trades Import_OMS Quer'!N3656</f>
        <v>0</v>
      </c>
      <c r="O3656" t="str">
        <f>CLEAN('Previous Trades Import_OMS Quer'!O3656)</f>
        <v/>
      </c>
      <c r="Q3656" s="25">
        <f t="shared" si="114"/>
        <v>0</v>
      </c>
      <c r="R3656" s="25" t="e">
        <f>VLOOKUP(O3656,'Currency Balance'!$O$3:$Q$32,3,0)</f>
        <v>#N/A</v>
      </c>
      <c r="S3656" t="e">
        <f t="shared" si="115"/>
        <v>#N/A</v>
      </c>
    </row>
    <row r="3657" spans="1:19">
      <c r="A3657">
        <f>'Previous Trades Import_OMS Quer'!A3657</f>
        <v>0</v>
      </c>
      <c r="B3657">
        <f>'Previous Trades Import_OMS Quer'!B3657</f>
        <v>0</v>
      </c>
      <c r="C3657" s="22">
        <f>'Previous Trades Import_OMS Quer'!C3657</f>
        <v>0</v>
      </c>
      <c r="D3657">
        <f>'Previous Trades Import_OMS Quer'!D3657</f>
        <v>0</v>
      </c>
      <c r="E3657" s="22">
        <f>'Previous Trades Import_OMS Quer'!E3657</f>
        <v>0</v>
      </c>
      <c r="F3657">
        <f>'Previous Trades Import_OMS Quer'!F3657</f>
        <v>0</v>
      </c>
      <c r="G3657">
        <f>'Previous Trades Import_OMS Quer'!G3657</f>
        <v>0</v>
      </c>
      <c r="H3657">
        <f>'Previous Trades Import_OMS Quer'!H3657</f>
        <v>0</v>
      </c>
      <c r="I3657">
        <f>'Previous Trades Import_OMS Quer'!I3657</f>
        <v>0</v>
      </c>
      <c r="J3657">
        <f>'Previous Trades Import_OMS Quer'!J3657</f>
        <v>0</v>
      </c>
      <c r="K3657">
        <f>'Previous Trades Import_OMS Quer'!K3657</f>
        <v>0</v>
      </c>
      <c r="L3657">
        <f>'Previous Trades Import_OMS Quer'!L3657</f>
        <v>0</v>
      </c>
      <c r="M3657">
        <f>'Previous Trades Import_OMS Quer'!M3657</f>
        <v>0</v>
      </c>
      <c r="N3657">
        <f>'Previous Trades Import_OMS Quer'!N3657</f>
        <v>0</v>
      </c>
      <c r="O3657" t="str">
        <f>CLEAN('Previous Trades Import_OMS Quer'!O3657)</f>
        <v/>
      </c>
      <c r="Q3657" s="25">
        <f t="shared" si="114"/>
        <v>0</v>
      </c>
      <c r="R3657" s="25" t="e">
        <f>VLOOKUP(O3657,'Currency Balance'!$O$3:$Q$32,3,0)</f>
        <v>#N/A</v>
      </c>
      <c r="S3657" t="e">
        <f t="shared" si="115"/>
        <v>#N/A</v>
      </c>
    </row>
    <row r="3658" spans="1:19">
      <c r="A3658">
        <f>'Previous Trades Import_OMS Quer'!A3658</f>
        <v>0</v>
      </c>
      <c r="B3658">
        <f>'Previous Trades Import_OMS Quer'!B3658</f>
        <v>0</v>
      </c>
      <c r="C3658" s="22">
        <f>'Previous Trades Import_OMS Quer'!C3658</f>
        <v>0</v>
      </c>
      <c r="D3658">
        <f>'Previous Trades Import_OMS Quer'!D3658</f>
        <v>0</v>
      </c>
      <c r="E3658" s="22">
        <f>'Previous Trades Import_OMS Quer'!E3658</f>
        <v>0</v>
      </c>
      <c r="F3658">
        <f>'Previous Trades Import_OMS Quer'!F3658</f>
        <v>0</v>
      </c>
      <c r="G3658">
        <f>'Previous Trades Import_OMS Quer'!G3658</f>
        <v>0</v>
      </c>
      <c r="H3658">
        <f>'Previous Trades Import_OMS Quer'!H3658</f>
        <v>0</v>
      </c>
      <c r="I3658">
        <f>'Previous Trades Import_OMS Quer'!I3658</f>
        <v>0</v>
      </c>
      <c r="J3658">
        <f>'Previous Trades Import_OMS Quer'!J3658</f>
        <v>0</v>
      </c>
      <c r="K3658">
        <f>'Previous Trades Import_OMS Quer'!K3658</f>
        <v>0</v>
      </c>
      <c r="L3658">
        <f>'Previous Trades Import_OMS Quer'!L3658</f>
        <v>0</v>
      </c>
      <c r="M3658">
        <f>'Previous Trades Import_OMS Quer'!M3658</f>
        <v>0</v>
      </c>
      <c r="N3658">
        <f>'Previous Trades Import_OMS Quer'!N3658</f>
        <v>0</v>
      </c>
      <c r="O3658" t="str">
        <f>CLEAN('Previous Trades Import_OMS Quer'!O3658)</f>
        <v/>
      </c>
      <c r="Q3658" s="25">
        <f t="shared" si="114"/>
        <v>0</v>
      </c>
      <c r="R3658" s="25" t="e">
        <f>VLOOKUP(O3658,'Currency Balance'!$O$3:$Q$32,3,0)</f>
        <v>#N/A</v>
      </c>
      <c r="S3658" t="e">
        <f t="shared" si="115"/>
        <v>#N/A</v>
      </c>
    </row>
    <row r="3659" spans="1:19">
      <c r="A3659">
        <f>'Previous Trades Import_OMS Quer'!A3659</f>
        <v>0</v>
      </c>
      <c r="B3659">
        <f>'Previous Trades Import_OMS Quer'!B3659</f>
        <v>0</v>
      </c>
      <c r="C3659" s="22">
        <f>'Previous Trades Import_OMS Quer'!C3659</f>
        <v>0</v>
      </c>
      <c r="D3659">
        <f>'Previous Trades Import_OMS Quer'!D3659</f>
        <v>0</v>
      </c>
      <c r="E3659" s="22">
        <f>'Previous Trades Import_OMS Quer'!E3659</f>
        <v>0</v>
      </c>
      <c r="F3659">
        <f>'Previous Trades Import_OMS Quer'!F3659</f>
        <v>0</v>
      </c>
      <c r="G3659">
        <f>'Previous Trades Import_OMS Quer'!G3659</f>
        <v>0</v>
      </c>
      <c r="H3659">
        <f>'Previous Trades Import_OMS Quer'!H3659</f>
        <v>0</v>
      </c>
      <c r="I3659">
        <f>'Previous Trades Import_OMS Quer'!I3659</f>
        <v>0</v>
      </c>
      <c r="J3659">
        <f>'Previous Trades Import_OMS Quer'!J3659</f>
        <v>0</v>
      </c>
      <c r="K3659">
        <f>'Previous Trades Import_OMS Quer'!K3659</f>
        <v>0</v>
      </c>
      <c r="L3659">
        <f>'Previous Trades Import_OMS Quer'!L3659</f>
        <v>0</v>
      </c>
      <c r="M3659">
        <f>'Previous Trades Import_OMS Quer'!M3659</f>
        <v>0</v>
      </c>
      <c r="N3659">
        <f>'Previous Trades Import_OMS Quer'!N3659</f>
        <v>0</v>
      </c>
      <c r="O3659" t="str">
        <f>CLEAN('Previous Trades Import_OMS Quer'!O3659)</f>
        <v/>
      </c>
      <c r="Q3659" s="25">
        <f t="shared" si="114"/>
        <v>0</v>
      </c>
      <c r="R3659" s="25" t="e">
        <f>VLOOKUP(O3659,'Currency Balance'!$O$3:$Q$32,3,0)</f>
        <v>#N/A</v>
      </c>
      <c r="S3659" t="e">
        <f t="shared" si="115"/>
        <v>#N/A</v>
      </c>
    </row>
    <row r="3660" spans="1:19">
      <c r="A3660">
        <f>'Previous Trades Import_OMS Quer'!A3660</f>
        <v>0</v>
      </c>
      <c r="B3660">
        <f>'Previous Trades Import_OMS Quer'!B3660</f>
        <v>0</v>
      </c>
      <c r="C3660" s="22">
        <f>'Previous Trades Import_OMS Quer'!C3660</f>
        <v>0</v>
      </c>
      <c r="D3660">
        <f>'Previous Trades Import_OMS Quer'!D3660</f>
        <v>0</v>
      </c>
      <c r="E3660" s="22">
        <f>'Previous Trades Import_OMS Quer'!E3660</f>
        <v>0</v>
      </c>
      <c r="F3660">
        <f>'Previous Trades Import_OMS Quer'!F3660</f>
        <v>0</v>
      </c>
      <c r="G3660">
        <f>'Previous Trades Import_OMS Quer'!G3660</f>
        <v>0</v>
      </c>
      <c r="H3660">
        <f>'Previous Trades Import_OMS Quer'!H3660</f>
        <v>0</v>
      </c>
      <c r="I3660">
        <f>'Previous Trades Import_OMS Quer'!I3660</f>
        <v>0</v>
      </c>
      <c r="J3660">
        <f>'Previous Trades Import_OMS Quer'!J3660</f>
        <v>0</v>
      </c>
      <c r="K3660">
        <f>'Previous Trades Import_OMS Quer'!K3660</f>
        <v>0</v>
      </c>
      <c r="L3660">
        <f>'Previous Trades Import_OMS Quer'!L3660</f>
        <v>0</v>
      </c>
      <c r="M3660">
        <f>'Previous Trades Import_OMS Quer'!M3660</f>
        <v>0</v>
      </c>
      <c r="N3660">
        <f>'Previous Trades Import_OMS Quer'!N3660</f>
        <v>0</v>
      </c>
      <c r="O3660" t="str">
        <f>CLEAN('Previous Trades Import_OMS Quer'!O3660)</f>
        <v/>
      </c>
      <c r="Q3660" s="25">
        <f t="shared" si="114"/>
        <v>0</v>
      </c>
      <c r="R3660" s="25" t="e">
        <f>VLOOKUP(O3660,'Currency Balance'!$O$3:$Q$32,3,0)</f>
        <v>#N/A</v>
      </c>
      <c r="S3660" t="e">
        <f t="shared" si="115"/>
        <v>#N/A</v>
      </c>
    </row>
    <row r="3661" spans="1:19">
      <c r="A3661">
        <f>'Previous Trades Import_OMS Quer'!A3661</f>
        <v>0</v>
      </c>
      <c r="B3661">
        <f>'Previous Trades Import_OMS Quer'!B3661</f>
        <v>0</v>
      </c>
      <c r="C3661" s="22">
        <f>'Previous Trades Import_OMS Quer'!C3661</f>
        <v>0</v>
      </c>
      <c r="D3661">
        <f>'Previous Trades Import_OMS Quer'!D3661</f>
        <v>0</v>
      </c>
      <c r="E3661" s="22">
        <f>'Previous Trades Import_OMS Quer'!E3661</f>
        <v>0</v>
      </c>
      <c r="F3661">
        <f>'Previous Trades Import_OMS Quer'!F3661</f>
        <v>0</v>
      </c>
      <c r="G3661">
        <f>'Previous Trades Import_OMS Quer'!G3661</f>
        <v>0</v>
      </c>
      <c r="H3661">
        <f>'Previous Trades Import_OMS Quer'!H3661</f>
        <v>0</v>
      </c>
      <c r="I3661">
        <f>'Previous Trades Import_OMS Quer'!I3661</f>
        <v>0</v>
      </c>
      <c r="J3661">
        <f>'Previous Trades Import_OMS Quer'!J3661</f>
        <v>0</v>
      </c>
      <c r="K3661">
        <f>'Previous Trades Import_OMS Quer'!K3661</f>
        <v>0</v>
      </c>
      <c r="L3661">
        <f>'Previous Trades Import_OMS Quer'!L3661</f>
        <v>0</v>
      </c>
      <c r="M3661">
        <f>'Previous Trades Import_OMS Quer'!M3661</f>
        <v>0</v>
      </c>
      <c r="N3661">
        <f>'Previous Trades Import_OMS Quer'!N3661</f>
        <v>0</v>
      </c>
      <c r="O3661" t="str">
        <f>CLEAN('Previous Trades Import_OMS Quer'!O3661)</f>
        <v/>
      </c>
      <c r="Q3661" s="25">
        <f t="shared" si="114"/>
        <v>0</v>
      </c>
      <c r="R3661" s="25" t="e">
        <f>VLOOKUP(O3661,'Currency Balance'!$O$3:$Q$32,3,0)</f>
        <v>#N/A</v>
      </c>
      <c r="S3661" t="e">
        <f t="shared" si="115"/>
        <v>#N/A</v>
      </c>
    </row>
    <row r="3662" spans="1:19">
      <c r="A3662">
        <f>'Previous Trades Import_OMS Quer'!A3662</f>
        <v>0</v>
      </c>
      <c r="B3662">
        <f>'Previous Trades Import_OMS Quer'!B3662</f>
        <v>0</v>
      </c>
      <c r="C3662" s="22">
        <f>'Previous Trades Import_OMS Quer'!C3662</f>
        <v>0</v>
      </c>
      <c r="D3662">
        <f>'Previous Trades Import_OMS Quer'!D3662</f>
        <v>0</v>
      </c>
      <c r="E3662" s="22">
        <f>'Previous Trades Import_OMS Quer'!E3662</f>
        <v>0</v>
      </c>
      <c r="F3662">
        <f>'Previous Trades Import_OMS Quer'!F3662</f>
        <v>0</v>
      </c>
      <c r="G3662">
        <f>'Previous Trades Import_OMS Quer'!G3662</f>
        <v>0</v>
      </c>
      <c r="H3662">
        <f>'Previous Trades Import_OMS Quer'!H3662</f>
        <v>0</v>
      </c>
      <c r="I3662">
        <f>'Previous Trades Import_OMS Quer'!I3662</f>
        <v>0</v>
      </c>
      <c r="J3662">
        <f>'Previous Trades Import_OMS Quer'!J3662</f>
        <v>0</v>
      </c>
      <c r="K3662">
        <f>'Previous Trades Import_OMS Quer'!K3662</f>
        <v>0</v>
      </c>
      <c r="L3662">
        <f>'Previous Trades Import_OMS Quer'!L3662</f>
        <v>0</v>
      </c>
      <c r="M3662">
        <f>'Previous Trades Import_OMS Quer'!M3662</f>
        <v>0</v>
      </c>
      <c r="N3662">
        <f>'Previous Trades Import_OMS Quer'!N3662</f>
        <v>0</v>
      </c>
      <c r="O3662" t="str">
        <f>CLEAN('Previous Trades Import_OMS Quer'!O3662)</f>
        <v/>
      </c>
      <c r="Q3662" s="25">
        <f t="shared" si="114"/>
        <v>0</v>
      </c>
      <c r="R3662" s="25" t="e">
        <f>VLOOKUP(O3662,'Currency Balance'!$O$3:$Q$32,3,0)</f>
        <v>#N/A</v>
      </c>
      <c r="S3662" t="e">
        <f t="shared" si="115"/>
        <v>#N/A</v>
      </c>
    </row>
    <row r="3663" spans="1:19">
      <c r="A3663">
        <f>'Previous Trades Import_OMS Quer'!A3663</f>
        <v>0</v>
      </c>
      <c r="B3663">
        <f>'Previous Trades Import_OMS Quer'!B3663</f>
        <v>0</v>
      </c>
      <c r="C3663" s="22">
        <f>'Previous Trades Import_OMS Quer'!C3663</f>
        <v>0</v>
      </c>
      <c r="D3663">
        <f>'Previous Trades Import_OMS Quer'!D3663</f>
        <v>0</v>
      </c>
      <c r="E3663" s="22">
        <f>'Previous Trades Import_OMS Quer'!E3663</f>
        <v>0</v>
      </c>
      <c r="F3663">
        <f>'Previous Trades Import_OMS Quer'!F3663</f>
        <v>0</v>
      </c>
      <c r="G3663">
        <f>'Previous Trades Import_OMS Quer'!G3663</f>
        <v>0</v>
      </c>
      <c r="H3663">
        <f>'Previous Trades Import_OMS Quer'!H3663</f>
        <v>0</v>
      </c>
      <c r="I3663">
        <f>'Previous Trades Import_OMS Quer'!I3663</f>
        <v>0</v>
      </c>
      <c r="J3663">
        <f>'Previous Trades Import_OMS Quer'!J3663</f>
        <v>0</v>
      </c>
      <c r="K3663">
        <f>'Previous Trades Import_OMS Quer'!K3663</f>
        <v>0</v>
      </c>
      <c r="L3663">
        <f>'Previous Trades Import_OMS Quer'!L3663</f>
        <v>0</v>
      </c>
      <c r="M3663">
        <f>'Previous Trades Import_OMS Quer'!M3663</f>
        <v>0</v>
      </c>
      <c r="N3663">
        <f>'Previous Trades Import_OMS Quer'!N3663</f>
        <v>0</v>
      </c>
      <c r="O3663" t="str">
        <f>CLEAN('Previous Trades Import_OMS Quer'!O3663)</f>
        <v/>
      </c>
      <c r="Q3663" s="25">
        <f t="shared" si="114"/>
        <v>0</v>
      </c>
      <c r="R3663" s="25" t="e">
        <f>VLOOKUP(O3663,'Currency Balance'!$O$3:$Q$32,3,0)</f>
        <v>#N/A</v>
      </c>
      <c r="S3663" t="e">
        <f t="shared" si="115"/>
        <v>#N/A</v>
      </c>
    </row>
    <row r="3664" spans="1:19">
      <c r="A3664">
        <f>'Previous Trades Import_OMS Quer'!A3664</f>
        <v>0</v>
      </c>
      <c r="B3664">
        <f>'Previous Trades Import_OMS Quer'!B3664</f>
        <v>0</v>
      </c>
      <c r="C3664" s="22">
        <f>'Previous Trades Import_OMS Quer'!C3664</f>
        <v>0</v>
      </c>
      <c r="D3664">
        <f>'Previous Trades Import_OMS Quer'!D3664</f>
        <v>0</v>
      </c>
      <c r="E3664" s="22">
        <f>'Previous Trades Import_OMS Quer'!E3664</f>
        <v>0</v>
      </c>
      <c r="F3664">
        <f>'Previous Trades Import_OMS Quer'!F3664</f>
        <v>0</v>
      </c>
      <c r="G3664">
        <f>'Previous Trades Import_OMS Quer'!G3664</f>
        <v>0</v>
      </c>
      <c r="H3664">
        <f>'Previous Trades Import_OMS Quer'!H3664</f>
        <v>0</v>
      </c>
      <c r="I3664">
        <f>'Previous Trades Import_OMS Quer'!I3664</f>
        <v>0</v>
      </c>
      <c r="J3664">
        <f>'Previous Trades Import_OMS Quer'!J3664</f>
        <v>0</v>
      </c>
      <c r="K3664">
        <f>'Previous Trades Import_OMS Quer'!K3664</f>
        <v>0</v>
      </c>
      <c r="L3664">
        <f>'Previous Trades Import_OMS Quer'!L3664</f>
        <v>0</v>
      </c>
      <c r="M3664">
        <f>'Previous Trades Import_OMS Quer'!M3664</f>
        <v>0</v>
      </c>
      <c r="N3664">
        <f>'Previous Trades Import_OMS Quer'!N3664</f>
        <v>0</v>
      </c>
      <c r="O3664" t="str">
        <f>CLEAN('Previous Trades Import_OMS Quer'!O3664)</f>
        <v/>
      </c>
      <c r="Q3664" s="25">
        <f t="shared" si="114"/>
        <v>0</v>
      </c>
      <c r="R3664" s="25" t="e">
        <f>VLOOKUP(O3664,'Currency Balance'!$O$3:$Q$32,3,0)</f>
        <v>#N/A</v>
      </c>
      <c r="S3664" t="e">
        <f t="shared" si="115"/>
        <v>#N/A</v>
      </c>
    </row>
    <row r="3665" spans="1:19">
      <c r="A3665">
        <f>'Previous Trades Import_OMS Quer'!A3665</f>
        <v>0</v>
      </c>
      <c r="B3665">
        <f>'Previous Trades Import_OMS Quer'!B3665</f>
        <v>0</v>
      </c>
      <c r="C3665" s="22">
        <f>'Previous Trades Import_OMS Quer'!C3665</f>
        <v>0</v>
      </c>
      <c r="D3665">
        <f>'Previous Trades Import_OMS Quer'!D3665</f>
        <v>0</v>
      </c>
      <c r="E3665" s="22">
        <f>'Previous Trades Import_OMS Quer'!E3665</f>
        <v>0</v>
      </c>
      <c r="F3665">
        <f>'Previous Trades Import_OMS Quer'!F3665</f>
        <v>0</v>
      </c>
      <c r="G3665">
        <f>'Previous Trades Import_OMS Quer'!G3665</f>
        <v>0</v>
      </c>
      <c r="H3665">
        <f>'Previous Trades Import_OMS Quer'!H3665</f>
        <v>0</v>
      </c>
      <c r="I3665">
        <f>'Previous Trades Import_OMS Quer'!I3665</f>
        <v>0</v>
      </c>
      <c r="J3665">
        <f>'Previous Trades Import_OMS Quer'!J3665</f>
        <v>0</v>
      </c>
      <c r="K3665">
        <f>'Previous Trades Import_OMS Quer'!K3665</f>
        <v>0</v>
      </c>
      <c r="L3665">
        <f>'Previous Trades Import_OMS Quer'!L3665</f>
        <v>0</v>
      </c>
      <c r="M3665">
        <f>'Previous Trades Import_OMS Quer'!M3665</f>
        <v>0</v>
      </c>
      <c r="N3665">
        <f>'Previous Trades Import_OMS Quer'!N3665</f>
        <v>0</v>
      </c>
      <c r="O3665" t="str">
        <f>CLEAN('Previous Trades Import_OMS Quer'!O3665)</f>
        <v/>
      </c>
      <c r="Q3665" s="25">
        <f t="shared" si="114"/>
        <v>0</v>
      </c>
      <c r="R3665" s="25" t="e">
        <f>VLOOKUP(O3665,'Currency Balance'!$O$3:$Q$32,3,0)</f>
        <v>#N/A</v>
      </c>
      <c r="S3665" t="e">
        <f t="shared" si="115"/>
        <v>#N/A</v>
      </c>
    </row>
    <row r="3666" spans="1:19">
      <c r="A3666">
        <f>'Previous Trades Import_OMS Quer'!A3666</f>
        <v>0</v>
      </c>
      <c r="B3666">
        <f>'Previous Trades Import_OMS Quer'!B3666</f>
        <v>0</v>
      </c>
      <c r="C3666" s="22">
        <f>'Previous Trades Import_OMS Quer'!C3666</f>
        <v>0</v>
      </c>
      <c r="D3666">
        <f>'Previous Trades Import_OMS Quer'!D3666</f>
        <v>0</v>
      </c>
      <c r="E3666" s="22">
        <f>'Previous Trades Import_OMS Quer'!E3666</f>
        <v>0</v>
      </c>
      <c r="F3666">
        <f>'Previous Trades Import_OMS Quer'!F3666</f>
        <v>0</v>
      </c>
      <c r="G3666">
        <f>'Previous Trades Import_OMS Quer'!G3666</f>
        <v>0</v>
      </c>
      <c r="H3666">
        <f>'Previous Trades Import_OMS Quer'!H3666</f>
        <v>0</v>
      </c>
      <c r="I3666">
        <f>'Previous Trades Import_OMS Quer'!I3666</f>
        <v>0</v>
      </c>
      <c r="J3666">
        <f>'Previous Trades Import_OMS Quer'!J3666</f>
        <v>0</v>
      </c>
      <c r="K3666">
        <f>'Previous Trades Import_OMS Quer'!K3666</f>
        <v>0</v>
      </c>
      <c r="L3666">
        <f>'Previous Trades Import_OMS Quer'!L3666</f>
        <v>0</v>
      </c>
      <c r="M3666">
        <f>'Previous Trades Import_OMS Quer'!M3666</f>
        <v>0</v>
      </c>
      <c r="N3666">
        <f>'Previous Trades Import_OMS Quer'!N3666</f>
        <v>0</v>
      </c>
      <c r="O3666" t="str">
        <f>CLEAN('Previous Trades Import_OMS Quer'!O3666)</f>
        <v/>
      </c>
      <c r="Q3666" s="25">
        <f t="shared" si="114"/>
        <v>0</v>
      </c>
      <c r="R3666" s="25" t="e">
        <f>VLOOKUP(O3666,'Currency Balance'!$O$3:$Q$32,3,0)</f>
        <v>#N/A</v>
      </c>
      <c r="S3666" t="e">
        <f t="shared" si="115"/>
        <v>#N/A</v>
      </c>
    </row>
    <row r="3667" spans="1:19">
      <c r="A3667">
        <f>'Previous Trades Import_OMS Quer'!A3667</f>
        <v>0</v>
      </c>
      <c r="B3667">
        <f>'Previous Trades Import_OMS Quer'!B3667</f>
        <v>0</v>
      </c>
      <c r="C3667" s="22">
        <f>'Previous Trades Import_OMS Quer'!C3667</f>
        <v>0</v>
      </c>
      <c r="D3667">
        <f>'Previous Trades Import_OMS Quer'!D3667</f>
        <v>0</v>
      </c>
      <c r="E3667" s="22">
        <f>'Previous Trades Import_OMS Quer'!E3667</f>
        <v>0</v>
      </c>
      <c r="F3667">
        <f>'Previous Trades Import_OMS Quer'!F3667</f>
        <v>0</v>
      </c>
      <c r="G3667">
        <f>'Previous Trades Import_OMS Quer'!G3667</f>
        <v>0</v>
      </c>
      <c r="H3667">
        <f>'Previous Trades Import_OMS Quer'!H3667</f>
        <v>0</v>
      </c>
      <c r="I3667">
        <f>'Previous Trades Import_OMS Quer'!I3667</f>
        <v>0</v>
      </c>
      <c r="J3667">
        <f>'Previous Trades Import_OMS Quer'!J3667</f>
        <v>0</v>
      </c>
      <c r="K3667">
        <f>'Previous Trades Import_OMS Quer'!K3667</f>
        <v>0</v>
      </c>
      <c r="L3667">
        <f>'Previous Trades Import_OMS Quer'!L3667</f>
        <v>0</v>
      </c>
      <c r="M3667">
        <f>'Previous Trades Import_OMS Quer'!M3667</f>
        <v>0</v>
      </c>
      <c r="N3667">
        <f>'Previous Trades Import_OMS Quer'!N3667</f>
        <v>0</v>
      </c>
      <c r="O3667" t="str">
        <f>CLEAN('Previous Trades Import_OMS Quer'!O3667)</f>
        <v/>
      </c>
      <c r="Q3667" s="25">
        <f t="shared" si="114"/>
        <v>0</v>
      </c>
      <c r="R3667" s="25" t="e">
        <f>VLOOKUP(O3667,'Currency Balance'!$O$3:$Q$32,3,0)</f>
        <v>#N/A</v>
      </c>
      <c r="S3667" t="e">
        <f t="shared" si="115"/>
        <v>#N/A</v>
      </c>
    </row>
    <row r="3668" spans="1:19">
      <c r="A3668">
        <f>'Previous Trades Import_OMS Quer'!A3668</f>
        <v>0</v>
      </c>
      <c r="B3668">
        <f>'Previous Trades Import_OMS Quer'!B3668</f>
        <v>0</v>
      </c>
      <c r="C3668" s="22">
        <f>'Previous Trades Import_OMS Quer'!C3668</f>
        <v>0</v>
      </c>
      <c r="D3668">
        <f>'Previous Trades Import_OMS Quer'!D3668</f>
        <v>0</v>
      </c>
      <c r="E3668" s="22">
        <f>'Previous Trades Import_OMS Quer'!E3668</f>
        <v>0</v>
      </c>
      <c r="F3668">
        <f>'Previous Trades Import_OMS Quer'!F3668</f>
        <v>0</v>
      </c>
      <c r="G3668">
        <f>'Previous Trades Import_OMS Quer'!G3668</f>
        <v>0</v>
      </c>
      <c r="H3668">
        <f>'Previous Trades Import_OMS Quer'!H3668</f>
        <v>0</v>
      </c>
      <c r="I3668">
        <f>'Previous Trades Import_OMS Quer'!I3668</f>
        <v>0</v>
      </c>
      <c r="J3668">
        <f>'Previous Trades Import_OMS Quer'!J3668</f>
        <v>0</v>
      </c>
      <c r="K3668">
        <f>'Previous Trades Import_OMS Quer'!K3668</f>
        <v>0</v>
      </c>
      <c r="L3668">
        <f>'Previous Trades Import_OMS Quer'!L3668</f>
        <v>0</v>
      </c>
      <c r="M3668">
        <f>'Previous Trades Import_OMS Quer'!M3668</f>
        <v>0</v>
      </c>
      <c r="N3668">
        <f>'Previous Trades Import_OMS Quer'!N3668</f>
        <v>0</v>
      </c>
      <c r="O3668" t="str">
        <f>CLEAN('Previous Trades Import_OMS Quer'!O3668)</f>
        <v/>
      </c>
      <c r="Q3668" s="25">
        <f t="shared" si="114"/>
        <v>0</v>
      </c>
      <c r="R3668" s="25" t="e">
        <f>VLOOKUP(O3668,'Currency Balance'!$O$3:$Q$32,3,0)</f>
        <v>#N/A</v>
      </c>
      <c r="S3668" t="e">
        <f t="shared" si="115"/>
        <v>#N/A</v>
      </c>
    </row>
    <row r="3669" spans="1:19">
      <c r="A3669">
        <f>'Previous Trades Import_OMS Quer'!A3669</f>
        <v>0</v>
      </c>
      <c r="B3669">
        <f>'Previous Trades Import_OMS Quer'!B3669</f>
        <v>0</v>
      </c>
      <c r="C3669" s="22">
        <f>'Previous Trades Import_OMS Quer'!C3669</f>
        <v>0</v>
      </c>
      <c r="D3669">
        <f>'Previous Trades Import_OMS Quer'!D3669</f>
        <v>0</v>
      </c>
      <c r="E3669" s="22">
        <f>'Previous Trades Import_OMS Quer'!E3669</f>
        <v>0</v>
      </c>
      <c r="F3669">
        <f>'Previous Trades Import_OMS Quer'!F3669</f>
        <v>0</v>
      </c>
      <c r="G3669">
        <f>'Previous Trades Import_OMS Quer'!G3669</f>
        <v>0</v>
      </c>
      <c r="H3669">
        <f>'Previous Trades Import_OMS Quer'!H3669</f>
        <v>0</v>
      </c>
      <c r="I3669">
        <f>'Previous Trades Import_OMS Quer'!I3669</f>
        <v>0</v>
      </c>
      <c r="J3669">
        <f>'Previous Trades Import_OMS Quer'!J3669</f>
        <v>0</v>
      </c>
      <c r="K3669">
        <f>'Previous Trades Import_OMS Quer'!K3669</f>
        <v>0</v>
      </c>
      <c r="L3669">
        <f>'Previous Trades Import_OMS Quer'!L3669</f>
        <v>0</v>
      </c>
      <c r="M3669">
        <f>'Previous Trades Import_OMS Quer'!M3669</f>
        <v>0</v>
      </c>
      <c r="N3669">
        <f>'Previous Trades Import_OMS Quer'!N3669</f>
        <v>0</v>
      </c>
      <c r="O3669" t="str">
        <f>CLEAN('Previous Trades Import_OMS Quer'!O3669)</f>
        <v/>
      </c>
      <c r="Q3669" s="25">
        <f t="shared" si="114"/>
        <v>0</v>
      </c>
      <c r="R3669" s="25" t="e">
        <f>VLOOKUP(O3669,'Currency Balance'!$O$3:$Q$32,3,0)</f>
        <v>#N/A</v>
      </c>
      <c r="S3669" t="e">
        <f t="shared" si="115"/>
        <v>#N/A</v>
      </c>
    </row>
    <row r="3670" spans="1:19">
      <c r="A3670">
        <f>'Previous Trades Import_OMS Quer'!A3670</f>
        <v>0</v>
      </c>
      <c r="B3670">
        <f>'Previous Trades Import_OMS Quer'!B3670</f>
        <v>0</v>
      </c>
      <c r="C3670" s="22">
        <f>'Previous Trades Import_OMS Quer'!C3670</f>
        <v>0</v>
      </c>
      <c r="D3670">
        <f>'Previous Trades Import_OMS Quer'!D3670</f>
        <v>0</v>
      </c>
      <c r="E3670" s="22">
        <f>'Previous Trades Import_OMS Quer'!E3670</f>
        <v>0</v>
      </c>
      <c r="F3670">
        <f>'Previous Trades Import_OMS Quer'!F3670</f>
        <v>0</v>
      </c>
      <c r="G3670">
        <f>'Previous Trades Import_OMS Quer'!G3670</f>
        <v>0</v>
      </c>
      <c r="H3670">
        <f>'Previous Trades Import_OMS Quer'!H3670</f>
        <v>0</v>
      </c>
      <c r="I3670">
        <f>'Previous Trades Import_OMS Quer'!I3670</f>
        <v>0</v>
      </c>
      <c r="J3670">
        <f>'Previous Trades Import_OMS Quer'!J3670</f>
        <v>0</v>
      </c>
      <c r="K3670">
        <f>'Previous Trades Import_OMS Quer'!K3670</f>
        <v>0</v>
      </c>
      <c r="L3670">
        <f>'Previous Trades Import_OMS Quer'!L3670</f>
        <v>0</v>
      </c>
      <c r="M3670">
        <f>'Previous Trades Import_OMS Quer'!M3670</f>
        <v>0</v>
      </c>
      <c r="N3670">
        <f>'Previous Trades Import_OMS Quer'!N3670</f>
        <v>0</v>
      </c>
      <c r="O3670" t="str">
        <f>CLEAN('Previous Trades Import_OMS Quer'!O3670)</f>
        <v/>
      </c>
      <c r="Q3670" s="25">
        <f t="shared" si="114"/>
        <v>0</v>
      </c>
      <c r="R3670" s="25" t="e">
        <f>VLOOKUP(O3670,'Currency Balance'!$O$3:$Q$32,3,0)</f>
        <v>#N/A</v>
      </c>
      <c r="S3670" t="e">
        <f t="shared" si="115"/>
        <v>#N/A</v>
      </c>
    </row>
    <row r="3671" spans="1:19">
      <c r="A3671">
        <f>'Previous Trades Import_OMS Quer'!A3671</f>
        <v>0</v>
      </c>
      <c r="B3671">
        <f>'Previous Trades Import_OMS Quer'!B3671</f>
        <v>0</v>
      </c>
      <c r="C3671" s="22">
        <f>'Previous Trades Import_OMS Quer'!C3671</f>
        <v>0</v>
      </c>
      <c r="D3671">
        <f>'Previous Trades Import_OMS Quer'!D3671</f>
        <v>0</v>
      </c>
      <c r="E3671" s="22">
        <f>'Previous Trades Import_OMS Quer'!E3671</f>
        <v>0</v>
      </c>
      <c r="F3671">
        <f>'Previous Trades Import_OMS Quer'!F3671</f>
        <v>0</v>
      </c>
      <c r="G3671">
        <f>'Previous Trades Import_OMS Quer'!G3671</f>
        <v>0</v>
      </c>
      <c r="H3671">
        <f>'Previous Trades Import_OMS Quer'!H3671</f>
        <v>0</v>
      </c>
      <c r="I3671">
        <f>'Previous Trades Import_OMS Quer'!I3671</f>
        <v>0</v>
      </c>
      <c r="J3671">
        <f>'Previous Trades Import_OMS Quer'!J3671</f>
        <v>0</v>
      </c>
      <c r="K3671">
        <f>'Previous Trades Import_OMS Quer'!K3671</f>
        <v>0</v>
      </c>
      <c r="L3671">
        <f>'Previous Trades Import_OMS Quer'!L3671</f>
        <v>0</v>
      </c>
      <c r="M3671">
        <f>'Previous Trades Import_OMS Quer'!M3671</f>
        <v>0</v>
      </c>
      <c r="N3671">
        <f>'Previous Trades Import_OMS Quer'!N3671</f>
        <v>0</v>
      </c>
      <c r="O3671" t="str">
        <f>CLEAN('Previous Trades Import_OMS Quer'!O3671)</f>
        <v/>
      </c>
      <c r="Q3671" s="25">
        <f t="shared" si="114"/>
        <v>0</v>
      </c>
      <c r="R3671" s="25" t="e">
        <f>VLOOKUP(O3671,'Currency Balance'!$O$3:$Q$32,3,0)</f>
        <v>#N/A</v>
      </c>
      <c r="S3671" t="e">
        <f t="shared" si="115"/>
        <v>#N/A</v>
      </c>
    </row>
    <row r="3672" spans="1:19">
      <c r="A3672">
        <f>'Previous Trades Import_OMS Quer'!A3672</f>
        <v>0</v>
      </c>
      <c r="B3672">
        <f>'Previous Trades Import_OMS Quer'!B3672</f>
        <v>0</v>
      </c>
      <c r="C3672" s="22">
        <f>'Previous Trades Import_OMS Quer'!C3672</f>
        <v>0</v>
      </c>
      <c r="D3672">
        <f>'Previous Trades Import_OMS Quer'!D3672</f>
        <v>0</v>
      </c>
      <c r="E3672" s="22">
        <f>'Previous Trades Import_OMS Quer'!E3672</f>
        <v>0</v>
      </c>
      <c r="F3672">
        <f>'Previous Trades Import_OMS Quer'!F3672</f>
        <v>0</v>
      </c>
      <c r="G3672">
        <f>'Previous Trades Import_OMS Quer'!G3672</f>
        <v>0</v>
      </c>
      <c r="H3672">
        <f>'Previous Trades Import_OMS Quer'!H3672</f>
        <v>0</v>
      </c>
      <c r="I3672">
        <f>'Previous Trades Import_OMS Quer'!I3672</f>
        <v>0</v>
      </c>
      <c r="J3672">
        <f>'Previous Trades Import_OMS Quer'!J3672</f>
        <v>0</v>
      </c>
      <c r="K3672">
        <f>'Previous Trades Import_OMS Quer'!K3672</f>
        <v>0</v>
      </c>
      <c r="L3672">
        <f>'Previous Trades Import_OMS Quer'!L3672</f>
        <v>0</v>
      </c>
      <c r="M3672">
        <f>'Previous Trades Import_OMS Quer'!M3672</f>
        <v>0</v>
      </c>
      <c r="N3672">
        <f>'Previous Trades Import_OMS Quer'!N3672</f>
        <v>0</v>
      </c>
      <c r="O3672" t="str">
        <f>CLEAN('Previous Trades Import_OMS Quer'!O3672)</f>
        <v/>
      </c>
      <c r="Q3672" s="25">
        <f t="shared" si="114"/>
        <v>0</v>
      </c>
      <c r="R3672" s="25" t="e">
        <f>VLOOKUP(O3672,'Currency Balance'!$O$3:$Q$32,3,0)</f>
        <v>#N/A</v>
      </c>
      <c r="S3672" t="e">
        <f t="shared" si="115"/>
        <v>#N/A</v>
      </c>
    </row>
    <row r="3673" spans="1:19">
      <c r="A3673">
        <f>'Previous Trades Import_OMS Quer'!A3673</f>
        <v>0</v>
      </c>
      <c r="B3673">
        <f>'Previous Trades Import_OMS Quer'!B3673</f>
        <v>0</v>
      </c>
      <c r="C3673" s="22">
        <f>'Previous Trades Import_OMS Quer'!C3673</f>
        <v>0</v>
      </c>
      <c r="D3673">
        <f>'Previous Trades Import_OMS Quer'!D3673</f>
        <v>0</v>
      </c>
      <c r="E3673" s="22">
        <f>'Previous Trades Import_OMS Quer'!E3673</f>
        <v>0</v>
      </c>
      <c r="F3673">
        <f>'Previous Trades Import_OMS Quer'!F3673</f>
        <v>0</v>
      </c>
      <c r="G3673">
        <f>'Previous Trades Import_OMS Quer'!G3673</f>
        <v>0</v>
      </c>
      <c r="H3673">
        <f>'Previous Trades Import_OMS Quer'!H3673</f>
        <v>0</v>
      </c>
      <c r="I3673">
        <f>'Previous Trades Import_OMS Quer'!I3673</f>
        <v>0</v>
      </c>
      <c r="J3673">
        <f>'Previous Trades Import_OMS Quer'!J3673</f>
        <v>0</v>
      </c>
      <c r="K3673">
        <f>'Previous Trades Import_OMS Quer'!K3673</f>
        <v>0</v>
      </c>
      <c r="L3673">
        <f>'Previous Trades Import_OMS Quer'!L3673</f>
        <v>0</v>
      </c>
      <c r="M3673">
        <f>'Previous Trades Import_OMS Quer'!M3673</f>
        <v>0</v>
      </c>
      <c r="N3673">
        <f>'Previous Trades Import_OMS Quer'!N3673</f>
        <v>0</v>
      </c>
      <c r="O3673" t="str">
        <f>CLEAN('Previous Trades Import_OMS Quer'!O3673)</f>
        <v/>
      </c>
      <c r="Q3673" s="25">
        <f t="shared" si="114"/>
        <v>0</v>
      </c>
      <c r="R3673" s="25" t="e">
        <f>VLOOKUP(O3673,'Currency Balance'!$O$3:$Q$32,3,0)</f>
        <v>#N/A</v>
      </c>
      <c r="S3673" t="e">
        <f t="shared" si="115"/>
        <v>#N/A</v>
      </c>
    </row>
    <row r="3674" spans="1:19">
      <c r="A3674">
        <f>'Previous Trades Import_OMS Quer'!A3674</f>
        <v>0</v>
      </c>
      <c r="B3674">
        <f>'Previous Trades Import_OMS Quer'!B3674</f>
        <v>0</v>
      </c>
      <c r="C3674" s="22">
        <f>'Previous Trades Import_OMS Quer'!C3674</f>
        <v>0</v>
      </c>
      <c r="D3674">
        <f>'Previous Trades Import_OMS Quer'!D3674</f>
        <v>0</v>
      </c>
      <c r="E3674" s="22">
        <f>'Previous Trades Import_OMS Quer'!E3674</f>
        <v>0</v>
      </c>
      <c r="F3674">
        <f>'Previous Trades Import_OMS Quer'!F3674</f>
        <v>0</v>
      </c>
      <c r="G3674">
        <f>'Previous Trades Import_OMS Quer'!G3674</f>
        <v>0</v>
      </c>
      <c r="H3674">
        <f>'Previous Trades Import_OMS Quer'!H3674</f>
        <v>0</v>
      </c>
      <c r="I3674">
        <f>'Previous Trades Import_OMS Quer'!I3674</f>
        <v>0</v>
      </c>
      <c r="J3674">
        <f>'Previous Trades Import_OMS Quer'!J3674</f>
        <v>0</v>
      </c>
      <c r="K3674">
        <f>'Previous Trades Import_OMS Quer'!K3674</f>
        <v>0</v>
      </c>
      <c r="L3674">
        <f>'Previous Trades Import_OMS Quer'!L3674</f>
        <v>0</v>
      </c>
      <c r="M3674">
        <f>'Previous Trades Import_OMS Quer'!M3674</f>
        <v>0</v>
      </c>
      <c r="N3674">
        <f>'Previous Trades Import_OMS Quer'!N3674</f>
        <v>0</v>
      </c>
      <c r="O3674" t="str">
        <f>CLEAN('Previous Trades Import_OMS Quer'!O3674)</f>
        <v/>
      </c>
      <c r="Q3674" s="25">
        <f t="shared" si="114"/>
        <v>0</v>
      </c>
      <c r="R3674" s="25" t="e">
        <f>VLOOKUP(O3674,'Currency Balance'!$O$3:$Q$32,3,0)</f>
        <v>#N/A</v>
      </c>
      <c r="S3674" t="e">
        <f t="shared" si="115"/>
        <v>#N/A</v>
      </c>
    </row>
    <row r="3675" spans="1:19">
      <c r="A3675">
        <f>'Previous Trades Import_OMS Quer'!A3675</f>
        <v>0</v>
      </c>
      <c r="B3675">
        <f>'Previous Trades Import_OMS Quer'!B3675</f>
        <v>0</v>
      </c>
      <c r="C3675" s="22">
        <f>'Previous Trades Import_OMS Quer'!C3675</f>
        <v>0</v>
      </c>
      <c r="D3675">
        <f>'Previous Trades Import_OMS Quer'!D3675</f>
        <v>0</v>
      </c>
      <c r="E3675" s="22">
        <f>'Previous Trades Import_OMS Quer'!E3675</f>
        <v>0</v>
      </c>
      <c r="F3675">
        <f>'Previous Trades Import_OMS Quer'!F3675</f>
        <v>0</v>
      </c>
      <c r="G3675">
        <f>'Previous Trades Import_OMS Quer'!G3675</f>
        <v>0</v>
      </c>
      <c r="H3675">
        <f>'Previous Trades Import_OMS Quer'!H3675</f>
        <v>0</v>
      </c>
      <c r="I3675">
        <f>'Previous Trades Import_OMS Quer'!I3675</f>
        <v>0</v>
      </c>
      <c r="J3675">
        <f>'Previous Trades Import_OMS Quer'!J3675</f>
        <v>0</v>
      </c>
      <c r="K3675">
        <f>'Previous Trades Import_OMS Quer'!K3675</f>
        <v>0</v>
      </c>
      <c r="L3675">
        <f>'Previous Trades Import_OMS Quer'!L3675</f>
        <v>0</v>
      </c>
      <c r="M3675">
        <f>'Previous Trades Import_OMS Quer'!M3675</f>
        <v>0</v>
      </c>
      <c r="N3675">
        <f>'Previous Trades Import_OMS Quer'!N3675</f>
        <v>0</v>
      </c>
      <c r="O3675" t="str">
        <f>CLEAN('Previous Trades Import_OMS Quer'!O3675)</f>
        <v/>
      </c>
      <c r="Q3675" s="25">
        <f t="shared" si="114"/>
        <v>0</v>
      </c>
      <c r="R3675" s="25" t="e">
        <f>VLOOKUP(O3675,'Currency Balance'!$O$3:$Q$32,3,0)</f>
        <v>#N/A</v>
      </c>
      <c r="S3675" t="e">
        <f t="shared" si="115"/>
        <v>#N/A</v>
      </c>
    </row>
    <row r="3676" spans="1:19">
      <c r="A3676">
        <f>'Previous Trades Import_OMS Quer'!A3676</f>
        <v>0</v>
      </c>
      <c r="B3676">
        <f>'Previous Trades Import_OMS Quer'!B3676</f>
        <v>0</v>
      </c>
      <c r="C3676" s="22">
        <f>'Previous Trades Import_OMS Quer'!C3676</f>
        <v>0</v>
      </c>
      <c r="D3676">
        <f>'Previous Trades Import_OMS Quer'!D3676</f>
        <v>0</v>
      </c>
      <c r="E3676" s="22">
        <f>'Previous Trades Import_OMS Quer'!E3676</f>
        <v>0</v>
      </c>
      <c r="F3676">
        <f>'Previous Trades Import_OMS Quer'!F3676</f>
        <v>0</v>
      </c>
      <c r="G3676">
        <f>'Previous Trades Import_OMS Quer'!G3676</f>
        <v>0</v>
      </c>
      <c r="H3676">
        <f>'Previous Trades Import_OMS Quer'!H3676</f>
        <v>0</v>
      </c>
      <c r="I3676">
        <f>'Previous Trades Import_OMS Quer'!I3676</f>
        <v>0</v>
      </c>
      <c r="J3676">
        <f>'Previous Trades Import_OMS Quer'!J3676</f>
        <v>0</v>
      </c>
      <c r="K3676">
        <f>'Previous Trades Import_OMS Quer'!K3676</f>
        <v>0</v>
      </c>
      <c r="L3676">
        <f>'Previous Trades Import_OMS Quer'!L3676</f>
        <v>0</v>
      </c>
      <c r="M3676">
        <f>'Previous Trades Import_OMS Quer'!M3676</f>
        <v>0</v>
      </c>
      <c r="N3676">
        <f>'Previous Trades Import_OMS Quer'!N3676</f>
        <v>0</v>
      </c>
      <c r="O3676" t="str">
        <f>CLEAN('Previous Trades Import_OMS Quer'!O3676)</f>
        <v/>
      </c>
      <c r="Q3676" s="25">
        <f t="shared" si="114"/>
        <v>0</v>
      </c>
      <c r="R3676" s="25" t="e">
        <f>VLOOKUP(O3676,'Currency Balance'!$O$3:$Q$32,3,0)</f>
        <v>#N/A</v>
      </c>
      <c r="S3676" t="e">
        <f t="shared" si="115"/>
        <v>#N/A</v>
      </c>
    </row>
    <row r="3677" spans="1:19">
      <c r="A3677">
        <f>'Previous Trades Import_OMS Quer'!A3677</f>
        <v>0</v>
      </c>
      <c r="B3677">
        <f>'Previous Trades Import_OMS Quer'!B3677</f>
        <v>0</v>
      </c>
      <c r="C3677" s="22">
        <f>'Previous Trades Import_OMS Quer'!C3677</f>
        <v>0</v>
      </c>
      <c r="D3677">
        <f>'Previous Trades Import_OMS Quer'!D3677</f>
        <v>0</v>
      </c>
      <c r="E3677" s="22">
        <f>'Previous Trades Import_OMS Quer'!E3677</f>
        <v>0</v>
      </c>
      <c r="F3677">
        <f>'Previous Trades Import_OMS Quer'!F3677</f>
        <v>0</v>
      </c>
      <c r="G3677">
        <f>'Previous Trades Import_OMS Quer'!G3677</f>
        <v>0</v>
      </c>
      <c r="H3677">
        <f>'Previous Trades Import_OMS Quer'!H3677</f>
        <v>0</v>
      </c>
      <c r="I3677">
        <f>'Previous Trades Import_OMS Quer'!I3677</f>
        <v>0</v>
      </c>
      <c r="J3677">
        <f>'Previous Trades Import_OMS Quer'!J3677</f>
        <v>0</v>
      </c>
      <c r="K3677">
        <f>'Previous Trades Import_OMS Quer'!K3677</f>
        <v>0</v>
      </c>
      <c r="L3677">
        <f>'Previous Trades Import_OMS Quer'!L3677</f>
        <v>0</v>
      </c>
      <c r="M3677">
        <f>'Previous Trades Import_OMS Quer'!M3677</f>
        <v>0</v>
      </c>
      <c r="N3677">
        <f>'Previous Trades Import_OMS Quer'!N3677</f>
        <v>0</v>
      </c>
      <c r="O3677" t="str">
        <f>CLEAN('Previous Trades Import_OMS Quer'!O3677)</f>
        <v/>
      </c>
      <c r="Q3677" s="25">
        <f t="shared" si="114"/>
        <v>0</v>
      </c>
      <c r="R3677" s="25" t="e">
        <f>VLOOKUP(O3677,'Currency Balance'!$O$3:$Q$32,3,0)</f>
        <v>#N/A</v>
      </c>
      <c r="S3677" t="e">
        <f t="shared" si="115"/>
        <v>#N/A</v>
      </c>
    </row>
    <row r="3678" spans="1:19">
      <c r="A3678">
        <f>'Previous Trades Import_OMS Quer'!A3678</f>
        <v>0</v>
      </c>
      <c r="B3678">
        <f>'Previous Trades Import_OMS Quer'!B3678</f>
        <v>0</v>
      </c>
      <c r="C3678" s="22">
        <f>'Previous Trades Import_OMS Quer'!C3678</f>
        <v>0</v>
      </c>
      <c r="D3678">
        <f>'Previous Trades Import_OMS Quer'!D3678</f>
        <v>0</v>
      </c>
      <c r="E3678" s="22">
        <f>'Previous Trades Import_OMS Quer'!E3678</f>
        <v>0</v>
      </c>
      <c r="F3678">
        <f>'Previous Trades Import_OMS Quer'!F3678</f>
        <v>0</v>
      </c>
      <c r="G3678">
        <f>'Previous Trades Import_OMS Quer'!G3678</f>
        <v>0</v>
      </c>
      <c r="H3678">
        <f>'Previous Trades Import_OMS Quer'!H3678</f>
        <v>0</v>
      </c>
      <c r="I3678">
        <f>'Previous Trades Import_OMS Quer'!I3678</f>
        <v>0</v>
      </c>
      <c r="J3678">
        <f>'Previous Trades Import_OMS Quer'!J3678</f>
        <v>0</v>
      </c>
      <c r="K3678">
        <f>'Previous Trades Import_OMS Quer'!K3678</f>
        <v>0</v>
      </c>
      <c r="L3678">
        <f>'Previous Trades Import_OMS Quer'!L3678</f>
        <v>0</v>
      </c>
      <c r="M3678">
        <f>'Previous Trades Import_OMS Quer'!M3678</f>
        <v>0</v>
      </c>
      <c r="N3678">
        <f>'Previous Trades Import_OMS Quer'!N3678</f>
        <v>0</v>
      </c>
      <c r="O3678" t="str">
        <f>CLEAN('Previous Trades Import_OMS Quer'!O3678)</f>
        <v/>
      </c>
      <c r="Q3678" s="25">
        <f t="shared" si="114"/>
        <v>0</v>
      </c>
      <c r="R3678" s="25" t="e">
        <f>VLOOKUP(O3678,'Currency Balance'!$O$3:$Q$32,3,0)</f>
        <v>#N/A</v>
      </c>
      <c r="S3678" t="e">
        <f t="shared" si="115"/>
        <v>#N/A</v>
      </c>
    </row>
    <row r="3679" spans="1:19">
      <c r="A3679">
        <f>'Previous Trades Import_OMS Quer'!A3679</f>
        <v>0</v>
      </c>
      <c r="B3679">
        <f>'Previous Trades Import_OMS Quer'!B3679</f>
        <v>0</v>
      </c>
      <c r="C3679" s="22">
        <f>'Previous Trades Import_OMS Quer'!C3679</f>
        <v>0</v>
      </c>
      <c r="D3679">
        <f>'Previous Trades Import_OMS Quer'!D3679</f>
        <v>0</v>
      </c>
      <c r="E3679" s="22">
        <f>'Previous Trades Import_OMS Quer'!E3679</f>
        <v>0</v>
      </c>
      <c r="F3679">
        <f>'Previous Trades Import_OMS Quer'!F3679</f>
        <v>0</v>
      </c>
      <c r="G3679">
        <f>'Previous Trades Import_OMS Quer'!G3679</f>
        <v>0</v>
      </c>
      <c r="H3679">
        <f>'Previous Trades Import_OMS Quer'!H3679</f>
        <v>0</v>
      </c>
      <c r="I3679">
        <f>'Previous Trades Import_OMS Quer'!I3679</f>
        <v>0</v>
      </c>
      <c r="J3679">
        <f>'Previous Trades Import_OMS Quer'!J3679</f>
        <v>0</v>
      </c>
      <c r="K3679">
        <f>'Previous Trades Import_OMS Quer'!K3679</f>
        <v>0</v>
      </c>
      <c r="L3679">
        <f>'Previous Trades Import_OMS Quer'!L3679</f>
        <v>0</v>
      </c>
      <c r="M3679">
        <f>'Previous Trades Import_OMS Quer'!M3679</f>
        <v>0</v>
      </c>
      <c r="N3679">
        <f>'Previous Trades Import_OMS Quer'!N3679</f>
        <v>0</v>
      </c>
      <c r="O3679" t="str">
        <f>CLEAN('Previous Trades Import_OMS Quer'!O3679)</f>
        <v/>
      </c>
      <c r="Q3679" s="25">
        <f t="shared" si="114"/>
        <v>0</v>
      </c>
      <c r="R3679" s="25" t="e">
        <f>VLOOKUP(O3679,'Currency Balance'!$O$3:$Q$32,3,0)</f>
        <v>#N/A</v>
      </c>
      <c r="S3679" t="e">
        <f t="shared" si="115"/>
        <v>#N/A</v>
      </c>
    </row>
    <row r="3680" spans="1:19">
      <c r="A3680">
        <f>'Previous Trades Import_OMS Quer'!A3680</f>
        <v>0</v>
      </c>
      <c r="B3680">
        <f>'Previous Trades Import_OMS Quer'!B3680</f>
        <v>0</v>
      </c>
      <c r="C3680" s="22">
        <f>'Previous Trades Import_OMS Quer'!C3680</f>
        <v>0</v>
      </c>
      <c r="D3680">
        <f>'Previous Trades Import_OMS Quer'!D3680</f>
        <v>0</v>
      </c>
      <c r="E3680" s="22">
        <f>'Previous Trades Import_OMS Quer'!E3680</f>
        <v>0</v>
      </c>
      <c r="F3680">
        <f>'Previous Trades Import_OMS Quer'!F3680</f>
        <v>0</v>
      </c>
      <c r="G3680">
        <f>'Previous Trades Import_OMS Quer'!G3680</f>
        <v>0</v>
      </c>
      <c r="H3680">
        <f>'Previous Trades Import_OMS Quer'!H3680</f>
        <v>0</v>
      </c>
      <c r="I3680">
        <f>'Previous Trades Import_OMS Quer'!I3680</f>
        <v>0</v>
      </c>
      <c r="J3680">
        <f>'Previous Trades Import_OMS Quer'!J3680</f>
        <v>0</v>
      </c>
      <c r="K3680">
        <f>'Previous Trades Import_OMS Quer'!K3680</f>
        <v>0</v>
      </c>
      <c r="L3680">
        <f>'Previous Trades Import_OMS Quer'!L3680</f>
        <v>0</v>
      </c>
      <c r="M3680">
        <f>'Previous Trades Import_OMS Quer'!M3680</f>
        <v>0</v>
      </c>
      <c r="N3680">
        <f>'Previous Trades Import_OMS Quer'!N3680</f>
        <v>0</v>
      </c>
      <c r="O3680" t="str">
        <f>CLEAN('Previous Trades Import_OMS Quer'!O3680)</f>
        <v/>
      </c>
      <c r="Q3680" s="25">
        <f t="shared" si="114"/>
        <v>0</v>
      </c>
      <c r="R3680" s="25" t="e">
        <f>VLOOKUP(O3680,'Currency Balance'!$O$3:$Q$32,3,0)</f>
        <v>#N/A</v>
      </c>
      <c r="S3680" t="e">
        <f t="shared" si="115"/>
        <v>#N/A</v>
      </c>
    </row>
    <row r="3681" spans="1:19">
      <c r="A3681">
        <f>'Previous Trades Import_OMS Quer'!A3681</f>
        <v>0</v>
      </c>
      <c r="B3681">
        <f>'Previous Trades Import_OMS Quer'!B3681</f>
        <v>0</v>
      </c>
      <c r="C3681" s="22">
        <f>'Previous Trades Import_OMS Quer'!C3681</f>
        <v>0</v>
      </c>
      <c r="D3681">
        <f>'Previous Trades Import_OMS Quer'!D3681</f>
        <v>0</v>
      </c>
      <c r="E3681" s="22">
        <f>'Previous Trades Import_OMS Quer'!E3681</f>
        <v>0</v>
      </c>
      <c r="F3681">
        <f>'Previous Trades Import_OMS Quer'!F3681</f>
        <v>0</v>
      </c>
      <c r="G3681">
        <f>'Previous Trades Import_OMS Quer'!G3681</f>
        <v>0</v>
      </c>
      <c r="H3681">
        <f>'Previous Trades Import_OMS Quer'!H3681</f>
        <v>0</v>
      </c>
      <c r="I3681">
        <f>'Previous Trades Import_OMS Quer'!I3681</f>
        <v>0</v>
      </c>
      <c r="J3681">
        <f>'Previous Trades Import_OMS Quer'!J3681</f>
        <v>0</v>
      </c>
      <c r="K3681">
        <f>'Previous Trades Import_OMS Quer'!K3681</f>
        <v>0</v>
      </c>
      <c r="L3681">
        <f>'Previous Trades Import_OMS Quer'!L3681</f>
        <v>0</v>
      </c>
      <c r="M3681">
        <f>'Previous Trades Import_OMS Quer'!M3681</f>
        <v>0</v>
      </c>
      <c r="N3681">
        <f>'Previous Trades Import_OMS Quer'!N3681</f>
        <v>0</v>
      </c>
      <c r="O3681" t="str">
        <f>CLEAN('Previous Trades Import_OMS Quer'!O3681)</f>
        <v/>
      </c>
      <c r="Q3681" s="25">
        <f t="shared" si="114"/>
        <v>0</v>
      </c>
      <c r="R3681" s="25" t="e">
        <f>VLOOKUP(O3681,'Currency Balance'!$O$3:$Q$32,3,0)</f>
        <v>#N/A</v>
      </c>
      <c r="S3681" t="e">
        <f t="shared" si="115"/>
        <v>#N/A</v>
      </c>
    </row>
    <row r="3682" spans="1:19">
      <c r="A3682">
        <f>'Previous Trades Import_OMS Quer'!A3682</f>
        <v>0</v>
      </c>
      <c r="B3682">
        <f>'Previous Trades Import_OMS Quer'!B3682</f>
        <v>0</v>
      </c>
      <c r="C3682" s="22">
        <f>'Previous Trades Import_OMS Quer'!C3682</f>
        <v>0</v>
      </c>
      <c r="D3682">
        <f>'Previous Trades Import_OMS Quer'!D3682</f>
        <v>0</v>
      </c>
      <c r="E3682" s="22">
        <f>'Previous Trades Import_OMS Quer'!E3682</f>
        <v>0</v>
      </c>
      <c r="F3682">
        <f>'Previous Trades Import_OMS Quer'!F3682</f>
        <v>0</v>
      </c>
      <c r="G3682">
        <f>'Previous Trades Import_OMS Quer'!G3682</f>
        <v>0</v>
      </c>
      <c r="H3682">
        <f>'Previous Trades Import_OMS Quer'!H3682</f>
        <v>0</v>
      </c>
      <c r="I3682">
        <f>'Previous Trades Import_OMS Quer'!I3682</f>
        <v>0</v>
      </c>
      <c r="J3682">
        <f>'Previous Trades Import_OMS Quer'!J3682</f>
        <v>0</v>
      </c>
      <c r="K3682">
        <f>'Previous Trades Import_OMS Quer'!K3682</f>
        <v>0</v>
      </c>
      <c r="L3682">
        <f>'Previous Trades Import_OMS Quer'!L3682</f>
        <v>0</v>
      </c>
      <c r="M3682">
        <f>'Previous Trades Import_OMS Quer'!M3682</f>
        <v>0</v>
      </c>
      <c r="N3682">
        <f>'Previous Trades Import_OMS Quer'!N3682</f>
        <v>0</v>
      </c>
      <c r="O3682" t="str">
        <f>CLEAN('Previous Trades Import_OMS Quer'!O3682)</f>
        <v/>
      </c>
      <c r="Q3682" s="25">
        <f t="shared" si="114"/>
        <v>0</v>
      </c>
      <c r="R3682" s="25" t="e">
        <f>VLOOKUP(O3682,'Currency Balance'!$O$3:$Q$32,3,0)</f>
        <v>#N/A</v>
      </c>
      <c r="S3682" t="e">
        <f t="shared" si="115"/>
        <v>#N/A</v>
      </c>
    </row>
    <row r="3683" spans="1:19">
      <c r="A3683">
        <f>'Previous Trades Import_OMS Quer'!A3683</f>
        <v>0</v>
      </c>
      <c r="B3683">
        <f>'Previous Trades Import_OMS Quer'!B3683</f>
        <v>0</v>
      </c>
      <c r="C3683" s="22">
        <f>'Previous Trades Import_OMS Quer'!C3683</f>
        <v>0</v>
      </c>
      <c r="D3683">
        <f>'Previous Trades Import_OMS Quer'!D3683</f>
        <v>0</v>
      </c>
      <c r="E3683" s="22">
        <f>'Previous Trades Import_OMS Quer'!E3683</f>
        <v>0</v>
      </c>
      <c r="F3683">
        <f>'Previous Trades Import_OMS Quer'!F3683</f>
        <v>0</v>
      </c>
      <c r="G3683">
        <f>'Previous Trades Import_OMS Quer'!G3683</f>
        <v>0</v>
      </c>
      <c r="H3683">
        <f>'Previous Trades Import_OMS Quer'!H3683</f>
        <v>0</v>
      </c>
      <c r="I3683">
        <f>'Previous Trades Import_OMS Quer'!I3683</f>
        <v>0</v>
      </c>
      <c r="J3683">
        <f>'Previous Trades Import_OMS Quer'!J3683</f>
        <v>0</v>
      </c>
      <c r="K3683">
        <f>'Previous Trades Import_OMS Quer'!K3683</f>
        <v>0</v>
      </c>
      <c r="L3683">
        <f>'Previous Trades Import_OMS Quer'!L3683</f>
        <v>0</v>
      </c>
      <c r="M3683">
        <f>'Previous Trades Import_OMS Quer'!M3683</f>
        <v>0</v>
      </c>
      <c r="N3683">
        <f>'Previous Trades Import_OMS Quer'!N3683</f>
        <v>0</v>
      </c>
      <c r="O3683" t="str">
        <f>CLEAN('Previous Trades Import_OMS Quer'!O3683)</f>
        <v/>
      </c>
      <c r="Q3683" s="25">
        <f t="shared" si="114"/>
        <v>0</v>
      </c>
      <c r="R3683" s="25" t="e">
        <f>VLOOKUP(O3683,'Currency Balance'!$O$3:$Q$32,3,0)</f>
        <v>#N/A</v>
      </c>
      <c r="S3683" t="e">
        <f t="shared" si="115"/>
        <v>#N/A</v>
      </c>
    </row>
    <row r="3684" spans="1:19">
      <c r="A3684">
        <f>'Previous Trades Import_OMS Quer'!A3684</f>
        <v>0</v>
      </c>
      <c r="B3684">
        <f>'Previous Trades Import_OMS Quer'!B3684</f>
        <v>0</v>
      </c>
      <c r="C3684" s="22">
        <f>'Previous Trades Import_OMS Quer'!C3684</f>
        <v>0</v>
      </c>
      <c r="D3684">
        <f>'Previous Trades Import_OMS Quer'!D3684</f>
        <v>0</v>
      </c>
      <c r="E3684" s="22">
        <f>'Previous Trades Import_OMS Quer'!E3684</f>
        <v>0</v>
      </c>
      <c r="F3684">
        <f>'Previous Trades Import_OMS Quer'!F3684</f>
        <v>0</v>
      </c>
      <c r="G3684">
        <f>'Previous Trades Import_OMS Quer'!G3684</f>
        <v>0</v>
      </c>
      <c r="H3684">
        <f>'Previous Trades Import_OMS Quer'!H3684</f>
        <v>0</v>
      </c>
      <c r="I3684">
        <f>'Previous Trades Import_OMS Quer'!I3684</f>
        <v>0</v>
      </c>
      <c r="J3684">
        <f>'Previous Trades Import_OMS Quer'!J3684</f>
        <v>0</v>
      </c>
      <c r="K3684">
        <f>'Previous Trades Import_OMS Quer'!K3684</f>
        <v>0</v>
      </c>
      <c r="L3684">
        <f>'Previous Trades Import_OMS Quer'!L3684</f>
        <v>0</v>
      </c>
      <c r="M3684">
        <f>'Previous Trades Import_OMS Quer'!M3684</f>
        <v>0</v>
      </c>
      <c r="N3684">
        <f>'Previous Trades Import_OMS Quer'!N3684</f>
        <v>0</v>
      </c>
      <c r="O3684" t="str">
        <f>CLEAN('Previous Trades Import_OMS Quer'!O3684)</f>
        <v/>
      </c>
      <c r="Q3684" s="25">
        <f t="shared" si="114"/>
        <v>0</v>
      </c>
      <c r="R3684" s="25" t="e">
        <f>VLOOKUP(O3684,'Currency Balance'!$O$3:$Q$32,3,0)</f>
        <v>#N/A</v>
      </c>
      <c r="S3684" t="e">
        <f t="shared" si="115"/>
        <v>#N/A</v>
      </c>
    </row>
    <row r="3685" spans="1:19">
      <c r="A3685">
        <f>'Previous Trades Import_OMS Quer'!A3685</f>
        <v>0</v>
      </c>
      <c r="B3685">
        <f>'Previous Trades Import_OMS Quer'!B3685</f>
        <v>0</v>
      </c>
      <c r="C3685" s="22">
        <f>'Previous Trades Import_OMS Quer'!C3685</f>
        <v>0</v>
      </c>
      <c r="D3685">
        <f>'Previous Trades Import_OMS Quer'!D3685</f>
        <v>0</v>
      </c>
      <c r="E3685" s="22">
        <f>'Previous Trades Import_OMS Quer'!E3685</f>
        <v>0</v>
      </c>
      <c r="F3685">
        <f>'Previous Trades Import_OMS Quer'!F3685</f>
        <v>0</v>
      </c>
      <c r="G3685">
        <f>'Previous Trades Import_OMS Quer'!G3685</f>
        <v>0</v>
      </c>
      <c r="H3685">
        <f>'Previous Trades Import_OMS Quer'!H3685</f>
        <v>0</v>
      </c>
      <c r="I3685">
        <f>'Previous Trades Import_OMS Quer'!I3685</f>
        <v>0</v>
      </c>
      <c r="J3685">
        <f>'Previous Trades Import_OMS Quer'!J3685</f>
        <v>0</v>
      </c>
      <c r="K3685">
        <f>'Previous Trades Import_OMS Quer'!K3685</f>
        <v>0</v>
      </c>
      <c r="L3685">
        <f>'Previous Trades Import_OMS Quer'!L3685</f>
        <v>0</v>
      </c>
      <c r="M3685">
        <f>'Previous Trades Import_OMS Quer'!M3685</f>
        <v>0</v>
      </c>
      <c r="N3685">
        <f>'Previous Trades Import_OMS Quer'!N3685</f>
        <v>0</v>
      </c>
      <c r="O3685" t="str">
        <f>CLEAN('Previous Trades Import_OMS Quer'!O3685)</f>
        <v/>
      </c>
      <c r="Q3685" s="25">
        <f t="shared" si="114"/>
        <v>0</v>
      </c>
      <c r="R3685" s="25" t="e">
        <f>VLOOKUP(O3685,'Currency Balance'!$O$3:$Q$32,3,0)</f>
        <v>#N/A</v>
      </c>
      <c r="S3685" t="e">
        <f t="shared" si="115"/>
        <v>#N/A</v>
      </c>
    </row>
    <row r="3686" spans="1:19">
      <c r="A3686">
        <f>'Previous Trades Import_OMS Quer'!A3686</f>
        <v>0</v>
      </c>
      <c r="B3686">
        <f>'Previous Trades Import_OMS Quer'!B3686</f>
        <v>0</v>
      </c>
      <c r="C3686" s="22">
        <f>'Previous Trades Import_OMS Quer'!C3686</f>
        <v>0</v>
      </c>
      <c r="D3686">
        <f>'Previous Trades Import_OMS Quer'!D3686</f>
        <v>0</v>
      </c>
      <c r="E3686" s="22">
        <f>'Previous Trades Import_OMS Quer'!E3686</f>
        <v>0</v>
      </c>
      <c r="F3686">
        <f>'Previous Trades Import_OMS Quer'!F3686</f>
        <v>0</v>
      </c>
      <c r="G3686">
        <f>'Previous Trades Import_OMS Quer'!G3686</f>
        <v>0</v>
      </c>
      <c r="H3686">
        <f>'Previous Trades Import_OMS Quer'!H3686</f>
        <v>0</v>
      </c>
      <c r="I3686">
        <f>'Previous Trades Import_OMS Quer'!I3686</f>
        <v>0</v>
      </c>
      <c r="J3686">
        <f>'Previous Trades Import_OMS Quer'!J3686</f>
        <v>0</v>
      </c>
      <c r="K3686">
        <f>'Previous Trades Import_OMS Quer'!K3686</f>
        <v>0</v>
      </c>
      <c r="L3686">
        <f>'Previous Trades Import_OMS Quer'!L3686</f>
        <v>0</v>
      </c>
      <c r="M3686">
        <f>'Previous Trades Import_OMS Quer'!M3686</f>
        <v>0</v>
      </c>
      <c r="N3686">
        <f>'Previous Trades Import_OMS Quer'!N3686</f>
        <v>0</v>
      </c>
      <c r="O3686" t="str">
        <f>CLEAN('Previous Trades Import_OMS Quer'!O3686)</f>
        <v/>
      </c>
      <c r="Q3686" s="25">
        <f t="shared" si="114"/>
        <v>0</v>
      </c>
      <c r="R3686" s="25" t="e">
        <f>VLOOKUP(O3686,'Currency Balance'!$O$3:$Q$32,3,0)</f>
        <v>#N/A</v>
      </c>
      <c r="S3686" t="e">
        <f t="shared" si="115"/>
        <v>#N/A</v>
      </c>
    </row>
    <row r="3687" spans="1:19">
      <c r="A3687">
        <f>'Previous Trades Import_OMS Quer'!A3687</f>
        <v>0</v>
      </c>
      <c r="B3687">
        <f>'Previous Trades Import_OMS Quer'!B3687</f>
        <v>0</v>
      </c>
      <c r="C3687" s="22">
        <f>'Previous Trades Import_OMS Quer'!C3687</f>
        <v>0</v>
      </c>
      <c r="D3687">
        <f>'Previous Trades Import_OMS Quer'!D3687</f>
        <v>0</v>
      </c>
      <c r="E3687" s="22">
        <f>'Previous Trades Import_OMS Quer'!E3687</f>
        <v>0</v>
      </c>
      <c r="F3687">
        <f>'Previous Trades Import_OMS Quer'!F3687</f>
        <v>0</v>
      </c>
      <c r="G3687">
        <f>'Previous Trades Import_OMS Quer'!G3687</f>
        <v>0</v>
      </c>
      <c r="H3687">
        <f>'Previous Trades Import_OMS Quer'!H3687</f>
        <v>0</v>
      </c>
      <c r="I3687">
        <f>'Previous Trades Import_OMS Quer'!I3687</f>
        <v>0</v>
      </c>
      <c r="J3687">
        <f>'Previous Trades Import_OMS Quer'!J3687</f>
        <v>0</v>
      </c>
      <c r="K3687">
        <f>'Previous Trades Import_OMS Quer'!K3687</f>
        <v>0</v>
      </c>
      <c r="L3687">
        <f>'Previous Trades Import_OMS Quer'!L3687</f>
        <v>0</v>
      </c>
      <c r="M3687">
        <f>'Previous Trades Import_OMS Quer'!M3687</f>
        <v>0</v>
      </c>
      <c r="N3687">
        <f>'Previous Trades Import_OMS Quer'!N3687</f>
        <v>0</v>
      </c>
      <c r="O3687" t="str">
        <f>CLEAN('Previous Trades Import_OMS Quer'!O3687)</f>
        <v/>
      </c>
      <c r="Q3687" s="25">
        <f t="shared" si="114"/>
        <v>0</v>
      </c>
      <c r="R3687" s="25" t="e">
        <f>VLOOKUP(O3687,'Currency Balance'!$O$3:$Q$32,3,0)</f>
        <v>#N/A</v>
      </c>
      <c r="S3687" t="e">
        <f t="shared" si="115"/>
        <v>#N/A</v>
      </c>
    </row>
    <row r="3688" spans="1:19">
      <c r="A3688">
        <f>'Previous Trades Import_OMS Quer'!A3688</f>
        <v>0</v>
      </c>
      <c r="B3688">
        <f>'Previous Trades Import_OMS Quer'!B3688</f>
        <v>0</v>
      </c>
      <c r="C3688" s="22">
        <f>'Previous Trades Import_OMS Quer'!C3688</f>
        <v>0</v>
      </c>
      <c r="D3688">
        <f>'Previous Trades Import_OMS Quer'!D3688</f>
        <v>0</v>
      </c>
      <c r="E3688" s="22">
        <f>'Previous Trades Import_OMS Quer'!E3688</f>
        <v>0</v>
      </c>
      <c r="F3688">
        <f>'Previous Trades Import_OMS Quer'!F3688</f>
        <v>0</v>
      </c>
      <c r="G3688">
        <f>'Previous Trades Import_OMS Quer'!G3688</f>
        <v>0</v>
      </c>
      <c r="H3688">
        <f>'Previous Trades Import_OMS Quer'!H3688</f>
        <v>0</v>
      </c>
      <c r="I3688">
        <f>'Previous Trades Import_OMS Quer'!I3688</f>
        <v>0</v>
      </c>
      <c r="J3688">
        <f>'Previous Trades Import_OMS Quer'!J3688</f>
        <v>0</v>
      </c>
      <c r="K3688">
        <f>'Previous Trades Import_OMS Quer'!K3688</f>
        <v>0</v>
      </c>
      <c r="L3688">
        <f>'Previous Trades Import_OMS Quer'!L3688</f>
        <v>0</v>
      </c>
      <c r="M3688">
        <f>'Previous Trades Import_OMS Quer'!M3688</f>
        <v>0</v>
      </c>
      <c r="N3688">
        <f>'Previous Trades Import_OMS Quer'!N3688</f>
        <v>0</v>
      </c>
      <c r="O3688" t="str">
        <f>CLEAN('Previous Trades Import_OMS Quer'!O3688)</f>
        <v/>
      </c>
      <c r="Q3688" s="25">
        <f t="shared" si="114"/>
        <v>0</v>
      </c>
      <c r="R3688" s="25" t="e">
        <f>VLOOKUP(O3688,'Currency Balance'!$O$3:$Q$32,3,0)</f>
        <v>#N/A</v>
      </c>
      <c r="S3688" t="e">
        <f t="shared" si="115"/>
        <v>#N/A</v>
      </c>
    </row>
    <row r="3689" spans="1:19">
      <c r="A3689">
        <f>'Previous Trades Import_OMS Quer'!A3689</f>
        <v>0</v>
      </c>
      <c r="B3689">
        <f>'Previous Trades Import_OMS Quer'!B3689</f>
        <v>0</v>
      </c>
      <c r="C3689" s="22">
        <f>'Previous Trades Import_OMS Quer'!C3689</f>
        <v>0</v>
      </c>
      <c r="D3689">
        <f>'Previous Trades Import_OMS Quer'!D3689</f>
        <v>0</v>
      </c>
      <c r="E3689" s="22">
        <f>'Previous Trades Import_OMS Quer'!E3689</f>
        <v>0</v>
      </c>
      <c r="F3689">
        <f>'Previous Trades Import_OMS Quer'!F3689</f>
        <v>0</v>
      </c>
      <c r="G3689">
        <f>'Previous Trades Import_OMS Quer'!G3689</f>
        <v>0</v>
      </c>
      <c r="H3689">
        <f>'Previous Trades Import_OMS Quer'!H3689</f>
        <v>0</v>
      </c>
      <c r="I3689">
        <f>'Previous Trades Import_OMS Quer'!I3689</f>
        <v>0</v>
      </c>
      <c r="J3689">
        <f>'Previous Trades Import_OMS Quer'!J3689</f>
        <v>0</v>
      </c>
      <c r="K3689">
        <f>'Previous Trades Import_OMS Quer'!K3689</f>
        <v>0</v>
      </c>
      <c r="L3689">
        <f>'Previous Trades Import_OMS Quer'!L3689</f>
        <v>0</v>
      </c>
      <c r="M3689">
        <f>'Previous Trades Import_OMS Quer'!M3689</f>
        <v>0</v>
      </c>
      <c r="N3689">
        <f>'Previous Trades Import_OMS Quer'!N3689</f>
        <v>0</v>
      </c>
      <c r="O3689" t="str">
        <f>CLEAN('Previous Trades Import_OMS Quer'!O3689)</f>
        <v/>
      </c>
      <c r="Q3689" s="25">
        <f t="shared" si="114"/>
        <v>0</v>
      </c>
      <c r="R3689" s="25" t="e">
        <f>VLOOKUP(O3689,'Currency Balance'!$O$3:$Q$32,3,0)</f>
        <v>#N/A</v>
      </c>
      <c r="S3689" t="e">
        <f t="shared" si="115"/>
        <v>#N/A</v>
      </c>
    </row>
    <row r="3690" spans="1:19">
      <c r="A3690">
        <f>'Previous Trades Import_OMS Quer'!A3690</f>
        <v>0</v>
      </c>
      <c r="B3690">
        <f>'Previous Trades Import_OMS Quer'!B3690</f>
        <v>0</v>
      </c>
      <c r="C3690" s="22">
        <f>'Previous Trades Import_OMS Quer'!C3690</f>
        <v>0</v>
      </c>
      <c r="D3690">
        <f>'Previous Trades Import_OMS Quer'!D3690</f>
        <v>0</v>
      </c>
      <c r="E3690" s="22">
        <f>'Previous Trades Import_OMS Quer'!E3690</f>
        <v>0</v>
      </c>
      <c r="F3690">
        <f>'Previous Trades Import_OMS Quer'!F3690</f>
        <v>0</v>
      </c>
      <c r="G3690">
        <f>'Previous Trades Import_OMS Quer'!G3690</f>
        <v>0</v>
      </c>
      <c r="H3690">
        <f>'Previous Trades Import_OMS Quer'!H3690</f>
        <v>0</v>
      </c>
      <c r="I3690">
        <f>'Previous Trades Import_OMS Quer'!I3690</f>
        <v>0</v>
      </c>
      <c r="J3690">
        <f>'Previous Trades Import_OMS Quer'!J3690</f>
        <v>0</v>
      </c>
      <c r="K3690">
        <f>'Previous Trades Import_OMS Quer'!K3690</f>
        <v>0</v>
      </c>
      <c r="L3690">
        <f>'Previous Trades Import_OMS Quer'!L3690</f>
        <v>0</v>
      </c>
      <c r="M3690">
        <f>'Previous Trades Import_OMS Quer'!M3690</f>
        <v>0</v>
      </c>
      <c r="N3690">
        <f>'Previous Trades Import_OMS Quer'!N3690</f>
        <v>0</v>
      </c>
      <c r="O3690" t="str">
        <f>CLEAN('Previous Trades Import_OMS Quer'!O3690)</f>
        <v/>
      </c>
      <c r="Q3690" s="25">
        <f t="shared" si="114"/>
        <v>0</v>
      </c>
      <c r="R3690" s="25" t="e">
        <f>VLOOKUP(O3690,'Currency Balance'!$O$3:$Q$32,3,0)</f>
        <v>#N/A</v>
      </c>
      <c r="S3690" t="e">
        <f t="shared" si="115"/>
        <v>#N/A</v>
      </c>
    </row>
    <row r="3691" spans="1:19">
      <c r="A3691">
        <f>'Previous Trades Import_OMS Quer'!A3691</f>
        <v>0</v>
      </c>
      <c r="B3691">
        <f>'Previous Trades Import_OMS Quer'!B3691</f>
        <v>0</v>
      </c>
      <c r="C3691" s="22">
        <f>'Previous Trades Import_OMS Quer'!C3691</f>
        <v>0</v>
      </c>
      <c r="D3691">
        <f>'Previous Trades Import_OMS Quer'!D3691</f>
        <v>0</v>
      </c>
      <c r="E3691" s="22">
        <f>'Previous Trades Import_OMS Quer'!E3691</f>
        <v>0</v>
      </c>
      <c r="F3691">
        <f>'Previous Trades Import_OMS Quer'!F3691</f>
        <v>0</v>
      </c>
      <c r="G3691">
        <f>'Previous Trades Import_OMS Quer'!G3691</f>
        <v>0</v>
      </c>
      <c r="H3691">
        <f>'Previous Trades Import_OMS Quer'!H3691</f>
        <v>0</v>
      </c>
      <c r="I3691">
        <f>'Previous Trades Import_OMS Quer'!I3691</f>
        <v>0</v>
      </c>
      <c r="J3691">
        <f>'Previous Trades Import_OMS Quer'!J3691</f>
        <v>0</v>
      </c>
      <c r="K3691">
        <f>'Previous Trades Import_OMS Quer'!K3691</f>
        <v>0</v>
      </c>
      <c r="L3691">
        <f>'Previous Trades Import_OMS Quer'!L3691</f>
        <v>0</v>
      </c>
      <c r="M3691">
        <f>'Previous Trades Import_OMS Quer'!M3691</f>
        <v>0</v>
      </c>
      <c r="N3691">
        <f>'Previous Trades Import_OMS Quer'!N3691</f>
        <v>0</v>
      </c>
      <c r="O3691" t="str">
        <f>CLEAN('Previous Trades Import_OMS Quer'!O3691)</f>
        <v/>
      </c>
      <c r="Q3691" s="25">
        <f t="shared" si="114"/>
        <v>0</v>
      </c>
      <c r="R3691" s="25" t="e">
        <f>VLOOKUP(O3691,'Currency Balance'!$O$3:$Q$32,3,0)</f>
        <v>#N/A</v>
      </c>
      <c r="S3691" t="e">
        <f t="shared" si="115"/>
        <v>#N/A</v>
      </c>
    </row>
    <row r="3692" spans="1:19">
      <c r="A3692">
        <f>'Previous Trades Import_OMS Quer'!A3692</f>
        <v>0</v>
      </c>
      <c r="B3692">
        <f>'Previous Trades Import_OMS Quer'!B3692</f>
        <v>0</v>
      </c>
      <c r="C3692" s="22">
        <f>'Previous Trades Import_OMS Quer'!C3692</f>
        <v>0</v>
      </c>
      <c r="D3692">
        <f>'Previous Trades Import_OMS Quer'!D3692</f>
        <v>0</v>
      </c>
      <c r="E3692" s="22">
        <f>'Previous Trades Import_OMS Quer'!E3692</f>
        <v>0</v>
      </c>
      <c r="F3692">
        <f>'Previous Trades Import_OMS Quer'!F3692</f>
        <v>0</v>
      </c>
      <c r="G3692">
        <f>'Previous Trades Import_OMS Quer'!G3692</f>
        <v>0</v>
      </c>
      <c r="H3692">
        <f>'Previous Trades Import_OMS Quer'!H3692</f>
        <v>0</v>
      </c>
      <c r="I3692">
        <f>'Previous Trades Import_OMS Quer'!I3692</f>
        <v>0</v>
      </c>
      <c r="J3692">
        <f>'Previous Trades Import_OMS Quer'!J3692</f>
        <v>0</v>
      </c>
      <c r="K3692">
        <f>'Previous Trades Import_OMS Quer'!K3692</f>
        <v>0</v>
      </c>
      <c r="L3692">
        <f>'Previous Trades Import_OMS Quer'!L3692</f>
        <v>0</v>
      </c>
      <c r="M3692">
        <f>'Previous Trades Import_OMS Quer'!M3692</f>
        <v>0</v>
      </c>
      <c r="N3692">
        <f>'Previous Trades Import_OMS Quer'!N3692</f>
        <v>0</v>
      </c>
      <c r="O3692" t="str">
        <f>CLEAN('Previous Trades Import_OMS Quer'!O3692)</f>
        <v/>
      </c>
      <c r="Q3692" s="25">
        <f t="shared" si="114"/>
        <v>0</v>
      </c>
      <c r="R3692" s="25" t="e">
        <f>VLOOKUP(O3692,'Currency Balance'!$O$3:$Q$32,3,0)</f>
        <v>#N/A</v>
      </c>
      <c r="S3692" t="e">
        <f t="shared" si="115"/>
        <v>#N/A</v>
      </c>
    </row>
    <row r="3693" spans="1:19">
      <c r="A3693">
        <f>'Previous Trades Import_OMS Quer'!A3693</f>
        <v>0</v>
      </c>
      <c r="B3693">
        <f>'Previous Trades Import_OMS Quer'!B3693</f>
        <v>0</v>
      </c>
      <c r="C3693" s="22">
        <f>'Previous Trades Import_OMS Quer'!C3693</f>
        <v>0</v>
      </c>
      <c r="D3693">
        <f>'Previous Trades Import_OMS Quer'!D3693</f>
        <v>0</v>
      </c>
      <c r="E3693" s="22">
        <f>'Previous Trades Import_OMS Quer'!E3693</f>
        <v>0</v>
      </c>
      <c r="F3693">
        <f>'Previous Trades Import_OMS Quer'!F3693</f>
        <v>0</v>
      </c>
      <c r="G3693">
        <f>'Previous Trades Import_OMS Quer'!G3693</f>
        <v>0</v>
      </c>
      <c r="H3693">
        <f>'Previous Trades Import_OMS Quer'!H3693</f>
        <v>0</v>
      </c>
      <c r="I3693">
        <f>'Previous Trades Import_OMS Quer'!I3693</f>
        <v>0</v>
      </c>
      <c r="J3693">
        <f>'Previous Trades Import_OMS Quer'!J3693</f>
        <v>0</v>
      </c>
      <c r="K3693">
        <f>'Previous Trades Import_OMS Quer'!K3693</f>
        <v>0</v>
      </c>
      <c r="L3693">
        <f>'Previous Trades Import_OMS Quer'!L3693</f>
        <v>0</v>
      </c>
      <c r="M3693">
        <f>'Previous Trades Import_OMS Quer'!M3693</f>
        <v>0</v>
      </c>
      <c r="N3693">
        <f>'Previous Trades Import_OMS Quer'!N3693</f>
        <v>0</v>
      </c>
      <c r="O3693" t="str">
        <f>CLEAN('Previous Trades Import_OMS Quer'!O3693)</f>
        <v/>
      </c>
      <c r="Q3693" s="25">
        <f t="shared" si="114"/>
        <v>0</v>
      </c>
      <c r="R3693" s="25" t="e">
        <f>VLOOKUP(O3693,'Currency Balance'!$O$3:$Q$32,3,0)</f>
        <v>#N/A</v>
      </c>
      <c r="S3693" t="e">
        <f t="shared" si="115"/>
        <v>#N/A</v>
      </c>
    </row>
    <row r="3694" spans="1:19">
      <c r="A3694">
        <f>'Previous Trades Import_OMS Quer'!A3694</f>
        <v>0</v>
      </c>
      <c r="B3694">
        <f>'Previous Trades Import_OMS Quer'!B3694</f>
        <v>0</v>
      </c>
      <c r="C3694" s="22">
        <f>'Previous Trades Import_OMS Quer'!C3694</f>
        <v>0</v>
      </c>
      <c r="D3694">
        <f>'Previous Trades Import_OMS Quer'!D3694</f>
        <v>0</v>
      </c>
      <c r="E3694" s="22">
        <f>'Previous Trades Import_OMS Quer'!E3694</f>
        <v>0</v>
      </c>
      <c r="F3694">
        <f>'Previous Trades Import_OMS Quer'!F3694</f>
        <v>0</v>
      </c>
      <c r="G3694">
        <f>'Previous Trades Import_OMS Quer'!G3694</f>
        <v>0</v>
      </c>
      <c r="H3694">
        <f>'Previous Trades Import_OMS Quer'!H3694</f>
        <v>0</v>
      </c>
      <c r="I3694">
        <f>'Previous Trades Import_OMS Quer'!I3694</f>
        <v>0</v>
      </c>
      <c r="J3694">
        <f>'Previous Trades Import_OMS Quer'!J3694</f>
        <v>0</v>
      </c>
      <c r="K3694">
        <f>'Previous Trades Import_OMS Quer'!K3694</f>
        <v>0</v>
      </c>
      <c r="L3694">
        <f>'Previous Trades Import_OMS Quer'!L3694</f>
        <v>0</v>
      </c>
      <c r="M3694">
        <f>'Previous Trades Import_OMS Quer'!M3694</f>
        <v>0</v>
      </c>
      <c r="N3694">
        <f>'Previous Trades Import_OMS Quer'!N3694</f>
        <v>0</v>
      </c>
      <c r="O3694" t="str">
        <f>CLEAN('Previous Trades Import_OMS Quer'!O3694)</f>
        <v/>
      </c>
      <c r="Q3694" s="25">
        <f t="shared" si="114"/>
        <v>0</v>
      </c>
      <c r="R3694" s="25" t="e">
        <f>VLOOKUP(O3694,'Currency Balance'!$O$3:$Q$32,3,0)</f>
        <v>#N/A</v>
      </c>
      <c r="S3694" t="e">
        <f t="shared" si="115"/>
        <v>#N/A</v>
      </c>
    </row>
    <row r="3695" spans="1:19">
      <c r="A3695">
        <f>'Previous Trades Import_OMS Quer'!A3695</f>
        <v>0</v>
      </c>
      <c r="B3695">
        <f>'Previous Trades Import_OMS Quer'!B3695</f>
        <v>0</v>
      </c>
      <c r="C3695" s="22">
        <f>'Previous Trades Import_OMS Quer'!C3695</f>
        <v>0</v>
      </c>
      <c r="D3695">
        <f>'Previous Trades Import_OMS Quer'!D3695</f>
        <v>0</v>
      </c>
      <c r="E3695" s="22">
        <f>'Previous Trades Import_OMS Quer'!E3695</f>
        <v>0</v>
      </c>
      <c r="F3695">
        <f>'Previous Trades Import_OMS Quer'!F3695</f>
        <v>0</v>
      </c>
      <c r="G3695">
        <f>'Previous Trades Import_OMS Quer'!G3695</f>
        <v>0</v>
      </c>
      <c r="H3695">
        <f>'Previous Trades Import_OMS Quer'!H3695</f>
        <v>0</v>
      </c>
      <c r="I3695">
        <f>'Previous Trades Import_OMS Quer'!I3695</f>
        <v>0</v>
      </c>
      <c r="J3695">
        <f>'Previous Trades Import_OMS Quer'!J3695</f>
        <v>0</v>
      </c>
      <c r="K3695">
        <f>'Previous Trades Import_OMS Quer'!K3695</f>
        <v>0</v>
      </c>
      <c r="L3695">
        <f>'Previous Trades Import_OMS Quer'!L3695</f>
        <v>0</v>
      </c>
      <c r="M3695">
        <f>'Previous Trades Import_OMS Quer'!M3695</f>
        <v>0</v>
      </c>
      <c r="N3695">
        <f>'Previous Trades Import_OMS Quer'!N3695</f>
        <v>0</v>
      </c>
      <c r="O3695" t="str">
        <f>CLEAN('Previous Trades Import_OMS Quer'!O3695)</f>
        <v/>
      </c>
      <c r="Q3695" s="25">
        <f t="shared" si="114"/>
        <v>0</v>
      </c>
      <c r="R3695" s="25" t="e">
        <f>VLOOKUP(O3695,'Currency Balance'!$O$3:$Q$32,3,0)</f>
        <v>#N/A</v>
      </c>
      <c r="S3695" t="e">
        <f t="shared" si="115"/>
        <v>#N/A</v>
      </c>
    </row>
    <row r="3696" spans="1:19">
      <c r="A3696">
        <f>'Previous Trades Import_OMS Quer'!A3696</f>
        <v>0</v>
      </c>
      <c r="B3696">
        <f>'Previous Trades Import_OMS Quer'!B3696</f>
        <v>0</v>
      </c>
      <c r="C3696" s="22">
        <f>'Previous Trades Import_OMS Quer'!C3696</f>
        <v>0</v>
      </c>
      <c r="D3696">
        <f>'Previous Trades Import_OMS Quer'!D3696</f>
        <v>0</v>
      </c>
      <c r="E3696" s="22">
        <f>'Previous Trades Import_OMS Quer'!E3696</f>
        <v>0</v>
      </c>
      <c r="F3696">
        <f>'Previous Trades Import_OMS Quer'!F3696</f>
        <v>0</v>
      </c>
      <c r="G3696">
        <f>'Previous Trades Import_OMS Quer'!G3696</f>
        <v>0</v>
      </c>
      <c r="H3696">
        <f>'Previous Trades Import_OMS Quer'!H3696</f>
        <v>0</v>
      </c>
      <c r="I3696">
        <f>'Previous Trades Import_OMS Quer'!I3696</f>
        <v>0</v>
      </c>
      <c r="J3696">
        <f>'Previous Trades Import_OMS Quer'!J3696</f>
        <v>0</v>
      </c>
      <c r="K3696">
        <f>'Previous Trades Import_OMS Quer'!K3696</f>
        <v>0</v>
      </c>
      <c r="L3696">
        <f>'Previous Trades Import_OMS Quer'!L3696</f>
        <v>0</v>
      </c>
      <c r="M3696">
        <f>'Previous Trades Import_OMS Quer'!M3696</f>
        <v>0</v>
      </c>
      <c r="N3696">
        <f>'Previous Trades Import_OMS Quer'!N3696</f>
        <v>0</v>
      </c>
      <c r="O3696" t="str">
        <f>CLEAN('Previous Trades Import_OMS Quer'!O3696)</f>
        <v/>
      </c>
      <c r="Q3696" s="25">
        <f t="shared" si="114"/>
        <v>0</v>
      </c>
      <c r="R3696" s="25" t="e">
        <f>VLOOKUP(O3696,'Currency Balance'!$O$3:$Q$32,3,0)</f>
        <v>#N/A</v>
      </c>
      <c r="S3696" t="e">
        <f t="shared" si="115"/>
        <v>#N/A</v>
      </c>
    </row>
    <row r="3697" spans="1:19">
      <c r="A3697">
        <f>'Previous Trades Import_OMS Quer'!A3697</f>
        <v>0</v>
      </c>
      <c r="B3697">
        <f>'Previous Trades Import_OMS Quer'!B3697</f>
        <v>0</v>
      </c>
      <c r="C3697" s="22">
        <f>'Previous Trades Import_OMS Quer'!C3697</f>
        <v>0</v>
      </c>
      <c r="D3697">
        <f>'Previous Trades Import_OMS Quer'!D3697</f>
        <v>0</v>
      </c>
      <c r="E3697" s="22">
        <f>'Previous Trades Import_OMS Quer'!E3697</f>
        <v>0</v>
      </c>
      <c r="F3697">
        <f>'Previous Trades Import_OMS Quer'!F3697</f>
        <v>0</v>
      </c>
      <c r="G3697">
        <f>'Previous Trades Import_OMS Quer'!G3697</f>
        <v>0</v>
      </c>
      <c r="H3697">
        <f>'Previous Trades Import_OMS Quer'!H3697</f>
        <v>0</v>
      </c>
      <c r="I3697">
        <f>'Previous Trades Import_OMS Quer'!I3697</f>
        <v>0</v>
      </c>
      <c r="J3697">
        <f>'Previous Trades Import_OMS Quer'!J3697</f>
        <v>0</v>
      </c>
      <c r="K3697">
        <f>'Previous Trades Import_OMS Quer'!K3697</f>
        <v>0</v>
      </c>
      <c r="L3697">
        <f>'Previous Trades Import_OMS Quer'!L3697</f>
        <v>0</v>
      </c>
      <c r="M3697">
        <f>'Previous Trades Import_OMS Quer'!M3697</f>
        <v>0</v>
      </c>
      <c r="N3697">
        <f>'Previous Trades Import_OMS Quer'!N3697</f>
        <v>0</v>
      </c>
      <c r="O3697" t="str">
        <f>CLEAN('Previous Trades Import_OMS Quer'!O3697)</f>
        <v/>
      </c>
      <c r="Q3697" s="25">
        <f t="shared" si="114"/>
        <v>0</v>
      </c>
      <c r="R3697" s="25" t="e">
        <f>VLOOKUP(O3697,'Currency Balance'!$O$3:$Q$32,3,0)</f>
        <v>#N/A</v>
      </c>
      <c r="S3697" t="e">
        <f t="shared" si="115"/>
        <v>#N/A</v>
      </c>
    </row>
    <row r="3698" spans="1:19">
      <c r="A3698">
        <f>'Previous Trades Import_OMS Quer'!A3698</f>
        <v>0</v>
      </c>
      <c r="B3698">
        <f>'Previous Trades Import_OMS Quer'!B3698</f>
        <v>0</v>
      </c>
      <c r="C3698" s="22">
        <f>'Previous Trades Import_OMS Quer'!C3698</f>
        <v>0</v>
      </c>
      <c r="D3698">
        <f>'Previous Trades Import_OMS Quer'!D3698</f>
        <v>0</v>
      </c>
      <c r="E3698" s="22">
        <f>'Previous Trades Import_OMS Quer'!E3698</f>
        <v>0</v>
      </c>
      <c r="F3698">
        <f>'Previous Trades Import_OMS Quer'!F3698</f>
        <v>0</v>
      </c>
      <c r="G3698">
        <f>'Previous Trades Import_OMS Quer'!G3698</f>
        <v>0</v>
      </c>
      <c r="H3698">
        <f>'Previous Trades Import_OMS Quer'!H3698</f>
        <v>0</v>
      </c>
      <c r="I3698">
        <f>'Previous Trades Import_OMS Quer'!I3698</f>
        <v>0</v>
      </c>
      <c r="J3698">
        <f>'Previous Trades Import_OMS Quer'!J3698</f>
        <v>0</v>
      </c>
      <c r="K3698">
        <f>'Previous Trades Import_OMS Quer'!K3698</f>
        <v>0</v>
      </c>
      <c r="L3698">
        <f>'Previous Trades Import_OMS Quer'!L3698</f>
        <v>0</v>
      </c>
      <c r="M3698">
        <f>'Previous Trades Import_OMS Quer'!M3698</f>
        <v>0</v>
      </c>
      <c r="N3698">
        <f>'Previous Trades Import_OMS Quer'!N3698</f>
        <v>0</v>
      </c>
      <c r="O3698" t="str">
        <f>CLEAN('Previous Trades Import_OMS Quer'!O3698)</f>
        <v/>
      </c>
      <c r="Q3698" s="25">
        <f t="shared" si="114"/>
        <v>0</v>
      </c>
      <c r="R3698" s="25" t="e">
        <f>VLOOKUP(O3698,'Currency Balance'!$O$3:$Q$32,3,0)</f>
        <v>#N/A</v>
      </c>
      <c r="S3698" t="e">
        <f t="shared" si="115"/>
        <v>#N/A</v>
      </c>
    </row>
    <row r="3699" spans="1:19">
      <c r="A3699">
        <f>'Previous Trades Import_OMS Quer'!A3699</f>
        <v>0</v>
      </c>
      <c r="B3699">
        <f>'Previous Trades Import_OMS Quer'!B3699</f>
        <v>0</v>
      </c>
      <c r="C3699" s="22">
        <f>'Previous Trades Import_OMS Quer'!C3699</f>
        <v>0</v>
      </c>
      <c r="D3699">
        <f>'Previous Trades Import_OMS Quer'!D3699</f>
        <v>0</v>
      </c>
      <c r="E3699" s="22">
        <f>'Previous Trades Import_OMS Quer'!E3699</f>
        <v>0</v>
      </c>
      <c r="F3699">
        <f>'Previous Trades Import_OMS Quer'!F3699</f>
        <v>0</v>
      </c>
      <c r="G3699">
        <f>'Previous Trades Import_OMS Quer'!G3699</f>
        <v>0</v>
      </c>
      <c r="H3699">
        <f>'Previous Trades Import_OMS Quer'!H3699</f>
        <v>0</v>
      </c>
      <c r="I3699">
        <f>'Previous Trades Import_OMS Quer'!I3699</f>
        <v>0</v>
      </c>
      <c r="J3699">
        <f>'Previous Trades Import_OMS Quer'!J3699</f>
        <v>0</v>
      </c>
      <c r="K3699">
        <f>'Previous Trades Import_OMS Quer'!K3699</f>
        <v>0</v>
      </c>
      <c r="L3699">
        <f>'Previous Trades Import_OMS Quer'!L3699</f>
        <v>0</v>
      </c>
      <c r="M3699">
        <f>'Previous Trades Import_OMS Quer'!M3699</f>
        <v>0</v>
      </c>
      <c r="N3699">
        <f>'Previous Trades Import_OMS Quer'!N3699</f>
        <v>0</v>
      </c>
      <c r="O3699" t="str">
        <f>CLEAN('Previous Trades Import_OMS Quer'!O3699)</f>
        <v/>
      </c>
      <c r="Q3699" s="25">
        <f t="shared" si="114"/>
        <v>0</v>
      </c>
      <c r="R3699" s="25" t="e">
        <f>VLOOKUP(O3699,'Currency Balance'!$O$3:$Q$32,3,0)</f>
        <v>#N/A</v>
      </c>
      <c r="S3699" t="e">
        <f t="shared" si="115"/>
        <v>#N/A</v>
      </c>
    </row>
    <row r="3700" spans="1:19">
      <c r="A3700">
        <f>'Previous Trades Import_OMS Quer'!A3700</f>
        <v>0</v>
      </c>
      <c r="B3700">
        <f>'Previous Trades Import_OMS Quer'!B3700</f>
        <v>0</v>
      </c>
      <c r="C3700" s="22">
        <f>'Previous Trades Import_OMS Quer'!C3700</f>
        <v>0</v>
      </c>
      <c r="D3700">
        <f>'Previous Trades Import_OMS Quer'!D3700</f>
        <v>0</v>
      </c>
      <c r="E3700" s="22">
        <f>'Previous Trades Import_OMS Quer'!E3700</f>
        <v>0</v>
      </c>
      <c r="F3700">
        <f>'Previous Trades Import_OMS Quer'!F3700</f>
        <v>0</v>
      </c>
      <c r="G3700">
        <f>'Previous Trades Import_OMS Quer'!G3700</f>
        <v>0</v>
      </c>
      <c r="H3700">
        <f>'Previous Trades Import_OMS Quer'!H3700</f>
        <v>0</v>
      </c>
      <c r="I3700">
        <f>'Previous Trades Import_OMS Quer'!I3700</f>
        <v>0</v>
      </c>
      <c r="J3700">
        <f>'Previous Trades Import_OMS Quer'!J3700</f>
        <v>0</v>
      </c>
      <c r="K3700">
        <f>'Previous Trades Import_OMS Quer'!K3700</f>
        <v>0</v>
      </c>
      <c r="L3700">
        <f>'Previous Trades Import_OMS Quer'!L3700</f>
        <v>0</v>
      </c>
      <c r="M3700">
        <f>'Previous Trades Import_OMS Quer'!M3700</f>
        <v>0</v>
      </c>
      <c r="N3700">
        <f>'Previous Trades Import_OMS Quer'!N3700</f>
        <v>0</v>
      </c>
      <c r="O3700" t="str">
        <f>CLEAN('Previous Trades Import_OMS Quer'!O3700)</f>
        <v/>
      </c>
      <c r="Q3700" s="25">
        <f t="shared" si="114"/>
        <v>0</v>
      </c>
      <c r="R3700" s="25" t="e">
        <f>VLOOKUP(O3700,'Currency Balance'!$O$3:$Q$32,3,0)</f>
        <v>#N/A</v>
      </c>
      <c r="S3700" t="e">
        <f t="shared" si="115"/>
        <v>#N/A</v>
      </c>
    </row>
    <row r="3701" spans="1:19">
      <c r="A3701">
        <f>'Previous Trades Import_OMS Quer'!A3701</f>
        <v>0</v>
      </c>
      <c r="B3701">
        <f>'Previous Trades Import_OMS Quer'!B3701</f>
        <v>0</v>
      </c>
      <c r="C3701" s="22">
        <f>'Previous Trades Import_OMS Quer'!C3701</f>
        <v>0</v>
      </c>
      <c r="D3701">
        <f>'Previous Trades Import_OMS Quer'!D3701</f>
        <v>0</v>
      </c>
      <c r="E3701" s="22">
        <f>'Previous Trades Import_OMS Quer'!E3701</f>
        <v>0</v>
      </c>
      <c r="F3701">
        <f>'Previous Trades Import_OMS Quer'!F3701</f>
        <v>0</v>
      </c>
      <c r="G3701">
        <f>'Previous Trades Import_OMS Quer'!G3701</f>
        <v>0</v>
      </c>
      <c r="H3701">
        <f>'Previous Trades Import_OMS Quer'!H3701</f>
        <v>0</v>
      </c>
      <c r="I3701">
        <f>'Previous Trades Import_OMS Quer'!I3701</f>
        <v>0</v>
      </c>
      <c r="J3701">
        <f>'Previous Trades Import_OMS Quer'!J3701</f>
        <v>0</v>
      </c>
      <c r="K3701">
        <f>'Previous Trades Import_OMS Quer'!K3701</f>
        <v>0</v>
      </c>
      <c r="L3701">
        <f>'Previous Trades Import_OMS Quer'!L3701</f>
        <v>0</v>
      </c>
      <c r="M3701">
        <f>'Previous Trades Import_OMS Quer'!M3701</f>
        <v>0</v>
      </c>
      <c r="N3701">
        <f>'Previous Trades Import_OMS Quer'!N3701</f>
        <v>0</v>
      </c>
      <c r="O3701" t="str">
        <f>CLEAN('Previous Trades Import_OMS Quer'!O3701)</f>
        <v/>
      </c>
      <c r="Q3701" s="25">
        <f t="shared" si="114"/>
        <v>0</v>
      </c>
      <c r="R3701" s="25" t="e">
        <f>VLOOKUP(O3701,'Currency Balance'!$O$3:$Q$32,3,0)</f>
        <v>#N/A</v>
      </c>
      <c r="S3701" t="e">
        <f t="shared" si="115"/>
        <v>#N/A</v>
      </c>
    </row>
    <row r="3702" spans="1:19">
      <c r="A3702">
        <f>'Previous Trades Import_OMS Quer'!A3702</f>
        <v>0</v>
      </c>
      <c r="B3702">
        <f>'Previous Trades Import_OMS Quer'!B3702</f>
        <v>0</v>
      </c>
      <c r="C3702" s="22">
        <f>'Previous Trades Import_OMS Quer'!C3702</f>
        <v>0</v>
      </c>
      <c r="D3702">
        <f>'Previous Trades Import_OMS Quer'!D3702</f>
        <v>0</v>
      </c>
      <c r="E3702" s="22">
        <f>'Previous Trades Import_OMS Quer'!E3702</f>
        <v>0</v>
      </c>
      <c r="F3702">
        <f>'Previous Trades Import_OMS Quer'!F3702</f>
        <v>0</v>
      </c>
      <c r="G3702">
        <f>'Previous Trades Import_OMS Quer'!G3702</f>
        <v>0</v>
      </c>
      <c r="H3702">
        <f>'Previous Trades Import_OMS Quer'!H3702</f>
        <v>0</v>
      </c>
      <c r="I3702">
        <f>'Previous Trades Import_OMS Quer'!I3702</f>
        <v>0</v>
      </c>
      <c r="J3702">
        <f>'Previous Trades Import_OMS Quer'!J3702</f>
        <v>0</v>
      </c>
      <c r="K3702">
        <f>'Previous Trades Import_OMS Quer'!K3702</f>
        <v>0</v>
      </c>
      <c r="L3702">
        <f>'Previous Trades Import_OMS Quer'!L3702</f>
        <v>0</v>
      </c>
      <c r="M3702">
        <f>'Previous Trades Import_OMS Quer'!M3702</f>
        <v>0</v>
      </c>
      <c r="N3702">
        <f>'Previous Trades Import_OMS Quer'!N3702</f>
        <v>0</v>
      </c>
      <c r="O3702" t="str">
        <f>CLEAN('Previous Trades Import_OMS Quer'!O3702)</f>
        <v/>
      </c>
      <c r="Q3702" s="25">
        <f t="shared" si="114"/>
        <v>0</v>
      </c>
      <c r="R3702" s="25" t="e">
        <f>VLOOKUP(O3702,'Currency Balance'!$O$3:$Q$32,3,0)</f>
        <v>#N/A</v>
      </c>
      <c r="S3702" t="e">
        <f t="shared" si="115"/>
        <v>#N/A</v>
      </c>
    </row>
    <row r="3703" spans="1:19">
      <c r="A3703">
        <f>'Previous Trades Import_OMS Quer'!A3703</f>
        <v>0</v>
      </c>
      <c r="B3703">
        <f>'Previous Trades Import_OMS Quer'!B3703</f>
        <v>0</v>
      </c>
      <c r="C3703" s="22">
        <f>'Previous Trades Import_OMS Quer'!C3703</f>
        <v>0</v>
      </c>
      <c r="D3703">
        <f>'Previous Trades Import_OMS Quer'!D3703</f>
        <v>0</v>
      </c>
      <c r="E3703" s="22">
        <f>'Previous Trades Import_OMS Quer'!E3703</f>
        <v>0</v>
      </c>
      <c r="F3703">
        <f>'Previous Trades Import_OMS Quer'!F3703</f>
        <v>0</v>
      </c>
      <c r="G3703">
        <f>'Previous Trades Import_OMS Quer'!G3703</f>
        <v>0</v>
      </c>
      <c r="H3703">
        <f>'Previous Trades Import_OMS Quer'!H3703</f>
        <v>0</v>
      </c>
      <c r="I3703">
        <f>'Previous Trades Import_OMS Quer'!I3703</f>
        <v>0</v>
      </c>
      <c r="J3703">
        <f>'Previous Trades Import_OMS Quer'!J3703</f>
        <v>0</v>
      </c>
      <c r="K3703">
        <f>'Previous Trades Import_OMS Quer'!K3703</f>
        <v>0</v>
      </c>
      <c r="L3703">
        <f>'Previous Trades Import_OMS Quer'!L3703</f>
        <v>0</v>
      </c>
      <c r="M3703">
        <f>'Previous Trades Import_OMS Quer'!M3703</f>
        <v>0</v>
      </c>
      <c r="N3703">
        <f>'Previous Trades Import_OMS Quer'!N3703</f>
        <v>0</v>
      </c>
      <c r="O3703" t="str">
        <f>CLEAN('Previous Trades Import_OMS Quer'!O3703)</f>
        <v/>
      </c>
      <c r="Q3703" s="25">
        <f t="shared" si="114"/>
        <v>0</v>
      </c>
      <c r="R3703" s="25" t="e">
        <f>VLOOKUP(O3703,'Currency Balance'!$O$3:$Q$32,3,0)</f>
        <v>#N/A</v>
      </c>
      <c r="S3703" t="e">
        <f t="shared" si="115"/>
        <v>#N/A</v>
      </c>
    </row>
    <row r="3704" spans="1:19">
      <c r="A3704">
        <f>'Previous Trades Import_OMS Quer'!A3704</f>
        <v>0</v>
      </c>
      <c r="B3704">
        <f>'Previous Trades Import_OMS Quer'!B3704</f>
        <v>0</v>
      </c>
      <c r="C3704" s="22">
        <f>'Previous Trades Import_OMS Quer'!C3704</f>
        <v>0</v>
      </c>
      <c r="D3704">
        <f>'Previous Trades Import_OMS Quer'!D3704</f>
        <v>0</v>
      </c>
      <c r="E3704" s="22">
        <f>'Previous Trades Import_OMS Quer'!E3704</f>
        <v>0</v>
      </c>
      <c r="F3704">
        <f>'Previous Trades Import_OMS Quer'!F3704</f>
        <v>0</v>
      </c>
      <c r="G3704">
        <f>'Previous Trades Import_OMS Quer'!G3704</f>
        <v>0</v>
      </c>
      <c r="H3704">
        <f>'Previous Trades Import_OMS Quer'!H3704</f>
        <v>0</v>
      </c>
      <c r="I3704">
        <f>'Previous Trades Import_OMS Quer'!I3704</f>
        <v>0</v>
      </c>
      <c r="J3704">
        <f>'Previous Trades Import_OMS Quer'!J3704</f>
        <v>0</v>
      </c>
      <c r="K3704">
        <f>'Previous Trades Import_OMS Quer'!K3704</f>
        <v>0</v>
      </c>
      <c r="L3704">
        <f>'Previous Trades Import_OMS Quer'!L3704</f>
        <v>0</v>
      </c>
      <c r="M3704">
        <f>'Previous Trades Import_OMS Quer'!M3704</f>
        <v>0</v>
      </c>
      <c r="N3704">
        <f>'Previous Trades Import_OMS Quer'!N3704</f>
        <v>0</v>
      </c>
      <c r="O3704" t="str">
        <f>CLEAN('Previous Trades Import_OMS Quer'!O3704)</f>
        <v/>
      </c>
      <c r="Q3704" s="25">
        <f t="shared" si="114"/>
        <v>0</v>
      </c>
      <c r="R3704" s="25" t="e">
        <f>VLOOKUP(O3704,'Currency Balance'!$O$3:$Q$32,3,0)</f>
        <v>#N/A</v>
      </c>
      <c r="S3704" t="e">
        <f t="shared" si="115"/>
        <v>#N/A</v>
      </c>
    </row>
    <row r="3705" spans="1:19">
      <c r="A3705">
        <f>'Previous Trades Import_OMS Quer'!A3705</f>
        <v>0</v>
      </c>
      <c r="B3705">
        <f>'Previous Trades Import_OMS Quer'!B3705</f>
        <v>0</v>
      </c>
      <c r="C3705" s="22">
        <f>'Previous Trades Import_OMS Quer'!C3705</f>
        <v>0</v>
      </c>
      <c r="D3705">
        <f>'Previous Trades Import_OMS Quer'!D3705</f>
        <v>0</v>
      </c>
      <c r="E3705" s="22">
        <f>'Previous Trades Import_OMS Quer'!E3705</f>
        <v>0</v>
      </c>
      <c r="F3705">
        <f>'Previous Trades Import_OMS Quer'!F3705</f>
        <v>0</v>
      </c>
      <c r="G3705">
        <f>'Previous Trades Import_OMS Quer'!G3705</f>
        <v>0</v>
      </c>
      <c r="H3705">
        <f>'Previous Trades Import_OMS Quer'!H3705</f>
        <v>0</v>
      </c>
      <c r="I3705">
        <f>'Previous Trades Import_OMS Quer'!I3705</f>
        <v>0</v>
      </c>
      <c r="J3705">
        <f>'Previous Trades Import_OMS Quer'!J3705</f>
        <v>0</v>
      </c>
      <c r="K3705">
        <f>'Previous Trades Import_OMS Quer'!K3705</f>
        <v>0</v>
      </c>
      <c r="L3705">
        <f>'Previous Trades Import_OMS Quer'!L3705</f>
        <v>0</v>
      </c>
      <c r="M3705">
        <f>'Previous Trades Import_OMS Quer'!M3705</f>
        <v>0</v>
      </c>
      <c r="N3705">
        <f>'Previous Trades Import_OMS Quer'!N3705</f>
        <v>0</v>
      </c>
      <c r="O3705" t="str">
        <f>CLEAN('Previous Trades Import_OMS Quer'!O3705)</f>
        <v/>
      </c>
      <c r="Q3705" s="25">
        <f t="shared" si="114"/>
        <v>0</v>
      </c>
      <c r="R3705" s="25" t="e">
        <f>VLOOKUP(O3705,'Currency Balance'!$O$3:$Q$32,3,0)</f>
        <v>#N/A</v>
      </c>
      <c r="S3705" t="e">
        <f t="shared" si="115"/>
        <v>#N/A</v>
      </c>
    </row>
    <row r="3706" spans="1:19">
      <c r="A3706">
        <f>'Previous Trades Import_OMS Quer'!A3706</f>
        <v>0</v>
      </c>
      <c r="B3706">
        <f>'Previous Trades Import_OMS Quer'!B3706</f>
        <v>0</v>
      </c>
      <c r="C3706" s="22">
        <f>'Previous Trades Import_OMS Quer'!C3706</f>
        <v>0</v>
      </c>
      <c r="D3706">
        <f>'Previous Trades Import_OMS Quer'!D3706</f>
        <v>0</v>
      </c>
      <c r="E3706" s="22">
        <f>'Previous Trades Import_OMS Quer'!E3706</f>
        <v>0</v>
      </c>
      <c r="F3706">
        <f>'Previous Trades Import_OMS Quer'!F3706</f>
        <v>0</v>
      </c>
      <c r="G3706">
        <f>'Previous Trades Import_OMS Quer'!G3706</f>
        <v>0</v>
      </c>
      <c r="H3706">
        <f>'Previous Trades Import_OMS Quer'!H3706</f>
        <v>0</v>
      </c>
      <c r="I3706">
        <f>'Previous Trades Import_OMS Quer'!I3706</f>
        <v>0</v>
      </c>
      <c r="J3706">
        <f>'Previous Trades Import_OMS Quer'!J3706</f>
        <v>0</v>
      </c>
      <c r="K3706">
        <f>'Previous Trades Import_OMS Quer'!K3706</f>
        <v>0</v>
      </c>
      <c r="L3706">
        <f>'Previous Trades Import_OMS Quer'!L3706</f>
        <v>0</v>
      </c>
      <c r="M3706">
        <f>'Previous Trades Import_OMS Quer'!M3706</f>
        <v>0</v>
      </c>
      <c r="N3706">
        <f>'Previous Trades Import_OMS Quer'!N3706</f>
        <v>0</v>
      </c>
      <c r="O3706" t="str">
        <f>CLEAN('Previous Trades Import_OMS Quer'!O3706)</f>
        <v/>
      </c>
      <c r="Q3706" s="25">
        <f t="shared" si="114"/>
        <v>0</v>
      </c>
      <c r="R3706" s="25" t="e">
        <f>VLOOKUP(O3706,'Currency Balance'!$O$3:$Q$32,3,0)</f>
        <v>#N/A</v>
      </c>
      <c r="S3706" t="e">
        <f t="shared" si="115"/>
        <v>#N/A</v>
      </c>
    </row>
    <row r="3707" spans="1:19">
      <c r="A3707">
        <f>'Previous Trades Import_OMS Quer'!A3707</f>
        <v>0</v>
      </c>
      <c r="B3707">
        <f>'Previous Trades Import_OMS Quer'!B3707</f>
        <v>0</v>
      </c>
      <c r="C3707" s="22">
        <f>'Previous Trades Import_OMS Quer'!C3707</f>
        <v>0</v>
      </c>
      <c r="D3707">
        <f>'Previous Trades Import_OMS Quer'!D3707</f>
        <v>0</v>
      </c>
      <c r="E3707" s="22">
        <f>'Previous Trades Import_OMS Quer'!E3707</f>
        <v>0</v>
      </c>
      <c r="F3707">
        <f>'Previous Trades Import_OMS Quer'!F3707</f>
        <v>0</v>
      </c>
      <c r="G3707">
        <f>'Previous Trades Import_OMS Quer'!G3707</f>
        <v>0</v>
      </c>
      <c r="H3707">
        <f>'Previous Trades Import_OMS Quer'!H3707</f>
        <v>0</v>
      </c>
      <c r="I3707">
        <f>'Previous Trades Import_OMS Quer'!I3707</f>
        <v>0</v>
      </c>
      <c r="J3707">
        <f>'Previous Trades Import_OMS Quer'!J3707</f>
        <v>0</v>
      </c>
      <c r="K3707">
        <f>'Previous Trades Import_OMS Quer'!K3707</f>
        <v>0</v>
      </c>
      <c r="L3707">
        <f>'Previous Trades Import_OMS Quer'!L3707</f>
        <v>0</v>
      </c>
      <c r="M3707">
        <f>'Previous Trades Import_OMS Quer'!M3707</f>
        <v>0</v>
      </c>
      <c r="N3707">
        <f>'Previous Trades Import_OMS Quer'!N3707</f>
        <v>0</v>
      </c>
      <c r="O3707" t="str">
        <f>CLEAN('Previous Trades Import_OMS Quer'!O3707)</f>
        <v/>
      </c>
      <c r="Q3707" s="25">
        <f t="shared" si="114"/>
        <v>0</v>
      </c>
      <c r="R3707" s="25" t="e">
        <f>VLOOKUP(O3707,'Currency Balance'!$O$3:$Q$32,3,0)</f>
        <v>#N/A</v>
      </c>
      <c r="S3707" t="e">
        <f t="shared" si="115"/>
        <v>#N/A</v>
      </c>
    </row>
    <row r="3708" spans="1:19">
      <c r="A3708">
        <f>'Previous Trades Import_OMS Quer'!A3708</f>
        <v>0</v>
      </c>
      <c r="B3708">
        <f>'Previous Trades Import_OMS Quer'!B3708</f>
        <v>0</v>
      </c>
      <c r="C3708" s="22">
        <f>'Previous Trades Import_OMS Quer'!C3708</f>
        <v>0</v>
      </c>
      <c r="D3708">
        <f>'Previous Trades Import_OMS Quer'!D3708</f>
        <v>0</v>
      </c>
      <c r="E3708" s="22">
        <f>'Previous Trades Import_OMS Quer'!E3708</f>
        <v>0</v>
      </c>
      <c r="F3708">
        <f>'Previous Trades Import_OMS Quer'!F3708</f>
        <v>0</v>
      </c>
      <c r="G3708">
        <f>'Previous Trades Import_OMS Quer'!G3708</f>
        <v>0</v>
      </c>
      <c r="H3708">
        <f>'Previous Trades Import_OMS Quer'!H3708</f>
        <v>0</v>
      </c>
      <c r="I3708">
        <f>'Previous Trades Import_OMS Quer'!I3708</f>
        <v>0</v>
      </c>
      <c r="J3708">
        <f>'Previous Trades Import_OMS Quer'!J3708</f>
        <v>0</v>
      </c>
      <c r="K3708">
        <f>'Previous Trades Import_OMS Quer'!K3708</f>
        <v>0</v>
      </c>
      <c r="L3708">
        <f>'Previous Trades Import_OMS Quer'!L3708</f>
        <v>0</v>
      </c>
      <c r="M3708">
        <f>'Previous Trades Import_OMS Quer'!M3708</f>
        <v>0</v>
      </c>
      <c r="N3708">
        <f>'Previous Trades Import_OMS Quer'!N3708</f>
        <v>0</v>
      </c>
      <c r="O3708" t="str">
        <f>CLEAN('Previous Trades Import_OMS Quer'!O3708)</f>
        <v/>
      </c>
      <c r="Q3708" s="25">
        <f t="shared" si="114"/>
        <v>0</v>
      </c>
      <c r="R3708" s="25" t="e">
        <f>VLOOKUP(O3708,'Currency Balance'!$O$3:$Q$32,3,0)</f>
        <v>#N/A</v>
      </c>
      <c r="S3708" t="e">
        <f t="shared" si="115"/>
        <v>#N/A</v>
      </c>
    </row>
    <row r="3709" spans="1:19">
      <c r="A3709">
        <f>'Previous Trades Import_OMS Quer'!A3709</f>
        <v>0</v>
      </c>
      <c r="B3709">
        <f>'Previous Trades Import_OMS Quer'!B3709</f>
        <v>0</v>
      </c>
      <c r="C3709" s="22">
        <f>'Previous Trades Import_OMS Quer'!C3709</f>
        <v>0</v>
      </c>
      <c r="D3709">
        <f>'Previous Trades Import_OMS Quer'!D3709</f>
        <v>0</v>
      </c>
      <c r="E3709" s="22">
        <f>'Previous Trades Import_OMS Quer'!E3709</f>
        <v>0</v>
      </c>
      <c r="F3709">
        <f>'Previous Trades Import_OMS Quer'!F3709</f>
        <v>0</v>
      </c>
      <c r="G3709">
        <f>'Previous Trades Import_OMS Quer'!G3709</f>
        <v>0</v>
      </c>
      <c r="H3709">
        <f>'Previous Trades Import_OMS Quer'!H3709</f>
        <v>0</v>
      </c>
      <c r="I3709">
        <f>'Previous Trades Import_OMS Quer'!I3709</f>
        <v>0</v>
      </c>
      <c r="J3709">
        <f>'Previous Trades Import_OMS Quer'!J3709</f>
        <v>0</v>
      </c>
      <c r="K3709">
        <f>'Previous Trades Import_OMS Quer'!K3709</f>
        <v>0</v>
      </c>
      <c r="L3709">
        <f>'Previous Trades Import_OMS Quer'!L3709</f>
        <v>0</v>
      </c>
      <c r="M3709">
        <f>'Previous Trades Import_OMS Quer'!M3709</f>
        <v>0</v>
      </c>
      <c r="N3709">
        <f>'Previous Trades Import_OMS Quer'!N3709</f>
        <v>0</v>
      </c>
      <c r="O3709" t="str">
        <f>CLEAN('Previous Trades Import_OMS Quer'!O3709)</f>
        <v/>
      </c>
      <c r="Q3709" s="25">
        <f t="shared" si="114"/>
        <v>0</v>
      </c>
      <c r="R3709" s="25" t="e">
        <f>VLOOKUP(O3709,'Currency Balance'!$O$3:$Q$32,3,0)</f>
        <v>#N/A</v>
      </c>
      <c r="S3709" t="e">
        <f t="shared" si="115"/>
        <v>#N/A</v>
      </c>
    </row>
    <row r="3710" spans="1:19">
      <c r="A3710">
        <f>'Previous Trades Import_OMS Quer'!A3710</f>
        <v>0</v>
      </c>
      <c r="B3710">
        <f>'Previous Trades Import_OMS Quer'!B3710</f>
        <v>0</v>
      </c>
      <c r="C3710" s="22">
        <f>'Previous Trades Import_OMS Quer'!C3710</f>
        <v>0</v>
      </c>
      <c r="D3710">
        <f>'Previous Trades Import_OMS Quer'!D3710</f>
        <v>0</v>
      </c>
      <c r="E3710" s="22">
        <f>'Previous Trades Import_OMS Quer'!E3710</f>
        <v>0</v>
      </c>
      <c r="F3710">
        <f>'Previous Trades Import_OMS Quer'!F3710</f>
        <v>0</v>
      </c>
      <c r="G3710">
        <f>'Previous Trades Import_OMS Quer'!G3710</f>
        <v>0</v>
      </c>
      <c r="H3710">
        <f>'Previous Trades Import_OMS Quer'!H3710</f>
        <v>0</v>
      </c>
      <c r="I3710">
        <f>'Previous Trades Import_OMS Quer'!I3710</f>
        <v>0</v>
      </c>
      <c r="J3710">
        <f>'Previous Trades Import_OMS Quer'!J3710</f>
        <v>0</v>
      </c>
      <c r="K3710">
        <f>'Previous Trades Import_OMS Quer'!K3710</f>
        <v>0</v>
      </c>
      <c r="L3710">
        <f>'Previous Trades Import_OMS Quer'!L3710</f>
        <v>0</v>
      </c>
      <c r="M3710">
        <f>'Previous Trades Import_OMS Quer'!M3710</f>
        <v>0</v>
      </c>
      <c r="N3710">
        <f>'Previous Trades Import_OMS Quer'!N3710</f>
        <v>0</v>
      </c>
      <c r="O3710" t="str">
        <f>CLEAN('Previous Trades Import_OMS Quer'!O3710)</f>
        <v/>
      </c>
      <c r="Q3710" s="25">
        <f t="shared" si="114"/>
        <v>0</v>
      </c>
      <c r="R3710" s="25" t="e">
        <f>VLOOKUP(O3710,'Currency Balance'!$O$3:$Q$32,3,0)</f>
        <v>#N/A</v>
      </c>
      <c r="S3710" t="e">
        <f t="shared" si="115"/>
        <v>#N/A</v>
      </c>
    </row>
    <row r="3711" spans="1:19">
      <c r="A3711">
        <f>'Previous Trades Import_OMS Quer'!A3711</f>
        <v>0</v>
      </c>
      <c r="B3711">
        <f>'Previous Trades Import_OMS Quer'!B3711</f>
        <v>0</v>
      </c>
      <c r="C3711" s="22">
        <f>'Previous Trades Import_OMS Quer'!C3711</f>
        <v>0</v>
      </c>
      <c r="D3711">
        <f>'Previous Trades Import_OMS Quer'!D3711</f>
        <v>0</v>
      </c>
      <c r="E3711" s="22">
        <f>'Previous Trades Import_OMS Quer'!E3711</f>
        <v>0</v>
      </c>
      <c r="F3711">
        <f>'Previous Trades Import_OMS Quer'!F3711</f>
        <v>0</v>
      </c>
      <c r="G3711">
        <f>'Previous Trades Import_OMS Quer'!G3711</f>
        <v>0</v>
      </c>
      <c r="H3711">
        <f>'Previous Trades Import_OMS Quer'!H3711</f>
        <v>0</v>
      </c>
      <c r="I3711">
        <f>'Previous Trades Import_OMS Quer'!I3711</f>
        <v>0</v>
      </c>
      <c r="J3711">
        <f>'Previous Trades Import_OMS Quer'!J3711</f>
        <v>0</v>
      </c>
      <c r="K3711">
        <f>'Previous Trades Import_OMS Quer'!K3711</f>
        <v>0</v>
      </c>
      <c r="L3711">
        <f>'Previous Trades Import_OMS Quer'!L3711</f>
        <v>0</v>
      </c>
      <c r="M3711">
        <f>'Previous Trades Import_OMS Quer'!M3711</f>
        <v>0</v>
      </c>
      <c r="N3711">
        <f>'Previous Trades Import_OMS Quer'!N3711</f>
        <v>0</v>
      </c>
      <c r="O3711" t="str">
        <f>CLEAN('Previous Trades Import_OMS Quer'!O3711)</f>
        <v/>
      </c>
      <c r="Q3711" s="25">
        <f t="shared" si="114"/>
        <v>0</v>
      </c>
      <c r="R3711" s="25" t="e">
        <f>VLOOKUP(O3711,'Currency Balance'!$O$3:$Q$32,3,0)</f>
        <v>#N/A</v>
      </c>
      <c r="S3711" t="e">
        <f t="shared" si="115"/>
        <v>#N/A</v>
      </c>
    </row>
    <row r="3712" spans="1:19">
      <c r="A3712">
        <f>'Previous Trades Import_OMS Quer'!A3712</f>
        <v>0</v>
      </c>
      <c r="B3712">
        <f>'Previous Trades Import_OMS Quer'!B3712</f>
        <v>0</v>
      </c>
      <c r="C3712" s="22">
        <f>'Previous Trades Import_OMS Quer'!C3712</f>
        <v>0</v>
      </c>
      <c r="D3712">
        <f>'Previous Trades Import_OMS Quer'!D3712</f>
        <v>0</v>
      </c>
      <c r="E3712" s="22">
        <f>'Previous Trades Import_OMS Quer'!E3712</f>
        <v>0</v>
      </c>
      <c r="F3712">
        <f>'Previous Trades Import_OMS Quer'!F3712</f>
        <v>0</v>
      </c>
      <c r="G3712">
        <f>'Previous Trades Import_OMS Quer'!G3712</f>
        <v>0</v>
      </c>
      <c r="H3712">
        <f>'Previous Trades Import_OMS Quer'!H3712</f>
        <v>0</v>
      </c>
      <c r="I3712">
        <f>'Previous Trades Import_OMS Quer'!I3712</f>
        <v>0</v>
      </c>
      <c r="J3712">
        <f>'Previous Trades Import_OMS Quer'!J3712</f>
        <v>0</v>
      </c>
      <c r="K3712">
        <f>'Previous Trades Import_OMS Quer'!K3712</f>
        <v>0</v>
      </c>
      <c r="L3712">
        <f>'Previous Trades Import_OMS Quer'!L3712</f>
        <v>0</v>
      </c>
      <c r="M3712">
        <f>'Previous Trades Import_OMS Quer'!M3712</f>
        <v>0</v>
      </c>
      <c r="N3712">
        <f>'Previous Trades Import_OMS Quer'!N3712</f>
        <v>0</v>
      </c>
      <c r="O3712" t="str">
        <f>CLEAN('Previous Trades Import_OMS Quer'!O3712)</f>
        <v/>
      </c>
      <c r="Q3712" s="25">
        <f t="shared" si="114"/>
        <v>0</v>
      </c>
      <c r="R3712" s="25" t="e">
        <f>VLOOKUP(O3712,'Currency Balance'!$O$3:$Q$32,3,0)</f>
        <v>#N/A</v>
      </c>
      <c r="S3712" t="e">
        <f t="shared" si="115"/>
        <v>#N/A</v>
      </c>
    </row>
    <row r="3713" spans="1:19">
      <c r="A3713">
        <f>'Previous Trades Import_OMS Quer'!A3713</f>
        <v>0</v>
      </c>
      <c r="B3713">
        <f>'Previous Trades Import_OMS Quer'!B3713</f>
        <v>0</v>
      </c>
      <c r="C3713" s="22">
        <f>'Previous Trades Import_OMS Quer'!C3713</f>
        <v>0</v>
      </c>
      <c r="D3713">
        <f>'Previous Trades Import_OMS Quer'!D3713</f>
        <v>0</v>
      </c>
      <c r="E3713" s="22">
        <f>'Previous Trades Import_OMS Quer'!E3713</f>
        <v>0</v>
      </c>
      <c r="F3713">
        <f>'Previous Trades Import_OMS Quer'!F3713</f>
        <v>0</v>
      </c>
      <c r="G3713">
        <f>'Previous Trades Import_OMS Quer'!G3713</f>
        <v>0</v>
      </c>
      <c r="H3713">
        <f>'Previous Trades Import_OMS Quer'!H3713</f>
        <v>0</v>
      </c>
      <c r="I3713">
        <f>'Previous Trades Import_OMS Quer'!I3713</f>
        <v>0</v>
      </c>
      <c r="J3713">
        <f>'Previous Trades Import_OMS Quer'!J3713</f>
        <v>0</v>
      </c>
      <c r="K3713">
        <f>'Previous Trades Import_OMS Quer'!K3713</f>
        <v>0</v>
      </c>
      <c r="L3713">
        <f>'Previous Trades Import_OMS Quer'!L3713</f>
        <v>0</v>
      </c>
      <c r="M3713">
        <f>'Previous Trades Import_OMS Quer'!M3713</f>
        <v>0</v>
      </c>
      <c r="N3713">
        <f>'Previous Trades Import_OMS Quer'!N3713</f>
        <v>0</v>
      </c>
      <c r="O3713" t="str">
        <f>CLEAN('Previous Trades Import_OMS Quer'!O3713)</f>
        <v/>
      </c>
      <c r="Q3713" s="25">
        <f t="shared" si="114"/>
        <v>0</v>
      </c>
      <c r="R3713" s="25" t="e">
        <f>VLOOKUP(O3713,'Currency Balance'!$O$3:$Q$32,3,0)</f>
        <v>#N/A</v>
      </c>
      <c r="S3713" t="e">
        <f t="shared" si="115"/>
        <v>#N/A</v>
      </c>
    </row>
    <row r="3714" spans="1:19">
      <c r="A3714">
        <f>'Previous Trades Import_OMS Quer'!A3714</f>
        <v>0</v>
      </c>
      <c r="B3714">
        <f>'Previous Trades Import_OMS Quer'!B3714</f>
        <v>0</v>
      </c>
      <c r="C3714" s="22">
        <f>'Previous Trades Import_OMS Quer'!C3714</f>
        <v>0</v>
      </c>
      <c r="D3714">
        <f>'Previous Trades Import_OMS Quer'!D3714</f>
        <v>0</v>
      </c>
      <c r="E3714" s="22">
        <f>'Previous Trades Import_OMS Quer'!E3714</f>
        <v>0</v>
      </c>
      <c r="F3714">
        <f>'Previous Trades Import_OMS Quer'!F3714</f>
        <v>0</v>
      </c>
      <c r="G3714">
        <f>'Previous Trades Import_OMS Quer'!G3714</f>
        <v>0</v>
      </c>
      <c r="H3714">
        <f>'Previous Trades Import_OMS Quer'!H3714</f>
        <v>0</v>
      </c>
      <c r="I3714">
        <f>'Previous Trades Import_OMS Quer'!I3714</f>
        <v>0</v>
      </c>
      <c r="J3714">
        <f>'Previous Trades Import_OMS Quer'!J3714</f>
        <v>0</v>
      </c>
      <c r="K3714">
        <f>'Previous Trades Import_OMS Quer'!K3714</f>
        <v>0</v>
      </c>
      <c r="L3714">
        <f>'Previous Trades Import_OMS Quer'!L3714</f>
        <v>0</v>
      </c>
      <c r="M3714">
        <f>'Previous Trades Import_OMS Quer'!M3714</f>
        <v>0</v>
      </c>
      <c r="N3714">
        <f>'Previous Trades Import_OMS Quer'!N3714</f>
        <v>0</v>
      </c>
      <c r="O3714" t="str">
        <f>CLEAN('Previous Trades Import_OMS Quer'!O3714)</f>
        <v/>
      </c>
      <c r="Q3714" s="25">
        <f t="shared" ref="Q3714:Q3777" si="116">IF(G3714="sell",M3714,-M3714)</f>
        <v>0</v>
      </c>
      <c r="R3714" s="25" t="e">
        <f>VLOOKUP(O3714,'Currency Balance'!$O$3:$Q$32,3,0)</f>
        <v>#N/A</v>
      </c>
      <c r="S3714" t="e">
        <f t="shared" ref="S3714:S3777" si="117">Q3714/R3714</f>
        <v>#N/A</v>
      </c>
    </row>
    <row r="3715" spans="1:19">
      <c r="A3715">
        <f>'Previous Trades Import_OMS Quer'!A3715</f>
        <v>0</v>
      </c>
      <c r="B3715">
        <f>'Previous Trades Import_OMS Quer'!B3715</f>
        <v>0</v>
      </c>
      <c r="C3715" s="22">
        <f>'Previous Trades Import_OMS Quer'!C3715</f>
        <v>0</v>
      </c>
      <c r="D3715">
        <f>'Previous Trades Import_OMS Quer'!D3715</f>
        <v>0</v>
      </c>
      <c r="E3715" s="22">
        <f>'Previous Trades Import_OMS Quer'!E3715</f>
        <v>0</v>
      </c>
      <c r="F3715">
        <f>'Previous Trades Import_OMS Quer'!F3715</f>
        <v>0</v>
      </c>
      <c r="G3715">
        <f>'Previous Trades Import_OMS Quer'!G3715</f>
        <v>0</v>
      </c>
      <c r="H3715">
        <f>'Previous Trades Import_OMS Quer'!H3715</f>
        <v>0</v>
      </c>
      <c r="I3715">
        <f>'Previous Trades Import_OMS Quer'!I3715</f>
        <v>0</v>
      </c>
      <c r="J3715">
        <f>'Previous Trades Import_OMS Quer'!J3715</f>
        <v>0</v>
      </c>
      <c r="K3715">
        <f>'Previous Trades Import_OMS Quer'!K3715</f>
        <v>0</v>
      </c>
      <c r="L3715">
        <f>'Previous Trades Import_OMS Quer'!L3715</f>
        <v>0</v>
      </c>
      <c r="M3715">
        <f>'Previous Trades Import_OMS Quer'!M3715</f>
        <v>0</v>
      </c>
      <c r="N3715">
        <f>'Previous Trades Import_OMS Quer'!N3715</f>
        <v>0</v>
      </c>
      <c r="O3715" t="str">
        <f>CLEAN('Previous Trades Import_OMS Quer'!O3715)</f>
        <v/>
      </c>
      <c r="Q3715" s="25">
        <f t="shared" si="116"/>
        <v>0</v>
      </c>
      <c r="R3715" s="25" t="e">
        <f>VLOOKUP(O3715,'Currency Balance'!$O$3:$Q$32,3,0)</f>
        <v>#N/A</v>
      </c>
      <c r="S3715" t="e">
        <f t="shared" si="117"/>
        <v>#N/A</v>
      </c>
    </row>
    <row r="3716" spans="1:19">
      <c r="A3716">
        <f>'Previous Trades Import_OMS Quer'!A3716</f>
        <v>0</v>
      </c>
      <c r="B3716">
        <f>'Previous Trades Import_OMS Quer'!B3716</f>
        <v>0</v>
      </c>
      <c r="C3716" s="22">
        <f>'Previous Trades Import_OMS Quer'!C3716</f>
        <v>0</v>
      </c>
      <c r="D3716">
        <f>'Previous Trades Import_OMS Quer'!D3716</f>
        <v>0</v>
      </c>
      <c r="E3716" s="22">
        <f>'Previous Trades Import_OMS Quer'!E3716</f>
        <v>0</v>
      </c>
      <c r="F3716">
        <f>'Previous Trades Import_OMS Quer'!F3716</f>
        <v>0</v>
      </c>
      <c r="G3716">
        <f>'Previous Trades Import_OMS Quer'!G3716</f>
        <v>0</v>
      </c>
      <c r="H3716">
        <f>'Previous Trades Import_OMS Quer'!H3716</f>
        <v>0</v>
      </c>
      <c r="I3716">
        <f>'Previous Trades Import_OMS Quer'!I3716</f>
        <v>0</v>
      </c>
      <c r="J3716">
        <f>'Previous Trades Import_OMS Quer'!J3716</f>
        <v>0</v>
      </c>
      <c r="K3716">
        <f>'Previous Trades Import_OMS Quer'!K3716</f>
        <v>0</v>
      </c>
      <c r="L3716">
        <f>'Previous Trades Import_OMS Quer'!L3716</f>
        <v>0</v>
      </c>
      <c r="M3716">
        <f>'Previous Trades Import_OMS Quer'!M3716</f>
        <v>0</v>
      </c>
      <c r="N3716">
        <f>'Previous Trades Import_OMS Quer'!N3716</f>
        <v>0</v>
      </c>
      <c r="O3716" t="str">
        <f>CLEAN('Previous Trades Import_OMS Quer'!O3716)</f>
        <v/>
      </c>
      <c r="Q3716" s="25">
        <f t="shared" si="116"/>
        <v>0</v>
      </c>
      <c r="R3716" s="25" t="e">
        <f>VLOOKUP(O3716,'Currency Balance'!$O$3:$Q$32,3,0)</f>
        <v>#N/A</v>
      </c>
      <c r="S3716" t="e">
        <f t="shared" si="117"/>
        <v>#N/A</v>
      </c>
    </row>
    <row r="3717" spans="1:19">
      <c r="A3717">
        <f>'Previous Trades Import_OMS Quer'!A3717</f>
        <v>0</v>
      </c>
      <c r="B3717">
        <f>'Previous Trades Import_OMS Quer'!B3717</f>
        <v>0</v>
      </c>
      <c r="C3717" s="22">
        <f>'Previous Trades Import_OMS Quer'!C3717</f>
        <v>0</v>
      </c>
      <c r="D3717">
        <f>'Previous Trades Import_OMS Quer'!D3717</f>
        <v>0</v>
      </c>
      <c r="E3717" s="22">
        <f>'Previous Trades Import_OMS Quer'!E3717</f>
        <v>0</v>
      </c>
      <c r="F3717">
        <f>'Previous Trades Import_OMS Quer'!F3717</f>
        <v>0</v>
      </c>
      <c r="G3717">
        <f>'Previous Trades Import_OMS Quer'!G3717</f>
        <v>0</v>
      </c>
      <c r="H3717">
        <f>'Previous Trades Import_OMS Quer'!H3717</f>
        <v>0</v>
      </c>
      <c r="I3717">
        <f>'Previous Trades Import_OMS Quer'!I3717</f>
        <v>0</v>
      </c>
      <c r="J3717">
        <f>'Previous Trades Import_OMS Quer'!J3717</f>
        <v>0</v>
      </c>
      <c r="K3717">
        <f>'Previous Trades Import_OMS Quer'!K3717</f>
        <v>0</v>
      </c>
      <c r="L3717">
        <f>'Previous Trades Import_OMS Quer'!L3717</f>
        <v>0</v>
      </c>
      <c r="M3717">
        <f>'Previous Trades Import_OMS Quer'!M3717</f>
        <v>0</v>
      </c>
      <c r="N3717">
        <f>'Previous Trades Import_OMS Quer'!N3717</f>
        <v>0</v>
      </c>
      <c r="O3717" t="str">
        <f>CLEAN('Previous Trades Import_OMS Quer'!O3717)</f>
        <v/>
      </c>
      <c r="Q3717" s="25">
        <f t="shared" si="116"/>
        <v>0</v>
      </c>
      <c r="R3717" s="25" t="e">
        <f>VLOOKUP(O3717,'Currency Balance'!$O$3:$Q$32,3,0)</f>
        <v>#N/A</v>
      </c>
      <c r="S3717" t="e">
        <f t="shared" si="117"/>
        <v>#N/A</v>
      </c>
    </row>
    <row r="3718" spans="1:19">
      <c r="A3718">
        <f>'Previous Trades Import_OMS Quer'!A3718</f>
        <v>0</v>
      </c>
      <c r="B3718">
        <f>'Previous Trades Import_OMS Quer'!B3718</f>
        <v>0</v>
      </c>
      <c r="C3718" s="22">
        <f>'Previous Trades Import_OMS Quer'!C3718</f>
        <v>0</v>
      </c>
      <c r="D3718">
        <f>'Previous Trades Import_OMS Quer'!D3718</f>
        <v>0</v>
      </c>
      <c r="E3718" s="22">
        <f>'Previous Trades Import_OMS Quer'!E3718</f>
        <v>0</v>
      </c>
      <c r="F3718">
        <f>'Previous Trades Import_OMS Quer'!F3718</f>
        <v>0</v>
      </c>
      <c r="G3718">
        <f>'Previous Trades Import_OMS Quer'!G3718</f>
        <v>0</v>
      </c>
      <c r="H3718">
        <f>'Previous Trades Import_OMS Quer'!H3718</f>
        <v>0</v>
      </c>
      <c r="I3718">
        <f>'Previous Trades Import_OMS Quer'!I3718</f>
        <v>0</v>
      </c>
      <c r="J3718">
        <f>'Previous Trades Import_OMS Quer'!J3718</f>
        <v>0</v>
      </c>
      <c r="K3718">
        <f>'Previous Trades Import_OMS Quer'!K3718</f>
        <v>0</v>
      </c>
      <c r="L3718">
        <f>'Previous Trades Import_OMS Quer'!L3718</f>
        <v>0</v>
      </c>
      <c r="M3718">
        <f>'Previous Trades Import_OMS Quer'!M3718</f>
        <v>0</v>
      </c>
      <c r="N3718">
        <f>'Previous Trades Import_OMS Quer'!N3718</f>
        <v>0</v>
      </c>
      <c r="O3718" t="str">
        <f>CLEAN('Previous Trades Import_OMS Quer'!O3718)</f>
        <v/>
      </c>
      <c r="Q3718" s="25">
        <f t="shared" si="116"/>
        <v>0</v>
      </c>
      <c r="R3718" s="25" t="e">
        <f>VLOOKUP(O3718,'Currency Balance'!$O$3:$Q$32,3,0)</f>
        <v>#N/A</v>
      </c>
      <c r="S3718" t="e">
        <f t="shared" si="117"/>
        <v>#N/A</v>
      </c>
    </row>
    <row r="3719" spans="1:19">
      <c r="A3719">
        <f>'Previous Trades Import_OMS Quer'!A3719</f>
        <v>0</v>
      </c>
      <c r="B3719">
        <f>'Previous Trades Import_OMS Quer'!B3719</f>
        <v>0</v>
      </c>
      <c r="C3719" s="22">
        <f>'Previous Trades Import_OMS Quer'!C3719</f>
        <v>0</v>
      </c>
      <c r="D3719">
        <f>'Previous Trades Import_OMS Quer'!D3719</f>
        <v>0</v>
      </c>
      <c r="E3719" s="22">
        <f>'Previous Trades Import_OMS Quer'!E3719</f>
        <v>0</v>
      </c>
      <c r="F3719">
        <f>'Previous Trades Import_OMS Quer'!F3719</f>
        <v>0</v>
      </c>
      <c r="G3719">
        <f>'Previous Trades Import_OMS Quer'!G3719</f>
        <v>0</v>
      </c>
      <c r="H3719">
        <f>'Previous Trades Import_OMS Quer'!H3719</f>
        <v>0</v>
      </c>
      <c r="I3719">
        <f>'Previous Trades Import_OMS Quer'!I3719</f>
        <v>0</v>
      </c>
      <c r="J3719">
        <f>'Previous Trades Import_OMS Quer'!J3719</f>
        <v>0</v>
      </c>
      <c r="K3719">
        <f>'Previous Trades Import_OMS Quer'!K3719</f>
        <v>0</v>
      </c>
      <c r="L3719">
        <f>'Previous Trades Import_OMS Quer'!L3719</f>
        <v>0</v>
      </c>
      <c r="M3719">
        <f>'Previous Trades Import_OMS Quer'!M3719</f>
        <v>0</v>
      </c>
      <c r="N3719">
        <f>'Previous Trades Import_OMS Quer'!N3719</f>
        <v>0</v>
      </c>
      <c r="O3719" t="str">
        <f>CLEAN('Previous Trades Import_OMS Quer'!O3719)</f>
        <v/>
      </c>
      <c r="Q3719" s="25">
        <f t="shared" si="116"/>
        <v>0</v>
      </c>
      <c r="R3719" s="25" t="e">
        <f>VLOOKUP(O3719,'Currency Balance'!$O$3:$Q$32,3,0)</f>
        <v>#N/A</v>
      </c>
      <c r="S3719" t="e">
        <f t="shared" si="117"/>
        <v>#N/A</v>
      </c>
    </row>
    <row r="3720" spans="1:19">
      <c r="A3720">
        <f>'Previous Trades Import_OMS Quer'!A3720</f>
        <v>0</v>
      </c>
      <c r="B3720">
        <f>'Previous Trades Import_OMS Quer'!B3720</f>
        <v>0</v>
      </c>
      <c r="C3720" s="22">
        <f>'Previous Trades Import_OMS Quer'!C3720</f>
        <v>0</v>
      </c>
      <c r="D3720">
        <f>'Previous Trades Import_OMS Quer'!D3720</f>
        <v>0</v>
      </c>
      <c r="E3720" s="22">
        <f>'Previous Trades Import_OMS Quer'!E3720</f>
        <v>0</v>
      </c>
      <c r="F3720">
        <f>'Previous Trades Import_OMS Quer'!F3720</f>
        <v>0</v>
      </c>
      <c r="G3720">
        <f>'Previous Trades Import_OMS Quer'!G3720</f>
        <v>0</v>
      </c>
      <c r="H3720">
        <f>'Previous Trades Import_OMS Quer'!H3720</f>
        <v>0</v>
      </c>
      <c r="I3720">
        <f>'Previous Trades Import_OMS Quer'!I3720</f>
        <v>0</v>
      </c>
      <c r="J3720">
        <f>'Previous Trades Import_OMS Quer'!J3720</f>
        <v>0</v>
      </c>
      <c r="K3720">
        <f>'Previous Trades Import_OMS Quer'!K3720</f>
        <v>0</v>
      </c>
      <c r="L3720">
        <f>'Previous Trades Import_OMS Quer'!L3720</f>
        <v>0</v>
      </c>
      <c r="M3720">
        <f>'Previous Trades Import_OMS Quer'!M3720</f>
        <v>0</v>
      </c>
      <c r="N3720">
        <f>'Previous Trades Import_OMS Quer'!N3720</f>
        <v>0</v>
      </c>
      <c r="O3720" t="str">
        <f>CLEAN('Previous Trades Import_OMS Quer'!O3720)</f>
        <v/>
      </c>
      <c r="Q3720" s="25">
        <f t="shared" si="116"/>
        <v>0</v>
      </c>
      <c r="R3720" s="25" t="e">
        <f>VLOOKUP(O3720,'Currency Balance'!$O$3:$Q$32,3,0)</f>
        <v>#N/A</v>
      </c>
      <c r="S3720" t="e">
        <f t="shared" si="117"/>
        <v>#N/A</v>
      </c>
    </row>
    <row r="3721" spans="1:19">
      <c r="A3721">
        <f>'Previous Trades Import_OMS Quer'!A3721</f>
        <v>0</v>
      </c>
      <c r="B3721">
        <f>'Previous Trades Import_OMS Quer'!B3721</f>
        <v>0</v>
      </c>
      <c r="C3721" s="22">
        <f>'Previous Trades Import_OMS Quer'!C3721</f>
        <v>0</v>
      </c>
      <c r="D3721">
        <f>'Previous Trades Import_OMS Quer'!D3721</f>
        <v>0</v>
      </c>
      <c r="E3721" s="22">
        <f>'Previous Trades Import_OMS Quer'!E3721</f>
        <v>0</v>
      </c>
      <c r="F3721">
        <f>'Previous Trades Import_OMS Quer'!F3721</f>
        <v>0</v>
      </c>
      <c r="G3721">
        <f>'Previous Trades Import_OMS Quer'!G3721</f>
        <v>0</v>
      </c>
      <c r="H3721">
        <f>'Previous Trades Import_OMS Quer'!H3721</f>
        <v>0</v>
      </c>
      <c r="I3721">
        <f>'Previous Trades Import_OMS Quer'!I3721</f>
        <v>0</v>
      </c>
      <c r="J3721">
        <f>'Previous Trades Import_OMS Quer'!J3721</f>
        <v>0</v>
      </c>
      <c r="K3721">
        <f>'Previous Trades Import_OMS Quer'!K3721</f>
        <v>0</v>
      </c>
      <c r="L3721">
        <f>'Previous Trades Import_OMS Quer'!L3721</f>
        <v>0</v>
      </c>
      <c r="M3721">
        <f>'Previous Trades Import_OMS Quer'!M3721</f>
        <v>0</v>
      </c>
      <c r="N3721">
        <f>'Previous Trades Import_OMS Quer'!N3721</f>
        <v>0</v>
      </c>
      <c r="O3721" t="str">
        <f>CLEAN('Previous Trades Import_OMS Quer'!O3721)</f>
        <v/>
      </c>
      <c r="Q3721" s="25">
        <f t="shared" si="116"/>
        <v>0</v>
      </c>
      <c r="R3721" s="25" t="e">
        <f>VLOOKUP(O3721,'Currency Balance'!$O$3:$Q$32,3,0)</f>
        <v>#N/A</v>
      </c>
      <c r="S3721" t="e">
        <f t="shared" si="117"/>
        <v>#N/A</v>
      </c>
    </row>
    <row r="3722" spans="1:19">
      <c r="A3722">
        <f>'Previous Trades Import_OMS Quer'!A3722</f>
        <v>0</v>
      </c>
      <c r="B3722">
        <f>'Previous Trades Import_OMS Quer'!B3722</f>
        <v>0</v>
      </c>
      <c r="C3722" s="22">
        <f>'Previous Trades Import_OMS Quer'!C3722</f>
        <v>0</v>
      </c>
      <c r="D3722">
        <f>'Previous Trades Import_OMS Quer'!D3722</f>
        <v>0</v>
      </c>
      <c r="E3722" s="22">
        <f>'Previous Trades Import_OMS Quer'!E3722</f>
        <v>0</v>
      </c>
      <c r="F3722">
        <f>'Previous Trades Import_OMS Quer'!F3722</f>
        <v>0</v>
      </c>
      <c r="G3722">
        <f>'Previous Trades Import_OMS Quer'!G3722</f>
        <v>0</v>
      </c>
      <c r="H3722">
        <f>'Previous Trades Import_OMS Quer'!H3722</f>
        <v>0</v>
      </c>
      <c r="I3722">
        <f>'Previous Trades Import_OMS Quer'!I3722</f>
        <v>0</v>
      </c>
      <c r="J3722">
        <f>'Previous Trades Import_OMS Quer'!J3722</f>
        <v>0</v>
      </c>
      <c r="K3722">
        <f>'Previous Trades Import_OMS Quer'!K3722</f>
        <v>0</v>
      </c>
      <c r="L3722">
        <f>'Previous Trades Import_OMS Quer'!L3722</f>
        <v>0</v>
      </c>
      <c r="M3722">
        <f>'Previous Trades Import_OMS Quer'!M3722</f>
        <v>0</v>
      </c>
      <c r="N3722">
        <f>'Previous Trades Import_OMS Quer'!N3722</f>
        <v>0</v>
      </c>
      <c r="O3722" t="str">
        <f>CLEAN('Previous Trades Import_OMS Quer'!O3722)</f>
        <v/>
      </c>
      <c r="Q3722" s="25">
        <f t="shared" si="116"/>
        <v>0</v>
      </c>
      <c r="R3722" s="25" t="e">
        <f>VLOOKUP(O3722,'Currency Balance'!$O$3:$Q$32,3,0)</f>
        <v>#N/A</v>
      </c>
      <c r="S3722" t="e">
        <f t="shared" si="117"/>
        <v>#N/A</v>
      </c>
    </row>
    <row r="3723" spans="1:19">
      <c r="A3723">
        <f>'Previous Trades Import_OMS Quer'!A3723</f>
        <v>0</v>
      </c>
      <c r="B3723">
        <f>'Previous Trades Import_OMS Quer'!B3723</f>
        <v>0</v>
      </c>
      <c r="C3723" s="22">
        <f>'Previous Trades Import_OMS Quer'!C3723</f>
        <v>0</v>
      </c>
      <c r="D3723">
        <f>'Previous Trades Import_OMS Quer'!D3723</f>
        <v>0</v>
      </c>
      <c r="E3723" s="22">
        <f>'Previous Trades Import_OMS Quer'!E3723</f>
        <v>0</v>
      </c>
      <c r="F3723">
        <f>'Previous Trades Import_OMS Quer'!F3723</f>
        <v>0</v>
      </c>
      <c r="G3723">
        <f>'Previous Trades Import_OMS Quer'!G3723</f>
        <v>0</v>
      </c>
      <c r="H3723">
        <f>'Previous Trades Import_OMS Quer'!H3723</f>
        <v>0</v>
      </c>
      <c r="I3723">
        <f>'Previous Trades Import_OMS Quer'!I3723</f>
        <v>0</v>
      </c>
      <c r="J3723">
        <f>'Previous Trades Import_OMS Quer'!J3723</f>
        <v>0</v>
      </c>
      <c r="K3723">
        <f>'Previous Trades Import_OMS Quer'!K3723</f>
        <v>0</v>
      </c>
      <c r="L3723">
        <f>'Previous Trades Import_OMS Quer'!L3723</f>
        <v>0</v>
      </c>
      <c r="M3723">
        <f>'Previous Trades Import_OMS Quer'!M3723</f>
        <v>0</v>
      </c>
      <c r="N3723">
        <f>'Previous Trades Import_OMS Quer'!N3723</f>
        <v>0</v>
      </c>
      <c r="O3723" t="str">
        <f>CLEAN('Previous Trades Import_OMS Quer'!O3723)</f>
        <v/>
      </c>
      <c r="Q3723" s="25">
        <f t="shared" si="116"/>
        <v>0</v>
      </c>
      <c r="R3723" s="25" t="e">
        <f>VLOOKUP(O3723,'Currency Balance'!$O$3:$Q$32,3,0)</f>
        <v>#N/A</v>
      </c>
      <c r="S3723" t="e">
        <f t="shared" si="117"/>
        <v>#N/A</v>
      </c>
    </row>
    <row r="3724" spans="1:19">
      <c r="A3724">
        <f>'Previous Trades Import_OMS Quer'!A3724</f>
        <v>0</v>
      </c>
      <c r="B3724">
        <f>'Previous Trades Import_OMS Quer'!B3724</f>
        <v>0</v>
      </c>
      <c r="C3724" s="22">
        <f>'Previous Trades Import_OMS Quer'!C3724</f>
        <v>0</v>
      </c>
      <c r="D3724">
        <f>'Previous Trades Import_OMS Quer'!D3724</f>
        <v>0</v>
      </c>
      <c r="E3724" s="22">
        <f>'Previous Trades Import_OMS Quer'!E3724</f>
        <v>0</v>
      </c>
      <c r="F3724">
        <f>'Previous Trades Import_OMS Quer'!F3724</f>
        <v>0</v>
      </c>
      <c r="G3724">
        <f>'Previous Trades Import_OMS Quer'!G3724</f>
        <v>0</v>
      </c>
      <c r="H3724">
        <f>'Previous Trades Import_OMS Quer'!H3724</f>
        <v>0</v>
      </c>
      <c r="I3724">
        <f>'Previous Trades Import_OMS Quer'!I3724</f>
        <v>0</v>
      </c>
      <c r="J3724">
        <f>'Previous Trades Import_OMS Quer'!J3724</f>
        <v>0</v>
      </c>
      <c r="K3724">
        <f>'Previous Trades Import_OMS Quer'!K3724</f>
        <v>0</v>
      </c>
      <c r="L3724">
        <f>'Previous Trades Import_OMS Quer'!L3724</f>
        <v>0</v>
      </c>
      <c r="M3724">
        <f>'Previous Trades Import_OMS Quer'!M3724</f>
        <v>0</v>
      </c>
      <c r="N3724">
        <f>'Previous Trades Import_OMS Quer'!N3724</f>
        <v>0</v>
      </c>
      <c r="O3724" t="str">
        <f>CLEAN('Previous Trades Import_OMS Quer'!O3724)</f>
        <v/>
      </c>
      <c r="Q3724" s="25">
        <f t="shared" si="116"/>
        <v>0</v>
      </c>
      <c r="R3724" s="25" t="e">
        <f>VLOOKUP(O3724,'Currency Balance'!$O$3:$Q$32,3,0)</f>
        <v>#N/A</v>
      </c>
      <c r="S3724" t="e">
        <f t="shared" si="117"/>
        <v>#N/A</v>
      </c>
    </row>
    <row r="3725" spans="1:19">
      <c r="A3725">
        <f>'Previous Trades Import_OMS Quer'!A3725</f>
        <v>0</v>
      </c>
      <c r="B3725">
        <f>'Previous Trades Import_OMS Quer'!B3725</f>
        <v>0</v>
      </c>
      <c r="C3725" s="22">
        <f>'Previous Trades Import_OMS Quer'!C3725</f>
        <v>0</v>
      </c>
      <c r="D3725">
        <f>'Previous Trades Import_OMS Quer'!D3725</f>
        <v>0</v>
      </c>
      <c r="E3725" s="22">
        <f>'Previous Trades Import_OMS Quer'!E3725</f>
        <v>0</v>
      </c>
      <c r="F3725">
        <f>'Previous Trades Import_OMS Quer'!F3725</f>
        <v>0</v>
      </c>
      <c r="G3725">
        <f>'Previous Trades Import_OMS Quer'!G3725</f>
        <v>0</v>
      </c>
      <c r="H3725">
        <f>'Previous Trades Import_OMS Quer'!H3725</f>
        <v>0</v>
      </c>
      <c r="I3725">
        <f>'Previous Trades Import_OMS Quer'!I3725</f>
        <v>0</v>
      </c>
      <c r="J3725">
        <f>'Previous Trades Import_OMS Quer'!J3725</f>
        <v>0</v>
      </c>
      <c r="K3725">
        <f>'Previous Trades Import_OMS Quer'!K3725</f>
        <v>0</v>
      </c>
      <c r="L3725">
        <f>'Previous Trades Import_OMS Quer'!L3725</f>
        <v>0</v>
      </c>
      <c r="M3725">
        <f>'Previous Trades Import_OMS Quer'!M3725</f>
        <v>0</v>
      </c>
      <c r="N3725">
        <f>'Previous Trades Import_OMS Quer'!N3725</f>
        <v>0</v>
      </c>
      <c r="O3725" t="str">
        <f>CLEAN('Previous Trades Import_OMS Quer'!O3725)</f>
        <v/>
      </c>
      <c r="Q3725" s="25">
        <f t="shared" si="116"/>
        <v>0</v>
      </c>
      <c r="R3725" s="25" t="e">
        <f>VLOOKUP(O3725,'Currency Balance'!$O$3:$Q$32,3,0)</f>
        <v>#N/A</v>
      </c>
      <c r="S3725" t="e">
        <f t="shared" si="117"/>
        <v>#N/A</v>
      </c>
    </row>
    <row r="3726" spans="1:19">
      <c r="A3726">
        <f>'Previous Trades Import_OMS Quer'!A3726</f>
        <v>0</v>
      </c>
      <c r="B3726">
        <f>'Previous Trades Import_OMS Quer'!B3726</f>
        <v>0</v>
      </c>
      <c r="C3726" s="22">
        <f>'Previous Trades Import_OMS Quer'!C3726</f>
        <v>0</v>
      </c>
      <c r="D3726">
        <f>'Previous Trades Import_OMS Quer'!D3726</f>
        <v>0</v>
      </c>
      <c r="E3726" s="22">
        <f>'Previous Trades Import_OMS Quer'!E3726</f>
        <v>0</v>
      </c>
      <c r="F3726">
        <f>'Previous Trades Import_OMS Quer'!F3726</f>
        <v>0</v>
      </c>
      <c r="G3726">
        <f>'Previous Trades Import_OMS Quer'!G3726</f>
        <v>0</v>
      </c>
      <c r="H3726">
        <f>'Previous Trades Import_OMS Quer'!H3726</f>
        <v>0</v>
      </c>
      <c r="I3726">
        <f>'Previous Trades Import_OMS Quer'!I3726</f>
        <v>0</v>
      </c>
      <c r="J3726">
        <f>'Previous Trades Import_OMS Quer'!J3726</f>
        <v>0</v>
      </c>
      <c r="K3726">
        <f>'Previous Trades Import_OMS Quer'!K3726</f>
        <v>0</v>
      </c>
      <c r="L3726">
        <f>'Previous Trades Import_OMS Quer'!L3726</f>
        <v>0</v>
      </c>
      <c r="M3726">
        <f>'Previous Trades Import_OMS Quer'!M3726</f>
        <v>0</v>
      </c>
      <c r="N3726">
        <f>'Previous Trades Import_OMS Quer'!N3726</f>
        <v>0</v>
      </c>
      <c r="O3726" t="str">
        <f>CLEAN('Previous Trades Import_OMS Quer'!O3726)</f>
        <v/>
      </c>
      <c r="Q3726" s="25">
        <f t="shared" si="116"/>
        <v>0</v>
      </c>
      <c r="R3726" s="25" t="e">
        <f>VLOOKUP(O3726,'Currency Balance'!$O$3:$Q$32,3,0)</f>
        <v>#N/A</v>
      </c>
      <c r="S3726" t="e">
        <f t="shared" si="117"/>
        <v>#N/A</v>
      </c>
    </row>
    <row r="3727" spans="1:19">
      <c r="A3727">
        <f>'Previous Trades Import_OMS Quer'!A3727</f>
        <v>0</v>
      </c>
      <c r="B3727">
        <f>'Previous Trades Import_OMS Quer'!B3727</f>
        <v>0</v>
      </c>
      <c r="C3727" s="22">
        <f>'Previous Trades Import_OMS Quer'!C3727</f>
        <v>0</v>
      </c>
      <c r="D3727">
        <f>'Previous Trades Import_OMS Quer'!D3727</f>
        <v>0</v>
      </c>
      <c r="E3727" s="22">
        <f>'Previous Trades Import_OMS Quer'!E3727</f>
        <v>0</v>
      </c>
      <c r="F3727">
        <f>'Previous Trades Import_OMS Quer'!F3727</f>
        <v>0</v>
      </c>
      <c r="G3727">
        <f>'Previous Trades Import_OMS Quer'!G3727</f>
        <v>0</v>
      </c>
      <c r="H3727">
        <f>'Previous Trades Import_OMS Quer'!H3727</f>
        <v>0</v>
      </c>
      <c r="I3727">
        <f>'Previous Trades Import_OMS Quer'!I3727</f>
        <v>0</v>
      </c>
      <c r="J3727">
        <f>'Previous Trades Import_OMS Quer'!J3727</f>
        <v>0</v>
      </c>
      <c r="K3727">
        <f>'Previous Trades Import_OMS Quer'!K3727</f>
        <v>0</v>
      </c>
      <c r="L3727">
        <f>'Previous Trades Import_OMS Quer'!L3727</f>
        <v>0</v>
      </c>
      <c r="M3727">
        <f>'Previous Trades Import_OMS Quer'!M3727</f>
        <v>0</v>
      </c>
      <c r="N3727">
        <f>'Previous Trades Import_OMS Quer'!N3727</f>
        <v>0</v>
      </c>
      <c r="O3727" t="str">
        <f>CLEAN('Previous Trades Import_OMS Quer'!O3727)</f>
        <v/>
      </c>
      <c r="Q3727" s="25">
        <f t="shared" si="116"/>
        <v>0</v>
      </c>
      <c r="R3727" s="25" t="e">
        <f>VLOOKUP(O3727,'Currency Balance'!$O$3:$Q$32,3,0)</f>
        <v>#N/A</v>
      </c>
      <c r="S3727" t="e">
        <f t="shared" si="117"/>
        <v>#N/A</v>
      </c>
    </row>
    <row r="3728" spans="1:19">
      <c r="A3728">
        <f>'Previous Trades Import_OMS Quer'!A3728</f>
        <v>0</v>
      </c>
      <c r="B3728">
        <f>'Previous Trades Import_OMS Quer'!B3728</f>
        <v>0</v>
      </c>
      <c r="C3728" s="22">
        <f>'Previous Trades Import_OMS Quer'!C3728</f>
        <v>0</v>
      </c>
      <c r="D3728">
        <f>'Previous Trades Import_OMS Quer'!D3728</f>
        <v>0</v>
      </c>
      <c r="E3728" s="22">
        <f>'Previous Trades Import_OMS Quer'!E3728</f>
        <v>0</v>
      </c>
      <c r="F3728">
        <f>'Previous Trades Import_OMS Quer'!F3728</f>
        <v>0</v>
      </c>
      <c r="G3728">
        <f>'Previous Trades Import_OMS Quer'!G3728</f>
        <v>0</v>
      </c>
      <c r="H3728">
        <f>'Previous Trades Import_OMS Quer'!H3728</f>
        <v>0</v>
      </c>
      <c r="I3728">
        <f>'Previous Trades Import_OMS Quer'!I3728</f>
        <v>0</v>
      </c>
      <c r="J3728">
        <f>'Previous Trades Import_OMS Quer'!J3728</f>
        <v>0</v>
      </c>
      <c r="K3728">
        <f>'Previous Trades Import_OMS Quer'!K3728</f>
        <v>0</v>
      </c>
      <c r="L3728">
        <f>'Previous Trades Import_OMS Quer'!L3728</f>
        <v>0</v>
      </c>
      <c r="M3728">
        <f>'Previous Trades Import_OMS Quer'!M3728</f>
        <v>0</v>
      </c>
      <c r="N3728">
        <f>'Previous Trades Import_OMS Quer'!N3728</f>
        <v>0</v>
      </c>
      <c r="O3728" t="str">
        <f>CLEAN('Previous Trades Import_OMS Quer'!O3728)</f>
        <v/>
      </c>
      <c r="Q3728" s="25">
        <f t="shared" si="116"/>
        <v>0</v>
      </c>
      <c r="R3728" s="25" t="e">
        <f>VLOOKUP(O3728,'Currency Balance'!$O$3:$Q$32,3,0)</f>
        <v>#N/A</v>
      </c>
      <c r="S3728" t="e">
        <f t="shared" si="117"/>
        <v>#N/A</v>
      </c>
    </row>
    <row r="3729" spans="1:19">
      <c r="A3729">
        <f>'Previous Trades Import_OMS Quer'!A3729</f>
        <v>0</v>
      </c>
      <c r="B3729">
        <f>'Previous Trades Import_OMS Quer'!B3729</f>
        <v>0</v>
      </c>
      <c r="C3729" s="22">
        <f>'Previous Trades Import_OMS Quer'!C3729</f>
        <v>0</v>
      </c>
      <c r="D3729">
        <f>'Previous Trades Import_OMS Quer'!D3729</f>
        <v>0</v>
      </c>
      <c r="E3729" s="22">
        <f>'Previous Trades Import_OMS Quer'!E3729</f>
        <v>0</v>
      </c>
      <c r="F3729">
        <f>'Previous Trades Import_OMS Quer'!F3729</f>
        <v>0</v>
      </c>
      <c r="G3729">
        <f>'Previous Trades Import_OMS Quer'!G3729</f>
        <v>0</v>
      </c>
      <c r="H3729">
        <f>'Previous Trades Import_OMS Quer'!H3729</f>
        <v>0</v>
      </c>
      <c r="I3729">
        <f>'Previous Trades Import_OMS Quer'!I3729</f>
        <v>0</v>
      </c>
      <c r="J3729">
        <f>'Previous Trades Import_OMS Quer'!J3729</f>
        <v>0</v>
      </c>
      <c r="K3729">
        <f>'Previous Trades Import_OMS Quer'!K3729</f>
        <v>0</v>
      </c>
      <c r="L3729">
        <f>'Previous Trades Import_OMS Quer'!L3729</f>
        <v>0</v>
      </c>
      <c r="M3729">
        <f>'Previous Trades Import_OMS Quer'!M3729</f>
        <v>0</v>
      </c>
      <c r="N3729">
        <f>'Previous Trades Import_OMS Quer'!N3729</f>
        <v>0</v>
      </c>
      <c r="O3729" t="str">
        <f>CLEAN('Previous Trades Import_OMS Quer'!O3729)</f>
        <v/>
      </c>
      <c r="Q3729" s="25">
        <f t="shared" si="116"/>
        <v>0</v>
      </c>
      <c r="R3729" s="25" t="e">
        <f>VLOOKUP(O3729,'Currency Balance'!$O$3:$Q$32,3,0)</f>
        <v>#N/A</v>
      </c>
      <c r="S3729" t="e">
        <f t="shared" si="117"/>
        <v>#N/A</v>
      </c>
    </row>
    <row r="3730" spans="1:19">
      <c r="A3730">
        <f>'Previous Trades Import_OMS Quer'!A3730</f>
        <v>0</v>
      </c>
      <c r="B3730">
        <f>'Previous Trades Import_OMS Quer'!B3730</f>
        <v>0</v>
      </c>
      <c r="C3730" s="22">
        <f>'Previous Trades Import_OMS Quer'!C3730</f>
        <v>0</v>
      </c>
      <c r="D3730">
        <f>'Previous Trades Import_OMS Quer'!D3730</f>
        <v>0</v>
      </c>
      <c r="E3730" s="22">
        <f>'Previous Trades Import_OMS Quer'!E3730</f>
        <v>0</v>
      </c>
      <c r="F3730">
        <f>'Previous Trades Import_OMS Quer'!F3730</f>
        <v>0</v>
      </c>
      <c r="G3730">
        <f>'Previous Trades Import_OMS Quer'!G3730</f>
        <v>0</v>
      </c>
      <c r="H3730">
        <f>'Previous Trades Import_OMS Quer'!H3730</f>
        <v>0</v>
      </c>
      <c r="I3730">
        <f>'Previous Trades Import_OMS Quer'!I3730</f>
        <v>0</v>
      </c>
      <c r="J3730">
        <f>'Previous Trades Import_OMS Quer'!J3730</f>
        <v>0</v>
      </c>
      <c r="K3730">
        <f>'Previous Trades Import_OMS Quer'!K3730</f>
        <v>0</v>
      </c>
      <c r="L3730">
        <f>'Previous Trades Import_OMS Quer'!L3730</f>
        <v>0</v>
      </c>
      <c r="M3730">
        <f>'Previous Trades Import_OMS Quer'!M3730</f>
        <v>0</v>
      </c>
      <c r="N3730">
        <f>'Previous Trades Import_OMS Quer'!N3730</f>
        <v>0</v>
      </c>
      <c r="O3730" t="str">
        <f>CLEAN('Previous Trades Import_OMS Quer'!O3730)</f>
        <v/>
      </c>
      <c r="Q3730" s="25">
        <f t="shared" si="116"/>
        <v>0</v>
      </c>
      <c r="R3730" s="25" t="e">
        <f>VLOOKUP(O3730,'Currency Balance'!$O$3:$Q$32,3,0)</f>
        <v>#N/A</v>
      </c>
      <c r="S3730" t="e">
        <f t="shared" si="117"/>
        <v>#N/A</v>
      </c>
    </row>
    <row r="3731" spans="1:19">
      <c r="A3731">
        <f>'Previous Trades Import_OMS Quer'!A3731</f>
        <v>0</v>
      </c>
      <c r="B3731">
        <f>'Previous Trades Import_OMS Quer'!B3731</f>
        <v>0</v>
      </c>
      <c r="C3731" s="22">
        <f>'Previous Trades Import_OMS Quer'!C3731</f>
        <v>0</v>
      </c>
      <c r="D3731">
        <f>'Previous Trades Import_OMS Quer'!D3731</f>
        <v>0</v>
      </c>
      <c r="E3731" s="22">
        <f>'Previous Trades Import_OMS Quer'!E3731</f>
        <v>0</v>
      </c>
      <c r="F3731">
        <f>'Previous Trades Import_OMS Quer'!F3731</f>
        <v>0</v>
      </c>
      <c r="G3731">
        <f>'Previous Trades Import_OMS Quer'!G3731</f>
        <v>0</v>
      </c>
      <c r="H3731">
        <f>'Previous Trades Import_OMS Quer'!H3731</f>
        <v>0</v>
      </c>
      <c r="I3731">
        <f>'Previous Trades Import_OMS Quer'!I3731</f>
        <v>0</v>
      </c>
      <c r="J3731">
        <f>'Previous Trades Import_OMS Quer'!J3731</f>
        <v>0</v>
      </c>
      <c r="K3731">
        <f>'Previous Trades Import_OMS Quer'!K3731</f>
        <v>0</v>
      </c>
      <c r="L3731">
        <f>'Previous Trades Import_OMS Quer'!L3731</f>
        <v>0</v>
      </c>
      <c r="M3731">
        <f>'Previous Trades Import_OMS Quer'!M3731</f>
        <v>0</v>
      </c>
      <c r="N3731">
        <f>'Previous Trades Import_OMS Quer'!N3731</f>
        <v>0</v>
      </c>
      <c r="O3731" t="str">
        <f>CLEAN('Previous Trades Import_OMS Quer'!O3731)</f>
        <v/>
      </c>
      <c r="Q3731" s="25">
        <f t="shared" si="116"/>
        <v>0</v>
      </c>
      <c r="R3731" s="25" t="e">
        <f>VLOOKUP(O3731,'Currency Balance'!$O$3:$Q$32,3,0)</f>
        <v>#N/A</v>
      </c>
      <c r="S3731" t="e">
        <f t="shared" si="117"/>
        <v>#N/A</v>
      </c>
    </row>
    <row r="3732" spans="1:19">
      <c r="A3732">
        <f>'Previous Trades Import_OMS Quer'!A3732</f>
        <v>0</v>
      </c>
      <c r="B3732">
        <f>'Previous Trades Import_OMS Quer'!B3732</f>
        <v>0</v>
      </c>
      <c r="C3732" s="22">
        <f>'Previous Trades Import_OMS Quer'!C3732</f>
        <v>0</v>
      </c>
      <c r="D3732">
        <f>'Previous Trades Import_OMS Quer'!D3732</f>
        <v>0</v>
      </c>
      <c r="E3732" s="22">
        <f>'Previous Trades Import_OMS Quer'!E3732</f>
        <v>0</v>
      </c>
      <c r="F3732">
        <f>'Previous Trades Import_OMS Quer'!F3732</f>
        <v>0</v>
      </c>
      <c r="G3732">
        <f>'Previous Trades Import_OMS Quer'!G3732</f>
        <v>0</v>
      </c>
      <c r="H3732">
        <f>'Previous Trades Import_OMS Quer'!H3732</f>
        <v>0</v>
      </c>
      <c r="I3732">
        <f>'Previous Trades Import_OMS Quer'!I3732</f>
        <v>0</v>
      </c>
      <c r="J3732">
        <f>'Previous Trades Import_OMS Quer'!J3732</f>
        <v>0</v>
      </c>
      <c r="K3732">
        <f>'Previous Trades Import_OMS Quer'!K3732</f>
        <v>0</v>
      </c>
      <c r="L3732">
        <f>'Previous Trades Import_OMS Quer'!L3732</f>
        <v>0</v>
      </c>
      <c r="M3732">
        <f>'Previous Trades Import_OMS Quer'!M3732</f>
        <v>0</v>
      </c>
      <c r="N3732">
        <f>'Previous Trades Import_OMS Quer'!N3732</f>
        <v>0</v>
      </c>
      <c r="O3732" t="str">
        <f>CLEAN('Previous Trades Import_OMS Quer'!O3732)</f>
        <v/>
      </c>
      <c r="Q3732" s="25">
        <f t="shared" si="116"/>
        <v>0</v>
      </c>
      <c r="R3732" s="25" t="e">
        <f>VLOOKUP(O3732,'Currency Balance'!$O$3:$Q$32,3,0)</f>
        <v>#N/A</v>
      </c>
      <c r="S3732" t="e">
        <f t="shared" si="117"/>
        <v>#N/A</v>
      </c>
    </row>
    <row r="3733" spans="1:19">
      <c r="A3733">
        <f>'Previous Trades Import_OMS Quer'!A3733</f>
        <v>0</v>
      </c>
      <c r="B3733">
        <f>'Previous Trades Import_OMS Quer'!B3733</f>
        <v>0</v>
      </c>
      <c r="C3733" s="22">
        <f>'Previous Trades Import_OMS Quer'!C3733</f>
        <v>0</v>
      </c>
      <c r="D3733">
        <f>'Previous Trades Import_OMS Quer'!D3733</f>
        <v>0</v>
      </c>
      <c r="E3733" s="22">
        <f>'Previous Trades Import_OMS Quer'!E3733</f>
        <v>0</v>
      </c>
      <c r="F3733">
        <f>'Previous Trades Import_OMS Quer'!F3733</f>
        <v>0</v>
      </c>
      <c r="G3733">
        <f>'Previous Trades Import_OMS Quer'!G3733</f>
        <v>0</v>
      </c>
      <c r="H3733">
        <f>'Previous Trades Import_OMS Quer'!H3733</f>
        <v>0</v>
      </c>
      <c r="I3733">
        <f>'Previous Trades Import_OMS Quer'!I3733</f>
        <v>0</v>
      </c>
      <c r="J3733">
        <f>'Previous Trades Import_OMS Quer'!J3733</f>
        <v>0</v>
      </c>
      <c r="K3733">
        <f>'Previous Trades Import_OMS Quer'!K3733</f>
        <v>0</v>
      </c>
      <c r="L3733">
        <f>'Previous Trades Import_OMS Quer'!L3733</f>
        <v>0</v>
      </c>
      <c r="M3733">
        <f>'Previous Trades Import_OMS Quer'!M3733</f>
        <v>0</v>
      </c>
      <c r="N3733">
        <f>'Previous Trades Import_OMS Quer'!N3733</f>
        <v>0</v>
      </c>
      <c r="O3733" t="str">
        <f>CLEAN('Previous Trades Import_OMS Quer'!O3733)</f>
        <v/>
      </c>
      <c r="Q3733" s="25">
        <f t="shared" si="116"/>
        <v>0</v>
      </c>
      <c r="R3733" s="25" t="e">
        <f>VLOOKUP(O3733,'Currency Balance'!$O$3:$Q$32,3,0)</f>
        <v>#N/A</v>
      </c>
      <c r="S3733" t="e">
        <f t="shared" si="117"/>
        <v>#N/A</v>
      </c>
    </row>
    <row r="3734" spans="1:19">
      <c r="A3734">
        <f>'Previous Trades Import_OMS Quer'!A3734</f>
        <v>0</v>
      </c>
      <c r="B3734">
        <f>'Previous Trades Import_OMS Quer'!B3734</f>
        <v>0</v>
      </c>
      <c r="C3734" s="22">
        <f>'Previous Trades Import_OMS Quer'!C3734</f>
        <v>0</v>
      </c>
      <c r="D3734">
        <f>'Previous Trades Import_OMS Quer'!D3734</f>
        <v>0</v>
      </c>
      <c r="E3734" s="22">
        <f>'Previous Trades Import_OMS Quer'!E3734</f>
        <v>0</v>
      </c>
      <c r="F3734">
        <f>'Previous Trades Import_OMS Quer'!F3734</f>
        <v>0</v>
      </c>
      <c r="G3734">
        <f>'Previous Trades Import_OMS Quer'!G3734</f>
        <v>0</v>
      </c>
      <c r="H3734">
        <f>'Previous Trades Import_OMS Quer'!H3734</f>
        <v>0</v>
      </c>
      <c r="I3734">
        <f>'Previous Trades Import_OMS Quer'!I3734</f>
        <v>0</v>
      </c>
      <c r="J3734">
        <f>'Previous Trades Import_OMS Quer'!J3734</f>
        <v>0</v>
      </c>
      <c r="K3734">
        <f>'Previous Trades Import_OMS Quer'!K3734</f>
        <v>0</v>
      </c>
      <c r="L3734">
        <f>'Previous Trades Import_OMS Quer'!L3734</f>
        <v>0</v>
      </c>
      <c r="M3734">
        <f>'Previous Trades Import_OMS Quer'!M3734</f>
        <v>0</v>
      </c>
      <c r="N3734">
        <f>'Previous Trades Import_OMS Quer'!N3734</f>
        <v>0</v>
      </c>
      <c r="O3734" t="str">
        <f>CLEAN('Previous Trades Import_OMS Quer'!O3734)</f>
        <v/>
      </c>
      <c r="Q3734" s="25">
        <f t="shared" si="116"/>
        <v>0</v>
      </c>
      <c r="R3734" s="25" t="e">
        <f>VLOOKUP(O3734,'Currency Balance'!$O$3:$Q$32,3,0)</f>
        <v>#N/A</v>
      </c>
      <c r="S3734" t="e">
        <f t="shared" si="117"/>
        <v>#N/A</v>
      </c>
    </row>
    <row r="3735" spans="1:19">
      <c r="A3735">
        <f>'Previous Trades Import_OMS Quer'!A3735</f>
        <v>0</v>
      </c>
      <c r="B3735">
        <f>'Previous Trades Import_OMS Quer'!B3735</f>
        <v>0</v>
      </c>
      <c r="C3735" s="22">
        <f>'Previous Trades Import_OMS Quer'!C3735</f>
        <v>0</v>
      </c>
      <c r="D3735">
        <f>'Previous Trades Import_OMS Quer'!D3735</f>
        <v>0</v>
      </c>
      <c r="E3735" s="22">
        <f>'Previous Trades Import_OMS Quer'!E3735</f>
        <v>0</v>
      </c>
      <c r="F3735">
        <f>'Previous Trades Import_OMS Quer'!F3735</f>
        <v>0</v>
      </c>
      <c r="G3735">
        <f>'Previous Trades Import_OMS Quer'!G3735</f>
        <v>0</v>
      </c>
      <c r="H3735">
        <f>'Previous Trades Import_OMS Quer'!H3735</f>
        <v>0</v>
      </c>
      <c r="I3735">
        <f>'Previous Trades Import_OMS Quer'!I3735</f>
        <v>0</v>
      </c>
      <c r="J3735">
        <f>'Previous Trades Import_OMS Quer'!J3735</f>
        <v>0</v>
      </c>
      <c r="K3735">
        <f>'Previous Trades Import_OMS Quer'!K3735</f>
        <v>0</v>
      </c>
      <c r="L3735">
        <f>'Previous Trades Import_OMS Quer'!L3735</f>
        <v>0</v>
      </c>
      <c r="M3735">
        <f>'Previous Trades Import_OMS Quer'!M3735</f>
        <v>0</v>
      </c>
      <c r="N3735">
        <f>'Previous Trades Import_OMS Quer'!N3735</f>
        <v>0</v>
      </c>
      <c r="O3735" t="str">
        <f>CLEAN('Previous Trades Import_OMS Quer'!O3735)</f>
        <v/>
      </c>
      <c r="Q3735" s="25">
        <f t="shared" si="116"/>
        <v>0</v>
      </c>
      <c r="R3735" s="25" t="e">
        <f>VLOOKUP(O3735,'Currency Balance'!$O$3:$Q$32,3,0)</f>
        <v>#N/A</v>
      </c>
      <c r="S3735" t="e">
        <f t="shared" si="117"/>
        <v>#N/A</v>
      </c>
    </row>
    <row r="3736" spans="1:19">
      <c r="A3736">
        <f>'Previous Trades Import_OMS Quer'!A3736</f>
        <v>0</v>
      </c>
      <c r="B3736">
        <f>'Previous Trades Import_OMS Quer'!B3736</f>
        <v>0</v>
      </c>
      <c r="C3736" s="22">
        <f>'Previous Trades Import_OMS Quer'!C3736</f>
        <v>0</v>
      </c>
      <c r="D3736">
        <f>'Previous Trades Import_OMS Quer'!D3736</f>
        <v>0</v>
      </c>
      <c r="E3736" s="22">
        <f>'Previous Trades Import_OMS Quer'!E3736</f>
        <v>0</v>
      </c>
      <c r="F3736">
        <f>'Previous Trades Import_OMS Quer'!F3736</f>
        <v>0</v>
      </c>
      <c r="G3736">
        <f>'Previous Trades Import_OMS Quer'!G3736</f>
        <v>0</v>
      </c>
      <c r="H3736">
        <f>'Previous Trades Import_OMS Quer'!H3736</f>
        <v>0</v>
      </c>
      <c r="I3736">
        <f>'Previous Trades Import_OMS Quer'!I3736</f>
        <v>0</v>
      </c>
      <c r="J3736">
        <f>'Previous Trades Import_OMS Quer'!J3736</f>
        <v>0</v>
      </c>
      <c r="K3736">
        <f>'Previous Trades Import_OMS Quer'!K3736</f>
        <v>0</v>
      </c>
      <c r="L3736">
        <f>'Previous Trades Import_OMS Quer'!L3736</f>
        <v>0</v>
      </c>
      <c r="M3736">
        <f>'Previous Trades Import_OMS Quer'!M3736</f>
        <v>0</v>
      </c>
      <c r="N3736">
        <f>'Previous Trades Import_OMS Quer'!N3736</f>
        <v>0</v>
      </c>
      <c r="O3736" t="str">
        <f>CLEAN('Previous Trades Import_OMS Quer'!O3736)</f>
        <v/>
      </c>
      <c r="Q3736" s="25">
        <f t="shared" si="116"/>
        <v>0</v>
      </c>
      <c r="R3736" s="25" t="e">
        <f>VLOOKUP(O3736,'Currency Balance'!$O$3:$Q$32,3,0)</f>
        <v>#N/A</v>
      </c>
      <c r="S3736" t="e">
        <f t="shared" si="117"/>
        <v>#N/A</v>
      </c>
    </row>
    <row r="3737" spans="1:19">
      <c r="A3737">
        <f>'Previous Trades Import_OMS Quer'!A3737</f>
        <v>0</v>
      </c>
      <c r="B3737">
        <f>'Previous Trades Import_OMS Quer'!B3737</f>
        <v>0</v>
      </c>
      <c r="C3737" s="22">
        <f>'Previous Trades Import_OMS Quer'!C3737</f>
        <v>0</v>
      </c>
      <c r="D3737">
        <f>'Previous Trades Import_OMS Quer'!D3737</f>
        <v>0</v>
      </c>
      <c r="E3737" s="22">
        <f>'Previous Trades Import_OMS Quer'!E3737</f>
        <v>0</v>
      </c>
      <c r="F3737">
        <f>'Previous Trades Import_OMS Quer'!F3737</f>
        <v>0</v>
      </c>
      <c r="G3737">
        <f>'Previous Trades Import_OMS Quer'!G3737</f>
        <v>0</v>
      </c>
      <c r="H3737">
        <f>'Previous Trades Import_OMS Quer'!H3737</f>
        <v>0</v>
      </c>
      <c r="I3737">
        <f>'Previous Trades Import_OMS Quer'!I3737</f>
        <v>0</v>
      </c>
      <c r="J3737">
        <f>'Previous Trades Import_OMS Quer'!J3737</f>
        <v>0</v>
      </c>
      <c r="K3737">
        <f>'Previous Trades Import_OMS Quer'!K3737</f>
        <v>0</v>
      </c>
      <c r="L3737">
        <f>'Previous Trades Import_OMS Quer'!L3737</f>
        <v>0</v>
      </c>
      <c r="M3737">
        <f>'Previous Trades Import_OMS Quer'!M3737</f>
        <v>0</v>
      </c>
      <c r="N3737">
        <f>'Previous Trades Import_OMS Quer'!N3737</f>
        <v>0</v>
      </c>
      <c r="O3737" t="str">
        <f>CLEAN('Previous Trades Import_OMS Quer'!O3737)</f>
        <v/>
      </c>
      <c r="Q3737" s="25">
        <f t="shared" si="116"/>
        <v>0</v>
      </c>
      <c r="R3737" s="25" t="e">
        <f>VLOOKUP(O3737,'Currency Balance'!$O$3:$Q$32,3,0)</f>
        <v>#N/A</v>
      </c>
      <c r="S3737" t="e">
        <f t="shared" si="117"/>
        <v>#N/A</v>
      </c>
    </row>
    <row r="3738" spans="1:19">
      <c r="A3738">
        <f>'Previous Trades Import_OMS Quer'!A3738</f>
        <v>0</v>
      </c>
      <c r="B3738">
        <f>'Previous Trades Import_OMS Quer'!B3738</f>
        <v>0</v>
      </c>
      <c r="C3738" s="22">
        <f>'Previous Trades Import_OMS Quer'!C3738</f>
        <v>0</v>
      </c>
      <c r="D3738">
        <f>'Previous Trades Import_OMS Quer'!D3738</f>
        <v>0</v>
      </c>
      <c r="E3738" s="22">
        <f>'Previous Trades Import_OMS Quer'!E3738</f>
        <v>0</v>
      </c>
      <c r="F3738">
        <f>'Previous Trades Import_OMS Quer'!F3738</f>
        <v>0</v>
      </c>
      <c r="G3738">
        <f>'Previous Trades Import_OMS Quer'!G3738</f>
        <v>0</v>
      </c>
      <c r="H3738">
        <f>'Previous Trades Import_OMS Quer'!H3738</f>
        <v>0</v>
      </c>
      <c r="I3738">
        <f>'Previous Trades Import_OMS Quer'!I3738</f>
        <v>0</v>
      </c>
      <c r="J3738">
        <f>'Previous Trades Import_OMS Quer'!J3738</f>
        <v>0</v>
      </c>
      <c r="K3738">
        <f>'Previous Trades Import_OMS Quer'!K3738</f>
        <v>0</v>
      </c>
      <c r="L3738">
        <f>'Previous Trades Import_OMS Quer'!L3738</f>
        <v>0</v>
      </c>
      <c r="M3738">
        <f>'Previous Trades Import_OMS Quer'!M3738</f>
        <v>0</v>
      </c>
      <c r="N3738">
        <f>'Previous Trades Import_OMS Quer'!N3738</f>
        <v>0</v>
      </c>
      <c r="O3738" t="str">
        <f>CLEAN('Previous Trades Import_OMS Quer'!O3738)</f>
        <v/>
      </c>
      <c r="Q3738" s="25">
        <f t="shared" si="116"/>
        <v>0</v>
      </c>
      <c r="R3738" s="25" t="e">
        <f>VLOOKUP(O3738,'Currency Balance'!$O$3:$Q$32,3,0)</f>
        <v>#N/A</v>
      </c>
      <c r="S3738" t="e">
        <f t="shared" si="117"/>
        <v>#N/A</v>
      </c>
    </row>
    <row r="3739" spans="1:19">
      <c r="A3739">
        <f>'Previous Trades Import_OMS Quer'!A3739</f>
        <v>0</v>
      </c>
      <c r="B3739">
        <f>'Previous Trades Import_OMS Quer'!B3739</f>
        <v>0</v>
      </c>
      <c r="C3739" s="22">
        <f>'Previous Trades Import_OMS Quer'!C3739</f>
        <v>0</v>
      </c>
      <c r="D3739">
        <f>'Previous Trades Import_OMS Quer'!D3739</f>
        <v>0</v>
      </c>
      <c r="E3739" s="22">
        <f>'Previous Trades Import_OMS Quer'!E3739</f>
        <v>0</v>
      </c>
      <c r="F3739">
        <f>'Previous Trades Import_OMS Quer'!F3739</f>
        <v>0</v>
      </c>
      <c r="G3739">
        <f>'Previous Trades Import_OMS Quer'!G3739</f>
        <v>0</v>
      </c>
      <c r="H3739">
        <f>'Previous Trades Import_OMS Quer'!H3739</f>
        <v>0</v>
      </c>
      <c r="I3739">
        <f>'Previous Trades Import_OMS Quer'!I3739</f>
        <v>0</v>
      </c>
      <c r="J3739">
        <f>'Previous Trades Import_OMS Quer'!J3739</f>
        <v>0</v>
      </c>
      <c r="K3739">
        <f>'Previous Trades Import_OMS Quer'!K3739</f>
        <v>0</v>
      </c>
      <c r="L3739">
        <f>'Previous Trades Import_OMS Quer'!L3739</f>
        <v>0</v>
      </c>
      <c r="M3739">
        <f>'Previous Trades Import_OMS Quer'!M3739</f>
        <v>0</v>
      </c>
      <c r="N3739">
        <f>'Previous Trades Import_OMS Quer'!N3739</f>
        <v>0</v>
      </c>
      <c r="O3739" t="str">
        <f>CLEAN('Previous Trades Import_OMS Quer'!O3739)</f>
        <v/>
      </c>
      <c r="Q3739" s="25">
        <f t="shared" si="116"/>
        <v>0</v>
      </c>
      <c r="R3739" s="25" t="e">
        <f>VLOOKUP(O3739,'Currency Balance'!$O$3:$Q$32,3,0)</f>
        <v>#N/A</v>
      </c>
      <c r="S3739" t="e">
        <f t="shared" si="117"/>
        <v>#N/A</v>
      </c>
    </row>
    <row r="3740" spans="1:19">
      <c r="A3740">
        <f>'Previous Trades Import_OMS Quer'!A3740</f>
        <v>0</v>
      </c>
      <c r="B3740">
        <f>'Previous Trades Import_OMS Quer'!B3740</f>
        <v>0</v>
      </c>
      <c r="C3740" s="22">
        <f>'Previous Trades Import_OMS Quer'!C3740</f>
        <v>0</v>
      </c>
      <c r="D3740">
        <f>'Previous Trades Import_OMS Quer'!D3740</f>
        <v>0</v>
      </c>
      <c r="E3740" s="22">
        <f>'Previous Trades Import_OMS Quer'!E3740</f>
        <v>0</v>
      </c>
      <c r="F3740">
        <f>'Previous Trades Import_OMS Quer'!F3740</f>
        <v>0</v>
      </c>
      <c r="G3740">
        <f>'Previous Trades Import_OMS Quer'!G3740</f>
        <v>0</v>
      </c>
      <c r="H3740">
        <f>'Previous Trades Import_OMS Quer'!H3740</f>
        <v>0</v>
      </c>
      <c r="I3740">
        <f>'Previous Trades Import_OMS Quer'!I3740</f>
        <v>0</v>
      </c>
      <c r="J3740">
        <f>'Previous Trades Import_OMS Quer'!J3740</f>
        <v>0</v>
      </c>
      <c r="K3740">
        <f>'Previous Trades Import_OMS Quer'!K3740</f>
        <v>0</v>
      </c>
      <c r="L3740">
        <f>'Previous Trades Import_OMS Quer'!L3740</f>
        <v>0</v>
      </c>
      <c r="M3740">
        <f>'Previous Trades Import_OMS Quer'!M3740</f>
        <v>0</v>
      </c>
      <c r="N3740">
        <f>'Previous Trades Import_OMS Quer'!N3740</f>
        <v>0</v>
      </c>
      <c r="O3740" t="str">
        <f>CLEAN('Previous Trades Import_OMS Quer'!O3740)</f>
        <v/>
      </c>
      <c r="Q3740" s="25">
        <f t="shared" si="116"/>
        <v>0</v>
      </c>
      <c r="R3740" s="25" t="e">
        <f>VLOOKUP(O3740,'Currency Balance'!$O$3:$Q$32,3,0)</f>
        <v>#N/A</v>
      </c>
      <c r="S3740" t="e">
        <f t="shared" si="117"/>
        <v>#N/A</v>
      </c>
    </row>
    <row r="3741" spans="1:19">
      <c r="A3741">
        <f>'Previous Trades Import_OMS Quer'!A3741</f>
        <v>0</v>
      </c>
      <c r="B3741">
        <f>'Previous Trades Import_OMS Quer'!B3741</f>
        <v>0</v>
      </c>
      <c r="C3741" s="22">
        <f>'Previous Trades Import_OMS Quer'!C3741</f>
        <v>0</v>
      </c>
      <c r="D3741">
        <f>'Previous Trades Import_OMS Quer'!D3741</f>
        <v>0</v>
      </c>
      <c r="E3741" s="22">
        <f>'Previous Trades Import_OMS Quer'!E3741</f>
        <v>0</v>
      </c>
      <c r="F3741">
        <f>'Previous Trades Import_OMS Quer'!F3741</f>
        <v>0</v>
      </c>
      <c r="G3741">
        <f>'Previous Trades Import_OMS Quer'!G3741</f>
        <v>0</v>
      </c>
      <c r="H3741">
        <f>'Previous Trades Import_OMS Quer'!H3741</f>
        <v>0</v>
      </c>
      <c r="I3741">
        <f>'Previous Trades Import_OMS Quer'!I3741</f>
        <v>0</v>
      </c>
      <c r="J3741">
        <f>'Previous Trades Import_OMS Quer'!J3741</f>
        <v>0</v>
      </c>
      <c r="K3741">
        <f>'Previous Trades Import_OMS Quer'!K3741</f>
        <v>0</v>
      </c>
      <c r="L3741">
        <f>'Previous Trades Import_OMS Quer'!L3741</f>
        <v>0</v>
      </c>
      <c r="M3741">
        <f>'Previous Trades Import_OMS Quer'!M3741</f>
        <v>0</v>
      </c>
      <c r="N3741">
        <f>'Previous Trades Import_OMS Quer'!N3741</f>
        <v>0</v>
      </c>
      <c r="O3741" t="str">
        <f>CLEAN('Previous Trades Import_OMS Quer'!O3741)</f>
        <v/>
      </c>
      <c r="Q3741" s="25">
        <f t="shared" si="116"/>
        <v>0</v>
      </c>
      <c r="R3741" s="25" t="e">
        <f>VLOOKUP(O3741,'Currency Balance'!$O$3:$Q$32,3,0)</f>
        <v>#N/A</v>
      </c>
      <c r="S3741" t="e">
        <f t="shared" si="117"/>
        <v>#N/A</v>
      </c>
    </row>
    <row r="3742" spans="1:19">
      <c r="A3742">
        <f>'Previous Trades Import_OMS Quer'!A3742</f>
        <v>0</v>
      </c>
      <c r="B3742">
        <f>'Previous Trades Import_OMS Quer'!B3742</f>
        <v>0</v>
      </c>
      <c r="C3742" s="22">
        <f>'Previous Trades Import_OMS Quer'!C3742</f>
        <v>0</v>
      </c>
      <c r="D3742">
        <f>'Previous Trades Import_OMS Quer'!D3742</f>
        <v>0</v>
      </c>
      <c r="E3742" s="22">
        <f>'Previous Trades Import_OMS Quer'!E3742</f>
        <v>0</v>
      </c>
      <c r="F3742">
        <f>'Previous Trades Import_OMS Quer'!F3742</f>
        <v>0</v>
      </c>
      <c r="G3742">
        <f>'Previous Trades Import_OMS Quer'!G3742</f>
        <v>0</v>
      </c>
      <c r="H3742">
        <f>'Previous Trades Import_OMS Quer'!H3742</f>
        <v>0</v>
      </c>
      <c r="I3742">
        <f>'Previous Trades Import_OMS Quer'!I3742</f>
        <v>0</v>
      </c>
      <c r="J3742">
        <f>'Previous Trades Import_OMS Quer'!J3742</f>
        <v>0</v>
      </c>
      <c r="K3742">
        <f>'Previous Trades Import_OMS Quer'!K3742</f>
        <v>0</v>
      </c>
      <c r="L3742">
        <f>'Previous Trades Import_OMS Quer'!L3742</f>
        <v>0</v>
      </c>
      <c r="M3742">
        <f>'Previous Trades Import_OMS Quer'!M3742</f>
        <v>0</v>
      </c>
      <c r="N3742">
        <f>'Previous Trades Import_OMS Quer'!N3742</f>
        <v>0</v>
      </c>
      <c r="O3742" t="str">
        <f>CLEAN('Previous Trades Import_OMS Quer'!O3742)</f>
        <v/>
      </c>
      <c r="Q3742" s="25">
        <f t="shared" si="116"/>
        <v>0</v>
      </c>
      <c r="R3742" s="25" t="e">
        <f>VLOOKUP(O3742,'Currency Balance'!$O$3:$Q$32,3,0)</f>
        <v>#N/A</v>
      </c>
      <c r="S3742" t="e">
        <f t="shared" si="117"/>
        <v>#N/A</v>
      </c>
    </row>
    <row r="3743" spans="1:19">
      <c r="A3743">
        <f>'Previous Trades Import_OMS Quer'!A3743</f>
        <v>0</v>
      </c>
      <c r="B3743">
        <f>'Previous Trades Import_OMS Quer'!B3743</f>
        <v>0</v>
      </c>
      <c r="C3743" s="22">
        <f>'Previous Trades Import_OMS Quer'!C3743</f>
        <v>0</v>
      </c>
      <c r="D3743">
        <f>'Previous Trades Import_OMS Quer'!D3743</f>
        <v>0</v>
      </c>
      <c r="E3743" s="22">
        <f>'Previous Trades Import_OMS Quer'!E3743</f>
        <v>0</v>
      </c>
      <c r="F3743">
        <f>'Previous Trades Import_OMS Quer'!F3743</f>
        <v>0</v>
      </c>
      <c r="G3743">
        <f>'Previous Trades Import_OMS Quer'!G3743</f>
        <v>0</v>
      </c>
      <c r="H3743">
        <f>'Previous Trades Import_OMS Quer'!H3743</f>
        <v>0</v>
      </c>
      <c r="I3743">
        <f>'Previous Trades Import_OMS Quer'!I3743</f>
        <v>0</v>
      </c>
      <c r="J3743">
        <f>'Previous Trades Import_OMS Quer'!J3743</f>
        <v>0</v>
      </c>
      <c r="K3743">
        <f>'Previous Trades Import_OMS Quer'!K3743</f>
        <v>0</v>
      </c>
      <c r="L3743">
        <f>'Previous Trades Import_OMS Quer'!L3743</f>
        <v>0</v>
      </c>
      <c r="M3743">
        <f>'Previous Trades Import_OMS Quer'!M3743</f>
        <v>0</v>
      </c>
      <c r="N3743">
        <f>'Previous Trades Import_OMS Quer'!N3743</f>
        <v>0</v>
      </c>
      <c r="O3743" t="str">
        <f>CLEAN('Previous Trades Import_OMS Quer'!O3743)</f>
        <v/>
      </c>
      <c r="Q3743" s="25">
        <f t="shared" si="116"/>
        <v>0</v>
      </c>
      <c r="R3743" s="25" t="e">
        <f>VLOOKUP(O3743,'Currency Balance'!$O$3:$Q$32,3,0)</f>
        <v>#N/A</v>
      </c>
      <c r="S3743" t="e">
        <f t="shared" si="117"/>
        <v>#N/A</v>
      </c>
    </row>
    <row r="3744" spans="1:19">
      <c r="A3744">
        <f>'Previous Trades Import_OMS Quer'!A3744</f>
        <v>0</v>
      </c>
      <c r="B3744">
        <f>'Previous Trades Import_OMS Quer'!B3744</f>
        <v>0</v>
      </c>
      <c r="C3744" s="22">
        <f>'Previous Trades Import_OMS Quer'!C3744</f>
        <v>0</v>
      </c>
      <c r="D3744">
        <f>'Previous Trades Import_OMS Quer'!D3744</f>
        <v>0</v>
      </c>
      <c r="E3744" s="22">
        <f>'Previous Trades Import_OMS Quer'!E3744</f>
        <v>0</v>
      </c>
      <c r="F3744">
        <f>'Previous Trades Import_OMS Quer'!F3744</f>
        <v>0</v>
      </c>
      <c r="G3744">
        <f>'Previous Trades Import_OMS Quer'!G3744</f>
        <v>0</v>
      </c>
      <c r="H3744">
        <f>'Previous Trades Import_OMS Quer'!H3744</f>
        <v>0</v>
      </c>
      <c r="I3744">
        <f>'Previous Trades Import_OMS Quer'!I3744</f>
        <v>0</v>
      </c>
      <c r="J3744">
        <f>'Previous Trades Import_OMS Quer'!J3744</f>
        <v>0</v>
      </c>
      <c r="K3744">
        <f>'Previous Trades Import_OMS Quer'!K3744</f>
        <v>0</v>
      </c>
      <c r="L3744">
        <f>'Previous Trades Import_OMS Quer'!L3744</f>
        <v>0</v>
      </c>
      <c r="M3744">
        <f>'Previous Trades Import_OMS Quer'!M3744</f>
        <v>0</v>
      </c>
      <c r="N3744">
        <f>'Previous Trades Import_OMS Quer'!N3744</f>
        <v>0</v>
      </c>
      <c r="O3744" t="str">
        <f>CLEAN('Previous Trades Import_OMS Quer'!O3744)</f>
        <v/>
      </c>
      <c r="Q3744" s="25">
        <f t="shared" si="116"/>
        <v>0</v>
      </c>
      <c r="R3744" s="25" t="e">
        <f>VLOOKUP(O3744,'Currency Balance'!$O$3:$Q$32,3,0)</f>
        <v>#N/A</v>
      </c>
      <c r="S3744" t="e">
        <f t="shared" si="117"/>
        <v>#N/A</v>
      </c>
    </row>
    <row r="3745" spans="1:19">
      <c r="A3745">
        <f>'Previous Trades Import_OMS Quer'!A3745</f>
        <v>0</v>
      </c>
      <c r="B3745">
        <f>'Previous Trades Import_OMS Quer'!B3745</f>
        <v>0</v>
      </c>
      <c r="C3745" s="22">
        <f>'Previous Trades Import_OMS Quer'!C3745</f>
        <v>0</v>
      </c>
      <c r="D3745">
        <f>'Previous Trades Import_OMS Quer'!D3745</f>
        <v>0</v>
      </c>
      <c r="E3745" s="22">
        <f>'Previous Trades Import_OMS Quer'!E3745</f>
        <v>0</v>
      </c>
      <c r="F3745">
        <f>'Previous Trades Import_OMS Quer'!F3745</f>
        <v>0</v>
      </c>
      <c r="G3745">
        <f>'Previous Trades Import_OMS Quer'!G3745</f>
        <v>0</v>
      </c>
      <c r="H3745">
        <f>'Previous Trades Import_OMS Quer'!H3745</f>
        <v>0</v>
      </c>
      <c r="I3745">
        <f>'Previous Trades Import_OMS Quer'!I3745</f>
        <v>0</v>
      </c>
      <c r="J3745">
        <f>'Previous Trades Import_OMS Quer'!J3745</f>
        <v>0</v>
      </c>
      <c r="K3745">
        <f>'Previous Trades Import_OMS Quer'!K3745</f>
        <v>0</v>
      </c>
      <c r="L3745">
        <f>'Previous Trades Import_OMS Quer'!L3745</f>
        <v>0</v>
      </c>
      <c r="M3745">
        <f>'Previous Trades Import_OMS Quer'!M3745</f>
        <v>0</v>
      </c>
      <c r="N3745">
        <f>'Previous Trades Import_OMS Quer'!N3745</f>
        <v>0</v>
      </c>
      <c r="O3745" t="str">
        <f>CLEAN('Previous Trades Import_OMS Quer'!O3745)</f>
        <v/>
      </c>
      <c r="Q3745" s="25">
        <f t="shared" si="116"/>
        <v>0</v>
      </c>
      <c r="R3745" s="25" t="e">
        <f>VLOOKUP(O3745,'Currency Balance'!$O$3:$Q$32,3,0)</f>
        <v>#N/A</v>
      </c>
      <c r="S3745" t="e">
        <f t="shared" si="117"/>
        <v>#N/A</v>
      </c>
    </row>
    <row r="3746" spans="1:19">
      <c r="A3746">
        <f>'Previous Trades Import_OMS Quer'!A3746</f>
        <v>0</v>
      </c>
      <c r="B3746">
        <f>'Previous Trades Import_OMS Quer'!B3746</f>
        <v>0</v>
      </c>
      <c r="C3746" s="22">
        <f>'Previous Trades Import_OMS Quer'!C3746</f>
        <v>0</v>
      </c>
      <c r="D3746">
        <f>'Previous Trades Import_OMS Quer'!D3746</f>
        <v>0</v>
      </c>
      <c r="E3746" s="22">
        <f>'Previous Trades Import_OMS Quer'!E3746</f>
        <v>0</v>
      </c>
      <c r="F3746">
        <f>'Previous Trades Import_OMS Quer'!F3746</f>
        <v>0</v>
      </c>
      <c r="G3746">
        <f>'Previous Trades Import_OMS Quer'!G3746</f>
        <v>0</v>
      </c>
      <c r="H3746">
        <f>'Previous Trades Import_OMS Quer'!H3746</f>
        <v>0</v>
      </c>
      <c r="I3746">
        <f>'Previous Trades Import_OMS Quer'!I3746</f>
        <v>0</v>
      </c>
      <c r="J3746">
        <f>'Previous Trades Import_OMS Quer'!J3746</f>
        <v>0</v>
      </c>
      <c r="K3746">
        <f>'Previous Trades Import_OMS Quer'!K3746</f>
        <v>0</v>
      </c>
      <c r="L3746">
        <f>'Previous Trades Import_OMS Quer'!L3746</f>
        <v>0</v>
      </c>
      <c r="M3746">
        <f>'Previous Trades Import_OMS Quer'!M3746</f>
        <v>0</v>
      </c>
      <c r="N3746">
        <f>'Previous Trades Import_OMS Quer'!N3746</f>
        <v>0</v>
      </c>
      <c r="O3746" t="str">
        <f>CLEAN('Previous Trades Import_OMS Quer'!O3746)</f>
        <v/>
      </c>
      <c r="Q3746" s="25">
        <f t="shared" si="116"/>
        <v>0</v>
      </c>
      <c r="R3746" s="25" t="e">
        <f>VLOOKUP(O3746,'Currency Balance'!$O$3:$Q$32,3,0)</f>
        <v>#N/A</v>
      </c>
      <c r="S3746" t="e">
        <f t="shared" si="117"/>
        <v>#N/A</v>
      </c>
    </row>
    <row r="3747" spans="1:19">
      <c r="A3747">
        <f>'Previous Trades Import_OMS Quer'!A3747</f>
        <v>0</v>
      </c>
      <c r="B3747">
        <f>'Previous Trades Import_OMS Quer'!B3747</f>
        <v>0</v>
      </c>
      <c r="C3747" s="22">
        <f>'Previous Trades Import_OMS Quer'!C3747</f>
        <v>0</v>
      </c>
      <c r="D3747">
        <f>'Previous Trades Import_OMS Quer'!D3747</f>
        <v>0</v>
      </c>
      <c r="E3747" s="22">
        <f>'Previous Trades Import_OMS Quer'!E3747</f>
        <v>0</v>
      </c>
      <c r="F3747">
        <f>'Previous Trades Import_OMS Quer'!F3747</f>
        <v>0</v>
      </c>
      <c r="G3747">
        <f>'Previous Trades Import_OMS Quer'!G3747</f>
        <v>0</v>
      </c>
      <c r="H3747">
        <f>'Previous Trades Import_OMS Quer'!H3747</f>
        <v>0</v>
      </c>
      <c r="I3747">
        <f>'Previous Trades Import_OMS Quer'!I3747</f>
        <v>0</v>
      </c>
      <c r="J3747">
        <f>'Previous Trades Import_OMS Quer'!J3747</f>
        <v>0</v>
      </c>
      <c r="K3747">
        <f>'Previous Trades Import_OMS Quer'!K3747</f>
        <v>0</v>
      </c>
      <c r="L3747">
        <f>'Previous Trades Import_OMS Quer'!L3747</f>
        <v>0</v>
      </c>
      <c r="M3747">
        <f>'Previous Trades Import_OMS Quer'!M3747</f>
        <v>0</v>
      </c>
      <c r="N3747">
        <f>'Previous Trades Import_OMS Quer'!N3747</f>
        <v>0</v>
      </c>
      <c r="O3747" t="str">
        <f>CLEAN('Previous Trades Import_OMS Quer'!O3747)</f>
        <v/>
      </c>
      <c r="Q3747" s="25">
        <f t="shared" si="116"/>
        <v>0</v>
      </c>
      <c r="R3747" s="25" t="e">
        <f>VLOOKUP(O3747,'Currency Balance'!$O$3:$Q$32,3,0)</f>
        <v>#N/A</v>
      </c>
      <c r="S3747" t="e">
        <f t="shared" si="117"/>
        <v>#N/A</v>
      </c>
    </row>
    <row r="3748" spans="1:19">
      <c r="A3748">
        <f>'Previous Trades Import_OMS Quer'!A3748</f>
        <v>0</v>
      </c>
      <c r="B3748">
        <f>'Previous Trades Import_OMS Quer'!B3748</f>
        <v>0</v>
      </c>
      <c r="C3748" s="22">
        <f>'Previous Trades Import_OMS Quer'!C3748</f>
        <v>0</v>
      </c>
      <c r="D3748">
        <f>'Previous Trades Import_OMS Quer'!D3748</f>
        <v>0</v>
      </c>
      <c r="E3748" s="22">
        <f>'Previous Trades Import_OMS Quer'!E3748</f>
        <v>0</v>
      </c>
      <c r="F3748">
        <f>'Previous Trades Import_OMS Quer'!F3748</f>
        <v>0</v>
      </c>
      <c r="G3748">
        <f>'Previous Trades Import_OMS Quer'!G3748</f>
        <v>0</v>
      </c>
      <c r="H3748">
        <f>'Previous Trades Import_OMS Quer'!H3748</f>
        <v>0</v>
      </c>
      <c r="I3748">
        <f>'Previous Trades Import_OMS Quer'!I3748</f>
        <v>0</v>
      </c>
      <c r="J3748">
        <f>'Previous Trades Import_OMS Quer'!J3748</f>
        <v>0</v>
      </c>
      <c r="K3748">
        <f>'Previous Trades Import_OMS Quer'!K3748</f>
        <v>0</v>
      </c>
      <c r="L3748">
        <f>'Previous Trades Import_OMS Quer'!L3748</f>
        <v>0</v>
      </c>
      <c r="M3748">
        <f>'Previous Trades Import_OMS Quer'!M3748</f>
        <v>0</v>
      </c>
      <c r="N3748">
        <f>'Previous Trades Import_OMS Quer'!N3748</f>
        <v>0</v>
      </c>
      <c r="O3748" t="str">
        <f>CLEAN('Previous Trades Import_OMS Quer'!O3748)</f>
        <v/>
      </c>
      <c r="Q3748" s="25">
        <f t="shared" si="116"/>
        <v>0</v>
      </c>
      <c r="R3748" s="25" t="e">
        <f>VLOOKUP(O3748,'Currency Balance'!$O$3:$Q$32,3,0)</f>
        <v>#N/A</v>
      </c>
      <c r="S3748" t="e">
        <f t="shared" si="117"/>
        <v>#N/A</v>
      </c>
    </row>
    <row r="3749" spans="1:19">
      <c r="A3749">
        <f>'Previous Trades Import_OMS Quer'!A3749</f>
        <v>0</v>
      </c>
      <c r="B3749">
        <f>'Previous Trades Import_OMS Quer'!B3749</f>
        <v>0</v>
      </c>
      <c r="C3749" s="22">
        <f>'Previous Trades Import_OMS Quer'!C3749</f>
        <v>0</v>
      </c>
      <c r="D3749">
        <f>'Previous Trades Import_OMS Quer'!D3749</f>
        <v>0</v>
      </c>
      <c r="E3749" s="22">
        <f>'Previous Trades Import_OMS Quer'!E3749</f>
        <v>0</v>
      </c>
      <c r="F3749">
        <f>'Previous Trades Import_OMS Quer'!F3749</f>
        <v>0</v>
      </c>
      <c r="G3749">
        <f>'Previous Trades Import_OMS Quer'!G3749</f>
        <v>0</v>
      </c>
      <c r="H3749">
        <f>'Previous Trades Import_OMS Quer'!H3749</f>
        <v>0</v>
      </c>
      <c r="I3749">
        <f>'Previous Trades Import_OMS Quer'!I3749</f>
        <v>0</v>
      </c>
      <c r="J3749">
        <f>'Previous Trades Import_OMS Quer'!J3749</f>
        <v>0</v>
      </c>
      <c r="K3749">
        <f>'Previous Trades Import_OMS Quer'!K3749</f>
        <v>0</v>
      </c>
      <c r="L3749">
        <f>'Previous Trades Import_OMS Quer'!L3749</f>
        <v>0</v>
      </c>
      <c r="M3749">
        <f>'Previous Trades Import_OMS Quer'!M3749</f>
        <v>0</v>
      </c>
      <c r="N3749">
        <f>'Previous Trades Import_OMS Quer'!N3749</f>
        <v>0</v>
      </c>
      <c r="O3749" t="str">
        <f>CLEAN('Previous Trades Import_OMS Quer'!O3749)</f>
        <v/>
      </c>
      <c r="Q3749" s="25">
        <f t="shared" si="116"/>
        <v>0</v>
      </c>
      <c r="R3749" s="25" t="e">
        <f>VLOOKUP(O3749,'Currency Balance'!$O$3:$Q$32,3,0)</f>
        <v>#N/A</v>
      </c>
      <c r="S3749" t="e">
        <f t="shared" si="117"/>
        <v>#N/A</v>
      </c>
    </row>
    <row r="3750" spans="1:19">
      <c r="A3750">
        <f>'Previous Trades Import_OMS Quer'!A3750</f>
        <v>0</v>
      </c>
      <c r="B3750">
        <f>'Previous Trades Import_OMS Quer'!B3750</f>
        <v>0</v>
      </c>
      <c r="C3750" s="22">
        <f>'Previous Trades Import_OMS Quer'!C3750</f>
        <v>0</v>
      </c>
      <c r="D3750">
        <f>'Previous Trades Import_OMS Quer'!D3750</f>
        <v>0</v>
      </c>
      <c r="E3750" s="22">
        <f>'Previous Trades Import_OMS Quer'!E3750</f>
        <v>0</v>
      </c>
      <c r="F3750">
        <f>'Previous Trades Import_OMS Quer'!F3750</f>
        <v>0</v>
      </c>
      <c r="G3750">
        <f>'Previous Trades Import_OMS Quer'!G3750</f>
        <v>0</v>
      </c>
      <c r="H3750">
        <f>'Previous Trades Import_OMS Quer'!H3750</f>
        <v>0</v>
      </c>
      <c r="I3750">
        <f>'Previous Trades Import_OMS Quer'!I3750</f>
        <v>0</v>
      </c>
      <c r="J3750">
        <f>'Previous Trades Import_OMS Quer'!J3750</f>
        <v>0</v>
      </c>
      <c r="K3750">
        <f>'Previous Trades Import_OMS Quer'!K3750</f>
        <v>0</v>
      </c>
      <c r="L3750">
        <f>'Previous Trades Import_OMS Quer'!L3750</f>
        <v>0</v>
      </c>
      <c r="M3750">
        <f>'Previous Trades Import_OMS Quer'!M3750</f>
        <v>0</v>
      </c>
      <c r="N3750">
        <f>'Previous Trades Import_OMS Quer'!N3750</f>
        <v>0</v>
      </c>
      <c r="O3750" t="str">
        <f>CLEAN('Previous Trades Import_OMS Quer'!O3750)</f>
        <v/>
      </c>
      <c r="Q3750" s="25">
        <f t="shared" si="116"/>
        <v>0</v>
      </c>
      <c r="R3750" s="25" t="e">
        <f>VLOOKUP(O3750,'Currency Balance'!$O$3:$Q$32,3,0)</f>
        <v>#N/A</v>
      </c>
      <c r="S3750" t="e">
        <f t="shared" si="117"/>
        <v>#N/A</v>
      </c>
    </row>
    <row r="3751" spans="1:19">
      <c r="A3751">
        <f>'Previous Trades Import_OMS Quer'!A3751</f>
        <v>0</v>
      </c>
      <c r="B3751">
        <f>'Previous Trades Import_OMS Quer'!B3751</f>
        <v>0</v>
      </c>
      <c r="C3751" s="22">
        <f>'Previous Trades Import_OMS Quer'!C3751</f>
        <v>0</v>
      </c>
      <c r="D3751">
        <f>'Previous Trades Import_OMS Quer'!D3751</f>
        <v>0</v>
      </c>
      <c r="E3751" s="22">
        <f>'Previous Trades Import_OMS Quer'!E3751</f>
        <v>0</v>
      </c>
      <c r="F3751">
        <f>'Previous Trades Import_OMS Quer'!F3751</f>
        <v>0</v>
      </c>
      <c r="G3751">
        <f>'Previous Trades Import_OMS Quer'!G3751</f>
        <v>0</v>
      </c>
      <c r="H3751">
        <f>'Previous Trades Import_OMS Quer'!H3751</f>
        <v>0</v>
      </c>
      <c r="I3751">
        <f>'Previous Trades Import_OMS Quer'!I3751</f>
        <v>0</v>
      </c>
      <c r="J3751">
        <f>'Previous Trades Import_OMS Quer'!J3751</f>
        <v>0</v>
      </c>
      <c r="K3751">
        <f>'Previous Trades Import_OMS Quer'!K3751</f>
        <v>0</v>
      </c>
      <c r="L3751">
        <f>'Previous Trades Import_OMS Quer'!L3751</f>
        <v>0</v>
      </c>
      <c r="M3751">
        <f>'Previous Trades Import_OMS Quer'!M3751</f>
        <v>0</v>
      </c>
      <c r="N3751">
        <f>'Previous Trades Import_OMS Quer'!N3751</f>
        <v>0</v>
      </c>
      <c r="O3751" t="str">
        <f>CLEAN('Previous Trades Import_OMS Quer'!O3751)</f>
        <v/>
      </c>
      <c r="Q3751" s="25">
        <f t="shared" si="116"/>
        <v>0</v>
      </c>
      <c r="R3751" s="25" t="e">
        <f>VLOOKUP(O3751,'Currency Balance'!$O$3:$Q$32,3,0)</f>
        <v>#N/A</v>
      </c>
      <c r="S3751" t="e">
        <f t="shared" si="117"/>
        <v>#N/A</v>
      </c>
    </row>
    <row r="3752" spans="1:19">
      <c r="A3752">
        <f>'Previous Trades Import_OMS Quer'!A3752</f>
        <v>0</v>
      </c>
      <c r="B3752">
        <f>'Previous Trades Import_OMS Quer'!B3752</f>
        <v>0</v>
      </c>
      <c r="C3752" s="22">
        <f>'Previous Trades Import_OMS Quer'!C3752</f>
        <v>0</v>
      </c>
      <c r="D3752">
        <f>'Previous Trades Import_OMS Quer'!D3752</f>
        <v>0</v>
      </c>
      <c r="E3752" s="22">
        <f>'Previous Trades Import_OMS Quer'!E3752</f>
        <v>0</v>
      </c>
      <c r="F3752">
        <f>'Previous Trades Import_OMS Quer'!F3752</f>
        <v>0</v>
      </c>
      <c r="G3752">
        <f>'Previous Trades Import_OMS Quer'!G3752</f>
        <v>0</v>
      </c>
      <c r="H3752">
        <f>'Previous Trades Import_OMS Quer'!H3752</f>
        <v>0</v>
      </c>
      <c r="I3752">
        <f>'Previous Trades Import_OMS Quer'!I3752</f>
        <v>0</v>
      </c>
      <c r="J3752">
        <f>'Previous Trades Import_OMS Quer'!J3752</f>
        <v>0</v>
      </c>
      <c r="K3752">
        <f>'Previous Trades Import_OMS Quer'!K3752</f>
        <v>0</v>
      </c>
      <c r="L3752">
        <f>'Previous Trades Import_OMS Quer'!L3752</f>
        <v>0</v>
      </c>
      <c r="M3752">
        <f>'Previous Trades Import_OMS Quer'!M3752</f>
        <v>0</v>
      </c>
      <c r="N3752">
        <f>'Previous Trades Import_OMS Quer'!N3752</f>
        <v>0</v>
      </c>
      <c r="O3752" t="str">
        <f>CLEAN('Previous Trades Import_OMS Quer'!O3752)</f>
        <v/>
      </c>
      <c r="Q3752" s="25">
        <f t="shared" si="116"/>
        <v>0</v>
      </c>
      <c r="R3752" s="25" t="e">
        <f>VLOOKUP(O3752,'Currency Balance'!$O$3:$Q$32,3,0)</f>
        <v>#N/A</v>
      </c>
      <c r="S3752" t="e">
        <f t="shared" si="117"/>
        <v>#N/A</v>
      </c>
    </row>
    <row r="3753" spans="1:19">
      <c r="A3753">
        <f>'Previous Trades Import_OMS Quer'!A3753</f>
        <v>0</v>
      </c>
      <c r="B3753">
        <f>'Previous Trades Import_OMS Quer'!B3753</f>
        <v>0</v>
      </c>
      <c r="C3753" s="22">
        <f>'Previous Trades Import_OMS Quer'!C3753</f>
        <v>0</v>
      </c>
      <c r="D3753">
        <f>'Previous Trades Import_OMS Quer'!D3753</f>
        <v>0</v>
      </c>
      <c r="E3753" s="22">
        <f>'Previous Trades Import_OMS Quer'!E3753</f>
        <v>0</v>
      </c>
      <c r="F3753">
        <f>'Previous Trades Import_OMS Quer'!F3753</f>
        <v>0</v>
      </c>
      <c r="G3753">
        <f>'Previous Trades Import_OMS Quer'!G3753</f>
        <v>0</v>
      </c>
      <c r="H3753">
        <f>'Previous Trades Import_OMS Quer'!H3753</f>
        <v>0</v>
      </c>
      <c r="I3753">
        <f>'Previous Trades Import_OMS Quer'!I3753</f>
        <v>0</v>
      </c>
      <c r="J3753">
        <f>'Previous Trades Import_OMS Quer'!J3753</f>
        <v>0</v>
      </c>
      <c r="K3753">
        <f>'Previous Trades Import_OMS Quer'!K3753</f>
        <v>0</v>
      </c>
      <c r="L3753">
        <f>'Previous Trades Import_OMS Quer'!L3753</f>
        <v>0</v>
      </c>
      <c r="M3753">
        <f>'Previous Trades Import_OMS Quer'!M3753</f>
        <v>0</v>
      </c>
      <c r="N3753">
        <f>'Previous Trades Import_OMS Quer'!N3753</f>
        <v>0</v>
      </c>
      <c r="O3753" t="str">
        <f>CLEAN('Previous Trades Import_OMS Quer'!O3753)</f>
        <v/>
      </c>
      <c r="Q3753" s="25">
        <f t="shared" si="116"/>
        <v>0</v>
      </c>
      <c r="R3753" s="25" t="e">
        <f>VLOOKUP(O3753,'Currency Balance'!$O$3:$Q$32,3,0)</f>
        <v>#N/A</v>
      </c>
      <c r="S3753" t="e">
        <f t="shared" si="117"/>
        <v>#N/A</v>
      </c>
    </row>
    <row r="3754" spans="1:19">
      <c r="A3754">
        <f>'Previous Trades Import_OMS Quer'!A3754</f>
        <v>0</v>
      </c>
      <c r="B3754">
        <f>'Previous Trades Import_OMS Quer'!B3754</f>
        <v>0</v>
      </c>
      <c r="C3754" s="22">
        <f>'Previous Trades Import_OMS Quer'!C3754</f>
        <v>0</v>
      </c>
      <c r="D3754">
        <f>'Previous Trades Import_OMS Quer'!D3754</f>
        <v>0</v>
      </c>
      <c r="E3754" s="22">
        <f>'Previous Trades Import_OMS Quer'!E3754</f>
        <v>0</v>
      </c>
      <c r="F3754">
        <f>'Previous Trades Import_OMS Quer'!F3754</f>
        <v>0</v>
      </c>
      <c r="G3754">
        <f>'Previous Trades Import_OMS Quer'!G3754</f>
        <v>0</v>
      </c>
      <c r="H3754">
        <f>'Previous Trades Import_OMS Quer'!H3754</f>
        <v>0</v>
      </c>
      <c r="I3754">
        <f>'Previous Trades Import_OMS Quer'!I3754</f>
        <v>0</v>
      </c>
      <c r="J3754">
        <f>'Previous Trades Import_OMS Quer'!J3754</f>
        <v>0</v>
      </c>
      <c r="K3754">
        <f>'Previous Trades Import_OMS Quer'!K3754</f>
        <v>0</v>
      </c>
      <c r="L3754">
        <f>'Previous Trades Import_OMS Quer'!L3754</f>
        <v>0</v>
      </c>
      <c r="M3754">
        <f>'Previous Trades Import_OMS Quer'!M3754</f>
        <v>0</v>
      </c>
      <c r="N3754">
        <f>'Previous Trades Import_OMS Quer'!N3754</f>
        <v>0</v>
      </c>
      <c r="O3754" t="str">
        <f>CLEAN('Previous Trades Import_OMS Quer'!O3754)</f>
        <v/>
      </c>
      <c r="Q3754" s="25">
        <f t="shared" si="116"/>
        <v>0</v>
      </c>
      <c r="R3754" s="25" t="e">
        <f>VLOOKUP(O3754,'Currency Balance'!$O$3:$Q$32,3,0)</f>
        <v>#N/A</v>
      </c>
      <c r="S3754" t="e">
        <f t="shared" si="117"/>
        <v>#N/A</v>
      </c>
    </row>
    <row r="3755" spans="1:19">
      <c r="A3755">
        <f>'Previous Trades Import_OMS Quer'!A3755</f>
        <v>0</v>
      </c>
      <c r="B3755">
        <f>'Previous Trades Import_OMS Quer'!B3755</f>
        <v>0</v>
      </c>
      <c r="C3755" s="22">
        <f>'Previous Trades Import_OMS Quer'!C3755</f>
        <v>0</v>
      </c>
      <c r="D3755">
        <f>'Previous Trades Import_OMS Quer'!D3755</f>
        <v>0</v>
      </c>
      <c r="E3755" s="22">
        <f>'Previous Trades Import_OMS Quer'!E3755</f>
        <v>0</v>
      </c>
      <c r="F3755">
        <f>'Previous Trades Import_OMS Quer'!F3755</f>
        <v>0</v>
      </c>
      <c r="G3755">
        <f>'Previous Trades Import_OMS Quer'!G3755</f>
        <v>0</v>
      </c>
      <c r="H3755">
        <f>'Previous Trades Import_OMS Quer'!H3755</f>
        <v>0</v>
      </c>
      <c r="I3755">
        <f>'Previous Trades Import_OMS Quer'!I3755</f>
        <v>0</v>
      </c>
      <c r="J3755">
        <f>'Previous Trades Import_OMS Quer'!J3755</f>
        <v>0</v>
      </c>
      <c r="K3755">
        <f>'Previous Trades Import_OMS Quer'!K3755</f>
        <v>0</v>
      </c>
      <c r="L3755">
        <f>'Previous Trades Import_OMS Quer'!L3755</f>
        <v>0</v>
      </c>
      <c r="M3755">
        <f>'Previous Trades Import_OMS Quer'!M3755</f>
        <v>0</v>
      </c>
      <c r="N3755">
        <f>'Previous Trades Import_OMS Quer'!N3755</f>
        <v>0</v>
      </c>
      <c r="O3755" t="str">
        <f>CLEAN('Previous Trades Import_OMS Quer'!O3755)</f>
        <v/>
      </c>
      <c r="Q3755" s="25">
        <f t="shared" si="116"/>
        <v>0</v>
      </c>
      <c r="R3755" s="25" t="e">
        <f>VLOOKUP(O3755,'Currency Balance'!$O$3:$Q$32,3,0)</f>
        <v>#N/A</v>
      </c>
      <c r="S3755" t="e">
        <f t="shared" si="117"/>
        <v>#N/A</v>
      </c>
    </row>
    <row r="3756" spans="1:19">
      <c r="A3756">
        <f>'Previous Trades Import_OMS Quer'!A3756</f>
        <v>0</v>
      </c>
      <c r="B3756">
        <f>'Previous Trades Import_OMS Quer'!B3756</f>
        <v>0</v>
      </c>
      <c r="C3756" s="22">
        <f>'Previous Trades Import_OMS Quer'!C3756</f>
        <v>0</v>
      </c>
      <c r="D3756">
        <f>'Previous Trades Import_OMS Quer'!D3756</f>
        <v>0</v>
      </c>
      <c r="E3756" s="22">
        <f>'Previous Trades Import_OMS Quer'!E3756</f>
        <v>0</v>
      </c>
      <c r="F3756">
        <f>'Previous Trades Import_OMS Quer'!F3756</f>
        <v>0</v>
      </c>
      <c r="G3756">
        <f>'Previous Trades Import_OMS Quer'!G3756</f>
        <v>0</v>
      </c>
      <c r="H3756">
        <f>'Previous Trades Import_OMS Quer'!H3756</f>
        <v>0</v>
      </c>
      <c r="I3756">
        <f>'Previous Trades Import_OMS Quer'!I3756</f>
        <v>0</v>
      </c>
      <c r="J3756">
        <f>'Previous Trades Import_OMS Quer'!J3756</f>
        <v>0</v>
      </c>
      <c r="K3756">
        <f>'Previous Trades Import_OMS Quer'!K3756</f>
        <v>0</v>
      </c>
      <c r="L3756">
        <f>'Previous Trades Import_OMS Quer'!L3756</f>
        <v>0</v>
      </c>
      <c r="M3756">
        <f>'Previous Trades Import_OMS Quer'!M3756</f>
        <v>0</v>
      </c>
      <c r="N3756">
        <f>'Previous Trades Import_OMS Quer'!N3756</f>
        <v>0</v>
      </c>
      <c r="O3756" t="str">
        <f>CLEAN('Previous Trades Import_OMS Quer'!O3756)</f>
        <v/>
      </c>
      <c r="Q3756" s="25">
        <f t="shared" si="116"/>
        <v>0</v>
      </c>
      <c r="R3756" s="25" t="e">
        <f>VLOOKUP(O3756,'Currency Balance'!$O$3:$Q$32,3,0)</f>
        <v>#N/A</v>
      </c>
      <c r="S3756" t="e">
        <f t="shared" si="117"/>
        <v>#N/A</v>
      </c>
    </row>
    <row r="3757" spans="1:19">
      <c r="A3757">
        <f>'Previous Trades Import_OMS Quer'!A3757</f>
        <v>0</v>
      </c>
      <c r="B3757">
        <f>'Previous Trades Import_OMS Quer'!B3757</f>
        <v>0</v>
      </c>
      <c r="C3757" s="22">
        <f>'Previous Trades Import_OMS Quer'!C3757</f>
        <v>0</v>
      </c>
      <c r="D3757">
        <f>'Previous Trades Import_OMS Quer'!D3757</f>
        <v>0</v>
      </c>
      <c r="E3757" s="22">
        <f>'Previous Trades Import_OMS Quer'!E3757</f>
        <v>0</v>
      </c>
      <c r="F3757">
        <f>'Previous Trades Import_OMS Quer'!F3757</f>
        <v>0</v>
      </c>
      <c r="G3757">
        <f>'Previous Trades Import_OMS Quer'!G3757</f>
        <v>0</v>
      </c>
      <c r="H3757">
        <f>'Previous Trades Import_OMS Quer'!H3757</f>
        <v>0</v>
      </c>
      <c r="I3757">
        <f>'Previous Trades Import_OMS Quer'!I3757</f>
        <v>0</v>
      </c>
      <c r="J3757">
        <f>'Previous Trades Import_OMS Quer'!J3757</f>
        <v>0</v>
      </c>
      <c r="K3757">
        <f>'Previous Trades Import_OMS Quer'!K3757</f>
        <v>0</v>
      </c>
      <c r="L3757">
        <f>'Previous Trades Import_OMS Quer'!L3757</f>
        <v>0</v>
      </c>
      <c r="M3757">
        <f>'Previous Trades Import_OMS Quer'!M3757</f>
        <v>0</v>
      </c>
      <c r="N3757">
        <f>'Previous Trades Import_OMS Quer'!N3757</f>
        <v>0</v>
      </c>
      <c r="O3757" t="str">
        <f>CLEAN('Previous Trades Import_OMS Quer'!O3757)</f>
        <v/>
      </c>
      <c r="Q3757" s="25">
        <f t="shared" si="116"/>
        <v>0</v>
      </c>
      <c r="R3757" s="25" t="e">
        <f>VLOOKUP(O3757,'Currency Balance'!$O$3:$Q$32,3,0)</f>
        <v>#N/A</v>
      </c>
      <c r="S3757" t="e">
        <f t="shared" si="117"/>
        <v>#N/A</v>
      </c>
    </row>
    <row r="3758" spans="1:19">
      <c r="A3758">
        <f>'Previous Trades Import_OMS Quer'!A3758</f>
        <v>0</v>
      </c>
      <c r="B3758">
        <f>'Previous Trades Import_OMS Quer'!B3758</f>
        <v>0</v>
      </c>
      <c r="C3758" s="22">
        <f>'Previous Trades Import_OMS Quer'!C3758</f>
        <v>0</v>
      </c>
      <c r="D3758">
        <f>'Previous Trades Import_OMS Quer'!D3758</f>
        <v>0</v>
      </c>
      <c r="E3758" s="22">
        <f>'Previous Trades Import_OMS Quer'!E3758</f>
        <v>0</v>
      </c>
      <c r="F3758">
        <f>'Previous Trades Import_OMS Quer'!F3758</f>
        <v>0</v>
      </c>
      <c r="G3758">
        <f>'Previous Trades Import_OMS Quer'!G3758</f>
        <v>0</v>
      </c>
      <c r="H3758">
        <f>'Previous Trades Import_OMS Quer'!H3758</f>
        <v>0</v>
      </c>
      <c r="I3758">
        <f>'Previous Trades Import_OMS Quer'!I3758</f>
        <v>0</v>
      </c>
      <c r="J3758">
        <f>'Previous Trades Import_OMS Quer'!J3758</f>
        <v>0</v>
      </c>
      <c r="K3758">
        <f>'Previous Trades Import_OMS Quer'!K3758</f>
        <v>0</v>
      </c>
      <c r="L3758">
        <f>'Previous Trades Import_OMS Quer'!L3758</f>
        <v>0</v>
      </c>
      <c r="M3758">
        <f>'Previous Trades Import_OMS Quer'!M3758</f>
        <v>0</v>
      </c>
      <c r="N3758">
        <f>'Previous Trades Import_OMS Quer'!N3758</f>
        <v>0</v>
      </c>
      <c r="O3758" t="str">
        <f>CLEAN('Previous Trades Import_OMS Quer'!O3758)</f>
        <v/>
      </c>
      <c r="Q3758" s="25">
        <f t="shared" si="116"/>
        <v>0</v>
      </c>
      <c r="R3758" s="25" t="e">
        <f>VLOOKUP(O3758,'Currency Balance'!$O$3:$Q$32,3,0)</f>
        <v>#N/A</v>
      </c>
      <c r="S3758" t="e">
        <f t="shared" si="117"/>
        <v>#N/A</v>
      </c>
    </row>
    <row r="3759" spans="1:19">
      <c r="A3759">
        <f>'Previous Trades Import_OMS Quer'!A3759</f>
        <v>0</v>
      </c>
      <c r="B3759">
        <f>'Previous Trades Import_OMS Quer'!B3759</f>
        <v>0</v>
      </c>
      <c r="C3759" s="22">
        <f>'Previous Trades Import_OMS Quer'!C3759</f>
        <v>0</v>
      </c>
      <c r="D3759">
        <f>'Previous Trades Import_OMS Quer'!D3759</f>
        <v>0</v>
      </c>
      <c r="E3759" s="22">
        <f>'Previous Trades Import_OMS Quer'!E3759</f>
        <v>0</v>
      </c>
      <c r="F3759">
        <f>'Previous Trades Import_OMS Quer'!F3759</f>
        <v>0</v>
      </c>
      <c r="G3759">
        <f>'Previous Trades Import_OMS Quer'!G3759</f>
        <v>0</v>
      </c>
      <c r="H3759">
        <f>'Previous Trades Import_OMS Quer'!H3759</f>
        <v>0</v>
      </c>
      <c r="I3759">
        <f>'Previous Trades Import_OMS Quer'!I3759</f>
        <v>0</v>
      </c>
      <c r="J3759">
        <f>'Previous Trades Import_OMS Quer'!J3759</f>
        <v>0</v>
      </c>
      <c r="K3759">
        <f>'Previous Trades Import_OMS Quer'!K3759</f>
        <v>0</v>
      </c>
      <c r="L3759">
        <f>'Previous Trades Import_OMS Quer'!L3759</f>
        <v>0</v>
      </c>
      <c r="M3759">
        <f>'Previous Trades Import_OMS Quer'!M3759</f>
        <v>0</v>
      </c>
      <c r="N3759">
        <f>'Previous Trades Import_OMS Quer'!N3759</f>
        <v>0</v>
      </c>
      <c r="O3759" t="str">
        <f>CLEAN('Previous Trades Import_OMS Quer'!O3759)</f>
        <v/>
      </c>
      <c r="Q3759" s="25">
        <f t="shared" si="116"/>
        <v>0</v>
      </c>
      <c r="R3759" s="25" t="e">
        <f>VLOOKUP(O3759,'Currency Balance'!$O$3:$Q$32,3,0)</f>
        <v>#N/A</v>
      </c>
      <c r="S3759" t="e">
        <f t="shared" si="117"/>
        <v>#N/A</v>
      </c>
    </row>
    <row r="3760" spans="1:19">
      <c r="A3760">
        <f>'Previous Trades Import_OMS Quer'!A3760</f>
        <v>0</v>
      </c>
      <c r="B3760">
        <f>'Previous Trades Import_OMS Quer'!B3760</f>
        <v>0</v>
      </c>
      <c r="C3760" s="22">
        <f>'Previous Trades Import_OMS Quer'!C3760</f>
        <v>0</v>
      </c>
      <c r="D3760">
        <f>'Previous Trades Import_OMS Quer'!D3760</f>
        <v>0</v>
      </c>
      <c r="E3760" s="22">
        <f>'Previous Trades Import_OMS Quer'!E3760</f>
        <v>0</v>
      </c>
      <c r="F3760">
        <f>'Previous Trades Import_OMS Quer'!F3760</f>
        <v>0</v>
      </c>
      <c r="G3760">
        <f>'Previous Trades Import_OMS Quer'!G3760</f>
        <v>0</v>
      </c>
      <c r="H3760">
        <f>'Previous Trades Import_OMS Quer'!H3760</f>
        <v>0</v>
      </c>
      <c r="I3760">
        <f>'Previous Trades Import_OMS Quer'!I3760</f>
        <v>0</v>
      </c>
      <c r="J3760">
        <f>'Previous Trades Import_OMS Quer'!J3760</f>
        <v>0</v>
      </c>
      <c r="K3760">
        <f>'Previous Trades Import_OMS Quer'!K3760</f>
        <v>0</v>
      </c>
      <c r="L3760">
        <f>'Previous Trades Import_OMS Quer'!L3760</f>
        <v>0</v>
      </c>
      <c r="M3760">
        <f>'Previous Trades Import_OMS Quer'!M3760</f>
        <v>0</v>
      </c>
      <c r="N3760">
        <f>'Previous Trades Import_OMS Quer'!N3760</f>
        <v>0</v>
      </c>
      <c r="O3760" t="str">
        <f>CLEAN('Previous Trades Import_OMS Quer'!O3760)</f>
        <v/>
      </c>
      <c r="Q3760" s="25">
        <f t="shared" si="116"/>
        <v>0</v>
      </c>
      <c r="R3760" s="25" t="e">
        <f>VLOOKUP(O3760,'Currency Balance'!$O$3:$Q$32,3,0)</f>
        <v>#N/A</v>
      </c>
      <c r="S3760" t="e">
        <f t="shared" si="117"/>
        <v>#N/A</v>
      </c>
    </row>
    <row r="3761" spans="1:19">
      <c r="A3761">
        <f>'Previous Trades Import_OMS Quer'!A3761</f>
        <v>0</v>
      </c>
      <c r="B3761">
        <f>'Previous Trades Import_OMS Quer'!B3761</f>
        <v>0</v>
      </c>
      <c r="C3761" s="22">
        <f>'Previous Trades Import_OMS Quer'!C3761</f>
        <v>0</v>
      </c>
      <c r="D3761">
        <f>'Previous Trades Import_OMS Quer'!D3761</f>
        <v>0</v>
      </c>
      <c r="E3761" s="22">
        <f>'Previous Trades Import_OMS Quer'!E3761</f>
        <v>0</v>
      </c>
      <c r="F3761">
        <f>'Previous Trades Import_OMS Quer'!F3761</f>
        <v>0</v>
      </c>
      <c r="G3761">
        <f>'Previous Trades Import_OMS Quer'!G3761</f>
        <v>0</v>
      </c>
      <c r="H3761">
        <f>'Previous Trades Import_OMS Quer'!H3761</f>
        <v>0</v>
      </c>
      <c r="I3761">
        <f>'Previous Trades Import_OMS Quer'!I3761</f>
        <v>0</v>
      </c>
      <c r="J3761">
        <f>'Previous Trades Import_OMS Quer'!J3761</f>
        <v>0</v>
      </c>
      <c r="K3761">
        <f>'Previous Trades Import_OMS Quer'!K3761</f>
        <v>0</v>
      </c>
      <c r="L3761">
        <f>'Previous Trades Import_OMS Quer'!L3761</f>
        <v>0</v>
      </c>
      <c r="M3761">
        <f>'Previous Trades Import_OMS Quer'!M3761</f>
        <v>0</v>
      </c>
      <c r="N3761">
        <f>'Previous Trades Import_OMS Quer'!N3761</f>
        <v>0</v>
      </c>
      <c r="O3761" t="str">
        <f>CLEAN('Previous Trades Import_OMS Quer'!O3761)</f>
        <v/>
      </c>
      <c r="Q3761" s="25">
        <f t="shared" si="116"/>
        <v>0</v>
      </c>
      <c r="R3761" s="25" t="e">
        <f>VLOOKUP(O3761,'Currency Balance'!$O$3:$Q$32,3,0)</f>
        <v>#N/A</v>
      </c>
      <c r="S3761" t="e">
        <f t="shared" si="117"/>
        <v>#N/A</v>
      </c>
    </row>
    <row r="3762" spans="1:19">
      <c r="A3762">
        <f>'Previous Trades Import_OMS Quer'!A3762</f>
        <v>0</v>
      </c>
      <c r="B3762">
        <f>'Previous Trades Import_OMS Quer'!B3762</f>
        <v>0</v>
      </c>
      <c r="C3762" s="22">
        <f>'Previous Trades Import_OMS Quer'!C3762</f>
        <v>0</v>
      </c>
      <c r="D3762">
        <f>'Previous Trades Import_OMS Quer'!D3762</f>
        <v>0</v>
      </c>
      <c r="E3762" s="22">
        <f>'Previous Trades Import_OMS Quer'!E3762</f>
        <v>0</v>
      </c>
      <c r="F3762">
        <f>'Previous Trades Import_OMS Quer'!F3762</f>
        <v>0</v>
      </c>
      <c r="G3762">
        <f>'Previous Trades Import_OMS Quer'!G3762</f>
        <v>0</v>
      </c>
      <c r="H3762">
        <f>'Previous Trades Import_OMS Quer'!H3762</f>
        <v>0</v>
      </c>
      <c r="I3762">
        <f>'Previous Trades Import_OMS Quer'!I3762</f>
        <v>0</v>
      </c>
      <c r="J3762">
        <f>'Previous Trades Import_OMS Quer'!J3762</f>
        <v>0</v>
      </c>
      <c r="K3762">
        <f>'Previous Trades Import_OMS Quer'!K3762</f>
        <v>0</v>
      </c>
      <c r="L3762">
        <f>'Previous Trades Import_OMS Quer'!L3762</f>
        <v>0</v>
      </c>
      <c r="M3762">
        <f>'Previous Trades Import_OMS Quer'!M3762</f>
        <v>0</v>
      </c>
      <c r="N3762">
        <f>'Previous Trades Import_OMS Quer'!N3762</f>
        <v>0</v>
      </c>
      <c r="O3762" t="str">
        <f>CLEAN('Previous Trades Import_OMS Quer'!O3762)</f>
        <v/>
      </c>
      <c r="Q3762" s="25">
        <f t="shared" si="116"/>
        <v>0</v>
      </c>
      <c r="R3762" s="25" t="e">
        <f>VLOOKUP(O3762,'Currency Balance'!$O$3:$Q$32,3,0)</f>
        <v>#N/A</v>
      </c>
      <c r="S3762" t="e">
        <f t="shared" si="117"/>
        <v>#N/A</v>
      </c>
    </row>
    <row r="3763" spans="1:19">
      <c r="A3763">
        <f>'Previous Trades Import_OMS Quer'!A3763</f>
        <v>0</v>
      </c>
      <c r="B3763">
        <f>'Previous Trades Import_OMS Quer'!B3763</f>
        <v>0</v>
      </c>
      <c r="C3763" s="22">
        <f>'Previous Trades Import_OMS Quer'!C3763</f>
        <v>0</v>
      </c>
      <c r="D3763">
        <f>'Previous Trades Import_OMS Quer'!D3763</f>
        <v>0</v>
      </c>
      <c r="E3763" s="22">
        <f>'Previous Trades Import_OMS Quer'!E3763</f>
        <v>0</v>
      </c>
      <c r="F3763">
        <f>'Previous Trades Import_OMS Quer'!F3763</f>
        <v>0</v>
      </c>
      <c r="G3763">
        <f>'Previous Trades Import_OMS Quer'!G3763</f>
        <v>0</v>
      </c>
      <c r="H3763">
        <f>'Previous Trades Import_OMS Quer'!H3763</f>
        <v>0</v>
      </c>
      <c r="I3763">
        <f>'Previous Trades Import_OMS Quer'!I3763</f>
        <v>0</v>
      </c>
      <c r="J3763">
        <f>'Previous Trades Import_OMS Quer'!J3763</f>
        <v>0</v>
      </c>
      <c r="K3763">
        <f>'Previous Trades Import_OMS Quer'!K3763</f>
        <v>0</v>
      </c>
      <c r="L3763">
        <f>'Previous Trades Import_OMS Quer'!L3763</f>
        <v>0</v>
      </c>
      <c r="M3763">
        <f>'Previous Trades Import_OMS Quer'!M3763</f>
        <v>0</v>
      </c>
      <c r="N3763">
        <f>'Previous Trades Import_OMS Quer'!N3763</f>
        <v>0</v>
      </c>
      <c r="O3763" t="str">
        <f>CLEAN('Previous Trades Import_OMS Quer'!O3763)</f>
        <v/>
      </c>
      <c r="Q3763" s="25">
        <f t="shared" si="116"/>
        <v>0</v>
      </c>
      <c r="R3763" s="25" t="e">
        <f>VLOOKUP(O3763,'Currency Balance'!$O$3:$Q$32,3,0)</f>
        <v>#N/A</v>
      </c>
      <c r="S3763" t="e">
        <f t="shared" si="117"/>
        <v>#N/A</v>
      </c>
    </row>
    <row r="3764" spans="1:19">
      <c r="A3764">
        <f>'Previous Trades Import_OMS Quer'!A3764</f>
        <v>0</v>
      </c>
      <c r="B3764">
        <f>'Previous Trades Import_OMS Quer'!B3764</f>
        <v>0</v>
      </c>
      <c r="C3764" s="22">
        <f>'Previous Trades Import_OMS Quer'!C3764</f>
        <v>0</v>
      </c>
      <c r="D3764">
        <f>'Previous Trades Import_OMS Quer'!D3764</f>
        <v>0</v>
      </c>
      <c r="E3764" s="22">
        <f>'Previous Trades Import_OMS Quer'!E3764</f>
        <v>0</v>
      </c>
      <c r="F3764">
        <f>'Previous Trades Import_OMS Quer'!F3764</f>
        <v>0</v>
      </c>
      <c r="G3764">
        <f>'Previous Trades Import_OMS Quer'!G3764</f>
        <v>0</v>
      </c>
      <c r="H3764">
        <f>'Previous Trades Import_OMS Quer'!H3764</f>
        <v>0</v>
      </c>
      <c r="I3764">
        <f>'Previous Trades Import_OMS Quer'!I3764</f>
        <v>0</v>
      </c>
      <c r="J3764">
        <f>'Previous Trades Import_OMS Quer'!J3764</f>
        <v>0</v>
      </c>
      <c r="K3764">
        <f>'Previous Trades Import_OMS Quer'!K3764</f>
        <v>0</v>
      </c>
      <c r="L3764">
        <f>'Previous Trades Import_OMS Quer'!L3764</f>
        <v>0</v>
      </c>
      <c r="M3764">
        <f>'Previous Trades Import_OMS Quer'!M3764</f>
        <v>0</v>
      </c>
      <c r="N3764">
        <f>'Previous Trades Import_OMS Quer'!N3764</f>
        <v>0</v>
      </c>
      <c r="O3764" t="str">
        <f>CLEAN('Previous Trades Import_OMS Quer'!O3764)</f>
        <v/>
      </c>
      <c r="Q3764" s="25">
        <f t="shared" si="116"/>
        <v>0</v>
      </c>
      <c r="R3764" s="25" t="e">
        <f>VLOOKUP(O3764,'Currency Balance'!$O$3:$Q$32,3,0)</f>
        <v>#N/A</v>
      </c>
      <c r="S3764" t="e">
        <f t="shared" si="117"/>
        <v>#N/A</v>
      </c>
    </row>
    <row r="3765" spans="1:19">
      <c r="A3765">
        <f>'Previous Trades Import_OMS Quer'!A3765</f>
        <v>0</v>
      </c>
      <c r="B3765">
        <f>'Previous Trades Import_OMS Quer'!B3765</f>
        <v>0</v>
      </c>
      <c r="C3765" s="22">
        <f>'Previous Trades Import_OMS Quer'!C3765</f>
        <v>0</v>
      </c>
      <c r="D3765">
        <f>'Previous Trades Import_OMS Quer'!D3765</f>
        <v>0</v>
      </c>
      <c r="E3765" s="22">
        <f>'Previous Trades Import_OMS Quer'!E3765</f>
        <v>0</v>
      </c>
      <c r="F3765">
        <f>'Previous Trades Import_OMS Quer'!F3765</f>
        <v>0</v>
      </c>
      <c r="G3765">
        <f>'Previous Trades Import_OMS Quer'!G3765</f>
        <v>0</v>
      </c>
      <c r="H3765">
        <f>'Previous Trades Import_OMS Quer'!H3765</f>
        <v>0</v>
      </c>
      <c r="I3765">
        <f>'Previous Trades Import_OMS Quer'!I3765</f>
        <v>0</v>
      </c>
      <c r="J3765">
        <f>'Previous Trades Import_OMS Quer'!J3765</f>
        <v>0</v>
      </c>
      <c r="K3765">
        <f>'Previous Trades Import_OMS Quer'!K3765</f>
        <v>0</v>
      </c>
      <c r="L3765">
        <f>'Previous Trades Import_OMS Quer'!L3765</f>
        <v>0</v>
      </c>
      <c r="M3765">
        <f>'Previous Trades Import_OMS Quer'!M3765</f>
        <v>0</v>
      </c>
      <c r="N3765">
        <f>'Previous Trades Import_OMS Quer'!N3765</f>
        <v>0</v>
      </c>
      <c r="O3765" t="str">
        <f>CLEAN('Previous Trades Import_OMS Quer'!O3765)</f>
        <v/>
      </c>
      <c r="Q3765" s="25">
        <f t="shared" si="116"/>
        <v>0</v>
      </c>
      <c r="R3765" s="25" t="e">
        <f>VLOOKUP(O3765,'Currency Balance'!$O$3:$Q$32,3,0)</f>
        <v>#N/A</v>
      </c>
      <c r="S3765" t="e">
        <f t="shared" si="117"/>
        <v>#N/A</v>
      </c>
    </row>
    <row r="3766" spans="1:19">
      <c r="A3766">
        <f>'Previous Trades Import_OMS Quer'!A3766</f>
        <v>0</v>
      </c>
      <c r="B3766">
        <f>'Previous Trades Import_OMS Quer'!B3766</f>
        <v>0</v>
      </c>
      <c r="C3766" s="22">
        <f>'Previous Trades Import_OMS Quer'!C3766</f>
        <v>0</v>
      </c>
      <c r="D3766">
        <f>'Previous Trades Import_OMS Quer'!D3766</f>
        <v>0</v>
      </c>
      <c r="E3766" s="22">
        <f>'Previous Trades Import_OMS Quer'!E3766</f>
        <v>0</v>
      </c>
      <c r="F3766">
        <f>'Previous Trades Import_OMS Quer'!F3766</f>
        <v>0</v>
      </c>
      <c r="G3766">
        <f>'Previous Trades Import_OMS Quer'!G3766</f>
        <v>0</v>
      </c>
      <c r="H3766">
        <f>'Previous Trades Import_OMS Quer'!H3766</f>
        <v>0</v>
      </c>
      <c r="I3766">
        <f>'Previous Trades Import_OMS Quer'!I3766</f>
        <v>0</v>
      </c>
      <c r="J3766">
        <f>'Previous Trades Import_OMS Quer'!J3766</f>
        <v>0</v>
      </c>
      <c r="K3766">
        <f>'Previous Trades Import_OMS Quer'!K3766</f>
        <v>0</v>
      </c>
      <c r="L3766">
        <f>'Previous Trades Import_OMS Quer'!L3766</f>
        <v>0</v>
      </c>
      <c r="M3766">
        <f>'Previous Trades Import_OMS Quer'!M3766</f>
        <v>0</v>
      </c>
      <c r="N3766">
        <f>'Previous Trades Import_OMS Quer'!N3766</f>
        <v>0</v>
      </c>
      <c r="O3766" t="str">
        <f>CLEAN('Previous Trades Import_OMS Quer'!O3766)</f>
        <v/>
      </c>
      <c r="Q3766" s="25">
        <f t="shared" si="116"/>
        <v>0</v>
      </c>
      <c r="R3766" s="25" t="e">
        <f>VLOOKUP(O3766,'Currency Balance'!$O$3:$Q$32,3,0)</f>
        <v>#N/A</v>
      </c>
      <c r="S3766" t="e">
        <f t="shared" si="117"/>
        <v>#N/A</v>
      </c>
    </row>
    <row r="3767" spans="1:19">
      <c r="A3767">
        <f>'Previous Trades Import_OMS Quer'!A3767</f>
        <v>0</v>
      </c>
      <c r="B3767">
        <f>'Previous Trades Import_OMS Quer'!B3767</f>
        <v>0</v>
      </c>
      <c r="C3767" s="22">
        <f>'Previous Trades Import_OMS Quer'!C3767</f>
        <v>0</v>
      </c>
      <c r="D3767">
        <f>'Previous Trades Import_OMS Quer'!D3767</f>
        <v>0</v>
      </c>
      <c r="E3767" s="22">
        <f>'Previous Trades Import_OMS Quer'!E3767</f>
        <v>0</v>
      </c>
      <c r="F3767">
        <f>'Previous Trades Import_OMS Quer'!F3767</f>
        <v>0</v>
      </c>
      <c r="G3767">
        <f>'Previous Trades Import_OMS Quer'!G3767</f>
        <v>0</v>
      </c>
      <c r="H3767">
        <f>'Previous Trades Import_OMS Quer'!H3767</f>
        <v>0</v>
      </c>
      <c r="I3767">
        <f>'Previous Trades Import_OMS Quer'!I3767</f>
        <v>0</v>
      </c>
      <c r="J3767">
        <f>'Previous Trades Import_OMS Quer'!J3767</f>
        <v>0</v>
      </c>
      <c r="K3767">
        <f>'Previous Trades Import_OMS Quer'!K3767</f>
        <v>0</v>
      </c>
      <c r="L3767">
        <f>'Previous Trades Import_OMS Quer'!L3767</f>
        <v>0</v>
      </c>
      <c r="M3767">
        <f>'Previous Trades Import_OMS Quer'!M3767</f>
        <v>0</v>
      </c>
      <c r="N3767">
        <f>'Previous Trades Import_OMS Quer'!N3767</f>
        <v>0</v>
      </c>
      <c r="O3767" t="str">
        <f>CLEAN('Previous Trades Import_OMS Quer'!O3767)</f>
        <v/>
      </c>
      <c r="Q3767" s="25">
        <f t="shared" si="116"/>
        <v>0</v>
      </c>
      <c r="R3767" s="25" t="e">
        <f>VLOOKUP(O3767,'Currency Balance'!$O$3:$Q$32,3,0)</f>
        <v>#N/A</v>
      </c>
      <c r="S3767" t="e">
        <f t="shared" si="117"/>
        <v>#N/A</v>
      </c>
    </row>
    <row r="3768" spans="1:19">
      <c r="A3768">
        <f>'Previous Trades Import_OMS Quer'!A3768</f>
        <v>0</v>
      </c>
      <c r="B3768">
        <f>'Previous Trades Import_OMS Quer'!B3768</f>
        <v>0</v>
      </c>
      <c r="C3768" s="22">
        <f>'Previous Trades Import_OMS Quer'!C3768</f>
        <v>0</v>
      </c>
      <c r="D3768">
        <f>'Previous Trades Import_OMS Quer'!D3768</f>
        <v>0</v>
      </c>
      <c r="E3768" s="22">
        <f>'Previous Trades Import_OMS Quer'!E3768</f>
        <v>0</v>
      </c>
      <c r="F3768">
        <f>'Previous Trades Import_OMS Quer'!F3768</f>
        <v>0</v>
      </c>
      <c r="G3768">
        <f>'Previous Trades Import_OMS Quer'!G3768</f>
        <v>0</v>
      </c>
      <c r="H3768">
        <f>'Previous Trades Import_OMS Quer'!H3768</f>
        <v>0</v>
      </c>
      <c r="I3768">
        <f>'Previous Trades Import_OMS Quer'!I3768</f>
        <v>0</v>
      </c>
      <c r="J3768">
        <f>'Previous Trades Import_OMS Quer'!J3768</f>
        <v>0</v>
      </c>
      <c r="K3768">
        <f>'Previous Trades Import_OMS Quer'!K3768</f>
        <v>0</v>
      </c>
      <c r="L3768">
        <f>'Previous Trades Import_OMS Quer'!L3768</f>
        <v>0</v>
      </c>
      <c r="M3768">
        <f>'Previous Trades Import_OMS Quer'!M3768</f>
        <v>0</v>
      </c>
      <c r="N3768">
        <f>'Previous Trades Import_OMS Quer'!N3768</f>
        <v>0</v>
      </c>
      <c r="O3768" t="str">
        <f>CLEAN('Previous Trades Import_OMS Quer'!O3768)</f>
        <v/>
      </c>
      <c r="Q3768" s="25">
        <f t="shared" si="116"/>
        <v>0</v>
      </c>
      <c r="R3768" s="25" t="e">
        <f>VLOOKUP(O3768,'Currency Balance'!$O$3:$Q$32,3,0)</f>
        <v>#N/A</v>
      </c>
      <c r="S3768" t="e">
        <f t="shared" si="117"/>
        <v>#N/A</v>
      </c>
    </row>
    <row r="3769" spans="1:19">
      <c r="A3769">
        <f>'Previous Trades Import_OMS Quer'!A3769</f>
        <v>0</v>
      </c>
      <c r="B3769">
        <f>'Previous Trades Import_OMS Quer'!B3769</f>
        <v>0</v>
      </c>
      <c r="C3769" s="22">
        <f>'Previous Trades Import_OMS Quer'!C3769</f>
        <v>0</v>
      </c>
      <c r="D3769">
        <f>'Previous Trades Import_OMS Quer'!D3769</f>
        <v>0</v>
      </c>
      <c r="E3769" s="22">
        <f>'Previous Trades Import_OMS Quer'!E3769</f>
        <v>0</v>
      </c>
      <c r="F3769">
        <f>'Previous Trades Import_OMS Quer'!F3769</f>
        <v>0</v>
      </c>
      <c r="G3769">
        <f>'Previous Trades Import_OMS Quer'!G3769</f>
        <v>0</v>
      </c>
      <c r="H3769">
        <f>'Previous Trades Import_OMS Quer'!H3769</f>
        <v>0</v>
      </c>
      <c r="I3769">
        <f>'Previous Trades Import_OMS Quer'!I3769</f>
        <v>0</v>
      </c>
      <c r="J3769">
        <f>'Previous Trades Import_OMS Quer'!J3769</f>
        <v>0</v>
      </c>
      <c r="K3769">
        <f>'Previous Trades Import_OMS Quer'!K3769</f>
        <v>0</v>
      </c>
      <c r="L3769">
        <f>'Previous Trades Import_OMS Quer'!L3769</f>
        <v>0</v>
      </c>
      <c r="M3769">
        <f>'Previous Trades Import_OMS Quer'!M3769</f>
        <v>0</v>
      </c>
      <c r="N3769">
        <f>'Previous Trades Import_OMS Quer'!N3769</f>
        <v>0</v>
      </c>
      <c r="O3769" t="str">
        <f>CLEAN('Previous Trades Import_OMS Quer'!O3769)</f>
        <v/>
      </c>
      <c r="Q3769" s="25">
        <f t="shared" si="116"/>
        <v>0</v>
      </c>
      <c r="R3769" s="25" t="e">
        <f>VLOOKUP(O3769,'Currency Balance'!$O$3:$Q$32,3,0)</f>
        <v>#N/A</v>
      </c>
      <c r="S3769" t="e">
        <f t="shared" si="117"/>
        <v>#N/A</v>
      </c>
    </row>
    <row r="3770" spans="1:19">
      <c r="A3770">
        <f>'Previous Trades Import_OMS Quer'!A3770</f>
        <v>0</v>
      </c>
      <c r="B3770">
        <f>'Previous Trades Import_OMS Quer'!B3770</f>
        <v>0</v>
      </c>
      <c r="C3770" s="22">
        <f>'Previous Trades Import_OMS Quer'!C3770</f>
        <v>0</v>
      </c>
      <c r="D3770">
        <f>'Previous Trades Import_OMS Quer'!D3770</f>
        <v>0</v>
      </c>
      <c r="E3770" s="22">
        <f>'Previous Trades Import_OMS Quer'!E3770</f>
        <v>0</v>
      </c>
      <c r="F3770">
        <f>'Previous Trades Import_OMS Quer'!F3770</f>
        <v>0</v>
      </c>
      <c r="G3770">
        <f>'Previous Trades Import_OMS Quer'!G3770</f>
        <v>0</v>
      </c>
      <c r="H3770">
        <f>'Previous Trades Import_OMS Quer'!H3770</f>
        <v>0</v>
      </c>
      <c r="I3770">
        <f>'Previous Trades Import_OMS Quer'!I3770</f>
        <v>0</v>
      </c>
      <c r="J3770">
        <f>'Previous Trades Import_OMS Quer'!J3770</f>
        <v>0</v>
      </c>
      <c r="K3770">
        <f>'Previous Trades Import_OMS Quer'!K3770</f>
        <v>0</v>
      </c>
      <c r="L3770">
        <f>'Previous Trades Import_OMS Quer'!L3770</f>
        <v>0</v>
      </c>
      <c r="M3770">
        <f>'Previous Trades Import_OMS Quer'!M3770</f>
        <v>0</v>
      </c>
      <c r="N3770">
        <f>'Previous Trades Import_OMS Quer'!N3770</f>
        <v>0</v>
      </c>
      <c r="O3770" t="str">
        <f>CLEAN('Previous Trades Import_OMS Quer'!O3770)</f>
        <v/>
      </c>
      <c r="Q3770" s="25">
        <f t="shared" si="116"/>
        <v>0</v>
      </c>
      <c r="R3770" s="25" t="e">
        <f>VLOOKUP(O3770,'Currency Balance'!$O$3:$Q$32,3,0)</f>
        <v>#N/A</v>
      </c>
      <c r="S3770" t="e">
        <f t="shared" si="117"/>
        <v>#N/A</v>
      </c>
    </row>
    <row r="3771" spans="1:19">
      <c r="A3771">
        <f>'Previous Trades Import_OMS Quer'!A3771</f>
        <v>0</v>
      </c>
      <c r="B3771">
        <f>'Previous Trades Import_OMS Quer'!B3771</f>
        <v>0</v>
      </c>
      <c r="C3771" s="22">
        <f>'Previous Trades Import_OMS Quer'!C3771</f>
        <v>0</v>
      </c>
      <c r="D3771">
        <f>'Previous Trades Import_OMS Quer'!D3771</f>
        <v>0</v>
      </c>
      <c r="E3771" s="22">
        <f>'Previous Trades Import_OMS Quer'!E3771</f>
        <v>0</v>
      </c>
      <c r="F3771">
        <f>'Previous Trades Import_OMS Quer'!F3771</f>
        <v>0</v>
      </c>
      <c r="G3771">
        <f>'Previous Trades Import_OMS Quer'!G3771</f>
        <v>0</v>
      </c>
      <c r="H3771">
        <f>'Previous Trades Import_OMS Quer'!H3771</f>
        <v>0</v>
      </c>
      <c r="I3771">
        <f>'Previous Trades Import_OMS Quer'!I3771</f>
        <v>0</v>
      </c>
      <c r="J3771">
        <f>'Previous Trades Import_OMS Quer'!J3771</f>
        <v>0</v>
      </c>
      <c r="K3771">
        <f>'Previous Trades Import_OMS Quer'!K3771</f>
        <v>0</v>
      </c>
      <c r="L3771">
        <f>'Previous Trades Import_OMS Quer'!L3771</f>
        <v>0</v>
      </c>
      <c r="M3771">
        <f>'Previous Trades Import_OMS Quer'!M3771</f>
        <v>0</v>
      </c>
      <c r="N3771">
        <f>'Previous Trades Import_OMS Quer'!N3771</f>
        <v>0</v>
      </c>
      <c r="O3771" t="str">
        <f>CLEAN('Previous Trades Import_OMS Quer'!O3771)</f>
        <v/>
      </c>
      <c r="Q3771" s="25">
        <f t="shared" si="116"/>
        <v>0</v>
      </c>
      <c r="R3771" s="25" t="e">
        <f>VLOOKUP(O3771,'Currency Balance'!$O$3:$Q$32,3,0)</f>
        <v>#N/A</v>
      </c>
      <c r="S3771" t="e">
        <f t="shared" si="117"/>
        <v>#N/A</v>
      </c>
    </row>
    <row r="3772" spans="1:19">
      <c r="A3772">
        <f>'Previous Trades Import_OMS Quer'!A3772</f>
        <v>0</v>
      </c>
      <c r="B3772">
        <f>'Previous Trades Import_OMS Quer'!B3772</f>
        <v>0</v>
      </c>
      <c r="C3772" s="22">
        <f>'Previous Trades Import_OMS Quer'!C3772</f>
        <v>0</v>
      </c>
      <c r="D3772">
        <f>'Previous Trades Import_OMS Quer'!D3772</f>
        <v>0</v>
      </c>
      <c r="E3772" s="22">
        <f>'Previous Trades Import_OMS Quer'!E3772</f>
        <v>0</v>
      </c>
      <c r="F3772">
        <f>'Previous Trades Import_OMS Quer'!F3772</f>
        <v>0</v>
      </c>
      <c r="G3772">
        <f>'Previous Trades Import_OMS Quer'!G3772</f>
        <v>0</v>
      </c>
      <c r="H3772">
        <f>'Previous Trades Import_OMS Quer'!H3772</f>
        <v>0</v>
      </c>
      <c r="I3772">
        <f>'Previous Trades Import_OMS Quer'!I3772</f>
        <v>0</v>
      </c>
      <c r="J3772">
        <f>'Previous Trades Import_OMS Quer'!J3772</f>
        <v>0</v>
      </c>
      <c r="K3772">
        <f>'Previous Trades Import_OMS Quer'!K3772</f>
        <v>0</v>
      </c>
      <c r="L3772">
        <f>'Previous Trades Import_OMS Quer'!L3772</f>
        <v>0</v>
      </c>
      <c r="M3772">
        <f>'Previous Trades Import_OMS Quer'!M3772</f>
        <v>0</v>
      </c>
      <c r="N3772">
        <f>'Previous Trades Import_OMS Quer'!N3772</f>
        <v>0</v>
      </c>
      <c r="O3772" t="str">
        <f>CLEAN('Previous Trades Import_OMS Quer'!O3772)</f>
        <v/>
      </c>
      <c r="Q3772" s="25">
        <f t="shared" si="116"/>
        <v>0</v>
      </c>
      <c r="R3772" s="25" t="e">
        <f>VLOOKUP(O3772,'Currency Balance'!$O$3:$Q$32,3,0)</f>
        <v>#N/A</v>
      </c>
      <c r="S3772" t="e">
        <f t="shared" si="117"/>
        <v>#N/A</v>
      </c>
    </row>
    <row r="3773" spans="1:19">
      <c r="A3773">
        <f>'Previous Trades Import_OMS Quer'!A3773</f>
        <v>0</v>
      </c>
      <c r="B3773">
        <f>'Previous Trades Import_OMS Quer'!B3773</f>
        <v>0</v>
      </c>
      <c r="C3773" s="22">
        <f>'Previous Trades Import_OMS Quer'!C3773</f>
        <v>0</v>
      </c>
      <c r="D3773">
        <f>'Previous Trades Import_OMS Quer'!D3773</f>
        <v>0</v>
      </c>
      <c r="E3773" s="22">
        <f>'Previous Trades Import_OMS Quer'!E3773</f>
        <v>0</v>
      </c>
      <c r="F3773">
        <f>'Previous Trades Import_OMS Quer'!F3773</f>
        <v>0</v>
      </c>
      <c r="G3773">
        <f>'Previous Trades Import_OMS Quer'!G3773</f>
        <v>0</v>
      </c>
      <c r="H3773">
        <f>'Previous Trades Import_OMS Quer'!H3773</f>
        <v>0</v>
      </c>
      <c r="I3773">
        <f>'Previous Trades Import_OMS Quer'!I3773</f>
        <v>0</v>
      </c>
      <c r="J3773">
        <f>'Previous Trades Import_OMS Quer'!J3773</f>
        <v>0</v>
      </c>
      <c r="K3773">
        <f>'Previous Trades Import_OMS Quer'!K3773</f>
        <v>0</v>
      </c>
      <c r="L3773">
        <f>'Previous Trades Import_OMS Quer'!L3773</f>
        <v>0</v>
      </c>
      <c r="M3773">
        <f>'Previous Trades Import_OMS Quer'!M3773</f>
        <v>0</v>
      </c>
      <c r="N3773">
        <f>'Previous Trades Import_OMS Quer'!N3773</f>
        <v>0</v>
      </c>
      <c r="O3773" t="str">
        <f>CLEAN('Previous Trades Import_OMS Quer'!O3773)</f>
        <v/>
      </c>
      <c r="Q3773" s="25">
        <f t="shared" si="116"/>
        <v>0</v>
      </c>
      <c r="R3773" s="25" t="e">
        <f>VLOOKUP(O3773,'Currency Balance'!$O$3:$Q$32,3,0)</f>
        <v>#N/A</v>
      </c>
      <c r="S3773" t="e">
        <f t="shared" si="117"/>
        <v>#N/A</v>
      </c>
    </row>
    <row r="3774" spans="1:19">
      <c r="A3774">
        <f>'Previous Trades Import_OMS Quer'!A3774</f>
        <v>0</v>
      </c>
      <c r="B3774">
        <f>'Previous Trades Import_OMS Quer'!B3774</f>
        <v>0</v>
      </c>
      <c r="C3774" s="22">
        <f>'Previous Trades Import_OMS Quer'!C3774</f>
        <v>0</v>
      </c>
      <c r="D3774">
        <f>'Previous Trades Import_OMS Quer'!D3774</f>
        <v>0</v>
      </c>
      <c r="E3774" s="22">
        <f>'Previous Trades Import_OMS Quer'!E3774</f>
        <v>0</v>
      </c>
      <c r="F3774">
        <f>'Previous Trades Import_OMS Quer'!F3774</f>
        <v>0</v>
      </c>
      <c r="G3774">
        <f>'Previous Trades Import_OMS Quer'!G3774</f>
        <v>0</v>
      </c>
      <c r="H3774">
        <f>'Previous Trades Import_OMS Quer'!H3774</f>
        <v>0</v>
      </c>
      <c r="I3774">
        <f>'Previous Trades Import_OMS Quer'!I3774</f>
        <v>0</v>
      </c>
      <c r="J3774">
        <f>'Previous Trades Import_OMS Quer'!J3774</f>
        <v>0</v>
      </c>
      <c r="K3774">
        <f>'Previous Trades Import_OMS Quer'!K3774</f>
        <v>0</v>
      </c>
      <c r="L3774">
        <f>'Previous Trades Import_OMS Quer'!L3774</f>
        <v>0</v>
      </c>
      <c r="M3774">
        <f>'Previous Trades Import_OMS Quer'!M3774</f>
        <v>0</v>
      </c>
      <c r="N3774">
        <f>'Previous Trades Import_OMS Quer'!N3774</f>
        <v>0</v>
      </c>
      <c r="O3774" t="str">
        <f>CLEAN('Previous Trades Import_OMS Quer'!O3774)</f>
        <v/>
      </c>
      <c r="Q3774" s="25">
        <f t="shared" si="116"/>
        <v>0</v>
      </c>
      <c r="R3774" s="25" t="e">
        <f>VLOOKUP(O3774,'Currency Balance'!$O$3:$Q$32,3,0)</f>
        <v>#N/A</v>
      </c>
      <c r="S3774" t="e">
        <f t="shared" si="117"/>
        <v>#N/A</v>
      </c>
    </row>
    <row r="3775" spans="1:19">
      <c r="A3775">
        <f>'Previous Trades Import_OMS Quer'!A3775</f>
        <v>0</v>
      </c>
      <c r="B3775">
        <f>'Previous Trades Import_OMS Quer'!B3775</f>
        <v>0</v>
      </c>
      <c r="C3775" s="22">
        <f>'Previous Trades Import_OMS Quer'!C3775</f>
        <v>0</v>
      </c>
      <c r="D3775">
        <f>'Previous Trades Import_OMS Quer'!D3775</f>
        <v>0</v>
      </c>
      <c r="E3775" s="22">
        <f>'Previous Trades Import_OMS Quer'!E3775</f>
        <v>0</v>
      </c>
      <c r="F3775">
        <f>'Previous Trades Import_OMS Quer'!F3775</f>
        <v>0</v>
      </c>
      <c r="G3775">
        <f>'Previous Trades Import_OMS Quer'!G3775</f>
        <v>0</v>
      </c>
      <c r="H3775">
        <f>'Previous Trades Import_OMS Quer'!H3775</f>
        <v>0</v>
      </c>
      <c r="I3775">
        <f>'Previous Trades Import_OMS Quer'!I3775</f>
        <v>0</v>
      </c>
      <c r="J3775">
        <f>'Previous Trades Import_OMS Quer'!J3775</f>
        <v>0</v>
      </c>
      <c r="K3775">
        <f>'Previous Trades Import_OMS Quer'!K3775</f>
        <v>0</v>
      </c>
      <c r="L3775">
        <f>'Previous Trades Import_OMS Quer'!L3775</f>
        <v>0</v>
      </c>
      <c r="M3775">
        <f>'Previous Trades Import_OMS Quer'!M3775</f>
        <v>0</v>
      </c>
      <c r="N3775">
        <f>'Previous Trades Import_OMS Quer'!N3775</f>
        <v>0</v>
      </c>
      <c r="O3775" t="str">
        <f>CLEAN('Previous Trades Import_OMS Quer'!O3775)</f>
        <v/>
      </c>
      <c r="Q3775" s="25">
        <f t="shared" si="116"/>
        <v>0</v>
      </c>
      <c r="R3775" s="25" t="e">
        <f>VLOOKUP(O3775,'Currency Balance'!$O$3:$Q$32,3,0)</f>
        <v>#N/A</v>
      </c>
      <c r="S3775" t="e">
        <f t="shared" si="117"/>
        <v>#N/A</v>
      </c>
    </row>
    <row r="3776" spans="1:19">
      <c r="A3776">
        <f>'Previous Trades Import_OMS Quer'!A3776</f>
        <v>0</v>
      </c>
      <c r="B3776">
        <f>'Previous Trades Import_OMS Quer'!B3776</f>
        <v>0</v>
      </c>
      <c r="C3776" s="22">
        <f>'Previous Trades Import_OMS Quer'!C3776</f>
        <v>0</v>
      </c>
      <c r="D3776">
        <f>'Previous Trades Import_OMS Quer'!D3776</f>
        <v>0</v>
      </c>
      <c r="E3776" s="22">
        <f>'Previous Trades Import_OMS Quer'!E3776</f>
        <v>0</v>
      </c>
      <c r="F3776">
        <f>'Previous Trades Import_OMS Quer'!F3776</f>
        <v>0</v>
      </c>
      <c r="G3776">
        <f>'Previous Trades Import_OMS Quer'!G3776</f>
        <v>0</v>
      </c>
      <c r="H3776">
        <f>'Previous Trades Import_OMS Quer'!H3776</f>
        <v>0</v>
      </c>
      <c r="I3776">
        <f>'Previous Trades Import_OMS Quer'!I3776</f>
        <v>0</v>
      </c>
      <c r="J3776">
        <f>'Previous Trades Import_OMS Quer'!J3776</f>
        <v>0</v>
      </c>
      <c r="K3776">
        <f>'Previous Trades Import_OMS Quer'!K3776</f>
        <v>0</v>
      </c>
      <c r="L3776">
        <f>'Previous Trades Import_OMS Quer'!L3776</f>
        <v>0</v>
      </c>
      <c r="M3776">
        <f>'Previous Trades Import_OMS Quer'!M3776</f>
        <v>0</v>
      </c>
      <c r="N3776">
        <f>'Previous Trades Import_OMS Quer'!N3776</f>
        <v>0</v>
      </c>
      <c r="O3776" t="str">
        <f>CLEAN('Previous Trades Import_OMS Quer'!O3776)</f>
        <v/>
      </c>
      <c r="Q3776" s="25">
        <f t="shared" si="116"/>
        <v>0</v>
      </c>
      <c r="R3776" s="25" t="e">
        <f>VLOOKUP(O3776,'Currency Balance'!$O$3:$Q$32,3,0)</f>
        <v>#N/A</v>
      </c>
      <c r="S3776" t="e">
        <f t="shared" si="117"/>
        <v>#N/A</v>
      </c>
    </row>
    <row r="3777" spans="1:19">
      <c r="A3777">
        <f>'Previous Trades Import_OMS Quer'!A3777</f>
        <v>0</v>
      </c>
      <c r="B3777">
        <f>'Previous Trades Import_OMS Quer'!B3777</f>
        <v>0</v>
      </c>
      <c r="C3777" s="22">
        <f>'Previous Trades Import_OMS Quer'!C3777</f>
        <v>0</v>
      </c>
      <c r="D3777">
        <f>'Previous Trades Import_OMS Quer'!D3777</f>
        <v>0</v>
      </c>
      <c r="E3777" s="22">
        <f>'Previous Trades Import_OMS Quer'!E3777</f>
        <v>0</v>
      </c>
      <c r="F3777">
        <f>'Previous Trades Import_OMS Quer'!F3777</f>
        <v>0</v>
      </c>
      <c r="G3777">
        <f>'Previous Trades Import_OMS Quer'!G3777</f>
        <v>0</v>
      </c>
      <c r="H3777">
        <f>'Previous Trades Import_OMS Quer'!H3777</f>
        <v>0</v>
      </c>
      <c r="I3777">
        <f>'Previous Trades Import_OMS Quer'!I3777</f>
        <v>0</v>
      </c>
      <c r="J3777">
        <f>'Previous Trades Import_OMS Quer'!J3777</f>
        <v>0</v>
      </c>
      <c r="K3777">
        <f>'Previous Trades Import_OMS Quer'!K3777</f>
        <v>0</v>
      </c>
      <c r="L3777">
        <f>'Previous Trades Import_OMS Quer'!L3777</f>
        <v>0</v>
      </c>
      <c r="M3777">
        <f>'Previous Trades Import_OMS Quer'!M3777</f>
        <v>0</v>
      </c>
      <c r="N3777">
        <f>'Previous Trades Import_OMS Quer'!N3777</f>
        <v>0</v>
      </c>
      <c r="O3777" t="str">
        <f>CLEAN('Previous Trades Import_OMS Quer'!O3777)</f>
        <v/>
      </c>
      <c r="Q3777" s="25">
        <f t="shared" si="116"/>
        <v>0</v>
      </c>
      <c r="R3777" s="25" t="e">
        <f>VLOOKUP(O3777,'Currency Balance'!$O$3:$Q$32,3,0)</f>
        <v>#N/A</v>
      </c>
      <c r="S3777" t="e">
        <f t="shared" si="117"/>
        <v>#N/A</v>
      </c>
    </row>
    <row r="3778" spans="1:19">
      <c r="A3778">
        <f>'Previous Trades Import_OMS Quer'!A3778</f>
        <v>0</v>
      </c>
      <c r="B3778">
        <f>'Previous Trades Import_OMS Quer'!B3778</f>
        <v>0</v>
      </c>
      <c r="C3778" s="22">
        <f>'Previous Trades Import_OMS Quer'!C3778</f>
        <v>0</v>
      </c>
      <c r="D3778">
        <f>'Previous Trades Import_OMS Quer'!D3778</f>
        <v>0</v>
      </c>
      <c r="E3778" s="22">
        <f>'Previous Trades Import_OMS Quer'!E3778</f>
        <v>0</v>
      </c>
      <c r="F3778">
        <f>'Previous Trades Import_OMS Quer'!F3778</f>
        <v>0</v>
      </c>
      <c r="G3778">
        <f>'Previous Trades Import_OMS Quer'!G3778</f>
        <v>0</v>
      </c>
      <c r="H3778">
        <f>'Previous Trades Import_OMS Quer'!H3778</f>
        <v>0</v>
      </c>
      <c r="I3778">
        <f>'Previous Trades Import_OMS Quer'!I3778</f>
        <v>0</v>
      </c>
      <c r="J3778">
        <f>'Previous Trades Import_OMS Quer'!J3778</f>
        <v>0</v>
      </c>
      <c r="K3778">
        <f>'Previous Trades Import_OMS Quer'!K3778</f>
        <v>0</v>
      </c>
      <c r="L3778">
        <f>'Previous Trades Import_OMS Quer'!L3778</f>
        <v>0</v>
      </c>
      <c r="M3778">
        <f>'Previous Trades Import_OMS Quer'!M3778</f>
        <v>0</v>
      </c>
      <c r="N3778">
        <f>'Previous Trades Import_OMS Quer'!N3778</f>
        <v>0</v>
      </c>
      <c r="O3778" t="str">
        <f>CLEAN('Previous Trades Import_OMS Quer'!O3778)</f>
        <v/>
      </c>
      <c r="Q3778" s="25">
        <f t="shared" ref="Q3778:Q3841" si="118">IF(G3778="sell",M3778,-M3778)</f>
        <v>0</v>
      </c>
      <c r="R3778" s="25" t="e">
        <f>VLOOKUP(O3778,'Currency Balance'!$O$3:$Q$32,3,0)</f>
        <v>#N/A</v>
      </c>
      <c r="S3778" t="e">
        <f t="shared" ref="S3778:S3841" si="119">Q3778/R3778</f>
        <v>#N/A</v>
      </c>
    </row>
    <row r="3779" spans="1:19">
      <c r="A3779">
        <f>'Previous Trades Import_OMS Quer'!A3779</f>
        <v>0</v>
      </c>
      <c r="B3779">
        <f>'Previous Trades Import_OMS Quer'!B3779</f>
        <v>0</v>
      </c>
      <c r="C3779" s="22">
        <f>'Previous Trades Import_OMS Quer'!C3779</f>
        <v>0</v>
      </c>
      <c r="D3779">
        <f>'Previous Trades Import_OMS Quer'!D3779</f>
        <v>0</v>
      </c>
      <c r="E3779" s="22">
        <f>'Previous Trades Import_OMS Quer'!E3779</f>
        <v>0</v>
      </c>
      <c r="F3779">
        <f>'Previous Trades Import_OMS Quer'!F3779</f>
        <v>0</v>
      </c>
      <c r="G3779">
        <f>'Previous Trades Import_OMS Quer'!G3779</f>
        <v>0</v>
      </c>
      <c r="H3779">
        <f>'Previous Trades Import_OMS Quer'!H3779</f>
        <v>0</v>
      </c>
      <c r="I3779">
        <f>'Previous Trades Import_OMS Quer'!I3779</f>
        <v>0</v>
      </c>
      <c r="J3779">
        <f>'Previous Trades Import_OMS Quer'!J3779</f>
        <v>0</v>
      </c>
      <c r="K3779">
        <f>'Previous Trades Import_OMS Quer'!K3779</f>
        <v>0</v>
      </c>
      <c r="L3779">
        <f>'Previous Trades Import_OMS Quer'!L3779</f>
        <v>0</v>
      </c>
      <c r="M3779">
        <f>'Previous Trades Import_OMS Quer'!M3779</f>
        <v>0</v>
      </c>
      <c r="N3779">
        <f>'Previous Trades Import_OMS Quer'!N3779</f>
        <v>0</v>
      </c>
      <c r="O3779" t="str">
        <f>CLEAN('Previous Trades Import_OMS Quer'!O3779)</f>
        <v/>
      </c>
      <c r="Q3779" s="25">
        <f t="shared" si="118"/>
        <v>0</v>
      </c>
      <c r="R3779" s="25" t="e">
        <f>VLOOKUP(O3779,'Currency Balance'!$O$3:$Q$32,3,0)</f>
        <v>#N/A</v>
      </c>
      <c r="S3779" t="e">
        <f t="shared" si="119"/>
        <v>#N/A</v>
      </c>
    </row>
    <row r="3780" spans="1:19">
      <c r="A3780">
        <f>'Previous Trades Import_OMS Quer'!A3780</f>
        <v>0</v>
      </c>
      <c r="B3780">
        <f>'Previous Trades Import_OMS Quer'!B3780</f>
        <v>0</v>
      </c>
      <c r="C3780" s="22">
        <f>'Previous Trades Import_OMS Quer'!C3780</f>
        <v>0</v>
      </c>
      <c r="D3780">
        <f>'Previous Trades Import_OMS Quer'!D3780</f>
        <v>0</v>
      </c>
      <c r="E3780" s="22">
        <f>'Previous Trades Import_OMS Quer'!E3780</f>
        <v>0</v>
      </c>
      <c r="F3780">
        <f>'Previous Trades Import_OMS Quer'!F3780</f>
        <v>0</v>
      </c>
      <c r="G3780">
        <f>'Previous Trades Import_OMS Quer'!G3780</f>
        <v>0</v>
      </c>
      <c r="H3780">
        <f>'Previous Trades Import_OMS Quer'!H3780</f>
        <v>0</v>
      </c>
      <c r="I3780">
        <f>'Previous Trades Import_OMS Quer'!I3780</f>
        <v>0</v>
      </c>
      <c r="J3780">
        <f>'Previous Trades Import_OMS Quer'!J3780</f>
        <v>0</v>
      </c>
      <c r="K3780">
        <f>'Previous Trades Import_OMS Quer'!K3780</f>
        <v>0</v>
      </c>
      <c r="L3780">
        <f>'Previous Trades Import_OMS Quer'!L3780</f>
        <v>0</v>
      </c>
      <c r="M3780">
        <f>'Previous Trades Import_OMS Quer'!M3780</f>
        <v>0</v>
      </c>
      <c r="N3780">
        <f>'Previous Trades Import_OMS Quer'!N3780</f>
        <v>0</v>
      </c>
      <c r="O3780" t="str">
        <f>CLEAN('Previous Trades Import_OMS Quer'!O3780)</f>
        <v/>
      </c>
      <c r="Q3780" s="25">
        <f t="shared" si="118"/>
        <v>0</v>
      </c>
      <c r="R3780" s="25" t="e">
        <f>VLOOKUP(O3780,'Currency Balance'!$O$3:$Q$32,3,0)</f>
        <v>#N/A</v>
      </c>
      <c r="S3780" t="e">
        <f t="shared" si="119"/>
        <v>#N/A</v>
      </c>
    </row>
    <row r="3781" spans="1:19">
      <c r="A3781">
        <f>'Previous Trades Import_OMS Quer'!A3781</f>
        <v>0</v>
      </c>
      <c r="B3781">
        <f>'Previous Trades Import_OMS Quer'!B3781</f>
        <v>0</v>
      </c>
      <c r="C3781" s="22">
        <f>'Previous Trades Import_OMS Quer'!C3781</f>
        <v>0</v>
      </c>
      <c r="D3781">
        <f>'Previous Trades Import_OMS Quer'!D3781</f>
        <v>0</v>
      </c>
      <c r="E3781" s="22">
        <f>'Previous Trades Import_OMS Quer'!E3781</f>
        <v>0</v>
      </c>
      <c r="F3781">
        <f>'Previous Trades Import_OMS Quer'!F3781</f>
        <v>0</v>
      </c>
      <c r="G3781">
        <f>'Previous Trades Import_OMS Quer'!G3781</f>
        <v>0</v>
      </c>
      <c r="H3781">
        <f>'Previous Trades Import_OMS Quer'!H3781</f>
        <v>0</v>
      </c>
      <c r="I3781">
        <f>'Previous Trades Import_OMS Quer'!I3781</f>
        <v>0</v>
      </c>
      <c r="J3781">
        <f>'Previous Trades Import_OMS Quer'!J3781</f>
        <v>0</v>
      </c>
      <c r="K3781">
        <f>'Previous Trades Import_OMS Quer'!K3781</f>
        <v>0</v>
      </c>
      <c r="L3781">
        <f>'Previous Trades Import_OMS Quer'!L3781</f>
        <v>0</v>
      </c>
      <c r="M3781">
        <f>'Previous Trades Import_OMS Quer'!M3781</f>
        <v>0</v>
      </c>
      <c r="N3781">
        <f>'Previous Trades Import_OMS Quer'!N3781</f>
        <v>0</v>
      </c>
      <c r="O3781" t="str">
        <f>CLEAN('Previous Trades Import_OMS Quer'!O3781)</f>
        <v/>
      </c>
      <c r="Q3781" s="25">
        <f t="shared" si="118"/>
        <v>0</v>
      </c>
      <c r="R3781" s="25" t="e">
        <f>VLOOKUP(O3781,'Currency Balance'!$O$3:$Q$32,3,0)</f>
        <v>#N/A</v>
      </c>
      <c r="S3781" t="e">
        <f t="shared" si="119"/>
        <v>#N/A</v>
      </c>
    </row>
    <row r="3782" spans="1:19">
      <c r="A3782">
        <f>'Previous Trades Import_OMS Quer'!A3782</f>
        <v>0</v>
      </c>
      <c r="B3782">
        <f>'Previous Trades Import_OMS Quer'!B3782</f>
        <v>0</v>
      </c>
      <c r="C3782" s="22">
        <f>'Previous Trades Import_OMS Quer'!C3782</f>
        <v>0</v>
      </c>
      <c r="D3782">
        <f>'Previous Trades Import_OMS Quer'!D3782</f>
        <v>0</v>
      </c>
      <c r="E3782" s="22">
        <f>'Previous Trades Import_OMS Quer'!E3782</f>
        <v>0</v>
      </c>
      <c r="F3782">
        <f>'Previous Trades Import_OMS Quer'!F3782</f>
        <v>0</v>
      </c>
      <c r="G3782">
        <f>'Previous Trades Import_OMS Quer'!G3782</f>
        <v>0</v>
      </c>
      <c r="H3782">
        <f>'Previous Trades Import_OMS Quer'!H3782</f>
        <v>0</v>
      </c>
      <c r="I3782">
        <f>'Previous Trades Import_OMS Quer'!I3782</f>
        <v>0</v>
      </c>
      <c r="J3782">
        <f>'Previous Trades Import_OMS Quer'!J3782</f>
        <v>0</v>
      </c>
      <c r="K3782">
        <f>'Previous Trades Import_OMS Quer'!K3782</f>
        <v>0</v>
      </c>
      <c r="L3782">
        <f>'Previous Trades Import_OMS Quer'!L3782</f>
        <v>0</v>
      </c>
      <c r="M3782">
        <f>'Previous Trades Import_OMS Quer'!M3782</f>
        <v>0</v>
      </c>
      <c r="N3782">
        <f>'Previous Trades Import_OMS Quer'!N3782</f>
        <v>0</v>
      </c>
      <c r="O3782" t="str">
        <f>CLEAN('Previous Trades Import_OMS Quer'!O3782)</f>
        <v/>
      </c>
      <c r="Q3782" s="25">
        <f t="shared" si="118"/>
        <v>0</v>
      </c>
      <c r="R3782" s="25" t="e">
        <f>VLOOKUP(O3782,'Currency Balance'!$O$3:$Q$32,3,0)</f>
        <v>#N/A</v>
      </c>
      <c r="S3782" t="e">
        <f t="shared" si="119"/>
        <v>#N/A</v>
      </c>
    </row>
    <row r="3783" spans="1:19">
      <c r="A3783">
        <f>'Previous Trades Import_OMS Quer'!A3783</f>
        <v>0</v>
      </c>
      <c r="B3783">
        <f>'Previous Trades Import_OMS Quer'!B3783</f>
        <v>0</v>
      </c>
      <c r="C3783" s="22">
        <f>'Previous Trades Import_OMS Quer'!C3783</f>
        <v>0</v>
      </c>
      <c r="D3783">
        <f>'Previous Trades Import_OMS Quer'!D3783</f>
        <v>0</v>
      </c>
      <c r="E3783" s="22">
        <f>'Previous Trades Import_OMS Quer'!E3783</f>
        <v>0</v>
      </c>
      <c r="F3783">
        <f>'Previous Trades Import_OMS Quer'!F3783</f>
        <v>0</v>
      </c>
      <c r="G3783">
        <f>'Previous Trades Import_OMS Quer'!G3783</f>
        <v>0</v>
      </c>
      <c r="H3783">
        <f>'Previous Trades Import_OMS Quer'!H3783</f>
        <v>0</v>
      </c>
      <c r="I3783">
        <f>'Previous Trades Import_OMS Quer'!I3783</f>
        <v>0</v>
      </c>
      <c r="J3783">
        <f>'Previous Trades Import_OMS Quer'!J3783</f>
        <v>0</v>
      </c>
      <c r="K3783">
        <f>'Previous Trades Import_OMS Quer'!K3783</f>
        <v>0</v>
      </c>
      <c r="L3783">
        <f>'Previous Trades Import_OMS Quer'!L3783</f>
        <v>0</v>
      </c>
      <c r="M3783">
        <f>'Previous Trades Import_OMS Quer'!M3783</f>
        <v>0</v>
      </c>
      <c r="N3783">
        <f>'Previous Trades Import_OMS Quer'!N3783</f>
        <v>0</v>
      </c>
      <c r="O3783" t="str">
        <f>CLEAN('Previous Trades Import_OMS Quer'!O3783)</f>
        <v/>
      </c>
      <c r="Q3783" s="25">
        <f t="shared" si="118"/>
        <v>0</v>
      </c>
      <c r="R3783" s="25" t="e">
        <f>VLOOKUP(O3783,'Currency Balance'!$O$3:$Q$32,3,0)</f>
        <v>#N/A</v>
      </c>
      <c r="S3783" t="e">
        <f t="shared" si="119"/>
        <v>#N/A</v>
      </c>
    </row>
    <row r="3784" spans="1:19">
      <c r="A3784">
        <f>'Previous Trades Import_OMS Quer'!A3784</f>
        <v>0</v>
      </c>
      <c r="B3784">
        <f>'Previous Trades Import_OMS Quer'!B3784</f>
        <v>0</v>
      </c>
      <c r="C3784" s="22">
        <f>'Previous Trades Import_OMS Quer'!C3784</f>
        <v>0</v>
      </c>
      <c r="D3784">
        <f>'Previous Trades Import_OMS Quer'!D3784</f>
        <v>0</v>
      </c>
      <c r="E3784" s="22">
        <f>'Previous Trades Import_OMS Quer'!E3784</f>
        <v>0</v>
      </c>
      <c r="F3784">
        <f>'Previous Trades Import_OMS Quer'!F3784</f>
        <v>0</v>
      </c>
      <c r="G3784">
        <f>'Previous Trades Import_OMS Quer'!G3784</f>
        <v>0</v>
      </c>
      <c r="H3784">
        <f>'Previous Trades Import_OMS Quer'!H3784</f>
        <v>0</v>
      </c>
      <c r="I3784">
        <f>'Previous Trades Import_OMS Quer'!I3784</f>
        <v>0</v>
      </c>
      <c r="J3784">
        <f>'Previous Trades Import_OMS Quer'!J3784</f>
        <v>0</v>
      </c>
      <c r="K3784">
        <f>'Previous Trades Import_OMS Quer'!K3784</f>
        <v>0</v>
      </c>
      <c r="L3784">
        <f>'Previous Trades Import_OMS Quer'!L3784</f>
        <v>0</v>
      </c>
      <c r="M3784">
        <f>'Previous Trades Import_OMS Quer'!M3784</f>
        <v>0</v>
      </c>
      <c r="N3784">
        <f>'Previous Trades Import_OMS Quer'!N3784</f>
        <v>0</v>
      </c>
      <c r="O3784" t="str">
        <f>CLEAN('Previous Trades Import_OMS Quer'!O3784)</f>
        <v/>
      </c>
      <c r="Q3784" s="25">
        <f t="shared" si="118"/>
        <v>0</v>
      </c>
      <c r="R3784" s="25" t="e">
        <f>VLOOKUP(O3784,'Currency Balance'!$O$3:$Q$32,3,0)</f>
        <v>#N/A</v>
      </c>
      <c r="S3784" t="e">
        <f t="shared" si="119"/>
        <v>#N/A</v>
      </c>
    </row>
    <row r="3785" spans="1:19">
      <c r="A3785">
        <f>'Previous Trades Import_OMS Quer'!A3785</f>
        <v>0</v>
      </c>
      <c r="B3785">
        <f>'Previous Trades Import_OMS Quer'!B3785</f>
        <v>0</v>
      </c>
      <c r="C3785" s="22">
        <f>'Previous Trades Import_OMS Quer'!C3785</f>
        <v>0</v>
      </c>
      <c r="D3785">
        <f>'Previous Trades Import_OMS Quer'!D3785</f>
        <v>0</v>
      </c>
      <c r="E3785" s="22">
        <f>'Previous Trades Import_OMS Quer'!E3785</f>
        <v>0</v>
      </c>
      <c r="F3785">
        <f>'Previous Trades Import_OMS Quer'!F3785</f>
        <v>0</v>
      </c>
      <c r="G3785">
        <f>'Previous Trades Import_OMS Quer'!G3785</f>
        <v>0</v>
      </c>
      <c r="H3785">
        <f>'Previous Trades Import_OMS Quer'!H3785</f>
        <v>0</v>
      </c>
      <c r="I3785">
        <f>'Previous Trades Import_OMS Quer'!I3785</f>
        <v>0</v>
      </c>
      <c r="J3785">
        <f>'Previous Trades Import_OMS Quer'!J3785</f>
        <v>0</v>
      </c>
      <c r="K3785">
        <f>'Previous Trades Import_OMS Quer'!K3785</f>
        <v>0</v>
      </c>
      <c r="L3785">
        <f>'Previous Trades Import_OMS Quer'!L3785</f>
        <v>0</v>
      </c>
      <c r="M3785">
        <f>'Previous Trades Import_OMS Quer'!M3785</f>
        <v>0</v>
      </c>
      <c r="N3785">
        <f>'Previous Trades Import_OMS Quer'!N3785</f>
        <v>0</v>
      </c>
      <c r="O3785" t="str">
        <f>CLEAN('Previous Trades Import_OMS Quer'!O3785)</f>
        <v/>
      </c>
      <c r="Q3785" s="25">
        <f t="shared" si="118"/>
        <v>0</v>
      </c>
      <c r="R3785" s="25" t="e">
        <f>VLOOKUP(O3785,'Currency Balance'!$O$3:$Q$32,3,0)</f>
        <v>#N/A</v>
      </c>
      <c r="S3785" t="e">
        <f t="shared" si="119"/>
        <v>#N/A</v>
      </c>
    </row>
    <row r="3786" spans="1:19">
      <c r="A3786">
        <f>'Previous Trades Import_OMS Quer'!A3786</f>
        <v>0</v>
      </c>
      <c r="B3786">
        <f>'Previous Trades Import_OMS Quer'!B3786</f>
        <v>0</v>
      </c>
      <c r="C3786" s="22">
        <f>'Previous Trades Import_OMS Quer'!C3786</f>
        <v>0</v>
      </c>
      <c r="D3786">
        <f>'Previous Trades Import_OMS Quer'!D3786</f>
        <v>0</v>
      </c>
      <c r="E3786" s="22">
        <f>'Previous Trades Import_OMS Quer'!E3786</f>
        <v>0</v>
      </c>
      <c r="F3786">
        <f>'Previous Trades Import_OMS Quer'!F3786</f>
        <v>0</v>
      </c>
      <c r="G3786">
        <f>'Previous Trades Import_OMS Quer'!G3786</f>
        <v>0</v>
      </c>
      <c r="H3786">
        <f>'Previous Trades Import_OMS Quer'!H3786</f>
        <v>0</v>
      </c>
      <c r="I3786">
        <f>'Previous Trades Import_OMS Quer'!I3786</f>
        <v>0</v>
      </c>
      <c r="J3786">
        <f>'Previous Trades Import_OMS Quer'!J3786</f>
        <v>0</v>
      </c>
      <c r="K3786">
        <f>'Previous Trades Import_OMS Quer'!K3786</f>
        <v>0</v>
      </c>
      <c r="L3786">
        <f>'Previous Trades Import_OMS Quer'!L3786</f>
        <v>0</v>
      </c>
      <c r="M3786">
        <f>'Previous Trades Import_OMS Quer'!M3786</f>
        <v>0</v>
      </c>
      <c r="N3786">
        <f>'Previous Trades Import_OMS Quer'!N3786</f>
        <v>0</v>
      </c>
      <c r="O3786" t="str">
        <f>CLEAN('Previous Trades Import_OMS Quer'!O3786)</f>
        <v/>
      </c>
      <c r="Q3786" s="25">
        <f t="shared" si="118"/>
        <v>0</v>
      </c>
      <c r="R3786" s="25" t="e">
        <f>VLOOKUP(O3786,'Currency Balance'!$O$3:$Q$32,3,0)</f>
        <v>#N/A</v>
      </c>
      <c r="S3786" t="e">
        <f t="shared" si="119"/>
        <v>#N/A</v>
      </c>
    </row>
    <row r="3787" spans="1:19">
      <c r="A3787">
        <f>'Previous Trades Import_OMS Quer'!A3787</f>
        <v>0</v>
      </c>
      <c r="B3787">
        <f>'Previous Trades Import_OMS Quer'!B3787</f>
        <v>0</v>
      </c>
      <c r="C3787" s="22">
        <f>'Previous Trades Import_OMS Quer'!C3787</f>
        <v>0</v>
      </c>
      <c r="D3787">
        <f>'Previous Trades Import_OMS Quer'!D3787</f>
        <v>0</v>
      </c>
      <c r="E3787" s="22">
        <f>'Previous Trades Import_OMS Quer'!E3787</f>
        <v>0</v>
      </c>
      <c r="F3787">
        <f>'Previous Trades Import_OMS Quer'!F3787</f>
        <v>0</v>
      </c>
      <c r="G3787">
        <f>'Previous Trades Import_OMS Quer'!G3787</f>
        <v>0</v>
      </c>
      <c r="H3787">
        <f>'Previous Trades Import_OMS Quer'!H3787</f>
        <v>0</v>
      </c>
      <c r="I3787">
        <f>'Previous Trades Import_OMS Quer'!I3787</f>
        <v>0</v>
      </c>
      <c r="J3787">
        <f>'Previous Trades Import_OMS Quer'!J3787</f>
        <v>0</v>
      </c>
      <c r="K3787">
        <f>'Previous Trades Import_OMS Quer'!K3787</f>
        <v>0</v>
      </c>
      <c r="L3787">
        <f>'Previous Trades Import_OMS Quer'!L3787</f>
        <v>0</v>
      </c>
      <c r="M3787">
        <f>'Previous Trades Import_OMS Quer'!M3787</f>
        <v>0</v>
      </c>
      <c r="N3787">
        <f>'Previous Trades Import_OMS Quer'!N3787</f>
        <v>0</v>
      </c>
      <c r="O3787" t="str">
        <f>CLEAN('Previous Trades Import_OMS Quer'!O3787)</f>
        <v/>
      </c>
      <c r="Q3787" s="25">
        <f t="shared" si="118"/>
        <v>0</v>
      </c>
      <c r="R3787" s="25" t="e">
        <f>VLOOKUP(O3787,'Currency Balance'!$O$3:$Q$32,3,0)</f>
        <v>#N/A</v>
      </c>
      <c r="S3787" t="e">
        <f t="shared" si="119"/>
        <v>#N/A</v>
      </c>
    </row>
    <row r="3788" spans="1:19">
      <c r="A3788">
        <f>'Previous Trades Import_OMS Quer'!A3788</f>
        <v>0</v>
      </c>
      <c r="B3788">
        <f>'Previous Trades Import_OMS Quer'!B3788</f>
        <v>0</v>
      </c>
      <c r="C3788" s="22">
        <f>'Previous Trades Import_OMS Quer'!C3788</f>
        <v>0</v>
      </c>
      <c r="D3788">
        <f>'Previous Trades Import_OMS Quer'!D3788</f>
        <v>0</v>
      </c>
      <c r="E3788" s="22">
        <f>'Previous Trades Import_OMS Quer'!E3788</f>
        <v>0</v>
      </c>
      <c r="F3788">
        <f>'Previous Trades Import_OMS Quer'!F3788</f>
        <v>0</v>
      </c>
      <c r="G3788">
        <f>'Previous Trades Import_OMS Quer'!G3788</f>
        <v>0</v>
      </c>
      <c r="H3788">
        <f>'Previous Trades Import_OMS Quer'!H3788</f>
        <v>0</v>
      </c>
      <c r="I3788">
        <f>'Previous Trades Import_OMS Quer'!I3788</f>
        <v>0</v>
      </c>
      <c r="J3788">
        <f>'Previous Trades Import_OMS Quer'!J3788</f>
        <v>0</v>
      </c>
      <c r="K3788">
        <f>'Previous Trades Import_OMS Quer'!K3788</f>
        <v>0</v>
      </c>
      <c r="L3788">
        <f>'Previous Trades Import_OMS Quer'!L3788</f>
        <v>0</v>
      </c>
      <c r="M3788">
        <f>'Previous Trades Import_OMS Quer'!M3788</f>
        <v>0</v>
      </c>
      <c r="N3788">
        <f>'Previous Trades Import_OMS Quer'!N3788</f>
        <v>0</v>
      </c>
      <c r="O3788" t="str">
        <f>CLEAN('Previous Trades Import_OMS Quer'!O3788)</f>
        <v/>
      </c>
      <c r="Q3788" s="25">
        <f t="shared" si="118"/>
        <v>0</v>
      </c>
      <c r="R3788" s="25" t="e">
        <f>VLOOKUP(O3788,'Currency Balance'!$O$3:$Q$32,3,0)</f>
        <v>#N/A</v>
      </c>
      <c r="S3788" t="e">
        <f t="shared" si="119"/>
        <v>#N/A</v>
      </c>
    </row>
    <row r="3789" spans="1:19">
      <c r="A3789">
        <f>'Previous Trades Import_OMS Quer'!A3789</f>
        <v>0</v>
      </c>
      <c r="B3789">
        <f>'Previous Trades Import_OMS Quer'!B3789</f>
        <v>0</v>
      </c>
      <c r="C3789" s="22">
        <f>'Previous Trades Import_OMS Quer'!C3789</f>
        <v>0</v>
      </c>
      <c r="D3789">
        <f>'Previous Trades Import_OMS Quer'!D3789</f>
        <v>0</v>
      </c>
      <c r="E3789" s="22">
        <f>'Previous Trades Import_OMS Quer'!E3789</f>
        <v>0</v>
      </c>
      <c r="F3789">
        <f>'Previous Trades Import_OMS Quer'!F3789</f>
        <v>0</v>
      </c>
      <c r="G3789">
        <f>'Previous Trades Import_OMS Quer'!G3789</f>
        <v>0</v>
      </c>
      <c r="H3789">
        <f>'Previous Trades Import_OMS Quer'!H3789</f>
        <v>0</v>
      </c>
      <c r="I3789">
        <f>'Previous Trades Import_OMS Quer'!I3789</f>
        <v>0</v>
      </c>
      <c r="J3789">
        <f>'Previous Trades Import_OMS Quer'!J3789</f>
        <v>0</v>
      </c>
      <c r="K3789">
        <f>'Previous Trades Import_OMS Quer'!K3789</f>
        <v>0</v>
      </c>
      <c r="L3789">
        <f>'Previous Trades Import_OMS Quer'!L3789</f>
        <v>0</v>
      </c>
      <c r="M3789">
        <f>'Previous Trades Import_OMS Quer'!M3789</f>
        <v>0</v>
      </c>
      <c r="N3789">
        <f>'Previous Trades Import_OMS Quer'!N3789</f>
        <v>0</v>
      </c>
      <c r="O3789" t="str">
        <f>CLEAN('Previous Trades Import_OMS Quer'!O3789)</f>
        <v/>
      </c>
      <c r="Q3789" s="25">
        <f t="shared" si="118"/>
        <v>0</v>
      </c>
      <c r="R3789" s="25" t="e">
        <f>VLOOKUP(O3789,'Currency Balance'!$O$3:$Q$32,3,0)</f>
        <v>#N/A</v>
      </c>
      <c r="S3789" t="e">
        <f t="shared" si="119"/>
        <v>#N/A</v>
      </c>
    </row>
    <row r="3790" spans="1:19">
      <c r="A3790">
        <f>'Previous Trades Import_OMS Quer'!A3790</f>
        <v>0</v>
      </c>
      <c r="B3790">
        <f>'Previous Trades Import_OMS Quer'!B3790</f>
        <v>0</v>
      </c>
      <c r="C3790" s="22">
        <f>'Previous Trades Import_OMS Quer'!C3790</f>
        <v>0</v>
      </c>
      <c r="D3790">
        <f>'Previous Trades Import_OMS Quer'!D3790</f>
        <v>0</v>
      </c>
      <c r="E3790" s="22">
        <f>'Previous Trades Import_OMS Quer'!E3790</f>
        <v>0</v>
      </c>
      <c r="F3790">
        <f>'Previous Trades Import_OMS Quer'!F3790</f>
        <v>0</v>
      </c>
      <c r="G3790">
        <f>'Previous Trades Import_OMS Quer'!G3790</f>
        <v>0</v>
      </c>
      <c r="H3790">
        <f>'Previous Trades Import_OMS Quer'!H3790</f>
        <v>0</v>
      </c>
      <c r="I3790">
        <f>'Previous Trades Import_OMS Quer'!I3790</f>
        <v>0</v>
      </c>
      <c r="J3790">
        <f>'Previous Trades Import_OMS Quer'!J3790</f>
        <v>0</v>
      </c>
      <c r="K3790">
        <f>'Previous Trades Import_OMS Quer'!K3790</f>
        <v>0</v>
      </c>
      <c r="L3790">
        <f>'Previous Trades Import_OMS Quer'!L3790</f>
        <v>0</v>
      </c>
      <c r="M3790">
        <f>'Previous Trades Import_OMS Quer'!M3790</f>
        <v>0</v>
      </c>
      <c r="N3790">
        <f>'Previous Trades Import_OMS Quer'!N3790</f>
        <v>0</v>
      </c>
      <c r="O3790" t="str">
        <f>CLEAN('Previous Trades Import_OMS Quer'!O3790)</f>
        <v/>
      </c>
      <c r="Q3790" s="25">
        <f t="shared" si="118"/>
        <v>0</v>
      </c>
      <c r="R3790" s="25" t="e">
        <f>VLOOKUP(O3790,'Currency Balance'!$O$3:$Q$32,3,0)</f>
        <v>#N/A</v>
      </c>
      <c r="S3790" t="e">
        <f t="shared" si="119"/>
        <v>#N/A</v>
      </c>
    </row>
    <row r="3791" spans="1:19">
      <c r="A3791">
        <f>'Previous Trades Import_OMS Quer'!A3791</f>
        <v>0</v>
      </c>
      <c r="B3791">
        <f>'Previous Trades Import_OMS Quer'!B3791</f>
        <v>0</v>
      </c>
      <c r="C3791" s="22">
        <f>'Previous Trades Import_OMS Quer'!C3791</f>
        <v>0</v>
      </c>
      <c r="D3791">
        <f>'Previous Trades Import_OMS Quer'!D3791</f>
        <v>0</v>
      </c>
      <c r="E3791" s="22">
        <f>'Previous Trades Import_OMS Quer'!E3791</f>
        <v>0</v>
      </c>
      <c r="F3791">
        <f>'Previous Trades Import_OMS Quer'!F3791</f>
        <v>0</v>
      </c>
      <c r="G3791">
        <f>'Previous Trades Import_OMS Quer'!G3791</f>
        <v>0</v>
      </c>
      <c r="H3791">
        <f>'Previous Trades Import_OMS Quer'!H3791</f>
        <v>0</v>
      </c>
      <c r="I3791">
        <f>'Previous Trades Import_OMS Quer'!I3791</f>
        <v>0</v>
      </c>
      <c r="J3791">
        <f>'Previous Trades Import_OMS Quer'!J3791</f>
        <v>0</v>
      </c>
      <c r="K3791">
        <f>'Previous Trades Import_OMS Quer'!K3791</f>
        <v>0</v>
      </c>
      <c r="L3791">
        <f>'Previous Trades Import_OMS Quer'!L3791</f>
        <v>0</v>
      </c>
      <c r="M3791">
        <f>'Previous Trades Import_OMS Quer'!M3791</f>
        <v>0</v>
      </c>
      <c r="N3791">
        <f>'Previous Trades Import_OMS Quer'!N3791</f>
        <v>0</v>
      </c>
      <c r="O3791" t="str">
        <f>CLEAN('Previous Trades Import_OMS Quer'!O3791)</f>
        <v/>
      </c>
      <c r="Q3791" s="25">
        <f t="shared" si="118"/>
        <v>0</v>
      </c>
      <c r="R3791" s="25" t="e">
        <f>VLOOKUP(O3791,'Currency Balance'!$O$3:$Q$32,3,0)</f>
        <v>#N/A</v>
      </c>
      <c r="S3791" t="e">
        <f t="shared" si="119"/>
        <v>#N/A</v>
      </c>
    </row>
    <row r="3792" spans="1:19">
      <c r="A3792">
        <f>'Previous Trades Import_OMS Quer'!A3792</f>
        <v>0</v>
      </c>
      <c r="B3792">
        <f>'Previous Trades Import_OMS Quer'!B3792</f>
        <v>0</v>
      </c>
      <c r="C3792" s="22">
        <f>'Previous Trades Import_OMS Quer'!C3792</f>
        <v>0</v>
      </c>
      <c r="D3792">
        <f>'Previous Trades Import_OMS Quer'!D3792</f>
        <v>0</v>
      </c>
      <c r="E3792" s="22">
        <f>'Previous Trades Import_OMS Quer'!E3792</f>
        <v>0</v>
      </c>
      <c r="F3792">
        <f>'Previous Trades Import_OMS Quer'!F3792</f>
        <v>0</v>
      </c>
      <c r="G3792">
        <f>'Previous Trades Import_OMS Quer'!G3792</f>
        <v>0</v>
      </c>
      <c r="H3792">
        <f>'Previous Trades Import_OMS Quer'!H3792</f>
        <v>0</v>
      </c>
      <c r="I3792">
        <f>'Previous Trades Import_OMS Quer'!I3792</f>
        <v>0</v>
      </c>
      <c r="J3792">
        <f>'Previous Trades Import_OMS Quer'!J3792</f>
        <v>0</v>
      </c>
      <c r="K3792">
        <f>'Previous Trades Import_OMS Quer'!K3792</f>
        <v>0</v>
      </c>
      <c r="L3792">
        <f>'Previous Trades Import_OMS Quer'!L3792</f>
        <v>0</v>
      </c>
      <c r="M3792">
        <f>'Previous Trades Import_OMS Quer'!M3792</f>
        <v>0</v>
      </c>
      <c r="N3792">
        <f>'Previous Trades Import_OMS Quer'!N3792</f>
        <v>0</v>
      </c>
      <c r="O3792" t="str">
        <f>CLEAN('Previous Trades Import_OMS Quer'!O3792)</f>
        <v/>
      </c>
      <c r="Q3792" s="25">
        <f t="shared" si="118"/>
        <v>0</v>
      </c>
      <c r="R3792" s="25" t="e">
        <f>VLOOKUP(O3792,'Currency Balance'!$O$3:$Q$32,3,0)</f>
        <v>#N/A</v>
      </c>
      <c r="S3792" t="e">
        <f t="shared" si="119"/>
        <v>#N/A</v>
      </c>
    </row>
    <row r="3793" spans="1:19">
      <c r="A3793">
        <f>'Previous Trades Import_OMS Quer'!A3793</f>
        <v>0</v>
      </c>
      <c r="B3793">
        <f>'Previous Trades Import_OMS Quer'!B3793</f>
        <v>0</v>
      </c>
      <c r="C3793" s="22">
        <f>'Previous Trades Import_OMS Quer'!C3793</f>
        <v>0</v>
      </c>
      <c r="D3793">
        <f>'Previous Trades Import_OMS Quer'!D3793</f>
        <v>0</v>
      </c>
      <c r="E3793" s="22">
        <f>'Previous Trades Import_OMS Quer'!E3793</f>
        <v>0</v>
      </c>
      <c r="F3793">
        <f>'Previous Trades Import_OMS Quer'!F3793</f>
        <v>0</v>
      </c>
      <c r="G3793">
        <f>'Previous Trades Import_OMS Quer'!G3793</f>
        <v>0</v>
      </c>
      <c r="H3793">
        <f>'Previous Trades Import_OMS Quer'!H3793</f>
        <v>0</v>
      </c>
      <c r="I3793">
        <f>'Previous Trades Import_OMS Quer'!I3793</f>
        <v>0</v>
      </c>
      <c r="J3793">
        <f>'Previous Trades Import_OMS Quer'!J3793</f>
        <v>0</v>
      </c>
      <c r="K3793">
        <f>'Previous Trades Import_OMS Quer'!K3793</f>
        <v>0</v>
      </c>
      <c r="L3793">
        <f>'Previous Trades Import_OMS Quer'!L3793</f>
        <v>0</v>
      </c>
      <c r="M3793">
        <f>'Previous Trades Import_OMS Quer'!M3793</f>
        <v>0</v>
      </c>
      <c r="N3793">
        <f>'Previous Trades Import_OMS Quer'!N3793</f>
        <v>0</v>
      </c>
      <c r="O3793" t="str">
        <f>CLEAN('Previous Trades Import_OMS Quer'!O3793)</f>
        <v/>
      </c>
      <c r="Q3793" s="25">
        <f t="shared" si="118"/>
        <v>0</v>
      </c>
      <c r="R3793" s="25" t="e">
        <f>VLOOKUP(O3793,'Currency Balance'!$O$3:$Q$32,3,0)</f>
        <v>#N/A</v>
      </c>
      <c r="S3793" t="e">
        <f t="shared" si="119"/>
        <v>#N/A</v>
      </c>
    </row>
    <row r="3794" spans="1:19">
      <c r="A3794">
        <f>'Previous Trades Import_OMS Quer'!A3794</f>
        <v>0</v>
      </c>
      <c r="B3794">
        <f>'Previous Trades Import_OMS Quer'!B3794</f>
        <v>0</v>
      </c>
      <c r="C3794" s="22">
        <f>'Previous Trades Import_OMS Quer'!C3794</f>
        <v>0</v>
      </c>
      <c r="D3794">
        <f>'Previous Trades Import_OMS Quer'!D3794</f>
        <v>0</v>
      </c>
      <c r="E3794" s="22">
        <f>'Previous Trades Import_OMS Quer'!E3794</f>
        <v>0</v>
      </c>
      <c r="F3794">
        <f>'Previous Trades Import_OMS Quer'!F3794</f>
        <v>0</v>
      </c>
      <c r="G3794">
        <f>'Previous Trades Import_OMS Quer'!G3794</f>
        <v>0</v>
      </c>
      <c r="H3794">
        <f>'Previous Trades Import_OMS Quer'!H3794</f>
        <v>0</v>
      </c>
      <c r="I3794">
        <f>'Previous Trades Import_OMS Quer'!I3794</f>
        <v>0</v>
      </c>
      <c r="J3794">
        <f>'Previous Trades Import_OMS Quer'!J3794</f>
        <v>0</v>
      </c>
      <c r="K3794">
        <f>'Previous Trades Import_OMS Quer'!K3794</f>
        <v>0</v>
      </c>
      <c r="L3794">
        <f>'Previous Trades Import_OMS Quer'!L3794</f>
        <v>0</v>
      </c>
      <c r="M3794">
        <f>'Previous Trades Import_OMS Quer'!M3794</f>
        <v>0</v>
      </c>
      <c r="N3794">
        <f>'Previous Trades Import_OMS Quer'!N3794</f>
        <v>0</v>
      </c>
      <c r="O3794" t="str">
        <f>CLEAN('Previous Trades Import_OMS Quer'!O3794)</f>
        <v/>
      </c>
      <c r="Q3794" s="25">
        <f t="shared" si="118"/>
        <v>0</v>
      </c>
      <c r="R3794" s="25" t="e">
        <f>VLOOKUP(O3794,'Currency Balance'!$O$3:$Q$32,3,0)</f>
        <v>#N/A</v>
      </c>
      <c r="S3794" t="e">
        <f t="shared" si="119"/>
        <v>#N/A</v>
      </c>
    </row>
    <row r="3795" spans="1:19">
      <c r="A3795">
        <f>'Previous Trades Import_OMS Quer'!A3795</f>
        <v>0</v>
      </c>
      <c r="B3795">
        <f>'Previous Trades Import_OMS Quer'!B3795</f>
        <v>0</v>
      </c>
      <c r="C3795" s="22">
        <f>'Previous Trades Import_OMS Quer'!C3795</f>
        <v>0</v>
      </c>
      <c r="D3795">
        <f>'Previous Trades Import_OMS Quer'!D3795</f>
        <v>0</v>
      </c>
      <c r="E3795" s="22">
        <f>'Previous Trades Import_OMS Quer'!E3795</f>
        <v>0</v>
      </c>
      <c r="F3795">
        <f>'Previous Trades Import_OMS Quer'!F3795</f>
        <v>0</v>
      </c>
      <c r="G3795">
        <f>'Previous Trades Import_OMS Quer'!G3795</f>
        <v>0</v>
      </c>
      <c r="H3795">
        <f>'Previous Trades Import_OMS Quer'!H3795</f>
        <v>0</v>
      </c>
      <c r="I3795">
        <f>'Previous Trades Import_OMS Quer'!I3795</f>
        <v>0</v>
      </c>
      <c r="J3795">
        <f>'Previous Trades Import_OMS Quer'!J3795</f>
        <v>0</v>
      </c>
      <c r="K3795">
        <f>'Previous Trades Import_OMS Quer'!K3795</f>
        <v>0</v>
      </c>
      <c r="L3795">
        <f>'Previous Trades Import_OMS Quer'!L3795</f>
        <v>0</v>
      </c>
      <c r="M3795">
        <f>'Previous Trades Import_OMS Quer'!M3795</f>
        <v>0</v>
      </c>
      <c r="N3795">
        <f>'Previous Trades Import_OMS Quer'!N3795</f>
        <v>0</v>
      </c>
      <c r="O3795" t="str">
        <f>CLEAN('Previous Trades Import_OMS Quer'!O3795)</f>
        <v/>
      </c>
      <c r="Q3795" s="25">
        <f t="shared" si="118"/>
        <v>0</v>
      </c>
      <c r="R3795" s="25" t="e">
        <f>VLOOKUP(O3795,'Currency Balance'!$O$3:$Q$32,3,0)</f>
        <v>#N/A</v>
      </c>
      <c r="S3795" t="e">
        <f t="shared" si="119"/>
        <v>#N/A</v>
      </c>
    </row>
    <row r="3796" spans="1:19">
      <c r="A3796">
        <f>'Previous Trades Import_OMS Quer'!A3796</f>
        <v>0</v>
      </c>
      <c r="B3796">
        <f>'Previous Trades Import_OMS Quer'!B3796</f>
        <v>0</v>
      </c>
      <c r="C3796" s="22">
        <f>'Previous Trades Import_OMS Quer'!C3796</f>
        <v>0</v>
      </c>
      <c r="D3796">
        <f>'Previous Trades Import_OMS Quer'!D3796</f>
        <v>0</v>
      </c>
      <c r="E3796" s="22">
        <f>'Previous Trades Import_OMS Quer'!E3796</f>
        <v>0</v>
      </c>
      <c r="F3796">
        <f>'Previous Trades Import_OMS Quer'!F3796</f>
        <v>0</v>
      </c>
      <c r="G3796">
        <f>'Previous Trades Import_OMS Quer'!G3796</f>
        <v>0</v>
      </c>
      <c r="H3796">
        <f>'Previous Trades Import_OMS Quer'!H3796</f>
        <v>0</v>
      </c>
      <c r="I3796">
        <f>'Previous Trades Import_OMS Quer'!I3796</f>
        <v>0</v>
      </c>
      <c r="J3796">
        <f>'Previous Trades Import_OMS Quer'!J3796</f>
        <v>0</v>
      </c>
      <c r="K3796">
        <f>'Previous Trades Import_OMS Quer'!K3796</f>
        <v>0</v>
      </c>
      <c r="L3796">
        <f>'Previous Trades Import_OMS Quer'!L3796</f>
        <v>0</v>
      </c>
      <c r="M3796">
        <f>'Previous Trades Import_OMS Quer'!M3796</f>
        <v>0</v>
      </c>
      <c r="N3796">
        <f>'Previous Trades Import_OMS Quer'!N3796</f>
        <v>0</v>
      </c>
      <c r="O3796" t="str">
        <f>CLEAN('Previous Trades Import_OMS Quer'!O3796)</f>
        <v/>
      </c>
      <c r="Q3796" s="25">
        <f t="shared" si="118"/>
        <v>0</v>
      </c>
      <c r="R3796" s="25" t="e">
        <f>VLOOKUP(O3796,'Currency Balance'!$O$3:$Q$32,3,0)</f>
        <v>#N/A</v>
      </c>
      <c r="S3796" t="e">
        <f t="shared" si="119"/>
        <v>#N/A</v>
      </c>
    </row>
    <row r="3797" spans="1:19">
      <c r="A3797">
        <f>'Previous Trades Import_OMS Quer'!A3797</f>
        <v>0</v>
      </c>
      <c r="B3797">
        <f>'Previous Trades Import_OMS Quer'!B3797</f>
        <v>0</v>
      </c>
      <c r="C3797" s="22">
        <f>'Previous Trades Import_OMS Quer'!C3797</f>
        <v>0</v>
      </c>
      <c r="D3797">
        <f>'Previous Trades Import_OMS Quer'!D3797</f>
        <v>0</v>
      </c>
      <c r="E3797" s="22">
        <f>'Previous Trades Import_OMS Quer'!E3797</f>
        <v>0</v>
      </c>
      <c r="F3797">
        <f>'Previous Trades Import_OMS Quer'!F3797</f>
        <v>0</v>
      </c>
      <c r="G3797">
        <f>'Previous Trades Import_OMS Quer'!G3797</f>
        <v>0</v>
      </c>
      <c r="H3797">
        <f>'Previous Trades Import_OMS Quer'!H3797</f>
        <v>0</v>
      </c>
      <c r="I3797">
        <f>'Previous Trades Import_OMS Quer'!I3797</f>
        <v>0</v>
      </c>
      <c r="J3797">
        <f>'Previous Trades Import_OMS Quer'!J3797</f>
        <v>0</v>
      </c>
      <c r="K3797">
        <f>'Previous Trades Import_OMS Quer'!K3797</f>
        <v>0</v>
      </c>
      <c r="L3797">
        <f>'Previous Trades Import_OMS Quer'!L3797</f>
        <v>0</v>
      </c>
      <c r="M3797">
        <f>'Previous Trades Import_OMS Quer'!M3797</f>
        <v>0</v>
      </c>
      <c r="N3797">
        <f>'Previous Trades Import_OMS Quer'!N3797</f>
        <v>0</v>
      </c>
      <c r="O3797" t="str">
        <f>CLEAN('Previous Trades Import_OMS Quer'!O3797)</f>
        <v/>
      </c>
      <c r="Q3797" s="25">
        <f t="shared" si="118"/>
        <v>0</v>
      </c>
      <c r="R3797" s="25" t="e">
        <f>VLOOKUP(O3797,'Currency Balance'!$O$3:$Q$32,3,0)</f>
        <v>#N/A</v>
      </c>
      <c r="S3797" t="e">
        <f t="shared" si="119"/>
        <v>#N/A</v>
      </c>
    </row>
    <row r="3798" spans="1:19">
      <c r="A3798">
        <f>'Previous Trades Import_OMS Quer'!A3798</f>
        <v>0</v>
      </c>
      <c r="B3798">
        <f>'Previous Trades Import_OMS Quer'!B3798</f>
        <v>0</v>
      </c>
      <c r="C3798" s="22">
        <f>'Previous Trades Import_OMS Quer'!C3798</f>
        <v>0</v>
      </c>
      <c r="D3798">
        <f>'Previous Trades Import_OMS Quer'!D3798</f>
        <v>0</v>
      </c>
      <c r="E3798" s="22">
        <f>'Previous Trades Import_OMS Quer'!E3798</f>
        <v>0</v>
      </c>
      <c r="F3798">
        <f>'Previous Trades Import_OMS Quer'!F3798</f>
        <v>0</v>
      </c>
      <c r="G3798">
        <f>'Previous Trades Import_OMS Quer'!G3798</f>
        <v>0</v>
      </c>
      <c r="H3798">
        <f>'Previous Trades Import_OMS Quer'!H3798</f>
        <v>0</v>
      </c>
      <c r="I3798">
        <f>'Previous Trades Import_OMS Quer'!I3798</f>
        <v>0</v>
      </c>
      <c r="J3798">
        <f>'Previous Trades Import_OMS Quer'!J3798</f>
        <v>0</v>
      </c>
      <c r="K3798">
        <f>'Previous Trades Import_OMS Quer'!K3798</f>
        <v>0</v>
      </c>
      <c r="L3798">
        <f>'Previous Trades Import_OMS Quer'!L3798</f>
        <v>0</v>
      </c>
      <c r="M3798">
        <f>'Previous Trades Import_OMS Quer'!M3798</f>
        <v>0</v>
      </c>
      <c r="N3798">
        <f>'Previous Trades Import_OMS Quer'!N3798</f>
        <v>0</v>
      </c>
      <c r="O3798" t="str">
        <f>CLEAN('Previous Trades Import_OMS Quer'!O3798)</f>
        <v/>
      </c>
      <c r="Q3798" s="25">
        <f t="shared" si="118"/>
        <v>0</v>
      </c>
      <c r="R3798" s="25" t="e">
        <f>VLOOKUP(O3798,'Currency Balance'!$O$3:$Q$32,3,0)</f>
        <v>#N/A</v>
      </c>
      <c r="S3798" t="e">
        <f t="shared" si="119"/>
        <v>#N/A</v>
      </c>
    </row>
    <row r="3799" spans="1:19">
      <c r="A3799">
        <f>'Previous Trades Import_OMS Quer'!A3799</f>
        <v>0</v>
      </c>
      <c r="B3799">
        <f>'Previous Trades Import_OMS Quer'!B3799</f>
        <v>0</v>
      </c>
      <c r="C3799" s="22">
        <f>'Previous Trades Import_OMS Quer'!C3799</f>
        <v>0</v>
      </c>
      <c r="D3799">
        <f>'Previous Trades Import_OMS Quer'!D3799</f>
        <v>0</v>
      </c>
      <c r="E3799" s="22">
        <f>'Previous Trades Import_OMS Quer'!E3799</f>
        <v>0</v>
      </c>
      <c r="F3799">
        <f>'Previous Trades Import_OMS Quer'!F3799</f>
        <v>0</v>
      </c>
      <c r="G3799">
        <f>'Previous Trades Import_OMS Quer'!G3799</f>
        <v>0</v>
      </c>
      <c r="H3799">
        <f>'Previous Trades Import_OMS Quer'!H3799</f>
        <v>0</v>
      </c>
      <c r="I3799">
        <f>'Previous Trades Import_OMS Quer'!I3799</f>
        <v>0</v>
      </c>
      <c r="J3799">
        <f>'Previous Trades Import_OMS Quer'!J3799</f>
        <v>0</v>
      </c>
      <c r="K3799">
        <f>'Previous Trades Import_OMS Quer'!K3799</f>
        <v>0</v>
      </c>
      <c r="L3799">
        <f>'Previous Trades Import_OMS Quer'!L3799</f>
        <v>0</v>
      </c>
      <c r="M3799">
        <f>'Previous Trades Import_OMS Quer'!M3799</f>
        <v>0</v>
      </c>
      <c r="N3799">
        <f>'Previous Trades Import_OMS Quer'!N3799</f>
        <v>0</v>
      </c>
      <c r="O3799" t="str">
        <f>CLEAN('Previous Trades Import_OMS Quer'!O3799)</f>
        <v/>
      </c>
      <c r="Q3799" s="25">
        <f t="shared" si="118"/>
        <v>0</v>
      </c>
      <c r="R3799" s="25" t="e">
        <f>VLOOKUP(O3799,'Currency Balance'!$O$3:$Q$32,3,0)</f>
        <v>#N/A</v>
      </c>
      <c r="S3799" t="e">
        <f t="shared" si="119"/>
        <v>#N/A</v>
      </c>
    </row>
    <row r="3800" spans="1:19">
      <c r="A3800">
        <f>'Previous Trades Import_OMS Quer'!A3800</f>
        <v>0</v>
      </c>
      <c r="B3800">
        <f>'Previous Trades Import_OMS Quer'!B3800</f>
        <v>0</v>
      </c>
      <c r="C3800" s="22">
        <f>'Previous Trades Import_OMS Quer'!C3800</f>
        <v>0</v>
      </c>
      <c r="D3800">
        <f>'Previous Trades Import_OMS Quer'!D3800</f>
        <v>0</v>
      </c>
      <c r="E3800" s="22">
        <f>'Previous Trades Import_OMS Quer'!E3800</f>
        <v>0</v>
      </c>
      <c r="F3800">
        <f>'Previous Trades Import_OMS Quer'!F3800</f>
        <v>0</v>
      </c>
      <c r="G3800">
        <f>'Previous Trades Import_OMS Quer'!G3800</f>
        <v>0</v>
      </c>
      <c r="H3800">
        <f>'Previous Trades Import_OMS Quer'!H3800</f>
        <v>0</v>
      </c>
      <c r="I3800">
        <f>'Previous Trades Import_OMS Quer'!I3800</f>
        <v>0</v>
      </c>
      <c r="J3800">
        <f>'Previous Trades Import_OMS Quer'!J3800</f>
        <v>0</v>
      </c>
      <c r="K3800">
        <f>'Previous Trades Import_OMS Quer'!K3800</f>
        <v>0</v>
      </c>
      <c r="L3800">
        <f>'Previous Trades Import_OMS Quer'!L3800</f>
        <v>0</v>
      </c>
      <c r="M3800">
        <f>'Previous Trades Import_OMS Quer'!M3800</f>
        <v>0</v>
      </c>
      <c r="N3800">
        <f>'Previous Trades Import_OMS Quer'!N3800</f>
        <v>0</v>
      </c>
      <c r="O3800" t="str">
        <f>CLEAN('Previous Trades Import_OMS Quer'!O3800)</f>
        <v/>
      </c>
      <c r="Q3800" s="25">
        <f t="shared" si="118"/>
        <v>0</v>
      </c>
      <c r="R3800" s="25" t="e">
        <f>VLOOKUP(O3800,'Currency Balance'!$O$3:$Q$32,3,0)</f>
        <v>#N/A</v>
      </c>
      <c r="S3800" t="e">
        <f t="shared" si="119"/>
        <v>#N/A</v>
      </c>
    </row>
    <row r="3801" spans="1:19">
      <c r="A3801">
        <f>'Previous Trades Import_OMS Quer'!A3801</f>
        <v>0</v>
      </c>
      <c r="B3801">
        <f>'Previous Trades Import_OMS Quer'!B3801</f>
        <v>0</v>
      </c>
      <c r="C3801" s="22">
        <f>'Previous Trades Import_OMS Quer'!C3801</f>
        <v>0</v>
      </c>
      <c r="D3801">
        <f>'Previous Trades Import_OMS Quer'!D3801</f>
        <v>0</v>
      </c>
      <c r="E3801" s="22">
        <f>'Previous Trades Import_OMS Quer'!E3801</f>
        <v>0</v>
      </c>
      <c r="F3801">
        <f>'Previous Trades Import_OMS Quer'!F3801</f>
        <v>0</v>
      </c>
      <c r="G3801">
        <f>'Previous Trades Import_OMS Quer'!G3801</f>
        <v>0</v>
      </c>
      <c r="H3801">
        <f>'Previous Trades Import_OMS Quer'!H3801</f>
        <v>0</v>
      </c>
      <c r="I3801">
        <f>'Previous Trades Import_OMS Quer'!I3801</f>
        <v>0</v>
      </c>
      <c r="J3801">
        <f>'Previous Trades Import_OMS Quer'!J3801</f>
        <v>0</v>
      </c>
      <c r="K3801">
        <f>'Previous Trades Import_OMS Quer'!K3801</f>
        <v>0</v>
      </c>
      <c r="L3801">
        <f>'Previous Trades Import_OMS Quer'!L3801</f>
        <v>0</v>
      </c>
      <c r="M3801">
        <f>'Previous Trades Import_OMS Quer'!M3801</f>
        <v>0</v>
      </c>
      <c r="N3801">
        <f>'Previous Trades Import_OMS Quer'!N3801</f>
        <v>0</v>
      </c>
      <c r="O3801" t="str">
        <f>CLEAN('Previous Trades Import_OMS Quer'!O3801)</f>
        <v/>
      </c>
      <c r="Q3801" s="25">
        <f t="shared" si="118"/>
        <v>0</v>
      </c>
      <c r="R3801" s="25" t="e">
        <f>VLOOKUP(O3801,'Currency Balance'!$O$3:$Q$32,3,0)</f>
        <v>#N/A</v>
      </c>
      <c r="S3801" t="e">
        <f t="shared" si="119"/>
        <v>#N/A</v>
      </c>
    </row>
    <row r="3802" spans="1:19">
      <c r="A3802">
        <f>'Previous Trades Import_OMS Quer'!A3802</f>
        <v>0</v>
      </c>
      <c r="B3802">
        <f>'Previous Trades Import_OMS Quer'!B3802</f>
        <v>0</v>
      </c>
      <c r="C3802" s="22">
        <f>'Previous Trades Import_OMS Quer'!C3802</f>
        <v>0</v>
      </c>
      <c r="D3802">
        <f>'Previous Trades Import_OMS Quer'!D3802</f>
        <v>0</v>
      </c>
      <c r="E3802" s="22">
        <f>'Previous Trades Import_OMS Quer'!E3802</f>
        <v>0</v>
      </c>
      <c r="F3802">
        <f>'Previous Trades Import_OMS Quer'!F3802</f>
        <v>0</v>
      </c>
      <c r="G3802">
        <f>'Previous Trades Import_OMS Quer'!G3802</f>
        <v>0</v>
      </c>
      <c r="H3802">
        <f>'Previous Trades Import_OMS Quer'!H3802</f>
        <v>0</v>
      </c>
      <c r="I3802">
        <f>'Previous Trades Import_OMS Quer'!I3802</f>
        <v>0</v>
      </c>
      <c r="J3802">
        <f>'Previous Trades Import_OMS Quer'!J3802</f>
        <v>0</v>
      </c>
      <c r="K3802">
        <f>'Previous Trades Import_OMS Quer'!K3802</f>
        <v>0</v>
      </c>
      <c r="L3802">
        <f>'Previous Trades Import_OMS Quer'!L3802</f>
        <v>0</v>
      </c>
      <c r="M3802">
        <f>'Previous Trades Import_OMS Quer'!M3802</f>
        <v>0</v>
      </c>
      <c r="N3802">
        <f>'Previous Trades Import_OMS Quer'!N3802</f>
        <v>0</v>
      </c>
      <c r="O3802" t="str">
        <f>CLEAN('Previous Trades Import_OMS Quer'!O3802)</f>
        <v/>
      </c>
      <c r="Q3802" s="25">
        <f t="shared" si="118"/>
        <v>0</v>
      </c>
      <c r="R3802" s="25" t="e">
        <f>VLOOKUP(O3802,'Currency Balance'!$O$3:$Q$32,3,0)</f>
        <v>#N/A</v>
      </c>
      <c r="S3802" t="e">
        <f t="shared" si="119"/>
        <v>#N/A</v>
      </c>
    </row>
    <row r="3803" spans="1:19">
      <c r="A3803">
        <f>'Previous Trades Import_OMS Quer'!A3803</f>
        <v>0</v>
      </c>
      <c r="B3803">
        <f>'Previous Trades Import_OMS Quer'!B3803</f>
        <v>0</v>
      </c>
      <c r="C3803" s="22">
        <f>'Previous Trades Import_OMS Quer'!C3803</f>
        <v>0</v>
      </c>
      <c r="D3803">
        <f>'Previous Trades Import_OMS Quer'!D3803</f>
        <v>0</v>
      </c>
      <c r="E3803" s="22">
        <f>'Previous Trades Import_OMS Quer'!E3803</f>
        <v>0</v>
      </c>
      <c r="F3803">
        <f>'Previous Trades Import_OMS Quer'!F3803</f>
        <v>0</v>
      </c>
      <c r="G3803">
        <f>'Previous Trades Import_OMS Quer'!G3803</f>
        <v>0</v>
      </c>
      <c r="H3803">
        <f>'Previous Trades Import_OMS Quer'!H3803</f>
        <v>0</v>
      </c>
      <c r="I3803">
        <f>'Previous Trades Import_OMS Quer'!I3803</f>
        <v>0</v>
      </c>
      <c r="J3803">
        <f>'Previous Trades Import_OMS Quer'!J3803</f>
        <v>0</v>
      </c>
      <c r="K3803">
        <f>'Previous Trades Import_OMS Quer'!K3803</f>
        <v>0</v>
      </c>
      <c r="L3803">
        <f>'Previous Trades Import_OMS Quer'!L3803</f>
        <v>0</v>
      </c>
      <c r="M3803">
        <f>'Previous Trades Import_OMS Quer'!M3803</f>
        <v>0</v>
      </c>
      <c r="N3803">
        <f>'Previous Trades Import_OMS Quer'!N3803</f>
        <v>0</v>
      </c>
      <c r="O3803" t="str">
        <f>CLEAN('Previous Trades Import_OMS Quer'!O3803)</f>
        <v/>
      </c>
      <c r="Q3803" s="25">
        <f t="shared" si="118"/>
        <v>0</v>
      </c>
      <c r="R3803" s="25" t="e">
        <f>VLOOKUP(O3803,'Currency Balance'!$O$3:$Q$32,3,0)</f>
        <v>#N/A</v>
      </c>
      <c r="S3803" t="e">
        <f t="shared" si="119"/>
        <v>#N/A</v>
      </c>
    </row>
    <row r="3804" spans="1:19">
      <c r="A3804">
        <f>'Previous Trades Import_OMS Quer'!A3804</f>
        <v>0</v>
      </c>
      <c r="B3804">
        <f>'Previous Trades Import_OMS Quer'!B3804</f>
        <v>0</v>
      </c>
      <c r="C3804" s="22">
        <f>'Previous Trades Import_OMS Quer'!C3804</f>
        <v>0</v>
      </c>
      <c r="D3804">
        <f>'Previous Trades Import_OMS Quer'!D3804</f>
        <v>0</v>
      </c>
      <c r="E3804" s="22">
        <f>'Previous Trades Import_OMS Quer'!E3804</f>
        <v>0</v>
      </c>
      <c r="F3804">
        <f>'Previous Trades Import_OMS Quer'!F3804</f>
        <v>0</v>
      </c>
      <c r="G3804">
        <f>'Previous Trades Import_OMS Quer'!G3804</f>
        <v>0</v>
      </c>
      <c r="H3804">
        <f>'Previous Trades Import_OMS Quer'!H3804</f>
        <v>0</v>
      </c>
      <c r="I3804">
        <f>'Previous Trades Import_OMS Quer'!I3804</f>
        <v>0</v>
      </c>
      <c r="J3804">
        <f>'Previous Trades Import_OMS Quer'!J3804</f>
        <v>0</v>
      </c>
      <c r="K3804">
        <f>'Previous Trades Import_OMS Quer'!K3804</f>
        <v>0</v>
      </c>
      <c r="L3804">
        <f>'Previous Trades Import_OMS Quer'!L3804</f>
        <v>0</v>
      </c>
      <c r="M3804">
        <f>'Previous Trades Import_OMS Quer'!M3804</f>
        <v>0</v>
      </c>
      <c r="N3804">
        <f>'Previous Trades Import_OMS Quer'!N3804</f>
        <v>0</v>
      </c>
      <c r="O3804" t="str">
        <f>CLEAN('Previous Trades Import_OMS Quer'!O3804)</f>
        <v/>
      </c>
      <c r="Q3804" s="25">
        <f t="shared" si="118"/>
        <v>0</v>
      </c>
      <c r="R3804" s="25" t="e">
        <f>VLOOKUP(O3804,'Currency Balance'!$O$3:$Q$32,3,0)</f>
        <v>#N/A</v>
      </c>
      <c r="S3804" t="e">
        <f t="shared" si="119"/>
        <v>#N/A</v>
      </c>
    </row>
    <row r="3805" spans="1:19">
      <c r="A3805">
        <f>'Previous Trades Import_OMS Quer'!A3805</f>
        <v>0</v>
      </c>
      <c r="B3805">
        <f>'Previous Trades Import_OMS Quer'!B3805</f>
        <v>0</v>
      </c>
      <c r="C3805" s="22">
        <f>'Previous Trades Import_OMS Quer'!C3805</f>
        <v>0</v>
      </c>
      <c r="D3805">
        <f>'Previous Trades Import_OMS Quer'!D3805</f>
        <v>0</v>
      </c>
      <c r="E3805" s="22">
        <f>'Previous Trades Import_OMS Quer'!E3805</f>
        <v>0</v>
      </c>
      <c r="F3805">
        <f>'Previous Trades Import_OMS Quer'!F3805</f>
        <v>0</v>
      </c>
      <c r="G3805">
        <f>'Previous Trades Import_OMS Quer'!G3805</f>
        <v>0</v>
      </c>
      <c r="H3805">
        <f>'Previous Trades Import_OMS Quer'!H3805</f>
        <v>0</v>
      </c>
      <c r="I3805">
        <f>'Previous Trades Import_OMS Quer'!I3805</f>
        <v>0</v>
      </c>
      <c r="J3805">
        <f>'Previous Trades Import_OMS Quer'!J3805</f>
        <v>0</v>
      </c>
      <c r="K3805">
        <f>'Previous Trades Import_OMS Quer'!K3805</f>
        <v>0</v>
      </c>
      <c r="L3805">
        <f>'Previous Trades Import_OMS Quer'!L3805</f>
        <v>0</v>
      </c>
      <c r="M3805">
        <f>'Previous Trades Import_OMS Quer'!M3805</f>
        <v>0</v>
      </c>
      <c r="N3805">
        <f>'Previous Trades Import_OMS Quer'!N3805</f>
        <v>0</v>
      </c>
      <c r="O3805" t="str">
        <f>CLEAN('Previous Trades Import_OMS Quer'!O3805)</f>
        <v/>
      </c>
      <c r="Q3805" s="25">
        <f t="shared" si="118"/>
        <v>0</v>
      </c>
      <c r="R3805" s="25" t="e">
        <f>VLOOKUP(O3805,'Currency Balance'!$O$3:$Q$32,3,0)</f>
        <v>#N/A</v>
      </c>
      <c r="S3805" t="e">
        <f t="shared" si="119"/>
        <v>#N/A</v>
      </c>
    </row>
    <row r="3806" spans="1:19">
      <c r="A3806">
        <f>'Previous Trades Import_OMS Quer'!A3806</f>
        <v>0</v>
      </c>
      <c r="B3806">
        <f>'Previous Trades Import_OMS Quer'!B3806</f>
        <v>0</v>
      </c>
      <c r="C3806" s="22">
        <f>'Previous Trades Import_OMS Quer'!C3806</f>
        <v>0</v>
      </c>
      <c r="D3806">
        <f>'Previous Trades Import_OMS Quer'!D3806</f>
        <v>0</v>
      </c>
      <c r="E3806" s="22">
        <f>'Previous Trades Import_OMS Quer'!E3806</f>
        <v>0</v>
      </c>
      <c r="F3806">
        <f>'Previous Trades Import_OMS Quer'!F3806</f>
        <v>0</v>
      </c>
      <c r="G3806">
        <f>'Previous Trades Import_OMS Quer'!G3806</f>
        <v>0</v>
      </c>
      <c r="H3806">
        <f>'Previous Trades Import_OMS Quer'!H3806</f>
        <v>0</v>
      </c>
      <c r="I3806">
        <f>'Previous Trades Import_OMS Quer'!I3806</f>
        <v>0</v>
      </c>
      <c r="J3806">
        <f>'Previous Trades Import_OMS Quer'!J3806</f>
        <v>0</v>
      </c>
      <c r="K3806">
        <f>'Previous Trades Import_OMS Quer'!K3806</f>
        <v>0</v>
      </c>
      <c r="L3806">
        <f>'Previous Trades Import_OMS Quer'!L3806</f>
        <v>0</v>
      </c>
      <c r="M3806">
        <f>'Previous Trades Import_OMS Quer'!M3806</f>
        <v>0</v>
      </c>
      <c r="N3806">
        <f>'Previous Trades Import_OMS Quer'!N3806</f>
        <v>0</v>
      </c>
      <c r="O3806" t="str">
        <f>CLEAN('Previous Trades Import_OMS Quer'!O3806)</f>
        <v/>
      </c>
      <c r="Q3806" s="25">
        <f t="shared" si="118"/>
        <v>0</v>
      </c>
      <c r="R3806" s="25" t="e">
        <f>VLOOKUP(O3806,'Currency Balance'!$O$3:$Q$32,3,0)</f>
        <v>#N/A</v>
      </c>
      <c r="S3806" t="e">
        <f t="shared" si="119"/>
        <v>#N/A</v>
      </c>
    </row>
    <row r="3807" spans="1:19">
      <c r="A3807">
        <f>'Previous Trades Import_OMS Quer'!A3807</f>
        <v>0</v>
      </c>
      <c r="B3807">
        <f>'Previous Trades Import_OMS Quer'!B3807</f>
        <v>0</v>
      </c>
      <c r="C3807" s="22">
        <f>'Previous Trades Import_OMS Quer'!C3807</f>
        <v>0</v>
      </c>
      <c r="D3807">
        <f>'Previous Trades Import_OMS Quer'!D3807</f>
        <v>0</v>
      </c>
      <c r="E3807" s="22">
        <f>'Previous Trades Import_OMS Quer'!E3807</f>
        <v>0</v>
      </c>
      <c r="F3807">
        <f>'Previous Trades Import_OMS Quer'!F3807</f>
        <v>0</v>
      </c>
      <c r="G3807">
        <f>'Previous Trades Import_OMS Quer'!G3807</f>
        <v>0</v>
      </c>
      <c r="H3807">
        <f>'Previous Trades Import_OMS Quer'!H3807</f>
        <v>0</v>
      </c>
      <c r="I3807">
        <f>'Previous Trades Import_OMS Quer'!I3807</f>
        <v>0</v>
      </c>
      <c r="J3807">
        <f>'Previous Trades Import_OMS Quer'!J3807</f>
        <v>0</v>
      </c>
      <c r="K3807">
        <f>'Previous Trades Import_OMS Quer'!K3807</f>
        <v>0</v>
      </c>
      <c r="L3807">
        <f>'Previous Trades Import_OMS Quer'!L3807</f>
        <v>0</v>
      </c>
      <c r="M3807">
        <f>'Previous Trades Import_OMS Quer'!M3807</f>
        <v>0</v>
      </c>
      <c r="N3807">
        <f>'Previous Trades Import_OMS Quer'!N3807</f>
        <v>0</v>
      </c>
      <c r="O3807" t="str">
        <f>CLEAN('Previous Trades Import_OMS Quer'!O3807)</f>
        <v/>
      </c>
      <c r="Q3807" s="25">
        <f t="shared" si="118"/>
        <v>0</v>
      </c>
      <c r="R3807" s="25" t="e">
        <f>VLOOKUP(O3807,'Currency Balance'!$O$3:$Q$32,3,0)</f>
        <v>#N/A</v>
      </c>
      <c r="S3807" t="e">
        <f t="shared" si="119"/>
        <v>#N/A</v>
      </c>
    </row>
    <row r="3808" spans="1:19">
      <c r="A3808">
        <f>'Previous Trades Import_OMS Quer'!A3808</f>
        <v>0</v>
      </c>
      <c r="B3808">
        <f>'Previous Trades Import_OMS Quer'!B3808</f>
        <v>0</v>
      </c>
      <c r="C3808" s="22">
        <f>'Previous Trades Import_OMS Quer'!C3808</f>
        <v>0</v>
      </c>
      <c r="D3808">
        <f>'Previous Trades Import_OMS Quer'!D3808</f>
        <v>0</v>
      </c>
      <c r="E3808" s="22">
        <f>'Previous Trades Import_OMS Quer'!E3808</f>
        <v>0</v>
      </c>
      <c r="F3808">
        <f>'Previous Trades Import_OMS Quer'!F3808</f>
        <v>0</v>
      </c>
      <c r="G3808">
        <f>'Previous Trades Import_OMS Quer'!G3808</f>
        <v>0</v>
      </c>
      <c r="H3808">
        <f>'Previous Trades Import_OMS Quer'!H3808</f>
        <v>0</v>
      </c>
      <c r="I3808">
        <f>'Previous Trades Import_OMS Quer'!I3808</f>
        <v>0</v>
      </c>
      <c r="J3808">
        <f>'Previous Trades Import_OMS Quer'!J3808</f>
        <v>0</v>
      </c>
      <c r="K3808">
        <f>'Previous Trades Import_OMS Quer'!K3808</f>
        <v>0</v>
      </c>
      <c r="L3808">
        <f>'Previous Trades Import_OMS Quer'!L3808</f>
        <v>0</v>
      </c>
      <c r="M3808">
        <f>'Previous Trades Import_OMS Quer'!M3808</f>
        <v>0</v>
      </c>
      <c r="N3808">
        <f>'Previous Trades Import_OMS Quer'!N3808</f>
        <v>0</v>
      </c>
      <c r="O3808" t="str">
        <f>CLEAN('Previous Trades Import_OMS Quer'!O3808)</f>
        <v/>
      </c>
      <c r="Q3808" s="25">
        <f t="shared" si="118"/>
        <v>0</v>
      </c>
      <c r="R3808" s="25" t="e">
        <f>VLOOKUP(O3808,'Currency Balance'!$O$3:$Q$32,3,0)</f>
        <v>#N/A</v>
      </c>
      <c r="S3808" t="e">
        <f t="shared" si="119"/>
        <v>#N/A</v>
      </c>
    </row>
    <row r="3809" spans="1:19">
      <c r="A3809">
        <f>'Previous Trades Import_OMS Quer'!A3809</f>
        <v>0</v>
      </c>
      <c r="B3809">
        <f>'Previous Trades Import_OMS Quer'!B3809</f>
        <v>0</v>
      </c>
      <c r="C3809" s="22">
        <f>'Previous Trades Import_OMS Quer'!C3809</f>
        <v>0</v>
      </c>
      <c r="D3809">
        <f>'Previous Trades Import_OMS Quer'!D3809</f>
        <v>0</v>
      </c>
      <c r="E3809" s="22">
        <f>'Previous Trades Import_OMS Quer'!E3809</f>
        <v>0</v>
      </c>
      <c r="F3809">
        <f>'Previous Trades Import_OMS Quer'!F3809</f>
        <v>0</v>
      </c>
      <c r="G3809">
        <f>'Previous Trades Import_OMS Quer'!G3809</f>
        <v>0</v>
      </c>
      <c r="H3809">
        <f>'Previous Trades Import_OMS Quer'!H3809</f>
        <v>0</v>
      </c>
      <c r="I3809">
        <f>'Previous Trades Import_OMS Quer'!I3809</f>
        <v>0</v>
      </c>
      <c r="J3809">
        <f>'Previous Trades Import_OMS Quer'!J3809</f>
        <v>0</v>
      </c>
      <c r="K3809">
        <f>'Previous Trades Import_OMS Quer'!K3809</f>
        <v>0</v>
      </c>
      <c r="L3809">
        <f>'Previous Trades Import_OMS Quer'!L3809</f>
        <v>0</v>
      </c>
      <c r="M3809">
        <f>'Previous Trades Import_OMS Quer'!M3809</f>
        <v>0</v>
      </c>
      <c r="N3809">
        <f>'Previous Trades Import_OMS Quer'!N3809</f>
        <v>0</v>
      </c>
      <c r="O3809" t="str">
        <f>CLEAN('Previous Trades Import_OMS Quer'!O3809)</f>
        <v/>
      </c>
      <c r="Q3809" s="25">
        <f t="shared" si="118"/>
        <v>0</v>
      </c>
      <c r="R3809" s="25" t="e">
        <f>VLOOKUP(O3809,'Currency Balance'!$O$3:$Q$32,3,0)</f>
        <v>#N/A</v>
      </c>
      <c r="S3809" t="e">
        <f t="shared" si="119"/>
        <v>#N/A</v>
      </c>
    </row>
    <row r="3810" spans="1:19">
      <c r="A3810">
        <f>'Previous Trades Import_OMS Quer'!A3810</f>
        <v>0</v>
      </c>
      <c r="B3810">
        <f>'Previous Trades Import_OMS Quer'!B3810</f>
        <v>0</v>
      </c>
      <c r="C3810" s="22">
        <f>'Previous Trades Import_OMS Quer'!C3810</f>
        <v>0</v>
      </c>
      <c r="D3810">
        <f>'Previous Trades Import_OMS Quer'!D3810</f>
        <v>0</v>
      </c>
      <c r="E3810" s="22">
        <f>'Previous Trades Import_OMS Quer'!E3810</f>
        <v>0</v>
      </c>
      <c r="F3810">
        <f>'Previous Trades Import_OMS Quer'!F3810</f>
        <v>0</v>
      </c>
      <c r="G3810">
        <f>'Previous Trades Import_OMS Quer'!G3810</f>
        <v>0</v>
      </c>
      <c r="H3810">
        <f>'Previous Trades Import_OMS Quer'!H3810</f>
        <v>0</v>
      </c>
      <c r="I3810">
        <f>'Previous Trades Import_OMS Quer'!I3810</f>
        <v>0</v>
      </c>
      <c r="J3810">
        <f>'Previous Trades Import_OMS Quer'!J3810</f>
        <v>0</v>
      </c>
      <c r="K3810">
        <f>'Previous Trades Import_OMS Quer'!K3810</f>
        <v>0</v>
      </c>
      <c r="L3810">
        <f>'Previous Trades Import_OMS Quer'!L3810</f>
        <v>0</v>
      </c>
      <c r="M3810">
        <f>'Previous Trades Import_OMS Quer'!M3810</f>
        <v>0</v>
      </c>
      <c r="N3810">
        <f>'Previous Trades Import_OMS Quer'!N3810</f>
        <v>0</v>
      </c>
      <c r="O3810" t="str">
        <f>CLEAN('Previous Trades Import_OMS Quer'!O3810)</f>
        <v/>
      </c>
      <c r="Q3810" s="25">
        <f t="shared" si="118"/>
        <v>0</v>
      </c>
      <c r="R3810" s="25" t="e">
        <f>VLOOKUP(O3810,'Currency Balance'!$O$3:$Q$32,3,0)</f>
        <v>#N/A</v>
      </c>
      <c r="S3810" t="e">
        <f t="shared" si="119"/>
        <v>#N/A</v>
      </c>
    </row>
    <row r="3811" spans="1:19">
      <c r="A3811">
        <f>'Previous Trades Import_OMS Quer'!A3811</f>
        <v>0</v>
      </c>
      <c r="B3811">
        <f>'Previous Trades Import_OMS Quer'!B3811</f>
        <v>0</v>
      </c>
      <c r="C3811" s="22">
        <f>'Previous Trades Import_OMS Quer'!C3811</f>
        <v>0</v>
      </c>
      <c r="D3811">
        <f>'Previous Trades Import_OMS Quer'!D3811</f>
        <v>0</v>
      </c>
      <c r="E3811" s="22">
        <f>'Previous Trades Import_OMS Quer'!E3811</f>
        <v>0</v>
      </c>
      <c r="F3811">
        <f>'Previous Trades Import_OMS Quer'!F3811</f>
        <v>0</v>
      </c>
      <c r="G3811">
        <f>'Previous Trades Import_OMS Quer'!G3811</f>
        <v>0</v>
      </c>
      <c r="H3811">
        <f>'Previous Trades Import_OMS Quer'!H3811</f>
        <v>0</v>
      </c>
      <c r="I3811">
        <f>'Previous Trades Import_OMS Quer'!I3811</f>
        <v>0</v>
      </c>
      <c r="J3811">
        <f>'Previous Trades Import_OMS Quer'!J3811</f>
        <v>0</v>
      </c>
      <c r="K3811">
        <f>'Previous Trades Import_OMS Quer'!K3811</f>
        <v>0</v>
      </c>
      <c r="L3811">
        <f>'Previous Trades Import_OMS Quer'!L3811</f>
        <v>0</v>
      </c>
      <c r="M3811">
        <f>'Previous Trades Import_OMS Quer'!M3811</f>
        <v>0</v>
      </c>
      <c r="N3811">
        <f>'Previous Trades Import_OMS Quer'!N3811</f>
        <v>0</v>
      </c>
      <c r="O3811" t="str">
        <f>CLEAN('Previous Trades Import_OMS Quer'!O3811)</f>
        <v/>
      </c>
      <c r="Q3811" s="25">
        <f t="shared" si="118"/>
        <v>0</v>
      </c>
      <c r="R3811" s="25" t="e">
        <f>VLOOKUP(O3811,'Currency Balance'!$O$3:$Q$32,3,0)</f>
        <v>#N/A</v>
      </c>
      <c r="S3811" t="e">
        <f t="shared" si="119"/>
        <v>#N/A</v>
      </c>
    </row>
    <row r="3812" spans="1:19">
      <c r="A3812">
        <f>'Previous Trades Import_OMS Quer'!A3812</f>
        <v>0</v>
      </c>
      <c r="B3812">
        <f>'Previous Trades Import_OMS Quer'!B3812</f>
        <v>0</v>
      </c>
      <c r="C3812" s="22">
        <f>'Previous Trades Import_OMS Quer'!C3812</f>
        <v>0</v>
      </c>
      <c r="D3812">
        <f>'Previous Trades Import_OMS Quer'!D3812</f>
        <v>0</v>
      </c>
      <c r="E3812" s="22">
        <f>'Previous Trades Import_OMS Quer'!E3812</f>
        <v>0</v>
      </c>
      <c r="F3812">
        <f>'Previous Trades Import_OMS Quer'!F3812</f>
        <v>0</v>
      </c>
      <c r="G3812">
        <f>'Previous Trades Import_OMS Quer'!G3812</f>
        <v>0</v>
      </c>
      <c r="H3812">
        <f>'Previous Trades Import_OMS Quer'!H3812</f>
        <v>0</v>
      </c>
      <c r="I3812">
        <f>'Previous Trades Import_OMS Quer'!I3812</f>
        <v>0</v>
      </c>
      <c r="J3812">
        <f>'Previous Trades Import_OMS Quer'!J3812</f>
        <v>0</v>
      </c>
      <c r="K3812">
        <f>'Previous Trades Import_OMS Quer'!K3812</f>
        <v>0</v>
      </c>
      <c r="L3812">
        <f>'Previous Trades Import_OMS Quer'!L3812</f>
        <v>0</v>
      </c>
      <c r="M3812">
        <f>'Previous Trades Import_OMS Quer'!M3812</f>
        <v>0</v>
      </c>
      <c r="N3812">
        <f>'Previous Trades Import_OMS Quer'!N3812</f>
        <v>0</v>
      </c>
      <c r="O3812" t="str">
        <f>CLEAN('Previous Trades Import_OMS Quer'!O3812)</f>
        <v/>
      </c>
      <c r="Q3812" s="25">
        <f t="shared" si="118"/>
        <v>0</v>
      </c>
      <c r="R3812" s="25" t="e">
        <f>VLOOKUP(O3812,'Currency Balance'!$O$3:$Q$32,3,0)</f>
        <v>#N/A</v>
      </c>
      <c r="S3812" t="e">
        <f t="shared" si="119"/>
        <v>#N/A</v>
      </c>
    </row>
    <row r="3813" spans="1:19">
      <c r="A3813">
        <f>'Previous Trades Import_OMS Quer'!A3813</f>
        <v>0</v>
      </c>
      <c r="B3813">
        <f>'Previous Trades Import_OMS Quer'!B3813</f>
        <v>0</v>
      </c>
      <c r="C3813" s="22">
        <f>'Previous Trades Import_OMS Quer'!C3813</f>
        <v>0</v>
      </c>
      <c r="D3813">
        <f>'Previous Trades Import_OMS Quer'!D3813</f>
        <v>0</v>
      </c>
      <c r="E3813" s="22">
        <f>'Previous Trades Import_OMS Quer'!E3813</f>
        <v>0</v>
      </c>
      <c r="F3813">
        <f>'Previous Trades Import_OMS Quer'!F3813</f>
        <v>0</v>
      </c>
      <c r="G3813">
        <f>'Previous Trades Import_OMS Quer'!G3813</f>
        <v>0</v>
      </c>
      <c r="H3813">
        <f>'Previous Trades Import_OMS Quer'!H3813</f>
        <v>0</v>
      </c>
      <c r="I3813">
        <f>'Previous Trades Import_OMS Quer'!I3813</f>
        <v>0</v>
      </c>
      <c r="J3813">
        <f>'Previous Trades Import_OMS Quer'!J3813</f>
        <v>0</v>
      </c>
      <c r="K3813">
        <f>'Previous Trades Import_OMS Quer'!K3813</f>
        <v>0</v>
      </c>
      <c r="L3813">
        <f>'Previous Trades Import_OMS Quer'!L3813</f>
        <v>0</v>
      </c>
      <c r="M3813">
        <f>'Previous Trades Import_OMS Quer'!M3813</f>
        <v>0</v>
      </c>
      <c r="N3813">
        <f>'Previous Trades Import_OMS Quer'!N3813</f>
        <v>0</v>
      </c>
      <c r="O3813" t="str">
        <f>CLEAN('Previous Trades Import_OMS Quer'!O3813)</f>
        <v/>
      </c>
      <c r="Q3813" s="25">
        <f t="shared" si="118"/>
        <v>0</v>
      </c>
      <c r="R3813" s="25" t="e">
        <f>VLOOKUP(O3813,'Currency Balance'!$O$3:$Q$32,3,0)</f>
        <v>#N/A</v>
      </c>
      <c r="S3813" t="e">
        <f t="shared" si="119"/>
        <v>#N/A</v>
      </c>
    </row>
    <row r="3814" spans="1:19">
      <c r="A3814">
        <f>'Previous Trades Import_OMS Quer'!A3814</f>
        <v>0</v>
      </c>
      <c r="B3814">
        <f>'Previous Trades Import_OMS Quer'!B3814</f>
        <v>0</v>
      </c>
      <c r="C3814" s="22">
        <f>'Previous Trades Import_OMS Quer'!C3814</f>
        <v>0</v>
      </c>
      <c r="D3814">
        <f>'Previous Trades Import_OMS Quer'!D3814</f>
        <v>0</v>
      </c>
      <c r="E3814" s="22">
        <f>'Previous Trades Import_OMS Quer'!E3814</f>
        <v>0</v>
      </c>
      <c r="F3814">
        <f>'Previous Trades Import_OMS Quer'!F3814</f>
        <v>0</v>
      </c>
      <c r="G3814">
        <f>'Previous Trades Import_OMS Quer'!G3814</f>
        <v>0</v>
      </c>
      <c r="H3814">
        <f>'Previous Trades Import_OMS Quer'!H3814</f>
        <v>0</v>
      </c>
      <c r="I3814">
        <f>'Previous Trades Import_OMS Quer'!I3814</f>
        <v>0</v>
      </c>
      <c r="J3814">
        <f>'Previous Trades Import_OMS Quer'!J3814</f>
        <v>0</v>
      </c>
      <c r="K3814">
        <f>'Previous Trades Import_OMS Quer'!K3814</f>
        <v>0</v>
      </c>
      <c r="L3814">
        <f>'Previous Trades Import_OMS Quer'!L3814</f>
        <v>0</v>
      </c>
      <c r="M3814">
        <f>'Previous Trades Import_OMS Quer'!M3814</f>
        <v>0</v>
      </c>
      <c r="N3814">
        <f>'Previous Trades Import_OMS Quer'!N3814</f>
        <v>0</v>
      </c>
      <c r="O3814" t="str">
        <f>CLEAN('Previous Trades Import_OMS Quer'!O3814)</f>
        <v/>
      </c>
      <c r="Q3814" s="25">
        <f t="shared" si="118"/>
        <v>0</v>
      </c>
      <c r="R3814" s="25" t="e">
        <f>VLOOKUP(O3814,'Currency Balance'!$O$3:$Q$32,3,0)</f>
        <v>#N/A</v>
      </c>
      <c r="S3814" t="e">
        <f t="shared" si="119"/>
        <v>#N/A</v>
      </c>
    </row>
    <row r="3815" spans="1:19">
      <c r="A3815">
        <f>'Previous Trades Import_OMS Quer'!A3815</f>
        <v>0</v>
      </c>
      <c r="B3815">
        <f>'Previous Trades Import_OMS Quer'!B3815</f>
        <v>0</v>
      </c>
      <c r="C3815" s="22">
        <f>'Previous Trades Import_OMS Quer'!C3815</f>
        <v>0</v>
      </c>
      <c r="D3815">
        <f>'Previous Trades Import_OMS Quer'!D3815</f>
        <v>0</v>
      </c>
      <c r="E3815" s="22">
        <f>'Previous Trades Import_OMS Quer'!E3815</f>
        <v>0</v>
      </c>
      <c r="F3815">
        <f>'Previous Trades Import_OMS Quer'!F3815</f>
        <v>0</v>
      </c>
      <c r="G3815">
        <f>'Previous Trades Import_OMS Quer'!G3815</f>
        <v>0</v>
      </c>
      <c r="H3815">
        <f>'Previous Trades Import_OMS Quer'!H3815</f>
        <v>0</v>
      </c>
      <c r="I3815">
        <f>'Previous Trades Import_OMS Quer'!I3815</f>
        <v>0</v>
      </c>
      <c r="J3815">
        <f>'Previous Trades Import_OMS Quer'!J3815</f>
        <v>0</v>
      </c>
      <c r="K3815">
        <f>'Previous Trades Import_OMS Quer'!K3815</f>
        <v>0</v>
      </c>
      <c r="L3815">
        <f>'Previous Trades Import_OMS Quer'!L3815</f>
        <v>0</v>
      </c>
      <c r="M3815">
        <f>'Previous Trades Import_OMS Quer'!M3815</f>
        <v>0</v>
      </c>
      <c r="N3815">
        <f>'Previous Trades Import_OMS Quer'!N3815</f>
        <v>0</v>
      </c>
      <c r="O3815" t="str">
        <f>CLEAN('Previous Trades Import_OMS Quer'!O3815)</f>
        <v/>
      </c>
      <c r="Q3815" s="25">
        <f t="shared" si="118"/>
        <v>0</v>
      </c>
      <c r="R3815" s="25" t="e">
        <f>VLOOKUP(O3815,'Currency Balance'!$O$3:$Q$32,3,0)</f>
        <v>#N/A</v>
      </c>
      <c r="S3815" t="e">
        <f t="shared" si="119"/>
        <v>#N/A</v>
      </c>
    </row>
    <row r="3816" spans="1:19">
      <c r="A3816">
        <f>'Previous Trades Import_OMS Quer'!A3816</f>
        <v>0</v>
      </c>
      <c r="B3816">
        <f>'Previous Trades Import_OMS Quer'!B3816</f>
        <v>0</v>
      </c>
      <c r="C3816" s="22">
        <f>'Previous Trades Import_OMS Quer'!C3816</f>
        <v>0</v>
      </c>
      <c r="D3816">
        <f>'Previous Trades Import_OMS Quer'!D3816</f>
        <v>0</v>
      </c>
      <c r="E3816" s="22">
        <f>'Previous Trades Import_OMS Quer'!E3816</f>
        <v>0</v>
      </c>
      <c r="F3816">
        <f>'Previous Trades Import_OMS Quer'!F3816</f>
        <v>0</v>
      </c>
      <c r="G3816">
        <f>'Previous Trades Import_OMS Quer'!G3816</f>
        <v>0</v>
      </c>
      <c r="H3816">
        <f>'Previous Trades Import_OMS Quer'!H3816</f>
        <v>0</v>
      </c>
      <c r="I3816">
        <f>'Previous Trades Import_OMS Quer'!I3816</f>
        <v>0</v>
      </c>
      <c r="J3816">
        <f>'Previous Trades Import_OMS Quer'!J3816</f>
        <v>0</v>
      </c>
      <c r="K3816">
        <f>'Previous Trades Import_OMS Quer'!K3816</f>
        <v>0</v>
      </c>
      <c r="L3816">
        <f>'Previous Trades Import_OMS Quer'!L3816</f>
        <v>0</v>
      </c>
      <c r="M3816">
        <f>'Previous Trades Import_OMS Quer'!M3816</f>
        <v>0</v>
      </c>
      <c r="N3816">
        <f>'Previous Trades Import_OMS Quer'!N3816</f>
        <v>0</v>
      </c>
      <c r="O3816" t="str">
        <f>CLEAN('Previous Trades Import_OMS Quer'!O3816)</f>
        <v/>
      </c>
      <c r="Q3816" s="25">
        <f t="shared" si="118"/>
        <v>0</v>
      </c>
      <c r="R3816" s="25" t="e">
        <f>VLOOKUP(O3816,'Currency Balance'!$O$3:$Q$32,3,0)</f>
        <v>#N/A</v>
      </c>
      <c r="S3816" t="e">
        <f t="shared" si="119"/>
        <v>#N/A</v>
      </c>
    </row>
    <row r="3817" spans="1:19">
      <c r="A3817">
        <f>'Previous Trades Import_OMS Quer'!A3817</f>
        <v>0</v>
      </c>
      <c r="B3817">
        <f>'Previous Trades Import_OMS Quer'!B3817</f>
        <v>0</v>
      </c>
      <c r="C3817" s="22">
        <f>'Previous Trades Import_OMS Quer'!C3817</f>
        <v>0</v>
      </c>
      <c r="D3817">
        <f>'Previous Trades Import_OMS Quer'!D3817</f>
        <v>0</v>
      </c>
      <c r="E3817" s="22">
        <f>'Previous Trades Import_OMS Quer'!E3817</f>
        <v>0</v>
      </c>
      <c r="F3817">
        <f>'Previous Trades Import_OMS Quer'!F3817</f>
        <v>0</v>
      </c>
      <c r="G3817">
        <f>'Previous Trades Import_OMS Quer'!G3817</f>
        <v>0</v>
      </c>
      <c r="H3817">
        <f>'Previous Trades Import_OMS Quer'!H3817</f>
        <v>0</v>
      </c>
      <c r="I3817">
        <f>'Previous Trades Import_OMS Quer'!I3817</f>
        <v>0</v>
      </c>
      <c r="J3817">
        <f>'Previous Trades Import_OMS Quer'!J3817</f>
        <v>0</v>
      </c>
      <c r="K3817">
        <f>'Previous Trades Import_OMS Quer'!K3817</f>
        <v>0</v>
      </c>
      <c r="L3817">
        <f>'Previous Trades Import_OMS Quer'!L3817</f>
        <v>0</v>
      </c>
      <c r="M3817">
        <f>'Previous Trades Import_OMS Quer'!M3817</f>
        <v>0</v>
      </c>
      <c r="N3817">
        <f>'Previous Trades Import_OMS Quer'!N3817</f>
        <v>0</v>
      </c>
      <c r="O3817" t="str">
        <f>CLEAN('Previous Trades Import_OMS Quer'!O3817)</f>
        <v/>
      </c>
      <c r="Q3817" s="25">
        <f t="shared" si="118"/>
        <v>0</v>
      </c>
      <c r="R3817" s="25" t="e">
        <f>VLOOKUP(O3817,'Currency Balance'!$O$3:$Q$32,3,0)</f>
        <v>#N/A</v>
      </c>
      <c r="S3817" t="e">
        <f t="shared" si="119"/>
        <v>#N/A</v>
      </c>
    </row>
    <row r="3818" spans="1:19">
      <c r="A3818">
        <f>'Previous Trades Import_OMS Quer'!A3818</f>
        <v>0</v>
      </c>
      <c r="B3818">
        <f>'Previous Trades Import_OMS Quer'!B3818</f>
        <v>0</v>
      </c>
      <c r="C3818" s="22">
        <f>'Previous Trades Import_OMS Quer'!C3818</f>
        <v>0</v>
      </c>
      <c r="D3818">
        <f>'Previous Trades Import_OMS Quer'!D3818</f>
        <v>0</v>
      </c>
      <c r="E3818" s="22">
        <f>'Previous Trades Import_OMS Quer'!E3818</f>
        <v>0</v>
      </c>
      <c r="F3818">
        <f>'Previous Trades Import_OMS Quer'!F3818</f>
        <v>0</v>
      </c>
      <c r="G3818">
        <f>'Previous Trades Import_OMS Quer'!G3818</f>
        <v>0</v>
      </c>
      <c r="H3818">
        <f>'Previous Trades Import_OMS Quer'!H3818</f>
        <v>0</v>
      </c>
      <c r="I3818">
        <f>'Previous Trades Import_OMS Quer'!I3818</f>
        <v>0</v>
      </c>
      <c r="J3818">
        <f>'Previous Trades Import_OMS Quer'!J3818</f>
        <v>0</v>
      </c>
      <c r="K3818">
        <f>'Previous Trades Import_OMS Quer'!K3818</f>
        <v>0</v>
      </c>
      <c r="L3818">
        <f>'Previous Trades Import_OMS Quer'!L3818</f>
        <v>0</v>
      </c>
      <c r="M3818">
        <f>'Previous Trades Import_OMS Quer'!M3818</f>
        <v>0</v>
      </c>
      <c r="N3818">
        <f>'Previous Trades Import_OMS Quer'!N3818</f>
        <v>0</v>
      </c>
      <c r="O3818" t="str">
        <f>CLEAN('Previous Trades Import_OMS Quer'!O3818)</f>
        <v/>
      </c>
      <c r="Q3818" s="25">
        <f t="shared" si="118"/>
        <v>0</v>
      </c>
      <c r="R3818" s="25" t="e">
        <f>VLOOKUP(O3818,'Currency Balance'!$O$3:$Q$32,3,0)</f>
        <v>#N/A</v>
      </c>
      <c r="S3818" t="e">
        <f t="shared" si="119"/>
        <v>#N/A</v>
      </c>
    </row>
    <row r="3819" spans="1:19">
      <c r="A3819">
        <f>'Previous Trades Import_OMS Quer'!A3819</f>
        <v>0</v>
      </c>
      <c r="B3819">
        <f>'Previous Trades Import_OMS Quer'!B3819</f>
        <v>0</v>
      </c>
      <c r="C3819" s="22">
        <f>'Previous Trades Import_OMS Quer'!C3819</f>
        <v>0</v>
      </c>
      <c r="D3819">
        <f>'Previous Trades Import_OMS Quer'!D3819</f>
        <v>0</v>
      </c>
      <c r="E3819" s="22">
        <f>'Previous Trades Import_OMS Quer'!E3819</f>
        <v>0</v>
      </c>
      <c r="F3819">
        <f>'Previous Trades Import_OMS Quer'!F3819</f>
        <v>0</v>
      </c>
      <c r="G3819">
        <f>'Previous Trades Import_OMS Quer'!G3819</f>
        <v>0</v>
      </c>
      <c r="H3819">
        <f>'Previous Trades Import_OMS Quer'!H3819</f>
        <v>0</v>
      </c>
      <c r="I3819">
        <f>'Previous Trades Import_OMS Quer'!I3819</f>
        <v>0</v>
      </c>
      <c r="J3819">
        <f>'Previous Trades Import_OMS Quer'!J3819</f>
        <v>0</v>
      </c>
      <c r="K3819">
        <f>'Previous Trades Import_OMS Quer'!K3819</f>
        <v>0</v>
      </c>
      <c r="L3819">
        <f>'Previous Trades Import_OMS Quer'!L3819</f>
        <v>0</v>
      </c>
      <c r="M3819">
        <f>'Previous Trades Import_OMS Quer'!M3819</f>
        <v>0</v>
      </c>
      <c r="N3819">
        <f>'Previous Trades Import_OMS Quer'!N3819</f>
        <v>0</v>
      </c>
      <c r="O3819" t="str">
        <f>CLEAN('Previous Trades Import_OMS Quer'!O3819)</f>
        <v/>
      </c>
      <c r="Q3819" s="25">
        <f t="shared" si="118"/>
        <v>0</v>
      </c>
      <c r="R3819" s="25" t="e">
        <f>VLOOKUP(O3819,'Currency Balance'!$O$3:$Q$32,3,0)</f>
        <v>#N/A</v>
      </c>
      <c r="S3819" t="e">
        <f t="shared" si="119"/>
        <v>#N/A</v>
      </c>
    </row>
    <row r="3820" spans="1:19">
      <c r="A3820">
        <f>'Previous Trades Import_OMS Quer'!A3820</f>
        <v>0</v>
      </c>
      <c r="B3820">
        <f>'Previous Trades Import_OMS Quer'!B3820</f>
        <v>0</v>
      </c>
      <c r="C3820" s="22">
        <f>'Previous Trades Import_OMS Quer'!C3820</f>
        <v>0</v>
      </c>
      <c r="D3820">
        <f>'Previous Trades Import_OMS Quer'!D3820</f>
        <v>0</v>
      </c>
      <c r="E3820" s="22">
        <f>'Previous Trades Import_OMS Quer'!E3820</f>
        <v>0</v>
      </c>
      <c r="F3820">
        <f>'Previous Trades Import_OMS Quer'!F3820</f>
        <v>0</v>
      </c>
      <c r="G3820">
        <f>'Previous Trades Import_OMS Quer'!G3820</f>
        <v>0</v>
      </c>
      <c r="H3820">
        <f>'Previous Trades Import_OMS Quer'!H3820</f>
        <v>0</v>
      </c>
      <c r="I3820">
        <f>'Previous Trades Import_OMS Quer'!I3820</f>
        <v>0</v>
      </c>
      <c r="J3820">
        <f>'Previous Trades Import_OMS Quer'!J3820</f>
        <v>0</v>
      </c>
      <c r="K3820">
        <f>'Previous Trades Import_OMS Quer'!K3820</f>
        <v>0</v>
      </c>
      <c r="L3820">
        <f>'Previous Trades Import_OMS Quer'!L3820</f>
        <v>0</v>
      </c>
      <c r="M3820">
        <f>'Previous Trades Import_OMS Quer'!M3820</f>
        <v>0</v>
      </c>
      <c r="N3820">
        <f>'Previous Trades Import_OMS Quer'!N3820</f>
        <v>0</v>
      </c>
      <c r="O3820" t="str">
        <f>CLEAN('Previous Trades Import_OMS Quer'!O3820)</f>
        <v/>
      </c>
      <c r="Q3820" s="25">
        <f t="shared" si="118"/>
        <v>0</v>
      </c>
      <c r="R3820" s="25" t="e">
        <f>VLOOKUP(O3820,'Currency Balance'!$O$3:$Q$32,3,0)</f>
        <v>#N/A</v>
      </c>
      <c r="S3820" t="e">
        <f t="shared" si="119"/>
        <v>#N/A</v>
      </c>
    </row>
    <row r="3821" spans="1:19">
      <c r="A3821">
        <f>'Previous Trades Import_OMS Quer'!A3821</f>
        <v>0</v>
      </c>
      <c r="B3821">
        <f>'Previous Trades Import_OMS Quer'!B3821</f>
        <v>0</v>
      </c>
      <c r="C3821" s="22">
        <f>'Previous Trades Import_OMS Quer'!C3821</f>
        <v>0</v>
      </c>
      <c r="D3821">
        <f>'Previous Trades Import_OMS Quer'!D3821</f>
        <v>0</v>
      </c>
      <c r="E3821" s="22">
        <f>'Previous Trades Import_OMS Quer'!E3821</f>
        <v>0</v>
      </c>
      <c r="F3821">
        <f>'Previous Trades Import_OMS Quer'!F3821</f>
        <v>0</v>
      </c>
      <c r="G3821">
        <f>'Previous Trades Import_OMS Quer'!G3821</f>
        <v>0</v>
      </c>
      <c r="H3821">
        <f>'Previous Trades Import_OMS Quer'!H3821</f>
        <v>0</v>
      </c>
      <c r="I3821">
        <f>'Previous Trades Import_OMS Quer'!I3821</f>
        <v>0</v>
      </c>
      <c r="J3821">
        <f>'Previous Trades Import_OMS Quer'!J3821</f>
        <v>0</v>
      </c>
      <c r="K3821">
        <f>'Previous Trades Import_OMS Quer'!K3821</f>
        <v>0</v>
      </c>
      <c r="L3821">
        <f>'Previous Trades Import_OMS Quer'!L3821</f>
        <v>0</v>
      </c>
      <c r="M3821">
        <f>'Previous Trades Import_OMS Quer'!M3821</f>
        <v>0</v>
      </c>
      <c r="N3821">
        <f>'Previous Trades Import_OMS Quer'!N3821</f>
        <v>0</v>
      </c>
      <c r="O3821" t="str">
        <f>CLEAN('Previous Trades Import_OMS Quer'!O3821)</f>
        <v/>
      </c>
      <c r="Q3821" s="25">
        <f t="shared" si="118"/>
        <v>0</v>
      </c>
      <c r="R3821" s="25" t="e">
        <f>VLOOKUP(O3821,'Currency Balance'!$O$3:$Q$32,3,0)</f>
        <v>#N/A</v>
      </c>
      <c r="S3821" t="e">
        <f t="shared" si="119"/>
        <v>#N/A</v>
      </c>
    </row>
    <row r="3822" spans="1:19">
      <c r="A3822">
        <f>'Previous Trades Import_OMS Quer'!A3822</f>
        <v>0</v>
      </c>
      <c r="B3822">
        <f>'Previous Trades Import_OMS Quer'!B3822</f>
        <v>0</v>
      </c>
      <c r="C3822" s="22">
        <f>'Previous Trades Import_OMS Quer'!C3822</f>
        <v>0</v>
      </c>
      <c r="D3822">
        <f>'Previous Trades Import_OMS Quer'!D3822</f>
        <v>0</v>
      </c>
      <c r="E3822" s="22">
        <f>'Previous Trades Import_OMS Quer'!E3822</f>
        <v>0</v>
      </c>
      <c r="F3822">
        <f>'Previous Trades Import_OMS Quer'!F3822</f>
        <v>0</v>
      </c>
      <c r="G3822">
        <f>'Previous Trades Import_OMS Quer'!G3822</f>
        <v>0</v>
      </c>
      <c r="H3822">
        <f>'Previous Trades Import_OMS Quer'!H3822</f>
        <v>0</v>
      </c>
      <c r="I3822">
        <f>'Previous Trades Import_OMS Quer'!I3822</f>
        <v>0</v>
      </c>
      <c r="J3822">
        <f>'Previous Trades Import_OMS Quer'!J3822</f>
        <v>0</v>
      </c>
      <c r="K3822">
        <f>'Previous Trades Import_OMS Quer'!K3822</f>
        <v>0</v>
      </c>
      <c r="L3822">
        <f>'Previous Trades Import_OMS Quer'!L3822</f>
        <v>0</v>
      </c>
      <c r="M3822">
        <f>'Previous Trades Import_OMS Quer'!M3822</f>
        <v>0</v>
      </c>
      <c r="N3822">
        <f>'Previous Trades Import_OMS Quer'!N3822</f>
        <v>0</v>
      </c>
      <c r="O3822" t="str">
        <f>CLEAN('Previous Trades Import_OMS Quer'!O3822)</f>
        <v/>
      </c>
      <c r="Q3822" s="25">
        <f t="shared" si="118"/>
        <v>0</v>
      </c>
      <c r="R3822" s="25" t="e">
        <f>VLOOKUP(O3822,'Currency Balance'!$O$3:$Q$32,3,0)</f>
        <v>#N/A</v>
      </c>
      <c r="S3822" t="e">
        <f t="shared" si="119"/>
        <v>#N/A</v>
      </c>
    </row>
    <row r="3823" spans="1:19">
      <c r="A3823">
        <f>'Previous Trades Import_OMS Quer'!A3823</f>
        <v>0</v>
      </c>
      <c r="B3823">
        <f>'Previous Trades Import_OMS Quer'!B3823</f>
        <v>0</v>
      </c>
      <c r="C3823" s="22">
        <f>'Previous Trades Import_OMS Quer'!C3823</f>
        <v>0</v>
      </c>
      <c r="D3823">
        <f>'Previous Trades Import_OMS Quer'!D3823</f>
        <v>0</v>
      </c>
      <c r="E3823" s="22">
        <f>'Previous Trades Import_OMS Quer'!E3823</f>
        <v>0</v>
      </c>
      <c r="F3823">
        <f>'Previous Trades Import_OMS Quer'!F3823</f>
        <v>0</v>
      </c>
      <c r="G3823">
        <f>'Previous Trades Import_OMS Quer'!G3823</f>
        <v>0</v>
      </c>
      <c r="H3823">
        <f>'Previous Trades Import_OMS Quer'!H3823</f>
        <v>0</v>
      </c>
      <c r="I3823">
        <f>'Previous Trades Import_OMS Quer'!I3823</f>
        <v>0</v>
      </c>
      <c r="J3823">
        <f>'Previous Trades Import_OMS Quer'!J3823</f>
        <v>0</v>
      </c>
      <c r="K3823">
        <f>'Previous Trades Import_OMS Quer'!K3823</f>
        <v>0</v>
      </c>
      <c r="L3823">
        <f>'Previous Trades Import_OMS Quer'!L3823</f>
        <v>0</v>
      </c>
      <c r="M3823">
        <f>'Previous Trades Import_OMS Quer'!M3823</f>
        <v>0</v>
      </c>
      <c r="N3823">
        <f>'Previous Trades Import_OMS Quer'!N3823</f>
        <v>0</v>
      </c>
      <c r="O3823" t="str">
        <f>CLEAN('Previous Trades Import_OMS Quer'!O3823)</f>
        <v/>
      </c>
      <c r="Q3823" s="25">
        <f t="shared" si="118"/>
        <v>0</v>
      </c>
      <c r="R3823" s="25" t="e">
        <f>VLOOKUP(O3823,'Currency Balance'!$O$3:$Q$32,3,0)</f>
        <v>#N/A</v>
      </c>
      <c r="S3823" t="e">
        <f t="shared" si="119"/>
        <v>#N/A</v>
      </c>
    </row>
    <row r="3824" spans="1:19">
      <c r="A3824">
        <f>'Previous Trades Import_OMS Quer'!A3824</f>
        <v>0</v>
      </c>
      <c r="B3824">
        <f>'Previous Trades Import_OMS Quer'!B3824</f>
        <v>0</v>
      </c>
      <c r="C3824" s="22">
        <f>'Previous Trades Import_OMS Quer'!C3824</f>
        <v>0</v>
      </c>
      <c r="D3824">
        <f>'Previous Trades Import_OMS Quer'!D3824</f>
        <v>0</v>
      </c>
      <c r="E3824" s="22">
        <f>'Previous Trades Import_OMS Quer'!E3824</f>
        <v>0</v>
      </c>
      <c r="F3824">
        <f>'Previous Trades Import_OMS Quer'!F3824</f>
        <v>0</v>
      </c>
      <c r="G3824">
        <f>'Previous Trades Import_OMS Quer'!G3824</f>
        <v>0</v>
      </c>
      <c r="H3824">
        <f>'Previous Trades Import_OMS Quer'!H3824</f>
        <v>0</v>
      </c>
      <c r="I3824">
        <f>'Previous Trades Import_OMS Quer'!I3824</f>
        <v>0</v>
      </c>
      <c r="J3824">
        <f>'Previous Trades Import_OMS Quer'!J3824</f>
        <v>0</v>
      </c>
      <c r="K3824">
        <f>'Previous Trades Import_OMS Quer'!K3824</f>
        <v>0</v>
      </c>
      <c r="L3824">
        <f>'Previous Trades Import_OMS Quer'!L3824</f>
        <v>0</v>
      </c>
      <c r="M3824">
        <f>'Previous Trades Import_OMS Quer'!M3824</f>
        <v>0</v>
      </c>
      <c r="N3824">
        <f>'Previous Trades Import_OMS Quer'!N3824</f>
        <v>0</v>
      </c>
      <c r="O3824" t="str">
        <f>CLEAN('Previous Trades Import_OMS Quer'!O3824)</f>
        <v/>
      </c>
      <c r="Q3824" s="25">
        <f t="shared" si="118"/>
        <v>0</v>
      </c>
      <c r="R3824" s="25" t="e">
        <f>VLOOKUP(O3824,'Currency Balance'!$O$3:$Q$32,3,0)</f>
        <v>#N/A</v>
      </c>
      <c r="S3824" t="e">
        <f t="shared" si="119"/>
        <v>#N/A</v>
      </c>
    </row>
    <row r="3825" spans="1:19">
      <c r="A3825">
        <f>'Previous Trades Import_OMS Quer'!A3825</f>
        <v>0</v>
      </c>
      <c r="B3825">
        <f>'Previous Trades Import_OMS Quer'!B3825</f>
        <v>0</v>
      </c>
      <c r="C3825" s="22">
        <f>'Previous Trades Import_OMS Quer'!C3825</f>
        <v>0</v>
      </c>
      <c r="D3825">
        <f>'Previous Trades Import_OMS Quer'!D3825</f>
        <v>0</v>
      </c>
      <c r="E3825" s="22">
        <f>'Previous Trades Import_OMS Quer'!E3825</f>
        <v>0</v>
      </c>
      <c r="F3825">
        <f>'Previous Trades Import_OMS Quer'!F3825</f>
        <v>0</v>
      </c>
      <c r="G3825">
        <f>'Previous Trades Import_OMS Quer'!G3825</f>
        <v>0</v>
      </c>
      <c r="H3825">
        <f>'Previous Trades Import_OMS Quer'!H3825</f>
        <v>0</v>
      </c>
      <c r="I3825">
        <f>'Previous Trades Import_OMS Quer'!I3825</f>
        <v>0</v>
      </c>
      <c r="J3825">
        <f>'Previous Trades Import_OMS Quer'!J3825</f>
        <v>0</v>
      </c>
      <c r="K3825">
        <f>'Previous Trades Import_OMS Quer'!K3825</f>
        <v>0</v>
      </c>
      <c r="L3825">
        <f>'Previous Trades Import_OMS Quer'!L3825</f>
        <v>0</v>
      </c>
      <c r="M3825">
        <f>'Previous Trades Import_OMS Quer'!M3825</f>
        <v>0</v>
      </c>
      <c r="N3825">
        <f>'Previous Trades Import_OMS Quer'!N3825</f>
        <v>0</v>
      </c>
      <c r="O3825" t="str">
        <f>CLEAN('Previous Trades Import_OMS Quer'!O3825)</f>
        <v/>
      </c>
      <c r="Q3825" s="25">
        <f t="shared" si="118"/>
        <v>0</v>
      </c>
      <c r="R3825" s="25" t="e">
        <f>VLOOKUP(O3825,'Currency Balance'!$O$3:$Q$32,3,0)</f>
        <v>#N/A</v>
      </c>
      <c r="S3825" t="e">
        <f t="shared" si="119"/>
        <v>#N/A</v>
      </c>
    </row>
    <row r="3826" spans="1:19">
      <c r="A3826">
        <f>'Previous Trades Import_OMS Quer'!A3826</f>
        <v>0</v>
      </c>
      <c r="B3826">
        <f>'Previous Trades Import_OMS Quer'!B3826</f>
        <v>0</v>
      </c>
      <c r="C3826" s="22">
        <f>'Previous Trades Import_OMS Quer'!C3826</f>
        <v>0</v>
      </c>
      <c r="D3826">
        <f>'Previous Trades Import_OMS Quer'!D3826</f>
        <v>0</v>
      </c>
      <c r="E3826" s="22">
        <f>'Previous Trades Import_OMS Quer'!E3826</f>
        <v>0</v>
      </c>
      <c r="F3826">
        <f>'Previous Trades Import_OMS Quer'!F3826</f>
        <v>0</v>
      </c>
      <c r="G3826">
        <f>'Previous Trades Import_OMS Quer'!G3826</f>
        <v>0</v>
      </c>
      <c r="H3826">
        <f>'Previous Trades Import_OMS Quer'!H3826</f>
        <v>0</v>
      </c>
      <c r="I3826">
        <f>'Previous Trades Import_OMS Quer'!I3826</f>
        <v>0</v>
      </c>
      <c r="J3826">
        <f>'Previous Trades Import_OMS Quer'!J3826</f>
        <v>0</v>
      </c>
      <c r="K3826">
        <f>'Previous Trades Import_OMS Quer'!K3826</f>
        <v>0</v>
      </c>
      <c r="L3826">
        <f>'Previous Trades Import_OMS Quer'!L3826</f>
        <v>0</v>
      </c>
      <c r="M3826">
        <f>'Previous Trades Import_OMS Quer'!M3826</f>
        <v>0</v>
      </c>
      <c r="N3826">
        <f>'Previous Trades Import_OMS Quer'!N3826</f>
        <v>0</v>
      </c>
      <c r="O3826" t="str">
        <f>CLEAN('Previous Trades Import_OMS Quer'!O3826)</f>
        <v/>
      </c>
      <c r="Q3826" s="25">
        <f t="shared" si="118"/>
        <v>0</v>
      </c>
      <c r="R3826" s="25" t="e">
        <f>VLOOKUP(O3826,'Currency Balance'!$O$3:$Q$32,3,0)</f>
        <v>#N/A</v>
      </c>
      <c r="S3826" t="e">
        <f t="shared" si="119"/>
        <v>#N/A</v>
      </c>
    </row>
    <row r="3827" spans="1:19">
      <c r="A3827">
        <f>'Previous Trades Import_OMS Quer'!A3827</f>
        <v>0</v>
      </c>
      <c r="B3827">
        <f>'Previous Trades Import_OMS Quer'!B3827</f>
        <v>0</v>
      </c>
      <c r="C3827" s="22">
        <f>'Previous Trades Import_OMS Quer'!C3827</f>
        <v>0</v>
      </c>
      <c r="D3827">
        <f>'Previous Trades Import_OMS Quer'!D3827</f>
        <v>0</v>
      </c>
      <c r="E3827" s="22">
        <f>'Previous Trades Import_OMS Quer'!E3827</f>
        <v>0</v>
      </c>
      <c r="F3827">
        <f>'Previous Trades Import_OMS Quer'!F3827</f>
        <v>0</v>
      </c>
      <c r="G3827">
        <f>'Previous Trades Import_OMS Quer'!G3827</f>
        <v>0</v>
      </c>
      <c r="H3827">
        <f>'Previous Trades Import_OMS Quer'!H3827</f>
        <v>0</v>
      </c>
      <c r="I3827">
        <f>'Previous Trades Import_OMS Quer'!I3827</f>
        <v>0</v>
      </c>
      <c r="J3827">
        <f>'Previous Trades Import_OMS Quer'!J3827</f>
        <v>0</v>
      </c>
      <c r="K3827">
        <f>'Previous Trades Import_OMS Quer'!K3827</f>
        <v>0</v>
      </c>
      <c r="L3827">
        <f>'Previous Trades Import_OMS Quer'!L3827</f>
        <v>0</v>
      </c>
      <c r="M3827">
        <f>'Previous Trades Import_OMS Quer'!M3827</f>
        <v>0</v>
      </c>
      <c r="N3827">
        <f>'Previous Trades Import_OMS Quer'!N3827</f>
        <v>0</v>
      </c>
      <c r="O3827" t="str">
        <f>CLEAN('Previous Trades Import_OMS Quer'!O3827)</f>
        <v/>
      </c>
      <c r="Q3827" s="25">
        <f t="shared" si="118"/>
        <v>0</v>
      </c>
      <c r="R3827" s="25" t="e">
        <f>VLOOKUP(O3827,'Currency Balance'!$O$3:$Q$32,3,0)</f>
        <v>#N/A</v>
      </c>
      <c r="S3827" t="e">
        <f t="shared" si="119"/>
        <v>#N/A</v>
      </c>
    </row>
    <row r="3828" spans="1:19">
      <c r="A3828">
        <f>'Previous Trades Import_OMS Quer'!A3828</f>
        <v>0</v>
      </c>
      <c r="B3828">
        <f>'Previous Trades Import_OMS Quer'!B3828</f>
        <v>0</v>
      </c>
      <c r="C3828" s="22">
        <f>'Previous Trades Import_OMS Quer'!C3828</f>
        <v>0</v>
      </c>
      <c r="D3828">
        <f>'Previous Trades Import_OMS Quer'!D3828</f>
        <v>0</v>
      </c>
      <c r="E3828" s="22">
        <f>'Previous Trades Import_OMS Quer'!E3828</f>
        <v>0</v>
      </c>
      <c r="F3828">
        <f>'Previous Trades Import_OMS Quer'!F3828</f>
        <v>0</v>
      </c>
      <c r="G3828">
        <f>'Previous Trades Import_OMS Quer'!G3828</f>
        <v>0</v>
      </c>
      <c r="H3828">
        <f>'Previous Trades Import_OMS Quer'!H3828</f>
        <v>0</v>
      </c>
      <c r="I3828">
        <f>'Previous Trades Import_OMS Quer'!I3828</f>
        <v>0</v>
      </c>
      <c r="J3828">
        <f>'Previous Trades Import_OMS Quer'!J3828</f>
        <v>0</v>
      </c>
      <c r="K3828">
        <f>'Previous Trades Import_OMS Quer'!K3828</f>
        <v>0</v>
      </c>
      <c r="L3828">
        <f>'Previous Trades Import_OMS Quer'!L3828</f>
        <v>0</v>
      </c>
      <c r="M3828">
        <f>'Previous Trades Import_OMS Quer'!M3828</f>
        <v>0</v>
      </c>
      <c r="N3828">
        <f>'Previous Trades Import_OMS Quer'!N3828</f>
        <v>0</v>
      </c>
      <c r="O3828" t="str">
        <f>CLEAN('Previous Trades Import_OMS Quer'!O3828)</f>
        <v/>
      </c>
      <c r="Q3828" s="25">
        <f t="shared" si="118"/>
        <v>0</v>
      </c>
      <c r="R3828" s="25" t="e">
        <f>VLOOKUP(O3828,'Currency Balance'!$O$3:$Q$32,3,0)</f>
        <v>#N/A</v>
      </c>
      <c r="S3828" t="e">
        <f t="shared" si="119"/>
        <v>#N/A</v>
      </c>
    </row>
    <row r="3829" spans="1:19">
      <c r="A3829">
        <f>'Previous Trades Import_OMS Quer'!A3829</f>
        <v>0</v>
      </c>
      <c r="B3829">
        <f>'Previous Trades Import_OMS Quer'!B3829</f>
        <v>0</v>
      </c>
      <c r="C3829" s="22">
        <f>'Previous Trades Import_OMS Quer'!C3829</f>
        <v>0</v>
      </c>
      <c r="D3829">
        <f>'Previous Trades Import_OMS Quer'!D3829</f>
        <v>0</v>
      </c>
      <c r="E3829" s="22">
        <f>'Previous Trades Import_OMS Quer'!E3829</f>
        <v>0</v>
      </c>
      <c r="F3829">
        <f>'Previous Trades Import_OMS Quer'!F3829</f>
        <v>0</v>
      </c>
      <c r="G3829">
        <f>'Previous Trades Import_OMS Quer'!G3829</f>
        <v>0</v>
      </c>
      <c r="H3829">
        <f>'Previous Trades Import_OMS Quer'!H3829</f>
        <v>0</v>
      </c>
      <c r="I3829">
        <f>'Previous Trades Import_OMS Quer'!I3829</f>
        <v>0</v>
      </c>
      <c r="J3829">
        <f>'Previous Trades Import_OMS Quer'!J3829</f>
        <v>0</v>
      </c>
      <c r="K3829">
        <f>'Previous Trades Import_OMS Quer'!K3829</f>
        <v>0</v>
      </c>
      <c r="L3829">
        <f>'Previous Trades Import_OMS Quer'!L3829</f>
        <v>0</v>
      </c>
      <c r="M3829">
        <f>'Previous Trades Import_OMS Quer'!M3829</f>
        <v>0</v>
      </c>
      <c r="N3829">
        <f>'Previous Trades Import_OMS Quer'!N3829</f>
        <v>0</v>
      </c>
      <c r="O3829" t="str">
        <f>CLEAN('Previous Trades Import_OMS Quer'!O3829)</f>
        <v/>
      </c>
      <c r="Q3829" s="25">
        <f t="shared" si="118"/>
        <v>0</v>
      </c>
      <c r="R3829" s="25" t="e">
        <f>VLOOKUP(O3829,'Currency Balance'!$O$3:$Q$32,3,0)</f>
        <v>#N/A</v>
      </c>
      <c r="S3829" t="e">
        <f t="shared" si="119"/>
        <v>#N/A</v>
      </c>
    </row>
    <row r="3830" spans="1:19">
      <c r="A3830">
        <f>'Previous Trades Import_OMS Quer'!A3830</f>
        <v>0</v>
      </c>
      <c r="B3830">
        <f>'Previous Trades Import_OMS Quer'!B3830</f>
        <v>0</v>
      </c>
      <c r="C3830" s="22">
        <f>'Previous Trades Import_OMS Quer'!C3830</f>
        <v>0</v>
      </c>
      <c r="D3830">
        <f>'Previous Trades Import_OMS Quer'!D3830</f>
        <v>0</v>
      </c>
      <c r="E3830" s="22">
        <f>'Previous Trades Import_OMS Quer'!E3830</f>
        <v>0</v>
      </c>
      <c r="F3830">
        <f>'Previous Trades Import_OMS Quer'!F3830</f>
        <v>0</v>
      </c>
      <c r="G3830">
        <f>'Previous Trades Import_OMS Quer'!G3830</f>
        <v>0</v>
      </c>
      <c r="H3830">
        <f>'Previous Trades Import_OMS Quer'!H3830</f>
        <v>0</v>
      </c>
      <c r="I3830">
        <f>'Previous Trades Import_OMS Quer'!I3830</f>
        <v>0</v>
      </c>
      <c r="J3830">
        <f>'Previous Trades Import_OMS Quer'!J3830</f>
        <v>0</v>
      </c>
      <c r="K3830">
        <f>'Previous Trades Import_OMS Quer'!K3830</f>
        <v>0</v>
      </c>
      <c r="L3830">
        <f>'Previous Trades Import_OMS Quer'!L3830</f>
        <v>0</v>
      </c>
      <c r="M3830">
        <f>'Previous Trades Import_OMS Quer'!M3830</f>
        <v>0</v>
      </c>
      <c r="N3830">
        <f>'Previous Trades Import_OMS Quer'!N3830</f>
        <v>0</v>
      </c>
      <c r="O3830" t="str">
        <f>CLEAN('Previous Trades Import_OMS Quer'!O3830)</f>
        <v/>
      </c>
      <c r="Q3830" s="25">
        <f t="shared" si="118"/>
        <v>0</v>
      </c>
      <c r="R3830" s="25" t="e">
        <f>VLOOKUP(O3830,'Currency Balance'!$O$3:$Q$32,3,0)</f>
        <v>#N/A</v>
      </c>
      <c r="S3830" t="e">
        <f t="shared" si="119"/>
        <v>#N/A</v>
      </c>
    </row>
    <row r="3831" spans="1:19">
      <c r="A3831">
        <f>'Previous Trades Import_OMS Quer'!A3831</f>
        <v>0</v>
      </c>
      <c r="B3831">
        <f>'Previous Trades Import_OMS Quer'!B3831</f>
        <v>0</v>
      </c>
      <c r="C3831" s="22">
        <f>'Previous Trades Import_OMS Quer'!C3831</f>
        <v>0</v>
      </c>
      <c r="D3831">
        <f>'Previous Trades Import_OMS Quer'!D3831</f>
        <v>0</v>
      </c>
      <c r="E3831" s="22">
        <f>'Previous Trades Import_OMS Quer'!E3831</f>
        <v>0</v>
      </c>
      <c r="F3831">
        <f>'Previous Trades Import_OMS Quer'!F3831</f>
        <v>0</v>
      </c>
      <c r="G3831">
        <f>'Previous Trades Import_OMS Quer'!G3831</f>
        <v>0</v>
      </c>
      <c r="H3831">
        <f>'Previous Trades Import_OMS Quer'!H3831</f>
        <v>0</v>
      </c>
      <c r="I3831">
        <f>'Previous Trades Import_OMS Quer'!I3831</f>
        <v>0</v>
      </c>
      <c r="J3831">
        <f>'Previous Trades Import_OMS Quer'!J3831</f>
        <v>0</v>
      </c>
      <c r="K3831">
        <f>'Previous Trades Import_OMS Quer'!K3831</f>
        <v>0</v>
      </c>
      <c r="L3831">
        <f>'Previous Trades Import_OMS Quer'!L3831</f>
        <v>0</v>
      </c>
      <c r="M3831">
        <f>'Previous Trades Import_OMS Quer'!M3831</f>
        <v>0</v>
      </c>
      <c r="N3831">
        <f>'Previous Trades Import_OMS Quer'!N3831</f>
        <v>0</v>
      </c>
      <c r="O3831" t="str">
        <f>CLEAN('Previous Trades Import_OMS Quer'!O3831)</f>
        <v/>
      </c>
      <c r="Q3831" s="25">
        <f t="shared" si="118"/>
        <v>0</v>
      </c>
      <c r="R3831" s="25" t="e">
        <f>VLOOKUP(O3831,'Currency Balance'!$O$3:$Q$32,3,0)</f>
        <v>#N/A</v>
      </c>
      <c r="S3831" t="e">
        <f t="shared" si="119"/>
        <v>#N/A</v>
      </c>
    </row>
    <row r="3832" spans="1:19">
      <c r="A3832">
        <f>'Previous Trades Import_OMS Quer'!A3832</f>
        <v>0</v>
      </c>
      <c r="B3832">
        <f>'Previous Trades Import_OMS Quer'!B3832</f>
        <v>0</v>
      </c>
      <c r="C3832" s="22">
        <f>'Previous Trades Import_OMS Quer'!C3832</f>
        <v>0</v>
      </c>
      <c r="D3832">
        <f>'Previous Trades Import_OMS Quer'!D3832</f>
        <v>0</v>
      </c>
      <c r="E3832" s="22">
        <f>'Previous Trades Import_OMS Quer'!E3832</f>
        <v>0</v>
      </c>
      <c r="F3832">
        <f>'Previous Trades Import_OMS Quer'!F3832</f>
        <v>0</v>
      </c>
      <c r="G3832">
        <f>'Previous Trades Import_OMS Quer'!G3832</f>
        <v>0</v>
      </c>
      <c r="H3832">
        <f>'Previous Trades Import_OMS Quer'!H3832</f>
        <v>0</v>
      </c>
      <c r="I3832">
        <f>'Previous Trades Import_OMS Quer'!I3832</f>
        <v>0</v>
      </c>
      <c r="J3832">
        <f>'Previous Trades Import_OMS Quer'!J3832</f>
        <v>0</v>
      </c>
      <c r="K3832">
        <f>'Previous Trades Import_OMS Quer'!K3832</f>
        <v>0</v>
      </c>
      <c r="L3832">
        <f>'Previous Trades Import_OMS Quer'!L3832</f>
        <v>0</v>
      </c>
      <c r="M3832">
        <f>'Previous Trades Import_OMS Quer'!M3832</f>
        <v>0</v>
      </c>
      <c r="N3832">
        <f>'Previous Trades Import_OMS Quer'!N3832</f>
        <v>0</v>
      </c>
      <c r="O3832" t="str">
        <f>CLEAN('Previous Trades Import_OMS Quer'!O3832)</f>
        <v/>
      </c>
      <c r="Q3832" s="25">
        <f t="shared" si="118"/>
        <v>0</v>
      </c>
      <c r="R3832" s="25" t="e">
        <f>VLOOKUP(O3832,'Currency Balance'!$O$3:$Q$32,3,0)</f>
        <v>#N/A</v>
      </c>
      <c r="S3832" t="e">
        <f t="shared" si="119"/>
        <v>#N/A</v>
      </c>
    </row>
    <row r="3833" spans="1:19">
      <c r="A3833">
        <f>'Previous Trades Import_OMS Quer'!A3833</f>
        <v>0</v>
      </c>
      <c r="B3833">
        <f>'Previous Trades Import_OMS Quer'!B3833</f>
        <v>0</v>
      </c>
      <c r="C3833" s="22">
        <f>'Previous Trades Import_OMS Quer'!C3833</f>
        <v>0</v>
      </c>
      <c r="D3833">
        <f>'Previous Trades Import_OMS Quer'!D3833</f>
        <v>0</v>
      </c>
      <c r="E3833" s="22">
        <f>'Previous Trades Import_OMS Quer'!E3833</f>
        <v>0</v>
      </c>
      <c r="F3833">
        <f>'Previous Trades Import_OMS Quer'!F3833</f>
        <v>0</v>
      </c>
      <c r="G3833">
        <f>'Previous Trades Import_OMS Quer'!G3833</f>
        <v>0</v>
      </c>
      <c r="H3833">
        <f>'Previous Trades Import_OMS Quer'!H3833</f>
        <v>0</v>
      </c>
      <c r="I3833">
        <f>'Previous Trades Import_OMS Quer'!I3833</f>
        <v>0</v>
      </c>
      <c r="J3833">
        <f>'Previous Trades Import_OMS Quer'!J3833</f>
        <v>0</v>
      </c>
      <c r="K3833">
        <f>'Previous Trades Import_OMS Quer'!K3833</f>
        <v>0</v>
      </c>
      <c r="L3833">
        <f>'Previous Trades Import_OMS Quer'!L3833</f>
        <v>0</v>
      </c>
      <c r="M3833">
        <f>'Previous Trades Import_OMS Quer'!M3833</f>
        <v>0</v>
      </c>
      <c r="N3833">
        <f>'Previous Trades Import_OMS Quer'!N3833</f>
        <v>0</v>
      </c>
      <c r="O3833" t="str">
        <f>CLEAN('Previous Trades Import_OMS Quer'!O3833)</f>
        <v/>
      </c>
      <c r="Q3833" s="25">
        <f t="shared" si="118"/>
        <v>0</v>
      </c>
      <c r="R3833" s="25" t="e">
        <f>VLOOKUP(O3833,'Currency Balance'!$O$3:$Q$32,3,0)</f>
        <v>#N/A</v>
      </c>
      <c r="S3833" t="e">
        <f t="shared" si="119"/>
        <v>#N/A</v>
      </c>
    </row>
    <row r="3834" spans="1:19">
      <c r="A3834">
        <f>'Previous Trades Import_OMS Quer'!A3834</f>
        <v>0</v>
      </c>
      <c r="B3834">
        <f>'Previous Trades Import_OMS Quer'!B3834</f>
        <v>0</v>
      </c>
      <c r="C3834" s="22">
        <f>'Previous Trades Import_OMS Quer'!C3834</f>
        <v>0</v>
      </c>
      <c r="D3834">
        <f>'Previous Trades Import_OMS Quer'!D3834</f>
        <v>0</v>
      </c>
      <c r="E3834" s="22">
        <f>'Previous Trades Import_OMS Quer'!E3834</f>
        <v>0</v>
      </c>
      <c r="F3834">
        <f>'Previous Trades Import_OMS Quer'!F3834</f>
        <v>0</v>
      </c>
      <c r="G3834">
        <f>'Previous Trades Import_OMS Quer'!G3834</f>
        <v>0</v>
      </c>
      <c r="H3834">
        <f>'Previous Trades Import_OMS Quer'!H3834</f>
        <v>0</v>
      </c>
      <c r="I3834">
        <f>'Previous Trades Import_OMS Quer'!I3834</f>
        <v>0</v>
      </c>
      <c r="J3834">
        <f>'Previous Trades Import_OMS Quer'!J3834</f>
        <v>0</v>
      </c>
      <c r="K3834">
        <f>'Previous Trades Import_OMS Quer'!K3834</f>
        <v>0</v>
      </c>
      <c r="L3834">
        <f>'Previous Trades Import_OMS Quer'!L3834</f>
        <v>0</v>
      </c>
      <c r="M3834">
        <f>'Previous Trades Import_OMS Quer'!M3834</f>
        <v>0</v>
      </c>
      <c r="N3834">
        <f>'Previous Trades Import_OMS Quer'!N3834</f>
        <v>0</v>
      </c>
      <c r="O3834" t="str">
        <f>CLEAN('Previous Trades Import_OMS Quer'!O3834)</f>
        <v/>
      </c>
      <c r="Q3834" s="25">
        <f t="shared" si="118"/>
        <v>0</v>
      </c>
      <c r="R3834" s="25" t="e">
        <f>VLOOKUP(O3834,'Currency Balance'!$O$3:$Q$32,3,0)</f>
        <v>#N/A</v>
      </c>
      <c r="S3834" t="e">
        <f t="shared" si="119"/>
        <v>#N/A</v>
      </c>
    </row>
    <row r="3835" spans="1:19">
      <c r="A3835">
        <f>'Previous Trades Import_OMS Quer'!A3835</f>
        <v>0</v>
      </c>
      <c r="B3835">
        <f>'Previous Trades Import_OMS Quer'!B3835</f>
        <v>0</v>
      </c>
      <c r="C3835" s="22">
        <f>'Previous Trades Import_OMS Quer'!C3835</f>
        <v>0</v>
      </c>
      <c r="D3835">
        <f>'Previous Trades Import_OMS Quer'!D3835</f>
        <v>0</v>
      </c>
      <c r="E3835" s="22">
        <f>'Previous Trades Import_OMS Quer'!E3835</f>
        <v>0</v>
      </c>
      <c r="F3835">
        <f>'Previous Trades Import_OMS Quer'!F3835</f>
        <v>0</v>
      </c>
      <c r="G3835">
        <f>'Previous Trades Import_OMS Quer'!G3835</f>
        <v>0</v>
      </c>
      <c r="H3835">
        <f>'Previous Trades Import_OMS Quer'!H3835</f>
        <v>0</v>
      </c>
      <c r="I3835">
        <f>'Previous Trades Import_OMS Quer'!I3835</f>
        <v>0</v>
      </c>
      <c r="J3835">
        <f>'Previous Trades Import_OMS Quer'!J3835</f>
        <v>0</v>
      </c>
      <c r="K3835">
        <f>'Previous Trades Import_OMS Quer'!K3835</f>
        <v>0</v>
      </c>
      <c r="L3835">
        <f>'Previous Trades Import_OMS Quer'!L3835</f>
        <v>0</v>
      </c>
      <c r="M3835">
        <f>'Previous Trades Import_OMS Quer'!M3835</f>
        <v>0</v>
      </c>
      <c r="N3835">
        <f>'Previous Trades Import_OMS Quer'!N3835</f>
        <v>0</v>
      </c>
      <c r="O3835" t="str">
        <f>CLEAN('Previous Trades Import_OMS Quer'!O3835)</f>
        <v/>
      </c>
      <c r="Q3835" s="25">
        <f t="shared" si="118"/>
        <v>0</v>
      </c>
      <c r="R3835" s="25" t="e">
        <f>VLOOKUP(O3835,'Currency Balance'!$O$3:$Q$32,3,0)</f>
        <v>#N/A</v>
      </c>
      <c r="S3835" t="e">
        <f t="shared" si="119"/>
        <v>#N/A</v>
      </c>
    </row>
    <row r="3836" spans="1:19">
      <c r="A3836">
        <f>'Previous Trades Import_OMS Quer'!A3836</f>
        <v>0</v>
      </c>
      <c r="B3836">
        <f>'Previous Trades Import_OMS Quer'!B3836</f>
        <v>0</v>
      </c>
      <c r="C3836" s="22">
        <f>'Previous Trades Import_OMS Quer'!C3836</f>
        <v>0</v>
      </c>
      <c r="D3836">
        <f>'Previous Trades Import_OMS Quer'!D3836</f>
        <v>0</v>
      </c>
      <c r="E3836" s="22">
        <f>'Previous Trades Import_OMS Quer'!E3836</f>
        <v>0</v>
      </c>
      <c r="F3836">
        <f>'Previous Trades Import_OMS Quer'!F3836</f>
        <v>0</v>
      </c>
      <c r="G3836">
        <f>'Previous Trades Import_OMS Quer'!G3836</f>
        <v>0</v>
      </c>
      <c r="H3836">
        <f>'Previous Trades Import_OMS Quer'!H3836</f>
        <v>0</v>
      </c>
      <c r="I3836">
        <f>'Previous Trades Import_OMS Quer'!I3836</f>
        <v>0</v>
      </c>
      <c r="J3836">
        <f>'Previous Trades Import_OMS Quer'!J3836</f>
        <v>0</v>
      </c>
      <c r="K3836">
        <f>'Previous Trades Import_OMS Quer'!K3836</f>
        <v>0</v>
      </c>
      <c r="L3836">
        <f>'Previous Trades Import_OMS Quer'!L3836</f>
        <v>0</v>
      </c>
      <c r="M3836">
        <f>'Previous Trades Import_OMS Quer'!M3836</f>
        <v>0</v>
      </c>
      <c r="N3836">
        <f>'Previous Trades Import_OMS Quer'!N3836</f>
        <v>0</v>
      </c>
      <c r="O3836" t="str">
        <f>CLEAN('Previous Trades Import_OMS Quer'!O3836)</f>
        <v/>
      </c>
      <c r="Q3836" s="25">
        <f t="shared" si="118"/>
        <v>0</v>
      </c>
      <c r="R3836" s="25" t="e">
        <f>VLOOKUP(O3836,'Currency Balance'!$O$3:$Q$32,3,0)</f>
        <v>#N/A</v>
      </c>
      <c r="S3836" t="e">
        <f t="shared" si="119"/>
        <v>#N/A</v>
      </c>
    </row>
    <row r="3837" spans="1:19">
      <c r="A3837">
        <f>'Previous Trades Import_OMS Quer'!A3837</f>
        <v>0</v>
      </c>
      <c r="B3837">
        <f>'Previous Trades Import_OMS Quer'!B3837</f>
        <v>0</v>
      </c>
      <c r="C3837" s="22">
        <f>'Previous Trades Import_OMS Quer'!C3837</f>
        <v>0</v>
      </c>
      <c r="D3837">
        <f>'Previous Trades Import_OMS Quer'!D3837</f>
        <v>0</v>
      </c>
      <c r="E3837" s="22">
        <f>'Previous Trades Import_OMS Quer'!E3837</f>
        <v>0</v>
      </c>
      <c r="F3837">
        <f>'Previous Trades Import_OMS Quer'!F3837</f>
        <v>0</v>
      </c>
      <c r="G3837">
        <f>'Previous Trades Import_OMS Quer'!G3837</f>
        <v>0</v>
      </c>
      <c r="H3837">
        <f>'Previous Trades Import_OMS Quer'!H3837</f>
        <v>0</v>
      </c>
      <c r="I3837">
        <f>'Previous Trades Import_OMS Quer'!I3837</f>
        <v>0</v>
      </c>
      <c r="J3837">
        <f>'Previous Trades Import_OMS Quer'!J3837</f>
        <v>0</v>
      </c>
      <c r="K3837">
        <f>'Previous Trades Import_OMS Quer'!K3837</f>
        <v>0</v>
      </c>
      <c r="L3837">
        <f>'Previous Trades Import_OMS Quer'!L3837</f>
        <v>0</v>
      </c>
      <c r="M3837">
        <f>'Previous Trades Import_OMS Quer'!M3837</f>
        <v>0</v>
      </c>
      <c r="N3837">
        <f>'Previous Trades Import_OMS Quer'!N3837</f>
        <v>0</v>
      </c>
      <c r="O3837" t="str">
        <f>CLEAN('Previous Trades Import_OMS Quer'!O3837)</f>
        <v/>
      </c>
      <c r="Q3837" s="25">
        <f t="shared" si="118"/>
        <v>0</v>
      </c>
      <c r="R3837" s="25" t="e">
        <f>VLOOKUP(O3837,'Currency Balance'!$O$3:$Q$32,3,0)</f>
        <v>#N/A</v>
      </c>
      <c r="S3837" t="e">
        <f t="shared" si="119"/>
        <v>#N/A</v>
      </c>
    </row>
    <row r="3838" spans="1:19">
      <c r="A3838">
        <f>'Previous Trades Import_OMS Quer'!A3838</f>
        <v>0</v>
      </c>
      <c r="B3838">
        <f>'Previous Trades Import_OMS Quer'!B3838</f>
        <v>0</v>
      </c>
      <c r="C3838" s="22">
        <f>'Previous Trades Import_OMS Quer'!C3838</f>
        <v>0</v>
      </c>
      <c r="D3838">
        <f>'Previous Trades Import_OMS Quer'!D3838</f>
        <v>0</v>
      </c>
      <c r="E3838" s="22">
        <f>'Previous Trades Import_OMS Quer'!E3838</f>
        <v>0</v>
      </c>
      <c r="F3838">
        <f>'Previous Trades Import_OMS Quer'!F3838</f>
        <v>0</v>
      </c>
      <c r="G3838">
        <f>'Previous Trades Import_OMS Quer'!G3838</f>
        <v>0</v>
      </c>
      <c r="H3838">
        <f>'Previous Trades Import_OMS Quer'!H3838</f>
        <v>0</v>
      </c>
      <c r="I3838">
        <f>'Previous Trades Import_OMS Quer'!I3838</f>
        <v>0</v>
      </c>
      <c r="J3838">
        <f>'Previous Trades Import_OMS Quer'!J3838</f>
        <v>0</v>
      </c>
      <c r="K3838">
        <f>'Previous Trades Import_OMS Quer'!K3838</f>
        <v>0</v>
      </c>
      <c r="L3838">
        <f>'Previous Trades Import_OMS Quer'!L3838</f>
        <v>0</v>
      </c>
      <c r="M3838">
        <f>'Previous Trades Import_OMS Quer'!M3838</f>
        <v>0</v>
      </c>
      <c r="N3838">
        <f>'Previous Trades Import_OMS Quer'!N3838</f>
        <v>0</v>
      </c>
      <c r="O3838" t="str">
        <f>CLEAN('Previous Trades Import_OMS Quer'!O3838)</f>
        <v/>
      </c>
      <c r="Q3838" s="25">
        <f t="shared" si="118"/>
        <v>0</v>
      </c>
      <c r="R3838" s="25" t="e">
        <f>VLOOKUP(O3838,'Currency Balance'!$O$3:$Q$32,3,0)</f>
        <v>#N/A</v>
      </c>
      <c r="S3838" t="e">
        <f t="shared" si="119"/>
        <v>#N/A</v>
      </c>
    </row>
    <row r="3839" spans="1:19">
      <c r="A3839">
        <f>'Previous Trades Import_OMS Quer'!A3839</f>
        <v>0</v>
      </c>
      <c r="B3839">
        <f>'Previous Trades Import_OMS Quer'!B3839</f>
        <v>0</v>
      </c>
      <c r="C3839" s="22">
        <f>'Previous Trades Import_OMS Quer'!C3839</f>
        <v>0</v>
      </c>
      <c r="D3839">
        <f>'Previous Trades Import_OMS Quer'!D3839</f>
        <v>0</v>
      </c>
      <c r="E3839" s="22">
        <f>'Previous Trades Import_OMS Quer'!E3839</f>
        <v>0</v>
      </c>
      <c r="F3839">
        <f>'Previous Trades Import_OMS Quer'!F3839</f>
        <v>0</v>
      </c>
      <c r="G3839">
        <f>'Previous Trades Import_OMS Quer'!G3839</f>
        <v>0</v>
      </c>
      <c r="H3839">
        <f>'Previous Trades Import_OMS Quer'!H3839</f>
        <v>0</v>
      </c>
      <c r="I3839">
        <f>'Previous Trades Import_OMS Quer'!I3839</f>
        <v>0</v>
      </c>
      <c r="J3839">
        <f>'Previous Trades Import_OMS Quer'!J3839</f>
        <v>0</v>
      </c>
      <c r="K3839">
        <f>'Previous Trades Import_OMS Quer'!K3839</f>
        <v>0</v>
      </c>
      <c r="L3839">
        <f>'Previous Trades Import_OMS Quer'!L3839</f>
        <v>0</v>
      </c>
      <c r="M3839">
        <f>'Previous Trades Import_OMS Quer'!M3839</f>
        <v>0</v>
      </c>
      <c r="N3839">
        <f>'Previous Trades Import_OMS Quer'!N3839</f>
        <v>0</v>
      </c>
      <c r="O3839" t="str">
        <f>CLEAN('Previous Trades Import_OMS Quer'!O3839)</f>
        <v/>
      </c>
      <c r="Q3839" s="25">
        <f t="shared" si="118"/>
        <v>0</v>
      </c>
      <c r="R3839" s="25" t="e">
        <f>VLOOKUP(O3839,'Currency Balance'!$O$3:$Q$32,3,0)</f>
        <v>#N/A</v>
      </c>
      <c r="S3839" t="e">
        <f t="shared" si="119"/>
        <v>#N/A</v>
      </c>
    </row>
    <row r="3840" spans="1:19">
      <c r="A3840">
        <f>'Previous Trades Import_OMS Quer'!A3840</f>
        <v>0</v>
      </c>
      <c r="B3840">
        <f>'Previous Trades Import_OMS Quer'!B3840</f>
        <v>0</v>
      </c>
      <c r="C3840" s="22">
        <f>'Previous Trades Import_OMS Quer'!C3840</f>
        <v>0</v>
      </c>
      <c r="D3840">
        <f>'Previous Trades Import_OMS Quer'!D3840</f>
        <v>0</v>
      </c>
      <c r="E3840" s="22">
        <f>'Previous Trades Import_OMS Quer'!E3840</f>
        <v>0</v>
      </c>
      <c r="F3840">
        <f>'Previous Trades Import_OMS Quer'!F3840</f>
        <v>0</v>
      </c>
      <c r="G3840">
        <f>'Previous Trades Import_OMS Quer'!G3840</f>
        <v>0</v>
      </c>
      <c r="H3840">
        <f>'Previous Trades Import_OMS Quer'!H3840</f>
        <v>0</v>
      </c>
      <c r="I3840">
        <f>'Previous Trades Import_OMS Quer'!I3840</f>
        <v>0</v>
      </c>
      <c r="J3840">
        <f>'Previous Trades Import_OMS Quer'!J3840</f>
        <v>0</v>
      </c>
      <c r="K3840">
        <f>'Previous Trades Import_OMS Quer'!K3840</f>
        <v>0</v>
      </c>
      <c r="L3840">
        <f>'Previous Trades Import_OMS Quer'!L3840</f>
        <v>0</v>
      </c>
      <c r="M3840">
        <f>'Previous Trades Import_OMS Quer'!M3840</f>
        <v>0</v>
      </c>
      <c r="N3840">
        <f>'Previous Trades Import_OMS Quer'!N3840</f>
        <v>0</v>
      </c>
      <c r="O3840" t="str">
        <f>CLEAN('Previous Trades Import_OMS Quer'!O3840)</f>
        <v/>
      </c>
      <c r="Q3840" s="25">
        <f t="shared" si="118"/>
        <v>0</v>
      </c>
      <c r="R3840" s="25" t="e">
        <f>VLOOKUP(O3840,'Currency Balance'!$O$3:$Q$32,3,0)</f>
        <v>#N/A</v>
      </c>
      <c r="S3840" t="e">
        <f t="shared" si="119"/>
        <v>#N/A</v>
      </c>
    </row>
    <row r="3841" spans="1:19">
      <c r="A3841">
        <f>'Previous Trades Import_OMS Quer'!A3841</f>
        <v>0</v>
      </c>
      <c r="B3841">
        <f>'Previous Trades Import_OMS Quer'!B3841</f>
        <v>0</v>
      </c>
      <c r="C3841" s="22">
        <f>'Previous Trades Import_OMS Quer'!C3841</f>
        <v>0</v>
      </c>
      <c r="D3841">
        <f>'Previous Trades Import_OMS Quer'!D3841</f>
        <v>0</v>
      </c>
      <c r="E3841" s="22">
        <f>'Previous Trades Import_OMS Quer'!E3841</f>
        <v>0</v>
      </c>
      <c r="F3841">
        <f>'Previous Trades Import_OMS Quer'!F3841</f>
        <v>0</v>
      </c>
      <c r="G3841">
        <f>'Previous Trades Import_OMS Quer'!G3841</f>
        <v>0</v>
      </c>
      <c r="H3841">
        <f>'Previous Trades Import_OMS Quer'!H3841</f>
        <v>0</v>
      </c>
      <c r="I3841">
        <f>'Previous Trades Import_OMS Quer'!I3841</f>
        <v>0</v>
      </c>
      <c r="J3841">
        <f>'Previous Trades Import_OMS Quer'!J3841</f>
        <v>0</v>
      </c>
      <c r="K3841">
        <f>'Previous Trades Import_OMS Quer'!K3841</f>
        <v>0</v>
      </c>
      <c r="L3841">
        <f>'Previous Trades Import_OMS Quer'!L3841</f>
        <v>0</v>
      </c>
      <c r="M3841">
        <f>'Previous Trades Import_OMS Quer'!M3841</f>
        <v>0</v>
      </c>
      <c r="N3841">
        <f>'Previous Trades Import_OMS Quer'!N3841</f>
        <v>0</v>
      </c>
      <c r="O3841" t="str">
        <f>CLEAN('Previous Trades Import_OMS Quer'!O3841)</f>
        <v/>
      </c>
      <c r="Q3841" s="25">
        <f t="shared" si="118"/>
        <v>0</v>
      </c>
      <c r="R3841" s="25" t="e">
        <f>VLOOKUP(O3841,'Currency Balance'!$O$3:$Q$32,3,0)</f>
        <v>#N/A</v>
      </c>
      <c r="S3841" t="e">
        <f t="shared" si="119"/>
        <v>#N/A</v>
      </c>
    </row>
    <row r="3842" spans="1:19">
      <c r="A3842">
        <f>'Previous Trades Import_OMS Quer'!A3842</f>
        <v>0</v>
      </c>
      <c r="B3842">
        <f>'Previous Trades Import_OMS Quer'!B3842</f>
        <v>0</v>
      </c>
      <c r="C3842" s="22">
        <f>'Previous Trades Import_OMS Quer'!C3842</f>
        <v>0</v>
      </c>
      <c r="D3842">
        <f>'Previous Trades Import_OMS Quer'!D3842</f>
        <v>0</v>
      </c>
      <c r="E3842" s="22">
        <f>'Previous Trades Import_OMS Quer'!E3842</f>
        <v>0</v>
      </c>
      <c r="F3842">
        <f>'Previous Trades Import_OMS Quer'!F3842</f>
        <v>0</v>
      </c>
      <c r="G3842">
        <f>'Previous Trades Import_OMS Quer'!G3842</f>
        <v>0</v>
      </c>
      <c r="H3842">
        <f>'Previous Trades Import_OMS Quer'!H3842</f>
        <v>0</v>
      </c>
      <c r="I3842">
        <f>'Previous Trades Import_OMS Quer'!I3842</f>
        <v>0</v>
      </c>
      <c r="J3842">
        <f>'Previous Trades Import_OMS Quer'!J3842</f>
        <v>0</v>
      </c>
      <c r="K3842">
        <f>'Previous Trades Import_OMS Quer'!K3842</f>
        <v>0</v>
      </c>
      <c r="L3842">
        <f>'Previous Trades Import_OMS Quer'!L3842</f>
        <v>0</v>
      </c>
      <c r="M3842">
        <f>'Previous Trades Import_OMS Quer'!M3842</f>
        <v>0</v>
      </c>
      <c r="N3842">
        <f>'Previous Trades Import_OMS Quer'!N3842</f>
        <v>0</v>
      </c>
      <c r="O3842" t="str">
        <f>CLEAN('Previous Trades Import_OMS Quer'!O3842)</f>
        <v/>
      </c>
      <c r="Q3842" s="25">
        <f t="shared" ref="Q3842:Q3905" si="120">IF(G3842="sell",M3842,-M3842)</f>
        <v>0</v>
      </c>
      <c r="R3842" s="25" t="e">
        <f>VLOOKUP(O3842,'Currency Balance'!$O$3:$Q$32,3,0)</f>
        <v>#N/A</v>
      </c>
      <c r="S3842" t="e">
        <f t="shared" ref="S3842:S3905" si="121">Q3842/R3842</f>
        <v>#N/A</v>
      </c>
    </row>
    <row r="3843" spans="1:19">
      <c r="A3843">
        <f>'Previous Trades Import_OMS Quer'!A3843</f>
        <v>0</v>
      </c>
      <c r="B3843">
        <f>'Previous Trades Import_OMS Quer'!B3843</f>
        <v>0</v>
      </c>
      <c r="C3843" s="22">
        <f>'Previous Trades Import_OMS Quer'!C3843</f>
        <v>0</v>
      </c>
      <c r="D3843">
        <f>'Previous Trades Import_OMS Quer'!D3843</f>
        <v>0</v>
      </c>
      <c r="E3843" s="22">
        <f>'Previous Trades Import_OMS Quer'!E3843</f>
        <v>0</v>
      </c>
      <c r="F3843">
        <f>'Previous Trades Import_OMS Quer'!F3843</f>
        <v>0</v>
      </c>
      <c r="G3843">
        <f>'Previous Trades Import_OMS Quer'!G3843</f>
        <v>0</v>
      </c>
      <c r="H3843">
        <f>'Previous Trades Import_OMS Quer'!H3843</f>
        <v>0</v>
      </c>
      <c r="I3843">
        <f>'Previous Trades Import_OMS Quer'!I3843</f>
        <v>0</v>
      </c>
      <c r="J3843">
        <f>'Previous Trades Import_OMS Quer'!J3843</f>
        <v>0</v>
      </c>
      <c r="K3843">
        <f>'Previous Trades Import_OMS Quer'!K3843</f>
        <v>0</v>
      </c>
      <c r="L3843">
        <f>'Previous Trades Import_OMS Quer'!L3843</f>
        <v>0</v>
      </c>
      <c r="M3843">
        <f>'Previous Trades Import_OMS Quer'!M3843</f>
        <v>0</v>
      </c>
      <c r="N3843">
        <f>'Previous Trades Import_OMS Quer'!N3843</f>
        <v>0</v>
      </c>
      <c r="O3843" t="str">
        <f>CLEAN('Previous Trades Import_OMS Quer'!O3843)</f>
        <v/>
      </c>
      <c r="Q3843" s="25">
        <f t="shared" si="120"/>
        <v>0</v>
      </c>
      <c r="R3843" s="25" t="e">
        <f>VLOOKUP(O3843,'Currency Balance'!$O$3:$Q$32,3,0)</f>
        <v>#N/A</v>
      </c>
      <c r="S3843" t="e">
        <f t="shared" si="121"/>
        <v>#N/A</v>
      </c>
    </row>
    <row r="3844" spans="1:19">
      <c r="A3844">
        <f>'Previous Trades Import_OMS Quer'!A3844</f>
        <v>0</v>
      </c>
      <c r="B3844">
        <f>'Previous Trades Import_OMS Quer'!B3844</f>
        <v>0</v>
      </c>
      <c r="C3844" s="22">
        <f>'Previous Trades Import_OMS Quer'!C3844</f>
        <v>0</v>
      </c>
      <c r="D3844">
        <f>'Previous Trades Import_OMS Quer'!D3844</f>
        <v>0</v>
      </c>
      <c r="E3844" s="22">
        <f>'Previous Trades Import_OMS Quer'!E3844</f>
        <v>0</v>
      </c>
      <c r="F3844">
        <f>'Previous Trades Import_OMS Quer'!F3844</f>
        <v>0</v>
      </c>
      <c r="G3844">
        <f>'Previous Trades Import_OMS Quer'!G3844</f>
        <v>0</v>
      </c>
      <c r="H3844">
        <f>'Previous Trades Import_OMS Quer'!H3844</f>
        <v>0</v>
      </c>
      <c r="I3844">
        <f>'Previous Trades Import_OMS Quer'!I3844</f>
        <v>0</v>
      </c>
      <c r="J3844">
        <f>'Previous Trades Import_OMS Quer'!J3844</f>
        <v>0</v>
      </c>
      <c r="K3844">
        <f>'Previous Trades Import_OMS Quer'!K3844</f>
        <v>0</v>
      </c>
      <c r="L3844">
        <f>'Previous Trades Import_OMS Quer'!L3844</f>
        <v>0</v>
      </c>
      <c r="M3844">
        <f>'Previous Trades Import_OMS Quer'!M3844</f>
        <v>0</v>
      </c>
      <c r="N3844">
        <f>'Previous Trades Import_OMS Quer'!N3844</f>
        <v>0</v>
      </c>
      <c r="O3844" t="str">
        <f>CLEAN('Previous Trades Import_OMS Quer'!O3844)</f>
        <v/>
      </c>
      <c r="Q3844" s="25">
        <f t="shared" si="120"/>
        <v>0</v>
      </c>
      <c r="R3844" s="25" t="e">
        <f>VLOOKUP(O3844,'Currency Balance'!$O$3:$Q$32,3,0)</f>
        <v>#N/A</v>
      </c>
      <c r="S3844" t="e">
        <f t="shared" si="121"/>
        <v>#N/A</v>
      </c>
    </row>
    <row r="3845" spans="1:19">
      <c r="A3845">
        <f>'Previous Trades Import_OMS Quer'!A3845</f>
        <v>0</v>
      </c>
      <c r="B3845">
        <f>'Previous Trades Import_OMS Quer'!B3845</f>
        <v>0</v>
      </c>
      <c r="C3845" s="22">
        <f>'Previous Trades Import_OMS Quer'!C3845</f>
        <v>0</v>
      </c>
      <c r="D3845">
        <f>'Previous Trades Import_OMS Quer'!D3845</f>
        <v>0</v>
      </c>
      <c r="E3845" s="22">
        <f>'Previous Trades Import_OMS Quer'!E3845</f>
        <v>0</v>
      </c>
      <c r="F3845">
        <f>'Previous Trades Import_OMS Quer'!F3845</f>
        <v>0</v>
      </c>
      <c r="G3845">
        <f>'Previous Trades Import_OMS Quer'!G3845</f>
        <v>0</v>
      </c>
      <c r="H3845">
        <f>'Previous Trades Import_OMS Quer'!H3845</f>
        <v>0</v>
      </c>
      <c r="I3845">
        <f>'Previous Trades Import_OMS Quer'!I3845</f>
        <v>0</v>
      </c>
      <c r="J3845">
        <f>'Previous Trades Import_OMS Quer'!J3845</f>
        <v>0</v>
      </c>
      <c r="K3845">
        <f>'Previous Trades Import_OMS Quer'!K3845</f>
        <v>0</v>
      </c>
      <c r="L3845">
        <f>'Previous Trades Import_OMS Quer'!L3845</f>
        <v>0</v>
      </c>
      <c r="M3845">
        <f>'Previous Trades Import_OMS Quer'!M3845</f>
        <v>0</v>
      </c>
      <c r="N3845">
        <f>'Previous Trades Import_OMS Quer'!N3845</f>
        <v>0</v>
      </c>
      <c r="O3845" t="str">
        <f>CLEAN('Previous Trades Import_OMS Quer'!O3845)</f>
        <v/>
      </c>
      <c r="Q3845" s="25">
        <f t="shared" si="120"/>
        <v>0</v>
      </c>
      <c r="R3845" s="25" t="e">
        <f>VLOOKUP(O3845,'Currency Balance'!$O$3:$Q$32,3,0)</f>
        <v>#N/A</v>
      </c>
      <c r="S3845" t="e">
        <f t="shared" si="121"/>
        <v>#N/A</v>
      </c>
    </row>
    <row r="3846" spans="1:19">
      <c r="A3846">
        <f>'Previous Trades Import_OMS Quer'!A3846</f>
        <v>0</v>
      </c>
      <c r="B3846">
        <f>'Previous Trades Import_OMS Quer'!B3846</f>
        <v>0</v>
      </c>
      <c r="C3846" s="22">
        <f>'Previous Trades Import_OMS Quer'!C3846</f>
        <v>0</v>
      </c>
      <c r="D3846">
        <f>'Previous Trades Import_OMS Quer'!D3846</f>
        <v>0</v>
      </c>
      <c r="E3846" s="22">
        <f>'Previous Trades Import_OMS Quer'!E3846</f>
        <v>0</v>
      </c>
      <c r="F3846">
        <f>'Previous Trades Import_OMS Quer'!F3846</f>
        <v>0</v>
      </c>
      <c r="G3846">
        <f>'Previous Trades Import_OMS Quer'!G3846</f>
        <v>0</v>
      </c>
      <c r="H3846">
        <f>'Previous Trades Import_OMS Quer'!H3846</f>
        <v>0</v>
      </c>
      <c r="I3846">
        <f>'Previous Trades Import_OMS Quer'!I3846</f>
        <v>0</v>
      </c>
      <c r="J3846">
        <f>'Previous Trades Import_OMS Quer'!J3846</f>
        <v>0</v>
      </c>
      <c r="K3846">
        <f>'Previous Trades Import_OMS Quer'!K3846</f>
        <v>0</v>
      </c>
      <c r="L3846">
        <f>'Previous Trades Import_OMS Quer'!L3846</f>
        <v>0</v>
      </c>
      <c r="M3846">
        <f>'Previous Trades Import_OMS Quer'!M3846</f>
        <v>0</v>
      </c>
      <c r="N3846">
        <f>'Previous Trades Import_OMS Quer'!N3846</f>
        <v>0</v>
      </c>
      <c r="O3846" t="str">
        <f>CLEAN('Previous Trades Import_OMS Quer'!O3846)</f>
        <v/>
      </c>
      <c r="Q3846" s="25">
        <f t="shared" si="120"/>
        <v>0</v>
      </c>
      <c r="R3846" s="25" t="e">
        <f>VLOOKUP(O3846,'Currency Balance'!$O$3:$Q$32,3,0)</f>
        <v>#N/A</v>
      </c>
      <c r="S3846" t="e">
        <f t="shared" si="121"/>
        <v>#N/A</v>
      </c>
    </row>
    <row r="3847" spans="1:19">
      <c r="A3847">
        <f>'Previous Trades Import_OMS Quer'!A3847</f>
        <v>0</v>
      </c>
      <c r="B3847">
        <f>'Previous Trades Import_OMS Quer'!B3847</f>
        <v>0</v>
      </c>
      <c r="C3847" s="22">
        <f>'Previous Trades Import_OMS Quer'!C3847</f>
        <v>0</v>
      </c>
      <c r="D3847">
        <f>'Previous Trades Import_OMS Quer'!D3847</f>
        <v>0</v>
      </c>
      <c r="E3847" s="22">
        <f>'Previous Trades Import_OMS Quer'!E3847</f>
        <v>0</v>
      </c>
      <c r="F3847">
        <f>'Previous Trades Import_OMS Quer'!F3847</f>
        <v>0</v>
      </c>
      <c r="G3847">
        <f>'Previous Trades Import_OMS Quer'!G3847</f>
        <v>0</v>
      </c>
      <c r="H3847">
        <f>'Previous Trades Import_OMS Quer'!H3847</f>
        <v>0</v>
      </c>
      <c r="I3847">
        <f>'Previous Trades Import_OMS Quer'!I3847</f>
        <v>0</v>
      </c>
      <c r="J3847">
        <f>'Previous Trades Import_OMS Quer'!J3847</f>
        <v>0</v>
      </c>
      <c r="K3847">
        <f>'Previous Trades Import_OMS Quer'!K3847</f>
        <v>0</v>
      </c>
      <c r="L3847">
        <f>'Previous Trades Import_OMS Quer'!L3847</f>
        <v>0</v>
      </c>
      <c r="M3847">
        <f>'Previous Trades Import_OMS Quer'!M3847</f>
        <v>0</v>
      </c>
      <c r="N3847">
        <f>'Previous Trades Import_OMS Quer'!N3847</f>
        <v>0</v>
      </c>
      <c r="O3847" t="str">
        <f>CLEAN('Previous Trades Import_OMS Quer'!O3847)</f>
        <v/>
      </c>
      <c r="Q3847" s="25">
        <f t="shared" si="120"/>
        <v>0</v>
      </c>
      <c r="R3847" s="25" t="e">
        <f>VLOOKUP(O3847,'Currency Balance'!$O$3:$Q$32,3,0)</f>
        <v>#N/A</v>
      </c>
      <c r="S3847" t="e">
        <f t="shared" si="121"/>
        <v>#N/A</v>
      </c>
    </row>
    <row r="3848" spans="1:19">
      <c r="A3848">
        <f>'Previous Trades Import_OMS Quer'!A3848</f>
        <v>0</v>
      </c>
      <c r="B3848">
        <f>'Previous Trades Import_OMS Quer'!B3848</f>
        <v>0</v>
      </c>
      <c r="C3848" s="22">
        <f>'Previous Trades Import_OMS Quer'!C3848</f>
        <v>0</v>
      </c>
      <c r="D3848">
        <f>'Previous Trades Import_OMS Quer'!D3848</f>
        <v>0</v>
      </c>
      <c r="E3848" s="22">
        <f>'Previous Trades Import_OMS Quer'!E3848</f>
        <v>0</v>
      </c>
      <c r="F3848">
        <f>'Previous Trades Import_OMS Quer'!F3848</f>
        <v>0</v>
      </c>
      <c r="G3848">
        <f>'Previous Trades Import_OMS Quer'!G3848</f>
        <v>0</v>
      </c>
      <c r="H3848">
        <f>'Previous Trades Import_OMS Quer'!H3848</f>
        <v>0</v>
      </c>
      <c r="I3848">
        <f>'Previous Trades Import_OMS Quer'!I3848</f>
        <v>0</v>
      </c>
      <c r="J3848">
        <f>'Previous Trades Import_OMS Quer'!J3848</f>
        <v>0</v>
      </c>
      <c r="K3848">
        <f>'Previous Trades Import_OMS Quer'!K3848</f>
        <v>0</v>
      </c>
      <c r="L3848">
        <f>'Previous Trades Import_OMS Quer'!L3848</f>
        <v>0</v>
      </c>
      <c r="M3848">
        <f>'Previous Trades Import_OMS Quer'!M3848</f>
        <v>0</v>
      </c>
      <c r="N3848">
        <f>'Previous Trades Import_OMS Quer'!N3848</f>
        <v>0</v>
      </c>
      <c r="O3848" t="str">
        <f>CLEAN('Previous Trades Import_OMS Quer'!O3848)</f>
        <v/>
      </c>
      <c r="Q3848" s="25">
        <f t="shared" si="120"/>
        <v>0</v>
      </c>
      <c r="R3848" s="25" t="e">
        <f>VLOOKUP(O3848,'Currency Balance'!$O$3:$Q$32,3,0)</f>
        <v>#N/A</v>
      </c>
      <c r="S3848" t="e">
        <f t="shared" si="121"/>
        <v>#N/A</v>
      </c>
    </row>
    <row r="3849" spans="1:19">
      <c r="A3849">
        <f>'Previous Trades Import_OMS Quer'!A3849</f>
        <v>0</v>
      </c>
      <c r="B3849">
        <f>'Previous Trades Import_OMS Quer'!B3849</f>
        <v>0</v>
      </c>
      <c r="C3849" s="22">
        <f>'Previous Trades Import_OMS Quer'!C3849</f>
        <v>0</v>
      </c>
      <c r="D3849">
        <f>'Previous Trades Import_OMS Quer'!D3849</f>
        <v>0</v>
      </c>
      <c r="E3849" s="22">
        <f>'Previous Trades Import_OMS Quer'!E3849</f>
        <v>0</v>
      </c>
      <c r="F3849">
        <f>'Previous Trades Import_OMS Quer'!F3849</f>
        <v>0</v>
      </c>
      <c r="G3849">
        <f>'Previous Trades Import_OMS Quer'!G3849</f>
        <v>0</v>
      </c>
      <c r="H3849">
        <f>'Previous Trades Import_OMS Quer'!H3849</f>
        <v>0</v>
      </c>
      <c r="I3849">
        <f>'Previous Trades Import_OMS Quer'!I3849</f>
        <v>0</v>
      </c>
      <c r="J3849">
        <f>'Previous Trades Import_OMS Quer'!J3849</f>
        <v>0</v>
      </c>
      <c r="K3849">
        <f>'Previous Trades Import_OMS Quer'!K3849</f>
        <v>0</v>
      </c>
      <c r="L3849">
        <f>'Previous Trades Import_OMS Quer'!L3849</f>
        <v>0</v>
      </c>
      <c r="M3849">
        <f>'Previous Trades Import_OMS Quer'!M3849</f>
        <v>0</v>
      </c>
      <c r="N3849">
        <f>'Previous Trades Import_OMS Quer'!N3849</f>
        <v>0</v>
      </c>
      <c r="O3849" t="str">
        <f>CLEAN('Previous Trades Import_OMS Quer'!O3849)</f>
        <v/>
      </c>
      <c r="Q3849" s="25">
        <f t="shared" si="120"/>
        <v>0</v>
      </c>
      <c r="R3849" s="25" t="e">
        <f>VLOOKUP(O3849,'Currency Balance'!$O$3:$Q$32,3,0)</f>
        <v>#N/A</v>
      </c>
      <c r="S3849" t="e">
        <f t="shared" si="121"/>
        <v>#N/A</v>
      </c>
    </row>
    <row r="3850" spans="1:19">
      <c r="A3850">
        <f>'Previous Trades Import_OMS Quer'!A3850</f>
        <v>0</v>
      </c>
      <c r="B3850">
        <f>'Previous Trades Import_OMS Quer'!B3850</f>
        <v>0</v>
      </c>
      <c r="C3850" s="22">
        <f>'Previous Trades Import_OMS Quer'!C3850</f>
        <v>0</v>
      </c>
      <c r="D3850">
        <f>'Previous Trades Import_OMS Quer'!D3850</f>
        <v>0</v>
      </c>
      <c r="E3850" s="22">
        <f>'Previous Trades Import_OMS Quer'!E3850</f>
        <v>0</v>
      </c>
      <c r="F3850">
        <f>'Previous Trades Import_OMS Quer'!F3850</f>
        <v>0</v>
      </c>
      <c r="G3850">
        <f>'Previous Trades Import_OMS Quer'!G3850</f>
        <v>0</v>
      </c>
      <c r="H3850">
        <f>'Previous Trades Import_OMS Quer'!H3850</f>
        <v>0</v>
      </c>
      <c r="I3850">
        <f>'Previous Trades Import_OMS Quer'!I3850</f>
        <v>0</v>
      </c>
      <c r="J3850">
        <f>'Previous Trades Import_OMS Quer'!J3850</f>
        <v>0</v>
      </c>
      <c r="K3850">
        <f>'Previous Trades Import_OMS Quer'!K3850</f>
        <v>0</v>
      </c>
      <c r="L3850">
        <f>'Previous Trades Import_OMS Quer'!L3850</f>
        <v>0</v>
      </c>
      <c r="M3850">
        <f>'Previous Trades Import_OMS Quer'!M3850</f>
        <v>0</v>
      </c>
      <c r="N3850">
        <f>'Previous Trades Import_OMS Quer'!N3850</f>
        <v>0</v>
      </c>
      <c r="O3850" t="str">
        <f>CLEAN('Previous Trades Import_OMS Quer'!O3850)</f>
        <v/>
      </c>
      <c r="Q3850" s="25">
        <f t="shared" si="120"/>
        <v>0</v>
      </c>
      <c r="R3850" s="25" t="e">
        <f>VLOOKUP(O3850,'Currency Balance'!$O$3:$Q$32,3,0)</f>
        <v>#N/A</v>
      </c>
      <c r="S3850" t="e">
        <f t="shared" si="121"/>
        <v>#N/A</v>
      </c>
    </row>
    <row r="3851" spans="1:19">
      <c r="A3851">
        <f>'Previous Trades Import_OMS Quer'!A3851</f>
        <v>0</v>
      </c>
      <c r="B3851">
        <f>'Previous Trades Import_OMS Quer'!B3851</f>
        <v>0</v>
      </c>
      <c r="C3851" s="22">
        <f>'Previous Trades Import_OMS Quer'!C3851</f>
        <v>0</v>
      </c>
      <c r="D3851">
        <f>'Previous Trades Import_OMS Quer'!D3851</f>
        <v>0</v>
      </c>
      <c r="E3851" s="22">
        <f>'Previous Trades Import_OMS Quer'!E3851</f>
        <v>0</v>
      </c>
      <c r="F3851">
        <f>'Previous Trades Import_OMS Quer'!F3851</f>
        <v>0</v>
      </c>
      <c r="G3851">
        <f>'Previous Trades Import_OMS Quer'!G3851</f>
        <v>0</v>
      </c>
      <c r="H3851">
        <f>'Previous Trades Import_OMS Quer'!H3851</f>
        <v>0</v>
      </c>
      <c r="I3851">
        <f>'Previous Trades Import_OMS Quer'!I3851</f>
        <v>0</v>
      </c>
      <c r="J3851">
        <f>'Previous Trades Import_OMS Quer'!J3851</f>
        <v>0</v>
      </c>
      <c r="K3851">
        <f>'Previous Trades Import_OMS Quer'!K3851</f>
        <v>0</v>
      </c>
      <c r="L3851">
        <f>'Previous Trades Import_OMS Quer'!L3851</f>
        <v>0</v>
      </c>
      <c r="M3851">
        <f>'Previous Trades Import_OMS Quer'!M3851</f>
        <v>0</v>
      </c>
      <c r="N3851">
        <f>'Previous Trades Import_OMS Quer'!N3851</f>
        <v>0</v>
      </c>
      <c r="O3851" t="str">
        <f>CLEAN('Previous Trades Import_OMS Quer'!O3851)</f>
        <v/>
      </c>
      <c r="Q3851" s="25">
        <f t="shared" si="120"/>
        <v>0</v>
      </c>
      <c r="R3851" s="25" t="e">
        <f>VLOOKUP(O3851,'Currency Balance'!$O$3:$Q$32,3,0)</f>
        <v>#N/A</v>
      </c>
      <c r="S3851" t="e">
        <f t="shared" si="121"/>
        <v>#N/A</v>
      </c>
    </row>
    <row r="3852" spans="1:19">
      <c r="A3852">
        <f>'Previous Trades Import_OMS Quer'!A3852</f>
        <v>0</v>
      </c>
      <c r="B3852">
        <f>'Previous Trades Import_OMS Quer'!B3852</f>
        <v>0</v>
      </c>
      <c r="C3852" s="22">
        <f>'Previous Trades Import_OMS Quer'!C3852</f>
        <v>0</v>
      </c>
      <c r="D3852">
        <f>'Previous Trades Import_OMS Quer'!D3852</f>
        <v>0</v>
      </c>
      <c r="E3852" s="22">
        <f>'Previous Trades Import_OMS Quer'!E3852</f>
        <v>0</v>
      </c>
      <c r="F3852">
        <f>'Previous Trades Import_OMS Quer'!F3852</f>
        <v>0</v>
      </c>
      <c r="G3852">
        <f>'Previous Trades Import_OMS Quer'!G3852</f>
        <v>0</v>
      </c>
      <c r="H3852">
        <f>'Previous Trades Import_OMS Quer'!H3852</f>
        <v>0</v>
      </c>
      <c r="I3852">
        <f>'Previous Trades Import_OMS Quer'!I3852</f>
        <v>0</v>
      </c>
      <c r="J3852">
        <f>'Previous Trades Import_OMS Quer'!J3852</f>
        <v>0</v>
      </c>
      <c r="K3852">
        <f>'Previous Trades Import_OMS Quer'!K3852</f>
        <v>0</v>
      </c>
      <c r="L3852">
        <f>'Previous Trades Import_OMS Quer'!L3852</f>
        <v>0</v>
      </c>
      <c r="M3852">
        <f>'Previous Trades Import_OMS Quer'!M3852</f>
        <v>0</v>
      </c>
      <c r="N3852">
        <f>'Previous Trades Import_OMS Quer'!N3852</f>
        <v>0</v>
      </c>
      <c r="O3852" t="str">
        <f>CLEAN('Previous Trades Import_OMS Quer'!O3852)</f>
        <v/>
      </c>
      <c r="Q3852" s="25">
        <f t="shared" si="120"/>
        <v>0</v>
      </c>
      <c r="R3852" s="25" t="e">
        <f>VLOOKUP(O3852,'Currency Balance'!$O$3:$Q$32,3,0)</f>
        <v>#N/A</v>
      </c>
      <c r="S3852" t="e">
        <f t="shared" si="121"/>
        <v>#N/A</v>
      </c>
    </row>
    <row r="3853" spans="1:19">
      <c r="A3853">
        <f>'Previous Trades Import_OMS Quer'!A3853</f>
        <v>0</v>
      </c>
      <c r="B3853">
        <f>'Previous Trades Import_OMS Quer'!B3853</f>
        <v>0</v>
      </c>
      <c r="C3853" s="22">
        <f>'Previous Trades Import_OMS Quer'!C3853</f>
        <v>0</v>
      </c>
      <c r="D3853">
        <f>'Previous Trades Import_OMS Quer'!D3853</f>
        <v>0</v>
      </c>
      <c r="E3853" s="22">
        <f>'Previous Trades Import_OMS Quer'!E3853</f>
        <v>0</v>
      </c>
      <c r="F3853">
        <f>'Previous Trades Import_OMS Quer'!F3853</f>
        <v>0</v>
      </c>
      <c r="G3853">
        <f>'Previous Trades Import_OMS Quer'!G3853</f>
        <v>0</v>
      </c>
      <c r="H3853">
        <f>'Previous Trades Import_OMS Quer'!H3853</f>
        <v>0</v>
      </c>
      <c r="I3853">
        <f>'Previous Trades Import_OMS Quer'!I3853</f>
        <v>0</v>
      </c>
      <c r="J3853">
        <f>'Previous Trades Import_OMS Quer'!J3853</f>
        <v>0</v>
      </c>
      <c r="K3853">
        <f>'Previous Trades Import_OMS Quer'!K3853</f>
        <v>0</v>
      </c>
      <c r="L3853">
        <f>'Previous Trades Import_OMS Quer'!L3853</f>
        <v>0</v>
      </c>
      <c r="M3853">
        <f>'Previous Trades Import_OMS Quer'!M3853</f>
        <v>0</v>
      </c>
      <c r="N3853">
        <f>'Previous Trades Import_OMS Quer'!N3853</f>
        <v>0</v>
      </c>
      <c r="O3853" t="str">
        <f>CLEAN('Previous Trades Import_OMS Quer'!O3853)</f>
        <v/>
      </c>
      <c r="Q3853" s="25">
        <f t="shared" si="120"/>
        <v>0</v>
      </c>
      <c r="R3853" s="25" t="e">
        <f>VLOOKUP(O3853,'Currency Balance'!$O$3:$Q$32,3,0)</f>
        <v>#N/A</v>
      </c>
      <c r="S3853" t="e">
        <f t="shared" si="121"/>
        <v>#N/A</v>
      </c>
    </row>
    <row r="3854" spans="1:19">
      <c r="A3854">
        <f>'Previous Trades Import_OMS Quer'!A3854</f>
        <v>0</v>
      </c>
      <c r="B3854">
        <f>'Previous Trades Import_OMS Quer'!B3854</f>
        <v>0</v>
      </c>
      <c r="C3854" s="22">
        <f>'Previous Trades Import_OMS Quer'!C3854</f>
        <v>0</v>
      </c>
      <c r="D3854">
        <f>'Previous Trades Import_OMS Quer'!D3854</f>
        <v>0</v>
      </c>
      <c r="E3854" s="22">
        <f>'Previous Trades Import_OMS Quer'!E3854</f>
        <v>0</v>
      </c>
      <c r="F3854">
        <f>'Previous Trades Import_OMS Quer'!F3854</f>
        <v>0</v>
      </c>
      <c r="G3854">
        <f>'Previous Trades Import_OMS Quer'!G3854</f>
        <v>0</v>
      </c>
      <c r="H3854">
        <f>'Previous Trades Import_OMS Quer'!H3854</f>
        <v>0</v>
      </c>
      <c r="I3854">
        <f>'Previous Trades Import_OMS Quer'!I3854</f>
        <v>0</v>
      </c>
      <c r="J3854">
        <f>'Previous Trades Import_OMS Quer'!J3854</f>
        <v>0</v>
      </c>
      <c r="K3854">
        <f>'Previous Trades Import_OMS Quer'!K3854</f>
        <v>0</v>
      </c>
      <c r="L3854">
        <f>'Previous Trades Import_OMS Quer'!L3854</f>
        <v>0</v>
      </c>
      <c r="M3854">
        <f>'Previous Trades Import_OMS Quer'!M3854</f>
        <v>0</v>
      </c>
      <c r="N3854">
        <f>'Previous Trades Import_OMS Quer'!N3854</f>
        <v>0</v>
      </c>
      <c r="O3854" t="str">
        <f>CLEAN('Previous Trades Import_OMS Quer'!O3854)</f>
        <v/>
      </c>
      <c r="Q3854" s="25">
        <f t="shared" si="120"/>
        <v>0</v>
      </c>
      <c r="R3854" s="25" t="e">
        <f>VLOOKUP(O3854,'Currency Balance'!$O$3:$Q$32,3,0)</f>
        <v>#N/A</v>
      </c>
      <c r="S3854" t="e">
        <f t="shared" si="121"/>
        <v>#N/A</v>
      </c>
    </row>
    <row r="3855" spans="1:19">
      <c r="A3855">
        <f>'Previous Trades Import_OMS Quer'!A3855</f>
        <v>0</v>
      </c>
      <c r="B3855">
        <f>'Previous Trades Import_OMS Quer'!B3855</f>
        <v>0</v>
      </c>
      <c r="C3855" s="22">
        <f>'Previous Trades Import_OMS Quer'!C3855</f>
        <v>0</v>
      </c>
      <c r="D3855">
        <f>'Previous Trades Import_OMS Quer'!D3855</f>
        <v>0</v>
      </c>
      <c r="E3855" s="22">
        <f>'Previous Trades Import_OMS Quer'!E3855</f>
        <v>0</v>
      </c>
      <c r="F3855">
        <f>'Previous Trades Import_OMS Quer'!F3855</f>
        <v>0</v>
      </c>
      <c r="G3855">
        <f>'Previous Trades Import_OMS Quer'!G3855</f>
        <v>0</v>
      </c>
      <c r="H3855">
        <f>'Previous Trades Import_OMS Quer'!H3855</f>
        <v>0</v>
      </c>
      <c r="I3855">
        <f>'Previous Trades Import_OMS Quer'!I3855</f>
        <v>0</v>
      </c>
      <c r="J3855">
        <f>'Previous Trades Import_OMS Quer'!J3855</f>
        <v>0</v>
      </c>
      <c r="K3855">
        <f>'Previous Trades Import_OMS Quer'!K3855</f>
        <v>0</v>
      </c>
      <c r="L3855">
        <f>'Previous Trades Import_OMS Quer'!L3855</f>
        <v>0</v>
      </c>
      <c r="M3855">
        <f>'Previous Trades Import_OMS Quer'!M3855</f>
        <v>0</v>
      </c>
      <c r="N3855">
        <f>'Previous Trades Import_OMS Quer'!N3855</f>
        <v>0</v>
      </c>
      <c r="O3855" t="str">
        <f>CLEAN('Previous Trades Import_OMS Quer'!O3855)</f>
        <v/>
      </c>
      <c r="Q3855" s="25">
        <f t="shared" si="120"/>
        <v>0</v>
      </c>
      <c r="R3855" s="25" t="e">
        <f>VLOOKUP(O3855,'Currency Balance'!$O$3:$Q$32,3,0)</f>
        <v>#N/A</v>
      </c>
      <c r="S3855" t="e">
        <f t="shared" si="121"/>
        <v>#N/A</v>
      </c>
    </row>
    <row r="3856" spans="1:19">
      <c r="A3856">
        <f>'Previous Trades Import_OMS Quer'!A3856</f>
        <v>0</v>
      </c>
      <c r="B3856">
        <f>'Previous Trades Import_OMS Quer'!B3856</f>
        <v>0</v>
      </c>
      <c r="C3856" s="22">
        <f>'Previous Trades Import_OMS Quer'!C3856</f>
        <v>0</v>
      </c>
      <c r="D3856">
        <f>'Previous Trades Import_OMS Quer'!D3856</f>
        <v>0</v>
      </c>
      <c r="E3856" s="22">
        <f>'Previous Trades Import_OMS Quer'!E3856</f>
        <v>0</v>
      </c>
      <c r="F3856">
        <f>'Previous Trades Import_OMS Quer'!F3856</f>
        <v>0</v>
      </c>
      <c r="G3856">
        <f>'Previous Trades Import_OMS Quer'!G3856</f>
        <v>0</v>
      </c>
      <c r="H3856">
        <f>'Previous Trades Import_OMS Quer'!H3856</f>
        <v>0</v>
      </c>
      <c r="I3856">
        <f>'Previous Trades Import_OMS Quer'!I3856</f>
        <v>0</v>
      </c>
      <c r="J3856">
        <f>'Previous Trades Import_OMS Quer'!J3856</f>
        <v>0</v>
      </c>
      <c r="K3856">
        <f>'Previous Trades Import_OMS Quer'!K3856</f>
        <v>0</v>
      </c>
      <c r="L3856">
        <f>'Previous Trades Import_OMS Quer'!L3856</f>
        <v>0</v>
      </c>
      <c r="M3856">
        <f>'Previous Trades Import_OMS Quer'!M3856</f>
        <v>0</v>
      </c>
      <c r="N3856">
        <f>'Previous Trades Import_OMS Quer'!N3856</f>
        <v>0</v>
      </c>
      <c r="O3856" t="str">
        <f>CLEAN('Previous Trades Import_OMS Quer'!O3856)</f>
        <v/>
      </c>
      <c r="Q3856" s="25">
        <f t="shared" si="120"/>
        <v>0</v>
      </c>
      <c r="R3856" s="25" t="e">
        <f>VLOOKUP(O3856,'Currency Balance'!$O$3:$Q$32,3,0)</f>
        <v>#N/A</v>
      </c>
      <c r="S3856" t="e">
        <f t="shared" si="121"/>
        <v>#N/A</v>
      </c>
    </row>
    <row r="3857" spans="1:19">
      <c r="A3857">
        <f>'Previous Trades Import_OMS Quer'!A3857</f>
        <v>0</v>
      </c>
      <c r="B3857">
        <f>'Previous Trades Import_OMS Quer'!B3857</f>
        <v>0</v>
      </c>
      <c r="C3857" s="22">
        <f>'Previous Trades Import_OMS Quer'!C3857</f>
        <v>0</v>
      </c>
      <c r="D3857">
        <f>'Previous Trades Import_OMS Quer'!D3857</f>
        <v>0</v>
      </c>
      <c r="E3857" s="22">
        <f>'Previous Trades Import_OMS Quer'!E3857</f>
        <v>0</v>
      </c>
      <c r="F3857">
        <f>'Previous Trades Import_OMS Quer'!F3857</f>
        <v>0</v>
      </c>
      <c r="G3857">
        <f>'Previous Trades Import_OMS Quer'!G3857</f>
        <v>0</v>
      </c>
      <c r="H3857">
        <f>'Previous Trades Import_OMS Quer'!H3857</f>
        <v>0</v>
      </c>
      <c r="I3857">
        <f>'Previous Trades Import_OMS Quer'!I3857</f>
        <v>0</v>
      </c>
      <c r="J3857">
        <f>'Previous Trades Import_OMS Quer'!J3857</f>
        <v>0</v>
      </c>
      <c r="K3857">
        <f>'Previous Trades Import_OMS Quer'!K3857</f>
        <v>0</v>
      </c>
      <c r="L3857">
        <f>'Previous Trades Import_OMS Quer'!L3857</f>
        <v>0</v>
      </c>
      <c r="M3857">
        <f>'Previous Trades Import_OMS Quer'!M3857</f>
        <v>0</v>
      </c>
      <c r="N3857">
        <f>'Previous Trades Import_OMS Quer'!N3857</f>
        <v>0</v>
      </c>
      <c r="O3857" t="str">
        <f>CLEAN('Previous Trades Import_OMS Quer'!O3857)</f>
        <v/>
      </c>
      <c r="Q3857" s="25">
        <f t="shared" si="120"/>
        <v>0</v>
      </c>
      <c r="R3857" s="25" t="e">
        <f>VLOOKUP(O3857,'Currency Balance'!$O$3:$Q$32,3,0)</f>
        <v>#N/A</v>
      </c>
      <c r="S3857" t="e">
        <f t="shared" si="121"/>
        <v>#N/A</v>
      </c>
    </row>
    <row r="3858" spans="1:19">
      <c r="A3858">
        <f>'Previous Trades Import_OMS Quer'!A3858</f>
        <v>0</v>
      </c>
      <c r="B3858">
        <f>'Previous Trades Import_OMS Quer'!B3858</f>
        <v>0</v>
      </c>
      <c r="C3858" s="22">
        <f>'Previous Trades Import_OMS Quer'!C3858</f>
        <v>0</v>
      </c>
      <c r="D3858">
        <f>'Previous Trades Import_OMS Quer'!D3858</f>
        <v>0</v>
      </c>
      <c r="E3858" s="22">
        <f>'Previous Trades Import_OMS Quer'!E3858</f>
        <v>0</v>
      </c>
      <c r="F3858">
        <f>'Previous Trades Import_OMS Quer'!F3858</f>
        <v>0</v>
      </c>
      <c r="G3858">
        <f>'Previous Trades Import_OMS Quer'!G3858</f>
        <v>0</v>
      </c>
      <c r="H3858">
        <f>'Previous Trades Import_OMS Quer'!H3858</f>
        <v>0</v>
      </c>
      <c r="I3858">
        <f>'Previous Trades Import_OMS Quer'!I3858</f>
        <v>0</v>
      </c>
      <c r="J3858">
        <f>'Previous Trades Import_OMS Quer'!J3858</f>
        <v>0</v>
      </c>
      <c r="K3858">
        <f>'Previous Trades Import_OMS Quer'!K3858</f>
        <v>0</v>
      </c>
      <c r="L3858">
        <f>'Previous Trades Import_OMS Quer'!L3858</f>
        <v>0</v>
      </c>
      <c r="M3858">
        <f>'Previous Trades Import_OMS Quer'!M3858</f>
        <v>0</v>
      </c>
      <c r="N3858">
        <f>'Previous Trades Import_OMS Quer'!N3858</f>
        <v>0</v>
      </c>
      <c r="O3858" t="str">
        <f>CLEAN('Previous Trades Import_OMS Quer'!O3858)</f>
        <v/>
      </c>
      <c r="Q3858" s="25">
        <f t="shared" si="120"/>
        <v>0</v>
      </c>
      <c r="R3858" s="25" t="e">
        <f>VLOOKUP(O3858,'Currency Balance'!$O$3:$Q$32,3,0)</f>
        <v>#N/A</v>
      </c>
      <c r="S3858" t="e">
        <f t="shared" si="121"/>
        <v>#N/A</v>
      </c>
    </row>
    <row r="3859" spans="1:19">
      <c r="A3859">
        <f>'Previous Trades Import_OMS Quer'!A3859</f>
        <v>0</v>
      </c>
      <c r="B3859">
        <f>'Previous Trades Import_OMS Quer'!B3859</f>
        <v>0</v>
      </c>
      <c r="C3859" s="22">
        <f>'Previous Trades Import_OMS Quer'!C3859</f>
        <v>0</v>
      </c>
      <c r="D3859">
        <f>'Previous Trades Import_OMS Quer'!D3859</f>
        <v>0</v>
      </c>
      <c r="E3859" s="22">
        <f>'Previous Trades Import_OMS Quer'!E3859</f>
        <v>0</v>
      </c>
      <c r="F3859">
        <f>'Previous Trades Import_OMS Quer'!F3859</f>
        <v>0</v>
      </c>
      <c r="G3859">
        <f>'Previous Trades Import_OMS Quer'!G3859</f>
        <v>0</v>
      </c>
      <c r="H3859">
        <f>'Previous Trades Import_OMS Quer'!H3859</f>
        <v>0</v>
      </c>
      <c r="I3859">
        <f>'Previous Trades Import_OMS Quer'!I3859</f>
        <v>0</v>
      </c>
      <c r="J3859">
        <f>'Previous Trades Import_OMS Quer'!J3859</f>
        <v>0</v>
      </c>
      <c r="K3859">
        <f>'Previous Trades Import_OMS Quer'!K3859</f>
        <v>0</v>
      </c>
      <c r="L3859">
        <f>'Previous Trades Import_OMS Quer'!L3859</f>
        <v>0</v>
      </c>
      <c r="M3859">
        <f>'Previous Trades Import_OMS Quer'!M3859</f>
        <v>0</v>
      </c>
      <c r="N3859">
        <f>'Previous Trades Import_OMS Quer'!N3859</f>
        <v>0</v>
      </c>
      <c r="O3859" t="str">
        <f>CLEAN('Previous Trades Import_OMS Quer'!O3859)</f>
        <v/>
      </c>
      <c r="Q3859" s="25">
        <f t="shared" si="120"/>
        <v>0</v>
      </c>
      <c r="R3859" s="25" t="e">
        <f>VLOOKUP(O3859,'Currency Balance'!$O$3:$Q$32,3,0)</f>
        <v>#N/A</v>
      </c>
      <c r="S3859" t="e">
        <f t="shared" si="121"/>
        <v>#N/A</v>
      </c>
    </row>
    <row r="3860" spans="1:19">
      <c r="A3860">
        <f>'Previous Trades Import_OMS Quer'!A3860</f>
        <v>0</v>
      </c>
      <c r="B3860">
        <f>'Previous Trades Import_OMS Quer'!B3860</f>
        <v>0</v>
      </c>
      <c r="C3860" s="22">
        <f>'Previous Trades Import_OMS Quer'!C3860</f>
        <v>0</v>
      </c>
      <c r="D3860">
        <f>'Previous Trades Import_OMS Quer'!D3860</f>
        <v>0</v>
      </c>
      <c r="E3860" s="22">
        <f>'Previous Trades Import_OMS Quer'!E3860</f>
        <v>0</v>
      </c>
      <c r="F3860">
        <f>'Previous Trades Import_OMS Quer'!F3860</f>
        <v>0</v>
      </c>
      <c r="G3860">
        <f>'Previous Trades Import_OMS Quer'!G3860</f>
        <v>0</v>
      </c>
      <c r="H3860">
        <f>'Previous Trades Import_OMS Quer'!H3860</f>
        <v>0</v>
      </c>
      <c r="I3860">
        <f>'Previous Trades Import_OMS Quer'!I3860</f>
        <v>0</v>
      </c>
      <c r="J3860">
        <f>'Previous Trades Import_OMS Quer'!J3860</f>
        <v>0</v>
      </c>
      <c r="K3860">
        <f>'Previous Trades Import_OMS Quer'!K3860</f>
        <v>0</v>
      </c>
      <c r="L3860">
        <f>'Previous Trades Import_OMS Quer'!L3860</f>
        <v>0</v>
      </c>
      <c r="M3860">
        <f>'Previous Trades Import_OMS Quer'!M3860</f>
        <v>0</v>
      </c>
      <c r="N3860">
        <f>'Previous Trades Import_OMS Quer'!N3860</f>
        <v>0</v>
      </c>
      <c r="O3860" t="str">
        <f>CLEAN('Previous Trades Import_OMS Quer'!O3860)</f>
        <v/>
      </c>
      <c r="Q3860" s="25">
        <f t="shared" si="120"/>
        <v>0</v>
      </c>
      <c r="R3860" s="25" t="e">
        <f>VLOOKUP(O3860,'Currency Balance'!$O$3:$Q$32,3,0)</f>
        <v>#N/A</v>
      </c>
      <c r="S3860" t="e">
        <f t="shared" si="121"/>
        <v>#N/A</v>
      </c>
    </row>
    <row r="3861" spans="1:19">
      <c r="A3861">
        <f>'Previous Trades Import_OMS Quer'!A3861</f>
        <v>0</v>
      </c>
      <c r="B3861">
        <f>'Previous Trades Import_OMS Quer'!B3861</f>
        <v>0</v>
      </c>
      <c r="C3861" s="22">
        <f>'Previous Trades Import_OMS Quer'!C3861</f>
        <v>0</v>
      </c>
      <c r="D3861">
        <f>'Previous Trades Import_OMS Quer'!D3861</f>
        <v>0</v>
      </c>
      <c r="E3861" s="22">
        <f>'Previous Trades Import_OMS Quer'!E3861</f>
        <v>0</v>
      </c>
      <c r="F3861">
        <f>'Previous Trades Import_OMS Quer'!F3861</f>
        <v>0</v>
      </c>
      <c r="G3861">
        <f>'Previous Trades Import_OMS Quer'!G3861</f>
        <v>0</v>
      </c>
      <c r="H3861">
        <f>'Previous Trades Import_OMS Quer'!H3861</f>
        <v>0</v>
      </c>
      <c r="I3861">
        <f>'Previous Trades Import_OMS Quer'!I3861</f>
        <v>0</v>
      </c>
      <c r="J3861">
        <f>'Previous Trades Import_OMS Quer'!J3861</f>
        <v>0</v>
      </c>
      <c r="K3861">
        <f>'Previous Trades Import_OMS Quer'!K3861</f>
        <v>0</v>
      </c>
      <c r="L3861">
        <f>'Previous Trades Import_OMS Quer'!L3861</f>
        <v>0</v>
      </c>
      <c r="M3861">
        <f>'Previous Trades Import_OMS Quer'!M3861</f>
        <v>0</v>
      </c>
      <c r="N3861">
        <f>'Previous Trades Import_OMS Quer'!N3861</f>
        <v>0</v>
      </c>
      <c r="O3861" t="str">
        <f>CLEAN('Previous Trades Import_OMS Quer'!O3861)</f>
        <v/>
      </c>
      <c r="Q3861" s="25">
        <f t="shared" si="120"/>
        <v>0</v>
      </c>
      <c r="R3861" s="25" t="e">
        <f>VLOOKUP(O3861,'Currency Balance'!$O$3:$Q$32,3,0)</f>
        <v>#N/A</v>
      </c>
      <c r="S3861" t="e">
        <f t="shared" si="121"/>
        <v>#N/A</v>
      </c>
    </row>
    <row r="3862" spans="1:19">
      <c r="A3862">
        <f>'Previous Trades Import_OMS Quer'!A3862</f>
        <v>0</v>
      </c>
      <c r="B3862">
        <f>'Previous Trades Import_OMS Quer'!B3862</f>
        <v>0</v>
      </c>
      <c r="C3862" s="22">
        <f>'Previous Trades Import_OMS Quer'!C3862</f>
        <v>0</v>
      </c>
      <c r="D3862">
        <f>'Previous Trades Import_OMS Quer'!D3862</f>
        <v>0</v>
      </c>
      <c r="E3862" s="22">
        <f>'Previous Trades Import_OMS Quer'!E3862</f>
        <v>0</v>
      </c>
      <c r="F3862">
        <f>'Previous Trades Import_OMS Quer'!F3862</f>
        <v>0</v>
      </c>
      <c r="G3862">
        <f>'Previous Trades Import_OMS Quer'!G3862</f>
        <v>0</v>
      </c>
      <c r="H3862">
        <f>'Previous Trades Import_OMS Quer'!H3862</f>
        <v>0</v>
      </c>
      <c r="I3862">
        <f>'Previous Trades Import_OMS Quer'!I3862</f>
        <v>0</v>
      </c>
      <c r="J3862">
        <f>'Previous Trades Import_OMS Quer'!J3862</f>
        <v>0</v>
      </c>
      <c r="K3862">
        <f>'Previous Trades Import_OMS Quer'!K3862</f>
        <v>0</v>
      </c>
      <c r="L3862">
        <f>'Previous Trades Import_OMS Quer'!L3862</f>
        <v>0</v>
      </c>
      <c r="M3862">
        <f>'Previous Trades Import_OMS Quer'!M3862</f>
        <v>0</v>
      </c>
      <c r="N3862">
        <f>'Previous Trades Import_OMS Quer'!N3862</f>
        <v>0</v>
      </c>
      <c r="O3862" t="str">
        <f>CLEAN('Previous Trades Import_OMS Quer'!O3862)</f>
        <v/>
      </c>
      <c r="Q3862" s="25">
        <f t="shared" si="120"/>
        <v>0</v>
      </c>
      <c r="R3862" s="25" t="e">
        <f>VLOOKUP(O3862,'Currency Balance'!$O$3:$Q$32,3,0)</f>
        <v>#N/A</v>
      </c>
      <c r="S3862" t="e">
        <f t="shared" si="121"/>
        <v>#N/A</v>
      </c>
    </row>
    <row r="3863" spans="1:19">
      <c r="A3863">
        <f>'Previous Trades Import_OMS Quer'!A3863</f>
        <v>0</v>
      </c>
      <c r="B3863">
        <f>'Previous Trades Import_OMS Quer'!B3863</f>
        <v>0</v>
      </c>
      <c r="C3863" s="22">
        <f>'Previous Trades Import_OMS Quer'!C3863</f>
        <v>0</v>
      </c>
      <c r="D3863">
        <f>'Previous Trades Import_OMS Quer'!D3863</f>
        <v>0</v>
      </c>
      <c r="E3863" s="22">
        <f>'Previous Trades Import_OMS Quer'!E3863</f>
        <v>0</v>
      </c>
      <c r="F3863">
        <f>'Previous Trades Import_OMS Quer'!F3863</f>
        <v>0</v>
      </c>
      <c r="G3863">
        <f>'Previous Trades Import_OMS Quer'!G3863</f>
        <v>0</v>
      </c>
      <c r="H3863">
        <f>'Previous Trades Import_OMS Quer'!H3863</f>
        <v>0</v>
      </c>
      <c r="I3863">
        <f>'Previous Trades Import_OMS Quer'!I3863</f>
        <v>0</v>
      </c>
      <c r="J3863">
        <f>'Previous Trades Import_OMS Quer'!J3863</f>
        <v>0</v>
      </c>
      <c r="K3863">
        <f>'Previous Trades Import_OMS Quer'!K3863</f>
        <v>0</v>
      </c>
      <c r="L3863">
        <f>'Previous Trades Import_OMS Quer'!L3863</f>
        <v>0</v>
      </c>
      <c r="M3863">
        <f>'Previous Trades Import_OMS Quer'!M3863</f>
        <v>0</v>
      </c>
      <c r="N3863">
        <f>'Previous Trades Import_OMS Quer'!N3863</f>
        <v>0</v>
      </c>
      <c r="O3863" t="str">
        <f>CLEAN('Previous Trades Import_OMS Quer'!O3863)</f>
        <v/>
      </c>
      <c r="Q3863" s="25">
        <f t="shared" si="120"/>
        <v>0</v>
      </c>
      <c r="R3863" s="25" t="e">
        <f>VLOOKUP(O3863,'Currency Balance'!$O$3:$Q$32,3,0)</f>
        <v>#N/A</v>
      </c>
      <c r="S3863" t="e">
        <f t="shared" si="121"/>
        <v>#N/A</v>
      </c>
    </row>
    <row r="3864" spans="1:19">
      <c r="A3864">
        <f>'Previous Trades Import_OMS Quer'!A3864</f>
        <v>0</v>
      </c>
      <c r="B3864">
        <f>'Previous Trades Import_OMS Quer'!B3864</f>
        <v>0</v>
      </c>
      <c r="C3864" s="22">
        <f>'Previous Trades Import_OMS Quer'!C3864</f>
        <v>0</v>
      </c>
      <c r="D3864">
        <f>'Previous Trades Import_OMS Quer'!D3864</f>
        <v>0</v>
      </c>
      <c r="E3864" s="22">
        <f>'Previous Trades Import_OMS Quer'!E3864</f>
        <v>0</v>
      </c>
      <c r="F3864">
        <f>'Previous Trades Import_OMS Quer'!F3864</f>
        <v>0</v>
      </c>
      <c r="G3864">
        <f>'Previous Trades Import_OMS Quer'!G3864</f>
        <v>0</v>
      </c>
      <c r="H3864">
        <f>'Previous Trades Import_OMS Quer'!H3864</f>
        <v>0</v>
      </c>
      <c r="I3864">
        <f>'Previous Trades Import_OMS Quer'!I3864</f>
        <v>0</v>
      </c>
      <c r="J3864">
        <f>'Previous Trades Import_OMS Quer'!J3864</f>
        <v>0</v>
      </c>
      <c r="K3864">
        <f>'Previous Trades Import_OMS Quer'!K3864</f>
        <v>0</v>
      </c>
      <c r="L3864">
        <f>'Previous Trades Import_OMS Quer'!L3864</f>
        <v>0</v>
      </c>
      <c r="M3864">
        <f>'Previous Trades Import_OMS Quer'!M3864</f>
        <v>0</v>
      </c>
      <c r="N3864">
        <f>'Previous Trades Import_OMS Quer'!N3864</f>
        <v>0</v>
      </c>
      <c r="O3864" t="str">
        <f>CLEAN('Previous Trades Import_OMS Quer'!O3864)</f>
        <v/>
      </c>
      <c r="Q3864" s="25">
        <f t="shared" si="120"/>
        <v>0</v>
      </c>
      <c r="R3864" s="25" t="e">
        <f>VLOOKUP(O3864,'Currency Balance'!$O$3:$Q$32,3,0)</f>
        <v>#N/A</v>
      </c>
      <c r="S3864" t="e">
        <f t="shared" si="121"/>
        <v>#N/A</v>
      </c>
    </row>
    <row r="3865" spans="1:19">
      <c r="A3865">
        <f>'Previous Trades Import_OMS Quer'!A3865</f>
        <v>0</v>
      </c>
      <c r="B3865">
        <f>'Previous Trades Import_OMS Quer'!B3865</f>
        <v>0</v>
      </c>
      <c r="C3865" s="22">
        <f>'Previous Trades Import_OMS Quer'!C3865</f>
        <v>0</v>
      </c>
      <c r="D3865">
        <f>'Previous Trades Import_OMS Quer'!D3865</f>
        <v>0</v>
      </c>
      <c r="E3865" s="22">
        <f>'Previous Trades Import_OMS Quer'!E3865</f>
        <v>0</v>
      </c>
      <c r="F3865">
        <f>'Previous Trades Import_OMS Quer'!F3865</f>
        <v>0</v>
      </c>
      <c r="G3865">
        <f>'Previous Trades Import_OMS Quer'!G3865</f>
        <v>0</v>
      </c>
      <c r="H3865">
        <f>'Previous Trades Import_OMS Quer'!H3865</f>
        <v>0</v>
      </c>
      <c r="I3865">
        <f>'Previous Trades Import_OMS Quer'!I3865</f>
        <v>0</v>
      </c>
      <c r="J3865">
        <f>'Previous Trades Import_OMS Quer'!J3865</f>
        <v>0</v>
      </c>
      <c r="K3865">
        <f>'Previous Trades Import_OMS Quer'!K3865</f>
        <v>0</v>
      </c>
      <c r="L3865">
        <f>'Previous Trades Import_OMS Quer'!L3865</f>
        <v>0</v>
      </c>
      <c r="M3865">
        <f>'Previous Trades Import_OMS Quer'!M3865</f>
        <v>0</v>
      </c>
      <c r="N3865">
        <f>'Previous Trades Import_OMS Quer'!N3865</f>
        <v>0</v>
      </c>
      <c r="O3865" t="str">
        <f>CLEAN('Previous Trades Import_OMS Quer'!O3865)</f>
        <v/>
      </c>
      <c r="Q3865" s="25">
        <f t="shared" si="120"/>
        <v>0</v>
      </c>
      <c r="R3865" s="25" t="e">
        <f>VLOOKUP(O3865,'Currency Balance'!$O$3:$Q$32,3,0)</f>
        <v>#N/A</v>
      </c>
      <c r="S3865" t="e">
        <f t="shared" si="121"/>
        <v>#N/A</v>
      </c>
    </row>
    <row r="3866" spans="1:19">
      <c r="A3866">
        <f>'Previous Trades Import_OMS Quer'!A3866</f>
        <v>0</v>
      </c>
      <c r="B3866">
        <f>'Previous Trades Import_OMS Quer'!B3866</f>
        <v>0</v>
      </c>
      <c r="C3866" s="22">
        <f>'Previous Trades Import_OMS Quer'!C3866</f>
        <v>0</v>
      </c>
      <c r="D3866">
        <f>'Previous Trades Import_OMS Quer'!D3866</f>
        <v>0</v>
      </c>
      <c r="E3866" s="22">
        <f>'Previous Trades Import_OMS Quer'!E3866</f>
        <v>0</v>
      </c>
      <c r="F3866">
        <f>'Previous Trades Import_OMS Quer'!F3866</f>
        <v>0</v>
      </c>
      <c r="G3866">
        <f>'Previous Trades Import_OMS Quer'!G3866</f>
        <v>0</v>
      </c>
      <c r="H3866">
        <f>'Previous Trades Import_OMS Quer'!H3866</f>
        <v>0</v>
      </c>
      <c r="I3866">
        <f>'Previous Trades Import_OMS Quer'!I3866</f>
        <v>0</v>
      </c>
      <c r="J3866">
        <f>'Previous Trades Import_OMS Quer'!J3866</f>
        <v>0</v>
      </c>
      <c r="K3866">
        <f>'Previous Trades Import_OMS Quer'!K3866</f>
        <v>0</v>
      </c>
      <c r="L3866">
        <f>'Previous Trades Import_OMS Quer'!L3866</f>
        <v>0</v>
      </c>
      <c r="M3866">
        <f>'Previous Trades Import_OMS Quer'!M3866</f>
        <v>0</v>
      </c>
      <c r="N3866">
        <f>'Previous Trades Import_OMS Quer'!N3866</f>
        <v>0</v>
      </c>
      <c r="O3866" t="str">
        <f>CLEAN('Previous Trades Import_OMS Quer'!O3866)</f>
        <v/>
      </c>
      <c r="Q3866" s="25">
        <f t="shared" si="120"/>
        <v>0</v>
      </c>
      <c r="R3866" s="25" t="e">
        <f>VLOOKUP(O3866,'Currency Balance'!$O$3:$Q$32,3,0)</f>
        <v>#N/A</v>
      </c>
      <c r="S3866" t="e">
        <f t="shared" si="121"/>
        <v>#N/A</v>
      </c>
    </row>
    <row r="3867" spans="1:19">
      <c r="A3867">
        <f>'Previous Trades Import_OMS Quer'!A3867</f>
        <v>0</v>
      </c>
      <c r="B3867">
        <f>'Previous Trades Import_OMS Quer'!B3867</f>
        <v>0</v>
      </c>
      <c r="C3867" s="22">
        <f>'Previous Trades Import_OMS Quer'!C3867</f>
        <v>0</v>
      </c>
      <c r="D3867">
        <f>'Previous Trades Import_OMS Quer'!D3867</f>
        <v>0</v>
      </c>
      <c r="E3867" s="22">
        <f>'Previous Trades Import_OMS Quer'!E3867</f>
        <v>0</v>
      </c>
      <c r="F3867">
        <f>'Previous Trades Import_OMS Quer'!F3867</f>
        <v>0</v>
      </c>
      <c r="G3867">
        <f>'Previous Trades Import_OMS Quer'!G3867</f>
        <v>0</v>
      </c>
      <c r="H3867">
        <f>'Previous Trades Import_OMS Quer'!H3867</f>
        <v>0</v>
      </c>
      <c r="I3867">
        <f>'Previous Trades Import_OMS Quer'!I3867</f>
        <v>0</v>
      </c>
      <c r="J3867">
        <f>'Previous Trades Import_OMS Quer'!J3867</f>
        <v>0</v>
      </c>
      <c r="K3867">
        <f>'Previous Trades Import_OMS Quer'!K3867</f>
        <v>0</v>
      </c>
      <c r="L3867">
        <f>'Previous Trades Import_OMS Quer'!L3867</f>
        <v>0</v>
      </c>
      <c r="M3867">
        <f>'Previous Trades Import_OMS Quer'!M3867</f>
        <v>0</v>
      </c>
      <c r="N3867">
        <f>'Previous Trades Import_OMS Quer'!N3867</f>
        <v>0</v>
      </c>
      <c r="O3867" t="str">
        <f>CLEAN('Previous Trades Import_OMS Quer'!O3867)</f>
        <v/>
      </c>
      <c r="Q3867" s="25">
        <f t="shared" si="120"/>
        <v>0</v>
      </c>
      <c r="R3867" s="25" t="e">
        <f>VLOOKUP(O3867,'Currency Balance'!$O$3:$Q$32,3,0)</f>
        <v>#N/A</v>
      </c>
      <c r="S3867" t="e">
        <f t="shared" si="121"/>
        <v>#N/A</v>
      </c>
    </row>
    <row r="3868" spans="1:19">
      <c r="A3868">
        <f>'Previous Trades Import_OMS Quer'!A3868</f>
        <v>0</v>
      </c>
      <c r="B3868">
        <f>'Previous Trades Import_OMS Quer'!B3868</f>
        <v>0</v>
      </c>
      <c r="C3868" s="22">
        <f>'Previous Trades Import_OMS Quer'!C3868</f>
        <v>0</v>
      </c>
      <c r="D3868">
        <f>'Previous Trades Import_OMS Quer'!D3868</f>
        <v>0</v>
      </c>
      <c r="E3868" s="22">
        <f>'Previous Trades Import_OMS Quer'!E3868</f>
        <v>0</v>
      </c>
      <c r="F3868">
        <f>'Previous Trades Import_OMS Quer'!F3868</f>
        <v>0</v>
      </c>
      <c r="G3868">
        <f>'Previous Trades Import_OMS Quer'!G3868</f>
        <v>0</v>
      </c>
      <c r="H3868">
        <f>'Previous Trades Import_OMS Quer'!H3868</f>
        <v>0</v>
      </c>
      <c r="I3868">
        <f>'Previous Trades Import_OMS Quer'!I3868</f>
        <v>0</v>
      </c>
      <c r="J3868">
        <f>'Previous Trades Import_OMS Quer'!J3868</f>
        <v>0</v>
      </c>
      <c r="K3868">
        <f>'Previous Trades Import_OMS Quer'!K3868</f>
        <v>0</v>
      </c>
      <c r="L3868">
        <f>'Previous Trades Import_OMS Quer'!L3868</f>
        <v>0</v>
      </c>
      <c r="M3868">
        <f>'Previous Trades Import_OMS Quer'!M3868</f>
        <v>0</v>
      </c>
      <c r="N3868">
        <f>'Previous Trades Import_OMS Quer'!N3868</f>
        <v>0</v>
      </c>
      <c r="O3868" t="str">
        <f>CLEAN('Previous Trades Import_OMS Quer'!O3868)</f>
        <v/>
      </c>
      <c r="Q3868" s="25">
        <f t="shared" si="120"/>
        <v>0</v>
      </c>
      <c r="R3868" s="25" t="e">
        <f>VLOOKUP(O3868,'Currency Balance'!$O$3:$Q$32,3,0)</f>
        <v>#N/A</v>
      </c>
      <c r="S3868" t="e">
        <f t="shared" si="121"/>
        <v>#N/A</v>
      </c>
    </row>
    <row r="3869" spans="1:19">
      <c r="A3869">
        <f>'Previous Trades Import_OMS Quer'!A3869</f>
        <v>0</v>
      </c>
      <c r="B3869">
        <f>'Previous Trades Import_OMS Quer'!B3869</f>
        <v>0</v>
      </c>
      <c r="C3869" s="22">
        <f>'Previous Trades Import_OMS Quer'!C3869</f>
        <v>0</v>
      </c>
      <c r="D3869">
        <f>'Previous Trades Import_OMS Quer'!D3869</f>
        <v>0</v>
      </c>
      <c r="E3869" s="22">
        <f>'Previous Trades Import_OMS Quer'!E3869</f>
        <v>0</v>
      </c>
      <c r="F3869">
        <f>'Previous Trades Import_OMS Quer'!F3869</f>
        <v>0</v>
      </c>
      <c r="G3869">
        <f>'Previous Trades Import_OMS Quer'!G3869</f>
        <v>0</v>
      </c>
      <c r="H3869">
        <f>'Previous Trades Import_OMS Quer'!H3869</f>
        <v>0</v>
      </c>
      <c r="I3869">
        <f>'Previous Trades Import_OMS Quer'!I3869</f>
        <v>0</v>
      </c>
      <c r="J3869">
        <f>'Previous Trades Import_OMS Quer'!J3869</f>
        <v>0</v>
      </c>
      <c r="K3869">
        <f>'Previous Trades Import_OMS Quer'!K3869</f>
        <v>0</v>
      </c>
      <c r="L3869">
        <f>'Previous Trades Import_OMS Quer'!L3869</f>
        <v>0</v>
      </c>
      <c r="M3869">
        <f>'Previous Trades Import_OMS Quer'!M3869</f>
        <v>0</v>
      </c>
      <c r="N3869">
        <f>'Previous Trades Import_OMS Quer'!N3869</f>
        <v>0</v>
      </c>
      <c r="O3869" t="str">
        <f>CLEAN('Previous Trades Import_OMS Quer'!O3869)</f>
        <v/>
      </c>
      <c r="Q3869" s="25">
        <f t="shared" si="120"/>
        <v>0</v>
      </c>
      <c r="R3869" s="25" t="e">
        <f>VLOOKUP(O3869,'Currency Balance'!$O$3:$Q$32,3,0)</f>
        <v>#N/A</v>
      </c>
      <c r="S3869" t="e">
        <f t="shared" si="121"/>
        <v>#N/A</v>
      </c>
    </row>
    <row r="3870" spans="1:19">
      <c r="A3870">
        <f>'Previous Trades Import_OMS Quer'!A3870</f>
        <v>0</v>
      </c>
      <c r="B3870">
        <f>'Previous Trades Import_OMS Quer'!B3870</f>
        <v>0</v>
      </c>
      <c r="C3870" s="22">
        <f>'Previous Trades Import_OMS Quer'!C3870</f>
        <v>0</v>
      </c>
      <c r="D3870">
        <f>'Previous Trades Import_OMS Quer'!D3870</f>
        <v>0</v>
      </c>
      <c r="E3870" s="22">
        <f>'Previous Trades Import_OMS Quer'!E3870</f>
        <v>0</v>
      </c>
      <c r="F3870">
        <f>'Previous Trades Import_OMS Quer'!F3870</f>
        <v>0</v>
      </c>
      <c r="G3870">
        <f>'Previous Trades Import_OMS Quer'!G3870</f>
        <v>0</v>
      </c>
      <c r="H3870">
        <f>'Previous Trades Import_OMS Quer'!H3870</f>
        <v>0</v>
      </c>
      <c r="I3870">
        <f>'Previous Trades Import_OMS Quer'!I3870</f>
        <v>0</v>
      </c>
      <c r="J3870">
        <f>'Previous Trades Import_OMS Quer'!J3870</f>
        <v>0</v>
      </c>
      <c r="K3870">
        <f>'Previous Trades Import_OMS Quer'!K3870</f>
        <v>0</v>
      </c>
      <c r="L3870">
        <f>'Previous Trades Import_OMS Quer'!L3870</f>
        <v>0</v>
      </c>
      <c r="M3870">
        <f>'Previous Trades Import_OMS Quer'!M3870</f>
        <v>0</v>
      </c>
      <c r="N3870">
        <f>'Previous Trades Import_OMS Quer'!N3870</f>
        <v>0</v>
      </c>
      <c r="O3870" t="str">
        <f>CLEAN('Previous Trades Import_OMS Quer'!O3870)</f>
        <v/>
      </c>
      <c r="Q3870" s="25">
        <f t="shared" si="120"/>
        <v>0</v>
      </c>
      <c r="R3870" s="25" t="e">
        <f>VLOOKUP(O3870,'Currency Balance'!$O$3:$Q$32,3,0)</f>
        <v>#N/A</v>
      </c>
      <c r="S3870" t="e">
        <f t="shared" si="121"/>
        <v>#N/A</v>
      </c>
    </row>
    <row r="3871" spans="1:19">
      <c r="A3871">
        <f>'Previous Trades Import_OMS Quer'!A3871</f>
        <v>0</v>
      </c>
      <c r="B3871">
        <f>'Previous Trades Import_OMS Quer'!B3871</f>
        <v>0</v>
      </c>
      <c r="C3871" s="22">
        <f>'Previous Trades Import_OMS Quer'!C3871</f>
        <v>0</v>
      </c>
      <c r="D3871">
        <f>'Previous Trades Import_OMS Quer'!D3871</f>
        <v>0</v>
      </c>
      <c r="E3871" s="22">
        <f>'Previous Trades Import_OMS Quer'!E3871</f>
        <v>0</v>
      </c>
      <c r="F3871">
        <f>'Previous Trades Import_OMS Quer'!F3871</f>
        <v>0</v>
      </c>
      <c r="G3871">
        <f>'Previous Trades Import_OMS Quer'!G3871</f>
        <v>0</v>
      </c>
      <c r="H3871">
        <f>'Previous Trades Import_OMS Quer'!H3871</f>
        <v>0</v>
      </c>
      <c r="I3871">
        <f>'Previous Trades Import_OMS Quer'!I3871</f>
        <v>0</v>
      </c>
      <c r="J3871">
        <f>'Previous Trades Import_OMS Quer'!J3871</f>
        <v>0</v>
      </c>
      <c r="K3871">
        <f>'Previous Trades Import_OMS Quer'!K3871</f>
        <v>0</v>
      </c>
      <c r="L3871">
        <f>'Previous Trades Import_OMS Quer'!L3871</f>
        <v>0</v>
      </c>
      <c r="M3871">
        <f>'Previous Trades Import_OMS Quer'!M3871</f>
        <v>0</v>
      </c>
      <c r="N3871">
        <f>'Previous Trades Import_OMS Quer'!N3871</f>
        <v>0</v>
      </c>
      <c r="O3871" t="str">
        <f>CLEAN('Previous Trades Import_OMS Quer'!O3871)</f>
        <v/>
      </c>
      <c r="Q3871" s="25">
        <f t="shared" si="120"/>
        <v>0</v>
      </c>
      <c r="R3871" s="25" t="e">
        <f>VLOOKUP(O3871,'Currency Balance'!$O$3:$Q$32,3,0)</f>
        <v>#N/A</v>
      </c>
      <c r="S3871" t="e">
        <f t="shared" si="121"/>
        <v>#N/A</v>
      </c>
    </row>
    <row r="3872" spans="1:19">
      <c r="A3872">
        <f>'Previous Trades Import_OMS Quer'!A3872</f>
        <v>0</v>
      </c>
      <c r="B3872">
        <f>'Previous Trades Import_OMS Quer'!B3872</f>
        <v>0</v>
      </c>
      <c r="C3872" s="22">
        <f>'Previous Trades Import_OMS Quer'!C3872</f>
        <v>0</v>
      </c>
      <c r="D3872">
        <f>'Previous Trades Import_OMS Quer'!D3872</f>
        <v>0</v>
      </c>
      <c r="E3872" s="22">
        <f>'Previous Trades Import_OMS Quer'!E3872</f>
        <v>0</v>
      </c>
      <c r="F3872">
        <f>'Previous Trades Import_OMS Quer'!F3872</f>
        <v>0</v>
      </c>
      <c r="G3872">
        <f>'Previous Trades Import_OMS Quer'!G3872</f>
        <v>0</v>
      </c>
      <c r="H3872">
        <f>'Previous Trades Import_OMS Quer'!H3872</f>
        <v>0</v>
      </c>
      <c r="I3872">
        <f>'Previous Trades Import_OMS Quer'!I3872</f>
        <v>0</v>
      </c>
      <c r="J3872">
        <f>'Previous Trades Import_OMS Quer'!J3872</f>
        <v>0</v>
      </c>
      <c r="K3872">
        <f>'Previous Trades Import_OMS Quer'!K3872</f>
        <v>0</v>
      </c>
      <c r="L3872">
        <f>'Previous Trades Import_OMS Quer'!L3872</f>
        <v>0</v>
      </c>
      <c r="M3872">
        <f>'Previous Trades Import_OMS Quer'!M3872</f>
        <v>0</v>
      </c>
      <c r="N3872">
        <f>'Previous Trades Import_OMS Quer'!N3872</f>
        <v>0</v>
      </c>
      <c r="O3872" t="str">
        <f>CLEAN('Previous Trades Import_OMS Quer'!O3872)</f>
        <v/>
      </c>
      <c r="Q3872" s="25">
        <f t="shared" si="120"/>
        <v>0</v>
      </c>
      <c r="R3872" s="25" t="e">
        <f>VLOOKUP(O3872,'Currency Balance'!$O$3:$Q$32,3,0)</f>
        <v>#N/A</v>
      </c>
      <c r="S3872" t="e">
        <f t="shared" si="121"/>
        <v>#N/A</v>
      </c>
    </row>
    <row r="3873" spans="1:19">
      <c r="A3873">
        <f>'Previous Trades Import_OMS Quer'!A3873</f>
        <v>0</v>
      </c>
      <c r="B3873">
        <f>'Previous Trades Import_OMS Quer'!B3873</f>
        <v>0</v>
      </c>
      <c r="C3873" s="22">
        <f>'Previous Trades Import_OMS Quer'!C3873</f>
        <v>0</v>
      </c>
      <c r="D3873">
        <f>'Previous Trades Import_OMS Quer'!D3873</f>
        <v>0</v>
      </c>
      <c r="E3873" s="22">
        <f>'Previous Trades Import_OMS Quer'!E3873</f>
        <v>0</v>
      </c>
      <c r="F3873">
        <f>'Previous Trades Import_OMS Quer'!F3873</f>
        <v>0</v>
      </c>
      <c r="G3873">
        <f>'Previous Trades Import_OMS Quer'!G3873</f>
        <v>0</v>
      </c>
      <c r="H3873">
        <f>'Previous Trades Import_OMS Quer'!H3873</f>
        <v>0</v>
      </c>
      <c r="I3873">
        <f>'Previous Trades Import_OMS Quer'!I3873</f>
        <v>0</v>
      </c>
      <c r="J3873">
        <f>'Previous Trades Import_OMS Quer'!J3873</f>
        <v>0</v>
      </c>
      <c r="K3873">
        <f>'Previous Trades Import_OMS Quer'!K3873</f>
        <v>0</v>
      </c>
      <c r="L3873">
        <f>'Previous Trades Import_OMS Quer'!L3873</f>
        <v>0</v>
      </c>
      <c r="M3873">
        <f>'Previous Trades Import_OMS Quer'!M3873</f>
        <v>0</v>
      </c>
      <c r="N3873">
        <f>'Previous Trades Import_OMS Quer'!N3873</f>
        <v>0</v>
      </c>
      <c r="O3873" t="str">
        <f>CLEAN('Previous Trades Import_OMS Quer'!O3873)</f>
        <v/>
      </c>
      <c r="Q3873" s="25">
        <f t="shared" si="120"/>
        <v>0</v>
      </c>
      <c r="R3873" s="25" t="e">
        <f>VLOOKUP(O3873,'Currency Balance'!$O$3:$Q$32,3,0)</f>
        <v>#N/A</v>
      </c>
      <c r="S3873" t="e">
        <f t="shared" si="121"/>
        <v>#N/A</v>
      </c>
    </row>
    <row r="3874" spans="1:19">
      <c r="A3874">
        <f>'Previous Trades Import_OMS Quer'!A3874</f>
        <v>0</v>
      </c>
      <c r="B3874">
        <f>'Previous Trades Import_OMS Quer'!B3874</f>
        <v>0</v>
      </c>
      <c r="C3874" s="22">
        <f>'Previous Trades Import_OMS Quer'!C3874</f>
        <v>0</v>
      </c>
      <c r="D3874">
        <f>'Previous Trades Import_OMS Quer'!D3874</f>
        <v>0</v>
      </c>
      <c r="E3874" s="22">
        <f>'Previous Trades Import_OMS Quer'!E3874</f>
        <v>0</v>
      </c>
      <c r="F3874">
        <f>'Previous Trades Import_OMS Quer'!F3874</f>
        <v>0</v>
      </c>
      <c r="G3874">
        <f>'Previous Trades Import_OMS Quer'!G3874</f>
        <v>0</v>
      </c>
      <c r="H3874">
        <f>'Previous Trades Import_OMS Quer'!H3874</f>
        <v>0</v>
      </c>
      <c r="I3874">
        <f>'Previous Trades Import_OMS Quer'!I3874</f>
        <v>0</v>
      </c>
      <c r="J3874">
        <f>'Previous Trades Import_OMS Quer'!J3874</f>
        <v>0</v>
      </c>
      <c r="K3874">
        <f>'Previous Trades Import_OMS Quer'!K3874</f>
        <v>0</v>
      </c>
      <c r="L3874">
        <f>'Previous Trades Import_OMS Quer'!L3874</f>
        <v>0</v>
      </c>
      <c r="M3874">
        <f>'Previous Trades Import_OMS Quer'!M3874</f>
        <v>0</v>
      </c>
      <c r="N3874">
        <f>'Previous Trades Import_OMS Quer'!N3874</f>
        <v>0</v>
      </c>
      <c r="O3874" t="str">
        <f>CLEAN('Previous Trades Import_OMS Quer'!O3874)</f>
        <v/>
      </c>
      <c r="Q3874" s="25">
        <f t="shared" si="120"/>
        <v>0</v>
      </c>
      <c r="R3874" s="25" t="e">
        <f>VLOOKUP(O3874,'Currency Balance'!$O$3:$Q$32,3,0)</f>
        <v>#N/A</v>
      </c>
      <c r="S3874" t="e">
        <f t="shared" si="121"/>
        <v>#N/A</v>
      </c>
    </row>
    <row r="3875" spans="1:19">
      <c r="A3875">
        <f>'Previous Trades Import_OMS Quer'!A3875</f>
        <v>0</v>
      </c>
      <c r="B3875">
        <f>'Previous Trades Import_OMS Quer'!B3875</f>
        <v>0</v>
      </c>
      <c r="C3875" s="22">
        <f>'Previous Trades Import_OMS Quer'!C3875</f>
        <v>0</v>
      </c>
      <c r="D3875">
        <f>'Previous Trades Import_OMS Quer'!D3875</f>
        <v>0</v>
      </c>
      <c r="E3875" s="22">
        <f>'Previous Trades Import_OMS Quer'!E3875</f>
        <v>0</v>
      </c>
      <c r="F3875">
        <f>'Previous Trades Import_OMS Quer'!F3875</f>
        <v>0</v>
      </c>
      <c r="G3875">
        <f>'Previous Trades Import_OMS Quer'!G3875</f>
        <v>0</v>
      </c>
      <c r="H3875">
        <f>'Previous Trades Import_OMS Quer'!H3875</f>
        <v>0</v>
      </c>
      <c r="I3875">
        <f>'Previous Trades Import_OMS Quer'!I3875</f>
        <v>0</v>
      </c>
      <c r="J3875">
        <f>'Previous Trades Import_OMS Quer'!J3875</f>
        <v>0</v>
      </c>
      <c r="K3875">
        <f>'Previous Trades Import_OMS Quer'!K3875</f>
        <v>0</v>
      </c>
      <c r="L3875">
        <f>'Previous Trades Import_OMS Quer'!L3875</f>
        <v>0</v>
      </c>
      <c r="M3875">
        <f>'Previous Trades Import_OMS Quer'!M3875</f>
        <v>0</v>
      </c>
      <c r="N3875">
        <f>'Previous Trades Import_OMS Quer'!N3875</f>
        <v>0</v>
      </c>
      <c r="O3875" t="str">
        <f>CLEAN('Previous Trades Import_OMS Quer'!O3875)</f>
        <v/>
      </c>
      <c r="Q3875" s="25">
        <f t="shared" si="120"/>
        <v>0</v>
      </c>
      <c r="R3875" s="25" t="e">
        <f>VLOOKUP(O3875,'Currency Balance'!$O$3:$Q$32,3,0)</f>
        <v>#N/A</v>
      </c>
      <c r="S3875" t="e">
        <f t="shared" si="121"/>
        <v>#N/A</v>
      </c>
    </row>
    <row r="3876" spans="1:19">
      <c r="A3876">
        <f>'Previous Trades Import_OMS Quer'!A3876</f>
        <v>0</v>
      </c>
      <c r="B3876">
        <f>'Previous Trades Import_OMS Quer'!B3876</f>
        <v>0</v>
      </c>
      <c r="C3876" s="22">
        <f>'Previous Trades Import_OMS Quer'!C3876</f>
        <v>0</v>
      </c>
      <c r="D3876">
        <f>'Previous Trades Import_OMS Quer'!D3876</f>
        <v>0</v>
      </c>
      <c r="E3876" s="22">
        <f>'Previous Trades Import_OMS Quer'!E3876</f>
        <v>0</v>
      </c>
      <c r="F3876">
        <f>'Previous Trades Import_OMS Quer'!F3876</f>
        <v>0</v>
      </c>
      <c r="G3876">
        <f>'Previous Trades Import_OMS Quer'!G3876</f>
        <v>0</v>
      </c>
      <c r="H3876">
        <f>'Previous Trades Import_OMS Quer'!H3876</f>
        <v>0</v>
      </c>
      <c r="I3876">
        <f>'Previous Trades Import_OMS Quer'!I3876</f>
        <v>0</v>
      </c>
      <c r="J3876">
        <f>'Previous Trades Import_OMS Quer'!J3876</f>
        <v>0</v>
      </c>
      <c r="K3876">
        <f>'Previous Trades Import_OMS Quer'!K3876</f>
        <v>0</v>
      </c>
      <c r="L3876">
        <f>'Previous Trades Import_OMS Quer'!L3876</f>
        <v>0</v>
      </c>
      <c r="M3876">
        <f>'Previous Trades Import_OMS Quer'!M3876</f>
        <v>0</v>
      </c>
      <c r="N3876">
        <f>'Previous Trades Import_OMS Quer'!N3876</f>
        <v>0</v>
      </c>
      <c r="O3876" t="str">
        <f>CLEAN('Previous Trades Import_OMS Quer'!O3876)</f>
        <v/>
      </c>
      <c r="Q3876" s="25">
        <f t="shared" si="120"/>
        <v>0</v>
      </c>
      <c r="R3876" s="25" t="e">
        <f>VLOOKUP(O3876,'Currency Balance'!$O$3:$Q$32,3,0)</f>
        <v>#N/A</v>
      </c>
      <c r="S3876" t="e">
        <f t="shared" si="121"/>
        <v>#N/A</v>
      </c>
    </row>
    <row r="3877" spans="1:19">
      <c r="A3877">
        <f>'Previous Trades Import_OMS Quer'!A3877</f>
        <v>0</v>
      </c>
      <c r="B3877">
        <f>'Previous Trades Import_OMS Quer'!B3877</f>
        <v>0</v>
      </c>
      <c r="C3877" s="22">
        <f>'Previous Trades Import_OMS Quer'!C3877</f>
        <v>0</v>
      </c>
      <c r="D3877">
        <f>'Previous Trades Import_OMS Quer'!D3877</f>
        <v>0</v>
      </c>
      <c r="E3877" s="22">
        <f>'Previous Trades Import_OMS Quer'!E3877</f>
        <v>0</v>
      </c>
      <c r="F3877">
        <f>'Previous Trades Import_OMS Quer'!F3877</f>
        <v>0</v>
      </c>
      <c r="G3877">
        <f>'Previous Trades Import_OMS Quer'!G3877</f>
        <v>0</v>
      </c>
      <c r="H3877">
        <f>'Previous Trades Import_OMS Quer'!H3877</f>
        <v>0</v>
      </c>
      <c r="I3877">
        <f>'Previous Trades Import_OMS Quer'!I3877</f>
        <v>0</v>
      </c>
      <c r="J3877">
        <f>'Previous Trades Import_OMS Quer'!J3877</f>
        <v>0</v>
      </c>
      <c r="K3877">
        <f>'Previous Trades Import_OMS Quer'!K3877</f>
        <v>0</v>
      </c>
      <c r="L3877">
        <f>'Previous Trades Import_OMS Quer'!L3877</f>
        <v>0</v>
      </c>
      <c r="M3877">
        <f>'Previous Trades Import_OMS Quer'!M3877</f>
        <v>0</v>
      </c>
      <c r="N3877">
        <f>'Previous Trades Import_OMS Quer'!N3877</f>
        <v>0</v>
      </c>
      <c r="O3877" t="str">
        <f>CLEAN('Previous Trades Import_OMS Quer'!O3877)</f>
        <v/>
      </c>
      <c r="Q3877" s="25">
        <f t="shared" si="120"/>
        <v>0</v>
      </c>
      <c r="R3877" s="25" t="e">
        <f>VLOOKUP(O3877,'Currency Balance'!$O$3:$Q$32,3,0)</f>
        <v>#N/A</v>
      </c>
      <c r="S3877" t="e">
        <f t="shared" si="121"/>
        <v>#N/A</v>
      </c>
    </row>
    <row r="3878" spans="1:19">
      <c r="A3878">
        <f>'Previous Trades Import_OMS Quer'!A3878</f>
        <v>0</v>
      </c>
      <c r="B3878">
        <f>'Previous Trades Import_OMS Quer'!B3878</f>
        <v>0</v>
      </c>
      <c r="C3878" s="22">
        <f>'Previous Trades Import_OMS Quer'!C3878</f>
        <v>0</v>
      </c>
      <c r="D3878">
        <f>'Previous Trades Import_OMS Quer'!D3878</f>
        <v>0</v>
      </c>
      <c r="E3878" s="22">
        <f>'Previous Trades Import_OMS Quer'!E3878</f>
        <v>0</v>
      </c>
      <c r="F3878">
        <f>'Previous Trades Import_OMS Quer'!F3878</f>
        <v>0</v>
      </c>
      <c r="G3878">
        <f>'Previous Trades Import_OMS Quer'!G3878</f>
        <v>0</v>
      </c>
      <c r="H3878">
        <f>'Previous Trades Import_OMS Quer'!H3878</f>
        <v>0</v>
      </c>
      <c r="I3878">
        <f>'Previous Trades Import_OMS Quer'!I3878</f>
        <v>0</v>
      </c>
      <c r="J3878">
        <f>'Previous Trades Import_OMS Quer'!J3878</f>
        <v>0</v>
      </c>
      <c r="K3878">
        <f>'Previous Trades Import_OMS Quer'!K3878</f>
        <v>0</v>
      </c>
      <c r="L3878">
        <f>'Previous Trades Import_OMS Quer'!L3878</f>
        <v>0</v>
      </c>
      <c r="M3878">
        <f>'Previous Trades Import_OMS Quer'!M3878</f>
        <v>0</v>
      </c>
      <c r="N3878">
        <f>'Previous Trades Import_OMS Quer'!N3878</f>
        <v>0</v>
      </c>
      <c r="O3878" t="str">
        <f>CLEAN('Previous Trades Import_OMS Quer'!O3878)</f>
        <v/>
      </c>
      <c r="Q3878" s="25">
        <f t="shared" si="120"/>
        <v>0</v>
      </c>
      <c r="R3878" s="25" t="e">
        <f>VLOOKUP(O3878,'Currency Balance'!$O$3:$Q$32,3,0)</f>
        <v>#N/A</v>
      </c>
      <c r="S3878" t="e">
        <f t="shared" si="121"/>
        <v>#N/A</v>
      </c>
    </row>
    <row r="3879" spans="1:19">
      <c r="A3879">
        <f>'Previous Trades Import_OMS Quer'!A3879</f>
        <v>0</v>
      </c>
      <c r="B3879">
        <f>'Previous Trades Import_OMS Quer'!B3879</f>
        <v>0</v>
      </c>
      <c r="C3879" s="22">
        <f>'Previous Trades Import_OMS Quer'!C3879</f>
        <v>0</v>
      </c>
      <c r="D3879">
        <f>'Previous Trades Import_OMS Quer'!D3879</f>
        <v>0</v>
      </c>
      <c r="E3879" s="22">
        <f>'Previous Trades Import_OMS Quer'!E3879</f>
        <v>0</v>
      </c>
      <c r="F3879">
        <f>'Previous Trades Import_OMS Quer'!F3879</f>
        <v>0</v>
      </c>
      <c r="G3879">
        <f>'Previous Trades Import_OMS Quer'!G3879</f>
        <v>0</v>
      </c>
      <c r="H3879">
        <f>'Previous Trades Import_OMS Quer'!H3879</f>
        <v>0</v>
      </c>
      <c r="I3879">
        <f>'Previous Trades Import_OMS Quer'!I3879</f>
        <v>0</v>
      </c>
      <c r="J3879">
        <f>'Previous Trades Import_OMS Quer'!J3879</f>
        <v>0</v>
      </c>
      <c r="K3879">
        <f>'Previous Trades Import_OMS Quer'!K3879</f>
        <v>0</v>
      </c>
      <c r="L3879">
        <f>'Previous Trades Import_OMS Quer'!L3879</f>
        <v>0</v>
      </c>
      <c r="M3879">
        <f>'Previous Trades Import_OMS Quer'!M3879</f>
        <v>0</v>
      </c>
      <c r="N3879">
        <f>'Previous Trades Import_OMS Quer'!N3879</f>
        <v>0</v>
      </c>
      <c r="O3879" t="str">
        <f>CLEAN('Previous Trades Import_OMS Quer'!O3879)</f>
        <v/>
      </c>
      <c r="Q3879" s="25">
        <f t="shared" si="120"/>
        <v>0</v>
      </c>
      <c r="R3879" s="25" t="e">
        <f>VLOOKUP(O3879,'Currency Balance'!$O$3:$Q$32,3,0)</f>
        <v>#N/A</v>
      </c>
      <c r="S3879" t="e">
        <f t="shared" si="121"/>
        <v>#N/A</v>
      </c>
    </row>
    <row r="3880" spans="1:19">
      <c r="A3880">
        <f>'Previous Trades Import_OMS Quer'!A3880</f>
        <v>0</v>
      </c>
      <c r="B3880">
        <f>'Previous Trades Import_OMS Quer'!B3880</f>
        <v>0</v>
      </c>
      <c r="C3880" s="22">
        <f>'Previous Trades Import_OMS Quer'!C3880</f>
        <v>0</v>
      </c>
      <c r="D3880">
        <f>'Previous Trades Import_OMS Quer'!D3880</f>
        <v>0</v>
      </c>
      <c r="E3880" s="22">
        <f>'Previous Trades Import_OMS Quer'!E3880</f>
        <v>0</v>
      </c>
      <c r="F3880">
        <f>'Previous Trades Import_OMS Quer'!F3880</f>
        <v>0</v>
      </c>
      <c r="G3880">
        <f>'Previous Trades Import_OMS Quer'!G3880</f>
        <v>0</v>
      </c>
      <c r="H3880">
        <f>'Previous Trades Import_OMS Quer'!H3880</f>
        <v>0</v>
      </c>
      <c r="I3880">
        <f>'Previous Trades Import_OMS Quer'!I3880</f>
        <v>0</v>
      </c>
      <c r="J3880">
        <f>'Previous Trades Import_OMS Quer'!J3880</f>
        <v>0</v>
      </c>
      <c r="K3880">
        <f>'Previous Trades Import_OMS Quer'!K3880</f>
        <v>0</v>
      </c>
      <c r="L3880">
        <f>'Previous Trades Import_OMS Quer'!L3880</f>
        <v>0</v>
      </c>
      <c r="M3880">
        <f>'Previous Trades Import_OMS Quer'!M3880</f>
        <v>0</v>
      </c>
      <c r="N3880">
        <f>'Previous Trades Import_OMS Quer'!N3880</f>
        <v>0</v>
      </c>
      <c r="O3880" t="str">
        <f>CLEAN('Previous Trades Import_OMS Quer'!O3880)</f>
        <v/>
      </c>
      <c r="Q3880" s="25">
        <f t="shared" si="120"/>
        <v>0</v>
      </c>
      <c r="R3880" s="25" t="e">
        <f>VLOOKUP(O3880,'Currency Balance'!$O$3:$Q$32,3,0)</f>
        <v>#N/A</v>
      </c>
      <c r="S3880" t="e">
        <f t="shared" si="121"/>
        <v>#N/A</v>
      </c>
    </row>
    <row r="3881" spans="1:19">
      <c r="A3881">
        <f>'Previous Trades Import_OMS Quer'!A3881</f>
        <v>0</v>
      </c>
      <c r="B3881">
        <f>'Previous Trades Import_OMS Quer'!B3881</f>
        <v>0</v>
      </c>
      <c r="C3881" s="22">
        <f>'Previous Trades Import_OMS Quer'!C3881</f>
        <v>0</v>
      </c>
      <c r="D3881">
        <f>'Previous Trades Import_OMS Quer'!D3881</f>
        <v>0</v>
      </c>
      <c r="E3881" s="22">
        <f>'Previous Trades Import_OMS Quer'!E3881</f>
        <v>0</v>
      </c>
      <c r="F3881">
        <f>'Previous Trades Import_OMS Quer'!F3881</f>
        <v>0</v>
      </c>
      <c r="G3881">
        <f>'Previous Trades Import_OMS Quer'!G3881</f>
        <v>0</v>
      </c>
      <c r="H3881">
        <f>'Previous Trades Import_OMS Quer'!H3881</f>
        <v>0</v>
      </c>
      <c r="I3881">
        <f>'Previous Trades Import_OMS Quer'!I3881</f>
        <v>0</v>
      </c>
      <c r="J3881">
        <f>'Previous Trades Import_OMS Quer'!J3881</f>
        <v>0</v>
      </c>
      <c r="K3881">
        <f>'Previous Trades Import_OMS Quer'!K3881</f>
        <v>0</v>
      </c>
      <c r="L3881">
        <f>'Previous Trades Import_OMS Quer'!L3881</f>
        <v>0</v>
      </c>
      <c r="M3881">
        <f>'Previous Trades Import_OMS Quer'!M3881</f>
        <v>0</v>
      </c>
      <c r="N3881">
        <f>'Previous Trades Import_OMS Quer'!N3881</f>
        <v>0</v>
      </c>
      <c r="O3881" t="str">
        <f>CLEAN('Previous Trades Import_OMS Quer'!O3881)</f>
        <v/>
      </c>
      <c r="Q3881" s="25">
        <f t="shared" si="120"/>
        <v>0</v>
      </c>
      <c r="R3881" s="25" t="e">
        <f>VLOOKUP(O3881,'Currency Balance'!$O$3:$Q$32,3,0)</f>
        <v>#N/A</v>
      </c>
      <c r="S3881" t="e">
        <f t="shared" si="121"/>
        <v>#N/A</v>
      </c>
    </row>
    <row r="3882" spans="1:19">
      <c r="A3882">
        <f>'Previous Trades Import_OMS Quer'!A3882</f>
        <v>0</v>
      </c>
      <c r="B3882">
        <f>'Previous Trades Import_OMS Quer'!B3882</f>
        <v>0</v>
      </c>
      <c r="C3882" s="22">
        <f>'Previous Trades Import_OMS Quer'!C3882</f>
        <v>0</v>
      </c>
      <c r="D3882">
        <f>'Previous Trades Import_OMS Quer'!D3882</f>
        <v>0</v>
      </c>
      <c r="E3882" s="22">
        <f>'Previous Trades Import_OMS Quer'!E3882</f>
        <v>0</v>
      </c>
      <c r="F3882">
        <f>'Previous Trades Import_OMS Quer'!F3882</f>
        <v>0</v>
      </c>
      <c r="G3882">
        <f>'Previous Trades Import_OMS Quer'!G3882</f>
        <v>0</v>
      </c>
      <c r="H3882">
        <f>'Previous Trades Import_OMS Quer'!H3882</f>
        <v>0</v>
      </c>
      <c r="I3882">
        <f>'Previous Trades Import_OMS Quer'!I3882</f>
        <v>0</v>
      </c>
      <c r="J3882">
        <f>'Previous Trades Import_OMS Quer'!J3882</f>
        <v>0</v>
      </c>
      <c r="K3882">
        <f>'Previous Trades Import_OMS Quer'!K3882</f>
        <v>0</v>
      </c>
      <c r="L3882">
        <f>'Previous Trades Import_OMS Quer'!L3882</f>
        <v>0</v>
      </c>
      <c r="M3882">
        <f>'Previous Trades Import_OMS Quer'!M3882</f>
        <v>0</v>
      </c>
      <c r="N3882">
        <f>'Previous Trades Import_OMS Quer'!N3882</f>
        <v>0</v>
      </c>
      <c r="O3882" t="str">
        <f>CLEAN('Previous Trades Import_OMS Quer'!O3882)</f>
        <v/>
      </c>
      <c r="Q3882" s="25">
        <f t="shared" si="120"/>
        <v>0</v>
      </c>
      <c r="R3882" s="25" t="e">
        <f>VLOOKUP(O3882,'Currency Balance'!$O$3:$Q$32,3,0)</f>
        <v>#N/A</v>
      </c>
      <c r="S3882" t="e">
        <f t="shared" si="121"/>
        <v>#N/A</v>
      </c>
    </row>
    <row r="3883" spans="1:19">
      <c r="A3883">
        <f>'Previous Trades Import_OMS Quer'!A3883</f>
        <v>0</v>
      </c>
      <c r="B3883">
        <f>'Previous Trades Import_OMS Quer'!B3883</f>
        <v>0</v>
      </c>
      <c r="C3883" s="22">
        <f>'Previous Trades Import_OMS Quer'!C3883</f>
        <v>0</v>
      </c>
      <c r="D3883">
        <f>'Previous Trades Import_OMS Quer'!D3883</f>
        <v>0</v>
      </c>
      <c r="E3883" s="22">
        <f>'Previous Trades Import_OMS Quer'!E3883</f>
        <v>0</v>
      </c>
      <c r="F3883">
        <f>'Previous Trades Import_OMS Quer'!F3883</f>
        <v>0</v>
      </c>
      <c r="G3883">
        <f>'Previous Trades Import_OMS Quer'!G3883</f>
        <v>0</v>
      </c>
      <c r="H3883">
        <f>'Previous Trades Import_OMS Quer'!H3883</f>
        <v>0</v>
      </c>
      <c r="I3883">
        <f>'Previous Trades Import_OMS Quer'!I3883</f>
        <v>0</v>
      </c>
      <c r="J3883">
        <f>'Previous Trades Import_OMS Quer'!J3883</f>
        <v>0</v>
      </c>
      <c r="K3883">
        <f>'Previous Trades Import_OMS Quer'!K3883</f>
        <v>0</v>
      </c>
      <c r="L3883">
        <f>'Previous Trades Import_OMS Quer'!L3883</f>
        <v>0</v>
      </c>
      <c r="M3883">
        <f>'Previous Trades Import_OMS Quer'!M3883</f>
        <v>0</v>
      </c>
      <c r="N3883">
        <f>'Previous Trades Import_OMS Quer'!N3883</f>
        <v>0</v>
      </c>
      <c r="O3883" t="str">
        <f>CLEAN('Previous Trades Import_OMS Quer'!O3883)</f>
        <v/>
      </c>
      <c r="Q3883" s="25">
        <f t="shared" si="120"/>
        <v>0</v>
      </c>
      <c r="R3883" s="25" t="e">
        <f>VLOOKUP(O3883,'Currency Balance'!$O$3:$Q$32,3,0)</f>
        <v>#N/A</v>
      </c>
      <c r="S3883" t="e">
        <f t="shared" si="121"/>
        <v>#N/A</v>
      </c>
    </row>
    <row r="3884" spans="1:19">
      <c r="A3884">
        <f>'Previous Trades Import_OMS Quer'!A3884</f>
        <v>0</v>
      </c>
      <c r="B3884">
        <f>'Previous Trades Import_OMS Quer'!B3884</f>
        <v>0</v>
      </c>
      <c r="C3884" s="22">
        <f>'Previous Trades Import_OMS Quer'!C3884</f>
        <v>0</v>
      </c>
      <c r="D3884">
        <f>'Previous Trades Import_OMS Quer'!D3884</f>
        <v>0</v>
      </c>
      <c r="E3884" s="22">
        <f>'Previous Trades Import_OMS Quer'!E3884</f>
        <v>0</v>
      </c>
      <c r="F3884">
        <f>'Previous Trades Import_OMS Quer'!F3884</f>
        <v>0</v>
      </c>
      <c r="G3884">
        <f>'Previous Trades Import_OMS Quer'!G3884</f>
        <v>0</v>
      </c>
      <c r="H3884">
        <f>'Previous Trades Import_OMS Quer'!H3884</f>
        <v>0</v>
      </c>
      <c r="I3884">
        <f>'Previous Trades Import_OMS Quer'!I3884</f>
        <v>0</v>
      </c>
      <c r="J3884">
        <f>'Previous Trades Import_OMS Quer'!J3884</f>
        <v>0</v>
      </c>
      <c r="K3884">
        <f>'Previous Trades Import_OMS Quer'!K3884</f>
        <v>0</v>
      </c>
      <c r="L3884">
        <f>'Previous Trades Import_OMS Quer'!L3884</f>
        <v>0</v>
      </c>
      <c r="M3884">
        <f>'Previous Trades Import_OMS Quer'!M3884</f>
        <v>0</v>
      </c>
      <c r="N3884">
        <f>'Previous Trades Import_OMS Quer'!N3884</f>
        <v>0</v>
      </c>
      <c r="O3884" t="str">
        <f>CLEAN('Previous Trades Import_OMS Quer'!O3884)</f>
        <v/>
      </c>
      <c r="Q3884" s="25">
        <f t="shared" si="120"/>
        <v>0</v>
      </c>
      <c r="R3884" s="25" t="e">
        <f>VLOOKUP(O3884,'Currency Balance'!$O$3:$Q$32,3,0)</f>
        <v>#N/A</v>
      </c>
      <c r="S3884" t="e">
        <f t="shared" si="121"/>
        <v>#N/A</v>
      </c>
    </row>
    <row r="3885" spans="1:19">
      <c r="A3885">
        <f>'Previous Trades Import_OMS Quer'!A3885</f>
        <v>0</v>
      </c>
      <c r="B3885">
        <f>'Previous Trades Import_OMS Quer'!B3885</f>
        <v>0</v>
      </c>
      <c r="C3885" s="22">
        <f>'Previous Trades Import_OMS Quer'!C3885</f>
        <v>0</v>
      </c>
      <c r="D3885">
        <f>'Previous Trades Import_OMS Quer'!D3885</f>
        <v>0</v>
      </c>
      <c r="E3885" s="22">
        <f>'Previous Trades Import_OMS Quer'!E3885</f>
        <v>0</v>
      </c>
      <c r="F3885">
        <f>'Previous Trades Import_OMS Quer'!F3885</f>
        <v>0</v>
      </c>
      <c r="G3885">
        <f>'Previous Trades Import_OMS Quer'!G3885</f>
        <v>0</v>
      </c>
      <c r="H3885">
        <f>'Previous Trades Import_OMS Quer'!H3885</f>
        <v>0</v>
      </c>
      <c r="I3885">
        <f>'Previous Trades Import_OMS Quer'!I3885</f>
        <v>0</v>
      </c>
      <c r="J3885">
        <f>'Previous Trades Import_OMS Quer'!J3885</f>
        <v>0</v>
      </c>
      <c r="K3885">
        <f>'Previous Trades Import_OMS Quer'!K3885</f>
        <v>0</v>
      </c>
      <c r="L3885">
        <f>'Previous Trades Import_OMS Quer'!L3885</f>
        <v>0</v>
      </c>
      <c r="M3885">
        <f>'Previous Trades Import_OMS Quer'!M3885</f>
        <v>0</v>
      </c>
      <c r="N3885">
        <f>'Previous Trades Import_OMS Quer'!N3885</f>
        <v>0</v>
      </c>
      <c r="O3885" t="str">
        <f>CLEAN('Previous Trades Import_OMS Quer'!O3885)</f>
        <v/>
      </c>
      <c r="Q3885" s="25">
        <f t="shared" si="120"/>
        <v>0</v>
      </c>
      <c r="R3885" s="25" t="e">
        <f>VLOOKUP(O3885,'Currency Balance'!$O$3:$Q$32,3,0)</f>
        <v>#N/A</v>
      </c>
      <c r="S3885" t="e">
        <f t="shared" si="121"/>
        <v>#N/A</v>
      </c>
    </row>
    <row r="3886" spans="1:19">
      <c r="A3886">
        <f>'Previous Trades Import_OMS Quer'!A3886</f>
        <v>0</v>
      </c>
      <c r="B3886">
        <f>'Previous Trades Import_OMS Quer'!B3886</f>
        <v>0</v>
      </c>
      <c r="C3886" s="22">
        <f>'Previous Trades Import_OMS Quer'!C3886</f>
        <v>0</v>
      </c>
      <c r="D3886">
        <f>'Previous Trades Import_OMS Quer'!D3886</f>
        <v>0</v>
      </c>
      <c r="E3886" s="22">
        <f>'Previous Trades Import_OMS Quer'!E3886</f>
        <v>0</v>
      </c>
      <c r="F3886">
        <f>'Previous Trades Import_OMS Quer'!F3886</f>
        <v>0</v>
      </c>
      <c r="G3886">
        <f>'Previous Trades Import_OMS Quer'!G3886</f>
        <v>0</v>
      </c>
      <c r="H3886">
        <f>'Previous Trades Import_OMS Quer'!H3886</f>
        <v>0</v>
      </c>
      <c r="I3886">
        <f>'Previous Trades Import_OMS Quer'!I3886</f>
        <v>0</v>
      </c>
      <c r="J3886">
        <f>'Previous Trades Import_OMS Quer'!J3886</f>
        <v>0</v>
      </c>
      <c r="K3886">
        <f>'Previous Trades Import_OMS Quer'!K3886</f>
        <v>0</v>
      </c>
      <c r="L3886">
        <f>'Previous Trades Import_OMS Quer'!L3886</f>
        <v>0</v>
      </c>
      <c r="M3886">
        <f>'Previous Trades Import_OMS Quer'!M3886</f>
        <v>0</v>
      </c>
      <c r="N3886">
        <f>'Previous Trades Import_OMS Quer'!N3886</f>
        <v>0</v>
      </c>
      <c r="O3886" t="str">
        <f>CLEAN('Previous Trades Import_OMS Quer'!O3886)</f>
        <v/>
      </c>
      <c r="Q3886" s="25">
        <f t="shared" si="120"/>
        <v>0</v>
      </c>
      <c r="R3886" s="25" t="e">
        <f>VLOOKUP(O3886,'Currency Balance'!$O$3:$Q$32,3,0)</f>
        <v>#N/A</v>
      </c>
      <c r="S3886" t="e">
        <f t="shared" si="121"/>
        <v>#N/A</v>
      </c>
    </row>
    <row r="3887" spans="1:19">
      <c r="A3887">
        <f>'Previous Trades Import_OMS Quer'!A3887</f>
        <v>0</v>
      </c>
      <c r="B3887">
        <f>'Previous Trades Import_OMS Quer'!B3887</f>
        <v>0</v>
      </c>
      <c r="C3887" s="22">
        <f>'Previous Trades Import_OMS Quer'!C3887</f>
        <v>0</v>
      </c>
      <c r="D3887">
        <f>'Previous Trades Import_OMS Quer'!D3887</f>
        <v>0</v>
      </c>
      <c r="E3887" s="22">
        <f>'Previous Trades Import_OMS Quer'!E3887</f>
        <v>0</v>
      </c>
      <c r="F3887">
        <f>'Previous Trades Import_OMS Quer'!F3887</f>
        <v>0</v>
      </c>
      <c r="G3887">
        <f>'Previous Trades Import_OMS Quer'!G3887</f>
        <v>0</v>
      </c>
      <c r="H3887">
        <f>'Previous Trades Import_OMS Quer'!H3887</f>
        <v>0</v>
      </c>
      <c r="I3887">
        <f>'Previous Trades Import_OMS Quer'!I3887</f>
        <v>0</v>
      </c>
      <c r="J3887">
        <f>'Previous Trades Import_OMS Quer'!J3887</f>
        <v>0</v>
      </c>
      <c r="K3887">
        <f>'Previous Trades Import_OMS Quer'!K3887</f>
        <v>0</v>
      </c>
      <c r="L3887">
        <f>'Previous Trades Import_OMS Quer'!L3887</f>
        <v>0</v>
      </c>
      <c r="M3887">
        <f>'Previous Trades Import_OMS Quer'!M3887</f>
        <v>0</v>
      </c>
      <c r="N3887">
        <f>'Previous Trades Import_OMS Quer'!N3887</f>
        <v>0</v>
      </c>
      <c r="O3887" t="str">
        <f>CLEAN('Previous Trades Import_OMS Quer'!O3887)</f>
        <v/>
      </c>
      <c r="Q3887" s="25">
        <f t="shared" si="120"/>
        <v>0</v>
      </c>
      <c r="R3887" s="25" t="e">
        <f>VLOOKUP(O3887,'Currency Balance'!$O$3:$Q$32,3,0)</f>
        <v>#N/A</v>
      </c>
      <c r="S3887" t="e">
        <f t="shared" si="121"/>
        <v>#N/A</v>
      </c>
    </row>
    <row r="3888" spans="1:19">
      <c r="A3888">
        <f>'Previous Trades Import_OMS Quer'!A3888</f>
        <v>0</v>
      </c>
      <c r="B3888">
        <f>'Previous Trades Import_OMS Quer'!B3888</f>
        <v>0</v>
      </c>
      <c r="C3888" s="22">
        <f>'Previous Trades Import_OMS Quer'!C3888</f>
        <v>0</v>
      </c>
      <c r="D3888">
        <f>'Previous Trades Import_OMS Quer'!D3888</f>
        <v>0</v>
      </c>
      <c r="E3888" s="22">
        <f>'Previous Trades Import_OMS Quer'!E3888</f>
        <v>0</v>
      </c>
      <c r="F3888">
        <f>'Previous Trades Import_OMS Quer'!F3888</f>
        <v>0</v>
      </c>
      <c r="G3888">
        <f>'Previous Trades Import_OMS Quer'!G3888</f>
        <v>0</v>
      </c>
      <c r="H3888">
        <f>'Previous Trades Import_OMS Quer'!H3888</f>
        <v>0</v>
      </c>
      <c r="I3888">
        <f>'Previous Trades Import_OMS Quer'!I3888</f>
        <v>0</v>
      </c>
      <c r="J3888">
        <f>'Previous Trades Import_OMS Quer'!J3888</f>
        <v>0</v>
      </c>
      <c r="K3888">
        <f>'Previous Trades Import_OMS Quer'!K3888</f>
        <v>0</v>
      </c>
      <c r="L3888">
        <f>'Previous Trades Import_OMS Quer'!L3888</f>
        <v>0</v>
      </c>
      <c r="M3888">
        <f>'Previous Trades Import_OMS Quer'!M3888</f>
        <v>0</v>
      </c>
      <c r="N3888">
        <f>'Previous Trades Import_OMS Quer'!N3888</f>
        <v>0</v>
      </c>
      <c r="O3888" t="str">
        <f>CLEAN('Previous Trades Import_OMS Quer'!O3888)</f>
        <v/>
      </c>
      <c r="Q3888" s="25">
        <f t="shared" si="120"/>
        <v>0</v>
      </c>
      <c r="R3888" s="25" t="e">
        <f>VLOOKUP(O3888,'Currency Balance'!$O$3:$Q$32,3,0)</f>
        <v>#N/A</v>
      </c>
      <c r="S3888" t="e">
        <f t="shared" si="121"/>
        <v>#N/A</v>
      </c>
    </row>
    <row r="3889" spans="1:19">
      <c r="A3889">
        <f>'Previous Trades Import_OMS Quer'!A3889</f>
        <v>0</v>
      </c>
      <c r="B3889">
        <f>'Previous Trades Import_OMS Quer'!B3889</f>
        <v>0</v>
      </c>
      <c r="C3889" s="22">
        <f>'Previous Trades Import_OMS Quer'!C3889</f>
        <v>0</v>
      </c>
      <c r="D3889">
        <f>'Previous Trades Import_OMS Quer'!D3889</f>
        <v>0</v>
      </c>
      <c r="E3889" s="22">
        <f>'Previous Trades Import_OMS Quer'!E3889</f>
        <v>0</v>
      </c>
      <c r="F3889">
        <f>'Previous Trades Import_OMS Quer'!F3889</f>
        <v>0</v>
      </c>
      <c r="G3889">
        <f>'Previous Trades Import_OMS Quer'!G3889</f>
        <v>0</v>
      </c>
      <c r="H3889">
        <f>'Previous Trades Import_OMS Quer'!H3889</f>
        <v>0</v>
      </c>
      <c r="I3889">
        <f>'Previous Trades Import_OMS Quer'!I3889</f>
        <v>0</v>
      </c>
      <c r="J3889">
        <f>'Previous Trades Import_OMS Quer'!J3889</f>
        <v>0</v>
      </c>
      <c r="K3889">
        <f>'Previous Trades Import_OMS Quer'!K3889</f>
        <v>0</v>
      </c>
      <c r="L3889">
        <f>'Previous Trades Import_OMS Quer'!L3889</f>
        <v>0</v>
      </c>
      <c r="M3889">
        <f>'Previous Trades Import_OMS Quer'!M3889</f>
        <v>0</v>
      </c>
      <c r="N3889">
        <f>'Previous Trades Import_OMS Quer'!N3889</f>
        <v>0</v>
      </c>
      <c r="O3889" t="str">
        <f>CLEAN('Previous Trades Import_OMS Quer'!O3889)</f>
        <v/>
      </c>
      <c r="Q3889" s="25">
        <f t="shared" si="120"/>
        <v>0</v>
      </c>
      <c r="R3889" s="25" t="e">
        <f>VLOOKUP(O3889,'Currency Balance'!$O$3:$Q$32,3,0)</f>
        <v>#N/A</v>
      </c>
      <c r="S3889" t="e">
        <f t="shared" si="121"/>
        <v>#N/A</v>
      </c>
    </row>
    <row r="3890" spans="1:19">
      <c r="A3890">
        <f>'Previous Trades Import_OMS Quer'!A3890</f>
        <v>0</v>
      </c>
      <c r="B3890">
        <f>'Previous Trades Import_OMS Quer'!B3890</f>
        <v>0</v>
      </c>
      <c r="C3890" s="22">
        <f>'Previous Trades Import_OMS Quer'!C3890</f>
        <v>0</v>
      </c>
      <c r="D3890">
        <f>'Previous Trades Import_OMS Quer'!D3890</f>
        <v>0</v>
      </c>
      <c r="E3890" s="22">
        <f>'Previous Trades Import_OMS Quer'!E3890</f>
        <v>0</v>
      </c>
      <c r="F3890">
        <f>'Previous Trades Import_OMS Quer'!F3890</f>
        <v>0</v>
      </c>
      <c r="G3890">
        <f>'Previous Trades Import_OMS Quer'!G3890</f>
        <v>0</v>
      </c>
      <c r="H3890">
        <f>'Previous Trades Import_OMS Quer'!H3890</f>
        <v>0</v>
      </c>
      <c r="I3890">
        <f>'Previous Trades Import_OMS Quer'!I3890</f>
        <v>0</v>
      </c>
      <c r="J3890">
        <f>'Previous Trades Import_OMS Quer'!J3890</f>
        <v>0</v>
      </c>
      <c r="K3890">
        <f>'Previous Trades Import_OMS Quer'!K3890</f>
        <v>0</v>
      </c>
      <c r="L3890">
        <f>'Previous Trades Import_OMS Quer'!L3890</f>
        <v>0</v>
      </c>
      <c r="M3890">
        <f>'Previous Trades Import_OMS Quer'!M3890</f>
        <v>0</v>
      </c>
      <c r="N3890">
        <f>'Previous Trades Import_OMS Quer'!N3890</f>
        <v>0</v>
      </c>
      <c r="O3890" t="str">
        <f>CLEAN('Previous Trades Import_OMS Quer'!O3890)</f>
        <v/>
      </c>
      <c r="Q3890" s="25">
        <f t="shared" si="120"/>
        <v>0</v>
      </c>
      <c r="R3890" s="25" t="e">
        <f>VLOOKUP(O3890,'Currency Balance'!$O$3:$Q$32,3,0)</f>
        <v>#N/A</v>
      </c>
      <c r="S3890" t="e">
        <f t="shared" si="121"/>
        <v>#N/A</v>
      </c>
    </row>
    <row r="3891" spans="1:19">
      <c r="A3891">
        <f>'Previous Trades Import_OMS Quer'!A3891</f>
        <v>0</v>
      </c>
      <c r="B3891">
        <f>'Previous Trades Import_OMS Quer'!B3891</f>
        <v>0</v>
      </c>
      <c r="C3891" s="22">
        <f>'Previous Trades Import_OMS Quer'!C3891</f>
        <v>0</v>
      </c>
      <c r="D3891">
        <f>'Previous Trades Import_OMS Quer'!D3891</f>
        <v>0</v>
      </c>
      <c r="E3891" s="22">
        <f>'Previous Trades Import_OMS Quer'!E3891</f>
        <v>0</v>
      </c>
      <c r="F3891">
        <f>'Previous Trades Import_OMS Quer'!F3891</f>
        <v>0</v>
      </c>
      <c r="G3891">
        <f>'Previous Trades Import_OMS Quer'!G3891</f>
        <v>0</v>
      </c>
      <c r="H3891">
        <f>'Previous Trades Import_OMS Quer'!H3891</f>
        <v>0</v>
      </c>
      <c r="I3891">
        <f>'Previous Trades Import_OMS Quer'!I3891</f>
        <v>0</v>
      </c>
      <c r="J3891">
        <f>'Previous Trades Import_OMS Quer'!J3891</f>
        <v>0</v>
      </c>
      <c r="K3891">
        <f>'Previous Trades Import_OMS Quer'!K3891</f>
        <v>0</v>
      </c>
      <c r="L3891">
        <f>'Previous Trades Import_OMS Quer'!L3891</f>
        <v>0</v>
      </c>
      <c r="M3891">
        <f>'Previous Trades Import_OMS Quer'!M3891</f>
        <v>0</v>
      </c>
      <c r="N3891">
        <f>'Previous Trades Import_OMS Quer'!N3891</f>
        <v>0</v>
      </c>
      <c r="O3891" t="str">
        <f>CLEAN('Previous Trades Import_OMS Quer'!O3891)</f>
        <v/>
      </c>
      <c r="Q3891" s="25">
        <f t="shared" si="120"/>
        <v>0</v>
      </c>
      <c r="R3891" s="25" t="e">
        <f>VLOOKUP(O3891,'Currency Balance'!$O$3:$Q$32,3,0)</f>
        <v>#N/A</v>
      </c>
      <c r="S3891" t="e">
        <f t="shared" si="121"/>
        <v>#N/A</v>
      </c>
    </row>
    <row r="3892" spans="1:19">
      <c r="A3892">
        <f>'Previous Trades Import_OMS Quer'!A3892</f>
        <v>0</v>
      </c>
      <c r="B3892">
        <f>'Previous Trades Import_OMS Quer'!B3892</f>
        <v>0</v>
      </c>
      <c r="C3892" s="22">
        <f>'Previous Trades Import_OMS Quer'!C3892</f>
        <v>0</v>
      </c>
      <c r="D3892">
        <f>'Previous Trades Import_OMS Quer'!D3892</f>
        <v>0</v>
      </c>
      <c r="E3892" s="22">
        <f>'Previous Trades Import_OMS Quer'!E3892</f>
        <v>0</v>
      </c>
      <c r="F3892">
        <f>'Previous Trades Import_OMS Quer'!F3892</f>
        <v>0</v>
      </c>
      <c r="G3892">
        <f>'Previous Trades Import_OMS Quer'!G3892</f>
        <v>0</v>
      </c>
      <c r="H3892">
        <f>'Previous Trades Import_OMS Quer'!H3892</f>
        <v>0</v>
      </c>
      <c r="I3892">
        <f>'Previous Trades Import_OMS Quer'!I3892</f>
        <v>0</v>
      </c>
      <c r="J3892">
        <f>'Previous Trades Import_OMS Quer'!J3892</f>
        <v>0</v>
      </c>
      <c r="K3892">
        <f>'Previous Trades Import_OMS Quer'!K3892</f>
        <v>0</v>
      </c>
      <c r="L3892">
        <f>'Previous Trades Import_OMS Quer'!L3892</f>
        <v>0</v>
      </c>
      <c r="M3892">
        <f>'Previous Trades Import_OMS Quer'!M3892</f>
        <v>0</v>
      </c>
      <c r="N3892">
        <f>'Previous Trades Import_OMS Quer'!N3892</f>
        <v>0</v>
      </c>
      <c r="O3892" t="str">
        <f>CLEAN('Previous Trades Import_OMS Quer'!O3892)</f>
        <v/>
      </c>
      <c r="Q3892" s="25">
        <f t="shared" si="120"/>
        <v>0</v>
      </c>
      <c r="R3892" s="25" t="e">
        <f>VLOOKUP(O3892,'Currency Balance'!$O$3:$Q$32,3,0)</f>
        <v>#N/A</v>
      </c>
      <c r="S3892" t="e">
        <f t="shared" si="121"/>
        <v>#N/A</v>
      </c>
    </row>
    <row r="3893" spans="1:19">
      <c r="A3893">
        <f>'Previous Trades Import_OMS Quer'!A3893</f>
        <v>0</v>
      </c>
      <c r="B3893">
        <f>'Previous Trades Import_OMS Quer'!B3893</f>
        <v>0</v>
      </c>
      <c r="C3893" s="22">
        <f>'Previous Trades Import_OMS Quer'!C3893</f>
        <v>0</v>
      </c>
      <c r="D3893">
        <f>'Previous Trades Import_OMS Quer'!D3893</f>
        <v>0</v>
      </c>
      <c r="E3893" s="22">
        <f>'Previous Trades Import_OMS Quer'!E3893</f>
        <v>0</v>
      </c>
      <c r="F3893">
        <f>'Previous Trades Import_OMS Quer'!F3893</f>
        <v>0</v>
      </c>
      <c r="G3893">
        <f>'Previous Trades Import_OMS Quer'!G3893</f>
        <v>0</v>
      </c>
      <c r="H3893">
        <f>'Previous Trades Import_OMS Quer'!H3893</f>
        <v>0</v>
      </c>
      <c r="I3893">
        <f>'Previous Trades Import_OMS Quer'!I3893</f>
        <v>0</v>
      </c>
      <c r="J3893">
        <f>'Previous Trades Import_OMS Quer'!J3893</f>
        <v>0</v>
      </c>
      <c r="K3893">
        <f>'Previous Trades Import_OMS Quer'!K3893</f>
        <v>0</v>
      </c>
      <c r="L3893">
        <f>'Previous Trades Import_OMS Quer'!L3893</f>
        <v>0</v>
      </c>
      <c r="M3893">
        <f>'Previous Trades Import_OMS Quer'!M3893</f>
        <v>0</v>
      </c>
      <c r="N3893">
        <f>'Previous Trades Import_OMS Quer'!N3893</f>
        <v>0</v>
      </c>
      <c r="O3893" t="str">
        <f>CLEAN('Previous Trades Import_OMS Quer'!O3893)</f>
        <v/>
      </c>
      <c r="Q3893" s="25">
        <f t="shared" si="120"/>
        <v>0</v>
      </c>
      <c r="R3893" s="25" t="e">
        <f>VLOOKUP(O3893,'Currency Balance'!$O$3:$Q$32,3,0)</f>
        <v>#N/A</v>
      </c>
      <c r="S3893" t="e">
        <f t="shared" si="121"/>
        <v>#N/A</v>
      </c>
    </row>
    <row r="3894" spans="1:19">
      <c r="A3894">
        <f>'Previous Trades Import_OMS Quer'!A3894</f>
        <v>0</v>
      </c>
      <c r="B3894">
        <f>'Previous Trades Import_OMS Quer'!B3894</f>
        <v>0</v>
      </c>
      <c r="C3894" s="22">
        <f>'Previous Trades Import_OMS Quer'!C3894</f>
        <v>0</v>
      </c>
      <c r="D3894">
        <f>'Previous Trades Import_OMS Quer'!D3894</f>
        <v>0</v>
      </c>
      <c r="E3894" s="22">
        <f>'Previous Trades Import_OMS Quer'!E3894</f>
        <v>0</v>
      </c>
      <c r="F3894">
        <f>'Previous Trades Import_OMS Quer'!F3894</f>
        <v>0</v>
      </c>
      <c r="G3894">
        <f>'Previous Trades Import_OMS Quer'!G3894</f>
        <v>0</v>
      </c>
      <c r="H3894">
        <f>'Previous Trades Import_OMS Quer'!H3894</f>
        <v>0</v>
      </c>
      <c r="I3894">
        <f>'Previous Trades Import_OMS Quer'!I3894</f>
        <v>0</v>
      </c>
      <c r="J3894">
        <f>'Previous Trades Import_OMS Quer'!J3894</f>
        <v>0</v>
      </c>
      <c r="K3894">
        <f>'Previous Trades Import_OMS Quer'!K3894</f>
        <v>0</v>
      </c>
      <c r="L3894">
        <f>'Previous Trades Import_OMS Quer'!L3894</f>
        <v>0</v>
      </c>
      <c r="M3894">
        <f>'Previous Trades Import_OMS Quer'!M3894</f>
        <v>0</v>
      </c>
      <c r="N3894">
        <f>'Previous Trades Import_OMS Quer'!N3894</f>
        <v>0</v>
      </c>
      <c r="O3894" t="str">
        <f>CLEAN('Previous Trades Import_OMS Quer'!O3894)</f>
        <v/>
      </c>
      <c r="Q3894" s="25">
        <f t="shared" si="120"/>
        <v>0</v>
      </c>
      <c r="R3894" s="25" t="e">
        <f>VLOOKUP(O3894,'Currency Balance'!$O$3:$Q$32,3,0)</f>
        <v>#N/A</v>
      </c>
      <c r="S3894" t="e">
        <f t="shared" si="121"/>
        <v>#N/A</v>
      </c>
    </row>
    <row r="3895" spans="1:19">
      <c r="A3895">
        <f>'Previous Trades Import_OMS Quer'!A3895</f>
        <v>0</v>
      </c>
      <c r="B3895">
        <f>'Previous Trades Import_OMS Quer'!B3895</f>
        <v>0</v>
      </c>
      <c r="C3895" s="22">
        <f>'Previous Trades Import_OMS Quer'!C3895</f>
        <v>0</v>
      </c>
      <c r="D3895">
        <f>'Previous Trades Import_OMS Quer'!D3895</f>
        <v>0</v>
      </c>
      <c r="E3895" s="22">
        <f>'Previous Trades Import_OMS Quer'!E3895</f>
        <v>0</v>
      </c>
      <c r="F3895">
        <f>'Previous Trades Import_OMS Quer'!F3895</f>
        <v>0</v>
      </c>
      <c r="G3895">
        <f>'Previous Trades Import_OMS Quer'!G3895</f>
        <v>0</v>
      </c>
      <c r="H3895">
        <f>'Previous Trades Import_OMS Quer'!H3895</f>
        <v>0</v>
      </c>
      <c r="I3895">
        <f>'Previous Trades Import_OMS Quer'!I3895</f>
        <v>0</v>
      </c>
      <c r="J3895">
        <f>'Previous Trades Import_OMS Quer'!J3895</f>
        <v>0</v>
      </c>
      <c r="K3895">
        <f>'Previous Trades Import_OMS Quer'!K3895</f>
        <v>0</v>
      </c>
      <c r="L3895">
        <f>'Previous Trades Import_OMS Quer'!L3895</f>
        <v>0</v>
      </c>
      <c r="M3895">
        <f>'Previous Trades Import_OMS Quer'!M3895</f>
        <v>0</v>
      </c>
      <c r="N3895">
        <f>'Previous Trades Import_OMS Quer'!N3895</f>
        <v>0</v>
      </c>
      <c r="O3895" t="str">
        <f>CLEAN('Previous Trades Import_OMS Quer'!O3895)</f>
        <v/>
      </c>
      <c r="Q3895" s="25">
        <f t="shared" si="120"/>
        <v>0</v>
      </c>
      <c r="R3895" s="25" t="e">
        <f>VLOOKUP(O3895,'Currency Balance'!$O$3:$Q$32,3,0)</f>
        <v>#N/A</v>
      </c>
      <c r="S3895" t="e">
        <f t="shared" si="121"/>
        <v>#N/A</v>
      </c>
    </row>
    <row r="3896" spans="1:19">
      <c r="A3896">
        <f>'Previous Trades Import_OMS Quer'!A3896</f>
        <v>0</v>
      </c>
      <c r="B3896">
        <f>'Previous Trades Import_OMS Quer'!B3896</f>
        <v>0</v>
      </c>
      <c r="C3896" s="22">
        <f>'Previous Trades Import_OMS Quer'!C3896</f>
        <v>0</v>
      </c>
      <c r="D3896">
        <f>'Previous Trades Import_OMS Quer'!D3896</f>
        <v>0</v>
      </c>
      <c r="E3896" s="22">
        <f>'Previous Trades Import_OMS Quer'!E3896</f>
        <v>0</v>
      </c>
      <c r="F3896">
        <f>'Previous Trades Import_OMS Quer'!F3896</f>
        <v>0</v>
      </c>
      <c r="G3896">
        <f>'Previous Trades Import_OMS Quer'!G3896</f>
        <v>0</v>
      </c>
      <c r="H3896">
        <f>'Previous Trades Import_OMS Quer'!H3896</f>
        <v>0</v>
      </c>
      <c r="I3896">
        <f>'Previous Trades Import_OMS Quer'!I3896</f>
        <v>0</v>
      </c>
      <c r="J3896">
        <f>'Previous Trades Import_OMS Quer'!J3896</f>
        <v>0</v>
      </c>
      <c r="K3896">
        <f>'Previous Trades Import_OMS Quer'!K3896</f>
        <v>0</v>
      </c>
      <c r="L3896">
        <f>'Previous Trades Import_OMS Quer'!L3896</f>
        <v>0</v>
      </c>
      <c r="M3896">
        <f>'Previous Trades Import_OMS Quer'!M3896</f>
        <v>0</v>
      </c>
      <c r="N3896">
        <f>'Previous Trades Import_OMS Quer'!N3896</f>
        <v>0</v>
      </c>
      <c r="O3896" t="str">
        <f>CLEAN('Previous Trades Import_OMS Quer'!O3896)</f>
        <v/>
      </c>
      <c r="Q3896" s="25">
        <f t="shared" si="120"/>
        <v>0</v>
      </c>
      <c r="R3896" s="25" t="e">
        <f>VLOOKUP(O3896,'Currency Balance'!$O$3:$Q$32,3,0)</f>
        <v>#N/A</v>
      </c>
      <c r="S3896" t="e">
        <f t="shared" si="121"/>
        <v>#N/A</v>
      </c>
    </row>
    <row r="3897" spans="1:19">
      <c r="A3897">
        <f>'Previous Trades Import_OMS Quer'!A3897</f>
        <v>0</v>
      </c>
      <c r="B3897">
        <f>'Previous Trades Import_OMS Quer'!B3897</f>
        <v>0</v>
      </c>
      <c r="C3897" s="22">
        <f>'Previous Trades Import_OMS Quer'!C3897</f>
        <v>0</v>
      </c>
      <c r="D3897">
        <f>'Previous Trades Import_OMS Quer'!D3897</f>
        <v>0</v>
      </c>
      <c r="E3897" s="22">
        <f>'Previous Trades Import_OMS Quer'!E3897</f>
        <v>0</v>
      </c>
      <c r="F3897">
        <f>'Previous Trades Import_OMS Quer'!F3897</f>
        <v>0</v>
      </c>
      <c r="G3897">
        <f>'Previous Trades Import_OMS Quer'!G3897</f>
        <v>0</v>
      </c>
      <c r="H3897">
        <f>'Previous Trades Import_OMS Quer'!H3897</f>
        <v>0</v>
      </c>
      <c r="I3897">
        <f>'Previous Trades Import_OMS Quer'!I3897</f>
        <v>0</v>
      </c>
      <c r="J3897">
        <f>'Previous Trades Import_OMS Quer'!J3897</f>
        <v>0</v>
      </c>
      <c r="K3897">
        <f>'Previous Trades Import_OMS Quer'!K3897</f>
        <v>0</v>
      </c>
      <c r="L3897">
        <f>'Previous Trades Import_OMS Quer'!L3897</f>
        <v>0</v>
      </c>
      <c r="M3897">
        <f>'Previous Trades Import_OMS Quer'!M3897</f>
        <v>0</v>
      </c>
      <c r="N3897">
        <f>'Previous Trades Import_OMS Quer'!N3897</f>
        <v>0</v>
      </c>
      <c r="O3897" t="str">
        <f>CLEAN('Previous Trades Import_OMS Quer'!O3897)</f>
        <v/>
      </c>
      <c r="Q3897" s="25">
        <f t="shared" si="120"/>
        <v>0</v>
      </c>
      <c r="R3897" s="25" t="e">
        <f>VLOOKUP(O3897,'Currency Balance'!$O$3:$Q$32,3,0)</f>
        <v>#N/A</v>
      </c>
      <c r="S3897" t="e">
        <f t="shared" si="121"/>
        <v>#N/A</v>
      </c>
    </row>
    <row r="3898" spans="1:19">
      <c r="A3898">
        <f>'Previous Trades Import_OMS Quer'!A3898</f>
        <v>0</v>
      </c>
      <c r="B3898">
        <f>'Previous Trades Import_OMS Quer'!B3898</f>
        <v>0</v>
      </c>
      <c r="C3898" s="22">
        <f>'Previous Trades Import_OMS Quer'!C3898</f>
        <v>0</v>
      </c>
      <c r="D3898">
        <f>'Previous Trades Import_OMS Quer'!D3898</f>
        <v>0</v>
      </c>
      <c r="E3898" s="22">
        <f>'Previous Trades Import_OMS Quer'!E3898</f>
        <v>0</v>
      </c>
      <c r="F3898">
        <f>'Previous Trades Import_OMS Quer'!F3898</f>
        <v>0</v>
      </c>
      <c r="G3898">
        <f>'Previous Trades Import_OMS Quer'!G3898</f>
        <v>0</v>
      </c>
      <c r="H3898">
        <f>'Previous Trades Import_OMS Quer'!H3898</f>
        <v>0</v>
      </c>
      <c r="I3898">
        <f>'Previous Trades Import_OMS Quer'!I3898</f>
        <v>0</v>
      </c>
      <c r="J3898">
        <f>'Previous Trades Import_OMS Quer'!J3898</f>
        <v>0</v>
      </c>
      <c r="K3898">
        <f>'Previous Trades Import_OMS Quer'!K3898</f>
        <v>0</v>
      </c>
      <c r="L3898">
        <f>'Previous Trades Import_OMS Quer'!L3898</f>
        <v>0</v>
      </c>
      <c r="M3898">
        <f>'Previous Trades Import_OMS Quer'!M3898</f>
        <v>0</v>
      </c>
      <c r="N3898">
        <f>'Previous Trades Import_OMS Quer'!N3898</f>
        <v>0</v>
      </c>
      <c r="O3898" t="str">
        <f>CLEAN('Previous Trades Import_OMS Quer'!O3898)</f>
        <v/>
      </c>
      <c r="Q3898" s="25">
        <f t="shared" si="120"/>
        <v>0</v>
      </c>
      <c r="R3898" s="25" t="e">
        <f>VLOOKUP(O3898,'Currency Balance'!$O$3:$Q$32,3,0)</f>
        <v>#N/A</v>
      </c>
      <c r="S3898" t="e">
        <f t="shared" si="121"/>
        <v>#N/A</v>
      </c>
    </row>
    <row r="3899" spans="1:19">
      <c r="A3899">
        <f>'Previous Trades Import_OMS Quer'!A3899</f>
        <v>0</v>
      </c>
      <c r="B3899">
        <f>'Previous Trades Import_OMS Quer'!B3899</f>
        <v>0</v>
      </c>
      <c r="C3899" s="22">
        <f>'Previous Trades Import_OMS Quer'!C3899</f>
        <v>0</v>
      </c>
      <c r="D3899">
        <f>'Previous Trades Import_OMS Quer'!D3899</f>
        <v>0</v>
      </c>
      <c r="E3899" s="22">
        <f>'Previous Trades Import_OMS Quer'!E3899</f>
        <v>0</v>
      </c>
      <c r="F3899">
        <f>'Previous Trades Import_OMS Quer'!F3899</f>
        <v>0</v>
      </c>
      <c r="G3899">
        <f>'Previous Trades Import_OMS Quer'!G3899</f>
        <v>0</v>
      </c>
      <c r="H3899">
        <f>'Previous Trades Import_OMS Quer'!H3899</f>
        <v>0</v>
      </c>
      <c r="I3899">
        <f>'Previous Trades Import_OMS Quer'!I3899</f>
        <v>0</v>
      </c>
      <c r="J3899">
        <f>'Previous Trades Import_OMS Quer'!J3899</f>
        <v>0</v>
      </c>
      <c r="K3899">
        <f>'Previous Trades Import_OMS Quer'!K3899</f>
        <v>0</v>
      </c>
      <c r="L3899">
        <f>'Previous Trades Import_OMS Quer'!L3899</f>
        <v>0</v>
      </c>
      <c r="M3899">
        <f>'Previous Trades Import_OMS Quer'!M3899</f>
        <v>0</v>
      </c>
      <c r="N3899">
        <f>'Previous Trades Import_OMS Quer'!N3899</f>
        <v>0</v>
      </c>
      <c r="O3899" t="str">
        <f>CLEAN('Previous Trades Import_OMS Quer'!O3899)</f>
        <v/>
      </c>
      <c r="Q3899" s="25">
        <f t="shared" si="120"/>
        <v>0</v>
      </c>
      <c r="R3899" s="25" t="e">
        <f>VLOOKUP(O3899,'Currency Balance'!$O$3:$Q$32,3,0)</f>
        <v>#N/A</v>
      </c>
      <c r="S3899" t="e">
        <f t="shared" si="121"/>
        <v>#N/A</v>
      </c>
    </row>
    <row r="3900" spans="1:19">
      <c r="A3900">
        <f>'Previous Trades Import_OMS Quer'!A3900</f>
        <v>0</v>
      </c>
      <c r="B3900">
        <f>'Previous Trades Import_OMS Quer'!B3900</f>
        <v>0</v>
      </c>
      <c r="C3900" s="22">
        <f>'Previous Trades Import_OMS Quer'!C3900</f>
        <v>0</v>
      </c>
      <c r="D3900">
        <f>'Previous Trades Import_OMS Quer'!D3900</f>
        <v>0</v>
      </c>
      <c r="E3900" s="22">
        <f>'Previous Trades Import_OMS Quer'!E3900</f>
        <v>0</v>
      </c>
      <c r="F3900">
        <f>'Previous Trades Import_OMS Quer'!F3900</f>
        <v>0</v>
      </c>
      <c r="G3900">
        <f>'Previous Trades Import_OMS Quer'!G3900</f>
        <v>0</v>
      </c>
      <c r="H3900">
        <f>'Previous Trades Import_OMS Quer'!H3900</f>
        <v>0</v>
      </c>
      <c r="I3900">
        <f>'Previous Trades Import_OMS Quer'!I3900</f>
        <v>0</v>
      </c>
      <c r="J3900">
        <f>'Previous Trades Import_OMS Quer'!J3900</f>
        <v>0</v>
      </c>
      <c r="K3900">
        <f>'Previous Trades Import_OMS Quer'!K3900</f>
        <v>0</v>
      </c>
      <c r="L3900">
        <f>'Previous Trades Import_OMS Quer'!L3900</f>
        <v>0</v>
      </c>
      <c r="M3900">
        <f>'Previous Trades Import_OMS Quer'!M3900</f>
        <v>0</v>
      </c>
      <c r="N3900">
        <f>'Previous Trades Import_OMS Quer'!N3900</f>
        <v>0</v>
      </c>
      <c r="O3900" t="str">
        <f>CLEAN('Previous Trades Import_OMS Quer'!O3900)</f>
        <v/>
      </c>
      <c r="Q3900" s="25">
        <f t="shared" si="120"/>
        <v>0</v>
      </c>
      <c r="R3900" s="25" t="e">
        <f>VLOOKUP(O3900,'Currency Balance'!$O$3:$Q$32,3,0)</f>
        <v>#N/A</v>
      </c>
      <c r="S3900" t="e">
        <f t="shared" si="121"/>
        <v>#N/A</v>
      </c>
    </row>
    <row r="3901" spans="1:19">
      <c r="A3901">
        <f>'Previous Trades Import_OMS Quer'!A3901</f>
        <v>0</v>
      </c>
      <c r="B3901">
        <f>'Previous Trades Import_OMS Quer'!B3901</f>
        <v>0</v>
      </c>
      <c r="C3901" s="22">
        <f>'Previous Trades Import_OMS Quer'!C3901</f>
        <v>0</v>
      </c>
      <c r="D3901">
        <f>'Previous Trades Import_OMS Quer'!D3901</f>
        <v>0</v>
      </c>
      <c r="E3901" s="22">
        <f>'Previous Trades Import_OMS Quer'!E3901</f>
        <v>0</v>
      </c>
      <c r="F3901">
        <f>'Previous Trades Import_OMS Quer'!F3901</f>
        <v>0</v>
      </c>
      <c r="G3901">
        <f>'Previous Trades Import_OMS Quer'!G3901</f>
        <v>0</v>
      </c>
      <c r="H3901">
        <f>'Previous Trades Import_OMS Quer'!H3901</f>
        <v>0</v>
      </c>
      <c r="I3901">
        <f>'Previous Trades Import_OMS Quer'!I3901</f>
        <v>0</v>
      </c>
      <c r="J3901">
        <f>'Previous Trades Import_OMS Quer'!J3901</f>
        <v>0</v>
      </c>
      <c r="K3901">
        <f>'Previous Trades Import_OMS Quer'!K3901</f>
        <v>0</v>
      </c>
      <c r="L3901">
        <f>'Previous Trades Import_OMS Quer'!L3901</f>
        <v>0</v>
      </c>
      <c r="M3901">
        <f>'Previous Trades Import_OMS Quer'!M3901</f>
        <v>0</v>
      </c>
      <c r="N3901">
        <f>'Previous Trades Import_OMS Quer'!N3901</f>
        <v>0</v>
      </c>
      <c r="O3901" t="str">
        <f>CLEAN('Previous Trades Import_OMS Quer'!O3901)</f>
        <v/>
      </c>
      <c r="Q3901" s="25">
        <f t="shared" si="120"/>
        <v>0</v>
      </c>
      <c r="R3901" s="25" t="e">
        <f>VLOOKUP(O3901,'Currency Balance'!$O$3:$Q$32,3,0)</f>
        <v>#N/A</v>
      </c>
      <c r="S3901" t="e">
        <f t="shared" si="121"/>
        <v>#N/A</v>
      </c>
    </row>
    <row r="3902" spans="1:19">
      <c r="A3902">
        <f>'Previous Trades Import_OMS Quer'!A3902</f>
        <v>0</v>
      </c>
      <c r="B3902">
        <f>'Previous Trades Import_OMS Quer'!B3902</f>
        <v>0</v>
      </c>
      <c r="C3902" s="22">
        <f>'Previous Trades Import_OMS Quer'!C3902</f>
        <v>0</v>
      </c>
      <c r="D3902">
        <f>'Previous Trades Import_OMS Quer'!D3902</f>
        <v>0</v>
      </c>
      <c r="E3902" s="22">
        <f>'Previous Trades Import_OMS Quer'!E3902</f>
        <v>0</v>
      </c>
      <c r="F3902">
        <f>'Previous Trades Import_OMS Quer'!F3902</f>
        <v>0</v>
      </c>
      <c r="G3902">
        <f>'Previous Trades Import_OMS Quer'!G3902</f>
        <v>0</v>
      </c>
      <c r="H3902">
        <f>'Previous Trades Import_OMS Quer'!H3902</f>
        <v>0</v>
      </c>
      <c r="I3902">
        <f>'Previous Trades Import_OMS Quer'!I3902</f>
        <v>0</v>
      </c>
      <c r="J3902">
        <f>'Previous Trades Import_OMS Quer'!J3902</f>
        <v>0</v>
      </c>
      <c r="K3902">
        <f>'Previous Trades Import_OMS Quer'!K3902</f>
        <v>0</v>
      </c>
      <c r="L3902">
        <f>'Previous Trades Import_OMS Quer'!L3902</f>
        <v>0</v>
      </c>
      <c r="M3902">
        <f>'Previous Trades Import_OMS Quer'!M3902</f>
        <v>0</v>
      </c>
      <c r="N3902">
        <f>'Previous Trades Import_OMS Quer'!N3902</f>
        <v>0</v>
      </c>
      <c r="O3902" t="str">
        <f>CLEAN('Previous Trades Import_OMS Quer'!O3902)</f>
        <v/>
      </c>
      <c r="Q3902" s="25">
        <f t="shared" si="120"/>
        <v>0</v>
      </c>
      <c r="R3902" s="25" t="e">
        <f>VLOOKUP(O3902,'Currency Balance'!$O$3:$Q$32,3,0)</f>
        <v>#N/A</v>
      </c>
      <c r="S3902" t="e">
        <f t="shared" si="121"/>
        <v>#N/A</v>
      </c>
    </row>
    <row r="3903" spans="1:19">
      <c r="A3903">
        <f>'Previous Trades Import_OMS Quer'!A3903</f>
        <v>0</v>
      </c>
      <c r="B3903">
        <f>'Previous Trades Import_OMS Quer'!B3903</f>
        <v>0</v>
      </c>
      <c r="C3903" s="22">
        <f>'Previous Trades Import_OMS Quer'!C3903</f>
        <v>0</v>
      </c>
      <c r="D3903">
        <f>'Previous Trades Import_OMS Quer'!D3903</f>
        <v>0</v>
      </c>
      <c r="E3903" s="22">
        <f>'Previous Trades Import_OMS Quer'!E3903</f>
        <v>0</v>
      </c>
      <c r="F3903">
        <f>'Previous Trades Import_OMS Quer'!F3903</f>
        <v>0</v>
      </c>
      <c r="G3903">
        <f>'Previous Trades Import_OMS Quer'!G3903</f>
        <v>0</v>
      </c>
      <c r="H3903">
        <f>'Previous Trades Import_OMS Quer'!H3903</f>
        <v>0</v>
      </c>
      <c r="I3903">
        <f>'Previous Trades Import_OMS Quer'!I3903</f>
        <v>0</v>
      </c>
      <c r="J3903">
        <f>'Previous Trades Import_OMS Quer'!J3903</f>
        <v>0</v>
      </c>
      <c r="K3903">
        <f>'Previous Trades Import_OMS Quer'!K3903</f>
        <v>0</v>
      </c>
      <c r="L3903">
        <f>'Previous Trades Import_OMS Quer'!L3903</f>
        <v>0</v>
      </c>
      <c r="M3903">
        <f>'Previous Trades Import_OMS Quer'!M3903</f>
        <v>0</v>
      </c>
      <c r="N3903">
        <f>'Previous Trades Import_OMS Quer'!N3903</f>
        <v>0</v>
      </c>
      <c r="O3903" t="str">
        <f>CLEAN('Previous Trades Import_OMS Quer'!O3903)</f>
        <v/>
      </c>
      <c r="Q3903" s="25">
        <f t="shared" si="120"/>
        <v>0</v>
      </c>
      <c r="R3903" s="25" t="e">
        <f>VLOOKUP(O3903,'Currency Balance'!$O$3:$Q$32,3,0)</f>
        <v>#N/A</v>
      </c>
      <c r="S3903" t="e">
        <f t="shared" si="121"/>
        <v>#N/A</v>
      </c>
    </row>
    <row r="3904" spans="1:19">
      <c r="A3904">
        <f>'Previous Trades Import_OMS Quer'!A3904</f>
        <v>0</v>
      </c>
      <c r="B3904">
        <f>'Previous Trades Import_OMS Quer'!B3904</f>
        <v>0</v>
      </c>
      <c r="C3904" s="22">
        <f>'Previous Trades Import_OMS Quer'!C3904</f>
        <v>0</v>
      </c>
      <c r="D3904">
        <f>'Previous Trades Import_OMS Quer'!D3904</f>
        <v>0</v>
      </c>
      <c r="E3904" s="22">
        <f>'Previous Trades Import_OMS Quer'!E3904</f>
        <v>0</v>
      </c>
      <c r="F3904">
        <f>'Previous Trades Import_OMS Quer'!F3904</f>
        <v>0</v>
      </c>
      <c r="G3904">
        <f>'Previous Trades Import_OMS Quer'!G3904</f>
        <v>0</v>
      </c>
      <c r="H3904">
        <f>'Previous Trades Import_OMS Quer'!H3904</f>
        <v>0</v>
      </c>
      <c r="I3904">
        <f>'Previous Trades Import_OMS Quer'!I3904</f>
        <v>0</v>
      </c>
      <c r="J3904">
        <f>'Previous Trades Import_OMS Quer'!J3904</f>
        <v>0</v>
      </c>
      <c r="K3904">
        <f>'Previous Trades Import_OMS Quer'!K3904</f>
        <v>0</v>
      </c>
      <c r="L3904">
        <f>'Previous Trades Import_OMS Quer'!L3904</f>
        <v>0</v>
      </c>
      <c r="M3904">
        <f>'Previous Trades Import_OMS Quer'!M3904</f>
        <v>0</v>
      </c>
      <c r="N3904">
        <f>'Previous Trades Import_OMS Quer'!N3904</f>
        <v>0</v>
      </c>
      <c r="O3904" t="str">
        <f>CLEAN('Previous Trades Import_OMS Quer'!O3904)</f>
        <v/>
      </c>
      <c r="Q3904" s="25">
        <f t="shared" si="120"/>
        <v>0</v>
      </c>
      <c r="R3904" s="25" t="e">
        <f>VLOOKUP(O3904,'Currency Balance'!$O$3:$Q$32,3,0)</f>
        <v>#N/A</v>
      </c>
      <c r="S3904" t="e">
        <f t="shared" si="121"/>
        <v>#N/A</v>
      </c>
    </row>
    <row r="3905" spans="1:19">
      <c r="A3905">
        <f>'Previous Trades Import_OMS Quer'!A3905</f>
        <v>0</v>
      </c>
      <c r="B3905">
        <f>'Previous Trades Import_OMS Quer'!B3905</f>
        <v>0</v>
      </c>
      <c r="C3905" s="22">
        <f>'Previous Trades Import_OMS Quer'!C3905</f>
        <v>0</v>
      </c>
      <c r="D3905">
        <f>'Previous Trades Import_OMS Quer'!D3905</f>
        <v>0</v>
      </c>
      <c r="E3905" s="22">
        <f>'Previous Trades Import_OMS Quer'!E3905</f>
        <v>0</v>
      </c>
      <c r="F3905">
        <f>'Previous Trades Import_OMS Quer'!F3905</f>
        <v>0</v>
      </c>
      <c r="G3905">
        <f>'Previous Trades Import_OMS Quer'!G3905</f>
        <v>0</v>
      </c>
      <c r="H3905">
        <f>'Previous Trades Import_OMS Quer'!H3905</f>
        <v>0</v>
      </c>
      <c r="I3905">
        <f>'Previous Trades Import_OMS Quer'!I3905</f>
        <v>0</v>
      </c>
      <c r="J3905">
        <f>'Previous Trades Import_OMS Quer'!J3905</f>
        <v>0</v>
      </c>
      <c r="K3905">
        <f>'Previous Trades Import_OMS Quer'!K3905</f>
        <v>0</v>
      </c>
      <c r="L3905">
        <f>'Previous Trades Import_OMS Quer'!L3905</f>
        <v>0</v>
      </c>
      <c r="M3905">
        <f>'Previous Trades Import_OMS Quer'!M3905</f>
        <v>0</v>
      </c>
      <c r="N3905">
        <f>'Previous Trades Import_OMS Quer'!N3905</f>
        <v>0</v>
      </c>
      <c r="O3905" t="str">
        <f>CLEAN('Previous Trades Import_OMS Quer'!O3905)</f>
        <v/>
      </c>
      <c r="Q3905" s="25">
        <f t="shared" si="120"/>
        <v>0</v>
      </c>
      <c r="R3905" s="25" t="e">
        <f>VLOOKUP(O3905,'Currency Balance'!$O$3:$Q$32,3,0)</f>
        <v>#N/A</v>
      </c>
      <c r="S3905" t="e">
        <f t="shared" si="121"/>
        <v>#N/A</v>
      </c>
    </row>
    <row r="3906" spans="1:19">
      <c r="A3906">
        <f>'Previous Trades Import_OMS Quer'!A3906</f>
        <v>0</v>
      </c>
      <c r="B3906">
        <f>'Previous Trades Import_OMS Quer'!B3906</f>
        <v>0</v>
      </c>
      <c r="C3906" s="22">
        <f>'Previous Trades Import_OMS Quer'!C3906</f>
        <v>0</v>
      </c>
      <c r="D3906">
        <f>'Previous Trades Import_OMS Quer'!D3906</f>
        <v>0</v>
      </c>
      <c r="E3906" s="22">
        <f>'Previous Trades Import_OMS Quer'!E3906</f>
        <v>0</v>
      </c>
      <c r="F3906">
        <f>'Previous Trades Import_OMS Quer'!F3906</f>
        <v>0</v>
      </c>
      <c r="G3906">
        <f>'Previous Trades Import_OMS Quer'!G3906</f>
        <v>0</v>
      </c>
      <c r="H3906">
        <f>'Previous Trades Import_OMS Quer'!H3906</f>
        <v>0</v>
      </c>
      <c r="I3906">
        <f>'Previous Trades Import_OMS Quer'!I3906</f>
        <v>0</v>
      </c>
      <c r="J3906">
        <f>'Previous Trades Import_OMS Quer'!J3906</f>
        <v>0</v>
      </c>
      <c r="K3906">
        <f>'Previous Trades Import_OMS Quer'!K3906</f>
        <v>0</v>
      </c>
      <c r="L3906">
        <f>'Previous Trades Import_OMS Quer'!L3906</f>
        <v>0</v>
      </c>
      <c r="M3906">
        <f>'Previous Trades Import_OMS Quer'!M3906</f>
        <v>0</v>
      </c>
      <c r="N3906">
        <f>'Previous Trades Import_OMS Quer'!N3906</f>
        <v>0</v>
      </c>
      <c r="O3906" t="str">
        <f>CLEAN('Previous Trades Import_OMS Quer'!O3906)</f>
        <v/>
      </c>
      <c r="Q3906" s="25">
        <f t="shared" ref="Q3906:Q3969" si="122">IF(G3906="sell",M3906,-M3906)</f>
        <v>0</v>
      </c>
      <c r="R3906" s="25" t="e">
        <f>VLOOKUP(O3906,'Currency Balance'!$O$3:$Q$32,3,0)</f>
        <v>#N/A</v>
      </c>
      <c r="S3906" t="e">
        <f t="shared" ref="S3906:S3969" si="123">Q3906/R3906</f>
        <v>#N/A</v>
      </c>
    </row>
    <row r="3907" spans="1:19">
      <c r="A3907">
        <f>'Previous Trades Import_OMS Quer'!A3907</f>
        <v>0</v>
      </c>
      <c r="B3907">
        <f>'Previous Trades Import_OMS Quer'!B3907</f>
        <v>0</v>
      </c>
      <c r="C3907" s="22">
        <f>'Previous Trades Import_OMS Quer'!C3907</f>
        <v>0</v>
      </c>
      <c r="D3907">
        <f>'Previous Trades Import_OMS Quer'!D3907</f>
        <v>0</v>
      </c>
      <c r="E3907" s="22">
        <f>'Previous Trades Import_OMS Quer'!E3907</f>
        <v>0</v>
      </c>
      <c r="F3907">
        <f>'Previous Trades Import_OMS Quer'!F3907</f>
        <v>0</v>
      </c>
      <c r="G3907">
        <f>'Previous Trades Import_OMS Quer'!G3907</f>
        <v>0</v>
      </c>
      <c r="H3907">
        <f>'Previous Trades Import_OMS Quer'!H3907</f>
        <v>0</v>
      </c>
      <c r="I3907">
        <f>'Previous Trades Import_OMS Quer'!I3907</f>
        <v>0</v>
      </c>
      <c r="J3907">
        <f>'Previous Trades Import_OMS Quer'!J3907</f>
        <v>0</v>
      </c>
      <c r="K3907">
        <f>'Previous Trades Import_OMS Quer'!K3907</f>
        <v>0</v>
      </c>
      <c r="L3907">
        <f>'Previous Trades Import_OMS Quer'!L3907</f>
        <v>0</v>
      </c>
      <c r="M3907">
        <f>'Previous Trades Import_OMS Quer'!M3907</f>
        <v>0</v>
      </c>
      <c r="N3907">
        <f>'Previous Trades Import_OMS Quer'!N3907</f>
        <v>0</v>
      </c>
      <c r="O3907" t="str">
        <f>CLEAN('Previous Trades Import_OMS Quer'!O3907)</f>
        <v/>
      </c>
      <c r="Q3907" s="25">
        <f t="shared" si="122"/>
        <v>0</v>
      </c>
      <c r="R3907" s="25" t="e">
        <f>VLOOKUP(O3907,'Currency Balance'!$O$3:$Q$32,3,0)</f>
        <v>#N/A</v>
      </c>
      <c r="S3907" t="e">
        <f t="shared" si="123"/>
        <v>#N/A</v>
      </c>
    </row>
    <row r="3908" spans="1:19">
      <c r="A3908">
        <f>'Previous Trades Import_OMS Quer'!A3908</f>
        <v>0</v>
      </c>
      <c r="B3908">
        <f>'Previous Trades Import_OMS Quer'!B3908</f>
        <v>0</v>
      </c>
      <c r="C3908" s="22">
        <f>'Previous Trades Import_OMS Quer'!C3908</f>
        <v>0</v>
      </c>
      <c r="D3908">
        <f>'Previous Trades Import_OMS Quer'!D3908</f>
        <v>0</v>
      </c>
      <c r="E3908" s="22">
        <f>'Previous Trades Import_OMS Quer'!E3908</f>
        <v>0</v>
      </c>
      <c r="F3908">
        <f>'Previous Trades Import_OMS Quer'!F3908</f>
        <v>0</v>
      </c>
      <c r="G3908">
        <f>'Previous Trades Import_OMS Quer'!G3908</f>
        <v>0</v>
      </c>
      <c r="H3908">
        <f>'Previous Trades Import_OMS Quer'!H3908</f>
        <v>0</v>
      </c>
      <c r="I3908">
        <f>'Previous Trades Import_OMS Quer'!I3908</f>
        <v>0</v>
      </c>
      <c r="J3908">
        <f>'Previous Trades Import_OMS Quer'!J3908</f>
        <v>0</v>
      </c>
      <c r="K3908">
        <f>'Previous Trades Import_OMS Quer'!K3908</f>
        <v>0</v>
      </c>
      <c r="L3908">
        <f>'Previous Trades Import_OMS Quer'!L3908</f>
        <v>0</v>
      </c>
      <c r="M3908">
        <f>'Previous Trades Import_OMS Quer'!M3908</f>
        <v>0</v>
      </c>
      <c r="N3908">
        <f>'Previous Trades Import_OMS Quer'!N3908</f>
        <v>0</v>
      </c>
      <c r="O3908" t="str">
        <f>CLEAN('Previous Trades Import_OMS Quer'!O3908)</f>
        <v/>
      </c>
      <c r="Q3908" s="25">
        <f t="shared" si="122"/>
        <v>0</v>
      </c>
      <c r="R3908" s="25" t="e">
        <f>VLOOKUP(O3908,'Currency Balance'!$O$3:$Q$32,3,0)</f>
        <v>#N/A</v>
      </c>
      <c r="S3908" t="e">
        <f t="shared" si="123"/>
        <v>#N/A</v>
      </c>
    </row>
    <row r="3909" spans="1:19">
      <c r="A3909">
        <f>'Previous Trades Import_OMS Quer'!A3909</f>
        <v>0</v>
      </c>
      <c r="B3909">
        <f>'Previous Trades Import_OMS Quer'!B3909</f>
        <v>0</v>
      </c>
      <c r="C3909" s="22">
        <f>'Previous Trades Import_OMS Quer'!C3909</f>
        <v>0</v>
      </c>
      <c r="D3909">
        <f>'Previous Trades Import_OMS Quer'!D3909</f>
        <v>0</v>
      </c>
      <c r="E3909" s="22">
        <f>'Previous Trades Import_OMS Quer'!E3909</f>
        <v>0</v>
      </c>
      <c r="F3909">
        <f>'Previous Trades Import_OMS Quer'!F3909</f>
        <v>0</v>
      </c>
      <c r="G3909">
        <f>'Previous Trades Import_OMS Quer'!G3909</f>
        <v>0</v>
      </c>
      <c r="H3909">
        <f>'Previous Trades Import_OMS Quer'!H3909</f>
        <v>0</v>
      </c>
      <c r="I3909">
        <f>'Previous Trades Import_OMS Quer'!I3909</f>
        <v>0</v>
      </c>
      <c r="J3909">
        <f>'Previous Trades Import_OMS Quer'!J3909</f>
        <v>0</v>
      </c>
      <c r="K3909">
        <f>'Previous Trades Import_OMS Quer'!K3909</f>
        <v>0</v>
      </c>
      <c r="L3909">
        <f>'Previous Trades Import_OMS Quer'!L3909</f>
        <v>0</v>
      </c>
      <c r="M3909">
        <f>'Previous Trades Import_OMS Quer'!M3909</f>
        <v>0</v>
      </c>
      <c r="N3909">
        <f>'Previous Trades Import_OMS Quer'!N3909</f>
        <v>0</v>
      </c>
      <c r="O3909" t="str">
        <f>CLEAN('Previous Trades Import_OMS Quer'!O3909)</f>
        <v/>
      </c>
      <c r="Q3909" s="25">
        <f t="shared" si="122"/>
        <v>0</v>
      </c>
      <c r="R3909" s="25" t="e">
        <f>VLOOKUP(O3909,'Currency Balance'!$O$3:$Q$32,3,0)</f>
        <v>#N/A</v>
      </c>
      <c r="S3909" t="e">
        <f t="shared" si="123"/>
        <v>#N/A</v>
      </c>
    </row>
    <row r="3910" spans="1:19">
      <c r="A3910">
        <f>'Previous Trades Import_OMS Quer'!A3910</f>
        <v>0</v>
      </c>
      <c r="B3910">
        <f>'Previous Trades Import_OMS Quer'!B3910</f>
        <v>0</v>
      </c>
      <c r="C3910" s="22">
        <f>'Previous Trades Import_OMS Quer'!C3910</f>
        <v>0</v>
      </c>
      <c r="D3910">
        <f>'Previous Trades Import_OMS Quer'!D3910</f>
        <v>0</v>
      </c>
      <c r="E3910" s="22">
        <f>'Previous Trades Import_OMS Quer'!E3910</f>
        <v>0</v>
      </c>
      <c r="F3910">
        <f>'Previous Trades Import_OMS Quer'!F3910</f>
        <v>0</v>
      </c>
      <c r="G3910">
        <f>'Previous Trades Import_OMS Quer'!G3910</f>
        <v>0</v>
      </c>
      <c r="H3910">
        <f>'Previous Trades Import_OMS Quer'!H3910</f>
        <v>0</v>
      </c>
      <c r="I3910">
        <f>'Previous Trades Import_OMS Quer'!I3910</f>
        <v>0</v>
      </c>
      <c r="J3910">
        <f>'Previous Trades Import_OMS Quer'!J3910</f>
        <v>0</v>
      </c>
      <c r="K3910">
        <f>'Previous Trades Import_OMS Quer'!K3910</f>
        <v>0</v>
      </c>
      <c r="L3910">
        <f>'Previous Trades Import_OMS Quer'!L3910</f>
        <v>0</v>
      </c>
      <c r="M3910">
        <f>'Previous Trades Import_OMS Quer'!M3910</f>
        <v>0</v>
      </c>
      <c r="N3910">
        <f>'Previous Trades Import_OMS Quer'!N3910</f>
        <v>0</v>
      </c>
      <c r="O3910" t="str">
        <f>CLEAN('Previous Trades Import_OMS Quer'!O3910)</f>
        <v/>
      </c>
      <c r="Q3910" s="25">
        <f t="shared" si="122"/>
        <v>0</v>
      </c>
      <c r="R3910" s="25" t="e">
        <f>VLOOKUP(O3910,'Currency Balance'!$O$3:$Q$32,3,0)</f>
        <v>#N/A</v>
      </c>
      <c r="S3910" t="e">
        <f t="shared" si="123"/>
        <v>#N/A</v>
      </c>
    </row>
    <row r="3911" spans="1:19">
      <c r="A3911">
        <f>'Previous Trades Import_OMS Quer'!A3911</f>
        <v>0</v>
      </c>
      <c r="B3911">
        <f>'Previous Trades Import_OMS Quer'!B3911</f>
        <v>0</v>
      </c>
      <c r="C3911" s="22">
        <f>'Previous Trades Import_OMS Quer'!C3911</f>
        <v>0</v>
      </c>
      <c r="D3911">
        <f>'Previous Trades Import_OMS Quer'!D3911</f>
        <v>0</v>
      </c>
      <c r="E3911" s="22">
        <f>'Previous Trades Import_OMS Quer'!E3911</f>
        <v>0</v>
      </c>
      <c r="F3911">
        <f>'Previous Trades Import_OMS Quer'!F3911</f>
        <v>0</v>
      </c>
      <c r="G3911">
        <f>'Previous Trades Import_OMS Quer'!G3911</f>
        <v>0</v>
      </c>
      <c r="H3911">
        <f>'Previous Trades Import_OMS Quer'!H3911</f>
        <v>0</v>
      </c>
      <c r="I3911">
        <f>'Previous Trades Import_OMS Quer'!I3911</f>
        <v>0</v>
      </c>
      <c r="J3911">
        <f>'Previous Trades Import_OMS Quer'!J3911</f>
        <v>0</v>
      </c>
      <c r="K3911">
        <f>'Previous Trades Import_OMS Quer'!K3911</f>
        <v>0</v>
      </c>
      <c r="L3911">
        <f>'Previous Trades Import_OMS Quer'!L3911</f>
        <v>0</v>
      </c>
      <c r="M3911">
        <f>'Previous Trades Import_OMS Quer'!M3911</f>
        <v>0</v>
      </c>
      <c r="N3911">
        <f>'Previous Trades Import_OMS Quer'!N3911</f>
        <v>0</v>
      </c>
      <c r="O3911" t="str">
        <f>CLEAN('Previous Trades Import_OMS Quer'!O3911)</f>
        <v/>
      </c>
      <c r="Q3911" s="25">
        <f t="shared" si="122"/>
        <v>0</v>
      </c>
      <c r="R3911" s="25" t="e">
        <f>VLOOKUP(O3911,'Currency Balance'!$O$3:$Q$32,3,0)</f>
        <v>#N/A</v>
      </c>
      <c r="S3911" t="e">
        <f t="shared" si="123"/>
        <v>#N/A</v>
      </c>
    </row>
    <row r="3912" spans="1:19">
      <c r="A3912">
        <f>'Previous Trades Import_OMS Quer'!A3912</f>
        <v>0</v>
      </c>
      <c r="B3912">
        <f>'Previous Trades Import_OMS Quer'!B3912</f>
        <v>0</v>
      </c>
      <c r="C3912" s="22">
        <f>'Previous Trades Import_OMS Quer'!C3912</f>
        <v>0</v>
      </c>
      <c r="D3912">
        <f>'Previous Trades Import_OMS Quer'!D3912</f>
        <v>0</v>
      </c>
      <c r="E3912" s="22">
        <f>'Previous Trades Import_OMS Quer'!E3912</f>
        <v>0</v>
      </c>
      <c r="F3912">
        <f>'Previous Trades Import_OMS Quer'!F3912</f>
        <v>0</v>
      </c>
      <c r="G3912">
        <f>'Previous Trades Import_OMS Quer'!G3912</f>
        <v>0</v>
      </c>
      <c r="H3912">
        <f>'Previous Trades Import_OMS Quer'!H3912</f>
        <v>0</v>
      </c>
      <c r="I3912">
        <f>'Previous Trades Import_OMS Quer'!I3912</f>
        <v>0</v>
      </c>
      <c r="J3912">
        <f>'Previous Trades Import_OMS Quer'!J3912</f>
        <v>0</v>
      </c>
      <c r="K3912">
        <f>'Previous Trades Import_OMS Quer'!K3912</f>
        <v>0</v>
      </c>
      <c r="L3912">
        <f>'Previous Trades Import_OMS Quer'!L3912</f>
        <v>0</v>
      </c>
      <c r="M3912">
        <f>'Previous Trades Import_OMS Quer'!M3912</f>
        <v>0</v>
      </c>
      <c r="N3912">
        <f>'Previous Trades Import_OMS Quer'!N3912</f>
        <v>0</v>
      </c>
      <c r="O3912" t="str">
        <f>CLEAN('Previous Trades Import_OMS Quer'!O3912)</f>
        <v/>
      </c>
      <c r="Q3912" s="25">
        <f t="shared" si="122"/>
        <v>0</v>
      </c>
      <c r="R3912" s="25" t="e">
        <f>VLOOKUP(O3912,'Currency Balance'!$O$3:$Q$32,3,0)</f>
        <v>#N/A</v>
      </c>
      <c r="S3912" t="e">
        <f t="shared" si="123"/>
        <v>#N/A</v>
      </c>
    </row>
    <row r="3913" spans="1:19">
      <c r="A3913">
        <f>'Previous Trades Import_OMS Quer'!A3913</f>
        <v>0</v>
      </c>
      <c r="B3913">
        <f>'Previous Trades Import_OMS Quer'!B3913</f>
        <v>0</v>
      </c>
      <c r="C3913" s="22">
        <f>'Previous Trades Import_OMS Quer'!C3913</f>
        <v>0</v>
      </c>
      <c r="D3913">
        <f>'Previous Trades Import_OMS Quer'!D3913</f>
        <v>0</v>
      </c>
      <c r="E3913" s="22">
        <f>'Previous Trades Import_OMS Quer'!E3913</f>
        <v>0</v>
      </c>
      <c r="F3913">
        <f>'Previous Trades Import_OMS Quer'!F3913</f>
        <v>0</v>
      </c>
      <c r="G3913">
        <f>'Previous Trades Import_OMS Quer'!G3913</f>
        <v>0</v>
      </c>
      <c r="H3913">
        <f>'Previous Trades Import_OMS Quer'!H3913</f>
        <v>0</v>
      </c>
      <c r="I3913">
        <f>'Previous Trades Import_OMS Quer'!I3913</f>
        <v>0</v>
      </c>
      <c r="J3913">
        <f>'Previous Trades Import_OMS Quer'!J3913</f>
        <v>0</v>
      </c>
      <c r="K3913">
        <f>'Previous Trades Import_OMS Quer'!K3913</f>
        <v>0</v>
      </c>
      <c r="L3913">
        <f>'Previous Trades Import_OMS Quer'!L3913</f>
        <v>0</v>
      </c>
      <c r="M3913">
        <f>'Previous Trades Import_OMS Quer'!M3913</f>
        <v>0</v>
      </c>
      <c r="N3913">
        <f>'Previous Trades Import_OMS Quer'!N3913</f>
        <v>0</v>
      </c>
      <c r="O3913" t="str">
        <f>CLEAN('Previous Trades Import_OMS Quer'!O3913)</f>
        <v/>
      </c>
      <c r="Q3913" s="25">
        <f t="shared" si="122"/>
        <v>0</v>
      </c>
      <c r="R3913" s="25" t="e">
        <f>VLOOKUP(O3913,'Currency Balance'!$O$3:$Q$32,3,0)</f>
        <v>#N/A</v>
      </c>
      <c r="S3913" t="e">
        <f t="shared" si="123"/>
        <v>#N/A</v>
      </c>
    </row>
    <row r="3914" spans="1:19">
      <c r="A3914">
        <f>'Previous Trades Import_OMS Quer'!A3914</f>
        <v>0</v>
      </c>
      <c r="B3914">
        <f>'Previous Trades Import_OMS Quer'!B3914</f>
        <v>0</v>
      </c>
      <c r="C3914" s="22">
        <f>'Previous Trades Import_OMS Quer'!C3914</f>
        <v>0</v>
      </c>
      <c r="D3914">
        <f>'Previous Trades Import_OMS Quer'!D3914</f>
        <v>0</v>
      </c>
      <c r="E3914" s="22">
        <f>'Previous Trades Import_OMS Quer'!E3914</f>
        <v>0</v>
      </c>
      <c r="F3914">
        <f>'Previous Trades Import_OMS Quer'!F3914</f>
        <v>0</v>
      </c>
      <c r="G3914">
        <f>'Previous Trades Import_OMS Quer'!G3914</f>
        <v>0</v>
      </c>
      <c r="H3914">
        <f>'Previous Trades Import_OMS Quer'!H3914</f>
        <v>0</v>
      </c>
      <c r="I3914">
        <f>'Previous Trades Import_OMS Quer'!I3914</f>
        <v>0</v>
      </c>
      <c r="J3914">
        <f>'Previous Trades Import_OMS Quer'!J3914</f>
        <v>0</v>
      </c>
      <c r="K3914">
        <f>'Previous Trades Import_OMS Quer'!K3914</f>
        <v>0</v>
      </c>
      <c r="L3914">
        <f>'Previous Trades Import_OMS Quer'!L3914</f>
        <v>0</v>
      </c>
      <c r="M3914">
        <f>'Previous Trades Import_OMS Quer'!M3914</f>
        <v>0</v>
      </c>
      <c r="N3914">
        <f>'Previous Trades Import_OMS Quer'!N3914</f>
        <v>0</v>
      </c>
      <c r="O3914" t="str">
        <f>CLEAN('Previous Trades Import_OMS Quer'!O3914)</f>
        <v/>
      </c>
      <c r="Q3914" s="25">
        <f t="shared" si="122"/>
        <v>0</v>
      </c>
      <c r="R3914" s="25" t="e">
        <f>VLOOKUP(O3914,'Currency Balance'!$O$3:$Q$32,3,0)</f>
        <v>#N/A</v>
      </c>
      <c r="S3914" t="e">
        <f t="shared" si="123"/>
        <v>#N/A</v>
      </c>
    </row>
    <row r="3915" spans="1:19">
      <c r="A3915">
        <f>'Previous Trades Import_OMS Quer'!A3915</f>
        <v>0</v>
      </c>
      <c r="B3915">
        <f>'Previous Trades Import_OMS Quer'!B3915</f>
        <v>0</v>
      </c>
      <c r="C3915" s="22">
        <f>'Previous Trades Import_OMS Quer'!C3915</f>
        <v>0</v>
      </c>
      <c r="D3915">
        <f>'Previous Trades Import_OMS Quer'!D3915</f>
        <v>0</v>
      </c>
      <c r="E3915" s="22">
        <f>'Previous Trades Import_OMS Quer'!E3915</f>
        <v>0</v>
      </c>
      <c r="F3915">
        <f>'Previous Trades Import_OMS Quer'!F3915</f>
        <v>0</v>
      </c>
      <c r="G3915">
        <f>'Previous Trades Import_OMS Quer'!G3915</f>
        <v>0</v>
      </c>
      <c r="H3915">
        <f>'Previous Trades Import_OMS Quer'!H3915</f>
        <v>0</v>
      </c>
      <c r="I3915">
        <f>'Previous Trades Import_OMS Quer'!I3915</f>
        <v>0</v>
      </c>
      <c r="J3915">
        <f>'Previous Trades Import_OMS Quer'!J3915</f>
        <v>0</v>
      </c>
      <c r="K3915">
        <f>'Previous Trades Import_OMS Quer'!K3915</f>
        <v>0</v>
      </c>
      <c r="L3915">
        <f>'Previous Trades Import_OMS Quer'!L3915</f>
        <v>0</v>
      </c>
      <c r="M3915">
        <f>'Previous Trades Import_OMS Quer'!M3915</f>
        <v>0</v>
      </c>
      <c r="N3915">
        <f>'Previous Trades Import_OMS Quer'!N3915</f>
        <v>0</v>
      </c>
      <c r="O3915" t="str">
        <f>CLEAN('Previous Trades Import_OMS Quer'!O3915)</f>
        <v/>
      </c>
      <c r="Q3915" s="25">
        <f t="shared" si="122"/>
        <v>0</v>
      </c>
      <c r="R3915" s="25" t="e">
        <f>VLOOKUP(O3915,'Currency Balance'!$O$3:$Q$32,3,0)</f>
        <v>#N/A</v>
      </c>
      <c r="S3915" t="e">
        <f t="shared" si="123"/>
        <v>#N/A</v>
      </c>
    </row>
    <row r="3916" spans="1:19">
      <c r="A3916">
        <f>'Previous Trades Import_OMS Quer'!A3916</f>
        <v>0</v>
      </c>
      <c r="B3916">
        <f>'Previous Trades Import_OMS Quer'!B3916</f>
        <v>0</v>
      </c>
      <c r="C3916" s="22">
        <f>'Previous Trades Import_OMS Quer'!C3916</f>
        <v>0</v>
      </c>
      <c r="D3916">
        <f>'Previous Trades Import_OMS Quer'!D3916</f>
        <v>0</v>
      </c>
      <c r="E3916" s="22">
        <f>'Previous Trades Import_OMS Quer'!E3916</f>
        <v>0</v>
      </c>
      <c r="F3916">
        <f>'Previous Trades Import_OMS Quer'!F3916</f>
        <v>0</v>
      </c>
      <c r="G3916">
        <f>'Previous Trades Import_OMS Quer'!G3916</f>
        <v>0</v>
      </c>
      <c r="H3916">
        <f>'Previous Trades Import_OMS Quer'!H3916</f>
        <v>0</v>
      </c>
      <c r="I3916">
        <f>'Previous Trades Import_OMS Quer'!I3916</f>
        <v>0</v>
      </c>
      <c r="J3916">
        <f>'Previous Trades Import_OMS Quer'!J3916</f>
        <v>0</v>
      </c>
      <c r="K3916">
        <f>'Previous Trades Import_OMS Quer'!K3916</f>
        <v>0</v>
      </c>
      <c r="L3916">
        <f>'Previous Trades Import_OMS Quer'!L3916</f>
        <v>0</v>
      </c>
      <c r="M3916">
        <f>'Previous Trades Import_OMS Quer'!M3916</f>
        <v>0</v>
      </c>
      <c r="N3916">
        <f>'Previous Trades Import_OMS Quer'!N3916</f>
        <v>0</v>
      </c>
      <c r="O3916" t="str">
        <f>CLEAN('Previous Trades Import_OMS Quer'!O3916)</f>
        <v/>
      </c>
      <c r="Q3916" s="25">
        <f t="shared" si="122"/>
        <v>0</v>
      </c>
      <c r="R3916" s="25" t="e">
        <f>VLOOKUP(O3916,'Currency Balance'!$O$3:$Q$32,3,0)</f>
        <v>#N/A</v>
      </c>
      <c r="S3916" t="e">
        <f t="shared" si="123"/>
        <v>#N/A</v>
      </c>
    </row>
    <row r="3917" spans="1:19">
      <c r="A3917">
        <f>'Previous Trades Import_OMS Quer'!A3917</f>
        <v>0</v>
      </c>
      <c r="B3917">
        <f>'Previous Trades Import_OMS Quer'!B3917</f>
        <v>0</v>
      </c>
      <c r="C3917" s="22">
        <f>'Previous Trades Import_OMS Quer'!C3917</f>
        <v>0</v>
      </c>
      <c r="D3917">
        <f>'Previous Trades Import_OMS Quer'!D3917</f>
        <v>0</v>
      </c>
      <c r="E3917" s="22">
        <f>'Previous Trades Import_OMS Quer'!E3917</f>
        <v>0</v>
      </c>
      <c r="F3917">
        <f>'Previous Trades Import_OMS Quer'!F3917</f>
        <v>0</v>
      </c>
      <c r="G3917">
        <f>'Previous Trades Import_OMS Quer'!G3917</f>
        <v>0</v>
      </c>
      <c r="H3917">
        <f>'Previous Trades Import_OMS Quer'!H3917</f>
        <v>0</v>
      </c>
      <c r="I3917">
        <f>'Previous Trades Import_OMS Quer'!I3917</f>
        <v>0</v>
      </c>
      <c r="J3917">
        <f>'Previous Trades Import_OMS Quer'!J3917</f>
        <v>0</v>
      </c>
      <c r="K3917">
        <f>'Previous Trades Import_OMS Quer'!K3917</f>
        <v>0</v>
      </c>
      <c r="L3917">
        <f>'Previous Trades Import_OMS Quer'!L3917</f>
        <v>0</v>
      </c>
      <c r="M3917">
        <f>'Previous Trades Import_OMS Quer'!M3917</f>
        <v>0</v>
      </c>
      <c r="N3917">
        <f>'Previous Trades Import_OMS Quer'!N3917</f>
        <v>0</v>
      </c>
      <c r="O3917" t="str">
        <f>CLEAN('Previous Trades Import_OMS Quer'!O3917)</f>
        <v/>
      </c>
      <c r="Q3917" s="25">
        <f t="shared" si="122"/>
        <v>0</v>
      </c>
      <c r="R3917" s="25" t="e">
        <f>VLOOKUP(O3917,'Currency Balance'!$O$3:$Q$32,3,0)</f>
        <v>#N/A</v>
      </c>
      <c r="S3917" t="e">
        <f t="shared" si="123"/>
        <v>#N/A</v>
      </c>
    </row>
    <row r="3918" spans="1:19">
      <c r="A3918">
        <f>'Previous Trades Import_OMS Quer'!A3918</f>
        <v>0</v>
      </c>
      <c r="B3918">
        <f>'Previous Trades Import_OMS Quer'!B3918</f>
        <v>0</v>
      </c>
      <c r="C3918" s="22">
        <f>'Previous Trades Import_OMS Quer'!C3918</f>
        <v>0</v>
      </c>
      <c r="D3918">
        <f>'Previous Trades Import_OMS Quer'!D3918</f>
        <v>0</v>
      </c>
      <c r="E3918" s="22">
        <f>'Previous Trades Import_OMS Quer'!E3918</f>
        <v>0</v>
      </c>
      <c r="F3918">
        <f>'Previous Trades Import_OMS Quer'!F3918</f>
        <v>0</v>
      </c>
      <c r="G3918">
        <f>'Previous Trades Import_OMS Quer'!G3918</f>
        <v>0</v>
      </c>
      <c r="H3918">
        <f>'Previous Trades Import_OMS Quer'!H3918</f>
        <v>0</v>
      </c>
      <c r="I3918">
        <f>'Previous Trades Import_OMS Quer'!I3918</f>
        <v>0</v>
      </c>
      <c r="J3918">
        <f>'Previous Trades Import_OMS Quer'!J3918</f>
        <v>0</v>
      </c>
      <c r="K3918">
        <f>'Previous Trades Import_OMS Quer'!K3918</f>
        <v>0</v>
      </c>
      <c r="L3918">
        <f>'Previous Trades Import_OMS Quer'!L3918</f>
        <v>0</v>
      </c>
      <c r="M3918">
        <f>'Previous Trades Import_OMS Quer'!M3918</f>
        <v>0</v>
      </c>
      <c r="N3918">
        <f>'Previous Trades Import_OMS Quer'!N3918</f>
        <v>0</v>
      </c>
      <c r="O3918" t="str">
        <f>CLEAN('Previous Trades Import_OMS Quer'!O3918)</f>
        <v/>
      </c>
      <c r="Q3918" s="25">
        <f t="shared" si="122"/>
        <v>0</v>
      </c>
      <c r="R3918" s="25" t="e">
        <f>VLOOKUP(O3918,'Currency Balance'!$O$3:$Q$32,3,0)</f>
        <v>#N/A</v>
      </c>
      <c r="S3918" t="e">
        <f t="shared" si="123"/>
        <v>#N/A</v>
      </c>
    </row>
    <row r="3919" spans="1:19">
      <c r="A3919">
        <f>'Previous Trades Import_OMS Quer'!A3919</f>
        <v>0</v>
      </c>
      <c r="B3919">
        <f>'Previous Trades Import_OMS Quer'!B3919</f>
        <v>0</v>
      </c>
      <c r="C3919" s="22">
        <f>'Previous Trades Import_OMS Quer'!C3919</f>
        <v>0</v>
      </c>
      <c r="D3919">
        <f>'Previous Trades Import_OMS Quer'!D3919</f>
        <v>0</v>
      </c>
      <c r="E3919" s="22">
        <f>'Previous Trades Import_OMS Quer'!E3919</f>
        <v>0</v>
      </c>
      <c r="F3919">
        <f>'Previous Trades Import_OMS Quer'!F3919</f>
        <v>0</v>
      </c>
      <c r="G3919">
        <f>'Previous Trades Import_OMS Quer'!G3919</f>
        <v>0</v>
      </c>
      <c r="H3919">
        <f>'Previous Trades Import_OMS Quer'!H3919</f>
        <v>0</v>
      </c>
      <c r="I3919">
        <f>'Previous Trades Import_OMS Quer'!I3919</f>
        <v>0</v>
      </c>
      <c r="J3919">
        <f>'Previous Trades Import_OMS Quer'!J3919</f>
        <v>0</v>
      </c>
      <c r="K3919">
        <f>'Previous Trades Import_OMS Quer'!K3919</f>
        <v>0</v>
      </c>
      <c r="L3919">
        <f>'Previous Trades Import_OMS Quer'!L3919</f>
        <v>0</v>
      </c>
      <c r="M3919">
        <f>'Previous Trades Import_OMS Quer'!M3919</f>
        <v>0</v>
      </c>
      <c r="N3919">
        <f>'Previous Trades Import_OMS Quer'!N3919</f>
        <v>0</v>
      </c>
      <c r="O3919" t="str">
        <f>CLEAN('Previous Trades Import_OMS Quer'!O3919)</f>
        <v/>
      </c>
      <c r="Q3919" s="25">
        <f t="shared" si="122"/>
        <v>0</v>
      </c>
      <c r="R3919" s="25" t="e">
        <f>VLOOKUP(O3919,'Currency Balance'!$O$3:$Q$32,3,0)</f>
        <v>#N/A</v>
      </c>
      <c r="S3919" t="e">
        <f t="shared" si="123"/>
        <v>#N/A</v>
      </c>
    </row>
    <row r="3920" spans="1:19">
      <c r="A3920">
        <f>'Previous Trades Import_OMS Quer'!A3920</f>
        <v>0</v>
      </c>
      <c r="B3920">
        <f>'Previous Trades Import_OMS Quer'!B3920</f>
        <v>0</v>
      </c>
      <c r="C3920" s="22">
        <f>'Previous Trades Import_OMS Quer'!C3920</f>
        <v>0</v>
      </c>
      <c r="D3920">
        <f>'Previous Trades Import_OMS Quer'!D3920</f>
        <v>0</v>
      </c>
      <c r="E3920" s="22">
        <f>'Previous Trades Import_OMS Quer'!E3920</f>
        <v>0</v>
      </c>
      <c r="F3920">
        <f>'Previous Trades Import_OMS Quer'!F3920</f>
        <v>0</v>
      </c>
      <c r="G3920">
        <f>'Previous Trades Import_OMS Quer'!G3920</f>
        <v>0</v>
      </c>
      <c r="H3920">
        <f>'Previous Trades Import_OMS Quer'!H3920</f>
        <v>0</v>
      </c>
      <c r="I3920">
        <f>'Previous Trades Import_OMS Quer'!I3920</f>
        <v>0</v>
      </c>
      <c r="J3920">
        <f>'Previous Trades Import_OMS Quer'!J3920</f>
        <v>0</v>
      </c>
      <c r="K3920">
        <f>'Previous Trades Import_OMS Quer'!K3920</f>
        <v>0</v>
      </c>
      <c r="L3920">
        <f>'Previous Trades Import_OMS Quer'!L3920</f>
        <v>0</v>
      </c>
      <c r="M3920">
        <f>'Previous Trades Import_OMS Quer'!M3920</f>
        <v>0</v>
      </c>
      <c r="N3920">
        <f>'Previous Trades Import_OMS Quer'!N3920</f>
        <v>0</v>
      </c>
      <c r="O3920" t="str">
        <f>CLEAN('Previous Trades Import_OMS Quer'!O3920)</f>
        <v/>
      </c>
      <c r="Q3920" s="25">
        <f t="shared" si="122"/>
        <v>0</v>
      </c>
      <c r="R3920" s="25" t="e">
        <f>VLOOKUP(O3920,'Currency Balance'!$O$3:$Q$32,3,0)</f>
        <v>#N/A</v>
      </c>
      <c r="S3920" t="e">
        <f t="shared" si="123"/>
        <v>#N/A</v>
      </c>
    </row>
    <row r="3921" spans="1:19">
      <c r="A3921">
        <f>'Previous Trades Import_OMS Quer'!A3921</f>
        <v>0</v>
      </c>
      <c r="B3921">
        <f>'Previous Trades Import_OMS Quer'!B3921</f>
        <v>0</v>
      </c>
      <c r="C3921" s="22">
        <f>'Previous Trades Import_OMS Quer'!C3921</f>
        <v>0</v>
      </c>
      <c r="D3921">
        <f>'Previous Trades Import_OMS Quer'!D3921</f>
        <v>0</v>
      </c>
      <c r="E3921" s="22">
        <f>'Previous Trades Import_OMS Quer'!E3921</f>
        <v>0</v>
      </c>
      <c r="F3921">
        <f>'Previous Trades Import_OMS Quer'!F3921</f>
        <v>0</v>
      </c>
      <c r="G3921">
        <f>'Previous Trades Import_OMS Quer'!G3921</f>
        <v>0</v>
      </c>
      <c r="H3921">
        <f>'Previous Trades Import_OMS Quer'!H3921</f>
        <v>0</v>
      </c>
      <c r="I3921">
        <f>'Previous Trades Import_OMS Quer'!I3921</f>
        <v>0</v>
      </c>
      <c r="J3921">
        <f>'Previous Trades Import_OMS Quer'!J3921</f>
        <v>0</v>
      </c>
      <c r="K3921">
        <f>'Previous Trades Import_OMS Quer'!K3921</f>
        <v>0</v>
      </c>
      <c r="L3921">
        <f>'Previous Trades Import_OMS Quer'!L3921</f>
        <v>0</v>
      </c>
      <c r="M3921">
        <f>'Previous Trades Import_OMS Quer'!M3921</f>
        <v>0</v>
      </c>
      <c r="N3921">
        <f>'Previous Trades Import_OMS Quer'!N3921</f>
        <v>0</v>
      </c>
      <c r="O3921" t="str">
        <f>CLEAN('Previous Trades Import_OMS Quer'!O3921)</f>
        <v/>
      </c>
      <c r="Q3921" s="25">
        <f t="shared" si="122"/>
        <v>0</v>
      </c>
      <c r="R3921" s="25" t="e">
        <f>VLOOKUP(O3921,'Currency Balance'!$O$3:$Q$32,3,0)</f>
        <v>#N/A</v>
      </c>
      <c r="S3921" t="e">
        <f t="shared" si="123"/>
        <v>#N/A</v>
      </c>
    </row>
    <row r="3922" spans="1:19">
      <c r="A3922">
        <f>'Previous Trades Import_OMS Quer'!A3922</f>
        <v>0</v>
      </c>
      <c r="B3922">
        <f>'Previous Trades Import_OMS Quer'!B3922</f>
        <v>0</v>
      </c>
      <c r="C3922" s="22">
        <f>'Previous Trades Import_OMS Quer'!C3922</f>
        <v>0</v>
      </c>
      <c r="D3922">
        <f>'Previous Trades Import_OMS Quer'!D3922</f>
        <v>0</v>
      </c>
      <c r="E3922" s="22">
        <f>'Previous Trades Import_OMS Quer'!E3922</f>
        <v>0</v>
      </c>
      <c r="F3922">
        <f>'Previous Trades Import_OMS Quer'!F3922</f>
        <v>0</v>
      </c>
      <c r="G3922">
        <f>'Previous Trades Import_OMS Quer'!G3922</f>
        <v>0</v>
      </c>
      <c r="H3922">
        <f>'Previous Trades Import_OMS Quer'!H3922</f>
        <v>0</v>
      </c>
      <c r="I3922">
        <f>'Previous Trades Import_OMS Quer'!I3922</f>
        <v>0</v>
      </c>
      <c r="J3922">
        <f>'Previous Trades Import_OMS Quer'!J3922</f>
        <v>0</v>
      </c>
      <c r="K3922">
        <f>'Previous Trades Import_OMS Quer'!K3922</f>
        <v>0</v>
      </c>
      <c r="L3922">
        <f>'Previous Trades Import_OMS Quer'!L3922</f>
        <v>0</v>
      </c>
      <c r="M3922">
        <f>'Previous Trades Import_OMS Quer'!M3922</f>
        <v>0</v>
      </c>
      <c r="N3922">
        <f>'Previous Trades Import_OMS Quer'!N3922</f>
        <v>0</v>
      </c>
      <c r="O3922" t="str">
        <f>CLEAN('Previous Trades Import_OMS Quer'!O3922)</f>
        <v/>
      </c>
      <c r="Q3922" s="25">
        <f t="shared" si="122"/>
        <v>0</v>
      </c>
      <c r="R3922" s="25" t="e">
        <f>VLOOKUP(O3922,'Currency Balance'!$O$3:$Q$32,3,0)</f>
        <v>#N/A</v>
      </c>
      <c r="S3922" t="e">
        <f t="shared" si="123"/>
        <v>#N/A</v>
      </c>
    </row>
    <row r="3923" spans="1:19">
      <c r="A3923">
        <f>'Previous Trades Import_OMS Quer'!A3923</f>
        <v>0</v>
      </c>
      <c r="B3923">
        <f>'Previous Trades Import_OMS Quer'!B3923</f>
        <v>0</v>
      </c>
      <c r="C3923" s="22">
        <f>'Previous Trades Import_OMS Quer'!C3923</f>
        <v>0</v>
      </c>
      <c r="D3923">
        <f>'Previous Trades Import_OMS Quer'!D3923</f>
        <v>0</v>
      </c>
      <c r="E3923" s="22">
        <f>'Previous Trades Import_OMS Quer'!E3923</f>
        <v>0</v>
      </c>
      <c r="F3923">
        <f>'Previous Trades Import_OMS Quer'!F3923</f>
        <v>0</v>
      </c>
      <c r="G3923">
        <f>'Previous Trades Import_OMS Quer'!G3923</f>
        <v>0</v>
      </c>
      <c r="H3923">
        <f>'Previous Trades Import_OMS Quer'!H3923</f>
        <v>0</v>
      </c>
      <c r="I3923">
        <f>'Previous Trades Import_OMS Quer'!I3923</f>
        <v>0</v>
      </c>
      <c r="J3923">
        <f>'Previous Trades Import_OMS Quer'!J3923</f>
        <v>0</v>
      </c>
      <c r="K3923">
        <f>'Previous Trades Import_OMS Quer'!K3923</f>
        <v>0</v>
      </c>
      <c r="L3923">
        <f>'Previous Trades Import_OMS Quer'!L3923</f>
        <v>0</v>
      </c>
      <c r="M3923">
        <f>'Previous Trades Import_OMS Quer'!M3923</f>
        <v>0</v>
      </c>
      <c r="N3923">
        <f>'Previous Trades Import_OMS Quer'!N3923</f>
        <v>0</v>
      </c>
      <c r="O3923" t="str">
        <f>CLEAN('Previous Trades Import_OMS Quer'!O3923)</f>
        <v/>
      </c>
      <c r="Q3923" s="25">
        <f t="shared" si="122"/>
        <v>0</v>
      </c>
      <c r="R3923" s="25" t="e">
        <f>VLOOKUP(O3923,'Currency Balance'!$O$3:$Q$32,3,0)</f>
        <v>#N/A</v>
      </c>
      <c r="S3923" t="e">
        <f t="shared" si="123"/>
        <v>#N/A</v>
      </c>
    </row>
    <row r="3924" spans="1:19">
      <c r="A3924">
        <f>'Previous Trades Import_OMS Quer'!A3924</f>
        <v>0</v>
      </c>
      <c r="B3924">
        <f>'Previous Trades Import_OMS Quer'!B3924</f>
        <v>0</v>
      </c>
      <c r="C3924" s="22">
        <f>'Previous Trades Import_OMS Quer'!C3924</f>
        <v>0</v>
      </c>
      <c r="D3924">
        <f>'Previous Trades Import_OMS Quer'!D3924</f>
        <v>0</v>
      </c>
      <c r="E3924" s="22">
        <f>'Previous Trades Import_OMS Quer'!E3924</f>
        <v>0</v>
      </c>
      <c r="F3924">
        <f>'Previous Trades Import_OMS Quer'!F3924</f>
        <v>0</v>
      </c>
      <c r="G3924">
        <f>'Previous Trades Import_OMS Quer'!G3924</f>
        <v>0</v>
      </c>
      <c r="H3924">
        <f>'Previous Trades Import_OMS Quer'!H3924</f>
        <v>0</v>
      </c>
      <c r="I3924">
        <f>'Previous Trades Import_OMS Quer'!I3924</f>
        <v>0</v>
      </c>
      <c r="J3924">
        <f>'Previous Trades Import_OMS Quer'!J3924</f>
        <v>0</v>
      </c>
      <c r="K3924">
        <f>'Previous Trades Import_OMS Quer'!K3924</f>
        <v>0</v>
      </c>
      <c r="L3924">
        <f>'Previous Trades Import_OMS Quer'!L3924</f>
        <v>0</v>
      </c>
      <c r="M3924">
        <f>'Previous Trades Import_OMS Quer'!M3924</f>
        <v>0</v>
      </c>
      <c r="N3924">
        <f>'Previous Trades Import_OMS Quer'!N3924</f>
        <v>0</v>
      </c>
      <c r="O3924" t="str">
        <f>CLEAN('Previous Trades Import_OMS Quer'!O3924)</f>
        <v/>
      </c>
      <c r="Q3924" s="25">
        <f t="shared" si="122"/>
        <v>0</v>
      </c>
      <c r="R3924" s="25" t="e">
        <f>VLOOKUP(O3924,'Currency Balance'!$O$3:$Q$32,3,0)</f>
        <v>#N/A</v>
      </c>
      <c r="S3924" t="e">
        <f t="shared" si="123"/>
        <v>#N/A</v>
      </c>
    </row>
    <row r="3925" spans="1:19">
      <c r="A3925">
        <f>'Previous Trades Import_OMS Quer'!A3925</f>
        <v>0</v>
      </c>
      <c r="B3925">
        <f>'Previous Trades Import_OMS Quer'!B3925</f>
        <v>0</v>
      </c>
      <c r="C3925" s="22">
        <f>'Previous Trades Import_OMS Quer'!C3925</f>
        <v>0</v>
      </c>
      <c r="D3925">
        <f>'Previous Trades Import_OMS Quer'!D3925</f>
        <v>0</v>
      </c>
      <c r="E3925" s="22">
        <f>'Previous Trades Import_OMS Quer'!E3925</f>
        <v>0</v>
      </c>
      <c r="F3925">
        <f>'Previous Trades Import_OMS Quer'!F3925</f>
        <v>0</v>
      </c>
      <c r="G3925">
        <f>'Previous Trades Import_OMS Quer'!G3925</f>
        <v>0</v>
      </c>
      <c r="H3925">
        <f>'Previous Trades Import_OMS Quer'!H3925</f>
        <v>0</v>
      </c>
      <c r="I3925">
        <f>'Previous Trades Import_OMS Quer'!I3925</f>
        <v>0</v>
      </c>
      <c r="J3925">
        <f>'Previous Trades Import_OMS Quer'!J3925</f>
        <v>0</v>
      </c>
      <c r="K3925">
        <f>'Previous Trades Import_OMS Quer'!K3925</f>
        <v>0</v>
      </c>
      <c r="L3925">
        <f>'Previous Trades Import_OMS Quer'!L3925</f>
        <v>0</v>
      </c>
      <c r="M3925">
        <f>'Previous Trades Import_OMS Quer'!M3925</f>
        <v>0</v>
      </c>
      <c r="N3925">
        <f>'Previous Trades Import_OMS Quer'!N3925</f>
        <v>0</v>
      </c>
      <c r="O3925" t="str">
        <f>CLEAN('Previous Trades Import_OMS Quer'!O3925)</f>
        <v/>
      </c>
      <c r="Q3925" s="25">
        <f t="shared" si="122"/>
        <v>0</v>
      </c>
      <c r="R3925" s="25" t="e">
        <f>VLOOKUP(O3925,'Currency Balance'!$O$3:$Q$32,3,0)</f>
        <v>#N/A</v>
      </c>
      <c r="S3925" t="e">
        <f t="shared" si="123"/>
        <v>#N/A</v>
      </c>
    </row>
    <row r="3926" spans="1:19">
      <c r="A3926">
        <f>'Previous Trades Import_OMS Quer'!A3926</f>
        <v>0</v>
      </c>
      <c r="B3926">
        <f>'Previous Trades Import_OMS Quer'!B3926</f>
        <v>0</v>
      </c>
      <c r="C3926" s="22">
        <f>'Previous Trades Import_OMS Quer'!C3926</f>
        <v>0</v>
      </c>
      <c r="D3926">
        <f>'Previous Trades Import_OMS Quer'!D3926</f>
        <v>0</v>
      </c>
      <c r="E3926" s="22">
        <f>'Previous Trades Import_OMS Quer'!E3926</f>
        <v>0</v>
      </c>
      <c r="F3926">
        <f>'Previous Trades Import_OMS Quer'!F3926</f>
        <v>0</v>
      </c>
      <c r="G3926">
        <f>'Previous Trades Import_OMS Quer'!G3926</f>
        <v>0</v>
      </c>
      <c r="H3926">
        <f>'Previous Trades Import_OMS Quer'!H3926</f>
        <v>0</v>
      </c>
      <c r="I3926">
        <f>'Previous Trades Import_OMS Quer'!I3926</f>
        <v>0</v>
      </c>
      <c r="J3926">
        <f>'Previous Trades Import_OMS Quer'!J3926</f>
        <v>0</v>
      </c>
      <c r="K3926">
        <f>'Previous Trades Import_OMS Quer'!K3926</f>
        <v>0</v>
      </c>
      <c r="L3926">
        <f>'Previous Trades Import_OMS Quer'!L3926</f>
        <v>0</v>
      </c>
      <c r="M3926">
        <f>'Previous Trades Import_OMS Quer'!M3926</f>
        <v>0</v>
      </c>
      <c r="N3926">
        <f>'Previous Trades Import_OMS Quer'!N3926</f>
        <v>0</v>
      </c>
      <c r="O3926" t="str">
        <f>CLEAN('Previous Trades Import_OMS Quer'!O3926)</f>
        <v/>
      </c>
      <c r="Q3926" s="25">
        <f t="shared" si="122"/>
        <v>0</v>
      </c>
      <c r="R3926" s="25" t="e">
        <f>VLOOKUP(O3926,'Currency Balance'!$O$3:$Q$32,3,0)</f>
        <v>#N/A</v>
      </c>
      <c r="S3926" t="e">
        <f t="shared" si="123"/>
        <v>#N/A</v>
      </c>
    </row>
    <row r="3927" spans="1:19">
      <c r="A3927">
        <f>'Previous Trades Import_OMS Quer'!A3927</f>
        <v>0</v>
      </c>
      <c r="B3927">
        <f>'Previous Trades Import_OMS Quer'!B3927</f>
        <v>0</v>
      </c>
      <c r="C3927" s="22">
        <f>'Previous Trades Import_OMS Quer'!C3927</f>
        <v>0</v>
      </c>
      <c r="D3927">
        <f>'Previous Trades Import_OMS Quer'!D3927</f>
        <v>0</v>
      </c>
      <c r="E3927" s="22">
        <f>'Previous Trades Import_OMS Quer'!E3927</f>
        <v>0</v>
      </c>
      <c r="F3927">
        <f>'Previous Trades Import_OMS Quer'!F3927</f>
        <v>0</v>
      </c>
      <c r="G3927">
        <f>'Previous Trades Import_OMS Quer'!G3927</f>
        <v>0</v>
      </c>
      <c r="H3927">
        <f>'Previous Trades Import_OMS Quer'!H3927</f>
        <v>0</v>
      </c>
      <c r="I3927">
        <f>'Previous Trades Import_OMS Quer'!I3927</f>
        <v>0</v>
      </c>
      <c r="J3927">
        <f>'Previous Trades Import_OMS Quer'!J3927</f>
        <v>0</v>
      </c>
      <c r="K3927">
        <f>'Previous Trades Import_OMS Quer'!K3927</f>
        <v>0</v>
      </c>
      <c r="L3927">
        <f>'Previous Trades Import_OMS Quer'!L3927</f>
        <v>0</v>
      </c>
      <c r="M3927">
        <f>'Previous Trades Import_OMS Quer'!M3927</f>
        <v>0</v>
      </c>
      <c r="N3927">
        <f>'Previous Trades Import_OMS Quer'!N3927</f>
        <v>0</v>
      </c>
      <c r="O3927" t="str">
        <f>CLEAN('Previous Trades Import_OMS Quer'!O3927)</f>
        <v/>
      </c>
      <c r="Q3927" s="25">
        <f t="shared" si="122"/>
        <v>0</v>
      </c>
      <c r="R3927" s="25" t="e">
        <f>VLOOKUP(O3927,'Currency Balance'!$O$3:$Q$32,3,0)</f>
        <v>#N/A</v>
      </c>
      <c r="S3927" t="e">
        <f t="shared" si="123"/>
        <v>#N/A</v>
      </c>
    </row>
    <row r="3928" spans="1:19">
      <c r="A3928">
        <f>'Previous Trades Import_OMS Quer'!A3928</f>
        <v>0</v>
      </c>
      <c r="B3928">
        <f>'Previous Trades Import_OMS Quer'!B3928</f>
        <v>0</v>
      </c>
      <c r="C3928" s="22">
        <f>'Previous Trades Import_OMS Quer'!C3928</f>
        <v>0</v>
      </c>
      <c r="D3928">
        <f>'Previous Trades Import_OMS Quer'!D3928</f>
        <v>0</v>
      </c>
      <c r="E3928" s="22">
        <f>'Previous Trades Import_OMS Quer'!E3928</f>
        <v>0</v>
      </c>
      <c r="F3928">
        <f>'Previous Trades Import_OMS Quer'!F3928</f>
        <v>0</v>
      </c>
      <c r="G3928">
        <f>'Previous Trades Import_OMS Quer'!G3928</f>
        <v>0</v>
      </c>
      <c r="H3928">
        <f>'Previous Trades Import_OMS Quer'!H3928</f>
        <v>0</v>
      </c>
      <c r="I3928">
        <f>'Previous Trades Import_OMS Quer'!I3928</f>
        <v>0</v>
      </c>
      <c r="J3928">
        <f>'Previous Trades Import_OMS Quer'!J3928</f>
        <v>0</v>
      </c>
      <c r="K3928">
        <f>'Previous Trades Import_OMS Quer'!K3928</f>
        <v>0</v>
      </c>
      <c r="L3928">
        <f>'Previous Trades Import_OMS Quer'!L3928</f>
        <v>0</v>
      </c>
      <c r="M3928">
        <f>'Previous Trades Import_OMS Quer'!M3928</f>
        <v>0</v>
      </c>
      <c r="N3928">
        <f>'Previous Trades Import_OMS Quer'!N3928</f>
        <v>0</v>
      </c>
      <c r="O3928" t="str">
        <f>CLEAN('Previous Trades Import_OMS Quer'!O3928)</f>
        <v/>
      </c>
      <c r="Q3928" s="25">
        <f t="shared" si="122"/>
        <v>0</v>
      </c>
      <c r="R3928" s="25" t="e">
        <f>VLOOKUP(O3928,'Currency Balance'!$O$3:$Q$32,3,0)</f>
        <v>#N/A</v>
      </c>
      <c r="S3928" t="e">
        <f t="shared" si="123"/>
        <v>#N/A</v>
      </c>
    </row>
    <row r="3929" spans="1:19">
      <c r="A3929">
        <f>'Previous Trades Import_OMS Quer'!A3929</f>
        <v>0</v>
      </c>
      <c r="B3929">
        <f>'Previous Trades Import_OMS Quer'!B3929</f>
        <v>0</v>
      </c>
      <c r="C3929" s="22">
        <f>'Previous Trades Import_OMS Quer'!C3929</f>
        <v>0</v>
      </c>
      <c r="D3929">
        <f>'Previous Trades Import_OMS Quer'!D3929</f>
        <v>0</v>
      </c>
      <c r="E3929" s="22">
        <f>'Previous Trades Import_OMS Quer'!E3929</f>
        <v>0</v>
      </c>
      <c r="F3929">
        <f>'Previous Trades Import_OMS Quer'!F3929</f>
        <v>0</v>
      </c>
      <c r="G3929">
        <f>'Previous Trades Import_OMS Quer'!G3929</f>
        <v>0</v>
      </c>
      <c r="H3929">
        <f>'Previous Trades Import_OMS Quer'!H3929</f>
        <v>0</v>
      </c>
      <c r="I3929">
        <f>'Previous Trades Import_OMS Quer'!I3929</f>
        <v>0</v>
      </c>
      <c r="J3929">
        <f>'Previous Trades Import_OMS Quer'!J3929</f>
        <v>0</v>
      </c>
      <c r="K3929">
        <f>'Previous Trades Import_OMS Quer'!K3929</f>
        <v>0</v>
      </c>
      <c r="L3929">
        <f>'Previous Trades Import_OMS Quer'!L3929</f>
        <v>0</v>
      </c>
      <c r="M3929">
        <f>'Previous Trades Import_OMS Quer'!M3929</f>
        <v>0</v>
      </c>
      <c r="N3929">
        <f>'Previous Trades Import_OMS Quer'!N3929</f>
        <v>0</v>
      </c>
      <c r="O3929" t="str">
        <f>CLEAN('Previous Trades Import_OMS Quer'!O3929)</f>
        <v/>
      </c>
      <c r="Q3929" s="25">
        <f t="shared" si="122"/>
        <v>0</v>
      </c>
      <c r="R3929" s="25" t="e">
        <f>VLOOKUP(O3929,'Currency Balance'!$O$3:$Q$32,3,0)</f>
        <v>#N/A</v>
      </c>
      <c r="S3929" t="e">
        <f t="shared" si="123"/>
        <v>#N/A</v>
      </c>
    </row>
    <row r="3930" spans="1:19">
      <c r="A3930">
        <f>'Previous Trades Import_OMS Quer'!A3930</f>
        <v>0</v>
      </c>
      <c r="B3930">
        <f>'Previous Trades Import_OMS Quer'!B3930</f>
        <v>0</v>
      </c>
      <c r="C3930" s="22">
        <f>'Previous Trades Import_OMS Quer'!C3930</f>
        <v>0</v>
      </c>
      <c r="D3930">
        <f>'Previous Trades Import_OMS Quer'!D3930</f>
        <v>0</v>
      </c>
      <c r="E3930" s="22">
        <f>'Previous Trades Import_OMS Quer'!E3930</f>
        <v>0</v>
      </c>
      <c r="F3930">
        <f>'Previous Trades Import_OMS Quer'!F3930</f>
        <v>0</v>
      </c>
      <c r="G3930">
        <f>'Previous Trades Import_OMS Quer'!G3930</f>
        <v>0</v>
      </c>
      <c r="H3930">
        <f>'Previous Trades Import_OMS Quer'!H3930</f>
        <v>0</v>
      </c>
      <c r="I3930">
        <f>'Previous Trades Import_OMS Quer'!I3930</f>
        <v>0</v>
      </c>
      <c r="J3930">
        <f>'Previous Trades Import_OMS Quer'!J3930</f>
        <v>0</v>
      </c>
      <c r="K3930">
        <f>'Previous Trades Import_OMS Quer'!K3930</f>
        <v>0</v>
      </c>
      <c r="L3930">
        <f>'Previous Trades Import_OMS Quer'!L3930</f>
        <v>0</v>
      </c>
      <c r="M3930">
        <f>'Previous Trades Import_OMS Quer'!M3930</f>
        <v>0</v>
      </c>
      <c r="N3930">
        <f>'Previous Trades Import_OMS Quer'!N3930</f>
        <v>0</v>
      </c>
      <c r="O3930" t="str">
        <f>CLEAN('Previous Trades Import_OMS Quer'!O3930)</f>
        <v/>
      </c>
      <c r="Q3930" s="25">
        <f t="shared" si="122"/>
        <v>0</v>
      </c>
      <c r="R3930" s="25" t="e">
        <f>VLOOKUP(O3930,'Currency Balance'!$O$3:$Q$32,3,0)</f>
        <v>#N/A</v>
      </c>
      <c r="S3930" t="e">
        <f t="shared" si="123"/>
        <v>#N/A</v>
      </c>
    </row>
    <row r="3931" spans="1:19">
      <c r="A3931">
        <f>'Previous Trades Import_OMS Quer'!A3931</f>
        <v>0</v>
      </c>
      <c r="B3931">
        <f>'Previous Trades Import_OMS Quer'!B3931</f>
        <v>0</v>
      </c>
      <c r="C3931" s="22">
        <f>'Previous Trades Import_OMS Quer'!C3931</f>
        <v>0</v>
      </c>
      <c r="D3931">
        <f>'Previous Trades Import_OMS Quer'!D3931</f>
        <v>0</v>
      </c>
      <c r="E3931" s="22">
        <f>'Previous Trades Import_OMS Quer'!E3931</f>
        <v>0</v>
      </c>
      <c r="F3931">
        <f>'Previous Trades Import_OMS Quer'!F3931</f>
        <v>0</v>
      </c>
      <c r="G3931">
        <f>'Previous Trades Import_OMS Quer'!G3931</f>
        <v>0</v>
      </c>
      <c r="H3931">
        <f>'Previous Trades Import_OMS Quer'!H3931</f>
        <v>0</v>
      </c>
      <c r="I3931">
        <f>'Previous Trades Import_OMS Quer'!I3931</f>
        <v>0</v>
      </c>
      <c r="J3931">
        <f>'Previous Trades Import_OMS Quer'!J3931</f>
        <v>0</v>
      </c>
      <c r="K3931">
        <f>'Previous Trades Import_OMS Quer'!K3931</f>
        <v>0</v>
      </c>
      <c r="L3931">
        <f>'Previous Trades Import_OMS Quer'!L3931</f>
        <v>0</v>
      </c>
      <c r="M3931">
        <f>'Previous Trades Import_OMS Quer'!M3931</f>
        <v>0</v>
      </c>
      <c r="N3931">
        <f>'Previous Trades Import_OMS Quer'!N3931</f>
        <v>0</v>
      </c>
      <c r="O3931" t="str">
        <f>CLEAN('Previous Trades Import_OMS Quer'!O3931)</f>
        <v/>
      </c>
      <c r="Q3931" s="25">
        <f t="shared" si="122"/>
        <v>0</v>
      </c>
      <c r="R3931" s="25" t="e">
        <f>VLOOKUP(O3931,'Currency Balance'!$O$3:$Q$32,3,0)</f>
        <v>#N/A</v>
      </c>
      <c r="S3931" t="e">
        <f t="shared" si="123"/>
        <v>#N/A</v>
      </c>
    </row>
    <row r="3932" spans="1:19">
      <c r="A3932">
        <f>'Previous Trades Import_OMS Quer'!A3932</f>
        <v>0</v>
      </c>
      <c r="B3932">
        <f>'Previous Trades Import_OMS Quer'!B3932</f>
        <v>0</v>
      </c>
      <c r="C3932" s="22">
        <f>'Previous Trades Import_OMS Quer'!C3932</f>
        <v>0</v>
      </c>
      <c r="D3932">
        <f>'Previous Trades Import_OMS Quer'!D3932</f>
        <v>0</v>
      </c>
      <c r="E3932" s="22">
        <f>'Previous Trades Import_OMS Quer'!E3932</f>
        <v>0</v>
      </c>
      <c r="F3932">
        <f>'Previous Trades Import_OMS Quer'!F3932</f>
        <v>0</v>
      </c>
      <c r="G3932">
        <f>'Previous Trades Import_OMS Quer'!G3932</f>
        <v>0</v>
      </c>
      <c r="H3932">
        <f>'Previous Trades Import_OMS Quer'!H3932</f>
        <v>0</v>
      </c>
      <c r="I3932">
        <f>'Previous Trades Import_OMS Quer'!I3932</f>
        <v>0</v>
      </c>
      <c r="J3932">
        <f>'Previous Trades Import_OMS Quer'!J3932</f>
        <v>0</v>
      </c>
      <c r="K3932">
        <f>'Previous Trades Import_OMS Quer'!K3932</f>
        <v>0</v>
      </c>
      <c r="L3932">
        <f>'Previous Trades Import_OMS Quer'!L3932</f>
        <v>0</v>
      </c>
      <c r="M3932">
        <f>'Previous Trades Import_OMS Quer'!M3932</f>
        <v>0</v>
      </c>
      <c r="N3932">
        <f>'Previous Trades Import_OMS Quer'!N3932</f>
        <v>0</v>
      </c>
      <c r="O3932" t="str">
        <f>CLEAN('Previous Trades Import_OMS Quer'!O3932)</f>
        <v/>
      </c>
      <c r="Q3932" s="25">
        <f t="shared" si="122"/>
        <v>0</v>
      </c>
      <c r="R3932" s="25" t="e">
        <f>VLOOKUP(O3932,'Currency Balance'!$O$3:$Q$32,3,0)</f>
        <v>#N/A</v>
      </c>
      <c r="S3932" t="e">
        <f t="shared" si="123"/>
        <v>#N/A</v>
      </c>
    </row>
    <row r="3933" spans="1:19">
      <c r="A3933">
        <f>'Previous Trades Import_OMS Quer'!A3933</f>
        <v>0</v>
      </c>
      <c r="B3933">
        <f>'Previous Trades Import_OMS Quer'!B3933</f>
        <v>0</v>
      </c>
      <c r="C3933" s="22">
        <f>'Previous Trades Import_OMS Quer'!C3933</f>
        <v>0</v>
      </c>
      <c r="D3933">
        <f>'Previous Trades Import_OMS Quer'!D3933</f>
        <v>0</v>
      </c>
      <c r="E3933" s="22">
        <f>'Previous Trades Import_OMS Quer'!E3933</f>
        <v>0</v>
      </c>
      <c r="F3933">
        <f>'Previous Trades Import_OMS Quer'!F3933</f>
        <v>0</v>
      </c>
      <c r="G3933">
        <f>'Previous Trades Import_OMS Quer'!G3933</f>
        <v>0</v>
      </c>
      <c r="H3933">
        <f>'Previous Trades Import_OMS Quer'!H3933</f>
        <v>0</v>
      </c>
      <c r="I3933">
        <f>'Previous Trades Import_OMS Quer'!I3933</f>
        <v>0</v>
      </c>
      <c r="J3933">
        <f>'Previous Trades Import_OMS Quer'!J3933</f>
        <v>0</v>
      </c>
      <c r="K3933">
        <f>'Previous Trades Import_OMS Quer'!K3933</f>
        <v>0</v>
      </c>
      <c r="L3933">
        <f>'Previous Trades Import_OMS Quer'!L3933</f>
        <v>0</v>
      </c>
      <c r="M3933">
        <f>'Previous Trades Import_OMS Quer'!M3933</f>
        <v>0</v>
      </c>
      <c r="N3933">
        <f>'Previous Trades Import_OMS Quer'!N3933</f>
        <v>0</v>
      </c>
      <c r="O3933" t="str">
        <f>CLEAN('Previous Trades Import_OMS Quer'!O3933)</f>
        <v/>
      </c>
      <c r="Q3933" s="25">
        <f t="shared" si="122"/>
        <v>0</v>
      </c>
      <c r="R3933" s="25" t="e">
        <f>VLOOKUP(O3933,'Currency Balance'!$O$3:$Q$32,3,0)</f>
        <v>#N/A</v>
      </c>
      <c r="S3933" t="e">
        <f t="shared" si="123"/>
        <v>#N/A</v>
      </c>
    </row>
    <row r="3934" spans="1:19">
      <c r="A3934">
        <f>'Previous Trades Import_OMS Quer'!A3934</f>
        <v>0</v>
      </c>
      <c r="B3934">
        <f>'Previous Trades Import_OMS Quer'!B3934</f>
        <v>0</v>
      </c>
      <c r="C3934" s="22">
        <f>'Previous Trades Import_OMS Quer'!C3934</f>
        <v>0</v>
      </c>
      <c r="D3934">
        <f>'Previous Trades Import_OMS Quer'!D3934</f>
        <v>0</v>
      </c>
      <c r="E3934" s="22">
        <f>'Previous Trades Import_OMS Quer'!E3934</f>
        <v>0</v>
      </c>
      <c r="F3934">
        <f>'Previous Trades Import_OMS Quer'!F3934</f>
        <v>0</v>
      </c>
      <c r="G3934">
        <f>'Previous Trades Import_OMS Quer'!G3934</f>
        <v>0</v>
      </c>
      <c r="H3934">
        <f>'Previous Trades Import_OMS Quer'!H3934</f>
        <v>0</v>
      </c>
      <c r="I3934">
        <f>'Previous Trades Import_OMS Quer'!I3934</f>
        <v>0</v>
      </c>
      <c r="J3934">
        <f>'Previous Trades Import_OMS Quer'!J3934</f>
        <v>0</v>
      </c>
      <c r="K3934">
        <f>'Previous Trades Import_OMS Quer'!K3934</f>
        <v>0</v>
      </c>
      <c r="L3934">
        <f>'Previous Trades Import_OMS Quer'!L3934</f>
        <v>0</v>
      </c>
      <c r="M3934">
        <f>'Previous Trades Import_OMS Quer'!M3934</f>
        <v>0</v>
      </c>
      <c r="N3934">
        <f>'Previous Trades Import_OMS Quer'!N3934</f>
        <v>0</v>
      </c>
      <c r="O3934" t="str">
        <f>CLEAN('Previous Trades Import_OMS Quer'!O3934)</f>
        <v/>
      </c>
      <c r="Q3934" s="25">
        <f t="shared" si="122"/>
        <v>0</v>
      </c>
      <c r="R3934" s="25" t="e">
        <f>VLOOKUP(O3934,'Currency Balance'!$O$3:$Q$32,3,0)</f>
        <v>#N/A</v>
      </c>
      <c r="S3934" t="e">
        <f t="shared" si="123"/>
        <v>#N/A</v>
      </c>
    </row>
    <row r="3935" spans="1:19">
      <c r="A3935">
        <f>'Previous Trades Import_OMS Quer'!A3935</f>
        <v>0</v>
      </c>
      <c r="B3935">
        <f>'Previous Trades Import_OMS Quer'!B3935</f>
        <v>0</v>
      </c>
      <c r="C3935" s="22">
        <f>'Previous Trades Import_OMS Quer'!C3935</f>
        <v>0</v>
      </c>
      <c r="D3935">
        <f>'Previous Trades Import_OMS Quer'!D3935</f>
        <v>0</v>
      </c>
      <c r="E3935" s="22">
        <f>'Previous Trades Import_OMS Quer'!E3935</f>
        <v>0</v>
      </c>
      <c r="F3935">
        <f>'Previous Trades Import_OMS Quer'!F3935</f>
        <v>0</v>
      </c>
      <c r="G3935">
        <f>'Previous Trades Import_OMS Quer'!G3935</f>
        <v>0</v>
      </c>
      <c r="H3935">
        <f>'Previous Trades Import_OMS Quer'!H3935</f>
        <v>0</v>
      </c>
      <c r="I3935">
        <f>'Previous Trades Import_OMS Quer'!I3935</f>
        <v>0</v>
      </c>
      <c r="J3935">
        <f>'Previous Trades Import_OMS Quer'!J3935</f>
        <v>0</v>
      </c>
      <c r="K3935">
        <f>'Previous Trades Import_OMS Quer'!K3935</f>
        <v>0</v>
      </c>
      <c r="L3935">
        <f>'Previous Trades Import_OMS Quer'!L3935</f>
        <v>0</v>
      </c>
      <c r="M3935">
        <f>'Previous Trades Import_OMS Quer'!M3935</f>
        <v>0</v>
      </c>
      <c r="N3935">
        <f>'Previous Trades Import_OMS Quer'!N3935</f>
        <v>0</v>
      </c>
      <c r="O3935" t="str">
        <f>CLEAN('Previous Trades Import_OMS Quer'!O3935)</f>
        <v/>
      </c>
      <c r="Q3935" s="25">
        <f t="shared" si="122"/>
        <v>0</v>
      </c>
      <c r="R3935" s="25" t="e">
        <f>VLOOKUP(O3935,'Currency Balance'!$O$3:$Q$32,3,0)</f>
        <v>#N/A</v>
      </c>
      <c r="S3935" t="e">
        <f t="shared" si="123"/>
        <v>#N/A</v>
      </c>
    </row>
    <row r="3936" spans="1:19">
      <c r="A3936">
        <f>'Previous Trades Import_OMS Quer'!A3936</f>
        <v>0</v>
      </c>
      <c r="B3936">
        <f>'Previous Trades Import_OMS Quer'!B3936</f>
        <v>0</v>
      </c>
      <c r="C3936" s="22">
        <f>'Previous Trades Import_OMS Quer'!C3936</f>
        <v>0</v>
      </c>
      <c r="D3936">
        <f>'Previous Trades Import_OMS Quer'!D3936</f>
        <v>0</v>
      </c>
      <c r="E3936" s="22">
        <f>'Previous Trades Import_OMS Quer'!E3936</f>
        <v>0</v>
      </c>
      <c r="F3936">
        <f>'Previous Trades Import_OMS Quer'!F3936</f>
        <v>0</v>
      </c>
      <c r="G3936">
        <f>'Previous Trades Import_OMS Quer'!G3936</f>
        <v>0</v>
      </c>
      <c r="H3936">
        <f>'Previous Trades Import_OMS Quer'!H3936</f>
        <v>0</v>
      </c>
      <c r="I3936">
        <f>'Previous Trades Import_OMS Quer'!I3936</f>
        <v>0</v>
      </c>
      <c r="J3936">
        <f>'Previous Trades Import_OMS Quer'!J3936</f>
        <v>0</v>
      </c>
      <c r="K3936">
        <f>'Previous Trades Import_OMS Quer'!K3936</f>
        <v>0</v>
      </c>
      <c r="L3936">
        <f>'Previous Trades Import_OMS Quer'!L3936</f>
        <v>0</v>
      </c>
      <c r="M3936">
        <f>'Previous Trades Import_OMS Quer'!M3936</f>
        <v>0</v>
      </c>
      <c r="N3936">
        <f>'Previous Trades Import_OMS Quer'!N3936</f>
        <v>0</v>
      </c>
      <c r="O3936" t="str">
        <f>CLEAN('Previous Trades Import_OMS Quer'!O3936)</f>
        <v/>
      </c>
      <c r="Q3936" s="25">
        <f t="shared" si="122"/>
        <v>0</v>
      </c>
      <c r="R3936" s="25" t="e">
        <f>VLOOKUP(O3936,'Currency Balance'!$O$3:$Q$32,3,0)</f>
        <v>#N/A</v>
      </c>
      <c r="S3936" t="e">
        <f t="shared" si="123"/>
        <v>#N/A</v>
      </c>
    </row>
    <row r="3937" spans="1:19">
      <c r="A3937">
        <f>'Previous Trades Import_OMS Quer'!A3937</f>
        <v>0</v>
      </c>
      <c r="B3937">
        <f>'Previous Trades Import_OMS Quer'!B3937</f>
        <v>0</v>
      </c>
      <c r="C3937" s="22">
        <f>'Previous Trades Import_OMS Quer'!C3937</f>
        <v>0</v>
      </c>
      <c r="D3937">
        <f>'Previous Trades Import_OMS Quer'!D3937</f>
        <v>0</v>
      </c>
      <c r="E3937" s="22">
        <f>'Previous Trades Import_OMS Quer'!E3937</f>
        <v>0</v>
      </c>
      <c r="F3937">
        <f>'Previous Trades Import_OMS Quer'!F3937</f>
        <v>0</v>
      </c>
      <c r="G3937">
        <f>'Previous Trades Import_OMS Quer'!G3937</f>
        <v>0</v>
      </c>
      <c r="H3937">
        <f>'Previous Trades Import_OMS Quer'!H3937</f>
        <v>0</v>
      </c>
      <c r="I3937">
        <f>'Previous Trades Import_OMS Quer'!I3937</f>
        <v>0</v>
      </c>
      <c r="J3937">
        <f>'Previous Trades Import_OMS Quer'!J3937</f>
        <v>0</v>
      </c>
      <c r="K3937">
        <f>'Previous Trades Import_OMS Quer'!K3937</f>
        <v>0</v>
      </c>
      <c r="L3937">
        <f>'Previous Trades Import_OMS Quer'!L3937</f>
        <v>0</v>
      </c>
      <c r="M3937">
        <f>'Previous Trades Import_OMS Quer'!M3937</f>
        <v>0</v>
      </c>
      <c r="N3937">
        <f>'Previous Trades Import_OMS Quer'!N3937</f>
        <v>0</v>
      </c>
      <c r="O3937" t="str">
        <f>CLEAN('Previous Trades Import_OMS Quer'!O3937)</f>
        <v/>
      </c>
      <c r="Q3937" s="25">
        <f t="shared" si="122"/>
        <v>0</v>
      </c>
      <c r="R3937" s="25" t="e">
        <f>VLOOKUP(O3937,'Currency Balance'!$O$3:$Q$32,3,0)</f>
        <v>#N/A</v>
      </c>
      <c r="S3937" t="e">
        <f t="shared" si="123"/>
        <v>#N/A</v>
      </c>
    </row>
    <row r="3938" spans="1:19">
      <c r="A3938">
        <f>'Previous Trades Import_OMS Quer'!A3938</f>
        <v>0</v>
      </c>
      <c r="B3938">
        <f>'Previous Trades Import_OMS Quer'!B3938</f>
        <v>0</v>
      </c>
      <c r="C3938" s="22">
        <f>'Previous Trades Import_OMS Quer'!C3938</f>
        <v>0</v>
      </c>
      <c r="D3938">
        <f>'Previous Trades Import_OMS Quer'!D3938</f>
        <v>0</v>
      </c>
      <c r="E3938" s="22">
        <f>'Previous Trades Import_OMS Quer'!E3938</f>
        <v>0</v>
      </c>
      <c r="F3938">
        <f>'Previous Trades Import_OMS Quer'!F3938</f>
        <v>0</v>
      </c>
      <c r="G3938">
        <f>'Previous Trades Import_OMS Quer'!G3938</f>
        <v>0</v>
      </c>
      <c r="H3938">
        <f>'Previous Trades Import_OMS Quer'!H3938</f>
        <v>0</v>
      </c>
      <c r="I3938">
        <f>'Previous Trades Import_OMS Quer'!I3938</f>
        <v>0</v>
      </c>
      <c r="J3938">
        <f>'Previous Trades Import_OMS Quer'!J3938</f>
        <v>0</v>
      </c>
      <c r="K3938">
        <f>'Previous Trades Import_OMS Quer'!K3938</f>
        <v>0</v>
      </c>
      <c r="L3938">
        <f>'Previous Trades Import_OMS Quer'!L3938</f>
        <v>0</v>
      </c>
      <c r="M3938">
        <f>'Previous Trades Import_OMS Quer'!M3938</f>
        <v>0</v>
      </c>
      <c r="N3938">
        <f>'Previous Trades Import_OMS Quer'!N3938</f>
        <v>0</v>
      </c>
      <c r="O3938" t="str">
        <f>CLEAN('Previous Trades Import_OMS Quer'!O3938)</f>
        <v/>
      </c>
      <c r="Q3938" s="25">
        <f t="shared" si="122"/>
        <v>0</v>
      </c>
      <c r="R3938" s="25" t="e">
        <f>VLOOKUP(O3938,'Currency Balance'!$O$3:$Q$32,3,0)</f>
        <v>#N/A</v>
      </c>
      <c r="S3938" t="e">
        <f t="shared" si="123"/>
        <v>#N/A</v>
      </c>
    </row>
    <row r="3939" spans="1:19">
      <c r="A3939">
        <f>'Previous Trades Import_OMS Quer'!A3939</f>
        <v>0</v>
      </c>
      <c r="B3939">
        <f>'Previous Trades Import_OMS Quer'!B3939</f>
        <v>0</v>
      </c>
      <c r="C3939" s="22">
        <f>'Previous Trades Import_OMS Quer'!C3939</f>
        <v>0</v>
      </c>
      <c r="D3939">
        <f>'Previous Trades Import_OMS Quer'!D3939</f>
        <v>0</v>
      </c>
      <c r="E3939" s="22">
        <f>'Previous Trades Import_OMS Quer'!E3939</f>
        <v>0</v>
      </c>
      <c r="F3939">
        <f>'Previous Trades Import_OMS Quer'!F3939</f>
        <v>0</v>
      </c>
      <c r="G3939">
        <f>'Previous Trades Import_OMS Quer'!G3939</f>
        <v>0</v>
      </c>
      <c r="H3939">
        <f>'Previous Trades Import_OMS Quer'!H3939</f>
        <v>0</v>
      </c>
      <c r="I3939">
        <f>'Previous Trades Import_OMS Quer'!I3939</f>
        <v>0</v>
      </c>
      <c r="J3939">
        <f>'Previous Trades Import_OMS Quer'!J3939</f>
        <v>0</v>
      </c>
      <c r="K3939">
        <f>'Previous Trades Import_OMS Quer'!K3939</f>
        <v>0</v>
      </c>
      <c r="L3939">
        <f>'Previous Trades Import_OMS Quer'!L3939</f>
        <v>0</v>
      </c>
      <c r="M3939">
        <f>'Previous Trades Import_OMS Quer'!M3939</f>
        <v>0</v>
      </c>
      <c r="N3939">
        <f>'Previous Trades Import_OMS Quer'!N3939</f>
        <v>0</v>
      </c>
      <c r="O3939" t="str">
        <f>CLEAN('Previous Trades Import_OMS Quer'!O3939)</f>
        <v/>
      </c>
      <c r="Q3939" s="25">
        <f t="shared" si="122"/>
        <v>0</v>
      </c>
      <c r="R3939" s="25" t="e">
        <f>VLOOKUP(O3939,'Currency Balance'!$O$3:$Q$32,3,0)</f>
        <v>#N/A</v>
      </c>
      <c r="S3939" t="e">
        <f t="shared" si="123"/>
        <v>#N/A</v>
      </c>
    </row>
    <row r="3940" spans="1:19">
      <c r="A3940">
        <f>'Previous Trades Import_OMS Quer'!A3940</f>
        <v>0</v>
      </c>
      <c r="B3940">
        <f>'Previous Trades Import_OMS Quer'!B3940</f>
        <v>0</v>
      </c>
      <c r="C3940" s="22">
        <f>'Previous Trades Import_OMS Quer'!C3940</f>
        <v>0</v>
      </c>
      <c r="D3940">
        <f>'Previous Trades Import_OMS Quer'!D3940</f>
        <v>0</v>
      </c>
      <c r="E3940" s="22">
        <f>'Previous Trades Import_OMS Quer'!E3940</f>
        <v>0</v>
      </c>
      <c r="F3940">
        <f>'Previous Trades Import_OMS Quer'!F3940</f>
        <v>0</v>
      </c>
      <c r="G3940">
        <f>'Previous Trades Import_OMS Quer'!G3940</f>
        <v>0</v>
      </c>
      <c r="H3940">
        <f>'Previous Trades Import_OMS Quer'!H3940</f>
        <v>0</v>
      </c>
      <c r="I3940">
        <f>'Previous Trades Import_OMS Quer'!I3940</f>
        <v>0</v>
      </c>
      <c r="J3940">
        <f>'Previous Trades Import_OMS Quer'!J3940</f>
        <v>0</v>
      </c>
      <c r="K3940">
        <f>'Previous Trades Import_OMS Quer'!K3940</f>
        <v>0</v>
      </c>
      <c r="L3940">
        <f>'Previous Trades Import_OMS Quer'!L3940</f>
        <v>0</v>
      </c>
      <c r="M3940">
        <f>'Previous Trades Import_OMS Quer'!M3940</f>
        <v>0</v>
      </c>
      <c r="N3940">
        <f>'Previous Trades Import_OMS Quer'!N3940</f>
        <v>0</v>
      </c>
      <c r="O3940" t="str">
        <f>CLEAN('Previous Trades Import_OMS Quer'!O3940)</f>
        <v/>
      </c>
      <c r="Q3940" s="25">
        <f t="shared" si="122"/>
        <v>0</v>
      </c>
      <c r="R3940" s="25" t="e">
        <f>VLOOKUP(O3940,'Currency Balance'!$O$3:$Q$32,3,0)</f>
        <v>#N/A</v>
      </c>
      <c r="S3940" t="e">
        <f t="shared" si="123"/>
        <v>#N/A</v>
      </c>
    </row>
    <row r="3941" spans="1:19">
      <c r="A3941">
        <f>'Previous Trades Import_OMS Quer'!A3941</f>
        <v>0</v>
      </c>
      <c r="B3941">
        <f>'Previous Trades Import_OMS Quer'!B3941</f>
        <v>0</v>
      </c>
      <c r="C3941" s="22">
        <f>'Previous Trades Import_OMS Quer'!C3941</f>
        <v>0</v>
      </c>
      <c r="D3941">
        <f>'Previous Trades Import_OMS Quer'!D3941</f>
        <v>0</v>
      </c>
      <c r="E3941" s="22">
        <f>'Previous Trades Import_OMS Quer'!E3941</f>
        <v>0</v>
      </c>
      <c r="F3941">
        <f>'Previous Trades Import_OMS Quer'!F3941</f>
        <v>0</v>
      </c>
      <c r="G3941">
        <f>'Previous Trades Import_OMS Quer'!G3941</f>
        <v>0</v>
      </c>
      <c r="H3941">
        <f>'Previous Trades Import_OMS Quer'!H3941</f>
        <v>0</v>
      </c>
      <c r="I3941">
        <f>'Previous Trades Import_OMS Quer'!I3941</f>
        <v>0</v>
      </c>
      <c r="J3941">
        <f>'Previous Trades Import_OMS Quer'!J3941</f>
        <v>0</v>
      </c>
      <c r="K3941">
        <f>'Previous Trades Import_OMS Quer'!K3941</f>
        <v>0</v>
      </c>
      <c r="L3941">
        <f>'Previous Trades Import_OMS Quer'!L3941</f>
        <v>0</v>
      </c>
      <c r="M3941">
        <f>'Previous Trades Import_OMS Quer'!M3941</f>
        <v>0</v>
      </c>
      <c r="N3941">
        <f>'Previous Trades Import_OMS Quer'!N3941</f>
        <v>0</v>
      </c>
      <c r="O3941" t="str">
        <f>CLEAN('Previous Trades Import_OMS Quer'!O3941)</f>
        <v/>
      </c>
      <c r="Q3941" s="25">
        <f t="shared" si="122"/>
        <v>0</v>
      </c>
      <c r="R3941" s="25" t="e">
        <f>VLOOKUP(O3941,'Currency Balance'!$O$3:$Q$32,3,0)</f>
        <v>#N/A</v>
      </c>
      <c r="S3941" t="e">
        <f t="shared" si="123"/>
        <v>#N/A</v>
      </c>
    </row>
    <row r="3942" spans="1:19">
      <c r="A3942">
        <f>'Previous Trades Import_OMS Quer'!A3942</f>
        <v>0</v>
      </c>
      <c r="B3942">
        <f>'Previous Trades Import_OMS Quer'!B3942</f>
        <v>0</v>
      </c>
      <c r="C3942" s="22">
        <f>'Previous Trades Import_OMS Quer'!C3942</f>
        <v>0</v>
      </c>
      <c r="D3942">
        <f>'Previous Trades Import_OMS Quer'!D3942</f>
        <v>0</v>
      </c>
      <c r="E3942" s="22">
        <f>'Previous Trades Import_OMS Quer'!E3942</f>
        <v>0</v>
      </c>
      <c r="F3942">
        <f>'Previous Trades Import_OMS Quer'!F3942</f>
        <v>0</v>
      </c>
      <c r="G3942">
        <f>'Previous Trades Import_OMS Quer'!G3942</f>
        <v>0</v>
      </c>
      <c r="H3942">
        <f>'Previous Trades Import_OMS Quer'!H3942</f>
        <v>0</v>
      </c>
      <c r="I3942">
        <f>'Previous Trades Import_OMS Quer'!I3942</f>
        <v>0</v>
      </c>
      <c r="J3942">
        <f>'Previous Trades Import_OMS Quer'!J3942</f>
        <v>0</v>
      </c>
      <c r="K3942">
        <f>'Previous Trades Import_OMS Quer'!K3942</f>
        <v>0</v>
      </c>
      <c r="L3942">
        <f>'Previous Trades Import_OMS Quer'!L3942</f>
        <v>0</v>
      </c>
      <c r="M3942">
        <f>'Previous Trades Import_OMS Quer'!M3942</f>
        <v>0</v>
      </c>
      <c r="N3942">
        <f>'Previous Trades Import_OMS Quer'!N3942</f>
        <v>0</v>
      </c>
      <c r="O3942" t="str">
        <f>CLEAN('Previous Trades Import_OMS Quer'!O3942)</f>
        <v/>
      </c>
      <c r="Q3942" s="25">
        <f t="shared" si="122"/>
        <v>0</v>
      </c>
      <c r="R3942" s="25" t="e">
        <f>VLOOKUP(O3942,'Currency Balance'!$O$3:$Q$32,3,0)</f>
        <v>#N/A</v>
      </c>
      <c r="S3942" t="e">
        <f t="shared" si="123"/>
        <v>#N/A</v>
      </c>
    </row>
    <row r="3943" spans="1:19">
      <c r="A3943">
        <f>'Previous Trades Import_OMS Quer'!A3943</f>
        <v>0</v>
      </c>
      <c r="B3943">
        <f>'Previous Trades Import_OMS Quer'!B3943</f>
        <v>0</v>
      </c>
      <c r="C3943" s="22">
        <f>'Previous Trades Import_OMS Quer'!C3943</f>
        <v>0</v>
      </c>
      <c r="D3943">
        <f>'Previous Trades Import_OMS Quer'!D3943</f>
        <v>0</v>
      </c>
      <c r="E3943" s="22">
        <f>'Previous Trades Import_OMS Quer'!E3943</f>
        <v>0</v>
      </c>
      <c r="F3943">
        <f>'Previous Trades Import_OMS Quer'!F3943</f>
        <v>0</v>
      </c>
      <c r="G3943">
        <f>'Previous Trades Import_OMS Quer'!G3943</f>
        <v>0</v>
      </c>
      <c r="H3943">
        <f>'Previous Trades Import_OMS Quer'!H3943</f>
        <v>0</v>
      </c>
      <c r="I3943">
        <f>'Previous Trades Import_OMS Quer'!I3943</f>
        <v>0</v>
      </c>
      <c r="J3943">
        <f>'Previous Trades Import_OMS Quer'!J3943</f>
        <v>0</v>
      </c>
      <c r="K3943">
        <f>'Previous Trades Import_OMS Quer'!K3943</f>
        <v>0</v>
      </c>
      <c r="L3943">
        <f>'Previous Trades Import_OMS Quer'!L3943</f>
        <v>0</v>
      </c>
      <c r="M3943">
        <f>'Previous Trades Import_OMS Quer'!M3943</f>
        <v>0</v>
      </c>
      <c r="N3943">
        <f>'Previous Trades Import_OMS Quer'!N3943</f>
        <v>0</v>
      </c>
      <c r="O3943" t="str">
        <f>CLEAN('Previous Trades Import_OMS Quer'!O3943)</f>
        <v/>
      </c>
      <c r="Q3943" s="25">
        <f t="shared" si="122"/>
        <v>0</v>
      </c>
      <c r="R3943" s="25" t="e">
        <f>VLOOKUP(O3943,'Currency Balance'!$O$3:$Q$32,3,0)</f>
        <v>#N/A</v>
      </c>
      <c r="S3943" t="e">
        <f t="shared" si="123"/>
        <v>#N/A</v>
      </c>
    </row>
    <row r="3944" spans="1:19">
      <c r="A3944">
        <f>'Previous Trades Import_OMS Quer'!A3944</f>
        <v>0</v>
      </c>
      <c r="B3944">
        <f>'Previous Trades Import_OMS Quer'!B3944</f>
        <v>0</v>
      </c>
      <c r="C3944" s="22">
        <f>'Previous Trades Import_OMS Quer'!C3944</f>
        <v>0</v>
      </c>
      <c r="D3944">
        <f>'Previous Trades Import_OMS Quer'!D3944</f>
        <v>0</v>
      </c>
      <c r="E3944" s="22">
        <f>'Previous Trades Import_OMS Quer'!E3944</f>
        <v>0</v>
      </c>
      <c r="F3944">
        <f>'Previous Trades Import_OMS Quer'!F3944</f>
        <v>0</v>
      </c>
      <c r="G3944">
        <f>'Previous Trades Import_OMS Quer'!G3944</f>
        <v>0</v>
      </c>
      <c r="H3944">
        <f>'Previous Trades Import_OMS Quer'!H3944</f>
        <v>0</v>
      </c>
      <c r="I3944">
        <f>'Previous Trades Import_OMS Quer'!I3944</f>
        <v>0</v>
      </c>
      <c r="J3944">
        <f>'Previous Trades Import_OMS Quer'!J3944</f>
        <v>0</v>
      </c>
      <c r="K3944">
        <f>'Previous Trades Import_OMS Quer'!K3944</f>
        <v>0</v>
      </c>
      <c r="L3944">
        <f>'Previous Trades Import_OMS Quer'!L3944</f>
        <v>0</v>
      </c>
      <c r="M3944">
        <f>'Previous Trades Import_OMS Quer'!M3944</f>
        <v>0</v>
      </c>
      <c r="N3944">
        <f>'Previous Trades Import_OMS Quer'!N3944</f>
        <v>0</v>
      </c>
      <c r="O3944" t="str">
        <f>CLEAN('Previous Trades Import_OMS Quer'!O3944)</f>
        <v/>
      </c>
      <c r="Q3944" s="25">
        <f t="shared" si="122"/>
        <v>0</v>
      </c>
      <c r="R3944" s="25" t="e">
        <f>VLOOKUP(O3944,'Currency Balance'!$O$3:$Q$32,3,0)</f>
        <v>#N/A</v>
      </c>
      <c r="S3944" t="e">
        <f t="shared" si="123"/>
        <v>#N/A</v>
      </c>
    </row>
    <row r="3945" spans="1:19">
      <c r="A3945">
        <f>'Previous Trades Import_OMS Quer'!A3945</f>
        <v>0</v>
      </c>
      <c r="B3945">
        <f>'Previous Trades Import_OMS Quer'!B3945</f>
        <v>0</v>
      </c>
      <c r="C3945" s="22">
        <f>'Previous Trades Import_OMS Quer'!C3945</f>
        <v>0</v>
      </c>
      <c r="D3945">
        <f>'Previous Trades Import_OMS Quer'!D3945</f>
        <v>0</v>
      </c>
      <c r="E3945" s="22">
        <f>'Previous Trades Import_OMS Quer'!E3945</f>
        <v>0</v>
      </c>
      <c r="F3945">
        <f>'Previous Trades Import_OMS Quer'!F3945</f>
        <v>0</v>
      </c>
      <c r="G3945">
        <f>'Previous Trades Import_OMS Quer'!G3945</f>
        <v>0</v>
      </c>
      <c r="H3945">
        <f>'Previous Trades Import_OMS Quer'!H3945</f>
        <v>0</v>
      </c>
      <c r="I3945">
        <f>'Previous Trades Import_OMS Quer'!I3945</f>
        <v>0</v>
      </c>
      <c r="J3945">
        <f>'Previous Trades Import_OMS Quer'!J3945</f>
        <v>0</v>
      </c>
      <c r="K3945">
        <f>'Previous Trades Import_OMS Quer'!K3945</f>
        <v>0</v>
      </c>
      <c r="L3945">
        <f>'Previous Trades Import_OMS Quer'!L3945</f>
        <v>0</v>
      </c>
      <c r="M3945">
        <f>'Previous Trades Import_OMS Quer'!M3945</f>
        <v>0</v>
      </c>
      <c r="N3945">
        <f>'Previous Trades Import_OMS Quer'!N3945</f>
        <v>0</v>
      </c>
      <c r="O3945" t="str">
        <f>CLEAN('Previous Trades Import_OMS Quer'!O3945)</f>
        <v/>
      </c>
      <c r="Q3945" s="25">
        <f t="shared" si="122"/>
        <v>0</v>
      </c>
      <c r="R3945" s="25" t="e">
        <f>VLOOKUP(O3945,'Currency Balance'!$O$3:$Q$32,3,0)</f>
        <v>#N/A</v>
      </c>
      <c r="S3945" t="e">
        <f t="shared" si="123"/>
        <v>#N/A</v>
      </c>
    </row>
    <row r="3946" spans="1:19">
      <c r="A3946">
        <f>'Previous Trades Import_OMS Quer'!A3946</f>
        <v>0</v>
      </c>
      <c r="B3946">
        <f>'Previous Trades Import_OMS Quer'!B3946</f>
        <v>0</v>
      </c>
      <c r="C3946" s="22">
        <f>'Previous Trades Import_OMS Quer'!C3946</f>
        <v>0</v>
      </c>
      <c r="D3946">
        <f>'Previous Trades Import_OMS Quer'!D3946</f>
        <v>0</v>
      </c>
      <c r="E3946" s="22">
        <f>'Previous Trades Import_OMS Quer'!E3946</f>
        <v>0</v>
      </c>
      <c r="F3946">
        <f>'Previous Trades Import_OMS Quer'!F3946</f>
        <v>0</v>
      </c>
      <c r="G3946">
        <f>'Previous Trades Import_OMS Quer'!G3946</f>
        <v>0</v>
      </c>
      <c r="H3946">
        <f>'Previous Trades Import_OMS Quer'!H3946</f>
        <v>0</v>
      </c>
      <c r="I3946">
        <f>'Previous Trades Import_OMS Quer'!I3946</f>
        <v>0</v>
      </c>
      <c r="J3946">
        <f>'Previous Trades Import_OMS Quer'!J3946</f>
        <v>0</v>
      </c>
      <c r="K3946">
        <f>'Previous Trades Import_OMS Quer'!K3946</f>
        <v>0</v>
      </c>
      <c r="L3946">
        <f>'Previous Trades Import_OMS Quer'!L3946</f>
        <v>0</v>
      </c>
      <c r="M3946">
        <f>'Previous Trades Import_OMS Quer'!M3946</f>
        <v>0</v>
      </c>
      <c r="N3946">
        <f>'Previous Trades Import_OMS Quer'!N3946</f>
        <v>0</v>
      </c>
      <c r="O3946" t="str">
        <f>CLEAN('Previous Trades Import_OMS Quer'!O3946)</f>
        <v/>
      </c>
      <c r="Q3946" s="25">
        <f t="shared" si="122"/>
        <v>0</v>
      </c>
      <c r="R3946" s="25" t="e">
        <f>VLOOKUP(O3946,'Currency Balance'!$O$3:$Q$32,3,0)</f>
        <v>#N/A</v>
      </c>
      <c r="S3946" t="e">
        <f t="shared" si="123"/>
        <v>#N/A</v>
      </c>
    </row>
    <row r="3947" spans="1:19">
      <c r="A3947">
        <f>'Previous Trades Import_OMS Quer'!A3947</f>
        <v>0</v>
      </c>
      <c r="B3947">
        <f>'Previous Trades Import_OMS Quer'!B3947</f>
        <v>0</v>
      </c>
      <c r="C3947" s="22">
        <f>'Previous Trades Import_OMS Quer'!C3947</f>
        <v>0</v>
      </c>
      <c r="D3947">
        <f>'Previous Trades Import_OMS Quer'!D3947</f>
        <v>0</v>
      </c>
      <c r="E3947" s="22">
        <f>'Previous Trades Import_OMS Quer'!E3947</f>
        <v>0</v>
      </c>
      <c r="F3947">
        <f>'Previous Trades Import_OMS Quer'!F3947</f>
        <v>0</v>
      </c>
      <c r="G3947">
        <f>'Previous Trades Import_OMS Quer'!G3947</f>
        <v>0</v>
      </c>
      <c r="H3947">
        <f>'Previous Trades Import_OMS Quer'!H3947</f>
        <v>0</v>
      </c>
      <c r="I3947">
        <f>'Previous Trades Import_OMS Quer'!I3947</f>
        <v>0</v>
      </c>
      <c r="J3947">
        <f>'Previous Trades Import_OMS Quer'!J3947</f>
        <v>0</v>
      </c>
      <c r="K3947">
        <f>'Previous Trades Import_OMS Quer'!K3947</f>
        <v>0</v>
      </c>
      <c r="L3947">
        <f>'Previous Trades Import_OMS Quer'!L3947</f>
        <v>0</v>
      </c>
      <c r="M3947">
        <f>'Previous Trades Import_OMS Quer'!M3947</f>
        <v>0</v>
      </c>
      <c r="N3947">
        <f>'Previous Trades Import_OMS Quer'!N3947</f>
        <v>0</v>
      </c>
      <c r="O3947" t="str">
        <f>CLEAN('Previous Trades Import_OMS Quer'!O3947)</f>
        <v/>
      </c>
      <c r="Q3947" s="25">
        <f t="shared" si="122"/>
        <v>0</v>
      </c>
      <c r="R3947" s="25" t="e">
        <f>VLOOKUP(O3947,'Currency Balance'!$O$3:$Q$32,3,0)</f>
        <v>#N/A</v>
      </c>
      <c r="S3947" t="e">
        <f t="shared" si="123"/>
        <v>#N/A</v>
      </c>
    </row>
    <row r="3948" spans="1:19">
      <c r="A3948">
        <f>'Previous Trades Import_OMS Quer'!A3948</f>
        <v>0</v>
      </c>
      <c r="B3948">
        <f>'Previous Trades Import_OMS Quer'!B3948</f>
        <v>0</v>
      </c>
      <c r="C3948" s="22">
        <f>'Previous Trades Import_OMS Quer'!C3948</f>
        <v>0</v>
      </c>
      <c r="D3948">
        <f>'Previous Trades Import_OMS Quer'!D3948</f>
        <v>0</v>
      </c>
      <c r="E3948" s="22">
        <f>'Previous Trades Import_OMS Quer'!E3948</f>
        <v>0</v>
      </c>
      <c r="F3948">
        <f>'Previous Trades Import_OMS Quer'!F3948</f>
        <v>0</v>
      </c>
      <c r="G3948">
        <f>'Previous Trades Import_OMS Quer'!G3948</f>
        <v>0</v>
      </c>
      <c r="H3948">
        <f>'Previous Trades Import_OMS Quer'!H3948</f>
        <v>0</v>
      </c>
      <c r="I3948">
        <f>'Previous Trades Import_OMS Quer'!I3948</f>
        <v>0</v>
      </c>
      <c r="J3948">
        <f>'Previous Trades Import_OMS Quer'!J3948</f>
        <v>0</v>
      </c>
      <c r="K3948">
        <f>'Previous Trades Import_OMS Quer'!K3948</f>
        <v>0</v>
      </c>
      <c r="L3948">
        <f>'Previous Trades Import_OMS Quer'!L3948</f>
        <v>0</v>
      </c>
      <c r="M3948">
        <f>'Previous Trades Import_OMS Quer'!M3948</f>
        <v>0</v>
      </c>
      <c r="N3948">
        <f>'Previous Trades Import_OMS Quer'!N3948</f>
        <v>0</v>
      </c>
      <c r="O3948" t="str">
        <f>CLEAN('Previous Trades Import_OMS Quer'!O3948)</f>
        <v/>
      </c>
      <c r="Q3948" s="25">
        <f t="shared" si="122"/>
        <v>0</v>
      </c>
      <c r="R3948" s="25" t="e">
        <f>VLOOKUP(O3948,'Currency Balance'!$O$3:$Q$32,3,0)</f>
        <v>#N/A</v>
      </c>
      <c r="S3948" t="e">
        <f t="shared" si="123"/>
        <v>#N/A</v>
      </c>
    </row>
    <row r="3949" spans="1:19">
      <c r="A3949">
        <f>'Previous Trades Import_OMS Quer'!A3949</f>
        <v>0</v>
      </c>
      <c r="B3949">
        <f>'Previous Trades Import_OMS Quer'!B3949</f>
        <v>0</v>
      </c>
      <c r="C3949" s="22">
        <f>'Previous Trades Import_OMS Quer'!C3949</f>
        <v>0</v>
      </c>
      <c r="D3949">
        <f>'Previous Trades Import_OMS Quer'!D3949</f>
        <v>0</v>
      </c>
      <c r="E3949" s="22">
        <f>'Previous Trades Import_OMS Quer'!E3949</f>
        <v>0</v>
      </c>
      <c r="F3949">
        <f>'Previous Trades Import_OMS Quer'!F3949</f>
        <v>0</v>
      </c>
      <c r="G3949">
        <f>'Previous Trades Import_OMS Quer'!G3949</f>
        <v>0</v>
      </c>
      <c r="H3949">
        <f>'Previous Trades Import_OMS Quer'!H3949</f>
        <v>0</v>
      </c>
      <c r="I3949">
        <f>'Previous Trades Import_OMS Quer'!I3949</f>
        <v>0</v>
      </c>
      <c r="J3949">
        <f>'Previous Trades Import_OMS Quer'!J3949</f>
        <v>0</v>
      </c>
      <c r="K3949">
        <f>'Previous Trades Import_OMS Quer'!K3949</f>
        <v>0</v>
      </c>
      <c r="L3949">
        <f>'Previous Trades Import_OMS Quer'!L3949</f>
        <v>0</v>
      </c>
      <c r="M3949">
        <f>'Previous Trades Import_OMS Quer'!M3949</f>
        <v>0</v>
      </c>
      <c r="N3949">
        <f>'Previous Trades Import_OMS Quer'!N3949</f>
        <v>0</v>
      </c>
      <c r="O3949" t="str">
        <f>CLEAN('Previous Trades Import_OMS Quer'!O3949)</f>
        <v/>
      </c>
      <c r="Q3949" s="25">
        <f t="shared" si="122"/>
        <v>0</v>
      </c>
      <c r="R3949" s="25" t="e">
        <f>VLOOKUP(O3949,'Currency Balance'!$O$3:$Q$32,3,0)</f>
        <v>#N/A</v>
      </c>
      <c r="S3949" t="e">
        <f t="shared" si="123"/>
        <v>#N/A</v>
      </c>
    </row>
    <row r="3950" spans="1:19">
      <c r="A3950">
        <f>'Previous Trades Import_OMS Quer'!A3950</f>
        <v>0</v>
      </c>
      <c r="B3950">
        <f>'Previous Trades Import_OMS Quer'!B3950</f>
        <v>0</v>
      </c>
      <c r="C3950" s="22">
        <f>'Previous Trades Import_OMS Quer'!C3950</f>
        <v>0</v>
      </c>
      <c r="D3950">
        <f>'Previous Trades Import_OMS Quer'!D3950</f>
        <v>0</v>
      </c>
      <c r="E3950" s="22">
        <f>'Previous Trades Import_OMS Quer'!E3950</f>
        <v>0</v>
      </c>
      <c r="F3950">
        <f>'Previous Trades Import_OMS Quer'!F3950</f>
        <v>0</v>
      </c>
      <c r="G3950">
        <f>'Previous Trades Import_OMS Quer'!G3950</f>
        <v>0</v>
      </c>
      <c r="H3950">
        <f>'Previous Trades Import_OMS Quer'!H3950</f>
        <v>0</v>
      </c>
      <c r="I3950">
        <f>'Previous Trades Import_OMS Quer'!I3950</f>
        <v>0</v>
      </c>
      <c r="J3950">
        <f>'Previous Trades Import_OMS Quer'!J3950</f>
        <v>0</v>
      </c>
      <c r="K3950">
        <f>'Previous Trades Import_OMS Quer'!K3950</f>
        <v>0</v>
      </c>
      <c r="L3950">
        <f>'Previous Trades Import_OMS Quer'!L3950</f>
        <v>0</v>
      </c>
      <c r="M3950">
        <f>'Previous Trades Import_OMS Quer'!M3950</f>
        <v>0</v>
      </c>
      <c r="N3950">
        <f>'Previous Trades Import_OMS Quer'!N3950</f>
        <v>0</v>
      </c>
      <c r="O3950" t="str">
        <f>CLEAN('Previous Trades Import_OMS Quer'!O3950)</f>
        <v/>
      </c>
      <c r="Q3950" s="25">
        <f t="shared" si="122"/>
        <v>0</v>
      </c>
      <c r="R3950" s="25" t="e">
        <f>VLOOKUP(O3950,'Currency Balance'!$O$3:$Q$32,3,0)</f>
        <v>#N/A</v>
      </c>
      <c r="S3950" t="e">
        <f t="shared" si="123"/>
        <v>#N/A</v>
      </c>
    </row>
    <row r="3951" spans="1:19">
      <c r="A3951">
        <f>'Previous Trades Import_OMS Quer'!A3951</f>
        <v>0</v>
      </c>
      <c r="B3951">
        <f>'Previous Trades Import_OMS Quer'!B3951</f>
        <v>0</v>
      </c>
      <c r="C3951" s="22">
        <f>'Previous Trades Import_OMS Quer'!C3951</f>
        <v>0</v>
      </c>
      <c r="D3951">
        <f>'Previous Trades Import_OMS Quer'!D3951</f>
        <v>0</v>
      </c>
      <c r="E3951" s="22">
        <f>'Previous Trades Import_OMS Quer'!E3951</f>
        <v>0</v>
      </c>
      <c r="F3951">
        <f>'Previous Trades Import_OMS Quer'!F3951</f>
        <v>0</v>
      </c>
      <c r="G3951">
        <f>'Previous Trades Import_OMS Quer'!G3951</f>
        <v>0</v>
      </c>
      <c r="H3951">
        <f>'Previous Trades Import_OMS Quer'!H3951</f>
        <v>0</v>
      </c>
      <c r="I3951">
        <f>'Previous Trades Import_OMS Quer'!I3951</f>
        <v>0</v>
      </c>
      <c r="J3951">
        <f>'Previous Trades Import_OMS Quer'!J3951</f>
        <v>0</v>
      </c>
      <c r="K3951">
        <f>'Previous Trades Import_OMS Quer'!K3951</f>
        <v>0</v>
      </c>
      <c r="L3951">
        <f>'Previous Trades Import_OMS Quer'!L3951</f>
        <v>0</v>
      </c>
      <c r="M3951">
        <f>'Previous Trades Import_OMS Quer'!M3951</f>
        <v>0</v>
      </c>
      <c r="N3951">
        <f>'Previous Trades Import_OMS Quer'!N3951</f>
        <v>0</v>
      </c>
      <c r="O3951" t="str">
        <f>CLEAN('Previous Trades Import_OMS Quer'!O3951)</f>
        <v/>
      </c>
      <c r="Q3951" s="25">
        <f t="shared" si="122"/>
        <v>0</v>
      </c>
      <c r="R3951" s="25" t="e">
        <f>VLOOKUP(O3951,'Currency Balance'!$O$3:$Q$32,3,0)</f>
        <v>#N/A</v>
      </c>
      <c r="S3951" t="e">
        <f t="shared" si="123"/>
        <v>#N/A</v>
      </c>
    </row>
    <row r="3952" spans="1:19">
      <c r="A3952">
        <f>'Previous Trades Import_OMS Quer'!A3952</f>
        <v>0</v>
      </c>
      <c r="B3952">
        <f>'Previous Trades Import_OMS Quer'!B3952</f>
        <v>0</v>
      </c>
      <c r="C3952" s="22">
        <f>'Previous Trades Import_OMS Quer'!C3952</f>
        <v>0</v>
      </c>
      <c r="D3952">
        <f>'Previous Trades Import_OMS Quer'!D3952</f>
        <v>0</v>
      </c>
      <c r="E3952" s="22">
        <f>'Previous Trades Import_OMS Quer'!E3952</f>
        <v>0</v>
      </c>
      <c r="F3952">
        <f>'Previous Trades Import_OMS Quer'!F3952</f>
        <v>0</v>
      </c>
      <c r="G3952">
        <f>'Previous Trades Import_OMS Quer'!G3952</f>
        <v>0</v>
      </c>
      <c r="H3952">
        <f>'Previous Trades Import_OMS Quer'!H3952</f>
        <v>0</v>
      </c>
      <c r="I3952">
        <f>'Previous Trades Import_OMS Quer'!I3952</f>
        <v>0</v>
      </c>
      <c r="J3952">
        <f>'Previous Trades Import_OMS Quer'!J3952</f>
        <v>0</v>
      </c>
      <c r="K3952">
        <f>'Previous Trades Import_OMS Quer'!K3952</f>
        <v>0</v>
      </c>
      <c r="L3952">
        <f>'Previous Trades Import_OMS Quer'!L3952</f>
        <v>0</v>
      </c>
      <c r="M3952">
        <f>'Previous Trades Import_OMS Quer'!M3952</f>
        <v>0</v>
      </c>
      <c r="N3952">
        <f>'Previous Trades Import_OMS Quer'!N3952</f>
        <v>0</v>
      </c>
      <c r="O3952" t="str">
        <f>CLEAN('Previous Trades Import_OMS Quer'!O3952)</f>
        <v/>
      </c>
      <c r="Q3952" s="25">
        <f t="shared" si="122"/>
        <v>0</v>
      </c>
      <c r="R3952" s="25" t="e">
        <f>VLOOKUP(O3952,'Currency Balance'!$O$3:$Q$32,3,0)</f>
        <v>#N/A</v>
      </c>
      <c r="S3952" t="e">
        <f t="shared" si="123"/>
        <v>#N/A</v>
      </c>
    </row>
    <row r="3953" spans="1:19">
      <c r="A3953">
        <f>'Previous Trades Import_OMS Quer'!A3953</f>
        <v>0</v>
      </c>
      <c r="B3953">
        <f>'Previous Trades Import_OMS Quer'!B3953</f>
        <v>0</v>
      </c>
      <c r="C3953" s="22">
        <f>'Previous Trades Import_OMS Quer'!C3953</f>
        <v>0</v>
      </c>
      <c r="D3953">
        <f>'Previous Trades Import_OMS Quer'!D3953</f>
        <v>0</v>
      </c>
      <c r="E3953" s="22">
        <f>'Previous Trades Import_OMS Quer'!E3953</f>
        <v>0</v>
      </c>
      <c r="F3953">
        <f>'Previous Trades Import_OMS Quer'!F3953</f>
        <v>0</v>
      </c>
      <c r="G3953">
        <f>'Previous Trades Import_OMS Quer'!G3953</f>
        <v>0</v>
      </c>
      <c r="H3953">
        <f>'Previous Trades Import_OMS Quer'!H3953</f>
        <v>0</v>
      </c>
      <c r="I3953">
        <f>'Previous Trades Import_OMS Quer'!I3953</f>
        <v>0</v>
      </c>
      <c r="J3953">
        <f>'Previous Trades Import_OMS Quer'!J3953</f>
        <v>0</v>
      </c>
      <c r="K3953">
        <f>'Previous Trades Import_OMS Quer'!K3953</f>
        <v>0</v>
      </c>
      <c r="L3953">
        <f>'Previous Trades Import_OMS Quer'!L3953</f>
        <v>0</v>
      </c>
      <c r="M3953">
        <f>'Previous Trades Import_OMS Quer'!M3953</f>
        <v>0</v>
      </c>
      <c r="N3953">
        <f>'Previous Trades Import_OMS Quer'!N3953</f>
        <v>0</v>
      </c>
      <c r="O3953" t="str">
        <f>CLEAN('Previous Trades Import_OMS Quer'!O3953)</f>
        <v/>
      </c>
      <c r="Q3953" s="25">
        <f t="shared" si="122"/>
        <v>0</v>
      </c>
      <c r="R3953" s="25" t="e">
        <f>VLOOKUP(O3953,'Currency Balance'!$O$3:$Q$32,3,0)</f>
        <v>#N/A</v>
      </c>
      <c r="S3953" t="e">
        <f t="shared" si="123"/>
        <v>#N/A</v>
      </c>
    </row>
    <row r="3954" spans="1:19">
      <c r="A3954">
        <f>'Previous Trades Import_OMS Quer'!A3954</f>
        <v>0</v>
      </c>
      <c r="B3954">
        <f>'Previous Trades Import_OMS Quer'!B3954</f>
        <v>0</v>
      </c>
      <c r="C3954" s="22">
        <f>'Previous Trades Import_OMS Quer'!C3954</f>
        <v>0</v>
      </c>
      <c r="D3954">
        <f>'Previous Trades Import_OMS Quer'!D3954</f>
        <v>0</v>
      </c>
      <c r="E3954" s="22">
        <f>'Previous Trades Import_OMS Quer'!E3954</f>
        <v>0</v>
      </c>
      <c r="F3954">
        <f>'Previous Trades Import_OMS Quer'!F3954</f>
        <v>0</v>
      </c>
      <c r="G3954">
        <f>'Previous Trades Import_OMS Quer'!G3954</f>
        <v>0</v>
      </c>
      <c r="H3954">
        <f>'Previous Trades Import_OMS Quer'!H3954</f>
        <v>0</v>
      </c>
      <c r="I3954">
        <f>'Previous Trades Import_OMS Quer'!I3954</f>
        <v>0</v>
      </c>
      <c r="J3954">
        <f>'Previous Trades Import_OMS Quer'!J3954</f>
        <v>0</v>
      </c>
      <c r="K3954">
        <f>'Previous Trades Import_OMS Quer'!K3954</f>
        <v>0</v>
      </c>
      <c r="L3954">
        <f>'Previous Trades Import_OMS Quer'!L3954</f>
        <v>0</v>
      </c>
      <c r="M3954">
        <f>'Previous Trades Import_OMS Quer'!M3954</f>
        <v>0</v>
      </c>
      <c r="N3954">
        <f>'Previous Trades Import_OMS Quer'!N3954</f>
        <v>0</v>
      </c>
      <c r="O3954" t="str">
        <f>CLEAN('Previous Trades Import_OMS Quer'!O3954)</f>
        <v/>
      </c>
      <c r="Q3954" s="25">
        <f t="shared" si="122"/>
        <v>0</v>
      </c>
      <c r="R3954" s="25" t="e">
        <f>VLOOKUP(O3954,'Currency Balance'!$O$3:$Q$32,3,0)</f>
        <v>#N/A</v>
      </c>
      <c r="S3954" t="e">
        <f t="shared" si="123"/>
        <v>#N/A</v>
      </c>
    </row>
    <row r="3955" spans="1:19">
      <c r="A3955">
        <f>'Previous Trades Import_OMS Quer'!A3955</f>
        <v>0</v>
      </c>
      <c r="B3955">
        <f>'Previous Trades Import_OMS Quer'!B3955</f>
        <v>0</v>
      </c>
      <c r="C3955" s="22">
        <f>'Previous Trades Import_OMS Quer'!C3955</f>
        <v>0</v>
      </c>
      <c r="D3955">
        <f>'Previous Trades Import_OMS Quer'!D3955</f>
        <v>0</v>
      </c>
      <c r="E3955" s="22">
        <f>'Previous Trades Import_OMS Quer'!E3955</f>
        <v>0</v>
      </c>
      <c r="F3955">
        <f>'Previous Trades Import_OMS Quer'!F3955</f>
        <v>0</v>
      </c>
      <c r="G3955">
        <f>'Previous Trades Import_OMS Quer'!G3955</f>
        <v>0</v>
      </c>
      <c r="H3955">
        <f>'Previous Trades Import_OMS Quer'!H3955</f>
        <v>0</v>
      </c>
      <c r="I3955">
        <f>'Previous Trades Import_OMS Quer'!I3955</f>
        <v>0</v>
      </c>
      <c r="J3955">
        <f>'Previous Trades Import_OMS Quer'!J3955</f>
        <v>0</v>
      </c>
      <c r="K3955">
        <f>'Previous Trades Import_OMS Quer'!K3955</f>
        <v>0</v>
      </c>
      <c r="L3955">
        <f>'Previous Trades Import_OMS Quer'!L3955</f>
        <v>0</v>
      </c>
      <c r="M3955">
        <f>'Previous Trades Import_OMS Quer'!M3955</f>
        <v>0</v>
      </c>
      <c r="N3955">
        <f>'Previous Trades Import_OMS Quer'!N3955</f>
        <v>0</v>
      </c>
      <c r="O3955" t="str">
        <f>CLEAN('Previous Trades Import_OMS Quer'!O3955)</f>
        <v/>
      </c>
      <c r="Q3955" s="25">
        <f t="shared" si="122"/>
        <v>0</v>
      </c>
      <c r="R3955" s="25" t="e">
        <f>VLOOKUP(O3955,'Currency Balance'!$O$3:$Q$32,3,0)</f>
        <v>#N/A</v>
      </c>
      <c r="S3955" t="e">
        <f t="shared" si="123"/>
        <v>#N/A</v>
      </c>
    </row>
    <row r="3956" spans="1:19">
      <c r="A3956">
        <f>'Previous Trades Import_OMS Quer'!A3956</f>
        <v>0</v>
      </c>
      <c r="B3956">
        <f>'Previous Trades Import_OMS Quer'!B3956</f>
        <v>0</v>
      </c>
      <c r="C3956" s="22">
        <f>'Previous Trades Import_OMS Quer'!C3956</f>
        <v>0</v>
      </c>
      <c r="D3956">
        <f>'Previous Trades Import_OMS Quer'!D3956</f>
        <v>0</v>
      </c>
      <c r="E3956" s="22">
        <f>'Previous Trades Import_OMS Quer'!E3956</f>
        <v>0</v>
      </c>
      <c r="F3956">
        <f>'Previous Trades Import_OMS Quer'!F3956</f>
        <v>0</v>
      </c>
      <c r="G3956">
        <f>'Previous Trades Import_OMS Quer'!G3956</f>
        <v>0</v>
      </c>
      <c r="H3956">
        <f>'Previous Trades Import_OMS Quer'!H3956</f>
        <v>0</v>
      </c>
      <c r="I3956">
        <f>'Previous Trades Import_OMS Quer'!I3956</f>
        <v>0</v>
      </c>
      <c r="J3956">
        <f>'Previous Trades Import_OMS Quer'!J3956</f>
        <v>0</v>
      </c>
      <c r="K3956">
        <f>'Previous Trades Import_OMS Quer'!K3956</f>
        <v>0</v>
      </c>
      <c r="L3956">
        <f>'Previous Trades Import_OMS Quer'!L3956</f>
        <v>0</v>
      </c>
      <c r="M3956">
        <f>'Previous Trades Import_OMS Quer'!M3956</f>
        <v>0</v>
      </c>
      <c r="N3956">
        <f>'Previous Trades Import_OMS Quer'!N3956</f>
        <v>0</v>
      </c>
      <c r="O3956" t="str">
        <f>CLEAN('Previous Trades Import_OMS Quer'!O3956)</f>
        <v/>
      </c>
      <c r="Q3956" s="25">
        <f t="shared" si="122"/>
        <v>0</v>
      </c>
      <c r="R3956" s="25" t="e">
        <f>VLOOKUP(O3956,'Currency Balance'!$O$3:$Q$32,3,0)</f>
        <v>#N/A</v>
      </c>
      <c r="S3956" t="e">
        <f t="shared" si="123"/>
        <v>#N/A</v>
      </c>
    </row>
    <row r="3957" spans="1:19">
      <c r="A3957">
        <f>'Previous Trades Import_OMS Quer'!A3957</f>
        <v>0</v>
      </c>
      <c r="B3957">
        <f>'Previous Trades Import_OMS Quer'!B3957</f>
        <v>0</v>
      </c>
      <c r="C3957" s="22">
        <f>'Previous Trades Import_OMS Quer'!C3957</f>
        <v>0</v>
      </c>
      <c r="D3957">
        <f>'Previous Trades Import_OMS Quer'!D3957</f>
        <v>0</v>
      </c>
      <c r="E3957" s="22">
        <f>'Previous Trades Import_OMS Quer'!E3957</f>
        <v>0</v>
      </c>
      <c r="F3957">
        <f>'Previous Trades Import_OMS Quer'!F3957</f>
        <v>0</v>
      </c>
      <c r="G3957">
        <f>'Previous Trades Import_OMS Quer'!G3957</f>
        <v>0</v>
      </c>
      <c r="H3957">
        <f>'Previous Trades Import_OMS Quer'!H3957</f>
        <v>0</v>
      </c>
      <c r="I3957">
        <f>'Previous Trades Import_OMS Quer'!I3957</f>
        <v>0</v>
      </c>
      <c r="J3957">
        <f>'Previous Trades Import_OMS Quer'!J3957</f>
        <v>0</v>
      </c>
      <c r="K3957">
        <f>'Previous Trades Import_OMS Quer'!K3957</f>
        <v>0</v>
      </c>
      <c r="L3957">
        <f>'Previous Trades Import_OMS Quer'!L3957</f>
        <v>0</v>
      </c>
      <c r="M3957">
        <f>'Previous Trades Import_OMS Quer'!M3957</f>
        <v>0</v>
      </c>
      <c r="N3957">
        <f>'Previous Trades Import_OMS Quer'!N3957</f>
        <v>0</v>
      </c>
      <c r="O3957" t="str">
        <f>CLEAN('Previous Trades Import_OMS Quer'!O3957)</f>
        <v/>
      </c>
      <c r="Q3957" s="25">
        <f t="shared" si="122"/>
        <v>0</v>
      </c>
      <c r="R3957" s="25" t="e">
        <f>VLOOKUP(O3957,'Currency Balance'!$O$3:$Q$32,3,0)</f>
        <v>#N/A</v>
      </c>
      <c r="S3957" t="e">
        <f t="shared" si="123"/>
        <v>#N/A</v>
      </c>
    </row>
    <row r="3958" spans="1:19">
      <c r="A3958">
        <f>'Previous Trades Import_OMS Quer'!A3958</f>
        <v>0</v>
      </c>
      <c r="B3958">
        <f>'Previous Trades Import_OMS Quer'!B3958</f>
        <v>0</v>
      </c>
      <c r="C3958" s="22">
        <f>'Previous Trades Import_OMS Quer'!C3958</f>
        <v>0</v>
      </c>
      <c r="D3958">
        <f>'Previous Trades Import_OMS Quer'!D3958</f>
        <v>0</v>
      </c>
      <c r="E3958" s="22">
        <f>'Previous Trades Import_OMS Quer'!E3958</f>
        <v>0</v>
      </c>
      <c r="F3958">
        <f>'Previous Trades Import_OMS Quer'!F3958</f>
        <v>0</v>
      </c>
      <c r="G3958">
        <f>'Previous Trades Import_OMS Quer'!G3958</f>
        <v>0</v>
      </c>
      <c r="H3958">
        <f>'Previous Trades Import_OMS Quer'!H3958</f>
        <v>0</v>
      </c>
      <c r="I3958">
        <f>'Previous Trades Import_OMS Quer'!I3958</f>
        <v>0</v>
      </c>
      <c r="J3958">
        <f>'Previous Trades Import_OMS Quer'!J3958</f>
        <v>0</v>
      </c>
      <c r="K3958">
        <f>'Previous Trades Import_OMS Quer'!K3958</f>
        <v>0</v>
      </c>
      <c r="L3958">
        <f>'Previous Trades Import_OMS Quer'!L3958</f>
        <v>0</v>
      </c>
      <c r="M3958">
        <f>'Previous Trades Import_OMS Quer'!M3958</f>
        <v>0</v>
      </c>
      <c r="N3958">
        <f>'Previous Trades Import_OMS Quer'!N3958</f>
        <v>0</v>
      </c>
      <c r="O3958" t="str">
        <f>CLEAN('Previous Trades Import_OMS Quer'!O3958)</f>
        <v/>
      </c>
      <c r="Q3958" s="25">
        <f t="shared" si="122"/>
        <v>0</v>
      </c>
      <c r="R3958" s="25" t="e">
        <f>VLOOKUP(O3958,'Currency Balance'!$O$3:$Q$32,3,0)</f>
        <v>#N/A</v>
      </c>
      <c r="S3958" t="e">
        <f t="shared" si="123"/>
        <v>#N/A</v>
      </c>
    </row>
    <row r="3959" spans="1:19">
      <c r="A3959">
        <f>'Previous Trades Import_OMS Quer'!A3959</f>
        <v>0</v>
      </c>
      <c r="B3959">
        <f>'Previous Trades Import_OMS Quer'!B3959</f>
        <v>0</v>
      </c>
      <c r="C3959" s="22">
        <f>'Previous Trades Import_OMS Quer'!C3959</f>
        <v>0</v>
      </c>
      <c r="D3959">
        <f>'Previous Trades Import_OMS Quer'!D3959</f>
        <v>0</v>
      </c>
      <c r="E3959" s="22">
        <f>'Previous Trades Import_OMS Quer'!E3959</f>
        <v>0</v>
      </c>
      <c r="F3959">
        <f>'Previous Trades Import_OMS Quer'!F3959</f>
        <v>0</v>
      </c>
      <c r="G3959">
        <f>'Previous Trades Import_OMS Quer'!G3959</f>
        <v>0</v>
      </c>
      <c r="H3959">
        <f>'Previous Trades Import_OMS Quer'!H3959</f>
        <v>0</v>
      </c>
      <c r="I3959">
        <f>'Previous Trades Import_OMS Quer'!I3959</f>
        <v>0</v>
      </c>
      <c r="J3959">
        <f>'Previous Trades Import_OMS Quer'!J3959</f>
        <v>0</v>
      </c>
      <c r="K3959">
        <f>'Previous Trades Import_OMS Quer'!K3959</f>
        <v>0</v>
      </c>
      <c r="L3959">
        <f>'Previous Trades Import_OMS Quer'!L3959</f>
        <v>0</v>
      </c>
      <c r="M3959">
        <f>'Previous Trades Import_OMS Quer'!M3959</f>
        <v>0</v>
      </c>
      <c r="N3959">
        <f>'Previous Trades Import_OMS Quer'!N3959</f>
        <v>0</v>
      </c>
      <c r="O3959" t="str">
        <f>CLEAN('Previous Trades Import_OMS Quer'!O3959)</f>
        <v/>
      </c>
      <c r="Q3959" s="25">
        <f t="shared" si="122"/>
        <v>0</v>
      </c>
      <c r="R3959" s="25" t="e">
        <f>VLOOKUP(O3959,'Currency Balance'!$O$3:$Q$32,3,0)</f>
        <v>#N/A</v>
      </c>
      <c r="S3959" t="e">
        <f t="shared" si="123"/>
        <v>#N/A</v>
      </c>
    </row>
    <row r="3960" spans="1:19">
      <c r="A3960">
        <f>'Previous Trades Import_OMS Quer'!A3960</f>
        <v>0</v>
      </c>
      <c r="B3960">
        <f>'Previous Trades Import_OMS Quer'!B3960</f>
        <v>0</v>
      </c>
      <c r="C3960" s="22">
        <f>'Previous Trades Import_OMS Quer'!C3960</f>
        <v>0</v>
      </c>
      <c r="D3960">
        <f>'Previous Trades Import_OMS Quer'!D3960</f>
        <v>0</v>
      </c>
      <c r="E3960" s="22">
        <f>'Previous Trades Import_OMS Quer'!E3960</f>
        <v>0</v>
      </c>
      <c r="F3960">
        <f>'Previous Trades Import_OMS Quer'!F3960</f>
        <v>0</v>
      </c>
      <c r="G3960">
        <f>'Previous Trades Import_OMS Quer'!G3960</f>
        <v>0</v>
      </c>
      <c r="H3960">
        <f>'Previous Trades Import_OMS Quer'!H3960</f>
        <v>0</v>
      </c>
      <c r="I3960">
        <f>'Previous Trades Import_OMS Quer'!I3960</f>
        <v>0</v>
      </c>
      <c r="J3960">
        <f>'Previous Trades Import_OMS Quer'!J3960</f>
        <v>0</v>
      </c>
      <c r="K3960">
        <f>'Previous Trades Import_OMS Quer'!K3960</f>
        <v>0</v>
      </c>
      <c r="L3960">
        <f>'Previous Trades Import_OMS Quer'!L3960</f>
        <v>0</v>
      </c>
      <c r="M3960">
        <f>'Previous Trades Import_OMS Quer'!M3960</f>
        <v>0</v>
      </c>
      <c r="N3960">
        <f>'Previous Trades Import_OMS Quer'!N3960</f>
        <v>0</v>
      </c>
      <c r="O3960" t="str">
        <f>CLEAN('Previous Trades Import_OMS Quer'!O3960)</f>
        <v/>
      </c>
      <c r="Q3960" s="25">
        <f t="shared" si="122"/>
        <v>0</v>
      </c>
      <c r="R3960" s="25" t="e">
        <f>VLOOKUP(O3960,'Currency Balance'!$O$3:$Q$32,3,0)</f>
        <v>#N/A</v>
      </c>
      <c r="S3960" t="e">
        <f t="shared" si="123"/>
        <v>#N/A</v>
      </c>
    </row>
    <row r="3961" spans="1:19">
      <c r="A3961">
        <f>'Previous Trades Import_OMS Quer'!A3961</f>
        <v>0</v>
      </c>
      <c r="B3961">
        <f>'Previous Trades Import_OMS Quer'!B3961</f>
        <v>0</v>
      </c>
      <c r="C3961" s="22">
        <f>'Previous Trades Import_OMS Quer'!C3961</f>
        <v>0</v>
      </c>
      <c r="D3961">
        <f>'Previous Trades Import_OMS Quer'!D3961</f>
        <v>0</v>
      </c>
      <c r="E3961" s="22">
        <f>'Previous Trades Import_OMS Quer'!E3961</f>
        <v>0</v>
      </c>
      <c r="F3961">
        <f>'Previous Trades Import_OMS Quer'!F3961</f>
        <v>0</v>
      </c>
      <c r="G3961">
        <f>'Previous Trades Import_OMS Quer'!G3961</f>
        <v>0</v>
      </c>
      <c r="H3961">
        <f>'Previous Trades Import_OMS Quer'!H3961</f>
        <v>0</v>
      </c>
      <c r="I3961">
        <f>'Previous Trades Import_OMS Quer'!I3961</f>
        <v>0</v>
      </c>
      <c r="J3961">
        <f>'Previous Trades Import_OMS Quer'!J3961</f>
        <v>0</v>
      </c>
      <c r="K3961">
        <f>'Previous Trades Import_OMS Quer'!K3961</f>
        <v>0</v>
      </c>
      <c r="L3961">
        <f>'Previous Trades Import_OMS Quer'!L3961</f>
        <v>0</v>
      </c>
      <c r="M3961">
        <f>'Previous Trades Import_OMS Quer'!M3961</f>
        <v>0</v>
      </c>
      <c r="N3961">
        <f>'Previous Trades Import_OMS Quer'!N3961</f>
        <v>0</v>
      </c>
      <c r="O3961" t="str">
        <f>CLEAN('Previous Trades Import_OMS Quer'!O3961)</f>
        <v/>
      </c>
      <c r="Q3961" s="25">
        <f t="shared" si="122"/>
        <v>0</v>
      </c>
      <c r="R3961" s="25" t="e">
        <f>VLOOKUP(O3961,'Currency Balance'!$O$3:$Q$32,3,0)</f>
        <v>#N/A</v>
      </c>
      <c r="S3961" t="e">
        <f t="shared" si="123"/>
        <v>#N/A</v>
      </c>
    </row>
    <row r="3962" spans="1:19">
      <c r="A3962">
        <f>'Previous Trades Import_OMS Quer'!A3962</f>
        <v>0</v>
      </c>
      <c r="B3962">
        <f>'Previous Trades Import_OMS Quer'!B3962</f>
        <v>0</v>
      </c>
      <c r="C3962" s="22">
        <f>'Previous Trades Import_OMS Quer'!C3962</f>
        <v>0</v>
      </c>
      <c r="D3962">
        <f>'Previous Trades Import_OMS Quer'!D3962</f>
        <v>0</v>
      </c>
      <c r="E3962" s="22">
        <f>'Previous Trades Import_OMS Quer'!E3962</f>
        <v>0</v>
      </c>
      <c r="F3962">
        <f>'Previous Trades Import_OMS Quer'!F3962</f>
        <v>0</v>
      </c>
      <c r="G3962">
        <f>'Previous Trades Import_OMS Quer'!G3962</f>
        <v>0</v>
      </c>
      <c r="H3962">
        <f>'Previous Trades Import_OMS Quer'!H3962</f>
        <v>0</v>
      </c>
      <c r="I3962">
        <f>'Previous Trades Import_OMS Quer'!I3962</f>
        <v>0</v>
      </c>
      <c r="J3962">
        <f>'Previous Trades Import_OMS Quer'!J3962</f>
        <v>0</v>
      </c>
      <c r="K3962">
        <f>'Previous Trades Import_OMS Quer'!K3962</f>
        <v>0</v>
      </c>
      <c r="L3962">
        <f>'Previous Trades Import_OMS Quer'!L3962</f>
        <v>0</v>
      </c>
      <c r="M3962">
        <f>'Previous Trades Import_OMS Quer'!M3962</f>
        <v>0</v>
      </c>
      <c r="N3962">
        <f>'Previous Trades Import_OMS Quer'!N3962</f>
        <v>0</v>
      </c>
      <c r="O3962" t="str">
        <f>CLEAN('Previous Trades Import_OMS Quer'!O3962)</f>
        <v/>
      </c>
      <c r="Q3962" s="25">
        <f t="shared" si="122"/>
        <v>0</v>
      </c>
      <c r="R3962" s="25" t="e">
        <f>VLOOKUP(O3962,'Currency Balance'!$O$3:$Q$32,3,0)</f>
        <v>#N/A</v>
      </c>
      <c r="S3962" t="e">
        <f t="shared" si="123"/>
        <v>#N/A</v>
      </c>
    </row>
    <row r="3963" spans="1:19">
      <c r="A3963">
        <f>'Previous Trades Import_OMS Quer'!A3963</f>
        <v>0</v>
      </c>
      <c r="B3963">
        <f>'Previous Trades Import_OMS Quer'!B3963</f>
        <v>0</v>
      </c>
      <c r="C3963" s="22">
        <f>'Previous Trades Import_OMS Quer'!C3963</f>
        <v>0</v>
      </c>
      <c r="D3963">
        <f>'Previous Trades Import_OMS Quer'!D3963</f>
        <v>0</v>
      </c>
      <c r="E3963" s="22">
        <f>'Previous Trades Import_OMS Quer'!E3963</f>
        <v>0</v>
      </c>
      <c r="F3963">
        <f>'Previous Trades Import_OMS Quer'!F3963</f>
        <v>0</v>
      </c>
      <c r="G3963">
        <f>'Previous Trades Import_OMS Quer'!G3963</f>
        <v>0</v>
      </c>
      <c r="H3963">
        <f>'Previous Trades Import_OMS Quer'!H3963</f>
        <v>0</v>
      </c>
      <c r="I3963">
        <f>'Previous Trades Import_OMS Quer'!I3963</f>
        <v>0</v>
      </c>
      <c r="J3963">
        <f>'Previous Trades Import_OMS Quer'!J3963</f>
        <v>0</v>
      </c>
      <c r="K3963">
        <f>'Previous Trades Import_OMS Quer'!K3963</f>
        <v>0</v>
      </c>
      <c r="L3963">
        <f>'Previous Trades Import_OMS Quer'!L3963</f>
        <v>0</v>
      </c>
      <c r="M3963">
        <f>'Previous Trades Import_OMS Quer'!M3963</f>
        <v>0</v>
      </c>
      <c r="N3963">
        <f>'Previous Trades Import_OMS Quer'!N3963</f>
        <v>0</v>
      </c>
      <c r="O3963" t="str">
        <f>CLEAN('Previous Trades Import_OMS Quer'!O3963)</f>
        <v/>
      </c>
      <c r="Q3963" s="25">
        <f t="shared" si="122"/>
        <v>0</v>
      </c>
      <c r="R3963" s="25" t="e">
        <f>VLOOKUP(O3963,'Currency Balance'!$O$3:$Q$32,3,0)</f>
        <v>#N/A</v>
      </c>
      <c r="S3963" t="e">
        <f t="shared" si="123"/>
        <v>#N/A</v>
      </c>
    </row>
    <row r="3964" spans="1:19">
      <c r="A3964">
        <f>'Previous Trades Import_OMS Quer'!A3964</f>
        <v>0</v>
      </c>
      <c r="B3964">
        <f>'Previous Trades Import_OMS Quer'!B3964</f>
        <v>0</v>
      </c>
      <c r="C3964" s="22">
        <f>'Previous Trades Import_OMS Quer'!C3964</f>
        <v>0</v>
      </c>
      <c r="D3964">
        <f>'Previous Trades Import_OMS Quer'!D3964</f>
        <v>0</v>
      </c>
      <c r="E3964" s="22">
        <f>'Previous Trades Import_OMS Quer'!E3964</f>
        <v>0</v>
      </c>
      <c r="F3964">
        <f>'Previous Trades Import_OMS Quer'!F3964</f>
        <v>0</v>
      </c>
      <c r="G3964">
        <f>'Previous Trades Import_OMS Quer'!G3964</f>
        <v>0</v>
      </c>
      <c r="H3964">
        <f>'Previous Trades Import_OMS Quer'!H3964</f>
        <v>0</v>
      </c>
      <c r="I3964">
        <f>'Previous Trades Import_OMS Quer'!I3964</f>
        <v>0</v>
      </c>
      <c r="J3964">
        <f>'Previous Trades Import_OMS Quer'!J3964</f>
        <v>0</v>
      </c>
      <c r="K3964">
        <f>'Previous Trades Import_OMS Quer'!K3964</f>
        <v>0</v>
      </c>
      <c r="L3964">
        <f>'Previous Trades Import_OMS Quer'!L3964</f>
        <v>0</v>
      </c>
      <c r="M3964">
        <f>'Previous Trades Import_OMS Quer'!M3964</f>
        <v>0</v>
      </c>
      <c r="N3964">
        <f>'Previous Trades Import_OMS Quer'!N3964</f>
        <v>0</v>
      </c>
      <c r="O3964" t="str">
        <f>CLEAN('Previous Trades Import_OMS Quer'!O3964)</f>
        <v/>
      </c>
      <c r="Q3964" s="25">
        <f t="shared" si="122"/>
        <v>0</v>
      </c>
      <c r="R3964" s="25" t="e">
        <f>VLOOKUP(O3964,'Currency Balance'!$O$3:$Q$32,3,0)</f>
        <v>#N/A</v>
      </c>
      <c r="S3964" t="e">
        <f t="shared" si="123"/>
        <v>#N/A</v>
      </c>
    </row>
    <row r="3965" spans="1:19">
      <c r="A3965">
        <f>'Previous Trades Import_OMS Quer'!A3965</f>
        <v>0</v>
      </c>
      <c r="B3965">
        <f>'Previous Trades Import_OMS Quer'!B3965</f>
        <v>0</v>
      </c>
      <c r="C3965" s="22">
        <f>'Previous Trades Import_OMS Quer'!C3965</f>
        <v>0</v>
      </c>
      <c r="D3965">
        <f>'Previous Trades Import_OMS Quer'!D3965</f>
        <v>0</v>
      </c>
      <c r="E3965" s="22">
        <f>'Previous Trades Import_OMS Quer'!E3965</f>
        <v>0</v>
      </c>
      <c r="F3965">
        <f>'Previous Trades Import_OMS Quer'!F3965</f>
        <v>0</v>
      </c>
      <c r="G3965">
        <f>'Previous Trades Import_OMS Quer'!G3965</f>
        <v>0</v>
      </c>
      <c r="H3965">
        <f>'Previous Trades Import_OMS Quer'!H3965</f>
        <v>0</v>
      </c>
      <c r="I3965">
        <f>'Previous Trades Import_OMS Quer'!I3965</f>
        <v>0</v>
      </c>
      <c r="J3965">
        <f>'Previous Trades Import_OMS Quer'!J3965</f>
        <v>0</v>
      </c>
      <c r="K3965">
        <f>'Previous Trades Import_OMS Quer'!K3965</f>
        <v>0</v>
      </c>
      <c r="L3965">
        <f>'Previous Trades Import_OMS Quer'!L3965</f>
        <v>0</v>
      </c>
      <c r="M3965">
        <f>'Previous Trades Import_OMS Quer'!M3965</f>
        <v>0</v>
      </c>
      <c r="N3965">
        <f>'Previous Trades Import_OMS Quer'!N3965</f>
        <v>0</v>
      </c>
      <c r="O3965" t="str">
        <f>CLEAN('Previous Trades Import_OMS Quer'!O3965)</f>
        <v/>
      </c>
      <c r="Q3965" s="25">
        <f t="shared" si="122"/>
        <v>0</v>
      </c>
      <c r="R3965" s="25" t="e">
        <f>VLOOKUP(O3965,'Currency Balance'!$O$3:$Q$32,3,0)</f>
        <v>#N/A</v>
      </c>
      <c r="S3965" t="e">
        <f t="shared" si="123"/>
        <v>#N/A</v>
      </c>
    </row>
    <row r="3966" spans="1:19">
      <c r="A3966">
        <f>'Previous Trades Import_OMS Quer'!A3966</f>
        <v>0</v>
      </c>
      <c r="B3966">
        <f>'Previous Trades Import_OMS Quer'!B3966</f>
        <v>0</v>
      </c>
      <c r="C3966" s="22">
        <f>'Previous Trades Import_OMS Quer'!C3966</f>
        <v>0</v>
      </c>
      <c r="D3966">
        <f>'Previous Trades Import_OMS Quer'!D3966</f>
        <v>0</v>
      </c>
      <c r="E3966" s="22">
        <f>'Previous Trades Import_OMS Quer'!E3966</f>
        <v>0</v>
      </c>
      <c r="F3966">
        <f>'Previous Trades Import_OMS Quer'!F3966</f>
        <v>0</v>
      </c>
      <c r="G3966">
        <f>'Previous Trades Import_OMS Quer'!G3966</f>
        <v>0</v>
      </c>
      <c r="H3966">
        <f>'Previous Trades Import_OMS Quer'!H3966</f>
        <v>0</v>
      </c>
      <c r="I3966">
        <f>'Previous Trades Import_OMS Quer'!I3966</f>
        <v>0</v>
      </c>
      <c r="J3966">
        <f>'Previous Trades Import_OMS Quer'!J3966</f>
        <v>0</v>
      </c>
      <c r="K3966">
        <f>'Previous Trades Import_OMS Quer'!K3966</f>
        <v>0</v>
      </c>
      <c r="L3966">
        <f>'Previous Trades Import_OMS Quer'!L3966</f>
        <v>0</v>
      </c>
      <c r="M3966">
        <f>'Previous Trades Import_OMS Quer'!M3966</f>
        <v>0</v>
      </c>
      <c r="N3966">
        <f>'Previous Trades Import_OMS Quer'!N3966</f>
        <v>0</v>
      </c>
      <c r="O3966" t="str">
        <f>CLEAN('Previous Trades Import_OMS Quer'!O3966)</f>
        <v/>
      </c>
      <c r="Q3966" s="25">
        <f t="shared" si="122"/>
        <v>0</v>
      </c>
      <c r="R3966" s="25" t="e">
        <f>VLOOKUP(O3966,'Currency Balance'!$O$3:$Q$32,3,0)</f>
        <v>#N/A</v>
      </c>
      <c r="S3966" t="e">
        <f t="shared" si="123"/>
        <v>#N/A</v>
      </c>
    </row>
    <row r="3967" spans="1:19">
      <c r="A3967">
        <f>'Previous Trades Import_OMS Quer'!A3967</f>
        <v>0</v>
      </c>
      <c r="B3967">
        <f>'Previous Trades Import_OMS Quer'!B3967</f>
        <v>0</v>
      </c>
      <c r="C3967" s="22">
        <f>'Previous Trades Import_OMS Quer'!C3967</f>
        <v>0</v>
      </c>
      <c r="D3967">
        <f>'Previous Trades Import_OMS Quer'!D3967</f>
        <v>0</v>
      </c>
      <c r="E3967" s="22">
        <f>'Previous Trades Import_OMS Quer'!E3967</f>
        <v>0</v>
      </c>
      <c r="F3967">
        <f>'Previous Trades Import_OMS Quer'!F3967</f>
        <v>0</v>
      </c>
      <c r="G3967">
        <f>'Previous Trades Import_OMS Quer'!G3967</f>
        <v>0</v>
      </c>
      <c r="H3967">
        <f>'Previous Trades Import_OMS Quer'!H3967</f>
        <v>0</v>
      </c>
      <c r="I3967">
        <f>'Previous Trades Import_OMS Quer'!I3967</f>
        <v>0</v>
      </c>
      <c r="J3967">
        <f>'Previous Trades Import_OMS Quer'!J3967</f>
        <v>0</v>
      </c>
      <c r="K3967">
        <f>'Previous Trades Import_OMS Quer'!K3967</f>
        <v>0</v>
      </c>
      <c r="L3967">
        <f>'Previous Trades Import_OMS Quer'!L3967</f>
        <v>0</v>
      </c>
      <c r="M3967">
        <f>'Previous Trades Import_OMS Quer'!M3967</f>
        <v>0</v>
      </c>
      <c r="N3967">
        <f>'Previous Trades Import_OMS Quer'!N3967</f>
        <v>0</v>
      </c>
      <c r="O3967" t="str">
        <f>CLEAN('Previous Trades Import_OMS Quer'!O3967)</f>
        <v/>
      </c>
      <c r="Q3967" s="25">
        <f t="shared" si="122"/>
        <v>0</v>
      </c>
      <c r="R3967" s="25" t="e">
        <f>VLOOKUP(O3967,'Currency Balance'!$O$3:$Q$32,3,0)</f>
        <v>#N/A</v>
      </c>
      <c r="S3967" t="e">
        <f t="shared" si="123"/>
        <v>#N/A</v>
      </c>
    </row>
    <row r="3968" spans="1:19">
      <c r="A3968">
        <f>'Previous Trades Import_OMS Quer'!A3968</f>
        <v>0</v>
      </c>
      <c r="B3968">
        <f>'Previous Trades Import_OMS Quer'!B3968</f>
        <v>0</v>
      </c>
      <c r="C3968" s="22">
        <f>'Previous Trades Import_OMS Quer'!C3968</f>
        <v>0</v>
      </c>
      <c r="D3968">
        <f>'Previous Trades Import_OMS Quer'!D3968</f>
        <v>0</v>
      </c>
      <c r="E3968" s="22">
        <f>'Previous Trades Import_OMS Quer'!E3968</f>
        <v>0</v>
      </c>
      <c r="F3968">
        <f>'Previous Trades Import_OMS Quer'!F3968</f>
        <v>0</v>
      </c>
      <c r="G3968">
        <f>'Previous Trades Import_OMS Quer'!G3968</f>
        <v>0</v>
      </c>
      <c r="H3968">
        <f>'Previous Trades Import_OMS Quer'!H3968</f>
        <v>0</v>
      </c>
      <c r="I3968">
        <f>'Previous Trades Import_OMS Quer'!I3968</f>
        <v>0</v>
      </c>
      <c r="J3968">
        <f>'Previous Trades Import_OMS Quer'!J3968</f>
        <v>0</v>
      </c>
      <c r="K3968">
        <f>'Previous Trades Import_OMS Quer'!K3968</f>
        <v>0</v>
      </c>
      <c r="L3968">
        <f>'Previous Trades Import_OMS Quer'!L3968</f>
        <v>0</v>
      </c>
      <c r="M3968">
        <f>'Previous Trades Import_OMS Quer'!M3968</f>
        <v>0</v>
      </c>
      <c r="N3968">
        <f>'Previous Trades Import_OMS Quer'!N3968</f>
        <v>0</v>
      </c>
      <c r="O3968" t="str">
        <f>CLEAN('Previous Trades Import_OMS Quer'!O3968)</f>
        <v/>
      </c>
      <c r="Q3968" s="25">
        <f t="shared" si="122"/>
        <v>0</v>
      </c>
      <c r="R3968" s="25" t="e">
        <f>VLOOKUP(O3968,'Currency Balance'!$O$3:$Q$32,3,0)</f>
        <v>#N/A</v>
      </c>
      <c r="S3968" t="e">
        <f t="shared" si="123"/>
        <v>#N/A</v>
      </c>
    </row>
    <row r="3969" spans="1:19">
      <c r="A3969">
        <f>'Previous Trades Import_OMS Quer'!A3969</f>
        <v>0</v>
      </c>
      <c r="B3969">
        <f>'Previous Trades Import_OMS Quer'!B3969</f>
        <v>0</v>
      </c>
      <c r="C3969" s="22">
        <f>'Previous Trades Import_OMS Quer'!C3969</f>
        <v>0</v>
      </c>
      <c r="D3969">
        <f>'Previous Trades Import_OMS Quer'!D3969</f>
        <v>0</v>
      </c>
      <c r="E3969" s="22">
        <f>'Previous Trades Import_OMS Quer'!E3969</f>
        <v>0</v>
      </c>
      <c r="F3969">
        <f>'Previous Trades Import_OMS Quer'!F3969</f>
        <v>0</v>
      </c>
      <c r="G3969">
        <f>'Previous Trades Import_OMS Quer'!G3969</f>
        <v>0</v>
      </c>
      <c r="H3969">
        <f>'Previous Trades Import_OMS Quer'!H3969</f>
        <v>0</v>
      </c>
      <c r="I3969">
        <f>'Previous Trades Import_OMS Quer'!I3969</f>
        <v>0</v>
      </c>
      <c r="J3969">
        <f>'Previous Trades Import_OMS Quer'!J3969</f>
        <v>0</v>
      </c>
      <c r="K3969">
        <f>'Previous Trades Import_OMS Quer'!K3969</f>
        <v>0</v>
      </c>
      <c r="L3969">
        <f>'Previous Trades Import_OMS Quer'!L3969</f>
        <v>0</v>
      </c>
      <c r="M3969">
        <f>'Previous Trades Import_OMS Quer'!M3969</f>
        <v>0</v>
      </c>
      <c r="N3969">
        <f>'Previous Trades Import_OMS Quer'!N3969</f>
        <v>0</v>
      </c>
      <c r="O3969" t="str">
        <f>CLEAN('Previous Trades Import_OMS Quer'!O3969)</f>
        <v/>
      </c>
      <c r="Q3969" s="25">
        <f t="shared" si="122"/>
        <v>0</v>
      </c>
      <c r="R3969" s="25" t="e">
        <f>VLOOKUP(O3969,'Currency Balance'!$O$3:$Q$32,3,0)</f>
        <v>#N/A</v>
      </c>
      <c r="S3969" t="e">
        <f t="shared" si="123"/>
        <v>#N/A</v>
      </c>
    </row>
    <row r="3970" spans="1:19">
      <c r="A3970">
        <f>'Previous Trades Import_OMS Quer'!A3970</f>
        <v>0</v>
      </c>
      <c r="B3970">
        <f>'Previous Trades Import_OMS Quer'!B3970</f>
        <v>0</v>
      </c>
      <c r="C3970" s="22">
        <f>'Previous Trades Import_OMS Quer'!C3970</f>
        <v>0</v>
      </c>
      <c r="D3970">
        <f>'Previous Trades Import_OMS Quer'!D3970</f>
        <v>0</v>
      </c>
      <c r="E3970" s="22">
        <f>'Previous Trades Import_OMS Quer'!E3970</f>
        <v>0</v>
      </c>
      <c r="F3970">
        <f>'Previous Trades Import_OMS Quer'!F3970</f>
        <v>0</v>
      </c>
      <c r="G3970">
        <f>'Previous Trades Import_OMS Quer'!G3970</f>
        <v>0</v>
      </c>
      <c r="H3970">
        <f>'Previous Trades Import_OMS Quer'!H3970</f>
        <v>0</v>
      </c>
      <c r="I3970">
        <f>'Previous Trades Import_OMS Quer'!I3970</f>
        <v>0</v>
      </c>
      <c r="J3970">
        <f>'Previous Trades Import_OMS Quer'!J3970</f>
        <v>0</v>
      </c>
      <c r="K3970">
        <f>'Previous Trades Import_OMS Quer'!K3970</f>
        <v>0</v>
      </c>
      <c r="L3970">
        <f>'Previous Trades Import_OMS Quer'!L3970</f>
        <v>0</v>
      </c>
      <c r="M3970">
        <f>'Previous Trades Import_OMS Quer'!M3970</f>
        <v>0</v>
      </c>
      <c r="N3970">
        <f>'Previous Trades Import_OMS Quer'!N3970</f>
        <v>0</v>
      </c>
      <c r="O3970" t="str">
        <f>CLEAN('Previous Trades Import_OMS Quer'!O3970)</f>
        <v/>
      </c>
      <c r="Q3970" s="25">
        <f t="shared" ref="Q3970:Q4033" si="124">IF(G3970="sell",M3970,-M3970)</f>
        <v>0</v>
      </c>
      <c r="R3970" s="25" t="e">
        <f>VLOOKUP(O3970,'Currency Balance'!$O$3:$Q$32,3,0)</f>
        <v>#N/A</v>
      </c>
      <c r="S3970" t="e">
        <f t="shared" ref="S3970:S4033" si="125">Q3970/R3970</f>
        <v>#N/A</v>
      </c>
    </row>
    <row r="3971" spans="1:19">
      <c r="A3971">
        <f>'Previous Trades Import_OMS Quer'!A3971</f>
        <v>0</v>
      </c>
      <c r="B3971">
        <f>'Previous Trades Import_OMS Quer'!B3971</f>
        <v>0</v>
      </c>
      <c r="C3971" s="22">
        <f>'Previous Trades Import_OMS Quer'!C3971</f>
        <v>0</v>
      </c>
      <c r="D3971">
        <f>'Previous Trades Import_OMS Quer'!D3971</f>
        <v>0</v>
      </c>
      <c r="E3971" s="22">
        <f>'Previous Trades Import_OMS Quer'!E3971</f>
        <v>0</v>
      </c>
      <c r="F3971">
        <f>'Previous Trades Import_OMS Quer'!F3971</f>
        <v>0</v>
      </c>
      <c r="G3971">
        <f>'Previous Trades Import_OMS Quer'!G3971</f>
        <v>0</v>
      </c>
      <c r="H3971">
        <f>'Previous Trades Import_OMS Quer'!H3971</f>
        <v>0</v>
      </c>
      <c r="I3971">
        <f>'Previous Trades Import_OMS Quer'!I3971</f>
        <v>0</v>
      </c>
      <c r="J3971">
        <f>'Previous Trades Import_OMS Quer'!J3971</f>
        <v>0</v>
      </c>
      <c r="K3971">
        <f>'Previous Trades Import_OMS Quer'!K3971</f>
        <v>0</v>
      </c>
      <c r="L3971">
        <f>'Previous Trades Import_OMS Quer'!L3971</f>
        <v>0</v>
      </c>
      <c r="M3971">
        <f>'Previous Trades Import_OMS Quer'!M3971</f>
        <v>0</v>
      </c>
      <c r="N3971">
        <f>'Previous Trades Import_OMS Quer'!N3971</f>
        <v>0</v>
      </c>
      <c r="O3971" t="str">
        <f>CLEAN('Previous Trades Import_OMS Quer'!O3971)</f>
        <v/>
      </c>
      <c r="Q3971" s="25">
        <f t="shared" si="124"/>
        <v>0</v>
      </c>
      <c r="R3971" s="25" t="e">
        <f>VLOOKUP(O3971,'Currency Balance'!$O$3:$Q$32,3,0)</f>
        <v>#N/A</v>
      </c>
      <c r="S3971" t="e">
        <f t="shared" si="125"/>
        <v>#N/A</v>
      </c>
    </row>
    <row r="3972" spans="1:19">
      <c r="A3972">
        <f>'Previous Trades Import_OMS Quer'!A3972</f>
        <v>0</v>
      </c>
      <c r="B3972">
        <f>'Previous Trades Import_OMS Quer'!B3972</f>
        <v>0</v>
      </c>
      <c r="C3972" s="22">
        <f>'Previous Trades Import_OMS Quer'!C3972</f>
        <v>0</v>
      </c>
      <c r="D3972">
        <f>'Previous Trades Import_OMS Quer'!D3972</f>
        <v>0</v>
      </c>
      <c r="E3972" s="22">
        <f>'Previous Trades Import_OMS Quer'!E3972</f>
        <v>0</v>
      </c>
      <c r="F3972">
        <f>'Previous Trades Import_OMS Quer'!F3972</f>
        <v>0</v>
      </c>
      <c r="G3972">
        <f>'Previous Trades Import_OMS Quer'!G3972</f>
        <v>0</v>
      </c>
      <c r="H3972">
        <f>'Previous Trades Import_OMS Quer'!H3972</f>
        <v>0</v>
      </c>
      <c r="I3972">
        <f>'Previous Trades Import_OMS Quer'!I3972</f>
        <v>0</v>
      </c>
      <c r="J3972">
        <f>'Previous Trades Import_OMS Quer'!J3972</f>
        <v>0</v>
      </c>
      <c r="K3972">
        <f>'Previous Trades Import_OMS Quer'!K3972</f>
        <v>0</v>
      </c>
      <c r="L3972">
        <f>'Previous Trades Import_OMS Quer'!L3972</f>
        <v>0</v>
      </c>
      <c r="M3972">
        <f>'Previous Trades Import_OMS Quer'!M3972</f>
        <v>0</v>
      </c>
      <c r="N3972">
        <f>'Previous Trades Import_OMS Quer'!N3972</f>
        <v>0</v>
      </c>
      <c r="O3972" t="str">
        <f>CLEAN('Previous Trades Import_OMS Quer'!O3972)</f>
        <v/>
      </c>
      <c r="Q3972" s="25">
        <f t="shared" si="124"/>
        <v>0</v>
      </c>
      <c r="R3972" s="25" t="e">
        <f>VLOOKUP(O3972,'Currency Balance'!$O$3:$Q$32,3,0)</f>
        <v>#N/A</v>
      </c>
      <c r="S3972" t="e">
        <f t="shared" si="125"/>
        <v>#N/A</v>
      </c>
    </row>
    <row r="3973" spans="1:19">
      <c r="A3973">
        <f>'Previous Trades Import_OMS Quer'!A3973</f>
        <v>0</v>
      </c>
      <c r="B3973">
        <f>'Previous Trades Import_OMS Quer'!B3973</f>
        <v>0</v>
      </c>
      <c r="C3973" s="22">
        <f>'Previous Trades Import_OMS Quer'!C3973</f>
        <v>0</v>
      </c>
      <c r="D3973">
        <f>'Previous Trades Import_OMS Quer'!D3973</f>
        <v>0</v>
      </c>
      <c r="E3973" s="22">
        <f>'Previous Trades Import_OMS Quer'!E3973</f>
        <v>0</v>
      </c>
      <c r="F3973">
        <f>'Previous Trades Import_OMS Quer'!F3973</f>
        <v>0</v>
      </c>
      <c r="G3973">
        <f>'Previous Trades Import_OMS Quer'!G3973</f>
        <v>0</v>
      </c>
      <c r="H3973">
        <f>'Previous Trades Import_OMS Quer'!H3973</f>
        <v>0</v>
      </c>
      <c r="I3973">
        <f>'Previous Trades Import_OMS Quer'!I3973</f>
        <v>0</v>
      </c>
      <c r="J3973">
        <f>'Previous Trades Import_OMS Quer'!J3973</f>
        <v>0</v>
      </c>
      <c r="K3973">
        <f>'Previous Trades Import_OMS Quer'!K3973</f>
        <v>0</v>
      </c>
      <c r="L3973">
        <f>'Previous Trades Import_OMS Quer'!L3973</f>
        <v>0</v>
      </c>
      <c r="M3973">
        <f>'Previous Trades Import_OMS Quer'!M3973</f>
        <v>0</v>
      </c>
      <c r="N3973">
        <f>'Previous Trades Import_OMS Quer'!N3973</f>
        <v>0</v>
      </c>
      <c r="O3973" t="str">
        <f>CLEAN('Previous Trades Import_OMS Quer'!O3973)</f>
        <v/>
      </c>
      <c r="Q3973" s="25">
        <f t="shared" si="124"/>
        <v>0</v>
      </c>
      <c r="R3973" s="25" t="e">
        <f>VLOOKUP(O3973,'Currency Balance'!$O$3:$Q$32,3,0)</f>
        <v>#N/A</v>
      </c>
      <c r="S3973" t="e">
        <f t="shared" si="125"/>
        <v>#N/A</v>
      </c>
    </row>
    <row r="3974" spans="1:19">
      <c r="A3974">
        <f>'Previous Trades Import_OMS Quer'!A3974</f>
        <v>0</v>
      </c>
      <c r="B3974">
        <f>'Previous Trades Import_OMS Quer'!B3974</f>
        <v>0</v>
      </c>
      <c r="C3974" s="22">
        <f>'Previous Trades Import_OMS Quer'!C3974</f>
        <v>0</v>
      </c>
      <c r="D3974">
        <f>'Previous Trades Import_OMS Quer'!D3974</f>
        <v>0</v>
      </c>
      <c r="E3974" s="22">
        <f>'Previous Trades Import_OMS Quer'!E3974</f>
        <v>0</v>
      </c>
      <c r="F3974">
        <f>'Previous Trades Import_OMS Quer'!F3974</f>
        <v>0</v>
      </c>
      <c r="G3974">
        <f>'Previous Trades Import_OMS Quer'!G3974</f>
        <v>0</v>
      </c>
      <c r="H3974">
        <f>'Previous Trades Import_OMS Quer'!H3974</f>
        <v>0</v>
      </c>
      <c r="I3974">
        <f>'Previous Trades Import_OMS Quer'!I3974</f>
        <v>0</v>
      </c>
      <c r="J3974">
        <f>'Previous Trades Import_OMS Quer'!J3974</f>
        <v>0</v>
      </c>
      <c r="K3974">
        <f>'Previous Trades Import_OMS Quer'!K3974</f>
        <v>0</v>
      </c>
      <c r="L3974">
        <f>'Previous Trades Import_OMS Quer'!L3974</f>
        <v>0</v>
      </c>
      <c r="M3974">
        <f>'Previous Trades Import_OMS Quer'!M3974</f>
        <v>0</v>
      </c>
      <c r="N3974">
        <f>'Previous Trades Import_OMS Quer'!N3974</f>
        <v>0</v>
      </c>
      <c r="O3974" t="str">
        <f>CLEAN('Previous Trades Import_OMS Quer'!O3974)</f>
        <v/>
      </c>
      <c r="Q3974" s="25">
        <f t="shared" si="124"/>
        <v>0</v>
      </c>
      <c r="R3974" s="25" t="e">
        <f>VLOOKUP(O3974,'Currency Balance'!$O$3:$Q$32,3,0)</f>
        <v>#N/A</v>
      </c>
      <c r="S3974" t="e">
        <f t="shared" si="125"/>
        <v>#N/A</v>
      </c>
    </row>
    <row r="3975" spans="1:19">
      <c r="A3975">
        <f>'Previous Trades Import_OMS Quer'!A3975</f>
        <v>0</v>
      </c>
      <c r="B3975">
        <f>'Previous Trades Import_OMS Quer'!B3975</f>
        <v>0</v>
      </c>
      <c r="C3975" s="22">
        <f>'Previous Trades Import_OMS Quer'!C3975</f>
        <v>0</v>
      </c>
      <c r="D3975">
        <f>'Previous Trades Import_OMS Quer'!D3975</f>
        <v>0</v>
      </c>
      <c r="E3975" s="22">
        <f>'Previous Trades Import_OMS Quer'!E3975</f>
        <v>0</v>
      </c>
      <c r="F3975">
        <f>'Previous Trades Import_OMS Quer'!F3975</f>
        <v>0</v>
      </c>
      <c r="G3975">
        <f>'Previous Trades Import_OMS Quer'!G3975</f>
        <v>0</v>
      </c>
      <c r="H3975">
        <f>'Previous Trades Import_OMS Quer'!H3975</f>
        <v>0</v>
      </c>
      <c r="I3975">
        <f>'Previous Trades Import_OMS Quer'!I3975</f>
        <v>0</v>
      </c>
      <c r="J3975">
        <f>'Previous Trades Import_OMS Quer'!J3975</f>
        <v>0</v>
      </c>
      <c r="K3975">
        <f>'Previous Trades Import_OMS Quer'!K3975</f>
        <v>0</v>
      </c>
      <c r="L3975">
        <f>'Previous Trades Import_OMS Quer'!L3975</f>
        <v>0</v>
      </c>
      <c r="M3975">
        <f>'Previous Trades Import_OMS Quer'!M3975</f>
        <v>0</v>
      </c>
      <c r="N3975">
        <f>'Previous Trades Import_OMS Quer'!N3975</f>
        <v>0</v>
      </c>
      <c r="O3975" t="str">
        <f>CLEAN('Previous Trades Import_OMS Quer'!O3975)</f>
        <v/>
      </c>
      <c r="Q3975" s="25">
        <f t="shared" si="124"/>
        <v>0</v>
      </c>
      <c r="R3975" s="25" t="e">
        <f>VLOOKUP(O3975,'Currency Balance'!$O$3:$Q$32,3,0)</f>
        <v>#N/A</v>
      </c>
      <c r="S3975" t="e">
        <f t="shared" si="125"/>
        <v>#N/A</v>
      </c>
    </row>
    <row r="3976" spans="1:19">
      <c r="A3976">
        <f>'Previous Trades Import_OMS Quer'!A3976</f>
        <v>0</v>
      </c>
      <c r="B3976">
        <f>'Previous Trades Import_OMS Quer'!B3976</f>
        <v>0</v>
      </c>
      <c r="C3976" s="22">
        <f>'Previous Trades Import_OMS Quer'!C3976</f>
        <v>0</v>
      </c>
      <c r="D3976">
        <f>'Previous Trades Import_OMS Quer'!D3976</f>
        <v>0</v>
      </c>
      <c r="E3976" s="22">
        <f>'Previous Trades Import_OMS Quer'!E3976</f>
        <v>0</v>
      </c>
      <c r="F3976">
        <f>'Previous Trades Import_OMS Quer'!F3976</f>
        <v>0</v>
      </c>
      <c r="G3976">
        <f>'Previous Trades Import_OMS Quer'!G3976</f>
        <v>0</v>
      </c>
      <c r="H3976">
        <f>'Previous Trades Import_OMS Quer'!H3976</f>
        <v>0</v>
      </c>
      <c r="I3976">
        <f>'Previous Trades Import_OMS Quer'!I3976</f>
        <v>0</v>
      </c>
      <c r="J3976">
        <f>'Previous Trades Import_OMS Quer'!J3976</f>
        <v>0</v>
      </c>
      <c r="K3976">
        <f>'Previous Trades Import_OMS Quer'!K3976</f>
        <v>0</v>
      </c>
      <c r="L3976">
        <f>'Previous Trades Import_OMS Quer'!L3976</f>
        <v>0</v>
      </c>
      <c r="M3976">
        <f>'Previous Trades Import_OMS Quer'!M3976</f>
        <v>0</v>
      </c>
      <c r="N3976">
        <f>'Previous Trades Import_OMS Quer'!N3976</f>
        <v>0</v>
      </c>
      <c r="O3976" t="str">
        <f>CLEAN('Previous Trades Import_OMS Quer'!O3976)</f>
        <v/>
      </c>
      <c r="Q3976" s="25">
        <f t="shared" si="124"/>
        <v>0</v>
      </c>
      <c r="R3976" s="25" t="e">
        <f>VLOOKUP(O3976,'Currency Balance'!$O$3:$Q$32,3,0)</f>
        <v>#N/A</v>
      </c>
      <c r="S3976" t="e">
        <f t="shared" si="125"/>
        <v>#N/A</v>
      </c>
    </row>
    <row r="3977" spans="1:19">
      <c r="A3977">
        <f>'Previous Trades Import_OMS Quer'!A3977</f>
        <v>0</v>
      </c>
      <c r="B3977">
        <f>'Previous Trades Import_OMS Quer'!B3977</f>
        <v>0</v>
      </c>
      <c r="C3977" s="22">
        <f>'Previous Trades Import_OMS Quer'!C3977</f>
        <v>0</v>
      </c>
      <c r="D3977">
        <f>'Previous Trades Import_OMS Quer'!D3977</f>
        <v>0</v>
      </c>
      <c r="E3977" s="22">
        <f>'Previous Trades Import_OMS Quer'!E3977</f>
        <v>0</v>
      </c>
      <c r="F3977">
        <f>'Previous Trades Import_OMS Quer'!F3977</f>
        <v>0</v>
      </c>
      <c r="G3977">
        <f>'Previous Trades Import_OMS Quer'!G3977</f>
        <v>0</v>
      </c>
      <c r="H3977">
        <f>'Previous Trades Import_OMS Quer'!H3977</f>
        <v>0</v>
      </c>
      <c r="I3977">
        <f>'Previous Trades Import_OMS Quer'!I3977</f>
        <v>0</v>
      </c>
      <c r="J3977">
        <f>'Previous Trades Import_OMS Quer'!J3977</f>
        <v>0</v>
      </c>
      <c r="K3977">
        <f>'Previous Trades Import_OMS Quer'!K3977</f>
        <v>0</v>
      </c>
      <c r="L3977">
        <f>'Previous Trades Import_OMS Quer'!L3977</f>
        <v>0</v>
      </c>
      <c r="M3977">
        <f>'Previous Trades Import_OMS Quer'!M3977</f>
        <v>0</v>
      </c>
      <c r="N3977">
        <f>'Previous Trades Import_OMS Quer'!N3977</f>
        <v>0</v>
      </c>
      <c r="O3977" t="str">
        <f>CLEAN('Previous Trades Import_OMS Quer'!O3977)</f>
        <v/>
      </c>
      <c r="Q3977" s="25">
        <f t="shared" si="124"/>
        <v>0</v>
      </c>
      <c r="R3977" s="25" t="e">
        <f>VLOOKUP(O3977,'Currency Balance'!$O$3:$Q$32,3,0)</f>
        <v>#N/A</v>
      </c>
      <c r="S3977" t="e">
        <f t="shared" si="125"/>
        <v>#N/A</v>
      </c>
    </row>
    <row r="3978" spans="1:19">
      <c r="A3978">
        <f>'Previous Trades Import_OMS Quer'!A3978</f>
        <v>0</v>
      </c>
      <c r="B3978">
        <f>'Previous Trades Import_OMS Quer'!B3978</f>
        <v>0</v>
      </c>
      <c r="C3978" s="22">
        <f>'Previous Trades Import_OMS Quer'!C3978</f>
        <v>0</v>
      </c>
      <c r="D3978">
        <f>'Previous Trades Import_OMS Quer'!D3978</f>
        <v>0</v>
      </c>
      <c r="E3978" s="22">
        <f>'Previous Trades Import_OMS Quer'!E3978</f>
        <v>0</v>
      </c>
      <c r="F3978">
        <f>'Previous Trades Import_OMS Quer'!F3978</f>
        <v>0</v>
      </c>
      <c r="G3978">
        <f>'Previous Trades Import_OMS Quer'!G3978</f>
        <v>0</v>
      </c>
      <c r="H3978">
        <f>'Previous Trades Import_OMS Quer'!H3978</f>
        <v>0</v>
      </c>
      <c r="I3978">
        <f>'Previous Trades Import_OMS Quer'!I3978</f>
        <v>0</v>
      </c>
      <c r="J3978">
        <f>'Previous Trades Import_OMS Quer'!J3978</f>
        <v>0</v>
      </c>
      <c r="K3978">
        <f>'Previous Trades Import_OMS Quer'!K3978</f>
        <v>0</v>
      </c>
      <c r="L3978">
        <f>'Previous Trades Import_OMS Quer'!L3978</f>
        <v>0</v>
      </c>
      <c r="M3978">
        <f>'Previous Trades Import_OMS Quer'!M3978</f>
        <v>0</v>
      </c>
      <c r="N3978">
        <f>'Previous Trades Import_OMS Quer'!N3978</f>
        <v>0</v>
      </c>
      <c r="O3978" t="str">
        <f>CLEAN('Previous Trades Import_OMS Quer'!O3978)</f>
        <v/>
      </c>
      <c r="Q3978" s="25">
        <f t="shared" si="124"/>
        <v>0</v>
      </c>
      <c r="R3978" s="25" t="e">
        <f>VLOOKUP(O3978,'Currency Balance'!$O$3:$Q$32,3,0)</f>
        <v>#N/A</v>
      </c>
      <c r="S3978" t="e">
        <f t="shared" si="125"/>
        <v>#N/A</v>
      </c>
    </row>
    <row r="3979" spans="1:19">
      <c r="A3979">
        <f>'Previous Trades Import_OMS Quer'!A3979</f>
        <v>0</v>
      </c>
      <c r="B3979">
        <f>'Previous Trades Import_OMS Quer'!B3979</f>
        <v>0</v>
      </c>
      <c r="C3979" s="22">
        <f>'Previous Trades Import_OMS Quer'!C3979</f>
        <v>0</v>
      </c>
      <c r="D3979">
        <f>'Previous Trades Import_OMS Quer'!D3979</f>
        <v>0</v>
      </c>
      <c r="E3979" s="22">
        <f>'Previous Trades Import_OMS Quer'!E3979</f>
        <v>0</v>
      </c>
      <c r="F3979">
        <f>'Previous Trades Import_OMS Quer'!F3979</f>
        <v>0</v>
      </c>
      <c r="G3979">
        <f>'Previous Trades Import_OMS Quer'!G3979</f>
        <v>0</v>
      </c>
      <c r="H3979">
        <f>'Previous Trades Import_OMS Quer'!H3979</f>
        <v>0</v>
      </c>
      <c r="I3979">
        <f>'Previous Trades Import_OMS Quer'!I3979</f>
        <v>0</v>
      </c>
      <c r="J3979">
        <f>'Previous Trades Import_OMS Quer'!J3979</f>
        <v>0</v>
      </c>
      <c r="K3979">
        <f>'Previous Trades Import_OMS Quer'!K3979</f>
        <v>0</v>
      </c>
      <c r="L3979">
        <f>'Previous Trades Import_OMS Quer'!L3979</f>
        <v>0</v>
      </c>
      <c r="M3979">
        <f>'Previous Trades Import_OMS Quer'!M3979</f>
        <v>0</v>
      </c>
      <c r="N3979">
        <f>'Previous Trades Import_OMS Quer'!N3979</f>
        <v>0</v>
      </c>
      <c r="O3979" t="str">
        <f>CLEAN('Previous Trades Import_OMS Quer'!O3979)</f>
        <v/>
      </c>
      <c r="Q3979" s="25">
        <f t="shared" si="124"/>
        <v>0</v>
      </c>
      <c r="R3979" s="25" t="e">
        <f>VLOOKUP(O3979,'Currency Balance'!$O$3:$Q$32,3,0)</f>
        <v>#N/A</v>
      </c>
      <c r="S3979" t="e">
        <f t="shared" si="125"/>
        <v>#N/A</v>
      </c>
    </row>
    <row r="3980" spans="1:19">
      <c r="A3980">
        <f>'Previous Trades Import_OMS Quer'!A3980</f>
        <v>0</v>
      </c>
      <c r="B3980">
        <f>'Previous Trades Import_OMS Quer'!B3980</f>
        <v>0</v>
      </c>
      <c r="C3980" s="22">
        <f>'Previous Trades Import_OMS Quer'!C3980</f>
        <v>0</v>
      </c>
      <c r="D3980">
        <f>'Previous Trades Import_OMS Quer'!D3980</f>
        <v>0</v>
      </c>
      <c r="E3980" s="22">
        <f>'Previous Trades Import_OMS Quer'!E3980</f>
        <v>0</v>
      </c>
      <c r="F3980">
        <f>'Previous Trades Import_OMS Quer'!F3980</f>
        <v>0</v>
      </c>
      <c r="G3980">
        <f>'Previous Trades Import_OMS Quer'!G3980</f>
        <v>0</v>
      </c>
      <c r="H3980">
        <f>'Previous Trades Import_OMS Quer'!H3980</f>
        <v>0</v>
      </c>
      <c r="I3980">
        <f>'Previous Trades Import_OMS Quer'!I3980</f>
        <v>0</v>
      </c>
      <c r="J3980">
        <f>'Previous Trades Import_OMS Quer'!J3980</f>
        <v>0</v>
      </c>
      <c r="K3980">
        <f>'Previous Trades Import_OMS Quer'!K3980</f>
        <v>0</v>
      </c>
      <c r="L3980">
        <f>'Previous Trades Import_OMS Quer'!L3980</f>
        <v>0</v>
      </c>
      <c r="M3980">
        <f>'Previous Trades Import_OMS Quer'!M3980</f>
        <v>0</v>
      </c>
      <c r="N3980">
        <f>'Previous Trades Import_OMS Quer'!N3980</f>
        <v>0</v>
      </c>
      <c r="O3980" t="str">
        <f>CLEAN('Previous Trades Import_OMS Quer'!O3980)</f>
        <v/>
      </c>
      <c r="Q3980" s="25">
        <f t="shared" si="124"/>
        <v>0</v>
      </c>
      <c r="R3980" s="25" t="e">
        <f>VLOOKUP(O3980,'Currency Balance'!$O$3:$Q$32,3,0)</f>
        <v>#N/A</v>
      </c>
      <c r="S3980" t="e">
        <f t="shared" si="125"/>
        <v>#N/A</v>
      </c>
    </row>
    <row r="3981" spans="1:19">
      <c r="A3981">
        <f>'Previous Trades Import_OMS Quer'!A3981</f>
        <v>0</v>
      </c>
      <c r="B3981">
        <f>'Previous Trades Import_OMS Quer'!B3981</f>
        <v>0</v>
      </c>
      <c r="C3981" s="22">
        <f>'Previous Trades Import_OMS Quer'!C3981</f>
        <v>0</v>
      </c>
      <c r="D3981">
        <f>'Previous Trades Import_OMS Quer'!D3981</f>
        <v>0</v>
      </c>
      <c r="E3981" s="22">
        <f>'Previous Trades Import_OMS Quer'!E3981</f>
        <v>0</v>
      </c>
      <c r="F3981">
        <f>'Previous Trades Import_OMS Quer'!F3981</f>
        <v>0</v>
      </c>
      <c r="G3981">
        <f>'Previous Trades Import_OMS Quer'!G3981</f>
        <v>0</v>
      </c>
      <c r="H3981">
        <f>'Previous Trades Import_OMS Quer'!H3981</f>
        <v>0</v>
      </c>
      <c r="I3981">
        <f>'Previous Trades Import_OMS Quer'!I3981</f>
        <v>0</v>
      </c>
      <c r="J3981">
        <f>'Previous Trades Import_OMS Quer'!J3981</f>
        <v>0</v>
      </c>
      <c r="K3981">
        <f>'Previous Trades Import_OMS Quer'!K3981</f>
        <v>0</v>
      </c>
      <c r="L3981">
        <f>'Previous Trades Import_OMS Quer'!L3981</f>
        <v>0</v>
      </c>
      <c r="M3981">
        <f>'Previous Trades Import_OMS Quer'!M3981</f>
        <v>0</v>
      </c>
      <c r="N3981">
        <f>'Previous Trades Import_OMS Quer'!N3981</f>
        <v>0</v>
      </c>
      <c r="O3981" t="str">
        <f>CLEAN('Previous Trades Import_OMS Quer'!O3981)</f>
        <v/>
      </c>
      <c r="Q3981" s="25">
        <f t="shared" si="124"/>
        <v>0</v>
      </c>
      <c r="R3981" s="25" t="e">
        <f>VLOOKUP(O3981,'Currency Balance'!$O$3:$Q$32,3,0)</f>
        <v>#N/A</v>
      </c>
      <c r="S3981" t="e">
        <f t="shared" si="125"/>
        <v>#N/A</v>
      </c>
    </row>
    <row r="3982" spans="1:19">
      <c r="A3982">
        <f>'Previous Trades Import_OMS Quer'!A3982</f>
        <v>0</v>
      </c>
      <c r="B3982">
        <f>'Previous Trades Import_OMS Quer'!B3982</f>
        <v>0</v>
      </c>
      <c r="C3982" s="22">
        <f>'Previous Trades Import_OMS Quer'!C3982</f>
        <v>0</v>
      </c>
      <c r="D3982">
        <f>'Previous Trades Import_OMS Quer'!D3982</f>
        <v>0</v>
      </c>
      <c r="E3982" s="22">
        <f>'Previous Trades Import_OMS Quer'!E3982</f>
        <v>0</v>
      </c>
      <c r="F3982">
        <f>'Previous Trades Import_OMS Quer'!F3982</f>
        <v>0</v>
      </c>
      <c r="G3982">
        <f>'Previous Trades Import_OMS Quer'!G3982</f>
        <v>0</v>
      </c>
      <c r="H3982">
        <f>'Previous Trades Import_OMS Quer'!H3982</f>
        <v>0</v>
      </c>
      <c r="I3982">
        <f>'Previous Trades Import_OMS Quer'!I3982</f>
        <v>0</v>
      </c>
      <c r="J3982">
        <f>'Previous Trades Import_OMS Quer'!J3982</f>
        <v>0</v>
      </c>
      <c r="K3982">
        <f>'Previous Trades Import_OMS Quer'!K3982</f>
        <v>0</v>
      </c>
      <c r="L3982">
        <f>'Previous Trades Import_OMS Quer'!L3982</f>
        <v>0</v>
      </c>
      <c r="M3982">
        <f>'Previous Trades Import_OMS Quer'!M3982</f>
        <v>0</v>
      </c>
      <c r="N3982">
        <f>'Previous Trades Import_OMS Quer'!N3982</f>
        <v>0</v>
      </c>
      <c r="O3982" t="str">
        <f>CLEAN('Previous Trades Import_OMS Quer'!O3982)</f>
        <v/>
      </c>
      <c r="Q3982" s="25">
        <f t="shared" si="124"/>
        <v>0</v>
      </c>
      <c r="R3982" s="25" t="e">
        <f>VLOOKUP(O3982,'Currency Balance'!$O$3:$Q$32,3,0)</f>
        <v>#N/A</v>
      </c>
      <c r="S3982" t="e">
        <f t="shared" si="125"/>
        <v>#N/A</v>
      </c>
    </row>
    <row r="3983" spans="1:19">
      <c r="A3983">
        <f>'Previous Trades Import_OMS Quer'!A3983</f>
        <v>0</v>
      </c>
      <c r="B3983">
        <f>'Previous Trades Import_OMS Quer'!B3983</f>
        <v>0</v>
      </c>
      <c r="C3983" s="22">
        <f>'Previous Trades Import_OMS Quer'!C3983</f>
        <v>0</v>
      </c>
      <c r="D3983">
        <f>'Previous Trades Import_OMS Quer'!D3983</f>
        <v>0</v>
      </c>
      <c r="E3983" s="22">
        <f>'Previous Trades Import_OMS Quer'!E3983</f>
        <v>0</v>
      </c>
      <c r="F3983">
        <f>'Previous Trades Import_OMS Quer'!F3983</f>
        <v>0</v>
      </c>
      <c r="G3983">
        <f>'Previous Trades Import_OMS Quer'!G3983</f>
        <v>0</v>
      </c>
      <c r="H3983">
        <f>'Previous Trades Import_OMS Quer'!H3983</f>
        <v>0</v>
      </c>
      <c r="I3983">
        <f>'Previous Trades Import_OMS Quer'!I3983</f>
        <v>0</v>
      </c>
      <c r="J3983">
        <f>'Previous Trades Import_OMS Quer'!J3983</f>
        <v>0</v>
      </c>
      <c r="K3983">
        <f>'Previous Trades Import_OMS Quer'!K3983</f>
        <v>0</v>
      </c>
      <c r="L3983">
        <f>'Previous Trades Import_OMS Quer'!L3983</f>
        <v>0</v>
      </c>
      <c r="M3983">
        <f>'Previous Trades Import_OMS Quer'!M3983</f>
        <v>0</v>
      </c>
      <c r="N3983">
        <f>'Previous Trades Import_OMS Quer'!N3983</f>
        <v>0</v>
      </c>
      <c r="O3983" t="str">
        <f>CLEAN('Previous Trades Import_OMS Quer'!O3983)</f>
        <v/>
      </c>
      <c r="Q3983" s="25">
        <f t="shared" si="124"/>
        <v>0</v>
      </c>
      <c r="R3983" s="25" t="e">
        <f>VLOOKUP(O3983,'Currency Balance'!$O$3:$Q$32,3,0)</f>
        <v>#N/A</v>
      </c>
      <c r="S3983" t="e">
        <f t="shared" si="125"/>
        <v>#N/A</v>
      </c>
    </row>
    <row r="3984" spans="1:19">
      <c r="A3984">
        <f>'Previous Trades Import_OMS Quer'!A3984</f>
        <v>0</v>
      </c>
      <c r="B3984">
        <f>'Previous Trades Import_OMS Quer'!B3984</f>
        <v>0</v>
      </c>
      <c r="C3984" s="22">
        <f>'Previous Trades Import_OMS Quer'!C3984</f>
        <v>0</v>
      </c>
      <c r="D3984">
        <f>'Previous Trades Import_OMS Quer'!D3984</f>
        <v>0</v>
      </c>
      <c r="E3984" s="22">
        <f>'Previous Trades Import_OMS Quer'!E3984</f>
        <v>0</v>
      </c>
      <c r="F3984">
        <f>'Previous Trades Import_OMS Quer'!F3984</f>
        <v>0</v>
      </c>
      <c r="G3984">
        <f>'Previous Trades Import_OMS Quer'!G3984</f>
        <v>0</v>
      </c>
      <c r="H3984">
        <f>'Previous Trades Import_OMS Quer'!H3984</f>
        <v>0</v>
      </c>
      <c r="I3984">
        <f>'Previous Trades Import_OMS Quer'!I3984</f>
        <v>0</v>
      </c>
      <c r="J3984">
        <f>'Previous Trades Import_OMS Quer'!J3984</f>
        <v>0</v>
      </c>
      <c r="K3984">
        <f>'Previous Trades Import_OMS Quer'!K3984</f>
        <v>0</v>
      </c>
      <c r="L3984">
        <f>'Previous Trades Import_OMS Quer'!L3984</f>
        <v>0</v>
      </c>
      <c r="M3984">
        <f>'Previous Trades Import_OMS Quer'!M3984</f>
        <v>0</v>
      </c>
      <c r="N3984">
        <f>'Previous Trades Import_OMS Quer'!N3984</f>
        <v>0</v>
      </c>
      <c r="O3984" t="str">
        <f>CLEAN('Previous Trades Import_OMS Quer'!O3984)</f>
        <v/>
      </c>
      <c r="Q3984" s="25">
        <f t="shared" si="124"/>
        <v>0</v>
      </c>
      <c r="R3984" s="25" t="e">
        <f>VLOOKUP(O3984,'Currency Balance'!$O$3:$Q$32,3,0)</f>
        <v>#N/A</v>
      </c>
      <c r="S3984" t="e">
        <f t="shared" si="125"/>
        <v>#N/A</v>
      </c>
    </row>
    <row r="3985" spans="1:19">
      <c r="A3985">
        <f>'Previous Trades Import_OMS Quer'!A3985</f>
        <v>0</v>
      </c>
      <c r="B3985">
        <f>'Previous Trades Import_OMS Quer'!B3985</f>
        <v>0</v>
      </c>
      <c r="C3985" s="22">
        <f>'Previous Trades Import_OMS Quer'!C3985</f>
        <v>0</v>
      </c>
      <c r="D3985">
        <f>'Previous Trades Import_OMS Quer'!D3985</f>
        <v>0</v>
      </c>
      <c r="E3985" s="22">
        <f>'Previous Trades Import_OMS Quer'!E3985</f>
        <v>0</v>
      </c>
      <c r="F3985">
        <f>'Previous Trades Import_OMS Quer'!F3985</f>
        <v>0</v>
      </c>
      <c r="G3985">
        <f>'Previous Trades Import_OMS Quer'!G3985</f>
        <v>0</v>
      </c>
      <c r="H3985">
        <f>'Previous Trades Import_OMS Quer'!H3985</f>
        <v>0</v>
      </c>
      <c r="I3985">
        <f>'Previous Trades Import_OMS Quer'!I3985</f>
        <v>0</v>
      </c>
      <c r="J3985">
        <f>'Previous Trades Import_OMS Quer'!J3985</f>
        <v>0</v>
      </c>
      <c r="K3985">
        <f>'Previous Trades Import_OMS Quer'!K3985</f>
        <v>0</v>
      </c>
      <c r="L3985">
        <f>'Previous Trades Import_OMS Quer'!L3985</f>
        <v>0</v>
      </c>
      <c r="M3985">
        <f>'Previous Trades Import_OMS Quer'!M3985</f>
        <v>0</v>
      </c>
      <c r="N3985">
        <f>'Previous Trades Import_OMS Quer'!N3985</f>
        <v>0</v>
      </c>
      <c r="O3985" t="str">
        <f>CLEAN('Previous Trades Import_OMS Quer'!O3985)</f>
        <v/>
      </c>
      <c r="Q3985" s="25">
        <f t="shared" si="124"/>
        <v>0</v>
      </c>
      <c r="R3985" s="25" t="e">
        <f>VLOOKUP(O3985,'Currency Balance'!$O$3:$Q$32,3,0)</f>
        <v>#N/A</v>
      </c>
      <c r="S3985" t="e">
        <f t="shared" si="125"/>
        <v>#N/A</v>
      </c>
    </row>
    <row r="3986" spans="1:19">
      <c r="A3986">
        <f>'Previous Trades Import_OMS Quer'!A3986</f>
        <v>0</v>
      </c>
      <c r="B3986">
        <f>'Previous Trades Import_OMS Quer'!B3986</f>
        <v>0</v>
      </c>
      <c r="C3986" s="22">
        <f>'Previous Trades Import_OMS Quer'!C3986</f>
        <v>0</v>
      </c>
      <c r="D3986">
        <f>'Previous Trades Import_OMS Quer'!D3986</f>
        <v>0</v>
      </c>
      <c r="E3986" s="22">
        <f>'Previous Trades Import_OMS Quer'!E3986</f>
        <v>0</v>
      </c>
      <c r="F3986">
        <f>'Previous Trades Import_OMS Quer'!F3986</f>
        <v>0</v>
      </c>
      <c r="G3986">
        <f>'Previous Trades Import_OMS Quer'!G3986</f>
        <v>0</v>
      </c>
      <c r="H3986">
        <f>'Previous Trades Import_OMS Quer'!H3986</f>
        <v>0</v>
      </c>
      <c r="I3986">
        <f>'Previous Trades Import_OMS Quer'!I3986</f>
        <v>0</v>
      </c>
      <c r="J3986">
        <f>'Previous Trades Import_OMS Quer'!J3986</f>
        <v>0</v>
      </c>
      <c r="K3986">
        <f>'Previous Trades Import_OMS Quer'!K3986</f>
        <v>0</v>
      </c>
      <c r="L3986">
        <f>'Previous Trades Import_OMS Quer'!L3986</f>
        <v>0</v>
      </c>
      <c r="M3986">
        <f>'Previous Trades Import_OMS Quer'!M3986</f>
        <v>0</v>
      </c>
      <c r="N3986">
        <f>'Previous Trades Import_OMS Quer'!N3986</f>
        <v>0</v>
      </c>
      <c r="O3986" t="str">
        <f>CLEAN('Previous Trades Import_OMS Quer'!O3986)</f>
        <v/>
      </c>
      <c r="Q3986" s="25">
        <f t="shared" si="124"/>
        <v>0</v>
      </c>
      <c r="R3986" s="25" t="e">
        <f>VLOOKUP(O3986,'Currency Balance'!$O$3:$Q$32,3,0)</f>
        <v>#N/A</v>
      </c>
      <c r="S3986" t="e">
        <f t="shared" si="125"/>
        <v>#N/A</v>
      </c>
    </row>
    <row r="3987" spans="1:19">
      <c r="A3987">
        <f>'Previous Trades Import_OMS Quer'!A3987</f>
        <v>0</v>
      </c>
      <c r="B3987">
        <f>'Previous Trades Import_OMS Quer'!B3987</f>
        <v>0</v>
      </c>
      <c r="C3987" s="22">
        <f>'Previous Trades Import_OMS Quer'!C3987</f>
        <v>0</v>
      </c>
      <c r="D3987">
        <f>'Previous Trades Import_OMS Quer'!D3987</f>
        <v>0</v>
      </c>
      <c r="E3987" s="22">
        <f>'Previous Trades Import_OMS Quer'!E3987</f>
        <v>0</v>
      </c>
      <c r="F3987">
        <f>'Previous Trades Import_OMS Quer'!F3987</f>
        <v>0</v>
      </c>
      <c r="G3987">
        <f>'Previous Trades Import_OMS Quer'!G3987</f>
        <v>0</v>
      </c>
      <c r="H3987">
        <f>'Previous Trades Import_OMS Quer'!H3987</f>
        <v>0</v>
      </c>
      <c r="I3987">
        <f>'Previous Trades Import_OMS Quer'!I3987</f>
        <v>0</v>
      </c>
      <c r="J3987">
        <f>'Previous Trades Import_OMS Quer'!J3987</f>
        <v>0</v>
      </c>
      <c r="K3987">
        <f>'Previous Trades Import_OMS Quer'!K3987</f>
        <v>0</v>
      </c>
      <c r="L3987">
        <f>'Previous Trades Import_OMS Quer'!L3987</f>
        <v>0</v>
      </c>
      <c r="M3987">
        <f>'Previous Trades Import_OMS Quer'!M3987</f>
        <v>0</v>
      </c>
      <c r="N3987">
        <f>'Previous Trades Import_OMS Quer'!N3987</f>
        <v>0</v>
      </c>
      <c r="O3987" t="str">
        <f>CLEAN('Previous Trades Import_OMS Quer'!O3987)</f>
        <v/>
      </c>
      <c r="Q3987" s="25">
        <f t="shared" si="124"/>
        <v>0</v>
      </c>
      <c r="R3987" s="25" t="e">
        <f>VLOOKUP(O3987,'Currency Balance'!$O$3:$Q$32,3,0)</f>
        <v>#N/A</v>
      </c>
      <c r="S3987" t="e">
        <f t="shared" si="125"/>
        <v>#N/A</v>
      </c>
    </row>
    <row r="3988" spans="1:19">
      <c r="A3988">
        <f>'Previous Trades Import_OMS Quer'!A3988</f>
        <v>0</v>
      </c>
      <c r="B3988">
        <f>'Previous Trades Import_OMS Quer'!B3988</f>
        <v>0</v>
      </c>
      <c r="C3988" s="22">
        <f>'Previous Trades Import_OMS Quer'!C3988</f>
        <v>0</v>
      </c>
      <c r="D3988">
        <f>'Previous Trades Import_OMS Quer'!D3988</f>
        <v>0</v>
      </c>
      <c r="E3988" s="22">
        <f>'Previous Trades Import_OMS Quer'!E3988</f>
        <v>0</v>
      </c>
      <c r="F3988">
        <f>'Previous Trades Import_OMS Quer'!F3988</f>
        <v>0</v>
      </c>
      <c r="G3988">
        <f>'Previous Trades Import_OMS Quer'!G3988</f>
        <v>0</v>
      </c>
      <c r="H3988">
        <f>'Previous Trades Import_OMS Quer'!H3988</f>
        <v>0</v>
      </c>
      <c r="I3988">
        <f>'Previous Trades Import_OMS Quer'!I3988</f>
        <v>0</v>
      </c>
      <c r="J3988">
        <f>'Previous Trades Import_OMS Quer'!J3988</f>
        <v>0</v>
      </c>
      <c r="K3988">
        <f>'Previous Trades Import_OMS Quer'!K3988</f>
        <v>0</v>
      </c>
      <c r="L3988">
        <f>'Previous Trades Import_OMS Quer'!L3988</f>
        <v>0</v>
      </c>
      <c r="M3988">
        <f>'Previous Trades Import_OMS Quer'!M3988</f>
        <v>0</v>
      </c>
      <c r="N3988">
        <f>'Previous Trades Import_OMS Quer'!N3988</f>
        <v>0</v>
      </c>
      <c r="O3988" t="str">
        <f>CLEAN('Previous Trades Import_OMS Quer'!O3988)</f>
        <v/>
      </c>
      <c r="Q3988" s="25">
        <f t="shared" si="124"/>
        <v>0</v>
      </c>
      <c r="R3988" s="25" t="e">
        <f>VLOOKUP(O3988,'Currency Balance'!$O$3:$Q$32,3,0)</f>
        <v>#N/A</v>
      </c>
      <c r="S3988" t="e">
        <f t="shared" si="125"/>
        <v>#N/A</v>
      </c>
    </row>
    <row r="3989" spans="1:19">
      <c r="A3989">
        <f>'Previous Trades Import_OMS Quer'!A3989</f>
        <v>0</v>
      </c>
      <c r="B3989">
        <f>'Previous Trades Import_OMS Quer'!B3989</f>
        <v>0</v>
      </c>
      <c r="C3989" s="22">
        <f>'Previous Trades Import_OMS Quer'!C3989</f>
        <v>0</v>
      </c>
      <c r="D3989">
        <f>'Previous Trades Import_OMS Quer'!D3989</f>
        <v>0</v>
      </c>
      <c r="E3989" s="22">
        <f>'Previous Trades Import_OMS Quer'!E3989</f>
        <v>0</v>
      </c>
      <c r="F3989">
        <f>'Previous Trades Import_OMS Quer'!F3989</f>
        <v>0</v>
      </c>
      <c r="G3989">
        <f>'Previous Trades Import_OMS Quer'!G3989</f>
        <v>0</v>
      </c>
      <c r="H3989">
        <f>'Previous Trades Import_OMS Quer'!H3989</f>
        <v>0</v>
      </c>
      <c r="I3989">
        <f>'Previous Trades Import_OMS Quer'!I3989</f>
        <v>0</v>
      </c>
      <c r="J3989">
        <f>'Previous Trades Import_OMS Quer'!J3989</f>
        <v>0</v>
      </c>
      <c r="K3989">
        <f>'Previous Trades Import_OMS Quer'!K3989</f>
        <v>0</v>
      </c>
      <c r="L3989">
        <f>'Previous Trades Import_OMS Quer'!L3989</f>
        <v>0</v>
      </c>
      <c r="M3989">
        <f>'Previous Trades Import_OMS Quer'!M3989</f>
        <v>0</v>
      </c>
      <c r="N3989">
        <f>'Previous Trades Import_OMS Quer'!N3989</f>
        <v>0</v>
      </c>
      <c r="O3989" t="str">
        <f>CLEAN('Previous Trades Import_OMS Quer'!O3989)</f>
        <v/>
      </c>
      <c r="Q3989" s="25">
        <f t="shared" si="124"/>
        <v>0</v>
      </c>
      <c r="R3989" s="25" t="e">
        <f>VLOOKUP(O3989,'Currency Balance'!$O$3:$Q$32,3,0)</f>
        <v>#N/A</v>
      </c>
      <c r="S3989" t="e">
        <f t="shared" si="125"/>
        <v>#N/A</v>
      </c>
    </row>
    <row r="3990" spans="1:19">
      <c r="A3990">
        <f>'Previous Trades Import_OMS Quer'!A3990</f>
        <v>0</v>
      </c>
      <c r="B3990">
        <f>'Previous Trades Import_OMS Quer'!B3990</f>
        <v>0</v>
      </c>
      <c r="C3990" s="22">
        <f>'Previous Trades Import_OMS Quer'!C3990</f>
        <v>0</v>
      </c>
      <c r="D3990">
        <f>'Previous Trades Import_OMS Quer'!D3990</f>
        <v>0</v>
      </c>
      <c r="E3990" s="22">
        <f>'Previous Trades Import_OMS Quer'!E3990</f>
        <v>0</v>
      </c>
      <c r="F3990">
        <f>'Previous Trades Import_OMS Quer'!F3990</f>
        <v>0</v>
      </c>
      <c r="G3990">
        <f>'Previous Trades Import_OMS Quer'!G3990</f>
        <v>0</v>
      </c>
      <c r="H3990">
        <f>'Previous Trades Import_OMS Quer'!H3990</f>
        <v>0</v>
      </c>
      <c r="I3990">
        <f>'Previous Trades Import_OMS Quer'!I3990</f>
        <v>0</v>
      </c>
      <c r="J3990">
        <f>'Previous Trades Import_OMS Quer'!J3990</f>
        <v>0</v>
      </c>
      <c r="K3990">
        <f>'Previous Trades Import_OMS Quer'!K3990</f>
        <v>0</v>
      </c>
      <c r="L3990">
        <f>'Previous Trades Import_OMS Quer'!L3990</f>
        <v>0</v>
      </c>
      <c r="M3990">
        <f>'Previous Trades Import_OMS Quer'!M3990</f>
        <v>0</v>
      </c>
      <c r="N3990">
        <f>'Previous Trades Import_OMS Quer'!N3990</f>
        <v>0</v>
      </c>
      <c r="O3990" t="str">
        <f>CLEAN('Previous Trades Import_OMS Quer'!O3990)</f>
        <v/>
      </c>
      <c r="Q3990" s="25">
        <f t="shared" si="124"/>
        <v>0</v>
      </c>
      <c r="R3990" s="25" t="e">
        <f>VLOOKUP(O3990,'Currency Balance'!$O$3:$Q$32,3,0)</f>
        <v>#N/A</v>
      </c>
      <c r="S3990" t="e">
        <f t="shared" si="125"/>
        <v>#N/A</v>
      </c>
    </row>
    <row r="3991" spans="1:19">
      <c r="A3991">
        <f>'Previous Trades Import_OMS Quer'!A3991</f>
        <v>0</v>
      </c>
      <c r="B3991">
        <f>'Previous Trades Import_OMS Quer'!B3991</f>
        <v>0</v>
      </c>
      <c r="C3991" s="22">
        <f>'Previous Trades Import_OMS Quer'!C3991</f>
        <v>0</v>
      </c>
      <c r="D3991">
        <f>'Previous Trades Import_OMS Quer'!D3991</f>
        <v>0</v>
      </c>
      <c r="E3991" s="22">
        <f>'Previous Trades Import_OMS Quer'!E3991</f>
        <v>0</v>
      </c>
      <c r="F3991">
        <f>'Previous Trades Import_OMS Quer'!F3991</f>
        <v>0</v>
      </c>
      <c r="G3991">
        <f>'Previous Trades Import_OMS Quer'!G3991</f>
        <v>0</v>
      </c>
      <c r="H3991">
        <f>'Previous Trades Import_OMS Quer'!H3991</f>
        <v>0</v>
      </c>
      <c r="I3991">
        <f>'Previous Trades Import_OMS Quer'!I3991</f>
        <v>0</v>
      </c>
      <c r="J3991">
        <f>'Previous Trades Import_OMS Quer'!J3991</f>
        <v>0</v>
      </c>
      <c r="K3991">
        <f>'Previous Trades Import_OMS Quer'!K3991</f>
        <v>0</v>
      </c>
      <c r="L3991">
        <f>'Previous Trades Import_OMS Quer'!L3991</f>
        <v>0</v>
      </c>
      <c r="M3991">
        <f>'Previous Trades Import_OMS Quer'!M3991</f>
        <v>0</v>
      </c>
      <c r="N3991">
        <f>'Previous Trades Import_OMS Quer'!N3991</f>
        <v>0</v>
      </c>
      <c r="O3991" t="str">
        <f>CLEAN('Previous Trades Import_OMS Quer'!O3991)</f>
        <v/>
      </c>
      <c r="Q3991" s="25">
        <f t="shared" si="124"/>
        <v>0</v>
      </c>
      <c r="R3991" s="25" t="e">
        <f>VLOOKUP(O3991,'Currency Balance'!$O$3:$Q$32,3,0)</f>
        <v>#N/A</v>
      </c>
      <c r="S3991" t="e">
        <f t="shared" si="125"/>
        <v>#N/A</v>
      </c>
    </row>
    <row r="3992" spans="1:19">
      <c r="A3992">
        <f>'Previous Trades Import_OMS Quer'!A3992</f>
        <v>0</v>
      </c>
      <c r="B3992">
        <f>'Previous Trades Import_OMS Quer'!B3992</f>
        <v>0</v>
      </c>
      <c r="C3992" s="22">
        <f>'Previous Trades Import_OMS Quer'!C3992</f>
        <v>0</v>
      </c>
      <c r="D3992">
        <f>'Previous Trades Import_OMS Quer'!D3992</f>
        <v>0</v>
      </c>
      <c r="E3992" s="22">
        <f>'Previous Trades Import_OMS Quer'!E3992</f>
        <v>0</v>
      </c>
      <c r="F3992">
        <f>'Previous Trades Import_OMS Quer'!F3992</f>
        <v>0</v>
      </c>
      <c r="G3992">
        <f>'Previous Trades Import_OMS Quer'!G3992</f>
        <v>0</v>
      </c>
      <c r="H3992">
        <f>'Previous Trades Import_OMS Quer'!H3992</f>
        <v>0</v>
      </c>
      <c r="I3992">
        <f>'Previous Trades Import_OMS Quer'!I3992</f>
        <v>0</v>
      </c>
      <c r="J3992">
        <f>'Previous Trades Import_OMS Quer'!J3992</f>
        <v>0</v>
      </c>
      <c r="K3992">
        <f>'Previous Trades Import_OMS Quer'!K3992</f>
        <v>0</v>
      </c>
      <c r="L3992">
        <f>'Previous Trades Import_OMS Quer'!L3992</f>
        <v>0</v>
      </c>
      <c r="M3992">
        <f>'Previous Trades Import_OMS Quer'!M3992</f>
        <v>0</v>
      </c>
      <c r="N3992">
        <f>'Previous Trades Import_OMS Quer'!N3992</f>
        <v>0</v>
      </c>
      <c r="O3992" t="str">
        <f>CLEAN('Previous Trades Import_OMS Quer'!O3992)</f>
        <v/>
      </c>
      <c r="Q3992" s="25">
        <f t="shared" si="124"/>
        <v>0</v>
      </c>
      <c r="R3992" s="25" t="e">
        <f>VLOOKUP(O3992,'Currency Balance'!$O$3:$Q$32,3,0)</f>
        <v>#N/A</v>
      </c>
      <c r="S3992" t="e">
        <f t="shared" si="125"/>
        <v>#N/A</v>
      </c>
    </row>
    <row r="3993" spans="1:19">
      <c r="A3993">
        <f>'Previous Trades Import_OMS Quer'!A3993</f>
        <v>0</v>
      </c>
      <c r="B3993">
        <f>'Previous Trades Import_OMS Quer'!B3993</f>
        <v>0</v>
      </c>
      <c r="C3993" s="22">
        <f>'Previous Trades Import_OMS Quer'!C3993</f>
        <v>0</v>
      </c>
      <c r="D3993">
        <f>'Previous Trades Import_OMS Quer'!D3993</f>
        <v>0</v>
      </c>
      <c r="E3993" s="22">
        <f>'Previous Trades Import_OMS Quer'!E3993</f>
        <v>0</v>
      </c>
      <c r="F3993">
        <f>'Previous Trades Import_OMS Quer'!F3993</f>
        <v>0</v>
      </c>
      <c r="G3993">
        <f>'Previous Trades Import_OMS Quer'!G3993</f>
        <v>0</v>
      </c>
      <c r="H3993">
        <f>'Previous Trades Import_OMS Quer'!H3993</f>
        <v>0</v>
      </c>
      <c r="I3993">
        <f>'Previous Trades Import_OMS Quer'!I3993</f>
        <v>0</v>
      </c>
      <c r="J3993">
        <f>'Previous Trades Import_OMS Quer'!J3993</f>
        <v>0</v>
      </c>
      <c r="K3993">
        <f>'Previous Trades Import_OMS Quer'!K3993</f>
        <v>0</v>
      </c>
      <c r="L3993">
        <f>'Previous Trades Import_OMS Quer'!L3993</f>
        <v>0</v>
      </c>
      <c r="M3993">
        <f>'Previous Trades Import_OMS Quer'!M3993</f>
        <v>0</v>
      </c>
      <c r="N3993">
        <f>'Previous Trades Import_OMS Quer'!N3993</f>
        <v>0</v>
      </c>
      <c r="O3993" t="str">
        <f>CLEAN('Previous Trades Import_OMS Quer'!O3993)</f>
        <v/>
      </c>
      <c r="Q3993" s="25">
        <f t="shared" si="124"/>
        <v>0</v>
      </c>
      <c r="R3993" s="25" t="e">
        <f>VLOOKUP(O3993,'Currency Balance'!$O$3:$Q$32,3,0)</f>
        <v>#N/A</v>
      </c>
      <c r="S3993" t="e">
        <f t="shared" si="125"/>
        <v>#N/A</v>
      </c>
    </row>
    <row r="3994" spans="1:19">
      <c r="A3994">
        <f>'Previous Trades Import_OMS Quer'!A3994</f>
        <v>0</v>
      </c>
      <c r="B3994">
        <f>'Previous Trades Import_OMS Quer'!B3994</f>
        <v>0</v>
      </c>
      <c r="C3994" s="22">
        <f>'Previous Trades Import_OMS Quer'!C3994</f>
        <v>0</v>
      </c>
      <c r="D3994">
        <f>'Previous Trades Import_OMS Quer'!D3994</f>
        <v>0</v>
      </c>
      <c r="E3994" s="22">
        <f>'Previous Trades Import_OMS Quer'!E3994</f>
        <v>0</v>
      </c>
      <c r="F3994">
        <f>'Previous Trades Import_OMS Quer'!F3994</f>
        <v>0</v>
      </c>
      <c r="G3994">
        <f>'Previous Trades Import_OMS Quer'!G3994</f>
        <v>0</v>
      </c>
      <c r="H3994">
        <f>'Previous Trades Import_OMS Quer'!H3994</f>
        <v>0</v>
      </c>
      <c r="I3994">
        <f>'Previous Trades Import_OMS Quer'!I3994</f>
        <v>0</v>
      </c>
      <c r="J3994">
        <f>'Previous Trades Import_OMS Quer'!J3994</f>
        <v>0</v>
      </c>
      <c r="K3994">
        <f>'Previous Trades Import_OMS Quer'!K3994</f>
        <v>0</v>
      </c>
      <c r="L3994">
        <f>'Previous Trades Import_OMS Quer'!L3994</f>
        <v>0</v>
      </c>
      <c r="M3994">
        <f>'Previous Trades Import_OMS Quer'!M3994</f>
        <v>0</v>
      </c>
      <c r="N3994">
        <f>'Previous Trades Import_OMS Quer'!N3994</f>
        <v>0</v>
      </c>
      <c r="O3994" t="str">
        <f>CLEAN('Previous Trades Import_OMS Quer'!O3994)</f>
        <v/>
      </c>
      <c r="Q3994" s="25">
        <f t="shared" si="124"/>
        <v>0</v>
      </c>
      <c r="R3994" s="25" t="e">
        <f>VLOOKUP(O3994,'Currency Balance'!$O$3:$Q$32,3,0)</f>
        <v>#N/A</v>
      </c>
      <c r="S3994" t="e">
        <f t="shared" si="125"/>
        <v>#N/A</v>
      </c>
    </row>
    <row r="3995" spans="1:19">
      <c r="A3995">
        <f>'Previous Trades Import_OMS Quer'!A3995</f>
        <v>0</v>
      </c>
      <c r="B3995">
        <f>'Previous Trades Import_OMS Quer'!B3995</f>
        <v>0</v>
      </c>
      <c r="C3995" s="22">
        <f>'Previous Trades Import_OMS Quer'!C3995</f>
        <v>0</v>
      </c>
      <c r="D3995">
        <f>'Previous Trades Import_OMS Quer'!D3995</f>
        <v>0</v>
      </c>
      <c r="E3995" s="22">
        <f>'Previous Trades Import_OMS Quer'!E3995</f>
        <v>0</v>
      </c>
      <c r="F3995">
        <f>'Previous Trades Import_OMS Quer'!F3995</f>
        <v>0</v>
      </c>
      <c r="G3995">
        <f>'Previous Trades Import_OMS Quer'!G3995</f>
        <v>0</v>
      </c>
      <c r="H3995">
        <f>'Previous Trades Import_OMS Quer'!H3995</f>
        <v>0</v>
      </c>
      <c r="I3995">
        <f>'Previous Trades Import_OMS Quer'!I3995</f>
        <v>0</v>
      </c>
      <c r="J3995">
        <f>'Previous Trades Import_OMS Quer'!J3995</f>
        <v>0</v>
      </c>
      <c r="K3995">
        <f>'Previous Trades Import_OMS Quer'!K3995</f>
        <v>0</v>
      </c>
      <c r="L3995">
        <f>'Previous Trades Import_OMS Quer'!L3995</f>
        <v>0</v>
      </c>
      <c r="M3995">
        <f>'Previous Trades Import_OMS Quer'!M3995</f>
        <v>0</v>
      </c>
      <c r="N3995">
        <f>'Previous Trades Import_OMS Quer'!N3995</f>
        <v>0</v>
      </c>
      <c r="O3995" t="str">
        <f>CLEAN('Previous Trades Import_OMS Quer'!O3995)</f>
        <v/>
      </c>
      <c r="Q3995" s="25">
        <f t="shared" si="124"/>
        <v>0</v>
      </c>
      <c r="R3995" s="25" t="e">
        <f>VLOOKUP(O3995,'Currency Balance'!$O$3:$Q$32,3,0)</f>
        <v>#N/A</v>
      </c>
      <c r="S3995" t="e">
        <f t="shared" si="125"/>
        <v>#N/A</v>
      </c>
    </row>
    <row r="3996" spans="1:19">
      <c r="A3996">
        <f>'Previous Trades Import_OMS Quer'!A3996</f>
        <v>0</v>
      </c>
      <c r="B3996">
        <f>'Previous Trades Import_OMS Quer'!B3996</f>
        <v>0</v>
      </c>
      <c r="C3996" s="22">
        <f>'Previous Trades Import_OMS Quer'!C3996</f>
        <v>0</v>
      </c>
      <c r="D3996">
        <f>'Previous Trades Import_OMS Quer'!D3996</f>
        <v>0</v>
      </c>
      <c r="E3996" s="22">
        <f>'Previous Trades Import_OMS Quer'!E3996</f>
        <v>0</v>
      </c>
      <c r="F3996">
        <f>'Previous Trades Import_OMS Quer'!F3996</f>
        <v>0</v>
      </c>
      <c r="G3996">
        <f>'Previous Trades Import_OMS Quer'!G3996</f>
        <v>0</v>
      </c>
      <c r="H3996">
        <f>'Previous Trades Import_OMS Quer'!H3996</f>
        <v>0</v>
      </c>
      <c r="I3996">
        <f>'Previous Trades Import_OMS Quer'!I3996</f>
        <v>0</v>
      </c>
      <c r="J3996">
        <f>'Previous Trades Import_OMS Quer'!J3996</f>
        <v>0</v>
      </c>
      <c r="K3996">
        <f>'Previous Trades Import_OMS Quer'!K3996</f>
        <v>0</v>
      </c>
      <c r="L3996">
        <f>'Previous Trades Import_OMS Quer'!L3996</f>
        <v>0</v>
      </c>
      <c r="M3996">
        <f>'Previous Trades Import_OMS Quer'!M3996</f>
        <v>0</v>
      </c>
      <c r="N3996">
        <f>'Previous Trades Import_OMS Quer'!N3996</f>
        <v>0</v>
      </c>
      <c r="O3996" t="str">
        <f>CLEAN('Previous Trades Import_OMS Quer'!O3996)</f>
        <v/>
      </c>
      <c r="Q3996" s="25">
        <f t="shared" si="124"/>
        <v>0</v>
      </c>
      <c r="R3996" s="25" t="e">
        <f>VLOOKUP(O3996,'Currency Balance'!$O$3:$Q$32,3,0)</f>
        <v>#N/A</v>
      </c>
      <c r="S3996" t="e">
        <f t="shared" si="125"/>
        <v>#N/A</v>
      </c>
    </row>
    <row r="3997" spans="1:19">
      <c r="A3997">
        <f>'Previous Trades Import_OMS Quer'!A3997</f>
        <v>0</v>
      </c>
      <c r="B3997">
        <f>'Previous Trades Import_OMS Quer'!B3997</f>
        <v>0</v>
      </c>
      <c r="C3997" s="22">
        <f>'Previous Trades Import_OMS Quer'!C3997</f>
        <v>0</v>
      </c>
      <c r="D3997">
        <f>'Previous Trades Import_OMS Quer'!D3997</f>
        <v>0</v>
      </c>
      <c r="E3997" s="22">
        <f>'Previous Trades Import_OMS Quer'!E3997</f>
        <v>0</v>
      </c>
      <c r="F3997">
        <f>'Previous Trades Import_OMS Quer'!F3997</f>
        <v>0</v>
      </c>
      <c r="G3997">
        <f>'Previous Trades Import_OMS Quer'!G3997</f>
        <v>0</v>
      </c>
      <c r="H3997">
        <f>'Previous Trades Import_OMS Quer'!H3997</f>
        <v>0</v>
      </c>
      <c r="I3997">
        <f>'Previous Trades Import_OMS Quer'!I3997</f>
        <v>0</v>
      </c>
      <c r="J3997">
        <f>'Previous Trades Import_OMS Quer'!J3997</f>
        <v>0</v>
      </c>
      <c r="K3997">
        <f>'Previous Trades Import_OMS Quer'!K3997</f>
        <v>0</v>
      </c>
      <c r="L3997">
        <f>'Previous Trades Import_OMS Quer'!L3997</f>
        <v>0</v>
      </c>
      <c r="M3997">
        <f>'Previous Trades Import_OMS Quer'!M3997</f>
        <v>0</v>
      </c>
      <c r="N3997">
        <f>'Previous Trades Import_OMS Quer'!N3997</f>
        <v>0</v>
      </c>
      <c r="O3997" t="str">
        <f>CLEAN('Previous Trades Import_OMS Quer'!O3997)</f>
        <v/>
      </c>
      <c r="Q3997" s="25">
        <f t="shared" si="124"/>
        <v>0</v>
      </c>
      <c r="R3997" s="25" t="e">
        <f>VLOOKUP(O3997,'Currency Balance'!$O$3:$Q$32,3,0)</f>
        <v>#N/A</v>
      </c>
      <c r="S3997" t="e">
        <f t="shared" si="125"/>
        <v>#N/A</v>
      </c>
    </row>
    <row r="3998" spans="1:19">
      <c r="A3998">
        <f>'Previous Trades Import_OMS Quer'!A3998</f>
        <v>0</v>
      </c>
      <c r="B3998">
        <f>'Previous Trades Import_OMS Quer'!B3998</f>
        <v>0</v>
      </c>
      <c r="C3998" s="22">
        <f>'Previous Trades Import_OMS Quer'!C3998</f>
        <v>0</v>
      </c>
      <c r="D3998">
        <f>'Previous Trades Import_OMS Quer'!D3998</f>
        <v>0</v>
      </c>
      <c r="E3998" s="22">
        <f>'Previous Trades Import_OMS Quer'!E3998</f>
        <v>0</v>
      </c>
      <c r="F3998">
        <f>'Previous Trades Import_OMS Quer'!F3998</f>
        <v>0</v>
      </c>
      <c r="G3998">
        <f>'Previous Trades Import_OMS Quer'!G3998</f>
        <v>0</v>
      </c>
      <c r="H3998">
        <f>'Previous Trades Import_OMS Quer'!H3998</f>
        <v>0</v>
      </c>
      <c r="I3998">
        <f>'Previous Trades Import_OMS Quer'!I3998</f>
        <v>0</v>
      </c>
      <c r="J3998">
        <f>'Previous Trades Import_OMS Quer'!J3998</f>
        <v>0</v>
      </c>
      <c r="K3998">
        <f>'Previous Trades Import_OMS Quer'!K3998</f>
        <v>0</v>
      </c>
      <c r="L3998">
        <f>'Previous Trades Import_OMS Quer'!L3998</f>
        <v>0</v>
      </c>
      <c r="M3998">
        <f>'Previous Trades Import_OMS Quer'!M3998</f>
        <v>0</v>
      </c>
      <c r="N3998">
        <f>'Previous Trades Import_OMS Quer'!N3998</f>
        <v>0</v>
      </c>
      <c r="O3998" t="str">
        <f>CLEAN('Previous Trades Import_OMS Quer'!O3998)</f>
        <v/>
      </c>
      <c r="Q3998" s="25">
        <f t="shared" si="124"/>
        <v>0</v>
      </c>
      <c r="R3998" s="25" t="e">
        <f>VLOOKUP(O3998,'Currency Balance'!$O$3:$Q$32,3,0)</f>
        <v>#N/A</v>
      </c>
      <c r="S3998" t="e">
        <f t="shared" si="125"/>
        <v>#N/A</v>
      </c>
    </row>
    <row r="3999" spans="1:19">
      <c r="A3999">
        <f>'Previous Trades Import_OMS Quer'!A3999</f>
        <v>0</v>
      </c>
      <c r="B3999">
        <f>'Previous Trades Import_OMS Quer'!B3999</f>
        <v>0</v>
      </c>
      <c r="C3999" s="22">
        <f>'Previous Trades Import_OMS Quer'!C3999</f>
        <v>0</v>
      </c>
      <c r="D3999">
        <f>'Previous Trades Import_OMS Quer'!D3999</f>
        <v>0</v>
      </c>
      <c r="E3999" s="22">
        <f>'Previous Trades Import_OMS Quer'!E3999</f>
        <v>0</v>
      </c>
      <c r="F3999">
        <f>'Previous Trades Import_OMS Quer'!F3999</f>
        <v>0</v>
      </c>
      <c r="G3999">
        <f>'Previous Trades Import_OMS Quer'!G3999</f>
        <v>0</v>
      </c>
      <c r="H3999">
        <f>'Previous Trades Import_OMS Quer'!H3999</f>
        <v>0</v>
      </c>
      <c r="I3999">
        <f>'Previous Trades Import_OMS Quer'!I3999</f>
        <v>0</v>
      </c>
      <c r="J3999">
        <f>'Previous Trades Import_OMS Quer'!J3999</f>
        <v>0</v>
      </c>
      <c r="K3999">
        <f>'Previous Trades Import_OMS Quer'!K3999</f>
        <v>0</v>
      </c>
      <c r="L3999">
        <f>'Previous Trades Import_OMS Quer'!L3999</f>
        <v>0</v>
      </c>
      <c r="M3999">
        <f>'Previous Trades Import_OMS Quer'!M3999</f>
        <v>0</v>
      </c>
      <c r="N3999">
        <f>'Previous Trades Import_OMS Quer'!N3999</f>
        <v>0</v>
      </c>
      <c r="O3999" t="str">
        <f>CLEAN('Previous Trades Import_OMS Quer'!O3999)</f>
        <v/>
      </c>
      <c r="Q3999" s="25">
        <f t="shared" si="124"/>
        <v>0</v>
      </c>
      <c r="R3999" s="25" t="e">
        <f>VLOOKUP(O3999,'Currency Balance'!$O$3:$Q$32,3,0)</f>
        <v>#N/A</v>
      </c>
      <c r="S3999" t="e">
        <f t="shared" si="125"/>
        <v>#N/A</v>
      </c>
    </row>
    <row r="4000" spans="1:19">
      <c r="A4000">
        <f>'Previous Trades Import_OMS Quer'!A4000</f>
        <v>0</v>
      </c>
      <c r="B4000">
        <f>'Previous Trades Import_OMS Quer'!B4000</f>
        <v>0</v>
      </c>
      <c r="C4000" s="22">
        <f>'Previous Trades Import_OMS Quer'!C4000</f>
        <v>0</v>
      </c>
      <c r="D4000">
        <f>'Previous Trades Import_OMS Quer'!D4000</f>
        <v>0</v>
      </c>
      <c r="E4000" s="22">
        <f>'Previous Trades Import_OMS Quer'!E4000</f>
        <v>0</v>
      </c>
      <c r="F4000">
        <f>'Previous Trades Import_OMS Quer'!F4000</f>
        <v>0</v>
      </c>
      <c r="G4000">
        <f>'Previous Trades Import_OMS Quer'!G4000</f>
        <v>0</v>
      </c>
      <c r="H4000">
        <f>'Previous Trades Import_OMS Quer'!H4000</f>
        <v>0</v>
      </c>
      <c r="I4000">
        <f>'Previous Trades Import_OMS Quer'!I4000</f>
        <v>0</v>
      </c>
      <c r="J4000">
        <f>'Previous Trades Import_OMS Quer'!J4000</f>
        <v>0</v>
      </c>
      <c r="K4000">
        <f>'Previous Trades Import_OMS Quer'!K4000</f>
        <v>0</v>
      </c>
      <c r="L4000">
        <f>'Previous Trades Import_OMS Quer'!L4000</f>
        <v>0</v>
      </c>
      <c r="M4000">
        <f>'Previous Trades Import_OMS Quer'!M4000</f>
        <v>0</v>
      </c>
      <c r="N4000">
        <f>'Previous Trades Import_OMS Quer'!N4000</f>
        <v>0</v>
      </c>
      <c r="O4000" t="str">
        <f>CLEAN('Previous Trades Import_OMS Quer'!O4000)</f>
        <v/>
      </c>
      <c r="Q4000" s="25">
        <f t="shared" si="124"/>
        <v>0</v>
      </c>
      <c r="R4000" s="25" t="e">
        <f>VLOOKUP(O4000,'Currency Balance'!$O$3:$Q$32,3,0)</f>
        <v>#N/A</v>
      </c>
      <c r="S4000" t="e">
        <f t="shared" si="125"/>
        <v>#N/A</v>
      </c>
    </row>
    <row r="4001" spans="1:19">
      <c r="A4001">
        <f>'Previous Trades Import_OMS Quer'!A4001</f>
        <v>0</v>
      </c>
      <c r="B4001">
        <f>'Previous Trades Import_OMS Quer'!B4001</f>
        <v>0</v>
      </c>
      <c r="C4001" s="22">
        <f>'Previous Trades Import_OMS Quer'!C4001</f>
        <v>0</v>
      </c>
      <c r="D4001">
        <f>'Previous Trades Import_OMS Quer'!D4001</f>
        <v>0</v>
      </c>
      <c r="E4001" s="22">
        <f>'Previous Trades Import_OMS Quer'!E4001</f>
        <v>0</v>
      </c>
      <c r="F4001">
        <f>'Previous Trades Import_OMS Quer'!F4001</f>
        <v>0</v>
      </c>
      <c r="G4001">
        <f>'Previous Trades Import_OMS Quer'!G4001</f>
        <v>0</v>
      </c>
      <c r="H4001">
        <f>'Previous Trades Import_OMS Quer'!H4001</f>
        <v>0</v>
      </c>
      <c r="I4001">
        <f>'Previous Trades Import_OMS Quer'!I4001</f>
        <v>0</v>
      </c>
      <c r="J4001">
        <f>'Previous Trades Import_OMS Quer'!J4001</f>
        <v>0</v>
      </c>
      <c r="K4001">
        <f>'Previous Trades Import_OMS Quer'!K4001</f>
        <v>0</v>
      </c>
      <c r="L4001">
        <f>'Previous Trades Import_OMS Quer'!L4001</f>
        <v>0</v>
      </c>
      <c r="M4001">
        <f>'Previous Trades Import_OMS Quer'!M4001</f>
        <v>0</v>
      </c>
      <c r="N4001">
        <f>'Previous Trades Import_OMS Quer'!N4001</f>
        <v>0</v>
      </c>
      <c r="O4001" t="str">
        <f>CLEAN('Previous Trades Import_OMS Quer'!O4001)</f>
        <v/>
      </c>
      <c r="Q4001" s="25">
        <f t="shared" si="124"/>
        <v>0</v>
      </c>
      <c r="R4001" s="25" t="e">
        <f>VLOOKUP(O4001,'Currency Balance'!$O$3:$Q$32,3,0)</f>
        <v>#N/A</v>
      </c>
      <c r="S4001" t="e">
        <f t="shared" si="125"/>
        <v>#N/A</v>
      </c>
    </row>
    <row r="4002" spans="1:19">
      <c r="A4002">
        <f>'Previous Trades Import_OMS Quer'!A4002</f>
        <v>0</v>
      </c>
      <c r="B4002">
        <f>'Previous Trades Import_OMS Quer'!B4002</f>
        <v>0</v>
      </c>
      <c r="C4002" s="22">
        <f>'Previous Trades Import_OMS Quer'!C4002</f>
        <v>0</v>
      </c>
      <c r="D4002">
        <f>'Previous Trades Import_OMS Quer'!D4002</f>
        <v>0</v>
      </c>
      <c r="E4002" s="22">
        <f>'Previous Trades Import_OMS Quer'!E4002</f>
        <v>0</v>
      </c>
      <c r="F4002">
        <f>'Previous Trades Import_OMS Quer'!F4002</f>
        <v>0</v>
      </c>
      <c r="G4002">
        <f>'Previous Trades Import_OMS Quer'!G4002</f>
        <v>0</v>
      </c>
      <c r="H4002">
        <f>'Previous Trades Import_OMS Quer'!H4002</f>
        <v>0</v>
      </c>
      <c r="I4002">
        <f>'Previous Trades Import_OMS Quer'!I4002</f>
        <v>0</v>
      </c>
      <c r="J4002">
        <f>'Previous Trades Import_OMS Quer'!J4002</f>
        <v>0</v>
      </c>
      <c r="K4002">
        <f>'Previous Trades Import_OMS Quer'!K4002</f>
        <v>0</v>
      </c>
      <c r="L4002">
        <f>'Previous Trades Import_OMS Quer'!L4002</f>
        <v>0</v>
      </c>
      <c r="M4002">
        <f>'Previous Trades Import_OMS Quer'!M4002</f>
        <v>0</v>
      </c>
      <c r="N4002">
        <f>'Previous Trades Import_OMS Quer'!N4002</f>
        <v>0</v>
      </c>
      <c r="O4002" t="str">
        <f>CLEAN('Previous Trades Import_OMS Quer'!O4002)</f>
        <v/>
      </c>
      <c r="Q4002" s="25">
        <f t="shared" si="124"/>
        <v>0</v>
      </c>
      <c r="R4002" s="25" t="e">
        <f>VLOOKUP(O4002,'Currency Balance'!$O$3:$Q$32,3,0)</f>
        <v>#N/A</v>
      </c>
      <c r="S4002" t="e">
        <f t="shared" si="125"/>
        <v>#N/A</v>
      </c>
    </row>
    <row r="4003" spans="1:19">
      <c r="A4003">
        <f>'Previous Trades Import_OMS Quer'!A4003</f>
        <v>0</v>
      </c>
      <c r="B4003">
        <f>'Previous Trades Import_OMS Quer'!B4003</f>
        <v>0</v>
      </c>
      <c r="C4003" s="22">
        <f>'Previous Trades Import_OMS Quer'!C4003</f>
        <v>0</v>
      </c>
      <c r="D4003">
        <f>'Previous Trades Import_OMS Quer'!D4003</f>
        <v>0</v>
      </c>
      <c r="E4003" s="22">
        <f>'Previous Trades Import_OMS Quer'!E4003</f>
        <v>0</v>
      </c>
      <c r="F4003">
        <f>'Previous Trades Import_OMS Quer'!F4003</f>
        <v>0</v>
      </c>
      <c r="G4003">
        <f>'Previous Trades Import_OMS Quer'!G4003</f>
        <v>0</v>
      </c>
      <c r="H4003">
        <f>'Previous Trades Import_OMS Quer'!H4003</f>
        <v>0</v>
      </c>
      <c r="I4003">
        <f>'Previous Trades Import_OMS Quer'!I4003</f>
        <v>0</v>
      </c>
      <c r="J4003">
        <f>'Previous Trades Import_OMS Quer'!J4003</f>
        <v>0</v>
      </c>
      <c r="K4003">
        <f>'Previous Trades Import_OMS Quer'!K4003</f>
        <v>0</v>
      </c>
      <c r="L4003">
        <f>'Previous Trades Import_OMS Quer'!L4003</f>
        <v>0</v>
      </c>
      <c r="M4003">
        <f>'Previous Trades Import_OMS Quer'!M4003</f>
        <v>0</v>
      </c>
      <c r="N4003">
        <f>'Previous Trades Import_OMS Quer'!N4003</f>
        <v>0</v>
      </c>
      <c r="O4003" t="str">
        <f>CLEAN('Previous Trades Import_OMS Quer'!O4003)</f>
        <v/>
      </c>
      <c r="Q4003" s="25">
        <f t="shared" si="124"/>
        <v>0</v>
      </c>
      <c r="R4003" s="25" t="e">
        <f>VLOOKUP(O4003,'Currency Balance'!$O$3:$Q$32,3,0)</f>
        <v>#N/A</v>
      </c>
      <c r="S4003" t="e">
        <f t="shared" si="125"/>
        <v>#N/A</v>
      </c>
    </row>
    <row r="4004" spans="1:19">
      <c r="A4004">
        <f>'Previous Trades Import_OMS Quer'!A4004</f>
        <v>0</v>
      </c>
      <c r="B4004">
        <f>'Previous Trades Import_OMS Quer'!B4004</f>
        <v>0</v>
      </c>
      <c r="C4004" s="22">
        <f>'Previous Trades Import_OMS Quer'!C4004</f>
        <v>0</v>
      </c>
      <c r="D4004">
        <f>'Previous Trades Import_OMS Quer'!D4004</f>
        <v>0</v>
      </c>
      <c r="E4004" s="22">
        <f>'Previous Trades Import_OMS Quer'!E4004</f>
        <v>0</v>
      </c>
      <c r="F4004">
        <f>'Previous Trades Import_OMS Quer'!F4004</f>
        <v>0</v>
      </c>
      <c r="G4004">
        <f>'Previous Trades Import_OMS Quer'!G4004</f>
        <v>0</v>
      </c>
      <c r="H4004">
        <f>'Previous Trades Import_OMS Quer'!H4004</f>
        <v>0</v>
      </c>
      <c r="I4004">
        <f>'Previous Trades Import_OMS Quer'!I4004</f>
        <v>0</v>
      </c>
      <c r="J4004">
        <f>'Previous Trades Import_OMS Quer'!J4004</f>
        <v>0</v>
      </c>
      <c r="K4004">
        <f>'Previous Trades Import_OMS Quer'!K4004</f>
        <v>0</v>
      </c>
      <c r="L4004">
        <f>'Previous Trades Import_OMS Quer'!L4004</f>
        <v>0</v>
      </c>
      <c r="M4004">
        <f>'Previous Trades Import_OMS Quer'!M4004</f>
        <v>0</v>
      </c>
      <c r="N4004">
        <f>'Previous Trades Import_OMS Quer'!N4004</f>
        <v>0</v>
      </c>
      <c r="O4004" t="str">
        <f>CLEAN('Previous Trades Import_OMS Quer'!O4004)</f>
        <v/>
      </c>
      <c r="Q4004" s="25">
        <f t="shared" si="124"/>
        <v>0</v>
      </c>
      <c r="R4004" s="25" t="e">
        <f>VLOOKUP(O4004,'Currency Balance'!$O$3:$Q$32,3,0)</f>
        <v>#N/A</v>
      </c>
      <c r="S4004" t="e">
        <f t="shared" si="125"/>
        <v>#N/A</v>
      </c>
    </row>
    <row r="4005" spans="1:19">
      <c r="A4005">
        <f>'Previous Trades Import_OMS Quer'!A4005</f>
        <v>0</v>
      </c>
      <c r="B4005">
        <f>'Previous Trades Import_OMS Quer'!B4005</f>
        <v>0</v>
      </c>
      <c r="C4005" s="22">
        <f>'Previous Trades Import_OMS Quer'!C4005</f>
        <v>0</v>
      </c>
      <c r="D4005">
        <f>'Previous Trades Import_OMS Quer'!D4005</f>
        <v>0</v>
      </c>
      <c r="E4005" s="22">
        <f>'Previous Trades Import_OMS Quer'!E4005</f>
        <v>0</v>
      </c>
      <c r="F4005">
        <f>'Previous Trades Import_OMS Quer'!F4005</f>
        <v>0</v>
      </c>
      <c r="G4005">
        <f>'Previous Trades Import_OMS Quer'!G4005</f>
        <v>0</v>
      </c>
      <c r="H4005">
        <f>'Previous Trades Import_OMS Quer'!H4005</f>
        <v>0</v>
      </c>
      <c r="I4005">
        <f>'Previous Trades Import_OMS Quer'!I4005</f>
        <v>0</v>
      </c>
      <c r="J4005">
        <f>'Previous Trades Import_OMS Quer'!J4005</f>
        <v>0</v>
      </c>
      <c r="K4005">
        <f>'Previous Trades Import_OMS Quer'!K4005</f>
        <v>0</v>
      </c>
      <c r="L4005">
        <f>'Previous Trades Import_OMS Quer'!L4005</f>
        <v>0</v>
      </c>
      <c r="M4005">
        <f>'Previous Trades Import_OMS Quer'!M4005</f>
        <v>0</v>
      </c>
      <c r="N4005">
        <f>'Previous Trades Import_OMS Quer'!N4005</f>
        <v>0</v>
      </c>
      <c r="O4005" t="str">
        <f>CLEAN('Previous Trades Import_OMS Quer'!O4005)</f>
        <v/>
      </c>
      <c r="Q4005" s="25">
        <f t="shared" si="124"/>
        <v>0</v>
      </c>
      <c r="R4005" s="25" t="e">
        <f>VLOOKUP(O4005,'Currency Balance'!$O$3:$Q$32,3,0)</f>
        <v>#N/A</v>
      </c>
      <c r="S4005" t="e">
        <f t="shared" si="125"/>
        <v>#N/A</v>
      </c>
    </row>
    <row r="4006" spans="1:19">
      <c r="A4006">
        <f>'Previous Trades Import_OMS Quer'!A4006</f>
        <v>0</v>
      </c>
      <c r="B4006">
        <f>'Previous Trades Import_OMS Quer'!B4006</f>
        <v>0</v>
      </c>
      <c r="C4006" s="22">
        <f>'Previous Trades Import_OMS Quer'!C4006</f>
        <v>0</v>
      </c>
      <c r="D4006">
        <f>'Previous Trades Import_OMS Quer'!D4006</f>
        <v>0</v>
      </c>
      <c r="E4006" s="22">
        <f>'Previous Trades Import_OMS Quer'!E4006</f>
        <v>0</v>
      </c>
      <c r="F4006">
        <f>'Previous Trades Import_OMS Quer'!F4006</f>
        <v>0</v>
      </c>
      <c r="G4006">
        <f>'Previous Trades Import_OMS Quer'!G4006</f>
        <v>0</v>
      </c>
      <c r="H4006">
        <f>'Previous Trades Import_OMS Quer'!H4006</f>
        <v>0</v>
      </c>
      <c r="I4006">
        <f>'Previous Trades Import_OMS Quer'!I4006</f>
        <v>0</v>
      </c>
      <c r="J4006">
        <f>'Previous Trades Import_OMS Quer'!J4006</f>
        <v>0</v>
      </c>
      <c r="K4006">
        <f>'Previous Trades Import_OMS Quer'!K4006</f>
        <v>0</v>
      </c>
      <c r="L4006">
        <f>'Previous Trades Import_OMS Quer'!L4006</f>
        <v>0</v>
      </c>
      <c r="M4006">
        <f>'Previous Trades Import_OMS Quer'!M4006</f>
        <v>0</v>
      </c>
      <c r="N4006">
        <f>'Previous Trades Import_OMS Quer'!N4006</f>
        <v>0</v>
      </c>
      <c r="O4006" t="str">
        <f>CLEAN('Previous Trades Import_OMS Quer'!O4006)</f>
        <v/>
      </c>
      <c r="Q4006" s="25">
        <f t="shared" si="124"/>
        <v>0</v>
      </c>
      <c r="R4006" s="25" t="e">
        <f>VLOOKUP(O4006,'Currency Balance'!$O$3:$Q$32,3,0)</f>
        <v>#N/A</v>
      </c>
      <c r="S4006" t="e">
        <f t="shared" si="125"/>
        <v>#N/A</v>
      </c>
    </row>
    <row r="4007" spans="1:19">
      <c r="A4007">
        <f>'Previous Trades Import_OMS Quer'!A4007</f>
        <v>0</v>
      </c>
      <c r="B4007">
        <f>'Previous Trades Import_OMS Quer'!B4007</f>
        <v>0</v>
      </c>
      <c r="C4007" s="22">
        <f>'Previous Trades Import_OMS Quer'!C4007</f>
        <v>0</v>
      </c>
      <c r="D4007">
        <f>'Previous Trades Import_OMS Quer'!D4007</f>
        <v>0</v>
      </c>
      <c r="E4007" s="22">
        <f>'Previous Trades Import_OMS Quer'!E4007</f>
        <v>0</v>
      </c>
      <c r="F4007">
        <f>'Previous Trades Import_OMS Quer'!F4007</f>
        <v>0</v>
      </c>
      <c r="G4007">
        <f>'Previous Trades Import_OMS Quer'!G4007</f>
        <v>0</v>
      </c>
      <c r="H4007">
        <f>'Previous Trades Import_OMS Quer'!H4007</f>
        <v>0</v>
      </c>
      <c r="I4007">
        <f>'Previous Trades Import_OMS Quer'!I4007</f>
        <v>0</v>
      </c>
      <c r="J4007">
        <f>'Previous Trades Import_OMS Quer'!J4007</f>
        <v>0</v>
      </c>
      <c r="K4007">
        <f>'Previous Trades Import_OMS Quer'!K4007</f>
        <v>0</v>
      </c>
      <c r="L4007">
        <f>'Previous Trades Import_OMS Quer'!L4007</f>
        <v>0</v>
      </c>
      <c r="M4007">
        <f>'Previous Trades Import_OMS Quer'!M4007</f>
        <v>0</v>
      </c>
      <c r="N4007">
        <f>'Previous Trades Import_OMS Quer'!N4007</f>
        <v>0</v>
      </c>
      <c r="O4007" t="str">
        <f>CLEAN('Previous Trades Import_OMS Quer'!O4007)</f>
        <v/>
      </c>
      <c r="Q4007" s="25">
        <f t="shared" si="124"/>
        <v>0</v>
      </c>
      <c r="R4007" s="25" t="e">
        <f>VLOOKUP(O4007,'Currency Balance'!$O$3:$Q$32,3,0)</f>
        <v>#N/A</v>
      </c>
      <c r="S4007" t="e">
        <f t="shared" si="125"/>
        <v>#N/A</v>
      </c>
    </row>
    <row r="4008" spans="1:19">
      <c r="A4008">
        <f>'Previous Trades Import_OMS Quer'!A4008</f>
        <v>0</v>
      </c>
      <c r="B4008">
        <f>'Previous Trades Import_OMS Quer'!B4008</f>
        <v>0</v>
      </c>
      <c r="C4008" s="22">
        <f>'Previous Trades Import_OMS Quer'!C4008</f>
        <v>0</v>
      </c>
      <c r="D4008">
        <f>'Previous Trades Import_OMS Quer'!D4008</f>
        <v>0</v>
      </c>
      <c r="E4008" s="22">
        <f>'Previous Trades Import_OMS Quer'!E4008</f>
        <v>0</v>
      </c>
      <c r="F4008">
        <f>'Previous Trades Import_OMS Quer'!F4008</f>
        <v>0</v>
      </c>
      <c r="G4008">
        <f>'Previous Trades Import_OMS Quer'!G4008</f>
        <v>0</v>
      </c>
      <c r="H4008">
        <f>'Previous Trades Import_OMS Quer'!H4008</f>
        <v>0</v>
      </c>
      <c r="I4008">
        <f>'Previous Trades Import_OMS Quer'!I4008</f>
        <v>0</v>
      </c>
      <c r="J4008">
        <f>'Previous Trades Import_OMS Quer'!J4008</f>
        <v>0</v>
      </c>
      <c r="K4008">
        <f>'Previous Trades Import_OMS Quer'!K4008</f>
        <v>0</v>
      </c>
      <c r="L4008">
        <f>'Previous Trades Import_OMS Quer'!L4008</f>
        <v>0</v>
      </c>
      <c r="M4008">
        <f>'Previous Trades Import_OMS Quer'!M4008</f>
        <v>0</v>
      </c>
      <c r="N4008">
        <f>'Previous Trades Import_OMS Quer'!N4008</f>
        <v>0</v>
      </c>
      <c r="O4008" t="str">
        <f>CLEAN('Previous Trades Import_OMS Quer'!O4008)</f>
        <v/>
      </c>
      <c r="Q4008" s="25">
        <f t="shared" si="124"/>
        <v>0</v>
      </c>
      <c r="R4008" s="25" t="e">
        <f>VLOOKUP(O4008,'Currency Balance'!$O$3:$Q$32,3,0)</f>
        <v>#N/A</v>
      </c>
      <c r="S4008" t="e">
        <f t="shared" si="125"/>
        <v>#N/A</v>
      </c>
    </row>
    <row r="4009" spans="1:19">
      <c r="A4009">
        <f>'Previous Trades Import_OMS Quer'!A4009</f>
        <v>0</v>
      </c>
      <c r="B4009">
        <f>'Previous Trades Import_OMS Quer'!B4009</f>
        <v>0</v>
      </c>
      <c r="C4009" s="22">
        <f>'Previous Trades Import_OMS Quer'!C4009</f>
        <v>0</v>
      </c>
      <c r="D4009">
        <f>'Previous Trades Import_OMS Quer'!D4009</f>
        <v>0</v>
      </c>
      <c r="E4009" s="22">
        <f>'Previous Trades Import_OMS Quer'!E4009</f>
        <v>0</v>
      </c>
      <c r="F4009">
        <f>'Previous Trades Import_OMS Quer'!F4009</f>
        <v>0</v>
      </c>
      <c r="G4009">
        <f>'Previous Trades Import_OMS Quer'!G4009</f>
        <v>0</v>
      </c>
      <c r="H4009">
        <f>'Previous Trades Import_OMS Quer'!H4009</f>
        <v>0</v>
      </c>
      <c r="I4009">
        <f>'Previous Trades Import_OMS Quer'!I4009</f>
        <v>0</v>
      </c>
      <c r="J4009">
        <f>'Previous Trades Import_OMS Quer'!J4009</f>
        <v>0</v>
      </c>
      <c r="K4009">
        <f>'Previous Trades Import_OMS Quer'!K4009</f>
        <v>0</v>
      </c>
      <c r="L4009">
        <f>'Previous Trades Import_OMS Quer'!L4009</f>
        <v>0</v>
      </c>
      <c r="M4009">
        <f>'Previous Trades Import_OMS Quer'!M4009</f>
        <v>0</v>
      </c>
      <c r="N4009">
        <f>'Previous Trades Import_OMS Quer'!N4009</f>
        <v>0</v>
      </c>
      <c r="O4009" t="str">
        <f>CLEAN('Previous Trades Import_OMS Quer'!O4009)</f>
        <v/>
      </c>
      <c r="Q4009" s="25">
        <f t="shared" si="124"/>
        <v>0</v>
      </c>
      <c r="R4009" s="25" t="e">
        <f>VLOOKUP(O4009,'Currency Balance'!$O$3:$Q$32,3,0)</f>
        <v>#N/A</v>
      </c>
      <c r="S4009" t="e">
        <f t="shared" si="125"/>
        <v>#N/A</v>
      </c>
    </row>
    <row r="4010" spans="1:19">
      <c r="A4010">
        <f>'Previous Trades Import_OMS Quer'!A4010</f>
        <v>0</v>
      </c>
      <c r="B4010">
        <f>'Previous Trades Import_OMS Quer'!B4010</f>
        <v>0</v>
      </c>
      <c r="C4010" s="22">
        <f>'Previous Trades Import_OMS Quer'!C4010</f>
        <v>0</v>
      </c>
      <c r="D4010">
        <f>'Previous Trades Import_OMS Quer'!D4010</f>
        <v>0</v>
      </c>
      <c r="E4010" s="22">
        <f>'Previous Trades Import_OMS Quer'!E4010</f>
        <v>0</v>
      </c>
      <c r="F4010">
        <f>'Previous Trades Import_OMS Quer'!F4010</f>
        <v>0</v>
      </c>
      <c r="G4010">
        <f>'Previous Trades Import_OMS Quer'!G4010</f>
        <v>0</v>
      </c>
      <c r="H4010">
        <f>'Previous Trades Import_OMS Quer'!H4010</f>
        <v>0</v>
      </c>
      <c r="I4010">
        <f>'Previous Trades Import_OMS Quer'!I4010</f>
        <v>0</v>
      </c>
      <c r="J4010">
        <f>'Previous Trades Import_OMS Quer'!J4010</f>
        <v>0</v>
      </c>
      <c r="K4010">
        <f>'Previous Trades Import_OMS Quer'!K4010</f>
        <v>0</v>
      </c>
      <c r="L4010">
        <f>'Previous Trades Import_OMS Quer'!L4010</f>
        <v>0</v>
      </c>
      <c r="M4010">
        <f>'Previous Trades Import_OMS Quer'!M4010</f>
        <v>0</v>
      </c>
      <c r="N4010">
        <f>'Previous Trades Import_OMS Quer'!N4010</f>
        <v>0</v>
      </c>
      <c r="O4010" t="str">
        <f>CLEAN('Previous Trades Import_OMS Quer'!O4010)</f>
        <v/>
      </c>
      <c r="Q4010" s="25">
        <f t="shared" si="124"/>
        <v>0</v>
      </c>
      <c r="R4010" s="25" t="e">
        <f>VLOOKUP(O4010,'Currency Balance'!$O$3:$Q$32,3,0)</f>
        <v>#N/A</v>
      </c>
      <c r="S4010" t="e">
        <f t="shared" si="125"/>
        <v>#N/A</v>
      </c>
    </row>
    <row r="4011" spans="1:19">
      <c r="A4011">
        <f>'Previous Trades Import_OMS Quer'!A4011</f>
        <v>0</v>
      </c>
      <c r="B4011">
        <f>'Previous Trades Import_OMS Quer'!B4011</f>
        <v>0</v>
      </c>
      <c r="C4011" s="22">
        <f>'Previous Trades Import_OMS Quer'!C4011</f>
        <v>0</v>
      </c>
      <c r="D4011">
        <f>'Previous Trades Import_OMS Quer'!D4011</f>
        <v>0</v>
      </c>
      <c r="E4011" s="22">
        <f>'Previous Trades Import_OMS Quer'!E4011</f>
        <v>0</v>
      </c>
      <c r="F4011">
        <f>'Previous Trades Import_OMS Quer'!F4011</f>
        <v>0</v>
      </c>
      <c r="G4011">
        <f>'Previous Trades Import_OMS Quer'!G4011</f>
        <v>0</v>
      </c>
      <c r="H4011">
        <f>'Previous Trades Import_OMS Quer'!H4011</f>
        <v>0</v>
      </c>
      <c r="I4011">
        <f>'Previous Trades Import_OMS Quer'!I4011</f>
        <v>0</v>
      </c>
      <c r="J4011">
        <f>'Previous Trades Import_OMS Quer'!J4011</f>
        <v>0</v>
      </c>
      <c r="K4011">
        <f>'Previous Trades Import_OMS Quer'!K4011</f>
        <v>0</v>
      </c>
      <c r="L4011">
        <f>'Previous Trades Import_OMS Quer'!L4011</f>
        <v>0</v>
      </c>
      <c r="M4011">
        <f>'Previous Trades Import_OMS Quer'!M4011</f>
        <v>0</v>
      </c>
      <c r="N4011">
        <f>'Previous Trades Import_OMS Quer'!N4011</f>
        <v>0</v>
      </c>
      <c r="O4011" t="str">
        <f>CLEAN('Previous Trades Import_OMS Quer'!O4011)</f>
        <v/>
      </c>
      <c r="Q4011" s="25">
        <f t="shared" si="124"/>
        <v>0</v>
      </c>
      <c r="R4011" s="25" t="e">
        <f>VLOOKUP(O4011,'Currency Balance'!$O$3:$Q$32,3,0)</f>
        <v>#N/A</v>
      </c>
      <c r="S4011" t="e">
        <f t="shared" si="125"/>
        <v>#N/A</v>
      </c>
    </row>
    <row r="4012" spans="1:19">
      <c r="A4012">
        <f>'Previous Trades Import_OMS Quer'!A4012</f>
        <v>0</v>
      </c>
      <c r="B4012">
        <f>'Previous Trades Import_OMS Quer'!B4012</f>
        <v>0</v>
      </c>
      <c r="C4012" s="22">
        <f>'Previous Trades Import_OMS Quer'!C4012</f>
        <v>0</v>
      </c>
      <c r="D4012">
        <f>'Previous Trades Import_OMS Quer'!D4012</f>
        <v>0</v>
      </c>
      <c r="E4012" s="22">
        <f>'Previous Trades Import_OMS Quer'!E4012</f>
        <v>0</v>
      </c>
      <c r="F4012">
        <f>'Previous Trades Import_OMS Quer'!F4012</f>
        <v>0</v>
      </c>
      <c r="G4012">
        <f>'Previous Trades Import_OMS Quer'!G4012</f>
        <v>0</v>
      </c>
      <c r="H4012">
        <f>'Previous Trades Import_OMS Quer'!H4012</f>
        <v>0</v>
      </c>
      <c r="I4012">
        <f>'Previous Trades Import_OMS Quer'!I4012</f>
        <v>0</v>
      </c>
      <c r="J4012">
        <f>'Previous Trades Import_OMS Quer'!J4012</f>
        <v>0</v>
      </c>
      <c r="K4012">
        <f>'Previous Trades Import_OMS Quer'!K4012</f>
        <v>0</v>
      </c>
      <c r="L4012">
        <f>'Previous Trades Import_OMS Quer'!L4012</f>
        <v>0</v>
      </c>
      <c r="M4012">
        <f>'Previous Trades Import_OMS Quer'!M4012</f>
        <v>0</v>
      </c>
      <c r="N4012">
        <f>'Previous Trades Import_OMS Quer'!N4012</f>
        <v>0</v>
      </c>
      <c r="O4012" t="str">
        <f>CLEAN('Previous Trades Import_OMS Quer'!O4012)</f>
        <v/>
      </c>
      <c r="Q4012" s="25">
        <f t="shared" si="124"/>
        <v>0</v>
      </c>
      <c r="R4012" s="25" t="e">
        <f>VLOOKUP(O4012,'Currency Balance'!$O$3:$Q$32,3,0)</f>
        <v>#N/A</v>
      </c>
      <c r="S4012" t="e">
        <f t="shared" si="125"/>
        <v>#N/A</v>
      </c>
    </row>
    <row r="4013" spans="1:19">
      <c r="A4013">
        <f>'Previous Trades Import_OMS Quer'!A4013</f>
        <v>0</v>
      </c>
      <c r="B4013">
        <f>'Previous Trades Import_OMS Quer'!B4013</f>
        <v>0</v>
      </c>
      <c r="C4013" s="22">
        <f>'Previous Trades Import_OMS Quer'!C4013</f>
        <v>0</v>
      </c>
      <c r="D4013">
        <f>'Previous Trades Import_OMS Quer'!D4013</f>
        <v>0</v>
      </c>
      <c r="E4013" s="22">
        <f>'Previous Trades Import_OMS Quer'!E4013</f>
        <v>0</v>
      </c>
      <c r="F4013">
        <f>'Previous Trades Import_OMS Quer'!F4013</f>
        <v>0</v>
      </c>
      <c r="G4013">
        <f>'Previous Trades Import_OMS Quer'!G4013</f>
        <v>0</v>
      </c>
      <c r="H4013">
        <f>'Previous Trades Import_OMS Quer'!H4013</f>
        <v>0</v>
      </c>
      <c r="I4013">
        <f>'Previous Trades Import_OMS Quer'!I4013</f>
        <v>0</v>
      </c>
      <c r="J4013">
        <f>'Previous Trades Import_OMS Quer'!J4013</f>
        <v>0</v>
      </c>
      <c r="K4013">
        <f>'Previous Trades Import_OMS Quer'!K4013</f>
        <v>0</v>
      </c>
      <c r="L4013">
        <f>'Previous Trades Import_OMS Quer'!L4013</f>
        <v>0</v>
      </c>
      <c r="M4013">
        <f>'Previous Trades Import_OMS Quer'!M4013</f>
        <v>0</v>
      </c>
      <c r="N4013">
        <f>'Previous Trades Import_OMS Quer'!N4013</f>
        <v>0</v>
      </c>
      <c r="O4013" t="str">
        <f>CLEAN('Previous Trades Import_OMS Quer'!O4013)</f>
        <v/>
      </c>
      <c r="Q4013" s="25">
        <f t="shared" si="124"/>
        <v>0</v>
      </c>
      <c r="R4013" s="25" t="e">
        <f>VLOOKUP(O4013,'Currency Balance'!$O$3:$Q$32,3,0)</f>
        <v>#N/A</v>
      </c>
      <c r="S4013" t="e">
        <f t="shared" si="125"/>
        <v>#N/A</v>
      </c>
    </row>
    <row r="4014" spans="1:19">
      <c r="A4014">
        <f>'Previous Trades Import_OMS Quer'!A4014</f>
        <v>0</v>
      </c>
      <c r="B4014">
        <f>'Previous Trades Import_OMS Quer'!B4014</f>
        <v>0</v>
      </c>
      <c r="C4014" s="22">
        <f>'Previous Trades Import_OMS Quer'!C4014</f>
        <v>0</v>
      </c>
      <c r="D4014">
        <f>'Previous Trades Import_OMS Quer'!D4014</f>
        <v>0</v>
      </c>
      <c r="E4014" s="22">
        <f>'Previous Trades Import_OMS Quer'!E4014</f>
        <v>0</v>
      </c>
      <c r="F4014">
        <f>'Previous Trades Import_OMS Quer'!F4014</f>
        <v>0</v>
      </c>
      <c r="G4014">
        <f>'Previous Trades Import_OMS Quer'!G4014</f>
        <v>0</v>
      </c>
      <c r="H4014">
        <f>'Previous Trades Import_OMS Quer'!H4014</f>
        <v>0</v>
      </c>
      <c r="I4014">
        <f>'Previous Trades Import_OMS Quer'!I4014</f>
        <v>0</v>
      </c>
      <c r="J4014">
        <f>'Previous Trades Import_OMS Quer'!J4014</f>
        <v>0</v>
      </c>
      <c r="K4014">
        <f>'Previous Trades Import_OMS Quer'!K4014</f>
        <v>0</v>
      </c>
      <c r="L4014">
        <f>'Previous Trades Import_OMS Quer'!L4014</f>
        <v>0</v>
      </c>
      <c r="M4014">
        <f>'Previous Trades Import_OMS Quer'!M4014</f>
        <v>0</v>
      </c>
      <c r="N4014">
        <f>'Previous Trades Import_OMS Quer'!N4014</f>
        <v>0</v>
      </c>
      <c r="O4014" t="str">
        <f>CLEAN('Previous Trades Import_OMS Quer'!O4014)</f>
        <v/>
      </c>
      <c r="Q4014" s="25">
        <f t="shared" si="124"/>
        <v>0</v>
      </c>
      <c r="R4014" s="25" t="e">
        <f>VLOOKUP(O4014,'Currency Balance'!$O$3:$Q$32,3,0)</f>
        <v>#N/A</v>
      </c>
      <c r="S4014" t="e">
        <f t="shared" si="125"/>
        <v>#N/A</v>
      </c>
    </row>
    <row r="4015" spans="1:19">
      <c r="A4015">
        <f>'Previous Trades Import_OMS Quer'!A4015</f>
        <v>0</v>
      </c>
      <c r="B4015">
        <f>'Previous Trades Import_OMS Quer'!B4015</f>
        <v>0</v>
      </c>
      <c r="C4015" s="22">
        <f>'Previous Trades Import_OMS Quer'!C4015</f>
        <v>0</v>
      </c>
      <c r="D4015">
        <f>'Previous Trades Import_OMS Quer'!D4015</f>
        <v>0</v>
      </c>
      <c r="E4015" s="22">
        <f>'Previous Trades Import_OMS Quer'!E4015</f>
        <v>0</v>
      </c>
      <c r="F4015">
        <f>'Previous Trades Import_OMS Quer'!F4015</f>
        <v>0</v>
      </c>
      <c r="G4015">
        <f>'Previous Trades Import_OMS Quer'!G4015</f>
        <v>0</v>
      </c>
      <c r="H4015">
        <f>'Previous Trades Import_OMS Quer'!H4015</f>
        <v>0</v>
      </c>
      <c r="I4015">
        <f>'Previous Trades Import_OMS Quer'!I4015</f>
        <v>0</v>
      </c>
      <c r="J4015">
        <f>'Previous Trades Import_OMS Quer'!J4015</f>
        <v>0</v>
      </c>
      <c r="K4015">
        <f>'Previous Trades Import_OMS Quer'!K4015</f>
        <v>0</v>
      </c>
      <c r="L4015">
        <f>'Previous Trades Import_OMS Quer'!L4015</f>
        <v>0</v>
      </c>
      <c r="M4015">
        <f>'Previous Trades Import_OMS Quer'!M4015</f>
        <v>0</v>
      </c>
      <c r="N4015">
        <f>'Previous Trades Import_OMS Quer'!N4015</f>
        <v>0</v>
      </c>
      <c r="O4015" t="str">
        <f>CLEAN('Previous Trades Import_OMS Quer'!O4015)</f>
        <v/>
      </c>
      <c r="Q4015" s="25">
        <f t="shared" si="124"/>
        <v>0</v>
      </c>
      <c r="R4015" s="25" t="e">
        <f>VLOOKUP(O4015,'Currency Balance'!$O$3:$Q$32,3,0)</f>
        <v>#N/A</v>
      </c>
      <c r="S4015" t="e">
        <f t="shared" si="125"/>
        <v>#N/A</v>
      </c>
    </row>
    <row r="4016" spans="1:19">
      <c r="A4016">
        <f>'Previous Trades Import_OMS Quer'!A4016</f>
        <v>0</v>
      </c>
      <c r="B4016">
        <f>'Previous Trades Import_OMS Quer'!B4016</f>
        <v>0</v>
      </c>
      <c r="C4016" s="22">
        <f>'Previous Trades Import_OMS Quer'!C4016</f>
        <v>0</v>
      </c>
      <c r="D4016">
        <f>'Previous Trades Import_OMS Quer'!D4016</f>
        <v>0</v>
      </c>
      <c r="E4016" s="22">
        <f>'Previous Trades Import_OMS Quer'!E4016</f>
        <v>0</v>
      </c>
      <c r="F4016">
        <f>'Previous Trades Import_OMS Quer'!F4016</f>
        <v>0</v>
      </c>
      <c r="G4016">
        <f>'Previous Trades Import_OMS Quer'!G4016</f>
        <v>0</v>
      </c>
      <c r="H4016">
        <f>'Previous Trades Import_OMS Quer'!H4016</f>
        <v>0</v>
      </c>
      <c r="I4016">
        <f>'Previous Trades Import_OMS Quer'!I4016</f>
        <v>0</v>
      </c>
      <c r="J4016">
        <f>'Previous Trades Import_OMS Quer'!J4016</f>
        <v>0</v>
      </c>
      <c r="K4016">
        <f>'Previous Trades Import_OMS Quer'!K4016</f>
        <v>0</v>
      </c>
      <c r="L4016">
        <f>'Previous Trades Import_OMS Quer'!L4016</f>
        <v>0</v>
      </c>
      <c r="M4016">
        <f>'Previous Trades Import_OMS Quer'!M4016</f>
        <v>0</v>
      </c>
      <c r="N4016">
        <f>'Previous Trades Import_OMS Quer'!N4016</f>
        <v>0</v>
      </c>
      <c r="O4016" t="str">
        <f>CLEAN('Previous Trades Import_OMS Quer'!O4016)</f>
        <v/>
      </c>
      <c r="Q4016" s="25">
        <f t="shared" si="124"/>
        <v>0</v>
      </c>
      <c r="R4016" s="25" t="e">
        <f>VLOOKUP(O4016,'Currency Balance'!$O$3:$Q$32,3,0)</f>
        <v>#N/A</v>
      </c>
      <c r="S4016" t="e">
        <f t="shared" si="125"/>
        <v>#N/A</v>
      </c>
    </row>
    <row r="4017" spans="1:19">
      <c r="A4017">
        <f>'Previous Trades Import_OMS Quer'!A4017</f>
        <v>0</v>
      </c>
      <c r="B4017">
        <f>'Previous Trades Import_OMS Quer'!B4017</f>
        <v>0</v>
      </c>
      <c r="C4017" s="22">
        <f>'Previous Trades Import_OMS Quer'!C4017</f>
        <v>0</v>
      </c>
      <c r="D4017">
        <f>'Previous Trades Import_OMS Quer'!D4017</f>
        <v>0</v>
      </c>
      <c r="E4017" s="22">
        <f>'Previous Trades Import_OMS Quer'!E4017</f>
        <v>0</v>
      </c>
      <c r="F4017">
        <f>'Previous Trades Import_OMS Quer'!F4017</f>
        <v>0</v>
      </c>
      <c r="G4017">
        <f>'Previous Trades Import_OMS Quer'!G4017</f>
        <v>0</v>
      </c>
      <c r="H4017">
        <f>'Previous Trades Import_OMS Quer'!H4017</f>
        <v>0</v>
      </c>
      <c r="I4017">
        <f>'Previous Trades Import_OMS Quer'!I4017</f>
        <v>0</v>
      </c>
      <c r="J4017">
        <f>'Previous Trades Import_OMS Quer'!J4017</f>
        <v>0</v>
      </c>
      <c r="K4017">
        <f>'Previous Trades Import_OMS Quer'!K4017</f>
        <v>0</v>
      </c>
      <c r="L4017">
        <f>'Previous Trades Import_OMS Quer'!L4017</f>
        <v>0</v>
      </c>
      <c r="M4017">
        <f>'Previous Trades Import_OMS Quer'!M4017</f>
        <v>0</v>
      </c>
      <c r="N4017">
        <f>'Previous Trades Import_OMS Quer'!N4017</f>
        <v>0</v>
      </c>
      <c r="O4017" t="str">
        <f>CLEAN('Previous Trades Import_OMS Quer'!O4017)</f>
        <v/>
      </c>
      <c r="Q4017" s="25">
        <f t="shared" si="124"/>
        <v>0</v>
      </c>
      <c r="R4017" s="25" t="e">
        <f>VLOOKUP(O4017,'Currency Balance'!$O$3:$Q$32,3,0)</f>
        <v>#N/A</v>
      </c>
      <c r="S4017" t="e">
        <f t="shared" si="125"/>
        <v>#N/A</v>
      </c>
    </row>
    <row r="4018" spans="1:19">
      <c r="A4018">
        <f>'Previous Trades Import_OMS Quer'!A4018</f>
        <v>0</v>
      </c>
      <c r="B4018">
        <f>'Previous Trades Import_OMS Quer'!B4018</f>
        <v>0</v>
      </c>
      <c r="C4018" s="22">
        <f>'Previous Trades Import_OMS Quer'!C4018</f>
        <v>0</v>
      </c>
      <c r="D4018">
        <f>'Previous Trades Import_OMS Quer'!D4018</f>
        <v>0</v>
      </c>
      <c r="E4018" s="22">
        <f>'Previous Trades Import_OMS Quer'!E4018</f>
        <v>0</v>
      </c>
      <c r="F4018">
        <f>'Previous Trades Import_OMS Quer'!F4018</f>
        <v>0</v>
      </c>
      <c r="G4018">
        <f>'Previous Trades Import_OMS Quer'!G4018</f>
        <v>0</v>
      </c>
      <c r="H4018">
        <f>'Previous Trades Import_OMS Quer'!H4018</f>
        <v>0</v>
      </c>
      <c r="I4018">
        <f>'Previous Trades Import_OMS Quer'!I4018</f>
        <v>0</v>
      </c>
      <c r="J4018">
        <f>'Previous Trades Import_OMS Quer'!J4018</f>
        <v>0</v>
      </c>
      <c r="K4018">
        <f>'Previous Trades Import_OMS Quer'!K4018</f>
        <v>0</v>
      </c>
      <c r="L4018">
        <f>'Previous Trades Import_OMS Quer'!L4018</f>
        <v>0</v>
      </c>
      <c r="M4018">
        <f>'Previous Trades Import_OMS Quer'!M4018</f>
        <v>0</v>
      </c>
      <c r="N4018">
        <f>'Previous Trades Import_OMS Quer'!N4018</f>
        <v>0</v>
      </c>
      <c r="O4018" t="str">
        <f>CLEAN('Previous Trades Import_OMS Quer'!O4018)</f>
        <v/>
      </c>
      <c r="Q4018" s="25">
        <f t="shared" si="124"/>
        <v>0</v>
      </c>
      <c r="R4018" s="25" t="e">
        <f>VLOOKUP(O4018,'Currency Balance'!$O$3:$Q$32,3,0)</f>
        <v>#N/A</v>
      </c>
      <c r="S4018" t="e">
        <f t="shared" si="125"/>
        <v>#N/A</v>
      </c>
    </row>
    <row r="4019" spans="1:19">
      <c r="A4019">
        <f>'Previous Trades Import_OMS Quer'!A4019</f>
        <v>0</v>
      </c>
      <c r="B4019">
        <f>'Previous Trades Import_OMS Quer'!B4019</f>
        <v>0</v>
      </c>
      <c r="C4019" s="22">
        <f>'Previous Trades Import_OMS Quer'!C4019</f>
        <v>0</v>
      </c>
      <c r="D4019">
        <f>'Previous Trades Import_OMS Quer'!D4019</f>
        <v>0</v>
      </c>
      <c r="E4019" s="22">
        <f>'Previous Trades Import_OMS Quer'!E4019</f>
        <v>0</v>
      </c>
      <c r="F4019">
        <f>'Previous Trades Import_OMS Quer'!F4019</f>
        <v>0</v>
      </c>
      <c r="G4019">
        <f>'Previous Trades Import_OMS Quer'!G4019</f>
        <v>0</v>
      </c>
      <c r="H4019">
        <f>'Previous Trades Import_OMS Quer'!H4019</f>
        <v>0</v>
      </c>
      <c r="I4019">
        <f>'Previous Trades Import_OMS Quer'!I4019</f>
        <v>0</v>
      </c>
      <c r="J4019">
        <f>'Previous Trades Import_OMS Quer'!J4019</f>
        <v>0</v>
      </c>
      <c r="K4019">
        <f>'Previous Trades Import_OMS Quer'!K4019</f>
        <v>0</v>
      </c>
      <c r="L4019">
        <f>'Previous Trades Import_OMS Quer'!L4019</f>
        <v>0</v>
      </c>
      <c r="M4019">
        <f>'Previous Trades Import_OMS Quer'!M4019</f>
        <v>0</v>
      </c>
      <c r="N4019">
        <f>'Previous Trades Import_OMS Quer'!N4019</f>
        <v>0</v>
      </c>
      <c r="O4019" t="str">
        <f>CLEAN('Previous Trades Import_OMS Quer'!O4019)</f>
        <v/>
      </c>
      <c r="Q4019" s="25">
        <f t="shared" si="124"/>
        <v>0</v>
      </c>
      <c r="R4019" s="25" t="e">
        <f>VLOOKUP(O4019,'Currency Balance'!$O$3:$Q$32,3,0)</f>
        <v>#N/A</v>
      </c>
      <c r="S4019" t="e">
        <f t="shared" si="125"/>
        <v>#N/A</v>
      </c>
    </row>
    <row r="4020" spans="1:19">
      <c r="A4020">
        <f>'Previous Trades Import_OMS Quer'!A4020</f>
        <v>0</v>
      </c>
      <c r="B4020">
        <f>'Previous Trades Import_OMS Quer'!B4020</f>
        <v>0</v>
      </c>
      <c r="C4020" s="22">
        <f>'Previous Trades Import_OMS Quer'!C4020</f>
        <v>0</v>
      </c>
      <c r="D4020">
        <f>'Previous Trades Import_OMS Quer'!D4020</f>
        <v>0</v>
      </c>
      <c r="E4020" s="22">
        <f>'Previous Trades Import_OMS Quer'!E4020</f>
        <v>0</v>
      </c>
      <c r="F4020">
        <f>'Previous Trades Import_OMS Quer'!F4020</f>
        <v>0</v>
      </c>
      <c r="G4020">
        <f>'Previous Trades Import_OMS Quer'!G4020</f>
        <v>0</v>
      </c>
      <c r="H4020">
        <f>'Previous Trades Import_OMS Quer'!H4020</f>
        <v>0</v>
      </c>
      <c r="I4020">
        <f>'Previous Trades Import_OMS Quer'!I4020</f>
        <v>0</v>
      </c>
      <c r="J4020">
        <f>'Previous Trades Import_OMS Quer'!J4020</f>
        <v>0</v>
      </c>
      <c r="K4020">
        <f>'Previous Trades Import_OMS Quer'!K4020</f>
        <v>0</v>
      </c>
      <c r="L4020">
        <f>'Previous Trades Import_OMS Quer'!L4020</f>
        <v>0</v>
      </c>
      <c r="M4020">
        <f>'Previous Trades Import_OMS Quer'!M4020</f>
        <v>0</v>
      </c>
      <c r="N4020">
        <f>'Previous Trades Import_OMS Quer'!N4020</f>
        <v>0</v>
      </c>
      <c r="O4020" t="str">
        <f>CLEAN('Previous Trades Import_OMS Quer'!O4020)</f>
        <v/>
      </c>
      <c r="Q4020" s="25">
        <f t="shared" si="124"/>
        <v>0</v>
      </c>
      <c r="R4020" s="25" t="e">
        <f>VLOOKUP(O4020,'Currency Balance'!$O$3:$Q$32,3,0)</f>
        <v>#N/A</v>
      </c>
      <c r="S4020" t="e">
        <f t="shared" si="125"/>
        <v>#N/A</v>
      </c>
    </row>
    <row r="4021" spans="1:19">
      <c r="A4021">
        <f>'Previous Trades Import_OMS Quer'!A4021</f>
        <v>0</v>
      </c>
      <c r="B4021">
        <f>'Previous Trades Import_OMS Quer'!B4021</f>
        <v>0</v>
      </c>
      <c r="C4021" s="22">
        <f>'Previous Trades Import_OMS Quer'!C4021</f>
        <v>0</v>
      </c>
      <c r="D4021">
        <f>'Previous Trades Import_OMS Quer'!D4021</f>
        <v>0</v>
      </c>
      <c r="E4021" s="22">
        <f>'Previous Trades Import_OMS Quer'!E4021</f>
        <v>0</v>
      </c>
      <c r="F4021">
        <f>'Previous Trades Import_OMS Quer'!F4021</f>
        <v>0</v>
      </c>
      <c r="G4021">
        <f>'Previous Trades Import_OMS Quer'!G4021</f>
        <v>0</v>
      </c>
      <c r="H4021">
        <f>'Previous Trades Import_OMS Quer'!H4021</f>
        <v>0</v>
      </c>
      <c r="I4021">
        <f>'Previous Trades Import_OMS Quer'!I4021</f>
        <v>0</v>
      </c>
      <c r="J4021">
        <f>'Previous Trades Import_OMS Quer'!J4021</f>
        <v>0</v>
      </c>
      <c r="K4021">
        <f>'Previous Trades Import_OMS Quer'!K4021</f>
        <v>0</v>
      </c>
      <c r="L4021">
        <f>'Previous Trades Import_OMS Quer'!L4021</f>
        <v>0</v>
      </c>
      <c r="M4021">
        <f>'Previous Trades Import_OMS Quer'!M4021</f>
        <v>0</v>
      </c>
      <c r="N4021">
        <f>'Previous Trades Import_OMS Quer'!N4021</f>
        <v>0</v>
      </c>
      <c r="O4021" t="str">
        <f>CLEAN('Previous Trades Import_OMS Quer'!O4021)</f>
        <v/>
      </c>
      <c r="Q4021" s="25">
        <f t="shared" si="124"/>
        <v>0</v>
      </c>
      <c r="R4021" s="25" t="e">
        <f>VLOOKUP(O4021,'Currency Balance'!$O$3:$Q$32,3,0)</f>
        <v>#N/A</v>
      </c>
      <c r="S4021" t="e">
        <f t="shared" si="125"/>
        <v>#N/A</v>
      </c>
    </row>
    <row r="4022" spans="1:19">
      <c r="A4022">
        <f>'Previous Trades Import_OMS Quer'!A4022</f>
        <v>0</v>
      </c>
      <c r="B4022">
        <f>'Previous Trades Import_OMS Quer'!B4022</f>
        <v>0</v>
      </c>
      <c r="C4022" s="22">
        <f>'Previous Trades Import_OMS Quer'!C4022</f>
        <v>0</v>
      </c>
      <c r="D4022">
        <f>'Previous Trades Import_OMS Quer'!D4022</f>
        <v>0</v>
      </c>
      <c r="E4022" s="22">
        <f>'Previous Trades Import_OMS Quer'!E4022</f>
        <v>0</v>
      </c>
      <c r="F4022">
        <f>'Previous Trades Import_OMS Quer'!F4022</f>
        <v>0</v>
      </c>
      <c r="G4022">
        <f>'Previous Trades Import_OMS Quer'!G4022</f>
        <v>0</v>
      </c>
      <c r="H4022">
        <f>'Previous Trades Import_OMS Quer'!H4022</f>
        <v>0</v>
      </c>
      <c r="I4022">
        <f>'Previous Trades Import_OMS Quer'!I4022</f>
        <v>0</v>
      </c>
      <c r="J4022">
        <f>'Previous Trades Import_OMS Quer'!J4022</f>
        <v>0</v>
      </c>
      <c r="K4022">
        <f>'Previous Trades Import_OMS Quer'!K4022</f>
        <v>0</v>
      </c>
      <c r="L4022">
        <f>'Previous Trades Import_OMS Quer'!L4022</f>
        <v>0</v>
      </c>
      <c r="M4022">
        <f>'Previous Trades Import_OMS Quer'!M4022</f>
        <v>0</v>
      </c>
      <c r="N4022">
        <f>'Previous Trades Import_OMS Quer'!N4022</f>
        <v>0</v>
      </c>
      <c r="O4022" t="str">
        <f>CLEAN('Previous Trades Import_OMS Quer'!O4022)</f>
        <v/>
      </c>
      <c r="Q4022" s="25">
        <f t="shared" si="124"/>
        <v>0</v>
      </c>
      <c r="R4022" s="25" t="e">
        <f>VLOOKUP(O4022,'Currency Balance'!$O$3:$Q$32,3,0)</f>
        <v>#N/A</v>
      </c>
      <c r="S4022" t="e">
        <f t="shared" si="125"/>
        <v>#N/A</v>
      </c>
    </row>
    <row r="4023" spans="1:19">
      <c r="A4023">
        <f>'Previous Trades Import_OMS Quer'!A4023</f>
        <v>0</v>
      </c>
      <c r="B4023">
        <f>'Previous Trades Import_OMS Quer'!B4023</f>
        <v>0</v>
      </c>
      <c r="C4023" s="22">
        <f>'Previous Trades Import_OMS Quer'!C4023</f>
        <v>0</v>
      </c>
      <c r="D4023">
        <f>'Previous Trades Import_OMS Quer'!D4023</f>
        <v>0</v>
      </c>
      <c r="E4023" s="22">
        <f>'Previous Trades Import_OMS Quer'!E4023</f>
        <v>0</v>
      </c>
      <c r="F4023">
        <f>'Previous Trades Import_OMS Quer'!F4023</f>
        <v>0</v>
      </c>
      <c r="G4023">
        <f>'Previous Trades Import_OMS Quer'!G4023</f>
        <v>0</v>
      </c>
      <c r="H4023">
        <f>'Previous Trades Import_OMS Quer'!H4023</f>
        <v>0</v>
      </c>
      <c r="I4023">
        <f>'Previous Trades Import_OMS Quer'!I4023</f>
        <v>0</v>
      </c>
      <c r="J4023">
        <f>'Previous Trades Import_OMS Quer'!J4023</f>
        <v>0</v>
      </c>
      <c r="K4023">
        <f>'Previous Trades Import_OMS Quer'!K4023</f>
        <v>0</v>
      </c>
      <c r="L4023">
        <f>'Previous Trades Import_OMS Quer'!L4023</f>
        <v>0</v>
      </c>
      <c r="M4023">
        <f>'Previous Trades Import_OMS Quer'!M4023</f>
        <v>0</v>
      </c>
      <c r="N4023">
        <f>'Previous Trades Import_OMS Quer'!N4023</f>
        <v>0</v>
      </c>
      <c r="O4023" t="str">
        <f>CLEAN('Previous Trades Import_OMS Quer'!O4023)</f>
        <v/>
      </c>
      <c r="Q4023" s="25">
        <f t="shared" si="124"/>
        <v>0</v>
      </c>
      <c r="R4023" s="25" t="e">
        <f>VLOOKUP(O4023,'Currency Balance'!$O$3:$Q$32,3,0)</f>
        <v>#N/A</v>
      </c>
      <c r="S4023" t="e">
        <f t="shared" si="125"/>
        <v>#N/A</v>
      </c>
    </row>
    <row r="4024" spans="1:19">
      <c r="A4024">
        <f>'Previous Trades Import_OMS Quer'!A4024</f>
        <v>0</v>
      </c>
      <c r="B4024">
        <f>'Previous Trades Import_OMS Quer'!B4024</f>
        <v>0</v>
      </c>
      <c r="C4024" s="22">
        <f>'Previous Trades Import_OMS Quer'!C4024</f>
        <v>0</v>
      </c>
      <c r="D4024">
        <f>'Previous Trades Import_OMS Quer'!D4024</f>
        <v>0</v>
      </c>
      <c r="E4024" s="22">
        <f>'Previous Trades Import_OMS Quer'!E4024</f>
        <v>0</v>
      </c>
      <c r="F4024">
        <f>'Previous Trades Import_OMS Quer'!F4024</f>
        <v>0</v>
      </c>
      <c r="G4024">
        <f>'Previous Trades Import_OMS Quer'!G4024</f>
        <v>0</v>
      </c>
      <c r="H4024">
        <f>'Previous Trades Import_OMS Quer'!H4024</f>
        <v>0</v>
      </c>
      <c r="I4024">
        <f>'Previous Trades Import_OMS Quer'!I4024</f>
        <v>0</v>
      </c>
      <c r="J4024">
        <f>'Previous Trades Import_OMS Quer'!J4024</f>
        <v>0</v>
      </c>
      <c r="K4024">
        <f>'Previous Trades Import_OMS Quer'!K4024</f>
        <v>0</v>
      </c>
      <c r="L4024">
        <f>'Previous Trades Import_OMS Quer'!L4024</f>
        <v>0</v>
      </c>
      <c r="M4024">
        <f>'Previous Trades Import_OMS Quer'!M4024</f>
        <v>0</v>
      </c>
      <c r="N4024">
        <f>'Previous Trades Import_OMS Quer'!N4024</f>
        <v>0</v>
      </c>
      <c r="O4024" t="str">
        <f>CLEAN('Previous Trades Import_OMS Quer'!O4024)</f>
        <v/>
      </c>
      <c r="Q4024" s="25">
        <f t="shared" si="124"/>
        <v>0</v>
      </c>
      <c r="R4024" s="25" t="e">
        <f>VLOOKUP(O4024,'Currency Balance'!$O$3:$Q$32,3,0)</f>
        <v>#N/A</v>
      </c>
      <c r="S4024" t="e">
        <f t="shared" si="125"/>
        <v>#N/A</v>
      </c>
    </row>
    <row r="4025" spans="1:19">
      <c r="A4025">
        <f>'Previous Trades Import_OMS Quer'!A4025</f>
        <v>0</v>
      </c>
      <c r="B4025">
        <f>'Previous Trades Import_OMS Quer'!B4025</f>
        <v>0</v>
      </c>
      <c r="C4025" s="22">
        <f>'Previous Trades Import_OMS Quer'!C4025</f>
        <v>0</v>
      </c>
      <c r="D4025">
        <f>'Previous Trades Import_OMS Quer'!D4025</f>
        <v>0</v>
      </c>
      <c r="E4025" s="22">
        <f>'Previous Trades Import_OMS Quer'!E4025</f>
        <v>0</v>
      </c>
      <c r="F4025">
        <f>'Previous Trades Import_OMS Quer'!F4025</f>
        <v>0</v>
      </c>
      <c r="G4025">
        <f>'Previous Trades Import_OMS Quer'!G4025</f>
        <v>0</v>
      </c>
      <c r="H4025">
        <f>'Previous Trades Import_OMS Quer'!H4025</f>
        <v>0</v>
      </c>
      <c r="I4025">
        <f>'Previous Trades Import_OMS Quer'!I4025</f>
        <v>0</v>
      </c>
      <c r="J4025">
        <f>'Previous Trades Import_OMS Quer'!J4025</f>
        <v>0</v>
      </c>
      <c r="K4025">
        <f>'Previous Trades Import_OMS Quer'!K4025</f>
        <v>0</v>
      </c>
      <c r="L4025">
        <f>'Previous Trades Import_OMS Quer'!L4025</f>
        <v>0</v>
      </c>
      <c r="M4025">
        <f>'Previous Trades Import_OMS Quer'!M4025</f>
        <v>0</v>
      </c>
      <c r="N4025">
        <f>'Previous Trades Import_OMS Quer'!N4025</f>
        <v>0</v>
      </c>
      <c r="O4025" t="str">
        <f>CLEAN('Previous Trades Import_OMS Quer'!O4025)</f>
        <v/>
      </c>
      <c r="Q4025" s="25">
        <f t="shared" si="124"/>
        <v>0</v>
      </c>
      <c r="R4025" s="25" t="e">
        <f>VLOOKUP(O4025,'Currency Balance'!$O$3:$Q$32,3,0)</f>
        <v>#N/A</v>
      </c>
      <c r="S4025" t="e">
        <f t="shared" si="125"/>
        <v>#N/A</v>
      </c>
    </row>
    <row r="4026" spans="1:19">
      <c r="A4026">
        <f>'Previous Trades Import_OMS Quer'!A4026</f>
        <v>0</v>
      </c>
      <c r="B4026">
        <f>'Previous Trades Import_OMS Quer'!B4026</f>
        <v>0</v>
      </c>
      <c r="C4026" s="22">
        <f>'Previous Trades Import_OMS Quer'!C4026</f>
        <v>0</v>
      </c>
      <c r="D4026">
        <f>'Previous Trades Import_OMS Quer'!D4026</f>
        <v>0</v>
      </c>
      <c r="E4026" s="22">
        <f>'Previous Trades Import_OMS Quer'!E4026</f>
        <v>0</v>
      </c>
      <c r="F4026">
        <f>'Previous Trades Import_OMS Quer'!F4026</f>
        <v>0</v>
      </c>
      <c r="G4026">
        <f>'Previous Trades Import_OMS Quer'!G4026</f>
        <v>0</v>
      </c>
      <c r="H4026">
        <f>'Previous Trades Import_OMS Quer'!H4026</f>
        <v>0</v>
      </c>
      <c r="I4026">
        <f>'Previous Trades Import_OMS Quer'!I4026</f>
        <v>0</v>
      </c>
      <c r="J4026">
        <f>'Previous Trades Import_OMS Quer'!J4026</f>
        <v>0</v>
      </c>
      <c r="K4026">
        <f>'Previous Trades Import_OMS Quer'!K4026</f>
        <v>0</v>
      </c>
      <c r="L4026">
        <f>'Previous Trades Import_OMS Quer'!L4026</f>
        <v>0</v>
      </c>
      <c r="M4026">
        <f>'Previous Trades Import_OMS Quer'!M4026</f>
        <v>0</v>
      </c>
      <c r="N4026">
        <f>'Previous Trades Import_OMS Quer'!N4026</f>
        <v>0</v>
      </c>
      <c r="O4026" t="str">
        <f>CLEAN('Previous Trades Import_OMS Quer'!O4026)</f>
        <v/>
      </c>
      <c r="Q4026" s="25">
        <f t="shared" si="124"/>
        <v>0</v>
      </c>
      <c r="R4026" s="25" t="e">
        <f>VLOOKUP(O4026,'Currency Balance'!$O$3:$Q$32,3,0)</f>
        <v>#N/A</v>
      </c>
      <c r="S4026" t="e">
        <f t="shared" si="125"/>
        <v>#N/A</v>
      </c>
    </row>
    <row r="4027" spans="1:19">
      <c r="A4027">
        <f>'Previous Trades Import_OMS Quer'!A4027</f>
        <v>0</v>
      </c>
      <c r="B4027">
        <f>'Previous Trades Import_OMS Quer'!B4027</f>
        <v>0</v>
      </c>
      <c r="C4027" s="22">
        <f>'Previous Trades Import_OMS Quer'!C4027</f>
        <v>0</v>
      </c>
      <c r="D4027">
        <f>'Previous Trades Import_OMS Quer'!D4027</f>
        <v>0</v>
      </c>
      <c r="E4027" s="22">
        <f>'Previous Trades Import_OMS Quer'!E4027</f>
        <v>0</v>
      </c>
      <c r="F4027">
        <f>'Previous Trades Import_OMS Quer'!F4027</f>
        <v>0</v>
      </c>
      <c r="G4027">
        <f>'Previous Trades Import_OMS Quer'!G4027</f>
        <v>0</v>
      </c>
      <c r="H4027">
        <f>'Previous Trades Import_OMS Quer'!H4027</f>
        <v>0</v>
      </c>
      <c r="I4027">
        <f>'Previous Trades Import_OMS Quer'!I4027</f>
        <v>0</v>
      </c>
      <c r="J4027">
        <f>'Previous Trades Import_OMS Quer'!J4027</f>
        <v>0</v>
      </c>
      <c r="K4027">
        <f>'Previous Trades Import_OMS Quer'!K4027</f>
        <v>0</v>
      </c>
      <c r="L4027">
        <f>'Previous Trades Import_OMS Quer'!L4027</f>
        <v>0</v>
      </c>
      <c r="M4027">
        <f>'Previous Trades Import_OMS Quer'!M4027</f>
        <v>0</v>
      </c>
      <c r="N4027">
        <f>'Previous Trades Import_OMS Quer'!N4027</f>
        <v>0</v>
      </c>
      <c r="O4027" t="str">
        <f>CLEAN('Previous Trades Import_OMS Quer'!O4027)</f>
        <v/>
      </c>
      <c r="Q4027" s="25">
        <f t="shared" si="124"/>
        <v>0</v>
      </c>
      <c r="R4027" s="25" t="e">
        <f>VLOOKUP(O4027,'Currency Balance'!$O$3:$Q$32,3,0)</f>
        <v>#N/A</v>
      </c>
      <c r="S4027" t="e">
        <f t="shared" si="125"/>
        <v>#N/A</v>
      </c>
    </row>
    <row r="4028" spans="1:19">
      <c r="A4028">
        <f>'Previous Trades Import_OMS Quer'!A4028</f>
        <v>0</v>
      </c>
      <c r="B4028">
        <f>'Previous Trades Import_OMS Quer'!B4028</f>
        <v>0</v>
      </c>
      <c r="C4028" s="22">
        <f>'Previous Trades Import_OMS Quer'!C4028</f>
        <v>0</v>
      </c>
      <c r="D4028">
        <f>'Previous Trades Import_OMS Quer'!D4028</f>
        <v>0</v>
      </c>
      <c r="E4028" s="22">
        <f>'Previous Trades Import_OMS Quer'!E4028</f>
        <v>0</v>
      </c>
      <c r="F4028">
        <f>'Previous Trades Import_OMS Quer'!F4028</f>
        <v>0</v>
      </c>
      <c r="G4028">
        <f>'Previous Trades Import_OMS Quer'!G4028</f>
        <v>0</v>
      </c>
      <c r="H4028">
        <f>'Previous Trades Import_OMS Quer'!H4028</f>
        <v>0</v>
      </c>
      <c r="I4028">
        <f>'Previous Trades Import_OMS Quer'!I4028</f>
        <v>0</v>
      </c>
      <c r="J4028">
        <f>'Previous Trades Import_OMS Quer'!J4028</f>
        <v>0</v>
      </c>
      <c r="K4028">
        <f>'Previous Trades Import_OMS Quer'!K4028</f>
        <v>0</v>
      </c>
      <c r="L4028">
        <f>'Previous Trades Import_OMS Quer'!L4028</f>
        <v>0</v>
      </c>
      <c r="M4028">
        <f>'Previous Trades Import_OMS Quer'!M4028</f>
        <v>0</v>
      </c>
      <c r="N4028">
        <f>'Previous Trades Import_OMS Quer'!N4028</f>
        <v>0</v>
      </c>
      <c r="O4028" t="str">
        <f>CLEAN('Previous Trades Import_OMS Quer'!O4028)</f>
        <v/>
      </c>
      <c r="Q4028" s="25">
        <f t="shared" si="124"/>
        <v>0</v>
      </c>
      <c r="R4028" s="25" t="e">
        <f>VLOOKUP(O4028,'Currency Balance'!$O$3:$Q$32,3,0)</f>
        <v>#N/A</v>
      </c>
      <c r="S4028" t="e">
        <f t="shared" si="125"/>
        <v>#N/A</v>
      </c>
    </row>
    <row r="4029" spans="1:19">
      <c r="A4029">
        <f>'Previous Trades Import_OMS Quer'!A4029</f>
        <v>0</v>
      </c>
      <c r="B4029">
        <f>'Previous Trades Import_OMS Quer'!B4029</f>
        <v>0</v>
      </c>
      <c r="C4029" s="22">
        <f>'Previous Trades Import_OMS Quer'!C4029</f>
        <v>0</v>
      </c>
      <c r="D4029">
        <f>'Previous Trades Import_OMS Quer'!D4029</f>
        <v>0</v>
      </c>
      <c r="E4029" s="22">
        <f>'Previous Trades Import_OMS Quer'!E4029</f>
        <v>0</v>
      </c>
      <c r="F4029">
        <f>'Previous Trades Import_OMS Quer'!F4029</f>
        <v>0</v>
      </c>
      <c r="G4029">
        <f>'Previous Trades Import_OMS Quer'!G4029</f>
        <v>0</v>
      </c>
      <c r="H4029">
        <f>'Previous Trades Import_OMS Quer'!H4029</f>
        <v>0</v>
      </c>
      <c r="I4029">
        <f>'Previous Trades Import_OMS Quer'!I4029</f>
        <v>0</v>
      </c>
      <c r="J4029">
        <f>'Previous Trades Import_OMS Quer'!J4029</f>
        <v>0</v>
      </c>
      <c r="K4029">
        <f>'Previous Trades Import_OMS Quer'!K4029</f>
        <v>0</v>
      </c>
      <c r="L4029">
        <f>'Previous Trades Import_OMS Quer'!L4029</f>
        <v>0</v>
      </c>
      <c r="M4029">
        <f>'Previous Trades Import_OMS Quer'!M4029</f>
        <v>0</v>
      </c>
      <c r="N4029">
        <f>'Previous Trades Import_OMS Quer'!N4029</f>
        <v>0</v>
      </c>
      <c r="O4029" t="str">
        <f>CLEAN('Previous Trades Import_OMS Quer'!O4029)</f>
        <v/>
      </c>
      <c r="Q4029" s="25">
        <f t="shared" si="124"/>
        <v>0</v>
      </c>
      <c r="R4029" s="25" t="e">
        <f>VLOOKUP(O4029,'Currency Balance'!$O$3:$Q$32,3,0)</f>
        <v>#N/A</v>
      </c>
      <c r="S4029" t="e">
        <f t="shared" si="125"/>
        <v>#N/A</v>
      </c>
    </row>
    <row r="4030" spans="1:19">
      <c r="A4030">
        <f>'Previous Trades Import_OMS Quer'!A4030</f>
        <v>0</v>
      </c>
      <c r="B4030">
        <f>'Previous Trades Import_OMS Quer'!B4030</f>
        <v>0</v>
      </c>
      <c r="C4030" s="22">
        <f>'Previous Trades Import_OMS Quer'!C4030</f>
        <v>0</v>
      </c>
      <c r="D4030">
        <f>'Previous Trades Import_OMS Quer'!D4030</f>
        <v>0</v>
      </c>
      <c r="E4030" s="22">
        <f>'Previous Trades Import_OMS Quer'!E4030</f>
        <v>0</v>
      </c>
      <c r="F4030">
        <f>'Previous Trades Import_OMS Quer'!F4030</f>
        <v>0</v>
      </c>
      <c r="G4030">
        <f>'Previous Trades Import_OMS Quer'!G4030</f>
        <v>0</v>
      </c>
      <c r="H4030">
        <f>'Previous Trades Import_OMS Quer'!H4030</f>
        <v>0</v>
      </c>
      <c r="I4030">
        <f>'Previous Trades Import_OMS Quer'!I4030</f>
        <v>0</v>
      </c>
      <c r="J4030">
        <f>'Previous Trades Import_OMS Quer'!J4030</f>
        <v>0</v>
      </c>
      <c r="K4030">
        <f>'Previous Trades Import_OMS Quer'!K4030</f>
        <v>0</v>
      </c>
      <c r="L4030">
        <f>'Previous Trades Import_OMS Quer'!L4030</f>
        <v>0</v>
      </c>
      <c r="M4030">
        <f>'Previous Trades Import_OMS Quer'!M4030</f>
        <v>0</v>
      </c>
      <c r="N4030">
        <f>'Previous Trades Import_OMS Quer'!N4030</f>
        <v>0</v>
      </c>
      <c r="O4030" t="str">
        <f>CLEAN('Previous Trades Import_OMS Quer'!O4030)</f>
        <v/>
      </c>
      <c r="Q4030" s="25">
        <f t="shared" si="124"/>
        <v>0</v>
      </c>
      <c r="R4030" s="25" t="e">
        <f>VLOOKUP(O4030,'Currency Balance'!$O$3:$Q$32,3,0)</f>
        <v>#N/A</v>
      </c>
      <c r="S4030" t="e">
        <f t="shared" si="125"/>
        <v>#N/A</v>
      </c>
    </row>
    <row r="4031" spans="1:19">
      <c r="A4031">
        <f>'Previous Trades Import_OMS Quer'!A4031</f>
        <v>0</v>
      </c>
      <c r="B4031">
        <f>'Previous Trades Import_OMS Quer'!B4031</f>
        <v>0</v>
      </c>
      <c r="C4031" s="22">
        <f>'Previous Trades Import_OMS Quer'!C4031</f>
        <v>0</v>
      </c>
      <c r="D4031">
        <f>'Previous Trades Import_OMS Quer'!D4031</f>
        <v>0</v>
      </c>
      <c r="E4031" s="22">
        <f>'Previous Trades Import_OMS Quer'!E4031</f>
        <v>0</v>
      </c>
      <c r="F4031">
        <f>'Previous Trades Import_OMS Quer'!F4031</f>
        <v>0</v>
      </c>
      <c r="G4031">
        <f>'Previous Trades Import_OMS Quer'!G4031</f>
        <v>0</v>
      </c>
      <c r="H4031">
        <f>'Previous Trades Import_OMS Quer'!H4031</f>
        <v>0</v>
      </c>
      <c r="I4031">
        <f>'Previous Trades Import_OMS Quer'!I4031</f>
        <v>0</v>
      </c>
      <c r="J4031">
        <f>'Previous Trades Import_OMS Quer'!J4031</f>
        <v>0</v>
      </c>
      <c r="K4031">
        <f>'Previous Trades Import_OMS Quer'!K4031</f>
        <v>0</v>
      </c>
      <c r="L4031">
        <f>'Previous Trades Import_OMS Quer'!L4031</f>
        <v>0</v>
      </c>
      <c r="M4031">
        <f>'Previous Trades Import_OMS Quer'!M4031</f>
        <v>0</v>
      </c>
      <c r="N4031">
        <f>'Previous Trades Import_OMS Quer'!N4031</f>
        <v>0</v>
      </c>
      <c r="O4031" t="str">
        <f>CLEAN('Previous Trades Import_OMS Quer'!O4031)</f>
        <v/>
      </c>
      <c r="Q4031" s="25">
        <f t="shared" si="124"/>
        <v>0</v>
      </c>
      <c r="R4031" s="25" t="e">
        <f>VLOOKUP(O4031,'Currency Balance'!$O$3:$Q$32,3,0)</f>
        <v>#N/A</v>
      </c>
      <c r="S4031" t="e">
        <f t="shared" si="125"/>
        <v>#N/A</v>
      </c>
    </row>
    <row r="4032" spans="1:19">
      <c r="A4032">
        <f>'Previous Trades Import_OMS Quer'!A4032</f>
        <v>0</v>
      </c>
      <c r="B4032">
        <f>'Previous Trades Import_OMS Quer'!B4032</f>
        <v>0</v>
      </c>
      <c r="C4032" s="22">
        <f>'Previous Trades Import_OMS Quer'!C4032</f>
        <v>0</v>
      </c>
      <c r="D4032">
        <f>'Previous Trades Import_OMS Quer'!D4032</f>
        <v>0</v>
      </c>
      <c r="E4032" s="22">
        <f>'Previous Trades Import_OMS Quer'!E4032</f>
        <v>0</v>
      </c>
      <c r="F4032">
        <f>'Previous Trades Import_OMS Quer'!F4032</f>
        <v>0</v>
      </c>
      <c r="G4032">
        <f>'Previous Trades Import_OMS Quer'!G4032</f>
        <v>0</v>
      </c>
      <c r="H4032">
        <f>'Previous Trades Import_OMS Quer'!H4032</f>
        <v>0</v>
      </c>
      <c r="I4032">
        <f>'Previous Trades Import_OMS Quer'!I4032</f>
        <v>0</v>
      </c>
      <c r="J4032">
        <f>'Previous Trades Import_OMS Quer'!J4032</f>
        <v>0</v>
      </c>
      <c r="K4032">
        <f>'Previous Trades Import_OMS Quer'!K4032</f>
        <v>0</v>
      </c>
      <c r="L4032">
        <f>'Previous Trades Import_OMS Quer'!L4032</f>
        <v>0</v>
      </c>
      <c r="M4032">
        <f>'Previous Trades Import_OMS Quer'!M4032</f>
        <v>0</v>
      </c>
      <c r="N4032">
        <f>'Previous Trades Import_OMS Quer'!N4032</f>
        <v>0</v>
      </c>
      <c r="O4032" t="str">
        <f>CLEAN('Previous Trades Import_OMS Quer'!O4032)</f>
        <v/>
      </c>
      <c r="Q4032" s="25">
        <f t="shared" si="124"/>
        <v>0</v>
      </c>
      <c r="R4032" s="25" t="e">
        <f>VLOOKUP(O4032,'Currency Balance'!$O$3:$Q$32,3,0)</f>
        <v>#N/A</v>
      </c>
      <c r="S4032" t="e">
        <f t="shared" si="125"/>
        <v>#N/A</v>
      </c>
    </row>
    <row r="4033" spans="1:19">
      <c r="A4033">
        <f>'Previous Trades Import_OMS Quer'!A4033</f>
        <v>0</v>
      </c>
      <c r="B4033">
        <f>'Previous Trades Import_OMS Quer'!B4033</f>
        <v>0</v>
      </c>
      <c r="C4033" s="22">
        <f>'Previous Trades Import_OMS Quer'!C4033</f>
        <v>0</v>
      </c>
      <c r="D4033">
        <f>'Previous Trades Import_OMS Quer'!D4033</f>
        <v>0</v>
      </c>
      <c r="E4033" s="22">
        <f>'Previous Trades Import_OMS Quer'!E4033</f>
        <v>0</v>
      </c>
      <c r="F4033">
        <f>'Previous Trades Import_OMS Quer'!F4033</f>
        <v>0</v>
      </c>
      <c r="G4033">
        <f>'Previous Trades Import_OMS Quer'!G4033</f>
        <v>0</v>
      </c>
      <c r="H4033">
        <f>'Previous Trades Import_OMS Quer'!H4033</f>
        <v>0</v>
      </c>
      <c r="I4033">
        <f>'Previous Trades Import_OMS Quer'!I4033</f>
        <v>0</v>
      </c>
      <c r="J4033">
        <f>'Previous Trades Import_OMS Quer'!J4033</f>
        <v>0</v>
      </c>
      <c r="K4033">
        <f>'Previous Trades Import_OMS Quer'!K4033</f>
        <v>0</v>
      </c>
      <c r="L4033">
        <f>'Previous Trades Import_OMS Quer'!L4033</f>
        <v>0</v>
      </c>
      <c r="M4033">
        <f>'Previous Trades Import_OMS Quer'!M4033</f>
        <v>0</v>
      </c>
      <c r="N4033">
        <f>'Previous Trades Import_OMS Quer'!N4033</f>
        <v>0</v>
      </c>
      <c r="O4033" t="str">
        <f>CLEAN('Previous Trades Import_OMS Quer'!O4033)</f>
        <v/>
      </c>
      <c r="Q4033" s="25">
        <f t="shared" si="124"/>
        <v>0</v>
      </c>
      <c r="R4033" s="25" t="e">
        <f>VLOOKUP(O4033,'Currency Balance'!$O$3:$Q$32,3,0)</f>
        <v>#N/A</v>
      </c>
      <c r="S4033" t="e">
        <f t="shared" si="125"/>
        <v>#N/A</v>
      </c>
    </row>
    <row r="4034" spans="1:19">
      <c r="A4034">
        <f>'Previous Trades Import_OMS Quer'!A4034</f>
        <v>0</v>
      </c>
      <c r="B4034">
        <f>'Previous Trades Import_OMS Quer'!B4034</f>
        <v>0</v>
      </c>
      <c r="C4034" s="22">
        <f>'Previous Trades Import_OMS Quer'!C4034</f>
        <v>0</v>
      </c>
      <c r="D4034">
        <f>'Previous Trades Import_OMS Quer'!D4034</f>
        <v>0</v>
      </c>
      <c r="E4034" s="22">
        <f>'Previous Trades Import_OMS Quer'!E4034</f>
        <v>0</v>
      </c>
      <c r="F4034">
        <f>'Previous Trades Import_OMS Quer'!F4034</f>
        <v>0</v>
      </c>
      <c r="G4034">
        <f>'Previous Trades Import_OMS Quer'!G4034</f>
        <v>0</v>
      </c>
      <c r="H4034">
        <f>'Previous Trades Import_OMS Quer'!H4034</f>
        <v>0</v>
      </c>
      <c r="I4034">
        <f>'Previous Trades Import_OMS Quer'!I4034</f>
        <v>0</v>
      </c>
      <c r="J4034">
        <f>'Previous Trades Import_OMS Quer'!J4034</f>
        <v>0</v>
      </c>
      <c r="K4034">
        <f>'Previous Trades Import_OMS Quer'!K4034</f>
        <v>0</v>
      </c>
      <c r="L4034">
        <f>'Previous Trades Import_OMS Quer'!L4034</f>
        <v>0</v>
      </c>
      <c r="M4034">
        <f>'Previous Trades Import_OMS Quer'!M4034</f>
        <v>0</v>
      </c>
      <c r="N4034">
        <f>'Previous Trades Import_OMS Quer'!N4034</f>
        <v>0</v>
      </c>
      <c r="O4034" t="str">
        <f>CLEAN('Previous Trades Import_OMS Quer'!O4034)</f>
        <v/>
      </c>
      <c r="Q4034" s="25">
        <f t="shared" ref="Q4034:Q4097" si="126">IF(G4034="sell",M4034,-M4034)</f>
        <v>0</v>
      </c>
      <c r="R4034" s="25" t="e">
        <f>VLOOKUP(O4034,'Currency Balance'!$O$3:$Q$32,3,0)</f>
        <v>#N/A</v>
      </c>
      <c r="S4034" t="e">
        <f t="shared" ref="S4034:S4097" si="127">Q4034/R4034</f>
        <v>#N/A</v>
      </c>
    </row>
    <row r="4035" spans="1:19">
      <c r="A4035">
        <f>'Previous Trades Import_OMS Quer'!A4035</f>
        <v>0</v>
      </c>
      <c r="B4035">
        <f>'Previous Trades Import_OMS Quer'!B4035</f>
        <v>0</v>
      </c>
      <c r="C4035" s="22">
        <f>'Previous Trades Import_OMS Quer'!C4035</f>
        <v>0</v>
      </c>
      <c r="D4035">
        <f>'Previous Trades Import_OMS Quer'!D4035</f>
        <v>0</v>
      </c>
      <c r="E4035" s="22">
        <f>'Previous Trades Import_OMS Quer'!E4035</f>
        <v>0</v>
      </c>
      <c r="F4035">
        <f>'Previous Trades Import_OMS Quer'!F4035</f>
        <v>0</v>
      </c>
      <c r="G4035">
        <f>'Previous Trades Import_OMS Quer'!G4035</f>
        <v>0</v>
      </c>
      <c r="H4035">
        <f>'Previous Trades Import_OMS Quer'!H4035</f>
        <v>0</v>
      </c>
      <c r="I4035">
        <f>'Previous Trades Import_OMS Quer'!I4035</f>
        <v>0</v>
      </c>
      <c r="J4035">
        <f>'Previous Trades Import_OMS Quer'!J4035</f>
        <v>0</v>
      </c>
      <c r="K4035">
        <f>'Previous Trades Import_OMS Quer'!K4035</f>
        <v>0</v>
      </c>
      <c r="L4035">
        <f>'Previous Trades Import_OMS Quer'!L4035</f>
        <v>0</v>
      </c>
      <c r="M4035">
        <f>'Previous Trades Import_OMS Quer'!M4035</f>
        <v>0</v>
      </c>
      <c r="N4035">
        <f>'Previous Trades Import_OMS Quer'!N4035</f>
        <v>0</v>
      </c>
      <c r="O4035" t="str">
        <f>CLEAN('Previous Trades Import_OMS Quer'!O4035)</f>
        <v/>
      </c>
      <c r="Q4035" s="25">
        <f t="shared" si="126"/>
        <v>0</v>
      </c>
      <c r="R4035" s="25" t="e">
        <f>VLOOKUP(O4035,'Currency Balance'!$O$3:$Q$32,3,0)</f>
        <v>#N/A</v>
      </c>
      <c r="S4035" t="e">
        <f t="shared" si="127"/>
        <v>#N/A</v>
      </c>
    </row>
    <row r="4036" spans="1:19">
      <c r="A4036">
        <f>'Previous Trades Import_OMS Quer'!A4036</f>
        <v>0</v>
      </c>
      <c r="B4036">
        <f>'Previous Trades Import_OMS Quer'!B4036</f>
        <v>0</v>
      </c>
      <c r="C4036" s="22">
        <f>'Previous Trades Import_OMS Quer'!C4036</f>
        <v>0</v>
      </c>
      <c r="D4036">
        <f>'Previous Trades Import_OMS Quer'!D4036</f>
        <v>0</v>
      </c>
      <c r="E4036" s="22">
        <f>'Previous Trades Import_OMS Quer'!E4036</f>
        <v>0</v>
      </c>
      <c r="F4036">
        <f>'Previous Trades Import_OMS Quer'!F4036</f>
        <v>0</v>
      </c>
      <c r="G4036">
        <f>'Previous Trades Import_OMS Quer'!G4036</f>
        <v>0</v>
      </c>
      <c r="H4036">
        <f>'Previous Trades Import_OMS Quer'!H4036</f>
        <v>0</v>
      </c>
      <c r="I4036">
        <f>'Previous Trades Import_OMS Quer'!I4036</f>
        <v>0</v>
      </c>
      <c r="J4036">
        <f>'Previous Trades Import_OMS Quer'!J4036</f>
        <v>0</v>
      </c>
      <c r="K4036">
        <f>'Previous Trades Import_OMS Quer'!K4036</f>
        <v>0</v>
      </c>
      <c r="L4036">
        <f>'Previous Trades Import_OMS Quer'!L4036</f>
        <v>0</v>
      </c>
      <c r="M4036">
        <f>'Previous Trades Import_OMS Quer'!M4036</f>
        <v>0</v>
      </c>
      <c r="N4036">
        <f>'Previous Trades Import_OMS Quer'!N4036</f>
        <v>0</v>
      </c>
      <c r="O4036" t="str">
        <f>CLEAN('Previous Trades Import_OMS Quer'!O4036)</f>
        <v/>
      </c>
      <c r="Q4036" s="25">
        <f t="shared" si="126"/>
        <v>0</v>
      </c>
      <c r="R4036" s="25" t="e">
        <f>VLOOKUP(O4036,'Currency Balance'!$O$3:$Q$32,3,0)</f>
        <v>#N/A</v>
      </c>
      <c r="S4036" t="e">
        <f t="shared" si="127"/>
        <v>#N/A</v>
      </c>
    </row>
    <row r="4037" spans="1:19">
      <c r="A4037">
        <f>'Previous Trades Import_OMS Quer'!A4037</f>
        <v>0</v>
      </c>
      <c r="B4037">
        <f>'Previous Trades Import_OMS Quer'!B4037</f>
        <v>0</v>
      </c>
      <c r="C4037" s="22">
        <f>'Previous Trades Import_OMS Quer'!C4037</f>
        <v>0</v>
      </c>
      <c r="D4037">
        <f>'Previous Trades Import_OMS Quer'!D4037</f>
        <v>0</v>
      </c>
      <c r="E4037" s="22">
        <f>'Previous Trades Import_OMS Quer'!E4037</f>
        <v>0</v>
      </c>
      <c r="F4037">
        <f>'Previous Trades Import_OMS Quer'!F4037</f>
        <v>0</v>
      </c>
      <c r="G4037">
        <f>'Previous Trades Import_OMS Quer'!G4037</f>
        <v>0</v>
      </c>
      <c r="H4037">
        <f>'Previous Trades Import_OMS Quer'!H4037</f>
        <v>0</v>
      </c>
      <c r="I4037">
        <f>'Previous Trades Import_OMS Quer'!I4037</f>
        <v>0</v>
      </c>
      <c r="J4037">
        <f>'Previous Trades Import_OMS Quer'!J4037</f>
        <v>0</v>
      </c>
      <c r="K4037">
        <f>'Previous Trades Import_OMS Quer'!K4037</f>
        <v>0</v>
      </c>
      <c r="L4037">
        <f>'Previous Trades Import_OMS Quer'!L4037</f>
        <v>0</v>
      </c>
      <c r="M4037">
        <f>'Previous Trades Import_OMS Quer'!M4037</f>
        <v>0</v>
      </c>
      <c r="N4037">
        <f>'Previous Trades Import_OMS Quer'!N4037</f>
        <v>0</v>
      </c>
      <c r="O4037" t="str">
        <f>CLEAN('Previous Trades Import_OMS Quer'!O4037)</f>
        <v/>
      </c>
      <c r="Q4037" s="25">
        <f t="shared" si="126"/>
        <v>0</v>
      </c>
      <c r="R4037" s="25" t="e">
        <f>VLOOKUP(O4037,'Currency Balance'!$O$3:$Q$32,3,0)</f>
        <v>#N/A</v>
      </c>
      <c r="S4037" t="e">
        <f t="shared" si="127"/>
        <v>#N/A</v>
      </c>
    </row>
    <row r="4038" spans="1:19">
      <c r="A4038">
        <f>'Previous Trades Import_OMS Quer'!A4038</f>
        <v>0</v>
      </c>
      <c r="B4038">
        <f>'Previous Trades Import_OMS Quer'!B4038</f>
        <v>0</v>
      </c>
      <c r="C4038" s="22">
        <f>'Previous Trades Import_OMS Quer'!C4038</f>
        <v>0</v>
      </c>
      <c r="D4038">
        <f>'Previous Trades Import_OMS Quer'!D4038</f>
        <v>0</v>
      </c>
      <c r="E4038" s="22">
        <f>'Previous Trades Import_OMS Quer'!E4038</f>
        <v>0</v>
      </c>
      <c r="F4038">
        <f>'Previous Trades Import_OMS Quer'!F4038</f>
        <v>0</v>
      </c>
      <c r="G4038">
        <f>'Previous Trades Import_OMS Quer'!G4038</f>
        <v>0</v>
      </c>
      <c r="H4038">
        <f>'Previous Trades Import_OMS Quer'!H4038</f>
        <v>0</v>
      </c>
      <c r="I4038">
        <f>'Previous Trades Import_OMS Quer'!I4038</f>
        <v>0</v>
      </c>
      <c r="J4038">
        <f>'Previous Trades Import_OMS Quer'!J4038</f>
        <v>0</v>
      </c>
      <c r="K4038">
        <f>'Previous Trades Import_OMS Quer'!K4038</f>
        <v>0</v>
      </c>
      <c r="L4038">
        <f>'Previous Trades Import_OMS Quer'!L4038</f>
        <v>0</v>
      </c>
      <c r="M4038">
        <f>'Previous Trades Import_OMS Quer'!M4038</f>
        <v>0</v>
      </c>
      <c r="N4038">
        <f>'Previous Trades Import_OMS Quer'!N4038</f>
        <v>0</v>
      </c>
      <c r="O4038" t="str">
        <f>CLEAN('Previous Trades Import_OMS Quer'!O4038)</f>
        <v/>
      </c>
      <c r="Q4038" s="25">
        <f t="shared" si="126"/>
        <v>0</v>
      </c>
      <c r="R4038" s="25" t="e">
        <f>VLOOKUP(O4038,'Currency Balance'!$O$3:$Q$32,3,0)</f>
        <v>#N/A</v>
      </c>
      <c r="S4038" t="e">
        <f t="shared" si="127"/>
        <v>#N/A</v>
      </c>
    </row>
    <row r="4039" spans="1:19">
      <c r="A4039">
        <f>'Previous Trades Import_OMS Quer'!A4039</f>
        <v>0</v>
      </c>
      <c r="B4039">
        <f>'Previous Trades Import_OMS Quer'!B4039</f>
        <v>0</v>
      </c>
      <c r="C4039" s="22">
        <f>'Previous Trades Import_OMS Quer'!C4039</f>
        <v>0</v>
      </c>
      <c r="D4039">
        <f>'Previous Trades Import_OMS Quer'!D4039</f>
        <v>0</v>
      </c>
      <c r="E4039" s="22">
        <f>'Previous Trades Import_OMS Quer'!E4039</f>
        <v>0</v>
      </c>
      <c r="F4039">
        <f>'Previous Trades Import_OMS Quer'!F4039</f>
        <v>0</v>
      </c>
      <c r="G4039">
        <f>'Previous Trades Import_OMS Quer'!G4039</f>
        <v>0</v>
      </c>
      <c r="H4039">
        <f>'Previous Trades Import_OMS Quer'!H4039</f>
        <v>0</v>
      </c>
      <c r="I4039">
        <f>'Previous Trades Import_OMS Quer'!I4039</f>
        <v>0</v>
      </c>
      <c r="J4039">
        <f>'Previous Trades Import_OMS Quer'!J4039</f>
        <v>0</v>
      </c>
      <c r="K4039">
        <f>'Previous Trades Import_OMS Quer'!K4039</f>
        <v>0</v>
      </c>
      <c r="L4039">
        <f>'Previous Trades Import_OMS Quer'!L4039</f>
        <v>0</v>
      </c>
      <c r="M4039">
        <f>'Previous Trades Import_OMS Quer'!M4039</f>
        <v>0</v>
      </c>
      <c r="N4039">
        <f>'Previous Trades Import_OMS Quer'!N4039</f>
        <v>0</v>
      </c>
      <c r="O4039" t="str">
        <f>CLEAN('Previous Trades Import_OMS Quer'!O4039)</f>
        <v/>
      </c>
      <c r="Q4039" s="25">
        <f t="shared" si="126"/>
        <v>0</v>
      </c>
      <c r="R4039" s="25" t="e">
        <f>VLOOKUP(O4039,'Currency Balance'!$O$3:$Q$32,3,0)</f>
        <v>#N/A</v>
      </c>
      <c r="S4039" t="e">
        <f t="shared" si="127"/>
        <v>#N/A</v>
      </c>
    </row>
    <row r="4040" spans="1:19">
      <c r="A4040">
        <f>'Previous Trades Import_OMS Quer'!A4040</f>
        <v>0</v>
      </c>
      <c r="B4040">
        <f>'Previous Trades Import_OMS Quer'!B4040</f>
        <v>0</v>
      </c>
      <c r="C4040" s="22">
        <f>'Previous Trades Import_OMS Quer'!C4040</f>
        <v>0</v>
      </c>
      <c r="D4040">
        <f>'Previous Trades Import_OMS Quer'!D4040</f>
        <v>0</v>
      </c>
      <c r="E4040" s="22">
        <f>'Previous Trades Import_OMS Quer'!E4040</f>
        <v>0</v>
      </c>
      <c r="F4040">
        <f>'Previous Trades Import_OMS Quer'!F4040</f>
        <v>0</v>
      </c>
      <c r="G4040">
        <f>'Previous Trades Import_OMS Quer'!G4040</f>
        <v>0</v>
      </c>
      <c r="H4040">
        <f>'Previous Trades Import_OMS Quer'!H4040</f>
        <v>0</v>
      </c>
      <c r="I4040">
        <f>'Previous Trades Import_OMS Quer'!I4040</f>
        <v>0</v>
      </c>
      <c r="J4040">
        <f>'Previous Trades Import_OMS Quer'!J4040</f>
        <v>0</v>
      </c>
      <c r="K4040">
        <f>'Previous Trades Import_OMS Quer'!K4040</f>
        <v>0</v>
      </c>
      <c r="L4040">
        <f>'Previous Trades Import_OMS Quer'!L4040</f>
        <v>0</v>
      </c>
      <c r="M4040">
        <f>'Previous Trades Import_OMS Quer'!M4040</f>
        <v>0</v>
      </c>
      <c r="N4040">
        <f>'Previous Trades Import_OMS Quer'!N4040</f>
        <v>0</v>
      </c>
      <c r="O4040" t="str">
        <f>CLEAN('Previous Trades Import_OMS Quer'!O4040)</f>
        <v/>
      </c>
      <c r="Q4040" s="25">
        <f t="shared" si="126"/>
        <v>0</v>
      </c>
      <c r="R4040" s="25" t="e">
        <f>VLOOKUP(O4040,'Currency Balance'!$O$3:$Q$32,3,0)</f>
        <v>#N/A</v>
      </c>
      <c r="S4040" t="e">
        <f t="shared" si="127"/>
        <v>#N/A</v>
      </c>
    </row>
    <row r="4041" spans="1:19">
      <c r="A4041">
        <f>'Previous Trades Import_OMS Quer'!A4041</f>
        <v>0</v>
      </c>
      <c r="B4041">
        <f>'Previous Trades Import_OMS Quer'!B4041</f>
        <v>0</v>
      </c>
      <c r="C4041" s="22">
        <f>'Previous Trades Import_OMS Quer'!C4041</f>
        <v>0</v>
      </c>
      <c r="D4041">
        <f>'Previous Trades Import_OMS Quer'!D4041</f>
        <v>0</v>
      </c>
      <c r="E4041" s="22">
        <f>'Previous Trades Import_OMS Quer'!E4041</f>
        <v>0</v>
      </c>
      <c r="F4041">
        <f>'Previous Trades Import_OMS Quer'!F4041</f>
        <v>0</v>
      </c>
      <c r="G4041">
        <f>'Previous Trades Import_OMS Quer'!G4041</f>
        <v>0</v>
      </c>
      <c r="H4041">
        <f>'Previous Trades Import_OMS Quer'!H4041</f>
        <v>0</v>
      </c>
      <c r="I4041">
        <f>'Previous Trades Import_OMS Quer'!I4041</f>
        <v>0</v>
      </c>
      <c r="J4041">
        <f>'Previous Trades Import_OMS Quer'!J4041</f>
        <v>0</v>
      </c>
      <c r="K4041">
        <f>'Previous Trades Import_OMS Quer'!K4041</f>
        <v>0</v>
      </c>
      <c r="L4041">
        <f>'Previous Trades Import_OMS Quer'!L4041</f>
        <v>0</v>
      </c>
      <c r="M4041">
        <f>'Previous Trades Import_OMS Quer'!M4041</f>
        <v>0</v>
      </c>
      <c r="N4041">
        <f>'Previous Trades Import_OMS Quer'!N4041</f>
        <v>0</v>
      </c>
      <c r="O4041" t="str">
        <f>CLEAN('Previous Trades Import_OMS Quer'!O4041)</f>
        <v/>
      </c>
      <c r="Q4041" s="25">
        <f t="shared" si="126"/>
        <v>0</v>
      </c>
      <c r="R4041" s="25" t="e">
        <f>VLOOKUP(O4041,'Currency Balance'!$O$3:$Q$32,3,0)</f>
        <v>#N/A</v>
      </c>
      <c r="S4041" t="e">
        <f t="shared" si="127"/>
        <v>#N/A</v>
      </c>
    </row>
    <row r="4042" spans="1:19">
      <c r="A4042">
        <f>'Previous Trades Import_OMS Quer'!A4042</f>
        <v>0</v>
      </c>
      <c r="B4042">
        <f>'Previous Trades Import_OMS Quer'!B4042</f>
        <v>0</v>
      </c>
      <c r="C4042" s="22">
        <f>'Previous Trades Import_OMS Quer'!C4042</f>
        <v>0</v>
      </c>
      <c r="D4042">
        <f>'Previous Trades Import_OMS Quer'!D4042</f>
        <v>0</v>
      </c>
      <c r="E4042" s="22">
        <f>'Previous Trades Import_OMS Quer'!E4042</f>
        <v>0</v>
      </c>
      <c r="F4042">
        <f>'Previous Trades Import_OMS Quer'!F4042</f>
        <v>0</v>
      </c>
      <c r="G4042">
        <f>'Previous Trades Import_OMS Quer'!G4042</f>
        <v>0</v>
      </c>
      <c r="H4042">
        <f>'Previous Trades Import_OMS Quer'!H4042</f>
        <v>0</v>
      </c>
      <c r="I4042">
        <f>'Previous Trades Import_OMS Quer'!I4042</f>
        <v>0</v>
      </c>
      <c r="J4042">
        <f>'Previous Trades Import_OMS Quer'!J4042</f>
        <v>0</v>
      </c>
      <c r="K4042">
        <f>'Previous Trades Import_OMS Quer'!K4042</f>
        <v>0</v>
      </c>
      <c r="L4042">
        <f>'Previous Trades Import_OMS Quer'!L4042</f>
        <v>0</v>
      </c>
      <c r="M4042">
        <f>'Previous Trades Import_OMS Quer'!M4042</f>
        <v>0</v>
      </c>
      <c r="N4042">
        <f>'Previous Trades Import_OMS Quer'!N4042</f>
        <v>0</v>
      </c>
      <c r="O4042" t="str">
        <f>CLEAN('Previous Trades Import_OMS Quer'!O4042)</f>
        <v/>
      </c>
      <c r="Q4042" s="25">
        <f t="shared" si="126"/>
        <v>0</v>
      </c>
      <c r="R4042" s="25" t="e">
        <f>VLOOKUP(O4042,'Currency Balance'!$O$3:$Q$32,3,0)</f>
        <v>#N/A</v>
      </c>
      <c r="S4042" t="e">
        <f t="shared" si="127"/>
        <v>#N/A</v>
      </c>
    </row>
    <row r="4043" spans="1:19">
      <c r="A4043">
        <f>'Previous Trades Import_OMS Quer'!A4043</f>
        <v>0</v>
      </c>
      <c r="B4043">
        <f>'Previous Trades Import_OMS Quer'!B4043</f>
        <v>0</v>
      </c>
      <c r="C4043" s="22">
        <f>'Previous Trades Import_OMS Quer'!C4043</f>
        <v>0</v>
      </c>
      <c r="D4043">
        <f>'Previous Trades Import_OMS Quer'!D4043</f>
        <v>0</v>
      </c>
      <c r="E4043" s="22">
        <f>'Previous Trades Import_OMS Quer'!E4043</f>
        <v>0</v>
      </c>
      <c r="F4043">
        <f>'Previous Trades Import_OMS Quer'!F4043</f>
        <v>0</v>
      </c>
      <c r="G4043">
        <f>'Previous Trades Import_OMS Quer'!G4043</f>
        <v>0</v>
      </c>
      <c r="H4043">
        <f>'Previous Trades Import_OMS Quer'!H4043</f>
        <v>0</v>
      </c>
      <c r="I4043">
        <f>'Previous Trades Import_OMS Quer'!I4043</f>
        <v>0</v>
      </c>
      <c r="J4043">
        <f>'Previous Trades Import_OMS Quer'!J4043</f>
        <v>0</v>
      </c>
      <c r="K4043">
        <f>'Previous Trades Import_OMS Quer'!K4043</f>
        <v>0</v>
      </c>
      <c r="L4043">
        <f>'Previous Trades Import_OMS Quer'!L4043</f>
        <v>0</v>
      </c>
      <c r="M4043">
        <f>'Previous Trades Import_OMS Quer'!M4043</f>
        <v>0</v>
      </c>
      <c r="N4043">
        <f>'Previous Trades Import_OMS Quer'!N4043</f>
        <v>0</v>
      </c>
      <c r="O4043" t="str">
        <f>CLEAN('Previous Trades Import_OMS Quer'!O4043)</f>
        <v/>
      </c>
      <c r="Q4043" s="25">
        <f t="shared" si="126"/>
        <v>0</v>
      </c>
      <c r="R4043" s="25" t="e">
        <f>VLOOKUP(O4043,'Currency Balance'!$O$3:$Q$32,3,0)</f>
        <v>#N/A</v>
      </c>
      <c r="S4043" t="e">
        <f t="shared" si="127"/>
        <v>#N/A</v>
      </c>
    </row>
    <row r="4044" spans="1:19">
      <c r="A4044">
        <f>'Previous Trades Import_OMS Quer'!A4044</f>
        <v>0</v>
      </c>
      <c r="B4044">
        <f>'Previous Trades Import_OMS Quer'!B4044</f>
        <v>0</v>
      </c>
      <c r="C4044" s="22">
        <f>'Previous Trades Import_OMS Quer'!C4044</f>
        <v>0</v>
      </c>
      <c r="D4044">
        <f>'Previous Trades Import_OMS Quer'!D4044</f>
        <v>0</v>
      </c>
      <c r="E4044" s="22">
        <f>'Previous Trades Import_OMS Quer'!E4044</f>
        <v>0</v>
      </c>
      <c r="F4044">
        <f>'Previous Trades Import_OMS Quer'!F4044</f>
        <v>0</v>
      </c>
      <c r="G4044">
        <f>'Previous Trades Import_OMS Quer'!G4044</f>
        <v>0</v>
      </c>
      <c r="H4044">
        <f>'Previous Trades Import_OMS Quer'!H4044</f>
        <v>0</v>
      </c>
      <c r="I4044">
        <f>'Previous Trades Import_OMS Quer'!I4044</f>
        <v>0</v>
      </c>
      <c r="J4044">
        <f>'Previous Trades Import_OMS Quer'!J4044</f>
        <v>0</v>
      </c>
      <c r="K4044">
        <f>'Previous Trades Import_OMS Quer'!K4044</f>
        <v>0</v>
      </c>
      <c r="L4044">
        <f>'Previous Trades Import_OMS Quer'!L4044</f>
        <v>0</v>
      </c>
      <c r="M4044">
        <f>'Previous Trades Import_OMS Quer'!M4044</f>
        <v>0</v>
      </c>
      <c r="N4044">
        <f>'Previous Trades Import_OMS Quer'!N4044</f>
        <v>0</v>
      </c>
      <c r="O4044" t="str">
        <f>CLEAN('Previous Trades Import_OMS Quer'!O4044)</f>
        <v/>
      </c>
      <c r="Q4044" s="25">
        <f t="shared" si="126"/>
        <v>0</v>
      </c>
      <c r="R4044" s="25" t="e">
        <f>VLOOKUP(O4044,'Currency Balance'!$O$3:$Q$32,3,0)</f>
        <v>#N/A</v>
      </c>
      <c r="S4044" t="e">
        <f t="shared" si="127"/>
        <v>#N/A</v>
      </c>
    </row>
    <row r="4045" spans="1:19">
      <c r="A4045">
        <f>'Previous Trades Import_OMS Quer'!A4045</f>
        <v>0</v>
      </c>
      <c r="B4045">
        <f>'Previous Trades Import_OMS Quer'!B4045</f>
        <v>0</v>
      </c>
      <c r="C4045" s="22">
        <f>'Previous Trades Import_OMS Quer'!C4045</f>
        <v>0</v>
      </c>
      <c r="D4045">
        <f>'Previous Trades Import_OMS Quer'!D4045</f>
        <v>0</v>
      </c>
      <c r="E4045" s="22">
        <f>'Previous Trades Import_OMS Quer'!E4045</f>
        <v>0</v>
      </c>
      <c r="F4045">
        <f>'Previous Trades Import_OMS Quer'!F4045</f>
        <v>0</v>
      </c>
      <c r="G4045">
        <f>'Previous Trades Import_OMS Quer'!G4045</f>
        <v>0</v>
      </c>
      <c r="H4045">
        <f>'Previous Trades Import_OMS Quer'!H4045</f>
        <v>0</v>
      </c>
      <c r="I4045">
        <f>'Previous Trades Import_OMS Quer'!I4045</f>
        <v>0</v>
      </c>
      <c r="J4045">
        <f>'Previous Trades Import_OMS Quer'!J4045</f>
        <v>0</v>
      </c>
      <c r="K4045">
        <f>'Previous Trades Import_OMS Quer'!K4045</f>
        <v>0</v>
      </c>
      <c r="L4045">
        <f>'Previous Trades Import_OMS Quer'!L4045</f>
        <v>0</v>
      </c>
      <c r="M4045">
        <f>'Previous Trades Import_OMS Quer'!M4045</f>
        <v>0</v>
      </c>
      <c r="N4045">
        <f>'Previous Trades Import_OMS Quer'!N4045</f>
        <v>0</v>
      </c>
      <c r="O4045" t="str">
        <f>CLEAN('Previous Trades Import_OMS Quer'!O4045)</f>
        <v/>
      </c>
      <c r="Q4045" s="25">
        <f t="shared" si="126"/>
        <v>0</v>
      </c>
      <c r="R4045" s="25" t="e">
        <f>VLOOKUP(O4045,'Currency Balance'!$O$3:$Q$32,3,0)</f>
        <v>#N/A</v>
      </c>
      <c r="S4045" t="e">
        <f t="shared" si="127"/>
        <v>#N/A</v>
      </c>
    </row>
    <row r="4046" spans="1:19">
      <c r="A4046">
        <f>'Previous Trades Import_OMS Quer'!A4046</f>
        <v>0</v>
      </c>
      <c r="B4046">
        <f>'Previous Trades Import_OMS Quer'!B4046</f>
        <v>0</v>
      </c>
      <c r="C4046" s="22">
        <f>'Previous Trades Import_OMS Quer'!C4046</f>
        <v>0</v>
      </c>
      <c r="D4046">
        <f>'Previous Trades Import_OMS Quer'!D4046</f>
        <v>0</v>
      </c>
      <c r="E4046" s="22">
        <f>'Previous Trades Import_OMS Quer'!E4046</f>
        <v>0</v>
      </c>
      <c r="F4046">
        <f>'Previous Trades Import_OMS Quer'!F4046</f>
        <v>0</v>
      </c>
      <c r="G4046">
        <f>'Previous Trades Import_OMS Quer'!G4046</f>
        <v>0</v>
      </c>
      <c r="H4046">
        <f>'Previous Trades Import_OMS Quer'!H4046</f>
        <v>0</v>
      </c>
      <c r="I4046">
        <f>'Previous Trades Import_OMS Quer'!I4046</f>
        <v>0</v>
      </c>
      <c r="J4046">
        <f>'Previous Trades Import_OMS Quer'!J4046</f>
        <v>0</v>
      </c>
      <c r="K4046">
        <f>'Previous Trades Import_OMS Quer'!K4046</f>
        <v>0</v>
      </c>
      <c r="L4046">
        <f>'Previous Trades Import_OMS Quer'!L4046</f>
        <v>0</v>
      </c>
      <c r="M4046">
        <f>'Previous Trades Import_OMS Quer'!M4046</f>
        <v>0</v>
      </c>
      <c r="N4046">
        <f>'Previous Trades Import_OMS Quer'!N4046</f>
        <v>0</v>
      </c>
      <c r="O4046" t="str">
        <f>CLEAN('Previous Trades Import_OMS Quer'!O4046)</f>
        <v/>
      </c>
      <c r="Q4046" s="25">
        <f t="shared" si="126"/>
        <v>0</v>
      </c>
      <c r="R4046" s="25" t="e">
        <f>VLOOKUP(O4046,'Currency Balance'!$O$3:$Q$32,3,0)</f>
        <v>#N/A</v>
      </c>
      <c r="S4046" t="e">
        <f t="shared" si="127"/>
        <v>#N/A</v>
      </c>
    </row>
    <row r="4047" spans="1:19">
      <c r="A4047">
        <f>'Previous Trades Import_OMS Quer'!A4047</f>
        <v>0</v>
      </c>
      <c r="B4047">
        <f>'Previous Trades Import_OMS Quer'!B4047</f>
        <v>0</v>
      </c>
      <c r="C4047" s="22">
        <f>'Previous Trades Import_OMS Quer'!C4047</f>
        <v>0</v>
      </c>
      <c r="D4047">
        <f>'Previous Trades Import_OMS Quer'!D4047</f>
        <v>0</v>
      </c>
      <c r="E4047" s="22">
        <f>'Previous Trades Import_OMS Quer'!E4047</f>
        <v>0</v>
      </c>
      <c r="F4047">
        <f>'Previous Trades Import_OMS Quer'!F4047</f>
        <v>0</v>
      </c>
      <c r="G4047">
        <f>'Previous Trades Import_OMS Quer'!G4047</f>
        <v>0</v>
      </c>
      <c r="H4047">
        <f>'Previous Trades Import_OMS Quer'!H4047</f>
        <v>0</v>
      </c>
      <c r="I4047">
        <f>'Previous Trades Import_OMS Quer'!I4047</f>
        <v>0</v>
      </c>
      <c r="J4047">
        <f>'Previous Trades Import_OMS Quer'!J4047</f>
        <v>0</v>
      </c>
      <c r="K4047">
        <f>'Previous Trades Import_OMS Quer'!K4047</f>
        <v>0</v>
      </c>
      <c r="L4047">
        <f>'Previous Trades Import_OMS Quer'!L4047</f>
        <v>0</v>
      </c>
      <c r="M4047">
        <f>'Previous Trades Import_OMS Quer'!M4047</f>
        <v>0</v>
      </c>
      <c r="N4047">
        <f>'Previous Trades Import_OMS Quer'!N4047</f>
        <v>0</v>
      </c>
      <c r="O4047" t="str">
        <f>CLEAN('Previous Trades Import_OMS Quer'!O4047)</f>
        <v/>
      </c>
      <c r="Q4047" s="25">
        <f t="shared" si="126"/>
        <v>0</v>
      </c>
      <c r="R4047" s="25" t="e">
        <f>VLOOKUP(O4047,'Currency Balance'!$O$3:$Q$32,3,0)</f>
        <v>#N/A</v>
      </c>
      <c r="S4047" t="e">
        <f t="shared" si="127"/>
        <v>#N/A</v>
      </c>
    </row>
    <row r="4048" spans="1:19">
      <c r="A4048">
        <f>'Previous Trades Import_OMS Quer'!A4048</f>
        <v>0</v>
      </c>
      <c r="B4048">
        <f>'Previous Trades Import_OMS Quer'!B4048</f>
        <v>0</v>
      </c>
      <c r="C4048" s="22">
        <f>'Previous Trades Import_OMS Quer'!C4048</f>
        <v>0</v>
      </c>
      <c r="D4048">
        <f>'Previous Trades Import_OMS Quer'!D4048</f>
        <v>0</v>
      </c>
      <c r="E4048" s="22">
        <f>'Previous Trades Import_OMS Quer'!E4048</f>
        <v>0</v>
      </c>
      <c r="F4048">
        <f>'Previous Trades Import_OMS Quer'!F4048</f>
        <v>0</v>
      </c>
      <c r="G4048">
        <f>'Previous Trades Import_OMS Quer'!G4048</f>
        <v>0</v>
      </c>
      <c r="H4048">
        <f>'Previous Trades Import_OMS Quer'!H4048</f>
        <v>0</v>
      </c>
      <c r="I4048">
        <f>'Previous Trades Import_OMS Quer'!I4048</f>
        <v>0</v>
      </c>
      <c r="J4048">
        <f>'Previous Trades Import_OMS Quer'!J4048</f>
        <v>0</v>
      </c>
      <c r="K4048">
        <f>'Previous Trades Import_OMS Quer'!K4048</f>
        <v>0</v>
      </c>
      <c r="L4048">
        <f>'Previous Trades Import_OMS Quer'!L4048</f>
        <v>0</v>
      </c>
      <c r="M4048">
        <f>'Previous Trades Import_OMS Quer'!M4048</f>
        <v>0</v>
      </c>
      <c r="N4048">
        <f>'Previous Trades Import_OMS Quer'!N4048</f>
        <v>0</v>
      </c>
      <c r="O4048" t="str">
        <f>CLEAN('Previous Trades Import_OMS Quer'!O4048)</f>
        <v/>
      </c>
      <c r="Q4048" s="25">
        <f t="shared" si="126"/>
        <v>0</v>
      </c>
      <c r="R4048" s="25" t="e">
        <f>VLOOKUP(O4048,'Currency Balance'!$O$3:$Q$32,3,0)</f>
        <v>#N/A</v>
      </c>
      <c r="S4048" t="e">
        <f t="shared" si="127"/>
        <v>#N/A</v>
      </c>
    </row>
    <row r="4049" spans="1:19">
      <c r="A4049">
        <f>'Previous Trades Import_OMS Quer'!A4049</f>
        <v>0</v>
      </c>
      <c r="B4049">
        <f>'Previous Trades Import_OMS Quer'!B4049</f>
        <v>0</v>
      </c>
      <c r="C4049" s="22">
        <f>'Previous Trades Import_OMS Quer'!C4049</f>
        <v>0</v>
      </c>
      <c r="D4049">
        <f>'Previous Trades Import_OMS Quer'!D4049</f>
        <v>0</v>
      </c>
      <c r="E4049" s="22">
        <f>'Previous Trades Import_OMS Quer'!E4049</f>
        <v>0</v>
      </c>
      <c r="F4049">
        <f>'Previous Trades Import_OMS Quer'!F4049</f>
        <v>0</v>
      </c>
      <c r="G4049">
        <f>'Previous Trades Import_OMS Quer'!G4049</f>
        <v>0</v>
      </c>
      <c r="H4049">
        <f>'Previous Trades Import_OMS Quer'!H4049</f>
        <v>0</v>
      </c>
      <c r="I4049">
        <f>'Previous Trades Import_OMS Quer'!I4049</f>
        <v>0</v>
      </c>
      <c r="J4049">
        <f>'Previous Trades Import_OMS Quer'!J4049</f>
        <v>0</v>
      </c>
      <c r="K4049">
        <f>'Previous Trades Import_OMS Quer'!K4049</f>
        <v>0</v>
      </c>
      <c r="L4049">
        <f>'Previous Trades Import_OMS Quer'!L4049</f>
        <v>0</v>
      </c>
      <c r="M4049">
        <f>'Previous Trades Import_OMS Quer'!M4049</f>
        <v>0</v>
      </c>
      <c r="N4049">
        <f>'Previous Trades Import_OMS Quer'!N4049</f>
        <v>0</v>
      </c>
      <c r="O4049" t="str">
        <f>CLEAN('Previous Trades Import_OMS Quer'!O4049)</f>
        <v/>
      </c>
      <c r="Q4049" s="25">
        <f t="shared" si="126"/>
        <v>0</v>
      </c>
      <c r="R4049" s="25" t="e">
        <f>VLOOKUP(O4049,'Currency Balance'!$O$3:$Q$32,3,0)</f>
        <v>#N/A</v>
      </c>
      <c r="S4049" t="e">
        <f t="shared" si="127"/>
        <v>#N/A</v>
      </c>
    </row>
    <row r="4050" spans="1:19">
      <c r="A4050">
        <f>'Previous Trades Import_OMS Quer'!A4050</f>
        <v>0</v>
      </c>
      <c r="B4050">
        <f>'Previous Trades Import_OMS Quer'!B4050</f>
        <v>0</v>
      </c>
      <c r="C4050" s="22">
        <f>'Previous Trades Import_OMS Quer'!C4050</f>
        <v>0</v>
      </c>
      <c r="D4050">
        <f>'Previous Trades Import_OMS Quer'!D4050</f>
        <v>0</v>
      </c>
      <c r="E4050" s="22">
        <f>'Previous Trades Import_OMS Quer'!E4050</f>
        <v>0</v>
      </c>
      <c r="F4050">
        <f>'Previous Trades Import_OMS Quer'!F4050</f>
        <v>0</v>
      </c>
      <c r="G4050">
        <f>'Previous Trades Import_OMS Quer'!G4050</f>
        <v>0</v>
      </c>
      <c r="H4050">
        <f>'Previous Trades Import_OMS Quer'!H4050</f>
        <v>0</v>
      </c>
      <c r="I4050">
        <f>'Previous Trades Import_OMS Quer'!I4050</f>
        <v>0</v>
      </c>
      <c r="J4050">
        <f>'Previous Trades Import_OMS Quer'!J4050</f>
        <v>0</v>
      </c>
      <c r="K4050">
        <f>'Previous Trades Import_OMS Quer'!K4050</f>
        <v>0</v>
      </c>
      <c r="L4050">
        <f>'Previous Trades Import_OMS Quer'!L4050</f>
        <v>0</v>
      </c>
      <c r="M4050">
        <f>'Previous Trades Import_OMS Quer'!M4050</f>
        <v>0</v>
      </c>
      <c r="N4050">
        <f>'Previous Trades Import_OMS Quer'!N4050</f>
        <v>0</v>
      </c>
      <c r="O4050" t="str">
        <f>CLEAN('Previous Trades Import_OMS Quer'!O4050)</f>
        <v/>
      </c>
      <c r="Q4050" s="25">
        <f t="shared" si="126"/>
        <v>0</v>
      </c>
      <c r="R4050" s="25" t="e">
        <f>VLOOKUP(O4050,'Currency Balance'!$O$3:$Q$32,3,0)</f>
        <v>#N/A</v>
      </c>
      <c r="S4050" t="e">
        <f t="shared" si="127"/>
        <v>#N/A</v>
      </c>
    </row>
    <row r="4051" spans="1:19">
      <c r="A4051">
        <f>'Previous Trades Import_OMS Quer'!A4051</f>
        <v>0</v>
      </c>
      <c r="B4051">
        <f>'Previous Trades Import_OMS Quer'!B4051</f>
        <v>0</v>
      </c>
      <c r="C4051" s="22">
        <f>'Previous Trades Import_OMS Quer'!C4051</f>
        <v>0</v>
      </c>
      <c r="D4051">
        <f>'Previous Trades Import_OMS Quer'!D4051</f>
        <v>0</v>
      </c>
      <c r="E4051" s="22">
        <f>'Previous Trades Import_OMS Quer'!E4051</f>
        <v>0</v>
      </c>
      <c r="F4051">
        <f>'Previous Trades Import_OMS Quer'!F4051</f>
        <v>0</v>
      </c>
      <c r="G4051">
        <f>'Previous Trades Import_OMS Quer'!G4051</f>
        <v>0</v>
      </c>
      <c r="H4051">
        <f>'Previous Trades Import_OMS Quer'!H4051</f>
        <v>0</v>
      </c>
      <c r="I4051">
        <f>'Previous Trades Import_OMS Quer'!I4051</f>
        <v>0</v>
      </c>
      <c r="J4051">
        <f>'Previous Trades Import_OMS Quer'!J4051</f>
        <v>0</v>
      </c>
      <c r="K4051">
        <f>'Previous Trades Import_OMS Quer'!K4051</f>
        <v>0</v>
      </c>
      <c r="L4051">
        <f>'Previous Trades Import_OMS Quer'!L4051</f>
        <v>0</v>
      </c>
      <c r="M4051">
        <f>'Previous Trades Import_OMS Quer'!M4051</f>
        <v>0</v>
      </c>
      <c r="N4051">
        <f>'Previous Trades Import_OMS Quer'!N4051</f>
        <v>0</v>
      </c>
      <c r="O4051" t="str">
        <f>CLEAN('Previous Trades Import_OMS Quer'!O4051)</f>
        <v/>
      </c>
      <c r="Q4051" s="25">
        <f t="shared" si="126"/>
        <v>0</v>
      </c>
      <c r="R4051" s="25" t="e">
        <f>VLOOKUP(O4051,'Currency Balance'!$O$3:$Q$32,3,0)</f>
        <v>#N/A</v>
      </c>
      <c r="S4051" t="e">
        <f t="shared" si="127"/>
        <v>#N/A</v>
      </c>
    </row>
    <row r="4052" spans="1:19">
      <c r="A4052">
        <f>'Previous Trades Import_OMS Quer'!A4052</f>
        <v>0</v>
      </c>
      <c r="B4052">
        <f>'Previous Trades Import_OMS Quer'!B4052</f>
        <v>0</v>
      </c>
      <c r="C4052" s="22">
        <f>'Previous Trades Import_OMS Quer'!C4052</f>
        <v>0</v>
      </c>
      <c r="D4052">
        <f>'Previous Trades Import_OMS Quer'!D4052</f>
        <v>0</v>
      </c>
      <c r="E4052" s="22">
        <f>'Previous Trades Import_OMS Quer'!E4052</f>
        <v>0</v>
      </c>
      <c r="F4052">
        <f>'Previous Trades Import_OMS Quer'!F4052</f>
        <v>0</v>
      </c>
      <c r="G4052">
        <f>'Previous Trades Import_OMS Quer'!G4052</f>
        <v>0</v>
      </c>
      <c r="H4052">
        <f>'Previous Trades Import_OMS Quer'!H4052</f>
        <v>0</v>
      </c>
      <c r="I4052">
        <f>'Previous Trades Import_OMS Quer'!I4052</f>
        <v>0</v>
      </c>
      <c r="J4052">
        <f>'Previous Trades Import_OMS Quer'!J4052</f>
        <v>0</v>
      </c>
      <c r="K4052">
        <f>'Previous Trades Import_OMS Quer'!K4052</f>
        <v>0</v>
      </c>
      <c r="L4052">
        <f>'Previous Trades Import_OMS Quer'!L4052</f>
        <v>0</v>
      </c>
      <c r="M4052">
        <f>'Previous Trades Import_OMS Quer'!M4052</f>
        <v>0</v>
      </c>
      <c r="N4052">
        <f>'Previous Trades Import_OMS Quer'!N4052</f>
        <v>0</v>
      </c>
      <c r="O4052" t="str">
        <f>CLEAN('Previous Trades Import_OMS Quer'!O4052)</f>
        <v/>
      </c>
      <c r="Q4052" s="25">
        <f t="shared" si="126"/>
        <v>0</v>
      </c>
      <c r="R4052" s="25" t="e">
        <f>VLOOKUP(O4052,'Currency Balance'!$O$3:$Q$32,3,0)</f>
        <v>#N/A</v>
      </c>
      <c r="S4052" t="e">
        <f t="shared" si="127"/>
        <v>#N/A</v>
      </c>
    </row>
    <row r="4053" spans="1:19">
      <c r="A4053">
        <f>'Previous Trades Import_OMS Quer'!A4053</f>
        <v>0</v>
      </c>
      <c r="B4053">
        <f>'Previous Trades Import_OMS Quer'!B4053</f>
        <v>0</v>
      </c>
      <c r="C4053" s="22">
        <f>'Previous Trades Import_OMS Quer'!C4053</f>
        <v>0</v>
      </c>
      <c r="D4053">
        <f>'Previous Trades Import_OMS Quer'!D4053</f>
        <v>0</v>
      </c>
      <c r="E4053" s="22">
        <f>'Previous Trades Import_OMS Quer'!E4053</f>
        <v>0</v>
      </c>
      <c r="F4053">
        <f>'Previous Trades Import_OMS Quer'!F4053</f>
        <v>0</v>
      </c>
      <c r="G4053">
        <f>'Previous Trades Import_OMS Quer'!G4053</f>
        <v>0</v>
      </c>
      <c r="H4053">
        <f>'Previous Trades Import_OMS Quer'!H4053</f>
        <v>0</v>
      </c>
      <c r="I4053">
        <f>'Previous Trades Import_OMS Quer'!I4053</f>
        <v>0</v>
      </c>
      <c r="J4053">
        <f>'Previous Trades Import_OMS Quer'!J4053</f>
        <v>0</v>
      </c>
      <c r="K4053">
        <f>'Previous Trades Import_OMS Quer'!K4053</f>
        <v>0</v>
      </c>
      <c r="L4053">
        <f>'Previous Trades Import_OMS Quer'!L4053</f>
        <v>0</v>
      </c>
      <c r="M4053">
        <f>'Previous Trades Import_OMS Quer'!M4053</f>
        <v>0</v>
      </c>
      <c r="N4053">
        <f>'Previous Trades Import_OMS Quer'!N4053</f>
        <v>0</v>
      </c>
      <c r="O4053" t="str">
        <f>CLEAN('Previous Trades Import_OMS Quer'!O4053)</f>
        <v/>
      </c>
      <c r="Q4053" s="25">
        <f t="shared" si="126"/>
        <v>0</v>
      </c>
      <c r="R4053" s="25" t="e">
        <f>VLOOKUP(O4053,'Currency Balance'!$O$3:$Q$32,3,0)</f>
        <v>#N/A</v>
      </c>
      <c r="S4053" t="e">
        <f t="shared" si="127"/>
        <v>#N/A</v>
      </c>
    </row>
    <row r="4054" spans="1:19">
      <c r="A4054">
        <f>'Previous Trades Import_OMS Quer'!A4054</f>
        <v>0</v>
      </c>
      <c r="B4054">
        <f>'Previous Trades Import_OMS Quer'!B4054</f>
        <v>0</v>
      </c>
      <c r="C4054" s="22">
        <f>'Previous Trades Import_OMS Quer'!C4054</f>
        <v>0</v>
      </c>
      <c r="D4054">
        <f>'Previous Trades Import_OMS Quer'!D4054</f>
        <v>0</v>
      </c>
      <c r="E4054" s="22">
        <f>'Previous Trades Import_OMS Quer'!E4054</f>
        <v>0</v>
      </c>
      <c r="F4054">
        <f>'Previous Trades Import_OMS Quer'!F4054</f>
        <v>0</v>
      </c>
      <c r="G4054">
        <f>'Previous Trades Import_OMS Quer'!G4054</f>
        <v>0</v>
      </c>
      <c r="H4054">
        <f>'Previous Trades Import_OMS Quer'!H4054</f>
        <v>0</v>
      </c>
      <c r="I4054">
        <f>'Previous Trades Import_OMS Quer'!I4054</f>
        <v>0</v>
      </c>
      <c r="J4054">
        <f>'Previous Trades Import_OMS Quer'!J4054</f>
        <v>0</v>
      </c>
      <c r="K4054">
        <f>'Previous Trades Import_OMS Quer'!K4054</f>
        <v>0</v>
      </c>
      <c r="L4054">
        <f>'Previous Trades Import_OMS Quer'!L4054</f>
        <v>0</v>
      </c>
      <c r="M4054">
        <f>'Previous Trades Import_OMS Quer'!M4054</f>
        <v>0</v>
      </c>
      <c r="N4054">
        <f>'Previous Trades Import_OMS Quer'!N4054</f>
        <v>0</v>
      </c>
      <c r="O4054" t="str">
        <f>CLEAN('Previous Trades Import_OMS Quer'!O4054)</f>
        <v/>
      </c>
      <c r="Q4054" s="25">
        <f t="shared" si="126"/>
        <v>0</v>
      </c>
      <c r="R4054" s="25" t="e">
        <f>VLOOKUP(O4054,'Currency Balance'!$O$3:$Q$32,3,0)</f>
        <v>#N/A</v>
      </c>
      <c r="S4054" t="e">
        <f t="shared" si="127"/>
        <v>#N/A</v>
      </c>
    </row>
    <row r="4055" spans="1:19">
      <c r="A4055">
        <f>'Previous Trades Import_OMS Quer'!A4055</f>
        <v>0</v>
      </c>
      <c r="B4055">
        <f>'Previous Trades Import_OMS Quer'!B4055</f>
        <v>0</v>
      </c>
      <c r="C4055" s="22">
        <f>'Previous Trades Import_OMS Quer'!C4055</f>
        <v>0</v>
      </c>
      <c r="D4055">
        <f>'Previous Trades Import_OMS Quer'!D4055</f>
        <v>0</v>
      </c>
      <c r="E4055" s="22">
        <f>'Previous Trades Import_OMS Quer'!E4055</f>
        <v>0</v>
      </c>
      <c r="F4055">
        <f>'Previous Trades Import_OMS Quer'!F4055</f>
        <v>0</v>
      </c>
      <c r="G4055">
        <f>'Previous Trades Import_OMS Quer'!G4055</f>
        <v>0</v>
      </c>
      <c r="H4055">
        <f>'Previous Trades Import_OMS Quer'!H4055</f>
        <v>0</v>
      </c>
      <c r="I4055">
        <f>'Previous Trades Import_OMS Quer'!I4055</f>
        <v>0</v>
      </c>
      <c r="J4055">
        <f>'Previous Trades Import_OMS Quer'!J4055</f>
        <v>0</v>
      </c>
      <c r="K4055">
        <f>'Previous Trades Import_OMS Quer'!K4055</f>
        <v>0</v>
      </c>
      <c r="L4055">
        <f>'Previous Trades Import_OMS Quer'!L4055</f>
        <v>0</v>
      </c>
      <c r="M4055">
        <f>'Previous Trades Import_OMS Quer'!M4055</f>
        <v>0</v>
      </c>
      <c r="N4055">
        <f>'Previous Trades Import_OMS Quer'!N4055</f>
        <v>0</v>
      </c>
      <c r="O4055" t="str">
        <f>CLEAN('Previous Trades Import_OMS Quer'!O4055)</f>
        <v/>
      </c>
      <c r="Q4055" s="25">
        <f t="shared" si="126"/>
        <v>0</v>
      </c>
      <c r="R4055" s="25" t="e">
        <f>VLOOKUP(O4055,'Currency Balance'!$O$3:$Q$32,3,0)</f>
        <v>#N/A</v>
      </c>
      <c r="S4055" t="e">
        <f t="shared" si="127"/>
        <v>#N/A</v>
      </c>
    </row>
    <row r="4056" spans="1:19">
      <c r="A4056">
        <f>'Previous Trades Import_OMS Quer'!A4056</f>
        <v>0</v>
      </c>
      <c r="B4056">
        <f>'Previous Trades Import_OMS Quer'!B4056</f>
        <v>0</v>
      </c>
      <c r="C4056" s="22">
        <f>'Previous Trades Import_OMS Quer'!C4056</f>
        <v>0</v>
      </c>
      <c r="D4056">
        <f>'Previous Trades Import_OMS Quer'!D4056</f>
        <v>0</v>
      </c>
      <c r="E4056" s="22">
        <f>'Previous Trades Import_OMS Quer'!E4056</f>
        <v>0</v>
      </c>
      <c r="F4056">
        <f>'Previous Trades Import_OMS Quer'!F4056</f>
        <v>0</v>
      </c>
      <c r="G4056">
        <f>'Previous Trades Import_OMS Quer'!G4056</f>
        <v>0</v>
      </c>
      <c r="H4056">
        <f>'Previous Trades Import_OMS Quer'!H4056</f>
        <v>0</v>
      </c>
      <c r="I4056">
        <f>'Previous Trades Import_OMS Quer'!I4056</f>
        <v>0</v>
      </c>
      <c r="J4056">
        <f>'Previous Trades Import_OMS Quer'!J4056</f>
        <v>0</v>
      </c>
      <c r="K4056">
        <f>'Previous Trades Import_OMS Quer'!K4056</f>
        <v>0</v>
      </c>
      <c r="L4056">
        <f>'Previous Trades Import_OMS Quer'!L4056</f>
        <v>0</v>
      </c>
      <c r="M4056">
        <f>'Previous Trades Import_OMS Quer'!M4056</f>
        <v>0</v>
      </c>
      <c r="N4056">
        <f>'Previous Trades Import_OMS Quer'!N4056</f>
        <v>0</v>
      </c>
      <c r="O4056" t="str">
        <f>CLEAN('Previous Trades Import_OMS Quer'!O4056)</f>
        <v/>
      </c>
      <c r="Q4056" s="25">
        <f t="shared" si="126"/>
        <v>0</v>
      </c>
      <c r="R4056" s="25" t="e">
        <f>VLOOKUP(O4056,'Currency Balance'!$O$3:$Q$32,3,0)</f>
        <v>#N/A</v>
      </c>
      <c r="S4056" t="e">
        <f t="shared" si="127"/>
        <v>#N/A</v>
      </c>
    </row>
    <row r="4057" spans="1:19">
      <c r="A4057">
        <f>'Previous Trades Import_OMS Quer'!A4057</f>
        <v>0</v>
      </c>
      <c r="B4057">
        <f>'Previous Trades Import_OMS Quer'!B4057</f>
        <v>0</v>
      </c>
      <c r="C4057" s="22">
        <f>'Previous Trades Import_OMS Quer'!C4057</f>
        <v>0</v>
      </c>
      <c r="D4057">
        <f>'Previous Trades Import_OMS Quer'!D4057</f>
        <v>0</v>
      </c>
      <c r="E4057" s="22">
        <f>'Previous Trades Import_OMS Quer'!E4057</f>
        <v>0</v>
      </c>
      <c r="F4057">
        <f>'Previous Trades Import_OMS Quer'!F4057</f>
        <v>0</v>
      </c>
      <c r="G4057">
        <f>'Previous Trades Import_OMS Quer'!G4057</f>
        <v>0</v>
      </c>
      <c r="H4057">
        <f>'Previous Trades Import_OMS Quer'!H4057</f>
        <v>0</v>
      </c>
      <c r="I4057">
        <f>'Previous Trades Import_OMS Quer'!I4057</f>
        <v>0</v>
      </c>
      <c r="J4057">
        <f>'Previous Trades Import_OMS Quer'!J4057</f>
        <v>0</v>
      </c>
      <c r="K4057">
        <f>'Previous Trades Import_OMS Quer'!K4057</f>
        <v>0</v>
      </c>
      <c r="L4057">
        <f>'Previous Trades Import_OMS Quer'!L4057</f>
        <v>0</v>
      </c>
      <c r="M4057">
        <f>'Previous Trades Import_OMS Quer'!M4057</f>
        <v>0</v>
      </c>
      <c r="N4057">
        <f>'Previous Trades Import_OMS Quer'!N4057</f>
        <v>0</v>
      </c>
      <c r="O4057" t="str">
        <f>CLEAN('Previous Trades Import_OMS Quer'!O4057)</f>
        <v/>
      </c>
      <c r="Q4057" s="25">
        <f t="shared" si="126"/>
        <v>0</v>
      </c>
      <c r="R4057" s="25" t="e">
        <f>VLOOKUP(O4057,'Currency Balance'!$O$3:$Q$32,3,0)</f>
        <v>#N/A</v>
      </c>
      <c r="S4057" t="e">
        <f t="shared" si="127"/>
        <v>#N/A</v>
      </c>
    </row>
    <row r="4058" spans="1:19">
      <c r="A4058">
        <f>'Previous Trades Import_OMS Quer'!A4058</f>
        <v>0</v>
      </c>
      <c r="B4058">
        <f>'Previous Trades Import_OMS Quer'!B4058</f>
        <v>0</v>
      </c>
      <c r="C4058" s="22">
        <f>'Previous Trades Import_OMS Quer'!C4058</f>
        <v>0</v>
      </c>
      <c r="D4058">
        <f>'Previous Trades Import_OMS Quer'!D4058</f>
        <v>0</v>
      </c>
      <c r="E4058" s="22">
        <f>'Previous Trades Import_OMS Quer'!E4058</f>
        <v>0</v>
      </c>
      <c r="F4058">
        <f>'Previous Trades Import_OMS Quer'!F4058</f>
        <v>0</v>
      </c>
      <c r="G4058">
        <f>'Previous Trades Import_OMS Quer'!G4058</f>
        <v>0</v>
      </c>
      <c r="H4058">
        <f>'Previous Trades Import_OMS Quer'!H4058</f>
        <v>0</v>
      </c>
      <c r="I4058">
        <f>'Previous Trades Import_OMS Quer'!I4058</f>
        <v>0</v>
      </c>
      <c r="J4058">
        <f>'Previous Trades Import_OMS Quer'!J4058</f>
        <v>0</v>
      </c>
      <c r="K4058">
        <f>'Previous Trades Import_OMS Quer'!K4058</f>
        <v>0</v>
      </c>
      <c r="L4058">
        <f>'Previous Trades Import_OMS Quer'!L4058</f>
        <v>0</v>
      </c>
      <c r="M4058">
        <f>'Previous Trades Import_OMS Quer'!M4058</f>
        <v>0</v>
      </c>
      <c r="N4058">
        <f>'Previous Trades Import_OMS Quer'!N4058</f>
        <v>0</v>
      </c>
      <c r="O4058" t="str">
        <f>CLEAN('Previous Trades Import_OMS Quer'!O4058)</f>
        <v/>
      </c>
      <c r="Q4058" s="25">
        <f t="shared" si="126"/>
        <v>0</v>
      </c>
      <c r="R4058" s="25" t="e">
        <f>VLOOKUP(O4058,'Currency Balance'!$O$3:$Q$32,3,0)</f>
        <v>#N/A</v>
      </c>
      <c r="S4058" t="e">
        <f t="shared" si="127"/>
        <v>#N/A</v>
      </c>
    </row>
    <row r="4059" spans="1:19">
      <c r="A4059">
        <f>'Previous Trades Import_OMS Quer'!A4059</f>
        <v>0</v>
      </c>
      <c r="B4059">
        <f>'Previous Trades Import_OMS Quer'!B4059</f>
        <v>0</v>
      </c>
      <c r="C4059" s="22">
        <f>'Previous Trades Import_OMS Quer'!C4059</f>
        <v>0</v>
      </c>
      <c r="D4059">
        <f>'Previous Trades Import_OMS Quer'!D4059</f>
        <v>0</v>
      </c>
      <c r="E4059" s="22">
        <f>'Previous Trades Import_OMS Quer'!E4059</f>
        <v>0</v>
      </c>
      <c r="F4059">
        <f>'Previous Trades Import_OMS Quer'!F4059</f>
        <v>0</v>
      </c>
      <c r="G4059">
        <f>'Previous Trades Import_OMS Quer'!G4059</f>
        <v>0</v>
      </c>
      <c r="H4059">
        <f>'Previous Trades Import_OMS Quer'!H4059</f>
        <v>0</v>
      </c>
      <c r="I4059">
        <f>'Previous Trades Import_OMS Quer'!I4059</f>
        <v>0</v>
      </c>
      <c r="J4059">
        <f>'Previous Trades Import_OMS Quer'!J4059</f>
        <v>0</v>
      </c>
      <c r="K4059">
        <f>'Previous Trades Import_OMS Quer'!K4059</f>
        <v>0</v>
      </c>
      <c r="L4059">
        <f>'Previous Trades Import_OMS Quer'!L4059</f>
        <v>0</v>
      </c>
      <c r="M4059">
        <f>'Previous Trades Import_OMS Quer'!M4059</f>
        <v>0</v>
      </c>
      <c r="N4059">
        <f>'Previous Trades Import_OMS Quer'!N4059</f>
        <v>0</v>
      </c>
      <c r="O4059" t="str">
        <f>CLEAN('Previous Trades Import_OMS Quer'!O4059)</f>
        <v/>
      </c>
      <c r="Q4059" s="25">
        <f t="shared" si="126"/>
        <v>0</v>
      </c>
      <c r="R4059" s="25" t="e">
        <f>VLOOKUP(O4059,'Currency Balance'!$O$3:$Q$32,3,0)</f>
        <v>#N/A</v>
      </c>
      <c r="S4059" t="e">
        <f t="shared" si="127"/>
        <v>#N/A</v>
      </c>
    </row>
    <row r="4060" spans="1:19">
      <c r="A4060">
        <f>'Previous Trades Import_OMS Quer'!A4060</f>
        <v>0</v>
      </c>
      <c r="B4060">
        <f>'Previous Trades Import_OMS Quer'!B4060</f>
        <v>0</v>
      </c>
      <c r="C4060" s="22">
        <f>'Previous Trades Import_OMS Quer'!C4060</f>
        <v>0</v>
      </c>
      <c r="D4060">
        <f>'Previous Trades Import_OMS Quer'!D4060</f>
        <v>0</v>
      </c>
      <c r="E4060" s="22">
        <f>'Previous Trades Import_OMS Quer'!E4060</f>
        <v>0</v>
      </c>
      <c r="F4060">
        <f>'Previous Trades Import_OMS Quer'!F4060</f>
        <v>0</v>
      </c>
      <c r="G4060">
        <f>'Previous Trades Import_OMS Quer'!G4060</f>
        <v>0</v>
      </c>
      <c r="H4060">
        <f>'Previous Trades Import_OMS Quer'!H4060</f>
        <v>0</v>
      </c>
      <c r="I4060">
        <f>'Previous Trades Import_OMS Quer'!I4060</f>
        <v>0</v>
      </c>
      <c r="J4060">
        <f>'Previous Trades Import_OMS Quer'!J4060</f>
        <v>0</v>
      </c>
      <c r="K4060">
        <f>'Previous Trades Import_OMS Quer'!K4060</f>
        <v>0</v>
      </c>
      <c r="L4060">
        <f>'Previous Trades Import_OMS Quer'!L4060</f>
        <v>0</v>
      </c>
      <c r="M4060">
        <f>'Previous Trades Import_OMS Quer'!M4060</f>
        <v>0</v>
      </c>
      <c r="N4060">
        <f>'Previous Trades Import_OMS Quer'!N4060</f>
        <v>0</v>
      </c>
      <c r="O4060" t="str">
        <f>CLEAN('Previous Trades Import_OMS Quer'!O4060)</f>
        <v/>
      </c>
      <c r="Q4060" s="25">
        <f t="shared" si="126"/>
        <v>0</v>
      </c>
      <c r="R4060" s="25" t="e">
        <f>VLOOKUP(O4060,'Currency Balance'!$O$3:$Q$32,3,0)</f>
        <v>#N/A</v>
      </c>
      <c r="S4060" t="e">
        <f t="shared" si="127"/>
        <v>#N/A</v>
      </c>
    </row>
    <row r="4061" spans="1:19">
      <c r="A4061">
        <f>'Previous Trades Import_OMS Quer'!A4061</f>
        <v>0</v>
      </c>
      <c r="B4061">
        <f>'Previous Trades Import_OMS Quer'!B4061</f>
        <v>0</v>
      </c>
      <c r="C4061" s="22">
        <f>'Previous Trades Import_OMS Quer'!C4061</f>
        <v>0</v>
      </c>
      <c r="D4061">
        <f>'Previous Trades Import_OMS Quer'!D4061</f>
        <v>0</v>
      </c>
      <c r="E4061" s="22">
        <f>'Previous Trades Import_OMS Quer'!E4061</f>
        <v>0</v>
      </c>
      <c r="F4061">
        <f>'Previous Trades Import_OMS Quer'!F4061</f>
        <v>0</v>
      </c>
      <c r="G4061">
        <f>'Previous Trades Import_OMS Quer'!G4061</f>
        <v>0</v>
      </c>
      <c r="H4061">
        <f>'Previous Trades Import_OMS Quer'!H4061</f>
        <v>0</v>
      </c>
      <c r="I4061">
        <f>'Previous Trades Import_OMS Quer'!I4061</f>
        <v>0</v>
      </c>
      <c r="J4061">
        <f>'Previous Trades Import_OMS Quer'!J4061</f>
        <v>0</v>
      </c>
      <c r="K4061">
        <f>'Previous Trades Import_OMS Quer'!K4061</f>
        <v>0</v>
      </c>
      <c r="L4061">
        <f>'Previous Trades Import_OMS Quer'!L4061</f>
        <v>0</v>
      </c>
      <c r="M4061">
        <f>'Previous Trades Import_OMS Quer'!M4061</f>
        <v>0</v>
      </c>
      <c r="N4061">
        <f>'Previous Trades Import_OMS Quer'!N4061</f>
        <v>0</v>
      </c>
      <c r="O4061" t="str">
        <f>CLEAN('Previous Trades Import_OMS Quer'!O4061)</f>
        <v/>
      </c>
      <c r="Q4061" s="25">
        <f t="shared" si="126"/>
        <v>0</v>
      </c>
      <c r="R4061" s="25" t="e">
        <f>VLOOKUP(O4061,'Currency Balance'!$O$3:$Q$32,3,0)</f>
        <v>#N/A</v>
      </c>
      <c r="S4061" t="e">
        <f t="shared" si="127"/>
        <v>#N/A</v>
      </c>
    </row>
    <row r="4062" spans="1:19">
      <c r="A4062">
        <f>'Previous Trades Import_OMS Quer'!A4062</f>
        <v>0</v>
      </c>
      <c r="B4062">
        <f>'Previous Trades Import_OMS Quer'!B4062</f>
        <v>0</v>
      </c>
      <c r="C4062" s="22">
        <f>'Previous Trades Import_OMS Quer'!C4062</f>
        <v>0</v>
      </c>
      <c r="D4062">
        <f>'Previous Trades Import_OMS Quer'!D4062</f>
        <v>0</v>
      </c>
      <c r="E4062" s="22">
        <f>'Previous Trades Import_OMS Quer'!E4062</f>
        <v>0</v>
      </c>
      <c r="F4062">
        <f>'Previous Trades Import_OMS Quer'!F4062</f>
        <v>0</v>
      </c>
      <c r="G4062">
        <f>'Previous Trades Import_OMS Quer'!G4062</f>
        <v>0</v>
      </c>
      <c r="H4062">
        <f>'Previous Trades Import_OMS Quer'!H4062</f>
        <v>0</v>
      </c>
      <c r="I4062">
        <f>'Previous Trades Import_OMS Quer'!I4062</f>
        <v>0</v>
      </c>
      <c r="J4062">
        <f>'Previous Trades Import_OMS Quer'!J4062</f>
        <v>0</v>
      </c>
      <c r="K4062">
        <f>'Previous Trades Import_OMS Quer'!K4062</f>
        <v>0</v>
      </c>
      <c r="L4062">
        <f>'Previous Trades Import_OMS Quer'!L4062</f>
        <v>0</v>
      </c>
      <c r="M4062">
        <f>'Previous Trades Import_OMS Quer'!M4062</f>
        <v>0</v>
      </c>
      <c r="N4062">
        <f>'Previous Trades Import_OMS Quer'!N4062</f>
        <v>0</v>
      </c>
      <c r="O4062" t="str">
        <f>CLEAN('Previous Trades Import_OMS Quer'!O4062)</f>
        <v/>
      </c>
      <c r="Q4062" s="25">
        <f t="shared" si="126"/>
        <v>0</v>
      </c>
      <c r="R4062" s="25" t="e">
        <f>VLOOKUP(O4062,'Currency Balance'!$O$3:$Q$32,3,0)</f>
        <v>#N/A</v>
      </c>
      <c r="S4062" t="e">
        <f t="shared" si="127"/>
        <v>#N/A</v>
      </c>
    </row>
    <row r="4063" spans="1:19">
      <c r="A4063">
        <f>'Previous Trades Import_OMS Quer'!A4063</f>
        <v>0</v>
      </c>
      <c r="B4063">
        <f>'Previous Trades Import_OMS Quer'!B4063</f>
        <v>0</v>
      </c>
      <c r="C4063" s="22">
        <f>'Previous Trades Import_OMS Quer'!C4063</f>
        <v>0</v>
      </c>
      <c r="D4063">
        <f>'Previous Trades Import_OMS Quer'!D4063</f>
        <v>0</v>
      </c>
      <c r="E4063" s="22">
        <f>'Previous Trades Import_OMS Quer'!E4063</f>
        <v>0</v>
      </c>
      <c r="F4063">
        <f>'Previous Trades Import_OMS Quer'!F4063</f>
        <v>0</v>
      </c>
      <c r="G4063">
        <f>'Previous Trades Import_OMS Quer'!G4063</f>
        <v>0</v>
      </c>
      <c r="H4063">
        <f>'Previous Trades Import_OMS Quer'!H4063</f>
        <v>0</v>
      </c>
      <c r="I4063">
        <f>'Previous Trades Import_OMS Quer'!I4063</f>
        <v>0</v>
      </c>
      <c r="J4063">
        <f>'Previous Trades Import_OMS Quer'!J4063</f>
        <v>0</v>
      </c>
      <c r="K4063">
        <f>'Previous Trades Import_OMS Quer'!K4063</f>
        <v>0</v>
      </c>
      <c r="L4063">
        <f>'Previous Trades Import_OMS Quer'!L4063</f>
        <v>0</v>
      </c>
      <c r="M4063">
        <f>'Previous Trades Import_OMS Quer'!M4063</f>
        <v>0</v>
      </c>
      <c r="N4063">
        <f>'Previous Trades Import_OMS Quer'!N4063</f>
        <v>0</v>
      </c>
      <c r="O4063" t="str">
        <f>CLEAN('Previous Trades Import_OMS Quer'!O4063)</f>
        <v/>
      </c>
      <c r="Q4063" s="25">
        <f t="shared" si="126"/>
        <v>0</v>
      </c>
      <c r="R4063" s="25" t="e">
        <f>VLOOKUP(O4063,'Currency Balance'!$O$3:$Q$32,3,0)</f>
        <v>#N/A</v>
      </c>
      <c r="S4063" t="e">
        <f t="shared" si="127"/>
        <v>#N/A</v>
      </c>
    </row>
    <row r="4064" spans="1:19">
      <c r="A4064">
        <f>'Previous Trades Import_OMS Quer'!A4064</f>
        <v>0</v>
      </c>
      <c r="B4064">
        <f>'Previous Trades Import_OMS Quer'!B4064</f>
        <v>0</v>
      </c>
      <c r="C4064" s="22">
        <f>'Previous Trades Import_OMS Quer'!C4064</f>
        <v>0</v>
      </c>
      <c r="D4064">
        <f>'Previous Trades Import_OMS Quer'!D4064</f>
        <v>0</v>
      </c>
      <c r="E4064" s="22">
        <f>'Previous Trades Import_OMS Quer'!E4064</f>
        <v>0</v>
      </c>
      <c r="F4064">
        <f>'Previous Trades Import_OMS Quer'!F4064</f>
        <v>0</v>
      </c>
      <c r="G4064">
        <f>'Previous Trades Import_OMS Quer'!G4064</f>
        <v>0</v>
      </c>
      <c r="H4064">
        <f>'Previous Trades Import_OMS Quer'!H4064</f>
        <v>0</v>
      </c>
      <c r="I4064">
        <f>'Previous Trades Import_OMS Quer'!I4064</f>
        <v>0</v>
      </c>
      <c r="J4064">
        <f>'Previous Trades Import_OMS Quer'!J4064</f>
        <v>0</v>
      </c>
      <c r="K4064">
        <f>'Previous Trades Import_OMS Quer'!K4064</f>
        <v>0</v>
      </c>
      <c r="L4064">
        <f>'Previous Trades Import_OMS Quer'!L4064</f>
        <v>0</v>
      </c>
      <c r="M4064">
        <f>'Previous Trades Import_OMS Quer'!M4064</f>
        <v>0</v>
      </c>
      <c r="N4064">
        <f>'Previous Trades Import_OMS Quer'!N4064</f>
        <v>0</v>
      </c>
      <c r="O4064" t="str">
        <f>CLEAN('Previous Trades Import_OMS Quer'!O4064)</f>
        <v/>
      </c>
      <c r="Q4064" s="25">
        <f t="shared" si="126"/>
        <v>0</v>
      </c>
      <c r="R4064" s="25" t="e">
        <f>VLOOKUP(O4064,'Currency Balance'!$O$3:$Q$32,3,0)</f>
        <v>#N/A</v>
      </c>
      <c r="S4064" t="e">
        <f t="shared" si="127"/>
        <v>#N/A</v>
      </c>
    </row>
    <row r="4065" spans="1:19">
      <c r="A4065">
        <f>'Previous Trades Import_OMS Quer'!A4065</f>
        <v>0</v>
      </c>
      <c r="B4065">
        <f>'Previous Trades Import_OMS Quer'!B4065</f>
        <v>0</v>
      </c>
      <c r="C4065" s="22">
        <f>'Previous Trades Import_OMS Quer'!C4065</f>
        <v>0</v>
      </c>
      <c r="D4065">
        <f>'Previous Trades Import_OMS Quer'!D4065</f>
        <v>0</v>
      </c>
      <c r="E4065" s="22">
        <f>'Previous Trades Import_OMS Quer'!E4065</f>
        <v>0</v>
      </c>
      <c r="F4065">
        <f>'Previous Trades Import_OMS Quer'!F4065</f>
        <v>0</v>
      </c>
      <c r="G4065">
        <f>'Previous Trades Import_OMS Quer'!G4065</f>
        <v>0</v>
      </c>
      <c r="H4065">
        <f>'Previous Trades Import_OMS Quer'!H4065</f>
        <v>0</v>
      </c>
      <c r="I4065">
        <f>'Previous Trades Import_OMS Quer'!I4065</f>
        <v>0</v>
      </c>
      <c r="J4065">
        <f>'Previous Trades Import_OMS Quer'!J4065</f>
        <v>0</v>
      </c>
      <c r="K4065">
        <f>'Previous Trades Import_OMS Quer'!K4065</f>
        <v>0</v>
      </c>
      <c r="L4065">
        <f>'Previous Trades Import_OMS Quer'!L4065</f>
        <v>0</v>
      </c>
      <c r="M4065">
        <f>'Previous Trades Import_OMS Quer'!M4065</f>
        <v>0</v>
      </c>
      <c r="N4065">
        <f>'Previous Trades Import_OMS Quer'!N4065</f>
        <v>0</v>
      </c>
      <c r="O4065" t="str">
        <f>CLEAN('Previous Trades Import_OMS Quer'!O4065)</f>
        <v/>
      </c>
      <c r="Q4065" s="25">
        <f t="shared" si="126"/>
        <v>0</v>
      </c>
      <c r="R4065" s="25" t="e">
        <f>VLOOKUP(O4065,'Currency Balance'!$O$3:$Q$32,3,0)</f>
        <v>#N/A</v>
      </c>
      <c r="S4065" t="e">
        <f t="shared" si="127"/>
        <v>#N/A</v>
      </c>
    </row>
    <row r="4066" spans="1:19">
      <c r="A4066">
        <f>'Previous Trades Import_OMS Quer'!A4066</f>
        <v>0</v>
      </c>
      <c r="B4066">
        <f>'Previous Trades Import_OMS Quer'!B4066</f>
        <v>0</v>
      </c>
      <c r="C4066" s="22">
        <f>'Previous Trades Import_OMS Quer'!C4066</f>
        <v>0</v>
      </c>
      <c r="D4066">
        <f>'Previous Trades Import_OMS Quer'!D4066</f>
        <v>0</v>
      </c>
      <c r="E4066" s="22">
        <f>'Previous Trades Import_OMS Quer'!E4066</f>
        <v>0</v>
      </c>
      <c r="F4066">
        <f>'Previous Trades Import_OMS Quer'!F4066</f>
        <v>0</v>
      </c>
      <c r="G4066">
        <f>'Previous Trades Import_OMS Quer'!G4066</f>
        <v>0</v>
      </c>
      <c r="H4066">
        <f>'Previous Trades Import_OMS Quer'!H4066</f>
        <v>0</v>
      </c>
      <c r="I4066">
        <f>'Previous Trades Import_OMS Quer'!I4066</f>
        <v>0</v>
      </c>
      <c r="J4066">
        <f>'Previous Trades Import_OMS Quer'!J4066</f>
        <v>0</v>
      </c>
      <c r="K4066">
        <f>'Previous Trades Import_OMS Quer'!K4066</f>
        <v>0</v>
      </c>
      <c r="L4066">
        <f>'Previous Trades Import_OMS Quer'!L4066</f>
        <v>0</v>
      </c>
      <c r="M4066">
        <f>'Previous Trades Import_OMS Quer'!M4066</f>
        <v>0</v>
      </c>
      <c r="N4066">
        <f>'Previous Trades Import_OMS Quer'!N4066</f>
        <v>0</v>
      </c>
      <c r="O4066" t="str">
        <f>CLEAN('Previous Trades Import_OMS Quer'!O4066)</f>
        <v/>
      </c>
      <c r="Q4066" s="25">
        <f t="shared" si="126"/>
        <v>0</v>
      </c>
      <c r="R4066" s="25" t="e">
        <f>VLOOKUP(O4066,'Currency Balance'!$O$3:$Q$32,3,0)</f>
        <v>#N/A</v>
      </c>
      <c r="S4066" t="e">
        <f t="shared" si="127"/>
        <v>#N/A</v>
      </c>
    </row>
    <row r="4067" spans="1:19">
      <c r="A4067">
        <f>'Previous Trades Import_OMS Quer'!A4067</f>
        <v>0</v>
      </c>
      <c r="B4067">
        <f>'Previous Trades Import_OMS Quer'!B4067</f>
        <v>0</v>
      </c>
      <c r="C4067" s="22">
        <f>'Previous Trades Import_OMS Quer'!C4067</f>
        <v>0</v>
      </c>
      <c r="D4067">
        <f>'Previous Trades Import_OMS Quer'!D4067</f>
        <v>0</v>
      </c>
      <c r="E4067" s="22">
        <f>'Previous Trades Import_OMS Quer'!E4067</f>
        <v>0</v>
      </c>
      <c r="F4067">
        <f>'Previous Trades Import_OMS Quer'!F4067</f>
        <v>0</v>
      </c>
      <c r="G4067">
        <f>'Previous Trades Import_OMS Quer'!G4067</f>
        <v>0</v>
      </c>
      <c r="H4067">
        <f>'Previous Trades Import_OMS Quer'!H4067</f>
        <v>0</v>
      </c>
      <c r="I4067">
        <f>'Previous Trades Import_OMS Quer'!I4067</f>
        <v>0</v>
      </c>
      <c r="J4067">
        <f>'Previous Trades Import_OMS Quer'!J4067</f>
        <v>0</v>
      </c>
      <c r="K4067">
        <f>'Previous Trades Import_OMS Quer'!K4067</f>
        <v>0</v>
      </c>
      <c r="L4067">
        <f>'Previous Trades Import_OMS Quer'!L4067</f>
        <v>0</v>
      </c>
      <c r="M4067">
        <f>'Previous Trades Import_OMS Quer'!M4067</f>
        <v>0</v>
      </c>
      <c r="N4067">
        <f>'Previous Trades Import_OMS Quer'!N4067</f>
        <v>0</v>
      </c>
      <c r="O4067" t="str">
        <f>CLEAN('Previous Trades Import_OMS Quer'!O4067)</f>
        <v/>
      </c>
      <c r="Q4067" s="25">
        <f t="shared" si="126"/>
        <v>0</v>
      </c>
      <c r="R4067" s="25" t="e">
        <f>VLOOKUP(O4067,'Currency Balance'!$O$3:$Q$32,3,0)</f>
        <v>#N/A</v>
      </c>
      <c r="S4067" t="e">
        <f t="shared" si="127"/>
        <v>#N/A</v>
      </c>
    </row>
    <row r="4068" spans="1:19">
      <c r="A4068">
        <f>'Previous Trades Import_OMS Quer'!A4068</f>
        <v>0</v>
      </c>
      <c r="B4068">
        <f>'Previous Trades Import_OMS Quer'!B4068</f>
        <v>0</v>
      </c>
      <c r="C4068" s="22">
        <f>'Previous Trades Import_OMS Quer'!C4068</f>
        <v>0</v>
      </c>
      <c r="D4068">
        <f>'Previous Trades Import_OMS Quer'!D4068</f>
        <v>0</v>
      </c>
      <c r="E4068" s="22">
        <f>'Previous Trades Import_OMS Quer'!E4068</f>
        <v>0</v>
      </c>
      <c r="F4068">
        <f>'Previous Trades Import_OMS Quer'!F4068</f>
        <v>0</v>
      </c>
      <c r="G4068">
        <f>'Previous Trades Import_OMS Quer'!G4068</f>
        <v>0</v>
      </c>
      <c r="H4068">
        <f>'Previous Trades Import_OMS Quer'!H4068</f>
        <v>0</v>
      </c>
      <c r="I4068">
        <f>'Previous Trades Import_OMS Quer'!I4068</f>
        <v>0</v>
      </c>
      <c r="J4068">
        <f>'Previous Trades Import_OMS Quer'!J4068</f>
        <v>0</v>
      </c>
      <c r="K4068">
        <f>'Previous Trades Import_OMS Quer'!K4068</f>
        <v>0</v>
      </c>
      <c r="L4068">
        <f>'Previous Trades Import_OMS Quer'!L4068</f>
        <v>0</v>
      </c>
      <c r="M4068">
        <f>'Previous Trades Import_OMS Quer'!M4068</f>
        <v>0</v>
      </c>
      <c r="N4068">
        <f>'Previous Trades Import_OMS Quer'!N4068</f>
        <v>0</v>
      </c>
      <c r="O4068" t="str">
        <f>CLEAN('Previous Trades Import_OMS Quer'!O4068)</f>
        <v/>
      </c>
      <c r="Q4068" s="25">
        <f t="shared" si="126"/>
        <v>0</v>
      </c>
      <c r="R4068" s="25" t="e">
        <f>VLOOKUP(O4068,'Currency Balance'!$O$3:$Q$32,3,0)</f>
        <v>#N/A</v>
      </c>
      <c r="S4068" t="e">
        <f t="shared" si="127"/>
        <v>#N/A</v>
      </c>
    </row>
    <row r="4069" spans="1:19">
      <c r="A4069">
        <f>'Previous Trades Import_OMS Quer'!A4069</f>
        <v>0</v>
      </c>
      <c r="B4069">
        <f>'Previous Trades Import_OMS Quer'!B4069</f>
        <v>0</v>
      </c>
      <c r="C4069" s="22">
        <f>'Previous Trades Import_OMS Quer'!C4069</f>
        <v>0</v>
      </c>
      <c r="D4069">
        <f>'Previous Trades Import_OMS Quer'!D4069</f>
        <v>0</v>
      </c>
      <c r="E4069" s="22">
        <f>'Previous Trades Import_OMS Quer'!E4069</f>
        <v>0</v>
      </c>
      <c r="F4069">
        <f>'Previous Trades Import_OMS Quer'!F4069</f>
        <v>0</v>
      </c>
      <c r="G4069">
        <f>'Previous Trades Import_OMS Quer'!G4069</f>
        <v>0</v>
      </c>
      <c r="H4069">
        <f>'Previous Trades Import_OMS Quer'!H4069</f>
        <v>0</v>
      </c>
      <c r="I4069">
        <f>'Previous Trades Import_OMS Quer'!I4069</f>
        <v>0</v>
      </c>
      <c r="J4069">
        <f>'Previous Trades Import_OMS Quer'!J4069</f>
        <v>0</v>
      </c>
      <c r="K4069">
        <f>'Previous Trades Import_OMS Quer'!K4069</f>
        <v>0</v>
      </c>
      <c r="L4069">
        <f>'Previous Trades Import_OMS Quer'!L4069</f>
        <v>0</v>
      </c>
      <c r="M4069">
        <f>'Previous Trades Import_OMS Quer'!M4069</f>
        <v>0</v>
      </c>
      <c r="N4069">
        <f>'Previous Trades Import_OMS Quer'!N4069</f>
        <v>0</v>
      </c>
      <c r="O4069" t="str">
        <f>CLEAN('Previous Trades Import_OMS Quer'!O4069)</f>
        <v/>
      </c>
      <c r="Q4069" s="25">
        <f t="shared" si="126"/>
        <v>0</v>
      </c>
      <c r="R4069" s="25" t="e">
        <f>VLOOKUP(O4069,'Currency Balance'!$O$3:$Q$32,3,0)</f>
        <v>#N/A</v>
      </c>
      <c r="S4069" t="e">
        <f t="shared" si="127"/>
        <v>#N/A</v>
      </c>
    </row>
    <row r="4070" spans="1:19">
      <c r="A4070">
        <f>'Previous Trades Import_OMS Quer'!A4070</f>
        <v>0</v>
      </c>
      <c r="B4070">
        <f>'Previous Trades Import_OMS Quer'!B4070</f>
        <v>0</v>
      </c>
      <c r="C4070" s="22">
        <f>'Previous Trades Import_OMS Quer'!C4070</f>
        <v>0</v>
      </c>
      <c r="D4070">
        <f>'Previous Trades Import_OMS Quer'!D4070</f>
        <v>0</v>
      </c>
      <c r="E4070" s="22">
        <f>'Previous Trades Import_OMS Quer'!E4070</f>
        <v>0</v>
      </c>
      <c r="F4070">
        <f>'Previous Trades Import_OMS Quer'!F4070</f>
        <v>0</v>
      </c>
      <c r="G4070">
        <f>'Previous Trades Import_OMS Quer'!G4070</f>
        <v>0</v>
      </c>
      <c r="H4070">
        <f>'Previous Trades Import_OMS Quer'!H4070</f>
        <v>0</v>
      </c>
      <c r="I4070">
        <f>'Previous Trades Import_OMS Quer'!I4070</f>
        <v>0</v>
      </c>
      <c r="J4070">
        <f>'Previous Trades Import_OMS Quer'!J4070</f>
        <v>0</v>
      </c>
      <c r="K4070">
        <f>'Previous Trades Import_OMS Quer'!K4070</f>
        <v>0</v>
      </c>
      <c r="L4070">
        <f>'Previous Trades Import_OMS Quer'!L4070</f>
        <v>0</v>
      </c>
      <c r="M4070">
        <f>'Previous Trades Import_OMS Quer'!M4070</f>
        <v>0</v>
      </c>
      <c r="N4070">
        <f>'Previous Trades Import_OMS Quer'!N4070</f>
        <v>0</v>
      </c>
      <c r="O4070" t="str">
        <f>CLEAN('Previous Trades Import_OMS Quer'!O4070)</f>
        <v/>
      </c>
      <c r="Q4070" s="25">
        <f t="shared" si="126"/>
        <v>0</v>
      </c>
      <c r="R4070" s="25" t="e">
        <f>VLOOKUP(O4070,'Currency Balance'!$O$3:$Q$32,3,0)</f>
        <v>#N/A</v>
      </c>
      <c r="S4070" t="e">
        <f t="shared" si="127"/>
        <v>#N/A</v>
      </c>
    </row>
    <row r="4071" spans="1:19">
      <c r="A4071">
        <f>'Previous Trades Import_OMS Quer'!A4071</f>
        <v>0</v>
      </c>
      <c r="B4071">
        <f>'Previous Trades Import_OMS Quer'!B4071</f>
        <v>0</v>
      </c>
      <c r="C4071" s="22">
        <f>'Previous Trades Import_OMS Quer'!C4071</f>
        <v>0</v>
      </c>
      <c r="D4071">
        <f>'Previous Trades Import_OMS Quer'!D4071</f>
        <v>0</v>
      </c>
      <c r="E4071" s="22">
        <f>'Previous Trades Import_OMS Quer'!E4071</f>
        <v>0</v>
      </c>
      <c r="F4071">
        <f>'Previous Trades Import_OMS Quer'!F4071</f>
        <v>0</v>
      </c>
      <c r="G4071">
        <f>'Previous Trades Import_OMS Quer'!G4071</f>
        <v>0</v>
      </c>
      <c r="H4071">
        <f>'Previous Trades Import_OMS Quer'!H4071</f>
        <v>0</v>
      </c>
      <c r="I4071">
        <f>'Previous Trades Import_OMS Quer'!I4071</f>
        <v>0</v>
      </c>
      <c r="J4071">
        <f>'Previous Trades Import_OMS Quer'!J4071</f>
        <v>0</v>
      </c>
      <c r="K4071">
        <f>'Previous Trades Import_OMS Quer'!K4071</f>
        <v>0</v>
      </c>
      <c r="L4071">
        <f>'Previous Trades Import_OMS Quer'!L4071</f>
        <v>0</v>
      </c>
      <c r="M4071">
        <f>'Previous Trades Import_OMS Quer'!M4071</f>
        <v>0</v>
      </c>
      <c r="N4071">
        <f>'Previous Trades Import_OMS Quer'!N4071</f>
        <v>0</v>
      </c>
      <c r="O4071" t="str">
        <f>CLEAN('Previous Trades Import_OMS Quer'!O4071)</f>
        <v/>
      </c>
      <c r="Q4071" s="25">
        <f t="shared" si="126"/>
        <v>0</v>
      </c>
      <c r="R4071" s="25" t="e">
        <f>VLOOKUP(O4071,'Currency Balance'!$O$3:$Q$32,3,0)</f>
        <v>#N/A</v>
      </c>
      <c r="S4071" t="e">
        <f t="shared" si="127"/>
        <v>#N/A</v>
      </c>
    </row>
    <row r="4072" spans="1:19">
      <c r="A4072">
        <f>'Previous Trades Import_OMS Quer'!A4072</f>
        <v>0</v>
      </c>
      <c r="B4072">
        <f>'Previous Trades Import_OMS Quer'!B4072</f>
        <v>0</v>
      </c>
      <c r="C4072" s="22">
        <f>'Previous Trades Import_OMS Quer'!C4072</f>
        <v>0</v>
      </c>
      <c r="D4072">
        <f>'Previous Trades Import_OMS Quer'!D4072</f>
        <v>0</v>
      </c>
      <c r="E4072" s="22">
        <f>'Previous Trades Import_OMS Quer'!E4072</f>
        <v>0</v>
      </c>
      <c r="F4072">
        <f>'Previous Trades Import_OMS Quer'!F4072</f>
        <v>0</v>
      </c>
      <c r="G4072">
        <f>'Previous Trades Import_OMS Quer'!G4072</f>
        <v>0</v>
      </c>
      <c r="H4072">
        <f>'Previous Trades Import_OMS Quer'!H4072</f>
        <v>0</v>
      </c>
      <c r="I4072">
        <f>'Previous Trades Import_OMS Quer'!I4072</f>
        <v>0</v>
      </c>
      <c r="J4072">
        <f>'Previous Trades Import_OMS Quer'!J4072</f>
        <v>0</v>
      </c>
      <c r="K4072">
        <f>'Previous Trades Import_OMS Quer'!K4072</f>
        <v>0</v>
      </c>
      <c r="L4072">
        <f>'Previous Trades Import_OMS Quer'!L4072</f>
        <v>0</v>
      </c>
      <c r="M4072">
        <f>'Previous Trades Import_OMS Quer'!M4072</f>
        <v>0</v>
      </c>
      <c r="N4072">
        <f>'Previous Trades Import_OMS Quer'!N4072</f>
        <v>0</v>
      </c>
      <c r="O4072" t="str">
        <f>CLEAN('Previous Trades Import_OMS Quer'!O4072)</f>
        <v/>
      </c>
      <c r="Q4072" s="25">
        <f t="shared" si="126"/>
        <v>0</v>
      </c>
      <c r="R4072" s="25" t="e">
        <f>VLOOKUP(O4072,'Currency Balance'!$O$3:$Q$32,3,0)</f>
        <v>#N/A</v>
      </c>
      <c r="S4072" t="e">
        <f t="shared" si="127"/>
        <v>#N/A</v>
      </c>
    </row>
    <row r="4073" spans="1:19">
      <c r="A4073">
        <f>'Previous Trades Import_OMS Quer'!A4073</f>
        <v>0</v>
      </c>
      <c r="B4073">
        <f>'Previous Trades Import_OMS Quer'!B4073</f>
        <v>0</v>
      </c>
      <c r="C4073" s="22">
        <f>'Previous Trades Import_OMS Quer'!C4073</f>
        <v>0</v>
      </c>
      <c r="D4073">
        <f>'Previous Trades Import_OMS Quer'!D4073</f>
        <v>0</v>
      </c>
      <c r="E4073" s="22">
        <f>'Previous Trades Import_OMS Quer'!E4073</f>
        <v>0</v>
      </c>
      <c r="F4073">
        <f>'Previous Trades Import_OMS Quer'!F4073</f>
        <v>0</v>
      </c>
      <c r="G4073">
        <f>'Previous Trades Import_OMS Quer'!G4073</f>
        <v>0</v>
      </c>
      <c r="H4073">
        <f>'Previous Trades Import_OMS Quer'!H4073</f>
        <v>0</v>
      </c>
      <c r="I4073">
        <f>'Previous Trades Import_OMS Quer'!I4073</f>
        <v>0</v>
      </c>
      <c r="J4073">
        <f>'Previous Trades Import_OMS Quer'!J4073</f>
        <v>0</v>
      </c>
      <c r="K4073">
        <f>'Previous Trades Import_OMS Quer'!K4073</f>
        <v>0</v>
      </c>
      <c r="L4073">
        <f>'Previous Trades Import_OMS Quer'!L4073</f>
        <v>0</v>
      </c>
      <c r="M4073">
        <f>'Previous Trades Import_OMS Quer'!M4073</f>
        <v>0</v>
      </c>
      <c r="N4073">
        <f>'Previous Trades Import_OMS Quer'!N4073</f>
        <v>0</v>
      </c>
      <c r="O4073" t="str">
        <f>CLEAN('Previous Trades Import_OMS Quer'!O4073)</f>
        <v/>
      </c>
      <c r="Q4073" s="25">
        <f t="shared" si="126"/>
        <v>0</v>
      </c>
      <c r="R4073" s="25" t="e">
        <f>VLOOKUP(O4073,'Currency Balance'!$O$3:$Q$32,3,0)</f>
        <v>#N/A</v>
      </c>
      <c r="S4073" t="e">
        <f t="shared" si="127"/>
        <v>#N/A</v>
      </c>
    </row>
    <row r="4074" spans="1:19">
      <c r="A4074">
        <f>'Previous Trades Import_OMS Quer'!A4074</f>
        <v>0</v>
      </c>
      <c r="B4074">
        <f>'Previous Trades Import_OMS Quer'!B4074</f>
        <v>0</v>
      </c>
      <c r="C4074" s="22">
        <f>'Previous Trades Import_OMS Quer'!C4074</f>
        <v>0</v>
      </c>
      <c r="D4074">
        <f>'Previous Trades Import_OMS Quer'!D4074</f>
        <v>0</v>
      </c>
      <c r="E4074" s="22">
        <f>'Previous Trades Import_OMS Quer'!E4074</f>
        <v>0</v>
      </c>
      <c r="F4074">
        <f>'Previous Trades Import_OMS Quer'!F4074</f>
        <v>0</v>
      </c>
      <c r="G4074">
        <f>'Previous Trades Import_OMS Quer'!G4074</f>
        <v>0</v>
      </c>
      <c r="H4074">
        <f>'Previous Trades Import_OMS Quer'!H4074</f>
        <v>0</v>
      </c>
      <c r="I4074">
        <f>'Previous Trades Import_OMS Quer'!I4074</f>
        <v>0</v>
      </c>
      <c r="J4074">
        <f>'Previous Trades Import_OMS Quer'!J4074</f>
        <v>0</v>
      </c>
      <c r="K4074">
        <f>'Previous Trades Import_OMS Quer'!K4074</f>
        <v>0</v>
      </c>
      <c r="L4074">
        <f>'Previous Trades Import_OMS Quer'!L4074</f>
        <v>0</v>
      </c>
      <c r="M4074">
        <f>'Previous Trades Import_OMS Quer'!M4074</f>
        <v>0</v>
      </c>
      <c r="N4074">
        <f>'Previous Trades Import_OMS Quer'!N4074</f>
        <v>0</v>
      </c>
      <c r="O4074" t="str">
        <f>CLEAN('Previous Trades Import_OMS Quer'!O4074)</f>
        <v/>
      </c>
      <c r="Q4074" s="25">
        <f t="shared" si="126"/>
        <v>0</v>
      </c>
      <c r="R4074" s="25" t="e">
        <f>VLOOKUP(O4074,'Currency Balance'!$O$3:$Q$32,3,0)</f>
        <v>#N/A</v>
      </c>
      <c r="S4074" t="e">
        <f t="shared" si="127"/>
        <v>#N/A</v>
      </c>
    </row>
    <row r="4075" spans="1:19">
      <c r="A4075">
        <f>'Previous Trades Import_OMS Quer'!A4075</f>
        <v>0</v>
      </c>
      <c r="B4075">
        <f>'Previous Trades Import_OMS Quer'!B4075</f>
        <v>0</v>
      </c>
      <c r="C4075" s="22">
        <f>'Previous Trades Import_OMS Quer'!C4075</f>
        <v>0</v>
      </c>
      <c r="D4075">
        <f>'Previous Trades Import_OMS Quer'!D4075</f>
        <v>0</v>
      </c>
      <c r="E4075" s="22">
        <f>'Previous Trades Import_OMS Quer'!E4075</f>
        <v>0</v>
      </c>
      <c r="F4075">
        <f>'Previous Trades Import_OMS Quer'!F4075</f>
        <v>0</v>
      </c>
      <c r="G4075">
        <f>'Previous Trades Import_OMS Quer'!G4075</f>
        <v>0</v>
      </c>
      <c r="H4075">
        <f>'Previous Trades Import_OMS Quer'!H4075</f>
        <v>0</v>
      </c>
      <c r="I4075">
        <f>'Previous Trades Import_OMS Quer'!I4075</f>
        <v>0</v>
      </c>
      <c r="J4075">
        <f>'Previous Trades Import_OMS Quer'!J4075</f>
        <v>0</v>
      </c>
      <c r="K4075">
        <f>'Previous Trades Import_OMS Quer'!K4075</f>
        <v>0</v>
      </c>
      <c r="L4075">
        <f>'Previous Trades Import_OMS Quer'!L4075</f>
        <v>0</v>
      </c>
      <c r="M4075">
        <f>'Previous Trades Import_OMS Quer'!M4075</f>
        <v>0</v>
      </c>
      <c r="N4075">
        <f>'Previous Trades Import_OMS Quer'!N4075</f>
        <v>0</v>
      </c>
      <c r="O4075" t="str">
        <f>CLEAN('Previous Trades Import_OMS Quer'!O4075)</f>
        <v/>
      </c>
      <c r="Q4075" s="25">
        <f t="shared" si="126"/>
        <v>0</v>
      </c>
      <c r="R4075" s="25" t="e">
        <f>VLOOKUP(O4075,'Currency Balance'!$O$3:$Q$32,3,0)</f>
        <v>#N/A</v>
      </c>
      <c r="S4075" t="e">
        <f t="shared" si="127"/>
        <v>#N/A</v>
      </c>
    </row>
    <row r="4076" spans="1:19">
      <c r="A4076">
        <f>'Previous Trades Import_OMS Quer'!A4076</f>
        <v>0</v>
      </c>
      <c r="B4076">
        <f>'Previous Trades Import_OMS Quer'!B4076</f>
        <v>0</v>
      </c>
      <c r="C4076" s="22">
        <f>'Previous Trades Import_OMS Quer'!C4076</f>
        <v>0</v>
      </c>
      <c r="D4076">
        <f>'Previous Trades Import_OMS Quer'!D4076</f>
        <v>0</v>
      </c>
      <c r="E4076" s="22">
        <f>'Previous Trades Import_OMS Quer'!E4076</f>
        <v>0</v>
      </c>
      <c r="F4076">
        <f>'Previous Trades Import_OMS Quer'!F4076</f>
        <v>0</v>
      </c>
      <c r="G4076">
        <f>'Previous Trades Import_OMS Quer'!G4076</f>
        <v>0</v>
      </c>
      <c r="H4076">
        <f>'Previous Trades Import_OMS Quer'!H4076</f>
        <v>0</v>
      </c>
      <c r="I4076">
        <f>'Previous Trades Import_OMS Quer'!I4076</f>
        <v>0</v>
      </c>
      <c r="J4076">
        <f>'Previous Trades Import_OMS Quer'!J4076</f>
        <v>0</v>
      </c>
      <c r="K4076">
        <f>'Previous Trades Import_OMS Quer'!K4076</f>
        <v>0</v>
      </c>
      <c r="L4076">
        <f>'Previous Trades Import_OMS Quer'!L4076</f>
        <v>0</v>
      </c>
      <c r="M4076">
        <f>'Previous Trades Import_OMS Quer'!M4076</f>
        <v>0</v>
      </c>
      <c r="N4076">
        <f>'Previous Trades Import_OMS Quer'!N4076</f>
        <v>0</v>
      </c>
      <c r="O4076" t="str">
        <f>CLEAN('Previous Trades Import_OMS Quer'!O4076)</f>
        <v/>
      </c>
      <c r="Q4076" s="25">
        <f t="shared" si="126"/>
        <v>0</v>
      </c>
      <c r="R4076" s="25" t="e">
        <f>VLOOKUP(O4076,'Currency Balance'!$O$3:$Q$32,3,0)</f>
        <v>#N/A</v>
      </c>
      <c r="S4076" t="e">
        <f t="shared" si="127"/>
        <v>#N/A</v>
      </c>
    </row>
    <row r="4077" spans="1:19">
      <c r="A4077">
        <f>'Previous Trades Import_OMS Quer'!A4077</f>
        <v>0</v>
      </c>
      <c r="B4077">
        <f>'Previous Trades Import_OMS Quer'!B4077</f>
        <v>0</v>
      </c>
      <c r="C4077" s="22">
        <f>'Previous Trades Import_OMS Quer'!C4077</f>
        <v>0</v>
      </c>
      <c r="D4077">
        <f>'Previous Trades Import_OMS Quer'!D4077</f>
        <v>0</v>
      </c>
      <c r="E4077" s="22">
        <f>'Previous Trades Import_OMS Quer'!E4077</f>
        <v>0</v>
      </c>
      <c r="F4077">
        <f>'Previous Trades Import_OMS Quer'!F4077</f>
        <v>0</v>
      </c>
      <c r="G4077">
        <f>'Previous Trades Import_OMS Quer'!G4077</f>
        <v>0</v>
      </c>
      <c r="H4077">
        <f>'Previous Trades Import_OMS Quer'!H4077</f>
        <v>0</v>
      </c>
      <c r="I4077">
        <f>'Previous Trades Import_OMS Quer'!I4077</f>
        <v>0</v>
      </c>
      <c r="J4077">
        <f>'Previous Trades Import_OMS Quer'!J4077</f>
        <v>0</v>
      </c>
      <c r="K4077">
        <f>'Previous Trades Import_OMS Quer'!K4077</f>
        <v>0</v>
      </c>
      <c r="L4077">
        <f>'Previous Trades Import_OMS Quer'!L4077</f>
        <v>0</v>
      </c>
      <c r="M4077">
        <f>'Previous Trades Import_OMS Quer'!M4077</f>
        <v>0</v>
      </c>
      <c r="N4077">
        <f>'Previous Trades Import_OMS Quer'!N4077</f>
        <v>0</v>
      </c>
      <c r="O4077" t="str">
        <f>CLEAN('Previous Trades Import_OMS Quer'!O4077)</f>
        <v/>
      </c>
      <c r="Q4077" s="25">
        <f t="shared" si="126"/>
        <v>0</v>
      </c>
      <c r="R4077" s="25" t="e">
        <f>VLOOKUP(O4077,'Currency Balance'!$O$3:$Q$32,3,0)</f>
        <v>#N/A</v>
      </c>
      <c r="S4077" t="e">
        <f t="shared" si="127"/>
        <v>#N/A</v>
      </c>
    </row>
    <row r="4078" spans="1:19">
      <c r="A4078">
        <f>'Previous Trades Import_OMS Quer'!A4078</f>
        <v>0</v>
      </c>
      <c r="B4078">
        <f>'Previous Trades Import_OMS Quer'!B4078</f>
        <v>0</v>
      </c>
      <c r="C4078" s="22">
        <f>'Previous Trades Import_OMS Quer'!C4078</f>
        <v>0</v>
      </c>
      <c r="D4078">
        <f>'Previous Trades Import_OMS Quer'!D4078</f>
        <v>0</v>
      </c>
      <c r="E4078" s="22">
        <f>'Previous Trades Import_OMS Quer'!E4078</f>
        <v>0</v>
      </c>
      <c r="F4078">
        <f>'Previous Trades Import_OMS Quer'!F4078</f>
        <v>0</v>
      </c>
      <c r="G4078">
        <f>'Previous Trades Import_OMS Quer'!G4078</f>
        <v>0</v>
      </c>
      <c r="H4078">
        <f>'Previous Trades Import_OMS Quer'!H4078</f>
        <v>0</v>
      </c>
      <c r="I4078">
        <f>'Previous Trades Import_OMS Quer'!I4078</f>
        <v>0</v>
      </c>
      <c r="J4078">
        <f>'Previous Trades Import_OMS Quer'!J4078</f>
        <v>0</v>
      </c>
      <c r="K4078">
        <f>'Previous Trades Import_OMS Quer'!K4078</f>
        <v>0</v>
      </c>
      <c r="L4078">
        <f>'Previous Trades Import_OMS Quer'!L4078</f>
        <v>0</v>
      </c>
      <c r="M4078">
        <f>'Previous Trades Import_OMS Quer'!M4078</f>
        <v>0</v>
      </c>
      <c r="N4078">
        <f>'Previous Trades Import_OMS Quer'!N4078</f>
        <v>0</v>
      </c>
      <c r="O4078" t="str">
        <f>CLEAN('Previous Trades Import_OMS Quer'!O4078)</f>
        <v/>
      </c>
      <c r="Q4078" s="25">
        <f t="shared" si="126"/>
        <v>0</v>
      </c>
      <c r="R4078" s="25" t="e">
        <f>VLOOKUP(O4078,'Currency Balance'!$O$3:$Q$32,3,0)</f>
        <v>#N/A</v>
      </c>
      <c r="S4078" t="e">
        <f t="shared" si="127"/>
        <v>#N/A</v>
      </c>
    </row>
    <row r="4079" spans="1:19">
      <c r="A4079">
        <f>'Previous Trades Import_OMS Quer'!A4079</f>
        <v>0</v>
      </c>
      <c r="B4079">
        <f>'Previous Trades Import_OMS Quer'!B4079</f>
        <v>0</v>
      </c>
      <c r="C4079" s="22">
        <f>'Previous Trades Import_OMS Quer'!C4079</f>
        <v>0</v>
      </c>
      <c r="D4079">
        <f>'Previous Trades Import_OMS Quer'!D4079</f>
        <v>0</v>
      </c>
      <c r="E4079" s="22">
        <f>'Previous Trades Import_OMS Quer'!E4079</f>
        <v>0</v>
      </c>
      <c r="F4079">
        <f>'Previous Trades Import_OMS Quer'!F4079</f>
        <v>0</v>
      </c>
      <c r="G4079">
        <f>'Previous Trades Import_OMS Quer'!G4079</f>
        <v>0</v>
      </c>
      <c r="H4079">
        <f>'Previous Trades Import_OMS Quer'!H4079</f>
        <v>0</v>
      </c>
      <c r="I4079">
        <f>'Previous Trades Import_OMS Quer'!I4079</f>
        <v>0</v>
      </c>
      <c r="J4079">
        <f>'Previous Trades Import_OMS Quer'!J4079</f>
        <v>0</v>
      </c>
      <c r="K4079">
        <f>'Previous Trades Import_OMS Quer'!K4079</f>
        <v>0</v>
      </c>
      <c r="L4079">
        <f>'Previous Trades Import_OMS Quer'!L4079</f>
        <v>0</v>
      </c>
      <c r="M4079">
        <f>'Previous Trades Import_OMS Quer'!M4079</f>
        <v>0</v>
      </c>
      <c r="N4079">
        <f>'Previous Trades Import_OMS Quer'!N4079</f>
        <v>0</v>
      </c>
      <c r="O4079" t="str">
        <f>CLEAN('Previous Trades Import_OMS Quer'!O4079)</f>
        <v/>
      </c>
      <c r="Q4079" s="25">
        <f t="shared" si="126"/>
        <v>0</v>
      </c>
      <c r="R4079" s="25" t="e">
        <f>VLOOKUP(O4079,'Currency Balance'!$O$3:$Q$32,3,0)</f>
        <v>#N/A</v>
      </c>
      <c r="S4079" t="e">
        <f t="shared" si="127"/>
        <v>#N/A</v>
      </c>
    </row>
    <row r="4080" spans="1:19">
      <c r="A4080">
        <f>'Previous Trades Import_OMS Quer'!A4080</f>
        <v>0</v>
      </c>
      <c r="B4080">
        <f>'Previous Trades Import_OMS Quer'!B4080</f>
        <v>0</v>
      </c>
      <c r="C4080" s="22">
        <f>'Previous Trades Import_OMS Quer'!C4080</f>
        <v>0</v>
      </c>
      <c r="D4080">
        <f>'Previous Trades Import_OMS Quer'!D4080</f>
        <v>0</v>
      </c>
      <c r="E4080" s="22">
        <f>'Previous Trades Import_OMS Quer'!E4080</f>
        <v>0</v>
      </c>
      <c r="F4080">
        <f>'Previous Trades Import_OMS Quer'!F4080</f>
        <v>0</v>
      </c>
      <c r="G4080">
        <f>'Previous Trades Import_OMS Quer'!G4080</f>
        <v>0</v>
      </c>
      <c r="H4080">
        <f>'Previous Trades Import_OMS Quer'!H4080</f>
        <v>0</v>
      </c>
      <c r="I4080">
        <f>'Previous Trades Import_OMS Quer'!I4080</f>
        <v>0</v>
      </c>
      <c r="J4080">
        <f>'Previous Trades Import_OMS Quer'!J4080</f>
        <v>0</v>
      </c>
      <c r="K4080">
        <f>'Previous Trades Import_OMS Quer'!K4080</f>
        <v>0</v>
      </c>
      <c r="L4080">
        <f>'Previous Trades Import_OMS Quer'!L4080</f>
        <v>0</v>
      </c>
      <c r="M4080">
        <f>'Previous Trades Import_OMS Quer'!M4080</f>
        <v>0</v>
      </c>
      <c r="N4080">
        <f>'Previous Trades Import_OMS Quer'!N4080</f>
        <v>0</v>
      </c>
      <c r="O4080" t="str">
        <f>CLEAN('Previous Trades Import_OMS Quer'!O4080)</f>
        <v/>
      </c>
      <c r="Q4080" s="25">
        <f t="shared" si="126"/>
        <v>0</v>
      </c>
      <c r="R4080" s="25" t="e">
        <f>VLOOKUP(O4080,'Currency Balance'!$O$3:$Q$32,3,0)</f>
        <v>#N/A</v>
      </c>
      <c r="S4080" t="e">
        <f t="shared" si="127"/>
        <v>#N/A</v>
      </c>
    </row>
    <row r="4081" spans="1:19">
      <c r="A4081">
        <f>'Previous Trades Import_OMS Quer'!A4081</f>
        <v>0</v>
      </c>
      <c r="B4081">
        <f>'Previous Trades Import_OMS Quer'!B4081</f>
        <v>0</v>
      </c>
      <c r="C4081" s="22">
        <f>'Previous Trades Import_OMS Quer'!C4081</f>
        <v>0</v>
      </c>
      <c r="D4081">
        <f>'Previous Trades Import_OMS Quer'!D4081</f>
        <v>0</v>
      </c>
      <c r="E4081" s="22">
        <f>'Previous Trades Import_OMS Quer'!E4081</f>
        <v>0</v>
      </c>
      <c r="F4081">
        <f>'Previous Trades Import_OMS Quer'!F4081</f>
        <v>0</v>
      </c>
      <c r="G4081">
        <f>'Previous Trades Import_OMS Quer'!G4081</f>
        <v>0</v>
      </c>
      <c r="H4081">
        <f>'Previous Trades Import_OMS Quer'!H4081</f>
        <v>0</v>
      </c>
      <c r="I4081">
        <f>'Previous Trades Import_OMS Quer'!I4081</f>
        <v>0</v>
      </c>
      <c r="J4081">
        <f>'Previous Trades Import_OMS Quer'!J4081</f>
        <v>0</v>
      </c>
      <c r="K4081">
        <f>'Previous Trades Import_OMS Quer'!K4081</f>
        <v>0</v>
      </c>
      <c r="L4081">
        <f>'Previous Trades Import_OMS Quer'!L4081</f>
        <v>0</v>
      </c>
      <c r="M4081">
        <f>'Previous Trades Import_OMS Quer'!M4081</f>
        <v>0</v>
      </c>
      <c r="N4081">
        <f>'Previous Trades Import_OMS Quer'!N4081</f>
        <v>0</v>
      </c>
      <c r="O4081" t="str">
        <f>CLEAN('Previous Trades Import_OMS Quer'!O4081)</f>
        <v/>
      </c>
      <c r="Q4081" s="25">
        <f t="shared" si="126"/>
        <v>0</v>
      </c>
      <c r="R4081" s="25" t="e">
        <f>VLOOKUP(O4081,'Currency Balance'!$O$3:$Q$32,3,0)</f>
        <v>#N/A</v>
      </c>
      <c r="S4081" t="e">
        <f t="shared" si="127"/>
        <v>#N/A</v>
      </c>
    </row>
    <row r="4082" spans="1:19">
      <c r="A4082">
        <f>'Previous Trades Import_OMS Quer'!A4082</f>
        <v>0</v>
      </c>
      <c r="B4082">
        <f>'Previous Trades Import_OMS Quer'!B4082</f>
        <v>0</v>
      </c>
      <c r="C4082" s="22">
        <f>'Previous Trades Import_OMS Quer'!C4082</f>
        <v>0</v>
      </c>
      <c r="D4082">
        <f>'Previous Trades Import_OMS Quer'!D4082</f>
        <v>0</v>
      </c>
      <c r="E4082" s="22">
        <f>'Previous Trades Import_OMS Quer'!E4082</f>
        <v>0</v>
      </c>
      <c r="F4082">
        <f>'Previous Trades Import_OMS Quer'!F4082</f>
        <v>0</v>
      </c>
      <c r="G4082">
        <f>'Previous Trades Import_OMS Quer'!G4082</f>
        <v>0</v>
      </c>
      <c r="H4082">
        <f>'Previous Trades Import_OMS Quer'!H4082</f>
        <v>0</v>
      </c>
      <c r="I4082">
        <f>'Previous Trades Import_OMS Quer'!I4082</f>
        <v>0</v>
      </c>
      <c r="J4082">
        <f>'Previous Trades Import_OMS Quer'!J4082</f>
        <v>0</v>
      </c>
      <c r="K4082">
        <f>'Previous Trades Import_OMS Quer'!K4082</f>
        <v>0</v>
      </c>
      <c r="L4082">
        <f>'Previous Trades Import_OMS Quer'!L4082</f>
        <v>0</v>
      </c>
      <c r="M4082">
        <f>'Previous Trades Import_OMS Quer'!M4082</f>
        <v>0</v>
      </c>
      <c r="N4082">
        <f>'Previous Trades Import_OMS Quer'!N4082</f>
        <v>0</v>
      </c>
      <c r="O4082" t="str">
        <f>CLEAN('Previous Trades Import_OMS Quer'!O4082)</f>
        <v/>
      </c>
      <c r="Q4082" s="25">
        <f t="shared" si="126"/>
        <v>0</v>
      </c>
      <c r="R4082" s="25" t="e">
        <f>VLOOKUP(O4082,'Currency Balance'!$O$3:$Q$32,3,0)</f>
        <v>#N/A</v>
      </c>
      <c r="S4082" t="e">
        <f t="shared" si="127"/>
        <v>#N/A</v>
      </c>
    </row>
    <row r="4083" spans="1:19">
      <c r="A4083">
        <f>'Previous Trades Import_OMS Quer'!A4083</f>
        <v>0</v>
      </c>
      <c r="B4083">
        <f>'Previous Trades Import_OMS Quer'!B4083</f>
        <v>0</v>
      </c>
      <c r="C4083" s="22">
        <f>'Previous Trades Import_OMS Quer'!C4083</f>
        <v>0</v>
      </c>
      <c r="D4083">
        <f>'Previous Trades Import_OMS Quer'!D4083</f>
        <v>0</v>
      </c>
      <c r="E4083" s="22">
        <f>'Previous Trades Import_OMS Quer'!E4083</f>
        <v>0</v>
      </c>
      <c r="F4083">
        <f>'Previous Trades Import_OMS Quer'!F4083</f>
        <v>0</v>
      </c>
      <c r="G4083">
        <f>'Previous Trades Import_OMS Quer'!G4083</f>
        <v>0</v>
      </c>
      <c r="H4083">
        <f>'Previous Trades Import_OMS Quer'!H4083</f>
        <v>0</v>
      </c>
      <c r="I4083">
        <f>'Previous Trades Import_OMS Quer'!I4083</f>
        <v>0</v>
      </c>
      <c r="J4083">
        <f>'Previous Trades Import_OMS Quer'!J4083</f>
        <v>0</v>
      </c>
      <c r="K4083">
        <f>'Previous Trades Import_OMS Quer'!K4083</f>
        <v>0</v>
      </c>
      <c r="L4083">
        <f>'Previous Trades Import_OMS Quer'!L4083</f>
        <v>0</v>
      </c>
      <c r="M4083">
        <f>'Previous Trades Import_OMS Quer'!M4083</f>
        <v>0</v>
      </c>
      <c r="N4083">
        <f>'Previous Trades Import_OMS Quer'!N4083</f>
        <v>0</v>
      </c>
      <c r="O4083" t="str">
        <f>CLEAN('Previous Trades Import_OMS Quer'!O4083)</f>
        <v/>
      </c>
      <c r="Q4083" s="25">
        <f t="shared" si="126"/>
        <v>0</v>
      </c>
      <c r="R4083" s="25" t="e">
        <f>VLOOKUP(O4083,'Currency Balance'!$O$3:$Q$32,3,0)</f>
        <v>#N/A</v>
      </c>
      <c r="S4083" t="e">
        <f t="shared" si="127"/>
        <v>#N/A</v>
      </c>
    </row>
    <row r="4084" spans="1:19">
      <c r="A4084">
        <f>'Previous Trades Import_OMS Quer'!A4084</f>
        <v>0</v>
      </c>
      <c r="B4084">
        <f>'Previous Trades Import_OMS Quer'!B4084</f>
        <v>0</v>
      </c>
      <c r="C4084" s="22">
        <f>'Previous Trades Import_OMS Quer'!C4084</f>
        <v>0</v>
      </c>
      <c r="D4084">
        <f>'Previous Trades Import_OMS Quer'!D4084</f>
        <v>0</v>
      </c>
      <c r="E4084" s="22">
        <f>'Previous Trades Import_OMS Quer'!E4084</f>
        <v>0</v>
      </c>
      <c r="F4084">
        <f>'Previous Trades Import_OMS Quer'!F4084</f>
        <v>0</v>
      </c>
      <c r="G4084">
        <f>'Previous Trades Import_OMS Quer'!G4084</f>
        <v>0</v>
      </c>
      <c r="H4084">
        <f>'Previous Trades Import_OMS Quer'!H4084</f>
        <v>0</v>
      </c>
      <c r="I4084">
        <f>'Previous Trades Import_OMS Quer'!I4084</f>
        <v>0</v>
      </c>
      <c r="J4084">
        <f>'Previous Trades Import_OMS Quer'!J4084</f>
        <v>0</v>
      </c>
      <c r="K4084">
        <f>'Previous Trades Import_OMS Quer'!K4084</f>
        <v>0</v>
      </c>
      <c r="L4084">
        <f>'Previous Trades Import_OMS Quer'!L4084</f>
        <v>0</v>
      </c>
      <c r="M4084">
        <f>'Previous Trades Import_OMS Quer'!M4084</f>
        <v>0</v>
      </c>
      <c r="N4084">
        <f>'Previous Trades Import_OMS Quer'!N4084</f>
        <v>0</v>
      </c>
      <c r="O4084" t="str">
        <f>CLEAN('Previous Trades Import_OMS Quer'!O4084)</f>
        <v/>
      </c>
      <c r="Q4084" s="25">
        <f t="shared" si="126"/>
        <v>0</v>
      </c>
      <c r="R4084" s="25" t="e">
        <f>VLOOKUP(O4084,'Currency Balance'!$O$3:$Q$32,3,0)</f>
        <v>#N/A</v>
      </c>
      <c r="S4084" t="e">
        <f t="shared" si="127"/>
        <v>#N/A</v>
      </c>
    </row>
    <row r="4085" spans="1:19">
      <c r="A4085">
        <f>'Previous Trades Import_OMS Quer'!A4085</f>
        <v>0</v>
      </c>
      <c r="B4085">
        <f>'Previous Trades Import_OMS Quer'!B4085</f>
        <v>0</v>
      </c>
      <c r="C4085" s="22">
        <f>'Previous Trades Import_OMS Quer'!C4085</f>
        <v>0</v>
      </c>
      <c r="D4085">
        <f>'Previous Trades Import_OMS Quer'!D4085</f>
        <v>0</v>
      </c>
      <c r="E4085" s="22">
        <f>'Previous Trades Import_OMS Quer'!E4085</f>
        <v>0</v>
      </c>
      <c r="F4085">
        <f>'Previous Trades Import_OMS Quer'!F4085</f>
        <v>0</v>
      </c>
      <c r="G4085">
        <f>'Previous Trades Import_OMS Quer'!G4085</f>
        <v>0</v>
      </c>
      <c r="H4085">
        <f>'Previous Trades Import_OMS Quer'!H4085</f>
        <v>0</v>
      </c>
      <c r="I4085">
        <f>'Previous Trades Import_OMS Quer'!I4085</f>
        <v>0</v>
      </c>
      <c r="J4085">
        <f>'Previous Trades Import_OMS Quer'!J4085</f>
        <v>0</v>
      </c>
      <c r="K4085">
        <f>'Previous Trades Import_OMS Quer'!K4085</f>
        <v>0</v>
      </c>
      <c r="L4085">
        <f>'Previous Trades Import_OMS Quer'!L4085</f>
        <v>0</v>
      </c>
      <c r="M4085">
        <f>'Previous Trades Import_OMS Quer'!M4085</f>
        <v>0</v>
      </c>
      <c r="N4085">
        <f>'Previous Trades Import_OMS Quer'!N4085</f>
        <v>0</v>
      </c>
      <c r="O4085" t="str">
        <f>CLEAN('Previous Trades Import_OMS Quer'!O4085)</f>
        <v/>
      </c>
      <c r="Q4085" s="25">
        <f t="shared" si="126"/>
        <v>0</v>
      </c>
      <c r="R4085" s="25" t="e">
        <f>VLOOKUP(O4085,'Currency Balance'!$O$3:$Q$32,3,0)</f>
        <v>#N/A</v>
      </c>
      <c r="S4085" t="e">
        <f t="shared" si="127"/>
        <v>#N/A</v>
      </c>
    </row>
    <row r="4086" spans="1:19">
      <c r="A4086">
        <f>'Previous Trades Import_OMS Quer'!A4086</f>
        <v>0</v>
      </c>
      <c r="B4086">
        <f>'Previous Trades Import_OMS Quer'!B4086</f>
        <v>0</v>
      </c>
      <c r="C4086" s="22">
        <f>'Previous Trades Import_OMS Quer'!C4086</f>
        <v>0</v>
      </c>
      <c r="D4086">
        <f>'Previous Trades Import_OMS Quer'!D4086</f>
        <v>0</v>
      </c>
      <c r="E4086" s="22">
        <f>'Previous Trades Import_OMS Quer'!E4086</f>
        <v>0</v>
      </c>
      <c r="F4086">
        <f>'Previous Trades Import_OMS Quer'!F4086</f>
        <v>0</v>
      </c>
      <c r="G4086">
        <f>'Previous Trades Import_OMS Quer'!G4086</f>
        <v>0</v>
      </c>
      <c r="H4086">
        <f>'Previous Trades Import_OMS Quer'!H4086</f>
        <v>0</v>
      </c>
      <c r="I4086">
        <f>'Previous Trades Import_OMS Quer'!I4086</f>
        <v>0</v>
      </c>
      <c r="J4086">
        <f>'Previous Trades Import_OMS Quer'!J4086</f>
        <v>0</v>
      </c>
      <c r="K4086">
        <f>'Previous Trades Import_OMS Quer'!K4086</f>
        <v>0</v>
      </c>
      <c r="L4086">
        <f>'Previous Trades Import_OMS Quer'!L4086</f>
        <v>0</v>
      </c>
      <c r="M4086">
        <f>'Previous Trades Import_OMS Quer'!M4086</f>
        <v>0</v>
      </c>
      <c r="N4086">
        <f>'Previous Trades Import_OMS Quer'!N4086</f>
        <v>0</v>
      </c>
      <c r="O4086" t="str">
        <f>CLEAN('Previous Trades Import_OMS Quer'!O4086)</f>
        <v/>
      </c>
      <c r="Q4086" s="25">
        <f t="shared" si="126"/>
        <v>0</v>
      </c>
      <c r="R4086" s="25" t="e">
        <f>VLOOKUP(O4086,'Currency Balance'!$O$3:$Q$32,3,0)</f>
        <v>#N/A</v>
      </c>
      <c r="S4086" t="e">
        <f t="shared" si="127"/>
        <v>#N/A</v>
      </c>
    </row>
    <row r="4087" spans="1:19">
      <c r="A4087">
        <f>'Previous Trades Import_OMS Quer'!A4087</f>
        <v>0</v>
      </c>
      <c r="B4087">
        <f>'Previous Trades Import_OMS Quer'!B4087</f>
        <v>0</v>
      </c>
      <c r="C4087" s="22">
        <f>'Previous Trades Import_OMS Quer'!C4087</f>
        <v>0</v>
      </c>
      <c r="D4087">
        <f>'Previous Trades Import_OMS Quer'!D4087</f>
        <v>0</v>
      </c>
      <c r="E4087" s="22">
        <f>'Previous Trades Import_OMS Quer'!E4087</f>
        <v>0</v>
      </c>
      <c r="F4087">
        <f>'Previous Trades Import_OMS Quer'!F4087</f>
        <v>0</v>
      </c>
      <c r="G4087">
        <f>'Previous Trades Import_OMS Quer'!G4087</f>
        <v>0</v>
      </c>
      <c r="H4087">
        <f>'Previous Trades Import_OMS Quer'!H4087</f>
        <v>0</v>
      </c>
      <c r="I4087">
        <f>'Previous Trades Import_OMS Quer'!I4087</f>
        <v>0</v>
      </c>
      <c r="J4087">
        <f>'Previous Trades Import_OMS Quer'!J4087</f>
        <v>0</v>
      </c>
      <c r="K4087">
        <f>'Previous Trades Import_OMS Quer'!K4087</f>
        <v>0</v>
      </c>
      <c r="L4087">
        <f>'Previous Trades Import_OMS Quer'!L4087</f>
        <v>0</v>
      </c>
      <c r="M4087">
        <f>'Previous Trades Import_OMS Quer'!M4087</f>
        <v>0</v>
      </c>
      <c r="N4087">
        <f>'Previous Trades Import_OMS Quer'!N4087</f>
        <v>0</v>
      </c>
      <c r="O4087" t="str">
        <f>CLEAN('Previous Trades Import_OMS Quer'!O4087)</f>
        <v/>
      </c>
      <c r="Q4087" s="25">
        <f t="shared" si="126"/>
        <v>0</v>
      </c>
      <c r="R4087" s="25" t="e">
        <f>VLOOKUP(O4087,'Currency Balance'!$O$3:$Q$32,3,0)</f>
        <v>#N/A</v>
      </c>
      <c r="S4087" t="e">
        <f t="shared" si="127"/>
        <v>#N/A</v>
      </c>
    </row>
    <row r="4088" spans="1:19">
      <c r="A4088">
        <f>'Previous Trades Import_OMS Quer'!A4088</f>
        <v>0</v>
      </c>
      <c r="B4088">
        <f>'Previous Trades Import_OMS Quer'!B4088</f>
        <v>0</v>
      </c>
      <c r="C4088" s="22">
        <f>'Previous Trades Import_OMS Quer'!C4088</f>
        <v>0</v>
      </c>
      <c r="D4088">
        <f>'Previous Trades Import_OMS Quer'!D4088</f>
        <v>0</v>
      </c>
      <c r="E4088" s="22">
        <f>'Previous Trades Import_OMS Quer'!E4088</f>
        <v>0</v>
      </c>
      <c r="F4088">
        <f>'Previous Trades Import_OMS Quer'!F4088</f>
        <v>0</v>
      </c>
      <c r="G4088">
        <f>'Previous Trades Import_OMS Quer'!G4088</f>
        <v>0</v>
      </c>
      <c r="H4088">
        <f>'Previous Trades Import_OMS Quer'!H4088</f>
        <v>0</v>
      </c>
      <c r="I4088">
        <f>'Previous Trades Import_OMS Quer'!I4088</f>
        <v>0</v>
      </c>
      <c r="J4088">
        <f>'Previous Trades Import_OMS Quer'!J4088</f>
        <v>0</v>
      </c>
      <c r="K4088">
        <f>'Previous Trades Import_OMS Quer'!K4088</f>
        <v>0</v>
      </c>
      <c r="L4088">
        <f>'Previous Trades Import_OMS Quer'!L4088</f>
        <v>0</v>
      </c>
      <c r="M4088">
        <f>'Previous Trades Import_OMS Quer'!M4088</f>
        <v>0</v>
      </c>
      <c r="N4088">
        <f>'Previous Trades Import_OMS Quer'!N4088</f>
        <v>0</v>
      </c>
      <c r="O4088" t="str">
        <f>CLEAN('Previous Trades Import_OMS Quer'!O4088)</f>
        <v/>
      </c>
      <c r="Q4088" s="25">
        <f t="shared" si="126"/>
        <v>0</v>
      </c>
      <c r="R4088" s="25" t="e">
        <f>VLOOKUP(O4088,'Currency Balance'!$O$3:$Q$32,3,0)</f>
        <v>#N/A</v>
      </c>
      <c r="S4088" t="e">
        <f t="shared" si="127"/>
        <v>#N/A</v>
      </c>
    </row>
    <row r="4089" spans="1:19">
      <c r="A4089">
        <f>'Previous Trades Import_OMS Quer'!A4089</f>
        <v>0</v>
      </c>
      <c r="B4089">
        <f>'Previous Trades Import_OMS Quer'!B4089</f>
        <v>0</v>
      </c>
      <c r="C4089" s="22">
        <f>'Previous Trades Import_OMS Quer'!C4089</f>
        <v>0</v>
      </c>
      <c r="D4089">
        <f>'Previous Trades Import_OMS Quer'!D4089</f>
        <v>0</v>
      </c>
      <c r="E4089" s="22">
        <f>'Previous Trades Import_OMS Quer'!E4089</f>
        <v>0</v>
      </c>
      <c r="F4089">
        <f>'Previous Trades Import_OMS Quer'!F4089</f>
        <v>0</v>
      </c>
      <c r="G4089">
        <f>'Previous Trades Import_OMS Quer'!G4089</f>
        <v>0</v>
      </c>
      <c r="H4089">
        <f>'Previous Trades Import_OMS Quer'!H4089</f>
        <v>0</v>
      </c>
      <c r="I4089">
        <f>'Previous Trades Import_OMS Quer'!I4089</f>
        <v>0</v>
      </c>
      <c r="J4089">
        <f>'Previous Trades Import_OMS Quer'!J4089</f>
        <v>0</v>
      </c>
      <c r="K4089">
        <f>'Previous Trades Import_OMS Quer'!K4089</f>
        <v>0</v>
      </c>
      <c r="L4089">
        <f>'Previous Trades Import_OMS Quer'!L4089</f>
        <v>0</v>
      </c>
      <c r="M4089">
        <f>'Previous Trades Import_OMS Quer'!M4089</f>
        <v>0</v>
      </c>
      <c r="N4089">
        <f>'Previous Trades Import_OMS Quer'!N4089</f>
        <v>0</v>
      </c>
      <c r="O4089" t="str">
        <f>CLEAN('Previous Trades Import_OMS Quer'!O4089)</f>
        <v/>
      </c>
      <c r="Q4089" s="25">
        <f t="shared" si="126"/>
        <v>0</v>
      </c>
      <c r="R4089" s="25" t="e">
        <f>VLOOKUP(O4089,'Currency Balance'!$O$3:$Q$32,3,0)</f>
        <v>#N/A</v>
      </c>
      <c r="S4089" t="e">
        <f t="shared" si="127"/>
        <v>#N/A</v>
      </c>
    </row>
    <row r="4090" spans="1:19">
      <c r="A4090">
        <f>'Previous Trades Import_OMS Quer'!A4090</f>
        <v>0</v>
      </c>
      <c r="B4090">
        <f>'Previous Trades Import_OMS Quer'!B4090</f>
        <v>0</v>
      </c>
      <c r="C4090" s="22">
        <f>'Previous Trades Import_OMS Quer'!C4090</f>
        <v>0</v>
      </c>
      <c r="D4090">
        <f>'Previous Trades Import_OMS Quer'!D4090</f>
        <v>0</v>
      </c>
      <c r="E4090" s="22">
        <f>'Previous Trades Import_OMS Quer'!E4090</f>
        <v>0</v>
      </c>
      <c r="F4090">
        <f>'Previous Trades Import_OMS Quer'!F4090</f>
        <v>0</v>
      </c>
      <c r="G4090">
        <f>'Previous Trades Import_OMS Quer'!G4090</f>
        <v>0</v>
      </c>
      <c r="H4090">
        <f>'Previous Trades Import_OMS Quer'!H4090</f>
        <v>0</v>
      </c>
      <c r="I4090">
        <f>'Previous Trades Import_OMS Quer'!I4090</f>
        <v>0</v>
      </c>
      <c r="J4090">
        <f>'Previous Trades Import_OMS Quer'!J4090</f>
        <v>0</v>
      </c>
      <c r="K4090">
        <f>'Previous Trades Import_OMS Quer'!K4090</f>
        <v>0</v>
      </c>
      <c r="L4090">
        <f>'Previous Trades Import_OMS Quer'!L4090</f>
        <v>0</v>
      </c>
      <c r="M4090">
        <f>'Previous Trades Import_OMS Quer'!M4090</f>
        <v>0</v>
      </c>
      <c r="N4090">
        <f>'Previous Trades Import_OMS Quer'!N4090</f>
        <v>0</v>
      </c>
      <c r="O4090" t="str">
        <f>CLEAN('Previous Trades Import_OMS Quer'!O4090)</f>
        <v/>
      </c>
      <c r="Q4090" s="25">
        <f t="shared" si="126"/>
        <v>0</v>
      </c>
      <c r="R4090" s="25" t="e">
        <f>VLOOKUP(O4090,'Currency Balance'!$O$3:$Q$32,3,0)</f>
        <v>#N/A</v>
      </c>
      <c r="S4090" t="e">
        <f t="shared" si="127"/>
        <v>#N/A</v>
      </c>
    </row>
    <row r="4091" spans="1:19">
      <c r="A4091">
        <f>'Previous Trades Import_OMS Quer'!A4091</f>
        <v>0</v>
      </c>
      <c r="B4091">
        <f>'Previous Trades Import_OMS Quer'!B4091</f>
        <v>0</v>
      </c>
      <c r="C4091" s="22">
        <f>'Previous Trades Import_OMS Quer'!C4091</f>
        <v>0</v>
      </c>
      <c r="D4091">
        <f>'Previous Trades Import_OMS Quer'!D4091</f>
        <v>0</v>
      </c>
      <c r="E4091" s="22">
        <f>'Previous Trades Import_OMS Quer'!E4091</f>
        <v>0</v>
      </c>
      <c r="F4091">
        <f>'Previous Trades Import_OMS Quer'!F4091</f>
        <v>0</v>
      </c>
      <c r="G4091">
        <f>'Previous Trades Import_OMS Quer'!G4091</f>
        <v>0</v>
      </c>
      <c r="H4091">
        <f>'Previous Trades Import_OMS Quer'!H4091</f>
        <v>0</v>
      </c>
      <c r="I4091">
        <f>'Previous Trades Import_OMS Quer'!I4091</f>
        <v>0</v>
      </c>
      <c r="J4091">
        <f>'Previous Trades Import_OMS Quer'!J4091</f>
        <v>0</v>
      </c>
      <c r="K4091">
        <f>'Previous Trades Import_OMS Quer'!K4091</f>
        <v>0</v>
      </c>
      <c r="L4091">
        <f>'Previous Trades Import_OMS Quer'!L4091</f>
        <v>0</v>
      </c>
      <c r="M4091">
        <f>'Previous Trades Import_OMS Quer'!M4091</f>
        <v>0</v>
      </c>
      <c r="N4091">
        <f>'Previous Trades Import_OMS Quer'!N4091</f>
        <v>0</v>
      </c>
      <c r="O4091" t="str">
        <f>CLEAN('Previous Trades Import_OMS Quer'!O4091)</f>
        <v/>
      </c>
      <c r="Q4091" s="25">
        <f t="shared" si="126"/>
        <v>0</v>
      </c>
      <c r="R4091" s="25" t="e">
        <f>VLOOKUP(O4091,'Currency Balance'!$O$3:$Q$32,3,0)</f>
        <v>#N/A</v>
      </c>
      <c r="S4091" t="e">
        <f t="shared" si="127"/>
        <v>#N/A</v>
      </c>
    </row>
    <row r="4092" spans="1:19">
      <c r="A4092">
        <f>'Previous Trades Import_OMS Quer'!A4092</f>
        <v>0</v>
      </c>
      <c r="B4092">
        <f>'Previous Trades Import_OMS Quer'!B4092</f>
        <v>0</v>
      </c>
      <c r="C4092" s="22">
        <f>'Previous Trades Import_OMS Quer'!C4092</f>
        <v>0</v>
      </c>
      <c r="D4092">
        <f>'Previous Trades Import_OMS Quer'!D4092</f>
        <v>0</v>
      </c>
      <c r="E4092" s="22">
        <f>'Previous Trades Import_OMS Quer'!E4092</f>
        <v>0</v>
      </c>
      <c r="F4092">
        <f>'Previous Trades Import_OMS Quer'!F4092</f>
        <v>0</v>
      </c>
      <c r="G4092">
        <f>'Previous Trades Import_OMS Quer'!G4092</f>
        <v>0</v>
      </c>
      <c r="H4092">
        <f>'Previous Trades Import_OMS Quer'!H4092</f>
        <v>0</v>
      </c>
      <c r="I4092">
        <f>'Previous Trades Import_OMS Quer'!I4092</f>
        <v>0</v>
      </c>
      <c r="J4092">
        <f>'Previous Trades Import_OMS Quer'!J4092</f>
        <v>0</v>
      </c>
      <c r="K4092">
        <f>'Previous Trades Import_OMS Quer'!K4092</f>
        <v>0</v>
      </c>
      <c r="L4092">
        <f>'Previous Trades Import_OMS Quer'!L4092</f>
        <v>0</v>
      </c>
      <c r="M4092">
        <f>'Previous Trades Import_OMS Quer'!M4092</f>
        <v>0</v>
      </c>
      <c r="N4092">
        <f>'Previous Trades Import_OMS Quer'!N4092</f>
        <v>0</v>
      </c>
      <c r="O4092" t="str">
        <f>CLEAN('Previous Trades Import_OMS Quer'!O4092)</f>
        <v/>
      </c>
      <c r="Q4092" s="25">
        <f t="shared" si="126"/>
        <v>0</v>
      </c>
      <c r="R4092" s="25" t="e">
        <f>VLOOKUP(O4092,'Currency Balance'!$O$3:$Q$32,3,0)</f>
        <v>#N/A</v>
      </c>
      <c r="S4092" t="e">
        <f t="shared" si="127"/>
        <v>#N/A</v>
      </c>
    </row>
    <row r="4093" spans="1:19">
      <c r="A4093">
        <f>'Previous Trades Import_OMS Quer'!A4093</f>
        <v>0</v>
      </c>
      <c r="B4093">
        <f>'Previous Trades Import_OMS Quer'!B4093</f>
        <v>0</v>
      </c>
      <c r="C4093" s="22">
        <f>'Previous Trades Import_OMS Quer'!C4093</f>
        <v>0</v>
      </c>
      <c r="D4093">
        <f>'Previous Trades Import_OMS Quer'!D4093</f>
        <v>0</v>
      </c>
      <c r="E4093" s="22">
        <f>'Previous Trades Import_OMS Quer'!E4093</f>
        <v>0</v>
      </c>
      <c r="F4093">
        <f>'Previous Trades Import_OMS Quer'!F4093</f>
        <v>0</v>
      </c>
      <c r="G4093">
        <f>'Previous Trades Import_OMS Quer'!G4093</f>
        <v>0</v>
      </c>
      <c r="H4093">
        <f>'Previous Trades Import_OMS Quer'!H4093</f>
        <v>0</v>
      </c>
      <c r="I4093">
        <f>'Previous Trades Import_OMS Quer'!I4093</f>
        <v>0</v>
      </c>
      <c r="J4093">
        <f>'Previous Trades Import_OMS Quer'!J4093</f>
        <v>0</v>
      </c>
      <c r="K4093">
        <f>'Previous Trades Import_OMS Quer'!K4093</f>
        <v>0</v>
      </c>
      <c r="L4093">
        <f>'Previous Trades Import_OMS Quer'!L4093</f>
        <v>0</v>
      </c>
      <c r="M4093">
        <f>'Previous Trades Import_OMS Quer'!M4093</f>
        <v>0</v>
      </c>
      <c r="N4093">
        <f>'Previous Trades Import_OMS Quer'!N4093</f>
        <v>0</v>
      </c>
      <c r="O4093" t="str">
        <f>CLEAN('Previous Trades Import_OMS Quer'!O4093)</f>
        <v/>
      </c>
      <c r="Q4093" s="25">
        <f t="shared" si="126"/>
        <v>0</v>
      </c>
      <c r="R4093" s="25" t="e">
        <f>VLOOKUP(O4093,'Currency Balance'!$O$3:$Q$32,3,0)</f>
        <v>#N/A</v>
      </c>
      <c r="S4093" t="e">
        <f t="shared" si="127"/>
        <v>#N/A</v>
      </c>
    </row>
    <row r="4094" spans="1:19">
      <c r="A4094">
        <f>'Previous Trades Import_OMS Quer'!A4094</f>
        <v>0</v>
      </c>
      <c r="B4094">
        <f>'Previous Trades Import_OMS Quer'!B4094</f>
        <v>0</v>
      </c>
      <c r="C4094" s="22">
        <f>'Previous Trades Import_OMS Quer'!C4094</f>
        <v>0</v>
      </c>
      <c r="D4094">
        <f>'Previous Trades Import_OMS Quer'!D4094</f>
        <v>0</v>
      </c>
      <c r="E4094" s="22">
        <f>'Previous Trades Import_OMS Quer'!E4094</f>
        <v>0</v>
      </c>
      <c r="F4094">
        <f>'Previous Trades Import_OMS Quer'!F4094</f>
        <v>0</v>
      </c>
      <c r="G4094">
        <f>'Previous Trades Import_OMS Quer'!G4094</f>
        <v>0</v>
      </c>
      <c r="H4094">
        <f>'Previous Trades Import_OMS Quer'!H4094</f>
        <v>0</v>
      </c>
      <c r="I4094">
        <f>'Previous Trades Import_OMS Quer'!I4094</f>
        <v>0</v>
      </c>
      <c r="J4094">
        <f>'Previous Trades Import_OMS Quer'!J4094</f>
        <v>0</v>
      </c>
      <c r="K4094">
        <f>'Previous Trades Import_OMS Quer'!K4094</f>
        <v>0</v>
      </c>
      <c r="L4094">
        <f>'Previous Trades Import_OMS Quer'!L4094</f>
        <v>0</v>
      </c>
      <c r="M4094">
        <f>'Previous Trades Import_OMS Quer'!M4094</f>
        <v>0</v>
      </c>
      <c r="N4094">
        <f>'Previous Trades Import_OMS Quer'!N4094</f>
        <v>0</v>
      </c>
      <c r="O4094" t="str">
        <f>CLEAN('Previous Trades Import_OMS Quer'!O4094)</f>
        <v/>
      </c>
      <c r="Q4094" s="25">
        <f t="shared" si="126"/>
        <v>0</v>
      </c>
      <c r="R4094" s="25" t="e">
        <f>VLOOKUP(O4094,'Currency Balance'!$O$3:$Q$32,3,0)</f>
        <v>#N/A</v>
      </c>
      <c r="S4094" t="e">
        <f t="shared" si="127"/>
        <v>#N/A</v>
      </c>
    </row>
    <row r="4095" spans="1:19">
      <c r="A4095">
        <f>'Previous Trades Import_OMS Quer'!A4095</f>
        <v>0</v>
      </c>
      <c r="B4095">
        <f>'Previous Trades Import_OMS Quer'!B4095</f>
        <v>0</v>
      </c>
      <c r="C4095" s="22">
        <f>'Previous Trades Import_OMS Quer'!C4095</f>
        <v>0</v>
      </c>
      <c r="D4095">
        <f>'Previous Trades Import_OMS Quer'!D4095</f>
        <v>0</v>
      </c>
      <c r="E4095" s="22">
        <f>'Previous Trades Import_OMS Quer'!E4095</f>
        <v>0</v>
      </c>
      <c r="F4095">
        <f>'Previous Trades Import_OMS Quer'!F4095</f>
        <v>0</v>
      </c>
      <c r="G4095">
        <f>'Previous Trades Import_OMS Quer'!G4095</f>
        <v>0</v>
      </c>
      <c r="H4095">
        <f>'Previous Trades Import_OMS Quer'!H4095</f>
        <v>0</v>
      </c>
      <c r="I4095">
        <f>'Previous Trades Import_OMS Quer'!I4095</f>
        <v>0</v>
      </c>
      <c r="J4095">
        <f>'Previous Trades Import_OMS Quer'!J4095</f>
        <v>0</v>
      </c>
      <c r="K4095">
        <f>'Previous Trades Import_OMS Quer'!K4095</f>
        <v>0</v>
      </c>
      <c r="L4095">
        <f>'Previous Trades Import_OMS Quer'!L4095</f>
        <v>0</v>
      </c>
      <c r="M4095">
        <f>'Previous Trades Import_OMS Quer'!M4095</f>
        <v>0</v>
      </c>
      <c r="N4095">
        <f>'Previous Trades Import_OMS Quer'!N4095</f>
        <v>0</v>
      </c>
      <c r="O4095" t="str">
        <f>CLEAN('Previous Trades Import_OMS Quer'!O4095)</f>
        <v/>
      </c>
      <c r="Q4095" s="25">
        <f t="shared" si="126"/>
        <v>0</v>
      </c>
      <c r="R4095" s="25" t="e">
        <f>VLOOKUP(O4095,'Currency Balance'!$O$3:$Q$32,3,0)</f>
        <v>#N/A</v>
      </c>
      <c r="S4095" t="e">
        <f t="shared" si="127"/>
        <v>#N/A</v>
      </c>
    </row>
    <row r="4096" spans="1:19">
      <c r="A4096">
        <f>'Previous Trades Import_OMS Quer'!A4096</f>
        <v>0</v>
      </c>
      <c r="B4096">
        <f>'Previous Trades Import_OMS Quer'!B4096</f>
        <v>0</v>
      </c>
      <c r="C4096" s="22">
        <f>'Previous Trades Import_OMS Quer'!C4096</f>
        <v>0</v>
      </c>
      <c r="D4096">
        <f>'Previous Trades Import_OMS Quer'!D4096</f>
        <v>0</v>
      </c>
      <c r="E4096" s="22">
        <f>'Previous Trades Import_OMS Quer'!E4096</f>
        <v>0</v>
      </c>
      <c r="F4096">
        <f>'Previous Trades Import_OMS Quer'!F4096</f>
        <v>0</v>
      </c>
      <c r="G4096">
        <f>'Previous Trades Import_OMS Quer'!G4096</f>
        <v>0</v>
      </c>
      <c r="H4096">
        <f>'Previous Trades Import_OMS Quer'!H4096</f>
        <v>0</v>
      </c>
      <c r="I4096">
        <f>'Previous Trades Import_OMS Quer'!I4096</f>
        <v>0</v>
      </c>
      <c r="J4096">
        <f>'Previous Trades Import_OMS Quer'!J4096</f>
        <v>0</v>
      </c>
      <c r="K4096">
        <f>'Previous Trades Import_OMS Quer'!K4096</f>
        <v>0</v>
      </c>
      <c r="L4096">
        <f>'Previous Trades Import_OMS Quer'!L4096</f>
        <v>0</v>
      </c>
      <c r="M4096">
        <f>'Previous Trades Import_OMS Quer'!M4096</f>
        <v>0</v>
      </c>
      <c r="N4096">
        <f>'Previous Trades Import_OMS Quer'!N4096</f>
        <v>0</v>
      </c>
      <c r="O4096" t="str">
        <f>CLEAN('Previous Trades Import_OMS Quer'!O4096)</f>
        <v/>
      </c>
      <c r="Q4096" s="25">
        <f t="shared" si="126"/>
        <v>0</v>
      </c>
      <c r="R4096" s="25" t="e">
        <f>VLOOKUP(O4096,'Currency Balance'!$O$3:$Q$32,3,0)</f>
        <v>#N/A</v>
      </c>
      <c r="S4096" t="e">
        <f t="shared" si="127"/>
        <v>#N/A</v>
      </c>
    </row>
    <row r="4097" spans="1:19">
      <c r="A4097">
        <f>'Previous Trades Import_OMS Quer'!A4097</f>
        <v>0</v>
      </c>
      <c r="B4097">
        <f>'Previous Trades Import_OMS Quer'!B4097</f>
        <v>0</v>
      </c>
      <c r="C4097" s="22">
        <f>'Previous Trades Import_OMS Quer'!C4097</f>
        <v>0</v>
      </c>
      <c r="D4097">
        <f>'Previous Trades Import_OMS Quer'!D4097</f>
        <v>0</v>
      </c>
      <c r="E4097" s="22">
        <f>'Previous Trades Import_OMS Quer'!E4097</f>
        <v>0</v>
      </c>
      <c r="F4097">
        <f>'Previous Trades Import_OMS Quer'!F4097</f>
        <v>0</v>
      </c>
      <c r="G4097">
        <f>'Previous Trades Import_OMS Quer'!G4097</f>
        <v>0</v>
      </c>
      <c r="H4097">
        <f>'Previous Trades Import_OMS Quer'!H4097</f>
        <v>0</v>
      </c>
      <c r="I4097">
        <f>'Previous Trades Import_OMS Quer'!I4097</f>
        <v>0</v>
      </c>
      <c r="J4097">
        <f>'Previous Trades Import_OMS Quer'!J4097</f>
        <v>0</v>
      </c>
      <c r="K4097">
        <f>'Previous Trades Import_OMS Quer'!K4097</f>
        <v>0</v>
      </c>
      <c r="L4097">
        <f>'Previous Trades Import_OMS Quer'!L4097</f>
        <v>0</v>
      </c>
      <c r="M4097">
        <f>'Previous Trades Import_OMS Quer'!M4097</f>
        <v>0</v>
      </c>
      <c r="N4097">
        <f>'Previous Trades Import_OMS Quer'!N4097</f>
        <v>0</v>
      </c>
      <c r="O4097" t="str">
        <f>CLEAN('Previous Trades Import_OMS Quer'!O4097)</f>
        <v/>
      </c>
      <c r="Q4097" s="25">
        <f t="shared" si="126"/>
        <v>0</v>
      </c>
      <c r="R4097" s="25" t="e">
        <f>VLOOKUP(O4097,'Currency Balance'!$O$3:$Q$32,3,0)</f>
        <v>#N/A</v>
      </c>
      <c r="S4097" t="e">
        <f t="shared" si="127"/>
        <v>#N/A</v>
      </c>
    </row>
    <row r="4098" spans="1:19">
      <c r="A4098">
        <f>'Previous Trades Import_OMS Quer'!A4098</f>
        <v>0</v>
      </c>
      <c r="B4098">
        <f>'Previous Trades Import_OMS Quer'!B4098</f>
        <v>0</v>
      </c>
      <c r="C4098" s="22">
        <f>'Previous Trades Import_OMS Quer'!C4098</f>
        <v>0</v>
      </c>
      <c r="D4098">
        <f>'Previous Trades Import_OMS Quer'!D4098</f>
        <v>0</v>
      </c>
      <c r="E4098" s="22">
        <f>'Previous Trades Import_OMS Quer'!E4098</f>
        <v>0</v>
      </c>
      <c r="F4098">
        <f>'Previous Trades Import_OMS Quer'!F4098</f>
        <v>0</v>
      </c>
      <c r="G4098">
        <f>'Previous Trades Import_OMS Quer'!G4098</f>
        <v>0</v>
      </c>
      <c r="H4098">
        <f>'Previous Trades Import_OMS Quer'!H4098</f>
        <v>0</v>
      </c>
      <c r="I4098">
        <f>'Previous Trades Import_OMS Quer'!I4098</f>
        <v>0</v>
      </c>
      <c r="J4098">
        <f>'Previous Trades Import_OMS Quer'!J4098</f>
        <v>0</v>
      </c>
      <c r="K4098">
        <f>'Previous Trades Import_OMS Quer'!K4098</f>
        <v>0</v>
      </c>
      <c r="L4098">
        <f>'Previous Trades Import_OMS Quer'!L4098</f>
        <v>0</v>
      </c>
      <c r="M4098">
        <f>'Previous Trades Import_OMS Quer'!M4098</f>
        <v>0</v>
      </c>
      <c r="N4098">
        <f>'Previous Trades Import_OMS Quer'!N4098</f>
        <v>0</v>
      </c>
      <c r="O4098" t="str">
        <f>CLEAN('Previous Trades Import_OMS Quer'!O4098)</f>
        <v/>
      </c>
      <c r="Q4098" s="25">
        <f t="shared" ref="Q4098:Q4161" si="128">IF(G4098="sell",M4098,-M4098)</f>
        <v>0</v>
      </c>
      <c r="R4098" s="25" t="e">
        <f>VLOOKUP(O4098,'Currency Balance'!$O$3:$Q$32,3,0)</f>
        <v>#N/A</v>
      </c>
      <c r="S4098" t="e">
        <f t="shared" ref="S4098:S4161" si="129">Q4098/R4098</f>
        <v>#N/A</v>
      </c>
    </row>
    <row r="4099" spans="1:19">
      <c r="A4099">
        <f>'Previous Trades Import_OMS Quer'!A4099</f>
        <v>0</v>
      </c>
      <c r="B4099">
        <f>'Previous Trades Import_OMS Quer'!B4099</f>
        <v>0</v>
      </c>
      <c r="C4099" s="22">
        <f>'Previous Trades Import_OMS Quer'!C4099</f>
        <v>0</v>
      </c>
      <c r="D4099">
        <f>'Previous Trades Import_OMS Quer'!D4099</f>
        <v>0</v>
      </c>
      <c r="E4099" s="22">
        <f>'Previous Trades Import_OMS Quer'!E4099</f>
        <v>0</v>
      </c>
      <c r="F4099">
        <f>'Previous Trades Import_OMS Quer'!F4099</f>
        <v>0</v>
      </c>
      <c r="G4099">
        <f>'Previous Trades Import_OMS Quer'!G4099</f>
        <v>0</v>
      </c>
      <c r="H4099">
        <f>'Previous Trades Import_OMS Quer'!H4099</f>
        <v>0</v>
      </c>
      <c r="I4099">
        <f>'Previous Trades Import_OMS Quer'!I4099</f>
        <v>0</v>
      </c>
      <c r="J4099">
        <f>'Previous Trades Import_OMS Quer'!J4099</f>
        <v>0</v>
      </c>
      <c r="K4099">
        <f>'Previous Trades Import_OMS Quer'!K4099</f>
        <v>0</v>
      </c>
      <c r="L4099">
        <f>'Previous Trades Import_OMS Quer'!L4099</f>
        <v>0</v>
      </c>
      <c r="M4099">
        <f>'Previous Trades Import_OMS Quer'!M4099</f>
        <v>0</v>
      </c>
      <c r="N4099">
        <f>'Previous Trades Import_OMS Quer'!N4099</f>
        <v>0</v>
      </c>
      <c r="O4099" t="str">
        <f>CLEAN('Previous Trades Import_OMS Quer'!O4099)</f>
        <v/>
      </c>
      <c r="Q4099" s="25">
        <f t="shared" si="128"/>
        <v>0</v>
      </c>
      <c r="R4099" s="25" t="e">
        <f>VLOOKUP(O4099,'Currency Balance'!$O$3:$Q$32,3,0)</f>
        <v>#N/A</v>
      </c>
      <c r="S4099" t="e">
        <f t="shared" si="129"/>
        <v>#N/A</v>
      </c>
    </row>
    <row r="4100" spans="1:19">
      <c r="A4100">
        <f>'Previous Trades Import_OMS Quer'!A4100</f>
        <v>0</v>
      </c>
      <c r="B4100">
        <f>'Previous Trades Import_OMS Quer'!B4100</f>
        <v>0</v>
      </c>
      <c r="C4100" s="22">
        <f>'Previous Trades Import_OMS Quer'!C4100</f>
        <v>0</v>
      </c>
      <c r="D4100">
        <f>'Previous Trades Import_OMS Quer'!D4100</f>
        <v>0</v>
      </c>
      <c r="E4100" s="22">
        <f>'Previous Trades Import_OMS Quer'!E4100</f>
        <v>0</v>
      </c>
      <c r="F4100">
        <f>'Previous Trades Import_OMS Quer'!F4100</f>
        <v>0</v>
      </c>
      <c r="G4100">
        <f>'Previous Trades Import_OMS Quer'!G4100</f>
        <v>0</v>
      </c>
      <c r="H4100">
        <f>'Previous Trades Import_OMS Quer'!H4100</f>
        <v>0</v>
      </c>
      <c r="I4100">
        <f>'Previous Trades Import_OMS Quer'!I4100</f>
        <v>0</v>
      </c>
      <c r="J4100">
        <f>'Previous Trades Import_OMS Quer'!J4100</f>
        <v>0</v>
      </c>
      <c r="K4100">
        <f>'Previous Trades Import_OMS Quer'!K4100</f>
        <v>0</v>
      </c>
      <c r="L4100">
        <f>'Previous Trades Import_OMS Quer'!L4100</f>
        <v>0</v>
      </c>
      <c r="M4100">
        <f>'Previous Trades Import_OMS Quer'!M4100</f>
        <v>0</v>
      </c>
      <c r="N4100">
        <f>'Previous Trades Import_OMS Quer'!N4100</f>
        <v>0</v>
      </c>
      <c r="O4100" t="str">
        <f>CLEAN('Previous Trades Import_OMS Quer'!O4100)</f>
        <v/>
      </c>
      <c r="Q4100" s="25">
        <f t="shared" si="128"/>
        <v>0</v>
      </c>
      <c r="R4100" s="25" t="e">
        <f>VLOOKUP(O4100,'Currency Balance'!$O$3:$Q$32,3,0)</f>
        <v>#N/A</v>
      </c>
      <c r="S4100" t="e">
        <f t="shared" si="129"/>
        <v>#N/A</v>
      </c>
    </row>
    <row r="4101" spans="1:19">
      <c r="A4101">
        <f>'Previous Trades Import_OMS Quer'!A4101</f>
        <v>0</v>
      </c>
      <c r="B4101">
        <f>'Previous Trades Import_OMS Quer'!B4101</f>
        <v>0</v>
      </c>
      <c r="C4101" s="22">
        <f>'Previous Trades Import_OMS Quer'!C4101</f>
        <v>0</v>
      </c>
      <c r="D4101">
        <f>'Previous Trades Import_OMS Quer'!D4101</f>
        <v>0</v>
      </c>
      <c r="E4101" s="22">
        <f>'Previous Trades Import_OMS Quer'!E4101</f>
        <v>0</v>
      </c>
      <c r="F4101">
        <f>'Previous Trades Import_OMS Quer'!F4101</f>
        <v>0</v>
      </c>
      <c r="G4101">
        <f>'Previous Trades Import_OMS Quer'!G4101</f>
        <v>0</v>
      </c>
      <c r="H4101">
        <f>'Previous Trades Import_OMS Quer'!H4101</f>
        <v>0</v>
      </c>
      <c r="I4101">
        <f>'Previous Trades Import_OMS Quer'!I4101</f>
        <v>0</v>
      </c>
      <c r="J4101">
        <f>'Previous Trades Import_OMS Quer'!J4101</f>
        <v>0</v>
      </c>
      <c r="K4101">
        <f>'Previous Trades Import_OMS Quer'!K4101</f>
        <v>0</v>
      </c>
      <c r="L4101">
        <f>'Previous Trades Import_OMS Quer'!L4101</f>
        <v>0</v>
      </c>
      <c r="M4101">
        <f>'Previous Trades Import_OMS Quer'!M4101</f>
        <v>0</v>
      </c>
      <c r="N4101">
        <f>'Previous Trades Import_OMS Quer'!N4101</f>
        <v>0</v>
      </c>
      <c r="O4101" t="str">
        <f>CLEAN('Previous Trades Import_OMS Quer'!O4101)</f>
        <v/>
      </c>
      <c r="Q4101" s="25">
        <f t="shared" si="128"/>
        <v>0</v>
      </c>
      <c r="R4101" s="25" t="e">
        <f>VLOOKUP(O4101,'Currency Balance'!$O$3:$Q$32,3,0)</f>
        <v>#N/A</v>
      </c>
      <c r="S4101" t="e">
        <f t="shared" si="129"/>
        <v>#N/A</v>
      </c>
    </row>
    <row r="4102" spans="1:19">
      <c r="A4102">
        <f>'Previous Trades Import_OMS Quer'!A4102</f>
        <v>0</v>
      </c>
      <c r="B4102">
        <f>'Previous Trades Import_OMS Quer'!B4102</f>
        <v>0</v>
      </c>
      <c r="C4102" s="22">
        <f>'Previous Trades Import_OMS Quer'!C4102</f>
        <v>0</v>
      </c>
      <c r="D4102">
        <f>'Previous Trades Import_OMS Quer'!D4102</f>
        <v>0</v>
      </c>
      <c r="E4102" s="22">
        <f>'Previous Trades Import_OMS Quer'!E4102</f>
        <v>0</v>
      </c>
      <c r="F4102">
        <f>'Previous Trades Import_OMS Quer'!F4102</f>
        <v>0</v>
      </c>
      <c r="G4102">
        <f>'Previous Trades Import_OMS Quer'!G4102</f>
        <v>0</v>
      </c>
      <c r="H4102">
        <f>'Previous Trades Import_OMS Quer'!H4102</f>
        <v>0</v>
      </c>
      <c r="I4102">
        <f>'Previous Trades Import_OMS Quer'!I4102</f>
        <v>0</v>
      </c>
      <c r="J4102">
        <f>'Previous Trades Import_OMS Quer'!J4102</f>
        <v>0</v>
      </c>
      <c r="K4102">
        <f>'Previous Trades Import_OMS Quer'!K4102</f>
        <v>0</v>
      </c>
      <c r="L4102">
        <f>'Previous Trades Import_OMS Quer'!L4102</f>
        <v>0</v>
      </c>
      <c r="M4102">
        <f>'Previous Trades Import_OMS Quer'!M4102</f>
        <v>0</v>
      </c>
      <c r="N4102">
        <f>'Previous Trades Import_OMS Quer'!N4102</f>
        <v>0</v>
      </c>
      <c r="O4102" t="str">
        <f>CLEAN('Previous Trades Import_OMS Quer'!O4102)</f>
        <v/>
      </c>
      <c r="Q4102" s="25">
        <f t="shared" si="128"/>
        <v>0</v>
      </c>
      <c r="R4102" s="25" t="e">
        <f>VLOOKUP(O4102,'Currency Balance'!$O$3:$Q$32,3,0)</f>
        <v>#N/A</v>
      </c>
      <c r="S4102" t="e">
        <f t="shared" si="129"/>
        <v>#N/A</v>
      </c>
    </row>
    <row r="4103" spans="1:19">
      <c r="A4103">
        <f>'Previous Trades Import_OMS Quer'!A4103</f>
        <v>0</v>
      </c>
      <c r="B4103">
        <f>'Previous Trades Import_OMS Quer'!B4103</f>
        <v>0</v>
      </c>
      <c r="C4103" s="22">
        <f>'Previous Trades Import_OMS Quer'!C4103</f>
        <v>0</v>
      </c>
      <c r="D4103">
        <f>'Previous Trades Import_OMS Quer'!D4103</f>
        <v>0</v>
      </c>
      <c r="E4103" s="22">
        <f>'Previous Trades Import_OMS Quer'!E4103</f>
        <v>0</v>
      </c>
      <c r="F4103">
        <f>'Previous Trades Import_OMS Quer'!F4103</f>
        <v>0</v>
      </c>
      <c r="G4103">
        <f>'Previous Trades Import_OMS Quer'!G4103</f>
        <v>0</v>
      </c>
      <c r="H4103">
        <f>'Previous Trades Import_OMS Quer'!H4103</f>
        <v>0</v>
      </c>
      <c r="I4103">
        <f>'Previous Trades Import_OMS Quer'!I4103</f>
        <v>0</v>
      </c>
      <c r="J4103">
        <f>'Previous Trades Import_OMS Quer'!J4103</f>
        <v>0</v>
      </c>
      <c r="K4103">
        <f>'Previous Trades Import_OMS Quer'!K4103</f>
        <v>0</v>
      </c>
      <c r="L4103">
        <f>'Previous Trades Import_OMS Quer'!L4103</f>
        <v>0</v>
      </c>
      <c r="M4103">
        <f>'Previous Trades Import_OMS Quer'!M4103</f>
        <v>0</v>
      </c>
      <c r="N4103">
        <f>'Previous Trades Import_OMS Quer'!N4103</f>
        <v>0</v>
      </c>
      <c r="O4103" t="str">
        <f>CLEAN('Previous Trades Import_OMS Quer'!O4103)</f>
        <v/>
      </c>
      <c r="Q4103" s="25">
        <f t="shared" si="128"/>
        <v>0</v>
      </c>
      <c r="R4103" s="25" t="e">
        <f>VLOOKUP(O4103,'Currency Balance'!$O$3:$Q$32,3,0)</f>
        <v>#N/A</v>
      </c>
      <c r="S4103" t="e">
        <f t="shared" si="129"/>
        <v>#N/A</v>
      </c>
    </row>
    <row r="4104" spans="1:19">
      <c r="A4104">
        <f>'Previous Trades Import_OMS Quer'!A4104</f>
        <v>0</v>
      </c>
      <c r="B4104">
        <f>'Previous Trades Import_OMS Quer'!B4104</f>
        <v>0</v>
      </c>
      <c r="C4104" s="22">
        <f>'Previous Trades Import_OMS Quer'!C4104</f>
        <v>0</v>
      </c>
      <c r="D4104">
        <f>'Previous Trades Import_OMS Quer'!D4104</f>
        <v>0</v>
      </c>
      <c r="E4104" s="22">
        <f>'Previous Trades Import_OMS Quer'!E4104</f>
        <v>0</v>
      </c>
      <c r="F4104">
        <f>'Previous Trades Import_OMS Quer'!F4104</f>
        <v>0</v>
      </c>
      <c r="G4104">
        <f>'Previous Trades Import_OMS Quer'!G4104</f>
        <v>0</v>
      </c>
      <c r="H4104">
        <f>'Previous Trades Import_OMS Quer'!H4104</f>
        <v>0</v>
      </c>
      <c r="I4104">
        <f>'Previous Trades Import_OMS Quer'!I4104</f>
        <v>0</v>
      </c>
      <c r="J4104">
        <f>'Previous Trades Import_OMS Quer'!J4104</f>
        <v>0</v>
      </c>
      <c r="K4104">
        <f>'Previous Trades Import_OMS Quer'!K4104</f>
        <v>0</v>
      </c>
      <c r="L4104">
        <f>'Previous Trades Import_OMS Quer'!L4104</f>
        <v>0</v>
      </c>
      <c r="M4104">
        <f>'Previous Trades Import_OMS Quer'!M4104</f>
        <v>0</v>
      </c>
      <c r="N4104">
        <f>'Previous Trades Import_OMS Quer'!N4104</f>
        <v>0</v>
      </c>
      <c r="O4104" t="str">
        <f>CLEAN('Previous Trades Import_OMS Quer'!O4104)</f>
        <v/>
      </c>
      <c r="Q4104" s="25">
        <f t="shared" si="128"/>
        <v>0</v>
      </c>
      <c r="R4104" s="25" t="e">
        <f>VLOOKUP(O4104,'Currency Balance'!$O$3:$Q$32,3,0)</f>
        <v>#N/A</v>
      </c>
      <c r="S4104" t="e">
        <f t="shared" si="129"/>
        <v>#N/A</v>
      </c>
    </row>
    <row r="4105" spans="1:19">
      <c r="A4105">
        <f>'Previous Trades Import_OMS Quer'!A4105</f>
        <v>0</v>
      </c>
      <c r="B4105">
        <f>'Previous Trades Import_OMS Quer'!B4105</f>
        <v>0</v>
      </c>
      <c r="C4105" s="22">
        <f>'Previous Trades Import_OMS Quer'!C4105</f>
        <v>0</v>
      </c>
      <c r="D4105">
        <f>'Previous Trades Import_OMS Quer'!D4105</f>
        <v>0</v>
      </c>
      <c r="E4105" s="22">
        <f>'Previous Trades Import_OMS Quer'!E4105</f>
        <v>0</v>
      </c>
      <c r="F4105">
        <f>'Previous Trades Import_OMS Quer'!F4105</f>
        <v>0</v>
      </c>
      <c r="G4105">
        <f>'Previous Trades Import_OMS Quer'!G4105</f>
        <v>0</v>
      </c>
      <c r="H4105">
        <f>'Previous Trades Import_OMS Quer'!H4105</f>
        <v>0</v>
      </c>
      <c r="I4105">
        <f>'Previous Trades Import_OMS Quer'!I4105</f>
        <v>0</v>
      </c>
      <c r="J4105">
        <f>'Previous Trades Import_OMS Quer'!J4105</f>
        <v>0</v>
      </c>
      <c r="K4105">
        <f>'Previous Trades Import_OMS Quer'!K4105</f>
        <v>0</v>
      </c>
      <c r="L4105">
        <f>'Previous Trades Import_OMS Quer'!L4105</f>
        <v>0</v>
      </c>
      <c r="M4105">
        <f>'Previous Trades Import_OMS Quer'!M4105</f>
        <v>0</v>
      </c>
      <c r="N4105">
        <f>'Previous Trades Import_OMS Quer'!N4105</f>
        <v>0</v>
      </c>
      <c r="O4105" t="str">
        <f>CLEAN('Previous Trades Import_OMS Quer'!O4105)</f>
        <v/>
      </c>
      <c r="Q4105" s="25">
        <f t="shared" si="128"/>
        <v>0</v>
      </c>
      <c r="R4105" s="25" t="e">
        <f>VLOOKUP(O4105,'Currency Balance'!$O$3:$Q$32,3,0)</f>
        <v>#N/A</v>
      </c>
      <c r="S4105" t="e">
        <f t="shared" si="129"/>
        <v>#N/A</v>
      </c>
    </row>
    <row r="4106" spans="1:19">
      <c r="A4106">
        <f>'Previous Trades Import_OMS Quer'!A4106</f>
        <v>0</v>
      </c>
      <c r="B4106">
        <f>'Previous Trades Import_OMS Quer'!B4106</f>
        <v>0</v>
      </c>
      <c r="C4106" s="22">
        <f>'Previous Trades Import_OMS Quer'!C4106</f>
        <v>0</v>
      </c>
      <c r="D4106">
        <f>'Previous Trades Import_OMS Quer'!D4106</f>
        <v>0</v>
      </c>
      <c r="E4106" s="22">
        <f>'Previous Trades Import_OMS Quer'!E4106</f>
        <v>0</v>
      </c>
      <c r="F4106">
        <f>'Previous Trades Import_OMS Quer'!F4106</f>
        <v>0</v>
      </c>
      <c r="G4106">
        <f>'Previous Trades Import_OMS Quer'!G4106</f>
        <v>0</v>
      </c>
      <c r="H4106">
        <f>'Previous Trades Import_OMS Quer'!H4106</f>
        <v>0</v>
      </c>
      <c r="I4106">
        <f>'Previous Trades Import_OMS Quer'!I4106</f>
        <v>0</v>
      </c>
      <c r="J4106">
        <f>'Previous Trades Import_OMS Quer'!J4106</f>
        <v>0</v>
      </c>
      <c r="K4106">
        <f>'Previous Trades Import_OMS Quer'!K4106</f>
        <v>0</v>
      </c>
      <c r="L4106">
        <f>'Previous Trades Import_OMS Quer'!L4106</f>
        <v>0</v>
      </c>
      <c r="M4106">
        <f>'Previous Trades Import_OMS Quer'!M4106</f>
        <v>0</v>
      </c>
      <c r="N4106">
        <f>'Previous Trades Import_OMS Quer'!N4106</f>
        <v>0</v>
      </c>
      <c r="O4106" t="str">
        <f>CLEAN('Previous Trades Import_OMS Quer'!O4106)</f>
        <v/>
      </c>
      <c r="Q4106" s="25">
        <f t="shared" si="128"/>
        <v>0</v>
      </c>
      <c r="R4106" s="25" t="e">
        <f>VLOOKUP(O4106,'Currency Balance'!$O$3:$Q$32,3,0)</f>
        <v>#N/A</v>
      </c>
      <c r="S4106" t="e">
        <f t="shared" si="129"/>
        <v>#N/A</v>
      </c>
    </row>
    <row r="4107" spans="1:19">
      <c r="A4107">
        <f>'Previous Trades Import_OMS Quer'!A4107</f>
        <v>0</v>
      </c>
      <c r="B4107">
        <f>'Previous Trades Import_OMS Quer'!B4107</f>
        <v>0</v>
      </c>
      <c r="C4107" s="22">
        <f>'Previous Trades Import_OMS Quer'!C4107</f>
        <v>0</v>
      </c>
      <c r="D4107">
        <f>'Previous Trades Import_OMS Quer'!D4107</f>
        <v>0</v>
      </c>
      <c r="E4107" s="22">
        <f>'Previous Trades Import_OMS Quer'!E4107</f>
        <v>0</v>
      </c>
      <c r="F4107">
        <f>'Previous Trades Import_OMS Quer'!F4107</f>
        <v>0</v>
      </c>
      <c r="G4107">
        <f>'Previous Trades Import_OMS Quer'!G4107</f>
        <v>0</v>
      </c>
      <c r="H4107">
        <f>'Previous Trades Import_OMS Quer'!H4107</f>
        <v>0</v>
      </c>
      <c r="I4107">
        <f>'Previous Trades Import_OMS Quer'!I4107</f>
        <v>0</v>
      </c>
      <c r="J4107">
        <f>'Previous Trades Import_OMS Quer'!J4107</f>
        <v>0</v>
      </c>
      <c r="K4107">
        <f>'Previous Trades Import_OMS Quer'!K4107</f>
        <v>0</v>
      </c>
      <c r="L4107">
        <f>'Previous Trades Import_OMS Quer'!L4107</f>
        <v>0</v>
      </c>
      <c r="M4107">
        <f>'Previous Trades Import_OMS Quer'!M4107</f>
        <v>0</v>
      </c>
      <c r="N4107">
        <f>'Previous Trades Import_OMS Quer'!N4107</f>
        <v>0</v>
      </c>
      <c r="O4107" t="str">
        <f>CLEAN('Previous Trades Import_OMS Quer'!O4107)</f>
        <v/>
      </c>
      <c r="Q4107" s="25">
        <f t="shared" si="128"/>
        <v>0</v>
      </c>
      <c r="R4107" s="25" t="e">
        <f>VLOOKUP(O4107,'Currency Balance'!$O$3:$Q$32,3,0)</f>
        <v>#N/A</v>
      </c>
      <c r="S4107" t="e">
        <f t="shared" si="129"/>
        <v>#N/A</v>
      </c>
    </row>
    <row r="4108" spans="1:19">
      <c r="A4108">
        <f>'Previous Trades Import_OMS Quer'!A4108</f>
        <v>0</v>
      </c>
      <c r="B4108">
        <f>'Previous Trades Import_OMS Quer'!B4108</f>
        <v>0</v>
      </c>
      <c r="C4108" s="22">
        <f>'Previous Trades Import_OMS Quer'!C4108</f>
        <v>0</v>
      </c>
      <c r="D4108">
        <f>'Previous Trades Import_OMS Quer'!D4108</f>
        <v>0</v>
      </c>
      <c r="E4108" s="22">
        <f>'Previous Trades Import_OMS Quer'!E4108</f>
        <v>0</v>
      </c>
      <c r="F4108">
        <f>'Previous Trades Import_OMS Quer'!F4108</f>
        <v>0</v>
      </c>
      <c r="G4108">
        <f>'Previous Trades Import_OMS Quer'!G4108</f>
        <v>0</v>
      </c>
      <c r="H4108">
        <f>'Previous Trades Import_OMS Quer'!H4108</f>
        <v>0</v>
      </c>
      <c r="I4108">
        <f>'Previous Trades Import_OMS Quer'!I4108</f>
        <v>0</v>
      </c>
      <c r="J4108">
        <f>'Previous Trades Import_OMS Quer'!J4108</f>
        <v>0</v>
      </c>
      <c r="K4108">
        <f>'Previous Trades Import_OMS Quer'!K4108</f>
        <v>0</v>
      </c>
      <c r="L4108">
        <f>'Previous Trades Import_OMS Quer'!L4108</f>
        <v>0</v>
      </c>
      <c r="M4108">
        <f>'Previous Trades Import_OMS Quer'!M4108</f>
        <v>0</v>
      </c>
      <c r="N4108">
        <f>'Previous Trades Import_OMS Quer'!N4108</f>
        <v>0</v>
      </c>
      <c r="O4108" t="str">
        <f>CLEAN('Previous Trades Import_OMS Quer'!O4108)</f>
        <v/>
      </c>
      <c r="Q4108" s="25">
        <f t="shared" si="128"/>
        <v>0</v>
      </c>
      <c r="R4108" s="25" t="e">
        <f>VLOOKUP(O4108,'Currency Balance'!$O$3:$Q$32,3,0)</f>
        <v>#N/A</v>
      </c>
      <c r="S4108" t="e">
        <f t="shared" si="129"/>
        <v>#N/A</v>
      </c>
    </row>
    <row r="4109" spans="1:19">
      <c r="A4109">
        <f>'Previous Trades Import_OMS Quer'!A4109</f>
        <v>0</v>
      </c>
      <c r="B4109">
        <f>'Previous Trades Import_OMS Quer'!B4109</f>
        <v>0</v>
      </c>
      <c r="C4109" s="22">
        <f>'Previous Trades Import_OMS Quer'!C4109</f>
        <v>0</v>
      </c>
      <c r="D4109">
        <f>'Previous Trades Import_OMS Quer'!D4109</f>
        <v>0</v>
      </c>
      <c r="E4109" s="22">
        <f>'Previous Trades Import_OMS Quer'!E4109</f>
        <v>0</v>
      </c>
      <c r="F4109">
        <f>'Previous Trades Import_OMS Quer'!F4109</f>
        <v>0</v>
      </c>
      <c r="G4109">
        <f>'Previous Trades Import_OMS Quer'!G4109</f>
        <v>0</v>
      </c>
      <c r="H4109">
        <f>'Previous Trades Import_OMS Quer'!H4109</f>
        <v>0</v>
      </c>
      <c r="I4109">
        <f>'Previous Trades Import_OMS Quer'!I4109</f>
        <v>0</v>
      </c>
      <c r="J4109">
        <f>'Previous Trades Import_OMS Quer'!J4109</f>
        <v>0</v>
      </c>
      <c r="K4109">
        <f>'Previous Trades Import_OMS Quer'!K4109</f>
        <v>0</v>
      </c>
      <c r="L4109">
        <f>'Previous Trades Import_OMS Quer'!L4109</f>
        <v>0</v>
      </c>
      <c r="M4109">
        <f>'Previous Trades Import_OMS Quer'!M4109</f>
        <v>0</v>
      </c>
      <c r="N4109">
        <f>'Previous Trades Import_OMS Quer'!N4109</f>
        <v>0</v>
      </c>
      <c r="O4109" t="str">
        <f>CLEAN('Previous Trades Import_OMS Quer'!O4109)</f>
        <v/>
      </c>
      <c r="Q4109" s="25">
        <f t="shared" si="128"/>
        <v>0</v>
      </c>
      <c r="R4109" s="25" t="e">
        <f>VLOOKUP(O4109,'Currency Balance'!$O$3:$Q$32,3,0)</f>
        <v>#N/A</v>
      </c>
      <c r="S4109" t="e">
        <f t="shared" si="129"/>
        <v>#N/A</v>
      </c>
    </row>
    <row r="4110" spans="1:19">
      <c r="A4110">
        <f>'Previous Trades Import_OMS Quer'!A4110</f>
        <v>0</v>
      </c>
      <c r="B4110">
        <f>'Previous Trades Import_OMS Quer'!B4110</f>
        <v>0</v>
      </c>
      <c r="C4110" s="22">
        <f>'Previous Trades Import_OMS Quer'!C4110</f>
        <v>0</v>
      </c>
      <c r="D4110">
        <f>'Previous Trades Import_OMS Quer'!D4110</f>
        <v>0</v>
      </c>
      <c r="E4110" s="22">
        <f>'Previous Trades Import_OMS Quer'!E4110</f>
        <v>0</v>
      </c>
      <c r="F4110">
        <f>'Previous Trades Import_OMS Quer'!F4110</f>
        <v>0</v>
      </c>
      <c r="G4110">
        <f>'Previous Trades Import_OMS Quer'!G4110</f>
        <v>0</v>
      </c>
      <c r="H4110">
        <f>'Previous Trades Import_OMS Quer'!H4110</f>
        <v>0</v>
      </c>
      <c r="I4110">
        <f>'Previous Trades Import_OMS Quer'!I4110</f>
        <v>0</v>
      </c>
      <c r="J4110">
        <f>'Previous Trades Import_OMS Quer'!J4110</f>
        <v>0</v>
      </c>
      <c r="K4110">
        <f>'Previous Trades Import_OMS Quer'!K4110</f>
        <v>0</v>
      </c>
      <c r="L4110">
        <f>'Previous Trades Import_OMS Quer'!L4110</f>
        <v>0</v>
      </c>
      <c r="M4110">
        <f>'Previous Trades Import_OMS Quer'!M4110</f>
        <v>0</v>
      </c>
      <c r="N4110">
        <f>'Previous Trades Import_OMS Quer'!N4110</f>
        <v>0</v>
      </c>
      <c r="O4110" t="str">
        <f>CLEAN('Previous Trades Import_OMS Quer'!O4110)</f>
        <v/>
      </c>
      <c r="Q4110" s="25">
        <f t="shared" si="128"/>
        <v>0</v>
      </c>
      <c r="R4110" s="25" t="e">
        <f>VLOOKUP(O4110,'Currency Balance'!$O$3:$Q$32,3,0)</f>
        <v>#N/A</v>
      </c>
      <c r="S4110" t="e">
        <f t="shared" si="129"/>
        <v>#N/A</v>
      </c>
    </row>
    <row r="4111" spans="1:19">
      <c r="A4111">
        <f>'Previous Trades Import_OMS Quer'!A4111</f>
        <v>0</v>
      </c>
      <c r="B4111">
        <f>'Previous Trades Import_OMS Quer'!B4111</f>
        <v>0</v>
      </c>
      <c r="C4111" s="22">
        <f>'Previous Trades Import_OMS Quer'!C4111</f>
        <v>0</v>
      </c>
      <c r="D4111">
        <f>'Previous Trades Import_OMS Quer'!D4111</f>
        <v>0</v>
      </c>
      <c r="E4111" s="22">
        <f>'Previous Trades Import_OMS Quer'!E4111</f>
        <v>0</v>
      </c>
      <c r="F4111">
        <f>'Previous Trades Import_OMS Quer'!F4111</f>
        <v>0</v>
      </c>
      <c r="G4111">
        <f>'Previous Trades Import_OMS Quer'!G4111</f>
        <v>0</v>
      </c>
      <c r="H4111">
        <f>'Previous Trades Import_OMS Quer'!H4111</f>
        <v>0</v>
      </c>
      <c r="I4111">
        <f>'Previous Trades Import_OMS Quer'!I4111</f>
        <v>0</v>
      </c>
      <c r="J4111">
        <f>'Previous Trades Import_OMS Quer'!J4111</f>
        <v>0</v>
      </c>
      <c r="K4111">
        <f>'Previous Trades Import_OMS Quer'!K4111</f>
        <v>0</v>
      </c>
      <c r="L4111">
        <f>'Previous Trades Import_OMS Quer'!L4111</f>
        <v>0</v>
      </c>
      <c r="M4111">
        <f>'Previous Trades Import_OMS Quer'!M4111</f>
        <v>0</v>
      </c>
      <c r="N4111">
        <f>'Previous Trades Import_OMS Quer'!N4111</f>
        <v>0</v>
      </c>
      <c r="O4111" t="str">
        <f>CLEAN('Previous Trades Import_OMS Quer'!O4111)</f>
        <v/>
      </c>
      <c r="Q4111" s="25">
        <f t="shared" si="128"/>
        <v>0</v>
      </c>
      <c r="R4111" s="25" t="e">
        <f>VLOOKUP(O4111,'Currency Balance'!$O$3:$Q$32,3,0)</f>
        <v>#N/A</v>
      </c>
      <c r="S4111" t="e">
        <f t="shared" si="129"/>
        <v>#N/A</v>
      </c>
    </row>
    <row r="4112" spans="1:19">
      <c r="A4112">
        <f>'Previous Trades Import_OMS Quer'!A4112</f>
        <v>0</v>
      </c>
      <c r="B4112">
        <f>'Previous Trades Import_OMS Quer'!B4112</f>
        <v>0</v>
      </c>
      <c r="C4112" s="22">
        <f>'Previous Trades Import_OMS Quer'!C4112</f>
        <v>0</v>
      </c>
      <c r="D4112">
        <f>'Previous Trades Import_OMS Quer'!D4112</f>
        <v>0</v>
      </c>
      <c r="E4112" s="22">
        <f>'Previous Trades Import_OMS Quer'!E4112</f>
        <v>0</v>
      </c>
      <c r="F4112">
        <f>'Previous Trades Import_OMS Quer'!F4112</f>
        <v>0</v>
      </c>
      <c r="G4112">
        <f>'Previous Trades Import_OMS Quer'!G4112</f>
        <v>0</v>
      </c>
      <c r="H4112">
        <f>'Previous Trades Import_OMS Quer'!H4112</f>
        <v>0</v>
      </c>
      <c r="I4112">
        <f>'Previous Trades Import_OMS Quer'!I4112</f>
        <v>0</v>
      </c>
      <c r="J4112">
        <f>'Previous Trades Import_OMS Quer'!J4112</f>
        <v>0</v>
      </c>
      <c r="K4112">
        <f>'Previous Trades Import_OMS Quer'!K4112</f>
        <v>0</v>
      </c>
      <c r="L4112">
        <f>'Previous Trades Import_OMS Quer'!L4112</f>
        <v>0</v>
      </c>
      <c r="M4112">
        <f>'Previous Trades Import_OMS Quer'!M4112</f>
        <v>0</v>
      </c>
      <c r="N4112">
        <f>'Previous Trades Import_OMS Quer'!N4112</f>
        <v>0</v>
      </c>
      <c r="O4112" t="str">
        <f>CLEAN('Previous Trades Import_OMS Quer'!O4112)</f>
        <v/>
      </c>
      <c r="Q4112" s="25">
        <f t="shared" si="128"/>
        <v>0</v>
      </c>
      <c r="R4112" s="25" t="e">
        <f>VLOOKUP(O4112,'Currency Balance'!$O$3:$Q$32,3,0)</f>
        <v>#N/A</v>
      </c>
      <c r="S4112" t="e">
        <f t="shared" si="129"/>
        <v>#N/A</v>
      </c>
    </row>
    <row r="4113" spans="1:19">
      <c r="A4113">
        <f>'Previous Trades Import_OMS Quer'!A4113</f>
        <v>0</v>
      </c>
      <c r="B4113">
        <f>'Previous Trades Import_OMS Quer'!B4113</f>
        <v>0</v>
      </c>
      <c r="C4113" s="22">
        <f>'Previous Trades Import_OMS Quer'!C4113</f>
        <v>0</v>
      </c>
      <c r="D4113">
        <f>'Previous Trades Import_OMS Quer'!D4113</f>
        <v>0</v>
      </c>
      <c r="E4113" s="22">
        <f>'Previous Trades Import_OMS Quer'!E4113</f>
        <v>0</v>
      </c>
      <c r="F4113">
        <f>'Previous Trades Import_OMS Quer'!F4113</f>
        <v>0</v>
      </c>
      <c r="G4113">
        <f>'Previous Trades Import_OMS Quer'!G4113</f>
        <v>0</v>
      </c>
      <c r="H4113">
        <f>'Previous Trades Import_OMS Quer'!H4113</f>
        <v>0</v>
      </c>
      <c r="I4113">
        <f>'Previous Trades Import_OMS Quer'!I4113</f>
        <v>0</v>
      </c>
      <c r="J4113">
        <f>'Previous Trades Import_OMS Quer'!J4113</f>
        <v>0</v>
      </c>
      <c r="K4113">
        <f>'Previous Trades Import_OMS Quer'!K4113</f>
        <v>0</v>
      </c>
      <c r="L4113">
        <f>'Previous Trades Import_OMS Quer'!L4113</f>
        <v>0</v>
      </c>
      <c r="M4113">
        <f>'Previous Trades Import_OMS Quer'!M4113</f>
        <v>0</v>
      </c>
      <c r="N4113">
        <f>'Previous Trades Import_OMS Quer'!N4113</f>
        <v>0</v>
      </c>
      <c r="O4113" t="str">
        <f>CLEAN('Previous Trades Import_OMS Quer'!O4113)</f>
        <v/>
      </c>
      <c r="Q4113" s="25">
        <f t="shared" si="128"/>
        <v>0</v>
      </c>
      <c r="R4113" s="25" t="e">
        <f>VLOOKUP(O4113,'Currency Balance'!$O$3:$Q$32,3,0)</f>
        <v>#N/A</v>
      </c>
      <c r="S4113" t="e">
        <f t="shared" si="129"/>
        <v>#N/A</v>
      </c>
    </row>
    <row r="4114" spans="1:19">
      <c r="A4114">
        <f>'Previous Trades Import_OMS Quer'!A4114</f>
        <v>0</v>
      </c>
      <c r="B4114">
        <f>'Previous Trades Import_OMS Quer'!B4114</f>
        <v>0</v>
      </c>
      <c r="C4114" s="22">
        <f>'Previous Trades Import_OMS Quer'!C4114</f>
        <v>0</v>
      </c>
      <c r="D4114">
        <f>'Previous Trades Import_OMS Quer'!D4114</f>
        <v>0</v>
      </c>
      <c r="E4114" s="22">
        <f>'Previous Trades Import_OMS Quer'!E4114</f>
        <v>0</v>
      </c>
      <c r="F4114">
        <f>'Previous Trades Import_OMS Quer'!F4114</f>
        <v>0</v>
      </c>
      <c r="G4114">
        <f>'Previous Trades Import_OMS Quer'!G4114</f>
        <v>0</v>
      </c>
      <c r="H4114">
        <f>'Previous Trades Import_OMS Quer'!H4114</f>
        <v>0</v>
      </c>
      <c r="I4114">
        <f>'Previous Trades Import_OMS Quer'!I4114</f>
        <v>0</v>
      </c>
      <c r="J4114">
        <f>'Previous Trades Import_OMS Quer'!J4114</f>
        <v>0</v>
      </c>
      <c r="K4114">
        <f>'Previous Trades Import_OMS Quer'!K4114</f>
        <v>0</v>
      </c>
      <c r="L4114">
        <f>'Previous Trades Import_OMS Quer'!L4114</f>
        <v>0</v>
      </c>
      <c r="M4114">
        <f>'Previous Trades Import_OMS Quer'!M4114</f>
        <v>0</v>
      </c>
      <c r="N4114">
        <f>'Previous Trades Import_OMS Quer'!N4114</f>
        <v>0</v>
      </c>
      <c r="O4114" t="str">
        <f>CLEAN('Previous Trades Import_OMS Quer'!O4114)</f>
        <v/>
      </c>
      <c r="Q4114" s="25">
        <f t="shared" si="128"/>
        <v>0</v>
      </c>
      <c r="R4114" s="25" t="e">
        <f>VLOOKUP(O4114,'Currency Balance'!$O$3:$Q$32,3,0)</f>
        <v>#N/A</v>
      </c>
      <c r="S4114" t="e">
        <f t="shared" si="129"/>
        <v>#N/A</v>
      </c>
    </row>
    <row r="4115" spans="1:19">
      <c r="A4115">
        <f>'Previous Trades Import_OMS Quer'!A4115</f>
        <v>0</v>
      </c>
      <c r="B4115">
        <f>'Previous Trades Import_OMS Quer'!B4115</f>
        <v>0</v>
      </c>
      <c r="C4115" s="22">
        <f>'Previous Trades Import_OMS Quer'!C4115</f>
        <v>0</v>
      </c>
      <c r="D4115">
        <f>'Previous Trades Import_OMS Quer'!D4115</f>
        <v>0</v>
      </c>
      <c r="E4115" s="22">
        <f>'Previous Trades Import_OMS Quer'!E4115</f>
        <v>0</v>
      </c>
      <c r="F4115">
        <f>'Previous Trades Import_OMS Quer'!F4115</f>
        <v>0</v>
      </c>
      <c r="G4115">
        <f>'Previous Trades Import_OMS Quer'!G4115</f>
        <v>0</v>
      </c>
      <c r="H4115">
        <f>'Previous Trades Import_OMS Quer'!H4115</f>
        <v>0</v>
      </c>
      <c r="I4115">
        <f>'Previous Trades Import_OMS Quer'!I4115</f>
        <v>0</v>
      </c>
      <c r="J4115">
        <f>'Previous Trades Import_OMS Quer'!J4115</f>
        <v>0</v>
      </c>
      <c r="K4115">
        <f>'Previous Trades Import_OMS Quer'!K4115</f>
        <v>0</v>
      </c>
      <c r="L4115">
        <f>'Previous Trades Import_OMS Quer'!L4115</f>
        <v>0</v>
      </c>
      <c r="M4115">
        <f>'Previous Trades Import_OMS Quer'!M4115</f>
        <v>0</v>
      </c>
      <c r="N4115">
        <f>'Previous Trades Import_OMS Quer'!N4115</f>
        <v>0</v>
      </c>
      <c r="O4115" t="str">
        <f>CLEAN('Previous Trades Import_OMS Quer'!O4115)</f>
        <v/>
      </c>
      <c r="Q4115" s="25">
        <f t="shared" si="128"/>
        <v>0</v>
      </c>
      <c r="R4115" s="25" t="e">
        <f>VLOOKUP(O4115,'Currency Balance'!$O$3:$Q$32,3,0)</f>
        <v>#N/A</v>
      </c>
      <c r="S4115" t="e">
        <f t="shared" si="129"/>
        <v>#N/A</v>
      </c>
    </row>
    <row r="4116" spans="1:19">
      <c r="A4116">
        <f>'Previous Trades Import_OMS Quer'!A4116</f>
        <v>0</v>
      </c>
      <c r="B4116">
        <f>'Previous Trades Import_OMS Quer'!B4116</f>
        <v>0</v>
      </c>
      <c r="C4116" s="22">
        <f>'Previous Trades Import_OMS Quer'!C4116</f>
        <v>0</v>
      </c>
      <c r="D4116">
        <f>'Previous Trades Import_OMS Quer'!D4116</f>
        <v>0</v>
      </c>
      <c r="E4116" s="22">
        <f>'Previous Trades Import_OMS Quer'!E4116</f>
        <v>0</v>
      </c>
      <c r="F4116">
        <f>'Previous Trades Import_OMS Quer'!F4116</f>
        <v>0</v>
      </c>
      <c r="G4116">
        <f>'Previous Trades Import_OMS Quer'!G4116</f>
        <v>0</v>
      </c>
      <c r="H4116">
        <f>'Previous Trades Import_OMS Quer'!H4116</f>
        <v>0</v>
      </c>
      <c r="I4116">
        <f>'Previous Trades Import_OMS Quer'!I4116</f>
        <v>0</v>
      </c>
      <c r="J4116">
        <f>'Previous Trades Import_OMS Quer'!J4116</f>
        <v>0</v>
      </c>
      <c r="K4116">
        <f>'Previous Trades Import_OMS Quer'!K4116</f>
        <v>0</v>
      </c>
      <c r="L4116">
        <f>'Previous Trades Import_OMS Quer'!L4116</f>
        <v>0</v>
      </c>
      <c r="M4116">
        <f>'Previous Trades Import_OMS Quer'!M4116</f>
        <v>0</v>
      </c>
      <c r="N4116">
        <f>'Previous Trades Import_OMS Quer'!N4116</f>
        <v>0</v>
      </c>
      <c r="O4116" t="str">
        <f>CLEAN('Previous Trades Import_OMS Quer'!O4116)</f>
        <v/>
      </c>
      <c r="Q4116" s="25">
        <f t="shared" si="128"/>
        <v>0</v>
      </c>
      <c r="R4116" s="25" t="e">
        <f>VLOOKUP(O4116,'Currency Balance'!$O$3:$Q$32,3,0)</f>
        <v>#N/A</v>
      </c>
      <c r="S4116" t="e">
        <f t="shared" si="129"/>
        <v>#N/A</v>
      </c>
    </row>
    <row r="4117" spans="1:19">
      <c r="A4117">
        <f>'Previous Trades Import_OMS Quer'!A4117</f>
        <v>0</v>
      </c>
      <c r="B4117">
        <f>'Previous Trades Import_OMS Quer'!B4117</f>
        <v>0</v>
      </c>
      <c r="C4117" s="22">
        <f>'Previous Trades Import_OMS Quer'!C4117</f>
        <v>0</v>
      </c>
      <c r="D4117">
        <f>'Previous Trades Import_OMS Quer'!D4117</f>
        <v>0</v>
      </c>
      <c r="E4117" s="22">
        <f>'Previous Trades Import_OMS Quer'!E4117</f>
        <v>0</v>
      </c>
      <c r="F4117">
        <f>'Previous Trades Import_OMS Quer'!F4117</f>
        <v>0</v>
      </c>
      <c r="G4117">
        <f>'Previous Trades Import_OMS Quer'!G4117</f>
        <v>0</v>
      </c>
      <c r="H4117">
        <f>'Previous Trades Import_OMS Quer'!H4117</f>
        <v>0</v>
      </c>
      <c r="I4117">
        <f>'Previous Trades Import_OMS Quer'!I4117</f>
        <v>0</v>
      </c>
      <c r="J4117">
        <f>'Previous Trades Import_OMS Quer'!J4117</f>
        <v>0</v>
      </c>
      <c r="K4117">
        <f>'Previous Trades Import_OMS Quer'!K4117</f>
        <v>0</v>
      </c>
      <c r="L4117">
        <f>'Previous Trades Import_OMS Quer'!L4117</f>
        <v>0</v>
      </c>
      <c r="M4117">
        <f>'Previous Trades Import_OMS Quer'!M4117</f>
        <v>0</v>
      </c>
      <c r="N4117">
        <f>'Previous Trades Import_OMS Quer'!N4117</f>
        <v>0</v>
      </c>
      <c r="O4117" t="str">
        <f>CLEAN('Previous Trades Import_OMS Quer'!O4117)</f>
        <v/>
      </c>
      <c r="Q4117" s="25">
        <f t="shared" si="128"/>
        <v>0</v>
      </c>
      <c r="R4117" s="25" t="e">
        <f>VLOOKUP(O4117,'Currency Balance'!$O$3:$Q$32,3,0)</f>
        <v>#N/A</v>
      </c>
      <c r="S4117" t="e">
        <f t="shared" si="129"/>
        <v>#N/A</v>
      </c>
    </row>
    <row r="4118" spans="1:19">
      <c r="A4118">
        <f>'Previous Trades Import_OMS Quer'!A4118</f>
        <v>0</v>
      </c>
      <c r="B4118">
        <f>'Previous Trades Import_OMS Quer'!B4118</f>
        <v>0</v>
      </c>
      <c r="C4118" s="22">
        <f>'Previous Trades Import_OMS Quer'!C4118</f>
        <v>0</v>
      </c>
      <c r="D4118">
        <f>'Previous Trades Import_OMS Quer'!D4118</f>
        <v>0</v>
      </c>
      <c r="E4118" s="22">
        <f>'Previous Trades Import_OMS Quer'!E4118</f>
        <v>0</v>
      </c>
      <c r="F4118">
        <f>'Previous Trades Import_OMS Quer'!F4118</f>
        <v>0</v>
      </c>
      <c r="G4118">
        <f>'Previous Trades Import_OMS Quer'!G4118</f>
        <v>0</v>
      </c>
      <c r="H4118">
        <f>'Previous Trades Import_OMS Quer'!H4118</f>
        <v>0</v>
      </c>
      <c r="I4118">
        <f>'Previous Trades Import_OMS Quer'!I4118</f>
        <v>0</v>
      </c>
      <c r="J4118">
        <f>'Previous Trades Import_OMS Quer'!J4118</f>
        <v>0</v>
      </c>
      <c r="K4118">
        <f>'Previous Trades Import_OMS Quer'!K4118</f>
        <v>0</v>
      </c>
      <c r="L4118">
        <f>'Previous Trades Import_OMS Quer'!L4118</f>
        <v>0</v>
      </c>
      <c r="M4118">
        <f>'Previous Trades Import_OMS Quer'!M4118</f>
        <v>0</v>
      </c>
      <c r="N4118">
        <f>'Previous Trades Import_OMS Quer'!N4118</f>
        <v>0</v>
      </c>
      <c r="O4118" t="str">
        <f>CLEAN('Previous Trades Import_OMS Quer'!O4118)</f>
        <v/>
      </c>
      <c r="Q4118" s="25">
        <f t="shared" si="128"/>
        <v>0</v>
      </c>
      <c r="R4118" s="25" t="e">
        <f>VLOOKUP(O4118,'Currency Balance'!$O$3:$Q$32,3,0)</f>
        <v>#N/A</v>
      </c>
      <c r="S4118" t="e">
        <f t="shared" si="129"/>
        <v>#N/A</v>
      </c>
    </row>
    <row r="4119" spans="1:19">
      <c r="A4119">
        <f>'Previous Trades Import_OMS Quer'!A4119</f>
        <v>0</v>
      </c>
      <c r="B4119">
        <f>'Previous Trades Import_OMS Quer'!B4119</f>
        <v>0</v>
      </c>
      <c r="C4119" s="22">
        <f>'Previous Trades Import_OMS Quer'!C4119</f>
        <v>0</v>
      </c>
      <c r="D4119">
        <f>'Previous Trades Import_OMS Quer'!D4119</f>
        <v>0</v>
      </c>
      <c r="E4119" s="22">
        <f>'Previous Trades Import_OMS Quer'!E4119</f>
        <v>0</v>
      </c>
      <c r="F4119">
        <f>'Previous Trades Import_OMS Quer'!F4119</f>
        <v>0</v>
      </c>
      <c r="G4119">
        <f>'Previous Trades Import_OMS Quer'!G4119</f>
        <v>0</v>
      </c>
      <c r="H4119">
        <f>'Previous Trades Import_OMS Quer'!H4119</f>
        <v>0</v>
      </c>
      <c r="I4119">
        <f>'Previous Trades Import_OMS Quer'!I4119</f>
        <v>0</v>
      </c>
      <c r="J4119">
        <f>'Previous Trades Import_OMS Quer'!J4119</f>
        <v>0</v>
      </c>
      <c r="K4119">
        <f>'Previous Trades Import_OMS Quer'!K4119</f>
        <v>0</v>
      </c>
      <c r="L4119">
        <f>'Previous Trades Import_OMS Quer'!L4119</f>
        <v>0</v>
      </c>
      <c r="M4119">
        <f>'Previous Trades Import_OMS Quer'!M4119</f>
        <v>0</v>
      </c>
      <c r="N4119">
        <f>'Previous Trades Import_OMS Quer'!N4119</f>
        <v>0</v>
      </c>
      <c r="O4119" t="str">
        <f>CLEAN('Previous Trades Import_OMS Quer'!O4119)</f>
        <v/>
      </c>
      <c r="Q4119" s="25">
        <f t="shared" si="128"/>
        <v>0</v>
      </c>
      <c r="R4119" s="25" t="e">
        <f>VLOOKUP(O4119,'Currency Balance'!$O$3:$Q$32,3,0)</f>
        <v>#N/A</v>
      </c>
      <c r="S4119" t="e">
        <f t="shared" si="129"/>
        <v>#N/A</v>
      </c>
    </row>
    <row r="4120" spans="1:19">
      <c r="A4120">
        <f>'Previous Trades Import_OMS Quer'!A4120</f>
        <v>0</v>
      </c>
      <c r="B4120">
        <f>'Previous Trades Import_OMS Quer'!B4120</f>
        <v>0</v>
      </c>
      <c r="C4120" s="22">
        <f>'Previous Trades Import_OMS Quer'!C4120</f>
        <v>0</v>
      </c>
      <c r="D4120">
        <f>'Previous Trades Import_OMS Quer'!D4120</f>
        <v>0</v>
      </c>
      <c r="E4120" s="22">
        <f>'Previous Trades Import_OMS Quer'!E4120</f>
        <v>0</v>
      </c>
      <c r="F4120">
        <f>'Previous Trades Import_OMS Quer'!F4120</f>
        <v>0</v>
      </c>
      <c r="G4120">
        <f>'Previous Trades Import_OMS Quer'!G4120</f>
        <v>0</v>
      </c>
      <c r="H4120">
        <f>'Previous Trades Import_OMS Quer'!H4120</f>
        <v>0</v>
      </c>
      <c r="I4120">
        <f>'Previous Trades Import_OMS Quer'!I4120</f>
        <v>0</v>
      </c>
      <c r="J4120">
        <f>'Previous Trades Import_OMS Quer'!J4120</f>
        <v>0</v>
      </c>
      <c r="K4120">
        <f>'Previous Trades Import_OMS Quer'!K4120</f>
        <v>0</v>
      </c>
      <c r="L4120">
        <f>'Previous Trades Import_OMS Quer'!L4120</f>
        <v>0</v>
      </c>
      <c r="M4120">
        <f>'Previous Trades Import_OMS Quer'!M4120</f>
        <v>0</v>
      </c>
      <c r="N4120">
        <f>'Previous Trades Import_OMS Quer'!N4120</f>
        <v>0</v>
      </c>
      <c r="O4120" t="str">
        <f>CLEAN('Previous Trades Import_OMS Quer'!O4120)</f>
        <v/>
      </c>
      <c r="Q4120" s="25">
        <f t="shared" si="128"/>
        <v>0</v>
      </c>
      <c r="R4120" s="25" t="e">
        <f>VLOOKUP(O4120,'Currency Balance'!$O$3:$Q$32,3,0)</f>
        <v>#N/A</v>
      </c>
      <c r="S4120" t="e">
        <f t="shared" si="129"/>
        <v>#N/A</v>
      </c>
    </row>
    <row r="4121" spans="1:19">
      <c r="A4121">
        <f>'Previous Trades Import_OMS Quer'!A4121</f>
        <v>0</v>
      </c>
      <c r="B4121">
        <f>'Previous Trades Import_OMS Quer'!B4121</f>
        <v>0</v>
      </c>
      <c r="C4121" s="22">
        <f>'Previous Trades Import_OMS Quer'!C4121</f>
        <v>0</v>
      </c>
      <c r="D4121">
        <f>'Previous Trades Import_OMS Quer'!D4121</f>
        <v>0</v>
      </c>
      <c r="E4121" s="22">
        <f>'Previous Trades Import_OMS Quer'!E4121</f>
        <v>0</v>
      </c>
      <c r="F4121">
        <f>'Previous Trades Import_OMS Quer'!F4121</f>
        <v>0</v>
      </c>
      <c r="G4121">
        <f>'Previous Trades Import_OMS Quer'!G4121</f>
        <v>0</v>
      </c>
      <c r="H4121">
        <f>'Previous Trades Import_OMS Quer'!H4121</f>
        <v>0</v>
      </c>
      <c r="I4121">
        <f>'Previous Trades Import_OMS Quer'!I4121</f>
        <v>0</v>
      </c>
      <c r="J4121">
        <f>'Previous Trades Import_OMS Quer'!J4121</f>
        <v>0</v>
      </c>
      <c r="K4121">
        <f>'Previous Trades Import_OMS Quer'!K4121</f>
        <v>0</v>
      </c>
      <c r="L4121">
        <f>'Previous Trades Import_OMS Quer'!L4121</f>
        <v>0</v>
      </c>
      <c r="M4121">
        <f>'Previous Trades Import_OMS Quer'!M4121</f>
        <v>0</v>
      </c>
      <c r="N4121">
        <f>'Previous Trades Import_OMS Quer'!N4121</f>
        <v>0</v>
      </c>
      <c r="O4121" t="str">
        <f>CLEAN('Previous Trades Import_OMS Quer'!O4121)</f>
        <v/>
      </c>
      <c r="Q4121" s="25">
        <f t="shared" si="128"/>
        <v>0</v>
      </c>
      <c r="R4121" s="25" t="e">
        <f>VLOOKUP(O4121,'Currency Balance'!$O$3:$Q$32,3,0)</f>
        <v>#N/A</v>
      </c>
      <c r="S4121" t="e">
        <f t="shared" si="129"/>
        <v>#N/A</v>
      </c>
    </row>
    <row r="4122" spans="1:19">
      <c r="A4122">
        <f>'Previous Trades Import_OMS Quer'!A4122</f>
        <v>0</v>
      </c>
      <c r="B4122">
        <f>'Previous Trades Import_OMS Quer'!B4122</f>
        <v>0</v>
      </c>
      <c r="C4122" s="22">
        <f>'Previous Trades Import_OMS Quer'!C4122</f>
        <v>0</v>
      </c>
      <c r="D4122">
        <f>'Previous Trades Import_OMS Quer'!D4122</f>
        <v>0</v>
      </c>
      <c r="E4122" s="22">
        <f>'Previous Trades Import_OMS Quer'!E4122</f>
        <v>0</v>
      </c>
      <c r="F4122">
        <f>'Previous Trades Import_OMS Quer'!F4122</f>
        <v>0</v>
      </c>
      <c r="G4122">
        <f>'Previous Trades Import_OMS Quer'!G4122</f>
        <v>0</v>
      </c>
      <c r="H4122">
        <f>'Previous Trades Import_OMS Quer'!H4122</f>
        <v>0</v>
      </c>
      <c r="I4122">
        <f>'Previous Trades Import_OMS Quer'!I4122</f>
        <v>0</v>
      </c>
      <c r="J4122">
        <f>'Previous Trades Import_OMS Quer'!J4122</f>
        <v>0</v>
      </c>
      <c r="K4122">
        <f>'Previous Trades Import_OMS Quer'!K4122</f>
        <v>0</v>
      </c>
      <c r="L4122">
        <f>'Previous Trades Import_OMS Quer'!L4122</f>
        <v>0</v>
      </c>
      <c r="M4122">
        <f>'Previous Trades Import_OMS Quer'!M4122</f>
        <v>0</v>
      </c>
      <c r="N4122">
        <f>'Previous Trades Import_OMS Quer'!N4122</f>
        <v>0</v>
      </c>
      <c r="O4122" t="str">
        <f>CLEAN('Previous Trades Import_OMS Quer'!O4122)</f>
        <v/>
      </c>
      <c r="Q4122" s="25">
        <f t="shared" si="128"/>
        <v>0</v>
      </c>
      <c r="R4122" s="25" t="e">
        <f>VLOOKUP(O4122,'Currency Balance'!$O$3:$Q$32,3,0)</f>
        <v>#N/A</v>
      </c>
      <c r="S4122" t="e">
        <f t="shared" si="129"/>
        <v>#N/A</v>
      </c>
    </row>
    <row r="4123" spans="1:19">
      <c r="A4123">
        <f>'Previous Trades Import_OMS Quer'!A4123</f>
        <v>0</v>
      </c>
      <c r="B4123">
        <f>'Previous Trades Import_OMS Quer'!B4123</f>
        <v>0</v>
      </c>
      <c r="C4123" s="22">
        <f>'Previous Trades Import_OMS Quer'!C4123</f>
        <v>0</v>
      </c>
      <c r="D4123">
        <f>'Previous Trades Import_OMS Quer'!D4123</f>
        <v>0</v>
      </c>
      <c r="E4123" s="22">
        <f>'Previous Trades Import_OMS Quer'!E4123</f>
        <v>0</v>
      </c>
      <c r="F4123">
        <f>'Previous Trades Import_OMS Quer'!F4123</f>
        <v>0</v>
      </c>
      <c r="G4123">
        <f>'Previous Trades Import_OMS Quer'!G4123</f>
        <v>0</v>
      </c>
      <c r="H4123">
        <f>'Previous Trades Import_OMS Quer'!H4123</f>
        <v>0</v>
      </c>
      <c r="I4123">
        <f>'Previous Trades Import_OMS Quer'!I4123</f>
        <v>0</v>
      </c>
      <c r="J4123">
        <f>'Previous Trades Import_OMS Quer'!J4123</f>
        <v>0</v>
      </c>
      <c r="K4123">
        <f>'Previous Trades Import_OMS Quer'!K4123</f>
        <v>0</v>
      </c>
      <c r="L4123">
        <f>'Previous Trades Import_OMS Quer'!L4123</f>
        <v>0</v>
      </c>
      <c r="M4123">
        <f>'Previous Trades Import_OMS Quer'!M4123</f>
        <v>0</v>
      </c>
      <c r="N4123">
        <f>'Previous Trades Import_OMS Quer'!N4123</f>
        <v>0</v>
      </c>
      <c r="O4123" t="str">
        <f>CLEAN('Previous Trades Import_OMS Quer'!O4123)</f>
        <v/>
      </c>
      <c r="Q4123" s="25">
        <f t="shared" si="128"/>
        <v>0</v>
      </c>
      <c r="R4123" s="25" t="e">
        <f>VLOOKUP(O4123,'Currency Balance'!$O$3:$Q$32,3,0)</f>
        <v>#N/A</v>
      </c>
      <c r="S4123" t="e">
        <f t="shared" si="129"/>
        <v>#N/A</v>
      </c>
    </row>
    <row r="4124" spans="1:19">
      <c r="A4124">
        <f>'Previous Trades Import_OMS Quer'!A4124</f>
        <v>0</v>
      </c>
      <c r="B4124">
        <f>'Previous Trades Import_OMS Quer'!B4124</f>
        <v>0</v>
      </c>
      <c r="C4124" s="22">
        <f>'Previous Trades Import_OMS Quer'!C4124</f>
        <v>0</v>
      </c>
      <c r="D4124">
        <f>'Previous Trades Import_OMS Quer'!D4124</f>
        <v>0</v>
      </c>
      <c r="E4124" s="22">
        <f>'Previous Trades Import_OMS Quer'!E4124</f>
        <v>0</v>
      </c>
      <c r="F4124">
        <f>'Previous Trades Import_OMS Quer'!F4124</f>
        <v>0</v>
      </c>
      <c r="G4124">
        <f>'Previous Trades Import_OMS Quer'!G4124</f>
        <v>0</v>
      </c>
      <c r="H4124">
        <f>'Previous Trades Import_OMS Quer'!H4124</f>
        <v>0</v>
      </c>
      <c r="I4124">
        <f>'Previous Trades Import_OMS Quer'!I4124</f>
        <v>0</v>
      </c>
      <c r="J4124">
        <f>'Previous Trades Import_OMS Quer'!J4124</f>
        <v>0</v>
      </c>
      <c r="K4124">
        <f>'Previous Trades Import_OMS Quer'!K4124</f>
        <v>0</v>
      </c>
      <c r="L4124">
        <f>'Previous Trades Import_OMS Quer'!L4124</f>
        <v>0</v>
      </c>
      <c r="M4124">
        <f>'Previous Trades Import_OMS Quer'!M4124</f>
        <v>0</v>
      </c>
      <c r="N4124">
        <f>'Previous Trades Import_OMS Quer'!N4124</f>
        <v>0</v>
      </c>
      <c r="O4124" t="str">
        <f>CLEAN('Previous Trades Import_OMS Quer'!O4124)</f>
        <v/>
      </c>
      <c r="Q4124" s="25">
        <f t="shared" si="128"/>
        <v>0</v>
      </c>
      <c r="R4124" s="25" t="e">
        <f>VLOOKUP(O4124,'Currency Balance'!$O$3:$Q$32,3,0)</f>
        <v>#N/A</v>
      </c>
      <c r="S4124" t="e">
        <f t="shared" si="129"/>
        <v>#N/A</v>
      </c>
    </row>
    <row r="4125" spans="1:19">
      <c r="A4125">
        <f>'Previous Trades Import_OMS Quer'!A4125</f>
        <v>0</v>
      </c>
      <c r="B4125">
        <f>'Previous Trades Import_OMS Quer'!B4125</f>
        <v>0</v>
      </c>
      <c r="C4125" s="22">
        <f>'Previous Trades Import_OMS Quer'!C4125</f>
        <v>0</v>
      </c>
      <c r="D4125">
        <f>'Previous Trades Import_OMS Quer'!D4125</f>
        <v>0</v>
      </c>
      <c r="E4125" s="22">
        <f>'Previous Trades Import_OMS Quer'!E4125</f>
        <v>0</v>
      </c>
      <c r="F4125">
        <f>'Previous Trades Import_OMS Quer'!F4125</f>
        <v>0</v>
      </c>
      <c r="G4125">
        <f>'Previous Trades Import_OMS Quer'!G4125</f>
        <v>0</v>
      </c>
      <c r="H4125">
        <f>'Previous Trades Import_OMS Quer'!H4125</f>
        <v>0</v>
      </c>
      <c r="I4125">
        <f>'Previous Trades Import_OMS Quer'!I4125</f>
        <v>0</v>
      </c>
      <c r="J4125">
        <f>'Previous Trades Import_OMS Quer'!J4125</f>
        <v>0</v>
      </c>
      <c r="K4125">
        <f>'Previous Trades Import_OMS Quer'!K4125</f>
        <v>0</v>
      </c>
      <c r="L4125">
        <f>'Previous Trades Import_OMS Quer'!L4125</f>
        <v>0</v>
      </c>
      <c r="M4125">
        <f>'Previous Trades Import_OMS Quer'!M4125</f>
        <v>0</v>
      </c>
      <c r="N4125">
        <f>'Previous Trades Import_OMS Quer'!N4125</f>
        <v>0</v>
      </c>
      <c r="O4125" t="str">
        <f>CLEAN('Previous Trades Import_OMS Quer'!O4125)</f>
        <v/>
      </c>
      <c r="Q4125" s="25">
        <f t="shared" si="128"/>
        <v>0</v>
      </c>
      <c r="R4125" s="25" t="e">
        <f>VLOOKUP(O4125,'Currency Balance'!$O$3:$Q$32,3,0)</f>
        <v>#N/A</v>
      </c>
      <c r="S4125" t="e">
        <f t="shared" si="129"/>
        <v>#N/A</v>
      </c>
    </row>
    <row r="4126" spans="1:19">
      <c r="A4126">
        <f>'Previous Trades Import_OMS Quer'!A4126</f>
        <v>0</v>
      </c>
      <c r="B4126">
        <f>'Previous Trades Import_OMS Quer'!B4126</f>
        <v>0</v>
      </c>
      <c r="C4126" s="22">
        <f>'Previous Trades Import_OMS Quer'!C4126</f>
        <v>0</v>
      </c>
      <c r="D4126">
        <f>'Previous Trades Import_OMS Quer'!D4126</f>
        <v>0</v>
      </c>
      <c r="E4126" s="22">
        <f>'Previous Trades Import_OMS Quer'!E4126</f>
        <v>0</v>
      </c>
      <c r="F4126">
        <f>'Previous Trades Import_OMS Quer'!F4126</f>
        <v>0</v>
      </c>
      <c r="G4126">
        <f>'Previous Trades Import_OMS Quer'!G4126</f>
        <v>0</v>
      </c>
      <c r="H4126">
        <f>'Previous Trades Import_OMS Quer'!H4126</f>
        <v>0</v>
      </c>
      <c r="I4126">
        <f>'Previous Trades Import_OMS Quer'!I4126</f>
        <v>0</v>
      </c>
      <c r="J4126">
        <f>'Previous Trades Import_OMS Quer'!J4126</f>
        <v>0</v>
      </c>
      <c r="K4126">
        <f>'Previous Trades Import_OMS Quer'!K4126</f>
        <v>0</v>
      </c>
      <c r="L4126">
        <f>'Previous Trades Import_OMS Quer'!L4126</f>
        <v>0</v>
      </c>
      <c r="M4126">
        <f>'Previous Trades Import_OMS Quer'!M4126</f>
        <v>0</v>
      </c>
      <c r="N4126">
        <f>'Previous Trades Import_OMS Quer'!N4126</f>
        <v>0</v>
      </c>
      <c r="O4126" t="str">
        <f>CLEAN('Previous Trades Import_OMS Quer'!O4126)</f>
        <v/>
      </c>
      <c r="Q4126" s="25">
        <f t="shared" si="128"/>
        <v>0</v>
      </c>
      <c r="R4126" s="25" t="e">
        <f>VLOOKUP(O4126,'Currency Balance'!$O$3:$Q$32,3,0)</f>
        <v>#N/A</v>
      </c>
      <c r="S4126" t="e">
        <f t="shared" si="129"/>
        <v>#N/A</v>
      </c>
    </row>
    <row r="4127" spans="1:19">
      <c r="A4127">
        <f>'Previous Trades Import_OMS Quer'!A4127</f>
        <v>0</v>
      </c>
      <c r="B4127">
        <f>'Previous Trades Import_OMS Quer'!B4127</f>
        <v>0</v>
      </c>
      <c r="C4127" s="22">
        <f>'Previous Trades Import_OMS Quer'!C4127</f>
        <v>0</v>
      </c>
      <c r="D4127">
        <f>'Previous Trades Import_OMS Quer'!D4127</f>
        <v>0</v>
      </c>
      <c r="E4127" s="22">
        <f>'Previous Trades Import_OMS Quer'!E4127</f>
        <v>0</v>
      </c>
      <c r="F4127">
        <f>'Previous Trades Import_OMS Quer'!F4127</f>
        <v>0</v>
      </c>
      <c r="G4127">
        <f>'Previous Trades Import_OMS Quer'!G4127</f>
        <v>0</v>
      </c>
      <c r="H4127">
        <f>'Previous Trades Import_OMS Quer'!H4127</f>
        <v>0</v>
      </c>
      <c r="I4127">
        <f>'Previous Trades Import_OMS Quer'!I4127</f>
        <v>0</v>
      </c>
      <c r="J4127">
        <f>'Previous Trades Import_OMS Quer'!J4127</f>
        <v>0</v>
      </c>
      <c r="K4127">
        <f>'Previous Trades Import_OMS Quer'!K4127</f>
        <v>0</v>
      </c>
      <c r="L4127">
        <f>'Previous Trades Import_OMS Quer'!L4127</f>
        <v>0</v>
      </c>
      <c r="M4127">
        <f>'Previous Trades Import_OMS Quer'!M4127</f>
        <v>0</v>
      </c>
      <c r="N4127">
        <f>'Previous Trades Import_OMS Quer'!N4127</f>
        <v>0</v>
      </c>
      <c r="O4127" t="str">
        <f>CLEAN('Previous Trades Import_OMS Quer'!O4127)</f>
        <v/>
      </c>
      <c r="Q4127" s="25">
        <f t="shared" si="128"/>
        <v>0</v>
      </c>
      <c r="R4127" s="25" t="e">
        <f>VLOOKUP(O4127,'Currency Balance'!$O$3:$Q$32,3,0)</f>
        <v>#N/A</v>
      </c>
      <c r="S4127" t="e">
        <f t="shared" si="129"/>
        <v>#N/A</v>
      </c>
    </row>
    <row r="4128" spans="1:19">
      <c r="A4128">
        <f>'Previous Trades Import_OMS Quer'!A4128</f>
        <v>0</v>
      </c>
      <c r="B4128">
        <f>'Previous Trades Import_OMS Quer'!B4128</f>
        <v>0</v>
      </c>
      <c r="C4128" s="22">
        <f>'Previous Trades Import_OMS Quer'!C4128</f>
        <v>0</v>
      </c>
      <c r="D4128">
        <f>'Previous Trades Import_OMS Quer'!D4128</f>
        <v>0</v>
      </c>
      <c r="E4128" s="22">
        <f>'Previous Trades Import_OMS Quer'!E4128</f>
        <v>0</v>
      </c>
      <c r="F4128">
        <f>'Previous Trades Import_OMS Quer'!F4128</f>
        <v>0</v>
      </c>
      <c r="G4128">
        <f>'Previous Trades Import_OMS Quer'!G4128</f>
        <v>0</v>
      </c>
      <c r="H4128">
        <f>'Previous Trades Import_OMS Quer'!H4128</f>
        <v>0</v>
      </c>
      <c r="I4128">
        <f>'Previous Trades Import_OMS Quer'!I4128</f>
        <v>0</v>
      </c>
      <c r="J4128">
        <f>'Previous Trades Import_OMS Quer'!J4128</f>
        <v>0</v>
      </c>
      <c r="K4128">
        <f>'Previous Trades Import_OMS Quer'!K4128</f>
        <v>0</v>
      </c>
      <c r="L4128">
        <f>'Previous Trades Import_OMS Quer'!L4128</f>
        <v>0</v>
      </c>
      <c r="M4128">
        <f>'Previous Trades Import_OMS Quer'!M4128</f>
        <v>0</v>
      </c>
      <c r="N4128">
        <f>'Previous Trades Import_OMS Quer'!N4128</f>
        <v>0</v>
      </c>
      <c r="O4128" t="str">
        <f>CLEAN('Previous Trades Import_OMS Quer'!O4128)</f>
        <v/>
      </c>
      <c r="Q4128" s="25">
        <f t="shared" si="128"/>
        <v>0</v>
      </c>
      <c r="R4128" s="25" t="e">
        <f>VLOOKUP(O4128,'Currency Balance'!$O$3:$Q$32,3,0)</f>
        <v>#N/A</v>
      </c>
      <c r="S4128" t="e">
        <f t="shared" si="129"/>
        <v>#N/A</v>
      </c>
    </row>
    <row r="4129" spans="1:19">
      <c r="A4129">
        <f>'Previous Trades Import_OMS Quer'!A4129</f>
        <v>0</v>
      </c>
      <c r="B4129">
        <f>'Previous Trades Import_OMS Quer'!B4129</f>
        <v>0</v>
      </c>
      <c r="C4129" s="22">
        <f>'Previous Trades Import_OMS Quer'!C4129</f>
        <v>0</v>
      </c>
      <c r="D4129">
        <f>'Previous Trades Import_OMS Quer'!D4129</f>
        <v>0</v>
      </c>
      <c r="E4129" s="22">
        <f>'Previous Trades Import_OMS Quer'!E4129</f>
        <v>0</v>
      </c>
      <c r="F4129">
        <f>'Previous Trades Import_OMS Quer'!F4129</f>
        <v>0</v>
      </c>
      <c r="G4129">
        <f>'Previous Trades Import_OMS Quer'!G4129</f>
        <v>0</v>
      </c>
      <c r="H4129">
        <f>'Previous Trades Import_OMS Quer'!H4129</f>
        <v>0</v>
      </c>
      <c r="I4129">
        <f>'Previous Trades Import_OMS Quer'!I4129</f>
        <v>0</v>
      </c>
      <c r="J4129">
        <f>'Previous Trades Import_OMS Quer'!J4129</f>
        <v>0</v>
      </c>
      <c r="K4129">
        <f>'Previous Trades Import_OMS Quer'!K4129</f>
        <v>0</v>
      </c>
      <c r="L4129">
        <f>'Previous Trades Import_OMS Quer'!L4129</f>
        <v>0</v>
      </c>
      <c r="M4129">
        <f>'Previous Trades Import_OMS Quer'!M4129</f>
        <v>0</v>
      </c>
      <c r="N4129">
        <f>'Previous Trades Import_OMS Quer'!N4129</f>
        <v>0</v>
      </c>
      <c r="O4129" t="str">
        <f>CLEAN('Previous Trades Import_OMS Quer'!O4129)</f>
        <v/>
      </c>
      <c r="Q4129" s="25">
        <f t="shared" si="128"/>
        <v>0</v>
      </c>
      <c r="R4129" s="25" t="e">
        <f>VLOOKUP(O4129,'Currency Balance'!$O$3:$Q$32,3,0)</f>
        <v>#N/A</v>
      </c>
      <c r="S4129" t="e">
        <f t="shared" si="129"/>
        <v>#N/A</v>
      </c>
    </row>
    <row r="4130" spans="1:19">
      <c r="A4130">
        <f>'Previous Trades Import_OMS Quer'!A4130</f>
        <v>0</v>
      </c>
      <c r="B4130">
        <f>'Previous Trades Import_OMS Quer'!B4130</f>
        <v>0</v>
      </c>
      <c r="C4130" s="22">
        <f>'Previous Trades Import_OMS Quer'!C4130</f>
        <v>0</v>
      </c>
      <c r="D4130">
        <f>'Previous Trades Import_OMS Quer'!D4130</f>
        <v>0</v>
      </c>
      <c r="E4130" s="22">
        <f>'Previous Trades Import_OMS Quer'!E4130</f>
        <v>0</v>
      </c>
      <c r="F4130">
        <f>'Previous Trades Import_OMS Quer'!F4130</f>
        <v>0</v>
      </c>
      <c r="G4130">
        <f>'Previous Trades Import_OMS Quer'!G4130</f>
        <v>0</v>
      </c>
      <c r="H4130">
        <f>'Previous Trades Import_OMS Quer'!H4130</f>
        <v>0</v>
      </c>
      <c r="I4130">
        <f>'Previous Trades Import_OMS Quer'!I4130</f>
        <v>0</v>
      </c>
      <c r="J4130">
        <f>'Previous Trades Import_OMS Quer'!J4130</f>
        <v>0</v>
      </c>
      <c r="K4130">
        <f>'Previous Trades Import_OMS Quer'!K4130</f>
        <v>0</v>
      </c>
      <c r="L4130">
        <f>'Previous Trades Import_OMS Quer'!L4130</f>
        <v>0</v>
      </c>
      <c r="M4130">
        <f>'Previous Trades Import_OMS Quer'!M4130</f>
        <v>0</v>
      </c>
      <c r="N4130">
        <f>'Previous Trades Import_OMS Quer'!N4130</f>
        <v>0</v>
      </c>
      <c r="O4130" t="str">
        <f>CLEAN('Previous Trades Import_OMS Quer'!O4130)</f>
        <v/>
      </c>
      <c r="Q4130" s="25">
        <f t="shared" si="128"/>
        <v>0</v>
      </c>
      <c r="R4130" s="25" t="e">
        <f>VLOOKUP(O4130,'Currency Balance'!$O$3:$Q$32,3,0)</f>
        <v>#N/A</v>
      </c>
      <c r="S4130" t="e">
        <f t="shared" si="129"/>
        <v>#N/A</v>
      </c>
    </row>
    <row r="4131" spans="1:19">
      <c r="A4131">
        <f>'Previous Trades Import_OMS Quer'!A4131</f>
        <v>0</v>
      </c>
      <c r="B4131">
        <f>'Previous Trades Import_OMS Quer'!B4131</f>
        <v>0</v>
      </c>
      <c r="C4131" s="22">
        <f>'Previous Trades Import_OMS Quer'!C4131</f>
        <v>0</v>
      </c>
      <c r="D4131">
        <f>'Previous Trades Import_OMS Quer'!D4131</f>
        <v>0</v>
      </c>
      <c r="E4131" s="22">
        <f>'Previous Trades Import_OMS Quer'!E4131</f>
        <v>0</v>
      </c>
      <c r="F4131">
        <f>'Previous Trades Import_OMS Quer'!F4131</f>
        <v>0</v>
      </c>
      <c r="G4131">
        <f>'Previous Trades Import_OMS Quer'!G4131</f>
        <v>0</v>
      </c>
      <c r="H4131">
        <f>'Previous Trades Import_OMS Quer'!H4131</f>
        <v>0</v>
      </c>
      <c r="I4131">
        <f>'Previous Trades Import_OMS Quer'!I4131</f>
        <v>0</v>
      </c>
      <c r="J4131">
        <f>'Previous Trades Import_OMS Quer'!J4131</f>
        <v>0</v>
      </c>
      <c r="K4131">
        <f>'Previous Trades Import_OMS Quer'!K4131</f>
        <v>0</v>
      </c>
      <c r="L4131">
        <f>'Previous Trades Import_OMS Quer'!L4131</f>
        <v>0</v>
      </c>
      <c r="M4131">
        <f>'Previous Trades Import_OMS Quer'!M4131</f>
        <v>0</v>
      </c>
      <c r="N4131">
        <f>'Previous Trades Import_OMS Quer'!N4131</f>
        <v>0</v>
      </c>
      <c r="O4131" t="str">
        <f>CLEAN('Previous Trades Import_OMS Quer'!O4131)</f>
        <v/>
      </c>
      <c r="Q4131" s="25">
        <f t="shared" si="128"/>
        <v>0</v>
      </c>
      <c r="R4131" s="25" t="e">
        <f>VLOOKUP(O4131,'Currency Balance'!$O$3:$Q$32,3,0)</f>
        <v>#N/A</v>
      </c>
      <c r="S4131" t="e">
        <f t="shared" si="129"/>
        <v>#N/A</v>
      </c>
    </row>
    <row r="4132" spans="1:19">
      <c r="A4132">
        <f>'Previous Trades Import_OMS Quer'!A4132</f>
        <v>0</v>
      </c>
      <c r="B4132">
        <f>'Previous Trades Import_OMS Quer'!B4132</f>
        <v>0</v>
      </c>
      <c r="C4132" s="22">
        <f>'Previous Trades Import_OMS Quer'!C4132</f>
        <v>0</v>
      </c>
      <c r="D4132">
        <f>'Previous Trades Import_OMS Quer'!D4132</f>
        <v>0</v>
      </c>
      <c r="E4132" s="22">
        <f>'Previous Trades Import_OMS Quer'!E4132</f>
        <v>0</v>
      </c>
      <c r="F4132">
        <f>'Previous Trades Import_OMS Quer'!F4132</f>
        <v>0</v>
      </c>
      <c r="G4132">
        <f>'Previous Trades Import_OMS Quer'!G4132</f>
        <v>0</v>
      </c>
      <c r="H4132">
        <f>'Previous Trades Import_OMS Quer'!H4132</f>
        <v>0</v>
      </c>
      <c r="I4132">
        <f>'Previous Trades Import_OMS Quer'!I4132</f>
        <v>0</v>
      </c>
      <c r="J4132">
        <f>'Previous Trades Import_OMS Quer'!J4132</f>
        <v>0</v>
      </c>
      <c r="K4132">
        <f>'Previous Trades Import_OMS Quer'!K4132</f>
        <v>0</v>
      </c>
      <c r="L4132">
        <f>'Previous Trades Import_OMS Quer'!L4132</f>
        <v>0</v>
      </c>
      <c r="M4132">
        <f>'Previous Trades Import_OMS Quer'!M4132</f>
        <v>0</v>
      </c>
      <c r="N4132">
        <f>'Previous Trades Import_OMS Quer'!N4132</f>
        <v>0</v>
      </c>
      <c r="O4132" t="str">
        <f>CLEAN('Previous Trades Import_OMS Quer'!O4132)</f>
        <v/>
      </c>
      <c r="Q4132" s="25">
        <f t="shared" si="128"/>
        <v>0</v>
      </c>
      <c r="R4132" s="25" t="e">
        <f>VLOOKUP(O4132,'Currency Balance'!$O$3:$Q$32,3,0)</f>
        <v>#N/A</v>
      </c>
      <c r="S4132" t="e">
        <f t="shared" si="129"/>
        <v>#N/A</v>
      </c>
    </row>
    <row r="4133" spans="1:19">
      <c r="A4133">
        <f>'Previous Trades Import_OMS Quer'!A4133</f>
        <v>0</v>
      </c>
      <c r="B4133">
        <f>'Previous Trades Import_OMS Quer'!B4133</f>
        <v>0</v>
      </c>
      <c r="C4133" s="22">
        <f>'Previous Trades Import_OMS Quer'!C4133</f>
        <v>0</v>
      </c>
      <c r="D4133">
        <f>'Previous Trades Import_OMS Quer'!D4133</f>
        <v>0</v>
      </c>
      <c r="E4133" s="22">
        <f>'Previous Trades Import_OMS Quer'!E4133</f>
        <v>0</v>
      </c>
      <c r="F4133">
        <f>'Previous Trades Import_OMS Quer'!F4133</f>
        <v>0</v>
      </c>
      <c r="G4133">
        <f>'Previous Trades Import_OMS Quer'!G4133</f>
        <v>0</v>
      </c>
      <c r="H4133">
        <f>'Previous Trades Import_OMS Quer'!H4133</f>
        <v>0</v>
      </c>
      <c r="I4133">
        <f>'Previous Trades Import_OMS Quer'!I4133</f>
        <v>0</v>
      </c>
      <c r="J4133">
        <f>'Previous Trades Import_OMS Quer'!J4133</f>
        <v>0</v>
      </c>
      <c r="K4133">
        <f>'Previous Trades Import_OMS Quer'!K4133</f>
        <v>0</v>
      </c>
      <c r="L4133">
        <f>'Previous Trades Import_OMS Quer'!L4133</f>
        <v>0</v>
      </c>
      <c r="M4133">
        <f>'Previous Trades Import_OMS Quer'!M4133</f>
        <v>0</v>
      </c>
      <c r="N4133">
        <f>'Previous Trades Import_OMS Quer'!N4133</f>
        <v>0</v>
      </c>
      <c r="O4133" t="str">
        <f>CLEAN('Previous Trades Import_OMS Quer'!O4133)</f>
        <v/>
      </c>
      <c r="Q4133" s="25">
        <f t="shared" si="128"/>
        <v>0</v>
      </c>
      <c r="R4133" s="25" t="e">
        <f>VLOOKUP(O4133,'Currency Balance'!$O$3:$Q$32,3,0)</f>
        <v>#N/A</v>
      </c>
      <c r="S4133" t="e">
        <f t="shared" si="129"/>
        <v>#N/A</v>
      </c>
    </row>
    <row r="4134" spans="1:19">
      <c r="A4134">
        <f>'Previous Trades Import_OMS Quer'!A4134</f>
        <v>0</v>
      </c>
      <c r="B4134">
        <f>'Previous Trades Import_OMS Quer'!B4134</f>
        <v>0</v>
      </c>
      <c r="C4134" s="22">
        <f>'Previous Trades Import_OMS Quer'!C4134</f>
        <v>0</v>
      </c>
      <c r="D4134">
        <f>'Previous Trades Import_OMS Quer'!D4134</f>
        <v>0</v>
      </c>
      <c r="E4134" s="22">
        <f>'Previous Trades Import_OMS Quer'!E4134</f>
        <v>0</v>
      </c>
      <c r="F4134">
        <f>'Previous Trades Import_OMS Quer'!F4134</f>
        <v>0</v>
      </c>
      <c r="G4134">
        <f>'Previous Trades Import_OMS Quer'!G4134</f>
        <v>0</v>
      </c>
      <c r="H4134">
        <f>'Previous Trades Import_OMS Quer'!H4134</f>
        <v>0</v>
      </c>
      <c r="I4134">
        <f>'Previous Trades Import_OMS Quer'!I4134</f>
        <v>0</v>
      </c>
      <c r="J4134">
        <f>'Previous Trades Import_OMS Quer'!J4134</f>
        <v>0</v>
      </c>
      <c r="K4134">
        <f>'Previous Trades Import_OMS Quer'!K4134</f>
        <v>0</v>
      </c>
      <c r="L4134">
        <f>'Previous Trades Import_OMS Quer'!L4134</f>
        <v>0</v>
      </c>
      <c r="M4134">
        <f>'Previous Trades Import_OMS Quer'!M4134</f>
        <v>0</v>
      </c>
      <c r="N4134">
        <f>'Previous Trades Import_OMS Quer'!N4134</f>
        <v>0</v>
      </c>
      <c r="O4134" t="str">
        <f>CLEAN('Previous Trades Import_OMS Quer'!O4134)</f>
        <v/>
      </c>
      <c r="Q4134" s="25">
        <f t="shared" si="128"/>
        <v>0</v>
      </c>
      <c r="R4134" s="25" t="e">
        <f>VLOOKUP(O4134,'Currency Balance'!$O$3:$Q$32,3,0)</f>
        <v>#N/A</v>
      </c>
      <c r="S4134" t="e">
        <f t="shared" si="129"/>
        <v>#N/A</v>
      </c>
    </row>
    <row r="4135" spans="1:19">
      <c r="A4135">
        <f>'Previous Trades Import_OMS Quer'!A4135</f>
        <v>0</v>
      </c>
      <c r="B4135">
        <f>'Previous Trades Import_OMS Quer'!B4135</f>
        <v>0</v>
      </c>
      <c r="C4135" s="22">
        <f>'Previous Trades Import_OMS Quer'!C4135</f>
        <v>0</v>
      </c>
      <c r="D4135">
        <f>'Previous Trades Import_OMS Quer'!D4135</f>
        <v>0</v>
      </c>
      <c r="E4135" s="22">
        <f>'Previous Trades Import_OMS Quer'!E4135</f>
        <v>0</v>
      </c>
      <c r="F4135">
        <f>'Previous Trades Import_OMS Quer'!F4135</f>
        <v>0</v>
      </c>
      <c r="G4135">
        <f>'Previous Trades Import_OMS Quer'!G4135</f>
        <v>0</v>
      </c>
      <c r="H4135">
        <f>'Previous Trades Import_OMS Quer'!H4135</f>
        <v>0</v>
      </c>
      <c r="I4135">
        <f>'Previous Trades Import_OMS Quer'!I4135</f>
        <v>0</v>
      </c>
      <c r="J4135">
        <f>'Previous Trades Import_OMS Quer'!J4135</f>
        <v>0</v>
      </c>
      <c r="K4135">
        <f>'Previous Trades Import_OMS Quer'!K4135</f>
        <v>0</v>
      </c>
      <c r="L4135">
        <f>'Previous Trades Import_OMS Quer'!L4135</f>
        <v>0</v>
      </c>
      <c r="M4135">
        <f>'Previous Trades Import_OMS Quer'!M4135</f>
        <v>0</v>
      </c>
      <c r="N4135">
        <f>'Previous Trades Import_OMS Quer'!N4135</f>
        <v>0</v>
      </c>
      <c r="O4135" t="str">
        <f>CLEAN('Previous Trades Import_OMS Quer'!O4135)</f>
        <v/>
      </c>
      <c r="Q4135" s="25">
        <f t="shared" si="128"/>
        <v>0</v>
      </c>
      <c r="R4135" s="25" t="e">
        <f>VLOOKUP(O4135,'Currency Balance'!$O$3:$Q$32,3,0)</f>
        <v>#N/A</v>
      </c>
      <c r="S4135" t="e">
        <f t="shared" si="129"/>
        <v>#N/A</v>
      </c>
    </row>
    <row r="4136" spans="1:19">
      <c r="A4136">
        <f>'Previous Trades Import_OMS Quer'!A4136</f>
        <v>0</v>
      </c>
      <c r="B4136">
        <f>'Previous Trades Import_OMS Quer'!B4136</f>
        <v>0</v>
      </c>
      <c r="C4136" s="22">
        <f>'Previous Trades Import_OMS Quer'!C4136</f>
        <v>0</v>
      </c>
      <c r="D4136">
        <f>'Previous Trades Import_OMS Quer'!D4136</f>
        <v>0</v>
      </c>
      <c r="E4136" s="22">
        <f>'Previous Trades Import_OMS Quer'!E4136</f>
        <v>0</v>
      </c>
      <c r="F4136">
        <f>'Previous Trades Import_OMS Quer'!F4136</f>
        <v>0</v>
      </c>
      <c r="G4136">
        <f>'Previous Trades Import_OMS Quer'!G4136</f>
        <v>0</v>
      </c>
      <c r="H4136">
        <f>'Previous Trades Import_OMS Quer'!H4136</f>
        <v>0</v>
      </c>
      <c r="I4136">
        <f>'Previous Trades Import_OMS Quer'!I4136</f>
        <v>0</v>
      </c>
      <c r="J4136">
        <f>'Previous Trades Import_OMS Quer'!J4136</f>
        <v>0</v>
      </c>
      <c r="K4136">
        <f>'Previous Trades Import_OMS Quer'!K4136</f>
        <v>0</v>
      </c>
      <c r="L4136">
        <f>'Previous Trades Import_OMS Quer'!L4136</f>
        <v>0</v>
      </c>
      <c r="M4136">
        <f>'Previous Trades Import_OMS Quer'!M4136</f>
        <v>0</v>
      </c>
      <c r="N4136">
        <f>'Previous Trades Import_OMS Quer'!N4136</f>
        <v>0</v>
      </c>
      <c r="O4136" t="str">
        <f>CLEAN('Previous Trades Import_OMS Quer'!O4136)</f>
        <v/>
      </c>
      <c r="Q4136" s="25">
        <f t="shared" si="128"/>
        <v>0</v>
      </c>
      <c r="R4136" s="25" t="e">
        <f>VLOOKUP(O4136,'Currency Balance'!$O$3:$Q$32,3,0)</f>
        <v>#N/A</v>
      </c>
      <c r="S4136" t="e">
        <f t="shared" si="129"/>
        <v>#N/A</v>
      </c>
    </row>
    <row r="4137" spans="1:19">
      <c r="A4137">
        <f>'Previous Trades Import_OMS Quer'!A4137</f>
        <v>0</v>
      </c>
      <c r="B4137">
        <f>'Previous Trades Import_OMS Quer'!B4137</f>
        <v>0</v>
      </c>
      <c r="C4137" s="22">
        <f>'Previous Trades Import_OMS Quer'!C4137</f>
        <v>0</v>
      </c>
      <c r="D4137">
        <f>'Previous Trades Import_OMS Quer'!D4137</f>
        <v>0</v>
      </c>
      <c r="E4137" s="22">
        <f>'Previous Trades Import_OMS Quer'!E4137</f>
        <v>0</v>
      </c>
      <c r="F4137">
        <f>'Previous Trades Import_OMS Quer'!F4137</f>
        <v>0</v>
      </c>
      <c r="G4137">
        <f>'Previous Trades Import_OMS Quer'!G4137</f>
        <v>0</v>
      </c>
      <c r="H4137">
        <f>'Previous Trades Import_OMS Quer'!H4137</f>
        <v>0</v>
      </c>
      <c r="I4137">
        <f>'Previous Trades Import_OMS Quer'!I4137</f>
        <v>0</v>
      </c>
      <c r="J4137">
        <f>'Previous Trades Import_OMS Quer'!J4137</f>
        <v>0</v>
      </c>
      <c r="K4137">
        <f>'Previous Trades Import_OMS Quer'!K4137</f>
        <v>0</v>
      </c>
      <c r="L4137">
        <f>'Previous Trades Import_OMS Quer'!L4137</f>
        <v>0</v>
      </c>
      <c r="M4137">
        <f>'Previous Trades Import_OMS Quer'!M4137</f>
        <v>0</v>
      </c>
      <c r="N4137">
        <f>'Previous Trades Import_OMS Quer'!N4137</f>
        <v>0</v>
      </c>
      <c r="O4137" t="str">
        <f>CLEAN('Previous Trades Import_OMS Quer'!O4137)</f>
        <v/>
      </c>
      <c r="Q4137" s="25">
        <f t="shared" si="128"/>
        <v>0</v>
      </c>
      <c r="R4137" s="25" t="e">
        <f>VLOOKUP(O4137,'Currency Balance'!$O$3:$Q$32,3,0)</f>
        <v>#N/A</v>
      </c>
      <c r="S4137" t="e">
        <f t="shared" si="129"/>
        <v>#N/A</v>
      </c>
    </row>
    <row r="4138" spans="1:19">
      <c r="A4138">
        <f>'Previous Trades Import_OMS Quer'!A4138</f>
        <v>0</v>
      </c>
      <c r="B4138">
        <f>'Previous Trades Import_OMS Quer'!B4138</f>
        <v>0</v>
      </c>
      <c r="C4138" s="22">
        <f>'Previous Trades Import_OMS Quer'!C4138</f>
        <v>0</v>
      </c>
      <c r="D4138">
        <f>'Previous Trades Import_OMS Quer'!D4138</f>
        <v>0</v>
      </c>
      <c r="E4138" s="22">
        <f>'Previous Trades Import_OMS Quer'!E4138</f>
        <v>0</v>
      </c>
      <c r="F4138">
        <f>'Previous Trades Import_OMS Quer'!F4138</f>
        <v>0</v>
      </c>
      <c r="G4138">
        <f>'Previous Trades Import_OMS Quer'!G4138</f>
        <v>0</v>
      </c>
      <c r="H4138">
        <f>'Previous Trades Import_OMS Quer'!H4138</f>
        <v>0</v>
      </c>
      <c r="I4138">
        <f>'Previous Trades Import_OMS Quer'!I4138</f>
        <v>0</v>
      </c>
      <c r="J4138">
        <f>'Previous Trades Import_OMS Quer'!J4138</f>
        <v>0</v>
      </c>
      <c r="K4138">
        <f>'Previous Trades Import_OMS Quer'!K4138</f>
        <v>0</v>
      </c>
      <c r="L4138">
        <f>'Previous Trades Import_OMS Quer'!L4138</f>
        <v>0</v>
      </c>
      <c r="M4138">
        <f>'Previous Trades Import_OMS Quer'!M4138</f>
        <v>0</v>
      </c>
      <c r="N4138">
        <f>'Previous Trades Import_OMS Quer'!N4138</f>
        <v>0</v>
      </c>
      <c r="O4138" t="str">
        <f>CLEAN('Previous Trades Import_OMS Quer'!O4138)</f>
        <v/>
      </c>
      <c r="Q4138" s="25">
        <f t="shared" si="128"/>
        <v>0</v>
      </c>
      <c r="R4138" s="25" t="e">
        <f>VLOOKUP(O4138,'Currency Balance'!$O$3:$Q$32,3,0)</f>
        <v>#N/A</v>
      </c>
      <c r="S4138" t="e">
        <f t="shared" si="129"/>
        <v>#N/A</v>
      </c>
    </row>
    <row r="4139" spans="1:19">
      <c r="A4139">
        <f>'Previous Trades Import_OMS Quer'!A4139</f>
        <v>0</v>
      </c>
      <c r="B4139">
        <f>'Previous Trades Import_OMS Quer'!B4139</f>
        <v>0</v>
      </c>
      <c r="C4139" s="22">
        <f>'Previous Trades Import_OMS Quer'!C4139</f>
        <v>0</v>
      </c>
      <c r="D4139">
        <f>'Previous Trades Import_OMS Quer'!D4139</f>
        <v>0</v>
      </c>
      <c r="E4139" s="22">
        <f>'Previous Trades Import_OMS Quer'!E4139</f>
        <v>0</v>
      </c>
      <c r="F4139">
        <f>'Previous Trades Import_OMS Quer'!F4139</f>
        <v>0</v>
      </c>
      <c r="G4139">
        <f>'Previous Trades Import_OMS Quer'!G4139</f>
        <v>0</v>
      </c>
      <c r="H4139">
        <f>'Previous Trades Import_OMS Quer'!H4139</f>
        <v>0</v>
      </c>
      <c r="I4139">
        <f>'Previous Trades Import_OMS Quer'!I4139</f>
        <v>0</v>
      </c>
      <c r="J4139">
        <f>'Previous Trades Import_OMS Quer'!J4139</f>
        <v>0</v>
      </c>
      <c r="K4139">
        <f>'Previous Trades Import_OMS Quer'!K4139</f>
        <v>0</v>
      </c>
      <c r="L4139">
        <f>'Previous Trades Import_OMS Quer'!L4139</f>
        <v>0</v>
      </c>
      <c r="M4139">
        <f>'Previous Trades Import_OMS Quer'!M4139</f>
        <v>0</v>
      </c>
      <c r="N4139">
        <f>'Previous Trades Import_OMS Quer'!N4139</f>
        <v>0</v>
      </c>
      <c r="O4139" t="str">
        <f>CLEAN('Previous Trades Import_OMS Quer'!O4139)</f>
        <v/>
      </c>
      <c r="Q4139" s="25">
        <f t="shared" si="128"/>
        <v>0</v>
      </c>
      <c r="R4139" s="25" t="e">
        <f>VLOOKUP(O4139,'Currency Balance'!$O$3:$Q$32,3,0)</f>
        <v>#N/A</v>
      </c>
      <c r="S4139" t="e">
        <f t="shared" si="129"/>
        <v>#N/A</v>
      </c>
    </row>
    <row r="4140" spans="1:19">
      <c r="A4140">
        <f>'Previous Trades Import_OMS Quer'!A4140</f>
        <v>0</v>
      </c>
      <c r="B4140">
        <f>'Previous Trades Import_OMS Quer'!B4140</f>
        <v>0</v>
      </c>
      <c r="C4140" s="22">
        <f>'Previous Trades Import_OMS Quer'!C4140</f>
        <v>0</v>
      </c>
      <c r="D4140">
        <f>'Previous Trades Import_OMS Quer'!D4140</f>
        <v>0</v>
      </c>
      <c r="E4140" s="22">
        <f>'Previous Trades Import_OMS Quer'!E4140</f>
        <v>0</v>
      </c>
      <c r="F4140">
        <f>'Previous Trades Import_OMS Quer'!F4140</f>
        <v>0</v>
      </c>
      <c r="G4140">
        <f>'Previous Trades Import_OMS Quer'!G4140</f>
        <v>0</v>
      </c>
      <c r="H4140">
        <f>'Previous Trades Import_OMS Quer'!H4140</f>
        <v>0</v>
      </c>
      <c r="I4140">
        <f>'Previous Trades Import_OMS Quer'!I4140</f>
        <v>0</v>
      </c>
      <c r="J4140">
        <f>'Previous Trades Import_OMS Quer'!J4140</f>
        <v>0</v>
      </c>
      <c r="K4140">
        <f>'Previous Trades Import_OMS Quer'!K4140</f>
        <v>0</v>
      </c>
      <c r="L4140">
        <f>'Previous Trades Import_OMS Quer'!L4140</f>
        <v>0</v>
      </c>
      <c r="M4140">
        <f>'Previous Trades Import_OMS Quer'!M4140</f>
        <v>0</v>
      </c>
      <c r="N4140">
        <f>'Previous Trades Import_OMS Quer'!N4140</f>
        <v>0</v>
      </c>
      <c r="O4140" t="str">
        <f>CLEAN('Previous Trades Import_OMS Quer'!O4140)</f>
        <v/>
      </c>
      <c r="Q4140" s="25">
        <f t="shared" si="128"/>
        <v>0</v>
      </c>
      <c r="R4140" s="25" t="e">
        <f>VLOOKUP(O4140,'Currency Balance'!$O$3:$Q$32,3,0)</f>
        <v>#N/A</v>
      </c>
      <c r="S4140" t="e">
        <f t="shared" si="129"/>
        <v>#N/A</v>
      </c>
    </row>
    <row r="4141" spans="1:19">
      <c r="A4141">
        <f>'Previous Trades Import_OMS Quer'!A4141</f>
        <v>0</v>
      </c>
      <c r="B4141">
        <f>'Previous Trades Import_OMS Quer'!B4141</f>
        <v>0</v>
      </c>
      <c r="C4141" s="22">
        <f>'Previous Trades Import_OMS Quer'!C4141</f>
        <v>0</v>
      </c>
      <c r="D4141">
        <f>'Previous Trades Import_OMS Quer'!D4141</f>
        <v>0</v>
      </c>
      <c r="E4141" s="22">
        <f>'Previous Trades Import_OMS Quer'!E4141</f>
        <v>0</v>
      </c>
      <c r="F4141">
        <f>'Previous Trades Import_OMS Quer'!F4141</f>
        <v>0</v>
      </c>
      <c r="G4141">
        <f>'Previous Trades Import_OMS Quer'!G4141</f>
        <v>0</v>
      </c>
      <c r="H4141">
        <f>'Previous Trades Import_OMS Quer'!H4141</f>
        <v>0</v>
      </c>
      <c r="I4141">
        <f>'Previous Trades Import_OMS Quer'!I4141</f>
        <v>0</v>
      </c>
      <c r="J4141">
        <f>'Previous Trades Import_OMS Quer'!J4141</f>
        <v>0</v>
      </c>
      <c r="K4141">
        <f>'Previous Trades Import_OMS Quer'!K4141</f>
        <v>0</v>
      </c>
      <c r="L4141">
        <f>'Previous Trades Import_OMS Quer'!L4141</f>
        <v>0</v>
      </c>
      <c r="M4141">
        <f>'Previous Trades Import_OMS Quer'!M4141</f>
        <v>0</v>
      </c>
      <c r="N4141">
        <f>'Previous Trades Import_OMS Quer'!N4141</f>
        <v>0</v>
      </c>
      <c r="O4141" t="str">
        <f>CLEAN('Previous Trades Import_OMS Quer'!O4141)</f>
        <v/>
      </c>
      <c r="Q4141" s="25">
        <f t="shared" si="128"/>
        <v>0</v>
      </c>
      <c r="R4141" s="25" t="e">
        <f>VLOOKUP(O4141,'Currency Balance'!$O$3:$Q$32,3,0)</f>
        <v>#N/A</v>
      </c>
      <c r="S4141" t="e">
        <f t="shared" si="129"/>
        <v>#N/A</v>
      </c>
    </row>
    <row r="4142" spans="1:19">
      <c r="A4142">
        <f>'Previous Trades Import_OMS Quer'!A4142</f>
        <v>0</v>
      </c>
      <c r="B4142">
        <f>'Previous Trades Import_OMS Quer'!B4142</f>
        <v>0</v>
      </c>
      <c r="C4142" s="22">
        <f>'Previous Trades Import_OMS Quer'!C4142</f>
        <v>0</v>
      </c>
      <c r="D4142">
        <f>'Previous Trades Import_OMS Quer'!D4142</f>
        <v>0</v>
      </c>
      <c r="E4142" s="22">
        <f>'Previous Trades Import_OMS Quer'!E4142</f>
        <v>0</v>
      </c>
      <c r="F4142">
        <f>'Previous Trades Import_OMS Quer'!F4142</f>
        <v>0</v>
      </c>
      <c r="G4142">
        <f>'Previous Trades Import_OMS Quer'!G4142</f>
        <v>0</v>
      </c>
      <c r="H4142">
        <f>'Previous Trades Import_OMS Quer'!H4142</f>
        <v>0</v>
      </c>
      <c r="I4142">
        <f>'Previous Trades Import_OMS Quer'!I4142</f>
        <v>0</v>
      </c>
      <c r="J4142">
        <f>'Previous Trades Import_OMS Quer'!J4142</f>
        <v>0</v>
      </c>
      <c r="K4142">
        <f>'Previous Trades Import_OMS Quer'!K4142</f>
        <v>0</v>
      </c>
      <c r="L4142">
        <f>'Previous Trades Import_OMS Quer'!L4142</f>
        <v>0</v>
      </c>
      <c r="M4142">
        <f>'Previous Trades Import_OMS Quer'!M4142</f>
        <v>0</v>
      </c>
      <c r="N4142">
        <f>'Previous Trades Import_OMS Quer'!N4142</f>
        <v>0</v>
      </c>
      <c r="O4142" t="str">
        <f>CLEAN('Previous Trades Import_OMS Quer'!O4142)</f>
        <v/>
      </c>
      <c r="Q4142" s="25">
        <f t="shared" si="128"/>
        <v>0</v>
      </c>
      <c r="R4142" s="25" t="e">
        <f>VLOOKUP(O4142,'Currency Balance'!$O$3:$Q$32,3,0)</f>
        <v>#N/A</v>
      </c>
      <c r="S4142" t="e">
        <f t="shared" si="129"/>
        <v>#N/A</v>
      </c>
    </row>
    <row r="4143" spans="1:19">
      <c r="A4143">
        <f>'Previous Trades Import_OMS Quer'!A4143</f>
        <v>0</v>
      </c>
      <c r="B4143">
        <f>'Previous Trades Import_OMS Quer'!B4143</f>
        <v>0</v>
      </c>
      <c r="C4143" s="22">
        <f>'Previous Trades Import_OMS Quer'!C4143</f>
        <v>0</v>
      </c>
      <c r="D4143">
        <f>'Previous Trades Import_OMS Quer'!D4143</f>
        <v>0</v>
      </c>
      <c r="E4143" s="22">
        <f>'Previous Trades Import_OMS Quer'!E4143</f>
        <v>0</v>
      </c>
      <c r="F4143">
        <f>'Previous Trades Import_OMS Quer'!F4143</f>
        <v>0</v>
      </c>
      <c r="G4143">
        <f>'Previous Trades Import_OMS Quer'!G4143</f>
        <v>0</v>
      </c>
      <c r="H4143">
        <f>'Previous Trades Import_OMS Quer'!H4143</f>
        <v>0</v>
      </c>
      <c r="I4143">
        <f>'Previous Trades Import_OMS Quer'!I4143</f>
        <v>0</v>
      </c>
      <c r="J4143">
        <f>'Previous Trades Import_OMS Quer'!J4143</f>
        <v>0</v>
      </c>
      <c r="K4143">
        <f>'Previous Trades Import_OMS Quer'!K4143</f>
        <v>0</v>
      </c>
      <c r="L4143">
        <f>'Previous Trades Import_OMS Quer'!L4143</f>
        <v>0</v>
      </c>
      <c r="M4143">
        <f>'Previous Trades Import_OMS Quer'!M4143</f>
        <v>0</v>
      </c>
      <c r="N4143">
        <f>'Previous Trades Import_OMS Quer'!N4143</f>
        <v>0</v>
      </c>
      <c r="O4143" t="str">
        <f>CLEAN('Previous Trades Import_OMS Quer'!O4143)</f>
        <v/>
      </c>
      <c r="Q4143" s="25">
        <f t="shared" si="128"/>
        <v>0</v>
      </c>
      <c r="R4143" s="25" t="e">
        <f>VLOOKUP(O4143,'Currency Balance'!$O$3:$Q$32,3,0)</f>
        <v>#N/A</v>
      </c>
      <c r="S4143" t="e">
        <f t="shared" si="129"/>
        <v>#N/A</v>
      </c>
    </row>
    <row r="4144" spans="1:19">
      <c r="A4144">
        <f>'Previous Trades Import_OMS Quer'!A4144</f>
        <v>0</v>
      </c>
      <c r="B4144">
        <f>'Previous Trades Import_OMS Quer'!B4144</f>
        <v>0</v>
      </c>
      <c r="C4144" s="22">
        <f>'Previous Trades Import_OMS Quer'!C4144</f>
        <v>0</v>
      </c>
      <c r="D4144">
        <f>'Previous Trades Import_OMS Quer'!D4144</f>
        <v>0</v>
      </c>
      <c r="E4144" s="22">
        <f>'Previous Trades Import_OMS Quer'!E4144</f>
        <v>0</v>
      </c>
      <c r="F4144">
        <f>'Previous Trades Import_OMS Quer'!F4144</f>
        <v>0</v>
      </c>
      <c r="G4144">
        <f>'Previous Trades Import_OMS Quer'!G4144</f>
        <v>0</v>
      </c>
      <c r="H4144">
        <f>'Previous Trades Import_OMS Quer'!H4144</f>
        <v>0</v>
      </c>
      <c r="I4144">
        <f>'Previous Trades Import_OMS Quer'!I4144</f>
        <v>0</v>
      </c>
      <c r="J4144">
        <f>'Previous Trades Import_OMS Quer'!J4144</f>
        <v>0</v>
      </c>
      <c r="K4144">
        <f>'Previous Trades Import_OMS Quer'!K4144</f>
        <v>0</v>
      </c>
      <c r="L4144">
        <f>'Previous Trades Import_OMS Quer'!L4144</f>
        <v>0</v>
      </c>
      <c r="M4144">
        <f>'Previous Trades Import_OMS Quer'!M4144</f>
        <v>0</v>
      </c>
      <c r="N4144">
        <f>'Previous Trades Import_OMS Quer'!N4144</f>
        <v>0</v>
      </c>
      <c r="O4144" t="str">
        <f>CLEAN('Previous Trades Import_OMS Quer'!O4144)</f>
        <v/>
      </c>
      <c r="Q4144" s="25">
        <f t="shared" si="128"/>
        <v>0</v>
      </c>
      <c r="R4144" s="25" t="e">
        <f>VLOOKUP(O4144,'Currency Balance'!$O$3:$Q$32,3,0)</f>
        <v>#N/A</v>
      </c>
      <c r="S4144" t="e">
        <f t="shared" si="129"/>
        <v>#N/A</v>
      </c>
    </row>
    <row r="4145" spans="1:19">
      <c r="A4145">
        <f>'Previous Trades Import_OMS Quer'!A4145</f>
        <v>0</v>
      </c>
      <c r="B4145">
        <f>'Previous Trades Import_OMS Quer'!B4145</f>
        <v>0</v>
      </c>
      <c r="C4145" s="22">
        <f>'Previous Trades Import_OMS Quer'!C4145</f>
        <v>0</v>
      </c>
      <c r="D4145">
        <f>'Previous Trades Import_OMS Quer'!D4145</f>
        <v>0</v>
      </c>
      <c r="E4145" s="22">
        <f>'Previous Trades Import_OMS Quer'!E4145</f>
        <v>0</v>
      </c>
      <c r="F4145">
        <f>'Previous Trades Import_OMS Quer'!F4145</f>
        <v>0</v>
      </c>
      <c r="G4145">
        <f>'Previous Trades Import_OMS Quer'!G4145</f>
        <v>0</v>
      </c>
      <c r="H4145">
        <f>'Previous Trades Import_OMS Quer'!H4145</f>
        <v>0</v>
      </c>
      <c r="I4145">
        <f>'Previous Trades Import_OMS Quer'!I4145</f>
        <v>0</v>
      </c>
      <c r="J4145">
        <f>'Previous Trades Import_OMS Quer'!J4145</f>
        <v>0</v>
      </c>
      <c r="K4145">
        <f>'Previous Trades Import_OMS Quer'!K4145</f>
        <v>0</v>
      </c>
      <c r="L4145">
        <f>'Previous Trades Import_OMS Quer'!L4145</f>
        <v>0</v>
      </c>
      <c r="M4145">
        <f>'Previous Trades Import_OMS Quer'!M4145</f>
        <v>0</v>
      </c>
      <c r="N4145">
        <f>'Previous Trades Import_OMS Quer'!N4145</f>
        <v>0</v>
      </c>
      <c r="O4145" t="str">
        <f>CLEAN('Previous Trades Import_OMS Quer'!O4145)</f>
        <v/>
      </c>
      <c r="Q4145" s="25">
        <f t="shared" si="128"/>
        <v>0</v>
      </c>
      <c r="R4145" s="25" t="e">
        <f>VLOOKUP(O4145,'Currency Balance'!$O$3:$Q$32,3,0)</f>
        <v>#N/A</v>
      </c>
      <c r="S4145" t="e">
        <f t="shared" si="129"/>
        <v>#N/A</v>
      </c>
    </row>
    <row r="4146" spans="1:19">
      <c r="A4146">
        <f>'Previous Trades Import_OMS Quer'!A4146</f>
        <v>0</v>
      </c>
      <c r="B4146">
        <f>'Previous Trades Import_OMS Quer'!B4146</f>
        <v>0</v>
      </c>
      <c r="C4146" s="22">
        <f>'Previous Trades Import_OMS Quer'!C4146</f>
        <v>0</v>
      </c>
      <c r="D4146">
        <f>'Previous Trades Import_OMS Quer'!D4146</f>
        <v>0</v>
      </c>
      <c r="E4146" s="22">
        <f>'Previous Trades Import_OMS Quer'!E4146</f>
        <v>0</v>
      </c>
      <c r="F4146">
        <f>'Previous Trades Import_OMS Quer'!F4146</f>
        <v>0</v>
      </c>
      <c r="G4146">
        <f>'Previous Trades Import_OMS Quer'!G4146</f>
        <v>0</v>
      </c>
      <c r="H4146">
        <f>'Previous Trades Import_OMS Quer'!H4146</f>
        <v>0</v>
      </c>
      <c r="I4146">
        <f>'Previous Trades Import_OMS Quer'!I4146</f>
        <v>0</v>
      </c>
      <c r="J4146">
        <f>'Previous Trades Import_OMS Quer'!J4146</f>
        <v>0</v>
      </c>
      <c r="K4146">
        <f>'Previous Trades Import_OMS Quer'!K4146</f>
        <v>0</v>
      </c>
      <c r="L4146">
        <f>'Previous Trades Import_OMS Quer'!L4146</f>
        <v>0</v>
      </c>
      <c r="M4146">
        <f>'Previous Trades Import_OMS Quer'!M4146</f>
        <v>0</v>
      </c>
      <c r="N4146">
        <f>'Previous Trades Import_OMS Quer'!N4146</f>
        <v>0</v>
      </c>
      <c r="O4146" t="str">
        <f>CLEAN('Previous Trades Import_OMS Quer'!O4146)</f>
        <v/>
      </c>
      <c r="Q4146" s="25">
        <f t="shared" si="128"/>
        <v>0</v>
      </c>
      <c r="R4146" s="25" t="e">
        <f>VLOOKUP(O4146,'Currency Balance'!$O$3:$Q$32,3,0)</f>
        <v>#N/A</v>
      </c>
      <c r="S4146" t="e">
        <f t="shared" si="129"/>
        <v>#N/A</v>
      </c>
    </row>
    <row r="4147" spans="1:19">
      <c r="A4147">
        <f>'Previous Trades Import_OMS Quer'!A4147</f>
        <v>0</v>
      </c>
      <c r="B4147">
        <f>'Previous Trades Import_OMS Quer'!B4147</f>
        <v>0</v>
      </c>
      <c r="C4147" s="22">
        <f>'Previous Trades Import_OMS Quer'!C4147</f>
        <v>0</v>
      </c>
      <c r="D4147">
        <f>'Previous Trades Import_OMS Quer'!D4147</f>
        <v>0</v>
      </c>
      <c r="E4147" s="22">
        <f>'Previous Trades Import_OMS Quer'!E4147</f>
        <v>0</v>
      </c>
      <c r="F4147">
        <f>'Previous Trades Import_OMS Quer'!F4147</f>
        <v>0</v>
      </c>
      <c r="G4147">
        <f>'Previous Trades Import_OMS Quer'!G4147</f>
        <v>0</v>
      </c>
      <c r="H4147">
        <f>'Previous Trades Import_OMS Quer'!H4147</f>
        <v>0</v>
      </c>
      <c r="I4147">
        <f>'Previous Trades Import_OMS Quer'!I4147</f>
        <v>0</v>
      </c>
      <c r="J4147">
        <f>'Previous Trades Import_OMS Quer'!J4147</f>
        <v>0</v>
      </c>
      <c r="K4147">
        <f>'Previous Trades Import_OMS Quer'!K4147</f>
        <v>0</v>
      </c>
      <c r="L4147">
        <f>'Previous Trades Import_OMS Quer'!L4147</f>
        <v>0</v>
      </c>
      <c r="M4147">
        <f>'Previous Trades Import_OMS Quer'!M4147</f>
        <v>0</v>
      </c>
      <c r="N4147">
        <f>'Previous Trades Import_OMS Quer'!N4147</f>
        <v>0</v>
      </c>
      <c r="O4147" t="str">
        <f>CLEAN('Previous Trades Import_OMS Quer'!O4147)</f>
        <v/>
      </c>
      <c r="Q4147" s="25">
        <f t="shared" si="128"/>
        <v>0</v>
      </c>
      <c r="R4147" s="25" t="e">
        <f>VLOOKUP(O4147,'Currency Balance'!$O$3:$Q$32,3,0)</f>
        <v>#N/A</v>
      </c>
      <c r="S4147" t="e">
        <f t="shared" si="129"/>
        <v>#N/A</v>
      </c>
    </row>
    <row r="4148" spans="1:19">
      <c r="A4148">
        <f>'Previous Trades Import_OMS Quer'!A4148</f>
        <v>0</v>
      </c>
      <c r="B4148">
        <f>'Previous Trades Import_OMS Quer'!B4148</f>
        <v>0</v>
      </c>
      <c r="C4148" s="22">
        <f>'Previous Trades Import_OMS Quer'!C4148</f>
        <v>0</v>
      </c>
      <c r="D4148">
        <f>'Previous Trades Import_OMS Quer'!D4148</f>
        <v>0</v>
      </c>
      <c r="E4148" s="22">
        <f>'Previous Trades Import_OMS Quer'!E4148</f>
        <v>0</v>
      </c>
      <c r="F4148">
        <f>'Previous Trades Import_OMS Quer'!F4148</f>
        <v>0</v>
      </c>
      <c r="G4148">
        <f>'Previous Trades Import_OMS Quer'!G4148</f>
        <v>0</v>
      </c>
      <c r="H4148">
        <f>'Previous Trades Import_OMS Quer'!H4148</f>
        <v>0</v>
      </c>
      <c r="I4148">
        <f>'Previous Trades Import_OMS Quer'!I4148</f>
        <v>0</v>
      </c>
      <c r="J4148">
        <f>'Previous Trades Import_OMS Quer'!J4148</f>
        <v>0</v>
      </c>
      <c r="K4148">
        <f>'Previous Trades Import_OMS Quer'!K4148</f>
        <v>0</v>
      </c>
      <c r="L4148">
        <f>'Previous Trades Import_OMS Quer'!L4148</f>
        <v>0</v>
      </c>
      <c r="M4148">
        <f>'Previous Trades Import_OMS Quer'!M4148</f>
        <v>0</v>
      </c>
      <c r="N4148">
        <f>'Previous Trades Import_OMS Quer'!N4148</f>
        <v>0</v>
      </c>
      <c r="O4148" t="str">
        <f>CLEAN('Previous Trades Import_OMS Quer'!O4148)</f>
        <v/>
      </c>
      <c r="Q4148" s="25">
        <f t="shared" si="128"/>
        <v>0</v>
      </c>
      <c r="R4148" s="25" t="e">
        <f>VLOOKUP(O4148,'Currency Balance'!$O$3:$Q$32,3,0)</f>
        <v>#N/A</v>
      </c>
      <c r="S4148" t="e">
        <f t="shared" si="129"/>
        <v>#N/A</v>
      </c>
    </row>
    <row r="4149" spans="1:19">
      <c r="A4149">
        <f>'Previous Trades Import_OMS Quer'!A4149</f>
        <v>0</v>
      </c>
      <c r="B4149">
        <f>'Previous Trades Import_OMS Quer'!B4149</f>
        <v>0</v>
      </c>
      <c r="C4149" s="22">
        <f>'Previous Trades Import_OMS Quer'!C4149</f>
        <v>0</v>
      </c>
      <c r="D4149">
        <f>'Previous Trades Import_OMS Quer'!D4149</f>
        <v>0</v>
      </c>
      <c r="E4149" s="22">
        <f>'Previous Trades Import_OMS Quer'!E4149</f>
        <v>0</v>
      </c>
      <c r="F4149">
        <f>'Previous Trades Import_OMS Quer'!F4149</f>
        <v>0</v>
      </c>
      <c r="G4149">
        <f>'Previous Trades Import_OMS Quer'!G4149</f>
        <v>0</v>
      </c>
      <c r="H4149">
        <f>'Previous Trades Import_OMS Quer'!H4149</f>
        <v>0</v>
      </c>
      <c r="I4149">
        <f>'Previous Trades Import_OMS Quer'!I4149</f>
        <v>0</v>
      </c>
      <c r="J4149">
        <f>'Previous Trades Import_OMS Quer'!J4149</f>
        <v>0</v>
      </c>
      <c r="K4149">
        <f>'Previous Trades Import_OMS Quer'!K4149</f>
        <v>0</v>
      </c>
      <c r="L4149">
        <f>'Previous Trades Import_OMS Quer'!L4149</f>
        <v>0</v>
      </c>
      <c r="M4149">
        <f>'Previous Trades Import_OMS Quer'!M4149</f>
        <v>0</v>
      </c>
      <c r="N4149">
        <f>'Previous Trades Import_OMS Quer'!N4149</f>
        <v>0</v>
      </c>
      <c r="O4149" t="str">
        <f>CLEAN('Previous Trades Import_OMS Quer'!O4149)</f>
        <v/>
      </c>
      <c r="Q4149" s="25">
        <f t="shared" si="128"/>
        <v>0</v>
      </c>
      <c r="R4149" s="25" t="e">
        <f>VLOOKUP(O4149,'Currency Balance'!$O$3:$Q$32,3,0)</f>
        <v>#N/A</v>
      </c>
      <c r="S4149" t="e">
        <f t="shared" si="129"/>
        <v>#N/A</v>
      </c>
    </row>
    <row r="4150" spans="1:19">
      <c r="A4150">
        <f>'Previous Trades Import_OMS Quer'!A4150</f>
        <v>0</v>
      </c>
      <c r="B4150">
        <f>'Previous Trades Import_OMS Quer'!B4150</f>
        <v>0</v>
      </c>
      <c r="C4150" s="22">
        <f>'Previous Trades Import_OMS Quer'!C4150</f>
        <v>0</v>
      </c>
      <c r="D4150">
        <f>'Previous Trades Import_OMS Quer'!D4150</f>
        <v>0</v>
      </c>
      <c r="E4150" s="22">
        <f>'Previous Trades Import_OMS Quer'!E4150</f>
        <v>0</v>
      </c>
      <c r="F4150">
        <f>'Previous Trades Import_OMS Quer'!F4150</f>
        <v>0</v>
      </c>
      <c r="G4150">
        <f>'Previous Trades Import_OMS Quer'!G4150</f>
        <v>0</v>
      </c>
      <c r="H4150">
        <f>'Previous Trades Import_OMS Quer'!H4150</f>
        <v>0</v>
      </c>
      <c r="I4150">
        <f>'Previous Trades Import_OMS Quer'!I4150</f>
        <v>0</v>
      </c>
      <c r="J4150">
        <f>'Previous Trades Import_OMS Quer'!J4150</f>
        <v>0</v>
      </c>
      <c r="K4150">
        <f>'Previous Trades Import_OMS Quer'!K4150</f>
        <v>0</v>
      </c>
      <c r="L4150">
        <f>'Previous Trades Import_OMS Quer'!L4150</f>
        <v>0</v>
      </c>
      <c r="M4150">
        <f>'Previous Trades Import_OMS Quer'!M4150</f>
        <v>0</v>
      </c>
      <c r="N4150">
        <f>'Previous Trades Import_OMS Quer'!N4150</f>
        <v>0</v>
      </c>
      <c r="O4150" t="str">
        <f>CLEAN('Previous Trades Import_OMS Quer'!O4150)</f>
        <v/>
      </c>
      <c r="Q4150" s="25">
        <f t="shared" si="128"/>
        <v>0</v>
      </c>
      <c r="R4150" s="25" t="e">
        <f>VLOOKUP(O4150,'Currency Balance'!$O$3:$Q$32,3,0)</f>
        <v>#N/A</v>
      </c>
      <c r="S4150" t="e">
        <f t="shared" si="129"/>
        <v>#N/A</v>
      </c>
    </row>
    <row r="4151" spans="1:19">
      <c r="A4151">
        <f>'Previous Trades Import_OMS Quer'!A4151</f>
        <v>0</v>
      </c>
      <c r="B4151">
        <f>'Previous Trades Import_OMS Quer'!B4151</f>
        <v>0</v>
      </c>
      <c r="C4151" s="22">
        <f>'Previous Trades Import_OMS Quer'!C4151</f>
        <v>0</v>
      </c>
      <c r="D4151">
        <f>'Previous Trades Import_OMS Quer'!D4151</f>
        <v>0</v>
      </c>
      <c r="E4151" s="22">
        <f>'Previous Trades Import_OMS Quer'!E4151</f>
        <v>0</v>
      </c>
      <c r="F4151">
        <f>'Previous Trades Import_OMS Quer'!F4151</f>
        <v>0</v>
      </c>
      <c r="G4151">
        <f>'Previous Trades Import_OMS Quer'!G4151</f>
        <v>0</v>
      </c>
      <c r="H4151">
        <f>'Previous Trades Import_OMS Quer'!H4151</f>
        <v>0</v>
      </c>
      <c r="I4151">
        <f>'Previous Trades Import_OMS Quer'!I4151</f>
        <v>0</v>
      </c>
      <c r="J4151">
        <f>'Previous Trades Import_OMS Quer'!J4151</f>
        <v>0</v>
      </c>
      <c r="K4151">
        <f>'Previous Trades Import_OMS Quer'!K4151</f>
        <v>0</v>
      </c>
      <c r="L4151">
        <f>'Previous Trades Import_OMS Quer'!L4151</f>
        <v>0</v>
      </c>
      <c r="M4151">
        <f>'Previous Trades Import_OMS Quer'!M4151</f>
        <v>0</v>
      </c>
      <c r="N4151">
        <f>'Previous Trades Import_OMS Quer'!N4151</f>
        <v>0</v>
      </c>
      <c r="O4151" t="str">
        <f>CLEAN('Previous Trades Import_OMS Quer'!O4151)</f>
        <v/>
      </c>
      <c r="Q4151" s="25">
        <f t="shared" si="128"/>
        <v>0</v>
      </c>
      <c r="R4151" s="25" t="e">
        <f>VLOOKUP(O4151,'Currency Balance'!$O$3:$Q$32,3,0)</f>
        <v>#N/A</v>
      </c>
      <c r="S4151" t="e">
        <f t="shared" si="129"/>
        <v>#N/A</v>
      </c>
    </row>
    <row r="4152" spans="1:19">
      <c r="A4152">
        <f>'Previous Trades Import_OMS Quer'!A4152</f>
        <v>0</v>
      </c>
      <c r="B4152">
        <f>'Previous Trades Import_OMS Quer'!B4152</f>
        <v>0</v>
      </c>
      <c r="C4152" s="22">
        <f>'Previous Trades Import_OMS Quer'!C4152</f>
        <v>0</v>
      </c>
      <c r="D4152">
        <f>'Previous Trades Import_OMS Quer'!D4152</f>
        <v>0</v>
      </c>
      <c r="E4152" s="22">
        <f>'Previous Trades Import_OMS Quer'!E4152</f>
        <v>0</v>
      </c>
      <c r="F4152">
        <f>'Previous Trades Import_OMS Quer'!F4152</f>
        <v>0</v>
      </c>
      <c r="G4152">
        <f>'Previous Trades Import_OMS Quer'!G4152</f>
        <v>0</v>
      </c>
      <c r="H4152">
        <f>'Previous Trades Import_OMS Quer'!H4152</f>
        <v>0</v>
      </c>
      <c r="I4152">
        <f>'Previous Trades Import_OMS Quer'!I4152</f>
        <v>0</v>
      </c>
      <c r="J4152">
        <f>'Previous Trades Import_OMS Quer'!J4152</f>
        <v>0</v>
      </c>
      <c r="K4152">
        <f>'Previous Trades Import_OMS Quer'!K4152</f>
        <v>0</v>
      </c>
      <c r="L4152">
        <f>'Previous Trades Import_OMS Quer'!L4152</f>
        <v>0</v>
      </c>
      <c r="M4152">
        <f>'Previous Trades Import_OMS Quer'!M4152</f>
        <v>0</v>
      </c>
      <c r="N4152">
        <f>'Previous Trades Import_OMS Quer'!N4152</f>
        <v>0</v>
      </c>
      <c r="O4152" t="str">
        <f>CLEAN('Previous Trades Import_OMS Quer'!O4152)</f>
        <v/>
      </c>
      <c r="Q4152" s="25">
        <f t="shared" si="128"/>
        <v>0</v>
      </c>
      <c r="R4152" s="25" t="e">
        <f>VLOOKUP(O4152,'Currency Balance'!$O$3:$Q$32,3,0)</f>
        <v>#N/A</v>
      </c>
      <c r="S4152" t="e">
        <f t="shared" si="129"/>
        <v>#N/A</v>
      </c>
    </row>
    <row r="4153" spans="1:19">
      <c r="A4153">
        <f>'Previous Trades Import_OMS Quer'!A4153</f>
        <v>0</v>
      </c>
      <c r="B4153">
        <f>'Previous Trades Import_OMS Quer'!B4153</f>
        <v>0</v>
      </c>
      <c r="C4153" s="22">
        <f>'Previous Trades Import_OMS Quer'!C4153</f>
        <v>0</v>
      </c>
      <c r="D4153">
        <f>'Previous Trades Import_OMS Quer'!D4153</f>
        <v>0</v>
      </c>
      <c r="E4153" s="22">
        <f>'Previous Trades Import_OMS Quer'!E4153</f>
        <v>0</v>
      </c>
      <c r="F4153">
        <f>'Previous Trades Import_OMS Quer'!F4153</f>
        <v>0</v>
      </c>
      <c r="G4153">
        <f>'Previous Trades Import_OMS Quer'!G4153</f>
        <v>0</v>
      </c>
      <c r="H4153">
        <f>'Previous Trades Import_OMS Quer'!H4153</f>
        <v>0</v>
      </c>
      <c r="I4153">
        <f>'Previous Trades Import_OMS Quer'!I4153</f>
        <v>0</v>
      </c>
      <c r="J4153">
        <f>'Previous Trades Import_OMS Quer'!J4153</f>
        <v>0</v>
      </c>
      <c r="K4153">
        <f>'Previous Trades Import_OMS Quer'!K4153</f>
        <v>0</v>
      </c>
      <c r="L4153">
        <f>'Previous Trades Import_OMS Quer'!L4153</f>
        <v>0</v>
      </c>
      <c r="M4153">
        <f>'Previous Trades Import_OMS Quer'!M4153</f>
        <v>0</v>
      </c>
      <c r="N4153">
        <f>'Previous Trades Import_OMS Quer'!N4153</f>
        <v>0</v>
      </c>
      <c r="O4153" t="str">
        <f>CLEAN('Previous Trades Import_OMS Quer'!O4153)</f>
        <v/>
      </c>
      <c r="Q4153" s="25">
        <f t="shared" si="128"/>
        <v>0</v>
      </c>
      <c r="R4153" s="25" t="e">
        <f>VLOOKUP(O4153,'Currency Balance'!$O$3:$Q$32,3,0)</f>
        <v>#N/A</v>
      </c>
      <c r="S4153" t="e">
        <f t="shared" si="129"/>
        <v>#N/A</v>
      </c>
    </row>
    <row r="4154" spans="1:19">
      <c r="A4154">
        <f>'Previous Trades Import_OMS Quer'!A4154</f>
        <v>0</v>
      </c>
      <c r="B4154">
        <f>'Previous Trades Import_OMS Quer'!B4154</f>
        <v>0</v>
      </c>
      <c r="C4154" s="22">
        <f>'Previous Trades Import_OMS Quer'!C4154</f>
        <v>0</v>
      </c>
      <c r="D4154">
        <f>'Previous Trades Import_OMS Quer'!D4154</f>
        <v>0</v>
      </c>
      <c r="E4154" s="22">
        <f>'Previous Trades Import_OMS Quer'!E4154</f>
        <v>0</v>
      </c>
      <c r="F4154">
        <f>'Previous Trades Import_OMS Quer'!F4154</f>
        <v>0</v>
      </c>
      <c r="G4154">
        <f>'Previous Trades Import_OMS Quer'!G4154</f>
        <v>0</v>
      </c>
      <c r="H4154">
        <f>'Previous Trades Import_OMS Quer'!H4154</f>
        <v>0</v>
      </c>
      <c r="I4154">
        <f>'Previous Trades Import_OMS Quer'!I4154</f>
        <v>0</v>
      </c>
      <c r="J4154">
        <f>'Previous Trades Import_OMS Quer'!J4154</f>
        <v>0</v>
      </c>
      <c r="K4154">
        <f>'Previous Trades Import_OMS Quer'!K4154</f>
        <v>0</v>
      </c>
      <c r="L4154">
        <f>'Previous Trades Import_OMS Quer'!L4154</f>
        <v>0</v>
      </c>
      <c r="M4154">
        <f>'Previous Trades Import_OMS Quer'!M4154</f>
        <v>0</v>
      </c>
      <c r="N4154">
        <f>'Previous Trades Import_OMS Quer'!N4154</f>
        <v>0</v>
      </c>
      <c r="O4154" t="str">
        <f>CLEAN('Previous Trades Import_OMS Quer'!O4154)</f>
        <v/>
      </c>
      <c r="Q4154" s="25">
        <f t="shared" si="128"/>
        <v>0</v>
      </c>
      <c r="R4154" s="25" t="e">
        <f>VLOOKUP(O4154,'Currency Balance'!$O$3:$Q$32,3,0)</f>
        <v>#N/A</v>
      </c>
      <c r="S4154" t="e">
        <f t="shared" si="129"/>
        <v>#N/A</v>
      </c>
    </row>
    <row r="4155" spans="1:19">
      <c r="A4155">
        <f>'Previous Trades Import_OMS Quer'!A4155</f>
        <v>0</v>
      </c>
      <c r="B4155">
        <f>'Previous Trades Import_OMS Quer'!B4155</f>
        <v>0</v>
      </c>
      <c r="C4155" s="22">
        <f>'Previous Trades Import_OMS Quer'!C4155</f>
        <v>0</v>
      </c>
      <c r="D4155">
        <f>'Previous Trades Import_OMS Quer'!D4155</f>
        <v>0</v>
      </c>
      <c r="E4155" s="22">
        <f>'Previous Trades Import_OMS Quer'!E4155</f>
        <v>0</v>
      </c>
      <c r="F4155">
        <f>'Previous Trades Import_OMS Quer'!F4155</f>
        <v>0</v>
      </c>
      <c r="G4155">
        <f>'Previous Trades Import_OMS Quer'!G4155</f>
        <v>0</v>
      </c>
      <c r="H4155">
        <f>'Previous Trades Import_OMS Quer'!H4155</f>
        <v>0</v>
      </c>
      <c r="I4155">
        <f>'Previous Trades Import_OMS Quer'!I4155</f>
        <v>0</v>
      </c>
      <c r="J4155">
        <f>'Previous Trades Import_OMS Quer'!J4155</f>
        <v>0</v>
      </c>
      <c r="K4155">
        <f>'Previous Trades Import_OMS Quer'!K4155</f>
        <v>0</v>
      </c>
      <c r="L4155">
        <f>'Previous Trades Import_OMS Quer'!L4155</f>
        <v>0</v>
      </c>
      <c r="M4155">
        <f>'Previous Trades Import_OMS Quer'!M4155</f>
        <v>0</v>
      </c>
      <c r="N4155">
        <f>'Previous Trades Import_OMS Quer'!N4155</f>
        <v>0</v>
      </c>
      <c r="O4155" t="str">
        <f>CLEAN('Previous Trades Import_OMS Quer'!O4155)</f>
        <v/>
      </c>
      <c r="Q4155" s="25">
        <f t="shared" si="128"/>
        <v>0</v>
      </c>
      <c r="R4155" s="25" t="e">
        <f>VLOOKUP(O4155,'Currency Balance'!$O$3:$Q$32,3,0)</f>
        <v>#N/A</v>
      </c>
      <c r="S4155" t="e">
        <f t="shared" si="129"/>
        <v>#N/A</v>
      </c>
    </row>
    <row r="4156" spans="1:19">
      <c r="A4156">
        <f>'Previous Trades Import_OMS Quer'!A4156</f>
        <v>0</v>
      </c>
      <c r="B4156">
        <f>'Previous Trades Import_OMS Quer'!B4156</f>
        <v>0</v>
      </c>
      <c r="C4156" s="22">
        <f>'Previous Trades Import_OMS Quer'!C4156</f>
        <v>0</v>
      </c>
      <c r="D4156">
        <f>'Previous Trades Import_OMS Quer'!D4156</f>
        <v>0</v>
      </c>
      <c r="E4156" s="22">
        <f>'Previous Trades Import_OMS Quer'!E4156</f>
        <v>0</v>
      </c>
      <c r="F4156">
        <f>'Previous Trades Import_OMS Quer'!F4156</f>
        <v>0</v>
      </c>
      <c r="G4156">
        <f>'Previous Trades Import_OMS Quer'!G4156</f>
        <v>0</v>
      </c>
      <c r="H4156">
        <f>'Previous Trades Import_OMS Quer'!H4156</f>
        <v>0</v>
      </c>
      <c r="I4156">
        <f>'Previous Trades Import_OMS Quer'!I4156</f>
        <v>0</v>
      </c>
      <c r="J4156">
        <f>'Previous Trades Import_OMS Quer'!J4156</f>
        <v>0</v>
      </c>
      <c r="K4156">
        <f>'Previous Trades Import_OMS Quer'!K4156</f>
        <v>0</v>
      </c>
      <c r="L4156">
        <f>'Previous Trades Import_OMS Quer'!L4156</f>
        <v>0</v>
      </c>
      <c r="M4156">
        <f>'Previous Trades Import_OMS Quer'!M4156</f>
        <v>0</v>
      </c>
      <c r="N4156">
        <f>'Previous Trades Import_OMS Quer'!N4156</f>
        <v>0</v>
      </c>
      <c r="O4156" t="str">
        <f>CLEAN('Previous Trades Import_OMS Quer'!O4156)</f>
        <v/>
      </c>
      <c r="Q4156" s="25">
        <f t="shared" si="128"/>
        <v>0</v>
      </c>
      <c r="R4156" s="25" t="e">
        <f>VLOOKUP(O4156,'Currency Balance'!$O$3:$Q$32,3,0)</f>
        <v>#N/A</v>
      </c>
      <c r="S4156" t="e">
        <f t="shared" si="129"/>
        <v>#N/A</v>
      </c>
    </row>
    <row r="4157" spans="1:19">
      <c r="A4157">
        <f>'Previous Trades Import_OMS Quer'!A4157</f>
        <v>0</v>
      </c>
      <c r="B4157">
        <f>'Previous Trades Import_OMS Quer'!B4157</f>
        <v>0</v>
      </c>
      <c r="C4157" s="22">
        <f>'Previous Trades Import_OMS Quer'!C4157</f>
        <v>0</v>
      </c>
      <c r="D4157">
        <f>'Previous Trades Import_OMS Quer'!D4157</f>
        <v>0</v>
      </c>
      <c r="E4157" s="22">
        <f>'Previous Trades Import_OMS Quer'!E4157</f>
        <v>0</v>
      </c>
      <c r="F4157">
        <f>'Previous Trades Import_OMS Quer'!F4157</f>
        <v>0</v>
      </c>
      <c r="G4157">
        <f>'Previous Trades Import_OMS Quer'!G4157</f>
        <v>0</v>
      </c>
      <c r="H4157">
        <f>'Previous Trades Import_OMS Quer'!H4157</f>
        <v>0</v>
      </c>
      <c r="I4157">
        <f>'Previous Trades Import_OMS Quer'!I4157</f>
        <v>0</v>
      </c>
      <c r="J4157">
        <f>'Previous Trades Import_OMS Quer'!J4157</f>
        <v>0</v>
      </c>
      <c r="K4157">
        <f>'Previous Trades Import_OMS Quer'!K4157</f>
        <v>0</v>
      </c>
      <c r="L4157">
        <f>'Previous Trades Import_OMS Quer'!L4157</f>
        <v>0</v>
      </c>
      <c r="M4157">
        <f>'Previous Trades Import_OMS Quer'!M4157</f>
        <v>0</v>
      </c>
      <c r="N4157">
        <f>'Previous Trades Import_OMS Quer'!N4157</f>
        <v>0</v>
      </c>
      <c r="O4157" t="str">
        <f>CLEAN('Previous Trades Import_OMS Quer'!O4157)</f>
        <v/>
      </c>
      <c r="Q4157" s="25">
        <f t="shared" si="128"/>
        <v>0</v>
      </c>
      <c r="R4157" s="25" t="e">
        <f>VLOOKUP(O4157,'Currency Balance'!$O$3:$Q$32,3,0)</f>
        <v>#N/A</v>
      </c>
      <c r="S4157" t="e">
        <f t="shared" si="129"/>
        <v>#N/A</v>
      </c>
    </row>
    <row r="4158" spans="1:19">
      <c r="A4158">
        <f>'Previous Trades Import_OMS Quer'!A4158</f>
        <v>0</v>
      </c>
      <c r="B4158">
        <f>'Previous Trades Import_OMS Quer'!B4158</f>
        <v>0</v>
      </c>
      <c r="C4158" s="22">
        <f>'Previous Trades Import_OMS Quer'!C4158</f>
        <v>0</v>
      </c>
      <c r="D4158">
        <f>'Previous Trades Import_OMS Quer'!D4158</f>
        <v>0</v>
      </c>
      <c r="E4158" s="22">
        <f>'Previous Trades Import_OMS Quer'!E4158</f>
        <v>0</v>
      </c>
      <c r="F4158">
        <f>'Previous Trades Import_OMS Quer'!F4158</f>
        <v>0</v>
      </c>
      <c r="G4158">
        <f>'Previous Trades Import_OMS Quer'!G4158</f>
        <v>0</v>
      </c>
      <c r="H4158">
        <f>'Previous Trades Import_OMS Quer'!H4158</f>
        <v>0</v>
      </c>
      <c r="I4158">
        <f>'Previous Trades Import_OMS Quer'!I4158</f>
        <v>0</v>
      </c>
      <c r="J4158">
        <f>'Previous Trades Import_OMS Quer'!J4158</f>
        <v>0</v>
      </c>
      <c r="K4158">
        <f>'Previous Trades Import_OMS Quer'!K4158</f>
        <v>0</v>
      </c>
      <c r="L4158">
        <f>'Previous Trades Import_OMS Quer'!L4158</f>
        <v>0</v>
      </c>
      <c r="M4158">
        <f>'Previous Trades Import_OMS Quer'!M4158</f>
        <v>0</v>
      </c>
      <c r="N4158">
        <f>'Previous Trades Import_OMS Quer'!N4158</f>
        <v>0</v>
      </c>
      <c r="O4158" t="str">
        <f>CLEAN('Previous Trades Import_OMS Quer'!O4158)</f>
        <v/>
      </c>
      <c r="Q4158" s="25">
        <f t="shared" si="128"/>
        <v>0</v>
      </c>
      <c r="R4158" s="25" t="e">
        <f>VLOOKUP(O4158,'Currency Balance'!$O$3:$Q$32,3,0)</f>
        <v>#N/A</v>
      </c>
      <c r="S4158" t="e">
        <f t="shared" si="129"/>
        <v>#N/A</v>
      </c>
    </row>
    <row r="4159" spans="1:19">
      <c r="A4159">
        <f>'Previous Trades Import_OMS Quer'!A4159</f>
        <v>0</v>
      </c>
      <c r="B4159">
        <f>'Previous Trades Import_OMS Quer'!B4159</f>
        <v>0</v>
      </c>
      <c r="C4159" s="22">
        <f>'Previous Trades Import_OMS Quer'!C4159</f>
        <v>0</v>
      </c>
      <c r="D4159">
        <f>'Previous Trades Import_OMS Quer'!D4159</f>
        <v>0</v>
      </c>
      <c r="E4159" s="22">
        <f>'Previous Trades Import_OMS Quer'!E4159</f>
        <v>0</v>
      </c>
      <c r="F4159">
        <f>'Previous Trades Import_OMS Quer'!F4159</f>
        <v>0</v>
      </c>
      <c r="G4159">
        <f>'Previous Trades Import_OMS Quer'!G4159</f>
        <v>0</v>
      </c>
      <c r="H4159">
        <f>'Previous Trades Import_OMS Quer'!H4159</f>
        <v>0</v>
      </c>
      <c r="I4159">
        <f>'Previous Trades Import_OMS Quer'!I4159</f>
        <v>0</v>
      </c>
      <c r="J4159">
        <f>'Previous Trades Import_OMS Quer'!J4159</f>
        <v>0</v>
      </c>
      <c r="K4159">
        <f>'Previous Trades Import_OMS Quer'!K4159</f>
        <v>0</v>
      </c>
      <c r="L4159">
        <f>'Previous Trades Import_OMS Quer'!L4159</f>
        <v>0</v>
      </c>
      <c r="M4159">
        <f>'Previous Trades Import_OMS Quer'!M4159</f>
        <v>0</v>
      </c>
      <c r="N4159">
        <f>'Previous Trades Import_OMS Quer'!N4159</f>
        <v>0</v>
      </c>
      <c r="O4159" t="str">
        <f>CLEAN('Previous Trades Import_OMS Quer'!O4159)</f>
        <v/>
      </c>
      <c r="Q4159" s="25">
        <f t="shared" si="128"/>
        <v>0</v>
      </c>
      <c r="R4159" s="25" t="e">
        <f>VLOOKUP(O4159,'Currency Balance'!$O$3:$Q$32,3,0)</f>
        <v>#N/A</v>
      </c>
      <c r="S4159" t="e">
        <f t="shared" si="129"/>
        <v>#N/A</v>
      </c>
    </row>
    <row r="4160" spans="1:19">
      <c r="A4160">
        <f>'Previous Trades Import_OMS Quer'!A4160</f>
        <v>0</v>
      </c>
      <c r="B4160">
        <f>'Previous Trades Import_OMS Quer'!B4160</f>
        <v>0</v>
      </c>
      <c r="C4160" s="22">
        <f>'Previous Trades Import_OMS Quer'!C4160</f>
        <v>0</v>
      </c>
      <c r="D4160">
        <f>'Previous Trades Import_OMS Quer'!D4160</f>
        <v>0</v>
      </c>
      <c r="E4160" s="22">
        <f>'Previous Trades Import_OMS Quer'!E4160</f>
        <v>0</v>
      </c>
      <c r="F4160">
        <f>'Previous Trades Import_OMS Quer'!F4160</f>
        <v>0</v>
      </c>
      <c r="G4160">
        <f>'Previous Trades Import_OMS Quer'!G4160</f>
        <v>0</v>
      </c>
      <c r="H4160">
        <f>'Previous Trades Import_OMS Quer'!H4160</f>
        <v>0</v>
      </c>
      <c r="I4160">
        <f>'Previous Trades Import_OMS Quer'!I4160</f>
        <v>0</v>
      </c>
      <c r="J4160">
        <f>'Previous Trades Import_OMS Quer'!J4160</f>
        <v>0</v>
      </c>
      <c r="K4160">
        <f>'Previous Trades Import_OMS Quer'!K4160</f>
        <v>0</v>
      </c>
      <c r="L4160">
        <f>'Previous Trades Import_OMS Quer'!L4160</f>
        <v>0</v>
      </c>
      <c r="M4160">
        <f>'Previous Trades Import_OMS Quer'!M4160</f>
        <v>0</v>
      </c>
      <c r="N4160">
        <f>'Previous Trades Import_OMS Quer'!N4160</f>
        <v>0</v>
      </c>
      <c r="O4160" t="str">
        <f>CLEAN('Previous Trades Import_OMS Quer'!O4160)</f>
        <v/>
      </c>
      <c r="Q4160" s="25">
        <f t="shared" si="128"/>
        <v>0</v>
      </c>
      <c r="R4160" s="25" t="e">
        <f>VLOOKUP(O4160,'Currency Balance'!$O$3:$Q$32,3,0)</f>
        <v>#N/A</v>
      </c>
      <c r="S4160" t="e">
        <f t="shared" si="129"/>
        <v>#N/A</v>
      </c>
    </row>
    <row r="4161" spans="1:19">
      <c r="A4161">
        <f>'Previous Trades Import_OMS Quer'!A4161</f>
        <v>0</v>
      </c>
      <c r="B4161">
        <f>'Previous Trades Import_OMS Quer'!B4161</f>
        <v>0</v>
      </c>
      <c r="C4161" s="22">
        <f>'Previous Trades Import_OMS Quer'!C4161</f>
        <v>0</v>
      </c>
      <c r="D4161">
        <f>'Previous Trades Import_OMS Quer'!D4161</f>
        <v>0</v>
      </c>
      <c r="E4161" s="22">
        <f>'Previous Trades Import_OMS Quer'!E4161</f>
        <v>0</v>
      </c>
      <c r="F4161">
        <f>'Previous Trades Import_OMS Quer'!F4161</f>
        <v>0</v>
      </c>
      <c r="G4161">
        <f>'Previous Trades Import_OMS Quer'!G4161</f>
        <v>0</v>
      </c>
      <c r="H4161">
        <f>'Previous Trades Import_OMS Quer'!H4161</f>
        <v>0</v>
      </c>
      <c r="I4161">
        <f>'Previous Trades Import_OMS Quer'!I4161</f>
        <v>0</v>
      </c>
      <c r="J4161">
        <f>'Previous Trades Import_OMS Quer'!J4161</f>
        <v>0</v>
      </c>
      <c r="K4161">
        <f>'Previous Trades Import_OMS Quer'!K4161</f>
        <v>0</v>
      </c>
      <c r="L4161">
        <f>'Previous Trades Import_OMS Quer'!L4161</f>
        <v>0</v>
      </c>
      <c r="M4161">
        <f>'Previous Trades Import_OMS Quer'!M4161</f>
        <v>0</v>
      </c>
      <c r="N4161">
        <f>'Previous Trades Import_OMS Quer'!N4161</f>
        <v>0</v>
      </c>
      <c r="O4161" t="str">
        <f>CLEAN('Previous Trades Import_OMS Quer'!O4161)</f>
        <v/>
      </c>
      <c r="Q4161" s="25">
        <f t="shared" si="128"/>
        <v>0</v>
      </c>
      <c r="R4161" s="25" t="e">
        <f>VLOOKUP(O4161,'Currency Balance'!$O$3:$Q$32,3,0)</f>
        <v>#N/A</v>
      </c>
      <c r="S4161" t="e">
        <f t="shared" si="129"/>
        <v>#N/A</v>
      </c>
    </row>
    <row r="4162" spans="1:19">
      <c r="A4162">
        <f>'Previous Trades Import_OMS Quer'!A4162</f>
        <v>0</v>
      </c>
      <c r="B4162">
        <f>'Previous Trades Import_OMS Quer'!B4162</f>
        <v>0</v>
      </c>
      <c r="C4162" s="22">
        <f>'Previous Trades Import_OMS Quer'!C4162</f>
        <v>0</v>
      </c>
      <c r="D4162">
        <f>'Previous Trades Import_OMS Quer'!D4162</f>
        <v>0</v>
      </c>
      <c r="E4162" s="22">
        <f>'Previous Trades Import_OMS Quer'!E4162</f>
        <v>0</v>
      </c>
      <c r="F4162">
        <f>'Previous Trades Import_OMS Quer'!F4162</f>
        <v>0</v>
      </c>
      <c r="G4162">
        <f>'Previous Trades Import_OMS Quer'!G4162</f>
        <v>0</v>
      </c>
      <c r="H4162">
        <f>'Previous Trades Import_OMS Quer'!H4162</f>
        <v>0</v>
      </c>
      <c r="I4162">
        <f>'Previous Trades Import_OMS Quer'!I4162</f>
        <v>0</v>
      </c>
      <c r="J4162">
        <f>'Previous Trades Import_OMS Quer'!J4162</f>
        <v>0</v>
      </c>
      <c r="K4162">
        <f>'Previous Trades Import_OMS Quer'!K4162</f>
        <v>0</v>
      </c>
      <c r="L4162">
        <f>'Previous Trades Import_OMS Quer'!L4162</f>
        <v>0</v>
      </c>
      <c r="M4162">
        <f>'Previous Trades Import_OMS Quer'!M4162</f>
        <v>0</v>
      </c>
      <c r="N4162">
        <f>'Previous Trades Import_OMS Quer'!N4162</f>
        <v>0</v>
      </c>
      <c r="O4162" t="str">
        <f>CLEAN('Previous Trades Import_OMS Quer'!O4162)</f>
        <v/>
      </c>
      <c r="Q4162" s="25">
        <f t="shared" ref="Q4162:Q4225" si="130">IF(G4162="sell",M4162,-M4162)</f>
        <v>0</v>
      </c>
      <c r="R4162" s="25" t="e">
        <f>VLOOKUP(O4162,'Currency Balance'!$O$3:$Q$32,3,0)</f>
        <v>#N/A</v>
      </c>
      <c r="S4162" t="e">
        <f t="shared" ref="S4162:S4225" si="131">Q4162/R4162</f>
        <v>#N/A</v>
      </c>
    </row>
    <row r="4163" spans="1:19">
      <c r="A4163">
        <f>'Previous Trades Import_OMS Quer'!A4163</f>
        <v>0</v>
      </c>
      <c r="B4163">
        <f>'Previous Trades Import_OMS Quer'!B4163</f>
        <v>0</v>
      </c>
      <c r="C4163" s="22">
        <f>'Previous Trades Import_OMS Quer'!C4163</f>
        <v>0</v>
      </c>
      <c r="D4163">
        <f>'Previous Trades Import_OMS Quer'!D4163</f>
        <v>0</v>
      </c>
      <c r="E4163" s="22">
        <f>'Previous Trades Import_OMS Quer'!E4163</f>
        <v>0</v>
      </c>
      <c r="F4163">
        <f>'Previous Trades Import_OMS Quer'!F4163</f>
        <v>0</v>
      </c>
      <c r="G4163">
        <f>'Previous Trades Import_OMS Quer'!G4163</f>
        <v>0</v>
      </c>
      <c r="H4163">
        <f>'Previous Trades Import_OMS Quer'!H4163</f>
        <v>0</v>
      </c>
      <c r="I4163">
        <f>'Previous Trades Import_OMS Quer'!I4163</f>
        <v>0</v>
      </c>
      <c r="J4163">
        <f>'Previous Trades Import_OMS Quer'!J4163</f>
        <v>0</v>
      </c>
      <c r="K4163">
        <f>'Previous Trades Import_OMS Quer'!K4163</f>
        <v>0</v>
      </c>
      <c r="L4163">
        <f>'Previous Trades Import_OMS Quer'!L4163</f>
        <v>0</v>
      </c>
      <c r="M4163">
        <f>'Previous Trades Import_OMS Quer'!M4163</f>
        <v>0</v>
      </c>
      <c r="N4163">
        <f>'Previous Trades Import_OMS Quer'!N4163</f>
        <v>0</v>
      </c>
      <c r="O4163" t="str">
        <f>CLEAN('Previous Trades Import_OMS Quer'!O4163)</f>
        <v/>
      </c>
      <c r="Q4163" s="25">
        <f t="shared" si="130"/>
        <v>0</v>
      </c>
      <c r="R4163" s="25" t="e">
        <f>VLOOKUP(O4163,'Currency Balance'!$O$3:$Q$32,3,0)</f>
        <v>#N/A</v>
      </c>
      <c r="S4163" t="e">
        <f t="shared" si="131"/>
        <v>#N/A</v>
      </c>
    </row>
    <row r="4164" spans="1:19">
      <c r="A4164">
        <f>'Previous Trades Import_OMS Quer'!A4164</f>
        <v>0</v>
      </c>
      <c r="B4164">
        <f>'Previous Trades Import_OMS Quer'!B4164</f>
        <v>0</v>
      </c>
      <c r="C4164" s="22">
        <f>'Previous Trades Import_OMS Quer'!C4164</f>
        <v>0</v>
      </c>
      <c r="D4164">
        <f>'Previous Trades Import_OMS Quer'!D4164</f>
        <v>0</v>
      </c>
      <c r="E4164" s="22">
        <f>'Previous Trades Import_OMS Quer'!E4164</f>
        <v>0</v>
      </c>
      <c r="F4164">
        <f>'Previous Trades Import_OMS Quer'!F4164</f>
        <v>0</v>
      </c>
      <c r="G4164">
        <f>'Previous Trades Import_OMS Quer'!G4164</f>
        <v>0</v>
      </c>
      <c r="H4164">
        <f>'Previous Trades Import_OMS Quer'!H4164</f>
        <v>0</v>
      </c>
      <c r="I4164">
        <f>'Previous Trades Import_OMS Quer'!I4164</f>
        <v>0</v>
      </c>
      <c r="J4164">
        <f>'Previous Trades Import_OMS Quer'!J4164</f>
        <v>0</v>
      </c>
      <c r="K4164">
        <f>'Previous Trades Import_OMS Quer'!K4164</f>
        <v>0</v>
      </c>
      <c r="L4164">
        <f>'Previous Trades Import_OMS Quer'!L4164</f>
        <v>0</v>
      </c>
      <c r="M4164">
        <f>'Previous Trades Import_OMS Quer'!M4164</f>
        <v>0</v>
      </c>
      <c r="N4164">
        <f>'Previous Trades Import_OMS Quer'!N4164</f>
        <v>0</v>
      </c>
      <c r="O4164" t="str">
        <f>CLEAN('Previous Trades Import_OMS Quer'!O4164)</f>
        <v/>
      </c>
      <c r="Q4164" s="25">
        <f t="shared" si="130"/>
        <v>0</v>
      </c>
      <c r="R4164" s="25" t="e">
        <f>VLOOKUP(O4164,'Currency Balance'!$O$3:$Q$32,3,0)</f>
        <v>#N/A</v>
      </c>
      <c r="S4164" t="e">
        <f t="shared" si="131"/>
        <v>#N/A</v>
      </c>
    </row>
    <row r="4165" spans="1:19">
      <c r="A4165">
        <f>'Previous Trades Import_OMS Quer'!A4165</f>
        <v>0</v>
      </c>
      <c r="B4165">
        <f>'Previous Trades Import_OMS Quer'!B4165</f>
        <v>0</v>
      </c>
      <c r="C4165" s="22">
        <f>'Previous Trades Import_OMS Quer'!C4165</f>
        <v>0</v>
      </c>
      <c r="D4165">
        <f>'Previous Trades Import_OMS Quer'!D4165</f>
        <v>0</v>
      </c>
      <c r="E4165" s="22">
        <f>'Previous Trades Import_OMS Quer'!E4165</f>
        <v>0</v>
      </c>
      <c r="F4165">
        <f>'Previous Trades Import_OMS Quer'!F4165</f>
        <v>0</v>
      </c>
      <c r="G4165">
        <f>'Previous Trades Import_OMS Quer'!G4165</f>
        <v>0</v>
      </c>
      <c r="H4165">
        <f>'Previous Trades Import_OMS Quer'!H4165</f>
        <v>0</v>
      </c>
      <c r="I4165">
        <f>'Previous Trades Import_OMS Quer'!I4165</f>
        <v>0</v>
      </c>
      <c r="J4165">
        <f>'Previous Trades Import_OMS Quer'!J4165</f>
        <v>0</v>
      </c>
      <c r="K4165">
        <f>'Previous Trades Import_OMS Quer'!K4165</f>
        <v>0</v>
      </c>
      <c r="L4165">
        <f>'Previous Trades Import_OMS Quer'!L4165</f>
        <v>0</v>
      </c>
      <c r="M4165">
        <f>'Previous Trades Import_OMS Quer'!M4165</f>
        <v>0</v>
      </c>
      <c r="N4165">
        <f>'Previous Trades Import_OMS Quer'!N4165</f>
        <v>0</v>
      </c>
      <c r="O4165" t="str">
        <f>CLEAN('Previous Trades Import_OMS Quer'!O4165)</f>
        <v/>
      </c>
      <c r="Q4165" s="25">
        <f t="shared" si="130"/>
        <v>0</v>
      </c>
      <c r="R4165" s="25" t="e">
        <f>VLOOKUP(O4165,'Currency Balance'!$O$3:$Q$32,3,0)</f>
        <v>#N/A</v>
      </c>
      <c r="S4165" t="e">
        <f t="shared" si="131"/>
        <v>#N/A</v>
      </c>
    </row>
    <row r="4166" spans="1:19">
      <c r="A4166">
        <f>'Previous Trades Import_OMS Quer'!A4166</f>
        <v>0</v>
      </c>
      <c r="B4166">
        <f>'Previous Trades Import_OMS Quer'!B4166</f>
        <v>0</v>
      </c>
      <c r="C4166" s="22">
        <f>'Previous Trades Import_OMS Quer'!C4166</f>
        <v>0</v>
      </c>
      <c r="D4166">
        <f>'Previous Trades Import_OMS Quer'!D4166</f>
        <v>0</v>
      </c>
      <c r="E4166" s="22">
        <f>'Previous Trades Import_OMS Quer'!E4166</f>
        <v>0</v>
      </c>
      <c r="F4166">
        <f>'Previous Trades Import_OMS Quer'!F4166</f>
        <v>0</v>
      </c>
      <c r="G4166">
        <f>'Previous Trades Import_OMS Quer'!G4166</f>
        <v>0</v>
      </c>
      <c r="H4166">
        <f>'Previous Trades Import_OMS Quer'!H4166</f>
        <v>0</v>
      </c>
      <c r="I4166">
        <f>'Previous Trades Import_OMS Quer'!I4166</f>
        <v>0</v>
      </c>
      <c r="J4166">
        <f>'Previous Trades Import_OMS Quer'!J4166</f>
        <v>0</v>
      </c>
      <c r="K4166">
        <f>'Previous Trades Import_OMS Quer'!K4166</f>
        <v>0</v>
      </c>
      <c r="L4166">
        <f>'Previous Trades Import_OMS Quer'!L4166</f>
        <v>0</v>
      </c>
      <c r="M4166">
        <f>'Previous Trades Import_OMS Quer'!M4166</f>
        <v>0</v>
      </c>
      <c r="N4166">
        <f>'Previous Trades Import_OMS Quer'!N4166</f>
        <v>0</v>
      </c>
      <c r="O4166" t="str">
        <f>CLEAN('Previous Trades Import_OMS Quer'!O4166)</f>
        <v/>
      </c>
      <c r="Q4166" s="25">
        <f t="shared" si="130"/>
        <v>0</v>
      </c>
      <c r="R4166" s="25" t="e">
        <f>VLOOKUP(O4166,'Currency Balance'!$O$3:$Q$32,3,0)</f>
        <v>#N/A</v>
      </c>
      <c r="S4166" t="e">
        <f t="shared" si="131"/>
        <v>#N/A</v>
      </c>
    </row>
    <row r="4167" spans="1:19">
      <c r="A4167">
        <f>'Previous Trades Import_OMS Quer'!A4167</f>
        <v>0</v>
      </c>
      <c r="B4167">
        <f>'Previous Trades Import_OMS Quer'!B4167</f>
        <v>0</v>
      </c>
      <c r="C4167" s="22">
        <f>'Previous Trades Import_OMS Quer'!C4167</f>
        <v>0</v>
      </c>
      <c r="D4167">
        <f>'Previous Trades Import_OMS Quer'!D4167</f>
        <v>0</v>
      </c>
      <c r="E4167" s="22">
        <f>'Previous Trades Import_OMS Quer'!E4167</f>
        <v>0</v>
      </c>
      <c r="F4167">
        <f>'Previous Trades Import_OMS Quer'!F4167</f>
        <v>0</v>
      </c>
      <c r="G4167">
        <f>'Previous Trades Import_OMS Quer'!G4167</f>
        <v>0</v>
      </c>
      <c r="H4167">
        <f>'Previous Trades Import_OMS Quer'!H4167</f>
        <v>0</v>
      </c>
      <c r="I4167">
        <f>'Previous Trades Import_OMS Quer'!I4167</f>
        <v>0</v>
      </c>
      <c r="J4167">
        <f>'Previous Trades Import_OMS Quer'!J4167</f>
        <v>0</v>
      </c>
      <c r="K4167">
        <f>'Previous Trades Import_OMS Quer'!K4167</f>
        <v>0</v>
      </c>
      <c r="L4167">
        <f>'Previous Trades Import_OMS Quer'!L4167</f>
        <v>0</v>
      </c>
      <c r="M4167">
        <f>'Previous Trades Import_OMS Quer'!M4167</f>
        <v>0</v>
      </c>
      <c r="N4167">
        <f>'Previous Trades Import_OMS Quer'!N4167</f>
        <v>0</v>
      </c>
      <c r="O4167" t="str">
        <f>CLEAN('Previous Trades Import_OMS Quer'!O4167)</f>
        <v/>
      </c>
      <c r="Q4167" s="25">
        <f t="shared" si="130"/>
        <v>0</v>
      </c>
      <c r="R4167" s="25" t="e">
        <f>VLOOKUP(O4167,'Currency Balance'!$O$3:$Q$32,3,0)</f>
        <v>#N/A</v>
      </c>
      <c r="S4167" t="e">
        <f t="shared" si="131"/>
        <v>#N/A</v>
      </c>
    </row>
    <row r="4168" spans="1:19">
      <c r="A4168">
        <f>'Previous Trades Import_OMS Quer'!A4168</f>
        <v>0</v>
      </c>
      <c r="B4168">
        <f>'Previous Trades Import_OMS Quer'!B4168</f>
        <v>0</v>
      </c>
      <c r="C4168" s="22">
        <f>'Previous Trades Import_OMS Quer'!C4168</f>
        <v>0</v>
      </c>
      <c r="D4168">
        <f>'Previous Trades Import_OMS Quer'!D4168</f>
        <v>0</v>
      </c>
      <c r="E4168" s="22">
        <f>'Previous Trades Import_OMS Quer'!E4168</f>
        <v>0</v>
      </c>
      <c r="F4168">
        <f>'Previous Trades Import_OMS Quer'!F4168</f>
        <v>0</v>
      </c>
      <c r="G4168">
        <f>'Previous Trades Import_OMS Quer'!G4168</f>
        <v>0</v>
      </c>
      <c r="H4168">
        <f>'Previous Trades Import_OMS Quer'!H4168</f>
        <v>0</v>
      </c>
      <c r="I4168">
        <f>'Previous Trades Import_OMS Quer'!I4168</f>
        <v>0</v>
      </c>
      <c r="J4168">
        <f>'Previous Trades Import_OMS Quer'!J4168</f>
        <v>0</v>
      </c>
      <c r="K4168">
        <f>'Previous Trades Import_OMS Quer'!K4168</f>
        <v>0</v>
      </c>
      <c r="L4168">
        <f>'Previous Trades Import_OMS Quer'!L4168</f>
        <v>0</v>
      </c>
      <c r="M4168">
        <f>'Previous Trades Import_OMS Quer'!M4168</f>
        <v>0</v>
      </c>
      <c r="N4168">
        <f>'Previous Trades Import_OMS Quer'!N4168</f>
        <v>0</v>
      </c>
      <c r="O4168" t="str">
        <f>CLEAN('Previous Trades Import_OMS Quer'!O4168)</f>
        <v/>
      </c>
      <c r="Q4168" s="25">
        <f t="shared" si="130"/>
        <v>0</v>
      </c>
      <c r="R4168" s="25" t="e">
        <f>VLOOKUP(O4168,'Currency Balance'!$O$3:$Q$32,3,0)</f>
        <v>#N/A</v>
      </c>
      <c r="S4168" t="e">
        <f t="shared" si="131"/>
        <v>#N/A</v>
      </c>
    </row>
    <row r="4169" spans="1:19">
      <c r="A4169">
        <f>'Previous Trades Import_OMS Quer'!A4169</f>
        <v>0</v>
      </c>
      <c r="B4169">
        <f>'Previous Trades Import_OMS Quer'!B4169</f>
        <v>0</v>
      </c>
      <c r="C4169" s="22">
        <f>'Previous Trades Import_OMS Quer'!C4169</f>
        <v>0</v>
      </c>
      <c r="D4169">
        <f>'Previous Trades Import_OMS Quer'!D4169</f>
        <v>0</v>
      </c>
      <c r="E4169" s="22">
        <f>'Previous Trades Import_OMS Quer'!E4169</f>
        <v>0</v>
      </c>
      <c r="F4169">
        <f>'Previous Trades Import_OMS Quer'!F4169</f>
        <v>0</v>
      </c>
      <c r="G4169">
        <f>'Previous Trades Import_OMS Quer'!G4169</f>
        <v>0</v>
      </c>
      <c r="H4169">
        <f>'Previous Trades Import_OMS Quer'!H4169</f>
        <v>0</v>
      </c>
      <c r="I4169">
        <f>'Previous Trades Import_OMS Quer'!I4169</f>
        <v>0</v>
      </c>
      <c r="J4169">
        <f>'Previous Trades Import_OMS Quer'!J4169</f>
        <v>0</v>
      </c>
      <c r="K4169">
        <f>'Previous Trades Import_OMS Quer'!K4169</f>
        <v>0</v>
      </c>
      <c r="L4169">
        <f>'Previous Trades Import_OMS Quer'!L4169</f>
        <v>0</v>
      </c>
      <c r="M4169">
        <f>'Previous Trades Import_OMS Quer'!M4169</f>
        <v>0</v>
      </c>
      <c r="N4169">
        <f>'Previous Trades Import_OMS Quer'!N4169</f>
        <v>0</v>
      </c>
      <c r="O4169" t="str">
        <f>CLEAN('Previous Trades Import_OMS Quer'!O4169)</f>
        <v/>
      </c>
      <c r="Q4169" s="25">
        <f t="shared" si="130"/>
        <v>0</v>
      </c>
      <c r="R4169" s="25" t="e">
        <f>VLOOKUP(O4169,'Currency Balance'!$O$3:$Q$32,3,0)</f>
        <v>#N/A</v>
      </c>
      <c r="S4169" t="e">
        <f t="shared" si="131"/>
        <v>#N/A</v>
      </c>
    </row>
    <row r="4170" spans="1:19">
      <c r="A4170">
        <f>'Previous Trades Import_OMS Quer'!A4170</f>
        <v>0</v>
      </c>
      <c r="B4170">
        <f>'Previous Trades Import_OMS Quer'!B4170</f>
        <v>0</v>
      </c>
      <c r="C4170" s="22">
        <f>'Previous Trades Import_OMS Quer'!C4170</f>
        <v>0</v>
      </c>
      <c r="D4170">
        <f>'Previous Trades Import_OMS Quer'!D4170</f>
        <v>0</v>
      </c>
      <c r="E4170" s="22">
        <f>'Previous Trades Import_OMS Quer'!E4170</f>
        <v>0</v>
      </c>
      <c r="F4170">
        <f>'Previous Trades Import_OMS Quer'!F4170</f>
        <v>0</v>
      </c>
      <c r="G4170">
        <f>'Previous Trades Import_OMS Quer'!G4170</f>
        <v>0</v>
      </c>
      <c r="H4170">
        <f>'Previous Trades Import_OMS Quer'!H4170</f>
        <v>0</v>
      </c>
      <c r="I4170">
        <f>'Previous Trades Import_OMS Quer'!I4170</f>
        <v>0</v>
      </c>
      <c r="J4170">
        <f>'Previous Trades Import_OMS Quer'!J4170</f>
        <v>0</v>
      </c>
      <c r="K4170">
        <f>'Previous Trades Import_OMS Quer'!K4170</f>
        <v>0</v>
      </c>
      <c r="L4170">
        <f>'Previous Trades Import_OMS Quer'!L4170</f>
        <v>0</v>
      </c>
      <c r="M4170">
        <f>'Previous Trades Import_OMS Quer'!M4170</f>
        <v>0</v>
      </c>
      <c r="N4170">
        <f>'Previous Trades Import_OMS Quer'!N4170</f>
        <v>0</v>
      </c>
      <c r="O4170" t="str">
        <f>CLEAN('Previous Trades Import_OMS Quer'!O4170)</f>
        <v/>
      </c>
      <c r="Q4170" s="25">
        <f t="shared" si="130"/>
        <v>0</v>
      </c>
      <c r="R4170" s="25" t="e">
        <f>VLOOKUP(O4170,'Currency Balance'!$O$3:$Q$32,3,0)</f>
        <v>#N/A</v>
      </c>
      <c r="S4170" t="e">
        <f t="shared" si="131"/>
        <v>#N/A</v>
      </c>
    </row>
    <row r="4171" spans="1:19">
      <c r="A4171">
        <f>'Previous Trades Import_OMS Quer'!A4171</f>
        <v>0</v>
      </c>
      <c r="B4171">
        <f>'Previous Trades Import_OMS Quer'!B4171</f>
        <v>0</v>
      </c>
      <c r="C4171" s="22">
        <f>'Previous Trades Import_OMS Quer'!C4171</f>
        <v>0</v>
      </c>
      <c r="D4171">
        <f>'Previous Trades Import_OMS Quer'!D4171</f>
        <v>0</v>
      </c>
      <c r="E4171" s="22">
        <f>'Previous Trades Import_OMS Quer'!E4171</f>
        <v>0</v>
      </c>
      <c r="F4171">
        <f>'Previous Trades Import_OMS Quer'!F4171</f>
        <v>0</v>
      </c>
      <c r="G4171">
        <f>'Previous Trades Import_OMS Quer'!G4171</f>
        <v>0</v>
      </c>
      <c r="H4171">
        <f>'Previous Trades Import_OMS Quer'!H4171</f>
        <v>0</v>
      </c>
      <c r="I4171">
        <f>'Previous Trades Import_OMS Quer'!I4171</f>
        <v>0</v>
      </c>
      <c r="J4171">
        <f>'Previous Trades Import_OMS Quer'!J4171</f>
        <v>0</v>
      </c>
      <c r="K4171">
        <f>'Previous Trades Import_OMS Quer'!K4171</f>
        <v>0</v>
      </c>
      <c r="L4171">
        <f>'Previous Trades Import_OMS Quer'!L4171</f>
        <v>0</v>
      </c>
      <c r="M4171">
        <f>'Previous Trades Import_OMS Quer'!M4171</f>
        <v>0</v>
      </c>
      <c r="N4171">
        <f>'Previous Trades Import_OMS Quer'!N4171</f>
        <v>0</v>
      </c>
      <c r="O4171" t="str">
        <f>CLEAN('Previous Trades Import_OMS Quer'!O4171)</f>
        <v/>
      </c>
      <c r="Q4171" s="25">
        <f t="shared" si="130"/>
        <v>0</v>
      </c>
      <c r="R4171" s="25" t="e">
        <f>VLOOKUP(O4171,'Currency Balance'!$O$3:$Q$32,3,0)</f>
        <v>#N/A</v>
      </c>
      <c r="S4171" t="e">
        <f t="shared" si="131"/>
        <v>#N/A</v>
      </c>
    </row>
    <row r="4172" spans="1:19">
      <c r="A4172">
        <f>'Previous Trades Import_OMS Quer'!A4172</f>
        <v>0</v>
      </c>
      <c r="B4172">
        <f>'Previous Trades Import_OMS Quer'!B4172</f>
        <v>0</v>
      </c>
      <c r="C4172" s="22">
        <f>'Previous Trades Import_OMS Quer'!C4172</f>
        <v>0</v>
      </c>
      <c r="D4172">
        <f>'Previous Trades Import_OMS Quer'!D4172</f>
        <v>0</v>
      </c>
      <c r="E4172" s="22">
        <f>'Previous Trades Import_OMS Quer'!E4172</f>
        <v>0</v>
      </c>
      <c r="F4172">
        <f>'Previous Trades Import_OMS Quer'!F4172</f>
        <v>0</v>
      </c>
      <c r="G4172">
        <f>'Previous Trades Import_OMS Quer'!G4172</f>
        <v>0</v>
      </c>
      <c r="H4172">
        <f>'Previous Trades Import_OMS Quer'!H4172</f>
        <v>0</v>
      </c>
      <c r="I4172">
        <f>'Previous Trades Import_OMS Quer'!I4172</f>
        <v>0</v>
      </c>
      <c r="J4172">
        <f>'Previous Trades Import_OMS Quer'!J4172</f>
        <v>0</v>
      </c>
      <c r="K4172">
        <f>'Previous Trades Import_OMS Quer'!K4172</f>
        <v>0</v>
      </c>
      <c r="L4172">
        <f>'Previous Trades Import_OMS Quer'!L4172</f>
        <v>0</v>
      </c>
      <c r="M4172">
        <f>'Previous Trades Import_OMS Quer'!M4172</f>
        <v>0</v>
      </c>
      <c r="N4172">
        <f>'Previous Trades Import_OMS Quer'!N4172</f>
        <v>0</v>
      </c>
      <c r="O4172" t="str">
        <f>CLEAN('Previous Trades Import_OMS Quer'!O4172)</f>
        <v/>
      </c>
      <c r="Q4172" s="25">
        <f t="shared" si="130"/>
        <v>0</v>
      </c>
      <c r="R4172" s="25" t="e">
        <f>VLOOKUP(O4172,'Currency Balance'!$O$3:$Q$32,3,0)</f>
        <v>#N/A</v>
      </c>
      <c r="S4172" t="e">
        <f t="shared" si="131"/>
        <v>#N/A</v>
      </c>
    </row>
    <row r="4173" spans="1:19">
      <c r="A4173">
        <f>'Previous Trades Import_OMS Quer'!A4173</f>
        <v>0</v>
      </c>
      <c r="B4173">
        <f>'Previous Trades Import_OMS Quer'!B4173</f>
        <v>0</v>
      </c>
      <c r="C4173" s="22">
        <f>'Previous Trades Import_OMS Quer'!C4173</f>
        <v>0</v>
      </c>
      <c r="D4173">
        <f>'Previous Trades Import_OMS Quer'!D4173</f>
        <v>0</v>
      </c>
      <c r="E4173" s="22">
        <f>'Previous Trades Import_OMS Quer'!E4173</f>
        <v>0</v>
      </c>
      <c r="F4173">
        <f>'Previous Trades Import_OMS Quer'!F4173</f>
        <v>0</v>
      </c>
      <c r="G4173">
        <f>'Previous Trades Import_OMS Quer'!G4173</f>
        <v>0</v>
      </c>
      <c r="H4173">
        <f>'Previous Trades Import_OMS Quer'!H4173</f>
        <v>0</v>
      </c>
      <c r="I4173">
        <f>'Previous Trades Import_OMS Quer'!I4173</f>
        <v>0</v>
      </c>
      <c r="J4173">
        <f>'Previous Trades Import_OMS Quer'!J4173</f>
        <v>0</v>
      </c>
      <c r="K4173">
        <f>'Previous Trades Import_OMS Quer'!K4173</f>
        <v>0</v>
      </c>
      <c r="L4173">
        <f>'Previous Trades Import_OMS Quer'!L4173</f>
        <v>0</v>
      </c>
      <c r="M4173">
        <f>'Previous Trades Import_OMS Quer'!M4173</f>
        <v>0</v>
      </c>
      <c r="N4173">
        <f>'Previous Trades Import_OMS Quer'!N4173</f>
        <v>0</v>
      </c>
      <c r="O4173" t="str">
        <f>CLEAN('Previous Trades Import_OMS Quer'!O4173)</f>
        <v/>
      </c>
      <c r="Q4173" s="25">
        <f t="shared" si="130"/>
        <v>0</v>
      </c>
      <c r="R4173" s="25" t="e">
        <f>VLOOKUP(O4173,'Currency Balance'!$O$3:$Q$32,3,0)</f>
        <v>#N/A</v>
      </c>
      <c r="S4173" t="e">
        <f t="shared" si="131"/>
        <v>#N/A</v>
      </c>
    </row>
    <row r="4174" spans="1:19">
      <c r="A4174">
        <f>'Previous Trades Import_OMS Quer'!A4174</f>
        <v>0</v>
      </c>
      <c r="B4174">
        <f>'Previous Trades Import_OMS Quer'!B4174</f>
        <v>0</v>
      </c>
      <c r="C4174" s="22">
        <f>'Previous Trades Import_OMS Quer'!C4174</f>
        <v>0</v>
      </c>
      <c r="D4174">
        <f>'Previous Trades Import_OMS Quer'!D4174</f>
        <v>0</v>
      </c>
      <c r="E4174" s="22">
        <f>'Previous Trades Import_OMS Quer'!E4174</f>
        <v>0</v>
      </c>
      <c r="F4174">
        <f>'Previous Trades Import_OMS Quer'!F4174</f>
        <v>0</v>
      </c>
      <c r="G4174">
        <f>'Previous Trades Import_OMS Quer'!G4174</f>
        <v>0</v>
      </c>
      <c r="H4174">
        <f>'Previous Trades Import_OMS Quer'!H4174</f>
        <v>0</v>
      </c>
      <c r="I4174">
        <f>'Previous Trades Import_OMS Quer'!I4174</f>
        <v>0</v>
      </c>
      <c r="J4174">
        <f>'Previous Trades Import_OMS Quer'!J4174</f>
        <v>0</v>
      </c>
      <c r="K4174">
        <f>'Previous Trades Import_OMS Quer'!K4174</f>
        <v>0</v>
      </c>
      <c r="L4174">
        <f>'Previous Trades Import_OMS Quer'!L4174</f>
        <v>0</v>
      </c>
      <c r="M4174">
        <f>'Previous Trades Import_OMS Quer'!M4174</f>
        <v>0</v>
      </c>
      <c r="N4174">
        <f>'Previous Trades Import_OMS Quer'!N4174</f>
        <v>0</v>
      </c>
      <c r="O4174" t="str">
        <f>CLEAN('Previous Trades Import_OMS Quer'!O4174)</f>
        <v/>
      </c>
      <c r="Q4174" s="25">
        <f t="shared" si="130"/>
        <v>0</v>
      </c>
      <c r="R4174" s="25" t="e">
        <f>VLOOKUP(O4174,'Currency Balance'!$O$3:$Q$32,3,0)</f>
        <v>#N/A</v>
      </c>
      <c r="S4174" t="e">
        <f t="shared" si="131"/>
        <v>#N/A</v>
      </c>
    </row>
    <row r="4175" spans="1:19">
      <c r="A4175">
        <f>'Previous Trades Import_OMS Quer'!A4175</f>
        <v>0</v>
      </c>
      <c r="B4175">
        <f>'Previous Trades Import_OMS Quer'!B4175</f>
        <v>0</v>
      </c>
      <c r="C4175" s="22">
        <f>'Previous Trades Import_OMS Quer'!C4175</f>
        <v>0</v>
      </c>
      <c r="D4175">
        <f>'Previous Trades Import_OMS Quer'!D4175</f>
        <v>0</v>
      </c>
      <c r="E4175" s="22">
        <f>'Previous Trades Import_OMS Quer'!E4175</f>
        <v>0</v>
      </c>
      <c r="F4175">
        <f>'Previous Trades Import_OMS Quer'!F4175</f>
        <v>0</v>
      </c>
      <c r="G4175">
        <f>'Previous Trades Import_OMS Quer'!G4175</f>
        <v>0</v>
      </c>
      <c r="H4175">
        <f>'Previous Trades Import_OMS Quer'!H4175</f>
        <v>0</v>
      </c>
      <c r="I4175">
        <f>'Previous Trades Import_OMS Quer'!I4175</f>
        <v>0</v>
      </c>
      <c r="J4175">
        <f>'Previous Trades Import_OMS Quer'!J4175</f>
        <v>0</v>
      </c>
      <c r="K4175">
        <f>'Previous Trades Import_OMS Quer'!K4175</f>
        <v>0</v>
      </c>
      <c r="L4175">
        <f>'Previous Trades Import_OMS Quer'!L4175</f>
        <v>0</v>
      </c>
      <c r="M4175">
        <f>'Previous Trades Import_OMS Quer'!M4175</f>
        <v>0</v>
      </c>
      <c r="N4175">
        <f>'Previous Trades Import_OMS Quer'!N4175</f>
        <v>0</v>
      </c>
      <c r="O4175" t="str">
        <f>CLEAN('Previous Trades Import_OMS Quer'!O4175)</f>
        <v/>
      </c>
      <c r="Q4175" s="25">
        <f t="shared" si="130"/>
        <v>0</v>
      </c>
      <c r="R4175" s="25" t="e">
        <f>VLOOKUP(O4175,'Currency Balance'!$O$3:$Q$32,3,0)</f>
        <v>#N/A</v>
      </c>
      <c r="S4175" t="e">
        <f t="shared" si="131"/>
        <v>#N/A</v>
      </c>
    </row>
    <row r="4176" spans="1:19">
      <c r="A4176">
        <f>'Previous Trades Import_OMS Quer'!A4176</f>
        <v>0</v>
      </c>
      <c r="B4176">
        <f>'Previous Trades Import_OMS Quer'!B4176</f>
        <v>0</v>
      </c>
      <c r="C4176" s="22">
        <f>'Previous Trades Import_OMS Quer'!C4176</f>
        <v>0</v>
      </c>
      <c r="D4176">
        <f>'Previous Trades Import_OMS Quer'!D4176</f>
        <v>0</v>
      </c>
      <c r="E4176" s="22">
        <f>'Previous Trades Import_OMS Quer'!E4176</f>
        <v>0</v>
      </c>
      <c r="F4176">
        <f>'Previous Trades Import_OMS Quer'!F4176</f>
        <v>0</v>
      </c>
      <c r="G4176">
        <f>'Previous Trades Import_OMS Quer'!G4176</f>
        <v>0</v>
      </c>
      <c r="H4176">
        <f>'Previous Trades Import_OMS Quer'!H4176</f>
        <v>0</v>
      </c>
      <c r="I4176">
        <f>'Previous Trades Import_OMS Quer'!I4176</f>
        <v>0</v>
      </c>
      <c r="J4176">
        <f>'Previous Trades Import_OMS Quer'!J4176</f>
        <v>0</v>
      </c>
      <c r="K4176">
        <f>'Previous Trades Import_OMS Quer'!K4176</f>
        <v>0</v>
      </c>
      <c r="L4176">
        <f>'Previous Trades Import_OMS Quer'!L4176</f>
        <v>0</v>
      </c>
      <c r="M4176">
        <f>'Previous Trades Import_OMS Quer'!M4176</f>
        <v>0</v>
      </c>
      <c r="N4176">
        <f>'Previous Trades Import_OMS Quer'!N4176</f>
        <v>0</v>
      </c>
      <c r="O4176" t="str">
        <f>CLEAN('Previous Trades Import_OMS Quer'!O4176)</f>
        <v/>
      </c>
      <c r="Q4176" s="25">
        <f t="shared" si="130"/>
        <v>0</v>
      </c>
      <c r="R4176" s="25" t="e">
        <f>VLOOKUP(O4176,'Currency Balance'!$O$3:$Q$32,3,0)</f>
        <v>#N/A</v>
      </c>
      <c r="S4176" t="e">
        <f t="shared" si="131"/>
        <v>#N/A</v>
      </c>
    </row>
    <row r="4177" spans="1:19">
      <c r="A4177">
        <f>'Previous Trades Import_OMS Quer'!A4177</f>
        <v>0</v>
      </c>
      <c r="B4177">
        <f>'Previous Trades Import_OMS Quer'!B4177</f>
        <v>0</v>
      </c>
      <c r="C4177" s="22">
        <f>'Previous Trades Import_OMS Quer'!C4177</f>
        <v>0</v>
      </c>
      <c r="D4177">
        <f>'Previous Trades Import_OMS Quer'!D4177</f>
        <v>0</v>
      </c>
      <c r="E4177" s="22">
        <f>'Previous Trades Import_OMS Quer'!E4177</f>
        <v>0</v>
      </c>
      <c r="F4177">
        <f>'Previous Trades Import_OMS Quer'!F4177</f>
        <v>0</v>
      </c>
      <c r="G4177">
        <f>'Previous Trades Import_OMS Quer'!G4177</f>
        <v>0</v>
      </c>
      <c r="H4177">
        <f>'Previous Trades Import_OMS Quer'!H4177</f>
        <v>0</v>
      </c>
      <c r="I4177">
        <f>'Previous Trades Import_OMS Quer'!I4177</f>
        <v>0</v>
      </c>
      <c r="J4177">
        <f>'Previous Trades Import_OMS Quer'!J4177</f>
        <v>0</v>
      </c>
      <c r="K4177">
        <f>'Previous Trades Import_OMS Quer'!K4177</f>
        <v>0</v>
      </c>
      <c r="L4177">
        <f>'Previous Trades Import_OMS Quer'!L4177</f>
        <v>0</v>
      </c>
      <c r="M4177">
        <f>'Previous Trades Import_OMS Quer'!M4177</f>
        <v>0</v>
      </c>
      <c r="N4177">
        <f>'Previous Trades Import_OMS Quer'!N4177</f>
        <v>0</v>
      </c>
      <c r="O4177" t="str">
        <f>CLEAN('Previous Trades Import_OMS Quer'!O4177)</f>
        <v/>
      </c>
      <c r="Q4177" s="25">
        <f t="shared" si="130"/>
        <v>0</v>
      </c>
      <c r="R4177" s="25" t="e">
        <f>VLOOKUP(O4177,'Currency Balance'!$O$3:$Q$32,3,0)</f>
        <v>#N/A</v>
      </c>
      <c r="S4177" t="e">
        <f t="shared" si="131"/>
        <v>#N/A</v>
      </c>
    </row>
    <row r="4178" spans="1:19">
      <c r="A4178">
        <f>'Previous Trades Import_OMS Quer'!A4178</f>
        <v>0</v>
      </c>
      <c r="B4178">
        <f>'Previous Trades Import_OMS Quer'!B4178</f>
        <v>0</v>
      </c>
      <c r="C4178" s="22">
        <f>'Previous Trades Import_OMS Quer'!C4178</f>
        <v>0</v>
      </c>
      <c r="D4178">
        <f>'Previous Trades Import_OMS Quer'!D4178</f>
        <v>0</v>
      </c>
      <c r="E4178" s="22">
        <f>'Previous Trades Import_OMS Quer'!E4178</f>
        <v>0</v>
      </c>
      <c r="F4178">
        <f>'Previous Trades Import_OMS Quer'!F4178</f>
        <v>0</v>
      </c>
      <c r="G4178">
        <f>'Previous Trades Import_OMS Quer'!G4178</f>
        <v>0</v>
      </c>
      <c r="H4178">
        <f>'Previous Trades Import_OMS Quer'!H4178</f>
        <v>0</v>
      </c>
      <c r="I4178">
        <f>'Previous Trades Import_OMS Quer'!I4178</f>
        <v>0</v>
      </c>
      <c r="J4178">
        <f>'Previous Trades Import_OMS Quer'!J4178</f>
        <v>0</v>
      </c>
      <c r="K4178">
        <f>'Previous Trades Import_OMS Quer'!K4178</f>
        <v>0</v>
      </c>
      <c r="L4178">
        <f>'Previous Trades Import_OMS Quer'!L4178</f>
        <v>0</v>
      </c>
      <c r="M4178">
        <f>'Previous Trades Import_OMS Quer'!M4178</f>
        <v>0</v>
      </c>
      <c r="N4178">
        <f>'Previous Trades Import_OMS Quer'!N4178</f>
        <v>0</v>
      </c>
      <c r="O4178" t="str">
        <f>CLEAN('Previous Trades Import_OMS Quer'!O4178)</f>
        <v/>
      </c>
      <c r="Q4178" s="25">
        <f t="shared" si="130"/>
        <v>0</v>
      </c>
      <c r="R4178" s="25" t="e">
        <f>VLOOKUP(O4178,'Currency Balance'!$O$3:$Q$32,3,0)</f>
        <v>#N/A</v>
      </c>
      <c r="S4178" t="e">
        <f t="shared" si="131"/>
        <v>#N/A</v>
      </c>
    </row>
    <row r="4179" spans="1:19">
      <c r="A4179">
        <f>'Previous Trades Import_OMS Quer'!A4179</f>
        <v>0</v>
      </c>
      <c r="B4179">
        <f>'Previous Trades Import_OMS Quer'!B4179</f>
        <v>0</v>
      </c>
      <c r="C4179" s="22">
        <f>'Previous Trades Import_OMS Quer'!C4179</f>
        <v>0</v>
      </c>
      <c r="D4179">
        <f>'Previous Trades Import_OMS Quer'!D4179</f>
        <v>0</v>
      </c>
      <c r="E4179" s="22">
        <f>'Previous Trades Import_OMS Quer'!E4179</f>
        <v>0</v>
      </c>
      <c r="F4179">
        <f>'Previous Trades Import_OMS Quer'!F4179</f>
        <v>0</v>
      </c>
      <c r="G4179">
        <f>'Previous Trades Import_OMS Quer'!G4179</f>
        <v>0</v>
      </c>
      <c r="H4179">
        <f>'Previous Trades Import_OMS Quer'!H4179</f>
        <v>0</v>
      </c>
      <c r="I4179">
        <f>'Previous Trades Import_OMS Quer'!I4179</f>
        <v>0</v>
      </c>
      <c r="J4179">
        <f>'Previous Trades Import_OMS Quer'!J4179</f>
        <v>0</v>
      </c>
      <c r="K4179">
        <f>'Previous Trades Import_OMS Quer'!K4179</f>
        <v>0</v>
      </c>
      <c r="L4179">
        <f>'Previous Trades Import_OMS Quer'!L4179</f>
        <v>0</v>
      </c>
      <c r="M4179">
        <f>'Previous Trades Import_OMS Quer'!M4179</f>
        <v>0</v>
      </c>
      <c r="N4179">
        <f>'Previous Trades Import_OMS Quer'!N4179</f>
        <v>0</v>
      </c>
      <c r="O4179" t="str">
        <f>CLEAN('Previous Trades Import_OMS Quer'!O4179)</f>
        <v/>
      </c>
      <c r="Q4179" s="25">
        <f t="shared" si="130"/>
        <v>0</v>
      </c>
      <c r="R4179" s="25" t="e">
        <f>VLOOKUP(O4179,'Currency Balance'!$O$3:$Q$32,3,0)</f>
        <v>#N/A</v>
      </c>
      <c r="S4179" t="e">
        <f t="shared" si="131"/>
        <v>#N/A</v>
      </c>
    </row>
    <row r="4180" spans="1:19">
      <c r="A4180">
        <f>'Previous Trades Import_OMS Quer'!A4180</f>
        <v>0</v>
      </c>
      <c r="B4180">
        <f>'Previous Trades Import_OMS Quer'!B4180</f>
        <v>0</v>
      </c>
      <c r="C4180" s="22">
        <f>'Previous Trades Import_OMS Quer'!C4180</f>
        <v>0</v>
      </c>
      <c r="D4180">
        <f>'Previous Trades Import_OMS Quer'!D4180</f>
        <v>0</v>
      </c>
      <c r="E4180" s="22">
        <f>'Previous Trades Import_OMS Quer'!E4180</f>
        <v>0</v>
      </c>
      <c r="F4180">
        <f>'Previous Trades Import_OMS Quer'!F4180</f>
        <v>0</v>
      </c>
      <c r="G4180">
        <f>'Previous Trades Import_OMS Quer'!G4180</f>
        <v>0</v>
      </c>
      <c r="H4180">
        <f>'Previous Trades Import_OMS Quer'!H4180</f>
        <v>0</v>
      </c>
      <c r="I4180">
        <f>'Previous Trades Import_OMS Quer'!I4180</f>
        <v>0</v>
      </c>
      <c r="J4180">
        <f>'Previous Trades Import_OMS Quer'!J4180</f>
        <v>0</v>
      </c>
      <c r="K4180">
        <f>'Previous Trades Import_OMS Quer'!K4180</f>
        <v>0</v>
      </c>
      <c r="L4180">
        <f>'Previous Trades Import_OMS Quer'!L4180</f>
        <v>0</v>
      </c>
      <c r="M4180">
        <f>'Previous Trades Import_OMS Quer'!M4180</f>
        <v>0</v>
      </c>
      <c r="N4180">
        <f>'Previous Trades Import_OMS Quer'!N4180</f>
        <v>0</v>
      </c>
      <c r="O4180" t="str">
        <f>CLEAN('Previous Trades Import_OMS Quer'!O4180)</f>
        <v/>
      </c>
      <c r="Q4180" s="25">
        <f t="shared" si="130"/>
        <v>0</v>
      </c>
      <c r="R4180" s="25" t="e">
        <f>VLOOKUP(O4180,'Currency Balance'!$O$3:$Q$32,3,0)</f>
        <v>#N/A</v>
      </c>
      <c r="S4180" t="e">
        <f t="shared" si="131"/>
        <v>#N/A</v>
      </c>
    </row>
    <row r="4181" spans="1:19">
      <c r="A4181">
        <f>'Previous Trades Import_OMS Quer'!A4181</f>
        <v>0</v>
      </c>
      <c r="B4181">
        <f>'Previous Trades Import_OMS Quer'!B4181</f>
        <v>0</v>
      </c>
      <c r="C4181" s="22">
        <f>'Previous Trades Import_OMS Quer'!C4181</f>
        <v>0</v>
      </c>
      <c r="D4181">
        <f>'Previous Trades Import_OMS Quer'!D4181</f>
        <v>0</v>
      </c>
      <c r="E4181" s="22">
        <f>'Previous Trades Import_OMS Quer'!E4181</f>
        <v>0</v>
      </c>
      <c r="F4181">
        <f>'Previous Trades Import_OMS Quer'!F4181</f>
        <v>0</v>
      </c>
      <c r="G4181">
        <f>'Previous Trades Import_OMS Quer'!G4181</f>
        <v>0</v>
      </c>
      <c r="H4181">
        <f>'Previous Trades Import_OMS Quer'!H4181</f>
        <v>0</v>
      </c>
      <c r="I4181">
        <f>'Previous Trades Import_OMS Quer'!I4181</f>
        <v>0</v>
      </c>
      <c r="J4181">
        <f>'Previous Trades Import_OMS Quer'!J4181</f>
        <v>0</v>
      </c>
      <c r="K4181">
        <f>'Previous Trades Import_OMS Quer'!K4181</f>
        <v>0</v>
      </c>
      <c r="L4181">
        <f>'Previous Trades Import_OMS Quer'!L4181</f>
        <v>0</v>
      </c>
      <c r="M4181">
        <f>'Previous Trades Import_OMS Quer'!M4181</f>
        <v>0</v>
      </c>
      <c r="N4181">
        <f>'Previous Trades Import_OMS Quer'!N4181</f>
        <v>0</v>
      </c>
      <c r="O4181" t="str">
        <f>CLEAN('Previous Trades Import_OMS Quer'!O4181)</f>
        <v/>
      </c>
      <c r="Q4181" s="25">
        <f t="shared" si="130"/>
        <v>0</v>
      </c>
      <c r="R4181" s="25" t="e">
        <f>VLOOKUP(O4181,'Currency Balance'!$O$3:$Q$32,3,0)</f>
        <v>#N/A</v>
      </c>
      <c r="S4181" t="e">
        <f t="shared" si="131"/>
        <v>#N/A</v>
      </c>
    </row>
    <row r="4182" spans="1:19">
      <c r="A4182">
        <f>'Previous Trades Import_OMS Quer'!A4182</f>
        <v>0</v>
      </c>
      <c r="B4182">
        <f>'Previous Trades Import_OMS Quer'!B4182</f>
        <v>0</v>
      </c>
      <c r="C4182" s="22">
        <f>'Previous Trades Import_OMS Quer'!C4182</f>
        <v>0</v>
      </c>
      <c r="D4182">
        <f>'Previous Trades Import_OMS Quer'!D4182</f>
        <v>0</v>
      </c>
      <c r="E4182" s="22">
        <f>'Previous Trades Import_OMS Quer'!E4182</f>
        <v>0</v>
      </c>
      <c r="F4182">
        <f>'Previous Trades Import_OMS Quer'!F4182</f>
        <v>0</v>
      </c>
      <c r="G4182">
        <f>'Previous Trades Import_OMS Quer'!G4182</f>
        <v>0</v>
      </c>
      <c r="H4182">
        <f>'Previous Trades Import_OMS Quer'!H4182</f>
        <v>0</v>
      </c>
      <c r="I4182">
        <f>'Previous Trades Import_OMS Quer'!I4182</f>
        <v>0</v>
      </c>
      <c r="J4182">
        <f>'Previous Trades Import_OMS Quer'!J4182</f>
        <v>0</v>
      </c>
      <c r="K4182">
        <f>'Previous Trades Import_OMS Quer'!K4182</f>
        <v>0</v>
      </c>
      <c r="L4182">
        <f>'Previous Trades Import_OMS Quer'!L4182</f>
        <v>0</v>
      </c>
      <c r="M4182">
        <f>'Previous Trades Import_OMS Quer'!M4182</f>
        <v>0</v>
      </c>
      <c r="N4182">
        <f>'Previous Trades Import_OMS Quer'!N4182</f>
        <v>0</v>
      </c>
      <c r="O4182" t="str">
        <f>CLEAN('Previous Trades Import_OMS Quer'!O4182)</f>
        <v/>
      </c>
      <c r="Q4182" s="25">
        <f t="shared" si="130"/>
        <v>0</v>
      </c>
      <c r="R4182" s="25" t="e">
        <f>VLOOKUP(O4182,'Currency Balance'!$O$3:$Q$32,3,0)</f>
        <v>#N/A</v>
      </c>
      <c r="S4182" t="e">
        <f t="shared" si="131"/>
        <v>#N/A</v>
      </c>
    </row>
    <row r="4183" spans="1:19">
      <c r="A4183">
        <f>'Previous Trades Import_OMS Quer'!A4183</f>
        <v>0</v>
      </c>
      <c r="B4183">
        <f>'Previous Trades Import_OMS Quer'!B4183</f>
        <v>0</v>
      </c>
      <c r="C4183" s="22">
        <f>'Previous Trades Import_OMS Quer'!C4183</f>
        <v>0</v>
      </c>
      <c r="D4183">
        <f>'Previous Trades Import_OMS Quer'!D4183</f>
        <v>0</v>
      </c>
      <c r="E4183" s="22">
        <f>'Previous Trades Import_OMS Quer'!E4183</f>
        <v>0</v>
      </c>
      <c r="F4183">
        <f>'Previous Trades Import_OMS Quer'!F4183</f>
        <v>0</v>
      </c>
      <c r="G4183">
        <f>'Previous Trades Import_OMS Quer'!G4183</f>
        <v>0</v>
      </c>
      <c r="H4183">
        <f>'Previous Trades Import_OMS Quer'!H4183</f>
        <v>0</v>
      </c>
      <c r="I4183">
        <f>'Previous Trades Import_OMS Quer'!I4183</f>
        <v>0</v>
      </c>
      <c r="J4183">
        <f>'Previous Trades Import_OMS Quer'!J4183</f>
        <v>0</v>
      </c>
      <c r="K4183">
        <f>'Previous Trades Import_OMS Quer'!K4183</f>
        <v>0</v>
      </c>
      <c r="L4183">
        <f>'Previous Trades Import_OMS Quer'!L4183</f>
        <v>0</v>
      </c>
      <c r="M4183">
        <f>'Previous Trades Import_OMS Quer'!M4183</f>
        <v>0</v>
      </c>
      <c r="N4183">
        <f>'Previous Trades Import_OMS Quer'!N4183</f>
        <v>0</v>
      </c>
      <c r="O4183" t="str">
        <f>CLEAN('Previous Trades Import_OMS Quer'!O4183)</f>
        <v/>
      </c>
      <c r="Q4183" s="25">
        <f t="shared" si="130"/>
        <v>0</v>
      </c>
      <c r="R4183" s="25" t="e">
        <f>VLOOKUP(O4183,'Currency Balance'!$O$3:$Q$32,3,0)</f>
        <v>#N/A</v>
      </c>
      <c r="S4183" t="e">
        <f t="shared" si="131"/>
        <v>#N/A</v>
      </c>
    </row>
    <row r="4184" spans="1:19">
      <c r="A4184">
        <f>'Previous Trades Import_OMS Quer'!A4184</f>
        <v>0</v>
      </c>
      <c r="B4184">
        <f>'Previous Trades Import_OMS Quer'!B4184</f>
        <v>0</v>
      </c>
      <c r="C4184" s="22">
        <f>'Previous Trades Import_OMS Quer'!C4184</f>
        <v>0</v>
      </c>
      <c r="D4184">
        <f>'Previous Trades Import_OMS Quer'!D4184</f>
        <v>0</v>
      </c>
      <c r="E4184" s="22">
        <f>'Previous Trades Import_OMS Quer'!E4184</f>
        <v>0</v>
      </c>
      <c r="F4184">
        <f>'Previous Trades Import_OMS Quer'!F4184</f>
        <v>0</v>
      </c>
      <c r="G4184">
        <f>'Previous Trades Import_OMS Quer'!G4184</f>
        <v>0</v>
      </c>
      <c r="H4184">
        <f>'Previous Trades Import_OMS Quer'!H4184</f>
        <v>0</v>
      </c>
      <c r="I4184">
        <f>'Previous Trades Import_OMS Quer'!I4184</f>
        <v>0</v>
      </c>
      <c r="J4184">
        <f>'Previous Trades Import_OMS Quer'!J4184</f>
        <v>0</v>
      </c>
      <c r="K4184">
        <f>'Previous Trades Import_OMS Quer'!K4184</f>
        <v>0</v>
      </c>
      <c r="L4184">
        <f>'Previous Trades Import_OMS Quer'!L4184</f>
        <v>0</v>
      </c>
      <c r="M4184">
        <f>'Previous Trades Import_OMS Quer'!M4184</f>
        <v>0</v>
      </c>
      <c r="N4184">
        <f>'Previous Trades Import_OMS Quer'!N4184</f>
        <v>0</v>
      </c>
      <c r="O4184" t="str">
        <f>CLEAN('Previous Trades Import_OMS Quer'!O4184)</f>
        <v/>
      </c>
      <c r="Q4184" s="25">
        <f t="shared" si="130"/>
        <v>0</v>
      </c>
      <c r="R4184" s="25" t="e">
        <f>VLOOKUP(O4184,'Currency Balance'!$O$3:$Q$32,3,0)</f>
        <v>#N/A</v>
      </c>
      <c r="S4184" t="e">
        <f t="shared" si="131"/>
        <v>#N/A</v>
      </c>
    </row>
    <row r="4185" spans="1:19">
      <c r="A4185">
        <f>'Previous Trades Import_OMS Quer'!A4185</f>
        <v>0</v>
      </c>
      <c r="B4185">
        <f>'Previous Trades Import_OMS Quer'!B4185</f>
        <v>0</v>
      </c>
      <c r="C4185" s="22">
        <f>'Previous Trades Import_OMS Quer'!C4185</f>
        <v>0</v>
      </c>
      <c r="D4185">
        <f>'Previous Trades Import_OMS Quer'!D4185</f>
        <v>0</v>
      </c>
      <c r="E4185" s="22">
        <f>'Previous Trades Import_OMS Quer'!E4185</f>
        <v>0</v>
      </c>
      <c r="F4185">
        <f>'Previous Trades Import_OMS Quer'!F4185</f>
        <v>0</v>
      </c>
      <c r="G4185">
        <f>'Previous Trades Import_OMS Quer'!G4185</f>
        <v>0</v>
      </c>
      <c r="H4185">
        <f>'Previous Trades Import_OMS Quer'!H4185</f>
        <v>0</v>
      </c>
      <c r="I4185">
        <f>'Previous Trades Import_OMS Quer'!I4185</f>
        <v>0</v>
      </c>
      <c r="J4185">
        <f>'Previous Trades Import_OMS Quer'!J4185</f>
        <v>0</v>
      </c>
      <c r="K4185">
        <f>'Previous Trades Import_OMS Quer'!K4185</f>
        <v>0</v>
      </c>
      <c r="L4185">
        <f>'Previous Trades Import_OMS Quer'!L4185</f>
        <v>0</v>
      </c>
      <c r="M4185">
        <f>'Previous Trades Import_OMS Quer'!M4185</f>
        <v>0</v>
      </c>
      <c r="N4185">
        <f>'Previous Trades Import_OMS Quer'!N4185</f>
        <v>0</v>
      </c>
      <c r="O4185" t="str">
        <f>CLEAN('Previous Trades Import_OMS Quer'!O4185)</f>
        <v/>
      </c>
      <c r="Q4185" s="25">
        <f t="shared" si="130"/>
        <v>0</v>
      </c>
      <c r="R4185" s="25" t="e">
        <f>VLOOKUP(O4185,'Currency Balance'!$O$3:$Q$32,3,0)</f>
        <v>#N/A</v>
      </c>
      <c r="S4185" t="e">
        <f t="shared" si="131"/>
        <v>#N/A</v>
      </c>
    </row>
    <row r="4186" spans="1:19">
      <c r="A4186">
        <f>'Previous Trades Import_OMS Quer'!A4186</f>
        <v>0</v>
      </c>
      <c r="B4186">
        <f>'Previous Trades Import_OMS Quer'!B4186</f>
        <v>0</v>
      </c>
      <c r="C4186" s="22">
        <f>'Previous Trades Import_OMS Quer'!C4186</f>
        <v>0</v>
      </c>
      <c r="D4186">
        <f>'Previous Trades Import_OMS Quer'!D4186</f>
        <v>0</v>
      </c>
      <c r="E4186" s="22">
        <f>'Previous Trades Import_OMS Quer'!E4186</f>
        <v>0</v>
      </c>
      <c r="F4186">
        <f>'Previous Trades Import_OMS Quer'!F4186</f>
        <v>0</v>
      </c>
      <c r="G4186">
        <f>'Previous Trades Import_OMS Quer'!G4186</f>
        <v>0</v>
      </c>
      <c r="H4186">
        <f>'Previous Trades Import_OMS Quer'!H4186</f>
        <v>0</v>
      </c>
      <c r="I4186">
        <f>'Previous Trades Import_OMS Quer'!I4186</f>
        <v>0</v>
      </c>
      <c r="J4186">
        <f>'Previous Trades Import_OMS Quer'!J4186</f>
        <v>0</v>
      </c>
      <c r="K4186">
        <f>'Previous Trades Import_OMS Quer'!K4186</f>
        <v>0</v>
      </c>
      <c r="L4186">
        <f>'Previous Trades Import_OMS Quer'!L4186</f>
        <v>0</v>
      </c>
      <c r="M4186">
        <f>'Previous Trades Import_OMS Quer'!M4186</f>
        <v>0</v>
      </c>
      <c r="N4186">
        <f>'Previous Trades Import_OMS Quer'!N4186</f>
        <v>0</v>
      </c>
      <c r="O4186" t="str">
        <f>CLEAN('Previous Trades Import_OMS Quer'!O4186)</f>
        <v/>
      </c>
      <c r="Q4186" s="25">
        <f t="shared" si="130"/>
        <v>0</v>
      </c>
      <c r="R4186" s="25" t="e">
        <f>VLOOKUP(O4186,'Currency Balance'!$O$3:$Q$32,3,0)</f>
        <v>#N/A</v>
      </c>
      <c r="S4186" t="e">
        <f t="shared" si="131"/>
        <v>#N/A</v>
      </c>
    </row>
    <row r="4187" spans="1:19">
      <c r="A4187">
        <f>'Previous Trades Import_OMS Quer'!A4187</f>
        <v>0</v>
      </c>
      <c r="B4187">
        <f>'Previous Trades Import_OMS Quer'!B4187</f>
        <v>0</v>
      </c>
      <c r="C4187" s="22">
        <f>'Previous Trades Import_OMS Quer'!C4187</f>
        <v>0</v>
      </c>
      <c r="D4187">
        <f>'Previous Trades Import_OMS Quer'!D4187</f>
        <v>0</v>
      </c>
      <c r="E4187" s="22">
        <f>'Previous Trades Import_OMS Quer'!E4187</f>
        <v>0</v>
      </c>
      <c r="F4187">
        <f>'Previous Trades Import_OMS Quer'!F4187</f>
        <v>0</v>
      </c>
      <c r="G4187">
        <f>'Previous Trades Import_OMS Quer'!G4187</f>
        <v>0</v>
      </c>
      <c r="H4187">
        <f>'Previous Trades Import_OMS Quer'!H4187</f>
        <v>0</v>
      </c>
      <c r="I4187">
        <f>'Previous Trades Import_OMS Quer'!I4187</f>
        <v>0</v>
      </c>
      <c r="J4187">
        <f>'Previous Trades Import_OMS Quer'!J4187</f>
        <v>0</v>
      </c>
      <c r="K4187">
        <f>'Previous Trades Import_OMS Quer'!K4187</f>
        <v>0</v>
      </c>
      <c r="L4187">
        <f>'Previous Trades Import_OMS Quer'!L4187</f>
        <v>0</v>
      </c>
      <c r="M4187">
        <f>'Previous Trades Import_OMS Quer'!M4187</f>
        <v>0</v>
      </c>
      <c r="N4187">
        <f>'Previous Trades Import_OMS Quer'!N4187</f>
        <v>0</v>
      </c>
      <c r="O4187" t="str">
        <f>CLEAN('Previous Trades Import_OMS Quer'!O4187)</f>
        <v/>
      </c>
      <c r="Q4187" s="25">
        <f t="shared" si="130"/>
        <v>0</v>
      </c>
      <c r="R4187" s="25" t="e">
        <f>VLOOKUP(O4187,'Currency Balance'!$O$3:$Q$32,3,0)</f>
        <v>#N/A</v>
      </c>
      <c r="S4187" t="e">
        <f t="shared" si="131"/>
        <v>#N/A</v>
      </c>
    </row>
    <row r="4188" spans="1:19">
      <c r="A4188">
        <f>'Previous Trades Import_OMS Quer'!A4188</f>
        <v>0</v>
      </c>
      <c r="B4188">
        <f>'Previous Trades Import_OMS Quer'!B4188</f>
        <v>0</v>
      </c>
      <c r="C4188" s="22">
        <f>'Previous Trades Import_OMS Quer'!C4188</f>
        <v>0</v>
      </c>
      <c r="D4188">
        <f>'Previous Trades Import_OMS Quer'!D4188</f>
        <v>0</v>
      </c>
      <c r="E4188" s="22">
        <f>'Previous Trades Import_OMS Quer'!E4188</f>
        <v>0</v>
      </c>
      <c r="F4188">
        <f>'Previous Trades Import_OMS Quer'!F4188</f>
        <v>0</v>
      </c>
      <c r="G4188">
        <f>'Previous Trades Import_OMS Quer'!G4188</f>
        <v>0</v>
      </c>
      <c r="H4188">
        <f>'Previous Trades Import_OMS Quer'!H4188</f>
        <v>0</v>
      </c>
      <c r="I4188">
        <f>'Previous Trades Import_OMS Quer'!I4188</f>
        <v>0</v>
      </c>
      <c r="J4188">
        <f>'Previous Trades Import_OMS Quer'!J4188</f>
        <v>0</v>
      </c>
      <c r="K4188">
        <f>'Previous Trades Import_OMS Quer'!K4188</f>
        <v>0</v>
      </c>
      <c r="L4188">
        <f>'Previous Trades Import_OMS Quer'!L4188</f>
        <v>0</v>
      </c>
      <c r="M4188">
        <f>'Previous Trades Import_OMS Quer'!M4188</f>
        <v>0</v>
      </c>
      <c r="N4188">
        <f>'Previous Trades Import_OMS Quer'!N4188</f>
        <v>0</v>
      </c>
      <c r="O4188" t="str">
        <f>CLEAN('Previous Trades Import_OMS Quer'!O4188)</f>
        <v/>
      </c>
      <c r="Q4188" s="25">
        <f t="shared" si="130"/>
        <v>0</v>
      </c>
      <c r="R4188" s="25" t="e">
        <f>VLOOKUP(O4188,'Currency Balance'!$O$3:$Q$32,3,0)</f>
        <v>#N/A</v>
      </c>
      <c r="S4188" t="e">
        <f t="shared" si="131"/>
        <v>#N/A</v>
      </c>
    </row>
    <row r="4189" spans="1:19">
      <c r="A4189">
        <f>'Previous Trades Import_OMS Quer'!A4189</f>
        <v>0</v>
      </c>
      <c r="B4189">
        <f>'Previous Trades Import_OMS Quer'!B4189</f>
        <v>0</v>
      </c>
      <c r="C4189" s="22">
        <f>'Previous Trades Import_OMS Quer'!C4189</f>
        <v>0</v>
      </c>
      <c r="D4189">
        <f>'Previous Trades Import_OMS Quer'!D4189</f>
        <v>0</v>
      </c>
      <c r="E4189" s="22">
        <f>'Previous Trades Import_OMS Quer'!E4189</f>
        <v>0</v>
      </c>
      <c r="F4189">
        <f>'Previous Trades Import_OMS Quer'!F4189</f>
        <v>0</v>
      </c>
      <c r="G4189">
        <f>'Previous Trades Import_OMS Quer'!G4189</f>
        <v>0</v>
      </c>
      <c r="H4189">
        <f>'Previous Trades Import_OMS Quer'!H4189</f>
        <v>0</v>
      </c>
      <c r="I4189">
        <f>'Previous Trades Import_OMS Quer'!I4189</f>
        <v>0</v>
      </c>
      <c r="J4189">
        <f>'Previous Trades Import_OMS Quer'!J4189</f>
        <v>0</v>
      </c>
      <c r="K4189">
        <f>'Previous Trades Import_OMS Quer'!K4189</f>
        <v>0</v>
      </c>
      <c r="L4189">
        <f>'Previous Trades Import_OMS Quer'!L4189</f>
        <v>0</v>
      </c>
      <c r="M4189">
        <f>'Previous Trades Import_OMS Quer'!M4189</f>
        <v>0</v>
      </c>
      <c r="N4189">
        <f>'Previous Trades Import_OMS Quer'!N4189</f>
        <v>0</v>
      </c>
      <c r="O4189" t="str">
        <f>CLEAN('Previous Trades Import_OMS Quer'!O4189)</f>
        <v/>
      </c>
      <c r="Q4189" s="25">
        <f t="shared" si="130"/>
        <v>0</v>
      </c>
      <c r="R4189" s="25" t="e">
        <f>VLOOKUP(O4189,'Currency Balance'!$O$3:$Q$32,3,0)</f>
        <v>#N/A</v>
      </c>
      <c r="S4189" t="e">
        <f t="shared" si="131"/>
        <v>#N/A</v>
      </c>
    </row>
    <row r="4190" spans="1:19">
      <c r="A4190">
        <f>'Previous Trades Import_OMS Quer'!A4190</f>
        <v>0</v>
      </c>
      <c r="B4190">
        <f>'Previous Trades Import_OMS Quer'!B4190</f>
        <v>0</v>
      </c>
      <c r="C4190" s="22">
        <f>'Previous Trades Import_OMS Quer'!C4190</f>
        <v>0</v>
      </c>
      <c r="D4190">
        <f>'Previous Trades Import_OMS Quer'!D4190</f>
        <v>0</v>
      </c>
      <c r="E4190" s="22">
        <f>'Previous Trades Import_OMS Quer'!E4190</f>
        <v>0</v>
      </c>
      <c r="F4190">
        <f>'Previous Trades Import_OMS Quer'!F4190</f>
        <v>0</v>
      </c>
      <c r="G4190">
        <f>'Previous Trades Import_OMS Quer'!G4190</f>
        <v>0</v>
      </c>
      <c r="H4190">
        <f>'Previous Trades Import_OMS Quer'!H4190</f>
        <v>0</v>
      </c>
      <c r="I4190">
        <f>'Previous Trades Import_OMS Quer'!I4190</f>
        <v>0</v>
      </c>
      <c r="J4190">
        <f>'Previous Trades Import_OMS Quer'!J4190</f>
        <v>0</v>
      </c>
      <c r="K4190">
        <f>'Previous Trades Import_OMS Quer'!K4190</f>
        <v>0</v>
      </c>
      <c r="L4190">
        <f>'Previous Trades Import_OMS Quer'!L4190</f>
        <v>0</v>
      </c>
      <c r="M4190">
        <f>'Previous Trades Import_OMS Quer'!M4190</f>
        <v>0</v>
      </c>
      <c r="N4190">
        <f>'Previous Trades Import_OMS Quer'!N4190</f>
        <v>0</v>
      </c>
      <c r="O4190" t="str">
        <f>CLEAN('Previous Trades Import_OMS Quer'!O4190)</f>
        <v/>
      </c>
      <c r="Q4190" s="25">
        <f t="shared" si="130"/>
        <v>0</v>
      </c>
      <c r="R4190" s="25" t="e">
        <f>VLOOKUP(O4190,'Currency Balance'!$O$3:$Q$32,3,0)</f>
        <v>#N/A</v>
      </c>
      <c r="S4190" t="e">
        <f t="shared" si="131"/>
        <v>#N/A</v>
      </c>
    </row>
    <row r="4191" spans="1:19">
      <c r="A4191">
        <f>'Previous Trades Import_OMS Quer'!A4191</f>
        <v>0</v>
      </c>
      <c r="B4191">
        <f>'Previous Trades Import_OMS Quer'!B4191</f>
        <v>0</v>
      </c>
      <c r="C4191" s="22">
        <f>'Previous Trades Import_OMS Quer'!C4191</f>
        <v>0</v>
      </c>
      <c r="D4191">
        <f>'Previous Trades Import_OMS Quer'!D4191</f>
        <v>0</v>
      </c>
      <c r="E4191" s="22">
        <f>'Previous Trades Import_OMS Quer'!E4191</f>
        <v>0</v>
      </c>
      <c r="F4191">
        <f>'Previous Trades Import_OMS Quer'!F4191</f>
        <v>0</v>
      </c>
      <c r="G4191">
        <f>'Previous Trades Import_OMS Quer'!G4191</f>
        <v>0</v>
      </c>
      <c r="H4191">
        <f>'Previous Trades Import_OMS Quer'!H4191</f>
        <v>0</v>
      </c>
      <c r="I4191">
        <f>'Previous Trades Import_OMS Quer'!I4191</f>
        <v>0</v>
      </c>
      <c r="J4191">
        <f>'Previous Trades Import_OMS Quer'!J4191</f>
        <v>0</v>
      </c>
      <c r="K4191">
        <f>'Previous Trades Import_OMS Quer'!K4191</f>
        <v>0</v>
      </c>
      <c r="L4191">
        <f>'Previous Trades Import_OMS Quer'!L4191</f>
        <v>0</v>
      </c>
      <c r="M4191">
        <f>'Previous Trades Import_OMS Quer'!M4191</f>
        <v>0</v>
      </c>
      <c r="N4191">
        <f>'Previous Trades Import_OMS Quer'!N4191</f>
        <v>0</v>
      </c>
      <c r="O4191" t="str">
        <f>CLEAN('Previous Trades Import_OMS Quer'!O4191)</f>
        <v/>
      </c>
      <c r="Q4191" s="25">
        <f t="shared" si="130"/>
        <v>0</v>
      </c>
      <c r="R4191" s="25" t="e">
        <f>VLOOKUP(O4191,'Currency Balance'!$O$3:$Q$32,3,0)</f>
        <v>#N/A</v>
      </c>
      <c r="S4191" t="e">
        <f t="shared" si="131"/>
        <v>#N/A</v>
      </c>
    </row>
    <row r="4192" spans="1:19">
      <c r="A4192">
        <f>'Previous Trades Import_OMS Quer'!A4192</f>
        <v>0</v>
      </c>
      <c r="B4192">
        <f>'Previous Trades Import_OMS Quer'!B4192</f>
        <v>0</v>
      </c>
      <c r="C4192" s="22">
        <f>'Previous Trades Import_OMS Quer'!C4192</f>
        <v>0</v>
      </c>
      <c r="D4192">
        <f>'Previous Trades Import_OMS Quer'!D4192</f>
        <v>0</v>
      </c>
      <c r="E4192" s="22">
        <f>'Previous Trades Import_OMS Quer'!E4192</f>
        <v>0</v>
      </c>
      <c r="F4192">
        <f>'Previous Trades Import_OMS Quer'!F4192</f>
        <v>0</v>
      </c>
      <c r="G4192">
        <f>'Previous Trades Import_OMS Quer'!G4192</f>
        <v>0</v>
      </c>
      <c r="H4192">
        <f>'Previous Trades Import_OMS Quer'!H4192</f>
        <v>0</v>
      </c>
      <c r="I4192">
        <f>'Previous Trades Import_OMS Quer'!I4192</f>
        <v>0</v>
      </c>
      <c r="J4192">
        <f>'Previous Trades Import_OMS Quer'!J4192</f>
        <v>0</v>
      </c>
      <c r="K4192">
        <f>'Previous Trades Import_OMS Quer'!K4192</f>
        <v>0</v>
      </c>
      <c r="L4192">
        <f>'Previous Trades Import_OMS Quer'!L4192</f>
        <v>0</v>
      </c>
      <c r="M4192">
        <f>'Previous Trades Import_OMS Quer'!M4192</f>
        <v>0</v>
      </c>
      <c r="N4192">
        <f>'Previous Trades Import_OMS Quer'!N4192</f>
        <v>0</v>
      </c>
      <c r="O4192" t="str">
        <f>CLEAN('Previous Trades Import_OMS Quer'!O4192)</f>
        <v/>
      </c>
      <c r="Q4192" s="25">
        <f t="shared" si="130"/>
        <v>0</v>
      </c>
      <c r="R4192" s="25" t="e">
        <f>VLOOKUP(O4192,'Currency Balance'!$O$3:$Q$32,3,0)</f>
        <v>#N/A</v>
      </c>
      <c r="S4192" t="e">
        <f t="shared" si="131"/>
        <v>#N/A</v>
      </c>
    </row>
    <row r="4193" spans="1:19">
      <c r="A4193">
        <f>'Previous Trades Import_OMS Quer'!A4193</f>
        <v>0</v>
      </c>
      <c r="B4193">
        <f>'Previous Trades Import_OMS Quer'!B4193</f>
        <v>0</v>
      </c>
      <c r="C4193" s="22">
        <f>'Previous Trades Import_OMS Quer'!C4193</f>
        <v>0</v>
      </c>
      <c r="D4193">
        <f>'Previous Trades Import_OMS Quer'!D4193</f>
        <v>0</v>
      </c>
      <c r="E4193" s="22">
        <f>'Previous Trades Import_OMS Quer'!E4193</f>
        <v>0</v>
      </c>
      <c r="F4193">
        <f>'Previous Trades Import_OMS Quer'!F4193</f>
        <v>0</v>
      </c>
      <c r="G4193">
        <f>'Previous Trades Import_OMS Quer'!G4193</f>
        <v>0</v>
      </c>
      <c r="H4193">
        <f>'Previous Trades Import_OMS Quer'!H4193</f>
        <v>0</v>
      </c>
      <c r="I4193">
        <f>'Previous Trades Import_OMS Quer'!I4193</f>
        <v>0</v>
      </c>
      <c r="J4193">
        <f>'Previous Trades Import_OMS Quer'!J4193</f>
        <v>0</v>
      </c>
      <c r="K4193">
        <f>'Previous Trades Import_OMS Quer'!K4193</f>
        <v>0</v>
      </c>
      <c r="L4193">
        <f>'Previous Trades Import_OMS Quer'!L4193</f>
        <v>0</v>
      </c>
      <c r="M4193">
        <f>'Previous Trades Import_OMS Quer'!M4193</f>
        <v>0</v>
      </c>
      <c r="N4193">
        <f>'Previous Trades Import_OMS Quer'!N4193</f>
        <v>0</v>
      </c>
      <c r="O4193" t="str">
        <f>CLEAN('Previous Trades Import_OMS Quer'!O4193)</f>
        <v/>
      </c>
      <c r="Q4193" s="25">
        <f t="shared" si="130"/>
        <v>0</v>
      </c>
      <c r="R4193" s="25" t="e">
        <f>VLOOKUP(O4193,'Currency Balance'!$O$3:$Q$32,3,0)</f>
        <v>#N/A</v>
      </c>
      <c r="S4193" t="e">
        <f t="shared" si="131"/>
        <v>#N/A</v>
      </c>
    </row>
    <row r="4194" spans="1:19">
      <c r="A4194">
        <f>'Previous Trades Import_OMS Quer'!A4194</f>
        <v>0</v>
      </c>
      <c r="B4194">
        <f>'Previous Trades Import_OMS Quer'!B4194</f>
        <v>0</v>
      </c>
      <c r="C4194" s="22">
        <f>'Previous Trades Import_OMS Quer'!C4194</f>
        <v>0</v>
      </c>
      <c r="D4194">
        <f>'Previous Trades Import_OMS Quer'!D4194</f>
        <v>0</v>
      </c>
      <c r="E4194" s="22">
        <f>'Previous Trades Import_OMS Quer'!E4194</f>
        <v>0</v>
      </c>
      <c r="F4194">
        <f>'Previous Trades Import_OMS Quer'!F4194</f>
        <v>0</v>
      </c>
      <c r="G4194">
        <f>'Previous Trades Import_OMS Quer'!G4194</f>
        <v>0</v>
      </c>
      <c r="H4194">
        <f>'Previous Trades Import_OMS Quer'!H4194</f>
        <v>0</v>
      </c>
      <c r="I4194">
        <f>'Previous Trades Import_OMS Quer'!I4194</f>
        <v>0</v>
      </c>
      <c r="J4194">
        <f>'Previous Trades Import_OMS Quer'!J4194</f>
        <v>0</v>
      </c>
      <c r="K4194">
        <f>'Previous Trades Import_OMS Quer'!K4194</f>
        <v>0</v>
      </c>
      <c r="L4194">
        <f>'Previous Trades Import_OMS Quer'!L4194</f>
        <v>0</v>
      </c>
      <c r="M4194">
        <f>'Previous Trades Import_OMS Quer'!M4194</f>
        <v>0</v>
      </c>
      <c r="N4194">
        <f>'Previous Trades Import_OMS Quer'!N4194</f>
        <v>0</v>
      </c>
      <c r="O4194" t="str">
        <f>CLEAN('Previous Trades Import_OMS Quer'!O4194)</f>
        <v/>
      </c>
      <c r="Q4194" s="25">
        <f t="shared" si="130"/>
        <v>0</v>
      </c>
      <c r="R4194" s="25" t="e">
        <f>VLOOKUP(O4194,'Currency Balance'!$O$3:$Q$32,3,0)</f>
        <v>#N/A</v>
      </c>
      <c r="S4194" t="e">
        <f t="shared" si="131"/>
        <v>#N/A</v>
      </c>
    </row>
    <row r="4195" spans="1:19">
      <c r="A4195">
        <f>'Previous Trades Import_OMS Quer'!A4195</f>
        <v>0</v>
      </c>
      <c r="B4195">
        <f>'Previous Trades Import_OMS Quer'!B4195</f>
        <v>0</v>
      </c>
      <c r="C4195" s="22">
        <f>'Previous Trades Import_OMS Quer'!C4195</f>
        <v>0</v>
      </c>
      <c r="D4195">
        <f>'Previous Trades Import_OMS Quer'!D4195</f>
        <v>0</v>
      </c>
      <c r="E4195" s="22">
        <f>'Previous Trades Import_OMS Quer'!E4195</f>
        <v>0</v>
      </c>
      <c r="F4195">
        <f>'Previous Trades Import_OMS Quer'!F4195</f>
        <v>0</v>
      </c>
      <c r="G4195">
        <f>'Previous Trades Import_OMS Quer'!G4195</f>
        <v>0</v>
      </c>
      <c r="H4195">
        <f>'Previous Trades Import_OMS Quer'!H4195</f>
        <v>0</v>
      </c>
      <c r="I4195">
        <f>'Previous Trades Import_OMS Quer'!I4195</f>
        <v>0</v>
      </c>
      <c r="J4195">
        <f>'Previous Trades Import_OMS Quer'!J4195</f>
        <v>0</v>
      </c>
      <c r="K4195">
        <f>'Previous Trades Import_OMS Quer'!K4195</f>
        <v>0</v>
      </c>
      <c r="L4195">
        <f>'Previous Trades Import_OMS Quer'!L4195</f>
        <v>0</v>
      </c>
      <c r="M4195">
        <f>'Previous Trades Import_OMS Quer'!M4195</f>
        <v>0</v>
      </c>
      <c r="N4195">
        <f>'Previous Trades Import_OMS Quer'!N4195</f>
        <v>0</v>
      </c>
      <c r="O4195" t="str">
        <f>CLEAN('Previous Trades Import_OMS Quer'!O4195)</f>
        <v/>
      </c>
      <c r="Q4195" s="25">
        <f t="shared" si="130"/>
        <v>0</v>
      </c>
      <c r="R4195" s="25" t="e">
        <f>VLOOKUP(O4195,'Currency Balance'!$O$3:$Q$32,3,0)</f>
        <v>#N/A</v>
      </c>
      <c r="S4195" t="e">
        <f t="shared" si="131"/>
        <v>#N/A</v>
      </c>
    </row>
    <row r="4196" spans="1:19">
      <c r="A4196">
        <f>'Previous Trades Import_OMS Quer'!A4196</f>
        <v>0</v>
      </c>
      <c r="B4196">
        <f>'Previous Trades Import_OMS Quer'!B4196</f>
        <v>0</v>
      </c>
      <c r="C4196" s="22">
        <f>'Previous Trades Import_OMS Quer'!C4196</f>
        <v>0</v>
      </c>
      <c r="D4196">
        <f>'Previous Trades Import_OMS Quer'!D4196</f>
        <v>0</v>
      </c>
      <c r="E4196" s="22">
        <f>'Previous Trades Import_OMS Quer'!E4196</f>
        <v>0</v>
      </c>
      <c r="F4196">
        <f>'Previous Trades Import_OMS Quer'!F4196</f>
        <v>0</v>
      </c>
      <c r="G4196">
        <f>'Previous Trades Import_OMS Quer'!G4196</f>
        <v>0</v>
      </c>
      <c r="H4196">
        <f>'Previous Trades Import_OMS Quer'!H4196</f>
        <v>0</v>
      </c>
      <c r="I4196">
        <f>'Previous Trades Import_OMS Quer'!I4196</f>
        <v>0</v>
      </c>
      <c r="J4196">
        <f>'Previous Trades Import_OMS Quer'!J4196</f>
        <v>0</v>
      </c>
      <c r="K4196">
        <f>'Previous Trades Import_OMS Quer'!K4196</f>
        <v>0</v>
      </c>
      <c r="L4196">
        <f>'Previous Trades Import_OMS Quer'!L4196</f>
        <v>0</v>
      </c>
      <c r="M4196">
        <f>'Previous Trades Import_OMS Quer'!M4196</f>
        <v>0</v>
      </c>
      <c r="N4196">
        <f>'Previous Trades Import_OMS Quer'!N4196</f>
        <v>0</v>
      </c>
      <c r="O4196" t="str">
        <f>CLEAN('Previous Trades Import_OMS Quer'!O4196)</f>
        <v/>
      </c>
      <c r="Q4196" s="25">
        <f t="shared" si="130"/>
        <v>0</v>
      </c>
      <c r="R4196" s="25" t="e">
        <f>VLOOKUP(O4196,'Currency Balance'!$O$3:$Q$32,3,0)</f>
        <v>#N/A</v>
      </c>
      <c r="S4196" t="e">
        <f t="shared" si="131"/>
        <v>#N/A</v>
      </c>
    </row>
    <row r="4197" spans="1:19">
      <c r="A4197">
        <f>'Previous Trades Import_OMS Quer'!A4197</f>
        <v>0</v>
      </c>
      <c r="B4197">
        <f>'Previous Trades Import_OMS Quer'!B4197</f>
        <v>0</v>
      </c>
      <c r="C4197" s="22">
        <f>'Previous Trades Import_OMS Quer'!C4197</f>
        <v>0</v>
      </c>
      <c r="D4197">
        <f>'Previous Trades Import_OMS Quer'!D4197</f>
        <v>0</v>
      </c>
      <c r="E4197" s="22">
        <f>'Previous Trades Import_OMS Quer'!E4197</f>
        <v>0</v>
      </c>
      <c r="F4197">
        <f>'Previous Trades Import_OMS Quer'!F4197</f>
        <v>0</v>
      </c>
      <c r="G4197">
        <f>'Previous Trades Import_OMS Quer'!G4197</f>
        <v>0</v>
      </c>
      <c r="H4197">
        <f>'Previous Trades Import_OMS Quer'!H4197</f>
        <v>0</v>
      </c>
      <c r="I4197">
        <f>'Previous Trades Import_OMS Quer'!I4197</f>
        <v>0</v>
      </c>
      <c r="J4197">
        <f>'Previous Trades Import_OMS Quer'!J4197</f>
        <v>0</v>
      </c>
      <c r="K4197">
        <f>'Previous Trades Import_OMS Quer'!K4197</f>
        <v>0</v>
      </c>
      <c r="L4197">
        <f>'Previous Trades Import_OMS Quer'!L4197</f>
        <v>0</v>
      </c>
      <c r="M4197">
        <f>'Previous Trades Import_OMS Quer'!M4197</f>
        <v>0</v>
      </c>
      <c r="N4197">
        <f>'Previous Trades Import_OMS Quer'!N4197</f>
        <v>0</v>
      </c>
      <c r="O4197" t="str">
        <f>CLEAN('Previous Trades Import_OMS Quer'!O4197)</f>
        <v/>
      </c>
      <c r="Q4197" s="25">
        <f t="shared" si="130"/>
        <v>0</v>
      </c>
      <c r="R4197" s="25" t="e">
        <f>VLOOKUP(O4197,'Currency Balance'!$O$3:$Q$32,3,0)</f>
        <v>#N/A</v>
      </c>
      <c r="S4197" t="e">
        <f t="shared" si="131"/>
        <v>#N/A</v>
      </c>
    </row>
    <row r="4198" spans="1:19">
      <c r="A4198">
        <f>'Previous Trades Import_OMS Quer'!A4198</f>
        <v>0</v>
      </c>
      <c r="B4198">
        <f>'Previous Trades Import_OMS Quer'!B4198</f>
        <v>0</v>
      </c>
      <c r="C4198" s="22">
        <f>'Previous Trades Import_OMS Quer'!C4198</f>
        <v>0</v>
      </c>
      <c r="D4198">
        <f>'Previous Trades Import_OMS Quer'!D4198</f>
        <v>0</v>
      </c>
      <c r="E4198" s="22">
        <f>'Previous Trades Import_OMS Quer'!E4198</f>
        <v>0</v>
      </c>
      <c r="F4198">
        <f>'Previous Trades Import_OMS Quer'!F4198</f>
        <v>0</v>
      </c>
      <c r="G4198">
        <f>'Previous Trades Import_OMS Quer'!G4198</f>
        <v>0</v>
      </c>
      <c r="H4198">
        <f>'Previous Trades Import_OMS Quer'!H4198</f>
        <v>0</v>
      </c>
      <c r="I4198">
        <f>'Previous Trades Import_OMS Quer'!I4198</f>
        <v>0</v>
      </c>
      <c r="J4198">
        <f>'Previous Trades Import_OMS Quer'!J4198</f>
        <v>0</v>
      </c>
      <c r="K4198">
        <f>'Previous Trades Import_OMS Quer'!K4198</f>
        <v>0</v>
      </c>
      <c r="L4198">
        <f>'Previous Trades Import_OMS Quer'!L4198</f>
        <v>0</v>
      </c>
      <c r="M4198">
        <f>'Previous Trades Import_OMS Quer'!M4198</f>
        <v>0</v>
      </c>
      <c r="N4198">
        <f>'Previous Trades Import_OMS Quer'!N4198</f>
        <v>0</v>
      </c>
      <c r="O4198" t="str">
        <f>CLEAN('Previous Trades Import_OMS Quer'!O4198)</f>
        <v/>
      </c>
      <c r="Q4198" s="25">
        <f t="shared" si="130"/>
        <v>0</v>
      </c>
      <c r="R4198" s="25" t="e">
        <f>VLOOKUP(O4198,'Currency Balance'!$O$3:$Q$32,3,0)</f>
        <v>#N/A</v>
      </c>
      <c r="S4198" t="e">
        <f t="shared" si="131"/>
        <v>#N/A</v>
      </c>
    </row>
    <row r="4199" spans="1:19">
      <c r="A4199">
        <f>'Previous Trades Import_OMS Quer'!A4199</f>
        <v>0</v>
      </c>
      <c r="B4199">
        <f>'Previous Trades Import_OMS Quer'!B4199</f>
        <v>0</v>
      </c>
      <c r="C4199" s="22">
        <f>'Previous Trades Import_OMS Quer'!C4199</f>
        <v>0</v>
      </c>
      <c r="D4199">
        <f>'Previous Trades Import_OMS Quer'!D4199</f>
        <v>0</v>
      </c>
      <c r="E4199" s="22">
        <f>'Previous Trades Import_OMS Quer'!E4199</f>
        <v>0</v>
      </c>
      <c r="F4199">
        <f>'Previous Trades Import_OMS Quer'!F4199</f>
        <v>0</v>
      </c>
      <c r="G4199">
        <f>'Previous Trades Import_OMS Quer'!G4199</f>
        <v>0</v>
      </c>
      <c r="H4199">
        <f>'Previous Trades Import_OMS Quer'!H4199</f>
        <v>0</v>
      </c>
      <c r="I4199">
        <f>'Previous Trades Import_OMS Quer'!I4199</f>
        <v>0</v>
      </c>
      <c r="J4199">
        <f>'Previous Trades Import_OMS Quer'!J4199</f>
        <v>0</v>
      </c>
      <c r="K4199">
        <f>'Previous Trades Import_OMS Quer'!K4199</f>
        <v>0</v>
      </c>
      <c r="L4199">
        <f>'Previous Trades Import_OMS Quer'!L4199</f>
        <v>0</v>
      </c>
      <c r="M4199">
        <f>'Previous Trades Import_OMS Quer'!M4199</f>
        <v>0</v>
      </c>
      <c r="N4199">
        <f>'Previous Trades Import_OMS Quer'!N4199</f>
        <v>0</v>
      </c>
      <c r="O4199" t="str">
        <f>CLEAN('Previous Trades Import_OMS Quer'!O4199)</f>
        <v/>
      </c>
      <c r="Q4199" s="25">
        <f t="shared" si="130"/>
        <v>0</v>
      </c>
      <c r="R4199" s="25" t="e">
        <f>VLOOKUP(O4199,'Currency Balance'!$O$3:$Q$32,3,0)</f>
        <v>#N/A</v>
      </c>
      <c r="S4199" t="e">
        <f t="shared" si="131"/>
        <v>#N/A</v>
      </c>
    </row>
    <row r="4200" spans="1:19">
      <c r="A4200">
        <f>'Previous Trades Import_OMS Quer'!A4200</f>
        <v>0</v>
      </c>
      <c r="B4200">
        <f>'Previous Trades Import_OMS Quer'!B4200</f>
        <v>0</v>
      </c>
      <c r="C4200" s="22">
        <f>'Previous Trades Import_OMS Quer'!C4200</f>
        <v>0</v>
      </c>
      <c r="D4200">
        <f>'Previous Trades Import_OMS Quer'!D4200</f>
        <v>0</v>
      </c>
      <c r="E4200" s="22">
        <f>'Previous Trades Import_OMS Quer'!E4200</f>
        <v>0</v>
      </c>
      <c r="F4200">
        <f>'Previous Trades Import_OMS Quer'!F4200</f>
        <v>0</v>
      </c>
      <c r="G4200">
        <f>'Previous Trades Import_OMS Quer'!G4200</f>
        <v>0</v>
      </c>
      <c r="H4200">
        <f>'Previous Trades Import_OMS Quer'!H4200</f>
        <v>0</v>
      </c>
      <c r="I4200">
        <f>'Previous Trades Import_OMS Quer'!I4200</f>
        <v>0</v>
      </c>
      <c r="J4200">
        <f>'Previous Trades Import_OMS Quer'!J4200</f>
        <v>0</v>
      </c>
      <c r="K4200">
        <f>'Previous Trades Import_OMS Quer'!K4200</f>
        <v>0</v>
      </c>
      <c r="L4200">
        <f>'Previous Trades Import_OMS Quer'!L4200</f>
        <v>0</v>
      </c>
      <c r="M4200">
        <f>'Previous Trades Import_OMS Quer'!M4200</f>
        <v>0</v>
      </c>
      <c r="N4200">
        <f>'Previous Trades Import_OMS Quer'!N4200</f>
        <v>0</v>
      </c>
      <c r="O4200" t="str">
        <f>CLEAN('Previous Trades Import_OMS Quer'!O4200)</f>
        <v/>
      </c>
      <c r="Q4200" s="25">
        <f t="shared" si="130"/>
        <v>0</v>
      </c>
      <c r="R4200" s="25" t="e">
        <f>VLOOKUP(O4200,'Currency Balance'!$O$3:$Q$32,3,0)</f>
        <v>#N/A</v>
      </c>
      <c r="S4200" t="e">
        <f t="shared" si="131"/>
        <v>#N/A</v>
      </c>
    </row>
    <row r="4201" spans="1:19">
      <c r="A4201">
        <f>'Previous Trades Import_OMS Quer'!A4201</f>
        <v>0</v>
      </c>
      <c r="B4201">
        <f>'Previous Trades Import_OMS Quer'!B4201</f>
        <v>0</v>
      </c>
      <c r="C4201" s="22">
        <f>'Previous Trades Import_OMS Quer'!C4201</f>
        <v>0</v>
      </c>
      <c r="D4201">
        <f>'Previous Trades Import_OMS Quer'!D4201</f>
        <v>0</v>
      </c>
      <c r="E4201" s="22">
        <f>'Previous Trades Import_OMS Quer'!E4201</f>
        <v>0</v>
      </c>
      <c r="F4201">
        <f>'Previous Trades Import_OMS Quer'!F4201</f>
        <v>0</v>
      </c>
      <c r="G4201">
        <f>'Previous Trades Import_OMS Quer'!G4201</f>
        <v>0</v>
      </c>
      <c r="H4201">
        <f>'Previous Trades Import_OMS Quer'!H4201</f>
        <v>0</v>
      </c>
      <c r="I4201">
        <f>'Previous Trades Import_OMS Quer'!I4201</f>
        <v>0</v>
      </c>
      <c r="J4201">
        <f>'Previous Trades Import_OMS Quer'!J4201</f>
        <v>0</v>
      </c>
      <c r="K4201">
        <f>'Previous Trades Import_OMS Quer'!K4201</f>
        <v>0</v>
      </c>
      <c r="L4201">
        <f>'Previous Trades Import_OMS Quer'!L4201</f>
        <v>0</v>
      </c>
      <c r="M4201">
        <f>'Previous Trades Import_OMS Quer'!M4201</f>
        <v>0</v>
      </c>
      <c r="N4201">
        <f>'Previous Trades Import_OMS Quer'!N4201</f>
        <v>0</v>
      </c>
      <c r="O4201" t="str">
        <f>CLEAN('Previous Trades Import_OMS Quer'!O4201)</f>
        <v/>
      </c>
      <c r="Q4201" s="25">
        <f t="shared" si="130"/>
        <v>0</v>
      </c>
      <c r="R4201" s="25" t="e">
        <f>VLOOKUP(O4201,'Currency Balance'!$O$3:$Q$32,3,0)</f>
        <v>#N/A</v>
      </c>
      <c r="S4201" t="e">
        <f t="shared" si="131"/>
        <v>#N/A</v>
      </c>
    </row>
    <row r="4202" spans="1:19">
      <c r="A4202">
        <f>'Previous Trades Import_OMS Quer'!A4202</f>
        <v>0</v>
      </c>
      <c r="B4202">
        <f>'Previous Trades Import_OMS Quer'!B4202</f>
        <v>0</v>
      </c>
      <c r="C4202" s="22">
        <f>'Previous Trades Import_OMS Quer'!C4202</f>
        <v>0</v>
      </c>
      <c r="D4202">
        <f>'Previous Trades Import_OMS Quer'!D4202</f>
        <v>0</v>
      </c>
      <c r="E4202" s="22">
        <f>'Previous Trades Import_OMS Quer'!E4202</f>
        <v>0</v>
      </c>
      <c r="F4202">
        <f>'Previous Trades Import_OMS Quer'!F4202</f>
        <v>0</v>
      </c>
      <c r="G4202">
        <f>'Previous Trades Import_OMS Quer'!G4202</f>
        <v>0</v>
      </c>
      <c r="H4202">
        <f>'Previous Trades Import_OMS Quer'!H4202</f>
        <v>0</v>
      </c>
      <c r="I4202">
        <f>'Previous Trades Import_OMS Quer'!I4202</f>
        <v>0</v>
      </c>
      <c r="J4202">
        <f>'Previous Trades Import_OMS Quer'!J4202</f>
        <v>0</v>
      </c>
      <c r="K4202">
        <f>'Previous Trades Import_OMS Quer'!K4202</f>
        <v>0</v>
      </c>
      <c r="L4202">
        <f>'Previous Trades Import_OMS Quer'!L4202</f>
        <v>0</v>
      </c>
      <c r="M4202">
        <f>'Previous Trades Import_OMS Quer'!M4202</f>
        <v>0</v>
      </c>
      <c r="N4202">
        <f>'Previous Trades Import_OMS Quer'!N4202</f>
        <v>0</v>
      </c>
      <c r="O4202" t="str">
        <f>CLEAN('Previous Trades Import_OMS Quer'!O4202)</f>
        <v/>
      </c>
      <c r="Q4202" s="25">
        <f t="shared" si="130"/>
        <v>0</v>
      </c>
      <c r="R4202" s="25" t="e">
        <f>VLOOKUP(O4202,'Currency Balance'!$O$3:$Q$32,3,0)</f>
        <v>#N/A</v>
      </c>
      <c r="S4202" t="e">
        <f t="shared" si="131"/>
        <v>#N/A</v>
      </c>
    </row>
    <row r="4203" spans="1:19">
      <c r="A4203">
        <f>'Previous Trades Import_OMS Quer'!A4203</f>
        <v>0</v>
      </c>
      <c r="B4203">
        <f>'Previous Trades Import_OMS Quer'!B4203</f>
        <v>0</v>
      </c>
      <c r="C4203" s="22">
        <f>'Previous Trades Import_OMS Quer'!C4203</f>
        <v>0</v>
      </c>
      <c r="D4203">
        <f>'Previous Trades Import_OMS Quer'!D4203</f>
        <v>0</v>
      </c>
      <c r="E4203" s="22">
        <f>'Previous Trades Import_OMS Quer'!E4203</f>
        <v>0</v>
      </c>
      <c r="F4203">
        <f>'Previous Trades Import_OMS Quer'!F4203</f>
        <v>0</v>
      </c>
      <c r="G4203">
        <f>'Previous Trades Import_OMS Quer'!G4203</f>
        <v>0</v>
      </c>
      <c r="H4203">
        <f>'Previous Trades Import_OMS Quer'!H4203</f>
        <v>0</v>
      </c>
      <c r="I4203">
        <f>'Previous Trades Import_OMS Quer'!I4203</f>
        <v>0</v>
      </c>
      <c r="J4203">
        <f>'Previous Trades Import_OMS Quer'!J4203</f>
        <v>0</v>
      </c>
      <c r="K4203">
        <f>'Previous Trades Import_OMS Quer'!K4203</f>
        <v>0</v>
      </c>
      <c r="L4203">
        <f>'Previous Trades Import_OMS Quer'!L4203</f>
        <v>0</v>
      </c>
      <c r="M4203">
        <f>'Previous Trades Import_OMS Quer'!M4203</f>
        <v>0</v>
      </c>
      <c r="N4203">
        <f>'Previous Trades Import_OMS Quer'!N4203</f>
        <v>0</v>
      </c>
      <c r="O4203" t="str">
        <f>CLEAN('Previous Trades Import_OMS Quer'!O4203)</f>
        <v/>
      </c>
      <c r="Q4203" s="25">
        <f t="shared" si="130"/>
        <v>0</v>
      </c>
      <c r="R4203" s="25" t="e">
        <f>VLOOKUP(O4203,'Currency Balance'!$O$3:$Q$32,3,0)</f>
        <v>#N/A</v>
      </c>
      <c r="S4203" t="e">
        <f t="shared" si="131"/>
        <v>#N/A</v>
      </c>
    </row>
    <row r="4204" spans="1:19">
      <c r="A4204">
        <f>'Previous Trades Import_OMS Quer'!A4204</f>
        <v>0</v>
      </c>
      <c r="B4204">
        <f>'Previous Trades Import_OMS Quer'!B4204</f>
        <v>0</v>
      </c>
      <c r="C4204" s="22">
        <f>'Previous Trades Import_OMS Quer'!C4204</f>
        <v>0</v>
      </c>
      <c r="D4204">
        <f>'Previous Trades Import_OMS Quer'!D4204</f>
        <v>0</v>
      </c>
      <c r="E4204" s="22">
        <f>'Previous Trades Import_OMS Quer'!E4204</f>
        <v>0</v>
      </c>
      <c r="F4204">
        <f>'Previous Trades Import_OMS Quer'!F4204</f>
        <v>0</v>
      </c>
      <c r="G4204">
        <f>'Previous Trades Import_OMS Quer'!G4204</f>
        <v>0</v>
      </c>
      <c r="H4204">
        <f>'Previous Trades Import_OMS Quer'!H4204</f>
        <v>0</v>
      </c>
      <c r="I4204">
        <f>'Previous Trades Import_OMS Quer'!I4204</f>
        <v>0</v>
      </c>
      <c r="J4204">
        <f>'Previous Trades Import_OMS Quer'!J4204</f>
        <v>0</v>
      </c>
      <c r="K4204">
        <f>'Previous Trades Import_OMS Quer'!K4204</f>
        <v>0</v>
      </c>
      <c r="L4204">
        <f>'Previous Trades Import_OMS Quer'!L4204</f>
        <v>0</v>
      </c>
      <c r="M4204">
        <f>'Previous Trades Import_OMS Quer'!M4204</f>
        <v>0</v>
      </c>
      <c r="N4204">
        <f>'Previous Trades Import_OMS Quer'!N4204</f>
        <v>0</v>
      </c>
      <c r="O4204" t="str">
        <f>CLEAN('Previous Trades Import_OMS Quer'!O4204)</f>
        <v/>
      </c>
      <c r="Q4204" s="25">
        <f t="shared" si="130"/>
        <v>0</v>
      </c>
      <c r="R4204" s="25" t="e">
        <f>VLOOKUP(O4204,'Currency Balance'!$O$3:$Q$32,3,0)</f>
        <v>#N/A</v>
      </c>
      <c r="S4204" t="e">
        <f t="shared" si="131"/>
        <v>#N/A</v>
      </c>
    </row>
    <row r="4205" spans="1:19">
      <c r="A4205">
        <f>'Previous Trades Import_OMS Quer'!A4205</f>
        <v>0</v>
      </c>
      <c r="B4205">
        <f>'Previous Trades Import_OMS Quer'!B4205</f>
        <v>0</v>
      </c>
      <c r="C4205" s="22">
        <f>'Previous Trades Import_OMS Quer'!C4205</f>
        <v>0</v>
      </c>
      <c r="D4205">
        <f>'Previous Trades Import_OMS Quer'!D4205</f>
        <v>0</v>
      </c>
      <c r="E4205" s="22">
        <f>'Previous Trades Import_OMS Quer'!E4205</f>
        <v>0</v>
      </c>
      <c r="F4205">
        <f>'Previous Trades Import_OMS Quer'!F4205</f>
        <v>0</v>
      </c>
      <c r="G4205">
        <f>'Previous Trades Import_OMS Quer'!G4205</f>
        <v>0</v>
      </c>
      <c r="H4205">
        <f>'Previous Trades Import_OMS Quer'!H4205</f>
        <v>0</v>
      </c>
      <c r="I4205">
        <f>'Previous Trades Import_OMS Quer'!I4205</f>
        <v>0</v>
      </c>
      <c r="J4205">
        <f>'Previous Trades Import_OMS Quer'!J4205</f>
        <v>0</v>
      </c>
      <c r="K4205">
        <f>'Previous Trades Import_OMS Quer'!K4205</f>
        <v>0</v>
      </c>
      <c r="L4205">
        <f>'Previous Trades Import_OMS Quer'!L4205</f>
        <v>0</v>
      </c>
      <c r="M4205">
        <f>'Previous Trades Import_OMS Quer'!M4205</f>
        <v>0</v>
      </c>
      <c r="N4205">
        <f>'Previous Trades Import_OMS Quer'!N4205</f>
        <v>0</v>
      </c>
      <c r="O4205" t="str">
        <f>CLEAN('Previous Trades Import_OMS Quer'!O4205)</f>
        <v/>
      </c>
      <c r="Q4205" s="25">
        <f t="shared" si="130"/>
        <v>0</v>
      </c>
      <c r="R4205" s="25" t="e">
        <f>VLOOKUP(O4205,'Currency Balance'!$O$3:$Q$32,3,0)</f>
        <v>#N/A</v>
      </c>
      <c r="S4205" t="e">
        <f t="shared" si="131"/>
        <v>#N/A</v>
      </c>
    </row>
    <row r="4206" spans="1:19">
      <c r="A4206">
        <f>'Previous Trades Import_OMS Quer'!A4206</f>
        <v>0</v>
      </c>
      <c r="B4206">
        <f>'Previous Trades Import_OMS Quer'!B4206</f>
        <v>0</v>
      </c>
      <c r="C4206" s="22">
        <f>'Previous Trades Import_OMS Quer'!C4206</f>
        <v>0</v>
      </c>
      <c r="D4206">
        <f>'Previous Trades Import_OMS Quer'!D4206</f>
        <v>0</v>
      </c>
      <c r="E4206" s="22">
        <f>'Previous Trades Import_OMS Quer'!E4206</f>
        <v>0</v>
      </c>
      <c r="F4206">
        <f>'Previous Trades Import_OMS Quer'!F4206</f>
        <v>0</v>
      </c>
      <c r="G4206">
        <f>'Previous Trades Import_OMS Quer'!G4206</f>
        <v>0</v>
      </c>
      <c r="H4206">
        <f>'Previous Trades Import_OMS Quer'!H4206</f>
        <v>0</v>
      </c>
      <c r="I4206">
        <f>'Previous Trades Import_OMS Quer'!I4206</f>
        <v>0</v>
      </c>
      <c r="J4206">
        <f>'Previous Trades Import_OMS Quer'!J4206</f>
        <v>0</v>
      </c>
      <c r="K4206">
        <f>'Previous Trades Import_OMS Quer'!K4206</f>
        <v>0</v>
      </c>
      <c r="L4206">
        <f>'Previous Trades Import_OMS Quer'!L4206</f>
        <v>0</v>
      </c>
      <c r="M4206">
        <f>'Previous Trades Import_OMS Quer'!M4206</f>
        <v>0</v>
      </c>
      <c r="N4206">
        <f>'Previous Trades Import_OMS Quer'!N4206</f>
        <v>0</v>
      </c>
      <c r="O4206" t="str">
        <f>CLEAN('Previous Trades Import_OMS Quer'!O4206)</f>
        <v/>
      </c>
      <c r="Q4206" s="25">
        <f t="shared" si="130"/>
        <v>0</v>
      </c>
      <c r="R4206" s="25" t="e">
        <f>VLOOKUP(O4206,'Currency Balance'!$O$3:$Q$32,3,0)</f>
        <v>#N/A</v>
      </c>
      <c r="S4206" t="e">
        <f t="shared" si="131"/>
        <v>#N/A</v>
      </c>
    </row>
    <row r="4207" spans="1:19">
      <c r="A4207">
        <f>'Previous Trades Import_OMS Quer'!A4207</f>
        <v>0</v>
      </c>
      <c r="B4207">
        <f>'Previous Trades Import_OMS Quer'!B4207</f>
        <v>0</v>
      </c>
      <c r="C4207" s="22">
        <f>'Previous Trades Import_OMS Quer'!C4207</f>
        <v>0</v>
      </c>
      <c r="D4207">
        <f>'Previous Trades Import_OMS Quer'!D4207</f>
        <v>0</v>
      </c>
      <c r="E4207" s="22">
        <f>'Previous Trades Import_OMS Quer'!E4207</f>
        <v>0</v>
      </c>
      <c r="F4207">
        <f>'Previous Trades Import_OMS Quer'!F4207</f>
        <v>0</v>
      </c>
      <c r="G4207">
        <f>'Previous Trades Import_OMS Quer'!G4207</f>
        <v>0</v>
      </c>
      <c r="H4207">
        <f>'Previous Trades Import_OMS Quer'!H4207</f>
        <v>0</v>
      </c>
      <c r="I4207">
        <f>'Previous Trades Import_OMS Quer'!I4207</f>
        <v>0</v>
      </c>
      <c r="J4207">
        <f>'Previous Trades Import_OMS Quer'!J4207</f>
        <v>0</v>
      </c>
      <c r="K4207">
        <f>'Previous Trades Import_OMS Quer'!K4207</f>
        <v>0</v>
      </c>
      <c r="L4207">
        <f>'Previous Trades Import_OMS Quer'!L4207</f>
        <v>0</v>
      </c>
      <c r="M4207">
        <f>'Previous Trades Import_OMS Quer'!M4207</f>
        <v>0</v>
      </c>
      <c r="N4207">
        <f>'Previous Trades Import_OMS Quer'!N4207</f>
        <v>0</v>
      </c>
      <c r="O4207" t="str">
        <f>CLEAN('Previous Trades Import_OMS Quer'!O4207)</f>
        <v/>
      </c>
      <c r="Q4207" s="25">
        <f t="shared" si="130"/>
        <v>0</v>
      </c>
      <c r="R4207" s="25" t="e">
        <f>VLOOKUP(O4207,'Currency Balance'!$O$3:$Q$32,3,0)</f>
        <v>#N/A</v>
      </c>
      <c r="S4207" t="e">
        <f t="shared" si="131"/>
        <v>#N/A</v>
      </c>
    </row>
    <row r="4208" spans="1:19">
      <c r="A4208">
        <f>'Previous Trades Import_OMS Quer'!A4208</f>
        <v>0</v>
      </c>
      <c r="B4208">
        <f>'Previous Trades Import_OMS Quer'!B4208</f>
        <v>0</v>
      </c>
      <c r="C4208" s="22">
        <f>'Previous Trades Import_OMS Quer'!C4208</f>
        <v>0</v>
      </c>
      <c r="D4208">
        <f>'Previous Trades Import_OMS Quer'!D4208</f>
        <v>0</v>
      </c>
      <c r="E4208" s="22">
        <f>'Previous Trades Import_OMS Quer'!E4208</f>
        <v>0</v>
      </c>
      <c r="F4208">
        <f>'Previous Trades Import_OMS Quer'!F4208</f>
        <v>0</v>
      </c>
      <c r="G4208">
        <f>'Previous Trades Import_OMS Quer'!G4208</f>
        <v>0</v>
      </c>
      <c r="H4208">
        <f>'Previous Trades Import_OMS Quer'!H4208</f>
        <v>0</v>
      </c>
      <c r="I4208">
        <f>'Previous Trades Import_OMS Quer'!I4208</f>
        <v>0</v>
      </c>
      <c r="J4208">
        <f>'Previous Trades Import_OMS Quer'!J4208</f>
        <v>0</v>
      </c>
      <c r="K4208">
        <f>'Previous Trades Import_OMS Quer'!K4208</f>
        <v>0</v>
      </c>
      <c r="L4208">
        <f>'Previous Trades Import_OMS Quer'!L4208</f>
        <v>0</v>
      </c>
      <c r="M4208">
        <f>'Previous Trades Import_OMS Quer'!M4208</f>
        <v>0</v>
      </c>
      <c r="N4208">
        <f>'Previous Trades Import_OMS Quer'!N4208</f>
        <v>0</v>
      </c>
      <c r="O4208" t="str">
        <f>CLEAN('Previous Trades Import_OMS Quer'!O4208)</f>
        <v/>
      </c>
      <c r="Q4208" s="25">
        <f t="shared" si="130"/>
        <v>0</v>
      </c>
      <c r="R4208" s="25" t="e">
        <f>VLOOKUP(O4208,'Currency Balance'!$O$3:$Q$32,3,0)</f>
        <v>#N/A</v>
      </c>
      <c r="S4208" t="e">
        <f t="shared" si="131"/>
        <v>#N/A</v>
      </c>
    </row>
    <row r="4209" spans="1:19">
      <c r="A4209">
        <f>'Previous Trades Import_OMS Quer'!A4209</f>
        <v>0</v>
      </c>
      <c r="B4209">
        <f>'Previous Trades Import_OMS Quer'!B4209</f>
        <v>0</v>
      </c>
      <c r="C4209" s="22">
        <f>'Previous Trades Import_OMS Quer'!C4209</f>
        <v>0</v>
      </c>
      <c r="D4209">
        <f>'Previous Trades Import_OMS Quer'!D4209</f>
        <v>0</v>
      </c>
      <c r="E4209" s="22">
        <f>'Previous Trades Import_OMS Quer'!E4209</f>
        <v>0</v>
      </c>
      <c r="F4209">
        <f>'Previous Trades Import_OMS Quer'!F4209</f>
        <v>0</v>
      </c>
      <c r="G4209">
        <f>'Previous Trades Import_OMS Quer'!G4209</f>
        <v>0</v>
      </c>
      <c r="H4209">
        <f>'Previous Trades Import_OMS Quer'!H4209</f>
        <v>0</v>
      </c>
      <c r="I4209">
        <f>'Previous Trades Import_OMS Quer'!I4209</f>
        <v>0</v>
      </c>
      <c r="J4209">
        <f>'Previous Trades Import_OMS Quer'!J4209</f>
        <v>0</v>
      </c>
      <c r="K4209">
        <f>'Previous Trades Import_OMS Quer'!K4209</f>
        <v>0</v>
      </c>
      <c r="L4209">
        <f>'Previous Trades Import_OMS Quer'!L4209</f>
        <v>0</v>
      </c>
      <c r="M4209">
        <f>'Previous Trades Import_OMS Quer'!M4209</f>
        <v>0</v>
      </c>
      <c r="N4209">
        <f>'Previous Trades Import_OMS Quer'!N4209</f>
        <v>0</v>
      </c>
      <c r="O4209" t="str">
        <f>CLEAN('Previous Trades Import_OMS Quer'!O4209)</f>
        <v/>
      </c>
      <c r="Q4209" s="25">
        <f t="shared" si="130"/>
        <v>0</v>
      </c>
      <c r="R4209" s="25" t="e">
        <f>VLOOKUP(O4209,'Currency Balance'!$O$3:$Q$32,3,0)</f>
        <v>#N/A</v>
      </c>
      <c r="S4209" t="e">
        <f t="shared" si="131"/>
        <v>#N/A</v>
      </c>
    </row>
    <row r="4210" spans="1:19">
      <c r="A4210">
        <f>'Previous Trades Import_OMS Quer'!A4210</f>
        <v>0</v>
      </c>
      <c r="B4210">
        <f>'Previous Trades Import_OMS Quer'!B4210</f>
        <v>0</v>
      </c>
      <c r="C4210" s="22">
        <f>'Previous Trades Import_OMS Quer'!C4210</f>
        <v>0</v>
      </c>
      <c r="D4210">
        <f>'Previous Trades Import_OMS Quer'!D4210</f>
        <v>0</v>
      </c>
      <c r="E4210" s="22">
        <f>'Previous Trades Import_OMS Quer'!E4210</f>
        <v>0</v>
      </c>
      <c r="F4210">
        <f>'Previous Trades Import_OMS Quer'!F4210</f>
        <v>0</v>
      </c>
      <c r="G4210">
        <f>'Previous Trades Import_OMS Quer'!G4210</f>
        <v>0</v>
      </c>
      <c r="H4210">
        <f>'Previous Trades Import_OMS Quer'!H4210</f>
        <v>0</v>
      </c>
      <c r="I4210">
        <f>'Previous Trades Import_OMS Quer'!I4210</f>
        <v>0</v>
      </c>
      <c r="J4210">
        <f>'Previous Trades Import_OMS Quer'!J4210</f>
        <v>0</v>
      </c>
      <c r="K4210">
        <f>'Previous Trades Import_OMS Quer'!K4210</f>
        <v>0</v>
      </c>
      <c r="L4210">
        <f>'Previous Trades Import_OMS Quer'!L4210</f>
        <v>0</v>
      </c>
      <c r="M4210">
        <f>'Previous Trades Import_OMS Quer'!M4210</f>
        <v>0</v>
      </c>
      <c r="N4210">
        <f>'Previous Trades Import_OMS Quer'!N4210</f>
        <v>0</v>
      </c>
      <c r="O4210" t="str">
        <f>CLEAN('Previous Trades Import_OMS Quer'!O4210)</f>
        <v/>
      </c>
      <c r="Q4210" s="25">
        <f t="shared" si="130"/>
        <v>0</v>
      </c>
      <c r="R4210" s="25" t="e">
        <f>VLOOKUP(O4210,'Currency Balance'!$O$3:$Q$32,3,0)</f>
        <v>#N/A</v>
      </c>
      <c r="S4210" t="e">
        <f t="shared" si="131"/>
        <v>#N/A</v>
      </c>
    </row>
    <row r="4211" spans="1:19">
      <c r="A4211">
        <f>'Previous Trades Import_OMS Quer'!A4211</f>
        <v>0</v>
      </c>
      <c r="B4211">
        <f>'Previous Trades Import_OMS Quer'!B4211</f>
        <v>0</v>
      </c>
      <c r="C4211" s="22">
        <f>'Previous Trades Import_OMS Quer'!C4211</f>
        <v>0</v>
      </c>
      <c r="D4211">
        <f>'Previous Trades Import_OMS Quer'!D4211</f>
        <v>0</v>
      </c>
      <c r="E4211" s="22">
        <f>'Previous Trades Import_OMS Quer'!E4211</f>
        <v>0</v>
      </c>
      <c r="F4211">
        <f>'Previous Trades Import_OMS Quer'!F4211</f>
        <v>0</v>
      </c>
      <c r="G4211">
        <f>'Previous Trades Import_OMS Quer'!G4211</f>
        <v>0</v>
      </c>
      <c r="H4211">
        <f>'Previous Trades Import_OMS Quer'!H4211</f>
        <v>0</v>
      </c>
      <c r="I4211">
        <f>'Previous Trades Import_OMS Quer'!I4211</f>
        <v>0</v>
      </c>
      <c r="J4211">
        <f>'Previous Trades Import_OMS Quer'!J4211</f>
        <v>0</v>
      </c>
      <c r="K4211">
        <f>'Previous Trades Import_OMS Quer'!K4211</f>
        <v>0</v>
      </c>
      <c r="L4211">
        <f>'Previous Trades Import_OMS Quer'!L4211</f>
        <v>0</v>
      </c>
      <c r="M4211">
        <f>'Previous Trades Import_OMS Quer'!M4211</f>
        <v>0</v>
      </c>
      <c r="N4211">
        <f>'Previous Trades Import_OMS Quer'!N4211</f>
        <v>0</v>
      </c>
      <c r="O4211" t="str">
        <f>CLEAN('Previous Trades Import_OMS Quer'!O4211)</f>
        <v/>
      </c>
      <c r="Q4211" s="25">
        <f t="shared" si="130"/>
        <v>0</v>
      </c>
      <c r="R4211" s="25" t="e">
        <f>VLOOKUP(O4211,'Currency Balance'!$O$3:$Q$32,3,0)</f>
        <v>#N/A</v>
      </c>
      <c r="S4211" t="e">
        <f t="shared" si="131"/>
        <v>#N/A</v>
      </c>
    </row>
    <row r="4212" spans="1:19">
      <c r="A4212">
        <f>'Previous Trades Import_OMS Quer'!A4212</f>
        <v>0</v>
      </c>
      <c r="B4212">
        <f>'Previous Trades Import_OMS Quer'!B4212</f>
        <v>0</v>
      </c>
      <c r="C4212" s="22">
        <f>'Previous Trades Import_OMS Quer'!C4212</f>
        <v>0</v>
      </c>
      <c r="D4212">
        <f>'Previous Trades Import_OMS Quer'!D4212</f>
        <v>0</v>
      </c>
      <c r="E4212" s="22">
        <f>'Previous Trades Import_OMS Quer'!E4212</f>
        <v>0</v>
      </c>
      <c r="F4212">
        <f>'Previous Trades Import_OMS Quer'!F4212</f>
        <v>0</v>
      </c>
      <c r="G4212">
        <f>'Previous Trades Import_OMS Quer'!G4212</f>
        <v>0</v>
      </c>
      <c r="H4212">
        <f>'Previous Trades Import_OMS Quer'!H4212</f>
        <v>0</v>
      </c>
      <c r="I4212">
        <f>'Previous Trades Import_OMS Quer'!I4212</f>
        <v>0</v>
      </c>
      <c r="J4212">
        <f>'Previous Trades Import_OMS Quer'!J4212</f>
        <v>0</v>
      </c>
      <c r="K4212">
        <f>'Previous Trades Import_OMS Quer'!K4212</f>
        <v>0</v>
      </c>
      <c r="L4212">
        <f>'Previous Trades Import_OMS Quer'!L4212</f>
        <v>0</v>
      </c>
      <c r="M4212">
        <f>'Previous Trades Import_OMS Quer'!M4212</f>
        <v>0</v>
      </c>
      <c r="N4212">
        <f>'Previous Trades Import_OMS Quer'!N4212</f>
        <v>0</v>
      </c>
      <c r="O4212" t="str">
        <f>CLEAN('Previous Trades Import_OMS Quer'!O4212)</f>
        <v/>
      </c>
      <c r="Q4212" s="25">
        <f t="shared" si="130"/>
        <v>0</v>
      </c>
      <c r="R4212" s="25" t="e">
        <f>VLOOKUP(O4212,'Currency Balance'!$O$3:$Q$32,3,0)</f>
        <v>#N/A</v>
      </c>
      <c r="S4212" t="e">
        <f t="shared" si="131"/>
        <v>#N/A</v>
      </c>
    </row>
    <row r="4213" spans="1:19">
      <c r="A4213">
        <f>'Previous Trades Import_OMS Quer'!A4213</f>
        <v>0</v>
      </c>
      <c r="B4213">
        <f>'Previous Trades Import_OMS Quer'!B4213</f>
        <v>0</v>
      </c>
      <c r="C4213" s="22">
        <f>'Previous Trades Import_OMS Quer'!C4213</f>
        <v>0</v>
      </c>
      <c r="D4213">
        <f>'Previous Trades Import_OMS Quer'!D4213</f>
        <v>0</v>
      </c>
      <c r="E4213" s="22">
        <f>'Previous Trades Import_OMS Quer'!E4213</f>
        <v>0</v>
      </c>
      <c r="F4213">
        <f>'Previous Trades Import_OMS Quer'!F4213</f>
        <v>0</v>
      </c>
      <c r="G4213">
        <f>'Previous Trades Import_OMS Quer'!G4213</f>
        <v>0</v>
      </c>
      <c r="H4213">
        <f>'Previous Trades Import_OMS Quer'!H4213</f>
        <v>0</v>
      </c>
      <c r="I4213">
        <f>'Previous Trades Import_OMS Quer'!I4213</f>
        <v>0</v>
      </c>
      <c r="J4213">
        <f>'Previous Trades Import_OMS Quer'!J4213</f>
        <v>0</v>
      </c>
      <c r="K4213">
        <f>'Previous Trades Import_OMS Quer'!K4213</f>
        <v>0</v>
      </c>
      <c r="L4213">
        <f>'Previous Trades Import_OMS Quer'!L4213</f>
        <v>0</v>
      </c>
      <c r="M4213">
        <f>'Previous Trades Import_OMS Quer'!M4213</f>
        <v>0</v>
      </c>
      <c r="N4213">
        <f>'Previous Trades Import_OMS Quer'!N4213</f>
        <v>0</v>
      </c>
      <c r="O4213" t="str">
        <f>CLEAN('Previous Trades Import_OMS Quer'!O4213)</f>
        <v/>
      </c>
      <c r="Q4213" s="25">
        <f t="shared" si="130"/>
        <v>0</v>
      </c>
      <c r="R4213" s="25" t="e">
        <f>VLOOKUP(O4213,'Currency Balance'!$O$3:$Q$32,3,0)</f>
        <v>#N/A</v>
      </c>
      <c r="S4213" t="e">
        <f t="shared" si="131"/>
        <v>#N/A</v>
      </c>
    </row>
    <row r="4214" spans="1:19">
      <c r="A4214">
        <f>'Previous Trades Import_OMS Quer'!A4214</f>
        <v>0</v>
      </c>
      <c r="B4214">
        <f>'Previous Trades Import_OMS Quer'!B4214</f>
        <v>0</v>
      </c>
      <c r="C4214" s="22">
        <f>'Previous Trades Import_OMS Quer'!C4214</f>
        <v>0</v>
      </c>
      <c r="D4214">
        <f>'Previous Trades Import_OMS Quer'!D4214</f>
        <v>0</v>
      </c>
      <c r="E4214" s="22">
        <f>'Previous Trades Import_OMS Quer'!E4214</f>
        <v>0</v>
      </c>
      <c r="F4214">
        <f>'Previous Trades Import_OMS Quer'!F4214</f>
        <v>0</v>
      </c>
      <c r="G4214">
        <f>'Previous Trades Import_OMS Quer'!G4214</f>
        <v>0</v>
      </c>
      <c r="H4214">
        <f>'Previous Trades Import_OMS Quer'!H4214</f>
        <v>0</v>
      </c>
      <c r="I4214">
        <f>'Previous Trades Import_OMS Quer'!I4214</f>
        <v>0</v>
      </c>
      <c r="J4214">
        <f>'Previous Trades Import_OMS Quer'!J4214</f>
        <v>0</v>
      </c>
      <c r="K4214">
        <f>'Previous Trades Import_OMS Quer'!K4214</f>
        <v>0</v>
      </c>
      <c r="L4214">
        <f>'Previous Trades Import_OMS Quer'!L4214</f>
        <v>0</v>
      </c>
      <c r="M4214">
        <f>'Previous Trades Import_OMS Quer'!M4214</f>
        <v>0</v>
      </c>
      <c r="N4214">
        <f>'Previous Trades Import_OMS Quer'!N4214</f>
        <v>0</v>
      </c>
      <c r="O4214" t="str">
        <f>CLEAN('Previous Trades Import_OMS Quer'!O4214)</f>
        <v/>
      </c>
      <c r="Q4214" s="25">
        <f t="shared" si="130"/>
        <v>0</v>
      </c>
      <c r="R4214" s="25" t="e">
        <f>VLOOKUP(O4214,'Currency Balance'!$O$3:$Q$32,3,0)</f>
        <v>#N/A</v>
      </c>
      <c r="S4214" t="e">
        <f t="shared" si="131"/>
        <v>#N/A</v>
      </c>
    </row>
    <row r="4215" spans="1:19">
      <c r="A4215">
        <f>'Previous Trades Import_OMS Quer'!A4215</f>
        <v>0</v>
      </c>
      <c r="B4215">
        <f>'Previous Trades Import_OMS Quer'!B4215</f>
        <v>0</v>
      </c>
      <c r="C4215" s="22">
        <f>'Previous Trades Import_OMS Quer'!C4215</f>
        <v>0</v>
      </c>
      <c r="D4215">
        <f>'Previous Trades Import_OMS Quer'!D4215</f>
        <v>0</v>
      </c>
      <c r="E4215" s="22">
        <f>'Previous Trades Import_OMS Quer'!E4215</f>
        <v>0</v>
      </c>
      <c r="F4215">
        <f>'Previous Trades Import_OMS Quer'!F4215</f>
        <v>0</v>
      </c>
      <c r="G4215">
        <f>'Previous Trades Import_OMS Quer'!G4215</f>
        <v>0</v>
      </c>
      <c r="H4215">
        <f>'Previous Trades Import_OMS Quer'!H4215</f>
        <v>0</v>
      </c>
      <c r="I4215">
        <f>'Previous Trades Import_OMS Quer'!I4215</f>
        <v>0</v>
      </c>
      <c r="J4215">
        <f>'Previous Trades Import_OMS Quer'!J4215</f>
        <v>0</v>
      </c>
      <c r="K4215">
        <f>'Previous Trades Import_OMS Quer'!K4215</f>
        <v>0</v>
      </c>
      <c r="L4215">
        <f>'Previous Trades Import_OMS Quer'!L4215</f>
        <v>0</v>
      </c>
      <c r="M4215">
        <f>'Previous Trades Import_OMS Quer'!M4215</f>
        <v>0</v>
      </c>
      <c r="N4215">
        <f>'Previous Trades Import_OMS Quer'!N4215</f>
        <v>0</v>
      </c>
      <c r="O4215" t="str">
        <f>CLEAN('Previous Trades Import_OMS Quer'!O4215)</f>
        <v/>
      </c>
      <c r="Q4215" s="25">
        <f t="shared" si="130"/>
        <v>0</v>
      </c>
      <c r="R4215" s="25" t="e">
        <f>VLOOKUP(O4215,'Currency Balance'!$O$3:$Q$32,3,0)</f>
        <v>#N/A</v>
      </c>
      <c r="S4215" t="e">
        <f t="shared" si="131"/>
        <v>#N/A</v>
      </c>
    </row>
    <row r="4216" spans="1:19">
      <c r="A4216">
        <f>'Previous Trades Import_OMS Quer'!A4216</f>
        <v>0</v>
      </c>
      <c r="B4216">
        <f>'Previous Trades Import_OMS Quer'!B4216</f>
        <v>0</v>
      </c>
      <c r="C4216" s="22">
        <f>'Previous Trades Import_OMS Quer'!C4216</f>
        <v>0</v>
      </c>
      <c r="D4216">
        <f>'Previous Trades Import_OMS Quer'!D4216</f>
        <v>0</v>
      </c>
      <c r="E4216" s="22">
        <f>'Previous Trades Import_OMS Quer'!E4216</f>
        <v>0</v>
      </c>
      <c r="F4216">
        <f>'Previous Trades Import_OMS Quer'!F4216</f>
        <v>0</v>
      </c>
      <c r="G4216">
        <f>'Previous Trades Import_OMS Quer'!G4216</f>
        <v>0</v>
      </c>
      <c r="H4216">
        <f>'Previous Trades Import_OMS Quer'!H4216</f>
        <v>0</v>
      </c>
      <c r="I4216">
        <f>'Previous Trades Import_OMS Quer'!I4216</f>
        <v>0</v>
      </c>
      <c r="J4216">
        <f>'Previous Trades Import_OMS Quer'!J4216</f>
        <v>0</v>
      </c>
      <c r="K4216">
        <f>'Previous Trades Import_OMS Quer'!K4216</f>
        <v>0</v>
      </c>
      <c r="L4216">
        <f>'Previous Trades Import_OMS Quer'!L4216</f>
        <v>0</v>
      </c>
      <c r="M4216">
        <f>'Previous Trades Import_OMS Quer'!M4216</f>
        <v>0</v>
      </c>
      <c r="N4216">
        <f>'Previous Trades Import_OMS Quer'!N4216</f>
        <v>0</v>
      </c>
      <c r="O4216" t="str">
        <f>CLEAN('Previous Trades Import_OMS Quer'!O4216)</f>
        <v/>
      </c>
      <c r="Q4216" s="25">
        <f t="shared" si="130"/>
        <v>0</v>
      </c>
      <c r="R4216" s="25" t="e">
        <f>VLOOKUP(O4216,'Currency Balance'!$O$3:$Q$32,3,0)</f>
        <v>#N/A</v>
      </c>
      <c r="S4216" t="e">
        <f t="shared" si="131"/>
        <v>#N/A</v>
      </c>
    </row>
    <row r="4217" spans="1:19">
      <c r="A4217">
        <f>'Previous Trades Import_OMS Quer'!A4217</f>
        <v>0</v>
      </c>
      <c r="B4217">
        <f>'Previous Trades Import_OMS Quer'!B4217</f>
        <v>0</v>
      </c>
      <c r="C4217" s="22">
        <f>'Previous Trades Import_OMS Quer'!C4217</f>
        <v>0</v>
      </c>
      <c r="D4217">
        <f>'Previous Trades Import_OMS Quer'!D4217</f>
        <v>0</v>
      </c>
      <c r="E4217" s="22">
        <f>'Previous Trades Import_OMS Quer'!E4217</f>
        <v>0</v>
      </c>
      <c r="F4217">
        <f>'Previous Trades Import_OMS Quer'!F4217</f>
        <v>0</v>
      </c>
      <c r="G4217">
        <f>'Previous Trades Import_OMS Quer'!G4217</f>
        <v>0</v>
      </c>
      <c r="H4217">
        <f>'Previous Trades Import_OMS Quer'!H4217</f>
        <v>0</v>
      </c>
      <c r="I4217">
        <f>'Previous Trades Import_OMS Quer'!I4217</f>
        <v>0</v>
      </c>
      <c r="J4217">
        <f>'Previous Trades Import_OMS Quer'!J4217</f>
        <v>0</v>
      </c>
      <c r="K4217">
        <f>'Previous Trades Import_OMS Quer'!K4217</f>
        <v>0</v>
      </c>
      <c r="L4217">
        <f>'Previous Trades Import_OMS Quer'!L4217</f>
        <v>0</v>
      </c>
      <c r="M4217">
        <f>'Previous Trades Import_OMS Quer'!M4217</f>
        <v>0</v>
      </c>
      <c r="N4217">
        <f>'Previous Trades Import_OMS Quer'!N4217</f>
        <v>0</v>
      </c>
      <c r="O4217" t="str">
        <f>CLEAN('Previous Trades Import_OMS Quer'!O4217)</f>
        <v/>
      </c>
      <c r="Q4217" s="25">
        <f t="shared" si="130"/>
        <v>0</v>
      </c>
      <c r="R4217" s="25" t="e">
        <f>VLOOKUP(O4217,'Currency Balance'!$O$3:$Q$32,3,0)</f>
        <v>#N/A</v>
      </c>
      <c r="S4217" t="e">
        <f t="shared" si="131"/>
        <v>#N/A</v>
      </c>
    </row>
    <row r="4218" spans="1:19">
      <c r="A4218">
        <f>'Previous Trades Import_OMS Quer'!A4218</f>
        <v>0</v>
      </c>
      <c r="B4218">
        <f>'Previous Trades Import_OMS Quer'!B4218</f>
        <v>0</v>
      </c>
      <c r="C4218" s="22">
        <f>'Previous Trades Import_OMS Quer'!C4218</f>
        <v>0</v>
      </c>
      <c r="D4218">
        <f>'Previous Trades Import_OMS Quer'!D4218</f>
        <v>0</v>
      </c>
      <c r="E4218" s="22">
        <f>'Previous Trades Import_OMS Quer'!E4218</f>
        <v>0</v>
      </c>
      <c r="F4218">
        <f>'Previous Trades Import_OMS Quer'!F4218</f>
        <v>0</v>
      </c>
      <c r="G4218">
        <f>'Previous Trades Import_OMS Quer'!G4218</f>
        <v>0</v>
      </c>
      <c r="H4218">
        <f>'Previous Trades Import_OMS Quer'!H4218</f>
        <v>0</v>
      </c>
      <c r="I4218">
        <f>'Previous Trades Import_OMS Quer'!I4218</f>
        <v>0</v>
      </c>
      <c r="J4218">
        <f>'Previous Trades Import_OMS Quer'!J4218</f>
        <v>0</v>
      </c>
      <c r="K4218">
        <f>'Previous Trades Import_OMS Quer'!K4218</f>
        <v>0</v>
      </c>
      <c r="L4218">
        <f>'Previous Trades Import_OMS Quer'!L4218</f>
        <v>0</v>
      </c>
      <c r="M4218">
        <f>'Previous Trades Import_OMS Quer'!M4218</f>
        <v>0</v>
      </c>
      <c r="N4218">
        <f>'Previous Trades Import_OMS Quer'!N4218</f>
        <v>0</v>
      </c>
      <c r="O4218" t="str">
        <f>CLEAN('Previous Trades Import_OMS Quer'!O4218)</f>
        <v/>
      </c>
      <c r="Q4218" s="25">
        <f t="shared" si="130"/>
        <v>0</v>
      </c>
      <c r="R4218" s="25" t="e">
        <f>VLOOKUP(O4218,'Currency Balance'!$O$3:$Q$32,3,0)</f>
        <v>#N/A</v>
      </c>
      <c r="S4218" t="e">
        <f t="shared" si="131"/>
        <v>#N/A</v>
      </c>
    </row>
    <row r="4219" spans="1:19">
      <c r="A4219">
        <f>'Previous Trades Import_OMS Quer'!A4219</f>
        <v>0</v>
      </c>
      <c r="B4219">
        <f>'Previous Trades Import_OMS Quer'!B4219</f>
        <v>0</v>
      </c>
      <c r="C4219" s="22">
        <f>'Previous Trades Import_OMS Quer'!C4219</f>
        <v>0</v>
      </c>
      <c r="D4219">
        <f>'Previous Trades Import_OMS Quer'!D4219</f>
        <v>0</v>
      </c>
      <c r="E4219" s="22">
        <f>'Previous Trades Import_OMS Quer'!E4219</f>
        <v>0</v>
      </c>
      <c r="F4219">
        <f>'Previous Trades Import_OMS Quer'!F4219</f>
        <v>0</v>
      </c>
      <c r="G4219">
        <f>'Previous Trades Import_OMS Quer'!G4219</f>
        <v>0</v>
      </c>
      <c r="H4219">
        <f>'Previous Trades Import_OMS Quer'!H4219</f>
        <v>0</v>
      </c>
      <c r="I4219">
        <f>'Previous Trades Import_OMS Quer'!I4219</f>
        <v>0</v>
      </c>
      <c r="J4219">
        <f>'Previous Trades Import_OMS Quer'!J4219</f>
        <v>0</v>
      </c>
      <c r="K4219">
        <f>'Previous Trades Import_OMS Quer'!K4219</f>
        <v>0</v>
      </c>
      <c r="L4219">
        <f>'Previous Trades Import_OMS Quer'!L4219</f>
        <v>0</v>
      </c>
      <c r="M4219">
        <f>'Previous Trades Import_OMS Quer'!M4219</f>
        <v>0</v>
      </c>
      <c r="N4219">
        <f>'Previous Trades Import_OMS Quer'!N4219</f>
        <v>0</v>
      </c>
      <c r="O4219" t="str">
        <f>CLEAN('Previous Trades Import_OMS Quer'!O4219)</f>
        <v/>
      </c>
      <c r="Q4219" s="25">
        <f t="shared" si="130"/>
        <v>0</v>
      </c>
      <c r="R4219" s="25" t="e">
        <f>VLOOKUP(O4219,'Currency Balance'!$O$3:$Q$32,3,0)</f>
        <v>#N/A</v>
      </c>
      <c r="S4219" t="e">
        <f t="shared" si="131"/>
        <v>#N/A</v>
      </c>
    </row>
    <row r="4220" spans="1:19">
      <c r="A4220">
        <f>'Previous Trades Import_OMS Quer'!A4220</f>
        <v>0</v>
      </c>
      <c r="B4220">
        <f>'Previous Trades Import_OMS Quer'!B4220</f>
        <v>0</v>
      </c>
      <c r="C4220" s="22">
        <f>'Previous Trades Import_OMS Quer'!C4220</f>
        <v>0</v>
      </c>
      <c r="D4220">
        <f>'Previous Trades Import_OMS Quer'!D4220</f>
        <v>0</v>
      </c>
      <c r="E4220" s="22">
        <f>'Previous Trades Import_OMS Quer'!E4220</f>
        <v>0</v>
      </c>
      <c r="F4220">
        <f>'Previous Trades Import_OMS Quer'!F4220</f>
        <v>0</v>
      </c>
      <c r="G4220">
        <f>'Previous Trades Import_OMS Quer'!G4220</f>
        <v>0</v>
      </c>
      <c r="H4220">
        <f>'Previous Trades Import_OMS Quer'!H4220</f>
        <v>0</v>
      </c>
      <c r="I4220">
        <f>'Previous Trades Import_OMS Quer'!I4220</f>
        <v>0</v>
      </c>
      <c r="J4220">
        <f>'Previous Trades Import_OMS Quer'!J4220</f>
        <v>0</v>
      </c>
      <c r="K4220">
        <f>'Previous Trades Import_OMS Quer'!K4220</f>
        <v>0</v>
      </c>
      <c r="L4220">
        <f>'Previous Trades Import_OMS Quer'!L4220</f>
        <v>0</v>
      </c>
      <c r="M4220">
        <f>'Previous Trades Import_OMS Quer'!M4220</f>
        <v>0</v>
      </c>
      <c r="N4220">
        <f>'Previous Trades Import_OMS Quer'!N4220</f>
        <v>0</v>
      </c>
      <c r="O4220" t="str">
        <f>CLEAN('Previous Trades Import_OMS Quer'!O4220)</f>
        <v/>
      </c>
      <c r="Q4220" s="25">
        <f t="shared" si="130"/>
        <v>0</v>
      </c>
      <c r="R4220" s="25" t="e">
        <f>VLOOKUP(O4220,'Currency Balance'!$O$3:$Q$32,3,0)</f>
        <v>#N/A</v>
      </c>
      <c r="S4220" t="e">
        <f t="shared" si="131"/>
        <v>#N/A</v>
      </c>
    </row>
    <row r="4221" spans="1:19">
      <c r="A4221">
        <f>'Previous Trades Import_OMS Quer'!A4221</f>
        <v>0</v>
      </c>
      <c r="B4221">
        <f>'Previous Trades Import_OMS Quer'!B4221</f>
        <v>0</v>
      </c>
      <c r="C4221" s="22">
        <f>'Previous Trades Import_OMS Quer'!C4221</f>
        <v>0</v>
      </c>
      <c r="D4221">
        <f>'Previous Trades Import_OMS Quer'!D4221</f>
        <v>0</v>
      </c>
      <c r="E4221" s="22">
        <f>'Previous Trades Import_OMS Quer'!E4221</f>
        <v>0</v>
      </c>
      <c r="F4221">
        <f>'Previous Trades Import_OMS Quer'!F4221</f>
        <v>0</v>
      </c>
      <c r="G4221">
        <f>'Previous Trades Import_OMS Quer'!G4221</f>
        <v>0</v>
      </c>
      <c r="H4221">
        <f>'Previous Trades Import_OMS Quer'!H4221</f>
        <v>0</v>
      </c>
      <c r="I4221">
        <f>'Previous Trades Import_OMS Quer'!I4221</f>
        <v>0</v>
      </c>
      <c r="J4221">
        <f>'Previous Trades Import_OMS Quer'!J4221</f>
        <v>0</v>
      </c>
      <c r="K4221">
        <f>'Previous Trades Import_OMS Quer'!K4221</f>
        <v>0</v>
      </c>
      <c r="L4221">
        <f>'Previous Trades Import_OMS Quer'!L4221</f>
        <v>0</v>
      </c>
      <c r="M4221">
        <f>'Previous Trades Import_OMS Quer'!M4221</f>
        <v>0</v>
      </c>
      <c r="N4221">
        <f>'Previous Trades Import_OMS Quer'!N4221</f>
        <v>0</v>
      </c>
      <c r="O4221" t="str">
        <f>CLEAN('Previous Trades Import_OMS Quer'!O4221)</f>
        <v/>
      </c>
      <c r="Q4221" s="25">
        <f t="shared" si="130"/>
        <v>0</v>
      </c>
      <c r="R4221" s="25" t="e">
        <f>VLOOKUP(O4221,'Currency Balance'!$O$3:$Q$32,3,0)</f>
        <v>#N/A</v>
      </c>
      <c r="S4221" t="e">
        <f t="shared" si="131"/>
        <v>#N/A</v>
      </c>
    </row>
    <row r="4222" spans="1:19">
      <c r="A4222">
        <f>'Previous Trades Import_OMS Quer'!A4222</f>
        <v>0</v>
      </c>
      <c r="B4222">
        <f>'Previous Trades Import_OMS Quer'!B4222</f>
        <v>0</v>
      </c>
      <c r="C4222" s="22">
        <f>'Previous Trades Import_OMS Quer'!C4222</f>
        <v>0</v>
      </c>
      <c r="D4222">
        <f>'Previous Trades Import_OMS Quer'!D4222</f>
        <v>0</v>
      </c>
      <c r="E4222" s="22">
        <f>'Previous Trades Import_OMS Quer'!E4222</f>
        <v>0</v>
      </c>
      <c r="F4222">
        <f>'Previous Trades Import_OMS Quer'!F4222</f>
        <v>0</v>
      </c>
      <c r="G4222">
        <f>'Previous Trades Import_OMS Quer'!G4222</f>
        <v>0</v>
      </c>
      <c r="H4222">
        <f>'Previous Trades Import_OMS Quer'!H4222</f>
        <v>0</v>
      </c>
      <c r="I4222">
        <f>'Previous Trades Import_OMS Quer'!I4222</f>
        <v>0</v>
      </c>
      <c r="J4222">
        <f>'Previous Trades Import_OMS Quer'!J4222</f>
        <v>0</v>
      </c>
      <c r="K4222">
        <f>'Previous Trades Import_OMS Quer'!K4222</f>
        <v>0</v>
      </c>
      <c r="L4222">
        <f>'Previous Trades Import_OMS Quer'!L4222</f>
        <v>0</v>
      </c>
      <c r="M4222">
        <f>'Previous Trades Import_OMS Quer'!M4222</f>
        <v>0</v>
      </c>
      <c r="N4222">
        <f>'Previous Trades Import_OMS Quer'!N4222</f>
        <v>0</v>
      </c>
      <c r="O4222" t="str">
        <f>CLEAN('Previous Trades Import_OMS Quer'!O4222)</f>
        <v/>
      </c>
      <c r="Q4222" s="25">
        <f t="shared" si="130"/>
        <v>0</v>
      </c>
      <c r="R4222" s="25" t="e">
        <f>VLOOKUP(O4222,'Currency Balance'!$O$3:$Q$32,3,0)</f>
        <v>#N/A</v>
      </c>
      <c r="S4222" t="e">
        <f t="shared" si="131"/>
        <v>#N/A</v>
      </c>
    </row>
    <row r="4223" spans="1:19">
      <c r="A4223">
        <f>'Previous Trades Import_OMS Quer'!A4223</f>
        <v>0</v>
      </c>
      <c r="B4223">
        <f>'Previous Trades Import_OMS Quer'!B4223</f>
        <v>0</v>
      </c>
      <c r="C4223" s="22">
        <f>'Previous Trades Import_OMS Quer'!C4223</f>
        <v>0</v>
      </c>
      <c r="D4223">
        <f>'Previous Trades Import_OMS Quer'!D4223</f>
        <v>0</v>
      </c>
      <c r="E4223" s="22">
        <f>'Previous Trades Import_OMS Quer'!E4223</f>
        <v>0</v>
      </c>
      <c r="F4223">
        <f>'Previous Trades Import_OMS Quer'!F4223</f>
        <v>0</v>
      </c>
      <c r="G4223">
        <f>'Previous Trades Import_OMS Quer'!G4223</f>
        <v>0</v>
      </c>
      <c r="H4223">
        <f>'Previous Trades Import_OMS Quer'!H4223</f>
        <v>0</v>
      </c>
      <c r="I4223">
        <f>'Previous Trades Import_OMS Quer'!I4223</f>
        <v>0</v>
      </c>
      <c r="J4223">
        <f>'Previous Trades Import_OMS Quer'!J4223</f>
        <v>0</v>
      </c>
      <c r="K4223">
        <f>'Previous Trades Import_OMS Quer'!K4223</f>
        <v>0</v>
      </c>
      <c r="L4223">
        <f>'Previous Trades Import_OMS Quer'!L4223</f>
        <v>0</v>
      </c>
      <c r="M4223">
        <f>'Previous Trades Import_OMS Quer'!M4223</f>
        <v>0</v>
      </c>
      <c r="N4223">
        <f>'Previous Trades Import_OMS Quer'!N4223</f>
        <v>0</v>
      </c>
      <c r="O4223" t="str">
        <f>CLEAN('Previous Trades Import_OMS Quer'!O4223)</f>
        <v/>
      </c>
      <c r="Q4223" s="25">
        <f t="shared" si="130"/>
        <v>0</v>
      </c>
      <c r="R4223" s="25" t="e">
        <f>VLOOKUP(O4223,'Currency Balance'!$O$3:$Q$32,3,0)</f>
        <v>#N/A</v>
      </c>
      <c r="S4223" t="e">
        <f t="shared" si="131"/>
        <v>#N/A</v>
      </c>
    </row>
    <row r="4224" spans="1:19">
      <c r="A4224">
        <f>'Previous Trades Import_OMS Quer'!A4224</f>
        <v>0</v>
      </c>
      <c r="B4224">
        <f>'Previous Trades Import_OMS Quer'!B4224</f>
        <v>0</v>
      </c>
      <c r="C4224" s="22">
        <f>'Previous Trades Import_OMS Quer'!C4224</f>
        <v>0</v>
      </c>
      <c r="D4224">
        <f>'Previous Trades Import_OMS Quer'!D4224</f>
        <v>0</v>
      </c>
      <c r="E4224" s="22">
        <f>'Previous Trades Import_OMS Quer'!E4224</f>
        <v>0</v>
      </c>
      <c r="F4224">
        <f>'Previous Trades Import_OMS Quer'!F4224</f>
        <v>0</v>
      </c>
      <c r="G4224">
        <f>'Previous Trades Import_OMS Quer'!G4224</f>
        <v>0</v>
      </c>
      <c r="H4224">
        <f>'Previous Trades Import_OMS Quer'!H4224</f>
        <v>0</v>
      </c>
      <c r="I4224">
        <f>'Previous Trades Import_OMS Quer'!I4224</f>
        <v>0</v>
      </c>
      <c r="J4224">
        <f>'Previous Trades Import_OMS Quer'!J4224</f>
        <v>0</v>
      </c>
      <c r="K4224">
        <f>'Previous Trades Import_OMS Quer'!K4224</f>
        <v>0</v>
      </c>
      <c r="L4224">
        <f>'Previous Trades Import_OMS Quer'!L4224</f>
        <v>0</v>
      </c>
      <c r="M4224">
        <f>'Previous Trades Import_OMS Quer'!M4224</f>
        <v>0</v>
      </c>
      <c r="N4224">
        <f>'Previous Trades Import_OMS Quer'!N4224</f>
        <v>0</v>
      </c>
      <c r="O4224" t="str">
        <f>CLEAN('Previous Trades Import_OMS Quer'!O4224)</f>
        <v/>
      </c>
      <c r="Q4224" s="25">
        <f t="shared" si="130"/>
        <v>0</v>
      </c>
      <c r="R4224" s="25" t="e">
        <f>VLOOKUP(O4224,'Currency Balance'!$O$3:$Q$32,3,0)</f>
        <v>#N/A</v>
      </c>
      <c r="S4224" t="e">
        <f t="shared" si="131"/>
        <v>#N/A</v>
      </c>
    </row>
    <row r="4225" spans="1:19">
      <c r="A4225">
        <f>'Previous Trades Import_OMS Quer'!A4225</f>
        <v>0</v>
      </c>
      <c r="B4225">
        <f>'Previous Trades Import_OMS Quer'!B4225</f>
        <v>0</v>
      </c>
      <c r="C4225" s="22">
        <f>'Previous Trades Import_OMS Quer'!C4225</f>
        <v>0</v>
      </c>
      <c r="D4225">
        <f>'Previous Trades Import_OMS Quer'!D4225</f>
        <v>0</v>
      </c>
      <c r="E4225" s="22">
        <f>'Previous Trades Import_OMS Quer'!E4225</f>
        <v>0</v>
      </c>
      <c r="F4225">
        <f>'Previous Trades Import_OMS Quer'!F4225</f>
        <v>0</v>
      </c>
      <c r="G4225">
        <f>'Previous Trades Import_OMS Quer'!G4225</f>
        <v>0</v>
      </c>
      <c r="H4225">
        <f>'Previous Trades Import_OMS Quer'!H4225</f>
        <v>0</v>
      </c>
      <c r="I4225">
        <f>'Previous Trades Import_OMS Quer'!I4225</f>
        <v>0</v>
      </c>
      <c r="J4225">
        <f>'Previous Trades Import_OMS Quer'!J4225</f>
        <v>0</v>
      </c>
      <c r="K4225">
        <f>'Previous Trades Import_OMS Quer'!K4225</f>
        <v>0</v>
      </c>
      <c r="L4225">
        <f>'Previous Trades Import_OMS Quer'!L4225</f>
        <v>0</v>
      </c>
      <c r="M4225">
        <f>'Previous Trades Import_OMS Quer'!M4225</f>
        <v>0</v>
      </c>
      <c r="N4225">
        <f>'Previous Trades Import_OMS Quer'!N4225</f>
        <v>0</v>
      </c>
      <c r="O4225" t="str">
        <f>CLEAN('Previous Trades Import_OMS Quer'!O4225)</f>
        <v/>
      </c>
      <c r="Q4225" s="25">
        <f t="shared" si="130"/>
        <v>0</v>
      </c>
      <c r="R4225" s="25" t="e">
        <f>VLOOKUP(O4225,'Currency Balance'!$O$3:$Q$32,3,0)</f>
        <v>#N/A</v>
      </c>
      <c r="S4225" t="e">
        <f t="shared" si="131"/>
        <v>#N/A</v>
      </c>
    </row>
    <row r="4226" spans="1:19">
      <c r="A4226">
        <f>'Previous Trades Import_OMS Quer'!A4226</f>
        <v>0</v>
      </c>
      <c r="B4226">
        <f>'Previous Trades Import_OMS Quer'!B4226</f>
        <v>0</v>
      </c>
      <c r="C4226" s="22">
        <f>'Previous Trades Import_OMS Quer'!C4226</f>
        <v>0</v>
      </c>
      <c r="D4226">
        <f>'Previous Trades Import_OMS Quer'!D4226</f>
        <v>0</v>
      </c>
      <c r="E4226" s="22">
        <f>'Previous Trades Import_OMS Quer'!E4226</f>
        <v>0</v>
      </c>
      <c r="F4226">
        <f>'Previous Trades Import_OMS Quer'!F4226</f>
        <v>0</v>
      </c>
      <c r="G4226">
        <f>'Previous Trades Import_OMS Quer'!G4226</f>
        <v>0</v>
      </c>
      <c r="H4226">
        <f>'Previous Trades Import_OMS Quer'!H4226</f>
        <v>0</v>
      </c>
      <c r="I4226">
        <f>'Previous Trades Import_OMS Quer'!I4226</f>
        <v>0</v>
      </c>
      <c r="J4226">
        <f>'Previous Trades Import_OMS Quer'!J4226</f>
        <v>0</v>
      </c>
      <c r="K4226">
        <f>'Previous Trades Import_OMS Quer'!K4226</f>
        <v>0</v>
      </c>
      <c r="L4226">
        <f>'Previous Trades Import_OMS Quer'!L4226</f>
        <v>0</v>
      </c>
      <c r="M4226">
        <f>'Previous Trades Import_OMS Quer'!M4226</f>
        <v>0</v>
      </c>
      <c r="N4226">
        <f>'Previous Trades Import_OMS Quer'!N4226</f>
        <v>0</v>
      </c>
      <c r="O4226" t="str">
        <f>CLEAN('Previous Trades Import_OMS Quer'!O4226)</f>
        <v/>
      </c>
      <c r="Q4226" s="25">
        <f t="shared" ref="Q4226:Q4289" si="132">IF(G4226="sell",M4226,-M4226)</f>
        <v>0</v>
      </c>
      <c r="R4226" s="25" t="e">
        <f>VLOOKUP(O4226,'Currency Balance'!$O$3:$Q$32,3,0)</f>
        <v>#N/A</v>
      </c>
      <c r="S4226" t="e">
        <f t="shared" ref="S4226:S4289" si="133">Q4226/R4226</f>
        <v>#N/A</v>
      </c>
    </row>
    <row r="4227" spans="1:19">
      <c r="A4227">
        <f>'Previous Trades Import_OMS Quer'!A4227</f>
        <v>0</v>
      </c>
      <c r="B4227">
        <f>'Previous Trades Import_OMS Quer'!B4227</f>
        <v>0</v>
      </c>
      <c r="C4227" s="22">
        <f>'Previous Trades Import_OMS Quer'!C4227</f>
        <v>0</v>
      </c>
      <c r="D4227">
        <f>'Previous Trades Import_OMS Quer'!D4227</f>
        <v>0</v>
      </c>
      <c r="E4227" s="22">
        <f>'Previous Trades Import_OMS Quer'!E4227</f>
        <v>0</v>
      </c>
      <c r="F4227">
        <f>'Previous Trades Import_OMS Quer'!F4227</f>
        <v>0</v>
      </c>
      <c r="G4227">
        <f>'Previous Trades Import_OMS Quer'!G4227</f>
        <v>0</v>
      </c>
      <c r="H4227">
        <f>'Previous Trades Import_OMS Quer'!H4227</f>
        <v>0</v>
      </c>
      <c r="I4227">
        <f>'Previous Trades Import_OMS Quer'!I4227</f>
        <v>0</v>
      </c>
      <c r="J4227">
        <f>'Previous Trades Import_OMS Quer'!J4227</f>
        <v>0</v>
      </c>
      <c r="K4227">
        <f>'Previous Trades Import_OMS Quer'!K4227</f>
        <v>0</v>
      </c>
      <c r="L4227">
        <f>'Previous Trades Import_OMS Quer'!L4227</f>
        <v>0</v>
      </c>
      <c r="M4227">
        <f>'Previous Trades Import_OMS Quer'!M4227</f>
        <v>0</v>
      </c>
      <c r="N4227">
        <f>'Previous Trades Import_OMS Quer'!N4227</f>
        <v>0</v>
      </c>
      <c r="O4227" t="str">
        <f>CLEAN('Previous Trades Import_OMS Quer'!O4227)</f>
        <v/>
      </c>
      <c r="Q4227" s="25">
        <f t="shared" si="132"/>
        <v>0</v>
      </c>
      <c r="R4227" s="25" t="e">
        <f>VLOOKUP(O4227,'Currency Balance'!$O$3:$Q$32,3,0)</f>
        <v>#N/A</v>
      </c>
      <c r="S4227" t="e">
        <f t="shared" si="133"/>
        <v>#N/A</v>
      </c>
    </row>
    <row r="4228" spans="1:19">
      <c r="A4228">
        <f>'Previous Trades Import_OMS Quer'!A4228</f>
        <v>0</v>
      </c>
      <c r="B4228">
        <f>'Previous Trades Import_OMS Quer'!B4228</f>
        <v>0</v>
      </c>
      <c r="C4228" s="22">
        <f>'Previous Trades Import_OMS Quer'!C4228</f>
        <v>0</v>
      </c>
      <c r="D4228">
        <f>'Previous Trades Import_OMS Quer'!D4228</f>
        <v>0</v>
      </c>
      <c r="E4228" s="22">
        <f>'Previous Trades Import_OMS Quer'!E4228</f>
        <v>0</v>
      </c>
      <c r="F4228">
        <f>'Previous Trades Import_OMS Quer'!F4228</f>
        <v>0</v>
      </c>
      <c r="G4228">
        <f>'Previous Trades Import_OMS Quer'!G4228</f>
        <v>0</v>
      </c>
      <c r="H4228">
        <f>'Previous Trades Import_OMS Quer'!H4228</f>
        <v>0</v>
      </c>
      <c r="I4228">
        <f>'Previous Trades Import_OMS Quer'!I4228</f>
        <v>0</v>
      </c>
      <c r="J4228">
        <f>'Previous Trades Import_OMS Quer'!J4228</f>
        <v>0</v>
      </c>
      <c r="K4228">
        <f>'Previous Trades Import_OMS Quer'!K4228</f>
        <v>0</v>
      </c>
      <c r="L4228">
        <f>'Previous Trades Import_OMS Quer'!L4228</f>
        <v>0</v>
      </c>
      <c r="M4228">
        <f>'Previous Trades Import_OMS Quer'!M4228</f>
        <v>0</v>
      </c>
      <c r="N4228">
        <f>'Previous Trades Import_OMS Quer'!N4228</f>
        <v>0</v>
      </c>
      <c r="O4228" t="str">
        <f>CLEAN('Previous Trades Import_OMS Quer'!O4228)</f>
        <v/>
      </c>
      <c r="Q4228" s="25">
        <f t="shared" si="132"/>
        <v>0</v>
      </c>
      <c r="R4228" s="25" t="e">
        <f>VLOOKUP(O4228,'Currency Balance'!$O$3:$Q$32,3,0)</f>
        <v>#N/A</v>
      </c>
      <c r="S4228" t="e">
        <f t="shared" si="133"/>
        <v>#N/A</v>
      </c>
    </row>
    <row r="4229" spans="1:19">
      <c r="A4229">
        <f>'Previous Trades Import_OMS Quer'!A4229</f>
        <v>0</v>
      </c>
      <c r="B4229">
        <f>'Previous Trades Import_OMS Quer'!B4229</f>
        <v>0</v>
      </c>
      <c r="C4229" s="22">
        <f>'Previous Trades Import_OMS Quer'!C4229</f>
        <v>0</v>
      </c>
      <c r="D4229">
        <f>'Previous Trades Import_OMS Quer'!D4229</f>
        <v>0</v>
      </c>
      <c r="E4229" s="22">
        <f>'Previous Trades Import_OMS Quer'!E4229</f>
        <v>0</v>
      </c>
      <c r="F4229">
        <f>'Previous Trades Import_OMS Quer'!F4229</f>
        <v>0</v>
      </c>
      <c r="G4229">
        <f>'Previous Trades Import_OMS Quer'!G4229</f>
        <v>0</v>
      </c>
      <c r="H4229">
        <f>'Previous Trades Import_OMS Quer'!H4229</f>
        <v>0</v>
      </c>
      <c r="I4229">
        <f>'Previous Trades Import_OMS Quer'!I4229</f>
        <v>0</v>
      </c>
      <c r="J4229">
        <f>'Previous Trades Import_OMS Quer'!J4229</f>
        <v>0</v>
      </c>
      <c r="K4229">
        <f>'Previous Trades Import_OMS Quer'!K4229</f>
        <v>0</v>
      </c>
      <c r="L4229">
        <f>'Previous Trades Import_OMS Quer'!L4229</f>
        <v>0</v>
      </c>
      <c r="M4229">
        <f>'Previous Trades Import_OMS Quer'!M4229</f>
        <v>0</v>
      </c>
      <c r="N4229">
        <f>'Previous Trades Import_OMS Quer'!N4229</f>
        <v>0</v>
      </c>
      <c r="O4229" t="str">
        <f>CLEAN('Previous Trades Import_OMS Quer'!O4229)</f>
        <v/>
      </c>
      <c r="Q4229" s="25">
        <f t="shared" si="132"/>
        <v>0</v>
      </c>
      <c r="R4229" s="25" t="e">
        <f>VLOOKUP(O4229,'Currency Balance'!$O$3:$Q$32,3,0)</f>
        <v>#N/A</v>
      </c>
      <c r="S4229" t="e">
        <f t="shared" si="133"/>
        <v>#N/A</v>
      </c>
    </row>
    <row r="4230" spans="1:19">
      <c r="A4230">
        <f>'Previous Trades Import_OMS Quer'!A4230</f>
        <v>0</v>
      </c>
      <c r="B4230">
        <f>'Previous Trades Import_OMS Quer'!B4230</f>
        <v>0</v>
      </c>
      <c r="C4230" s="22">
        <f>'Previous Trades Import_OMS Quer'!C4230</f>
        <v>0</v>
      </c>
      <c r="D4230">
        <f>'Previous Trades Import_OMS Quer'!D4230</f>
        <v>0</v>
      </c>
      <c r="E4230" s="22">
        <f>'Previous Trades Import_OMS Quer'!E4230</f>
        <v>0</v>
      </c>
      <c r="F4230">
        <f>'Previous Trades Import_OMS Quer'!F4230</f>
        <v>0</v>
      </c>
      <c r="G4230">
        <f>'Previous Trades Import_OMS Quer'!G4230</f>
        <v>0</v>
      </c>
      <c r="H4230">
        <f>'Previous Trades Import_OMS Quer'!H4230</f>
        <v>0</v>
      </c>
      <c r="I4230">
        <f>'Previous Trades Import_OMS Quer'!I4230</f>
        <v>0</v>
      </c>
      <c r="J4230">
        <f>'Previous Trades Import_OMS Quer'!J4230</f>
        <v>0</v>
      </c>
      <c r="K4230">
        <f>'Previous Trades Import_OMS Quer'!K4230</f>
        <v>0</v>
      </c>
      <c r="L4230">
        <f>'Previous Trades Import_OMS Quer'!L4230</f>
        <v>0</v>
      </c>
      <c r="M4230">
        <f>'Previous Trades Import_OMS Quer'!M4230</f>
        <v>0</v>
      </c>
      <c r="N4230">
        <f>'Previous Trades Import_OMS Quer'!N4230</f>
        <v>0</v>
      </c>
      <c r="O4230" t="str">
        <f>CLEAN('Previous Trades Import_OMS Quer'!O4230)</f>
        <v/>
      </c>
      <c r="Q4230" s="25">
        <f t="shared" si="132"/>
        <v>0</v>
      </c>
      <c r="R4230" s="25" t="e">
        <f>VLOOKUP(O4230,'Currency Balance'!$O$3:$Q$32,3,0)</f>
        <v>#N/A</v>
      </c>
      <c r="S4230" t="e">
        <f t="shared" si="133"/>
        <v>#N/A</v>
      </c>
    </row>
    <row r="4231" spans="1:19">
      <c r="A4231">
        <f>'Previous Trades Import_OMS Quer'!A4231</f>
        <v>0</v>
      </c>
      <c r="B4231">
        <f>'Previous Trades Import_OMS Quer'!B4231</f>
        <v>0</v>
      </c>
      <c r="C4231" s="22">
        <f>'Previous Trades Import_OMS Quer'!C4231</f>
        <v>0</v>
      </c>
      <c r="D4231">
        <f>'Previous Trades Import_OMS Quer'!D4231</f>
        <v>0</v>
      </c>
      <c r="E4231" s="22">
        <f>'Previous Trades Import_OMS Quer'!E4231</f>
        <v>0</v>
      </c>
      <c r="F4231">
        <f>'Previous Trades Import_OMS Quer'!F4231</f>
        <v>0</v>
      </c>
      <c r="G4231">
        <f>'Previous Trades Import_OMS Quer'!G4231</f>
        <v>0</v>
      </c>
      <c r="H4231">
        <f>'Previous Trades Import_OMS Quer'!H4231</f>
        <v>0</v>
      </c>
      <c r="I4231">
        <f>'Previous Trades Import_OMS Quer'!I4231</f>
        <v>0</v>
      </c>
      <c r="J4231">
        <f>'Previous Trades Import_OMS Quer'!J4231</f>
        <v>0</v>
      </c>
      <c r="K4231">
        <f>'Previous Trades Import_OMS Quer'!K4231</f>
        <v>0</v>
      </c>
      <c r="L4231">
        <f>'Previous Trades Import_OMS Quer'!L4231</f>
        <v>0</v>
      </c>
      <c r="M4231">
        <f>'Previous Trades Import_OMS Quer'!M4231</f>
        <v>0</v>
      </c>
      <c r="N4231">
        <f>'Previous Trades Import_OMS Quer'!N4231</f>
        <v>0</v>
      </c>
      <c r="O4231" t="str">
        <f>CLEAN('Previous Trades Import_OMS Quer'!O4231)</f>
        <v/>
      </c>
      <c r="Q4231" s="25">
        <f t="shared" si="132"/>
        <v>0</v>
      </c>
      <c r="R4231" s="25" t="e">
        <f>VLOOKUP(O4231,'Currency Balance'!$O$3:$Q$32,3,0)</f>
        <v>#N/A</v>
      </c>
      <c r="S4231" t="e">
        <f t="shared" si="133"/>
        <v>#N/A</v>
      </c>
    </row>
    <row r="4232" spans="1:19">
      <c r="A4232">
        <f>'Previous Trades Import_OMS Quer'!A4232</f>
        <v>0</v>
      </c>
      <c r="B4232">
        <f>'Previous Trades Import_OMS Quer'!B4232</f>
        <v>0</v>
      </c>
      <c r="C4232" s="22">
        <f>'Previous Trades Import_OMS Quer'!C4232</f>
        <v>0</v>
      </c>
      <c r="D4232">
        <f>'Previous Trades Import_OMS Quer'!D4232</f>
        <v>0</v>
      </c>
      <c r="E4232" s="22">
        <f>'Previous Trades Import_OMS Quer'!E4232</f>
        <v>0</v>
      </c>
      <c r="F4232">
        <f>'Previous Trades Import_OMS Quer'!F4232</f>
        <v>0</v>
      </c>
      <c r="G4232">
        <f>'Previous Trades Import_OMS Quer'!G4232</f>
        <v>0</v>
      </c>
      <c r="H4232">
        <f>'Previous Trades Import_OMS Quer'!H4232</f>
        <v>0</v>
      </c>
      <c r="I4232">
        <f>'Previous Trades Import_OMS Quer'!I4232</f>
        <v>0</v>
      </c>
      <c r="J4232">
        <f>'Previous Trades Import_OMS Quer'!J4232</f>
        <v>0</v>
      </c>
      <c r="K4232">
        <f>'Previous Trades Import_OMS Quer'!K4232</f>
        <v>0</v>
      </c>
      <c r="L4232">
        <f>'Previous Trades Import_OMS Quer'!L4232</f>
        <v>0</v>
      </c>
      <c r="M4232">
        <f>'Previous Trades Import_OMS Quer'!M4232</f>
        <v>0</v>
      </c>
      <c r="N4232">
        <f>'Previous Trades Import_OMS Quer'!N4232</f>
        <v>0</v>
      </c>
      <c r="O4232" t="str">
        <f>CLEAN('Previous Trades Import_OMS Quer'!O4232)</f>
        <v/>
      </c>
      <c r="Q4232" s="25">
        <f t="shared" si="132"/>
        <v>0</v>
      </c>
      <c r="R4232" s="25" t="e">
        <f>VLOOKUP(O4232,'Currency Balance'!$O$3:$Q$32,3,0)</f>
        <v>#N/A</v>
      </c>
      <c r="S4232" t="e">
        <f t="shared" si="133"/>
        <v>#N/A</v>
      </c>
    </row>
    <row r="4233" spans="1:19">
      <c r="A4233">
        <f>'Previous Trades Import_OMS Quer'!A4233</f>
        <v>0</v>
      </c>
      <c r="B4233">
        <f>'Previous Trades Import_OMS Quer'!B4233</f>
        <v>0</v>
      </c>
      <c r="C4233" s="22">
        <f>'Previous Trades Import_OMS Quer'!C4233</f>
        <v>0</v>
      </c>
      <c r="D4233">
        <f>'Previous Trades Import_OMS Quer'!D4233</f>
        <v>0</v>
      </c>
      <c r="E4233" s="22">
        <f>'Previous Trades Import_OMS Quer'!E4233</f>
        <v>0</v>
      </c>
      <c r="F4233">
        <f>'Previous Trades Import_OMS Quer'!F4233</f>
        <v>0</v>
      </c>
      <c r="G4233">
        <f>'Previous Trades Import_OMS Quer'!G4233</f>
        <v>0</v>
      </c>
      <c r="H4233">
        <f>'Previous Trades Import_OMS Quer'!H4233</f>
        <v>0</v>
      </c>
      <c r="I4233">
        <f>'Previous Trades Import_OMS Quer'!I4233</f>
        <v>0</v>
      </c>
      <c r="J4233">
        <f>'Previous Trades Import_OMS Quer'!J4233</f>
        <v>0</v>
      </c>
      <c r="K4233">
        <f>'Previous Trades Import_OMS Quer'!K4233</f>
        <v>0</v>
      </c>
      <c r="L4233">
        <f>'Previous Trades Import_OMS Quer'!L4233</f>
        <v>0</v>
      </c>
      <c r="M4233">
        <f>'Previous Trades Import_OMS Quer'!M4233</f>
        <v>0</v>
      </c>
      <c r="N4233">
        <f>'Previous Trades Import_OMS Quer'!N4233</f>
        <v>0</v>
      </c>
      <c r="O4233" t="str">
        <f>CLEAN('Previous Trades Import_OMS Quer'!O4233)</f>
        <v/>
      </c>
      <c r="Q4233" s="25">
        <f t="shared" si="132"/>
        <v>0</v>
      </c>
      <c r="R4233" s="25" t="e">
        <f>VLOOKUP(O4233,'Currency Balance'!$O$3:$Q$32,3,0)</f>
        <v>#N/A</v>
      </c>
      <c r="S4233" t="e">
        <f t="shared" si="133"/>
        <v>#N/A</v>
      </c>
    </row>
    <row r="4234" spans="1:19">
      <c r="A4234">
        <f>'Previous Trades Import_OMS Quer'!A4234</f>
        <v>0</v>
      </c>
      <c r="B4234">
        <f>'Previous Trades Import_OMS Quer'!B4234</f>
        <v>0</v>
      </c>
      <c r="C4234" s="22">
        <f>'Previous Trades Import_OMS Quer'!C4234</f>
        <v>0</v>
      </c>
      <c r="D4234">
        <f>'Previous Trades Import_OMS Quer'!D4234</f>
        <v>0</v>
      </c>
      <c r="E4234" s="22">
        <f>'Previous Trades Import_OMS Quer'!E4234</f>
        <v>0</v>
      </c>
      <c r="F4234">
        <f>'Previous Trades Import_OMS Quer'!F4234</f>
        <v>0</v>
      </c>
      <c r="G4234">
        <f>'Previous Trades Import_OMS Quer'!G4234</f>
        <v>0</v>
      </c>
      <c r="H4234">
        <f>'Previous Trades Import_OMS Quer'!H4234</f>
        <v>0</v>
      </c>
      <c r="I4234">
        <f>'Previous Trades Import_OMS Quer'!I4234</f>
        <v>0</v>
      </c>
      <c r="J4234">
        <f>'Previous Trades Import_OMS Quer'!J4234</f>
        <v>0</v>
      </c>
      <c r="K4234">
        <f>'Previous Trades Import_OMS Quer'!K4234</f>
        <v>0</v>
      </c>
      <c r="L4234">
        <f>'Previous Trades Import_OMS Quer'!L4234</f>
        <v>0</v>
      </c>
      <c r="M4234">
        <f>'Previous Trades Import_OMS Quer'!M4234</f>
        <v>0</v>
      </c>
      <c r="N4234">
        <f>'Previous Trades Import_OMS Quer'!N4234</f>
        <v>0</v>
      </c>
      <c r="O4234" t="str">
        <f>CLEAN('Previous Trades Import_OMS Quer'!O4234)</f>
        <v/>
      </c>
      <c r="Q4234" s="25">
        <f t="shared" si="132"/>
        <v>0</v>
      </c>
      <c r="R4234" s="25" t="e">
        <f>VLOOKUP(O4234,'Currency Balance'!$O$3:$Q$32,3,0)</f>
        <v>#N/A</v>
      </c>
      <c r="S4234" t="e">
        <f t="shared" si="133"/>
        <v>#N/A</v>
      </c>
    </row>
    <row r="4235" spans="1:19">
      <c r="A4235">
        <f>'Previous Trades Import_OMS Quer'!A4235</f>
        <v>0</v>
      </c>
      <c r="B4235">
        <f>'Previous Trades Import_OMS Quer'!B4235</f>
        <v>0</v>
      </c>
      <c r="C4235" s="22">
        <f>'Previous Trades Import_OMS Quer'!C4235</f>
        <v>0</v>
      </c>
      <c r="D4235">
        <f>'Previous Trades Import_OMS Quer'!D4235</f>
        <v>0</v>
      </c>
      <c r="E4235" s="22">
        <f>'Previous Trades Import_OMS Quer'!E4235</f>
        <v>0</v>
      </c>
      <c r="F4235">
        <f>'Previous Trades Import_OMS Quer'!F4235</f>
        <v>0</v>
      </c>
      <c r="G4235">
        <f>'Previous Trades Import_OMS Quer'!G4235</f>
        <v>0</v>
      </c>
      <c r="H4235">
        <f>'Previous Trades Import_OMS Quer'!H4235</f>
        <v>0</v>
      </c>
      <c r="I4235">
        <f>'Previous Trades Import_OMS Quer'!I4235</f>
        <v>0</v>
      </c>
      <c r="J4235">
        <f>'Previous Trades Import_OMS Quer'!J4235</f>
        <v>0</v>
      </c>
      <c r="K4235">
        <f>'Previous Trades Import_OMS Quer'!K4235</f>
        <v>0</v>
      </c>
      <c r="L4235">
        <f>'Previous Trades Import_OMS Quer'!L4235</f>
        <v>0</v>
      </c>
      <c r="M4235">
        <f>'Previous Trades Import_OMS Quer'!M4235</f>
        <v>0</v>
      </c>
      <c r="N4235">
        <f>'Previous Trades Import_OMS Quer'!N4235</f>
        <v>0</v>
      </c>
      <c r="O4235" t="str">
        <f>CLEAN('Previous Trades Import_OMS Quer'!O4235)</f>
        <v/>
      </c>
      <c r="Q4235" s="25">
        <f t="shared" si="132"/>
        <v>0</v>
      </c>
      <c r="R4235" s="25" t="e">
        <f>VLOOKUP(O4235,'Currency Balance'!$O$3:$Q$32,3,0)</f>
        <v>#N/A</v>
      </c>
      <c r="S4235" t="e">
        <f t="shared" si="133"/>
        <v>#N/A</v>
      </c>
    </row>
    <row r="4236" spans="1:19">
      <c r="A4236">
        <f>'Previous Trades Import_OMS Quer'!A4236</f>
        <v>0</v>
      </c>
      <c r="B4236">
        <f>'Previous Trades Import_OMS Quer'!B4236</f>
        <v>0</v>
      </c>
      <c r="C4236" s="22">
        <f>'Previous Trades Import_OMS Quer'!C4236</f>
        <v>0</v>
      </c>
      <c r="D4236">
        <f>'Previous Trades Import_OMS Quer'!D4236</f>
        <v>0</v>
      </c>
      <c r="E4236" s="22">
        <f>'Previous Trades Import_OMS Quer'!E4236</f>
        <v>0</v>
      </c>
      <c r="F4236">
        <f>'Previous Trades Import_OMS Quer'!F4236</f>
        <v>0</v>
      </c>
      <c r="G4236">
        <f>'Previous Trades Import_OMS Quer'!G4236</f>
        <v>0</v>
      </c>
      <c r="H4236">
        <f>'Previous Trades Import_OMS Quer'!H4236</f>
        <v>0</v>
      </c>
      <c r="I4236">
        <f>'Previous Trades Import_OMS Quer'!I4236</f>
        <v>0</v>
      </c>
      <c r="J4236">
        <f>'Previous Trades Import_OMS Quer'!J4236</f>
        <v>0</v>
      </c>
      <c r="K4236">
        <f>'Previous Trades Import_OMS Quer'!K4236</f>
        <v>0</v>
      </c>
      <c r="L4236">
        <f>'Previous Trades Import_OMS Quer'!L4236</f>
        <v>0</v>
      </c>
      <c r="M4236">
        <f>'Previous Trades Import_OMS Quer'!M4236</f>
        <v>0</v>
      </c>
      <c r="N4236">
        <f>'Previous Trades Import_OMS Quer'!N4236</f>
        <v>0</v>
      </c>
      <c r="O4236" t="str">
        <f>CLEAN('Previous Trades Import_OMS Quer'!O4236)</f>
        <v/>
      </c>
      <c r="Q4236" s="25">
        <f t="shared" si="132"/>
        <v>0</v>
      </c>
      <c r="R4236" s="25" t="e">
        <f>VLOOKUP(O4236,'Currency Balance'!$O$3:$Q$32,3,0)</f>
        <v>#N/A</v>
      </c>
      <c r="S4236" t="e">
        <f t="shared" si="133"/>
        <v>#N/A</v>
      </c>
    </row>
    <row r="4237" spans="1:19">
      <c r="A4237">
        <f>'Previous Trades Import_OMS Quer'!A4237</f>
        <v>0</v>
      </c>
      <c r="B4237">
        <f>'Previous Trades Import_OMS Quer'!B4237</f>
        <v>0</v>
      </c>
      <c r="C4237" s="22">
        <f>'Previous Trades Import_OMS Quer'!C4237</f>
        <v>0</v>
      </c>
      <c r="D4237">
        <f>'Previous Trades Import_OMS Quer'!D4237</f>
        <v>0</v>
      </c>
      <c r="E4237" s="22">
        <f>'Previous Trades Import_OMS Quer'!E4237</f>
        <v>0</v>
      </c>
      <c r="F4237">
        <f>'Previous Trades Import_OMS Quer'!F4237</f>
        <v>0</v>
      </c>
      <c r="G4237">
        <f>'Previous Trades Import_OMS Quer'!G4237</f>
        <v>0</v>
      </c>
      <c r="H4237">
        <f>'Previous Trades Import_OMS Quer'!H4237</f>
        <v>0</v>
      </c>
      <c r="I4237">
        <f>'Previous Trades Import_OMS Quer'!I4237</f>
        <v>0</v>
      </c>
      <c r="J4237">
        <f>'Previous Trades Import_OMS Quer'!J4237</f>
        <v>0</v>
      </c>
      <c r="K4237">
        <f>'Previous Trades Import_OMS Quer'!K4237</f>
        <v>0</v>
      </c>
      <c r="L4237">
        <f>'Previous Trades Import_OMS Quer'!L4237</f>
        <v>0</v>
      </c>
      <c r="M4237">
        <f>'Previous Trades Import_OMS Quer'!M4237</f>
        <v>0</v>
      </c>
      <c r="N4237">
        <f>'Previous Trades Import_OMS Quer'!N4237</f>
        <v>0</v>
      </c>
      <c r="O4237" t="str">
        <f>CLEAN('Previous Trades Import_OMS Quer'!O4237)</f>
        <v/>
      </c>
      <c r="Q4237" s="25">
        <f t="shared" si="132"/>
        <v>0</v>
      </c>
      <c r="R4237" s="25" t="e">
        <f>VLOOKUP(O4237,'Currency Balance'!$O$3:$Q$32,3,0)</f>
        <v>#N/A</v>
      </c>
      <c r="S4237" t="e">
        <f t="shared" si="133"/>
        <v>#N/A</v>
      </c>
    </row>
    <row r="4238" spans="1:19">
      <c r="A4238">
        <f>'Previous Trades Import_OMS Quer'!A4238</f>
        <v>0</v>
      </c>
      <c r="B4238">
        <f>'Previous Trades Import_OMS Quer'!B4238</f>
        <v>0</v>
      </c>
      <c r="C4238" s="22">
        <f>'Previous Trades Import_OMS Quer'!C4238</f>
        <v>0</v>
      </c>
      <c r="D4238">
        <f>'Previous Trades Import_OMS Quer'!D4238</f>
        <v>0</v>
      </c>
      <c r="E4238" s="22">
        <f>'Previous Trades Import_OMS Quer'!E4238</f>
        <v>0</v>
      </c>
      <c r="F4238">
        <f>'Previous Trades Import_OMS Quer'!F4238</f>
        <v>0</v>
      </c>
      <c r="G4238">
        <f>'Previous Trades Import_OMS Quer'!G4238</f>
        <v>0</v>
      </c>
      <c r="H4238">
        <f>'Previous Trades Import_OMS Quer'!H4238</f>
        <v>0</v>
      </c>
      <c r="I4238">
        <f>'Previous Trades Import_OMS Quer'!I4238</f>
        <v>0</v>
      </c>
      <c r="J4238">
        <f>'Previous Trades Import_OMS Quer'!J4238</f>
        <v>0</v>
      </c>
      <c r="K4238">
        <f>'Previous Trades Import_OMS Quer'!K4238</f>
        <v>0</v>
      </c>
      <c r="L4238">
        <f>'Previous Trades Import_OMS Quer'!L4238</f>
        <v>0</v>
      </c>
      <c r="M4238">
        <f>'Previous Trades Import_OMS Quer'!M4238</f>
        <v>0</v>
      </c>
      <c r="N4238">
        <f>'Previous Trades Import_OMS Quer'!N4238</f>
        <v>0</v>
      </c>
      <c r="O4238" t="str">
        <f>CLEAN('Previous Trades Import_OMS Quer'!O4238)</f>
        <v/>
      </c>
      <c r="Q4238" s="25">
        <f t="shared" si="132"/>
        <v>0</v>
      </c>
      <c r="R4238" s="25" t="e">
        <f>VLOOKUP(O4238,'Currency Balance'!$O$3:$Q$32,3,0)</f>
        <v>#N/A</v>
      </c>
      <c r="S4238" t="e">
        <f t="shared" si="133"/>
        <v>#N/A</v>
      </c>
    </row>
    <row r="4239" spans="1:19">
      <c r="A4239">
        <f>'Previous Trades Import_OMS Quer'!A4239</f>
        <v>0</v>
      </c>
      <c r="B4239">
        <f>'Previous Trades Import_OMS Quer'!B4239</f>
        <v>0</v>
      </c>
      <c r="C4239" s="22">
        <f>'Previous Trades Import_OMS Quer'!C4239</f>
        <v>0</v>
      </c>
      <c r="D4239">
        <f>'Previous Trades Import_OMS Quer'!D4239</f>
        <v>0</v>
      </c>
      <c r="E4239" s="22">
        <f>'Previous Trades Import_OMS Quer'!E4239</f>
        <v>0</v>
      </c>
      <c r="F4239">
        <f>'Previous Trades Import_OMS Quer'!F4239</f>
        <v>0</v>
      </c>
      <c r="G4239">
        <f>'Previous Trades Import_OMS Quer'!G4239</f>
        <v>0</v>
      </c>
      <c r="H4239">
        <f>'Previous Trades Import_OMS Quer'!H4239</f>
        <v>0</v>
      </c>
      <c r="I4239">
        <f>'Previous Trades Import_OMS Quer'!I4239</f>
        <v>0</v>
      </c>
      <c r="J4239">
        <f>'Previous Trades Import_OMS Quer'!J4239</f>
        <v>0</v>
      </c>
      <c r="K4239">
        <f>'Previous Trades Import_OMS Quer'!K4239</f>
        <v>0</v>
      </c>
      <c r="L4239">
        <f>'Previous Trades Import_OMS Quer'!L4239</f>
        <v>0</v>
      </c>
      <c r="M4239">
        <f>'Previous Trades Import_OMS Quer'!M4239</f>
        <v>0</v>
      </c>
      <c r="N4239">
        <f>'Previous Trades Import_OMS Quer'!N4239</f>
        <v>0</v>
      </c>
      <c r="O4239" t="str">
        <f>CLEAN('Previous Trades Import_OMS Quer'!O4239)</f>
        <v/>
      </c>
      <c r="Q4239" s="25">
        <f t="shared" si="132"/>
        <v>0</v>
      </c>
      <c r="R4239" s="25" t="e">
        <f>VLOOKUP(O4239,'Currency Balance'!$O$3:$Q$32,3,0)</f>
        <v>#N/A</v>
      </c>
      <c r="S4239" t="e">
        <f t="shared" si="133"/>
        <v>#N/A</v>
      </c>
    </row>
    <row r="4240" spans="1:19">
      <c r="A4240">
        <f>'Previous Trades Import_OMS Quer'!A4240</f>
        <v>0</v>
      </c>
      <c r="B4240">
        <f>'Previous Trades Import_OMS Quer'!B4240</f>
        <v>0</v>
      </c>
      <c r="C4240" s="22">
        <f>'Previous Trades Import_OMS Quer'!C4240</f>
        <v>0</v>
      </c>
      <c r="D4240">
        <f>'Previous Trades Import_OMS Quer'!D4240</f>
        <v>0</v>
      </c>
      <c r="E4240" s="22">
        <f>'Previous Trades Import_OMS Quer'!E4240</f>
        <v>0</v>
      </c>
      <c r="F4240">
        <f>'Previous Trades Import_OMS Quer'!F4240</f>
        <v>0</v>
      </c>
      <c r="G4240">
        <f>'Previous Trades Import_OMS Quer'!G4240</f>
        <v>0</v>
      </c>
      <c r="H4240">
        <f>'Previous Trades Import_OMS Quer'!H4240</f>
        <v>0</v>
      </c>
      <c r="I4240">
        <f>'Previous Trades Import_OMS Quer'!I4240</f>
        <v>0</v>
      </c>
      <c r="J4240">
        <f>'Previous Trades Import_OMS Quer'!J4240</f>
        <v>0</v>
      </c>
      <c r="K4240">
        <f>'Previous Trades Import_OMS Quer'!K4240</f>
        <v>0</v>
      </c>
      <c r="L4240">
        <f>'Previous Trades Import_OMS Quer'!L4240</f>
        <v>0</v>
      </c>
      <c r="M4240">
        <f>'Previous Trades Import_OMS Quer'!M4240</f>
        <v>0</v>
      </c>
      <c r="N4240">
        <f>'Previous Trades Import_OMS Quer'!N4240</f>
        <v>0</v>
      </c>
      <c r="O4240" t="str">
        <f>CLEAN('Previous Trades Import_OMS Quer'!O4240)</f>
        <v/>
      </c>
      <c r="Q4240" s="25">
        <f t="shared" si="132"/>
        <v>0</v>
      </c>
      <c r="R4240" s="25" t="e">
        <f>VLOOKUP(O4240,'Currency Balance'!$O$3:$Q$32,3,0)</f>
        <v>#N/A</v>
      </c>
      <c r="S4240" t="e">
        <f t="shared" si="133"/>
        <v>#N/A</v>
      </c>
    </row>
    <row r="4241" spans="1:19">
      <c r="A4241">
        <f>'Previous Trades Import_OMS Quer'!A4241</f>
        <v>0</v>
      </c>
      <c r="B4241">
        <f>'Previous Trades Import_OMS Quer'!B4241</f>
        <v>0</v>
      </c>
      <c r="C4241" s="22">
        <f>'Previous Trades Import_OMS Quer'!C4241</f>
        <v>0</v>
      </c>
      <c r="D4241">
        <f>'Previous Trades Import_OMS Quer'!D4241</f>
        <v>0</v>
      </c>
      <c r="E4241" s="22">
        <f>'Previous Trades Import_OMS Quer'!E4241</f>
        <v>0</v>
      </c>
      <c r="F4241">
        <f>'Previous Trades Import_OMS Quer'!F4241</f>
        <v>0</v>
      </c>
      <c r="G4241">
        <f>'Previous Trades Import_OMS Quer'!G4241</f>
        <v>0</v>
      </c>
      <c r="H4241">
        <f>'Previous Trades Import_OMS Quer'!H4241</f>
        <v>0</v>
      </c>
      <c r="I4241">
        <f>'Previous Trades Import_OMS Quer'!I4241</f>
        <v>0</v>
      </c>
      <c r="J4241">
        <f>'Previous Trades Import_OMS Quer'!J4241</f>
        <v>0</v>
      </c>
      <c r="K4241">
        <f>'Previous Trades Import_OMS Quer'!K4241</f>
        <v>0</v>
      </c>
      <c r="L4241">
        <f>'Previous Trades Import_OMS Quer'!L4241</f>
        <v>0</v>
      </c>
      <c r="M4241">
        <f>'Previous Trades Import_OMS Quer'!M4241</f>
        <v>0</v>
      </c>
      <c r="N4241">
        <f>'Previous Trades Import_OMS Quer'!N4241</f>
        <v>0</v>
      </c>
      <c r="O4241" t="str">
        <f>CLEAN('Previous Trades Import_OMS Quer'!O4241)</f>
        <v/>
      </c>
      <c r="Q4241" s="25">
        <f t="shared" si="132"/>
        <v>0</v>
      </c>
      <c r="R4241" s="25" t="e">
        <f>VLOOKUP(O4241,'Currency Balance'!$O$3:$Q$32,3,0)</f>
        <v>#N/A</v>
      </c>
      <c r="S4241" t="e">
        <f t="shared" si="133"/>
        <v>#N/A</v>
      </c>
    </row>
    <row r="4242" spans="1:19">
      <c r="A4242">
        <f>'Previous Trades Import_OMS Quer'!A4242</f>
        <v>0</v>
      </c>
      <c r="B4242">
        <f>'Previous Trades Import_OMS Quer'!B4242</f>
        <v>0</v>
      </c>
      <c r="C4242" s="22">
        <f>'Previous Trades Import_OMS Quer'!C4242</f>
        <v>0</v>
      </c>
      <c r="D4242">
        <f>'Previous Trades Import_OMS Quer'!D4242</f>
        <v>0</v>
      </c>
      <c r="E4242" s="22">
        <f>'Previous Trades Import_OMS Quer'!E4242</f>
        <v>0</v>
      </c>
      <c r="F4242">
        <f>'Previous Trades Import_OMS Quer'!F4242</f>
        <v>0</v>
      </c>
      <c r="G4242">
        <f>'Previous Trades Import_OMS Quer'!G4242</f>
        <v>0</v>
      </c>
      <c r="H4242">
        <f>'Previous Trades Import_OMS Quer'!H4242</f>
        <v>0</v>
      </c>
      <c r="I4242">
        <f>'Previous Trades Import_OMS Quer'!I4242</f>
        <v>0</v>
      </c>
      <c r="J4242">
        <f>'Previous Trades Import_OMS Quer'!J4242</f>
        <v>0</v>
      </c>
      <c r="K4242">
        <f>'Previous Trades Import_OMS Quer'!K4242</f>
        <v>0</v>
      </c>
      <c r="L4242">
        <f>'Previous Trades Import_OMS Quer'!L4242</f>
        <v>0</v>
      </c>
      <c r="M4242">
        <f>'Previous Trades Import_OMS Quer'!M4242</f>
        <v>0</v>
      </c>
      <c r="N4242">
        <f>'Previous Trades Import_OMS Quer'!N4242</f>
        <v>0</v>
      </c>
      <c r="O4242" t="str">
        <f>CLEAN('Previous Trades Import_OMS Quer'!O4242)</f>
        <v/>
      </c>
      <c r="Q4242" s="25">
        <f t="shared" si="132"/>
        <v>0</v>
      </c>
      <c r="R4242" s="25" t="e">
        <f>VLOOKUP(O4242,'Currency Balance'!$O$3:$Q$32,3,0)</f>
        <v>#N/A</v>
      </c>
      <c r="S4242" t="e">
        <f t="shared" si="133"/>
        <v>#N/A</v>
      </c>
    </row>
    <row r="4243" spans="1:19">
      <c r="A4243">
        <f>'Previous Trades Import_OMS Quer'!A4243</f>
        <v>0</v>
      </c>
      <c r="B4243">
        <f>'Previous Trades Import_OMS Quer'!B4243</f>
        <v>0</v>
      </c>
      <c r="C4243" s="22">
        <f>'Previous Trades Import_OMS Quer'!C4243</f>
        <v>0</v>
      </c>
      <c r="D4243">
        <f>'Previous Trades Import_OMS Quer'!D4243</f>
        <v>0</v>
      </c>
      <c r="E4243" s="22">
        <f>'Previous Trades Import_OMS Quer'!E4243</f>
        <v>0</v>
      </c>
      <c r="F4243">
        <f>'Previous Trades Import_OMS Quer'!F4243</f>
        <v>0</v>
      </c>
      <c r="G4243">
        <f>'Previous Trades Import_OMS Quer'!G4243</f>
        <v>0</v>
      </c>
      <c r="H4243">
        <f>'Previous Trades Import_OMS Quer'!H4243</f>
        <v>0</v>
      </c>
      <c r="I4243">
        <f>'Previous Trades Import_OMS Quer'!I4243</f>
        <v>0</v>
      </c>
      <c r="J4243">
        <f>'Previous Trades Import_OMS Quer'!J4243</f>
        <v>0</v>
      </c>
      <c r="K4243">
        <f>'Previous Trades Import_OMS Quer'!K4243</f>
        <v>0</v>
      </c>
      <c r="L4243">
        <f>'Previous Trades Import_OMS Quer'!L4243</f>
        <v>0</v>
      </c>
      <c r="M4243">
        <f>'Previous Trades Import_OMS Quer'!M4243</f>
        <v>0</v>
      </c>
      <c r="N4243">
        <f>'Previous Trades Import_OMS Quer'!N4243</f>
        <v>0</v>
      </c>
      <c r="O4243" t="str">
        <f>CLEAN('Previous Trades Import_OMS Quer'!O4243)</f>
        <v/>
      </c>
      <c r="Q4243" s="25">
        <f t="shared" si="132"/>
        <v>0</v>
      </c>
      <c r="R4243" s="25" t="e">
        <f>VLOOKUP(O4243,'Currency Balance'!$O$3:$Q$32,3,0)</f>
        <v>#N/A</v>
      </c>
      <c r="S4243" t="e">
        <f t="shared" si="133"/>
        <v>#N/A</v>
      </c>
    </row>
    <row r="4244" spans="1:19">
      <c r="A4244">
        <f>'Previous Trades Import_OMS Quer'!A4244</f>
        <v>0</v>
      </c>
      <c r="B4244">
        <f>'Previous Trades Import_OMS Quer'!B4244</f>
        <v>0</v>
      </c>
      <c r="C4244" s="22">
        <f>'Previous Trades Import_OMS Quer'!C4244</f>
        <v>0</v>
      </c>
      <c r="D4244">
        <f>'Previous Trades Import_OMS Quer'!D4244</f>
        <v>0</v>
      </c>
      <c r="E4244" s="22">
        <f>'Previous Trades Import_OMS Quer'!E4244</f>
        <v>0</v>
      </c>
      <c r="F4244">
        <f>'Previous Trades Import_OMS Quer'!F4244</f>
        <v>0</v>
      </c>
      <c r="G4244">
        <f>'Previous Trades Import_OMS Quer'!G4244</f>
        <v>0</v>
      </c>
      <c r="H4244">
        <f>'Previous Trades Import_OMS Quer'!H4244</f>
        <v>0</v>
      </c>
      <c r="I4244">
        <f>'Previous Trades Import_OMS Quer'!I4244</f>
        <v>0</v>
      </c>
      <c r="J4244">
        <f>'Previous Trades Import_OMS Quer'!J4244</f>
        <v>0</v>
      </c>
      <c r="K4244">
        <f>'Previous Trades Import_OMS Quer'!K4244</f>
        <v>0</v>
      </c>
      <c r="L4244">
        <f>'Previous Trades Import_OMS Quer'!L4244</f>
        <v>0</v>
      </c>
      <c r="M4244">
        <f>'Previous Trades Import_OMS Quer'!M4244</f>
        <v>0</v>
      </c>
      <c r="N4244">
        <f>'Previous Trades Import_OMS Quer'!N4244</f>
        <v>0</v>
      </c>
      <c r="O4244" t="str">
        <f>CLEAN('Previous Trades Import_OMS Quer'!O4244)</f>
        <v/>
      </c>
      <c r="Q4244" s="25">
        <f t="shared" si="132"/>
        <v>0</v>
      </c>
      <c r="R4244" s="25" t="e">
        <f>VLOOKUP(O4244,'Currency Balance'!$O$3:$Q$32,3,0)</f>
        <v>#N/A</v>
      </c>
      <c r="S4244" t="e">
        <f t="shared" si="133"/>
        <v>#N/A</v>
      </c>
    </row>
    <row r="4245" spans="1:19">
      <c r="A4245">
        <f>'Previous Trades Import_OMS Quer'!A4245</f>
        <v>0</v>
      </c>
      <c r="B4245">
        <f>'Previous Trades Import_OMS Quer'!B4245</f>
        <v>0</v>
      </c>
      <c r="C4245" s="22">
        <f>'Previous Trades Import_OMS Quer'!C4245</f>
        <v>0</v>
      </c>
      <c r="D4245">
        <f>'Previous Trades Import_OMS Quer'!D4245</f>
        <v>0</v>
      </c>
      <c r="E4245" s="22">
        <f>'Previous Trades Import_OMS Quer'!E4245</f>
        <v>0</v>
      </c>
      <c r="F4245">
        <f>'Previous Trades Import_OMS Quer'!F4245</f>
        <v>0</v>
      </c>
      <c r="G4245">
        <f>'Previous Trades Import_OMS Quer'!G4245</f>
        <v>0</v>
      </c>
      <c r="H4245">
        <f>'Previous Trades Import_OMS Quer'!H4245</f>
        <v>0</v>
      </c>
      <c r="I4245">
        <f>'Previous Trades Import_OMS Quer'!I4245</f>
        <v>0</v>
      </c>
      <c r="J4245">
        <f>'Previous Trades Import_OMS Quer'!J4245</f>
        <v>0</v>
      </c>
      <c r="K4245">
        <f>'Previous Trades Import_OMS Quer'!K4245</f>
        <v>0</v>
      </c>
      <c r="L4245">
        <f>'Previous Trades Import_OMS Quer'!L4245</f>
        <v>0</v>
      </c>
      <c r="M4245">
        <f>'Previous Trades Import_OMS Quer'!M4245</f>
        <v>0</v>
      </c>
      <c r="N4245">
        <f>'Previous Trades Import_OMS Quer'!N4245</f>
        <v>0</v>
      </c>
      <c r="O4245" t="str">
        <f>CLEAN('Previous Trades Import_OMS Quer'!O4245)</f>
        <v/>
      </c>
      <c r="Q4245" s="25">
        <f t="shared" si="132"/>
        <v>0</v>
      </c>
      <c r="R4245" s="25" t="e">
        <f>VLOOKUP(O4245,'Currency Balance'!$O$3:$Q$32,3,0)</f>
        <v>#N/A</v>
      </c>
      <c r="S4245" t="e">
        <f t="shared" si="133"/>
        <v>#N/A</v>
      </c>
    </row>
    <row r="4246" spans="1:19">
      <c r="A4246">
        <f>'Previous Trades Import_OMS Quer'!A4246</f>
        <v>0</v>
      </c>
      <c r="B4246">
        <f>'Previous Trades Import_OMS Quer'!B4246</f>
        <v>0</v>
      </c>
      <c r="C4246" s="22">
        <f>'Previous Trades Import_OMS Quer'!C4246</f>
        <v>0</v>
      </c>
      <c r="D4246">
        <f>'Previous Trades Import_OMS Quer'!D4246</f>
        <v>0</v>
      </c>
      <c r="E4246" s="22">
        <f>'Previous Trades Import_OMS Quer'!E4246</f>
        <v>0</v>
      </c>
      <c r="F4246">
        <f>'Previous Trades Import_OMS Quer'!F4246</f>
        <v>0</v>
      </c>
      <c r="G4246">
        <f>'Previous Trades Import_OMS Quer'!G4246</f>
        <v>0</v>
      </c>
      <c r="H4246">
        <f>'Previous Trades Import_OMS Quer'!H4246</f>
        <v>0</v>
      </c>
      <c r="I4246">
        <f>'Previous Trades Import_OMS Quer'!I4246</f>
        <v>0</v>
      </c>
      <c r="J4246">
        <f>'Previous Trades Import_OMS Quer'!J4246</f>
        <v>0</v>
      </c>
      <c r="K4246">
        <f>'Previous Trades Import_OMS Quer'!K4246</f>
        <v>0</v>
      </c>
      <c r="L4246">
        <f>'Previous Trades Import_OMS Quer'!L4246</f>
        <v>0</v>
      </c>
      <c r="M4246">
        <f>'Previous Trades Import_OMS Quer'!M4246</f>
        <v>0</v>
      </c>
      <c r="N4246">
        <f>'Previous Trades Import_OMS Quer'!N4246</f>
        <v>0</v>
      </c>
      <c r="O4246" t="str">
        <f>CLEAN('Previous Trades Import_OMS Quer'!O4246)</f>
        <v/>
      </c>
      <c r="Q4246" s="25">
        <f t="shared" si="132"/>
        <v>0</v>
      </c>
      <c r="R4246" s="25" t="e">
        <f>VLOOKUP(O4246,'Currency Balance'!$O$3:$Q$32,3,0)</f>
        <v>#N/A</v>
      </c>
      <c r="S4246" t="e">
        <f t="shared" si="133"/>
        <v>#N/A</v>
      </c>
    </row>
    <row r="4247" spans="1:19">
      <c r="A4247">
        <f>'Previous Trades Import_OMS Quer'!A4247</f>
        <v>0</v>
      </c>
      <c r="B4247">
        <f>'Previous Trades Import_OMS Quer'!B4247</f>
        <v>0</v>
      </c>
      <c r="C4247" s="22">
        <f>'Previous Trades Import_OMS Quer'!C4247</f>
        <v>0</v>
      </c>
      <c r="D4247">
        <f>'Previous Trades Import_OMS Quer'!D4247</f>
        <v>0</v>
      </c>
      <c r="E4247" s="22">
        <f>'Previous Trades Import_OMS Quer'!E4247</f>
        <v>0</v>
      </c>
      <c r="F4247">
        <f>'Previous Trades Import_OMS Quer'!F4247</f>
        <v>0</v>
      </c>
      <c r="G4247">
        <f>'Previous Trades Import_OMS Quer'!G4247</f>
        <v>0</v>
      </c>
      <c r="H4247">
        <f>'Previous Trades Import_OMS Quer'!H4247</f>
        <v>0</v>
      </c>
      <c r="I4247">
        <f>'Previous Trades Import_OMS Quer'!I4247</f>
        <v>0</v>
      </c>
      <c r="J4247">
        <f>'Previous Trades Import_OMS Quer'!J4247</f>
        <v>0</v>
      </c>
      <c r="K4247">
        <f>'Previous Trades Import_OMS Quer'!K4247</f>
        <v>0</v>
      </c>
      <c r="L4247">
        <f>'Previous Trades Import_OMS Quer'!L4247</f>
        <v>0</v>
      </c>
      <c r="M4247">
        <f>'Previous Trades Import_OMS Quer'!M4247</f>
        <v>0</v>
      </c>
      <c r="N4247">
        <f>'Previous Trades Import_OMS Quer'!N4247</f>
        <v>0</v>
      </c>
      <c r="O4247" t="str">
        <f>CLEAN('Previous Trades Import_OMS Quer'!O4247)</f>
        <v/>
      </c>
      <c r="Q4247" s="25">
        <f t="shared" si="132"/>
        <v>0</v>
      </c>
      <c r="R4247" s="25" t="e">
        <f>VLOOKUP(O4247,'Currency Balance'!$O$3:$Q$32,3,0)</f>
        <v>#N/A</v>
      </c>
      <c r="S4247" t="e">
        <f t="shared" si="133"/>
        <v>#N/A</v>
      </c>
    </row>
    <row r="4248" spans="1:19">
      <c r="A4248">
        <f>'Previous Trades Import_OMS Quer'!A4248</f>
        <v>0</v>
      </c>
      <c r="B4248">
        <f>'Previous Trades Import_OMS Quer'!B4248</f>
        <v>0</v>
      </c>
      <c r="C4248" s="22">
        <f>'Previous Trades Import_OMS Quer'!C4248</f>
        <v>0</v>
      </c>
      <c r="D4248">
        <f>'Previous Trades Import_OMS Quer'!D4248</f>
        <v>0</v>
      </c>
      <c r="E4248" s="22">
        <f>'Previous Trades Import_OMS Quer'!E4248</f>
        <v>0</v>
      </c>
      <c r="F4248">
        <f>'Previous Trades Import_OMS Quer'!F4248</f>
        <v>0</v>
      </c>
      <c r="G4248">
        <f>'Previous Trades Import_OMS Quer'!G4248</f>
        <v>0</v>
      </c>
      <c r="H4248">
        <f>'Previous Trades Import_OMS Quer'!H4248</f>
        <v>0</v>
      </c>
      <c r="I4248">
        <f>'Previous Trades Import_OMS Quer'!I4248</f>
        <v>0</v>
      </c>
      <c r="J4248">
        <f>'Previous Trades Import_OMS Quer'!J4248</f>
        <v>0</v>
      </c>
      <c r="K4248">
        <f>'Previous Trades Import_OMS Quer'!K4248</f>
        <v>0</v>
      </c>
      <c r="L4248">
        <f>'Previous Trades Import_OMS Quer'!L4248</f>
        <v>0</v>
      </c>
      <c r="M4248">
        <f>'Previous Trades Import_OMS Quer'!M4248</f>
        <v>0</v>
      </c>
      <c r="N4248">
        <f>'Previous Trades Import_OMS Quer'!N4248</f>
        <v>0</v>
      </c>
      <c r="O4248" t="str">
        <f>CLEAN('Previous Trades Import_OMS Quer'!O4248)</f>
        <v/>
      </c>
      <c r="Q4248" s="25">
        <f t="shared" si="132"/>
        <v>0</v>
      </c>
      <c r="R4248" s="25" t="e">
        <f>VLOOKUP(O4248,'Currency Balance'!$O$3:$Q$32,3,0)</f>
        <v>#N/A</v>
      </c>
      <c r="S4248" t="e">
        <f t="shared" si="133"/>
        <v>#N/A</v>
      </c>
    </row>
    <row r="4249" spans="1:19">
      <c r="A4249">
        <f>'Previous Trades Import_OMS Quer'!A4249</f>
        <v>0</v>
      </c>
      <c r="B4249">
        <f>'Previous Trades Import_OMS Quer'!B4249</f>
        <v>0</v>
      </c>
      <c r="C4249" s="22">
        <f>'Previous Trades Import_OMS Quer'!C4249</f>
        <v>0</v>
      </c>
      <c r="D4249">
        <f>'Previous Trades Import_OMS Quer'!D4249</f>
        <v>0</v>
      </c>
      <c r="E4249" s="22">
        <f>'Previous Trades Import_OMS Quer'!E4249</f>
        <v>0</v>
      </c>
      <c r="F4249">
        <f>'Previous Trades Import_OMS Quer'!F4249</f>
        <v>0</v>
      </c>
      <c r="G4249">
        <f>'Previous Trades Import_OMS Quer'!G4249</f>
        <v>0</v>
      </c>
      <c r="H4249">
        <f>'Previous Trades Import_OMS Quer'!H4249</f>
        <v>0</v>
      </c>
      <c r="I4249">
        <f>'Previous Trades Import_OMS Quer'!I4249</f>
        <v>0</v>
      </c>
      <c r="J4249">
        <f>'Previous Trades Import_OMS Quer'!J4249</f>
        <v>0</v>
      </c>
      <c r="K4249">
        <f>'Previous Trades Import_OMS Quer'!K4249</f>
        <v>0</v>
      </c>
      <c r="L4249">
        <f>'Previous Trades Import_OMS Quer'!L4249</f>
        <v>0</v>
      </c>
      <c r="M4249">
        <f>'Previous Trades Import_OMS Quer'!M4249</f>
        <v>0</v>
      </c>
      <c r="N4249">
        <f>'Previous Trades Import_OMS Quer'!N4249</f>
        <v>0</v>
      </c>
      <c r="O4249" t="str">
        <f>CLEAN('Previous Trades Import_OMS Quer'!O4249)</f>
        <v/>
      </c>
      <c r="Q4249" s="25">
        <f t="shared" si="132"/>
        <v>0</v>
      </c>
      <c r="R4249" s="25" t="e">
        <f>VLOOKUP(O4249,'Currency Balance'!$O$3:$Q$32,3,0)</f>
        <v>#N/A</v>
      </c>
      <c r="S4249" t="e">
        <f t="shared" si="133"/>
        <v>#N/A</v>
      </c>
    </row>
    <row r="4250" spans="1:19">
      <c r="A4250">
        <f>'Previous Trades Import_OMS Quer'!A4250</f>
        <v>0</v>
      </c>
      <c r="B4250">
        <f>'Previous Trades Import_OMS Quer'!B4250</f>
        <v>0</v>
      </c>
      <c r="C4250" s="22">
        <f>'Previous Trades Import_OMS Quer'!C4250</f>
        <v>0</v>
      </c>
      <c r="D4250">
        <f>'Previous Trades Import_OMS Quer'!D4250</f>
        <v>0</v>
      </c>
      <c r="E4250" s="22">
        <f>'Previous Trades Import_OMS Quer'!E4250</f>
        <v>0</v>
      </c>
      <c r="F4250">
        <f>'Previous Trades Import_OMS Quer'!F4250</f>
        <v>0</v>
      </c>
      <c r="G4250">
        <f>'Previous Trades Import_OMS Quer'!G4250</f>
        <v>0</v>
      </c>
      <c r="H4250">
        <f>'Previous Trades Import_OMS Quer'!H4250</f>
        <v>0</v>
      </c>
      <c r="I4250">
        <f>'Previous Trades Import_OMS Quer'!I4250</f>
        <v>0</v>
      </c>
      <c r="J4250">
        <f>'Previous Trades Import_OMS Quer'!J4250</f>
        <v>0</v>
      </c>
      <c r="K4250">
        <f>'Previous Trades Import_OMS Quer'!K4250</f>
        <v>0</v>
      </c>
      <c r="L4250">
        <f>'Previous Trades Import_OMS Quer'!L4250</f>
        <v>0</v>
      </c>
      <c r="M4250">
        <f>'Previous Trades Import_OMS Quer'!M4250</f>
        <v>0</v>
      </c>
      <c r="N4250">
        <f>'Previous Trades Import_OMS Quer'!N4250</f>
        <v>0</v>
      </c>
      <c r="O4250" t="str">
        <f>CLEAN('Previous Trades Import_OMS Quer'!O4250)</f>
        <v/>
      </c>
      <c r="Q4250" s="25">
        <f t="shared" si="132"/>
        <v>0</v>
      </c>
      <c r="R4250" s="25" t="e">
        <f>VLOOKUP(O4250,'Currency Balance'!$O$3:$Q$32,3,0)</f>
        <v>#N/A</v>
      </c>
      <c r="S4250" t="e">
        <f t="shared" si="133"/>
        <v>#N/A</v>
      </c>
    </row>
    <row r="4251" spans="1:19">
      <c r="A4251">
        <f>'Previous Trades Import_OMS Quer'!A4251</f>
        <v>0</v>
      </c>
      <c r="B4251">
        <f>'Previous Trades Import_OMS Quer'!B4251</f>
        <v>0</v>
      </c>
      <c r="C4251" s="22">
        <f>'Previous Trades Import_OMS Quer'!C4251</f>
        <v>0</v>
      </c>
      <c r="D4251">
        <f>'Previous Trades Import_OMS Quer'!D4251</f>
        <v>0</v>
      </c>
      <c r="E4251" s="22">
        <f>'Previous Trades Import_OMS Quer'!E4251</f>
        <v>0</v>
      </c>
      <c r="F4251">
        <f>'Previous Trades Import_OMS Quer'!F4251</f>
        <v>0</v>
      </c>
      <c r="G4251">
        <f>'Previous Trades Import_OMS Quer'!G4251</f>
        <v>0</v>
      </c>
      <c r="H4251">
        <f>'Previous Trades Import_OMS Quer'!H4251</f>
        <v>0</v>
      </c>
      <c r="I4251">
        <f>'Previous Trades Import_OMS Quer'!I4251</f>
        <v>0</v>
      </c>
      <c r="J4251">
        <f>'Previous Trades Import_OMS Quer'!J4251</f>
        <v>0</v>
      </c>
      <c r="K4251">
        <f>'Previous Trades Import_OMS Quer'!K4251</f>
        <v>0</v>
      </c>
      <c r="L4251">
        <f>'Previous Trades Import_OMS Quer'!L4251</f>
        <v>0</v>
      </c>
      <c r="M4251">
        <f>'Previous Trades Import_OMS Quer'!M4251</f>
        <v>0</v>
      </c>
      <c r="N4251">
        <f>'Previous Trades Import_OMS Quer'!N4251</f>
        <v>0</v>
      </c>
      <c r="O4251" t="str">
        <f>CLEAN('Previous Trades Import_OMS Quer'!O4251)</f>
        <v/>
      </c>
      <c r="Q4251" s="25">
        <f t="shared" si="132"/>
        <v>0</v>
      </c>
      <c r="R4251" s="25" t="e">
        <f>VLOOKUP(O4251,'Currency Balance'!$O$3:$Q$32,3,0)</f>
        <v>#N/A</v>
      </c>
      <c r="S4251" t="e">
        <f t="shared" si="133"/>
        <v>#N/A</v>
      </c>
    </row>
    <row r="4252" spans="1:19">
      <c r="A4252">
        <f>'Previous Trades Import_OMS Quer'!A4252</f>
        <v>0</v>
      </c>
      <c r="B4252">
        <f>'Previous Trades Import_OMS Quer'!B4252</f>
        <v>0</v>
      </c>
      <c r="C4252" s="22">
        <f>'Previous Trades Import_OMS Quer'!C4252</f>
        <v>0</v>
      </c>
      <c r="D4252">
        <f>'Previous Trades Import_OMS Quer'!D4252</f>
        <v>0</v>
      </c>
      <c r="E4252" s="22">
        <f>'Previous Trades Import_OMS Quer'!E4252</f>
        <v>0</v>
      </c>
      <c r="F4252">
        <f>'Previous Trades Import_OMS Quer'!F4252</f>
        <v>0</v>
      </c>
      <c r="G4252">
        <f>'Previous Trades Import_OMS Quer'!G4252</f>
        <v>0</v>
      </c>
      <c r="H4252">
        <f>'Previous Trades Import_OMS Quer'!H4252</f>
        <v>0</v>
      </c>
      <c r="I4252">
        <f>'Previous Trades Import_OMS Quer'!I4252</f>
        <v>0</v>
      </c>
      <c r="J4252">
        <f>'Previous Trades Import_OMS Quer'!J4252</f>
        <v>0</v>
      </c>
      <c r="K4252">
        <f>'Previous Trades Import_OMS Quer'!K4252</f>
        <v>0</v>
      </c>
      <c r="L4252">
        <f>'Previous Trades Import_OMS Quer'!L4252</f>
        <v>0</v>
      </c>
      <c r="M4252">
        <f>'Previous Trades Import_OMS Quer'!M4252</f>
        <v>0</v>
      </c>
      <c r="N4252">
        <f>'Previous Trades Import_OMS Quer'!N4252</f>
        <v>0</v>
      </c>
      <c r="O4252" t="str">
        <f>CLEAN('Previous Trades Import_OMS Quer'!O4252)</f>
        <v/>
      </c>
      <c r="Q4252" s="25">
        <f t="shared" si="132"/>
        <v>0</v>
      </c>
      <c r="R4252" s="25" t="e">
        <f>VLOOKUP(O4252,'Currency Balance'!$O$3:$Q$32,3,0)</f>
        <v>#N/A</v>
      </c>
      <c r="S4252" t="e">
        <f t="shared" si="133"/>
        <v>#N/A</v>
      </c>
    </row>
    <row r="4253" spans="1:19">
      <c r="A4253">
        <f>'Previous Trades Import_OMS Quer'!A4253</f>
        <v>0</v>
      </c>
      <c r="B4253">
        <f>'Previous Trades Import_OMS Quer'!B4253</f>
        <v>0</v>
      </c>
      <c r="C4253" s="22">
        <f>'Previous Trades Import_OMS Quer'!C4253</f>
        <v>0</v>
      </c>
      <c r="D4253">
        <f>'Previous Trades Import_OMS Quer'!D4253</f>
        <v>0</v>
      </c>
      <c r="E4253" s="22">
        <f>'Previous Trades Import_OMS Quer'!E4253</f>
        <v>0</v>
      </c>
      <c r="F4253">
        <f>'Previous Trades Import_OMS Quer'!F4253</f>
        <v>0</v>
      </c>
      <c r="G4253">
        <f>'Previous Trades Import_OMS Quer'!G4253</f>
        <v>0</v>
      </c>
      <c r="H4253">
        <f>'Previous Trades Import_OMS Quer'!H4253</f>
        <v>0</v>
      </c>
      <c r="I4253">
        <f>'Previous Trades Import_OMS Quer'!I4253</f>
        <v>0</v>
      </c>
      <c r="J4253">
        <f>'Previous Trades Import_OMS Quer'!J4253</f>
        <v>0</v>
      </c>
      <c r="K4253">
        <f>'Previous Trades Import_OMS Quer'!K4253</f>
        <v>0</v>
      </c>
      <c r="L4253">
        <f>'Previous Trades Import_OMS Quer'!L4253</f>
        <v>0</v>
      </c>
      <c r="M4253">
        <f>'Previous Trades Import_OMS Quer'!M4253</f>
        <v>0</v>
      </c>
      <c r="N4253">
        <f>'Previous Trades Import_OMS Quer'!N4253</f>
        <v>0</v>
      </c>
      <c r="O4253" t="str">
        <f>CLEAN('Previous Trades Import_OMS Quer'!O4253)</f>
        <v/>
      </c>
      <c r="Q4253" s="25">
        <f t="shared" si="132"/>
        <v>0</v>
      </c>
      <c r="R4253" s="25" t="e">
        <f>VLOOKUP(O4253,'Currency Balance'!$O$3:$Q$32,3,0)</f>
        <v>#N/A</v>
      </c>
      <c r="S4253" t="e">
        <f t="shared" si="133"/>
        <v>#N/A</v>
      </c>
    </row>
    <row r="4254" spans="1:19">
      <c r="A4254">
        <f>'Previous Trades Import_OMS Quer'!A4254</f>
        <v>0</v>
      </c>
      <c r="B4254">
        <f>'Previous Trades Import_OMS Quer'!B4254</f>
        <v>0</v>
      </c>
      <c r="C4254" s="22">
        <f>'Previous Trades Import_OMS Quer'!C4254</f>
        <v>0</v>
      </c>
      <c r="D4254">
        <f>'Previous Trades Import_OMS Quer'!D4254</f>
        <v>0</v>
      </c>
      <c r="E4254" s="22">
        <f>'Previous Trades Import_OMS Quer'!E4254</f>
        <v>0</v>
      </c>
      <c r="F4254">
        <f>'Previous Trades Import_OMS Quer'!F4254</f>
        <v>0</v>
      </c>
      <c r="G4254">
        <f>'Previous Trades Import_OMS Quer'!G4254</f>
        <v>0</v>
      </c>
      <c r="H4254">
        <f>'Previous Trades Import_OMS Quer'!H4254</f>
        <v>0</v>
      </c>
      <c r="I4254">
        <f>'Previous Trades Import_OMS Quer'!I4254</f>
        <v>0</v>
      </c>
      <c r="J4254">
        <f>'Previous Trades Import_OMS Quer'!J4254</f>
        <v>0</v>
      </c>
      <c r="K4254">
        <f>'Previous Trades Import_OMS Quer'!K4254</f>
        <v>0</v>
      </c>
      <c r="L4254">
        <f>'Previous Trades Import_OMS Quer'!L4254</f>
        <v>0</v>
      </c>
      <c r="M4254">
        <f>'Previous Trades Import_OMS Quer'!M4254</f>
        <v>0</v>
      </c>
      <c r="N4254">
        <f>'Previous Trades Import_OMS Quer'!N4254</f>
        <v>0</v>
      </c>
      <c r="O4254" t="str">
        <f>CLEAN('Previous Trades Import_OMS Quer'!O4254)</f>
        <v/>
      </c>
      <c r="Q4254" s="25">
        <f t="shared" si="132"/>
        <v>0</v>
      </c>
      <c r="R4254" s="25" t="e">
        <f>VLOOKUP(O4254,'Currency Balance'!$O$3:$Q$32,3,0)</f>
        <v>#N/A</v>
      </c>
      <c r="S4254" t="e">
        <f t="shared" si="133"/>
        <v>#N/A</v>
      </c>
    </row>
    <row r="4255" spans="1:19">
      <c r="A4255">
        <f>'Previous Trades Import_OMS Quer'!A4255</f>
        <v>0</v>
      </c>
      <c r="B4255">
        <f>'Previous Trades Import_OMS Quer'!B4255</f>
        <v>0</v>
      </c>
      <c r="C4255" s="22">
        <f>'Previous Trades Import_OMS Quer'!C4255</f>
        <v>0</v>
      </c>
      <c r="D4255">
        <f>'Previous Trades Import_OMS Quer'!D4255</f>
        <v>0</v>
      </c>
      <c r="E4255" s="22">
        <f>'Previous Trades Import_OMS Quer'!E4255</f>
        <v>0</v>
      </c>
      <c r="F4255">
        <f>'Previous Trades Import_OMS Quer'!F4255</f>
        <v>0</v>
      </c>
      <c r="G4255">
        <f>'Previous Trades Import_OMS Quer'!G4255</f>
        <v>0</v>
      </c>
      <c r="H4255">
        <f>'Previous Trades Import_OMS Quer'!H4255</f>
        <v>0</v>
      </c>
      <c r="I4255">
        <f>'Previous Trades Import_OMS Quer'!I4255</f>
        <v>0</v>
      </c>
      <c r="J4255">
        <f>'Previous Trades Import_OMS Quer'!J4255</f>
        <v>0</v>
      </c>
      <c r="K4255">
        <f>'Previous Trades Import_OMS Quer'!K4255</f>
        <v>0</v>
      </c>
      <c r="L4255">
        <f>'Previous Trades Import_OMS Quer'!L4255</f>
        <v>0</v>
      </c>
      <c r="M4255">
        <f>'Previous Trades Import_OMS Quer'!M4255</f>
        <v>0</v>
      </c>
      <c r="N4255">
        <f>'Previous Trades Import_OMS Quer'!N4255</f>
        <v>0</v>
      </c>
      <c r="O4255" t="str">
        <f>CLEAN('Previous Trades Import_OMS Quer'!O4255)</f>
        <v/>
      </c>
      <c r="Q4255" s="25">
        <f t="shared" si="132"/>
        <v>0</v>
      </c>
      <c r="R4255" s="25" t="e">
        <f>VLOOKUP(O4255,'Currency Balance'!$O$3:$Q$32,3,0)</f>
        <v>#N/A</v>
      </c>
      <c r="S4255" t="e">
        <f t="shared" si="133"/>
        <v>#N/A</v>
      </c>
    </row>
    <row r="4256" spans="1:19">
      <c r="A4256">
        <f>'Previous Trades Import_OMS Quer'!A4256</f>
        <v>0</v>
      </c>
      <c r="B4256">
        <f>'Previous Trades Import_OMS Quer'!B4256</f>
        <v>0</v>
      </c>
      <c r="C4256" s="22">
        <f>'Previous Trades Import_OMS Quer'!C4256</f>
        <v>0</v>
      </c>
      <c r="D4256">
        <f>'Previous Trades Import_OMS Quer'!D4256</f>
        <v>0</v>
      </c>
      <c r="E4256" s="22">
        <f>'Previous Trades Import_OMS Quer'!E4256</f>
        <v>0</v>
      </c>
      <c r="F4256">
        <f>'Previous Trades Import_OMS Quer'!F4256</f>
        <v>0</v>
      </c>
      <c r="G4256">
        <f>'Previous Trades Import_OMS Quer'!G4256</f>
        <v>0</v>
      </c>
      <c r="H4256">
        <f>'Previous Trades Import_OMS Quer'!H4256</f>
        <v>0</v>
      </c>
      <c r="I4256">
        <f>'Previous Trades Import_OMS Quer'!I4256</f>
        <v>0</v>
      </c>
      <c r="J4256">
        <f>'Previous Trades Import_OMS Quer'!J4256</f>
        <v>0</v>
      </c>
      <c r="K4256">
        <f>'Previous Trades Import_OMS Quer'!K4256</f>
        <v>0</v>
      </c>
      <c r="L4256">
        <f>'Previous Trades Import_OMS Quer'!L4256</f>
        <v>0</v>
      </c>
      <c r="M4256">
        <f>'Previous Trades Import_OMS Quer'!M4256</f>
        <v>0</v>
      </c>
      <c r="N4256">
        <f>'Previous Trades Import_OMS Quer'!N4256</f>
        <v>0</v>
      </c>
      <c r="O4256" t="str">
        <f>CLEAN('Previous Trades Import_OMS Quer'!O4256)</f>
        <v/>
      </c>
      <c r="Q4256" s="25">
        <f t="shared" si="132"/>
        <v>0</v>
      </c>
      <c r="R4256" s="25" t="e">
        <f>VLOOKUP(O4256,'Currency Balance'!$O$3:$Q$32,3,0)</f>
        <v>#N/A</v>
      </c>
      <c r="S4256" t="e">
        <f t="shared" si="133"/>
        <v>#N/A</v>
      </c>
    </row>
    <row r="4257" spans="1:19">
      <c r="A4257">
        <f>'Previous Trades Import_OMS Quer'!A4257</f>
        <v>0</v>
      </c>
      <c r="B4257">
        <f>'Previous Trades Import_OMS Quer'!B4257</f>
        <v>0</v>
      </c>
      <c r="C4257" s="22">
        <f>'Previous Trades Import_OMS Quer'!C4257</f>
        <v>0</v>
      </c>
      <c r="D4257">
        <f>'Previous Trades Import_OMS Quer'!D4257</f>
        <v>0</v>
      </c>
      <c r="E4257" s="22">
        <f>'Previous Trades Import_OMS Quer'!E4257</f>
        <v>0</v>
      </c>
      <c r="F4257">
        <f>'Previous Trades Import_OMS Quer'!F4257</f>
        <v>0</v>
      </c>
      <c r="G4257">
        <f>'Previous Trades Import_OMS Quer'!G4257</f>
        <v>0</v>
      </c>
      <c r="H4257">
        <f>'Previous Trades Import_OMS Quer'!H4257</f>
        <v>0</v>
      </c>
      <c r="I4257">
        <f>'Previous Trades Import_OMS Quer'!I4257</f>
        <v>0</v>
      </c>
      <c r="J4257">
        <f>'Previous Trades Import_OMS Quer'!J4257</f>
        <v>0</v>
      </c>
      <c r="K4257">
        <f>'Previous Trades Import_OMS Quer'!K4257</f>
        <v>0</v>
      </c>
      <c r="L4257">
        <f>'Previous Trades Import_OMS Quer'!L4257</f>
        <v>0</v>
      </c>
      <c r="M4257">
        <f>'Previous Trades Import_OMS Quer'!M4257</f>
        <v>0</v>
      </c>
      <c r="N4257">
        <f>'Previous Trades Import_OMS Quer'!N4257</f>
        <v>0</v>
      </c>
      <c r="O4257" t="str">
        <f>CLEAN('Previous Trades Import_OMS Quer'!O4257)</f>
        <v/>
      </c>
      <c r="Q4257" s="25">
        <f t="shared" si="132"/>
        <v>0</v>
      </c>
      <c r="R4257" s="25" t="e">
        <f>VLOOKUP(O4257,'Currency Balance'!$O$3:$Q$32,3,0)</f>
        <v>#N/A</v>
      </c>
      <c r="S4257" t="e">
        <f t="shared" si="133"/>
        <v>#N/A</v>
      </c>
    </row>
    <row r="4258" spans="1:19">
      <c r="A4258">
        <f>'Previous Trades Import_OMS Quer'!A4258</f>
        <v>0</v>
      </c>
      <c r="B4258">
        <f>'Previous Trades Import_OMS Quer'!B4258</f>
        <v>0</v>
      </c>
      <c r="C4258" s="22">
        <f>'Previous Trades Import_OMS Quer'!C4258</f>
        <v>0</v>
      </c>
      <c r="D4258">
        <f>'Previous Trades Import_OMS Quer'!D4258</f>
        <v>0</v>
      </c>
      <c r="E4258" s="22">
        <f>'Previous Trades Import_OMS Quer'!E4258</f>
        <v>0</v>
      </c>
      <c r="F4258">
        <f>'Previous Trades Import_OMS Quer'!F4258</f>
        <v>0</v>
      </c>
      <c r="G4258">
        <f>'Previous Trades Import_OMS Quer'!G4258</f>
        <v>0</v>
      </c>
      <c r="H4258">
        <f>'Previous Trades Import_OMS Quer'!H4258</f>
        <v>0</v>
      </c>
      <c r="I4258">
        <f>'Previous Trades Import_OMS Quer'!I4258</f>
        <v>0</v>
      </c>
      <c r="J4258">
        <f>'Previous Trades Import_OMS Quer'!J4258</f>
        <v>0</v>
      </c>
      <c r="K4258">
        <f>'Previous Trades Import_OMS Quer'!K4258</f>
        <v>0</v>
      </c>
      <c r="L4258">
        <f>'Previous Trades Import_OMS Quer'!L4258</f>
        <v>0</v>
      </c>
      <c r="M4258">
        <f>'Previous Trades Import_OMS Quer'!M4258</f>
        <v>0</v>
      </c>
      <c r="N4258">
        <f>'Previous Trades Import_OMS Quer'!N4258</f>
        <v>0</v>
      </c>
      <c r="O4258" t="str">
        <f>CLEAN('Previous Trades Import_OMS Quer'!O4258)</f>
        <v/>
      </c>
      <c r="Q4258" s="25">
        <f t="shared" si="132"/>
        <v>0</v>
      </c>
      <c r="R4258" s="25" t="e">
        <f>VLOOKUP(O4258,'Currency Balance'!$O$3:$Q$32,3,0)</f>
        <v>#N/A</v>
      </c>
      <c r="S4258" t="e">
        <f t="shared" si="133"/>
        <v>#N/A</v>
      </c>
    </row>
    <row r="4259" spans="1:19">
      <c r="A4259">
        <f>'Previous Trades Import_OMS Quer'!A4259</f>
        <v>0</v>
      </c>
      <c r="B4259">
        <f>'Previous Trades Import_OMS Quer'!B4259</f>
        <v>0</v>
      </c>
      <c r="C4259" s="22">
        <f>'Previous Trades Import_OMS Quer'!C4259</f>
        <v>0</v>
      </c>
      <c r="D4259">
        <f>'Previous Trades Import_OMS Quer'!D4259</f>
        <v>0</v>
      </c>
      <c r="E4259" s="22">
        <f>'Previous Trades Import_OMS Quer'!E4259</f>
        <v>0</v>
      </c>
      <c r="F4259">
        <f>'Previous Trades Import_OMS Quer'!F4259</f>
        <v>0</v>
      </c>
      <c r="G4259">
        <f>'Previous Trades Import_OMS Quer'!G4259</f>
        <v>0</v>
      </c>
      <c r="H4259">
        <f>'Previous Trades Import_OMS Quer'!H4259</f>
        <v>0</v>
      </c>
      <c r="I4259">
        <f>'Previous Trades Import_OMS Quer'!I4259</f>
        <v>0</v>
      </c>
      <c r="J4259">
        <f>'Previous Trades Import_OMS Quer'!J4259</f>
        <v>0</v>
      </c>
      <c r="K4259">
        <f>'Previous Trades Import_OMS Quer'!K4259</f>
        <v>0</v>
      </c>
      <c r="L4259">
        <f>'Previous Trades Import_OMS Quer'!L4259</f>
        <v>0</v>
      </c>
      <c r="M4259">
        <f>'Previous Trades Import_OMS Quer'!M4259</f>
        <v>0</v>
      </c>
      <c r="N4259">
        <f>'Previous Trades Import_OMS Quer'!N4259</f>
        <v>0</v>
      </c>
      <c r="O4259" t="str">
        <f>CLEAN('Previous Trades Import_OMS Quer'!O4259)</f>
        <v/>
      </c>
      <c r="Q4259" s="25">
        <f t="shared" si="132"/>
        <v>0</v>
      </c>
      <c r="R4259" s="25" t="e">
        <f>VLOOKUP(O4259,'Currency Balance'!$O$3:$Q$32,3,0)</f>
        <v>#N/A</v>
      </c>
      <c r="S4259" t="e">
        <f t="shared" si="133"/>
        <v>#N/A</v>
      </c>
    </row>
    <row r="4260" spans="1:19">
      <c r="A4260">
        <f>'Previous Trades Import_OMS Quer'!A4260</f>
        <v>0</v>
      </c>
      <c r="B4260">
        <f>'Previous Trades Import_OMS Quer'!B4260</f>
        <v>0</v>
      </c>
      <c r="C4260" s="22">
        <f>'Previous Trades Import_OMS Quer'!C4260</f>
        <v>0</v>
      </c>
      <c r="D4260">
        <f>'Previous Trades Import_OMS Quer'!D4260</f>
        <v>0</v>
      </c>
      <c r="E4260" s="22">
        <f>'Previous Trades Import_OMS Quer'!E4260</f>
        <v>0</v>
      </c>
      <c r="F4260">
        <f>'Previous Trades Import_OMS Quer'!F4260</f>
        <v>0</v>
      </c>
      <c r="G4260">
        <f>'Previous Trades Import_OMS Quer'!G4260</f>
        <v>0</v>
      </c>
      <c r="H4260">
        <f>'Previous Trades Import_OMS Quer'!H4260</f>
        <v>0</v>
      </c>
      <c r="I4260">
        <f>'Previous Trades Import_OMS Quer'!I4260</f>
        <v>0</v>
      </c>
      <c r="J4260">
        <f>'Previous Trades Import_OMS Quer'!J4260</f>
        <v>0</v>
      </c>
      <c r="K4260">
        <f>'Previous Trades Import_OMS Quer'!K4260</f>
        <v>0</v>
      </c>
      <c r="L4260">
        <f>'Previous Trades Import_OMS Quer'!L4260</f>
        <v>0</v>
      </c>
      <c r="M4260">
        <f>'Previous Trades Import_OMS Quer'!M4260</f>
        <v>0</v>
      </c>
      <c r="N4260">
        <f>'Previous Trades Import_OMS Quer'!N4260</f>
        <v>0</v>
      </c>
      <c r="O4260" t="str">
        <f>CLEAN('Previous Trades Import_OMS Quer'!O4260)</f>
        <v/>
      </c>
      <c r="Q4260" s="25">
        <f t="shared" si="132"/>
        <v>0</v>
      </c>
      <c r="R4260" s="25" t="e">
        <f>VLOOKUP(O4260,'Currency Balance'!$O$3:$Q$32,3,0)</f>
        <v>#N/A</v>
      </c>
      <c r="S4260" t="e">
        <f t="shared" si="133"/>
        <v>#N/A</v>
      </c>
    </row>
    <row r="4261" spans="1:19">
      <c r="A4261">
        <f>'Previous Trades Import_OMS Quer'!A4261</f>
        <v>0</v>
      </c>
      <c r="B4261">
        <f>'Previous Trades Import_OMS Quer'!B4261</f>
        <v>0</v>
      </c>
      <c r="C4261" s="22">
        <f>'Previous Trades Import_OMS Quer'!C4261</f>
        <v>0</v>
      </c>
      <c r="D4261">
        <f>'Previous Trades Import_OMS Quer'!D4261</f>
        <v>0</v>
      </c>
      <c r="E4261" s="22">
        <f>'Previous Trades Import_OMS Quer'!E4261</f>
        <v>0</v>
      </c>
      <c r="F4261">
        <f>'Previous Trades Import_OMS Quer'!F4261</f>
        <v>0</v>
      </c>
      <c r="G4261">
        <f>'Previous Trades Import_OMS Quer'!G4261</f>
        <v>0</v>
      </c>
      <c r="H4261">
        <f>'Previous Trades Import_OMS Quer'!H4261</f>
        <v>0</v>
      </c>
      <c r="I4261">
        <f>'Previous Trades Import_OMS Quer'!I4261</f>
        <v>0</v>
      </c>
      <c r="J4261">
        <f>'Previous Trades Import_OMS Quer'!J4261</f>
        <v>0</v>
      </c>
      <c r="K4261">
        <f>'Previous Trades Import_OMS Quer'!K4261</f>
        <v>0</v>
      </c>
      <c r="L4261">
        <f>'Previous Trades Import_OMS Quer'!L4261</f>
        <v>0</v>
      </c>
      <c r="M4261">
        <f>'Previous Trades Import_OMS Quer'!M4261</f>
        <v>0</v>
      </c>
      <c r="N4261">
        <f>'Previous Trades Import_OMS Quer'!N4261</f>
        <v>0</v>
      </c>
      <c r="O4261" t="str">
        <f>CLEAN('Previous Trades Import_OMS Quer'!O4261)</f>
        <v/>
      </c>
      <c r="Q4261" s="25">
        <f t="shared" si="132"/>
        <v>0</v>
      </c>
      <c r="R4261" s="25" t="e">
        <f>VLOOKUP(O4261,'Currency Balance'!$O$3:$Q$32,3,0)</f>
        <v>#N/A</v>
      </c>
      <c r="S4261" t="e">
        <f t="shared" si="133"/>
        <v>#N/A</v>
      </c>
    </row>
    <row r="4262" spans="1:19">
      <c r="A4262">
        <f>'Previous Trades Import_OMS Quer'!A4262</f>
        <v>0</v>
      </c>
      <c r="B4262">
        <f>'Previous Trades Import_OMS Quer'!B4262</f>
        <v>0</v>
      </c>
      <c r="C4262" s="22">
        <f>'Previous Trades Import_OMS Quer'!C4262</f>
        <v>0</v>
      </c>
      <c r="D4262">
        <f>'Previous Trades Import_OMS Quer'!D4262</f>
        <v>0</v>
      </c>
      <c r="E4262" s="22">
        <f>'Previous Trades Import_OMS Quer'!E4262</f>
        <v>0</v>
      </c>
      <c r="F4262">
        <f>'Previous Trades Import_OMS Quer'!F4262</f>
        <v>0</v>
      </c>
      <c r="G4262">
        <f>'Previous Trades Import_OMS Quer'!G4262</f>
        <v>0</v>
      </c>
      <c r="H4262">
        <f>'Previous Trades Import_OMS Quer'!H4262</f>
        <v>0</v>
      </c>
      <c r="I4262">
        <f>'Previous Trades Import_OMS Quer'!I4262</f>
        <v>0</v>
      </c>
      <c r="J4262">
        <f>'Previous Trades Import_OMS Quer'!J4262</f>
        <v>0</v>
      </c>
      <c r="K4262">
        <f>'Previous Trades Import_OMS Quer'!K4262</f>
        <v>0</v>
      </c>
      <c r="L4262">
        <f>'Previous Trades Import_OMS Quer'!L4262</f>
        <v>0</v>
      </c>
      <c r="M4262">
        <f>'Previous Trades Import_OMS Quer'!M4262</f>
        <v>0</v>
      </c>
      <c r="N4262">
        <f>'Previous Trades Import_OMS Quer'!N4262</f>
        <v>0</v>
      </c>
      <c r="O4262" t="str">
        <f>CLEAN('Previous Trades Import_OMS Quer'!O4262)</f>
        <v/>
      </c>
      <c r="Q4262" s="25">
        <f t="shared" si="132"/>
        <v>0</v>
      </c>
      <c r="R4262" s="25" t="e">
        <f>VLOOKUP(O4262,'Currency Balance'!$O$3:$Q$32,3,0)</f>
        <v>#N/A</v>
      </c>
      <c r="S4262" t="e">
        <f t="shared" si="133"/>
        <v>#N/A</v>
      </c>
    </row>
    <row r="4263" spans="1:19">
      <c r="A4263">
        <f>'Previous Trades Import_OMS Quer'!A4263</f>
        <v>0</v>
      </c>
      <c r="B4263">
        <f>'Previous Trades Import_OMS Quer'!B4263</f>
        <v>0</v>
      </c>
      <c r="C4263" s="22">
        <f>'Previous Trades Import_OMS Quer'!C4263</f>
        <v>0</v>
      </c>
      <c r="D4263">
        <f>'Previous Trades Import_OMS Quer'!D4263</f>
        <v>0</v>
      </c>
      <c r="E4263" s="22">
        <f>'Previous Trades Import_OMS Quer'!E4263</f>
        <v>0</v>
      </c>
      <c r="F4263">
        <f>'Previous Trades Import_OMS Quer'!F4263</f>
        <v>0</v>
      </c>
      <c r="G4263">
        <f>'Previous Trades Import_OMS Quer'!G4263</f>
        <v>0</v>
      </c>
      <c r="H4263">
        <f>'Previous Trades Import_OMS Quer'!H4263</f>
        <v>0</v>
      </c>
      <c r="I4263">
        <f>'Previous Trades Import_OMS Quer'!I4263</f>
        <v>0</v>
      </c>
      <c r="J4263">
        <f>'Previous Trades Import_OMS Quer'!J4263</f>
        <v>0</v>
      </c>
      <c r="K4263">
        <f>'Previous Trades Import_OMS Quer'!K4263</f>
        <v>0</v>
      </c>
      <c r="L4263">
        <f>'Previous Trades Import_OMS Quer'!L4263</f>
        <v>0</v>
      </c>
      <c r="M4263">
        <f>'Previous Trades Import_OMS Quer'!M4263</f>
        <v>0</v>
      </c>
      <c r="N4263">
        <f>'Previous Trades Import_OMS Quer'!N4263</f>
        <v>0</v>
      </c>
      <c r="O4263" t="str">
        <f>CLEAN('Previous Trades Import_OMS Quer'!O4263)</f>
        <v/>
      </c>
      <c r="Q4263" s="25">
        <f t="shared" si="132"/>
        <v>0</v>
      </c>
      <c r="R4263" s="25" t="e">
        <f>VLOOKUP(O4263,'Currency Balance'!$O$3:$Q$32,3,0)</f>
        <v>#N/A</v>
      </c>
      <c r="S4263" t="e">
        <f t="shared" si="133"/>
        <v>#N/A</v>
      </c>
    </row>
    <row r="4264" spans="1:19">
      <c r="A4264">
        <f>'Previous Trades Import_OMS Quer'!A4264</f>
        <v>0</v>
      </c>
      <c r="B4264">
        <f>'Previous Trades Import_OMS Quer'!B4264</f>
        <v>0</v>
      </c>
      <c r="C4264" s="22">
        <f>'Previous Trades Import_OMS Quer'!C4264</f>
        <v>0</v>
      </c>
      <c r="D4264">
        <f>'Previous Trades Import_OMS Quer'!D4264</f>
        <v>0</v>
      </c>
      <c r="E4264" s="22">
        <f>'Previous Trades Import_OMS Quer'!E4264</f>
        <v>0</v>
      </c>
      <c r="F4264">
        <f>'Previous Trades Import_OMS Quer'!F4264</f>
        <v>0</v>
      </c>
      <c r="G4264">
        <f>'Previous Trades Import_OMS Quer'!G4264</f>
        <v>0</v>
      </c>
      <c r="H4264">
        <f>'Previous Trades Import_OMS Quer'!H4264</f>
        <v>0</v>
      </c>
      <c r="I4264">
        <f>'Previous Trades Import_OMS Quer'!I4264</f>
        <v>0</v>
      </c>
      <c r="J4264">
        <f>'Previous Trades Import_OMS Quer'!J4264</f>
        <v>0</v>
      </c>
      <c r="K4264">
        <f>'Previous Trades Import_OMS Quer'!K4264</f>
        <v>0</v>
      </c>
      <c r="L4264">
        <f>'Previous Trades Import_OMS Quer'!L4264</f>
        <v>0</v>
      </c>
      <c r="M4264">
        <f>'Previous Trades Import_OMS Quer'!M4264</f>
        <v>0</v>
      </c>
      <c r="N4264">
        <f>'Previous Trades Import_OMS Quer'!N4264</f>
        <v>0</v>
      </c>
      <c r="O4264" t="str">
        <f>CLEAN('Previous Trades Import_OMS Quer'!O4264)</f>
        <v/>
      </c>
      <c r="Q4264" s="25">
        <f t="shared" si="132"/>
        <v>0</v>
      </c>
      <c r="R4264" s="25" t="e">
        <f>VLOOKUP(O4264,'Currency Balance'!$O$3:$Q$32,3,0)</f>
        <v>#N/A</v>
      </c>
      <c r="S4264" t="e">
        <f t="shared" si="133"/>
        <v>#N/A</v>
      </c>
    </row>
    <row r="4265" spans="1:19">
      <c r="A4265">
        <f>'Previous Trades Import_OMS Quer'!A4265</f>
        <v>0</v>
      </c>
      <c r="B4265">
        <f>'Previous Trades Import_OMS Quer'!B4265</f>
        <v>0</v>
      </c>
      <c r="C4265" s="22">
        <f>'Previous Trades Import_OMS Quer'!C4265</f>
        <v>0</v>
      </c>
      <c r="D4265">
        <f>'Previous Trades Import_OMS Quer'!D4265</f>
        <v>0</v>
      </c>
      <c r="E4265" s="22">
        <f>'Previous Trades Import_OMS Quer'!E4265</f>
        <v>0</v>
      </c>
      <c r="F4265">
        <f>'Previous Trades Import_OMS Quer'!F4265</f>
        <v>0</v>
      </c>
      <c r="G4265">
        <f>'Previous Trades Import_OMS Quer'!G4265</f>
        <v>0</v>
      </c>
      <c r="H4265">
        <f>'Previous Trades Import_OMS Quer'!H4265</f>
        <v>0</v>
      </c>
      <c r="I4265">
        <f>'Previous Trades Import_OMS Quer'!I4265</f>
        <v>0</v>
      </c>
      <c r="J4265">
        <f>'Previous Trades Import_OMS Quer'!J4265</f>
        <v>0</v>
      </c>
      <c r="K4265">
        <f>'Previous Trades Import_OMS Quer'!K4265</f>
        <v>0</v>
      </c>
      <c r="L4265">
        <f>'Previous Trades Import_OMS Quer'!L4265</f>
        <v>0</v>
      </c>
      <c r="M4265">
        <f>'Previous Trades Import_OMS Quer'!M4265</f>
        <v>0</v>
      </c>
      <c r="N4265">
        <f>'Previous Trades Import_OMS Quer'!N4265</f>
        <v>0</v>
      </c>
      <c r="O4265" t="str">
        <f>CLEAN('Previous Trades Import_OMS Quer'!O4265)</f>
        <v/>
      </c>
      <c r="Q4265" s="25">
        <f t="shared" si="132"/>
        <v>0</v>
      </c>
      <c r="R4265" s="25" t="e">
        <f>VLOOKUP(O4265,'Currency Balance'!$O$3:$Q$32,3,0)</f>
        <v>#N/A</v>
      </c>
      <c r="S4265" t="e">
        <f t="shared" si="133"/>
        <v>#N/A</v>
      </c>
    </row>
    <row r="4266" spans="1:19">
      <c r="A4266">
        <f>'Previous Trades Import_OMS Quer'!A4266</f>
        <v>0</v>
      </c>
      <c r="B4266">
        <f>'Previous Trades Import_OMS Quer'!B4266</f>
        <v>0</v>
      </c>
      <c r="C4266" s="22">
        <f>'Previous Trades Import_OMS Quer'!C4266</f>
        <v>0</v>
      </c>
      <c r="D4266">
        <f>'Previous Trades Import_OMS Quer'!D4266</f>
        <v>0</v>
      </c>
      <c r="E4266" s="22">
        <f>'Previous Trades Import_OMS Quer'!E4266</f>
        <v>0</v>
      </c>
      <c r="F4266">
        <f>'Previous Trades Import_OMS Quer'!F4266</f>
        <v>0</v>
      </c>
      <c r="G4266">
        <f>'Previous Trades Import_OMS Quer'!G4266</f>
        <v>0</v>
      </c>
      <c r="H4266">
        <f>'Previous Trades Import_OMS Quer'!H4266</f>
        <v>0</v>
      </c>
      <c r="I4266">
        <f>'Previous Trades Import_OMS Quer'!I4266</f>
        <v>0</v>
      </c>
      <c r="J4266">
        <f>'Previous Trades Import_OMS Quer'!J4266</f>
        <v>0</v>
      </c>
      <c r="K4266">
        <f>'Previous Trades Import_OMS Quer'!K4266</f>
        <v>0</v>
      </c>
      <c r="L4266">
        <f>'Previous Trades Import_OMS Quer'!L4266</f>
        <v>0</v>
      </c>
      <c r="M4266">
        <f>'Previous Trades Import_OMS Quer'!M4266</f>
        <v>0</v>
      </c>
      <c r="N4266">
        <f>'Previous Trades Import_OMS Quer'!N4266</f>
        <v>0</v>
      </c>
      <c r="O4266" t="str">
        <f>CLEAN('Previous Trades Import_OMS Quer'!O4266)</f>
        <v/>
      </c>
      <c r="Q4266" s="25">
        <f t="shared" si="132"/>
        <v>0</v>
      </c>
      <c r="R4266" s="25" t="e">
        <f>VLOOKUP(O4266,'Currency Balance'!$O$3:$Q$32,3,0)</f>
        <v>#N/A</v>
      </c>
      <c r="S4266" t="e">
        <f t="shared" si="133"/>
        <v>#N/A</v>
      </c>
    </row>
    <row r="4267" spans="1:19">
      <c r="A4267">
        <f>'Previous Trades Import_OMS Quer'!A4267</f>
        <v>0</v>
      </c>
      <c r="B4267">
        <f>'Previous Trades Import_OMS Quer'!B4267</f>
        <v>0</v>
      </c>
      <c r="C4267" s="22">
        <f>'Previous Trades Import_OMS Quer'!C4267</f>
        <v>0</v>
      </c>
      <c r="D4267">
        <f>'Previous Trades Import_OMS Quer'!D4267</f>
        <v>0</v>
      </c>
      <c r="E4267" s="22">
        <f>'Previous Trades Import_OMS Quer'!E4267</f>
        <v>0</v>
      </c>
      <c r="F4267">
        <f>'Previous Trades Import_OMS Quer'!F4267</f>
        <v>0</v>
      </c>
      <c r="G4267">
        <f>'Previous Trades Import_OMS Quer'!G4267</f>
        <v>0</v>
      </c>
      <c r="H4267">
        <f>'Previous Trades Import_OMS Quer'!H4267</f>
        <v>0</v>
      </c>
      <c r="I4267">
        <f>'Previous Trades Import_OMS Quer'!I4267</f>
        <v>0</v>
      </c>
      <c r="J4267">
        <f>'Previous Trades Import_OMS Quer'!J4267</f>
        <v>0</v>
      </c>
      <c r="K4267">
        <f>'Previous Trades Import_OMS Quer'!K4267</f>
        <v>0</v>
      </c>
      <c r="L4267">
        <f>'Previous Trades Import_OMS Quer'!L4267</f>
        <v>0</v>
      </c>
      <c r="M4267">
        <f>'Previous Trades Import_OMS Quer'!M4267</f>
        <v>0</v>
      </c>
      <c r="N4267">
        <f>'Previous Trades Import_OMS Quer'!N4267</f>
        <v>0</v>
      </c>
      <c r="O4267" t="str">
        <f>CLEAN('Previous Trades Import_OMS Quer'!O4267)</f>
        <v/>
      </c>
      <c r="Q4267" s="25">
        <f t="shared" si="132"/>
        <v>0</v>
      </c>
      <c r="R4267" s="25" t="e">
        <f>VLOOKUP(O4267,'Currency Balance'!$O$3:$Q$32,3,0)</f>
        <v>#N/A</v>
      </c>
      <c r="S4267" t="e">
        <f t="shared" si="133"/>
        <v>#N/A</v>
      </c>
    </row>
    <row r="4268" spans="1:19">
      <c r="A4268">
        <f>'Previous Trades Import_OMS Quer'!A4268</f>
        <v>0</v>
      </c>
      <c r="B4268">
        <f>'Previous Trades Import_OMS Quer'!B4268</f>
        <v>0</v>
      </c>
      <c r="C4268" s="22">
        <f>'Previous Trades Import_OMS Quer'!C4268</f>
        <v>0</v>
      </c>
      <c r="D4268">
        <f>'Previous Trades Import_OMS Quer'!D4268</f>
        <v>0</v>
      </c>
      <c r="E4268" s="22">
        <f>'Previous Trades Import_OMS Quer'!E4268</f>
        <v>0</v>
      </c>
      <c r="F4268">
        <f>'Previous Trades Import_OMS Quer'!F4268</f>
        <v>0</v>
      </c>
      <c r="G4268">
        <f>'Previous Trades Import_OMS Quer'!G4268</f>
        <v>0</v>
      </c>
      <c r="H4268">
        <f>'Previous Trades Import_OMS Quer'!H4268</f>
        <v>0</v>
      </c>
      <c r="I4268">
        <f>'Previous Trades Import_OMS Quer'!I4268</f>
        <v>0</v>
      </c>
      <c r="J4268">
        <f>'Previous Trades Import_OMS Quer'!J4268</f>
        <v>0</v>
      </c>
      <c r="K4268">
        <f>'Previous Trades Import_OMS Quer'!K4268</f>
        <v>0</v>
      </c>
      <c r="L4268">
        <f>'Previous Trades Import_OMS Quer'!L4268</f>
        <v>0</v>
      </c>
      <c r="M4268">
        <f>'Previous Trades Import_OMS Quer'!M4268</f>
        <v>0</v>
      </c>
      <c r="N4268">
        <f>'Previous Trades Import_OMS Quer'!N4268</f>
        <v>0</v>
      </c>
      <c r="O4268" t="str">
        <f>CLEAN('Previous Trades Import_OMS Quer'!O4268)</f>
        <v/>
      </c>
      <c r="Q4268" s="25">
        <f t="shared" si="132"/>
        <v>0</v>
      </c>
      <c r="R4268" s="25" t="e">
        <f>VLOOKUP(O4268,'Currency Balance'!$O$3:$Q$32,3,0)</f>
        <v>#N/A</v>
      </c>
      <c r="S4268" t="e">
        <f t="shared" si="133"/>
        <v>#N/A</v>
      </c>
    </row>
    <row r="4269" spans="1:19">
      <c r="A4269">
        <f>'Previous Trades Import_OMS Quer'!A4269</f>
        <v>0</v>
      </c>
      <c r="B4269">
        <f>'Previous Trades Import_OMS Quer'!B4269</f>
        <v>0</v>
      </c>
      <c r="C4269" s="22">
        <f>'Previous Trades Import_OMS Quer'!C4269</f>
        <v>0</v>
      </c>
      <c r="D4269">
        <f>'Previous Trades Import_OMS Quer'!D4269</f>
        <v>0</v>
      </c>
      <c r="E4269" s="22">
        <f>'Previous Trades Import_OMS Quer'!E4269</f>
        <v>0</v>
      </c>
      <c r="F4269">
        <f>'Previous Trades Import_OMS Quer'!F4269</f>
        <v>0</v>
      </c>
      <c r="G4269">
        <f>'Previous Trades Import_OMS Quer'!G4269</f>
        <v>0</v>
      </c>
      <c r="H4269">
        <f>'Previous Trades Import_OMS Quer'!H4269</f>
        <v>0</v>
      </c>
      <c r="I4269">
        <f>'Previous Trades Import_OMS Quer'!I4269</f>
        <v>0</v>
      </c>
      <c r="J4269">
        <f>'Previous Trades Import_OMS Quer'!J4269</f>
        <v>0</v>
      </c>
      <c r="K4269">
        <f>'Previous Trades Import_OMS Quer'!K4269</f>
        <v>0</v>
      </c>
      <c r="L4269">
        <f>'Previous Trades Import_OMS Quer'!L4269</f>
        <v>0</v>
      </c>
      <c r="M4269">
        <f>'Previous Trades Import_OMS Quer'!M4269</f>
        <v>0</v>
      </c>
      <c r="N4269">
        <f>'Previous Trades Import_OMS Quer'!N4269</f>
        <v>0</v>
      </c>
      <c r="O4269" t="str">
        <f>CLEAN('Previous Trades Import_OMS Quer'!O4269)</f>
        <v/>
      </c>
      <c r="Q4269" s="25">
        <f t="shared" si="132"/>
        <v>0</v>
      </c>
      <c r="R4269" s="25" t="e">
        <f>VLOOKUP(O4269,'Currency Balance'!$O$3:$Q$32,3,0)</f>
        <v>#N/A</v>
      </c>
      <c r="S4269" t="e">
        <f t="shared" si="133"/>
        <v>#N/A</v>
      </c>
    </row>
    <row r="4270" spans="1:19">
      <c r="A4270">
        <f>'Previous Trades Import_OMS Quer'!A4270</f>
        <v>0</v>
      </c>
      <c r="B4270">
        <f>'Previous Trades Import_OMS Quer'!B4270</f>
        <v>0</v>
      </c>
      <c r="C4270" s="22">
        <f>'Previous Trades Import_OMS Quer'!C4270</f>
        <v>0</v>
      </c>
      <c r="D4270">
        <f>'Previous Trades Import_OMS Quer'!D4270</f>
        <v>0</v>
      </c>
      <c r="E4270" s="22">
        <f>'Previous Trades Import_OMS Quer'!E4270</f>
        <v>0</v>
      </c>
      <c r="F4270">
        <f>'Previous Trades Import_OMS Quer'!F4270</f>
        <v>0</v>
      </c>
      <c r="G4270">
        <f>'Previous Trades Import_OMS Quer'!G4270</f>
        <v>0</v>
      </c>
      <c r="H4270">
        <f>'Previous Trades Import_OMS Quer'!H4270</f>
        <v>0</v>
      </c>
      <c r="I4270">
        <f>'Previous Trades Import_OMS Quer'!I4270</f>
        <v>0</v>
      </c>
      <c r="J4270">
        <f>'Previous Trades Import_OMS Quer'!J4270</f>
        <v>0</v>
      </c>
      <c r="K4270">
        <f>'Previous Trades Import_OMS Quer'!K4270</f>
        <v>0</v>
      </c>
      <c r="L4270">
        <f>'Previous Trades Import_OMS Quer'!L4270</f>
        <v>0</v>
      </c>
      <c r="M4270">
        <f>'Previous Trades Import_OMS Quer'!M4270</f>
        <v>0</v>
      </c>
      <c r="N4270">
        <f>'Previous Trades Import_OMS Quer'!N4270</f>
        <v>0</v>
      </c>
      <c r="O4270" t="str">
        <f>CLEAN('Previous Trades Import_OMS Quer'!O4270)</f>
        <v/>
      </c>
      <c r="Q4270" s="25">
        <f t="shared" si="132"/>
        <v>0</v>
      </c>
      <c r="R4270" s="25" t="e">
        <f>VLOOKUP(O4270,'Currency Balance'!$O$3:$Q$32,3,0)</f>
        <v>#N/A</v>
      </c>
      <c r="S4270" t="e">
        <f t="shared" si="133"/>
        <v>#N/A</v>
      </c>
    </row>
    <row r="4271" spans="1:19">
      <c r="A4271">
        <f>'Previous Trades Import_OMS Quer'!A4271</f>
        <v>0</v>
      </c>
      <c r="B4271">
        <f>'Previous Trades Import_OMS Quer'!B4271</f>
        <v>0</v>
      </c>
      <c r="C4271" s="22">
        <f>'Previous Trades Import_OMS Quer'!C4271</f>
        <v>0</v>
      </c>
      <c r="D4271">
        <f>'Previous Trades Import_OMS Quer'!D4271</f>
        <v>0</v>
      </c>
      <c r="E4271" s="22">
        <f>'Previous Trades Import_OMS Quer'!E4271</f>
        <v>0</v>
      </c>
      <c r="F4271">
        <f>'Previous Trades Import_OMS Quer'!F4271</f>
        <v>0</v>
      </c>
      <c r="G4271">
        <f>'Previous Trades Import_OMS Quer'!G4271</f>
        <v>0</v>
      </c>
      <c r="H4271">
        <f>'Previous Trades Import_OMS Quer'!H4271</f>
        <v>0</v>
      </c>
      <c r="I4271">
        <f>'Previous Trades Import_OMS Quer'!I4271</f>
        <v>0</v>
      </c>
      <c r="J4271">
        <f>'Previous Trades Import_OMS Quer'!J4271</f>
        <v>0</v>
      </c>
      <c r="K4271">
        <f>'Previous Trades Import_OMS Quer'!K4271</f>
        <v>0</v>
      </c>
      <c r="L4271">
        <f>'Previous Trades Import_OMS Quer'!L4271</f>
        <v>0</v>
      </c>
      <c r="M4271">
        <f>'Previous Trades Import_OMS Quer'!M4271</f>
        <v>0</v>
      </c>
      <c r="N4271">
        <f>'Previous Trades Import_OMS Quer'!N4271</f>
        <v>0</v>
      </c>
      <c r="O4271" t="str">
        <f>CLEAN('Previous Trades Import_OMS Quer'!O4271)</f>
        <v/>
      </c>
      <c r="Q4271" s="25">
        <f t="shared" si="132"/>
        <v>0</v>
      </c>
      <c r="R4271" s="25" t="e">
        <f>VLOOKUP(O4271,'Currency Balance'!$O$3:$Q$32,3,0)</f>
        <v>#N/A</v>
      </c>
      <c r="S4271" t="e">
        <f t="shared" si="133"/>
        <v>#N/A</v>
      </c>
    </row>
    <row r="4272" spans="1:19">
      <c r="A4272">
        <f>'Previous Trades Import_OMS Quer'!A4272</f>
        <v>0</v>
      </c>
      <c r="B4272">
        <f>'Previous Trades Import_OMS Quer'!B4272</f>
        <v>0</v>
      </c>
      <c r="C4272" s="22">
        <f>'Previous Trades Import_OMS Quer'!C4272</f>
        <v>0</v>
      </c>
      <c r="D4272">
        <f>'Previous Trades Import_OMS Quer'!D4272</f>
        <v>0</v>
      </c>
      <c r="E4272" s="22">
        <f>'Previous Trades Import_OMS Quer'!E4272</f>
        <v>0</v>
      </c>
      <c r="F4272">
        <f>'Previous Trades Import_OMS Quer'!F4272</f>
        <v>0</v>
      </c>
      <c r="G4272">
        <f>'Previous Trades Import_OMS Quer'!G4272</f>
        <v>0</v>
      </c>
      <c r="H4272">
        <f>'Previous Trades Import_OMS Quer'!H4272</f>
        <v>0</v>
      </c>
      <c r="I4272">
        <f>'Previous Trades Import_OMS Quer'!I4272</f>
        <v>0</v>
      </c>
      <c r="J4272">
        <f>'Previous Trades Import_OMS Quer'!J4272</f>
        <v>0</v>
      </c>
      <c r="K4272">
        <f>'Previous Trades Import_OMS Quer'!K4272</f>
        <v>0</v>
      </c>
      <c r="L4272">
        <f>'Previous Trades Import_OMS Quer'!L4272</f>
        <v>0</v>
      </c>
      <c r="M4272">
        <f>'Previous Trades Import_OMS Quer'!M4272</f>
        <v>0</v>
      </c>
      <c r="N4272">
        <f>'Previous Trades Import_OMS Quer'!N4272</f>
        <v>0</v>
      </c>
      <c r="O4272" t="str">
        <f>CLEAN('Previous Trades Import_OMS Quer'!O4272)</f>
        <v/>
      </c>
      <c r="Q4272" s="25">
        <f t="shared" si="132"/>
        <v>0</v>
      </c>
      <c r="R4272" s="25" t="e">
        <f>VLOOKUP(O4272,'Currency Balance'!$O$3:$Q$32,3,0)</f>
        <v>#N/A</v>
      </c>
      <c r="S4272" t="e">
        <f t="shared" si="133"/>
        <v>#N/A</v>
      </c>
    </row>
    <row r="4273" spans="1:19">
      <c r="A4273">
        <f>'Previous Trades Import_OMS Quer'!A4273</f>
        <v>0</v>
      </c>
      <c r="B4273">
        <f>'Previous Trades Import_OMS Quer'!B4273</f>
        <v>0</v>
      </c>
      <c r="C4273" s="22">
        <f>'Previous Trades Import_OMS Quer'!C4273</f>
        <v>0</v>
      </c>
      <c r="D4273">
        <f>'Previous Trades Import_OMS Quer'!D4273</f>
        <v>0</v>
      </c>
      <c r="E4273" s="22">
        <f>'Previous Trades Import_OMS Quer'!E4273</f>
        <v>0</v>
      </c>
      <c r="F4273">
        <f>'Previous Trades Import_OMS Quer'!F4273</f>
        <v>0</v>
      </c>
      <c r="G4273">
        <f>'Previous Trades Import_OMS Quer'!G4273</f>
        <v>0</v>
      </c>
      <c r="H4273">
        <f>'Previous Trades Import_OMS Quer'!H4273</f>
        <v>0</v>
      </c>
      <c r="I4273">
        <f>'Previous Trades Import_OMS Quer'!I4273</f>
        <v>0</v>
      </c>
      <c r="J4273">
        <f>'Previous Trades Import_OMS Quer'!J4273</f>
        <v>0</v>
      </c>
      <c r="K4273">
        <f>'Previous Trades Import_OMS Quer'!K4273</f>
        <v>0</v>
      </c>
      <c r="L4273">
        <f>'Previous Trades Import_OMS Quer'!L4273</f>
        <v>0</v>
      </c>
      <c r="M4273">
        <f>'Previous Trades Import_OMS Quer'!M4273</f>
        <v>0</v>
      </c>
      <c r="N4273">
        <f>'Previous Trades Import_OMS Quer'!N4273</f>
        <v>0</v>
      </c>
      <c r="O4273" t="str">
        <f>CLEAN('Previous Trades Import_OMS Quer'!O4273)</f>
        <v/>
      </c>
      <c r="Q4273" s="25">
        <f t="shared" si="132"/>
        <v>0</v>
      </c>
      <c r="R4273" s="25" t="e">
        <f>VLOOKUP(O4273,'Currency Balance'!$O$3:$Q$32,3,0)</f>
        <v>#N/A</v>
      </c>
      <c r="S4273" t="e">
        <f t="shared" si="133"/>
        <v>#N/A</v>
      </c>
    </row>
    <row r="4274" spans="1:19">
      <c r="A4274">
        <f>'Previous Trades Import_OMS Quer'!A4274</f>
        <v>0</v>
      </c>
      <c r="B4274">
        <f>'Previous Trades Import_OMS Quer'!B4274</f>
        <v>0</v>
      </c>
      <c r="C4274" s="22">
        <f>'Previous Trades Import_OMS Quer'!C4274</f>
        <v>0</v>
      </c>
      <c r="D4274">
        <f>'Previous Trades Import_OMS Quer'!D4274</f>
        <v>0</v>
      </c>
      <c r="E4274" s="22">
        <f>'Previous Trades Import_OMS Quer'!E4274</f>
        <v>0</v>
      </c>
      <c r="F4274">
        <f>'Previous Trades Import_OMS Quer'!F4274</f>
        <v>0</v>
      </c>
      <c r="G4274">
        <f>'Previous Trades Import_OMS Quer'!G4274</f>
        <v>0</v>
      </c>
      <c r="H4274">
        <f>'Previous Trades Import_OMS Quer'!H4274</f>
        <v>0</v>
      </c>
      <c r="I4274">
        <f>'Previous Trades Import_OMS Quer'!I4274</f>
        <v>0</v>
      </c>
      <c r="J4274">
        <f>'Previous Trades Import_OMS Quer'!J4274</f>
        <v>0</v>
      </c>
      <c r="K4274">
        <f>'Previous Trades Import_OMS Quer'!K4274</f>
        <v>0</v>
      </c>
      <c r="L4274">
        <f>'Previous Trades Import_OMS Quer'!L4274</f>
        <v>0</v>
      </c>
      <c r="M4274">
        <f>'Previous Trades Import_OMS Quer'!M4274</f>
        <v>0</v>
      </c>
      <c r="N4274">
        <f>'Previous Trades Import_OMS Quer'!N4274</f>
        <v>0</v>
      </c>
      <c r="O4274" t="str">
        <f>CLEAN('Previous Trades Import_OMS Quer'!O4274)</f>
        <v/>
      </c>
      <c r="Q4274" s="25">
        <f t="shared" si="132"/>
        <v>0</v>
      </c>
      <c r="R4274" s="25" t="e">
        <f>VLOOKUP(O4274,'Currency Balance'!$O$3:$Q$32,3,0)</f>
        <v>#N/A</v>
      </c>
      <c r="S4274" t="e">
        <f t="shared" si="133"/>
        <v>#N/A</v>
      </c>
    </row>
    <row r="4275" spans="1:19">
      <c r="A4275">
        <f>'Previous Trades Import_OMS Quer'!A4275</f>
        <v>0</v>
      </c>
      <c r="B4275">
        <f>'Previous Trades Import_OMS Quer'!B4275</f>
        <v>0</v>
      </c>
      <c r="C4275" s="22">
        <f>'Previous Trades Import_OMS Quer'!C4275</f>
        <v>0</v>
      </c>
      <c r="D4275">
        <f>'Previous Trades Import_OMS Quer'!D4275</f>
        <v>0</v>
      </c>
      <c r="E4275" s="22">
        <f>'Previous Trades Import_OMS Quer'!E4275</f>
        <v>0</v>
      </c>
      <c r="F4275">
        <f>'Previous Trades Import_OMS Quer'!F4275</f>
        <v>0</v>
      </c>
      <c r="G4275">
        <f>'Previous Trades Import_OMS Quer'!G4275</f>
        <v>0</v>
      </c>
      <c r="H4275">
        <f>'Previous Trades Import_OMS Quer'!H4275</f>
        <v>0</v>
      </c>
      <c r="I4275">
        <f>'Previous Trades Import_OMS Quer'!I4275</f>
        <v>0</v>
      </c>
      <c r="J4275">
        <f>'Previous Trades Import_OMS Quer'!J4275</f>
        <v>0</v>
      </c>
      <c r="K4275">
        <f>'Previous Trades Import_OMS Quer'!K4275</f>
        <v>0</v>
      </c>
      <c r="L4275">
        <f>'Previous Trades Import_OMS Quer'!L4275</f>
        <v>0</v>
      </c>
      <c r="M4275">
        <f>'Previous Trades Import_OMS Quer'!M4275</f>
        <v>0</v>
      </c>
      <c r="N4275">
        <f>'Previous Trades Import_OMS Quer'!N4275</f>
        <v>0</v>
      </c>
      <c r="O4275" t="str">
        <f>CLEAN('Previous Trades Import_OMS Quer'!O4275)</f>
        <v/>
      </c>
      <c r="Q4275" s="25">
        <f t="shared" si="132"/>
        <v>0</v>
      </c>
      <c r="R4275" s="25" t="e">
        <f>VLOOKUP(O4275,'Currency Balance'!$O$3:$Q$32,3,0)</f>
        <v>#N/A</v>
      </c>
      <c r="S4275" t="e">
        <f t="shared" si="133"/>
        <v>#N/A</v>
      </c>
    </row>
    <row r="4276" spans="1:19">
      <c r="A4276">
        <f>'Previous Trades Import_OMS Quer'!A4276</f>
        <v>0</v>
      </c>
      <c r="B4276">
        <f>'Previous Trades Import_OMS Quer'!B4276</f>
        <v>0</v>
      </c>
      <c r="C4276" s="22">
        <f>'Previous Trades Import_OMS Quer'!C4276</f>
        <v>0</v>
      </c>
      <c r="D4276">
        <f>'Previous Trades Import_OMS Quer'!D4276</f>
        <v>0</v>
      </c>
      <c r="E4276" s="22">
        <f>'Previous Trades Import_OMS Quer'!E4276</f>
        <v>0</v>
      </c>
      <c r="F4276">
        <f>'Previous Trades Import_OMS Quer'!F4276</f>
        <v>0</v>
      </c>
      <c r="G4276">
        <f>'Previous Trades Import_OMS Quer'!G4276</f>
        <v>0</v>
      </c>
      <c r="H4276">
        <f>'Previous Trades Import_OMS Quer'!H4276</f>
        <v>0</v>
      </c>
      <c r="I4276">
        <f>'Previous Trades Import_OMS Quer'!I4276</f>
        <v>0</v>
      </c>
      <c r="J4276">
        <f>'Previous Trades Import_OMS Quer'!J4276</f>
        <v>0</v>
      </c>
      <c r="K4276">
        <f>'Previous Trades Import_OMS Quer'!K4276</f>
        <v>0</v>
      </c>
      <c r="L4276">
        <f>'Previous Trades Import_OMS Quer'!L4276</f>
        <v>0</v>
      </c>
      <c r="M4276">
        <f>'Previous Trades Import_OMS Quer'!M4276</f>
        <v>0</v>
      </c>
      <c r="N4276">
        <f>'Previous Trades Import_OMS Quer'!N4276</f>
        <v>0</v>
      </c>
      <c r="O4276" t="str">
        <f>CLEAN('Previous Trades Import_OMS Quer'!O4276)</f>
        <v/>
      </c>
      <c r="Q4276" s="25">
        <f t="shared" si="132"/>
        <v>0</v>
      </c>
      <c r="R4276" s="25" t="e">
        <f>VLOOKUP(O4276,'Currency Balance'!$O$3:$Q$32,3,0)</f>
        <v>#N/A</v>
      </c>
      <c r="S4276" t="e">
        <f t="shared" si="133"/>
        <v>#N/A</v>
      </c>
    </row>
    <row r="4277" spans="1:19">
      <c r="A4277">
        <f>'Previous Trades Import_OMS Quer'!A4277</f>
        <v>0</v>
      </c>
      <c r="B4277">
        <f>'Previous Trades Import_OMS Quer'!B4277</f>
        <v>0</v>
      </c>
      <c r="C4277" s="22">
        <f>'Previous Trades Import_OMS Quer'!C4277</f>
        <v>0</v>
      </c>
      <c r="D4277">
        <f>'Previous Trades Import_OMS Quer'!D4277</f>
        <v>0</v>
      </c>
      <c r="E4277" s="22">
        <f>'Previous Trades Import_OMS Quer'!E4277</f>
        <v>0</v>
      </c>
      <c r="F4277">
        <f>'Previous Trades Import_OMS Quer'!F4277</f>
        <v>0</v>
      </c>
      <c r="G4277">
        <f>'Previous Trades Import_OMS Quer'!G4277</f>
        <v>0</v>
      </c>
      <c r="H4277">
        <f>'Previous Trades Import_OMS Quer'!H4277</f>
        <v>0</v>
      </c>
      <c r="I4277">
        <f>'Previous Trades Import_OMS Quer'!I4277</f>
        <v>0</v>
      </c>
      <c r="J4277">
        <f>'Previous Trades Import_OMS Quer'!J4277</f>
        <v>0</v>
      </c>
      <c r="K4277">
        <f>'Previous Trades Import_OMS Quer'!K4277</f>
        <v>0</v>
      </c>
      <c r="L4277">
        <f>'Previous Trades Import_OMS Quer'!L4277</f>
        <v>0</v>
      </c>
      <c r="M4277">
        <f>'Previous Trades Import_OMS Quer'!M4277</f>
        <v>0</v>
      </c>
      <c r="N4277">
        <f>'Previous Trades Import_OMS Quer'!N4277</f>
        <v>0</v>
      </c>
      <c r="O4277" t="str">
        <f>CLEAN('Previous Trades Import_OMS Quer'!O4277)</f>
        <v/>
      </c>
      <c r="Q4277" s="25">
        <f t="shared" si="132"/>
        <v>0</v>
      </c>
      <c r="R4277" s="25" t="e">
        <f>VLOOKUP(O4277,'Currency Balance'!$O$3:$Q$32,3,0)</f>
        <v>#N/A</v>
      </c>
      <c r="S4277" t="e">
        <f t="shared" si="133"/>
        <v>#N/A</v>
      </c>
    </row>
    <row r="4278" spans="1:19">
      <c r="A4278">
        <f>'Previous Trades Import_OMS Quer'!A4278</f>
        <v>0</v>
      </c>
      <c r="B4278">
        <f>'Previous Trades Import_OMS Quer'!B4278</f>
        <v>0</v>
      </c>
      <c r="C4278" s="22">
        <f>'Previous Trades Import_OMS Quer'!C4278</f>
        <v>0</v>
      </c>
      <c r="D4278">
        <f>'Previous Trades Import_OMS Quer'!D4278</f>
        <v>0</v>
      </c>
      <c r="E4278" s="22">
        <f>'Previous Trades Import_OMS Quer'!E4278</f>
        <v>0</v>
      </c>
      <c r="F4278">
        <f>'Previous Trades Import_OMS Quer'!F4278</f>
        <v>0</v>
      </c>
      <c r="G4278">
        <f>'Previous Trades Import_OMS Quer'!G4278</f>
        <v>0</v>
      </c>
      <c r="H4278">
        <f>'Previous Trades Import_OMS Quer'!H4278</f>
        <v>0</v>
      </c>
      <c r="I4278">
        <f>'Previous Trades Import_OMS Quer'!I4278</f>
        <v>0</v>
      </c>
      <c r="J4278">
        <f>'Previous Trades Import_OMS Quer'!J4278</f>
        <v>0</v>
      </c>
      <c r="K4278">
        <f>'Previous Trades Import_OMS Quer'!K4278</f>
        <v>0</v>
      </c>
      <c r="L4278">
        <f>'Previous Trades Import_OMS Quer'!L4278</f>
        <v>0</v>
      </c>
      <c r="M4278">
        <f>'Previous Trades Import_OMS Quer'!M4278</f>
        <v>0</v>
      </c>
      <c r="N4278">
        <f>'Previous Trades Import_OMS Quer'!N4278</f>
        <v>0</v>
      </c>
      <c r="O4278" t="str">
        <f>CLEAN('Previous Trades Import_OMS Quer'!O4278)</f>
        <v/>
      </c>
      <c r="Q4278" s="25">
        <f t="shared" si="132"/>
        <v>0</v>
      </c>
      <c r="R4278" s="25" t="e">
        <f>VLOOKUP(O4278,'Currency Balance'!$O$3:$Q$32,3,0)</f>
        <v>#N/A</v>
      </c>
      <c r="S4278" t="e">
        <f t="shared" si="133"/>
        <v>#N/A</v>
      </c>
    </row>
    <row r="4279" spans="1:19">
      <c r="A4279">
        <f>'Previous Trades Import_OMS Quer'!A4279</f>
        <v>0</v>
      </c>
      <c r="B4279">
        <f>'Previous Trades Import_OMS Quer'!B4279</f>
        <v>0</v>
      </c>
      <c r="C4279" s="22">
        <f>'Previous Trades Import_OMS Quer'!C4279</f>
        <v>0</v>
      </c>
      <c r="D4279">
        <f>'Previous Trades Import_OMS Quer'!D4279</f>
        <v>0</v>
      </c>
      <c r="E4279" s="22">
        <f>'Previous Trades Import_OMS Quer'!E4279</f>
        <v>0</v>
      </c>
      <c r="F4279">
        <f>'Previous Trades Import_OMS Quer'!F4279</f>
        <v>0</v>
      </c>
      <c r="G4279">
        <f>'Previous Trades Import_OMS Quer'!G4279</f>
        <v>0</v>
      </c>
      <c r="H4279">
        <f>'Previous Trades Import_OMS Quer'!H4279</f>
        <v>0</v>
      </c>
      <c r="I4279">
        <f>'Previous Trades Import_OMS Quer'!I4279</f>
        <v>0</v>
      </c>
      <c r="J4279">
        <f>'Previous Trades Import_OMS Quer'!J4279</f>
        <v>0</v>
      </c>
      <c r="K4279">
        <f>'Previous Trades Import_OMS Quer'!K4279</f>
        <v>0</v>
      </c>
      <c r="L4279">
        <f>'Previous Trades Import_OMS Quer'!L4279</f>
        <v>0</v>
      </c>
      <c r="M4279">
        <f>'Previous Trades Import_OMS Quer'!M4279</f>
        <v>0</v>
      </c>
      <c r="N4279">
        <f>'Previous Trades Import_OMS Quer'!N4279</f>
        <v>0</v>
      </c>
      <c r="O4279" t="str">
        <f>CLEAN('Previous Trades Import_OMS Quer'!O4279)</f>
        <v/>
      </c>
      <c r="Q4279" s="25">
        <f t="shared" si="132"/>
        <v>0</v>
      </c>
      <c r="R4279" s="25" t="e">
        <f>VLOOKUP(O4279,'Currency Balance'!$O$3:$Q$32,3,0)</f>
        <v>#N/A</v>
      </c>
      <c r="S4279" t="e">
        <f t="shared" si="133"/>
        <v>#N/A</v>
      </c>
    </row>
    <row r="4280" spans="1:19">
      <c r="A4280">
        <f>'Previous Trades Import_OMS Quer'!A4280</f>
        <v>0</v>
      </c>
      <c r="B4280">
        <f>'Previous Trades Import_OMS Quer'!B4280</f>
        <v>0</v>
      </c>
      <c r="C4280" s="22">
        <f>'Previous Trades Import_OMS Quer'!C4280</f>
        <v>0</v>
      </c>
      <c r="D4280">
        <f>'Previous Trades Import_OMS Quer'!D4280</f>
        <v>0</v>
      </c>
      <c r="E4280" s="22">
        <f>'Previous Trades Import_OMS Quer'!E4280</f>
        <v>0</v>
      </c>
      <c r="F4280">
        <f>'Previous Trades Import_OMS Quer'!F4280</f>
        <v>0</v>
      </c>
      <c r="G4280">
        <f>'Previous Trades Import_OMS Quer'!G4280</f>
        <v>0</v>
      </c>
      <c r="H4280">
        <f>'Previous Trades Import_OMS Quer'!H4280</f>
        <v>0</v>
      </c>
      <c r="I4280">
        <f>'Previous Trades Import_OMS Quer'!I4280</f>
        <v>0</v>
      </c>
      <c r="J4280">
        <f>'Previous Trades Import_OMS Quer'!J4280</f>
        <v>0</v>
      </c>
      <c r="K4280">
        <f>'Previous Trades Import_OMS Quer'!K4280</f>
        <v>0</v>
      </c>
      <c r="L4280">
        <f>'Previous Trades Import_OMS Quer'!L4280</f>
        <v>0</v>
      </c>
      <c r="M4280">
        <f>'Previous Trades Import_OMS Quer'!M4280</f>
        <v>0</v>
      </c>
      <c r="N4280">
        <f>'Previous Trades Import_OMS Quer'!N4280</f>
        <v>0</v>
      </c>
      <c r="O4280" t="str">
        <f>CLEAN('Previous Trades Import_OMS Quer'!O4280)</f>
        <v/>
      </c>
      <c r="Q4280" s="25">
        <f t="shared" si="132"/>
        <v>0</v>
      </c>
      <c r="R4280" s="25" t="e">
        <f>VLOOKUP(O4280,'Currency Balance'!$O$3:$Q$32,3,0)</f>
        <v>#N/A</v>
      </c>
      <c r="S4280" t="e">
        <f t="shared" si="133"/>
        <v>#N/A</v>
      </c>
    </row>
    <row r="4281" spans="1:19">
      <c r="A4281">
        <f>'Previous Trades Import_OMS Quer'!A4281</f>
        <v>0</v>
      </c>
      <c r="B4281">
        <f>'Previous Trades Import_OMS Quer'!B4281</f>
        <v>0</v>
      </c>
      <c r="C4281" s="22">
        <f>'Previous Trades Import_OMS Quer'!C4281</f>
        <v>0</v>
      </c>
      <c r="D4281">
        <f>'Previous Trades Import_OMS Quer'!D4281</f>
        <v>0</v>
      </c>
      <c r="E4281" s="22">
        <f>'Previous Trades Import_OMS Quer'!E4281</f>
        <v>0</v>
      </c>
      <c r="F4281">
        <f>'Previous Trades Import_OMS Quer'!F4281</f>
        <v>0</v>
      </c>
      <c r="G4281">
        <f>'Previous Trades Import_OMS Quer'!G4281</f>
        <v>0</v>
      </c>
      <c r="H4281">
        <f>'Previous Trades Import_OMS Quer'!H4281</f>
        <v>0</v>
      </c>
      <c r="I4281">
        <f>'Previous Trades Import_OMS Quer'!I4281</f>
        <v>0</v>
      </c>
      <c r="J4281">
        <f>'Previous Trades Import_OMS Quer'!J4281</f>
        <v>0</v>
      </c>
      <c r="K4281">
        <f>'Previous Trades Import_OMS Quer'!K4281</f>
        <v>0</v>
      </c>
      <c r="L4281">
        <f>'Previous Trades Import_OMS Quer'!L4281</f>
        <v>0</v>
      </c>
      <c r="M4281">
        <f>'Previous Trades Import_OMS Quer'!M4281</f>
        <v>0</v>
      </c>
      <c r="N4281">
        <f>'Previous Trades Import_OMS Quer'!N4281</f>
        <v>0</v>
      </c>
      <c r="O4281" t="str">
        <f>CLEAN('Previous Trades Import_OMS Quer'!O4281)</f>
        <v/>
      </c>
      <c r="Q4281" s="25">
        <f t="shared" si="132"/>
        <v>0</v>
      </c>
      <c r="R4281" s="25" t="e">
        <f>VLOOKUP(O4281,'Currency Balance'!$O$3:$Q$32,3,0)</f>
        <v>#N/A</v>
      </c>
      <c r="S4281" t="e">
        <f t="shared" si="133"/>
        <v>#N/A</v>
      </c>
    </row>
    <row r="4282" spans="1:19">
      <c r="A4282">
        <f>'Previous Trades Import_OMS Quer'!A4282</f>
        <v>0</v>
      </c>
      <c r="B4282">
        <f>'Previous Trades Import_OMS Quer'!B4282</f>
        <v>0</v>
      </c>
      <c r="C4282" s="22">
        <f>'Previous Trades Import_OMS Quer'!C4282</f>
        <v>0</v>
      </c>
      <c r="D4282">
        <f>'Previous Trades Import_OMS Quer'!D4282</f>
        <v>0</v>
      </c>
      <c r="E4282" s="22">
        <f>'Previous Trades Import_OMS Quer'!E4282</f>
        <v>0</v>
      </c>
      <c r="F4282">
        <f>'Previous Trades Import_OMS Quer'!F4282</f>
        <v>0</v>
      </c>
      <c r="G4282">
        <f>'Previous Trades Import_OMS Quer'!G4282</f>
        <v>0</v>
      </c>
      <c r="H4282">
        <f>'Previous Trades Import_OMS Quer'!H4282</f>
        <v>0</v>
      </c>
      <c r="I4282">
        <f>'Previous Trades Import_OMS Quer'!I4282</f>
        <v>0</v>
      </c>
      <c r="J4282">
        <f>'Previous Trades Import_OMS Quer'!J4282</f>
        <v>0</v>
      </c>
      <c r="K4282">
        <f>'Previous Trades Import_OMS Quer'!K4282</f>
        <v>0</v>
      </c>
      <c r="L4282">
        <f>'Previous Trades Import_OMS Quer'!L4282</f>
        <v>0</v>
      </c>
      <c r="M4282">
        <f>'Previous Trades Import_OMS Quer'!M4282</f>
        <v>0</v>
      </c>
      <c r="N4282">
        <f>'Previous Trades Import_OMS Quer'!N4282</f>
        <v>0</v>
      </c>
      <c r="O4282" t="str">
        <f>CLEAN('Previous Trades Import_OMS Quer'!O4282)</f>
        <v/>
      </c>
      <c r="Q4282" s="25">
        <f t="shared" si="132"/>
        <v>0</v>
      </c>
      <c r="R4282" s="25" t="e">
        <f>VLOOKUP(O4282,'Currency Balance'!$O$3:$Q$32,3,0)</f>
        <v>#N/A</v>
      </c>
      <c r="S4282" t="e">
        <f t="shared" si="133"/>
        <v>#N/A</v>
      </c>
    </row>
    <row r="4283" spans="1:19">
      <c r="A4283">
        <f>'Previous Trades Import_OMS Quer'!A4283</f>
        <v>0</v>
      </c>
      <c r="B4283">
        <f>'Previous Trades Import_OMS Quer'!B4283</f>
        <v>0</v>
      </c>
      <c r="C4283" s="22">
        <f>'Previous Trades Import_OMS Quer'!C4283</f>
        <v>0</v>
      </c>
      <c r="D4283">
        <f>'Previous Trades Import_OMS Quer'!D4283</f>
        <v>0</v>
      </c>
      <c r="E4283" s="22">
        <f>'Previous Trades Import_OMS Quer'!E4283</f>
        <v>0</v>
      </c>
      <c r="F4283">
        <f>'Previous Trades Import_OMS Quer'!F4283</f>
        <v>0</v>
      </c>
      <c r="G4283">
        <f>'Previous Trades Import_OMS Quer'!G4283</f>
        <v>0</v>
      </c>
      <c r="H4283">
        <f>'Previous Trades Import_OMS Quer'!H4283</f>
        <v>0</v>
      </c>
      <c r="I4283">
        <f>'Previous Trades Import_OMS Quer'!I4283</f>
        <v>0</v>
      </c>
      <c r="J4283">
        <f>'Previous Trades Import_OMS Quer'!J4283</f>
        <v>0</v>
      </c>
      <c r="K4283">
        <f>'Previous Trades Import_OMS Quer'!K4283</f>
        <v>0</v>
      </c>
      <c r="L4283">
        <f>'Previous Trades Import_OMS Quer'!L4283</f>
        <v>0</v>
      </c>
      <c r="M4283">
        <f>'Previous Trades Import_OMS Quer'!M4283</f>
        <v>0</v>
      </c>
      <c r="N4283">
        <f>'Previous Trades Import_OMS Quer'!N4283</f>
        <v>0</v>
      </c>
      <c r="O4283" t="str">
        <f>CLEAN('Previous Trades Import_OMS Quer'!O4283)</f>
        <v/>
      </c>
      <c r="Q4283" s="25">
        <f t="shared" si="132"/>
        <v>0</v>
      </c>
      <c r="R4283" s="25" t="e">
        <f>VLOOKUP(O4283,'Currency Balance'!$O$3:$Q$32,3,0)</f>
        <v>#N/A</v>
      </c>
      <c r="S4283" t="e">
        <f t="shared" si="133"/>
        <v>#N/A</v>
      </c>
    </row>
    <row r="4284" spans="1:19">
      <c r="A4284">
        <f>'Previous Trades Import_OMS Quer'!A4284</f>
        <v>0</v>
      </c>
      <c r="B4284">
        <f>'Previous Trades Import_OMS Quer'!B4284</f>
        <v>0</v>
      </c>
      <c r="C4284" s="22">
        <f>'Previous Trades Import_OMS Quer'!C4284</f>
        <v>0</v>
      </c>
      <c r="D4284">
        <f>'Previous Trades Import_OMS Quer'!D4284</f>
        <v>0</v>
      </c>
      <c r="E4284" s="22">
        <f>'Previous Trades Import_OMS Quer'!E4284</f>
        <v>0</v>
      </c>
      <c r="F4284">
        <f>'Previous Trades Import_OMS Quer'!F4284</f>
        <v>0</v>
      </c>
      <c r="G4284">
        <f>'Previous Trades Import_OMS Quer'!G4284</f>
        <v>0</v>
      </c>
      <c r="H4284">
        <f>'Previous Trades Import_OMS Quer'!H4284</f>
        <v>0</v>
      </c>
      <c r="I4284">
        <f>'Previous Trades Import_OMS Quer'!I4284</f>
        <v>0</v>
      </c>
      <c r="J4284">
        <f>'Previous Trades Import_OMS Quer'!J4284</f>
        <v>0</v>
      </c>
      <c r="K4284">
        <f>'Previous Trades Import_OMS Quer'!K4284</f>
        <v>0</v>
      </c>
      <c r="L4284">
        <f>'Previous Trades Import_OMS Quer'!L4284</f>
        <v>0</v>
      </c>
      <c r="M4284">
        <f>'Previous Trades Import_OMS Quer'!M4284</f>
        <v>0</v>
      </c>
      <c r="N4284">
        <f>'Previous Trades Import_OMS Quer'!N4284</f>
        <v>0</v>
      </c>
      <c r="O4284" t="str">
        <f>CLEAN('Previous Trades Import_OMS Quer'!O4284)</f>
        <v/>
      </c>
      <c r="Q4284" s="25">
        <f t="shared" si="132"/>
        <v>0</v>
      </c>
      <c r="R4284" s="25" t="e">
        <f>VLOOKUP(O4284,'Currency Balance'!$O$3:$Q$32,3,0)</f>
        <v>#N/A</v>
      </c>
      <c r="S4284" t="e">
        <f t="shared" si="133"/>
        <v>#N/A</v>
      </c>
    </row>
    <row r="4285" spans="1:19">
      <c r="A4285">
        <f>'Previous Trades Import_OMS Quer'!A4285</f>
        <v>0</v>
      </c>
      <c r="B4285">
        <f>'Previous Trades Import_OMS Quer'!B4285</f>
        <v>0</v>
      </c>
      <c r="C4285" s="22">
        <f>'Previous Trades Import_OMS Quer'!C4285</f>
        <v>0</v>
      </c>
      <c r="D4285">
        <f>'Previous Trades Import_OMS Quer'!D4285</f>
        <v>0</v>
      </c>
      <c r="E4285" s="22">
        <f>'Previous Trades Import_OMS Quer'!E4285</f>
        <v>0</v>
      </c>
      <c r="F4285">
        <f>'Previous Trades Import_OMS Quer'!F4285</f>
        <v>0</v>
      </c>
      <c r="G4285">
        <f>'Previous Trades Import_OMS Quer'!G4285</f>
        <v>0</v>
      </c>
      <c r="H4285">
        <f>'Previous Trades Import_OMS Quer'!H4285</f>
        <v>0</v>
      </c>
      <c r="I4285">
        <f>'Previous Trades Import_OMS Quer'!I4285</f>
        <v>0</v>
      </c>
      <c r="J4285">
        <f>'Previous Trades Import_OMS Quer'!J4285</f>
        <v>0</v>
      </c>
      <c r="K4285">
        <f>'Previous Trades Import_OMS Quer'!K4285</f>
        <v>0</v>
      </c>
      <c r="L4285">
        <f>'Previous Trades Import_OMS Quer'!L4285</f>
        <v>0</v>
      </c>
      <c r="M4285">
        <f>'Previous Trades Import_OMS Quer'!M4285</f>
        <v>0</v>
      </c>
      <c r="N4285">
        <f>'Previous Trades Import_OMS Quer'!N4285</f>
        <v>0</v>
      </c>
      <c r="O4285" t="str">
        <f>CLEAN('Previous Trades Import_OMS Quer'!O4285)</f>
        <v/>
      </c>
      <c r="Q4285" s="25">
        <f t="shared" si="132"/>
        <v>0</v>
      </c>
      <c r="R4285" s="25" t="e">
        <f>VLOOKUP(O4285,'Currency Balance'!$O$3:$Q$32,3,0)</f>
        <v>#N/A</v>
      </c>
      <c r="S4285" t="e">
        <f t="shared" si="133"/>
        <v>#N/A</v>
      </c>
    </row>
    <row r="4286" spans="1:19">
      <c r="A4286">
        <f>'Previous Trades Import_OMS Quer'!A4286</f>
        <v>0</v>
      </c>
      <c r="B4286">
        <f>'Previous Trades Import_OMS Quer'!B4286</f>
        <v>0</v>
      </c>
      <c r="C4286" s="22">
        <f>'Previous Trades Import_OMS Quer'!C4286</f>
        <v>0</v>
      </c>
      <c r="D4286">
        <f>'Previous Trades Import_OMS Quer'!D4286</f>
        <v>0</v>
      </c>
      <c r="E4286" s="22">
        <f>'Previous Trades Import_OMS Quer'!E4286</f>
        <v>0</v>
      </c>
      <c r="F4286">
        <f>'Previous Trades Import_OMS Quer'!F4286</f>
        <v>0</v>
      </c>
      <c r="G4286">
        <f>'Previous Trades Import_OMS Quer'!G4286</f>
        <v>0</v>
      </c>
      <c r="H4286">
        <f>'Previous Trades Import_OMS Quer'!H4286</f>
        <v>0</v>
      </c>
      <c r="I4286">
        <f>'Previous Trades Import_OMS Quer'!I4286</f>
        <v>0</v>
      </c>
      <c r="J4286">
        <f>'Previous Trades Import_OMS Quer'!J4286</f>
        <v>0</v>
      </c>
      <c r="K4286">
        <f>'Previous Trades Import_OMS Quer'!K4286</f>
        <v>0</v>
      </c>
      <c r="L4286">
        <f>'Previous Trades Import_OMS Quer'!L4286</f>
        <v>0</v>
      </c>
      <c r="M4286">
        <f>'Previous Trades Import_OMS Quer'!M4286</f>
        <v>0</v>
      </c>
      <c r="N4286">
        <f>'Previous Trades Import_OMS Quer'!N4286</f>
        <v>0</v>
      </c>
      <c r="O4286" t="str">
        <f>CLEAN('Previous Trades Import_OMS Quer'!O4286)</f>
        <v/>
      </c>
      <c r="Q4286" s="25">
        <f t="shared" si="132"/>
        <v>0</v>
      </c>
      <c r="R4286" s="25" t="e">
        <f>VLOOKUP(O4286,'Currency Balance'!$O$3:$Q$32,3,0)</f>
        <v>#N/A</v>
      </c>
      <c r="S4286" t="e">
        <f t="shared" si="133"/>
        <v>#N/A</v>
      </c>
    </row>
    <row r="4287" spans="1:19">
      <c r="A4287">
        <f>'Previous Trades Import_OMS Quer'!A4287</f>
        <v>0</v>
      </c>
      <c r="B4287">
        <f>'Previous Trades Import_OMS Quer'!B4287</f>
        <v>0</v>
      </c>
      <c r="C4287" s="22">
        <f>'Previous Trades Import_OMS Quer'!C4287</f>
        <v>0</v>
      </c>
      <c r="D4287">
        <f>'Previous Trades Import_OMS Quer'!D4287</f>
        <v>0</v>
      </c>
      <c r="E4287" s="22">
        <f>'Previous Trades Import_OMS Quer'!E4287</f>
        <v>0</v>
      </c>
      <c r="F4287">
        <f>'Previous Trades Import_OMS Quer'!F4287</f>
        <v>0</v>
      </c>
      <c r="G4287">
        <f>'Previous Trades Import_OMS Quer'!G4287</f>
        <v>0</v>
      </c>
      <c r="H4287">
        <f>'Previous Trades Import_OMS Quer'!H4287</f>
        <v>0</v>
      </c>
      <c r="I4287">
        <f>'Previous Trades Import_OMS Quer'!I4287</f>
        <v>0</v>
      </c>
      <c r="J4287">
        <f>'Previous Trades Import_OMS Quer'!J4287</f>
        <v>0</v>
      </c>
      <c r="K4287">
        <f>'Previous Trades Import_OMS Quer'!K4287</f>
        <v>0</v>
      </c>
      <c r="L4287">
        <f>'Previous Trades Import_OMS Quer'!L4287</f>
        <v>0</v>
      </c>
      <c r="M4287">
        <f>'Previous Trades Import_OMS Quer'!M4287</f>
        <v>0</v>
      </c>
      <c r="N4287">
        <f>'Previous Trades Import_OMS Quer'!N4287</f>
        <v>0</v>
      </c>
      <c r="O4287" t="str">
        <f>CLEAN('Previous Trades Import_OMS Quer'!O4287)</f>
        <v/>
      </c>
      <c r="Q4287" s="25">
        <f t="shared" si="132"/>
        <v>0</v>
      </c>
      <c r="R4287" s="25" t="e">
        <f>VLOOKUP(O4287,'Currency Balance'!$O$3:$Q$32,3,0)</f>
        <v>#N/A</v>
      </c>
      <c r="S4287" t="e">
        <f t="shared" si="133"/>
        <v>#N/A</v>
      </c>
    </row>
    <row r="4288" spans="1:19">
      <c r="A4288">
        <f>'Previous Trades Import_OMS Quer'!A4288</f>
        <v>0</v>
      </c>
      <c r="B4288">
        <f>'Previous Trades Import_OMS Quer'!B4288</f>
        <v>0</v>
      </c>
      <c r="C4288" s="22">
        <f>'Previous Trades Import_OMS Quer'!C4288</f>
        <v>0</v>
      </c>
      <c r="D4288">
        <f>'Previous Trades Import_OMS Quer'!D4288</f>
        <v>0</v>
      </c>
      <c r="E4288" s="22">
        <f>'Previous Trades Import_OMS Quer'!E4288</f>
        <v>0</v>
      </c>
      <c r="F4288">
        <f>'Previous Trades Import_OMS Quer'!F4288</f>
        <v>0</v>
      </c>
      <c r="G4288">
        <f>'Previous Trades Import_OMS Quer'!G4288</f>
        <v>0</v>
      </c>
      <c r="H4288">
        <f>'Previous Trades Import_OMS Quer'!H4288</f>
        <v>0</v>
      </c>
      <c r="I4288">
        <f>'Previous Trades Import_OMS Quer'!I4288</f>
        <v>0</v>
      </c>
      <c r="J4288">
        <f>'Previous Trades Import_OMS Quer'!J4288</f>
        <v>0</v>
      </c>
      <c r="K4288">
        <f>'Previous Trades Import_OMS Quer'!K4288</f>
        <v>0</v>
      </c>
      <c r="L4288">
        <f>'Previous Trades Import_OMS Quer'!L4288</f>
        <v>0</v>
      </c>
      <c r="M4288">
        <f>'Previous Trades Import_OMS Quer'!M4288</f>
        <v>0</v>
      </c>
      <c r="N4288">
        <f>'Previous Trades Import_OMS Quer'!N4288</f>
        <v>0</v>
      </c>
      <c r="O4288" t="str">
        <f>CLEAN('Previous Trades Import_OMS Quer'!O4288)</f>
        <v/>
      </c>
      <c r="Q4288" s="25">
        <f t="shared" si="132"/>
        <v>0</v>
      </c>
      <c r="R4288" s="25" t="e">
        <f>VLOOKUP(O4288,'Currency Balance'!$O$3:$Q$32,3,0)</f>
        <v>#N/A</v>
      </c>
      <c r="S4288" t="e">
        <f t="shared" si="133"/>
        <v>#N/A</v>
      </c>
    </row>
    <row r="4289" spans="1:19">
      <c r="A4289">
        <f>'Previous Trades Import_OMS Quer'!A4289</f>
        <v>0</v>
      </c>
      <c r="B4289">
        <f>'Previous Trades Import_OMS Quer'!B4289</f>
        <v>0</v>
      </c>
      <c r="C4289" s="22">
        <f>'Previous Trades Import_OMS Quer'!C4289</f>
        <v>0</v>
      </c>
      <c r="D4289">
        <f>'Previous Trades Import_OMS Quer'!D4289</f>
        <v>0</v>
      </c>
      <c r="E4289" s="22">
        <f>'Previous Trades Import_OMS Quer'!E4289</f>
        <v>0</v>
      </c>
      <c r="F4289">
        <f>'Previous Trades Import_OMS Quer'!F4289</f>
        <v>0</v>
      </c>
      <c r="G4289">
        <f>'Previous Trades Import_OMS Quer'!G4289</f>
        <v>0</v>
      </c>
      <c r="H4289">
        <f>'Previous Trades Import_OMS Quer'!H4289</f>
        <v>0</v>
      </c>
      <c r="I4289">
        <f>'Previous Trades Import_OMS Quer'!I4289</f>
        <v>0</v>
      </c>
      <c r="J4289">
        <f>'Previous Trades Import_OMS Quer'!J4289</f>
        <v>0</v>
      </c>
      <c r="K4289">
        <f>'Previous Trades Import_OMS Quer'!K4289</f>
        <v>0</v>
      </c>
      <c r="L4289">
        <f>'Previous Trades Import_OMS Quer'!L4289</f>
        <v>0</v>
      </c>
      <c r="M4289">
        <f>'Previous Trades Import_OMS Quer'!M4289</f>
        <v>0</v>
      </c>
      <c r="N4289">
        <f>'Previous Trades Import_OMS Quer'!N4289</f>
        <v>0</v>
      </c>
      <c r="O4289" t="str">
        <f>CLEAN('Previous Trades Import_OMS Quer'!O4289)</f>
        <v/>
      </c>
      <c r="Q4289" s="25">
        <f t="shared" si="132"/>
        <v>0</v>
      </c>
      <c r="R4289" s="25" t="e">
        <f>VLOOKUP(O4289,'Currency Balance'!$O$3:$Q$32,3,0)</f>
        <v>#N/A</v>
      </c>
      <c r="S4289" t="e">
        <f t="shared" si="133"/>
        <v>#N/A</v>
      </c>
    </row>
    <row r="4290" spans="1:19">
      <c r="A4290">
        <f>'Previous Trades Import_OMS Quer'!A4290</f>
        <v>0</v>
      </c>
      <c r="B4290">
        <f>'Previous Trades Import_OMS Quer'!B4290</f>
        <v>0</v>
      </c>
      <c r="C4290" s="22">
        <f>'Previous Trades Import_OMS Quer'!C4290</f>
        <v>0</v>
      </c>
      <c r="D4290">
        <f>'Previous Trades Import_OMS Quer'!D4290</f>
        <v>0</v>
      </c>
      <c r="E4290" s="22">
        <f>'Previous Trades Import_OMS Quer'!E4290</f>
        <v>0</v>
      </c>
      <c r="F4290">
        <f>'Previous Trades Import_OMS Quer'!F4290</f>
        <v>0</v>
      </c>
      <c r="G4290">
        <f>'Previous Trades Import_OMS Quer'!G4290</f>
        <v>0</v>
      </c>
      <c r="H4290">
        <f>'Previous Trades Import_OMS Quer'!H4290</f>
        <v>0</v>
      </c>
      <c r="I4290">
        <f>'Previous Trades Import_OMS Quer'!I4290</f>
        <v>0</v>
      </c>
      <c r="J4290">
        <f>'Previous Trades Import_OMS Quer'!J4290</f>
        <v>0</v>
      </c>
      <c r="K4290">
        <f>'Previous Trades Import_OMS Quer'!K4290</f>
        <v>0</v>
      </c>
      <c r="L4290">
        <f>'Previous Trades Import_OMS Quer'!L4290</f>
        <v>0</v>
      </c>
      <c r="M4290">
        <f>'Previous Trades Import_OMS Quer'!M4290</f>
        <v>0</v>
      </c>
      <c r="N4290">
        <f>'Previous Trades Import_OMS Quer'!N4290</f>
        <v>0</v>
      </c>
      <c r="O4290" t="str">
        <f>CLEAN('Previous Trades Import_OMS Quer'!O4290)</f>
        <v/>
      </c>
      <c r="Q4290" s="25">
        <f t="shared" ref="Q4290:Q4353" si="134">IF(G4290="sell",M4290,-M4290)</f>
        <v>0</v>
      </c>
      <c r="R4290" s="25" t="e">
        <f>VLOOKUP(O4290,'Currency Balance'!$O$3:$Q$32,3,0)</f>
        <v>#N/A</v>
      </c>
      <c r="S4290" t="e">
        <f t="shared" ref="S4290:S4353" si="135">Q4290/R4290</f>
        <v>#N/A</v>
      </c>
    </row>
    <row r="4291" spans="1:19">
      <c r="A4291">
        <f>'Previous Trades Import_OMS Quer'!A4291</f>
        <v>0</v>
      </c>
      <c r="B4291">
        <f>'Previous Trades Import_OMS Quer'!B4291</f>
        <v>0</v>
      </c>
      <c r="C4291" s="22">
        <f>'Previous Trades Import_OMS Quer'!C4291</f>
        <v>0</v>
      </c>
      <c r="D4291">
        <f>'Previous Trades Import_OMS Quer'!D4291</f>
        <v>0</v>
      </c>
      <c r="E4291" s="22">
        <f>'Previous Trades Import_OMS Quer'!E4291</f>
        <v>0</v>
      </c>
      <c r="F4291">
        <f>'Previous Trades Import_OMS Quer'!F4291</f>
        <v>0</v>
      </c>
      <c r="G4291">
        <f>'Previous Trades Import_OMS Quer'!G4291</f>
        <v>0</v>
      </c>
      <c r="H4291">
        <f>'Previous Trades Import_OMS Quer'!H4291</f>
        <v>0</v>
      </c>
      <c r="I4291">
        <f>'Previous Trades Import_OMS Quer'!I4291</f>
        <v>0</v>
      </c>
      <c r="J4291">
        <f>'Previous Trades Import_OMS Quer'!J4291</f>
        <v>0</v>
      </c>
      <c r="K4291">
        <f>'Previous Trades Import_OMS Quer'!K4291</f>
        <v>0</v>
      </c>
      <c r="L4291">
        <f>'Previous Trades Import_OMS Quer'!L4291</f>
        <v>0</v>
      </c>
      <c r="M4291">
        <f>'Previous Trades Import_OMS Quer'!M4291</f>
        <v>0</v>
      </c>
      <c r="N4291">
        <f>'Previous Trades Import_OMS Quer'!N4291</f>
        <v>0</v>
      </c>
      <c r="O4291" t="str">
        <f>CLEAN('Previous Trades Import_OMS Quer'!O4291)</f>
        <v/>
      </c>
      <c r="Q4291" s="25">
        <f t="shared" si="134"/>
        <v>0</v>
      </c>
      <c r="R4291" s="25" t="e">
        <f>VLOOKUP(O4291,'Currency Balance'!$O$3:$Q$32,3,0)</f>
        <v>#N/A</v>
      </c>
      <c r="S4291" t="e">
        <f t="shared" si="135"/>
        <v>#N/A</v>
      </c>
    </row>
    <row r="4292" spans="1:19">
      <c r="A4292">
        <f>'Previous Trades Import_OMS Quer'!A4292</f>
        <v>0</v>
      </c>
      <c r="B4292">
        <f>'Previous Trades Import_OMS Quer'!B4292</f>
        <v>0</v>
      </c>
      <c r="C4292" s="22">
        <f>'Previous Trades Import_OMS Quer'!C4292</f>
        <v>0</v>
      </c>
      <c r="D4292">
        <f>'Previous Trades Import_OMS Quer'!D4292</f>
        <v>0</v>
      </c>
      <c r="E4292" s="22">
        <f>'Previous Trades Import_OMS Quer'!E4292</f>
        <v>0</v>
      </c>
      <c r="F4292">
        <f>'Previous Trades Import_OMS Quer'!F4292</f>
        <v>0</v>
      </c>
      <c r="G4292">
        <f>'Previous Trades Import_OMS Quer'!G4292</f>
        <v>0</v>
      </c>
      <c r="H4292">
        <f>'Previous Trades Import_OMS Quer'!H4292</f>
        <v>0</v>
      </c>
      <c r="I4292">
        <f>'Previous Trades Import_OMS Quer'!I4292</f>
        <v>0</v>
      </c>
      <c r="J4292">
        <f>'Previous Trades Import_OMS Quer'!J4292</f>
        <v>0</v>
      </c>
      <c r="K4292">
        <f>'Previous Trades Import_OMS Quer'!K4292</f>
        <v>0</v>
      </c>
      <c r="L4292">
        <f>'Previous Trades Import_OMS Quer'!L4292</f>
        <v>0</v>
      </c>
      <c r="M4292">
        <f>'Previous Trades Import_OMS Quer'!M4292</f>
        <v>0</v>
      </c>
      <c r="N4292">
        <f>'Previous Trades Import_OMS Quer'!N4292</f>
        <v>0</v>
      </c>
      <c r="O4292" t="str">
        <f>CLEAN('Previous Trades Import_OMS Quer'!O4292)</f>
        <v/>
      </c>
      <c r="Q4292" s="25">
        <f t="shared" si="134"/>
        <v>0</v>
      </c>
      <c r="R4292" s="25" t="e">
        <f>VLOOKUP(O4292,'Currency Balance'!$O$3:$Q$32,3,0)</f>
        <v>#N/A</v>
      </c>
      <c r="S4292" t="e">
        <f t="shared" si="135"/>
        <v>#N/A</v>
      </c>
    </row>
    <row r="4293" spans="1:19">
      <c r="A4293">
        <f>'Previous Trades Import_OMS Quer'!A4293</f>
        <v>0</v>
      </c>
      <c r="B4293">
        <f>'Previous Trades Import_OMS Quer'!B4293</f>
        <v>0</v>
      </c>
      <c r="C4293" s="22">
        <f>'Previous Trades Import_OMS Quer'!C4293</f>
        <v>0</v>
      </c>
      <c r="D4293">
        <f>'Previous Trades Import_OMS Quer'!D4293</f>
        <v>0</v>
      </c>
      <c r="E4293" s="22">
        <f>'Previous Trades Import_OMS Quer'!E4293</f>
        <v>0</v>
      </c>
      <c r="F4293">
        <f>'Previous Trades Import_OMS Quer'!F4293</f>
        <v>0</v>
      </c>
      <c r="G4293">
        <f>'Previous Trades Import_OMS Quer'!G4293</f>
        <v>0</v>
      </c>
      <c r="H4293">
        <f>'Previous Trades Import_OMS Quer'!H4293</f>
        <v>0</v>
      </c>
      <c r="I4293">
        <f>'Previous Trades Import_OMS Quer'!I4293</f>
        <v>0</v>
      </c>
      <c r="J4293">
        <f>'Previous Trades Import_OMS Quer'!J4293</f>
        <v>0</v>
      </c>
      <c r="K4293">
        <f>'Previous Trades Import_OMS Quer'!K4293</f>
        <v>0</v>
      </c>
      <c r="L4293">
        <f>'Previous Trades Import_OMS Quer'!L4293</f>
        <v>0</v>
      </c>
      <c r="M4293">
        <f>'Previous Trades Import_OMS Quer'!M4293</f>
        <v>0</v>
      </c>
      <c r="N4293">
        <f>'Previous Trades Import_OMS Quer'!N4293</f>
        <v>0</v>
      </c>
      <c r="O4293" t="str">
        <f>CLEAN('Previous Trades Import_OMS Quer'!O4293)</f>
        <v/>
      </c>
      <c r="Q4293" s="25">
        <f t="shared" si="134"/>
        <v>0</v>
      </c>
      <c r="R4293" s="25" t="e">
        <f>VLOOKUP(O4293,'Currency Balance'!$O$3:$Q$32,3,0)</f>
        <v>#N/A</v>
      </c>
      <c r="S4293" t="e">
        <f t="shared" si="135"/>
        <v>#N/A</v>
      </c>
    </row>
    <row r="4294" spans="1:19">
      <c r="A4294">
        <f>'Previous Trades Import_OMS Quer'!A4294</f>
        <v>0</v>
      </c>
      <c r="B4294">
        <f>'Previous Trades Import_OMS Quer'!B4294</f>
        <v>0</v>
      </c>
      <c r="C4294" s="22">
        <f>'Previous Trades Import_OMS Quer'!C4294</f>
        <v>0</v>
      </c>
      <c r="D4294">
        <f>'Previous Trades Import_OMS Quer'!D4294</f>
        <v>0</v>
      </c>
      <c r="E4294" s="22">
        <f>'Previous Trades Import_OMS Quer'!E4294</f>
        <v>0</v>
      </c>
      <c r="F4294">
        <f>'Previous Trades Import_OMS Quer'!F4294</f>
        <v>0</v>
      </c>
      <c r="G4294">
        <f>'Previous Trades Import_OMS Quer'!G4294</f>
        <v>0</v>
      </c>
      <c r="H4294">
        <f>'Previous Trades Import_OMS Quer'!H4294</f>
        <v>0</v>
      </c>
      <c r="I4294">
        <f>'Previous Trades Import_OMS Quer'!I4294</f>
        <v>0</v>
      </c>
      <c r="J4294">
        <f>'Previous Trades Import_OMS Quer'!J4294</f>
        <v>0</v>
      </c>
      <c r="K4294">
        <f>'Previous Trades Import_OMS Quer'!K4294</f>
        <v>0</v>
      </c>
      <c r="L4294">
        <f>'Previous Trades Import_OMS Quer'!L4294</f>
        <v>0</v>
      </c>
      <c r="M4294">
        <f>'Previous Trades Import_OMS Quer'!M4294</f>
        <v>0</v>
      </c>
      <c r="N4294">
        <f>'Previous Trades Import_OMS Quer'!N4294</f>
        <v>0</v>
      </c>
      <c r="O4294" t="str">
        <f>CLEAN('Previous Trades Import_OMS Quer'!O4294)</f>
        <v/>
      </c>
      <c r="Q4294" s="25">
        <f t="shared" si="134"/>
        <v>0</v>
      </c>
      <c r="R4294" s="25" t="e">
        <f>VLOOKUP(O4294,'Currency Balance'!$O$3:$Q$32,3,0)</f>
        <v>#N/A</v>
      </c>
      <c r="S4294" t="e">
        <f t="shared" si="135"/>
        <v>#N/A</v>
      </c>
    </row>
    <row r="4295" spans="1:19">
      <c r="A4295">
        <f>'Previous Trades Import_OMS Quer'!A4295</f>
        <v>0</v>
      </c>
      <c r="B4295">
        <f>'Previous Trades Import_OMS Quer'!B4295</f>
        <v>0</v>
      </c>
      <c r="C4295" s="22">
        <f>'Previous Trades Import_OMS Quer'!C4295</f>
        <v>0</v>
      </c>
      <c r="D4295">
        <f>'Previous Trades Import_OMS Quer'!D4295</f>
        <v>0</v>
      </c>
      <c r="E4295" s="22">
        <f>'Previous Trades Import_OMS Quer'!E4295</f>
        <v>0</v>
      </c>
      <c r="F4295">
        <f>'Previous Trades Import_OMS Quer'!F4295</f>
        <v>0</v>
      </c>
      <c r="G4295">
        <f>'Previous Trades Import_OMS Quer'!G4295</f>
        <v>0</v>
      </c>
      <c r="H4295">
        <f>'Previous Trades Import_OMS Quer'!H4295</f>
        <v>0</v>
      </c>
      <c r="I4295">
        <f>'Previous Trades Import_OMS Quer'!I4295</f>
        <v>0</v>
      </c>
      <c r="J4295">
        <f>'Previous Trades Import_OMS Quer'!J4295</f>
        <v>0</v>
      </c>
      <c r="K4295">
        <f>'Previous Trades Import_OMS Quer'!K4295</f>
        <v>0</v>
      </c>
      <c r="L4295">
        <f>'Previous Trades Import_OMS Quer'!L4295</f>
        <v>0</v>
      </c>
      <c r="M4295">
        <f>'Previous Trades Import_OMS Quer'!M4295</f>
        <v>0</v>
      </c>
      <c r="N4295">
        <f>'Previous Trades Import_OMS Quer'!N4295</f>
        <v>0</v>
      </c>
      <c r="O4295" t="str">
        <f>CLEAN('Previous Trades Import_OMS Quer'!O4295)</f>
        <v/>
      </c>
      <c r="Q4295" s="25">
        <f t="shared" si="134"/>
        <v>0</v>
      </c>
      <c r="R4295" s="25" t="e">
        <f>VLOOKUP(O4295,'Currency Balance'!$O$3:$Q$32,3,0)</f>
        <v>#N/A</v>
      </c>
      <c r="S4295" t="e">
        <f t="shared" si="135"/>
        <v>#N/A</v>
      </c>
    </row>
    <row r="4296" spans="1:19">
      <c r="A4296">
        <f>'Previous Trades Import_OMS Quer'!A4296</f>
        <v>0</v>
      </c>
      <c r="B4296">
        <f>'Previous Trades Import_OMS Quer'!B4296</f>
        <v>0</v>
      </c>
      <c r="C4296" s="22">
        <f>'Previous Trades Import_OMS Quer'!C4296</f>
        <v>0</v>
      </c>
      <c r="D4296">
        <f>'Previous Trades Import_OMS Quer'!D4296</f>
        <v>0</v>
      </c>
      <c r="E4296" s="22">
        <f>'Previous Trades Import_OMS Quer'!E4296</f>
        <v>0</v>
      </c>
      <c r="F4296">
        <f>'Previous Trades Import_OMS Quer'!F4296</f>
        <v>0</v>
      </c>
      <c r="G4296">
        <f>'Previous Trades Import_OMS Quer'!G4296</f>
        <v>0</v>
      </c>
      <c r="H4296">
        <f>'Previous Trades Import_OMS Quer'!H4296</f>
        <v>0</v>
      </c>
      <c r="I4296">
        <f>'Previous Trades Import_OMS Quer'!I4296</f>
        <v>0</v>
      </c>
      <c r="J4296">
        <f>'Previous Trades Import_OMS Quer'!J4296</f>
        <v>0</v>
      </c>
      <c r="K4296">
        <f>'Previous Trades Import_OMS Quer'!K4296</f>
        <v>0</v>
      </c>
      <c r="L4296">
        <f>'Previous Trades Import_OMS Quer'!L4296</f>
        <v>0</v>
      </c>
      <c r="M4296">
        <f>'Previous Trades Import_OMS Quer'!M4296</f>
        <v>0</v>
      </c>
      <c r="N4296">
        <f>'Previous Trades Import_OMS Quer'!N4296</f>
        <v>0</v>
      </c>
      <c r="O4296" t="str">
        <f>CLEAN('Previous Trades Import_OMS Quer'!O4296)</f>
        <v/>
      </c>
      <c r="Q4296" s="25">
        <f t="shared" si="134"/>
        <v>0</v>
      </c>
      <c r="R4296" s="25" t="e">
        <f>VLOOKUP(O4296,'Currency Balance'!$O$3:$Q$32,3,0)</f>
        <v>#N/A</v>
      </c>
      <c r="S4296" t="e">
        <f t="shared" si="135"/>
        <v>#N/A</v>
      </c>
    </row>
    <row r="4297" spans="1:19">
      <c r="A4297">
        <f>'Previous Trades Import_OMS Quer'!A4297</f>
        <v>0</v>
      </c>
      <c r="B4297">
        <f>'Previous Trades Import_OMS Quer'!B4297</f>
        <v>0</v>
      </c>
      <c r="C4297" s="22">
        <f>'Previous Trades Import_OMS Quer'!C4297</f>
        <v>0</v>
      </c>
      <c r="D4297">
        <f>'Previous Trades Import_OMS Quer'!D4297</f>
        <v>0</v>
      </c>
      <c r="E4297" s="22">
        <f>'Previous Trades Import_OMS Quer'!E4297</f>
        <v>0</v>
      </c>
      <c r="F4297">
        <f>'Previous Trades Import_OMS Quer'!F4297</f>
        <v>0</v>
      </c>
      <c r="G4297">
        <f>'Previous Trades Import_OMS Quer'!G4297</f>
        <v>0</v>
      </c>
      <c r="H4297">
        <f>'Previous Trades Import_OMS Quer'!H4297</f>
        <v>0</v>
      </c>
      <c r="I4297">
        <f>'Previous Trades Import_OMS Quer'!I4297</f>
        <v>0</v>
      </c>
      <c r="J4297">
        <f>'Previous Trades Import_OMS Quer'!J4297</f>
        <v>0</v>
      </c>
      <c r="K4297">
        <f>'Previous Trades Import_OMS Quer'!K4297</f>
        <v>0</v>
      </c>
      <c r="L4297">
        <f>'Previous Trades Import_OMS Quer'!L4297</f>
        <v>0</v>
      </c>
      <c r="M4297">
        <f>'Previous Trades Import_OMS Quer'!M4297</f>
        <v>0</v>
      </c>
      <c r="N4297">
        <f>'Previous Trades Import_OMS Quer'!N4297</f>
        <v>0</v>
      </c>
      <c r="O4297" t="str">
        <f>CLEAN('Previous Trades Import_OMS Quer'!O4297)</f>
        <v/>
      </c>
      <c r="Q4297" s="25">
        <f t="shared" si="134"/>
        <v>0</v>
      </c>
      <c r="R4297" s="25" t="e">
        <f>VLOOKUP(O4297,'Currency Balance'!$O$3:$Q$32,3,0)</f>
        <v>#N/A</v>
      </c>
      <c r="S4297" t="e">
        <f t="shared" si="135"/>
        <v>#N/A</v>
      </c>
    </row>
    <row r="4298" spans="1:19">
      <c r="A4298">
        <f>'Previous Trades Import_OMS Quer'!A4298</f>
        <v>0</v>
      </c>
      <c r="B4298">
        <f>'Previous Trades Import_OMS Quer'!B4298</f>
        <v>0</v>
      </c>
      <c r="C4298" s="22">
        <f>'Previous Trades Import_OMS Quer'!C4298</f>
        <v>0</v>
      </c>
      <c r="D4298">
        <f>'Previous Trades Import_OMS Quer'!D4298</f>
        <v>0</v>
      </c>
      <c r="E4298" s="22">
        <f>'Previous Trades Import_OMS Quer'!E4298</f>
        <v>0</v>
      </c>
      <c r="F4298">
        <f>'Previous Trades Import_OMS Quer'!F4298</f>
        <v>0</v>
      </c>
      <c r="G4298">
        <f>'Previous Trades Import_OMS Quer'!G4298</f>
        <v>0</v>
      </c>
      <c r="H4298">
        <f>'Previous Trades Import_OMS Quer'!H4298</f>
        <v>0</v>
      </c>
      <c r="I4298">
        <f>'Previous Trades Import_OMS Quer'!I4298</f>
        <v>0</v>
      </c>
      <c r="J4298">
        <f>'Previous Trades Import_OMS Quer'!J4298</f>
        <v>0</v>
      </c>
      <c r="K4298">
        <f>'Previous Trades Import_OMS Quer'!K4298</f>
        <v>0</v>
      </c>
      <c r="L4298">
        <f>'Previous Trades Import_OMS Quer'!L4298</f>
        <v>0</v>
      </c>
      <c r="M4298">
        <f>'Previous Trades Import_OMS Quer'!M4298</f>
        <v>0</v>
      </c>
      <c r="N4298">
        <f>'Previous Trades Import_OMS Quer'!N4298</f>
        <v>0</v>
      </c>
      <c r="O4298" t="str">
        <f>CLEAN('Previous Trades Import_OMS Quer'!O4298)</f>
        <v/>
      </c>
      <c r="Q4298" s="25">
        <f t="shared" si="134"/>
        <v>0</v>
      </c>
      <c r="R4298" s="25" t="e">
        <f>VLOOKUP(O4298,'Currency Balance'!$O$3:$Q$32,3,0)</f>
        <v>#N/A</v>
      </c>
      <c r="S4298" t="e">
        <f t="shared" si="135"/>
        <v>#N/A</v>
      </c>
    </row>
    <row r="4299" spans="1:19">
      <c r="A4299">
        <f>'Previous Trades Import_OMS Quer'!A4299</f>
        <v>0</v>
      </c>
      <c r="B4299">
        <f>'Previous Trades Import_OMS Quer'!B4299</f>
        <v>0</v>
      </c>
      <c r="C4299" s="22">
        <f>'Previous Trades Import_OMS Quer'!C4299</f>
        <v>0</v>
      </c>
      <c r="D4299">
        <f>'Previous Trades Import_OMS Quer'!D4299</f>
        <v>0</v>
      </c>
      <c r="E4299" s="22">
        <f>'Previous Trades Import_OMS Quer'!E4299</f>
        <v>0</v>
      </c>
      <c r="F4299">
        <f>'Previous Trades Import_OMS Quer'!F4299</f>
        <v>0</v>
      </c>
      <c r="G4299">
        <f>'Previous Trades Import_OMS Quer'!G4299</f>
        <v>0</v>
      </c>
      <c r="H4299">
        <f>'Previous Trades Import_OMS Quer'!H4299</f>
        <v>0</v>
      </c>
      <c r="I4299">
        <f>'Previous Trades Import_OMS Quer'!I4299</f>
        <v>0</v>
      </c>
      <c r="J4299">
        <f>'Previous Trades Import_OMS Quer'!J4299</f>
        <v>0</v>
      </c>
      <c r="K4299">
        <f>'Previous Trades Import_OMS Quer'!K4299</f>
        <v>0</v>
      </c>
      <c r="L4299">
        <f>'Previous Trades Import_OMS Quer'!L4299</f>
        <v>0</v>
      </c>
      <c r="M4299">
        <f>'Previous Trades Import_OMS Quer'!M4299</f>
        <v>0</v>
      </c>
      <c r="N4299">
        <f>'Previous Trades Import_OMS Quer'!N4299</f>
        <v>0</v>
      </c>
      <c r="O4299" t="str">
        <f>CLEAN('Previous Trades Import_OMS Quer'!O4299)</f>
        <v/>
      </c>
      <c r="Q4299" s="25">
        <f t="shared" si="134"/>
        <v>0</v>
      </c>
      <c r="R4299" s="25" t="e">
        <f>VLOOKUP(O4299,'Currency Balance'!$O$3:$Q$32,3,0)</f>
        <v>#N/A</v>
      </c>
      <c r="S4299" t="e">
        <f t="shared" si="135"/>
        <v>#N/A</v>
      </c>
    </row>
    <row r="4300" spans="1:19">
      <c r="A4300">
        <f>'Previous Trades Import_OMS Quer'!A4300</f>
        <v>0</v>
      </c>
      <c r="B4300">
        <f>'Previous Trades Import_OMS Quer'!B4300</f>
        <v>0</v>
      </c>
      <c r="C4300" s="22">
        <f>'Previous Trades Import_OMS Quer'!C4300</f>
        <v>0</v>
      </c>
      <c r="D4300">
        <f>'Previous Trades Import_OMS Quer'!D4300</f>
        <v>0</v>
      </c>
      <c r="E4300" s="22">
        <f>'Previous Trades Import_OMS Quer'!E4300</f>
        <v>0</v>
      </c>
      <c r="F4300">
        <f>'Previous Trades Import_OMS Quer'!F4300</f>
        <v>0</v>
      </c>
      <c r="G4300">
        <f>'Previous Trades Import_OMS Quer'!G4300</f>
        <v>0</v>
      </c>
      <c r="H4300">
        <f>'Previous Trades Import_OMS Quer'!H4300</f>
        <v>0</v>
      </c>
      <c r="I4300">
        <f>'Previous Trades Import_OMS Quer'!I4300</f>
        <v>0</v>
      </c>
      <c r="J4300">
        <f>'Previous Trades Import_OMS Quer'!J4300</f>
        <v>0</v>
      </c>
      <c r="K4300">
        <f>'Previous Trades Import_OMS Quer'!K4300</f>
        <v>0</v>
      </c>
      <c r="L4300">
        <f>'Previous Trades Import_OMS Quer'!L4300</f>
        <v>0</v>
      </c>
      <c r="M4300">
        <f>'Previous Trades Import_OMS Quer'!M4300</f>
        <v>0</v>
      </c>
      <c r="N4300">
        <f>'Previous Trades Import_OMS Quer'!N4300</f>
        <v>0</v>
      </c>
      <c r="O4300" t="str">
        <f>CLEAN('Previous Trades Import_OMS Quer'!O4300)</f>
        <v/>
      </c>
      <c r="Q4300" s="25">
        <f t="shared" si="134"/>
        <v>0</v>
      </c>
      <c r="R4300" s="25" t="e">
        <f>VLOOKUP(O4300,'Currency Balance'!$O$3:$Q$32,3,0)</f>
        <v>#N/A</v>
      </c>
      <c r="S4300" t="e">
        <f t="shared" si="135"/>
        <v>#N/A</v>
      </c>
    </row>
    <row r="4301" spans="1:19">
      <c r="A4301">
        <f>'Previous Trades Import_OMS Quer'!A4301</f>
        <v>0</v>
      </c>
      <c r="B4301">
        <f>'Previous Trades Import_OMS Quer'!B4301</f>
        <v>0</v>
      </c>
      <c r="C4301" s="22">
        <f>'Previous Trades Import_OMS Quer'!C4301</f>
        <v>0</v>
      </c>
      <c r="D4301">
        <f>'Previous Trades Import_OMS Quer'!D4301</f>
        <v>0</v>
      </c>
      <c r="E4301" s="22">
        <f>'Previous Trades Import_OMS Quer'!E4301</f>
        <v>0</v>
      </c>
      <c r="F4301">
        <f>'Previous Trades Import_OMS Quer'!F4301</f>
        <v>0</v>
      </c>
      <c r="G4301">
        <f>'Previous Trades Import_OMS Quer'!G4301</f>
        <v>0</v>
      </c>
      <c r="H4301">
        <f>'Previous Trades Import_OMS Quer'!H4301</f>
        <v>0</v>
      </c>
      <c r="I4301">
        <f>'Previous Trades Import_OMS Quer'!I4301</f>
        <v>0</v>
      </c>
      <c r="J4301">
        <f>'Previous Trades Import_OMS Quer'!J4301</f>
        <v>0</v>
      </c>
      <c r="K4301">
        <f>'Previous Trades Import_OMS Quer'!K4301</f>
        <v>0</v>
      </c>
      <c r="L4301">
        <f>'Previous Trades Import_OMS Quer'!L4301</f>
        <v>0</v>
      </c>
      <c r="M4301">
        <f>'Previous Trades Import_OMS Quer'!M4301</f>
        <v>0</v>
      </c>
      <c r="N4301">
        <f>'Previous Trades Import_OMS Quer'!N4301</f>
        <v>0</v>
      </c>
      <c r="O4301" t="str">
        <f>CLEAN('Previous Trades Import_OMS Quer'!O4301)</f>
        <v/>
      </c>
      <c r="Q4301" s="25">
        <f t="shared" si="134"/>
        <v>0</v>
      </c>
      <c r="R4301" s="25" t="e">
        <f>VLOOKUP(O4301,'Currency Balance'!$O$3:$Q$32,3,0)</f>
        <v>#N/A</v>
      </c>
      <c r="S4301" t="e">
        <f t="shared" si="135"/>
        <v>#N/A</v>
      </c>
    </row>
    <row r="4302" spans="1:19">
      <c r="A4302">
        <f>'Previous Trades Import_OMS Quer'!A4302</f>
        <v>0</v>
      </c>
      <c r="B4302">
        <f>'Previous Trades Import_OMS Quer'!B4302</f>
        <v>0</v>
      </c>
      <c r="C4302" s="22">
        <f>'Previous Trades Import_OMS Quer'!C4302</f>
        <v>0</v>
      </c>
      <c r="D4302">
        <f>'Previous Trades Import_OMS Quer'!D4302</f>
        <v>0</v>
      </c>
      <c r="E4302" s="22">
        <f>'Previous Trades Import_OMS Quer'!E4302</f>
        <v>0</v>
      </c>
      <c r="F4302">
        <f>'Previous Trades Import_OMS Quer'!F4302</f>
        <v>0</v>
      </c>
      <c r="G4302">
        <f>'Previous Trades Import_OMS Quer'!G4302</f>
        <v>0</v>
      </c>
      <c r="H4302">
        <f>'Previous Trades Import_OMS Quer'!H4302</f>
        <v>0</v>
      </c>
      <c r="I4302">
        <f>'Previous Trades Import_OMS Quer'!I4302</f>
        <v>0</v>
      </c>
      <c r="J4302">
        <f>'Previous Trades Import_OMS Quer'!J4302</f>
        <v>0</v>
      </c>
      <c r="K4302">
        <f>'Previous Trades Import_OMS Quer'!K4302</f>
        <v>0</v>
      </c>
      <c r="L4302">
        <f>'Previous Trades Import_OMS Quer'!L4302</f>
        <v>0</v>
      </c>
      <c r="M4302">
        <f>'Previous Trades Import_OMS Quer'!M4302</f>
        <v>0</v>
      </c>
      <c r="N4302">
        <f>'Previous Trades Import_OMS Quer'!N4302</f>
        <v>0</v>
      </c>
      <c r="O4302" t="str">
        <f>CLEAN('Previous Trades Import_OMS Quer'!O4302)</f>
        <v/>
      </c>
      <c r="Q4302" s="25">
        <f t="shared" si="134"/>
        <v>0</v>
      </c>
      <c r="R4302" s="25" t="e">
        <f>VLOOKUP(O4302,'Currency Balance'!$O$3:$Q$32,3,0)</f>
        <v>#N/A</v>
      </c>
      <c r="S4302" t="e">
        <f t="shared" si="135"/>
        <v>#N/A</v>
      </c>
    </row>
    <row r="4303" spans="1:19">
      <c r="A4303">
        <f>'Previous Trades Import_OMS Quer'!A4303</f>
        <v>0</v>
      </c>
      <c r="B4303">
        <f>'Previous Trades Import_OMS Quer'!B4303</f>
        <v>0</v>
      </c>
      <c r="C4303" s="22">
        <f>'Previous Trades Import_OMS Quer'!C4303</f>
        <v>0</v>
      </c>
      <c r="D4303">
        <f>'Previous Trades Import_OMS Quer'!D4303</f>
        <v>0</v>
      </c>
      <c r="E4303" s="22">
        <f>'Previous Trades Import_OMS Quer'!E4303</f>
        <v>0</v>
      </c>
      <c r="F4303">
        <f>'Previous Trades Import_OMS Quer'!F4303</f>
        <v>0</v>
      </c>
      <c r="G4303">
        <f>'Previous Trades Import_OMS Quer'!G4303</f>
        <v>0</v>
      </c>
      <c r="H4303">
        <f>'Previous Trades Import_OMS Quer'!H4303</f>
        <v>0</v>
      </c>
      <c r="I4303">
        <f>'Previous Trades Import_OMS Quer'!I4303</f>
        <v>0</v>
      </c>
      <c r="J4303">
        <f>'Previous Trades Import_OMS Quer'!J4303</f>
        <v>0</v>
      </c>
      <c r="K4303">
        <f>'Previous Trades Import_OMS Quer'!K4303</f>
        <v>0</v>
      </c>
      <c r="L4303">
        <f>'Previous Trades Import_OMS Quer'!L4303</f>
        <v>0</v>
      </c>
      <c r="M4303">
        <f>'Previous Trades Import_OMS Quer'!M4303</f>
        <v>0</v>
      </c>
      <c r="N4303">
        <f>'Previous Trades Import_OMS Quer'!N4303</f>
        <v>0</v>
      </c>
      <c r="O4303" t="str">
        <f>CLEAN('Previous Trades Import_OMS Quer'!O4303)</f>
        <v/>
      </c>
      <c r="Q4303" s="25">
        <f t="shared" si="134"/>
        <v>0</v>
      </c>
      <c r="R4303" s="25" t="e">
        <f>VLOOKUP(O4303,'Currency Balance'!$O$3:$Q$32,3,0)</f>
        <v>#N/A</v>
      </c>
      <c r="S4303" t="e">
        <f t="shared" si="135"/>
        <v>#N/A</v>
      </c>
    </row>
    <row r="4304" spans="1:19">
      <c r="A4304">
        <f>'Previous Trades Import_OMS Quer'!A4304</f>
        <v>0</v>
      </c>
      <c r="B4304">
        <f>'Previous Trades Import_OMS Quer'!B4304</f>
        <v>0</v>
      </c>
      <c r="C4304" s="22">
        <f>'Previous Trades Import_OMS Quer'!C4304</f>
        <v>0</v>
      </c>
      <c r="D4304">
        <f>'Previous Trades Import_OMS Quer'!D4304</f>
        <v>0</v>
      </c>
      <c r="E4304" s="22">
        <f>'Previous Trades Import_OMS Quer'!E4304</f>
        <v>0</v>
      </c>
      <c r="F4304">
        <f>'Previous Trades Import_OMS Quer'!F4304</f>
        <v>0</v>
      </c>
      <c r="G4304">
        <f>'Previous Trades Import_OMS Quer'!G4304</f>
        <v>0</v>
      </c>
      <c r="H4304">
        <f>'Previous Trades Import_OMS Quer'!H4304</f>
        <v>0</v>
      </c>
      <c r="I4304">
        <f>'Previous Trades Import_OMS Quer'!I4304</f>
        <v>0</v>
      </c>
      <c r="J4304">
        <f>'Previous Trades Import_OMS Quer'!J4304</f>
        <v>0</v>
      </c>
      <c r="K4304">
        <f>'Previous Trades Import_OMS Quer'!K4304</f>
        <v>0</v>
      </c>
      <c r="L4304">
        <f>'Previous Trades Import_OMS Quer'!L4304</f>
        <v>0</v>
      </c>
      <c r="M4304">
        <f>'Previous Trades Import_OMS Quer'!M4304</f>
        <v>0</v>
      </c>
      <c r="N4304">
        <f>'Previous Trades Import_OMS Quer'!N4304</f>
        <v>0</v>
      </c>
      <c r="O4304" t="str">
        <f>CLEAN('Previous Trades Import_OMS Quer'!O4304)</f>
        <v/>
      </c>
      <c r="Q4304" s="25">
        <f t="shared" si="134"/>
        <v>0</v>
      </c>
      <c r="R4304" s="25" t="e">
        <f>VLOOKUP(O4304,'Currency Balance'!$O$3:$Q$32,3,0)</f>
        <v>#N/A</v>
      </c>
      <c r="S4304" t="e">
        <f t="shared" si="135"/>
        <v>#N/A</v>
      </c>
    </row>
    <row r="4305" spans="1:19">
      <c r="A4305">
        <f>'Previous Trades Import_OMS Quer'!A4305</f>
        <v>0</v>
      </c>
      <c r="B4305">
        <f>'Previous Trades Import_OMS Quer'!B4305</f>
        <v>0</v>
      </c>
      <c r="C4305" s="22">
        <f>'Previous Trades Import_OMS Quer'!C4305</f>
        <v>0</v>
      </c>
      <c r="D4305">
        <f>'Previous Trades Import_OMS Quer'!D4305</f>
        <v>0</v>
      </c>
      <c r="E4305" s="22">
        <f>'Previous Trades Import_OMS Quer'!E4305</f>
        <v>0</v>
      </c>
      <c r="F4305">
        <f>'Previous Trades Import_OMS Quer'!F4305</f>
        <v>0</v>
      </c>
      <c r="G4305">
        <f>'Previous Trades Import_OMS Quer'!G4305</f>
        <v>0</v>
      </c>
      <c r="H4305">
        <f>'Previous Trades Import_OMS Quer'!H4305</f>
        <v>0</v>
      </c>
      <c r="I4305">
        <f>'Previous Trades Import_OMS Quer'!I4305</f>
        <v>0</v>
      </c>
      <c r="J4305">
        <f>'Previous Trades Import_OMS Quer'!J4305</f>
        <v>0</v>
      </c>
      <c r="K4305">
        <f>'Previous Trades Import_OMS Quer'!K4305</f>
        <v>0</v>
      </c>
      <c r="L4305">
        <f>'Previous Trades Import_OMS Quer'!L4305</f>
        <v>0</v>
      </c>
      <c r="M4305">
        <f>'Previous Trades Import_OMS Quer'!M4305</f>
        <v>0</v>
      </c>
      <c r="N4305">
        <f>'Previous Trades Import_OMS Quer'!N4305</f>
        <v>0</v>
      </c>
      <c r="O4305" t="str">
        <f>CLEAN('Previous Trades Import_OMS Quer'!O4305)</f>
        <v/>
      </c>
      <c r="Q4305" s="25">
        <f t="shared" si="134"/>
        <v>0</v>
      </c>
      <c r="R4305" s="25" t="e">
        <f>VLOOKUP(O4305,'Currency Balance'!$O$3:$Q$32,3,0)</f>
        <v>#N/A</v>
      </c>
      <c r="S4305" t="e">
        <f t="shared" si="135"/>
        <v>#N/A</v>
      </c>
    </row>
    <row r="4306" spans="1:19">
      <c r="A4306">
        <f>'Previous Trades Import_OMS Quer'!A4306</f>
        <v>0</v>
      </c>
      <c r="B4306">
        <f>'Previous Trades Import_OMS Quer'!B4306</f>
        <v>0</v>
      </c>
      <c r="C4306" s="22">
        <f>'Previous Trades Import_OMS Quer'!C4306</f>
        <v>0</v>
      </c>
      <c r="D4306">
        <f>'Previous Trades Import_OMS Quer'!D4306</f>
        <v>0</v>
      </c>
      <c r="E4306" s="22">
        <f>'Previous Trades Import_OMS Quer'!E4306</f>
        <v>0</v>
      </c>
      <c r="F4306">
        <f>'Previous Trades Import_OMS Quer'!F4306</f>
        <v>0</v>
      </c>
      <c r="G4306">
        <f>'Previous Trades Import_OMS Quer'!G4306</f>
        <v>0</v>
      </c>
      <c r="H4306">
        <f>'Previous Trades Import_OMS Quer'!H4306</f>
        <v>0</v>
      </c>
      <c r="I4306">
        <f>'Previous Trades Import_OMS Quer'!I4306</f>
        <v>0</v>
      </c>
      <c r="J4306">
        <f>'Previous Trades Import_OMS Quer'!J4306</f>
        <v>0</v>
      </c>
      <c r="K4306">
        <f>'Previous Trades Import_OMS Quer'!K4306</f>
        <v>0</v>
      </c>
      <c r="L4306">
        <f>'Previous Trades Import_OMS Quer'!L4306</f>
        <v>0</v>
      </c>
      <c r="M4306">
        <f>'Previous Trades Import_OMS Quer'!M4306</f>
        <v>0</v>
      </c>
      <c r="N4306">
        <f>'Previous Trades Import_OMS Quer'!N4306</f>
        <v>0</v>
      </c>
      <c r="O4306" t="str">
        <f>CLEAN('Previous Trades Import_OMS Quer'!O4306)</f>
        <v/>
      </c>
      <c r="Q4306" s="25">
        <f t="shared" si="134"/>
        <v>0</v>
      </c>
      <c r="R4306" s="25" t="e">
        <f>VLOOKUP(O4306,'Currency Balance'!$O$3:$Q$32,3,0)</f>
        <v>#N/A</v>
      </c>
      <c r="S4306" t="e">
        <f t="shared" si="135"/>
        <v>#N/A</v>
      </c>
    </row>
    <row r="4307" spans="1:19">
      <c r="A4307">
        <f>'Previous Trades Import_OMS Quer'!A4307</f>
        <v>0</v>
      </c>
      <c r="B4307">
        <f>'Previous Trades Import_OMS Quer'!B4307</f>
        <v>0</v>
      </c>
      <c r="C4307" s="22">
        <f>'Previous Trades Import_OMS Quer'!C4307</f>
        <v>0</v>
      </c>
      <c r="D4307">
        <f>'Previous Trades Import_OMS Quer'!D4307</f>
        <v>0</v>
      </c>
      <c r="E4307" s="22">
        <f>'Previous Trades Import_OMS Quer'!E4307</f>
        <v>0</v>
      </c>
      <c r="F4307">
        <f>'Previous Trades Import_OMS Quer'!F4307</f>
        <v>0</v>
      </c>
      <c r="G4307">
        <f>'Previous Trades Import_OMS Quer'!G4307</f>
        <v>0</v>
      </c>
      <c r="H4307">
        <f>'Previous Trades Import_OMS Quer'!H4307</f>
        <v>0</v>
      </c>
      <c r="I4307">
        <f>'Previous Trades Import_OMS Quer'!I4307</f>
        <v>0</v>
      </c>
      <c r="J4307">
        <f>'Previous Trades Import_OMS Quer'!J4307</f>
        <v>0</v>
      </c>
      <c r="K4307">
        <f>'Previous Trades Import_OMS Quer'!K4307</f>
        <v>0</v>
      </c>
      <c r="L4307">
        <f>'Previous Trades Import_OMS Quer'!L4307</f>
        <v>0</v>
      </c>
      <c r="M4307">
        <f>'Previous Trades Import_OMS Quer'!M4307</f>
        <v>0</v>
      </c>
      <c r="N4307">
        <f>'Previous Trades Import_OMS Quer'!N4307</f>
        <v>0</v>
      </c>
      <c r="O4307" t="str">
        <f>CLEAN('Previous Trades Import_OMS Quer'!O4307)</f>
        <v/>
      </c>
      <c r="Q4307" s="25">
        <f t="shared" si="134"/>
        <v>0</v>
      </c>
      <c r="R4307" s="25" t="e">
        <f>VLOOKUP(O4307,'Currency Balance'!$O$3:$Q$32,3,0)</f>
        <v>#N/A</v>
      </c>
      <c r="S4307" t="e">
        <f t="shared" si="135"/>
        <v>#N/A</v>
      </c>
    </row>
    <row r="4308" spans="1:19">
      <c r="A4308">
        <f>'Previous Trades Import_OMS Quer'!A4308</f>
        <v>0</v>
      </c>
      <c r="B4308">
        <f>'Previous Trades Import_OMS Quer'!B4308</f>
        <v>0</v>
      </c>
      <c r="C4308" s="22">
        <f>'Previous Trades Import_OMS Quer'!C4308</f>
        <v>0</v>
      </c>
      <c r="D4308">
        <f>'Previous Trades Import_OMS Quer'!D4308</f>
        <v>0</v>
      </c>
      <c r="E4308" s="22">
        <f>'Previous Trades Import_OMS Quer'!E4308</f>
        <v>0</v>
      </c>
      <c r="F4308">
        <f>'Previous Trades Import_OMS Quer'!F4308</f>
        <v>0</v>
      </c>
      <c r="G4308">
        <f>'Previous Trades Import_OMS Quer'!G4308</f>
        <v>0</v>
      </c>
      <c r="H4308">
        <f>'Previous Trades Import_OMS Quer'!H4308</f>
        <v>0</v>
      </c>
      <c r="I4308">
        <f>'Previous Trades Import_OMS Quer'!I4308</f>
        <v>0</v>
      </c>
      <c r="J4308">
        <f>'Previous Trades Import_OMS Quer'!J4308</f>
        <v>0</v>
      </c>
      <c r="K4308">
        <f>'Previous Trades Import_OMS Quer'!K4308</f>
        <v>0</v>
      </c>
      <c r="L4308">
        <f>'Previous Trades Import_OMS Quer'!L4308</f>
        <v>0</v>
      </c>
      <c r="M4308">
        <f>'Previous Trades Import_OMS Quer'!M4308</f>
        <v>0</v>
      </c>
      <c r="N4308">
        <f>'Previous Trades Import_OMS Quer'!N4308</f>
        <v>0</v>
      </c>
      <c r="O4308" t="str">
        <f>CLEAN('Previous Trades Import_OMS Quer'!O4308)</f>
        <v/>
      </c>
      <c r="Q4308" s="25">
        <f t="shared" si="134"/>
        <v>0</v>
      </c>
      <c r="R4308" s="25" t="e">
        <f>VLOOKUP(O4308,'Currency Balance'!$O$3:$Q$32,3,0)</f>
        <v>#N/A</v>
      </c>
      <c r="S4308" t="e">
        <f t="shared" si="135"/>
        <v>#N/A</v>
      </c>
    </row>
    <row r="4309" spans="1:19">
      <c r="A4309">
        <f>'Previous Trades Import_OMS Quer'!A4309</f>
        <v>0</v>
      </c>
      <c r="B4309">
        <f>'Previous Trades Import_OMS Quer'!B4309</f>
        <v>0</v>
      </c>
      <c r="C4309" s="22">
        <f>'Previous Trades Import_OMS Quer'!C4309</f>
        <v>0</v>
      </c>
      <c r="D4309">
        <f>'Previous Trades Import_OMS Quer'!D4309</f>
        <v>0</v>
      </c>
      <c r="E4309" s="22">
        <f>'Previous Trades Import_OMS Quer'!E4309</f>
        <v>0</v>
      </c>
      <c r="F4309">
        <f>'Previous Trades Import_OMS Quer'!F4309</f>
        <v>0</v>
      </c>
      <c r="G4309">
        <f>'Previous Trades Import_OMS Quer'!G4309</f>
        <v>0</v>
      </c>
      <c r="H4309">
        <f>'Previous Trades Import_OMS Quer'!H4309</f>
        <v>0</v>
      </c>
      <c r="I4309">
        <f>'Previous Trades Import_OMS Quer'!I4309</f>
        <v>0</v>
      </c>
      <c r="J4309">
        <f>'Previous Trades Import_OMS Quer'!J4309</f>
        <v>0</v>
      </c>
      <c r="K4309">
        <f>'Previous Trades Import_OMS Quer'!K4309</f>
        <v>0</v>
      </c>
      <c r="L4309">
        <f>'Previous Trades Import_OMS Quer'!L4309</f>
        <v>0</v>
      </c>
      <c r="M4309">
        <f>'Previous Trades Import_OMS Quer'!M4309</f>
        <v>0</v>
      </c>
      <c r="N4309">
        <f>'Previous Trades Import_OMS Quer'!N4309</f>
        <v>0</v>
      </c>
      <c r="O4309" t="str">
        <f>CLEAN('Previous Trades Import_OMS Quer'!O4309)</f>
        <v/>
      </c>
      <c r="Q4309" s="25">
        <f t="shared" si="134"/>
        <v>0</v>
      </c>
      <c r="R4309" s="25" t="e">
        <f>VLOOKUP(O4309,'Currency Balance'!$O$3:$Q$32,3,0)</f>
        <v>#N/A</v>
      </c>
      <c r="S4309" t="e">
        <f t="shared" si="135"/>
        <v>#N/A</v>
      </c>
    </row>
    <row r="4310" spans="1:19">
      <c r="A4310">
        <f>'Previous Trades Import_OMS Quer'!A4310</f>
        <v>0</v>
      </c>
      <c r="B4310">
        <f>'Previous Trades Import_OMS Quer'!B4310</f>
        <v>0</v>
      </c>
      <c r="C4310" s="22">
        <f>'Previous Trades Import_OMS Quer'!C4310</f>
        <v>0</v>
      </c>
      <c r="D4310">
        <f>'Previous Trades Import_OMS Quer'!D4310</f>
        <v>0</v>
      </c>
      <c r="E4310" s="22">
        <f>'Previous Trades Import_OMS Quer'!E4310</f>
        <v>0</v>
      </c>
      <c r="F4310">
        <f>'Previous Trades Import_OMS Quer'!F4310</f>
        <v>0</v>
      </c>
      <c r="G4310">
        <f>'Previous Trades Import_OMS Quer'!G4310</f>
        <v>0</v>
      </c>
      <c r="H4310">
        <f>'Previous Trades Import_OMS Quer'!H4310</f>
        <v>0</v>
      </c>
      <c r="I4310">
        <f>'Previous Trades Import_OMS Quer'!I4310</f>
        <v>0</v>
      </c>
      <c r="J4310">
        <f>'Previous Trades Import_OMS Quer'!J4310</f>
        <v>0</v>
      </c>
      <c r="K4310">
        <f>'Previous Trades Import_OMS Quer'!K4310</f>
        <v>0</v>
      </c>
      <c r="L4310">
        <f>'Previous Trades Import_OMS Quer'!L4310</f>
        <v>0</v>
      </c>
      <c r="M4310">
        <f>'Previous Trades Import_OMS Quer'!M4310</f>
        <v>0</v>
      </c>
      <c r="N4310">
        <f>'Previous Trades Import_OMS Quer'!N4310</f>
        <v>0</v>
      </c>
      <c r="O4310" t="str">
        <f>CLEAN('Previous Trades Import_OMS Quer'!O4310)</f>
        <v/>
      </c>
      <c r="Q4310" s="25">
        <f t="shared" si="134"/>
        <v>0</v>
      </c>
      <c r="R4310" s="25" t="e">
        <f>VLOOKUP(O4310,'Currency Balance'!$O$3:$Q$32,3,0)</f>
        <v>#N/A</v>
      </c>
      <c r="S4310" t="e">
        <f t="shared" si="135"/>
        <v>#N/A</v>
      </c>
    </row>
    <row r="4311" spans="1:19">
      <c r="A4311">
        <f>'Previous Trades Import_OMS Quer'!A4311</f>
        <v>0</v>
      </c>
      <c r="B4311">
        <f>'Previous Trades Import_OMS Quer'!B4311</f>
        <v>0</v>
      </c>
      <c r="C4311" s="22">
        <f>'Previous Trades Import_OMS Quer'!C4311</f>
        <v>0</v>
      </c>
      <c r="D4311">
        <f>'Previous Trades Import_OMS Quer'!D4311</f>
        <v>0</v>
      </c>
      <c r="E4311" s="22">
        <f>'Previous Trades Import_OMS Quer'!E4311</f>
        <v>0</v>
      </c>
      <c r="F4311">
        <f>'Previous Trades Import_OMS Quer'!F4311</f>
        <v>0</v>
      </c>
      <c r="G4311">
        <f>'Previous Trades Import_OMS Quer'!G4311</f>
        <v>0</v>
      </c>
      <c r="H4311">
        <f>'Previous Trades Import_OMS Quer'!H4311</f>
        <v>0</v>
      </c>
      <c r="I4311">
        <f>'Previous Trades Import_OMS Quer'!I4311</f>
        <v>0</v>
      </c>
      <c r="J4311">
        <f>'Previous Trades Import_OMS Quer'!J4311</f>
        <v>0</v>
      </c>
      <c r="K4311">
        <f>'Previous Trades Import_OMS Quer'!K4311</f>
        <v>0</v>
      </c>
      <c r="L4311">
        <f>'Previous Trades Import_OMS Quer'!L4311</f>
        <v>0</v>
      </c>
      <c r="M4311">
        <f>'Previous Trades Import_OMS Quer'!M4311</f>
        <v>0</v>
      </c>
      <c r="N4311">
        <f>'Previous Trades Import_OMS Quer'!N4311</f>
        <v>0</v>
      </c>
      <c r="O4311" t="str">
        <f>CLEAN('Previous Trades Import_OMS Quer'!O4311)</f>
        <v/>
      </c>
      <c r="Q4311" s="25">
        <f t="shared" si="134"/>
        <v>0</v>
      </c>
      <c r="R4311" s="25" t="e">
        <f>VLOOKUP(O4311,'Currency Balance'!$O$3:$Q$32,3,0)</f>
        <v>#N/A</v>
      </c>
      <c r="S4311" t="e">
        <f t="shared" si="135"/>
        <v>#N/A</v>
      </c>
    </row>
    <row r="4312" spans="1:19">
      <c r="A4312">
        <f>'Previous Trades Import_OMS Quer'!A4312</f>
        <v>0</v>
      </c>
      <c r="B4312">
        <f>'Previous Trades Import_OMS Quer'!B4312</f>
        <v>0</v>
      </c>
      <c r="C4312" s="22">
        <f>'Previous Trades Import_OMS Quer'!C4312</f>
        <v>0</v>
      </c>
      <c r="D4312">
        <f>'Previous Trades Import_OMS Quer'!D4312</f>
        <v>0</v>
      </c>
      <c r="E4312" s="22">
        <f>'Previous Trades Import_OMS Quer'!E4312</f>
        <v>0</v>
      </c>
      <c r="F4312">
        <f>'Previous Trades Import_OMS Quer'!F4312</f>
        <v>0</v>
      </c>
      <c r="G4312">
        <f>'Previous Trades Import_OMS Quer'!G4312</f>
        <v>0</v>
      </c>
      <c r="H4312">
        <f>'Previous Trades Import_OMS Quer'!H4312</f>
        <v>0</v>
      </c>
      <c r="I4312">
        <f>'Previous Trades Import_OMS Quer'!I4312</f>
        <v>0</v>
      </c>
      <c r="J4312">
        <f>'Previous Trades Import_OMS Quer'!J4312</f>
        <v>0</v>
      </c>
      <c r="K4312">
        <f>'Previous Trades Import_OMS Quer'!K4312</f>
        <v>0</v>
      </c>
      <c r="L4312">
        <f>'Previous Trades Import_OMS Quer'!L4312</f>
        <v>0</v>
      </c>
      <c r="M4312">
        <f>'Previous Trades Import_OMS Quer'!M4312</f>
        <v>0</v>
      </c>
      <c r="N4312">
        <f>'Previous Trades Import_OMS Quer'!N4312</f>
        <v>0</v>
      </c>
      <c r="O4312" t="str">
        <f>CLEAN('Previous Trades Import_OMS Quer'!O4312)</f>
        <v/>
      </c>
      <c r="Q4312" s="25">
        <f t="shared" si="134"/>
        <v>0</v>
      </c>
      <c r="R4312" s="25" t="e">
        <f>VLOOKUP(O4312,'Currency Balance'!$O$3:$Q$32,3,0)</f>
        <v>#N/A</v>
      </c>
      <c r="S4312" t="e">
        <f t="shared" si="135"/>
        <v>#N/A</v>
      </c>
    </row>
    <row r="4313" spans="1:19">
      <c r="A4313">
        <f>'Previous Trades Import_OMS Quer'!A4313</f>
        <v>0</v>
      </c>
      <c r="B4313">
        <f>'Previous Trades Import_OMS Quer'!B4313</f>
        <v>0</v>
      </c>
      <c r="C4313" s="22">
        <f>'Previous Trades Import_OMS Quer'!C4313</f>
        <v>0</v>
      </c>
      <c r="D4313">
        <f>'Previous Trades Import_OMS Quer'!D4313</f>
        <v>0</v>
      </c>
      <c r="E4313" s="22">
        <f>'Previous Trades Import_OMS Quer'!E4313</f>
        <v>0</v>
      </c>
      <c r="F4313">
        <f>'Previous Trades Import_OMS Quer'!F4313</f>
        <v>0</v>
      </c>
      <c r="G4313">
        <f>'Previous Trades Import_OMS Quer'!G4313</f>
        <v>0</v>
      </c>
      <c r="H4313">
        <f>'Previous Trades Import_OMS Quer'!H4313</f>
        <v>0</v>
      </c>
      <c r="I4313">
        <f>'Previous Trades Import_OMS Quer'!I4313</f>
        <v>0</v>
      </c>
      <c r="J4313">
        <f>'Previous Trades Import_OMS Quer'!J4313</f>
        <v>0</v>
      </c>
      <c r="K4313">
        <f>'Previous Trades Import_OMS Quer'!K4313</f>
        <v>0</v>
      </c>
      <c r="L4313">
        <f>'Previous Trades Import_OMS Quer'!L4313</f>
        <v>0</v>
      </c>
      <c r="M4313">
        <f>'Previous Trades Import_OMS Quer'!M4313</f>
        <v>0</v>
      </c>
      <c r="N4313">
        <f>'Previous Trades Import_OMS Quer'!N4313</f>
        <v>0</v>
      </c>
      <c r="O4313" t="str">
        <f>CLEAN('Previous Trades Import_OMS Quer'!O4313)</f>
        <v/>
      </c>
      <c r="Q4313" s="25">
        <f t="shared" si="134"/>
        <v>0</v>
      </c>
      <c r="R4313" s="25" t="e">
        <f>VLOOKUP(O4313,'Currency Balance'!$O$3:$Q$32,3,0)</f>
        <v>#N/A</v>
      </c>
      <c r="S4313" t="e">
        <f t="shared" si="135"/>
        <v>#N/A</v>
      </c>
    </row>
    <row r="4314" spans="1:19">
      <c r="A4314">
        <f>'Previous Trades Import_OMS Quer'!A4314</f>
        <v>0</v>
      </c>
      <c r="B4314">
        <f>'Previous Trades Import_OMS Quer'!B4314</f>
        <v>0</v>
      </c>
      <c r="C4314" s="22">
        <f>'Previous Trades Import_OMS Quer'!C4314</f>
        <v>0</v>
      </c>
      <c r="D4314">
        <f>'Previous Trades Import_OMS Quer'!D4314</f>
        <v>0</v>
      </c>
      <c r="E4314" s="22">
        <f>'Previous Trades Import_OMS Quer'!E4314</f>
        <v>0</v>
      </c>
      <c r="F4314">
        <f>'Previous Trades Import_OMS Quer'!F4314</f>
        <v>0</v>
      </c>
      <c r="G4314">
        <f>'Previous Trades Import_OMS Quer'!G4314</f>
        <v>0</v>
      </c>
      <c r="H4314">
        <f>'Previous Trades Import_OMS Quer'!H4314</f>
        <v>0</v>
      </c>
      <c r="I4314">
        <f>'Previous Trades Import_OMS Quer'!I4314</f>
        <v>0</v>
      </c>
      <c r="J4314">
        <f>'Previous Trades Import_OMS Quer'!J4314</f>
        <v>0</v>
      </c>
      <c r="K4314">
        <f>'Previous Trades Import_OMS Quer'!K4314</f>
        <v>0</v>
      </c>
      <c r="L4314">
        <f>'Previous Trades Import_OMS Quer'!L4314</f>
        <v>0</v>
      </c>
      <c r="M4314">
        <f>'Previous Trades Import_OMS Quer'!M4314</f>
        <v>0</v>
      </c>
      <c r="N4314">
        <f>'Previous Trades Import_OMS Quer'!N4314</f>
        <v>0</v>
      </c>
      <c r="O4314" t="str">
        <f>CLEAN('Previous Trades Import_OMS Quer'!O4314)</f>
        <v/>
      </c>
      <c r="Q4314" s="25">
        <f t="shared" si="134"/>
        <v>0</v>
      </c>
      <c r="R4314" s="25" t="e">
        <f>VLOOKUP(O4314,'Currency Balance'!$O$3:$Q$32,3,0)</f>
        <v>#N/A</v>
      </c>
      <c r="S4314" t="e">
        <f t="shared" si="135"/>
        <v>#N/A</v>
      </c>
    </row>
    <row r="4315" spans="1:19">
      <c r="A4315">
        <f>'Previous Trades Import_OMS Quer'!A4315</f>
        <v>0</v>
      </c>
      <c r="B4315">
        <f>'Previous Trades Import_OMS Quer'!B4315</f>
        <v>0</v>
      </c>
      <c r="C4315" s="22">
        <f>'Previous Trades Import_OMS Quer'!C4315</f>
        <v>0</v>
      </c>
      <c r="D4315">
        <f>'Previous Trades Import_OMS Quer'!D4315</f>
        <v>0</v>
      </c>
      <c r="E4315" s="22">
        <f>'Previous Trades Import_OMS Quer'!E4315</f>
        <v>0</v>
      </c>
      <c r="F4315">
        <f>'Previous Trades Import_OMS Quer'!F4315</f>
        <v>0</v>
      </c>
      <c r="G4315">
        <f>'Previous Trades Import_OMS Quer'!G4315</f>
        <v>0</v>
      </c>
      <c r="H4315">
        <f>'Previous Trades Import_OMS Quer'!H4315</f>
        <v>0</v>
      </c>
      <c r="I4315">
        <f>'Previous Trades Import_OMS Quer'!I4315</f>
        <v>0</v>
      </c>
      <c r="J4315">
        <f>'Previous Trades Import_OMS Quer'!J4315</f>
        <v>0</v>
      </c>
      <c r="K4315">
        <f>'Previous Trades Import_OMS Quer'!K4315</f>
        <v>0</v>
      </c>
      <c r="L4315">
        <f>'Previous Trades Import_OMS Quer'!L4315</f>
        <v>0</v>
      </c>
      <c r="M4315">
        <f>'Previous Trades Import_OMS Quer'!M4315</f>
        <v>0</v>
      </c>
      <c r="N4315">
        <f>'Previous Trades Import_OMS Quer'!N4315</f>
        <v>0</v>
      </c>
      <c r="O4315" t="str">
        <f>CLEAN('Previous Trades Import_OMS Quer'!O4315)</f>
        <v/>
      </c>
      <c r="Q4315" s="25">
        <f t="shared" si="134"/>
        <v>0</v>
      </c>
      <c r="R4315" s="25" t="e">
        <f>VLOOKUP(O4315,'Currency Balance'!$O$3:$Q$32,3,0)</f>
        <v>#N/A</v>
      </c>
      <c r="S4315" t="e">
        <f t="shared" si="135"/>
        <v>#N/A</v>
      </c>
    </row>
    <row r="4316" spans="1:19">
      <c r="A4316">
        <f>'Previous Trades Import_OMS Quer'!A4316</f>
        <v>0</v>
      </c>
      <c r="B4316">
        <f>'Previous Trades Import_OMS Quer'!B4316</f>
        <v>0</v>
      </c>
      <c r="C4316" s="22">
        <f>'Previous Trades Import_OMS Quer'!C4316</f>
        <v>0</v>
      </c>
      <c r="D4316">
        <f>'Previous Trades Import_OMS Quer'!D4316</f>
        <v>0</v>
      </c>
      <c r="E4316" s="22">
        <f>'Previous Trades Import_OMS Quer'!E4316</f>
        <v>0</v>
      </c>
      <c r="F4316">
        <f>'Previous Trades Import_OMS Quer'!F4316</f>
        <v>0</v>
      </c>
      <c r="G4316">
        <f>'Previous Trades Import_OMS Quer'!G4316</f>
        <v>0</v>
      </c>
      <c r="H4316">
        <f>'Previous Trades Import_OMS Quer'!H4316</f>
        <v>0</v>
      </c>
      <c r="I4316">
        <f>'Previous Trades Import_OMS Quer'!I4316</f>
        <v>0</v>
      </c>
      <c r="J4316">
        <f>'Previous Trades Import_OMS Quer'!J4316</f>
        <v>0</v>
      </c>
      <c r="K4316">
        <f>'Previous Trades Import_OMS Quer'!K4316</f>
        <v>0</v>
      </c>
      <c r="L4316">
        <f>'Previous Trades Import_OMS Quer'!L4316</f>
        <v>0</v>
      </c>
      <c r="M4316">
        <f>'Previous Trades Import_OMS Quer'!M4316</f>
        <v>0</v>
      </c>
      <c r="N4316">
        <f>'Previous Trades Import_OMS Quer'!N4316</f>
        <v>0</v>
      </c>
      <c r="O4316" t="str">
        <f>CLEAN('Previous Trades Import_OMS Quer'!O4316)</f>
        <v/>
      </c>
      <c r="Q4316" s="25">
        <f t="shared" si="134"/>
        <v>0</v>
      </c>
      <c r="R4316" s="25" t="e">
        <f>VLOOKUP(O4316,'Currency Balance'!$O$3:$Q$32,3,0)</f>
        <v>#N/A</v>
      </c>
      <c r="S4316" t="e">
        <f t="shared" si="135"/>
        <v>#N/A</v>
      </c>
    </row>
    <row r="4317" spans="1:19">
      <c r="A4317">
        <f>'Previous Trades Import_OMS Quer'!A4317</f>
        <v>0</v>
      </c>
      <c r="B4317">
        <f>'Previous Trades Import_OMS Quer'!B4317</f>
        <v>0</v>
      </c>
      <c r="C4317" s="22">
        <f>'Previous Trades Import_OMS Quer'!C4317</f>
        <v>0</v>
      </c>
      <c r="D4317">
        <f>'Previous Trades Import_OMS Quer'!D4317</f>
        <v>0</v>
      </c>
      <c r="E4317" s="22">
        <f>'Previous Trades Import_OMS Quer'!E4317</f>
        <v>0</v>
      </c>
      <c r="F4317">
        <f>'Previous Trades Import_OMS Quer'!F4317</f>
        <v>0</v>
      </c>
      <c r="G4317">
        <f>'Previous Trades Import_OMS Quer'!G4317</f>
        <v>0</v>
      </c>
      <c r="H4317">
        <f>'Previous Trades Import_OMS Quer'!H4317</f>
        <v>0</v>
      </c>
      <c r="I4317">
        <f>'Previous Trades Import_OMS Quer'!I4317</f>
        <v>0</v>
      </c>
      <c r="J4317">
        <f>'Previous Trades Import_OMS Quer'!J4317</f>
        <v>0</v>
      </c>
      <c r="K4317">
        <f>'Previous Trades Import_OMS Quer'!K4317</f>
        <v>0</v>
      </c>
      <c r="L4317">
        <f>'Previous Trades Import_OMS Quer'!L4317</f>
        <v>0</v>
      </c>
      <c r="M4317">
        <f>'Previous Trades Import_OMS Quer'!M4317</f>
        <v>0</v>
      </c>
      <c r="N4317">
        <f>'Previous Trades Import_OMS Quer'!N4317</f>
        <v>0</v>
      </c>
      <c r="O4317" t="str">
        <f>CLEAN('Previous Trades Import_OMS Quer'!O4317)</f>
        <v/>
      </c>
      <c r="Q4317" s="25">
        <f t="shared" si="134"/>
        <v>0</v>
      </c>
      <c r="R4317" s="25" t="e">
        <f>VLOOKUP(O4317,'Currency Balance'!$O$3:$Q$32,3,0)</f>
        <v>#N/A</v>
      </c>
      <c r="S4317" t="e">
        <f t="shared" si="135"/>
        <v>#N/A</v>
      </c>
    </row>
    <row r="4318" spans="1:19">
      <c r="A4318">
        <f>'Previous Trades Import_OMS Quer'!A4318</f>
        <v>0</v>
      </c>
      <c r="B4318">
        <f>'Previous Trades Import_OMS Quer'!B4318</f>
        <v>0</v>
      </c>
      <c r="C4318" s="22">
        <f>'Previous Trades Import_OMS Quer'!C4318</f>
        <v>0</v>
      </c>
      <c r="D4318">
        <f>'Previous Trades Import_OMS Quer'!D4318</f>
        <v>0</v>
      </c>
      <c r="E4318" s="22">
        <f>'Previous Trades Import_OMS Quer'!E4318</f>
        <v>0</v>
      </c>
      <c r="F4318">
        <f>'Previous Trades Import_OMS Quer'!F4318</f>
        <v>0</v>
      </c>
      <c r="G4318">
        <f>'Previous Trades Import_OMS Quer'!G4318</f>
        <v>0</v>
      </c>
      <c r="H4318">
        <f>'Previous Trades Import_OMS Quer'!H4318</f>
        <v>0</v>
      </c>
      <c r="I4318">
        <f>'Previous Trades Import_OMS Quer'!I4318</f>
        <v>0</v>
      </c>
      <c r="J4318">
        <f>'Previous Trades Import_OMS Quer'!J4318</f>
        <v>0</v>
      </c>
      <c r="K4318">
        <f>'Previous Trades Import_OMS Quer'!K4318</f>
        <v>0</v>
      </c>
      <c r="L4318">
        <f>'Previous Trades Import_OMS Quer'!L4318</f>
        <v>0</v>
      </c>
      <c r="M4318">
        <f>'Previous Trades Import_OMS Quer'!M4318</f>
        <v>0</v>
      </c>
      <c r="N4318">
        <f>'Previous Trades Import_OMS Quer'!N4318</f>
        <v>0</v>
      </c>
      <c r="O4318" t="str">
        <f>CLEAN('Previous Trades Import_OMS Quer'!O4318)</f>
        <v/>
      </c>
      <c r="Q4318" s="25">
        <f t="shared" si="134"/>
        <v>0</v>
      </c>
      <c r="R4318" s="25" t="e">
        <f>VLOOKUP(O4318,'Currency Balance'!$O$3:$Q$32,3,0)</f>
        <v>#N/A</v>
      </c>
      <c r="S4318" t="e">
        <f t="shared" si="135"/>
        <v>#N/A</v>
      </c>
    </row>
    <row r="4319" spans="1:19">
      <c r="A4319">
        <f>'Previous Trades Import_OMS Quer'!A4319</f>
        <v>0</v>
      </c>
      <c r="B4319">
        <f>'Previous Trades Import_OMS Quer'!B4319</f>
        <v>0</v>
      </c>
      <c r="C4319" s="22">
        <f>'Previous Trades Import_OMS Quer'!C4319</f>
        <v>0</v>
      </c>
      <c r="D4319">
        <f>'Previous Trades Import_OMS Quer'!D4319</f>
        <v>0</v>
      </c>
      <c r="E4319" s="22">
        <f>'Previous Trades Import_OMS Quer'!E4319</f>
        <v>0</v>
      </c>
      <c r="F4319">
        <f>'Previous Trades Import_OMS Quer'!F4319</f>
        <v>0</v>
      </c>
      <c r="G4319">
        <f>'Previous Trades Import_OMS Quer'!G4319</f>
        <v>0</v>
      </c>
      <c r="H4319">
        <f>'Previous Trades Import_OMS Quer'!H4319</f>
        <v>0</v>
      </c>
      <c r="I4319">
        <f>'Previous Trades Import_OMS Quer'!I4319</f>
        <v>0</v>
      </c>
      <c r="J4319">
        <f>'Previous Trades Import_OMS Quer'!J4319</f>
        <v>0</v>
      </c>
      <c r="K4319">
        <f>'Previous Trades Import_OMS Quer'!K4319</f>
        <v>0</v>
      </c>
      <c r="L4319">
        <f>'Previous Trades Import_OMS Quer'!L4319</f>
        <v>0</v>
      </c>
      <c r="M4319">
        <f>'Previous Trades Import_OMS Quer'!M4319</f>
        <v>0</v>
      </c>
      <c r="N4319">
        <f>'Previous Trades Import_OMS Quer'!N4319</f>
        <v>0</v>
      </c>
      <c r="O4319" t="str">
        <f>CLEAN('Previous Trades Import_OMS Quer'!O4319)</f>
        <v/>
      </c>
      <c r="Q4319" s="25">
        <f t="shared" si="134"/>
        <v>0</v>
      </c>
      <c r="R4319" s="25" t="e">
        <f>VLOOKUP(O4319,'Currency Balance'!$O$3:$Q$32,3,0)</f>
        <v>#N/A</v>
      </c>
      <c r="S4319" t="e">
        <f t="shared" si="135"/>
        <v>#N/A</v>
      </c>
    </row>
    <row r="4320" spans="1:19">
      <c r="A4320">
        <f>'Previous Trades Import_OMS Quer'!A4320</f>
        <v>0</v>
      </c>
      <c r="B4320">
        <f>'Previous Trades Import_OMS Quer'!B4320</f>
        <v>0</v>
      </c>
      <c r="C4320" s="22">
        <f>'Previous Trades Import_OMS Quer'!C4320</f>
        <v>0</v>
      </c>
      <c r="D4320">
        <f>'Previous Trades Import_OMS Quer'!D4320</f>
        <v>0</v>
      </c>
      <c r="E4320" s="22">
        <f>'Previous Trades Import_OMS Quer'!E4320</f>
        <v>0</v>
      </c>
      <c r="F4320">
        <f>'Previous Trades Import_OMS Quer'!F4320</f>
        <v>0</v>
      </c>
      <c r="G4320">
        <f>'Previous Trades Import_OMS Quer'!G4320</f>
        <v>0</v>
      </c>
      <c r="H4320">
        <f>'Previous Trades Import_OMS Quer'!H4320</f>
        <v>0</v>
      </c>
      <c r="I4320">
        <f>'Previous Trades Import_OMS Quer'!I4320</f>
        <v>0</v>
      </c>
      <c r="J4320">
        <f>'Previous Trades Import_OMS Quer'!J4320</f>
        <v>0</v>
      </c>
      <c r="K4320">
        <f>'Previous Trades Import_OMS Quer'!K4320</f>
        <v>0</v>
      </c>
      <c r="L4320">
        <f>'Previous Trades Import_OMS Quer'!L4320</f>
        <v>0</v>
      </c>
      <c r="M4320">
        <f>'Previous Trades Import_OMS Quer'!M4320</f>
        <v>0</v>
      </c>
      <c r="N4320">
        <f>'Previous Trades Import_OMS Quer'!N4320</f>
        <v>0</v>
      </c>
      <c r="O4320" t="str">
        <f>CLEAN('Previous Trades Import_OMS Quer'!O4320)</f>
        <v/>
      </c>
      <c r="Q4320" s="25">
        <f t="shared" si="134"/>
        <v>0</v>
      </c>
      <c r="R4320" s="25" t="e">
        <f>VLOOKUP(O4320,'Currency Balance'!$O$3:$Q$32,3,0)</f>
        <v>#N/A</v>
      </c>
      <c r="S4320" t="e">
        <f t="shared" si="135"/>
        <v>#N/A</v>
      </c>
    </row>
    <row r="4321" spans="1:19">
      <c r="A4321">
        <f>'Previous Trades Import_OMS Quer'!A4321</f>
        <v>0</v>
      </c>
      <c r="B4321">
        <f>'Previous Trades Import_OMS Quer'!B4321</f>
        <v>0</v>
      </c>
      <c r="C4321" s="22">
        <f>'Previous Trades Import_OMS Quer'!C4321</f>
        <v>0</v>
      </c>
      <c r="D4321">
        <f>'Previous Trades Import_OMS Quer'!D4321</f>
        <v>0</v>
      </c>
      <c r="E4321" s="22">
        <f>'Previous Trades Import_OMS Quer'!E4321</f>
        <v>0</v>
      </c>
      <c r="F4321">
        <f>'Previous Trades Import_OMS Quer'!F4321</f>
        <v>0</v>
      </c>
      <c r="G4321">
        <f>'Previous Trades Import_OMS Quer'!G4321</f>
        <v>0</v>
      </c>
      <c r="H4321">
        <f>'Previous Trades Import_OMS Quer'!H4321</f>
        <v>0</v>
      </c>
      <c r="I4321">
        <f>'Previous Trades Import_OMS Quer'!I4321</f>
        <v>0</v>
      </c>
      <c r="J4321">
        <f>'Previous Trades Import_OMS Quer'!J4321</f>
        <v>0</v>
      </c>
      <c r="K4321">
        <f>'Previous Trades Import_OMS Quer'!K4321</f>
        <v>0</v>
      </c>
      <c r="L4321">
        <f>'Previous Trades Import_OMS Quer'!L4321</f>
        <v>0</v>
      </c>
      <c r="M4321">
        <f>'Previous Trades Import_OMS Quer'!M4321</f>
        <v>0</v>
      </c>
      <c r="N4321">
        <f>'Previous Trades Import_OMS Quer'!N4321</f>
        <v>0</v>
      </c>
      <c r="O4321" t="str">
        <f>CLEAN('Previous Trades Import_OMS Quer'!O4321)</f>
        <v/>
      </c>
      <c r="Q4321" s="25">
        <f t="shared" si="134"/>
        <v>0</v>
      </c>
      <c r="R4321" s="25" t="e">
        <f>VLOOKUP(O4321,'Currency Balance'!$O$3:$Q$32,3,0)</f>
        <v>#N/A</v>
      </c>
      <c r="S4321" t="e">
        <f t="shared" si="135"/>
        <v>#N/A</v>
      </c>
    </row>
    <row r="4322" spans="1:19">
      <c r="A4322">
        <f>'Previous Trades Import_OMS Quer'!A4322</f>
        <v>0</v>
      </c>
      <c r="B4322">
        <f>'Previous Trades Import_OMS Quer'!B4322</f>
        <v>0</v>
      </c>
      <c r="C4322" s="22">
        <f>'Previous Trades Import_OMS Quer'!C4322</f>
        <v>0</v>
      </c>
      <c r="D4322">
        <f>'Previous Trades Import_OMS Quer'!D4322</f>
        <v>0</v>
      </c>
      <c r="E4322" s="22">
        <f>'Previous Trades Import_OMS Quer'!E4322</f>
        <v>0</v>
      </c>
      <c r="F4322">
        <f>'Previous Trades Import_OMS Quer'!F4322</f>
        <v>0</v>
      </c>
      <c r="G4322">
        <f>'Previous Trades Import_OMS Quer'!G4322</f>
        <v>0</v>
      </c>
      <c r="H4322">
        <f>'Previous Trades Import_OMS Quer'!H4322</f>
        <v>0</v>
      </c>
      <c r="I4322">
        <f>'Previous Trades Import_OMS Quer'!I4322</f>
        <v>0</v>
      </c>
      <c r="J4322">
        <f>'Previous Trades Import_OMS Quer'!J4322</f>
        <v>0</v>
      </c>
      <c r="K4322">
        <f>'Previous Trades Import_OMS Quer'!K4322</f>
        <v>0</v>
      </c>
      <c r="L4322">
        <f>'Previous Trades Import_OMS Quer'!L4322</f>
        <v>0</v>
      </c>
      <c r="M4322">
        <f>'Previous Trades Import_OMS Quer'!M4322</f>
        <v>0</v>
      </c>
      <c r="N4322">
        <f>'Previous Trades Import_OMS Quer'!N4322</f>
        <v>0</v>
      </c>
      <c r="O4322" t="str">
        <f>CLEAN('Previous Trades Import_OMS Quer'!O4322)</f>
        <v/>
      </c>
      <c r="Q4322" s="25">
        <f t="shared" si="134"/>
        <v>0</v>
      </c>
      <c r="R4322" s="25" t="e">
        <f>VLOOKUP(O4322,'Currency Balance'!$O$3:$Q$32,3,0)</f>
        <v>#N/A</v>
      </c>
      <c r="S4322" t="e">
        <f t="shared" si="135"/>
        <v>#N/A</v>
      </c>
    </row>
    <row r="4323" spans="1:19">
      <c r="A4323">
        <f>'Previous Trades Import_OMS Quer'!A4323</f>
        <v>0</v>
      </c>
      <c r="B4323">
        <f>'Previous Trades Import_OMS Quer'!B4323</f>
        <v>0</v>
      </c>
      <c r="C4323" s="22">
        <f>'Previous Trades Import_OMS Quer'!C4323</f>
        <v>0</v>
      </c>
      <c r="D4323">
        <f>'Previous Trades Import_OMS Quer'!D4323</f>
        <v>0</v>
      </c>
      <c r="E4323" s="22">
        <f>'Previous Trades Import_OMS Quer'!E4323</f>
        <v>0</v>
      </c>
      <c r="F4323">
        <f>'Previous Trades Import_OMS Quer'!F4323</f>
        <v>0</v>
      </c>
      <c r="G4323">
        <f>'Previous Trades Import_OMS Quer'!G4323</f>
        <v>0</v>
      </c>
      <c r="H4323">
        <f>'Previous Trades Import_OMS Quer'!H4323</f>
        <v>0</v>
      </c>
      <c r="I4323">
        <f>'Previous Trades Import_OMS Quer'!I4323</f>
        <v>0</v>
      </c>
      <c r="J4323">
        <f>'Previous Trades Import_OMS Quer'!J4323</f>
        <v>0</v>
      </c>
      <c r="K4323">
        <f>'Previous Trades Import_OMS Quer'!K4323</f>
        <v>0</v>
      </c>
      <c r="L4323">
        <f>'Previous Trades Import_OMS Quer'!L4323</f>
        <v>0</v>
      </c>
      <c r="M4323">
        <f>'Previous Trades Import_OMS Quer'!M4323</f>
        <v>0</v>
      </c>
      <c r="N4323">
        <f>'Previous Trades Import_OMS Quer'!N4323</f>
        <v>0</v>
      </c>
      <c r="O4323" t="str">
        <f>CLEAN('Previous Trades Import_OMS Quer'!O4323)</f>
        <v/>
      </c>
      <c r="Q4323" s="25">
        <f t="shared" si="134"/>
        <v>0</v>
      </c>
      <c r="R4323" s="25" t="e">
        <f>VLOOKUP(O4323,'Currency Balance'!$O$3:$Q$32,3,0)</f>
        <v>#N/A</v>
      </c>
      <c r="S4323" t="e">
        <f t="shared" si="135"/>
        <v>#N/A</v>
      </c>
    </row>
    <row r="4324" spans="1:19">
      <c r="A4324">
        <f>'Previous Trades Import_OMS Quer'!A4324</f>
        <v>0</v>
      </c>
      <c r="B4324">
        <f>'Previous Trades Import_OMS Quer'!B4324</f>
        <v>0</v>
      </c>
      <c r="C4324" s="22">
        <f>'Previous Trades Import_OMS Quer'!C4324</f>
        <v>0</v>
      </c>
      <c r="D4324">
        <f>'Previous Trades Import_OMS Quer'!D4324</f>
        <v>0</v>
      </c>
      <c r="E4324" s="22">
        <f>'Previous Trades Import_OMS Quer'!E4324</f>
        <v>0</v>
      </c>
      <c r="F4324">
        <f>'Previous Trades Import_OMS Quer'!F4324</f>
        <v>0</v>
      </c>
      <c r="G4324">
        <f>'Previous Trades Import_OMS Quer'!G4324</f>
        <v>0</v>
      </c>
      <c r="H4324">
        <f>'Previous Trades Import_OMS Quer'!H4324</f>
        <v>0</v>
      </c>
      <c r="I4324">
        <f>'Previous Trades Import_OMS Quer'!I4324</f>
        <v>0</v>
      </c>
      <c r="J4324">
        <f>'Previous Trades Import_OMS Quer'!J4324</f>
        <v>0</v>
      </c>
      <c r="K4324">
        <f>'Previous Trades Import_OMS Quer'!K4324</f>
        <v>0</v>
      </c>
      <c r="L4324">
        <f>'Previous Trades Import_OMS Quer'!L4324</f>
        <v>0</v>
      </c>
      <c r="M4324">
        <f>'Previous Trades Import_OMS Quer'!M4324</f>
        <v>0</v>
      </c>
      <c r="N4324">
        <f>'Previous Trades Import_OMS Quer'!N4324</f>
        <v>0</v>
      </c>
      <c r="O4324" t="str">
        <f>CLEAN('Previous Trades Import_OMS Quer'!O4324)</f>
        <v/>
      </c>
      <c r="Q4324" s="25">
        <f t="shared" si="134"/>
        <v>0</v>
      </c>
      <c r="R4324" s="25" t="e">
        <f>VLOOKUP(O4324,'Currency Balance'!$O$3:$Q$32,3,0)</f>
        <v>#N/A</v>
      </c>
      <c r="S4324" t="e">
        <f t="shared" si="135"/>
        <v>#N/A</v>
      </c>
    </row>
    <row r="4325" spans="1:19">
      <c r="A4325">
        <f>'Previous Trades Import_OMS Quer'!A4325</f>
        <v>0</v>
      </c>
      <c r="B4325">
        <f>'Previous Trades Import_OMS Quer'!B4325</f>
        <v>0</v>
      </c>
      <c r="C4325" s="22">
        <f>'Previous Trades Import_OMS Quer'!C4325</f>
        <v>0</v>
      </c>
      <c r="D4325">
        <f>'Previous Trades Import_OMS Quer'!D4325</f>
        <v>0</v>
      </c>
      <c r="E4325" s="22">
        <f>'Previous Trades Import_OMS Quer'!E4325</f>
        <v>0</v>
      </c>
      <c r="F4325">
        <f>'Previous Trades Import_OMS Quer'!F4325</f>
        <v>0</v>
      </c>
      <c r="G4325">
        <f>'Previous Trades Import_OMS Quer'!G4325</f>
        <v>0</v>
      </c>
      <c r="H4325">
        <f>'Previous Trades Import_OMS Quer'!H4325</f>
        <v>0</v>
      </c>
      <c r="I4325">
        <f>'Previous Trades Import_OMS Quer'!I4325</f>
        <v>0</v>
      </c>
      <c r="J4325">
        <f>'Previous Trades Import_OMS Quer'!J4325</f>
        <v>0</v>
      </c>
      <c r="K4325">
        <f>'Previous Trades Import_OMS Quer'!K4325</f>
        <v>0</v>
      </c>
      <c r="L4325">
        <f>'Previous Trades Import_OMS Quer'!L4325</f>
        <v>0</v>
      </c>
      <c r="M4325">
        <f>'Previous Trades Import_OMS Quer'!M4325</f>
        <v>0</v>
      </c>
      <c r="N4325">
        <f>'Previous Trades Import_OMS Quer'!N4325</f>
        <v>0</v>
      </c>
      <c r="O4325" t="str">
        <f>CLEAN('Previous Trades Import_OMS Quer'!O4325)</f>
        <v/>
      </c>
      <c r="Q4325" s="25">
        <f t="shared" si="134"/>
        <v>0</v>
      </c>
      <c r="R4325" s="25" t="e">
        <f>VLOOKUP(O4325,'Currency Balance'!$O$3:$Q$32,3,0)</f>
        <v>#N/A</v>
      </c>
      <c r="S4325" t="e">
        <f t="shared" si="135"/>
        <v>#N/A</v>
      </c>
    </row>
    <row r="4326" spans="1:19">
      <c r="A4326">
        <f>'Previous Trades Import_OMS Quer'!A4326</f>
        <v>0</v>
      </c>
      <c r="B4326">
        <f>'Previous Trades Import_OMS Quer'!B4326</f>
        <v>0</v>
      </c>
      <c r="C4326" s="22">
        <f>'Previous Trades Import_OMS Quer'!C4326</f>
        <v>0</v>
      </c>
      <c r="D4326">
        <f>'Previous Trades Import_OMS Quer'!D4326</f>
        <v>0</v>
      </c>
      <c r="E4326" s="22">
        <f>'Previous Trades Import_OMS Quer'!E4326</f>
        <v>0</v>
      </c>
      <c r="F4326">
        <f>'Previous Trades Import_OMS Quer'!F4326</f>
        <v>0</v>
      </c>
      <c r="G4326">
        <f>'Previous Trades Import_OMS Quer'!G4326</f>
        <v>0</v>
      </c>
      <c r="H4326">
        <f>'Previous Trades Import_OMS Quer'!H4326</f>
        <v>0</v>
      </c>
      <c r="I4326">
        <f>'Previous Trades Import_OMS Quer'!I4326</f>
        <v>0</v>
      </c>
      <c r="J4326">
        <f>'Previous Trades Import_OMS Quer'!J4326</f>
        <v>0</v>
      </c>
      <c r="K4326">
        <f>'Previous Trades Import_OMS Quer'!K4326</f>
        <v>0</v>
      </c>
      <c r="L4326">
        <f>'Previous Trades Import_OMS Quer'!L4326</f>
        <v>0</v>
      </c>
      <c r="M4326">
        <f>'Previous Trades Import_OMS Quer'!M4326</f>
        <v>0</v>
      </c>
      <c r="N4326">
        <f>'Previous Trades Import_OMS Quer'!N4326</f>
        <v>0</v>
      </c>
      <c r="O4326" t="str">
        <f>CLEAN('Previous Trades Import_OMS Quer'!O4326)</f>
        <v/>
      </c>
      <c r="Q4326" s="25">
        <f t="shared" si="134"/>
        <v>0</v>
      </c>
      <c r="R4326" s="25" t="e">
        <f>VLOOKUP(O4326,'Currency Balance'!$O$3:$Q$32,3,0)</f>
        <v>#N/A</v>
      </c>
      <c r="S4326" t="e">
        <f t="shared" si="135"/>
        <v>#N/A</v>
      </c>
    </row>
    <row r="4327" spans="1:19">
      <c r="A4327">
        <f>'Previous Trades Import_OMS Quer'!A4327</f>
        <v>0</v>
      </c>
      <c r="B4327">
        <f>'Previous Trades Import_OMS Quer'!B4327</f>
        <v>0</v>
      </c>
      <c r="C4327" s="22">
        <f>'Previous Trades Import_OMS Quer'!C4327</f>
        <v>0</v>
      </c>
      <c r="D4327">
        <f>'Previous Trades Import_OMS Quer'!D4327</f>
        <v>0</v>
      </c>
      <c r="E4327" s="22">
        <f>'Previous Trades Import_OMS Quer'!E4327</f>
        <v>0</v>
      </c>
      <c r="F4327">
        <f>'Previous Trades Import_OMS Quer'!F4327</f>
        <v>0</v>
      </c>
      <c r="G4327">
        <f>'Previous Trades Import_OMS Quer'!G4327</f>
        <v>0</v>
      </c>
      <c r="H4327">
        <f>'Previous Trades Import_OMS Quer'!H4327</f>
        <v>0</v>
      </c>
      <c r="I4327">
        <f>'Previous Trades Import_OMS Quer'!I4327</f>
        <v>0</v>
      </c>
      <c r="J4327">
        <f>'Previous Trades Import_OMS Quer'!J4327</f>
        <v>0</v>
      </c>
      <c r="K4327">
        <f>'Previous Trades Import_OMS Quer'!K4327</f>
        <v>0</v>
      </c>
      <c r="L4327">
        <f>'Previous Trades Import_OMS Quer'!L4327</f>
        <v>0</v>
      </c>
      <c r="M4327">
        <f>'Previous Trades Import_OMS Quer'!M4327</f>
        <v>0</v>
      </c>
      <c r="N4327">
        <f>'Previous Trades Import_OMS Quer'!N4327</f>
        <v>0</v>
      </c>
      <c r="O4327" t="str">
        <f>CLEAN('Previous Trades Import_OMS Quer'!O4327)</f>
        <v/>
      </c>
      <c r="Q4327" s="25">
        <f t="shared" si="134"/>
        <v>0</v>
      </c>
      <c r="R4327" s="25" t="e">
        <f>VLOOKUP(O4327,'Currency Balance'!$O$3:$Q$32,3,0)</f>
        <v>#N/A</v>
      </c>
      <c r="S4327" t="e">
        <f t="shared" si="135"/>
        <v>#N/A</v>
      </c>
    </row>
    <row r="4328" spans="1:19">
      <c r="A4328">
        <f>'Previous Trades Import_OMS Quer'!A4328</f>
        <v>0</v>
      </c>
      <c r="B4328">
        <f>'Previous Trades Import_OMS Quer'!B4328</f>
        <v>0</v>
      </c>
      <c r="C4328" s="22">
        <f>'Previous Trades Import_OMS Quer'!C4328</f>
        <v>0</v>
      </c>
      <c r="D4328">
        <f>'Previous Trades Import_OMS Quer'!D4328</f>
        <v>0</v>
      </c>
      <c r="E4328" s="22">
        <f>'Previous Trades Import_OMS Quer'!E4328</f>
        <v>0</v>
      </c>
      <c r="F4328">
        <f>'Previous Trades Import_OMS Quer'!F4328</f>
        <v>0</v>
      </c>
      <c r="G4328">
        <f>'Previous Trades Import_OMS Quer'!G4328</f>
        <v>0</v>
      </c>
      <c r="H4328">
        <f>'Previous Trades Import_OMS Quer'!H4328</f>
        <v>0</v>
      </c>
      <c r="I4328">
        <f>'Previous Trades Import_OMS Quer'!I4328</f>
        <v>0</v>
      </c>
      <c r="J4328">
        <f>'Previous Trades Import_OMS Quer'!J4328</f>
        <v>0</v>
      </c>
      <c r="K4328">
        <f>'Previous Trades Import_OMS Quer'!K4328</f>
        <v>0</v>
      </c>
      <c r="L4328">
        <f>'Previous Trades Import_OMS Quer'!L4328</f>
        <v>0</v>
      </c>
      <c r="M4328">
        <f>'Previous Trades Import_OMS Quer'!M4328</f>
        <v>0</v>
      </c>
      <c r="N4328">
        <f>'Previous Trades Import_OMS Quer'!N4328</f>
        <v>0</v>
      </c>
      <c r="O4328" t="str">
        <f>CLEAN('Previous Trades Import_OMS Quer'!O4328)</f>
        <v/>
      </c>
      <c r="Q4328" s="25">
        <f t="shared" si="134"/>
        <v>0</v>
      </c>
      <c r="R4328" s="25" t="e">
        <f>VLOOKUP(O4328,'Currency Balance'!$O$3:$Q$32,3,0)</f>
        <v>#N/A</v>
      </c>
      <c r="S4328" t="e">
        <f t="shared" si="135"/>
        <v>#N/A</v>
      </c>
    </row>
    <row r="4329" spans="1:19">
      <c r="A4329">
        <f>'Previous Trades Import_OMS Quer'!A4329</f>
        <v>0</v>
      </c>
      <c r="B4329">
        <f>'Previous Trades Import_OMS Quer'!B4329</f>
        <v>0</v>
      </c>
      <c r="C4329" s="22">
        <f>'Previous Trades Import_OMS Quer'!C4329</f>
        <v>0</v>
      </c>
      <c r="D4329">
        <f>'Previous Trades Import_OMS Quer'!D4329</f>
        <v>0</v>
      </c>
      <c r="E4329" s="22">
        <f>'Previous Trades Import_OMS Quer'!E4329</f>
        <v>0</v>
      </c>
      <c r="F4329">
        <f>'Previous Trades Import_OMS Quer'!F4329</f>
        <v>0</v>
      </c>
      <c r="G4329">
        <f>'Previous Trades Import_OMS Quer'!G4329</f>
        <v>0</v>
      </c>
      <c r="H4329">
        <f>'Previous Trades Import_OMS Quer'!H4329</f>
        <v>0</v>
      </c>
      <c r="I4329">
        <f>'Previous Trades Import_OMS Quer'!I4329</f>
        <v>0</v>
      </c>
      <c r="J4329">
        <f>'Previous Trades Import_OMS Quer'!J4329</f>
        <v>0</v>
      </c>
      <c r="K4329">
        <f>'Previous Trades Import_OMS Quer'!K4329</f>
        <v>0</v>
      </c>
      <c r="L4329">
        <f>'Previous Trades Import_OMS Quer'!L4329</f>
        <v>0</v>
      </c>
      <c r="M4329">
        <f>'Previous Trades Import_OMS Quer'!M4329</f>
        <v>0</v>
      </c>
      <c r="N4329">
        <f>'Previous Trades Import_OMS Quer'!N4329</f>
        <v>0</v>
      </c>
      <c r="O4329" t="str">
        <f>CLEAN('Previous Trades Import_OMS Quer'!O4329)</f>
        <v/>
      </c>
      <c r="Q4329" s="25">
        <f t="shared" si="134"/>
        <v>0</v>
      </c>
      <c r="R4329" s="25" t="e">
        <f>VLOOKUP(O4329,'Currency Balance'!$O$3:$Q$32,3,0)</f>
        <v>#N/A</v>
      </c>
      <c r="S4329" t="e">
        <f t="shared" si="135"/>
        <v>#N/A</v>
      </c>
    </row>
    <row r="4330" spans="1:19">
      <c r="A4330">
        <f>'Previous Trades Import_OMS Quer'!A4330</f>
        <v>0</v>
      </c>
      <c r="B4330">
        <f>'Previous Trades Import_OMS Quer'!B4330</f>
        <v>0</v>
      </c>
      <c r="C4330" s="22">
        <f>'Previous Trades Import_OMS Quer'!C4330</f>
        <v>0</v>
      </c>
      <c r="D4330">
        <f>'Previous Trades Import_OMS Quer'!D4330</f>
        <v>0</v>
      </c>
      <c r="E4330" s="22">
        <f>'Previous Trades Import_OMS Quer'!E4330</f>
        <v>0</v>
      </c>
      <c r="F4330">
        <f>'Previous Trades Import_OMS Quer'!F4330</f>
        <v>0</v>
      </c>
      <c r="G4330">
        <f>'Previous Trades Import_OMS Quer'!G4330</f>
        <v>0</v>
      </c>
      <c r="H4330">
        <f>'Previous Trades Import_OMS Quer'!H4330</f>
        <v>0</v>
      </c>
      <c r="I4330">
        <f>'Previous Trades Import_OMS Quer'!I4330</f>
        <v>0</v>
      </c>
      <c r="J4330">
        <f>'Previous Trades Import_OMS Quer'!J4330</f>
        <v>0</v>
      </c>
      <c r="K4330">
        <f>'Previous Trades Import_OMS Quer'!K4330</f>
        <v>0</v>
      </c>
      <c r="L4330">
        <f>'Previous Trades Import_OMS Quer'!L4330</f>
        <v>0</v>
      </c>
      <c r="M4330">
        <f>'Previous Trades Import_OMS Quer'!M4330</f>
        <v>0</v>
      </c>
      <c r="N4330">
        <f>'Previous Trades Import_OMS Quer'!N4330</f>
        <v>0</v>
      </c>
      <c r="O4330" t="str">
        <f>CLEAN('Previous Trades Import_OMS Quer'!O4330)</f>
        <v/>
      </c>
      <c r="Q4330" s="25">
        <f t="shared" si="134"/>
        <v>0</v>
      </c>
      <c r="R4330" s="25" t="e">
        <f>VLOOKUP(O4330,'Currency Balance'!$O$3:$Q$32,3,0)</f>
        <v>#N/A</v>
      </c>
      <c r="S4330" t="e">
        <f t="shared" si="135"/>
        <v>#N/A</v>
      </c>
    </row>
    <row r="4331" spans="1:19">
      <c r="A4331">
        <f>'Previous Trades Import_OMS Quer'!A4331</f>
        <v>0</v>
      </c>
      <c r="B4331">
        <f>'Previous Trades Import_OMS Quer'!B4331</f>
        <v>0</v>
      </c>
      <c r="C4331" s="22">
        <f>'Previous Trades Import_OMS Quer'!C4331</f>
        <v>0</v>
      </c>
      <c r="D4331">
        <f>'Previous Trades Import_OMS Quer'!D4331</f>
        <v>0</v>
      </c>
      <c r="E4331" s="22">
        <f>'Previous Trades Import_OMS Quer'!E4331</f>
        <v>0</v>
      </c>
      <c r="F4331">
        <f>'Previous Trades Import_OMS Quer'!F4331</f>
        <v>0</v>
      </c>
      <c r="G4331">
        <f>'Previous Trades Import_OMS Quer'!G4331</f>
        <v>0</v>
      </c>
      <c r="H4331">
        <f>'Previous Trades Import_OMS Quer'!H4331</f>
        <v>0</v>
      </c>
      <c r="I4331">
        <f>'Previous Trades Import_OMS Quer'!I4331</f>
        <v>0</v>
      </c>
      <c r="J4331">
        <f>'Previous Trades Import_OMS Quer'!J4331</f>
        <v>0</v>
      </c>
      <c r="K4331">
        <f>'Previous Trades Import_OMS Quer'!K4331</f>
        <v>0</v>
      </c>
      <c r="L4331">
        <f>'Previous Trades Import_OMS Quer'!L4331</f>
        <v>0</v>
      </c>
      <c r="M4331">
        <f>'Previous Trades Import_OMS Quer'!M4331</f>
        <v>0</v>
      </c>
      <c r="N4331">
        <f>'Previous Trades Import_OMS Quer'!N4331</f>
        <v>0</v>
      </c>
      <c r="O4331" t="str">
        <f>CLEAN('Previous Trades Import_OMS Quer'!O4331)</f>
        <v/>
      </c>
      <c r="Q4331" s="25">
        <f t="shared" si="134"/>
        <v>0</v>
      </c>
      <c r="R4331" s="25" t="e">
        <f>VLOOKUP(O4331,'Currency Balance'!$O$3:$Q$32,3,0)</f>
        <v>#N/A</v>
      </c>
      <c r="S4331" t="e">
        <f t="shared" si="135"/>
        <v>#N/A</v>
      </c>
    </row>
    <row r="4332" spans="1:19">
      <c r="A4332">
        <f>'Previous Trades Import_OMS Quer'!A4332</f>
        <v>0</v>
      </c>
      <c r="B4332">
        <f>'Previous Trades Import_OMS Quer'!B4332</f>
        <v>0</v>
      </c>
      <c r="C4332" s="22">
        <f>'Previous Trades Import_OMS Quer'!C4332</f>
        <v>0</v>
      </c>
      <c r="D4332">
        <f>'Previous Trades Import_OMS Quer'!D4332</f>
        <v>0</v>
      </c>
      <c r="E4332" s="22">
        <f>'Previous Trades Import_OMS Quer'!E4332</f>
        <v>0</v>
      </c>
      <c r="F4332">
        <f>'Previous Trades Import_OMS Quer'!F4332</f>
        <v>0</v>
      </c>
      <c r="G4332">
        <f>'Previous Trades Import_OMS Quer'!G4332</f>
        <v>0</v>
      </c>
      <c r="H4332">
        <f>'Previous Trades Import_OMS Quer'!H4332</f>
        <v>0</v>
      </c>
      <c r="I4332">
        <f>'Previous Trades Import_OMS Quer'!I4332</f>
        <v>0</v>
      </c>
      <c r="J4332">
        <f>'Previous Trades Import_OMS Quer'!J4332</f>
        <v>0</v>
      </c>
      <c r="K4332">
        <f>'Previous Trades Import_OMS Quer'!K4332</f>
        <v>0</v>
      </c>
      <c r="L4332">
        <f>'Previous Trades Import_OMS Quer'!L4332</f>
        <v>0</v>
      </c>
      <c r="M4332">
        <f>'Previous Trades Import_OMS Quer'!M4332</f>
        <v>0</v>
      </c>
      <c r="N4332">
        <f>'Previous Trades Import_OMS Quer'!N4332</f>
        <v>0</v>
      </c>
      <c r="O4332" t="str">
        <f>CLEAN('Previous Trades Import_OMS Quer'!O4332)</f>
        <v/>
      </c>
      <c r="Q4332" s="25">
        <f t="shared" si="134"/>
        <v>0</v>
      </c>
      <c r="R4332" s="25" t="e">
        <f>VLOOKUP(O4332,'Currency Balance'!$O$3:$Q$32,3,0)</f>
        <v>#N/A</v>
      </c>
      <c r="S4332" t="e">
        <f t="shared" si="135"/>
        <v>#N/A</v>
      </c>
    </row>
    <row r="4333" spans="1:19">
      <c r="A4333">
        <f>'Previous Trades Import_OMS Quer'!A4333</f>
        <v>0</v>
      </c>
      <c r="B4333">
        <f>'Previous Trades Import_OMS Quer'!B4333</f>
        <v>0</v>
      </c>
      <c r="C4333" s="22">
        <f>'Previous Trades Import_OMS Quer'!C4333</f>
        <v>0</v>
      </c>
      <c r="D4333">
        <f>'Previous Trades Import_OMS Quer'!D4333</f>
        <v>0</v>
      </c>
      <c r="E4333" s="22">
        <f>'Previous Trades Import_OMS Quer'!E4333</f>
        <v>0</v>
      </c>
      <c r="F4333">
        <f>'Previous Trades Import_OMS Quer'!F4333</f>
        <v>0</v>
      </c>
      <c r="G4333">
        <f>'Previous Trades Import_OMS Quer'!G4333</f>
        <v>0</v>
      </c>
      <c r="H4333">
        <f>'Previous Trades Import_OMS Quer'!H4333</f>
        <v>0</v>
      </c>
      <c r="I4333">
        <f>'Previous Trades Import_OMS Quer'!I4333</f>
        <v>0</v>
      </c>
      <c r="J4333">
        <f>'Previous Trades Import_OMS Quer'!J4333</f>
        <v>0</v>
      </c>
      <c r="K4333">
        <f>'Previous Trades Import_OMS Quer'!K4333</f>
        <v>0</v>
      </c>
      <c r="L4333">
        <f>'Previous Trades Import_OMS Quer'!L4333</f>
        <v>0</v>
      </c>
      <c r="M4333">
        <f>'Previous Trades Import_OMS Quer'!M4333</f>
        <v>0</v>
      </c>
      <c r="N4333">
        <f>'Previous Trades Import_OMS Quer'!N4333</f>
        <v>0</v>
      </c>
      <c r="O4333" t="str">
        <f>CLEAN('Previous Trades Import_OMS Quer'!O4333)</f>
        <v/>
      </c>
      <c r="Q4333" s="25">
        <f t="shared" si="134"/>
        <v>0</v>
      </c>
      <c r="R4333" s="25" t="e">
        <f>VLOOKUP(O4333,'Currency Balance'!$O$3:$Q$32,3,0)</f>
        <v>#N/A</v>
      </c>
      <c r="S4333" t="e">
        <f t="shared" si="135"/>
        <v>#N/A</v>
      </c>
    </row>
    <row r="4334" spans="1:19">
      <c r="A4334">
        <f>'Previous Trades Import_OMS Quer'!A4334</f>
        <v>0</v>
      </c>
      <c r="B4334">
        <f>'Previous Trades Import_OMS Quer'!B4334</f>
        <v>0</v>
      </c>
      <c r="C4334" s="22">
        <f>'Previous Trades Import_OMS Quer'!C4334</f>
        <v>0</v>
      </c>
      <c r="D4334">
        <f>'Previous Trades Import_OMS Quer'!D4334</f>
        <v>0</v>
      </c>
      <c r="E4334" s="22">
        <f>'Previous Trades Import_OMS Quer'!E4334</f>
        <v>0</v>
      </c>
      <c r="F4334">
        <f>'Previous Trades Import_OMS Quer'!F4334</f>
        <v>0</v>
      </c>
      <c r="G4334">
        <f>'Previous Trades Import_OMS Quer'!G4334</f>
        <v>0</v>
      </c>
      <c r="H4334">
        <f>'Previous Trades Import_OMS Quer'!H4334</f>
        <v>0</v>
      </c>
      <c r="I4334">
        <f>'Previous Trades Import_OMS Quer'!I4334</f>
        <v>0</v>
      </c>
      <c r="J4334">
        <f>'Previous Trades Import_OMS Quer'!J4334</f>
        <v>0</v>
      </c>
      <c r="K4334">
        <f>'Previous Trades Import_OMS Quer'!K4334</f>
        <v>0</v>
      </c>
      <c r="L4334">
        <f>'Previous Trades Import_OMS Quer'!L4334</f>
        <v>0</v>
      </c>
      <c r="M4334">
        <f>'Previous Trades Import_OMS Quer'!M4334</f>
        <v>0</v>
      </c>
      <c r="N4334">
        <f>'Previous Trades Import_OMS Quer'!N4334</f>
        <v>0</v>
      </c>
      <c r="O4334" t="str">
        <f>CLEAN('Previous Trades Import_OMS Quer'!O4334)</f>
        <v/>
      </c>
      <c r="Q4334" s="25">
        <f t="shared" si="134"/>
        <v>0</v>
      </c>
      <c r="R4334" s="25" t="e">
        <f>VLOOKUP(O4334,'Currency Balance'!$O$3:$Q$32,3,0)</f>
        <v>#N/A</v>
      </c>
      <c r="S4334" t="e">
        <f t="shared" si="135"/>
        <v>#N/A</v>
      </c>
    </row>
    <row r="4335" spans="1:19">
      <c r="A4335">
        <f>'Previous Trades Import_OMS Quer'!A4335</f>
        <v>0</v>
      </c>
      <c r="B4335">
        <f>'Previous Trades Import_OMS Quer'!B4335</f>
        <v>0</v>
      </c>
      <c r="C4335" s="22">
        <f>'Previous Trades Import_OMS Quer'!C4335</f>
        <v>0</v>
      </c>
      <c r="D4335">
        <f>'Previous Trades Import_OMS Quer'!D4335</f>
        <v>0</v>
      </c>
      <c r="E4335" s="22">
        <f>'Previous Trades Import_OMS Quer'!E4335</f>
        <v>0</v>
      </c>
      <c r="F4335">
        <f>'Previous Trades Import_OMS Quer'!F4335</f>
        <v>0</v>
      </c>
      <c r="G4335">
        <f>'Previous Trades Import_OMS Quer'!G4335</f>
        <v>0</v>
      </c>
      <c r="H4335">
        <f>'Previous Trades Import_OMS Quer'!H4335</f>
        <v>0</v>
      </c>
      <c r="I4335">
        <f>'Previous Trades Import_OMS Quer'!I4335</f>
        <v>0</v>
      </c>
      <c r="J4335">
        <f>'Previous Trades Import_OMS Quer'!J4335</f>
        <v>0</v>
      </c>
      <c r="K4335">
        <f>'Previous Trades Import_OMS Quer'!K4335</f>
        <v>0</v>
      </c>
      <c r="L4335">
        <f>'Previous Trades Import_OMS Quer'!L4335</f>
        <v>0</v>
      </c>
      <c r="M4335">
        <f>'Previous Trades Import_OMS Quer'!M4335</f>
        <v>0</v>
      </c>
      <c r="N4335">
        <f>'Previous Trades Import_OMS Quer'!N4335</f>
        <v>0</v>
      </c>
      <c r="O4335" t="str">
        <f>CLEAN('Previous Trades Import_OMS Quer'!O4335)</f>
        <v/>
      </c>
      <c r="Q4335" s="25">
        <f t="shared" si="134"/>
        <v>0</v>
      </c>
      <c r="R4335" s="25" t="e">
        <f>VLOOKUP(O4335,'Currency Balance'!$O$3:$Q$32,3,0)</f>
        <v>#N/A</v>
      </c>
      <c r="S4335" t="e">
        <f t="shared" si="135"/>
        <v>#N/A</v>
      </c>
    </row>
    <row r="4336" spans="1:19">
      <c r="A4336">
        <f>'Previous Trades Import_OMS Quer'!A4336</f>
        <v>0</v>
      </c>
      <c r="B4336">
        <f>'Previous Trades Import_OMS Quer'!B4336</f>
        <v>0</v>
      </c>
      <c r="C4336" s="22">
        <f>'Previous Trades Import_OMS Quer'!C4336</f>
        <v>0</v>
      </c>
      <c r="D4336">
        <f>'Previous Trades Import_OMS Quer'!D4336</f>
        <v>0</v>
      </c>
      <c r="E4336" s="22">
        <f>'Previous Trades Import_OMS Quer'!E4336</f>
        <v>0</v>
      </c>
      <c r="F4336">
        <f>'Previous Trades Import_OMS Quer'!F4336</f>
        <v>0</v>
      </c>
      <c r="G4336">
        <f>'Previous Trades Import_OMS Quer'!G4336</f>
        <v>0</v>
      </c>
      <c r="H4336">
        <f>'Previous Trades Import_OMS Quer'!H4336</f>
        <v>0</v>
      </c>
      <c r="I4336">
        <f>'Previous Trades Import_OMS Quer'!I4336</f>
        <v>0</v>
      </c>
      <c r="J4336">
        <f>'Previous Trades Import_OMS Quer'!J4336</f>
        <v>0</v>
      </c>
      <c r="K4336">
        <f>'Previous Trades Import_OMS Quer'!K4336</f>
        <v>0</v>
      </c>
      <c r="L4336">
        <f>'Previous Trades Import_OMS Quer'!L4336</f>
        <v>0</v>
      </c>
      <c r="M4336">
        <f>'Previous Trades Import_OMS Quer'!M4336</f>
        <v>0</v>
      </c>
      <c r="N4336">
        <f>'Previous Trades Import_OMS Quer'!N4336</f>
        <v>0</v>
      </c>
      <c r="O4336" t="str">
        <f>CLEAN('Previous Trades Import_OMS Quer'!O4336)</f>
        <v/>
      </c>
      <c r="Q4336" s="25">
        <f t="shared" si="134"/>
        <v>0</v>
      </c>
      <c r="R4336" s="25" t="e">
        <f>VLOOKUP(O4336,'Currency Balance'!$O$3:$Q$32,3,0)</f>
        <v>#N/A</v>
      </c>
      <c r="S4336" t="e">
        <f t="shared" si="135"/>
        <v>#N/A</v>
      </c>
    </row>
    <row r="4337" spans="1:19">
      <c r="A4337">
        <f>'Previous Trades Import_OMS Quer'!A4337</f>
        <v>0</v>
      </c>
      <c r="B4337">
        <f>'Previous Trades Import_OMS Quer'!B4337</f>
        <v>0</v>
      </c>
      <c r="C4337" s="22">
        <f>'Previous Trades Import_OMS Quer'!C4337</f>
        <v>0</v>
      </c>
      <c r="D4337">
        <f>'Previous Trades Import_OMS Quer'!D4337</f>
        <v>0</v>
      </c>
      <c r="E4337" s="22">
        <f>'Previous Trades Import_OMS Quer'!E4337</f>
        <v>0</v>
      </c>
      <c r="F4337">
        <f>'Previous Trades Import_OMS Quer'!F4337</f>
        <v>0</v>
      </c>
      <c r="G4337">
        <f>'Previous Trades Import_OMS Quer'!G4337</f>
        <v>0</v>
      </c>
      <c r="H4337">
        <f>'Previous Trades Import_OMS Quer'!H4337</f>
        <v>0</v>
      </c>
      <c r="I4337">
        <f>'Previous Trades Import_OMS Quer'!I4337</f>
        <v>0</v>
      </c>
      <c r="J4337">
        <f>'Previous Trades Import_OMS Quer'!J4337</f>
        <v>0</v>
      </c>
      <c r="K4337">
        <f>'Previous Trades Import_OMS Quer'!K4337</f>
        <v>0</v>
      </c>
      <c r="L4337">
        <f>'Previous Trades Import_OMS Quer'!L4337</f>
        <v>0</v>
      </c>
      <c r="M4337">
        <f>'Previous Trades Import_OMS Quer'!M4337</f>
        <v>0</v>
      </c>
      <c r="N4337">
        <f>'Previous Trades Import_OMS Quer'!N4337</f>
        <v>0</v>
      </c>
      <c r="O4337" t="str">
        <f>CLEAN('Previous Trades Import_OMS Quer'!O4337)</f>
        <v/>
      </c>
      <c r="Q4337" s="25">
        <f t="shared" si="134"/>
        <v>0</v>
      </c>
      <c r="R4337" s="25" t="e">
        <f>VLOOKUP(O4337,'Currency Balance'!$O$3:$Q$32,3,0)</f>
        <v>#N/A</v>
      </c>
      <c r="S4337" t="e">
        <f t="shared" si="135"/>
        <v>#N/A</v>
      </c>
    </row>
    <row r="4338" spans="1:19">
      <c r="A4338">
        <f>'Previous Trades Import_OMS Quer'!A4338</f>
        <v>0</v>
      </c>
      <c r="B4338">
        <f>'Previous Trades Import_OMS Quer'!B4338</f>
        <v>0</v>
      </c>
      <c r="C4338" s="22">
        <f>'Previous Trades Import_OMS Quer'!C4338</f>
        <v>0</v>
      </c>
      <c r="D4338">
        <f>'Previous Trades Import_OMS Quer'!D4338</f>
        <v>0</v>
      </c>
      <c r="E4338" s="22">
        <f>'Previous Trades Import_OMS Quer'!E4338</f>
        <v>0</v>
      </c>
      <c r="F4338">
        <f>'Previous Trades Import_OMS Quer'!F4338</f>
        <v>0</v>
      </c>
      <c r="G4338">
        <f>'Previous Trades Import_OMS Quer'!G4338</f>
        <v>0</v>
      </c>
      <c r="H4338">
        <f>'Previous Trades Import_OMS Quer'!H4338</f>
        <v>0</v>
      </c>
      <c r="I4338">
        <f>'Previous Trades Import_OMS Quer'!I4338</f>
        <v>0</v>
      </c>
      <c r="J4338">
        <f>'Previous Trades Import_OMS Quer'!J4338</f>
        <v>0</v>
      </c>
      <c r="K4338">
        <f>'Previous Trades Import_OMS Quer'!K4338</f>
        <v>0</v>
      </c>
      <c r="L4338">
        <f>'Previous Trades Import_OMS Quer'!L4338</f>
        <v>0</v>
      </c>
      <c r="M4338">
        <f>'Previous Trades Import_OMS Quer'!M4338</f>
        <v>0</v>
      </c>
      <c r="N4338">
        <f>'Previous Trades Import_OMS Quer'!N4338</f>
        <v>0</v>
      </c>
      <c r="O4338" t="str">
        <f>CLEAN('Previous Trades Import_OMS Quer'!O4338)</f>
        <v/>
      </c>
      <c r="Q4338" s="25">
        <f t="shared" si="134"/>
        <v>0</v>
      </c>
      <c r="R4338" s="25" t="e">
        <f>VLOOKUP(O4338,'Currency Balance'!$O$3:$Q$32,3,0)</f>
        <v>#N/A</v>
      </c>
      <c r="S4338" t="e">
        <f t="shared" si="135"/>
        <v>#N/A</v>
      </c>
    </row>
    <row r="4339" spans="1:19">
      <c r="A4339">
        <f>'Previous Trades Import_OMS Quer'!A4339</f>
        <v>0</v>
      </c>
      <c r="B4339">
        <f>'Previous Trades Import_OMS Quer'!B4339</f>
        <v>0</v>
      </c>
      <c r="C4339" s="22">
        <f>'Previous Trades Import_OMS Quer'!C4339</f>
        <v>0</v>
      </c>
      <c r="D4339">
        <f>'Previous Trades Import_OMS Quer'!D4339</f>
        <v>0</v>
      </c>
      <c r="E4339" s="22">
        <f>'Previous Trades Import_OMS Quer'!E4339</f>
        <v>0</v>
      </c>
      <c r="F4339">
        <f>'Previous Trades Import_OMS Quer'!F4339</f>
        <v>0</v>
      </c>
      <c r="G4339">
        <f>'Previous Trades Import_OMS Quer'!G4339</f>
        <v>0</v>
      </c>
      <c r="H4339">
        <f>'Previous Trades Import_OMS Quer'!H4339</f>
        <v>0</v>
      </c>
      <c r="I4339">
        <f>'Previous Trades Import_OMS Quer'!I4339</f>
        <v>0</v>
      </c>
      <c r="J4339">
        <f>'Previous Trades Import_OMS Quer'!J4339</f>
        <v>0</v>
      </c>
      <c r="K4339">
        <f>'Previous Trades Import_OMS Quer'!K4339</f>
        <v>0</v>
      </c>
      <c r="L4339">
        <f>'Previous Trades Import_OMS Quer'!L4339</f>
        <v>0</v>
      </c>
      <c r="M4339">
        <f>'Previous Trades Import_OMS Quer'!M4339</f>
        <v>0</v>
      </c>
      <c r="N4339">
        <f>'Previous Trades Import_OMS Quer'!N4339</f>
        <v>0</v>
      </c>
      <c r="O4339" t="str">
        <f>CLEAN('Previous Trades Import_OMS Quer'!O4339)</f>
        <v/>
      </c>
      <c r="Q4339" s="25">
        <f t="shared" si="134"/>
        <v>0</v>
      </c>
      <c r="R4339" s="25" t="e">
        <f>VLOOKUP(O4339,'Currency Balance'!$O$3:$Q$32,3,0)</f>
        <v>#N/A</v>
      </c>
      <c r="S4339" t="e">
        <f t="shared" si="135"/>
        <v>#N/A</v>
      </c>
    </row>
    <row r="4340" spans="1:19">
      <c r="A4340">
        <f>'Previous Trades Import_OMS Quer'!A4340</f>
        <v>0</v>
      </c>
      <c r="B4340">
        <f>'Previous Trades Import_OMS Quer'!B4340</f>
        <v>0</v>
      </c>
      <c r="C4340" s="22">
        <f>'Previous Trades Import_OMS Quer'!C4340</f>
        <v>0</v>
      </c>
      <c r="D4340">
        <f>'Previous Trades Import_OMS Quer'!D4340</f>
        <v>0</v>
      </c>
      <c r="E4340" s="22">
        <f>'Previous Trades Import_OMS Quer'!E4340</f>
        <v>0</v>
      </c>
      <c r="F4340">
        <f>'Previous Trades Import_OMS Quer'!F4340</f>
        <v>0</v>
      </c>
      <c r="G4340">
        <f>'Previous Trades Import_OMS Quer'!G4340</f>
        <v>0</v>
      </c>
      <c r="H4340">
        <f>'Previous Trades Import_OMS Quer'!H4340</f>
        <v>0</v>
      </c>
      <c r="I4340">
        <f>'Previous Trades Import_OMS Quer'!I4340</f>
        <v>0</v>
      </c>
      <c r="J4340">
        <f>'Previous Trades Import_OMS Quer'!J4340</f>
        <v>0</v>
      </c>
      <c r="K4340">
        <f>'Previous Trades Import_OMS Quer'!K4340</f>
        <v>0</v>
      </c>
      <c r="L4340">
        <f>'Previous Trades Import_OMS Quer'!L4340</f>
        <v>0</v>
      </c>
      <c r="M4340">
        <f>'Previous Trades Import_OMS Quer'!M4340</f>
        <v>0</v>
      </c>
      <c r="N4340">
        <f>'Previous Trades Import_OMS Quer'!N4340</f>
        <v>0</v>
      </c>
      <c r="O4340" t="str">
        <f>CLEAN('Previous Trades Import_OMS Quer'!O4340)</f>
        <v/>
      </c>
      <c r="Q4340" s="25">
        <f t="shared" si="134"/>
        <v>0</v>
      </c>
      <c r="R4340" s="25" t="e">
        <f>VLOOKUP(O4340,'Currency Balance'!$O$3:$Q$32,3,0)</f>
        <v>#N/A</v>
      </c>
      <c r="S4340" t="e">
        <f t="shared" si="135"/>
        <v>#N/A</v>
      </c>
    </row>
    <row r="4341" spans="1:19">
      <c r="A4341">
        <f>'Previous Trades Import_OMS Quer'!A4341</f>
        <v>0</v>
      </c>
      <c r="B4341">
        <f>'Previous Trades Import_OMS Quer'!B4341</f>
        <v>0</v>
      </c>
      <c r="C4341" s="22">
        <f>'Previous Trades Import_OMS Quer'!C4341</f>
        <v>0</v>
      </c>
      <c r="D4341">
        <f>'Previous Trades Import_OMS Quer'!D4341</f>
        <v>0</v>
      </c>
      <c r="E4341" s="22">
        <f>'Previous Trades Import_OMS Quer'!E4341</f>
        <v>0</v>
      </c>
      <c r="F4341">
        <f>'Previous Trades Import_OMS Quer'!F4341</f>
        <v>0</v>
      </c>
      <c r="G4341">
        <f>'Previous Trades Import_OMS Quer'!G4341</f>
        <v>0</v>
      </c>
      <c r="H4341">
        <f>'Previous Trades Import_OMS Quer'!H4341</f>
        <v>0</v>
      </c>
      <c r="I4341">
        <f>'Previous Trades Import_OMS Quer'!I4341</f>
        <v>0</v>
      </c>
      <c r="J4341">
        <f>'Previous Trades Import_OMS Quer'!J4341</f>
        <v>0</v>
      </c>
      <c r="K4341">
        <f>'Previous Trades Import_OMS Quer'!K4341</f>
        <v>0</v>
      </c>
      <c r="L4341">
        <f>'Previous Trades Import_OMS Quer'!L4341</f>
        <v>0</v>
      </c>
      <c r="M4341">
        <f>'Previous Trades Import_OMS Quer'!M4341</f>
        <v>0</v>
      </c>
      <c r="N4341">
        <f>'Previous Trades Import_OMS Quer'!N4341</f>
        <v>0</v>
      </c>
      <c r="O4341" t="str">
        <f>CLEAN('Previous Trades Import_OMS Quer'!O4341)</f>
        <v/>
      </c>
      <c r="Q4341" s="25">
        <f t="shared" si="134"/>
        <v>0</v>
      </c>
      <c r="R4341" s="25" t="e">
        <f>VLOOKUP(O4341,'Currency Balance'!$O$3:$Q$32,3,0)</f>
        <v>#N/A</v>
      </c>
      <c r="S4341" t="e">
        <f t="shared" si="135"/>
        <v>#N/A</v>
      </c>
    </row>
    <row r="4342" spans="1:19">
      <c r="A4342">
        <f>'Previous Trades Import_OMS Quer'!A4342</f>
        <v>0</v>
      </c>
      <c r="B4342">
        <f>'Previous Trades Import_OMS Quer'!B4342</f>
        <v>0</v>
      </c>
      <c r="C4342" s="22">
        <f>'Previous Trades Import_OMS Quer'!C4342</f>
        <v>0</v>
      </c>
      <c r="D4342">
        <f>'Previous Trades Import_OMS Quer'!D4342</f>
        <v>0</v>
      </c>
      <c r="E4342" s="22">
        <f>'Previous Trades Import_OMS Quer'!E4342</f>
        <v>0</v>
      </c>
      <c r="F4342">
        <f>'Previous Trades Import_OMS Quer'!F4342</f>
        <v>0</v>
      </c>
      <c r="G4342">
        <f>'Previous Trades Import_OMS Quer'!G4342</f>
        <v>0</v>
      </c>
      <c r="H4342">
        <f>'Previous Trades Import_OMS Quer'!H4342</f>
        <v>0</v>
      </c>
      <c r="I4342">
        <f>'Previous Trades Import_OMS Quer'!I4342</f>
        <v>0</v>
      </c>
      <c r="J4342">
        <f>'Previous Trades Import_OMS Quer'!J4342</f>
        <v>0</v>
      </c>
      <c r="K4342">
        <f>'Previous Trades Import_OMS Quer'!K4342</f>
        <v>0</v>
      </c>
      <c r="L4342">
        <f>'Previous Trades Import_OMS Quer'!L4342</f>
        <v>0</v>
      </c>
      <c r="M4342">
        <f>'Previous Trades Import_OMS Quer'!M4342</f>
        <v>0</v>
      </c>
      <c r="N4342">
        <f>'Previous Trades Import_OMS Quer'!N4342</f>
        <v>0</v>
      </c>
      <c r="O4342" t="str">
        <f>CLEAN('Previous Trades Import_OMS Quer'!O4342)</f>
        <v/>
      </c>
      <c r="Q4342" s="25">
        <f t="shared" si="134"/>
        <v>0</v>
      </c>
      <c r="R4342" s="25" t="e">
        <f>VLOOKUP(O4342,'Currency Balance'!$O$3:$Q$32,3,0)</f>
        <v>#N/A</v>
      </c>
      <c r="S4342" t="e">
        <f t="shared" si="135"/>
        <v>#N/A</v>
      </c>
    </row>
    <row r="4343" spans="1:19">
      <c r="A4343">
        <f>'Previous Trades Import_OMS Quer'!A4343</f>
        <v>0</v>
      </c>
      <c r="B4343">
        <f>'Previous Trades Import_OMS Quer'!B4343</f>
        <v>0</v>
      </c>
      <c r="C4343" s="22">
        <f>'Previous Trades Import_OMS Quer'!C4343</f>
        <v>0</v>
      </c>
      <c r="D4343">
        <f>'Previous Trades Import_OMS Quer'!D4343</f>
        <v>0</v>
      </c>
      <c r="E4343" s="22">
        <f>'Previous Trades Import_OMS Quer'!E4343</f>
        <v>0</v>
      </c>
      <c r="F4343">
        <f>'Previous Trades Import_OMS Quer'!F4343</f>
        <v>0</v>
      </c>
      <c r="G4343">
        <f>'Previous Trades Import_OMS Quer'!G4343</f>
        <v>0</v>
      </c>
      <c r="H4343">
        <f>'Previous Trades Import_OMS Quer'!H4343</f>
        <v>0</v>
      </c>
      <c r="I4343">
        <f>'Previous Trades Import_OMS Quer'!I4343</f>
        <v>0</v>
      </c>
      <c r="J4343">
        <f>'Previous Trades Import_OMS Quer'!J4343</f>
        <v>0</v>
      </c>
      <c r="K4343">
        <f>'Previous Trades Import_OMS Quer'!K4343</f>
        <v>0</v>
      </c>
      <c r="L4343">
        <f>'Previous Trades Import_OMS Quer'!L4343</f>
        <v>0</v>
      </c>
      <c r="M4343">
        <f>'Previous Trades Import_OMS Quer'!M4343</f>
        <v>0</v>
      </c>
      <c r="N4343">
        <f>'Previous Trades Import_OMS Quer'!N4343</f>
        <v>0</v>
      </c>
      <c r="O4343" t="str">
        <f>CLEAN('Previous Trades Import_OMS Quer'!O4343)</f>
        <v/>
      </c>
      <c r="Q4343" s="25">
        <f t="shared" si="134"/>
        <v>0</v>
      </c>
      <c r="R4343" s="25" t="e">
        <f>VLOOKUP(O4343,'Currency Balance'!$O$3:$Q$32,3,0)</f>
        <v>#N/A</v>
      </c>
      <c r="S4343" t="e">
        <f t="shared" si="135"/>
        <v>#N/A</v>
      </c>
    </row>
    <row r="4344" spans="1:19">
      <c r="A4344">
        <f>'Previous Trades Import_OMS Quer'!A4344</f>
        <v>0</v>
      </c>
      <c r="B4344">
        <f>'Previous Trades Import_OMS Quer'!B4344</f>
        <v>0</v>
      </c>
      <c r="C4344" s="22">
        <f>'Previous Trades Import_OMS Quer'!C4344</f>
        <v>0</v>
      </c>
      <c r="D4344">
        <f>'Previous Trades Import_OMS Quer'!D4344</f>
        <v>0</v>
      </c>
      <c r="E4344" s="22">
        <f>'Previous Trades Import_OMS Quer'!E4344</f>
        <v>0</v>
      </c>
      <c r="F4344">
        <f>'Previous Trades Import_OMS Quer'!F4344</f>
        <v>0</v>
      </c>
      <c r="G4344">
        <f>'Previous Trades Import_OMS Quer'!G4344</f>
        <v>0</v>
      </c>
      <c r="H4344">
        <f>'Previous Trades Import_OMS Quer'!H4344</f>
        <v>0</v>
      </c>
      <c r="I4344">
        <f>'Previous Trades Import_OMS Quer'!I4344</f>
        <v>0</v>
      </c>
      <c r="J4344">
        <f>'Previous Trades Import_OMS Quer'!J4344</f>
        <v>0</v>
      </c>
      <c r="K4344">
        <f>'Previous Trades Import_OMS Quer'!K4344</f>
        <v>0</v>
      </c>
      <c r="L4344">
        <f>'Previous Trades Import_OMS Quer'!L4344</f>
        <v>0</v>
      </c>
      <c r="M4344">
        <f>'Previous Trades Import_OMS Quer'!M4344</f>
        <v>0</v>
      </c>
      <c r="N4344">
        <f>'Previous Trades Import_OMS Quer'!N4344</f>
        <v>0</v>
      </c>
      <c r="O4344" t="str">
        <f>CLEAN('Previous Trades Import_OMS Quer'!O4344)</f>
        <v/>
      </c>
      <c r="Q4344" s="25">
        <f t="shared" si="134"/>
        <v>0</v>
      </c>
      <c r="R4344" s="25" t="e">
        <f>VLOOKUP(O4344,'Currency Balance'!$O$3:$Q$32,3,0)</f>
        <v>#N/A</v>
      </c>
      <c r="S4344" t="e">
        <f t="shared" si="135"/>
        <v>#N/A</v>
      </c>
    </row>
    <row r="4345" spans="1:19">
      <c r="A4345">
        <f>'Previous Trades Import_OMS Quer'!A4345</f>
        <v>0</v>
      </c>
      <c r="B4345">
        <f>'Previous Trades Import_OMS Quer'!B4345</f>
        <v>0</v>
      </c>
      <c r="C4345" s="22">
        <f>'Previous Trades Import_OMS Quer'!C4345</f>
        <v>0</v>
      </c>
      <c r="D4345">
        <f>'Previous Trades Import_OMS Quer'!D4345</f>
        <v>0</v>
      </c>
      <c r="E4345" s="22">
        <f>'Previous Trades Import_OMS Quer'!E4345</f>
        <v>0</v>
      </c>
      <c r="F4345">
        <f>'Previous Trades Import_OMS Quer'!F4345</f>
        <v>0</v>
      </c>
      <c r="G4345">
        <f>'Previous Trades Import_OMS Quer'!G4345</f>
        <v>0</v>
      </c>
      <c r="H4345">
        <f>'Previous Trades Import_OMS Quer'!H4345</f>
        <v>0</v>
      </c>
      <c r="I4345">
        <f>'Previous Trades Import_OMS Quer'!I4345</f>
        <v>0</v>
      </c>
      <c r="J4345">
        <f>'Previous Trades Import_OMS Quer'!J4345</f>
        <v>0</v>
      </c>
      <c r="K4345">
        <f>'Previous Trades Import_OMS Quer'!K4345</f>
        <v>0</v>
      </c>
      <c r="L4345">
        <f>'Previous Trades Import_OMS Quer'!L4345</f>
        <v>0</v>
      </c>
      <c r="M4345">
        <f>'Previous Trades Import_OMS Quer'!M4345</f>
        <v>0</v>
      </c>
      <c r="N4345">
        <f>'Previous Trades Import_OMS Quer'!N4345</f>
        <v>0</v>
      </c>
      <c r="O4345" t="str">
        <f>CLEAN('Previous Trades Import_OMS Quer'!O4345)</f>
        <v/>
      </c>
      <c r="Q4345" s="25">
        <f t="shared" si="134"/>
        <v>0</v>
      </c>
      <c r="R4345" s="25" t="e">
        <f>VLOOKUP(O4345,'Currency Balance'!$O$3:$Q$32,3,0)</f>
        <v>#N/A</v>
      </c>
      <c r="S4345" t="e">
        <f t="shared" si="135"/>
        <v>#N/A</v>
      </c>
    </row>
    <row r="4346" spans="1:19">
      <c r="A4346">
        <f>'Previous Trades Import_OMS Quer'!A4346</f>
        <v>0</v>
      </c>
      <c r="B4346">
        <f>'Previous Trades Import_OMS Quer'!B4346</f>
        <v>0</v>
      </c>
      <c r="C4346" s="22">
        <f>'Previous Trades Import_OMS Quer'!C4346</f>
        <v>0</v>
      </c>
      <c r="D4346">
        <f>'Previous Trades Import_OMS Quer'!D4346</f>
        <v>0</v>
      </c>
      <c r="E4346" s="22">
        <f>'Previous Trades Import_OMS Quer'!E4346</f>
        <v>0</v>
      </c>
      <c r="F4346">
        <f>'Previous Trades Import_OMS Quer'!F4346</f>
        <v>0</v>
      </c>
      <c r="G4346">
        <f>'Previous Trades Import_OMS Quer'!G4346</f>
        <v>0</v>
      </c>
      <c r="H4346">
        <f>'Previous Trades Import_OMS Quer'!H4346</f>
        <v>0</v>
      </c>
      <c r="I4346">
        <f>'Previous Trades Import_OMS Quer'!I4346</f>
        <v>0</v>
      </c>
      <c r="J4346">
        <f>'Previous Trades Import_OMS Quer'!J4346</f>
        <v>0</v>
      </c>
      <c r="K4346">
        <f>'Previous Trades Import_OMS Quer'!K4346</f>
        <v>0</v>
      </c>
      <c r="L4346">
        <f>'Previous Trades Import_OMS Quer'!L4346</f>
        <v>0</v>
      </c>
      <c r="M4346">
        <f>'Previous Trades Import_OMS Quer'!M4346</f>
        <v>0</v>
      </c>
      <c r="N4346">
        <f>'Previous Trades Import_OMS Quer'!N4346</f>
        <v>0</v>
      </c>
      <c r="O4346" t="str">
        <f>CLEAN('Previous Trades Import_OMS Quer'!O4346)</f>
        <v/>
      </c>
      <c r="Q4346" s="25">
        <f t="shared" si="134"/>
        <v>0</v>
      </c>
      <c r="R4346" s="25" t="e">
        <f>VLOOKUP(O4346,'Currency Balance'!$O$3:$Q$32,3,0)</f>
        <v>#N/A</v>
      </c>
      <c r="S4346" t="e">
        <f t="shared" si="135"/>
        <v>#N/A</v>
      </c>
    </row>
    <row r="4347" spans="1:19">
      <c r="A4347">
        <f>'Previous Trades Import_OMS Quer'!A4347</f>
        <v>0</v>
      </c>
      <c r="B4347">
        <f>'Previous Trades Import_OMS Quer'!B4347</f>
        <v>0</v>
      </c>
      <c r="C4347" s="22">
        <f>'Previous Trades Import_OMS Quer'!C4347</f>
        <v>0</v>
      </c>
      <c r="D4347">
        <f>'Previous Trades Import_OMS Quer'!D4347</f>
        <v>0</v>
      </c>
      <c r="E4347" s="22">
        <f>'Previous Trades Import_OMS Quer'!E4347</f>
        <v>0</v>
      </c>
      <c r="F4347">
        <f>'Previous Trades Import_OMS Quer'!F4347</f>
        <v>0</v>
      </c>
      <c r="G4347">
        <f>'Previous Trades Import_OMS Quer'!G4347</f>
        <v>0</v>
      </c>
      <c r="H4347">
        <f>'Previous Trades Import_OMS Quer'!H4347</f>
        <v>0</v>
      </c>
      <c r="I4347">
        <f>'Previous Trades Import_OMS Quer'!I4347</f>
        <v>0</v>
      </c>
      <c r="J4347">
        <f>'Previous Trades Import_OMS Quer'!J4347</f>
        <v>0</v>
      </c>
      <c r="K4347">
        <f>'Previous Trades Import_OMS Quer'!K4347</f>
        <v>0</v>
      </c>
      <c r="L4347">
        <f>'Previous Trades Import_OMS Quer'!L4347</f>
        <v>0</v>
      </c>
      <c r="M4347">
        <f>'Previous Trades Import_OMS Quer'!M4347</f>
        <v>0</v>
      </c>
      <c r="N4347">
        <f>'Previous Trades Import_OMS Quer'!N4347</f>
        <v>0</v>
      </c>
      <c r="O4347" t="str">
        <f>CLEAN('Previous Trades Import_OMS Quer'!O4347)</f>
        <v/>
      </c>
      <c r="Q4347" s="25">
        <f t="shared" si="134"/>
        <v>0</v>
      </c>
      <c r="R4347" s="25" t="e">
        <f>VLOOKUP(O4347,'Currency Balance'!$O$3:$Q$32,3,0)</f>
        <v>#N/A</v>
      </c>
      <c r="S4347" t="e">
        <f t="shared" si="135"/>
        <v>#N/A</v>
      </c>
    </row>
    <row r="4348" spans="1:19">
      <c r="A4348">
        <f>'Previous Trades Import_OMS Quer'!A4348</f>
        <v>0</v>
      </c>
      <c r="B4348">
        <f>'Previous Trades Import_OMS Quer'!B4348</f>
        <v>0</v>
      </c>
      <c r="C4348" s="22">
        <f>'Previous Trades Import_OMS Quer'!C4348</f>
        <v>0</v>
      </c>
      <c r="D4348">
        <f>'Previous Trades Import_OMS Quer'!D4348</f>
        <v>0</v>
      </c>
      <c r="E4348" s="22">
        <f>'Previous Trades Import_OMS Quer'!E4348</f>
        <v>0</v>
      </c>
      <c r="F4348">
        <f>'Previous Trades Import_OMS Quer'!F4348</f>
        <v>0</v>
      </c>
      <c r="G4348">
        <f>'Previous Trades Import_OMS Quer'!G4348</f>
        <v>0</v>
      </c>
      <c r="H4348">
        <f>'Previous Trades Import_OMS Quer'!H4348</f>
        <v>0</v>
      </c>
      <c r="I4348">
        <f>'Previous Trades Import_OMS Quer'!I4348</f>
        <v>0</v>
      </c>
      <c r="J4348">
        <f>'Previous Trades Import_OMS Quer'!J4348</f>
        <v>0</v>
      </c>
      <c r="K4348">
        <f>'Previous Trades Import_OMS Quer'!K4348</f>
        <v>0</v>
      </c>
      <c r="L4348">
        <f>'Previous Trades Import_OMS Quer'!L4348</f>
        <v>0</v>
      </c>
      <c r="M4348">
        <f>'Previous Trades Import_OMS Quer'!M4348</f>
        <v>0</v>
      </c>
      <c r="N4348">
        <f>'Previous Trades Import_OMS Quer'!N4348</f>
        <v>0</v>
      </c>
      <c r="O4348" t="str">
        <f>CLEAN('Previous Trades Import_OMS Quer'!O4348)</f>
        <v/>
      </c>
      <c r="Q4348" s="25">
        <f t="shared" si="134"/>
        <v>0</v>
      </c>
      <c r="R4348" s="25" t="e">
        <f>VLOOKUP(O4348,'Currency Balance'!$O$3:$Q$32,3,0)</f>
        <v>#N/A</v>
      </c>
      <c r="S4348" t="e">
        <f t="shared" si="135"/>
        <v>#N/A</v>
      </c>
    </row>
    <row r="4349" spans="1:19">
      <c r="A4349">
        <f>'Previous Trades Import_OMS Quer'!A4349</f>
        <v>0</v>
      </c>
      <c r="B4349">
        <f>'Previous Trades Import_OMS Quer'!B4349</f>
        <v>0</v>
      </c>
      <c r="C4349" s="22">
        <f>'Previous Trades Import_OMS Quer'!C4349</f>
        <v>0</v>
      </c>
      <c r="D4349">
        <f>'Previous Trades Import_OMS Quer'!D4349</f>
        <v>0</v>
      </c>
      <c r="E4349" s="22">
        <f>'Previous Trades Import_OMS Quer'!E4349</f>
        <v>0</v>
      </c>
      <c r="F4349">
        <f>'Previous Trades Import_OMS Quer'!F4349</f>
        <v>0</v>
      </c>
      <c r="G4349">
        <f>'Previous Trades Import_OMS Quer'!G4349</f>
        <v>0</v>
      </c>
      <c r="H4349">
        <f>'Previous Trades Import_OMS Quer'!H4349</f>
        <v>0</v>
      </c>
      <c r="I4349">
        <f>'Previous Trades Import_OMS Quer'!I4349</f>
        <v>0</v>
      </c>
      <c r="J4349">
        <f>'Previous Trades Import_OMS Quer'!J4349</f>
        <v>0</v>
      </c>
      <c r="K4349">
        <f>'Previous Trades Import_OMS Quer'!K4349</f>
        <v>0</v>
      </c>
      <c r="L4349">
        <f>'Previous Trades Import_OMS Quer'!L4349</f>
        <v>0</v>
      </c>
      <c r="M4349">
        <f>'Previous Trades Import_OMS Quer'!M4349</f>
        <v>0</v>
      </c>
      <c r="N4349">
        <f>'Previous Trades Import_OMS Quer'!N4349</f>
        <v>0</v>
      </c>
      <c r="O4349" t="str">
        <f>CLEAN('Previous Trades Import_OMS Quer'!O4349)</f>
        <v/>
      </c>
      <c r="Q4349" s="25">
        <f t="shared" si="134"/>
        <v>0</v>
      </c>
      <c r="R4349" s="25" t="e">
        <f>VLOOKUP(O4349,'Currency Balance'!$O$3:$Q$32,3,0)</f>
        <v>#N/A</v>
      </c>
      <c r="S4349" t="e">
        <f t="shared" si="135"/>
        <v>#N/A</v>
      </c>
    </row>
    <row r="4350" spans="1:19">
      <c r="A4350">
        <f>'Previous Trades Import_OMS Quer'!A4350</f>
        <v>0</v>
      </c>
      <c r="B4350">
        <f>'Previous Trades Import_OMS Quer'!B4350</f>
        <v>0</v>
      </c>
      <c r="C4350" s="22">
        <f>'Previous Trades Import_OMS Quer'!C4350</f>
        <v>0</v>
      </c>
      <c r="D4350">
        <f>'Previous Trades Import_OMS Quer'!D4350</f>
        <v>0</v>
      </c>
      <c r="E4350" s="22">
        <f>'Previous Trades Import_OMS Quer'!E4350</f>
        <v>0</v>
      </c>
      <c r="F4350">
        <f>'Previous Trades Import_OMS Quer'!F4350</f>
        <v>0</v>
      </c>
      <c r="G4350">
        <f>'Previous Trades Import_OMS Quer'!G4350</f>
        <v>0</v>
      </c>
      <c r="H4350">
        <f>'Previous Trades Import_OMS Quer'!H4350</f>
        <v>0</v>
      </c>
      <c r="I4350">
        <f>'Previous Trades Import_OMS Quer'!I4350</f>
        <v>0</v>
      </c>
      <c r="J4350">
        <f>'Previous Trades Import_OMS Quer'!J4350</f>
        <v>0</v>
      </c>
      <c r="K4350">
        <f>'Previous Trades Import_OMS Quer'!K4350</f>
        <v>0</v>
      </c>
      <c r="L4350">
        <f>'Previous Trades Import_OMS Quer'!L4350</f>
        <v>0</v>
      </c>
      <c r="M4350">
        <f>'Previous Trades Import_OMS Quer'!M4350</f>
        <v>0</v>
      </c>
      <c r="N4350">
        <f>'Previous Trades Import_OMS Quer'!N4350</f>
        <v>0</v>
      </c>
      <c r="O4350" t="str">
        <f>CLEAN('Previous Trades Import_OMS Quer'!O4350)</f>
        <v/>
      </c>
      <c r="Q4350" s="25">
        <f t="shared" si="134"/>
        <v>0</v>
      </c>
      <c r="R4350" s="25" t="e">
        <f>VLOOKUP(O4350,'Currency Balance'!$O$3:$Q$32,3,0)</f>
        <v>#N/A</v>
      </c>
      <c r="S4350" t="e">
        <f t="shared" si="135"/>
        <v>#N/A</v>
      </c>
    </row>
    <row r="4351" spans="1:19">
      <c r="A4351">
        <f>'Previous Trades Import_OMS Quer'!A4351</f>
        <v>0</v>
      </c>
      <c r="B4351">
        <f>'Previous Trades Import_OMS Quer'!B4351</f>
        <v>0</v>
      </c>
      <c r="C4351" s="22">
        <f>'Previous Trades Import_OMS Quer'!C4351</f>
        <v>0</v>
      </c>
      <c r="D4351">
        <f>'Previous Trades Import_OMS Quer'!D4351</f>
        <v>0</v>
      </c>
      <c r="E4351" s="22">
        <f>'Previous Trades Import_OMS Quer'!E4351</f>
        <v>0</v>
      </c>
      <c r="F4351">
        <f>'Previous Trades Import_OMS Quer'!F4351</f>
        <v>0</v>
      </c>
      <c r="G4351">
        <f>'Previous Trades Import_OMS Quer'!G4351</f>
        <v>0</v>
      </c>
      <c r="H4351">
        <f>'Previous Trades Import_OMS Quer'!H4351</f>
        <v>0</v>
      </c>
      <c r="I4351">
        <f>'Previous Trades Import_OMS Quer'!I4351</f>
        <v>0</v>
      </c>
      <c r="J4351">
        <f>'Previous Trades Import_OMS Quer'!J4351</f>
        <v>0</v>
      </c>
      <c r="K4351">
        <f>'Previous Trades Import_OMS Quer'!K4351</f>
        <v>0</v>
      </c>
      <c r="L4351">
        <f>'Previous Trades Import_OMS Quer'!L4351</f>
        <v>0</v>
      </c>
      <c r="M4351">
        <f>'Previous Trades Import_OMS Quer'!M4351</f>
        <v>0</v>
      </c>
      <c r="N4351">
        <f>'Previous Trades Import_OMS Quer'!N4351</f>
        <v>0</v>
      </c>
      <c r="O4351" t="str">
        <f>CLEAN('Previous Trades Import_OMS Quer'!O4351)</f>
        <v/>
      </c>
      <c r="Q4351" s="25">
        <f t="shared" si="134"/>
        <v>0</v>
      </c>
      <c r="R4351" s="25" t="e">
        <f>VLOOKUP(O4351,'Currency Balance'!$O$3:$Q$32,3,0)</f>
        <v>#N/A</v>
      </c>
      <c r="S4351" t="e">
        <f t="shared" si="135"/>
        <v>#N/A</v>
      </c>
    </row>
    <row r="4352" spans="1:19">
      <c r="A4352">
        <f>'Previous Trades Import_OMS Quer'!A4352</f>
        <v>0</v>
      </c>
      <c r="B4352">
        <f>'Previous Trades Import_OMS Quer'!B4352</f>
        <v>0</v>
      </c>
      <c r="C4352" s="22">
        <f>'Previous Trades Import_OMS Quer'!C4352</f>
        <v>0</v>
      </c>
      <c r="D4352">
        <f>'Previous Trades Import_OMS Quer'!D4352</f>
        <v>0</v>
      </c>
      <c r="E4352" s="22">
        <f>'Previous Trades Import_OMS Quer'!E4352</f>
        <v>0</v>
      </c>
      <c r="F4352">
        <f>'Previous Trades Import_OMS Quer'!F4352</f>
        <v>0</v>
      </c>
      <c r="G4352">
        <f>'Previous Trades Import_OMS Quer'!G4352</f>
        <v>0</v>
      </c>
      <c r="H4352">
        <f>'Previous Trades Import_OMS Quer'!H4352</f>
        <v>0</v>
      </c>
      <c r="I4352">
        <f>'Previous Trades Import_OMS Quer'!I4352</f>
        <v>0</v>
      </c>
      <c r="J4352">
        <f>'Previous Trades Import_OMS Quer'!J4352</f>
        <v>0</v>
      </c>
      <c r="K4352">
        <f>'Previous Trades Import_OMS Quer'!K4352</f>
        <v>0</v>
      </c>
      <c r="L4352">
        <f>'Previous Trades Import_OMS Quer'!L4352</f>
        <v>0</v>
      </c>
      <c r="M4352">
        <f>'Previous Trades Import_OMS Quer'!M4352</f>
        <v>0</v>
      </c>
      <c r="N4352">
        <f>'Previous Trades Import_OMS Quer'!N4352</f>
        <v>0</v>
      </c>
      <c r="O4352" t="str">
        <f>CLEAN('Previous Trades Import_OMS Quer'!O4352)</f>
        <v/>
      </c>
      <c r="Q4352" s="25">
        <f t="shared" si="134"/>
        <v>0</v>
      </c>
      <c r="R4352" s="25" t="e">
        <f>VLOOKUP(O4352,'Currency Balance'!$O$3:$Q$32,3,0)</f>
        <v>#N/A</v>
      </c>
      <c r="S4352" t="e">
        <f t="shared" si="135"/>
        <v>#N/A</v>
      </c>
    </row>
    <row r="4353" spans="1:19">
      <c r="A4353">
        <f>'Previous Trades Import_OMS Quer'!A4353</f>
        <v>0</v>
      </c>
      <c r="B4353">
        <f>'Previous Trades Import_OMS Quer'!B4353</f>
        <v>0</v>
      </c>
      <c r="C4353" s="22">
        <f>'Previous Trades Import_OMS Quer'!C4353</f>
        <v>0</v>
      </c>
      <c r="D4353">
        <f>'Previous Trades Import_OMS Quer'!D4353</f>
        <v>0</v>
      </c>
      <c r="E4353" s="22">
        <f>'Previous Trades Import_OMS Quer'!E4353</f>
        <v>0</v>
      </c>
      <c r="F4353">
        <f>'Previous Trades Import_OMS Quer'!F4353</f>
        <v>0</v>
      </c>
      <c r="G4353">
        <f>'Previous Trades Import_OMS Quer'!G4353</f>
        <v>0</v>
      </c>
      <c r="H4353">
        <f>'Previous Trades Import_OMS Quer'!H4353</f>
        <v>0</v>
      </c>
      <c r="I4353">
        <f>'Previous Trades Import_OMS Quer'!I4353</f>
        <v>0</v>
      </c>
      <c r="J4353">
        <f>'Previous Trades Import_OMS Quer'!J4353</f>
        <v>0</v>
      </c>
      <c r="K4353">
        <f>'Previous Trades Import_OMS Quer'!K4353</f>
        <v>0</v>
      </c>
      <c r="L4353">
        <f>'Previous Trades Import_OMS Quer'!L4353</f>
        <v>0</v>
      </c>
      <c r="M4353">
        <f>'Previous Trades Import_OMS Quer'!M4353</f>
        <v>0</v>
      </c>
      <c r="N4353">
        <f>'Previous Trades Import_OMS Quer'!N4353</f>
        <v>0</v>
      </c>
      <c r="O4353" t="str">
        <f>CLEAN('Previous Trades Import_OMS Quer'!O4353)</f>
        <v/>
      </c>
      <c r="Q4353" s="25">
        <f t="shared" si="134"/>
        <v>0</v>
      </c>
      <c r="R4353" s="25" t="e">
        <f>VLOOKUP(O4353,'Currency Balance'!$O$3:$Q$32,3,0)</f>
        <v>#N/A</v>
      </c>
      <c r="S4353" t="e">
        <f t="shared" si="135"/>
        <v>#N/A</v>
      </c>
    </row>
    <row r="4354" spans="1:19">
      <c r="A4354">
        <f>'Previous Trades Import_OMS Quer'!A4354</f>
        <v>0</v>
      </c>
      <c r="B4354">
        <f>'Previous Trades Import_OMS Quer'!B4354</f>
        <v>0</v>
      </c>
      <c r="C4354" s="22">
        <f>'Previous Trades Import_OMS Quer'!C4354</f>
        <v>0</v>
      </c>
      <c r="D4354">
        <f>'Previous Trades Import_OMS Quer'!D4354</f>
        <v>0</v>
      </c>
      <c r="E4354" s="22">
        <f>'Previous Trades Import_OMS Quer'!E4354</f>
        <v>0</v>
      </c>
      <c r="F4354">
        <f>'Previous Trades Import_OMS Quer'!F4354</f>
        <v>0</v>
      </c>
      <c r="G4354">
        <f>'Previous Trades Import_OMS Quer'!G4354</f>
        <v>0</v>
      </c>
      <c r="H4354">
        <f>'Previous Trades Import_OMS Quer'!H4354</f>
        <v>0</v>
      </c>
      <c r="I4354">
        <f>'Previous Trades Import_OMS Quer'!I4354</f>
        <v>0</v>
      </c>
      <c r="J4354">
        <f>'Previous Trades Import_OMS Quer'!J4354</f>
        <v>0</v>
      </c>
      <c r="K4354">
        <f>'Previous Trades Import_OMS Quer'!K4354</f>
        <v>0</v>
      </c>
      <c r="L4354">
        <f>'Previous Trades Import_OMS Quer'!L4354</f>
        <v>0</v>
      </c>
      <c r="M4354">
        <f>'Previous Trades Import_OMS Quer'!M4354</f>
        <v>0</v>
      </c>
      <c r="N4354">
        <f>'Previous Trades Import_OMS Quer'!N4354</f>
        <v>0</v>
      </c>
      <c r="O4354" t="str">
        <f>CLEAN('Previous Trades Import_OMS Quer'!O4354)</f>
        <v/>
      </c>
      <c r="Q4354" s="25">
        <f t="shared" ref="Q4354:Q4417" si="136">IF(G4354="sell",M4354,-M4354)</f>
        <v>0</v>
      </c>
      <c r="R4354" s="25" t="e">
        <f>VLOOKUP(O4354,'Currency Balance'!$O$3:$Q$32,3,0)</f>
        <v>#N/A</v>
      </c>
      <c r="S4354" t="e">
        <f t="shared" ref="S4354:S4417" si="137">Q4354/R4354</f>
        <v>#N/A</v>
      </c>
    </row>
    <row r="4355" spans="1:19">
      <c r="A4355">
        <f>'Previous Trades Import_OMS Quer'!A4355</f>
        <v>0</v>
      </c>
      <c r="B4355">
        <f>'Previous Trades Import_OMS Quer'!B4355</f>
        <v>0</v>
      </c>
      <c r="C4355" s="22">
        <f>'Previous Trades Import_OMS Quer'!C4355</f>
        <v>0</v>
      </c>
      <c r="D4355">
        <f>'Previous Trades Import_OMS Quer'!D4355</f>
        <v>0</v>
      </c>
      <c r="E4355" s="22">
        <f>'Previous Trades Import_OMS Quer'!E4355</f>
        <v>0</v>
      </c>
      <c r="F4355">
        <f>'Previous Trades Import_OMS Quer'!F4355</f>
        <v>0</v>
      </c>
      <c r="G4355">
        <f>'Previous Trades Import_OMS Quer'!G4355</f>
        <v>0</v>
      </c>
      <c r="H4355">
        <f>'Previous Trades Import_OMS Quer'!H4355</f>
        <v>0</v>
      </c>
      <c r="I4355">
        <f>'Previous Trades Import_OMS Quer'!I4355</f>
        <v>0</v>
      </c>
      <c r="J4355">
        <f>'Previous Trades Import_OMS Quer'!J4355</f>
        <v>0</v>
      </c>
      <c r="K4355">
        <f>'Previous Trades Import_OMS Quer'!K4355</f>
        <v>0</v>
      </c>
      <c r="L4355">
        <f>'Previous Trades Import_OMS Quer'!L4355</f>
        <v>0</v>
      </c>
      <c r="M4355">
        <f>'Previous Trades Import_OMS Quer'!M4355</f>
        <v>0</v>
      </c>
      <c r="N4355">
        <f>'Previous Trades Import_OMS Quer'!N4355</f>
        <v>0</v>
      </c>
      <c r="O4355" t="str">
        <f>CLEAN('Previous Trades Import_OMS Quer'!O4355)</f>
        <v/>
      </c>
      <c r="Q4355" s="25">
        <f t="shared" si="136"/>
        <v>0</v>
      </c>
      <c r="R4355" s="25" t="e">
        <f>VLOOKUP(O4355,'Currency Balance'!$O$3:$Q$32,3,0)</f>
        <v>#N/A</v>
      </c>
      <c r="S4355" t="e">
        <f t="shared" si="137"/>
        <v>#N/A</v>
      </c>
    </row>
    <row r="4356" spans="1:19">
      <c r="A4356">
        <f>'Previous Trades Import_OMS Quer'!A4356</f>
        <v>0</v>
      </c>
      <c r="B4356">
        <f>'Previous Trades Import_OMS Quer'!B4356</f>
        <v>0</v>
      </c>
      <c r="C4356" s="22">
        <f>'Previous Trades Import_OMS Quer'!C4356</f>
        <v>0</v>
      </c>
      <c r="D4356">
        <f>'Previous Trades Import_OMS Quer'!D4356</f>
        <v>0</v>
      </c>
      <c r="E4356" s="22">
        <f>'Previous Trades Import_OMS Quer'!E4356</f>
        <v>0</v>
      </c>
      <c r="F4356">
        <f>'Previous Trades Import_OMS Quer'!F4356</f>
        <v>0</v>
      </c>
      <c r="G4356">
        <f>'Previous Trades Import_OMS Quer'!G4356</f>
        <v>0</v>
      </c>
      <c r="H4356">
        <f>'Previous Trades Import_OMS Quer'!H4356</f>
        <v>0</v>
      </c>
      <c r="I4356">
        <f>'Previous Trades Import_OMS Quer'!I4356</f>
        <v>0</v>
      </c>
      <c r="J4356">
        <f>'Previous Trades Import_OMS Quer'!J4356</f>
        <v>0</v>
      </c>
      <c r="K4356">
        <f>'Previous Trades Import_OMS Quer'!K4356</f>
        <v>0</v>
      </c>
      <c r="L4356">
        <f>'Previous Trades Import_OMS Quer'!L4356</f>
        <v>0</v>
      </c>
      <c r="M4356">
        <f>'Previous Trades Import_OMS Quer'!M4356</f>
        <v>0</v>
      </c>
      <c r="N4356">
        <f>'Previous Trades Import_OMS Quer'!N4356</f>
        <v>0</v>
      </c>
      <c r="O4356" t="str">
        <f>CLEAN('Previous Trades Import_OMS Quer'!O4356)</f>
        <v/>
      </c>
      <c r="Q4356" s="25">
        <f t="shared" si="136"/>
        <v>0</v>
      </c>
      <c r="R4356" s="25" t="e">
        <f>VLOOKUP(O4356,'Currency Balance'!$O$3:$Q$32,3,0)</f>
        <v>#N/A</v>
      </c>
      <c r="S4356" t="e">
        <f t="shared" si="137"/>
        <v>#N/A</v>
      </c>
    </row>
    <row r="4357" spans="1:19">
      <c r="A4357">
        <f>'Previous Trades Import_OMS Quer'!A4357</f>
        <v>0</v>
      </c>
      <c r="B4357">
        <f>'Previous Trades Import_OMS Quer'!B4357</f>
        <v>0</v>
      </c>
      <c r="C4357" s="22">
        <f>'Previous Trades Import_OMS Quer'!C4357</f>
        <v>0</v>
      </c>
      <c r="D4357">
        <f>'Previous Trades Import_OMS Quer'!D4357</f>
        <v>0</v>
      </c>
      <c r="E4357" s="22">
        <f>'Previous Trades Import_OMS Quer'!E4357</f>
        <v>0</v>
      </c>
      <c r="F4357">
        <f>'Previous Trades Import_OMS Quer'!F4357</f>
        <v>0</v>
      </c>
      <c r="G4357">
        <f>'Previous Trades Import_OMS Quer'!G4357</f>
        <v>0</v>
      </c>
      <c r="H4357">
        <f>'Previous Trades Import_OMS Quer'!H4357</f>
        <v>0</v>
      </c>
      <c r="I4357">
        <f>'Previous Trades Import_OMS Quer'!I4357</f>
        <v>0</v>
      </c>
      <c r="J4357">
        <f>'Previous Trades Import_OMS Quer'!J4357</f>
        <v>0</v>
      </c>
      <c r="K4357">
        <f>'Previous Trades Import_OMS Quer'!K4357</f>
        <v>0</v>
      </c>
      <c r="L4357">
        <f>'Previous Trades Import_OMS Quer'!L4357</f>
        <v>0</v>
      </c>
      <c r="M4357">
        <f>'Previous Trades Import_OMS Quer'!M4357</f>
        <v>0</v>
      </c>
      <c r="N4357">
        <f>'Previous Trades Import_OMS Quer'!N4357</f>
        <v>0</v>
      </c>
      <c r="O4357" t="str">
        <f>CLEAN('Previous Trades Import_OMS Quer'!O4357)</f>
        <v/>
      </c>
      <c r="Q4357" s="25">
        <f t="shared" si="136"/>
        <v>0</v>
      </c>
      <c r="R4357" s="25" t="e">
        <f>VLOOKUP(O4357,'Currency Balance'!$O$3:$Q$32,3,0)</f>
        <v>#N/A</v>
      </c>
      <c r="S4357" t="e">
        <f t="shared" si="137"/>
        <v>#N/A</v>
      </c>
    </row>
    <row r="4358" spans="1:19">
      <c r="A4358">
        <f>'Previous Trades Import_OMS Quer'!A4358</f>
        <v>0</v>
      </c>
      <c r="B4358">
        <f>'Previous Trades Import_OMS Quer'!B4358</f>
        <v>0</v>
      </c>
      <c r="C4358" s="22">
        <f>'Previous Trades Import_OMS Quer'!C4358</f>
        <v>0</v>
      </c>
      <c r="D4358">
        <f>'Previous Trades Import_OMS Quer'!D4358</f>
        <v>0</v>
      </c>
      <c r="E4358" s="22">
        <f>'Previous Trades Import_OMS Quer'!E4358</f>
        <v>0</v>
      </c>
      <c r="F4358">
        <f>'Previous Trades Import_OMS Quer'!F4358</f>
        <v>0</v>
      </c>
      <c r="G4358">
        <f>'Previous Trades Import_OMS Quer'!G4358</f>
        <v>0</v>
      </c>
      <c r="H4358">
        <f>'Previous Trades Import_OMS Quer'!H4358</f>
        <v>0</v>
      </c>
      <c r="I4358">
        <f>'Previous Trades Import_OMS Quer'!I4358</f>
        <v>0</v>
      </c>
      <c r="J4358">
        <f>'Previous Trades Import_OMS Quer'!J4358</f>
        <v>0</v>
      </c>
      <c r="K4358">
        <f>'Previous Trades Import_OMS Quer'!K4358</f>
        <v>0</v>
      </c>
      <c r="L4358">
        <f>'Previous Trades Import_OMS Quer'!L4358</f>
        <v>0</v>
      </c>
      <c r="M4358">
        <f>'Previous Trades Import_OMS Quer'!M4358</f>
        <v>0</v>
      </c>
      <c r="N4358">
        <f>'Previous Trades Import_OMS Quer'!N4358</f>
        <v>0</v>
      </c>
      <c r="O4358" t="str">
        <f>CLEAN('Previous Trades Import_OMS Quer'!O4358)</f>
        <v/>
      </c>
      <c r="Q4358" s="25">
        <f t="shared" si="136"/>
        <v>0</v>
      </c>
      <c r="R4358" s="25" t="e">
        <f>VLOOKUP(O4358,'Currency Balance'!$O$3:$Q$32,3,0)</f>
        <v>#N/A</v>
      </c>
      <c r="S4358" t="e">
        <f t="shared" si="137"/>
        <v>#N/A</v>
      </c>
    </row>
    <row r="4359" spans="1:19">
      <c r="A4359">
        <f>'Previous Trades Import_OMS Quer'!A4359</f>
        <v>0</v>
      </c>
      <c r="B4359">
        <f>'Previous Trades Import_OMS Quer'!B4359</f>
        <v>0</v>
      </c>
      <c r="C4359" s="22">
        <f>'Previous Trades Import_OMS Quer'!C4359</f>
        <v>0</v>
      </c>
      <c r="D4359">
        <f>'Previous Trades Import_OMS Quer'!D4359</f>
        <v>0</v>
      </c>
      <c r="E4359" s="22">
        <f>'Previous Trades Import_OMS Quer'!E4359</f>
        <v>0</v>
      </c>
      <c r="F4359">
        <f>'Previous Trades Import_OMS Quer'!F4359</f>
        <v>0</v>
      </c>
      <c r="G4359">
        <f>'Previous Trades Import_OMS Quer'!G4359</f>
        <v>0</v>
      </c>
      <c r="H4359">
        <f>'Previous Trades Import_OMS Quer'!H4359</f>
        <v>0</v>
      </c>
      <c r="I4359">
        <f>'Previous Trades Import_OMS Quer'!I4359</f>
        <v>0</v>
      </c>
      <c r="J4359">
        <f>'Previous Trades Import_OMS Quer'!J4359</f>
        <v>0</v>
      </c>
      <c r="K4359">
        <f>'Previous Trades Import_OMS Quer'!K4359</f>
        <v>0</v>
      </c>
      <c r="L4359">
        <f>'Previous Trades Import_OMS Quer'!L4359</f>
        <v>0</v>
      </c>
      <c r="M4359">
        <f>'Previous Trades Import_OMS Quer'!M4359</f>
        <v>0</v>
      </c>
      <c r="N4359">
        <f>'Previous Trades Import_OMS Quer'!N4359</f>
        <v>0</v>
      </c>
      <c r="O4359" t="str">
        <f>CLEAN('Previous Trades Import_OMS Quer'!O4359)</f>
        <v/>
      </c>
      <c r="Q4359" s="25">
        <f t="shared" si="136"/>
        <v>0</v>
      </c>
      <c r="R4359" s="25" t="e">
        <f>VLOOKUP(O4359,'Currency Balance'!$O$3:$Q$32,3,0)</f>
        <v>#N/A</v>
      </c>
      <c r="S4359" t="e">
        <f t="shared" si="137"/>
        <v>#N/A</v>
      </c>
    </row>
    <row r="4360" spans="1:19">
      <c r="A4360">
        <f>'Previous Trades Import_OMS Quer'!A4360</f>
        <v>0</v>
      </c>
      <c r="B4360">
        <f>'Previous Trades Import_OMS Quer'!B4360</f>
        <v>0</v>
      </c>
      <c r="C4360" s="22">
        <f>'Previous Trades Import_OMS Quer'!C4360</f>
        <v>0</v>
      </c>
      <c r="D4360">
        <f>'Previous Trades Import_OMS Quer'!D4360</f>
        <v>0</v>
      </c>
      <c r="E4360" s="22">
        <f>'Previous Trades Import_OMS Quer'!E4360</f>
        <v>0</v>
      </c>
      <c r="F4360">
        <f>'Previous Trades Import_OMS Quer'!F4360</f>
        <v>0</v>
      </c>
      <c r="G4360">
        <f>'Previous Trades Import_OMS Quer'!G4360</f>
        <v>0</v>
      </c>
      <c r="H4360">
        <f>'Previous Trades Import_OMS Quer'!H4360</f>
        <v>0</v>
      </c>
      <c r="I4360">
        <f>'Previous Trades Import_OMS Quer'!I4360</f>
        <v>0</v>
      </c>
      <c r="J4360">
        <f>'Previous Trades Import_OMS Quer'!J4360</f>
        <v>0</v>
      </c>
      <c r="K4360">
        <f>'Previous Trades Import_OMS Quer'!K4360</f>
        <v>0</v>
      </c>
      <c r="L4360">
        <f>'Previous Trades Import_OMS Quer'!L4360</f>
        <v>0</v>
      </c>
      <c r="M4360">
        <f>'Previous Trades Import_OMS Quer'!M4360</f>
        <v>0</v>
      </c>
      <c r="N4360">
        <f>'Previous Trades Import_OMS Quer'!N4360</f>
        <v>0</v>
      </c>
      <c r="O4360" t="str">
        <f>CLEAN('Previous Trades Import_OMS Quer'!O4360)</f>
        <v/>
      </c>
      <c r="Q4360" s="25">
        <f t="shared" si="136"/>
        <v>0</v>
      </c>
      <c r="R4360" s="25" t="e">
        <f>VLOOKUP(O4360,'Currency Balance'!$O$3:$Q$32,3,0)</f>
        <v>#N/A</v>
      </c>
      <c r="S4360" t="e">
        <f t="shared" si="137"/>
        <v>#N/A</v>
      </c>
    </row>
    <row r="4361" spans="1:19">
      <c r="A4361">
        <f>'Previous Trades Import_OMS Quer'!A4361</f>
        <v>0</v>
      </c>
      <c r="B4361">
        <f>'Previous Trades Import_OMS Quer'!B4361</f>
        <v>0</v>
      </c>
      <c r="C4361" s="22">
        <f>'Previous Trades Import_OMS Quer'!C4361</f>
        <v>0</v>
      </c>
      <c r="D4361">
        <f>'Previous Trades Import_OMS Quer'!D4361</f>
        <v>0</v>
      </c>
      <c r="E4361" s="22">
        <f>'Previous Trades Import_OMS Quer'!E4361</f>
        <v>0</v>
      </c>
      <c r="F4361">
        <f>'Previous Trades Import_OMS Quer'!F4361</f>
        <v>0</v>
      </c>
      <c r="G4361">
        <f>'Previous Trades Import_OMS Quer'!G4361</f>
        <v>0</v>
      </c>
      <c r="H4361">
        <f>'Previous Trades Import_OMS Quer'!H4361</f>
        <v>0</v>
      </c>
      <c r="I4361">
        <f>'Previous Trades Import_OMS Quer'!I4361</f>
        <v>0</v>
      </c>
      <c r="J4361">
        <f>'Previous Trades Import_OMS Quer'!J4361</f>
        <v>0</v>
      </c>
      <c r="K4361">
        <f>'Previous Trades Import_OMS Quer'!K4361</f>
        <v>0</v>
      </c>
      <c r="L4361">
        <f>'Previous Trades Import_OMS Quer'!L4361</f>
        <v>0</v>
      </c>
      <c r="M4361">
        <f>'Previous Trades Import_OMS Quer'!M4361</f>
        <v>0</v>
      </c>
      <c r="N4361">
        <f>'Previous Trades Import_OMS Quer'!N4361</f>
        <v>0</v>
      </c>
      <c r="O4361" t="str">
        <f>CLEAN('Previous Trades Import_OMS Quer'!O4361)</f>
        <v/>
      </c>
      <c r="Q4361" s="25">
        <f t="shared" si="136"/>
        <v>0</v>
      </c>
      <c r="R4361" s="25" t="e">
        <f>VLOOKUP(O4361,'Currency Balance'!$O$3:$Q$32,3,0)</f>
        <v>#N/A</v>
      </c>
      <c r="S4361" t="e">
        <f t="shared" si="137"/>
        <v>#N/A</v>
      </c>
    </row>
    <row r="4362" spans="1:19">
      <c r="A4362">
        <f>'Previous Trades Import_OMS Quer'!A4362</f>
        <v>0</v>
      </c>
      <c r="B4362">
        <f>'Previous Trades Import_OMS Quer'!B4362</f>
        <v>0</v>
      </c>
      <c r="C4362" s="22">
        <f>'Previous Trades Import_OMS Quer'!C4362</f>
        <v>0</v>
      </c>
      <c r="D4362">
        <f>'Previous Trades Import_OMS Quer'!D4362</f>
        <v>0</v>
      </c>
      <c r="E4362" s="22">
        <f>'Previous Trades Import_OMS Quer'!E4362</f>
        <v>0</v>
      </c>
      <c r="F4362">
        <f>'Previous Trades Import_OMS Quer'!F4362</f>
        <v>0</v>
      </c>
      <c r="G4362">
        <f>'Previous Trades Import_OMS Quer'!G4362</f>
        <v>0</v>
      </c>
      <c r="H4362">
        <f>'Previous Trades Import_OMS Quer'!H4362</f>
        <v>0</v>
      </c>
      <c r="I4362">
        <f>'Previous Trades Import_OMS Quer'!I4362</f>
        <v>0</v>
      </c>
      <c r="J4362">
        <f>'Previous Trades Import_OMS Quer'!J4362</f>
        <v>0</v>
      </c>
      <c r="K4362">
        <f>'Previous Trades Import_OMS Quer'!K4362</f>
        <v>0</v>
      </c>
      <c r="L4362">
        <f>'Previous Trades Import_OMS Quer'!L4362</f>
        <v>0</v>
      </c>
      <c r="M4362">
        <f>'Previous Trades Import_OMS Quer'!M4362</f>
        <v>0</v>
      </c>
      <c r="N4362">
        <f>'Previous Trades Import_OMS Quer'!N4362</f>
        <v>0</v>
      </c>
      <c r="O4362" t="str">
        <f>CLEAN('Previous Trades Import_OMS Quer'!O4362)</f>
        <v/>
      </c>
      <c r="Q4362" s="25">
        <f t="shared" si="136"/>
        <v>0</v>
      </c>
      <c r="R4362" s="25" t="e">
        <f>VLOOKUP(O4362,'Currency Balance'!$O$3:$Q$32,3,0)</f>
        <v>#N/A</v>
      </c>
      <c r="S4362" t="e">
        <f t="shared" si="137"/>
        <v>#N/A</v>
      </c>
    </row>
    <row r="4363" spans="1:19">
      <c r="A4363">
        <f>'Previous Trades Import_OMS Quer'!A4363</f>
        <v>0</v>
      </c>
      <c r="B4363">
        <f>'Previous Trades Import_OMS Quer'!B4363</f>
        <v>0</v>
      </c>
      <c r="C4363" s="22">
        <f>'Previous Trades Import_OMS Quer'!C4363</f>
        <v>0</v>
      </c>
      <c r="D4363">
        <f>'Previous Trades Import_OMS Quer'!D4363</f>
        <v>0</v>
      </c>
      <c r="E4363" s="22">
        <f>'Previous Trades Import_OMS Quer'!E4363</f>
        <v>0</v>
      </c>
      <c r="F4363">
        <f>'Previous Trades Import_OMS Quer'!F4363</f>
        <v>0</v>
      </c>
      <c r="G4363">
        <f>'Previous Trades Import_OMS Quer'!G4363</f>
        <v>0</v>
      </c>
      <c r="H4363">
        <f>'Previous Trades Import_OMS Quer'!H4363</f>
        <v>0</v>
      </c>
      <c r="I4363">
        <f>'Previous Trades Import_OMS Quer'!I4363</f>
        <v>0</v>
      </c>
      <c r="J4363">
        <f>'Previous Trades Import_OMS Quer'!J4363</f>
        <v>0</v>
      </c>
      <c r="K4363">
        <f>'Previous Trades Import_OMS Quer'!K4363</f>
        <v>0</v>
      </c>
      <c r="L4363">
        <f>'Previous Trades Import_OMS Quer'!L4363</f>
        <v>0</v>
      </c>
      <c r="M4363">
        <f>'Previous Trades Import_OMS Quer'!M4363</f>
        <v>0</v>
      </c>
      <c r="N4363">
        <f>'Previous Trades Import_OMS Quer'!N4363</f>
        <v>0</v>
      </c>
      <c r="O4363" t="str">
        <f>CLEAN('Previous Trades Import_OMS Quer'!O4363)</f>
        <v/>
      </c>
      <c r="Q4363" s="25">
        <f t="shared" si="136"/>
        <v>0</v>
      </c>
      <c r="R4363" s="25" t="e">
        <f>VLOOKUP(O4363,'Currency Balance'!$O$3:$Q$32,3,0)</f>
        <v>#N/A</v>
      </c>
      <c r="S4363" t="e">
        <f t="shared" si="137"/>
        <v>#N/A</v>
      </c>
    </row>
    <row r="4364" spans="1:19">
      <c r="A4364">
        <f>'Previous Trades Import_OMS Quer'!A4364</f>
        <v>0</v>
      </c>
      <c r="B4364">
        <f>'Previous Trades Import_OMS Quer'!B4364</f>
        <v>0</v>
      </c>
      <c r="C4364" s="22">
        <f>'Previous Trades Import_OMS Quer'!C4364</f>
        <v>0</v>
      </c>
      <c r="D4364">
        <f>'Previous Trades Import_OMS Quer'!D4364</f>
        <v>0</v>
      </c>
      <c r="E4364" s="22">
        <f>'Previous Trades Import_OMS Quer'!E4364</f>
        <v>0</v>
      </c>
      <c r="F4364">
        <f>'Previous Trades Import_OMS Quer'!F4364</f>
        <v>0</v>
      </c>
      <c r="G4364">
        <f>'Previous Trades Import_OMS Quer'!G4364</f>
        <v>0</v>
      </c>
      <c r="H4364">
        <f>'Previous Trades Import_OMS Quer'!H4364</f>
        <v>0</v>
      </c>
      <c r="I4364">
        <f>'Previous Trades Import_OMS Quer'!I4364</f>
        <v>0</v>
      </c>
      <c r="J4364">
        <f>'Previous Trades Import_OMS Quer'!J4364</f>
        <v>0</v>
      </c>
      <c r="K4364">
        <f>'Previous Trades Import_OMS Quer'!K4364</f>
        <v>0</v>
      </c>
      <c r="L4364">
        <f>'Previous Trades Import_OMS Quer'!L4364</f>
        <v>0</v>
      </c>
      <c r="M4364">
        <f>'Previous Trades Import_OMS Quer'!M4364</f>
        <v>0</v>
      </c>
      <c r="N4364">
        <f>'Previous Trades Import_OMS Quer'!N4364</f>
        <v>0</v>
      </c>
      <c r="O4364" t="str">
        <f>CLEAN('Previous Trades Import_OMS Quer'!O4364)</f>
        <v/>
      </c>
      <c r="Q4364" s="25">
        <f t="shared" si="136"/>
        <v>0</v>
      </c>
      <c r="R4364" s="25" t="e">
        <f>VLOOKUP(O4364,'Currency Balance'!$O$3:$Q$32,3,0)</f>
        <v>#N/A</v>
      </c>
      <c r="S4364" t="e">
        <f t="shared" si="137"/>
        <v>#N/A</v>
      </c>
    </row>
    <row r="4365" spans="1:19">
      <c r="A4365">
        <f>'Previous Trades Import_OMS Quer'!A4365</f>
        <v>0</v>
      </c>
      <c r="B4365">
        <f>'Previous Trades Import_OMS Quer'!B4365</f>
        <v>0</v>
      </c>
      <c r="C4365" s="22">
        <f>'Previous Trades Import_OMS Quer'!C4365</f>
        <v>0</v>
      </c>
      <c r="D4365">
        <f>'Previous Trades Import_OMS Quer'!D4365</f>
        <v>0</v>
      </c>
      <c r="E4365" s="22">
        <f>'Previous Trades Import_OMS Quer'!E4365</f>
        <v>0</v>
      </c>
      <c r="F4365">
        <f>'Previous Trades Import_OMS Quer'!F4365</f>
        <v>0</v>
      </c>
      <c r="G4365">
        <f>'Previous Trades Import_OMS Quer'!G4365</f>
        <v>0</v>
      </c>
      <c r="H4365">
        <f>'Previous Trades Import_OMS Quer'!H4365</f>
        <v>0</v>
      </c>
      <c r="I4365">
        <f>'Previous Trades Import_OMS Quer'!I4365</f>
        <v>0</v>
      </c>
      <c r="J4365">
        <f>'Previous Trades Import_OMS Quer'!J4365</f>
        <v>0</v>
      </c>
      <c r="K4365">
        <f>'Previous Trades Import_OMS Quer'!K4365</f>
        <v>0</v>
      </c>
      <c r="L4365">
        <f>'Previous Trades Import_OMS Quer'!L4365</f>
        <v>0</v>
      </c>
      <c r="M4365">
        <f>'Previous Trades Import_OMS Quer'!M4365</f>
        <v>0</v>
      </c>
      <c r="N4365">
        <f>'Previous Trades Import_OMS Quer'!N4365</f>
        <v>0</v>
      </c>
      <c r="O4365" t="str">
        <f>CLEAN('Previous Trades Import_OMS Quer'!O4365)</f>
        <v/>
      </c>
      <c r="Q4365" s="25">
        <f t="shared" si="136"/>
        <v>0</v>
      </c>
      <c r="R4365" s="25" t="e">
        <f>VLOOKUP(O4365,'Currency Balance'!$O$3:$Q$32,3,0)</f>
        <v>#N/A</v>
      </c>
      <c r="S4365" t="e">
        <f t="shared" si="137"/>
        <v>#N/A</v>
      </c>
    </row>
    <row r="4366" spans="1:19">
      <c r="A4366">
        <f>'Previous Trades Import_OMS Quer'!A4366</f>
        <v>0</v>
      </c>
      <c r="B4366">
        <f>'Previous Trades Import_OMS Quer'!B4366</f>
        <v>0</v>
      </c>
      <c r="C4366" s="22">
        <f>'Previous Trades Import_OMS Quer'!C4366</f>
        <v>0</v>
      </c>
      <c r="D4366">
        <f>'Previous Trades Import_OMS Quer'!D4366</f>
        <v>0</v>
      </c>
      <c r="E4366" s="22">
        <f>'Previous Trades Import_OMS Quer'!E4366</f>
        <v>0</v>
      </c>
      <c r="F4366">
        <f>'Previous Trades Import_OMS Quer'!F4366</f>
        <v>0</v>
      </c>
      <c r="G4366">
        <f>'Previous Trades Import_OMS Quer'!G4366</f>
        <v>0</v>
      </c>
      <c r="H4366">
        <f>'Previous Trades Import_OMS Quer'!H4366</f>
        <v>0</v>
      </c>
      <c r="I4366">
        <f>'Previous Trades Import_OMS Quer'!I4366</f>
        <v>0</v>
      </c>
      <c r="J4366">
        <f>'Previous Trades Import_OMS Quer'!J4366</f>
        <v>0</v>
      </c>
      <c r="K4366">
        <f>'Previous Trades Import_OMS Quer'!K4366</f>
        <v>0</v>
      </c>
      <c r="L4366">
        <f>'Previous Trades Import_OMS Quer'!L4366</f>
        <v>0</v>
      </c>
      <c r="M4366">
        <f>'Previous Trades Import_OMS Quer'!M4366</f>
        <v>0</v>
      </c>
      <c r="N4366">
        <f>'Previous Trades Import_OMS Quer'!N4366</f>
        <v>0</v>
      </c>
      <c r="O4366" t="str">
        <f>CLEAN('Previous Trades Import_OMS Quer'!O4366)</f>
        <v/>
      </c>
      <c r="Q4366" s="25">
        <f t="shared" si="136"/>
        <v>0</v>
      </c>
      <c r="R4366" s="25" t="e">
        <f>VLOOKUP(O4366,'Currency Balance'!$O$3:$Q$32,3,0)</f>
        <v>#N/A</v>
      </c>
      <c r="S4366" t="e">
        <f t="shared" si="137"/>
        <v>#N/A</v>
      </c>
    </row>
    <row r="4367" spans="1:19">
      <c r="A4367">
        <f>'Previous Trades Import_OMS Quer'!A4367</f>
        <v>0</v>
      </c>
      <c r="B4367">
        <f>'Previous Trades Import_OMS Quer'!B4367</f>
        <v>0</v>
      </c>
      <c r="C4367" s="22">
        <f>'Previous Trades Import_OMS Quer'!C4367</f>
        <v>0</v>
      </c>
      <c r="D4367">
        <f>'Previous Trades Import_OMS Quer'!D4367</f>
        <v>0</v>
      </c>
      <c r="E4367" s="22">
        <f>'Previous Trades Import_OMS Quer'!E4367</f>
        <v>0</v>
      </c>
      <c r="F4367">
        <f>'Previous Trades Import_OMS Quer'!F4367</f>
        <v>0</v>
      </c>
      <c r="G4367">
        <f>'Previous Trades Import_OMS Quer'!G4367</f>
        <v>0</v>
      </c>
      <c r="H4367">
        <f>'Previous Trades Import_OMS Quer'!H4367</f>
        <v>0</v>
      </c>
      <c r="I4367">
        <f>'Previous Trades Import_OMS Quer'!I4367</f>
        <v>0</v>
      </c>
      <c r="J4367">
        <f>'Previous Trades Import_OMS Quer'!J4367</f>
        <v>0</v>
      </c>
      <c r="K4367">
        <f>'Previous Trades Import_OMS Quer'!K4367</f>
        <v>0</v>
      </c>
      <c r="L4367">
        <f>'Previous Trades Import_OMS Quer'!L4367</f>
        <v>0</v>
      </c>
      <c r="M4367">
        <f>'Previous Trades Import_OMS Quer'!M4367</f>
        <v>0</v>
      </c>
      <c r="N4367">
        <f>'Previous Trades Import_OMS Quer'!N4367</f>
        <v>0</v>
      </c>
      <c r="O4367" t="str">
        <f>CLEAN('Previous Trades Import_OMS Quer'!O4367)</f>
        <v/>
      </c>
      <c r="Q4367" s="25">
        <f t="shared" si="136"/>
        <v>0</v>
      </c>
      <c r="R4367" s="25" t="e">
        <f>VLOOKUP(O4367,'Currency Balance'!$O$3:$Q$32,3,0)</f>
        <v>#N/A</v>
      </c>
      <c r="S4367" t="e">
        <f t="shared" si="137"/>
        <v>#N/A</v>
      </c>
    </row>
    <row r="4368" spans="1:19">
      <c r="A4368">
        <f>'Previous Trades Import_OMS Quer'!A4368</f>
        <v>0</v>
      </c>
      <c r="B4368">
        <f>'Previous Trades Import_OMS Quer'!B4368</f>
        <v>0</v>
      </c>
      <c r="C4368" s="22">
        <f>'Previous Trades Import_OMS Quer'!C4368</f>
        <v>0</v>
      </c>
      <c r="D4368">
        <f>'Previous Trades Import_OMS Quer'!D4368</f>
        <v>0</v>
      </c>
      <c r="E4368" s="22">
        <f>'Previous Trades Import_OMS Quer'!E4368</f>
        <v>0</v>
      </c>
      <c r="F4368">
        <f>'Previous Trades Import_OMS Quer'!F4368</f>
        <v>0</v>
      </c>
      <c r="G4368">
        <f>'Previous Trades Import_OMS Quer'!G4368</f>
        <v>0</v>
      </c>
      <c r="H4368">
        <f>'Previous Trades Import_OMS Quer'!H4368</f>
        <v>0</v>
      </c>
      <c r="I4368">
        <f>'Previous Trades Import_OMS Quer'!I4368</f>
        <v>0</v>
      </c>
      <c r="J4368">
        <f>'Previous Trades Import_OMS Quer'!J4368</f>
        <v>0</v>
      </c>
      <c r="K4368">
        <f>'Previous Trades Import_OMS Quer'!K4368</f>
        <v>0</v>
      </c>
      <c r="L4368">
        <f>'Previous Trades Import_OMS Quer'!L4368</f>
        <v>0</v>
      </c>
      <c r="M4368">
        <f>'Previous Trades Import_OMS Quer'!M4368</f>
        <v>0</v>
      </c>
      <c r="N4368">
        <f>'Previous Trades Import_OMS Quer'!N4368</f>
        <v>0</v>
      </c>
      <c r="O4368" t="str">
        <f>CLEAN('Previous Trades Import_OMS Quer'!O4368)</f>
        <v/>
      </c>
      <c r="Q4368" s="25">
        <f t="shared" si="136"/>
        <v>0</v>
      </c>
      <c r="R4368" s="25" t="e">
        <f>VLOOKUP(O4368,'Currency Balance'!$O$3:$Q$32,3,0)</f>
        <v>#N/A</v>
      </c>
      <c r="S4368" t="e">
        <f t="shared" si="137"/>
        <v>#N/A</v>
      </c>
    </row>
    <row r="4369" spans="1:19">
      <c r="A4369">
        <f>'Previous Trades Import_OMS Quer'!A4369</f>
        <v>0</v>
      </c>
      <c r="B4369">
        <f>'Previous Trades Import_OMS Quer'!B4369</f>
        <v>0</v>
      </c>
      <c r="C4369" s="22">
        <f>'Previous Trades Import_OMS Quer'!C4369</f>
        <v>0</v>
      </c>
      <c r="D4369">
        <f>'Previous Trades Import_OMS Quer'!D4369</f>
        <v>0</v>
      </c>
      <c r="E4369" s="22">
        <f>'Previous Trades Import_OMS Quer'!E4369</f>
        <v>0</v>
      </c>
      <c r="F4369">
        <f>'Previous Trades Import_OMS Quer'!F4369</f>
        <v>0</v>
      </c>
      <c r="G4369">
        <f>'Previous Trades Import_OMS Quer'!G4369</f>
        <v>0</v>
      </c>
      <c r="H4369">
        <f>'Previous Trades Import_OMS Quer'!H4369</f>
        <v>0</v>
      </c>
      <c r="I4369">
        <f>'Previous Trades Import_OMS Quer'!I4369</f>
        <v>0</v>
      </c>
      <c r="J4369">
        <f>'Previous Trades Import_OMS Quer'!J4369</f>
        <v>0</v>
      </c>
      <c r="K4369">
        <f>'Previous Trades Import_OMS Quer'!K4369</f>
        <v>0</v>
      </c>
      <c r="L4369">
        <f>'Previous Trades Import_OMS Quer'!L4369</f>
        <v>0</v>
      </c>
      <c r="M4369">
        <f>'Previous Trades Import_OMS Quer'!M4369</f>
        <v>0</v>
      </c>
      <c r="N4369">
        <f>'Previous Trades Import_OMS Quer'!N4369</f>
        <v>0</v>
      </c>
      <c r="O4369" t="str">
        <f>CLEAN('Previous Trades Import_OMS Quer'!O4369)</f>
        <v/>
      </c>
      <c r="Q4369" s="25">
        <f t="shared" si="136"/>
        <v>0</v>
      </c>
      <c r="R4369" s="25" t="e">
        <f>VLOOKUP(O4369,'Currency Balance'!$O$3:$Q$32,3,0)</f>
        <v>#N/A</v>
      </c>
      <c r="S4369" t="e">
        <f t="shared" si="137"/>
        <v>#N/A</v>
      </c>
    </row>
    <row r="4370" spans="1:19">
      <c r="A4370">
        <f>'Previous Trades Import_OMS Quer'!A4370</f>
        <v>0</v>
      </c>
      <c r="B4370">
        <f>'Previous Trades Import_OMS Quer'!B4370</f>
        <v>0</v>
      </c>
      <c r="C4370" s="22">
        <f>'Previous Trades Import_OMS Quer'!C4370</f>
        <v>0</v>
      </c>
      <c r="D4370">
        <f>'Previous Trades Import_OMS Quer'!D4370</f>
        <v>0</v>
      </c>
      <c r="E4370" s="22">
        <f>'Previous Trades Import_OMS Quer'!E4370</f>
        <v>0</v>
      </c>
      <c r="F4370">
        <f>'Previous Trades Import_OMS Quer'!F4370</f>
        <v>0</v>
      </c>
      <c r="G4370">
        <f>'Previous Trades Import_OMS Quer'!G4370</f>
        <v>0</v>
      </c>
      <c r="H4370">
        <f>'Previous Trades Import_OMS Quer'!H4370</f>
        <v>0</v>
      </c>
      <c r="I4370">
        <f>'Previous Trades Import_OMS Quer'!I4370</f>
        <v>0</v>
      </c>
      <c r="J4370">
        <f>'Previous Trades Import_OMS Quer'!J4370</f>
        <v>0</v>
      </c>
      <c r="K4370">
        <f>'Previous Trades Import_OMS Quer'!K4370</f>
        <v>0</v>
      </c>
      <c r="L4370">
        <f>'Previous Trades Import_OMS Quer'!L4370</f>
        <v>0</v>
      </c>
      <c r="M4370">
        <f>'Previous Trades Import_OMS Quer'!M4370</f>
        <v>0</v>
      </c>
      <c r="N4370">
        <f>'Previous Trades Import_OMS Quer'!N4370</f>
        <v>0</v>
      </c>
      <c r="O4370" t="str">
        <f>CLEAN('Previous Trades Import_OMS Quer'!O4370)</f>
        <v/>
      </c>
      <c r="Q4370" s="25">
        <f t="shared" si="136"/>
        <v>0</v>
      </c>
      <c r="R4370" s="25" t="e">
        <f>VLOOKUP(O4370,'Currency Balance'!$O$3:$Q$32,3,0)</f>
        <v>#N/A</v>
      </c>
      <c r="S4370" t="e">
        <f t="shared" si="137"/>
        <v>#N/A</v>
      </c>
    </row>
    <row r="4371" spans="1:19">
      <c r="A4371">
        <f>'Previous Trades Import_OMS Quer'!A4371</f>
        <v>0</v>
      </c>
      <c r="B4371">
        <f>'Previous Trades Import_OMS Quer'!B4371</f>
        <v>0</v>
      </c>
      <c r="C4371" s="22">
        <f>'Previous Trades Import_OMS Quer'!C4371</f>
        <v>0</v>
      </c>
      <c r="D4371">
        <f>'Previous Trades Import_OMS Quer'!D4371</f>
        <v>0</v>
      </c>
      <c r="E4371" s="22">
        <f>'Previous Trades Import_OMS Quer'!E4371</f>
        <v>0</v>
      </c>
      <c r="F4371">
        <f>'Previous Trades Import_OMS Quer'!F4371</f>
        <v>0</v>
      </c>
      <c r="G4371">
        <f>'Previous Trades Import_OMS Quer'!G4371</f>
        <v>0</v>
      </c>
      <c r="H4371">
        <f>'Previous Trades Import_OMS Quer'!H4371</f>
        <v>0</v>
      </c>
      <c r="I4371">
        <f>'Previous Trades Import_OMS Quer'!I4371</f>
        <v>0</v>
      </c>
      <c r="J4371">
        <f>'Previous Trades Import_OMS Quer'!J4371</f>
        <v>0</v>
      </c>
      <c r="K4371">
        <f>'Previous Trades Import_OMS Quer'!K4371</f>
        <v>0</v>
      </c>
      <c r="L4371">
        <f>'Previous Trades Import_OMS Quer'!L4371</f>
        <v>0</v>
      </c>
      <c r="M4371">
        <f>'Previous Trades Import_OMS Quer'!M4371</f>
        <v>0</v>
      </c>
      <c r="N4371">
        <f>'Previous Trades Import_OMS Quer'!N4371</f>
        <v>0</v>
      </c>
      <c r="O4371" t="str">
        <f>CLEAN('Previous Trades Import_OMS Quer'!O4371)</f>
        <v/>
      </c>
      <c r="Q4371" s="25">
        <f t="shared" si="136"/>
        <v>0</v>
      </c>
      <c r="R4371" s="25" t="e">
        <f>VLOOKUP(O4371,'Currency Balance'!$O$3:$Q$32,3,0)</f>
        <v>#N/A</v>
      </c>
      <c r="S4371" t="e">
        <f t="shared" si="137"/>
        <v>#N/A</v>
      </c>
    </row>
    <row r="4372" spans="1:19">
      <c r="A4372">
        <f>'Previous Trades Import_OMS Quer'!A4372</f>
        <v>0</v>
      </c>
      <c r="B4372">
        <f>'Previous Trades Import_OMS Quer'!B4372</f>
        <v>0</v>
      </c>
      <c r="C4372" s="22">
        <f>'Previous Trades Import_OMS Quer'!C4372</f>
        <v>0</v>
      </c>
      <c r="D4372">
        <f>'Previous Trades Import_OMS Quer'!D4372</f>
        <v>0</v>
      </c>
      <c r="E4372" s="22">
        <f>'Previous Trades Import_OMS Quer'!E4372</f>
        <v>0</v>
      </c>
      <c r="F4372">
        <f>'Previous Trades Import_OMS Quer'!F4372</f>
        <v>0</v>
      </c>
      <c r="G4372">
        <f>'Previous Trades Import_OMS Quer'!G4372</f>
        <v>0</v>
      </c>
      <c r="H4372">
        <f>'Previous Trades Import_OMS Quer'!H4372</f>
        <v>0</v>
      </c>
      <c r="I4372">
        <f>'Previous Trades Import_OMS Quer'!I4372</f>
        <v>0</v>
      </c>
      <c r="J4372">
        <f>'Previous Trades Import_OMS Quer'!J4372</f>
        <v>0</v>
      </c>
      <c r="K4372">
        <f>'Previous Trades Import_OMS Quer'!K4372</f>
        <v>0</v>
      </c>
      <c r="L4372">
        <f>'Previous Trades Import_OMS Quer'!L4372</f>
        <v>0</v>
      </c>
      <c r="M4372">
        <f>'Previous Trades Import_OMS Quer'!M4372</f>
        <v>0</v>
      </c>
      <c r="N4372">
        <f>'Previous Trades Import_OMS Quer'!N4372</f>
        <v>0</v>
      </c>
      <c r="O4372" t="str">
        <f>CLEAN('Previous Trades Import_OMS Quer'!O4372)</f>
        <v/>
      </c>
      <c r="Q4372" s="25">
        <f t="shared" si="136"/>
        <v>0</v>
      </c>
      <c r="R4372" s="25" t="e">
        <f>VLOOKUP(O4372,'Currency Balance'!$O$3:$Q$32,3,0)</f>
        <v>#N/A</v>
      </c>
      <c r="S4372" t="e">
        <f t="shared" si="137"/>
        <v>#N/A</v>
      </c>
    </row>
    <row r="4373" spans="1:19">
      <c r="A4373">
        <f>'Previous Trades Import_OMS Quer'!A4373</f>
        <v>0</v>
      </c>
      <c r="B4373">
        <f>'Previous Trades Import_OMS Quer'!B4373</f>
        <v>0</v>
      </c>
      <c r="C4373" s="22">
        <f>'Previous Trades Import_OMS Quer'!C4373</f>
        <v>0</v>
      </c>
      <c r="D4373">
        <f>'Previous Trades Import_OMS Quer'!D4373</f>
        <v>0</v>
      </c>
      <c r="E4373" s="22">
        <f>'Previous Trades Import_OMS Quer'!E4373</f>
        <v>0</v>
      </c>
      <c r="F4373">
        <f>'Previous Trades Import_OMS Quer'!F4373</f>
        <v>0</v>
      </c>
      <c r="G4373">
        <f>'Previous Trades Import_OMS Quer'!G4373</f>
        <v>0</v>
      </c>
      <c r="H4373">
        <f>'Previous Trades Import_OMS Quer'!H4373</f>
        <v>0</v>
      </c>
      <c r="I4373">
        <f>'Previous Trades Import_OMS Quer'!I4373</f>
        <v>0</v>
      </c>
      <c r="J4373">
        <f>'Previous Trades Import_OMS Quer'!J4373</f>
        <v>0</v>
      </c>
      <c r="K4373">
        <f>'Previous Trades Import_OMS Quer'!K4373</f>
        <v>0</v>
      </c>
      <c r="L4373">
        <f>'Previous Trades Import_OMS Quer'!L4373</f>
        <v>0</v>
      </c>
      <c r="M4373">
        <f>'Previous Trades Import_OMS Quer'!M4373</f>
        <v>0</v>
      </c>
      <c r="N4373">
        <f>'Previous Trades Import_OMS Quer'!N4373</f>
        <v>0</v>
      </c>
      <c r="O4373" t="str">
        <f>CLEAN('Previous Trades Import_OMS Quer'!O4373)</f>
        <v/>
      </c>
      <c r="Q4373" s="25">
        <f t="shared" si="136"/>
        <v>0</v>
      </c>
      <c r="R4373" s="25" t="e">
        <f>VLOOKUP(O4373,'Currency Balance'!$O$3:$Q$32,3,0)</f>
        <v>#N/A</v>
      </c>
      <c r="S4373" t="e">
        <f t="shared" si="137"/>
        <v>#N/A</v>
      </c>
    </row>
    <row r="4374" spans="1:19">
      <c r="A4374">
        <f>'Previous Trades Import_OMS Quer'!A4374</f>
        <v>0</v>
      </c>
      <c r="B4374">
        <f>'Previous Trades Import_OMS Quer'!B4374</f>
        <v>0</v>
      </c>
      <c r="C4374" s="22">
        <f>'Previous Trades Import_OMS Quer'!C4374</f>
        <v>0</v>
      </c>
      <c r="D4374">
        <f>'Previous Trades Import_OMS Quer'!D4374</f>
        <v>0</v>
      </c>
      <c r="E4374" s="22">
        <f>'Previous Trades Import_OMS Quer'!E4374</f>
        <v>0</v>
      </c>
      <c r="F4374">
        <f>'Previous Trades Import_OMS Quer'!F4374</f>
        <v>0</v>
      </c>
      <c r="G4374">
        <f>'Previous Trades Import_OMS Quer'!G4374</f>
        <v>0</v>
      </c>
      <c r="H4374">
        <f>'Previous Trades Import_OMS Quer'!H4374</f>
        <v>0</v>
      </c>
      <c r="I4374">
        <f>'Previous Trades Import_OMS Quer'!I4374</f>
        <v>0</v>
      </c>
      <c r="J4374">
        <f>'Previous Trades Import_OMS Quer'!J4374</f>
        <v>0</v>
      </c>
      <c r="K4374">
        <f>'Previous Trades Import_OMS Quer'!K4374</f>
        <v>0</v>
      </c>
      <c r="L4374">
        <f>'Previous Trades Import_OMS Quer'!L4374</f>
        <v>0</v>
      </c>
      <c r="M4374">
        <f>'Previous Trades Import_OMS Quer'!M4374</f>
        <v>0</v>
      </c>
      <c r="N4374">
        <f>'Previous Trades Import_OMS Quer'!N4374</f>
        <v>0</v>
      </c>
      <c r="O4374" t="str">
        <f>CLEAN('Previous Trades Import_OMS Quer'!O4374)</f>
        <v/>
      </c>
      <c r="Q4374" s="25">
        <f t="shared" si="136"/>
        <v>0</v>
      </c>
      <c r="R4374" s="25" t="e">
        <f>VLOOKUP(O4374,'Currency Balance'!$O$3:$Q$32,3,0)</f>
        <v>#N/A</v>
      </c>
      <c r="S4374" t="e">
        <f t="shared" si="137"/>
        <v>#N/A</v>
      </c>
    </row>
    <row r="4375" spans="1:19">
      <c r="A4375">
        <f>'Previous Trades Import_OMS Quer'!A4375</f>
        <v>0</v>
      </c>
      <c r="B4375">
        <f>'Previous Trades Import_OMS Quer'!B4375</f>
        <v>0</v>
      </c>
      <c r="C4375" s="22">
        <f>'Previous Trades Import_OMS Quer'!C4375</f>
        <v>0</v>
      </c>
      <c r="D4375">
        <f>'Previous Trades Import_OMS Quer'!D4375</f>
        <v>0</v>
      </c>
      <c r="E4375" s="22">
        <f>'Previous Trades Import_OMS Quer'!E4375</f>
        <v>0</v>
      </c>
      <c r="F4375">
        <f>'Previous Trades Import_OMS Quer'!F4375</f>
        <v>0</v>
      </c>
      <c r="G4375">
        <f>'Previous Trades Import_OMS Quer'!G4375</f>
        <v>0</v>
      </c>
      <c r="H4375">
        <f>'Previous Trades Import_OMS Quer'!H4375</f>
        <v>0</v>
      </c>
      <c r="I4375">
        <f>'Previous Trades Import_OMS Quer'!I4375</f>
        <v>0</v>
      </c>
      <c r="J4375">
        <f>'Previous Trades Import_OMS Quer'!J4375</f>
        <v>0</v>
      </c>
      <c r="K4375">
        <f>'Previous Trades Import_OMS Quer'!K4375</f>
        <v>0</v>
      </c>
      <c r="L4375">
        <f>'Previous Trades Import_OMS Quer'!L4375</f>
        <v>0</v>
      </c>
      <c r="M4375">
        <f>'Previous Trades Import_OMS Quer'!M4375</f>
        <v>0</v>
      </c>
      <c r="N4375">
        <f>'Previous Trades Import_OMS Quer'!N4375</f>
        <v>0</v>
      </c>
      <c r="O4375" t="str">
        <f>CLEAN('Previous Trades Import_OMS Quer'!O4375)</f>
        <v/>
      </c>
      <c r="Q4375" s="25">
        <f t="shared" si="136"/>
        <v>0</v>
      </c>
      <c r="R4375" s="25" t="e">
        <f>VLOOKUP(O4375,'Currency Balance'!$O$3:$Q$32,3,0)</f>
        <v>#N/A</v>
      </c>
      <c r="S4375" t="e">
        <f t="shared" si="137"/>
        <v>#N/A</v>
      </c>
    </row>
    <row r="4376" spans="1:19">
      <c r="A4376">
        <f>'Previous Trades Import_OMS Quer'!A4376</f>
        <v>0</v>
      </c>
      <c r="B4376">
        <f>'Previous Trades Import_OMS Quer'!B4376</f>
        <v>0</v>
      </c>
      <c r="C4376" s="22">
        <f>'Previous Trades Import_OMS Quer'!C4376</f>
        <v>0</v>
      </c>
      <c r="D4376">
        <f>'Previous Trades Import_OMS Quer'!D4376</f>
        <v>0</v>
      </c>
      <c r="E4376" s="22">
        <f>'Previous Trades Import_OMS Quer'!E4376</f>
        <v>0</v>
      </c>
      <c r="F4376">
        <f>'Previous Trades Import_OMS Quer'!F4376</f>
        <v>0</v>
      </c>
      <c r="G4376">
        <f>'Previous Trades Import_OMS Quer'!G4376</f>
        <v>0</v>
      </c>
      <c r="H4376">
        <f>'Previous Trades Import_OMS Quer'!H4376</f>
        <v>0</v>
      </c>
      <c r="I4376">
        <f>'Previous Trades Import_OMS Quer'!I4376</f>
        <v>0</v>
      </c>
      <c r="J4376">
        <f>'Previous Trades Import_OMS Quer'!J4376</f>
        <v>0</v>
      </c>
      <c r="K4376">
        <f>'Previous Trades Import_OMS Quer'!K4376</f>
        <v>0</v>
      </c>
      <c r="L4376">
        <f>'Previous Trades Import_OMS Quer'!L4376</f>
        <v>0</v>
      </c>
      <c r="M4376">
        <f>'Previous Trades Import_OMS Quer'!M4376</f>
        <v>0</v>
      </c>
      <c r="N4376">
        <f>'Previous Trades Import_OMS Quer'!N4376</f>
        <v>0</v>
      </c>
      <c r="O4376" t="str">
        <f>CLEAN('Previous Trades Import_OMS Quer'!O4376)</f>
        <v/>
      </c>
      <c r="Q4376" s="25">
        <f t="shared" si="136"/>
        <v>0</v>
      </c>
      <c r="R4376" s="25" t="e">
        <f>VLOOKUP(O4376,'Currency Balance'!$O$3:$Q$32,3,0)</f>
        <v>#N/A</v>
      </c>
      <c r="S4376" t="e">
        <f t="shared" si="137"/>
        <v>#N/A</v>
      </c>
    </row>
    <row r="4377" spans="1:19">
      <c r="A4377">
        <f>'Previous Trades Import_OMS Quer'!A4377</f>
        <v>0</v>
      </c>
      <c r="B4377">
        <f>'Previous Trades Import_OMS Quer'!B4377</f>
        <v>0</v>
      </c>
      <c r="C4377" s="22">
        <f>'Previous Trades Import_OMS Quer'!C4377</f>
        <v>0</v>
      </c>
      <c r="D4377">
        <f>'Previous Trades Import_OMS Quer'!D4377</f>
        <v>0</v>
      </c>
      <c r="E4377" s="22">
        <f>'Previous Trades Import_OMS Quer'!E4377</f>
        <v>0</v>
      </c>
      <c r="F4377">
        <f>'Previous Trades Import_OMS Quer'!F4377</f>
        <v>0</v>
      </c>
      <c r="G4377">
        <f>'Previous Trades Import_OMS Quer'!G4377</f>
        <v>0</v>
      </c>
      <c r="H4377">
        <f>'Previous Trades Import_OMS Quer'!H4377</f>
        <v>0</v>
      </c>
      <c r="I4377">
        <f>'Previous Trades Import_OMS Quer'!I4377</f>
        <v>0</v>
      </c>
      <c r="J4377">
        <f>'Previous Trades Import_OMS Quer'!J4377</f>
        <v>0</v>
      </c>
      <c r="K4377">
        <f>'Previous Trades Import_OMS Quer'!K4377</f>
        <v>0</v>
      </c>
      <c r="L4377">
        <f>'Previous Trades Import_OMS Quer'!L4377</f>
        <v>0</v>
      </c>
      <c r="M4377">
        <f>'Previous Trades Import_OMS Quer'!M4377</f>
        <v>0</v>
      </c>
      <c r="N4377">
        <f>'Previous Trades Import_OMS Quer'!N4377</f>
        <v>0</v>
      </c>
      <c r="O4377" t="str">
        <f>CLEAN('Previous Trades Import_OMS Quer'!O4377)</f>
        <v/>
      </c>
      <c r="Q4377" s="25">
        <f t="shared" si="136"/>
        <v>0</v>
      </c>
      <c r="R4377" s="25" t="e">
        <f>VLOOKUP(O4377,'Currency Balance'!$O$3:$Q$32,3,0)</f>
        <v>#N/A</v>
      </c>
      <c r="S4377" t="e">
        <f t="shared" si="137"/>
        <v>#N/A</v>
      </c>
    </row>
    <row r="4378" spans="1:19">
      <c r="A4378">
        <f>'Previous Trades Import_OMS Quer'!A4378</f>
        <v>0</v>
      </c>
      <c r="B4378">
        <f>'Previous Trades Import_OMS Quer'!B4378</f>
        <v>0</v>
      </c>
      <c r="C4378" s="22">
        <f>'Previous Trades Import_OMS Quer'!C4378</f>
        <v>0</v>
      </c>
      <c r="D4378">
        <f>'Previous Trades Import_OMS Quer'!D4378</f>
        <v>0</v>
      </c>
      <c r="E4378" s="22">
        <f>'Previous Trades Import_OMS Quer'!E4378</f>
        <v>0</v>
      </c>
      <c r="F4378">
        <f>'Previous Trades Import_OMS Quer'!F4378</f>
        <v>0</v>
      </c>
      <c r="G4378">
        <f>'Previous Trades Import_OMS Quer'!G4378</f>
        <v>0</v>
      </c>
      <c r="H4378">
        <f>'Previous Trades Import_OMS Quer'!H4378</f>
        <v>0</v>
      </c>
      <c r="I4378">
        <f>'Previous Trades Import_OMS Quer'!I4378</f>
        <v>0</v>
      </c>
      <c r="J4378">
        <f>'Previous Trades Import_OMS Quer'!J4378</f>
        <v>0</v>
      </c>
      <c r="K4378">
        <f>'Previous Trades Import_OMS Quer'!K4378</f>
        <v>0</v>
      </c>
      <c r="L4378">
        <f>'Previous Trades Import_OMS Quer'!L4378</f>
        <v>0</v>
      </c>
      <c r="M4378">
        <f>'Previous Trades Import_OMS Quer'!M4378</f>
        <v>0</v>
      </c>
      <c r="N4378">
        <f>'Previous Trades Import_OMS Quer'!N4378</f>
        <v>0</v>
      </c>
      <c r="O4378" t="str">
        <f>CLEAN('Previous Trades Import_OMS Quer'!O4378)</f>
        <v/>
      </c>
      <c r="Q4378" s="25">
        <f t="shared" si="136"/>
        <v>0</v>
      </c>
      <c r="R4378" s="25" t="e">
        <f>VLOOKUP(O4378,'Currency Balance'!$O$3:$Q$32,3,0)</f>
        <v>#N/A</v>
      </c>
      <c r="S4378" t="e">
        <f t="shared" si="137"/>
        <v>#N/A</v>
      </c>
    </row>
    <row r="4379" spans="1:19">
      <c r="A4379">
        <f>'Previous Trades Import_OMS Quer'!A4379</f>
        <v>0</v>
      </c>
      <c r="B4379">
        <f>'Previous Trades Import_OMS Quer'!B4379</f>
        <v>0</v>
      </c>
      <c r="C4379" s="22">
        <f>'Previous Trades Import_OMS Quer'!C4379</f>
        <v>0</v>
      </c>
      <c r="D4379">
        <f>'Previous Trades Import_OMS Quer'!D4379</f>
        <v>0</v>
      </c>
      <c r="E4379" s="22">
        <f>'Previous Trades Import_OMS Quer'!E4379</f>
        <v>0</v>
      </c>
      <c r="F4379">
        <f>'Previous Trades Import_OMS Quer'!F4379</f>
        <v>0</v>
      </c>
      <c r="G4379">
        <f>'Previous Trades Import_OMS Quer'!G4379</f>
        <v>0</v>
      </c>
      <c r="H4379">
        <f>'Previous Trades Import_OMS Quer'!H4379</f>
        <v>0</v>
      </c>
      <c r="I4379">
        <f>'Previous Trades Import_OMS Quer'!I4379</f>
        <v>0</v>
      </c>
      <c r="J4379">
        <f>'Previous Trades Import_OMS Quer'!J4379</f>
        <v>0</v>
      </c>
      <c r="K4379">
        <f>'Previous Trades Import_OMS Quer'!K4379</f>
        <v>0</v>
      </c>
      <c r="L4379">
        <f>'Previous Trades Import_OMS Quer'!L4379</f>
        <v>0</v>
      </c>
      <c r="M4379">
        <f>'Previous Trades Import_OMS Quer'!M4379</f>
        <v>0</v>
      </c>
      <c r="N4379">
        <f>'Previous Trades Import_OMS Quer'!N4379</f>
        <v>0</v>
      </c>
      <c r="O4379" t="str">
        <f>CLEAN('Previous Trades Import_OMS Quer'!O4379)</f>
        <v/>
      </c>
      <c r="Q4379" s="25">
        <f t="shared" si="136"/>
        <v>0</v>
      </c>
      <c r="R4379" s="25" t="e">
        <f>VLOOKUP(O4379,'Currency Balance'!$O$3:$Q$32,3,0)</f>
        <v>#N/A</v>
      </c>
      <c r="S4379" t="e">
        <f t="shared" si="137"/>
        <v>#N/A</v>
      </c>
    </row>
    <row r="4380" spans="1:19">
      <c r="A4380">
        <f>'Previous Trades Import_OMS Quer'!A4380</f>
        <v>0</v>
      </c>
      <c r="B4380">
        <f>'Previous Trades Import_OMS Quer'!B4380</f>
        <v>0</v>
      </c>
      <c r="C4380" s="22">
        <f>'Previous Trades Import_OMS Quer'!C4380</f>
        <v>0</v>
      </c>
      <c r="D4380">
        <f>'Previous Trades Import_OMS Quer'!D4380</f>
        <v>0</v>
      </c>
      <c r="E4380" s="22">
        <f>'Previous Trades Import_OMS Quer'!E4380</f>
        <v>0</v>
      </c>
      <c r="F4380">
        <f>'Previous Trades Import_OMS Quer'!F4380</f>
        <v>0</v>
      </c>
      <c r="G4380">
        <f>'Previous Trades Import_OMS Quer'!G4380</f>
        <v>0</v>
      </c>
      <c r="H4380">
        <f>'Previous Trades Import_OMS Quer'!H4380</f>
        <v>0</v>
      </c>
      <c r="I4380">
        <f>'Previous Trades Import_OMS Quer'!I4380</f>
        <v>0</v>
      </c>
      <c r="J4380">
        <f>'Previous Trades Import_OMS Quer'!J4380</f>
        <v>0</v>
      </c>
      <c r="K4380">
        <f>'Previous Trades Import_OMS Quer'!K4380</f>
        <v>0</v>
      </c>
      <c r="L4380">
        <f>'Previous Trades Import_OMS Quer'!L4380</f>
        <v>0</v>
      </c>
      <c r="M4380">
        <f>'Previous Trades Import_OMS Quer'!M4380</f>
        <v>0</v>
      </c>
      <c r="N4380">
        <f>'Previous Trades Import_OMS Quer'!N4380</f>
        <v>0</v>
      </c>
      <c r="O4380" t="str">
        <f>CLEAN('Previous Trades Import_OMS Quer'!O4380)</f>
        <v/>
      </c>
      <c r="Q4380" s="25">
        <f t="shared" si="136"/>
        <v>0</v>
      </c>
      <c r="R4380" s="25" t="e">
        <f>VLOOKUP(O4380,'Currency Balance'!$O$3:$Q$32,3,0)</f>
        <v>#N/A</v>
      </c>
      <c r="S4380" t="e">
        <f t="shared" si="137"/>
        <v>#N/A</v>
      </c>
    </row>
    <row r="4381" spans="1:19">
      <c r="A4381">
        <f>'Previous Trades Import_OMS Quer'!A4381</f>
        <v>0</v>
      </c>
      <c r="B4381">
        <f>'Previous Trades Import_OMS Quer'!B4381</f>
        <v>0</v>
      </c>
      <c r="C4381" s="22">
        <f>'Previous Trades Import_OMS Quer'!C4381</f>
        <v>0</v>
      </c>
      <c r="D4381">
        <f>'Previous Trades Import_OMS Quer'!D4381</f>
        <v>0</v>
      </c>
      <c r="E4381" s="22">
        <f>'Previous Trades Import_OMS Quer'!E4381</f>
        <v>0</v>
      </c>
      <c r="F4381">
        <f>'Previous Trades Import_OMS Quer'!F4381</f>
        <v>0</v>
      </c>
      <c r="G4381">
        <f>'Previous Trades Import_OMS Quer'!G4381</f>
        <v>0</v>
      </c>
      <c r="H4381">
        <f>'Previous Trades Import_OMS Quer'!H4381</f>
        <v>0</v>
      </c>
      <c r="I4381">
        <f>'Previous Trades Import_OMS Quer'!I4381</f>
        <v>0</v>
      </c>
      <c r="J4381">
        <f>'Previous Trades Import_OMS Quer'!J4381</f>
        <v>0</v>
      </c>
      <c r="K4381">
        <f>'Previous Trades Import_OMS Quer'!K4381</f>
        <v>0</v>
      </c>
      <c r="L4381">
        <f>'Previous Trades Import_OMS Quer'!L4381</f>
        <v>0</v>
      </c>
      <c r="M4381">
        <f>'Previous Trades Import_OMS Quer'!M4381</f>
        <v>0</v>
      </c>
      <c r="N4381">
        <f>'Previous Trades Import_OMS Quer'!N4381</f>
        <v>0</v>
      </c>
      <c r="O4381" t="str">
        <f>CLEAN('Previous Trades Import_OMS Quer'!O4381)</f>
        <v/>
      </c>
      <c r="Q4381" s="25">
        <f t="shared" si="136"/>
        <v>0</v>
      </c>
      <c r="R4381" s="25" t="e">
        <f>VLOOKUP(O4381,'Currency Balance'!$O$3:$Q$32,3,0)</f>
        <v>#N/A</v>
      </c>
      <c r="S4381" t="e">
        <f t="shared" si="137"/>
        <v>#N/A</v>
      </c>
    </row>
    <row r="4382" spans="1:19">
      <c r="A4382">
        <f>'Previous Trades Import_OMS Quer'!A4382</f>
        <v>0</v>
      </c>
      <c r="B4382">
        <f>'Previous Trades Import_OMS Quer'!B4382</f>
        <v>0</v>
      </c>
      <c r="C4382" s="22">
        <f>'Previous Trades Import_OMS Quer'!C4382</f>
        <v>0</v>
      </c>
      <c r="D4382">
        <f>'Previous Trades Import_OMS Quer'!D4382</f>
        <v>0</v>
      </c>
      <c r="E4382" s="22">
        <f>'Previous Trades Import_OMS Quer'!E4382</f>
        <v>0</v>
      </c>
      <c r="F4382">
        <f>'Previous Trades Import_OMS Quer'!F4382</f>
        <v>0</v>
      </c>
      <c r="G4382">
        <f>'Previous Trades Import_OMS Quer'!G4382</f>
        <v>0</v>
      </c>
      <c r="H4382">
        <f>'Previous Trades Import_OMS Quer'!H4382</f>
        <v>0</v>
      </c>
      <c r="I4382">
        <f>'Previous Trades Import_OMS Quer'!I4382</f>
        <v>0</v>
      </c>
      <c r="J4382">
        <f>'Previous Trades Import_OMS Quer'!J4382</f>
        <v>0</v>
      </c>
      <c r="K4382">
        <f>'Previous Trades Import_OMS Quer'!K4382</f>
        <v>0</v>
      </c>
      <c r="L4382">
        <f>'Previous Trades Import_OMS Quer'!L4382</f>
        <v>0</v>
      </c>
      <c r="M4382">
        <f>'Previous Trades Import_OMS Quer'!M4382</f>
        <v>0</v>
      </c>
      <c r="N4382">
        <f>'Previous Trades Import_OMS Quer'!N4382</f>
        <v>0</v>
      </c>
      <c r="O4382" t="str">
        <f>CLEAN('Previous Trades Import_OMS Quer'!O4382)</f>
        <v/>
      </c>
      <c r="Q4382" s="25">
        <f t="shared" si="136"/>
        <v>0</v>
      </c>
      <c r="R4382" s="25" t="e">
        <f>VLOOKUP(O4382,'Currency Balance'!$O$3:$Q$32,3,0)</f>
        <v>#N/A</v>
      </c>
      <c r="S4382" t="e">
        <f t="shared" si="137"/>
        <v>#N/A</v>
      </c>
    </row>
    <row r="4383" spans="1:19">
      <c r="A4383">
        <f>'Previous Trades Import_OMS Quer'!A4383</f>
        <v>0</v>
      </c>
      <c r="B4383">
        <f>'Previous Trades Import_OMS Quer'!B4383</f>
        <v>0</v>
      </c>
      <c r="C4383" s="22">
        <f>'Previous Trades Import_OMS Quer'!C4383</f>
        <v>0</v>
      </c>
      <c r="D4383">
        <f>'Previous Trades Import_OMS Quer'!D4383</f>
        <v>0</v>
      </c>
      <c r="E4383" s="22">
        <f>'Previous Trades Import_OMS Quer'!E4383</f>
        <v>0</v>
      </c>
      <c r="F4383">
        <f>'Previous Trades Import_OMS Quer'!F4383</f>
        <v>0</v>
      </c>
      <c r="G4383">
        <f>'Previous Trades Import_OMS Quer'!G4383</f>
        <v>0</v>
      </c>
      <c r="H4383">
        <f>'Previous Trades Import_OMS Quer'!H4383</f>
        <v>0</v>
      </c>
      <c r="I4383">
        <f>'Previous Trades Import_OMS Quer'!I4383</f>
        <v>0</v>
      </c>
      <c r="J4383">
        <f>'Previous Trades Import_OMS Quer'!J4383</f>
        <v>0</v>
      </c>
      <c r="K4383">
        <f>'Previous Trades Import_OMS Quer'!K4383</f>
        <v>0</v>
      </c>
      <c r="L4383">
        <f>'Previous Trades Import_OMS Quer'!L4383</f>
        <v>0</v>
      </c>
      <c r="M4383">
        <f>'Previous Trades Import_OMS Quer'!M4383</f>
        <v>0</v>
      </c>
      <c r="N4383">
        <f>'Previous Trades Import_OMS Quer'!N4383</f>
        <v>0</v>
      </c>
      <c r="O4383" t="str">
        <f>CLEAN('Previous Trades Import_OMS Quer'!O4383)</f>
        <v/>
      </c>
      <c r="Q4383" s="25">
        <f t="shared" si="136"/>
        <v>0</v>
      </c>
      <c r="R4383" s="25" t="e">
        <f>VLOOKUP(O4383,'Currency Balance'!$O$3:$Q$32,3,0)</f>
        <v>#N/A</v>
      </c>
      <c r="S4383" t="e">
        <f t="shared" si="137"/>
        <v>#N/A</v>
      </c>
    </row>
    <row r="4384" spans="1:19">
      <c r="A4384">
        <f>'Previous Trades Import_OMS Quer'!A4384</f>
        <v>0</v>
      </c>
      <c r="B4384">
        <f>'Previous Trades Import_OMS Quer'!B4384</f>
        <v>0</v>
      </c>
      <c r="C4384" s="22">
        <f>'Previous Trades Import_OMS Quer'!C4384</f>
        <v>0</v>
      </c>
      <c r="D4384">
        <f>'Previous Trades Import_OMS Quer'!D4384</f>
        <v>0</v>
      </c>
      <c r="E4384" s="22">
        <f>'Previous Trades Import_OMS Quer'!E4384</f>
        <v>0</v>
      </c>
      <c r="F4384">
        <f>'Previous Trades Import_OMS Quer'!F4384</f>
        <v>0</v>
      </c>
      <c r="G4384">
        <f>'Previous Trades Import_OMS Quer'!G4384</f>
        <v>0</v>
      </c>
      <c r="H4384">
        <f>'Previous Trades Import_OMS Quer'!H4384</f>
        <v>0</v>
      </c>
      <c r="I4384">
        <f>'Previous Trades Import_OMS Quer'!I4384</f>
        <v>0</v>
      </c>
      <c r="J4384">
        <f>'Previous Trades Import_OMS Quer'!J4384</f>
        <v>0</v>
      </c>
      <c r="K4384">
        <f>'Previous Trades Import_OMS Quer'!K4384</f>
        <v>0</v>
      </c>
      <c r="L4384">
        <f>'Previous Trades Import_OMS Quer'!L4384</f>
        <v>0</v>
      </c>
      <c r="M4384">
        <f>'Previous Trades Import_OMS Quer'!M4384</f>
        <v>0</v>
      </c>
      <c r="N4384">
        <f>'Previous Trades Import_OMS Quer'!N4384</f>
        <v>0</v>
      </c>
      <c r="O4384" t="str">
        <f>CLEAN('Previous Trades Import_OMS Quer'!O4384)</f>
        <v/>
      </c>
      <c r="Q4384" s="25">
        <f t="shared" si="136"/>
        <v>0</v>
      </c>
      <c r="R4384" s="25" t="e">
        <f>VLOOKUP(O4384,'Currency Balance'!$O$3:$Q$32,3,0)</f>
        <v>#N/A</v>
      </c>
      <c r="S4384" t="e">
        <f t="shared" si="137"/>
        <v>#N/A</v>
      </c>
    </row>
    <row r="4385" spans="1:19">
      <c r="A4385">
        <f>'Previous Trades Import_OMS Quer'!A4385</f>
        <v>0</v>
      </c>
      <c r="B4385">
        <f>'Previous Trades Import_OMS Quer'!B4385</f>
        <v>0</v>
      </c>
      <c r="C4385" s="22">
        <f>'Previous Trades Import_OMS Quer'!C4385</f>
        <v>0</v>
      </c>
      <c r="D4385">
        <f>'Previous Trades Import_OMS Quer'!D4385</f>
        <v>0</v>
      </c>
      <c r="E4385" s="22">
        <f>'Previous Trades Import_OMS Quer'!E4385</f>
        <v>0</v>
      </c>
      <c r="F4385">
        <f>'Previous Trades Import_OMS Quer'!F4385</f>
        <v>0</v>
      </c>
      <c r="G4385">
        <f>'Previous Trades Import_OMS Quer'!G4385</f>
        <v>0</v>
      </c>
      <c r="H4385">
        <f>'Previous Trades Import_OMS Quer'!H4385</f>
        <v>0</v>
      </c>
      <c r="I4385">
        <f>'Previous Trades Import_OMS Quer'!I4385</f>
        <v>0</v>
      </c>
      <c r="J4385">
        <f>'Previous Trades Import_OMS Quer'!J4385</f>
        <v>0</v>
      </c>
      <c r="K4385">
        <f>'Previous Trades Import_OMS Quer'!K4385</f>
        <v>0</v>
      </c>
      <c r="L4385">
        <f>'Previous Trades Import_OMS Quer'!L4385</f>
        <v>0</v>
      </c>
      <c r="M4385">
        <f>'Previous Trades Import_OMS Quer'!M4385</f>
        <v>0</v>
      </c>
      <c r="N4385">
        <f>'Previous Trades Import_OMS Quer'!N4385</f>
        <v>0</v>
      </c>
      <c r="O4385" t="str">
        <f>CLEAN('Previous Trades Import_OMS Quer'!O4385)</f>
        <v/>
      </c>
      <c r="Q4385" s="25">
        <f t="shared" si="136"/>
        <v>0</v>
      </c>
      <c r="R4385" s="25" t="e">
        <f>VLOOKUP(O4385,'Currency Balance'!$O$3:$Q$32,3,0)</f>
        <v>#N/A</v>
      </c>
      <c r="S4385" t="e">
        <f t="shared" si="137"/>
        <v>#N/A</v>
      </c>
    </row>
    <row r="4386" spans="1:19">
      <c r="A4386">
        <f>'Previous Trades Import_OMS Quer'!A4386</f>
        <v>0</v>
      </c>
      <c r="B4386">
        <f>'Previous Trades Import_OMS Quer'!B4386</f>
        <v>0</v>
      </c>
      <c r="C4386" s="22">
        <f>'Previous Trades Import_OMS Quer'!C4386</f>
        <v>0</v>
      </c>
      <c r="D4386">
        <f>'Previous Trades Import_OMS Quer'!D4386</f>
        <v>0</v>
      </c>
      <c r="E4386" s="22">
        <f>'Previous Trades Import_OMS Quer'!E4386</f>
        <v>0</v>
      </c>
      <c r="F4386">
        <f>'Previous Trades Import_OMS Quer'!F4386</f>
        <v>0</v>
      </c>
      <c r="G4386">
        <f>'Previous Trades Import_OMS Quer'!G4386</f>
        <v>0</v>
      </c>
      <c r="H4386">
        <f>'Previous Trades Import_OMS Quer'!H4386</f>
        <v>0</v>
      </c>
      <c r="I4386">
        <f>'Previous Trades Import_OMS Quer'!I4386</f>
        <v>0</v>
      </c>
      <c r="J4386">
        <f>'Previous Trades Import_OMS Quer'!J4386</f>
        <v>0</v>
      </c>
      <c r="K4386">
        <f>'Previous Trades Import_OMS Quer'!K4386</f>
        <v>0</v>
      </c>
      <c r="L4386">
        <f>'Previous Trades Import_OMS Quer'!L4386</f>
        <v>0</v>
      </c>
      <c r="M4386">
        <f>'Previous Trades Import_OMS Quer'!M4386</f>
        <v>0</v>
      </c>
      <c r="N4386">
        <f>'Previous Trades Import_OMS Quer'!N4386</f>
        <v>0</v>
      </c>
      <c r="O4386" t="str">
        <f>CLEAN('Previous Trades Import_OMS Quer'!O4386)</f>
        <v/>
      </c>
      <c r="Q4386" s="25">
        <f t="shared" si="136"/>
        <v>0</v>
      </c>
      <c r="R4386" s="25" t="e">
        <f>VLOOKUP(O4386,'Currency Balance'!$O$3:$Q$32,3,0)</f>
        <v>#N/A</v>
      </c>
      <c r="S4386" t="e">
        <f t="shared" si="137"/>
        <v>#N/A</v>
      </c>
    </row>
    <row r="4387" spans="1:19">
      <c r="A4387">
        <f>'Previous Trades Import_OMS Quer'!A4387</f>
        <v>0</v>
      </c>
      <c r="B4387">
        <f>'Previous Trades Import_OMS Quer'!B4387</f>
        <v>0</v>
      </c>
      <c r="C4387" s="22">
        <f>'Previous Trades Import_OMS Quer'!C4387</f>
        <v>0</v>
      </c>
      <c r="D4387">
        <f>'Previous Trades Import_OMS Quer'!D4387</f>
        <v>0</v>
      </c>
      <c r="E4387" s="22">
        <f>'Previous Trades Import_OMS Quer'!E4387</f>
        <v>0</v>
      </c>
      <c r="F4387">
        <f>'Previous Trades Import_OMS Quer'!F4387</f>
        <v>0</v>
      </c>
      <c r="G4387">
        <f>'Previous Trades Import_OMS Quer'!G4387</f>
        <v>0</v>
      </c>
      <c r="H4387">
        <f>'Previous Trades Import_OMS Quer'!H4387</f>
        <v>0</v>
      </c>
      <c r="I4387">
        <f>'Previous Trades Import_OMS Quer'!I4387</f>
        <v>0</v>
      </c>
      <c r="J4387">
        <f>'Previous Trades Import_OMS Quer'!J4387</f>
        <v>0</v>
      </c>
      <c r="K4387">
        <f>'Previous Trades Import_OMS Quer'!K4387</f>
        <v>0</v>
      </c>
      <c r="L4387">
        <f>'Previous Trades Import_OMS Quer'!L4387</f>
        <v>0</v>
      </c>
      <c r="M4387">
        <f>'Previous Trades Import_OMS Quer'!M4387</f>
        <v>0</v>
      </c>
      <c r="N4387">
        <f>'Previous Trades Import_OMS Quer'!N4387</f>
        <v>0</v>
      </c>
      <c r="O4387" t="str">
        <f>CLEAN('Previous Trades Import_OMS Quer'!O4387)</f>
        <v/>
      </c>
      <c r="Q4387" s="25">
        <f t="shared" si="136"/>
        <v>0</v>
      </c>
      <c r="R4387" s="25" t="e">
        <f>VLOOKUP(O4387,'Currency Balance'!$O$3:$Q$32,3,0)</f>
        <v>#N/A</v>
      </c>
      <c r="S4387" t="e">
        <f t="shared" si="137"/>
        <v>#N/A</v>
      </c>
    </row>
    <row r="4388" spans="1:19">
      <c r="A4388">
        <f>'Previous Trades Import_OMS Quer'!A4388</f>
        <v>0</v>
      </c>
      <c r="B4388">
        <f>'Previous Trades Import_OMS Quer'!B4388</f>
        <v>0</v>
      </c>
      <c r="C4388" s="22">
        <f>'Previous Trades Import_OMS Quer'!C4388</f>
        <v>0</v>
      </c>
      <c r="D4388">
        <f>'Previous Trades Import_OMS Quer'!D4388</f>
        <v>0</v>
      </c>
      <c r="E4388" s="22">
        <f>'Previous Trades Import_OMS Quer'!E4388</f>
        <v>0</v>
      </c>
      <c r="F4388">
        <f>'Previous Trades Import_OMS Quer'!F4388</f>
        <v>0</v>
      </c>
      <c r="G4388">
        <f>'Previous Trades Import_OMS Quer'!G4388</f>
        <v>0</v>
      </c>
      <c r="H4388">
        <f>'Previous Trades Import_OMS Quer'!H4388</f>
        <v>0</v>
      </c>
      <c r="I4388">
        <f>'Previous Trades Import_OMS Quer'!I4388</f>
        <v>0</v>
      </c>
      <c r="J4388">
        <f>'Previous Trades Import_OMS Quer'!J4388</f>
        <v>0</v>
      </c>
      <c r="K4388">
        <f>'Previous Trades Import_OMS Quer'!K4388</f>
        <v>0</v>
      </c>
      <c r="L4388">
        <f>'Previous Trades Import_OMS Quer'!L4388</f>
        <v>0</v>
      </c>
      <c r="M4388">
        <f>'Previous Trades Import_OMS Quer'!M4388</f>
        <v>0</v>
      </c>
      <c r="N4388">
        <f>'Previous Trades Import_OMS Quer'!N4388</f>
        <v>0</v>
      </c>
      <c r="O4388" t="str">
        <f>CLEAN('Previous Trades Import_OMS Quer'!O4388)</f>
        <v/>
      </c>
      <c r="Q4388" s="25">
        <f t="shared" si="136"/>
        <v>0</v>
      </c>
      <c r="R4388" s="25" t="e">
        <f>VLOOKUP(O4388,'Currency Balance'!$O$3:$Q$32,3,0)</f>
        <v>#N/A</v>
      </c>
      <c r="S4388" t="e">
        <f t="shared" si="137"/>
        <v>#N/A</v>
      </c>
    </row>
    <row r="4389" spans="1:19">
      <c r="A4389">
        <f>'Previous Trades Import_OMS Quer'!A4389</f>
        <v>0</v>
      </c>
      <c r="B4389">
        <f>'Previous Trades Import_OMS Quer'!B4389</f>
        <v>0</v>
      </c>
      <c r="C4389" s="22">
        <f>'Previous Trades Import_OMS Quer'!C4389</f>
        <v>0</v>
      </c>
      <c r="D4389">
        <f>'Previous Trades Import_OMS Quer'!D4389</f>
        <v>0</v>
      </c>
      <c r="E4389" s="22">
        <f>'Previous Trades Import_OMS Quer'!E4389</f>
        <v>0</v>
      </c>
      <c r="F4389">
        <f>'Previous Trades Import_OMS Quer'!F4389</f>
        <v>0</v>
      </c>
      <c r="G4389">
        <f>'Previous Trades Import_OMS Quer'!G4389</f>
        <v>0</v>
      </c>
      <c r="H4389">
        <f>'Previous Trades Import_OMS Quer'!H4389</f>
        <v>0</v>
      </c>
      <c r="I4389">
        <f>'Previous Trades Import_OMS Quer'!I4389</f>
        <v>0</v>
      </c>
      <c r="J4389">
        <f>'Previous Trades Import_OMS Quer'!J4389</f>
        <v>0</v>
      </c>
      <c r="K4389">
        <f>'Previous Trades Import_OMS Quer'!K4389</f>
        <v>0</v>
      </c>
      <c r="L4389">
        <f>'Previous Trades Import_OMS Quer'!L4389</f>
        <v>0</v>
      </c>
      <c r="M4389">
        <f>'Previous Trades Import_OMS Quer'!M4389</f>
        <v>0</v>
      </c>
      <c r="N4389">
        <f>'Previous Trades Import_OMS Quer'!N4389</f>
        <v>0</v>
      </c>
      <c r="O4389" t="str">
        <f>CLEAN('Previous Trades Import_OMS Quer'!O4389)</f>
        <v/>
      </c>
      <c r="Q4389" s="25">
        <f t="shared" si="136"/>
        <v>0</v>
      </c>
      <c r="R4389" s="25" t="e">
        <f>VLOOKUP(O4389,'Currency Balance'!$O$3:$Q$32,3,0)</f>
        <v>#N/A</v>
      </c>
      <c r="S4389" t="e">
        <f t="shared" si="137"/>
        <v>#N/A</v>
      </c>
    </row>
    <row r="4390" spans="1:19">
      <c r="A4390">
        <f>'Previous Trades Import_OMS Quer'!A4390</f>
        <v>0</v>
      </c>
      <c r="B4390">
        <f>'Previous Trades Import_OMS Quer'!B4390</f>
        <v>0</v>
      </c>
      <c r="C4390" s="22">
        <f>'Previous Trades Import_OMS Quer'!C4390</f>
        <v>0</v>
      </c>
      <c r="D4390">
        <f>'Previous Trades Import_OMS Quer'!D4390</f>
        <v>0</v>
      </c>
      <c r="E4390" s="22">
        <f>'Previous Trades Import_OMS Quer'!E4390</f>
        <v>0</v>
      </c>
      <c r="F4390">
        <f>'Previous Trades Import_OMS Quer'!F4390</f>
        <v>0</v>
      </c>
      <c r="G4390">
        <f>'Previous Trades Import_OMS Quer'!G4390</f>
        <v>0</v>
      </c>
      <c r="H4390">
        <f>'Previous Trades Import_OMS Quer'!H4390</f>
        <v>0</v>
      </c>
      <c r="I4390">
        <f>'Previous Trades Import_OMS Quer'!I4390</f>
        <v>0</v>
      </c>
      <c r="J4390">
        <f>'Previous Trades Import_OMS Quer'!J4390</f>
        <v>0</v>
      </c>
      <c r="K4390">
        <f>'Previous Trades Import_OMS Quer'!K4390</f>
        <v>0</v>
      </c>
      <c r="L4390">
        <f>'Previous Trades Import_OMS Quer'!L4390</f>
        <v>0</v>
      </c>
      <c r="M4390">
        <f>'Previous Trades Import_OMS Quer'!M4390</f>
        <v>0</v>
      </c>
      <c r="N4390">
        <f>'Previous Trades Import_OMS Quer'!N4390</f>
        <v>0</v>
      </c>
      <c r="O4390" t="str">
        <f>CLEAN('Previous Trades Import_OMS Quer'!O4390)</f>
        <v/>
      </c>
      <c r="Q4390" s="25">
        <f t="shared" si="136"/>
        <v>0</v>
      </c>
      <c r="R4390" s="25" t="e">
        <f>VLOOKUP(O4390,'Currency Balance'!$O$3:$Q$32,3,0)</f>
        <v>#N/A</v>
      </c>
      <c r="S4390" t="e">
        <f t="shared" si="137"/>
        <v>#N/A</v>
      </c>
    </row>
    <row r="4391" spans="1:19">
      <c r="A4391">
        <f>'Previous Trades Import_OMS Quer'!A4391</f>
        <v>0</v>
      </c>
      <c r="B4391">
        <f>'Previous Trades Import_OMS Quer'!B4391</f>
        <v>0</v>
      </c>
      <c r="C4391" s="22">
        <f>'Previous Trades Import_OMS Quer'!C4391</f>
        <v>0</v>
      </c>
      <c r="D4391">
        <f>'Previous Trades Import_OMS Quer'!D4391</f>
        <v>0</v>
      </c>
      <c r="E4391" s="22">
        <f>'Previous Trades Import_OMS Quer'!E4391</f>
        <v>0</v>
      </c>
      <c r="F4391">
        <f>'Previous Trades Import_OMS Quer'!F4391</f>
        <v>0</v>
      </c>
      <c r="G4391">
        <f>'Previous Trades Import_OMS Quer'!G4391</f>
        <v>0</v>
      </c>
      <c r="H4391">
        <f>'Previous Trades Import_OMS Quer'!H4391</f>
        <v>0</v>
      </c>
      <c r="I4391">
        <f>'Previous Trades Import_OMS Quer'!I4391</f>
        <v>0</v>
      </c>
      <c r="J4391">
        <f>'Previous Trades Import_OMS Quer'!J4391</f>
        <v>0</v>
      </c>
      <c r="K4391">
        <f>'Previous Trades Import_OMS Quer'!K4391</f>
        <v>0</v>
      </c>
      <c r="L4391">
        <f>'Previous Trades Import_OMS Quer'!L4391</f>
        <v>0</v>
      </c>
      <c r="M4391">
        <f>'Previous Trades Import_OMS Quer'!M4391</f>
        <v>0</v>
      </c>
      <c r="N4391">
        <f>'Previous Trades Import_OMS Quer'!N4391</f>
        <v>0</v>
      </c>
      <c r="O4391" t="str">
        <f>CLEAN('Previous Trades Import_OMS Quer'!O4391)</f>
        <v/>
      </c>
      <c r="Q4391" s="25">
        <f t="shared" si="136"/>
        <v>0</v>
      </c>
      <c r="R4391" s="25" t="e">
        <f>VLOOKUP(O4391,'Currency Balance'!$O$3:$Q$32,3,0)</f>
        <v>#N/A</v>
      </c>
      <c r="S4391" t="e">
        <f t="shared" si="137"/>
        <v>#N/A</v>
      </c>
    </row>
    <row r="4392" spans="1:19">
      <c r="A4392">
        <f>'Previous Trades Import_OMS Quer'!A4392</f>
        <v>0</v>
      </c>
      <c r="B4392">
        <f>'Previous Trades Import_OMS Quer'!B4392</f>
        <v>0</v>
      </c>
      <c r="C4392" s="22">
        <f>'Previous Trades Import_OMS Quer'!C4392</f>
        <v>0</v>
      </c>
      <c r="D4392">
        <f>'Previous Trades Import_OMS Quer'!D4392</f>
        <v>0</v>
      </c>
      <c r="E4392" s="22">
        <f>'Previous Trades Import_OMS Quer'!E4392</f>
        <v>0</v>
      </c>
      <c r="F4392">
        <f>'Previous Trades Import_OMS Quer'!F4392</f>
        <v>0</v>
      </c>
      <c r="G4392">
        <f>'Previous Trades Import_OMS Quer'!G4392</f>
        <v>0</v>
      </c>
      <c r="H4392">
        <f>'Previous Trades Import_OMS Quer'!H4392</f>
        <v>0</v>
      </c>
      <c r="I4392">
        <f>'Previous Trades Import_OMS Quer'!I4392</f>
        <v>0</v>
      </c>
      <c r="J4392">
        <f>'Previous Trades Import_OMS Quer'!J4392</f>
        <v>0</v>
      </c>
      <c r="K4392">
        <f>'Previous Trades Import_OMS Quer'!K4392</f>
        <v>0</v>
      </c>
      <c r="L4392">
        <f>'Previous Trades Import_OMS Quer'!L4392</f>
        <v>0</v>
      </c>
      <c r="M4392">
        <f>'Previous Trades Import_OMS Quer'!M4392</f>
        <v>0</v>
      </c>
      <c r="N4392">
        <f>'Previous Trades Import_OMS Quer'!N4392</f>
        <v>0</v>
      </c>
      <c r="O4392" t="str">
        <f>CLEAN('Previous Trades Import_OMS Quer'!O4392)</f>
        <v/>
      </c>
      <c r="Q4392" s="25">
        <f t="shared" si="136"/>
        <v>0</v>
      </c>
      <c r="R4392" s="25" t="e">
        <f>VLOOKUP(O4392,'Currency Balance'!$O$3:$Q$32,3,0)</f>
        <v>#N/A</v>
      </c>
      <c r="S4392" t="e">
        <f t="shared" si="137"/>
        <v>#N/A</v>
      </c>
    </row>
    <row r="4393" spans="1:19">
      <c r="A4393">
        <f>'Previous Trades Import_OMS Quer'!A4393</f>
        <v>0</v>
      </c>
      <c r="B4393">
        <f>'Previous Trades Import_OMS Quer'!B4393</f>
        <v>0</v>
      </c>
      <c r="C4393" s="22">
        <f>'Previous Trades Import_OMS Quer'!C4393</f>
        <v>0</v>
      </c>
      <c r="D4393">
        <f>'Previous Trades Import_OMS Quer'!D4393</f>
        <v>0</v>
      </c>
      <c r="E4393" s="22">
        <f>'Previous Trades Import_OMS Quer'!E4393</f>
        <v>0</v>
      </c>
      <c r="F4393">
        <f>'Previous Trades Import_OMS Quer'!F4393</f>
        <v>0</v>
      </c>
      <c r="G4393">
        <f>'Previous Trades Import_OMS Quer'!G4393</f>
        <v>0</v>
      </c>
      <c r="H4393">
        <f>'Previous Trades Import_OMS Quer'!H4393</f>
        <v>0</v>
      </c>
      <c r="I4393">
        <f>'Previous Trades Import_OMS Quer'!I4393</f>
        <v>0</v>
      </c>
      <c r="J4393">
        <f>'Previous Trades Import_OMS Quer'!J4393</f>
        <v>0</v>
      </c>
      <c r="K4393">
        <f>'Previous Trades Import_OMS Quer'!K4393</f>
        <v>0</v>
      </c>
      <c r="L4393">
        <f>'Previous Trades Import_OMS Quer'!L4393</f>
        <v>0</v>
      </c>
      <c r="M4393">
        <f>'Previous Trades Import_OMS Quer'!M4393</f>
        <v>0</v>
      </c>
      <c r="N4393">
        <f>'Previous Trades Import_OMS Quer'!N4393</f>
        <v>0</v>
      </c>
      <c r="O4393" t="str">
        <f>CLEAN('Previous Trades Import_OMS Quer'!O4393)</f>
        <v/>
      </c>
      <c r="Q4393" s="25">
        <f t="shared" si="136"/>
        <v>0</v>
      </c>
      <c r="R4393" s="25" t="e">
        <f>VLOOKUP(O4393,'Currency Balance'!$O$3:$Q$32,3,0)</f>
        <v>#N/A</v>
      </c>
      <c r="S4393" t="e">
        <f t="shared" si="137"/>
        <v>#N/A</v>
      </c>
    </row>
    <row r="4394" spans="1:19">
      <c r="A4394">
        <f>'Previous Trades Import_OMS Quer'!A4394</f>
        <v>0</v>
      </c>
      <c r="B4394">
        <f>'Previous Trades Import_OMS Quer'!B4394</f>
        <v>0</v>
      </c>
      <c r="C4394" s="22">
        <f>'Previous Trades Import_OMS Quer'!C4394</f>
        <v>0</v>
      </c>
      <c r="D4394">
        <f>'Previous Trades Import_OMS Quer'!D4394</f>
        <v>0</v>
      </c>
      <c r="E4394" s="22">
        <f>'Previous Trades Import_OMS Quer'!E4394</f>
        <v>0</v>
      </c>
      <c r="F4394">
        <f>'Previous Trades Import_OMS Quer'!F4394</f>
        <v>0</v>
      </c>
      <c r="G4394">
        <f>'Previous Trades Import_OMS Quer'!G4394</f>
        <v>0</v>
      </c>
      <c r="H4394">
        <f>'Previous Trades Import_OMS Quer'!H4394</f>
        <v>0</v>
      </c>
      <c r="I4394">
        <f>'Previous Trades Import_OMS Quer'!I4394</f>
        <v>0</v>
      </c>
      <c r="J4394">
        <f>'Previous Trades Import_OMS Quer'!J4394</f>
        <v>0</v>
      </c>
      <c r="K4394">
        <f>'Previous Trades Import_OMS Quer'!K4394</f>
        <v>0</v>
      </c>
      <c r="L4394">
        <f>'Previous Trades Import_OMS Quer'!L4394</f>
        <v>0</v>
      </c>
      <c r="M4394">
        <f>'Previous Trades Import_OMS Quer'!M4394</f>
        <v>0</v>
      </c>
      <c r="N4394">
        <f>'Previous Trades Import_OMS Quer'!N4394</f>
        <v>0</v>
      </c>
      <c r="O4394" t="str">
        <f>CLEAN('Previous Trades Import_OMS Quer'!O4394)</f>
        <v/>
      </c>
      <c r="Q4394" s="25">
        <f t="shared" si="136"/>
        <v>0</v>
      </c>
      <c r="R4394" s="25" t="e">
        <f>VLOOKUP(O4394,'Currency Balance'!$O$3:$Q$32,3,0)</f>
        <v>#N/A</v>
      </c>
      <c r="S4394" t="e">
        <f t="shared" si="137"/>
        <v>#N/A</v>
      </c>
    </row>
    <row r="4395" spans="1:19">
      <c r="A4395">
        <f>'Previous Trades Import_OMS Quer'!A4395</f>
        <v>0</v>
      </c>
      <c r="B4395">
        <f>'Previous Trades Import_OMS Quer'!B4395</f>
        <v>0</v>
      </c>
      <c r="C4395" s="22">
        <f>'Previous Trades Import_OMS Quer'!C4395</f>
        <v>0</v>
      </c>
      <c r="D4395">
        <f>'Previous Trades Import_OMS Quer'!D4395</f>
        <v>0</v>
      </c>
      <c r="E4395" s="22">
        <f>'Previous Trades Import_OMS Quer'!E4395</f>
        <v>0</v>
      </c>
      <c r="F4395">
        <f>'Previous Trades Import_OMS Quer'!F4395</f>
        <v>0</v>
      </c>
      <c r="G4395">
        <f>'Previous Trades Import_OMS Quer'!G4395</f>
        <v>0</v>
      </c>
      <c r="H4395">
        <f>'Previous Trades Import_OMS Quer'!H4395</f>
        <v>0</v>
      </c>
      <c r="I4395">
        <f>'Previous Trades Import_OMS Quer'!I4395</f>
        <v>0</v>
      </c>
      <c r="J4395">
        <f>'Previous Trades Import_OMS Quer'!J4395</f>
        <v>0</v>
      </c>
      <c r="K4395">
        <f>'Previous Trades Import_OMS Quer'!K4395</f>
        <v>0</v>
      </c>
      <c r="L4395">
        <f>'Previous Trades Import_OMS Quer'!L4395</f>
        <v>0</v>
      </c>
      <c r="M4395">
        <f>'Previous Trades Import_OMS Quer'!M4395</f>
        <v>0</v>
      </c>
      <c r="N4395">
        <f>'Previous Trades Import_OMS Quer'!N4395</f>
        <v>0</v>
      </c>
      <c r="O4395" t="str">
        <f>CLEAN('Previous Trades Import_OMS Quer'!O4395)</f>
        <v/>
      </c>
      <c r="Q4395" s="25">
        <f t="shared" si="136"/>
        <v>0</v>
      </c>
      <c r="R4395" s="25" t="e">
        <f>VLOOKUP(O4395,'Currency Balance'!$O$3:$Q$32,3,0)</f>
        <v>#N/A</v>
      </c>
      <c r="S4395" t="e">
        <f t="shared" si="137"/>
        <v>#N/A</v>
      </c>
    </row>
    <row r="4396" spans="1:19">
      <c r="A4396">
        <f>'Previous Trades Import_OMS Quer'!A4396</f>
        <v>0</v>
      </c>
      <c r="B4396">
        <f>'Previous Trades Import_OMS Quer'!B4396</f>
        <v>0</v>
      </c>
      <c r="C4396" s="22">
        <f>'Previous Trades Import_OMS Quer'!C4396</f>
        <v>0</v>
      </c>
      <c r="D4396">
        <f>'Previous Trades Import_OMS Quer'!D4396</f>
        <v>0</v>
      </c>
      <c r="E4396" s="22">
        <f>'Previous Trades Import_OMS Quer'!E4396</f>
        <v>0</v>
      </c>
      <c r="F4396">
        <f>'Previous Trades Import_OMS Quer'!F4396</f>
        <v>0</v>
      </c>
      <c r="G4396">
        <f>'Previous Trades Import_OMS Quer'!G4396</f>
        <v>0</v>
      </c>
      <c r="H4396">
        <f>'Previous Trades Import_OMS Quer'!H4396</f>
        <v>0</v>
      </c>
      <c r="I4396">
        <f>'Previous Trades Import_OMS Quer'!I4396</f>
        <v>0</v>
      </c>
      <c r="J4396">
        <f>'Previous Trades Import_OMS Quer'!J4396</f>
        <v>0</v>
      </c>
      <c r="K4396">
        <f>'Previous Trades Import_OMS Quer'!K4396</f>
        <v>0</v>
      </c>
      <c r="L4396">
        <f>'Previous Trades Import_OMS Quer'!L4396</f>
        <v>0</v>
      </c>
      <c r="M4396">
        <f>'Previous Trades Import_OMS Quer'!M4396</f>
        <v>0</v>
      </c>
      <c r="N4396">
        <f>'Previous Trades Import_OMS Quer'!N4396</f>
        <v>0</v>
      </c>
      <c r="O4396" t="str">
        <f>CLEAN('Previous Trades Import_OMS Quer'!O4396)</f>
        <v/>
      </c>
      <c r="Q4396" s="25">
        <f t="shared" si="136"/>
        <v>0</v>
      </c>
      <c r="R4396" s="25" t="e">
        <f>VLOOKUP(O4396,'Currency Balance'!$O$3:$Q$32,3,0)</f>
        <v>#N/A</v>
      </c>
      <c r="S4396" t="e">
        <f t="shared" si="137"/>
        <v>#N/A</v>
      </c>
    </row>
    <row r="4397" spans="1:19">
      <c r="A4397">
        <f>'Previous Trades Import_OMS Quer'!A4397</f>
        <v>0</v>
      </c>
      <c r="B4397">
        <f>'Previous Trades Import_OMS Quer'!B4397</f>
        <v>0</v>
      </c>
      <c r="C4397" s="22">
        <f>'Previous Trades Import_OMS Quer'!C4397</f>
        <v>0</v>
      </c>
      <c r="D4397">
        <f>'Previous Trades Import_OMS Quer'!D4397</f>
        <v>0</v>
      </c>
      <c r="E4397" s="22">
        <f>'Previous Trades Import_OMS Quer'!E4397</f>
        <v>0</v>
      </c>
      <c r="F4397">
        <f>'Previous Trades Import_OMS Quer'!F4397</f>
        <v>0</v>
      </c>
      <c r="G4397">
        <f>'Previous Trades Import_OMS Quer'!G4397</f>
        <v>0</v>
      </c>
      <c r="H4397">
        <f>'Previous Trades Import_OMS Quer'!H4397</f>
        <v>0</v>
      </c>
      <c r="I4397">
        <f>'Previous Trades Import_OMS Quer'!I4397</f>
        <v>0</v>
      </c>
      <c r="J4397">
        <f>'Previous Trades Import_OMS Quer'!J4397</f>
        <v>0</v>
      </c>
      <c r="K4397">
        <f>'Previous Trades Import_OMS Quer'!K4397</f>
        <v>0</v>
      </c>
      <c r="L4397">
        <f>'Previous Trades Import_OMS Quer'!L4397</f>
        <v>0</v>
      </c>
      <c r="M4397">
        <f>'Previous Trades Import_OMS Quer'!M4397</f>
        <v>0</v>
      </c>
      <c r="N4397">
        <f>'Previous Trades Import_OMS Quer'!N4397</f>
        <v>0</v>
      </c>
      <c r="O4397" t="str">
        <f>CLEAN('Previous Trades Import_OMS Quer'!O4397)</f>
        <v/>
      </c>
      <c r="Q4397" s="25">
        <f t="shared" si="136"/>
        <v>0</v>
      </c>
      <c r="R4397" s="25" t="e">
        <f>VLOOKUP(O4397,'Currency Balance'!$O$3:$Q$32,3,0)</f>
        <v>#N/A</v>
      </c>
      <c r="S4397" t="e">
        <f t="shared" si="137"/>
        <v>#N/A</v>
      </c>
    </row>
    <row r="4398" spans="1:19">
      <c r="A4398">
        <f>'Previous Trades Import_OMS Quer'!A4398</f>
        <v>0</v>
      </c>
      <c r="B4398">
        <f>'Previous Trades Import_OMS Quer'!B4398</f>
        <v>0</v>
      </c>
      <c r="C4398" s="22">
        <f>'Previous Trades Import_OMS Quer'!C4398</f>
        <v>0</v>
      </c>
      <c r="D4398">
        <f>'Previous Trades Import_OMS Quer'!D4398</f>
        <v>0</v>
      </c>
      <c r="E4398" s="22">
        <f>'Previous Trades Import_OMS Quer'!E4398</f>
        <v>0</v>
      </c>
      <c r="F4398">
        <f>'Previous Trades Import_OMS Quer'!F4398</f>
        <v>0</v>
      </c>
      <c r="G4398">
        <f>'Previous Trades Import_OMS Quer'!G4398</f>
        <v>0</v>
      </c>
      <c r="H4398">
        <f>'Previous Trades Import_OMS Quer'!H4398</f>
        <v>0</v>
      </c>
      <c r="I4398">
        <f>'Previous Trades Import_OMS Quer'!I4398</f>
        <v>0</v>
      </c>
      <c r="J4398">
        <f>'Previous Trades Import_OMS Quer'!J4398</f>
        <v>0</v>
      </c>
      <c r="K4398">
        <f>'Previous Trades Import_OMS Quer'!K4398</f>
        <v>0</v>
      </c>
      <c r="L4398">
        <f>'Previous Trades Import_OMS Quer'!L4398</f>
        <v>0</v>
      </c>
      <c r="M4398">
        <f>'Previous Trades Import_OMS Quer'!M4398</f>
        <v>0</v>
      </c>
      <c r="N4398">
        <f>'Previous Trades Import_OMS Quer'!N4398</f>
        <v>0</v>
      </c>
      <c r="O4398" t="str">
        <f>CLEAN('Previous Trades Import_OMS Quer'!O4398)</f>
        <v/>
      </c>
      <c r="Q4398" s="25">
        <f t="shared" si="136"/>
        <v>0</v>
      </c>
      <c r="R4398" s="25" t="e">
        <f>VLOOKUP(O4398,'Currency Balance'!$O$3:$Q$32,3,0)</f>
        <v>#N/A</v>
      </c>
      <c r="S4398" t="e">
        <f t="shared" si="137"/>
        <v>#N/A</v>
      </c>
    </row>
    <row r="4399" spans="1:19">
      <c r="A4399">
        <f>'Previous Trades Import_OMS Quer'!A4399</f>
        <v>0</v>
      </c>
      <c r="B4399">
        <f>'Previous Trades Import_OMS Quer'!B4399</f>
        <v>0</v>
      </c>
      <c r="C4399" s="22">
        <f>'Previous Trades Import_OMS Quer'!C4399</f>
        <v>0</v>
      </c>
      <c r="D4399">
        <f>'Previous Trades Import_OMS Quer'!D4399</f>
        <v>0</v>
      </c>
      <c r="E4399" s="22">
        <f>'Previous Trades Import_OMS Quer'!E4399</f>
        <v>0</v>
      </c>
      <c r="F4399">
        <f>'Previous Trades Import_OMS Quer'!F4399</f>
        <v>0</v>
      </c>
      <c r="G4399">
        <f>'Previous Trades Import_OMS Quer'!G4399</f>
        <v>0</v>
      </c>
      <c r="H4399">
        <f>'Previous Trades Import_OMS Quer'!H4399</f>
        <v>0</v>
      </c>
      <c r="I4399">
        <f>'Previous Trades Import_OMS Quer'!I4399</f>
        <v>0</v>
      </c>
      <c r="J4399">
        <f>'Previous Trades Import_OMS Quer'!J4399</f>
        <v>0</v>
      </c>
      <c r="K4399">
        <f>'Previous Trades Import_OMS Quer'!K4399</f>
        <v>0</v>
      </c>
      <c r="L4399">
        <f>'Previous Trades Import_OMS Quer'!L4399</f>
        <v>0</v>
      </c>
      <c r="M4399">
        <f>'Previous Trades Import_OMS Quer'!M4399</f>
        <v>0</v>
      </c>
      <c r="N4399">
        <f>'Previous Trades Import_OMS Quer'!N4399</f>
        <v>0</v>
      </c>
      <c r="O4399" t="str">
        <f>CLEAN('Previous Trades Import_OMS Quer'!O4399)</f>
        <v/>
      </c>
      <c r="Q4399" s="25">
        <f t="shared" si="136"/>
        <v>0</v>
      </c>
      <c r="R4399" s="25" t="e">
        <f>VLOOKUP(O4399,'Currency Balance'!$O$3:$Q$32,3,0)</f>
        <v>#N/A</v>
      </c>
      <c r="S4399" t="e">
        <f t="shared" si="137"/>
        <v>#N/A</v>
      </c>
    </row>
    <row r="4400" spans="1:19">
      <c r="A4400">
        <f>'Previous Trades Import_OMS Quer'!A4400</f>
        <v>0</v>
      </c>
      <c r="B4400">
        <f>'Previous Trades Import_OMS Quer'!B4400</f>
        <v>0</v>
      </c>
      <c r="C4400" s="22">
        <f>'Previous Trades Import_OMS Quer'!C4400</f>
        <v>0</v>
      </c>
      <c r="D4400">
        <f>'Previous Trades Import_OMS Quer'!D4400</f>
        <v>0</v>
      </c>
      <c r="E4400" s="22">
        <f>'Previous Trades Import_OMS Quer'!E4400</f>
        <v>0</v>
      </c>
      <c r="F4400">
        <f>'Previous Trades Import_OMS Quer'!F4400</f>
        <v>0</v>
      </c>
      <c r="G4400">
        <f>'Previous Trades Import_OMS Quer'!G4400</f>
        <v>0</v>
      </c>
      <c r="H4400">
        <f>'Previous Trades Import_OMS Quer'!H4400</f>
        <v>0</v>
      </c>
      <c r="I4400">
        <f>'Previous Trades Import_OMS Quer'!I4400</f>
        <v>0</v>
      </c>
      <c r="J4400">
        <f>'Previous Trades Import_OMS Quer'!J4400</f>
        <v>0</v>
      </c>
      <c r="K4400">
        <f>'Previous Trades Import_OMS Quer'!K4400</f>
        <v>0</v>
      </c>
      <c r="L4400">
        <f>'Previous Trades Import_OMS Quer'!L4400</f>
        <v>0</v>
      </c>
      <c r="M4400">
        <f>'Previous Trades Import_OMS Quer'!M4400</f>
        <v>0</v>
      </c>
      <c r="N4400">
        <f>'Previous Trades Import_OMS Quer'!N4400</f>
        <v>0</v>
      </c>
      <c r="O4400" t="str">
        <f>CLEAN('Previous Trades Import_OMS Quer'!O4400)</f>
        <v/>
      </c>
      <c r="Q4400" s="25">
        <f t="shared" si="136"/>
        <v>0</v>
      </c>
      <c r="R4400" s="25" t="e">
        <f>VLOOKUP(O4400,'Currency Balance'!$O$3:$Q$32,3,0)</f>
        <v>#N/A</v>
      </c>
      <c r="S4400" t="e">
        <f t="shared" si="137"/>
        <v>#N/A</v>
      </c>
    </row>
    <row r="4401" spans="1:19">
      <c r="A4401">
        <f>'Previous Trades Import_OMS Quer'!A4401</f>
        <v>0</v>
      </c>
      <c r="B4401">
        <f>'Previous Trades Import_OMS Quer'!B4401</f>
        <v>0</v>
      </c>
      <c r="C4401" s="22">
        <f>'Previous Trades Import_OMS Quer'!C4401</f>
        <v>0</v>
      </c>
      <c r="D4401">
        <f>'Previous Trades Import_OMS Quer'!D4401</f>
        <v>0</v>
      </c>
      <c r="E4401" s="22">
        <f>'Previous Trades Import_OMS Quer'!E4401</f>
        <v>0</v>
      </c>
      <c r="F4401">
        <f>'Previous Trades Import_OMS Quer'!F4401</f>
        <v>0</v>
      </c>
      <c r="G4401">
        <f>'Previous Trades Import_OMS Quer'!G4401</f>
        <v>0</v>
      </c>
      <c r="H4401">
        <f>'Previous Trades Import_OMS Quer'!H4401</f>
        <v>0</v>
      </c>
      <c r="I4401">
        <f>'Previous Trades Import_OMS Quer'!I4401</f>
        <v>0</v>
      </c>
      <c r="J4401">
        <f>'Previous Trades Import_OMS Quer'!J4401</f>
        <v>0</v>
      </c>
      <c r="K4401">
        <f>'Previous Trades Import_OMS Quer'!K4401</f>
        <v>0</v>
      </c>
      <c r="L4401">
        <f>'Previous Trades Import_OMS Quer'!L4401</f>
        <v>0</v>
      </c>
      <c r="M4401">
        <f>'Previous Trades Import_OMS Quer'!M4401</f>
        <v>0</v>
      </c>
      <c r="N4401">
        <f>'Previous Trades Import_OMS Quer'!N4401</f>
        <v>0</v>
      </c>
      <c r="O4401" t="str">
        <f>CLEAN('Previous Trades Import_OMS Quer'!O4401)</f>
        <v/>
      </c>
      <c r="Q4401" s="25">
        <f t="shared" si="136"/>
        <v>0</v>
      </c>
      <c r="R4401" s="25" t="e">
        <f>VLOOKUP(O4401,'Currency Balance'!$O$3:$Q$32,3,0)</f>
        <v>#N/A</v>
      </c>
      <c r="S4401" t="e">
        <f t="shared" si="137"/>
        <v>#N/A</v>
      </c>
    </row>
    <row r="4402" spans="1:19">
      <c r="A4402">
        <f>'Previous Trades Import_OMS Quer'!A4402</f>
        <v>0</v>
      </c>
      <c r="B4402">
        <f>'Previous Trades Import_OMS Quer'!B4402</f>
        <v>0</v>
      </c>
      <c r="C4402" s="22">
        <f>'Previous Trades Import_OMS Quer'!C4402</f>
        <v>0</v>
      </c>
      <c r="D4402">
        <f>'Previous Trades Import_OMS Quer'!D4402</f>
        <v>0</v>
      </c>
      <c r="E4402" s="22">
        <f>'Previous Trades Import_OMS Quer'!E4402</f>
        <v>0</v>
      </c>
      <c r="F4402">
        <f>'Previous Trades Import_OMS Quer'!F4402</f>
        <v>0</v>
      </c>
      <c r="G4402">
        <f>'Previous Trades Import_OMS Quer'!G4402</f>
        <v>0</v>
      </c>
      <c r="H4402">
        <f>'Previous Trades Import_OMS Quer'!H4402</f>
        <v>0</v>
      </c>
      <c r="I4402">
        <f>'Previous Trades Import_OMS Quer'!I4402</f>
        <v>0</v>
      </c>
      <c r="J4402">
        <f>'Previous Trades Import_OMS Quer'!J4402</f>
        <v>0</v>
      </c>
      <c r="K4402">
        <f>'Previous Trades Import_OMS Quer'!K4402</f>
        <v>0</v>
      </c>
      <c r="L4402">
        <f>'Previous Trades Import_OMS Quer'!L4402</f>
        <v>0</v>
      </c>
      <c r="M4402">
        <f>'Previous Trades Import_OMS Quer'!M4402</f>
        <v>0</v>
      </c>
      <c r="N4402">
        <f>'Previous Trades Import_OMS Quer'!N4402</f>
        <v>0</v>
      </c>
      <c r="O4402" t="str">
        <f>CLEAN('Previous Trades Import_OMS Quer'!O4402)</f>
        <v/>
      </c>
      <c r="Q4402" s="25">
        <f t="shared" si="136"/>
        <v>0</v>
      </c>
      <c r="R4402" s="25" t="e">
        <f>VLOOKUP(O4402,'Currency Balance'!$O$3:$Q$32,3,0)</f>
        <v>#N/A</v>
      </c>
      <c r="S4402" t="e">
        <f t="shared" si="137"/>
        <v>#N/A</v>
      </c>
    </row>
    <row r="4403" spans="1:19">
      <c r="A4403">
        <f>'Previous Trades Import_OMS Quer'!A4403</f>
        <v>0</v>
      </c>
      <c r="B4403">
        <f>'Previous Trades Import_OMS Quer'!B4403</f>
        <v>0</v>
      </c>
      <c r="C4403" s="22">
        <f>'Previous Trades Import_OMS Quer'!C4403</f>
        <v>0</v>
      </c>
      <c r="D4403">
        <f>'Previous Trades Import_OMS Quer'!D4403</f>
        <v>0</v>
      </c>
      <c r="E4403" s="22">
        <f>'Previous Trades Import_OMS Quer'!E4403</f>
        <v>0</v>
      </c>
      <c r="F4403">
        <f>'Previous Trades Import_OMS Quer'!F4403</f>
        <v>0</v>
      </c>
      <c r="G4403">
        <f>'Previous Trades Import_OMS Quer'!G4403</f>
        <v>0</v>
      </c>
      <c r="H4403">
        <f>'Previous Trades Import_OMS Quer'!H4403</f>
        <v>0</v>
      </c>
      <c r="I4403">
        <f>'Previous Trades Import_OMS Quer'!I4403</f>
        <v>0</v>
      </c>
      <c r="J4403">
        <f>'Previous Trades Import_OMS Quer'!J4403</f>
        <v>0</v>
      </c>
      <c r="K4403">
        <f>'Previous Trades Import_OMS Quer'!K4403</f>
        <v>0</v>
      </c>
      <c r="L4403">
        <f>'Previous Trades Import_OMS Quer'!L4403</f>
        <v>0</v>
      </c>
      <c r="M4403">
        <f>'Previous Trades Import_OMS Quer'!M4403</f>
        <v>0</v>
      </c>
      <c r="N4403">
        <f>'Previous Trades Import_OMS Quer'!N4403</f>
        <v>0</v>
      </c>
      <c r="O4403" t="str">
        <f>CLEAN('Previous Trades Import_OMS Quer'!O4403)</f>
        <v/>
      </c>
      <c r="Q4403" s="25">
        <f t="shared" si="136"/>
        <v>0</v>
      </c>
      <c r="R4403" s="25" t="e">
        <f>VLOOKUP(O4403,'Currency Balance'!$O$3:$Q$32,3,0)</f>
        <v>#N/A</v>
      </c>
      <c r="S4403" t="e">
        <f t="shared" si="137"/>
        <v>#N/A</v>
      </c>
    </row>
    <row r="4404" spans="1:19">
      <c r="A4404">
        <f>'Previous Trades Import_OMS Quer'!A4404</f>
        <v>0</v>
      </c>
      <c r="B4404">
        <f>'Previous Trades Import_OMS Quer'!B4404</f>
        <v>0</v>
      </c>
      <c r="C4404" s="22">
        <f>'Previous Trades Import_OMS Quer'!C4404</f>
        <v>0</v>
      </c>
      <c r="D4404">
        <f>'Previous Trades Import_OMS Quer'!D4404</f>
        <v>0</v>
      </c>
      <c r="E4404" s="22">
        <f>'Previous Trades Import_OMS Quer'!E4404</f>
        <v>0</v>
      </c>
      <c r="F4404">
        <f>'Previous Trades Import_OMS Quer'!F4404</f>
        <v>0</v>
      </c>
      <c r="G4404">
        <f>'Previous Trades Import_OMS Quer'!G4404</f>
        <v>0</v>
      </c>
      <c r="H4404">
        <f>'Previous Trades Import_OMS Quer'!H4404</f>
        <v>0</v>
      </c>
      <c r="I4404">
        <f>'Previous Trades Import_OMS Quer'!I4404</f>
        <v>0</v>
      </c>
      <c r="J4404">
        <f>'Previous Trades Import_OMS Quer'!J4404</f>
        <v>0</v>
      </c>
      <c r="K4404">
        <f>'Previous Trades Import_OMS Quer'!K4404</f>
        <v>0</v>
      </c>
      <c r="L4404">
        <f>'Previous Trades Import_OMS Quer'!L4404</f>
        <v>0</v>
      </c>
      <c r="M4404">
        <f>'Previous Trades Import_OMS Quer'!M4404</f>
        <v>0</v>
      </c>
      <c r="N4404">
        <f>'Previous Trades Import_OMS Quer'!N4404</f>
        <v>0</v>
      </c>
      <c r="O4404" t="str">
        <f>CLEAN('Previous Trades Import_OMS Quer'!O4404)</f>
        <v/>
      </c>
      <c r="Q4404" s="25">
        <f t="shared" si="136"/>
        <v>0</v>
      </c>
      <c r="R4404" s="25" t="e">
        <f>VLOOKUP(O4404,'Currency Balance'!$O$3:$Q$32,3,0)</f>
        <v>#N/A</v>
      </c>
      <c r="S4404" t="e">
        <f t="shared" si="137"/>
        <v>#N/A</v>
      </c>
    </row>
    <row r="4405" spans="1:19">
      <c r="A4405">
        <f>'Previous Trades Import_OMS Quer'!A4405</f>
        <v>0</v>
      </c>
      <c r="B4405">
        <f>'Previous Trades Import_OMS Quer'!B4405</f>
        <v>0</v>
      </c>
      <c r="C4405" s="22">
        <f>'Previous Trades Import_OMS Quer'!C4405</f>
        <v>0</v>
      </c>
      <c r="D4405">
        <f>'Previous Trades Import_OMS Quer'!D4405</f>
        <v>0</v>
      </c>
      <c r="E4405" s="22">
        <f>'Previous Trades Import_OMS Quer'!E4405</f>
        <v>0</v>
      </c>
      <c r="F4405">
        <f>'Previous Trades Import_OMS Quer'!F4405</f>
        <v>0</v>
      </c>
      <c r="G4405">
        <f>'Previous Trades Import_OMS Quer'!G4405</f>
        <v>0</v>
      </c>
      <c r="H4405">
        <f>'Previous Trades Import_OMS Quer'!H4405</f>
        <v>0</v>
      </c>
      <c r="I4405">
        <f>'Previous Trades Import_OMS Quer'!I4405</f>
        <v>0</v>
      </c>
      <c r="J4405">
        <f>'Previous Trades Import_OMS Quer'!J4405</f>
        <v>0</v>
      </c>
      <c r="K4405">
        <f>'Previous Trades Import_OMS Quer'!K4405</f>
        <v>0</v>
      </c>
      <c r="L4405">
        <f>'Previous Trades Import_OMS Quer'!L4405</f>
        <v>0</v>
      </c>
      <c r="M4405">
        <f>'Previous Trades Import_OMS Quer'!M4405</f>
        <v>0</v>
      </c>
      <c r="N4405">
        <f>'Previous Trades Import_OMS Quer'!N4405</f>
        <v>0</v>
      </c>
      <c r="O4405" t="str">
        <f>CLEAN('Previous Trades Import_OMS Quer'!O4405)</f>
        <v/>
      </c>
      <c r="Q4405" s="25">
        <f t="shared" si="136"/>
        <v>0</v>
      </c>
      <c r="R4405" s="25" t="e">
        <f>VLOOKUP(O4405,'Currency Balance'!$O$3:$Q$32,3,0)</f>
        <v>#N/A</v>
      </c>
      <c r="S4405" t="e">
        <f t="shared" si="137"/>
        <v>#N/A</v>
      </c>
    </row>
    <row r="4406" spans="1:19">
      <c r="A4406">
        <f>'Previous Trades Import_OMS Quer'!A4406</f>
        <v>0</v>
      </c>
      <c r="B4406">
        <f>'Previous Trades Import_OMS Quer'!B4406</f>
        <v>0</v>
      </c>
      <c r="C4406" s="22">
        <f>'Previous Trades Import_OMS Quer'!C4406</f>
        <v>0</v>
      </c>
      <c r="D4406">
        <f>'Previous Trades Import_OMS Quer'!D4406</f>
        <v>0</v>
      </c>
      <c r="E4406" s="22">
        <f>'Previous Trades Import_OMS Quer'!E4406</f>
        <v>0</v>
      </c>
      <c r="F4406">
        <f>'Previous Trades Import_OMS Quer'!F4406</f>
        <v>0</v>
      </c>
      <c r="G4406">
        <f>'Previous Trades Import_OMS Quer'!G4406</f>
        <v>0</v>
      </c>
      <c r="H4406">
        <f>'Previous Trades Import_OMS Quer'!H4406</f>
        <v>0</v>
      </c>
      <c r="I4406">
        <f>'Previous Trades Import_OMS Quer'!I4406</f>
        <v>0</v>
      </c>
      <c r="J4406">
        <f>'Previous Trades Import_OMS Quer'!J4406</f>
        <v>0</v>
      </c>
      <c r="K4406">
        <f>'Previous Trades Import_OMS Quer'!K4406</f>
        <v>0</v>
      </c>
      <c r="L4406">
        <f>'Previous Trades Import_OMS Quer'!L4406</f>
        <v>0</v>
      </c>
      <c r="M4406">
        <f>'Previous Trades Import_OMS Quer'!M4406</f>
        <v>0</v>
      </c>
      <c r="N4406">
        <f>'Previous Trades Import_OMS Quer'!N4406</f>
        <v>0</v>
      </c>
      <c r="O4406" t="str">
        <f>CLEAN('Previous Trades Import_OMS Quer'!O4406)</f>
        <v/>
      </c>
      <c r="Q4406" s="25">
        <f t="shared" si="136"/>
        <v>0</v>
      </c>
      <c r="R4406" s="25" t="e">
        <f>VLOOKUP(O4406,'Currency Balance'!$O$3:$Q$32,3,0)</f>
        <v>#N/A</v>
      </c>
      <c r="S4406" t="e">
        <f t="shared" si="137"/>
        <v>#N/A</v>
      </c>
    </row>
    <row r="4407" spans="1:19">
      <c r="A4407">
        <f>'Previous Trades Import_OMS Quer'!A4407</f>
        <v>0</v>
      </c>
      <c r="B4407">
        <f>'Previous Trades Import_OMS Quer'!B4407</f>
        <v>0</v>
      </c>
      <c r="C4407" s="22">
        <f>'Previous Trades Import_OMS Quer'!C4407</f>
        <v>0</v>
      </c>
      <c r="D4407">
        <f>'Previous Trades Import_OMS Quer'!D4407</f>
        <v>0</v>
      </c>
      <c r="E4407" s="22">
        <f>'Previous Trades Import_OMS Quer'!E4407</f>
        <v>0</v>
      </c>
      <c r="F4407">
        <f>'Previous Trades Import_OMS Quer'!F4407</f>
        <v>0</v>
      </c>
      <c r="G4407">
        <f>'Previous Trades Import_OMS Quer'!G4407</f>
        <v>0</v>
      </c>
      <c r="H4407">
        <f>'Previous Trades Import_OMS Quer'!H4407</f>
        <v>0</v>
      </c>
      <c r="I4407">
        <f>'Previous Trades Import_OMS Quer'!I4407</f>
        <v>0</v>
      </c>
      <c r="J4407">
        <f>'Previous Trades Import_OMS Quer'!J4407</f>
        <v>0</v>
      </c>
      <c r="K4407">
        <f>'Previous Trades Import_OMS Quer'!K4407</f>
        <v>0</v>
      </c>
      <c r="L4407">
        <f>'Previous Trades Import_OMS Quer'!L4407</f>
        <v>0</v>
      </c>
      <c r="M4407">
        <f>'Previous Trades Import_OMS Quer'!M4407</f>
        <v>0</v>
      </c>
      <c r="N4407">
        <f>'Previous Trades Import_OMS Quer'!N4407</f>
        <v>0</v>
      </c>
      <c r="O4407" t="str">
        <f>CLEAN('Previous Trades Import_OMS Quer'!O4407)</f>
        <v/>
      </c>
      <c r="Q4407" s="25">
        <f t="shared" si="136"/>
        <v>0</v>
      </c>
      <c r="R4407" s="25" t="e">
        <f>VLOOKUP(O4407,'Currency Balance'!$O$3:$Q$32,3,0)</f>
        <v>#N/A</v>
      </c>
      <c r="S4407" t="e">
        <f t="shared" si="137"/>
        <v>#N/A</v>
      </c>
    </row>
    <row r="4408" spans="1:19">
      <c r="A4408">
        <f>'Previous Trades Import_OMS Quer'!A4408</f>
        <v>0</v>
      </c>
      <c r="B4408">
        <f>'Previous Trades Import_OMS Quer'!B4408</f>
        <v>0</v>
      </c>
      <c r="C4408" s="22">
        <f>'Previous Trades Import_OMS Quer'!C4408</f>
        <v>0</v>
      </c>
      <c r="D4408">
        <f>'Previous Trades Import_OMS Quer'!D4408</f>
        <v>0</v>
      </c>
      <c r="E4408" s="22">
        <f>'Previous Trades Import_OMS Quer'!E4408</f>
        <v>0</v>
      </c>
      <c r="F4408">
        <f>'Previous Trades Import_OMS Quer'!F4408</f>
        <v>0</v>
      </c>
      <c r="G4408">
        <f>'Previous Trades Import_OMS Quer'!G4408</f>
        <v>0</v>
      </c>
      <c r="H4408">
        <f>'Previous Trades Import_OMS Quer'!H4408</f>
        <v>0</v>
      </c>
      <c r="I4408">
        <f>'Previous Trades Import_OMS Quer'!I4408</f>
        <v>0</v>
      </c>
      <c r="J4408">
        <f>'Previous Trades Import_OMS Quer'!J4408</f>
        <v>0</v>
      </c>
      <c r="K4408">
        <f>'Previous Trades Import_OMS Quer'!K4408</f>
        <v>0</v>
      </c>
      <c r="L4408">
        <f>'Previous Trades Import_OMS Quer'!L4408</f>
        <v>0</v>
      </c>
      <c r="M4408">
        <f>'Previous Trades Import_OMS Quer'!M4408</f>
        <v>0</v>
      </c>
      <c r="N4408">
        <f>'Previous Trades Import_OMS Quer'!N4408</f>
        <v>0</v>
      </c>
      <c r="O4408" t="str">
        <f>CLEAN('Previous Trades Import_OMS Quer'!O4408)</f>
        <v/>
      </c>
      <c r="Q4408" s="25">
        <f t="shared" si="136"/>
        <v>0</v>
      </c>
      <c r="R4408" s="25" t="e">
        <f>VLOOKUP(O4408,'Currency Balance'!$O$3:$Q$32,3,0)</f>
        <v>#N/A</v>
      </c>
      <c r="S4408" t="e">
        <f t="shared" si="137"/>
        <v>#N/A</v>
      </c>
    </row>
    <row r="4409" spans="1:19">
      <c r="A4409">
        <f>'Previous Trades Import_OMS Quer'!A4409</f>
        <v>0</v>
      </c>
      <c r="B4409">
        <f>'Previous Trades Import_OMS Quer'!B4409</f>
        <v>0</v>
      </c>
      <c r="C4409" s="22">
        <f>'Previous Trades Import_OMS Quer'!C4409</f>
        <v>0</v>
      </c>
      <c r="D4409">
        <f>'Previous Trades Import_OMS Quer'!D4409</f>
        <v>0</v>
      </c>
      <c r="E4409" s="22">
        <f>'Previous Trades Import_OMS Quer'!E4409</f>
        <v>0</v>
      </c>
      <c r="F4409">
        <f>'Previous Trades Import_OMS Quer'!F4409</f>
        <v>0</v>
      </c>
      <c r="G4409">
        <f>'Previous Trades Import_OMS Quer'!G4409</f>
        <v>0</v>
      </c>
      <c r="H4409">
        <f>'Previous Trades Import_OMS Quer'!H4409</f>
        <v>0</v>
      </c>
      <c r="I4409">
        <f>'Previous Trades Import_OMS Quer'!I4409</f>
        <v>0</v>
      </c>
      <c r="J4409">
        <f>'Previous Trades Import_OMS Quer'!J4409</f>
        <v>0</v>
      </c>
      <c r="K4409">
        <f>'Previous Trades Import_OMS Quer'!K4409</f>
        <v>0</v>
      </c>
      <c r="L4409">
        <f>'Previous Trades Import_OMS Quer'!L4409</f>
        <v>0</v>
      </c>
      <c r="M4409">
        <f>'Previous Trades Import_OMS Quer'!M4409</f>
        <v>0</v>
      </c>
      <c r="N4409">
        <f>'Previous Trades Import_OMS Quer'!N4409</f>
        <v>0</v>
      </c>
      <c r="O4409" t="str">
        <f>CLEAN('Previous Trades Import_OMS Quer'!O4409)</f>
        <v/>
      </c>
      <c r="Q4409" s="25">
        <f t="shared" si="136"/>
        <v>0</v>
      </c>
      <c r="R4409" s="25" t="e">
        <f>VLOOKUP(O4409,'Currency Balance'!$O$3:$Q$32,3,0)</f>
        <v>#N/A</v>
      </c>
      <c r="S4409" t="e">
        <f t="shared" si="137"/>
        <v>#N/A</v>
      </c>
    </row>
    <row r="4410" spans="1:19">
      <c r="A4410">
        <f>'Previous Trades Import_OMS Quer'!A4410</f>
        <v>0</v>
      </c>
      <c r="B4410">
        <f>'Previous Trades Import_OMS Quer'!B4410</f>
        <v>0</v>
      </c>
      <c r="C4410" s="22">
        <f>'Previous Trades Import_OMS Quer'!C4410</f>
        <v>0</v>
      </c>
      <c r="D4410">
        <f>'Previous Trades Import_OMS Quer'!D4410</f>
        <v>0</v>
      </c>
      <c r="E4410" s="22">
        <f>'Previous Trades Import_OMS Quer'!E4410</f>
        <v>0</v>
      </c>
      <c r="F4410">
        <f>'Previous Trades Import_OMS Quer'!F4410</f>
        <v>0</v>
      </c>
      <c r="G4410">
        <f>'Previous Trades Import_OMS Quer'!G4410</f>
        <v>0</v>
      </c>
      <c r="H4410">
        <f>'Previous Trades Import_OMS Quer'!H4410</f>
        <v>0</v>
      </c>
      <c r="I4410">
        <f>'Previous Trades Import_OMS Quer'!I4410</f>
        <v>0</v>
      </c>
      <c r="J4410">
        <f>'Previous Trades Import_OMS Quer'!J4410</f>
        <v>0</v>
      </c>
      <c r="K4410">
        <f>'Previous Trades Import_OMS Quer'!K4410</f>
        <v>0</v>
      </c>
      <c r="L4410">
        <f>'Previous Trades Import_OMS Quer'!L4410</f>
        <v>0</v>
      </c>
      <c r="M4410">
        <f>'Previous Trades Import_OMS Quer'!M4410</f>
        <v>0</v>
      </c>
      <c r="N4410">
        <f>'Previous Trades Import_OMS Quer'!N4410</f>
        <v>0</v>
      </c>
      <c r="O4410" t="str">
        <f>CLEAN('Previous Trades Import_OMS Quer'!O4410)</f>
        <v/>
      </c>
      <c r="Q4410" s="25">
        <f t="shared" si="136"/>
        <v>0</v>
      </c>
      <c r="R4410" s="25" t="e">
        <f>VLOOKUP(O4410,'Currency Balance'!$O$3:$Q$32,3,0)</f>
        <v>#N/A</v>
      </c>
      <c r="S4410" t="e">
        <f t="shared" si="137"/>
        <v>#N/A</v>
      </c>
    </row>
    <row r="4411" spans="1:19">
      <c r="A4411">
        <f>'Previous Trades Import_OMS Quer'!A4411</f>
        <v>0</v>
      </c>
      <c r="B4411">
        <f>'Previous Trades Import_OMS Quer'!B4411</f>
        <v>0</v>
      </c>
      <c r="C4411" s="22">
        <f>'Previous Trades Import_OMS Quer'!C4411</f>
        <v>0</v>
      </c>
      <c r="D4411">
        <f>'Previous Trades Import_OMS Quer'!D4411</f>
        <v>0</v>
      </c>
      <c r="E4411" s="22">
        <f>'Previous Trades Import_OMS Quer'!E4411</f>
        <v>0</v>
      </c>
      <c r="F4411">
        <f>'Previous Trades Import_OMS Quer'!F4411</f>
        <v>0</v>
      </c>
      <c r="G4411">
        <f>'Previous Trades Import_OMS Quer'!G4411</f>
        <v>0</v>
      </c>
      <c r="H4411">
        <f>'Previous Trades Import_OMS Quer'!H4411</f>
        <v>0</v>
      </c>
      <c r="I4411">
        <f>'Previous Trades Import_OMS Quer'!I4411</f>
        <v>0</v>
      </c>
      <c r="J4411">
        <f>'Previous Trades Import_OMS Quer'!J4411</f>
        <v>0</v>
      </c>
      <c r="K4411">
        <f>'Previous Trades Import_OMS Quer'!K4411</f>
        <v>0</v>
      </c>
      <c r="L4411">
        <f>'Previous Trades Import_OMS Quer'!L4411</f>
        <v>0</v>
      </c>
      <c r="M4411">
        <f>'Previous Trades Import_OMS Quer'!M4411</f>
        <v>0</v>
      </c>
      <c r="N4411">
        <f>'Previous Trades Import_OMS Quer'!N4411</f>
        <v>0</v>
      </c>
      <c r="O4411" t="str">
        <f>CLEAN('Previous Trades Import_OMS Quer'!O4411)</f>
        <v/>
      </c>
      <c r="Q4411" s="25">
        <f t="shared" si="136"/>
        <v>0</v>
      </c>
      <c r="R4411" s="25" t="e">
        <f>VLOOKUP(O4411,'Currency Balance'!$O$3:$Q$32,3,0)</f>
        <v>#N/A</v>
      </c>
      <c r="S4411" t="e">
        <f t="shared" si="137"/>
        <v>#N/A</v>
      </c>
    </row>
    <row r="4412" spans="1:19">
      <c r="A4412">
        <f>'Previous Trades Import_OMS Quer'!A4412</f>
        <v>0</v>
      </c>
      <c r="B4412">
        <f>'Previous Trades Import_OMS Quer'!B4412</f>
        <v>0</v>
      </c>
      <c r="C4412" s="22">
        <f>'Previous Trades Import_OMS Quer'!C4412</f>
        <v>0</v>
      </c>
      <c r="D4412">
        <f>'Previous Trades Import_OMS Quer'!D4412</f>
        <v>0</v>
      </c>
      <c r="E4412" s="22">
        <f>'Previous Trades Import_OMS Quer'!E4412</f>
        <v>0</v>
      </c>
      <c r="F4412">
        <f>'Previous Trades Import_OMS Quer'!F4412</f>
        <v>0</v>
      </c>
      <c r="G4412">
        <f>'Previous Trades Import_OMS Quer'!G4412</f>
        <v>0</v>
      </c>
      <c r="H4412">
        <f>'Previous Trades Import_OMS Quer'!H4412</f>
        <v>0</v>
      </c>
      <c r="I4412">
        <f>'Previous Trades Import_OMS Quer'!I4412</f>
        <v>0</v>
      </c>
      <c r="J4412">
        <f>'Previous Trades Import_OMS Quer'!J4412</f>
        <v>0</v>
      </c>
      <c r="K4412">
        <f>'Previous Trades Import_OMS Quer'!K4412</f>
        <v>0</v>
      </c>
      <c r="L4412">
        <f>'Previous Trades Import_OMS Quer'!L4412</f>
        <v>0</v>
      </c>
      <c r="M4412">
        <f>'Previous Trades Import_OMS Quer'!M4412</f>
        <v>0</v>
      </c>
      <c r="N4412">
        <f>'Previous Trades Import_OMS Quer'!N4412</f>
        <v>0</v>
      </c>
      <c r="O4412" t="str">
        <f>CLEAN('Previous Trades Import_OMS Quer'!O4412)</f>
        <v/>
      </c>
      <c r="Q4412" s="25">
        <f t="shared" si="136"/>
        <v>0</v>
      </c>
      <c r="R4412" s="25" t="e">
        <f>VLOOKUP(O4412,'Currency Balance'!$O$3:$Q$32,3,0)</f>
        <v>#N/A</v>
      </c>
      <c r="S4412" t="e">
        <f t="shared" si="137"/>
        <v>#N/A</v>
      </c>
    </row>
    <row r="4413" spans="1:19">
      <c r="A4413">
        <f>'Previous Trades Import_OMS Quer'!A4413</f>
        <v>0</v>
      </c>
      <c r="B4413">
        <f>'Previous Trades Import_OMS Quer'!B4413</f>
        <v>0</v>
      </c>
      <c r="C4413" s="22">
        <f>'Previous Trades Import_OMS Quer'!C4413</f>
        <v>0</v>
      </c>
      <c r="D4413">
        <f>'Previous Trades Import_OMS Quer'!D4413</f>
        <v>0</v>
      </c>
      <c r="E4413" s="22">
        <f>'Previous Trades Import_OMS Quer'!E4413</f>
        <v>0</v>
      </c>
      <c r="F4413">
        <f>'Previous Trades Import_OMS Quer'!F4413</f>
        <v>0</v>
      </c>
      <c r="G4413">
        <f>'Previous Trades Import_OMS Quer'!G4413</f>
        <v>0</v>
      </c>
      <c r="H4413">
        <f>'Previous Trades Import_OMS Quer'!H4413</f>
        <v>0</v>
      </c>
      <c r="I4413">
        <f>'Previous Trades Import_OMS Quer'!I4413</f>
        <v>0</v>
      </c>
      <c r="J4413">
        <f>'Previous Trades Import_OMS Quer'!J4413</f>
        <v>0</v>
      </c>
      <c r="K4413">
        <f>'Previous Trades Import_OMS Quer'!K4413</f>
        <v>0</v>
      </c>
      <c r="L4413">
        <f>'Previous Trades Import_OMS Quer'!L4413</f>
        <v>0</v>
      </c>
      <c r="M4413">
        <f>'Previous Trades Import_OMS Quer'!M4413</f>
        <v>0</v>
      </c>
      <c r="N4413">
        <f>'Previous Trades Import_OMS Quer'!N4413</f>
        <v>0</v>
      </c>
      <c r="O4413" t="str">
        <f>CLEAN('Previous Trades Import_OMS Quer'!O4413)</f>
        <v/>
      </c>
      <c r="Q4413" s="25">
        <f t="shared" si="136"/>
        <v>0</v>
      </c>
      <c r="R4413" s="25" t="e">
        <f>VLOOKUP(O4413,'Currency Balance'!$O$3:$Q$32,3,0)</f>
        <v>#N/A</v>
      </c>
      <c r="S4413" t="e">
        <f t="shared" si="137"/>
        <v>#N/A</v>
      </c>
    </row>
    <row r="4414" spans="1:19">
      <c r="A4414">
        <f>'Previous Trades Import_OMS Quer'!A4414</f>
        <v>0</v>
      </c>
      <c r="B4414">
        <f>'Previous Trades Import_OMS Quer'!B4414</f>
        <v>0</v>
      </c>
      <c r="C4414" s="22">
        <f>'Previous Trades Import_OMS Quer'!C4414</f>
        <v>0</v>
      </c>
      <c r="D4414">
        <f>'Previous Trades Import_OMS Quer'!D4414</f>
        <v>0</v>
      </c>
      <c r="E4414" s="22">
        <f>'Previous Trades Import_OMS Quer'!E4414</f>
        <v>0</v>
      </c>
      <c r="F4414">
        <f>'Previous Trades Import_OMS Quer'!F4414</f>
        <v>0</v>
      </c>
      <c r="G4414">
        <f>'Previous Trades Import_OMS Quer'!G4414</f>
        <v>0</v>
      </c>
      <c r="H4414">
        <f>'Previous Trades Import_OMS Quer'!H4414</f>
        <v>0</v>
      </c>
      <c r="I4414">
        <f>'Previous Trades Import_OMS Quer'!I4414</f>
        <v>0</v>
      </c>
      <c r="J4414">
        <f>'Previous Trades Import_OMS Quer'!J4414</f>
        <v>0</v>
      </c>
      <c r="K4414">
        <f>'Previous Trades Import_OMS Quer'!K4414</f>
        <v>0</v>
      </c>
      <c r="L4414">
        <f>'Previous Trades Import_OMS Quer'!L4414</f>
        <v>0</v>
      </c>
      <c r="M4414">
        <f>'Previous Trades Import_OMS Quer'!M4414</f>
        <v>0</v>
      </c>
      <c r="N4414">
        <f>'Previous Trades Import_OMS Quer'!N4414</f>
        <v>0</v>
      </c>
      <c r="O4414" t="str">
        <f>CLEAN('Previous Trades Import_OMS Quer'!O4414)</f>
        <v/>
      </c>
      <c r="Q4414" s="25">
        <f t="shared" si="136"/>
        <v>0</v>
      </c>
      <c r="R4414" s="25" t="e">
        <f>VLOOKUP(O4414,'Currency Balance'!$O$3:$Q$32,3,0)</f>
        <v>#N/A</v>
      </c>
      <c r="S4414" t="e">
        <f t="shared" si="137"/>
        <v>#N/A</v>
      </c>
    </row>
    <row r="4415" spans="1:19">
      <c r="A4415">
        <f>'Previous Trades Import_OMS Quer'!A4415</f>
        <v>0</v>
      </c>
      <c r="B4415">
        <f>'Previous Trades Import_OMS Quer'!B4415</f>
        <v>0</v>
      </c>
      <c r="C4415" s="22">
        <f>'Previous Trades Import_OMS Quer'!C4415</f>
        <v>0</v>
      </c>
      <c r="D4415">
        <f>'Previous Trades Import_OMS Quer'!D4415</f>
        <v>0</v>
      </c>
      <c r="E4415" s="22">
        <f>'Previous Trades Import_OMS Quer'!E4415</f>
        <v>0</v>
      </c>
      <c r="F4415">
        <f>'Previous Trades Import_OMS Quer'!F4415</f>
        <v>0</v>
      </c>
      <c r="G4415">
        <f>'Previous Trades Import_OMS Quer'!G4415</f>
        <v>0</v>
      </c>
      <c r="H4415">
        <f>'Previous Trades Import_OMS Quer'!H4415</f>
        <v>0</v>
      </c>
      <c r="I4415">
        <f>'Previous Trades Import_OMS Quer'!I4415</f>
        <v>0</v>
      </c>
      <c r="J4415">
        <f>'Previous Trades Import_OMS Quer'!J4415</f>
        <v>0</v>
      </c>
      <c r="K4415">
        <f>'Previous Trades Import_OMS Quer'!K4415</f>
        <v>0</v>
      </c>
      <c r="L4415">
        <f>'Previous Trades Import_OMS Quer'!L4415</f>
        <v>0</v>
      </c>
      <c r="M4415">
        <f>'Previous Trades Import_OMS Quer'!M4415</f>
        <v>0</v>
      </c>
      <c r="N4415">
        <f>'Previous Trades Import_OMS Quer'!N4415</f>
        <v>0</v>
      </c>
      <c r="O4415" t="str">
        <f>CLEAN('Previous Trades Import_OMS Quer'!O4415)</f>
        <v/>
      </c>
      <c r="Q4415" s="25">
        <f t="shared" si="136"/>
        <v>0</v>
      </c>
      <c r="R4415" s="25" t="e">
        <f>VLOOKUP(O4415,'Currency Balance'!$O$3:$Q$32,3,0)</f>
        <v>#N/A</v>
      </c>
      <c r="S4415" t="e">
        <f t="shared" si="137"/>
        <v>#N/A</v>
      </c>
    </row>
    <row r="4416" spans="1:19">
      <c r="A4416">
        <f>'Previous Trades Import_OMS Quer'!A4416</f>
        <v>0</v>
      </c>
      <c r="B4416">
        <f>'Previous Trades Import_OMS Quer'!B4416</f>
        <v>0</v>
      </c>
      <c r="C4416" s="22">
        <f>'Previous Trades Import_OMS Quer'!C4416</f>
        <v>0</v>
      </c>
      <c r="D4416">
        <f>'Previous Trades Import_OMS Quer'!D4416</f>
        <v>0</v>
      </c>
      <c r="E4416" s="22">
        <f>'Previous Trades Import_OMS Quer'!E4416</f>
        <v>0</v>
      </c>
      <c r="F4416">
        <f>'Previous Trades Import_OMS Quer'!F4416</f>
        <v>0</v>
      </c>
      <c r="G4416">
        <f>'Previous Trades Import_OMS Quer'!G4416</f>
        <v>0</v>
      </c>
      <c r="H4416">
        <f>'Previous Trades Import_OMS Quer'!H4416</f>
        <v>0</v>
      </c>
      <c r="I4416">
        <f>'Previous Trades Import_OMS Quer'!I4416</f>
        <v>0</v>
      </c>
      <c r="J4416">
        <f>'Previous Trades Import_OMS Quer'!J4416</f>
        <v>0</v>
      </c>
      <c r="K4416">
        <f>'Previous Trades Import_OMS Quer'!K4416</f>
        <v>0</v>
      </c>
      <c r="L4416">
        <f>'Previous Trades Import_OMS Quer'!L4416</f>
        <v>0</v>
      </c>
      <c r="M4416">
        <f>'Previous Trades Import_OMS Quer'!M4416</f>
        <v>0</v>
      </c>
      <c r="N4416">
        <f>'Previous Trades Import_OMS Quer'!N4416</f>
        <v>0</v>
      </c>
      <c r="O4416" t="str">
        <f>CLEAN('Previous Trades Import_OMS Quer'!O4416)</f>
        <v/>
      </c>
      <c r="Q4416" s="25">
        <f t="shared" si="136"/>
        <v>0</v>
      </c>
      <c r="R4416" s="25" t="e">
        <f>VLOOKUP(O4416,'Currency Balance'!$O$3:$Q$32,3,0)</f>
        <v>#N/A</v>
      </c>
      <c r="S4416" t="e">
        <f t="shared" si="137"/>
        <v>#N/A</v>
      </c>
    </row>
    <row r="4417" spans="1:19">
      <c r="A4417">
        <f>'Previous Trades Import_OMS Quer'!A4417</f>
        <v>0</v>
      </c>
      <c r="B4417">
        <f>'Previous Trades Import_OMS Quer'!B4417</f>
        <v>0</v>
      </c>
      <c r="C4417" s="22">
        <f>'Previous Trades Import_OMS Quer'!C4417</f>
        <v>0</v>
      </c>
      <c r="D4417">
        <f>'Previous Trades Import_OMS Quer'!D4417</f>
        <v>0</v>
      </c>
      <c r="E4417" s="22">
        <f>'Previous Trades Import_OMS Quer'!E4417</f>
        <v>0</v>
      </c>
      <c r="F4417">
        <f>'Previous Trades Import_OMS Quer'!F4417</f>
        <v>0</v>
      </c>
      <c r="G4417">
        <f>'Previous Trades Import_OMS Quer'!G4417</f>
        <v>0</v>
      </c>
      <c r="H4417">
        <f>'Previous Trades Import_OMS Quer'!H4417</f>
        <v>0</v>
      </c>
      <c r="I4417">
        <f>'Previous Trades Import_OMS Quer'!I4417</f>
        <v>0</v>
      </c>
      <c r="J4417">
        <f>'Previous Trades Import_OMS Quer'!J4417</f>
        <v>0</v>
      </c>
      <c r="K4417">
        <f>'Previous Trades Import_OMS Quer'!K4417</f>
        <v>0</v>
      </c>
      <c r="L4417">
        <f>'Previous Trades Import_OMS Quer'!L4417</f>
        <v>0</v>
      </c>
      <c r="M4417">
        <f>'Previous Trades Import_OMS Quer'!M4417</f>
        <v>0</v>
      </c>
      <c r="N4417">
        <f>'Previous Trades Import_OMS Quer'!N4417</f>
        <v>0</v>
      </c>
      <c r="O4417" t="str">
        <f>CLEAN('Previous Trades Import_OMS Quer'!O4417)</f>
        <v/>
      </c>
      <c r="Q4417" s="25">
        <f t="shared" si="136"/>
        <v>0</v>
      </c>
      <c r="R4417" s="25" t="e">
        <f>VLOOKUP(O4417,'Currency Balance'!$O$3:$Q$32,3,0)</f>
        <v>#N/A</v>
      </c>
      <c r="S4417" t="e">
        <f t="shared" si="137"/>
        <v>#N/A</v>
      </c>
    </row>
    <row r="4418" spans="1:19">
      <c r="A4418">
        <f>'Previous Trades Import_OMS Quer'!A4418</f>
        <v>0</v>
      </c>
      <c r="B4418">
        <f>'Previous Trades Import_OMS Quer'!B4418</f>
        <v>0</v>
      </c>
      <c r="C4418" s="22">
        <f>'Previous Trades Import_OMS Quer'!C4418</f>
        <v>0</v>
      </c>
      <c r="D4418">
        <f>'Previous Trades Import_OMS Quer'!D4418</f>
        <v>0</v>
      </c>
      <c r="E4418" s="22">
        <f>'Previous Trades Import_OMS Quer'!E4418</f>
        <v>0</v>
      </c>
      <c r="F4418">
        <f>'Previous Trades Import_OMS Quer'!F4418</f>
        <v>0</v>
      </c>
      <c r="G4418">
        <f>'Previous Trades Import_OMS Quer'!G4418</f>
        <v>0</v>
      </c>
      <c r="H4418">
        <f>'Previous Trades Import_OMS Quer'!H4418</f>
        <v>0</v>
      </c>
      <c r="I4418">
        <f>'Previous Trades Import_OMS Quer'!I4418</f>
        <v>0</v>
      </c>
      <c r="J4418">
        <f>'Previous Trades Import_OMS Quer'!J4418</f>
        <v>0</v>
      </c>
      <c r="K4418">
        <f>'Previous Trades Import_OMS Quer'!K4418</f>
        <v>0</v>
      </c>
      <c r="L4418">
        <f>'Previous Trades Import_OMS Quer'!L4418</f>
        <v>0</v>
      </c>
      <c r="M4418">
        <f>'Previous Trades Import_OMS Quer'!M4418</f>
        <v>0</v>
      </c>
      <c r="N4418">
        <f>'Previous Trades Import_OMS Quer'!N4418</f>
        <v>0</v>
      </c>
      <c r="O4418" t="str">
        <f>CLEAN('Previous Trades Import_OMS Quer'!O4418)</f>
        <v/>
      </c>
      <c r="Q4418" s="25">
        <f t="shared" ref="Q4418:Q4481" si="138">IF(G4418="sell",M4418,-M4418)</f>
        <v>0</v>
      </c>
      <c r="R4418" s="25" t="e">
        <f>VLOOKUP(O4418,'Currency Balance'!$O$3:$Q$32,3,0)</f>
        <v>#N/A</v>
      </c>
      <c r="S4418" t="e">
        <f t="shared" ref="S4418:S4481" si="139">Q4418/R4418</f>
        <v>#N/A</v>
      </c>
    </row>
    <row r="4419" spans="1:19">
      <c r="A4419">
        <f>'Previous Trades Import_OMS Quer'!A4419</f>
        <v>0</v>
      </c>
      <c r="B4419">
        <f>'Previous Trades Import_OMS Quer'!B4419</f>
        <v>0</v>
      </c>
      <c r="C4419" s="22">
        <f>'Previous Trades Import_OMS Quer'!C4419</f>
        <v>0</v>
      </c>
      <c r="D4419">
        <f>'Previous Trades Import_OMS Quer'!D4419</f>
        <v>0</v>
      </c>
      <c r="E4419" s="22">
        <f>'Previous Trades Import_OMS Quer'!E4419</f>
        <v>0</v>
      </c>
      <c r="F4419">
        <f>'Previous Trades Import_OMS Quer'!F4419</f>
        <v>0</v>
      </c>
      <c r="G4419">
        <f>'Previous Trades Import_OMS Quer'!G4419</f>
        <v>0</v>
      </c>
      <c r="H4419">
        <f>'Previous Trades Import_OMS Quer'!H4419</f>
        <v>0</v>
      </c>
      <c r="I4419">
        <f>'Previous Trades Import_OMS Quer'!I4419</f>
        <v>0</v>
      </c>
      <c r="J4419">
        <f>'Previous Trades Import_OMS Quer'!J4419</f>
        <v>0</v>
      </c>
      <c r="K4419">
        <f>'Previous Trades Import_OMS Quer'!K4419</f>
        <v>0</v>
      </c>
      <c r="L4419">
        <f>'Previous Trades Import_OMS Quer'!L4419</f>
        <v>0</v>
      </c>
      <c r="M4419">
        <f>'Previous Trades Import_OMS Quer'!M4419</f>
        <v>0</v>
      </c>
      <c r="N4419">
        <f>'Previous Trades Import_OMS Quer'!N4419</f>
        <v>0</v>
      </c>
      <c r="O4419" t="str">
        <f>CLEAN('Previous Trades Import_OMS Quer'!O4419)</f>
        <v/>
      </c>
      <c r="Q4419" s="25">
        <f t="shared" si="138"/>
        <v>0</v>
      </c>
      <c r="R4419" s="25" t="e">
        <f>VLOOKUP(O4419,'Currency Balance'!$O$3:$Q$32,3,0)</f>
        <v>#N/A</v>
      </c>
      <c r="S4419" t="e">
        <f t="shared" si="139"/>
        <v>#N/A</v>
      </c>
    </row>
    <row r="4420" spans="1:19">
      <c r="A4420">
        <f>'Previous Trades Import_OMS Quer'!A4420</f>
        <v>0</v>
      </c>
      <c r="B4420">
        <f>'Previous Trades Import_OMS Quer'!B4420</f>
        <v>0</v>
      </c>
      <c r="C4420" s="22">
        <f>'Previous Trades Import_OMS Quer'!C4420</f>
        <v>0</v>
      </c>
      <c r="D4420">
        <f>'Previous Trades Import_OMS Quer'!D4420</f>
        <v>0</v>
      </c>
      <c r="E4420" s="22">
        <f>'Previous Trades Import_OMS Quer'!E4420</f>
        <v>0</v>
      </c>
      <c r="F4420">
        <f>'Previous Trades Import_OMS Quer'!F4420</f>
        <v>0</v>
      </c>
      <c r="G4420">
        <f>'Previous Trades Import_OMS Quer'!G4420</f>
        <v>0</v>
      </c>
      <c r="H4420">
        <f>'Previous Trades Import_OMS Quer'!H4420</f>
        <v>0</v>
      </c>
      <c r="I4420">
        <f>'Previous Trades Import_OMS Quer'!I4420</f>
        <v>0</v>
      </c>
      <c r="J4420">
        <f>'Previous Trades Import_OMS Quer'!J4420</f>
        <v>0</v>
      </c>
      <c r="K4420">
        <f>'Previous Trades Import_OMS Quer'!K4420</f>
        <v>0</v>
      </c>
      <c r="L4420">
        <f>'Previous Trades Import_OMS Quer'!L4420</f>
        <v>0</v>
      </c>
      <c r="M4420">
        <f>'Previous Trades Import_OMS Quer'!M4420</f>
        <v>0</v>
      </c>
      <c r="N4420">
        <f>'Previous Trades Import_OMS Quer'!N4420</f>
        <v>0</v>
      </c>
      <c r="O4420" t="str">
        <f>CLEAN('Previous Trades Import_OMS Quer'!O4420)</f>
        <v/>
      </c>
      <c r="Q4420" s="25">
        <f t="shared" si="138"/>
        <v>0</v>
      </c>
      <c r="R4420" s="25" t="e">
        <f>VLOOKUP(O4420,'Currency Balance'!$O$3:$Q$32,3,0)</f>
        <v>#N/A</v>
      </c>
      <c r="S4420" t="e">
        <f t="shared" si="139"/>
        <v>#N/A</v>
      </c>
    </row>
    <row r="4421" spans="1:19">
      <c r="A4421">
        <f>'Previous Trades Import_OMS Quer'!A4421</f>
        <v>0</v>
      </c>
      <c r="B4421">
        <f>'Previous Trades Import_OMS Quer'!B4421</f>
        <v>0</v>
      </c>
      <c r="C4421" s="22">
        <f>'Previous Trades Import_OMS Quer'!C4421</f>
        <v>0</v>
      </c>
      <c r="D4421">
        <f>'Previous Trades Import_OMS Quer'!D4421</f>
        <v>0</v>
      </c>
      <c r="E4421" s="22">
        <f>'Previous Trades Import_OMS Quer'!E4421</f>
        <v>0</v>
      </c>
      <c r="F4421">
        <f>'Previous Trades Import_OMS Quer'!F4421</f>
        <v>0</v>
      </c>
      <c r="G4421">
        <f>'Previous Trades Import_OMS Quer'!G4421</f>
        <v>0</v>
      </c>
      <c r="H4421">
        <f>'Previous Trades Import_OMS Quer'!H4421</f>
        <v>0</v>
      </c>
      <c r="I4421">
        <f>'Previous Trades Import_OMS Quer'!I4421</f>
        <v>0</v>
      </c>
      <c r="J4421">
        <f>'Previous Trades Import_OMS Quer'!J4421</f>
        <v>0</v>
      </c>
      <c r="K4421">
        <f>'Previous Trades Import_OMS Quer'!K4421</f>
        <v>0</v>
      </c>
      <c r="L4421">
        <f>'Previous Trades Import_OMS Quer'!L4421</f>
        <v>0</v>
      </c>
      <c r="M4421">
        <f>'Previous Trades Import_OMS Quer'!M4421</f>
        <v>0</v>
      </c>
      <c r="N4421">
        <f>'Previous Trades Import_OMS Quer'!N4421</f>
        <v>0</v>
      </c>
      <c r="O4421" t="str">
        <f>CLEAN('Previous Trades Import_OMS Quer'!O4421)</f>
        <v/>
      </c>
      <c r="Q4421" s="25">
        <f t="shared" si="138"/>
        <v>0</v>
      </c>
      <c r="R4421" s="25" t="e">
        <f>VLOOKUP(O4421,'Currency Balance'!$O$3:$Q$32,3,0)</f>
        <v>#N/A</v>
      </c>
      <c r="S4421" t="e">
        <f t="shared" si="139"/>
        <v>#N/A</v>
      </c>
    </row>
    <row r="4422" spans="1:19">
      <c r="A4422">
        <f>'Previous Trades Import_OMS Quer'!A4422</f>
        <v>0</v>
      </c>
      <c r="B4422">
        <f>'Previous Trades Import_OMS Quer'!B4422</f>
        <v>0</v>
      </c>
      <c r="C4422" s="22">
        <f>'Previous Trades Import_OMS Quer'!C4422</f>
        <v>0</v>
      </c>
      <c r="D4422">
        <f>'Previous Trades Import_OMS Quer'!D4422</f>
        <v>0</v>
      </c>
      <c r="E4422" s="22">
        <f>'Previous Trades Import_OMS Quer'!E4422</f>
        <v>0</v>
      </c>
      <c r="F4422">
        <f>'Previous Trades Import_OMS Quer'!F4422</f>
        <v>0</v>
      </c>
      <c r="G4422">
        <f>'Previous Trades Import_OMS Quer'!G4422</f>
        <v>0</v>
      </c>
      <c r="H4422">
        <f>'Previous Trades Import_OMS Quer'!H4422</f>
        <v>0</v>
      </c>
      <c r="I4422">
        <f>'Previous Trades Import_OMS Quer'!I4422</f>
        <v>0</v>
      </c>
      <c r="J4422">
        <f>'Previous Trades Import_OMS Quer'!J4422</f>
        <v>0</v>
      </c>
      <c r="K4422">
        <f>'Previous Trades Import_OMS Quer'!K4422</f>
        <v>0</v>
      </c>
      <c r="L4422">
        <f>'Previous Trades Import_OMS Quer'!L4422</f>
        <v>0</v>
      </c>
      <c r="M4422">
        <f>'Previous Trades Import_OMS Quer'!M4422</f>
        <v>0</v>
      </c>
      <c r="N4422">
        <f>'Previous Trades Import_OMS Quer'!N4422</f>
        <v>0</v>
      </c>
      <c r="O4422" t="str">
        <f>CLEAN('Previous Trades Import_OMS Quer'!O4422)</f>
        <v/>
      </c>
      <c r="Q4422" s="25">
        <f t="shared" si="138"/>
        <v>0</v>
      </c>
      <c r="R4422" s="25" t="e">
        <f>VLOOKUP(O4422,'Currency Balance'!$O$3:$Q$32,3,0)</f>
        <v>#N/A</v>
      </c>
      <c r="S4422" t="e">
        <f t="shared" si="139"/>
        <v>#N/A</v>
      </c>
    </row>
    <row r="4423" spans="1:19">
      <c r="A4423">
        <f>'Previous Trades Import_OMS Quer'!A4423</f>
        <v>0</v>
      </c>
      <c r="B4423">
        <f>'Previous Trades Import_OMS Quer'!B4423</f>
        <v>0</v>
      </c>
      <c r="C4423" s="22">
        <f>'Previous Trades Import_OMS Quer'!C4423</f>
        <v>0</v>
      </c>
      <c r="D4423">
        <f>'Previous Trades Import_OMS Quer'!D4423</f>
        <v>0</v>
      </c>
      <c r="E4423" s="22">
        <f>'Previous Trades Import_OMS Quer'!E4423</f>
        <v>0</v>
      </c>
      <c r="F4423">
        <f>'Previous Trades Import_OMS Quer'!F4423</f>
        <v>0</v>
      </c>
      <c r="G4423">
        <f>'Previous Trades Import_OMS Quer'!G4423</f>
        <v>0</v>
      </c>
      <c r="H4423">
        <f>'Previous Trades Import_OMS Quer'!H4423</f>
        <v>0</v>
      </c>
      <c r="I4423">
        <f>'Previous Trades Import_OMS Quer'!I4423</f>
        <v>0</v>
      </c>
      <c r="J4423">
        <f>'Previous Trades Import_OMS Quer'!J4423</f>
        <v>0</v>
      </c>
      <c r="K4423">
        <f>'Previous Trades Import_OMS Quer'!K4423</f>
        <v>0</v>
      </c>
      <c r="L4423">
        <f>'Previous Trades Import_OMS Quer'!L4423</f>
        <v>0</v>
      </c>
      <c r="M4423">
        <f>'Previous Trades Import_OMS Quer'!M4423</f>
        <v>0</v>
      </c>
      <c r="N4423">
        <f>'Previous Trades Import_OMS Quer'!N4423</f>
        <v>0</v>
      </c>
      <c r="O4423" t="str">
        <f>CLEAN('Previous Trades Import_OMS Quer'!O4423)</f>
        <v/>
      </c>
      <c r="Q4423" s="25">
        <f t="shared" si="138"/>
        <v>0</v>
      </c>
      <c r="R4423" s="25" t="e">
        <f>VLOOKUP(O4423,'Currency Balance'!$O$3:$Q$32,3,0)</f>
        <v>#N/A</v>
      </c>
      <c r="S4423" t="e">
        <f t="shared" si="139"/>
        <v>#N/A</v>
      </c>
    </row>
    <row r="4424" spans="1:19">
      <c r="A4424">
        <f>'Previous Trades Import_OMS Quer'!A4424</f>
        <v>0</v>
      </c>
      <c r="B4424">
        <f>'Previous Trades Import_OMS Quer'!B4424</f>
        <v>0</v>
      </c>
      <c r="C4424" s="22">
        <f>'Previous Trades Import_OMS Quer'!C4424</f>
        <v>0</v>
      </c>
      <c r="D4424">
        <f>'Previous Trades Import_OMS Quer'!D4424</f>
        <v>0</v>
      </c>
      <c r="E4424" s="22">
        <f>'Previous Trades Import_OMS Quer'!E4424</f>
        <v>0</v>
      </c>
      <c r="F4424">
        <f>'Previous Trades Import_OMS Quer'!F4424</f>
        <v>0</v>
      </c>
      <c r="G4424">
        <f>'Previous Trades Import_OMS Quer'!G4424</f>
        <v>0</v>
      </c>
      <c r="H4424">
        <f>'Previous Trades Import_OMS Quer'!H4424</f>
        <v>0</v>
      </c>
      <c r="I4424">
        <f>'Previous Trades Import_OMS Quer'!I4424</f>
        <v>0</v>
      </c>
      <c r="J4424">
        <f>'Previous Trades Import_OMS Quer'!J4424</f>
        <v>0</v>
      </c>
      <c r="K4424">
        <f>'Previous Trades Import_OMS Quer'!K4424</f>
        <v>0</v>
      </c>
      <c r="L4424">
        <f>'Previous Trades Import_OMS Quer'!L4424</f>
        <v>0</v>
      </c>
      <c r="M4424">
        <f>'Previous Trades Import_OMS Quer'!M4424</f>
        <v>0</v>
      </c>
      <c r="N4424">
        <f>'Previous Trades Import_OMS Quer'!N4424</f>
        <v>0</v>
      </c>
      <c r="O4424" t="str">
        <f>CLEAN('Previous Trades Import_OMS Quer'!O4424)</f>
        <v/>
      </c>
      <c r="Q4424" s="25">
        <f t="shared" si="138"/>
        <v>0</v>
      </c>
      <c r="R4424" s="25" t="e">
        <f>VLOOKUP(O4424,'Currency Balance'!$O$3:$Q$32,3,0)</f>
        <v>#N/A</v>
      </c>
      <c r="S4424" t="e">
        <f t="shared" si="139"/>
        <v>#N/A</v>
      </c>
    </row>
    <row r="4425" spans="1:19">
      <c r="A4425">
        <f>'Previous Trades Import_OMS Quer'!A4425</f>
        <v>0</v>
      </c>
      <c r="B4425">
        <f>'Previous Trades Import_OMS Quer'!B4425</f>
        <v>0</v>
      </c>
      <c r="C4425" s="22">
        <f>'Previous Trades Import_OMS Quer'!C4425</f>
        <v>0</v>
      </c>
      <c r="D4425">
        <f>'Previous Trades Import_OMS Quer'!D4425</f>
        <v>0</v>
      </c>
      <c r="E4425" s="22">
        <f>'Previous Trades Import_OMS Quer'!E4425</f>
        <v>0</v>
      </c>
      <c r="F4425">
        <f>'Previous Trades Import_OMS Quer'!F4425</f>
        <v>0</v>
      </c>
      <c r="G4425">
        <f>'Previous Trades Import_OMS Quer'!G4425</f>
        <v>0</v>
      </c>
      <c r="H4425">
        <f>'Previous Trades Import_OMS Quer'!H4425</f>
        <v>0</v>
      </c>
      <c r="I4425">
        <f>'Previous Trades Import_OMS Quer'!I4425</f>
        <v>0</v>
      </c>
      <c r="J4425">
        <f>'Previous Trades Import_OMS Quer'!J4425</f>
        <v>0</v>
      </c>
      <c r="K4425">
        <f>'Previous Trades Import_OMS Quer'!K4425</f>
        <v>0</v>
      </c>
      <c r="L4425">
        <f>'Previous Trades Import_OMS Quer'!L4425</f>
        <v>0</v>
      </c>
      <c r="M4425">
        <f>'Previous Trades Import_OMS Quer'!M4425</f>
        <v>0</v>
      </c>
      <c r="N4425">
        <f>'Previous Trades Import_OMS Quer'!N4425</f>
        <v>0</v>
      </c>
      <c r="O4425" t="str">
        <f>CLEAN('Previous Trades Import_OMS Quer'!O4425)</f>
        <v/>
      </c>
      <c r="Q4425" s="25">
        <f t="shared" si="138"/>
        <v>0</v>
      </c>
      <c r="R4425" s="25" t="e">
        <f>VLOOKUP(O4425,'Currency Balance'!$O$3:$Q$32,3,0)</f>
        <v>#N/A</v>
      </c>
      <c r="S4425" t="e">
        <f t="shared" si="139"/>
        <v>#N/A</v>
      </c>
    </row>
    <row r="4426" spans="1:19">
      <c r="A4426">
        <f>'Previous Trades Import_OMS Quer'!A4426</f>
        <v>0</v>
      </c>
      <c r="B4426">
        <f>'Previous Trades Import_OMS Quer'!B4426</f>
        <v>0</v>
      </c>
      <c r="C4426" s="22">
        <f>'Previous Trades Import_OMS Quer'!C4426</f>
        <v>0</v>
      </c>
      <c r="D4426">
        <f>'Previous Trades Import_OMS Quer'!D4426</f>
        <v>0</v>
      </c>
      <c r="E4426" s="22">
        <f>'Previous Trades Import_OMS Quer'!E4426</f>
        <v>0</v>
      </c>
      <c r="F4426">
        <f>'Previous Trades Import_OMS Quer'!F4426</f>
        <v>0</v>
      </c>
      <c r="G4426">
        <f>'Previous Trades Import_OMS Quer'!G4426</f>
        <v>0</v>
      </c>
      <c r="H4426">
        <f>'Previous Trades Import_OMS Quer'!H4426</f>
        <v>0</v>
      </c>
      <c r="I4426">
        <f>'Previous Trades Import_OMS Quer'!I4426</f>
        <v>0</v>
      </c>
      <c r="J4426">
        <f>'Previous Trades Import_OMS Quer'!J4426</f>
        <v>0</v>
      </c>
      <c r="K4426">
        <f>'Previous Trades Import_OMS Quer'!K4426</f>
        <v>0</v>
      </c>
      <c r="L4426">
        <f>'Previous Trades Import_OMS Quer'!L4426</f>
        <v>0</v>
      </c>
      <c r="M4426">
        <f>'Previous Trades Import_OMS Quer'!M4426</f>
        <v>0</v>
      </c>
      <c r="N4426">
        <f>'Previous Trades Import_OMS Quer'!N4426</f>
        <v>0</v>
      </c>
      <c r="O4426" t="str">
        <f>CLEAN('Previous Trades Import_OMS Quer'!O4426)</f>
        <v/>
      </c>
      <c r="Q4426" s="25">
        <f t="shared" si="138"/>
        <v>0</v>
      </c>
      <c r="R4426" s="25" t="e">
        <f>VLOOKUP(O4426,'Currency Balance'!$O$3:$Q$32,3,0)</f>
        <v>#N/A</v>
      </c>
      <c r="S4426" t="e">
        <f t="shared" si="139"/>
        <v>#N/A</v>
      </c>
    </row>
    <row r="4427" spans="1:19">
      <c r="A4427">
        <f>'Previous Trades Import_OMS Quer'!A4427</f>
        <v>0</v>
      </c>
      <c r="B4427">
        <f>'Previous Trades Import_OMS Quer'!B4427</f>
        <v>0</v>
      </c>
      <c r="C4427" s="22">
        <f>'Previous Trades Import_OMS Quer'!C4427</f>
        <v>0</v>
      </c>
      <c r="D4427">
        <f>'Previous Trades Import_OMS Quer'!D4427</f>
        <v>0</v>
      </c>
      <c r="E4427" s="22">
        <f>'Previous Trades Import_OMS Quer'!E4427</f>
        <v>0</v>
      </c>
      <c r="F4427">
        <f>'Previous Trades Import_OMS Quer'!F4427</f>
        <v>0</v>
      </c>
      <c r="G4427">
        <f>'Previous Trades Import_OMS Quer'!G4427</f>
        <v>0</v>
      </c>
      <c r="H4427">
        <f>'Previous Trades Import_OMS Quer'!H4427</f>
        <v>0</v>
      </c>
      <c r="I4427">
        <f>'Previous Trades Import_OMS Quer'!I4427</f>
        <v>0</v>
      </c>
      <c r="J4427">
        <f>'Previous Trades Import_OMS Quer'!J4427</f>
        <v>0</v>
      </c>
      <c r="K4427">
        <f>'Previous Trades Import_OMS Quer'!K4427</f>
        <v>0</v>
      </c>
      <c r="L4427">
        <f>'Previous Trades Import_OMS Quer'!L4427</f>
        <v>0</v>
      </c>
      <c r="M4427">
        <f>'Previous Trades Import_OMS Quer'!M4427</f>
        <v>0</v>
      </c>
      <c r="N4427">
        <f>'Previous Trades Import_OMS Quer'!N4427</f>
        <v>0</v>
      </c>
      <c r="O4427" t="str">
        <f>CLEAN('Previous Trades Import_OMS Quer'!O4427)</f>
        <v/>
      </c>
      <c r="Q4427" s="25">
        <f t="shared" si="138"/>
        <v>0</v>
      </c>
      <c r="R4427" s="25" t="e">
        <f>VLOOKUP(O4427,'Currency Balance'!$O$3:$Q$32,3,0)</f>
        <v>#N/A</v>
      </c>
      <c r="S4427" t="e">
        <f t="shared" si="139"/>
        <v>#N/A</v>
      </c>
    </row>
    <row r="4428" spans="1:19">
      <c r="A4428">
        <f>'Previous Trades Import_OMS Quer'!A4428</f>
        <v>0</v>
      </c>
      <c r="B4428">
        <f>'Previous Trades Import_OMS Quer'!B4428</f>
        <v>0</v>
      </c>
      <c r="C4428" s="22">
        <f>'Previous Trades Import_OMS Quer'!C4428</f>
        <v>0</v>
      </c>
      <c r="D4428">
        <f>'Previous Trades Import_OMS Quer'!D4428</f>
        <v>0</v>
      </c>
      <c r="E4428" s="22">
        <f>'Previous Trades Import_OMS Quer'!E4428</f>
        <v>0</v>
      </c>
      <c r="F4428">
        <f>'Previous Trades Import_OMS Quer'!F4428</f>
        <v>0</v>
      </c>
      <c r="G4428">
        <f>'Previous Trades Import_OMS Quer'!G4428</f>
        <v>0</v>
      </c>
      <c r="H4428">
        <f>'Previous Trades Import_OMS Quer'!H4428</f>
        <v>0</v>
      </c>
      <c r="I4428">
        <f>'Previous Trades Import_OMS Quer'!I4428</f>
        <v>0</v>
      </c>
      <c r="J4428">
        <f>'Previous Trades Import_OMS Quer'!J4428</f>
        <v>0</v>
      </c>
      <c r="K4428">
        <f>'Previous Trades Import_OMS Quer'!K4428</f>
        <v>0</v>
      </c>
      <c r="L4428">
        <f>'Previous Trades Import_OMS Quer'!L4428</f>
        <v>0</v>
      </c>
      <c r="M4428">
        <f>'Previous Trades Import_OMS Quer'!M4428</f>
        <v>0</v>
      </c>
      <c r="N4428">
        <f>'Previous Trades Import_OMS Quer'!N4428</f>
        <v>0</v>
      </c>
      <c r="O4428" t="str">
        <f>CLEAN('Previous Trades Import_OMS Quer'!O4428)</f>
        <v/>
      </c>
      <c r="Q4428" s="25">
        <f t="shared" si="138"/>
        <v>0</v>
      </c>
      <c r="R4428" s="25" t="e">
        <f>VLOOKUP(O4428,'Currency Balance'!$O$3:$Q$32,3,0)</f>
        <v>#N/A</v>
      </c>
      <c r="S4428" t="e">
        <f t="shared" si="139"/>
        <v>#N/A</v>
      </c>
    </row>
    <row r="4429" spans="1:19">
      <c r="A4429">
        <f>'Previous Trades Import_OMS Quer'!A4429</f>
        <v>0</v>
      </c>
      <c r="B4429">
        <f>'Previous Trades Import_OMS Quer'!B4429</f>
        <v>0</v>
      </c>
      <c r="C4429" s="22">
        <f>'Previous Trades Import_OMS Quer'!C4429</f>
        <v>0</v>
      </c>
      <c r="D4429">
        <f>'Previous Trades Import_OMS Quer'!D4429</f>
        <v>0</v>
      </c>
      <c r="E4429" s="22">
        <f>'Previous Trades Import_OMS Quer'!E4429</f>
        <v>0</v>
      </c>
      <c r="F4429">
        <f>'Previous Trades Import_OMS Quer'!F4429</f>
        <v>0</v>
      </c>
      <c r="G4429">
        <f>'Previous Trades Import_OMS Quer'!G4429</f>
        <v>0</v>
      </c>
      <c r="H4429">
        <f>'Previous Trades Import_OMS Quer'!H4429</f>
        <v>0</v>
      </c>
      <c r="I4429">
        <f>'Previous Trades Import_OMS Quer'!I4429</f>
        <v>0</v>
      </c>
      <c r="J4429">
        <f>'Previous Trades Import_OMS Quer'!J4429</f>
        <v>0</v>
      </c>
      <c r="K4429">
        <f>'Previous Trades Import_OMS Quer'!K4429</f>
        <v>0</v>
      </c>
      <c r="L4429">
        <f>'Previous Trades Import_OMS Quer'!L4429</f>
        <v>0</v>
      </c>
      <c r="M4429">
        <f>'Previous Trades Import_OMS Quer'!M4429</f>
        <v>0</v>
      </c>
      <c r="N4429">
        <f>'Previous Trades Import_OMS Quer'!N4429</f>
        <v>0</v>
      </c>
      <c r="O4429" t="str">
        <f>CLEAN('Previous Trades Import_OMS Quer'!O4429)</f>
        <v/>
      </c>
      <c r="Q4429" s="25">
        <f t="shared" si="138"/>
        <v>0</v>
      </c>
      <c r="R4429" s="25" t="e">
        <f>VLOOKUP(O4429,'Currency Balance'!$O$3:$Q$32,3,0)</f>
        <v>#N/A</v>
      </c>
      <c r="S4429" t="e">
        <f t="shared" si="139"/>
        <v>#N/A</v>
      </c>
    </row>
    <row r="4430" spans="1:19">
      <c r="A4430">
        <f>'Previous Trades Import_OMS Quer'!A4430</f>
        <v>0</v>
      </c>
      <c r="B4430">
        <f>'Previous Trades Import_OMS Quer'!B4430</f>
        <v>0</v>
      </c>
      <c r="C4430" s="22">
        <f>'Previous Trades Import_OMS Quer'!C4430</f>
        <v>0</v>
      </c>
      <c r="D4430">
        <f>'Previous Trades Import_OMS Quer'!D4430</f>
        <v>0</v>
      </c>
      <c r="E4430" s="22">
        <f>'Previous Trades Import_OMS Quer'!E4430</f>
        <v>0</v>
      </c>
      <c r="F4430">
        <f>'Previous Trades Import_OMS Quer'!F4430</f>
        <v>0</v>
      </c>
      <c r="G4430">
        <f>'Previous Trades Import_OMS Quer'!G4430</f>
        <v>0</v>
      </c>
      <c r="H4430">
        <f>'Previous Trades Import_OMS Quer'!H4430</f>
        <v>0</v>
      </c>
      <c r="I4430">
        <f>'Previous Trades Import_OMS Quer'!I4430</f>
        <v>0</v>
      </c>
      <c r="J4430">
        <f>'Previous Trades Import_OMS Quer'!J4430</f>
        <v>0</v>
      </c>
      <c r="K4430">
        <f>'Previous Trades Import_OMS Quer'!K4430</f>
        <v>0</v>
      </c>
      <c r="L4430">
        <f>'Previous Trades Import_OMS Quer'!L4430</f>
        <v>0</v>
      </c>
      <c r="M4430">
        <f>'Previous Trades Import_OMS Quer'!M4430</f>
        <v>0</v>
      </c>
      <c r="N4430">
        <f>'Previous Trades Import_OMS Quer'!N4430</f>
        <v>0</v>
      </c>
      <c r="O4430" t="str">
        <f>CLEAN('Previous Trades Import_OMS Quer'!O4430)</f>
        <v/>
      </c>
      <c r="Q4430" s="25">
        <f t="shared" si="138"/>
        <v>0</v>
      </c>
      <c r="R4430" s="25" t="e">
        <f>VLOOKUP(O4430,'Currency Balance'!$O$3:$Q$32,3,0)</f>
        <v>#N/A</v>
      </c>
      <c r="S4430" t="e">
        <f t="shared" si="139"/>
        <v>#N/A</v>
      </c>
    </row>
    <row r="4431" spans="1:19">
      <c r="A4431">
        <f>'Previous Trades Import_OMS Quer'!A4431</f>
        <v>0</v>
      </c>
      <c r="B4431">
        <f>'Previous Trades Import_OMS Quer'!B4431</f>
        <v>0</v>
      </c>
      <c r="C4431" s="22">
        <f>'Previous Trades Import_OMS Quer'!C4431</f>
        <v>0</v>
      </c>
      <c r="D4431">
        <f>'Previous Trades Import_OMS Quer'!D4431</f>
        <v>0</v>
      </c>
      <c r="E4431" s="22">
        <f>'Previous Trades Import_OMS Quer'!E4431</f>
        <v>0</v>
      </c>
      <c r="F4431">
        <f>'Previous Trades Import_OMS Quer'!F4431</f>
        <v>0</v>
      </c>
      <c r="G4431">
        <f>'Previous Trades Import_OMS Quer'!G4431</f>
        <v>0</v>
      </c>
      <c r="H4431">
        <f>'Previous Trades Import_OMS Quer'!H4431</f>
        <v>0</v>
      </c>
      <c r="I4431">
        <f>'Previous Trades Import_OMS Quer'!I4431</f>
        <v>0</v>
      </c>
      <c r="J4431">
        <f>'Previous Trades Import_OMS Quer'!J4431</f>
        <v>0</v>
      </c>
      <c r="K4431">
        <f>'Previous Trades Import_OMS Quer'!K4431</f>
        <v>0</v>
      </c>
      <c r="L4431">
        <f>'Previous Trades Import_OMS Quer'!L4431</f>
        <v>0</v>
      </c>
      <c r="M4431">
        <f>'Previous Trades Import_OMS Quer'!M4431</f>
        <v>0</v>
      </c>
      <c r="N4431">
        <f>'Previous Trades Import_OMS Quer'!N4431</f>
        <v>0</v>
      </c>
      <c r="O4431" t="str">
        <f>CLEAN('Previous Trades Import_OMS Quer'!O4431)</f>
        <v/>
      </c>
      <c r="Q4431" s="25">
        <f t="shared" si="138"/>
        <v>0</v>
      </c>
      <c r="R4431" s="25" t="e">
        <f>VLOOKUP(O4431,'Currency Balance'!$O$3:$Q$32,3,0)</f>
        <v>#N/A</v>
      </c>
      <c r="S4431" t="e">
        <f t="shared" si="139"/>
        <v>#N/A</v>
      </c>
    </row>
    <row r="4432" spans="1:19">
      <c r="A4432">
        <f>'Previous Trades Import_OMS Quer'!A4432</f>
        <v>0</v>
      </c>
      <c r="B4432">
        <f>'Previous Trades Import_OMS Quer'!B4432</f>
        <v>0</v>
      </c>
      <c r="C4432" s="22">
        <f>'Previous Trades Import_OMS Quer'!C4432</f>
        <v>0</v>
      </c>
      <c r="D4432">
        <f>'Previous Trades Import_OMS Quer'!D4432</f>
        <v>0</v>
      </c>
      <c r="E4432" s="22">
        <f>'Previous Trades Import_OMS Quer'!E4432</f>
        <v>0</v>
      </c>
      <c r="F4432">
        <f>'Previous Trades Import_OMS Quer'!F4432</f>
        <v>0</v>
      </c>
      <c r="G4432">
        <f>'Previous Trades Import_OMS Quer'!G4432</f>
        <v>0</v>
      </c>
      <c r="H4432">
        <f>'Previous Trades Import_OMS Quer'!H4432</f>
        <v>0</v>
      </c>
      <c r="I4432">
        <f>'Previous Trades Import_OMS Quer'!I4432</f>
        <v>0</v>
      </c>
      <c r="J4432">
        <f>'Previous Trades Import_OMS Quer'!J4432</f>
        <v>0</v>
      </c>
      <c r="K4432">
        <f>'Previous Trades Import_OMS Quer'!K4432</f>
        <v>0</v>
      </c>
      <c r="L4432">
        <f>'Previous Trades Import_OMS Quer'!L4432</f>
        <v>0</v>
      </c>
      <c r="M4432">
        <f>'Previous Trades Import_OMS Quer'!M4432</f>
        <v>0</v>
      </c>
      <c r="N4432">
        <f>'Previous Trades Import_OMS Quer'!N4432</f>
        <v>0</v>
      </c>
      <c r="O4432" t="str">
        <f>CLEAN('Previous Trades Import_OMS Quer'!O4432)</f>
        <v/>
      </c>
      <c r="Q4432" s="25">
        <f t="shared" si="138"/>
        <v>0</v>
      </c>
      <c r="R4432" s="25" t="e">
        <f>VLOOKUP(O4432,'Currency Balance'!$O$3:$Q$32,3,0)</f>
        <v>#N/A</v>
      </c>
      <c r="S4432" t="e">
        <f t="shared" si="139"/>
        <v>#N/A</v>
      </c>
    </row>
    <row r="4433" spans="1:19">
      <c r="A4433">
        <f>'Previous Trades Import_OMS Quer'!A4433</f>
        <v>0</v>
      </c>
      <c r="B4433">
        <f>'Previous Trades Import_OMS Quer'!B4433</f>
        <v>0</v>
      </c>
      <c r="C4433" s="22">
        <f>'Previous Trades Import_OMS Quer'!C4433</f>
        <v>0</v>
      </c>
      <c r="D4433">
        <f>'Previous Trades Import_OMS Quer'!D4433</f>
        <v>0</v>
      </c>
      <c r="E4433" s="22">
        <f>'Previous Trades Import_OMS Quer'!E4433</f>
        <v>0</v>
      </c>
      <c r="F4433">
        <f>'Previous Trades Import_OMS Quer'!F4433</f>
        <v>0</v>
      </c>
      <c r="G4433">
        <f>'Previous Trades Import_OMS Quer'!G4433</f>
        <v>0</v>
      </c>
      <c r="H4433">
        <f>'Previous Trades Import_OMS Quer'!H4433</f>
        <v>0</v>
      </c>
      <c r="I4433">
        <f>'Previous Trades Import_OMS Quer'!I4433</f>
        <v>0</v>
      </c>
      <c r="J4433">
        <f>'Previous Trades Import_OMS Quer'!J4433</f>
        <v>0</v>
      </c>
      <c r="K4433">
        <f>'Previous Trades Import_OMS Quer'!K4433</f>
        <v>0</v>
      </c>
      <c r="L4433">
        <f>'Previous Trades Import_OMS Quer'!L4433</f>
        <v>0</v>
      </c>
      <c r="M4433">
        <f>'Previous Trades Import_OMS Quer'!M4433</f>
        <v>0</v>
      </c>
      <c r="N4433">
        <f>'Previous Trades Import_OMS Quer'!N4433</f>
        <v>0</v>
      </c>
      <c r="O4433" t="str">
        <f>CLEAN('Previous Trades Import_OMS Quer'!O4433)</f>
        <v/>
      </c>
      <c r="Q4433" s="25">
        <f t="shared" si="138"/>
        <v>0</v>
      </c>
      <c r="R4433" s="25" t="e">
        <f>VLOOKUP(O4433,'Currency Balance'!$O$3:$Q$32,3,0)</f>
        <v>#N/A</v>
      </c>
      <c r="S4433" t="e">
        <f t="shared" si="139"/>
        <v>#N/A</v>
      </c>
    </row>
    <row r="4434" spans="1:19">
      <c r="A4434">
        <f>'Previous Trades Import_OMS Quer'!A4434</f>
        <v>0</v>
      </c>
      <c r="B4434">
        <f>'Previous Trades Import_OMS Quer'!B4434</f>
        <v>0</v>
      </c>
      <c r="C4434" s="22">
        <f>'Previous Trades Import_OMS Quer'!C4434</f>
        <v>0</v>
      </c>
      <c r="D4434">
        <f>'Previous Trades Import_OMS Quer'!D4434</f>
        <v>0</v>
      </c>
      <c r="E4434" s="22">
        <f>'Previous Trades Import_OMS Quer'!E4434</f>
        <v>0</v>
      </c>
      <c r="F4434">
        <f>'Previous Trades Import_OMS Quer'!F4434</f>
        <v>0</v>
      </c>
      <c r="G4434">
        <f>'Previous Trades Import_OMS Quer'!G4434</f>
        <v>0</v>
      </c>
      <c r="H4434">
        <f>'Previous Trades Import_OMS Quer'!H4434</f>
        <v>0</v>
      </c>
      <c r="I4434">
        <f>'Previous Trades Import_OMS Quer'!I4434</f>
        <v>0</v>
      </c>
      <c r="J4434">
        <f>'Previous Trades Import_OMS Quer'!J4434</f>
        <v>0</v>
      </c>
      <c r="K4434">
        <f>'Previous Trades Import_OMS Quer'!K4434</f>
        <v>0</v>
      </c>
      <c r="L4434">
        <f>'Previous Trades Import_OMS Quer'!L4434</f>
        <v>0</v>
      </c>
      <c r="M4434">
        <f>'Previous Trades Import_OMS Quer'!M4434</f>
        <v>0</v>
      </c>
      <c r="N4434">
        <f>'Previous Trades Import_OMS Quer'!N4434</f>
        <v>0</v>
      </c>
      <c r="O4434" t="str">
        <f>CLEAN('Previous Trades Import_OMS Quer'!O4434)</f>
        <v/>
      </c>
      <c r="Q4434" s="25">
        <f t="shared" si="138"/>
        <v>0</v>
      </c>
      <c r="R4434" s="25" t="e">
        <f>VLOOKUP(O4434,'Currency Balance'!$O$3:$Q$32,3,0)</f>
        <v>#N/A</v>
      </c>
      <c r="S4434" t="e">
        <f t="shared" si="139"/>
        <v>#N/A</v>
      </c>
    </row>
    <row r="4435" spans="1:19">
      <c r="A4435">
        <f>'Previous Trades Import_OMS Quer'!A4435</f>
        <v>0</v>
      </c>
      <c r="B4435">
        <f>'Previous Trades Import_OMS Quer'!B4435</f>
        <v>0</v>
      </c>
      <c r="C4435" s="22">
        <f>'Previous Trades Import_OMS Quer'!C4435</f>
        <v>0</v>
      </c>
      <c r="D4435">
        <f>'Previous Trades Import_OMS Quer'!D4435</f>
        <v>0</v>
      </c>
      <c r="E4435" s="22">
        <f>'Previous Trades Import_OMS Quer'!E4435</f>
        <v>0</v>
      </c>
      <c r="F4435">
        <f>'Previous Trades Import_OMS Quer'!F4435</f>
        <v>0</v>
      </c>
      <c r="G4435">
        <f>'Previous Trades Import_OMS Quer'!G4435</f>
        <v>0</v>
      </c>
      <c r="H4435">
        <f>'Previous Trades Import_OMS Quer'!H4435</f>
        <v>0</v>
      </c>
      <c r="I4435">
        <f>'Previous Trades Import_OMS Quer'!I4435</f>
        <v>0</v>
      </c>
      <c r="J4435">
        <f>'Previous Trades Import_OMS Quer'!J4435</f>
        <v>0</v>
      </c>
      <c r="K4435">
        <f>'Previous Trades Import_OMS Quer'!K4435</f>
        <v>0</v>
      </c>
      <c r="L4435">
        <f>'Previous Trades Import_OMS Quer'!L4435</f>
        <v>0</v>
      </c>
      <c r="M4435">
        <f>'Previous Trades Import_OMS Quer'!M4435</f>
        <v>0</v>
      </c>
      <c r="N4435">
        <f>'Previous Trades Import_OMS Quer'!N4435</f>
        <v>0</v>
      </c>
      <c r="O4435" t="str">
        <f>CLEAN('Previous Trades Import_OMS Quer'!O4435)</f>
        <v/>
      </c>
      <c r="Q4435" s="25">
        <f t="shared" si="138"/>
        <v>0</v>
      </c>
      <c r="R4435" s="25" t="e">
        <f>VLOOKUP(O4435,'Currency Balance'!$O$3:$Q$32,3,0)</f>
        <v>#N/A</v>
      </c>
      <c r="S4435" t="e">
        <f t="shared" si="139"/>
        <v>#N/A</v>
      </c>
    </row>
    <row r="4436" spans="1:19">
      <c r="A4436">
        <f>'Previous Trades Import_OMS Quer'!A4436</f>
        <v>0</v>
      </c>
      <c r="B4436">
        <f>'Previous Trades Import_OMS Quer'!B4436</f>
        <v>0</v>
      </c>
      <c r="C4436" s="22">
        <f>'Previous Trades Import_OMS Quer'!C4436</f>
        <v>0</v>
      </c>
      <c r="D4436">
        <f>'Previous Trades Import_OMS Quer'!D4436</f>
        <v>0</v>
      </c>
      <c r="E4436" s="22">
        <f>'Previous Trades Import_OMS Quer'!E4436</f>
        <v>0</v>
      </c>
      <c r="F4436">
        <f>'Previous Trades Import_OMS Quer'!F4436</f>
        <v>0</v>
      </c>
      <c r="G4436">
        <f>'Previous Trades Import_OMS Quer'!G4436</f>
        <v>0</v>
      </c>
      <c r="H4436">
        <f>'Previous Trades Import_OMS Quer'!H4436</f>
        <v>0</v>
      </c>
      <c r="I4436">
        <f>'Previous Trades Import_OMS Quer'!I4436</f>
        <v>0</v>
      </c>
      <c r="J4436">
        <f>'Previous Trades Import_OMS Quer'!J4436</f>
        <v>0</v>
      </c>
      <c r="K4436">
        <f>'Previous Trades Import_OMS Quer'!K4436</f>
        <v>0</v>
      </c>
      <c r="L4436">
        <f>'Previous Trades Import_OMS Quer'!L4436</f>
        <v>0</v>
      </c>
      <c r="M4436">
        <f>'Previous Trades Import_OMS Quer'!M4436</f>
        <v>0</v>
      </c>
      <c r="N4436">
        <f>'Previous Trades Import_OMS Quer'!N4436</f>
        <v>0</v>
      </c>
      <c r="O4436" t="str">
        <f>CLEAN('Previous Trades Import_OMS Quer'!O4436)</f>
        <v/>
      </c>
      <c r="Q4436" s="25">
        <f t="shared" si="138"/>
        <v>0</v>
      </c>
      <c r="R4436" s="25" t="e">
        <f>VLOOKUP(O4436,'Currency Balance'!$O$3:$Q$32,3,0)</f>
        <v>#N/A</v>
      </c>
      <c r="S4436" t="e">
        <f t="shared" si="139"/>
        <v>#N/A</v>
      </c>
    </row>
    <row r="4437" spans="1:19">
      <c r="A4437">
        <f>'Previous Trades Import_OMS Quer'!A4437</f>
        <v>0</v>
      </c>
      <c r="B4437">
        <f>'Previous Trades Import_OMS Quer'!B4437</f>
        <v>0</v>
      </c>
      <c r="C4437" s="22">
        <f>'Previous Trades Import_OMS Quer'!C4437</f>
        <v>0</v>
      </c>
      <c r="D4437">
        <f>'Previous Trades Import_OMS Quer'!D4437</f>
        <v>0</v>
      </c>
      <c r="E4437" s="22">
        <f>'Previous Trades Import_OMS Quer'!E4437</f>
        <v>0</v>
      </c>
      <c r="F4437">
        <f>'Previous Trades Import_OMS Quer'!F4437</f>
        <v>0</v>
      </c>
      <c r="G4437">
        <f>'Previous Trades Import_OMS Quer'!G4437</f>
        <v>0</v>
      </c>
      <c r="H4437">
        <f>'Previous Trades Import_OMS Quer'!H4437</f>
        <v>0</v>
      </c>
      <c r="I4437">
        <f>'Previous Trades Import_OMS Quer'!I4437</f>
        <v>0</v>
      </c>
      <c r="J4437">
        <f>'Previous Trades Import_OMS Quer'!J4437</f>
        <v>0</v>
      </c>
      <c r="K4437">
        <f>'Previous Trades Import_OMS Quer'!K4437</f>
        <v>0</v>
      </c>
      <c r="L4437">
        <f>'Previous Trades Import_OMS Quer'!L4437</f>
        <v>0</v>
      </c>
      <c r="M4437">
        <f>'Previous Trades Import_OMS Quer'!M4437</f>
        <v>0</v>
      </c>
      <c r="N4437">
        <f>'Previous Trades Import_OMS Quer'!N4437</f>
        <v>0</v>
      </c>
      <c r="O4437" t="str">
        <f>CLEAN('Previous Trades Import_OMS Quer'!O4437)</f>
        <v/>
      </c>
      <c r="Q4437" s="25">
        <f t="shared" si="138"/>
        <v>0</v>
      </c>
      <c r="R4437" s="25" t="e">
        <f>VLOOKUP(O4437,'Currency Balance'!$O$3:$Q$32,3,0)</f>
        <v>#N/A</v>
      </c>
      <c r="S4437" t="e">
        <f t="shared" si="139"/>
        <v>#N/A</v>
      </c>
    </row>
    <row r="4438" spans="1:19">
      <c r="A4438">
        <f>'Previous Trades Import_OMS Quer'!A4438</f>
        <v>0</v>
      </c>
      <c r="B4438">
        <f>'Previous Trades Import_OMS Quer'!B4438</f>
        <v>0</v>
      </c>
      <c r="C4438" s="22">
        <f>'Previous Trades Import_OMS Quer'!C4438</f>
        <v>0</v>
      </c>
      <c r="D4438">
        <f>'Previous Trades Import_OMS Quer'!D4438</f>
        <v>0</v>
      </c>
      <c r="E4438" s="22">
        <f>'Previous Trades Import_OMS Quer'!E4438</f>
        <v>0</v>
      </c>
      <c r="F4438">
        <f>'Previous Trades Import_OMS Quer'!F4438</f>
        <v>0</v>
      </c>
      <c r="G4438">
        <f>'Previous Trades Import_OMS Quer'!G4438</f>
        <v>0</v>
      </c>
      <c r="H4438">
        <f>'Previous Trades Import_OMS Quer'!H4438</f>
        <v>0</v>
      </c>
      <c r="I4438">
        <f>'Previous Trades Import_OMS Quer'!I4438</f>
        <v>0</v>
      </c>
      <c r="J4438">
        <f>'Previous Trades Import_OMS Quer'!J4438</f>
        <v>0</v>
      </c>
      <c r="K4438">
        <f>'Previous Trades Import_OMS Quer'!K4438</f>
        <v>0</v>
      </c>
      <c r="L4438">
        <f>'Previous Trades Import_OMS Quer'!L4438</f>
        <v>0</v>
      </c>
      <c r="M4438">
        <f>'Previous Trades Import_OMS Quer'!M4438</f>
        <v>0</v>
      </c>
      <c r="N4438">
        <f>'Previous Trades Import_OMS Quer'!N4438</f>
        <v>0</v>
      </c>
      <c r="O4438" t="str">
        <f>CLEAN('Previous Trades Import_OMS Quer'!O4438)</f>
        <v/>
      </c>
      <c r="Q4438" s="25">
        <f t="shared" si="138"/>
        <v>0</v>
      </c>
      <c r="R4438" s="25" t="e">
        <f>VLOOKUP(O4438,'Currency Balance'!$O$3:$Q$32,3,0)</f>
        <v>#N/A</v>
      </c>
      <c r="S4438" t="e">
        <f t="shared" si="139"/>
        <v>#N/A</v>
      </c>
    </row>
    <row r="4439" spans="1:19">
      <c r="A4439">
        <f>'Previous Trades Import_OMS Quer'!A4439</f>
        <v>0</v>
      </c>
      <c r="B4439">
        <f>'Previous Trades Import_OMS Quer'!B4439</f>
        <v>0</v>
      </c>
      <c r="C4439" s="22">
        <f>'Previous Trades Import_OMS Quer'!C4439</f>
        <v>0</v>
      </c>
      <c r="D4439">
        <f>'Previous Trades Import_OMS Quer'!D4439</f>
        <v>0</v>
      </c>
      <c r="E4439" s="22">
        <f>'Previous Trades Import_OMS Quer'!E4439</f>
        <v>0</v>
      </c>
      <c r="F4439">
        <f>'Previous Trades Import_OMS Quer'!F4439</f>
        <v>0</v>
      </c>
      <c r="G4439">
        <f>'Previous Trades Import_OMS Quer'!G4439</f>
        <v>0</v>
      </c>
      <c r="H4439">
        <f>'Previous Trades Import_OMS Quer'!H4439</f>
        <v>0</v>
      </c>
      <c r="I4439">
        <f>'Previous Trades Import_OMS Quer'!I4439</f>
        <v>0</v>
      </c>
      <c r="J4439">
        <f>'Previous Trades Import_OMS Quer'!J4439</f>
        <v>0</v>
      </c>
      <c r="K4439">
        <f>'Previous Trades Import_OMS Quer'!K4439</f>
        <v>0</v>
      </c>
      <c r="L4439">
        <f>'Previous Trades Import_OMS Quer'!L4439</f>
        <v>0</v>
      </c>
      <c r="M4439">
        <f>'Previous Trades Import_OMS Quer'!M4439</f>
        <v>0</v>
      </c>
      <c r="N4439">
        <f>'Previous Trades Import_OMS Quer'!N4439</f>
        <v>0</v>
      </c>
      <c r="O4439" t="str">
        <f>CLEAN('Previous Trades Import_OMS Quer'!O4439)</f>
        <v/>
      </c>
      <c r="Q4439" s="25">
        <f t="shared" si="138"/>
        <v>0</v>
      </c>
      <c r="R4439" s="25" t="e">
        <f>VLOOKUP(O4439,'Currency Balance'!$O$3:$Q$32,3,0)</f>
        <v>#N/A</v>
      </c>
      <c r="S4439" t="e">
        <f t="shared" si="139"/>
        <v>#N/A</v>
      </c>
    </row>
    <row r="4440" spans="1:19">
      <c r="A4440">
        <f>'Previous Trades Import_OMS Quer'!A4440</f>
        <v>0</v>
      </c>
      <c r="B4440">
        <f>'Previous Trades Import_OMS Quer'!B4440</f>
        <v>0</v>
      </c>
      <c r="C4440" s="22">
        <f>'Previous Trades Import_OMS Quer'!C4440</f>
        <v>0</v>
      </c>
      <c r="D4440">
        <f>'Previous Trades Import_OMS Quer'!D4440</f>
        <v>0</v>
      </c>
      <c r="E4440" s="22">
        <f>'Previous Trades Import_OMS Quer'!E4440</f>
        <v>0</v>
      </c>
      <c r="F4440">
        <f>'Previous Trades Import_OMS Quer'!F4440</f>
        <v>0</v>
      </c>
      <c r="G4440">
        <f>'Previous Trades Import_OMS Quer'!G4440</f>
        <v>0</v>
      </c>
      <c r="H4440">
        <f>'Previous Trades Import_OMS Quer'!H4440</f>
        <v>0</v>
      </c>
      <c r="I4440">
        <f>'Previous Trades Import_OMS Quer'!I4440</f>
        <v>0</v>
      </c>
      <c r="J4440">
        <f>'Previous Trades Import_OMS Quer'!J4440</f>
        <v>0</v>
      </c>
      <c r="K4440">
        <f>'Previous Trades Import_OMS Quer'!K4440</f>
        <v>0</v>
      </c>
      <c r="L4440">
        <f>'Previous Trades Import_OMS Quer'!L4440</f>
        <v>0</v>
      </c>
      <c r="M4440">
        <f>'Previous Trades Import_OMS Quer'!M4440</f>
        <v>0</v>
      </c>
      <c r="N4440">
        <f>'Previous Trades Import_OMS Quer'!N4440</f>
        <v>0</v>
      </c>
      <c r="O4440" t="str">
        <f>CLEAN('Previous Trades Import_OMS Quer'!O4440)</f>
        <v/>
      </c>
      <c r="Q4440" s="25">
        <f t="shared" si="138"/>
        <v>0</v>
      </c>
      <c r="R4440" s="25" t="e">
        <f>VLOOKUP(O4440,'Currency Balance'!$O$3:$Q$32,3,0)</f>
        <v>#N/A</v>
      </c>
      <c r="S4440" t="e">
        <f t="shared" si="139"/>
        <v>#N/A</v>
      </c>
    </row>
    <row r="4441" spans="1:19">
      <c r="A4441">
        <f>'Previous Trades Import_OMS Quer'!A4441</f>
        <v>0</v>
      </c>
      <c r="B4441">
        <f>'Previous Trades Import_OMS Quer'!B4441</f>
        <v>0</v>
      </c>
      <c r="C4441" s="22">
        <f>'Previous Trades Import_OMS Quer'!C4441</f>
        <v>0</v>
      </c>
      <c r="D4441">
        <f>'Previous Trades Import_OMS Quer'!D4441</f>
        <v>0</v>
      </c>
      <c r="E4441" s="22">
        <f>'Previous Trades Import_OMS Quer'!E4441</f>
        <v>0</v>
      </c>
      <c r="F4441">
        <f>'Previous Trades Import_OMS Quer'!F4441</f>
        <v>0</v>
      </c>
      <c r="G4441">
        <f>'Previous Trades Import_OMS Quer'!G4441</f>
        <v>0</v>
      </c>
      <c r="H4441">
        <f>'Previous Trades Import_OMS Quer'!H4441</f>
        <v>0</v>
      </c>
      <c r="I4441">
        <f>'Previous Trades Import_OMS Quer'!I4441</f>
        <v>0</v>
      </c>
      <c r="J4441">
        <f>'Previous Trades Import_OMS Quer'!J4441</f>
        <v>0</v>
      </c>
      <c r="K4441">
        <f>'Previous Trades Import_OMS Quer'!K4441</f>
        <v>0</v>
      </c>
      <c r="L4441">
        <f>'Previous Trades Import_OMS Quer'!L4441</f>
        <v>0</v>
      </c>
      <c r="M4441">
        <f>'Previous Trades Import_OMS Quer'!M4441</f>
        <v>0</v>
      </c>
      <c r="N4441">
        <f>'Previous Trades Import_OMS Quer'!N4441</f>
        <v>0</v>
      </c>
      <c r="O4441" t="str">
        <f>CLEAN('Previous Trades Import_OMS Quer'!O4441)</f>
        <v/>
      </c>
      <c r="Q4441" s="25">
        <f t="shared" si="138"/>
        <v>0</v>
      </c>
      <c r="R4441" s="25" t="e">
        <f>VLOOKUP(O4441,'Currency Balance'!$O$3:$Q$32,3,0)</f>
        <v>#N/A</v>
      </c>
      <c r="S4441" t="e">
        <f t="shared" si="139"/>
        <v>#N/A</v>
      </c>
    </row>
    <row r="4442" spans="1:19">
      <c r="A4442">
        <f>'Previous Trades Import_OMS Quer'!A4442</f>
        <v>0</v>
      </c>
      <c r="B4442">
        <f>'Previous Trades Import_OMS Quer'!B4442</f>
        <v>0</v>
      </c>
      <c r="C4442" s="22">
        <f>'Previous Trades Import_OMS Quer'!C4442</f>
        <v>0</v>
      </c>
      <c r="D4442">
        <f>'Previous Trades Import_OMS Quer'!D4442</f>
        <v>0</v>
      </c>
      <c r="E4442" s="22">
        <f>'Previous Trades Import_OMS Quer'!E4442</f>
        <v>0</v>
      </c>
      <c r="F4442">
        <f>'Previous Trades Import_OMS Quer'!F4442</f>
        <v>0</v>
      </c>
      <c r="G4442">
        <f>'Previous Trades Import_OMS Quer'!G4442</f>
        <v>0</v>
      </c>
      <c r="H4442">
        <f>'Previous Trades Import_OMS Quer'!H4442</f>
        <v>0</v>
      </c>
      <c r="I4442">
        <f>'Previous Trades Import_OMS Quer'!I4442</f>
        <v>0</v>
      </c>
      <c r="J4442">
        <f>'Previous Trades Import_OMS Quer'!J4442</f>
        <v>0</v>
      </c>
      <c r="K4442">
        <f>'Previous Trades Import_OMS Quer'!K4442</f>
        <v>0</v>
      </c>
      <c r="L4442">
        <f>'Previous Trades Import_OMS Quer'!L4442</f>
        <v>0</v>
      </c>
      <c r="M4442">
        <f>'Previous Trades Import_OMS Quer'!M4442</f>
        <v>0</v>
      </c>
      <c r="N4442">
        <f>'Previous Trades Import_OMS Quer'!N4442</f>
        <v>0</v>
      </c>
      <c r="O4442" t="str">
        <f>CLEAN('Previous Trades Import_OMS Quer'!O4442)</f>
        <v/>
      </c>
      <c r="Q4442" s="25">
        <f t="shared" si="138"/>
        <v>0</v>
      </c>
      <c r="R4442" s="25" t="e">
        <f>VLOOKUP(O4442,'Currency Balance'!$O$3:$Q$32,3,0)</f>
        <v>#N/A</v>
      </c>
      <c r="S4442" t="e">
        <f t="shared" si="139"/>
        <v>#N/A</v>
      </c>
    </row>
    <row r="4443" spans="1:19">
      <c r="A4443">
        <f>'Previous Trades Import_OMS Quer'!A4443</f>
        <v>0</v>
      </c>
      <c r="B4443">
        <f>'Previous Trades Import_OMS Quer'!B4443</f>
        <v>0</v>
      </c>
      <c r="C4443" s="22">
        <f>'Previous Trades Import_OMS Quer'!C4443</f>
        <v>0</v>
      </c>
      <c r="D4443">
        <f>'Previous Trades Import_OMS Quer'!D4443</f>
        <v>0</v>
      </c>
      <c r="E4443" s="22">
        <f>'Previous Trades Import_OMS Quer'!E4443</f>
        <v>0</v>
      </c>
      <c r="F4443">
        <f>'Previous Trades Import_OMS Quer'!F4443</f>
        <v>0</v>
      </c>
      <c r="G4443">
        <f>'Previous Trades Import_OMS Quer'!G4443</f>
        <v>0</v>
      </c>
      <c r="H4443">
        <f>'Previous Trades Import_OMS Quer'!H4443</f>
        <v>0</v>
      </c>
      <c r="I4443">
        <f>'Previous Trades Import_OMS Quer'!I4443</f>
        <v>0</v>
      </c>
      <c r="J4443">
        <f>'Previous Trades Import_OMS Quer'!J4443</f>
        <v>0</v>
      </c>
      <c r="K4443">
        <f>'Previous Trades Import_OMS Quer'!K4443</f>
        <v>0</v>
      </c>
      <c r="L4443">
        <f>'Previous Trades Import_OMS Quer'!L4443</f>
        <v>0</v>
      </c>
      <c r="M4443">
        <f>'Previous Trades Import_OMS Quer'!M4443</f>
        <v>0</v>
      </c>
      <c r="N4443">
        <f>'Previous Trades Import_OMS Quer'!N4443</f>
        <v>0</v>
      </c>
      <c r="O4443" t="str">
        <f>CLEAN('Previous Trades Import_OMS Quer'!O4443)</f>
        <v/>
      </c>
      <c r="Q4443" s="25">
        <f t="shared" si="138"/>
        <v>0</v>
      </c>
      <c r="R4443" s="25" t="e">
        <f>VLOOKUP(O4443,'Currency Balance'!$O$3:$Q$32,3,0)</f>
        <v>#N/A</v>
      </c>
      <c r="S4443" t="e">
        <f t="shared" si="139"/>
        <v>#N/A</v>
      </c>
    </row>
    <row r="4444" spans="1:19">
      <c r="A4444">
        <f>'Previous Trades Import_OMS Quer'!A4444</f>
        <v>0</v>
      </c>
      <c r="B4444">
        <f>'Previous Trades Import_OMS Quer'!B4444</f>
        <v>0</v>
      </c>
      <c r="C4444" s="22">
        <f>'Previous Trades Import_OMS Quer'!C4444</f>
        <v>0</v>
      </c>
      <c r="D4444">
        <f>'Previous Trades Import_OMS Quer'!D4444</f>
        <v>0</v>
      </c>
      <c r="E4444" s="22">
        <f>'Previous Trades Import_OMS Quer'!E4444</f>
        <v>0</v>
      </c>
      <c r="F4444">
        <f>'Previous Trades Import_OMS Quer'!F4444</f>
        <v>0</v>
      </c>
      <c r="G4444">
        <f>'Previous Trades Import_OMS Quer'!G4444</f>
        <v>0</v>
      </c>
      <c r="H4444">
        <f>'Previous Trades Import_OMS Quer'!H4444</f>
        <v>0</v>
      </c>
      <c r="I4444">
        <f>'Previous Trades Import_OMS Quer'!I4444</f>
        <v>0</v>
      </c>
      <c r="J4444">
        <f>'Previous Trades Import_OMS Quer'!J4444</f>
        <v>0</v>
      </c>
      <c r="K4444">
        <f>'Previous Trades Import_OMS Quer'!K4444</f>
        <v>0</v>
      </c>
      <c r="L4444">
        <f>'Previous Trades Import_OMS Quer'!L4444</f>
        <v>0</v>
      </c>
      <c r="M4444">
        <f>'Previous Trades Import_OMS Quer'!M4444</f>
        <v>0</v>
      </c>
      <c r="N4444">
        <f>'Previous Trades Import_OMS Quer'!N4444</f>
        <v>0</v>
      </c>
      <c r="O4444" t="str">
        <f>CLEAN('Previous Trades Import_OMS Quer'!O4444)</f>
        <v/>
      </c>
      <c r="Q4444" s="25">
        <f t="shared" si="138"/>
        <v>0</v>
      </c>
      <c r="R4444" s="25" t="e">
        <f>VLOOKUP(O4444,'Currency Balance'!$O$3:$Q$32,3,0)</f>
        <v>#N/A</v>
      </c>
      <c r="S4444" t="e">
        <f t="shared" si="139"/>
        <v>#N/A</v>
      </c>
    </row>
    <row r="4445" spans="1:19">
      <c r="A4445">
        <f>'Previous Trades Import_OMS Quer'!A4445</f>
        <v>0</v>
      </c>
      <c r="B4445">
        <f>'Previous Trades Import_OMS Quer'!B4445</f>
        <v>0</v>
      </c>
      <c r="C4445" s="22">
        <f>'Previous Trades Import_OMS Quer'!C4445</f>
        <v>0</v>
      </c>
      <c r="D4445">
        <f>'Previous Trades Import_OMS Quer'!D4445</f>
        <v>0</v>
      </c>
      <c r="E4445" s="22">
        <f>'Previous Trades Import_OMS Quer'!E4445</f>
        <v>0</v>
      </c>
      <c r="F4445">
        <f>'Previous Trades Import_OMS Quer'!F4445</f>
        <v>0</v>
      </c>
      <c r="G4445">
        <f>'Previous Trades Import_OMS Quer'!G4445</f>
        <v>0</v>
      </c>
      <c r="H4445">
        <f>'Previous Trades Import_OMS Quer'!H4445</f>
        <v>0</v>
      </c>
      <c r="I4445">
        <f>'Previous Trades Import_OMS Quer'!I4445</f>
        <v>0</v>
      </c>
      <c r="J4445">
        <f>'Previous Trades Import_OMS Quer'!J4445</f>
        <v>0</v>
      </c>
      <c r="K4445">
        <f>'Previous Trades Import_OMS Quer'!K4445</f>
        <v>0</v>
      </c>
      <c r="L4445">
        <f>'Previous Trades Import_OMS Quer'!L4445</f>
        <v>0</v>
      </c>
      <c r="M4445">
        <f>'Previous Trades Import_OMS Quer'!M4445</f>
        <v>0</v>
      </c>
      <c r="N4445">
        <f>'Previous Trades Import_OMS Quer'!N4445</f>
        <v>0</v>
      </c>
      <c r="O4445" t="str">
        <f>CLEAN('Previous Trades Import_OMS Quer'!O4445)</f>
        <v/>
      </c>
      <c r="Q4445" s="25">
        <f t="shared" si="138"/>
        <v>0</v>
      </c>
      <c r="R4445" s="25" t="e">
        <f>VLOOKUP(O4445,'Currency Balance'!$O$3:$Q$32,3,0)</f>
        <v>#N/A</v>
      </c>
      <c r="S4445" t="e">
        <f t="shared" si="139"/>
        <v>#N/A</v>
      </c>
    </row>
    <row r="4446" spans="1:19">
      <c r="A4446">
        <f>'Previous Trades Import_OMS Quer'!A4446</f>
        <v>0</v>
      </c>
      <c r="B4446">
        <f>'Previous Trades Import_OMS Quer'!B4446</f>
        <v>0</v>
      </c>
      <c r="C4446" s="22">
        <f>'Previous Trades Import_OMS Quer'!C4446</f>
        <v>0</v>
      </c>
      <c r="D4446">
        <f>'Previous Trades Import_OMS Quer'!D4446</f>
        <v>0</v>
      </c>
      <c r="E4446" s="22">
        <f>'Previous Trades Import_OMS Quer'!E4446</f>
        <v>0</v>
      </c>
      <c r="F4446">
        <f>'Previous Trades Import_OMS Quer'!F4446</f>
        <v>0</v>
      </c>
      <c r="G4446">
        <f>'Previous Trades Import_OMS Quer'!G4446</f>
        <v>0</v>
      </c>
      <c r="H4446">
        <f>'Previous Trades Import_OMS Quer'!H4446</f>
        <v>0</v>
      </c>
      <c r="I4446">
        <f>'Previous Trades Import_OMS Quer'!I4446</f>
        <v>0</v>
      </c>
      <c r="J4446">
        <f>'Previous Trades Import_OMS Quer'!J4446</f>
        <v>0</v>
      </c>
      <c r="K4446">
        <f>'Previous Trades Import_OMS Quer'!K4446</f>
        <v>0</v>
      </c>
      <c r="L4446">
        <f>'Previous Trades Import_OMS Quer'!L4446</f>
        <v>0</v>
      </c>
      <c r="M4446">
        <f>'Previous Trades Import_OMS Quer'!M4446</f>
        <v>0</v>
      </c>
      <c r="N4446">
        <f>'Previous Trades Import_OMS Quer'!N4446</f>
        <v>0</v>
      </c>
      <c r="O4446" t="str">
        <f>CLEAN('Previous Trades Import_OMS Quer'!O4446)</f>
        <v/>
      </c>
      <c r="Q4446" s="25">
        <f t="shared" si="138"/>
        <v>0</v>
      </c>
      <c r="R4446" s="25" t="e">
        <f>VLOOKUP(O4446,'Currency Balance'!$O$3:$Q$32,3,0)</f>
        <v>#N/A</v>
      </c>
      <c r="S4446" t="e">
        <f t="shared" si="139"/>
        <v>#N/A</v>
      </c>
    </row>
    <row r="4447" spans="1:19">
      <c r="A4447">
        <f>'Previous Trades Import_OMS Quer'!A4447</f>
        <v>0</v>
      </c>
      <c r="B4447">
        <f>'Previous Trades Import_OMS Quer'!B4447</f>
        <v>0</v>
      </c>
      <c r="C4447" s="22">
        <f>'Previous Trades Import_OMS Quer'!C4447</f>
        <v>0</v>
      </c>
      <c r="D4447">
        <f>'Previous Trades Import_OMS Quer'!D4447</f>
        <v>0</v>
      </c>
      <c r="E4447" s="22">
        <f>'Previous Trades Import_OMS Quer'!E4447</f>
        <v>0</v>
      </c>
      <c r="F4447">
        <f>'Previous Trades Import_OMS Quer'!F4447</f>
        <v>0</v>
      </c>
      <c r="G4447">
        <f>'Previous Trades Import_OMS Quer'!G4447</f>
        <v>0</v>
      </c>
      <c r="H4447">
        <f>'Previous Trades Import_OMS Quer'!H4447</f>
        <v>0</v>
      </c>
      <c r="I4447">
        <f>'Previous Trades Import_OMS Quer'!I4447</f>
        <v>0</v>
      </c>
      <c r="J4447">
        <f>'Previous Trades Import_OMS Quer'!J4447</f>
        <v>0</v>
      </c>
      <c r="K4447">
        <f>'Previous Trades Import_OMS Quer'!K4447</f>
        <v>0</v>
      </c>
      <c r="L4447">
        <f>'Previous Trades Import_OMS Quer'!L4447</f>
        <v>0</v>
      </c>
      <c r="M4447">
        <f>'Previous Trades Import_OMS Quer'!M4447</f>
        <v>0</v>
      </c>
      <c r="N4447">
        <f>'Previous Trades Import_OMS Quer'!N4447</f>
        <v>0</v>
      </c>
      <c r="O4447" t="str">
        <f>CLEAN('Previous Trades Import_OMS Quer'!O4447)</f>
        <v/>
      </c>
      <c r="Q4447" s="25">
        <f t="shared" si="138"/>
        <v>0</v>
      </c>
      <c r="R4447" s="25" t="e">
        <f>VLOOKUP(O4447,'Currency Balance'!$O$3:$Q$32,3,0)</f>
        <v>#N/A</v>
      </c>
      <c r="S4447" t="e">
        <f t="shared" si="139"/>
        <v>#N/A</v>
      </c>
    </row>
    <row r="4448" spans="1:19">
      <c r="A4448">
        <f>'Previous Trades Import_OMS Quer'!A4448</f>
        <v>0</v>
      </c>
      <c r="B4448">
        <f>'Previous Trades Import_OMS Quer'!B4448</f>
        <v>0</v>
      </c>
      <c r="C4448" s="22">
        <f>'Previous Trades Import_OMS Quer'!C4448</f>
        <v>0</v>
      </c>
      <c r="D4448">
        <f>'Previous Trades Import_OMS Quer'!D4448</f>
        <v>0</v>
      </c>
      <c r="E4448" s="22">
        <f>'Previous Trades Import_OMS Quer'!E4448</f>
        <v>0</v>
      </c>
      <c r="F4448">
        <f>'Previous Trades Import_OMS Quer'!F4448</f>
        <v>0</v>
      </c>
      <c r="G4448">
        <f>'Previous Trades Import_OMS Quer'!G4448</f>
        <v>0</v>
      </c>
      <c r="H4448">
        <f>'Previous Trades Import_OMS Quer'!H4448</f>
        <v>0</v>
      </c>
      <c r="I4448">
        <f>'Previous Trades Import_OMS Quer'!I4448</f>
        <v>0</v>
      </c>
      <c r="J4448">
        <f>'Previous Trades Import_OMS Quer'!J4448</f>
        <v>0</v>
      </c>
      <c r="K4448">
        <f>'Previous Trades Import_OMS Quer'!K4448</f>
        <v>0</v>
      </c>
      <c r="L4448">
        <f>'Previous Trades Import_OMS Quer'!L4448</f>
        <v>0</v>
      </c>
      <c r="M4448">
        <f>'Previous Trades Import_OMS Quer'!M4448</f>
        <v>0</v>
      </c>
      <c r="N4448">
        <f>'Previous Trades Import_OMS Quer'!N4448</f>
        <v>0</v>
      </c>
      <c r="O4448" t="str">
        <f>CLEAN('Previous Trades Import_OMS Quer'!O4448)</f>
        <v/>
      </c>
      <c r="Q4448" s="25">
        <f t="shared" si="138"/>
        <v>0</v>
      </c>
      <c r="R4448" s="25" t="e">
        <f>VLOOKUP(O4448,'Currency Balance'!$O$3:$Q$32,3,0)</f>
        <v>#N/A</v>
      </c>
      <c r="S4448" t="e">
        <f t="shared" si="139"/>
        <v>#N/A</v>
      </c>
    </row>
    <row r="4449" spans="1:19">
      <c r="A4449">
        <f>'Previous Trades Import_OMS Quer'!A4449</f>
        <v>0</v>
      </c>
      <c r="B4449">
        <f>'Previous Trades Import_OMS Quer'!B4449</f>
        <v>0</v>
      </c>
      <c r="C4449" s="22">
        <f>'Previous Trades Import_OMS Quer'!C4449</f>
        <v>0</v>
      </c>
      <c r="D4449">
        <f>'Previous Trades Import_OMS Quer'!D4449</f>
        <v>0</v>
      </c>
      <c r="E4449" s="22">
        <f>'Previous Trades Import_OMS Quer'!E4449</f>
        <v>0</v>
      </c>
      <c r="F4449">
        <f>'Previous Trades Import_OMS Quer'!F4449</f>
        <v>0</v>
      </c>
      <c r="G4449">
        <f>'Previous Trades Import_OMS Quer'!G4449</f>
        <v>0</v>
      </c>
      <c r="H4449">
        <f>'Previous Trades Import_OMS Quer'!H4449</f>
        <v>0</v>
      </c>
      <c r="I4449">
        <f>'Previous Trades Import_OMS Quer'!I4449</f>
        <v>0</v>
      </c>
      <c r="J4449">
        <f>'Previous Trades Import_OMS Quer'!J4449</f>
        <v>0</v>
      </c>
      <c r="K4449">
        <f>'Previous Trades Import_OMS Quer'!K4449</f>
        <v>0</v>
      </c>
      <c r="L4449">
        <f>'Previous Trades Import_OMS Quer'!L4449</f>
        <v>0</v>
      </c>
      <c r="M4449">
        <f>'Previous Trades Import_OMS Quer'!M4449</f>
        <v>0</v>
      </c>
      <c r="N4449">
        <f>'Previous Trades Import_OMS Quer'!N4449</f>
        <v>0</v>
      </c>
      <c r="O4449" t="str">
        <f>CLEAN('Previous Trades Import_OMS Quer'!O4449)</f>
        <v/>
      </c>
      <c r="Q4449" s="25">
        <f t="shared" si="138"/>
        <v>0</v>
      </c>
      <c r="R4449" s="25" t="e">
        <f>VLOOKUP(O4449,'Currency Balance'!$O$3:$Q$32,3,0)</f>
        <v>#N/A</v>
      </c>
      <c r="S4449" t="e">
        <f t="shared" si="139"/>
        <v>#N/A</v>
      </c>
    </row>
    <row r="4450" spans="1:19">
      <c r="A4450">
        <f>'Previous Trades Import_OMS Quer'!A4450</f>
        <v>0</v>
      </c>
      <c r="B4450">
        <f>'Previous Trades Import_OMS Quer'!B4450</f>
        <v>0</v>
      </c>
      <c r="C4450" s="22">
        <f>'Previous Trades Import_OMS Quer'!C4450</f>
        <v>0</v>
      </c>
      <c r="D4450">
        <f>'Previous Trades Import_OMS Quer'!D4450</f>
        <v>0</v>
      </c>
      <c r="E4450" s="22">
        <f>'Previous Trades Import_OMS Quer'!E4450</f>
        <v>0</v>
      </c>
      <c r="F4450">
        <f>'Previous Trades Import_OMS Quer'!F4450</f>
        <v>0</v>
      </c>
      <c r="G4450">
        <f>'Previous Trades Import_OMS Quer'!G4450</f>
        <v>0</v>
      </c>
      <c r="H4450">
        <f>'Previous Trades Import_OMS Quer'!H4450</f>
        <v>0</v>
      </c>
      <c r="I4450">
        <f>'Previous Trades Import_OMS Quer'!I4450</f>
        <v>0</v>
      </c>
      <c r="J4450">
        <f>'Previous Trades Import_OMS Quer'!J4450</f>
        <v>0</v>
      </c>
      <c r="K4450">
        <f>'Previous Trades Import_OMS Quer'!K4450</f>
        <v>0</v>
      </c>
      <c r="L4450">
        <f>'Previous Trades Import_OMS Quer'!L4450</f>
        <v>0</v>
      </c>
      <c r="M4450">
        <f>'Previous Trades Import_OMS Quer'!M4450</f>
        <v>0</v>
      </c>
      <c r="N4450">
        <f>'Previous Trades Import_OMS Quer'!N4450</f>
        <v>0</v>
      </c>
      <c r="O4450" t="str">
        <f>CLEAN('Previous Trades Import_OMS Quer'!O4450)</f>
        <v/>
      </c>
      <c r="Q4450" s="25">
        <f t="shared" si="138"/>
        <v>0</v>
      </c>
      <c r="R4450" s="25" t="e">
        <f>VLOOKUP(O4450,'Currency Balance'!$O$3:$Q$32,3,0)</f>
        <v>#N/A</v>
      </c>
      <c r="S4450" t="e">
        <f t="shared" si="139"/>
        <v>#N/A</v>
      </c>
    </row>
    <row r="4451" spans="1:19">
      <c r="A4451">
        <f>'Previous Trades Import_OMS Quer'!A4451</f>
        <v>0</v>
      </c>
      <c r="B4451">
        <f>'Previous Trades Import_OMS Quer'!B4451</f>
        <v>0</v>
      </c>
      <c r="C4451" s="22">
        <f>'Previous Trades Import_OMS Quer'!C4451</f>
        <v>0</v>
      </c>
      <c r="D4451">
        <f>'Previous Trades Import_OMS Quer'!D4451</f>
        <v>0</v>
      </c>
      <c r="E4451" s="22">
        <f>'Previous Trades Import_OMS Quer'!E4451</f>
        <v>0</v>
      </c>
      <c r="F4451">
        <f>'Previous Trades Import_OMS Quer'!F4451</f>
        <v>0</v>
      </c>
      <c r="G4451">
        <f>'Previous Trades Import_OMS Quer'!G4451</f>
        <v>0</v>
      </c>
      <c r="H4451">
        <f>'Previous Trades Import_OMS Quer'!H4451</f>
        <v>0</v>
      </c>
      <c r="I4451">
        <f>'Previous Trades Import_OMS Quer'!I4451</f>
        <v>0</v>
      </c>
      <c r="J4451">
        <f>'Previous Trades Import_OMS Quer'!J4451</f>
        <v>0</v>
      </c>
      <c r="K4451">
        <f>'Previous Trades Import_OMS Quer'!K4451</f>
        <v>0</v>
      </c>
      <c r="L4451">
        <f>'Previous Trades Import_OMS Quer'!L4451</f>
        <v>0</v>
      </c>
      <c r="M4451">
        <f>'Previous Trades Import_OMS Quer'!M4451</f>
        <v>0</v>
      </c>
      <c r="N4451">
        <f>'Previous Trades Import_OMS Quer'!N4451</f>
        <v>0</v>
      </c>
      <c r="O4451" t="str">
        <f>CLEAN('Previous Trades Import_OMS Quer'!O4451)</f>
        <v/>
      </c>
      <c r="Q4451" s="25">
        <f t="shared" si="138"/>
        <v>0</v>
      </c>
      <c r="R4451" s="25" t="e">
        <f>VLOOKUP(O4451,'Currency Balance'!$O$3:$Q$32,3,0)</f>
        <v>#N/A</v>
      </c>
      <c r="S4451" t="e">
        <f t="shared" si="139"/>
        <v>#N/A</v>
      </c>
    </row>
    <row r="4452" spans="1:19">
      <c r="A4452">
        <f>'Previous Trades Import_OMS Quer'!A4452</f>
        <v>0</v>
      </c>
      <c r="B4452">
        <f>'Previous Trades Import_OMS Quer'!B4452</f>
        <v>0</v>
      </c>
      <c r="C4452" s="22">
        <f>'Previous Trades Import_OMS Quer'!C4452</f>
        <v>0</v>
      </c>
      <c r="D4452">
        <f>'Previous Trades Import_OMS Quer'!D4452</f>
        <v>0</v>
      </c>
      <c r="E4452" s="22">
        <f>'Previous Trades Import_OMS Quer'!E4452</f>
        <v>0</v>
      </c>
      <c r="F4452">
        <f>'Previous Trades Import_OMS Quer'!F4452</f>
        <v>0</v>
      </c>
      <c r="G4452">
        <f>'Previous Trades Import_OMS Quer'!G4452</f>
        <v>0</v>
      </c>
      <c r="H4452">
        <f>'Previous Trades Import_OMS Quer'!H4452</f>
        <v>0</v>
      </c>
      <c r="I4452">
        <f>'Previous Trades Import_OMS Quer'!I4452</f>
        <v>0</v>
      </c>
      <c r="J4452">
        <f>'Previous Trades Import_OMS Quer'!J4452</f>
        <v>0</v>
      </c>
      <c r="K4452">
        <f>'Previous Trades Import_OMS Quer'!K4452</f>
        <v>0</v>
      </c>
      <c r="L4452">
        <f>'Previous Trades Import_OMS Quer'!L4452</f>
        <v>0</v>
      </c>
      <c r="M4452">
        <f>'Previous Trades Import_OMS Quer'!M4452</f>
        <v>0</v>
      </c>
      <c r="N4452">
        <f>'Previous Trades Import_OMS Quer'!N4452</f>
        <v>0</v>
      </c>
      <c r="O4452" t="str">
        <f>CLEAN('Previous Trades Import_OMS Quer'!O4452)</f>
        <v/>
      </c>
      <c r="Q4452" s="25">
        <f t="shared" si="138"/>
        <v>0</v>
      </c>
      <c r="R4452" s="25" t="e">
        <f>VLOOKUP(O4452,'Currency Balance'!$O$3:$Q$32,3,0)</f>
        <v>#N/A</v>
      </c>
      <c r="S4452" t="e">
        <f t="shared" si="139"/>
        <v>#N/A</v>
      </c>
    </row>
    <row r="4453" spans="1:19">
      <c r="A4453">
        <f>'Previous Trades Import_OMS Quer'!A4453</f>
        <v>0</v>
      </c>
      <c r="B4453">
        <f>'Previous Trades Import_OMS Quer'!B4453</f>
        <v>0</v>
      </c>
      <c r="C4453" s="22">
        <f>'Previous Trades Import_OMS Quer'!C4453</f>
        <v>0</v>
      </c>
      <c r="D4453">
        <f>'Previous Trades Import_OMS Quer'!D4453</f>
        <v>0</v>
      </c>
      <c r="E4453" s="22">
        <f>'Previous Trades Import_OMS Quer'!E4453</f>
        <v>0</v>
      </c>
      <c r="F4453">
        <f>'Previous Trades Import_OMS Quer'!F4453</f>
        <v>0</v>
      </c>
      <c r="G4453">
        <f>'Previous Trades Import_OMS Quer'!G4453</f>
        <v>0</v>
      </c>
      <c r="H4453">
        <f>'Previous Trades Import_OMS Quer'!H4453</f>
        <v>0</v>
      </c>
      <c r="I4453">
        <f>'Previous Trades Import_OMS Quer'!I4453</f>
        <v>0</v>
      </c>
      <c r="J4453">
        <f>'Previous Trades Import_OMS Quer'!J4453</f>
        <v>0</v>
      </c>
      <c r="K4453">
        <f>'Previous Trades Import_OMS Quer'!K4453</f>
        <v>0</v>
      </c>
      <c r="L4453">
        <f>'Previous Trades Import_OMS Quer'!L4453</f>
        <v>0</v>
      </c>
      <c r="M4453">
        <f>'Previous Trades Import_OMS Quer'!M4453</f>
        <v>0</v>
      </c>
      <c r="N4453">
        <f>'Previous Trades Import_OMS Quer'!N4453</f>
        <v>0</v>
      </c>
      <c r="O4453" t="str">
        <f>CLEAN('Previous Trades Import_OMS Quer'!O4453)</f>
        <v/>
      </c>
      <c r="Q4453" s="25">
        <f t="shared" si="138"/>
        <v>0</v>
      </c>
      <c r="R4453" s="25" t="e">
        <f>VLOOKUP(O4453,'Currency Balance'!$O$3:$Q$32,3,0)</f>
        <v>#N/A</v>
      </c>
      <c r="S4453" t="e">
        <f t="shared" si="139"/>
        <v>#N/A</v>
      </c>
    </row>
    <row r="4454" spans="1:19">
      <c r="A4454">
        <f>'Previous Trades Import_OMS Quer'!A4454</f>
        <v>0</v>
      </c>
      <c r="B4454">
        <f>'Previous Trades Import_OMS Quer'!B4454</f>
        <v>0</v>
      </c>
      <c r="C4454" s="22">
        <f>'Previous Trades Import_OMS Quer'!C4454</f>
        <v>0</v>
      </c>
      <c r="D4454">
        <f>'Previous Trades Import_OMS Quer'!D4454</f>
        <v>0</v>
      </c>
      <c r="E4454" s="22">
        <f>'Previous Trades Import_OMS Quer'!E4454</f>
        <v>0</v>
      </c>
      <c r="F4454">
        <f>'Previous Trades Import_OMS Quer'!F4454</f>
        <v>0</v>
      </c>
      <c r="G4454">
        <f>'Previous Trades Import_OMS Quer'!G4454</f>
        <v>0</v>
      </c>
      <c r="H4454">
        <f>'Previous Trades Import_OMS Quer'!H4454</f>
        <v>0</v>
      </c>
      <c r="I4454">
        <f>'Previous Trades Import_OMS Quer'!I4454</f>
        <v>0</v>
      </c>
      <c r="J4454">
        <f>'Previous Trades Import_OMS Quer'!J4454</f>
        <v>0</v>
      </c>
      <c r="K4454">
        <f>'Previous Trades Import_OMS Quer'!K4454</f>
        <v>0</v>
      </c>
      <c r="L4454">
        <f>'Previous Trades Import_OMS Quer'!L4454</f>
        <v>0</v>
      </c>
      <c r="M4454">
        <f>'Previous Trades Import_OMS Quer'!M4454</f>
        <v>0</v>
      </c>
      <c r="N4454">
        <f>'Previous Trades Import_OMS Quer'!N4454</f>
        <v>0</v>
      </c>
      <c r="O4454" t="str">
        <f>CLEAN('Previous Trades Import_OMS Quer'!O4454)</f>
        <v/>
      </c>
      <c r="Q4454" s="25">
        <f t="shared" si="138"/>
        <v>0</v>
      </c>
      <c r="R4454" s="25" t="e">
        <f>VLOOKUP(O4454,'Currency Balance'!$O$3:$Q$32,3,0)</f>
        <v>#N/A</v>
      </c>
      <c r="S4454" t="e">
        <f t="shared" si="139"/>
        <v>#N/A</v>
      </c>
    </row>
    <row r="4455" spans="1:19">
      <c r="A4455">
        <f>'Previous Trades Import_OMS Quer'!A4455</f>
        <v>0</v>
      </c>
      <c r="B4455">
        <f>'Previous Trades Import_OMS Quer'!B4455</f>
        <v>0</v>
      </c>
      <c r="C4455" s="22">
        <f>'Previous Trades Import_OMS Quer'!C4455</f>
        <v>0</v>
      </c>
      <c r="D4455">
        <f>'Previous Trades Import_OMS Quer'!D4455</f>
        <v>0</v>
      </c>
      <c r="E4455" s="22">
        <f>'Previous Trades Import_OMS Quer'!E4455</f>
        <v>0</v>
      </c>
      <c r="F4455">
        <f>'Previous Trades Import_OMS Quer'!F4455</f>
        <v>0</v>
      </c>
      <c r="G4455">
        <f>'Previous Trades Import_OMS Quer'!G4455</f>
        <v>0</v>
      </c>
      <c r="H4455">
        <f>'Previous Trades Import_OMS Quer'!H4455</f>
        <v>0</v>
      </c>
      <c r="I4455">
        <f>'Previous Trades Import_OMS Quer'!I4455</f>
        <v>0</v>
      </c>
      <c r="J4455">
        <f>'Previous Trades Import_OMS Quer'!J4455</f>
        <v>0</v>
      </c>
      <c r="K4455">
        <f>'Previous Trades Import_OMS Quer'!K4455</f>
        <v>0</v>
      </c>
      <c r="L4455">
        <f>'Previous Trades Import_OMS Quer'!L4455</f>
        <v>0</v>
      </c>
      <c r="M4455">
        <f>'Previous Trades Import_OMS Quer'!M4455</f>
        <v>0</v>
      </c>
      <c r="N4455">
        <f>'Previous Trades Import_OMS Quer'!N4455</f>
        <v>0</v>
      </c>
      <c r="O4455" t="str">
        <f>CLEAN('Previous Trades Import_OMS Quer'!O4455)</f>
        <v/>
      </c>
      <c r="Q4455" s="25">
        <f t="shared" si="138"/>
        <v>0</v>
      </c>
      <c r="R4455" s="25" t="e">
        <f>VLOOKUP(O4455,'Currency Balance'!$O$3:$Q$32,3,0)</f>
        <v>#N/A</v>
      </c>
      <c r="S4455" t="e">
        <f t="shared" si="139"/>
        <v>#N/A</v>
      </c>
    </row>
    <row r="4456" spans="1:19">
      <c r="A4456">
        <f>'Previous Trades Import_OMS Quer'!A4456</f>
        <v>0</v>
      </c>
      <c r="B4456">
        <f>'Previous Trades Import_OMS Quer'!B4456</f>
        <v>0</v>
      </c>
      <c r="C4456" s="22">
        <f>'Previous Trades Import_OMS Quer'!C4456</f>
        <v>0</v>
      </c>
      <c r="D4456">
        <f>'Previous Trades Import_OMS Quer'!D4456</f>
        <v>0</v>
      </c>
      <c r="E4456" s="22">
        <f>'Previous Trades Import_OMS Quer'!E4456</f>
        <v>0</v>
      </c>
      <c r="F4456">
        <f>'Previous Trades Import_OMS Quer'!F4456</f>
        <v>0</v>
      </c>
      <c r="G4456">
        <f>'Previous Trades Import_OMS Quer'!G4456</f>
        <v>0</v>
      </c>
      <c r="H4456">
        <f>'Previous Trades Import_OMS Quer'!H4456</f>
        <v>0</v>
      </c>
      <c r="I4456">
        <f>'Previous Trades Import_OMS Quer'!I4456</f>
        <v>0</v>
      </c>
      <c r="J4456">
        <f>'Previous Trades Import_OMS Quer'!J4456</f>
        <v>0</v>
      </c>
      <c r="K4456">
        <f>'Previous Trades Import_OMS Quer'!K4456</f>
        <v>0</v>
      </c>
      <c r="L4456">
        <f>'Previous Trades Import_OMS Quer'!L4456</f>
        <v>0</v>
      </c>
      <c r="M4456">
        <f>'Previous Trades Import_OMS Quer'!M4456</f>
        <v>0</v>
      </c>
      <c r="N4456">
        <f>'Previous Trades Import_OMS Quer'!N4456</f>
        <v>0</v>
      </c>
      <c r="O4456" t="str">
        <f>CLEAN('Previous Trades Import_OMS Quer'!O4456)</f>
        <v/>
      </c>
      <c r="Q4456" s="25">
        <f t="shared" si="138"/>
        <v>0</v>
      </c>
      <c r="R4456" s="25" t="e">
        <f>VLOOKUP(O4456,'Currency Balance'!$O$3:$Q$32,3,0)</f>
        <v>#N/A</v>
      </c>
      <c r="S4456" t="e">
        <f t="shared" si="139"/>
        <v>#N/A</v>
      </c>
    </row>
    <row r="4457" spans="1:19">
      <c r="A4457">
        <f>'Previous Trades Import_OMS Quer'!A4457</f>
        <v>0</v>
      </c>
      <c r="B4457">
        <f>'Previous Trades Import_OMS Quer'!B4457</f>
        <v>0</v>
      </c>
      <c r="C4457" s="22">
        <f>'Previous Trades Import_OMS Quer'!C4457</f>
        <v>0</v>
      </c>
      <c r="D4457">
        <f>'Previous Trades Import_OMS Quer'!D4457</f>
        <v>0</v>
      </c>
      <c r="E4457" s="22">
        <f>'Previous Trades Import_OMS Quer'!E4457</f>
        <v>0</v>
      </c>
      <c r="F4457">
        <f>'Previous Trades Import_OMS Quer'!F4457</f>
        <v>0</v>
      </c>
      <c r="G4457">
        <f>'Previous Trades Import_OMS Quer'!G4457</f>
        <v>0</v>
      </c>
      <c r="H4457">
        <f>'Previous Trades Import_OMS Quer'!H4457</f>
        <v>0</v>
      </c>
      <c r="I4457">
        <f>'Previous Trades Import_OMS Quer'!I4457</f>
        <v>0</v>
      </c>
      <c r="J4457">
        <f>'Previous Trades Import_OMS Quer'!J4457</f>
        <v>0</v>
      </c>
      <c r="K4457">
        <f>'Previous Trades Import_OMS Quer'!K4457</f>
        <v>0</v>
      </c>
      <c r="L4457">
        <f>'Previous Trades Import_OMS Quer'!L4457</f>
        <v>0</v>
      </c>
      <c r="M4457">
        <f>'Previous Trades Import_OMS Quer'!M4457</f>
        <v>0</v>
      </c>
      <c r="N4457">
        <f>'Previous Trades Import_OMS Quer'!N4457</f>
        <v>0</v>
      </c>
      <c r="O4457" t="str">
        <f>CLEAN('Previous Trades Import_OMS Quer'!O4457)</f>
        <v/>
      </c>
      <c r="Q4457" s="25">
        <f t="shared" si="138"/>
        <v>0</v>
      </c>
      <c r="R4457" s="25" t="e">
        <f>VLOOKUP(O4457,'Currency Balance'!$O$3:$Q$32,3,0)</f>
        <v>#N/A</v>
      </c>
      <c r="S4457" t="e">
        <f t="shared" si="139"/>
        <v>#N/A</v>
      </c>
    </row>
    <row r="4458" spans="1:19">
      <c r="A4458">
        <f>'Previous Trades Import_OMS Quer'!A4458</f>
        <v>0</v>
      </c>
      <c r="B4458">
        <f>'Previous Trades Import_OMS Quer'!B4458</f>
        <v>0</v>
      </c>
      <c r="C4458" s="22">
        <f>'Previous Trades Import_OMS Quer'!C4458</f>
        <v>0</v>
      </c>
      <c r="D4458">
        <f>'Previous Trades Import_OMS Quer'!D4458</f>
        <v>0</v>
      </c>
      <c r="E4458" s="22">
        <f>'Previous Trades Import_OMS Quer'!E4458</f>
        <v>0</v>
      </c>
      <c r="F4458">
        <f>'Previous Trades Import_OMS Quer'!F4458</f>
        <v>0</v>
      </c>
      <c r="G4458">
        <f>'Previous Trades Import_OMS Quer'!G4458</f>
        <v>0</v>
      </c>
      <c r="H4458">
        <f>'Previous Trades Import_OMS Quer'!H4458</f>
        <v>0</v>
      </c>
      <c r="I4458">
        <f>'Previous Trades Import_OMS Quer'!I4458</f>
        <v>0</v>
      </c>
      <c r="J4458">
        <f>'Previous Trades Import_OMS Quer'!J4458</f>
        <v>0</v>
      </c>
      <c r="K4458">
        <f>'Previous Trades Import_OMS Quer'!K4458</f>
        <v>0</v>
      </c>
      <c r="L4458">
        <f>'Previous Trades Import_OMS Quer'!L4458</f>
        <v>0</v>
      </c>
      <c r="M4458">
        <f>'Previous Trades Import_OMS Quer'!M4458</f>
        <v>0</v>
      </c>
      <c r="N4458">
        <f>'Previous Trades Import_OMS Quer'!N4458</f>
        <v>0</v>
      </c>
      <c r="O4458" t="str">
        <f>CLEAN('Previous Trades Import_OMS Quer'!O4458)</f>
        <v/>
      </c>
      <c r="Q4458" s="25">
        <f t="shared" si="138"/>
        <v>0</v>
      </c>
      <c r="R4458" s="25" t="e">
        <f>VLOOKUP(O4458,'Currency Balance'!$O$3:$Q$32,3,0)</f>
        <v>#N/A</v>
      </c>
      <c r="S4458" t="e">
        <f t="shared" si="139"/>
        <v>#N/A</v>
      </c>
    </row>
    <row r="4459" spans="1:19">
      <c r="A4459">
        <f>'Previous Trades Import_OMS Quer'!A4459</f>
        <v>0</v>
      </c>
      <c r="B4459">
        <f>'Previous Trades Import_OMS Quer'!B4459</f>
        <v>0</v>
      </c>
      <c r="C4459" s="22">
        <f>'Previous Trades Import_OMS Quer'!C4459</f>
        <v>0</v>
      </c>
      <c r="D4459">
        <f>'Previous Trades Import_OMS Quer'!D4459</f>
        <v>0</v>
      </c>
      <c r="E4459" s="22">
        <f>'Previous Trades Import_OMS Quer'!E4459</f>
        <v>0</v>
      </c>
      <c r="F4459">
        <f>'Previous Trades Import_OMS Quer'!F4459</f>
        <v>0</v>
      </c>
      <c r="G4459">
        <f>'Previous Trades Import_OMS Quer'!G4459</f>
        <v>0</v>
      </c>
      <c r="H4459">
        <f>'Previous Trades Import_OMS Quer'!H4459</f>
        <v>0</v>
      </c>
      <c r="I4459">
        <f>'Previous Trades Import_OMS Quer'!I4459</f>
        <v>0</v>
      </c>
      <c r="J4459">
        <f>'Previous Trades Import_OMS Quer'!J4459</f>
        <v>0</v>
      </c>
      <c r="K4459">
        <f>'Previous Trades Import_OMS Quer'!K4459</f>
        <v>0</v>
      </c>
      <c r="L4459">
        <f>'Previous Trades Import_OMS Quer'!L4459</f>
        <v>0</v>
      </c>
      <c r="M4459">
        <f>'Previous Trades Import_OMS Quer'!M4459</f>
        <v>0</v>
      </c>
      <c r="N4459">
        <f>'Previous Trades Import_OMS Quer'!N4459</f>
        <v>0</v>
      </c>
      <c r="O4459" t="str">
        <f>CLEAN('Previous Trades Import_OMS Quer'!O4459)</f>
        <v/>
      </c>
      <c r="Q4459" s="25">
        <f t="shared" si="138"/>
        <v>0</v>
      </c>
      <c r="R4459" s="25" t="e">
        <f>VLOOKUP(O4459,'Currency Balance'!$O$3:$Q$32,3,0)</f>
        <v>#N/A</v>
      </c>
      <c r="S4459" t="e">
        <f t="shared" si="139"/>
        <v>#N/A</v>
      </c>
    </row>
    <row r="4460" spans="1:19">
      <c r="A4460">
        <f>'Previous Trades Import_OMS Quer'!A4460</f>
        <v>0</v>
      </c>
      <c r="B4460">
        <f>'Previous Trades Import_OMS Quer'!B4460</f>
        <v>0</v>
      </c>
      <c r="C4460" s="22">
        <f>'Previous Trades Import_OMS Quer'!C4460</f>
        <v>0</v>
      </c>
      <c r="D4460">
        <f>'Previous Trades Import_OMS Quer'!D4460</f>
        <v>0</v>
      </c>
      <c r="E4460" s="22">
        <f>'Previous Trades Import_OMS Quer'!E4460</f>
        <v>0</v>
      </c>
      <c r="F4460">
        <f>'Previous Trades Import_OMS Quer'!F4460</f>
        <v>0</v>
      </c>
      <c r="G4460">
        <f>'Previous Trades Import_OMS Quer'!G4460</f>
        <v>0</v>
      </c>
      <c r="H4460">
        <f>'Previous Trades Import_OMS Quer'!H4460</f>
        <v>0</v>
      </c>
      <c r="I4460">
        <f>'Previous Trades Import_OMS Quer'!I4460</f>
        <v>0</v>
      </c>
      <c r="J4460">
        <f>'Previous Trades Import_OMS Quer'!J4460</f>
        <v>0</v>
      </c>
      <c r="K4460">
        <f>'Previous Trades Import_OMS Quer'!K4460</f>
        <v>0</v>
      </c>
      <c r="L4460">
        <f>'Previous Trades Import_OMS Quer'!L4460</f>
        <v>0</v>
      </c>
      <c r="M4460">
        <f>'Previous Trades Import_OMS Quer'!M4460</f>
        <v>0</v>
      </c>
      <c r="N4460">
        <f>'Previous Trades Import_OMS Quer'!N4460</f>
        <v>0</v>
      </c>
      <c r="O4460" t="str">
        <f>CLEAN('Previous Trades Import_OMS Quer'!O4460)</f>
        <v/>
      </c>
      <c r="Q4460" s="25">
        <f t="shared" si="138"/>
        <v>0</v>
      </c>
      <c r="R4460" s="25" t="e">
        <f>VLOOKUP(O4460,'Currency Balance'!$O$3:$Q$32,3,0)</f>
        <v>#N/A</v>
      </c>
      <c r="S4460" t="e">
        <f t="shared" si="139"/>
        <v>#N/A</v>
      </c>
    </row>
    <row r="4461" spans="1:19">
      <c r="A4461">
        <f>'Previous Trades Import_OMS Quer'!A4461</f>
        <v>0</v>
      </c>
      <c r="B4461">
        <f>'Previous Trades Import_OMS Quer'!B4461</f>
        <v>0</v>
      </c>
      <c r="C4461" s="22">
        <f>'Previous Trades Import_OMS Quer'!C4461</f>
        <v>0</v>
      </c>
      <c r="D4461">
        <f>'Previous Trades Import_OMS Quer'!D4461</f>
        <v>0</v>
      </c>
      <c r="E4461" s="22">
        <f>'Previous Trades Import_OMS Quer'!E4461</f>
        <v>0</v>
      </c>
      <c r="F4461">
        <f>'Previous Trades Import_OMS Quer'!F4461</f>
        <v>0</v>
      </c>
      <c r="G4461">
        <f>'Previous Trades Import_OMS Quer'!G4461</f>
        <v>0</v>
      </c>
      <c r="H4461">
        <f>'Previous Trades Import_OMS Quer'!H4461</f>
        <v>0</v>
      </c>
      <c r="I4461">
        <f>'Previous Trades Import_OMS Quer'!I4461</f>
        <v>0</v>
      </c>
      <c r="J4461">
        <f>'Previous Trades Import_OMS Quer'!J4461</f>
        <v>0</v>
      </c>
      <c r="K4461">
        <f>'Previous Trades Import_OMS Quer'!K4461</f>
        <v>0</v>
      </c>
      <c r="L4461">
        <f>'Previous Trades Import_OMS Quer'!L4461</f>
        <v>0</v>
      </c>
      <c r="M4461">
        <f>'Previous Trades Import_OMS Quer'!M4461</f>
        <v>0</v>
      </c>
      <c r="N4461">
        <f>'Previous Trades Import_OMS Quer'!N4461</f>
        <v>0</v>
      </c>
      <c r="O4461" t="str">
        <f>CLEAN('Previous Trades Import_OMS Quer'!O4461)</f>
        <v/>
      </c>
      <c r="Q4461" s="25">
        <f t="shared" si="138"/>
        <v>0</v>
      </c>
      <c r="R4461" s="25" t="e">
        <f>VLOOKUP(O4461,'Currency Balance'!$O$3:$Q$32,3,0)</f>
        <v>#N/A</v>
      </c>
      <c r="S4461" t="e">
        <f t="shared" si="139"/>
        <v>#N/A</v>
      </c>
    </row>
    <row r="4462" spans="1:19">
      <c r="A4462">
        <f>'Previous Trades Import_OMS Quer'!A4462</f>
        <v>0</v>
      </c>
      <c r="B4462">
        <f>'Previous Trades Import_OMS Quer'!B4462</f>
        <v>0</v>
      </c>
      <c r="C4462" s="22">
        <f>'Previous Trades Import_OMS Quer'!C4462</f>
        <v>0</v>
      </c>
      <c r="D4462">
        <f>'Previous Trades Import_OMS Quer'!D4462</f>
        <v>0</v>
      </c>
      <c r="E4462" s="22">
        <f>'Previous Trades Import_OMS Quer'!E4462</f>
        <v>0</v>
      </c>
      <c r="F4462">
        <f>'Previous Trades Import_OMS Quer'!F4462</f>
        <v>0</v>
      </c>
      <c r="G4462">
        <f>'Previous Trades Import_OMS Quer'!G4462</f>
        <v>0</v>
      </c>
      <c r="H4462">
        <f>'Previous Trades Import_OMS Quer'!H4462</f>
        <v>0</v>
      </c>
      <c r="I4462">
        <f>'Previous Trades Import_OMS Quer'!I4462</f>
        <v>0</v>
      </c>
      <c r="J4462">
        <f>'Previous Trades Import_OMS Quer'!J4462</f>
        <v>0</v>
      </c>
      <c r="K4462">
        <f>'Previous Trades Import_OMS Quer'!K4462</f>
        <v>0</v>
      </c>
      <c r="L4462">
        <f>'Previous Trades Import_OMS Quer'!L4462</f>
        <v>0</v>
      </c>
      <c r="M4462">
        <f>'Previous Trades Import_OMS Quer'!M4462</f>
        <v>0</v>
      </c>
      <c r="N4462">
        <f>'Previous Trades Import_OMS Quer'!N4462</f>
        <v>0</v>
      </c>
      <c r="O4462" t="str">
        <f>CLEAN('Previous Trades Import_OMS Quer'!O4462)</f>
        <v/>
      </c>
      <c r="Q4462" s="25">
        <f t="shared" si="138"/>
        <v>0</v>
      </c>
      <c r="R4462" s="25" t="e">
        <f>VLOOKUP(O4462,'Currency Balance'!$O$3:$Q$32,3,0)</f>
        <v>#N/A</v>
      </c>
      <c r="S4462" t="e">
        <f t="shared" si="139"/>
        <v>#N/A</v>
      </c>
    </row>
    <row r="4463" spans="1:19">
      <c r="A4463">
        <f>'Previous Trades Import_OMS Quer'!A4463</f>
        <v>0</v>
      </c>
      <c r="B4463">
        <f>'Previous Trades Import_OMS Quer'!B4463</f>
        <v>0</v>
      </c>
      <c r="C4463" s="22">
        <f>'Previous Trades Import_OMS Quer'!C4463</f>
        <v>0</v>
      </c>
      <c r="D4463">
        <f>'Previous Trades Import_OMS Quer'!D4463</f>
        <v>0</v>
      </c>
      <c r="E4463" s="22">
        <f>'Previous Trades Import_OMS Quer'!E4463</f>
        <v>0</v>
      </c>
      <c r="F4463">
        <f>'Previous Trades Import_OMS Quer'!F4463</f>
        <v>0</v>
      </c>
      <c r="G4463">
        <f>'Previous Trades Import_OMS Quer'!G4463</f>
        <v>0</v>
      </c>
      <c r="H4463">
        <f>'Previous Trades Import_OMS Quer'!H4463</f>
        <v>0</v>
      </c>
      <c r="I4463">
        <f>'Previous Trades Import_OMS Quer'!I4463</f>
        <v>0</v>
      </c>
      <c r="J4463">
        <f>'Previous Trades Import_OMS Quer'!J4463</f>
        <v>0</v>
      </c>
      <c r="K4463">
        <f>'Previous Trades Import_OMS Quer'!K4463</f>
        <v>0</v>
      </c>
      <c r="L4463">
        <f>'Previous Trades Import_OMS Quer'!L4463</f>
        <v>0</v>
      </c>
      <c r="M4463">
        <f>'Previous Trades Import_OMS Quer'!M4463</f>
        <v>0</v>
      </c>
      <c r="N4463">
        <f>'Previous Trades Import_OMS Quer'!N4463</f>
        <v>0</v>
      </c>
      <c r="O4463" t="str">
        <f>CLEAN('Previous Trades Import_OMS Quer'!O4463)</f>
        <v/>
      </c>
      <c r="Q4463" s="25">
        <f t="shared" si="138"/>
        <v>0</v>
      </c>
      <c r="R4463" s="25" t="e">
        <f>VLOOKUP(O4463,'Currency Balance'!$O$3:$Q$32,3,0)</f>
        <v>#N/A</v>
      </c>
      <c r="S4463" t="e">
        <f t="shared" si="139"/>
        <v>#N/A</v>
      </c>
    </row>
    <row r="4464" spans="1:19">
      <c r="A4464">
        <f>'Previous Trades Import_OMS Quer'!A4464</f>
        <v>0</v>
      </c>
      <c r="B4464">
        <f>'Previous Trades Import_OMS Quer'!B4464</f>
        <v>0</v>
      </c>
      <c r="C4464" s="22">
        <f>'Previous Trades Import_OMS Quer'!C4464</f>
        <v>0</v>
      </c>
      <c r="D4464">
        <f>'Previous Trades Import_OMS Quer'!D4464</f>
        <v>0</v>
      </c>
      <c r="E4464" s="22">
        <f>'Previous Trades Import_OMS Quer'!E4464</f>
        <v>0</v>
      </c>
      <c r="F4464">
        <f>'Previous Trades Import_OMS Quer'!F4464</f>
        <v>0</v>
      </c>
      <c r="G4464">
        <f>'Previous Trades Import_OMS Quer'!G4464</f>
        <v>0</v>
      </c>
      <c r="H4464">
        <f>'Previous Trades Import_OMS Quer'!H4464</f>
        <v>0</v>
      </c>
      <c r="I4464">
        <f>'Previous Trades Import_OMS Quer'!I4464</f>
        <v>0</v>
      </c>
      <c r="J4464">
        <f>'Previous Trades Import_OMS Quer'!J4464</f>
        <v>0</v>
      </c>
      <c r="K4464">
        <f>'Previous Trades Import_OMS Quer'!K4464</f>
        <v>0</v>
      </c>
      <c r="L4464">
        <f>'Previous Trades Import_OMS Quer'!L4464</f>
        <v>0</v>
      </c>
      <c r="M4464">
        <f>'Previous Trades Import_OMS Quer'!M4464</f>
        <v>0</v>
      </c>
      <c r="N4464">
        <f>'Previous Trades Import_OMS Quer'!N4464</f>
        <v>0</v>
      </c>
      <c r="O4464" t="str">
        <f>CLEAN('Previous Trades Import_OMS Quer'!O4464)</f>
        <v/>
      </c>
      <c r="Q4464" s="25">
        <f t="shared" si="138"/>
        <v>0</v>
      </c>
      <c r="R4464" s="25" t="e">
        <f>VLOOKUP(O4464,'Currency Balance'!$O$3:$Q$32,3,0)</f>
        <v>#N/A</v>
      </c>
      <c r="S4464" t="e">
        <f t="shared" si="139"/>
        <v>#N/A</v>
      </c>
    </row>
    <row r="4465" spans="1:19">
      <c r="A4465">
        <f>'Previous Trades Import_OMS Quer'!A4465</f>
        <v>0</v>
      </c>
      <c r="B4465">
        <f>'Previous Trades Import_OMS Quer'!B4465</f>
        <v>0</v>
      </c>
      <c r="C4465" s="22">
        <f>'Previous Trades Import_OMS Quer'!C4465</f>
        <v>0</v>
      </c>
      <c r="D4465">
        <f>'Previous Trades Import_OMS Quer'!D4465</f>
        <v>0</v>
      </c>
      <c r="E4465" s="22">
        <f>'Previous Trades Import_OMS Quer'!E4465</f>
        <v>0</v>
      </c>
      <c r="F4465">
        <f>'Previous Trades Import_OMS Quer'!F4465</f>
        <v>0</v>
      </c>
      <c r="G4465">
        <f>'Previous Trades Import_OMS Quer'!G4465</f>
        <v>0</v>
      </c>
      <c r="H4465">
        <f>'Previous Trades Import_OMS Quer'!H4465</f>
        <v>0</v>
      </c>
      <c r="I4465">
        <f>'Previous Trades Import_OMS Quer'!I4465</f>
        <v>0</v>
      </c>
      <c r="J4465">
        <f>'Previous Trades Import_OMS Quer'!J4465</f>
        <v>0</v>
      </c>
      <c r="K4465">
        <f>'Previous Trades Import_OMS Quer'!K4465</f>
        <v>0</v>
      </c>
      <c r="L4465">
        <f>'Previous Trades Import_OMS Quer'!L4465</f>
        <v>0</v>
      </c>
      <c r="M4465">
        <f>'Previous Trades Import_OMS Quer'!M4465</f>
        <v>0</v>
      </c>
      <c r="N4465">
        <f>'Previous Trades Import_OMS Quer'!N4465</f>
        <v>0</v>
      </c>
      <c r="O4465" t="str">
        <f>CLEAN('Previous Trades Import_OMS Quer'!O4465)</f>
        <v/>
      </c>
      <c r="Q4465" s="25">
        <f t="shared" si="138"/>
        <v>0</v>
      </c>
      <c r="R4465" s="25" t="e">
        <f>VLOOKUP(O4465,'Currency Balance'!$O$3:$Q$32,3,0)</f>
        <v>#N/A</v>
      </c>
      <c r="S4465" t="e">
        <f t="shared" si="139"/>
        <v>#N/A</v>
      </c>
    </row>
    <row r="4466" spans="1:19">
      <c r="A4466">
        <f>'Previous Trades Import_OMS Quer'!A4466</f>
        <v>0</v>
      </c>
      <c r="B4466">
        <f>'Previous Trades Import_OMS Quer'!B4466</f>
        <v>0</v>
      </c>
      <c r="C4466" s="22">
        <f>'Previous Trades Import_OMS Quer'!C4466</f>
        <v>0</v>
      </c>
      <c r="D4466">
        <f>'Previous Trades Import_OMS Quer'!D4466</f>
        <v>0</v>
      </c>
      <c r="E4466" s="22">
        <f>'Previous Trades Import_OMS Quer'!E4466</f>
        <v>0</v>
      </c>
      <c r="F4466">
        <f>'Previous Trades Import_OMS Quer'!F4466</f>
        <v>0</v>
      </c>
      <c r="G4466">
        <f>'Previous Trades Import_OMS Quer'!G4466</f>
        <v>0</v>
      </c>
      <c r="H4466">
        <f>'Previous Trades Import_OMS Quer'!H4466</f>
        <v>0</v>
      </c>
      <c r="I4466">
        <f>'Previous Trades Import_OMS Quer'!I4466</f>
        <v>0</v>
      </c>
      <c r="J4466">
        <f>'Previous Trades Import_OMS Quer'!J4466</f>
        <v>0</v>
      </c>
      <c r="K4466">
        <f>'Previous Trades Import_OMS Quer'!K4466</f>
        <v>0</v>
      </c>
      <c r="L4466">
        <f>'Previous Trades Import_OMS Quer'!L4466</f>
        <v>0</v>
      </c>
      <c r="M4466">
        <f>'Previous Trades Import_OMS Quer'!M4466</f>
        <v>0</v>
      </c>
      <c r="N4466">
        <f>'Previous Trades Import_OMS Quer'!N4466</f>
        <v>0</v>
      </c>
      <c r="O4466" t="str">
        <f>CLEAN('Previous Trades Import_OMS Quer'!O4466)</f>
        <v/>
      </c>
      <c r="Q4466" s="25">
        <f t="shared" si="138"/>
        <v>0</v>
      </c>
      <c r="R4466" s="25" t="e">
        <f>VLOOKUP(O4466,'Currency Balance'!$O$3:$Q$32,3,0)</f>
        <v>#N/A</v>
      </c>
      <c r="S4466" t="e">
        <f t="shared" si="139"/>
        <v>#N/A</v>
      </c>
    </row>
    <row r="4467" spans="1:19">
      <c r="A4467">
        <f>'Previous Trades Import_OMS Quer'!A4467</f>
        <v>0</v>
      </c>
      <c r="B4467">
        <f>'Previous Trades Import_OMS Quer'!B4467</f>
        <v>0</v>
      </c>
      <c r="C4467" s="22">
        <f>'Previous Trades Import_OMS Quer'!C4467</f>
        <v>0</v>
      </c>
      <c r="D4467">
        <f>'Previous Trades Import_OMS Quer'!D4467</f>
        <v>0</v>
      </c>
      <c r="E4467" s="22">
        <f>'Previous Trades Import_OMS Quer'!E4467</f>
        <v>0</v>
      </c>
      <c r="F4467">
        <f>'Previous Trades Import_OMS Quer'!F4467</f>
        <v>0</v>
      </c>
      <c r="G4467">
        <f>'Previous Trades Import_OMS Quer'!G4467</f>
        <v>0</v>
      </c>
      <c r="H4467">
        <f>'Previous Trades Import_OMS Quer'!H4467</f>
        <v>0</v>
      </c>
      <c r="I4467">
        <f>'Previous Trades Import_OMS Quer'!I4467</f>
        <v>0</v>
      </c>
      <c r="J4467">
        <f>'Previous Trades Import_OMS Quer'!J4467</f>
        <v>0</v>
      </c>
      <c r="K4467">
        <f>'Previous Trades Import_OMS Quer'!K4467</f>
        <v>0</v>
      </c>
      <c r="L4467">
        <f>'Previous Trades Import_OMS Quer'!L4467</f>
        <v>0</v>
      </c>
      <c r="M4467">
        <f>'Previous Trades Import_OMS Quer'!M4467</f>
        <v>0</v>
      </c>
      <c r="N4467">
        <f>'Previous Trades Import_OMS Quer'!N4467</f>
        <v>0</v>
      </c>
      <c r="O4467" t="str">
        <f>CLEAN('Previous Trades Import_OMS Quer'!O4467)</f>
        <v/>
      </c>
      <c r="Q4467" s="25">
        <f t="shared" si="138"/>
        <v>0</v>
      </c>
      <c r="R4467" s="25" t="e">
        <f>VLOOKUP(O4467,'Currency Balance'!$O$3:$Q$32,3,0)</f>
        <v>#N/A</v>
      </c>
      <c r="S4467" t="e">
        <f t="shared" si="139"/>
        <v>#N/A</v>
      </c>
    </row>
    <row r="4468" spans="1:19">
      <c r="A4468">
        <f>'Previous Trades Import_OMS Quer'!A4468</f>
        <v>0</v>
      </c>
      <c r="B4468">
        <f>'Previous Trades Import_OMS Quer'!B4468</f>
        <v>0</v>
      </c>
      <c r="C4468" s="22">
        <f>'Previous Trades Import_OMS Quer'!C4468</f>
        <v>0</v>
      </c>
      <c r="D4468">
        <f>'Previous Trades Import_OMS Quer'!D4468</f>
        <v>0</v>
      </c>
      <c r="E4468" s="22">
        <f>'Previous Trades Import_OMS Quer'!E4468</f>
        <v>0</v>
      </c>
      <c r="F4468">
        <f>'Previous Trades Import_OMS Quer'!F4468</f>
        <v>0</v>
      </c>
      <c r="G4468">
        <f>'Previous Trades Import_OMS Quer'!G4468</f>
        <v>0</v>
      </c>
      <c r="H4468">
        <f>'Previous Trades Import_OMS Quer'!H4468</f>
        <v>0</v>
      </c>
      <c r="I4468">
        <f>'Previous Trades Import_OMS Quer'!I4468</f>
        <v>0</v>
      </c>
      <c r="J4468">
        <f>'Previous Trades Import_OMS Quer'!J4468</f>
        <v>0</v>
      </c>
      <c r="K4468">
        <f>'Previous Trades Import_OMS Quer'!K4468</f>
        <v>0</v>
      </c>
      <c r="L4468">
        <f>'Previous Trades Import_OMS Quer'!L4468</f>
        <v>0</v>
      </c>
      <c r="M4468">
        <f>'Previous Trades Import_OMS Quer'!M4468</f>
        <v>0</v>
      </c>
      <c r="N4468">
        <f>'Previous Trades Import_OMS Quer'!N4468</f>
        <v>0</v>
      </c>
      <c r="O4468" t="str">
        <f>CLEAN('Previous Trades Import_OMS Quer'!O4468)</f>
        <v/>
      </c>
      <c r="Q4468" s="25">
        <f t="shared" si="138"/>
        <v>0</v>
      </c>
      <c r="R4468" s="25" t="e">
        <f>VLOOKUP(O4468,'Currency Balance'!$O$3:$Q$32,3,0)</f>
        <v>#N/A</v>
      </c>
      <c r="S4468" t="e">
        <f t="shared" si="139"/>
        <v>#N/A</v>
      </c>
    </row>
    <row r="4469" spans="1:19">
      <c r="A4469">
        <f>'Previous Trades Import_OMS Quer'!A4469</f>
        <v>0</v>
      </c>
      <c r="B4469">
        <f>'Previous Trades Import_OMS Quer'!B4469</f>
        <v>0</v>
      </c>
      <c r="C4469" s="22">
        <f>'Previous Trades Import_OMS Quer'!C4469</f>
        <v>0</v>
      </c>
      <c r="D4469">
        <f>'Previous Trades Import_OMS Quer'!D4469</f>
        <v>0</v>
      </c>
      <c r="E4469" s="22">
        <f>'Previous Trades Import_OMS Quer'!E4469</f>
        <v>0</v>
      </c>
      <c r="F4469">
        <f>'Previous Trades Import_OMS Quer'!F4469</f>
        <v>0</v>
      </c>
      <c r="G4469">
        <f>'Previous Trades Import_OMS Quer'!G4469</f>
        <v>0</v>
      </c>
      <c r="H4469">
        <f>'Previous Trades Import_OMS Quer'!H4469</f>
        <v>0</v>
      </c>
      <c r="I4469">
        <f>'Previous Trades Import_OMS Quer'!I4469</f>
        <v>0</v>
      </c>
      <c r="J4469">
        <f>'Previous Trades Import_OMS Quer'!J4469</f>
        <v>0</v>
      </c>
      <c r="K4469">
        <f>'Previous Trades Import_OMS Quer'!K4469</f>
        <v>0</v>
      </c>
      <c r="L4469">
        <f>'Previous Trades Import_OMS Quer'!L4469</f>
        <v>0</v>
      </c>
      <c r="M4469">
        <f>'Previous Trades Import_OMS Quer'!M4469</f>
        <v>0</v>
      </c>
      <c r="N4469">
        <f>'Previous Trades Import_OMS Quer'!N4469</f>
        <v>0</v>
      </c>
      <c r="O4469" t="str">
        <f>CLEAN('Previous Trades Import_OMS Quer'!O4469)</f>
        <v/>
      </c>
      <c r="Q4469" s="25">
        <f t="shared" si="138"/>
        <v>0</v>
      </c>
      <c r="R4469" s="25" t="e">
        <f>VLOOKUP(O4469,'Currency Balance'!$O$3:$Q$32,3,0)</f>
        <v>#N/A</v>
      </c>
      <c r="S4469" t="e">
        <f t="shared" si="139"/>
        <v>#N/A</v>
      </c>
    </row>
    <row r="4470" spans="1:19">
      <c r="A4470">
        <f>'Previous Trades Import_OMS Quer'!A4470</f>
        <v>0</v>
      </c>
      <c r="B4470">
        <f>'Previous Trades Import_OMS Quer'!B4470</f>
        <v>0</v>
      </c>
      <c r="C4470" s="22">
        <f>'Previous Trades Import_OMS Quer'!C4470</f>
        <v>0</v>
      </c>
      <c r="D4470">
        <f>'Previous Trades Import_OMS Quer'!D4470</f>
        <v>0</v>
      </c>
      <c r="E4470" s="22">
        <f>'Previous Trades Import_OMS Quer'!E4470</f>
        <v>0</v>
      </c>
      <c r="F4470">
        <f>'Previous Trades Import_OMS Quer'!F4470</f>
        <v>0</v>
      </c>
      <c r="G4470">
        <f>'Previous Trades Import_OMS Quer'!G4470</f>
        <v>0</v>
      </c>
      <c r="H4470">
        <f>'Previous Trades Import_OMS Quer'!H4470</f>
        <v>0</v>
      </c>
      <c r="I4470">
        <f>'Previous Trades Import_OMS Quer'!I4470</f>
        <v>0</v>
      </c>
      <c r="J4470">
        <f>'Previous Trades Import_OMS Quer'!J4470</f>
        <v>0</v>
      </c>
      <c r="K4470">
        <f>'Previous Trades Import_OMS Quer'!K4470</f>
        <v>0</v>
      </c>
      <c r="L4470">
        <f>'Previous Trades Import_OMS Quer'!L4470</f>
        <v>0</v>
      </c>
      <c r="M4470">
        <f>'Previous Trades Import_OMS Quer'!M4470</f>
        <v>0</v>
      </c>
      <c r="N4470">
        <f>'Previous Trades Import_OMS Quer'!N4470</f>
        <v>0</v>
      </c>
      <c r="O4470" t="str">
        <f>CLEAN('Previous Trades Import_OMS Quer'!O4470)</f>
        <v/>
      </c>
      <c r="Q4470" s="25">
        <f t="shared" si="138"/>
        <v>0</v>
      </c>
      <c r="R4470" s="25" t="e">
        <f>VLOOKUP(O4470,'Currency Balance'!$O$3:$Q$32,3,0)</f>
        <v>#N/A</v>
      </c>
      <c r="S4470" t="e">
        <f t="shared" si="139"/>
        <v>#N/A</v>
      </c>
    </row>
    <row r="4471" spans="1:19">
      <c r="A4471">
        <f>'Previous Trades Import_OMS Quer'!A4471</f>
        <v>0</v>
      </c>
      <c r="B4471">
        <f>'Previous Trades Import_OMS Quer'!B4471</f>
        <v>0</v>
      </c>
      <c r="C4471" s="22">
        <f>'Previous Trades Import_OMS Quer'!C4471</f>
        <v>0</v>
      </c>
      <c r="D4471">
        <f>'Previous Trades Import_OMS Quer'!D4471</f>
        <v>0</v>
      </c>
      <c r="E4471" s="22">
        <f>'Previous Trades Import_OMS Quer'!E4471</f>
        <v>0</v>
      </c>
      <c r="F4471">
        <f>'Previous Trades Import_OMS Quer'!F4471</f>
        <v>0</v>
      </c>
      <c r="G4471">
        <f>'Previous Trades Import_OMS Quer'!G4471</f>
        <v>0</v>
      </c>
      <c r="H4471">
        <f>'Previous Trades Import_OMS Quer'!H4471</f>
        <v>0</v>
      </c>
      <c r="I4471">
        <f>'Previous Trades Import_OMS Quer'!I4471</f>
        <v>0</v>
      </c>
      <c r="J4471">
        <f>'Previous Trades Import_OMS Quer'!J4471</f>
        <v>0</v>
      </c>
      <c r="K4471">
        <f>'Previous Trades Import_OMS Quer'!K4471</f>
        <v>0</v>
      </c>
      <c r="L4471">
        <f>'Previous Trades Import_OMS Quer'!L4471</f>
        <v>0</v>
      </c>
      <c r="M4471">
        <f>'Previous Trades Import_OMS Quer'!M4471</f>
        <v>0</v>
      </c>
      <c r="N4471">
        <f>'Previous Trades Import_OMS Quer'!N4471</f>
        <v>0</v>
      </c>
      <c r="O4471" t="str">
        <f>CLEAN('Previous Trades Import_OMS Quer'!O4471)</f>
        <v/>
      </c>
      <c r="Q4471" s="25">
        <f t="shared" si="138"/>
        <v>0</v>
      </c>
      <c r="R4471" s="25" t="e">
        <f>VLOOKUP(O4471,'Currency Balance'!$O$3:$Q$32,3,0)</f>
        <v>#N/A</v>
      </c>
      <c r="S4471" t="e">
        <f t="shared" si="139"/>
        <v>#N/A</v>
      </c>
    </row>
    <row r="4472" spans="1:19">
      <c r="A4472">
        <f>'Previous Trades Import_OMS Quer'!A4472</f>
        <v>0</v>
      </c>
      <c r="B4472">
        <f>'Previous Trades Import_OMS Quer'!B4472</f>
        <v>0</v>
      </c>
      <c r="C4472" s="22">
        <f>'Previous Trades Import_OMS Quer'!C4472</f>
        <v>0</v>
      </c>
      <c r="D4472">
        <f>'Previous Trades Import_OMS Quer'!D4472</f>
        <v>0</v>
      </c>
      <c r="E4472" s="22">
        <f>'Previous Trades Import_OMS Quer'!E4472</f>
        <v>0</v>
      </c>
      <c r="F4472">
        <f>'Previous Trades Import_OMS Quer'!F4472</f>
        <v>0</v>
      </c>
      <c r="G4472">
        <f>'Previous Trades Import_OMS Quer'!G4472</f>
        <v>0</v>
      </c>
      <c r="H4472">
        <f>'Previous Trades Import_OMS Quer'!H4472</f>
        <v>0</v>
      </c>
      <c r="I4472">
        <f>'Previous Trades Import_OMS Quer'!I4472</f>
        <v>0</v>
      </c>
      <c r="J4472">
        <f>'Previous Trades Import_OMS Quer'!J4472</f>
        <v>0</v>
      </c>
      <c r="K4472">
        <f>'Previous Trades Import_OMS Quer'!K4472</f>
        <v>0</v>
      </c>
      <c r="L4472">
        <f>'Previous Trades Import_OMS Quer'!L4472</f>
        <v>0</v>
      </c>
      <c r="M4472">
        <f>'Previous Trades Import_OMS Quer'!M4472</f>
        <v>0</v>
      </c>
      <c r="N4472">
        <f>'Previous Trades Import_OMS Quer'!N4472</f>
        <v>0</v>
      </c>
      <c r="O4472" t="str">
        <f>CLEAN('Previous Trades Import_OMS Quer'!O4472)</f>
        <v/>
      </c>
      <c r="Q4472" s="25">
        <f t="shared" si="138"/>
        <v>0</v>
      </c>
      <c r="R4472" s="25" t="e">
        <f>VLOOKUP(O4472,'Currency Balance'!$O$3:$Q$32,3,0)</f>
        <v>#N/A</v>
      </c>
      <c r="S4472" t="e">
        <f t="shared" si="139"/>
        <v>#N/A</v>
      </c>
    </row>
    <row r="4473" spans="1:19">
      <c r="A4473">
        <f>'Previous Trades Import_OMS Quer'!A4473</f>
        <v>0</v>
      </c>
      <c r="B4473">
        <f>'Previous Trades Import_OMS Quer'!B4473</f>
        <v>0</v>
      </c>
      <c r="C4473" s="22">
        <f>'Previous Trades Import_OMS Quer'!C4473</f>
        <v>0</v>
      </c>
      <c r="D4473">
        <f>'Previous Trades Import_OMS Quer'!D4473</f>
        <v>0</v>
      </c>
      <c r="E4473" s="22">
        <f>'Previous Trades Import_OMS Quer'!E4473</f>
        <v>0</v>
      </c>
      <c r="F4473">
        <f>'Previous Trades Import_OMS Quer'!F4473</f>
        <v>0</v>
      </c>
      <c r="G4473">
        <f>'Previous Trades Import_OMS Quer'!G4473</f>
        <v>0</v>
      </c>
      <c r="H4473">
        <f>'Previous Trades Import_OMS Quer'!H4473</f>
        <v>0</v>
      </c>
      <c r="I4473">
        <f>'Previous Trades Import_OMS Quer'!I4473</f>
        <v>0</v>
      </c>
      <c r="J4473">
        <f>'Previous Trades Import_OMS Quer'!J4473</f>
        <v>0</v>
      </c>
      <c r="K4473">
        <f>'Previous Trades Import_OMS Quer'!K4473</f>
        <v>0</v>
      </c>
      <c r="L4473">
        <f>'Previous Trades Import_OMS Quer'!L4473</f>
        <v>0</v>
      </c>
      <c r="M4473">
        <f>'Previous Trades Import_OMS Quer'!M4473</f>
        <v>0</v>
      </c>
      <c r="N4473">
        <f>'Previous Trades Import_OMS Quer'!N4473</f>
        <v>0</v>
      </c>
      <c r="O4473" t="str">
        <f>CLEAN('Previous Trades Import_OMS Quer'!O4473)</f>
        <v/>
      </c>
      <c r="Q4473" s="25">
        <f t="shared" si="138"/>
        <v>0</v>
      </c>
      <c r="R4473" s="25" t="e">
        <f>VLOOKUP(O4473,'Currency Balance'!$O$3:$Q$32,3,0)</f>
        <v>#N/A</v>
      </c>
      <c r="S4473" t="e">
        <f t="shared" si="139"/>
        <v>#N/A</v>
      </c>
    </row>
    <row r="4474" spans="1:19">
      <c r="A4474">
        <f>'Previous Trades Import_OMS Quer'!A4474</f>
        <v>0</v>
      </c>
      <c r="B4474">
        <f>'Previous Trades Import_OMS Quer'!B4474</f>
        <v>0</v>
      </c>
      <c r="C4474" s="22">
        <f>'Previous Trades Import_OMS Quer'!C4474</f>
        <v>0</v>
      </c>
      <c r="D4474">
        <f>'Previous Trades Import_OMS Quer'!D4474</f>
        <v>0</v>
      </c>
      <c r="E4474" s="22">
        <f>'Previous Trades Import_OMS Quer'!E4474</f>
        <v>0</v>
      </c>
      <c r="F4474">
        <f>'Previous Trades Import_OMS Quer'!F4474</f>
        <v>0</v>
      </c>
      <c r="G4474">
        <f>'Previous Trades Import_OMS Quer'!G4474</f>
        <v>0</v>
      </c>
      <c r="H4474">
        <f>'Previous Trades Import_OMS Quer'!H4474</f>
        <v>0</v>
      </c>
      <c r="I4474">
        <f>'Previous Trades Import_OMS Quer'!I4474</f>
        <v>0</v>
      </c>
      <c r="J4474">
        <f>'Previous Trades Import_OMS Quer'!J4474</f>
        <v>0</v>
      </c>
      <c r="K4474">
        <f>'Previous Trades Import_OMS Quer'!K4474</f>
        <v>0</v>
      </c>
      <c r="L4474">
        <f>'Previous Trades Import_OMS Quer'!L4474</f>
        <v>0</v>
      </c>
      <c r="M4474">
        <f>'Previous Trades Import_OMS Quer'!M4474</f>
        <v>0</v>
      </c>
      <c r="N4474">
        <f>'Previous Trades Import_OMS Quer'!N4474</f>
        <v>0</v>
      </c>
      <c r="O4474" t="str">
        <f>CLEAN('Previous Trades Import_OMS Quer'!O4474)</f>
        <v/>
      </c>
      <c r="Q4474" s="25">
        <f t="shared" si="138"/>
        <v>0</v>
      </c>
      <c r="R4474" s="25" t="e">
        <f>VLOOKUP(O4474,'Currency Balance'!$O$3:$Q$32,3,0)</f>
        <v>#N/A</v>
      </c>
      <c r="S4474" t="e">
        <f t="shared" si="139"/>
        <v>#N/A</v>
      </c>
    </row>
    <row r="4475" spans="1:19">
      <c r="A4475">
        <f>'Previous Trades Import_OMS Quer'!A4475</f>
        <v>0</v>
      </c>
      <c r="B4475">
        <f>'Previous Trades Import_OMS Quer'!B4475</f>
        <v>0</v>
      </c>
      <c r="C4475" s="22">
        <f>'Previous Trades Import_OMS Quer'!C4475</f>
        <v>0</v>
      </c>
      <c r="D4475">
        <f>'Previous Trades Import_OMS Quer'!D4475</f>
        <v>0</v>
      </c>
      <c r="E4475" s="22">
        <f>'Previous Trades Import_OMS Quer'!E4475</f>
        <v>0</v>
      </c>
      <c r="F4475">
        <f>'Previous Trades Import_OMS Quer'!F4475</f>
        <v>0</v>
      </c>
      <c r="G4475">
        <f>'Previous Trades Import_OMS Quer'!G4475</f>
        <v>0</v>
      </c>
      <c r="H4475">
        <f>'Previous Trades Import_OMS Quer'!H4475</f>
        <v>0</v>
      </c>
      <c r="I4475">
        <f>'Previous Trades Import_OMS Quer'!I4475</f>
        <v>0</v>
      </c>
      <c r="J4475">
        <f>'Previous Trades Import_OMS Quer'!J4475</f>
        <v>0</v>
      </c>
      <c r="K4475">
        <f>'Previous Trades Import_OMS Quer'!K4475</f>
        <v>0</v>
      </c>
      <c r="L4475">
        <f>'Previous Trades Import_OMS Quer'!L4475</f>
        <v>0</v>
      </c>
      <c r="M4475">
        <f>'Previous Trades Import_OMS Quer'!M4475</f>
        <v>0</v>
      </c>
      <c r="N4475">
        <f>'Previous Trades Import_OMS Quer'!N4475</f>
        <v>0</v>
      </c>
      <c r="O4475" t="str">
        <f>CLEAN('Previous Trades Import_OMS Quer'!O4475)</f>
        <v/>
      </c>
      <c r="Q4475" s="25">
        <f t="shared" si="138"/>
        <v>0</v>
      </c>
      <c r="R4475" s="25" t="e">
        <f>VLOOKUP(O4475,'Currency Balance'!$O$3:$Q$32,3,0)</f>
        <v>#N/A</v>
      </c>
      <c r="S4475" t="e">
        <f t="shared" si="139"/>
        <v>#N/A</v>
      </c>
    </row>
    <row r="4476" spans="1:19">
      <c r="A4476">
        <f>'Previous Trades Import_OMS Quer'!A4476</f>
        <v>0</v>
      </c>
      <c r="B4476">
        <f>'Previous Trades Import_OMS Quer'!B4476</f>
        <v>0</v>
      </c>
      <c r="C4476" s="22">
        <f>'Previous Trades Import_OMS Quer'!C4476</f>
        <v>0</v>
      </c>
      <c r="D4476">
        <f>'Previous Trades Import_OMS Quer'!D4476</f>
        <v>0</v>
      </c>
      <c r="E4476" s="22">
        <f>'Previous Trades Import_OMS Quer'!E4476</f>
        <v>0</v>
      </c>
      <c r="F4476">
        <f>'Previous Trades Import_OMS Quer'!F4476</f>
        <v>0</v>
      </c>
      <c r="G4476">
        <f>'Previous Trades Import_OMS Quer'!G4476</f>
        <v>0</v>
      </c>
      <c r="H4476">
        <f>'Previous Trades Import_OMS Quer'!H4476</f>
        <v>0</v>
      </c>
      <c r="I4476">
        <f>'Previous Trades Import_OMS Quer'!I4476</f>
        <v>0</v>
      </c>
      <c r="J4476">
        <f>'Previous Trades Import_OMS Quer'!J4476</f>
        <v>0</v>
      </c>
      <c r="K4476">
        <f>'Previous Trades Import_OMS Quer'!K4476</f>
        <v>0</v>
      </c>
      <c r="L4476">
        <f>'Previous Trades Import_OMS Quer'!L4476</f>
        <v>0</v>
      </c>
      <c r="M4476">
        <f>'Previous Trades Import_OMS Quer'!M4476</f>
        <v>0</v>
      </c>
      <c r="N4476">
        <f>'Previous Trades Import_OMS Quer'!N4476</f>
        <v>0</v>
      </c>
      <c r="O4476" t="str">
        <f>CLEAN('Previous Trades Import_OMS Quer'!O4476)</f>
        <v/>
      </c>
      <c r="Q4476" s="25">
        <f t="shared" si="138"/>
        <v>0</v>
      </c>
      <c r="R4476" s="25" t="e">
        <f>VLOOKUP(O4476,'Currency Balance'!$O$3:$Q$32,3,0)</f>
        <v>#N/A</v>
      </c>
      <c r="S4476" t="e">
        <f t="shared" si="139"/>
        <v>#N/A</v>
      </c>
    </row>
    <row r="4477" spans="1:19">
      <c r="A4477">
        <f>'Previous Trades Import_OMS Quer'!A4477</f>
        <v>0</v>
      </c>
      <c r="B4477">
        <f>'Previous Trades Import_OMS Quer'!B4477</f>
        <v>0</v>
      </c>
      <c r="C4477" s="22">
        <f>'Previous Trades Import_OMS Quer'!C4477</f>
        <v>0</v>
      </c>
      <c r="D4477">
        <f>'Previous Trades Import_OMS Quer'!D4477</f>
        <v>0</v>
      </c>
      <c r="E4477" s="22">
        <f>'Previous Trades Import_OMS Quer'!E4477</f>
        <v>0</v>
      </c>
      <c r="F4477">
        <f>'Previous Trades Import_OMS Quer'!F4477</f>
        <v>0</v>
      </c>
      <c r="G4477">
        <f>'Previous Trades Import_OMS Quer'!G4477</f>
        <v>0</v>
      </c>
      <c r="H4477">
        <f>'Previous Trades Import_OMS Quer'!H4477</f>
        <v>0</v>
      </c>
      <c r="I4477">
        <f>'Previous Trades Import_OMS Quer'!I4477</f>
        <v>0</v>
      </c>
      <c r="J4477">
        <f>'Previous Trades Import_OMS Quer'!J4477</f>
        <v>0</v>
      </c>
      <c r="K4477">
        <f>'Previous Trades Import_OMS Quer'!K4477</f>
        <v>0</v>
      </c>
      <c r="L4477">
        <f>'Previous Trades Import_OMS Quer'!L4477</f>
        <v>0</v>
      </c>
      <c r="M4477">
        <f>'Previous Trades Import_OMS Quer'!M4477</f>
        <v>0</v>
      </c>
      <c r="N4477">
        <f>'Previous Trades Import_OMS Quer'!N4477</f>
        <v>0</v>
      </c>
      <c r="O4477" t="str">
        <f>CLEAN('Previous Trades Import_OMS Quer'!O4477)</f>
        <v/>
      </c>
      <c r="Q4477" s="25">
        <f t="shared" si="138"/>
        <v>0</v>
      </c>
      <c r="R4477" s="25" t="e">
        <f>VLOOKUP(O4477,'Currency Balance'!$O$3:$Q$32,3,0)</f>
        <v>#N/A</v>
      </c>
      <c r="S4477" t="e">
        <f t="shared" si="139"/>
        <v>#N/A</v>
      </c>
    </row>
    <row r="4478" spans="1:19">
      <c r="A4478">
        <f>'Previous Trades Import_OMS Quer'!A4478</f>
        <v>0</v>
      </c>
      <c r="B4478">
        <f>'Previous Trades Import_OMS Quer'!B4478</f>
        <v>0</v>
      </c>
      <c r="C4478" s="22">
        <f>'Previous Trades Import_OMS Quer'!C4478</f>
        <v>0</v>
      </c>
      <c r="D4478">
        <f>'Previous Trades Import_OMS Quer'!D4478</f>
        <v>0</v>
      </c>
      <c r="E4478" s="22">
        <f>'Previous Trades Import_OMS Quer'!E4478</f>
        <v>0</v>
      </c>
      <c r="F4478">
        <f>'Previous Trades Import_OMS Quer'!F4478</f>
        <v>0</v>
      </c>
      <c r="G4478">
        <f>'Previous Trades Import_OMS Quer'!G4478</f>
        <v>0</v>
      </c>
      <c r="H4478">
        <f>'Previous Trades Import_OMS Quer'!H4478</f>
        <v>0</v>
      </c>
      <c r="I4478">
        <f>'Previous Trades Import_OMS Quer'!I4478</f>
        <v>0</v>
      </c>
      <c r="J4478">
        <f>'Previous Trades Import_OMS Quer'!J4478</f>
        <v>0</v>
      </c>
      <c r="K4478">
        <f>'Previous Trades Import_OMS Quer'!K4478</f>
        <v>0</v>
      </c>
      <c r="L4478">
        <f>'Previous Trades Import_OMS Quer'!L4478</f>
        <v>0</v>
      </c>
      <c r="M4478">
        <f>'Previous Trades Import_OMS Quer'!M4478</f>
        <v>0</v>
      </c>
      <c r="N4478">
        <f>'Previous Trades Import_OMS Quer'!N4478</f>
        <v>0</v>
      </c>
      <c r="O4478" t="str">
        <f>CLEAN('Previous Trades Import_OMS Quer'!O4478)</f>
        <v/>
      </c>
      <c r="Q4478" s="25">
        <f t="shared" si="138"/>
        <v>0</v>
      </c>
      <c r="R4478" s="25" t="e">
        <f>VLOOKUP(O4478,'Currency Balance'!$O$3:$Q$32,3,0)</f>
        <v>#N/A</v>
      </c>
      <c r="S4478" t="e">
        <f t="shared" si="139"/>
        <v>#N/A</v>
      </c>
    </row>
    <row r="4479" spans="1:19">
      <c r="A4479">
        <f>'Previous Trades Import_OMS Quer'!A4479</f>
        <v>0</v>
      </c>
      <c r="B4479">
        <f>'Previous Trades Import_OMS Quer'!B4479</f>
        <v>0</v>
      </c>
      <c r="C4479" s="22">
        <f>'Previous Trades Import_OMS Quer'!C4479</f>
        <v>0</v>
      </c>
      <c r="D4479">
        <f>'Previous Trades Import_OMS Quer'!D4479</f>
        <v>0</v>
      </c>
      <c r="E4479" s="22">
        <f>'Previous Trades Import_OMS Quer'!E4479</f>
        <v>0</v>
      </c>
      <c r="F4479">
        <f>'Previous Trades Import_OMS Quer'!F4479</f>
        <v>0</v>
      </c>
      <c r="G4479">
        <f>'Previous Trades Import_OMS Quer'!G4479</f>
        <v>0</v>
      </c>
      <c r="H4479">
        <f>'Previous Trades Import_OMS Quer'!H4479</f>
        <v>0</v>
      </c>
      <c r="I4479">
        <f>'Previous Trades Import_OMS Quer'!I4479</f>
        <v>0</v>
      </c>
      <c r="J4479">
        <f>'Previous Trades Import_OMS Quer'!J4479</f>
        <v>0</v>
      </c>
      <c r="K4479">
        <f>'Previous Trades Import_OMS Quer'!K4479</f>
        <v>0</v>
      </c>
      <c r="L4479">
        <f>'Previous Trades Import_OMS Quer'!L4479</f>
        <v>0</v>
      </c>
      <c r="M4479">
        <f>'Previous Trades Import_OMS Quer'!M4479</f>
        <v>0</v>
      </c>
      <c r="N4479">
        <f>'Previous Trades Import_OMS Quer'!N4479</f>
        <v>0</v>
      </c>
      <c r="O4479" t="str">
        <f>CLEAN('Previous Trades Import_OMS Quer'!O4479)</f>
        <v/>
      </c>
      <c r="Q4479" s="25">
        <f t="shared" si="138"/>
        <v>0</v>
      </c>
      <c r="R4479" s="25" t="e">
        <f>VLOOKUP(O4479,'Currency Balance'!$O$3:$Q$32,3,0)</f>
        <v>#N/A</v>
      </c>
      <c r="S4479" t="e">
        <f t="shared" si="139"/>
        <v>#N/A</v>
      </c>
    </row>
    <row r="4480" spans="1:19">
      <c r="A4480">
        <f>'Previous Trades Import_OMS Quer'!A4480</f>
        <v>0</v>
      </c>
      <c r="B4480">
        <f>'Previous Trades Import_OMS Quer'!B4480</f>
        <v>0</v>
      </c>
      <c r="C4480" s="22">
        <f>'Previous Trades Import_OMS Quer'!C4480</f>
        <v>0</v>
      </c>
      <c r="D4480">
        <f>'Previous Trades Import_OMS Quer'!D4480</f>
        <v>0</v>
      </c>
      <c r="E4480" s="22">
        <f>'Previous Trades Import_OMS Quer'!E4480</f>
        <v>0</v>
      </c>
      <c r="F4480">
        <f>'Previous Trades Import_OMS Quer'!F4480</f>
        <v>0</v>
      </c>
      <c r="G4480">
        <f>'Previous Trades Import_OMS Quer'!G4480</f>
        <v>0</v>
      </c>
      <c r="H4480">
        <f>'Previous Trades Import_OMS Quer'!H4480</f>
        <v>0</v>
      </c>
      <c r="I4480">
        <f>'Previous Trades Import_OMS Quer'!I4480</f>
        <v>0</v>
      </c>
      <c r="J4480">
        <f>'Previous Trades Import_OMS Quer'!J4480</f>
        <v>0</v>
      </c>
      <c r="K4480">
        <f>'Previous Trades Import_OMS Quer'!K4480</f>
        <v>0</v>
      </c>
      <c r="L4480">
        <f>'Previous Trades Import_OMS Quer'!L4480</f>
        <v>0</v>
      </c>
      <c r="M4480">
        <f>'Previous Trades Import_OMS Quer'!M4480</f>
        <v>0</v>
      </c>
      <c r="N4480">
        <f>'Previous Trades Import_OMS Quer'!N4480</f>
        <v>0</v>
      </c>
      <c r="O4480" t="str">
        <f>CLEAN('Previous Trades Import_OMS Quer'!O4480)</f>
        <v/>
      </c>
      <c r="Q4480" s="25">
        <f t="shared" si="138"/>
        <v>0</v>
      </c>
      <c r="R4480" s="25" t="e">
        <f>VLOOKUP(O4480,'Currency Balance'!$O$3:$Q$32,3,0)</f>
        <v>#N/A</v>
      </c>
      <c r="S4480" t="e">
        <f t="shared" si="139"/>
        <v>#N/A</v>
      </c>
    </row>
    <row r="4481" spans="1:19">
      <c r="A4481">
        <f>'Previous Trades Import_OMS Quer'!A4481</f>
        <v>0</v>
      </c>
      <c r="B4481">
        <f>'Previous Trades Import_OMS Quer'!B4481</f>
        <v>0</v>
      </c>
      <c r="C4481" s="22">
        <f>'Previous Trades Import_OMS Quer'!C4481</f>
        <v>0</v>
      </c>
      <c r="D4481">
        <f>'Previous Trades Import_OMS Quer'!D4481</f>
        <v>0</v>
      </c>
      <c r="E4481" s="22">
        <f>'Previous Trades Import_OMS Quer'!E4481</f>
        <v>0</v>
      </c>
      <c r="F4481">
        <f>'Previous Trades Import_OMS Quer'!F4481</f>
        <v>0</v>
      </c>
      <c r="G4481">
        <f>'Previous Trades Import_OMS Quer'!G4481</f>
        <v>0</v>
      </c>
      <c r="H4481">
        <f>'Previous Trades Import_OMS Quer'!H4481</f>
        <v>0</v>
      </c>
      <c r="I4481">
        <f>'Previous Trades Import_OMS Quer'!I4481</f>
        <v>0</v>
      </c>
      <c r="J4481">
        <f>'Previous Trades Import_OMS Quer'!J4481</f>
        <v>0</v>
      </c>
      <c r="K4481">
        <f>'Previous Trades Import_OMS Quer'!K4481</f>
        <v>0</v>
      </c>
      <c r="L4481">
        <f>'Previous Trades Import_OMS Quer'!L4481</f>
        <v>0</v>
      </c>
      <c r="M4481">
        <f>'Previous Trades Import_OMS Quer'!M4481</f>
        <v>0</v>
      </c>
      <c r="N4481">
        <f>'Previous Trades Import_OMS Quer'!N4481</f>
        <v>0</v>
      </c>
      <c r="O4481" t="str">
        <f>CLEAN('Previous Trades Import_OMS Quer'!O4481)</f>
        <v/>
      </c>
      <c r="Q4481" s="25">
        <f t="shared" si="138"/>
        <v>0</v>
      </c>
      <c r="R4481" s="25" t="e">
        <f>VLOOKUP(O4481,'Currency Balance'!$O$3:$Q$32,3,0)</f>
        <v>#N/A</v>
      </c>
      <c r="S4481" t="e">
        <f t="shared" si="139"/>
        <v>#N/A</v>
      </c>
    </row>
    <row r="4482" spans="1:19">
      <c r="A4482">
        <f>'Previous Trades Import_OMS Quer'!A4482</f>
        <v>0</v>
      </c>
      <c r="B4482">
        <f>'Previous Trades Import_OMS Quer'!B4482</f>
        <v>0</v>
      </c>
      <c r="C4482" s="22">
        <f>'Previous Trades Import_OMS Quer'!C4482</f>
        <v>0</v>
      </c>
      <c r="D4482">
        <f>'Previous Trades Import_OMS Quer'!D4482</f>
        <v>0</v>
      </c>
      <c r="E4482" s="22">
        <f>'Previous Trades Import_OMS Quer'!E4482</f>
        <v>0</v>
      </c>
      <c r="F4482">
        <f>'Previous Trades Import_OMS Quer'!F4482</f>
        <v>0</v>
      </c>
      <c r="G4482">
        <f>'Previous Trades Import_OMS Quer'!G4482</f>
        <v>0</v>
      </c>
      <c r="H4482">
        <f>'Previous Trades Import_OMS Quer'!H4482</f>
        <v>0</v>
      </c>
      <c r="I4482">
        <f>'Previous Trades Import_OMS Quer'!I4482</f>
        <v>0</v>
      </c>
      <c r="J4482">
        <f>'Previous Trades Import_OMS Quer'!J4482</f>
        <v>0</v>
      </c>
      <c r="K4482">
        <f>'Previous Trades Import_OMS Quer'!K4482</f>
        <v>0</v>
      </c>
      <c r="L4482">
        <f>'Previous Trades Import_OMS Quer'!L4482</f>
        <v>0</v>
      </c>
      <c r="M4482">
        <f>'Previous Trades Import_OMS Quer'!M4482</f>
        <v>0</v>
      </c>
      <c r="N4482">
        <f>'Previous Trades Import_OMS Quer'!N4482</f>
        <v>0</v>
      </c>
      <c r="O4482" t="str">
        <f>CLEAN('Previous Trades Import_OMS Quer'!O4482)</f>
        <v/>
      </c>
      <c r="Q4482" s="25">
        <f t="shared" ref="Q4482:Q4545" si="140">IF(G4482="sell",M4482,-M4482)</f>
        <v>0</v>
      </c>
      <c r="R4482" s="25" t="e">
        <f>VLOOKUP(O4482,'Currency Balance'!$O$3:$Q$32,3,0)</f>
        <v>#N/A</v>
      </c>
      <c r="S4482" t="e">
        <f t="shared" ref="S4482:S4545" si="141">Q4482/R4482</f>
        <v>#N/A</v>
      </c>
    </row>
    <row r="4483" spans="1:19">
      <c r="A4483">
        <f>'Previous Trades Import_OMS Quer'!A4483</f>
        <v>0</v>
      </c>
      <c r="B4483">
        <f>'Previous Trades Import_OMS Quer'!B4483</f>
        <v>0</v>
      </c>
      <c r="C4483" s="22">
        <f>'Previous Trades Import_OMS Quer'!C4483</f>
        <v>0</v>
      </c>
      <c r="D4483">
        <f>'Previous Trades Import_OMS Quer'!D4483</f>
        <v>0</v>
      </c>
      <c r="E4483" s="22">
        <f>'Previous Trades Import_OMS Quer'!E4483</f>
        <v>0</v>
      </c>
      <c r="F4483">
        <f>'Previous Trades Import_OMS Quer'!F4483</f>
        <v>0</v>
      </c>
      <c r="G4483">
        <f>'Previous Trades Import_OMS Quer'!G4483</f>
        <v>0</v>
      </c>
      <c r="H4483">
        <f>'Previous Trades Import_OMS Quer'!H4483</f>
        <v>0</v>
      </c>
      <c r="I4483">
        <f>'Previous Trades Import_OMS Quer'!I4483</f>
        <v>0</v>
      </c>
      <c r="J4483">
        <f>'Previous Trades Import_OMS Quer'!J4483</f>
        <v>0</v>
      </c>
      <c r="K4483">
        <f>'Previous Trades Import_OMS Quer'!K4483</f>
        <v>0</v>
      </c>
      <c r="L4483">
        <f>'Previous Trades Import_OMS Quer'!L4483</f>
        <v>0</v>
      </c>
      <c r="M4483">
        <f>'Previous Trades Import_OMS Quer'!M4483</f>
        <v>0</v>
      </c>
      <c r="N4483">
        <f>'Previous Trades Import_OMS Quer'!N4483</f>
        <v>0</v>
      </c>
      <c r="O4483" t="str">
        <f>CLEAN('Previous Trades Import_OMS Quer'!O4483)</f>
        <v/>
      </c>
      <c r="Q4483" s="25">
        <f t="shared" si="140"/>
        <v>0</v>
      </c>
      <c r="R4483" s="25" t="e">
        <f>VLOOKUP(O4483,'Currency Balance'!$O$3:$Q$32,3,0)</f>
        <v>#N/A</v>
      </c>
      <c r="S4483" t="e">
        <f t="shared" si="141"/>
        <v>#N/A</v>
      </c>
    </row>
    <row r="4484" spans="1:19">
      <c r="A4484">
        <f>'Previous Trades Import_OMS Quer'!A4484</f>
        <v>0</v>
      </c>
      <c r="B4484">
        <f>'Previous Trades Import_OMS Quer'!B4484</f>
        <v>0</v>
      </c>
      <c r="C4484" s="22">
        <f>'Previous Trades Import_OMS Quer'!C4484</f>
        <v>0</v>
      </c>
      <c r="D4484">
        <f>'Previous Trades Import_OMS Quer'!D4484</f>
        <v>0</v>
      </c>
      <c r="E4484" s="22">
        <f>'Previous Trades Import_OMS Quer'!E4484</f>
        <v>0</v>
      </c>
      <c r="F4484">
        <f>'Previous Trades Import_OMS Quer'!F4484</f>
        <v>0</v>
      </c>
      <c r="G4484">
        <f>'Previous Trades Import_OMS Quer'!G4484</f>
        <v>0</v>
      </c>
      <c r="H4484">
        <f>'Previous Trades Import_OMS Quer'!H4484</f>
        <v>0</v>
      </c>
      <c r="I4484">
        <f>'Previous Trades Import_OMS Quer'!I4484</f>
        <v>0</v>
      </c>
      <c r="J4484">
        <f>'Previous Trades Import_OMS Quer'!J4484</f>
        <v>0</v>
      </c>
      <c r="K4484">
        <f>'Previous Trades Import_OMS Quer'!K4484</f>
        <v>0</v>
      </c>
      <c r="L4484">
        <f>'Previous Trades Import_OMS Quer'!L4484</f>
        <v>0</v>
      </c>
      <c r="M4484">
        <f>'Previous Trades Import_OMS Quer'!M4484</f>
        <v>0</v>
      </c>
      <c r="N4484">
        <f>'Previous Trades Import_OMS Quer'!N4484</f>
        <v>0</v>
      </c>
      <c r="O4484" t="str">
        <f>CLEAN('Previous Trades Import_OMS Quer'!O4484)</f>
        <v/>
      </c>
      <c r="Q4484" s="25">
        <f t="shared" si="140"/>
        <v>0</v>
      </c>
      <c r="R4484" s="25" t="e">
        <f>VLOOKUP(O4484,'Currency Balance'!$O$3:$Q$32,3,0)</f>
        <v>#N/A</v>
      </c>
      <c r="S4484" t="e">
        <f t="shared" si="141"/>
        <v>#N/A</v>
      </c>
    </row>
    <row r="4485" spans="1:19">
      <c r="A4485">
        <f>'Previous Trades Import_OMS Quer'!A4485</f>
        <v>0</v>
      </c>
      <c r="B4485">
        <f>'Previous Trades Import_OMS Quer'!B4485</f>
        <v>0</v>
      </c>
      <c r="C4485" s="22">
        <f>'Previous Trades Import_OMS Quer'!C4485</f>
        <v>0</v>
      </c>
      <c r="D4485">
        <f>'Previous Trades Import_OMS Quer'!D4485</f>
        <v>0</v>
      </c>
      <c r="E4485" s="22">
        <f>'Previous Trades Import_OMS Quer'!E4485</f>
        <v>0</v>
      </c>
      <c r="F4485">
        <f>'Previous Trades Import_OMS Quer'!F4485</f>
        <v>0</v>
      </c>
      <c r="G4485">
        <f>'Previous Trades Import_OMS Quer'!G4485</f>
        <v>0</v>
      </c>
      <c r="H4485">
        <f>'Previous Trades Import_OMS Quer'!H4485</f>
        <v>0</v>
      </c>
      <c r="I4485">
        <f>'Previous Trades Import_OMS Quer'!I4485</f>
        <v>0</v>
      </c>
      <c r="J4485">
        <f>'Previous Trades Import_OMS Quer'!J4485</f>
        <v>0</v>
      </c>
      <c r="K4485">
        <f>'Previous Trades Import_OMS Quer'!K4485</f>
        <v>0</v>
      </c>
      <c r="L4485">
        <f>'Previous Trades Import_OMS Quer'!L4485</f>
        <v>0</v>
      </c>
      <c r="M4485">
        <f>'Previous Trades Import_OMS Quer'!M4485</f>
        <v>0</v>
      </c>
      <c r="N4485">
        <f>'Previous Trades Import_OMS Quer'!N4485</f>
        <v>0</v>
      </c>
      <c r="O4485" t="str">
        <f>CLEAN('Previous Trades Import_OMS Quer'!O4485)</f>
        <v/>
      </c>
      <c r="Q4485" s="25">
        <f t="shared" si="140"/>
        <v>0</v>
      </c>
      <c r="R4485" s="25" t="e">
        <f>VLOOKUP(O4485,'Currency Balance'!$O$3:$Q$32,3,0)</f>
        <v>#N/A</v>
      </c>
      <c r="S4485" t="e">
        <f t="shared" si="141"/>
        <v>#N/A</v>
      </c>
    </row>
    <row r="4486" spans="1:19">
      <c r="A4486">
        <f>'Previous Trades Import_OMS Quer'!A4486</f>
        <v>0</v>
      </c>
      <c r="B4486">
        <f>'Previous Trades Import_OMS Quer'!B4486</f>
        <v>0</v>
      </c>
      <c r="C4486" s="22">
        <f>'Previous Trades Import_OMS Quer'!C4486</f>
        <v>0</v>
      </c>
      <c r="D4486">
        <f>'Previous Trades Import_OMS Quer'!D4486</f>
        <v>0</v>
      </c>
      <c r="E4486" s="22">
        <f>'Previous Trades Import_OMS Quer'!E4486</f>
        <v>0</v>
      </c>
      <c r="F4486">
        <f>'Previous Trades Import_OMS Quer'!F4486</f>
        <v>0</v>
      </c>
      <c r="G4486">
        <f>'Previous Trades Import_OMS Quer'!G4486</f>
        <v>0</v>
      </c>
      <c r="H4486">
        <f>'Previous Trades Import_OMS Quer'!H4486</f>
        <v>0</v>
      </c>
      <c r="I4486">
        <f>'Previous Trades Import_OMS Quer'!I4486</f>
        <v>0</v>
      </c>
      <c r="J4486">
        <f>'Previous Trades Import_OMS Quer'!J4486</f>
        <v>0</v>
      </c>
      <c r="K4486">
        <f>'Previous Trades Import_OMS Quer'!K4486</f>
        <v>0</v>
      </c>
      <c r="L4486">
        <f>'Previous Trades Import_OMS Quer'!L4486</f>
        <v>0</v>
      </c>
      <c r="M4486">
        <f>'Previous Trades Import_OMS Quer'!M4486</f>
        <v>0</v>
      </c>
      <c r="N4486">
        <f>'Previous Trades Import_OMS Quer'!N4486</f>
        <v>0</v>
      </c>
      <c r="O4486" t="str">
        <f>CLEAN('Previous Trades Import_OMS Quer'!O4486)</f>
        <v/>
      </c>
      <c r="Q4486" s="25">
        <f t="shared" si="140"/>
        <v>0</v>
      </c>
      <c r="R4486" s="25" t="e">
        <f>VLOOKUP(O4486,'Currency Balance'!$O$3:$Q$32,3,0)</f>
        <v>#N/A</v>
      </c>
      <c r="S4486" t="e">
        <f t="shared" si="141"/>
        <v>#N/A</v>
      </c>
    </row>
    <row r="4487" spans="1:19">
      <c r="A4487">
        <f>'Previous Trades Import_OMS Quer'!A4487</f>
        <v>0</v>
      </c>
      <c r="B4487">
        <f>'Previous Trades Import_OMS Quer'!B4487</f>
        <v>0</v>
      </c>
      <c r="C4487" s="22">
        <f>'Previous Trades Import_OMS Quer'!C4487</f>
        <v>0</v>
      </c>
      <c r="D4487">
        <f>'Previous Trades Import_OMS Quer'!D4487</f>
        <v>0</v>
      </c>
      <c r="E4487" s="22">
        <f>'Previous Trades Import_OMS Quer'!E4487</f>
        <v>0</v>
      </c>
      <c r="F4487">
        <f>'Previous Trades Import_OMS Quer'!F4487</f>
        <v>0</v>
      </c>
      <c r="G4487">
        <f>'Previous Trades Import_OMS Quer'!G4487</f>
        <v>0</v>
      </c>
      <c r="H4487">
        <f>'Previous Trades Import_OMS Quer'!H4487</f>
        <v>0</v>
      </c>
      <c r="I4487">
        <f>'Previous Trades Import_OMS Quer'!I4487</f>
        <v>0</v>
      </c>
      <c r="J4487">
        <f>'Previous Trades Import_OMS Quer'!J4487</f>
        <v>0</v>
      </c>
      <c r="K4487">
        <f>'Previous Trades Import_OMS Quer'!K4487</f>
        <v>0</v>
      </c>
      <c r="L4487">
        <f>'Previous Trades Import_OMS Quer'!L4487</f>
        <v>0</v>
      </c>
      <c r="M4487">
        <f>'Previous Trades Import_OMS Quer'!M4487</f>
        <v>0</v>
      </c>
      <c r="N4487">
        <f>'Previous Trades Import_OMS Quer'!N4487</f>
        <v>0</v>
      </c>
      <c r="O4487" t="str">
        <f>CLEAN('Previous Trades Import_OMS Quer'!O4487)</f>
        <v/>
      </c>
      <c r="Q4487" s="25">
        <f t="shared" si="140"/>
        <v>0</v>
      </c>
      <c r="R4487" s="25" t="e">
        <f>VLOOKUP(O4487,'Currency Balance'!$O$3:$Q$32,3,0)</f>
        <v>#N/A</v>
      </c>
      <c r="S4487" t="e">
        <f t="shared" si="141"/>
        <v>#N/A</v>
      </c>
    </row>
    <row r="4488" spans="1:19">
      <c r="A4488">
        <f>'Previous Trades Import_OMS Quer'!A4488</f>
        <v>0</v>
      </c>
      <c r="B4488">
        <f>'Previous Trades Import_OMS Quer'!B4488</f>
        <v>0</v>
      </c>
      <c r="C4488" s="22">
        <f>'Previous Trades Import_OMS Quer'!C4488</f>
        <v>0</v>
      </c>
      <c r="D4488">
        <f>'Previous Trades Import_OMS Quer'!D4488</f>
        <v>0</v>
      </c>
      <c r="E4488" s="22">
        <f>'Previous Trades Import_OMS Quer'!E4488</f>
        <v>0</v>
      </c>
      <c r="F4488">
        <f>'Previous Trades Import_OMS Quer'!F4488</f>
        <v>0</v>
      </c>
      <c r="G4488">
        <f>'Previous Trades Import_OMS Quer'!G4488</f>
        <v>0</v>
      </c>
      <c r="H4488">
        <f>'Previous Trades Import_OMS Quer'!H4488</f>
        <v>0</v>
      </c>
      <c r="I4488">
        <f>'Previous Trades Import_OMS Quer'!I4488</f>
        <v>0</v>
      </c>
      <c r="J4488">
        <f>'Previous Trades Import_OMS Quer'!J4488</f>
        <v>0</v>
      </c>
      <c r="K4488">
        <f>'Previous Trades Import_OMS Quer'!K4488</f>
        <v>0</v>
      </c>
      <c r="L4488">
        <f>'Previous Trades Import_OMS Quer'!L4488</f>
        <v>0</v>
      </c>
      <c r="M4488">
        <f>'Previous Trades Import_OMS Quer'!M4488</f>
        <v>0</v>
      </c>
      <c r="N4488">
        <f>'Previous Trades Import_OMS Quer'!N4488</f>
        <v>0</v>
      </c>
      <c r="O4488" t="str">
        <f>CLEAN('Previous Trades Import_OMS Quer'!O4488)</f>
        <v/>
      </c>
      <c r="Q4488" s="25">
        <f t="shared" si="140"/>
        <v>0</v>
      </c>
      <c r="R4488" s="25" t="e">
        <f>VLOOKUP(O4488,'Currency Balance'!$O$3:$Q$32,3,0)</f>
        <v>#N/A</v>
      </c>
      <c r="S4488" t="e">
        <f t="shared" si="141"/>
        <v>#N/A</v>
      </c>
    </row>
    <row r="4489" spans="1:19">
      <c r="A4489">
        <f>'Previous Trades Import_OMS Quer'!A4489</f>
        <v>0</v>
      </c>
      <c r="B4489">
        <f>'Previous Trades Import_OMS Quer'!B4489</f>
        <v>0</v>
      </c>
      <c r="C4489" s="22">
        <f>'Previous Trades Import_OMS Quer'!C4489</f>
        <v>0</v>
      </c>
      <c r="D4489">
        <f>'Previous Trades Import_OMS Quer'!D4489</f>
        <v>0</v>
      </c>
      <c r="E4489" s="22">
        <f>'Previous Trades Import_OMS Quer'!E4489</f>
        <v>0</v>
      </c>
      <c r="F4489">
        <f>'Previous Trades Import_OMS Quer'!F4489</f>
        <v>0</v>
      </c>
      <c r="G4489">
        <f>'Previous Trades Import_OMS Quer'!G4489</f>
        <v>0</v>
      </c>
      <c r="H4489">
        <f>'Previous Trades Import_OMS Quer'!H4489</f>
        <v>0</v>
      </c>
      <c r="I4489">
        <f>'Previous Trades Import_OMS Quer'!I4489</f>
        <v>0</v>
      </c>
      <c r="J4489">
        <f>'Previous Trades Import_OMS Quer'!J4489</f>
        <v>0</v>
      </c>
      <c r="K4489">
        <f>'Previous Trades Import_OMS Quer'!K4489</f>
        <v>0</v>
      </c>
      <c r="L4489">
        <f>'Previous Trades Import_OMS Quer'!L4489</f>
        <v>0</v>
      </c>
      <c r="M4489">
        <f>'Previous Trades Import_OMS Quer'!M4489</f>
        <v>0</v>
      </c>
      <c r="N4489">
        <f>'Previous Trades Import_OMS Quer'!N4489</f>
        <v>0</v>
      </c>
      <c r="O4489" t="str">
        <f>CLEAN('Previous Trades Import_OMS Quer'!O4489)</f>
        <v/>
      </c>
      <c r="Q4489" s="25">
        <f t="shared" si="140"/>
        <v>0</v>
      </c>
      <c r="R4489" s="25" t="e">
        <f>VLOOKUP(O4489,'Currency Balance'!$O$3:$Q$32,3,0)</f>
        <v>#N/A</v>
      </c>
      <c r="S4489" t="e">
        <f t="shared" si="141"/>
        <v>#N/A</v>
      </c>
    </row>
    <row r="4490" spans="1:19">
      <c r="A4490">
        <f>'Previous Trades Import_OMS Quer'!A4490</f>
        <v>0</v>
      </c>
      <c r="B4490">
        <f>'Previous Trades Import_OMS Quer'!B4490</f>
        <v>0</v>
      </c>
      <c r="C4490" s="22">
        <f>'Previous Trades Import_OMS Quer'!C4490</f>
        <v>0</v>
      </c>
      <c r="D4490">
        <f>'Previous Trades Import_OMS Quer'!D4490</f>
        <v>0</v>
      </c>
      <c r="E4490" s="22">
        <f>'Previous Trades Import_OMS Quer'!E4490</f>
        <v>0</v>
      </c>
      <c r="F4490">
        <f>'Previous Trades Import_OMS Quer'!F4490</f>
        <v>0</v>
      </c>
      <c r="G4490">
        <f>'Previous Trades Import_OMS Quer'!G4490</f>
        <v>0</v>
      </c>
      <c r="H4490">
        <f>'Previous Trades Import_OMS Quer'!H4490</f>
        <v>0</v>
      </c>
      <c r="I4490">
        <f>'Previous Trades Import_OMS Quer'!I4490</f>
        <v>0</v>
      </c>
      <c r="J4490">
        <f>'Previous Trades Import_OMS Quer'!J4490</f>
        <v>0</v>
      </c>
      <c r="K4490">
        <f>'Previous Trades Import_OMS Quer'!K4490</f>
        <v>0</v>
      </c>
      <c r="L4490">
        <f>'Previous Trades Import_OMS Quer'!L4490</f>
        <v>0</v>
      </c>
      <c r="M4490">
        <f>'Previous Trades Import_OMS Quer'!M4490</f>
        <v>0</v>
      </c>
      <c r="N4490">
        <f>'Previous Trades Import_OMS Quer'!N4490</f>
        <v>0</v>
      </c>
      <c r="O4490" t="str">
        <f>CLEAN('Previous Trades Import_OMS Quer'!O4490)</f>
        <v/>
      </c>
      <c r="Q4490" s="25">
        <f t="shared" si="140"/>
        <v>0</v>
      </c>
      <c r="R4490" s="25" t="e">
        <f>VLOOKUP(O4490,'Currency Balance'!$O$3:$Q$32,3,0)</f>
        <v>#N/A</v>
      </c>
      <c r="S4490" t="e">
        <f t="shared" si="141"/>
        <v>#N/A</v>
      </c>
    </row>
    <row r="4491" spans="1:19">
      <c r="A4491">
        <f>'Previous Trades Import_OMS Quer'!A4491</f>
        <v>0</v>
      </c>
      <c r="B4491">
        <f>'Previous Trades Import_OMS Quer'!B4491</f>
        <v>0</v>
      </c>
      <c r="C4491" s="22">
        <f>'Previous Trades Import_OMS Quer'!C4491</f>
        <v>0</v>
      </c>
      <c r="D4491">
        <f>'Previous Trades Import_OMS Quer'!D4491</f>
        <v>0</v>
      </c>
      <c r="E4491" s="22">
        <f>'Previous Trades Import_OMS Quer'!E4491</f>
        <v>0</v>
      </c>
      <c r="F4491">
        <f>'Previous Trades Import_OMS Quer'!F4491</f>
        <v>0</v>
      </c>
      <c r="G4491">
        <f>'Previous Trades Import_OMS Quer'!G4491</f>
        <v>0</v>
      </c>
      <c r="H4491">
        <f>'Previous Trades Import_OMS Quer'!H4491</f>
        <v>0</v>
      </c>
      <c r="I4491">
        <f>'Previous Trades Import_OMS Quer'!I4491</f>
        <v>0</v>
      </c>
      <c r="J4491">
        <f>'Previous Trades Import_OMS Quer'!J4491</f>
        <v>0</v>
      </c>
      <c r="K4491">
        <f>'Previous Trades Import_OMS Quer'!K4491</f>
        <v>0</v>
      </c>
      <c r="L4491">
        <f>'Previous Trades Import_OMS Quer'!L4491</f>
        <v>0</v>
      </c>
      <c r="M4491">
        <f>'Previous Trades Import_OMS Quer'!M4491</f>
        <v>0</v>
      </c>
      <c r="N4491">
        <f>'Previous Trades Import_OMS Quer'!N4491</f>
        <v>0</v>
      </c>
      <c r="O4491" t="str">
        <f>CLEAN('Previous Trades Import_OMS Quer'!O4491)</f>
        <v/>
      </c>
      <c r="Q4491" s="25">
        <f t="shared" si="140"/>
        <v>0</v>
      </c>
      <c r="R4491" s="25" t="e">
        <f>VLOOKUP(O4491,'Currency Balance'!$O$3:$Q$32,3,0)</f>
        <v>#N/A</v>
      </c>
      <c r="S4491" t="e">
        <f t="shared" si="141"/>
        <v>#N/A</v>
      </c>
    </row>
    <row r="4492" spans="1:19">
      <c r="A4492">
        <f>'Previous Trades Import_OMS Quer'!A4492</f>
        <v>0</v>
      </c>
      <c r="B4492">
        <f>'Previous Trades Import_OMS Quer'!B4492</f>
        <v>0</v>
      </c>
      <c r="C4492" s="22">
        <f>'Previous Trades Import_OMS Quer'!C4492</f>
        <v>0</v>
      </c>
      <c r="D4492">
        <f>'Previous Trades Import_OMS Quer'!D4492</f>
        <v>0</v>
      </c>
      <c r="E4492" s="22">
        <f>'Previous Trades Import_OMS Quer'!E4492</f>
        <v>0</v>
      </c>
      <c r="F4492">
        <f>'Previous Trades Import_OMS Quer'!F4492</f>
        <v>0</v>
      </c>
      <c r="G4492">
        <f>'Previous Trades Import_OMS Quer'!G4492</f>
        <v>0</v>
      </c>
      <c r="H4492">
        <f>'Previous Trades Import_OMS Quer'!H4492</f>
        <v>0</v>
      </c>
      <c r="I4492">
        <f>'Previous Trades Import_OMS Quer'!I4492</f>
        <v>0</v>
      </c>
      <c r="J4492">
        <f>'Previous Trades Import_OMS Quer'!J4492</f>
        <v>0</v>
      </c>
      <c r="K4492">
        <f>'Previous Trades Import_OMS Quer'!K4492</f>
        <v>0</v>
      </c>
      <c r="L4492">
        <f>'Previous Trades Import_OMS Quer'!L4492</f>
        <v>0</v>
      </c>
      <c r="M4492">
        <f>'Previous Trades Import_OMS Quer'!M4492</f>
        <v>0</v>
      </c>
      <c r="N4492">
        <f>'Previous Trades Import_OMS Quer'!N4492</f>
        <v>0</v>
      </c>
      <c r="O4492" t="str">
        <f>CLEAN('Previous Trades Import_OMS Quer'!O4492)</f>
        <v/>
      </c>
      <c r="Q4492" s="25">
        <f t="shared" si="140"/>
        <v>0</v>
      </c>
      <c r="R4492" s="25" t="e">
        <f>VLOOKUP(O4492,'Currency Balance'!$O$3:$Q$32,3,0)</f>
        <v>#N/A</v>
      </c>
      <c r="S4492" t="e">
        <f t="shared" si="141"/>
        <v>#N/A</v>
      </c>
    </row>
    <row r="4493" spans="1:19">
      <c r="A4493">
        <f>'Previous Trades Import_OMS Quer'!A4493</f>
        <v>0</v>
      </c>
      <c r="B4493">
        <f>'Previous Trades Import_OMS Quer'!B4493</f>
        <v>0</v>
      </c>
      <c r="C4493" s="22">
        <f>'Previous Trades Import_OMS Quer'!C4493</f>
        <v>0</v>
      </c>
      <c r="D4493">
        <f>'Previous Trades Import_OMS Quer'!D4493</f>
        <v>0</v>
      </c>
      <c r="E4493" s="22">
        <f>'Previous Trades Import_OMS Quer'!E4493</f>
        <v>0</v>
      </c>
      <c r="F4493">
        <f>'Previous Trades Import_OMS Quer'!F4493</f>
        <v>0</v>
      </c>
      <c r="G4493">
        <f>'Previous Trades Import_OMS Quer'!G4493</f>
        <v>0</v>
      </c>
      <c r="H4493">
        <f>'Previous Trades Import_OMS Quer'!H4493</f>
        <v>0</v>
      </c>
      <c r="I4493">
        <f>'Previous Trades Import_OMS Quer'!I4493</f>
        <v>0</v>
      </c>
      <c r="J4493">
        <f>'Previous Trades Import_OMS Quer'!J4493</f>
        <v>0</v>
      </c>
      <c r="K4493">
        <f>'Previous Trades Import_OMS Quer'!K4493</f>
        <v>0</v>
      </c>
      <c r="L4493">
        <f>'Previous Trades Import_OMS Quer'!L4493</f>
        <v>0</v>
      </c>
      <c r="M4493">
        <f>'Previous Trades Import_OMS Quer'!M4493</f>
        <v>0</v>
      </c>
      <c r="N4493">
        <f>'Previous Trades Import_OMS Quer'!N4493</f>
        <v>0</v>
      </c>
      <c r="O4493" t="str">
        <f>CLEAN('Previous Trades Import_OMS Quer'!O4493)</f>
        <v/>
      </c>
      <c r="Q4493" s="25">
        <f t="shared" si="140"/>
        <v>0</v>
      </c>
      <c r="R4493" s="25" t="e">
        <f>VLOOKUP(O4493,'Currency Balance'!$O$3:$Q$32,3,0)</f>
        <v>#N/A</v>
      </c>
      <c r="S4493" t="e">
        <f t="shared" si="141"/>
        <v>#N/A</v>
      </c>
    </row>
    <row r="4494" spans="1:19">
      <c r="A4494">
        <f>'Previous Trades Import_OMS Quer'!A4494</f>
        <v>0</v>
      </c>
      <c r="B4494">
        <f>'Previous Trades Import_OMS Quer'!B4494</f>
        <v>0</v>
      </c>
      <c r="C4494" s="22">
        <f>'Previous Trades Import_OMS Quer'!C4494</f>
        <v>0</v>
      </c>
      <c r="D4494">
        <f>'Previous Trades Import_OMS Quer'!D4494</f>
        <v>0</v>
      </c>
      <c r="E4494" s="22">
        <f>'Previous Trades Import_OMS Quer'!E4494</f>
        <v>0</v>
      </c>
      <c r="F4494">
        <f>'Previous Trades Import_OMS Quer'!F4494</f>
        <v>0</v>
      </c>
      <c r="G4494">
        <f>'Previous Trades Import_OMS Quer'!G4494</f>
        <v>0</v>
      </c>
      <c r="H4494">
        <f>'Previous Trades Import_OMS Quer'!H4494</f>
        <v>0</v>
      </c>
      <c r="I4494">
        <f>'Previous Trades Import_OMS Quer'!I4494</f>
        <v>0</v>
      </c>
      <c r="J4494">
        <f>'Previous Trades Import_OMS Quer'!J4494</f>
        <v>0</v>
      </c>
      <c r="K4494">
        <f>'Previous Trades Import_OMS Quer'!K4494</f>
        <v>0</v>
      </c>
      <c r="L4494">
        <f>'Previous Trades Import_OMS Quer'!L4494</f>
        <v>0</v>
      </c>
      <c r="M4494">
        <f>'Previous Trades Import_OMS Quer'!M4494</f>
        <v>0</v>
      </c>
      <c r="N4494">
        <f>'Previous Trades Import_OMS Quer'!N4494</f>
        <v>0</v>
      </c>
      <c r="O4494" t="str">
        <f>CLEAN('Previous Trades Import_OMS Quer'!O4494)</f>
        <v/>
      </c>
      <c r="Q4494" s="25">
        <f t="shared" si="140"/>
        <v>0</v>
      </c>
      <c r="R4494" s="25" t="e">
        <f>VLOOKUP(O4494,'Currency Balance'!$O$3:$Q$32,3,0)</f>
        <v>#N/A</v>
      </c>
      <c r="S4494" t="e">
        <f t="shared" si="141"/>
        <v>#N/A</v>
      </c>
    </row>
    <row r="4495" spans="1:19">
      <c r="A4495">
        <f>'Previous Trades Import_OMS Quer'!A4495</f>
        <v>0</v>
      </c>
      <c r="B4495">
        <f>'Previous Trades Import_OMS Quer'!B4495</f>
        <v>0</v>
      </c>
      <c r="C4495" s="22">
        <f>'Previous Trades Import_OMS Quer'!C4495</f>
        <v>0</v>
      </c>
      <c r="D4495">
        <f>'Previous Trades Import_OMS Quer'!D4495</f>
        <v>0</v>
      </c>
      <c r="E4495" s="22">
        <f>'Previous Trades Import_OMS Quer'!E4495</f>
        <v>0</v>
      </c>
      <c r="F4495">
        <f>'Previous Trades Import_OMS Quer'!F4495</f>
        <v>0</v>
      </c>
      <c r="G4495">
        <f>'Previous Trades Import_OMS Quer'!G4495</f>
        <v>0</v>
      </c>
      <c r="H4495">
        <f>'Previous Trades Import_OMS Quer'!H4495</f>
        <v>0</v>
      </c>
      <c r="I4495">
        <f>'Previous Trades Import_OMS Quer'!I4495</f>
        <v>0</v>
      </c>
      <c r="J4495">
        <f>'Previous Trades Import_OMS Quer'!J4495</f>
        <v>0</v>
      </c>
      <c r="K4495">
        <f>'Previous Trades Import_OMS Quer'!K4495</f>
        <v>0</v>
      </c>
      <c r="L4495">
        <f>'Previous Trades Import_OMS Quer'!L4495</f>
        <v>0</v>
      </c>
      <c r="M4495">
        <f>'Previous Trades Import_OMS Quer'!M4495</f>
        <v>0</v>
      </c>
      <c r="N4495">
        <f>'Previous Trades Import_OMS Quer'!N4495</f>
        <v>0</v>
      </c>
      <c r="O4495" t="str">
        <f>CLEAN('Previous Trades Import_OMS Quer'!O4495)</f>
        <v/>
      </c>
      <c r="Q4495" s="25">
        <f t="shared" si="140"/>
        <v>0</v>
      </c>
      <c r="R4495" s="25" t="e">
        <f>VLOOKUP(O4495,'Currency Balance'!$O$3:$Q$32,3,0)</f>
        <v>#N/A</v>
      </c>
      <c r="S4495" t="e">
        <f t="shared" si="141"/>
        <v>#N/A</v>
      </c>
    </row>
    <row r="4496" spans="1:19">
      <c r="A4496">
        <f>'Previous Trades Import_OMS Quer'!A4496</f>
        <v>0</v>
      </c>
      <c r="B4496">
        <f>'Previous Trades Import_OMS Quer'!B4496</f>
        <v>0</v>
      </c>
      <c r="C4496" s="22">
        <f>'Previous Trades Import_OMS Quer'!C4496</f>
        <v>0</v>
      </c>
      <c r="D4496">
        <f>'Previous Trades Import_OMS Quer'!D4496</f>
        <v>0</v>
      </c>
      <c r="E4496" s="22">
        <f>'Previous Trades Import_OMS Quer'!E4496</f>
        <v>0</v>
      </c>
      <c r="F4496">
        <f>'Previous Trades Import_OMS Quer'!F4496</f>
        <v>0</v>
      </c>
      <c r="G4496">
        <f>'Previous Trades Import_OMS Quer'!G4496</f>
        <v>0</v>
      </c>
      <c r="H4496">
        <f>'Previous Trades Import_OMS Quer'!H4496</f>
        <v>0</v>
      </c>
      <c r="I4496">
        <f>'Previous Trades Import_OMS Quer'!I4496</f>
        <v>0</v>
      </c>
      <c r="J4496">
        <f>'Previous Trades Import_OMS Quer'!J4496</f>
        <v>0</v>
      </c>
      <c r="K4496">
        <f>'Previous Trades Import_OMS Quer'!K4496</f>
        <v>0</v>
      </c>
      <c r="L4496">
        <f>'Previous Trades Import_OMS Quer'!L4496</f>
        <v>0</v>
      </c>
      <c r="M4496">
        <f>'Previous Trades Import_OMS Quer'!M4496</f>
        <v>0</v>
      </c>
      <c r="N4496">
        <f>'Previous Trades Import_OMS Quer'!N4496</f>
        <v>0</v>
      </c>
      <c r="O4496" t="str">
        <f>CLEAN('Previous Trades Import_OMS Quer'!O4496)</f>
        <v/>
      </c>
      <c r="Q4496" s="25">
        <f t="shared" si="140"/>
        <v>0</v>
      </c>
      <c r="R4496" s="25" t="e">
        <f>VLOOKUP(O4496,'Currency Balance'!$O$3:$Q$32,3,0)</f>
        <v>#N/A</v>
      </c>
      <c r="S4496" t="e">
        <f t="shared" si="141"/>
        <v>#N/A</v>
      </c>
    </row>
    <row r="4497" spans="1:19">
      <c r="A4497">
        <f>'Previous Trades Import_OMS Quer'!A4497</f>
        <v>0</v>
      </c>
      <c r="B4497">
        <f>'Previous Trades Import_OMS Quer'!B4497</f>
        <v>0</v>
      </c>
      <c r="C4497" s="22">
        <f>'Previous Trades Import_OMS Quer'!C4497</f>
        <v>0</v>
      </c>
      <c r="D4497">
        <f>'Previous Trades Import_OMS Quer'!D4497</f>
        <v>0</v>
      </c>
      <c r="E4497" s="22">
        <f>'Previous Trades Import_OMS Quer'!E4497</f>
        <v>0</v>
      </c>
      <c r="F4497">
        <f>'Previous Trades Import_OMS Quer'!F4497</f>
        <v>0</v>
      </c>
      <c r="G4497">
        <f>'Previous Trades Import_OMS Quer'!G4497</f>
        <v>0</v>
      </c>
      <c r="H4497">
        <f>'Previous Trades Import_OMS Quer'!H4497</f>
        <v>0</v>
      </c>
      <c r="I4497">
        <f>'Previous Trades Import_OMS Quer'!I4497</f>
        <v>0</v>
      </c>
      <c r="J4497">
        <f>'Previous Trades Import_OMS Quer'!J4497</f>
        <v>0</v>
      </c>
      <c r="K4497">
        <f>'Previous Trades Import_OMS Quer'!K4497</f>
        <v>0</v>
      </c>
      <c r="L4497">
        <f>'Previous Trades Import_OMS Quer'!L4497</f>
        <v>0</v>
      </c>
      <c r="M4497">
        <f>'Previous Trades Import_OMS Quer'!M4497</f>
        <v>0</v>
      </c>
      <c r="N4497">
        <f>'Previous Trades Import_OMS Quer'!N4497</f>
        <v>0</v>
      </c>
      <c r="O4497" t="str">
        <f>CLEAN('Previous Trades Import_OMS Quer'!O4497)</f>
        <v/>
      </c>
      <c r="Q4497" s="25">
        <f t="shared" si="140"/>
        <v>0</v>
      </c>
      <c r="R4497" s="25" t="e">
        <f>VLOOKUP(O4497,'Currency Balance'!$O$3:$Q$32,3,0)</f>
        <v>#N/A</v>
      </c>
      <c r="S4497" t="e">
        <f t="shared" si="141"/>
        <v>#N/A</v>
      </c>
    </row>
    <row r="4498" spans="1:19">
      <c r="A4498">
        <f>'Previous Trades Import_OMS Quer'!A4498</f>
        <v>0</v>
      </c>
      <c r="B4498">
        <f>'Previous Trades Import_OMS Quer'!B4498</f>
        <v>0</v>
      </c>
      <c r="C4498" s="22">
        <f>'Previous Trades Import_OMS Quer'!C4498</f>
        <v>0</v>
      </c>
      <c r="D4498">
        <f>'Previous Trades Import_OMS Quer'!D4498</f>
        <v>0</v>
      </c>
      <c r="E4498" s="22">
        <f>'Previous Trades Import_OMS Quer'!E4498</f>
        <v>0</v>
      </c>
      <c r="F4498">
        <f>'Previous Trades Import_OMS Quer'!F4498</f>
        <v>0</v>
      </c>
      <c r="G4498">
        <f>'Previous Trades Import_OMS Quer'!G4498</f>
        <v>0</v>
      </c>
      <c r="H4498">
        <f>'Previous Trades Import_OMS Quer'!H4498</f>
        <v>0</v>
      </c>
      <c r="I4498">
        <f>'Previous Trades Import_OMS Quer'!I4498</f>
        <v>0</v>
      </c>
      <c r="J4498">
        <f>'Previous Trades Import_OMS Quer'!J4498</f>
        <v>0</v>
      </c>
      <c r="K4498">
        <f>'Previous Trades Import_OMS Quer'!K4498</f>
        <v>0</v>
      </c>
      <c r="L4498">
        <f>'Previous Trades Import_OMS Quer'!L4498</f>
        <v>0</v>
      </c>
      <c r="M4498">
        <f>'Previous Trades Import_OMS Quer'!M4498</f>
        <v>0</v>
      </c>
      <c r="N4498">
        <f>'Previous Trades Import_OMS Quer'!N4498</f>
        <v>0</v>
      </c>
      <c r="O4498" t="str">
        <f>CLEAN('Previous Trades Import_OMS Quer'!O4498)</f>
        <v/>
      </c>
      <c r="Q4498" s="25">
        <f t="shared" si="140"/>
        <v>0</v>
      </c>
      <c r="R4498" s="25" t="e">
        <f>VLOOKUP(O4498,'Currency Balance'!$O$3:$Q$32,3,0)</f>
        <v>#N/A</v>
      </c>
      <c r="S4498" t="e">
        <f t="shared" si="141"/>
        <v>#N/A</v>
      </c>
    </row>
    <row r="4499" spans="1:19">
      <c r="A4499">
        <f>'Previous Trades Import_OMS Quer'!A4499</f>
        <v>0</v>
      </c>
      <c r="B4499">
        <f>'Previous Trades Import_OMS Quer'!B4499</f>
        <v>0</v>
      </c>
      <c r="C4499" s="22">
        <f>'Previous Trades Import_OMS Quer'!C4499</f>
        <v>0</v>
      </c>
      <c r="D4499">
        <f>'Previous Trades Import_OMS Quer'!D4499</f>
        <v>0</v>
      </c>
      <c r="E4499" s="22">
        <f>'Previous Trades Import_OMS Quer'!E4499</f>
        <v>0</v>
      </c>
      <c r="F4499">
        <f>'Previous Trades Import_OMS Quer'!F4499</f>
        <v>0</v>
      </c>
      <c r="G4499">
        <f>'Previous Trades Import_OMS Quer'!G4499</f>
        <v>0</v>
      </c>
      <c r="H4499">
        <f>'Previous Trades Import_OMS Quer'!H4499</f>
        <v>0</v>
      </c>
      <c r="I4499">
        <f>'Previous Trades Import_OMS Quer'!I4499</f>
        <v>0</v>
      </c>
      <c r="J4499">
        <f>'Previous Trades Import_OMS Quer'!J4499</f>
        <v>0</v>
      </c>
      <c r="K4499">
        <f>'Previous Trades Import_OMS Quer'!K4499</f>
        <v>0</v>
      </c>
      <c r="L4499">
        <f>'Previous Trades Import_OMS Quer'!L4499</f>
        <v>0</v>
      </c>
      <c r="M4499">
        <f>'Previous Trades Import_OMS Quer'!M4499</f>
        <v>0</v>
      </c>
      <c r="N4499">
        <f>'Previous Trades Import_OMS Quer'!N4499</f>
        <v>0</v>
      </c>
      <c r="O4499" t="str">
        <f>CLEAN('Previous Trades Import_OMS Quer'!O4499)</f>
        <v/>
      </c>
      <c r="Q4499" s="25">
        <f t="shared" si="140"/>
        <v>0</v>
      </c>
      <c r="R4499" s="25" t="e">
        <f>VLOOKUP(O4499,'Currency Balance'!$O$3:$Q$32,3,0)</f>
        <v>#N/A</v>
      </c>
      <c r="S4499" t="e">
        <f t="shared" si="141"/>
        <v>#N/A</v>
      </c>
    </row>
    <row r="4500" spans="1:19">
      <c r="A4500">
        <f>'Previous Trades Import_OMS Quer'!A4500</f>
        <v>0</v>
      </c>
      <c r="B4500">
        <f>'Previous Trades Import_OMS Quer'!B4500</f>
        <v>0</v>
      </c>
      <c r="C4500" s="22">
        <f>'Previous Trades Import_OMS Quer'!C4500</f>
        <v>0</v>
      </c>
      <c r="D4500">
        <f>'Previous Trades Import_OMS Quer'!D4500</f>
        <v>0</v>
      </c>
      <c r="E4500" s="22">
        <f>'Previous Trades Import_OMS Quer'!E4500</f>
        <v>0</v>
      </c>
      <c r="F4500">
        <f>'Previous Trades Import_OMS Quer'!F4500</f>
        <v>0</v>
      </c>
      <c r="G4500">
        <f>'Previous Trades Import_OMS Quer'!G4500</f>
        <v>0</v>
      </c>
      <c r="H4500">
        <f>'Previous Trades Import_OMS Quer'!H4500</f>
        <v>0</v>
      </c>
      <c r="I4500">
        <f>'Previous Trades Import_OMS Quer'!I4500</f>
        <v>0</v>
      </c>
      <c r="J4500">
        <f>'Previous Trades Import_OMS Quer'!J4500</f>
        <v>0</v>
      </c>
      <c r="K4500">
        <f>'Previous Trades Import_OMS Quer'!K4500</f>
        <v>0</v>
      </c>
      <c r="L4500">
        <f>'Previous Trades Import_OMS Quer'!L4500</f>
        <v>0</v>
      </c>
      <c r="M4500">
        <f>'Previous Trades Import_OMS Quer'!M4500</f>
        <v>0</v>
      </c>
      <c r="N4500">
        <f>'Previous Trades Import_OMS Quer'!N4500</f>
        <v>0</v>
      </c>
      <c r="O4500" t="str">
        <f>CLEAN('Previous Trades Import_OMS Quer'!O4500)</f>
        <v/>
      </c>
      <c r="Q4500" s="25">
        <f t="shared" si="140"/>
        <v>0</v>
      </c>
      <c r="R4500" s="25" t="e">
        <f>VLOOKUP(O4500,'Currency Balance'!$O$3:$Q$32,3,0)</f>
        <v>#N/A</v>
      </c>
      <c r="S4500" t="e">
        <f t="shared" si="141"/>
        <v>#N/A</v>
      </c>
    </row>
    <row r="4501" spans="1:19">
      <c r="A4501">
        <f>'Previous Trades Import_OMS Quer'!A4501</f>
        <v>0</v>
      </c>
      <c r="B4501">
        <f>'Previous Trades Import_OMS Quer'!B4501</f>
        <v>0</v>
      </c>
      <c r="C4501" s="22">
        <f>'Previous Trades Import_OMS Quer'!C4501</f>
        <v>0</v>
      </c>
      <c r="D4501">
        <f>'Previous Trades Import_OMS Quer'!D4501</f>
        <v>0</v>
      </c>
      <c r="E4501" s="22">
        <f>'Previous Trades Import_OMS Quer'!E4501</f>
        <v>0</v>
      </c>
      <c r="F4501">
        <f>'Previous Trades Import_OMS Quer'!F4501</f>
        <v>0</v>
      </c>
      <c r="G4501">
        <f>'Previous Trades Import_OMS Quer'!G4501</f>
        <v>0</v>
      </c>
      <c r="H4501">
        <f>'Previous Trades Import_OMS Quer'!H4501</f>
        <v>0</v>
      </c>
      <c r="I4501">
        <f>'Previous Trades Import_OMS Quer'!I4501</f>
        <v>0</v>
      </c>
      <c r="J4501">
        <f>'Previous Trades Import_OMS Quer'!J4501</f>
        <v>0</v>
      </c>
      <c r="K4501">
        <f>'Previous Trades Import_OMS Quer'!K4501</f>
        <v>0</v>
      </c>
      <c r="L4501">
        <f>'Previous Trades Import_OMS Quer'!L4501</f>
        <v>0</v>
      </c>
      <c r="M4501">
        <f>'Previous Trades Import_OMS Quer'!M4501</f>
        <v>0</v>
      </c>
      <c r="N4501">
        <f>'Previous Trades Import_OMS Quer'!N4501</f>
        <v>0</v>
      </c>
      <c r="O4501" t="str">
        <f>CLEAN('Previous Trades Import_OMS Quer'!O4501)</f>
        <v/>
      </c>
      <c r="Q4501" s="25">
        <f t="shared" si="140"/>
        <v>0</v>
      </c>
      <c r="R4501" s="25" t="e">
        <f>VLOOKUP(O4501,'Currency Balance'!$O$3:$Q$32,3,0)</f>
        <v>#N/A</v>
      </c>
      <c r="S4501" t="e">
        <f t="shared" si="141"/>
        <v>#N/A</v>
      </c>
    </row>
    <row r="4502" spans="1:19">
      <c r="A4502">
        <f>'Previous Trades Import_OMS Quer'!A4502</f>
        <v>0</v>
      </c>
      <c r="B4502">
        <f>'Previous Trades Import_OMS Quer'!B4502</f>
        <v>0</v>
      </c>
      <c r="C4502" s="22">
        <f>'Previous Trades Import_OMS Quer'!C4502</f>
        <v>0</v>
      </c>
      <c r="D4502">
        <f>'Previous Trades Import_OMS Quer'!D4502</f>
        <v>0</v>
      </c>
      <c r="E4502" s="22">
        <f>'Previous Trades Import_OMS Quer'!E4502</f>
        <v>0</v>
      </c>
      <c r="F4502">
        <f>'Previous Trades Import_OMS Quer'!F4502</f>
        <v>0</v>
      </c>
      <c r="G4502">
        <f>'Previous Trades Import_OMS Quer'!G4502</f>
        <v>0</v>
      </c>
      <c r="H4502">
        <f>'Previous Trades Import_OMS Quer'!H4502</f>
        <v>0</v>
      </c>
      <c r="I4502">
        <f>'Previous Trades Import_OMS Quer'!I4502</f>
        <v>0</v>
      </c>
      <c r="J4502">
        <f>'Previous Trades Import_OMS Quer'!J4502</f>
        <v>0</v>
      </c>
      <c r="K4502">
        <f>'Previous Trades Import_OMS Quer'!K4502</f>
        <v>0</v>
      </c>
      <c r="L4502">
        <f>'Previous Trades Import_OMS Quer'!L4502</f>
        <v>0</v>
      </c>
      <c r="M4502">
        <f>'Previous Trades Import_OMS Quer'!M4502</f>
        <v>0</v>
      </c>
      <c r="N4502">
        <f>'Previous Trades Import_OMS Quer'!N4502</f>
        <v>0</v>
      </c>
      <c r="O4502" t="str">
        <f>CLEAN('Previous Trades Import_OMS Quer'!O4502)</f>
        <v/>
      </c>
      <c r="Q4502" s="25">
        <f t="shared" si="140"/>
        <v>0</v>
      </c>
      <c r="R4502" s="25" t="e">
        <f>VLOOKUP(O4502,'Currency Balance'!$O$3:$Q$32,3,0)</f>
        <v>#N/A</v>
      </c>
      <c r="S4502" t="e">
        <f t="shared" si="141"/>
        <v>#N/A</v>
      </c>
    </row>
    <row r="4503" spans="1:19">
      <c r="A4503">
        <f>'Previous Trades Import_OMS Quer'!A4503</f>
        <v>0</v>
      </c>
      <c r="B4503">
        <f>'Previous Trades Import_OMS Quer'!B4503</f>
        <v>0</v>
      </c>
      <c r="C4503" s="22">
        <f>'Previous Trades Import_OMS Quer'!C4503</f>
        <v>0</v>
      </c>
      <c r="D4503">
        <f>'Previous Trades Import_OMS Quer'!D4503</f>
        <v>0</v>
      </c>
      <c r="E4503" s="22">
        <f>'Previous Trades Import_OMS Quer'!E4503</f>
        <v>0</v>
      </c>
      <c r="F4503">
        <f>'Previous Trades Import_OMS Quer'!F4503</f>
        <v>0</v>
      </c>
      <c r="G4503">
        <f>'Previous Trades Import_OMS Quer'!G4503</f>
        <v>0</v>
      </c>
      <c r="H4503">
        <f>'Previous Trades Import_OMS Quer'!H4503</f>
        <v>0</v>
      </c>
      <c r="I4503">
        <f>'Previous Trades Import_OMS Quer'!I4503</f>
        <v>0</v>
      </c>
      <c r="J4503">
        <f>'Previous Trades Import_OMS Quer'!J4503</f>
        <v>0</v>
      </c>
      <c r="K4503">
        <f>'Previous Trades Import_OMS Quer'!K4503</f>
        <v>0</v>
      </c>
      <c r="L4503">
        <f>'Previous Trades Import_OMS Quer'!L4503</f>
        <v>0</v>
      </c>
      <c r="M4503">
        <f>'Previous Trades Import_OMS Quer'!M4503</f>
        <v>0</v>
      </c>
      <c r="N4503">
        <f>'Previous Trades Import_OMS Quer'!N4503</f>
        <v>0</v>
      </c>
      <c r="O4503" t="str">
        <f>CLEAN('Previous Trades Import_OMS Quer'!O4503)</f>
        <v/>
      </c>
      <c r="Q4503" s="25">
        <f t="shared" si="140"/>
        <v>0</v>
      </c>
      <c r="R4503" s="25" t="e">
        <f>VLOOKUP(O4503,'Currency Balance'!$O$3:$Q$32,3,0)</f>
        <v>#N/A</v>
      </c>
      <c r="S4503" t="e">
        <f t="shared" si="141"/>
        <v>#N/A</v>
      </c>
    </row>
    <row r="4504" spans="1:19">
      <c r="A4504">
        <f>'Previous Trades Import_OMS Quer'!A4504</f>
        <v>0</v>
      </c>
      <c r="B4504">
        <f>'Previous Trades Import_OMS Quer'!B4504</f>
        <v>0</v>
      </c>
      <c r="C4504" s="22">
        <f>'Previous Trades Import_OMS Quer'!C4504</f>
        <v>0</v>
      </c>
      <c r="D4504">
        <f>'Previous Trades Import_OMS Quer'!D4504</f>
        <v>0</v>
      </c>
      <c r="E4504" s="22">
        <f>'Previous Trades Import_OMS Quer'!E4504</f>
        <v>0</v>
      </c>
      <c r="F4504">
        <f>'Previous Trades Import_OMS Quer'!F4504</f>
        <v>0</v>
      </c>
      <c r="G4504">
        <f>'Previous Trades Import_OMS Quer'!G4504</f>
        <v>0</v>
      </c>
      <c r="H4504">
        <f>'Previous Trades Import_OMS Quer'!H4504</f>
        <v>0</v>
      </c>
      <c r="I4504">
        <f>'Previous Trades Import_OMS Quer'!I4504</f>
        <v>0</v>
      </c>
      <c r="J4504">
        <f>'Previous Trades Import_OMS Quer'!J4504</f>
        <v>0</v>
      </c>
      <c r="K4504">
        <f>'Previous Trades Import_OMS Quer'!K4504</f>
        <v>0</v>
      </c>
      <c r="L4504">
        <f>'Previous Trades Import_OMS Quer'!L4504</f>
        <v>0</v>
      </c>
      <c r="M4504">
        <f>'Previous Trades Import_OMS Quer'!M4504</f>
        <v>0</v>
      </c>
      <c r="N4504">
        <f>'Previous Trades Import_OMS Quer'!N4504</f>
        <v>0</v>
      </c>
      <c r="O4504" t="str">
        <f>CLEAN('Previous Trades Import_OMS Quer'!O4504)</f>
        <v/>
      </c>
      <c r="Q4504" s="25">
        <f t="shared" si="140"/>
        <v>0</v>
      </c>
      <c r="R4504" s="25" t="e">
        <f>VLOOKUP(O4504,'Currency Balance'!$O$3:$Q$32,3,0)</f>
        <v>#N/A</v>
      </c>
      <c r="S4504" t="e">
        <f t="shared" si="141"/>
        <v>#N/A</v>
      </c>
    </row>
    <row r="4505" spans="1:19">
      <c r="A4505">
        <f>'Previous Trades Import_OMS Quer'!A4505</f>
        <v>0</v>
      </c>
      <c r="B4505">
        <f>'Previous Trades Import_OMS Quer'!B4505</f>
        <v>0</v>
      </c>
      <c r="C4505" s="22">
        <f>'Previous Trades Import_OMS Quer'!C4505</f>
        <v>0</v>
      </c>
      <c r="D4505">
        <f>'Previous Trades Import_OMS Quer'!D4505</f>
        <v>0</v>
      </c>
      <c r="E4505" s="22">
        <f>'Previous Trades Import_OMS Quer'!E4505</f>
        <v>0</v>
      </c>
      <c r="F4505">
        <f>'Previous Trades Import_OMS Quer'!F4505</f>
        <v>0</v>
      </c>
      <c r="G4505">
        <f>'Previous Trades Import_OMS Quer'!G4505</f>
        <v>0</v>
      </c>
      <c r="H4505">
        <f>'Previous Trades Import_OMS Quer'!H4505</f>
        <v>0</v>
      </c>
      <c r="I4505">
        <f>'Previous Trades Import_OMS Quer'!I4505</f>
        <v>0</v>
      </c>
      <c r="J4505">
        <f>'Previous Trades Import_OMS Quer'!J4505</f>
        <v>0</v>
      </c>
      <c r="K4505">
        <f>'Previous Trades Import_OMS Quer'!K4505</f>
        <v>0</v>
      </c>
      <c r="L4505">
        <f>'Previous Trades Import_OMS Quer'!L4505</f>
        <v>0</v>
      </c>
      <c r="M4505">
        <f>'Previous Trades Import_OMS Quer'!M4505</f>
        <v>0</v>
      </c>
      <c r="N4505">
        <f>'Previous Trades Import_OMS Quer'!N4505</f>
        <v>0</v>
      </c>
      <c r="O4505" t="str">
        <f>CLEAN('Previous Trades Import_OMS Quer'!O4505)</f>
        <v/>
      </c>
      <c r="Q4505" s="25">
        <f t="shared" si="140"/>
        <v>0</v>
      </c>
      <c r="R4505" s="25" t="e">
        <f>VLOOKUP(O4505,'Currency Balance'!$O$3:$Q$32,3,0)</f>
        <v>#N/A</v>
      </c>
      <c r="S4505" t="e">
        <f t="shared" si="141"/>
        <v>#N/A</v>
      </c>
    </row>
    <row r="4506" spans="1:19">
      <c r="A4506">
        <f>'Previous Trades Import_OMS Quer'!A4506</f>
        <v>0</v>
      </c>
      <c r="B4506">
        <f>'Previous Trades Import_OMS Quer'!B4506</f>
        <v>0</v>
      </c>
      <c r="C4506" s="22">
        <f>'Previous Trades Import_OMS Quer'!C4506</f>
        <v>0</v>
      </c>
      <c r="D4506">
        <f>'Previous Trades Import_OMS Quer'!D4506</f>
        <v>0</v>
      </c>
      <c r="E4506" s="22">
        <f>'Previous Trades Import_OMS Quer'!E4506</f>
        <v>0</v>
      </c>
      <c r="F4506">
        <f>'Previous Trades Import_OMS Quer'!F4506</f>
        <v>0</v>
      </c>
      <c r="G4506">
        <f>'Previous Trades Import_OMS Quer'!G4506</f>
        <v>0</v>
      </c>
      <c r="H4506">
        <f>'Previous Trades Import_OMS Quer'!H4506</f>
        <v>0</v>
      </c>
      <c r="I4506">
        <f>'Previous Trades Import_OMS Quer'!I4506</f>
        <v>0</v>
      </c>
      <c r="J4506">
        <f>'Previous Trades Import_OMS Quer'!J4506</f>
        <v>0</v>
      </c>
      <c r="K4506">
        <f>'Previous Trades Import_OMS Quer'!K4506</f>
        <v>0</v>
      </c>
      <c r="L4506">
        <f>'Previous Trades Import_OMS Quer'!L4506</f>
        <v>0</v>
      </c>
      <c r="M4506">
        <f>'Previous Trades Import_OMS Quer'!M4506</f>
        <v>0</v>
      </c>
      <c r="N4506">
        <f>'Previous Trades Import_OMS Quer'!N4506</f>
        <v>0</v>
      </c>
      <c r="O4506" t="str">
        <f>CLEAN('Previous Trades Import_OMS Quer'!O4506)</f>
        <v/>
      </c>
      <c r="Q4506" s="25">
        <f t="shared" si="140"/>
        <v>0</v>
      </c>
      <c r="R4506" s="25" t="e">
        <f>VLOOKUP(O4506,'Currency Balance'!$O$3:$Q$32,3,0)</f>
        <v>#N/A</v>
      </c>
      <c r="S4506" t="e">
        <f t="shared" si="141"/>
        <v>#N/A</v>
      </c>
    </row>
    <row r="4507" spans="1:19">
      <c r="A4507">
        <f>'Previous Trades Import_OMS Quer'!A4507</f>
        <v>0</v>
      </c>
      <c r="B4507">
        <f>'Previous Trades Import_OMS Quer'!B4507</f>
        <v>0</v>
      </c>
      <c r="C4507" s="22">
        <f>'Previous Trades Import_OMS Quer'!C4507</f>
        <v>0</v>
      </c>
      <c r="D4507">
        <f>'Previous Trades Import_OMS Quer'!D4507</f>
        <v>0</v>
      </c>
      <c r="E4507" s="22">
        <f>'Previous Trades Import_OMS Quer'!E4507</f>
        <v>0</v>
      </c>
      <c r="F4507">
        <f>'Previous Trades Import_OMS Quer'!F4507</f>
        <v>0</v>
      </c>
      <c r="G4507">
        <f>'Previous Trades Import_OMS Quer'!G4507</f>
        <v>0</v>
      </c>
      <c r="H4507">
        <f>'Previous Trades Import_OMS Quer'!H4507</f>
        <v>0</v>
      </c>
      <c r="I4507">
        <f>'Previous Trades Import_OMS Quer'!I4507</f>
        <v>0</v>
      </c>
      <c r="J4507">
        <f>'Previous Trades Import_OMS Quer'!J4507</f>
        <v>0</v>
      </c>
      <c r="K4507">
        <f>'Previous Trades Import_OMS Quer'!K4507</f>
        <v>0</v>
      </c>
      <c r="L4507">
        <f>'Previous Trades Import_OMS Quer'!L4507</f>
        <v>0</v>
      </c>
      <c r="M4507">
        <f>'Previous Trades Import_OMS Quer'!M4507</f>
        <v>0</v>
      </c>
      <c r="N4507">
        <f>'Previous Trades Import_OMS Quer'!N4507</f>
        <v>0</v>
      </c>
      <c r="O4507" t="str">
        <f>CLEAN('Previous Trades Import_OMS Quer'!O4507)</f>
        <v/>
      </c>
      <c r="Q4507" s="25">
        <f t="shared" si="140"/>
        <v>0</v>
      </c>
      <c r="R4507" s="25" t="e">
        <f>VLOOKUP(O4507,'Currency Balance'!$O$3:$Q$32,3,0)</f>
        <v>#N/A</v>
      </c>
      <c r="S4507" t="e">
        <f t="shared" si="141"/>
        <v>#N/A</v>
      </c>
    </row>
    <row r="4508" spans="1:19">
      <c r="A4508">
        <f>'Previous Trades Import_OMS Quer'!A4508</f>
        <v>0</v>
      </c>
      <c r="B4508">
        <f>'Previous Trades Import_OMS Quer'!B4508</f>
        <v>0</v>
      </c>
      <c r="C4508" s="22">
        <f>'Previous Trades Import_OMS Quer'!C4508</f>
        <v>0</v>
      </c>
      <c r="D4508">
        <f>'Previous Trades Import_OMS Quer'!D4508</f>
        <v>0</v>
      </c>
      <c r="E4508" s="22">
        <f>'Previous Trades Import_OMS Quer'!E4508</f>
        <v>0</v>
      </c>
      <c r="F4508">
        <f>'Previous Trades Import_OMS Quer'!F4508</f>
        <v>0</v>
      </c>
      <c r="G4508">
        <f>'Previous Trades Import_OMS Quer'!G4508</f>
        <v>0</v>
      </c>
      <c r="H4508">
        <f>'Previous Trades Import_OMS Quer'!H4508</f>
        <v>0</v>
      </c>
      <c r="I4508">
        <f>'Previous Trades Import_OMS Quer'!I4508</f>
        <v>0</v>
      </c>
      <c r="J4508">
        <f>'Previous Trades Import_OMS Quer'!J4508</f>
        <v>0</v>
      </c>
      <c r="K4508">
        <f>'Previous Trades Import_OMS Quer'!K4508</f>
        <v>0</v>
      </c>
      <c r="L4508">
        <f>'Previous Trades Import_OMS Quer'!L4508</f>
        <v>0</v>
      </c>
      <c r="M4508">
        <f>'Previous Trades Import_OMS Quer'!M4508</f>
        <v>0</v>
      </c>
      <c r="N4508">
        <f>'Previous Trades Import_OMS Quer'!N4508</f>
        <v>0</v>
      </c>
      <c r="O4508" t="str">
        <f>CLEAN('Previous Trades Import_OMS Quer'!O4508)</f>
        <v/>
      </c>
      <c r="Q4508" s="25">
        <f t="shared" si="140"/>
        <v>0</v>
      </c>
      <c r="R4508" s="25" t="e">
        <f>VLOOKUP(O4508,'Currency Balance'!$O$3:$Q$32,3,0)</f>
        <v>#N/A</v>
      </c>
      <c r="S4508" t="e">
        <f t="shared" si="141"/>
        <v>#N/A</v>
      </c>
    </row>
    <row r="4509" spans="1:19">
      <c r="A4509">
        <f>'Previous Trades Import_OMS Quer'!A4509</f>
        <v>0</v>
      </c>
      <c r="B4509">
        <f>'Previous Trades Import_OMS Quer'!B4509</f>
        <v>0</v>
      </c>
      <c r="C4509" s="22">
        <f>'Previous Trades Import_OMS Quer'!C4509</f>
        <v>0</v>
      </c>
      <c r="D4509">
        <f>'Previous Trades Import_OMS Quer'!D4509</f>
        <v>0</v>
      </c>
      <c r="E4509" s="22">
        <f>'Previous Trades Import_OMS Quer'!E4509</f>
        <v>0</v>
      </c>
      <c r="F4509">
        <f>'Previous Trades Import_OMS Quer'!F4509</f>
        <v>0</v>
      </c>
      <c r="G4509">
        <f>'Previous Trades Import_OMS Quer'!G4509</f>
        <v>0</v>
      </c>
      <c r="H4509">
        <f>'Previous Trades Import_OMS Quer'!H4509</f>
        <v>0</v>
      </c>
      <c r="I4509">
        <f>'Previous Trades Import_OMS Quer'!I4509</f>
        <v>0</v>
      </c>
      <c r="J4509">
        <f>'Previous Trades Import_OMS Quer'!J4509</f>
        <v>0</v>
      </c>
      <c r="K4509">
        <f>'Previous Trades Import_OMS Quer'!K4509</f>
        <v>0</v>
      </c>
      <c r="L4509">
        <f>'Previous Trades Import_OMS Quer'!L4509</f>
        <v>0</v>
      </c>
      <c r="M4509">
        <f>'Previous Trades Import_OMS Quer'!M4509</f>
        <v>0</v>
      </c>
      <c r="N4509">
        <f>'Previous Trades Import_OMS Quer'!N4509</f>
        <v>0</v>
      </c>
      <c r="O4509" t="str">
        <f>CLEAN('Previous Trades Import_OMS Quer'!O4509)</f>
        <v/>
      </c>
      <c r="Q4509" s="25">
        <f t="shared" si="140"/>
        <v>0</v>
      </c>
      <c r="R4509" s="25" t="e">
        <f>VLOOKUP(O4509,'Currency Balance'!$O$3:$Q$32,3,0)</f>
        <v>#N/A</v>
      </c>
      <c r="S4509" t="e">
        <f t="shared" si="141"/>
        <v>#N/A</v>
      </c>
    </row>
    <row r="4510" spans="1:19">
      <c r="A4510">
        <f>'Previous Trades Import_OMS Quer'!A4510</f>
        <v>0</v>
      </c>
      <c r="B4510">
        <f>'Previous Trades Import_OMS Quer'!B4510</f>
        <v>0</v>
      </c>
      <c r="C4510" s="22">
        <f>'Previous Trades Import_OMS Quer'!C4510</f>
        <v>0</v>
      </c>
      <c r="D4510">
        <f>'Previous Trades Import_OMS Quer'!D4510</f>
        <v>0</v>
      </c>
      <c r="E4510" s="22">
        <f>'Previous Trades Import_OMS Quer'!E4510</f>
        <v>0</v>
      </c>
      <c r="F4510">
        <f>'Previous Trades Import_OMS Quer'!F4510</f>
        <v>0</v>
      </c>
      <c r="G4510">
        <f>'Previous Trades Import_OMS Quer'!G4510</f>
        <v>0</v>
      </c>
      <c r="H4510">
        <f>'Previous Trades Import_OMS Quer'!H4510</f>
        <v>0</v>
      </c>
      <c r="I4510">
        <f>'Previous Trades Import_OMS Quer'!I4510</f>
        <v>0</v>
      </c>
      <c r="J4510">
        <f>'Previous Trades Import_OMS Quer'!J4510</f>
        <v>0</v>
      </c>
      <c r="K4510">
        <f>'Previous Trades Import_OMS Quer'!K4510</f>
        <v>0</v>
      </c>
      <c r="L4510">
        <f>'Previous Trades Import_OMS Quer'!L4510</f>
        <v>0</v>
      </c>
      <c r="M4510">
        <f>'Previous Trades Import_OMS Quer'!M4510</f>
        <v>0</v>
      </c>
      <c r="N4510">
        <f>'Previous Trades Import_OMS Quer'!N4510</f>
        <v>0</v>
      </c>
      <c r="O4510" t="str">
        <f>CLEAN('Previous Trades Import_OMS Quer'!O4510)</f>
        <v/>
      </c>
      <c r="Q4510" s="25">
        <f t="shared" si="140"/>
        <v>0</v>
      </c>
      <c r="R4510" s="25" t="e">
        <f>VLOOKUP(O4510,'Currency Balance'!$O$3:$Q$32,3,0)</f>
        <v>#N/A</v>
      </c>
      <c r="S4510" t="e">
        <f t="shared" si="141"/>
        <v>#N/A</v>
      </c>
    </row>
    <row r="4511" spans="1:19">
      <c r="A4511">
        <f>'Previous Trades Import_OMS Quer'!A4511</f>
        <v>0</v>
      </c>
      <c r="B4511">
        <f>'Previous Trades Import_OMS Quer'!B4511</f>
        <v>0</v>
      </c>
      <c r="C4511" s="22">
        <f>'Previous Trades Import_OMS Quer'!C4511</f>
        <v>0</v>
      </c>
      <c r="D4511">
        <f>'Previous Trades Import_OMS Quer'!D4511</f>
        <v>0</v>
      </c>
      <c r="E4511" s="22">
        <f>'Previous Trades Import_OMS Quer'!E4511</f>
        <v>0</v>
      </c>
      <c r="F4511">
        <f>'Previous Trades Import_OMS Quer'!F4511</f>
        <v>0</v>
      </c>
      <c r="G4511">
        <f>'Previous Trades Import_OMS Quer'!G4511</f>
        <v>0</v>
      </c>
      <c r="H4511">
        <f>'Previous Trades Import_OMS Quer'!H4511</f>
        <v>0</v>
      </c>
      <c r="I4511">
        <f>'Previous Trades Import_OMS Quer'!I4511</f>
        <v>0</v>
      </c>
      <c r="J4511">
        <f>'Previous Trades Import_OMS Quer'!J4511</f>
        <v>0</v>
      </c>
      <c r="K4511">
        <f>'Previous Trades Import_OMS Quer'!K4511</f>
        <v>0</v>
      </c>
      <c r="L4511">
        <f>'Previous Trades Import_OMS Quer'!L4511</f>
        <v>0</v>
      </c>
      <c r="M4511">
        <f>'Previous Trades Import_OMS Quer'!M4511</f>
        <v>0</v>
      </c>
      <c r="N4511">
        <f>'Previous Trades Import_OMS Quer'!N4511</f>
        <v>0</v>
      </c>
      <c r="O4511" t="str">
        <f>CLEAN('Previous Trades Import_OMS Quer'!O4511)</f>
        <v/>
      </c>
      <c r="Q4511" s="25">
        <f t="shared" si="140"/>
        <v>0</v>
      </c>
      <c r="R4511" s="25" t="e">
        <f>VLOOKUP(O4511,'Currency Balance'!$O$3:$Q$32,3,0)</f>
        <v>#N/A</v>
      </c>
      <c r="S4511" t="e">
        <f t="shared" si="141"/>
        <v>#N/A</v>
      </c>
    </row>
    <row r="4512" spans="1:19">
      <c r="A4512">
        <f>'Previous Trades Import_OMS Quer'!A4512</f>
        <v>0</v>
      </c>
      <c r="B4512">
        <f>'Previous Trades Import_OMS Quer'!B4512</f>
        <v>0</v>
      </c>
      <c r="C4512" s="22">
        <f>'Previous Trades Import_OMS Quer'!C4512</f>
        <v>0</v>
      </c>
      <c r="D4512">
        <f>'Previous Trades Import_OMS Quer'!D4512</f>
        <v>0</v>
      </c>
      <c r="E4512" s="22">
        <f>'Previous Trades Import_OMS Quer'!E4512</f>
        <v>0</v>
      </c>
      <c r="F4512">
        <f>'Previous Trades Import_OMS Quer'!F4512</f>
        <v>0</v>
      </c>
      <c r="G4512">
        <f>'Previous Trades Import_OMS Quer'!G4512</f>
        <v>0</v>
      </c>
      <c r="H4512">
        <f>'Previous Trades Import_OMS Quer'!H4512</f>
        <v>0</v>
      </c>
      <c r="I4512">
        <f>'Previous Trades Import_OMS Quer'!I4512</f>
        <v>0</v>
      </c>
      <c r="J4512">
        <f>'Previous Trades Import_OMS Quer'!J4512</f>
        <v>0</v>
      </c>
      <c r="K4512">
        <f>'Previous Trades Import_OMS Quer'!K4512</f>
        <v>0</v>
      </c>
      <c r="L4512">
        <f>'Previous Trades Import_OMS Quer'!L4512</f>
        <v>0</v>
      </c>
      <c r="M4512">
        <f>'Previous Trades Import_OMS Quer'!M4512</f>
        <v>0</v>
      </c>
      <c r="N4512">
        <f>'Previous Trades Import_OMS Quer'!N4512</f>
        <v>0</v>
      </c>
      <c r="O4512" t="str">
        <f>CLEAN('Previous Trades Import_OMS Quer'!O4512)</f>
        <v/>
      </c>
      <c r="Q4512" s="25">
        <f t="shared" si="140"/>
        <v>0</v>
      </c>
      <c r="R4512" s="25" t="e">
        <f>VLOOKUP(O4512,'Currency Balance'!$O$3:$Q$32,3,0)</f>
        <v>#N/A</v>
      </c>
      <c r="S4512" t="e">
        <f t="shared" si="141"/>
        <v>#N/A</v>
      </c>
    </row>
    <row r="4513" spans="1:19">
      <c r="A4513">
        <f>'Previous Trades Import_OMS Quer'!A4513</f>
        <v>0</v>
      </c>
      <c r="B4513">
        <f>'Previous Trades Import_OMS Quer'!B4513</f>
        <v>0</v>
      </c>
      <c r="C4513" s="22">
        <f>'Previous Trades Import_OMS Quer'!C4513</f>
        <v>0</v>
      </c>
      <c r="D4513">
        <f>'Previous Trades Import_OMS Quer'!D4513</f>
        <v>0</v>
      </c>
      <c r="E4513" s="22">
        <f>'Previous Trades Import_OMS Quer'!E4513</f>
        <v>0</v>
      </c>
      <c r="F4513">
        <f>'Previous Trades Import_OMS Quer'!F4513</f>
        <v>0</v>
      </c>
      <c r="G4513">
        <f>'Previous Trades Import_OMS Quer'!G4513</f>
        <v>0</v>
      </c>
      <c r="H4513">
        <f>'Previous Trades Import_OMS Quer'!H4513</f>
        <v>0</v>
      </c>
      <c r="I4513">
        <f>'Previous Trades Import_OMS Quer'!I4513</f>
        <v>0</v>
      </c>
      <c r="J4513">
        <f>'Previous Trades Import_OMS Quer'!J4513</f>
        <v>0</v>
      </c>
      <c r="K4513">
        <f>'Previous Trades Import_OMS Quer'!K4513</f>
        <v>0</v>
      </c>
      <c r="L4513">
        <f>'Previous Trades Import_OMS Quer'!L4513</f>
        <v>0</v>
      </c>
      <c r="M4513">
        <f>'Previous Trades Import_OMS Quer'!M4513</f>
        <v>0</v>
      </c>
      <c r="N4513">
        <f>'Previous Trades Import_OMS Quer'!N4513</f>
        <v>0</v>
      </c>
      <c r="O4513" t="str">
        <f>CLEAN('Previous Trades Import_OMS Quer'!O4513)</f>
        <v/>
      </c>
      <c r="Q4513" s="25">
        <f t="shared" si="140"/>
        <v>0</v>
      </c>
      <c r="R4513" s="25" t="e">
        <f>VLOOKUP(O4513,'Currency Balance'!$O$3:$Q$32,3,0)</f>
        <v>#N/A</v>
      </c>
      <c r="S4513" t="e">
        <f t="shared" si="141"/>
        <v>#N/A</v>
      </c>
    </row>
    <row r="4514" spans="1:19">
      <c r="A4514">
        <f>'Previous Trades Import_OMS Quer'!A4514</f>
        <v>0</v>
      </c>
      <c r="B4514">
        <f>'Previous Trades Import_OMS Quer'!B4514</f>
        <v>0</v>
      </c>
      <c r="C4514" s="22">
        <f>'Previous Trades Import_OMS Quer'!C4514</f>
        <v>0</v>
      </c>
      <c r="D4514">
        <f>'Previous Trades Import_OMS Quer'!D4514</f>
        <v>0</v>
      </c>
      <c r="E4514" s="22">
        <f>'Previous Trades Import_OMS Quer'!E4514</f>
        <v>0</v>
      </c>
      <c r="F4514">
        <f>'Previous Trades Import_OMS Quer'!F4514</f>
        <v>0</v>
      </c>
      <c r="G4514">
        <f>'Previous Trades Import_OMS Quer'!G4514</f>
        <v>0</v>
      </c>
      <c r="H4514">
        <f>'Previous Trades Import_OMS Quer'!H4514</f>
        <v>0</v>
      </c>
      <c r="I4514">
        <f>'Previous Trades Import_OMS Quer'!I4514</f>
        <v>0</v>
      </c>
      <c r="J4514">
        <f>'Previous Trades Import_OMS Quer'!J4514</f>
        <v>0</v>
      </c>
      <c r="K4514">
        <f>'Previous Trades Import_OMS Quer'!K4514</f>
        <v>0</v>
      </c>
      <c r="L4514">
        <f>'Previous Trades Import_OMS Quer'!L4514</f>
        <v>0</v>
      </c>
      <c r="M4514">
        <f>'Previous Trades Import_OMS Quer'!M4514</f>
        <v>0</v>
      </c>
      <c r="N4514">
        <f>'Previous Trades Import_OMS Quer'!N4514</f>
        <v>0</v>
      </c>
      <c r="O4514" t="str">
        <f>CLEAN('Previous Trades Import_OMS Quer'!O4514)</f>
        <v/>
      </c>
      <c r="Q4514" s="25">
        <f t="shared" si="140"/>
        <v>0</v>
      </c>
      <c r="R4514" s="25" t="e">
        <f>VLOOKUP(O4514,'Currency Balance'!$O$3:$Q$32,3,0)</f>
        <v>#N/A</v>
      </c>
      <c r="S4514" t="e">
        <f t="shared" si="141"/>
        <v>#N/A</v>
      </c>
    </row>
    <row r="4515" spans="1:19">
      <c r="A4515">
        <f>'Previous Trades Import_OMS Quer'!A4515</f>
        <v>0</v>
      </c>
      <c r="B4515">
        <f>'Previous Trades Import_OMS Quer'!B4515</f>
        <v>0</v>
      </c>
      <c r="C4515" s="22">
        <f>'Previous Trades Import_OMS Quer'!C4515</f>
        <v>0</v>
      </c>
      <c r="D4515">
        <f>'Previous Trades Import_OMS Quer'!D4515</f>
        <v>0</v>
      </c>
      <c r="E4515" s="22">
        <f>'Previous Trades Import_OMS Quer'!E4515</f>
        <v>0</v>
      </c>
      <c r="F4515">
        <f>'Previous Trades Import_OMS Quer'!F4515</f>
        <v>0</v>
      </c>
      <c r="G4515">
        <f>'Previous Trades Import_OMS Quer'!G4515</f>
        <v>0</v>
      </c>
      <c r="H4515">
        <f>'Previous Trades Import_OMS Quer'!H4515</f>
        <v>0</v>
      </c>
      <c r="I4515">
        <f>'Previous Trades Import_OMS Quer'!I4515</f>
        <v>0</v>
      </c>
      <c r="J4515">
        <f>'Previous Trades Import_OMS Quer'!J4515</f>
        <v>0</v>
      </c>
      <c r="K4515">
        <f>'Previous Trades Import_OMS Quer'!K4515</f>
        <v>0</v>
      </c>
      <c r="L4515">
        <f>'Previous Trades Import_OMS Quer'!L4515</f>
        <v>0</v>
      </c>
      <c r="M4515">
        <f>'Previous Trades Import_OMS Quer'!M4515</f>
        <v>0</v>
      </c>
      <c r="N4515">
        <f>'Previous Trades Import_OMS Quer'!N4515</f>
        <v>0</v>
      </c>
      <c r="O4515" t="str">
        <f>CLEAN('Previous Trades Import_OMS Quer'!O4515)</f>
        <v/>
      </c>
      <c r="Q4515" s="25">
        <f t="shared" si="140"/>
        <v>0</v>
      </c>
      <c r="R4515" s="25" t="e">
        <f>VLOOKUP(O4515,'Currency Balance'!$O$3:$Q$32,3,0)</f>
        <v>#N/A</v>
      </c>
      <c r="S4515" t="e">
        <f t="shared" si="141"/>
        <v>#N/A</v>
      </c>
    </row>
    <row r="4516" spans="1:19">
      <c r="A4516">
        <f>'Previous Trades Import_OMS Quer'!A4516</f>
        <v>0</v>
      </c>
      <c r="B4516">
        <f>'Previous Trades Import_OMS Quer'!B4516</f>
        <v>0</v>
      </c>
      <c r="C4516" s="22">
        <f>'Previous Trades Import_OMS Quer'!C4516</f>
        <v>0</v>
      </c>
      <c r="D4516">
        <f>'Previous Trades Import_OMS Quer'!D4516</f>
        <v>0</v>
      </c>
      <c r="E4516" s="22">
        <f>'Previous Trades Import_OMS Quer'!E4516</f>
        <v>0</v>
      </c>
      <c r="F4516">
        <f>'Previous Trades Import_OMS Quer'!F4516</f>
        <v>0</v>
      </c>
      <c r="G4516">
        <f>'Previous Trades Import_OMS Quer'!G4516</f>
        <v>0</v>
      </c>
      <c r="H4516">
        <f>'Previous Trades Import_OMS Quer'!H4516</f>
        <v>0</v>
      </c>
      <c r="I4516">
        <f>'Previous Trades Import_OMS Quer'!I4516</f>
        <v>0</v>
      </c>
      <c r="J4516">
        <f>'Previous Trades Import_OMS Quer'!J4516</f>
        <v>0</v>
      </c>
      <c r="K4516">
        <f>'Previous Trades Import_OMS Quer'!K4516</f>
        <v>0</v>
      </c>
      <c r="L4516">
        <f>'Previous Trades Import_OMS Quer'!L4516</f>
        <v>0</v>
      </c>
      <c r="M4516">
        <f>'Previous Trades Import_OMS Quer'!M4516</f>
        <v>0</v>
      </c>
      <c r="N4516">
        <f>'Previous Trades Import_OMS Quer'!N4516</f>
        <v>0</v>
      </c>
      <c r="O4516" t="str">
        <f>CLEAN('Previous Trades Import_OMS Quer'!O4516)</f>
        <v/>
      </c>
      <c r="Q4516" s="25">
        <f t="shared" si="140"/>
        <v>0</v>
      </c>
      <c r="R4516" s="25" t="e">
        <f>VLOOKUP(O4516,'Currency Balance'!$O$3:$Q$32,3,0)</f>
        <v>#N/A</v>
      </c>
      <c r="S4516" t="e">
        <f t="shared" si="141"/>
        <v>#N/A</v>
      </c>
    </row>
    <row r="4517" spans="1:19">
      <c r="A4517">
        <f>'Previous Trades Import_OMS Quer'!A4517</f>
        <v>0</v>
      </c>
      <c r="B4517">
        <f>'Previous Trades Import_OMS Quer'!B4517</f>
        <v>0</v>
      </c>
      <c r="C4517" s="22">
        <f>'Previous Trades Import_OMS Quer'!C4517</f>
        <v>0</v>
      </c>
      <c r="D4517">
        <f>'Previous Trades Import_OMS Quer'!D4517</f>
        <v>0</v>
      </c>
      <c r="E4517" s="22">
        <f>'Previous Trades Import_OMS Quer'!E4517</f>
        <v>0</v>
      </c>
      <c r="F4517">
        <f>'Previous Trades Import_OMS Quer'!F4517</f>
        <v>0</v>
      </c>
      <c r="G4517">
        <f>'Previous Trades Import_OMS Quer'!G4517</f>
        <v>0</v>
      </c>
      <c r="H4517">
        <f>'Previous Trades Import_OMS Quer'!H4517</f>
        <v>0</v>
      </c>
      <c r="I4517">
        <f>'Previous Trades Import_OMS Quer'!I4517</f>
        <v>0</v>
      </c>
      <c r="J4517">
        <f>'Previous Trades Import_OMS Quer'!J4517</f>
        <v>0</v>
      </c>
      <c r="K4517">
        <f>'Previous Trades Import_OMS Quer'!K4517</f>
        <v>0</v>
      </c>
      <c r="L4517">
        <f>'Previous Trades Import_OMS Quer'!L4517</f>
        <v>0</v>
      </c>
      <c r="M4517">
        <f>'Previous Trades Import_OMS Quer'!M4517</f>
        <v>0</v>
      </c>
      <c r="N4517">
        <f>'Previous Trades Import_OMS Quer'!N4517</f>
        <v>0</v>
      </c>
      <c r="O4517" t="str">
        <f>CLEAN('Previous Trades Import_OMS Quer'!O4517)</f>
        <v/>
      </c>
      <c r="Q4517" s="25">
        <f t="shared" si="140"/>
        <v>0</v>
      </c>
      <c r="R4517" s="25" t="e">
        <f>VLOOKUP(O4517,'Currency Balance'!$O$3:$Q$32,3,0)</f>
        <v>#N/A</v>
      </c>
      <c r="S4517" t="e">
        <f t="shared" si="141"/>
        <v>#N/A</v>
      </c>
    </row>
    <row r="4518" spans="1:19">
      <c r="A4518">
        <f>'Previous Trades Import_OMS Quer'!A4518</f>
        <v>0</v>
      </c>
      <c r="B4518">
        <f>'Previous Trades Import_OMS Quer'!B4518</f>
        <v>0</v>
      </c>
      <c r="C4518" s="22">
        <f>'Previous Trades Import_OMS Quer'!C4518</f>
        <v>0</v>
      </c>
      <c r="D4518">
        <f>'Previous Trades Import_OMS Quer'!D4518</f>
        <v>0</v>
      </c>
      <c r="E4518" s="22">
        <f>'Previous Trades Import_OMS Quer'!E4518</f>
        <v>0</v>
      </c>
      <c r="F4518">
        <f>'Previous Trades Import_OMS Quer'!F4518</f>
        <v>0</v>
      </c>
      <c r="G4518">
        <f>'Previous Trades Import_OMS Quer'!G4518</f>
        <v>0</v>
      </c>
      <c r="H4518">
        <f>'Previous Trades Import_OMS Quer'!H4518</f>
        <v>0</v>
      </c>
      <c r="I4518">
        <f>'Previous Trades Import_OMS Quer'!I4518</f>
        <v>0</v>
      </c>
      <c r="J4518">
        <f>'Previous Trades Import_OMS Quer'!J4518</f>
        <v>0</v>
      </c>
      <c r="K4518">
        <f>'Previous Trades Import_OMS Quer'!K4518</f>
        <v>0</v>
      </c>
      <c r="L4518">
        <f>'Previous Trades Import_OMS Quer'!L4518</f>
        <v>0</v>
      </c>
      <c r="M4518">
        <f>'Previous Trades Import_OMS Quer'!M4518</f>
        <v>0</v>
      </c>
      <c r="N4518">
        <f>'Previous Trades Import_OMS Quer'!N4518</f>
        <v>0</v>
      </c>
      <c r="O4518" t="str">
        <f>CLEAN('Previous Trades Import_OMS Quer'!O4518)</f>
        <v/>
      </c>
      <c r="Q4518" s="25">
        <f t="shared" si="140"/>
        <v>0</v>
      </c>
      <c r="R4518" s="25" t="e">
        <f>VLOOKUP(O4518,'Currency Balance'!$O$3:$Q$32,3,0)</f>
        <v>#N/A</v>
      </c>
      <c r="S4518" t="e">
        <f t="shared" si="141"/>
        <v>#N/A</v>
      </c>
    </row>
    <row r="4519" spans="1:19">
      <c r="A4519">
        <f>'Previous Trades Import_OMS Quer'!A4519</f>
        <v>0</v>
      </c>
      <c r="B4519">
        <f>'Previous Trades Import_OMS Quer'!B4519</f>
        <v>0</v>
      </c>
      <c r="C4519" s="22">
        <f>'Previous Trades Import_OMS Quer'!C4519</f>
        <v>0</v>
      </c>
      <c r="D4519">
        <f>'Previous Trades Import_OMS Quer'!D4519</f>
        <v>0</v>
      </c>
      <c r="E4519" s="22">
        <f>'Previous Trades Import_OMS Quer'!E4519</f>
        <v>0</v>
      </c>
      <c r="F4519">
        <f>'Previous Trades Import_OMS Quer'!F4519</f>
        <v>0</v>
      </c>
      <c r="G4519">
        <f>'Previous Trades Import_OMS Quer'!G4519</f>
        <v>0</v>
      </c>
      <c r="H4519">
        <f>'Previous Trades Import_OMS Quer'!H4519</f>
        <v>0</v>
      </c>
      <c r="I4519">
        <f>'Previous Trades Import_OMS Quer'!I4519</f>
        <v>0</v>
      </c>
      <c r="J4519">
        <f>'Previous Trades Import_OMS Quer'!J4519</f>
        <v>0</v>
      </c>
      <c r="K4519">
        <f>'Previous Trades Import_OMS Quer'!K4519</f>
        <v>0</v>
      </c>
      <c r="L4519">
        <f>'Previous Trades Import_OMS Quer'!L4519</f>
        <v>0</v>
      </c>
      <c r="M4519">
        <f>'Previous Trades Import_OMS Quer'!M4519</f>
        <v>0</v>
      </c>
      <c r="N4519">
        <f>'Previous Trades Import_OMS Quer'!N4519</f>
        <v>0</v>
      </c>
      <c r="O4519" t="str">
        <f>CLEAN('Previous Trades Import_OMS Quer'!O4519)</f>
        <v/>
      </c>
      <c r="Q4519" s="25">
        <f t="shared" si="140"/>
        <v>0</v>
      </c>
      <c r="R4519" s="25" t="e">
        <f>VLOOKUP(O4519,'Currency Balance'!$O$3:$Q$32,3,0)</f>
        <v>#N/A</v>
      </c>
      <c r="S4519" t="e">
        <f t="shared" si="141"/>
        <v>#N/A</v>
      </c>
    </row>
    <row r="4520" spans="1:19">
      <c r="A4520">
        <f>'Previous Trades Import_OMS Quer'!A4520</f>
        <v>0</v>
      </c>
      <c r="B4520">
        <f>'Previous Trades Import_OMS Quer'!B4520</f>
        <v>0</v>
      </c>
      <c r="C4520" s="22">
        <f>'Previous Trades Import_OMS Quer'!C4520</f>
        <v>0</v>
      </c>
      <c r="D4520">
        <f>'Previous Trades Import_OMS Quer'!D4520</f>
        <v>0</v>
      </c>
      <c r="E4520" s="22">
        <f>'Previous Trades Import_OMS Quer'!E4520</f>
        <v>0</v>
      </c>
      <c r="F4520">
        <f>'Previous Trades Import_OMS Quer'!F4520</f>
        <v>0</v>
      </c>
      <c r="G4520">
        <f>'Previous Trades Import_OMS Quer'!G4520</f>
        <v>0</v>
      </c>
      <c r="H4520">
        <f>'Previous Trades Import_OMS Quer'!H4520</f>
        <v>0</v>
      </c>
      <c r="I4520">
        <f>'Previous Trades Import_OMS Quer'!I4520</f>
        <v>0</v>
      </c>
      <c r="J4520">
        <f>'Previous Trades Import_OMS Quer'!J4520</f>
        <v>0</v>
      </c>
      <c r="K4520">
        <f>'Previous Trades Import_OMS Quer'!K4520</f>
        <v>0</v>
      </c>
      <c r="L4520">
        <f>'Previous Trades Import_OMS Quer'!L4520</f>
        <v>0</v>
      </c>
      <c r="M4520">
        <f>'Previous Trades Import_OMS Quer'!M4520</f>
        <v>0</v>
      </c>
      <c r="N4520">
        <f>'Previous Trades Import_OMS Quer'!N4520</f>
        <v>0</v>
      </c>
      <c r="O4520" t="str">
        <f>CLEAN('Previous Trades Import_OMS Quer'!O4520)</f>
        <v/>
      </c>
      <c r="Q4520" s="25">
        <f t="shared" si="140"/>
        <v>0</v>
      </c>
      <c r="R4520" s="25" t="e">
        <f>VLOOKUP(O4520,'Currency Balance'!$O$3:$Q$32,3,0)</f>
        <v>#N/A</v>
      </c>
      <c r="S4520" t="e">
        <f t="shared" si="141"/>
        <v>#N/A</v>
      </c>
    </row>
    <row r="4521" spans="1:19">
      <c r="A4521">
        <f>'Previous Trades Import_OMS Quer'!A4521</f>
        <v>0</v>
      </c>
      <c r="B4521">
        <f>'Previous Trades Import_OMS Quer'!B4521</f>
        <v>0</v>
      </c>
      <c r="C4521" s="22">
        <f>'Previous Trades Import_OMS Quer'!C4521</f>
        <v>0</v>
      </c>
      <c r="D4521">
        <f>'Previous Trades Import_OMS Quer'!D4521</f>
        <v>0</v>
      </c>
      <c r="E4521" s="22">
        <f>'Previous Trades Import_OMS Quer'!E4521</f>
        <v>0</v>
      </c>
      <c r="F4521">
        <f>'Previous Trades Import_OMS Quer'!F4521</f>
        <v>0</v>
      </c>
      <c r="G4521">
        <f>'Previous Trades Import_OMS Quer'!G4521</f>
        <v>0</v>
      </c>
      <c r="H4521">
        <f>'Previous Trades Import_OMS Quer'!H4521</f>
        <v>0</v>
      </c>
      <c r="I4521">
        <f>'Previous Trades Import_OMS Quer'!I4521</f>
        <v>0</v>
      </c>
      <c r="J4521">
        <f>'Previous Trades Import_OMS Quer'!J4521</f>
        <v>0</v>
      </c>
      <c r="K4521">
        <f>'Previous Trades Import_OMS Quer'!K4521</f>
        <v>0</v>
      </c>
      <c r="L4521">
        <f>'Previous Trades Import_OMS Quer'!L4521</f>
        <v>0</v>
      </c>
      <c r="M4521">
        <f>'Previous Trades Import_OMS Quer'!M4521</f>
        <v>0</v>
      </c>
      <c r="N4521">
        <f>'Previous Trades Import_OMS Quer'!N4521</f>
        <v>0</v>
      </c>
      <c r="O4521" t="str">
        <f>CLEAN('Previous Trades Import_OMS Quer'!O4521)</f>
        <v/>
      </c>
      <c r="Q4521" s="25">
        <f t="shared" si="140"/>
        <v>0</v>
      </c>
      <c r="R4521" s="25" t="e">
        <f>VLOOKUP(O4521,'Currency Balance'!$O$3:$Q$32,3,0)</f>
        <v>#N/A</v>
      </c>
      <c r="S4521" t="e">
        <f t="shared" si="141"/>
        <v>#N/A</v>
      </c>
    </row>
    <row r="4522" spans="1:19">
      <c r="A4522">
        <f>'Previous Trades Import_OMS Quer'!A4522</f>
        <v>0</v>
      </c>
      <c r="B4522">
        <f>'Previous Trades Import_OMS Quer'!B4522</f>
        <v>0</v>
      </c>
      <c r="C4522" s="22">
        <f>'Previous Trades Import_OMS Quer'!C4522</f>
        <v>0</v>
      </c>
      <c r="D4522">
        <f>'Previous Trades Import_OMS Quer'!D4522</f>
        <v>0</v>
      </c>
      <c r="E4522" s="22">
        <f>'Previous Trades Import_OMS Quer'!E4522</f>
        <v>0</v>
      </c>
      <c r="F4522">
        <f>'Previous Trades Import_OMS Quer'!F4522</f>
        <v>0</v>
      </c>
      <c r="G4522">
        <f>'Previous Trades Import_OMS Quer'!G4522</f>
        <v>0</v>
      </c>
      <c r="H4522">
        <f>'Previous Trades Import_OMS Quer'!H4522</f>
        <v>0</v>
      </c>
      <c r="I4522">
        <f>'Previous Trades Import_OMS Quer'!I4522</f>
        <v>0</v>
      </c>
      <c r="J4522">
        <f>'Previous Trades Import_OMS Quer'!J4522</f>
        <v>0</v>
      </c>
      <c r="K4522">
        <f>'Previous Trades Import_OMS Quer'!K4522</f>
        <v>0</v>
      </c>
      <c r="L4522">
        <f>'Previous Trades Import_OMS Quer'!L4522</f>
        <v>0</v>
      </c>
      <c r="M4522">
        <f>'Previous Trades Import_OMS Quer'!M4522</f>
        <v>0</v>
      </c>
      <c r="N4522">
        <f>'Previous Trades Import_OMS Quer'!N4522</f>
        <v>0</v>
      </c>
      <c r="O4522" t="str">
        <f>CLEAN('Previous Trades Import_OMS Quer'!O4522)</f>
        <v/>
      </c>
      <c r="Q4522" s="25">
        <f t="shared" si="140"/>
        <v>0</v>
      </c>
      <c r="R4522" s="25" t="e">
        <f>VLOOKUP(O4522,'Currency Balance'!$O$3:$Q$32,3,0)</f>
        <v>#N/A</v>
      </c>
      <c r="S4522" t="e">
        <f t="shared" si="141"/>
        <v>#N/A</v>
      </c>
    </row>
    <row r="4523" spans="1:19">
      <c r="A4523">
        <f>'Previous Trades Import_OMS Quer'!A4523</f>
        <v>0</v>
      </c>
      <c r="B4523">
        <f>'Previous Trades Import_OMS Quer'!B4523</f>
        <v>0</v>
      </c>
      <c r="C4523" s="22">
        <f>'Previous Trades Import_OMS Quer'!C4523</f>
        <v>0</v>
      </c>
      <c r="D4523">
        <f>'Previous Trades Import_OMS Quer'!D4523</f>
        <v>0</v>
      </c>
      <c r="E4523" s="22">
        <f>'Previous Trades Import_OMS Quer'!E4523</f>
        <v>0</v>
      </c>
      <c r="F4523">
        <f>'Previous Trades Import_OMS Quer'!F4523</f>
        <v>0</v>
      </c>
      <c r="G4523">
        <f>'Previous Trades Import_OMS Quer'!G4523</f>
        <v>0</v>
      </c>
      <c r="H4523">
        <f>'Previous Trades Import_OMS Quer'!H4523</f>
        <v>0</v>
      </c>
      <c r="I4523">
        <f>'Previous Trades Import_OMS Quer'!I4523</f>
        <v>0</v>
      </c>
      <c r="J4523">
        <f>'Previous Trades Import_OMS Quer'!J4523</f>
        <v>0</v>
      </c>
      <c r="K4523">
        <f>'Previous Trades Import_OMS Quer'!K4523</f>
        <v>0</v>
      </c>
      <c r="L4523">
        <f>'Previous Trades Import_OMS Quer'!L4523</f>
        <v>0</v>
      </c>
      <c r="M4523">
        <f>'Previous Trades Import_OMS Quer'!M4523</f>
        <v>0</v>
      </c>
      <c r="N4523">
        <f>'Previous Trades Import_OMS Quer'!N4523</f>
        <v>0</v>
      </c>
      <c r="O4523" t="str">
        <f>CLEAN('Previous Trades Import_OMS Quer'!O4523)</f>
        <v/>
      </c>
      <c r="Q4523" s="25">
        <f t="shared" si="140"/>
        <v>0</v>
      </c>
      <c r="R4523" s="25" t="e">
        <f>VLOOKUP(O4523,'Currency Balance'!$O$3:$Q$32,3,0)</f>
        <v>#N/A</v>
      </c>
      <c r="S4523" t="e">
        <f t="shared" si="141"/>
        <v>#N/A</v>
      </c>
    </row>
    <row r="4524" spans="1:19">
      <c r="A4524">
        <f>'Previous Trades Import_OMS Quer'!A4524</f>
        <v>0</v>
      </c>
      <c r="B4524">
        <f>'Previous Trades Import_OMS Quer'!B4524</f>
        <v>0</v>
      </c>
      <c r="C4524" s="22">
        <f>'Previous Trades Import_OMS Quer'!C4524</f>
        <v>0</v>
      </c>
      <c r="D4524">
        <f>'Previous Trades Import_OMS Quer'!D4524</f>
        <v>0</v>
      </c>
      <c r="E4524" s="22">
        <f>'Previous Trades Import_OMS Quer'!E4524</f>
        <v>0</v>
      </c>
      <c r="F4524">
        <f>'Previous Trades Import_OMS Quer'!F4524</f>
        <v>0</v>
      </c>
      <c r="G4524">
        <f>'Previous Trades Import_OMS Quer'!G4524</f>
        <v>0</v>
      </c>
      <c r="H4524">
        <f>'Previous Trades Import_OMS Quer'!H4524</f>
        <v>0</v>
      </c>
      <c r="I4524">
        <f>'Previous Trades Import_OMS Quer'!I4524</f>
        <v>0</v>
      </c>
      <c r="J4524">
        <f>'Previous Trades Import_OMS Quer'!J4524</f>
        <v>0</v>
      </c>
      <c r="K4524">
        <f>'Previous Trades Import_OMS Quer'!K4524</f>
        <v>0</v>
      </c>
      <c r="L4524">
        <f>'Previous Trades Import_OMS Quer'!L4524</f>
        <v>0</v>
      </c>
      <c r="M4524">
        <f>'Previous Trades Import_OMS Quer'!M4524</f>
        <v>0</v>
      </c>
      <c r="N4524">
        <f>'Previous Trades Import_OMS Quer'!N4524</f>
        <v>0</v>
      </c>
      <c r="O4524" t="str">
        <f>CLEAN('Previous Trades Import_OMS Quer'!O4524)</f>
        <v/>
      </c>
      <c r="Q4524" s="25">
        <f t="shared" si="140"/>
        <v>0</v>
      </c>
      <c r="R4524" s="25" t="e">
        <f>VLOOKUP(O4524,'Currency Balance'!$O$3:$Q$32,3,0)</f>
        <v>#N/A</v>
      </c>
      <c r="S4524" t="e">
        <f t="shared" si="141"/>
        <v>#N/A</v>
      </c>
    </row>
    <row r="4525" spans="1:19">
      <c r="A4525">
        <f>'Previous Trades Import_OMS Quer'!A4525</f>
        <v>0</v>
      </c>
      <c r="B4525">
        <f>'Previous Trades Import_OMS Quer'!B4525</f>
        <v>0</v>
      </c>
      <c r="C4525" s="22">
        <f>'Previous Trades Import_OMS Quer'!C4525</f>
        <v>0</v>
      </c>
      <c r="D4525">
        <f>'Previous Trades Import_OMS Quer'!D4525</f>
        <v>0</v>
      </c>
      <c r="E4525" s="22">
        <f>'Previous Trades Import_OMS Quer'!E4525</f>
        <v>0</v>
      </c>
      <c r="F4525">
        <f>'Previous Trades Import_OMS Quer'!F4525</f>
        <v>0</v>
      </c>
      <c r="G4525">
        <f>'Previous Trades Import_OMS Quer'!G4525</f>
        <v>0</v>
      </c>
      <c r="H4525">
        <f>'Previous Trades Import_OMS Quer'!H4525</f>
        <v>0</v>
      </c>
      <c r="I4525">
        <f>'Previous Trades Import_OMS Quer'!I4525</f>
        <v>0</v>
      </c>
      <c r="J4525">
        <f>'Previous Trades Import_OMS Quer'!J4525</f>
        <v>0</v>
      </c>
      <c r="K4525">
        <f>'Previous Trades Import_OMS Quer'!K4525</f>
        <v>0</v>
      </c>
      <c r="L4525">
        <f>'Previous Trades Import_OMS Quer'!L4525</f>
        <v>0</v>
      </c>
      <c r="M4525">
        <f>'Previous Trades Import_OMS Quer'!M4525</f>
        <v>0</v>
      </c>
      <c r="N4525">
        <f>'Previous Trades Import_OMS Quer'!N4525</f>
        <v>0</v>
      </c>
      <c r="O4525" t="str">
        <f>CLEAN('Previous Trades Import_OMS Quer'!O4525)</f>
        <v/>
      </c>
      <c r="Q4525" s="25">
        <f t="shared" si="140"/>
        <v>0</v>
      </c>
      <c r="R4525" s="25" t="e">
        <f>VLOOKUP(O4525,'Currency Balance'!$O$3:$Q$32,3,0)</f>
        <v>#N/A</v>
      </c>
      <c r="S4525" t="e">
        <f t="shared" si="141"/>
        <v>#N/A</v>
      </c>
    </row>
    <row r="4526" spans="1:19">
      <c r="A4526">
        <f>'Previous Trades Import_OMS Quer'!A4526</f>
        <v>0</v>
      </c>
      <c r="B4526">
        <f>'Previous Trades Import_OMS Quer'!B4526</f>
        <v>0</v>
      </c>
      <c r="C4526" s="22">
        <f>'Previous Trades Import_OMS Quer'!C4526</f>
        <v>0</v>
      </c>
      <c r="D4526">
        <f>'Previous Trades Import_OMS Quer'!D4526</f>
        <v>0</v>
      </c>
      <c r="E4526" s="22">
        <f>'Previous Trades Import_OMS Quer'!E4526</f>
        <v>0</v>
      </c>
      <c r="F4526">
        <f>'Previous Trades Import_OMS Quer'!F4526</f>
        <v>0</v>
      </c>
      <c r="G4526">
        <f>'Previous Trades Import_OMS Quer'!G4526</f>
        <v>0</v>
      </c>
      <c r="H4526">
        <f>'Previous Trades Import_OMS Quer'!H4526</f>
        <v>0</v>
      </c>
      <c r="I4526">
        <f>'Previous Trades Import_OMS Quer'!I4526</f>
        <v>0</v>
      </c>
      <c r="J4526">
        <f>'Previous Trades Import_OMS Quer'!J4526</f>
        <v>0</v>
      </c>
      <c r="K4526">
        <f>'Previous Trades Import_OMS Quer'!K4526</f>
        <v>0</v>
      </c>
      <c r="L4526">
        <f>'Previous Trades Import_OMS Quer'!L4526</f>
        <v>0</v>
      </c>
      <c r="M4526">
        <f>'Previous Trades Import_OMS Quer'!M4526</f>
        <v>0</v>
      </c>
      <c r="N4526">
        <f>'Previous Trades Import_OMS Quer'!N4526</f>
        <v>0</v>
      </c>
      <c r="O4526" t="str">
        <f>CLEAN('Previous Trades Import_OMS Quer'!O4526)</f>
        <v/>
      </c>
      <c r="Q4526" s="25">
        <f t="shared" si="140"/>
        <v>0</v>
      </c>
      <c r="R4526" s="25" t="e">
        <f>VLOOKUP(O4526,'Currency Balance'!$O$3:$Q$32,3,0)</f>
        <v>#N/A</v>
      </c>
      <c r="S4526" t="e">
        <f t="shared" si="141"/>
        <v>#N/A</v>
      </c>
    </row>
    <row r="4527" spans="1:19">
      <c r="A4527">
        <f>'Previous Trades Import_OMS Quer'!A4527</f>
        <v>0</v>
      </c>
      <c r="B4527">
        <f>'Previous Trades Import_OMS Quer'!B4527</f>
        <v>0</v>
      </c>
      <c r="C4527" s="22">
        <f>'Previous Trades Import_OMS Quer'!C4527</f>
        <v>0</v>
      </c>
      <c r="D4527">
        <f>'Previous Trades Import_OMS Quer'!D4527</f>
        <v>0</v>
      </c>
      <c r="E4527" s="22">
        <f>'Previous Trades Import_OMS Quer'!E4527</f>
        <v>0</v>
      </c>
      <c r="F4527">
        <f>'Previous Trades Import_OMS Quer'!F4527</f>
        <v>0</v>
      </c>
      <c r="G4527">
        <f>'Previous Trades Import_OMS Quer'!G4527</f>
        <v>0</v>
      </c>
      <c r="H4527">
        <f>'Previous Trades Import_OMS Quer'!H4527</f>
        <v>0</v>
      </c>
      <c r="I4527">
        <f>'Previous Trades Import_OMS Quer'!I4527</f>
        <v>0</v>
      </c>
      <c r="J4527">
        <f>'Previous Trades Import_OMS Quer'!J4527</f>
        <v>0</v>
      </c>
      <c r="K4527">
        <f>'Previous Trades Import_OMS Quer'!K4527</f>
        <v>0</v>
      </c>
      <c r="L4527">
        <f>'Previous Trades Import_OMS Quer'!L4527</f>
        <v>0</v>
      </c>
      <c r="M4527">
        <f>'Previous Trades Import_OMS Quer'!M4527</f>
        <v>0</v>
      </c>
      <c r="N4527">
        <f>'Previous Trades Import_OMS Quer'!N4527</f>
        <v>0</v>
      </c>
      <c r="O4527" t="str">
        <f>CLEAN('Previous Trades Import_OMS Quer'!O4527)</f>
        <v/>
      </c>
      <c r="Q4527" s="25">
        <f t="shared" si="140"/>
        <v>0</v>
      </c>
      <c r="R4527" s="25" t="e">
        <f>VLOOKUP(O4527,'Currency Balance'!$O$3:$Q$32,3,0)</f>
        <v>#N/A</v>
      </c>
      <c r="S4527" t="e">
        <f t="shared" si="141"/>
        <v>#N/A</v>
      </c>
    </row>
    <row r="4528" spans="1:19">
      <c r="A4528">
        <f>'Previous Trades Import_OMS Quer'!A4528</f>
        <v>0</v>
      </c>
      <c r="B4528">
        <f>'Previous Trades Import_OMS Quer'!B4528</f>
        <v>0</v>
      </c>
      <c r="C4528" s="22">
        <f>'Previous Trades Import_OMS Quer'!C4528</f>
        <v>0</v>
      </c>
      <c r="D4528">
        <f>'Previous Trades Import_OMS Quer'!D4528</f>
        <v>0</v>
      </c>
      <c r="E4528" s="22">
        <f>'Previous Trades Import_OMS Quer'!E4528</f>
        <v>0</v>
      </c>
      <c r="F4528">
        <f>'Previous Trades Import_OMS Quer'!F4528</f>
        <v>0</v>
      </c>
      <c r="G4528">
        <f>'Previous Trades Import_OMS Quer'!G4528</f>
        <v>0</v>
      </c>
      <c r="H4528">
        <f>'Previous Trades Import_OMS Quer'!H4528</f>
        <v>0</v>
      </c>
      <c r="I4528">
        <f>'Previous Trades Import_OMS Quer'!I4528</f>
        <v>0</v>
      </c>
      <c r="J4528">
        <f>'Previous Trades Import_OMS Quer'!J4528</f>
        <v>0</v>
      </c>
      <c r="K4528">
        <f>'Previous Trades Import_OMS Quer'!K4528</f>
        <v>0</v>
      </c>
      <c r="L4528">
        <f>'Previous Trades Import_OMS Quer'!L4528</f>
        <v>0</v>
      </c>
      <c r="M4528">
        <f>'Previous Trades Import_OMS Quer'!M4528</f>
        <v>0</v>
      </c>
      <c r="N4528">
        <f>'Previous Trades Import_OMS Quer'!N4528</f>
        <v>0</v>
      </c>
      <c r="O4528" t="str">
        <f>CLEAN('Previous Trades Import_OMS Quer'!O4528)</f>
        <v/>
      </c>
      <c r="Q4528" s="25">
        <f t="shared" si="140"/>
        <v>0</v>
      </c>
      <c r="R4528" s="25" t="e">
        <f>VLOOKUP(O4528,'Currency Balance'!$O$3:$Q$32,3,0)</f>
        <v>#N/A</v>
      </c>
      <c r="S4528" t="e">
        <f t="shared" si="141"/>
        <v>#N/A</v>
      </c>
    </row>
    <row r="4529" spans="1:19">
      <c r="A4529">
        <f>'Previous Trades Import_OMS Quer'!A4529</f>
        <v>0</v>
      </c>
      <c r="B4529">
        <f>'Previous Trades Import_OMS Quer'!B4529</f>
        <v>0</v>
      </c>
      <c r="C4529" s="22">
        <f>'Previous Trades Import_OMS Quer'!C4529</f>
        <v>0</v>
      </c>
      <c r="D4529">
        <f>'Previous Trades Import_OMS Quer'!D4529</f>
        <v>0</v>
      </c>
      <c r="E4529" s="22">
        <f>'Previous Trades Import_OMS Quer'!E4529</f>
        <v>0</v>
      </c>
      <c r="F4529">
        <f>'Previous Trades Import_OMS Quer'!F4529</f>
        <v>0</v>
      </c>
      <c r="G4529">
        <f>'Previous Trades Import_OMS Quer'!G4529</f>
        <v>0</v>
      </c>
      <c r="H4529">
        <f>'Previous Trades Import_OMS Quer'!H4529</f>
        <v>0</v>
      </c>
      <c r="I4529">
        <f>'Previous Trades Import_OMS Quer'!I4529</f>
        <v>0</v>
      </c>
      <c r="J4529">
        <f>'Previous Trades Import_OMS Quer'!J4529</f>
        <v>0</v>
      </c>
      <c r="K4529">
        <f>'Previous Trades Import_OMS Quer'!K4529</f>
        <v>0</v>
      </c>
      <c r="L4529">
        <f>'Previous Trades Import_OMS Quer'!L4529</f>
        <v>0</v>
      </c>
      <c r="M4529">
        <f>'Previous Trades Import_OMS Quer'!M4529</f>
        <v>0</v>
      </c>
      <c r="N4529">
        <f>'Previous Trades Import_OMS Quer'!N4529</f>
        <v>0</v>
      </c>
      <c r="O4529" t="str">
        <f>CLEAN('Previous Trades Import_OMS Quer'!O4529)</f>
        <v/>
      </c>
      <c r="Q4529" s="25">
        <f t="shared" si="140"/>
        <v>0</v>
      </c>
      <c r="R4529" s="25" t="e">
        <f>VLOOKUP(O4529,'Currency Balance'!$O$3:$Q$32,3,0)</f>
        <v>#N/A</v>
      </c>
      <c r="S4529" t="e">
        <f t="shared" si="141"/>
        <v>#N/A</v>
      </c>
    </row>
    <row r="4530" spans="1:19">
      <c r="A4530">
        <f>'Previous Trades Import_OMS Quer'!A4530</f>
        <v>0</v>
      </c>
      <c r="B4530">
        <f>'Previous Trades Import_OMS Quer'!B4530</f>
        <v>0</v>
      </c>
      <c r="C4530" s="22">
        <f>'Previous Trades Import_OMS Quer'!C4530</f>
        <v>0</v>
      </c>
      <c r="D4530">
        <f>'Previous Trades Import_OMS Quer'!D4530</f>
        <v>0</v>
      </c>
      <c r="E4530" s="22">
        <f>'Previous Trades Import_OMS Quer'!E4530</f>
        <v>0</v>
      </c>
      <c r="F4530">
        <f>'Previous Trades Import_OMS Quer'!F4530</f>
        <v>0</v>
      </c>
      <c r="G4530">
        <f>'Previous Trades Import_OMS Quer'!G4530</f>
        <v>0</v>
      </c>
      <c r="H4530">
        <f>'Previous Trades Import_OMS Quer'!H4530</f>
        <v>0</v>
      </c>
      <c r="I4530">
        <f>'Previous Trades Import_OMS Quer'!I4530</f>
        <v>0</v>
      </c>
      <c r="J4530">
        <f>'Previous Trades Import_OMS Quer'!J4530</f>
        <v>0</v>
      </c>
      <c r="K4530">
        <f>'Previous Trades Import_OMS Quer'!K4530</f>
        <v>0</v>
      </c>
      <c r="L4530">
        <f>'Previous Trades Import_OMS Quer'!L4530</f>
        <v>0</v>
      </c>
      <c r="M4530">
        <f>'Previous Trades Import_OMS Quer'!M4530</f>
        <v>0</v>
      </c>
      <c r="N4530">
        <f>'Previous Trades Import_OMS Quer'!N4530</f>
        <v>0</v>
      </c>
      <c r="O4530" t="str">
        <f>CLEAN('Previous Trades Import_OMS Quer'!O4530)</f>
        <v/>
      </c>
      <c r="Q4530" s="25">
        <f t="shared" si="140"/>
        <v>0</v>
      </c>
      <c r="R4530" s="25" t="e">
        <f>VLOOKUP(O4530,'Currency Balance'!$O$3:$Q$32,3,0)</f>
        <v>#N/A</v>
      </c>
      <c r="S4530" t="e">
        <f t="shared" si="141"/>
        <v>#N/A</v>
      </c>
    </row>
    <row r="4531" spans="1:19">
      <c r="A4531">
        <f>'Previous Trades Import_OMS Quer'!A4531</f>
        <v>0</v>
      </c>
      <c r="B4531">
        <f>'Previous Trades Import_OMS Quer'!B4531</f>
        <v>0</v>
      </c>
      <c r="C4531" s="22">
        <f>'Previous Trades Import_OMS Quer'!C4531</f>
        <v>0</v>
      </c>
      <c r="D4531">
        <f>'Previous Trades Import_OMS Quer'!D4531</f>
        <v>0</v>
      </c>
      <c r="E4531" s="22">
        <f>'Previous Trades Import_OMS Quer'!E4531</f>
        <v>0</v>
      </c>
      <c r="F4531">
        <f>'Previous Trades Import_OMS Quer'!F4531</f>
        <v>0</v>
      </c>
      <c r="G4531">
        <f>'Previous Trades Import_OMS Quer'!G4531</f>
        <v>0</v>
      </c>
      <c r="H4531">
        <f>'Previous Trades Import_OMS Quer'!H4531</f>
        <v>0</v>
      </c>
      <c r="I4531">
        <f>'Previous Trades Import_OMS Quer'!I4531</f>
        <v>0</v>
      </c>
      <c r="J4531">
        <f>'Previous Trades Import_OMS Quer'!J4531</f>
        <v>0</v>
      </c>
      <c r="K4531">
        <f>'Previous Trades Import_OMS Quer'!K4531</f>
        <v>0</v>
      </c>
      <c r="L4531">
        <f>'Previous Trades Import_OMS Quer'!L4531</f>
        <v>0</v>
      </c>
      <c r="M4531">
        <f>'Previous Trades Import_OMS Quer'!M4531</f>
        <v>0</v>
      </c>
      <c r="N4531">
        <f>'Previous Trades Import_OMS Quer'!N4531</f>
        <v>0</v>
      </c>
      <c r="O4531" t="str">
        <f>CLEAN('Previous Trades Import_OMS Quer'!O4531)</f>
        <v/>
      </c>
      <c r="Q4531" s="25">
        <f t="shared" si="140"/>
        <v>0</v>
      </c>
      <c r="R4531" s="25" t="e">
        <f>VLOOKUP(O4531,'Currency Balance'!$O$3:$Q$32,3,0)</f>
        <v>#N/A</v>
      </c>
      <c r="S4531" t="e">
        <f t="shared" si="141"/>
        <v>#N/A</v>
      </c>
    </row>
    <row r="4532" spans="1:19">
      <c r="A4532">
        <f>'Previous Trades Import_OMS Quer'!A4532</f>
        <v>0</v>
      </c>
      <c r="B4532">
        <f>'Previous Trades Import_OMS Quer'!B4532</f>
        <v>0</v>
      </c>
      <c r="C4532" s="22">
        <f>'Previous Trades Import_OMS Quer'!C4532</f>
        <v>0</v>
      </c>
      <c r="D4532">
        <f>'Previous Trades Import_OMS Quer'!D4532</f>
        <v>0</v>
      </c>
      <c r="E4532" s="22">
        <f>'Previous Trades Import_OMS Quer'!E4532</f>
        <v>0</v>
      </c>
      <c r="F4532">
        <f>'Previous Trades Import_OMS Quer'!F4532</f>
        <v>0</v>
      </c>
      <c r="G4532">
        <f>'Previous Trades Import_OMS Quer'!G4532</f>
        <v>0</v>
      </c>
      <c r="H4532">
        <f>'Previous Trades Import_OMS Quer'!H4532</f>
        <v>0</v>
      </c>
      <c r="I4532">
        <f>'Previous Trades Import_OMS Quer'!I4532</f>
        <v>0</v>
      </c>
      <c r="J4532">
        <f>'Previous Trades Import_OMS Quer'!J4532</f>
        <v>0</v>
      </c>
      <c r="K4532">
        <f>'Previous Trades Import_OMS Quer'!K4532</f>
        <v>0</v>
      </c>
      <c r="L4532">
        <f>'Previous Trades Import_OMS Quer'!L4532</f>
        <v>0</v>
      </c>
      <c r="M4532">
        <f>'Previous Trades Import_OMS Quer'!M4532</f>
        <v>0</v>
      </c>
      <c r="N4532">
        <f>'Previous Trades Import_OMS Quer'!N4532</f>
        <v>0</v>
      </c>
      <c r="O4532" t="str">
        <f>CLEAN('Previous Trades Import_OMS Quer'!O4532)</f>
        <v/>
      </c>
      <c r="Q4532" s="25">
        <f t="shared" si="140"/>
        <v>0</v>
      </c>
      <c r="R4532" s="25" t="e">
        <f>VLOOKUP(O4532,'Currency Balance'!$O$3:$Q$32,3,0)</f>
        <v>#N/A</v>
      </c>
      <c r="S4532" t="e">
        <f t="shared" si="141"/>
        <v>#N/A</v>
      </c>
    </row>
    <row r="4533" spans="1:19">
      <c r="A4533">
        <f>'Previous Trades Import_OMS Quer'!A4533</f>
        <v>0</v>
      </c>
      <c r="B4533">
        <f>'Previous Trades Import_OMS Quer'!B4533</f>
        <v>0</v>
      </c>
      <c r="C4533" s="22">
        <f>'Previous Trades Import_OMS Quer'!C4533</f>
        <v>0</v>
      </c>
      <c r="D4533">
        <f>'Previous Trades Import_OMS Quer'!D4533</f>
        <v>0</v>
      </c>
      <c r="E4533" s="22">
        <f>'Previous Trades Import_OMS Quer'!E4533</f>
        <v>0</v>
      </c>
      <c r="F4533">
        <f>'Previous Trades Import_OMS Quer'!F4533</f>
        <v>0</v>
      </c>
      <c r="G4533">
        <f>'Previous Trades Import_OMS Quer'!G4533</f>
        <v>0</v>
      </c>
      <c r="H4533">
        <f>'Previous Trades Import_OMS Quer'!H4533</f>
        <v>0</v>
      </c>
      <c r="I4533">
        <f>'Previous Trades Import_OMS Quer'!I4533</f>
        <v>0</v>
      </c>
      <c r="J4533">
        <f>'Previous Trades Import_OMS Quer'!J4533</f>
        <v>0</v>
      </c>
      <c r="K4533">
        <f>'Previous Trades Import_OMS Quer'!K4533</f>
        <v>0</v>
      </c>
      <c r="L4533">
        <f>'Previous Trades Import_OMS Quer'!L4533</f>
        <v>0</v>
      </c>
      <c r="M4533">
        <f>'Previous Trades Import_OMS Quer'!M4533</f>
        <v>0</v>
      </c>
      <c r="N4533">
        <f>'Previous Trades Import_OMS Quer'!N4533</f>
        <v>0</v>
      </c>
      <c r="O4533" t="str">
        <f>CLEAN('Previous Trades Import_OMS Quer'!O4533)</f>
        <v/>
      </c>
      <c r="Q4533" s="25">
        <f t="shared" si="140"/>
        <v>0</v>
      </c>
      <c r="R4533" s="25" t="e">
        <f>VLOOKUP(O4533,'Currency Balance'!$O$3:$Q$32,3,0)</f>
        <v>#N/A</v>
      </c>
      <c r="S4533" t="e">
        <f t="shared" si="141"/>
        <v>#N/A</v>
      </c>
    </row>
    <row r="4534" spans="1:19">
      <c r="A4534">
        <f>'Previous Trades Import_OMS Quer'!A4534</f>
        <v>0</v>
      </c>
      <c r="B4534">
        <f>'Previous Trades Import_OMS Quer'!B4534</f>
        <v>0</v>
      </c>
      <c r="C4534" s="22">
        <f>'Previous Trades Import_OMS Quer'!C4534</f>
        <v>0</v>
      </c>
      <c r="D4534">
        <f>'Previous Trades Import_OMS Quer'!D4534</f>
        <v>0</v>
      </c>
      <c r="E4534" s="22">
        <f>'Previous Trades Import_OMS Quer'!E4534</f>
        <v>0</v>
      </c>
      <c r="F4534">
        <f>'Previous Trades Import_OMS Quer'!F4534</f>
        <v>0</v>
      </c>
      <c r="G4534">
        <f>'Previous Trades Import_OMS Quer'!G4534</f>
        <v>0</v>
      </c>
      <c r="H4534">
        <f>'Previous Trades Import_OMS Quer'!H4534</f>
        <v>0</v>
      </c>
      <c r="I4534">
        <f>'Previous Trades Import_OMS Quer'!I4534</f>
        <v>0</v>
      </c>
      <c r="J4534">
        <f>'Previous Trades Import_OMS Quer'!J4534</f>
        <v>0</v>
      </c>
      <c r="K4534">
        <f>'Previous Trades Import_OMS Quer'!K4534</f>
        <v>0</v>
      </c>
      <c r="L4534">
        <f>'Previous Trades Import_OMS Quer'!L4534</f>
        <v>0</v>
      </c>
      <c r="M4534">
        <f>'Previous Trades Import_OMS Quer'!M4534</f>
        <v>0</v>
      </c>
      <c r="N4534">
        <f>'Previous Trades Import_OMS Quer'!N4534</f>
        <v>0</v>
      </c>
      <c r="O4534" t="str">
        <f>CLEAN('Previous Trades Import_OMS Quer'!O4534)</f>
        <v/>
      </c>
      <c r="Q4534" s="25">
        <f t="shared" si="140"/>
        <v>0</v>
      </c>
      <c r="R4534" s="25" t="e">
        <f>VLOOKUP(O4534,'Currency Balance'!$O$3:$Q$32,3,0)</f>
        <v>#N/A</v>
      </c>
      <c r="S4534" t="e">
        <f t="shared" si="141"/>
        <v>#N/A</v>
      </c>
    </row>
    <row r="4535" spans="1:19">
      <c r="A4535">
        <f>'Previous Trades Import_OMS Quer'!A4535</f>
        <v>0</v>
      </c>
      <c r="B4535">
        <f>'Previous Trades Import_OMS Quer'!B4535</f>
        <v>0</v>
      </c>
      <c r="C4535" s="22">
        <f>'Previous Trades Import_OMS Quer'!C4535</f>
        <v>0</v>
      </c>
      <c r="D4535">
        <f>'Previous Trades Import_OMS Quer'!D4535</f>
        <v>0</v>
      </c>
      <c r="E4535" s="22">
        <f>'Previous Trades Import_OMS Quer'!E4535</f>
        <v>0</v>
      </c>
      <c r="F4535">
        <f>'Previous Trades Import_OMS Quer'!F4535</f>
        <v>0</v>
      </c>
      <c r="G4535">
        <f>'Previous Trades Import_OMS Quer'!G4535</f>
        <v>0</v>
      </c>
      <c r="H4535">
        <f>'Previous Trades Import_OMS Quer'!H4535</f>
        <v>0</v>
      </c>
      <c r="I4535">
        <f>'Previous Trades Import_OMS Quer'!I4535</f>
        <v>0</v>
      </c>
      <c r="J4535">
        <f>'Previous Trades Import_OMS Quer'!J4535</f>
        <v>0</v>
      </c>
      <c r="K4535">
        <f>'Previous Trades Import_OMS Quer'!K4535</f>
        <v>0</v>
      </c>
      <c r="L4535">
        <f>'Previous Trades Import_OMS Quer'!L4535</f>
        <v>0</v>
      </c>
      <c r="M4535">
        <f>'Previous Trades Import_OMS Quer'!M4535</f>
        <v>0</v>
      </c>
      <c r="N4535">
        <f>'Previous Trades Import_OMS Quer'!N4535</f>
        <v>0</v>
      </c>
      <c r="O4535" t="str">
        <f>CLEAN('Previous Trades Import_OMS Quer'!O4535)</f>
        <v/>
      </c>
      <c r="Q4535" s="25">
        <f t="shared" si="140"/>
        <v>0</v>
      </c>
      <c r="R4535" s="25" t="e">
        <f>VLOOKUP(O4535,'Currency Balance'!$O$3:$Q$32,3,0)</f>
        <v>#N/A</v>
      </c>
      <c r="S4535" t="e">
        <f t="shared" si="141"/>
        <v>#N/A</v>
      </c>
    </row>
    <row r="4536" spans="1:19">
      <c r="A4536">
        <f>'Previous Trades Import_OMS Quer'!A4536</f>
        <v>0</v>
      </c>
      <c r="B4536">
        <f>'Previous Trades Import_OMS Quer'!B4536</f>
        <v>0</v>
      </c>
      <c r="C4536" s="22">
        <f>'Previous Trades Import_OMS Quer'!C4536</f>
        <v>0</v>
      </c>
      <c r="D4536">
        <f>'Previous Trades Import_OMS Quer'!D4536</f>
        <v>0</v>
      </c>
      <c r="E4536" s="22">
        <f>'Previous Trades Import_OMS Quer'!E4536</f>
        <v>0</v>
      </c>
      <c r="F4536">
        <f>'Previous Trades Import_OMS Quer'!F4536</f>
        <v>0</v>
      </c>
      <c r="G4536">
        <f>'Previous Trades Import_OMS Quer'!G4536</f>
        <v>0</v>
      </c>
      <c r="H4536">
        <f>'Previous Trades Import_OMS Quer'!H4536</f>
        <v>0</v>
      </c>
      <c r="I4536">
        <f>'Previous Trades Import_OMS Quer'!I4536</f>
        <v>0</v>
      </c>
      <c r="J4536">
        <f>'Previous Trades Import_OMS Quer'!J4536</f>
        <v>0</v>
      </c>
      <c r="K4536">
        <f>'Previous Trades Import_OMS Quer'!K4536</f>
        <v>0</v>
      </c>
      <c r="L4536">
        <f>'Previous Trades Import_OMS Quer'!L4536</f>
        <v>0</v>
      </c>
      <c r="M4536">
        <f>'Previous Trades Import_OMS Quer'!M4536</f>
        <v>0</v>
      </c>
      <c r="N4536">
        <f>'Previous Trades Import_OMS Quer'!N4536</f>
        <v>0</v>
      </c>
      <c r="O4536" t="str">
        <f>CLEAN('Previous Trades Import_OMS Quer'!O4536)</f>
        <v/>
      </c>
      <c r="Q4536" s="25">
        <f t="shared" si="140"/>
        <v>0</v>
      </c>
      <c r="R4536" s="25" t="e">
        <f>VLOOKUP(O4536,'Currency Balance'!$O$3:$Q$32,3,0)</f>
        <v>#N/A</v>
      </c>
      <c r="S4536" t="e">
        <f t="shared" si="141"/>
        <v>#N/A</v>
      </c>
    </row>
    <row r="4537" spans="1:19">
      <c r="A4537">
        <f>'Previous Trades Import_OMS Quer'!A4537</f>
        <v>0</v>
      </c>
      <c r="B4537">
        <f>'Previous Trades Import_OMS Quer'!B4537</f>
        <v>0</v>
      </c>
      <c r="C4537" s="22">
        <f>'Previous Trades Import_OMS Quer'!C4537</f>
        <v>0</v>
      </c>
      <c r="D4537">
        <f>'Previous Trades Import_OMS Quer'!D4537</f>
        <v>0</v>
      </c>
      <c r="E4537" s="22">
        <f>'Previous Trades Import_OMS Quer'!E4537</f>
        <v>0</v>
      </c>
      <c r="F4537">
        <f>'Previous Trades Import_OMS Quer'!F4537</f>
        <v>0</v>
      </c>
      <c r="G4537">
        <f>'Previous Trades Import_OMS Quer'!G4537</f>
        <v>0</v>
      </c>
      <c r="H4537">
        <f>'Previous Trades Import_OMS Quer'!H4537</f>
        <v>0</v>
      </c>
      <c r="I4537">
        <f>'Previous Trades Import_OMS Quer'!I4537</f>
        <v>0</v>
      </c>
      <c r="J4537">
        <f>'Previous Trades Import_OMS Quer'!J4537</f>
        <v>0</v>
      </c>
      <c r="K4537">
        <f>'Previous Trades Import_OMS Quer'!K4537</f>
        <v>0</v>
      </c>
      <c r="L4537">
        <f>'Previous Trades Import_OMS Quer'!L4537</f>
        <v>0</v>
      </c>
      <c r="M4537">
        <f>'Previous Trades Import_OMS Quer'!M4537</f>
        <v>0</v>
      </c>
      <c r="N4537">
        <f>'Previous Trades Import_OMS Quer'!N4537</f>
        <v>0</v>
      </c>
      <c r="O4537" t="str">
        <f>CLEAN('Previous Trades Import_OMS Quer'!O4537)</f>
        <v/>
      </c>
      <c r="Q4537" s="25">
        <f t="shared" si="140"/>
        <v>0</v>
      </c>
      <c r="R4537" s="25" t="e">
        <f>VLOOKUP(O4537,'Currency Balance'!$O$3:$Q$32,3,0)</f>
        <v>#N/A</v>
      </c>
      <c r="S4537" t="e">
        <f t="shared" si="141"/>
        <v>#N/A</v>
      </c>
    </row>
    <row r="4538" spans="1:19">
      <c r="A4538">
        <f>'Previous Trades Import_OMS Quer'!A4538</f>
        <v>0</v>
      </c>
      <c r="B4538">
        <f>'Previous Trades Import_OMS Quer'!B4538</f>
        <v>0</v>
      </c>
      <c r="C4538" s="22">
        <f>'Previous Trades Import_OMS Quer'!C4538</f>
        <v>0</v>
      </c>
      <c r="D4538">
        <f>'Previous Trades Import_OMS Quer'!D4538</f>
        <v>0</v>
      </c>
      <c r="E4538" s="22">
        <f>'Previous Trades Import_OMS Quer'!E4538</f>
        <v>0</v>
      </c>
      <c r="F4538">
        <f>'Previous Trades Import_OMS Quer'!F4538</f>
        <v>0</v>
      </c>
      <c r="G4538">
        <f>'Previous Trades Import_OMS Quer'!G4538</f>
        <v>0</v>
      </c>
      <c r="H4538">
        <f>'Previous Trades Import_OMS Quer'!H4538</f>
        <v>0</v>
      </c>
      <c r="I4538">
        <f>'Previous Trades Import_OMS Quer'!I4538</f>
        <v>0</v>
      </c>
      <c r="J4538">
        <f>'Previous Trades Import_OMS Quer'!J4538</f>
        <v>0</v>
      </c>
      <c r="K4538">
        <f>'Previous Trades Import_OMS Quer'!K4538</f>
        <v>0</v>
      </c>
      <c r="L4538">
        <f>'Previous Trades Import_OMS Quer'!L4538</f>
        <v>0</v>
      </c>
      <c r="M4538">
        <f>'Previous Trades Import_OMS Quer'!M4538</f>
        <v>0</v>
      </c>
      <c r="N4538">
        <f>'Previous Trades Import_OMS Quer'!N4538</f>
        <v>0</v>
      </c>
      <c r="O4538" t="str">
        <f>CLEAN('Previous Trades Import_OMS Quer'!O4538)</f>
        <v/>
      </c>
      <c r="Q4538" s="25">
        <f t="shared" si="140"/>
        <v>0</v>
      </c>
      <c r="R4538" s="25" t="e">
        <f>VLOOKUP(O4538,'Currency Balance'!$O$3:$Q$32,3,0)</f>
        <v>#N/A</v>
      </c>
      <c r="S4538" t="e">
        <f t="shared" si="141"/>
        <v>#N/A</v>
      </c>
    </row>
    <row r="4539" spans="1:19">
      <c r="A4539">
        <f>'Previous Trades Import_OMS Quer'!A4539</f>
        <v>0</v>
      </c>
      <c r="B4539">
        <f>'Previous Trades Import_OMS Quer'!B4539</f>
        <v>0</v>
      </c>
      <c r="C4539" s="22">
        <f>'Previous Trades Import_OMS Quer'!C4539</f>
        <v>0</v>
      </c>
      <c r="D4539">
        <f>'Previous Trades Import_OMS Quer'!D4539</f>
        <v>0</v>
      </c>
      <c r="E4539" s="22">
        <f>'Previous Trades Import_OMS Quer'!E4539</f>
        <v>0</v>
      </c>
      <c r="F4539">
        <f>'Previous Trades Import_OMS Quer'!F4539</f>
        <v>0</v>
      </c>
      <c r="G4539">
        <f>'Previous Trades Import_OMS Quer'!G4539</f>
        <v>0</v>
      </c>
      <c r="H4539">
        <f>'Previous Trades Import_OMS Quer'!H4539</f>
        <v>0</v>
      </c>
      <c r="I4539">
        <f>'Previous Trades Import_OMS Quer'!I4539</f>
        <v>0</v>
      </c>
      <c r="J4539">
        <f>'Previous Trades Import_OMS Quer'!J4539</f>
        <v>0</v>
      </c>
      <c r="K4539">
        <f>'Previous Trades Import_OMS Quer'!K4539</f>
        <v>0</v>
      </c>
      <c r="L4539">
        <f>'Previous Trades Import_OMS Quer'!L4539</f>
        <v>0</v>
      </c>
      <c r="M4539">
        <f>'Previous Trades Import_OMS Quer'!M4539</f>
        <v>0</v>
      </c>
      <c r="N4539">
        <f>'Previous Trades Import_OMS Quer'!N4539</f>
        <v>0</v>
      </c>
      <c r="O4539" t="str">
        <f>CLEAN('Previous Trades Import_OMS Quer'!O4539)</f>
        <v/>
      </c>
      <c r="Q4539" s="25">
        <f t="shared" si="140"/>
        <v>0</v>
      </c>
      <c r="R4539" s="25" t="e">
        <f>VLOOKUP(O4539,'Currency Balance'!$O$3:$Q$32,3,0)</f>
        <v>#N/A</v>
      </c>
      <c r="S4539" t="e">
        <f t="shared" si="141"/>
        <v>#N/A</v>
      </c>
    </row>
    <row r="4540" spans="1:19">
      <c r="A4540">
        <f>'Previous Trades Import_OMS Quer'!A4540</f>
        <v>0</v>
      </c>
      <c r="B4540">
        <f>'Previous Trades Import_OMS Quer'!B4540</f>
        <v>0</v>
      </c>
      <c r="C4540" s="22">
        <f>'Previous Trades Import_OMS Quer'!C4540</f>
        <v>0</v>
      </c>
      <c r="D4540">
        <f>'Previous Trades Import_OMS Quer'!D4540</f>
        <v>0</v>
      </c>
      <c r="E4540" s="22">
        <f>'Previous Trades Import_OMS Quer'!E4540</f>
        <v>0</v>
      </c>
      <c r="F4540">
        <f>'Previous Trades Import_OMS Quer'!F4540</f>
        <v>0</v>
      </c>
      <c r="G4540">
        <f>'Previous Trades Import_OMS Quer'!G4540</f>
        <v>0</v>
      </c>
      <c r="H4540">
        <f>'Previous Trades Import_OMS Quer'!H4540</f>
        <v>0</v>
      </c>
      <c r="I4540">
        <f>'Previous Trades Import_OMS Quer'!I4540</f>
        <v>0</v>
      </c>
      <c r="J4540">
        <f>'Previous Trades Import_OMS Quer'!J4540</f>
        <v>0</v>
      </c>
      <c r="K4540">
        <f>'Previous Trades Import_OMS Quer'!K4540</f>
        <v>0</v>
      </c>
      <c r="L4540">
        <f>'Previous Trades Import_OMS Quer'!L4540</f>
        <v>0</v>
      </c>
      <c r="M4540">
        <f>'Previous Trades Import_OMS Quer'!M4540</f>
        <v>0</v>
      </c>
      <c r="N4540">
        <f>'Previous Trades Import_OMS Quer'!N4540</f>
        <v>0</v>
      </c>
      <c r="O4540" t="str">
        <f>CLEAN('Previous Trades Import_OMS Quer'!O4540)</f>
        <v/>
      </c>
      <c r="Q4540" s="25">
        <f t="shared" si="140"/>
        <v>0</v>
      </c>
      <c r="R4540" s="25" t="e">
        <f>VLOOKUP(O4540,'Currency Balance'!$O$3:$Q$32,3,0)</f>
        <v>#N/A</v>
      </c>
      <c r="S4540" t="e">
        <f t="shared" si="141"/>
        <v>#N/A</v>
      </c>
    </row>
    <row r="4541" spans="1:19">
      <c r="A4541">
        <f>'Previous Trades Import_OMS Quer'!A4541</f>
        <v>0</v>
      </c>
      <c r="B4541">
        <f>'Previous Trades Import_OMS Quer'!B4541</f>
        <v>0</v>
      </c>
      <c r="C4541" s="22">
        <f>'Previous Trades Import_OMS Quer'!C4541</f>
        <v>0</v>
      </c>
      <c r="D4541">
        <f>'Previous Trades Import_OMS Quer'!D4541</f>
        <v>0</v>
      </c>
      <c r="E4541" s="22">
        <f>'Previous Trades Import_OMS Quer'!E4541</f>
        <v>0</v>
      </c>
      <c r="F4541">
        <f>'Previous Trades Import_OMS Quer'!F4541</f>
        <v>0</v>
      </c>
      <c r="G4541">
        <f>'Previous Trades Import_OMS Quer'!G4541</f>
        <v>0</v>
      </c>
      <c r="H4541">
        <f>'Previous Trades Import_OMS Quer'!H4541</f>
        <v>0</v>
      </c>
      <c r="I4541">
        <f>'Previous Trades Import_OMS Quer'!I4541</f>
        <v>0</v>
      </c>
      <c r="J4541">
        <f>'Previous Trades Import_OMS Quer'!J4541</f>
        <v>0</v>
      </c>
      <c r="K4541">
        <f>'Previous Trades Import_OMS Quer'!K4541</f>
        <v>0</v>
      </c>
      <c r="L4541">
        <f>'Previous Trades Import_OMS Quer'!L4541</f>
        <v>0</v>
      </c>
      <c r="M4541">
        <f>'Previous Trades Import_OMS Quer'!M4541</f>
        <v>0</v>
      </c>
      <c r="N4541">
        <f>'Previous Trades Import_OMS Quer'!N4541</f>
        <v>0</v>
      </c>
      <c r="O4541" t="str">
        <f>CLEAN('Previous Trades Import_OMS Quer'!O4541)</f>
        <v/>
      </c>
      <c r="Q4541" s="25">
        <f t="shared" si="140"/>
        <v>0</v>
      </c>
      <c r="R4541" s="25" t="e">
        <f>VLOOKUP(O4541,'Currency Balance'!$O$3:$Q$32,3,0)</f>
        <v>#N/A</v>
      </c>
      <c r="S4541" t="e">
        <f t="shared" si="141"/>
        <v>#N/A</v>
      </c>
    </row>
    <row r="4542" spans="1:19">
      <c r="A4542">
        <f>'Previous Trades Import_OMS Quer'!A4542</f>
        <v>0</v>
      </c>
      <c r="B4542">
        <f>'Previous Trades Import_OMS Quer'!B4542</f>
        <v>0</v>
      </c>
      <c r="C4542" s="22">
        <f>'Previous Trades Import_OMS Quer'!C4542</f>
        <v>0</v>
      </c>
      <c r="D4542">
        <f>'Previous Trades Import_OMS Quer'!D4542</f>
        <v>0</v>
      </c>
      <c r="E4542" s="22">
        <f>'Previous Trades Import_OMS Quer'!E4542</f>
        <v>0</v>
      </c>
      <c r="F4542">
        <f>'Previous Trades Import_OMS Quer'!F4542</f>
        <v>0</v>
      </c>
      <c r="G4542">
        <f>'Previous Trades Import_OMS Quer'!G4542</f>
        <v>0</v>
      </c>
      <c r="H4542">
        <f>'Previous Trades Import_OMS Quer'!H4542</f>
        <v>0</v>
      </c>
      <c r="I4542">
        <f>'Previous Trades Import_OMS Quer'!I4542</f>
        <v>0</v>
      </c>
      <c r="J4542">
        <f>'Previous Trades Import_OMS Quer'!J4542</f>
        <v>0</v>
      </c>
      <c r="K4542">
        <f>'Previous Trades Import_OMS Quer'!K4542</f>
        <v>0</v>
      </c>
      <c r="L4542">
        <f>'Previous Trades Import_OMS Quer'!L4542</f>
        <v>0</v>
      </c>
      <c r="M4542">
        <f>'Previous Trades Import_OMS Quer'!M4542</f>
        <v>0</v>
      </c>
      <c r="N4542">
        <f>'Previous Trades Import_OMS Quer'!N4542</f>
        <v>0</v>
      </c>
      <c r="O4542" t="str">
        <f>CLEAN('Previous Trades Import_OMS Quer'!O4542)</f>
        <v/>
      </c>
      <c r="Q4542" s="25">
        <f t="shared" si="140"/>
        <v>0</v>
      </c>
      <c r="R4542" s="25" t="e">
        <f>VLOOKUP(O4542,'Currency Balance'!$O$3:$Q$32,3,0)</f>
        <v>#N/A</v>
      </c>
      <c r="S4542" t="e">
        <f t="shared" si="141"/>
        <v>#N/A</v>
      </c>
    </row>
    <row r="4543" spans="1:19">
      <c r="A4543">
        <f>'Previous Trades Import_OMS Quer'!A4543</f>
        <v>0</v>
      </c>
      <c r="B4543">
        <f>'Previous Trades Import_OMS Quer'!B4543</f>
        <v>0</v>
      </c>
      <c r="C4543" s="22">
        <f>'Previous Trades Import_OMS Quer'!C4543</f>
        <v>0</v>
      </c>
      <c r="D4543">
        <f>'Previous Trades Import_OMS Quer'!D4543</f>
        <v>0</v>
      </c>
      <c r="E4543" s="22">
        <f>'Previous Trades Import_OMS Quer'!E4543</f>
        <v>0</v>
      </c>
      <c r="F4543">
        <f>'Previous Trades Import_OMS Quer'!F4543</f>
        <v>0</v>
      </c>
      <c r="G4543">
        <f>'Previous Trades Import_OMS Quer'!G4543</f>
        <v>0</v>
      </c>
      <c r="H4543">
        <f>'Previous Trades Import_OMS Quer'!H4543</f>
        <v>0</v>
      </c>
      <c r="I4543">
        <f>'Previous Trades Import_OMS Quer'!I4543</f>
        <v>0</v>
      </c>
      <c r="J4543">
        <f>'Previous Trades Import_OMS Quer'!J4543</f>
        <v>0</v>
      </c>
      <c r="K4543">
        <f>'Previous Trades Import_OMS Quer'!K4543</f>
        <v>0</v>
      </c>
      <c r="L4543">
        <f>'Previous Trades Import_OMS Quer'!L4543</f>
        <v>0</v>
      </c>
      <c r="M4543">
        <f>'Previous Trades Import_OMS Quer'!M4543</f>
        <v>0</v>
      </c>
      <c r="N4543">
        <f>'Previous Trades Import_OMS Quer'!N4543</f>
        <v>0</v>
      </c>
      <c r="O4543" t="str">
        <f>CLEAN('Previous Trades Import_OMS Quer'!O4543)</f>
        <v/>
      </c>
      <c r="Q4543" s="25">
        <f t="shared" si="140"/>
        <v>0</v>
      </c>
      <c r="R4543" s="25" t="e">
        <f>VLOOKUP(O4543,'Currency Balance'!$O$3:$Q$32,3,0)</f>
        <v>#N/A</v>
      </c>
      <c r="S4543" t="e">
        <f t="shared" si="141"/>
        <v>#N/A</v>
      </c>
    </row>
    <row r="4544" spans="1:19">
      <c r="A4544">
        <f>'Previous Trades Import_OMS Quer'!A4544</f>
        <v>0</v>
      </c>
      <c r="B4544">
        <f>'Previous Trades Import_OMS Quer'!B4544</f>
        <v>0</v>
      </c>
      <c r="C4544" s="22">
        <f>'Previous Trades Import_OMS Quer'!C4544</f>
        <v>0</v>
      </c>
      <c r="D4544">
        <f>'Previous Trades Import_OMS Quer'!D4544</f>
        <v>0</v>
      </c>
      <c r="E4544" s="22">
        <f>'Previous Trades Import_OMS Quer'!E4544</f>
        <v>0</v>
      </c>
      <c r="F4544">
        <f>'Previous Trades Import_OMS Quer'!F4544</f>
        <v>0</v>
      </c>
      <c r="G4544">
        <f>'Previous Trades Import_OMS Quer'!G4544</f>
        <v>0</v>
      </c>
      <c r="H4544">
        <f>'Previous Trades Import_OMS Quer'!H4544</f>
        <v>0</v>
      </c>
      <c r="I4544">
        <f>'Previous Trades Import_OMS Quer'!I4544</f>
        <v>0</v>
      </c>
      <c r="J4544">
        <f>'Previous Trades Import_OMS Quer'!J4544</f>
        <v>0</v>
      </c>
      <c r="K4544">
        <f>'Previous Trades Import_OMS Quer'!K4544</f>
        <v>0</v>
      </c>
      <c r="L4544">
        <f>'Previous Trades Import_OMS Quer'!L4544</f>
        <v>0</v>
      </c>
      <c r="M4544">
        <f>'Previous Trades Import_OMS Quer'!M4544</f>
        <v>0</v>
      </c>
      <c r="N4544">
        <f>'Previous Trades Import_OMS Quer'!N4544</f>
        <v>0</v>
      </c>
      <c r="O4544" t="str">
        <f>CLEAN('Previous Trades Import_OMS Quer'!O4544)</f>
        <v/>
      </c>
      <c r="Q4544" s="25">
        <f t="shared" si="140"/>
        <v>0</v>
      </c>
      <c r="R4544" s="25" t="e">
        <f>VLOOKUP(O4544,'Currency Balance'!$O$3:$Q$32,3,0)</f>
        <v>#N/A</v>
      </c>
      <c r="S4544" t="e">
        <f t="shared" si="141"/>
        <v>#N/A</v>
      </c>
    </row>
    <row r="4545" spans="1:19">
      <c r="A4545">
        <f>'Previous Trades Import_OMS Quer'!A4545</f>
        <v>0</v>
      </c>
      <c r="B4545">
        <f>'Previous Trades Import_OMS Quer'!B4545</f>
        <v>0</v>
      </c>
      <c r="C4545" s="22">
        <f>'Previous Trades Import_OMS Quer'!C4545</f>
        <v>0</v>
      </c>
      <c r="D4545">
        <f>'Previous Trades Import_OMS Quer'!D4545</f>
        <v>0</v>
      </c>
      <c r="E4545" s="22">
        <f>'Previous Trades Import_OMS Quer'!E4545</f>
        <v>0</v>
      </c>
      <c r="F4545">
        <f>'Previous Trades Import_OMS Quer'!F4545</f>
        <v>0</v>
      </c>
      <c r="G4545">
        <f>'Previous Trades Import_OMS Quer'!G4545</f>
        <v>0</v>
      </c>
      <c r="H4545">
        <f>'Previous Trades Import_OMS Quer'!H4545</f>
        <v>0</v>
      </c>
      <c r="I4545">
        <f>'Previous Trades Import_OMS Quer'!I4545</f>
        <v>0</v>
      </c>
      <c r="J4545">
        <f>'Previous Trades Import_OMS Quer'!J4545</f>
        <v>0</v>
      </c>
      <c r="K4545">
        <f>'Previous Trades Import_OMS Quer'!K4545</f>
        <v>0</v>
      </c>
      <c r="L4545">
        <f>'Previous Trades Import_OMS Quer'!L4545</f>
        <v>0</v>
      </c>
      <c r="M4545">
        <f>'Previous Trades Import_OMS Quer'!M4545</f>
        <v>0</v>
      </c>
      <c r="N4545">
        <f>'Previous Trades Import_OMS Quer'!N4545</f>
        <v>0</v>
      </c>
      <c r="O4545" t="str">
        <f>CLEAN('Previous Trades Import_OMS Quer'!O4545)</f>
        <v/>
      </c>
      <c r="Q4545" s="25">
        <f t="shared" si="140"/>
        <v>0</v>
      </c>
      <c r="R4545" s="25" t="e">
        <f>VLOOKUP(O4545,'Currency Balance'!$O$3:$Q$32,3,0)</f>
        <v>#N/A</v>
      </c>
      <c r="S4545" t="e">
        <f t="shared" si="141"/>
        <v>#N/A</v>
      </c>
    </row>
    <row r="4546" spans="1:19">
      <c r="A4546">
        <f>'Previous Trades Import_OMS Quer'!A4546</f>
        <v>0</v>
      </c>
      <c r="B4546">
        <f>'Previous Trades Import_OMS Quer'!B4546</f>
        <v>0</v>
      </c>
      <c r="C4546" s="22">
        <f>'Previous Trades Import_OMS Quer'!C4546</f>
        <v>0</v>
      </c>
      <c r="D4546">
        <f>'Previous Trades Import_OMS Quer'!D4546</f>
        <v>0</v>
      </c>
      <c r="E4546" s="22">
        <f>'Previous Trades Import_OMS Quer'!E4546</f>
        <v>0</v>
      </c>
      <c r="F4546">
        <f>'Previous Trades Import_OMS Quer'!F4546</f>
        <v>0</v>
      </c>
      <c r="G4546">
        <f>'Previous Trades Import_OMS Quer'!G4546</f>
        <v>0</v>
      </c>
      <c r="H4546">
        <f>'Previous Trades Import_OMS Quer'!H4546</f>
        <v>0</v>
      </c>
      <c r="I4546">
        <f>'Previous Trades Import_OMS Quer'!I4546</f>
        <v>0</v>
      </c>
      <c r="J4546">
        <f>'Previous Trades Import_OMS Quer'!J4546</f>
        <v>0</v>
      </c>
      <c r="K4546">
        <f>'Previous Trades Import_OMS Quer'!K4546</f>
        <v>0</v>
      </c>
      <c r="L4546">
        <f>'Previous Trades Import_OMS Quer'!L4546</f>
        <v>0</v>
      </c>
      <c r="M4546">
        <f>'Previous Trades Import_OMS Quer'!M4546</f>
        <v>0</v>
      </c>
      <c r="N4546">
        <f>'Previous Trades Import_OMS Quer'!N4546</f>
        <v>0</v>
      </c>
      <c r="O4546" t="str">
        <f>CLEAN('Previous Trades Import_OMS Quer'!O4546)</f>
        <v/>
      </c>
      <c r="Q4546" s="25">
        <f t="shared" ref="Q4546:Q4609" si="142">IF(G4546="sell",M4546,-M4546)</f>
        <v>0</v>
      </c>
      <c r="R4546" s="25" t="e">
        <f>VLOOKUP(O4546,'Currency Balance'!$O$3:$Q$32,3,0)</f>
        <v>#N/A</v>
      </c>
      <c r="S4546" t="e">
        <f t="shared" ref="S4546:S4609" si="143">Q4546/R4546</f>
        <v>#N/A</v>
      </c>
    </row>
    <row r="4547" spans="1:19">
      <c r="A4547">
        <f>'Previous Trades Import_OMS Quer'!A4547</f>
        <v>0</v>
      </c>
      <c r="B4547">
        <f>'Previous Trades Import_OMS Quer'!B4547</f>
        <v>0</v>
      </c>
      <c r="C4547" s="22">
        <f>'Previous Trades Import_OMS Quer'!C4547</f>
        <v>0</v>
      </c>
      <c r="D4547">
        <f>'Previous Trades Import_OMS Quer'!D4547</f>
        <v>0</v>
      </c>
      <c r="E4547" s="22">
        <f>'Previous Trades Import_OMS Quer'!E4547</f>
        <v>0</v>
      </c>
      <c r="F4547">
        <f>'Previous Trades Import_OMS Quer'!F4547</f>
        <v>0</v>
      </c>
      <c r="G4547">
        <f>'Previous Trades Import_OMS Quer'!G4547</f>
        <v>0</v>
      </c>
      <c r="H4547">
        <f>'Previous Trades Import_OMS Quer'!H4547</f>
        <v>0</v>
      </c>
      <c r="I4547">
        <f>'Previous Trades Import_OMS Quer'!I4547</f>
        <v>0</v>
      </c>
      <c r="J4547">
        <f>'Previous Trades Import_OMS Quer'!J4547</f>
        <v>0</v>
      </c>
      <c r="K4547">
        <f>'Previous Trades Import_OMS Quer'!K4547</f>
        <v>0</v>
      </c>
      <c r="L4547">
        <f>'Previous Trades Import_OMS Quer'!L4547</f>
        <v>0</v>
      </c>
      <c r="M4547">
        <f>'Previous Trades Import_OMS Quer'!M4547</f>
        <v>0</v>
      </c>
      <c r="N4547">
        <f>'Previous Trades Import_OMS Quer'!N4547</f>
        <v>0</v>
      </c>
      <c r="O4547" t="str">
        <f>CLEAN('Previous Trades Import_OMS Quer'!O4547)</f>
        <v/>
      </c>
      <c r="Q4547" s="25">
        <f t="shared" si="142"/>
        <v>0</v>
      </c>
      <c r="R4547" s="25" t="e">
        <f>VLOOKUP(O4547,'Currency Balance'!$O$3:$Q$32,3,0)</f>
        <v>#N/A</v>
      </c>
      <c r="S4547" t="e">
        <f t="shared" si="143"/>
        <v>#N/A</v>
      </c>
    </row>
    <row r="4548" spans="1:19">
      <c r="A4548">
        <f>'Previous Trades Import_OMS Quer'!A4548</f>
        <v>0</v>
      </c>
      <c r="B4548">
        <f>'Previous Trades Import_OMS Quer'!B4548</f>
        <v>0</v>
      </c>
      <c r="C4548" s="22">
        <f>'Previous Trades Import_OMS Quer'!C4548</f>
        <v>0</v>
      </c>
      <c r="D4548">
        <f>'Previous Trades Import_OMS Quer'!D4548</f>
        <v>0</v>
      </c>
      <c r="E4548" s="22">
        <f>'Previous Trades Import_OMS Quer'!E4548</f>
        <v>0</v>
      </c>
      <c r="F4548">
        <f>'Previous Trades Import_OMS Quer'!F4548</f>
        <v>0</v>
      </c>
      <c r="G4548">
        <f>'Previous Trades Import_OMS Quer'!G4548</f>
        <v>0</v>
      </c>
      <c r="H4548">
        <f>'Previous Trades Import_OMS Quer'!H4548</f>
        <v>0</v>
      </c>
      <c r="I4548">
        <f>'Previous Trades Import_OMS Quer'!I4548</f>
        <v>0</v>
      </c>
      <c r="J4548">
        <f>'Previous Trades Import_OMS Quer'!J4548</f>
        <v>0</v>
      </c>
      <c r="K4548">
        <f>'Previous Trades Import_OMS Quer'!K4548</f>
        <v>0</v>
      </c>
      <c r="L4548">
        <f>'Previous Trades Import_OMS Quer'!L4548</f>
        <v>0</v>
      </c>
      <c r="M4548">
        <f>'Previous Trades Import_OMS Quer'!M4548</f>
        <v>0</v>
      </c>
      <c r="N4548">
        <f>'Previous Trades Import_OMS Quer'!N4548</f>
        <v>0</v>
      </c>
      <c r="O4548" t="str">
        <f>CLEAN('Previous Trades Import_OMS Quer'!O4548)</f>
        <v/>
      </c>
      <c r="Q4548" s="25">
        <f t="shared" si="142"/>
        <v>0</v>
      </c>
      <c r="R4548" s="25" t="e">
        <f>VLOOKUP(O4548,'Currency Balance'!$O$3:$Q$32,3,0)</f>
        <v>#N/A</v>
      </c>
      <c r="S4548" t="e">
        <f t="shared" si="143"/>
        <v>#N/A</v>
      </c>
    </row>
    <row r="4549" spans="1:19">
      <c r="A4549">
        <f>'Previous Trades Import_OMS Quer'!A4549</f>
        <v>0</v>
      </c>
      <c r="B4549">
        <f>'Previous Trades Import_OMS Quer'!B4549</f>
        <v>0</v>
      </c>
      <c r="C4549" s="22">
        <f>'Previous Trades Import_OMS Quer'!C4549</f>
        <v>0</v>
      </c>
      <c r="D4549">
        <f>'Previous Trades Import_OMS Quer'!D4549</f>
        <v>0</v>
      </c>
      <c r="E4549" s="22">
        <f>'Previous Trades Import_OMS Quer'!E4549</f>
        <v>0</v>
      </c>
      <c r="F4549">
        <f>'Previous Trades Import_OMS Quer'!F4549</f>
        <v>0</v>
      </c>
      <c r="G4549">
        <f>'Previous Trades Import_OMS Quer'!G4549</f>
        <v>0</v>
      </c>
      <c r="H4549">
        <f>'Previous Trades Import_OMS Quer'!H4549</f>
        <v>0</v>
      </c>
      <c r="I4549">
        <f>'Previous Trades Import_OMS Quer'!I4549</f>
        <v>0</v>
      </c>
      <c r="J4549">
        <f>'Previous Trades Import_OMS Quer'!J4549</f>
        <v>0</v>
      </c>
      <c r="K4549">
        <f>'Previous Trades Import_OMS Quer'!K4549</f>
        <v>0</v>
      </c>
      <c r="L4549">
        <f>'Previous Trades Import_OMS Quer'!L4549</f>
        <v>0</v>
      </c>
      <c r="M4549">
        <f>'Previous Trades Import_OMS Quer'!M4549</f>
        <v>0</v>
      </c>
      <c r="N4549">
        <f>'Previous Trades Import_OMS Quer'!N4549</f>
        <v>0</v>
      </c>
      <c r="O4549" t="str">
        <f>CLEAN('Previous Trades Import_OMS Quer'!O4549)</f>
        <v/>
      </c>
      <c r="Q4549" s="25">
        <f t="shared" si="142"/>
        <v>0</v>
      </c>
      <c r="R4549" s="25" t="e">
        <f>VLOOKUP(O4549,'Currency Balance'!$O$3:$Q$32,3,0)</f>
        <v>#N/A</v>
      </c>
      <c r="S4549" t="e">
        <f t="shared" si="143"/>
        <v>#N/A</v>
      </c>
    </row>
    <row r="4550" spans="1:19">
      <c r="A4550">
        <f>'Previous Trades Import_OMS Quer'!A4550</f>
        <v>0</v>
      </c>
      <c r="B4550">
        <f>'Previous Trades Import_OMS Quer'!B4550</f>
        <v>0</v>
      </c>
      <c r="C4550" s="22">
        <f>'Previous Trades Import_OMS Quer'!C4550</f>
        <v>0</v>
      </c>
      <c r="D4550">
        <f>'Previous Trades Import_OMS Quer'!D4550</f>
        <v>0</v>
      </c>
      <c r="E4550" s="22">
        <f>'Previous Trades Import_OMS Quer'!E4550</f>
        <v>0</v>
      </c>
      <c r="F4550">
        <f>'Previous Trades Import_OMS Quer'!F4550</f>
        <v>0</v>
      </c>
      <c r="G4550">
        <f>'Previous Trades Import_OMS Quer'!G4550</f>
        <v>0</v>
      </c>
      <c r="H4550">
        <f>'Previous Trades Import_OMS Quer'!H4550</f>
        <v>0</v>
      </c>
      <c r="I4550">
        <f>'Previous Trades Import_OMS Quer'!I4550</f>
        <v>0</v>
      </c>
      <c r="J4550">
        <f>'Previous Trades Import_OMS Quer'!J4550</f>
        <v>0</v>
      </c>
      <c r="K4550">
        <f>'Previous Trades Import_OMS Quer'!K4550</f>
        <v>0</v>
      </c>
      <c r="L4550">
        <f>'Previous Trades Import_OMS Quer'!L4550</f>
        <v>0</v>
      </c>
      <c r="M4550">
        <f>'Previous Trades Import_OMS Quer'!M4550</f>
        <v>0</v>
      </c>
      <c r="N4550">
        <f>'Previous Trades Import_OMS Quer'!N4550</f>
        <v>0</v>
      </c>
      <c r="O4550" t="str">
        <f>CLEAN('Previous Trades Import_OMS Quer'!O4550)</f>
        <v/>
      </c>
      <c r="Q4550" s="25">
        <f t="shared" si="142"/>
        <v>0</v>
      </c>
      <c r="R4550" s="25" t="e">
        <f>VLOOKUP(O4550,'Currency Balance'!$O$3:$Q$32,3,0)</f>
        <v>#N/A</v>
      </c>
      <c r="S4550" t="e">
        <f t="shared" si="143"/>
        <v>#N/A</v>
      </c>
    </row>
    <row r="4551" spans="1:19">
      <c r="A4551">
        <f>'Previous Trades Import_OMS Quer'!A4551</f>
        <v>0</v>
      </c>
      <c r="B4551">
        <f>'Previous Trades Import_OMS Quer'!B4551</f>
        <v>0</v>
      </c>
      <c r="C4551" s="22">
        <f>'Previous Trades Import_OMS Quer'!C4551</f>
        <v>0</v>
      </c>
      <c r="D4551">
        <f>'Previous Trades Import_OMS Quer'!D4551</f>
        <v>0</v>
      </c>
      <c r="E4551" s="22">
        <f>'Previous Trades Import_OMS Quer'!E4551</f>
        <v>0</v>
      </c>
      <c r="F4551">
        <f>'Previous Trades Import_OMS Quer'!F4551</f>
        <v>0</v>
      </c>
      <c r="G4551">
        <f>'Previous Trades Import_OMS Quer'!G4551</f>
        <v>0</v>
      </c>
      <c r="H4551">
        <f>'Previous Trades Import_OMS Quer'!H4551</f>
        <v>0</v>
      </c>
      <c r="I4551">
        <f>'Previous Trades Import_OMS Quer'!I4551</f>
        <v>0</v>
      </c>
      <c r="J4551">
        <f>'Previous Trades Import_OMS Quer'!J4551</f>
        <v>0</v>
      </c>
      <c r="K4551">
        <f>'Previous Trades Import_OMS Quer'!K4551</f>
        <v>0</v>
      </c>
      <c r="L4551">
        <f>'Previous Trades Import_OMS Quer'!L4551</f>
        <v>0</v>
      </c>
      <c r="M4551">
        <f>'Previous Trades Import_OMS Quer'!M4551</f>
        <v>0</v>
      </c>
      <c r="N4551">
        <f>'Previous Trades Import_OMS Quer'!N4551</f>
        <v>0</v>
      </c>
      <c r="O4551" t="str">
        <f>CLEAN('Previous Trades Import_OMS Quer'!O4551)</f>
        <v/>
      </c>
      <c r="Q4551" s="25">
        <f t="shared" si="142"/>
        <v>0</v>
      </c>
      <c r="R4551" s="25" t="e">
        <f>VLOOKUP(O4551,'Currency Balance'!$O$3:$Q$32,3,0)</f>
        <v>#N/A</v>
      </c>
      <c r="S4551" t="e">
        <f t="shared" si="143"/>
        <v>#N/A</v>
      </c>
    </row>
    <row r="4552" spans="1:19">
      <c r="A4552">
        <f>'Previous Trades Import_OMS Quer'!A4552</f>
        <v>0</v>
      </c>
      <c r="B4552">
        <f>'Previous Trades Import_OMS Quer'!B4552</f>
        <v>0</v>
      </c>
      <c r="C4552" s="22">
        <f>'Previous Trades Import_OMS Quer'!C4552</f>
        <v>0</v>
      </c>
      <c r="D4552">
        <f>'Previous Trades Import_OMS Quer'!D4552</f>
        <v>0</v>
      </c>
      <c r="E4552" s="22">
        <f>'Previous Trades Import_OMS Quer'!E4552</f>
        <v>0</v>
      </c>
      <c r="F4552">
        <f>'Previous Trades Import_OMS Quer'!F4552</f>
        <v>0</v>
      </c>
      <c r="G4552">
        <f>'Previous Trades Import_OMS Quer'!G4552</f>
        <v>0</v>
      </c>
      <c r="H4552">
        <f>'Previous Trades Import_OMS Quer'!H4552</f>
        <v>0</v>
      </c>
      <c r="I4552">
        <f>'Previous Trades Import_OMS Quer'!I4552</f>
        <v>0</v>
      </c>
      <c r="J4552">
        <f>'Previous Trades Import_OMS Quer'!J4552</f>
        <v>0</v>
      </c>
      <c r="K4552">
        <f>'Previous Trades Import_OMS Quer'!K4552</f>
        <v>0</v>
      </c>
      <c r="L4552">
        <f>'Previous Trades Import_OMS Quer'!L4552</f>
        <v>0</v>
      </c>
      <c r="M4552">
        <f>'Previous Trades Import_OMS Quer'!M4552</f>
        <v>0</v>
      </c>
      <c r="N4552">
        <f>'Previous Trades Import_OMS Quer'!N4552</f>
        <v>0</v>
      </c>
      <c r="O4552" t="str">
        <f>CLEAN('Previous Trades Import_OMS Quer'!O4552)</f>
        <v/>
      </c>
      <c r="Q4552" s="25">
        <f t="shared" si="142"/>
        <v>0</v>
      </c>
      <c r="R4552" s="25" t="e">
        <f>VLOOKUP(O4552,'Currency Balance'!$O$3:$Q$32,3,0)</f>
        <v>#N/A</v>
      </c>
      <c r="S4552" t="e">
        <f t="shared" si="143"/>
        <v>#N/A</v>
      </c>
    </row>
    <row r="4553" spans="1:19">
      <c r="A4553">
        <f>'Previous Trades Import_OMS Quer'!A4553</f>
        <v>0</v>
      </c>
      <c r="B4553">
        <f>'Previous Trades Import_OMS Quer'!B4553</f>
        <v>0</v>
      </c>
      <c r="C4553" s="22">
        <f>'Previous Trades Import_OMS Quer'!C4553</f>
        <v>0</v>
      </c>
      <c r="D4553">
        <f>'Previous Trades Import_OMS Quer'!D4553</f>
        <v>0</v>
      </c>
      <c r="E4553" s="22">
        <f>'Previous Trades Import_OMS Quer'!E4553</f>
        <v>0</v>
      </c>
      <c r="F4553">
        <f>'Previous Trades Import_OMS Quer'!F4553</f>
        <v>0</v>
      </c>
      <c r="G4553">
        <f>'Previous Trades Import_OMS Quer'!G4553</f>
        <v>0</v>
      </c>
      <c r="H4553">
        <f>'Previous Trades Import_OMS Quer'!H4553</f>
        <v>0</v>
      </c>
      <c r="I4553">
        <f>'Previous Trades Import_OMS Quer'!I4553</f>
        <v>0</v>
      </c>
      <c r="J4553">
        <f>'Previous Trades Import_OMS Quer'!J4553</f>
        <v>0</v>
      </c>
      <c r="K4553">
        <f>'Previous Trades Import_OMS Quer'!K4553</f>
        <v>0</v>
      </c>
      <c r="L4553">
        <f>'Previous Trades Import_OMS Quer'!L4553</f>
        <v>0</v>
      </c>
      <c r="M4553">
        <f>'Previous Trades Import_OMS Quer'!M4553</f>
        <v>0</v>
      </c>
      <c r="N4553">
        <f>'Previous Trades Import_OMS Quer'!N4553</f>
        <v>0</v>
      </c>
      <c r="O4553" t="str">
        <f>CLEAN('Previous Trades Import_OMS Quer'!O4553)</f>
        <v/>
      </c>
      <c r="Q4553" s="25">
        <f t="shared" si="142"/>
        <v>0</v>
      </c>
      <c r="R4553" s="25" t="e">
        <f>VLOOKUP(O4553,'Currency Balance'!$O$3:$Q$32,3,0)</f>
        <v>#N/A</v>
      </c>
      <c r="S4553" t="e">
        <f t="shared" si="143"/>
        <v>#N/A</v>
      </c>
    </row>
    <row r="4554" spans="1:19">
      <c r="A4554">
        <f>'Previous Trades Import_OMS Quer'!A4554</f>
        <v>0</v>
      </c>
      <c r="B4554">
        <f>'Previous Trades Import_OMS Quer'!B4554</f>
        <v>0</v>
      </c>
      <c r="C4554" s="22">
        <f>'Previous Trades Import_OMS Quer'!C4554</f>
        <v>0</v>
      </c>
      <c r="D4554">
        <f>'Previous Trades Import_OMS Quer'!D4554</f>
        <v>0</v>
      </c>
      <c r="E4554" s="22">
        <f>'Previous Trades Import_OMS Quer'!E4554</f>
        <v>0</v>
      </c>
      <c r="F4554">
        <f>'Previous Trades Import_OMS Quer'!F4554</f>
        <v>0</v>
      </c>
      <c r="G4554">
        <f>'Previous Trades Import_OMS Quer'!G4554</f>
        <v>0</v>
      </c>
      <c r="H4554">
        <f>'Previous Trades Import_OMS Quer'!H4554</f>
        <v>0</v>
      </c>
      <c r="I4554">
        <f>'Previous Trades Import_OMS Quer'!I4554</f>
        <v>0</v>
      </c>
      <c r="J4554">
        <f>'Previous Trades Import_OMS Quer'!J4554</f>
        <v>0</v>
      </c>
      <c r="K4554">
        <f>'Previous Trades Import_OMS Quer'!K4554</f>
        <v>0</v>
      </c>
      <c r="L4554">
        <f>'Previous Trades Import_OMS Quer'!L4554</f>
        <v>0</v>
      </c>
      <c r="M4554">
        <f>'Previous Trades Import_OMS Quer'!M4554</f>
        <v>0</v>
      </c>
      <c r="N4554">
        <f>'Previous Trades Import_OMS Quer'!N4554</f>
        <v>0</v>
      </c>
      <c r="O4554" t="str">
        <f>CLEAN('Previous Trades Import_OMS Quer'!O4554)</f>
        <v/>
      </c>
      <c r="Q4554" s="25">
        <f t="shared" si="142"/>
        <v>0</v>
      </c>
      <c r="R4554" s="25" t="e">
        <f>VLOOKUP(O4554,'Currency Balance'!$O$3:$Q$32,3,0)</f>
        <v>#N/A</v>
      </c>
      <c r="S4554" t="e">
        <f t="shared" si="143"/>
        <v>#N/A</v>
      </c>
    </row>
    <row r="4555" spans="1:19">
      <c r="A4555">
        <f>'Previous Trades Import_OMS Quer'!A4555</f>
        <v>0</v>
      </c>
      <c r="B4555">
        <f>'Previous Trades Import_OMS Quer'!B4555</f>
        <v>0</v>
      </c>
      <c r="C4555" s="22">
        <f>'Previous Trades Import_OMS Quer'!C4555</f>
        <v>0</v>
      </c>
      <c r="D4555">
        <f>'Previous Trades Import_OMS Quer'!D4555</f>
        <v>0</v>
      </c>
      <c r="E4555" s="22">
        <f>'Previous Trades Import_OMS Quer'!E4555</f>
        <v>0</v>
      </c>
      <c r="F4555">
        <f>'Previous Trades Import_OMS Quer'!F4555</f>
        <v>0</v>
      </c>
      <c r="G4555">
        <f>'Previous Trades Import_OMS Quer'!G4555</f>
        <v>0</v>
      </c>
      <c r="H4555">
        <f>'Previous Trades Import_OMS Quer'!H4555</f>
        <v>0</v>
      </c>
      <c r="I4555">
        <f>'Previous Trades Import_OMS Quer'!I4555</f>
        <v>0</v>
      </c>
      <c r="J4555">
        <f>'Previous Trades Import_OMS Quer'!J4555</f>
        <v>0</v>
      </c>
      <c r="K4555">
        <f>'Previous Trades Import_OMS Quer'!K4555</f>
        <v>0</v>
      </c>
      <c r="L4555">
        <f>'Previous Trades Import_OMS Quer'!L4555</f>
        <v>0</v>
      </c>
      <c r="M4555">
        <f>'Previous Trades Import_OMS Quer'!M4555</f>
        <v>0</v>
      </c>
      <c r="N4555">
        <f>'Previous Trades Import_OMS Quer'!N4555</f>
        <v>0</v>
      </c>
      <c r="O4555" t="str">
        <f>CLEAN('Previous Trades Import_OMS Quer'!O4555)</f>
        <v/>
      </c>
      <c r="Q4555" s="25">
        <f t="shared" si="142"/>
        <v>0</v>
      </c>
      <c r="R4555" s="25" t="e">
        <f>VLOOKUP(O4555,'Currency Balance'!$O$3:$Q$32,3,0)</f>
        <v>#N/A</v>
      </c>
      <c r="S4555" t="e">
        <f t="shared" si="143"/>
        <v>#N/A</v>
      </c>
    </row>
    <row r="4556" spans="1:19">
      <c r="A4556">
        <f>'Previous Trades Import_OMS Quer'!A4556</f>
        <v>0</v>
      </c>
      <c r="B4556">
        <f>'Previous Trades Import_OMS Quer'!B4556</f>
        <v>0</v>
      </c>
      <c r="C4556" s="22">
        <f>'Previous Trades Import_OMS Quer'!C4556</f>
        <v>0</v>
      </c>
      <c r="D4556">
        <f>'Previous Trades Import_OMS Quer'!D4556</f>
        <v>0</v>
      </c>
      <c r="E4556" s="22">
        <f>'Previous Trades Import_OMS Quer'!E4556</f>
        <v>0</v>
      </c>
      <c r="F4556">
        <f>'Previous Trades Import_OMS Quer'!F4556</f>
        <v>0</v>
      </c>
      <c r="G4556">
        <f>'Previous Trades Import_OMS Quer'!G4556</f>
        <v>0</v>
      </c>
      <c r="H4556">
        <f>'Previous Trades Import_OMS Quer'!H4556</f>
        <v>0</v>
      </c>
      <c r="I4556">
        <f>'Previous Trades Import_OMS Quer'!I4556</f>
        <v>0</v>
      </c>
      <c r="J4556">
        <f>'Previous Trades Import_OMS Quer'!J4556</f>
        <v>0</v>
      </c>
      <c r="K4556">
        <f>'Previous Trades Import_OMS Quer'!K4556</f>
        <v>0</v>
      </c>
      <c r="L4556">
        <f>'Previous Trades Import_OMS Quer'!L4556</f>
        <v>0</v>
      </c>
      <c r="M4556">
        <f>'Previous Trades Import_OMS Quer'!M4556</f>
        <v>0</v>
      </c>
      <c r="N4556">
        <f>'Previous Trades Import_OMS Quer'!N4556</f>
        <v>0</v>
      </c>
      <c r="O4556" t="str">
        <f>CLEAN('Previous Trades Import_OMS Quer'!O4556)</f>
        <v/>
      </c>
      <c r="Q4556" s="25">
        <f t="shared" si="142"/>
        <v>0</v>
      </c>
      <c r="R4556" s="25" t="e">
        <f>VLOOKUP(O4556,'Currency Balance'!$O$3:$Q$32,3,0)</f>
        <v>#N/A</v>
      </c>
      <c r="S4556" t="e">
        <f t="shared" si="143"/>
        <v>#N/A</v>
      </c>
    </row>
    <row r="4557" spans="1:19">
      <c r="A4557">
        <f>'Previous Trades Import_OMS Quer'!A4557</f>
        <v>0</v>
      </c>
      <c r="B4557">
        <f>'Previous Trades Import_OMS Quer'!B4557</f>
        <v>0</v>
      </c>
      <c r="C4557" s="22">
        <f>'Previous Trades Import_OMS Quer'!C4557</f>
        <v>0</v>
      </c>
      <c r="D4557">
        <f>'Previous Trades Import_OMS Quer'!D4557</f>
        <v>0</v>
      </c>
      <c r="E4557" s="22">
        <f>'Previous Trades Import_OMS Quer'!E4557</f>
        <v>0</v>
      </c>
      <c r="F4557">
        <f>'Previous Trades Import_OMS Quer'!F4557</f>
        <v>0</v>
      </c>
      <c r="G4557">
        <f>'Previous Trades Import_OMS Quer'!G4557</f>
        <v>0</v>
      </c>
      <c r="H4557">
        <f>'Previous Trades Import_OMS Quer'!H4557</f>
        <v>0</v>
      </c>
      <c r="I4557">
        <f>'Previous Trades Import_OMS Quer'!I4557</f>
        <v>0</v>
      </c>
      <c r="J4557">
        <f>'Previous Trades Import_OMS Quer'!J4557</f>
        <v>0</v>
      </c>
      <c r="K4557">
        <f>'Previous Trades Import_OMS Quer'!K4557</f>
        <v>0</v>
      </c>
      <c r="L4557">
        <f>'Previous Trades Import_OMS Quer'!L4557</f>
        <v>0</v>
      </c>
      <c r="M4557">
        <f>'Previous Trades Import_OMS Quer'!M4557</f>
        <v>0</v>
      </c>
      <c r="N4557">
        <f>'Previous Trades Import_OMS Quer'!N4557</f>
        <v>0</v>
      </c>
      <c r="O4557" t="str">
        <f>CLEAN('Previous Trades Import_OMS Quer'!O4557)</f>
        <v/>
      </c>
      <c r="Q4557" s="25">
        <f t="shared" si="142"/>
        <v>0</v>
      </c>
      <c r="R4557" s="25" t="e">
        <f>VLOOKUP(O4557,'Currency Balance'!$O$3:$Q$32,3,0)</f>
        <v>#N/A</v>
      </c>
      <c r="S4557" t="e">
        <f t="shared" si="143"/>
        <v>#N/A</v>
      </c>
    </row>
    <row r="4558" spans="1:19">
      <c r="A4558">
        <f>'Previous Trades Import_OMS Quer'!A4558</f>
        <v>0</v>
      </c>
      <c r="B4558">
        <f>'Previous Trades Import_OMS Quer'!B4558</f>
        <v>0</v>
      </c>
      <c r="C4558" s="22">
        <f>'Previous Trades Import_OMS Quer'!C4558</f>
        <v>0</v>
      </c>
      <c r="D4558">
        <f>'Previous Trades Import_OMS Quer'!D4558</f>
        <v>0</v>
      </c>
      <c r="E4558" s="22">
        <f>'Previous Trades Import_OMS Quer'!E4558</f>
        <v>0</v>
      </c>
      <c r="F4558">
        <f>'Previous Trades Import_OMS Quer'!F4558</f>
        <v>0</v>
      </c>
      <c r="G4558">
        <f>'Previous Trades Import_OMS Quer'!G4558</f>
        <v>0</v>
      </c>
      <c r="H4558">
        <f>'Previous Trades Import_OMS Quer'!H4558</f>
        <v>0</v>
      </c>
      <c r="I4558">
        <f>'Previous Trades Import_OMS Quer'!I4558</f>
        <v>0</v>
      </c>
      <c r="J4558">
        <f>'Previous Trades Import_OMS Quer'!J4558</f>
        <v>0</v>
      </c>
      <c r="K4558">
        <f>'Previous Trades Import_OMS Quer'!K4558</f>
        <v>0</v>
      </c>
      <c r="L4558">
        <f>'Previous Trades Import_OMS Quer'!L4558</f>
        <v>0</v>
      </c>
      <c r="M4558">
        <f>'Previous Trades Import_OMS Quer'!M4558</f>
        <v>0</v>
      </c>
      <c r="N4558">
        <f>'Previous Trades Import_OMS Quer'!N4558</f>
        <v>0</v>
      </c>
      <c r="O4558" t="str">
        <f>CLEAN('Previous Trades Import_OMS Quer'!O4558)</f>
        <v/>
      </c>
      <c r="Q4558" s="25">
        <f t="shared" si="142"/>
        <v>0</v>
      </c>
      <c r="R4558" s="25" t="e">
        <f>VLOOKUP(O4558,'Currency Balance'!$O$3:$Q$32,3,0)</f>
        <v>#N/A</v>
      </c>
      <c r="S4558" t="e">
        <f t="shared" si="143"/>
        <v>#N/A</v>
      </c>
    </row>
    <row r="4559" spans="1:19">
      <c r="A4559">
        <f>'Previous Trades Import_OMS Quer'!A4559</f>
        <v>0</v>
      </c>
      <c r="B4559">
        <f>'Previous Trades Import_OMS Quer'!B4559</f>
        <v>0</v>
      </c>
      <c r="C4559" s="22">
        <f>'Previous Trades Import_OMS Quer'!C4559</f>
        <v>0</v>
      </c>
      <c r="D4559">
        <f>'Previous Trades Import_OMS Quer'!D4559</f>
        <v>0</v>
      </c>
      <c r="E4559" s="22">
        <f>'Previous Trades Import_OMS Quer'!E4559</f>
        <v>0</v>
      </c>
      <c r="F4559">
        <f>'Previous Trades Import_OMS Quer'!F4559</f>
        <v>0</v>
      </c>
      <c r="G4559">
        <f>'Previous Trades Import_OMS Quer'!G4559</f>
        <v>0</v>
      </c>
      <c r="H4559">
        <f>'Previous Trades Import_OMS Quer'!H4559</f>
        <v>0</v>
      </c>
      <c r="I4559">
        <f>'Previous Trades Import_OMS Quer'!I4559</f>
        <v>0</v>
      </c>
      <c r="J4559">
        <f>'Previous Trades Import_OMS Quer'!J4559</f>
        <v>0</v>
      </c>
      <c r="K4559">
        <f>'Previous Trades Import_OMS Quer'!K4559</f>
        <v>0</v>
      </c>
      <c r="L4559">
        <f>'Previous Trades Import_OMS Quer'!L4559</f>
        <v>0</v>
      </c>
      <c r="M4559">
        <f>'Previous Trades Import_OMS Quer'!M4559</f>
        <v>0</v>
      </c>
      <c r="N4559">
        <f>'Previous Trades Import_OMS Quer'!N4559</f>
        <v>0</v>
      </c>
      <c r="O4559" t="str">
        <f>CLEAN('Previous Trades Import_OMS Quer'!O4559)</f>
        <v/>
      </c>
      <c r="Q4559" s="25">
        <f t="shared" si="142"/>
        <v>0</v>
      </c>
      <c r="R4559" s="25" t="e">
        <f>VLOOKUP(O4559,'Currency Balance'!$O$3:$Q$32,3,0)</f>
        <v>#N/A</v>
      </c>
      <c r="S4559" t="e">
        <f t="shared" si="143"/>
        <v>#N/A</v>
      </c>
    </row>
    <row r="4560" spans="1:19">
      <c r="A4560">
        <f>'Previous Trades Import_OMS Quer'!A4560</f>
        <v>0</v>
      </c>
      <c r="B4560">
        <f>'Previous Trades Import_OMS Quer'!B4560</f>
        <v>0</v>
      </c>
      <c r="C4560" s="22">
        <f>'Previous Trades Import_OMS Quer'!C4560</f>
        <v>0</v>
      </c>
      <c r="D4560">
        <f>'Previous Trades Import_OMS Quer'!D4560</f>
        <v>0</v>
      </c>
      <c r="E4560" s="22">
        <f>'Previous Trades Import_OMS Quer'!E4560</f>
        <v>0</v>
      </c>
      <c r="F4560">
        <f>'Previous Trades Import_OMS Quer'!F4560</f>
        <v>0</v>
      </c>
      <c r="G4560">
        <f>'Previous Trades Import_OMS Quer'!G4560</f>
        <v>0</v>
      </c>
      <c r="H4560">
        <f>'Previous Trades Import_OMS Quer'!H4560</f>
        <v>0</v>
      </c>
      <c r="I4560">
        <f>'Previous Trades Import_OMS Quer'!I4560</f>
        <v>0</v>
      </c>
      <c r="J4560">
        <f>'Previous Trades Import_OMS Quer'!J4560</f>
        <v>0</v>
      </c>
      <c r="K4560">
        <f>'Previous Trades Import_OMS Quer'!K4560</f>
        <v>0</v>
      </c>
      <c r="L4560">
        <f>'Previous Trades Import_OMS Quer'!L4560</f>
        <v>0</v>
      </c>
      <c r="M4560">
        <f>'Previous Trades Import_OMS Quer'!M4560</f>
        <v>0</v>
      </c>
      <c r="N4560">
        <f>'Previous Trades Import_OMS Quer'!N4560</f>
        <v>0</v>
      </c>
      <c r="O4560" t="str">
        <f>CLEAN('Previous Trades Import_OMS Quer'!O4560)</f>
        <v/>
      </c>
      <c r="Q4560" s="25">
        <f t="shared" si="142"/>
        <v>0</v>
      </c>
      <c r="R4560" s="25" t="e">
        <f>VLOOKUP(O4560,'Currency Balance'!$O$3:$Q$32,3,0)</f>
        <v>#N/A</v>
      </c>
      <c r="S4560" t="e">
        <f t="shared" si="143"/>
        <v>#N/A</v>
      </c>
    </row>
    <row r="4561" spans="1:19">
      <c r="A4561">
        <f>'Previous Trades Import_OMS Quer'!A4561</f>
        <v>0</v>
      </c>
      <c r="B4561">
        <f>'Previous Trades Import_OMS Quer'!B4561</f>
        <v>0</v>
      </c>
      <c r="C4561" s="22">
        <f>'Previous Trades Import_OMS Quer'!C4561</f>
        <v>0</v>
      </c>
      <c r="D4561">
        <f>'Previous Trades Import_OMS Quer'!D4561</f>
        <v>0</v>
      </c>
      <c r="E4561" s="22">
        <f>'Previous Trades Import_OMS Quer'!E4561</f>
        <v>0</v>
      </c>
      <c r="F4561">
        <f>'Previous Trades Import_OMS Quer'!F4561</f>
        <v>0</v>
      </c>
      <c r="G4561">
        <f>'Previous Trades Import_OMS Quer'!G4561</f>
        <v>0</v>
      </c>
      <c r="H4561">
        <f>'Previous Trades Import_OMS Quer'!H4561</f>
        <v>0</v>
      </c>
      <c r="I4561">
        <f>'Previous Trades Import_OMS Quer'!I4561</f>
        <v>0</v>
      </c>
      <c r="J4561">
        <f>'Previous Trades Import_OMS Quer'!J4561</f>
        <v>0</v>
      </c>
      <c r="K4561">
        <f>'Previous Trades Import_OMS Quer'!K4561</f>
        <v>0</v>
      </c>
      <c r="L4561">
        <f>'Previous Trades Import_OMS Quer'!L4561</f>
        <v>0</v>
      </c>
      <c r="M4561">
        <f>'Previous Trades Import_OMS Quer'!M4561</f>
        <v>0</v>
      </c>
      <c r="N4561">
        <f>'Previous Trades Import_OMS Quer'!N4561</f>
        <v>0</v>
      </c>
      <c r="O4561" t="str">
        <f>CLEAN('Previous Trades Import_OMS Quer'!O4561)</f>
        <v/>
      </c>
      <c r="Q4561" s="25">
        <f t="shared" si="142"/>
        <v>0</v>
      </c>
      <c r="R4561" s="25" t="e">
        <f>VLOOKUP(O4561,'Currency Balance'!$O$3:$Q$32,3,0)</f>
        <v>#N/A</v>
      </c>
      <c r="S4561" t="e">
        <f t="shared" si="143"/>
        <v>#N/A</v>
      </c>
    </row>
    <row r="4562" spans="1:19">
      <c r="A4562">
        <f>'Previous Trades Import_OMS Quer'!A4562</f>
        <v>0</v>
      </c>
      <c r="B4562">
        <f>'Previous Trades Import_OMS Quer'!B4562</f>
        <v>0</v>
      </c>
      <c r="C4562" s="22">
        <f>'Previous Trades Import_OMS Quer'!C4562</f>
        <v>0</v>
      </c>
      <c r="D4562">
        <f>'Previous Trades Import_OMS Quer'!D4562</f>
        <v>0</v>
      </c>
      <c r="E4562" s="22">
        <f>'Previous Trades Import_OMS Quer'!E4562</f>
        <v>0</v>
      </c>
      <c r="F4562">
        <f>'Previous Trades Import_OMS Quer'!F4562</f>
        <v>0</v>
      </c>
      <c r="G4562">
        <f>'Previous Trades Import_OMS Quer'!G4562</f>
        <v>0</v>
      </c>
      <c r="H4562">
        <f>'Previous Trades Import_OMS Quer'!H4562</f>
        <v>0</v>
      </c>
      <c r="I4562">
        <f>'Previous Trades Import_OMS Quer'!I4562</f>
        <v>0</v>
      </c>
      <c r="J4562">
        <f>'Previous Trades Import_OMS Quer'!J4562</f>
        <v>0</v>
      </c>
      <c r="K4562">
        <f>'Previous Trades Import_OMS Quer'!K4562</f>
        <v>0</v>
      </c>
      <c r="L4562">
        <f>'Previous Trades Import_OMS Quer'!L4562</f>
        <v>0</v>
      </c>
      <c r="M4562">
        <f>'Previous Trades Import_OMS Quer'!M4562</f>
        <v>0</v>
      </c>
      <c r="N4562">
        <f>'Previous Trades Import_OMS Quer'!N4562</f>
        <v>0</v>
      </c>
      <c r="O4562" t="str">
        <f>CLEAN('Previous Trades Import_OMS Quer'!O4562)</f>
        <v/>
      </c>
      <c r="Q4562" s="25">
        <f t="shared" si="142"/>
        <v>0</v>
      </c>
      <c r="R4562" s="25" t="e">
        <f>VLOOKUP(O4562,'Currency Balance'!$O$3:$Q$32,3,0)</f>
        <v>#N/A</v>
      </c>
      <c r="S4562" t="e">
        <f t="shared" si="143"/>
        <v>#N/A</v>
      </c>
    </row>
    <row r="4563" spans="1:19">
      <c r="A4563">
        <f>'Previous Trades Import_OMS Quer'!A4563</f>
        <v>0</v>
      </c>
      <c r="B4563">
        <f>'Previous Trades Import_OMS Quer'!B4563</f>
        <v>0</v>
      </c>
      <c r="C4563" s="22">
        <f>'Previous Trades Import_OMS Quer'!C4563</f>
        <v>0</v>
      </c>
      <c r="D4563">
        <f>'Previous Trades Import_OMS Quer'!D4563</f>
        <v>0</v>
      </c>
      <c r="E4563" s="22">
        <f>'Previous Trades Import_OMS Quer'!E4563</f>
        <v>0</v>
      </c>
      <c r="F4563">
        <f>'Previous Trades Import_OMS Quer'!F4563</f>
        <v>0</v>
      </c>
      <c r="G4563">
        <f>'Previous Trades Import_OMS Quer'!G4563</f>
        <v>0</v>
      </c>
      <c r="H4563">
        <f>'Previous Trades Import_OMS Quer'!H4563</f>
        <v>0</v>
      </c>
      <c r="I4563">
        <f>'Previous Trades Import_OMS Quer'!I4563</f>
        <v>0</v>
      </c>
      <c r="J4563">
        <f>'Previous Trades Import_OMS Quer'!J4563</f>
        <v>0</v>
      </c>
      <c r="K4563">
        <f>'Previous Trades Import_OMS Quer'!K4563</f>
        <v>0</v>
      </c>
      <c r="L4563">
        <f>'Previous Trades Import_OMS Quer'!L4563</f>
        <v>0</v>
      </c>
      <c r="M4563">
        <f>'Previous Trades Import_OMS Quer'!M4563</f>
        <v>0</v>
      </c>
      <c r="N4563">
        <f>'Previous Trades Import_OMS Quer'!N4563</f>
        <v>0</v>
      </c>
      <c r="O4563" t="str">
        <f>CLEAN('Previous Trades Import_OMS Quer'!O4563)</f>
        <v/>
      </c>
      <c r="Q4563" s="25">
        <f t="shared" si="142"/>
        <v>0</v>
      </c>
      <c r="R4563" s="25" t="e">
        <f>VLOOKUP(O4563,'Currency Balance'!$O$3:$Q$32,3,0)</f>
        <v>#N/A</v>
      </c>
      <c r="S4563" t="e">
        <f t="shared" si="143"/>
        <v>#N/A</v>
      </c>
    </row>
    <row r="4564" spans="1:19">
      <c r="A4564">
        <f>'Previous Trades Import_OMS Quer'!A4564</f>
        <v>0</v>
      </c>
      <c r="B4564">
        <f>'Previous Trades Import_OMS Quer'!B4564</f>
        <v>0</v>
      </c>
      <c r="C4564" s="22">
        <f>'Previous Trades Import_OMS Quer'!C4564</f>
        <v>0</v>
      </c>
      <c r="D4564">
        <f>'Previous Trades Import_OMS Quer'!D4564</f>
        <v>0</v>
      </c>
      <c r="E4564" s="22">
        <f>'Previous Trades Import_OMS Quer'!E4564</f>
        <v>0</v>
      </c>
      <c r="F4564">
        <f>'Previous Trades Import_OMS Quer'!F4564</f>
        <v>0</v>
      </c>
      <c r="G4564">
        <f>'Previous Trades Import_OMS Quer'!G4564</f>
        <v>0</v>
      </c>
      <c r="H4564">
        <f>'Previous Trades Import_OMS Quer'!H4564</f>
        <v>0</v>
      </c>
      <c r="I4564">
        <f>'Previous Trades Import_OMS Quer'!I4564</f>
        <v>0</v>
      </c>
      <c r="J4564">
        <f>'Previous Trades Import_OMS Quer'!J4564</f>
        <v>0</v>
      </c>
      <c r="K4564">
        <f>'Previous Trades Import_OMS Quer'!K4564</f>
        <v>0</v>
      </c>
      <c r="L4564">
        <f>'Previous Trades Import_OMS Quer'!L4564</f>
        <v>0</v>
      </c>
      <c r="M4564">
        <f>'Previous Trades Import_OMS Quer'!M4564</f>
        <v>0</v>
      </c>
      <c r="N4564">
        <f>'Previous Trades Import_OMS Quer'!N4564</f>
        <v>0</v>
      </c>
      <c r="O4564" t="str">
        <f>CLEAN('Previous Trades Import_OMS Quer'!O4564)</f>
        <v/>
      </c>
      <c r="Q4564" s="25">
        <f t="shared" si="142"/>
        <v>0</v>
      </c>
      <c r="R4564" s="25" t="e">
        <f>VLOOKUP(O4564,'Currency Balance'!$O$3:$Q$32,3,0)</f>
        <v>#N/A</v>
      </c>
      <c r="S4564" t="e">
        <f t="shared" si="143"/>
        <v>#N/A</v>
      </c>
    </row>
    <row r="4565" spans="1:19">
      <c r="A4565">
        <f>'Previous Trades Import_OMS Quer'!A4565</f>
        <v>0</v>
      </c>
      <c r="B4565">
        <f>'Previous Trades Import_OMS Quer'!B4565</f>
        <v>0</v>
      </c>
      <c r="C4565" s="22">
        <f>'Previous Trades Import_OMS Quer'!C4565</f>
        <v>0</v>
      </c>
      <c r="D4565">
        <f>'Previous Trades Import_OMS Quer'!D4565</f>
        <v>0</v>
      </c>
      <c r="E4565" s="22">
        <f>'Previous Trades Import_OMS Quer'!E4565</f>
        <v>0</v>
      </c>
      <c r="F4565">
        <f>'Previous Trades Import_OMS Quer'!F4565</f>
        <v>0</v>
      </c>
      <c r="G4565">
        <f>'Previous Trades Import_OMS Quer'!G4565</f>
        <v>0</v>
      </c>
      <c r="H4565">
        <f>'Previous Trades Import_OMS Quer'!H4565</f>
        <v>0</v>
      </c>
      <c r="I4565">
        <f>'Previous Trades Import_OMS Quer'!I4565</f>
        <v>0</v>
      </c>
      <c r="J4565">
        <f>'Previous Trades Import_OMS Quer'!J4565</f>
        <v>0</v>
      </c>
      <c r="K4565">
        <f>'Previous Trades Import_OMS Quer'!K4565</f>
        <v>0</v>
      </c>
      <c r="L4565">
        <f>'Previous Trades Import_OMS Quer'!L4565</f>
        <v>0</v>
      </c>
      <c r="M4565">
        <f>'Previous Trades Import_OMS Quer'!M4565</f>
        <v>0</v>
      </c>
      <c r="N4565">
        <f>'Previous Trades Import_OMS Quer'!N4565</f>
        <v>0</v>
      </c>
      <c r="O4565" t="str">
        <f>CLEAN('Previous Trades Import_OMS Quer'!O4565)</f>
        <v/>
      </c>
      <c r="Q4565" s="25">
        <f t="shared" si="142"/>
        <v>0</v>
      </c>
      <c r="R4565" s="25" t="e">
        <f>VLOOKUP(O4565,'Currency Balance'!$O$3:$Q$32,3,0)</f>
        <v>#N/A</v>
      </c>
      <c r="S4565" t="e">
        <f t="shared" si="143"/>
        <v>#N/A</v>
      </c>
    </row>
    <row r="4566" spans="1:19">
      <c r="A4566">
        <f>'Previous Trades Import_OMS Quer'!A4566</f>
        <v>0</v>
      </c>
      <c r="B4566">
        <f>'Previous Trades Import_OMS Quer'!B4566</f>
        <v>0</v>
      </c>
      <c r="C4566" s="22">
        <f>'Previous Trades Import_OMS Quer'!C4566</f>
        <v>0</v>
      </c>
      <c r="D4566">
        <f>'Previous Trades Import_OMS Quer'!D4566</f>
        <v>0</v>
      </c>
      <c r="E4566" s="22">
        <f>'Previous Trades Import_OMS Quer'!E4566</f>
        <v>0</v>
      </c>
      <c r="F4566">
        <f>'Previous Trades Import_OMS Quer'!F4566</f>
        <v>0</v>
      </c>
      <c r="G4566">
        <f>'Previous Trades Import_OMS Quer'!G4566</f>
        <v>0</v>
      </c>
      <c r="H4566">
        <f>'Previous Trades Import_OMS Quer'!H4566</f>
        <v>0</v>
      </c>
      <c r="I4566">
        <f>'Previous Trades Import_OMS Quer'!I4566</f>
        <v>0</v>
      </c>
      <c r="J4566">
        <f>'Previous Trades Import_OMS Quer'!J4566</f>
        <v>0</v>
      </c>
      <c r="K4566">
        <f>'Previous Trades Import_OMS Quer'!K4566</f>
        <v>0</v>
      </c>
      <c r="L4566">
        <f>'Previous Trades Import_OMS Quer'!L4566</f>
        <v>0</v>
      </c>
      <c r="M4566">
        <f>'Previous Trades Import_OMS Quer'!M4566</f>
        <v>0</v>
      </c>
      <c r="N4566">
        <f>'Previous Trades Import_OMS Quer'!N4566</f>
        <v>0</v>
      </c>
      <c r="O4566" t="str">
        <f>CLEAN('Previous Trades Import_OMS Quer'!O4566)</f>
        <v/>
      </c>
      <c r="Q4566" s="25">
        <f t="shared" si="142"/>
        <v>0</v>
      </c>
      <c r="R4566" s="25" t="e">
        <f>VLOOKUP(O4566,'Currency Balance'!$O$3:$Q$32,3,0)</f>
        <v>#N/A</v>
      </c>
      <c r="S4566" t="e">
        <f t="shared" si="143"/>
        <v>#N/A</v>
      </c>
    </row>
    <row r="4567" spans="1:19">
      <c r="A4567">
        <f>'Previous Trades Import_OMS Quer'!A4567</f>
        <v>0</v>
      </c>
      <c r="B4567">
        <f>'Previous Trades Import_OMS Quer'!B4567</f>
        <v>0</v>
      </c>
      <c r="C4567" s="22">
        <f>'Previous Trades Import_OMS Quer'!C4567</f>
        <v>0</v>
      </c>
      <c r="D4567">
        <f>'Previous Trades Import_OMS Quer'!D4567</f>
        <v>0</v>
      </c>
      <c r="E4567" s="22">
        <f>'Previous Trades Import_OMS Quer'!E4567</f>
        <v>0</v>
      </c>
      <c r="F4567">
        <f>'Previous Trades Import_OMS Quer'!F4567</f>
        <v>0</v>
      </c>
      <c r="G4567">
        <f>'Previous Trades Import_OMS Quer'!G4567</f>
        <v>0</v>
      </c>
      <c r="H4567">
        <f>'Previous Trades Import_OMS Quer'!H4567</f>
        <v>0</v>
      </c>
      <c r="I4567">
        <f>'Previous Trades Import_OMS Quer'!I4567</f>
        <v>0</v>
      </c>
      <c r="J4567">
        <f>'Previous Trades Import_OMS Quer'!J4567</f>
        <v>0</v>
      </c>
      <c r="K4567">
        <f>'Previous Trades Import_OMS Quer'!K4567</f>
        <v>0</v>
      </c>
      <c r="L4567">
        <f>'Previous Trades Import_OMS Quer'!L4567</f>
        <v>0</v>
      </c>
      <c r="M4567">
        <f>'Previous Trades Import_OMS Quer'!M4567</f>
        <v>0</v>
      </c>
      <c r="N4567">
        <f>'Previous Trades Import_OMS Quer'!N4567</f>
        <v>0</v>
      </c>
      <c r="O4567" t="str">
        <f>CLEAN('Previous Trades Import_OMS Quer'!O4567)</f>
        <v/>
      </c>
      <c r="Q4567" s="25">
        <f t="shared" si="142"/>
        <v>0</v>
      </c>
      <c r="R4567" s="25" t="e">
        <f>VLOOKUP(O4567,'Currency Balance'!$O$3:$Q$32,3,0)</f>
        <v>#N/A</v>
      </c>
      <c r="S4567" t="e">
        <f t="shared" si="143"/>
        <v>#N/A</v>
      </c>
    </row>
    <row r="4568" spans="1:19">
      <c r="A4568">
        <f>'Previous Trades Import_OMS Quer'!A4568</f>
        <v>0</v>
      </c>
      <c r="B4568">
        <f>'Previous Trades Import_OMS Quer'!B4568</f>
        <v>0</v>
      </c>
      <c r="C4568" s="22">
        <f>'Previous Trades Import_OMS Quer'!C4568</f>
        <v>0</v>
      </c>
      <c r="D4568">
        <f>'Previous Trades Import_OMS Quer'!D4568</f>
        <v>0</v>
      </c>
      <c r="E4568" s="22">
        <f>'Previous Trades Import_OMS Quer'!E4568</f>
        <v>0</v>
      </c>
      <c r="F4568">
        <f>'Previous Trades Import_OMS Quer'!F4568</f>
        <v>0</v>
      </c>
      <c r="G4568">
        <f>'Previous Trades Import_OMS Quer'!G4568</f>
        <v>0</v>
      </c>
      <c r="H4568">
        <f>'Previous Trades Import_OMS Quer'!H4568</f>
        <v>0</v>
      </c>
      <c r="I4568">
        <f>'Previous Trades Import_OMS Quer'!I4568</f>
        <v>0</v>
      </c>
      <c r="J4568">
        <f>'Previous Trades Import_OMS Quer'!J4568</f>
        <v>0</v>
      </c>
      <c r="K4568">
        <f>'Previous Trades Import_OMS Quer'!K4568</f>
        <v>0</v>
      </c>
      <c r="L4568">
        <f>'Previous Trades Import_OMS Quer'!L4568</f>
        <v>0</v>
      </c>
      <c r="M4568">
        <f>'Previous Trades Import_OMS Quer'!M4568</f>
        <v>0</v>
      </c>
      <c r="N4568">
        <f>'Previous Trades Import_OMS Quer'!N4568</f>
        <v>0</v>
      </c>
      <c r="O4568" t="str">
        <f>CLEAN('Previous Trades Import_OMS Quer'!O4568)</f>
        <v/>
      </c>
      <c r="Q4568" s="25">
        <f t="shared" si="142"/>
        <v>0</v>
      </c>
      <c r="R4568" s="25" t="e">
        <f>VLOOKUP(O4568,'Currency Balance'!$O$3:$Q$32,3,0)</f>
        <v>#N/A</v>
      </c>
      <c r="S4568" t="e">
        <f t="shared" si="143"/>
        <v>#N/A</v>
      </c>
    </row>
    <row r="4569" spans="1:19">
      <c r="A4569">
        <f>'Previous Trades Import_OMS Quer'!A4569</f>
        <v>0</v>
      </c>
      <c r="B4569">
        <f>'Previous Trades Import_OMS Quer'!B4569</f>
        <v>0</v>
      </c>
      <c r="C4569" s="22">
        <f>'Previous Trades Import_OMS Quer'!C4569</f>
        <v>0</v>
      </c>
      <c r="D4569">
        <f>'Previous Trades Import_OMS Quer'!D4569</f>
        <v>0</v>
      </c>
      <c r="E4569" s="22">
        <f>'Previous Trades Import_OMS Quer'!E4569</f>
        <v>0</v>
      </c>
      <c r="F4569">
        <f>'Previous Trades Import_OMS Quer'!F4569</f>
        <v>0</v>
      </c>
      <c r="G4569">
        <f>'Previous Trades Import_OMS Quer'!G4569</f>
        <v>0</v>
      </c>
      <c r="H4569">
        <f>'Previous Trades Import_OMS Quer'!H4569</f>
        <v>0</v>
      </c>
      <c r="I4569">
        <f>'Previous Trades Import_OMS Quer'!I4569</f>
        <v>0</v>
      </c>
      <c r="J4569">
        <f>'Previous Trades Import_OMS Quer'!J4569</f>
        <v>0</v>
      </c>
      <c r="K4569">
        <f>'Previous Trades Import_OMS Quer'!K4569</f>
        <v>0</v>
      </c>
      <c r="L4569">
        <f>'Previous Trades Import_OMS Quer'!L4569</f>
        <v>0</v>
      </c>
      <c r="M4569">
        <f>'Previous Trades Import_OMS Quer'!M4569</f>
        <v>0</v>
      </c>
      <c r="N4569">
        <f>'Previous Trades Import_OMS Quer'!N4569</f>
        <v>0</v>
      </c>
      <c r="O4569" t="str">
        <f>CLEAN('Previous Trades Import_OMS Quer'!O4569)</f>
        <v/>
      </c>
      <c r="Q4569" s="25">
        <f t="shared" si="142"/>
        <v>0</v>
      </c>
      <c r="R4569" s="25" t="e">
        <f>VLOOKUP(O4569,'Currency Balance'!$O$3:$Q$32,3,0)</f>
        <v>#N/A</v>
      </c>
      <c r="S4569" t="e">
        <f t="shared" si="143"/>
        <v>#N/A</v>
      </c>
    </row>
    <row r="4570" spans="1:19">
      <c r="A4570">
        <f>'Previous Trades Import_OMS Quer'!A4570</f>
        <v>0</v>
      </c>
      <c r="B4570">
        <f>'Previous Trades Import_OMS Quer'!B4570</f>
        <v>0</v>
      </c>
      <c r="C4570" s="22">
        <f>'Previous Trades Import_OMS Quer'!C4570</f>
        <v>0</v>
      </c>
      <c r="D4570">
        <f>'Previous Trades Import_OMS Quer'!D4570</f>
        <v>0</v>
      </c>
      <c r="E4570" s="22">
        <f>'Previous Trades Import_OMS Quer'!E4570</f>
        <v>0</v>
      </c>
      <c r="F4570">
        <f>'Previous Trades Import_OMS Quer'!F4570</f>
        <v>0</v>
      </c>
      <c r="G4570">
        <f>'Previous Trades Import_OMS Quer'!G4570</f>
        <v>0</v>
      </c>
      <c r="H4570">
        <f>'Previous Trades Import_OMS Quer'!H4570</f>
        <v>0</v>
      </c>
      <c r="I4570">
        <f>'Previous Trades Import_OMS Quer'!I4570</f>
        <v>0</v>
      </c>
      <c r="J4570">
        <f>'Previous Trades Import_OMS Quer'!J4570</f>
        <v>0</v>
      </c>
      <c r="K4570">
        <f>'Previous Trades Import_OMS Quer'!K4570</f>
        <v>0</v>
      </c>
      <c r="L4570">
        <f>'Previous Trades Import_OMS Quer'!L4570</f>
        <v>0</v>
      </c>
      <c r="M4570">
        <f>'Previous Trades Import_OMS Quer'!M4570</f>
        <v>0</v>
      </c>
      <c r="N4570">
        <f>'Previous Trades Import_OMS Quer'!N4570</f>
        <v>0</v>
      </c>
      <c r="O4570" t="str">
        <f>CLEAN('Previous Trades Import_OMS Quer'!O4570)</f>
        <v/>
      </c>
      <c r="Q4570" s="25">
        <f t="shared" si="142"/>
        <v>0</v>
      </c>
      <c r="R4570" s="25" t="e">
        <f>VLOOKUP(O4570,'Currency Balance'!$O$3:$Q$32,3,0)</f>
        <v>#N/A</v>
      </c>
      <c r="S4570" t="e">
        <f t="shared" si="143"/>
        <v>#N/A</v>
      </c>
    </row>
    <row r="4571" spans="1:19">
      <c r="A4571">
        <f>'Previous Trades Import_OMS Quer'!A4571</f>
        <v>0</v>
      </c>
      <c r="B4571">
        <f>'Previous Trades Import_OMS Quer'!B4571</f>
        <v>0</v>
      </c>
      <c r="C4571" s="22">
        <f>'Previous Trades Import_OMS Quer'!C4571</f>
        <v>0</v>
      </c>
      <c r="D4571">
        <f>'Previous Trades Import_OMS Quer'!D4571</f>
        <v>0</v>
      </c>
      <c r="E4571" s="22">
        <f>'Previous Trades Import_OMS Quer'!E4571</f>
        <v>0</v>
      </c>
      <c r="F4571">
        <f>'Previous Trades Import_OMS Quer'!F4571</f>
        <v>0</v>
      </c>
      <c r="G4571">
        <f>'Previous Trades Import_OMS Quer'!G4571</f>
        <v>0</v>
      </c>
      <c r="H4571">
        <f>'Previous Trades Import_OMS Quer'!H4571</f>
        <v>0</v>
      </c>
      <c r="I4571">
        <f>'Previous Trades Import_OMS Quer'!I4571</f>
        <v>0</v>
      </c>
      <c r="J4571">
        <f>'Previous Trades Import_OMS Quer'!J4571</f>
        <v>0</v>
      </c>
      <c r="K4571">
        <f>'Previous Trades Import_OMS Quer'!K4571</f>
        <v>0</v>
      </c>
      <c r="L4571">
        <f>'Previous Trades Import_OMS Quer'!L4571</f>
        <v>0</v>
      </c>
      <c r="M4571">
        <f>'Previous Trades Import_OMS Quer'!M4571</f>
        <v>0</v>
      </c>
      <c r="N4571">
        <f>'Previous Trades Import_OMS Quer'!N4571</f>
        <v>0</v>
      </c>
      <c r="O4571" t="str">
        <f>CLEAN('Previous Trades Import_OMS Quer'!O4571)</f>
        <v/>
      </c>
      <c r="Q4571" s="25">
        <f t="shared" si="142"/>
        <v>0</v>
      </c>
      <c r="R4571" s="25" t="e">
        <f>VLOOKUP(O4571,'Currency Balance'!$O$3:$Q$32,3,0)</f>
        <v>#N/A</v>
      </c>
      <c r="S4571" t="e">
        <f t="shared" si="143"/>
        <v>#N/A</v>
      </c>
    </row>
    <row r="4572" spans="1:19">
      <c r="A4572">
        <f>'Previous Trades Import_OMS Quer'!A4572</f>
        <v>0</v>
      </c>
      <c r="B4572">
        <f>'Previous Trades Import_OMS Quer'!B4572</f>
        <v>0</v>
      </c>
      <c r="C4572" s="22">
        <f>'Previous Trades Import_OMS Quer'!C4572</f>
        <v>0</v>
      </c>
      <c r="D4572">
        <f>'Previous Trades Import_OMS Quer'!D4572</f>
        <v>0</v>
      </c>
      <c r="E4572" s="22">
        <f>'Previous Trades Import_OMS Quer'!E4572</f>
        <v>0</v>
      </c>
      <c r="F4572">
        <f>'Previous Trades Import_OMS Quer'!F4572</f>
        <v>0</v>
      </c>
      <c r="G4572">
        <f>'Previous Trades Import_OMS Quer'!G4572</f>
        <v>0</v>
      </c>
      <c r="H4572">
        <f>'Previous Trades Import_OMS Quer'!H4572</f>
        <v>0</v>
      </c>
      <c r="I4572">
        <f>'Previous Trades Import_OMS Quer'!I4572</f>
        <v>0</v>
      </c>
      <c r="J4572">
        <f>'Previous Trades Import_OMS Quer'!J4572</f>
        <v>0</v>
      </c>
      <c r="K4572">
        <f>'Previous Trades Import_OMS Quer'!K4572</f>
        <v>0</v>
      </c>
      <c r="L4572">
        <f>'Previous Trades Import_OMS Quer'!L4572</f>
        <v>0</v>
      </c>
      <c r="M4572">
        <f>'Previous Trades Import_OMS Quer'!M4572</f>
        <v>0</v>
      </c>
      <c r="N4572">
        <f>'Previous Trades Import_OMS Quer'!N4572</f>
        <v>0</v>
      </c>
      <c r="O4572" t="str">
        <f>CLEAN('Previous Trades Import_OMS Quer'!O4572)</f>
        <v/>
      </c>
      <c r="Q4572" s="25">
        <f t="shared" si="142"/>
        <v>0</v>
      </c>
      <c r="R4572" s="25" t="e">
        <f>VLOOKUP(O4572,'Currency Balance'!$O$3:$Q$32,3,0)</f>
        <v>#N/A</v>
      </c>
      <c r="S4572" t="e">
        <f t="shared" si="143"/>
        <v>#N/A</v>
      </c>
    </row>
    <row r="4573" spans="1:19">
      <c r="A4573">
        <f>'Previous Trades Import_OMS Quer'!A4573</f>
        <v>0</v>
      </c>
      <c r="B4573">
        <f>'Previous Trades Import_OMS Quer'!B4573</f>
        <v>0</v>
      </c>
      <c r="C4573" s="22">
        <f>'Previous Trades Import_OMS Quer'!C4573</f>
        <v>0</v>
      </c>
      <c r="D4573">
        <f>'Previous Trades Import_OMS Quer'!D4573</f>
        <v>0</v>
      </c>
      <c r="E4573" s="22">
        <f>'Previous Trades Import_OMS Quer'!E4573</f>
        <v>0</v>
      </c>
      <c r="F4573">
        <f>'Previous Trades Import_OMS Quer'!F4573</f>
        <v>0</v>
      </c>
      <c r="G4573">
        <f>'Previous Trades Import_OMS Quer'!G4573</f>
        <v>0</v>
      </c>
      <c r="H4573">
        <f>'Previous Trades Import_OMS Quer'!H4573</f>
        <v>0</v>
      </c>
      <c r="I4573">
        <f>'Previous Trades Import_OMS Quer'!I4573</f>
        <v>0</v>
      </c>
      <c r="J4573">
        <f>'Previous Trades Import_OMS Quer'!J4573</f>
        <v>0</v>
      </c>
      <c r="K4573">
        <f>'Previous Trades Import_OMS Quer'!K4573</f>
        <v>0</v>
      </c>
      <c r="L4573">
        <f>'Previous Trades Import_OMS Quer'!L4573</f>
        <v>0</v>
      </c>
      <c r="M4573">
        <f>'Previous Trades Import_OMS Quer'!M4573</f>
        <v>0</v>
      </c>
      <c r="N4573">
        <f>'Previous Trades Import_OMS Quer'!N4573</f>
        <v>0</v>
      </c>
      <c r="O4573" t="str">
        <f>CLEAN('Previous Trades Import_OMS Quer'!O4573)</f>
        <v/>
      </c>
      <c r="Q4573" s="25">
        <f t="shared" si="142"/>
        <v>0</v>
      </c>
      <c r="R4573" s="25" t="e">
        <f>VLOOKUP(O4573,'Currency Balance'!$O$3:$Q$32,3,0)</f>
        <v>#N/A</v>
      </c>
      <c r="S4573" t="e">
        <f t="shared" si="143"/>
        <v>#N/A</v>
      </c>
    </row>
    <row r="4574" spans="1:19">
      <c r="A4574">
        <f>'Previous Trades Import_OMS Quer'!A4574</f>
        <v>0</v>
      </c>
      <c r="B4574">
        <f>'Previous Trades Import_OMS Quer'!B4574</f>
        <v>0</v>
      </c>
      <c r="C4574" s="22">
        <f>'Previous Trades Import_OMS Quer'!C4574</f>
        <v>0</v>
      </c>
      <c r="D4574">
        <f>'Previous Trades Import_OMS Quer'!D4574</f>
        <v>0</v>
      </c>
      <c r="E4574" s="22">
        <f>'Previous Trades Import_OMS Quer'!E4574</f>
        <v>0</v>
      </c>
      <c r="F4574">
        <f>'Previous Trades Import_OMS Quer'!F4574</f>
        <v>0</v>
      </c>
      <c r="G4574">
        <f>'Previous Trades Import_OMS Quer'!G4574</f>
        <v>0</v>
      </c>
      <c r="H4574">
        <f>'Previous Trades Import_OMS Quer'!H4574</f>
        <v>0</v>
      </c>
      <c r="I4574">
        <f>'Previous Trades Import_OMS Quer'!I4574</f>
        <v>0</v>
      </c>
      <c r="J4574">
        <f>'Previous Trades Import_OMS Quer'!J4574</f>
        <v>0</v>
      </c>
      <c r="K4574">
        <f>'Previous Trades Import_OMS Quer'!K4574</f>
        <v>0</v>
      </c>
      <c r="L4574">
        <f>'Previous Trades Import_OMS Quer'!L4574</f>
        <v>0</v>
      </c>
      <c r="M4574">
        <f>'Previous Trades Import_OMS Quer'!M4574</f>
        <v>0</v>
      </c>
      <c r="N4574">
        <f>'Previous Trades Import_OMS Quer'!N4574</f>
        <v>0</v>
      </c>
      <c r="O4574" t="str">
        <f>CLEAN('Previous Trades Import_OMS Quer'!O4574)</f>
        <v/>
      </c>
      <c r="Q4574" s="25">
        <f t="shared" si="142"/>
        <v>0</v>
      </c>
      <c r="R4574" s="25" t="e">
        <f>VLOOKUP(O4574,'Currency Balance'!$O$3:$Q$32,3,0)</f>
        <v>#N/A</v>
      </c>
      <c r="S4574" t="e">
        <f t="shared" si="143"/>
        <v>#N/A</v>
      </c>
    </row>
    <row r="4575" spans="1:19">
      <c r="A4575">
        <f>'Previous Trades Import_OMS Quer'!A4575</f>
        <v>0</v>
      </c>
      <c r="B4575">
        <f>'Previous Trades Import_OMS Quer'!B4575</f>
        <v>0</v>
      </c>
      <c r="C4575" s="22">
        <f>'Previous Trades Import_OMS Quer'!C4575</f>
        <v>0</v>
      </c>
      <c r="D4575">
        <f>'Previous Trades Import_OMS Quer'!D4575</f>
        <v>0</v>
      </c>
      <c r="E4575" s="22">
        <f>'Previous Trades Import_OMS Quer'!E4575</f>
        <v>0</v>
      </c>
      <c r="F4575">
        <f>'Previous Trades Import_OMS Quer'!F4575</f>
        <v>0</v>
      </c>
      <c r="G4575">
        <f>'Previous Trades Import_OMS Quer'!G4575</f>
        <v>0</v>
      </c>
      <c r="H4575">
        <f>'Previous Trades Import_OMS Quer'!H4575</f>
        <v>0</v>
      </c>
      <c r="I4575">
        <f>'Previous Trades Import_OMS Quer'!I4575</f>
        <v>0</v>
      </c>
      <c r="J4575">
        <f>'Previous Trades Import_OMS Quer'!J4575</f>
        <v>0</v>
      </c>
      <c r="K4575">
        <f>'Previous Trades Import_OMS Quer'!K4575</f>
        <v>0</v>
      </c>
      <c r="L4575">
        <f>'Previous Trades Import_OMS Quer'!L4575</f>
        <v>0</v>
      </c>
      <c r="M4575">
        <f>'Previous Trades Import_OMS Quer'!M4575</f>
        <v>0</v>
      </c>
      <c r="N4575">
        <f>'Previous Trades Import_OMS Quer'!N4575</f>
        <v>0</v>
      </c>
      <c r="O4575" t="str">
        <f>CLEAN('Previous Trades Import_OMS Quer'!O4575)</f>
        <v/>
      </c>
      <c r="Q4575" s="25">
        <f t="shared" si="142"/>
        <v>0</v>
      </c>
      <c r="R4575" s="25" t="e">
        <f>VLOOKUP(O4575,'Currency Balance'!$O$3:$Q$32,3,0)</f>
        <v>#N/A</v>
      </c>
      <c r="S4575" t="e">
        <f t="shared" si="143"/>
        <v>#N/A</v>
      </c>
    </row>
    <row r="4576" spans="1:19">
      <c r="A4576">
        <f>'Previous Trades Import_OMS Quer'!A4576</f>
        <v>0</v>
      </c>
      <c r="B4576">
        <f>'Previous Trades Import_OMS Quer'!B4576</f>
        <v>0</v>
      </c>
      <c r="C4576" s="22">
        <f>'Previous Trades Import_OMS Quer'!C4576</f>
        <v>0</v>
      </c>
      <c r="D4576">
        <f>'Previous Trades Import_OMS Quer'!D4576</f>
        <v>0</v>
      </c>
      <c r="E4576" s="22">
        <f>'Previous Trades Import_OMS Quer'!E4576</f>
        <v>0</v>
      </c>
      <c r="F4576">
        <f>'Previous Trades Import_OMS Quer'!F4576</f>
        <v>0</v>
      </c>
      <c r="G4576">
        <f>'Previous Trades Import_OMS Quer'!G4576</f>
        <v>0</v>
      </c>
      <c r="H4576">
        <f>'Previous Trades Import_OMS Quer'!H4576</f>
        <v>0</v>
      </c>
      <c r="I4576">
        <f>'Previous Trades Import_OMS Quer'!I4576</f>
        <v>0</v>
      </c>
      <c r="J4576">
        <f>'Previous Trades Import_OMS Quer'!J4576</f>
        <v>0</v>
      </c>
      <c r="K4576">
        <f>'Previous Trades Import_OMS Quer'!K4576</f>
        <v>0</v>
      </c>
      <c r="L4576">
        <f>'Previous Trades Import_OMS Quer'!L4576</f>
        <v>0</v>
      </c>
      <c r="M4576">
        <f>'Previous Trades Import_OMS Quer'!M4576</f>
        <v>0</v>
      </c>
      <c r="N4576">
        <f>'Previous Trades Import_OMS Quer'!N4576</f>
        <v>0</v>
      </c>
      <c r="O4576" t="str">
        <f>CLEAN('Previous Trades Import_OMS Quer'!O4576)</f>
        <v/>
      </c>
      <c r="Q4576" s="25">
        <f t="shared" si="142"/>
        <v>0</v>
      </c>
      <c r="R4576" s="25" t="e">
        <f>VLOOKUP(O4576,'Currency Balance'!$O$3:$Q$32,3,0)</f>
        <v>#N/A</v>
      </c>
      <c r="S4576" t="e">
        <f t="shared" si="143"/>
        <v>#N/A</v>
      </c>
    </row>
    <row r="4577" spans="1:19">
      <c r="A4577">
        <f>'Previous Trades Import_OMS Quer'!A4577</f>
        <v>0</v>
      </c>
      <c r="B4577">
        <f>'Previous Trades Import_OMS Quer'!B4577</f>
        <v>0</v>
      </c>
      <c r="C4577" s="22">
        <f>'Previous Trades Import_OMS Quer'!C4577</f>
        <v>0</v>
      </c>
      <c r="D4577">
        <f>'Previous Trades Import_OMS Quer'!D4577</f>
        <v>0</v>
      </c>
      <c r="E4577" s="22">
        <f>'Previous Trades Import_OMS Quer'!E4577</f>
        <v>0</v>
      </c>
      <c r="F4577">
        <f>'Previous Trades Import_OMS Quer'!F4577</f>
        <v>0</v>
      </c>
      <c r="G4577">
        <f>'Previous Trades Import_OMS Quer'!G4577</f>
        <v>0</v>
      </c>
      <c r="H4577">
        <f>'Previous Trades Import_OMS Quer'!H4577</f>
        <v>0</v>
      </c>
      <c r="I4577">
        <f>'Previous Trades Import_OMS Quer'!I4577</f>
        <v>0</v>
      </c>
      <c r="J4577">
        <f>'Previous Trades Import_OMS Quer'!J4577</f>
        <v>0</v>
      </c>
      <c r="K4577">
        <f>'Previous Trades Import_OMS Quer'!K4577</f>
        <v>0</v>
      </c>
      <c r="L4577">
        <f>'Previous Trades Import_OMS Quer'!L4577</f>
        <v>0</v>
      </c>
      <c r="M4577">
        <f>'Previous Trades Import_OMS Quer'!M4577</f>
        <v>0</v>
      </c>
      <c r="N4577">
        <f>'Previous Trades Import_OMS Quer'!N4577</f>
        <v>0</v>
      </c>
      <c r="O4577" t="str">
        <f>CLEAN('Previous Trades Import_OMS Quer'!O4577)</f>
        <v/>
      </c>
      <c r="Q4577" s="25">
        <f t="shared" si="142"/>
        <v>0</v>
      </c>
      <c r="R4577" s="25" t="e">
        <f>VLOOKUP(O4577,'Currency Balance'!$O$3:$Q$32,3,0)</f>
        <v>#N/A</v>
      </c>
      <c r="S4577" t="e">
        <f t="shared" si="143"/>
        <v>#N/A</v>
      </c>
    </row>
    <row r="4578" spans="1:19">
      <c r="A4578">
        <f>'Previous Trades Import_OMS Quer'!A4578</f>
        <v>0</v>
      </c>
      <c r="B4578">
        <f>'Previous Trades Import_OMS Quer'!B4578</f>
        <v>0</v>
      </c>
      <c r="C4578" s="22">
        <f>'Previous Trades Import_OMS Quer'!C4578</f>
        <v>0</v>
      </c>
      <c r="D4578">
        <f>'Previous Trades Import_OMS Quer'!D4578</f>
        <v>0</v>
      </c>
      <c r="E4578" s="22">
        <f>'Previous Trades Import_OMS Quer'!E4578</f>
        <v>0</v>
      </c>
      <c r="F4578">
        <f>'Previous Trades Import_OMS Quer'!F4578</f>
        <v>0</v>
      </c>
      <c r="G4578">
        <f>'Previous Trades Import_OMS Quer'!G4578</f>
        <v>0</v>
      </c>
      <c r="H4578">
        <f>'Previous Trades Import_OMS Quer'!H4578</f>
        <v>0</v>
      </c>
      <c r="I4578">
        <f>'Previous Trades Import_OMS Quer'!I4578</f>
        <v>0</v>
      </c>
      <c r="J4578">
        <f>'Previous Trades Import_OMS Quer'!J4578</f>
        <v>0</v>
      </c>
      <c r="K4578">
        <f>'Previous Trades Import_OMS Quer'!K4578</f>
        <v>0</v>
      </c>
      <c r="L4578">
        <f>'Previous Trades Import_OMS Quer'!L4578</f>
        <v>0</v>
      </c>
      <c r="M4578">
        <f>'Previous Trades Import_OMS Quer'!M4578</f>
        <v>0</v>
      </c>
      <c r="N4578">
        <f>'Previous Trades Import_OMS Quer'!N4578</f>
        <v>0</v>
      </c>
      <c r="O4578" t="str">
        <f>CLEAN('Previous Trades Import_OMS Quer'!O4578)</f>
        <v/>
      </c>
      <c r="Q4578" s="25">
        <f t="shared" si="142"/>
        <v>0</v>
      </c>
      <c r="R4578" s="25" t="e">
        <f>VLOOKUP(O4578,'Currency Balance'!$O$3:$Q$32,3,0)</f>
        <v>#N/A</v>
      </c>
      <c r="S4578" t="e">
        <f t="shared" si="143"/>
        <v>#N/A</v>
      </c>
    </row>
    <row r="4579" spans="1:19">
      <c r="A4579">
        <f>'Previous Trades Import_OMS Quer'!A4579</f>
        <v>0</v>
      </c>
      <c r="B4579">
        <f>'Previous Trades Import_OMS Quer'!B4579</f>
        <v>0</v>
      </c>
      <c r="C4579" s="22">
        <f>'Previous Trades Import_OMS Quer'!C4579</f>
        <v>0</v>
      </c>
      <c r="D4579">
        <f>'Previous Trades Import_OMS Quer'!D4579</f>
        <v>0</v>
      </c>
      <c r="E4579" s="22">
        <f>'Previous Trades Import_OMS Quer'!E4579</f>
        <v>0</v>
      </c>
      <c r="F4579">
        <f>'Previous Trades Import_OMS Quer'!F4579</f>
        <v>0</v>
      </c>
      <c r="G4579">
        <f>'Previous Trades Import_OMS Quer'!G4579</f>
        <v>0</v>
      </c>
      <c r="H4579">
        <f>'Previous Trades Import_OMS Quer'!H4579</f>
        <v>0</v>
      </c>
      <c r="I4579">
        <f>'Previous Trades Import_OMS Quer'!I4579</f>
        <v>0</v>
      </c>
      <c r="J4579">
        <f>'Previous Trades Import_OMS Quer'!J4579</f>
        <v>0</v>
      </c>
      <c r="K4579">
        <f>'Previous Trades Import_OMS Quer'!K4579</f>
        <v>0</v>
      </c>
      <c r="L4579">
        <f>'Previous Trades Import_OMS Quer'!L4579</f>
        <v>0</v>
      </c>
      <c r="M4579">
        <f>'Previous Trades Import_OMS Quer'!M4579</f>
        <v>0</v>
      </c>
      <c r="N4579">
        <f>'Previous Trades Import_OMS Quer'!N4579</f>
        <v>0</v>
      </c>
      <c r="O4579" t="str">
        <f>CLEAN('Previous Trades Import_OMS Quer'!O4579)</f>
        <v/>
      </c>
      <c r="Q4579" s="25">
        <f t="shared" si="142"/>
        <v>0</v>
      </c>
      <c r="R4579" s="25" t="e">
        <f>VLOOKUP(O4579,'Currency Balance'!$O$3:$Q$32,3,0)</f>
        <v>#N/A</v>
      </c>
      <c r="S4579" t="e">
        <f t="shared" si="143"/>
        <v>#N/A</v>
      </c>
    </row>
    <row r="4580" spans="1:19">
      <c r="A4580">
        <f>'Previous Trades Import_OMS Quer'!A4580</f>
        <v>0</v>
      </c>
      <c r="B4580">
        <f>'Previous Trades Import_OMS Quer'!B4580</f>
        <v>0</v>
      </c>
      <c r="C4580" s="22">
        <f>'Previous Trades Import_OMS Quer'!C4580</f>
        <v>0</v>
      </c>
      <c r="D4580">
        <f>'Previous Trades Import_OMS Quer'!D4580</f>
        <v>0</v>
      </c>
      <c r="E4580" s="22">
        <f>'Previous Trades Import_OMS Quer'!E4580</f>
        <v>0</v>
      </c>
      <c r="F4580">
        <f>'Previous Trades Import_OMS Quer'!F4580</f>
        <v>0</v>
      </c>
      <c r="G4580">
        <f>'Previous Trades Import_OMS Quer'!G4580</f>
        <v>0</v>
      </c>
      <c r="H4580">
        <f>'Previous Trades Import_OMS Quer'!H4580</f>
        <v>0</v>
      </c>
      <c r="I4580">
        <f>'Previous Trades Import_OMS Quer'!I4580</f>
        <v>0</v>
      </c>
      <c r="J4580">
        <f>'Previous Trades Import_OMS Quer'!J4580</f>
        <v>0</v>
      </c>
      <c r="K4580">
        <f>'Previous Trades Import_OMS Quer'!K4580</f>
        <v>0</v>
      </c>
      <c r="L4580">
        <f>'Previous Trades Import_OMS Quer'!L4580</f>
        <v>0</v>
      </c>
      <c r="M4580">
        <f>'Previous Trades Import_OMS Quer'!M4580</f>
        <v>0</v>
      </c>
      <c r="N4580">
        <f>'Previous Trades Import_OMS Quer'!N4580</f>
        <v>0</v>
      </c>
      <c r="O4580" t="str">
        <f>CLEAN('Previous Trades Import_OMS Quer'!O4580)</f>
        <v/>
      </c>
      <c r="Q4580" s="25">
        <f t="shared" si="142"/>
        <v>0</v>
      </c>
      <c r="R4580" s="25" t="e">
        <f>VLOOKUP(O4580,'Currency Balance'!$O$3:$Q$32,3,0)</f>
        <v>#N/A</v>
      </c>
      <c r="S4580" t="e">
        <f t="shared" si="143"/>
        <v>#N/A</v>
      </c>
    </row>
    <row r="4581" spans="1:19">
      <c r="A4581">
        <f>'Previous Trades Import_OMS Quer'!A4581</f>
        <v>0</v>
      </c>
      <c r="B4581">
        <f>'Previous Trades Import_OMS Quer'!B4581</f>
        <v>0</v>
      </c>
      <c r="C4581" s="22">
        <f>'Previous Trades Import_OMS Quer'!C4581</f>
        <v>0</v>
      </c>
      <c r="D4581">
        <f>'Previous Trades Import_OMS Quer'!D4581</f>
        <v>0</v>
      </c>
      <c r="E4581" s="22">
        <f>'Previous Trades Import_OMS Quer'!E4581</f>
        <v>0</v>
      </c>
      <c r="F4581">
        <f>'Previous Trades Import_OMS Quer'!F4581</f>
        <v>0</v>
      </c>
      <c r="G4581">
        <f>'Previous Trades Import_OMS Quer'!G4581</f>
        <v>0</v>
      </c>
      <c r="H4581">
        <f>'Previous Trades Import_OMS Quer'!H4581</f>
        <v>0</v>
      </c>
      <c r="I4581">
        <f>'Previous Trades Import_OMS Quer'!I4581</f>
        <v>0</v>
      </c>
      <c r="J4581">
        <f>'Previous Trades Import_OMS Quer'!J4581</f>
        <v>0</v>
      </c>
      <c r="K4581">
        <f>'Previous Trades Import_OMS Quer'!K4581</f>
        <v>0</v>
      </c>
      <c r="L4581">
        <f>'Previous Trades Import_OMS Quer'!L4581</f>
        <v>0</v>
      </c>
      <c r="M4581">
        <f>'Previous Trades Import_OMS Quer'!M4581</f>
        <v>0</v>
      </c>
      <c r="N4581">
        <f>'Previous Trades Import_OMS Quer'!N4581</f>
        <v>0</v>
      </c>
      <c r="O4581" t="str">
        <f>CLEAN('Previous Trades Import_OMS Quer'!O4581)</f>
        <v/>
      </c>
      <c r="Q4581" s="25">
        <f t="shared" si="142"/>
        <v>0</v>
      </c>
      <c r="R4581" s="25" t="e">
        <f>VLOOKUP(O4581,'Currency Balance'!$O$3:$Q$32,3,0)</f>
        <v>#N/A</v>
      </c>
      <c r="S4581" t="e">
        <f t="shared" si="143"/>
        <v>#N/A</v>
      </c>
    </row>
    <row r="4582" spans="1:19">
      <c r="A4582">
        <f>'Previous Trades Import_OMS Quer'!A4582</f>
        <v>0</v>
      </c>
      <c r="B4582">
        <f>'Previous Trades Import_OMS Quer'!B4582</f>
        <v>0</v>
      </c>
      <c r="C4582" s="22">
        <f>'Previous Trades Import_OMS Quer'!C4582</f>
        <v>0</v>
      </c>
      <c r="D4582">
        <f>'Previous Trades Import_OMS Quer'!D4582</f>
        <v>0</v>
      </c>
      <c r="E4582" s="22">
        <f>'Previous Trades Import_OMS Quer'!E4582</f>
        <v>0</v>
      </c>
      <c r="F4582">
        <f>'Previous Trades Import_OMS Quer'!F4582</f>
        <v>0</v>
      </c>
      <c r="G4582">
        <f>'Previous Trades Import_OMS Quer'!G4582</f>
        <v>0</v>
      </c>
      <c r="H4582">
        <f>'Previous Trades Import_OMS Quer'!H4582</f>
        <v>0</v>
      </c>
      <c r="I4582">
        <f>'Previous Trades Import_OMS Quer'!I4582</f>
        <v>0</v>
      </c>
      <c r="J4582">
        <f>'Previous Trades Import_OMS Quer'!J4582</f>
        <v>0</v>
      </c>
      <c r="K4582">
        <f>'Previous Trades Import_OMS Quer'!K4582</f>
        <v>0</v>
      </c>
      <c r="L4582">
        <f>'Previous Trades Import_OMS Quer'!L4582</f>
        <v>0</v>
      </c>
      <c r="M4582">
        <f>'Previous Trades Import_OMS Quer'!M4582</f>
        <v>0</v>
      </c>
      <c r="N4582">
        <f>'Previous Trades Import_OMS Quer'!N4582</f>
        <v>0</v>
      </c>
      <c r="O4582" t="str">
        <f>CLEAN('Previous Trades Import_OMS Quer'!O4582)</f>
        <v/>
      </c>
      <c r="Q4582" s="25">
        <f t="shared" si="142"/>
        <v>0</v>
      </c>
      <c r="R4582" s="25" t="e">
        <f>VLOOKUP(O4582,'Currency Balance'!$O$3:$Q$32,3,0)</f>
        <v>#N/A</v>
      </c>
      <c r="S4582" t="e">
        <f t="shared" si="143"/>
        <v>#N/A</v>
      </c>
    </row>
    <row r="4583" spans="1:19">
      <c r="A4583">
        <f>'Previous Trades Import_OMS Quer'!A4583</f>
        <v>0</v>
      </c>
      <c r="B4583">
        <f>'Previous Trades Import_OMS Quer'!B4583</f>
        <v>0</v>
      </c>
      <c r="C4583" s="22">
        <f>'Previous Trades Import_OMS Quer'!C4583</f>
        <v>0</v>
      </c>
      <c r="D4583">
        <f>'Previous Trades Import_OMS Quer'!D4583</f>
        <v>0</v>
      </c>
      <c r="E4583" s="22">
        <f>'Previous Trades Import_OMS Quer'!E4583</f>
        <v>0</v>
      </c>
      <c r="F4583">
        <f>'Previous Trades Import_OMS Quer'!F4583</f>
        <v>0</v>
      </c>
      <c r="G4583">
        <f>'Previous Trades Import_OMS Quer'!G4583</f>
        <v>0</v>
      </c>
      <c r="H4583">
        <f>'Previous Trades Import_OMS Quer'!H4583</f>
        <v>0</v>
      </c>
      <c r="I4583">
        <f>'Previous Trades Import_OMS Quer'!I4583</f>
        <v>0</v>
      </c>
      <c r="J4583">
        <f>'Previous Trades Import_OMS Quer'!J4583</f>
        <v>0</v>
      </c>
      <c r="K4583">
        <f>'Previous Trades Import_OMS Quer'!K4583</f>
        <v>0</v>
      </c>
      <c r="L4583">
        <f>'Previous Trades Import_OMS Quer'!L4583</f>
        <v>0</v>
      </c>
      <c r="M4583">
        <f>'Previous Trades Import_OMS Quer'!M4583</f>
        <v>0</v>
      </c>
      <c r="N4583">
        <f>'Previous Trades Import_OMS Quer'!N4583</f>
        <v>0</v>
      </c>
      <c r="O4583" t="str">
        <f>CLEAN('Previous Trades Import_OMS Quer'!O4583)</f>
        <v/>
      </c>
      <c r="Q4583" s="25">
        <f t="shared" si="142"/>
        <v>0</v>
      </c>
      <c r="R4583" s="25" t="e">
        <f>VLOOKUP(O4583,'Currency Balance'!$O$3:$Q$32,3,0)</f>
        <v>#N/A</v>
      </c>
      <c r="S4583" t="e">
        <f t="shared" si="143"/>
        <v>#N/A</v>
      </c>
    </row>
    <row r="4584" spans="1:19">
      <c r="A4584">
        <f>'Previous Trades Import_OMS Quer'!A4584</f>
        <v>0</v>
      </c>
      <c r="B4584">
        <f>'Previous Trades Import_OMS Quer'!B4584</f>
        <v>0</v>
      </c>
      <c r="C4584" s="22">
        <f>'Previous Trades Import_OMS Quer'!C4584</f>
        <v>0</v>
      </c>
      <c r="D4584">
        <f>'Previous Trades Import_OMS Quer'!D4584</f>
        <v>0</v>
      </c>
      <c r="E4584" s="22">
        <f>'Previous Trades Import_OMS Quer'!E4584</f>
        <v>0</v>
      </c>
      <c r="F4584">
        <f>'Previous Trades Import_OMS Quer'!F4584</f>
        <v>0</v>
      </c>
      <c r="G4584">
        <f>'Previous Trades Import_OMS Quer'!G4584</f>
        <v>0</v>
      </c>
      <c r="H4584">
        <f>'Previous Trades Import_OMS Quer'!H4584</f>
        <v>0</v>
      </c>
      <c r="I4584">
        <f>'Previous Trades Import_OMS Quer'!I4584</f>
        <v>0</v>
      </c>
      <c r="J4584">
        <f>'Previous Trades Import_OMS Quer'!J4584</f>
        <v>0</v>
      </c>
      <c r="K4584">
        <f>'Previous Trades Import_OMS Quer'!K4584</f>
        <v>0</v>
      </c>
      <c r="L4584">
        <f>'Previous Trades Import_OMS Quer'!L4584</f>
        <v>0</v>
      </c>
      <c r="M4584">
        <f>'Previous Trades Import_OMS Quer'!M4584</f>
        <v>0</v>
      </c>
      <c r="N4584">
        <f>'Previous Trades Import_OMS Quer'!N4584</f>
        <v>0</v>
      </c>
      <c r="O4584" t="str">
        <f>CLEAN('Previous Trades Import_OMS Quer'!O4584)</f>
        <v/>
      </c>
      <c r="Q4584" s="25">
        <f t="shared" si="142"/>
        <v>0</v>
      </c>
      <c r="R4584" s="25" t="e">
        <f>VLOOKUP(O4584,'Currency Balance'!$O$3:$Q$32,3,0)</f>
        <v>#N/A</v>
      </c>
      <c r="S4584" t="e">
        <f t="shared" si="143"/>
        <v>#N/A</v>
      </c>
    </row>
    <row r="4585" spans="1:19">
      <c r="A4585">
        <f>'Previous Trades Import_OMS Quer'!A4585</f>
        <v>0</v>
      </c>
      <c r="B4585">
        <f>'Previous Trades Import_OMS Quer'!B4585</f>
        <v>0</v>
      </c>
      <c r="C4585" s="22">
        <f>'Previous Trades Import_OMS Quer'!C4585</f>
        <v>0</v>
      </c>
      <c r="D4585">
        <f>'Previous Trades Import_OMS Quer'!D4585</f>
        <v>0</v>
      </c>
      <c r="E4585" s="22">
        <f>'Previous Trades Import_OMS Quer'!E4585</f>
        <v>0</v>
      </c>
      <c r="F4585">
        <f>'Previous Trades Import_OMS Quer'!F4585</f>
        <v>0</v>
      </c>
      <c r="G4585">
        <f>'Previous Trades Import_OMS Quer'!G4585</f>
        <v>0</v>
      </c>
      <c r="H4585">
        <f>'Previous Trades Import_OMS Quer'!H4585</f>
        <v>0</v>
      </c>
      <c r="I4585">
        <f>'Previous Trades Import_OMS Quer'!I4585</f>
        <v>0</v>
      </c>
      <c r="J4585">
        <f>'Previous Trades Import_OMS Quer'!J4585</f>
        <v>0</v>
      </c>
      <c r="K4585">
        <f>'Previous Trades Import_OMS Quer'!K4585</f>
        <v>0</v>
      </c>
      <c r="L4585">
        <f>'Previous Trades Import_OMS Quer'!L4585</f>
        <v>0</v>
      </c>
      <c r="M4585">
        <f>'Previous Trades Import_OMS Quer'!M4585</f>
        <v>0</v>
      </c>
      <c r="N4585">
        <f>'Previous Trades Import_OMS Quer'!N4585</f>
        <v>0</v>
      </c>
      <c r="O4585" t="str">
        <f>CLEAN('Previous Trades Import_OMS Quer'!O4585)</f>
        <v/>
      </c>
      <c r="Q4585" s="25">
        <f t="shared" si="142"/>
        <v>0</v>
      </c>
      <c r="R4585" s="25" t="e">
        <f>VLOOKUP(O4585,'Currency Balance'!$O$3:$Q$32,3,0)</f>
        <v>#N/A</v>
      </c>
      <c r="S4585" t="e">
        <f t="shared" si="143"/>
        <v>#N/A</v>
      </c>
    </row>
    <row r="4586" spans="1:19">
      <c r="A4586">
        <f>'Previous Trades Import_OMS Quer'!A4586</f>
        <v>0</v>
      </c>
      <c r="B4586">
        <f>'Previous Trades Import_OMS Quer'!B4586</f>
        <v>0</v>
      </c>
      <c r="C4586" s="22">
        <f>'Previous Trades Import_OMS Quer'!C4586</f>
        <v>0</v>
      </c>
      <c r="D4586">
        <f>'Previous Trades Import_OMS Quer'!D4586</f>
        <v>0</v>
      </c>
      <c r="E4586" s="22">
        <f>'Previous Trades Import_OMS Quer'!E4586</f>
        <v>0</v>
      </c>
      <c r="F4586">
        <f>'Previous Trades Import_OMS Quer'!F4586</f>
        <v>0</v>
      </c>
      <c r="G4586">
        <f>'Previous Trades Import_OMS Quer'!G4586</f>
        <v>0</v>
      </c>
      <c r="H4586">
        <f>'Previous Trades Import_OMS Quer'!H4586</f>
        <v>0</v>
      </c>
      <c r="I4586">
        <f>'Previous Trades Import_OMS Quer'!I4586</f>
        <v>0</v>
      </c>
      <c r="J4586">
        <f>'Previous Trades Import_OMS Quer'!J4586</f>
        <v>0</v>
      </c>
      <c r="K4586">
        <f>'Previous Trades Import_OMS Quer'!K4586</f>
        <v>0</v>
      </c>
      <c r="L4586">
        <f>'Previous Trades Import_OMS Quer'!L4586</f>
        <v>0</v>
      </c>
      <c r="M4586">
        <f>'Previous Trades Import_OMS Quer'!M4586</f>
        <v>0</v>
      </c>
      <c r="N4586">
        <f>'Previous Trades Import_OMS Quer'!N4586</f>
        <v>0</v>
      </c>
      <c r="O4586" t="str">
        <f>CLEAN('Previous Trades Import_OMS Quer'!O4586)</f>
        <v/>
      </c>
      <c r="Q4586" s="25">
        <f t="shared" si="142"/>
        <v>0</v>
      </c>
      <c r="R4586" s="25" t="e">
        <f>VLOOKUP(O4586,'Currency Balance'!$O$3:$Q$32,3,0)</f>
        <v>#N/A</v>
      </c>
      <c r="S4586" t="e">
        <f t="shared" si="143"/>
        <v>#N/A</v>
      </c>
    </row>
    <row r="4587" spans="1:19">
      <c r="A4587">
        <f>'Previous Trades Import_OMS Quer'!A4587</f>
        <v>0</v>
      </c>
      <c r="B4587">
        <f>'Previous Trades Import_OMS Quer'!B4587</f>
        <v>0</v>
      </c>
      <c r="C4587" s="22">
        <f>'Previous Trades Import_OMS Quer'!C4587</f>
        <v>0</v>
      </c>
      <c r="D4587">
        <f>'Previous Trades Import_OMS Quer'!D4587</f>
        <v>0</v>
      </c>
      <c r="E4587" s="22">
        <f>'Previous Trades Import_OMS Quer'!E4587</f>
        <v>0</v>
      </c>
      <c r="F4587">
        <f>'Previous Trades Import_OMS Quer'!F4587</f>
        <v>0</v>
      </c>
      <c r="G4587">
        <f>'Previous Trades Import_OMS Quer'!G4587</f>
        <v>0</v>
      </c>
      <c r="H4587">
        <f>'Previous Trades Import_OMS Quer'!H4587</f>
        <v>0</v>
      </c>
      <c r="I4587">
        <f>'Previous Trades Import_OMS Quer'!I4587</f>
        <v>0</v>
      </c>
      <c r="J4587">
        <f>'Previous Trades Import_OMS Quer'!J4587</f>
        <v>0</v>
      </c>
      <c r="K4587">
        <f>'Previous Trades Import_OMS Quer'!K4587</f>
        <v>0</v>
      </c>
      <c r="L4587">
        <f>'Previous Trades Import_OMS Quer'!L4587</f>
        <v>0</v>
      </c>
      <c r="M4587">
        <f>'Previous Trades Import_OMS Quer'!M4587</f>
        <v>0</v>
      </c>
      <c r="N4587">
        <f>'Previous Trades Import_OMS Quer'!N4587</f>
        <v>0</v>
      </c>
      <c r="O4587" t="str">
        <f>CLEAN('Previous Trades Import_OMS Quer'!O4587)</f>
        <v/>
      </c>
      <c r="Q4587" s="25">
        <f t="shared" si="142"/>
        <v>0</v>
      </c>
      <c r="R4587" s="25" t="e">
        <f>VLOOKUP(O4587,'Currency Balance'!$O$3:$Q$32,3,0)</f>
        <v>#N/A</v>
      </c>
      <c r="S4587" t="e">
        <f t="shared" si="143"/>
        <v>#N/A</v>
      </c>
    </row>
    <row r="4588" spans="1:19">
      <c r="A4588">
        <f>'Previous Trades Import_OMS Quer'!A4588</f>
        <v>0</v>
      </c>
      <c r="B4588">
        <f>'Previous Trades Import_OMS Quer'!B4588</f>
        <v>0</v>
      </c>
      <c r="C4588" s="22">
        <f>'Previous Trades Import_OMS Quer'!C4588</f>
        <v>0</v>
      </c>
      <c r="D4588">
        <f>'Previous Trades Import_OMS Quer'!D4588</f>
        <v>0</v>
      </c>
      <c r="E4588" s="22">
        <f>'Previous Trades Import_OMS Quer'!E4588</f>
        <v>0</v>
      </c>
      <c r="F4588">
        <f>'Previous Trades Import_OMS Quer'!F4588</f>
        <v>0</v>
      </c>
      <c r="G4588">
        <f>'Previous Trades Import_OMS Quer'!G4588</f>
        <v>0</v>
      </c>
      <c r="H4588">
        <f>'Previous Trades Import_OMS Quer'!H4588</f>
        <v>0</v>
      </c>
      <c r="I4588">
        <f>'Previous Trades Import_OMS Quer'!I4588</f>
        <v>0</v>
      </c>
      <c r="J4588">
        <f>'Previous Trades Import_OMS Quer'!J4588</f>
        <v>0</v>
      </c>
      <c r="K4588">
        <f>'Previous Trades Import_OMS Quer'!K4588</f>
        <v>0</v>
      </c>
      <c r="L4588">
        <f>'Previous Trades Import_OMS Quer'!L4588</f>
        <v>0</v>
      </c>
      <c r="M4588">
        <f>'Previous Trades Import_OMS Quer'!M4588</f>
        <v>0</v>
      </c>
      <c r="N4588">
        <f>'Previous Trades Import_OMS Quer'!N4588</f>
        <v>0</v>
      </c>
      <c r="O4588" t="str">
        <f>CLEAN('Previous Trades Import_OMS Quer'!O4588)</f>
        <v/>
      </c>
      <c r="Q4588" s="25">
        <f t="shared" si="142"/>
        <v>0</v>
      </c>
      <c r="R4588" s="25" t="e">
        <f>VLOOKUP(O4588,'Currency Balance'!$O$3:$Q$32,3,0)</f>
        <v>#N/A</v>
      </c>
      <c r="S4588" t="e">
        <f t="shared" si="143"/>
        <v>#N/A</v>
      </c>
    </row>
    <row r="4589" spans="1:19">
      <c r="A4589">
        <f>'Previous Trades Import_OMS Quer'!A4589</f>
        <v>0</v>
      </c>
      <c r="B4589">
        <f>'Previous Trades Import_OMS Quer'!B4589</f>
        <v>0</v>
      </c>
      <c r="C4589" s="22">
        <f>'Previous Trades Import_OMS Quer'!C4589</f>
        <v>0</v>
      </c>
      <c r="D4589">
        <f>'Previous Trades Import_OMS Quer'!D4589</f>
        <v>0</v>
      </c>
      <c r="E4589" s="22">
        <f>'Previous Trades Import_OMS Quer'!E4589</f>
        <v>0</v>
      </c>
      <c r="F4589">
        <f>'Previous Trades Import_OMS Quer'!F4589</f>
        <v>0</v>
      </c>
      <c r="G4589">
        <f>'Previous Trades Import_OMS Quer'!G4589</f>
        <v>0</v>
      </c>
      <c r="H4589">
        <f>'Previous Trades Import_OMS Quer'!H4589</f>
        <v>0</v>
      </c>
      <c r="I4589">
        <f>'Previous Trades Import_OMS Quer'!I4589</f>
        <v>0</v>
      </c>
      <c r="J4589">
        <f>'Previous Trades Import_OMS Quer'!J4589</f>
        <v>0</v>
      </c>
      <c r="K4589">
        <f>'Previous Trades Import_OMS Quer'!K4589</f>
        <v>0</v>
      </c>
      <c r="L4589">
        <f>'Previous Trades Import_OMS Quer'!L4589</f>
        <v>0</v>
      </c>
      <c r="M4589">
        <f>'Previous Trades Import_OMS Quer'!M4589</f>
        <v>0</v>
      </c>
      <c r="N4589">
        <f>'Previous Trades Import_OMS Quer'!N4589</f>
        <v>0</v>
      </c>
      <c r="O4589" t="str">
        <f>CLEAN('Previous Trades Import_OMS Quer'!O4589)</f>
        <v/>
      </c>
      <c r="Q4589" s="25">
        <f t="shared" si="142"/>
        <v>0</v>
      </c>
      <c r="R4589" s="25" t="e">
        <f>VLOOKUP(O4589,'Currency Balance'!$O$3:$Q$32,3,0)</f>
        <v>#N/A</v>
      </c>
      <c r="S4589" t="e">
        <f t="shared" si="143"/>
        <v>#N/A</v>
      </c>
    </row>
    <row r="4590" spans="1:19">
      <c r="A4590">
        <f>'Previous Trades Import_OMS Quer'!A4590</f>
        <v>0</v>
      </c>
      <c r="B4590">
        <f>'Previous Trades Import_OMS Quer'!B4590</f>
        <v>0</v>
      </c>
      <c r="C4590" s="22">
        <f>'Previous Trades Import_OMS Quer'!C4590</f>
        <v>0</v>
      </c>
      <c r="D4590">
        <f>'Previous Trades Import_OMS Quer'!D4590</f>
        <v>0</v>
      </c>
      <c r="E4590" s="22">
        <f>'Previous Trades Import_OMS Quer'!E4590</f>
        <v>0</v>
      </c>
      <c r="F4590">
        <f>'Previous Trades Import_OMS Quer'!F4590</f>
        <v>0</v>
      </c>
      <c r="G4590">
        <f>'Previous Trades Import_OMS Quer'!G4590</f>
        <v>0</v>
      </c>
      <c r="H4590">
        <f>'Previous Trades Import_OMS Quer'!H4590</f>
        <v>0</v>
      </c>
      <c r="I4590">
        <f>'Previous Trades Import_OMS Quer'!I4590</f>
        <v>0</v>
      </c>
      <c r="J4590">
        <f>'Previous Trades Import_OMS Quer'!J4590</f>
        <v>0</v>
      </c>
      <c r="K4590">
        <f>'Previous Trades Import_OMS Quer'!K4590</f>
        <v>0</v>
      </c>
      <c r="L4590">
        <f>'Previous Trades Import_OMS Quer'!L4590</f>
        <v>0</v>
      </c>
      <c r="M4590">
        <f>'Previous Trades Import_OMS Quer'!M4590</f>
        <v>0</v>
      </c>
      <c r="N4590">
        <f>'Previous Trades Import_OMS Quer'!N4590</f>
        <v>0</v>
      </c>
      <c r="O4590" t="str">
        <f>CLEAN('Previous Trades Import_OMS Quer'!O4590)</f>
        <v/>
      </c>
      <c r="Q4590" s="25">
        <f t="shared" si="142"/>
        <v>0</v>
      </c>
      <c r="R4590" s="25" t="e">
        <f>VLOOKUP(O4590,'Currency Balance'!$O$3:$Q$32,3,0)</f>
        <v>#N/A</v>
      </c>
      <c r="S4590" t="e">
        <f t="shared" si="143"/>
        <v>#N/A</v>
      </c>
    </row>
    <row r="4591" spans="1:19">
      <c r="A4591">
        <f>'Previous Trades Import_OMS Quer'!A4591</f>
        <v>0</v>
      </c>
      <c r="B4591">
        <f>'Previous Trades Import_OMS Quer'!B4591</f>
        <v>0</v>
      </c>
      <c r="C4591" s="22">
        <f>'Previous Trades Import_OMS Quer'!C4591</f>
        <v>0</v>
      </c>
      <c r="D4591">
        <f>'Previous Trades Import_OMS Quer'!D4591</f>
        <v>0</v>
      </c>
      <c r="E4591" s="22">
        <f>'Previous Trades Import_OMS Quer'!E4591</f>
        <v>0</v>
      </c>
      <c r="F4591">
        <f>'Previous Trades Import_OMS Quer'!F4591</f>
        <v>0</v>
      </c>
      <c r="G4591">
        <f>'Previous Trades Import_OMS Quer'!G4591</f>
        <v>0</v>
      </c>
      <c r="H4591">
        <f>'Previous Trades Import_OMS Quer'!H4591</f>
        <v>0</v>
      </c>
      <c r="I4591">
        <f>'Previous Trades Import_OMS Quer'!I4591</f>
        <v>0</v>
      </c>
      <c r="J4591">
        <f>'Previous Trades Import_OMS Quer'!J4591</f>
        <v>0</v>
      </c>
      <c r="K4591">
        <f>'Previous Trades Import_OMS Quer'!K4591</f>
        <v>0</v>
      </c>
      <c r="L4591">
        <f>'Previous Trades Import_OMS Quer'!L4591</f>
        <v>0</v>
      </c>
      <c r="M4591">
        <f>'Previous Trades Import_OMS Quer'!M4591</f>
        <v>0</v>
      </c>
      <c r="N4591">
        <f>'Previous Trades Import_OMS Quer'!N4591</f>
        <v>0</v>
      </c>
      <c r="O4591" t="str">
        <f>CLEAN('Previous Trades Import_OMS Quer'!O4591)</f>
        <v/>
      </c>
      <c r="Q4591" s="25">
        <f t="shared" si="142"/>
        <v>0</v>
      </c>
      <c r="R4591" s="25" t="e">
        <f>VLOOKUP(O4591,'Currency Balance'!$O$3:$Q$32,3,0)</f>
        <v>#N/A</v>
      </c>
      <c r="S4591" t="e">
        <f t="shared" si="143"/>
        <v>#N/A</v>
      </c>
    </row>
    <row r="4592" spans="1:19">
      <c r="A4592">
        <f>'Previous Trades Import_OMS Quer'!A4592</f>
        <v>0</v>
      </c>
      <c r="B4592">
        <f>'Previous Trades Import_OMS Quer'!B4592</f>
        <v>0</v>
      </c>
      <c r="C4592" s="22">
        <f>'Previous Trades Import_OMS Quer'!C4592</f>
        <v>0</v>
      </c>
      <c r="D4592">
        <f>'Previous Trades Import_OMS Quer'!D4592</f>
        <v>0</v>
      </c>
      <c r="E4592" s="22">
        <f>'Previous Trades Import_OMS Quer'!E4592</f>
        <v>0</v>
      </c>
      <c r="F4592">
        <f>'Previous Trades Import_OMS Quer'!F4592</f>
        <v>0</v>
      </c>
      <c r="G4592">
        <f>'Previous Trades Import_OMS Quer'!G4592</f>
        <v>0</v>
      </c>
      <c r="H4592">
        <f>'Previous Trades Import_OMS Quer'!H4592</f>
        <v>0</v>
      </c>
      <c r="I4592">
        <f>'Previous Trades Import_OMS Quer'!I4592</f>
        <v>0</v>
      </c>
      <c r="J4592">
        <f>'Previous Trades Import_OMS Quer'!J4592</f>
        <v>0</v>
      </c>
      <c r="K4592">
        <f>'Previous Trades Import_OMS Quer'!K4592</f>
        <v>0</v>
      </c>
      <c r="L4592">
        <f>'Previous Trades Import_OMS Quer'!L4592</f>
        <v>0</v>
      </c>
      <c r="M4592">
        <f>'Previous Trades Import_OMS Quer'!M4592</f>
        <v>0</v>
      </c>
      <c r="N4592">
        <f>'Previous Trades Import_OMS Quer'!N4592</f>
        <v>0</v>
      </c>
      <c r="O4592" t="str">
        <f>CLEAN('Previous Trades Import_OMS Quer'!O4592)</f>
        <v/>
      </c>
      <c r="Q4592" s="25">
        <f t="shared" si="142"/>
        <v>0</v>
      </c>
      <c r="R4592" s="25" t="e">
        <f>VLOOKUP(O4592,'Currency Balance'!$O$3:$Q$32,3,0)</f>
        <v>#N/A</v>
      </c>
      <c r="S4592" t="e">
        <f t="shared" si="143"/>
        <v>#N/A</v>
      </c>
    </row>
    <row r="4593" spans="1:19">
      <c r="A4593">
        <f>'Previous Trades Import_OMS Quer'!A4593</f>
        <v>0</v>
      </c>
      <c r="B4593">
        <f>'Previous Trades Import_OMS Quer'!B4593</f>
        <v>0</v>
      </c>
      <c r="C4593" s="22">
        <f>'Previous Trades Import_OMS Quer'!C4593</f>
        <v>0</v>
      </c>
      <c r="D4593">
        <f>'Previous Trades Import_OMS Quer'!D4593</f>
        <v>0</v>
      </c>
      <c r="E4593" s="22">
        <f>'Previous Trades Import_OMS Quer'!E4593</f>
        <v>0</v>
      </c>
      <c r="F4593">
        <f>'Previous Trades Import_OMS Quer'!F4593</f>
        <v>0</v>
      </c>
      <c r="G4593">
        <f>'Previous Trades Import_OMS Quer'!G4593</f>
        <v>0</v>
      </c>
      <c r="H4593">
        <f>'Previous Trades Import_OMS Quer'!H4593</f>
        <v>0</v>
      </c>
      <c r="I4593">
        <f>'Previous Trades Import_OMS Quer'!I4593</f>
        <v>0</v>
      </c>
      <c r="J4593">
        <f>'Previous Trades Import_OMS Quer'!J4593</f>
        <v>0</v>
      </c>
      <c r="K4593">
        <f>'Previous Trades Import_OMS Quer'!K4593</f>
        <v>0</v>
      </c>
      <c r="L4593">
        <f>'Previous Trades Import_OMS Quer'!L4593</f>
        <v>0</v>
      </c>
      <c r="M4593">
        <f>'Previous Trades Import_OMS Quer'!M4593</f>
        <v>0</v>
      </c>
      <c r="N4593">
        <f>'Previous Trades Import_OMS Quer'!N4593</f>
        <v>0</v>
      </c>
      <c r="O4593" t="str">
        <f>CLEAN('Previous Trades Import_OMS Quer'!O4593)</f>
        <v/>
      </c>
      <c r="Q4593" s="25">
        <f t="shared" si="142"/>
        <v>0</v>
      </c>
      <c r="R4593" s="25" t="e">
        <f>VLOOKUP(O4593,'Currency Balance'!$O$3:$Q$32,3,0)</f>
        <v>#N/A</v>
      </c>
      <c r="S4593" t="e">
        <f t="shared" si="143"/>
        <v>#N/A</v>
      </c>
    </row>
    <row r="4594" spans="1:19">
      <c r="A4594">
        <f>'Previous Trades Import_OMS Quer'!A4594</f>
        <v>0</v>
      </c>
      <c r="B4594">
        <f>'Previous Trades Import_OMS Quer'!B4594</f>
        <v>0</v>
      </c>
      <c r="C4594" s="22">
        <f>'Previous Trades Import_OMS Quer'!C4594</f>
        <v>0</v>
      </c>
      <c r="D4594">
        <f>'Previous Trades Import_OMS Quer'!D4594</f>
        <v>0</v>
      </c>
      <c r="E4594" s="22">
        <f>'Previous Trades Import_OMS Quer'!E4594</f>
        <v>0</v>
      </c>
      <c r="F4594">
        <f>'Previous Trades Import_OMS Quer'!F4594</f>
        <v>0</v>
      </c>
      <c r="G4594">
        <f>'Previous Trades Import_OMS Quer'!G4594</f>
        <v>0</v>
      </c>
      <c r="H4594">
        <f>'Previous Trades Import_OMS Quer'!H4594</f>
        <v>0</v>
      </c>
      <c r="I4594">
        <f>'Previous Trades Import_OMS Quer'!I4594</f>
        <v>0</v>
      </c>
      <c r="J4594">
        <f>'Previous Trades Import_OMS Quer'!J4594</f>
        <v>0</v>
      </c>
      <c r="K4594">
        <f>'Previous Trades Import_OMS Quer'!K4594</f>
        <v>0</v>
      </c>
      <c r="L4594">
        <f>'Previous Trades Import_OMS Quer'!L4594</f>
        <v>0</v>
      </c>
      <c r="M4594">
        <f>'Previous Trades Import_OMS Quer'!M4594</f>
        <v>0</v>
      </c>
      <c r="N4594">
        <f>'Previous Trades Import_OMS Quer'!N4594</f>
        <v>0</v>
      </c>
      <c r="O4594" t="str">
        <f>CLEAN('Previous Trades Import_OMS Quer'!O4594)</f>
        <v/>
      </c>
      <c r="Q4594" s="25">
        <f t="shared" si="142"/>
        <v>0</v>
      </c>
      <c r="R4594" s="25" t="e">
        <f>VLOOKUP(O4594,'Currency Balance'!$O$3:$Q$32,3,0)</f>
        <v>#N/A</v>
      </c>
      <c r="S4594" t="e">
        <f t="shared" si="143"/>
        <v>#N/A</v>
      </c>
    </row>
    <row r="4595" spans="1:19">
      <c r="A4595">
        <f>'Previous Trades Import_OMS Quer'!A4595</f>
        <v>0</v>
      </c>
      <c r="B4595">
        <f>'Previous Trades Import_OMS Quer'!B4595</f>
        <v>0</v>
      </c>
      <c r="C4595" s="22">
        <f>'Previous Trades Import_OMS Quer'!C4595</f>
        <v>0</v>
      </c>
      <c r="D4595">
        <f>'Previous Trades Import_OMS Quer'!D4595</f>
        <v>0</v>
      </c>
      <c r="E4595" s="22">
        <f>'Previous Trades Import_OMS Quer'!E4595</f>
        <v>0</v>
      </c>
      <c r="F4595">
        <f>'Previous Trades Import_OMS Quer'!F4595</f>
        <v>0</v>
      </c>
      <c r="G4595">
        <f>'Previous Trades Import_OMS Quer'!G4595</f>
        <v>0</v>
      </c>
      <c r="H4595">
        <f>'Previous Trades Import_OMS Quer'!H4595</f>
        <v>0</v>
      </c>
      <c r="I4595">
        <f>'Previous Trades Import_OMS Quer'!I4595</f>
        <v>0</v>
      </c>
      <c r="J4595">
        <f>'Previous Trades Import_OMS Quer'!J4595</f>
        <v>0</v>
      </c>
      <c r="K4595">
        <f>'Previous Trades Import_OMS Quer'!K4595</f>
        <v>0</v>
      </c>
      <c r="L4595">
        <f>'Previous Trades Import_OMS Quer'!L4595</f>
        <v>0</v>
      </c>
      <c r="M4595">
        <f>'Previous Trades Import_OMS Quer'!M4595</f>
        <v>0</v>
      </c>
      <c r="N4595">
        <f>'Previous Trades Import_OMS Quer'!N4595</f>
        <v>0</v>
      </c>
      <c r="O4595" t="str">
        <f>CLEAN('Previous Trades Import_OMS Quer'!O4595)</f>
        <v/>
      </c>
      <c r="Q4595" s="25">
        <f t="shared" si="142"/>
        <v>0</v>
      </c>
      <c r="R4595" s="25" t="e">
        <f>VLOOKUP(O4595,'Currency Balance'!$O$3:$Q$32,3,0)</f>
        <v>#N/A</v>
      </c>
      <c r="S4595" t="e">
        <f t="shared" si="143"/>
        <v>#N/A</v>
      </c>
    </row>
    <row r="4596" spans="1:19">
      <c r="A4596">
        <f>'Previous Trades Import_OMS Quer'!A4596</f>
        <v>0</v>
      </c>
      <c r="B4596">
        <f>'Previous Trades Import_OMS Quer'!B4596</f>
        <v>0</v>
      </c>
      <c r="C4596" s="22">
        <f>'Previous Trades Import_OMS Quer'!C4596</f>
        <v>0</v>
      </c>
      <c r="D4596">
        <f>'Previous Trades Import_OMS Quer'!D4596</f>
        <v>0</v>
      </c>
      <c r="E4596" s="22">
        <f>'Previous Trades Import_OMS Quer'!E4596</f>
        <v>0</v>
      </c>
      <c r="F4596">
        <f>'Previous Trades Import_OMS Quer'!F4596</f>
        <v>0</v>
      </c>
      <c r="G4596">
        <f>'Previous Trades Import_OMS Quer'!G4596</f>
        <v>0</v>
      </c>
      <c r="H4596">
        <f>'Previous Trades Import_OMS Quer'!H4596</f>
        <v>0</v>
      </c>
      <c r="I4596">
        <f>'Previous Trades Import_OMS Quer'!I4596</f>
        <v>0</v>
      </c>
      <c r="J4596">
        <f>'Previous Trades Import_OMS Quer'!J4596</f>
        <v>0</v>
      </c>
      <c r="K4596">
        <f>'Previous Trades Import_OMS Quer'!K4596</f>
        <v>0</v>
      </c>
      <c r="L4596">
        <f>'Previous Trades Import_OMS Quer'!L4596</f>
        <v>0</v>
      </c>
      <c r="M4596">
        <f>'Previous Trades Import_OMS Quer'!M4596</f>
        <v>0</v>
      </c>
      <c r="N4596">
        <f>'Previous Trades Import_OMS Quer'!N4596</f>
        <v>0</v>
      </c>
      <c r="O4596" t="str">
        <f>CLEAN('Previous Trades Import_OMS Quer'!O4596)</f>
        <v/>
      </c>
      <c r="Q4596" s="25">
        <f t="shared" si="142"/>
        <v>0</v>
      </c>
      <c r="R4596" s="25" t="e">
        <f>VLOOKUP(O4596,'Currency Balance'!$O$3:$Q$32,3,0)</f>
        <v>#N/A</v>
      </c>
      <c r="S4596" t="e">
        <f t="shared" si="143"/>
        <v>#N/A</v>
      </c>
    </row>
    <row r="4597" spans="1:19">
      <c r="A4597">
        <f>'Previous Trades Import_OMS Quer'!A4597</f>
        <v>0</v>
      </c>
      <c r="B4597">
        <f>'Previous Trades Import_OMS Quer'!B4597</f>
        <v>0</v>
      </c>
      <c r="C4597" s="22">
        <f>'Previous Trades Import_OMS Quer'!C4597</f>
        <v>0</v>
      </c>
      <c r="D4597">
        <f>'Previous Trades Import_OMS Quer'!D4597</f>
        <v>0</v>
      </c>
      <c r="E4597" s="22">
        <f>'Previous Trades Import_OMS Quer'!E4597</f>
        <v>0</v>
      </c>
      <c r="F4597">
        <f>'Previous Trades Import_OMS Quer'!F4597</f>
        <v>0</v>
      </c>
      <c r="G4597">
        <f>'Previous Trades Import_OMS Quer'!G4597</f>
        <v>0</v>
      </c>
      <c r="H4597">
        <f>'Previous Trades Import_OMS Quer'!H4597</f>
        <v>0</v>
      </c>
      <c r="I4597">
        <f>'Previous Trades Import_OMS Quer'!I4597</f>
        <v>0</v>
      </c>
      <c r="J4597">
        <f>'Previous Trades Import_OMS Quer'!J4597</f>
        <v>0</v>
      </c>
      <c r="K4597">
        <f>'Previous Trades Import_OMS Quer'!K4597</f>
        <v>0</v>
      </c>
      <c r="L4597">
        <f>'Previous Trades Import_OMS Quer'!L4597</f>
        <v>0</v>
      </c>
      <c r="M4597">
        <f>'Previous Trades Import_OMS Quer'!M4597</f>
        <v>0</v>
      </c>
      <c r="N4597">
        <f>'Previous Trades Import_OMS Quer'!N4597</f>
        <v>0</v>
      </c>
      <c r="O4597" t="str">
        <f>CLEAN('Previous Trades Import_OMS Quer'!O4597)</f>
        <v/>
      </c>
      <c r="Q4597" s="25">
        <f t="shared" si="142"/>
        <v>0</v>
      </c>
      <c r="R4597" s="25" t="e">
        <f>VLOOKUP(O4597,'Currency Balance'!$O$3:$Q$32,3,0)</f>
        <v>#N/A</v>
      </c>
      <c r="S4597" t="e">
        <f t="shared" si="143"/>
        <v>#N/A</v>
      </c>
    </row>
    <row r="4598" spans="1:19">
      <c r="A4598">
        <f>'Previous Trades Import_OMS Quer'!A4598</f>
        <v>0</v>
      </c>
      <c r="B4598">
        <f>'Previous Trades Import_OMS Quer'!B4598</f>
        <v>0</v>
      </c>
      <c r="C4598" s="22">
        <f>'Previous Trades Import_OMS Quer'!C4598</f>
        <v>0</v>
      </c>
      <c r="D4598">
        <f>'Previous Trades Import_OMS Quer'!D4598</f>
        <v>0</v>
      </c>
      <c r="E4598" s="22">
        <f>'Previous Trades Import_OMS Quer'!E4598</f>
        <v>0</v>
      </c>
      <c r="F4598">
        <f>'Previous Trades Import_OMS Quer'!F4598</f>
        <v>0</v>
      </c>
      <c r="G4598">
        <f>'Previous Trades Import_OMS Quer'!G4598</f>
        <v>0</v>
      </c>
      <c r="H4598">
        <f>'Previous Trades Import_OMS Quer'!H4598</f>
        <v>0</v>
      </c>
      <c r="I4598">
        <f>'Previous Trades Import_OMS Quer'!I4598</f>
        <v>0</v>
      </c>
      <c r="J4598">
        <f>'Previous Trades Import_OMS Quer'!J4598</f>
        <v>0</v>
      </c>
      <c r="K4598">
        <f>'Previous Trades Import_OMS Quer'!K4598</f>
        <v>0</v>
      </c>
      <c r="L4598">
        <f>'Previous Trades Import_OMS Quer'!L4598</f>
        <v>0</v>
      </c>
      <c r="M4598">
        <f>'Previous Trades Import_OMS Quer'!M4598</f>
        <v>0</v>
      </c>
      <c r="N4598">
        <f>'Previous Trades Import_OMS Quer'!N4598</f>
        <v>0</v>
      </c>
      <c r="O4598" t="str">
        <f>CLEAN('Previous Trades Import_OMS Quer'!O4598)</f>
        <v/>
      </c>
      <c r="Q4598" s="25">
        <f t="shared" si="142"/>
        <v>0</v>
      </c>
      <c r="R4598" s="25" t="e">
        <f>VLOOKUP(O4598,'Currency Balance'!$O$3:$Q$32,3,0)</f>
        <v>#N/A</v>
      </c>
      <c r="S4598" t="e">
        <f t="shared" si="143"/>
        <v>#N/A</v>
      </c>
    </row>
    <row r="4599" spans="1:19">
      <c r="A4599">
        <f>'Previous Trades Import_OMS Quer'!A4599</f>
        <v>0</v>
      </c>
      <c r="B4599">
        <f>'Previous Trades Import_OMS Quer'!B4599</f>
        <v>0</v>
      </c>
      <c r="C4599" s="22">
        <f>'Previous Trades Import_OMS Quer'!C4599</f>
        <v>0</v>
      </c>
      <c r="D4599">
        <f>'Previous Trades Import_OMS Quer'!D4599</f>
        <v>0</v>
      </c>
      <c r="E4599" s="22">
        <f>'Previous Trades Import_OMS Quer'!E4599</f>
        <v>0</v>
      </c>
      <c r="F4599">
        <f>'Previous Trades Import_OMS Quer'!F4599</f>
        <v>0</v>
      </c>
      <c r="G4599">
        <f>'Previous Trades Import_OMS Quer'!G4599</f>
        <v>0</v>
      </c>
      <c r="H4599">
        <f>'Previous Trades Import_OMS Quer'!H4599</f>
        <v>0</v>
      </c>
      <c r="I4599">
        <f>'Previous Trades Import_OMS Quer'!I4599</f>
        <v>0</v>
      </c>
      <c r="J4599">
        <f>'Previous Trades Import_OMS Quer'!J4599</f>
        <v>0</v>
      </c>
      <c r="K4599">
        <f>'Previous Trades Import_OMS Quer'!K4599</f>
        <v>0</v>
      </c>
      <c r="L4599">
        <f>'Previous Trades Import_OMS Quer'!L4599</f>
        <v>0</v>
      </c>
      <c r="M4599">
        <f>'Previous Trades Import_OMS Quer'!M4599</f>
        <v>0</v>
      </c>
      <c r="N4599">
        <f>'Previous Trades Import_OMS Quer'!N4599</f>
        <v>0</v>
      </c>
      <c r="O4599" t="str">
        <f>CLEAN('Previous Trades Import_OMS Quer'!O4599)</f>
        <v/>
      </c>
      <c r="Q4599" s="25">
        <f t="shared" si="142"/>
        <v>0</v>
      </c>
      <c r="R4599" s="25" t="e">
        <f>VLOOKUP(O4599,'Currency Balance'!$O$3:$Q$32,3,0)</f>
        <v>#N/A</v>
      </c>
      <c r="S4599" t="e">
        <f t="shared" si="143"/>
        <v>#N/A</v>
      </c>
    </row>
    <row r="4600" spans="1:19">
      <c r="A4600">
        <f>'Previous Trades Import_OMS Quer'!A4600</f>
        <v>0</v>
      </c>
      <c r="B4600">
        <f>'Previous Trades Import_OMS Quer'!B4600</f>
        <v>0</v>
      </c>
      <c r="C4600" s="22">
        <f>'Previous Trades Import_OMS Quer'!C4600</f>
        <v>0</v>
      </c>
      <c r="D4600">
        <f>'Previous Trades Import_OMS Quer'!D4600</f>
        <v>0</v>
      </c>
      <c r="E4600" s="22">
        <f>'Previous Trades Import_OMS Quer'!E4600</f>
        <v>0</v>
      </c>
      <c r="F4600">
        <f>'Previous Trades Import_OMS Quer'!F4600</f>
        <v>0</v>
      </c>
      <c r="G4600">
        <f>'Previous Trades Import_OMS Quer'!G4600</f>
        <v>0</v>
      </c>
      <c r="H4600">
        <f>'Previous Trades Import_OMS Quer'!H4600</f>
        <v>0</v>
      </c>
      <c r="I4600">
        <f>'Previous Trades Import_OMS Quer'!I4600</f>
        <v>0</v>
      </c>
      <c r="J4600">
        <f>'Previous Trades Import_OMS Quer'!J4600</f>
        <v>0</v>
      </c>
      <c r="K4600">
        <f>'Previous Trades Import_OMS Quer'!K4600</f>
        <v>0</v>
      </c>
      <c r="L4600">
        <f>'Previous Trades Import_OMS Quer'!L4600</f>
        <v>0</v>
      </c>
      <c r="M4600">
        <f>'Previous Trades Import_OMS Quer'!M4600</f>
        <v>0</v>
      </c>
      <c r="N4600">
        <f>'Previous Trades Import_OMS Quer'!N4600</f>
        <v>0</v>
      </c>
      <c r="O4600" t="str">
        <f>CLEAN('Previous Trades Import_OMS Quer'!O4600)</f>
        <v/>
      </c>
      <c r="Q4600" s="25">
        <f t="shared" si="142"/>
        <v>0</v>
      </c>
      <c r="R4600" s="25" t="e">
        <f>VLOOKUP(O4600,'Currency Balance'!$O$3:$Q$32,3,0)</f>
        <v>#N/A</v>
      </c>
      <c r="S4600" t="e">
        <f t="shared" si="143"/>
        <v>#N/A</v>
      </c>
    </row>
    <row r="4601" spans="1:19">
      <c r="A4601">
        <f>'Previous Trades Import_OMS Quer'!A4601</f>
        <v>0</v>
      </c>
      <c r="B4601">
        <f>'Previous Trades Import_OMS Quer'!B4601</f>
        <v>0</v>
      </c>
      <c r="C4601" s="22">
        <f>'Previous Trades Import_OMS Quer'!C4601</f>
        <v>0</v>
      </c>
      <c r="D4601">
        <f>'Previous Trades Import_OMS Quer'!D4601</f>
        <v>0</v>
      </c>
      <c r="E4601" s="22">
        <f>'Previous Trades Import_OMS Quer'!E4601</f>
        <v>0</v>
      </c>
      <c r="F4601">
        <f>'Previous Trades Import_OMS Quer'!F4601</f>
        <v>0</v>
      </c>
      <c r="G4601">
        <f>'Previous Trades Import_OMS Quer'!G4601</f>
        <v>0</v>
      </c>
      <c r="H4601">
        <f>'Previous Trades Import_OMS Quer'!H4601</f>
        <v>0</v>
      </c>
      <c r="I4601">
        <f>'Previous Trades Import_OMS Quer'!I4601</f>
        <v>0</v>
      </c>
      <c r="J4601">
        <f>'Previous Trades Import_OMS Quer'!J4601</f>
        <v>0</v>
      </c>
      <c r="K4601">
        <f>'Previous Trades Import_OMS Quer'!K4601</f>
        <v>0</v>
      </c>
      <c r="L4601">
        <f>'Previous Trades Import_OMS Quer'!L4601</f>
        <v>0</v>
      </c>
      <c r="M4601">
        <f>'Previous Trades Import_OMS Quer'!M4601</f>
        <v>0</v>
      </c>
      <c r="N4601">
        <f>'Previous Trades Import_OMS Quer'!N4601</f>
        <v>0</v>
      </c>
      <c r="O4601" t="str">
        <f>CLEAN('Previous Trades Import_OMS Quer'!O4601)</f>
        <v/>
      </c>
      <c r="Q4601" s="25">
        <f t="shared" si="142"/>
        <v>0</v>
      </c>
      <c r="R4601" s="25" t="e">
        <f>VLOOKUP(O4601,'Currency Balance'!$O$3:$Q$32,3,0)</f>
        <v>#N/A</v>
      </c>
      <c r="S4601" t="e">
        <f t="shared" si="143"/>
        <v>#N/A</v>
      </c>
    </row>
    <row r="4602" spans="1:19">
      <c r="A4602">
        <f>'Previous Trades Import_OMS Quer'!A4602</f>
        <v>0</v>
      </c>
      <c r="B4602">
        <f>'Previous Trades Import_OMS Quer'!B4602</f>
        <v>0</v>
      </c>
      <c r="C4602" s="22">
        <f>'Previous Trades Import_OMS Quer'!C4602</f>
        <v>0</v>
      </c>
      <c r="D4602">
        <f>'Previous Trades Import_OMS Quer'!D4602</f>
        <v>0</v>
      </c>
      <c r="E4602" s="22">
        <f>'Previous Trades Import_OMS Quer'!E4602</f>
        <v>0</v>
      </c>
      <c r="F4602">
        <f>'Previous Trades Import_OMS Quer'!F4602</f>
        <v>0</v>
      </c>
      <c r="G4602">
        <f>'Previous Trades Import_OMS Quer'!G4602</f>
        <v>0</v>
      </c>
      <c r="H4602">
        <f>'Previous Trades Import_OMS Quer'!H4602</f>
        <v>0</v>
      </c>
      <c r="I4602">
        <f>'Previous Trades Import_OMS Quer'!I4602</f>
        <v>0</v>
      </c>
      <c r="J4602">
        <f>'Previous Trades Import_OMS Quer'!J4602</f>
        <v>0</v>
      </c>
      <c r="K4602">
        <f>'Previous Trades Import_OMS Quer'!K4602</f>
        <v>0</v>
      </c>
      <c r="L4602">
        <f>'Previous Trades Import_OMS Quer'!L4602</f>
        <v>0</v>
      </c>
      <c r="M4602">
        <f>'Previous Trades Import_OMS Quer'!M4602</f>
        <v>0</v>
      </c>
      <c r="N4602">
        <f>'Previous Trades Import_OMS Quer'!N4602</f>
        <v>0</v>
      </c>
      <c r="O4602" t="str">
        <f>CLEAN('Previous Trades Import_OMS Quer'!O4602)</f>
        <v/>
      </c>
      <c r="Q4602" s="25">
        <f t="shared" si="142"/>
        <v>0</v>
      </c>
      <c r="R4602" s="25" t="e">
        <f>VLOOKUP(O4602,'Currency Balance'!$O$3:$Q$32,3,0)</f>
        <v>#N/A</v>
      </c>
      <c r="S4602" t="e">
        <f t="shared" si="143"/>
        <v>#N/A</v>
      </c>
    </row>
    <row r="4603" spans="1:19">
      <c r="A4603">
        <f>'Previous Trades Import_OMS Quer'!A4603</f>
        <v>0</v>
      </c>
      <c r="B4603">
        <f>'Previous Trades Import_OMS Quer'!B4603</f>
        <v>0</v>
      </c>
      <c r="C4603" s="22">
        <f>'Previous Trades Import_OMS Quer'!C4603</f>
        <v>0</v>
      </c>
      <c r="D4603">
        <f>'Previous Trades Import_OMS Quer'!D4603</f>
        <v>0</v>
      </c>
      <c r="E4603" s="22">
        <f>'Previous Trades Import_OMS Quer'!E4603</f>
        <v>0</v>
      </c>
      <c r="F4603">
        <f>'Previous Trades Import_OMS Quer'!F4603</f>
        <v>0</v>
      </c>
      <c r="G4603">
        <f>'Previous Trades Import_OMS Quer'!G4603</f>
        <v>0</v>
      </c>
      <c r="H4603">
        <f>'Previous Trades Import_OMS Quer'!H4603</f>
        <v>0</v>
      </c>
      <c r="I4603">
        <f>'Previous Trades Import_OMS Quer'!I4603</f>
        <v>0</v>
      </c>
      <c r="J4603">
        <f>'Previous Trades Import_OMS Quer'!J4603</f>
        <v>0</v>
      </c>
      <c r="K4603">
        <f>'Previous Trades Import_OMS Quer'!K4603</f>
        <v>0</v>
      </c>
      <c r="L4603">
        <f>'Previous Trades Import_OMS Quer'!L4603</f>
        <v>0</v>
      </c>
      <c r="M4603">
        <f>'Previous Trades Import_OMS Quer'!M4603</f>
        <v>0</v>
      </c>
      <c r="N4603">
        <f>'Previous Trades Import_OMS Quer'!N4603</f>
        <v>0</v>
      </c>
      <c r="O4603" t="str">
        <f>CLEAN('Previous Trades Import_OMS Quer'!O4603)</f>
        <v/>
      </c>
      <c r="Q4603" s="25">
        <f t="shared" si="142"/>
        <v>0</v>
      </c>
      <c r="R4603" s="25" t="e">
        <f>VLOOKUP(O4603,'Currency Balance'!$O$3:$Q$32,3,0)</f>
        <v>#N/A</v>
      </c>
      <c r="S4603" t="e">
        <f t="shared" si="143"/>
        <v>#N/A</v>
      </c>
    </row>
    <row r="4604" spans="1:19">
      <c r="A4604">
        <f>'Previous Trades Import_OMS Quer'!A4604</f>
        <v>0</v>
      </c>
      <c r="B4604">
        <f>'Previous Trades Import_OMS Quer'!B4604</f>
        <v>0</v>
      </c>
      <c r="C4604" s="22">
        <f>'Previous Trades Import_OMS Quer'!C4604</f>
        <v>0</v>
      </c>
      <c r="D4604">
        <f>'Previous Trades Import_OMS Quer'!D4604</f>
        <v>0</v>
      </c>
      <c r="E4604" s="22">
        <f>'Previous Trades Import_OMS Quer'!E4604</f>
        <v>0</v>
      </c>
      <c r="F4604">
        <f>'Previous Trades Import_OMS Quer'!F4604</f>
        <v>0</v>
      </c>
      <c r="G4604">
        <f>'Previous Trades Import_OMS Quer'!G4604</f>
        <v>0</v>
      </c>
      <c r="H4604">
        <f>'Previous Trades Import_OMS Quer'!H4604</f>
        <v>0</v>
      </c>
      <c r="I4604">
        <f>'Previous Trades Import_OMS Quer'!I4604</f>
        <v>0</v>
      </c>
      <c r="J4604">
        <f>'Previous Trades Import_OMS Quer'!J4604</f>
        <v>0</v>
      </c>
      <c r="K4604">
        <f>'Previous Trades Import_OMS Quer'!K4604</f>
        <v>0</v>
      </c>
      <c r="L4604">
        <f>'Previous Trades Import_OMS Quer'!L4604</f>
        <v>0</v>
      </c>
      <c r="M4604">
        <f>'Previous Trades Import_OMS Quer'!M4604</f>
        <v>0</v>
      </c>
      <c r="N4604">
        <f>'Previous Trades Import_OMS Quer'!N4604</f>
        <v>0</v>
      </c>
      <c r="O4604" t="str">
        <f>CLEAN('Previous Trades Import_OMS Quer'!O4604)</f>
        <v/>
      </c>
      <c r="Q4604" s="25">
        <f t="shared" si="142"/>
        <v>0</v>
      </c>
      <c r="R4604" s="25" t="e">
        <f>VLOOKUP(O4604,'Currency Balance'!$O$3:$Q$32,3,0)</f>
        <v>#N/A</v>
      </c>
      <c r="S4604" t="e">
        <f t="shared" si="143"/>
        <v>#N/A</v>
      </c>
    </row>
    <row r="4605" spans="1:19">
      <c r="A4605">
        <f>'Previous Trades Import_OMS Quer'!A4605</f>
        <v>0</v>
      </c>
      <c r="B4605">
        <f>'Previous Trades Import_OMS Quer'!B4605</f>
        <v>0</v>
      </c>
      <c r="C4605" s="22">
        <f>'Previous Trades Import_OMS Quer'!C4605</f>
        <v>0</v>
      </c>
      <c r="D4605">
        <f>'Previous Trades Import_OMS Quer'!D4605</f>
        <v>0</v>
      </c>
      <c r="E4605" s="22">
        <f>'Previous Trades Import_OMS Quer'!E4605</f>
        <v>0</v>
      </c>
      <c r="F4605">
        <f>'Previous Trades Import_OMS Quer'!F4605</f>
        <v>0</v>
      </c>
      <c r="G4605">
        <f>'Previous Trades Import_OMS Quer'!G4605</f>
        <v>0</v>
      </c>
      <c r="H4605">
        <f>'Previous Trades Import_OMS Quer'!H4605</f>
        <v>0</v>
      </c>
      <c r="I4605">
        <f>'Previous Trades Import_OMS Quer'!I4605</f>
        <v>0</v>
      </c>
      <c r="J4605">
        <f>'Previous Trades Import_OMS Quer'!J4605</f>
        <v>0</v>
      </c>
      <c r="K4605">
        <f>'Previous Trades Import_OMS Quer'!K4605</f>
        <v>0</v>
      </c>
      <c r="L4605">
        <f>'Previous Trades Import_OMS Quer'!L4605</f>
        <v>0</v>
      </c>
      <c r="M4605">
        <f>'Previous Trades Import_OMS Quer'!M4605</f>
        <v>0</v>
      </c>
      <c r="N4605">
        <f>'Previous Trades Import_OMS Quer'!N4605</f>
        <v>0</v>
      </c>
      <c r="O4605" t="str">
        <f>CLEAN('Previous Trades Import_OMS Quer'!O4605)</f>
        <v/>
      </c>
      <c r="Q4605" s="25">
        <f t="shared" si="142"/>
        <v>0</v>
      </c>
      <c r="R4605" s="25" t="e">
        <f>VLOOKUP(O4605,'Currency Balance'!$O$3:$Q$32,3,0)</f>
        <v>#N/A</v>
      </c>
      <c r="S4605" t="e">
        <f t="shared" si="143"/>
        <v>#N/A</v>
      </c>
    </row>
    <row r="4606" spans="1:19">
      <c r="A4606">
        <f>'Previous Trades Import_OMS Quer'!A4606</f>
        <v>0</v>
      </c>
      <c r="B4606">
        <f>'Previous Trades Import_OMS Quer'!B4606</f>
        <v>0</v>
      </c>
      <c r="C4606" s="22">
        <f>'Previous Trades Import_OMS Quer'!C4606</f>
        <v>0</v>
      </c>
      <c r="D4606">
        <f>'Previous Trades Import_OMS Quer'!D4606</f>
        <v>0</v>
      </c>
      <c r="E4606" s="22">
        <f>'Previous Trades Import_OMS Quer'!E4606</f>
        <v>0</v>
      </c>
      <c r="F4606">
        <f>'Previous Trades Import_OMS Quer'!F4606</f>
        <v>0</v>
      </c>
      <c r="G4606">
        <f>'Previous Trades Import_OMS Quer'!G4606</f>
        <v>0</v>
      </c>
      <c r="H4606">
        <f>'Previous Trades Import_OMS Quer'!H4606</f>
        <v>0</v>
      </c>
      <c r="I4606">
        <f>'Previous Trades Import_OMS Quer'!I4606</f>
        <v>0</v>
      </c>
      <c r="J4606">
        <f>'Previous Trades Import_OMS Quer'!J4606</f>
        <v>0</v>
      </c>
      <c r="K4606">
        <f>'Previous Trades Import_OMS Quer'!K4606</f>
        <v>0</v>
      </c>
      <c r="L4606">
        <f>'Previous Trades Import_OMS Quer'!L4606</f>
        <v>0</v>
      </c>
      <c r="M4606">
        <f>'Previous Trades Import_OMS Quer'!M4606</f>
        <v>0</v>
      </c>
      <c r="N4606">
        <f>'Previous Trades Import_OMS Quer'!N4606</f>
        <v>0</v>
      </c>
      <c r="O4606" t="str">
        <f>CLEAN('Previous Trades Import_OMS Quer'!O4606)</f>
        <v/>
      </c>
      <c r="Q4606" s="25">
        <f t="shared" si="142"/>
        <v>0</v>
      </c>
      <c r="R4606" s="25" t="e">
        <f>VLOOKUP(O4606,'Currency Balance'!$O$3:$Q$32,3,0)</f>
        <v>#N/A</v>
      </c>
      <c r="S4606" t="e">
        <f t="shared" si="143"/>
        <v>#N/A</v>
      </c>
    </row>
    <row r="4607" spans="1:19">
      <c r="A4607">
        <f>'Previous Trades Import_OMS Quer'!A4607</f>
        <v>0</v>
      </c>
      <c r="B4607">
        <f>'Previous Trades Import_OMS Quer'!B4607</f>
        <v>0</v>
      </c>
      <c r="C4607" s="22">
        <f>'Previous Trades Import_OMS Quer'!C4607</f>
        <v>0</v>
      </c>
      <c r="D4607">
        <f>'Previous Trades Import_OMS Quer'!D4607</f>
        <v>0</v>
      </c>
      <c r="E4607" s="22">
        <f>'Previous Trades Import_OMS Quer'!E4607</f>
        <v>0</v>
      </c>
      <c r="F4607">
        <f>'Previous Trades Import_OMS Quer'!F4607</f>
        <v>0</v>
      </c>
      <c r="G4607">
        <f>'Previous Trades Import_OMS Quer'!G4607</f>
        <v>0</v>
      </c>
      <c r="H4607">
        <f>'Previous Trades Import_OMS Quer'!H4607</f>
        <v>0</v>
      </c>
      <c r="I4607">
        <f>'Previous Trades Import_OMS Quer'!I4607</f>
        <v>0</v>
      </c>
      <c r="J4607">
        <f>'Previous Trades Import_OMS Quer'!J4607</f>
        <v>0</v>
      </c>
      <c r="K4607">
        <f>'Previous Trades Import_OMS Quer'!K4607</f>
        <v>0</v>
      </c>
      <c r="L4607">
        <f>'Previous Trades Import_OMS Quer'!L4607</f>
        <v>0</v>
      </c>
      <c r="M4607">
        <f>'Previous Trades Import_OMS Quer'!M4607</f>
        <v>0</v>
      </c>
      <c r="N4607">
        <f>'Previous Trades Import_OMS Quer'!N4607</f>
        <v>0</v>
      </c>
      <c r="O4607" t="str">
        <f>CLEAN('Previous Trades Import_OMS Quer'!O4607)</f>
        <v/>
      </c>
      <c r="Q4607" s="25">
        <f t="shared" si="142"/>
        <v>0</v>
      </c>
      <c r="R4607" s="25" t="e">
        <f>VLOOKUP(O4607,'Currency Balance'!$O$3:$Q$32,3,0)</f>
        <v>#N/A</v>
      </c>
      <c r="S4607" t="e">
        <f t="shared" si="143"/>
        <v>#N/A</v>
      </c>
    </row>
    <row r="4608" spans="1:19">
      <c r="A4608">
        <f>'Previous Trades Import_OMS Quer'!A4608</f>
        <v>0</v>
      </c>
      <c r="B4608">
        <f>'Previous Trades Import_OMS Quer'!B4608</f>
        <v>0</v>
      </c>
      <c r="C4608" s="22">
        <f>'Previous Trades Import_OMS Quer'!C4608</f>
        <v>0</v>
      </c>
      <c r="D4608">
        <f>'Previous Trades Import_OMS Quer'!D4608</f>
        <v>0</v>
      </c>
      <c r="E4608" s="22">
        <f>'Previous Trades Import_OMS Quer'!E4608</f>
        <v>0</v>
      </c>
      <c r="F4608">
        <f>'Previous Trades Import_OMS Quer'!F4608</f>
        <v>0</v>
      </c>
      <c r="G4608">
        <f>'Previous Trades Import_OMS Quer'!G4608</f>
        <v>0</v>
      </c>
      <c r="H4608">
        <f>'Previous Trades Import_OMS Quer'!H4608</f>
        <v>0</v>
      </c>
      <c r="I4608">
        <f>'Previous Trades Import_OMS Quer'!I4608</f>
        <v>0</v>
      </c>
      <c r="J4608">
        <f>'Previous Trades Import_OMS Quer'!J4608</f>
        <v>0</v>
      </c>
      <c r="K4608">
        <f>'Previous Trades Import_OMS Quer'!K4608</f>
        <v>0</v>
      </c>
      <c r="L4608">
        <f>'Previous Trades Import_OMS Quer'!L4608</f>
        <v>0</v>
      </c>
      <c r="M4608">
        <f>'Previous Trades Import_OMS Quer'!M4608</f>
        <v>0</v>
      </c>
      <c r="N4608">
        <f>'Previous Trades Import_OMS Quer'!N4608</f>
        <v>0</v>
      </c>
      <c r="O4608" t="str">
        <f>CLEAN('Previous Trades Import_OMS Quer'!O4608)</f>
        <v/>
      </c>
      <c r="Q4608" s="25">
        <f t="shared" si="142"/>
        <v>0</v>
      </c>
      <c r="R4608" s="25" t="e">
        <f>VLOOKUP(O4608,'Currency Balance'!$O$3:$Q$32,3,0)</f>
        <v>#N/A</v>
      </c>
      <c r="S4608" t="e">
        <f t="shared" si="143"/>
        <v>#N/A</v>
      </c>
    </row>
    <row r="4609" spans="1:19">
      <c r="A4609">
        <f>'Previous Trades Import_OMS Quer'!A4609</f>
        <v>0</v>
      </c>
      <c r="B4609">
        <f>'Previous Trades Import_OMS Quer'!B4609</f>
        <v>0</v>
      </c>
      <c r="C4609" s="22">
        <f>'Previous Trades Import_OMS Quer'!C4609</f>
        <v>0</v>
      </c>
      <c r="D4609">
        <f>'Previous Trades Import_OMS Quer'!D4609</f>
        <v>0</v>
      </c>
      <c r="E4609" s="22">
        <f>'Previous Trades Import_OMS Quer'!E4609</f>
        <v>0</v>
      </c>
      <c r="F4609">
        <f>'Previous Trades Import_OMS Quer'!F4609</f>
        <v>0</v>
      </c>
      <c r="G4609">
        <f>'Previous Trades Import_OMS Quer'!G4609</f>
        <v>0</v>
      </c>
      <c r="H4609">
        <f>'Previous Trades Import_OMS Quer'!H4609</f>
        <v>0</v>
      </c>
      <c r="I4609">
        <f>'Previous Trades Import_OMS Quer'!I4609</f>
        <v>0</v>
      </c>
      <c r="J4609">
        <f>'Previous Trades Import_OMS Quer'!J4609</f>
        <v>0</v>
      </c>
      <c r="K4609">
        <f>'Previous Trades Import_OMS Quer'!K4609</f>
        <v>0</v>
      </c>
      <c r="L4609">
        <f>'Previous Trades Import_OMS Quer'!L4609</f>
        <v>0</v>
      </c>
      <c r="M4609">
        <f>'Previous Trades Import_OMS Quer'!M4609</f>
        <v>0</v>
      </c>
      <c r="N4609">
        <f>'Previous Trades Import_OMS Quer'!N4609</f>
        <v>0</v>
      </c>
      <c r="O4609" t="str">
        <f>CLEAN('Previous Trades Import_OMS Quer'!O4609)</f>
        <v/>
      </c>
      <c r="Q4609" s="25">
        <f t="shared" si="142"/>
        <v>0</v>
      </c>
      <c r="R4609" s="25" t="e">
        <f>VLOOKUP(O4609,'Currency Balance'!$O$3:$Q$32,3,0)</f>
        <v>#N/A</v>
      </c>
      <c r="S4609" t="e">
        <f t="shared" si="143"/>
        <v>#N/A</v>
      </c>
    </row>
    <row r="4610" spans="1:19">
      <c r="A4610">
        <f>'Previous Trades Import_OMS Quer'!A4610</f>
        <v>0</v>
      </c>
      <c r="B4610">
        <f>'Previous Trades Import_OMS Quer'!B4610</f>
        <v>0</v>
      </c>
      <c r="C4610" s="22">
        <f>'Previous Trades Import_OMS Quer'!C4610</f>
        <v>0</v>
      </c>
      <c r="D4610">
        <f>'Previous Trades Import_OMS Quer'!D4610</f>
        <v>0</v>
      </c>
      <c r="E4610" s="22">
        <f>'Previous Trades Import_OMS Quer'!E4610</f>
        <v>0</v>
      </c>
      <c r="F4610">
        <f>'Previous Trades Import_OMS Quer'!F4610</f>
        <v>0</v>
      </c>
      <c r="G4610">
        <f>'Previous Trades Import_OMS Quer'!G4610</f>
        <v>0</v>
      </c>
      <c r="H4610">
        <f>'Previous Trades Import_OMS Quer'!H4610</f>
        <v>0</v>
      </c>
      <c r="I4610">
        <f>'Previous Trades Import_OMS Quer'!I4610</f>
        <v>0</v>
      </c>
      <c r="J4610">
        <f>'Previous Trades Import_OMS Quer'!J4610</f>
        <v>0</v>
      </c>
      <c r="K4610">
        <f>'Previous Trades Import_OMS Quer'!K4610</f>
        <v>0</v>
      </c>
      <c r="L4610">
        <f>'Previous Trades Import_OMS Quer'!L4610</f>
        <v>0</v>
      </c>
      <c r="M4610">
        <f>'Previous Trades Import_OMS Quer'!M4610</f>
        <v>0</v>
      </c>
      <c r="N4610">
        <f>'Previous Trades Import_OMS Quer'!N4610</f>
        <v>0</v>
      </c>
      <c r="O4610" t="str">
        <f>CLEAN('Previous Trades Import_OMS Quer'!O4610)</f>
        <v/>
      </c>
      <c r="Q4610" s="25">
        <f t="shared" ref="Q4610:Q4673" si="144">IF(G4610="sell",M4610,-M4610)</f>
        <v>0</v>
      </c>
      <c r="R4610" s="25" t="e">
        <f>VLOOKUP(O4610,'Currency Balance'!$O$3:$Q$32,3,0)</f>
        <v>#N/A</v>
      </c>
      <c r="S4610" t="e">
        <f t="shared" ref="S4610:S4673" si="145">Q4610/R4610</f>
        <v>#N/A</v>
      </c>
    </row>
    <row r="4611" spans="1:19">
      <c r="A4611">
        <f>'Previous Trades Import_OMS Quer'!A4611</f>
        <v>0</v>
      </c>
      <c r="B4611">
        <f>'Previous Trades Import_OMS Quer'!B4611</f>
        <v>0</v>
      </c>
      <c r="C4611" s="22">
        <f>'Previous Trades Import_OMS Quer'!C4611</f>
        <v>0</v>
      </c>
      <c r="D4611">
        <f>'Previous Trades Import_OMS Quer'!D4611</f>
        <v>0</v>
      </c>
      <c r="E4611" s="22">
        <f>'Previous Trades Import_OMS Quer'!E4611</f>
        <v>0</v>
      </c>
      <c r="F4611">
        <f>'Previous Trades Import_OMS Quer'!F4611</f>
        <v>0</v>
      </c>
      <c r="G4611">
        <f>'Previous Trades Import_OMS Quer'!G4611</f>
        <v>0</v>
      </c>
      <c r="H4611">
        <f>'Previous Trades Import_OMS Quer'!H4611</f>
        <v>0</v>
      </c>
      <c r="I4611">
        <f>'Previous Trades Import_OMS Quer'!I4611</f>
        <v>0</v>
      </c>
      <c r="J4611">
        <f>'Previous Trades Import_OMS Quer'!J4611</f>
        <v>0</v>
      </c>
      <c r="K4611">
        <f>'Previous Trades Import_OMS Quer'!K4611</f>
        <v>0</v>
      </c>
      <c r="L4611">
        <f>'Previous Trades Import_OMS Quer'!L4611</f>
        <v>0</v>
      </c>
      <c r="M4611">
        <f>'Previous Trades Import_OMS Quer'!M4611</f>
        <v>0</v>
      </c>
      <c r="N4611">
        <f>'Previous Trades Import_OMS Quer'!N4611</f>
        <v>0</v>
      </c>
      <c r="O4611" t="str">
        <f>CLEAN('Previous Trades Import_OMS Quer'!O4611)</f>
        <v/>
      </c>
      <c r="Q4611" s="25">
        <f t="shared" si="144"/>
        <v>0</v>
      </c>
      <c r="R4611" s="25" t="e">
        <f>VLOOKUP(O4611,'Currency Balance'!$O$3:$Q$32,3,0)</f>
        <v>#N/A</v>
      </c>
      <c r="S4611" t="e">
        <f t="shared" si="145"/>
        <v>#N/A</v>
      </c>
    </row>
    <row r="4612" spans="1:19">
      <c r="A4612">
        <f>'Previous Trades Import_OMS Quer'!A4612</f>
        <v>0</v>
      </c>
      <c r="B4612">
        <f>'Previous Trades Import_OMS Quer'!B4612</f>
        <v>0</v>
      </c>
      <c r="C4612" s="22">
        <f>'Previous Trades Import_OMS Quer'!C4612</f>
        <v>0</v>
      </c>
      <c r="D4612">
        <f>'Previous Trades Import_OMS Quer'!D4612</f>
        <v>0</v>
      </c>
      <c r="E4612" s="22">
        <f>'Previous Trades Import_OMS Quer'!E4612</f>
        <v>0</v>
      </c>
      <c r="F4612">
        <f>'Previous Trades Import_OMS Quer'!F4612</f>
        <v>0</v>
      </c>
      <c r="G4612">
        <f>'Previous Trades Import_OMS Quer'!G4612</f>
        <v>0</v>
      </c>
      <c r="H4612">
        <f>'Previous Trades Import_OMS Quer'!H4612</f>
        <v>0</v>
      </c>
      <c r="I4612">
        <f>'Previous Trades Import_OMS Quer'!I4612</f>
        <v>0</v>
      </c>
      <c r="J4612">
        <f>'Previous Trades Import_OMS Quer'!J4612</f>
        <v>0</v>
      </c>
      <c r="K4612">
        <f>'Previous Trades Import_OMS Quer'!K4612</f>
        <v>0</v>
      </c>
      <c r="L4612">
        <f>'Previous Trades Import_OMS Quer'!L4612</f>
        <v>0</v>
      </c>
      <c r="M4612">
        <f>'Previous Trades Import_OMS Quer'!M4612</f>
        <v>0</v>
      </c>
      <c r="N4612">
        <f>'Previous Trades Import_OMS Quer'!N4612</f>
        <v>0</v>
      </c>
      <c r="O4612" t="str">
        <f>CLEAN('Previous Trades Import_OMS Quer'!O4612)</f>
        <v/>
      </c>
      <c r="Q4612" s="25">
        <f t="shared" si="144"/>
        <v>0</v>
      </c>
      <c r="R4612" s="25" t="e">
        <f>VLOOKUP(O4612,'Currency Balance'!$O$3:$Q$32,3,0)</f>
        <v>#N/A</v>
      </c>
      <c r="S4612" t="e">
        <f t="shared" si="145"/>
        <v>#N/A</v>
      </c>
    </row>
    <row r="4613" spans="1:19">
      <c r="A4613">
        <f>'Previous Trades Import_OMS Quer'!A4613</f>
        <v>0</v>
      </c>
      <c r="B4613">
        <f>'Previous Trades Import_OMS Quer'!B4613</f>
        <v>0</v>
      </c>
      <c r="C4613" s="22">
        <f>'Previous Trades Import_OMS Quer'!C4613</f>
        <v>0</v>
      </c>
      <c r="D4613">
        <f>'Previous Trades Import_OMS Quer'!D4613</f>
        <v>0</v>
      </c>
      <c r="E4613" s="22">
        <f>'Previous Trades Import_OMS Quer'!E4613</f>
        <v>0</v>
      </c>
      <c r="F4613">
        <f>'Previous Trades Import_OMS Quer'!F4613</f>
        <v>0</v>
      </c>
      <c r="G4613">
        <f>'Previous Trades Import_OMS Quer'!G4613</f>
        <v>0</v>
      </c>
      <c r="H4613">
        <f>'Previous Trades Import_OMS Quer'!H4613</f>
        <v>0</v>
      </c>
      <c r="I4613">
        <f>'Previous Trades Import_OMS Quer'!I4613</f>
        <v>0</v>
      </c>
      <c r="J4613">
        <f>'Previous Trades Import_OMS Quer'!J4613</f>
        <v>0</v>
      </c>
      <c r="K4613">
        <f>'Previous Trades Import_OMS Quer'!K4613</f>
        <v>0</v>
      </c>
      <c r="L4613">
        <f>'Previous Trades Import_OMS Quer'!L4613</f>
        <v>0</v>
      </c>
      <c r="M4613">
        <f>'Previous Trades Import_OMS Quer'!M4613</f>
        <v>0</v>
      </c>
      <c r="N4613">
        <f>'Previous Trades Import_OMS Quer'!N4613</f>
        <v>0</v>
      </c>
      <c r="O4613" t="str">
        <f>CLEAN('Previous Trades Import_OMS Quer'!O4613)</f>
        <v/>
      </c>
      <c r="Q4613" s="25">
        <f t="shared" si="144"/>
        <v>0</v>
      </c>
      <c r="R4613" s="25" t="e">
        <f>VLOOKUP(O4613,'Currency Balance'!$O$3:$Q$32,3,0)</f>
        <v>#N/A</v>
      </c>
      <c r="S4613" t="e">
        <f t="shared" si="145"/>
        <v>#N/A</v>
      </c>
    </row>
    <row r="4614" spans="1:19">
      <c r="A4614">
        <f>'Previous Trades Import_OMS Quer'!A4614</f>
        <v>0</v>
      </c>
      <c r="B4614">
        <f>'Previous Trades Import_OMS Quer'!B4614</f>
        <v>0</v>
      </c>
      <c r="C4614" s="22">
        <f>'Previous Trades Import_OMS Quer'!C4614</f>
        <v>0</v>
      </c>
      <c r="D4614">
        <f>'Previous Trades Import_OMS Quer'!D4614</f>
        <v>0</v>
      </c>
      <c r="E4614" s="22">
        <f>'Previous Trades Import_OMS Quer'!E4614</f>
        <v>0</v>
      </c>
      <c r="F4614">
        <f>'Previous Trades Import_OMS Quer'!F4614</f>
        <v>0</v>
      </c>
      <c r="G4614">
        <f>'Previous Trades Import_OMS Quer'!G4614</f>
        <v>0</v>
      </c>
      <c r="H4614">
        <f>'Previous Trades Import_OMS Quer'!H4614</f>
        <v>0</v>
      </c>
      <c r="I4614">
        <f>'Previous Trades Import_OMS Quer'!I4614</f>
        <v>0</v>
      </c>
      <c r="J4614">
        <f>'Previous Trades Import_OMS Quer'!J4614</f>
        <v>0</v>
      </c>
      <c r="K4614">
        <f>'Previous Trades Import_OMS Quer'!K4614</f>
        <v>0</v>
      </c>
      <c r="L4614">
        <f>'Previous Trades Import_OMS Quer'!L4614</f>
        <v>0</v>
      </c>
      <c r="M4614">
        <f>'Previous Trades Import_OMS Quer'!M4614</f>
        <v>0</v>
      </c>
      <c r="N4614">
        <f>'Previous Trades Import_OMS Quer'!N4614</f>
        <v>0</v>
      </c>
      <c r="O4614" t="str">
        <f>CLEAN('Previous Trades Import_OMS Quer'!O4614)</f>
        <v/>
      </c>
      <c r="Q4614" s="25">
        <f t="shared" si="144"/>
        <v>0</v>
      </c>
      <c r="R4614" s="25" t="e">
        <f>VLOOKUP(O4614,'Currency Balance'!$O$3:$Q$32,3,0)</f>
        <v>#N/A</v>
      </c>
      <c r="S4614" t="e">
        <f t="shared" si="145"/>
        <v>#N/A</v>
      </c>
    </row>
    <row r="4615" spans="1:19">
      <c r="A4615">
        <f>'Previous Trades Import_OMS Quer'!A4615</f>
        <v>0</v>
      </c>
      <c r="B4615">
        <f>'Previous Trades Import_OMS Quer'!B4615</f>
        <v>0</v>
      </c>
      <c r="C4615" s="22">
        <f>'Previous Trades Import_OMS Quer'!C4615</f>
        <v>0</v>
      </c>
      <c r="D4615">
        <f>'Previous Trades Import_OMS Quer'!D4615</f>
        <v>0</v>
      </c>
      <c r="E4615" s="22">
        <f>'Previous Trades Import_OMS Quer'!E4615</f>
        <v>0</v>
      </c>
      <c r="F4615">
        <f>'Previous Trades Import_OMS Quer'!F4615</f>
        <v>0</v>
      </c>
      <c r="G4615">
        <f>'Previous Trades Import_OMS Quer'!G4615</f>
        <v>0</v>
      </c>
      <c r="H4615">
        <f>'Previous Trades Import_OMS Quer'!H4615</f>
        <v>0</v>
      </c>
      <c r="I4615">
        <f>'Previous Trades Import_OMS Quer'!I4615</f>
        <v>0</v>
      </c>
      <c r="J4615">
        <f>'Previous Trades Import_OMS Quer'!J4615</f>
        <v>0</v>
      </c>
      <c r="K4615">
        <f>'Previous Trades Import_OMS Quer'!K4615</f>
        <v>0</v>
      </c>
      <c r="L4615">
        <f>'Previous Trades Import_OMS Quer'!L4615</f>
        <v>0</v>
      </c>
      <c r="M4615">
        <f>'Previous Trades Import_OMS Quer'!M4615</f>
        <v>0</v>
      </c>
      <c r="N4615">
        <f>'Previous Trades Import_OMS Quer'!N4615</f>
        <v>0</v>
      </c>
      <c r="O4615" t="str">
        <f>CLEAN('Previous Trades Import_OMS Quer'!O4615)</f>
        <v/>
      </c>
      <c r="Q4615" s="25">
        <f t="shared" si="144"/>
        <v>0</v>
      </c>
      <c r="R4615" s="25" t="e">
        <f>VLOOKUP(O4615,'Currency Balance'!$O$3:$Q$32,3,0)</f>
        <v>#N/A</v>
      </c>
      <c r="S4615" t="e">
        <f t="shared" si="145"/>
        <v>#N/A</v>
      </c>
    </row>
    <row r="4616" spans="1:19">
      <c r="A4616">
        <f>'Previous Trades Import_OMS Quer'!A4616</f>
        <v>0</v>
      </c>
      <c r="B4616">
        <f>'Previous Trades Import_OMS Quer'!B4616</f>
        <v>0</v>
      </c>
      <c r="C4616" s="22">
        <f>'Previous Trades Import_OMS Quer'!C4616</f>
        <v>0</v>
      </c>
      <c r="D4616">
        <f>'Previous Trades Import_OMS Quer'!D4616</f>
        <v>0</v>
      </c>
      <c r="E4616" s="22">
        <f>'Previous Trades Import_OMS Quer'!E4616</f>
        <v>0</v>
      </c>
      <c r="F4616">
        <f>'Previous Trades Import_OMS Quer'!F4616</f>
        <v>0</v>
      </c>
      <c r="G4616">
        <f>'Previous Trades Import_OMS Quer'!G4616</f>
        <v>0</v>
      </c>
      <c r="H4616">
        <f>'Previous Trades Import_OMS Quer'!H4616</f>
        <v>0</v>
      </c>
      <c r="I4616">
        <f>'Previous Trades Import_OMS Quer'!I4616</f>
        <v>0</v>
      </c>
      <c r="J4616">
        <f>'Previous Trades Import_OMS Quer'!J4616</f>
        <v>0</v>
      </c>
      <c r="K4616">
        <f>'Previous Trades Import_OMS Quer'!K4616</f>
        <v>0</v>
      </c>
      <c r="L4616">
        <f>'Previous Trades Import_OMS Quer'!L4616</f>
        <v>0</v>
      </c>
      <c r="M4616">
        <f>'Previous Trades Import_OMS Quer'!M4616</f>
        <v>0</v>
      </c>
      <c r="N4616">
        <f>'Previous Trades Import_OMS Quer'!N4616</f>
        <v>0</v>
      </c>
      <c r="O4616" t="str">
        <f>CLEAN('Previous Trades Import_OMS Quer'!O4616)</f>
        <v/>
      </c>
      <c r="Q4616" s="25">
        <f t="shared" si="144"/>
        <v>0</v>
      </c>
      <c r="R4616" s="25" t="e">
        <f>VLOOKUP(O4616,'Currency Balance'!$O$3:$Q$32,3,0)</f>
        <v>#N/A</v>
      </c>
      <c r="S4616" t="e">
        <f t="shared" si="145"/>
        <v>#N/A</v>
      </c>
    </row>
    <row r="4617" spans="1:19">
      <c r="A4617">
        <f>'Previous Trades Import_OMS Quer'!A4617</f>
        <v>0</v>
      </c>
      <c r="B4617">
        <f>'Previous Trades Import_OMS Quer'!B4617</f>
        <v>0</v>
      </c>
      <c r="C4617" s="22">
        <f>'Previous Trades Import_OMS Quer'!C4617</f>
        <v>0</v>
      </c>
      <c r="D4617">
        <f>'Previous Trades Import_OMS Quer'!D4617</f>
        <v>0</v>
      </c>
      <c r="E4617" s="22">
        <f>'Previous Trades Import_OMS Quer'!E4617</f>
        <v>0</v>
      </c>
      <c r="F4617">
        <f>'Previous Trades Import_OMS Quer'!F4617</f>
        <v>0</v>
      </c>
      <c r="G4617">
        <f>'Previous Trades Import_OMS Quer'!G4617</f>
        <v>0</v>
      </c>
      <c r="H4617">
        <f>'Previous Trades Import_OMS Quer'!H4617</f>
        <v>0</v>
      </c>
      <c r="I4617">
        <f>'Previous Trades Import_OMS Quer'!I4617</f>
        <v>0</v>
      </c>
      <c r="J4617">
        <f>'Previous Trades Import_OMS Quer'!J4617</f>
        <v>0</v>
      </c>
      <c r="K4617">
        <f>'Previous Trades Import_OMS Quer'!K4617</f>
        <v>0</v>
      </c>
      <c r="L4617">
        <f>'Previous Trades Import_OMS Quer'!L4617</f>
        <v>0</v>
      </c>
      <c r="M4617">
        <f>'Previous Trades Import_OMS Quer'!M4617</f>
        <v>0</v>
      </c>
      <c r="N4617">
        <f>'Previous Trades Import_OMS Quer'!N4617</f>
        <v>0</v>
      </c>
      <c r="O4617" t="str">
        <f>CLEAN('Previous Trades Import_OMS Quer'!O4617)</f>
        <v/>
      </c>
      <c r="Q4617" s="25">
        <f t="shared" si="144"/>
        <v>0</v>
      </c>
      <c r="R4617" s="25" t="e">
        <f>VLOOKUP(O4617,'Currency Balance'!$O$3:$Q$32,3,0)</f>
        <v>#N/A</v>
      </c>
      <c r="S4617" t="e">
        <f t="shared" si="145"/>
        <v>#N/A</v>
      </c>
    </row>
    <row r="4618" spans="1:19">
      <c r="A4618">
        <f>'Previous Trades Import_OMS Quer'!A4618</f>
        <v>0</v>
      </c>
      <c r="B4618">
        <f>'Previous Trades Import_OMS Quer'!B4618</f>
        <v>0</v>
      </c>
      <c r="C4618" s="22">
        <f>'Previous Trades Import_OMS Quer'!C4618</f>
        <v>0</v>
      </c>
      <c r="D4618">
        <f>'Previous Trades Import_OMS Quer'!D4618</f>
        <v>0</v>
      </c>
      <c r="E4618" s="22">
        <f>'Previous Trades Import_OMS Quer'!E4618</f>
        <v>0</v>
      </c>
      <c r="F4618">
        <f>'Previous Trades Import_OMS Quer'!F4618</f>
        <v>0</v>
      </c>
      <c r="G4618">
        <f>'Previous Trades Import_OMS Quer'!G4618</f>
        <v>0</v>
      </c>
      <c r="H4618">
        <f>'Previous Trades Import_OMS Quer'!H4618</f>
        <v>0</v>
      </c>
      <c r="I4618">
        <f>'Previous Trades Import_OMS Quer'!I4618</f>
        <v>0</v>
      </c>
      <c r="J4618">
        <f>'Previous Trades Import_OMS Quer'!J4618</f>
        <v>0</v>
      </c>
      <c r="K4618">
        <f>'Previous Trades Import_OMS Quer'!K4618</f>
        <v>0</v>
      </c>
      <c r="L4618">
        <f>'Previous Trades Import_OMS Quer'!L4618</f>
        <v>0</v>
      </c>
      <c r="M4618">
        <f>'Previous Trades Import_OMS Quer'!M4618</f>
        <v>0</v>
      </c>
      <c r="N4618">
        <f>'Previous Trades Import_OMS Quer'!N4618</f>
        <v>0</v>
      </c>
      <c r="O4618" t="str">
        <f>CLEAN('Previous Trades Import_OMS Quer'!O4618)</f>
        <v/>
      </c>
      <c r="Q4618" s="25">
        <f t="shared" si="144"/>
        <v>0</v>
      </c>
      <c r="R4618" s="25" t="e">
        <f>VLOOKUP(O4618,'Currency Balance'!$O$3:$Q$32,3,0)</f>
        <v>#N/A</v>
      </c>
      <c r="S4618" t="e">
        <f t="shared" si="145"/>
        <v>#N/A</v>
      </c>
    </row>
    <row r="4619" spans="1:19">
      <c r="A4619">
        <f>'Previous Trades Import_OMS Quer'!A4619</f>
        <v>0</v>
      </c>
      <c r="B4619">
        <f>'Previous Trades Import_OMS Quer'!B4619</f>
        <v>0</v>
      </c>
      <c r="C4619" s="22">
        <f>'Previous Trades Import_OMS Quer'!C4619</f>
        <v>0</v>
      </c>
      <c r="D4619">
        <f>'Previous Trades Import_OMS Quer'!D4619</f>
        <v>0</v>
      </c>
      <c r="E4619" s="22">
        <f>'Previous Trades Import_OMS Quer'!E4619</f>
        <v>0</v>
      </c>
      <c r="F4619">
        <f>'Previous Trades Import_OMS Quer'!F4619</f>
        <v>0</v>
      </c>
      <c r="G4619">
        <f>'Previous Trades Import_OMS Quer'!G4619</f>
        <v>0</v>
      </c>
      <c r="H4619">
        <f>'Previous Trades Import_OMS Quer'!H4619</f>
        <v>0</v>
      </c>
      <c r="I4619">
        <f>'Previous Trades Import_OMS Quer'!I4619</f>
        <v>0</v>
      </c>
      <c r="J4619">
        <f>'Previous Trades Import_OMS Quer'!J4619</f>
        <v>0</v>
      </c>
      <c r="K4619">
        <f>'Previous Trades Import_OMS Quer'!K4619</f>
        <v>0</v>
      </c>
      <c r="L4619">
        <f>'Previous Trades Import_OMS Quer'!L4619</f>
        <v>0</v>
      </c>
      <c r="M4619">
        <f>'Previous Trades Import_OMS Quer'!M4619</f>
        <v>0</v>
      </c>
      <c r="N4619">
        <f>'Previous Trades Import_OMS Quer'!N4619</f>
        <v>0</v>
      </c>
      <c r="O4619" t="str">
        <f>CLEAN('Previous Trades Import_OMS Quer'!O4619)</f>
        <v/>
      </c>
      <c r="Q4619" s="25">
        <f t="shared" si="144"/>
        <v>0</v>
      </c>
      <c r="R4619" s="25" t="e">
        <f>VLOOKUP(O4619,'Currency Balance'!$O$3:$Q$32,3,0)</f>
        <v>#N/A</v>
      </c>
      <c r="S4619" t="e">
        <f t="shared" si="145"/>
        <v>#N/A</v>
      </c>
    </row>
    <row r="4620" spans="1:19">
      <c r="A4620">
        <f>'Previous Trades Import_OMS Quer'!A4620</f>
        <v>0</v>
      </c>
      <c r="B4620">
        <f>'Previous Trades Import_OMS Quer'!B4620</f>
        <v>0</v>
      </c>
      <c r="C4620" s="22">
        <f>'Previous Trades Import_OMS Quer'!C4620</f>
        <v>0</v>
      </c>
      <c r="D4620">
        <f>'Previous Trades Import_OMS Quer'!D4620</f>
        <v>0</v>
      </c>
      <c r="E4620" s="22">
        <f>'Previous Trades Import_OMS Quer'!E4620</f>
        <v>0</v>
      </c>
      <c r="F4620">
        <f>'Previous Trades Import_OMS Quer'!F4620</f>
        <v>0</v>
      </c>
      <c r="G4620">
        <f>'Previous Trades Import_OMS Quer'!G4620</f>
        <v>0</v>
      </c>
      <c r="H4620">
        <f>'Previous Trades Import_OMS Quer'!H4620</f>
        <v>0</v>
      </c>
      <c r="I4620">
        <f>'Previous Trades Import_OMS Quer'!I4620</f>
        <v>0</v>
      </c>
      <c r="J4620">
        <f>'Previous Trades Import_OMS Quer'!J4620</f>
        <v>0</v>
      </c>
      <c r="K4620">
        <f>'Previous Trades Import_OMS Quer'!K4620</f>
        <v>0</v>
      </c>
      <c r="L4620">
        <f>'Previous Trades Import_OMS Quer'!L4620</f>
        <v>0</v>
      </c>
      <c r="M4620">
        <f>'Previous Trades Import_OMS Quer'!M4620</f>
        <v>0</v>
      </c>
      <c r="N4620">
        <f>'Previous Trades Import_OMS Quer'!N4620</f>
        <v>0</v>
      </c>
      <c r="O4620" t="str">
        <f>CLEAN('Previous Trades Import_OMS Quer'!O4620)</f>
        <v/>
      </c>
      <c r="Q4620" s="25">
        <f t="shared" si="144"/>
        <v>0</v>
      </c>
      <c r="R4620" s="25" t="e">
        <f>VLOOKUP(O4620,'Currency Balance'!$O$3:$Q$32,3,0)</f>
        <v>#N/A</v>
      </c>
      <c r="S4620" t="e">
        <f t="shared" si="145"/>
        <v>#N/A</v>
      </c>
    </row>
    <row r="4621" spans="1:19">
      <c r="A4621">
        <f>'Previous Trades Import_OMS Quer'!A4621</f>
        <v>0</v>
      </c>
      <c r="B4621">
        <f>'Previous Trades Import_OMS Quer'!B4621</f>
        <v>0</v>
      </c>
      <c r="C4621" s="22">
        <f>'Previous Trades Import_OMS Quer'!C4621</f>
        <v>0</v>
      </c>
      <c r="D4621">
        <f>'Previous Trades Import_OMS Quer'!D4621</f>
        <v>0</v>
      </c>
      <c r="E4621" s="22">
        <f>'Previous Trades Import_OMS Quer'!E4621</f>
        <v>0</v>
      </c>
      <c r="F4621">
        <f>'Previous Trades Import_OMS Quer'!F4621</f>
        <v>0</v>
      </c>
      <c r="G4621">
        <f>'Previous Trades Import_OMS Quer'!G4621</f>
        <v>0</v>
      </c>
      <c r="H4621">
        <f>'Previous Trades Import_OMS Quer'!H4621</f>
        <v>0</v>
      </c>
      <c r="I4621">
        <f>'Previous Trades Import_OMS Quer'!I4621</f>
        <v>0</v>
      </c>
      <c r="J4621">
        <f>'Previous Trades Import_OMS Quer'!J4621</f>
        <v>0</v>
      </c>
      <c r="K4621">
        <f>'Previous Trades Import_OMS Quer'!K4621</f>
        <v>0</v>
      </c>
      <c r="L4621">
        <f>'Previous Trades Import_OMS Quer'!L4621</f>
        <v>0</v>
      </c>
      <c r="M4621">
        <f>'Previous Trades Import_OMS Quer'!M4621</f>
        <v>0</v>
      </c>
      <c r="N4621">
        <f>'Previous Trades Import_OMS Quer'!N4621</f>
        <v>0</v>
      </c>
      <c r="O4621" t="str">
        <f>CLEAN('Previous Trades Import_OMS Quer'!O4621)</f>
        <v/>
      </c>
      <c r="Q4621" s="25">
        <f t="shared" si="144"/>
        <v>0</v>
      </c>
      <c r="R4621" s="25" t="e">
        <f>VLOOKUP(O4621,'Currency Balance'!$O$3:$Q$32,3,0)</f>
        <v>#N/A</v>
      </c>
      <c r="S4621" t="e">
        <f t="shared" si="145"/>
        <v>#N/A</v>
      </c>
    </row>
    <row r="4622" spans="1:19">
      <c r="A4622">
        <f>'Previous Trades Import_OMS Quer'!A4622</f>
        <v>0</v>
      </c>
      <c r="B4622">
        <f>'Previous Trades Import_OMS Quer'!B4622</f>
        <v>0</v>
      </c>
      <c r="C4622" s="22">
        <f>'Previous Trades Import_OMS Quer'!C4622</f>
        <v>0</v>
      </c>
      <c r="D4622">
        <f>'Previous Trades Import_OMS Quer'!D4622</f>
        <v>0</v>
      </c>
      <c r="E4622" s="22">
        <f>'Previous Trades Import_OMS Quer'!E4622</f>
        <v>0</v>
      </c>
      <c r="F4622">
        <f>'Previous Trades Import_OMS Quer'!F4622</f>
        <v>0</v>
      </c>
      <c r="G4622">
        <f>'Previous Trades Import_OMS Quer'!G4622</f>
        <v>0</v>
      </c>
      <c r="H4622">
        <f>'Previous Trades Import_OMS Quer'!H4622</f>
        <v>0</v>
      </c>
      <c r="I4622">
        <f>'Previous Trades Import_OMS Quer'!I4622</f>
        <v>0</v>
      </c>
      <c r="J4622">
        <f>'Previous Trades Import_OMS Quer'!J4622</f>
        <v>0</v>
      </c>
      <c r="K4622">
        <f>'Previous Trades Import_OMS Quer'!K4622</f>
        <v>0</v>
      </c>
      <c r="L4622">
        <f>'Previous Trades Import_OMS Quer'!L4622</f>
        <v>0</v>
      </c>
      <c r="M4622">
        <f>'Previous Trades Import_OMS Quer'!M4622</f>
        <v>0</v>
      </c>
      <c r="N4622">
        <f>'Previous Trades Import_OMS Quer'!N4622</f>
        <v>0</v>
      </c>
      <c r="O4622" t="str">
        <f>CLEAN('Previous Trades Import_OMS Quer'!O4622)</f>
        <v/>
      </c>
      <c r="Q4622" s="25">
        <f t="shared" si="144"/>
        <v>0</v>
      </c>
      <c r="R4622" s="25" t="e">
        <f>VLOOKUP(O4622,'Currency Balance'!$O$3:$Q$32,3,0)</f>
        <v>#N/A</v>
      </c>
      <c r="S4622" t="e">
        <f t="shared" si="145"/>
        <v>#N/A</v>
      </c>
    </row>
    <row r="4623" spans="1:19">
      <c r="A4623">
        <f>'Previous Trades Import_OMS Quer'!A4623</f>
        <v>0</v>
      </c>
      <c r="B4623">
        <f>'Previous Trades Import_OMS Quer'!B4623</f>
        <v>0</v>
      </c>
      <c r="C4623" s="22">
        <f>'Previous Trades Import_OMS Quer'!C4623</f>
        <v>0</v>
      </c>
      <c r="D4623">
        <f>'Previous Trades Import_OMS Quer'!D4623</f>
        <v>0</v>
      </c>
      <c r="E4623" s="22">
        <f>'Previous Trades Import_OMS Quer'!E4623</f>
        <v>0</v>
      </c>
      <c r="F4623">
        <f>'Previous Trades Import_OMS Quer'!F4623</f>
        <v>0</v>
      </c>
      <c r="G4623">
        <f>'Previous Trades Import_OMS Quer'!G4623</f>
        <v>0</v>
      </c>
      <c r="H4623">
        <f>'Previous Trades Import_OMS Quer'!H4623</f>
        <v>0</v>
      </c>
      <c r="I4623">
        <f>'Previous Trades Import_OMS Quer'!I4623</f>
        <v>0</v>
      </c>
      <c r="J4623">
        <f>'Previous Trades Import_OMS Quer'!J4623</f>
        <v>0</v>
      </c>
      <c r="K4623">
        <f>'Previous Trades Import_OMS Quer'!K4623</f>
        <v>0</v>
      </c>
      <c r="L4623">
        <f>'Previous Trades Import_OMS Quer'!L4623</f>
        <v>0</v>
      </c>
      <c r="M4623">
        <f>'Previous Trades Import_OMS Quer'!M4623</f>
        <v>0</v>
      </c>
      <c r="N4623">
        <f>'Previous Trades Import_OMS Quer'!N4623</f>
        <v>0</v>
      </c>
      <c r="O4623" t="str">
        <f>CLEAN('Previous Trades Import_OMS Quer'!O4623)</f>
        <v/>
      </c>
      <c r="Q4623" s="25">
        <f t="shared" si="144"/>
        <v>0</v>
      </c>
      <c r="R4623" s="25" t="e">
        <f>VLOOKUP(O4623,'Currency Balance'!$O$3:$Q$32,3,0)</f>
        <v>#N/A</v>
      </c>
      <c r="S4623" t="e">
        <f t="shared" si="145"/>
        <v>#N/A</v>
      </c>
    </row>
    <row r="4624" spans="1:19">
      <c r="A4624">
        <f>'Previous Trades Import_OMS Quer'!A4624</f>
        <v>0</v>
      </c>
      <c r="B4624">
        <f>'Previous Trades Import_OMS Quer'!B4624</f>
        <v>0</v>
      </c>
      <c r="C4624" s="22">
        <f>'Previous Trades Import_OMS Quer'!C4624</f>
        <v>0</v>
      </c>
      <c r="D4624">
        <f>'Previous Trades Import_OMS Quer'!D4624</f>
        <v>0</v>
      </c>
      <c r="E4624" s="22">
        <f>'Previous Trades Import_OMS Quer'!E4624</f>
        <v>0</v>
      </c>
      <c r="F4624">
        <f>'Previous Trades Import_OMS Quer'!F4624</f>
        <v>0</v>
      </c>
      <c r="G4624">
        <f>'Previous Trades Import_OMS Quer'!G4624</f>
        <v>0</v>
      </c>
      <c r="H4624">
        <f>'Previous Trades Import_OMS Quer'!H4624</f>
        <v>0</v>
      </c>
      <c r="I4624">
        <f>'Previous Trades Import_OMS Quer'!I4624</f>
        <v>0</v>
      </c>
      <c r="J4624">
        <f>'Previous Trades Import_OMS Quer'!J4624</f>
        <v>0</v>
      </c>
      <c r="K4624">
        <f>'Previous Trades Import_OMS Quer'!K4624</f>
        <v>0</v>
      </c>
      <c r="L4624">
        <f>'Previous Trades Import_OMS Quer'!L4624</f>
        <v>0</v>
      </c>
      <c r="M4624">
        <f>'Previous Trades Import_OMS Quer'!M4624</f>
        <v>0</v>
      </c>
      <c r="N4624">
        <f>'Previous Trades Import_OMS Quer'!N4624</f>
        <v>0</v>
      </c>
      <c r="O4624" t="str">
        <f>CLEAN('Previous Trades Import_OMS Quer'!O4624)</f>
        <v/>
      </c>
      <c r="Q4624" s="25">
        <f t="shared" si="144"/>
        <v>0</v>
      </c>
      <c r="R4624" s="25" t="e">
        <f>VLOOKUP(O4624,'Currency Balance'!$O$3:$Q$32,3,0)</f>
        <v>#N/A</v>
      </c>
      <c r="S4624" t="e">
        <f t="shared" si="145"/>
        <v>#N/A</v>
      </c>
    </row>
    <row r="4625" spans="1:19">
      <c r="A4625">
        <f>'Previous Trades Import_OMS Quer'!A4625</f>
        <v>0</v>
      </c>
      <c r="B4625">
        <f>'Previous Trades Import_OMS Quer'!B4625</f>
        <v>0</v>
      </c>
      <c r="C4625" s="22">
        <f>'Previous Trades Import_OMS Quer'!C4625</f>
        <v>0</v>
      </c>
      <c r="D4625">
        <f>'Previous Trades Import_OMS Quer'!D4625</f>
        <v>0</v>
      </c>
      <c r="E4625" s="22">
        <f>'Previous Trades Import_OMS Quer'!E4625</f>
        <v>0</v>
      </c>
      <c r="F4625">
        <f>'Previous Trades Import_OMS Quer'!F4625</f>
        <v>0</v>
      </c>
      <c r="G4625">
        <f>'Previous Trades Import_OMS Quer'!G4625</f>
        <v>0</v>
      </c>
      <c r="H4625">
        <f>'Previous Trades Import_OMS Quer'!H4625</f>
        <v>0</v>
      </c>
      <c r="I4625">
        <f>'Previous Trades Import_OMS Quer'!I4625</f>
        <v>0</v>
      </c>
      <c r="J4625">
        <f>'Previous Trades Import_OMS Quer'!J4625</f>
        <v>0</v>
      </c>
      <c r="K4625">
        <f>'Previous Trades Import_OMS Quer'!K4625</f>
        <v>0</v>
      </c>
      <c r="L4625">
        <f>'Previous Trades Import_OMS Quer'!L4625</f>
        <v>0</v>
      </c>
      <c r="M4625">
        <f>'Previous Trades Import_OMS Quer'!M4625</f>
        <v>0</v>
      </c>
      <c r="N4625">
        <f>'Previous Trades Import_OMS Quer'!N4625</f>
        <v>0</v>
      </c>
      <c r="O4625" t="str">
        <f>CLEAN('Previous Trades Import_OMS Quer'!O4625)</f>
        <v/>
      </c>
      <c r="Q4625" s="25">
        <f t="shared" si="144"/>
        <v>0</v>
      </c>
      <c r="R4625" s="25" t="e">
        <f>VLOOKUP(O4625,'Currency Balance'!$O$3:$Q$32,3,0)</f>
        <v>#N/A</v>
      </c>
      <c r="S4625" t="e">
        <f t="shared" si="145"/>
        <v>#N/A</v>
      </c>
    </row>
    <row r="4626" spans="1:19">
      <c r="A4626">
        <f>'Previous Trades Import_OMS Quer'!A4626</f>
        <v>0</v>
      </c>
      <c r="B4626">
        <f>'Previous Trades Import_OMS Quer'!B4626</f>
        <v>0</v>
      </c>
      <c r="C4626" s="22">
        <f>'Previous Trades Import_OMS Quer'!C4626</f>
        <v>0</v>
      </c>
      <c r="D4626">
        <f>'Previous Trades Import_OMS Quer'!D4626</f>
        <v>0</v>
      </c>
      <c r="E4626" s="22">
        <f>'Previous Trades Import_OMS Quer'!E4626</f>
        <v>0</v>
      </c>
      <c r="F4626">
        <f>'Previous Trades Import_OMS Quer'!F4626</f>
        <v>0</v>
      </c>
      <c r="G4626">
        <f>'Previous Trades Import_OMS Quer'!G4626</f>
        <v>0</v>
      </c>
      <c r="H4626">
        <f>'Previous Trades Import_OMS Quer'!H4626</f>
        <v>0</v>
      </c>
      <c r="I4626">
        <f>'Previous Trades Import_OMS Quer'!I4626</f>
        <v>0</v>
      </c>
      <c r="J4626">
        <f>'Previous Trades Import_OMS Quer'!J4626</f>
        <v>0</v>
      </c>
      <c r="K4626">
        <f>'Previous Trades Import_OMS Quer'!K4626</f>
        <v>0</v>
      </c>
      <c r="L4626">
        <f>'Previous Trades Import_OMS Quer'!L4626</f>
        <v>0</v>
      </c>
      <c r="M4626">
        <f>'Previous Trades Import_OMS Quer'!M4626</f>
        <v>0</v>
      </c>
      <c r="N4626">
        <f>'Previous Trades Import_OMS Quer'!N4626</f>
        <v>0</v>
      </c>
      <c r="O4626" t="str">
        <f>CLEAN('Previous Trades Import_OMS Quer'!O4626)</f>
        <v/>
      </c>
      <c r="Q4626" s="25">
        <f t="shared" si="144"/>
        <v>0</v>
      </c>
      <c r="R4626" s="25" t="e">
        <f>VLOOKUP(O4626,'Currency Balance'!$O$3:$Q$32,3,0)</f>
        <v>#N/A</v>
      </c>
      <c r="S4626" t="e">
        <f t="shared" si="145"/>
        <v>#N/A</v>
      </c>
    </row>
    <row r="4627" spans="1:19">
      <c r="A4627">
        <f>'Previous Trades Import_OMS Quer'!A4627</f>
        <v>0</v>
      </c>
      <c r="B4627">
        <f>'Previous Trades Import_OMS Quer'!B4627</f>
        <v>0</v>
      </c>
      <c r="C4627" s="22">
        <f>'Previous Trades Import_OMS Quer'!C4627</f>
        <v>0</v>
      </c>
      <c r="D4627">
        <f>'Previous Trades Import_OMS Quer'!D4627</f>
        <v>0</v>
      </c>
      <c r="E4627" s="22">
        <f>'Previous Trades Import_OMS Quer'!E4627</f>
        <v>0</v>
      </c>
      <c r="F4627">
        <f>'Previous Trades Import_OMS Quer'!F4627</f>
        <v>0</v>
      </c>
      <c r="G4627">
        <f>'Previous Trades Import_OMS Quer'!G4627</f>
        <v>0</v>
      </c>
      <c r="H4627">
        <f>'Previous Trades Import_OMS Quer'!H4627</f>
        <v>0</v>
      </c>
      <c r="I4627">
        <f>'Previous Trades Import_OMS Quer'!I4627</f>
        <v>0</v>
      </c>
      <c r="J4627">
        <f>'Previous Trades Import_OMS Quer'!J4627</f>
        <v>0</v>
      </c>
      <c r="K4627">
        <f>'Previous Trades Import_OMS Quer'!K4627</f>
        <v>0</v>
      </c>
      <c r="L4627">
        <f>'Previous Trades Import_OMS Quer'!L4627</f>
        <v>0</v>
      </c>
      <c r="M4627">
        <f>'Previous Trades Import_OMS Quer'!M4627</f>
        <v>0</v>
      </c>
      <c r="N4627">
        <f>'Previous Trades Import_OMS Quer'!N4627</f>
        <v>0</v>
      </c>
      <c r="O4627" t="str">
        <f>CLEAN('Previous Trades Import_OMS Quer'!O4627)</f>
        <v/>
      </c>
      <c r="Q4627" s="25">
        <f t="shared" si="144"/>
        <v>0</v>
      </c>
      <c r="R4627" s="25" t="e">
        <f>VLOOKUP(O4627,'Currency Balance'!$O$3:$Q$32,3,0)</f>
        <v>#N/A</v>
      </c>
      <c r="S4627" t="e">
        <f t="shared" si="145"/>
        <v>#N/A</v>
      </c>
    </row>
    <row r="4628" spans="1:19">
      <c r="A4628">
        <f>'Previous Trades Import_OMS Quer'!A4628</f>
        <v>0</v>
      </c>
      <c r="B4628">
        <f>'Previous Trades Import_OMS Quer'!B4628</f>
        <v>0</v>
      </c>
      <c r="C4628" s="22">
        <f>'Previous Trades Import_OMS Quer'!C4628</f>
        <v>0</v>
      </c>
      <c r="D4628">
        <f>'Previous Trades Import_OMS Quer'!D4628</f>
        <v>0</v>
      </c>
      <c r="E4628" s="22">
        <f>'Previous Trades Import_OMS Quer'!E4628</f>
        <v>0</v>
      </c>
      <c r="F4628">
        <f>'Previous Trades Import_OMS Quer'!F4628</f>
        <v>0</v>
      </c>
      <c r="G4628">
        <f>'Previous Trades Import_OMS Quer'!G4628</f>
        <v>0</v>
      </c>
      <c r="H4628">
        <f>'Previous Trades Import_OMS Quer'!H4628</f>
        <v>0</v>
      </c>
      <c r="I4628">
        <f>'Previous Trades Import_OMS Quer'!I4628</f>
        <v>0</v>
      </c>
      <c r="J4628">
        <f>'Previous Trades Import_OMS Quer'!J4628</f>
        <v>0</v>
      </c>
      <c r="K4628">
        <f>'Previous Trades Import_OMS Quer'!K4628</f>
        <v>0</v>
      </c>
      <c r="L4628">
        <f>'Previous Trades Import_OMS Quer'!L4628</f>
        <v>0</v>
      </c>
      <c r="M4628">
        <f>'Previous Trades Import_OMS Quer'!M4628</f>
        <v>0</v>
      </c>
      <c r="N4628">
        <f>'Previous Trades Import_OMS Quer'!N4628</f>
        <v>0</v>
      </c>
      <c r="O4628" t="str">
        <f>CLEAN('Previous Trades Import_OMS Quer'!O4628)</f>
        <v/>
      </c>
      <c r="Q4628" s="25">
        <f t="shared" si="144"/>
        <v>0</v>
      </c>
      <c r="R4628" s="25" t="e">
        <f>VLOOKUP(O4628,'Currency Balance'!$O$3:$Q$32,3,0)</f>
        <v>#N/A</v>
      </c>
      <c r="S4628" t="e">
        <f t="shared" si="145"/>
        <v>#N/A</v>
      </c>
    </row>
    <row r="4629" spans="1:19">
      <c r="A4629">
        <f>'Previous Trades Import_OMS Quer'!A4629</f>
        <v>0</v>
      </c>
      <c r="B4629">
        <f>'Previous Trades Import_OMS Quer'!B4629</f>
        <v>0</v>
      </c>
      <c r="C4629" s="22">
        <f>'Previous Trades Import_OMS Quer'!C4629</f>
        <v>0</v>
      </c>
      <c r="D4629">
        <f>'Previous Trades Import_OMS Quer'!D4629</f>
        <v>0</v>
      </c>
      <c r="E4629" s="22">
        <f>'Previous Trades Import_OMS Quer'!E4629</f>
        <v>0</v>
      </c>
      <c r="F4629">
        <f>'Previous Trades Import_OMS Quer'!F4629</f>
        <v>0</v>
      </c>
      <c r="G4629">
        <f>'Previous Trades Import_OMS Quer'!G4629</f>
        <v>0</v>
      </c>
      <c r="H4629">
        <f>'Previous Trades Import_OMS Quer'!H4629</f>
        <v>0</v>
      </c>
      <c r="I4629">
        <f>'Previous Trades Import_OMS Quer'!I4629</f>
        <v>0</v>
      </c>
      <c r="J4629">
        <f>'Previous Trades Import_OMS Quer'!J4629</f>
        <v>0</v>
      </c>
      <c r="K4629">
        <f>'Previous Trades Import_OMS Quer'!K4629</f>
        <v>0</v>
      </c>
      <c r="L4629">
        <f>'Previous Trades Import_OMS Quer'!L4629</f>
        <v>0</v>
      </c>
      <c r="M4629">
        <f>'Previous Trades Import_OMS Quer'!M4629</f>
        <v>0</v>
      </c>
      <c r="N4629">
        <f>'Previous Trades Import_OMS Quer'!N4629</f>
        <v>0</v>
      </c>
      <c r="O4629" t="str">
        <f>CLEAN('Previous Trades Import_OMS Quer'!O4629)</f>
        <v/>
      </c>
      <c r="Q4629" s="25">
        <f t="shared" si="144"/>
        <v>0</v>
      </c>
      <c r="R4629" s="25" t="e">
        <f>VLOOKUP(O4629,'Currency Balance'!$O$3:$Q$32,3,0)</f>
        <v>#N/A</v>
      </c>
      <c r="S4629" t="e">
        <f t="shared" si="145"/>
        <v>#N/A</v>
      </c>
    </row>
    <row r="4630" spans="1:19">
      <c r="A4630">
        <f>'Previous Trades Import_OMS Quer'!A4630</f>
        <v>0</v>
      </c>
      <c r="B4630">
        <f>'Previous Trades Import_OMS Quer'!B4630</f>
        <v>0</v>
      </c>
      <c r="C4630" s="22">
        <f>'Previous Trades Import_OMS Quer'!C4630</f>
        <v>0</v>
      </c>
      <c r="D4630">
        <f>'Previous Trades Import_OMS Quer'!D4630</f>
        <v>0</v>
      </c>
      <c r="E4630" s="22">
        <f>'Previous Trades Import_OMS Quer'!E4630</f>
        <v>0</v>
      </c>
      <c r="F4630">
        <f>'Previous Trades Import_OMS Quer'!F4630</f>
        <v>0</v>
      </c>
      <c r="G4630">
        <f>'Previous Trades Import_OMS Quer'!G4630</f>
        <v>0</v>
      </c>
      <c r="H4630">
        <f>'Previous Trades Import_OMS Quer'!H4630</f>
        <v>0</v>
      </c>
      <c r="I4630">
        <f>'Previous Trades Import_OMS Quer'!I4630</f>
        <v>0</v>
      </c>
      <c r="J4630">
        <f>'Previous Trades Import_OMS Quer'!J4630</f>
        <v>0</v>
      </c>
      <c r="K4630">
        <f>'Previous Trades Import_OMS Quer'!K4630</f>
        <v>0</v>
      </c>
      <c r="L4630">
        <f>'Previous Trades Import_OMS Quer'!L4630</f>
        <v>0</v>
      </c>
      <c r="M4630">
        <f>'Previous Trades Import_OMS Quer'!M4630</f>
        <v>0</v>
      </c>
      <c r="N4630">
        <f>'Previous Trades Import_OMS Quer'!N4630</f>
        <v>0</v>
      </c>
      <c r="O4630" t="str">
        <f>CLEAN('Previous Trades Import_OMS Quer'!O4630)</f>
        <v/>
      </c>
      <c r="Q4630" s="25">
        <f t="shared" si="144"/>
        <v>0</v>
      </c>
      <c r="R4630" s="25" t="e">
        <f>VLOOKUP(O4630,'Currency Balance'!$O$3:$Q$32,3,0)</f>
        <v>#N/A</v>
      </c>
      <c r="S4630" t="e">
        <f t="shared" si="145"/>
        <v>#N/A</v>
      </c>
    </row>
    <row r="4631" spans="1:19">
      <c r="A4631">
        <f>'Previous Trades Import_OMS Quer'!A4631</f>
        <v>0</v>
      </c>
      <c r="B4631">
        <f>'Previous Trades Import_OMS Quer'!B4631</f>
        <v>0</v>
      </c>
      <c r="C4631" s="22">
        <f>'Previous Trades Import_OMS Quer'!C4631</f>
        <v>0</v>
      </c>
      <c r="D4631">
        <f>'Previous Trades Import_OMS Quer'!D4631</f>
        <v>0</v>
      </c>
      <c r="E4631" s="22">
        <f>'Previous Trades Import_OMS Quer'!E4631</f>
        <v>0</v>
      </c>
      <c r="F4631">
        <f>'Previous Trades Import_OMS Quer'!F4631</f>
        <v>0</v>
      </c>
      <c r="G4631">
        <f>'Previous Trades Import_OMS Quer'!G4631</f>
        <v>0</v>
      </c>
      <c r="H4631">
        <f>'Previous Trades Import_OMS Quer'!H4631</f>
        <v>0</v>
      </c>
      <c r="I4631">
        <f>'Previous Trades Import_OMS Quer'!I4631</f>
        <v>0</v>
      </c>
      <c r="J4631">
        <f>'Previous Trades Import_OMS Quer'!J4631</f>
        <v>0</v>
      </c>
      <c r="K4631">
        <f>'Previous Trades Import_OMS Quer'!K4631</f>
        <v>0</v>
      </c>
      <c r="L4631">
        <f>'Previous Trades Import_OMS Quer'!L4631</f>
        <v>0</v>
      </c>
      <c r="M4631">
        <f>'Previous Trades Import_OMS Quer'!M4631</f>
        <v>0</v>
      </c>
      <c r="N4631">
        <f>'Previous Trades Import_OMS Quer'!N4631</f>
        <v>0</v>
      </c>
      <c r="O4631" t="str">
        <f>CLEAN('Previous Trades Import_OMS Quer'!O4631)</f>
        <v/>
      </c>
      <c r="Q4631" s="25">
        <f t="shared" si="144"/>
        <v>0</v>
      </c>
      <c r="R4631" s="25" t="e">
        <f>VLOOKUP(O4631,'Currency Balance'!$O$3:$Q$32,3,0)</f>
        <v>#N/A</v>
      </c>
      <c r="S4631" t="e">
        <f t="shared" si="145"/>
        <v>#N/A</v>
      </c>
    </row>
    <row r="4632" spans="1:19">
      <c r="A4632">
        <f>'Previous Trades Import_OMS Quer'!A4632</f>
        <v>0</v>
      </c>
      <c r="B4632">
        <f>'Previous Trades Import_OMS Quer'!B4632</f>
        <v>0</v>
      </c>
      <c r="C4632" s="22">
        <f>'Previous Trades Import_OMS Quer'!C4632</f>
        <v>0</v>
      </c>
      <c r="D4632">
        <f>'Previous Trades Import_OMS Quer'!D4632</f>
        <v>0</v>
      </c>
      <c r="E4632" s="22">
        <f>'Previous Trades Import_OMS Quer'!E4632</f>
        <v>0</v>
      </c>
      <c r="F4632">
        <f>'Previous Trades Import_OMS Quer'!F4632</f>
        <v>0</v>
      </c>
      <c r="G4632">
        <f>'Previous Trades Import_OMS Quer'!G4632</f>
        <v>0</v>
      </c>
      <c r="H4632">
        <f>'Previous Trades Import_OMS Quer'!H4632</f>
        <v>0</v>
      </c>
      <c r="I4632">
        <f>'Previous Trades Import_OMS Quer'!I4632</f>
        <v>0</v>
      </c>
      <c r="J4632">
        <f>'Previous Trades Import_OMS Quer'!J4632</f>
        <v>0</v>
      </c>
      <c r="K4632">
        <f>'Previous Trades Import_OMS Quer'!K4632</f>
        <v>0</v>
      </c>
      <c r="L4632">
        <f>'Previous Trades Import_OMS Quer'!L4632</f>
        <v>0</v>
      </c>
      <c r="M4632">
        <f>'Previous Trades Import_OMS Quer'!M4632</f>
        <v>0</v>
      </c>
      <c r="N4632">
        <f>'Previous Trades Import_OMS Quer'!N4632</f>
        <v>0</v>
      </c>
      <c r="O4632" t="str">
        <f>CLEAN('Previous Trades Import_OMS Quer'!O4632)</f>
        <v/>
      </c>
      <c r="Q4632" s="25">
        <f t="shared" si="144"/>
        <v>0</v>
      </c>
      <c r="R4632" s="25" t="e">
        <f>VLOOKUP(O4632,'Currency Balance'!$O$3:$Q$32,3,0)</f>
        <v>#N/A</v>
      </c>
      <c r="S4632" t="e">
        <f t="shared" si="145"/>
        <v>#N/A</v>
      </c>
    </row>
    <row r="4633" spans="1:19">
      <c r="A4633">
        <f>'Previous Trades Import_OMS Quer'!A4633</f>
        <v>0</v>
      </c>
      <c r="B4633">
        <f>'Previous Trades Import_OMS Quer'!B4633</f>
        <v>0</v>
      </c>
      <c r="C4633" s="22">
        <f>'Previous Trades Import_OMS Quer'!C4633</f>
        <v>0</v>
      </c>
      <c r="D4633">
        <f>'Previous Trades Import_OMS Quer'!D4633</f>
        <v>0</v>
      </c>
      <c r="E4633" s="22">
        <f>'Previous Trades Import_OMS Quer'!E4633</f>
        <v>0</v>
      </c>
      <c r="F4633">
        <f>'Previous Trades Import_OMS Quer'!F4633</f>
        <v>0</v>
      </c>
      <c r="G4633">
        <f>'Previous Trades Import_OMS Quer'!G4633</f>
        <v>0</v>
      </c>
      <c r="H4633">
        <f>'Previous Trades Import_OMS Quer'!H4633</f>
        <v>0</v>
      </c>
      <c r="I4633">
        <f>'Previous Trades Import_OMS Quer'!I4633</f>
        <v>0</v>
      </c>
      <c r="J4633">
        <f>'Previous Trades Import_OMS Quer'!J4633</f>
        <v>0</v>
      </c>
      <c r="K4633">
        <f>'Previous Trades Import_OMS Quer'!K4633</f>
        <v>0</v>
      </c>
      <c r="L4633">
        <f>'Previous Trades Import_OMS Quer'!L4633</f>
        <v>0</v>
      </c>
      <c r="M4633">
        <f>'Previous Trades Import_OMS Quer'!M4633</f>
        <v>0</v>
      </c>
      <c r="N4633">
        <f>'Previous Trades Import_OMS Quer'!N4633</f>
        <v>0</v>
      </c>
      <c r="O4633" t="str">
        <f>CLEAN('Previous Trades Import_OMS Quer'!O4633)</f>
        <v/>
      </c>
      <c r="Q4633" s="25">
        <f t="shared" si="144"/>
        <v>0</v>
      </c>
      <c r="R4633" s="25" t="e">
        <f>VLOOKUP(O4633,'Currency Balance'!$O$3:$Q$32,3,0)</f>
        <v>#N/A</v>
      </c>
      <c r="S4633" t="e">
        <f t="shared" si="145"/>
        <v>#N/A</v>
      </c>
    </row>
    <row r="4634" spans="1:19">
      <c r="A4634">
        <f>'Previous Trades Import_OMS Quer'!A4634</f>
        <v>0</v>
      </c>
      <c r="B4634">
        <f>'Previous Trades Import_OMS Quer'!B4634</f>
        <v>0</v>
      </c>
      <c r="C4634" s="22">
        <f>'Previous Trades Import_OMS Quer'!C4634</f>
        <v>0</v>
      </c>
      <c r="D4634">
        <f>'Previous Trades Import_OMS Quer'!D4634</f>
        <v>0</v>
      </c>
      <c r="E4634" s="22">
        <f>'Previous Trades Import_OMS Quer'!E4634</f>
        <v>0</v>
      </c>
      <c r="F4634">
        <f>'Previous Trades Import_OMS Quer'!F4634</f>
        <v>0</v>
      </c>
      <c r="G4634">
        <f>'Previous Trades Import_OMS Quer'!G4634</f>
        <v>0</v>
      </c>
      <c r="H4634">
        <f>'Previous Trades Import_OMS Quer'!H4634</f>
        <v>0</v>
      </c>
      <c r="I4634">
        <f>'Previous Trades Import_OMS Quer'!I4634</f>
        <v>0</v>
      </c>
      <c r="J4634">
        <f>'Previous Trades Import_OMS Quer'!J4634</f>
        <v>0</v>
      </c>
      <c r="K4634">
        <f>'Previous Trades Import_OMS Quer'!K4634</f>
        <v>0</v>
      </c>
      <c r="L4634">
        <f>'Previous Trades Import_OMS Quer'!L4634</f>
        <v>0</v>
      </c>
      <c r="M4634">
        <f>'Previous Trades Import_OMS Quer'!M4634</f>
        <v>0</v>
      </c>
      <c r="N4634">
        <f>'Previous Trades Import_OMS Quer'!N4634</f>
        <v>0</v>
      </c>
      <c r="O4634" t="str">
        <f>CLEAN('Previous Trades Import_OMS Quer'!O4634)</f>
        <v/>
      </c>
      <c r="Q4634" s="25">
        <f t="shared" si="144"/>
        <v>0</v>
      </c>
      <c r="R4634" s="25" t="e">
        <f>VLOOKUP(O4634,'Currency Balance'!$O$3:$Q$32,3,0)</f>
        <v>#N/A</v>
      </c>
      <c r="S4634" t="e">
        <f t="shared" si="145"/>
        <v>#N/A</v>
      </c>
    </row>
    <row r="4635" spans="1:19">
      <c r="A4635">
        <f>'Previous Trades Import_OMS Quer'!A4635</f>
        <v>0</v>
      </c>
      <c r="B4635">
        <f>'Previous Trades Import_OMS Quer'!B4635</f>
        <v>0</v>
      </c>
      <c r="C4635" s="22">
        <f>'Previous Trades Import_OMS Quer'!C4635</f>
        <v>0</v>
      </c>
      <c r="D4635">
        <f>'Previous Trades Import_OMS Quer'!D4635</f>
        <v>0</v>
      </c>
      <c r="E4635" s="22">
        <f>'Previous Trades Import_OMS Quer'!E4635</f>
        <v>0</v>
      </c>
      <c r="F4635">
        <f>'Previous Trades Import_OMS Quer'!F4635</f>
        <v>0</v>
      </c>
      <c r="G4635">
        <f>'Previous Trades Import_OMS Quer'!G4635</f>
        <v>0</v>
      </c>
      <c r="H4635">
        <f>'Previous Trades Import_OMS Quer'!H4635</f>
        <v>0</v>
      </c>
      <c r="I4635">
        <f>'Previous Trades Import_OMS Quer'!I4635</f>
        <v>0</v>
      </c>
      <c r="J4635">
        <f>'Previous Trades Import_OMS Quer'!J4635</f>
        <v>0</v>
      </c>
      <c r="K4635">
        <f>'Previous Trades Import_OMS Quer'!K4635</f>
        <v>0</v>
      </c>
      <c r="L4635">
        <f>'Previous Trades Import_OMS Quer'!L4635</f>
        <v>0</v>
      </c>
      <c r="M4635">
        <f>'Previous Trades Import_OMS Quer'!M4635</f>
        <v>0</v>
      </c>
      <c r="N4635">
        <f>'Previous Trades Import_OMS Quer'!N4635</f>
        <v>0</v>
      </c>
      <c r="O4635" t="str">
        <f>CLEAN('Previous Trades Import_OMS Quer'!O4635)</f>
        <v/>
      </c>
      <c r="Q4635" s="25">
        <f t="shared" si="144"/>
        <v>0</v>
      </c>
      <c r="R4635" s="25" t="e">
        <f>VLOOKUP(O4635,'Currency Balance'!$O$3:$Q$32,3,0)</f>
        <v>#N/A</v>
      </c>
      <c r="S4635" t="e">
        <f t="shared" si="145"/>
        <v>#N/A</v>
      </c>
    </row>
    <row r="4636" spans="1:19">
      <c r="A4636">
        <f>'Previous Trades Import_OMS Quer'!A4636</f>
        <v>0</v>
      </c>
      <c r="B4636">
        <f>'Previous Trades Import_OMS Quer'!B4636</f>
        <v>0</v>
      </c>
      <c r="C4636" s="22">
        <f>'Previous Trades Import_OMS Quer'!C4636</f>
        <v>0</v>
      </c>
      <c r="D4636">
        <f>'Previous Trades Import_OMS Quer'!D4636</f>
        <v>0</v>
      </c>
      <c r="E4636" s="22">
        <f>'Previous Trades Import_OMS Quer'!E4636</f>
        <v>0</v>
      </c>
      <c r="F4636">
        <f>'Previous Trades Import_OMS Quer'!F4636</f>
        <v>0</v>
      </c>
      <c r="G4636">
        <f>'Previous Trades Import_OMS Quer'!G4636</f>
        <v>0</v>
      </c>
      <c r="H4636">
        <f>'Previous Trades Import_OMS Quer'!H4636</f>
        <v>0</v>
      </c>
      <c r="I4636">
        <f>'Previous Trades Import_OMS Quer'!I4636</f>
        <v>0</v>
      </c>
      <c r="J4636">
        <f>'Previous Trades Import_OMS Quer'!J4636</f>
        <v>0</v>
      </c>
      <c r="K4636">
        <f>'Previous Trades Import_OMS Quer'!K4636</f>
        <v>0</v>
      </c>
      <c r="L4636">
        <f>'Previous Trades Import_OMS Quer'!L4636</f>
        <v>0</v>
      </c>
      <c r="M4636">
        <f>'Previous Trades Import_OMS Quer'!M4636</f>
        <v>0</v>
      </c>
      <c r="N4636">
        <f>'Previous Trades Import_OMS Quer'!N4636</f>
        <v>0</v>
      </c>
      <c r="O4636" t="str">
        <f>CLEAN('Previous Trades Import_OMS Quer'!O4636)</f>
        <v/>
      </c>
      <c r="Q4636" s="25">
        <f t="shared" si="144"/>
        <v>0</v>
      </c>
      <c r="R4636" s="25" t="e">
        <f>VLOOKUP(O4636,'Currency Balance'!$O$3:$Q$32,3,0)</f>
        <v>#N/A</v>
      </c>
      <c r="S4636" t="e">
        <f t="shared" si="145"/>
        <v>#N/A</v>
      </c>
    </row>
    <row r="4637" spans="1:19">
      <c r="A4637">
        <f>'Previous Trades Import_OMS Quer'!A4637</f>
        <v>0</v>
      </c>
      <c r="B4637">
        <f>'Previous Trades Import_OMS Quer'!B4637</f>
        <v>0</v>
      </c>
      <c r="C4637" s="22">
        <f>'Previous Trades Import_OMS Quer'!C4637</f>
        <v>0</v>
      </c>
      <c r="D4637">
        <f>'Previous Trades Import_OMS Quer'!D4637</f>
        <v>0</v>
      </c>
      <c r="E4637" s="22">
        <f>'Previous Trades Import_OMS Quer'!E4637</f>
        <v>0</v>
      </c>
      <c r="F4637">
        <f>'Previous Trades Import_OMS Quer'!F4637</f>
        <v>0</v>
      </c>
      <c r="G4637">
        <f>'Previous Trades Import_OMS Quer'!G4637</f>
        <v>0</v>
      </c>
      <c r="H4637">
        <f>'Previous Trades Import_OMS Quer'!H4637</f>
        <v>0</v>
      </c>
      <c r="I4637">
        <f>'Previous Trades Import_OMS Quer'!I4637</f>
        <v>0</v>
      </c>
      <c r="J4637">
        <f>'Previous Trades Import_OMS Quer'!J4637</f>
        <v>0</v>
      </c>
      <c r="K4637">
        <f>'Previous Trades Import_OMS Quer'!K4637</f>
        <v>0</v>
      </c>
      <c r="L4637">
        <f>'Previous Trades Import_OMS Quer'!L4637</f>
        <v>0</v>
      </c>
      <c r="M4637">
        <f>'Previous Trades Import_OMS Quer'!M4637</f>
        <v>0</v>
      </c>
      <c r="N4637">
        <f>'Previous Trades Import_OMS Quer'!N4637</f>
        <v>0</v>
      </c>
      <c r="O4637" t="str">
        <f>CLEAN('Previous Trades Import_OMS Quer'!O4637)</f>
        <v/>
      </c>
      <c r="Q4637" s="25">
        <f t="shared" si="144"/>
        <v>0</v>
      </c>
      <c r="R4637" s="25" t="e">
        <f>VLOOKUP(O4637,'Currency Balance'!$O$3:$Q$32,3,0)</f>
        <v>#N/A</v>
      </c>
      <c r="S4637" t="e">
        <f t="shared" si="145"/>
        <v>#N/A</v>
      </c>
    </row>
    <row r="4638" spans="1:19">
      <c r="A4638">
        <f>'Previous Trades Import_OMS Quer'!A4638</f>
        <v>0</v>
      </c>
      <c r="B4638">
        <f>'Previous Trades Import_OMS Quer'!B4638</f>
        <v>0</v>
      </c>
      <c r="C4638" s="22">
        <f>'Previous Trades Import_OMS Quer'!C4638</f>
        <v>0</v>
      </c>
      <c r="D4638">
        <f>'Previous Trades Import_OMS Quer'!D4638</f>
        <v>0</v>
      </c>
      <c r="E4638" s="22">
        <f>'Previous Trades Import_OMS Quer'!E4638</f>
        <v>0</v>
      </c>
      <c r="F4638">
        <f>'Previous Trades Import_OMS Quer'!F4638</f>
        <v>0</v>
      </c>
      <c r="G4638">
        <f>'Previous Trades Import_OMS Quer'!G4638</f>
        <v>0</v>
      </c>
      <c r="H4638">
        <f>'Previous Trades Import_OMS Quer'!H4638</f>
        <v>0</v>
      </c>
      <c r="I4638">
        <f>'Previous Trades Import_OMS Quer'!I4638</f>
        <v>0</v>
      </c>
      <c r="J4638">
        <f>'Previous Trades Import_OMS Quer'!J4638</f>
        <v>0</v>
      </c>
      <c r="K4638">
        <f>'Previous Trades Import_OMS Quer'!K4638</f>
        <v>0</v>
      </c>
      <c r="L4638">
        <f>'Previous Trades Import_OMS Quer'!L4638</f>
        <v>0</v>
      </c>
      <c r="M4638">
        <f>'Previous Trades Import_OMS Quer'!M4638</f>
        <v>0</v>
      </c>
      <c r="N4638">
        <f>'Previous Trades Import_OMS Quer'!N4638</f>
        <v>0</v>
      </c>
      <c r="O4638" t="str">
        <f>CLEAN('Previous Trades Import_OMS Quer'!O4638)</f>
        <v/>
      </c>
      <c r="Q4638" s="25">
        <f t="shared" si="144"/>
        <v>0</v>
      </c>
      <c r="R4638" s="25" t="e">
        <f>VLOOKUP(O4638,'Currency Balance'!$O$3:$Q$32,3,0)</f>
        <v>#N/A</v>
      </c>
      <c r="S4638" t="e">
        <f t="shared" si="145"/>
        <v>#N/A</v>
      </c>
    </row>
    <row r="4639" spans="1:19">
      <c r="A4639">
        <f>'Previous Trades Import_OMS Quer'!A4639</f>
        <v>0</v>
      </c>
      <c r="B4639">
        <f>'Previous Trades Import_OMS Quer'!B4639</f>
        <v>0</v>
      </c>
      <c r="C4639" s="22">
        <f>'Previous Trades Import_OMS Quer'!C4639</f>
        <v>0</v>
      </c>
      <c r="D4639">
        <f>'Previous Trades Import_OMS Quer'!D4639</f>
        <v>0</v>
      </c>
      <c r="E4639" s="22">
        <f>'Previous Trades Import_OMS Quer'!E4639</f>
        <v>0</v>
      </c>
      <c r="F4639">
        <f>'Previous Trades Import_OMS Quer'!F4639</f>
        <v>0</v>
      </c>
      <c r="G4639">
        <f>'Previous Trades Import_OMS Quer'!G4639</f>
        <v>0</v>
      </c>
      <c r="H4639">
        <f>'Previous Trades Import_OMS Quer'!H4639</f>
        <v>0</v>
      </c>
      <c r="I4639">
        <f>'Previous Trades Import_OMS Quer'!I4639</f>
        <v>0</v>
      </c>
      <c r="J4639">
        <f>'Previous Trades Import_OMS Quer'!J4639</f>
        <v>0</v>
      </c>
      <c r="K4639">
        <f>'Previous Trades Import_OMS Quer'!K4639</f>
        <v>0</v>
      </c>
      <c r="L4639">
        <f>'Previous Trades Import_OMS Quer'!L4639</f>
        <v>0</v>
      </c>
      <c r="M4639">
        <f>'Previous Trades Import_OMS Quer'!M4639</f>
        <v>0</v>
      </c>
      <c r="N4639">
        <f>'Previous Trades Import_OMS Quer'!N4639</f>
        <v>0</v>
      </c>
      <c r="O4639" t="str">
        <f>CLEAN('Previous Trades Import_OMS Quer'!O4639)</f>
        <v/>
      </c>
      <c r="Q4639" s="25">
        <f t="shared" si="144"/>
        <v>0</v>
      </c>
      <c r="R4639" s="25" t="e">
        <f>VLOOKUP(O4639,'Currency Balance'!$O$3:$Q$32,3,0)</f>
        <v>#N/A</v>
      </c>
      <c r="S4639" t="e">
        <f t="shared" si="145"/>
        <v>#N/A</v>
      </c>
    </row>
    <row r="4640" spans="1:19">
      <c r="A4640">
        <f>'Previous Trades Import_OMS Quer'!A4640</f>
        <v>0</v>
      </c>
      <c r="B4640">
        <f>'Previous Trades Import_OMS Quer'!B4640</f>
        <v>0</v>
      </c>
      <c r="C4640" s="22">
        <f>'Previous Trades Import_OMS Quer'!C4640</f>
        <v>0</v>
      </c>
      <c r="D4640">
        <f>'Previous Trades Import_OMS Quer'!D4640</f>
        <v>0</v>
      </c>
      <c r="E4640" s="22">
        <f>'Previous Trades Import_OMS Quer'!E4640</f>
        <v>0</v>
      </c>
      <c r="F4640">
        <f>'Previous Trades Import_OMS Quer'!F4640</f>
        <v>0</v>
      </c>
      <c r="G4640">
        <f>'Previous Trades Import_OMS Quer'!G4640</f>
        <v>0</v>
      </c>
      <c r="H4640">
        <f>'Previous Trades Import_OMS Quer'!H4640</f>
        <v>0</v>
      </c>
      <c r="I4640">
        <f>'Previous Trades Import_OMS Quer'!I4640</f>
        <v>0</v>
      </c>
      <c r="J4640">
        <f>'Previous Trades Import_OMS Quer'!J4640</f>
        <v>0</v>
      </c>
      <c r="K4640">
        <f>'Previous Trades Import_OMS Quer'!K4640</f>
        <v>0</v>
      </c>
      <c r="L4640">
        <f>'Previous Trades Import_OMS Quer'!L4640</f>
        <v>0</v>
      </c>
      <c r="M4640">
        <f>'Previous Trades Import_OMS Quer'!M4640</f>
        <v>0</v>
      </c>
      <c r="N4640">
        <f>'Previous Trades Import_OMS Quer'!N4640</f>
        <v>0</v>
      </c>
      <c r="O4640" t="str">
        <f>CLEAN('Previous Trades Import_OMS Quer'!O4640)</f>
        <v/>
      </c>
      <c r="Q4640" s="25">
        <f t="shared" si="144"/>
        <v>0</v>
      </c>
      <c r="R4640" s="25" t="e">
        <f>VLOOKUP(O4640,'Currency Balance'!$O$3:$Q$32,3,0)</f>
        <v>#N/A</v>
      </c>
      <c r="S4640" t="e">
        <f t="shared" si="145"/>
        <v>#N/A</v>
      </c>
    </row>
    <row r="4641" spans="1:19">
      <c r="A4641">
        <f>'Previous Trades Import_OMS Quer'!A4641</f>
        <v>0</v>
      </c>
      <c r="B4641">
        <f>'Previous Trades Import_OMS Quer'!B4641</f>
        <v>0</v>
      </c>
      <c r="C4641" s="22">
        <f>'Previous Trades Import_OMS Quer'!C4641</f>
        <v>0</v>
      </c>
      <c r="D4641">
        <f>'Previous Trades Import_OMS Quer'!D4641</f>
        <v>0</v>
      </c>
      <c r="E4641" s="22">
        <f>'Previous Trades Import_OMS Quer'!E4641</f>
        <v>0</v>
      </c>
      <c r="F4641">
        <f>'Previous Trades Import_OMS Quer'!F4641</f>
        <v>0</v>
      </c>
      <c r="G4641">
        <f>'Previous Trades Import_OMS Quer'!G4641</f>
        <v>0</v>
      </c>
      <c r="H4641">
        <f>'Previous Trades Import_OMS Quer'!H4641</f>
        <v>0</v>
      </c>
      <c r="I4641">
        <f>'Previous Trades Import_OMS Quer'!I4641</f>
        <v>0</v>
      </c>
      <c r="J4641">
        <f>'Previous Trades Import_OMS Quer'!J4641</f>
        <v>0</v>
      </c>
      <c r="K4641">
        <f>'Previous Trades Import_OMS Quer'!K4641</f>
        <v>0</v>
      </c>
      <c r="L4641">
        <f>'Previous Trades Import_OMS Quer'!L4641</f>
        <v>0</v>
      </c>
      <c r="M4641">
        <f>'Previous Trades Import_OMS Quer'!M4641</f>
        <v>0</v>
      </c>
      <c r="N4641">
        <f>'Previous Trades Import_OMS Quer'!N4641</f>
        <v>0</v>
      </c>
      <c r="O4641" t="str">
        <f>CLEAN('Previous Trades Import_OMS Quer'!O4641)</f>
        <v/>
      </c>
      <c r="Q4641" s="25">
        <f t="shared" si="144"/>
        <v>0</v>
      </c>
      <c r="R4641" s="25" t="e">
        <f>VLOOKUP(O4641,'Currency Balance'!$O$3:$Q$32,3,0)</f>
        <v>#N/A</v>
      </c>
      <c r="S4641" t="e">
        <f t="shared" si="145"/>
        <v>#N/A</v>
      </c>
    </row>
    <row r="4642" spans="1:19">
      <c r="A4642">
        <f>'Previous Trades Import_OMS Quer'!A4642</f>
        <v>0</v>
      </c>
      <c r="B4642">
        <f>'Previous Trades Import_OMS Quer'!B4642</f>
        <v>0</v>
      </c>
      <c r="C4642" s="22">
        <f>'Previous Trades Import_OMS Quer'!C4642</f>
        <v>0</v>
      </c>
      <c r="D4642">
        <f>'Previous Trades Import_OMS Quer'!D4642</f>
        <v>0</v>
      </c>
      <c r="E4642" s="22">
        <f>'Previous Trades Import_OMS Quer'!E4642</f>
        <v>0</v>
      </c>
      <c r="F4642">
        <f>'Previous Trades Import_OMS Quer'!F4642</f>
        <v>0</v>
      </c>
      <c r="G4642">
        <f>'Previous Trades Import_OMS Quer'!G4642</f>
        <v>0</v>
      </c>
      <c r="H4642">
        <f>'Previous Trades Import_OMS Quer'!H4642</f>
        <v>0</v>
      </c>
      <c r="I4642">
        <f>'Previous Trades Import_OMS Quer'!I4642</f>
        <v>0</v>
      </c>
      <c r="J4642">
        <f>'Previous Trades Import_OMS Quer'!J4642</f>
        <v>0</v>
      </c>
      <c r="K4642">
        <f>'Previous Trades Import_OMS Quer'!K4642</f>
        <v>0</v>
      </c>
      <c r="L4642">
        <f>'Previous Trades Import_OMS Quer'!L4642</f>
        <v>0</v>
      </c>
      <c r="M4642">
        <f>'Previous Trades Import_OMS Quer'!M4642</f>
        <v>0</v>
      </c>
      <c r="N4642">
        <f>'Previous Trades Import_OMS Quer'!N4642</f>
        <v>0</v>
      </c>
      <c r="O4642" t="str">
        <f>CLEAN('Previous Trades Import_OMS Quer'!O4642)</f>
        <v/>
      </c>
      <c r="Q4642" s="25">
        <f t="shared" si="144"/>
        <v>0</v>
      </c>
      <c r="R4642" s="25" t="e">
        <f>VLOOKUP(O4642,'Currency Balance'!$O$3:$Q$32,3,0)</f>
        <v>#N/A</v>
      </c>
      <c r="S4642" t="e">
        <f t="shared" si="145"/>
        <v>#N/A</v>
      </c>
    </row>
    <row r="4643" spans="1:19">
      <c r="A4643">
        <f>'Previous Trades Import_OMS Quer'!A4643</f>
        <v>0</v>
      </c>
      <c r="B4643">
        <f>'Previous Trades Import_OMS Quer'!B4643</f>
        <v>0</v>
      </c>
      <c r="C4643" s="22">
        <f>'Previous Trades Import_OMS Quer'!C4643</f>
        <v>0</v>
      </c>
      <c r="D4643">
        <f>'Previous Trades Import_OMS Quer'!D4643</f>
        <v>0</v>
      </c>
      <c r="E4643" s="22">
        <f>'Previous Trades Import_OMS Quer'!E4643</f>
        <v>0</v>
      </c>
      <c r="F4643">
        <f>'Previous Trades Import_OMS Quer'!F4643</f>
        <v>0</v>
      </c>
      <c r="G4643">
        <f>'Previous Trades Import_OMS Quer'!G4643</f>
        <v>0</v>
      </c>
      <c r="H4643">
        <f>'Previous Trades Import_OMS Quer'!H4643</f>
        <v>0</v>
      </c>
      <c r="I4643">
        <f>'Previous Trades Import_OMS Quer'!I4643</f>
        <v>0</v>
      </c>
      <c r="J4643">
        <f>'Previous Trades Import_OMS Quer'!J4643</f>
        <v>0</v>
      </c>
      <c r="K4643">
        <f>'Previous Trades Import_OMS Quer'!K4643</f>
        <v>0</v>
      </c>
      <c r="L4643">
        <f>'Previous Trades Import_OMS Quer'!L4643</f>
        <v>0</v>
      </c>
      <c r="M4643">
        <f>'Previous Trades Import_OMS Quer'!M4643</f>
        <v>0</v>
      </c>
      <c r="N4643">
        <f>'Previous Trades Import_OMS Quer'!N4643</f>
        <v>0</v>
      </c>
      <c r="O4643" t="str">
        <f>CLEAN('Previous Trades Import_OMS Quer'!O4643)</f>
        <v/>
      </c>
      <c r="Q4643" s="25">
        <f t="shared" si="144"/>
        <v>0</v>
      </c>
      <c r="R4643" s="25" t="e">
        <f>VLOOKUP(O4643,'Currency Balance'!$O$3:$Q$32,3,0)</f>
        <v>#N/A</v>
      </c>
      <c r="S4643" t="e">
        <f t="shared" si="145"/>
        <v>#N/A</v>
      </c>
    </row>
    <row r="4644" spans="1:19">
      <c r="A4644">
        <f>'Previous Trades Import_OMS Quer'!A4644</f>
        <v>0</v>
      </c>
      <c r="B4644">
        <f>'Previous Trades Import_OMS Quer'!B4644</f>
        <v>0</v>
      </c>
      <c r="C4644" s="22">
        <f>'Previous Trades Import_OMS Quer'!C4644</f>
        <v>0</v>
      </c>
      <c r="D4644">
        <f>'Previous Trades Import_OMS Quer'!D4644</f>
        <v>0</v>
      </c>
      <c r="E4644" s="22">
        <f>'Previous Trades Import_OMS Quer'!E4644</f>
        <v>0</v>
      </c>
      <c r="F4644">
        <f>'Previous Trades Import_OMS Quer'!F4644</f>
        <v>0</v>
      </c>
      <c r="G4644">
        <f>'Previous Trades Import_OMS Quer'!G4644</f>
        <v>0</v>
      </c>
      <c r="H4644">
        <f>'Previous Trades Import_OMS Quer'!H4644</f>
        <v>0</v>
      </c>
      <c r="I4644">
        <f>'Previous Trades Import_OMS Quer'!I4644</f>
        <v>0</v>
      </c>
      <c r="J4644">
        <f>'Previous Trades Import_OMS Quer'!J4644</f>
        <v>0</v>
      </c>
      <c r="K4644">
        <f>'Previous Trades Import_OMS Quer'!K4644</f>
        <v>0</v>
      </c>
      <c r="L4644">
        <f>'Previous Trades Import_OMS Quer'!L4644</f>
        <v>0</v>
      </c>
      <c r="M4644">
        <f>'Previous Trades Import_OMS Quer'!M4644</f>
        <v>0</v>
      </c>
      <c r="N4644">
        <f>'Previous Trades Import_OMS Quer'!N4644</f>
        <v>0</v>
      </c>
      <c r="O4644" t="str">
        <f>CLEAN('Previous Trades Import_OMS Quer'!O4644)</f>
        <v/>
      </c>
      <c r="Q4644" s="25">
        <f t="shared" si="144"/>
        <v>0</v>
      </c>
      <c r="R4644" s="25" t="e">
        <f>VLOOKUP(O4644,'Currency Balance'!$O$3:$Q$32,3,0)</f>
        <v>#N/A</v>
      </c>
      <c r="S4644" t="e">
        <f t="shared" si="145"/>
        <v>#N/A</v>
      </c>
    </row>
    <row r="4645" spans="1:19">
      <c r="A4645">
        <f>'Previous Trades Import_OMS Quer'!A4645</f>
        <v>0</v>
      </c>
      <c r="B4645">
        <f>'Previous Trades Import_OMS Quer'!B4645</f>
        <v>0</v>
      </c>
      <c r="C4645" s="22">
        <f>'Previous Trades Import_OMS Quer'!C4645</f>
        <v>0</v>
      </c>
      <c r="D4645">
        <f>'Previous Trades Import_OMS Quer'!D4645</f>
        <v>0</v>
      </c>
      <c r="E4645" s="22">
        <f>'Previous Trades Import_OMS Quer'!E4645</f>
        <v>0</v>
      </c>
      <c r="F4645">
        <f>'Previous Trades Import_OMS Quer'!F4645</f>
        <v>0</v>
      </c>
      <c r="G4645">
        <f>'Previous Trades Import_OMS Quer'!G4645</f>
        <v>0</v>
      </c>
      <c r="H4645">
        <f>'Previous Trades Import_OMS Quer'!H4645</f>
        <v>0</v>
      </c>
      <c r="I4645">
        <f>'Previous Trades Import_OMS Quer'!I4645</f>
        <v>0</v>
      </c>
      <c r="J4645">
        <f>'Previous Trades Import_OMS Quer'!J4645</f>
        <v>0</v>
      </c>
      <c r="K4645">
        <f>'Previous Trades Import_OMS Quer'!K4645</f>
        <v>0</v>
      </c>
      <c r="L4645">
        <f>'Previous Trades Import_OMS Quer'!L4645</f>
        <v>0</v>
      </c>
      <c r="M4645">
        <f>'Previous Trades Import_OMS Quer'!M4645</f>
        <v>0</v>
      </c>
      <c r="N4645">
        <f>'Previous Trades Import_OMS Quer'!N4645</f>
        <v>0</v>
      </c>
      <c r="O4645" t="str">
        <f>CLEAN('Previous Trades Import_OMS Quer'!O4645)</f>
        <v/>
      </c>
      <c r="Q4645" s="25">
        <f t="shared" si="144"/>
        <v>0</v>
      </c>
      <c r="R4645" s="25" t="e">
        <f>VLOOKUP(O4645,'Currency Balance'!$O$3:$Q$32,3,0)</f>
        <v>#N/A</v>
      </c>
      <c r="S4645" t="e">
        <f t="shared" si="145"/>
        <v>#N/A</v>
      </c>
    </row>
    <row r="4646" spans="1:19">
      <c r="A4646">
        <f>'Previous Trades Import_OMS Quer'!A4646</f>
        <v>0</v>
      </c>
      <c r="B4646">
        <f>'Previous Trades Import_OMS Quer'!B4646</f>
        <v>0</v>
      </c>
      <c r="C4646" s="22">
        <f>'Previous Trades Import_OMS Quer'!C4646</f>
        <v>0</v>
      </c>
      <c r="D4646">
        <f>'Previous Trades Import_OMS Quer'!D4646</f>
        <v>0</v>
      </c>
      <c r="E4646" s="22">
        <f>'Previous Trades Import_OMS Quer'!E4646</f>
        <v>0</v>
      </c>
      <c r="F4646">
        <f>'Previous Trades Import_OMS Quer'!F4646</f>
        <v>0</v>
      </c>
      <c r="G4646">
        <f>'Previous Trades Import_OMS Quer'!G4646</f>
        <v>0</v>
      </c>
      <c r="H4646">
        <f>'Previous Trades Import_OMS Quer'!H4646</f>
        <v>0</v>
      </c>
      <c r="I4646">
        <f>'Previous Trades Import_OMS Quer'!I4646</f>
        <v>0</v>
      </c>
      <c r="J4646">
        <f>'Previous Trades Import_OMS Quer'!J4646</f>
        <v>0</v>
      </c>
      <c r="K4646">
        <f>'Previous Trades Import_OMS Quer'!K4646</f>
        <v>0</v>
      </c>
      <c r="L4646">
        <f>'Previous Trades Import_OMS Quer'!L4646</f>
        <v>0</v>
      </c>
      <c r="M4646">
        <f>'Previous Trades Import_OMS Quer'!M4646</f>
        <v>0</v>
      </c>
      <c r="N4646">
        <f>'Previous Trades Import_OMS Quer'!N4646</f>
        <v>0</v>
      </c>
      <c r="O4646" t="str">
        <f>CLEAN('Previous Trades Import_OMS Quer'!O4646)</f>
        <v/>
      </c>
      <c r="Q4646" s="25">
        <f t="shared" si="144"/>
        <v>0</v>
      </c>
      <c r="R4646" s="25" t="e">
        <f>VLOOKUP(O4646,'Currency Balance'!$O$3:$Q$32,3,0)</f>
        <v>#N/A</v>
      </c>
      <c r="S4646" t="e">
        <f t="shared" si="145"/>
        <v>#N/A</v>
      </c>
    </row>
    <row r="4647" spans="1:19">
      <c r="A4647">
        <f>'Previous Trades Import_OMS Quer'!A4647</f>
        <v>0</v>
      </c>
      <c r="B4647">
        <f>'Previous Trades Import_OMS Quer'!B4647</f>
        <v>0</v>
      </c>
      <c r="C4647" s="22">
        <f>'Previous Trades Import_OMS Quer'!C4647</f>
        <v>0</v>
      </c>
      <c r="D4647">
        <f>'Previous Trades Import_OMS Quer'!D4647</f>
        <v>0</v>
      </c>
      <c r="E4647" s="22">
        <f>'Previous Trades Import_OMS Quer'!E4647</f>
        <v>0</v>
      </c>
      <c r="F4647">
        <f>'Previous Trades Import_OMS Quer'!F4647</f>
        <v>0</v>
      </c>
      <c r="G4647">
        <f>'Previous Trades Import_OMS Quer'!G4647</f>
        <v>0</v>
      </c>
      <c r="H4647">
        <f>'Previous Trades Import_OMS Quer'!H4647</f>
        <v>0</v>
      </c>
      <c r="I4647">
        <f>'Previous Trades Import_OMS Quer'!I4647</f>
        <v>0</v>
      </c>
      <c r="J4647">
        <f>'Previous Trades Import_OMS Quer'!J4647</f>
        <v>0</v>
      </c>
      <c r="K4647">
        <f>'Previous Trades Import_OMS Quer'!K4647</f>
        <v>0</v>
      </c>
      <c r="L4647">
        <f>'Previous Trades Import_OMS Quer'!L4647</f>
        <v>0</v>
      </c>
      <c r="M4647">
        <f>'Previous Trades Import_OMS Quer'!M4647</f>
        <v>0</v>
      </c>
      <c r="N4647">
        <f>'Previous Trades Import_OMS Quer'!N4647</f>
        <v>0</v>
      </c>
      <c r="O4647" t="str">
        <f>CLEAN('Previous Trades Import_OMS Quer'!O4647)</f>
        <v/>
      </c>
      <c r="Q4647" s="25">
        <f t="shared" si="144"/>
        <v>0</v>
      </c>
      <c r="R4647" s="25" t="e">
        <f>VLOOKUP(O4647,'Currency Balance'!$O$3:$Q$32,3,0)</f>
        <v>#N/A</v>
      </c>
      <c r="S4647" t="e">
        <f t="shared" si="145"/>
        <v>#N/A</v>
      </c>
    </row>
    <row r="4648" spans="1:19">
      <c r="A4648">
        <f>'Previous Trades Import_OMS Quer'!A4648</f>
        <v>0</v>
      </c>
      <c r="B4648">
        <f>'Previous Trades Import_OMS Quer'!B4648</f>
        <v>0</v>
      </c>
      <c r="C4648" s="22">
        <f>'Previous Trades Import_OMS Quer'!C4648</f>
        <v>0</v>
      </c>
      <c r="D4648">
        <f>'Previous Trades Import_OMS Quer'!D4648</f>
        <v>0</v>
      </c>
      <c r="E4648" s="22">
        <f>'Previous Trades Import_OMS Quer'!E4648</f>
        <v>0</v>
      </c>
      <c r="F4648">
        <f>'Previous Trades Import_OMS Quer'!F4648</f>
        <v>0</v>
      </c>
      <c r="G4648">
        <f>'Previous Trades Import_OMS Quer'!G4648</f>
        <v>0</v>
      </c>
      <c r="H4648">
        <f>'Previous Trades Import_OMS Quer'!H4648</f>
        <v>0</v>
      </c>
      <c r="I4648">
        <f>'Previous Trades Import_OMS Quer'!I4648</f>
        <v>0</v>
      </c>
      <c r="J4648">
        <f>'Previous Trades Import_OMS Quer'!J4648</f>
        <v>0</v>
      </c>
      <c r="K4648">
        <f>'Previous Trades Import_OMS Quer'!K4648</f>
        <v>0</v>
      </c>
      <c r="L4648">
        <f>'Previous Trades Import_OMS Quer'!L4648</f>
        <v>0</v>
      </c>
      <c r="M4648">
        <f>'Previous Trades Import_OMS Quer'!M4648</f>
        <v>0</v>
      </c>
      <c r="N4648">
        <f>'Previous Trades Import_OMS Quer'!N4648</f>
        <v>0</v>
      </c>
      <c r="O4648" t="str">
        <f>CLEAN('Previous Trades Import_OMS Quer'!O4648)</f>
        <v/>
      </c>
      <c r="Q4648" s="25">
        <f t="shared" si="144"/>
        <v>0</v>
      </c>
      <c r="R4648" s="25" t="e">
        <f>VLOOKUP(O4648,'Currency Balance'!$O$3:$Q$32,3,0)</f>
        <v>#N/A</v>
      </c>
      <c r="S4648" t="e">
        <f t="shared" si="145"/>
        <v>#N/A</v>
      </c>
    </row>
    <row r="4649" spans="1:19">
      <c r="A4649">
        <f>'Previous Trades Import_OMS Quer'!A4649</f>
        <v>0</v>
      </c>
      <c r="B4649">
        <f>'Previous Trades Import_OMS Quer'!B4649</f>
        <v>0</v>
      </c>
      <c r="C4649" s="22">
        <f>'Previous Trades Import_OMS Quer'!C4649</f>
        <v>0</v>
      </c>
      <c r="D4649">
        <f>'Previous Trades Import_OMS Quer'!D4649</f>
        <v>0</v>
      </c>
      <c r="E4649" s="22">
        <f>'Previous Trades Import_OMS Quer'!E4649</f>
        <v>0</v>
      </c>
      <c r="F4649">
        <f>'Previous Trades Import_OMS Quer'!F4649</f>
        <v>0</v>
      </c>
      <c r="G4649">
        <f>'Previous Trades Import_OMS Quer'!G4649</f>
        <v>0</v>
      </c>
      <c r="H4649">
        <f>'Previous Trades Import_OMS Quer'!H4649</f>
        <v>0</v>
      </c>
      <c r="I4649">
        <f>'Previous Trades Import_OMS Quer'!I4649</f>
        <v>0</v>
      </c>
      <c r="J4649">
        <f>'Previous Trades Import_OMS Quer'!J4649</f>
        <v>0</v>
      </c>
      <c r="K4649">
        <f>'Previous Trades Import_OMS Quer'!K4649</f>
        <v>0</v>
      </c>
      <c r="L4649">
        <f>'Previous Trades Import_OMS Quer'!L4649</f>
        <v>0</v>
      </c>
      <c r="M4649">
        <f>'Previous Trades Import_OMS Quer'!M4649</f>
        <v>0</v>
      </c>
      <c r="N4649">
        <f>'Previous Trades Import_OMS Quer'!N4649</f>
        <v>0</v>
      </c>
      <c r="O4649" t="str">
        <f>CLEAN('Previous Trades Import_OMS Quer'!O4649)</f>
        <v/>
      </c>
      <c r="Q4649" s="25">
        <f t="shared" si="144"/>
        <v>0</v>
      </c>
      <c r="R4649" s="25" t="e">
        <f>VLOOKUP(O4649,'Currency Balance'!$O$3:$Q$32,3,0)</f>
        <v>#N/A</v>
      </c>
      <c r="S4649" t="e">
        <f t="shared" si="145"/>
        <v>#N/A</v>
      </c>
    </row>
    <row r="4650" spans="1:19">
      <c r="A4650">
        <f>'Previous Trades Import_OMS Quer'!A4650</f>
        <v>0</v>
      </c>
      <c r="B4650">
        <f>'Previous Trades Import_OMS Quer'!B4650</f>
        <v>0</v>
      </c>
      <c r="C4650" s="22">
        <f>'Previous Trades Import_OMS Quer'!C4650</f>
        <v>0</v>
      </c>
      <c r="D4650">
        <f>'Previous Trades Import_OMS Quer'!D4650</f>
        <v>0</v>
      </c>
      <c r="E4650" s="22">
        <f>'Previous Trades Import_OMS Quer'!E4650</f>
        <v>0</v>
      </c>
      <c r="F4650">
        <f>'Previous Trades Import_OMS Quer'!F4650</f>
        <v>0</v>
      </c>
      <c r="G4650">
        <f>'Previous Trades Import_OMS Quer'!G4650</f>
        <v>0</v>
      </c>
      <c r="H4650">
        <f>'Previous Trades Import_OMS Quer'!H4650</f>
        <v>0</v>
      </c>
      <c r="I4650">
        <f>'Previous Trades Import_OMS Quer'!I4650</f>
        <v>0</v>
      </c>
      <c r="J4650">
        <f>'Previous Trades Import_OMS Quer'!J4650</f>
        <v>0</v>
      </c>
      <c r="K4650">
        <f>'Previous Trades Import_OMS Quer'!K4650</f>
        <v>0</v>
      </c>
      <c r="L4650">
        <f>'Previous Trades Import_OMS Quer'!L4650</f>
        <v>0</v>
      </c>
      <c r="M4650">
        <f>'Previous Trades Import_OMS Quer'!M4650</f>
        <v>0</v>
      </c>
      <c r="N4650">
        <f>'Previous Trades Import_OMS Quer'!N4650</f>
        <v>0</v>
      </c>
      <c r="O4650" t="str">
        <f>CLEAN('Previous Trades Import_OMS Quer'!O4650)</f>
        <v/>
      </c>
      <c r="Q4650" s="25">
        <f t="shared" si="144"/>
        <v>0</v>
      </c>
      <c r="R4650" s="25" t="e">
        <f>VLOOKUP(O4650,'Currency Balance'!$O$3:$Q$32,3,0)</f>
        <v>#N/A</v>
      </c>
      <c r="S4650" t="e">
        <f t="shared" si="145"/>
        <v>#N/A</v>
      </c>
    </row>
    <row r="4651" spans="1:19">
      <c r="A4651">
        <f>'Previous Trades Import_OMS Quer'!A4651</f>
        <v>0</v>
      </c>
      <c r="B4651">
        <f>'Previous Trades Import_OMS Quer'!B4651</f>
        <v>0</v>
      </c>
      <c r="C4651" s="22">
        <f>'Previous Trades Import_OMS Quer'!C4651</f>
        <v>0</v>
      </c>
      <c r="D4651">
        <f>'Previous Trades Import_OMS Quer'!D4651</f>
        <v>0</v>
      </c>
      <c r="E4651" s="22">
        <f>'Previous Trades Import_OMS Quer'!E4651</f>
        <v>0</v>
      </c>
      <c r="F4651">
        <f>'Previous Trades Import_OMS Quer'!F4651</f>
        <v>0</v>
      </c>
      <c r="G4651">
        <f>'Previous Trades Import_OMS Quer'!G4651</f>
        <v>0</v>
      </c>
      <c r="H4651">
        <f>'Previous Trades Import_OMS Quer'!H4651</f>
        <v>0</v>
      </c>
      <c r="I4651">
        <f>'Previous Trades Import_OMS Quer'!I4651</f>
        <v>0</v>
      </c>
      <c r="J4651">
        <f>'Previous Trades Import_OMS Quer'!J4651</f>
        <v>0</v>
      </c>
      <c r="K4651">
        <f>'Previous Trades Import_OMS Quer'!K4651</f>
        <v>0</v>
      </c>
      <c r="L4651">
        <f>'Previous Trades Import_OMS Quer'!L4651</f>
        <v>0</v>
      </c>
      <c r="M4651">
        <f>'Previous Trades Import_OMS Quer'!M4651</f>
        <v>0</v>
      </c>
      <c r="N4651">
        <f>'Previous Trades Import_OMS Quer'!N4651</f>
        <v>0</v>
      </c>
      <c r="O4651" t="str">
        <f>CLEAN('Previous Trades Import_OMS Quer'!O4651)</f>
        <v/>
      </c>
      <c r="Q4651" s="25">
        <f t="shared" si="144"/>
        <v>0</v>
      </c>
      <c r="R4651" s="25" t="e">
        <f>VLOOKUP(O4651,'Currency Balance'!$O$3:$Q$32,3,0)</f>
        <v>#N/A</v>
      </c>
      <c r="S4651" t="e">
        <f t="shared" si="145"/>
        <v>#N/A</v>
      </c>
    </row>
    <row r="4652" spans="1:19">
      <c r="A4652">
        <f>'Previous Trades Import_OMS Quer'!A4652</f>
        <v>0</v>
      </c>
      <c r="B4652">
        <f>'Previous Trades Import_OMS Quer'!B4652</f>
        <v>0</v>
      </c>
      <c r="C4652" s="22">
        <f>'Previous Trades Import_OMS Quer'!C4652</f>
        <v>0</v>
      </c>
      <c r="D4652">
        <f>'Previous Trades Import_OMS Quer'!D4652</f>
        <v>0</v>
      </c>
      <c r="E4652" s="22">
        <f>'Previous Trades Import_OMS Quer'!E4652</f>
        <v>0</v>
      </c>
      <c r="F4652">
        <f>'Previous Trades Import_OMS Quer'!F4652</f>
        <v>0</v>
      </c>
      <c r="G4652">
        <f>'Previous Trades Import_OMS Quer'!G4652</f>
        <v>0</v>
      </c>
      <c r="H4652">
        <f>'Previous Trades Import_OMS Quer'!H4652</f>
        <v>0</v>
      </c>
      <c r="I4652">
        <f>'Previous Trades Import_OMS Quer'!I4652</f>
        <v>0</v>
      </c>
      <c r="J4652">
        <f>'Previous Trades Import_OMS Quer'!J4652</f>
        <v>0</v>
      </c>
      <c r="K4652">
        <f>'Previous Trades Import_OMS Quer'!K4652</f>
        <v>0</v>
      </c>
      <c r="L4652">
        <f>'Previous Trades Import_OMS Quer'!L4652</f>
        <v>0</v>
      </c>
      <c r="M4652">
        <f>'Previous Trades Import_OMS Quer'!M4652</f>
        <v>0</v>
      </c>
      <c r="N4652">
        <f>'Previous Trades Import_OMS Quer'!N4652</f>
        <v>0</v>
      </c>
      <c r="O4652" t="str">
        <f>CLEAN('Previous Trades Import_OMS Quer'!O4652)</f>
        <v/>
      </c>
      <c r="Q4652" s="25">
        <f t="shared" si="144"/>
        <v>0</v>
      </c>
      <c r="R4652" s="25" t="e">
        <f>VLOOKUP(O4652,'Currency Balance'!$O$3:$Q$32,3,0)</f>
        <v>#N/A</v>
      </c>
      <c r="S4652" t="e">
        <f t="shared" si="145"/>
        <v>#N/A</v>
      </c>
    </row>
    <row r="4653" spans="1:19">
      <c r="A4653">
        <f>'Previous Trades Import_OMS Quer'!A4653</f>
        <v>0</v>
      </c>
      <c r="B4653">
        <f>'Previous Trades Import_OMS Quer'!B4653</f>
        <v>0</v>
      </c>
      <c r="C4653" s="22">
        <f>'Previous Trades Import_OMS Quer'!C4653</f>
        <v>0</v>
      </c>
      <c r="D4653">
        <f>'Previous Trades Import_OMS Quer'!D4653</f>
        <v>0</v>
      </c>
      <c r="E4653" s="22">
        <f>'Previous Trades Import_OMS Quer'!E4653</f>
        <v>0</v>
      </c>
      <c r="F4653">
        <f>'Previous Trades Import_OMS Quer'!F4653</f>
        <v>0</v>
      </c>
      <c r="G4653">
        <f>'Previous Trades Import_OMS Quer'!G4653</f>
        <v>0</v>
      </c>
      <c r="H4653">
        <f>'Previous Trades Import_OMS Quer'!H4653</f>
        <v>0</v>
      </c>
      <c r="I4653">
        <f>'Previous Trades Import_OMS Quer'!I4653</f>
        <v>0</v>
      </c>
      <c r="J4653">
        <f>'Previous Trades Import_OMS Quer'!J4653</f>
        <v>0</v>
      </c>
      <c r="K4653">
        <f>'Previous Trades Import_OMS Quer'!K4653</f>
        <v>0</v>
      </c>
      <c r="L4653">
        <f>'Previous Trades Import_OMS Quer'!L4653</f>
        <v>0</v>
      </c>
      <c r="M4653">
        <f>'Previous Trades Import_OMS Quer'!M4653</f>
        <v>0</v>
      </c>
      <c r="N4653">
        <f>'Previous Trades Import_OMS Quer'!N4653</f>
        <v>0</v>
      </c>
      <c r="O4653" t="str">
        <f>CLEAN('Previous Trades Import_OMS Quer'!O4653)</f>
        <v/>
      </c>
      <c r="Q4653" s="25">
        <f t="shared" si="144"/>
        <v>0</v>
      </c>
      <c r="R4653" s="25" t="e">
        <f>VLOOKUP(O4653,'Currency Balance'!$O$3:$Q$32,3,0)</f>
        <v>#N/A</v>
      </c>
      <c r="S4653" t="e">
        <f t="shared" si="145"/>
        <v>#N/A</v>
      </c>
    </row>
    <row r="4654" spans="1:19">
      <c r="A4654">
        <f>'Previous Trades Import_OMS Quer'!A4654</f>
        <v>0</v>
      </c>
      <c r="B4654">
        <f>'Previous Trades Import_OMS Quer'!B4654</f>
        <v>0</v>
      </c>
      <c r="C4654" s="22">
        <f>'Previous Trades Import_OMS Quer'!C4654</f>
        <v>0</v>
      </c>
      <c r="D4654">
        <f>'Previous Trades Import_OMS Quer'!D4654</f>
        <v>0</v>
      </c>
      <c r="E4654" s="22">
        <f>'Previous Trades Import_OMS Quer'!E4654</f>
        <v>0</v>
      </c>
      <c r="F4654">
        <f>'Previous Trades Import_OMS Quer'!F4654</f>
        <v>0</v>
      </c>
      <c r="G4654">
        <f>'Previous Trades Import_OMS Quer'!G4654</f>
        <v>0</v>
      </c>
      <c r="H4654">
        <f>'Previous Trades Import_OMS Quer'!H4654</f>
        <v>0</v>
      </c>
      <c r="I4654">
        <f>'Previous Trades Import_OMS Quer'!I4654</f>
        <v>0</v>
      </c>
      <c r="J4654">
        <f>'Previous Trades Import_OMS Quer'!J4654</f>
        <v>0</v>
      </c>
      <c r="K4654">
        <f>'Previous Trades Import_OMS Quer'!K4654</f>
        <v>0</v>
      </c>
      <c r="L4654">
        <f>'Previous Trades Import_OMS Quer'!L4654</f>
        <v>0</v>
      </c>
      <c r="M4654">
        <f>'Previous Trades Import_OMS Quer'!M4654</f>
        <v>0</v>
      </c>
      <c r="N4654">
        <f>'Previous Trades Import_OMS Quer'!N4654</f>
        <v>0</v>
      </c>
      <c r="O4654" t="str">
        <f>CLEAN('Previous Trades Import_OMS Quer'!O4654)</f>
        <v/>
      </c>
      <c r="Q4654" s="25">
        <f t="shared" si="144"/>
        <v>0</v>
      </c>
      <c r="R4654" s="25" t="e">
        <f>VLOOKUP(O4654,'Currency Balance'!$O$3:$Q$32,3,0)</f>
        <v>#N/A</v>
      </c>
      <c r="S4654" t="e">
        <f t="shared" si="145"/>
        <v>#N/A</v>
      </c>
    </row>
    <row r="4655" spans="1:19">
      <c r="A4655">
        <f>'Previous Trades Import_OMS Quer'!A4655</f>
        <v>0</v>
      </c>
      <c r="B4655">
        <f>'Previous Trades Import_OMS Quer'!B4655</f>
        <v>0</v>
      </c>
      <c r="C4655" s="22">
        <f>'Previous Trades Import_OMS Quer'!C4655</f>
        <v>0</v>
      </c>
      <c r="D4655">
        <f>'Previous Trades Import_OMS Quer'!D4655</f>
        <v>0</v>
      </c>
      <c r="E4655" s="22">
        <f>'Previous Trades Import_OMS Quer'!E4655</f>
        <v>0</v>
      </c>
      <c r="F4655">
        <f>'Previous Trades Import_OMS Quer'!F4655</f>
        <v>0</v>
      </c>
      <c r="G4655">
        <f>'Previous Trades Import_OMS Quer'!G4655</f>
        <v>0</v>
      </c>
      <c r="H4655">
        <f>'Previous Trades Import_OMS Quer'!H4655</f>
        <v>0</v>
      </c>
      <c r="I4655">
        <f>'Previous Trades Import_OMS Quer'!I4655</f>
        <v>0</v>
      </c>
      <c r="J4655">
        <f>'Previous Trades Import_OMS Quer'!J4655</f>
        <v>0</v>
      </c>
      <c r="K4655">
        <f>'Previous Trades Import_OMS Quer'!K4655</f>
        <v>0</v>
      </c>
      <c r="L4655">
        <f>'Previous Trades Import_OMS Quer'!L4655</f>
        <v>0</v>
      </c>
      <c r="M4655">
        <f>'Previous Trades Import_OMS Quer'!M4655</f>
        <v>0</v>
      </c>
      <c r="N4655">
        <f>'Previous Trades Import_OMS Quer'!N4655</f>
        <v>0</v>
      </c>
      <c r="O4655" t="str">
        <f>CLEAN('Previous Trades Import_OMS Quer'!O4655)</f>
        <v/>
      </c>
      <c r="Q4655" s="25">
        <f t="shared" si="144"/>
        <v>0</v>
      </c>
      <c r="R4655" s="25" t="e">
        <f>VLOOKUP(O4655,'Currency Balance'!$O$3:$Q$32,3,0)</f>
        <v>#N/A</v>
      </c>
      <c r="S4655" t="e">
        <f t="shared" si="145"/>
        <v>#N/A</v>
      </c>
    </row>
    <row r="4656" spans="1:19">
      <c r="A4656">
        <f>'Previous Trades Import_OMS Quer'!A4656</f>
        <v>0</v>
      </c>
      <c r="B4656">
        <f>'Previous Trades Import_OMS Quer'!B4656</f>
        <v>0</v>
      </c>
      <c r="C4656" s="22">
        <f>'Previous Trades Import_OMS Quer'!C4656</f>
        <v>0</v>
      </c>
      <c r="D4656">
        <f>'Previous Trades Import_OMS Quer'!D4656</f>
        <v>0</v>
      </c>
      <c r="E4656" s="22">
        <f>'Previous Trades Import_OMS Quer'!E4656</f>
        <v>0</v>
      </c>
      <c r="F4656">
        <f>'Previous Trades Import_OMS Quer'!F4656</f>
        <v>0</v>
      </c>
      <c r="G4656">
        <f>'Previous Trades Import_OMS Quer'!G4656</f>
        <v>0</v>
      </c>
      <c r="H4656">
        <f>'Previous Trades Import_OMS Quer'!H4656</f>
        <v>0</v>
      </c>
      <c r="I4656">
        <f>'Previous Trades Import_OMS Quer'!I4656</f>
        <v>0</v>
      </c>
      <c r="J4656">
        <f>'Previous Trades Import_OMS Quer'!J4656</f>
        <v>0</v>
      </c>
      <c r="K4656">
        <f>'Previous Trades Import_OMS Quer'!K4656</f>
        <v>0</v>
      </c>
      <c r="L4656">
        <f>'Previous Trades Import_OMS Quer'!L4656</f>
        <v>0</v>
      </c>
      <c r="M4656">
        <f>'Previous Trades Import_OMS Quer'!M4656</f>
        <v>0</v>
      </c>
      <c r="N4656">
        <f>'Previous Trades Import_OMS Quer'!N4656</f>
        <v>0</v>
      </c>
      <c r="O4656" t="str">
        <f>CLEAN('Previous Trades Import_OMS Quer'!O4656)</f>
        <v/>
      </c>
      <c r="Q4656" s="25">
        <f t="shared" si="144"/>
        <v>0</v>
      </c>
      <c r="R4656" s="25" t="e">
        <f>VLOOKUP(O4656,'Currency Balance'!$O$3:$Q$32,3,0)</f>
        <v>#N/A</v>
      </c>
      <c r="S4656" t="e">
        <f t="shared" si="145"/>
        <v>#N/A</v>
      </c>
    </row>
    <row r="4657" spans="1:19">
      <c r="A4657">
        <f>'Previous Trades Import_OMS Quer'!A4657</f>
        <v>0</v>
      </c>
      <c r="B4657">
        <f>'Previous Trades Import_OMS Quer'!B4657</f>
        <v>0</v>
      </c>
      <c r="C4657" s="22">
        <f>'Previous Trades Import_OMS Quer'!C4657</f>
        <v>0</v>
      </c>
      <c r="D4657">
        <f>'Previous Trades Import_OMS Quer'!D4657</f>
        <v>0</v>
      </c>
      <c r="E4657" s="22">
        <f>'Previous Trades Import_OMS Quer'!E4657</f>
        <v>0</v>
      </c>
      <c r="F4657">
        <f>'Previous Trades Import_OMS Quer'!F4657</f>
        <v>0</v>
      </c>
      <c r="G4657">
        <f>'Previous Trades Import_OMS Quer'!G4657</f>
        <v>0</v>
      </c>
      <c r="H4657">
        <f>'Previous Trades Import_OMS Quer'!H4657</f>
        <v>0</v>
      </c>
      <c r="I4657">
        <f>'Previous Trades Import_OMS Quer'!I4657</f>
        <v>0</v>
      </c>
      <c r="J4657">
        <f>'Previous Trades Import_OMS Quer'!J4657</f>
        <v>0</v>
      </c>
      <c r="K4657">
        <f>'Previous Trades Import_OMS Quer'!K4657</f>
        <v>0</v>
      </c>
      <c r="L4657">
        <f>'Previous Trades Import_OMS Quer'!L4657</f>
        <v>0</v>
      </c>
      <c r="M4657">
        <f>'Previous Trades Import_OMS Quer'!M4657</f>
        <v>0</v>
      </c>
      <c r="N4657">
        <f>'Previous Trades Import_OMS Quer'!N4657</f>
        <v>0</v>
      </c>
      <c r="O4657" t="str">
        <f>CLEAN('Previous Trades Import_OMS Quer'!O4657)</f>
        <v/>
      </c>
      <c r="Q4657" s="25">
        <f t="shared" si="144"/>
        <v>0</v>
      </c>
      <c r="R4657" s="25" t="e">
        <f>VLOOKUP(O4657,'Currency Balance'!$O$3:$Q$32,3,0)</f>
        <v>#N/A</v>
      </c>
      <c r="S4657" t="e">
        <f t="shared" si="145"/>
        <v>#N/A</v>
      </c>
    </row>
    <row r="4658" spans="1:19">
      <c r="A4658">
        <f>'Previous Trades Import_OMS Quer'!A4658</f>
        <v>0</v>
      </c>
      <c r="B4658">
        <f>'Previous Trades Import_OMS Quer'!B4658</f>
        <v>0</v>
      </c>
      <c r="C4658" s="22">
        <f>'Previous Trades Import_OMS Quer'!C4658</f>
        <v>0</v>
      </c>
      <c r="D4658">
        <f>'Previous Trades Import_OMS Quer'!D4658</f>
        <v>0</v>
      </c>
      <c r="E4658" s="22">
        <f>'Previous Trades Import_OMS Quer'!E4658</f>
        <v>0</v>
      </c>
      <c r="F4658">
        <f>'Previous Trades Import_OMS Quer'!F4658</f>
        <v>0</v>
      </c>
      <c r="G4658">
        <f>'Previous Trades Import_OMS Quer'!G4658</f>
        <v>0</v>
      </c>
      <c r="H4658">
        <f>'Previous Trades Import_OMS Quer'!H4658</f>
        <v>0</v>
      </c>
      <c r="I4658">
        <f>'Previous Trades Import_OMS Quer'!I4658</f>
        <v>0</v>
      </c>
      <c r="J4658">
        <f>'Previous Trades Import_OMS Quer'!J4658</f>
        <v>0</v>
      </c>
      <c r="K4658">
        <f>'Previous Trades Import_OMS Quer'!K4658</f>
        <v>0</v>
      </c>
      <c r="L4658">
        <f>'Previous Trades Import_OMS Quer'!L4658</f>
        <v>0</v>
      </c>
      <c r="M4658">
        <f>'Previous Trades Import_OMS Quer'!M4658</f>
        <v>0</v>
      </c>
      <c r="N4658">
        <f>'Previous Trades Import_OMS Quer'!N4658</f>
        <v>0</v>
      </c>
      <c r="O4658" t="str">
        <f>CLEAN('Previous Trades Import_OMS Quer'!O4658)</f>
        <v/>
      </c>
      <c r="Q4658" s="25">
        <f t="shared" si="144"/>
        <v>0</v>
      </c>
      <c r="R4658" s="25" t="e">
        <f>VLOOKUP(O4658,'Currency Balance'!$O$3:$Q$32,3,0)</f>
        <v>#N/A</v>
      </c>
      <c r="S4658" t="e">
        <f t="shared" si="145"/>
        <v>#N/A</v>
      </c>
    </row>
    <row r="4659" spans="1:19">
      <c r="A4659">
        <f>'Previous Trades Import_OMS Quer'!A4659</f>
        <v>0</v>
      </c>
      <c r="B4659">
        <f>'Previous Trades Import_OMS Quer'!B4659</f>
        <v>0</v>
      </c>
      <c r="C4659" s="22">
        <f>'Previous Trades Import_OMS Quer'!C4659</f>
        <v>0</v>
      </c>
      <c r="D4659">
        <f>'Previous Trades Import_OMS Quer'!D4659</f>
        <v>0</v>
      </c>
      <c r="E4659" s="22">
        <f>'Previous Trades Import_OMS Quer'!E4659</f>
        <v>0</v>
      </c>
      <c r="F4659">
        <f>'Previous Trades Import_OMS Quer'!F4659</f>
        <v>0</v>
      </c>
      <c r="G4659">
        <f>'Previous Trades Import_OMS Quer'!G4659</f>
        <v>0</v>
      </c>
      <c r="H4659">
        <f>'Previous Trades Import_OMS Quer'!H4659</f>
        <v>0</v>
      </c>
      <c r="I4659">
        <f>'Previous Trades Import_OMS Quer'!I4659</f>
        <v>0</v>
      </c>
      <c r="J4659">
        <f>'Previous Trades Import_OMS Quer'!J4659</f>
        <v>0</v>
      </c>
      <c r="K4659">
        <f>'Previous Trades Import_OMS Quer'!K4659</f>
        <v>0</v>
      </c>
      <c r="L4659">
        <f>'Previous Trades Import_OMS Quer'!L4659</f>
        <v>0</v>
      </c>
      <c r="M4659">
        <f>'Previous Trades Import_OMS Quer'!M4659</f>
        <v>0</v>
      </c>
      <c r="N4659">
        <f>'Previous Trades Import_OMS Quer'!N4659</f>
        <v>0</v>
      </c>
      <c r="O4659" t="str">
        <f>CLEAN('Previous Trades Import_OMS Quer'!O4659)</f>
        <v/>
      </c>
      <c r="Q4659" s="25">
        <f t="shared" si="144"/>
        <v>0</v>
      </c>
      <c r="R4659" s="25" t="e">
        <f>VLOOKUP(O4659,'Currency Balance'!$O$3:$Q$32,3,0)</f>
        <v>#N/A</v>
      </c>
      <c r="S4659" t="e">
        <f t="shared" si="145"/>
        <v>#N/A</v>
      </c>
    </row>
    <row r="4660" spans="1:19">
      <c r="A4660">
        <f>'Previous Trades Import_OMS Quer'!A4660</f>
        <v>0</v>
      </c>
      <c r="B4660">
        <f>'Previous Trades Import_OMS Quer'!B4660</f>
        <v>0</v>
      </c>
      <c r="C4660" s="22">
        <f>'Previous Trades Import_OMS Quer'!C4660</f>
        <v>0</v>
      </c>
      <c r="D4660">
        <f>'Previous Trades Import_OMS Quer'!D4660</f>
        <v>0</v>
      </c>
      <c r="E4660" s="22">
        <f>'Previous Trades Import_OMS Quer'!E4660</f>
        <v>0</v>
      </c>
      <c r="F4660">
        <f>'Previous Trades Import_OMS Quer'!F4660</f>
        <v>0</v>
      </c>
      <c r="G4660">
        <f>'Previous Trades Import_OMS Quer'!G4660</f>
        <v>0</v>
      </c>
      <c r="H4660">
        <f>'Previous Trades Import_OMS Quer'!H4660</f>
        <v>0</v>
      </c>
      <c r="I4660">
        <f>'Previous Trades Import_OMS Quer'!I4660</f>
        <v>0</v>
      </c>
      <c r="J4660">
        <f>'Previous Trades Import_OMS Quer'!J4660</f>
        <v>0</v>
      </c>
      <c r="K4660">
        <f>'Previous Trades Import_OMS Quer'!K4660</f>
        <v>0</v>
      </c>
      <c r="L4660">
        <f>'Previous Trades Import_OMS Quer'!L4660</f>
        <v>0</v>
      </c>
      <c r="M4660">
        <f>'Previous Trades Import_OMS Quer'!M4660</f>
        <v>0</v>
      </c>
      <c r="N4660">
        <f>'Previous Trades Import_OMS Quer'!N4660</f>
        <v>0</v>
      </c>
      <c r="O4660" t="str">
        <f>CLEAN('Previous Trades Import_OMS Quer'!O4660)</f>
        <v/>
      </c>
      <c r="Q4660" s="25">
        <f t="shared" si="144"/>
        <v>0</v>
      </c>
      <c r="R4660" s="25" t="e">
        <f>VLOOKUP(O4660,'Currency Balance'!$O$3:$Q$32,3,0)</f>
        <v>#N/A</v>
      </c>
      <c r="S4660" t="e">
        <f t="shared" si="145"/>
        <v>#N/A</v>
      </c>
    </row>
    <row r="4661" spans="1:19">
      <c r="A4661">
        <f>'Previous Trades Import_OMS Quer'!A4661</f>
        <v>0</v>
      </c>
      <c r="B4661">
        <f>'Previous Trades Import_OMS Quer'!B4661</f>
        <v>0</v>
      </c>
      <c r="C4661" s="22">
        <f>'Previous Trades Import_OMS Quer'!C4661</f>
        <v>0</v>
      </c>
      <c r="D4661">
        <f>'Previous Trades Import_OMS Quer'!D4661</f>
        <v>0</v>
      </c>
      <c r="E4661" s="22">
        <f>'Previous Trades Import_OMS Quer'!E4661</f>
        <v>0</v>
      </c>
      <c r="F4661">
        <f>'Previous Trades Import_OMS Quer'!F4661</f>
        <v>0</v>
      </c>
      <c r="G4661">
        <f>'Previous Trades Import_OMS Quer'!G4661</f>
        <v>0</v>
      </c>
      <c r="H4661">
        <f>'Previous Trades Import_OMS Quer'!H4661</f>
        <v>0</v>
      </c>
      <c r="I4661">
        <f>'Previous Trades Import_OMS Quer'!I4661</f>
        <v>0</v>
      </c>
      <c r="J4661">
        <f>'Previous Trades Import_OMS Quer'!J4661</f>
        <v>0</v>
      </c>
      <c r="K4661">
        <f>'Previous Trades Import_OMS Quer'!K4661</f>
        <v>0</v>
      </c>
      <c r="L4661">
        <f>'Previous Trades Import_OMS Quer'!L4661</f>
        <v>0</v>
      </c>
      <c r="M4661">
        <f>'Previous Trades Import_OMS Quer'!M4661</f>
        <v>0</v>
      </c>
      <c r="N4661">
        <f>'Previous Trades Import_OMS Quer'!N4661</f>
        <v>0</v>
      </c>
      <c r="O4661" t="str">
        <f>CLEAN('Previous Trades Import_OMS Quer'!O4661)</f>
        <v/>
      </c>
      <c r="Q4661" s="25">
        <f t="shared" si="144"/>
        <v>0</v>
      </c>
      <c r="R4661" s="25" t="e">
        <f>VLOOKUP(O4661,'Currency Balance'!$O$3:$Q$32,3,0)</f>
        <v>#N/A</v>
      </c>
      <c r="S4661" t="e">
        <f t="shared" si="145"/>
        <v>#N/A</v>
      </c>
    </row>
    <row r="4662" spans="1:19">
      <c r="A4662">
        <f>'Previous Trades Import_OMS Quer'!A4662</f>
        <v>0</v>
      </c>
      <c r="B4662">
        <f>'Previous Trades Import_OMS Quer'!B4662</f>
        <v>0</v>
      </c>
      <c r="C4662" s="22">
        <f>'Previous Trades Import_OMS Quer'!C4662</f>
        <v>0</v>
      </c>
      <c r="D4662">
        <f>'Previous Trades Import_OMS Quer'!D4662</f>
        <v>0</v>
      </c>
      <c r="E4662" s="22">
        <f>'Previous Trades Import_OMS Quer'!E4662</f>
        <v>0</v>
      </c>
      <c r="F4662">
        <f>'Previous Trades Import_OMS Quer'!F4662</f>
        <v>0</v>
      </c>
      <c r="G4662">
        <f>'Previous Trades Import_OMS Quer'!G4662</f>
        <v>0</v>
      </c>
      <c r="H4662">
        <f>'Previous Trades Import_OMS Quer'!H4662</f>
        <v>0</v>
      </c>
      <c r="I4662">
        <f>'Previous Trades Import_OMS Quer'!I4662</f>
        <v>0</v>
      </c>
      <c r="J4662">
        <f>'Previous Trades Import_OMS Quer'!J4662</f>
        <v>0</v>
      </c>
      <c r="K4662">
        <f>'Previous Trades Import_OMS Quer'!K4662</f>
        <v>0</v>
      </c>
      <c r="L4662">
        <f>'Previous Trades Import_OMS Quer'!L4662</f>
        <v>0</v>
      </c>
      <c r="M4662">
        <f>'Previous Trades Import_OMS Quer'!M4662</f>
        <v>0</v>
      </c>
      <c r="N4662">
        <f>'Previous Trades Import_OMS Quer'!N4662</f>
        <v>0</v>
      </c>
      <c r="O4662" t="str">
        <f>CLEAN('Previous Trades Import_OMS Quer'!O4662)</f>
        <v/>
      </c>
      <c r="Q4662" s="25">
        <f t="shared" si="144"/>
        <v>0</v>
      </c>
      <c r="R4662" s="25" t="e">
        <f>VLOOKUP(O4662,'Currency Balance'!$O$3:$Q$32,3,0)</f>
        <v>#N/A</v>
      </c>
      <c r="S4662" t="e">
        <f t="shared" si="145"/>
        <v>#N/A</v>
      </c>
    </row>
    <row r="4663" spans="1:19">
      <c r="A4663">
        <f>'Previous Trades Import_OMS Quer'!A4663</f>
        <v>0</v>
      </c>
      <c r="B4663">
        <f>'Previous Trades Import_OMS Quer'!B4663</f>
        <v>0</v>
      </c>
      <c r="C4663" s="22">
        <f>'Previous Trades Import_OMS Quer'!C4663</f>
        <v>0</v>
      </c>
      <c r="D4663">
        <f>'Previous Trades Import_OMS Quer'!D4663</f>
        <v>0</v>
      </c>
      <c r="E4663" s="22">
        <f>'Previous Trades Import_OMS Quer'!E4663</f>
        <v>0</v>
      </c>
      <c r="F4663">
        <f>'Previous Trades Import_OMS Quer'!F4663</f>
        <v>0</v>
      </c>
      <c r="G4663">
        <f>'Previous Trades Import_OMS Quer'!G4663</f>
        <v>0</v>
      </c>
      <c r="H4663">
        <f>'Previous Trades Import_OMS Quer'!H4663</f>
        <v>0</v>
      </c>
      <c r="I4663">
        <f>'Previous Trades Import_OMS Quer'!I4663</f>
        <v>0</v>
      </c>
      <c r="J4663">
        <f>'Previous Trades Import_OMS Quer'!J4663</f>
        <v>0</v>
      </c>
      <c r="K4663">
        <f>'Previous Trades Import_OMS Quer'!K4663</f>
        <v>0</v>
      </c>
      <c r="L4663">
        <f>'Previous Trades Import_OMS Quer'!L4663</f>
        <v>0</v>
      </c>
      <c r="M4663">
        <f>'Previous Trades Import_OMS Quer'!M4663</f>
        <v>0</v>
      </c>
      <c r="N4663">
        <f>'Previous Trades Import_OMS Quer'!N4663</f>
        <v>0</v>
      </c>
      <c r="O4663" t="str">
        <f>CLEAN('Previous Trades Import_OMS Quer'!O4663)</f>
        <v/>
      </c>
      <c r="Q4663" s="25">
        <f t="shared" si="144"/>
        <v>0</v>
      </c>
      <c r="R4663" s="25" t="e">
        <f>VLOOKUP(O4663,'Currency Balance'!$O$3:$Q$32,3,0)</f>
        <v>#N/A</v>
      </c>
      <c r="S4663" t="e">
        <f t="shared" si="145"/>
        <v>#N/A</v>
      </c>
    </row>
    <row r="4664" spans="1:19">
      <c r="A4664">
        <f>'Previous Trades Import_OMS Quer'!A4664</f>
        <v>0</v>
      </c>
      <c r="B4664">
        <f>'Previous Trades Import_OMS Quer'!B4664</f>
        <v>0</v>
      </c>
      <c r="C4664" s="22">
        <f>'Previous Trades Import_OMS Quer'!C4664</f>
        <v>0</v>
      </c>
      <c r="D4664">
        <f>'Previous Trades Import_OMS Quer'!D4664</f>
        <v>0</v>
      </c>
      <c r="E4664" s="22">
        <f>'Previous Trades Import_OMS Quer'!E4664</f>
        <v>0</v>
      </c>
      <c r="F4664">
        <f>'Previous Trades Import_OMS Quer'!F4664</f>
        <v>0</v>
      </c>
      <c r="G4664">
        <f>'Previous Trades Import_OMS Quer'!G4664</f>
        <v>0</v>
      </c>
      <c r="H4664">
        <f>'Previous Trades Import_OMS Quer'!H4664</f>
        <v>0</v>
      </c>
      <c r="I4664">
        <f>'Previous Trades Import_OMS Quer'!I4664</f>
        <v>0</v>
      </c>
      <c r="J4664">
        <f>'Previous Trades Import_OMS Quer'!J4664</f>
        <v>0</v>
      </c>
      <c r="K4664">
        <f>'Previous Trades Import_OMS Quer'!K4664</f>
        <v>0</v>
      </c>
      <c r="L4664">
        <f>'Previous Trades Import_OMS Quer'!L4664</f>
        <v>0</v>
      </c>
      <c r="M4664">
        <f>'Previous Trades Import_OMS Quer'!M4664</f>
        <v>0</v>
      </c>
      <c r="N4664">
        <f>'Previous Trades Import_OMS Quer'!N4664</f>
        <v>0</v>
      </c>
      <c r="O4664" t="str">
        <f>CLEAN('Previous Trades Import_OMS Quer'!O4664)</f>
        <v/>
      </c>
      <c r="Q4664" s="25">
        <f t="shared" si="144"/>
        <v>0</v>
      </c>
      <c r="R4664" s="25" t="e">
        <f>VLOOKUP(O4664,'Currency Balance'!$O$3:$Q$32,3,0)</f>
        <v>#N/A</v>
      </c>
      <c r="S4664" t="e">
        <f t="shared" si="145"/>
        <v>#N/A</v>
      </c>
    </row>
    <row r="4665" spans="1:19">
      <c r="A4665">
        <f>'Previous Trades Import_OMS Quer'!A4665</f>
        <v>0</v>
      </c>
      <c r="B4665">
        <f>'Previous Trades Import_OMS Quer'!B4665</f>
        <v>0</v>
      </c>
      <c r="C4665" s="22">
        <f>'Previous Trades Import_OMS Quer'!C4665</f>
        <v>0</v>
      </c>
      <c r="D4665">
        <f>'Previous Trades Import_OMS Quer'!D4665</f>
        <v>0</v>
      </c>
      <c r="E4665" s="22">
        <f>'Previous Trades Import_OMS Quer'!E4665</f>
        <v>0</v>
      </c>
      <c r="F4665">
        <f>'Previous Trades Import_OMS Quer'!F4665</f>
        <v>0</v>
      </c>
      <c r="G4665">
        <f>'Previous Trades Import_OMS Quer'!G4665</f>
        <v>0</v>
      </c>
      <c r="H4665">
        <f>'Previous Trades Import_OMS Quer'!H4665</f>
        <v>0</v>
      </c>
      <c r="I4665">
        <f>'Previous Trades Import_OMS Quer'!I4665</f>
        <v>0</v>
      </c>
      <c r="J4665">
        <f>'Previous Trades Import_OMS Quer'!J4665</f>
        <v>0</v>
      </c>
      <c r="K4665">
        <f>'Previous Trades Import_OMS Quer'!K4665</f>
        <v>0</v>
      </c>
      <c r="L4665">
        <f>'Previous Trades Import_OMS Quer'!L4665</f>
        <v>0</v>
      </c>
      <c r="M4665">
        <f>'Previous Trades Import_OMS Quer'!M4665</f>
        <v>0</v>
      </c>
      <c r="N4665">
        <f>'Previous Trades Import_OMS Quer'!N4665</f>
        <v>0</v>
      </c>
      <c r="O4665" t="str">
        <f>CLEAN('Previous Trades Import_OMS Quer'!O4665)</f>
        <v/>
      </c>
      <c r="Q4665" s="25">
        <f t="shared" si="144"/>
        <v>0</v>
      </c>
      <c r="R4665" s="25" t="e">
        <f>VLOOKUP(O4665,'Currency Balance'!$O$3:$Q$32,3,0)</f>
        <v>#N/A</v>
      </c>
      <c r="S4665" t="e">
        <f t="shared" si="145"/>
        <v>#N/A</v>
      </c>
    </row>
    <row r="4666" spans="1:19">
      <c r="A4666">
        <f>'Previous Trades Import_OMS Quer'!A4666</f>
        <v>0</v>
      </c>
      <c r="B4666">
        <f>'Previous Trades Import_OMS Quer'!B4666</f>
        <v>0</v>
      </c>
      <c r="C4666" s="22">
        <f>'Previous Trades Import_OMS Quer'!C4666</f>
        <v>0</v>
      </c>
      <c r="D4666">
        <f>'Previous Trades Import_OMS Quer'!D4666</f>
        <v>0</v>
      </c>
      <c r="E4666" s="22">
        <f>'Previous Trades Import_OMS Quer'!E4666</f>
        <v>0</v>
      </c>
      <c r="F4666">
        <f>'Previous Trades Import_OMS Quer'!F4666</f>
        <v>0</v>
      </c>
      <c r="G4666">
        <f>'Previous Trades Import_OMS Quer'!G4666</f>
        <v>0</v>
      </c>
      <c r="H4666">
        <f>'Previous Trades Import_OMS Quer'!H4666</f>
        <v>0</v>
      </c>
      <c r="I4666">
        <f>'Previous Trades Import_OMS Quer'!I4666</f>
        <v>0</v>
      </c>
      <c r="J4666">
        <f>'Previous Trades Import_OMS Quer'!J4666</f>
        <v>0</v>
      </c>
      <c r="K4666">
        <f>'Previous Trades Import_OMS Quer'!K4666</f>
        <v>0</v>
      </c>
      <c r="L4666">
        <f>'Previous Trades Import_OMS Quer'!L4666</f>
        <v>0</v>
      </c>
      <c r="M4666">
        <f>'Previous Trades Import_OMS Quer'!M4666</f>
        <v>0</v>
      </c>
      <c r="N4666">
        <f>'Previous Trades Import_OMS Quer'!N4666</f>
        <v>0</v>
      </c>
      <c r="O4666" t="str">
        <f>CLEAN('Previous Trades Import_OMS Quer'!O4666)</f>
        <v/>
      </c>
      <c r="Q4666" s="25">
        <f t="shared" si="144"/>
        <v>0</v>
      </c>
      <c r="R4666" s="25" t="e">
        <f>VLOOKUP(O4666,'Currency Balance'!$O$3:$Q$32,3,0)</f>
        <v>#N/A</v>
      </c>
      <c r="S4666" t="e">
        <f t="shared" si="145"/>
        <v>#N/A</v>
      </c>
    </row>
    <row r="4667" spans="1:19">
      <c r="A4667">
        <f>'Previous Trades Import_OMS Quer'!A4667</f>
        <v>0</v>
      </c>
      <c r="B4667">
        <f>'Previous Trades Import_OMS Quer'!B4667</f>
        <v>0</v>
      </c>
      <c r="C4667" s="22">
        <f>'Previous Trades Import_OMS Quer'!C4667</f>
        <v>0</v>
      </c>
      <c r="D4667">
        <f>'Previous Trades Import_OMS Quer'!D4667</f>
        <v>0</v>
      </c>
      <c r="E4667" s="22">
        <f>'Previous Trades Import_OMS Quer'!E4667</f>
        <v>0</v>
      </c>
      <c r="F4667">
        <f>'Previous Trades Import_OMS Quer'!F4667</f>
        <v>0</v>
      </c>
      <c r="G4667">
        <f>'Previous Trades Import_OMS Quer'!G4667</f>
        <v>0</v>
      </c>
      <c r="H4667">
        <f>'Previous Trades Import_OMS Quer'!H4667</f>
        <v>0</v>
      </c>
      <c r="I4667">
        <f>'Previous Trades Import_OMS Quer'!I4667</f>
        <v>0</v>
      </c>
      <c r="J4667">
        <f>'Previous Trades Import_OMS Quer'!J4667</f>
        <v>0</v>
      </c>
      <c r="K4667">
        <f>'Previous Trades Import_OMS Quer'!K4667</f>
        <v>0</v>
      </c>
      <c r="L4667">
        <f>'Previous Trades Import_OMS Quer'!L4667</f>
        <v>0</v>
      </c>
      <c r="M4667">
        <f>'Previous Trades Import_OMS Quer'!M4667</f>
        <v>0</v>
      </c>
      <c r="N4667">
        <f>'Previous Trades Import_OMS Quer'!N4667</f>
        <v>0</v>
      </c>
      <c r="O4667" t="str">
        <f>CLEAN('Previous Trades Import_OMS Quer'!O4667)</f>
        <v/>
      </c>
      <c r="Q4667" s="25">
        <f t="shared" si="144"/>
        <v>0</v>
      </c>
      <c r="R4667" s="25" t="e">
        <f>VLOOKUP(O4667,'Currency Balance'!$O$3:$Q$32,3,0)</f>
        <v>#N/A</v>
      </c>
      <c r="S4667" t="e">
        <f t="shared" si="145"/>
        <v>#N/A</v>
      </c>
    </row>
    <row r="4668" spans="1:19">
      <c r="A4668">
        <f>'Previous Trades Import_OMS Quer'!A4668</f>
        <v>0</v>
      </c>
      <c r="B4668">
        <f>'Previous Trades Import_OMS Quer'!B4668</f>
        <v>0</v>
      </c>
      <c r="C4668" s="22">
        <f>'Previous Trades Import_OMS Quer'!C4668</f>
        <v>0</v>
      </c>
      <c r="D4668">
        <f>'Previous Trades Import_OMS Quer'!D4668</f>
        <v>0</v>
      </c>
      <c r="E4668" s="22">
        <f>'Previous Trades Import_OMS Quer'!E4668</f>
        <v>0</v>
      </c>
      <c r="F4668">
        <f>'Previous Trades Import_OMS Quer'!F4668</f>
        <v>0</v>
      </c>
      <c r="G4668">
        <f>'Previous Trades Import_OMS Quer'!G4668</f>
        <v>0</v>
      </c>
      <c r="H4668">
        <f>'Previous Trades Import_OMS Quer'!H4668</f>
        <v>0</v>
      </c>
      <c r="I4668">
        <f>'Previous Trades Import_OMS Quer'!I4668</f>
        <v>0</v>
      </c>
      <c r="J4668">
        <f>'Previous Trades Import_OMS Quer'!J4668</f>
        <v>0</v>
      </c>
      <c r="K4668">
        <f>'Previous Trades Import_OMS Quer'!K4668</f>
        <v>0</v>
      </c>
      <c r="L4668">
        <f>'Previous Trades Import_OMS Quer'!L4668</f>
        <v>0</v>
      </c>
      <c r="M4668">
        <f>'Previous Trades Import_OMS Quer'!M4668</f>
        <v>0</v>
      </c>
      <c r="N4668">
        <f>'Previous Trades Import_OMS Quer'!N4668</f>
        <v>0</v>
      </c>
      <c r="O4668" t="str">
        <f>CLEAN('Previous Trades Import_OMS Quer'!O4668)</f>
        <v/>
      </c>
      <c r="Q4668" s="25">
        <f t="shared" si="144"/>
        <v>0</v>
      </c>
      <c r="R4668" s="25" t="e">
        <f>VLOOKUP(O4668,'Currency Balance'!$O$3:$Q$32,3,0)</f>
        <v>#N/A</v>
      </c>
      <c r="S4668" t="e">
        <f t="shared" si="145"/>
        <v>#N/A</v>
      </c>
    </row>
    <row r="4669" spans="1:19">
      <c r="A4669">
        <f>'Previous Trades Import_OMS Quer'!A4669</f>
        <v>0</v>
      </c>
      <c r="B4669">
        <f>'Previous Trades Import_OMS Quer'!B4669</f>
        <v>0</v>
      </c>
      <c r="C4669" s="22">
        <f>'Previous Trades Import_OMS Quer'!C4669</f>
        <v>0</v>
      </c>
      <c r="D4669">
        <f>'Previous Trades Import_OMS Quer'!D4669</f>
        <v>0</v>
      </c>
      <c r="E4669" s="22">
        <f>'Previous Trades Import_OMS Quer'!E4669</f>
        <v>0</v>
      </c>
      <c r="F4669">
        <f>'Previous Trades Import_OMS Quer'!F4669</f>
        <v>0</v>
      </c>
      <c r="G4669">
        <f>'Previous Trades Import_OMS Quer'!G4669</f>
        <v>0</v>
      </c>
      <c r="H4669">
        <f>'Previous Trades Import_OMS Quer'!H4669</f>
        <v>0</v>
      </c>
      <c r="I4669">
        <f>'Previous Trades Import_OMS Quer'!I4669</f>
        <v>0</v>
      </c>
      <c r="J4669">
        <f>'Previous Trades Import_OMS Quer'!J4669</f>
        <v>0</v>
      </c>
      <c r="K4669">
        <f>'Previous Trades Import_OMS Quer'!K4669</f>
        <v>0</v>
      </c>
      <c r="L4669">
        <f>'Previous Trades Import_OMS Quer'!L4669</f>
        <v>0</v>
      </c>
      <c r="M4669">
        <f>'Previous Trades Import_OMS Quer'!M4669</f>
        <v>0</v>
      </c>
      <c r="N4669">
        <f>'Previous Trades Import_OMS Quer'!N4669</f>
        <v>0</v>
      </c>
      <c r="O4669" t="str">
        <f>CLEAN('Previous Trades Import_OMS Quer'!O4669)</f>
        <v/>
      </c>
      <c r="Q4669" s="25">
        <f t="shared" si="144"/>
        <v>0</v>
      </c>
      <c r="R4669" s="25" t="e">
        <f>VLOOKUP(O4669,'Currency Balance'!$O$3:$Q$32,3,0)</f>
        <v>#N/A</v>
      </c>
      <c r="S4669" t="e">
        <f t="shared" si="145"/>
        <v>#N/A</v>
      </c>
    </row>
    <row r="4670" spans="1:19">
      <c r="A4670">
        <f>'Previous Trades Import_OMS Quer'!A4670</f>
        <v>0</v>
      </c>
      <c r="B4670">
        <f>'Previous Trades Import_OMS Quer'!B4670</f>
        <v>0</v>
      </c>
      <c r="C4670" s="22">
        <f>'Previous Trades Import_OMS Quer'!C4670</f>
        <v>0</v>
      </c>
      <c r="D4670">
        <f>'Previous Trades Import_OMS Quer'!D4670</f>
        <v>0</v>
      </c>
      <c r="E4670" s="22">
        <f>'Previous Trades Import_OMS Quer'!E4670</f>
        <v>0</v>
      </c>
      <c r="F4670">
        <f>'Previous Trades Import_OMS Quer'!F4670</f>
        <v>0</v>
      </c>
      <c r="G4670">
        <f>'Previous Trades Import_OMS Quer'!G4670</f>
        <v>0</v>
      </c>
      <c r="H4670">
        <f>'Previous Trades Import_OMS Quer'!H4670</f>
        <v>0</v>
      </c>
      <c r="I4670">
        <f>'Previous Trades Import_OMS Quer'!I4670</f>
        <v>0</v>
      </c>
      <c r="J4670">
        <f>'Previous Trades Import_OMS Quer'!J4670</f>
        <v>0</v>
      </c>
      <c r="K4670">
        <f>'Previous Trades Import_OMS Quer'!K4670</f>
        <v>0</v>
      </c>
      <c r="L4670">
        <f>'Previous Trades Import_OMS Quer'!L4670</f>
        <v>0</v>
      </c>
      <c r="M4670">
        <f>'Previous Trades Import_OMS Quer'!M4670</f>
        <v>0</v>
      </c>
      <c r="N4670">
        <f>'Previous Trades Import_OMS Quer'!N4670</f>
        <v>0</v>
      </c>
      <c r="O4670" t="str">
        <f>CLEAN('Previous Trades Import_OMS Quer'!O4670)</f>
        <v/>
      </c>
      <c r="Q4670" s="25">
        <f t="shared" si="144"/>
        <v>0</v>
      </c>
      <c r="R4670" s="25" t="e">
        <f>VLOOKUP(O4670,'Currency Balance'!$O$3:$Q$32,3,0)</f>
        <v>#N/A</v>
      </c>
      <c r="S4670" t="e">
        <f t="shared" si="145"/>
        <v>#N/A</v>
      </c>
    </row>
    <row r="4671" spans="1:19">
      <c r="A4671">
        <f>'Previous Trades Import_OMS Quer'!A4671</f>
        <v>0</v>
      </c>
      <c r="B4671">
        <f>'Previous Trades Import_OMS Quer'!B4671</f>
        <v>0</v>
      </c>
      <c r="C4671" s="22">
        <f>'Previous Trades Import_OMS Quer'!C4671</f>
        <v>0</v>
      </c>
      <c r="D4671">
        <f>'Previous Trades Import_OMS Quer'!D4671</f>
        <v>0</v>
      </c>
      <c r="E4671" s="22">
        <f>'Previous Trades Import_OMS Quer'!E4671</f>
        <v>0</v>
      </c>
      <c r="F4671">
        <f>'Previous Trades Import_OMS Quer'!F4671</f>
        <v>0</v>
      </c>
      <c r="G4671">
        <f>'Previous Trades Import_OMS Quer'!G4671</f>
        <v>0</v>
      </c>
      <c r="H4671">
        <f>'Previous Trades Import_OMS Quer'!H4671</f>
        <v>0</v>
      </c>
      <c r="I4671">
        <f>'Previous Trades Import_OMS Quer'!I4671</f>
        <v>0</v>
      </c>
      <c r="J4671">
        <f>'Previous Trades Import_OMS Quer'!J4671</f>
        <v>0</v>
      </c>
      <c r="K4671">
        <f>'Previous Trades Import_OMS Quer'!K4671</f>
        <v>0</v>
      </c>
      <c r="L4671">
        <f>'Previous Trades Import_OMS Quer'!L4671</f>
        <v>0</v>
      </c>
      <c r="M4671">
        <f>'Previous Trades Import_OMS Quer'!M4671</f>
        <v>0</v>
      </c>
      <c r="N4671">
        <f>'Previous Trades Import_OMS Quer'!N4671</f>
        <v>0</v>
      </c>
      <c r="O4671" t="str">
        <f>CLEAN('Previous Trades Import_OMS Quer'!O4671)</f>
        <v/>
      </c>
      <c r="Q4671" s="25">
        <f t="shared" si="144"/>
        <v>0</v>
      </c>
      <c r="R4671" s="25" t="e">
        <f>VLOOKUP(O4671,'Currency Balance'!$O$3:$Q$32,3,0)</f>
        <v>#N/A</v>
      </c>
      <c r="S4671" t="e">
        <f t="shared" si="145"/>
        <v>#N/A</v>
      </c>
    </row>
    <row r="4672" spans="1:19">
      <c r="A4672">
        <f>'Previous Trades Import_OMS Quer'!A4672</f>
        <v>0</v>
      </c>
      <c r="B4672">
        <f>'Previous Trades Import_OMS Quer'!B4672</f>
        <v>0</v>
      </c>
      <c r="C4672" s="22">
        <f>'Previous Trades Import_OMS Quer'!C4672</f>
        <v>0</v>
      </c>
      <c r="D4672">
        <f>'Previous Trades Import_OMS Quer'!D4672</f>
        <v>0</v>
      </c>
      <c r="E4672" s="22">
        <f>'Previous Trades Import_OMS Quer'!E4672</f>
        <v>0</v>
      </c>
      <c r="F4672">
        <f>'Previous Trades Import_OMS Quer'!F4672</f>
        <v>0</v>
      </c>
      <c r="G4672">
        <f>'Previous Trades Import_OMS Quer'!G4672</f>
        <v>0</v>
      </c>
      <c r="H4672">
        <f>'Previous Trades Import_OMS Quer'!H4672</f>
        <v>0</v>
      </c>
      <c r="I4672">
        <f>'Previous Trades Import_OMS Quer'!I4672</f>
        <v>0</v>
      </c>
      <c r="J4672">
        <f>'Previous Trades Import_OMS Quer'!J4672</f>
        <v>0</v>
      </c>
      <c r="K4672">
        <f>'Previous Trades Import_OMS Quer'!K4672</f>
        <v>0</v>
      </c>
      <c r="L4672">
        <f>'Previous Trades Import_OMS Quer'!L4672</f>
        <v>0</v>
      </c>
      <c r="M4672">
        <f>'Previous Trades Import_OMS Quer'!M4672</f>
        <v>0</v>
      </c>
      <c r="N4672">
        <f>'Previous Trades Import_OMS Quer'!N4672</f>
        <v>0</v>
      </c>
      <c r="O4672" t="str">
        <f>CLEAN('Previous Trades Import_OMS Quer'!O4672)</f>
        <v/>
      </c>
      <c r="Q4672" s="25">
        <f t="shared" si="144"/>
        <v>0</v>
      </c>
      <c r="R4672" s="25" t="e">
        <f>VLOOKUP(O4672,'Currency Balance'!$O$3:$Q$32,3,0)</f>
        <v>#N/A</v>
      </c>
      <c r="S4672" t="e">
        <f t="shared" si="145"/>
        <v>#N/A</v>
      </c>
    </row>
    <row r="4673" spans="1:19">
      <c r="A4673">
        <f>'Previous Trades Import_OMS Quer'!A4673</f>
        <v>0</v>
      </c>
      <c r="B4673">
        <f>'Previous Trades Import_OMS Quer'!B4673</f>
        <v>0</v>
      </c>
      <c r="C4673" s="22">
        <f>'Previous Trades Import_OMS Quer'!C4673</f>
        <v>0</v>
      </c>
      <c r="D4673">
        <f>'Previous Trades Import_OMS Quer'!D4673</f>
        <v>0</v>
      </c>
      <c r="E4673" s="22">
        <f>'Previous Trades Import_OMS Quer'!E4673</f>
        <v>0</v>
      </c>
      <c r="F4673">
        <f>'Previous Trades Import_OMS Quer'!F4673</f>
        <v>0</v>
      </c>
      <c r="G4673">
        <f>'Previous Trades Import_OMS Quer'!G4673</f>
        <v>0</v>
      </c>
      <c r="H4673">
        <f>'Previous Trades Import_OMS Quer'!H4673</f>
        <v>0</v>
      </c>
      <c r="I4673">
        <f>'Previous Trades Import_OMS Quer'!I4673</f>
        <v>0</v>
      </c>
      <c r="J4673">
        <f>'Previous Trades Import_OMS Quer'!J4673</f>
        <v>0</v>
      </c>
      <c r="K4673">
        <f>'Previous Trades Import_OMS Quer'!K4673</f>
        <v>0</v>
      </c>
      <c r="L4673">
        <f>'Previous Trades Import_OMS Quer'!L4673</f>
        <v>0</v>
      </c>
      <c r="M4673">
        <f>'Previous Trades Import_OMS Quer'!M4673</f>
        <v>0</v>
      </c>
      <c r="N4673">
        <f>'Previous Trades Import_OMS Quer'!N4673</f>
        <v>0</v>
      </c>
      <c r="O4673" t="str">
        <f>CLEAN('Previous Trades Import_OMS Quer'!O4673)</f>
        <v/>
      </c>
      <c r="Q4673" s="25">
        <f t="shared" si="144"/>
        <v>0</v>
      </c>
      <c r="R4673" s="25" t="e">
        <f>VLOOKUP(O4673,'Currency Balance'!$O$3:$Q$32,3,0)</f>
        <v>#N/A</v>
      </c>
      <c r="S4673" t="e">
        <f t="shared" si="145"/>
        <v>#N/A</v>
      </c>
    </row>
    <row r="4674" spans="1:19">
      <c r="A4674">
        <f>'Previous Trades Import_OMS Quer'!A4674</f>
        <v>0</v>
      </c>
      <c r="B4674">
        <f>'Previous Trades Import_OMS Quer'!B4674</f>
        <v>0</v>
      </c>
      <c r="C4674" s="22">
        <f>'Previous Trades Import_OMS Quer'!C4674</f>
        <v>0</v>
      </c>
      <c r="D4674">
        <f>'Previous Trades Import_OMS Quer'!D4674</f>
        <v>0</v>
      </c>
      <c r="E4674" s="22">
        <f>'Previous Trades Import_OMS Quer'!E4674</f>
        <v>0</v>
      </c>
      <c r="F4674">
        <f>'Previous Trades Import_OMS Quer'!F4674</f>
        <v>0</v>
      </c>
      <c r="G4674">
        <f>'Previous Trades Import_OMS Quer'!G4674</f>
        <v>0</v>
      </c>
      <c r="H4674">
        <f>'Previous Trades Import_OMS Quer'!H4674</f>
        <v>0</v>
      </c>
      <c r="I4674">
        <f>'Previous Trades Import_OMS Quer'!I4674</f>
        <v>0</v>
      </c>
      <c r="J4674">
        <f>'Previous Trades Import_OMS Quer'!J4674</f>
        <v>0</v>
      </c>
      <c r="K4674">
        <f>'Previous Trades Import_OMS Quer'!K4674</f>
        <v>0</v>
      </c>
      <c r="L4674">
        <f>'Previous Trades Import_OMS Quer'!L4674</f>
        <v>0</v>
      </c>
      <c r="M4674">
        <f>'Previous Trades Import_OMS Quer'!M4674</f>
        <v>0</v>
      </c>
      <c r="N4674">
        <f>'Previous Trades Import_OMS Quer'!N4674</f>
        <v>0</v>
      </c>
      <c r="O4674" t="str">
        <f>CLEAN('Previous Trades Import_OMS Quer'!O4674)</f>
        <v/>
      </c>
      <c r="Q4674" s="25">
        <f t="shared" ref="Q4674:Q4737" si="146">IF(G4674="sell",M4674,-M4674)</f>
        <v>0</v>
      </c>
      <c r="R4674" s="25" t="e">
        <f>VLOOKUP(O4674,'Currency Balance'!$O$3:$Q$32,3,0)</f>
        <v>#N/A</v>
      </c>
      <c r="S4674" t="e">
        <f t="shared" ref="S4674:S4737" si="147">Q4674/R4674</f>
        <v>#N/A</v>
      </c>
    </row>
    <row r="4675" spans="1:19">
      <c r="A4675">
        <f>'Previous Trades Import_OMS Quer'!A4675</f>
        <v>0</v>
      </c>
      <c r="B4675">
        <f>'Previous Trades Import_OMS Quer'!B4675</f>
        <v>0</v>
      </c>
      <c r="C4675" s="22">
        <f>'Previous Trades Import_OMS Quer'!C4675</f>
        <v>0</v>
      </c>
      <c r="D4675">
        <f>'Previous Trades Import_OMS Quer'!D4675</f>
        <v>0</v>
      </c>
      <c r="E4675" s="22">
        <f>'Previous Trades Import_OMS Quer'!E4675</f>
        <v>0</v>
      </c>
      <c r="F4675">
        <f>'Previous Trades Import_OMS Quer'!F4675</f>
        <v>0</v>
      </c>
      <c r="G4675">
        <f>'Previous Trades Import_OMS Quer'!G4675</f>
        <v>0</v>
      </c>
      <c r="H4675">
        <f>'Previous Trades Import_OMS Quer'!H4675</f>
        <v>0</v>
      </c>
      <c r="I4675">
        <f>'Previous Trades Import_OMS Quer'!I4675</f>
        <v>0</v>
      </c>
      <c r="J4675">
        <f>'Previous Trades Import_OMS Quer'!J4675</f>
        <v>0</v>
      </c>
      <c r="K4675">
        <f>'Previous Trades Import_OMS Quer'!K4675</f>
        <v>0</v>
      </c>
      <c r="L4675">
        <f>'Previous Trades Import_OMS Quer'!L4675</f>
        <v>0</v>
      </c>
      <c r="M4675">
        <f>'Previous Trades Import_OMS Quer'!M4675</f>
        <v>0</v>
      </c>
      <c r="N4675">
        <f>'Previous Trades Import_OMS Quer'!N4675</f>
        <v>0</v>
      </c>
      <c r="O4675" t="str">
        <f>CLEAN('Previous Trades Import_OMS Quer'!O4675)</f>
        <v/>
      </c>
      <c r="Q4675" s="25">
        <f t="shared" si="146"/>
        <v>0</v>
      </c>
      <c r="R4675" s="25" t="e">
        <f>VLOOKUP(O4675,'Currency Balance'!$O$3:$Q$32,3,0)</f>
        <v>#N/A</v>
      </c>
      <c r="S4675" t="e">
        <f t="shared" si="147"/>
        <v>#N/A</v>
      </c>
    </row>
    <row r="4676" spans="1:19">
      <c r="A4676">
        <f>'Previous Trades Import_OMS Quer'!A4676</f>
        <v>0</v>
      </c>
      <c r="B4676">
        <f>'Previous Trades Import_OMS Quer'!B4676</f>
        <v>0</v>
      </c>
      <c r="C4676" s="22">
        <f>'Previous Trades Import_OMS Quer'!C4676</f>
        <v>0</v>
      </c>
      <c r="D4676">
        <f>'Previous Trades Import_OMS Quer'!D4676</f>
        <v>0</v>
      </c>
      <c r="E4676" s="22">
        <f>'Previous Trades Import_OMS Quer'!E4676</f>
        <v>0</v>
      </c>
      <c r="F4676">
        <f>'Previous Trades Import_OMS Quer'!F4676</f>
        <v>0</v>
      </c>
      <c r="G4676">
        <f>'Previous Trades Import_OMS Quer'!G4676</f>
        <v>0</v>
      </c>
      <c r="H4676">
        <f>'Previous Trades Import_OMS Quer'!H4676</f>
        <v>0</v>
      </c>
      <c r="I4676">
        <f>'Previous Trades Import_OMS Quer'!I4676</f>
        <v>0</v>
      </c>
      <c r="J4676">
        <f>'Previous Trades Import_OMS Quer'!J4676</f>
        <v>0</v>
      </c>
      <c r="K4676">
        <f>'Previous Trades Import_OMS Quer'!K4676</f>
        <v>0</v>
      </c>
      <c r="L4676">
        <f>'Previous Trades Import_OMS Quer'!L4676</f>
        <v>0</v>
      </c>
      <c r="M4676">
        <f>'Previous Trades Import_OMS Quer'!M4676</f>
        <v>0</v>
      </c>
      <c r="N4676">
        <f>'Previous Trades Import_OMS Quer'!N4676</f>
        <v>0</v>
      </c>
      <c r="O4676" t="str">
        <f>CLEAN('Previous Trades Import_OMS Quer'!O4676)</f>
        <v/>
      </c>
      <c r="Q4676" s="25">
        <f t="shared" si="146"/>
        <v>0</v>
      </c>
      <c r="R4676" s="25" t="e">
        <f>VLOOKUP(O4676,'Currency Balance'!$O$3:$Q$32,3,0)</f>
        <v>#N/A</v>
      </c>
      <c r="S4676" t="e">
        <f t="shared" si="147"/>
        <v>#N/A</v>
      </c>
    </row>
    <row r="4677" spans="1:19">
      <c r="A4677">
        <f>'Previous Trades Import_OMS Quer'!A4677</f>
        <v>0</v>
      </c>
      <c r="B4677">
        <f>'Previous Trades Import_OMS Quer'!B4677</f>
        <v>0</v>
      </c>
      <c r="C4677" s="22">
        <f>'Previous Trades Import_OMS Quer'!C4677</f>
        <v>0</v>
      </c>
      <c r="D4677">
        <f>'Previous Trades Import_OMS Quer'!D4677</f>
        <v>0</v>
      </c>
      <c r="E4677" s="22">
        <f>'Previous Trades Import_OMS Quer'!E4677</f>
        <v>0</v>
      </c>
      <c r="F4677">
        <f>'Previous Trades Import_OMS Quer'!F4677</f>
        <v>0</v>
      </c>
      <c r="G4677">
        <f>'Previous Trades Import_OMS Quer'!G4677</f>
        <v>0</v>
      </c>
      <c r="H4677">
        <f>'Previous Trades Import_OMS Quer'!H4677</f>
        <v>0</v>
      </c>
      <c r="I4677">
        <f>'Previous Trades Import_OMS Quer'!I4677</f>
        <v>0</v>
      </c>
      <c r="J4677">
        <f>'Previous Trades Import_OMS Quer'!J4677</f>
        <v>0</v>
      </c>
      <c r="K4677">
        <f>'Previous Trades Import_OMS Quer'!K4677</f>
        <v>0</v>
      </c>
      <c r="L4677">
        <f>'Previous Trades Import_OMS Quer'!L4677</f>
        <v>0</v>
      </c>
      <c r="M4677">
        <f>'Previous Trades Import_OMS Quer'!M4677</f>
        <v>0</v>
      </c>
      <c r="N4677">
        <f>'Previous Trades Import_OMS Quer'!N4677</f>
        <v>0</v>
      </c>
      <c r="O4677" t="str">
        <f>CLEAN('Previous Trades Import_OMS Quer'!O4677)</f>
        <v/>
      </c>
      <c r="Q4677" s="25">
        <f t="shared" si="146"/>
        <v>0</v>
      </c>
      <c r="R4677" s="25" t="e">
        <f>VLOOKUP(O4677,'Currency Balance'!$O$3:$Q$32,3,0)</f>
        <v>#N/A</v>
      </c>
      <c r="S4677" t="e">
        <f t="shared" si="147"/>
        <v>#N/A</v>
      </c>
    </row>
    <row r="4678" spans="1:19">
      <c r="A4678">
        <f>'Previous Trades Import_OMS Quer'!A4678</f>
        <v>0</v>
      </c>
      <c r="B4678">
        <f>'Previous Trades Import_OMS Quer'!B4678</f>
        <v>0</v>
      </c>
      <c r="C4678" s="22">
        <f>'Previous Trades Import_OMS Quer'!C4678</f>
        <v>0</v>
      </c>
      <c r="D4678">
        <f>'Previous Trades Import_OMS Quer'!D4678</f>
        <v>0</v>
      </c>
      <c r="E4678" s="22">
        <f>'Previous Trades Import_OMS Quer'!E4678</f>
        <v>0</v>
      </c>
      <c r="F4678">
        <f>'Previous Trades Import_OMS Quer'!F4678</f>
        <v>0</v>
      </c>
      <c r="G4678">
        <f>'Previous Trades Import_OMS Quer'!G4678</f>
        <v>0</v>
      </c>
      <c r="H4678">
        <f>'Previous Trades Import_OMS Quer'!H4678</f>
        <v>0</v>
      </c>
      <c r="I4678">
        <f>'Previous Trades Import_OMS Quer'!I4678</f>
        <v>0</v>
      </c>
      <c r="J4678">
        <f>'Previous Trades Import_OMS Quer'!J4678</f>
        <v>0</v>
      </c>
      <c r="K4678">
        <f>'Previous Trades Import_OMS Quer'!K4678</f>
        <v>0</v>
      </c>
      <c r="L4678">
        <f>'Previous Trades Import_OMS Quer'!L4678</f>
        <v>0</v>
      </c>
      <c r="M4678">
        <f>'Previous Trades Import_OMS Quer'!M4678</f>
        <v>0</v>
      </c>
      <c r="N4678">
        <f>'Previous Trades Import_OMS Quer'!N4678</f>
        <v>0</v>
      </c>
      <c r="O4678" t="str">
        <f>CLEAN('Previous Trades Import_OMS Quer'!O4678)</f>
        <v/>
      </c>
      <c r="Q4678" s="25">
        <f t="shared" si="146"/>
        <v>0</v>
      </c>
      <c r="R4678" s="25" t="e">
        <f>VLOOKUP(O4678,'Currency Balance'!$O$3:$Q$32,3,0)</f>
        <v>#N/A</v>
      </c>
      <c r="S4678" t="e">
        <f t="shared" si="147"/>
        <v>#N/A</v>
      </c>
    </row>
    <row r="4679" spans="1:19">
      <c r="A4679">
        <f>'Previous Trades Import_OMS Quer'!A4679</f>
        <v>0</v>
      </c>
      <c r="B4679">
        <f>'Previous Trades Import_OMS Quer'!B4679</f>
        <v>0</v>
      </c>
      <c r="C4679" s="22">
        <f>'Previous Trades Import_OMS Quer'!C4679</f>
        <v>0</v>
      </c>
      <c r="D4679">
        <f>'Previous Trades Import_OMS Quer'!D4679</f>
        <v>0</v>
      </c>
      <c r="E4679" s="22">
        <f>'Previous Trades Import_OMS Quer'!E4679</f>
        <v>0</v>
      </c>
      <c r="F4679">
        <f>'Previous Trades Import_OMS Quer'!F4679</f>
        <v>0</v>
      </c>
      <c r="G4679">
        <f>'Previous Trades Import_OMS Quer'!G4679</f>
        <v>0</v>
      </c>
      <c r="H4679">
        <f>'Previous Trades Import_OMS Quer'!H4679</f>
        <v>0</v>
      </c>
      <c r="I4679">
        <f>'Previous Trades Import_OMS Quer'!I4679</f>
        <v>0</v>
      </c>
      <c r="J4679">
        <f>'Previous Trades Import_OMS Quer'!J4679</f>
        <v>0</v>
      </c>
      <c r="K4679">
        <f>'Previous Trades Import_OMS Quer'!K4679</f>
        <v>0</v>
      </c>
      <c r="L4679">
        <f>'Previous Trades Import_OMS Quer'!L4679</f>
        <v>0</v>
      </c>
      <c r="M4679">
        <f>'Previous Trades Import_OMS Quer'!M4679</f>
        <v>0</v>
      </c>
      <c r="N4679">
        <f>'Previous Trades Import_OMS Quer'!N4679</f>
        <v>0</v>
      </c>
      <c r="O4679" t="str">
        <f>CLEAN('Previous Trades Import_OMS Quer'!O4679)</f>
        <v/>
      </c>
      <c r="Q4679" s="25">
        <f t="shared" si="146"/>
        <v>0</v>
      </c>
      <c r="R4679" s="25" t="e">
        <f>VLOOKUP(O4679,'Currency Balance'!$O$3:$Q$32,3,0)</f>
        <v>#N/A</v>
      </c>
      <c r="S4679" t="e">
        <f t="shared" si="147"/>
        <v>#N/A</v>
      </c>
    </row>
    <row r="4680" spans="1:19">
      <c r="A4680">
        <f>'Previous Trades Import_OMS Quer'!A4680</f>
        <v>0</v>
      </c>
      <c r="B4680">
        <f>'Previous Trades Import_OMS Quer'!B4680</f>
        <v>0</v>
      </c>
      <c r="C4680" s="22">
        <f>'Previous Trades Import_OMS Quer'!C4680</f>
        <v>0</v>
      </c>
      <c r="D4680">
        <f>'Previous Trades Import_OMS Quer'!D4680</f>
        <v>0</v>
      </c>
      <c r="E4680" s="22">
        <f>'Previous Trades Import_OMS Quer'!E4680</f>
        <v>0</v>
      </c>
      <c r="F4680">
        <f>'Previous Trades Import_OMS Quer'!F4680</f>
        <v>0</v>
      </c>
      <c r="G4680">
        <f>'Previous Trades Import_OMS Quer'!G4680</f>
        <v>0</v>
      </c>
      <c r="H4680">
        <f>'Previous Trades Import_OMS Quer'!H4680</f>
        <v>0</v>
      </c>
      <c r="I4680">
        <f>'Previous Trades Import_OMS Quer'!I4680</f>
        <v>0</v>
      </c>
      <c r="J4680">
        <f>'Previous Trades Import_OMS Quer'!J4680</f>
        <v>0</v>
      </c>
      <c r="K4680">
        <f>'Previous Trades Import_OMS Quer'!K4680</f>
        <v>0</v>
      </c>
      <c r="L4680">
        <f>'Previous Trades Import_OMS Quer'!L4680</f>
        <v>0</v>
      </c>
      <c r="M4680">
        <f>'Previous Trades Import_OMS Quer'!M4680</f>
        <v>0</v>
      </c>
      <c r="N4680">
        <f>'Previous Trades Import_OMS Quer'!N4680</f>
        <v>0</v>
      </c>
      <c r="O4680" t="str">
        <f>CLEAN('Previous Trades Import_OMS Quer'!O4680)</f>
        <v/>
      </c>
      <c r="Q4680" s="25">
        <f t="shared" si="146"/>
        <v>0</v>
      </c>
      <c r="R4680" s="25" t="e">
        <f>VLOOKUP(O4680,'Currency Balance'!$O$3:$Q$32,3,0)</f>
        <v>#N/A</v>
      </c>
      <c r="S4680" t="e">
        <f t="shared" si="147"/>
        <v>#N/A</v>
      </c>
    </row>
    <row r="4681" spans="1:19">
      <c r="A4681">
        <f>'Previous Trades Import_OMS Quer'!A4681</f>
        <v>0</v>
      </c>
      <c r="B4681">
        <f>'Previous Trades Import_OMS Quer'!B4681</f>
        <v>0</v>
      </c>
      <c r="C4681" s="22">
        <f>'Previous Trades Import_OMS Quer'!C4681</f>
        <v>0</v>
      </c>
      <c r="D4681">
        <f>'Previous Trades Import_OMS Quer'!D4681</f>
        <v>0</v>
      </c>
      <c r="E4681" s="22">
        <f>'Previous Trades Import_OMS Quer'!E4681</f>
        <v>0</v>
      </c>
      <c r="F4681">
        <f>'Previous Trades Import_OMS Quer'!F4681</f>
        <v>0</v>
      </c>
      <c r="G4681">
        <f>'Previous Trades Import_OMS Quer'!G4681</f>
        <v>0</v>
      </c>
      <c r="H4681">
        <f>'Previous Trades Import_OMS Quer'!H4681</f>
        <v>0</v>
      </c>
      <c r="I4681">
        <f>'Previous Trades Import_OMS Quer'!I4681</f>
        <v>0</v>
      </c>
      <c r="J4681">
        <f>'Previous Trades Import_OMS Quer'!J4681</f>
        <v>0</v>
      </c>
      <c r="K4681">
        <f>'Previous Trades Import_OMS Quer'!K4681</f>
        <v>0</v>
      </c>
      <c r="L4681">
        <f>'Previous Trades Import_OMS Quer'!L4681</f>
        <v>0</v>
      </c>
      <c r="M4681">
        <f>'Previous Trades Import_OMS Quer'!M4681</f>
        <v>0</v>
      </c>
      <c r="N4681">
        <f>'Previous Trades Import_OMS Quer'!N4681</f>
        <v>0</v>
      </c>
      <c r="O4681" t="str">
        <f>CLEAN('Previous Trades Import_OMS Quer'!O4681)</f>
        <v/>
      </c>
      <c r="Q4681" s="25">
        <f t="shared" si="146"/>
        <v>0</v>
      </c>
      <c r="R4681" s="25" t="e">
        <f>VLOOKUP(O4681,'Currency Balance'!$O$3:$Q$32,3,0)</f>
        <v>#N/A</v>
      </c>
      <c r="S4681" t="e">
        <f t="shared" si="147"/>
        <v>#N/A</v>
      </c>
    </row>
    <row r="4682" spans="1:19">
      <c r="A4682">
        <f>'Previous Trades Import_OMS Quer'!A4682</f>
        <v>0</v>
      </c>
      <c r="B4682">
        <f>'Previous Trades Import_OMS Quer'!B4682</f>
        <v>0</v>
      </c>
      <c r="C4682" s="22">
        <f>'Previous Trades Import_OMS Quer'!C4682</f>
        <v>0</v>
      </c>
      <c r="D4682">
        <f>'Previous Trades Import_OMS Quer'!D4682</f>
        <v>0</v>
      </c>
      <c r="E4682" s="22">
        <f>'Previous Trades Import_OMS Quer'!E4682</f>
        <v>0</v>
      </c>
      <c r="F4682">
        <f>'Previous Trades Import_OMS Quer'!F4682</f>
        <v>0</v>
      </c>
      <c r="G4682">
        <f>'Previous Trades Import_OMS Quer'!G4682</f>
        <v>0</v>
      </c>
      <c r="H4682">
        <f>'Previous Trades Import_OMS Quer'!H4682</f>
        <v>0</v>
      </c>
      <c r="I4682">
        <f>'Previous Trades Import_OMS Quer'!I4682</f>
        <v>0</v>
      </c>
      <c r="J4682">
        <f>'Previous Trades Import_OMS Quer'!J4682</f>
        <v>0</v>
      </c>
      <c r="K4682">
        <f>'Previous Trades Import_OMS Quer'!K4682</f>
        <v>0</v>
      </c>
      <c r="L4682">
        <f>'Previous Trades Import_OMS Quer'!L4682</f>
        <v>0</v>
      </c>
      <c r="M4682">
        <f>'Previous Trades Import_OMS Quer'!M4682</f>
        <v>0</v>
      </c>
      <c r="N4682">
        <f>'Previous Trades Import_OMS Quer'!N4682</f>
        <v>0</v>
      </c>
      <c r="O4682" t="str">
        <f>CLEAN('Previous Trades Import_OMS Quer'!O4682)</f>
        <v/>
      </c>
      <c r="Q4682" s="25">
        <f t="shared" si="146"/>
        <v>0</v>
      </c>
      <c r="R4682" s="25" t="e">
        <f>VLOOKUP(O4682,'Currency Balance'!$O$3:$Q$32,3,0)</f>
        <v>#N/A</v>
      </c>
      <c r="S4682" t="e">
        <f t="shared" si="147"/>
        <v>#N/A</v>
      </c>
    </row>
    <row r="4683" spans="1:19">
      <c r="A4683">
        <f>'Previous Trades Import_OMS Quer'!A4683</f>
        <v>0</v>
      </c>
      <c r="B4683">
        <f>'Previous Trades Import_OMS Quer'!B4683</f>
        <v>0</v>
      </c>
      <c r="C4683" s="22">
        <f>'Previous Trades Import_OMS Quer'!C4683</f>
        <v>0</v>
      </c>
      <c r="D4683">
        <f>'Previous Trades Import_OMS Quer'!D4683</f>
        <v>0</v>
      </c>
      <c r="E4683" s="22">
        <f>'Previous Trades Import_OMS Quer'!E4683</f>
        <v>0</v>
      </c>
      <c r="F4683">
        <f>'Previous Trades Import_OMS Quer'!F4683</f>
        <v>0</v>
      </c>
      <c r="G4683">
        <f>'Previous Trades Import_OMS Quer'!G4683</f>
        <v>0</v>
      </c>
      <c r="H4683">
        <f>'Previous Trades Import_OMS Quer'!H4683</f>
        <v>0</v>
      </c>
      <c r="I4683">
        <f>'Previous Trades Import_OMS Quer'!I4683</f>
        <v>0</v>
      </c>
      <c r="J4683">
        <f>'Previous Trades Import_OMS Quer'!J4683</f>
        <v>0</v>
      </c>
      <c r="K4683">
        <f>'Previous Trades Import_OMS Quer'!K4683</f>
        <v>0</v>
      </c>
      <c r="L4683">
        <f>'Previous Trades Import_OMS Quer'!L4683</f>
        <v>0</v>
      </c>
      <c r="M4683">
        <f>'Previous Trades Import_OMS Quer'!M4683</f>
        <v>0</v>
      </c>
      <c r="N4683">
        <f>'Previous Trades Import_OMS Quer'!N4683</f>
        <v>0</v>
      </c>
      <c r="O4683" t="str">
        <f>CLEAN('Previous Trades Import_OMS Quer'!O4683)</f>
        <v/>
      </c>
      <c r="Q4683" s="25">
        <f t="shared" si="146"/>
        <v>0</v>
      </c>
      <c r="R4683" s="25" t="e">
        <f>VLOOKUP(O4683,'Currency Balance'!$O$3:$Q$32,3,0)</f>
        <v>#N/A</v>
      </c>
      <c r="S4683" t="e">
        <f t="shared" si="147"/>
        <v>#N/A</v>
      </c>
    </row>
    <row r="4684" spans="1:19">
      <c r="A4684">
        <f>'Previous Trades Import_OMS Quer'!A4684</f>
        <v>0</v>
      </c>
      <c r="B4684">
        <f>'Previous Trades Import_OMS Quer'!B4684</f>
        <v>0</v>
      </c>
      <c r="C4684" s="22">
        <f>'Previous Trades Import_OMS Quer'!C4684</f>
        <v>0</v>
      </c>
      <c r="D4684">
        <f>'Previous Trades Import_OMS Quer'!D4684</f>
        <v>0</v>
      </c>
      <c r="E4684" s="22">
        <f>'Previous Trades Import_OMS Quer'!E4684</f>
        <v>0</v>
      </c>
      <c r="F4684">
        <f>'Previous Trades Import_OMS Quer'!F4684</f>
        <v>0</v>
      </c>
      <c r="G4684">
        <f>'Previous Trades Import_OMS Quer'!G4684</f>
        <v>0</v>
      </c>
      <c r="H4684">
        <f>'Previous Trades Import_OMS Quer'!H4684</f>
        <v>0</v>
      </c>
      <c r="I4684">
        <f>'Previous Trades Import_OMS Quer'!I4684</f>
        <v>0</v>
      </c>
      <c r="J4684">
        <f>'Previous Trades Import_OMS Quer'!J4684</f>
        <v>0</v>
      </c>
      <c r="K4684">
        <f>'Previous Trades Import_OMS Quer'!K4684</f>
        <v>0</v>
      </c>
      <c r="L4684">
        <f>'Previous Trades Import_OMS Quer'!L4684</f>
        <v>0</v>
      </c>
      <c r="M4684">
        <f>'Previous Trades Import_OMS Quer'!M4684</f>
        <v>0</v>
      </c>
      <c r="N4684">
        <f>'Previous Trades Import_OMS Quer'!N4684</f>
        <v>0</v>
      </c>
      <c r="O4684" t="str">
        <f>CLEAN('Previous Trades Import_OMS Quer'!O4684)</f>
        <v/>
      </c>
      <c r="Q4684" s="25">
        <f t="shared" si="146"/>
        <v>0</v>
      </c>
      <c r="R4684" s="25" t="e">
        <f>VLOOKUP(O4684,'Currency Balance'!$O$3:$Q$32,3,0)</f>
        <v>#N/A</v>
      </c>
      <c r="S4684" t="e">
        <f t="shared" si="147"/>
        <v>#N/A</v>
      </c>
    </row>
    <row r="4685" spans="1:19">
      <c r="A4685">
        <f>'Previous Trades Import_OMS Quer'!A4685</f>
        <v>0</v>
      </c>
      <c r="B4685">
        <f>'Previous Trades Import_OMS Quer'!B4685</f>
        <v>0</v>
      </c>
      <c r="C4685" s="22">
        <f>'Previous Trades Import_OMS Quer'!C4685</f>
        <v>0</v>
      </c>
      <c r="D4685">
        <f>'Previous Trades Import_OMS Quer'!D4685</f>
        <v>0</v>
      </c>
      <c r="E4685" s="22">
        <f>'Previous Trades Import_OMS Quer'!E4685</f>
        <v>0</v>
      </c>
      <c r="F4685">
        <f>'Previous Trades Import_OMS Quer'!F4685</f>
        <v>0</v>
      </c>
      <c r="G4685">
        <f>'Previous Trades Import_OMS Quer'!G4685</f>
        <v>0</v>
      </c>
      <c r="H4685">
        <f>'Previous Trades Import_OMS Quer'!H4685</f>
        <v>0</v>
      </c>
      <c r="I4685">
        <f>'Previous Trades Import_OMS Quer'!I4685</f>
        <v>0</v>
      </c>
      <c r="J4685">
        <f>'Previous Trades Import_OMS Quer'!J4685</f>
        <v>0</v>
      </c>
      <c r="K4685">
        <f>'Previous Trades Import_OMS Quer'!K4685</f>
        <v>0</v>
      </c>
      <c r="L4685">
        <f>'Previous Trades Import_OMS Quer'!L4685</f>
        <v>0</v>
      </c>
      <c r="M4685">
        <f>'Previous Trades Import_OMS Quer'!M4685</f>
        <v>0</v>
      </c>
      <c r="N4685">
        <f>'Previous Trades Import_OMS Quer'!N4685</f>
        <v>0</v>
      </c>
      <c r="O4685" t="str">
        <f>CLEAN('Previous Trades Import_OMS Quer'!O4685)</f>
        <v/>
      </c>
      <c r="Q4685" s="25">
        <f t="shared" si="146"/>
        <v>0</v>
      </c>
      <c r="R4685" s="25" t="e">
        <f>VLOOKUP(O4685,'Currency Balance'!$O$3:$Q$32,3,0)</f>
        <v>#N/A</v>
      </c>
      <c r="S4685" t="e">
        <f t="shared" si="147"/>
        <v>#N/A</v>
      </c>
    </row>
    <row r="4686" spans="1:19">
      <c r="A4686">
        <f>'Previous Trades Import_OMS Quer'!A4686</f>
        <v>0</v>
      </c>
      <c r="B4686">
        <f>'Previous Trades Import_OMS Quer'!B4686</f>
        <v>0</v>
      </c>
      <c r="C4686" s="22">
        <f>'Previous Trades Import_OMS Quer'!C4686</f>
        <v>0</v>
      </c>
      <c r="D4686">
        <f>'Previous Trades Import_OMS Quer'!D4686</f>
        <v>0</v>
      </c>
      <c r="E4686" s="22">
        <f>'Previous Trades Import_OMS Quer'!E4686</f>
        <v>0</v>
      </c>
      <c r="F4686">
        <f>'Previous Trades Import_OMS Quer'!F4686</f>
        <v>0</v>
      </c>
      <c r="G4686">
        <f>'Previous Trades Import_OMS Quer'!G4686</f>
        <v>0</v>
      </c>
      <c r="H4686">
        <f>'Previous Trades Import_OMS Quer'!H4686</f>
        <v>0</v>
      </c>
      <c r="I4686">
        <f>'Previous Trades Import_OMS Quer'!I4686</f>
        <v>0</v>
      </c>
      <c r="J4686">
        <f>'Previous Trades Import_OMS Quer'!J4686</f>
        <v>0</v>
      </c>
      <c r="K4686">
        <f>'Previous Trades Import_OMS Quer'!K4686</f>
        <v>0</v>
      </c>
      <c r="L4686">
        <f>'Previous Trades Import_OMS Quer'!L4686</f>
        <v>0</v>
      </c>
      <c r="M4686">
        <f>'Previous Trades Import_OMS Quer'!M4686</f>
        <v>0</v>
      </c>
      <c r="N4686">
        <f>'Previous Trades Import_OMS Quer'!N4686</f>
        <v>0</v>
      </c>
      <c r="O4686" t="str">
        <f>CLEAN('Previous Trades Import_OMS Quer'!O4686)</f>
        <v/>
      </c>
      <c r="Q4686" s="25">
        <f t="shared" si="146"/>
        <v>0</v>
      </c>
      <c r="R4686" s="25" t="e">
        <f>VLOOKUP(O4686,'Currency Balance'!$O$3:$Q$32,3,0)</f>
        <v>#N/A</v>
      </c>
      <c r="S4686" t="e">
        <f t="shared" si="147"/>
        <v>#N/A</v>
      </c>
    </row>
    <row r="4687" spans="1:19">
      <c r="A4687">
        <f>'Previous Trades Import_OMS Quer'!A4687</f>
        <v>0</v>
      </c>
      <c r="B4687">
        <f>'Previous Trades Import_OMS Quer'!B4687</f>
        <v>0</v>
      </c>
      <c r="C4687" s="22">
        <f>'Previous Trades Import_OMS Quer'!C4687</f>
        <v>0</v>
      </c>
      <c r="D4687">
        <f>'Previous Trades Import_OMS Quer'!D4687</f>
        <v>0</v>
      </c>
      <c r="E4687" s="22">
        <f>'Previous Trades Import_OMS Quer'!E4687</f>
        <v>0</v>
      </c>
      <c r="F4687">
        <f>'Previous Trades Import_OMS Quer'!F4687</f>
        <v>0</v>
      </c>
      <c r="G4687">
        <f>'Previous Trades Import_OMS Quer'!G4687</f>
        <v>0</v>
      </c>
      <c r="H4687">
        <f>'Previous Trades Import_OMS Quer'!H4687</f>
        <v>0</v>
      </c>
      <c r="I4687">
        <f>'Previous Trades Import_OMS Quer'!I4687</f>
        <v>0</v>
      </c>
      <c r="J4687">
        <f>'Previous Trades Import_OMS Quer'!J4687</f>
        <v>0</v>
      </c>
      <c r="K4687">
        <f>'Previous Trades Import_OMS Quer'!K4687</f>
        <v>0</v>
      </c>
      <c r="L4687">
        <f>'Previous Trades Import_OMS Quer'!L4687</f>
        <v>0</v>
      </c>
      <c r="M4687">
        <f>'Previous Trades Import_OMS Quer'!M4687</f>
        <v>0</v>
      </c>
      <c r="N4687">
        <f>'Previous Trades Import_OMS Quer'!N4687</f>
        <v>0</v>
      </c>
      <c r="O4687" t="str">
        <f>CLEAN('Previous Trades Import_OMS Quer'!O4687)</f>
        <v/>
      </c>
      <c r="Q4687" s="25">
        <f t="shared" si="146"/>
        <v>0</v>
      </c>
      <c r="R4687" s="25" t="e">
        <f>VLOOKUP(O4687,'Currency Balance'!$O$3:$Q$32,3,0)</f>
        <v>#N/A</v>
      </c>
      <c r="S4687" t="e">
        <f t="shared" si="147"/>
        <v>#N/A</v>
      </c>
    </row>
    <row r="4688" spans="1:19">
      <c r="A4688">
        <f>'Previous Trades Import_OMS Quer'!A4688</f>
        <v>0</v>
      </c>
      <c r="B4688">
        <f>'Previous Trades Import_OMS Quer'!B4688</f>
        <v>0</v>
      </c>
      <c r="C4688" s="22">
        <f>'Previous Trades Import_OMS Quer'!C4688</f>
        <v>0</v>
      </c>
      <c r="D4688">
        <f>'Previous Trades Import_OMS Quer'!D4688</f>
        <v>0</v>
      </c>
      <c r="E4688" s="22">
        <f>'Previous Trades Import_OMS Quer'!E4688</f>
        <v>0</v>
      </c>
      <c r="F4688">
        <f>'Previous Trades Import_OMS Quer'!F4688</f>
        <v>0</v>
      </c>
      <c r="G4688">
        <f>'Previous Trades Import_OMS Quer'!G4688</f>
        <v>0</v>
      </c>
      <c r="H4688">
        <f>'Previous Trades Import_OMS Quer'!H4688</f>
        <v>0</v>
      </c>
      <c r="I4688">
        <f>'Previous Trades Import_OMS Quer'!I4688</f>
        <v>0</v>
      </c>
      <c r="J4688">
        <f>'Previous Trades Import_OMS Quer'!J4688</f>
        <v>0</v>
      </c>
      <c r="K4688">
        <f>'Previous Trades Import_OMS Quer'!K4688</f>
        <v>0</v>
      </c>
      <c r="L4688">
        <f>'Previous Trades Import_OMS Quer'!L4688</f>
        <v>0</v>
      </c>
      <c r="M4688">
        <f>'Previous Trades Import_OMS Quer'!M4688</f>
        <v>0</v>
      </c>
      <c r="N4688">
        <f>'Previous Trades Import_OMS Quer'!N4688</f>
        <v>0</v>
      </c>
      <c r="O4688" t="str">
        <f>CLEAN('Previous Trades Import_OMS Quer'!O4688)</f>
        <v/>
      </c>
      <c r="Q4688" s="25">
        <f t="shared" si="146"/>
        <v>0</v>
      </c>
      <c r="R4688" s="25" t="e">
        <f>VLOOKUP(O4688,'Currency Balance'!$O$3:$Q$32,3,0)</f>
        <v>#N/A</v>
      </c>
      <c r="S4688" t="e">
        <f t="shared" si="147"/>
        <v>#N/A</v>
      </c>
    </row>
    <row r="4689" spans="1:19">
      <c r="A4689">
        <f>'Previous Trades Import_OMS Quer'!A4689</f>
        <v>0</v>
      </c>
      <c r="B4689">
        <f>'Previous Trades Import_OMS Quer'!B4689</f>
        <v>0</v>
      </c>
      <c r="C4689" s="22">
        <f>'Previous Trades Import_OMS Quer'!C4689</f>
        <v>0</v>
      </c>
      <c r="D4689">
        <f>'Previous Trades Import_OMS Quer'!D4689</f>
        <v>0</v>
      </c>
      <c r="E4689" s="22">
        <f>'Previous Trades Import_OMS Quer'!E4689</f>
        <v>0</v>
      </c>
      <c r="F4689">
        <f>'Previous Trades Import_OMS Quer'!F4689</f>
        <v>0</v>
      </c>
      <c r="G4689">
        <f>'Previous Trades Import_OMS Quer'!G4689</f>
        <v>0</v>
      </c>
      <c r="H4689">
        <f>'Previous Trades Import_OMS Quer'!H4689</f>
        <v>0</v>
      </c>
      <c r="I4689">
        <f>'Previous Trades Import_OMS Quer'!I4689</f>
        <v>0</v>
      </c>
      <c r="J4689">
        <f>'Previous Trades Import_OMS Quer'!J4689</f>
        <v>0</v>
      </c>
      <c r="K4689">
        <f>'Previous Trades Import_OMS Quer'!K4689</f>
        <v>0</v>
      </c>
      <c r="L4689">
        <f>'Previous Trades Import_OMS Quer'!L4689</f>
        <v>0</v>
      </c>
      <c r="M4689">
        <f>'Previous Trades Import_OMS Quer'!M4689</f>
        <v>0</v>
      </c>
      <c r="N4689">
        <f>'Previous Trades Import_OMS Quer'!N4689</f>
        <v>0</v>
      </c>
      <c r="O4689" t="str">
        <f>CLEAN('Previous Trades Import_OMS Quer'!O4689)</f>
        <v/>
      </c>
      <c r="Q4689" s="25">
        <f t="shared" si="146"/>
        <v>0</v>
      </c>
      <c r="R4689" s="25" t="e">
        <f>VLOOKUP(O4689,'Currency Balance'!$O$3:$Q$32,3,0)</f>
        <v>#N/A</v>
      </c>
      <c r="S4689" t="e">
        <f t="shared" si="147"/>
        <v>#N/A</v>
      </c>
    </row>
    <row r="4690" spans="1:19">
      <c r="A4690">
        <f>'Previous Trades Import_OMS Quer'!A4690</f>
        <v>0</v>
      </c>
      <c r="B4690">
        <f>'Previous Trades Import_OMS Quer'!B4690</f>
        <v>0</v>
      </c>
      <c r="C4690" s="22">
        <f>'Previous Trades Import_OMS Quer'!C4690</f>
        <v>0</v>
      </c>
      <c r="D4690">
        <f>'Previous Trades Import_OMS Quer'!D4690</f>
        <v>0</v>
      </c>
      <c r="E4690" s="22">
        <f>'Previous Trades Import_OMS Quer'!E4690</f>
        <v>0</v>
      </c>
      <c r="F4690">
        <f>'Previous Trades Import_OMS Quer'!F4690</f>
        <v>0</v>
      </c>
      <c r="G4690">
        <f>'Previous Trades Import_OMS Quer'!G4690</f>
        <v>0</v>
      </c>
      <c r="H4690">
        <f>'Previous Trades Import_OMS Quer'!H4690</f>
        <v>0</v>
      </c>
      <c r="I4690">
        <f>'Previous Trades Import_OMS Quer'!I4690</f>
        <v>0</v>
      </c>
      <c r="J4690">
        <f>'Previous Trades Import_OMS Quer'!J4690</f>
        <v>0</v>
      </c>
      <c r="K4690">
        <f>'Previous Trades Import_OMS Quer'!K4690</f>
        <v>0</v>
      </c>
      <c r="L4690">
        <f>'Previous Trades Import_OMS Quer'!L4690</f>
        <v>0</v>
      </c>
      <c r="M4690">
        <f>'Previous Trades Import_OMS Quer'!M4690</f>
        <v>0</v>
      </c>
      <c r="N4690">
        <f>'Previous Trades Import_OMS Quer'!N4690</f>
        <v>0</v>
      </c>
      <c r="O4690" t="str">
        <f>CLEAN('Previous Trades Import_OMS Quer'!O4690)</f>
        <v/>
      </c>
      <c r="Q4690" s="25">
        <f t="shared" si="146"/>
        <v>0</v>
      </c>
      <c r="R4690" s="25" t="e">
        <f>VLOOKUP(O4690,'Currency Balance'!$O$3:$Q$32,3,0)</f>
        <v>#N/A</v>
      </c>
      <c r="S4690" t="e">
        <f t="shared" si="147"/>
        <v>#N/A</v>
      </c>
    </row>
    <row r="4691" spans="1:19">
      <c r="A4691">
        <f>'Previous Trades Import_OMS Quer'!A4691</f>
        <v>0</v>
      </c>
      <c r="B4691">
        <f>'Previous Trades Import_OMS Quer'!B4691</f>
        <v>0</v>
      </c>
      <c r="C4691" s="22">
        <f>'Previous Trades Import_OMS Quer'!C4691</f>
        <v>0</v>
      </c>
      <c r="D4691">
        <f>'Previous Trades Import_OMS Quer'!D4691</f>
        <v>0</v>
      </c>
      <c r="E4691" s="22">
        <f>'Previous Trades Import_OMS Quer'!E4691</f>
        <v>0</v>
      </c>
      <c r="F4691">
        <f>'Previous Trades Import_OMS Quer'!F4691</f>
        <v>0</v>
      </c>
      <c r="G4691">
        <f>'Previous Trades Import_OMS Quer'!G4691</f>
        <v>0</v>
      </c>
      <c r="H4691">
        <f>'Previous Trades Import_OMS Quer'!H4691</f>
        <v>0</v>
      </c>
      <c r="I4691">
        <f>'Previous Trades Import_OMS Quer'!I4691</f>
        <v>0</v>
      </c>
      <c r="J4691">
        <f>'Previous Trades Import_OMS Quer'!J4691</f>
        <v>0</v>
      </c>
      <c r="K4691">
        <f>'Previous Trades Import_OMS Quer'!K4691</f>
        <v>0</v>
      </c>
      <c r="L4691">
        <f>'Previous Trades Import_OMS Quer'!L4691</f>
        <v>0</v>
      </c>
      <c r="M4691">
        <f>'Previous Trades Import_OMS Quer'!M4691</f>
        <v>0</v>
      </c>
      <c r="N4691">
        <f>'Previous Trades Import_OMS Quer'!N4691</f>
        <v>0</v>
      </c>
      <c r="O4691" t="str">
        <f>CLEAN('Previous Trades Import_OMS Quer'!O4691)</f>
        <v/>
      </c>
      <c r="Q4691" s="25">
        <f t="shared" si="146"/>
        <v>0</v>
      </c>
      <c r="R4691" s="25" t="e">
        <f>VLOOKUP(O4691,'Currency Balance'!$O$3:$Q$32,3,0)</f>
        <v>#N/A</v>
      </c>
      <c r="S4691" t="e">
        <f t="shared" si="147"/>
        <v>#N/A</v>
      </c>
    </row>
    <row r="4692" spans="1:19">
      <c r="A4692">
        <f>'Previous Trades Import_OMS Quer'!A4692</f>
        <v>0</v>
      </c>
      <c r="B4692">
        <f>'Previous Trades Import_OMS Quer'!B4692</f>
        <v>0</v>
      </c>
      <c r="C4692" s="22">
        <f>'Previous Trades Import_OMS Quer'!C4692</f>
        <v>0</v>
      </c>
      <c r="D4692">
        <f>'Previous Trades Import_OMS Quer'!D4692</f>
        <v>0</v>
      </c>
      <c r="E4692" s="22">
        <f>'Previous Trades Import_OMS Quer'!E4692</f>
        <v>0</v>
      </c>
      <c r="F4692">
        <f>'Previous Trades Import_OMS Quer'!F4692</f>
        <v>0</v>
      </c>
      <c r="G4692">
        <f>'Previous Trades Import_OMS Quer'!G4692</f>
        <v>0</v>
      </c>
      <c r="H4692">
        <f>'Previous Trades Import_OMS Quer'!H4692</f>
        <v>0</v>
      </c>
      <c r="I4692">
        <f>'Previous Trades Import_OMS Quer'!I4692</f>
        <v>0</v>
      </c>
      <c r="J4692">
        <f>'Previous Trades Import_OMS Quer'!J4692</f>
        <v>0</v>
      </c>
      <c r="K4692">
        <f>'Previous Trades Import_OMS Quer'!K4692</f>
        <v>0</v>
      </c>
      <c r="L4692">
        <f>'Previous Trades Import_OMS Quer'!L4692</f>
        <v>0</v>
      </c>
      <c r="M4692">
        <f>'Previous Trades Import_OMS Quer'!M4692</f>
        <v>0</v>
      </c>
      <c r="N4692">
        <f>'Previous Trades Import_OMS Quer'!N4692</f>
        <v>0</v>
      </c>
      <c r="O4692" t="str">
        <f>CLEAN('Previous Trades Import_OMS Quer'!O4692)</f>
        <v/>
      </c>
      <c r="Q4692" s="25">
        <f t="shared" si="146"/>
        <v>0</v>
      </c>
      <c r="R4692" s="25" t="e">
        <f>VLOOKUP(O4692,'Currency Balance'!$O$3:$Q$32,3,0)</f>
        <v>#N/A</v>
      </c>
      <c r="S4692" t="e">
        <f t="shared" si="147"/>
        <v>#N/A</v>
      </c>
    </row>
    <row r="4693" spans="1:19">
      <c r="A4693">
        <f>'Previous Trades Import_OMS Quer'!A4693</f>
        <v>0</v>
      </c>
      <c r="B4693">
        <f>'Previous Trades Import_OMS Quer'!B4693</f>
        <v>0</v>
      </c>
      <c r="C4693" s="22">
        <f>'Previous Trades Import_OMS Quer'!C4693</f>
        <v>0</v>
      </c>
      <c r="D4693">
        <f>'Previous Trades Import_OMS Quer'!D4693</f>
        <v>0</v>
      </c>
      <c r="E4693" s="22">
        <f>'Previous Trades Import_OMS Quer'!E4693</f>
        <v>0</v>
      </c>
      <c r="F4693">
        <f>'Previous Trades Import_OMS Quer'!F4693</f>
        <v>0</v>
      </c>
      <c r="G4693">
        <f>'Previous Trades Import_OMS Quer'!G4693</f>
        <v>0</v>
      </c>
      <c r="H4693">
        <f>'Previous Trades Import_OMS Quer'!H4693</f>
        <v>0</v>
      </c>
      <c r="I4693">
        <f>'Previous Trades Import_OMS Quer'!I4693</f>
        <v>0</v>
      </c>
      <c r="J4693">
        <f>'Previous Trades Import_OMS Quer'!J4693</f>
        <v>0</v>
      </c>
      <c r="K4693">
        <f>'Previous Trades Import_OMS Quer'!K4693</f>
        <v>0</v>
      </c>
      <c r="L4693">
        <f>'Previous Trades Import_OMS Quer'!L4693</f>
        <v>0</v>
      </c>
      <c r="M4693">
        <f>'Previous Trades Import_OMS Quer'!M4693</f>
        <v>0</v>
      </c>
      <c r="N4693">
        <f>'Previous Trades Import_OMS Quer'!N4693</f>
        <v>0</v>
      </c>
      <c r="O4693" t="str">
        <f>CLEAN('Previous Trades Import_OMS Quer'!O4693)</f>
        <v/>
      </c>
      <c r="Q4693" s="25">
        <f t="shared" si="146"/>
        <v>0</v>
      </c>
      <c r="R4693" s="25" t="e">
        <f>VLOOKUP(O4693,'Currency Balance'!$O$3:$Q$32,3,0)</f>
        <v>#N/A</v>
      </c>
      <c r="S4693" t="e">
        <f t="shared" si="147"/>
        <v>#N/A</v>
      </c>
    </row>
    <row r="4694" spans="1:19">
      <c r="A4694">
        <f>'Previous Trades Import_OMS Quer'!A4694</f>
        <v>0</v>
      </c>
      <c r="B4694">
        <f>'Previous Trades Import_OMS Quer'!B4694</f>
        <v>0</v>
      </c>
      <c r="C4694" s="22">
        <f>'Previous Trades Import_OMS Quer'!C4694</f>
        <v>0</v>
      </c>
      <c r="D4694">
        <f>'Previous Trades Import_OMS Quer'!D4694</f>
        <v>0</v>
      </c>
      <c r="E4694" s="22">
        <f>'Previous Trades Import_OMS Quer'!E4694</f>
        <v>0</v>
      </c>
      <c r="F4694">
        <f>'Previous Trades Import_OMS Quer'!F4694</f>
        <v>0</v>
      </c>
      <c r="G4694">
        <f>'Previous Trades Import_OMS Quer'!G4694</f>
        <v>0</v>
      </c>
      <c r="H4694">
        <f>'Previous Trades Import_OMS Quer'!H4694</f>
        <v>0</v>
      </c>
      <c r="I4694">
        <f>'Previous Trades Import_OMS Quer'!I4694</f>
        <v>0</v>
      </c>
      <c r="J4694">
        <f>'Previous Trades Import_OMS Quer'!J4694</f>
        <v>0</v>
      </c>
      <c r="K4694">
        <f>'Previous Trades Import_OMS Quer'!K4694</f>
        <v>0</v>
      </c>
      <c r="L4694">
        <f>'Previous Trades Import_OMS Quer'!L4694</f>
        <v>0</v>
      </c>
      <c r="M4694">
        <f>'Previous Trades Import_OMS Quer'!M4694</f>
        <v>0</v>
      </c>
      <c r="N4694">
        <f>'Previous Trades Import_OMS Quer'!N4694</f>
        <v>0</v>
      </c>
      <c r="O4694" t="str">
        <f>CLEAN('Previous Trades Import_OMS Quer'!O4694)</f>
        <v/>
      </c>
      <c r="Q4694" s="25">
        <f t="shared" si="146"/>
        <v>0</v>
      </c>
      <c r="R4694" s="25" t="e">
        <f>VLOOKUP(O4694,'Currency Balance'!$O$3:$Q$32,3,0)</f>
        <v>#N/A</v>
      </c>
      <c r="S4694" t="e">
        <f t="shared" si="147"/>
        <v>#N/A</v>
      </c>
    </row>
    <row r="4695" spans="1:19">
      <c r="A4695">
        <f>'Previous Trades Import_OMS Quer'!A4695</f>
        <v>0</v>
      </c>
      <c r="B4695">
        <f>'Previous Trades Import_OMS Quer'!B4695</f>
        <v>0</v>
      </c>
      <c r="C4695" s="22">
        <f>'Previous Trades Import_OMS Quer'!C4695</f>
        <v>0</v>
      </c>
      <c r="D4695">
        <f>'Previous Trades Import_OMS Quer'!D4695</f>
        <v>0</v>
      </c>
      <c r="E4695" s="22">
        <f>'Previous Trades Import_OMS Quer'!E4695</f>
        <v>0</v>
      </c>
      <c r="F4695">
        <f>'Previous Trades Import_OMS Quer'!F4695</f>
        <v>0</v>
      </c>
      <c r="G4695">
        <f>'Previous Trades Import_OMS Quer'!G4695</f>
        <v>0</v>
      </c>
      <c r="H4695">
        <f>'Previous Trades Import_OMS Quer'!H4695</f>
        <v>0</v>
      </c>
      <c r="I4695">
        <f>'Previous Trades Import_OMS Quer'!I4695</f>
        <v>0</v>
      </c>
      <c r="J4695">
        <f>'Previous Trades Import_OMS Quer'!J4695</f>
        <v>0</v>
      </c>
      <c r="K4695">
        <f>'Previous Trades Import_OMS Quer'!K4695</f>
        <v>0</v>
      </c>
      <c r="L4695">
        <f>'Previous Trades Import_OMS Quer'!L4695</f>
        <v>0</v>
      </c>
      <c r="M4695">
        <f>'Previous Trades Import_OMS Quer'!M4695</f>
        <v>0</v>
      </c>
      <c r="N4695">
        <f>'Previous Trades Import_OMS Quer'!N4695</f>
        <v>0</v>
      </c>
      <c r="O4695" t="str">
        <f>CLEAN('Previous Trades Import_OMS Quer'!O4695)</f>
        <v/>
      </c>
      <c r="Q4695" s="25">
        <f t="shared" si="146"/>
        <v>0</v>
      </c>
      <c r="R4695" s="25" t="e">
        <f>VLOOKUP(O4695,'Currency Balance'!$O$3:$Q$32,3,0)</f>
        <v>#N/A</v>
      </c>
      <c r="S4695" t="e">
        <f t="shared" si="147"/>
        <v>#N/A</v>
      </c>
    </row>
    <row r="4696" spans="1:19">
      <c r="A4696">
        <f>'Previous Trades Import_OMS Quer'!A4696</f>
        <v>0</v>
      </c>
      <c r="B4696">
        <f>'Previous Trades Import_OMS Quer'!B4696</f>
        <v>0</v>
      </c>
      <c r="C4696" s="22">
        <f>'Previous Trades Import_OMS Quer'!C4696</f>
        <v>0</v>
      </c>
      <c r="D4696">
        <f>'Previous Trades Import_OMS Quer'!D4696</f>
        <v>0</v>
      </c>
      <c r="E4696" s="22">
        <f>'Previous Trades Import_OMS Quer'!E4696</f>
        <v>0</v>
      </c>
      <c r="F4696">
        <f>'Previous Trades Import_OMS Quer'!F4696</f>
        <v>0</v>
      </c>
      <c r="G4696">
        <f>'Previous Trades Import_OMS Quer'!G4696</f>
        <v>0</v>
      </c>
      <c r="H4696">
        <f>'Previous Trades Import_OMS Quer'!H4696</f>
        <v>0</v>
      </c>
      <c r="I4696">
        <f>'Previous Trades Import_OMS Quer'!I4696</f>
        <v>0</v>
      </c>
      <c r="J4696">
        <f>'Previous Trades Import_OMS Quer'!J4696</f>
        <v>0</v>
      </c>
      <c r="K4696">
        <f>'Previous Trades Import_OMS Quer'!K4696</f>
        <v>0</v>
      </c>
      <c r="L4696">
        <f>'Previous Trades Import_OMS Quer'!L4696</f>
        <v>0</v>
      </c>
      <c r="M4696">
        <f>'Previous Trades Import_OMS Quer'!M4696</f>
        <v>0</v>
      </c>
      <c r="N4696">
        <f>'Previous Trades Import_OMS Quer'!N4696</f>
        <v>0</v>
      </c>
      <c r="O4696" t="str">
        <f>CLEAN('Previous Trades Import_OMS Quer'!O4696)</f>
        <v/>
      </c>
      <c r="Q4696" s="25">
        <f t="shared" si="146"/>
        <v>0</v>
      </c>
      <c r="R4696" s="25" t="e">
        <f>VLOOKUP(O4696,'Currency Balance'!$O$3:$Q$32,3,0)</f>
        <v>#N/A</v>
      </c>
      <c r="S4696" t="e">
        <f t="shared" si="147"/>
        <v>#N/A</v>
      </c>
    </row>
    <row r="4697" spans="1:19">
      <c r="A4697">
        <f>'Previous Trades Import_OMS Quer'!A4697</f>
        <v>0</v>
      </c>
      <c r="B4697">
        <f>'Previous Trades Import_OMS Quer'!B4697</f>
        <v>0</v>
      </c>
      <c r="C4697" s="22">
        <f>'Previous Trades Import_OMS Quer'!C4697</f>
        <v>0</v>
      </c>
      <c r="D4697">
        <f>'Previous Trades Import_OMS Quer'!D4697</f>
        <v>0</v>
      </c>
      <c r="E4697" s="22">
        <f>'Previous Trades Import_OMS Quer'!E4697</f>
        <v>0</v>
      </c>
      <c r="F4697">
        <f>'Previous Trades Import_OMS Quer'!F4697</f>
        <v>0</v>
      </c>
      <c r="G4697">
        <f>'Previous Trades Import_OMS Quer'!G4697</f>
        <v>0</v>
      </c>
      <c r="H4697">
        <f>'Previous Trades Import_OMS Quer'!H4697</f>
        <v>0</v>
      </c>
      <c r="I4697">
        <f>'Previous Trades Import_OMS Quer'!I4697</f>
        <v>0</v>
      </c>
      <c r="J4697">
        <f>'Previous Trades Import_OMS Quer'!J4697</f>
        <v>0</v>
      </c>
      <c r="K4697">
        <f>'Previous Trades Import_OMS Quer'!K4697</f>
        <v>0</v>
      </c>
      <c r="L4697">
        <f>'Previous Trades Import_OMS Quer'!L4697</f>
        <v>0</v>
      </c>
      <c r="M4697">
        <f>'Previous Trades Import_OMS Quer'!M4697</f>
        <v>0</v>
      </c>
      <c r="N4697">
        <f>'Previous Trades Import_OMS Quer'!N4697</f>
        <v>0</v>
      </c>
      <c r="O4697" t="str">
        <f>CLEAN('Previous Trades Import_OMS Quer'!O4697)</f>
        <v/>
      </c>
      <c r="Q4697" s="25">
        <f t="shared" si="146"/>
        <v>0</v>
      </c>
      <c r="R4697" s="25" t="e">
        <f>VLOOKUP(O4697,'Currency Balance'!$O$3:$Q$32,3,0)</f>
        <v>#N/A</v>
      </c>
      <c r="S4697" t="e">
        <f t="shared" si="147"/>
        <v>#N/A</v>
      </c>
    </row>
    <row r="4698" spans="1:19">
      <c r="A4698">
        <f>'Previous Trades Import_OMS Quer'!A4698</f>
        <v>0</v>
      </c>
      <c r="B4698">
        <f>'Previous Trades Import_OMS Quer'!B4698</f>
        <v>0</v>
      </c>
      <c r="C4698" s="22">
        <f>'Previous Trades Import_OMS Quer'!C4698</f>
        <v>0</v>
      </c>
      <c r="D4698">
        <f>'Previous Trades Import_OMS Quer'!D4698</f>
        <v>0</v>
      </c>
      <c r="E4698" s="22">
        <f>'Previous Trades Import_OMS Quer'!E4698</f>
        <v>0</v>
      </c>
      <c r="F4698">
        <f>'Previous Trades Import_OMS Quer'!F4698</f>
        <v>0</v>
      </c>
      <c r="G4698">
        <f>'Previous Trades Import_OMS Quer'!G4698</f>
        <v>0</v>
      </c>
      <c r="H4698">
        <f>'Previous Trades Import_OMS Quer'!H4698</f>
        <v>0</v>
      </c>
      <c r="I4698">
        <f>'Previous Trades Import_OMS Quer'!I4698</f>
        <v>0</v>
      </c>
      <c r="J4698">
        <f>'Previous Trades Import_OMS Quer'!J4698</f>
        <v>0</v>
      </c>
      <c r="K4698">
        <f>'Previous Trades Import_OMS Quer'!K4698</f>
        <v>0</v>
      </c>
      <c r="L4698">
        <f>'Previous Trades Import_OMS Quer'!L4698</f>
        <v>0</v>
      </c>
      <c r="M4698">
        <f>'Previous Trades Import_OMS Quer'!M4698</f>
        <v>0</v>
      </c>
      <c r="N4698">
        <f>'Previous Trades Import_OMS Quer'!N4698</f>
        <v>0</v>
      </c>
      <c r="O4698" t="str">
        <f>CLEAN('Previous Trades Import_OMS Quer'!O4698)</f>
        <v/>
      </c>
      <c r="Q4698" s="25">
        <f t="shared" si="146"/>
        <v>0</v>
      </c>
      <c r="R4698" s="25" t="e">
        <f>VLOOKUP(O4698,'Currency Balance'!$O$3:$Q$32,3,0)</f>
        <v>#N/A</v>
      </c>
      <c r="S4698" t="e">
        <f t="shared" si="147"/>
        <v>#N/A</v>
      </c>
    </row>
    <row r="4699" spans="1:19">
      <c r="A4699">
        <f>'Previous Trades Import_OMS Quer'!A4699</f>
        <v>0</v>
      </c>
      <c r="B4699">
        <f>'Previous Trades Import_OMS Quer'!B4699</f>
        <v>0</v>
      </c>
      <c r="C4699" s="22">
        <f>'Previous Trades Import_OMS Quer'!C4699</f>
        <v>0</v>
      </c>
      <c r="D4699">
        <f>'Previous Trades Import_OMS Quer'!D4699</f>
        <v>0</v>
      </c>
      <c r="E4699" s="22">
        <f>'Previous Trades Import_OMS Quer'!E4699</f>
        <v>0</v>
      </c>
      <c r="F4699">
        <f>'Previous Trades Import_OMS Quer'!F4699</f>
        <v>0</v>
      </c>
      <c r="G4699">
        <f>'Previous Trades Import_OMS Quer'!G4699</f>
        <v>0</v>
      </c>
      <c r="H4699">
        <f>'Previous Trades Import_OMS Quer'!H4699</f>
        <v>0</v>
      </c>
      <c r="I4699">
        <f>'Previous Trades Import_OMS Quer'!I4699</f>
        <v>0</v>
      </c>
      <c r="J4699">
        <f>'Previous Trades Import_OMS Quer'!J4699</f>
        <v>0</v>
      </c>
      <c r="K4699">
        <f>'Previous Trades Import_OMS Quer'!K4699</f>
        <v>0</v>
      </c>
      <c r="L4699">
        <f>'Previous Trades Import_OMS Quer'!L4699</f>
        <v>0</v>
      </c>
      <c r="M4699">
        <f>'Previous Trades Import_OMS Quer'!M4699</f>
        <v>0</v>
      </c>
      <c r="N4699">
        <f>'Previous Trades Import_OMS Quer'!N4699</f>
        <v>0</v>
      </c>
      <c r="O4699" t="str">
        <f>CLEAN('Previous Trades Import_OMS Quer'!O4699)</f>
        <v/>
      </c>
      <c r="Q4699" s="25">
        <f t="shared" si="146"/>
        <v>0</v>
      </c>
      <c r="R4699" s="25" t="e">
        <f>VLOOKUP(O4699,'Currency Balance'!$O$3:$Q$32,3,0)</f>
        <v>#N/A</v>
      </c>
      <c r="S4699" t="e">
        <f t="shared" si="147"/>
        <v>#N/A</v>
      </c>
    </row>
    <row r="4700" spans="1:19">
      <c r="A4700">
        <f>'Previous Trades Import_OMS Quer'!A4700</f>
        <v>0</v>
      </c>
      <c r="B4700">
        <f>'Previous Trades Import_OMS Quer'!B4700</f>
        <v>0</v>
      </c>
      <c r="C4700" s="22">
        <f>'Previous Trades Import_OMS Quer'!C4700</f>
        <v>0</v>
      </c>
      <c r="D4700">
        <f>'Previous Trades Import_OMS Quer'!D4700</f>
        <v>0</v>
      </c>
      <c r="E4700" s="22">
        <f>'Previous Trades Import_OMS Quer'!E4700</f>
        <v>0</v>
      </c>
      <c r="F4700">
        <f>'Previous Trades Import_OMS Quer'!F4700</f>
        <v>0</v>
      </c>
      <c r="G4700">
        <f>'Previous Trades Import_OMS Quer'!G4700</f>
        <v>0</v>
      </c>
      <c r="H4700">
        <f>'Previous Trades Import_OMS Quer'!H4700</f>
        <v>0</v>
      </c>
      <c r="I4700">
        <f>'Previous Trades Import_OMS Quer'!I4700</f>
        <v>0</v>
      </c>
      <c r="J4700">
        <f>'Previous Trades Import_OMS Quer'!J4700</f>
        <v>0</v>
      </c>
      <c r="K4700">
        <f>'Previous Trades Import_OMS Quer'!K4700</f>
        <v>0</v>
      </c>
      <c r="L4700">
        <f>'Previous Trades Import_OMS Quer'!L4700</f>
        <v>0</v>
      </c>
      <c r="M4700">
        <f>'Previous Trades Import_OMS Quer'!M4700</f>
        <v>0</v>
      </c>
      <c r="N4700">
        <f>'Previous Trades Import_OMS Quer'!N4700</f>
        <v>0</v>
      </c>
      <c r="O4700" t="str">
        <f>CLEAN('Previous Trades Import_OMS Quer'!O4700)</f>
        <v/>
      </c>
      <c r="Q4700" s="25">
        <f t="shared" si="146"/>
        <v>0</v>
      </c>
      <c r="R4700" s="25" t="e">
        <f>VLOOKUP(O4700,'Currency Balance'!$O$3:$Q$32,3,0)</f>
        <v>#N/A</v>
      </c>
      <c r="S4700" t="e">
        <f t="shared" si="147"/>
        <v>#N/A</v>
      </c>
    </row>
    <row r="4701" spans="1:19">
      <c r="A4701">
        <f>'Previous Trades Import_OMS Quer'!A4701</f>
        <v>0</v>
      </c>
      <c r="B4701">
        <f>'Previous Trades Import_OMS Quer'!B4701</f>
        <v>0</v>
      </c>
      <c r="C4701" s="22">
        <f>'Previous Trades Import_OMS Quer'!C4701</f>
        <v>0</v>
      </c>
      <c r="D4701">
        <f>'Previous Trades Import_OMS Quer'!D4701</f>
        <v>0</v>
      </c>
      <c r="E4701" s="22">
        <f>'Previous Trades Import_OMS Quer'!E4701</f>
        <v>0</v>
      </c>
      <c r="F4701">
        <f>'Previous Trades Import_OMS Quer'!F4701</f>
        <v>0</v>
      </c>
      <c r="G4701">
        <f>'Previous Trades Import_OMS Quer'!G4701</f>
        <v>0</v>
      </c>
      <c r="H4701">
        <f>'Previous Trades Import_OMS Quer'!H4701</f>
        <v>0</v>
      </c>
      <c r="I4701">
        <f>'Previous Trades Import_OMS Quer'!I4701</f>
        <v>0</v>
      </c>
      <c r="J4701">
        <f>'Previous Trades Import_OMS Quer'!J4701</f>
        <v>0</v>
      </c>
      <c r="K4701">
        <f>'Previous Trades Import_OMS Quer'!K4701</f>
        <v>0</v>
      </c>
      <c r="L4701">
        <f>'Previous Trades Import_OMS Quer'!L4701</f>
        <v>0</v>
      </c>
      <c r="M4701">
        <f>'Previous Trades Import_OMS Quer'!M4701</f>
        <v>0</v>
      </c>
      <c r="N4701">
        <f>'Previous Trades Import_OMS Quer'!N4701</f>
        <v>0</v>
      </c>
      <c r="O4701" t="str">
        <f>CLEAN('Previous Trades Import_OMS Quer'!O4701)</f>
        <v/>
      </c>
      <c r="Q4701" s="25">
        <f t="shared" si="146"/>
        <v>0</v>
      </c>
      <c r="R4701" s="25" t="e">
        <f>VLOOKUP(O4701,'Currency Balance'!$O$3:$Q$32,3,0)</f>
        <v>#N/A</v>
      </c>
      <c r="S4701" t="e">
        <f t="shared" si="147"/>
        <v>#N/A</v>
      </c>
    </row>
    <row r="4702" spans="1:19">
      <c r="A4702">
        <f>'Previous Trades Import_OMS Quer'!A4702</f>
        <v>0</v>
      </c>
      <c r="B4702">
        <f>'Previous Trades Import_OMS Quer'!B4702</f>
        <v>0</v>
      </c>
      <c r="C4702" s="22">
        <f>'Previous Trades Import_OMS Quer'!C4702</f>
        <v>0</v>
      </c>
      <c r="D4702">
        <f>'Previous Trades Import_OMS Quer'!D4702</f>
        <v>0</v>
      </c>
      <c r="E4702" s="22">
        <f>'Previous Trades Import_OMS Quer'!E4702</f>
        <v>0</v>
      </c>
      <c r="F4702">
        <f>'Previous Trades Import_OMS Quer'!F4702</f>
        <v>0</v>
      </c>
      <c r="G4702">
        <f>'Previous Trades Import_OMS Quer'!G4702</f>
        <v>0</v>
      </c>
      <c r="H4702">
        <f>'Previous Trades Import_OMS Quer'!H4702</f>
        <v>0</v>
      </c>
      <c r="I4702">
        <f>'Previous Trades Import_OMS Quer'!I4702</f>
        <v>0</v>
      </c>
      <c r="J4702">
        <f>'Previous Trades Import_OMS Quer'!J4702</f>
        <v>0</v>
      </c>
      <c r="K4702">
        <f>'Previous Trades Import_OMS Quer'!K4702</f>
        <v>0</v>
      </c>
      <c r="L4702">
        <f>'Previous Trades Import_OMS Quer'!L4702</f>
        <v>0</v>
      </c>
      <c r="M4702">
        <f>'Previous Trades Import_OMS Quer'!M4702</f>
        <v>0</v>
      </c>
      <c r="N4702">
        <f>'Previous Trades Import_OMS Quer'!N4702</f>
        <v>0</v>
      </c>
      <c r="O4702" t="str">
        <f>CLEAN('Previous Trades Import_OMS Quer'!O4702)</f>
        <v/>
      </c>
      <c r="Q4702" s="25">
        <f t="shared" si="146"/>
        <v>0</v>
      </c>
      <c r="R4702" s="25" t="e">
        <f>VLOOKUP(O4702,'Currency Balance'!$O$3:$Q$32,3,0)</f>
        <v>#N/A</v>
      </c>
      <c r="S4702" t="e">
        <f t="shared" si="147"/>
        <v>#N/A</v>
      </c>
    </row>
    <row r="4703" spans="1:19">
      <c r="A4703">
        <f>'Previous Trades Import_OMS Quer'!A4703</f>
        <v>0</v>
      </c>
      <c r="B4703">
        <f>'Previous Trades Import_OMS Quer'!B4703</f>
        <v>0</v>
      </c>
      <c r="C4703" s="22">
        <f>'Previous Trades Import_OMS Quer'!C4703</f>
        <v>0</v>
      </c>
      <c r="D4703">
        <f>'Previous Trades Import_OMS Quer'!D4703</f>
        <v>0</v>
      </c>
      <c r="E4703" s="22">
        <f>'Previous Trades Import_OMS Quer'!E4703</f>
        <v>0</v>
      </c>
      <c r="F4703">
        <f>'Previous Trades Import_OMS Quer'!F4703</f>
        <v>0</v>
      </c>
      <c r="G4703">
        <f>'Previous Trades Import_OMS Quer'!G4703</f>
        <v>0</v>
      </c>
      <c r="H4703">
        <f>'Previous Trades Import_OMS Quer'!H4703</f>
        <v>0</v>
      </c>
      <c r="I4703">
        <f>'Previous Trades Import_OMS Quer'!I4703</f>
        <v>0</v>
      </c>
      <c r="J4703">
        <f>'Previous Trades Import_OMS Quer'!J4703</f>
        <v>0</v>
      </c>
      <c r="K4703">
        <f>'Previous Trades Import_OMS Quer'!K4703</f>
        <v>0</v>
      </c>
      <c r="L4703">
        <f>'Previous Trades Import_OMS Quer'!L4703</f>
        <v>0</v>
      </c>
      <c r="M4703">
        <f>'Previous Trades Import_OMS Quer'!M4703</f>
        <v>0</v>
      </c>
      <c r="N4703">
        <f>'Previous Trades Import_OMS Quer'!N4703</f>
        <v>0</v>
      </c>
      <c r="O4703" t="str">
        <f>CLEAN('Previous Trades Import_OMS Quer'!O4703)</f>
        <v/>
      </c>
      <c r="Q4703" s="25">
        <f t="shared" si="146"/>
        <v>0</v>
      </c>
      <c r="R4703" s="25" t="e">
        <f>VLOOKUP(O4703,'Currency Balance'!$O$3:$Q$32,3,0)</f>
        <v>#N/A</v>
      </c>
      <c r="S4703" t="e">
        <f t="shared" si="147"/>
        <v>#N/A</v>
      </c>
    </row>
    <row r="4704" spans="1:19">
      <c r="A4704">
        <f>'Previous Trades Import_OMS Quer'!A4704</f>
        <v>0</v>
      </c>
      <c r="B4704">
        <f>'Previous Trades Import_OMS Quer'!B4704</f>
        <v>0</v>
      </c>
      <c r="C4704" s="22">
        <f>'Previous Trades Import_OMS Quer'!C4704</f>
        <v>0</v>
      </c>
      <c r="D4704">
        <f>'Previous Trades Import_OMS Quer'!D4704</f>
        <v>0</v>
      </c>
      <c r="E4704" s="22">
        <f>'Previous Trades Import_OMS Quer'!E4704</f>
        <v>0</v>
      </c>
      <c r="F4704">
        <f>'Previous Trades Import_OMS Quer'!F4704</f>
        <v>0</v>
      </c>
      <c r="G4704">
        <f>'Previous Trades Import_OMS Quer'!G4704</f>
        <v>0</v>
      </c>
      <c r="H4704">
        <f>'Previous Trades Import_OMS Quer'!H4704</f>
        <v>0</v>
      </c>
      <c r="I4704">
        <f>'Previous Trades Import_OMS Quer'!I4704</f>
        <v>0</v>
      </c>
      <c r="J4704">
        <f>'Previous Trades Import_OMS Quer'!J4704</f>
        <v>0</v>
      </c>
      <c r="K4704">
        <f>'Previous Trades Import_OMS Quer'!K4704</f>
        <v>0</v>
      </c>
      <c r="L4704">
        <f>'Previous Trades Import_OMS Quer'!L4704</f>
        <v>0</v>
      </c>
      <c r="M4704">
        <f>'Previous Trades Import_OMS Quer'!M4704</f>
        <v>0</v>
      </c>
      <c r="N4704">
        <f>'Previous Trades Import_OMS Quer'!N4704</f>
        <v>0</v>
      </c>
      <c r="O4704" t="str">
        <f>CLEAN('Previous Trades Import_OMS Quer'!O4704)</f>
        <v/>
      </c>
      <c r="Q4704" s="25">
        <f t="shared" si="146"/>
        <v>0</v>
      </c>
      <c r="R4704" s="25" t="e">
        <f>VLOOKUP(O4704,'Currency Balance'!$O$3:$Q$32,3,0)</f>
        <v>#N/A</v>
      </c>
      <c r="S4704" t="e">
        <f t="shared" si="147"/>
        <v>#N/A</v>
      </c>
    </row>
    <row r="4705" spans="1:19">
      <c r="A4705">
        <f>'Previous Trades Import_OMS Quer'!A4705</f>
        <v>0</v>
      </c>
      <c r="B4705">
        <f>'Previous Trades Import_OMS Quer'!B4705</f>
        <v>0</v>
      </c>
      <c r="C4705" s="22">
        <f>'Previous Trades Import_OMS Quer'!C4705</f>
        <v>0</v>
      </c>
      <c r="D4705">
        <f>'Previous Trades Import_OMS Quer'!D4705</f>
        <v>0</v>
      </c>
      <c r="E4705" s="22">
        <f>'Previous Trades Import_OMS Quer'!E4705</f>
        <v>0</v>
      </c>
      <c r="F4705">
        <f>'Previous Trades Import_OMS Quer'!F4705</f>
        <v>0</v>
      </c>
      <c r="G4705">
        <f>'Previous Trades Import_OMS Quer'!G4705</f>
        <v>0</v>
      </c>
      <c r="H4705">
        <f>'Previous Trades Import_OMS Quer'!H4705</f>
        <v>0</v>
      </c>
      <c r="I4705">
        <f>'Previous Trades Import_OMS Quer'!I4705</f>
        <v>0</v>
      </c>
      <c r="J4705">
        <f>'Previous Trades Import_OMS Quer'!J4705</f>
        <v>0</v>
      </c>
      <c r="K4705">
        <f>'Previous Trades Import_OMS Quer'!K4705</f>
        <v>0</v>
      </c>
      <c r="L4705">
        <f>'Previous Trades Import_OMS Quer'!L4705</f>
        <v>0</v>
      </c>
      <c r="M4705">
        <f>'Previous Trades Import_OMS Quer'!M4705</f>
        <v>0</v>
      </c>
      <c r="N4705">
        <f>'Previous Trades Import_OMS Quer'!N4705</f>
        <v>0</v>
      </c>
      <c r="O4705" t="str">
        <f>CLEAN('Previous Trades Import_OMS Quer'!O4705)</f>
        <v/>
      </c>
      <c r="Q4705" s="25">
        <f t="shared" si="146"/>
        <v>0</v>
      </c>
      <c r="R4705" s="25" t="e">
        <f>VLOOKUP(O4705,'Currency Balance'!$O$3:$Q$32,3,0)</f>
        <v>#N/A</v>
      </c>
      <c r="S4705" t="e">
        <f t="shared" si="147"/>
        <v>#N/A</v>
      </c>
    </row>
    <row r="4706" spans="1:19">
      <c r="A4706">
        <f>'Previous Trades Import_OMS Quer'!A4706</f>
        <v>0</v>
      </c>
      <c r="B4706">
        <f>'Previous Trades Import_OMS Quer'!B4706</f>
        <v>0</v>
      </c>
      <c r="C4706" s="22">
        <f>'Previous Trades Import_OMS Quer'!C4706</f>
        <v>0</v>
      </c>
      <c r="D4706">
        <f>'Previous Trades Import_OMS Quer'!D4706</f>
        <v>0</v>
      </c>
      <c r="E4706" s="22">
        <f>'Previous Trades Import_OMS Quer'!E4706</f>
        <v>0</v>
      </c>
      <c r="F4706">
        <f>'Previous Trades Import_OMS Quer'!F4706</f>
        <v>0</v>
      </c>
      <c r="G4706">
        <f>'Previous Trades Import_OMS Quer'!G4706</f>
        <v>0</v>
      </c>
      <c r="H4706">
        <f>'Previous Trades Import_OMS Quer'!H4706</f>
        <v>0</v>
      </c>
      <c r="I4706">
        <f>'Previous Trades Import_OMS Quer'!I4706</f>
        <v>0</v>
      </c>
      <c r="J4706">
        <f>'Previous Trades Import_OMS Quer'!J4706</f>
        <v>0</v>
      </c>
      <c r="K4706">
        <f>'Previous Trades Import_OMS Quer'!K4706</f>
        <v>0</v>
      </c>
      <c r="L4706">
        <f>'Previous Trades Import_OMS Quer'!L4706</f>
        <v>0</v>
      </c>
      <c r="M4706">
        <f>'Previous Trades Import_OMS Quer'!M4706</f>
        <v>0</v>
      </c>
      <c r="N4706">
        <f>'Previous Trades Import_OMS Quer'!N4706</f>
        <v>0</v>
      </c>
      <c r="O4706" t="str">
        <f>CLEAN('Previous Trades Import_OMS Quer'!O4706)</f>
        <v/>
      </c>
      <c r="Q4706" s="25">
        <f t="shared" si="146"/>
        <v>0</v>
      </c>
      <c r="R4706" s="25" t="e">
        <f>VLOOKUP(O4706,'Currency Balance'!$O$3:$Q$32,3,0)</f>
        <v>#N/A</v>
      </c>
      <c r="S4706" t="e">
        <f t="shared" si="147"/>
        <v>#N/A</v>
      </c>
    </row>
    <row r="4707" spans="1:19">
      <c r="A4707">
        <f>'Previous Trades Import_OMS Quer'!A4707</f>
        <v>0</v>
      </c>
      <c r="B4707">
        <f>'Previous Trades Import_OMS Quer'!B4707</f>
        <v>0</v>
      </c>
      <c r="C4707" s="22">
        <f>'Previous Trades Import_OMS Quer'!C4707</f>
        <v>0</v>
      </c>
      <c r="D4707">
        <f>'Previous Trades Import_OMS Quer'!D4707</f>
        <v>0</v>
      </c>
      <c r="E4707" s="22">
        <f>'Previous Trades Import_OMS Quer'!E4707</f>
        <v>0</v>
      </c>
      <c r="F4707">
        <f>'Previous Trades Import_OMS Quer'!F4707</f>
        <v>0</v>
      </c>
      <c r="G4707">
        <f>'Previous Trades Import_OMS Quer'!G4707</f>
        <v>0</v>
      </c>
      <c r="H4707">
        <f>'Previous Trades Import_OMS Quer'!H4707</f>
        <v>0</v>
      </c>
      <c r="I4707">
        <f>'Previous Trades Import_OMS Quer'!I4707</f>
        <v>0</v>
      </c>
      <c r="J4707">
        <f>'Previous Trades Import_OMS Quer'!J4707</f>
        <v>0</v>
      </c>
      <c r="K4707">
        <f>'Previous Trades Import_OMS Quer'!K4707</f>
        <v>0</v>
      </c>
      <c r="L4707">
        <f>'Previous Trades Import_OMS Quer'!L4707</f>
        <v>0</v>
      </c>
      <c r="M4707">
        <f>'Previous Trades Import_OMS Quer'!M4707</f>
        <v>0</v>
      </c>
      <c r="N4707">
        <f>'Previous Trades Import_OMS Quer'!N4707</f>
        <v>0</v>
      </c>
      <c r="O4707" t="str">
        <f>CLEAN('Previous Trades Import_OMS Quer'!O4707)</f>
        <v/>
      </c>
      <c r="Q4707" s="25">
        <f t="shared" si="146"/>
        <v>0</v>
      </c>
      <c r="R4707" s="25" t="e">
        <f>VLOOKUP(O4707,'Currency Balance'!$O$3:$Q$32,3,0)</f>
        <v>#N/A</v>
      </c>
      <c r="S4707" t="e">
        <f t="shared" si="147"/>
        <v>#N/A</v>
      </c>
    </row>
    <row r="4708" spans="1:19">
      <c r="A4708">
        <f>'Previous Trades Import_OMS Quer'!A4708</f>
        <v>0</v>
      </c>
      <c r="B4708">
        <f>'Previous Trades Import_OMS Quer'!B4708</f>
        <v>0</v>
      </c>
      <c r="C4708" s="22">
        <f>'Previous Trades Import_OMS Quer'!C4708</f>
        <v>0</v>
      </c>
      <c r="D4708">
        <f>'Previous Trades Import_OMS Quer'!D4708</f>
        <v>0</v>
      </c>
      <c r="E4708" s="22">
        <f>'Previous Trades Import_OMS Quer'!E4708</f>
        <v>0</v>
      </c>
      <c r="F4708">
        <f>'Previous Trades Import_OMS Quer'!F4708</f>
        <v>0</v>
      </c>
      <c r="G4708">
        <f>'Previous Trades Import_OMS Quer'!G4708</f>
        <v>0</v>
      </c>
      <c r="H4708">
        <f>'Previous Trades Import_OMS Quer'!H4708</f>
        <v>0</v>
      </c>
      <c r="I4708">
        <f>'Previous Trades Import_OMS Quer'!I4708</f>
        <v>0</v>
      </c>
      <c r="J4708">
        <f>'Previous Trades Import_OMS Quer'!J4708</f>
        <v>0</v>
      </c>
      <c r="K4708">
        <f>'Previous Trades Import_OMS Quer'!K4708</f>
        <v>0</v>
      </c>
      <c r="L4708">
        <f>'Previous Trades Import_OMS Quer'!L4708</f>
        <v>0</v>
      </c>
      <c r="M4708">
        <f>'Previous Trades Import_OMS Quer'!M4708</f>
        <v>0</v>
      </c>
      <c r="N4708">
        <f>'Previous Trades Import_OMS Quer'!N4708</f>
        <v>0</v>
      </c>
      <c r="O4708" t="str">
        <f>CLEAN('Previous Trades Import_OMS Quer'!O4708)</f>
        <v/>
      </c>
      <c r="Q4708" s="25">
        <f t="shared" si="146"/>
        <v>0</v>
      </c>
      <c r="R4708" s="25" t="e">
        <f>VLOOKUP(O4708,'Currency Balance'!$O$3:$Q$32,3,0)</f>
        <v>#N/A</v>
      </c>
      <c r="S4708" t="e">
        <f t="shared" si="147"/>
        <v>#N/A</v>
      </c>
    </row>
    <row r="4709" spans="1:19">
      <c r="A4709">
        <f>'Previous Trades Import_OMS Quer'!A4709</f>
        <v>0</v>
      </c>
      <c r="B4709">
        <f>'Previous Trades Import_OMS Quer'!B4709</f>
        <v>0</v>
      </c>
      <c r="C4709" s="22">
        <f>'Previous Trades Import_OMS Quer'!C4709</f>
        <v>0</v>
      </c>
      <c r="D4709">
        <f>'Previous Trades Import_OMS Quer'!D4709</f>
        <v>0</v>
      </c>
      <c r="E4709" s="22">
        <f>'Previous Trades Import_OMS Quer'!E4709</f>
        <v>0</v>
      </c>
      <c r="F4709">
        <f>'Previous Trades Import_OMS Quer'!F4709</f>
        <v>0</v>
      </c>
      <c r="G4709">
        <f>'Previous Trades Import_OMS Quer'!G4709</f>
        <v>0</v>
      </c>
      <c r="H4709">
        <f>'Previous Trades Import_OMS Quer'!H4709</f>
        <v>0</v>
      </c>
      <c r="I4709">
        <f>'Previous Trades Import_OMS Quer'!I4709</f>
        <v>0</v>
      </c>
      <c r="J4709">
        <f>'Previous Trades Import_OMS Quer'!J4709</f>
        <v>0</v>
      </c>
      <c r="K4709">
        <f>'Previous Trades Import_OMS Quer'!K4709</f>
        <v>0</v>
      </c>
      <c r="L4709">
        <f>'Previous Trades Import_OMS Quer'!L4709</f>
        <v>0</v>
      </c>
      <c r="M4709">
        <f>'Previous Trades Import_OMS Quer'!M4709</f>
        <v>0</v>
      </c>
      <c r="N4709">
        <f>'Previous Trades Import_OMS Quer'!N4709</f>
        <v>0</v>
      </c>
      <c r="O4709" t="str">
        <f>CLEAN('Previous Trades Import_OMS Quer'!O4709)</f>
        <v/>
      </c>
      <c r="Q4709" s="25">
        <f t="shared" si="146"/>
        <v>0</v>
      </c>
      <c r="R4709" s="25" t="e">
        <f>VLOOKUP(O4709,'Currency Balance'!$O$3:$Q$32,3,0)</f>
        <v>#N/A</v>
      </c>
      <c r="S4709" t="e">
        <f t="shared" si="147"/>
        <v>#N/A</v>
      </c>
    </row>
    <row r="4710" spans="1:19">
      <c r="A4710">
        <f>'Previous Trades Import_OMS Quer'!A4710</f>
        <v>0</v>
      </c>
      <c r="B4710">
        <f>'Previous Trades Import_OMS Quer'!B4710</f>
        <v>0</v>
      </c>
      <c r="C4710" s="22">
        <f>'Previous Trades Import_OMS Quer'!C4710</f>
        <v>0</v>
      </c>
      <c r="D4710">
        <f>'Previous Trades Import_OMS Quer'!D4710</f>
        <v>0</v>
      </c>
      <c r="E4710" s="22">
        <f>'Previous Trades Import_OMS Quer'!E4710</f>
        <v>0</v>
      </c>
      <c r="F4710">
        <f>'Previous Trades Import_OMS Quer'!F4710</f>
        <v>0</v>
      </c>
      <c r="G4710">
        <f>'Previous Trades Import_OMS Quer'!G4710</f>
        <v>0</v>
      </c>
      <c r="H4710">
        <f>'Previous Trades Import_OMS Quer'!H4710</f>
        <v>0</v>
      </c>
      <c r="I4710">
        <f>'Previous Trades Import_OMS Quer'!I4710</f>
        <v>0</v>
      </c>
      <c r="J4710">
        <f>'Previous Trades Import_OMS Quer'!J4710</f>
        <v>0</v>
      </c>
      <c r="K4710">
        <f>'Previous Trades Import_OMS Quer'!K4710</f>
        <v>0</v>
      </c>
      <c r="L4710">
        <f>'Previous Trades Import_OMS Quer'!L4710</f>
        <v>0</v>
      </c>
      <c r="M4710">
        <f>'Previous Trades Import_OMS Quer'!M4710</f>
        <v>0</v>
      </c>
      <c r="N4710">
        <f>'Previous Trades Import_OMS Quer'!N4710</f>
        <v>0</v>
      </c>
      <c r="O4710" t="str">
        <f>CLEAN('Previous Trades Import_OMS Quer'!O4710)</f>
        <v/>
      </c>
      <c r="Q4710" s="25">
        <f t="shared" si="146"/>
        <v>0</v>
      </c>
      <c r="R4710" s="25" t="e">
        <f>VLOOKUP(O4710,'Currency Balance'!$O$3:$Q$32,3,0)</f>
        <v>#N/A</v>
      </c>
      <c r="S4710" t="e">
        <f t="shared" si="147"/>
        <v>#N/A</v>
      </c>
    </row>
    <row r="4711" spans="1:19">
      <c r="A4711">
        <f>'Previous Trades Import_OMS Quer'!A4711</f>
        <v>0</v>
      </c>
      <c r="B4711">
        <f>'Previous Trades Import_OMS Quer'!B4711</f>
        <v>0</v>
      </c>
      <c r="C4711" s="22">
        <f>'Previous Trades Import_OMS Quer'!C4711</f>
        <v>0</v>
      </c>
      <c r="D4711">
        <f>'Previous Trades Import_OMS Quer'!D4711</f>
        <v>0</v>
      </c>
      <c r="E4711" s="22">
        <f>'Previous Trades Import_OMS Quer'!E4711</f>
        <v>0</v>
      </c>
      <c r="F4711">
        <f>'Previous Trades Import_OMS Quer'!F4711</f>
        <v>0</v>
      </c>
      <c r="G4711">
        <f>'Previous Trades Import_OMS Quer'!G4711</f>
        <v>0</v>
      </c>
      <c r="H4711">
        <f>'Previous Trades Import_OMS Quer'!H4711</f>
        <v>0</v>
      </c>
      <c r="I4711">
        <f>'Previous Trades Import_OMS Quer'!I4711</f>
        <v>0</v>
      </c>
      <c r="J4711">
        <f>'Previous Trades Import_OMS Quer'!J4711</f>
        <v>0</v>
      </c>
      <c r="K4711">
        <f>'Previous Trades Import_OMS Quer'!K4711</f>
        <v>0</v>
      </c>
      <c r="L4711">
        <f>'Previous Trades Import_OMS Quer'!L4711</f>
        <v>0</v>
      </c>
      <c r="M4711">
        <f>'Previous Trades Import_OMS Quer'!M4711</f>
        <v>0</v>
      </c>
      <c r="N4711">
        <f>'Previous Trades Import_OMS Quer'!N4711</f>
        <v>0</v>
      </c>
      <c r="O4711" t="str">
        <f>CLEAN('Previous Trades Import_OMS Quer'!O4711)</f>
        <v/>
      </c>
      <c r="Q4711" s="25">
        <f t="shared" si="146"/>
        <v>0</v>
      </c>
      <c r="R4711" s="25" t="e">
        <f>VLOOKUP(O4711,'Currency Balance'!$O$3:$Q$32,3,0)</f>
        <v>#N/A</v>
      </c>
      <c r="S4711" t="e">
        <f t="shared" si="147"/>
        <v>#N/A</v>
      </c>
    </row>
    <row r="4712" spans="1:19">
      <c r="A4712">
        <f>'Previous Trades Import_OMS Quer'!A4712</f>
        <v>0</v>
      </c>
      <c r="B4712">
        <f>'Previous Trades Import_OMS Quer'!B4712</f>
        <v>0</v>
      </c>
      <c r="C4712" s="22">
        <f>'Previous Trades Import_OMS Quer'!C4712</f>
        <v>0</v>
      </c>
      <c r="D4712">
        <f>'Previous Trades Import_OMS Quer'!D4712</f>
        <v>0</v>
      </c>
      <c r="E4712" s="22">
        <f>'Previous Trades Import_OMS Quer'!E4712</f>
        <v>0</v>
      </c>
      <c r="F4712">
        <f>'Previous Trades Import_OMS Quer'!F4712</f>
        <v>0</v>
      </c>
      <c r="G4712">
        <f>'Previous Trades Import_OMS Quer'!G4712</f>
        <v>0</v>
      </c>
      <c r="H4712">
        <f>'Previous Trades Import_OMS Quer'!H4712</f>
        <v>0</v>
      </c>
      <c r="I4712">
        <f>'Previous Trades Import_OMS Quer'!I4712</f>
        <v>0</v>
      </c>
      <c r="J4712">
        <f>'Previous Trades Import_OMS Quer'!J4712</f>
        <v>0</v>
      </c>
      <c r="K4712">
        <f>'Previous Trades Import_OMS Quer'!K4712</f>
        <v>0</v>
      </c>
      <c r="L4712">
        <f>'Previous Trades Import_OMS Quer'!L4712</f>
        <v>0</v>
      </c>
      <c r="M4712">
        <f>'Previous Trades Import_OMS Quer'!M4712</f>
        <v>0</v>
      </c>
      <c r="N4712">
        <f>'Previous Trades Import_OMS Quer'!N4712</f>
        <v>0</v>
      </c>
      <c r="O4712" t="str">
        <f>CLEAN('Previous Trades Import_OMS Quer'!O4712)</f>
        <v/>
      </c>
      <c r="Q4712" s="25">
        <f t="shared" si="146"/>
        <v>0</v>
      </c>
      <c r="R4712" s="25" t="e">
        <f>VLOOKUP(O4712,'Currency Balance'!$O$3:$Q$32,3,0)</f>
        <v>#N/A</v>
      </c>
      <c r="S4712" t="e">
        <f t="shared" si="147"/>
        <v>#N/A</v>
      </c>
    </row>
    <row r="4713" spans="1:19">
      <c r="A4713">
        <f>'Previous Trades Import_OMS Quer'!A4713</f>
        <v>0</v>
      </c>
      <c r="B4713">
        <f>'Previous Trades Import_OMS Quer'!B4713</f>
        <v>0</v>
      </c>
      <c r="C4713" s="22">
        <f>'Previous Trades Import_OMS Quer'!C4713</f>
        <v>0</v>
      </c>
      <c r="D4713">
        <f>'Previous Trades Import_OMS Quer'!D4713</f>
        <v>0</v>
      </c>
      <c r="E4713" s="22">
        <f>'Previous Trades Import_OMS Quer'!E4713</f>
        <v>0</v>
      </c>
      <c r="F4713">
        <f>'Previous Trades Import_OMS Quer'!F4713</f>
        <v>0</v>
      </c>
      <c r="G4713">
        <f>'Previous Trades Import_OMS Quer'!G4713</f>
        <v>0</v>
      </c>
      <c r="H4713">
        <f>'Previous Trades Import_OMS Quer'!H4713</f>
        <v>0</v>
      </c>
      <c r="I4713">
        <f>'Previous Trades Import_OMS Quer'!I4713</f>
        <v>0</v>
      </c>
      <c r="J4713">
        <f>'Previous Trades Import_OMS Quer'!J4713</f>
        <v>0</v>
      </c>
      <c r="K4713">
        <f>'Previous Trades Import_OMS Quer'!K4713</f>
        <v>0</v>
      </c>
      <c r="L4713">
        <f>'Previous Trades Import_OMS Quer'!L4713</f>
        <v>0</v>
      </c>
      <c r="M4713">
        <f>'Previous Trades Import_OMS Quer'!M4713</f>
        <v>0</v>
      </c>
      <c r="N4713">
        <f>'Previous Trades Import_OMS Quer'!N4713</f>
        <v>0</v>
      </c>
      <c r="O4713" t="str">
        <f>CLEAN('Previous Trades Import_OMS Quer'!O4713)</f>
        <v/>
      </c>
      <c r="Q4713" s="25">
        <f t="shared" si="146"/>
        <v>0</v>
      </c>
      <c r="R4713" s="25" t="e">
        <f>VLOOKUP(O4713,'Currency Balance'!$O$3:$Q$32,3,0)</f>
        <v>#N/A</v>
      </c>
      <c r="S4713" t="e">
        <f t="shared" si="147"/>
        <v>#N/A</v>
      </c>
    </row>
    <row r="4714" spans="1:19">
      <c r="A4714">
        <f>'Previous Trades Import_OMS Quer'!A4714</f>
        <v>0</v>
      </c>
      <c r="B4714">
        <f>'Previous Trades Import_OMS Quer'!B4714</f>
        <v>0</v>
      </c>
      <c r="C4714" s="22">
        <f>'Previous Trades Import_OMS Quer'!C4714</f>
        <v>0</v>
      </c>
      <c r="D4714">
        <f>'Previous Trades Import_OMS Quer'!D4714</f>
        <v>0</v>
      </c>
      <c r="E4714" s="22">
        <f>'Previous Trades Import_OMS Quer'!E4714</f>
        <v>0</v>
      </c>
      <c r="F4714">
        <f>'Previous Trades Import_OMS Quer'!F4714</f>
        <v>0</v>
      </c>
      <c r="G4714">
        <f>'Previous Trades Import_OMS Quer'!G4714</f>
        <v>0</v>
      </c>
      <c r="H4714">
        <f>'Previous Trades Import_OMS Quer'!H4714</f>
        <v>0</v>
      </c>
      <c r="I4714">
        <f>'Previous Trades Import_OMS Quer'!I4714</f>
        <v>0</v>
      </c>
      <c r="J4714">
        <f>'Previous Trades Import_OMS Quer'!J4714</f>
        <v>0</v>
      </c>
      <c r="K4714">
        <f>'Previous Trades Import_OMS Quer'!K4714</f>
        <v>0</v>
      </c>
      <c r="L4714">
        <f>'Previous Trades Import_OMS Quer'!L4714</f>
        <v>0</v>
      </c>
      <c r="M4714">
        <f>'Previous Trades Import_OMS Quer'!M4714</f>
        <v>0</v>
      </c>
      <c r="N4714">
        <f>'Previous Trades Import_OMS Quer'!N4714</f>
        <v>0</v>
      </c>
      <c r="O4714" t="str">
        <f>CLEAN('Previous Trades Import_OMS Quer'!O4714)</f>
        <v/>
      </c>
      <c r="Q4714" s="25">
        <f t="shared" si="146"/>
        <v>0</v>
      </c>
      <c r="R4714" s="25" t="e">
        <f>VLOOKUP(O4714,'Currency Balance'!$O$3:$Q$32,3,0)</f>
        <v>#N/A</v>
      </c>
      <c r="S4714" t="e">
        <f t="shared" si="147"/>
        <v>#N/A</v>
      </c>
    </row>
    <row r="4715" spans="1:19">
      <c r="A4715">
        <f>'Previous Trades Import_OMS Quer'!A4715</f>
        <v>0</v>
      </c>
      <c r="B4715">
        <f>'Previous Trades Import_OMS Quer'!B4715</f>
        <v>0</v>
      </c>
      <c r="C4715" s="22">
        <f>'Previous Trades Import_OMS Quer'!C4715</f>
        <v>0</v>
      </c>
      <c r="D4715">
        <f>'Previous Trades Import_OMS Quer'!D4715</f>
        <v>0</v>
      </c>
      <c r="E4715" s="22">
        <f>'Previous Trades Import_OMS Quer'!E4715</f>
        <v>0</v>
      </c>
      <c r="F4715">
        <f>'Previous Trades Import_OMS Quer'!F4715</f>
        <v>0</v>
      </c>
      <c r="G4715">
        <f>'Previous Trades Import_OMS Quer'!G4715</f>
        <v>0</v>
      </c>
      <c r="H4715">
        <f>'Previous Trades Import_OMS Quer'!H4715</f>
        <v>0</v>
      </c>
      <c r="I4715">
        <f>'Previous Trades Import_OMS Quer'!I4715</f>
        <v>0</v>
      </c>
      <c r="J4715">
        <f>'Previous Trades Import_OMS Quer'!J4715</f>
        <v>0</v>
      </c>
      <c r="K4715">
        <f>'Previous Trades Import_OMS Quer'!K4715</f>
        <v>0</v>
      </c>
      <c r="L4715">
        <f>'Previous Trades Import_OMS Quer'!L4715</f>
        <v>0</v>
      </c>
      <c r="M4715">
        <f>'Previous Trades Import_OMS Quer'!M4715</f>
        <v>0</v>
      </c>
      <c r="N4715">
        <f>'Previous Trades Import_OMS Quer'!N4715</f>
        <v>0</v>
      </c>
      <c r="O4715" t="str">
        <f>CLEAN('Previous Trades Import_OMS Quer'!O4715)</f>
        <v/>
      </c>
      <c r="Q4715" s="25">
        <f t="shared" si="146"/>
        <v>0</v>
      </c>
      <c r="R4715" s="25" t="e">
        <f>VLOOKUP(O4715,'Currency Balance'!$O$3:$Q$32,3,0)</f>
        <v>#N/A</v>
      </c>
      <c r="S4715" t="e">
        <f t="shared" si="147"/>
        <v>#N/A</v>
      </c>
    </row>
    <row r="4716" spans="1:19">
      <c r="A4716">
        <f>'Previous Trades Import_OMS Quer'!A4716</f>
        <v>0</v>
      </c>
      <c r="B4716">
        <f>'Previous Trades Import_OMS Quer'!B4716</f>
        <v>0</v>
      </c>
      <c r="C4716" s="22">
        <f>'Previous Trades Import_OMS Quer'!C4716</f>
        <v>0</v>
      </c>
      <c r="D4716">
        <f>'Previous Trades Import_OMS Quer'!D4716</f>
        <v>0</v>
      </c>
      <c r="E4716" s="22">
        <f>'Previous Trades Import_OMS Quer'!E4716</f>
        <v>0</v>
      </c>
      <c r="F4716">
        <f>'Previous Trades Import_OMS Quer'!F4716</f>
        <v>0</v>
      </c>
      <c r="G4716">
        <f>'Previous Trades Import_OMS Quer'!G4716</f>
        <v>0</v>
      </c>
      <c r="H4716">
        <f>'Previous Trades Import_OMS Quer'!H4716</f>
        <v>0</v>
      </c>
      <c r="I4716">
        <f>'Previous Trades Import_OMS Quer'!I4716</f>
        <v>0</v>
      </c>
      <c r="J4716">
        <f>'Previous Trades Import_OMS Quer'!J4716</f>
        <v>0</v>
      </c>
      <c r="K4716">
        <f>'Previous Trades Import_OMS Quer'!K4716</f>
        <v>0</v>
      </c>
      <c r="L4716">
        <f>'Previous Trades Import_OMS Quer'!L4716</f>
        <v>0</v>
      </c>
      <c r="M4716">
        <f>'Previous Trades Import_OMS Quer'!M4716</f>
        <v>0</v>
      </c>
      <c r="N4716">
        <f>'Previous Trades Import_OMS Quer'!N4716</f>
        <v>0</v>
      </c>
      <c r="O4716" t="str">
        <f>CLEAN('Previous Trades Import_OMS Quer'!O4716)</f>
        <v/>
      </c>
      <c r="Q4716" s="25">
        <f t="shared" si="146"/>
        <v>0</v>
      </c>
      <c r="R4716" s="25" t="e">
        <f>VLOOKUP(O4716,'Currency Balance'!$O$3:$Q$32,3,0)</f>
        <v>#N/A</v>
      </c>
      <c r="S4716" t="e">
        <f t="shared" si="147"/>
        <v>#N/A</v>
      </c>
    </row>
    <row r="4717" spans="1:19">
      <c r="A4717">
        <f>'Previous Trades Import_OMS Quer'!A4717</f>
        <v>0</v>
      </c>
      <c r="B4717">
        <f>'Previous Trades Import_OMS Quer'!B4717</f>
        <v>0</v>
      </c>
      <c r="C4717" s="22">
        <f>'Previous Trades Import_OMS Quer'!C4717</f>
        <v>0</v>
      </c>
      <c r="D4717">
        <f>'Previous Trades Import_OMS Quer'!D4717</f>
        <v>0</v>
      </c>
      <c r="E4717" s="22">
        <f>'Previous Trades Import_OMS Quer'!E4717</f>
        <v>0</v>
      </c>
      <c r="F4717">
        <f>'Previous Trades Import_OMS Quer'!F4717</f>
        <v>0</v>
      </c>
      <c r="G4717">
        <f>'Previous Trades Import_OMS Quer'!G4717</f>
        <v>0</v>
      </c>
      <c r="H4717">
        <f>'Previous Trades Import_OMS Quer'!H4717</f>
        <v>0</v>
      </c>
      <c r="I4717">
        <f>'Previous Trades Import_OMS Quer'!I4717</f>
        <v>0</v>
      </c>
      <c r="J4717">
        <f>'Previous Trades Import_OMS Quer'!J4717</f>
        <v>0</v>
      </c>
      <c r="K4717">
        <f>'Previous Trades Import_OMS Quer'!K4717</f>
        <v>0</v>
      </c>
      <c r="L4717">
        <f>'Previous Trades Import_OMS Quer'!L4717</f>
        <v>0</v>
      </c>
      <c r="M4717">
        <f>'Previous Trades Import_OMS Quer'!M4717</f>
        <v>0</v>
      </c>
      <c r="N4717">
        <f>'Previous Trades Import_OMS Quer'!N4717</f>
        <v>0</v>
      </c>
      <c r="O4717" t="str">
        <f>CLEAN('Previous Trades Import_OMS Quer'!O4717)</f>
        <v/>
      </c>
      <c r="Q4717" s="25">
        <f t="shared" si="146"/>
        <v>0</v>
      </c>
      <c r="R4717" s="25" t="e">
        <f>VLOOKUP(O4717,'Currency Balance'!$O$3:$Q$32,3,0)</f>
        <v>#N/A</v>
      </c>
      <c r="S4717" t="e">
        <f t="shared" si="147"/>
        <v>#N/A</v>
      </c>
    </row>
    <row r="4718" spans="1:19">
      <c r="A4718">
        <f>'Previous Trades Import_OMS Quer'!A4718</f>
        <v>0</v>
      </c>
      <c r="B4718">
        <f>'Previous Trades Import_OMS Quer'!B4718</f>
        <v>0</v>
      </c>
      <c r="C4718" s="22">
        <f>'Previous Trades Import_OMS Quer'!C4718</f>
        <v>0</v>
      </c>
      <c r="D4718">
        <f>'Previous Trades Import_OMS Quer'!D4718</f>
        <v>0</v>
      </c>
      <c r="E4718" s="22">
        <f>'Previous Trades Import_OMS Quer'!E4718</f>
        <v>0</v>
      </c>
      <c r="F4718">
        <f>'Previous Trades Import_OMS Quer'!F4718</f>
        <v>0</v>
      </c>
      <c r="G4718">
        <f>'Previous Trades Import_OMS Quer'!G4718</f>
        <v>0</v>
      </c>
      <c r="H4718">
        <f>'Previous Trades Import_OMS Quer'!H4718</f>
        <v>0</v>
      </c>
      <c r="I4718">
        <f>'Previous Trades Import_OMS Quer'!I4718</f>
        <v>0</v>
      </c>
      <c r="J4718">
        <f>'Previous Trades Import_OMS Quer'!J4718</f>
        <v>0</v>
      </c>
      <c r="K4718">
        <f>'Previous Trades Import_OMS Quer'!K4718</f>
        <v>0</v>
      </c>
      <c r="L4718">
        <f>'Previous Trades Import_OMS Quer'!L4718</f>
        <v>0</v>
      </c>
      <c r="M4718">
        <f>'Previous Trades Import_OMS Quer'!M4718</f>
        <v>0</v>
      </c>
      <c r="N4718">
        <f>'Previous Trades Import_OMS Quer'!N4718</f>
        <v>0</v>
      </c>
      <c r="O4718" t="str">
        <f>CLEAN('Previous Trades Import_OMS Quer'!O4718)</f>
        <v/>
      </c>
      <c r="Q4718" s="25">
        <f t="shared" si="146"/>
        <v>0</v>
      </c>
      <c r="R4718" s="25" t="e">
        <f>VLOOKUP(O4718,'Currency Balance'!$O$3:$Q$32,3,0)</f>
        <v>#N/A</v>
      </c>
      <c r="S4718" t="e">
        <f t="shared" si="147"/>
        <v>#N/A</v>
      </c>
    </row>
    <row r="4719" spans="1:19">
      <c r="A4719">
        <f>'Previous Trades Import_OMS Quer'!A4719</f>
        <v>0</v>
      </c>
      <c r="B4719">
        <f>'Previous Trades Import_OMS Quer'!B4719</f>
        <v>0</v>
      </c>
      <c r="C4719" s="22">
        <f>'Previous Trades Import_OMS Quer'!C4719</f>
        <v>0</v>
      </c>
      <c r="D4719">
        <f>'Previous Trades Import_OMS Quer'!D4719</f>
        <v>0</v>
      </c>
      <c r="E4719" s="22">
        <f>'Previous Trades Import_OMS Quer'!E4719</f>
        <v>0</v>
      </c>
      <c r="F4719">
        <f>'Previous Trades Import_OMS Quer'!F4719</f>
        <v>0</v>
      </c>
      <c r="G4719">
        <f>'Previous Trades Import_OMS Quer'!G4719</f>
        <v>0</v>
      </c>
      <c r="H4719">
        <f>'Previous Trades Import_OMS Quer'!H4719</f>
        <v>0</v>
      </c>
      <c r="I4719">
        <f>'Previous Trades Import_OMS Quer'!I4719</f>
        <v>0</v>
      </c>
      <c r="J4719">
        <f>'Previous Trades Import_OMS Quer'!J4719</f>
        <v>0</v>
      </c>
      <c r="K4719">
        <f>'Previous Trades Import_OMS Quer'!K4719</f>
        <v>0</v>
      </c>
      <c r="L4719">
        <f>'Previous Trades Import_OMS Quer'!L4719</f>
        <v>0</v>
      </c>
      <c r="M4719">
        <f>'Previous Trades Import_OMS Quer'!M4719</f>
        <v>0</v>
      </c>
      <c r="N4719">
        <f>'Previous Trades Import_OMS Quer'!N4719</f>
        <v>0</v>
      </c>
      <c r="O4719" t="str">
        <f>CLEAN('Previous Trades Import_OMS Quer'!O4719)</f>
        <v/>
      </c>
      <c r="Q4719" s="25">
        <f t="shared" si="146"/>
        <v>0</v>
      </c>
      <c r="R4719" s="25" t="e">
        <f>VLOOKUP(O4719,'Currency Balance'!$O$3:$Q$32,3,0)</f>
        <v>#N/A</v>
      </c>
      <c r="S4719" t="e">
        <f t="shared" si="147"/>
        <v>#N/A</v>
      </c>
    </row>
    <row r="4720" spans="1:19">
      <c r="A4720">
        <f>'Previous Trades Import_OMS Quer'!A4720</f>
        <v>0</v>
      </c>
      <c r="B4720">
        <f>'Previous Trades Import_OMS Quer'!B4720</f>
        <v>0</v>
      </c>
      <c r="C4720" s="22">
        <f>'Previous Trades Import_OMS Quer'!C4720</f>
        <v>0</v>
      </c>
      <c r="D4720">
        <f>'Previous Trades Import_OMS Quer'!D4720</f>
        <v>0</v>
      </c>
      <c r="E4720" s="22">
        <f>'Previous Trades Import_OMS Quer'!E4720</f>
        <v>0</v>
      </c>
      <c r="F4720">
        <f>'Previous Trades Import_OMS Quer'!F4720</f>
        <v>0</v>
      </c>
      <c r="G4720">
        <f>'Previous Trades Import_OMS Quer'!G4720</f>
        <v>0</v>
      </c>
      <c r="H4720">
        <f>'Previous Trades Import_OMS Quer'!H4720</f>
        <v>0</v>
      </c>
      <c r="I4720">
        <f>'Previous Trades Import_OMS Quer'!I4720</f>
        <v>0</v>
      </c>
      <c r="J4720">
        <f>'Previous Trades Import_OMS Quer'!J4720</f>
        <v>0</v>
      </c>
      <c r="K4720">
        <f>'Previous Trades Import_OMS Quer'!K4720</f>
        <v>0</v>
      </c>
      <c r="L4720">
        <f>'Previous Trades Import_OMS Quer'!L4720</f>
        <v>0</v>
      </c>
      <c r="M4720">
        <f>'Previous Trades Import_OMS Quer'!M4720</f>
        <v>0</v>
      </c>
      <c r="N4720">
        <f>'Previous Trades Import_OMS Quer'!N4720</f>
        <v>0</v>
      </c>
      <c r="O4720" t="str">
        <f>CLEAN('Previous Trades Import_OMS Quer'!O4720)</f>
        <v/>
      </c>
      <c r="Q4720" s="25">
        <f t="shared" si="146"/>
        <v>0</v>
      </c>
      <c r="R4720" s="25" t="e">
        <f>VLOOKUP(O4720,'Currency Balance'!$O$3:$Q$32,3,0)</f>
        <v>#N/A</v>
      </c>
      <c r="S4720" t="e">
        <f t="shared" si="147"/>
        <v>#N/A</v>
      </c>
    </row>
    <row r="4721" spans="1:19">
      <c r="A4721">
        <f>'Previous Trades Import_OMS Quer'!A4721</f>
        <v>0</v>
      </c>
      <c r="B4721">
        <f>'Previous Trades Import_OMS Quer'!B4721</f>
        <v>0</v>
      </c>
      <c r="C4721" s="22">
        <f>'Previous Trades Import_OMS Quer'!C4721</f>
        <v>0</v>
      </c>
      <c r="D4721">
        <f>'Previous Trades Import_OMS Quer'!D4721</f>
        <v>0</v>
      </c>
      <c r="E4721" s="22">
        <f>'Previous Trades Import_OMS Quer'!E4721</f>
        <v>0</v>
      </c>
      <c r="F4721">
        <f>'Previous Trades Import_OMS Quer'!F4721</f>
        <v>0</v>
      </c>
      <c r="G4721">
        <f>'Previous Trades Import_OMS Quer'!G4721</f>
        <v>0</v>
      </c>
      <c r="H4721">
        <f>'Previous Trades Import_OMS Quer'!H4721</f>
        <v>0</v>
      </c>
      <c r="I4721">
        <f>'Previous Trades Import_OMS Quer'!I4721</f>
        <v>0</v>
      </c>
      <c r="J4721">
        <f>'Previous Trades Import_OMS Quer'!J4721</f>
        <v>0</v>
      </c>
      <c r="K4721">
        <f>'Previous Trades Import_OMS Quer'!K4721</f>
        <v>0</v>
      </c>
      <c r="L4721">
        <f>'Previous Trades Import_OMS Quer'!L4721</f>
        <v>0</v>
      </c>
      <c r="M4721">
        <f>'Previous Trades Import_OMS Quer'!M4721</f>
        <v>0</v>
      </c>
      <c r="N4721">
        <f>'Previous Trades Import_OMS Quer'!N4721</f>
        <v>0</v>
      </c>
      <c r="O4721" t="str">
        <f>CLEAN('Previous Trades Import_OMS Quer'!O4721)</f>
        <v/>
      </c>
      <c r="Q4721" s="25">
        <f t="shared" si="146"/>
        <v>0</v>
      </c>
      <c r="R4721" s="25" t="e">
        <f>VLOOKUP(O4721,'Currency Balance'!$O$3:$Q$32,3,0)</f>
        <v>#N/A</v>
      </c>
      <c r="S4721" t="e">
        <f t="shared" si="147"/>
        <v>#N/A</v>
      </c>
    </row>
    <row r="4722" spans="1:19">
      <c r="A4722">
        <f>'Previous Trades Import_OMS Quer'!A4722</f>
        <v>0</v>
      </c>
      <c r="B4722">
        <f>'Previous Trades Import_OMS Quer'!B4722</f>
        <v>0</v>
      </c>
      <c r="C4722" s="22">
        <f>'Previous Trades Import_OMS Quer'!C4722</f>
        <v>0</v>
      </c>
      <c r="D4722">
        <f>'Previous Trades Import_OMS Quer'!D4722</f>
        <v>0</v>
      </c>
      <c r="E4722" s="22">
        <f>'Previous Trades Import_OMS Quer'!E4722</f>
        <v>0</v>
      </c>
      <c r="F4722">
        <f>'Previous Trades Import_OMS Quer'!F4722</f>
        <v>0</v>
      </c>
      <c r="G4722">
        <f>'Previous Trades Import_OMS Quer'!G4722</f>
        <v>0</v>
      </c>
      <c r="H4722">
        <f>'Previous Trades Import_OMS Quer'!H4722</f>
        <v>0</v>
      </c>
      <c r="I4722">
        <f>'Previous Trades Import_OMS Quer'!I4722</f>
        <v>0</v>
      </c>
      <c r="J4722">
        <f>'Previous Trades Import_OMS Quer'!J4722</f>
        <v>0</v>
      </c>
      <c r="K4722">
        <f>'Previous Trades Import_OMS Quer'!K4722</f>
        <v>0</v>
      </c>
      <c r="L4722">
        <f>'Previous Trades Import_OMS Quer'!L4722</f>
        <v>0</v>
      </c>
      <c r="M4722">
        <f>'Previous Trades Import_OMS Quer'!M4722</f>
        <v>0</v>
      </c>
      <c r="N4722">
        <f>'Previous Trades Import_OMS Quer'!N4722</f>
        <v>0</v>
      </c>
      <c r="O4722" t="str">
        <f>CLEAN('Previous Trades Import_OMS Quer'!O4722)</f>
        <v/>
      </c>
      <c r="Q4722" s="25">
        <f t="shared" si="146"/>
        <v>0</v>
      </c>
      <c r="R4722" s="25" t="e">
        <f>VLOOKUP(O4722,'Currency Balance'!$O$3:$Q$32,3,0)</f>
        <v>#N/A</v>
      </c>
      <c r="S4722" t="e">
        <f t="shared" si="147"/>
        <v>#N/A</v>
      </c>
    </row>
    <row r="4723" spans="1:19">
      <c r="A4723">
        <f>'Previous Trades Import_OMS Quer'!A4723</f>
        <v>0</v>
      </c>
      <c r="B4723">
        <f>'Previous Trades Import_OMS Quer'!B4723</f>
        <v>0</v>
      </c>
      <c r="C4723" s="22">
        <f>'Previous Trades Import_OMS Quer'!C4723</f>
        <v>0</v>
      </c>
      <c r="D4723">
        <f>'Previous Trades Import_OMS Quer'!D4723</f>
        <v>0</v>
      </c>
      <c r="E4723" s="22">
        <f>'Previous Trades Import_OMS Quer'!E4723</f>
        <v>0</v>
      </c>
      <c r="F4723">
        <f>'Previous Trades Import_OMS Quer'!F4723</f>
        <v>0</v>
      </c>
      <c r="G4723">
        <f>'Previous Trades Import_OMS Quer'!G4723</f>
        <v>0</v>
      </c>
      <c r="H4723">
        <f>'Previous Trades Import_OMS Quer'!H4723</f>
        <v>0</v>
      </c>
      <c r="I4723">
        <f>'Previous Trades Import_OMS Quer'!I4723</f>
        <v>0</v>
      </c>
      <c r="J4723">
        <f>'Previous Trades Import_OMS Quer'!J4723</f>
        <v>0</v>
      </c>
      <c r="K4723">
        <f>'Previous Trades Import_OMS Quer'!K4723</f>
        <v>0</v>
      </c>
      <c r="L4723">
        <f>'Previous Trades Import_OMS Quer'!L4723</f>
        <v>0</v>
      </c>
      <c r="M4723">
        <f>'Previous Trades Import_OMS Quer'!M4723</f>
        <v>0</v>
      </c>
      <c r="N4723">
        <f>'Previous Trades Import_OMS Quer'!N4723</f>
        <v>0</v>
      </c>
      <c r="O4723" t="str">
        <f>CLEAN('Previous Trades Import_OMS Quer'!O4723)</f>
        <v/>
      </c>
      <c r="Q4723" s="25">
        <f t="shared" si="146"/>
        <v>0</v>
      </c>
      <c r="R4723" s="25" t="e">
        <f>VLOOKUP(O4723,'Currency Balance'!$O$3:$Q$32,3,0)</f>
        <v>#N/A</v>
      </c>
      <c r="S4723" t="e">
        <f t="shared" si="147"/>
        <v>#N/A</v>
      </c>
    </row>
    <row r="4724" spans="1:19">
      <c r="A4724">
        <f>'Previous Trades Import_OMS Quer'!A4724</f>
        <v>0</v>
      </c>
      <c r="B4724">
        <f>'Previous Trades Import_OMS Quer'!B4724</f>
        <v>0</v>
      </c>
      <c r="C4724" s="22">
        <f>'Previous Trades Import_OMS Quer'!C4724</f>
        <v>0</v>
      </c>
      <c r="D4724">
        <f>'Previous Trades Import_OMS Quer'!D4724</f>
        <v>0</v>
      </c>
      <c r="E4724" s="22">
        <f>'Previous Trades Import_OMS Quer'!E4724</f>
        <v>0</v>
      </c>
      <c r="F4724">
        <f>'Previous Trades Import_OMS Quer'!F4724</f>
        <v>0</v>
      </c>
      <c r="G4724">
        <f>'Previous Trades Import_OMS Quer'!G4724</f>
        <v>0</v>
      </c>
      <c r="H4724">
        <f>'Previous Trades Import_OMS Quer'!H4724</f>
        <v>0</v>
      </c>
      <c r="I4724">
        <f>'Previous Trades Import_OMS Quer'!I4724</f>
        <v>0</v>
      </c>
      <c r="J4724">
        <f>'Previous Trades Import_OMS Quer'!J4724</f>
        <v>0</v>
      </c>
      <c r="K4724">
        <f>'Previous Trades Import_OMS Quer'!K4724</f>
        <v>0</v>
      </c>
      <c r="L4724">
        <f>'Previous Trades Import_OMS Quer'!L4724</f>
        <v>0</v>
      </c>
      <c r="M4724">
        <f>'Previous Trades Import_OMS Quer'!M4724</f>
        <v>0</v>
      </c>
      <c r="N4724">
        <f>'Previous Trades Import_OMS Quer'!N4724</f>
        <v>0</v>
      </c>
      <c r="O4724" t="str">
        <f>CLEAN('Previous Trades Import_OMS Quer'!O4724)</f>
        <v/>
      </c>
      <c r="Q4724" s="25">
        <f t="shared" si="146"/>
        <v>0</v>
      </c>
      <c r="R4724" s="25" t="e">
        <f>VLOOKUP(O4724,'Currency Balance'!$O$3:$Q$32,3,0)</f>
        <v>#N/A</v>
      </c>
      <c r="S4724" t="e">
        <f t="shared" si="147"/>
        <v>#N/A</v>
      </c>
    </row>
    <row r="4725" spans="1:19">
      <c r="A4725">
        <f>'Previous Trades Import_OMS Quer'!A4725</f>
        <v>0</v>
      </c>
      <c r="B4725">
        <f>'Previous Trades Import_OMS Quer'!B4725</f>
        <v>0</v>
      </c>
      <c r="C4725" s="22">
        <f>'Previous Trades Import_OMS Quer'!C4725</f>
        <v>0</v>
      </c>
      <c r="D4725">
        <f>'Previous Trades Import_OMS Quer'!D4725</f>
        <v>0</v>
      </c>
      <c r="E4725" s="22">
        <f>'Previous Trades Import_OMS Quer'!E4725</f>
        <v>0</v>
      </c>
      <c r="F4725">
        <f>'Previous Trades Import_OMS Quer'!F4725</f>
        <v>0</v>
      </c>
      <c r="G4725">
        <f>'Previous Trades Import_OMS Quer'!G4725</f>
        <v>0</v>
      </c>
      <c r="H4725">
        <f>'Previous Trades Import_OMS Quer'!H4725</f>
        <v>0</v>
      </c>
      <c r="I4725">
        <f>'Previous Trades Import_OMS Quer'!I4725</f>
        <v>0</v>
      </c>
      <c r="J4725">
        <f>'Previous Trades Import_OMS Quer'!J4725</f>
        <v>0</v>
      </c>
      <c r="K4725">
        <f>'Previous Trades Import_OMS Quer'!K4725</f>
        <v>0</v>
      </c>
      <c r="L4725">
        <f>'Previous Trades Import_OMS Quer'!L4725</f>
        <v>0</v>
      </c>
      <c r="M4725">
        <f>'Previous Trades Import_OMS Quer'!M4725</f>
        <v>0</v>
      </c>
      <c r="N4725">
        <f>'Previous Trades Import_OMS Quer'!N4725</f>
        <v>0</v>
      </c>
      <c r="O4725" t="str">
        <f>CLEAN('Previous Trades Import_OMS Quer'!O4725)</f>
        <v/>
      </c>
      <c r="Q4725" s="25">
        <f t="shared" si="146"/>
        <v>0</v>
      </c>
      <c r="R4725" s="25" t="e">
        <f>VLOOKUP(O4725,'Currency Balance'!$O$3:$Q$32,3,0)</f>
        <v>#N/A</v>
      </c>
      <c r="S4725" t="e">
        <f t="shared" si="147"/>
        <v>#N/A</v>
      </c>
    </row>
    <row r="4726" spans="1:19">
      <c r="A4726">
        <f>'Previous Trades Import_OMS Quer'!A4726</f>
        <v>0</v>
      </c>
      <c r="B4726">
        <f>'Previous Trades Import_OMS Quer'!B4726</f>
        <v>0</v>
      </c>
      <c r="C4726" s="22">
        <f>'Previous Trades Import_OMS Quer'!C4726</f>
        <v>0</v>
      </c>
      <c r="D4726">
        <f>'Previous Trades Import_OMS Quer'!D4726</f>
        <v>0</v>
      </c>
      <c r="E4726" s="22">
        <f>'Previous Trades Import_OMS Quer'!E4726</f>
        <v>0</v>
      </c>
      <c r="F4726">
        <f>'Previous Trades Import_OMS Quer'!F4726</f>
        <v>0</v>
      </c>
      <c r="G4726">
        <f>'Previous Trades Import_OMS Quer'!G4726</f>
        <v>0</v>
      </c>
      <c r="H4726">
        <f>'Previous Trades Import_OMS Quer'!H4726</f>
        <v>0</v>
      </c>
      <c r="I4726">
        <f>'Previous Trades Import_OMS Quer'!I4726</f>
        <v>0</v>
      </c>
      <c r="J4726">
        <f>'Previous Trades Import_OMS Quer'!J4726</f>
        <v>0</v>
      </c>
      <c r="K4726">
        <f>'Previous Trades Import_OMS Quer'!K4726</f>
        <v>0</v>
      </c>
      <c r="L4726">
        <f>'Previous Trades Import_OMS Quer'!L4726</f>
        <v>0</v>
      </c>
      <c r="M4726">
        <f>'Previous Trades Import_OMS Quer'!M4726</f>
        <v>0</v>
      </c>
      <c r="N4726">
        <f>'Previous Trades Import_OMS Quer'!N4726</f>
        <v>0</v>
      </c>
      <c r="O4726" t="str">
        <f>CLEAN('Previous Trades Import_OMS Quer'!O4726)</f>
        <v/>
      </c>
      <c r="Q4726" s="25">
        <f t="shared" si="146"/>
        <v>0</v>
      </c>
      <c r="R4726" s="25" t="e">
        <f>VLOOKUP(O4726,'Currency Balance'!$O$3:$Q$32,3,0)</f>
        <v>#N/A</v>
      </c>
      <c r="S4726" t="e">
        <f t="shared" si="147"/>
        <v>#N/A</v>
      </c>
    </row>
    <row r="4727" spans="1:19">
      <c r="A4727">
        <f>'Previous Trades Import_OMS Quer'!A4727</f>
        <v>0</v>
      </c>
      <c r="B4727">
        <f>'Previous Trades Import_OMS Quer'!B4727</f>
        <v>0</v>
      </c>
      <c r="C4727" s="22">
        <f>'Previous Trades Import_OMS Quer'!C4727</f>
        <v>0</v>
      </c>
      <c r="D4727">
        <f>'Previous Trades Import_OMS Quer'!D4727</f>
        <v>0</v>
      </c>
      <c r="E4727" s="22">
        <f>'Previous Trades Import_OMS Quer'!E4727</f>
        <v>0</v>
      </c>
      <c r="F4727">
        <f>'Previous Trades Import_OMS Quer'!F4727</f>
        <v>0</v>
      </c>
      <c r="G4727">
        <f>'Previous Trades Import_OMS Quer'!G4727</f>
        <v>0</v>
      </c>
      <c r="H4727">
        <f>'Previous Trades Import_OMS Quer'!H4727</f>
        <v>0</v>
      </c>
      <c r="I4727">
        <f>'Previous Trades Import_OMS Quer'!I4727</f>
        <v>0</v>
      </c>
      <c r="J4727">
        <f>'Previous Trades Import_OMS Quer'!J4727</f>
        <v>0</v>
      </c>
      <c r="K4727">
        <f>'Previous Trades Import_OMS Quer'!K4727</f>
        <v>0</v>
      </c>
      <c r="L4727">
        <f>'Previous Trades Import_OMS Quer'!L4727</f>
        <v>0</v>
      </c>
      <c r="M4727">
        <f>'Previous Trades Import_OMS Quer'!M4727</f>
        <v>0</v>
      </c>
      <c r="N4727">
        <f>'Previous Trades Import_OMS Quer'!N4727</f>
        <v>0</v>
      </c>
      <c r="O4727" t="str">
        <f>CLEAN('Previous Trades Import_OMS Quer'!O4727)</f>
        <v/>
      </c>
      <c r="Q4727" s="25">
        <f t="shared" si="146"/>
        <v>0</v>
      </c>
      <c r="R4727" s="25" t="e">
        <f>VLOOKUP(O4727,'Currency Balance'!$O$3:$Q$32,3,0)</f>
        <v>#N/A</v>
      </c>
      <c r="S4727" t="e">
        <f t="shared" si="147"/>
        <v>#N/A</v>
      </c>
    </row>
    <row r="4728" spans="1:19">
      <c r="A4728">
        <f>'Previous Trades Import_OMS Quer'!A4728</f>
        <v>0</v>
      </c>
      <c r="B4728">
        <f>'Previous Trades Import_OMS Quer'!B4728</f>
        <v>0</v>
      </c>
      <c r="C4728" s="22">
        <f>'Previous Trades Import_OMS Quer'!C4728</f>
        <v>0</v>
      </c>
      <c r="D4728">
        <f>'Previous Trades Import_OMS Quer'!D4728</f>
        <v>0</v>
      </c>
      <c r="E4728" s="22">
        <f>'Previous Trades Import_OMS Quer'!E4728</f>
        <v>0</v>
      </c>
      <c r="F4728">
        <f>'Previous Trades Import_OMS Quer'!F4728</f>
        <v>0</v>
      </c>
      <c r="G4728">
        <f>'Previous Trades Import_OMS Quer'!G4728</f>
        <v>0</v>
      </c>
      <c r="H4728">
        <f>'Previous Trades Import_OMS Quer'!H4728</f>
        <v>0</v>
      </c>
      <c r="I4728">
        <f>'Previous Trades Import_OMS Quer'!I4728</f>
        <v>0</v>
      </c>
      <c r="J4728">
        <f>'Previous Trades Import_OMS Quer'!J4728</f>
        <v>0</v>
      </c>
      <c r="K4728">
        <f>'Previous Trades Import_OMS Quer'!K4728</f>
        <v>0</v>
      </c>
      <c r="L4728">
        <f>'Previous Trades Import_OMS Quer'!L4728</f>
        <v>0</v>
      </c>
      <c r="M4728">
        <f>'Previous Trades Import_OMS Quer'!M4728</f>
        <v>0</v>
      </c>
      <c r="N4728">
        <f>'Previous Trades Import_OMS Quer'!N4728</f>
        <v>0</v>
      </c>
      <c r="O4728" t="str">
        <f>CLEAN('Previous Trades Import_OMS Quer'!O4728)</f>
        <v/>
      </c>
      <c r="Q4728" s="25">
        <f t="shared" si="146"/>
        <v>0</v>
      </c>
      <c r="R4728" s="25" t="e">
        <f>VLOOKUP(O4728,'Currency Balance'!$O$3:$Q$32,3,0)</f>
        <v>#N/A</v>
      </c>
      <c r="S4728" t="e">
        <f t="shared" si="147"/>
        <v>#N/A</v>
      </c>
    </row>
    <row r="4729" spans="1:19">
      <c r="A4729">
        <f>'Previous Trades Import_OMS Quer'!A4729</f>
        <v>0</v>
      </c>
      <c r="B4729">
        <f>'Previous Trades Import_OMS Quer'!B4729</f>
        <v>0</v>
      </c>
      <c r="C4729" s="22">
        <f>'Previous Trades Import_OMS Quer'!C4729</f>
        <v>0</v>
      </c>
      <c r="D4729">
        <f>'Previous Trades Import_OMS Quer'!D4729</f>
        <v>0</v>
      </c>
      <c r="E4729" s="22">
        <f>'Previous Trades Import_OMS Quer'!E4729</f>
        <v>0</v>
      </c>
      <c r="F4729">
        <f>'Previous Trades Import_OMS Quer'!F4729</f>
        <v>0</v>
      </c>
      <c r="G4729">
        <f>'Previous Trades Import_OMS Quer'!G4729</f>
        <v>0</v>
      </c>
      <c r="H4729">
        <f>'Previous Trades Import_OMS Quer'!H4729</f>
        <v>0</v>
      </c>
      <c r="I4729">
        <f>'Previous Trades Import_OMS Quer'!I4729</f>
        <v>0</v>
      </c>
      <c r="J4729">
        <f>'Previous Trades Import_OMS Quer'!J4729</f>
        <v>0</v>
      </c>
      <c r="K4729">
        <f>'Previous Trades Import_OMS Quer'!K4729</f>
        <v>0</v>
      </c>
      <c r="L4729">
        <f>'Previous Trades Import_OMS Quer'!L4729</f>
        <v>0</v>
      </c>
      <c r="M4729">
        <f>'Previous Trades Import_OMS Quer'!M4729</f>
        <v>0</v>
      </c>
      <c r="N4729">
        <f>'Previous Trades Import_OMS Quer'!N4729</f>
        <v>0</v>
      </c>
      <c r="O4729" t="str">
        <f>CLEAN('Previous Trades Import_OMS Quer'!O4729)</f>
        <v/>
      </c>
      <c r="Q4729" s="25">
        <f t="shared" si="146"/>
        <v>0</v>
      </c>
      <c r="R4729" s="25" t="e">
        <f>VLOOKUP(O4729,'Currency Balance'!$O$3:$Q$32,3,0)</f>
        <v>#N/A</v>
      </c>
      <c r="S4729" t="e">
        <f t="shared" si="147"/>
        <v>#N/A</v>
      </c>
    </row>
    <row r="4730" spans="1:19">
      <c r="A4730">
        <f>'Previous Trades Import_OMS Quer'!A4730</f>
        <v>0</v>
      </c>
      <c r="B4730">
        <f>'Previous Trades Import_OMS Quer'!B4730</f>
        <v>0</v>
      </c>
      <c r="C4730" s="22">
        <f>'Previous Trades Import_OMS Quer'!C4730</f>
        <v>0</v>
      </c>
      <c r="D4730">
        <f>'Previous Trades Import_OMS Quer'!D4730</f>
        <v>0</v>
      </c>
      <c r="E4730" s="22">
        <f>'Previous Trades Import_OMS Quer'!E4730</f>
        <v>0</v>
      </c>
      <c r="F4730">
        <f>'Previous Trades Import_OMS Quer'!F4730</f>
        <v>0</v>
      </c>
      <c r="G4730">
        <f>'Previous Trades Import_OMS Quer'!G4730</f>
        <v>0</v>
      </c>
      <c r="H4730">
        <f>'Previous Trades Import_OMS Quer'!H4730</f>
        <v>0</v>
      </c>
      <c r="I4730">
        <f>'Previous Trades Import_OMS Quer'!I4730</f>
        <v>0</v>
      </c>
      <c r="J4730">
        <f>'Previous Trades Import_OMS Quer'!J4730</f>
        <v>0</v>
      </c>
      <c r="K4730">
        <f>'Previous Trades Import_OMS Quer'!K4730</f>
        <v>0</v>
      </c>
      <c r="L4730">
        <f>'Previous Trades Import_OMS Quer'!L4730</f>
        <v>0</v>
      </c>
      <c r="M4730">
        <f>'Previous Trades Import_OMS Quer'!M4730</f>
        <v>0</v>
      </c>
      <c r="N4730">
        <f>'Previous Trades Import_OMS Quer'!N4730</f>
        <v>0</v>
      </c>
      <c r="O4730" t="str">
        <f>CLEAN('Previous Trades Import_OMS Quer'!O4730)</f>
        <v/>
      </c>
      <c r="Q4730" s="25">
        <f t="shared" si="146"/>
        <v>0</v>
      </c>
      <c r="R4730" s="25" t="e">
        <f>VLOOKUP(O4730,'Currency Balance'!$O$3:$Q$32,3,0)</f>
        <v>#N/A</v>
      </c>
      <c r="S4730" t="e">
        <f t="shared" si="147"/>
        <v>#N/A</v>
      </c>
    </row>
    <row r="4731" spans="1:19">
      <c r="A4731">
        <f>'Previous Trades Import_OMS Quer'!A4731</f>
        <v>0</v>
      </c>
      <c r="B4731">
        <f>'Previous Trades Import_OMS Quer'!B4731</f>
        <v>0</v>
      </c>
      <c r="C4731" s="22">
        <f>'Previous Trades Import_OMS Quer'!C4731</f>
        <v>0</v>
      </c>
      <c r="D4731">
        <f>'Previous Trades Import_OMS Quer'!D4731</f>
        <v>0</v>
      </c>
      <c r="E4731" s="22">
        <f>'Previous Trades Import_OMS Quer'!E4731</f>
        <v>0</v>
      </c>
      <c r="F4731">
        <f>'Previous Trades Import_OMS Quer'!F4731</f>
        <v>0</v>
      </c>
      <c r="G4731">
        <f>'Previous Trades Import_OMS Quer'!G4731</f>
        <v>0</v>
      </c>
      <c r="H4731">
        <f>'Previous Trades Import_OMS Quer'!H4731</f>
        <v>0</v>
      </c>
      <c r="I4731">
        <f>'Previous Trades Import_OMS Quer'!I4731</f>
        <v>0</v>
      </c>
      <c r="J4731">
        <f>'Previous Trades Import_OMS Quer'!J4731</f>
        <v>0</v>
      </c>
      <c r="K4731">
        <f>'Previous Trades Import_OMS Quer'!K4731</f>
        <v>0</v>
      </c>
      <c r="L4731">
        <f>'Previous Trades Import_OMS Quer'!L4731</f>
        <v>0</v>
      </c>
      <c r="M4731">
        <f>'Previous Trades Import_OMS Quer'!M4731</f>
        <v>0</v>
      </c>
      <c r="N4731">
        <f>'Previous Trades Import_OMS Quer'!N4731</f>
        <v>0</v>
      </c>
      <c r="O4731" t="str">
        <f>CLEAN('Previous Trades Import_OMS Quer'!O4731)</f>
        <v/>
      </c>
      <c r="Q4731" s="25">
        <f t="shared" si="146"/>
        <v>0</v>
      </c>
      <c r="R4731" s="25" t="e">
        <f>VLOOKUP(O4731,'Currency Balance'!$O$3:$Q$32,3,0)</f>
        <v>#N/A</v>
      </c>
      <c r="S4731" t="e">
        <f t="shared" si="147"/>
        <v>#N/A</v>
      </c>
    </row>
    <row r="4732" spans="1:19">
      <c r="A4732">
        <f>'Previous Trades Import_OMS Quer'!A4732</f>
        <v>0</v>
      </c>
      <c r="B4732">
        <f>'Previous Trades Import_OMS Quer'!B4732</f>
        <v>0</v>
      </c>
      <c r="C4732" s="22">
        <f>'Previous Trades Import_OMS Quer'!C4732</f>
        <v>0</v>
      </c>
      <c r="D4732">
        <f>'Previous Trades Import_OMS Quer'!D4732</f>
        <v>0</v>
      </c>
      <c r="E4732" s="22">
        <f>'Previous Trades Import_OMS Quer'!E4732</f>
        <v>0</v>
      </c>
      <c r="F4732">
        <f>'Previous Trades Import_OMS Quer'!F4732</f>
        <v>0</v>
      </c>
      <c r="G4732">
        <f>'Previous Trades Import_OMS Quer'!G4732</f>
        <v>0</v>
      </c>
      <c r="H4732">
        <f>'Previous Trades Import_OMS Quer'!H4732</f>
        <v>0</v>
      </c>
      <c r="I4732">
        <f>'Previous Trades Import_OMS Quer'!I4732</f>
        <v>0</v>
      </c>
      <c r="J4732">
        <f>'Previous Trades Import_OMS Quer'!J4732</f>
        <v>0</v>
      </c>
      <c r="K4732">
        <f>'Previous Trades Import_OMS Quer'!K4732</f>
        <v>0</v>
      </c>
      <c r="L4732">
        <f>'Previous Trades Import_OMS Quer'!L4732</f>
        <v>0</v>
      </c>
      <c r="M4732">
        <f>'Previous Trades Import_OMS Quer'!M4732</f>
        <v>0</v>
      </c>
      <c r="N4732">
        <f>'Previous Trades Import_OMS Quer'!N4732</f>
        <v>0</v>
      </c>
      <c r="O4732" t="str">
        <f>CLEAN('Previous Trades Import_OMS Quer'!O4732)</f>
        <v/>
      </c>
      <c r="Q4732" s="25">
        <f t="shared" si="146"/>
        <v>0</v>
      </c>
      <c r="R4732" s="25" t="e">
        <f>VLOOKUP(O4732,'Currency Balance'!$O$3:$Q$32,3,0)</f>
        <v>#N/A</v>
      </c>
      <c r="S4732" t="e">
        <f t="shared" si="147"/>
        <v>#N/A</v>
      </c>
    </row>
    <row r="4733" spans="1:19">
      <c r="A4733">
        <f>'Previous Trades Import_OMS Quer'!A4733</f>
        <v>0</v>
      </c>
      <c r="B4733">
        <f>'Previous Trades Import_OMS Quer'!B4733</f>
        <v>0</v>
      </c>
      <c r="C4733" s="22">
        <f>'Previous Trades Import_OMS Quer'!C4733</f>
        <v>0</v>
      </c>
      <c r="D4733">
        <f>'Previous Trades Import_OMS Quer'!D4733</f>
        <v>0</v>
      </c>
      <c r="E4733" s="22">
        <f>'Previous Trades Import_OMS Quer'!E4733</f>
        <v>0</v>
      </c>
      <c r="F4733">
        <f>'Previous Trades Import_OMS Quer'!F4733</f>
        <v>0</v>
      </c>
      <c r="G4733">
        <f>'Previous Trades Import_OMS Quer'!G4733</f>
        <v>0</v>
      </c>
      <c r="H4733">
        <f>'Previous Trades Import_OMS Quer'!H4733</f>
        <v>0</v>
      </c>
      <c r="I4733">
        <f>'Previous Trades Import_OMS Quer'!I4733</f>
        <v>0</v>
      </c>
      <c r="J4733">
        <f>'Previous Trades Import_OMS Quer'!J4733</f>
        <v>0</v>
      </c>
      <c r="K4733">
        <f>'Previous Trades Import_OMS Quer'!K4733</f>
        <v>0</v>
      </c>
      <c r="L4733">
        <f>'Previous Trades Import_OMS Quer'!L4733</f>
        <v>0</v>
      </c>
      <c r="M4733">
        <f>'Previous Trades Import_OMS Quer'!M4733</f>
        <v>0</v>
      </c>
      <c r="N4733">
        <f>'Previous Trades Import_OMS Quer'!N4733</f>
        <v>0</v>
      </c>
      <c r="O4733" t="str">
        <f>CLEAN('Previous Trades Import_OMS Quer'!O4733)</f>
        <v/>
      </c>
      <c r="Q4733" s="25">
        <f t="shared" si="146"/>
        <v>0</v>
      </c>
      <c r="R4733" s="25" t="e">
        <f>VLOOKUP(O4733,'Currency Balance'!$O$3:$Q$32,3,0)</f>
        <v>#N/A</v>
      </c>
      <c r="S4733" t="e">
        <f t="shared" si="147"/>
        <v>#N/A</v>
      </c>
    </row>
    <row r="4734" spans="1:19">
      <c r="A4734">
        <f>'Previous Trades Import_OMS Quer'!A4734</f>
        <v>0</v>
      </c>
      <c r="B4734">
        <f>'Previous Trades Import_OMS Quer'!B4734</f>
        <v>0</v>
      </c>
      <c r="C4734" s="22">
        <f>'Previous Trades Import_OMS Quer'!C4734</f>
        <v>0</v>
      </c>
      <c r="D4734">
        <f>'Previous Trades Import_OMS Quer'!D4734</f>
        <v>0</v>
      </c>
      <c r="E4734" s="22">
        <f>'Previous Trades Import_OMS Quer'!E4734</f>
        <v>0</v>
      </c>
      <c r="F4734">
        <f>'Previous Trades Import_OMS Quer'!F4734</f>
        <v>0</v>
      </c>
      <c r="G4734">
        <f>'Previous Trades Import_OMS Quer'!G4734</f>
        <v>0</v>
      </c>
      <c r="H4734">
        <f>'Previous Trades Import_OMS Quer'!H4734</f>
        <v>0</v>
      </c>
      <c r="I4734">
        <f>'Previous Trades Import_OMS Quer'!I4734</f>
        <v>0</v>
      </c>
      <c r="J4734">
        <f>'Previous Trades Import_OMS Quer'!J4734</f>
        <v>0</v>
      </c>
      <c r="K4734">
        <f>'Previous Trades Import_OMS Quer'!K4734</f>
        <v>0</v>
      </c>
      <c r="L4734">
        <f>'Previous Trades Import_OMS Quer'!L4734</f>
        <v>0</v>
      </c>
      <c r="M4734">
        <f>'Previous Trades Import_OMS Quer'!M4734</f>
        <v>0</v>
      </c>
      <c r="N4734">
        <f>'Previous Trades Import_OMS Quer'!N4734</f>
        <v>0</v>
      </c>
      <c r="O4734" t="str">
        <f>CLEAN('Previous Trades Import_OMS Quer'!O4734)</f>
        <v/>
      </c>
      <c r="Q4734" s="25">
        <f t="shared" si="146"/>
        <v>0</v>
      </c>
      <c r="R4734" s="25" t="e">
        <f>VLOOKUP(O4734,'Currency Balance'!$O$3:$Q$32,3,0)</f>
        <v>#N/A</v>
      </c>
      <c r="S4734" t="e">
        <f t="shared" si="147"/>
        <v>#N/A</v>
      </c>
    </row>
    <row r="4735" spans="1:19">
      <c r="A4735">
        <f>'Previous Trades Import_OMS Quer'!A4735</f>
        <v>0</v>
      </c>
      <c r="B4735">
        <f>'Previous Trades Import_OMS Quer'!B4735</f>
        <v>0</v>
      </c>
      <c r="C4735" s="22">
        <f>'Previous Trades Import_OMS Quer'!C4735</f>
        <v>0</v>
      </c>
      <c r="D4735">
        <f>'Previous Trades Import_OMS Quer'!D4735</f>
        <v>0</v>
      </c>
      <c r="E4735" s="22">
        <f>'Previous Trades Import_OMS Quer'!E4735</f>
        <v>0</v>
      </c>
      <c r="F4735">
        <f>'Previous Trades Import_OMS Quer'!F4735</f>
        <v>0</v>
      </c>
      <c r="G4735">
        <f>'Previous Trades Import_OMS Quer'!G4735</f>
        <v>0</v>
      </c>
      <c r="H4735">
        <f>'Previous Trades Import_OMS Quer'!H4735</f>
        <v>0</v>
      </c>
      <c r="I4735">
        <f>'Previous Trades Import_OMS Quer'!I4735</f>
        <v>0</v>
      </c>
      <c r="J4735">
        <f>'Previous Trades Import_OMS Quer'!J4735</f>
        <v>0</v>
      </c>
      <c r="K4735">
        <f>'Previous Trades Import_OMS Quer'!K4735</f>
        <v>0</v>
      </c>
      <c r="L4735">
        <f>'Previous Trades Import_OMS Quer'!L4735</f>
        <v>0</v>
      </c>
      <c r="M4735">
        <f>'Previous Trades Import_OMS Quer'!M4735</f>
        <v>0</v>
      </c>
      <c r="N4735">
        <f>'Previous Trades Import_OMS Quer'!N4735</f>
        <v>0</v>
      </c>
      <c r="O4735" t="str">
        <f>CLEAN('Previous Trades Import_OMS Quer'!O4735)</f>
        <v/>
      </c>
      <c r="Q4735" s="25">
        <f t="shared" si="146"/>
        <v>0</v>
      </c>
      <c r="R4735" s="25" t="e">
        <f>VLOOKUP(O4735,'Currency Balance'!$O$3:$Q$32,3,0)</f>
        <v>#N/A</v>
      </c>
      <c r="S4735" t="e">
        <f t="shared" si="147"/>
        <v>#N/A</v>
      </c>
    </row>
    <row r="4736" spans="1:19">
      <c r="A4736">
        <f>'Previous Trades Import_OMS Quer'!A4736</f>
        <v>0</v>
      </c>
      <c r="B4736">
        <f>'Previous Trades Import_OMS Quer'!B4736</f>
        <v>0</v>
      </c>
      <c r="C4736" s="22">
        <f>'Previous Trades Import_OMS Quer'!C4736</f>
        <v>0</v>
      </c>
      <c r="D4736">
        <f>'Previous Trades Import_OMS Quer'!D4736</f>
        <v>0</v>
      </c>
      <c r="E4736" s="22">
        <f>'Previous Trades Import_OMS Quer'!E4736</f>
        <v>0</v>
      </c>
      <c r="F4736">
        <f>'Previous Trades Import_OMS Quer'!F4736</f>
        <v>0</v>
      </c>
      <c r="G4736">
        <f>'Previous Trades Import_OMS Quer'!G4736</f>
        <v>0</v>
      </c>
      <c r="H4736">
        <f>'Previous Trades Import_OMS Quer'!H4736</f>
        <v>0</v>
      </c>
      <c r="I4736">
        <f>'Previous Trades Import_OMS Quer'!I4736</f>
        <v>0</v>
      </c>
      <c r="J4736">
        <f>'Previous Trades Import_OMS Quer'!J4736</f>
        <v>0</v>
      </c>
      <c r="K4736">
        <f>'Previous Trades Import_OMS Quer'!K4736</f>
        <v>0</v>
      </c>
      <c r="L4736">
        <f>'Previous Trades Import_OMS Quer'!L4736</f>
        <v>0</v>
      </c>
      <c r="M4736">
        <f>'Previous Trades Import_OMS Quer'!M4736</f>
        <v>0</v>
      </c>
      <c r="N4736">
        <f>'Previous Trades Import_OMS Quer'!N4736</f>
        <v>0</v>
      </c>
      <c r="O4736" t="str">
        <f>CLEAN('Previous Trades Import_OMS Quer'!O4736)</f>
        <v/>
      </c>
      <c r="Q4736" s="25">
        <f t="shared" si="146"/>
        <v>0</v>
      </c>
      <c r="R4736" s="25" t="e">
        <f>VLOOKUP(O4736,'Currency Balance'!$O$3:$Q$32,3,0)</f>
        <v>#N/A</v>
      </c>
      <c r="S4736" t="e">
        <f t="shared" si="147"/>
        <v>#N/A</v>
      </c>
    </row>
    <row r="4737" spans="1:19">
      <c r="A4737">
        <f>'Previous Trades Import_OMS Quer'!A4737</f>
        <v>0</v>
      </c>
      <c r="B4737">
        <f>'Previous Trades Import_OMS Quer'!B4737</f>
        <v>0</v>
      </c>
      <c r="C4737" s="22">
        <f>'Previous Trades Import_OMS Quer'!C4737</f>
        <v>0</v>
      </c>
      <c r="D4737">
        <f>'Previous Trades Import_OMS Quer'!D4737</f>
        <v>0</v>
      </c>
      <c r="E4737" s="22">
        <f>'Previous Trades Import_OMS Quer'!E4737</f>
        <v>0</v>
      </c>
      <c r="F4737">
        <f>'Previous Trades Import_OMS Quer'!F4737</f>
        <v>0</v>
      </c>
      <c r="G4737">
        <f>'Previous Trades Import_OMS Quer'!G4737</f>
        <v>0</v>
      </c>
      <c r="H4737">
        <f>'Previous Trades Import_OMS Quer'!H4737</f>
        <v>0</v>
      </c>
      <c r="I4737">
        <f>'Previous Trades Import_OMS Quer'!I4737</f>
        <v>0</v>
      </c>
      <c r="J4737">
        <f>'Previous Trades Import_OMS Quer'!J4737</f>
        <v>0</v>
      </c>
      <c r="K4737">
        <f>'Previous Trades Import_OMS Quer'!K4737</f>
        <v>0</v>
      </c>
      <c r="L4737">
        <f>'Previous Trades Import_OMS Quer'!L4737</f>
        <v>0</v>
      </c>
      <c r="M4737">
        <f>'Previous Trades Import_OMS Quer'!M4737</f>
        <v>0</v>
      </c>
      <c r="N4737">
        <f>'Previous Trades Import_OMS Quer'!N4737</f>
        <v>0</v>
      </c>
      <c r="O4737" t="str">
        <f>CLEAN('Previous Trades Import_OMS Quer'!O4737)</f>
        <v/>
      </c>
      <c r="Q4737" s="25">
        <f t="shared" si="146"/>
        <v>0</v>
      </c>
      <c r="R4737" s="25" t="e">
        <f>VLOOKUP(O4737,'Currency Balance'!$O$3:$Q$32,3,0)</f>
        <v>#N/A</v>
      </c>
      <c r="S4737" t="e">
        <f t="shared" si="147"/>
        <v>#N/A</v>
      </c>
    </row>
    <row r="4738" spans="1:19">
      <c r="A4738">
        <f>'Previous Trades Import_OMS Quer'!A4738</f>
        <v>0</v>
      </c>
      <c r="B4738">
        <f>'Previous Trades Import_OMS Quer'!B4738</f>
        <v>0</v>
      </c>
      <c r="C4738" s="22">
        <f>'Previous Trades Import_OMS Quer'!C4738</f>
        <v>0</v>
      </c>
      <c r="D4738">
        <f>'Previous Trades Import_OMS Quer'!D4738</f>
        <v>0</v>
      </c>
      <c r="E4738" s="22">
        <f>'Previous Trades Import_OMS Quer'!E4738</f>
        <v>0</v>
      </c>
      <c r="F4738">
        <f>'Previous Trades Import_OMS Quer'!F4738</f>
        <v>0</v>
      </c>
      <c r="G4738">
        <f>'Previous Trades Import_OMS Quer'!G4738</f>
        <v>0</v>
      </c>
      <c r="H4738">
        <f>'Previous Trades Import_OMS Quer'!H4738</f>
        <v>0</v>
      </c>
      <c r="I4738">
        <f>'Previous Trades Import_OMS Quer'!I4738</f>
        <v>0</v>
      </c>
      <c r="J4738">
        <f>'Previous Trades Import_OMS Quer'!J4738</f>
        <v>0</v>
      </c>
      <c r="K4738">
        <f>'Previous Trades Import_OMS Quer'!K4738</f>
        <v>0</v>
      </c>
      <c r="L4738">
        <f>'Previous Trades Import_OMS Quer'!L4738</f>
        <v>0</v>
      </c>
      <c r="M4738">
        <f>'Previous Trades Import_OMS Quer'!M4738</f>
        <v>0</v>
      </c>
      <c r="N4738">
        <f>'Previous Trades Import_OMS Quer'!N4738</f>
        <v>0</v>
      </c>
      <c r="O4738" t="str">
        <f>CLEAN('Previous Trades Import_OMS Quer'!O4738)</f>
        <v/>
      </c>
      <c r="Q4738" s="25">
        <f t="shared" ref="Q4738:Q4801" si="148">IF(G4738="sell",M4738,-M4738)</f>
        <v>0</v>
      </c>
      <c r="R4738" s="25" t="e">
        <f>VLOOKUP(O4738,'Currency Balance'!$O$3:$Q$32,3,0)</f>
        <v>#N/A</v>
      </c>
      <c r="S4738" t="e">
        <f t="shared" ref="S4738:S4801" si="149">Q4738/R4738</f>
        <v>#N/A</v>
      </c>
    </row>
    <row r="4739" spans="1:19">
      <c r="A4739">
        <f>'Previous Trades Import_OMS Quer'!A4739</f>
        <v>0</v>
      </c>
      <c r="B4739">
        <f>'Previous Trades Import_OMS Quer'!B4739</f>
        <v>0</v>
      </c>
      <c r="C4739" s="22">
        <f>'Previous Trades Import_OMS Quer'!C4739</f>
        <v>0</v>
      </c>
      <c r="D4739">
        <f>'Previous Trades Import_OMS Quer'!D4739</f>
        <v>0</v>
      </c>
      <c r="E4739" s="22">
        <f>'Previous Trades Import_OMS Quer'!E4739</f>
        <v>0</v>
      </c>
      <c r="F4739">
        <f>'Previous Trades Import_OMS Quer'!F4739</f>
        <v>0</v>
      </c>
      <c r="G4739">
        <f>'Previous Trades Import_OMS Quer'!G4739</f>
        <v>0</v>
      </c>
      <c r="H4739">
        <f>'Previous Trades Import_OMS Quer'!H4739</f>
        <v>0</v>
      </c>
      <c r="I4739">
        <f>'Previous Trades Import_OMS Quer'!I4739</f>
        <v>0</v>
      </c>
      <c r="J4739">
        <f>'Previous Trades Import_OMS Quer'!J4739</f>
        <v>0</v>
      </c>
      <c r="K4739">
        <f>'Previous Trades Import_OMS Quer'!K4739</f>
        <v>0</v>
      </c>
      <c r="L4739">
        <f>'Previous Trades Import_OMS Quer'!L4739</f>
        <v>0</v>
      </c>
      <c r="M4739">
        <f>'Previous Trades Import_OMS Quer'!M4739</f>
        <v>0</v>
      </c>
      <c r="N4739">
        <f>'Previous Trades Import_OMS Quer'!N4739</f>
        <v>0</v>
      </c>
      <c r="O4739" t="str">
        <f>CLEAN('Previous Trades Import_OMS Quer'!O4739)</f>
        <v/>
      </c>
      <c r="Q4739" s="25">
        <f t="shared" si="148"/>
        <v>0</v>
      </c>
      <c r="R4739" s="25" t="e">
        <f>VLOOKUP(O4739,'Currency Balance'!$O$3:$Q$32,3,0)</f>
        <v>#N/A</v>
      </c>
      <c r="S4739" t="e">
        <f t="shared" si="149"/>
        <v>#N/A</v>
      </c>
    </row>
    <row r="4740" spans="1:19">
      <c r="A4740">
        <f>'Previous Trades Import_OMS Quer'!A4740</f>
        <v>0</v>
      </c>
      <c r="B4740">
        <f>'Previous Trades Import_OMS Quer'!B4740</f>
        <v>0</v>
      </c>
      <c r="C4740" s="22">
        <f>'Previous Trades Import_OMS Quer'!C4740</f>
        <v>0</v>
      </c>
      <c r="D4740">
        <f>'Previous Trades Import_OMS Quer'!D4740</f>
        <v>0</v>
      </c>
      <c r="E4740" s="22">
        <f>'Previous Trades Import_OMS Quer'!E4740</f>
        <v>0</v>
      </c>
      <c r="F4740">
        <f>'Previous Trades Import_OMS Quer'!F4740</f>
        <v>0</v>
      </c>
      <c r="G4740">
        <f>'Previous Trades Import_OMS Quer'!G4740</f>
        <v>0</v>
      </c>
      <c r="H4740">
        <f>'Previous Trades Import_OMS Quer'!H4740</f>
        <v>0</v>
      </c>
      <c r="I4740">
        <f>'Previous Trades Import_OMS Quer'!I4740</f>
        <v>0</v>
      </c>
      <c r="J4740">
        <f>'Previous Trades Import_OMS Quer'!J4740</f>
        <v>0</v>
      </c>
      <c r="K4740">
        <f>'Previous Trades Import_OMS Quer'!K4740</f>
        <v>0</v>
      </c>
      <c r="L4740">
        <f>'Previous Trades Import_OMS Quer'!L4740</f>
        <v>0</v>
      </c>
      <c r="M4740">
        <f>'Previous Trades Import_OMS Quer'!M4740</f>
        <v>0</v>
      </c>
      <c r="N4740">
        <f>'Previous Trades Import_OMS Quer'!N4740</f>
        <v>0</v>
      </c>
      <c r="O4740" t="str">
        <f>CLEAN('Previous Trades Import_OMS Quer'!O4740)</f>
        <v/>
      </c>
      <c r="Q4740" s="25">
        <f t="shared" si="148"/>
        <v>0</v>
      </c>
      <c r="R4740" s="25" t="e">
        <f>VLOOKUP(O4740,'Currency Balance'!$O$3:$Q$32,3,0)</f>
        <v>#N/A</v>
      </c>
      <c r="S4740" t="e">
        <f t="shared" si="149"/>
        <v>#N/A</v>
      </c>
    </row>
    <row r="4741" spans="1:19">
      <c r="A4741">
        <f>'Previous Trades Import_OMS Quer'!A4741</f>
        <v>0</v>
      </c>
      <c r="B4741">
        <f>'Previous Trades Import_OMS Quer'!B4741</f>
        <v>0</v>
      </c>
      <c r="C4741" s="22">
        <f>'Previous Trades Import_OMS Quer'!C4741</f>
        <v>0</v>
      </c>
      <c r="D4741">
        <f>'Previous Trades Import_OMS Quer'!D4741</f>
        <v>0</v>
      </c>
      <c r="E4741" s="22">
        <f>'Previous Trades Import_OMS Quer'!E4741</f>
        <v>0</v>
      </c>
      <c r="F4741">
        <f>'Previous Trades Import_OMS Quer'!F4741</f>
        <v>0</v>
      </c>
      <c r="G4741">
        <f>'Previous Trades Import_OMS Quer'!G4741</f>
        <v>0</v>
      </c>
      <c r="H4741">
        <f>'Previous Trades Import_OMS Quer'!H4741</f>
        <v>0</v>
      </c>
      <c r="I4741">
        <f>'Previous Trades Import_OMS Quer'!I4741</f>
        <v>0</v>
      </c>
      <c r="J4741">
        <f>'Previous Trades Import_OMS Quer'!J4741</f>
        <v>0</v>
      </c>
      <c r="K4741">
        <f>'Previous Trades Import_OMS Quer'!K4741</f>
        <v>0</v>
      </c>
      <c r="L4741">
        <f>'Previous Trades Import_OMS Quer'!L4741</f>
        <v>0</v>
      </c>
      <c r="M4741">
        <f>'Previous Trades Import_OMS Quer'!M4741</f>
        <v>0</v>
      </c>
      <c r="N4741">
        <f>'Previous Trades Import_OMS Quer'!N4741</f>
        <v>0</v>
      </c>
      <c r="O4741" t="str">
        <f>CLEAN('Previous Trades Import_OMS Quer'!O4741)</f>
        <v/>
      </c>
      <c r="Q4741" s="25">
        <f t="shared" si="148"/>
        <v>0</v>
      </c>
      <c r="R4741" s="25" t="e">
        <f>VLOOKUP(O4741,'Currency Balance'!$O$3:$Q$32,3,0)</f>
        <v>#N/A</v>
      </c>
      <c r="S4741" t="e">
        <f t="shared" si="149"/>
        <v>#N/A</v>
      </c>
    </row>
    <row r="4742" spans="1:19">
      <c r="A4742">
        <f>'Previous Trades Import_OMS Quer'!A4742</f>
        <v>0</v>
      </c>
      <c r="B4742">
        <f>'Previous Trades Import_OMS Quer'!B4742</f>
        <v>0</v>
      </c>
      <c r="C4742" s="22">
        <f>'Previous Trades Import_OMS Quer'!C4742</f>
        <v>0</v>
      </c>
      <c r="D4742">
        <f>'Previous Trades Import_OMS Quer'!D4742</f>
        <v>0</v>
      </c>
      <c r="E4742" s="22">
        <f>'Previous Trades Import_OMS Quer'!E4742</f>
        <v>0</v>
      </c>
      <c r="F4742">
        <f>'Previous Trades Import_OMS Quer'!F4742</f>
        <v>0</v>
      </c>
      <c r="G4742">
        <f>'Previous Trades Import_OMS Quer'!G4742</f>
        <v>0</v>
      </c>
      <c r="H4742">
        <f>'Previous Trades Import_OMS Quer'!H4742</f>
        <v>0</v>
      </c>
      <c r="I4742">
        <f>'Previous Trades Import_OMS Quer'!I4742</f>
        <v>0</v>
      </c>
      <c r="J4742">
        <f>'Previous Trades Import_OMS Quer'!J4742</f>
        <v>0</v>
      </c>
      <c r="K4742">
        <f>'Previous Trades Import_OMS Quer'!K4742</f>
        <v>0</v>
      </c>
      <c r="L4742">
        <f>'Previous Trades Import_OMS Quer'!L4742</f>
        <v>0</v>
      </c>
      <c r="M4742">
        <f>'Previous Trades Import_OMS Quer'!M4742</f>
        <v>0</v>
      </c>
      <c r="N4742">
        <f>'Previous Trades Import_OMS Quer'!N4742</f>
        <v>0</v>
      </c>
      <c r="O4742" t="str">
        <f>CLEAN('Previous Trades Import_OMS Quer'!O4742)</f>
        <v/>
      </c>
      <c r="Q4742" s="25">
        <f t="shared" si="148"/>
        <v>0</v>
      </c>
      <c r="R4742" s="25" t="e">
        <f>VLOOKUP(O4742,'Currency Balance'!$O$3:$Q$32,3,0)</f>
        <v>#N/A</v>
      </c>
      <c r="S4742" t="e">
        <f t="shared" si="149"/>
        <v>#N/A</v>
      </c>
    </row>
    <row r="4743" spans="1:19">
      <c r="A4743">
        <f>'Previous Trades Import_OMS Quer'!A4743</f>
        <v>0</v>
      </c>
      <c r="B4743">
        <f>'Previous Trades Import_OMS Quer'!B4743</f>
        <v>0</v>
      </c>
      <c r="C4743" s="22">
        <f>'Previous Trades Import_OMS Quer'!C4743</f>
        <v>0</v>
      </c>
      <c r="D4743">
        <f>'Previous Trades Import_OMS Quer'!D4743</f>
        <v>0</v>
      </c>
      <c r="E4743" s="22">
        <f>'Previous Trades Import_OMS Quer'!E4743</f>
        <v>0</v>
      </c>
      <c r="F4743">
        <f>'Previous Trades Import_OMS Quer'!F4743</f>
        <v>0</v>
      </c>
      <c r="G4743">
        <f>'Previous Trades Import_OMS Quer'!G4743</f>
        <v>0</v>
      </c>
      <c r="H4743">
        <f>'Previous Trades Import_OMS Quer'!H4743</f>
        <v>0</v>
      </c>
      <c r="I4743">
        <f>'Previous Trades Import_OMS Quer'!I4743</f>
        <v>0</v>
      </c>
      <c r="J4743">
        <f>'Previous Trades Import_OMS Quer'!J4743</f>
        <v>0</v>
      </c>
      <c r="K4743">
        <f>'Previous Trades Import_OMS Quer'!K4743</f>
        <v>0</v>
      </c>
      <c r="L4743">
        <f>'Previous Trades Import_OMS Quer'!L4743</f>
        <v>0</v>
      </c>
      <c r="M4743">
        <f>'Previous Trades Import_OMS Quer'!M4743</f>
        <v>0</v>
      </c>
      <c r="N4743">
        <f>'Previous Trades Import_OMS Quer'!N4743</f>
        <v>0</v>
      </c>
      <c r="O4743" t="str">
        <f>CLEAN('Previous Trades Import_OMS Quer'!O4743)</f>
        <v/>
      </c>
      <c r="Q4743" s="25">
        <f t="shared" si="148"/>
        <v>0</v>
      </c>
      <c r="R4743" s="25" t="e">
        <f>VLOOKUP(O4743,'Currency Balance'!$O$3:$Q$32,3,0)</f>
        <v>#N/A</v>
      </c>
      <c r="S4743" t="e">
        <f t="shared" si="149"/>
        <v>#N/A</v>
      </c>
    </row>
    <row r="4744" spans="1:19">
      <c r="A4744">
        <f>'Previous Trades Import_OMS Quer'!A4744</f>
        <v>0</v>
      </c>
      <c r="B4744">
        <f>'Previous Trades Import_OMS Quer'!B4744</f>
        <v>0</v>
      </c>
      <c r="C4744" s="22">
        <f>'Previous Trades Import_OMS Quer'!C4744</f>
        <v>0</v>
      </c>
      <c r="D4744">
        <f>'Previous Trades Import_OMS Quer'!D4744</f>
        <v>0</v>
      </c>
      <c r="E4744" s="22">
        <f>'Previous Trades Import_OMS Quer'!E4744</f>
        <v>0</v>
      </c>
      <c r="F4744">
        <f>'Previous Trades Import_OMS Quer'!F4744</f>
        <v>0</v>
      </c>
      <c r="G4744">
        <f>'Previous Trades Import_OMS Quer'!G4744</f>
        <v>0</v>
      </c>
      <c r="H4744">
        <f>'Previous Trades Import_OMS Quer'!H4744</f>
        <v>0</v>
      </c>
      <c r="I4744">
        <f>'Previous Trades Import_OMS Quer'!I4744</f>
        <v>0</v>
      </c>
      <c r="J4744">
        <f>'Previous Trades Import_OMS Quer'!J4744</f>
        <v>0</v>
      </c>
      <c r="K4744">
        <f>'Previous Trades Import_OMS Quer'!K4744</f>
        <v>0</v>
      </c>
      <c r="L4744">
        <f>'Previous Trades Import_OMS Quer'!L4744</f>
        <v>0</v>
      </c>
      <c r="M4744">
        <f>'Previous Trades Import_OMS Quer'!M4744</f>
        <v>0</v>
      </c>
      <c r="N4744">
        <f>'Previous Trades Import_OMS Quer'!N4744</f>
        <v>0</v>
      </c>
      <c r="O4744" t="str">
        <f>CLEAN('Previous Trades Import_OMS Quer'!O4744)</f>
        <v/>
      </c>
      <c r="Q4744" s="25">
        <f t="shared" si="148"/>
        <v>0</v>
      </c>
      <c r="R4744" s="25" t="e">
        <f>VLOOKUP(O4744,'Currency Balance'!$O$3:$Q$32,3,0)</f>
        <v>#N/A</v>
      </c>
      <c r="S4744" t="e">
        <f t="shared" si="149"/>
        <v>#N/A</v>
      </c>
    </row>
    <row r="4745" spans="1:19">
      <c r="A4745">
        <f>'Previous Trades Import_OMS Quer'!A4745</f>
        <v>0</v>
      </c>
      <c r="B4745">
        <f>'Previous Trades Import_OMS Quer'!B4745</f>
        <v>0</v>
      </c>
      <c r="C4745" s="22">
        <f>'Previous Trades Import_OMS Quer'!C4745</f>
        <v>0</v>
      </c>
      <c r="D4745">
        <f>'Previous Trades Import_OMS Quer'!D4745</f>
        <v>0</v>
      </c>
      <c r="E4745" s="22">
        <f>'Previous Trades Import_OMS Quer'!E4745</f>
        <v>0</v>
      </c>
      <c r="F4745">
        <f>'Previous Trades Import_OMS Quer'!F4745</f>
        <v>0</v>
      </c>
      <c r="G4745">
        <f>'Previous Trades Import_OMS Quer'!G4745</f>
        <v>0</v>
      </c>
      <c r="H4745">
        <f>'Previous Trades Import_OMS Quer'!H4745</f>
        <v>0</v>
      </c>
      <c r="I4745">
        <f>'Previous Trades Import_OMS Quer'!I4745</f>
        <v>0</v>
      </c>
      <c r="J4745">
        <f>'Previous Trades Import_OMS Quer'!J4745</f>
        <v>0</v>
      </c>
      <c r="K4745">
        <f>'Previous Trades Import_OMS Quer'!K4745</f>
        <v>0</v>
      </c>
      <c r="L4745">
        <f>'Previous Trades Import_OMS Quer'!L4745</f>
        <v>0</v>
      </c>
      <c r="M4745">
        <f>'Previous Trades Import_OMS Quer'!M4745</f>
        <v>0</v>
      </c>
      <c r="N4745">
        <f>'Previous Trades Import_OMS Quer'!N4745</f>
        <v>0</v>
      </c>
      <c r="O4745" t="str">
        <f>CLEAN('Previous Trades Import_OMS Quer'!O4745)</f>
        <v/>
      </c>
      <c r="Q4745" s="25">
        <f t="shared" si="148"/>
        <v>0</v>
      </c>
      <c r="R4745" s="25" t="e">
        <f>VLOOKUP(O4745,'Currency Balance'!$O$3:$Q$32,3,0)</f>
        <v>#N/A</v>
      </c>
      <c r="S4745" t="e">
        <f t="shared" si="149"/>
        <v>#N/A</v>
      </c>
    </row>
    <row r="4746" spans="1:19">
      <c r="A4746">
        <f>'Previous Trades Import_OMS Quer'!A4746</f>
        <v>0</v>
      </c>
      <c r="B4746">
        <f>'Previous Trades Import_OMS Quer'!B4746</f>
        <v>0</v>
      </c>
      <c r="C4746" s="22">
        <f>'Previous Trades Import_OMS Quer'!C4746</f>
        <v>0</v>
      </c>
      <c r="D4746">
        <f>'Previous Trades Import_OMS Quer'!D4746</f>
        <v>0</v>
      </c>
      <c r="E4746" s="22">
        <f>'Previous Trades Import_OMS Quer'!E4746</f>
        <v>0</v>
      </c>
      <c r="F4746">
        <f>'Previous Trades Import_OMS Quer'!F4746</f>
        <v>0</v>
      </c>
      <c r="G4746">
        <f>'Previous Trades Import_OMS Quer'!G4746</f>
        <v>0</v>
      </c>
      <c r="H4746">
        <f>'Previous Trades Import_OMS Quer'!H4746</f>
        <v>0</v>
      </c>
      <c r="I4746">
        <f>'Previous Trades Import_OMS Quer'!I4746</f>
        <v>0</v>
      </c>
      <c r="J4746">
        <f>'Previous Trades Import_OMS Quer'!J4746</f>
        <v>0</v>
      </c>
      <c r="K4746">
        <f>'Previous Trades Import_OMS Quer'!K4746</f>
        <v>0</v>
      </c>
      <c r="L4746">
        <f>'Previous Trades Import_OMS Quer'!L4746</f>
        <v>0</v>
      </c>
      <c r="M4746">
        <f>'Previous Trades Import_OMS Quer'!M4746</f>
        <v>0</v>
      </c>
      <c r="N4746">
        <f>'Previous Trades Import_OMS Quer'!N4746</f>
        <v>0</v>
      </c>
      <c r="O4746" t="str">
        <f>CLEAN('Previous Trades Import_OMS Quer'!O4746)</f>
        <v/>
      </c>
      <c r="Q4746" s="25">
        <f t="shared" si="148"/>
        <v>0</v>
      </c>
      <c r="R4746" s="25" t="e">
        <f>VLOOKUP(O4746,'Currency Balance'!$O$3:$Q$32,3,0)</f>
        <v>#N/A</v>
      </c>
      <c r="S4746" t="e">
        <f t="shared" si="149"/>
        <v>#N/A</v>
      </c>
    </row>
    <row r="4747" spans="1:19">
      <c r="A4747">
        <f>'Previous Trades Import_OMS Quer'!A4747</f>
        <v>0</v>
      </c>
      <c r="B4747">
        <f>'Previous Trades Import_OMS Quer'!B4747</f>
        <v>0</v>
      </c>
      <c r="C4747" s="22">
        <f>'Previous Trades Import_OMS Quer'!C4747</f>
        <v>0</v>
      </c>
      <c r="D4747">
        <f>'Previous Trades Import_OMS Quer'!D4747</f>
        <v>0</v>
      </c>
      <c r="E4747" s="22">
        <f>'Previous Trades Import_OMS Quer'!E4747</f>
        <v>0</v>
      </c>
      <c r="F4747">
        <f>'Previous Trades Import_OMS Quer'!F4747</f>
        <v>0</v>
      </c>
      <c r="G4747">
        <f>'Previous Trades Import_OMS Quer'!G4747</f>
        <v>0</v>
      </c>
      <c r="H4747">
        <f>'Previous Trades Import_OMS Quer'!H4747</f>
        <v>0</v>
      </c>
      <c r="I4747">
        <f>'Previous Trades Import_OMS Quer'!I4747</f>
        <v>0</v>
      </c>
      <c r="J4747">
        <f>'Previous Trades Import_OMS Quer'!J4747</f>
        <v>0</v>
      </c>
      <c r="K4747">
        <f>'Previous Trades Import_OMS Quer'!K4747</f>
        <v>0</v>
      </c>
      <c r="L4747">
        <f>'Previous Trades Import_OMS Quer'!L4747</f>
        <v>0</v>
      </c>
      <c r="M4747">
        <f>'Previous Trades Import_OMS Quer'!M4747</f>
        <v>0</v>
      </c>
      <c r="N4747">
        <f>'Previous Trades Import_OMS Quer'!N4747</f>
        <v>0</v>
      </c>
      <c r="O4747" t="str">
        <f>CLEAN('Previous Trades Import_OMS Quer'!O4747)</f>
        <v/>
      </c>
      <c r="Q4747" s="25">
        <f t="shared" si="148"/>
        <v>0</v>
      </c>
      <c r="R4747" s="25" t="e">
        <f>VLOOKUP(O4747,'Currency Balance'!$O$3:$Q$32,3,0)</f>
        <v>#N/A</v>
      </c>
      <c r="S4747" t="e">
        <f t="shared" si="149"/>
        <v>#N/A</v>
      </c>
    </row>
    <row r="4748" spans="1:19">
      <c r="A4748">
        <f>'Previous Trades Import_OMS Quer'!A4748</f>
        <v>0</v>
      </c>
      <c r="B4748">
        <f>'Previous Trades Import_OMS Quer'!B4748</f>
        <v>0</v>
      </c>
      <c r="C4748" s="22">
        <f>'Previous Trades Import_OMS Quer'!C4748</f>
        <v>0</v>
      </c>
      <c r="D4748">
        <f>'Previous Trades Import_OMS Quer'!D4748</f>
        <v>0</v>
      </c>
      <c r="E4748" s="22">
        <f>'Previous Trades Import_OMS Quer'!E4748</f>
        <v>0</v>
      </c>
      <c r="F4748">
        <f>'Previous Trades Import_OMS Quer'!F4748</f>
        <v>0</v>
      </c>
      <c r="G4748">
        <f>'Previous Trades Import_OMS Quer'!G4748</f>
        <v>0</v>
      </c>
      <c r="H4748">
        <f>'Previous Trades Import_OMS Quer'!H4748</f>
        <v>0</v>
      </c>
      <c r="I4748">
        <f>'Previous Trades Import_OMS Quer'!I4748</f>
        <v>0</v>
      </c>
      <c r="J4748">
        <f>'Previous Trades Import_OMS Quer'!J4748</f>
        <v>0</v>
      </c>
      <c r="K4748">
        <f>'Previous Trades Import_OMS Quer'!K4748</f>
        <v>0</v>
      </c>
      <c r="L4748">
        <f>'Previous Trades Import_OMS Quer'!L4748</f>
        <v>0</v>
      </c>
      <c r="M4748">
        <f>'Previous Trades Import_OMS Quer'!M4748</f>
        <v>0</v>
      </c>
      <c r="N4748">
        <f>'Previous Trades Import_OMS Quer'!N4748</f>
        <v>0</v>
      </c>
      <c r="O4748" t="str">
        <f>CLEAN('Previous Trades Import_OMS Quer'!O4748)</f>
        <v/>
      </c>
      <c r="Q4748" s="25">
        <f t="shared" si="148"/>
        <v>0</v>
      </c>
      <c r="R4748" s="25" t="e">
        <f>VLOOKUP(O4748,'Currency Balance'!$O$3:$Q$32,3,0)</f>
        <v>#N/A</v>
      </c>
      <c r="S4748" t="e">
        <f t="shared" si="149"/>
        <v>#N/A</v>
      </c>
    </row>
    <row r="4749" spans="1:19">
      <c r="A4749">
        <f>'Previous Trades Import_OMS Quer'!A4749</f>
        <v>0</v>
      </c>
      <c r="B4749">
        <f>'Previous Trades Import_OMS Quer'!B4749</f>
        <v>0</v>
      </c>
      <c r="C4749" s="22">
        <f>'Previous Trades Import_OMS Quer'!C4749</f>
        <v>0</v>
      </c>
      <c r="D4749">
        <f>'Previous Trades Import_OMS Quer'!D4749</f>
        <v>0</v>
      </c>
      <c r="E4749" s="22">
        <f>'Previous Trades Import_OMS Quer'!E4749</f>
        <v>0</v>
      </c>
      <c r="F4749">
        <f>'Previous Trades Import_OMS Quer'!F4749</f>
        <v>0</v>
      </c>
      <c r="G4749">
        <f>'Previous Trades Import_OMS Quer'!G4749</f>
        <v>0</v>
      </c>
      <c r="H4749">
        <f>'Previous Trades Import_OMS Quer'!H4749</f>
        <v>0</v>
      </c>
      <c r="I4749">
        <f>'Previous Trades Import_OMS Quer'!I4749</f>
        <v>0</v>
      </c>
      <c r="J4749">
        <f>'Previous Trades Import_OMS Quer'!J4749</f>
        <v>0</v>
      </c>
      <c r="K4749">
        <f>'Previous Trades Import_OMS Quer'!K4749</f>
        <v>0</v>
      </c>
      <c r="L4749">
        <f>'Previous Trades Import_OMS Quer'!L4749</f>
        <v>0</v>
      </c>
      <c r="M4749">
        <f>'Previous Trades Import_OMS Quer'!M4749</f>
        <v>0</v>
      </c>
      <c r="N4749">
        <f>'Previous Trades Import_OMS Quer'!N4749</f>
        <v>0</v>
      </c>
      <c r="O4749" t="str">
        <f>CLEAN('Previous Trades Import_OMS Quer'!O4749)</f>
        <v/>
      </c>
      <c r="Q4749" s="25">
        <f t="shared" si="148"/>
        <v>0</v>
      </c>
      <c r="R4749" s="25" t="e">
        <f>VLOOKUP(O4749,'Currency Balance'!$O$3:$Q$32,3,0)</f>
        <v>#N/A</v>
      </c>
      <c r="S4749" t="e">
        <f t="shared" si="149"/>
        <v>#N/A</v>
      </c>
    </row>
    <row r="4750" spans="1:19">
      <c r="A4750">
        <f>'Previous Trades Import_OMS Quer'!A4750</f>
        <v>0</v>
      </c>
      <c r="B4750">
        <f>'Previous Trades Import_OMS Quer'!B4750</f>
        <v>0</v>
      </c>
      <c r="C4750" s="22">
        <f>'Previous Trades Import_OMS Quer'!C4750</f>
        <v>0</v>
      </c>
      <c r="D4750">
        <f>'Previous Trades Import_OMS Quer'!D4750</f>
        <v>0</v>
      </c>
      <c r="E4750" s="22">
        <f>'Previous Trades Import_OMS Quer'!E4750</f>
        <v>0</v>
      </c>
      <c r="F4750">
        <f>'Previous Trades Import_OMS Quer'!F4750</f>
        <v>0</v>
      </c>
      <c r="G4750">
        <f>'Previous Trades Import_OMS Quer'!G4750</f>
        <v>0</v>
      </c>
      <c r="H4750">
        <f>'Previous Trades Import_OMS Quer'!H4750</f>
        <v>0</v>
      </c>
      <c r="I4750">
        <f>'Previous Trades Import_OMS Quer'!I4750</f>
        <v>0</v>
      </c>
      <c r="J4750">
        <f>'Previous Trades Import_OMS Quer'!J4750</f>
        <v>0</v>
      </c>
      <c r="K4750">
        <f>'Previous Trades Import_OMS Quer'!K4750</f>
        <v>0</v>
      </c>
      <c r="L4750">
        <f>'Previous Trades Import_OMS Quer'!L4750</f>
        <v>0</v>
      </c>
      <c r="M4750">
        <f>'Previous Trades Import_OMS Quer'!M4750</f>
        <v>0</v>
      </c>
      <c r="N4750">
        <f>'Previous Trades Import_OMS Quer'!N4750</f>
        <v>0</v>
      </c>
      <c r="O4750" t="str">
        <f>CLEAN('Previous Trades Import_OMS Quer'!O4750)</f>
        <v/>
      </c>
      <c r="Q4750" s="25">
        <f t="shared" si="148"/>
        <v>0</v>
      </c>
      <c r="R4750" s="25" t="e">
        <f>VLOOKUP(O4750,'Currency Balance'!$O$3:$Q$32,3,0)</f>
        <v>#N/A</v>
      </c>
      <c r="S4750" t="e">
        <f t="shared" si="149"/>
        <v>#N/A</v>
      </c>
    </row>
    <row r="4751" spans="1:19">
      <c r="A4751">
        <f>'Previous Trades Import_OMS Quer'!A4751</f>
        <v>0</v>
      </c>
      <c r="B4751">
        <f>'Previous Trades Import_OMS Quer'!B4751</f>
        <v>0</v>
      </c>
      <c r="C4751" s="22">
        <f>'Previous Trades Import_OMS Quer'!C4751</f>
        <v>0</v>
      </c>
      <c r="D4751">
        <f>'Previous Trades Import_OMS Quer'!D4751</f>
        <v>0</v>
      </c>
      <c r="E4751" s="22">
        <f>'Previous Trades Import_OMS Quer'!E4751</f>
        <v>0</v>
      </c>
      <c r="F4751">
        <f>'Previous Trades Import_OMS Quer'!F4751</f>
        <v>0</v>
      </c>
      <c r="G4751">
        <f>'Previous Trades Import_OMS Quer'!G4751</f>
        <v>0</v>
      </c>
      <c r="H4751">
        <f>'Previous Trades Import_OMS Quer'!H4751</f>
        <v>0</v>
      </c>
      <c r="I4751">
        <f>'Previous Trades Import_OMS Quer'!I4751</f>
        <v>0</v>
      </c>
      <c r="J4751">
        <f>'Previous Trades Import_OMS Quer'!J4751</f>
        <v>0</v>
      </c>
      <c r="K4751">
        <f>'Previous Trades Import_OMS Quer'!K4751</f>
        <v>0</v>
      </c>
      <c r="L4751">
        <f>'Previous Trades Import_OMS Quer'!L4751</f>
        <v>0</v>
      </c>
      <c r="M4751">
        <f>'Previous Trades Import_OMS Quer'!M4751</f>
        <v>0</v>
      </c>
      <c r="N4751">
        <f>'Previous Trades Import_OMS Quer'!N4751</f>
        <v>0</v>
      </c>
      <c r="O4751" t="str">
        <f>CLEAN('Previous Trades Import_OMS Quer'!O4751)</f>
        <v/>
      </c>
      <c r="Q4751" s="25">
        <f t="shared" si="148"/>
        <v>0</v>
      </c>
      <c r="R4751" s="25" t="e">
        <f>VLOOKUP(O4751,'Currency Balance'!$O$3:$Q$32,3,0)</f>
        <v>#N/A</v>
      </c>
      <c r="S4751" t="e">
        <f t="shared" si="149"/>
        <v>#N/A</v>
      </c>
    </row>
    <row r="4752" spans="1:19">
      <c r="A4752">
        <f>'Previous Trades Import_OMS Quer'!A4752</f>
        <v>0</v>
      </c>
      <c r="B4752">
        <f>'Previous Trades Import_OMS Quer'!B4752</f>
        <v>0</v>
      </c>
      <c r="C4752" s="22">
        <f>'Previous Trades Import_OMS Quer'!C4752</f>
        <v>0</v>
      </c>
      <c r="D4752">
        <f>'Previous Trades Import_OMS Quer'!D4752</f>
        <v>0</v>
      </c>
      <c r="E4752" s="22">
        <f>'Previous Trades Import_OMS Quer'!E4752</f>
        <v>0</v>
      </c>
      <c r="F4752">
        <f>'Previous Trades Import_OMS Quer'!F4752</f>
        <v>0</v>
      </c>
      <c r="G4752">
        <f>'Previous Trades Import_OMS Quer'!G4752</f>
        <v>0</v>
      </c>
      <c r="H4752">
        <f>'Previous Trades Import_OMS Quer'!H4752</f>
        <v>0</v>
      </c>
      <c r="I4752">
        <f>'Previous Trades Import_OMS Quer'!I4752</f>
        <v>0</v>
      </c>
      <c r="J4752">
        <f>'Previous Trades Import_OMS Quer'!J4752</f>
        <v>0</v>
      </c>
      <c r="K4752">
        <f>'Previous Trades Import_OMS Quer'!K4752</f>
        <v>0</v>
      </c>
      <c r="L4752">
        <f>'Previous Trades Import_OMS Quer'!L4752</f>
        <v>0</v>
      </c>
      <c r="M4752">
        <f>'Previous Trades Import_OMS Quer'!M4752</f>
        <v>0</v>
      </c>
      <c r="N4752">
        <f>'Previous Trades Import_OMS Quer'!N4752</f>
        <v>0</v>
      </c>
      <c r="O4752" t="str">
        <f>CLEAN('Previous Trades Import_OMS Quer'!O4752)</f>
        <v/>
      </c>
      <c r="Q4752" s="25">
        <f t="shared" si="148"/>
        <v>0</v>
      </c>
      <c r="R4752" s="25" t="e">
        <f>VLOOKUP(O4752,'Currency Balance'!$O$3:$Q$32,3,0)</f>
        <v>#N/A</v>
      </c>
      <c r="S4752" t="e">
        <f t="shared" si="149"/>
        <v>#N/A</v>
      </c>
    </row>
    <row r="4753" spans="1:19">
      <c r="A4753">
        <f>'Previous Trades Import_OMS Quer'!A4753</f>
        <v>0</v>
      </c>
      <c r="B4753">
        <f>'Previous Trades Import_OMS Quer'!B4753</f>
        <v>0</v>
      </c>
      <c r="C4753" s="22">
        <f>'Previous Trades Import_OMS Quer'!C4753</f>
        <v>0</v>
      </c>
      <c r="D4753">
        <f>'Previous Trades Import_OMS Quer'!D4753</f>
        <v>0</v>
      </c>
      <c r="E4753" s="22">
        <f>'Previous Trades Import_OMS Quer'!E4753</f>
        <v>0</v>
      </c>
      <c r="F4753">
        <f>'Previous Trades Import_OMS Quer'!F4753</f>
        <v>0</v>
      </c>
      <c r="G4753">
        <f>'Previous Trades Import_OMS Quer'!G4753</f>
        <v>0</v>
      </c>
      <c r="H4753">
        <f>'Previous Trades Import_OMS Quer'!H4753</f>
        <v>0</v>
      </c>
      <c r="I4753">
        <f>'Previous Trades Import_OMS Quer'!I4753</f>
        <v>0</v>
      </c>
      <c r="J4753">
        <f>'Previous Trades Import_OMS Quer'!J4753</f>
        <v>0</v>
      </c>
      <c r="K4753">
        <f>'Previous Trades Import_OMS Quer'!K4753</f>
        <v>0</v>
      </c>
      <c r="L4753">
        <f>'Previous Trades Import_OMS Quer'!L4753</f>
        <v>0</v>
      </c>
      <c r="M4753">
        <f>'Previous Trades Import_OMS Quer'!M4753</f>
        <v>0</v>
      </c>
      <c r="N4753">
        <f>'Previous Trades Import_OMS Quer'!N4753</f>
        <v>0</v>
      </c>
      <c r="O4753" t="str">
        <f>CLEAN('Previous Trades Import_OMS Quer'!O4753)</f>
        <v/>
      </c>
      <c r="Q4753" s="25">
        <f t="shared" si="148"/>
        <v>0</v>
      </c>
      <c r="R4753" s="25" t="e">
        <f>VLOOKUP(O4753,'Currency Balance'!$O$3:$Q$32,3,0)</f>
        <v>#N/A</v>
      </c>
      <c r="S4753" t="e">
        <f t="shared" si="149"/>
        <v>#N/A</v>
      </c>
    </row>
    <row r="4754" spans="1:19">
      <c r="A4754">
        <f>'Previous Trades Import_OMS Quer'!A4754</f>
        <v>0</v>
      </c>
      <c r="B4754">
        <f>'Previous Trades Import_OMS Quer'!B4754</f>
        <v>0</v>
      </c>
      <c r="C4754" s="22">
        <f>'Previous Trades Import_OMS Quer'!C4754</f>
        <v>0</v>
      </c>
      <c r="D4754">
        <f>'Previous Trades Import_OMS Quer'!D4754</f>
        <v>0</v>
      </c>
      <c r="E4754" s="22">
        <f>'Previous Trades Import_OMS Quer'!E4754</f>
        <v>0</v>
      </c>
      <c r="F4754">
        <f>'Previous Trades Import_OMS Quer'!F4754</f>
        <v>0</v>
      </c>
      <c r="G4754">
        <f>'Previous Trades Import_OMS Quer'!G4754</f>
        <v>0</v>
      </c>
      <c r="H4754">
        <f>'Previous Trades Import_OMS Quer'!H4754</f>
        <v>0</v>
      </c>
      <c r="I4754">
        <f>'Previous Trades Import_OMS Quer'!I4754</f>
        <v>0</v>
      </c>
      <c r="J4754">
        <f>'Previous Trades Import_OMS Quer'!J4754</f>
        <v>0</v>
      </c>
      <c r="K4754">
        <f>'Previous Trades Import_OMS Quer'!K4754</f>
        <v>0</v>
      </c>
      <c r="L4754">
        <f>'Previous Trades Import_OMS Quer'!L4754</f>
        <v>0</v>
      </c>
      <c r="M4754">
        <f>'Previous Trades Import_OMS Quer'!M4754</f>
        <v>0</v>
      </c>
      <c r="N4754">
        <f>'Previous Trades Import_OMS Quer'!N4754</f>
        <v>0</v>
      </c>
      <c r="O4754" t="str">
        <f>CLEAN('Previous Trades Import_OMS Quer'!O4754)</f>
        <v/>
      </c>
      <c r="Q4754" s="25">
        <f t="shared" si="148"/>
        <v>0</v>
      </c>
      <c r="R4754" s="25" t="e">
        <f>VLOOKUP(O4754,'Currency Balance'!$O$3:$Q$32,3,0)</f>
        <v>#N/A</v>
      </c>
      <c r="S4754" t="e">
        <f t="shared" si="149"/>
        <v>#N/A</v>
      </c>
    </row>
    <row r="4755" spans="1:19">
      <c r="A4755">
        <f>'Previous Trades Import_OMS Quer'!A4755</f>
        <v>0</v>
      </c>
      <c r="B4755">
        <f>'Previous Trades Import_OMS Quer'!B4755</f>
        <v>0</v>
      </c>
      <c r="C4755" s="22">
        <f>'Previous Trades Import_OMS Quer'!C4755</f>
        <v>0</v>
      </c>
      <c r="D4755">
        <f>'Previous Trades Import_OMS Quer'!D4755</f>
        <v>0</v>
      </c>
      <c r="E4755" s="22">
        <f>'Previous Trades Import_OMS Quer'!E4755</f>
        <v>0</v>
      </c>
      <c r="F4755">
        <f>'Previous Trades Import_OMS Quer'!F4755</f>
        <v>0</v>
      </c>
      <c r="G4755">
        <f>'Previous Trades Import_OMS Quer'!G4755</f>
        <v>0</v>
      </c>
      <c r="H4755">
        <f>'Previous Trades Import_OMS Quer'!H4755</f>
        <v>0</v>
      </c>
      <c r="I4755">
        <f>'Previous Trades Import_OMS Quer'!I4755</f>
        <v>0</v>
      </c>
      <c r="J4755">
        <f>'Previous Trades Import_OMS Quer'!J4755</f>
        <v>0</v>
      </c>
      <c r="K4755">
        <f>'Previous Trades Import_OMS Quer'!K4755</f>
        <v>0</v>
      </c>
      <c r="L4755">
        <f>'Previous Trades Import_OMS Quer'!L4755</f>
        <v>0</v>
      </c>
      <c r="M4755">
        <f>'Previous Trades Import_OMS Quer'!M4755</f>
        <v>0</v>
      </c>
      <c r="N4755">
        <f>'Previous Trades Import_OMS Quer'!N4755</f>
        <v>0</v>
      </c>
      <c r="O4755" t="str">
        <f>CLEAN('Previous Trades Import_OMS Quer'!O4755)</f>
        <v/>
      </c>
      <c r="Q4755" s="25">
        <f t="shared" si="148"/>
        <v>0</v>
      </c>
      <c r="R4755" s="25" t="e">
        <f>VLOOKUP(O4755,'Currency Balance'!$O$3:$Q$32,3,0)</f>
        <v>#N/A</v>
      </c>
      <c r="S4755" t="e">
        <f t="shared" si="149"/>
        <v>#N/A</v>
      </c>
    </row>
    <row r="4756" spans="1:19">
      <c r="A4756">
        <f>'Previous Trades Import_OMS Quer'!A4756</f>
        <v>0</v>
      </c>
      <c r="B4756">
        <f>'Previous Trades Import_OMS Quer'!B4756</f>
        <v>0</v>
      </c>
      <c r="C4756" s="22">
        <f>'Previous Trades Import_OMS Quer'!C4756</f>
        <v>0</v>
      </c>
      <c r="D4756">
        <f>'Previous Trades Import_OMS Quer'!D4756</f>
        <v>0</v>
      </c>
      <c r="E4756" s="22">
        <f>'Previous Trades Import_OMS Quer'!E4756</f>
        <v>0</v>
      </c>
      <c r="F4756">
        <f>'Previous Trades Import_OMS Quer'!F4756</f>
        <v>0</v>
      </c>
      <c r="G4756">
        <f>'Previous Trades Import_OMS Quer'!G4756</f>
        <v>0</v>
      </c>
      <c r="H4756">
        <f>'Previous Trades Import_OMS Quer'!H4756</f>
        <v>0</v>
      </c>
      <c r="I4756">
        <f>'Previous Trades Import_OMS Quer'!I4756</f>
        <v>0</v>
      </c>
      <c r="J4756">
        <f>'Previous Trades Import_OMS Quer'!J4756</f>
        <v>0</v>
      </c>
      <c r="K4756">
        <f>'Previous Trades Import_OMS Quer'!K4756</f>
        <v>0</v>
      </c>
      <c r="L4756">
        <f>'Previous Trades Import_OMS Quer'!L4756</f>
        <v>0</v>
      </c>
      <c r="M4756">
        <f>'Previous Trades Import_OMS Quer'!M4756</f>
        <v>0</v>
      </c>
      <c r="N4756">
        <f>'Previous Trades Import_OMS Quer'!N4756</f>
        <v>0</v>
      </c>
      <c r="O4756" t="str">
        <f>CLEAN('Previous Trades Import_OMS Quer'!O4756)</f>
        <v/>
      </c>
      <c r="Q4756" s="25">
        <f t="shared" si="148"/>
        <v>0</v>
      </c>
      <c r="R4756" s="25" t="e">
        <f>VLOOKUP(O4756,'Currency Balance'!$O$3:$Q$32,3,0)</f>
        <v>#N/A</v>
      </c>
      <c r="S4756" t="e">
        <f t="shared" si="149"/>
        <v>#N/A</v>
      </c>
    </row>
    <row r="4757" spans="1:19">
      <c r="A4757">
        <f>'Previous Trades Import_OMS Quer'!A4757</f>
        <v>0</v>
      </c>
      <c r="B4757">
        <f>'Previous Trades Import_OMS Quer'!B4757</f>
        <v>0</v>
      </c>
      <c r="C4757" s="22">
        <f>'Previous Trades Import_OMS Quer'!C4757</f>
        <v>0</v>
      </c>
      <c r="D4757">
        <f>'Previous Trades Import_OMS Quer'!D4757</f>
        <v>0</v>
      </c>
      <c r="E4757" s="22">
        <f>'Previous Trades Import_OMS Quer'!E4757</f>
        <v>0</v>
      </c>
      <c r="F4757">
        <f>'Previous Trades Import_OMS Quer'!F4757</f>
        <v>0</v>
      </c>
      <c r="G4757">
        <f>'Previous Trades Import_OMS Quer'!G4757</f>
        <v>0</v>
      </c>
      <c r="H4757">
        <f>'Previous Trades Import_OMS Quer'!H4757</f>
        <v>0</v>
      </c>
      <c r="I4757">
        <f>'Previous Trades Import_OMS Quer'!I4757</f>
        <v>0</v>
      </c>
      <c r="J4757">
        <f>'Previous Trades Import_OMS Quer'!J4757</f>
        <v>0</v>
      </c>
      <c r="K4757">
        <f>'Previous Trades Import_OMS Quer'!K4757</f>
        <v>0</v>
      </c>
      <c r="L4757">
        <f>'Previous Trades Import_OMS Quer'!L4757</f>
        <v>0</v>
      </c>
      <c r="M4757">
        <f>'Previous Trades Import_OMS Quer'!M4757</f>
        <v>0</v>
      </c>
      <c r="N4757">
        <f>'Previous Trades Import_OMS Quer'!N4757</f>
        <v>0</v>
      </c>
      <c r="O4757" t="str">
        <f>CLEAN('Previous Trades Import_OMS Quer'!O4757)</f>
        <v/>
      </c>
      <c r="Q4757" s="25">
        <f t="shared" si="148"/>
        <v>0</v>
      </c>
      <c r="R4757" s="25" t="e">
        <f>VLOOKUP(O4757,'Currency Balance'!$O$3:$Q$32,3,0)</f>
        <v>#N/A</v>
      </c>
      <c r="S4757" t="e">
        <f t="shared" si="149"/>
        <v>#N/A</v>
      </c>
    </row>
    <row r="4758" spans="1:19">
      <c r="A4758">
        <f>'Previous Trades Import_OMS Quer'!A4758</f>
        <v>0</v>
      </c>
      <c r="B4758">
        <f>'Previous Trades Import_OMS Quer'!B4758</f>
        <v>0</v>
      </c>
      <c r="C4758" s="22">
        <f>'Previous Trades Import_OMS Quer'!C4758</f>
        <v>0</v>
      </c>
      <c r="D4758">
        <f>'Previous Trades Import_OMS Quer'!D4758</f>
        <v>0</v>
      </c>
      <c r="E4758" s="22">
        <f>'Previous Trades Import_OMS Quer'!E4758</f>
        <v>0</v>
      </c>
      <c r="F4758">
        <f>'Previous Trades Import_OMS Quer'!F4758</f>
        <v>0</v>
      </c>
      <c r="G4758">
        <f>'Previous Trades Import_OMS Quer'!G4758</f>
        <v>0</v>
      </c>
      <c r="H4758">
        <f>'Previous Trades Import_OMS Quer'!H4758</f>
        <v>0</v>
      </c>
      <c r="I4758">
        <f>'Previous Trades Import_OMS Quer'!I4758</f>
        <v>0</v>
      </c>
      <c r="J4758">
        <f>'Previous Trades Import_OMS Quer'!J4758</f>
        <v>0</v>
      </c>
      <c r="K4758">
        <f>'Previous Trades Import_OMS Quer'!K4758</f>
        <v>0</v>
      </c>
      <c r="L4758">
        <f>'Previous Trades Import_OMS Quer'!L4758</f>
        <v>0</v>
      </c>
      <c r="M4758">
        <f>'Previous Trades Import_OMS Quer'!M4758</f>
        <v>0</v>
      </c>
      <c r="N4758">
        <f>'Previous Trades Import_OMS Quer'!N4758</f>
        <v>0</v>
      </c>
      <c r="O4758" t="str">
        <f>CLEAN('Previous Trades Import_OMS Quer'!O4758)</f>
        <v/>
      </c>
      <c r="Q4758" s="25">
        <f t="shared" si="148"/>
        <v>0</v>
      </c>
      <c r="R4758" s="25" t="e">
        <f>VLOOKUP(O4758,'Currency Balance'!$O$3:$Q$32,3,0)</f>
        <v>#N/A</v>
      </c>
      <c r="S4758" t="e">
        <f t="shared" si="149"/>
        <v>#N/A</v>
      </c>
    </row>
    <row r="4759" spans="1:19">
      <c r="A4759">
        <f>'Previous Trades Import_OMS Quer'!A4759</f>
        <v>0</v>
      </c>
      <c r="B4759">
        <f>'Previous Trades Import_OMS Quer'!B4759</f>
        <v>0</v>
      </c>
      <c r="C4759" s="22">
        <f>'Previous Trades Import_OMS Quer'!C4759</f>
        <v>0</v>
      </c>
      <c r="D4759">
        <f>'Previous Trades Import_OMS Quer'!D4759</f>
        <v>0</v>
      </c>
      <c r="E4759" s="22">
        <f>'Previous Trades Import_OMS Quer'!E4759</f>
        <v>0</v>
      </c>
      <c r="F4759">
        <f>'Previous Trades Import_OMS Quer'!F4759</f>
        <v>0</v>
      </c>
      <c r="G4759">
        <f>'Previous Trades Import_OMS Quer'!G4759</f>
        <v>0</v>
      </c>
      <c r="H4759">
        <f>'Previous Trades Import_OMS Quer'!H4759</f>
        <v>0</v>
      </c>
      <c r="I4759">
        <f>'Previous Trades Import_OMS Quer'!I4759</f>
        <v>0</v>
      </c>
      <c r="J4759">
        <f>'Previous Trades Import_OMS Quer'!J4759</f>
        <v>0</v>
      </c>
      <c r="K4759">
        <f>'Previous Trades Import_OMS Quer'!K4759</f>
        <v>0</v>
      </c>
      <c r="L4759">
        <f>'Previous Trades Import_OMS Quer'!L4759</f>
        <v>0</v>
      </c>
      <c r="M4759">
        <f>'Previous Trades Import_OMS Quer'!M4759</f>
        <v>0</v>
      </c>
      <c r="N4759">
        <f>'Previous Trades Import_OMS Quer'!N4759</f>
        <v>0</v>
      </c>
      <c r="O4759" t="str">
        <f>CLEAN('Previous Trades Import_OMS Quer'!O4759)</f>
        <v/>
      </c>
      <c r="Q4759" s="25">
        <f t="shared" si="148"/>
        <v>0</v>
      </c>
      <c r="R4759" s="25" t="e">
        <f>VLOOKUP(O4759,'Currency Balance'!$O$3:$Q$32,3,0)</f>
        <v>#N/A</v>
      </c>
      <c r="S4759" t="e">
        <f t="shared" si="149"/>
        <v>#N/A</v>
      </c>
    </row>
    <row r="4760" spans="1:19">
      <c r="A4760">
        <f>'Previous Trades Import_OMS Quer'!A4760</f>
        <v>0</v>
      </c>
      <c r="B4760">
        <f>'Previous Trades Import_OMS Quer'!B4760</f>
        <v>0</v>
      </c>
      <c r="C4760" s="22">
        <f>'Previous Trades Import_OMS Quer'!C4760</f>
        <v>0</v>
      </c>
      <c r="D4760">
        <f>'Previous Trades Import_OMS Quer'!D4760</f>
        <v>0</v>
      </c>
      <c r="E4760" s="22">
        <f>'Previous Trades Import_OMS Quer'!E4760</f>
        <v>0</v>
      </c>
      <c r="F4760">
        <f>'Previous Trades Import_OMS Quer'!F4760</f>
        <v>0</v>
      </c>
      <c r="G4760">
        <f>'Previous Trades Import_OMS Quer'!G4760</f>
        <v>0</v>
      </c>
      <c r="H4760">
        <f>'Previous Trades Import_OMS Quer'!H4760</f>
        <v>0</v>
      </c>
      <c r="I4760">
        <f>'Previous Trades Import_OMS Quer'!I4760</f>
        <v>0</v>
      </c>
      <c r="J4760">
        <f>'Previous Trades Import_OMS Quer'!J4760</f>
        <v>0</v>
      </c>
      <c r="K4760">
        <f>'Previous Trades Import_OMS Quer'!K4760</f>
        <v>0</v>
      </c>
      <c r="L4760">
        <f>'Previous Trades Import_OMS Quer'!L4760</f>
        <v>0</v>
      </c>
      <c r="M4760">
        <f>'Previous Trades Import_OMS Quer'!M4760</f>
        <v>0</v>
      </c>
      <c r="N4760">
        <f>'Previous Trades Import_OMS Quer'!N4760</f>
        <v>0</v>
      </c>
      <c r="O4760" t="str">
        <f>CLEAN('Previous Trades Import_OMS Quer'!O4760)</f>
        <v/>
      </c>
      <c r="Q4760" s="25">
        <f t="shared" si="148"/>
        <v>0</v>
      </c>
      <c r="R4760" s="25" t="e">
        <f>VLOOKUP(O4760,'Currency Balance'!$O$3:$Q$32,3,0)</f>
        <v>#N/A</v>
      </c>
      <c r="S4760" t="e">
        <f t="shared" si="149"/>
        <v>#N/A</v>
      </c>
    </row>
    <row r="4761" spans="1:19">
      <c r="A4761">
        <f>'Previous Trades Import_OMS Quer'!A4761</f>
        <v>0</v>
      </c>
      <c r="B4761">
        <f>'Previous Trades Import_OMS Quer'!B4761</f>
        <v>0</v>
      </c>
      <c r="C4761" s="22">
        <f>'Previous Trades Import_OMS Quer'!C4761</f>
        <v>0</v>
      </c>
      <c r="D4761">
        <f>'Previous Trades Import_OMS Quer'!D4761</f>
        <v>0</v>
      </c>
      <c r="E4761" s="22">
        <f>'Previous Trades Import_OMS Quer'!E4761</f>
        <v>0</v>
      </c>
      <c r="F4761">
        <f>'Previous Trades Import_OMS Quer'!F4761</f>
        <v>0</v>
      </c>
      <c r="G4761">
        <f>'Previous Trades Import_OMS Quer'!G4761</f>
        <v>0</v>
      </c>
      <c r="H4761">
        <f>'Previous Trades Import_OMS Quer'!H4761</f>
        <v>0</v>
      </c>
      <c r="I4761">
        <f>'Previous Trades Import_OMS Quer'!I4761</f>
        <v>0</v>
      </c>
      <c r="J4761">
        <f>'Previous Trades Import_OMS Quer'!J4761</f>
        <v>0</v>
      </c>
      <c r="K4761">
        <f>'Previous Trades Import_OMS Quer'!K4761</f>
        <v>0</v>
      </c>
      <c r="L4761">
        <f>'Previous Trades Import_OMS Quer'!L4761</f>
        <v>0</v>
      </c>
      <c r="M4761">
        <f>'Previous Trades Import_OMS Quer'!M4761</f>
        <v>0</v>
      </c>
      <c r="N4761">
        <f>'Previous Trades Import_OMS Quer'!N4761</f>
        <v>0</v>
      </c>
      <c r="O4761" t="str">
        <f>CLEAN('Previous Trades Import_OMS Quer'!O4761)</f>
        <v/>
      </c>
      <c r="Q4761" s="25">
        <f t="shared" si="148"/>
        <v>0</v>
      </c>
      <c r="R4761" s="25" t="e">
        <f>VLOOKUP(O4761,'Currency Balance'!$O$3:$Q$32,3,0)</f>
        <v>#N/A</v>
      </c>
      <c r="S4761" t="e">
        <f t="shared" si="149"/>
        <v>#N/A</v>
      </c>
    </row>
    <row r="4762" spans="1:19">
      <c r="A4762">
        <f>'Previous Trades Import_OMS Quer'!A4762</f>
        <v>0</v>
      </c>
      <c r="B4762">
        <f>'Previous Trades Import_OMS Quer'!B4762</f>
        <v>0</v>
      </c>
      <c r="C4762" s="22">
        <f>'Previous Trades Import_OMS Quer'!C4762</f>
        <v>0</v>
      </c>
      <c r="D4762">
        <f>'Previous Trades Import_OMS Quer'!D4762</f>
        <v>0</v>
      </c>
      <c r="E4762" s="22">
        <f>'Previous Trades Import_OMS Quer'!E4762</f>
        <v>0</v>
      </c>
      <c r="F4762">
        <f>'Previous Trades Import_OMS Quer'!F4762</f>
        <v>0</v>
      </c>
      <c r="G4762">
        <f>'Previous Trades Import_OMS Quer'!G4762</f>
        <v>0</v>
      </c>
      <c r="H4762">
        <f>'Previous Trades Import_OMS Quer'!H4762</f>
        <v>0</v>
      </c>
      <c r="I4762">
        <f>'Previous Trades Import_OMS Quer'!I4762</f>
        <v>0</v>
      </c>
      <c r="J4762">
        <f>'Previous Trades Import_OMS Quer'!J4762</f>
        <v>0</v>
      </c>
      <c r="K4762">
        <f>'Previous Trades Import_OMS Quer'!K4762</f>
        <v>0</v>
      </c>
      <c r="L4762">
        <f>'Previous Trades Import_OMS Quer'!L4762</f>
        <v>0</v>
      </c>
      <c r="M4762">
        <f>'Previous Trades Import_OMS Quer'!M4762</f>
        <v>0</v>
      </c>
      <c r="N4762">
        <f>'Previous Trades Import_OMS Quer'!N4762</f>
        <v>0</v>
      </c>
      <c r="O4762" t="str">
        <f>CLEAN('Previous Trades Import_OMS Quer'!O4762)</f>
        <v/>
      </c>
      <c r="Q4762" s="25">
        <f t="shared" si="148"/>
        <v>0</v>
      </c>
      <c r="R4762" s="25" t="e">
        <f>VLOOKUP(O4762,'Currency Balance'!$O$3:$Q$32,3,0)</f>
        <v>#N/A</v>
      </c>
      <c r="S4762" t="e">
        <f t="shared" si="149"/>
        <v>#N/A</v>
      </c>
    </row>
    <row r="4763" spans="1:19">
      <c r="A4763">
        <f>'Previous Trades Import_OMS Quer'!A4763</f>
        <v>0</v>
      </c>
      <c r="B4763">
        <f>'Previous Trades Import_OMS Quer'!B4763</f>
        <v>0</v>
      </c>
      <c r="C4763" s="22">
        <f>'Previous Trades Import_OMS Quer'!C4763</f>
        <v>0</v>
      </c>
      <c r="D4763">
        <f>'Previous Trades Import_OMS Quer'!D4763</f>
        <v>0</v>
      </c>
      <c r="E4763" s="22">
        <f>'Previous Trades Import_OMS Quer'!E4763</f>
        <v>0</v>
      </c>
      <c r="F4763">
        <f>'Previous Trades Import_OMS Quer'!F4763</f>
        <v>0</v>
      </c>
      <c r="G4763">
        <f>'Previous Trades Import_OMS Quer'!G4763</f>
        <v>0</v>
      </c>
      <c r="H4763">
        <f>'Previous Trades Import_OMS Quer'!H4763</f>
        <v>0</v>
      </c>
      <c r="I4763">
        <f>'Previous Trades Import_OMS Quer'!I4763</f>
        <v>0</v>
      </c>
      <c r="J4763">
        <f>'Previous Trades Import_OMS Quer'!J4763</f>
        <v>0</v>
      </c>
      <c r="K4763">
        <f>'Previous Trades Import_OMS Quer'!K4763</f>
        <v>0</v>
      </c>
      <c r="L4763">
        <f>'Previous Trades Import_OMS Quer'!L4763</f>
        <v>0</v>
      </c>
      <c r="M4763">
        <f>'Previous Trades Import_OMS Quer'!M4763</f>
        <v>0</v>
      </c>
      <c r="N4763">
        <f>'Previous Trades Import_OMS Quer'!N4763</f>
        <v>0</v>
      </c>
      <c r="O4763" t="str">
        <f>CLEAN('Previous Trades Import_OMS Quer'!O4763)</f>
        <v/>
      </c>
      <c r="Q4763" s="25">
        <f t="shared" si="148"/>
        <v>0</v>
      </c>
      <c r="R4763" s="25" t="e">
        <f>VLOOKUP(O4763,'Currency Balance'!$O$3:$Q$32,3,0)</f>
        <v>#N/A</v>
      </c>
      <c r="S4763" t="e">
        <f t="shared" si="149"/>
        <v>#N/A</v>
      </c>
    </row>
    <row r="4764" spans="1:19">
      <c r="A4764">
        <f>'Previous Trades Import_OMS Quer'!A4764</f>
        <v>0</v>
      </c>
      <c r="B4764">
        <f>'Previous Trades Import_OMS Quer'!B4764</f>
        <v>0</v>
      </c>
      <c r="C4764" s="22">
        <f>'Previous Trades Import_OMS Quer'!C4764</f>
        <v>0</v>
      </c>
      <c r="D4764">
        <f>'Previous Trades Import_OMS Quer'!D4764</f>
        <v>0</v>
      </c>
      <c r="E4764" s="22">
        <f>'Previous Trades Import_OMS Quer'!E4764</f>
        <v>0</v>
      </c>
      <c r="F4764">
        <f>'Previous Trades Import_OMS Quer'!F4764</f>
        <v>0</v>
      </c>
      <c r="G4764">
        <f>'Previous Trades Import_OMS Quer'!G4764</f>
        <v>0</v>
      </c>
      <c r="H4764">
        <f>'Previous Trades Import_OMS Quer'!H4764</f>
        <v>0</v>
      </c>
      <c r="I4764">
        <f>'Previous Trades Import_OMS Quer'!I4764</f>
        <v>0</v>
      </c>
      <c r="J4764">
        <f>'Previous Trades Import_OMS Quer'!J4764</f>
        <v>0</v>
      </c>
      <c r="K4764">
        <f>'Previous Trades Import_OMS Quer'!K4764</f>
        <v>0</v>
      </c>
      <c r="L4764">
        <f>'Previous Trades Import_OMS Quer'!L4764</f>
        <v>0</v>
      </c>
      <c r="M4764">
        <f>'Previous Trades Import_OMS Quer'!M4764</f>
        <v>0</v>
      </c>
      <c r="N4764">
        <f>'Previous Trades Import_OMS Quer'!N4764</f>
        <v>0</v>
      </c>
      <c r="O4764" t="str">
        <f>CLEAN('Previous Trades Import_OMS Quer'!O4764)</f>
        <v/>
      </c>
      <c r="Q4764" s="25">
        <f t="shared" si="148"/>
        <v>0</v>
      </c>
      <c r="R4764" s="25" t="e">
        <f>VLOOKUP(O4764,'Currency Balance'!$O$3:$Q$32,3,0)</f>
        <v>#N/A</v>
      </c>
      <c r="S4764" t="e">
        <f t="shared" si="149"/>
        <v>#N/A</v>
      </c>
    </row>
    <row r="4765" spans="1:19">
      <c r="A4765">
        <f>'Previous Trades Import_OMS Quer'!A4765</f>
        <v>0</v>
      </c>
      <c r="B4765">
        <f>'Previous Trades Import_OMS Quer'!B4765</f>
        <v>0</v>
      </c>
      <c r="C4765" s="22">
        <f>'Previous Trades Import_OMS Quer'!C4765</f>
        <v>0</v>
      </c>
      <c r="D4765">
        <f>'Previous Trades Import_OMS Quer'!D4765</f>
        <v>0</v>
      </c>
      <c r="E4765" s="22">
        <f>'Previous Trades Import_OMS Quer'!E4765</f>
        <v>0</v>
      </c>
      <c r="F4765">
        <f>'Previous Trades Import_OMS Quer'!F4765</f>
        <v>0</v>
      </c>
      <c r="G4765">
        <f>'Previous Trades Import_OMS Quer'!G4765</f>
        <v>0</v>
      </c>
      <c r="H4765">
        <f>'Previous Trades Import_OMS Quer'!H4765</f>
        <v>0</v>
      </c>
      <c r="I4765">
        <f>'Previous Trades Import_OMS Quer'!I4765</f>
        <v>0</v>
      </c>
      <c r="J4765">
        <f>'Previous Trades Import_OMS Quer'!J4765</f>
        <v>0</v>
      </c>
      <c r="K4765">
        <f>'Previous Trades Import_OMS Quer'!K4765</f>
        <v>0</v>
      </c>
      <c r="L4765">
        <f>'Previous Trades Import_OMS Quer'!L4765</f>
        <v>0</v>
      </c>
      <c r="M4765">
        <f>'Previous Trades Import_OMS Quer'!M4765</f>
        <v>0</v>
      </c>
      <c r="N4765">
        <f>'Previous Trades Import_OMS Quer'!N4765</f>
        <v>0</v>
      </c>
      <c r="O4765" t="str">
        <f>CLEAN('Previous Trades Import_OMS Quer'!O4765)</f>
        <v/>
      </c>
      <c r="Q4765" s="25">
        <f t="shared" si="148"/>
        <v>0</v>
      </c>
      <c r="R4765" s="25" t="e">
        <f>VLOOKUP(O4765,'Currency Balance'!$O$3:$Q$32,3,0)</f>
        <v>#N/A</v>
      </c>
      <c r="S4765" t="e">
        <f t="shared" si="149"/>
        <v>#N/A</v>
      </c>
    </row>
    <row r="4766" spans="1:19">
      <c r="A4766">
        <f>'Previous Trades Import_OMS Quer'!A4766</f>
        <v>0</v>
      </c>
      <c r="B4766">
        <f>'Previous Trades Import_OMS Quer'!B4766</f>
        <v>0</v>
      </c>
      <c r="C4766" s="22">
        <f>'Previous Trades Import_OMS Quer'!C4766</f>
        <v>0</v>
      </c>
      <c r="D4766">
        <f>'Previous Trades Import_OMS Quer'!D4766</f>
        <v>0</v>
      </c>
      <c r="E4766" s="22">
        <f>'Previous Trades Import_OMS Quer'!E4766</f>
        <v>0</v>
      </c>
      <c r="F4766">
        <f>'Previous Trades Import_OMS Quer'!F4766</f>
        <v>0</v>
      </c>
      <c r="G4766">
        <f>'Previous Trades Import_OMS Quer'!G4766</f>
        <v>0</v>
      </c>
      <c r="H4766">
        <f>'Previous Trades Import_OMS Quer'!H4766</f>
        <v>0</v>
      </c>
      <c r="I4766">
        <f>'Previous Trades Import_OMS Quer'!I4766</f>
        <v>0</v>
      </c>
      <c r="J4766">
        <f>'Previous Trades Import_OMS Quer'!J4766</f>
        <v>0</v>
      </c>
      <c r="K4766">
        <f>'Previous Trades Import_OMS Quer'!K4766</f>
        <v>0</v>
      </c>
      <c r="L4766">
        <f>'Previous Trades Import_OMS Quer'!L4766</f>
        <v>0</v>
      </c>
      <c r="M4766">
        <f>'Previous Trades Import_OMS Quer'!M4766</f>
        <v>0</v>
      </c>
      <c r="N4766">
        <f>'Previous Trades Import_OMS Quer'!N4766</f>
        <v>0</v>
      </c>
      <c r="O4766" t="str">
        <f>CLEAN('Previous Trades Import_OMS Quer'!O4766)</f>
        <v/>
      </c>
      <c r="Q4766" s="25">
        <f t="shared" si="148"/>
        <v>0</v>
      </c>
      <c r="R4766" s="25" t="e">
        <f>VLOOKUP(O4766,'Currency Balance'!$O$3:$Q$32,3,0)</f>
        <v>#N/A</v>
      </c>
      <c r="S4766" t="e">
        <f t="shared" si="149"/>
        <v>#N/A</v>
      </c>
    </row>
    <row r="4767" spans="1:19">
      <c r="A4767">
        <f>'Previous Trades Import_OMS Quer'!A4767</f>
        <v>0</v>
      </c>
      <c r="B4767">
        <f>'Previous Trades Import_OMS Quer'!B4767</f>
        <v>0</v>
      </c>
      <c r="C4767" s="22">
        <f>'Previous Trades Import_OMS Quer'!C4767</f>
        <v>0</v>
      </c>
      <c r="D4767">
        <f>'Previous Trades Import_OMS Quer'!D4767</f>
        <v>0</v>
      </c>
      <c r="E4767" s="22">
        <f>'Previous Trades Import_OMS Quer'!E4767</f>
        <v>0</v>
      </c>
      <c r="F4767">
        <f>'Previous Trades Import_OMS Quer'!F4767</f>
        <v>0</v>
      </c>
      <c r="G4767">
        <f>'Previous Trades Import_OMS Quer'!G4767</f>
        <v>0</v>
      </c>
      <c r="H4767">
        <f>'Previous Trades Import_OMS Quer'!H4767</f>
        <v>0</v>
      </c>
      <c r="I4767">
        <f>'Previous Trades Import_OMS Quer'!I4767</f>
        <v>0</v>
      </c>
      <c r="J4767">
        <f>'Previous Trades Import_OMS Quer'!J4767</f>
        <v>0</v>
      </c>
      <c r="K4767">
        <f>'Previous Trades Import_OMS Quer'!K4767</f>
        <v>0</v>
      </c>
      <c r="L4767">
        <f>'Previous Trades Import_OMS Quer'!L4767</f>
        <v>0</v>
      </c>
      <c r="M4767">
        <f>'Previous Trades Import_OMS Quer'!M4767</f>
        <v>0</v>
      </c>
      <c r="N4767">
        <f>'Previous Trades Import_OMS Quer'!N4767</f>
        <v>0</v>
      </c>
      <c r="O4767" t="str">
        <f>CLEAN('Previous Trades Import_OMS Quer'!O4767)</f>
        <v/>
      </c>
      <c r="Q4767" s="25">
        <f t="shared" si="148"/>
        <v>0</v>
      </c>
      <c r="R4767" s="25" t="e">
        <f>VLOOKUP(O4767,'Currency Balance'!$O$3:$Q$32,3,0)</f>
        <v>#N/A</v>
      </c>
      <c r="S4767" t="e">
        <f t="shared" si="149"/>
        <v>#N/A</v>
      </c>
    </row>
    <row r="4768" spans="1:19">
      <c r="A4768">
        <f>'Previous Trades Import_OMS Quer'!A4768</f>
        <v>0</v>
      </c>
      <c r="B4768">
        <f>'Previous Trades Import_OMS Quer'!B4768</f>
        <v>0</v>
      </c>
      <c r="C4768" s="22">
        <f>'Previous Trades Import_OMS Quer'!C4768</f>
        <v>0</v>
      </c>
      <c r="D4768">
        <f>'Previous Trades Import_OMS Quer'!D4768</f>
        <v>0</v>
      </c>
      <c r="E4768" s="22">
        <f>'Previous Trades Import_OMS Quer'!E4768</f>
        <v>0</v>
      </c>
      <c r="F4768">
        <f>'Previous Trades Import_OMS Quer'!F4768</f>
        <v>0</v>
      </c>
      <c r="G4768">
        <f>'Previous Trades Import_OMS Quer'!G4768</f>
        <v>0</v>
      </c>
      <c r="H4768">
        <f>'Previous Trades Import_OMS Quer'!H4768</f>
        <v>0</v>
      </c>
      <c r="I4768">
        <f>'Previous Trades Import_OMS Quer'!I4768</f>
        <v>0</v>
      </c>
      <c r="J4768">
        <f>'Previous Trades Import_OMS Quer'!J4768</f>
        <v>0</v>
      </c>
      <c r="K4768">
        <f>'Previous Trades Import_OMS Quer'!K4768</f>
        <v>0</v>
      </c>
      <c r="L4768">
        <f>'Previous Trades Import_OMS Quer'!L4768</f>
        <v>0</v>
      </c>
      <c r="M4768">
        <f>'Previous Trades Import_OMS Quer'!M4768</f>
        <v>0</v>
      </c>
      <c r="N4768">
        <f>'Previous Trades Import_OMS Quer'!N4768</f>
        <v>0</v>
      </c>
      <c r="O4768" t="str">
        <f>CLEAN('Previous Trades Import_OMS Quer'!O4768)</f>
        <v/>
      </c>
      <c r="Q4768" s="25">
        <f t="shared" si="148"/>
        <v>0</v>
      </c>
      <c r="R4768" s="25" t="e">
        <f>VLOOKUP(O4768,'Currency Balance'!$O$3:$Q$32,3,0)</f>
        <v>#N/A</v>
      </c>
      <c r="S4768" t="e">
        <f t="shared" si="149"/>
        <v>#N/A</v>
      </c>
    </row>
    <row r="4769" spans="1:19">
      <c r="A4769">
        <f>'Previous Trades Import_OMS Quer'!A4769</f>
        <v>0</v>
      </c>
      <c r="B4769">
        <f>'Previous Trades Import_OMS Quer'!B4769</f>
        <v>0</v>
      </c>
      <c r="C4769" s="22">
        <f>'Previous Trades Import_OMS Quer'!C4769</f>
        <v>0</v>
      </c>
      <c r="D4769">
        <f>'Previous Trades Import_OMS Quer'!D4769</f>
        <v>0</v>
      </c>
      <c r="E4769" s="22">
        <f>'Previous Trades Import_OMS Quer'!E4769</f>
        <v>0</v>
      </c>
      <c r="F4769">
        <f>'Previous Trades Import_OMS Quer'!F4769</f>
        <v>0</v>
      </c>
      <c r="G4769">
        <f>'Previous Trades Import_OMS Quer'!G4769</f>
        <v>0</v>
      </c>
      <c r="H4769">
        <f>'Previous Trades Import_OMS Quer'!H4769</f>
        <v>0</v>
      </c>
      <c r="I4769">
        <f>'Previous Trades Import_OMS Quer'!I4769</f>
        <v>0</v>
      </c>
      <c r="J4769">
        <f>'Previous Trades Import_OMS Quer'!J4769</f>
        <v>0</v>
      </c>
      <c r="K4769">
        <f>'Previous Trades Import_OMS Quer'!K4769</f>
        <v>0</v>
      </c>
      <c r="L4769">
        <f>'Previous Trades Import_OMS Quer'!L4769</f>
        <v>0</v>
      </c>
      <c r="M4769">
        <f>'Previous Trades Import_OMS Quer'!M4769</f>
        <v>0</v>
      </c>
      <c r="N4769">
        <f>'Previous Trades Import_OMS Quer'!N4769</f>
        <v>0</v>
      </c>
      <c r="O4769" t="str">
        <f>CLEAN('Previous Trades Import_OMS Quer'!O4769)</f>
        <v/>
      </c>
      <c r="Q4769" s="25">
        <f t="shared" si="148"/>
        <v>0</v>
      </c>
      <c r="R4769" s="25" t="e">
        <f>VLOOKUP(O4769,'Currency Balance'!$O$3:$Q$32,3,0)</f>
        <v>#N/A</v>
      </c>
      <c r="S4769" t="e">
        <f t="shared" si="149"/>
        <v>#N/A</v>
      </c>
    </row>
    <row r="4770" spans="1:19">
      <c r="A4770">
        <f>'Previous Trades Import_OMS Quer'!A4770</f>
        <v>0</v>
      </c>
      <c r="B4770">
        <f>'Previous Trades Import_OMS Quer'!B4770</f>
        <v>0</v>
      </c>
      <c r="C4770" s="22">
        <f>'Previous Trades Import_OMS Quer'!C4770</f>
        <v>0</v>
      </c>
      <c r="D4770">
        <f>'Previous Trades Import_OMS Quer'!D4770</f>
        <v>0</v>
      </c>
      <c r="E4770" s="22">
        <f>'Previous Trades Import_OMS Quer'!E4770</f>
        <v>0</v>
      </c>
      <c r="F4770">
        <f>'Previous Trades Import_OMS Quer'!F4770</f>
        <v>0</v>
      </c>
      <c r="G4770">
        <f>'Previous Trades Import_OMS Quer'!G4770</f>
        <v>0</v>
      </c>
      <c r="H4770">
        <f>'Previous Trades Import_OMS Quer'!H4770</f>
        <v>0</v>
      </c>
      <c r="I4770">
        <f>'Previous Trades Import_OMS Quer'!I4770</f>
        <v>0</v>
      </c>
      <c r="J4770">
        <f>'Previous Trades Import_OMS Quer'!J4770</f>
        <v>0</v>
      </c>
      <c r="K4770">
        <f>'Previous Trades Import_OMS Quer'!K4770</f>
        <v>0</v>
      </c>
      <c r="L4770">
        <f>'Previous Trades Import_OMS Quer'!L4770</f>
        <v>0</v>
      </c>
      <c r="M4770">
        <f>'Previous Trades Import_OMS Quer'!M4770</f>
        <v>0</v>
      </c>
      <c r="N4770">
        <f>'Previous Trades Import_OMS Quer'!N4770</f>
        <v>0</v>
      </c>
      <c r="O4770" t="str">
        <f>CLEAN('Previous Trades Import_OMS Quer'!O4770)</f>
        <v/>
      </c>
      <c r="Q4770" s="25">
        <f t="shared" si="148"/>
        <v>0</v>
      </c>
      <c r="R4770" s="25" t="e">
        <f>VLOOKUP(O4770,'Currency Balance'!$O$3:$Q$32,3,0)</f>
        <v>#N/A</v>
      </c>
      <c r="S4770" t="e">
        <f t="shared" si="149"/>
        <v>#N/A</v>
      </c>
    </row>
    <row r="4771" spans="1:19">
      <c r="A4771">
        <f>'Previous Trades Import_OMS Quer'!A4771</f>
        <v>0</v>
      </c>
      <c r="B4771">
        <f>'Previous Trades Import_OMS Quer'!B4771</f>
        <v>0</v>
      </c>
      <c r="C4771" s="22">
        <f>'Previous Trades Import_OMS Quer'!C4771</f>
        <v>0</v>
      </c>
      <c r="D4771">
        <f>'Previous Trades Import_OMS Quer'!D4771</f>
        <v>0</v>
      </c>
      <c r="E4771" s="22">
        <f>'Previous Trades Import_OMS Quer'!E4771</f>
        <v>0</v>
      </c>
      <c r="F4771">
        <f>'Previous Trades Import_OMS Quer'!F4771</f>
        <v>0</v>
      </c>
      <c r="G4771">
        <f>'Previous Trades Import_OMS Quer'!G4771</f>
        <v>0</v>
      </c>
      <c r="H4771">
        <f>'Previous Trades Import_OMS Quer'!H4771</f>
        <v>0</v>
      </c>
      <c r="I4771">
        <f>'Previous Trades Import_OMS Quer'!I4771</f>
        <v>0</v>
      </c>
      <c r="J4771">
        <f>'Previous Trades Import_OMS Quer'!J4771</f>
        <v>0</v>
      </c>
      <c r="K4771">
        <f>'Previous Trades Import_OMS Quer'!K4771</f>
        <v>0</v>
      </c>
      <c r="L4771">
        <f>'Previous Trades Import_OMS Quer'!L4771</f>
        <v>0</v>
      </c>
      <c r="M4771">
        <f>'Previous Trades Import_OMS Quer'!M4771</f>
        <v>0</v>
      </c>
      <c r="N4771">
        <f>'Previous Trades Import_OMS Quer'!N4771</f>
        <v>0</v>
      </c>
      <c r="O4771" t="str">
        <f>CLEAN('Previous Trades Import_OMS Quer'!O4771)</f>
        <v/>
      </c>
      <c r="Q4771" s="25">
        <f t="shared" si="148"/>
        <v>0</v>
      </c>
      <c r="R4771" s="25" t="e">
        <f>VLOOKUP(O4771,'Currency Balance'!$O$3:$Q$32,3,0)</f>
        <v>#N/A</v>
      </c>
      <c r="S4771" t="e">
        <f t="shared" si="149"/>
        <v>#N/A</v>
      </c>
    </row>
    <row r="4772" spans="1:19">
      <c r="A4772">
        <f>'Previous Trades Import_OMS Quer'!A4772</f>
        <v>0</v>
      </c>
      <c r="B4772">
        <f>'Previous Trades Import_OMS Quer'!B4772</f>
        <v>0</v>
      </c>
      <c r="C4772" s="22">
        <f>'Previous Trades Import_OMS Quer'!C4772</f>
        <v>0</v>
      </c>
      <c r="D4772">
        <f>'Previous Trades Import_OMS Quer'!D4772</f>
        <v>0</v>
      </c>
      <c r="E4772" s="22">
        <f>'Previous Trades Import_OMS Quer'!E4772</f>
        <v>0</v>
      </c>
      <c r="F4772">
        <f>'Previous Trades Import_OMS Quer'!F4772</f>
        <v>0</v>
      </c>
      <c r="G4772">
        <f>'Previous Trades Import_OMS Quer'!G4772</f>
        <v>0</v>
      </c>
      <c r="H4772">
        <f>'Previous Trades Import_OMS Quer'!H4772</f>
        <v>0</v>
      </c>
      <c r="I4772">
        <f>'Previous Trades Import_OMS Quer'!I4772</f>
        <v>0</v>
      </c>
      <c r="J4772">
        <f>'Previous Trades Import_OMS Quer'!J4772</f>
        <v>0</v>
      </c>
      <c r="K4772">
        <f>'Previous Trades Import_OMS Quer'!K4772</f>
        <v>0</v>
      </c>
      <c r="L4772">
        <f>'Previous Trades Import_OMS Quer'!L4772</f>
        <v>0</v>
      </c>
      <c r="M4772">
        <f>'Previous Trades Import_OMS Quer'!M4772</f>
        <v>0</v>
      </c>
      <c r="N4772">
        <f>'Previous Trades Import_OMS Quer'!N4772</f>
        <v>0</v>
      </c>
      <c r="O4772" t="str">
        <f>CLEAN('Previous Trades Import_OMS Quer'!O4772)</f>
        <v/>
      </c>
      <c r="Q4772" s="25">
        <f t="shared" si="148"/>
        <v>0</v>
      </c>
      <c r="R4772" s="25" t="e">
        <f>VLOOKUP(O4772,'Currency Balance'!$O$3:$Q$32,3,0)</f>
        <v>#N/A</v>
      </c>
      <c r="S4772" t="e">
        <f t="shared" si="149"/>
        <v>#N/A</v>
      </c>
    </row>
    <row r="4773" spans="1:19">
      <c r="A4773">
        <f>'Previous Trades Import_OMS Quer'!A4773</f>
        <v>0</v>
      </c>
      <c r="B4773">
        <f>'Previous Trades Import_OMS Quer'!B4773</f>
        <v>0</v>
      </c>
      <c r="C4773" s="22">
        <f>'Previous Trades Import_OMS Quer'!C4773</f>
        <v>0</v>
      </c>
      <c r="D4773">
        <f>'Previous Trades Import_OMS Quer'!D4773</f>
        <v>0</v>
      </c>
      <c r="E4773" s="22">
        <f>'Previous Trades Import_OMS Quer'!E4773</f>
        <v>0</v>
      </c>
      <c r="F4773">
        <f>'Previous Trades Import_OMS Quer'!F4773</f>
        <v>0</v>
      </c>
      <c r="G4773">
        <f>'Previous Trades Import_OMS Quer'!G4773</f>
        <v>0</v>
      </c>
      <c r="H4773">
        <f>'Previous Trades Import_OMS Quer'!H4773</f>
        <v>0</v>
      </c>
      <c r="I4773">
        <f>'Previous Trades Import_OMS Quer'!I4773</f>
        <v>0</v>
      </c>
      <c r="J4773">
        <f>'Previous Trades Import_OMS Quer'!J4773</f>
        <v>0</v>
      </c>
      <c r="K4773">
        <f>'Previous Trades Import_OMS Quer'!K4773</f>
        <v>0</v>
      </c>
      <c r="L4773">
        <f>'Previous Trades Import_OMS Quer'!L4773</f>
        <v>0</v>
      </c>
      <c r="M4773">
        <f>'Previous Trades Import_OMS Quer'!M4773</f>
        <v>0</v>
      </c>
      <c r="N4773">
        <f>'Previous Trades Import_OMS Quer'!N4773</f>
        <v>0</v>
      </c>
      <c r="O4773" t="str">
        <f>CLEAN('Previous Trades Import_OMS Quer'!O4773)</f>
        <v/>
      </c>
      <c r="Q4773" s="25">
        <f t="shared" si="148"/>
        <v>0</v>
      </c>
      <c r="R4773" s="25" t="e">
        <f>VLOOKUP(O4773,'Currency Balance'!$O$3:$Q$32,3,0)</f>
        <v>#N/A</v>
      </c>
      <c r="S4773" t="e">
        <f t="shared" si="149"/>
        <v>#N/A</v>
      </c>
    </row>
    <row r="4774" spans="1:19">
      <c r="A4774">
        <f>'Previous Trades Import_OMS Quer'!A4774</f>
        <v>0</v>
      </c>
      <c r="B4774">
        <f>'Previous Trades Import_OMS Quer'!B4774</f>
        <v>0</v>
      </c>
      <c r="C4774" s="22">
        <f>'Previous Trades Import_OMS Quer'!C4774</f>
        <v>0</v>
      </c>
      <c r="D4774">
        <f>'Previous Trades Import_OMS Quer'!D4774</f>
        <v>0</v>
      </c>
      <c r="E4774" s="22">
        <f>'Previous Trades Import_OMS Quer'!E4774</f>
        <v>0</v>
      </c>
      <c r="F4774">
        <f>'Previous Trades Import_OMS Quer'!F4774</f>
        <v>0</v>
      </c>
      <c r="G4774">
        <f>'Previous Trades Import_OMS Quer'!G4774</f>
        <v>0</v>
      </c>
      <c r="H4774">
        <f>'Previous Trades Import_OMS Quer'!H4774</f>
        <v>0</v>
      </c>
      <c r="I4774">
        <f>'Previous Trades Import_OMS Quer'!I4774</f>
        <v>0</v>
      </c>
      <c r="J4774">
        <f>'Previous Trades Import_OMS Quer'!J4774</f>
        <v>0</v>
      </c>
      <c r="K4774">
        <f>'Previous Trades Import_OMS Quer'!K4774</f>
        <v>0</v>
      </c>
      <c r="L4774">
        <f>'Previous Trades Import_OMS Quer'!L4774</f>
        <v>0</v>
      </c>
      <c r="M4774">
        <f>'Previous Trades Import_OMS Quer'!M4774</f>
        <v>0</v>
      </c>
      <c r="N4774">
        <f>'Previous Trades Import_OMS Quer'!N4774</f>
        <v>0</v>
      </c>
      <c r="O4774" t="str">
        <f>CLEAN('Previous Trades Import_OMS Quer'!O4774)</f>
        <v/>
      </c>
      <c r="Q4774" s="25">
        <f t="shared" si="148"/>
        <v>0</v>
      </c>
      <c r="R4774" s="25" t="e">
        <f>VLOOKUP(O4774,'Currency Balance'!$O$3:$Q$32,3,0)</f>
        <v>#N/A</v>
      </c>
      <c r="S4774" t="e">
        <f t="shared" si="149"/>
        <v>#N/A</v>
      </c>
    </row>
    <row r="4775" spans="1:19">
      <c r="A4775">
        <f>'Previous Trades Import_OMS Quer'!A4775</f>
        <v>0</v>
      </c>
      <c r="B4775">
        <f>'Previous Trades Import_OMS Quer'!B4775</f>
        <v>0</v>
      </c>
      <c r="C4775" s="22">
        <f>'Previous Trades Import_OMS Quer'!C4775</f>
        <v>0</v>
      </c>
      <c r="D4775">
        <f>'Previous Trades Import_OMS Quer'!D4775</f>
        <v>0</v>
      </c>
      <c r="E4775" s="22">
        <f>'Previous Trades Import_OMS Quer'!E4775</f>
        <v>0</v>
      </c>
      <c r="F4775">
        <f>'Previous Trades Import_OMS Quer'!F4775</f>
        <v>0</v>
      </c>
      <c r="G4775">
        <f>'Previous Trades Import_OMS Quer'!G4775</f>
        <v>0</v>
      </c>
      <c r="H4775">
        <f>'Previous Trades Import_OMS Quer'!H4775</f>
        <v>0</v>
      </c>
      <c r="I4775">
        <f>'Previous Trades Import_OMS Quer'!I4775</f>
        <v>0</v>
      </c>
      <c r="J4775">
        <f>'Previous Trades Import_OMS Quer'!J4775</f>
        <v>0</v>
      </c>
      <c r="K4775">
        <f>'Previous Trades Import_OMS Quer'!K4775</f>
        <v>0</v>
      </c>
      <c r="L4775">
        <f>'Previous Trades Import_OMS Quer'!L4775</f>
        <v>0</v>
      </c>
      <c r="M4775">
        <f>'Previous Trades Import_OMS Quer'!M4775</f>
        <v>0</v>
      </c>
      <c r="N4775">
        <f>'Previous Trades Import_OMS Quer'!N4775</f>
        <v>0</v>
      </c>
      <c r="O4775" t="str">
        <f>CLEAN('Previous Trades Import_OMS Quer'!O4775)</f>
        <v/>
      </c>
      <c r="Q4775" s="25">
        <f t="shared" si="148"/>
        <v>0</v>
      </c>
      <c r="R4775" s="25" t="e">
        <f>VLOOKUP(O4775,'Currency Balance'!$O$3:$Q$32,3,0)</f>
        <v>#N/A</v>
      </c>
      <c r="S4775" t="e">
        <f t="shared" si="149"/>
        <v>#N/A</v>
      </c>
    </row>
    <row r="4776" spans="1:19">
      <c r="A4776">
        <f>'Previous Trades Import_OMS Quer'!A4776</f>
        <v>0</v>
      </c>
      <c r="B4776">
        <f>'Previous Trades Import_OMS Quer'!B4776</f>
        <v>0</v>
      </c>
      <c r="C4776" s="22">
        <f>'Previous Trades Import_OMS Quer'!C4776</f>
        <v>0</v>
      </c>
      <c r="D4776">
        <f>'Previous Trades Import_OMS Quer'!D4776</f>
        <v>0</v>
      </c>
      <c r="E4776" s="22">
        <f>'Previous Trades Import_OMS Quer'!E4776</f>
        <v>0</v>
      </c>
      <c r="F4776">
        <f>'Previous Trades Import_OMS Quer'!F4776</f>
        <v>0</v>
      </c>
      <c r="G4776">
        <f>'Previous Trades Import_OMS Quer'!G4776</f>
        <v>0</v>
      </c>
      <c r="H4776">
        <f>'Previous Trades Import_OMS Quer'!H4776</f>
        <v>0</v>
      </c>
      <c r="I4776">
        <f>'Previous Trades Import_OMS Quer'!I4776</f>
        <v>0</v>
      </c>
      <c r="J4776">
        <f>'Previous Trades Import_OMS Quer'!J4776</f>
        <v>0</v>
      </c>
      <c r="K4776">
        <f>'Previous Trades Import_OMS Quer'!K4776</f>
        <v>0</v>
      </c>
      <c r="L4776">
        <f>'Previous Trades Import_OMS Quer'!L4776</f>
        <v>0</v>
      </c>
      <c r="M4776">
        <f>'Previous Trades Import_OMS Quer'!M4776</f>
        <v>0</v>
      </c>
      <c r="N4776">
        <f>'Previous Trades Import_OMS Quer'!N4776</f>
        <v>0</v>
      </c>
      <c r="O4776" t="str">
        <f>CLEAN('Previous Trades Import_OMS Quer'!O4776)</f>
        <v/>
      </c>
      <c r="Q4776" s="25">
        <f t="shared" si="148"/>
        <v>0</v>
      </c>
      <c r="R4776" s="25" t="e">
        <f>VLOOKUP(O4776,'Currency Balance'!$O$3:$Q$32,3,0)</f>
        <v>#N/A</v>
      </c>
      <c r="S4776" t="e">
        <f t="shared" si="149"/>
        <v>#N/A</v>
      </c>
    </row>
    <row r="4777" spans="1:19">
      <c r="A4777">
        <f>'Previous Trades Import_OMS Quer'!A4777</f>
        <v>0</v>
      </c>
      <c r="B4777">
        <f>'Previous Trades Import_OMS Quer'!B4777</f>
        <v>0</v>
      </c>
      <c r="C4777" s="22">
        <f>'Previous Trades Import_OMS Quer'!C4777</f>
        <v>0</v>
      </c>
      <c r="D4777">
        <f>'Previous Trades Import_OMS Quer'!D4777</f>
        <v>0</v>
      </c>
      <c r="E4777" s="22">
        <f>'Previous Trades Import_OMS Quer'!E4777</f>
        <v>0</v>
      </c>
      <c r="F4777">
        <f>'Previous Trades Import_OMS Quer'!F4777</f>
        <v>0</v>
      </c>
      <c r="G4777">
        <f>'Previous Trades Import_OMS Quer'!G4777</f>
        <v>0</v>
      </c>
      <c r="H4777">
        <f>'Previous Trades Import_OMS Quer'!H4777</f>
        <v>0</v>
      </c>
      <c r="I4777">
        <f>'Previous Trades Import_OMS Quer'!I4777</f>
        <v>0</v>
      </c>
      <c r="J4777">
        <f>'Previous Trades Import_OMS Quer'!J4777</f>
        <v>0</v>
      </c>
      <c r="K4777">
        <f>'Previous Trades Import_OMS Quer'!K4777</f>
        <v>0</v>
      </c>
      <c r="L4777">
        <f>'Previous Trades Import_OMS Quer'!L4777</f>
        <v>0</v>
      </c>
      <c r="M4777">
        <f>'Previous Trades Import_OMS Quer'!M4777</f>
        <v>0</v>
      </c>
      <c r="N4777">
        <f>'Previous Trades Import_OMS Quer'!N4777</f>
        <v>0</v>
      </c>
      <c r="O4777" t="str">
        <f>CLEAN('Previous Trades Import_OMS Quer'!O4777)</f>
        <v/>
      </c>
      <c r="Q4777" s="25">
        <f t="shared" si="148"/>
        <v>0</v>
      </c>
      <c r="R4777" s="25" t="e">
        <f>VLOOKUP(O4777,'Currency Balance'!$O$3:$Q$32,3,0)</f>
        <v>#N/A</v>
      </c>
      <c r="S4777" t="e">
        <f t="shared" si="149"/>
        <v>#N/A</v>
      </c>
    </row>
    <row r="4778" spans="1:19">
      <c r="A4778">
        <f>'Previous Trades Import_OMS Quer'!A4778</f>
        <v>0</v>
      </c>
      <c r="B4778">
        <f>'Previous Trades Import_OMS Quer'!B4778</f>
        <v>0</v>
      </c>
      <c r="C4778" s="22">
        <f>'Previous Trades Import_OMS Quer'!C4778</f>
        <v>0</v>
      </c>
      <c r="D4778">
        <f>'Previous Trades Import_OMS Quer'!D4778</f>
        <v>0</v>
      </c>
      <c r="E4778" s="22">
        <f>'Previous Trades Import_OMS Quer'!E4778</f>
        <v>0</v>
      </c>
      <c r="F4778">
        <f>'Previous Trades Import_OMS Quer'!F4778</f>
        <v>0</v>
      </c>
      <c r="G4778">
        <f>'Previous Trades Import_OMS Quer'!G4778</f>
        <v>0</v>
      </c>
      <c r="H4778">
        <f>'Previous Trades Import_OMS Quer'!H4778</f>
        <v>0</v>
      </c>
      <c r="I4778">
        <f>'Previous Trades Import_OMS Quer'!I4778</f>
        <v>0</v>
      </c>
      <c r="J4778">
        <f>'Previous Trades Import_OMS Quer'!J4778</f>
        <v>0</v>
      </c>
      <c r="K4778">
        <f>'Previous Trades Import_OMS Quer'!K4778</f>
        <v>0</v>
      </c>
      <c r="L4778">
        <f>'Previous Trades Import_OMS Quer'!L4778</f>
        <v>0</v>
      </c>
      <c r="M4778">
        <f>'Previous Trades Import_OMS Quer'!M4778</f>
        <v>0</v>
      </c>
      <c r="N4778">
        <f>'Previous Trades Import_OMS Quer'!N4778</f>
        <v>0</v>
      </c>
      <c r="O4778" t="str">
        <f>CLEAN('Previous Trades Import_OMS Quer'!O4778)</f>
        <v/>
      </c>
      <c r="Q4778" s="25">
        <f t="shared" si="148"/>
        <v>0</v>
      </c>
      <c r="R4778" s="25" t="e">
        <f>VLOOKUP(O4778,'Currency Balance'!$O$3:$Q$32,3,0)</f>
        <v>#N/A</v>
      </c>
      <c r="S4778" t="e">
        <f t="shared" si="149"/>
        <v>#N/A</v>
      </c>
    </row>
    <row r="4779" spans="1:19">
      <c r="A4779">
        <f>'Previous Trades Import_OMS Quer'!A4779</f>
        <v>0</v>
      </c>
      <c r="B4779">
        <f>'Previous Trades Import_OMS Quer'!B4779</f>
        <v>0</v>
      </c>
      <c r="C4779" s="22">
        <f>'Previous Trades Import_OMS Quer'!C4779</f>
        <v>0</v>
      </c>
      <c r="D4779">
        <f>'Previous Trades Import_OMS Quer'!D4779</f>
        <v>0</v>
      </c>
      <c r="E4779" s="22">
        <f>'Previous Trades Import_OMS Quer'!E4779</f>
        <v>0</v>
      </c>
      <c r="F4779">
        <f>'Previous Trades Import_OMS Quer'!F4779</f>
        <v>0</v>
      </c>
      <c r="G4779">
        <f>'Previous Trades Import_OMS Quer'!G4779</f>
        <v>0</v>
      </c>
      <c r="H4779">
        <f>'Previous Trades Import_OMS Quer'!H4779</f>
        <v>0</v>
      </c>
      <c r="I4779">
        <f>'Previous Trades Import_OMS Quer'!I4779</f>
        <v>0</v>
      </c>
      <c r="J4779">
        <f>'Previous Trades Import_OMS Quer'!J4779</f>
        <v>0</v>
      </c>
      <c r="K4779">
        <f>'Previous Trades Import_OMS Quer'!K4779</f>
        <v>0</v>
      </c>
      <c r="L4779">
        <f>'Previous Trades Import_OMS Quer'!L4779</f>
        <v>0</v>
      </c>
      <c r="M4779">
        <f>'Previous Trades Import_OMS Quer'!M4779</f>
        <v>0</v>
      </c>
      <c r="N4779">
        <f>'Previous Trades Import_OMS Quer'!N4779</f>
        <v>0</v>
      </c>
      <c r="O4779" t="str">
        <f>CLEAN('Previous Trades Import_OMS Quer'!O4779)</f>
        <v/>
      </c>
      <c r="Q4779" s="25">
        <f t="shared" si="148"/>
        <v>0</v>
      </c>
      <c r="R4779" s="25" t="e">
        <f>VLOOKUP(O4779,'Currency Balance'!$O$3:$Q$32,3,0)</f>
        <v>#N/A</v>
      </c>
      <c r="S4779" t="e">
        <f t="shared" si="149"/>
        <v>#N/A</v>
      </c>
    </row>
    <row r="4780" spans="1:19">
      <c r="A4780">
        <f>'Previous Trades Import_OMS Quer'!A4780</f>
        <v>0</v>
      </c>
      <c r="B4780">
        <f>'Previous Trades Import_OMS Quer'!B4780</f>
        <v>0</v>
      </c>
      <c r="C4780" s="22">
        <f>'Previous Trades Import_OMS Quer'!C4780</f>
        <v>0</v>
      </c>
      <c r="D4780">
        <f>'Previous Trades Import_OMS Quer'!D4780</f>
        <v>0</v>
      </c>
      <c r="E4780" s="22">
        <f>'Previous Trades Import_OMS Quer'!E4780</f>
        <v>0</v>
      </c>
      <c r="F4780">
        <f>'Previous Trades Import_OMS Quer'!F4780</f>
        <v>0</v>
      </c>
      <c r="G4780">
        <f>'Previous Trades Import_OMS Quer'!G4780</f>
        <v>0</v>
      </c>
      <c r="H4780">
        <f>'Previous Trades Import_OMS Quer'!H4780</f>
        <v>0</v>
      </c>
      <c r="I4780">
        <f>'Previous Trades Import_OMS Quer'!I4780</f>
        <v>0</v>
      </c>
      <c r="J4780">
        <f>'Previous Trades Import_OMS Quer'!J4780</f>
        <v>0</v>
      </c>
      <c r="K4780">
        <f>'Previous Trades Import_OMS Quer'!K4780</f>
        <v>0</v>
      </c>
      <c r="L4780">
        <f>'Previous Trades Import_OMS Quer'!L4780</f>
        <v>0</v>
      </c>
      <c r="M4780">
        <f>'Previous Trades Import_OMS Quer'!M4780</f>
        <v>0</v>
      </c>
      <c r="N4780">
        <f>'Previous Trades Import_OMS Quer'!N4780</f>
        <v>0</v>
      </c>
      <c r="O4780" t="str">
        <f>CLEAN('Previous Trades Import_OMS Quer'!O4780)</f>
        <v/>
      </c>
      <c r="Q4780" s="25">
        <f t="shared" si="148"/>
        <v>0</v>
      </c>
      <c r="R4780" s="25" t="e">
        <f>VLOOKUP(O4780,'Currency Balance'!$O$3:$Q$32,3,0)</f>
        <v>#N/A</v>
      </c>
      <c r="S4780" t="e">
        <f t="shared" si="149"/>
        <v>#N/A</v>
      </c>
    </row>
    <row r="4781" spans="1:19">
      <c r="A4781">
        <f>'Previous Trades Import_OMS Quer'!A4781</f>
        <v>0</v>
      </c>
      <c r="B4781">
        <f>'Previous Trades Import_OMS Quer'!B4781</f>
        <v>0</v>
      </c>
      <c r="C4781" s="22">
        <f>'Previous Trades Import_OMS Quer'!C4781</f>
        <v>0</v>
      </c>
      <c r="D4781">
        <f>'Previous Trades Import_OMS Quer'!D4781</f>
        <v>0</v>
      </c>
      <c r="E4781" s="22">
        <f>'Previous Trades Import_OMS Quer'!E4781</f>
        <v>0</v>
      </c>
      <c r="F4781">
        <f>'Previous Trades Import_OMS Quer'!F4781</f>
        <v>0</v>
      </c>
      <c r="G4781">
        <f>'Previous Trades Import_OMS Quer'!G4781</f>
        <v>0</v>
      </c>
      <c r="H4781">
        <f>'Previous Trades Import_OMS Quer'!H4781</f>
        <v>0</v>
      </c>
      <c r="I4781">
        <f>'Previous Trades Import_OMS Quer'!I4781</f>
        <v>0</v>
      </c>
      <c r="J4781">
        <f>'Previous Trades Import_OMS Quer'!J4781</f>
        <v>0</v>
      </c>
      <c r="K4781">
        <f>'Previous Trades Import_OMS Quer'!K4781</f>
        <v>0</v>
      </c>
      <c r="L4781">
        <f>'Previous Trades Import_OMS Quer'!L4781</f>
        <v>0</v>
      </c>
      <c r="M4781">
        <f>'Previous Trades Import_OMS Quer'!M4781</f>
        <v>0</v>
      </c>
      <c r="N4781">
        <f>'Previous Trades Import_OMS Quer'!N4781</f>
        <v>0</v>
      </c>
      <c r="O4781" t="str">
        <f>CLEAN('Previous Trades Import_OMS Quer'!O4781)</f>
        <v/>
      </c>
      <c r="Q4781" s="25">
        <f t="shared" si="148"/>
        <v>0</v>
      </c>
      <c r="R4781" s="25" t="e">
        <f>VLOOKUP(O4781,'Currency Balance'!$O$3:$Q$32,3,0)</f>
        <v>#N/A</v>
      </c>
      <c r="S4781" t="e">
        <f t="shared" si="149"/>
        <v>#N/A</v>
      </c>
    </row>
    <row r="4782" spans="1:19">
      <c r="A4782">
        <f>'Previous Trades Import_OMS Quer'!A4782</f>
        <v>0</v>
      </c>
      <c r="B4782">
        <f>'Previous Trades Import_OMS Quer'!B4782</f>
        <v>0</v>
      </c>
      <c r="C4782" s="22">
        <f>'Previous Trades Import_OMS Quer'!C4782</f>
        <v>0</v>
      </c>
      <c r="D4782">
        <f>'Previous Trades Import_OMS Quer'!D4782</f>
        <v>0</v>
      </c>
      <c r="E4782" s="22">
        <f>'Previous Trades Import_OMS Quer'!E4782</f>
        <v>0</v>
      </c>
      <c r="F4782">
        <f>'Previous Trades Import_OMS Quer'!F4782</f>
        <v>0</v>
      </c>
      <c r="G4782">
        <f>'Previous Trades Import_OMS Quer'!G4782</f>
        <v>0</v>
      </c>
      <c r="H4782">
        <f>'Previous Trades Import_OMS Quer'!H4782</f>
        <v>0</v>
      </c>
      <c r="I4782">
        <f>'Previous Trades Import_OMS Quer'!I4782</f>
        <v>0</v>
      </c>
      <c r="J4782">
        <f>'Previous Trades Import_OMS Quer'!J4782</f>
        <v>0</v>
      </c>
      <c r="K4782">
        <f>'Previous Trades Import_OMS Quer'!K4782</f>
        <v>0</v>
      </c>
      <c r="L4782">
        <f>'Previous Trades Import_OMS Quer'!L4782</f>
        <v>0</v>
      </c>
      <c r="M4782">
        <f>'Previous Trades Import_OMS Quer'!M4782</f>
        <v>0</v>
      </c>
      <c r="N4782">
        <f>'Previous Trades Import_OMS Quer'!N4782</f>
        <v>0</v>
      </c>
      <c r="O4782" t="str">
        <f>CLEAN('Previous Trades Import_OMS Quer'!O4782)</f>
        <v/>
      </c>
      <c r="Q4782" s="25">
        <f t="shared" si="148"/>
        <v>0</v>
      </c>
      <c r="R4782" s="25" t="e">
        <f>VLOOKUP(O4782,'Currency Balance'!$O$3:$Q$32,3,0)</f>
        <v>#N/A</v>
      </c>
      <c r="S4782" t="e">
        <f t="shared" si="149"/>
        <v>#N/A</v>
      </c>
    </row>
    <row r="4783" spans="1:19">
      <c r="A4783">
        <f>'Previous Trades Import_OMS Quer'!A4783</f>
        <v>0</v>
      </c>
      <c r="B4783">
        <f>'Previous Trades Import_OMS Quer'!B4783</f>
        <v>0</v>
      </c>
      <c r="C4783" s="22">
        <f>'Previous Trades Import_OMS Quer'!C4783</f>
        <v>0</v>
      </c>
      <c r="D4783">
        <f>'Previous Trades Import_OMS Quer'!D4783</f>
        <v>0</v>
      </c>
      <c r="E4783" s="22">
        <f>'Previous Trades Import_OMS Quer'!E4783</f>
        <v>0</v>
      </c>
      <c r="F4783">
        <f>'Previous Trades Import_OMS Quer'!F4783</f>
        <v>0</v>
      </c>
      <c r="G4783">
        <f>'Previous Trades Import_OMS Quer'!G4783</f>
        <v>0</v>
      </c>
      <c r="H4783">
        <f>'Previous Trades Import_OMS Quer'!H4783</f>
        <v>0</v>
      </c>
      <c r="I4783">
        <f>'Previous Trades Import_OMS Quer'!I4783</f>
        <v>0</v>
      </c>
      <c r="J4783">
        <f>'Previous Trades Import_OMS Quer'!J4783</f>
        <v>0</v>
      </c>
      <c r="K4783">
        <f>'Previous Trades Import_OMS Quer'!K4783</f>
        <v>0</v>
      </c>
      <c r="L4783">
        <f>'Previous Trades Import_OMS Quer'!L4783</f>
        <v>0</v>
      </c>
      <c r="M4783">
        <f>'Previous Trades Import_OMS Quer'!M4783</f>
        <v>0</v>
      </c>
      <c r="N4783">
        <f>'Previous Trades Import_OMS Quer'!N4783</f>
        <v>0</v>
      </c>
      <c r="O4783" t="str">
        <f>CLEAN('Previous Trades Import_OMS Quer'!O4783)</f>
        <v/>
      </c>
      <c r="Q4783" s="25">
        <f t="shared" si="148"/>
        <v>0</v>
      </c>
      <c r="R4783" s="25" t="e">
        <f>VLOOKUP(O4783,'Currency Balance'!$O$3:$Q$32,3,0)</f>
        <v>#N/A</v>
      </c>
      <c r="S4783" t="e">
        <f t="shared" si="149"/>
        <v>#N/A</v>
      </c>
    </row>
    <row r="4784" spans="1:19">
      <c r="A4784">
        <f>'Previous Trades Import_OMS Quer'!A4784</f>
        <v>0</v>
      </c>
      <c r="B4784">
        <f>'Previous Trades Import_OMS Quer'!B4784</f>
        <v>0</v>
      </c>
      <c r="C4784" s="22">
        <f>'Previous Trades Import_OMS Quer'!C4784</f>
        <v>0</v>
      </c>
      <c r="D4784">
        <f>'Previous Trades Import_OMS Quer'!D4784</f>
        <v>0</v>
      </c>
      <c r="E4784" s="22">
        <f>'Previous Trades Import_OMS Quer'!E4784</f>
        <v>0</v>
      </c>
      <c r="F4784">
        <f>'Previous Trades Import_OMS Quer'!F4784</f>
        <v>0</v>
      </c>
      <c r="G4784">
        <f>'Previous Trades Import_OMS Quer'!G4784</f>
        <v>0</v>
      </c>
      <c r="H4784">
        <f>'Previous Trades Import_OMS Quer'!H4784</f>
        <v>0</v>
      </c>
      <c r="I4784">
        <f>'Previous Trades Import_OMS Quer'!I4784</f>
        <v>0</v>
      </c>
      <c r="J4784">
        <f>'Previous Trades Import_OMS Quer'!J4784</f>
        <v>0</v>
      </c>
      <c r="K4784">
        <f>'Previous Trades Import_OMS Quer'!K4784</f>
        <v>0</v>
      </c>
      <c r="L4784">
        <f>'Previous Trades Import_OMS Quer'!L4784</f>
        <v>0</v>
      </c>
      <c r="M4784">
        <f>'Previous Trades Import_OMS Quer'!M4784</f>
        <v>0</v>
      </c>
      <c r="N4784">
        <f>'Previous Trades Import_OMS Quer'!N4784</f>
        <v>0</v>
      </c>
      <c r="O4784" t="str">
        <f>CLEAN('Previous Trades Import_OMS Quer'!O4784)</f>
        <v/>
      </c>
      <c r="Q4784" s="25">
        <f t="shared" si="148"/>
        <v>0</v>
      </c>
      <c r="R4784" s="25" t="e">
        <f>VLOOKUP(O4784,'Currency Balance'!$O$3:$Q$32,3,0)</f>
        <v>#N/A</v>
      </c>
      <c r="S4784" t="e">
        <f t="shared" si="149"/>
        <v>#N/A</v>
      </c>
    </row>
    <row r="4785" spans="1:19">
      <c r="A4785">
        <f>'Previous Trades Import_OMS Quer'!A4785</f>
        <v>0</v>
      </c>
      <c r="B4785">
        <f>'Previous Trades Import_OMS Quer'!B4785</f>
        <v>0</v>
      </c>
      <c r="C4785" s="22">
        <f>'Previous Trades Import_OMS Quer'!C4785</f>
        <v>0</v>
      </c>
      <c r="D4785">
        <f>'Previous Trades Import_OMS Quer'!D4785</f>
        <v>0</v>
      </c>
      <c r="E4785" s="22">
        <f>'Previous Trades Import_OMS Quer'!E4785</f>
        <v>0</v>
      </c>
      <c r="F4785">
        <f>'Previous Trades Import_OMS Quer'!F4785</f>
        <v>0</v>
      </c>
      <c r="G4785">
        <f>'Previous Trades Import_OMS Quer'!G4785</f>
        <v>0</v>
      </c>
      <c r="H4785">
        <f>'Previous Trades Import_OMS Quer'!H4785</f>
        <v>0</v>
      </c>
      <c r="I4785">
        <f>'Previous Trades Import_OMS Quer'!I4785</f>
        <v>0</v>
      </c>
      <c r="J4785">
        <f>'Previous Trades Import_OMS Quer'!J4785</f>
        <v>0</v>
      </c>
      <c r="K4785">
        <f>'Previous Trades Import_OMS Quer'!K4785</f>
        <v>0</v>
      </c>
      <c r="L4785">
        <f>'Previous Trades Import_OMS Quer'!L4785</f>
        <v>0</v>
      </c>
      <c r="M4785">
        <f>'Previous Trades Import_OMS Quer'!M4785</f>
        <v>0</v>
      </c>
      <c r="N4785">
        <f>'Previous Trades Import_OMS Quer'!N4785</f>
        <v>0</v>
      </c>
      <c r="O4785" t="str">
        <f>CLEAN('Previous Trades Import_OMS Quer'!O4785)</f>
        <v/>
      </c>
      <c r="Q4785" s="25">
        <f t="shared" si="148"/>
        <v>0</v>
      </c>
      <c r="R4785" s="25" t="e">
        <f>VLOOKUP(O4785,'Currency Balance'!$O$3:$Q$32,3,0)</f>
        <v>#N/A</v>
      </c>
      <c r="S4785" t="e">
        <f t="shared" si="149"/>
        <v>#N/A</v>
      </c>
    </row>
    <row r="4786" spans="1:19">
      <c r="A4786">
        <f>'Previous Trades Import_OMS Quer'!A4786</f>
        <v>0</v>
      </c>
      <c r="B4786">
        <f>'Previous Trades Import_OMS Quer'!B4786</f>
        <v>0</v>
      </c>
      <c r="C4786" s="22">
        <f>'Previous Trades Import_OMS Quer'!C4786</f>
        <v>0</v>
      </c>
      <c r="D4786">
        <f>'Previous Trades Import_OMS Quer'!D4786</f>
        <v>0</v>
      </c>
      <c r="E4786" s="22">
        <f>'Previous Trades Import_OMS Quer'!E4786</f>
        <v>0</v>
      </c>
      <c r="F4786">
        <f>'Previous Trades Import_OMS Quer'!F4786</f>
        <v>0</v>
      </c>
      <c r="G4786">
        <f>'Previous Trades Import_OMS Quer'!G4786</f>
        <v>0</v>
      </c>
      <c r="H4786">
        <f>'Previous Trades Import_OMS Quer'!H4786</f>
        <v>0</v>
      </c>
      <c r="I4786">
        <f>'Previous Trades Import_OMS Quer'!I4786</f>
        <v>0</v>
      </c>
      <c r="J4786">
        <f>'Previous Trades Import_OMS Quer'!J4786</f>
        <v>0</v>
      </c>
      <c r="K4786">
        <f>'Previous Trades Import_OMS Quer'!K4786</f>
        <v>0</v>
      </c>
      <c r="L4786">
        <f>'Previous Trades Import_OMS Quer'!L4786</f>
        <v>0</v>
      </c>
      <c r="M4786">
        <f>'Previous Trades Import_OMS Quer'!M4786</f>
        <v>0</v>
      </c>
      <c r="N4786">
        <f>'Previous Trades Import_OMS Quer'!N4786</f>
        <v>0</v>
      </c>
      <c r="O4786" t="str">
        <f>CLEAN('Previous Trades Import_OMS Quer'!O4786)</f>
        <v/>
      </c>
      <c r="Q4786" s="25">
        <f t="shared" si="148"/>
        <v>0</v>
      </c>
      <c r="R4786" s="25" t="e">
        <f>VLOOKUP(O4786,'Currency Balance'!$O$3:$Q$32,3,0)</f>
        <v>#N/A</v>
      </c>
      <c r="S4786" t="e">
        <f t="shared" si="149"/>
        <v>#N/A</v>
      </c>
    </row>
    <row r="4787" spans="1:19">
      <c r="A4787">
        <f>'Previous Trades Import_OMS Quer'!A4787</f>
        <v>0</v>
      </c>
      <c r="B4787">
        <f>'Previous Trades Import_OMS Quer'!B4787</f>
        <v>0</v>
      </c>
      <c r="C4787" s="22">
        <f>'Previous Trades Import_OMS Quer'!C4787</f>
        <v>0</v>
      </c>
      <c r="D4787">
        <f>'Previous Trades Import_OMS Quer'!D4787</f>
        <v>0</v>
      </c>
      <c r="E4787" s="22">
        <f>'Previous Trades Import_OMS Quer'!E4787</f>
        <v>0</v>
      </c>
      <c r="F4787">
        <f>'Previous Trades Import_OMS Quer'!F4787</f>
        <v>0</v>
      </c>
      <c r="G4787">
        <f>'Previous Trades Import_OMS Quer'!G4787</f>
        <v>0</v>
      </c>
      <c r="H4787">
        <f>'Previous Trades Import_OMS Quer'!H4787</f>
        <v>0</v>
      </c>
      <c r="I4787">
        <f>'Previous Trades Import_OMS Quer'!I4787</f>
        <v>0</v>
      </c>
      <c r="J4787">
        <f>'Previous Trades Import_OMS Quer'!J4787</f>
        <v>0</v>
      </c>
      <c r="K4787">
        <f>'Previous Trades Import_OMS Quer'!K4787</f>
        <v>0</v>
      </c>
      <c r="L4787">
        <f>'Previous Trades Import_OMS Quer'!L4787</f>
        <v>0</v>
      </c>
      <c r="M4787">
        <f>'Previous Trades Import_OMS Quer'!M4787</f>
        <v>0</v>
      </c>
      <c r="N4787">
        <f>'Previous Trades Import_OMS Quer'!N4787</f>
        <v>0</v>
      </c>
      <c r="O4787" t="str">
        <f>CLEAN('Previous Trades Import_OMS Quer'!O4787)</f>
        <v/>
      </c>
      <c r="Q4787" s="25">
        <f t="shared" si="148"/>
        <v>0</v>
      </c>
      <c r="R4787" s="25" t="e">
        <f>VLOOKUP(O4787,'Currency Balance'!$O$3:$Q$32,3,0)</f>
        <v>#N/A</v>
      </c>
      <c r="S4787" t="e">
        <f t="shared" si="149"/>
        <v>#N/A</v>
      </c>
    </row>
    <row r="4788" spans="1:19">
      <c r="A4788">
        <f>'Previous Trades Import_OMS Quer'!A4788</f>
        <v>0</v>
      </c>
      <c r="B4788">
        <f>'Previous Trades Import_OMS Quer'!B4788</f>
        <v>0</v>
      </c>
      <c r="C4788" s="22">
        <f>'Previous Trades Import_OMS Quer'!C4788</f>
        <v>0</v>
      </c>
      <c r="D4788">
        <f>'Previous Trades Import_OMS Quer'!D4788</f>
        <v>0</v>
      </c>
      <c r="E4788" s="22">
        <f>'Previous Trades Import_OMS Quer'!E4788</f>
        <v>0</v>
      </c>
      <c r="F4788">
        <f>'Previous Trades Import_OMS Quer'!F4788</f>
        <v>0</v>
      </c>
      <c r="G4788">
        <f>'Previous Trades Import_OMS Quer'!G4788</f>
        <v>0</v>
      </c>
      <c r="H4788">
        <f>'Previous Trades Import_OMS Quer'!H4788</f>
        <v>0</v>
      </c>
      <c r="I4788">
        <f>'Previous Trades Import_OMS Quer'!I4788</f>
        <v>0</v>
      </c>
      <c r="J4788">
        <f>'Previous Trades Import_OMS Quer'!J4788</f>
        <v>0</v>
      </c>
      <c r="K4788">
        <f>'Previous Trades Import_OMS Quer'!K4788</f>
        <v>0</v>
      </c>
      <c r="L4788">
        <f>'Previous Trades Import_OMS Quer'!L4788</f>
        <v>0</v>
      </c>
      <c r="M4788">
        <f>'Previous Trades Import_OMS Quer'!M4788</f>
        <v>0</v>
      </c>
      <c r="N4788">
        <f>'Previous Trades Import_OMS Quer'!N4788</f>
        <v>0</v>
      </c>
      <c r="O4788" t="str">
        <f>CLEAN('Previous Trades Import_OMS Quer'!O4788)</f>
        <v/>
      </c>
      <c r="Q4788" s="25">
        <f t="shared" si="148"/>
        <v>0</v>
      </c>
      <c r="R4788" s="25" t="e">
        <f>VLOOKUP(O4788,'Currency Balance'!$O$3:$Q$32,3,0)</f>
        <v>#N/A</v>
      </c>
      <c r="S4788" t="e">
        <f t="shared" si="149"/>
        <v>#N/A</v>
      </c>
    </row>
    <row r="4789" spans="1:19">
      <c r="A4789">
        <f>'Previous Trades Import_OMS Quer'!A4789</f>
        <v>0</v>
      </c>
      <c r="B4789">
        <f>'Previous Trades Import_OMS Quer'!B4789</f>
        <v>0</v>
      </c>
      <c r="C4789" s="22">
        <f>'Previous Trades Import_OMS Quer'!C4789</f>
        <v>0</v>
      </c>
      <c r="D4789">
        <f>'Previous Trades Import_OMS Quer'!D4789</f>
        <v>0</v>
      </c>
      <c r="E4789" s="22">
        <f>'Previous Trades Import_OMS Quer'!E4789</f>
        <v>0</v>
      </c>
      <c r="F4789">
        <f>'Previous Trades Import_OMS Quer'!F4789</f>
        <v>0</v>
      </c>
      <c r="G4789">
        <f>'Previous Trades Import_OMS Quer'!G4789</f>
        <v>0</v>
      </c>
      <c r="H4789">
        <f>'Previous Trades Import_OMS Quer'!H4789</f>
        <v>0</v>
      </c>
      <c r="I4789">
        <f>'Previous Trades Import_OMS Quer'!I4789</f>
        <v>0</v>
      </c>
      <c r="J4789">
        <f>'Previous Trades Import_OMS Quer'!J4789</f>
        <v>0</v>
      </c>
      <c r="K4789">
        <f>'Previous Trades Import_OMS Quer'!K4789</f>
        <v>0</v>
      </c>
      <c r="L4789">
        <f>'Previous Trades Import_OMS Quer'!L4789</f>
        <v>0</v>
      </c>
      <c r="M4789">
        <f>'Previous Trades Import_OMS Quer'!M4789</f>
        <v>0</v>
      </c>
      <c r="N4789">
        <f>'Previous Trades Import_OMS Quer'!N4789</f>
        <v>0</v>
      </c>
      <c r="O4789" t="str">
        <f>CLEAN('Previous Trades Import_OMS Quer'!O4789)</f>
        <v/>
      </c>
      <c r="Q4789" s="25">
        <f t="shared" si="148"/>
        <v>0</v>
      </c>
      <c r="R4789" s="25" t="e">
        <f>VLOOKUP(O4789,'Currency Balance'!$O$3:$Q$32,3,0)</f>
        <v>#N/A</v>
      </c>
      <c r="S4789" t="e">
        <f t="shared" si="149"/>
        <v>#N/A</v>
      </c>
    </row>
    <row r="4790" spans="1:19">
      <c r="A4790">
        <f>'Previous Trades Import_OMS Quer'!A4790</f>
        <v>0</v>
      </c>
      <c r="B4790">
        <f>'Previous Trades Import_OMS Quer'!B4790</f>
        <v>0</v>
      </c>
      <c r="C4790" s="22">
        <f>'Previous Trades Import_OMS Quer'!C4790</f>
        <v>0</v>
      </c>
      <c r="D4790">
        <f>'Previous Trades Import_OMS Quer'!D4790</f>
        <v>0</v>
      </c>
      <c r="E4790" s="22">
        <f>'Previous Trades Import_OMS Quer'!E4790</f>
        <v>0</v>
      </c>
      <c r="F4790">
        <f>'Previous Trades Import_OMS Quer'!F4790</f>
        <v>0</v>
      </c>
      <c r="G4790">
        <f>'Previous Trades Import_OMS Quer'!G4790</f>
        <v>0</v>
      </c>
      <c r="H4790">
        <f>'Previous Trades Import_OMS Quer'!H4790</f>
        <v>0</v>
      </c>
      <c r="I4790">
        <f>'Previous Trades Import_OMS Quer'!I4790</f>
        <v>0</v>
      </c>
      <c r="J4790">
        <f>'Previous Trades Import_OMS Quer'!J4790</f>
        <v>0</v>
      </c>
      <c r="K4790">
        <f>'Previous Trades Import_OMS Quer'!K4790</f>
        <v>0</v>
      </c>
      <c r="L4790">
        <f>'Previous Trades Import_OMS Quer'!L4790</f>
        <v>0</v>
      </c>
      <c r="M4790">
        <f>'Previous Trades Import_OMS Quer'!M4790</f>
        <v>0</v>
      </c>
      <c r="N4790">
        <f>'Previous Trades Import_OMS Quer'!N4790</f>
        <v>0</v>
      </c>
      <c r="O4790" t="str">
        <f>CLEAN('Previous Trades Import_OMS Quer'!O4790)</f>
        <v/>
      </c>
      <c r="Q4790" s="25">
        <f t="shared" si="148"/>
        <v>0</v>
      </c>
      <c r="R4790" s="25" t="e">
        <f>VLOOKUP(O4790,'Currency Balance'!$O$3:$Q$32,3,0)</f>
        <v>#N/A</v>
      </c>
      <c r="S4790" t="e">
        <f t="shared" si="149"/>
        <v>#N/A</v>
      </c>
    </row>
    <row r="4791" spans="1:19">
      <c r="A4791">
        <f>'Previous Trades Import_OMS Quer'!A4791</f>
        <v>0</v>
      </c>
      <c r="B4791">
        <f>'Previous Trades Import_OMS Quer'!B4791</f>
        <v>0</v>
      </c>
      <c r="C4791" s="22">
        <f>'Previous Trades Import_OMS Quer'!C4791</f>
        <v>0</v>
      </c>
      <c r="D4791">
        <f>'Previous Trades Import_OMS Quer'!D4791</f>
        <v>0</v>
      </c>
      <c r="E4791" s="22">
        <f>'Previous Trades Import_OMS Quer'!E4791</f>
        <v>0</v>
      </c>
      <c r="F4791">
        <f>'Previous Trades Import_OMS Quer'!F4791</f>
        <v>0</v>
      </c>
      <c r="G4791">
        <f>'Previous Trades Import_OMS Quer'!G4791</f>
        <v>0</v>
      </c>
      <c r="H4791">
        <f>'Previous Trades Import_OMS Quer'!H4791</f>
        <v>0</v>
      </c>
      <c r="I4791">
        <f>'Previous Trades Import_OMS Quer'!I4791</f>
        <v>0</v>
      </c>
      <c r="J4791">
        <f>'Previous Trades Import_OMS Quer'!J4791</f>
        <v>0</v>
      </c>
      <c r="K4791">
        <f>'Previous Trades Import_OMS Quer'!K4791</f>
        <v>0</v>
      </c>
      <c r="L4791">
        <f>'Previous Trades Import_OMS Quer'!L4791</f>
        <v>0</v>
      </c>
      <c r="M4791">
        <f>'Previous Trades Import_OMS Quer'!M4791</f>
        <v>0</v>
      </c>
      <c r="N4791">
        <f>'Previous Trades Import_OMS Quer'!N4791</f>
        <v>0</v>
      </c>
      <c r="O4791" t="str">
        <f>CLEAN('Previous Trades Import_OMS Quer'!O4791)</f>
        <v/>
      </c>
      <c r="Q4791" s="25">
        <f t="shared" si="148"/>
        <v>0</v>
      </c>
      <c r="R4791" s="25" t="e">
        <f>VLOOKUP(O4791,'Currency Balance'!$O$3:$Q$32,3,0)</f>
        <v>#N/A</v>
      </c>
      <c r="S4791" t="e">
        <f t="shared" si="149"/>
        <v>#N/A</v>
      </c>
    </row>
    <row r="4792" spans="1:19">
      <c r="A4792">
        <f>'Previous Trades Import_OMS Quer'!A4792</f>
        <v>0</v>
      </c>
      <c r="B4792">
        <f>'Previous Trades Import_OMS Quer'!B4792</f>
        <v>0</v>
      </c>
      <c r="C4792" s="22">
        <f>'Previous Trades Import_OMS Quer'!C4792</f>
        <v>0</v>
      </c>
      <c r="D4792">
        <f>'Previous Trades Import_OMS Quer'!D4792</f>
        <v>0</v>
      </c>
      <c r="E4792" s="22">
        <f>'Previous Trades Import_OMS Quer'!E4792</f>
        <v>0</v>
      </c>
      <c r="F4792">
        <f>'Previous Trades Import_OMS Quer'!F4792</f>
        <v>0</v>
      </c>
      <c r="G4792">
        <f>'Previous Trades Import_OMS Quer'!G4792</f>
        <v>0</v>
      </c>
      <c r="H4792">
        <f>'Previous Trades Import_OMS Quer'!H4792</f>
        <v>0</v>
      </c>
      <c r="I4792">
        <f>'Previous Trades Import_OMS Quer'!I4792</f>
        <v>0</v>
      </c>
      <c r="J4792">
        <f>'Previous Trades Import_OMS Quer'!J4792</f>
        <v>0</v>
      </c>
      <c r="K4792">
        <f>'Previous Trades Import_OMS Quer'!K4792</f>
        <v>0</v>
      </c>
      <c r="L4792">
        <f>'Previous Trades Import_OMS Quer'!L4792</f>
        <v>0</v>
      </c>
      <c r="M4792">
        <f>'Previous Trades Import_OMS Quer'!M4792</f>
        <v>0</v>
      </c>
      <c r="N4792">
        <f>'Previous Trades Import_OMS Quer'!N4792</f>
        <v>0</v>
      </c>
      <c r="O4792" t="str">
        <f>CLEAN('Previous Trades Import_OMS Quer'!O4792)</f>
        <v/>
      </c>
      <c r="Q4792" s="25">
        <f t="shared" si="148"/>
        <v>0</v>
      </c>
      <c r="R4792" s="25" t="e">
        <f>VLOOKUP(O4792,'Currency Balance'!$O$3:$Q$32,3,0)</f>
        <v>#N/A</v>
      </c>
      <c r="S4792" t="e">
        <f t="shared" si="149"/>
        <v>#N/A</v>
      </c>
    </row>
    <row r="4793" spans="1:19">
      <c r="A4793">
        <f>'Previous Trades Import_OMS Quer'!A4793</f>
        <v>0</v>
      </c>
      <c r="B4793">
        <f>'Previous Trades Import_OMS Quer'!B4793</f>
        <v>0</v>
      </c>
      <c r="C4793" s="22">
        <f>'Previous Trades Import_OMS Quer'!C4793</f>
        <v>0</v>
      </c>
      <c r="D4793">
        <f>'Previous Trades Import_OMS Quer'!D4793</f>
        <v>0</v>
      </c>
      <c r="E4793" s="22">
        <f>'Previous Trades Import_OMS Quer'!E4793</f>
        <v>0</v>
      </c>
      <c r="F4793">
        <f>'Previous Trades Import_OMS Quer'!F4793</f>
        <v>0</v>
      </c>
      <c r="G4793">
        <f>'Previous Trades Import_OMS Quer'!G4793</f>
        <v>0</v>
      </c>
      <c r="H4793">
        <f>'Previous Trades Import_OMS Quer'!H4793</f>
        <v>0</v>
      </c>
      <c r="I4793">
        <f>'Previous Trades Import_OMS Quer'!I4793</f>
        <v>0</v>
      </c>
      <c r="J4793">
        <f>'Previous Trades Import_OMS Quer'!J4793</f>
        <v>0</v>
      </c>
      <c r="K4793">
        <f>'Previous Trades Import_OMS Quer'!K4793</f>
        <v>0</v>
      </c>
      <c r="L4793">
        <f>'Previous Trades Import_OMS Quer'!L4793</f>
        <v>0</v>
      </c>
      <c r="M4793">
        <f>'Previous Trades Import_OMS Quer'!M4793</f>
        <v>0</v>
      </c>
      <c r="N4793">
        <f>'Previous Trades Import_OMS Quer'!N4793</f>
        <v>0</v>
      </c>
      <c r="O4793" t="str">
        <f>CLEAN('Previous Trades Import_OMS Quer'!O4793)</f>
        <v/>
      </c>
      <c r="Q4793" s="25">
        <f t="shared" si="148"/>
        <v>0</v>
      </c>
      <c r="R4793" s="25" t="e">
        <f>VLOOKUP(O4793,'Currency Balance'!$O$3:$Q$32,3,0)</f>
        <v>#N/A</v>
      </c>
      <c r="S4793" t="e">
        <f t="shared" si="149"/>
        <v>#N/A</v>
      </c>
    </row>
    <row r="4794" spans="1:19">
      <c r="A4794">
        <f>'Previous Trades Import_OMS Quer'!A4794</f>
        <v>0</v>
      </c>
      <c r="B4794">
        <f>'Previous Trades Import_OMS Quer'!B4794</f>
        <v>0</v>
      </c>
      <c r="C4794" s="22">
        <f>'Previous Trades Import_OMS Quer'!C4794</f>
        <v>0</v>
      </c>
      <c r="D4794">
        <f>'Previous Trades Import_OMS Quer'!D4794</f>
        <v>0</v>
      </c>
      <c r="E4794" s="22">
        <f>'Previous Trades Import_OMS Quer'!E4794</f>
        <v>0</v>
      </c>
      <c r="F4794">
        <f>'Previous Trades Import_OMS Quer'!F4794</f>
        <v>0</v>
      </c>
      <c r="G4794">
        <f>'Previous Trades Import_OMS Quer'!G4794</f>
        <v>0</v>
      </c>
      <c r="H4794">
        <f>'Previous Trades Import_OMS Quer'!H4794</f>
        <v>0</v>
      </c>
      <c r="I4794">
        <f>'Previous Trades Import_OMS Quer'!I4794</f>
        <v>0</v>
      </c>
      <c r="J4794">
        <f>'Previous Trades Import_OMS Quer'!J4794</f>
        <v>0</v>
      </c>
      <c r="K4794">
        <f>'Previous Trades Import_OMS Quer'!K4794</f>
        <v>0</v>
      </c>
      <c r="L4794">
        <f>'Previous Trades Import_OMS Quer'!L4794</f>
        <v>0</v>
      </c>
      <c r="M4794">
        <f>'Previous Trades Import_OMS Quer'!M4794</f>
        <v>0</v>
      </c>
      <c r="N4794">
        <f>'Previous Trades Import_OMS Quer'!N4794</f>
        <v>0</v>
      </c>
      <c r="O4794" t="str">
        <f>CLEAN('Previous Trades Import_OMS Quer'!O4794)</f>
        <v/>
      </c>
      <c r="Q4794" s="25">
        <f t="shared" si="148"/>
        <v>0</v>
      </c>
      <c r="R4794" s="25" t="e">
        <f>VLOOKUP(O4794,'Currency Balance'!$O$3:$Q$32,3,0)</f>
        <v>#N/A</v>
      </c>
      <c r="S4794" t="e">
        <f t="shared" si="149"/>
        <v>#N/A</v>
      </c>
    </row>
    <row r="4795" spans="1:19">
      <c r="A4795">
        <f>'Previous Trades Import_OMS Quer'!A4795</f>
        <v>0</v>
      </c>
      <c r="B4795">
        <f>'Previous Trades Import_OMS Quer'!B4795</f>
        <v>0</v>
      </c>
      <c r="C4795" s="22">
        <f>'Previous Trades Import_OMS Quer'!C4795</f>
        <v>0</v>
      </c>
      <c r="D4795">
        <f>'Previous Trades Import_OMS Quer'!D4795</f>
        <v>0</v>
      </c>
      <c r="E4795" s="22">
        <f>'Previous Trades Import_OMS Quer'!E4795</f>
        <v>0</v>
      </c>
      <c r="F4795">
        <f>'Previous Trades Import_OMS Quer'!F4795</f>
        <v>0</v>
      </c>
      <c r="G4795">
        <f>'Previous Trades Import_OMS Quer'!G4795</f>
        <v>0</v>
      </c>
      <c r="H4795">
        <f>'Previous Trades Import_OMS Quer'!H4795</f>
        <v>0</v>
      </c>
      <c r="I4795">
        <f>'Previous Trades Import_OMS Quer'!I4795</f>
        <v>0</v>
      </c>
      <c r="J4795">
        <f>'Previous Trades Import_OMS Quer'!J4795</f>
        <v>0</v>
      </c>
      <c r="K4795">
        <f>'Previous Trades Import_OMS Quer'!K4795</f>
        <v>0</v>
      </c>
      <c r="L4795">
        <f>'Previous Trades Import_OMS Quer'!L4795</f>
        <v>0</v>
      </c>
      <c r="M4795">
        <f>'Previous Trades Import_OMS Quer'!M4795</f>
        <v>0</v>
      </c>
      <c r="N4795">
        <f>'Previous Trades Import_OMS Quer'!N4795</f>
        <v>0</v>
      </c>
      <c r="O4795" t="str">
        <f>CLEAN('Previous Trades Import_OMS Quer'!O4795)</f>
        <v/>
      </c>
      <c r="Q4795" s="25">
        <f t="shared" si="148"/>
        <v>0</v>
      </c>
      <c r="R4795" s="25" t="e">
        <f>VLOOKUP(O4795,'Currency Balance'!$O$3:$Q$32,3,0)</f>
        <v>#N/A</v>
      </c>
      <c r="S4795" t="e">
        <f t="shared" si="149"/>
        <v>#N/A</v>
      </c>
    </row>
    <row r="4796" spans="1:19">
      <c r="A4796">
        <f>'Previous Trades Import_OMS Quer'!A4796</f>
        <v>0</v>
      </c>
      <c r="B4796">
        <f>'Previous Trades Import_OMS Quer'!B4796</f>
        <v>0</v>
      </c>
      <c r="C4796" s="22">
        <f>'Previous Trades Import_OMS Quer'!C4796</f>
        <v>0</v>
      </c>
      <c r="D4796">
        <f>'Previous Trades Import_OMS Quer'!D4796</f>
        <v>0</v>
      </c>
      <c r="E4796" s="22">
        <f>'Previous Trades Import_OMS Quer'!E4796</f>
        <v>0</v>
      </c>
      <c r="F4796">
        <f>'Previous Trades Import_OMS Quer'!F4796</f>
        <v>0</v>
      </c>
      <c r="G4796">
        <f>'Previous Trades Import_OMS Quer'!G4796</f>
        <v>0</v>
      </c>
      <c r="H4796">
        <f>'Previous Trades Import_OMS Quer'!H4796</f>
        <v>0</v>
      </c>
      <c r="I4796">
        <f>'Previous Trades Import_OMS Quer'!I4796</f>
        <v>0</v>
      </c>
      <c r="J4796">
        <f>'Previous Trades Import_OMS Quer'!J4796</f>
        <v>0</v>
      </c>
      <c r="K4796">
        <f>'Previous Trades Import_OMS Quer'!K4796</f>
        <v>0</v>
      </c>
      <c r="L4796">
        <f>'Previous Trades Import_OMS Quer'!L4796</f>
        <v>0</v>
      </c>
      <c r="M4796">
        <f>'Previous Trades Import_OMS Quer'!M4796</f>
        <v>0</v>
      </c>
      <c r="N4796">
        <f>'Previous Trades Import_OMS Quer'!N4796</f>
        <v>0</v>
      </c>
      <c r="O4796" t="str">
        <f>CLEAN('Previous Trades Import_OMS Quer'!O4796)</f>
        <v/>
      </c>
      <c r="Q4796" s="25">
        <f t="shared" si="148"/>
        <v>0</v>
      </c>
      <c r="R4796" s="25" t="e">
        <f>VLOOKUP(O4796,'Currency Balance'!$O$3:$Q$32,3,0)</f>
        <v>#N/A</v>
      </c>
      <c r="S4796" t="e">
        <f t="shared" si="149"/>
        <v>#N/A</v>
      </c>
    </row>
    <row r="4797" spans="1:19">
      <c r="A4797">
        <f>'Previous Trades Import_OMS Quer'!A4797</f>
        <v>0</v>
      </c>
      <c r="B4797">
        <f>'Previous Trades Import_OMS Quer'!B4797</f>
        <v>0</v>
      </c>
      <c r="C4797" s="22">
        <f>'Previous Trades Import_OMS Quer'!C4797</f>
        <v>0</v>
      </c>
      <c r="D4797">
        <f>'Previous Trades Import_OMS Quer'!D4797</f>
        <v>0</v>
      </c>
      <c r="E4797" s="22">
        <f>'Previous Trades Import_OMS Quer'!E4797</f>
        <v>0</v>
      </c>
      <c r="F4797">
        <f>'Previous Trades Import_OMS Quer'!F4797</f>
        <v>0</v>
      </c>
      <c r="G4797">
        <f>'Previous Trades Import_OMS Quer'!G4797</f>
        <v>0</v>
      </c>
      <c r="H4797">
        <f>'Previous Trades Import_OMS Quer'!H4797</f>
        <v>0</v>
      </c>
      <c r="I4797">
        <f>'Previous Trades Import_OMS Quer'!I4797</f>
        <v>0</v>
      </c>
      <c r="J4797">
        <f>'Previous Trades Import_OMS Quer'!J4797</f>
        <v>0</v>
      </c>
      <c r="K4797">
        <f>'Previous Trades Import_OMS Quer'!K4797</f>
        <v>0</v>
      </c>
      <c r="L4797">
        <f>'Previous Trades Import_OMS Quer'!L4797</f>
        <v>0</v>
      </c>
      <c r="M4797">
        <f>'Previous Trades Import_OMS Quer'!M4797</f>
        <v>0</v>
      </c>
      <c r="N4797">
        <f>'Previous Trades Import_OMS Quer'!N4797</f>
        <v>0</v>
      </c>
      <c r="O4797" t="str">
        <f>CLEAN('Previous Trades Import_OMS Quer'!O4797)</f>
        <v/>
      </c>
      <c r="Q4797" s="25">
        <f t="shared" si="148"/>
        <v>0</v>
      </c>
      <c r="R4797" s="25" t="e">
        <f>VLOOKUP(O4797,'Currency Balance'!$O$3:$Q$32,3,0)</f>
        <v>#N/A</v>
      </c>
      <c r="S4797" t="e">
        <f t="shared" si="149"/>
        <v>#N/A</v>
      </c>
    </row>
    <row r="4798" spans="1:19">
      <c r="A4798">
        <f>'Previous Trades Import_OMS Quer'!A4798</f>
        <v>0</v>
      </c>
      <c r="B4798">
        <f>'Previous Trades Import_OMS Quer'!B4798</f>
        <v>0</v>
      </c>
      <c r="C4798" s="22">
        <f>'Previous Trades Import_OMS Quer'!C4798</f>
        <v>0</v>
      </c>
      <c r="D4798">
        <f>'Previous Trades Import_OMS Quer'!D4798</f>
        <v>0</v>
      </c>
      <c r="E4798" s="22">
        <f>'Previous Trades Import_OMS Quer'!E4798</f>
        <v>0</v>
      </c>
      <c r="F4798">
        <f>'Previous Trades Import_OMS Quer'!F4798</f>
        <v>0</v>
      </c>
      <c r="G4798">
        <f>'Previous Trades Import_OMS Quer'!G4798</f>
        <v>0</v>
      </c>
      <c r="H4798">
        <f>'Previous Trades Import_OMS Quer'!H4798</f>
        <v>0</v>
      </c>
      <c r="I4798">
        <f>'Previous Trades Import_OMS Quer'!I4798</f>
        <v>0</v>
      </c>
      <c r="J4798">
        <f>'Previous Trades Import_OMS Quer'!J4798</f>
        <v>0</v>
      </c>
      <c r="K4798">
        <f>'Previous Trades Import_OMS Quer'!K4798</f>
        <v>0</v>
      </c>
      <c r="L4798">
        <f>'Previous Trades Import_OMS Quer'!L4798</f>
        <v>0</v>
      </c>
      <c r="M4798">
        <f>'Previous Trades Import_OMS Quer'!M4798</f>
        <v>0</v>
      </c>
      <c r="N4798">
        <f>'Previous Trades Import_OMS Quer'!N4798</f>
        <v>0</v>
      </c>
      <c r="O4798" t="str">
        <f>CLEAN('Previous Trades Import_OMS Quer'!O4798)</f>
        <v/>
      </c>
      <c r="Q4798" s="25">
        <f t="shared" si="148"/>
        <v>0</v>
      </c>
      <c r="R4798" s="25" t="e">
        <f>VLOOKUP(O4798,'Currency Balance'!$O$3:$Q$32,3,0)</f>
        <v>#N/A</v>
      </c>
      <c r="S4798" t="e">
        <f t="shared" si="149"/>
        <v>#N/A</v>
      </c>
    </row>
    <row r="4799" spans="1:19">
      <c r="A4799">
        <f>'Previous Trades Import_OMS Quer'!A4799</f>
        <v>0</v>
      </c>
      <c r="B4799">
        <f>'Previous Trades Import_OMS Quer'!B4799</f>
        <v>0</v>
      </c>
      <c r="C4799" s="22">
        <f>'Previous Trades Import_OMS Quer'!C4799</f>
        <v>0</v>
      </c>
      <c r="D4799">
        <f>'Previous Trades Import_OMS Quer'!D4799</f>
        <v>0</v>
      </c>
      <c r="E4799" s="22">
        <f>'Previous Trades Import_OMS Quer'!E4799</f>
        <v>0</v>
      </c>
      <c r="F4799">
        <f>'Previous Trades Import_OMS Quer'!F4799</f>
        <v>0</v>
      </c>
      <c r="G4799">
        <f>'Previous Trades Import_OMS Quer'!G4799</f>
        <v>0</v>
      </c>
      <c r="H4799">
        <f>'Previous Trades Import_OMS Quer'!H4799</f>
        <v>0</v>
      </c>
      <c r="I4799">
        <f>'Previous Trades Import_OMS Quer'!I4799</f>
        <v>0</v>
      </c>
      <c r="J4799">
        <f>'Previous Trades Import_OMS Quer'!J4799</f>
        <v>0</v>
      </c>
      <c r="K4799">
        <f>'Previous Trades Import_OMS Quer'!K4799</f>
        <v>0</v>
      </c>
      <c r="L4799">
        <f>'Previous Trades Import_OMS Quer'!L4799</f>
        <v>0</v>
      </c>
      <c r="M4799">
        <f>'Previous Trades Import_OMS Quer'!M4799</f>
        <v>0</v>
      </c>
      <c r="N4799">
        <f>'Previous Trades Import_OMS Quer'!N4799</f>
        <v>0</v>
      </c>
      <c r="O4799" t="str">
        <f>CLEAN('Previous Trades Import_OMS Quer'!O4799)</f>
        <v/>
      </c>
      <c r="Q4799" s="25">
        <f t="shared" si="148"/>
        <v>0</v>
      </c>
      <c r="R4799" s="25" t="e">
        <f>VLOOKUP(O4799,'Currency Balance'!$O$3:$Q$32,3,0)</f>
        <v>#N/A</v>
      </c>
      <c r="S4799" t="e">
        <f t="shared" si="149"/>
        <v>#N/A</v>
      </c>
    </row>
    <row r="4800" spans="1:19">
      <c r="A4800">
        <f>'Previous Trades Import_OMS Quer'!A4800</f>
        <v>0</v>
      </c>
      <c r="B4800">
        <f>'Previous Trades Import_OMS Quer'!B4800</f>
        <v>0</v>
      </c>
      <c r="C4800" s="22">
        <f>'Previous Trades Import_OMS Quer'!C4800</f>
        <v>0</v>
      </c>
      <c r="D4800">
        <f>'Previous Trades Import_OMS Quer'!D4800</f>
        <v>0</v>
      </c>
      <c r="E4800" s="22">
        <f>'Previous Trades Import_OMS Quer'!E4800</f>
        <v>0</v>
      </c>
      <c r="F4800">
        <f>'Previous Trades Import_OMS Quer'!F4800</f>
        <v>0</v>
      </c>
      <c r="G4800">
        <f>'Previous Trades Import_OMS Quer'!G4800</f>
        <v>0</v>
      </c>
      <c r="H4800">
        <f>'Previous Trades Import_OMS Quer'!H4800</f>
        <v>0</v>
      </c>
      <c r="I4800">
        <f>'Previous Trades Import_OMS Quer'!I4800</f>
        <v>0</v>
      </c>
      <c r="J4800">
        <f>'Previous Trades Import_OMS Quer'!J4800</f>
        <v>0</v>
      </c>
      <c r="K4800">
        <f>'Previous Trades Import_OMS Quer'!K4800</f>
        <v>0</v>
      </c>
      <c r="L4800">
        <f>'Previous Trades Import_OMS Quer'!L4800</f>
        <v>0</v>
      </c>
      <c r="M4800">
        <f>'Previous Trades Import_OMS Quer'!M4800</f>
        <v>0</v>
      </c>
      <c r="N4800">
        <f>'Previous Trades Import_OMS Quer'!N4800</f>
        <v>0</v>
      </c>
      <c r="O4800" t="str">
        <f>CLEAN('Previous Trades Import_OMS Quer'!O4800)</f>
        <v/>
      </c>
      <c r="Q4800" s="25">
        <f t="shared" si="148"/>
        <v>0</v>
      </c>
      <c r="R4800" s="25" t="e">
        <f>VLOOKUP(O4800,'Currency Balance'!$O$3:$Q$32,3,0)</f>
        <v>#N/A</v>
      </c>
      <c r="S4800" t="e">
        <f t="shared" si="149"/>
        <v>#N/A</v>
      </c>
    </row>
    <row r="4801" spans="1:19">
      <c r="A4801">
        <f>'Previous Trades Import_OMS Quer'!A4801</f>
        <v>0</v>
      </c>
      <c r="B4801">
        <f>'Previous Trades Import_OMS Quer'!B4801</f>
        <v>0</v>
      </c>
      <c r="C4801" s="22">
        <f>'Previous Trades Import_OMS Quer'!C4801</f>
        <v>0</v>
      </c>
      <c r="D4801">
        <f>'Previous Trades Import_OMS Quer'!D4801</f>
        <v>0</v>
      </c>
      <c r="E4801" s="22">
        <f>'Previous Trades Import_OMS Quer'!E4801</f>
        <v>0</v>
      </c>
      <c r="F4801">
        <f>'Previous Trades Import_OMS Quer'!F4801</f>
        <v>0</v>
      </c>
      <c r="G4801">
        <f>'Previous Trades Import_OMS Quer'!G4801</f>
        <v>0</v>
      </c>
      <c r="H4801">
        <f>'Previous Trades Import_OMS Quer'!H4801</f>
        <v>0</v>
      </c>
      <c r="I4801">
        <f>'Previous Trades Import_OMS Quer'!I4801</f>
        <v>0</v>
      </c>
      <c r="J4801">
        <f>'Previous Trades Import_OMS Quer'!J4801</f>
        <v>0</v>
      </c>
      <c r="K4801">
        <f>'Previous Trades Import_OMS Quer'!K4801</f>
        <v>0</v>
      </c>
      <c r="L4801">
        <f>'Previous Trades Import_OMS Quer'!L4801</f>
        <v>0</v>
      </c>
      <c r="M4801">
        <f>'Previous Trades Import_OMS Quer'!M4801</f>
        <v>0</v>
      </c>
      <c r="N4801">
        <f>'Previous Trades Import_OMS Quer'!N4801</f>
        <v>0</v>
      </c>
      <c r="O4801" t="str">
        <f>CLEAN('Previous Trades Import_OMS Quer'!O4801)</f>
        <v/>
      </c>
      <c r="Q4801" s="25">
        <f t="shared" si="148"/>
        <v>0</v>
      </c>
      <c r="R4801" s="25" t="e">
        <f>VLOOKUP(O4801,'Currency Balance'!$O$3:$Q$32,3,0)</f>
        <v>#N/A</v>
      </c>
      <c r="S4801" t="e">
        <f t="shared" si="149"/>
        <v>#N/A</v>
      </c>
    </row>
    <row r="4802" spans="1:19">
      <c r="A4802">
        <f>'Previous Trades Import_OMS Quer'!A4802</f>
        <v>0</v>
      </c>
      <c r="B4802">
        <f>'Previous Trades Import_OMS Quer'!B4802</f>
        <v>0</v>
      </c>
      <c r="C4802" s="22">
        <f>'Previous Trades Import_OMS Quer'!C4802</f>
        <v>0</v>
      </c>
      <c r="D4802">
        <f>'Previous Trades Import_OMS Quer'!D4802</f>
        <v>0</v>
      </c>
      <c r="E4802" s="22">
        <f>'Previous Trades Import_OMS Quer'!E4802</f>
        <v>0</v>
      </c>
      <c r="F4802">
        <f>'Previous Trades Import_OMS Quer'!F4802</f>
        <v>0</v>
      </c>
      <c r="G4802">
        <f>'Previous Trades Import_OMS Quer'!G4802</f>
        <v>0</v>
      </c>
      <c r="H4802">
        <f>'Previous Trades Import_OMS Quer'!H4802</f>
        <v>0</v>
      </c>
      <c r="I4802">
        <f>'Previous Trades Import_OMS Quer'!I4802</f>
        <v>0</v>
      </c>
      <c r="J4802">
        <f>'Previous Trades Import_OMS Quer'!J4802</f>
        <v>0</v>
      </c>
      <c r="K4802">
        <f>'Previous Trades Import_OMS Quer'!K4802</f>
        <v>0</v>
      </c>
      <c r="L4802">
        <f>'Previous Trades Import_OMS Quer'!L4802</f>
        <v>0</v>
      </c>
      <c r="M4802">
        <f>'Previous Trades Import_OMS Quer'!M4802</f>
        <v>0</v>
      </c>
      <c r="N4802">
        <f>'Previous Trades Import_OMS Quer'!N4802</f>
        <v>0</v>
      </c>
      <c r="O4802" t="str">
        <f>CLEAN('Previous Trades Import_OMS Quer'!O4802)</f>
        <v/>
      </c>
      <c r="Q4802" s="25">
        <f t="shared" ref="Q4802:Q4865" si="150">IF(G4802="sell",M4802,-M4802)</f>
        <v>0</v>
      </c>
      <c r="R4802" s="25" t="e">
        <f>VLOOKUP(O4802,'Currency Balance'!$O$3:$Q$32,3,0)</f>
        <v>#N/A</v>
      </c>
      <c r="S4802" t="e">
        <f t="shared" ref="S4802:S4865" si="151">Q4802/R4802</f>
        <v>#N/A</v>
      </c>
    </row>
    <row r="4803" spans="1:19">
      <c r="A4803">
        <f>'Previous Trades Import_OMS Quer'!A4803</f>
        <v>0</v>
      </c>
      <c r="B4803">
        <f>'Previous Trades Import_OMS Quer'!B4803</f>
        <v>0</v>
      </c>
      <c r="C4803" s="22">
        <f>'Previous Trades Import_OMS Quer'!C4803</f>
        <v>0</v>
      </c>
      <c r="D4803">
        <f>'Previous Trades Import_OMS Quer'!D4803</f>
        <v>0</v>
      </c>
      <c r="E4803" s="22">
        <f>'Previous Trades Import_OMS Quer'!E4803</f>
        <v>0</v>
      </c>
      <c r="F4803">
        <f>'Previous Trades Import_OMS Quer'!F4803</f>
        <v>0</v>
      </c>
      <c r="G4803">
        <f>'Previous Trades Import_OMS Quer'!G4803</f>
        <v>0</v>
      </c>
      <c r="H4803">
        <f>'Previous Trades Import_OMS Quer'!H4803</f>
        <v>0</v>
      </c>
      <c r="I4803">
        <f>'Previous Trades Import_OMS Quer'!I4803</f>
        <v>0</v>
      </c>
      <c r="J4803">
        <f>'Previous Trades Import_OMS Quer'!J4803</f>
        <v>0</v>
      </c>
      <c r="K4803">
        <f>'Previous Trades Import_OMS Quer'!K4803</f>
        <v>0</v>
      </c>
      <c r="L4803">
        <f>'Previous Trades Import_OMS Quer'!L4803</f>
        <v>0</v>
      </c>
      <c r="M4803">
        <f>'Previous Trades Import_OMS Quer'!M4803</f>
        <v>0</v>
      </c>
      <c r="N4803">
        <f>'Previous Trades Import_OMS Quer'!N4803</f>
        <v>0</v>
      </c>
      <c r="O4803" t="str">
        <f>CLEAN('Previous Trades Import_OMS Quer'!O4803)</f>
        <v/>
      </c>
      <c r="Q4803" s="25">
        <f t="shared" si="150"/>
        <v>0</v>
      </c>
      <c r="R4803" s="25" t="e">
        <f>VLOOKUP(O4803,'Currency Balance'!$O$3:$Q$32,3,0)</f>
        <v>#N/A</v>
      </c>
      <c r="S4803" t="e">
        <f t="shared" si="151"/>
        <v>#N/A</v>
      </c>
    </row>
    <row r="4804" spans="1:19">
      <c r="A4804">
        <f>'Previous Trades Import_OMS Quer'!A4804</f>
        <v>0</v>
      </c>
      <c r="B4804">
        <f>'Previous Trades Import_OMS Quer'!B4804</f>
        <v>0</v>
      </c>
      <c r="C4804" s="22">
        <f>'Previous Trades Import_OMS Quer'!C4804</f>
        <v>0</v>
      </c>
      <c r="D4804">
        <f>'Previous Trades Import_OMS Quer'!D4804</f>
        <v>0</v>
      </c>
      <c r="E4804" s="22">
        <f>'Previous Trades Import_OMS Quer'!E4804</f>
        <v>0</v>
      </c>
      <c r="F4804">
        <f>'Previous Trades Import_OMS Quer'!F4804</f>
        <v>0</v>
      </c>
      <c r="G4804">
        <f>'Previous Trades Import_OMS Quer'!G4804</f>
        <v>0</v>
      </c>
      <c r="H4804">
        <f>'Previous Trades Import_OMS Quer'!H4804</f>
        <v>0</v>
      </c>
      <c r="I4804">
        <f>'Previous Trades Import_OMS Quer'!I4804</f>
        <v>0</v>
      </c>
      <c r="J4804">
        <f>'Previous Trades Import_OMS Quer'!J4804</f>
        <v>0</v>
      </c>
      <c r="K4804">
        <f>'Previous Trades Import_OMS Quer'!K4804</f>
        <v>0</v>
      </c>
      <c r="L4804">
        <f>'Previous Trades Import_OMS Quer'!L4804</f>
        <v>0</v>
      </c>
      <c r="M4804">
        <f>'Previous Trades Import_OMS Quer'!M4804</f>
        <v>0</v>
      </c>
      <c r="N4804">
        <f>'Previous Trades Import_OMS Quer'!N4804</f>
        <v>0</v>
      </c>
      <c r="O4804" t="str">
        <f>CLEAN('Previous Trades Import_OMS Quer'!O4804)</f>
        <v/>
      </c>
      <c r="Q4804" s="25">
        <f t="shared" si="150"/>
        <v>0</v>
      </c>
      <c r="R4804" s="25" t="e">
        <f>VLOOKUP(O4804,'Currency Balance'!$O$3:$Q$32,3,0)</f>
        <v>#N/A</v>
      </c>
      <c r="S4804" t="e">
        <f t="shared" si="151"/>
        <v>#N/A</v>
      </c>
    </row>
    <row r="4805" spans="1:19">
      <c r="A4805">
        <f>'Previous Trades Import_OMS Quer'!A4805</f>
        <v>0</v>
      </c>
      <c r="B4805">
        <f>'Previous Trades Import_OMS Quer'!B4805</f>
        <v>0</v>
      </c>
      <c r="C4805" s="22">
        <f>'Previous Trades Import_OMS Quer'!C4805</f>
        <v>0</v>
      </c>
      <c r="D4805">
        <f>'Previous Trades Import_OMS Quer'!D4805</f>
        <v>0</v>
      </c>
      <c r="E4805" s="22">
        <f>'Previous Trades Import_OMS Quer'!E4805</f>
        <v>0</v>
      </c>
      <c r="F4805">
        <f>'Previous Trades Import_OMS Quer'!F4805</f>
        <v>0</v>
      </c>
      <c r="G4805">
        <f>'Previous Trades Import_OMS Quer'!G4805</f>
        <v>0</v>
      </c>
      <c r="H4805">
        <f>'Previous Trades Import_OMS Quer'!H4805</f>
        <v>0</v>
      </c>
      <c r="I4805">
        <f>'Previous Trades Import_OMS Quer'!I4805</f>
        <v>0</v>
      </c>
      <c r="J4805">
        <f>'Previous Trades Import_OMS Quer'!J4805</f>
        <v>0</v>
      </c>
      <c r="K4805">
        <f>'Previous Trades Import_OMS Quer'!K4805</f>
        <v>0</v>
      </c>
      <c r="L4805">
        <f>'Previous Trades Import_OMS Quer'!L4805</f>
        <v>0</v>
      </c>
      <c r="M4805">
        <f>'Previous Trades Import_OMS Quer'!M4805</f>
        <v>0</v>
      </c>
      <c r="N4805">
        <f>'Previous Trades Import_OMS Quer'!N4805</f>
        <v>0</v>
      </c>
      <c r="O4805" t="str">
        <f>CLEAN('Previous Trades Import_OMS Quer'!O4805)</f>
        <v/>
      </c>
      <c r="Q4805" s="25">
        <f t="shared" si="150"/>
        <v>0</v>
      </c>
      <c r="R4805" s="25" t="e">
        <f>VLOOKUP(O4805,'Currency Balance'!$O$3:$Q$32,3,0)</f>
        <v>#N/A</v>
      </c>
      <c r="S4805" t="e">
        <f t="shared" si="151"/>
        <v>#N/A</v>
      </c>
    </row>
    <row r="4806" spans="1:19">
      <c r="A4806">
        <f>'Previous Trades Import_OMS Quer'!A4806</f>
        <v>0</v>
      </c>
      <c r="B4806">
        <f>'Previous Trades Import_OMS Quer'!B4806</f>
        <v>0</v>
      </c>
      <c r="C4806" s="22">
        <f>'Previous Trades Import_OMS Quer'!C4806</f>
        <v>0</v>
      </c>
      <c r="D4806">
        <f>'Previous Trades Import_OMS Quer'!D4806</f>
        <v>0</v>
      </c>
      <c r="E4806" s="22">
        <f>'Previous Trades Import_OMS Quer'!E4806</f>
        <v>0</v>
      </c>
      <c r="F4806">
        <f>'Previous Trades Import_OMS Quer'!F4806</f>
        <v>0</v>
      </c>
      <c r="G4806">
        <f>'Previous Trades Import_OMS Quer'!G4806</f>
        <v>0</v>
      </c>
      <c r="H4806">
        <f>'Previous Trades Import_OMS Quer'!H4806</f>
        <v>0</v>
      </c>
      <c r="I4806">
        <f>'Previous Trades Import_OMS Quer'!I4806</f>
        <v>0</v>
      </c>
      <c r="J4806">
        <f>'Previous Trades Import_OMS Quer'!J4806</f>
        <v>0</v>
      </c>
      <c r="K4806">
        <f>'Previous Trades Import_OMS Quer'!K4806</f>
        <v>0</v>
      </c>
      <c r="L4806">
        <f>'Previous Trades Import_OMS Quer'!L4806</f>
        <v>0</v>
      </c>
      <c r="M4806">
        <f>'Previous Trades Import_OMS Quer'!M4806</f>
        <v>0</v>
      </c>
      <c r="N4806">
        <f>'Previous Trades Import_OMS Quer'!N4806</f>
        <v>0</v>
      </c>
      <c r="O4806" t="str">
        <f>CLEAN('Previous Trades Import_OMS Quer'!O4806)</f>
        <v/>
      </c>
      <c r="Q4806" s="25">
        <f t="shared" si="150"/>
        <v>0</v>
      </c>
      <c r="R4806" s="25" t="e">
        <f>VLOOKUP(O4806,'Currency Balance'!$O$3:$Q$32,3,0)</f>
        <v>#N/A</v>
      </c>
      <c r="S4806" t="e">
        <f t="shared" si="151"/>
        <v>#N/A</v>
      </c>
    </row>
    <row r="4807" spans="1:19">
      <c r="A4807">
        <f>'Previous Trades Import_OMS Quer'!A4807</f>
        <v>0</v>
      </c>
      <c r="B4807">
        <f>'Previous Trades Import_OMS Quer'!B4807</f>
        <v>0</v>
      </c>
      <c r="C4807" s="22">
        <f>'Previous Trades Import_OMS Quer'!C4807</f>
        <v>0</v>
      </c>
      <c r="D4807">
        <f>'Previous Trades Import_OMS Quer'!D4807</f>
        <v>0</v>
      </c>
      <c r="E4807" s="22">
        <f>'Previous Trades Import_OMS Quer'!E4807</f>
        <v>0</v>
      </c>
      <c r="F4807">
        <f>'Previous Trades Import_OMS Quer'!F4807</f>
        <v>0</v>
      </c>
      <c r="G4807">
        <f>'Previous Trades Import_OMS Quer'!G4807</f>
        <v>0</v>
      </c>
      <c r="H4807">
        <f>'Previous Trades Import_OMS Quer'!H4807</f>
        <v>0</v>
      </c>
      <c r="I4807">
        <f>'Previous Trades Import_OMS Quer'!I4807</f>
        <v>0</v>
      </c>
      <c r="J4807">
        <f>'Previous Trades Import_OMS Quer'!J4807</f>
        <v>0</v>
      </c>
      <c r="K4807">
        <f>'Previous Trades Import_OMS Quer'!K4807</f>
        <v>0</v>
      </c>
      <c r="L4807">
        <f>'Previous Trades Import_OMS Quer'!L4807</f>
        <v>0</v>
      </c>
      <c r="M4807">
        <f>'Previous Trades Import_OMS Quer'!M4807</f>
        <v>0</v>
      </c>
      <c r="N4807">
        <f>'Previous Trades Import_OMS Quer'!N4807</f>
        <v>0</v>
      </c>
      <c r="O4807" t="str">
        <f>CLEAN('Previous Trades Import_OMS Quer'!O4807)</f>
        <v/>
      </c>
      <c r="Q4807" s="25">
        <f t="shared" si="150"/>
        <v>0</v>
      </c>
      <c r="R4807" s="25" t="e">
        <f>VLOOKUP(O4807,'Currency Balance'!$O$3:$Q$32,3,0)</f>
        <v>#N/A</v>
      </c>
      <c r="S4807" t="e">
        <f t="shared" si="151"/>
        <v>#N/A</v>
      </c>
    </row>
    <row r="4808" spans="1:19">
      <c r="A4808">
        <f>'Previous Trades Import_OMS Quer'!A4808</f>
        <v>0</v>
      </c>
      <c r="B4808">
        <f>'Previous Trades Import_OMS Quer'!B4808</f>
        <v>0</v>
      </c>
      <c r="C4808" s="22">
        <f>'Previous Trades Import_OMS Quer'!C4808</f>
        <v>0</v>
      </c>
      <c r="D4808">
        <f>'Previous Trades Import_OMS Quer'!D4808</f>
        <v>0</v>
      </c>
      <c r="E4808" s="22">
        <f>'Previous Trades Import_OMS Quer'!E4808</f>
        <v>0</v>
      </c>
      <c r="F4808">
        <f>'Previous Trades Import_OMS Quer'!F4808</f>
        <v>0</v>
      </c>
      <c r="G4808">
        <f>'Previous Trades Import_OMS Quer'!G4808</f>
        <v>0</v>
      </c>
      <c r="H4808">
        <f>'Previous Trades Import_OMS Quer'!H4808</f>
        <v>0</v>
      </c>
      <c r="I4808">
        <f>'Previous Trades Import_OMS Quer'!I4808</f>
        <v>0</v>
      </c>
      <c r="J4808">
        <f>'Previous Trades Import_OMS Quer'!J4808</f>
        <v>0</v>
      </c>
      <c r="K4808">
        <f>'Previous Trades Import_OMS Quer'!K4808</f>
        <v>0</v>
      </c>
      <c r="L4808">
        <f>'Previous Trades Import_OMS Quer'!L4808</f>
        <v>0</v>
      </c>
      <c r="M4808">
        <f>'Previous Trades Import_OMS Quer'!M4808</f>
        <v>0</v>
      </c>
      <c r="N4808">
        <f>'Previous Trades Import_OMS Quer'!N4808</f>
        <v>0</v>
      </c>
      <c r="O4808" t="str">
        <f>CLEAN('Previous Trades Import_OMS Quer'!O4808)</f>
        <v/>
      </c>
      <c r="Q4808" s="25">
        <f t="shared" si="150"/>
        <v>0</v>
      </c>
      <c r="R4808" s="25" t="e">
        <f>VLOOKUP(O4808,'Currency Balance'!$O$3:$Q$32,3,0)</f>
        <v>#N/A</v>
      </c>
      <c r="S4808" t="e">
        <f t="shared" si="151"/>
        <v>#N/A</v>
      </c>
    </row>
    <row r="4809" spans="1:19">
      <c r="A4809">
        <f>'Previous Trades Import_OMS Quer'!A4809</f>
        <v>0</v>
      </c>
      <c r="B4809">
        <f>'Previous Trades Import_OMS Quer'!B4809</f>
        <v>0</v>
      </c>
      <c r="C4809" s="22">
        <f>'Previous Trades Import_OMS Quer'!C4809</f>
        <v>0</v>
      </c>
      <c r="D4809">
        <f>'Previous Trades Import_OMS Quer'!D4809</f>
        <v>0</v>
      </c>
      <c r="E4809" s="22">
        <f>'Previous Trades Import_OMS Quer'!E4809</f>
        <v>0</v>
      </c>
      <c r="F4809">
        <f>'Previous Trades Import_OMS Quer'!F4809</f>
        <v>0</v>
      </c>
      <c r="G4809">
        <f>'Previous Trades Import_OMS Quer'!G4809</f>
        <v>0</v>
      </c>
      <c r="H4809">
        <f>'Previous Trades Import_OMS Quer'!H4809</f>
        <v>0</v>
      </c>
      <c r="I4809">
        <f>'Previous Trades Import_OMS Quer'!I4809</f>
        <v>0</v>
      </c>
      <c r="J4809">
        <f>'Previous Trades Import_OMS Quer'!J4809</f>
        <v>0</v>
      </c>
      <c r="K4809">
        <f>'Previous Trades Import_OMS Quer'!K4809</f>
        <v>0</v>
      </c>
      <c r="L4809">
        <f>'Previous Trades Import_OMS Quer'!L4809</f>
        <v>0</v>
      </c>
      <c r="M4809">
        <f>'Previous Trades Import_OMS Quer'!M4809</f>
        <v>0</v>
      </c>
      <c r="N4809">
        <f>'Previous Trades Import_OMS Quer'!N4809</f>
        <v>0</v>
      </c>
      <c r="O4809" t="str">
        <f>CLEAN('Previous Trades Import_OMS Quer'!O4809)</f>
        <v/>
      </c>
      <c r="Q4809" s="25">
        <f t="shared" si="150"/>
        <v>0</v>
      </c>
      <c r="R4809" s="25" t="e">
        <f>VLOOKUP(O4809,'Currency Balance'!$O$3:$Q$32,3,0)</f>
        <v>#N/A</v>
      </c>
      <c r="S4809" t="e">
        <f t="shared" si="151"/>
        <v>#N/A</v>
      </c>
    </row>
    <row r="4810" spans="1:19">
      <c r="A4810">
        <f>'Previous Trades Import_OMS Quer'!A4810</f>
        <v>0</v>
      </c>
      <c r="B4810">
        <f>'Previous Trades Import_OMS Quer'!B4810</f>
        <v>0</v>
      </c>
      <c r="C4810" s="22">
        <f>'Previous Trades Import_OMS Quer'!C4810</f>
        <v>0</v>
      </c>
      <c r="D4810">
        <f>'Previous Trades Import_OMS Quer'!D4810</f>
        <v>0</v>
      </c>
      <c r="E4810" s="22">
        <f>'Previous Trades Import_OMS Quer'!E4810</f>
        <v>0</v>
      </c>
      <c r="F4810">
        <f>'Previous Trades Import_OMS Quer'!F4810</f>
        <v>0</v>
      </c>
      <c r="G4810">
        <f>'Previous Trades Import_OMS Quer'!G4810</f>
        <v>0</v>
      </c>
      <c r="H4810">
        <f>'Previous Trades Import_OMS Quer'!H4810</f>
        <v>0</v>
      </c>
      <c r="I4810">
        <f>'Previous Trades Import_OMS Quer'!I4810</f>
        <v>0</v>
      </c>
      <c r="J4810">
        <f>'Previous Trades Import_OMS Quer'!J4810</f>
        <v>0</v>
      </c>
      <c r="K4810">
        <f>'Previous Trades Import_OMS Quer'!K4810</f>
        <v>0</v>
      </c>
      <c r="L4810">
        <f>'Previous Trades Import_OMS Quer'!L4810</f>
        <v>0</v>
      </c>
      <c r="M4810">
        <f>'Previous Trades Import_OMS Quer'!M4810</f>
        <v>0</v>
      </c>
      <c r="N4810">
        <f>'Previous Trades Import_OMS Quer'!N4810</f>
        <v>0</v>
      </c>
      <c r="O4810" t="str">
        <f>CLEAN('Previous Trades Import_OMS Quer'!O4810)</f>
        <v/>
      </c>
      <c r="Q4810" s="25">
        <f t="shared" si="150"/>
        <v>0</v>
      </c>
      <c r="R4810" s="25" t="e">
        <f>VLOOKUP(O4810,'Currency Balance'!$O$3:$Q$32,3,0)</f>
        <v>#N/A</v>
      </c>
      <c r="S4810" t="e">
        <f t="shared" si="151"/>
        <v>#N/A</v>
      </c>
    </row>
    <row r="4811" spans="1:19">
      <c r="A4811">
        <f>'Previous Trades Import_OMS Quer'!A4811</f>
        <v>0</v>
      </c>
      <c r="B4811">
        <f>'Previous Trades Import_OMS Quer'!B4811</f>
        <v>0</v>
      </c>
      <c r="C4811" s="22">
        <f>'Previous Trades Import_OMS Quer'!C4811</f>
        <v>0</v>
      </c>
      <c r="D4811">
        <f>'Previous Trades Import_OMS Quer'!D4811</f>
        <v>0</v>
      </c>
      <c r="E4811" s="22">
        <f>'Previous Trades Import_OMS Quer'!E4811</f>
        <v>0</v>
      </c>
      <c r="F4811">
        <f>'Previous Trades Import_OMS Quer'!F4811</f>
        <v>0</v>
      </c>
      <c r="G4811">
        <f>'Previous Trades Import_OMS Quer'!G4811</f>
        <v>0</v>
      </c>
      <c r="H4811">
        <f>'Previous Trades Import_OMS Quer'!H4811</f>
        <v>0</v>
      </c>
      <c r="I4811">
        <f>'Previous Trades Import_OMS Quer'!I4811</f>
        <v>0</v>
      </c>
      <c r="J4811">
        <f>'Previous Trades Import_OMS Quer'!J4811</f>
        <v>0</v>
      </c>
      <c r="K4811">
        <f>'Previous Trades Import_OMS Quer'!K4811</f>
        <v>0</v>
      </c>
      <c r="L4811">
        <f>'Previous Trades Import_OMS Quer'!L4811</f>
        <v>0</v>
      </c>
      <c r="M4811">
        <f>'Previous Trades Import_OMS Quer'!M4811</f>
        <v>0</v>
      </c>
      <c r="N4811">
        <f>'Previous Trades Import_OMS Quer'!N4811</f>
        <v>0</v>
      </c>
      <c r="O4811" t="str">
        <f>CLEAN('Previous Trades Import_OMS Quer'!O4811)</f>
        <v/>
      </c>
      <c r="Q4811" s="25">
        <f t="shared" si="150"/>
        <v>0</v>
      </c>
      <c r="R4811" s="25" t="e">
        <f>VLOOKUP(O4811,'Currency Balance'!$O$3:$Q$32,3,0)</f>
        <v>#N/A</v>
      </c>
      <c r="S4811" t="e">
        <f t="shared" si="151"/>
        <v>#N/A</v>
      </c>
    </row>
    <row r="4812" spans="1:19">
      <c r="A4812">
        <f>'Previous Trades Import_OMS Quer'!A4812</f>
        <v>0</v>
      </c>
      <c r="B4812">
        <f>'Previous Trades Import_OMS Quer'!B4812</f>
        <v>0</v>
      </c>
      <c r="C4812" s="22">
        <f>'Previous Trades Import_OMS Quer'!C4812</f>
        <v>0</v>
      </c>
      <c r="D4812">
        <f>'Previous Trades Import_OMS Quer'!D4812</f>
        <v>0</v>
      </c>
      <c r="E4812" s="22">
        <f>'Previous Trades Import_OMS Quer'!E4812</f>
        <v>0</v>
      </c>
      <c r="F4812">
        <f>'Previous Trades Import_OMS Quer'!F4812</f>
        <v>0</v>
      </c>
      <c r="G4812">
        <f>'Previous Trades Import_OMS Quer'!G4812</f>
        <v>0</v>
      </c>
      <c r="H4812">
        <f>'Previous Trades Import_OMS Quer'!H4812</f>
        <v>0</v>
      </c>
      <c r="I4812">
        <f>'Previous Trades Import_OMS Quer'!I4812</f>
        <v>0</v>
      </c>
      <c r="J4812">
        <f>'Previous Trades Import_OMS Quer'!J4812</f>
        <v>0</v>
      </c>
      <c r="K4812">
        <f>'Previous Trades Import_OMS Quer'!K4812</f>
        <v>0</v>
      </c>
      <c r="L4812">
        <f>'Previous Trades Import_OMS Quer'!L4812</f>
        <v>0</v>
      </c>
      <c r="M4812">
        <f>'Previous Trades Import_OMS Quer'!M4812</f>
        <v>0</v>
      </c>
      <c r="N4812">
        <f>'Previous Trades Import_OMS Quer'!N4812</f>
        <v>0</v>
      </c>
      <c r="O4812" t="str">
        <f>CLEAN('Previous Trades Import_OMS Quer'!O4812)</f>
        <v/>
      </c>
      <c r="Q4812" s="25">
        <f t="shared" si="150"/>
        <v>0</v>
      </c>
      <c r="R4812" s="25" t="e">
        <f>VLOOKUP(O4812,'Currency Balance'!$O$3:$Q$32,3,0)</f>
        <v>#N/A</v>
      </c>
      <c r="S4812" t="e">
        <f t="shared" si="151"/>
        <v>#N/A</v>
      </c>
    </row>
    <row r="4813" spans="1:19">
      <c r="A4813">
        <f>'Previous Trades Import_OMS Quer'!A4813</f>
        <v>0</v>
      </c>
      <c r="B4813">
        <f>'Previous Trades Import_OMS Quer'!B4813</f>
        <v>0</v>
      </c>
      <c r="C4813" s="22">
        <f>'Previous Trades Import_OMS Quer'!C4813</f>
        <v>0</v>
      </c>
      <c r="D4813">
        <f>'Previous Trades Import_OMS Quer'!D4813</f>
        <v>0</v>
      </c>
      <c r="E4813" s="22">
        <f>'Previous Trades Import_OMS Quer'!E4813</f>
        <v>0</v>
      </c>
      <c r="F4813">
        <f>'Previous Trades Import_OMS Quer'!F4813</f>
        <v>0</v>
      </c>
      <c r="G4813">
        <f>'Previous Trades Import_OMS Quer'!G4813</f>
        <v>0</v>
      </c>
      <c r="H4813">
        <f>'Previous Trades Import_OMS Quer'!H4813</f>
        <v>0</v>
      </c>
      <c r="I4813">
        <f>'Previous Trades Import_OMS Quer'!I4813</f>
        <v>0</v>
      </c>
      <c r="J4813">
        <f>'Previous Trades Import_OMS Quer'!J4813</f>
        <v>0</v>
      </c>
      <c r="K4813">
        <f>'Previous Trades Import_OMS Quer'!K4813</f>
        <v>0</v>
      </c>
      <c r="L4813">
        <f>'Previous Trades Import_OMS Quer'!L4813</f>
        <v>0</v>
      </c>
      <c r="M4813">
        <f>'Previous Trades Import_OMS Quer'!M4813</f>
        <v>0</v>
      </c>
      <c r="N4813">
        <f>'Previous Trades Import_OMS Quer'!N4813</f>
        <v>0</v>
      </c>
      <c r="O4813" t="str">
        <f>CLEAN('Previous Trades Import_OMS Quer'!O4813)</f>
        <v/>
      </c>
      <c r="Q4813" s="25">
        <f t="shared" si="150"/>
        <v>0</v>
      </c>
      <c r="R4813" s="25" t="e">
        <f>VLOOKUP(O4813,'Currency Balance'!$O$3:$Q$32,3,0)</f>
        <v>#N/A</v>
      </c>
      <c r="S4813" t="e">
        <f t="shared" si="151"/>
        <v>#N/A</v>
      </c>
    </row>
    <row r="4814" spans="1:19">
      <c r="A4814">
        <f>'Previous Trades Import_OMS Quer'!A4814</f>
        <v>0</v>
      </c>
      <c r="B4814">
        <f>'Previous Trades Import_OMS Quer'!B4814</f>
        <v>0</v>
      </c>
      <c r="C4814" s="22">
        <f>'Previous Trades Import_OMS Quer'!C4814</f>
        <v>0</v>
      </c>
      <c r="D4814">
        <f>'Previous Trades Import_OMS Quer'!D4814</f>
        <v>0</v>
      </c>
      <c r="E4814" s="22">
        <f>'Previous Trades Import_OMS Quer'!E4814</f>
        <v>0</v>
      </c>
      <c r="F4814">
        <f>'Previous Trades Import_OMS Quer'!F4814</f>
        <v>0</v>
      </c>
      <c r="G4814">
        <f>'Previous Trades Import_OMS Quer'!G4814</f>
        <v>0</v>
      </c>
      <c r="H4814">
        <f>'Previous Trades Import_OMS Quer'!H4814</f>
        <v>0</v>
      </c>
      <c r="I4814">
        <f>'Previous Trades Import_OMS Quer'!I4814</f>
        <v>0</v>
      </c>
      <c r="J4814">
        <f>'Previous Trades Import_OMS Quer'!J4814</f>
        <v>0</v>
      </c>
      <c r="K4814">
        <f>'Previous Trades Import_OMS Quer'!K4814</f>
        <v>0</v>
      </c>
      <c r="L4814">
        <f>'Previous Trades Import_OMS Quer'!L4814</f>
        <v>0</v>
      </c>
      <c r="M4814">
        <f>'Previous Trades Import_OMS Quer'!M4814</f>
        <v>0</v>
      </c>
      <c r="N4814">
        <f>'Previous Trades Import_OMS Quer'!N4814</f>
        <v>0</v>
      </c>
      <c r="O4814" t="str">
        <f>CLEAN('Previous Trades Import_OMS Quer'!O4814)</f>
        <v/>
      </c>
      <c r="Q4814" s="25">
        <f t="shared" si="150"/>
        <v>0</v>
      </c>
      <c r="R4814" s="25" t="e">
        <f>VLOOKUP(O4814,'Currency Balance'!$O$3:$Q$32,3,0)</f>
        <v>#N/A</v>
      </c>
      <c r="S4814" t="e">
        <f t="shared" si="151"/>
        <v>#N/A</v>
      </c>
    </row>
    <row r="4815" spans="1:19">
      <c r="A4815">
        <f>'Previous Trades Import_OMS Quer'!A4815</f>
        <v>0</v>
      </c>
      <c r="B4815">
        <f>'Previous Trades Import_OMS Quer'!B4815</f>
        <v>0</v>
      </c>
      <c r="C4815" s="22">
        <f>'Previous Trades Import_OMS Quer'!C4815</f>
        <v>0</v>
      </c>
      <c r="D4815">
        <f>'Previous Trades Import_OMS Quer'!D4815</f>
        <v>0</v>
      </c>
      <c r="E4815" s="22">
        <f>'Previous Trades Import_OMS Quer'!E4815</f>
        <v>0</v>
      </c>
      <c r="F4815">
        <f>'Previous Trades Import_OMS Quer'!F4815</f>
        <v>0</v>
      </c>
      <c r="G4815">
        <f>'Previous Trades Import_OMS Quer'!G4815</f>
        <v>0</v>
      </c>
      <c r="H4815">
        <f>'Previous Trades Import_OMS Quer'!H4815</f>
        <v>0</v>
      </c>
      <c r="I4815">
        <f>'Previous Trades Import_OMS Quer'!I4815</f>
        <v>0</v>
      </c>
      <c r="J4815">
        <f>'Previous Trades Import_OMS Quer'!J4815</f>
        <v>0</v>
      </c>
      <c r="K4815">
        <f>'Previous Trades Import_OMS Quer'!K4815</f>
        <v>0</v>
      </c>
      <c r="L4815">
        <f>'Previous Trades Import_OMS Quer'!L4815</f>
        <v>0</v>
      </c>
      <c r="M4815">
        <f>'Previous Trades Import_OMS Quer'!M4815</f>
        <v>0</v>
      </c>
      <c r="N4815">
        <f>'Previous Trades Import_OMS Quer'!N4815</f>
        <v>0</v>
      </c>
      <c r="O4815" t="str">
        <f>CLEAN('Previous Trades Import_OMS Quer'!O4815)</f>
        <v/>
      </c>
      <c r="Q4815" s="25">
        <f t="shared" si="150"/>
        <v>0</v>
      </c>
      <c r="R4815" s="25" t="e">
        <f>VLOOKUP(O4815,'Currency Balance'!$O$3:$Q$32,3,0)</f>
        <v>#N/A</v>
      </c>
      <c r="S4815" t="e">
        <f t="shared" si="151"/>
        <v>#N/A</v>
      </c>
    </row>
    <row r="4816" spans="1:19">
      <c r="A4816">
        <f>'Previous Trades Import_OMS Quer'!A4816</f>
        <v>0</v>
      </c>
      <c r="B4816">
        <f>'Previous Trades Import_OMS Quer'!B4816</f>
        <v>0</v>
      </c>
      <c r="C4816" s="22">
        <f>'Previous Trades Import_OMS Quer'!C4816</f>
        <v>0</v>
      </c>
      <c r="D4816">
        <f>'Previous Trades Import_OMS Quer'!D4816</f>
        <v>0</v>
      </c>
      <c r="E4816" s="22">
        <f>'Previous Trades Import_OMS Quer'!E4816</f>
        <v>0</v>
      </c>
      <c r="F4816">
        <f>'Previous Trades Import_OMS Quer'!F4816</f>
        <v>0</v>
      </c>
      <c r="G4816">
        <f>'Previous Trades Import_OMS Quer'!G4816</f>
        <v>0</v>
      </c>
      <c r="H4816">
        <f>'Previous Trades Import_OMS Quer'!H4816</f>
        <v>0</v>
      </c>
      <c r="I4816">
        <f>'Previous Trades Import_OMS Quer'!I4816</f>
        <v>0</v>
      </c>
      <c r="J4816">
        <f>'Previous Trades Import_OMS Quer'!J4816</f>
        <v>0</v>
      </c>
      <c r="K4816">
        <f>'Previous Trades Import_OMS Quer'!K4816</f>
        <v>0</v>
      </c>
      <c r="L4816">
        <f>'Previous Trades Import_OMS Quer'!L4816</f>
        <v>0</v>
      </c>
      <c r="M4816">
        <f>'Previous Trades Import_OMS Quer'!M4816</f>
        <v>0</v>
      </c>
      <c r="N4816">
        <f>'Previous Trades Import_OMS Quer'!N4816</f>
        <v>0</v>
      </c>
      <c r="O4816" t="str">
        <f>CLEAN('Previous Trades Import_OMS Quer'!O4816)</f>
        <v/>
      </c>
      <c r="Q4816" s="25">
        <f t="shared" si="150"/>
        <v>0</v>
      </c>
      <c r="R4816" s="25" t="e">
        <f>VLOOKUP(O4816,'Currency Balance'!$O$3:$Q$32,3,0)</f>
        <v>#N/A</v>
      </c>
      <c r="S4816" t="e">
        <f t="shared" si="151"/>
        <v>#N/A</v>
      </c>
    </row>
    <row r="4817" spans="1:19">
      <c r="A4817">
        <f>'Previous Trades Import_OMS Quer'!A4817</f>
        <v>0</v>
      </c>
      <c r="B4817">
        <f>'Previous Trades Import_OMS Quer'!B4817</f>
        <v>0</v>
      </c>
      <c r="C4817" s="22">
        <f>'Previous Trades Import_OMS Quer'!C4817</f>
        <v>0</v>
      </c>
      <c r="D4817">
        <f>'Previous Trades Import_OMS Quer'!D4817</f>
        <v>0</v>
      </c>
      <c r="E4817" s="22">
        <f>'Previous Trades Import_OMS Quer'!E4817</f>
        <v>0</v>
      </c>
      <c r="F4817">
        <f>'Previous Trades Import_OMS Quer'!F4817</f>
        <v>0</v>
      </c>
      <c r="G4817">
        <f>'Previous Trades Import_OMS Quer'!G4817</f>
        <v>0</v>
      </c>
      <c r="H4817">
        <f>'Previous Trades Import_OMS Quer'!H4817</f>
        <v>0</v>
      </c>
      <c r="I4817">
        <f>'Previous Trades Import_OMS Quer'!I4817</f>
        <v>0</v>
      </c>
      <c r="J4817">
        <f>'Previous Trades Import_OMS Quer'!J4817</f>
        <v>0</v>
      </c>
      <c r="K4817">
        <f>'Previous Trades Import_OMS Quer'!K4817</f>
        <v>0</v>
      </c>
      <c r="L4817">
        <f>'Previous Trades Import_OMS Quer'!L4817</f>
        <v>0</v>
      </c>
      <c r="M4817">
        <f>'Previous Trades Import_OMS Quer'!M4817</f>
        <v>0</v>
      </c>
      <c r="N4817">
        <f>'Previous Trades Import_OMS Quer'!N4817</f>
        <v>0</v>
      </c>
      <c r="O4817" t="str">
        <f>CLEAN('Previous Trades Import_OMS Quer'!O4817)</f>
        <v/>
      </c>
      <c r="Q4817" s="25">
        <f t="shared" si="150"/>
        <v>0</v>
      </c>
      <c r="R4817" s="25" t="e">
        <f>VLOOKUP(O4817,'Currency Balance'!$O$3:$Q$32,3,0)</f>
        <v>#N/A</v>
      </c>
      <c r="S4817" t="e">
        <f t="shared" si="151"/>
        <v>#N/A</v>
      </c>
    </row>
    <row r="4818" spans="1:19">
      <c r="A4818">
        <f>'Previous Trades Import_OMS Quer'!A4818</f>
        <v>0</v>
      </c>
      <c r="B4818">
        <f>'Previous Trades Import_OMS Quer'!B4818</f>
        <v>0</v>
      </c>
      <c r="C4818" s="22">
        <f>'Previous Trades Import_OMS Quer'!C4818</f>
        <v>0</v>
      </c>
      <c r="D4818">
        <f>'Previous Trades Import_OMS Quer'!D4818</f>
        <v>0</v>
      </c>
      <c r="E4818" s="22">
        <f>'Previous Trades Import_OMS Quer'!E4818</f>
        <v>0</v>
      </c>
      <c r="F4818">
        <f>'Previous Trades Import_OMS Quer'!F4818</f>
        <v>0</v>
      </c>
      <c r="G4818">
        <f>'Previous Trades Import_OMS Quer'!G4818</f>
        <v>0</v>
      </c>
      <c r="H4818">
        <f>'Previous Trades Import_OMS Quer'!H4818</f>
        <v>0</v>
      </c>
      <c r="I4818">
        <f>'Previous Trades Import_OMS Quer'!I4818</f>
        <v>0</v>
      </c>
      <c r="J4818">
        <f>'Previous Trades Import_OMS Quer'!J4818</f>
        <v>0</v>
      </c>
      <c r="K4818">
        <f>'Previous Trades Import_OMS Quer'!K4818</f>
        <v>0</v>
      </c>
      <c r="L4818">
        <f>'Previous Trades Import_OMS Quer'!L4818</f>
        <v>0</v>
      </c>
      <c r="M4818">
        <f>'Previous Trades Import_OMS Quer'!M4818</f>
        <v>0</v>
      </c>
      <c r="N4818">
        <f>'Previous Trades Import_OMS Quer'!N4818</f>
        <v>0</v>
      </c>
      <c r="O4818" t="str">
        <f>CLEAN('Previous Trades Import_OMS Quer'!O4818)</f>
        <v/>
      </c>
      <c r="Q4818" s="25">
        <f t="shared" si="150"/>
        <v>0</v>
      </c>
      <c r="R4818" s="25" t="e">
        <f>VLOOKUP(O4818,'Currency Balance'!$O$3:$Q$32,3,0)</f>
        <v>#N/A</v>
      </c>
      <c r="S4818" t="e">
        <f t="shared" si="151"/>
        <v>#N/A</v>
      </c>
    </row>
    <row r="4819" spans="1:19">
      <c r="A4819">
        <f>'Previous Trades Import_OMS Quer'!A4819</f>
        <v>0</v>
      </c>
      <c r="B4819">
        <f>'Previous Trades Import_OMS Quer'!B4819</f>
        <v>0</v>
      </c>
      <c r="C4819" s="22">
        <f>'Previous Trades Import_OMS Quer'!C4819</f>
        <v>0</v>
      </c>
      <c r="D4819">
        <f>'Previous Trades Import_OMS Quer'!D4819</f>
        <v>0</v>
      </c>
      <c r="E4819" s="22">
        <f>'Previous Trades Import_OMS Quer'!E4819</f>
        <v>0</v>
      </c>
      <c r="F4819">
        <f>'Previous Trades Import_OMS Quer'!F4819</f>
        <v>0</v>
      </c>
      <c r="G4819">
        <f>'Previous Trades Import_OMS Quer'!G4819</f>
        <v>0</v>
      </c>
      <c r="H4819">
        <f>'Previous Trades Import_OMS Quer'!H4819</f>
        <v>0</v>
      </c>
      <c r="I4819">
        <f>'Previous Trades Import_OMS Quer'!I4819</f>
        <v>0</v>
      </c>
      <c r="J4819">
        <f>'Previous Trades Import_OMS Quer'!J4819</f>
        <v>0</v>
      </c>
      <c r="K4819">
        <f>'Previous Trades Import_OMS Quer'!K4819</f>
        <v>0</v>
      </c>
      <c r="L4819">
        <f>'Previous Trades Import_OMS Quer'!L4819</f>
        <v>0</v>
      </c>
      <c r="M4819">
        <f>'Previous Trades Import_OMS Quer'!M4819</f>
        <v>0</v>
      </c>
      <c r="N4819">
        <f>'Previous Trades Import_OMS Quer'!N4819</f>
        <v>0</v>
      </c>
      <c r="O4819" t="str">
        <f>CLEAN('Previous Trades Import_OMS Quer'!O4819)</f>
        <v/>
      </c>
      <c r="Q4819" s="25">
        <f t="shared" si="150"/>
        <v>0</v>
      </c>
      <c r="R4819" s="25" t="e">
        <f>VLOOKUP(O4819,'Currency Balance'!$O$3:$Q$32,3,0)</f>
        <v>#N/A</v>
      </c>
      <c r="S4819" t="e">
        <f t="shared" si="151"/>
        <v>#N/A</v>
      </c>
    </row>
    <row r="4820" spans="1:19">
      <c r="A4820">
        <f>'Previous Trades Import_OMS Quer'!A4820</f>
        <v>0</v>
      </c>
      <c r="B4820">
        <f>'Previous Trades Import_OMS Quer'!B4820</f>
        <v>0</v>
      </c>
      <c r="C4820" s="22">
        <f>'Previous Trades Import_OMS Quer'!C4820</f>
        <v>0</v>
      </c>
      <c r="D4820">
        <f>'Previous Trades Import_OMS Quer'!D4820</f>
        <v>0</v>
      </c>
      <c r="E4820" s="22">
        <f>'Previous Trades Import_OMS Quer'!E4820</f>
        <v>0</v>
      </c>
      <c r="F4820">
        <f>'Previous Trades Import_OMS Quer'!F4820</f>
        <v>0</v>
      </c>
      <c r="G4820">
        <f>'Previous Trades Import_OMS Quer'!G4820</f>
        <v>0</v>
      </c>
      <c r="H4820">
        <f>'Previous Trades Import_OMS Quer'!H4820</f>
        <v>0</v>
      </c>
      <c r="I4820">
        <f>'Previous Trades Import_OMS Quer'!I4820</f>
        <v>0</v>
      </c>
      <c r="J4820">
        <f>'Previous Trades Import_OMS Quer'!J4820</f>
        <v>0</v>
      </c>
      <c r="K4820">
        <f>'Previous Trades Import_OMS Quer'!K4820</f>
        <v>0</v>
      </c>
      <c r="L4820">
        <f>'Previous Trades Import_OMS Quer'!L4820</f>
        <v>0</v>
      </c>
      <c r="M4820">
        <f>'Previous Trades Import_OMS Quer'!M4820</f>
        <v>0</v>
      </c>
      <c r="N4820">
        <f>'Previous Trades Import_OMS Quer'!N4820</f>
        <v>0</v>
      </c>
      <c r="O4820" t="str">
        <f>CLEAN('Previous Trades Import_OMS Quer'!O4820)</f>
        <v/>
      </c>
      <c r="Q4820" s="25">
        <f t="shared" si="150"/>
        <v>0</v>
      </c>
      <c r="R4820" s="25" t="e">
        <f>VLOOKUP(O4820,'Currency Balance'!$O$3:$Q$32,3,0)</f>
        <v>#N/A</v>
      </c>
      <c r="S4820" t="e">
        <f t="shared" si="151"/>
        <v>#N/A</v>
      </c>
    </row>
    <row r="4821" spans="1:19">
      <c r="A4821">
        <f>'Previous Trades Import_OMS Quer'!A4821</f>
        <v>0</v>
      </c>
      <c r="B4821">
        <f>'Previous Trades Import_OMS Quer'!B4821</f>
        <v>0</v>
      </c>
      <c r="C4821" s="22">
        <f>'Previous Trades Import_OMS Quer'!C4821</f>
        <v>0</v>
      </c>
      <c r="D4821">
        <f>'Previous Trades Import_OMS Quer'!D4821</f>
        <v>0</v>
      </c>
      <c r="E4821" s="22">
        <f>'Previous Trades Import_OMS Quer'!E4821</f>
        <v>0</v>
      </c>
      <c r="F4821">
        <f>'Previous Trades Import_OMS Quer'!F4821</f>
        <v>0</v>
      </c>
      <c r="G4821">
        <f>'Previous Trades Import_OMS Quer'!G4821</f>
        <v>0</v>
      </c>
      <c r="H4821">
        <f>'Previous Trades Import_OMS Quer'!H4821</f>
        <v>0</v>
      </c>
      <c r="I4821">
        <f>'Previous Trades Import_OMS Quer'!I4821</f>
        <v>0</v>
      </c>
      <c r="J4821">
        <f>'Previous Trades Import_OMS Quer'!J4821</f>
        <v>0</v>
      </c>
      <c r="K4821">
        <f>'Previous Trades Import_OMS Quer'!K4821</f>
        <v>0</v>
      </c>
      <c r="L4821">
        <f>'Previous Trades Import_OMS Quer'!L4821</f>
        <v>0</v>
      </c>
      <c r="M4821">
        <f>'Previous Trades Import_OMS Quer'!M4821</f>
        <v>0</v>
      </c>
      <c r="N4821">
        <f>'Previous Trades Import_OMS Quer'!N4821</f>
        <v>0</v>
      </c>
      <c r="O4821" t="str">
        <f>CLEAN('Previous Trades Import_OMS Quer'!O4821)</f>
        <v/>
      </c>
      <c r="Q4821" s="25">
        <f t="shared" si="150"/>
        <v>0</v>
      </c>
      <c r="R4821" s="25" t="e">
        <f>VLOOKUP(O4821,'Currency Balance'!$O$3:$Q$32,3,0)</f>
        <v>#N/A</v>
      </c>
      <c r="S4821" t="e">
        <f t="shared" si="151"/>
        <v>#N/A</v>
      </c>
    </row>
    <row r="4822" spans="1:19">
      <c r="A4822">
        <f>'Previous Trades Import_OMS Quer'!A4822</f>
        <v>0</v>
      </c>
      <c r="B4822">
        <f>'Previous Trades Import_OMS Quer'!B4822</f>
        <v>0</v>
      </c>
      <c r="C4822" s="22">
        <f>'Previous Trades Import_OMS Quer'!C4822</f>
        <v>0</v>
      </c>
      <c r="D4822">
        <f>'Previous Trades Import_OMS Quer'!D4822</f>
        <v>0</v>
      </c>
      <c r="E4822" s="22">
        <f>'Previous Trades Import_OMS Quer'!E4822</f>
        <v>0</v>
      </c>
      <c r="F4822">
        <f>'Previous Trades Import_OMS Quer'!F4822</f>
        <v>0</v>
      </c>
      <c r="G4822">
        <f>'Previous Trades Import_OMS Quer'!G4822</f>
        <v>0</v>
      </c>
      <c r="H4822">
        <f>'Previous Trades Import_OMS Quer'!H4822</f>
        <v>0</v>
      </c>
      <c r="I4822">
        <f>'Previous Trades Import_OMS Quer'!I4822</f>
        <v>0</v>
      </c>
      <c r="J4822">
        <f>'Previous Trades Import_OMS Quer'!J4822</f>
        <v>0</v>
      </c>
      <c r="K4822">
        <f>'Previous Trades Import_OMS Quer'!K4822</f>
        <v>0</v>
      </c>
      <c r="L4822">
        <f>'Previous Trades Import_OMS Quer'!L4822</f>
        <v>0</v>
      </c>
      <c r="M4822">
        <f>'Previous Trades Import_OMS Quer'!M4822</f>
        <v>0</v>
      </c>
      <c r="N4822">
        <f>'Previous Trades Import_OMS Quer'!N4822</f>
        <v>0</v>
      </c>
      <c r="O4822" t="str">
        <f>CLEAN('Previous Trades Import_OMS Quer'!O4822)</f>
        <v/>
      </c>
      <c r="Q4822" s="25">
        <f t="shared" si="150"/>
        <v>0</v>
      </c>
      <c r="R4822" s="25" t="e">
        <f>VLOOKUP(O4822,'Currency Balance'!$O$3:$Q$32,3,0)</f>
        <v>#N/A</v>
      </c>
      <c r="S4822" t="e">
        <f t="shared" si="151"/>
        <v>#N/A</v>
      </c>
    </row>
    <row r="4823" spans="1:19">
      <c r="A4823">
        <f>'Previous Trades Import_OMS Quer'!A4823</f>
        <v>0</v>
      </c>
      <c r="B4823">
        <f>'Previous Trades Import_OMS Quer'!B4823</f>
        <v>0</v>
      </c>
      <c r="C4823" s="22">
        <f>'Previous Trades Import_OMS Quer'!C4823</f>
        <v>0</v>
      </c>
      <c r="D4823">
        <f>'Previous Trades Import_OMS Quer'!D4823</f>
        <v>0</v>
      </c>
      <c r="E4823" s="22">
        <f>'Previous Trades Import_OMS Quer'!E4823</f>
        <v>0</v>
      </c>
      <c r="F4823">
        <f>'Previous Trades Import_OMS Quer'!F4823</f>
        <v>0</v>
      </c>
      <c r="G4823">
        <f>'Previous Trades Import_OMS Quer'!G4823</f>
        <v>0</v>
      </c>
      <c r="H4823">
        <f>'Previous Trades Import_OMS Quer'!H4823</f>
        <v>0</v>
      </c>
      <c r="I4823">
        <f>'Previous Trades Import_OMS Quer'!I4823</f>
        <v>0</v>
      </c>
      <c r="J4823">
        <f>'Previous Trades Import_OMS Quer'!J4823</f>
        <v>0</v>
      </c>
      <c r="K4823">
        <f>'Previous Trades Import_OMS Quer'!K4823</f>
        <v>0</v>
      </c>
      <c r="L4823">
        <f>'Previous Trades Import_OMS Quer'!L4823</f>
        <v>0</v>
      </c>
      <c r="M4823">
        <f>'Previous Trades Import_OMS Quer'!M4823</f>
        <v>0</v>
      </c>
      <c r="N4823">
        <f>'Previous Trades Import_OMS Quer'!N4823</f>
        <v>0</v>
      </c>
      <c r="O4823" t="str">
        <f>CLEAN('Previous Trades Import_OMS Quer'!O4823)</f>
        <v/>
      </c>
      <c r="Q4823" s="25">
        <f t="shared" si="150"/>
        <v>0</v>
      </c>
      <c r="R4823" s="25" t="e">
        <f>VLOOKUP(O4823,'Currency Balance'!$O$3:$Q$32,3,0)</f>
        <v>#N/A</v>
      </c>
      <c r="S4823" t="e">
        <f t="shared" si="151"/>
        <v>#N/A</v>
      </c>
    </row>
    <row r="4824" spans="1:19">
      <c r="A4824">
        <f>'Previous Trades Import_OMS Quer'!A4824</f>
        <v>0</v>
      </c>
      <c r="B4824">
        <f>'Previous Trades Import_OMS Quer'!B4824</f>
        <v>0</v>
      </c>
      <c r="C4824" s="22">
        <f>'Previous Trades Import_OMS Quer'!C4824</f>
        <v>0</v>
      </c>
      <c r="D4824">
        <f>'Previous Trades Import_OMS Quer'!D4824</f>
        <v>0</v>
      </c>
      <c r="E4824" s="22">
        <f>'Previous Trades Import_OMS Quer'!E4824</f>
        <v>0</v>
      </c>
      <c r="F4824">
        <f>'Previous Trades Import_OMS Quer'!F4824</f>
        <v>0</v>
      </c>
      <c r="G4824">
        <f>'Previous Trades Import_OMS Quer'!G4824</f>
        <v>0</v>
      </c>
      <c r="H4824">
        <f>'Previous Trades Import_OMS Quer'!H4824</f>
        <v>0</v>
      </c>
      <c r="I4824">
        <f>'Previous Trades Import_OMS Quer'!I4824</f>
        <v>0</v>
      </c>
      <c r="J4824">
        <f>'Previous Trades Import_OMS Quer'!J4824</f>
        <v>0</v>
      </c>
      <c r="K4824">
        <f>'Previous Trades Import_OMS Quer'!K4824</f>
        <v>0</v>
      </c>
      <c r="L4824">
        <f>'Previous Trades Import_OMS Quer'!L4824</f>
        <v>0</v>
      </c>
      <c r="M4824">
        <f>'Previous Trades Import_OMS Quer'!M4824</f>
        <v>0</v>
      </c>
      <c r="N4824">
        <f>'Previous Trades Import_OMS Quer'!N4824</f>
        <v>0</v>
      </c>
      <c r="O4824" t="str">
        <f>CLEAN('Previous Trades Import_OMS Quer'!O4824)</f>
        <v/>
      </c>
      <c r="Q4824" s="25">
        <f t="shared" si="150"/>
        <v>0</v>
      </c>
      <c r="R4824" s="25" t="e">
        <f>VLOOKUP(O4824,'Currency Balance'!$O$3:$Q$32,3,0)</f>
        <v>#N/A</v>
      </c>
      <c r="S4824" t="e">
        <f t="shared" si="151"/>
        <v>#N/A</v>
      </c>
    </row>
    <row r="4825" spans="1:19">
      <c r="A4825">
        <f>'Previous Trades Import_OMS Quer'!A4825</f>
        <v>0</v>
      </c>
      <c r="B4825">
        <f>'Previous Trades Import_OMS Quer'!B4825</f>
        <v>0</v>
      </c>
      <c r="C4825" s="22">
        <f>'Previous Trades Import_OMS Quer'!C4825</f>
        <v>0</v>
      </c>
      <c r="D4825">
        <f>'Previous Trades Import_OMS Quer'!D4825</f>
        <v>0</v>
      </c>
      <c r="E4825" s="22">
        <f>'Previous Trades Import_OMS Quer'!E4825</f>
        <v>0</v>
      </c>
      <c r="F4825">
        <f>'Previous Trades Import_OMS Quer'!F4825</f>
        <v>0</v>
      </c>
      <c r="G4825">
        <f>'Previous Trades Import_OMS Quer'!G4825</f>
        <v>0</v>
      </c>
      <c r="H4825">
        <f>'Previous Trades Import_OMS Quer'!H4825</f>
        <v>0</v>
      </c>
      <c r="I4825">
        <f>'Previous Trades Import_OMS Quer'!I4825</f>
        <v>0</v>
      </c>
      <c r="J4825">
        <f>'Previous Trades Import_OMS Quer'!J4825</f>
        <v>0</v>
      </c>
      <c r="K4825">
        <f>'Previous Trades Import_OMS Quer'!K4825</f>
        <v>0</v>
      </c>
      <c r="L4825">
        <f>'Previous Trades Import_OMS Quer'!L4825</f>
        <v>0</v>
      </c>
      <c r="M4825">
        <f>'Previous Trades Import_OMS Quer'!M4825</f>
        <v>0</v>
      </c>
      <c r="N4825">
        <f>'Previous Trades Import_OMS Quer'!N4825</f>
        <v>0</v>
      </c>
      <c r="O4825" t="str">
        <f>CLEAN('Previous Trades Import_OMS Quer'!O4825)</f>
        <v/>
      </c>
      <c r="Q4825" s="25">
        <f t="shared" si="150"/>
        <v>0</v>
      </c>
      <c r="R4825" s="25" t="e">
        <f>VLOOKUP(O4825,'Currency Balance'!$O$3:$Q$32,3,0)</f>
        <v>#N/A</v>
      </c>
      <c r="S4825" t="e">
        <f t="shared" si="151"/>
        <v>#N/A</v>
      </c>
    </row>
    <row r="4826" spans="1:19">
      <c r="A4826">
        <f>'Previous Trades Import_OMS Quer'!A4826</f>
        <v>0</v>
      </c>
      <c r="B4826">
        <f>'Previous Trades Import_OMS Quer'!B4826</f>
        <v>0</v>
      </c>
      <c r="C4826" s="22">
        <f>'Previous Trades Import_OMS Quer'!C4826</f>
        <v>0</v>
      </c>
      <c r="D4826">
        <f>'Previous Trades Import_OMS Quer'!D4826</f>
        <v>0</v>
      </c>
      <c r="E4826" s="22">
        <f>'Previous Trades Import_OMS Quer'!E4826</f>
        <v>0</v>
      </c>
      <c r="F4826">
        <f>'Previous Trades Import_OMS Quer'!F4826</f>
        <v>0</v>
      </c>
      <c r="G4826">
        <f>'Previous Trades Import_OMS Quer'!G4826</f>
        <v>0</v>
      </c>
      <c r="H4826">
        <f>'Previous Trades Import_OMS Quer'!H4826</f>
        <v>0</v>
      </c>
      <c r="I4826">
        <f>'Previous Trades Import_OMS Quer'!I4826</f>
        <v>0</v>
      </c>
      <c r="J4826">
        <f>'Previous Trades Import_OMS Quer'!J4826</f>
        <v>0</v>
      </c>
      <c r="K4826">
        <f>'Previous Trades Import_OMS Quer'!K4826</f>
        <v>0</v>
      </c>
      <c r="L4826">
        <f>'Previous Trades Import_OMS Quer'!L4826</f>
        <v>0</v>
      </c>
      <c r="M4826">
        <f>'Previous Trades Import_OMS Quer'!M4826</f>
        <v>0</v>
      </c>
      <c r="N4826">
        <f>'Previous Trades Import_OMS Quer'!N4826</f>
        <v>0</v>
      </c>
      <c r="O4826" t="str">
        <f>CLEAN('Previous Trades Import_OMS Quer'!O4826)</f>
        <v/>
      </c>
      <c r="Q4826" s="25">
        <f t="shared" si="150"/>
        <v>0</v>
      </c>
      <c r="R4826" s="25" t="e">
        <f>VLOOKUP(O4826,'Currency Balance'!$O$3:$Q$32,3,0)</f>
        <v>#N/A</v>
      </c>
      <c r="S4826" t="e">
        <f t="shared" si="151"/>
        <v>#N/A</v>
      </c>
    </row>
    <row r="4827" spans="1:19">
      <c r="A4827">
        <f>'Previous Trades Import_OMS Quer'!A4827</f>
        <v>0</v>
      </c>
      <c r="B4827">
        <f>'Previous Trades Import_OMS Quer'!B4827</f>
        <v>0</v>
      </c>
      <c r="C4827" s="22">
        <f>'Previous Trades Import_OMS Quer'!C4827</f>
        <v>0</v>
      </c>
      <c r="D4827">
        <f>'Previous Trades Import_OMS Quer'!D4827</f>
        <v>0</v>
      </c>
      <c r="E4827" s="22">
        <f>'Previous Trades Import_OMS Quer'!E4827</f>
        <v>0</v>
      </c>
      <c r="F4827">
        <f>'Previous Trades Import_OMS Quer'!F4827</f>
        <v>0</v>
      </c>
      <c r="G4827">
        <f>'Previous Trades Import_OMS Quer'!G4827</f>
        <v>0</v>
      </c>
      <c r="H4827">
        <f>'Previous Trades Import_OMS Quer'!H4827</f>
        <v>0</v>
      </c>
      <c r="I4827">
        <f>'Previous Trades Import_OMS Quer'!I4827</f>
        <v>0</v>
      </c>
      <c r="J4827">
        <f>'Previous Trades Import_OMS Quer'!J4827</f>
        <v>0</v>
      </c>
      <c r="K4827">
        <f>'Previous Trades Import_OMS Quer'!K4827</f>
        <v>0</v>
      </c>
      <c r="L4827">
        <f>'Previous Trades Import_OMS Quer'!L4827</f>
        <v>0</v>
      </c>
      <c r="M4827">
        <f>'Previous Trades Import_OMS Quer'!M4827</f>
        <v>0</v>
      </c>
      <c r="N4827">
        <f>'Previous Trades Import_OMS Quer'!N4827</f>
        <v>0</v>
      </c>
      <c r="O4827" t="str">
        <f>CLEAN('Previous Trades Import_OMS Quer'!O4827)</f>
        <v/>
      </c>
      <c r="Q4827" s="25">
        <f t="shared" si="150"/>
        <v>0</v>
      </c>
      <c r="R4827" s="25" t="e">
        <f>VLOOKUP(O4827,'Currency Balance'!$O$3:$Q$32,3,0)</f>
        <v>#N/A</v>
      </c>
      <c r="S4827" t="e">
        <f t="shared" si="151"/>
        <v>#N/A</v>
      </c>
    </row>
    <row r="4828" spans="1:19">
      <c r="A4828">
        <f>'Previous Trades Import_OMS Quer'!A4828</f>
        <v>0</v>
      </c>
      <c r="B4828">
        <f>'Previous Trades Import_OMS Quer'!B4828</f>
        <v>0</v>
      </c>
      <c r="C4828" s="22">
        <f>'Previous Trades Import_OMS Quer'!C4828</f>
        <v>0</v>
      </c>
      <c r="D4828">
        <f>'Previous Trades Import_OMS Quer'!D4828</f>
        <v>0</v>
      </c>
      <c r="E4828" s="22">
        <f>'Previous Trades Import_OMS Quer'!E4828</f>
        <v>0</v>
      </c>
      <c r="F4828">
        <f>'Previous Trades Import_OMS Quer'!F4828</f>
        <v>0</v>
      </c>
      <c r="G4828">
        <f>'Previous Trades Import_OMS Quer'!G4828</f>
        <v>0</v>
      </c>
      <c r="H4828">
        <f>'Previous Trades Import_OMS Quer'!H4828</f>
        <v>0</v>
      </c>
      <c r="I4828">
        <f>'Previous Trades Import_OMS Quer'!I4828</f>
        <v>0</v>
      </c>
      <c r="J4828">
        <f>'Previous Trades Import_OMS Quer'!J4828</f>
        <v>0</v>
      </c>
      <c r="K4828">
        <f>'Previous Trades Import_OMS Quer'!K4828</f>
        <v>0</v>
      </c>
      <c r="L4828">
        <f>'Previous Trades Import_OMS Quer'!L4828</f>
        <v>0</v>
      </c>
      <c r="M4828">
        <f>'Previous Trades Import_OMS Quer'!M4828</f>
        <v>0</v>
      </c>
      <c r="N4828">
        <f>'Previous Trades Import_OMS Quer'!N4828</f>
        <v>0</v>
      </c>
      <c r="O4828" t="str">
        <f>CLEAN('Previous Trades Import_OMS Quer'!O4828)</f>
        <v/>
      </c>
      <c r="Q4828" s="25">
        <f t="shared" si="150"/>
        <v>0</v>
      </c>
      <c r="R4828" s="25" t="e">
        <f>VLOOKUP(O4828,'Currency Balance'!$O$3:$Q$32,3,0)</f>
        <v>#N/A</v>
      </c>
      <c r="S4828" t="e">
        <f t="shared" si="151"/>
        <v>#N/A</v>
      </c>
    </row>
    <row r="4829" spans="1:19">
      <c r="A4829">
        <f>'Previous Trades Import_OMS Quer'!A4829</f>
        <v>0</v>
      </c>
      <c r="B4829">
        <f>'Previous Trades Import_OMS Quer'!B4829</f>
        <v>0</v>
      </c>
      <c r="C4829" s="22">
        <f>'Previous Trades Import_OMS Quer'!C4829</f>
        <v>0</v>
      </c>
      <c r="D4829">
        <f>'Previous Trades Import_OMS Quer'!D4829</f>
        <v>0</v>
      </c>
      <c r="E4829" s="22">
        <f>'Previous Trades Import_OMS Quer'!E4829</f>
        <v>0</v>
      </c>
      <c r="F4829">
        <f>'Previous Trades Import_OMS Quer'!F4829</f>
        <v>0</v>
      </c>
      <c r="G4829">
        <f>'Previous Trades Import_OMS Quer'!G4829</f>
        <v>0</v>
      </c>
      <c r="H4829">
        <f>'Previous Trades Import_OMS Quer'!H4829</f>
        <v>0</v>
      </c>
      <c r="I4829">
        <f>'Previous Trades Import_OMS Quer'!I4829</f>
        <v>0</v>
      </c>
      <c r="J4829">
        <f>'Previous Trades Import_OMS Quer'!J4829</f>
        <v>0</v>
      </c>
      <c r="K4829">
        <f>'Previous Trades Import_OMS Quer'!K4829</f>
        <v>0</v>
      </c>
      <c r="L4829">
        <f>'Previous Trades Import_OMS Quer'!L4829</f>
        <v>0</v>
      </c>
      <c r="M4829">
        <f>'Previous Trades Import_OMS Quer'!M4829</f>
        <v>0</v>
      </c>
      <c r="N4829">
        <f>'Previous Trades Import_OMS Quer'!N4829</f>
        <v>0</v>
      </c>
      <c r="O4829" t="str">
        <f>CLEAN('Previous Trades Import_OMS Quer'!O4829)</f>
        <v/>
      </c>
      <c r="Q4829" s="25">
        <f t="shared" si="150"/>
        <v>0</v>
      </c>
      <c r="R4829" s="25" t="e">
        <f>VLOOKUP(O4829,'Currency Balance'!$O$3:$Q$32,3,0)</f>
        <v>#N/A</v>
      </c>
      <c r="S4829" t="e">
        <f t="shared" si="151"/>
        <v>#N/A</v>
      </c>
    </row>
    <row r="4830" spans="1:19">
      <c r="A4830">
        <f>'Previous Trades Import_OMS Quer'!A4830</f>
        <v>0</v>
      </c>
      <c r="B4830">
        <f>'Previous Trades Import_OMS Quer'!B4830</f>
        <v>0</v>
      </c>
      <c r="C4830" s="22">
        <f>'Previous Trades Import_OMS Quer'!C4830</f>
        <v>0</v>
      </c>
      <c r="D4830">
        <f>'Previous Trades Import_OMS Quer'!D4830</f>
        <v>0</v>
      </c>
      <c r="E4830" s="22">
        <f>'Previous Trades Import_OMS Quer'!E4830</f>
        <v>0</v>
      </c>
      <c r="F4830">
        <f>'Previous Trades Import_OMS Quer'!F4830</f>
        <v>0</v>
      </c>
      <c r="G4830">
        <f>'Previous Trades Import_OMS Quer'!G4830</f>
        <v>0</v>
      </c>
      <c r="H4830">
        <f>'Previous Trades Import_OMS Quer'!H4830</f>
        <v>0</v>
      </c>
      <c r="I4830">
        <f>'Previous Trades Import_OMS Quer'!I4830</f>
        <v>0</v>
      </c>
      <c r="J4830">
        <f>'Previous Trades Import_OMS Quer'!J4830</f>
        <v>0</v>
      </c>
      <c r="K4830">
        <f>'Previous Trades Import_OMS Quer'!K4830</f>
        <v>0</v>
      </c>
      <c r="L4830">
        <f>'Previous Trades Import_OMS Quer'!L4830</f>
        <v>0</v>
      </c>
      <c r="M4830">
        <f>'Previous Trades Import_OMS Quer'!M4830</f>
        <v>0</v>
      </c>
      <c r="N4830">
        <f>'Previous Trades Import_OMS Quer'!N4830</f>
        <v>0</v>
      </c>
      <c r="O4830" t="str">
        <f>CLEAN('Previous Trades Import_OMS Quer'!O4830)</f>
        <v/>
      </c>
      <c r="Q4830" s="25">
        <f t="shared" si="150"/>
        <v>0</v>
      </c>
      <c r="R4830" s="25" t="e">
        <f>VLOOKUP(O4830,'Currency Balance'!$O$3:$Q$32,3,0)</f>
        <v>#N/A</v>
      </c>
      <c r="S4830" t="e">
        <f t="shared" si="151"/>
        <v>#N/A</v>
      </c>
    </row>
    <row r="4831" spans="1:19">
      <c r="A4831">
        <f>'Previous Trades Import_OMS Quer'!A4831</f>
        <v>0</v>
      </c>
      <c r="B4831">
        <f>'Previous Trades Import_OMS Quer'!B4831</f>
        <v>0</v>
      </c>
      <c r="C4831" s="22">
        <f>'Previous Trades Import_OMS Quer'!C4831</f>
        <v>0</v>
      </c>
      <c r="D4831">
        <f>'Previous Trades Import_OMS Quer'!D4831</f>
        <v>0</v>
      </c>
      <c r="E4831" s="22">
        <f>'Previous Trades Import_OMS Quer'!E4831</f>
        <v>0</v>
      </c>
      <c r="F4831">
        <f>'Previous Trades Import_OMS Quer'!F4831</f>
        <v>0</v>
      </c>
      <c r="G4831">
        <f>'Previous Trades Import_OMS Quer'!G4831</f>
        <v>0</v>
      </c>
      <c r="H4831">
        <f>'Previous Trades Import_OMS Quer'!H4831</f>
        <v>0</v>
      </c>
      <c r="I4831">
        <f>'Previous Trades Import_OMS Quer'!I4831</f>
        <v>0</v>
      </c>
      <c r="J4831">
        <f>'Previous Trades Import_OMS Quer'!J4831</f>
        <v>0</v>
      </c>
      <c r="K4831">
        <f>'Previous Trades Import_OMS Quer'!K4831</f>
        <v>0</v>
      </c>
      <c r="L4831">
        <f>'Previous Trades Import_OMS Quer'!L4831</f>
        <v>0</v>
      </c>
      <c r="M4831">
        <f>'Previous Trades Import_OMS Quer'!M4831</f>
        <v>0</v>
      </c>
      <c r="N4831">
        <f>'Previous Trades Import_OMS Quer'!N4831</f>
        <v>0</v>
      </c>
      <c r="O4831" t="str">
        <f>CLEAN('Previous Trades Import_OMS Quer'!O4831)</f>
        <v/>
      </c>
      <c r="Q4831" s="25">
        <f t="shared" si="150"/>
        <v>0</v>
      </c>
      <c r="R4831" s="25" t="e">
        <f>VLOOKUP(O4831,'Currency Balance'!$O$3:$Q$32,3,0)</f>
        <v>#N/A</v>
      </c>
      <c r="S4831" t="e">
        <f t="shared" si="151"/>
        <v>#N/A</v>
      </c>
    </row>
    <row r="4832" spans="1:19">
      <c r="A4832">
        <f>'Previous Trades Import_OMS Quer'!A4832</f>
        <v>0</v>
      </c>
      <c r="B4832">
        <f>'Previous Trades Import_OMS Quer'!B4832</f>
        <v>0</v>
      </c>
      <c r="C4832" s="22">
        <f>'Previous Trades Import_OMS Quer'!C4832</f>
        <v>0</v>
      </c>
      <c r="D4832">
        <f>'Previous Trades Import_OMS Quer'!D4832</f>
        <v>0</v>
      </c>
      <c r="E4832" s="22">
        <f>'Previous Trades Import_OMS Quer'!E4832</f>
        <v>0</v>
      </c>
      <c r="F4832">
        <f>'Previous Trades Import_OMS Quer'!F4832</f>
        <v>0</v>
      </c>
      <c r="G4832">
        <f>'Previous Trades Import_OMS Quer'!G4832</f>
        <v>0</v>
      </c>
      <c r="H4832">
        <f>'Previous Trades Import_OMS Quer'!H4832</f>
        <v>0</v>
      </c>
      <c r="I4832">
        <f>'Previous Trades Import_OMS Quer'!I4832</f>
        <v>0</v>
      </c>
      <c r="J4832">
        <f>'Previous Trades Import_OMS Quer'!J4832</f>
        <v>0</v>
      </c>
      <c r="K4832">
        <f>'Previous Trades Import_OMS Quer'!K4832</f>
        <v>0</v>
      </c>
      <c r="L4832">
        <f>'Previous Trades Import_OMS Quer'!L4832</f>
        <v>0</v>
      </c>
      <c r="M4832">
        <f>'Previous Trades Import_OMS Quer'!M4832</f>
        <v>0</v>
      </c>
      <c r="N4832">
        <f>'Previous Trades Import_OMS Quer'!N4832</f>
        <v>0</v>
      </c>
      <c r="O4832" t="str">
        <f>CLEAN('Previous Trades Import_OMS Quer'!O4832)</f>
        <v/>
      </c>
      <c r="Q4832" s="25">
        <f t="shared" si="150"/>
        <v>0</v>
      </c>
      <c r="R4832" s="25" t="e">
        <f>VLOOKUP(O4832,'Currency Balance'!$O$3:$Q$32,3,0)</f>
        <v>#N/A</v>
      </c>
      <c r="S4832" t="e">
        <f t="shared" si="151"/>
        <v>#N/A</v>
      </c>
    </row>
    <row r="4833" spans="1:19">
      <c r="A4833">
        <f>'Previous Trades Import_OMS Quer'!A4833</f>
        <v>0</v>
      </c>
      <c r="B4833">
        <f>'Previous Trades Import_OMS Quer'!B4833</f>
        <v>0</v>
      </c>
      <c r="C4833" s="22">
        <f>'Previous Trades Import_OMS Quer'!C4833</f>
        <v>0</v>
      </c>
      <c r="D4833">
        <f>'Previous Trades Import_OMS Quer'!D4833</f>
        <v>0</v>
      </c>
      <c r="E4833" s="22">
        <f>'Previous Trades Import_OMS Quer'!E4833</f>
        <v>0</v>
      </c>
      <c r="F4833">
        <f>'Previous Trades Import_OMS Quer'!F4833</f>
        <v>0</v>
      </c>
      <c r="G4833">
        <f>'Previous Trades Import_OMS Quer'!G4833</f>
        <v>0</v>
      </c>
      <c r="H4833">
        <f>'Previous Trades Import_OMS Quer'!H4833</f>
        <v>0</v>
      </c>
      <c r="I4833">
        <f>'Previous Trades Import_OMS Quer'!I4833</f>
        <v>0</v>
      </c>
      <c r="J4833">
        <f>'Previous Trades Import_OMS Quer'!J4833</f>
        <v>0</v>
      </c>
      <c r="K4833">
        <f>'Previous Trades Import_OMS Quer'!K4833</f>
        <v>0</v>
      </c>
      <c r="L4833">
        <f>'Previous Trades Import_OMS Quer'!L4833</f>
        <v>0</v>
      </c>
      <c r="M4833">
        <f>'Previous Trades Import_OMS Quer'!M4833</f>
        <v>0</v>
      </c>
      <c r="N4833">
        <f>'Previous Trades Import_OMS Quer'!N4833</f>
        <v>0</v>
      </c>
      <c r="O4833" t="str">
        <f>CLEAN('Previous Trades Import_OMS Quer'!O4833)</f>
        <v/>
      </c>
      <c r="Q4833" s="25">
        <f t="shared" si="150"/>
        <v>0</v>
      </c>
      <c r="R4833" s="25" t="e">
        <f>VLOOKUP(O4833,'Currency Balance'!$O$3:$Q$32,3,0)</f>
        <v>#N/A</v>
      </c>
      <c r="S4833" t="e">
        <f t="shared" si="151"/>
        <v>#N/A</v>
      </c>
    </row>
    <row r="4834" spans="1:19">
      <c r="A4834">
        <f>'Previous Trades Import_OMS Quer'!A4834</f>
        <v>0</v>
      </c>
      <c r="B4834">
        <f>'Previous Trades Import_OMS Quer'!B4834</f>
        <v>0</v>
      </c>
      <c r="C4834" s="22">
        <f>'Previous Trades Import_OMS Quer'!C4834</f>
        <v>0</v>
      </c>
      <c r="D4834">
        <f>'Previous Trades Import_OMS Quer'!D4834</f>
        <v>0</v>
      </c>
      <c r="E4834" s="22">
        <f>'Previous Trades Import_OMS Quer'!E4834</f>
        <v>0</v>
      </c>
      <c r="F4834">
        <f>'Previous Trades Import_OMS Quer'!F4834</f>
        <v>0</v>
      </c>
      <c r="G4834">
        <f>'Previous Trades Import_OMS Quer'!G4834</f>
        <v>0</v>
      </c>
      <c r="H4834">
        <f>'Previous Trades Import_OMS Quer'!H4834</f>
        <v>0</v>
      </c>
      <c r="I4834">
        <f>'Previous Trades Import_OMS Quer'!I4834</f>
        <v>0</v>
      </c>
      <c r="J4834">
        <f>'Previous Trades Import_OMS Quer'!J4834</f>
        <v>0</v>
      </c>
      <c r="K4834">
        <f>'Previous Trades Import_OMS Quer'!K4834</f>
        <v>0</v>
      </c>
      <c r="L4834">
        <f>'Previous Trades Import_OMS Quer'!L4834</f>
        <v>0</v>
      </c>
      <c r="M4834">
        <f>'Previous Trades Import_OMS Quer'!M4834</f>
        <v>0</v>
      </c>
      <c r="N4834">
        <f>'Previous Trades Import_OMS Quer'!N4834</f>
        <v>0</v>
      </c>
      <c r="O4834" t="str">
        <f>CLEAN('Previous Trades Import_OMS Quer'!O4834)</f>
        <v/>
      </c>
      <c r="Q4834" s="25">
        <f t="shared" si="150"/>
        <v>0</v>
      </c>
      <c r="R4834" s="25" t="e">
        <f>VLOOKUP(O4834,'Currency Balance'!$O$3:$Q$32,3,0)</f>
        <v>#N/A</v>
      </c>
      <c r="S4834" t="e">
        <f t="shared" si="151"/>
        <v>#N/A</v>
      </c>
    </row>
    <row r="4835" spans="1:19">
      <c r="A4835">
        <f>'Previous Trades Import_OMS Quer'!A4835</f>
        <v>0</v>
      </c>
      <c r="B4835">
        <f>'Previous Trades Import_OMS Quer'!B4835</f>
        <v>0</v>
      </c>
      <c r="C4835" s="22">
        <f>'Previous Trades Import_OMS Quer'!C4835</f>
        <v>0</v>
      </c>
      <c r="D4835">
        <f>'Previous Trades Import_OMS Quer'!D4835</f>
        <v>0</v>
      </c>
      <c r="E4835" s="22">
        <f>'Previous Trades Import_OMS Quer'!E4835</f>
        <v>0</v>
      </c>
      <c r="F4835">
        <f>'Previous Trades Import_OMS Quer'!F4835</f>
        <v>0</v>
      </c>
      <c r="G4835">
        <f>'Previous Trades Import_OMS Quer'!G4835</f>
        <v>0</v>
      </c>
      <c r="H4835">
        <f>'Previous Trades Import_OMS Quer'!H4835</f>
        <v>0</v>
      </c>
      <c r="I4835">
        <f>'Previous Trades Import_OMS Quer'!I4835</f>
        <v>0</v>
      </c>
      <c r="J4835">
        <f>'Previous Trades Import_OMS Quer'!J4835</f>
        <v>0</v>
      </c>
      <c r="K4835">
        <f>'Previous Trades Import_OMS Quer'!K4835</f>
        <v>0</v>
      </c>
      <c r="L4835">
        <f>'Previous Trades Import_OMS Quer'!L4835</f>
        <v>0</v>
      </c>
      <c r="M4835">
        <f>'Previous Trades Import_OMS Quer'!M4835</f>
        <v>0</v>
      </c>
      <c r="N4835">
        <f>'Previous Trades Import_OMS Quer'!N4835</f>
        <v>0</v>
      </c>
      <c r="O4835" t="str">
        <f>CLEAN('Previous Trades Import_OMS Quer'!O4835)</f>
        <v/>
      </c>
      <c r="Q4835" s="25">
        <f t="shared" si="150"/>
        <v>0</v>
      </c>
      <c r="R4835" s="25" t="e">
        <f>VLOOKUP(O4835,'Currency Balance'!$O$3:$Q$32,3,0)</f>
        <v>#N/A</v>
      </c>
      <c r="S4835" t="e">
        <f t="shared" si="151"/>
        <v>#N/A</v>
      </c>
    </row>
    <row r="4836" spans="1:19">
      <c r="A4836">
        <f>'Previous Trades Import_OMS Quer'!A4836</f>
        <v>0</v>
      </c>
      <c r="B4836">
        <f>'Previous Trades Import_OMS Quer'!B4836</f>
        <v>0</v>
      </c>
      <c r="C4836" s="22">
        <f>'Previous Trades Import_OMS Quer'!C4836</f>
        <v>0</v>
      </c>
      <c r="D4836">
        <f>'Previous Trades Import_OMS Quer'!D4836</f>
        <v>0</v>
      </c>
      <c r="E4836" s="22">
        <f>'Previous Trades Import_OMS Quer'!E4836</f>
        <v>0</v>
      </c>
      <c r="F4836">
        <f>'Previous Trades Import_OMS Quer'!F4836</f>
        <v>0</v>
      </c>
      <c r="G4836">
        <f>'Previous Trades Import_OMS Quer'!G4836</f>
        <v>0</v>
      </c>
      <c r="H4836">
        <f>'Previous Trades Import_OMS Quer'!H4836</f>
        <v>0</v>
      </c>
      <c r="I4836">
        <f>'Previous Trades Import_OMS Quer'!I4836</f>
        <v>0</v>
      </c>
      <c r="J4836">
        <f>'Previous Trades Import_OMS Quer'!J4836</f>
        <v>0</v>
      </c>
      <c r="K4836">
        <f>'Previous Trades Import_OMS Quer'!K4836</f>
        <v>0</v>
      </c>
      <c r="L4836">
        <f>'Previous Trades Import_OMS Quer'!L4836</f>
        <v>0</v>
      </c>
      <c r="M4836">
        <f>'Previous Trades Import_OMS Quer'!M4836</f>
        <v>0</v>
      </c>
      <c r="N4836">
        <f>'Previous Trades Import_OMS Quer'!N4836</f>
        <v>0</v>
      </c>
      <c r="O4836" t="str">
        <f>CLEAN('Previous Trades Import_OMS Quer'!O4836)</f>
        <v/>
      </c>
      <c r="Q4836" s="25">
        <f t="shared" si="150"/>
        <v>0</v>
      </c>
      <c r="R4836" s="25" t="e">
        <f>VLOOKUP(O4836,'Currency Balance'!$O$3:$Q$32,3,0)</f>
        <v>#N/A</v>
      </c>
      <c r="S4836" t="e">
        <f t="shared" si="151"/>
        <v>#N/A</v>
      </c>
    </row>
    <row r="4837" spans="1:19">
      <c r="A4837">
        <f>'Previous Trades Import_OMS Quer'!A4837</f>
        <v>0</v>
      </c>
      <c r="B4837">
        <f>'Previous Trades Import_OMS Quer'!B4837</f>
        <v>0</v>
      </c>
      <c r="C4837" s="22">
        <f>'Previous Trades Import_OMS Quer'!C4837</f>
        <v>0</v>
      </c>
      <c r="D4837">
        <f>'Previous Trades Import_OMS Quer'!D4837</f>
        <v>0</v>
      </c>
      <c r="E4837" s="22">
        <f>'Previous Trades Import_OMS Quer'!E4837</f>
        <v>0</v>
      </c>
      <c r="F4837">
        <f>'Previous Trades Import_OMS Quer'!F4837</f>
        <v>0</v>
      </c>
      <c r="G4837">
        <f>'Previous Trades Import_OMS Quer'!G4837</f>
        <v>0</v>
      </c>
      <c r="H4837">
        <f>'Previous Trades Import_OMS Quer'!H4837</f>
        <v>0</v>
      </c>
      <c r="I4837">
        <f>'Previous Trades Import_OMS Quer'!I4837</f>
        <v>0</v>
      </c>
      <c r="J4837">
        <f>'Previous Trades Import_OMS Quer'!J4837</f>
        <v>0</v>
      </c>
      <c r="K4837">
        <f>'Previous Trades Import_OMS Quer'!K4837</f>
        <v>0</v>
      </c>
      <c r="L4837">
        <f>'Previous Trades Import_OMS Quer'!L4837</f>
        <v>0</v>
      </c>
      <c r="M4837">
        <f>'Previous Trades Import_OMS Quer'!M4837</f>
        <v>0</v>
      </c>
      <c r="N4837">
        <f>'Previous Trades Import_OMS Quer'!N4837</f>
        <v>0</v>
      </c>
      <c r="O4837" t="str">
        <f>CLEAN('Previous Trades Import_OMS Quer'!O4837)</f>
        <v/>
      </c>
      <c r="Q4837" s="25">
        <f t="shared" si="150"/>
        <v>0</v>
      </c>
      <c r="R4837" s="25" t="e">
        <f>VLOOKUP(O4837,'Currency Balance'!$O$3:$Q$32,3,0)</f>
        <v>#N/A</v>
      </c>
      <c r="S4837" t="e">
        <f t="shared" si="151"/>
        <v>#N/A</v>
      </c>
    </row>
    <row r="4838" spans="1:19">
      <c r="A4838">
        <f>'Previous Trades Import_OMS Quer'!A4838</f>
        <v>0</v>
      </c>
      <c r="B4838">
        <f>'Previous Trades Import_OMS Quer'!B4838</f>
        <v>0</v>
      </c>
      <c r="C4838" s="22">
        <f>'Previous Trades Import_OMS Quer'!C4838</f>
        <v>0</v>
      </c>
      <c r="D4838">
        <f>'Previous Trades Import_OMS Quer'!D4838</f>
        <v>0</v>
      </c>
      <c r="E4838" s="22">
        <f>'Previous Trades Import_OMS Quer'!E4838</f>
        <v>0</v>
      </c>
      <c r="F4838">
        <f>'Previous Trades Import_OMS Quer'!F4838</f>
        <v>0</v>
      </c>
      <c r="G4838">
        <f>'Previous Trades Import_OMS Quer'!G4838</f>
        <v>0</v>
      </c>
      <c r="H4838">
        <f>'Previous Trades Import_OMS Quer'!H4838</f>
        <v>0</v>
      </c>
      <c r="I4838">
        <f>'Previous Trades Import_OMS Quer'!I4838</f>
        <v>0</v>
      </c>
      <c r="J4838">
        <f>'Previous Trades Import_OMS Quer'!J4838</f>
        <v>0</v>
      </c>
      <c r="K4838">
        <f>'Previous Trades Import_OMS Quer'!K4838</f>
        <v>0</v>
      </c>
      <c r="L4838">
        <f>'Previous Trades Import_OMS Quer'!L4838</f>
        <v>0</v>
      </c>
      <c r="M4838">
        <f>'Previous Trades Import_OMS Quer'!M4838</f>
        <v>0</v>
      </c>
      <c r="N4838">
        <f>'Previous Trades Import_OMS Quer'!N4838</f>
        <v>0</v>
      </c>
      <c r="O4838" t="str">
        <f>CLEAN('Previous Trades Import_OMS Quer'!O4838)</f>
        <v/>
      </c>
      <c r="Q4838" s="25">
        <f t="shared" si="150"/>
        <v>0</v>
      </c>
      <c r="R4838" s="25" t="e">
        <f>VLOOKUP(O4838,'Currency Balance'!$O$3:$Q$32,3,0)</f>
        <v>#N/A</v>
      </c>
      <c r="S4838" t="e">
        <f t="shared" si="151"/>
        <v>#N/A</v>
      </c>
    </row>
    <row r="4839" spans="1:19">
      <c r="A4839">
        <f>'Previous Trades Import_OMS Quer'!A4839</f>
        <v>0</v>
      </c>
      <c r="B4839">
        <f>'Previous Trades Import_OMS Quer'!B4839</f>
        <v>0</v>
      </c>
      <c r="C4839" s="22">
        <f>'Previous Trades Import_OMS Quer'!C4839</f>
        <v>0</v>
      </c>
      <c r="D4839">
        <f>'Previous Trades Import_OMS Quer'!D4839</f>
        <v>0</v>
      </c>
      <c r="E4839" s="22">
        <f>'Previous Trades Import_OMS Quer'!E4839</f>
        <v>0</v>
      </c>
      <c r="F4839">
        <f>'Previous Trades Import_OMS Quer'!F4839</f>
        <v>0</v>
      </c>
      <c r="G4839">
        <f>'Previous Trades Import_OMS Quer'!G4839</f>
        <v>0</v>
      </c>
      <c r="H4839">
        <f>'Previous Trades Import_OMS Quer'!H4839</f>
        <v>0</v>
      </c>
      <c r="I4839">
        <f>'Previous Trades Import_OMS Quer'!I4839</f>
        <v>0</v>
      </c>
      <c r="J4839">
        <f>'Previous Trades Import_OMS Quer'!J4839</f>
        <v>0</v>
      </c>
      <c r="K4839">
        <f>'Previous Trades Import_OMS Quer'!K4839</f>
        <v>0</v>
      </c>
      <c r="L4839">
        <f>'Previous Trades Import_OMS Quer'!L4839</f>
        <v>0</v>
      </c>
      <c r="M4839">
        <f>'Previous Trades Import_OMS Quer'!M4839</f>
        <v>0</v>
      </c>
      <c r="N4839">
        <f>'Previous Trades Import_OMS Quer'!N4839</f>
        <v>0</v>
      </c>
      <c r="O4839" t="str">
        <f>CLEAN('Previous Trades Import_OMS Quer'!O4839)</f>
        <v/>
      </c>
      <c r="Q4839" s="25">
        <f t="shared" si="150"/>
        <v>0</v>
      </c>
      <c r="R4839" s="25" t="e">
        <f>VLOOKUP(O4839,'Currency Balance'!$O$3:$Q$32,3,0)</f>
        <v>#N/A</v>
      </c>
      <c r="S4839" t="e">
        <f t="shared" si="151"/>
        <v>#N/A</v>
      </c>
    </row>
    <row r="4840" spans="1:19">
      <c r="A4840">
        <f>'Previous Trades Import_OMS Quer'!A4840</f>
        <v>0</v>
      </c>
      <c r="B4840">
        <f>'Previous Trades Import_OMS Quer'!B4840</f>
        <v>0</v>
      </c>
      <c r="C4840" s="22">
        <f>'Previous Trades Import_OMS Quer'!C4840</f>
        <v>0</v>
      </c>
      <c r="D4840">
        <f>'Previous Trades Import_OMS Quer'!D4840</f>
        <v>0</v>
      </c>
      <c r="E4840" s="22">
        <f>'Previous Trades Import_OMS Quer'!E4840</f>
        <v>0</v>
      </c>
      <c r="F4840">
        <f>'Previous Trades Import_OMS Quer'!F4840</f>
        <v>0</v>
      </c>
      <c r="G4840">
        <f>'Previous Trades Import_OMS Quer'!G4840</f>
        <v>0</v>
      </c>
      <c r="H4840">
        <f>'Previous Trades Import_OMS Quer'!H4840</f>
        <v>0</v>
      </c>
      <c r="I4840">
        <f>'Previous Trades Import_OMS Quer'!I4840</f>
        <v>0</v>
      </c>
      <c r="J4840">
        <f>'Previous Trades Import_OMS Quer'!J4840</f>
        <v>0</v>
      </c>
      <c r="K4840">
        <f>'Previous Trades Import_OMS Quer'!K4840</f>
        <v>0</v>
      </c>
      <c r="L4840">
        <f>'Previous Trades Import_OMS Quer'!L4840</f>
        <v>0</v>
      </c>
      <c r="M4840">
        <f>'Previous Trades Import_OMS Quer'!M4840</f>
        <v>0</v>
      </c>
      <c r="N4840">
        <f>'Previous Trades Import_OMS Quer'!N4840</f>
        <v>0</v>
      </c>
      <c r="O4840" t="str">
        <f>CLEAN('Previous Trades Import_OMS Quer'!O4840)</f>
        <v/>
      </c>
      <c r="Q4840" s="25">
        <f t="shared" si="150"/>
        <v>0</v>
      </c>
      <c r="R4840" s="25" t="e">
        <f>VLOOKUP(O4840,'Currency Balance'!$O$3:$Q$32,3,0)</f>
        <v>#N/A</v>
      </c>
      <c r="S4840" t="e">
        <f t="shared" si="151"/>
        <v>#N/A</v>
      </c>
    </row>
    <row r="4841" spans="1:19">
      <c r="A4841">
        <f>'Previous Trades Import_OMS Quer'!A4841</f>
        <v>0</v>
      </c>
      <c r="B4841">
        <f>'Previous Trades Import_OMS Quer'!B4841</f>
        <v>0</v>
      </c>
      <c r="C4841" s="22">
        <f>'Previous Trades Import_OMS Quer'!C4841</f>
        <v>0</v>
      </c>
      <c r="D4841">
        <f>'Previous Trades Import_OMS Quer'!D4841</f>
        <v>0</v>
      </c>
      <c r="E4841" s="22">
        <f>'Previous Trades Import_OMS Quer'!E4841</f>
        <v>0</v>
      </c>
      <c r="F4841">
        <f>'Previous Trades Import_OMS Quer'!F4841</f>
        <v>0</v>
      </c>
      <c r="G4841">
        <f>'Previous Trades Import_OMS Quer'!G4841</f>
        <v>0</v>
      </c>
      <c r="H4841">
        <f>'Previous Trades Import_OMS Quer'!H4841</f>
        <v>0</v>
      </c>
      <c r="I4841">
        <f>'Previous Trades Import_OMS Quer'!I4841</f>
        <v>0</v>
      </c>
      <c r="J4841">
        <f>'Previous Trades Import_OMS Quer'!J4841</f>
        <v>0</v>
      </c>
      <c r="K4841">
        <f>'Previous Trades Import_OMS Quer'!K4841</f>
        <v>0</v>
      </c>
      <c r="L4841">
        <f>'Previous Trades Import_OMS Quer'!L4841</f>
        <v>0</v>
      </c>
      <c r="M4841">
        <f>'Previous Trades Import_OMS Quer'!M4841</f>
        <v>0</v>
      </c>
      <c r="N4841">
        <f>'Previous Trades Import_OMS Quer'!N4841</f>
        <v>0</v>
      </c>
      <c r="O4841" t="str">
        <f>CLEAN('Previous Trades Import_OMS Quer'!O4841)</f>
        <v/>
      </c>
      <c r="Q4841" s="25">
        <f t="shared" si="150"/>
        <v>0</v>
      </c>
      <c r="R4841" s="25" t="e">
        <f>VLOOKUP(O4841,'Currency Balance'!$O$3:$Q$32,3,0)</f>
        <v>#N/A</v>
      </c>
      <c r="S4841" t="e">
        <f t="shared" si="151"/>
        <v>#N/A</v>
      </c>
    </row>
    <row r="4842" spans="1:19">
      <c r="A4842">
        <f>'Previous Trades Import_OMS Quer'!A4842</f>
        <v>0</v>
      </c>
      <c r="B4842">
        <f>'Previous Trades Import_OMS Quer'!B4842</f>
        <v>0</v>
      </c>
      <c r="C4842" s="22">
        <f>'Previous Trades Import_OMS Quer'!C4842</f>
        <v>0</v>
      </c>
      <c r="D4842">
        <f>'Previous Trades Import_OMS Quer'!D4842</f>
        <v>0</v>
      </c>
      <c r="E4842" s="22">
        <f>'Previous Trades Import_OMS Quer'!E4842</f>
        <v>0</v>
      </c>
      <c r="F4842">
        <f>'Previous Trades Import_OMS Quer'!F4842</f>
        <v>0</v>
      </c>
      <c r="G4842">
        <f>'Previous Trades Import_OMS Quer'!G4842</f>
        <v>0</v>
      </c>
      <c r="H4842">
        <f>'Previous Trades Import_OMS Quer'!H4842</f>
        <v>0</v>
      </c>
      <c r="I4842">
        <f>'Previous Trades Import_OMS Quer'!I4842</f>
        <v>0</v>
      </c>
      <c r="J4842">
        <f>'Previous Trades Import_OMS Quer'!J4842</f>
        <v>0</v>
      </c>
      <c r="K4842">
        <f>'Previous Trades Import_OMS Quer'!K4842</f>
        <v>0</v>
      </c>
      <c r="L4842">
        <f>'Previous Trades Import_OMS Quer'!L4842</f>
        <v>0</v>
      </c>
      <c r="M4842">
        <f>'Previous Trades Import_OMS Quer'!M4842</f>
        <v>0</v>
      </c>
      <c r="N4842">
        <f>'Previous Trades Import_OMS Quer'!N4842</f>
        <v>0</v>
      </c>
      <c r="O4842" t="str">
        <f>CLEAN('Previous Trades Import_OMS Quer'!O4842)</f>
        <v/>
      </c>
      <c r="Q4842" s="25">
        <f t="shared" si="150"/>
        <v>0</v>
      </c>
      <c r="R4842" s="25" t="e">
        <f>VLOOKUP(O4842,'Currency Balance'!$O$3:$Q$32,3,0)</f>
        <v>#N/A</v>
      </c>
      <c r="S4842" t="e">
        <f t="shared" si="151"/>
        <v>#N/A</v>
      </c>
    </row>
    <row r="4843" spans="1:19">
      <c r="A4843">
        <f>'Previous Trades Import_OMS Quer'!A4843</f>
        <v>0</v>
      </c>
      <c r="B4843">
        <f>'Previous Trades Import_OMS Quer'!B4843</f>
        <v>0</v>
      </c>
      <c r="C4843" s="22">
        <f>'Previous Trades Import_OMS Quer'!C4843</f>
        <v>0</v>
      </c>
      <c r="D4843">
        <f>'Previous Trades Import_OMS Quer'!D4843</f>
        <v>0</v>
      </c>
      <c r="E4843" s="22">
        <f>'Previous Trades Import_OMS Quer'!E4843</f>
        <v>0</v>
      </c>
      <c r="F4843">
        <f>'Previous Trades Import_OMS Quer'!F4843</f>
        <v>0</v>
      </c>
      <c r="G4843">
        <f>'Previous Trades Import_OMS Quer'!G4843</f>
        <v>0</v>
      </c>
      <c r="H4843">
        <f>'Previous Trades Import_OMS Quer'!H4843</f>
        <v>0</v>
      </c>
      <c r="I4843">
        <f>'Previous Trades Import_OMS Quer'!I4843</f>
        <v>0</v>
      </c>
      <c r="J4843">
        <f>'Previous Trades Import_OMS Quer'!J4843</f>
        <v>0</v>
      </c>
      <c r="K4843">
        <f>'Previous Trades Import_OMS Quer'!K4843</f>
        <v>0</v>
      </c>
      <c r="L4843">
        <f>'Previous Trades Import_OMS Quer'!L4843</f>
        <v>0</v>
      </c>
      <c r="M4843">
        <f>'Previous Trades Import_OMS Quer'!M4843</f>
        <v>0</v>
      </c>
      <c r="N4843">
        <f>'Previous Trades Import_OMS Quer'!N4843</f>
        <v>0</v>
      </c>
      <c r="O4843" t="str">
        <f>CLEAN('Previous Trades Import_OMS Quer'!O4843)</f>
        <v/>
      </c>
      <c r="Q4843" s="25">
        <f t="shared" si="150"/>
        <v>0</v>
      </c>
      <c r="R4843" s="25" t="e">
        <f>VLOOKUP(O4843,'Currency Balance'!$O$3:$Q$32,3,0)</f>
        <v>#N/A</v>
      </c>
      <c r="S4843" t="e">
        <f t="shared" si="151"/>
        <v>#N/A</v>
      </c>
    </row>
    <row r="4844" spans="1:19">
      <c r="A4844">
        <f>'Previous Trades Import_OMS Quer'!A4844</f>
        <v>0</v>
      </c>
      <c r="B4844">
        <f>'Previous Trades Import_OMS Quer'!B4844</f>
        <v>0</v>
      </c>
      <c r="C4844" s="22">
        <f>'Previous Trades Import_OMS Quer'!C4844</f>
        <v>0</v>
      </c>
      <c r="D4844">
        <f>'Previous Trades Import_OMS Quer'!D4844</f>
        <v>0</v>
      </c>
      <c r="E4844" s="22">
        <f>'Previous Trades Import_OMS Quer'!E4844</f>
        <v>0</v>
      </c>
      <c r="F4844">
        <f>'Previous Trades Import_OMS Quer'!F4844</f>
        <v>0</v>
      </c>
      <c r="G4844">
        <f>'Previous Trades Import_OMS Quer'!G4844</f>
        <v>0</v>
      </c>
      <c r="H4844">
        <f>'Previous Trades Import_OMS Quer'!H4844</f>
        <v>0</v>
      </c>
      <c r="I4844">
        <f>'Previous Trades Import_OMS Quer'!I4844</f>
        <v>0</v>
      </c>
      <c r="J4844">
        <f>'Previous Trades Import_OMS Quer'!J4844</f>
        <v>0</v>
      </c>
      <c r="K4844">
        <f>'Previous Trades Import_OMS Quer'!K4844</f>
        <v>0</v>
      </c>
      <c r="L4844">
        <f>'Previous Trades Import_OMS Quer'!L4844</f>
        <v>0</v>
      </c>
      <c r="M4844">
        <f>'Previous Trades Import_OMS Quer'!M4844</f>
        <v>0</v>
      </c>
      <c r="N4844">
        <f>'Previous Trades Import_OMS Quer'!N4844</f>
        <v>0</v>
      </c>
      <c r="O4844" t="str">
        <f>CLEAN('Previous Trades Import_OMS Quer'!O4844)</f>
        <v/>
      </c>
      <c r="Q4844" s="25">
        <f t="shared" si="150"/>
        <v>0</v>
      </c>
      <c r="R4844" s="25" t="e">
        <f>VLOOKUP(O4844,'Currency Balance'!$O$3:$Q$32,3,0)</f>
        <v>#N/A</v>
      </c>
      <c r="S4844" t="e">
        <f t="shared" si="151"/>
        <v>#N/A</v>
      </c>
    </row>
    <row r="4845" spans="1:19">
      <c r="A4845">
        <f>'Previous Trades Import_OMS Quer'!A4845</f>
        <v>0</v>
      </c>
      <c r="B4845">
        <f>'Previous Trades Import_OMS Quer'!B4845</f>
        <v>0</v>
      </c>
      <c r="C4845" s="22">
        <f>'Previous Trades Import_OMS Quer'!C4845</f>
        <v>0</v>
      </c>
      <c r="D4845">
        <f>'Previous Trades Import_OMS Quer'!D4845</f>
        <v>0</v>
      </c>
      <c r="E4845" s="22">
        <f>'Previous Trades Import_OMS Quer'!E4845</f>
        <v>0</v>
      </c>
      <c r="F4845">
        <f>'Previous Trades Import_OMS Quer'!F4845</f>
        <v>0</v>
      </c>
      <c r="G4845">
        <f>'Previous Trades Import_OMS Quer'!G4845</f>
        <v>0</v>
      </c>
      <c r="H4845">
        <f>'Previous Trades Import_OMS Quer'!H4845</f>
        <v>0</v>
      </c>
      <c r="I4845">
        <f>'Previous Trades Import_OMS Quer'!I4845</f>
        <v>0</v>
      </c>
      <c r="J4845">
        <f>'Previous Trades Import_OMS Quer'!J4845</f>
        <v>0</v>
      </c>
      <c r="K4845">
        <f>'Previous Trades Import_OMS Quer'!K4845</f>
        <v>0</v>
      </c>
      <c r="L4845">
        <f>'Previous Trades Import_OMS Quer'!L4845</f>
        <v>0</v>
      </c>
      <c r="M4845">
        <f>'Previous Trades Import_OMS Quer'!M4845</f>
        <v>0</v>
      </c>
      <c r="N4845">
        <f>'Previous Trades Import_OMS Quer'!N4845</f>
        <v>0</v>
      </c>
      <c r="O4845" t="str">
        <f>CLEAN('Previous Trades Import_OMS Quer'!O4845)</f>
        <v/>
      </c>
      <c r="Q4845" s="25">
        <f t="shared" si="150"/>
        <v>0</v>
      </c>
      <c r="R4845" s="25" t="e">
        <f>VLOOKUP(O4845,'Currency Balance'!$O$3:$Q$32,3,0)</f>
        <v>#N/A</v>
      </c>
      <c r="S4845" t="e">
        <f t="shared" si="151"/>
        <v>#N/A</v>
      </c>
    </row>
    <row r="4846" spans="1:19">
      <c r="A4846">
        <f>'Previous Trades Import_OMS Quer'!A4846</f>
        <v>0</v>
      </c>
      <c r="B4846">
        <f>'Previous Trades Import_OMS Quer'!B4846</f>
        <v>0</v>
      </c>
      <c r="C4846" s="22">
        <f>'Previous Trades Import_OMS Quer'!C4846</f>
        <v>0</v>
      </c>
      <c r="D4846">
        <f>'Previous Trades Import_OMS Quer'!D4846</f>
        <v>0</v>
      </c>
      <c r="E4846" s="22">
        <f>'Previous Trades Import_OMS Quer'!E4846</f>
        <v>0</v>
      </c>
      <c r="F4846">
        <f>'Previous Trades Import_OMS Quer'!F4846</f>
        <v>0</v>
      </c>
      <c r="G4846">
        <f>'Previous Trades Import_OMS Quer'!G4846</f>
        <v>0</v>
      </c>
      <c r="H4846">
        <f>'Previous Trades Import_OMS Quer'!H4846</f>
        <v>0</v>
      </c>
      <c r="I4846">
        <f>'Previous Trades Import_OMS Quer'!I4846</f>
        <v>0</v>
      </c>
      <c r="J4846">
        <f>'Previous Trades Import_OMS Quer'!J4846</f>
        <v>0</v>
      </c>
      <c r="K4846">
        <f>'Previous Trades Import_OMS Quer'!K4846</f>
        <v>0</v>
      </c>
      <c r="L4846">
        <f>'Previous Trades Import_OMS Quer'!L4846</f>
        <v>0</v>
      </c>
      <c r="M4846">
        <f>'Previous Trades Import_OMS Quer'!M4846</f>
        <v>0</v>
      </c>
      <c r="N4846">
        <f>'Previous Trades Import_OMS Quer'!N4846</f>
        <v>0</v>
      </c>
      <c r="O4846" t="str">
        <f>CLEAN('Previous Trades Import_OMS Quer'!O4846)</f>
        <v/>
      </c>
      <c r="Q4846" s="25">
        <f t="shared" si="150"/>
        <v>0</v>
      </c>
      <c r="R4846" s="25" t="e">
        <f>VLOOKUP(O4846,'Currency Balance'!$O$3:$Q$32,3,0)</f>
        <v>#N/A</v>
      </c>
      <c r="S4846" t="e">
        <f t="shared" si="151"/>
        <v>#N/A</v>
      </c>
    </row>
    <row r="4847" spans="1:19">
      <c r="A4847">
        <f>'Previous Trades Import_OMS Quer'!A4847</f>
        <v>0</v>
      </c>
      <c r="B4847">
        <f>'Previous Trades Import_OMS Quer'!B4847</f>
        <v>0</v>
      </c>
      <c r="C4847" s="22">
        <f>'Previous Trades Import_OMS Quer'!C4847</f>
        <v>0</v>
      </c>
      <c r="D4847">
        <f>'Previous Trades Import_OMS Quer'!D4847</f>
        <v>0</v>
      </c>
      <c r="E4847" s="22">
        <f>'Previous Trades Import_OMS Quer'!E4847</f>
        <v>0</v>
      </c>
      <c r="F4847">
        <f>'Previous Trades Import_OMS Quer'!F4847</f>
        <v>0</v>
      </c>
      <c r="G4847">
        <f>'Previous Trades Import_OMS Quer'!G4847</f>
        <v>0</v>
      </c>
      <c r="H4847">
        <f>'Previous Trades Import_OMS Quer'!H4847</f>
        <v>0</v>
      </c>
      <c r="I4847">
        <f>'Previous Trades Import_OMS Quer'!I4847</f>
        <v>0</v>
      </c>
      <c r="J4847">
        <f>'Previous Trades Import_OMS Quer'!J4847</f>
        <v>0</v>
      </c>
      <c r="K4847">
        <f>'Previous Trades Import_OMS Quer'!K4847</f>
        <v>0</v>
      </c>
      <c r="L4847">
        <f>'Previous Trades Import_OMS Quer'!L4847</f>
        <v>0</v>
      </c>
      <c r="M4847">
        <f>'Previous Trades Import_OMS Quer'!M4847</f>
        <v>0</v>
      </c>
      <c r="N4847">
        <f>'Previous Trades Import_OMS Quer'!N4847</f>
        <v>0</v>
      </c>
      <c r="O4847" t="str">
        <f>CLEAN('Previous Trades Import_OMS Quer'!O4847)</f>
        <v/>
      </c>
      <c r="Q4847" s="25">
        <f t="shared" si="150"/>
        <v>0</v>
      </c>
      <c r="R4847" s="25" t="e">
        <f>VLOOKUP(O4847,'Currency Balance'!$O$3:$Q$32,3,0)</f>
        <v>#N/A</v>
      </c>
      <c r="S4847" t="e">
        <f t="shared" si="151"/>
        <v>#N/A</v>
      </c>
    </row>
    <row r="4848" spans="1:19">
      <c r="A4848">
        <f>'Previous Trades Import_OMS Quer'!A4848</f>
        <v>0</v>
      </c>
      <c r="B4848">
        <f>'Previous Trades Import_OMS Quer'!B4848</f>
        <v>0</v>
      </c>
      <c r="C4848" s="22">
        <f>'Previous Trades Import_OMS Quer'!C4848</f>
        <v>0</v>
      </c>
      <c r="D4848">
        <f>'Previous Trades Import_OMS Quer'!D4848</f>
        <v>0</v>
      </c>
      <c r="E4848" s="22">
        <f>'Previous Trades Import_OMS Quer'!E4848</f>
        <v>0</v>
      </c>
      <c r="F4848">
        <f>'Previous Trades Import_OMS Quer'!F4848</f>
        <v>0</v>
      </c>
      <c r="G4848">
        <f>'Previous Trades Import_OMS Quer'!G4848</f>
        <v>0</v>
      </c>
      <c r="H4848">
        <f>'Previous Trades Import_OMS Quer'!H4848</f>
        <v>0</v>
      </c>
      <c r="I4848">
        <f>'Previous Trades Import_OMS Quer'!I4848</f>
        <v>0</v>
      </c>
      <c r="J4848">
        <f>'Previous Trades Import_OMS Quer'!J4848</f>
        <v>0</v>
      </c>
      <c r="K4848">
        <f>'Previous Trades Import_OMS Quer'!K4848</f>
        <v>0</v>
      </c>
      <c r="L4848">
        <f>'Previous Trades Import_OMS Quer'!L4848</f>
        <v>0</v>
      </c>
      <c r="M4848">
        <f>'Previous Trades Import_OMS Quer'!M4848</f>
        <v>0</v>
      </c>
      <c r="N4848">
        <f>'Previous Trades Import_OMS Quer'!N4848</f>
        <v>0</v>
      </c>
      <c r="O4848" t="str">
        <f>CLEAN('Previous Trades Import_OMS Quer'!O4848)</f>
        <v/>
      </c>
      <c r="Q4848" s="25">
        <f t="shared" si="150"/>
        <v>0</v>
      </c>
      <c r="R4848" s="25" t="e">
        <f>VLOOKUP(O4848,'Currency Balance'!$O$3:$Q$32,3,0)</f>
        <v>#N/A</v>
      </c>
      <c r="S4848" t="e">
        <f t="shared" si="151"/>
        <v>#N/A</v>
      </c>
    </row>
    <row r="4849" spans="1:19">
      <c r="A4849">
        <f>'Previous Trades Import_OMS Quer'!A4849</f>
        <v>0</v>
      </c>
      <c r="B4849">
        <f>'Previous Trades Import_OMS Quer'!B4849</f>
        <v>0</v>
      </c>
      <c r="C4849" s="22">
        <f>'Previous Trades Import_OMS Quer'!C4849</f>
        <v>0</v>
      </c>
      <c r="D4849">
        <f>'Previous Trades Import_OMS Quer'!D4849</f>
        <v>0</v>
      </c>
      <c r="E4849" s="22">
        <f>'Previous Trades Import_OMS Quer'!E4849</f>
        <v>0</v>
      </c>
      <c r="F4849">
        <f>'Previous Trades Import_OMS Quer'!F4849</f>
        <v>0</v>
      </c>
      <c r="G4849">
        <f>'Previous Trades Import_OMS Quer'!G4849</f>
        <v>0</v>
      </c>
      <c r="H4849">
        <f>'Previous Trades Import_OMS Quer'!H4849</f>
        <v>0</v>
      </c>
      <c r="I4849">
        <f>'Previous Trades Import_OMS Quer'!I4849</f>
        <v>0</v>
      </c>
      <c r="J4849">
        <f>'Previous Trades Import_OMS Quer'!J4849</f>
        <v>0</v>
      </c>
      <c r="K4849">
        <f>'Previous Trades Import_OMS Quer'!K4849</f>
        <v>0</v>
      </c>
      <c r="L4849">
        <f>'Previous Trades Import_OMS Quer'!L4849</f>
        <v>0</v>
      </c>
      <c r="M4849">
        <f>'Previous Trades Import_OMS Quer'!M4849</f>
        <v>0</v>
      </c>
      <c r="N4849">
        <f>'Previous Trades Import_OMS Quer'!N4849</f>
        <v>0</v>
      </c>
      <c r="O4849" t="str">
        <f>CLEAN('Previous Trades Import_OMS Quer'!O4849)</f>
        <v/>
      </c>
      <c r="Q4849" s="25">
        <f t="shared" si="150"/>
        <v>0</v>
      </c>
      <c r="R4849" s="25" t="e">
        <f>VLOOKUP(O4849,'Currency Balance'!$O$3:$Q$32,3,0)</f>
        <v>#N/A</v>
      </c>
      <c r="S4849" t="e">
        <f t="shared" si="151"/>
        <v>#N/A</v>
      </c>
    </row>
    <row r="4850" spans="1:19">
      <c r="A4850">
        <f>'Previous Trades Import_OMS Quer'!A4850</f>
        <v>0</v>
      </c>
      <c r="B4850">
        <f>'Previous Trades Import_OMS Quer'!B4850</f>
        <v>0</v>
      </c>
      <c r="C4850" s="22">
        <f>'Previous Trades Import_OMS Quer'!C4850</f>
        <v>0</v>
      </c>
      <c r="D4850">
        <f>'Previous Trades Import_OMS Quer'!D4850</f>
        <v>0</v>
      </c>
      <c r="E4850" s="22">
        <f>'Previous Trades Import_OMS Quer'!E4850</f>
        <v>0</v>
      </c>
      <c r="F4850">
        <f>'Previous Trades Import_OMS Quer'!F4850</f>
        <v>0</v>
      </c>
      <c r="G4850">
        <f>'Previous Trades Import_OMS Quer'!G4850</f>
        <v>0</v>
      </c>
      <c r="H4850">
        <f>'Previous Trades Import_OMS Quer'!H4850</f>
        <v>0</v>
      </c>
      <c r="I4850">
        <f>'Previous Trades Import_OMS Quer'!I4850</f>
        <v>0</v>
      </c>
      <c r="J4850">
        <f>'Previous Trades Import_OMS Quer'!J4850</f>
        <v>0</v>
      </c>
      <c r="K4850">
        <f>'Previous Trades Import_OMS Quer'!K4850</f>
        <v>0</v>
      </c>
      <c r="L4850">
        <f>'Previous Trades Import_OMS Quer'!L4850</f>
        <v>0</v>
      </c>
      <c r="M4850">
        <f>'Previous Trades Import_OMS Quer'!M4850</f>
        <v>0</v>
      </c>
      <c r="N4850">
        <f>'Previous Trades Import_OMS Quer'!N4850</f>
        <v>0</v>
      </c>
      <c r="O4850" t="str">
        <f>CLEAN('Previous Trades Import_OMS Quer'!O4850)</f>
        <v/>
      </c>
      <c r="Q4850" s="25">
        <f t="shared" si="150"/>
        <v>0</v>
      </c>
      <c r="R4850" s="25" t="e">
        <f>VLOOKUP(O4850,'Currency Balance'!$O$3:$Q$32,3,0)</f>
        <v>#N/A</v>
      </c>
      <c r="S4850" t="e">
        <f t="shared" si="151"/>
        <v>#N/A</v>
      </c>
    </row>
    <row r="4851" spans="1:19">
      <c r="A4851">
        <f>'Previous Trades Import_OMS Quer'!A4851</f>
        <v>0</v>
      </c>
      <c r="B4851">
        <f>'Previous Trades Import_OMS Quer'!B4851</f>
        <v>0</v>
      </c>
      <c r="C4851" s="22">
        <f>'Previous Trades Import_OMS Quer'!C4851</f>
        <v>0</v>
      </c>
      <c r="D4851">
        <f>'Previous Trades Import_OMS Quer'!D4851</f>
        <v>0</v>
      </c>
      <c r="E4851" s="22">
        <f>'Previous Trades Import_OMS Quer'!E4851</f>
        <v>0</v>
      </c>
      <c r="F4851">
        <f>'Previous Trades Import_OMS Quer'!F4851</f>
        <v>0</v>
      </c>
      <c r="G4851">
        <f>'Previous Trades Import_OMS Quer'!G4851</f>
        <v>0</v>
      </c>
      <c r="H4851">
        <f>'Previous Trades Import_OMS Quer'!H4851</f>
        <v>0</v>
      </c>
      <c r="I4851">
        <f>'Previous Trades Import_OMS Quer'!I4851</f>
        <v>0</v>
      </c>
      <c r="J4851">
        <f>'Previous Trades Import_OMS Quer'!J4851</f>
        <v>0</v>
      </c>
      <c r="K4851">
        <f>'Previous Trades Import_OMS Quer'!K4851</f>
        <v>0</v>
      </c>
      <c r="L4851">
        <f>'Previous Trades Import_OMS Quer'!L4851</f>
        <v>0</v>
      </c>
      <c r="M4851">
        <f>'Previous Trades Import_OMS Quer'!M4851</f>
        <v>0</v>
      </c>
      <c r="N4851">
        <f>'Previous Trades Import_OMS Quer'!N4851</f>
        <v>0</v>
      </c>
      <c r="O4851" t="str">
        <f>CLEAN('Previous Trades Import_OMS Quer'!O4851)</f>
        <v/>
      </c>
      <c r="Q4851" s="25">
        <f t="shared" si="150"/>
        <v>0</v>
      </c>
      <c r="R4851" s="25" t="e">
        <f>VLOOKUP(O4851,'Currency Balance'!$O$3:$Q$32,3,0)</f>
        <v>#N/A</v>
      </c>
      <c r="S4851" t="e">
        <f t="shared" si="151"/>
        <v>#N/A</v>
      </c>
    </row>
    <row r="4852" spans="1:19">
      <c r="A4852">
        <f>'Previous Trades Import_OMS Quer'!A4852</f>
        <v>0</v>
      </c>
      <c r="B4852">
        <f>'Previous Trades Import_OMS Quer'!B4852</f>
        <v>0</v>
      </c>
      <c r="C4852" s="22">
        <f>'Previous Trades Import_OMS Quer'!C4852</f>
        <v>0</v>
      </c>
      <c r="D4852">
        <f>'Previous Trades Import_OMS Quer'!D4852</f>
        <v>0</v>
      </c>
      <c r="E4852" s="22">
        <f>'Previous Trades Import_OMS Quer'!E4852</f>
        <v>0</v>
      </c>
      <c r="F4852">
        <f>'Previous Trades Import_OMS Quer'!F4852</f>
        <v>0</v>
      </c>
      <c r="G4852">
        <f>'Previous Trades Import_OMS Quer'!G4852</f>
        <v>0</v>
      </c>
      <c r="H4852">
        <f>'Previous Trades Import_OMS Quer'!H4852</f>
        <v>0</v>
      </c>
      <c r="I4852">
        <f>'Previous Trades Import_OMS Quer'!I4852</f>
        <v>0</v>
      </c>
      <c r="J4852">
        <f>'Previous Trades Import_OMS Quer'!J4852</f>
        <v>0</v>
      </c>
      <c r="K4852">
        <f>'Previous Trades Import_OMS Quer'!K4852</f>
        <v>0</v>
      </c>
      <c r="L4852">
        <f>'Previous Trades Import_OMS Quer'!L4852</f>
        <v>0</v>
      </c>
      <c r="M4852">
        <f>'Previous Trades Import_OMS Quer'!M4852</f>
        <v>0</v>
      </c>
      <c r="N4852">
        <f>'Previous Trades Import_OMS Quer'!N4852</f>
        <v>0</v>
      </c>
      <c r="O4852" t="str">
        <f>CLEAN('Previous Trades Import_OMS Quer'!O4852)</f>
        <v/>
      </c>
      <c r="Q4852" s="25">
        <f t="shared" si="150"/>
        <v>0</v>
      </c>
      <c r="R4852" s="25" t="e">
        <f>VLOOKUP(O4852,'Currency Balance'!$O$3:$Q$32,3,0)</f>
        <v>#N/A</v>
      </c>
      <c r="S4852" t="e">
        <f t="shared" si="151"/>
        <v>#N/A</v>
      </c>
    </row>
    <row r="4853" spans="1:19">
      <c r="A4853">
        <f>'Previous Trades Import_OMS Quer'!A4853</f>
        <v>0</v>
      </c>
      <c r="B4853">
        <f>'Previous Trades Import_OMS Quer'!B4853</f>
        <v>0</v>
      </c>
      <c r="C4853" s="22">
        <f>'Previous Trades Import_OMS Quer'!C4853</f>
        <v>0</v>
      </c>
      <c r="D4853">
        <f>'Previous Trades Import_OMS Quer'!D4853</f>
        <v>0</v>
      </c>
      <c r="E4853" s="22">
        <f>'Previous Trades Import_OMS Quer'!E4853</f>
        <v>0</v>
      </c>
      <c r="F4853">
        <f>'Previous Trades Import_OMS Quer'!F4853</f>
        <v>0</v>
      </c>
      <c r="G4853">
        <f>'Previous Trades Import_OMS Quer'!G4853</f>
        <v>0</v>
      </c>
      <c r="H4853">
        <f>'Previous Trades Import_OMS Quer'!H4853</f>
        <v>0</v>
      </c>
      <c r="I4853">
        <f>'Previous Trades Import_OMS Quer'!I4853</f>
        <v>0</v>
      </c>
      <c r="J4853">
        <f>'Previous Trades Import_OMS Quer'!J4853</f>
        <v>0</v>
      </c>
      <c r="K4853">
        <f>'Previous Trades Import_OMS Quer'!K4853</f>
        <v>0</v>
      </c>
      <c r="L4853">
        <f>'Previous Trades Import_OMS Quer'!L4853</f>
        <v>0</v>
      </c>
      <c r="M4853">
        <f>'Previous Trades Import_OMS Quer'!M4853</f>
        <v>0</v>
      </c>
      <c r="N4853">
        <f>'Previous Trades Import_OMS Quer'!N4853</f>
        <v>0</v>
      </c>
      <c r="O4853" t="str">
        <f>CLEAN('Previous Trades Import_OMS Quer'!O4853)</f>
        <v/>
      </c>
      <c r="Q4853" s="25">
        <f t="shared" si="150"/>
        <v>0</v>
      </c>
      <c r="R4853" s="25" t="e">
        <f>VLOOKUP(O4853,'Currency Balance'!$O$3:$Q$32,3,0)</f>
        <v>#N/A</v>
      </c>
      <c r="S4853" t="e">
        <f t="shared" si="151"/>
        <v>#N/A</v>
      </c>
    </row>
    <row r="4854" spans="1:19">
      <c r="A4854">
        <f>'Previous Trades Import_OMS Quer'!A4854</f>
        <v>0</v>
      </c>
      <c r="B4854">
        <f>'Previous Trades Import_OMS Quer'!B4854</f>
        <v>0</v>
      </c>
      <c r="C4854" s="22">
        <f>'Previous Trades Import_OMS Quer'!C4854</f>
        <v>0</v>
      </c>
      <c r="D4854">
        <f>'Previous Trades Import_OMS Quer'!D4854</f>
        <v>0</v>
      </c>
      <c r="E4854" s="22">
        <f>'Previous Trades Import_OMS Quer'!E4854</f>
        <v>0</v>
      </c>
      <c r="F4854">
        <f>'Previous Trades Import_OMS Quer'!F4854</f>
        <v>0</v>
      </c>
      <c r="G4854">
        <f>'Previous Trades Import_OMS Quer'!G4854</f>
        <v>0</v>
      </c>
      <c r="H4854">
        <f>'Previous Trades Import_OMS Quer'!H4854</f>
        <v>0</v>
      </c>
      <c r="I4854">
        <f>'Previous Trades Import_OMS Quer'!I4854</f>
        <v>0</v>
      </c>
      <c r="J4854">
        <f>'Previous Trades Import_OMS Quer'!J4854</f>
        <v>0</v>
      </c>
      <c r="K4854">
        <f>'Previous Trades Import_OMS Quer'!K4854</f>
        <v>0</v>
      </c>
      <c r="L4854">
        <f>'Previous Trades Import_OMS Quer'!L4854</f>
        <v>0</v>
      </c>
      <c r="M4854">
        <f>'Previous Trades Import_OMS Quer'!M4854</f>
        <v>0</v>
      </c>
      <c r="N4854">
        <f>'Previous Trades Import_OMS Quer'!N4854</f>
        <v>0</v>
      </c>
      <c r="O4854" t="str">
        <f>CLEAN('Previous Trades Import_OMS Quer'!O4854)</f>
        <v/>
      </c>
      <c r="Q4854" s="25">
        <f t="shared" si="150"/>
        <v>0</v>
      </c>
      <c r="R4854" s="25" t="e">
        <f>VLOOKUP(O4854,'Currency Balance'!$O$3:$Q$32,3,0)</f>
        <v>#N/A</v>
      </c>
      <c r="S4854" t="e">
        <f t="shared" si="151"/>
        <v>#N/A</v>
      </c>
    </row>
    <row r="4855" spans="1:19">
      <c r="A4855">
        <f>'Previous Trades Import_OMS Quer'!A4855</f>
        <v>0</v>
      </c>
      <c r="B4855">
        <f>'Previous Trades Import_OMS Quer'!B4855</f>
        <v>0</v>
      </c>
      <c r="C4855" s="22">
        <f>'Previous Trades Import_OMS Quer'!C4855</f>
        <v>0</v>
      </c>
      <c r="D4855">
        <f>'Previous Trades Import_OMS Quer'!D4855</f>
        <v>0</v>
      </c>
      <c r="E4855" s="22">
        <f>'Previous Trades Import_OMS Quer'!E4855</f>
        <v>0</v>
      </c>
      <c r="F4855">
        <f>'Previous Trades Import_OMS Quer'!F4855</f>
        <v>0</v>
      </c>
      <c r="G4855">
        <f>'Previous Trades Import_OMS Quer'!G4855</f>
        <v>0</v>
      </c>
      <c r="H4855">
        <f>'Previous Trades Import_OMS Quer'!H4855</f>
        <v>0</v>
      </c>
      <c r="I4855">
        <f>'Previous Trades Import_OMS Quer'!I4855</f>
        <v>0</v>
      </c>
      <c r="J4855">
        <f>'Previous Trades Import_OMS Quer'!J4855</f>
        <v>0</v>
      </c>
      <c r="K4855">
        <f>'Previous Trades Import_OMS Quer'!K4855</f>
        <v>0</v>
      </c>
      <c r="L4855">
        <f>'Previous Trades Import_OMS Quer'!L4855</f>
        <v>0</v>
      </c>
      <c r="M4855">
        <f>'Previous Trades Import_OMS Quer'!M4855</f>
        <v>0</v>
      </c>
      <c r="N4855">
        <f>'Previous Trades Import_OMS Quer'!N4855</f>
        <v>0</v>
      </c>
      <c r="O4855" t="str">
        <f>CLEAN('Previous Trades Import_OMS Quer'!O4855)</f>
        <v/>
      </c>
      <c r="Q4855" s="25">
        <f t="shared" si="150"/>
        <v>0</v>
      </c>
      <c r="R4855" s="25" t="e">
        <f>VLOOKUP(O4855,'Currency Balance'!$O$3:$Q$32,3,0)</f>
        <v>#N/A</v>
      </c>
      <c r="S4855" t="e">
        <f t="shared" si="151"/>
        <v>#N/A</v>
      </c>
    </row>
    <row r="4856" spans="1:19">
      <c r="A4856">
        <f>'Previous Trades Import_OMS Quer'!A4856</f>
        <v>0</v>
      </c>
      <c r="B4856">
        <f>'Previous Trades Import_OMS Quer'!B4856</f>
        <v>0</v>
      </c>
      <c r="C4856" s="22">
        <f>'Previous Trades Import_OMS Quer'!C4856</f>
        <v>0</v>
      </c>
      <c r="D4856">
        <f>'Previous Trades Import_OMS Quer'!D4856</f>
        <v>0</v>
      </c>
      <c r="E4856" s="22">
        <f>'Previous Trades Import_OMS Quer'!E4856</f>
        <v>0</v>
      </c>
      <c r="F4856">
        <f>'Previous Trades Import_OMS Quer'!F4856</f>
        <v>0</v>
      </c>
      <c r="G4856">
        <f>'Previous Trades Import_OMS Quer'!G4856</f>
        <v>0</v>
      </c>
      <c r="H4856">
        <f>'Previous Trades Import_OMS Quer'!H4856</f>
        <v>0</v>
      </c>
      <c r="I4856">
        <f>'Previous Trades Import_OMS Quer'!I4856</f>
        <v>0</v>
      </c>
      <c r="J4856">
        <f>'Previous Trades Import_OMS Quer'!J4856</f>
        <v>0</v>
      </c>
      <c r="K4856">
        <f>'Previous Trades Import_OMS Quer'!K4856</f>
        <v>0</v>
      </c>
      <c r="L4856">
        <f>'Previous Trades Import_OMS Quer'!L4856</f>
        <v>0</v>
      </c>
      <c r="M4856">
        <f>'Previous Trades Import_OMS Quer'!M4856</f>
        <v>0</v>
      </c>
      <c r="N4856">
        <f>'Previous Trades Import_OMS Quer'!N4856</f>
        <v>0</v>
      </c>
      <c r="O4856" t="str">
        <f>CLEAN('Previous Trades Import_OMS Quer'!O4856)</f>
        <v/>
      </c>
      <c r="Q4856" s="25">
        <f t="shared" si="150"/>
        <v>0</v>
      </c>
      <c r="R4856" s="25" t="e">
        <f>VLOOKUP(O4856,'Currency Balance'!$O$3:$Q$32,3,0)</f>
        <v>#N/A</v>
      </c>
      <c r="S4856" t="e">
        <f t="shared" si="151"/>
        <v>#N/A</v>
      </c>
    </row>
    <row r="4857" spans="1:19">
      <c r="A4857">
        <f>'Previous Trades Import_OMS Quer'!A4857</f>
        <v>0</v>
      </c>
      <c r="B4857">
        <f>'Previous Trades Import_OMS Quer'!B4857</f>
        <v>0</v>
      </c>
      <c r="C4857" s="22">
        <f>'Previous Trades Import_OMS Quer'!C4857</f>
        <v>0</v>
      </c>
      <c r="D4857">
        <f>'Previous Trades Import_OMS Quer'!D4857</f>
        <v>0</v>
      </c>
      <c r="E4857" s="22">
        <f>'Previous Trades Import_OMS Quer'!E4857</f>
        <v>0</v>
      </c>
      <c r="F4857">
        <f>'Previous Trades Import_OMS Quer'!F4857</f>
        <v>0</v>
      </c>
      <c r="G4857">
        <f>'Previous Trades Import_OMS Quer'!G4857</f>
        <v>0</v>
      </c>
      <c r="H4857">
        <f>'Previous Trades Import_OMS Quer'!H4857</f>
        <v>0</v>
      </c>
      <c r="I4857">
        <f>'Previous Trades Import_OMS Quer'!I4857</f>
        <v>0</v>
      </c>
      <c r="J4857">
        <f>'Previous Trades Import_OMS Quer'!J4857</f>
        <v>0</v>
      </c>
      <c r="K4857">
        <f>'Previous Trades Import_OMS Quer'!K4857</f>
        <v>0</v>
      </c>
      <c r="L4857">
        <f>'Previous Trades Import_OMS Quer'!L4857</f>
        <v>0</v>
      </c>
      <c r="M4857">
        <f>'Previous Trades Import_OMS Quer'!M4857</f>
        <v>0</v>
      </c>
      <c r="N4857">
        <f>'Previous Trades Import_OMS Quer'!N4857</f>
        <v>0</v>
      </c>
      <c r="O4857" t="str">
        <f>CLEAN('Previous Trades Import_OMS Quer'!O4857)</f>
        <v/>
      </c>
      <c r="Q4857" s="25">
        <f t="shared" si="150"/>
        <v>0</v>
      </c>
      <c r="R4857" s="25" t="e">
        <f>VLOOKUP(O4857,'Currency Balance'!$O$3:$Q$32,3,0)</f>
        <v>#N/A</v>
      </c>
      <c r="S4857" t="e">
        <f t="shared" si="151"/>
        <v>#N/A</v>
      </c>
    </row>
    <row r="4858" spans="1:19">
      <c r="A4858">
        <f>'Previous Trades Import_OMS Quer'!A4858</f>
        <v>0</v>
      </c>
      <c r="B4858">
        <f>'Previous Trades Import_OMS Quer'!B4858</f>
        <v>0</v>
      </c>
      <c r="C4858" s="22">
        <f>'Previous Trades Import_OMS Quer'!C4858</f>
        <v>0</v>
      </c>
      <c r="D4858">
        <f>'Previous Trades Import_OMS Quer'!D4858</f>
        <v>0</v>
      </c>
      <c r="E4858" s="22">
        <f>'Previous Trades Import_OMS Quer'!E4858</f>
        <v>0</v>
      </c>
      <c r="F4858">
        <f>'Previous Trades Import_OMS Quer'!F4858</f>
        <v>0</v>
      </c>
      <c r="G4858">
        <f>'Previous Trades Import_OMS Quer'!G4858</f>
        <v>0</v>
      </c>
      <c r="H4858">
        <f>'Previous Trades Import_OMS Quer'!H4858</f>
        <v>0</v>
      </c>
      <c r="I4858">
        <f>'Previous Trades Import_OMS Quer'!I4858</f>
        <v>0</v>
      </c>
      <c r="J4858">
        <f>'Previous Trades Import_OMS Quer'!J4858</f>
        <v>0</v>
      </c>
      <c r="K4858">
        <f>'Previous Trades Import_OMS Quer'!K4858</f>
        <v>0</v>
      </c>
      <c r="L4858">
        <f>'Previous Trades Import_OMS Quer'!L4858</f>
        <v>0</v>
      </c>
      <c r="M4858">
        <f>'Previous Trades Import_OMS Quer'!M4858</f>
        <v>0</v>
      </c>
      <c r="N4858">
        <f>'Previous Trades Import_OMS Quer'!N4858</f>
        <v>0</v>
      </c>
      <c r="O4858" t="str">
        <f>CLEAN('Previous Trades Import_OMS Quer'!O4858)</f>
        <v/>
      </c>
      <c r="Q4858" s="25">
        <f t="shared" si="150"/>
        <v>0</v>
      </c>
      <c r="R4858" s="25" t="e">
        <f>VLOOKUP(O4858,'Currency Balance'!$O$3:$Q$32,3,0)</f>
        <v>#N/A</v>
      </c>
      <c r="S4858" t="e">
        <f t="shared" si="151"/>
        <v>#N/A</v>
      </c>
    </row>
    <row r="4859" spans="1:19">
      <c r="A4859">
        <f>'Previous Trades Import_OMS Quer'!A4859</f>
        <v>0</v>
      </c>
      <c r="B4859">
        <f>'Previous Trades Import_OMS Quer'!B4859</f>
        <v>0</v>
      </c>
      <c r="C4859" s="22">
        <f>'Previous Trades Import_OMS Quer'!C4859</f>
        <v>0</v>
      </c>
      <c r="D4859">
        <f>'Previous Trades Import_OMS Quer'!D4859</f>
        <v>0</v>
      </c>
      <c r="E4859" s="22">
        <f>'Previous Trades Import_OMS Quer'!E4859</f>
        <v>0</v>
      </c>
      <c r="F4859">
        <f>'Previous Trades Import_OMS Quer'!F4859</f>
        <v>0</v>
      </c>
      <c r="G4859">
        <f>'Previous Trades Import_OMS Quer'!G4859</f>
        <v>0</v>
      </c>
      <c r="H4859">
        <f>'Previous Trades Import_OMS Quer'!H4859</f>
        <v>0</v>
      </c>
      <c r="I4859">
        <f>'Previous Trades Import_OMS Quer'!I4859</f>
        <v>0</v>
      </c>
      <c r="J4859">
        <f>'Previous Trades Import_OMS Quer'!J4859</f>
        <v>0</v>
      </c>
      <c r="K4859">
        <f>'Previous Trades Import_OMS Quer'!K4859</f>
        <v>0</v>
      </c>
      <c r="L4859">
        <f>'Previous Trades Import_OMS Quer'!L4859</f>
        <v>0</v>
      </c>
      <c r="M4859">
        <f>'Previous Trades Import_OMS Quer'!M4859</f>
        <v>0</v>
      </c>
      <c r="N4859">
        <f>'Previous Trades Import_OMS Quer'!N4859</f>
        <v>0</v>
      </c>
      <c r="O4859" t="str">
        <f>CLEAN('Previous Trades Import_OMS Quer'!O4859)</f>
        <v/>
      </c>
      <c r="Q4859" s="25">
        <f t="shared" si="150"/>
        <v>0</v>
      </c>
      <c r="R4859" s="25" t="e">
        <f>VLOOKUP(O4859,'Currency Balance'!$O$3:$Q$32,3,0)</f>
        <v>#N/A</v>
      </c>
      <c r="S4859" t="e">
        <f t="shared" si="151"/>
        <v>#N/A</v>
      </c>
    </row>
    <row r="4860" spans="1:19">
      <c r="A4860">
        <f>'Previous Trades Import_OMS Quer'!A4860</f>
        <v>0</v>
      </c>
      <c r="B4860">
        <f>'Previous Trades Import_OMS Quer'!B4860</f>
        <v>0</v>
      </c>
      <c r="C4860" s="22">
        <f>'Previous Trades Import_OMS Quer'!C4860</f>
        <v>0</v>
      </c>
      <c r="D4860">
        <f>'Previous Trades Import_OMS Quer'!D4860</f>
        <v>0</v>
      </c>
      <c r="E4860" s="22">
        <f>'Previous Trades Import_OMS Quer'!E4860</f>
        <v>0</v>
      </c>
      <c r="F4860">
        <f>'Previous Trades Import_OMS Quer'!F4860</f>
        <v>0</v>
      </c>
      <c r="G4860">
        <f>'Previous Trades Import_OMS Quer'!G4860</f>
        <v>0</v>
      </c>
      <c r="H4860">
        <f>'Previous Trades Import_OMS Quer'!H4860</f>
        <v>0</v>
      </c>
      <c r="I4860">
        <f>'Previous Trades Import_OMS Quer'!I4860</f>
        <v>0</v>
      </c>
      <c r="J4860">
        <f>'Previous Trades Import_OMS Quer'!J4860</f>
        <v>0</v>
      </c>
      <c r="K4860">
        <f>'Previous Trades Import_OMS Quer'!K4860</f>
        <v>0</v>
      </c>
      <c r="L4860">
        <f>'Previous Trades Import_OMS Quer'!L4860</f>
        <v>0</v>
      </c>
      <c r="M4860">
        <f>'Previous Trades Import_OMS Quer'!M4860</f>
        <v>0</v>
      </c>
      <c r="N4860">
        <f>'Previous Trades Import_OMS Quer'!N4860</f>
        <v>0</v>
      </c>
      <c r="O4860" t="str">
        <f>CLEAN('Previous Trades Import_OMS Quer'!O4860)</f>
        <v/>
      </c>
      <c r="Q4860" s="25">
        <f t="shared" si="150"/>
        <v>0</v>
      </c>
      <c r="R4860" s="25" t="e">
        <f>VLOOKUP(O4860,'Currency Balance'!$O$3:$Q$32,3,0)</f>
        <v>#N/A</v>
      </c>
      <c r="S4860" t="e">
        <f t="shared" si="151"/>
        <v>#N/A</v>
      </c>
    </row>
    <row r="4861" spans="1:19">
      <c r="A4861">
        <f>'Previous Trades Import_OMS Quer'!A4861</f>
        <v>0</v>
      </c>
      <c r="B4861">
        <f>'Previous Trades Import_OMS Quer'!B4861</f>
        <v>0</v>
      </c>
      <c r="C4861" s="22">
        <f>'Previous Trades Import_OMS Quer'!C4861</f>
        <v>0</v>
      </c>
      <c r="D4861">
        <f>'Previous Trades Import_OMS Quer'!D4861</f>
        <v>0</v>
      </c>
      <c r="E4861" s="22">
        <f>'Previous Trades Import_OMS Quer'!E4861</f>
        <v>0</v>
      </c>
      <c r="F4861">
        <f>'Previous Trades Import_OMS Quer'!F4861</f>
        <v>0</v>
      </c>
      <c r="G4861">
        <f>'Previous Trades Import_OMS Quer'!G4861</f>
        <v>0</v>
      </c>
      <c r="H4861">
        <f>'Previous Trades Import_OMS Quer'!H4861</f>
        <v>0</v>
      </c>
      <c r="I4861">
        <f>'Previous Trades Import_OMS Quer'!I4861</f>
        <v>0</v>
      </c>
      <c r="J4861">
        <f>'Previous Trades Import_OMS Quer'!J4861</f>
        <v>0</v>
      </c>
      <c r="K4861">
        <f>'Previous Trades Import_OMS Quer'!K4861</f>
        <v>0</v>
      </c>
      <c r="L4861">
        <f>'Previous Trades Import_OMS Quer'!L4861</f>
        <v>0</v>
      </c>
      <c r="M4861">
        <f>'Previous Trades Import_OMS Quer'!M4861</f>
        <v>0</v>
      </c>
      <c r="N4861">
        <f>'Previous Trades Import_OMS Quer'!N4861</f>
        <v>0</v>
      </c>
      <c r="O4861" t="str">
        <f>CLEAN('Previous Trades Import_OMS Quer'!O4861)</f>
        <v/>
      </c>
      <c r="Q4861" s="25">
        <f t="shared" si="150"/>
        <v>0</v>
      </c>
      <c r="R4861" s="25" t="e">
        <f>VLOOKUP(O4861,'Currency Balance'!$O$3:$Q$32,3,0)</f>
        <v>#N/A</v>
      </c>
      <c r="S4861" t="e">
        <f t="shared" si="151"/>
        <v>#N/A</v>
      </c>
    </row>
    <row r="4862" spans="1:19">
      <c r="A4862">
        <f>'Previous Trades Import_OMS Quer'!A4862</f>
        <v>0</v>
      </c>
      <c r="B4862">
        <f>'Previous Trades Import_OMS Quer'!B4862</f>
        <v>0</v>
      </c>
      <c r="C4862" s="22">
        <f>'Previous Trades Import_OMS Quer'!C4862</f>
        <v>0</v>
      </c>
      <c r="D4862">
        <f>'Previous Trades Import_OMS Quer'!D4862</f>
        <v>0</v>
      </c>
      <c r="E4862" s="22">
        <f>'Previous Trades Import_OMS Quer'!E4862</f>
        <v>0</v>
      </c>
      <c r="F4862">
        <f>'Previous Trades Import_OMS Quer'!F4862</f>
        <v>0</v>
      </c>
      <c r="G4862">
        <f>'Previous Trades Import_OMS Quer'!G4862</f>
        <v>0</v>
      </c>
      <c r="H4862">
        <f>'Previous Trades Import_OMS Quer'!H4862</f>
        <v>0</v>
      </c>
      <c r="I4862">
        <f>'Previous Trades Import_OMS Quer'!I4862</f>
        <v>0</v>
      </c>
      <c r="J4862">
        <f>'Previous Trades Import_OMS Quer'!J4862</f>
        <v>0</v>
      </c>
      <c r="K4862">
        <f>'Previous Trades Import_OMS Quer'!K4862</f>
        <v>0</v>
      </c>
      <c r="L4862">
        <f>'Previous Trades Import_OMS Quer'!L4862</f>
        <v>0</v>
      </c>
      <c r="M4862">
        <f>'Previous Trades Import_OMS Quer'!M4862</f>
        <v>0</v>
      </c>
      <c r="N4862">
        <f>'Previous Trades Import_OMS Quer'!N4862</f>
        <v>0</v>
      </c>
      <c r="O4862" t="str">
        <f>CLEAN('Previous Trades Import_OMS Quer'!O4862)</f>
        <v/>
      </c>
      <c r="Q4862" s="25">
        <f t="shared" si="150"/>
        <v>0</v>
      </c>
      <c r="R4862" s="25" t="e">
        <f>VLOOKUP(O4862,'Currency Balance'!$O$3:$Q$32,3,0)</f>
        <v>#N/A</v>
      </c>
      <c r="S4862" t="e">
        <f t="shared" si="151"/>
        <v>#N/A</v>
      </c>
    </row>
    <row r="4863" spans="1:19">
      <c r="A4863">
        <f>'Previous Trades Import_OMS Quer'!A4863</f>
        <v>0</v>
      </c>
      <c r="B4863">
        <f>'Previous Trades Import_OMS Quer'!B4863</f>
        <v>0</v>
      </c>
      <c r="C4863" s="22">
        <f>'Previous Trades Import_OMS Quer'!C4863</f>
        <v>0</v>
      </c>
      <c r="D4863">
        <f>'Previous Trades Import_OMS Quer'!D4863</f>
        <v>0</v>
      </c>
      <c r="E4863" s="22">
        <f>'Previous Trades Import_OMS Quer'!E4863</f>
        <v>0</v>
      </c>
      <c r="F4863">
        <f>'Previous Trades Import_OMS Quer'!F4863</f>
        <v>0</v>
      </c>
      <c r="G4863">
        <f>'Previous Trades Import_OMS Quer'!G4863</f>
        <v>0</v>
      </c>
      <c r="H4863">
        <f>'Previous Trades Import_OMS Quer'!H4863</f>
        <v>0</v>
      </c>
      <c r="I4863">
        <f>'Previous Trades Import_OMS Quer'!I4863</f>
        <v>0</v>
      </c>
      <c r="J4863">
        <f>'Previous Trades Import_OMS Quer'!J4863</f>
        <v>0</v>
      </c>
      <c r="K4863">
        <f>'Previous Trades Import_OMS Quer'!K4863</f>
        <v>0</v>
      </c>
      <c r="L4863">
        <f>'Previous Trades Import_OMS Quer'!L4863</f>
        <v>0</v>
      </c>
      <c r="M4863">
        <f>'Previous Trades Import_OMS Quer'!M4863</f>
        <v>0</v>
      </c>
      <c r="N4863">
        <f>'Previous Trades Import_OMS Quer'!N4863</f>
        <v>0</v>
      </c>
      <c r="O4863" t="str">
        <f>CLEAN('Previous Trades Import_OMS Quer'!O4863)</f>
        <v/>
      </c>
      <c r="Q4863" s="25">
        <f t="shared" si="150"/>
        <v>0</v>
      </c>
      <c r="R4863" s="25" t="e">
        <f>VLOOKUP(O4863,'Currency Balance'!$O$3:$Q$32,3,0)</f>
        <v>#N/A</v>
      </c>
      <c r="S4863" t="e">
        <f t="shared" si="151"/>
        <v>#N/A</v>
      </c>
    </row>
    <row r="4864" spans="1:19">
      <c r="A4864">
        <f>'Previous Trades Import_OMS Quer'!A4864</f>
        <v>0</v>
      </c>
      <c r="B4864">
        <f>'Previous Trades Import_OMS Quer'!B4864</f>
        <v>0</v>
      </c>
      <c r="C4864" s="22">
        <f>'Previous Trades Import_OMS Quer'!C4864</f>
        <v>0</v>
      </c>
      <c r="D4864">
        <f>'Previous Trades Import_OMS Quer'!D4864</f>
        <v>0</v>
      </c>
      <c r="E4864" s="22">
        <f>'Previous Trades Import_OMS Quer'!E4864</f>
        <v>0</v>
      </c>
      <c r="F4864">
        <f>'Previous Trades Import_OMS Quer'!F4864</f>
        <v>0</v>
      </c>
      <c r="G4864">
        <f>'Previous Trades Import_OMS Quer'!G4864</f>
        <v>0</v>
      </c>
      <c r="H4864">
        <f>'Previous Trades Import_OMS Quer'!H4864</f>
        <v>0</v>
      </c>
      <c r="I4864">
        <f>'Previous Trades Import_OMS Quer'!I4864</f>
        <v>0</v>
      </c>
      <c r="J4864">
        <f>'Previous Trades Import_OMS Quer'!J4864</f>
        <v>0</v>
      </c>
      <c r="K4864">
        <f>'Previous Trades Import_OMS Quer'!K4864</f>
        <v>0</v>
      </c>
      <c r="L4864">
        <f>'Previous Trades Import_OMS Quer'!L4864</f>
        <v>0</v>
      </c>
      <c r="M4864">
        <f>'Previous Trades Import_OMS Quer'!M4864</f>
        <v>0</v>
      </c>
      <c r="N4864">
        <f>'Previous Trades Import_OMS Quer'!N4864</f>
        <v>0</v>
      </c>
      <c r="O4864" t="str">
        <f>CLEAN('Previous Trades Import_OMS Quer'!O4864)</f>
        <v/>
      </c>
      <c r="Q4864" s="25">
        <f t="shared" si="150"/>
        <v>0</v>
      </c>
      <c r="R4864" s="25" t="e">
        <f>VLOOKUP(O4864,'Currency Balance'!$O$3:$Q$32,3,0)</f>
        <v>#N/A</v>
      </c>
      <c r="S4864" t="e">
        <f t="shared" si="151"/>
        <v>#N/A</v>
      </c>
    </row>
    <row r="4865" spans="1:19">
      <c r="A4865">
        <f>'Previous Trades Import_OMS Quer'!A4865</f>
        <v>0</v>
      </c>
      <c r="B4865">
        <f>'Previous Trades Import_OMS Quer'!B4865</f>
        <v>0</v>
      </c>
      <c r="C4865" s="22">
        <f>'Previous Trades Import_OMS Quer'!C4865</f>
        <v>0</v>
      </c>
      <c r="D4865">
        <f>'Previous Trades Import_OMS Quer'!D4865</f>
        <v>0</v>
      </c>
      <c r="E4865" s="22">
        <f>'Previous Trades Import_OMS Quer'!E4865</f>
        <v>0</v>
      </c>
      <c r="F4865">
        <f>'Previous Trades Import_OMS Quer'!F4865</f>
        <v>0</v>
      </c>
      <c r="G4865">
        <f>'Previous Trades Import_OMS Quer'!G4865</f>
        <v>0</v>
      </c>
      <c r="H4865">
        <f>'Previous Trades Import_OMS Quer'!H4865</f>
        <v>0</v>
      </c>
      <c r="I4865">
        <f>'Previous Trades Import_OMS Quer'!I4865</f>
        <v>0</v>
      </c>
      <c r="J4865">
        <f>'Previous Trades Import_OMS Quer'!J4865</f>
        <v>0</v>
      </c>
      <c r="K4865">
        <f>'Previous Trades Import_OMS Quer'!K4865</f>
        <v>0</v>
      </c>
      <c r="L4865">
        <f>'Previous Trades Import_OMS Quer'!L4865</f>
        <v>0</v>
      </c>
      <c r="M4865">
        <f>'Previous Trades Import_OMS Quer'!M4865</f>
        <v>0</v>
      </c>
      <c r="N4865">
        <f>'Previous Trades Import_OMS Quer'!N4865</f>
        <v>0</v>
      </c>
      <c r="O4865" t="str">
        <f>CLEAN('Previous Trades Import_OMS Quer'!O4865)</f>
        <v/>
      </c>
      <c r="Q4865" s="25">
        <f t="shared" si="150"/>
        <v>0</v>
      </c>
      <c r="R4865" s="25" t="e">
        <f>VLOOKUP(O4865,'Currency Balance'!$O$3:$Q$32,3,0)</f>
        <v>#N/A</v>
      </c>
      <c r="S4865" t="e">
        <f t="shared" si="151"/>
        <v>#N/A</v>
      </c>
    </row>
    <row r="4866" spans="1:19">
      <c r="A4866">
        <f>'Previous Trades Import_OMS Quer'!A4866</f>
        <v>0</v>
      </c>
      <c r="B4866">
        <f>'Previous Trades Import_OMS Quer'!B4866</f>
        <v>0</v>
      </c>
      <c r="C4866" s="22">
        <f>'Previous Trades Import_OMS Quer'!C4866</f>
        <v>0</v>
      </c>
      <c r="D4866">
        <f>'Previous Trades Import_OMS Quer'!D4866</f>
        <v>0</v>
      </c>
      <c r="E4866" s="22">
        <f>'Previous Trades Import_OMS Quer'!E4866</f>
        <v>0</v>
      </c>
      <c r="F4866">
        <f>'Previous Trades Import_OMS Quer'!F4866</f>
        <v>0</v>
      </c>
      <c r="G4866">
        <f>'Previous Trades Import_OMS Quer'!G4866</f>
        <v>0</v>
      </c>
      <c r="H4866">
        <f>'Previous Trades Import_OMS Quer'!H4866</f>
        <v>0</v>
      </c>
      <c r="I4866">
        <f>'Previous Trades Import_OMS Quer'!I4866</f>
        <v>0</v>
      </c>
      <c r="J4866">
        <f>'Previous Trades Import_OMS Quer'!J4866</f>
        <v>0</v>
      </c>
      <c r="K4866">
        <f>'Previous Trades Import_OMS Quer'!K4866</f>
        <v>0</v>
      </c>
      <c r="L4866">
        <f>'Previous Trades Import_OMS Quer'!L4866</f>
        <v>0</v>
      </c>
      <c r="M4866">
        <f>'Previous Trades Import_OMS Quer'!M4866</f>
        <v>0</v>
      </c>
      <c r="N4866">
        <f>'Previous Trades Import_OMS Quer'!N4866</f>
        <v>0</v>
      </c>
      <c r="O4866" t="str">
        <f>CLEAN('Previous Trades Import_OMS Quer'!O4866)</f>
        <v/>
      </c>
      <c r="Q4866" s="25">
        <f t="shared" ref="Q4866:Q4929" si="152">IF(G4866="sell",M4866,-M4866)</f>
        <v>0</v>
      </c>
      <c r="R4866" s="25" t="e">
        <f>VLOOKUP(O4866,'Currency Balance'!$O$3:$Q$32,3,0)</f>
        <v>#N/A</v>
      </c>
      <c r="S4866" t="e">
        <f t="shared" ref="S4866:S4929" si="153">Q4866/R4866</f>
        <v>#N/A</v>
      </c>
    </row>
    <row r="4867" spans="1:19">
      <c r="A4867">
        <f>'Previous Trades Import_OMS Quer'!A4867</f>
        <v>0</v>
      </c>
      <c r="B4867">
        <f>'Previous Trades Import_OMS Quer'!B4867</f>
        <v>0</v>
      </c>
      <c r="C4867" s="22">
        <f>'Previous Trades Import_OMS Quer'!C4867</f>
        <v>0</v>
      </c>
      <c r="D4867">
        <f>'Previous Trades Import_OMS Quer'!D4867</f>
        <v>0</v>
      </c>
      <c r="E4867" s="22">
        <f>'Previous Trades Import_OMS Quer'!E4867</f>
        <v>0</v>
      </c>
      <c r="F4867">
        <f>'Previous Trades Import_OMS Quer'!F4867</f>
        <v>0</v>
      </c>
      <c r="G4867">
        <f>'Previous Trades Import_OMS Quer'!G4867</f>
        <v>0</v>
      </c>
      <c r="H4867">
        <f>'Previous Trades Import_OMS Quer'!H4867</f>
        <v>0</v>
      </c>
      <c r="I4867">
        <f>'Previous Trades Import_OMS Quer'!I4867</f>
        <v>0</v>
      </c>
      <c r="J4867">
        <f>'Previous Trades Import_OMS Quer'!J4867</f>
        <v>0</v>
      </c>
      <c r="K4867">
        <f>'Previous Trades Import_OMS Quer'!K4867</f>
        <v>0</v>
      </c>
      <c r="L4867">
        <f>'Previous Trades Import_OMS Quer'!L4867</f>
        <v>0</v>
      </c>
      <c r="M4867">
        <f>'Previous Trades Import_OMS Quer'!M4867</f>
        <v>0</v>
      </c>
      <c r="N4867">
        <f>'Previous Trades Import_OMS Quer'!N4867</f>
        <v>0</v>
      </c>
      <c r="O4867" t="str">
        <f>CLEAN('Previous Trades Import_OMS Quer'!O4867)</f>
        <v/>
      </c>
      <c r="Q4867" s="25">
        <f t="shared" si="152"/>
        <v>0</v>
      </c>
      <c r="R4867" s="25" t="e">
        <f>VLOOKUP(O4867,'Currency Balance'!$O$3:$Q$32,3,0)</f>
        <v>#N/A</v>
      </c>
      <c r="S4867" t="e">
        <f t="shared" si="153"/>
        <v>#N/A</v>
      </c>
    </row>
    <row r="4868" spans="1:19">
      <c r="A4868">
        <f>'Previous Trades Import_OMS Quer'!A4868</f>
        <v>0</v>
      </c>
      <c r="B4868">
        <f>'Previous Trades Import_OMS Quer'!B4868</f>
        <v>0</v>
      </c>
      <c r="C4868" s="22">
        <f>'Previous Trades Import_OMS Quer'!C4868</f>
        <v>0</v>
      </c>
      <c r="D4868">
        <f>'Previous Trades Import_OMS Quer'!D4868</f>
        <v>0</v>
      </c>
      <c r="E4868" s="22">
        <f>'Previous Trades Import_OMS Quer'!E4868</f>
        <v>0</v>
      </c>
      <c r="F4868">
        <f>'Previous Trades Import_OMS Quer'!F4868</f>
        <v>0</v>
      </c>
      <c r="G4868">
        <f>'Previous Trades Import_OMS Quer'!G4868</f>
        <v>0</v>
      </c>
      <c r="H4868">
        <f>'Previous Trades Import_OMS Quer'!H4868</f>
        <v>0</v>
      </c>
      <c r="I4868">
        <f>'Previous Trades Import_OMS Quer'!I4868</f>
        <v>0</v>
      </c>
      <c r="J4868">
        <f>'Previous Trades Import_OMS Quer'!J4868</f>
        <v>0</v>
      </c>
      <c r="K4868">
        <f>'Previous Trades Import_OMS Quer'!K4868</f>
        <v>0</v>
      </c>
      <c r="L4868">
        <f>'Previous Trades Import_OMS Quer'!L4868</f>
        <v>0</v>
      </c>
      <c r="M4868">
        <f>'Previous Trades Import_OMS Quer'!M4868</f>
        <v>0</v>
      </c>
      <c r="N4868">
        <f>'Previous Trades Import_OMS Quer'!N4868</f>
        <v>0</v>
      </c>
      <c r="O4868" t="str">
        <f>CLEAN('Previous Trades Import_OMS Quer'!O4868)</f>
        <v/>
      </c>
      <c r="Q4868" s="25">
        <f t="shared" si="152"/>
        <v>0</v>
      </c>
      <c r="R4868" s="25" t="e">
        <f>VLOOKUP(O4868,'Currency Balance'!$O$3:$Q$32,3,0)</f>
        <v>#N/A</v>
      </c>
      <c r="S4868" t="e">
        <f t="shared" si="153"/>
        <v>#N/A</v>
      </c>
    </row>
    <row r="4869" spans="1:19">
      <c r="A4869">
        <f>'Previous Trades Import_OMS Quer'!A4869</f>
        <v>0</v>
      </c>
      <c r="B4869">
        <f>'Previous Trades Import_OMS Quer'!B4869</f>
        <v>0</v>
      </c>
      <c r="C4869" s="22">
        <f>'Previous Trades Import_OMS Quer'!C4869</f>
        <v>0</v>
      </c>
      <c r="D4869">
        <f>'Previous Trades Import_OMS Quer'!D4869</f>
        <v>0</v>
      </c>
      <c r="E4869" s="22">
        <f>'Previous Trades Import_OMS Quer'!E4869</f>
        <v>0</v>
      </c>
      <c r="F4869">
        <f>'Previous Trades Import_OMS Quer'!F4869</f>
        <v>0</v>
      </c>
      <c r="G4869">
        <f>'Previous Trades Import_OMS Quer'!G4869</f>
        <v>0</v>
      </c>
      <c r="H4869">
        <f>'Previous Trades Import_OMS Quer'!H4869</f>
        <v>0</v>
      </c>
      <c r="I4869">
        <f>'Previous Trades Import_OMS Quer'!I4869</f>
        <v>0</v>
      </c>
      <c r="J4869">
        <f>'Previous Trades Import_OMS Quer'!J4869</f>
        <v>0</v>
      </c>
      <c r="K4869">
        <f>'Previous Trades Import_OMS Quer'!K4869</f>
        <v>0</v>
      </c>
      <c r="L4869">
        <f>'Previous Trades Import_OMS Quer'!L4869</f>
        <v>0</v>
      </c>
      <c r="M4869">
        <f>'Previous Trades Import_OMS Quer'!M4869</f>
        <v>0</v>
      </c>
      <c r="N4869">
        <f>'Previous Trades Import_OMS Quer'!N4869</f>
        <v>0</v>
      </c>
      <c r="O4869" t="str">
        <f>CLEAN('Previous Trades Import_OMS Quer'!O4869)</f>
        <v/>
      </c>
      <c r="Q4869" s="25">
        <f t="shared" si="152"/>
        <v>0</v>
      </c>
      <c r="R4869" s="25" t="e">
        <f>VLOOKUP(O4869,'Currency Balance'!$O$3:$Q$32,3,0)</f>
        <v>#N/A</v>
      </c>
      <c r="S4869" t="e">
        <f t="shared" si="153"/>
        <v>#N/A</v>
      </c>
    </row>
    <row r="4870" spans="1:19">
      <c r="A4870">
        <f>'Previous Trades Import_OMS Quer'!A4870</f>
        <v>0</v>
      </c>
      <c r="B4870">
        <f>'Previous Trades Import_OMS Quer'!B4870</f>
        <v>0</v>
      </c>
      <c r="C4870" s="22">
        <f>'Previous Trades Import_OMS Quer'!C4870</f>
        <v>0</v>
      </c>
      <c r="D4870">
        <f>'Previous Trades Import_OMS Quer'!D4870</f>
        <v>0</v>
      </c>
      <c r="E4870" s="22">
        <f>'Previous Trades Import_OMS Quer'!E4870</f>
        <v>0</v>
      </c>
      <c r="F4870">
        <f>'Previous Trades Import_OMS Quer'!F4870</f>
        <v>0</v>
      </c>
      <c r="G4870">
        <f>'Previous Trades Import_OMS Quer'!G4870</f>
        <v>0</v>
      </c>
      <c r="H4870">
        <f>'Previous Trades Import_OMS Quer'!H4870</f>
        <v>0</v>
      </c>
      <c r="I4870">
        <f>'Previous Trades Import_OMS Quer'!I4870</f>
        <v>0</v>
      </c>
      <c r="J4870">
        <f>'Previous Trades Import_OMS Quer'!J4870</f>
        <v>0</v>
      </c>
      <c r="K4870">
        <f>'Previous Trades Import_OMS Quer'!K4870</f>
        <v>0</v>
      </c>
      <c r="L4870">
        <f>'Previous Trades Import_OMS Quer'!L4870</f>
        <v>0</v>
      </c>
      <c r="M4870">
        <f>'Previous Trades Import_OMS Quer'!M4870</f>
        <v>0</v>
      </c>
      <c r="N4870">
        <f>'Previous Trades Import_OMS Quer'!N4870</f>
        <v>0</v>
      </c>
      <c r="O4870" t="str">
        <f>CLEAN('Previous Trades Import_OMS Quer'!O4870)</f>
        <v/>
      </c>
      <c r="Q4870" s="25">
        <f t="shared" si="152"/>
        <v>0</v>
      </c>
      <c r="R4870" s="25" t="e">
        <f>VLOOKUP(O4870,'Currency Balance'!$O$3:$Q$32,3,0)</f>
        <v>#N/A</v>
      </c>
      <c r="S4870" t="e">
        <f t="shared" si="153"/>
        <v>#N/A</v>
      </c>
    </row>
    <row r="4871" spans="1:19">
      <c r="A4871">
        <f>'Previous Trades Import_OMS Quer'!A4871</f>
        <v>0</v>
      </c>
      <c r="B4871">
        <f>'Previous Trades Import_OMS Quer'!B4871</f>
        <v>0</v>
      </c>
      <c r="C4871" s="22">
        <f>'Previous Trades Import_OMS Quer'!C4871</f>
        <v>0</v>
      </c>
      <c r="D4871">
        <f>'Previous Trades Import_OMS Quer'!D4871</f>
        <v>0</v>
      </c>
      <c r="E4871" s="22">
        <f>'Previous Trades Import_OMS Quer'!E4871</f>
        <v>0</v>
      </c>
      <c r="F4871">
        <f>'Previous Trades Import_OMS Quer'!F4871</f>
        <v>0</v>
      </c>
      <c r="G4871">
        <f>'Previous Trades Import_OMS Quer'!G4871</f>
        <v>0</v>
      </c>
      <c r="H4871">
        <f>'Previous Trades Import_OMS Quer'!H4871</f>
        <v>0</v>
      </c>
      <c r="I4871">
        <f>'Previous Trades Import_OMS Quer'!I4871</f>
        <v>0</v>
      </c>
      <c r="J4871">
        <f>'Previous Trades Import_OMS Quer'!J4871</f>
        <v>0</v>
      </c>
      <c r="K4871">
        <f>'Previous Trades Import_OMS Quer'!K4871</f>
        <v>0</v>
      </c>
      <c r="L4871">
        <f>'Previous Trades Import_OMS Quer'!L4871</f>
        <v>0</v>
      </c>
      <c r="M4871">
        <f>'Previous Trades Import_OMS Quer'!M4871</f>
        <v>0</v>
      </c>
      <c r="N4871">
        <f>'Previous Trades Import_OMS Quer'!N4871</f>
        <v>0</v>
      </c>
      <c r="O4871" t="str">
        <f>CLEAN('Previous Trades Import_OMS Quer'!O4871)</f>
        <v/>
      </c>
      <c r="Q4871" s="25">
        <f t="shared" si="152"/>
        <v>0</v>
      </c>
      <c r="R4871" s="25" t="e">
        <f>VLOOKUP(O4871,'Currency Balance'!$O$3:$Q$32,3,0)</f>
        <v>#N/A</v>
      </c>
      <c r="S4871" t="e">
        <f t="shared" si="153"/>
        <v>#N/A</v>
      </c>
    </row>
    <row r="4872" spans="1:19">
      <c r="A4872">
        <f>'Previous Trades Import_OMS Quer'!A4872</f>
        <v>0</v>
      </c>
      <c r="B4872">
        <f>'Previous Trades Import_OMS Quer'!B4872</f>
        <v>0</v>
      </c>
      <c r="C4872" s="22">
        <f>'Previous Trades Import_OMS Quer'!C4872</f>
        <v>0</v>
      </c>
      <c r="D4872">
        <f>'Previous Trades Import_OMS Quer'!D4872</f>
        <v>0</v>
      </c>
      <c r="E4872" s="22">
        <f>'Previous Trades Import_OMS Quer'!E4872</f>
        <v>0</v>
      </c>
      <c r="F4872">
        <f>'Previous Trades Import_OMS Quer'!F4872</f>
        <v>0</v>
      </c>
      <c r="G4872">
        <f>'Previous Trades Import_OMS Quer'!G4872</f>
        <v>0</v>
      </c>
      <c r="H4872">
        <f>'Previous Trades Import_OMS Quer'!H4872</f>
        <v>0</v>
      </c>
      <c r="I4872">
        <f>'Previous Trades Import_OMS Quer'!I4872</f>
        <v>0</v>
      </c>
      <c r="J4872">
        <f>'Previous Trades Import_OMS Quer'!J4872</f>
        <v>0</v>
      </c>
      <c r="K4872">
        <f>'Previous Trades Import_OMS Quer'!K4872</f>
        <v>0</v>
      </c>
      <c r="L4872">
        <f>'Previous Trades Import_OMS Quer'!L4872</f>
        <v>0</v>
      </c>
      <c r="M4872">
        <f>'Previous Trades Import_OMS Quer'!M4872</f>
        <v>0</v>
      </c>
      <c r="N4872">
        <f>'Previous Trades Import_OMS Quer'!N4872</f>
        <v>0</v>
      </c>
      <c r="O4872" t="str">
        <f>CLEAN('Previous Trades Import_OMS Quer'!O4872)</f>
        <v/>
      </c>
      <c r="Q4872" s="25">
        <f t="shared" si="152"/>
        <v>0</v>
      </c>
      <c r="R4872" s="25" t="e">
        <f>VLOOKUP(O4872,'Currency Balance'!$O$3:$Q$32,3,0)</f>
        <v>#N/A</v>
      </c>
      <c r="S4872" t="e">
        <f t="shared" si="153"/>
        <v>#N/A</v>
      </c>
    </row>
    <row r="4873" spans="1:19">
      <c r="A4873">
        <f>'Previous Trades Import_OMS Quer'!A4873</f>
        <v>0</v>
      </c>
      <c r="B4873">
        <f>'Previous Trades Import_OMS Quer'!B4873</f>
        <v>0</v>
      </c>
      <c r="C4873" s="22">
        <f>'Previous Trades Import_OMS Quer'!C4873</f>
        <v>0</v>
      </c>
      <c r="D4873">
        <f>'Previous Trades Import_OMS Quer'!D4873</f>
        <v>0</v>
      </c>
      <c r="E4873" s="22">
        <f>'Previous Trades Import_OMS Quer'!E4873</f>
        <v>0</v>
      </c>
      <c r="F4873">
        <f>'Previous Trades Import_OMS Quer'!F4873</f>
        <v>0</v>
      </c>
      <c r="G4873">
        <f>'Previous Trades Import_OMS Quer'!G4873</f>
        <v>0</v>
      </c>
      <c r="H4873">
        <f>'Previous Trades Import_OMS Quer'!H4873</f>
        <v>0</v>
      </c>
      <c r="I4873">
        <f>'Previous Trades Import_OMS Quer'!I4873</f>
        <v>0</v>
      </c>
      <c r="J4873">
        <f>'Previous Trades Import_OMS Quer'!J4873</f>
        <v>0</v>
      </c>
      <c r="K4873">
        <f>'Previous Trades Import_OMS Quer'!K4873</f>
        <v>0</v>
      </c>
      <c r="L4873">
        <f>'Previous Trades Import_OMS Quer'!L4873</f>
        <v>0</v>
      </c>
      <c r="M4873">
        <f>'Previous Trades Import_OMS Quer'!M4873</f>
        <v>0</v>
      </c>
      <c r="N4873">
        <f>'Previous Trades Import_OMS Quer'!N4873</f>
        <v>0</v>
      </c>
      <c r="O4873" t="str">
        <f>CLEAN('Previous Trades Import_OMS Quer'!O4873)</f>
        <v/>
      </c>
      <c r="Q4873" s="25">
        <f t="shared" si="152"/>
        <v>0</v>
      </c>
      <c r="R4873" s="25" t="e">
        <f>VLOOKUP(O4873,'Currency Balance'!$O$3:$Q$32,3,0)</f>
        <v>#N/A</v>
      </c>
      <c r="S4873" t="e">
        <f t="shared" si="153"/>
        <v>#N/A</v>
      </c>
    </row>
    <row r="4874" spans="1:19">
      <c r="A4874">
        <f>'Previous Trades Import_OMS Quer'!A4874</f>
        <v>0</v>
      </c>
      <c r="B4874">
        <f>'Previous Trades Import_OMS Quer'!B4874</f>
        <v>0</v>
      </c>
      <c r="C4874" s="22">
        <f>'Previous Trades Import_OMS Quer'!C4874</f>
        <v>0</v>
      </c>
      <c r="D4874">
        <f>'Previous Trades Import_OMS Quer'!D4874</f>
        <v>0</v>
      </c>
      <c r="E4874" s="22">
        <f>'Previous Trades Import_OMS Quer'!E4874</f>
        <v>0</v>
      </c>
      <c r="F4874">
        <f>'Previous Trades Import_OMS Quer'!F4874</f>
        <v>0</v>
      </c>
      <c r="G4874">
        <f>'Previous Trades Import_OMS Quer'!G4874</f>
        <v>0</v>
      </c>
      <c r="H4874">
        <f>'Previous Trades Import_OMS Quer'!H4874</f>
        <v>0</v>
      </c>
      <c r="I4874">
        <f>'Previous Trades Import_OMS Quer'!I4874</f>
        <v>0</v>
      </c>
      <c r="J4874">
        <f>'Previous Trades Import_OMS Quer'!J4874</f>
        <v>0</v>
      </c>
      <c r="K4874">
        <f>'Previous Trades Import_OMS Quer'!K4874</f>
        <v>0</v>
      </c>
      <c r="L4874">
        <f>'Previous Trades Import_OMS Quer'!L4874</f>
        <v>0</v>
      </c>
      <c r="M4874">
        <f>'Previous Trades Import_OMS Quer'!M4874</f>
        <v>0</v>
      </c>
      <c r="N4874">
        <f>'Previous Trades Import_OMS Quer'!N4874</f>
        <v>0</v>
      </c>
      <c r="O4874" t="str">
        <f>CLEAN('Previous Trades Import_OMS Quer'!O4874)</f>
        <v/>
      </c>
      <c r="Q4874" s="25">
        <f t="shared" si="152"/>
        <v>0</v>
      </c>
      <c r="R4874" s="25" t="e">
        <f>VLOOKUP(O4874,'Currency Balance'!$O$3:$Q$32,3,0)</f>
        <v>#N/A</v>
      </c>
      <c r="S4874" t="e">
        <f t="shared" si="153"/>
        <v>#N/A</v>
      </c>
    </row>
    <row r="4875" spans="1:19">
      <c r="A4875">
        <f>'Previous Trades Import_OMS Quer'!A4875</f>
        <v>0</v>
      </c>
      <c r="B4875">
        <f>'Previous Trades Import_OMS Quer'!B4875</f>
        <v>0</v>
      </c>
      <c r="C4875" s="22">
        <f>'Previous Trades Import_OMS Quer'!C4875</f>
        <v>0</v>
      </c>
      <c r="D4875">
        <f>'Previous Trades Import_OMS Quer'!D4875</f>
        <v>0</v>
      </c>
      <c r="E4875" s="22">
        <f>'Previous Trades Import_OMS Quer'!E4875</f>
        <v>0</v>
      </c>
      <c r="F4875">
        <f>'Previous Trades Import_OMS Quer'!F4875</f>
        <v>0</v>
      </c>
      <c r="G4875">
        <f>'Previous Trades Import_OMS Quer'!G4875</f>
        <v>0</v>
      </c>
      <c r="H4875">
        <f>'Previous Trades Import_OMS Quer'!H4875</f>
        <v>0</v>
      </c>
      <c r="I4875">
        <f>'Previous Trades Import_OMS Quer'!I4875</f>
        <v>0</v>
      </c>
      <c r="J4875">
        <f>'Previous Trades Import_OMS Quer'!J4875</f>
        <v>0</v>
      </c>
      <c r="K4875">
        <f>'Previous Trades Import_OMS Quer'!K4875</f>
        <v>0</v>
      </c>
      <c r="L4875">
        <f>'Previous Trades Import_OMS Quer'!L4875</f>
        <v>0</v>
      </c>
      <c r="M4875">
        <f>'Previous Trades Import_OMS Quer'!M4875</f>
        <v>0</v>
      </c>
      <c r="N4875">
        <f>'Previous Trades Import_OMS Quer'!N4875</f>
        <v>0</v>
      </c>
      <c r="O4875" t="str">
        <f>CLEAN('Previous Trades Import_OMS Quer'!O4875)</f>
        <v/>
      </c>
      <c r="Q4875" s="25">
        <f t="shared" si="152"/>
        <v>0</v>
      </c>
      <c r="R4875" s="25" t="e">
        <f>VLOOKUP(O4875,'Currency Balance'!$O$3:$Q$32,3,0)</f>
        <v>#N/A</v>
      </c>
      <c r="S4875" t="e">
        <f t="shared" si="153"/>
        <v>#N/A</v>
      </c>
    </row>
    <row r="4876" spans="1:19">
      <c r="A4876">
        <f>'Previous Trades Import_OMS Quer'!A4876</f>
        <v>0</v>
      </c>
      <c r="B4876">
        <f>'Previous Trades Import_OMS Quer'!B4876</f>
        <v>0</v>
      </c>
      <c r="C4876" s="22">
        <f>'Previous Trades Import_OMS Quer'!C4876</f>
        <v>0</v>
      </c>
      <c r="D4876">
        <f>'Previous Trades Import_OMS Quer'!D4876</f>
        <v>0</v>
      </c>
      <c r="E4876" s="22">
        <f>'Previous Trades Import_OMS Quer'!E4876</f>
        <v>0</v>
      </c>
      <c r="F4876">
        <f>'Previous Trades Import_OMS Quer'!F4876</f>
        <v>0</v>
      </c>
      <c r="G4876">
        <f>'Previous Trades Import_OMS Quer'!G4876</f>
        <v>0</v>
      </c>
      <c r="H4876">
        <f>'Previous Trades Import_OMS Quer'!H4876</f>
        <v>0</v>
      </c>
      <c r="I4876">
        <f>'Previous Trades Import_OMS Quer'!I4876</f>
        <v>0</v>
      </c>
      <c r="J4876">
        <f>'Previous Trades Import_OMS Quer'!J4876</f>
        <v>0</v>
      </c>
      <c r="K4876">
        <f>'Previous Trades Import_OMS Quer'!K4876</f>
        <v>0</v>
      </c>
      <c r="L4876">
        <f>'Previous Trades Import_OMS Quer'!L4876</f>
        <v>0</v>
      </c>
      <c r="M4876">
        <f>'Previous Trades Import_OMS Quer'!M4876</f>
        <v>0</v>
      </c>
      <c r="N4876">
        <f>'Previous Trades Import_OMS Quer'!N4876</f>
        <v>0</v>
      </c>
      <c r="O4876" t="str">
        <f>CLEAN('Previous Trades Import_OMS Quer'!O4876)</f>
        <v/>
      </c>
      <c r="Q4876" s="25">
        <f t="shared" si="152"/>
        <v>0</v>
      </c>
      <c r="R4876" s="25" t="e">
        <f>VLOOKUP(O4876,'Currency Balance'!$O$3:$Q$32,3,0)</f>
        <v>#N/A</v>
      </c>
      <c r="S4876" t="e">
        <f t="shared" si="153"/>
        <v>#N/A</v>
      </c>
    </row>
    <row r="4877" spans="1:19">
      <c r="A4877">
        <f>'Previous Trades Import_OMS Quer'!A4877</f>
        <v>0</v>
      </c>
      <c r="B4877">
        <f>'Previous Trades Import_OMS Quer'!B4877</f>
        <v>0</v>
      </c>
      <c r="C4877" s="22">
        <f>'Previous Trades Import_OMS Quer'!C4877</f>
        <v>0</v>
      </c>
      <c r="D4877">
        <f>'Previous Trades Import_OMS Quer'!D4877</f>
        <v>0</v>
      </c>
      <c r="E4877" s="22">
        <f>'Previous Trades Import_OMS Quer'!E4877</f>
        <v>0</v>
      </c>
      <c r="F4877">
        <f>'Previous Trades Import_OMS Quer'!F4877</f>
        <v>0</v>
      </c>
      <c r="G4877">
        <f>'Previous Trades Import_OMS Quer'!G4877</f>
        <v>0</v>
      </c>
      <c r="H4877">
        <f>'Previous Trades Import_OMS Quer'!H4877</f>
        <v>0</v>
      </c>
      <c r="I4877">
        <f>'Previous Trades Import_OMS Quer'!I4877</f>
        <v>0</v>
      </c>
      <c r="J4877">
        <f>'Previous Trades Import_OMS Quer'!J4877</f>
        <v>0</v>
      </c>
      <c r="K4877">
        <f>'Previous Trades Import_OMS Quer'!K4877</f>
        <v>0</v>
      </c>
      <c r="L4877">
        <f>'Previous Trades Import_OMS Quer'!L4877</f>
        <v>0</v>
      </c>
      <c r="M4877">
        <f>'Previous Trades Import_OMS Quer'!M4877</f>
        <v>0</v>
      </c>
      <c r="N4877">
        <f>'Previous Trades Import_OMS Quer'!N4877</f>
        <v>0</v>
      </c>
      <c r="O4877" t="str">
        <f>CLEAN('Previous Trades Import_OMS Quer'!O4877)</f>
        <v/>
      </c>
      <c r="Q4877" s="25">
        <f t="shared" si="152"/>
        <v>0</v>
      </c>
      <c r="R4877" s="25" t="e">
        <f>VLOOKUP(O4877,'Currency Balance'!$O$3:$Q$32,3,0)</f>
        <v>#N/A</v>
      </c>
      <c r="S4877" t="e">
        <f t="shared" si="153"/>
        <v>#N/A</v>
      </c>
    </row>
    <row r="4878" spans="1:19">
      <c r="A4878">
        <f>'Previous Trades Import_OMS Quer'!A4878</f>
        <v>0</v>
      </c>
      <c r="B4878">
        <f>'Previous Trades Import_OMS Quer'!B4878</f>
        <v>0</v>
      </c>
      <c r="C4878" s="22">
        <f>'Previous Trades Import_OMS Quer'!C4878</f>
        <v>0</v>
      </c>
      <c r="D4878">
        <f>'Previous Trades Import_OMS Quer'!D4878</f>
        <v>0</v>
      </c>
      <c r="E4878" s="22">
        <f>'Previous Trades Import_OMS Quer'!E4878</f>
        <v>0</v>
      </c>
      <c r="F4878">
        <f>'Previous Trades Import_OMS Quer'!F4878</f>
        <v>0</v>
      </c>
      <c r="G4878">
        <f>'Previous Trades Import_OMS Quer'!G4878</f>
        <v>0</v>
      </c>
      <c r="H4878">
        <f>'Previous Trades Import_OMS Quer'!H4878</f>
        <v>0</v>
      </c>
      <c r="I4878">
        <f>'Previous Trades Import_OMS Quer'!I4878</f>
        <v>0</v>
      </c>
      <c r="J4878">
        <f>'Previous Trades Import_OMS Quer'!J4878</f>
        <v>0</v>
      </c>
      <c r="K4878">
        <f>'Previous Trades Import_OMS Quer'!K4878</f>
        <v>0</v>
      </c>
      <c r="L4878">
        <f>'Previous Trades Import_OMS Quer'!L4878</f>
        <v>0</v>
      </c>
      <c r="M4878">
        <f>'Previous Trades Import_OMS Quer'!M4878</f>
        <v>0</v>
      </c>
      <c r="N4878">
        <f>'Previous Trades Import_OMS Quer'!N4878</f>
        <v>0</v>
      </c>
      <c r="O4878" t="str">
        <f>CLEAN('Previous Trades Import_OMS Quer'!O4878)</f>
        <v/>
      </c>
      <c r="Q4878" s="25">
        <f t="shared" si="152"/>
        <v>0</v>
      </c>
      <c r="R4878" s="25" t="e">
        <f>VLOOKUP(O4878,'Currency Balance'!$O$3:$Q$32,3,0)</f>
        <v>#N/A</v>
      </c>
      <c r="S4878" t="e">
        <f t="shared" si="153"/>
        <v>#N/A</v>
      </c>
    </row>
    <row r="4879" spans="1:19">
      <c r="A4879">
        <f>'Previous Trades Import_OMS Quer'!A4879</f>
        <v>0</v>
      </c>
      <c r="B4879">
        <f>'Previous Trades Import_OMS Quer'!B4879</f>
        <v>0</v>
      </c>
      <c r="C4879" s="22">
        <f>'Previous Trades Import_OMS Quer'!C4879</f>
        <v>0</v>
      </c>
      <c r="D4879">
        <f>'Previous Trades Import_OMS Quer'!D4879</f>
        <v>0</v>
      </c>
      <c r="E4879" s="22">
        <f>'Previous Trades Import_OMS Quer'!E4879</f>
        <v>0</v>
      </c>
      <c r="F4879">
        <f>'Previous Trades Import_OMS Quer'!F4879</f>
        <v>0</v>
      </c>
      <c r="G4879">
        <f>'Previous Trades Import_OMS Quer'!G4879</f>
        <v>0</v>
      </c>
      <c r="H4879">
        <f>'Previous Trades Import_OMS Quer'!H4879</f>
        <v>0</v>
      </c>
      <c r="I4879">
        <f>'Previous Trades Import_OMS Quer'!I4879</f>
        <v>0</v>
      </c>
      <c r="J4879">
        <f>'Previous Trades Import_OMS Quer'!J4879</f>
        <v>0</v>
      </c>
      <c r="K4879">
        <f>'Previous Trades Import_OMS Quer'!K4879</f>
        <v>0</v>
      </c>
      <c r="L4879">
        <f>'Previous Trades Import_OMS Quer'!L4879</f>
        <v>0</v>
      </c>
      <c r="M4879">
        <f>'Previous Trades Import_OMS Quer'!M4879</f>
        <v>0</v>
      </c>
      <c r="N4879">
        <f>'Previous Trades Import_OMS Quer'!N4879</f>
        <v>0</v>
      </c>
      <c r="O4879" t="str">
        <f>CLEAN('Previous Trades Import_OMS Quer'!O4879)</f>
        <v/>
      </c>
      <c r="Q4879" s="25">
        <f t="shared" si="152"/>
        <v>0</v>
      </c>
      <c r="R4879" s="25" t="e">
        <f>VLOOKUP(O4879,'Currency Balance'!$O$3:$Q$32,3,0)</f>
        <v>#N/A</v>
      </c>
      <c r="S4879" t="e">
        <f t="shared" si="153"/>
        <v>#N/A</v>
      </c>
    </row>
    <row r="4880" spans="1:19">
      <c r="A4880">
        <f>'Previous Trades Import_OMS Quer'!A4880</f>
        <v>0</v>
      </c>
      <c r="B4880">
        <f>'Previous Trades Import_OMS Quer'!B4880</f>
        <v>0</v>
      </c>
      <c r="C4880" s="22">
        <f>'Previous Trades Import_OMS Quer'!C4880</f>
        <v>0</v>
      </c>
      <c r="D4880">
        <f>'Previous Trades Import_OMS Quer'!D4880</f>
        <v>0</v>
      </c>
      <c r="E4880" s="22">
        <f>'Previous Trades Import_OMS Quer'!E4880</f>
        <v>0</v>
      </c>
      <c r="F4880">
        <f>'Previous Trades Import_OMS Quer'!F4880</f>
        <v>0</v>
      </c>
      <c r="G4880">
        <f>'Previous Trades Import_OMS Quer'!G4880</f>
        <v>0</v>
      </c>
      <c r="H4880">
        <f>'Previous Trades Import_OMS Quer'!H4880</f>
        <v>0</v>
      </c>
      <c r="I4880">
        <f>'Previous Trades Import_OMS Quer'!I4880</f>
        <v>0</v>
      </c>
      <c r="J4880">
        <f>'Previous Trades Import_OMS Quer'!J4880</f>
        <v>0</v>
      </c>
      <c r="K4880">
        <f>'Previous Trades Import_OMS Quer'!K4880</f>
        <v>0</v>
      </c>
      <c r="L4880">
        <f>'Previous Trades Import_OMS Quer'!L4880</f>
        <v>0</v>
      </c>
      <c r="M4880">
        <f>'Previous Trades Import_OMS Quer'!M4880</f>
        <v>0</v>
      </c>
      <c r="N4880">
        <f>'Previous Trades Import_OMS Quer'!N4880</f>
        <v>0</v>
      </c>
      <c r="O4880" t="str">
        <f>CLEAN('Previous Trades Import_OMS Quer'!O4880)</f>
        <v/>
      </c>
      <c r="Q4880" s="25">
        <f t="shared" si="152"/>
        <v>0</v>
      </c>
      <c r="R4880" s="25" t="e">
        <f>VLOOKUP(O4880,'Currency Balance'!$O$3:$Q$32,3,0)</f>
        <v>#N/A</v>
      </c>
      <c r="S4880" t="e">
        <f t="shared" si="153"/>
        <v>#N/A</v>
      </c>
    </row>
    <row r="4881" spans="1:19">
      <c r="A4881">
        <f>'Previous Trades Import_OMS Quer'!A4881</f>
        <v>0</v>
      </c>
      <c r="B4881">
        <f>'Previous Trades Import_OMS Quer'!B4881</f>
        <v>0</v>
      </c>
      <c r="C4881" s="22">
        <f>'Previous Trades Import_OMS Quer'!C4881</f>
        <v>0</v>
      </c>
      <c r="D4881">
        <f>'Previous Trades Import_OMS Quer'!D4881</f>
        <v>0</v>
      </c>
      <c r="E4881" s="22">
        <f>'Previous Trades Import_OMS Quer'!E4881</f>
        <v>0</v>
      </c>
      <c r="F4881">
        <f>'Previous Trades Import_OMS Quer'!F4881</f>
        <v>0</v>
      </c>
      <c r="G4881">
        <f>'Previous Trades Import_OMS Quer'!G4881</f>
        <v>0</v>
      </c>
      <c r="H4881">
        <f>'Previous Trades Import_OMS Quer'!H4881</f>
        <v>0</v>
      </c>
      <c r="I4881">
        <f>'Previous Trades Import_OMS Quer'!I4881</f>
        <v>0</v>
      </c>
      <c r="J4881">
        <f>'Previous Trades Import_OMS Quer'!J4881</f>
        <v>0</v>
      </c>
      <c r="K4881">
        <f>'Previous Trades Import_OMS Quer'!K4881</f>
        <v>0</v>
      </c>
      <c r="L4881">
        <f>'Previous Trades Import_OMS Quer'!L4881</f>
        <v>0</v>
      </c>
      <c r="M4881">
        <f>'Previous Trades Import_OMS Quer'!M4881</f>
        <v>0</v>
      </c>
      <c r="N4881">
        <f>'Previous Trades Import_OMS Quer'!N4881</f>
        <v>0</v>
      </c>
      <c r="O4881" t="str">
        <f>CLEAN('Previous Trades Import_OMS Quer'!O4881)</f>
        <v/>
      </c>
      <c r="Q4881" s="25">
        <f t="shared" si="152"/>
        <v>0</v>
      </c>
      <c r="R4881" s="25" t="e">
        <f>VLOOKUP(O4881,'Currency Balance'!$O$3:$Q$32,3,0)</f>
        <v>#N/A</v>
      </c>
      <c r="S4881" t="e">
        <f t="shared" si="153"/>
        <v>#N/A</v>
      </c>
    </row>
    <row r="4882" spans="1:19">
      <c r="A4882">
        <f>'Previous Trades Import_OMS Quer'!A4882</f>
        <v>0</v>
      </c>
      <c r="B4882">
        <f>'Previous Trades Import_OMS Quer'!B4882</f>
        <v>0</v>
      </c>
      <c r="C4882" s="22">
        <f>'Previous Trades Import_OMS Quer'!C4882</f>
        <v>0</v>
      </c>
      <c r="D4882">
        <f>'Previous Trades Import_OMS Quer'!D4882</f>
        <v>0</v>
      </c>
      <c r="E4882" s="22">
        <f>'Previous Trades Import_OMS Quer'!E4882</f>
        <v>0</v>
      </c>
      <c r="F4882">
        <f>'Previous Trades Import_OMS Quer'!F4882</f>
        <v>0</v>
      </c>
      <c r="G4882">
        <f>'Previous Trades Import_OMS Quer'!G4882</f>
        <v>0</v>
      </c>
      <c r="H4882">
        <f>'Previous Trades Import_OMS Quer'!H4882</f>
        <v>0</v>
      </c>
      <c r="I4882">
        <f>'Previous Trades Import_OMS Quer'!I4882</f>
        <v>0</v>
      </c>
      <c r="J4882">
        <f>'Previous Trades Import_OMS Quer'!J4882</f>
        <v>0</v>
      </c>
      <c r="K4882">
        <f>'Previous Trades Import_OMS Quer'!K4882</f>
        <v>0</v>
      </c>
      <c r="L4882">
        <f>'Previous Trades Import_OMS Quer'!L4882</f>
        <v>0</v>
      </c>
      <c r="M4882">
        <f>'Previous Trades Import_OMS Quer'!M4882</f>
        <v>0</v>
      </c>
      <c r="N4882">
        <f>'Previous Trades Import_OMS Quer'!N4882</f>
        <v>0</v>
      </c>
      <c r="O4882" t="str">
        <f>CLEAN('Previous Trades Import_OMS Quer'!O4882)</f>
        <v/>
      </c>
      <c r="Q4882" s="25">
        <f t="shared" si="152"/>
        <v>0</v>
      </c>
      <c r="R4882" s="25" t="e">
        <f>VLOOKUP(O4882,'Currency Balance'!$O$3:$Q$32,3,0)</f>
        <v>#N/A</v>
      </c>
      <c r="S4882" t="e">
        <f t="shared" si="153"/>
        <v>#N/A</v>
      </c>
    </row>
    <row r="4883" spans="1:19">
      <c r="A4883">
        <f>'Previous Trades Import_OMS Quer'!A4883</f>
        <v>0</v>
      </c>
      <c r="B4883">
        <f>'Previous Trades Import_OMS Quer'!B4883</f>
        <v>0</v>
      </c>
      <c r="C4883" s="22">
        <f>'Previous Trades Import_OMS Quer'!C4883</f>
        <v>0</v>
      </c>
      <c r="D4883">
        <f>'Previous Trades Import_OMS Quer'!D4883</f>
        <v>0</v>
      </c>
      <c r="E4883" s="22">
        <f>'Previous Trades Import_OMS Quer'!E4883</f>
        <v>0</v>
      </c>
      <c r="F4883">
        <f>'Previous Trades Import_OMS Quer'!F4883</f>
        <v>0</v>
      </c>
      <c r="G4883">
        <f>'Previous Trades Import_OMS Quer'!G4883</f>
        <v>0</v>
      </c>
      <c r="H4883">
        <f>'Previous Trades Import_OMS Quer'!H4883</f>
        <v>0</v>
      </c>
      <c r="I4883">
        <f>'Previous Trades Import_OMS Quer'!I4883</f>
        <v>0</v>
      </c>
      <c r="J4883">
        <f>'Previous Trades Import_OMS Quer'!J4883</f>
        <v>0</v>
      </c>
      <c r="K4883">
        <f>'Previous Trades Import_OMS Quer'!K4883</f>
        <v>0</v>
      </c>
      <c r="L4883">
        <f>'Previous Trades Import_OMS Quer'!L4883</f>
        <v>0</v>
      </c>
      <c r="M4883">
        <f>'Previous Trades Import_OMS Quer'!M4883</f>
        <v>0</v>
      </c>
      <c r="N4883">
        <f>'Previous Trades Import_OMS Quer'!N4883</f>
        <v>0</v>
      </c>
      <c r="O4883" t="str">
        <f>CLEAN('Previous Trades Import_OMS Quer'!O4883)</f>
        <v/>
      </c>
      <c r="Q4883" s="25">
        <f t="shared" si="152"/>
        <v>0</v>
      </c>
      <c r="R4883" s="25" t="e">
        <f>VLOOKUP(O4883,'Currency Balance'!$O$3:$Q$32,3,0)</f>
        <v>#N/A</v>
      </c>
      <c r="S4883" t="e">
        <f t="shared" si="153"/>
        <v>#N/A</v>
      </c>
    </row>
    <row r="4884" spans="1:19">
      <c r="A4884">
        <f>'Previous Trades Import_OMS Quer'!A4884</f>
        <v>0</v>
      </c>
      <c r="B4884">
        <f>'Previous Trades Import_OMS Quer'!B4884</f>
        <v>0</v>
      </c>
      <c r="C4884" s="22">
        <f>'Previous Trades Import_OMS Quer'!C4884</f>
        <v>0</v>
      </c>
      <c r="D4884">
        <f>'Previous Trades Import_OMS Quer'!D4884</f>
        <v>0</v>
      </c>
      <c r="E4884" s="22">
        <f>'Previous Trades Import_OMS Quer'!E4884</f>
        <v>0</v>
      </c>
      <c r="F4884">
        <f>'Previous Trades Import_OMS Quer'!F4884</f>
        <v>0</v>
      </c>
      <c r="G4884">
        <f>'Previous Trades Import_OMS Quer'!G4884</f>
        <v>0</v>
      </c>
      <c r="H4884">
        <f>'Previous Trades Import_OMS Quer'!H4884</f>
        <v>0</v>
      </c>
      <c r="I4884">
        <f>'Previous Trades Import_OMS Quer'!I4884</f>
        <v>0</v>
      </c>
      <c r="J4884">
        <f>'Previous Trades Import_OMS Quer'!J4884</f>
        <v>0</v>
      </c>
      <c r="K4884">
        <f>'Previous Trades Import_OMS Quer'!K4884</f>
        <v>0</v>
      </c>
      <c r="L4884">
        <f>'Previous Trades Import_OMS Quer'!L4884</f>
        <v>0</v>
      </c>
      <c r="M4884">
        <f>'Previous Trades Import_OMS Quer'!M4884</f>
        <v>0</v>
      </c>
      <c r="N4884">
        <f>'Previous Trades Import_OMS Quer'!N4884</f>
        <v>0</v>
      </c>
      <c r="O4884" t="str">
        <f>CLEAN('Previous Trades Import_OMS Quer'!O4884)</f>
        <v/>
      </c>
      <c r="Q4884" s="25">
        <f t="shared" si="152"/>
        <v>0</v>
      </c>
      <c r="R4884" s="25" t="e">
        <f>VLOOKUP(O4884,'Currency Balance'!$O$3:$Q$32,3,0)</f>
        <v>#N/A</v>
      </c>
      <c r="S4884" t="e">
        <f t="shared" si="153"/>
        <v>#N/A</v>
      </c>
    </row>
    <row r="4885" spans="1:19">
      <c r="A4885">
        <f>'Previous Trades Import_OMS Quer'!A4885</f>
        <v>0</v>
      </c>
      <c r="B4885">
        <f>'Previous Trades Import_OMS Quer'!B4885</f>
        <v>0</v>
      </c>
      <c r="C4885" s="22">
        <f>'Previous Trades Import_OMS Quer'!C4885</f>
        <v>0</v>
      </c>
      <c r="D4885">
        <f>'Previous Trades Import_OMS Quer'!D4885</f>
        <v>0</v>
      </c>
      <c r="E4885" s="22">
        <f>'Previous Trades Import_OMS Quer'!E4885</f>
        <v>0</v>
      </c>
      <c r="F4885">
        <f>'Previous Trades Import_OMS Quer'!F4885</f>
        <v>0</v>
      </c>
      <c r="G4885">
        <f>'Previous Trades Import_OMS Quer'!G4885</f>
        <v>0</v>
      </c>
      <c r="H4885">
        <f>'Previous Trades Import_OMS Quer'!H4885</f>
        <v>0</v>
      </c>
      <c r="I4885">
        <f>'Previous Trades Import_OMS Quer'!I4885</f>
        <v>0</v>
      </c>
      <c r="J4885">
        <f>'Previous Trades Import_OMS Quer'!J4885</f>
        <v>0</v>
      </c>
      <c r="K4885">
        <f>'Previous Trades Import_OMS Quer'!K4885</f>
        <v>0</v>
      </c>
      <c r="L4885">
        <f>'Previous Trades Import_OMS Quer'!L4885</f>
        <v>0</v>
      </c>
      <c r="M4885">
        <f>'Previous Trades Import_OMS Quer'!M4885</f>
        <v>0</v>
      </c>
      <c r="N4885">
        <f>'Previous Trades Import_OMS Quer'!N4885</f>
        <v>0</v>
      </c>
      <c r="O4885" t="str">
        <f>CLEAN('Previous Trades Import_OMS Quer'!O4885)</f>
        <v/>
      </c>
      <c r="Q4885" s="25">
        <f t="shared" si="152"/>
        <v>0</v>
      </c>
      <c r="R4885" s="25" t="e">
        <f>VLOOKUP(O4885,'Currency Balance'!$O$3:$Q$32,3,0)</f>
        <v>#N/A</v>
      </c>
      <c r="S4885" t="e">
        <f t="shared" si="153"/>
        <v>#N/A</v>
      </c>
    </row>
    <row r="4886" spans="1:19">
      <c r="A4886">
        <f>'Previous Trades Import_OMS Quer'!A4886</f>
        <v>0</v>
      </c>
      <c r="B4886">
        <f>'Previous Trades Import_OMS Quer'!B4886</f>
        <v>0</v>
      </c>
      <c r="C4886" s="22">
        <f>'Previous Trades Import_OMS Quer'!C4886</f>
        <v>0</v>
      </c>
      <c r="D4886">
        <f>'Previous Trades Import_OMS Quer'!D4886</f>
        <v>0</v>
      </c>
      <c r="E4886" s="22">
        <f>'Previous Trades Import_OMS Quer'!E4886</f>
        <v>0</v>
      </c>
      <c r="F4886">
        <f>'Previous Trades Import_OMS Quer'!F4886</f>
        <v>0</v>
      </c>
      <c r="G4886">
        <f>'Previous Trades Import_OMS Quer'!G4886</f>
        <v>0</v>
      </c>
      <c r="H4886">
        <f>'Previous Trades Import_OMS Quer'!H4886</f>
        <v>0</v>
      </c>
      <c r="I4886">
        <f>'Previous Trades Import_OMS Quer'!I4886</f>
        <v>0</v>
      </c>
      <c r="J4886">
        <f>'Previous Trades Import_OMS Quer'!J4886</f>
        <v>0</v>
      </c>
      <c r="K4886">
        <f>'Previous Trades Import_OMS Quer'!K4886</f>
        <v>0</v>
      </c>
      <c r="L4886">
        <f>'Previous Trades Import_OMS Quer'!L4886</f>
        <v>0</v>
      </c>
      <c r="M4886">
        <f>'Previous Trades Import_OMS Quer'!M4886</f>
        <v>0</v>
      </c>
      <c r="N4886">
        <f>'Previous Trades Import_OMS Quer'!N4886</f>
        <v>0</v>
      </c>
      <c r="O4886" t="str">
        <f>CLEAN('Previous Trades Import_OMS Quer'!O4886)</f>
        <v/>
      </c>
      <c r="Q4886" s="25">
        <f t="shared" si="152"/>
        <v>0</v>
      </c>
      <c r="R4886" s="25" t="e">
        <f>VLOOKUP(O4886,'Currency Balance'!$O$3:$Q$32,3,0)</f>
        <v>#N/A</v>
      </c>
      <c r="S4886" t="e">
        <f t="shared" si="153"/>
        <v>#N/A</v>
      </c>
    </row>
    <row r="4887" spans="1:19">
      <c r="A4887">
        <f>'Previous Trades Import_OMS Quer'!A4887</f>
        <v>0</v>
      </c>
      <c r="B4887">
        <f>'Previous Trades Import_OMS Quer'!B4887</f>
        <v>0</v>
      </c>
      <c r="C4887" s="22">
        <f>'Previous Trades Import_OMS Quer'!C4887</f>
        <v>0</v>
      </c>
      <c r="D4887">
        <f>'Previous Trades Import_OMS Quer'!D4887</f>
        <v>0</v>
      </c>
      <c r="E4887" s="22">
        <f>'Previous Trades Import_OMS Quer'!E4887</f>
        <v>0</v>
      </c>
      <c r="F4887">
        <f>'Previous Trades Import_OMS Quer'!F4887</f>
        <v>0</v>
      </c>
      <c r="G4887">
        <f>'Previous Trades Import_OMS Quer'!G4887</f>
        <v>0</v>
      </c>
      <c r="H4887">
        <f>'Previous Trades Import_OMS Quer'!H4887</f>
        <v>0</v>
      </c>
      <c r="I4887">
        <f>'Previous Trades Import_OMS Quer'!I4887</f>
        <v>0</v>
      </c>
      <c r="J4887">
        <f>'Previous Trades Import_OMS Quer'!J4887</f>
        <v>0</v>
      </c>
      <c r="K4887">
        <f>'Previous Trades Import_OMS Quer'!K4887</f>
        <v>0</v>
      </c>
      <c r="L4887">
        <f>'Previous Trades Import_OMS Quer'!L4887</f>
        <v>0</v>
      </c>
      <c r="M4887">
        <f>'Previous Trades Import_OMS Quer'!M4887</f>
        <v>0</v>
      </c>
      <c r="N4887">
        <f>'Previous Trades Import_OMS Quer'!N4887</f>
        <v>0</v>
      </c>
      <c r="O4887" t="str">
        <f>CLEAN('Previous Trades Import_OMS Quer'!O4887)</f>
        <v/>
      </c>
      <c r="Q4887" s="25">
        <f t="shared" si="152"/>
        <v>0</v>
      </c>
      <c r="R4887" s="25" t="e">
        <f>VLOOKUP(O4887,'Currency Balance'!$O$3:$Q$32,3,0)</f>
        <v>#N/A</v>
      </c>
      <c r="S4887" t="e">
        <f t="shared" si="153"/>
        <v>#N/A</v>
      </c>
    </row>
    <row r="4888" spans="1:19">
      <c r="A4888">
        <f>'Previous Trades Import_OMS Quer'!A4888</f>
        <v>0</v>
      </c>
      <c r="B4888">
        <f>'Previous Trades Import_OMS Quer'!B4888</f>
        <v>0</v>
      </c>
      <c r="C4888" s="22">
        <f>'Previous Trades Import_OMS Quer'!C4888</f>
        <v>0</v>
      </c>
      <c r="D4888">
        <f>'Previous Trades Import_OMS Quer'!D4888</f>
        <v>0</v>
      </c>
      <c r="E4888" s="22">
        <f>'Previous Trades Import_OMS Quer'!E4888</f>
        <v>0</v>
      </c>
      <c r="F4888">
        <f>'Previous Trades Import_OMS Quer'!F4888</f>
        <v>0</v>
      </c>
      <c r="G4888">
        <f>'Previous Trades Import_OMS Quer'!G4888</f>
        <v>0</v>
      </c>
      <c r="H4888">
        <f>'Previous Trades Import_OMS Quer'!H4888</f>
        <v>0</v>
      </c>
      <c r="I4888">
        <f>'Previous Trades Import_OMS Quer'!I4888</f>
        <v>0</v>
      </c>
      <c r="J4888">
        <f>'Previous Trades Import_OMS Quer'!J4888</f>
        <v>0</v>
      </c>
      <c r="K4888">
        <f>'Previous Trades Import_OMS Quer'!K4888</f>
        <v>0</v>
      </c>
      <c r="L4888">
        <f>'Previous Trades Import_OMS Quer'!L4888</f>
        <v>0</v>
      </c>
      <c r="M4888">
        <f>'Previous Trades Import_OMS Quer'!M4888</f>
        <v>0</v>
      </c>
      <c r="N4888">
        <f>'Previous Trades Import_OMS Quer'!N4888</f>
        <v>0</v>
      </c>
      <c r="O4888" t="str">
        <f>CLEAN('Previous Trades Import_OMS Quer'!O4888)</f>
        <v/>
      </c>
      <c r="Q4888" s="25">
        <f t="shared" si="152"/>
        <v>0</v>
      </c>
      <c r="R4888" s="25" t="e">
        <f>VLOOKUP(O4888,'Currency Balance'!$O$3:$Q$32,3,0)</f>
        <v>#N/A</v>
      </c>
      <c r="S4888" t="e">
        <f t="shared" si="153"/>
        <v>#N/A</v>
      </c>
    </row>
    <row r="4889" spans="1:19">
      <c r="A4889">
        <f>'Previous Trades Import_OMS Quer'!A4889</f>
        <v>0</v>
      </c>
      <c r="B4889">
        <f>'Previous Trades Import_OMS Quer'!B4889</f>
        <v>0</v>
      </c>
      <c r="C4889" s="22">
        <f>'Previous Trades Import_OMS Quer'!C4889</f>
        <v>0</v>
      </c>
      <c r="D4889">
        <f>'Previous Trades Import_OMS Quer'!D4889</f>
        <v>0</v>
      </c>
      <c r="E4889" s="22">
        <f>'Previous Trades Import_OMS Quer'!E4889</f>
        <v>0</v>
      </c>
      <c r="F4889">
        <f>'Previous Trades Import_OMS Quer'!F4889</f>
        <v>0</v>
      </c>
      <c r="G4889">
        <f>'Previous Trades Import_OMS Quer'!G4889</f>
        <v>0</v>
      </c>
      <c r="H4889">
        <f>'Previous Trades Import_OMS Quer'!H4889</f>
        <v>0</v>
      </c>
      <c r="I4889">
        <f>'Previous Trades Import_OMS Quer'!I4889</f>
        <v>0</v>
      </c>
      <c r="J4889">
        <f>'Previous Trades Import_OMS Quer'!J4889</f>
        <v>0</v>
      </c>
      <c r="K4889">
        <f>'Previous Trades Import_OMS Quer'!K4889</f>
        <v>0</v>
      </c>
      <c r="L4889">
        <f>'Previous Trades Import_OMS Quer'!L4889</f>
        <v>0</v>
      </c>
      <c r="M4889">
        <f>'Previous Trades Import_OMS Quer'!M4889</f>
        <v>0</v>
      </c>
      <c r="N4889">
        <f>'Previous Trades Import_OMS Quer'!N4889</f>
        <v>0</v>
      </c>
      <c r="O4889" t="str">
        <f>CLEAN('Previous Trades Import_OMS Quer'!O4889)</f>
        <v/>
      </c>
      <c r="Q4889" s="25">
        <f t="shared" si="152"/>
        <v>0</v>
      </c>
      <c r="R4889" s="25" t="e">
        <f>VLOOKUP(O4889,'Currency Balance'!$O$3:$Q$32,3,0)</f>
        <v>#N/A</v>
      </c>
      <c r="S4889" t="e">
        <f t="shared" si="153"/>
        <v>#N/A</v>
      </c>
    </row>
    <row r="4890" spans="1:19">
      <c r="A4890">
        <f>'Previous Trades Import_OMS Quer'!A4890</f>
        <v>0</v>
      </c>
      <c r="B4890">
        <f>'Previous Trades Import_OMS Quer'!B4890</f>
        <v>0</v>
      </c>
      <c r="C4890" s="22">
        <f>'Previous Trades Import_OMS Quer'!C4890</f>
        <v>0</v>
      </c>
      <c r="D4890">
        <f>'Previous Trades Import_OMS Quer'!D4890</f>
        <v>0</v>
      </c>
      <c r="E4890" s="22">
        <f>'Previous Trades Import_OMS Quer'!E4890</f>
        <v>0</v>
      </c>
      <c r="F4890">
        <f>'Previous Trades Import_OMS Quer'!F4890</f>
        <v>0</v>
      </c>
      <c r="G4890">
        <f>'Previous Trades Import_OMS Quer'!G4890</f>
        <v>0</v>
      </c>
      <c r="H4890">
        <f>'Previous Trades Import_OMS Quer'!H4890</f>
        <v>0</v>
      </c>
      <c r="I4890">
        <f>'Previous Trades Import_OMS Quer'!I4890</f>
        <v>0</v>
      </c>
      <c r="J4890">
        <f>'Previous Trades Import_OMS Quer'!J4890</f>
        <v>0</v>
      </c>
      <c r="K4890">
        <f>'Previous Trades Import_OMS Quer'!K4890</f>
        <v>0</v>
      </c>
      <c r="L4890">
        <f>'Previous Trades Import_OMS Quer'!L4890</f>
        <v>0</v>
      </c>
      <c r="M4890">
        <f>'Previous Trades Import_OMS Quer'!M4890</f>
        <v>0</v>
      </c>
      <c r="N4890">
        <f>'Previous Trades Import_OMS Quer'!N4890</f>
        <v>0</v>
      </c>
      <c r="O4890" t="str">
        <f>CLEAN('Previous Trades Import_OMS Quer'!O4890)</f>
        <v/>
      </c>
      <c r="Q4890" s="25">
        <f t="shared" si="152"/>
        <v>0</v>
      </c>
      <c r="R4890" s="25" t="e">
        <f>VLOOKUP(O4890,'Currency Balance'!$O$3:$Q$32,3,0)</f>
        <v>#N/A</v>
      </c>
      <c r="S4890" t="e">
        <f t="shared" si="153"/>
        <v>#N/A</v>
      </c>
    </row>
    <row r="4891" spans="1:19">
      <c r="A4891">
        <f>'Previous Trades Import_OMS Quer'!A4891</f>
        <v>0</v>
      </c>
      <c r="B4891">
        <f>'Previous Trades Import_OMS Quer'!B4891</f>
        <v>0</v>
      </c>
      <c r="C4891" s="22">
        <f>'Previous Trades Import_OMS Quer'!C4891</f>
        <v>0</v>
      </c>
      <c r="D4891">
        <f>'Previous Trades Import_OMS Quer'!D4891</f>
        <v>0</v>
      </c>
      <c r="E4891" s="22">
        <f>'Previous Trades Import_OMS Quer'!E4891</f>
        <v>0</v>
      </c>
      <c r="F4891">
        <f>'Previous Trades Import_OMS Quer'!F4891</f>
        <v>0</v>
      </c>
      <c r="G4891">
        <f>'Previous Trades Import_OMS Quer'!G4891</f>
        <v>0</v>
      </c>
      <c r="H4891">
        <f>'Previous Trades Import_OMS Quer'!H4891</f>
        <v>0</v>
      </c>
      <c r="I4891">
        <f>'Previous Trades Import_OMS Quer'!I4891</f>
        <v>0</v>
      </c>
      <c r="J4891">
        <f>'Previous Trades Import_OMS Quer'!J4891</f>
        <v>0</v>
      </c>
      <c r="K4891">
        <f>'Previous Trades Import_OMS Quer'!K4891</f>
        <v>0</v>
      </c>
      <c r="L4891">
        <f>'Previous Trades Import_OMS Quer'!L4891</f>
        <v>0</v>
      </c>
      <c r="M4891">
        <f>'Previous Trades Import_OMS Quer'!M4891</f>
        <v>0</v>
      </c>
      <c r="N4891">
        <f>'Previous Trades Import_OMS Quer'!N4891</f>
        <v>0</v>
      </c>
      <c r="O4891" t="str">
        <f>CLEAN('Previous Trades Import_OMS Quer'!O4891)</f>
        <v/>
      </c>
      <c r="Q4891" s="25">
        <f t="shared" si="152"/>
        <v>0</v>
      </c>
      <c r="R4891" s="25" t="e">
        <f>VLOOKUP(O4891,'Currency Balance'!$O$3:$Q$32,3,0)</f>
        <v>#N/A</v>
      </c>
      <c r="S4891" t="e">
        <f t="shared" si="153"/>
        <v>#N/A</v>
      </c>
    </row>
    <row r="4892" spans="1:19">
      <c r="A4892">
        <f>'Previous Trades Import_OMS Quer'!A4892</f>
        <v>0</v>
      </c>
      <c r="B4892">
        <f>'Previous Trades Import_OMS Quer'!B4892</f>
        <v>0</v>
      </c>
      <c r="C4892" s="22">
        <f>'Previous Trades Import_OMS Quer'!C4892</f>
        <v>0</v>
      </c>
      <c r="D4892">
        <f>'Previous Trades Import_OMS Quer'!D4892</f>
        <v>0</v>
      </c>
      <c r="E4892" s="22">
        <f>'Previous Trades Import_OMS Quer'!E4892</f>
        <v>0</v>
      </c>
      <c r="F4892">
        <f>'Previous Trades Import_OMS Quer'!F4892</f>
        <v>0</v>
      </c>
      <c r="G4892">
        <f>'Previous Trades Import_OMS Quer'!G4892</f>
        <v>0</v>
      </c>
      <c r="H4892">
        <f>'Previous Trades Import_OMS Quer'!H4892</f>
        <v>0</v>
      </c>
      <c r="I4892">
        <f>'Previous Trades Import_OMS Quer'!I4892</f>
        <v>0</v>
      </c>
      <c r="J4892">
        <f>'Previous Trades Import_OMS Quer'!J4892</f>
        <v>0</v>
      </c>
      <c r="K4892">
        <f>'Previous Trades Import_OMS Quer'!K4892</f>
        <v>0</v>
      </c>
      <c r="L4892">
        <f>'Previous Trades Import_OMS Quer'!L4892</f>
        <v>0</v>
      </c>
      <c r="M4892">
        <f>'Previous Trades Import_OMS Quer'!M4892</f>
        <v>0</v>
      </c>
      <c r="N4892">
        <f>'Previous Trades Import_OMS Quer'!N4892</f>
        <v>0</v>
      </c>
      <c r="O4892" t="str">
        <f>CLEAN('Previous Trades Import_OMS Quer'!O4892)</f>
        <v/>
      </c>
      <c r="Q4892" s="25">
        <f t="shared" si="152"/>
        <v>0</v>
      </c>
      <c r="R4892" s="25" t="e">
        <f>VLOOKUP(O4892,'Currency Balance'!$O$3:$Q$32,3,0)</f>
        <v>#N/A</v>
      </c>
      <c r="S4892" t="e">
        <f t="shared" si="153"/>
        <v>#N/A</v>
      </c>
    </row>
    <row r="4893" spans="1:19">
      <c r="A4893">
        <f>'Previous Trades Import_OMS Quer'!A4893</f>
        <v>0</v>
      </c>
      <c r="B4893">
        <f>'Previous Trades Import_OMS Quer'!B4893</f>
        <v>0</v>
      </c>
      <c r="C4893" s="22">
        <f>'Previous Trades Import_OMS Quer'!C4893</f>
        <v>0</v>
      </c>
      <c r="D4893">
        <f>'Previous Trades Import_OMS Quer'!D4893</f>
        <v>0</v>
      </c>
      <c r="E4893" s="22">
        <f>'Previous Trades Import_OMS Quer'!E4893</f>
        <v>0</v>
      </c>
      <c r="F4893">
        <f>'Previous Trades Import_OMS Quer'!F4893</f>
        <v>0</v>
      </c>
      <c r="G4893">
        <f>'Previous Trades Import_OMS Quer'!G4893</f>
        <v>0</v>
      </c>
      <c r="H4893">
        <f>'Previous Trades Import_OMS Quer'!H4893</f>
        <v>0</v>
      </c>
      <c r="I4893">
        <f>'Previous Trades Import_OMS Quer'!I4893</f>
        <v>0</v>
      </c>
      <c r="J4893">
        <f>'Previous Trades Import_OMS Quer'!J4893</f>
        <v>0</v>
      </c>
      <c r="K4893">
        <f>'Previous Trades Import_OMS Quer'!K4893</f>
        <v>0</v>
      </c>
      <c r="L4893">
        <f>'Previous Trades Import_OMS Quer'!L4893</f>
        <v>0</v>
      </c>
      <c r="M4893">
        <f>'Previous Trades Import_OMS Quer'!M4893</f>
        <v>0</v>
      </c>
      <c r="N4893">
        <f>'Previous Trades Import_OMS Quer'!N4893</f>
        <v>0</v>
      </c>
      <c r="O4893" t="str">
        <f>CLEAN('Previous Trades Import_OMS Quer'!O4893)</f>
        <v/>
      </c>
      <c r="Q4893" s="25">
        <f t="shared" si="152"/>
        <v>0</v>
      </c>
      <c r="R4893" s="25" t="e">
        <f>VLOOKUP(O4893,'Currency Balance'!$O$3:$Q$32,3,0)</f>
        <v>#N/A</v>
      </c>
      <c r="S4893" t="e">
        <f t="shared" si="153"/>
        <v>#N/A</v>
      </c>
    </row>
    <row r="4894" spans="1:19">
      <c r="A4894">
        <f>'Previous Trades Import_OMS Quer'!A4894</f>
        <v>0</v>
      </c>
      <c r="B4894">
        <f>'Previous Trades Import_OMS Quer'!B4894</f>
        <v>0</v>
      </c>
      <c r="C4894" s="22">
        <f>'Previous Trades Import_OMS Quer'!C4894</f>
        <v>0</v>
      </c>
      <c r="D4894">
        <f>'Previous Trades Import_OMS Quer'!D4894</f>
        <v>0</v>
      </c>
      <c r="E4894" s="22">
        <f>'Previous Trades Import_OMS Quer'!E4894</f>
        <v>0</v>
      </c>
      <c r="F4894">
        <f>'Previous Trades Import_OMS Quer'!F4894</f>
        <v>0</v>
      </c>
      <c r="G4894">
        <f>'Previous Trades Import_OMS Quer'!G4894</f>
        <v>0</v>
      </c>
      <c r="H4894">
        <f>'Previous Trades Import_OMS Quer'!H4894</f>
        <v>0</v>
      </c>
      <c r="I4894">
        <f>'Previous Trades Import_OMS Quer'!I4894</f>
        <v>0</v>
      </c>
      <c r="J4894">
        <f>'Previous Trades Import_OMS Quer'!J4894</f>
        <v>0</v>
      </c>
      <c r="K4894">
        <f>'Previous Trades Import_OMS Quer'!K4894</f>
        <v>0</v>
      </c>
      <c r="L4894">
        <f>'Previous Trades Import_OMS Quer'!L4894</f>
        <v>0</v>
      </c>
      <c r="M4894">
        <f>'Previous Trades Import_OMS Quer'!M4894</f>
        <v>0</v>
      </c>
      <c r="N4894">
        <f>'Previous Trades Import_OMS Quer'!N4894</f>
        <v>0</v>
      </c>
      <c r="O4894" t="str">
        <f>CLEAN('Previous Trades Import_OMS Quer'!O4894)</f>
        <v/>
      </c>
      <c r="Q4894" s="25">
        <f t="shared" si="152"/>
        <v>0</v>
      </c>
      <c r="R4894" s="25" t="e">
        <f>VLOOKUP(O4894,'Currency Balance'!$O$3:$Q$32,3,0)</f>
        <v>#N/A</v>
      </c>
      <c r="S4894" t="e">
        <f t="shared" si="153"/>
        <v>#N/A</v>
      </c>
    </row>
    <row r="4895" spans="1:19">
      <c r="A4895">
        <f>'Previous Trades Import_OMS Quer'!A4895</f>
        <v>0</v>
      </c>
      <c r="B4895">
        <f>'Previous Trades Import_OMS Quer'!B4895</f>
        <v>0</v>
      </c>
      <c r="C4895" s="22">
        <f>'Previous Trades Import_OMS Quer'!C4895</f>
        <v>0</v>
      </c>
      <c r="D4895">
        <f>'Previous Trades Import_OMS Quer'!D4895</f>
        <v>0</v>
      </c>
      <c r="E4895" s="22">
        <f>'Previous Trades Import_OMS Quer'!E4895</f>
        <v>0</v>
      </c>
      <c r="F4895">
        <f>'Previous Trades Import_OMS Quer'!F4895</f>
        <v>0</v>
      </c>
      <c r="G4895">
        <f>'Previous Trades Import_OMS Quer'!G4895</f>
        <v>0</v>
      </c>
      <c r="H4895">
        <f>'Previous Trades Import_OMS Quer'!H4895</f>
        <v>0</v>
      </c>
      <c r="I4895">
        <f>'Previous Trades Import_OMS Quer'!I4895</f>
        <v>0</v>
      </c>
      <c r="J4895">
        <f>'Previous Trades Import_OMS Quer'!J4895</f>
        <v>0</v>
      </c>
      <c r="K4895">
        <f>'Previous Trades Import_OMS Quer'!K4895</f>
        <v>0</v>
      </c>
      <c r="L4895">
        <f>'Previous Trades Import_OMS Quer'!L4895</f>
        <v>0</v>
      </c>
      <c r="M4895">
        <f>'Previous Trades Import_OMS Quer'!M4895</f>
        <v>0</v>
      </c>
      <c r="N4895">
        <f>'Previous Trades Import_OMS Quer'!N4895</f>
        <v>0</v>
      </c>
      <c r="O4895" t="str">
        <f>CLEAN('Previous Trades Import_OMS Quer'!O4895)</f>
        <v/>
      </c>
      <c r="Q4895" s="25">
        <f t="shared" si="152"/>
        <v>0</v>
      </c>
      <c r="R4895" s="25" t="e">
        <f>VLOOKUP(O4895,'Currency Balance'!$O$3:$Q$32,3,0)</f>
        <v>#N/A</v>
      </c>
      <c r="S4895" t="e">
        <f t="shared" si="153"/>
        <v>#N/A</v>
      </c>
    </row>
    <row r="4896" spans="1:19">
      <c r="A4896">
        <f>'Previous Trades Import_OMS Quer'!A4896</f>
        <v>0</v>
      </c>
      <c r="B4896">
        <f>'Previous Trades Import_OMS Quer'!B4896</f>
        <v>0</v>
      </c>
      <c r="C4896" s="22">
        <f>'Previous Trades Import_OMS Quer'!C4896</f>
        <v>0</v>
      </c>
      <c r="D4896">
        <f>'Previous Trades Import_OMS Quer'!D4896</f>
        <v>0</v>
      </c>
      <c r="E4896" s="22">
        <f>'Previous Trades Import_OMS Quer'!E4896</f>
        <v>0</v>
      </c>
      <c r="F4896">
        <f>'Previous Trades Import_OMS Quer'!F4896</f>
        <v>0</v>
      </c>
      <c r="G4896">
        <f>'Previous Trades Import_OMS Quer'!G4896</f>
        <v>0</v>
      </c>
      <c r="H4896">
        <f>'Previous Trades Import_OMS Quer'!H4896</f>
        <v>0</v>
      </c>
      <c r="I4896">
        <f>'Previous Trades Import_OMS Quer'!I4896</f>
        <v>0</v>
      </c>
      <c r="J4896">
        <f>'Previous Trades Import_OMS Quer'!J4896</f>
        <v>0</v>
      </c>
      <c r="K4896">
        <f>'Previous Trades Import_OMS Quer'!K4896</f>
        <v>0</v>
      </c>
      <c r="L4896">
        <f>'Previous Trades Import_OMS Quer'!L4896</f>
        <v>0</v>
      </c>
      <c r="M4896">
        <f>'Previous Trades Import_OMS Quer'!M4896</f>
        <v>0</v>
      </c>
      <c r="N4896">
        <f>'Previous Trades Import_OMS Quer'!N4896</f>
        <v>0</v>
      </c>
      <c r="O4896" t="str">
        <f>CLEAN('Previous Trades Import_OMS Quer'!O4896)</f>
        <v/>
      </c>
      <c r="Q4896" s="25">
        <f t="shared" si="152"/>
        <v>0</v>
      </c>
      <c r="R4896" s="25" t="e">
        <f>VLOOKUP(O4896,'Currency Balance'!$O$3:$Q$32,3,0)</f>
        <v>#N/A</v>
      </c>
      <c r="S4896" t="e">
        <f t="shared" si="153"/>
        <v>#N/A</v>
      </c>
    </row>
    <row r="4897" spans="1:19">
      <c r="A4897">
        <f>'Previous Trades Import_OMS Quer'!A4897</f>
        <v>0</v>
      </c>
      <c r="B4897">
        <f>'Previous Trades Import_OMS Quer'!B4897</f>
        <v>0</v>
      </c>
      <c r="C4897" s="22">
        <f>'Previous Trades Import_OMS Quer'!C4897</f>
        <v>0</v>
      </c>
      <c r="D4897">
        <f>'Previous Trades Import_OMS Quer'!D4897</f>
        <v>0</v>
      </c>
      <c r="E4897" s="22">
        <f>'Previous Trades Import_OMS Quer'!E4897</f>
        <v>0</v>
      </c>
      <c r="F4897">
        <f>'Previous Trades Import_OMS Quer'!F4897</f>
        <v>0</v>
      </c>
      <c r="G4897">
        <f>'Previous Trades Import_OMS Quer'!G4897</f>
        <v>0</v>
      </c>
      <c r="H4897">
        <f>'Previous Trades Import_OMS Quer'!H4897</f>
        <v>0</v>
      </c>
      <c r="I4897">
        <f>'Previous Trades Import_OMS Quer'!I4897</f>
        <v>0</v>
      </c>
      <c r="J4897">
        <f>'Previous Trades Import_OMS Quer'!J4897</f>
        <v>0</v>
      </c>
      <c r="K4897">
        <f>'Previous Trades Import_OMS Quer'!K4897</f>
        <v>0</v>
      </c>
      <c r="L4897">
        <f>'Previous Trades Import_OMS Quer'!L4897</f>
        <v>0</v>
      </c>
      <c r="M4897">
        <f>'Previous Trades Import_OMS Quer'!M4897</f>
        <v>0</v>
      </c>
      <c r="N4897">
        <f>'Previous Trades Import_OMS Quer'!N4897</f>
        <v>0</v>
      </c>
      <c r="O4897" t="str">
        <f>CLEAN('Previous Trades Import_OMS Quer'!O4897)</f>
        <v/>
      </c>
      <c r="Q4897" s="25">
        <f t="shared" si="152"/>
        <v>0</v>
      </c>
      <c r="R4897" s="25" t="e">
        <f>VLOOKUP(O4897,'Currency Balance'!$O$3:$Q$32,3,0)</f>
        <v>#N/A</v>
      </c>
      <c r="S4897" t="e">
        <f t="shared" si="153"/>
        <v>#N/A</v>
      </c>
    </row>
    <row r="4898" spans="1:19">
      <c r="A4898">
        <f>'Previous Trades Import_OMS Quer'!A4898</f>
        <v>0</v>
      </c>
      <c r="B4898">
        <f>'Previous Trades Import_OMS Quer'!B4898</f>
        <v>0</v>
      </c>
      <c r="C4898" s="22">
        <f>'Previous Trades Import_OMS Quer'!C4898</f>
        <v>0</v>
      </c>
      <c r="D4898">
        <f>'Previous Trades Import_OMS Quer'!D4898</f>
        <v>0</v>
      </c>
      <c r="E4898" s="22">
        <f>'Previous Trades Import_OMS Quer'!E4898</f>
        <v>0</v>
      </c>
      <c r="F4898">
        <f>'Previous Trades Import_OMS Quer'!F4898</f>
        <v>0</v>
      </c>
      <c r="G4898">
        <f>'Previous Trades Import_OMS Quer'!G4898</f>
        <v>0</v>
      </c>
      <c r="H4898">
        <f>'Previous Trades Import_OMS Quer'!H4898</f>
        <v>0</v>
      </c>
      <c r="I4898">
        <f>'Previous Trades Import_OMS Quer'!I4898</f>
        <v>0</v>
      </c>
      <c r="J4898">
        <f>'Previous Trades Import_OMS Quer'!J4898</f>
        <v>0</v>
      </c>
      <c r="K4898">
        <f>'Previous Trades Import_OMS Quer'!K4898</f>
        <v>0</v>
      </c>
      <c r="L4898">
        <f>'Previous Trades Import_OMS Quer'!L4898</f>
        <v>0</v>
      </c>
      <c r="M4898">
        <f>'Previous Trades Import_OMS Quer'!M4898</f>
        <v>0</v>
      </c>
      <c r="N4898">
        <f>'Previous Trades Import_OMS Quer'!N4898</f>
        <v>0</v>
      </c>
      <c r="O4898" t="str">
        <f>CLEAN('Previous Trades Import_OMS Quer'!O4898)</f>
        <v/>
      </c>
      <c r="Q4898" s="25">
        <f t="shared" si="152"/>
        <v>0</v>
      </c>
      <c r="R4898" s="25" t="e">
        <f>VLOOKUP(O4898,'Currency Balance'!$O$3:$Q$32,3,0)</f>
        <v>#N/A</v>
      </c>
      <c r="S4898" t="e">
        <f t="shared" si="153"/>
        <v>#N/A</v>
      </c>
    </row>
    <row r="4899" spans="1:19">
      <c r="A4899">
        <f>'Previous Trades Import_OMS Quer'!A4899</f>
        <v>0</v>
      </c>
      <c r="B4899">
        <f>'Previous Trades Import_OMS Quer'!B4899</f>
        <v>0</v>
      </c>
      <c r="C4899" s="22">
        <f>'Previous Trades Import_OMS Quer'!C4899</f>
        <v>0</v>
      </c>
      <c r="D4899">
        <f>'Previous Trades Import_OMS Quer'!D4899</f>
        <v>0</v>
      </c>
      <c r="E4899" s="22">
        <f>'Previous Trades Import_OMS Quer'!E4899</f>
        <v>0</v>
      </c>
      <c r="F4899">
        <f>'Previous Trades Import_OMS Quer'!F4899</f>
        <v>0</v>
      </c>
      <c r="G4899">
        <f>'Previous Trades Import_OMS Quer'!G4899</f>
        <v>0</v>
      </c>
      <c r="H4899">
        <f>'Previous Trades Import_OMS Quer'!H4899</f>
        <v>0</v>
      </c>
      <c r="I4899">
        <f>'Previous Trades Import_OMS Quer'!I4899</f>
        <v>0</v>
      </c>
      <c r="J4899">
        <f>'Previous Trades Import_OMS Quer'!J4899</f>
        <v>0</v>
      </c>
      <c r="K4899">
        <f>'Previous Trades Import_OMS Quer'!K4899</f>
        <v>0</v>
      </c>
      <c r="L4899">
        <f>'Previous Trades Import_OMS Quer'!L4899</f>
        <v>0</v>
      </c>
      <c r="M4899">
        <f>'Previous Trades Import_OMS Quer'!M4899</f>
        <v>0</v>
      </c>
      <c r="N4899">
        <f>'Previous Trades Import_OMS Quer'!N4899</f>
        <v>0</v>
      </c>
      <c r="O4899" t="str">
        <f>CLEAN('Previous Trades Import_OMS Quer'!O4899)</f>
        <v/>
      </c>
      <c r="Q4899" s="25">
        <f t="shared" si="152"/>
        <v>0</v>
      </c>
      <c r="R4899" s="25" t="e">
        <f>VLOOKUP(O4899,'Currency Balance'!$O$3:$Q$32,3,0)</f>
        <v>#N/A</v>
      </c>
      <c r="S4899" t="e">
        <f t="shared" si="153"/>
        <v>#N/A</v>
      </c>
    </row>
    <row r="4900" spans="1:19">
      <c r="A4900">
        <f>'Previous Trades Import_OMS Quer'!A4900</f>
        <v>0</v>
      </c>
      <c r="B4900">
        <f>'Previous Trades Import_OMS Quer'!B4900</f>
        <v>0</v>
      </c>
      <c r="C4900" s="22">
        <f>'Previous Trades Import_OMS Quer'!C4900</f>
        <v>0</v>
      </c>
      <c r="D4900">
        <f>'Previous Trades Import_OMS Quer'!D4900</f>
        <v>0</v>
      </c>
      <c r="E4900" s="22">
        <f>'Previous Trades Import_OMS Quer'!E4900</f>
        <v>0</v>
      </c>
      <c r="F4900">
        <f>'Previous Trades Import_OMS Quer'!F4900</f>
        <v>0</v>
      </c>
      <c r="G4900">
        <f>'Previous Trades Import_OMS Quer'!G4900</f>
        <v>0</v>
      </c>
      <c r="H4900">
        <f>'Previous Trades Import_OMS Quer'!H4900</f>
        <v>0</v>
      </c>
      <c r="I4900">
        <f>'Previous Trades Import_OMS Quer'!I4900</f>
        <v>0</v>
      </c>
      <c r="J4900">
        <f>'Previous Trades Import_OMS Quer'!J4900</f>
        <v>0</v>
      </c>
      <c r="K4900">
        <f>'Previous Trades Import_OMS Quer'!K4900</f>
        <v>0</v>
      </c>
      <c r="L4900">
        <f>'Previous Trades Import_OMS Quer'!L4900</f>
        <v>0</v>
      </c>
      <c r="M4900">
        <f>'Previous Trades Import_OMS Quer'!M4900</f>
        <v>0</v>
      </c>
      <c r="N4900">
        <f>'Previous Trades Import_OMS Quer'!N4900</f>
        <v>0</v>
      </c>
      <c r="O4900" t="str">
        <f>CLEAN('Previous Trades Import_OMS Quer'!O4900)</f>
        <v/>
      </c>
      <c r="Q4900" s="25">
        <f t="shared" si="152"/>
        <v>0</v>
      </c>
      <c r="R4900" s="25" t="e">
        <f>VLOOKUP(O4900,'Currency Balance'!$O$3:$Q$32,3,0)</f>
        <v>#N/A</v>
      </c>
      <c r="S4900" t="e">
        <f t="shared" si="153"/>
        <v>#N/A</v>
      </c>
    </row>
    <row r="4901" spans="1:19">
      <c r="A4901">
        <f>'Previous Trades Import_OMS Quer'!A4901</f>
        <v>0</v>
      </c>
      <c r="B4901">
        <f>'Previous Trades Import_OMS Quer'!B4901</f>
        <v>0</v>
      </c>
      <c r="C4901" s="22">
        <f>'Previous Trades Import_OMS Quer'!C4901</f>
        <v>0</v>
      </c>
      <c r="D4901">
        <f>'Previous Trades Import_OMS Quer'!D4901</f>
        <v>0</v>
      </c>
      <c r="E4901" s="22">
        <f>'Previous Trades Import_OMS Quer'!E4901</f>
        <v>0</v>
      </c>
      <c r="F4901">
        <f>'Previous Trades Import_OMS Quer'!F4901</f>
        <v>0</v>
      </c>
      <c r="G4901">
        <f>'Previous Trades Import_OMS Quer'!G4901</f>
        <v>0</v>
      </c>
      <c r="H4901">
        <f>'Previous Trades Import_OMS Quer'!H4901</f>
        <v>0</v>
      </c>
      <c r="I4901">
        <f>'Previous Trades Import_OMS Quer'!I4901</f>
        <v>0</v>
      </c>
      <c r="J4901">
        <f>'Previous Trades Import_OMS Quer'!J4901</f>
        <v>0</v>
      </c>
      <c r="K4901">
        <f>'Previous Trades Import_OMS Quer'!K4901</f>
        <v>0</v>
      </c>
      <c r="L4901">
        <f>'Previous Trades Import_OMS Quer'!L4901</f>
        <v>0</v>
      </c>
      <c r="M4901">
        <f>'Previous Trades Import_OMS Quer'!M4901</f>
        <v>0</v>
      </c>
      <c r="N4901">
        <f>'Previous Trades Import_OMS Quer'!N4901</f>
        <v>0</v>
      </c>
      <c r="O4901" t="str">
        <f>CLEAN('Previous Trades Import_OMS Quer'!O4901)</f>
        <v/>
      </c>
      <c r="Q4901" s="25">
        <f t="shared" si="152"/>
        <v>0</v>
      </c>
      <c r="R4901" s="25" t="e">
        <f>VLOOKUP(O4901,'Currency Balance'!$O$3:$Q$32,3,0)</f>
        <v>#N/A</v>
      </c>
      <c r="S4901" t="e">
        <f t="shared" si="153"/>
        <v>#N/A</v>
      </c>
    </row>
    <row r="4902" spans="1:19">
      <c r="A4902">
        <f>'Previous Trades Import_OMS Quer'!A4902</f>
        <v>0</v>
      </c>
      <c r="B4902">
        <f>'Previous Trades Import_OMS Quer'!B4902</f>
        <v>0</v>
      </c>
      <c r="C4902" s="22">
        <f>'Previous Trades Import_OMS Quer'!C4902</f>
        <v>0</v>
      </c>
      <c r="D4902">
        <f>'Previous Trades Import_OMS Quer'!D4902</f>
        <v>0</v>
      </c>
      <c r="E4902" s="22">
        <f>'Previous Trades Import_OMS Quer'!E4902</f>
        <v>0</v>
      </c>
      <c r="F4902">
        <f>'Previous Trades Import_OMS Quer'!F4902</f>
        <v>0</v>
      </c>
      <c r="G4902">
        <f>'Previous Trades Import_OMS Quer'!G4902</f>
        <v>0</v>
      </c>
      <c r="H4902">
        <f>'Previous Trades Import_OMS Quer'!H4902</f>
        <v>0</v>
      </c>
      <c r="I4902">
        <f>'Previous Trades Import_OMS Quer'!I4902</f>
        <v>0</v>
      </c>
      <c r="J4902">
        <f>'Previous Trades Import_OMS Quer'!J4902</f>
        <v>0</v>
      </c>
      <c r="K4902">
        <f>'Previous Trades Import_OMS Quer'!K4902</f>
        <v>0</v>
      </c>
      <c r="L4902">
        <f>'Previous Trades Import_OMS Quer'!L4902</f>
        <v>0</v>
      </c>
      <c r="M4902">
        <f>'Previous Trades Import_OMS Quer'!M4902</f>
        <v>0</v>
      </c>
      <c r="N4902">
        <f>'Previous Trades Import_OMS Quer'!N4902</f>
        <v>0</v>
      </c>
      <c r="O4902" t="str">
        <f>CLEAN('Previous Trades Import_OMS Quer'!O4902)</f>
        <v/>
      </c>
      <c r="Q4902" s="25">
        <f t="shared" si="152"/>
        <v>0</v>
      </c>
      <c r="R4902" s="25" t="e">
        <f>VLOOKUP(O4902,'Currency Balance'!$O$3:$Q$32,3,0)</f>
        <v>#N/A</v>
      </c>
      <c r="S4902" t="e">
        <f t="shared" si="153"/>
        <v>#N/A</v>
      </c>
    </row>
    <row r="4903" spans="1:19">
      <c r="A4903">
        <f>'Previous Trades Import_OMS Quer'!A4903</f>
        <v>0</v>
      </c>
      <c r="B4903">
        <f>'Previous Trades Import_OMS Quer'!B4903</f>
        <v>0</v>
      </c>
      <c r="C4903" s="22">
        <f>'Previous Trades Import_OMS Quer'!C4903</f>
        <v>0</v>
      </c>
      <c r="D4903">
        <f>'Previous Trades Import_OMS Quer'!D4903</f>
        <v>0</v>
      </c>
      <c r="E4903" s="22">
        <f>'Previous Trades Import_OMS Quer'!E4903</f>
        <v>0</v>
      </c>
      <c r="F4903">
        <f>'Previous Trades Import_OMS Quer'!F4903</f>
        <v>0</v>
      </c>
      <c r="G4903">
        <f>'Previous Trades Import_OMS Quer'!G4903</f>
        <v>0</v>
      </c>
      <c r="H4903">
        <f>'Previous Trades Import_OMS Quer'!H4903</f>
        <v>0</v>
      </c>
      <c r="I4903">
        <f>'Previous Trades Import_OMS Quer'!I4903</f>
        <v>0</v>
      </c>
      <c r="J4903">
        <f>'Previous Trades Import_OMS Quer'!J4903</f>
        <v>0</v>
      </c>
      <c r="K4903">
        <f>'Previous Trades Import_OMS Quer'!K4903</f>
        <v>0</v>
      </c>
      <c r="L4903">
        <f>'Previous Trades Import_OMS Quer'!L4903</f>
        <v>0</v>
      </c>
      <c r="M4903">
        <f>'Previous Trades Import_OMS Quer'!M4903</f>
        <v>0</v>
      </c>
      <c r="N4903">
        <f>'Previous Trades Import_OMS Quer'!N4903</f>
        <v>0</v>
      </c>
      <c r="O4903" t="str">
        <f>CLEAN('Previous Trades Import_OMS Quer'!O4903)</f>
        <v/>
      </c>
      <c r="Q4903" s="25">
        <f t="shared" si="152"/>
        <v>0</v>
      </c>
      <c r="R4903" s="25" t="e">
        <f>VLOOKUP(O4903,'Currency Balance'!$O$3:$Q$32,3,0)</f>
        <v>#N/A</v>
      </c>
      <c r="S4903" t="e">
        <f t="shared" si="153"/>
        <v>#N/A</v>
      </c>
    </row>
    <row r="4904" spans="1:19">
      <c r="A4904">
        <f>'Previous Trades Import_OMS Quer'!A4904</f>
        <v>0</v>
      </c>
      <c r="B4904">
        <f>'Previous Trades Import_OMS Quer'!B4904</f>
        <v>0</v>
      </c>
      <c r="C4904" s="22">
        <f>'Previous Trades Import_OMS Quer'!C4904</f>
        <v>0</v>
      </c>
      <c r="D4904">
        <f>'Previous Trades Import_OMS Quer'!D4904</f>
        <v>0</v>
      </c>
      <c r="E4904" s="22">
        <f>'Previous Trades Import_OMS Quer'!E4904</f>
        <v>0</v>
      </c>
      <c r="F4904">
        <f>'Previous Trades Import_OMS Quer'!F4904</f>
        <v>0</v>
      </c>
      <c r="G4904">
        <f>'Previous Trades Import_OMS Quer'!G4904</f>
        <v>0</v>
      </c>
      <c r="H4904">
        <f>'Previous Trades Import_OMS Quer'!H4904</f>
        <v>0</v>
      </c>
      <c r="I4904">
        <f>'Previous Trades Import_OMS Quer'!I4904</f>
        <v>0</v>
      </c>
      <c r="J4904">
        <f>'Previous Trades Import_OMS Quer'!J4904</f>
        <v>0</v>
      </c>
      <c r="K4904">
        <f>'Previous Trades Import_OMS Quer'!K4904</f>
        <v>0</v>
      </c>
      <c r="L4904">
        <f>'Previous Trades Import_OMS Quer'!L4904</f>
        <v>0</v>
      </c>
      <c r="M4904">
        <f>'Previous Trades Import_OMS Quer'!M4904</f>
        <v>0</v>
      </c>
      <c r="N4904">
        <f>'Previous Trades Import_OMS Quer'!N4904</f>
        <v>0</v>
      </c>
      <c r="O4904" t="str">
        <f>CLEAN('Previous Trades Import_OMS Quer'!O4904)</f>
        <v/>
      </c>
      <c r="Q4904" s="25">
        <f t="shared" si="152"/>
        <v>0</v>
      </c>
      <c r="R4904" s="25" t="e">
        <f>VLOOKUP(O4904,'Currency Balance'!$O$3:$Q$32,3,0)</f>
        <v>#N/A</v>
      </c>
      <c r="S4904" t="e">
        <f t="shared" si="153"/>
        <v>#N/A</v>
      </c>
    </row>
    <row r="4905" spans="1:19">
      <c r="A4905">
        <f>'Previous Trades Import_OMS Quer'!A4905</f>
        <v>0</v>
      </c>
      <c r="B4905">
        <f>'Previous Trades Import_OMS Quer'!B4905</f>
        <v>0</v>
      </c>
      <c r="C4905" s="22">
        <f>'Previous Trades Import_OMS Quer'!C4905</f>
        <v>0</v>
      </c>
      <c r="D4905">
        <f>'Previous Trades Import_OMS Quer'!D4905</f>
        <v>0</v>
      </c>
      <c r="E4905" s="22">
        <f>'Previous Trades Import_OMS Quer'!E4905</f>
        <v>0</v>
      </c>
      <c r="F4905">
        <f>'Previous Trades Import_OMS Quer'!F4905</f>
        <v>0</v>
      </c>
      <c r="G4905">
        <f>'Previous Trades Import_OMS Quer'!G4905</f>
        <v>0</v>
      </c>
      <c r="H4905">
        <f>'Previous Trades Import_OMS Quer'!H4905</f>
        <v>0</v>
      </c>
      <c r="I4905">
        <f>'Previous Trades Import_OMS Quer'!I4905</f>
        <v>0</v>
      </c>
      <c r="J4905">
        <f>'Previous Trades Import_OMS Quer'!J4905</f>
        <v>0</v>
      </c>
      <c r="K4905">
        <f>'Previous Trades Import_OMS Quer'!K4905</f>
        <v>0</v>
      </c>
      <c r="L4905">
        <f>'Previous Trades Import_OMS Quer'!L4905</f>
        <v>0</v>
      </c>
      <c r="M4905">
        <f>'Previous Trades Import_OMS Quer'!M4905</f>
        <v>0</v>
      </c>
      <c r="N4905">
        <f>'Previous Trades Import_OMS Quer'!N4905</f>
        <v>0</v>
      </c>
      <c r="O4905" t="str">
        <f>CLEAN('Previous Trades Import_OMS Quer'!O4905)</f>
        <v/>
      </c>
      <c r="Q4905" s="25">
        <f t="shared" si="152"/>
        <v>0</v>
      </c>
      <c r="R4905" s="25" t="e">
        <f>VLOOKUP(O4905,'Currency Balance'!$O$3:$Q$32,3,0)</f>
        <v>#N/A</v>
      </c>
      <c r="S4905" t="e">
        <f t="shared" si="153"/>
        <v>#N/A</v>
      </c>
    </row>
    <row r="4906" spans="1:19">
      <c r="A4906">
        <f>'Previous Trades Import_OMS Quer'!A4906</f>
        <v>0</v>
      </c>
      <c r="B4906">
        <f>'Previous Trades Import_OMS Quer'!B4906</f>
        <v>0</v>
      </c>
      <c r="C4906" s="22">
        <f>'Previous Trades Import_OMS Quer'!C4906</f>
        <v>0</v>
      </c>
      <c r="D4906">
        <f>'Previous Trades Import_OMS Quer'!D4906</f>
        <v>0</v>
      </c>
      <c r="E4906" s="22">
        <f>'Previous Trades Import_OMS Quer'!E4906</f>
        <v>0</v>
      </c>
      <c r="F4906">
        <f>'Previous Trades Import_OMS Quer'!F4906</f>
        <v>0</v>
      </c>
      <c r="G4906">
        <f>'Previous Trades Import_OMS Quer'!G4906</f>
        <v>0</v>
      </c>
      <c r="H4906">
        <f>'Previous Trades Import_OMS Quer'!H4906</f>
        <v>0</v>
      </c>
      <c r="I4906">
        <f>'Previous Trades Import_OMS Quer'!I4906</f>
        <v>0</v>
      </c>
      <c r="J4906">
        <f>'Previous Trades Import_OMS Quer'!J4906</f>
        <v>0</v>
      </c>
      <c r="K4906">
        <f>'Previous Trades Import_OMS Quer'!K4906</f>
        <v>0</v>
      </c>
      <c r="L4906">
        <f>'Previous Trades Import_OMS Quer'!L4906</f>
        <v>0</v>
      </c>
      <c r="M4906">
        <f>'Previous Trades Import_OMS Quer'!M4906</f>
        <v>0</v>
      </c>
      <c r="N4906">
        <f>'Previous Trades Import_OMS Quer'!N4906</f>
        <v>0</v>
      </c>
      <c r="O4906" t="str">
        <f>CLEAN('Previous Trades Import_OMS Quer'!O4906)</f>
        <v/>
      </c>
      <c r="Q4906" s="25">
        <f t="shared" si="152"/>
        <v>0</v>
      </c>
      <c r="R4906" s="25" t="e">
        <f>VLOOKUP(O4906,'Currency Balance'!$O$3:$Q$32,3,0)</f>
        <v>#N/A</v>
      </c>
      <c r="S4906" t="e">
        <f t="shared" si="153"/>
        <v>#N/A</v>
      </c>
    </row>
    <row r="4907" spans="1:19">
      <c r="A4907">
        <f>'Previous Trades Import_OMS Quer'!A4907</f>
        <v>0</v>
      </c>
      <c r="B4907">
        <f>'Previous Trades Import_OMS Quer'!B4907</f>
        <v>0</v>
      </c>
      <c r="C4907" s="22">
        <f>'Previous Trades Import_OMS Quer'!C4907</f>
        <v>0</v>
      </c>
      <c r="D4907">
        <f>'Previous Trades Import_OMS Quer'!D4907</f>
        <v>0</v>
      </c>
      <c r="E4907" s="22">
        <f>'Previous Trades Import_OMS Quer'!E4907</f>
        <v>0</v>
      </c>
      <c r="F4907">
        <f>'Previous Trades Import_OMS Quer'!F4907</f>
        <v>0</v>
      </c>
      <c r="G4907">
        <f>'Previous Trades Import_OMS Quer'!G4907</f>
        <v>0</v>
      </c>
      <c r="H4907">
        <f>'Previous Trades Import_OMS Quer'!H4907</f>
        <v>0</v>
      </c>
      <c r="I4907">
        <f>'Previous Trades Import_OMS Quer'!I4907</f>
        <v>0</v>
      </c>
      <c r="J4907">
        <f>'Previous Trades Import_OMS Quer'!J4907</f>
        <v>0</v>
      </c>
      <c r="K4907">
        <f>'Previous Trades Import_OMS Quer'!K4907</f>
        <v>0</v>
      </c>
      <c r="L4907">
        <f>'Previous Trades Import_OMS Quer'!L4907</f>
        <v>0</v>
      </c>
      <c r="M4907">
        <f>'Previous Trades Import_OMS Quer'!M4907</f>
        <v>0</v>
      </c>
      <c r="N4907">
        <f>'Previous Trades Import_OMS Quer'!N4907</f>
        <v>0</v>
      </c>
      <c r="O4907" t="str">
        <f>CLEAN('Previous Trades Import_OMS Quer'!O4907)</f>
        <v/>
      </c>
      <c r="Q4907" s="25">
        <f t="shared" si="152"/>
        <v>0</v>
      </c>
      <c r="R4907" s="25" t="e">
        <f>VLOOKUP(O4907,'Currency Balance'!$O$3:$Q$32,3,0)</f>
        <v>#N/A</v>
      </c>
      <c r="S4907" t="e">
        <f t="shared" si="153"/>
        <v>#N/A</v>
      </c>
    </row>
    <row r="4908" spans="1:19">
      <c r="A4908">
        <f>'Previous Trades Import_OMS Quer'!A4908</f>
        <v>0</v>
      </c>
      <c r="B4908">
        <f>'Previous Trades Import_OMS Quer'!B4908</f>
        <v>0</v>
      </c>
      <c r="C4908" s="22">
        <f>'Previous Trades Import_OMS Quer'!C4908</f>
        <v>0</v>
      </c>
      <c r="D4908">
        <f>'Previous Trades Import_OMS Quer'!D4908</f>
        <v>0</v>
      </c>
      <c r="E4908" s="22">
        <f>'Previous Trades Import_OMS Quer'!E4908</f>
        <v>0</v>
      </c>
      <c r="F4908">
        <f>'Previous Trades Import_OMS Quer'!F4908</f>
        <v>0</v>
      </c>
      <c r="G4908">
        <f>'Previous Trades Import_OMS Quer'!G4908</f>
        <v>0</v>
      </c>
      <c r="H4908">
        <f>'Previous Trades Import_OMS Quer'!H4908</f>
        <v>0</v>
      </c>
      <c r="I4908">
        <f>'Previous Trades Import_OMS Quer'!I4908</f>
        <v>0</v>
      </c>
      <c r="J4908">
        <f>'Previous Trades Import_OMS Quer'!J4908</f>
        <v>0</v>
      </c>
      <c r="K4908">
        <f>'Previous Trades Import_OMS Quer'!K4908</f>
        <v>0</v>
      </c>
      <c r="L4908">
        <f>'Previous Trades Import_OMS Quer'!L4908</f>
        <v>0</v>
      </c>
      <c r="M4908">
        <f>'Previous Trades Import_OMS Quer'!M4908</f>
        <v>0</v>
      </c>
      <c r="N4908">
        <f>'Previous Trades Import_OMS Quer'!N4908</f>
        <v>0</v>
      </c>
      <c r="O4908" t="str">
        <f>CLEAN('Previous Trades Import_OMS Quer'!O4908)</f>
        <v/>
      </c>
      <c r="Q4908" s="25">
        <f t="shared" si="152"/>
        <v>0</v>
      </c>
      <c r="R4908" s="25" t="e">
        <f>VLOOKUP(O4908,'Currency Balance'!$O$3:$Q$32,3,0)</f>
        <v>#N/A</v>
      </c>
      <c r="S4908" t="e">
        <f t="shared" si="153"/>
        <v>#N/A</v>
      </c>
    </row>
    <row r="4909" spans="1:19">
      <c r="A4909">
        <f>'Previous Trades Import_OMS Quer'!A4909</f>
        <v>0</v>
      </c>
      <c r="B4909">
        <f>'Previous Trades Import_OMS Quer'!B4909</f>
        <v>0</v>
      </c>
      <c r="C4909" s="22">
        <f>'Previous Trades Import_OMS Quer'!C4909</f>
        <v>0</v>
      </c>
      <c r="D4909">
        <f>'Previous Trades Import_OMS Quer'!D4909</f>
        <v>0</v>
      </c>
      <c r="E4909" s="22">
        <f>'Previous Trades Import_OMS Quer'!E4909</f>
        <v>0</v>
      </c>
      <c r="F4909">
        <f>'Previous Trades Import_OMS Quer'!F4909</f>
        <v>0</v>
      </c>
      <c r="G4909">
        <f>'Previous Trades Import_OMS Quer'!G4909</f>
        <v>0</v>
      </c>
      <c r="H4909">
        <f>'Previous Trades Import_OMS Quer'!H4909</f>
        <v>0</v>
      </c>
      <c r="I4909">
        <f>'Previous Trades Import_OMS Quer'!I4909</f>
        <v>0</v>
      </c>
      <c r="J4909">
        <f>'Previous Trades Import_OMS Quer'!J4909</f>
        <v>0</v>
      </c>
      <c r="K4909">
        <f>'Previous Trades Import_OMS Quer'!K4909</f>
        <v>0</v>
      </c>
      <c r="L4909">
        <f>'Previous Trades Import_OMS Quer'!L4909</f>
        <v>0</v>
      </c>
      <c r="M4909">
        <f>'Previous Trades Import_OMS Quer'!M4909</f>
        <v>0</v>
      </c>
      <c r="N4909">
        <f>'Previous Trades Import_OMS Quer'!N4909</f>
        <v>0</v>
      </c>
      <c r="O4909" t="str">
        <f>CLEAN('Previous Trades Import_OMS Quer'!O4909)</f>
        <v/>
      </c>
      <c r="Q4909" s="25">
        <f t="shared" si="152"/>
        <v>0</v>
      </c>
      <c r="R4909" s="25" t="e">
        <f>VLOOKUP(O4909,'Currency Balance'!$O$3:$Q$32,3,0)</f>
        <v>#N/A</v>
      </c>
      <c r="S4909" t="e">
        <f t="shared" si="153"/>
        <v>#N/A</v>
      </c>
    </row>
    <row r="4910" spans="1:19">
      <c r="A4910">
        <f>'Previous Trades Import_OMS Quer'!A4910</f>
        <v>0</v>
      </c>
      <c r="B4910">
        <f>'Previous Trades Import_OMS Quer'!B4910</f>
        <v>0</v>
      </c>
      <c r="C4910" s="22">
        <f>'Previous Trades Import_OMS Quer'!C4910</f>
        <v>0</v>
      </c>
      <c r="D4910">
        <f>'Previous Trades Import_OMS Quer'!D4910</f>
        <v>0</v>
      </c>
      <c r="E4910" s="22">
        <f>'Previous Trades Import_OMS Quer'!E4910</f>
        <v>0</v>
      </c>
      <c r="F4910">
        <f>'Previous Trades Import_OMS Quer'!F4910</f>
        <v>0</v>
      </c>
      <c r="G4910">
        <f>'Previous Trades Import_OMS Quer'!G4910</f>
        <v>0</v>
      </c>
      <c r="H4910">
        <f>'Previous Trades Import_OMS Quer'!H4910</f>
        <v>0</v>
      </c>
      <c r="I4910">
        <f>'Previous Trades Import_OMS Quer'!I4910</f>
        <v>0</v>
      </c>
      <c r="J4910">
        <f>'Previous Trades Import_OMS Quer'!J4910</f>
        <v>0</v>
      </c>
      <c r="K4910">
        <f>'Previous Trades Import_OMS Quer'!K4910</f>
        <v>0</v>
      </c>
      <c r="L4910">
        <f>'Previous Trades Import_OMS Quer'!L4910</f>
        <v>0</v>
      </c>
      <c r="M4910">
        <f>'Previous Trades Import_OMS Quer'!M4910</f>
        <v>0</v>
      </c>
      <c r="N4910">
        <f>'Previous Trades Import_OMS Quer'!N4910</f>
        <v>0</v>
      </c>
      <c r="O4910" t="str">
        <f>CLEAN('Previous Trades Import_OMS Quer'!O4910)</f>
        <v/>
      </c>
      <c r="Q4910" s="25">
        <f t="shared" si="152"/>
        <v>0</v>
      </c>
      <c r="R4910" s="25" t="e">
        <f>VLOOKUP(O4910,'Currency Balance'!$O$3:$Q$32,3,0)</f>
        <v>#N/A</v>
      </c>
      <c r="S4910" t="e">
        <f t="shared" si="153"/>
        <v>#N/A</v>
      </c>
    </row>
    <row r="4911" spans="1:19">
      <c r="A4911">
        <f>'Previous Trades Import_OMS Quer'!A4911</f>
        <v>0</v>
      </c>
      <c r="B4911">
        <f>'Previous Trades Import_OMS Quer'!B4911</f>
        <v>0</v>
      </c>
      <c r="C4911" s="22">
        <f>'Previous Trades Import_OMS Quer'!C4911</f>
        <v>0</v>
      </c>
      <c r="D4911">
        <f>'Previous Trades Import_OMS Quer'!D4911</f>
        <v>0</v>
      </c>
      <c r="E4911" s="22">
        <f>'Previous Trades Import_OMS Quer'!E4911</f>
        <v>0</v>
      </c>
      <c r="F4911">
        <f>'Previous Trades Import_OMS Quer'!F4911</f>
        <v>0</v>
      </c>
      <c r="G4911">
        <f>'Previous Trades Import_OMS Quer'!G4911</f>
        <v>0</v>
      </c>
      <c r="H4911">
        <f>'Previous Trades Import_OMS Quer'!H4911</f>
        <v>0</v>
      </c>
      <c r="I4911">
        <f>'Previous Trades Import_OMS Quer'!I4911</f>
        <v>0</v>
      </c>
      <c r="J4911">
        <f>'Previous Trades Import_OMS Quer'!J4911</f>
        <v>0</v>
      </c>
      <c r="K4911">
        <f>'Previous Trades Import_OMS Quer'!K4911</f>
        <v>0</v>
      </c>
      <c r="L4911">
        <f>'Previous Trades Import_OMS Quer'!L4911</f>
        <v>0</v>
      </c>
      <c r="M4911">
        <f>'Previous Trades Import_OMS Quer'!M4911</f>
        <v>0</v>
      </c>
      <c r="N4911">
        <f>'Previous Trades Import_OMS Quer'!N4911</f>
        <v>0</v>
      </c>
      <c r="O4911" t="str">
        <f>CLEAN('Previous Trades Import_OMS Quer'!O4911)</f>
        <v/>
      </c>
      <c r="Q4911" s="25">
        <f t="shared" si="152"/>
        <v>0</v>
      </c>
      <c r="R4911" s="25" t="e">
        <f>VLOOKUP(O4911,'Currency Balance'!$O$3:$Q$32,3,0)</f>
        <v>#N/A</v>
      </c>
      <c r="S4911" t="e">
        <f t="shared" si="153"/>
        <v>#N/A</v>
      </c>
    </row>
    <row r="4912" spans="1:19">
      <c r="A4912">
        <f>'Previous Trades Import_OMS Quer'!A4912</f>
        <v>0</v>
      </c>
      <c r="B4912">
        <f>'Previous Trades Import_OMS Quer'!B4912</f>
        <v>0</v>
      </c>
      <c r="C4912" s="22">
        <f>'Previous Trades Import_OMS Quer'!C4912</f>
        <v>0</v>
      </c>
      <c r="D4912">
        <f>'Previous Trades Import_OMS Quer'!D4912</f>
        <v>0</v>
      </c>
      <c r="E4912" s="22">
        <f>'Previous Trades Import_OMS Quer'!E4912</f>
        <v>0</v>
      </c>
      <c r="F4912">
        <f>'Previous Trades Import_OMS Quer'!F4912</f>
        <v>0</v>
      </c>
      <c r="G4912">
        <f>'Previous Trades Import_OMS Quer'!G4912</f>
        <v>0</v>
      </c>
      <c r="H4912">
        <f>'Previous Trades Import_OMS Quer'!H4912</f>
        <v>0</v>
      </c>
      <c r="I4912">
        <f>'Previous Trades Import_OMS Quer'!I4912</f>
        <v>0</v>
      </c>
      <c r="J4912">
        <f>'Previous Trades Import_OMS Quer'!J4912</f>
        <v>0</v>
      </c>
      <c r="K4912">
        <f>'Previous Trades Import_OMS Quer'!K4912</f>
        <v>0</v>
      </c>
      <c r="L4912">
        <f>'Previous Trades Import_OMS Quer'!L4912</f>
        <v>0</v>
      </c>
      <c r="M4912">
        <f>'Previous Trades Import_OMS Quer'!M4912</f>
        <v>0</v>
      </c>
      <c r="N4912">
        <f>'Previous Trades Import_OMS Quer'!N4912</f>
        <v>0</v>
      </c>
      <c r="O4912" t="str">
        <f>CLEAN('Previous Trades Import_OMS Quer'!O4912)</f>
        <v/>
      </c>
      <c r="Q4912" s="25">
        <f t="shared" si="152"/>
        <v>0</v>
      </c>
      <c r="R4912" s="25" t="e">
        <f>VLOOKUP(O4912,'Currency Balance'!$O$3:$Q$32,3,0)</f>
        <v>#N/A</v>
      </c>
      <c r="S4912" t="e">
        <f t="shared" si="153"/>
        <v>#N/A</v>
      </c>
    </row>
    <row r="4913" spans="1:19">
      <c r="A4913">
        <f>'Previous Trades Import_OMS Quer'!A4913</f>
        <v>0</v>
      </c>
      <c r="B4913">
        <f>'Previous Trades Import_OMS Quer'!B4913</f>
        <v>0</v>
      </c>
      <c r="C4913" s="22">
        <f>'Previous Trades Import_OMS Quer'!C4913</f>
        <v>0</v>
      </c>
      <c r="D4913">
        <f>'Previous Trades Import_OMS Quer'!D4913</f>
        <v>0</v>
      </c>
      <c r="E4913" s="22">
        <f>'Previous Trades Import_OMS Quer'!E4913</f>
        <v>0</v>
      </c>
      <c r="F4913">
        <f>'Previous Trades Import_OMS Quer'!F4913</f>
        <v>0</v>
      </c>
      <c r="G4913">
        <f>'Previous Trades Import_OMS Quer'!G4913</f>
        <v>0</v>
      </c>
      <c r="H4913">
        <f>'Previous Trades Import_OMS Quer'!H4913</f>
        <v>0</v>
      </c>
      <c r="I4913">
        <f>'Previous Trades Import_OMS Quer'!I4913</f>
        <v>0</v>
      </c>
      <c r="J4913">
        <f>'Previous Trades Import_OMS Quer'!J4913</f>
        <v>0</v>
      </c>
      <c r="K4913">
        <f>'Previous Trades Import_OMS Quer'!K4913</f>
        <v>0</v>
      </c>
      <c r="L4913">
        <f>'Previous Trades Import_OMS Quer'!L4913</f>
        <v>0</v>
      </c>
      <c r="M4913">
        <f>'Previous Trades Import_OMS Quer'!M4913</f>
        <v>0</v>
      </c>
      <c r="N4913">
        <f>'Previous Trades Import_OMS Quer'!N4913</f>
        <v>0</v>
      </c>
      <c r="O4913" t="str">
        <f>CLEAN('Previous Trades Import_OMS Quer'!O4913)</f>
        <v/>
      </c>
      <c r="Q4913" s="25">
        <f t="shared" si="152"/>
        <v>0</v>
      </c>
      <c r="R4913" s="25" t="e">
        <f>VLOOKUP(O4913,'Currency Balance'!$O$3:$Q$32,3,0)</f>
        <v>#N/A</v>
      </c>
      <c r="S4913" t="e">
        <f t="shared" si="153"/>
        <v>#N/A</v>
      </c>
    </row>
    <row r="4914" spans="1:19">
      <c r="A4914">
        <f>'Previous Trades Import_OMS Quer'!A4914</f>
        <v>0</v>
      </c>
      <c r="B4914">
        <f>'Previous Trades Import_OMS Quer'!B4914</f>
        <v>0</v>
      </c>
      <c r="C4914" s="22">
        <f>'Previous Trades Import_OMS Quer'!C4914</f>
        <v>0</v>
      </c>
      <c r="D4914">
        <f>'Previous Trades Import_OMS Quer'!D4914</f>
        <v>0</v>
      </c>
      <c r="E4914" s="22">
        <f>'Previous Trades Import_OMS Quer'!E4914</f>
        <v>0</v>
      </c>
      <c r="F4914">
        <f>'Previous Trades Import_OMS Quer'!F4914</f>
        <v>0</v>
      </c>
      <c r="G4914">
        <f>'Previous Trades Import_OMS Quer'!G4914</f>
        <v>0</v>
      </c>
      <c r="H4914">
        <f>'Previous Trades Import_OMS Quer'!H4914</f>
        <v>0</v>
      </c>
      <c r="I4914">
        <f>'Previous Trades Import_OMS Quer'!I4914</f>
        <v>0</v>
      </c>
      <c r="J4914">
        <f>'Previous Trades Import_OMS Quer'!J4914</f>
        <v>0</v>
      </c>
      <c r="K4914">
        <f>'Previous Trades Import_OMS Quer'!K4914</f>
        <v>0</v>
      </c>
      <c r="L4914">
        <f>'Previous Trades Import_OMS Quer'!L4914</f>
        <v>0</v>
      </c>
      <c r="M4914">
        <f>'Previous Trades Import_OMS Quer'!M4914</f>
        <v>0</v>
      </c>
      <c r="N4914">
        <f>'Previous Trades Import_OMS Quer'!N4914</f>
        <v>0</v>
      </c>
      <c r="O4914" t="str">
        <f>CLEAN('Previous Trades Import_OMS Quer'!O4914)</f>
        <v/>
      </c>
      <c r="Q4914" s="25">
        <f t="shared" si="152"/>
        <v>0</v>
      </c>
      <c r="R4914" s="25" t="e">
        <f>VLOOKUP(O4914,'Currency Balance'!$O$3:$Q$32,3,0)</f>
        <v>#N/A</v>
      </c>
      <c r="S4914" t="e">
        <f t="shared" si="153"/>
        <v>#N/A</v>
      </c>
    </row>
    <row r="4915" spans="1:19">
      <c r="A4915">
        <f>'Previous Trades Import_OMS Quer'!A4915</f>
        <v>0</v>
      </c>
      <c r="B4915">
        <f>'Previous Trades Import_OMS Quer'!B4915</f>
        <v>0</v>
      </c>
      <c r="C4915" s="22">
        <f>'Previous Trades Import_OMS Quer'!C4915</f>
        <v>0</v>
      </c>
      <c r="D4915">
        <f>'Previous Trades Import_OMS Quer'!D4915</f>
        <v>0</v>
      </c>
      <c r="E4915" s="22">
        <f>'Previous Trades Import_OMS Quer'!E4915</f>
        <v>0</v>
      </c>
      <c r="F4915">
        <f>'Previous Trades Import_OMS Quer'!F4915</f>
        <v>0</v>
      </c>
      <c r="G4915">
        <f>'Previous Trades Import_OMS Quer'!G4915</f>
        <v>0</v>
      </c>
      <c r="H4915">
        <f>'Previous Trades Import_OMS Quer'!H4915</f>
        <v>0</v>
      </c>
      <c r="I4915">
        <f>'Previous Trades Import_OMS Quer'!I4915</f>
        <v>0</v>
      </c>
      <c r="J4915">
        <f>'Previous Trades Import_OMS Quer'!J4915</f>
        <v>0</v>
      </c>
      <c r="K4915">
        <f>'Previous Trades Import_OMS Quer'!K4915</f>
        <v>0</v>
      </c>
      <c r="L4915">
        <f>'Previous Trades Import_OMS Quer'!L4915</f>
        <v>0</v>
      </c>
      <c r="M4915">
        <f>'Previous Trades Import_OMS Quer'!M4915</f>
        <v>0</v>
      </c>
      <c r="N4915">
        <f>'Previous Trades Import_OMS Quer'!N4915</f>
        <v>0</v>
      </c>
      <c r="O4915" t="str">
        <f>CLEAN('Previous Trades Import_OMS Quer'!O4915)</f>
        <v/>
      </c>
      <c r="Q4915" s="25">
        <f t="shared" si="152"/>
        <v>0</v>
      </c>
      <c r="R4915" s="25" t="e">
        <f>VLOOKUP(O4915,'Currency Balance'!$O$3:$Q$32,3,0)</f>
        <v>#N/A</v>
      </c>
      <c r="S4915" t="e">
        <f t="shared" si="153"/>
        <v>#N/A</v>
      </c>
    </row>
    <row r="4916" spans="1:19">
      <c r="A4916">
        <f>'Previous Trades Import_OMS Quer'!A4916</f>
        <v>0</v>
      </c>
      <c r="B4916">
        <f>'Previous Trades Import_OMS Quer'!B4916</f>
        <v>0</v>
      </c>
      <c r="C4916" s="22">
        <f>'Previous Trades Import_OMS Quer'!C4916</f>
        <v>0</v>
      </c>
      <c r="D4916">
        <f>'Previous Trades Import_OMS Quer'!D4916</f>
        <v>0</v>
      </c>
      <c r="E4916" s="22">
        <f>'Previous Trades Import_OMS Quer'!E4916</f>
        <v>0</v>
      </c>
      <c r="F4916">
        <f>'Previous Trades Import_OMS Quer'!F4916</f>
        <v>0</v>
      </c>
      <c r="G4916">
        <f>'Previous Trades Import_OMS Quer'!G4916</f>
        <v>0</v>
      </c>
      <c r="H4916">
        <f>'Previous Trades Import_OMS Quer'!H4916</f>
        <v>0</v>
      </c>
      <c r="I4916">
        <f>'Previous Trades Import_OMS Quer'!I4916</f>
        <v>0</v>
      </c>
      <c r="J4916">
        <f>'Previous Trades Import_OMS Quer'!J4916</f>
        <v>0</v>
      </c>
      <c r="K4916">
        <f>'Previous Trades Import_OMS Quer'!K4916</f>
        <v>0</v>
      </c>
      <c r="L4916">
        <f>'Previous Trades Import_OMS Quer'!L4916</f>
        <v>0</v>
      </c>
      <c r="M4916">
        <f>'Previous Trades Import_OMS Quer'!M4916</f>
        <v>0</v>
      </c>
      <c r="N4916">
        <f>'Previous Trades Import_OMS Quer'!N4916</f>
        <v>0</v>
      </c>
      <c r="O4916" t="str">
        <f>CLEAN('Previous Trades Import_OMS Quer'!O4916)</f>
        <v/>
      </c>
      <c r="Q4916" s="25">
        <f t="shared" si="152"/>
        <v>0</v>
      </c>
      <c r="R4916" s="25" t="e">
        <f>VLOOKUP(O4916,'Currency Balance'!$O$3:$Q$32,3,0)</f>
        <v>#N/A</v>
      </c>
      <c r="S4916" t="e">
        <f t="shared" si="153"/>
        <v>#N/A</v>
      </c>
    </row>
    <row r="4917" spans="1:19">
      <c r="A4917">
        <f>'Previous Trades Import_OMS Quer'!A4917</f>
        <v>0</v>
      </c>
      <c r="B4917">
        <f>'Previous Trades Import_OMS Quer'!B4917</f>
        <v>0</v>
      </c>
      <c r="C4917" s="22">
        <f>'Previous Trades Import_OMS Quer'!C4917</f>
        <v>0</v>
      </c>
      <c r="D4917">
        <f>'Previous Trades Import_OMS Quer'!D4917</f>
        <v>0</v>
      </c>
      <c r="E4917" s="22">
        <f>'Previous Trades Import_OMS Quer'!E4917</f>
        <v>0</v>
      </c>
      <c r="F4917">
        <f>'Previous Trades Import_OMS Quer'!F4917</f>
        <v>0</v>
      </c>
      <c r="G4917">
        <f>'Previous Trades Import_OMS Quer'!G4917</f>
        <v>0</v>
      </c>
      <c r="H4917">
        <f>'Previous Trades Import_OMS Quer'!H4917</f>
        <v>0</v>
      </c>
      <c r="I4917">
        <f>'Previous Trades Import_OMS Quer'!I4917</f>
        <v>0</v>
      </c>
      <c r="J4917">
        <f>'Previous Trades Import_OMS Quer'!J4917</f>
        <v>0</v>
      </c>
      <c r="K4917">
        <f>'Previous Trades Import_OMS Quer'!K4917</f>
        <v>0</v>
      </c>
      <c r="L4917">
        <f>'Previous Trades Import_OMS Quer'!L4917</f>
        <v>0</v>
      </c>
      <c r="M4917">
        <f>'Previous Trades Import_OMS Quer'!M4917</f>
        <v>0</v>
      </c>
      <c r="N4917">
        <f>'Previous Trades Import_OMS Quer'!N4917</f>
        <v>0</v>
      </c>
      <c r="O4917" t="str">
        <f>CLEAN('Previous Trades Import_OMS Quer'!O4917)</f>
        <v/>
      </c>
      <c r="Q4917" s="25">
        <f t="shared" si="152"/>
        <v>0</v>
      </c>
      <c r="R4917" s="25" t="e">
        <f>VLOOKUP(O4917,'Currency Balance'!$O$3:$Q$32,3,0)</f>
        <v>#N/A</v>
      </c>
      <c r="S4917" t="e">
        <f t="shared" si="153"/>
        <v>#N/A</v>
      </c>
    </row>
    <row r="4918" spans="1:19">
      <c r="A4918">
        <f>'Previous Trades Import_OMS Quer'!A4918</f>
        <v>0</v>
      </c>
      <c r="B4918">
        <f>'Previous Trades Import_OMS Quer'!B4918</f>
        <v>0</v>
      </c>
      <c r="C4918" s="22">
        <f>'Previous Trades Import_OMS Quer'!C4918</f>
        <v>0</v>
      </c>
      <c r="D4918">
        <f>'Previous Trades Import_OMS Quer'!D4918</f>
        <v>0</v>
      </c>
      <c r="E4918" s="22">
        <f>'Previous Trades Import_OMS Quer'!E4918</f>
        <v>0</v>
      </c>
      <c r="F4918">
        <f>'Previous Trades Import_OMS Quer'!F4918</f>
        <v>0</v>
      </c>
      <c r="G4918">
        <f>'Previous Trades Import_OMS Quer'!G4918</f>
        <v>0</v>
      </c>
      <c r="H4918">
        <f>'Previous Trades Import_OMS Quer'!H4918</f>
        <v>0</v>
      </c>
      <c r="I4918">
        <f>'Previous Trades Import_OMS Quer'!I4918</f>
        <v>0</v>
      </c>
      <c r="J4918">
        <f>'Previous Trades Import_OMS Quer'!J4918</f>
        <v>0</v>
      </c>
      <c r="K4918">
        <f>'Previous Trades Import_OMS Quer'!K4918</f>
        <v>0</v>
      </c>
      <c r="L4918">
        <f>'Previous Trades Import_OMS Quer'!L4918</f>
        <v>0</v>
      </c>
      <c r="M4918">
        <f>'Previous Trades Import_OMS Quer'!M4918</f>
        <v>0</v>
      </c>
      <c r="N4918">
        <f>'Previous Trades Import_OMS Quer'!N4918</f>
        <v>0</v>
      </c>
      <c r="O4918" t="str">
        <f>CLEAN('Previous Trades Import_OMS Quer'!O4918)</f>
        <v/>
      </c>
      <c r="Q4918" s="25">
        <f t="shared" si="152"/>
        <v>0</v>
      </c>
      <c r="R4918" s="25" t="e">
        <f>VLOOKUP(O4918,'Currency Balance'!$O$3:$Q$32,3,0)</f>
        <v>#N/A</v>
      </c>
      <c r="S4918" t="e">
        <f t="shared" si="153"/>
        <v>#N/A</v>
      </c>
    </row>
    <row r="4919" spans="1:19">
      <c r="A4919">
        <f>'Previous Trades Import_OMS Quer'!A4919</f>
        <v>0</v>
      </c>
      <c r="B4919">
        <f>'Previous Trades Import_OMS Quer'!B4919</f>
        <v>0</v>
      </c>
      <c r="C4919" s="22">
        <f>'Previous Trades Import_OMS Quer'!C4919</f>
        <v>0</v>
      </c>
      <c r="D4919">
        <f>'Previous Trades Import_OMS Quer'!D4919</f>
        <v>0</v>
      </c>
      <c r="E4919" s="22">
        <f>'Previous Trades Import_OMS Quer'!E4919</f>
        <v>0</v>
      </c>
      <c r="F4919">
        <f>'Previous Trades Import_OMS Quer'!F4919</f>
        <v>0</v>
      </c>
      <c r="G4919">
        <f>'Previous Trades Import_OMS Quer'!G4919</f>
        <v>0</v>
      </c>
      <c r="H4919">
        <f>'Previous Trades Import_OMS Quer'!H4919</f>
        <v>0</v>
      </c>
      <c r="I4919">
        <f>'Previous Trades Import_OMS Quer'!I4919</f>
        <v>0</v>
      </c>
      <c r="J4919">
        <f>'Previous Trades Import_OMS Quer'!J4919</f>
        <v>0</v>
      </c>
      <c r="K4919">
        <f>'Previous Trades Import_OMS Quer'!K4919</f>
        <v>0</v>
      </c>
      <c r="L4919">
        <f>'Previous Trades Import_OMS Quer'!L4919</f>
        <v>0</v>
      </c>
      <c r="M4919">
        <f>'Previous Trades Import_OMS Quer'!M4919</f>
        <v>0</v>
      </c>
      <c r="N4919">
        <f>'Previous Trades Import_OMS Quer'!N4919</f>
        <v>0</v>
      </c>
      <c r="O4919" t="str">
        <f>CLEAN('Previous Trades Import_OMS Quer'!O4919)</f>
        <v/>
      </c>
      <c r="Q4919" s="25">
        <f t="shared" si="152"/>
        <v>0</v>
      </c>
      <c r="R4919" s="25" t="e">
        <f>VLOOKUP(O4919,'Currency Balance'!$O$3:$Q$32,3,0)</f>
        <v>#N/A</v>
      </c>
      <c r="S4919" t="e">
        <f t="shared" si="153"/>
        <v>#N/A</v>
      </c>
    </row>
    <row r="4920" spans="1:19">
      <c r="A4920">
        <f>'Previous Trades Import_OMS Quer'!A4920</f>
        <v>0</v>
      </c>
      <c r="B4920">
        <f>'Previous Trades Import_OMS Quer'!B4920</f>
        <v>0</v>
      </c>
      <c r="C4920" s="22">
        <f>'Previous Trades Import_OMS Quer'!C4920</f>
        <v>0</v>
      </c>
      <c r="D4920">
        <f>'Previous Trades Import_OMS Quer'!D4920</f>
        <v>0</v>
      </c>
      <c r="E4920" s="22">
        <f>'Previous Trades Import_OMS Quer'!E4920</f>
        <v>0</v>
      </c>
      <c r="F4920">
        <f>'Previous Trades Import_OMS Quer'!F4920</f>
        <v>0</v>
      </c>
      <c r="G4920">
        <f>'Previous Trades Import_OMS Quer'!G4920</f>
        <v>0</v>
      </c>
      <c r="H4920">
        <f>'Previous Trades Import_OMS Quer'!H4920</f>
        <v>0</v>
      </c>
      <c r="I4920">
        <f>'Previous Trades Import_OMS Quer'!I4920</f>
        <v>0</v>
      </c>
      <c r="J4920">
        <f>'Previous Trades Import_OMS Quer'!J4920</f>
        <v>0</v>
      </c>
      <c r="K4920">
        <f>'Previous Trades Import_OMS Quer'!K4920</f>
        <v>0</v>
      </c>
      <c r="L4920">
        <f>'Previous Trades Import_OMS Quer'!L4920</f>
        <v>0</v>
      </c>
      <c r="M4920">
        <f>'Previous Trades Import_OMS Quer'!M4920</f>
        <v>0</v>
      </c>
      <c r="N4920">
        <f>'Previous Trades Import_OMS Quer'!N4920</f>
        <v>0</v>
      </c>
      <c r="O4920" t="str">
        <f>CLEAN('Previous Trades Import_OMS Quer'!O4920)</f>
        <v/>
      </c>
      <c r="Q4920" s="25">
        <f t="shared" si="152"/>
        <v>0</v>
      </c>
      <c r="R4920" s="25" t="e">
        <f>VLOOKUP(O4920,'Currency Balance'!$O$3:$Q$32,3,0)</f>
        <v>#N/A</v>
      </c>
      <c r="S4920" t="e">
        <f t="shared" si="153"/>
        <v>#N/A</v>
      </c>
    </row>
    <row r="4921" spans="1:19">
      <c r="A4921">
        <f>'Previous Trades Import_OMS Quer'!A4921</f>
        <v>0</v>
      </c>
      <c r="B4921">
        <f>'Previous Trades Import_OMS Quer'!B4921</f>
        <v>0</v>
      </c>
      <c r="C4921" s="22">
        <f>'Previous Trades Import_OMS Quer'!C4921</f>
        <v>0</v>
      </c>
      <c r="D4921">
        <f>'Previous Trades Import_OMS Quer'!D4921</f>
        <v>0</v>
      </c>
      <c r="E4921" s="22">
        <f>'Previous Trades Import_OMS Quer'!E4921</f>
        <v>0</v>
      </c>
      <c r="F4921">
        <f>'Previous Trades Import_OMS Quer'!F4921</f>
        <v>0</v>
      </c>
      <c r="G4921">
        <f>'Previous Trades Import_OMS Quer'!G4921</f>
        <v>0</v>
      </c>
      <c r="H4921">
        <f>'Previous Trades Import_OMS Quer'!H4921</f>
        <v>0</v>
      </c>
      <c r="I4921">
        <f>'Previous Trades Import_OMS Quer'!I4921</f>
        <v>0</v>
      </c>
      <c r="J4921">
        <f>'Previous Trades Import_OMS Quer'!J4921</f>
        <v>0</v>
      </c>
      <c r="K4921">
        <f>'Previous Trades Import_OMS Quer'!K4921</f>
        <v>0</v>
      </c>
      <c r="L4921">
        <f>'Previous Trades Import_OMS Quer'!L4921</f>
        <v>0</v>
      </c>
      <c r="M4921">
        <f>'Previous Trades Import_OMS Quer'!M4921</f>
        <v>0</v>
      </c>
      <c r="N4921">
        <f>'Previous Trades Import_OMS Quer'!N4921</f>
        <v>0</v>
      </c>
      <c r="O4921" t="str">
        <f>CLEAN('Previous Trades Import_OMS Quer'!O4921)</f>
        <v/>
      </c>
      <c r="Q4921" s="25">
        <f t="shared" si="152"/>
        <v>0</v>
      </c>
      <c r="R4921" s="25" t="e">
        <f>VLOOKUP(O4921,'Currency Balance'!$O$3:$Q$32,3,0)</f>
        <v>#N/A</v>
      </c>
      <c r="S4921" t="e">
        <f t="shared" si="153"/>
        <v>#N/A</v>
      </c>
    </row>
    <row r="4922" spans="1:19">
      <c r="A4922">
        <f>'Previous Trades Import_OMS Quer'!A4922</f>
        <v>0</v>
      </c>
      <c r="B4922">
        <f>'Previous Trades Import_OMS Quer'!B4922</f>
        <v>0</v>
      </c>
      <c r="C4922" s="22">
        <f>'Previous Trades Import_OMS Quer'!C4922</f>
        <v>0</v>
      </c>
      <c r="D4922">
        <f>'Previous Trades Import_OMS Quer'!D4922</f>
        <v>0</v>
      </c>
      <c r="E4922" s="22">
        <f>'Previous Trades Import_OMS Quer'!E4922</f>
        <v>0</v>
      </c>
      <c r="F4922">
        <f>'Previous Trades Import_OMS Quer'!F4922</f>
        <v>0</v>
      </c>
      <c r="G4922">
        <f>'Previous Trades Import_OMS Quer'!G4922</f>
        <v>0</v>
      </c>
      <c r="H4922">
        <f>'Previous Trades Import_OMS Quer'!H4922</f>
        <v>0</v>
      </c>
      <c r="I4922">
        <f>'Previous Trades Import_OMS Quer'!I4922</f>
        <v>0</v>
      </c>
      <c r="J4922">
        <f>'Previous Trades Import_OMS Quer'!J4922</f>
        <v>0</v>
      </c>
      <c r="K4922">
        <f>'Previous Trades Import_OMS Quer'!K4922</f>
        <v>0</v>
      </c>
      <c r="L4922">
        <f>'Previous Trades Import_OMS Quer'!L4922</f>
        <v>0</v>
      </c>
      <c r="M4922">
        <f>'Previous Trades Import_OMS Quer'!M4922</f>
        <v>0</v>
      </c>
      <c r="N4922">
        <f>'Previous Trades Import_OMS Quer'!N4922</f>
        <v>0</v>
      </c>
      <c r="O4922" t="str">
        <f>CLEAN('Previous Trades Import_OMS Quer'!O4922)</f>
        <v/>
      </c>
      <c r="Q4922" s="25">
        <f t="shared" si="152"/>
        <v>0</v>
      </c>
      <c r="R4922" s="25" t="e">
        <f>VLOOKUP(O4922,'Currency Balance'!$O$3:$Q$32,3,0)</f>
        <v>#N/A</v>
      </c>
      <c r="S4922" t="e">
        <f t="shared" si="153"/>
        <v>#N/A</v>
      </c>
    </row>
    <row r="4923" spans="1:19">
      <c r="A4923">
        <f>'Previous Trades Import_OMS Quer'!A4923</f>
        <v>0</v>
      </c>
      <c r="B4923">
        <f>'Previous Trades Import_OMS Quer'!B4923</f>
        <v>0</v>
      </c>
      <c r="C4923" s="22">
        <f>'Previous Trades Import_OMS Quer'!C4923</f>
        <v>0</v>
      </c>
      <c r="D4923">
        <f>'Previous Trades Import_OMS Quer'!D4923</f>
        <v>0</v>
      </c>
      <c r="E4923" s="22">
        <f>'Previous Trades Import_OMS Quer'!E4923</f>
        <v>0</v>
      </c>
      <c r="F4923">
        <f>'Previous Trades Import_OMS Quer'!F4923</f>
        <v>0</v>
      </c>
      <c r="G4923">
        <f>'Previous Trades Import_OMS Quer'!G4923</f>
        <v>0</v>
      </c>
      <c r="H4923">
        <f>'Previous Trades Import_OMS Quer'!H4923</f>
        <v>0</v>
      </c>
      <c r="I4923">
        <f>'Previous Trades Import_OMS Quer'!I4923</f>
        <v>0</v>
      </c>
      <c r="J4923">
        <f>'Previous Trades Import_OMS Quer'!J4923</f>
        <v>0</v>
      </c>
      <c r="K4923">
        <f>'Previous Trades Import_OMS Quer'!K4923</f>
        <v>0</v>
      </c>
      <c r="L4923">
        <f>'Previous Trades Import_OMS Quer'!L4923</f>
        <v>0</v>
      </c>
      <c r="M4923">
        <f>'Previous Trades Import_OMS Quer'!M4923</f>
        <v>0</v>
      </c>
      <c r="N4923">
        <f>'Previous Trades Import_OMS Quer'!N4923</f>
        <v>0</v>
      </c>
      <c r="O4923" t="str">
        <f>CLEAN('Previous Trades Import_OMS Quer'!O4923)</f>
        <v/>
      </c>
      <c r="Q4923" s="25">
        <f t="shared" si="152"/>
        <v>0</v>
      </c>
      <c r="R4923" s="25" t="e">
        <f>VLOOKUP(O4923,'Currency Balance'!$O$3:$Q$32,3,0)</f>
        <v>#N/A</v>
      </c>
      <c r="S4923" t="e">
        <f t="shared" si="153"/>
        <v>#N/A</v>
      </c>
    </row>
    <row r="4924" spans="1:19">
      <c r="A4924">
        <f>'Previous Trades Import_OMS Quer'!A4924</f>
        <v>0</v>
      </c>
      <c r="B4924">
        <f>'Previous Trades Import_OMS Quer'!B4924</f>
        <v>0</v>
      </c>
      <c r="C4924" s="22">
        <f>'Previous Trades Import_OMS Quer'!C4924</f>
        <v>0</v>
      </c>
      <c r="D4924">
        <f>'Previous Trades Import_OMS Quer'!D4924</f>
        <v>0</v>
      </c>
      <c r="E4924" s="22">
        <f>'Previous Trades Import_OMS Quer'!E4924</f>
        <v>0</v>
      </c>
      <c r="F4924">
        <f>'Previous Trades Import_OMS Quer'!F4924</f>
        <v>0</v>
      </c>
      <c r="G4924">
        <f>'Previous Trades Import_OMS Quer'!G4924</f>
        <v>0</v>
      </c>
      <c r="H4924">
        <f>'Previous Trades Import_OMS Quer'!H4924</f>
        <v>0</v>
      </c>
      <c r="I4924">
        <f>'Previous Trades Import_OMS Quer'!I4924</f>
        <v>0</v>
      </c>
      <c r="J4924">
        <f>'Previous Trades Import_OMS Quer'!J4924</f>
        <v>0</v>
      </c>
      <c r="K4924">
        <f>'Previous Trades Import_OMS Quer'!K4924</f>
        <v>0</v>
      </c>
      <c r="L4924">
        <f>'Previous Trades Import_OMS Quer'!L4924</f>
        <v>0</v>
      </c>
      <c r="M4924">
        <f>'Previous Trades Import_OMS Quer'!M4924</f>
        <v>0</v>
      </c>
      <c r="N4924">
        <f>'Previous Trades Import_OMS Quer'!N4924</f>
        <v>0</v>
      </c>
      <c r="O4924" t="str">
        <f>CLEAN('Previous Trades Import_OMS Quer'!O4924)</f>
        <v/>
      </c>
      <c r="Q4924" s="25">
        <f t="shared" si="152"/>
        <v>0</v>
      </c>
      <c r="R4924" s="25" t="e">
        <f>VLOOKUP(O4924,'Currency Balance'!$O$3:$Q$32,3,0)</f>
        <v>#N/A</v>
      </c>
      <c r="S4924" t="e">
        <f t="shared" si="153"/>
        <v>#N/A</v>
      </c>
    </row>
    <row r="4925" spans="1:19">
      <c r="A4925">
        <f>'Previous Trades Import_OMS Quer'!A4925</f>
        <v>0</v>
      </c>
      <c r="B4925">
        <f>'Previous Trades Import_OMS Quer'!B4925</f>
        <v>0</v>
      </c>
      <c r="C4925" s="22">
        <f>'Previous Trades Import_OMS Quer'!C4925</f>
        <v>0</v>
      </c>
      <c r="D4925">
        <f>'Previous Trades Import_OMS Quer'!D4925</f>
        <v>0</v>
      </c>
      <c r="E4925" s="22">
        <f>'Previous Trades Import_OMS Quer'!E4925</f>
        <v>0</v>
      </c>
      <c r="F4925">
        <f>'Previous Trades Import_OMS Quer'!F4925</f>
        <v>0</v>
      </c>
      <c r="G4925">
        <f>'Previous Trades Import_OMS Quer'!G4925</f>
        <v>0</v>
      </c>
      <c r="H4925">
        <f>'Previous Trades Import_OMS Quer'!H4925</f>
        <v>0</v>
      </c>
      <c r="I4925">
        <f>'Previous Trades Import_OMS Quer'!I4925</f>
        <v>0</v>
      </c>
      <c r="J4925">
        <f>'Previous Trades Import_OMS Quer'!J4925</f>
        <v>0</v>
      </c>
      <c r="K4925">
        <f>'Previous Trades Import_OMS Quer'!K4925</f>
        <v>0</v>
      </c>
      <c r="L4925">
        <f>'Previous Trades Import_OMS Quer'!L4925</f>
        <v>0</v>
      </c>
      <c r="M4925">
        <f>'Previous Trades Import_OMS Quer'!M4925</f>
        <v>0</v>
      </c>
      <c r="N4925">
        <f>'Previous Trades Import_OMS Quer'!N4925</f>
        <v>0</v>
      </c>
      <c r="O4925" t="str">
        <f>CLEAN('Previous Trades Import_OMS Quer'!O4925)</f>
        <v/>
      </c>
      <c r="Q4925" s="25">
        <f t="shared" si="152"/>
        <v>0</v>
      </c>
      <c r="R4925" s="25" t="e">
        <f>VLOOKUP(O4925,'Currency Balance'!$O$3:$Q$32,3,0)</f>
        <v>#N/A</v>
      </c>
      <c r="S4925" t="e">
        <f t="shared" si="153"/>
        <v>#N/A</v>
      </c>
    </row>
    <row r="4926" spans="1:19">
      <c r="A4926">
        <f>'Previous Trades Import_OMS Quer'!A4926</f>
        <v>0</v>
      </c>
      <c r="B4926">
        <f>'Previous Trades Import_OMS Quer'!B4926</f>
        <v>0</v>
      </c>
      <c r="C4926" s="22">
        <f>'Previous Trades Import_OMS Quer'!C4926</f>
        <v>0</v>
      </c>
      <c r="D4926">
        <f>'Previous Trades Import_OMS Quer'!D4926</f>
        <v>0</v>
      </c>
      <c r="E4926" s="22">
        <f>'Previous Trades Import_OMS Quer'!E4926</f>
        <v>0</v>
      </c>
      <c r="F4926">
        <f>'Previous Trades Import_OMS Quer'!F4926</f>
        <v>0</v>
      </c>
      <c r="G4926">
        <f>'Previous Trades Import_OMS Quer'!G4926</f>
        <v>0</v>
      </c>
      <c r="H4926">
        <f>'Previous Trades Import_OMS Quer'!H4926</f>
        <v>0</v>
      </c>
      <c r="I4926">
        <f>'Previous Trades Import_OMS Quer'!I4926</f>
        <v>0</v>
      </c>
      <c r="J4926">
        <f>'Previous Trades Import_OMS Quer'!J4926</f>
        <v>0</v>
      </c>
      <c r="K4926">
        <f>'Previous Trades Import_OMS Quer'!K4926</f>
        <v>0</v>
      </c>
      <c r="L4926">
        <f>'Previous Trades Import_OMS Quer'!L4926</f>
        <v>0</v>
      </c>
      <c r="M4926">
        <f>'Previous Trades Import_OMS Quer'!M4926</f>
        <v>0</v>
      </c>
      <c r="N4926">
        <f>'Previous Trades Import_OMS Quer'!N4926</f>
        <v>0</v>
      </c>
      <c r="O4926" t="str">
        <f>CLEAN('Previous Trades Import_OMS Quer'!O4926)</f>
        <v/>
      </c>
      <c r="Q4926" s="25">
        <f t="shared" si="152"/>
        <v>0</v>
      </c>
      <c r="R4926" s="25" t="e">
        <f>VLOOKUP(O4926,'Currency Balance'!$O$3:$Q$32,3,0)</f>
        <v>#N/A</v>
      </c>
      <c r="S4926" t="e">
        <f t="shared" si="153"/>
        <v>#N/A</v>
      </c>
    </row>
    <row r="4927" spans="1:19">
      <c r="A4927">
        <f>'Previous Trades Import_OMS Quer'!A4927</f>
        <v>0</v>
      </c>
      <c r="B4927">
        <f>'Previous Trades Import_OMS Quer'!B4927</f>
        <v>0</v>
      </c>
      <c r="C4927" s="22">
        <f>'Previous Trades Import_OMS Quer'!C4927</f>
        <v>0</v>
      </c>
      <c r="D4927">
        <f>'Previous Trades Import_OMS Quer'!D4927</f>
        <v>0</v>
      </c>
      <c r="E4927" s="22">
        <f>'Previous Trades Import_OMS Quer'!E4927</f>
        <v>0</v>
      </c>
      <c r="F4927">
        <f>'Previous Trades Import_OMS Quer'!F4927</f>
        <v>0</v>
      </c>
      <c r="G4927">
        <f>'Previous Trades Import_OMS Quer'!G4927</f>
        <v>0</v>
      </c>
      <c r="H4927">
        <f>'Previous Trades Import_OMS Quer'!H4927</f>
        <v>0</v>
      </c>
      <c r="I4927">
        <f>'Previous Trades Import_OMS Quer'!I4927</f>
        <v>0</v>
      </c>
      <c r="J4927">
        <f>'Previous Trades Import_OMS Quer'!J4927</f>
        <v>0</v>
      </c>
      <c r="K4927">
        <f>'Previous Trades Import_OMS Quer'!K4927</f>
        <v>0</v>
      </c>
      <c r="L4927">
        <f>'Previous Trades Import_OMS Quer'!L4927</f>
        <v>0</v>
      </c>
      <c r="M4927">
        <f>'Previous Trades Import_OMS Quer'!M4927</f>
        <v>0</v>
      </c>
      <c r="N4927">
        <f>'Previous Trades Import_OMS Quer'!N4927</f>
        <v>0</v>
      </c>
      <c r="O4927" t="str">
        <f>CLEAN('Previous Trades Import_OMS Quer'!O4927)</f>
        <v/>
      </c>
      <c r="Q4927" s="25">
        <f t="shared" si="152"/>
        <v>0</v>
      </c>
      <c r="R4927" s="25" t="e">
        <f>VLOOKUP(O4927,'Currency Balance'!$O$3:$Q$32,3,0)</f>
        <v>#N/A</v>
      </c>
      <c r="S4927" t="e">
        <f t="shared" si="153"/>
        <v>#N/A</v>
      </c>
    </row>
    <row r="4928" spans="1:19">
      <c r="A4928">
        <f>'Previous Trades Import_OMS Quer'!A4928</f>
        <v>0</v>
      </c>
      <c r="B4928">
        <f>'Previous Trades Import_OMS Quer'!B4928</f>
        <v>0</v>
      </c>
      <c r="C4928" s="22">
        <f>'Previous Trades Import_OMS Quer'!C4928</f>
        <v>0</v>
      </c>
      <c r="D4928">
        <f>'Previous Trades Import_OMS Quer'!D4928</f>
        <v>0</v>
      </c>
      <c r="E4928" s="22">
        <f>'Previous Trades Import_OMS Quer'!E4928</f>
        <v>0</v>
      </c>
      <c r="F4928">
        <f>'Previous Trades Import_OMS Quer'!F4928</f>
        <v>0</v>
      </c>
      <c r="G4928">
        <f>'Previous Trades Import_OMS Quer'!G4928</f>
        <v>0</v>
      </c>
      <c r="H4928">
        <f>'Previous Trades Import_OMS Quer'!H4928</f>
        <v>0</v>
      </c>
      <c r="I4928">
        <f>'Previous Trades Import_OMS Quer'!I4928</f>
        <v>0</v>
      </c>
      <c r="J4928">
        <f>'Previous Trades Import_OMS Quer'!J4928</f>
        <v>0</v>
      </c>
      <c r="K4928">
        <f>'Previous Trades Import_OMS Quer'!K4928</f>
        <v>0</v>
      </c>
      <c r="L4928">
        <f>'Previous Trades Import_OMS Quer'!L4928</f>
        <v>0</v>
      </c>
      <c r="M4928">
        <f>'Previous Trades Import_OMS Quer'!M4928</f>
        <v>0</v>
      </c>
      <c r="N4928">
        <f>'Previous Trades Import_OMS Quer'!N4928</f>
        <v>0</v>
      </c>
      <c r="O4928" t="str">
        <f>CLEAN('Previous Trades Import_OMS Quer'!O4928)</f>
        <v/>
      </c>
      <c r="Q4928" s="25">
        <f t="shared" si="152"/>
        <v>0</v>
      </c>
      <c r="R4928" s="25" t="e">
        <f>VLOOKUP(O4928,'Currency Balance'!$O$3:$Q$32,3,0)</f>
        <v>#N/A</v>
      </c>
      <c r="S4928" t="e">
        <f t="shared" si="153"/>
        <v>#N/A</v>
      </c>
    </row>
    <row r="4929" spans="1:19">
      <c r="A4929">
        <f>'Previous Trades Import_OMS Quer'!A4929</f>
        <v>0</v>
      </c>
      <c r="B4929">
        <f>'Previous Trades Import_OMS Quer'!B4929</f>
        <v>0</v>
      </c>
      <c r="C4929" s="22">
        <f>'Previous Trades Import_OMS Quer'!C4929</f>
        <v>0</v>
      </c>
      <c r="D4929">
        <f>'Previous Trades Import_OMS Quer'!D4929</f>
        <v>0</v>
      </c>
      <c r="E4929" s="22">
        <f>'Previous Trades Import_OMS Quer'!E4929</f>
        <v>0</v>
      </c>
      <c r="F4929">
        <f>'Previous Trades Import_OMS Quer'!F4929</f>
        <v>0</v>
      </c>
      <c r="G4929">
        <f>'Previous Trades Import_OMS Quer'!G4929</f>
        <v>0</v>
      </c>
      <c r="H4929">
        <f>'Previous Trades Import_OMS Quer'!H4929</f>
        <v>0</v>
      </c>
      <c r="I4929">
        <f>'Previous Trades Import_OMS Quer'!I4929</f>
        <v>0</v>
      </c>
      <c r="J4929">
        <f>'Previous Trades Import_OMS Quer'!J4929</f>
        <v>0</v>
      </c>
      <c r="K4929">
        <f>'Previous Trades Import_OMS Quer'!K4929</f>
        <v>0</v>
      </c>
      <c r="L4929">
        <f>'Previous Trades Import_OMS Quer'!L4929</f>
        <v>0</v>
      </c>
      <c r="M4929">
        <f>'Previous Trades Import_OMS Quer'!M4929</f>
        <v>0</v>
      </c>
      <c r="N4929">
        <f>'Previous Trades Import_OMS Quer'!N4929</f>
        <v>0</v>
      </c>
      <c r="O4929" t="str">
        <f>CLEAN('Previous Trades Import_OMS Quer'!O4929)</f>
        <v/>
      </c>
      <c r="Q4929" s="25">
        <f t="shared" si="152"/>
        <v>0</v>
      </c>
      <c r="R4929" s="25" t="e">
        <f>VLOOKUP(O4929,'Currency Balance'!$O$3:$Q$32,3,0)</f>
        <v>#N/A</v>
      </c>
      <c r="S4929" t="e">
        <f t="shared" si="153"/>
        <v>#N/A</v>
      </c>
    </row>
    <row r="4930" spans="1:19">
      <c r="A4930">
        <f>'Previous Trades Import_OMS Quer'!A4930</f>
        <v>0</v>
      </c>
      <c r="B4930">
        <f>'Previous Trades Import_OMS Quer'!B4930</f>
        <v>0</v>
      </c>
      <c r="C4930" s="22">
        <f>'Previous Trades Import_OMS Quer'!C4930</f>
        <v>0</v>
      </c>
      <c r="D4930">
        <f>'Previous Trades Import_OMS Quer'!D4930</f>
        <v>0</v>
      </c>
      <c r="E4930" s="22">
        <f>'Previous Trades Import_OMS Quer'!E4930</f>
        <v>0</v>
      </c>
      <c r="F4930">
        <f>'Previous Trades Import_OMS Quer'!F4930</f>
        <v>0</v>
      </c>
      <c r="G4930">
        <f>'Previous Trades Import_OMS Quer'!G4930</f>
        <v>0</v>
      </c>
      <c r="H4930">
        <f>'Previous Trades Import_OMS Quer'!H4930</f>
        <v>0</v>
      </c>
      <c r="I4930">
        <f>'Previous Trades Import_OMS Quer'!I4930</f>
        <v>0</v>
      </c>
      <c r="J4930">
        <f>'Previous Trades Import_OMS Quer'!J4930</f>
        <v>0</v>
      </c>
      <c r="K4930">
        <f>'Previous Trades Import_OMS Quer'!K4930</f>
        <v>0</v>
      </c>
      <c r="L4930">
        <f>'Previous Trades Import_OMS Quer'!L4930</f>
        <v>0</v>
      </c>
      <c r="M4930">
        <f>'Previous Trades Import_OMS Quer'!M4930</f>
        <v>0</v>
      </c>
      <c r="N4930">
        <f>'Previous Trades Import_OMS Quer'!N4930</f>
        <v>0</v>
      </c>
      <c r="O4930" t="str">
        <f>CLEAN('Previous Trades Import_OMS Quer'!O4930)</f>
        <v/>
      </c>
      <c r="Q4930" s="25">
        <f t="shared" ref="Q4930:Q4993" si="154">IF(G4930="sell",M4930,-M4930)</f>
        <v>0</v>
      </c>
      <c r="R4930" s="25" t="e">
        <f>VLOOKUP(O4930,'Currency Balance'!$O$3:$Q$32,3,0)</f>
        <v>#N/A</v>
      </c>
      <c r="S4930" t="e">
        <f t="shared" ref="S4930:S4993" si="155">Q4930/R4930</f>
        <v>#N/A</v>
      </c>
    </row>
    <row r="4931" spans="1:19">
      <c r="A4931">
        <f>'Previous Trades Import_OMS Quer'!A4931</f>
        <v>0</v>
      </c>
      <c r="B4931">
        <f>'Previous Trades Import_OMS Quer'!B4931</f>
        <v>0</v>
      </c>
      <c r="C4931" s="22">
        <f>'Previous Trades Import_OMS Quer'!C4931</f>
        <v>0</v>
      </c>
      <c r="D4931">
        <f>'Previous Trades Import_OMS Quer'!D4931</f>
        <v>0</v>
      </c>
      <c r="E4931" s="22">
        <f>'Previous Trades Import_OMS Quer'!E4931</f>
        <v>0</v>
      </c>
      <c r="F4931">
        <f>'Previous Trades Import_OMS Quer'!F4931</f>
        <v>0</v>
      </c>
      <c r="G4931">
        <f>'Previous Trades Import_OMS Quer'!G4931</f>
        <v>0</v>
      </c>
      <c r="H4931">
        <f>'Previous Trades Import_OMS Quer'!H4931</f>
        <v>0</v>
      </c>
      <c r="I4931">
        <f>'Previous Trades Import_OMS Quer'!I4931</f>
        <v>0</v>
      </c>
      <c r="J4931">
        <f>'Previous Trades Import_OMS Quer'!J4931</f>
        <v>0</v>
      </c>
      <c r="K4931">
        <f>'Previous Trades Import_OMS Quer'!K4931</f>
        <v>0</v>
      </c>
      <c r="L4931">
        <f>'Previous Trades Import_OMS Quer'!L4931</f>
        <v>0</v>
      </c>
      <c r="M4931">
        <f>'Previous Trades Import_OMS Quer'!M4931</f>
        <v>0</v>
      </c>
      <c r="N4931">
        <f>'Previous Trades Import_OMS Quer'!N4931</f>
        <v>0</v>
      </c>
      <c r="O4931" t="str">
        <f>CLEAN('Previous Trades Import_OMS Quer'!O4931)</f>
        <v/>
      </c>
      <c r="Q4931" s="25">
        <f t="shared" si="154"/>
        <v>0</v>
      </c>
      <c r="R4931" s="25" t="e">
        <f>VLOOKUP(O4931,'Currency Balance'!$O$3:$Q$32,3,0)</f>
        <v>#N/A</v>
      </c>
      <c r="S4931" t="e">
        <f t="shared" si="155"/>
        <v>#N/A</v>
      </c>
    </row>
    <row r="4932" spans="1:19">
      <c r="A4932">
        <f>'Previous Trades Import_OMS Quer'!A4932</f>
        <v>0</v>
      </c>
      <c r="B4932">
        <f>'Previous Trades Import_OMS Quer'!B4932</f>
        <v>0</v>
      </c>
      <c r="C4932" s="22">
        <f>'Previous Trades Import_OMS Quer'!C4932</f>
        <v>0</v>
      </c>
      <c r="D4932">
        <f>'Previous Trades Import_OMS Quer'!D4932</f>
        <v>0</v>
      </c>
      <c r="E4932" s="22">
        <f>'Previous Trades Import_OMS Quer'!E4932</f>
        <v>0</v>
      </c>
      <c r="F4932">
        <f>'Previous Trades Import_OMS Quer'!F4932</f>
        <v>0</v>
      </c>
      <c r="G4932">
        <f>'Previous Trades Import_OMS Quer'!G4932</f>
        <v>0</v>
      </c>
      <c r="H4932">
        <f>'Previous Trades Import_OMS Quer'!H4932</f>
        <v>0</v>
      </c>
      <c r="I4932">
        <f>'Previous Trades Import_OMS Quer'!I4932</f>
        <v>0</v>
      </c>
      <c r="J4932">
        <f>'Previous Trades Import_OMS Quer'!J4932</f>
        <v>0</v>
      </c>
      <c r="K4932">
        <f>'Previous Trades Import_OMS Quer'!K4932</f>
        <v>0</v>
      </c>
      <c r="L4932">
        <f>'Previous Trades Import_OMS Quer'!L4932</f>
        <v>0</v>
      </c>
      <c r="M4932">
        <f>'Previous Trades Import_OMS Quer'!M4932</f>
        <v>0</v>
      </c>
      <c r="N4932">
        <f>'Previous Trades Import_OMS Quer'!N4932</f>
        <v>0</v>
      </c>
      <c r="O4932" t="str">
        <f>CLEAN('Previous Trades Import_OMS Quer'!O4932)</f>
        <v/>
      </c>
      <c r="Q4932" s="25">
        <f t="shared" si="154"/>
        <v>0</v>
      </c>
      <c r="R4932" s="25" t="e">
        <f>VLOOKUP(O4932,'Currency Balance'!$O$3:$Q$32,3,0)</f>
        <v>#N/A</v>
      </c>
      <c r="S4932" t="e">
        <f t="shared" si="155"/>
        <v>#N/A</v>
      </c>
    </row>
    <row r="4933" spans="1:19">
      <c r="A4933">
        <f>'Previous Trades Import_OMS Quer'!A4933</f>
        <v>0</v>
      </c>
      <c r="B4933">
        <f>'Previous Trades Import_OMS Quer'!B4933</f>
        <v>0</v>
      </c>
      <c r="C4933" s="22">
        <f>'Previous Trades Import_OMS Quer'!C4933</f>
        <v>0</v>
      </c>
      <c r="D4933">
        <f>'Previous Trades Import_OMS Quer'!D4933</f>
        <v>0</v>
      </c>
      <c r="E4933" s="22">
        <f>'Previous Trades Import_OMS Quer'!E4933</f>
        <v>0</v>
      </c>
      <c r="F4933">
        <f>'Previous Trades Import_OMS Quer'!F4933</f>
        <v>0</v>
      </c>
      <c r="G4933">
        <f>'Previous Trades Import_OMS Quer'!G4933</f>
        <v>0</v>
      </c>
      <c r="H4933">
        <f>'Previous Trades Import_OMS Quer'!H4933</f>
        <v>0</v>
      </c>
      <c r="I4933">
        <f>'Previous Trades Import_OMS Quer'!I4933</f>
        <v>0</v>
      </c>
      <c r="J4933">
        <f>'Previous Trades Import_OMS Quer'!J4933</f>
        <v>0</v>
      </c>
      <c r="K4933">
        <f>'Previous Trades Import_OMS Quer'!K4933</f>
        <v>0</v>
      </c>
      <c r="L4933">
        <f>'Previous Trades Import_OMS Quer'!L4933</f>
        <v>0</v>
      </c>
      <c r="M4933">
        <f>'Previous Trades Import_OMS Quer'!M4933</f>
        <v>0</v>
      </c>
      <c r="N4933">
        <f>'Previous Trades Import_OMS Quer'!N4933</f>
        <v>0</v>
      </c>
      <c r="O4933" t="str">
        <f>CLEAN('Previous Trades Import_OMS Quer'!O4933)</f>
        <v/>
      </c>
      <c r="Q4933" s="25">
        <f t="shared" si="154"/>
        <v>0</v>
      </c>
      <c r="R4933" s="25" t="e">
        <f>VLOOKUP(O4933,'Currency Balance'!$O$3:$Q$32,3,0)</f>
        <v>#N/A</v>
      </c>
      <c r="S4933" t="e">
        <f t="shared" si="155"/>
        <v>#N/A</v>
      </c>
    </row>
    <row r="4934" spans="1:19">
      <c r="A4934">
        <f>'Previous Trades Import_OMS Quer'!A4934</f>
        <v>0</v>
      </c>
      <c r="B4934">
        <f>'Previous Trades Import_OMS Quer'!B4934</f>
        <v>0</v>
      </c>
      <c r="C4934" s="22">
        <f>'Previous Trades Import_OMS Quer'!C4934</f>
        <v>0</v>
      </c>
      <c r="D4934">
        <f>'Previous Trades Import_OMS Quer'!D4934</f>
        <v>0</v>
      </c>
      <c r="E4934" s="22">
        <f>'Previous Trades Import_OMS Quer'!E4934</f>
        <v>0</v>
      </c>
      <c r="F4934">
        <f>'Previous Trades Import_OMS Quer'!F4934</f>
        <v>0</v>
      </c>
      <c r="G4934">
        <f>'Previous Trades Import_OMS Quer'!G4934</f>
        <v>0</v>
      </c>
      <c r="H4934">
        <f>'Previous Trades Import_OMS Quer'!H4934</f>
        <v>0</v>
      </c>
      <c r="I4934">
        <f>'Previous Trades Import_OMS Quer'!I4934</f>
        <v>0</v>
      </c>
      <c r="J4934">
        <f>'Previous Trades Import_OMS Quer'!J4934</f>
        <v>0</v>
      </c>
      <c r="K4934">
        <f>'Previous Trades Import_OMS Quer'!K4934</f>
        <v>0</v>
      </c>
      <c r="L4934">
        <f>'Previous Trades Import_OMS Quer'!L4934</f>
        <v>0</v>
      </c>
      <c r="M4934">
        <f>'Previous Trades Import_OMS Quer'!M4934</f>
        <v>0</v>
      </c>
      <c r="N4934">
        <f>'Previous Trades Import_OMS Quer'!N4934</f>
        <v>0</v>
      </c>
      <c r="O4934" t="str">
        <f>CLEAN('Previous Trades Import_OMS Quer'!O4934)</f>
        <v/>
      </c>
      <c r="Q4934" s="25">
        <f t="shared" si="154"/>
        <v>0</v>
      </c>
      <c r="R4934" s="25" t="e">
        <f>VLOOKUP(O4934,'Currency Balance'!$O$3:$Q$32,3,0)</f>
        <v>#N/A</v>
      </c>
      <c r="S4934" t="e">
        <f t="shared" si="155"/>
        <v>#N/A</v>
      </c>
    </row>
    <row r="4935" spans="1:19">
      <c r="A4935">
        <f>'Previous Trades Import_OMS Quer'!A4935</f>
        <v>0</v>
      </c>
      <c r="B4935">
        <f>'Previous Trades Import_OMS Quer'!B4935</f>
        <v>0</v>
      </c>
      <c r="C4935" s="22">
        <f>'Previous Trades Import_OMS Quer'!C4935</f>
        <v>0</v>
      </c>
      <c r="D4935">
        <f>'Previous Trades Import_OMS Quer'!D4935</f>
        <v>0</v>
      </c>
      <c r="E4935" s="22">
        <f>'Previous Trades Import_OMS Quer'!E4935</f>
        <v>0</v>
      </c>
      <c r="F4935">
        <f>'Previous Trades Import_OMS Quer'!F4935</f>
        <v>0</v>
      </c>
      <c r="G4935">
        <f>'Previous Trades Import_OMS Quer'!G4935</f>
        <v>0</v>
      </c>
      <c r="H4935">
        <f>'Previous Trades Import_OMS Quer'!H4935</f>
        <v>0</v>
      </c>
      <c r="I4935">
        <f>'Previous Trades Import_OMS Quer'!I4935</f>
        <v>0</v>
      </c>
      <c r="J4935">
        <f>'Previous Trades Import_OMS Quer'!J4935</f>
        <v>0</v>
      </c>
      <c r="K4935">
        <f>'Previous Trades Import_OMS Quer'!K4935</f>
        <v>0</v>
      </c>
      <c r="L4935">
        <f>'Previous Trades Import_OMS Quer'!L4935</f>
        <v>0</v>
      </c>
      <c r="M4935">
        <f>'Previous Trades Import_OMS Quer'!M4935</f>
        <v>0</v>
      </c>
      <c r="N4935">
        <f>'Previous Trades Import_OMS Quer'!N4935</f>
        <v>0</v>
      </c>
      <c r="O4935" t="str">
        <f>CLEAN('Previous Trades Import_OMS Quer'!O4935)</f>
        <v/>
      </c>
      <c r="Q4935" s="25">
        <f t="shared" si="154"/>
        <v>0</v>
      </c>
      <c r="R4935" s="25" t="e">
        <f>VLOOKUP(O4935,'Currency Balance'!$O$3:$Q$32,3,0)</f>
        <v>#N/A</v>
      </c>
      <c r="S4935" t="e">
        <f t="shared" si="155"/>
        <v>#N/A</v>
      </c>
    </row>
    <row r="4936" spans="1:19">
      <c r="A4936">
        <f>'Previous Trades Import_OMS Quer'!A4936</f>
        <v>0</v>
      </c>
      <c r="B4936">
        <f>'Previous Trades Import_OMS Quer'!B4936</f>
        <v>0</v>
      </c>
      <c r="C4936" s="22">
        <f>'Previous Trades Import_OMS Quer'!C4936</f>
        <v>0</v>
      </c>
      <c r="D4936">
        <f>'Previous Trades Import_OMS Quer'!D4936</f>
        <v>0</v>
      </c>
      <c r="E4936" s="22">
        <f>'Previous Trades Import_OMS Quer'!E4936</f>
        <v>0</v>
      </c>
      <c r="F4936">
        <f>'Previous Trades Import_OMS Quer'!F4936</f>
        <v>0</v>
      </c>
      <c r="G4936">
        <f>'Previous Trades Import_OMS Quer'!G4936</f>
        <v>0</v>
      </c>
      <c r="H4936">
        <f>'Previous Trades Import_OMS Quer'!H4936</f>
        <v>0</v>
      </c>
      <c r="I4936">
        <f>'Previous Trades Import_OMS Quer'!I4936</f>
        <v>0</v>
      </c>
      <c r="J4936">
        <f>'Previous Trades Import_OMS Quer'!J4936</f>
        <v>0</v>
      </c>
      <c r="K4936">
        <f>'Previous Trades Import_OMS Quer'!K4936</f>
        <v>0</v>
      </c>
      <c r="L4936">
        <f>'Previous Trades Import_OMS Quer'!L4936</f>
        <v>0</v>
      </c>
      <c r="M4936">
        <f>'Previous Trades Import_OMS Quer'!M4936</f>
        <v>0</v>
      </c>
      <c r="N4936">
        <f>'Previous Trades Import_OMS Quer'!N4936</f>
        <v>0</v>
      </c>
      <c r="O4936" t="str">
        <f>CLEAN('Previous Trades Import_OMS Quer'!O4936)</f>
        <v/>
      </c>
      <c r="Q4936" s="25">
        <f t="shared" si="154"/>
        <v>0</v>
      </c>
      <c r="R4936" s="25" t="e">
        <f>VLOOKUP(O4936,'Currency Balance'!$O$3:$Q$32,3,0)</f>
        <v>#N/A</v>
      </c>
      <c r="S4936" t="e">
        <f t="shared" si="155"/>
        <v>#N/A</v>
      </c>
    </row>
    <row r="4937" spans="1:19">
      <c r="A4937">
        <f>'Previous Trades Import_OMS Quer'!A4937</f>
        <v>0</v>
      </c>
      <c r="B4937">
        <f>'Previous Trades Import_OMS Quer'!B4937</f>
        <v>0</v>
      </c>
      <c r="C4937" s="22">
        <f>'Previous Trades Import_OMS Quer'!C4937</f>
        <v>0</v>
      </c>
      <c r="D4937">
        <f>'Previous Trades Import_OMS Quer'!D4937</f>
        <v>0</v>
      </c>
      <c r="E4937" s="22">
        <f>'Previous Trades Import_OMS Quer'!E4937</f>
        <v>0</v>
      </c>
      <c r="F4937">
        <f>'Previous Trades Import_OMS Quer'!F4937</f>
        <v>0</v>
      </c>
      <c r="G4937">
        <f>'Previous Trades Import_OMS Quer'!G4937</f>
        <v>0</v>
      </c>
      <c r="H4937">
        <f>'Previous Trades Import_OMS Quer'!H4937</f>
        <v>0</v>
      </c>
      <c r="I4937">
        <f>'Previous Trades Import_OMS Quer'!I4937</f>
        <v>0</v>
      </c>
      <c r="J4937">
        <f>'Previous Trades Import_OMS Quer'!J4937</f>
        <v>0</v>
      </c>
      <c r="K4937">
        <f>'Previous Trades Import_OMS Quer'!K4937</f>
        <v>0</v>
      </c>
      <c r="L4937">
        <f>'Previous Trades Import_OMS Quer'!L4937</f>
        <v>0</v>
      </c>
      <c r="M4937">
        <f>'Previous Trades Import_OMS Quer'!M4937</f>
        <v>0</v>
      </c>
      <c r="N4937">
        <f>'Previous Trades Import_OMS Quer'!N4937</f>
        <v>0</v>
      </c>
      <c r="O4937" t="str">
        <f>CLEAN('Previous Trades Import_OMS Quer'!O4937)</f>
        <v/>
      </c>
      <c r="Q4937" s="25">
        <f t="shared" si="154"/>
        <v>0</v>
      </c>
      <c r="R4937" s="25" t="e">
        <f>VLOOKUP(O4937,'Currency Balance'!$O$3:$Q$32,3,0)</f>
        <v>#N/A</v>
      </c>
      <c r="S4937" t="e">
        <f t="shared" si="155"/>
        <v>#N/A</v>
      </c>
    </row>
    <row r="4938" spans="1:19">
      <c r="A4938">
        <f>'Previous Trades Import_OMS Quer'!A4938</f>
        <v>0</v>
      </c>
      <c r="B4938">
        <f>'Previous Trades Import_OMS Quer'!B4938</f>
        <v>0</v>
      </c>
      <c r="C4938" s="22">
        <f>'Previous Trades Import_OMS Quer'!C4938</f>
        <v>0</v>
      </c>
      <c r="D4938">
        <f>'Previous Trades Import_OMS Quer'!D4938</f>
        <v>0</v>
      </c>
      <c r="E4938" s="22">
        <f>'Previous Trades Import_OMS Quer'!E4938</f>
        <v>0</v>
      </c>
      <c r="F4938">
        <f>'Previous Trades Import_OMS Quer'!F4938</f>
        <v>0</v>
      </c>
      <c r="G4938">
        <f>'Previous Trades Import_OMS Quer'!G4938</f>
        <v>0</v>
      </c>
      <c r="H4938">
        <f>'Previous Trades Import_OMS Quer'!H4938</f>
        <v>0</v>
      </c>
      <c r="I4938">
        <f>'Previous Trades Import_OMS Quer'!I4938</f>
        <v>0</v>
      </c>
      <c r="J4938">
        <f>'Previous Trades Import_OMS Quer'!J4938</f>
        <v>0</v>
      </c>
      <c r="K4938">
        <f>'Previous Trades Import_OMS Quer'!K4938</f>
        <v>0</v>
      </c>
      <c r="L4938">
        <f>'Previous Trades Import_OMS Quer'!L4938</f>
        <v>0</v>
      </c>
      <c r="M4938">
        <f>'Previous Trades Import_OMS Quer'!M4938</f>
        <v>0</v>
      </c>
      <c r="N4938">
        <f>'Previous Trades Import_OMS Quer'!N4938</f>
        <v>0</v>
      </c>
      <c r="O4938" t="str">
        <f>CLEAN('Previous Trades Import_OMS Quer'!O4938)</f>
        <v/>
      </c>
      <c r="Q4938" s="25">
        <f t="shared" si="154"/>
        <v>0</v>
      </c>
      <c r="R4938" s="25" t="e">
        <f>VLOOKUP(O4938,'Currency Balance'!$O$3:$Q$32,3,0)</f>
        <v>#N/A</v>
      </c>
      <c r="S4938" t="e">
        <f t="shared" si="155"/>
        <v>#N/A</v>
      </c>
    </row>
    <row r="4939" spans="1:19">
      <c r="A4939">
        <f>'Previous Trades Import_OMS Quer'!A4939</f>
        <v>0</v>
      </c>
      <c r="B4939">
        <f>'Previous Trades Import_OMS Quer'!B4939</f>
        <v>0</v>
      </c>
      <c r="C4939" s="22">
        <f>'Previous Trades Import_OMS Quer'!C4939</f>
        <v>0</v>
      </c>
      <c r="D4939">
        <f>'Previous Trades Import_OMS Quer'!D4939</f>
        <v>0</v>
      </c>
      <c r="E4939" s="22">
        <f>'Previous Trades Import_OMS Quer'!E4939</f>
        <v>0</v>
      </c>
      <c r="F4939">
        <f>'Previous Trades Import_OMS Quer'!F4939</f>
        <v>0</v>
      </c>
      <c r="G4939">
        <f>'Previous Trades Import_OMS Quer'!G4939</f>
        <v>0</v>
      </c>
      <c r="H4939">
        <f>'Previous Trades Import_OMS Quer'!H4939</f>
        <v>0</v>
      </c>
      <c r="I4939">
        <f>'Previous Trades Import_OMS Quer'!I4939</f>
        <v>0</v>
      </c>
      <c r="J4939">
        <f>'Previous Trades Import_OMS Quer'!J4939</f>
        <v>0</v>
      </c>
      <c r="K4939">
        <f>'Previous Trades Import_OMS Quer'!K4939</f>
        <v>0</v>
      </c>
      <c r="L4939">
        <f>'Previous Trades Import_OMS Quer'!L4939</f>
        <v>0</v>
      </c>
      <c r="M4939">
        <f>'Previous Trades Import_OMS Quer'!M4939</f>
        <v>0</v>
      </c>
      <c r="N4939">
        <f>'Previous Trades Import_OMS Quer'!N4939</f>
        <v>0</v>
      </c>
      <c r="O4939" t="str">
        <f>CLEAN('Previous Trades Import_OMS Quer'!O4939)</f>
        <v/>
      </c>
      <c r="Q4939" s="25">
        <f t="shared" si="154"/>
        <v>0</v>
      </c>
      <c r="R4939" s="25" t="e">
        <f>VLOOKUP(O4939,'Currency Balance'!$O$3:$Q$32,3,0)</f>
        <v>#N/A</v>
      </c>
      <c r="S4939" t="e">
        <f t="shared" si="155"/>
        <v>#N/A</v>
      </c>
    </row>
    <row r="4940" spans="1:19">
      <c r="A4940">
        <f>'Previous Trades Import_OMS Quer'!A4940</f>
        <v>0</v>
      </c>
      <c r="B4940">
        <f>'Previous Trades Import_OMS Quer'!B4940</f>
        <v>0</v>
      </c>
      <c r="C4940" s="22">
        <f>'Previous Trades Import_OMS Quer'!C4940</f>
        <v>0</v>
      </c>
      <c r="D4940">
        <f>'Previous Trades Import_OMS Quer'!D4940</f>
        <v>0</v>
      </c>
      <c r="E4940" s="22">
        <f>'Previous Trades Import_OMS Quer'!E4940</f>
        <v>0</v>
      </c>
      <c r="F4940">
        <f>'Previous Trades Import_OMS Quer'!F4940</f>
        <v>0</v>
      </c>
      <c r="G4940">
        <f>'Previous Trades Import_OMS Quer'!G4940</f>
        <v>0</v>
      </c>
      <c r="H4940">
        <f>'Previous Trades Import_OMS Quer'!H4940</f>
        <v>0</v>
      </c>
      <c r="I4940">
        <f>'Previous Trades Import_OMS Quer'!I4940</f>
        <v>0</v>
      </c>
      <c r="J4940">
        <f>'Previous Trades Import_OMS Quer'!J4940</f>
        <v>0</v>
      </c>
      <c r="K4940">
        <f>'Previous Trades Import_OMS Quer'!K4940</f>
        <v>0</v>
      </c>
      <c r="L4940">
        <f>'Previous Trades Import_OMS Quer'!L4940</f>
        <v>0</v>
      </c>
      <c r="M4940">
        <f>'Previous Trades Import_OMS Quer'!M4940</f>
        <v>0</v>
      </c>
      <c r="N4940">
        <f>'Previous Trades Import_OMS Quer'!N4940</f>
        <v>0</v>
      </c>
      <c r="O4940" t="str">
        <f>CLEAN('Previous Trades Import_OMS Quer'!O4940)</f>
        <v/>
      </c>
      <c r="Q4940" s="25">
        <f t="shared" si="154"/>
        <v>0</v>
      </c>
      <c r="R4940" s="25" t="e">
        <f>VLOOKUP(O4940,'Currency Balance'!$O$3:$Q$32,3,0)</f>
        <v>#N/A</v>
      </c>
      <c r="S4940" t="e">
        <f t="shared" si="155"/>
        <v>#N/A</v>
      </c>
    </row>
    <row r="4941" spans="1:19">
      <c r="A4941">
        <f>'Previous Trades Import_OMS Quer'!A4941</f>
        <v>0</v>
      </c>
      <c r="B4941">
        <f>'Previous Trades Import_OMS Quer'!B4941</f>
        <v>0</v>
      </c>
      <c r="C4941" s="22">
        <f>'Previous Trades Import_OMS Quer'!C4941</f>
        <v>0</v>
      </c>
      <c r="D4941">
        <f>'Previous Trades Import_OMS Quer'!D4941</f>
        <v>0</v>
      </c>
      <c r="E4941" s="22">
        <f>'Previous Trades Import_OMS Quer'!E4941</f>
        <v>0</v>
      </c>
      <c r="F4941">
        <f>'Previous Trades Import_OMS Quer'!F4941</f>
        <v>0</v>
      </c>
      <c r="G4941">
        <f>'Previous Trades Import_OMS Quer'!G4941</f>
        <v>0</v>
      </c>
      <c r="H4941">
        <f>'Previous Trades Import_OMS Quer'!H4941</f>
        <v>0</v>
      </c>
      <c r="I4941">
        <f>'Previous Trades Import_OMS Quer'!I4941</f>
        <v>0</v>
      </c>
      <c r="J4941">
        <f>'Previous Trades Import_OMS Quer'!J4941</f>
        <v>0</v>
      </c>
      <c r="K4941">
        <f>'Previous Trades Import_OMS Quer'!K4941</f>
        <v>0</v>
      </c>
      <c r="L4941">
        <f>'Previous Trades Import_OMS Quer'!L4941</f>
        <v>0</v>
      </c>
      <c r="M4941">
        <f>'Previous Trades Import_OMS Quer'!M4941</f>
        <v>0</v>
      </c>
      <c r="N4941">
        <f>'Previous Trades Import_OMS Quer'!N4941</f>
        <v>0</v>
      </c>
      <c r="O4941" t="str">
        <f>CLEAN('Previous Trades Import_OMS Quer'!O4941)</f>
        <v/>
      </c>
      <c r="Q4941" s="25">
        <f t="shared" si="154"/>
        <v>0</v>
      </c>
      <c r="R4941" s="25" t="e">
        <f>VLOOKUP(O4941,'Currency Balance'!$O$3:$Q$32,3,0)</f>
        <v>#N/A</v>
      </c>
      <c r="S4941" t="e">
        <f t="shared" si="155"/>
        <v>#N/A</v>
      </c>
    </row>
    <row r="4942" spans="1:19">
      <c r="A4942">
        <f>'Previous Trades Import_OMS Quer'!A4942</f>
        <v>0</v>
      </c>
      <c r="B4942">
        <f>'Previous Trades Import_OMS Quer'!B4942</f>
        <v>0</v>
      </c>
      <c r="C4942" s="22">
        <f>'Previous Trades Import_OMS Quer'!C4942</f>
        <v>0</v>
      </c>
      <c r="D4942">
        <f>'Previous Trades Import_OMS Quer'!D4942</f>
        <v>0</v>
      </c>
      <c r="E4942" s="22">
        <f>'Previous Trades Import_OMS Quer'!E4942</f>
        <v>0</v>
      </c>
      <c r="F4942">
        <f>'Previous Trades Import_OMS Quer'!F4942</f>
        <v>0</v>
      </c>
      <c r="G4942">
        <f>'Previous Trades Import_OMS Quer'!G4942</f>
        <v>0</v>
      </c>
      <c r="H4942">
        <f>'Previous Trades Import_OMS Quer'!H4942</f>
        <v>0</v>
      </c>
      <c r="I4942">
        <f>'Previous Trades Import_OMS Quer'!I4942</f>
        <v>0</v>
      </c>
      <c r="J4942">
        <f>'Previous Trades Import_OMS Quer'!J4942</f>
        <v>0</v>
      </c>
      <c r="K4942">
        <f>'Previous Trades Import_OMS Quer'!K4942</f>
        <v>0</v>
      </c>
      <c r="L4942">
        <f>'Previous Trades Import_OMS Quer'!L4942</f>
        <v>0</v>
      </c>
      <c r="M4942">
        <f>'Previous Trades Import_OMS Quer'!M4942</f>
        <v>0</v>
      </c>
      <c r="N4942">
        <f>'Previous Trades Import_OMS Quer'!N4942</f>
        <v>0</v>
      </c>
      <c r="O4942" t="str">
        <f>CLEAN('Previous Trades Import_OMS Quer'!O4942)</f>
        <v/>
      </c>
      <c r="Q4942" s="25">
        <f t="shared" si="154"/>
        <v>0</v>
      </c>
      <c r="R4942" s="25" t="e">
        <f>VLOOKUP(O4942,'Currency Balance'!$O$3:$Q$32,3,0)</f>
        <v>#N/A</v>
      </c>
      <c r="S4942" t="e">
        <f t="shared" si="155"/>
        <v>#N/A</v>
      </c>
    </row>
    <row r="4943" spans="1:19">
      <c r="A4943">
        <f>'Previous Trades Import_OMS Quer'!A4943</f>
        <v>0</v>
      </c>
      <c r="B4943">
        <f>'Previous Trades Import_OMS Quer'!B4943</f>
        <v>0</v>
      </c>
      <c r="C4943" s="22">
        <f>'Previous Trades Import_OMS Quer'!C4943</f>
        <v>0</v>
      </c>
      <c r="D4943">
        <f>'Previous Trades Import_OMS Quer'!D4943</f>
        <v>0</v>
      </c>
      <c r="E4943" s="22">
        <f>'Previous Trades Import_OMS Quer'!E4943</f>
        <v>0</v>
      </c>
      <c r="F4943">
        <f>'Previous Trades Import_OMS Quer'!F4943</f>
        <v>0</v>
      </c>
      <c r="G4943">
        <f>'Previous Trades Import_OMS Quer'!G4943</f>
        <v>0</v>
      </c>
      <c r="H4943">
        <f>'Previous Trades Import_OMS Quer'!H4943</f>
        <v>0</v>
      </c>
      <c r="I4943">
        <f>'Previous Trades Import_OMS Quer'!I4943</f>
        <v>0</v>
      </c>
      <c r="J4943">
        <f>'Previous Trades Import_OMS Quer'!J4943</f>
        <v>0</v>
      </c>
      <c r="K4943">
        <f>'Previous Trades Import_OMS Quer'!K4943</f>
        <v>0</v>
      </c>
      <c r="L4943">
        <f>'Previous Trades Import_OMS Quer'!L4943</f>
        <v>0</v>
      </c>
      <c r="M4943">
        <f>'Previous Trades Import_OMS Quer'!M4943</f>
        <v>0</v>
      </c>
      <c r="N4943">
        <f>'Previous Trades Import_OMS Quer'!N4943</f>
        <v>0</v>
      </c>
      <c r="O4943" t="str">
        <f>CLEAN('Previous Trades Import_OMS Quer'!O4943)</f>
        <v/>
      </c>
      <c r="Q4943" s="25">
        <f t="shared" si="154"/>
        <v>0</v>
      </c>
      <c r="R4943" s="25" t="e">
        <f>VLOOKUP(O4943,'Currency Balance'!$O$3:$Q$32,3,0)</f>
        <v>#N/A</v>
      </c>
      <c r="S4943" t="e">
        <f t="shared" si="155"/>
        <v>#N/A</v>
      </c>
    </row>
    <row r="4944" spans="1:19">
      <c r="A4944">
        <f>'Previous Trades Import_OMS Quer'!A4944</f>
        <v>0</v>
      </c>
      <c r="B4944">
        <f>'Previous Trades Import_OMS Quer'!B4944</f>
        <v>0</v>
      </c>
      <c r="C4944" s="22">
        <f>'Previous Trades Import_OMS Quer'!C4944</f>
        <v>0</v>
      </c>
      <c r="D4944">
        <f>'Previous Trades Import_OMS Quer'!D4944</f>
        <v>0</v>
      </c>
      <c r="E4944" s="22">
        <f>'Previous Trades Import_OMS Quer'!E4944</f>
        <v>0</v>
      </c>
      <c r="F4944">
        <f>'Previous Trades Import_OMS Quer'!F4944</f>
        <v>0</v>
      </c>
      <c r="G4944">
        <f>'Previous Trades Import_OMS Quer'!G4944</f>
        <v>0</v>
      </c>
      <c r="H4944">
        <f>'Previous Trades Import_OMS Quer'!H4944</f>
        <v>0</v>
      </c>
      <c r="I4944">
        <f>'Previous Trades Import_OMS Quer'!I4944</f>
        <v>0</v>
      </c>
      <c r="J4944">
        <f>'Previous Trades Import_OMS Quer'!J4944</f>
        <v>0</v>
      </c>
      <c r="K4944">
        <f>'Previous Trades Import_OMS Quer'!K4944</f>
        <v>0</v>
      </c>
      <c r="L4944">
        <f>'Previous Trades Import_OMS Quer'!L4944</f>
        <v>0</v>
      </c>
      <c r="M4944">
        <f>'Previous Trades Import_OMS Quer'!M4944</f>
        <v>0</v>
      </c>
      <c r="N4944">
        <f>'Previous Trades Import_OMS Quer'!N4944</f>
        <v>0</v>
      </c>
      <c r="O4944" t="str">
        <f>CLEAN('Previous Trades Import_OMS Quer'!O4944)</f>
        <v/>
      </c>
      <c r="Q4944" s="25">
        <f t="shared" si="154"/>
        <v>0</v>
      </c>
      <c r="R4944" s="25" t="e">
        <f>VLOOKUP(O4944,'Currency Balance'!$O$3:$Q$32,3,0)</f>
        <v>#N/A</v>
      </c>
      <c r="S4944" t="e">
        <f t="shared" si="155"/>
        <v>#N/A</v>
      </c>
    </row>
    <row r="4945" spans="1:19">
      <c r="A4945">
        <f>'Previous Trades Import_OMS Quer'!A4945</f>
        <v>0</v>
      </c>
      <c r="B4945">
        <f>'Previous Trades Import_OMS Quer'!B4945</f>
        <v>0</v>
      </c>
      <c r="C4945" s="22">
        <f>'Previous Trades Import_OMS Quer'!C4945</f>
        <v>0</v>
      </c>
      <c r="D4945">
        <f>'Previous Trades Import_OMS Quer'!D4945</f>
        <v>0</v>
      </c>
      <c r="E4945" s="22">
        <f>'Previous Trades Import_OMS Quer'!E4945</f>
        <v>0</v>
      </c>
      <c r="F4945">
        <f>'Previous Trades Import_OMS Quer'!F4945</f>
        <v>0</v>
      </c>
      <c r="G4945">
        <f>'Previous Trades Import_OMS Quer'!G4945</f>
        <v>0</v>
      </c>
      <c r="H4945">
        <f>'Previous Trades Import_OMS Quer'!H4945</f>
        <v>0</v>
      </c>
      <c r="I4945">
        <f>'Previous Trades Import_OMS Quer'!I4945</f>
        <v>0</v>
      </c>
      <c r="J4945">
        <f>'Previous Trades Import_OMS Quer'!J4945</f>
        <v>0</v>
      </c>
      <c r="K4945">
        <f>'Previous Trades Import_OMS Quer'!K4945</f>
        <v>0</v>
      </c>
      <c r="L4945">
        <f>'Previous Trades Import_OMS Quer'!L4945</f>
        <v>0</v>
      </c>
      <c r="M4945">
        <f>'Previous Trades Import_OMS Quer'!M4945</f>
        <v>0</v>
      </c>
      <c r="N4945">
        <f>'Previous Trades Import_OMS Quer'!N4945</f>
        <v>0</v>
      </c>
      <c r="O4945" t="str">
        <f>CLEAN('Previous Trades Import_OMS Quer'!O4945)</f>
        <v/>
      </c>
      <c r="Q4945" s="25">
        <f t="shared" si="154"/>
        <v>0</v>
      </c>
      <c r="R4945" s="25" t="e">
        <f>VLOOKUP(O4945,'Currency Balance'!$O$3:$Q$32,3,0)</f>
        <v>#N/A</v>
      </c>
      <c r="S4945" t="e">
        <f t="shared" si="155"/>
        <v>#N/A</v>
      </c>
    </row>
    <row r="4946" spans="1:19">
      <c r="A4946">
        <f>'Previous Trades Import_OMS Quer'!A4946</f>
        <v>0</v>
      </c>
      <c r="B4946">
        <f>'Previous Trades Import_OMS Quer'!B4946</f>
        <v>0</v>
      </c>
      <c r="C4946" s="22">
        <f>'Previous Trades Import_OMS Quer'!C4946</f>
        <v>0</v>
      </c>
      <c r="D4946">
        <f>'Previous Trades Import_OMS Quer'!D4946</f>
        <v>0</v>
      </c>
      <c r="E4946" s="22">
        <f>'Previous Trades Import_OMS Quer'!E4946</f>
        <v>0</v>
      </c>
      <c r="F4946">
        <f>'Previous Trades Import_OMS Quer'!F4946</f>
        <v>0</v>
      </c>
      <c r="G4946">
        <f>'Previous Trades Import_OMS Quer'!G4946</f>
        <v>0</v>
      </c>
      <c r="H4946">
        <f>'Previous Trades Import_OMS Quer'!H4946</f>
        <v>0</v>
      </c>
      <c r="I4946">
        <f>'Previous Trades Import_OMS Quer'!I4946</f>
        <v>0</v>
      </c>
      <c r="J4946">
        <f>'Previous Trades Import_OMS Quer'!J4946</f>
        <v>0</v>
      </c>
      <c r="K4946">
        <f>'Previous Trades Import_OMS Quer'!K4946</f>
        <v>0</v>
      </c>
      <c r="L4946">
        <f>'Previous Trades Import_OMS Quer'!L4946</f>
        <v>0</v>
      </c>
      <c r="M4946">
        <f>'Previous Trades Import_OMS Quer'!M4946</f>
        <v>0</v>
      </c>
      <c r="N4946">
        <f>'Previous Trades Import_OMS Quer'!N4946</f>
        <v>0</v>
      </c>
      <c r="O4946" t="str">
        <f>CLEAN('Previous Trades Import_OMS Quer'!O4946)</f>
        <v/>
      </c>
      <c r="Q4946" s="25">
        <f t="shared" si="154"/>
        <v>0</v>
      </c>
      <c r="R4946" s="25" t="e">
        <f>VLOOKUP(O4946,'Currency Balance'!$O$3:$Q$32,3,0)</f>
        <v>#N/A</v>
      </c>
      <c r="S4946" t="e">
        <f t="shared" si="155"/>
        <v>#N/A</v>
      </c>
    </row>
    <row r="4947" spans="1:19">
      <c r="A4947">
        <f>'Previous Trades Import_OMS Quer'!A4947</f>
        <v>0</v>
      </c>
      <c r="B4947">
        <f>'Previous Trades Import_OMS Quer'!B4947</f>
        <v>0</v>
      </c>
      <c r="C4947" s="22">
        <f>'Previous Trades Import_OMS Quer'!C4947</f>
        <v>0</v>
      </c>
      <c r="D4947">
        <f>'Previous Trades Import_OMS Quer'!D4947</f>
        <v>0</v>
      </c>
      <c r="E4947" s="22">
        <f>'Previous Trades Import_OMS Quer'!E4947</f>
        <v>0</v>
      </c>
      <c r="F4947">
        <f>'Previous Trades Import_OMS Quer'!F4947</f>
        <v>0</v>
      </c>
      <c r="G4947">
        <f>'Previous Trades Import_OMS Quer'!G4947</f>
        <v>0</v>
      </c>
      <c r="H4947">
        <f>'Previous Trades Import_OMS Quer'!H4947</f>
        <v>0</v>
      </c>
      <c r="I4947">
        <f>'Previous Trades Import_OMS Quer'!I4947</f>
        <v>0</v>
      </c>
      <c r="J4947">
        <f>'Previous Trades Import_OMS Quer'!J4947</f>
        <v>0</v>
      </c>
      <c r="K4947">
        <f>'Previous Trades Import_OMS Quer'!K4947</f>
        <v>0</v>
      </c>
      <c r="L4947">
        <f>'Previous Trades Import_OMS Quer'!L4947</f>
        <v>0</v>
      </c>
      <c r="M4947">
        <f>'Previous Trades Import_OMS Quer'!M4947</f>
        <v>0</v>
      </c>
      <c r="N4947">
        <f>'Previous Trades Import_OMS Quer'!N4947</f>
        <v>0</v>
      </c>
      <c r="O4947" t="str">
        <f>CLEAN('Previous Trades Import_OMS Quer'!O4947)</f>
        <v/>
      </c>
      <c r="Q4947" s="25">
        <f t="shared" si="154"/>
        <v>0</v>
      </c>
      <c r="R4947" s="25" t="e">
        <f>VLOOKUP(O4947,'Currency Balance'!$O$3:$Q$32,3,0)</f>
        <v>#N/A</v>
      </c>
      <c r="S4947" t="e">
        <f t="shared" si="155"/>
        <v>#N/A</v>
      </c>
    </row>
    <row r="4948" spans="1:19">
      <c r="A4948">
        <f>'Previous Trades Import_OMS Quer'!A4948</f>
        <v>0</v>
      </c>
      <c r="B4948">
        <f>'Previous Trades Import_OMS Quer'!B4948</f>
        <v>0</v>
      </c>
      <c r="C4948" s="22">
        <f>'Previous Trades Import_OMS Quer'!C4948</f>
        <v>0</v>
      </c>
      <c r="D4948">
        <f>'Previous Trades Import_OMS Quer'!D4948</f>
        <v>0</v>
      </c>
      <c r="E4948" s="22">
        <f>'Previous Trades Import_OMS Quer'!E4948</f>
        <v>0</v>
      </c>
      <c r="F4948">
        <f>'Previous Trades Import_OMS Quer'!F4948</f>
        <v>0</v>
      </c>
      <c r="G4948">
        <f>'Previous Trades Import_OMS Quer'!G4948</f>
        <v>0</v>
      </c>
      <c r="H4948">
        <f>'Previous Trades Import_OMS Quer'!H4948</f>
        <v>0</v>
      </c>
      <c r="I4948">
        <f>'Previous Trades Import_OMS Quer'!I4948</f>
        <v>0</v>
      </c>
      <c r="J4948">
        <f>'Previous Trades Import_OMS Quer'!J4948</f>
        <v>0</v>
      </c>
      <c r="K4948">
        <f>'Previous Trades Import_OMS Quer'!K4948</f>
        <v>0</v>
      </c>
      <c r="L4948">
        <f>'Previous Trades Import_OMS Quer'!L4948</f>
        <v>0</v>
      </c>
      <c r="M4948">
        <f>'Previous Trades Import_OMS Quer'!M4948</f>
        <v>0</v>
      </c>
      <c r="N4948">
        <f>'Previous Trades Import_OMS Quer'!N4948</f>
        <v>0</v>
      </c>
      <c r="O4948" t="str">
        <f>CLEAN('Previous Trades Import_OMS Quer'!O4948)</f>
        <v/>
      </c>
      <c r="Q4948" s="25">
        <f t="shared" si="154"/>
        <v>0</v>
      </c>
      <c r="R4948" s="25" t="e">
        <f>VLOOKUP(O4948,'Currency Balance'!$O$3:$Q$32,3,0)</f>
        <v>#N/A</v>
      </c>
      <c r="S4948" t="e">
        <f t="shared" si="155"/>
        <v>#N/A</v>
      </c>
    </row>
    <row r="4949" spans="1:19">
      <c r="A4949">
        <f>'Previous Trades Import_OMS Quer'!A4949</f>
        <v>0</v>
      </c>
      <c r="B4949">
        <f>'Previous Trades Import_OMS Quer'!B4949</f>
        <v>0</v>
      </c>
      <c r="C4949" s="22">
        <f>'Previous Trades Import_OMS Quer'!C4949</f>
        <v>0</v>
      </c>
      <c r="D4949">
        <f>'Previous Trades Import_OMS Quer'!D4949</f>
        <v>0</v>
      </c>
      <c r="E4949" s="22">
        <f>'Previous Trades Import_OMS Quer'!E4949</f>
        <v>0</v>
      </c>
      <c r="F4949">
        <f>'Previous Trades Import_OMS Quer'!F4949</f>
        <v>0</v>
      </c>
      <c r="G4949">
        <f>'Previous Trades Import_OMS Quer'!G4949</f>
        <v>0</v>
      </c>
      <c r="H4949">
        <f>'Previous Trades Import_OMS Quer'!H4949</f>
        <v>0</v>
      </c>
      <c r="I4949">
        <f>'Previous Trades Import_OMS Quer'!I4949</f>
        <v>0</v>
      </c>
      <c r="J4949">
        <f>'Previous Trades Import_OMS Quer'!J4949</f>
        <v>0</v>
      </c>
      <c r="K4949">
        <f>'Previous Trades Import_OMS Quer'!K4949</f>
        <v>0</v>
      </c>
      <c r="L4949">
        <f>'Previous Trades Import_OMS Quer'!L4949</f>
        <v>0</v>
      </c>
      <c r="M4949">
        <f>'Previous Trades Import_OMS Quer'!M4949</f>
        <v>0</v>
      </c>
      <c r="N4949">
        <f>'Previous Trades Import_OMS Quer'!N4949</f>
        <v>0</v>
      </c>
      <c r="O4949" t="str">
        <f>CLEAN('Previous Trades Import_OMS Quer'!O4949)</f>
        <v/>
      </c>
      <c r="Q4949" s="25">
        <f t="shared" si="154"/>
        <v>0</v>
      </c>
      <c r="R4949" s="25" t="e">
        <f>VLOOKUP(O4949,'Currency Balance'!$O$3:$Q$32,3,0)</f>
        <v>#N/A</v>
      </c>
      <c r="S4949" t="e">
        <f t="shared" si="155"/>
        <v>#N/A</v>
      </c>
    </row>
    <row r="4950" spans="1:19">
      <c r="A4950">
        <f>'Previous Trades Import_OMS Quer'!A4950</f>
        <v>0</v>
      </c>
      <c r="B4950">
        <f>'Previous Trades Import_OMS Quer'!B4950</f>
        <v>0</v>
      </c>
      <c r="C4950" s="22">
        <f>'Previous Trades Import_OMS Quer'!C4950</f>
        <v>0</v>
      </c>
      <c r="D4950">
        <f>'Previous Trades Import_OMS Quer'!D4950</f>
        <v>0</v>
      </c>
      <c r="E4950" s="22">
        <f>'Previous Trades Import_OMS Quer'!E4950</f>
        <v>0</v>
      </c>
      <c r="F4950">
        <f>'Previous Trades Import_OMS Quer'!F4950</f>
        <v>0</v>
      </c>
      <c r="G4950">
        <f>'Previous Trades Import_OMS Quer'!G4950</f>
        <v>0</v>
      </c>
      <c r="H4950">
        <f>'Previous Trades Import_OMS Quer'!H4950</f>
        <v>0</v>
      </c>
      <c r="I4950">
        <f>'Previous Trades Import_OMS Quer'!I4950</f>
        <v>0</v>
      </c>
      <c r="J4950">
        <f>'Previous Trades Import_OMS Quer'!J4950</f>
        <v>0</v>
      </c>
      <c r="K4950">
        <f>'Previous Trades Import_OMS Quer'!K4950</f>
        <v>0</v>
      </c>
      <c r="L4950">
        <f>'Previous Trades Import_OMS Quer'!L4950</f>
        <v>0</v>
      </c>
      <c r="M4950">
        <f>'Previous Trades Import_OMS Quer'!M4950</f>
        <v>0</v>
      </c>
      <c r="N4950">
        <f>'Previous Trades Import_OMS Quer'!N4950</f>
        <v>0</v>
      </c>
      <c r="O4950" t="str">
        <f>CLEAN('Previous Trades Import_OMS Quer'!O4950)</f>
        <v/>
      </c>
      <c r="Q4950" s="25">
        <f t="shared" si="154"/>
        <v>0</v>
      </c>
      <c r="R4950" s="25" t="e">
        <f>VLOOKUP(O4950,'Currency Balance'!$O$3:$Q$32,3,0)</f>
        <v>#N/A</v>
      </c>
      <c r="S4950" t="e">
        <f t="shared" si="155"/>
        <v>#N/A</v>
      </c>
    </row>
    <row r="4951" spans="1:19">
      <c r="A4951">
        <f>'Previous Trades Import_OMS Quer'!A4951</f>
        <v>0</v>
      </c>
      <c r="B4951">
        <f>'Previous Trades Import_OMS Quer'!B4951</f>
        <v>0</v>
      </c>
      <c r="C4951" s="22">
        <f>'Previous Trades Import_OMS Quer'!C4951</f>
        <v>0</v>
      </c>
      <c r="D4951">
        <f>'Previous Trades Import_OMS Quer'!D4951</f>
        <v>0</v>
      </c>
      <c r="E4951" s="22">
        <f>'Previous Trades Import_OMS Quer'!E4951</f>
        <v>0</v>
      </c>
      <c r="F4951">
        <f>'Previous Trades Import_OMS Quer'!F4951</f>
        <v>0</v>
      </c>
      <c r="G4951">
        <f>'Previous Trades Import_OMS Quer'!G4951</f>
        <v>0</v>
      </c>
      <c r="H4951">
        <f>'Previous Trades Import_OMS Quer'!H4951</f>
        <v>0</v>
      </c>
      <c r="I4951">
        <f>'Previous Trades Import_OMS Quer'!I4951</f>
        <v>0</v>
      </c>
      <c r="J4951">
        <f>'Previous Trades Import_OMS Quer'!J4951</f>
        <v>0</v>
      </c>
      <c r="K4951">
        <f>'Previous Trades Import_OMS Quer'!K4951</f>
        <v>0</v>
      </c>
      <c r="L4951">
        <f>'Previous Trades Import_OMS Quer'!L4951</f>
        <v>0</v>
      </c>
      <c r="M4951">
        <f>'Previous Trades Import_OMS Quer'!M4951</f>
        <v>0</v>
      </c>
      <c r="N4951">
        <f>'Previous Trades Import_OMS Quer'!N4951</f>
        <v>0</v>
      </c>
      <c r="O4951" t="str">
        <f>CLEAN('Previous Trades Import_OMS Quer'!O4951)</f>
        <v/>
      </c>
      <c r="Q4951" s="25">
        <f t="shared" si="154"/>
        <v>0</v>
      </c>
      <c r="R4951" s="25" t="e">
        <f>VLOOKUP(O4951,'Currency Balance'!$O$3:$Q$32,3,0)</f>
        <v>#N/A</v>
      </c>
      <c r="S4951" t="e">
        <f t="shared" si="155"/>
        <v>#N/A</v>
      </c>
    </row>
    <row r="4952" spans="1:19">
      <c r="A4952">
        <f>'Previous Trades Import_OMS Quer'!A4952</f>
        <v>0</v>
      </c>
      <c r="B4952">
        <f>'Previous Trades Import_OMS Quer'!B4952</f>
        <v>0</v>
      </c>
      <c r="C4952" s="22">
        <f>'Previous Trades Import_OMS Quer'!C4952</f>
        <v>0</v>
      </c>
      <c r="D4952">
        <f>'Previous Trades Import_OMS Quer'!D4952</f>
        <v>0</v>
      </c>
      <c r="E4952" s="22">
        <f>'Previous Trades Import_OMS Quer'!E4952</f>
        <v>0</v>
      </c>
      <c r="F4952">
        <f>'Previous Trades Import_OMS Quer'!F4952</f>
        <v>0</v>
      </c>
      <c r="G4952">
        <f>'Previous Trades Import_OMS Quer'!G4952</f>
        <v>0</v>
      </c>
      <c r="H4952">
        <f>'Previous Trades Import_OMS Quer'!H4952</f>
        <v>0</v>
      </c>
      <c r="I4952">
        <f>'Previous Trades Import_OMS Quer'!I4952</f>
        <v>0</v>
      </c>
      <c r="J4952">
        <f>'Previous Trades Import_OMS Quer'!J4952</f>
        <v>0</v>
      </c>
      <c r="K4952">
        <f>'Previous Trades Import_OMS Quer'!K4952</f>
        <v>0</v>
      </c>
      <c r="L4952">
        <f>'Previous Trades Import_OMS Quer'!L4952</f>
        <v>0</v>
      </c>
      <c r="M4952">
        <f>'Previous Trades Import_OMS Quer'!M4952</f>
        <v>0</v>
      </c>
      <c r="N4952">
        <f>'Previous Trades Import_OMS Quer'!N4952</f>
        <v>0</v>
      </c>
      <c r="O4952" t="str">
        <f>CLEAN('Previous Trades Import_OMS Quer'!O4952)</f>
        <v/>
      </c>
      <c r="Q4952" s="25">
        <f t="shared" si="154"/>
        <v>0</v>
      </c>
      <c r="R4952" s="25" t="e">
        <f>VLOOKUP(O4952,'Currency Balance'!$O$3:$Q$32,3,0)</f>
        <v>#N/A</v>
      </c>
      <c r="S4952" t="e">
        <f t="shared" si="155"/>
        <v>#N/A</v>
      </c>
    </row>
    <row r="4953" spans="1:19">
      <c r="A4953">
        <f>'Previous Trades Import_OMS Quer'!A4953</f>
        <v>0</v>
      </c>
      <c r="B4953">
        <f>'Previous Trades Import_OMS Quer'!B4953</f>
        <v>0</v>
      </c>
      <c r="C4953" s="22">
        <f>'Previous Trades Import_OMS Quer'!C4953</f>
        <v>0</v>
      </c>
      <c r="D4953">
        <f>'Previous Trades Import_OMS Quer'!D4953</f>
        <v>0</v>
      </c>
      <c r="E4953" s="22">
        <f>'Previous Trades Import_OMS Quer'!E4953</f>
        <v>0</v>
      </c>
      <c r="F4953">
        <f>'Previous Trades Import_OMS Quer'!F4953</f>
        <v>0</v>
      </c>
      <c r="G4953">
        <f>'Previous Trades Import_OMS Quer'!G4953</f>
        <v>0</v>
      </c>
      <c r="H4953">
        <f>'Previous Trades Import_OMS Quer'!H4953</f>
        <v>0</v>
      </c>
      <c r="I4953">
        <f>'Previous Trades Import_OMS Quer'!I4953</f>
        <v>0</v>
      </c>
      <c r="J4953">
        <f>'Previous Trades Import_OMS Quer'!J4953</f>
        <v>0</v>
      </c>
      <c r="K4953">
        <f>'Previous Trades Import_OMS Quer'!K4953</f>
        <v>0</v>
      </c>
      <c r="L4953">
        <f>'Previous Trades Import_OMS Quer'!L4953</f>
        <v>0</v>
      </c>
      <c r="M4953">
        <f>'Previous Trades Import_OMS Quer'!M4953</f>
        <v>0</v>
      </c>
      <c r="N4953">
        <f>'Previous Trades Import_OMS Quer'!N4953</f>
        <v>0</v>
      </c>
      <c r="O4953" t="str">
        <f>CLEAN('Previous Trades Import_OMS Quer'!O4953)</f>
        <v/>
      </c>
      <c r="Q4953" s="25">
        <f t="shared" si="154"/>
        <v>0</v>
      </c>
      <c r="R4953" s="25" t="e">
        <f>VLOOKUP(O4953,'Currency Balance'!$O$3:$Q$32,3,0)</f>
        <v>#N/A</v>
      </c>
      <c r="S4953" t="e">
        <f t="shared" si="155"/>
        <v>#N/A</v>
      </c>
    </row>
    <row r="4954" spans="1:19">
      <c r="A4954">
        <f>'Previous Trades Import_OMS Quer'!A4954</f>
        <v>0</v>
      </c>
      <c r="B4954">
        <f>'Previous Trades Import_OMS Quer'!B4954</f>
        <v>0</v>
      </c>
      <c r="C4954" s="22">
        <f>'Previous Trades Import_OMS Quer'!C4954</f>
        <v>0</v>
      </c>
      <c r="D4954">
        <f>'Previous Trades Import_OMS Quer'!D4954</f>
        <v>0</v>
      </c>
      <c r="E4954" s="22">
        <f>'Previous Trades Import_OMS Quer'!E4954</f>
        <v>0</v>
      </c>
      <c r="F4954">
        <f>'Previous Trades Import_OMS Quer'!F4954</f>
        <v>0</v>
      </c>
      <c r="G4954">
        <f>'Previous Trades Import_OMS Quer'!G4954</f>
        <v>0</v>
      </c>
      <c r="H4954">
        <f>'Previous Trades Import_OMS Quer'!H4954</f>
        <v>0</v>
      </c>
      <c r="I4954">
        <f>'Previous Trades Import_OMS Quer'!I4954</f>
        <v>0</v>
      </c>
      <c r="J4954">
        <f>'Previous Trades Import_OMS Quer'!J4954</f>
        <v>0</v>
      </c>
      <c r="K4954">
        <f>'Previous Trades Import_OMS Quer'!K4954</f>
        <v>0</v>
      </c>
      <c r="L4954">
        <f>'Previous Trades Import_OMS Quer'!L4954</f>
        <v>0</v>
      </c>
      <c r="M4954">
        <f>'Previous Trades Import_OMS Quer'!M4954</f>
        <v>0</v>
      </c>
      <c r="N4954">
        <f>'Previous Trades Import_OMS Quer'!N4954</f>
        <v>0</v>
      </c>
      <c r="O4954" t="str">
        <f>CLEAN('Previous Trades Import_OMS Quer'!O4954)</f>
        <v/>
      </c>
      <c r="Q4954" s="25">
        <f t="shared" si="154"/>
        <v>0</v>
      </c>
      <c r="R4954" s="25" t="e">
        <f>VLOOKUP(O4954,'Currency Balance'!$O$3:$Q$32,3,0)</f>
        <v>#N/A</v>
      </c>
      <c r="S4954" t="e">
        <f t="shared" si="155"/>
        <v>#N/A</v>
      </c>
    </row>
    <row r="4955" spans="1:19">
      <c r="A4955">
        <f>'Previous Trades Import_OMS Quer'!A4955</f>
        <v>0</v>
      </c>
      <c r="B4955">
        <f>'Previous Trades Import_OMS Quer'!B4955</f>
        <v>0</v>
      </c>
      <c r="C4955" s="22">
        <f>'Previous Trades Import_OMS Quer'!C4955</f>
        <v>0</v>
      </c>
      <c r="D4955">
        <f>'Previous Trades Import_OMS Quer'!D4955</f>
        <v>0</v>
      </c>
      <c r="E4955" s="22">
        <f>'Previous Trades Import_OMS Quer'!E4955</f>
        <v>0</v>
      </c>
      <c r="F4955">
        <f>'Previous Trades Import_OMS Quer'!F4955</f>
        <v>0</v>
      </c>
      <c r="G4955">
        <f>'Previous Trades Import_OMS Quer'!G4955</f>
        <v>0</v>
      </c>
      <c r="H4955">
        <f>'Previous Trades Import_OMS Quer'!H4955</f>
        <v>0</v>
      </c>
      <c r="I4955">
        <f>'Previous Trades Import_OMS Quer'!I4955</f>
        <v>0</v>
      </c>
      <c r="J4955">
        <f>'Previous Trades Import_OMS Quer'!J4955</f>
        <v>0</v>
      </c>
      <c r="K4955">
        <f>'Previous Trades Import_OMS Quer'!K4955</f>
        <v>0</v>
      </c>
      <c r="L4955">
        <f>'Previous Trades Import_OMS Quer'!L4955</f>
        <v>0</v>
      </c>
      <c r="M4955">
        <f>'Previous Trades Import_OMS Quer'!M4955</f>
        <v>0</v>
      </c>
      <c r="N4955">
        <f>'Previous Trades Import_OMS Quer'!N4955</f>
        <v>0</v>
      </c>
      <c r="O4955" t="str">
        <f>CLEAN('Previous Trades Import_OMS Quer'!O4955)</f>
        <v/>
      </c>
      <c r="Q4955" s="25">
        <f t="shared" si="154"/>
        <v>0</v>
      </c>
      <c r="R4955" s="25" t="e">
        <f>VLOOKUP(O4955,'Currency Balance'!$O$3:$Q$32,3,0)</f>
        <v>#N/A</v>
      </c>
      <c r="S4955" t="e">
        <f t="shared" si="155"/>
        <v>#N/A</v>
      </c>
    </row>
    <row r="4956" spans="1:19">
      <c r="A4956">
        <f>'Previous Trades Import_OMS Quer'!A4956</f>
        <v>0</v>
      </c>
      <c r="B4956">
        <f>'Previous Trades Import_OMS Quer'!B4956</f>
        <v>0</v>
      </c>
      <c r="C4956" s="22">
        <f>'Previous Trades Import_OMS Quer'!C4956</f>
        <v>0</v>
      </c>
      <c r="D4956">
        <f>'Previous Trades Import_OMS Quer'!D4956</f>
        <v>0</v>
      </c>
      <c r="E4956" s="22">
        <f>'Previous Trades Import_OMS Quer'!E4956</f>
        <v>0</v>
      </c>
      <c r="F4956">
        <f>'Previous Trades Import_OMS Quer'!F4956</f>
        <v>0</v>
      </c>
      <c r="G4956">
        <f>'Previous Trades Import_OMS Quer'!G4956</f>
        <v>0</v>
      </c>
      <c r="H4956">
        <f>'Previous Trades Import_OMS Quer'!H4956</f>
        <v>0</v>
      </c>
      <c r="I4956">
        <f>'Previous Trades Import_OMS Quer'!I4956</f>
        <v>0</v>
      </c>
      <c r="J4956">
        <f>'Previous Trades Import_OMS Quer'!J4956</f>
        <v>0</v>
      </c>
      <c r="K4956">
        <f>'Previous Trades Import_OMS Quer'!K4956</f>
        <v>0</v>
      </c>
      <c r="L4956">
        <f>'Previous Trades Import_OMS Quer'!L4956</f>
        <v>0</v>
      </c>
      <c r="M4956">
        <f>'Previous Trades Import_OMS Quer'!M4956</f>
        <v>0</v>
      </c>
      <c r="N4956">
        <f>'Previous Trades Import_OMS Quer'!N4956</f>
        <v>0</v>
      </c>
      <c r="O4956" t="str">
        <f>CLEAN('Previous Trades Import_OMS Quer'!O4956)</f>
        <v/>
      </c>
      <c r="Q4956" s="25">
        <f t="shared" si="154"/>
        <v>0</v>
      </c>
      <c r="R4956" s="25" t="e">
        <f>VLOOKUP(O4956,'Currency Balance'!$O$3:$Q$32,3,0)</f>
        <v>#N/A</v>
      </c>
      <c r="S4956" t="e">
        <f t="shared" si="155"/>
        <v>#N/A</v>
      </c>
    </row>
    <row r="4957" spans="1:19">
      <c r="A4957">
        <f>'Previous Trades Import_OMS Quer'!A4957</f>
        <v>0</v>
      </c>
      <c r="B4957">
        <f>'Previous Trades Import_OMS Quer'!B4957</f>
        <v>0</v>
      </c>
      <c r="C4957" s="22">
        <f>'Previous Trades Import_OMS Quer'!C4957</f>
        <v>0</v>
      </c>
      <c r="D4957">
        <f>'Previous Trades Import_OMS Quer'!D4957</f>
        <v>0</v>
      </c>
      <c r="E4957" s="22">
        <f>'Previous Trades Import_OMS Quer'!E4957</f>
        <v>0</v>
      </c>
      <c r="F4957">
        <f>'Previous Trades Import_OMS Quer'!F4957</f>
        <v>0</v>
      </c>
      <c r="G4957">
        <f>'Previous Trades Import_OMS Quer'!G4957</f>
        <v>0</v>
      </c>
      <c r="H4957">
        <f>'Previous Trades Import_OMS Quer'!H4957</f>
        <v>0</v>
      </c>
      <c r="I4957">
        <f>'Previous Trades Import_OMS Quer'!I4957</f>
        <v>0</v>
      </c>
      <c r="J4957">
        <f>'Previous Trades Import_OMS Quer'!J4957</f>
        <v>0</v>
      </c>
      <c r="K4957">
        <f>'Previous Trades Import_OMS Quer'!K4957</f>
        <v>0</v>
      </c>
      <c r="L4957">
        <f>'Previous Trades Import_OMS Quer'!L4957</f>
        <v>0</v>
      </c>
      <c r="M4957">
        <f>'Previous Trades Import_OMS Quer'!M4957</f>
        <v>0</v>
      </c>
      <c r="N4957">
        <f>'Previous Trades Import_OMS Quer'!N4957</f>
        <v>0</v>
      </c>
      <c r="O4957" t="str">
        <f>CLEAN('Previous Trades Import_OMS Quer'!O4957)</f>
        <v/>
      </c>
      <c r="Q4957" s="25">
        <f t="shared" si="154"/>
        <v>0</v>
      </c>
      <c r="R4957" s="25" t="e">
        <f>VLOOKUP(O4957,'Currency Balance'!$O$3:$Q$32,3,0)</f>
        <v>#N/A</v>
      </c>
      <c r="S4957" t="e">
        <f t="shared" si="155"/>
        <v>#N/A</v>
      </c>
    </row>
    <row r="4958" spans="1:19">
      <c r="A4958">
        <f>'Previous Trades Import_OMS Quer'!A4958</f>
        <v>0</v>
      </c>
      <c r="B4958">
        <f>'Previous Trades Import_OMS Quer'!B4958</f>
        <v>0</v>
      </c>
      <c r="C4958" s="22">
        <f>'Previous Trades Import_OMS Quer'!C4958</f>
        <v>0</v>
      </c>
      <c r="D4958">
        <f>'Previous Trades Import_OMS Quer'!D4958</f>
        <v>0</v>
      </c>
      <c r="E4958" s="22">
        <f>'Previous Trades Import_OMS Quer'!E4958</f>
        <v>0</v>
      </c>
      <c r="F4958">
        <f>'Previous Trades Import_OMS Quer'!F4958</f>
        <v>0</v>
      </c>
      <c r="G4958">
        <f>'Previous Trades Import_OMS Quer'!G4958</f>
        <v>0</v>
      </c>
      <c r="H4958">
        <f>'Previous Trades Import_OMS Quer'!H4958</f>
        <v>0</v>
      </c>
      <c r="I4958">
        <f>'Previous Trades Import_OMS Quer'!I4958</f>
        <v>0</v>
      </c>
      <c r="J4958">
        <f>'Previous Trades Import_OMS Quer'!J4958</f>
        <v>0</v>
      </c>
      <c r="K4958">
        <f>'Previous Trades Import_OMS Quer'!K4958</f>
        <v>0</v>
      </c>
      <c r="L4958">
        <f>'Previous Trades Import_OMS Quer'!L4958</f>
        <v>0</v>
      </c>
      <c r="M4958">
        <f>'Previous Trades Import_OMS Quer'!M4958</f>
        <v>0</v>
      </c>
      <c r="N4958">
        <f>'Previous Trades Import_OMS Quer'!N4958</f>
        <v>0</v>
      </c>
      <c r="O4958" t="str">
        <f>CLEAN('Previous Trades Import_OMS Quer'!O4958)</f>
        <v/>
      </c>
      <c r="Q4958" s="25">
        <f t="shared" si="154"/>
        <v>0</v>
      </c>
      <c r="R4958" s="25" t="e">
        <f>VLOOKUP(O4958,'Currency Balance'!$O$3:$Q$32,3,0)</f>
        <v>#N/A</v>
      </c>
      <c r="S4958" t="e">
        <f t="shared" si="155"/>
        <v>#N/A</v>
      </c>
    </row>
    <row r="4959" spans="1:19">
      <c r="A4959">
        <f>'Previous Trades Import_OMS Quer'!A4959</f>
        <v>0</v>
      </c>
      <c r="B4959">
        <f>'Previous Trades Import_OMS Quer'!B4959</f>
        <v>0</v>
      </c>
      <c r="C4959" s="22">
        <f>'Previous Trades Import_OMS Quer'!C4959</f>
        <v>0</v>
      </c>
      <c r="D4959">
        <f>'Previous Trades Import_OMS Quer'!D4959</f>
        <v>0</v>
      </c>
      <c r="E4959" s="22">
        <f>'Previous Trades Import_OMS Quer'!E4959</f>
        <v>0</v>
      </c>
      <c r="F4959">
        <f>'Previous Trades Import_OMS Quer'!F4959</f>
        <v>0</v>
      </c>
      <c r="G4959">
        <f>'Previous Trades Import_OMS Quer'!G4959</f>
        <v>0</v>
      </c>
      <c r="H4959">
        <f>'Previous Trades Import_OMS Quer'!H4959</f>
        <v>0</v>
      </c>
      <c r="I4959">
        <f>'Previous Trades Import_OMS Quer'!I4959</f>
        <v>0</v>
      </c>
      <c r="J4959">
        <f>'Previous Trades Import_OMS Quer'!J4959</f>
        <v>0</v>
      </c>
      <c r="K4959">
        <f>'Previous Trades Import_OMS Quer'!K4959</f>
        <v>0</v>
      </c>
      <c r="L4959">
        <f>'Previous Trades Import_OMS Quer'!L4959</f>
        <v>0</v>
      </c>
      <c r="M4959">
        <f>'Previous Trades Import_OMS Quer'!M4959</f>
        <v>0</v>
      </c>
      <c r="N4959">
        <f>'Previous Trades Import_OMS Quer'!N4959</f>
        <v>0</v>
      </c>
      <c r="O4959" t="str">
        <f>CLEAN('Previous Trades Import_OMS Quer'!O4959)</f>
        <v/>
      </c>
      <c r="Q4959" s="25">
        <f t="shared" si="154"/>
        <v>0</v>
      </c>
      <c r="R4959" s="25" t="e">
        <f>VLOOKUP(O4959,'Currency Balance'!$O$3:$Q$32,3,0)</f>
        <v>#N/A</v>
      </c>
      <c r="S4959" t="e">
        <f t="shared" si="155"/>
        <v>#N/A</v>
      </c>
    </row>
    <row r="4960" spans="1:19">
      <c r="A4960">
        <f>'Previous Trades Import_OMS Quer'!A4960</f>
        <v>0</v>
      </c>
      <c r="B4960">
        <f>'Previous Trades Import_OMS Quer'!B4960</f>
        <v>0</v>
      </c>
      <c r="C4960" s="22">
        <f>'Previous Trades Import_OMS Quer'!C4960</f>
        <v>0</v>
      </c>
      <c r="D4960">
        <f>'Previous Trades Import_OMS Quer'!D4960</f>
        <v>0</v>
      </c>
      <c r="E4960" s="22">
        <f>'Previous Trades Import_OMS Quer'!E4960</f>
        <v>0</v>
      </c>
      <c r="F4960">
        <f>'Previous Trades Import_OMS Quer'!F4960</f>
        <v>0</v>
      </c>
      <c r="G4960">
        <f>'Previous Trades Import_OMS Quer'!G4960</f>
        <v>0</v>
      </c>
      <c r="H4960">
        <f>'Previous Trades Import_OMS Quer'!H4960</f>
        <v>0</v>
      </c>
      <c r="I4960">
        <f>'Previous Trades Import_OMS Quer'!I4960</f>
        <v>0</v>
      </c>
      <c r="J4960">
        <f>'Previous Trades Import_OMS Quer'!J4960</f>
        <v>0</v>
      </c>
      <c r="K4960">
        <f>'Previous Trades Import_OMS Quer'!K4960</f>
        <v>0</v>
      </c>
      <c r="L4960">
        <f>'Previous Trades Import_OMS Quer'!L4960</f>
        <v>0</v>
      </c>
      <c r="M4960">
        <f>'Previous Trades Import_OMS Quer'!M4960</f>
        <v>0</v>
      </c>
      <c r="N4960">
        <f>'Previous Trades Import_OMS Quer'!N4960</f>
        <v>0</v>
      </c>
      <c r="O4960" t="str">
        <f>CLEAN('Previous Trades Import_OMS Quer'!O4960)</f>
        <v/>
      </c>
      <c r="Q4960" s="25">
        <f t="shared" si="154"/>
        <v>0</v>
      </c>
      <c r="R4960" s="25" t="e">
        <f>VLOOKUP(O4960,'Currency Balance'!$O$3:$Q$32,3,0)</f>
        <v>#N/A</v>
      </c>
      <c r="S4960" t="e">
        <f t="shared" si="155"/>
        <v>#N/A</v>
      </c>
    </row>
    <row r="4961" spans="1:19">
      <c r="A4961">
        <f>'Previous Trades Import_OMS Quer'!A4961</f>
        <v>0</v>
      </c>
      <c r="B4961">
        <f>'Previous Trades Import_OMS Quer'!B4961</f>
        <v>0</v>
      </c>
      <c r="C4961" s="22">
        <f>'Previous Trades Import_OMS Quer'!C4961</f>
        <v>0</v>
      </c>
      <c r="D4961">
        <f>'Previous Trades Import_OMS Quer'!D4961</f>
        <v>0</v>
      </c>
      <c r="E4961" s="22">
        <f>'Previous Trades Import_OMS Quer'!E4961</f>
        <v>0</v>
      </c>
      <c r="F4961">
        <f>'Previous Trades Import_OMS Quer'!F4961</f>
        <v>0</v>
      </c>
      <c r="G4961">
        <f>'Previous Trades Import_OMS Quer'!G4961</f>
        <v>0</v>
      </c>
      <c r="H4961">
        <f>'Previous Trades Import_OMS Quer'!H4961</f>
        <v>0</v>
      </c>
      <c r="I4961">
        <f>'Previous Trades Import_OMS Quer'!I4961</f>
        <v>0</v>
      </c>
      <c r="J4961">
        <f>'Previous Trades Import_OMS Quer'!J4961</f>
        <v>0</v>
      </c>
      <c r="K4961">
        <f>'Previous Trades Import_OMS Quer'!K4961</f>
        <v>0</v>
      </c>
      <c r="L4961">
        <f>'Previous Trades Import_OMS Quer'!L4961</f>
        <v>0</v>
      </c>
      <c r="M4961">
        <f>'Previous Trades Import_OMS Quer'!M4961</f>
        <v>0</v>
      </c>
      <c r="N4961">
        <f>'Previous Trades Import_OMS Quer'!N4961</f>
        <v>0</v>
      </c>
      <c r="O4961" t="str">
        <f>CLEAN('Previous Trades Import_OMS Quer'!O4961)</f>
        <v/>
      </c>
      <c r="Q4961" s="25">
        <f t="shared" si="154"/>
        <v>0</v>
      </c>
      <c r="R4961" s="25" t="e">
        <f>VLOOKUP(O4961,'Currency Balance'!$O$3:$Q$32,3,0)</f>
        <v>#N/A</v>
      </c>
      <c r="S4961" t="e">
        <f t="shared" si="155"/>
        <v>#N/A</v>
      </c>
    </row>
    <row r="4962" spans="1:19">
      <c r="A4962">
        <f>'Previous Trades Import_OMS Quer'!A4962</f>
        <v>0</v>
      </c>
      <c r="B4962">
        <f>'Previous Trades Import_OMS Quer'!B4962</f>
        <v>0</v>
      </c>
      <c r="C4962" s="22">
        <f>'Previous Trades Import_OMS Quer'!C4962</f>
        <v>0</v>
      </c>
      <c r="D4962">
        <f>'Previous Trades Import_OMS Quer'!D4962</f>
        <v>0</v>
      </c>
      <c r="E4962" s="22">
        <f>'Previous Trades Import_OMS Quer'!E4962</f>
        <v>0</v>
      </c>
      <c r="F4962">
        <f>'Previous Trades Import_OMS Quer'!F4962</f>
        <v>0</v>
      </c>
      <c r="G4962">
        <f>'Previous Trades Import_OMS Quer'!G4962</f>
        <v>0</v>
      </c>
      <c r="H4962">
        <f>'Previous Trades Import_OMS Quer'!H4962</f>
        <v>0</v>
      </c>
      <c r="I4962">
        <f>'Previous Trades Import_OMS Quer'!I4962</f>
        <v>0</v>
      </c>
      <c r="J4962">
        <f>'Previous Trades Import_OMS Quer'!J4962</f>
        <v>0</v>
      </c>
      <c r="K4962">
        <f>'Previous Trades Import_OMS Quer'!K4962</f>
        <v>0</v>
      </c>
      <c r="L4962">
        <f>'Previous Trades Import_OMS Quer'!L4962</f>
        <v>0</v>
      </c>
      <c r="M4962">
        <f>'Previous Trades Import_OMS Quer'!M4962</f>
        <v>0</v>
      </c>
      <c r="N4962">
        <f>'Previous Trades Import_OMS Quer'!N4962</f>
        <v>0</v>
      </c>
      <c r="O4962" t="str">
        <f>CLEAN('Previous Trades Import_OMS Quer'!O4962)</f>
        <v/>
      </c>
      <c r="Q4962" s="25">
        <f t="shared" si="154"/>
        <v>0</v>
      </c>
      <c r="R4962" s="25" t="e">
        <f>VLOOKUP(O4962,'Currency Balance'!$O$3:$Q$32,3,0)</f>
        <v>#N/A</v>
      </c>
      <c r="S4962" t="e">
        <f t="shared" si="155"/>
        <v>#N/A</v>
      </c>
    </row>
    <row r="4963" spans="1:19">
      <c r="A4963">
        <f>'Previous Trades Import_OMS Quer'!A4963</f>
        <v>0</v>
      </c>
      <c r="B4963">
        <f>'Previous Trades Import_OMS Quer'!B4963</f>
        <v>0</v>
      </c>
      <c r="C4963" s="22">
        <f>'Previous Trades Import_OMS Quer'!C4963</f>
        <v>0</v>
      </c>
      <c r="D4963">
        <f>'Previous Trades Import_OMS Quer'!D4963</f>
        <v>0</v>
      </c>
      <c r="E4963" s="22">
        <f>'Previous Trades Import_OMS Quer'!E4963</f>
        <v>0</v>
      </c>
      <c r="F4963">
        <f>'Previous Trades Import_OMS Quer'!F4963</f>
        <v>0</v>
      </c>
      <c r="G4963">
        <f>'Previous Trades Import_OMS Quer'!G4963</f>
        <v>0</v>
      </c>
      <c r="H4963">
        <f>'Previous Trades Import_OMS Quer'!H4963</f>
        <v>0</v>
      </c>
      <c r="I4963">
        <f>'Previous Trades Import_OMS Quer'!I4963</f>
        <v>0</v>
      </c>
      <c r="J4963">
        <f>'Previous Trades Import_OMS Quer'!J4963</f>
        <v>0</v>
      </c>
      <c r="K4963">
        <f>'Previous Trades Import_OMS Quer'!K4963</f>
        <v>0</v>
      </c>
      <c r="L4963">
        <f>'Previous Trades Import_OMS Quer'!L4963</f>
        <v>0</v>
      </c>
      <c r="M4963">
        <f>'Previous Trades Import_OMS Quer'!M4963</f>
        <v>0</v>
      </c>
      <c r="N4963">
        <f>'Previous Trades Import_OMS Quer'!N4963</f>
        <v>0</v>
      </c>
      <c r="O4963" t="str">
        <f>CLEAN('Previous Trades Import_OMS Quer'!O4963)</f>
        <v/>
      </c>
      <c r="Q4963" s="25">
        <f t="shared" si="154"/>
        <v>0</v>
      </c>
      <c r="R4963" s="25" t="e">
        <f>VLOOKUP(O4963,'Currency Balance'!$O$3:$Q$32,3,0)</f>
        <v>#N/A</v>
      </c>
      <c r="S4963" t="e">
        <f t="shared" si="155"/>
        <v>#N/A</v>
      </c>
    </row>
    <row r="4964" spans="1:19">
      <c r="A4964">
        <f>'Previous Trades Import_OMS Quer'!A4964</f>
        <v>0</v>
      </c>
      <c r="B4964">
        <f>'Previous Trades Import_OMS Quer'!B4964</f>
        <v>0</v>
      </c>
      <c r="C4964" s="22">
        <f>'Previous Trades Import_OMS Quer'!C4964</f>
        <v>0</v>
      </c>
      <c r="D4964">
        <f>'Previous Trades Import_OMS Quer'!D4964</f>
        <v>0</v>
      </c>
      <c r="E4964" s="22">
        <f>'Previous Trades Import_OMS Quer'!E4964</f>
        <v>0</v>
      </c>
      <c r="F4964">
        <f>'Previous Trades Import_OMS Quer'!F4964</f>
        <v>0</v>
      </c>
      <c r="G4964">
        <f>'Previous Trades Import_OMS Quer'!G4964</f>
        <v>0</v>
      </c>
      <c r="H4964">
        <f>'Previous Trades Import_OMS Quer'!H4964</f>
        <v>0</v>
      </c>
      <c r="I4964">
        <f>'Previous Trades Import_OMS Quer'!I4964</f>
        <v>0</v>
      </c>
      <c r="J4964">
        <f>'Previous Trades Import_OMS Quer'!J4964</f>
        <v>0</v>
      </c>
      <c r="K4964">
        <f>'Previous Trades Import_OMS Quer'!K4964</f>
        <v>0</v>
      </c>
      <c r="L4964">
        <f>'Previous Trades Import_OMS Quer'!L4964</f>
        <v>0</v>
      </c>
      <c r="M4964">
        <f>'Previous Trades Import_OMS Quer'!M4964</f>
        <v>0</v>
      </c>
      <c r="N4964">
        <f>'Previous Trades Import_OMS Quer'!N4964</f>
        <v>0</v>
      </c>
      <c r="O4964" t="str">
        <f>CLEAN('Previous Trades Import_OMS Quer'!O4964)</f>
        <v/>
      </c>
      <c r="Q4964" s="25">
        <f t="shared" si="154"/>
        <v>0</v>
      </c>
      <c r="R4964" s="25" t="e">
        <f>VLOOKUP(O4964,'Currency Balance'!$O$3:$Q$32,3,0)</f>
        <v>#N/A</v>
      </c>
      <c r="S4964" t="e">
        <f t="shared" si="155"/>
        <v>#N/A</v>
      </c>
    </row>
    <row r="4965" spans="1:19">
      <c r="A4965">
        <f>'Previous Trades Import_OMS Quer'!A4965</f>
        <v>0</v>
      </c>
      <c r="B4965">
        <f>'Previous Trades Import_OMS Quer'!B4965</f>
        <v>0</v>
      </c>
      <c r="C4965" s="22">
        <f>'Previous Trades Import_OMS Quer'!C4965</f>
        <v>0</v>
      </c>
      <c r="D4965">
        <f>'Previous Trades Import_OMS Quer'!D4965</f>
        <v>0</v>
      </c>
      <c r="E4965" s="22">
        <f>'Previous Trades Import_OMS Quer'!E4965</f>
        <v>0</v>
      </c>
      <c r="F4965">
        <f>'Previous Trades Import_OMS Quer'!F4965</f>
        <v>0</v>
      </c>
      <c r="G4965">
        <f>'Previous Trades Import_OMS Quer'!G4965</f>
        <v>0</v>
      </c>
      <c r="H4965">
        <f>'Previous Trades Import_OMS Quer'!H4965</f>
        <v>0</v>
      </c>
      <c r="I4965">
        <f>'Previous Trades Import_OMS Quer'!I4965</f>
        <v>0</v>
      </c>
      <c r="J4965">
        <f>'Previous Trades Import_OMS Quer'!J4965</f>
        <v>0</v>
      </c>
      <c r="K4965">
        <f>'Previous Trades Import_OMS Quer'!K4965</f>
        <v>0</v>
      </c>
      <c r="L4965">
        <f>'Previous Trades Import_OMS Quer'!L4965</f>
        <v>0</v>
      </c>
      <c r="M4965">
        <f>'Previous Trades Import_OMS Quer'!M4965</f>
        <v>0</v>
      </c>
      <c r="N4965">
        <f>'Previous Trades Import_OMS Quer'!N4965</f>
        <v>0</v>
      </c>
      <c r="O4965" t="str">
        <f>CLEAN('Previous Trades Import_OMS Quer'!O4965)</f>
        <v/>
      </c>
      <c r="Q4965" s="25">
        <f t="shared" si="154"/>
        <v>0</v>
      </c>
      <c r="R4965" s="25" t="e">
        <f>VLOOKUP(O4965,'Currency Balance'!$O$3:$Q$32,3,0)</f>
        <v>#N/A</v>
      </c>
      <c r="S4965" t="e">
        <f t="shared" si="155"/>
        <v>#N/A</v>
      </c>
    </row>
    <row r="4966" spans="1:19">
      <c r="A4966">
        <f>'Previous Trades Import_OMS Quer'!A4966</f>
        <v>0</v>
      </c>
      <c r="B4966">
        <f>'Previous Trades Import_OMS Quer'!B4966</f>
        <v>0</v>
      </c>
      <c r="C4966" s="22">
        <f>'Previous Trades Import_OMS Quer'!C4966</f>
        <v>0</v>
      </c>
      <c r="D4966">
        <f>'Previous Trades Import_OMS Quer'!D4966</f>
        <v>0</v>
      </c>
      <c r="E4966" s="22">
        <f>'Previous Trades Import_OMS Quer'!E4966</f>
        <v>0</v>
      </c>
      <c r="F4966">
        <f>'Previous Trades Import_OMS Quer'!F4966</f>
        <v>0</v>
      </c>
      <c r="G4966">
        <f>'Previous Trades Import_OMS Quer'!G4966</f>
        <v>0</v>
      </c>
      <c r="H4966">
        <f>'Previous Trades Import_OMS Quer'!H4966</f>
        <v>0</v>
      </c>
      <c r="I4966">
        <f>'Previous Trades Import_OMS Quer'!I4966</f>
        <v>0</v>
      </c>
      <c r="J4966">
        <f>'Previous Trades Import_OMS Quer'!J4966</f>
        <v>0</v>
      </c>
      <c r="K4966">
        <f>'Previous Trades Import_OMS Quer'!K4966</f>
        <v>0</v>
      </c>
      <c r="L4966">
        <f>'Previous Trades Import_OMS Quer'!L4966</f>
        <v>0</v>
      </c>
      <c r="M4966">
        <f>'Previous Trades Import_OMS Quer'!M4966</f>
        <v>0</v>
      </c>
      <c r="N4966">
        <f>'Previous Trades Import_OMS Quer'!N4966</f>
        <v>0</v>
      </c>
      <c r="O4966" t="str">
        <f>CLEAN('Previous Trades Import_OMS Quer'!O4966)</f>
        <v/>
      </c>
      <c r="Q4966" s="25">
        <f t="shared" si="154"/>
        <v>0</v>
      </c>
      <c r="R4966" s="25" t="e">
        <f>VLOOKUP(O4966,'Currency Balance'!$O$3:$Q$32,3,0)</f>
        <v>#N/A</v>
      </c>
      <c r="S4966" t="e">
        <f t="shared" si="155"/>
        <v>#N/A</v>
      </c>
    </row>
    <row r="4967" spans="1:19">
      <c r="A4967">
        <f>'Previous Trades Import_OMS Quer'!A4967</f>
        <v>0</v>
      </c>
      <c r="B4967">
        <f>'Previous Trades Import_OMS Quer'!B4967</f>
        <v>0</v>
      </c>
      <c r="C4967" s="22">
        <f>'Previous Trades Import_OMS Quer'!C4967</f>
        <v>0</v>
      </c>
      <c r="D4967">
        <f>'Previous Trades Import_OMS Quer'!D4967</f>
        <v>0</v>
      </c>
      <c r="E4967" s="22">
        <f>'Previous Trades Import_OMS Quer'!E4967</f>
        <v>0</v>
      </c>
      <c r="F4967">
        <f>'Previous Trades Import_OMS Quer'!F4967</f>
        <v>0</v>
      </c>
      <c r="G4967">
        <f>'Previous Trades Import_OMS Quer'!G4967</f>
        <v>0</v>
      </c>
      <c r="H4967">
        <f>'Previous Trades Import_OMS Quer'!H4967</f>
        <v>0</v>
      </c>
      <c r="I4967">
        <f>'Previous Trades Import_OMS Quer'!I4967</f>
        <v>0</v>
      </c>
      <c r="J4967">
        <f>'Previous Trades Import_OMS Quer'!J4967</f>
        <v>0</v>
      </c>
      <c r="K4967">
        <f>'Previous Trades Import_OMS Quer'!K4967</f>
        <v>0</v>
      </c>
      <c r="L4967">
        <f>'Previous Trades Import_OMS Quer'!L4967</f>
        <v>0</v>
      </c>
      <c r="M4967">
        <f>'Previous Trades Import_OMS Quer'!M4967</f>
        <v>0</v>
      </c>
      <c r="N4967">
        <f>'Previous Trades Import_OMS Quer'!N4967</f>
        <v>0</v>
      </c>
      <c r="O4967" t="str">
        <f>CLEAN('Previous Trades Import_OMS Quer'!O4967)</f>
        <v/>
      </c>
      <c r="Q4967" s="25">
        <f t="shared" si="154"/>
        <v>0</v>
      </c>
      <c r="R4967" s="25" t="e">
        <f>VLOOKUP(O4967,'Currency Balance'!$O$3:$Q$32,3,0)</f>
        <v>#N/A</v>
      </c>
      <c r="S4967" t="e">
        <f t="shared" si="155"/>
        <v>#N/A</v>
      </c>
    </row>
    <row r="4968" spans="1:19">
      <c r="A4968">
        <f>'Previous Trades Import_OMS Quer'!A4968</f>
        <v>0</v>
      </c>
      <c r="B4968">
        <f>'Previous Trades Import_OMS Quer'!B4968</f>
        <v>0</v>
      </c>
      <c r="C4968" s="22">
        <f>'Previous Trades Import_OMS Quer'!C4968</f>
        <v>0</v>
      </c>
      <c r="D4968">
        <f>'Previous Trades Import_OMS Quer'!D4968</f>
        <v>0</v>
      </c>
      <c r="E4968" s="22">
        <f>'Previous Trades Import_OMS Quer'!E4968</f>
        <v>0</v>
      </c>
      <c r="F4968">
        <f>'Previous Trades Import_OMS Quer'!F4968</f>
        <v>0</v>
      </c>
      <c r="G4968">
        <f>'Previous Trades Import_OMS Quer'!G4968</f>
        <v>0</v>
      </c>
      <c r="H4968">
        <f>'Previous Trades Import_OMS Quer'!H4968</f>
        <v>0</v>
      </c>
      <c r="I4968">
        <f>'Previous Trades Import_OMS Quer'!I4968</f>
        <v>0</v>
      </c>
      <c r="J4968">
        <f>'Previous Trades Import_OMS Quer'!J4968</f>
        <v>0</v>
      </c>
      <c r="K4968">
        <f>'Previous Trades Import_OMS Quer'!K4968</f>
        <v>0</v>
      </c>
      <c r="L4968">
        <f>'Previous Trades Import_OMS Quer'!L4968</f>
        <v>0</v>
      </c>
      <c r="M4968">
        <f>'Previous Trades Import_OMS Quer'!M4968</f>
        <v>0</v>
      </c>
      <c r="N4968">
        <f>'Previous Trades Import_OMS Quer'!N4968</f>
        <v>0</v>
      </c>
      <c r="O4968" t="str">
        <f>CLEAN('Previous Trades Import_OMS Quer'!O4968)</f>
        <v/>
      </c>
      <c r="Q4968" s="25">
        <f t="shared" si="154"/>
        <v>0</v>
      </c>
      <c r="R4968" s="25" t="e">
        <f>VLOOKUP(O4968,'Currency Balance'!$O$3:$Q$32,3,0)</f>
        <v>#N/A</v>
      </c>
      <c r="S4968" t="e">
        <f t="shared" si="155"/>
        <v>#N/A</v>
      </c>
    </row>
    <row r="4969" spans="1:19">
      <c r="A4969">
        <f>'Previous Trades Import_OMS Quer'!A4969</f>
        <v>0</v>
      </c>
      <c r="B4969">
        <f>'Previous Trades Import_OMS Quer'!B4969</f>
        <v>0</v>
      </c>
      <c r="C4969" s="22">
        <f>'Previous Trades Import_OMS Quer'!C4969</f>
        <v>0</v>
      </c>
      <c r="D4969">
        <f>'Previous Trades Import_OMS Quer'!D4969</f>
        <v>0</v>
      </c>
      <c r="E4969" s="22">
        <f>'Previous Trades Import_OMS Quer'!E4969</f>
        <v>0</v>
      </c>
      <c r="F4969">
        <f>'Previous Trades Import_OMS Quer'!F4969</f>
        <v>0</v>
      </c>
      <c r="G4969">
        <f>'Previous Trades Import_OMS Quer'!G4969</f>
        <v>0</v>
      </c>
      <c r="H4969">
        <f>'Previous Trades Import_OMS Quer'!H4969</f>
        <v>0</v>
      </c>
      <c r="I4969">
        <f>'Previous Trades Import_OMS Quer'!I4969</f>
        <v>0</v>
      </c>
      <c r="J4969">
        <f>'Previous Trades Import_OMS Quer'!J4969</f>
        <v>0</v>
      </c>
      <c r="K4969">
        <f>'Previous Trades Import_OMS Quer'!K4969</f>
        <v>0</v>
      </c>
      <c r="L4969">
        <f>'Previous Trades Import_OMS Quer'!L4969</f>
        <v>0</v>
      </c>
      <c r="M4969">
        <f>'Previous Trades Import_OMS Quer'!M4969</f>
        <v>0</v>
      </c>
      <c r="N4969">
        <f>'Previous Trades Import_OMS Quer'!N4969</f>
        <v>0</v>
      </c>
      <c r="O4969" t="str">
        <f>CLEAN('Previous Trades Import_OMS Quer'!O4969)</f>
        <v/>
      </c>
      <c r="Q4969" s="25">
        <f t="shared" si="154"/>
        <v>0</v>
      </c>
      <c r="R4969" s="25" t="e">
        <f>VLOOKUP(O4969,'Currency Balance'!$O$3:$Q$32,3,0)</f>
        <v>#N/A</v>
      </c>
      <c r="S4969" t="e">
        <f t="shared" si="155"/>
        <v>#N/A</v>
      </c>
    </row>
    <row r="4970" spans="1:19">
      <c r="A4970">
        <f>'Previous Trades Import_OMS Quer'!A4970</f>
        <v>0</v>
      </c>
      <c r="B4970">
        <f>'Previous Trades Import_OMS Quer'!B4970</f>
        <v>0</v>
      </c>
      <c r="C4970" s="22">
        <f>'Previous Trades Import_OMS Quer'!C4970</f>
        <v>0</v>
      </c>
      <c r="D4970">
        <f>'Previous Trades Import_OMS Quer'!D4970</f>
        <v>0</v>
      </c>
      <c r="E4970" s="22">
        <f>'Previous Trades Import_OMS Quer'!E4970</f>
        <v>0</v>
      </c>
      <c r="F4970">
        <f>'Previous Trades Import_OMS Quer'!F4970</f>
        <v>0</v>
      </c>
      <c r="G4970">
        <f>'Previous Trades Import_OMS Quer'!G4970</f>
        <v>0</v>
      </c>
      <c r="H4970">
        <f>'Previous Trades Import_OMS Quer'!H4970</f>
        <v>0</v>
      </c>
      <c r="I4970">
        <f>'Previous Trades Import_OMS Quer'!I4970</f>
        <v>0</v>
      </c>
      <c r="J4970">
        <f>'Previous Trades Import_OMS Quer'!J4970</f>
        <v>0</v>
      </c>
      <c r="K4970">
        <f>'Previous Trades Import_OMS Quer'!K4970</f>
        <v>0</v>
      </c>
      <c r="L4970">
        <f>'Previous Trades Import_OMS Quer'!L4970</f>
        <v>0</v>
      </c>
      <c r="M4970">
        <f>'Previous Trades Import_OMS Quer'!M4970</f>
        <v>0</v>
      </c>
      <c r="N4970">
        <f>'Previous Trades Import_OMS Quer'!N4970</f>
        <v>0</v>
      </c>
      <c r="O4970" t="str">
        <f>CLEAN('Previous Trades Import_OMS Quer'!O4970)</f>
        <v/>
      </c>
      <c r="Q4970" s="25">
        <f t="shared" si="154"/>
        <v>0</v>
      </c>
      <c r="R4970" s="25" t="e">
        <f>VLOOKUP(O4970,'Currency Balance'!$O$3:$Q$32,3,0)</f>
        <v>#N/A</v>
      </c>
      <c r="S4970" t="e">
        <f t="shared" si="155"/>
        <v>#N/A</v>
      </c>
    </row>
    <row r="4971" spans="1:19">
      <c r="A4971">
        <f>'Previous Trades Import_OMS Quer'!A4971</f>
        <v>0</v>
      </c>
      <c r="B4971">
        <f>'Previous Trades Import_OMS Quer'!B4971</f>
        <v>0</v>
      </c>
      <c r="C4971" s="22">
        <f>'Previous Trades Import_OMS Quer'!C4971</f>
        <v>0</v>
      </c>
      <c r="D4971">
        <f>'Previous Trades Import_OMS Quer'!D4971</f>
        <v>0</v>
      </c>
      <c r="E4971" s="22">
        <f>'Previous Trades Import_OMS Quer'!E4971</f>
        <v>0</v>
      </c>
      <c r="F4971">
        <f>'Previous Trades Import_OMS Quer'!F4971</f>
        <v>0</v>
      </c>
      <c r="G4971">
        <f>'Previous Trades Import_OMS Quer'!G4971</f>
        <v>0</v>
      </c>
      <c r="H4971">
        <f>'Previous Trades Import_OMS Quer'!H4971</f>
        <v>0</v>
      </c>
      <c r="I4971">
        <f>'Previous Trades Import_OMS Quer'!I4971</f>
        <v>0</v>
      </c>
      <c r="J4971">
        <f>'Previous Trades Import_OMS Quer'!J4971</f>
        <v>0</v>
      </c>
      <c r="K4971">
        <f>'Previous Trades Import_OMS Quer'!K4971</f>
        <v>0</v>
      </c>
      <c r="L4971">
        <f>'Previous Trades Import_OMS Quer'!L4971</f>
        <v>0</v>
      </c>
      <c r="M4971">
        <f>'Previous Trades Import_OMS Quer'!M4971</f>
        <v>0</v>
      </c>
      <c r="N4971">
        <f>'Previous Trades Import_OMS Quer'!N4971</f>
        <v>0</v>
      </c>
      <c r="O4971" t="str">
        <f>CLEAN('Previous Trades Import_OMS Quer'!O4971)</f>
        <v/>
      </c>
      <c r="Q4971" s="25">
        <f t="shared" si="154"/>
        <v>0</v>
      </c>
      <c r="R4971" s="25" t="e">
        <f>VLOOKUP(O4971,'Currency Balance'!$O$3:$Q$32,3,0)</f>
        <v>#N/A</v>
      </c>
      <c r="S4971" t="e">
        <f t="shared" si="155"/>
        <v>#N/A</v>
      </c>
    </row>
    <row r="4972" spans="1:19">
      <c r="A4972">
        <f>'Previous Trades Import_OMS Quer'!A4972</f>
        <v>0</v>
      </c>
      <c r="B4972">
        <f>'Previous Trades Import_OMS Quer'!B4972</f>
        <v>0</v>
      </c>
      <c r="C4972" s="22">
        <f>'Previous Trades Import_OMS Quer'!C4972</f>
        <v>0</v>
      </c>
      <c r="D4972">
        <f>'Previous Trades Import_OMS Quer'!D4972</f>
        <v>0</v>
      </c>
      <c r="E4972" s="22">
        <f>'Previous Trades Import_OMS Quer'!E4972</f>
        <v>0</v>
      </c>
      <c r="F4972">
        <f>'Previous Trades Import_OMS Quer'!F4972</f>
        <v>0</v>
      </c>
      <c r="G4972">
        <f>'Previous Trades Import_OMS Quer'!G4972</f>
        <v>0</v>
      </c>
      <c r="H4972">
        <f>'Previous Trades Import_OMS Quer'!H4972</f>
        <v>0</v>
      </c>
      <c r="I4972">
        <f>'Previous Trades Import_OMS Quer'!I4972</f>
        <v>0</v>
      </c>
      <c r="J4972">
        <f>'Previous Trades Import_OMS Quer'!J4972</f>
        <v>0</v>
      </c>
      <c r="K4972">
        <f>'Previous Trades Import_OMS Quer'!K4972</f>
        <v>0</v>
      </c>
      <c r="L4972">
        <f>'Previous Trades Import_OMS Quer'!L4972</f>
        <v>0</v>
      </c>
      <c r="M4972">
        <f>'Previous Trades Import_OMS Quer'!M4972</f>
        <v>0</v>
      </c>
      <c r="N4972">
        <f>'Previous Trades Import_OMS Quer'!N4972</f>
        <v>0</v>
      </c>
      <c r="O4972" t="str">
        <f>CLEAN('Previous Trades Import_OMS Quer'!O4972)</f>
        <v/>
      </c>
      <c r="Q4972" s="25">
        <f t="shared" si="154"/>
        <v>0</v>
      </c>
      <c r="R4972" s="25" t="e">
        <f>VLOOKUP(O4972,'Currency Balance'!$O$3:$Q$32,3,0)</f>
        <v>#N/A</v>
      </c>
      <c r="S4972" t="e">
        <f t="shared" si="155"/>
        <v>#N/A</v>
      </c>
    </row>
    <row r="4973" spans="1:19">
      <c r="A4973">
        <f>'Previous Trades Import_OMS Quer'!A4973</f>
        <v>0</v>
      </c>
      <c r="B4973">
        <f>'Previous Trades Import_OMS Quer'!B4973</f>
        <v>0</v>
      </c>
      <c r="C4973" s="22">
        <f>'Previous Trades Import_OMS Quer'!C4973</f>
        <v>0</v>
      </c>
      <c r="D4973">
        <f>'Previous Trades Import_OMS Quer'!D4973</f>
        <v>0</v>
      </c>
      <c r="E4973" s="22">
        <f>'Previous Trades Import_OMS Quer'!E4973</f>
        <v>0</v>
      </c>
      <c r="F4973">
        <f>'Previous Trades Import_OMS Quer'!F4973</f>
        <v>0</v>
      </c>
      <c r="G4973">
        <f>'Previous Trades Import_OMS Quer'!G4973</f>
        <v>0</v>
      </c>
      <c r="H4973">
        <f>'Previous Trades Import_OMS Quer'!H4973</f>
        <v>0</v>
      </c>
      <c r="I4973">
        <f>'Previous Trades Import_OMS Quer'!I4973</f>
        <v>0</v>
      </c>
      <c r="J4973">
        <f>'Previous Trades Import_OMS Quer'!J4973</f>
        <v>0</v>
      </c>
      <c r="K4973">
        <f>'Previous Trades Import_OMS Quer'!K4973</f>
        <v>0</v>
      </c>
      <c r="L4973">
        <f>'Previous Trades Import_OMS Quer'!L4973</f>
        <v>0</v>
      </c>
      <c r="M4973">
        <f>'Previous Trades Import_OMS Quer'!M4973</f>
        <v>0</v>
      </c>
      <c r="N4973">
        <f>'Previous Trades Import_OMS Quer'!N4973</f>
        <v>0</v>
      </c>
      <c r="O4973" t="str">
        <f>CLEAN('Previous Trades Import_OMS Quer'!O4973)</f>
        <v/>
      </c>
      <c r="Q4973" s="25">
        <f t="shared" si="154"/>
        <v>0</v>
      </c>
      <c r="R4973" s="25" t="e">
        <f>VLOOKUP(O4973,'Currency Balance'!$O$3:$Q$32,3,0)</f>
        <v>#N/A</v>
      </c>
      <c r="S4973" t="e">
        <f t="shared" si="155"/>
        <v>#N/A</v>
      </c>
    </row>
    <row r="4974" spans="1:19">
      <c r="A4974">
        <f>'Previous Trades Import_OMS Quer'!A4974</f>
        <v>0</v>
      </c>
      <c r="B4974">
        <f>'Previous Trades Import_OMS Quer'!B4974</f>
        <v>0</v>
      </c>
      <c r="C4974" s="22">
        <f>'Previous Trades Import_OMS Quer'!C4974</f>
        <v>0</v>
      </c>
      <c r="D4974">
        <f>'Previous Trades Import_OMS Quer'!D4974</f>
        <v>0</v>
      </c>
      <c r="E4974" s="22">
        <f>'Previous Trades Import_OMS Quer'!E4974</f>
        <v>0</v>
      </c>
      <c r="F4974">
        <f>'Previous Trades Import_OMS Quer'!F4974</f>
        <v>0</v>
      </c>
      <c r="G4974">
        <f>'Previous Trades Import_OMS Quer'!G4974</f>
        <v>0</v>
      </c>
      <c r="H4974">
        <f>'Previous Trades Import_OMS Quer'!H4974</f>
        <v>0</v>
      </c>
      <c r="I4974">
        <f>'Previous Trades Import_OMS Quer'!I4974</f>
        <v>0</v>
      </c>
      <c r="J4974">
        <f>'Previous Trades Import_OMS Quer'!J4974</f>
        <v>0</v>
      </c>
      <c r="K4974">
        <f>'Previous Trades Import_OMS Quer'!K4974</f>
        <v>0</v>
      </c>
      <c r="L4974">
        <f>'Previous Trades Import_OMS Quer'!L4974</f>
        <v>0</v>
      </c>
      <c r="M4974">
        <f>'Previous Trades Import_OMS Quer'!M4974</f>
        <v>0</v>
      </c>
      <c r="N4974">
        <f>'Previous Trades Import_OMS Quer'!N4974</f>
        <v>0</v>
      </c>
      <c r="O4974" t="str">
        <f>CLEAN('Previous Trades Import_OMS Quer'!O4974)</f>
        <v/>
      </c>
      <c r="Q4974" s="25">
        <f t="shared" si="154"/>
        <v>0</v>
      </c>
      <c r="R4974" s="25" t="e">
        <f>VLOOKUP(O4974,'Currency Balance'!$O$3:$Q$32,3,0)</f>
        <v>#N/A</v>
      </c>
      <c r="S4974" t="e">
        <f t="shared" si="155"/>
        <v>#N/A</v>
      </c>
    </row>
    <row r="4975" spans="1:19">
      <c r="A4975">
        <f>'Previous Trades Import_OMS Quer'!A4975</f>
        <v>0</v>
      </c>
      <c r="B4975">
        <f>'Previous Trades Import_OMS Quer'!B4975</f>
        <v>0</v>
      </c>
      <c r="C4975" s="22">
        <f>'Previous Trades Import_OMS Quer'!C4975</f>
        <v>0</v>
      </c>
      <c r="D4975">
        <f>'Previous Trades Import_OMS Quer'!D4975</f>
        <v>0</v>
      </c>
      <c r="E4975" s="22">
        <f>'Previous Trades Import_OMS Quer'!E4975</f>
        <v>0</v>
      </c>
      <c r="F4975">
        <f>'Previous Trades Import_OMS Quer'!F4975</f>
        <v>0</v>
      </c>
      <c r="G4975">
        <f>'Previous Trades Import_OMS Quer'!G4975</f>
        <v>0</v>
      </c>
      <c r="H4975">
        <f>'Previous Trades Import_OMS Quer'!H4975</f>
        <v>0</v>
      </c>
      <c r="I4975">
        <f>'Previous Trades Import_OMS Quer'!I4975</f>
        <v>0</v>
      </c>
      <c r="J4975">
        <f>'Previous Trades Import_OMS Quer'!J4975</f>
        <v>0</v>
      </c>
      <c r="K4975">
        <f>'Previous Trades Import_OMS Quer'!K4975</f>
        <v>0</v>
      </c>
      <c r="L4975">
        <f>'Previous Trades Import_OMS Quer'!L4975</f>
        <v>0</v>
      </c>
      <c r="M4975">
        <f>'Previous Trades Import_OMS Quer'!M4975</f>
        <v>0</v>
      </c>
      <c r="N4975">
        <f>'Previous Trades Import_OMS Quer'!N4975</f>
        <v>0</v>
      </c>
      <c r="O4975" t="str">
        <f>CLEAN('Previous Trades Import_OMS Quer'!O4975)</f>
        <v/>
      </c>
      <c r="Q4975" s="25">
        <f t="shared" si="154"/>
        <v>0</v>
      </c>
      <c r="R4975" s="25" t="e">
        <f>VLOOKUP(O4975,'Currency Balance'!$O$3:$Q$32,3,0)</f>
        <v>#N/A</v>
      </c>
      <c r="S4975" t="e">
        <f t="shared" si="155"/>
        <v>#N/A</v>
      </c>
    </row>
    <row r="4976" spans="1:19">
      <c r="A4976">
        <f>'Previous Trades Import_OMS Quer'!A4976</f>
        <v>0</v>
      </c>
      <c r="B4976">
        <f>'Previous Trades Import_OMS Quer'!B4976</f>
        <v>0</v>
      </c>
      <c r="C4976" s="22">
        <f>'Previous Trades Import_OMS Quer'!C4976</f>
        <v>0</v>
      </c>
      <c r="D4976">
        <f>'Previous Trades Import_OMS Quer'!D4976</f>
        <v>0</v>
      </c>
      <c r="E4976" s="22">
        <f>'Previous Trades Import_OMS Quer'!E4976</f>
        <v>0</v>
      </c>
      <c r="F4976">
        <f>'Previous Trades Import_OMS Quer'!F4976</f>
        <v>0</v>
      </c>
      <c r="G4976">
        <f>'Previous Trades Import_OMS Quer'!G4976</f>
        <v>0</v>
      </c>
      <c r="H4976">
        <f>'Previous Trades Import_OMS Quer'!H4976</f>
        <v>0</v>
      </c>
      <c r="I4976">
        <f>'Previous Trades Import_OMS Quer'!I4976</f>
        <v>0</v>
      </c>
      <c r="J4976">
        <f>'Previous Trades Import_OMS Quer'!J4976</f>
        <v>0</v>
      </c>
      <c r="K4976">
        <f>'Previous Trades Import_OMS Quer'!K4976</f>
        <v>0</v>
      </c>
      <c r="L4976">
        <f>'Previous Trades Import_OMS Quer'!L4976</f>
        <v>0</v>
      </c>
      <c r="M4976">
        <f>'Previous Trades Import_OMS Quer'!M4976</f>
        <v>0</v>
      </c>
      <c r="N4976">
        <f>'Previous Trades Import_OMS Quer'!N4976</f>
        <v>0</v>
      </c>
      <c r="O4976" t="str">
        <f>CLEAN('Previous Trades Import_OMS Quer'!O4976)</f>
        <v/>
      </c>
      <c r="Q4976" s="25">
        <f t="shared" si="154"/>
        <v>0</v>
      </c>
      <c r="R4976" s="25" t="e">
        <f>VLOOKUP(O4976,'Currency Balance'!$O$3:$Q$32,3,0)</f>
        <v>#N/A</v>
      </c>
      <c r="S4976" t="e">
        <f t="shared" si="155"/>
        <v>#N/A</v>
      </c>
    </row>
    <row r="4977" spans="1:19">
      <c r="A4977">
        <f>'Previous Trades Import_OMS Quer'!A4977</f>
        <v>0</v>
      </c>
      <c r="B4977">
        <f>'Previous Trades Import_OMS Quer'!B4977</f>
        <v>0</v>
      </c>
      <c r="C4977" s="22">
        <f>'Previous Trades Import_OMS Quer'!C4977</f>
        <v>0</v>
      </c>
      <c r="D4977">
        <f>'Previous Trades Import_OMS Quer'!D4977</f>
        <v>0</v>
      </c>
      <c r="E4977" s="22">
        <f>'Previous Trades Import_OMS Quer'!E4977</f>
        <v>0</v>
      </c>
      <c r="F4977">
        <f>'Previous Trades Import_OMS Quer'!F4977</f>
        <v>0</v>
      </c>
      <c r="G4977">
        <f>'Previous Trades Import_OMS Quer'!G4977</f>
        <v>0</v>
      </c>
      <c r="H4977">
        <f>'Previous Trades Import_OMS Quer'!H4977</f>
        <v>0</v>
      </c>
      <c r="I4977">
        <f>'Previous Trades Import_OMS Quer'!I4977</f>
        <v>0</v>
      </c>
      <c r="J4977">
        <f>'Previous Trades Import_OMS Quer'!J4977</f>
        <v>0</v>
      </c>
      <c r="K4977">
        <f>'Previous Trades Import_OMS Quer'!K4977</f>
        <v>0</v>
      </c>
      <c r="L4977">
        <f>'Previous Trades Import_OMS Quer'!L4977</f>
        <v>0</v>
      </c>
      <c r="M4977">
        <f>'Previous Trades Import_OMS Quer'!M4977</f>
        <v>0</v>
      </c>
      <c r="N4977">
        <f>'Previous Trades Import_OMS Quer'!N4977</f>
        <v>0</v>
      </c>
      <c r="O4977" t="str">
        <f>CLEAN('Previous Trades Import_OMS Quer'!O4977)</f>
        <v/>
      </c>
      <c r="Q4977" s="25">
        <f t="shared" si="154"/>
        <v>0</v>
      </c>
      <c r="R4977" s="25" t="e">
        <f>VLOOKUP(O4977,'Currency Balance'!$O$3:$Q$32,3,0)</f>
        <v>#N/A</v>
      </c>
      <c r="S4977" t="e">
        <f t="shared" si="155"/>
        <v>#N/A</v>
      </c>
    </row>
    <row r="4978" spans="1:19">
      <c r="A4978">
        <f>'Previous Trades Import_OMS Quer'!A4978</f>
        <v>0</v>
      </c>
      <c r="B4978">
        <f>'Previous Trades Import_OMS Quer'!B4978</f>
        <v>0</v>
      </c>
      <c r="C4978" s="22">
        <f>'Previous Trades Import_OMS Quer'!C4978</f>
        <v>0</v>
      </c>
      <c r="D4978">
        <f>'Previous Trades Import_OMS Quer'!D4978</f>
        <v>0</v>
      </c>
      <c r="E4978" s="22">
        <f>'Previous Trades Import_OMS Quer'!E4978</f>
        <v>0</v>
      </c>
      <c r="F4978">
        <f>'Previous Trades Import_OMS Quer'!F4978</f>
        <v>0</v>
      </c>
      <c r="G4978">
        <f>'Previous Trades Import_OMS Quer'!G4978</f>
        <v>0</v>
      </c>
      <c r="H4978">
        <f>'Previous Trades Import_OMS Quer'!H4978</f>
        <v>0</v>
      </c>
      <c r="I4978">
        <f>'Previous Trades Import_OMS Quer'!I4978</f>
        <v>0</v>
      </c>
      <c r="J4978">
        <f>'Previous Trades Import_OMS Quer'!J4978</f>
        <v>0</v>
      </c>
      <c r="K4978">
        <f>'Previous Trades Import_OMS Quer'!K4978</f>
        <v>0</v>
      </c>
      <c r="L4978">
        <f>'Previous Trades Import_OMS Quer'!L4978</f>
        <v>0</v>
      </c>
      <c r="M4978">
        <f>'Previous Trades Import_OMS Quer'!M4978</f>
        <v>0</v>
      </c>
      <c r="N4978">
        <f>'Previous Trades Import_OMS Quer'!N4978</f>
        <v>0</v>
      </c>
      <c r="O4978" t="str">
        <f>CLEAN('Previous Trades Import_OMS Quer'!O4978)</f>
        <v/>
      </c>
      <c r="Q4978" s="25">
        <f t="shared" si="154"/>
        <v>0</v>
      </c>
      <c r="R4978" s="25" t="e">
        <f>VLOOKUP(O4978,'Currency Balance'!$O$3:$Q$32,3,0)</f>
        <v>#N/A</v>
      </c>
      <c r="S4978" t="e">
        <f t="shared" si="155"/>
        <v>#N/A</v>
      </c>
    </row>
    <row r="4979" spans="1:19">
      <c r="A4979">
        <f>'Previous Trades Import_OMS Quer'!A4979</f>
        <v>0</v>
      </c>
      <c r="B4979">
        <f>'Previous Trades Import_OMS Quer'!B4979</f>
        <v>0</v>
      </c>
      <c r="C4979" s="22">
        <f>'Previous Trades Import_OMS Quer'!C4979</f>
        <v>0</v>
      </c>
      <c r="D4979">
        <f>'Previous Trades Import_OMS Quer'!D4979</f>
        <v>0</v>
      </c>
      <c r="E4979" s="22">
        <f>'Previous Trades Import_OMS Quer'!E4979</f>
        <v>0</v>
      </c>
      <c r="F4979">
        <f>'Previous Trades Import_OMS Quer'!F4979</f>
        <v>0</v>
      </c>
      <c r="G4979">
        <f>'Previous Trades Import_OMS Quer'!G4979</f>
        <v>0</v>
      </c>
      <c r="H4979">
        <f>'Previous Trades Import_OMS Quer'!H4979</f>
        <v>0</v>
      </c>
      <c r="I4979">
        <f>'Previous Trades Import_OMS Quer'!I4979</f>
        <v>0</v>
      </c>
      <c r="J4979">
        <f>'Previous Trades Import_OMS Quer'!J4979</f>
        <v>0</v>
      </c>
      <c r="K4979">
        <f>'Previous Trades Import_OMS Quer'!K4979</f>
        <v>0</v>
      </c>
      <c r="L4979">
        <f>'Previous Trades Import_OMS Quer'!L4979</f>
        <v>0</v>
      </c>
      <c r="M4979">
        <f>'Previous Trades Import_OMS Quer'!M4979</f>
        <v>0</v>
      </c>
      <c r="N4979">
        <f>'Previous Trades Import_OMS Quer'!N4979</f>
        <v>0</v>
      </c>
      <c r="O4979" t="str">
        <f>CLEAN('Previous Trades Import_OMS Quer'!O4979)</f>
        <v/>
      </c>
      <c r="Q4979" s="25">
        <f t="shared" si="154"/>
        <v>0</v>
      </c>
      <c r="R4979" s="25" t="e">
        <f>VLOOKUP(O4979,'Currency Balance'!$O$3:$Q$32,3,0)</f>
        <v>#N/A</v>
      </c>
      <c r="S4979" t="e">
        <f t="shared" si="155"/>
        <v>#N/A</v>
      </c>
    </row>
    <row r="4980" spans="1:19">
      <c r="A4980">
        <f>'Previous Trades Import_OMS Quer'!A4980</f>
        <v>0</v>
      </c>
      <c r="B4980">
        <f>'Previous Trades Import_OMS Quer'!B4980</f>
        <v>0</v>
      </c>
      <c r="C4980" s="22">
        <f>'Previous Trades Import_OMS Quer'!C4980</f>
        <v>0</v>
      </c>
      <c r="D4980">
        <f>'Previous Trades Import_OMS Quer'!D4980</f>
        <v>0</v>
      </c>
      <c r="E4980" s="22">
        <f>'Previous Trades Import_OMS Quer'!E4980</f>
        <v>0</v>
      </c>
      <c r="F4980">
        <f>'Previous Trades Import_OMS Quer'!F4980</f>
        <v>0</v>
      </c>
      <c r="G4980">
        <f>'Previous Trades Import_OMS Quer'!G4980</f>
        <v>0</v>
      </c>
      <c r="H4980">
        <f>'Previous Trades Import_OMS Quer'!H4980</f>
        <v>0</v>
      </c>
      <c r="I4980">
        <f>'Previous Trades Import_OMS Quer'!I4980</f>
        <v>0</v>
      </c>
      <c r="J4980">
        <f>'Previous Trades Import_OMS Quer'!J4980</f>
        <v>0</v>
      </c>
      <c r="K4980">
        <f>'Previous Trades Import_OMS Quer'!K4980</f>
        <v>0</v>
      </c>
      <c r="L4980">
        <f>'Previous Trades Import_OMS Quer'!L4980</f>
        <v>0</v>
      </c>
      <c r="M4980">
        <f>'Previous Trades Import_OMS Quer'!M4980</f>
        <v>0</v>
      </c>
      <c r="N4980">
        <f>'Previous Trades Import_OMS Quer'!N4980</f>
        <v>0</v>
      </c>
      <c r="O4980" t="str">
        <f>CLEAN('Previous Trades Import_OMS Quer'!O4980)</f>
        <v/>
      </c>
      <c r="Q4980" s="25">
        <f t="shared" si="154"/>
        <v>0</v>
      </c>
      <c r="R4980" s="25" t="e">
        <f>VLOOKUP(O4980,'Currency Balance'!$O$3:$Q$32,3,0)</f>
        <v>#N/A</v>
      </c>
      <c r="S4980" t="e">
        <f t="shared" si="155"/>
        <v>#N/A</v>
      </c>
    </row>
    <row r="4981" spans="1:19">
      <c r="A4981">
        <f>'Previous Trades Import_OMS Quer'!A4981</f>
        <v>0</v>
      </c>
      <c r="B4981">
        <f>'Previous Trades Import_OMS Quer'!B4981</f>
        <v>0</v>
      </c>
      <c r="C4981" s="22">
        <f>'Previous Trades Import_OMS Quer'!C4981</f>
        <v>0</v>
      </c>
      <c r="D4981">
        <f>'Previous Trades Import_OMS Quer'!D4981</f>
        <v>0</v>
      </c>
      <c r="E4981" s="22">
        <f>'Previous Trades Import_OMS Quer'!E4981</f>
        <v>0</v>
      </c>
      <c r="F4981">
        <f>'Previous Trades Import_OMS Quer'!F4981</f>
        <v>0</v>
      </c>
      <c r="G4981">
        <f>'Previous Trades Import_OMS Quer'!G4981</f>
        <v>0</v>
      </c>
      <c r="H4981">
        <f>'Previous Trades Import_OMS Quer'!H4981</f>
        <v>0</v>
      </c>
      <c r="I4981">
        <f>'Previous Trades Import_OMS Quer'!I4981</f>
        <v>0</v>
      </c>
      <c r="J4981">
        <f>'Previous Trades Import_OMS Quer'!J4981</f>
        <v>0</v>
      </c>
      <c r="K4981">
        <f>'Previous Trades Import_OMS Quer'!K4981</f>
        <v>0</v>
      </c>
      <c r="L4981">
        <f>'Previous Trades Import_OMS Quer'!L4981</f>
        <v>0</v>
      </c>
      <c r="M4981">
        <f>'Previous Trades Import_OMS Quer'!M4981</f>
        <v>0</v>
      </c>
      <c r="N4981">
        <f>'Previous Trades Import_OMS Quer'!N4981</f>
        <v>0</v>
      </c>
      <c r="O4981" t="str">
        <f>CLEAN('Previous Trades Import_OMS Quer'!O4981)</f>
        <v/>
      </c>
      <c r="Q4981" s="25">
        <f t="shared" si="154"/>
        <v>0</v>
      </c>
      <c r="R4981" s="25" t="e">
        <f>VLOOKUP(O4981,'Currency Balance'!$O$3:$Q$32,3,0)</f>
        <v>#N/A</v>
      </c>
      <c r="S4981" t="e">
        <f t="shared" si="155"/>
        <v>#N/A</v>
      </c>
    </row>
    <row r="4982" spans="1:19">
      <c r="A4982">
        <f>'Previous Trades Import_OMS Quer'!A4982</f>
        <v>0</v>
      </c>
      <c r="B4982">
        <f>'Previous Trades Import_OMS Quer'!B4982</f>
        <v>0</v>
      </c>
      <c r="C4982" s="22">
        <f>'Previous Trades Import_OMS Quer'!C4982</f>
        <v>0</v>
      </c>
      <c r="D4982">
        <f>'Previous Trades Import_OMS Quer'!D4982</f>
        <v>0</v>
      </c>
      <c r="E4982" s="22">
        <f>'Previous Trades Import_OMS Quer'!E4982</f>
        <v>0</v>
      </c>
      <c r="F4982">
        <f>'Previous Trades Import_OMS Quer'!F4982</f>
        <v>0</v>
      </c>
      <c r="G4982">
        <f>'Previous Trades Import_OMS Quer'!G4982</f>
        <v>0</v>
      </c>
      <c r="H4982">
        <f>'Previous Trades Import_OMS Quer'!H4982</f>
        <v>0</v>
      </c>
      <c r="I4982">
        <f>'Previous Trades Import_OMS Quer'!I4982</f>
        <v>0</v>
      </c>
      <c r="J4982">
        <f>'Previous Trades Import_OMS Quer'!J4982</f>
        <v>0</v>
      </c>
      <c r="K4982">
        <f>'Previous Trades Import_OMS Quer'!K4982</f>
        <v>0</v>
      </c>
      <c r="L4982">
        <f>'Previous Trades Import_OMS Quer'!L4982</f>
        <v>0</v>
      </c>
      <c r="M4982">
        <f>'Previous Trades Import_OMS Quer'!M4982</f>
        <v>0</v>
      </c>
      <c r="N4982">
        <f>'Previous Trades Import_OMS Quer'!N4982</f>
        <v>0</v>
      </c>
      <c r="O4982" t="str">
        <f>CLEAN('Previous Trades Import_OMS Quer'!O4982)</f>
        <v/>
      </c>
      <c r="Q4982" s="25">
        <f t="shared" si="154"/>
        <v>0</v>
      </c>
      <c r="R4982" s="25" t="e">
        <f>VLOOKUP(O4982,'Currency Balance'!$O$3:$Q$32,3,0)</f>
        <v>#N/A</v>
      </c>
      <c r="S4982" t="e">
        <f t="shared" si="155"/>
        <v>#N/A</v>
      </c>
    </row>
    <row r="4983" spans="1:19">
      <c r="A4983">
        <f>'Previous Trades Import_OMS Quer'!A4983</f>
        <v>0</v>
      </c>
      <c r="B4983">
        <f>'Previous Trades Import_OMS Quer'!B4983</f>
        <v>0</v>
      </c>
      <c r="C4983" s="22">
        <f>'Previous Trades Import_OMS Quer'!C4983</f>
        <v>0</v>
      </c>
      <c r="D4983">
        <f>'Previous Trades Import_OMS Quer'!D4983</f>
        <v>0</v>
      </c>
      <c r="E4983" s="22">
        <f>'Previous Trades Import_OMS Quer'!E4983</f>
        <v>0</v>
      </c>
      <c r="F4983">
        <f>'Previous Trades Import_OMS Quer'!F4983</f>
        <v>0</v>
      </c>
      <c r="G4983">
        <f>'Previous Trades Import_OMS Quer'!G4983</f>
        <v>0</v>
      </c>
      <c r="H4983">
        <f>'Previous Trades Import_OMS Quer'!H4983</f>
        <v>0</v>
      </c>
      <c r="I4983">
        <f>'Previous Trades Import_OMS Quer'!I4983</f>
        <v>0</v>
      </c>
      <c r="J4983">
        <f>'Previous Trades Import_OMS Quer'!J4983</f>
        <v>0</v>
      </c>
      <c r="K4983">
        <f>'Previous Trades Import_OMS Quer'!K4983</f>
        <v>0</v>
      </c>
      <c r="L4983">
        <f>'Previous Trades Import_OMS Quer'!L4983</f>
        <v>0</v>
      </c>
      <c r="M4983">
        <f>'Previous Trades Import_OMS Quer'!M4983</f>
        <v>0</v>
      </c>
      <c r="N4983">
        <f>'Previous Trades Import_OMS Quer'!N4983</f>
        <v>0</v>
      </c>
      <c r="O4983" t="str">
        <f>CLEAN('Previous Trades Import_OMS Quer'!O4983)</f>
        <v/>
      </c>
      <c r="Q4983" s="25">
        <f t="shared" si="154"/>
        <v>0</v>
      </c>
      <c r="R4983" s="25" t="e">
        <f>VLOOKUP(O4983,'Currency Balance'!$O$3:$Q$32,3,0)</f>
        <v>#N/A</v>
      </c>
      <c r="S4983" t="e">
        <f t="shared" si="155"/>
        <v>#N/A</v>
      </c>
    </row>
    <row r="4984" spans="1:19">
      <c r="A4984">
        <f>'Previous Trades Import_OMS Quer'!A4984</f>
        <v>0</v>
      </c>
      <c r="B4984">
        <f>'Previous Trades Import_OMS Quer'!B4984</f>
        <v>0</v>
      </c>
      <c r="C4984" s="22">
        <f>'Previous Trades Import_OMS Quer'!C4984</f>
        <v>0</v>
      </c>
      <c r="D4984">
        <f>'Previous Trades Import_OMS Quer'!D4984</f>
        <v>0</v>
      </c>
      <c r="E4984" s="22">
        <f>'Previous Trades Import_OMS Quer'!E4984</f>
        <v>0</v>
      </c>
      <c r="F4984">
        <f>'Previous Trades Import_OMS Quer'!F4984</f>
        <v>0</v>
      </c>
      <c r="G4984">
        <f>'Previous Trades Import_OMS Quer'!G4984</f>
        <v>0</v>
      </c>
      <c r="H4984">
        <f>'Previous Trades Import_OMS Quer'!H4984</f>
        <v>0</v>
      </c>
      <c r="I4984">
        <f>'Previous Trades Import_OMS Quer'!I4984</f>
        <v>0</v>
      </c>
      <c r="J4984">
        <f>'Previous Trades Import_OMS Quer'!J4984</f>
        <v>0</v>
      </c>
      <c r="K4984">
        <f>'Previous Trades Import_OMS Quer'!K4984</f>
        <v>0</v>
      </c>
      <c r="L4984">
        <f>'Previous Trades Import_OMS Quer'!L4984</f>
        <v>0</v>
      </c>
      <c r="M4984">
        <f>'Previous Trades Import_OMS Quer'!M4984</f>
        <v>0</v>
      </c>
      <c r="N4984">
        <f>'Previous Trades Import_OMS Quer'!N4984</f>
        <v>0</v>
      </c>
      <c r="O4984" t="str">
        <f>CLEAN('Previous Trades Import_OMS Quer'!O4984)</f>
        <v/>
      </c>
      <c r="Q4984" s="25">
        <f t="shared" si="154"/>
        <v>0</v>
      </c>
      <c r="R4984" s="25" t="e">
        <f>VLOOKUP(O4984,'Currency Balance'!$O$3:$Q$32,3,0)</f>
        <v>#N/A</v>
      </c>
      <c r="S4984" t="e">
        <f t="shared" si="155"/>
        <v>#N/A</v>
      </c>
    </row>
    <row r="4985" spans="1:19">
      <c r="A4985">
        <f>'Previous Trades Import_OMS Quer'!A4985</f>
        <v>0</v>
      </c>
      <c r="B4985">
        <f>'Previous Trades Import_OMS Quer'!B4985</f>
        <v>0</v>
      </c>
      <c r="C4985" s="22">
        <f>'Previous Trades Import_OMS Quer'!C4985</f>
        <v>0</v>
      </c>
      <c r="D4985">
        <f>'Previous Trades Import_OMS Quer'!D4985</f>
        <v>0</v>
      </c>
      <c r="E4985" s="22">
        <f>'Previous Trades Import_OMS Quer'!E4985</f>
        <v>0</v>
      </c>
      <c r="F4985">
        <f>'Previous Trades Import_OMS Quer'!F4985</f>
        <v>0</v>
      </c>
      <c r="G4985">
        <f>'Previous Trades Import_OMS Quer'!G4985</f>
        <v>0</v>
      </c>
      <c r="H4985">
        <f>'Previous Trades Import_OMS Quer'!H4985</f>
        <v>0</v>
      </c>
      <c r="I4985">
        <f>'Previous Trades Import_OMS Quer'!I4985</f>
        <v>0</v>
      </c>
      <c r="J4985">
        <f>'Previous Trades Import_OMS Quer'!J4985</f>
        <v>0</v>
      </c>
      <c r="K4985">
        <f>'Previous Trades Import_OMS Quer'!K4985</f>
        <v>0</v>
      </c>
      <c r="L4985">
        <f>'Previous Trades Import_OMS Quer'!L4985</f>
        <v>0</v>
      </c>
      <c r="M4985">
        <f>'Previous Trades Import_OMS Quer'!M4985</f>
        <v>0</v>
      </c>
      <c r="N4985">
        <f>'Previous Trades Import_OMS Quer'!N4985</f>
        <v>0</v>
      </c>
      <c r="O4985" t="str">
        <f>CLEAN('Previous Trades Import_OMS Quer'!O4985)</f>
        <v/>
      </c>
      <c r="Q4985" s="25">
        <f t="shared" si="154"/>
        <v>0</v>
      </c>
      <c r="R4985" s="25" t="e">
        <f>VLOOKUP(O4985,'Currency Balance'!$O$3:$Q$32,3,0)</f>
        <v>#N/A</v>
      </c>
      <c r="S4985" t="e">
        <f t="shared" si="155"/>
        <v>#N/A</v>
      </c>
    </row>
    <row r="4986" spans="1:19">
      <c r="A4986">
        <f>'Previous Trades Import_OMS Quer'!A4986</f>
        <v>0</v>
      </c>
      <c r="B4986">
        <f>'Previous Trades Import_OMS Quer'!B4986</f>
        <v>0</v>
      </c>
      <c r="C4986" s="22">
        <f>'Previous Trades Import_OMS Quer'!C4986</f>
        <v>0</v>
      </c>
      <c r="D4986">
        <f>'Previous Trades Import_OMS Quer'!D4986</f>
        <v>0</v>
      </c>
      <c r="E4986" s="22">
        <f>'Previous Trades Import_OMS Quer'!E4986</f>
        <v>0</v>
      </c>
      <c r="F4986">
        <f>'Previous Trades Import_OMS Quer'!F4986</f>
        <v>0</v>
      </c>
      <c r="G4986">
        <f>'Previous Trades Import_OMS Quer'!G4986</f>
        <v>0</v>
      </c>
      <c r="H4986">
        <f>'Previous Trades Import_OMS Quer'!H4986</f>
        <v>0</v>
      </c>
      <c r="I4986">
        <f>'Previous Trades Import_OMS Quer'!I4986</f>
        <v>0</v>
      </c>
      <c r="J4986">
        <f>'Previous Trades Import_OMS Quer'!J4986</f>
        <v>0</v>
      </c>
      <c r="K4986">
        <f>'Previous Trades Import_OMS Quer'!K4986</f>
        <v>0</v>
      </c>
      <c r="L4986">
        <f>'Previous Trades Import_OMS Quer'!L4986</f>
        <v>0</v>
      </c>
      <c r="M4986">
        <f>'Previous Trades Import_OMS Quer'!M4986</f>
        <v>0</v>
      </c>
      <c r="N4986">
        <f>'Previous Trades Import_OMS Quer'!N4986</f>
        <v>0</v>
      </c>
      <c r="O4986" t="str">
        <f>CLEAN('Previous Trades Import_OMS Quer'!O4986)</f>
        <v/>
      </c>
      <c r="Q4986" s="25">
        <f t="shared" si="154"/>
        <v>0</v>
      </c>
      <c r="R4986" s="25" t="e">
        <f>VLOOKUP(O4986,'Currency Balance'!$O$3:$Q$32,3,0)</f>
        <v>#N/A</v>
      </c>
      <c r="S4986" t="e">
        <f t="shared" si="155"/>
        <v>#N/A</v>
      </c>
    </row>
    <row r="4987" spans="1:19">
      <c r="A4987">
        <f>'Previous Trades Import_OMS Quer'!A4987</f>
        <v>0</v>
      </c>
      <c r="B4987">
        <f>'Previous Trades Import_OMS Quer'!B4987</f>
        <v>0</v>
      </c>
      <c r="C4987" s="22">
        <f>'Previous Trades Import_OMS Quer'!C4987</f>
        <v>0</v>
      </c>
      <c r="D4987">
        <f>'Previous Trades Import_OMS Quer'!D4987</f>
        <v>0</v>
      </c>
      <c r="E4987" s="22">
        <f>'Previous Trades Import_OMS Quer'!E4987</f>
        <v>0</v>
      </c>
      <c r="F4987">
        <f>'Previous Trades Import_OMS Quer'!F4987</f>
        <v>0</v>
      </c>
      <c r="G4987">
        <f>'Previous Trades Import_OMS Quer'!G4987</f>
        <v>0</v>
      </c>
      <c r="H4987">
        <f>'Previous Trades Import_OMS Quer'!H4987</f>
        <v>0</v>
      </c>
      <c r="I4987">
        <f>'Previous Trades Import_OMS Quer'!I4987</f>
        <v>0</v>
      </c>
      <c r="J4987">
        <f>'Previous Trades Import_OMS Quer'!J4987</f>
        <v>0</v>
      </c>
      <c r="K4987">
        <f>'Previous Trades Import_OMS Quer'!K4987</f>
        <v>0</v>
      </c>
      <c r="L4987">
        <f>'Previous Trades Import_OMS Quer'!L4987</f>
        <v>0</v>
      </c>
      <c r="M4987">
        <f>'Previous Trades Import_OMS Quer'!M4987</f>
        <v>0</v>
      </c>
      <c r="N4987">
        <f>'Previous Trades Import_OMS Quer'!N4987</f>
        <v>0</v>
      </c>
      <c r="O4987" t="str">
        <f>CLEAN('Previous Trades Import_OMS Quer'!O4987)</f>
        <v/>
      </c>
      <c r="Q4987" s="25">
        <f t="shared" si="154"/>
        <v>0</v>
      </c>
      <c r="R4987" s="25" t="e">
        <f>VLOOKUP(O4987,'Currency Balance'!$O$3:$Q$32,3,0)</f>
        <v>#N/A</v>
      </c>
      <c r="S4987" t="e">
        <f t="shared" si="155"/>
        <v>#N/A</v>
      </c>
    </row>
    <row r="4988" spans="1:19">
      <c r="A4988">
        <f>'Previous Trades Import_OMS Quer'!A4988</f>
        <v>0</v>
      </c>
      <c r="B4988">
        <f>'Previous Trades Import_OMS Quer'!B4988</f>
        <v>0</v>
      </c>
      <c r="C4988" s="22">
        <f>'Previous Trades Import_OMS Quer'!C4988</f>
        <v>0</v>
      </c>
      <c r="D4988">
        <f>'Previous Trades Import_OMS Quer'!D4988</f>
        <v>0</v>
      </c>
      <c r="E4988" s="22">
        <f>'Previous Trades Import_OMS Quer'!E4988</f>
        <v>0</v>
      </c>
      <c r="F4988">
        <f>'Previous Trades Import_OMS Quer'!F4988</f>
        <v>0</v>
      </c>
      <c r="G4988">
        <f>'Previous Trades Import_OMS Quer'!G4988</f>
        <v>0</v>
      </c>
      <c r="H4988">
        <f>'Previous Trades Import_OMS Quer'!H4988</f>
        <v>0</v>
      </c>
      <c r="I4988">
        <f>'Previous Trades Import_OMS Quer'!I4988</f>
        <v>0</v>
      </c>
      <c r="J4988">
        <f>'Previous Trades Import_OMS Quer'!J4988</f>
        <v>0</v>
      </c>
      <c r="K4988">
        <f>'Previous Trades Import_OMS Quer'!K4988</f>
        <v>0</v>
      </c>
      <c r="L4988">
        <f>'Previous Trades Import_OMS Quer'!L4988</f>
        <v>0</v>
      </c>
      <c r="M4988">
        <f>'Previous Trades Import_OMS Quer'!M4988</f>
        <v>0</v>
      </c>
      <c r="N4988">
        <f>'Previous Trades Import_OMS Quer'!N4988</f>
        <v>0</v>
      </c>
      <c r="O4988" t="str">
        <f>CLEAN('Previous Trades Import_OMS Quer'!O4988)</f>
        <v/>
      </c>
      <c r="Q4988" s="25">
        <f t="shared" si="154"/>
        <v>0</v>
      </c>
      <c r="R4988" s="25" t="e">
        <f>VLOOKUP(O4988,'Currency Balance'!$O$3:$Q$32,3,0)</f>
        <v>#N/A</v>
      </c>
      <c r="S4988" t="e">
        <f t="shared" si="155"/>
        <v>#N/A</v>
      </c>
    </row>
    <row r="4989" spans="1:19">
      <c r="A4989">
        <f>'Previous Trades Import_OMS Quer'!A4989</f>
        <v>0</v>
      </c>
      <c r="B4989">
        <f>'Previous Trades Import_OMS Quer'!B4989</f>
        <v>0</v>
      </c>
      <c r="C4989" s="22">
        <f>'Previous Trades Import_OMS Quer'!C4989</f>
        <v>0</v>
      </c>
      <c r="D4989">
        <f>'Previous Trades Import_OMS Quer'!D4989</f>
        <v>0</v>
      </c>
      <c r="E4989" s="22">
        <f>'Previous Trades Import_OMS Quer'!E4989</f>
        <v>0</v>
      </c>
      <c r="F4989">
        <f>'Previous Trades Import_OMS Quer'!F4989</f>
        <v>0</v>
      </c>
      <c r="G4989">
        <f>'Previous Trades Import_OMS Quer'!G4989</f>
        <v>0</v>
      </c>
      <c r="H4989">
        <f>'Previous Trades Import_OMS Quer'!H4989</f>
        <v>0</v>
      </c>
      <c r="I4989">
        <f>'Previous Trades Import_OMS Quer'!I4989</f>
        <v>0</v>
      </c>
      <c r="J4989">
        <f>'Previous Trades Import_OMS Quer'!J4989</f>
        <v>0</v>
      </c>
      <c r="K4989">
        <f>'Previous Trades Import_OMS Quer'!K4989</f>
        <v>0</v>
      </c>
      <c r="L4989">
        <f>'Previous Trades Import_OMS Quer'!L4989</f>
        <v>0</v>
      </c>
      <c r="M4989">
        <f>'Previous Trades Import_OMS Quer'!M4989</f>
        <v>0</v>
      </c>
      <c r="N4989">
        <f>'Previous Trades Import_OMS Quer'!N4989</f>
        <v>0</v>
      </c>
      <c r="O4989" t="str">
        <f>CLEAN('Previous Trades Import_OMS Quer'!O4989)</f>
        <v/>
      </c>
      <c r="Q4989" s="25">
        <f t="shared" si="154"/>
        <v>0</v>
      </c>
      <c r="R4989" s="25" t="e">
        <f>VLOOKUP(O4989,'Currency Balance'!$O$3:$Q$32,3,0)</f>
        <v>#N/A</v>
      </c>
      <c r="S4989" t="e">
        <f t="shared" si="155"/>
        <v>#N/A</v>
      </c>
    </row>
    <row r="4990" spans="1:19">
      <c r="A4990">
        <f>'Previous Trades Import_OMS Quer'!A4990</f>
        <v>0</v>
      </c>
      <c r="B4990">
        <f>'Previous Trades Import_OMS Quer'!B4990</f>
        <v>0</v>
      </c>
      <c r="C4990" s="22">
        <f>'Previous Trades Import_OMS Quer'!C4990</f>
        <v>0</v>
      </c>
      <c r="D4990">
        <f>'Previous Trades Import_OMS Quer'!D4990</f>
        <v>0</v>
      </c>
      <c r="E4990" s="22">
        <f>'Previous Trades Import_OMS Quer'!E4990</f>
        <v>0</v>
      </c>
      <c r="F4990">
        <f>'Previous Trades Import_OMS Quer'!F4990</f>
        <v>0</v>
      </c>
      <c r="G4990">
        <f>'Previous Trades Import_OMS Quer'!G4990</f>
        <v>0</v>
      </c>
      <c r="H4990">
        <f>'Previous Trades Import_OMS Quer'!H4990</f>
        <v>0</v>
      </c>
      <c r="I4990">
        <f>'Previous Trades Import_OMS Quer'!I4990</f>
        <v>0</v>
      </c>
      <c r="J4990">
        <f>'Previous Trades Import_OMS Quer'!J4990</f>
        <v>0</v>
      </c>
      <c r="K4990">
        <f>'Previous Trades Import_OMS Quer'!K4990</f>
        <v>0</v>
      </c>
      <c r="L4990">
        <f>'Previous Trades Import_OMS Quer'!L4990</f>
        <v>0</v>
      </c>
      <c r="M4990">
        <f>'Previous Trades Import_OMS Quer'!M4990</f>
        <v>0</v>
      </c>
      <c r="N4990">
        <f>'Previous Trades Import_OMS Quer'!N4990</f>
        <v>0</v>
      </c>
      <c r="O4990" t="str">
        <f>CLEAN('Previous Trades Import_OMS Quer'!O4990)</f>
        <v/>
      </c>
      <c r="Q4990" s="25">
        <f t="shared" si="154"/>
        <v>0</v>
      </c>
      <c r="R4990" s="25" t="e">
        <f>VLOOKUP(O4990,'Currency Balance'!$O$3:$Q$32,3,0)</f>
        <v>#N/A</v>
      </c>
      <c r="S4990" t="e">
        <f t="shared" si="155"/>
        <v>#N/A</v>
      </c>
    </row>
    <row r="4991" spans="1:19">
      <c r="A4991">
        <f>'Previous Trades Import_OMS Quer'!A4991</f>
        <v>0</v>
      </c>
      <c r="B4991">
        <f>'Previous Trades Import_OMS Quer'!B4991</f>
        <v>0</v>
      </c>
      <c r="C4991" s="22">
        <f>'Previous Trades Import_OMS Quer'!C4991</f>
        <v>0</v>
      </c>
      <c r="D4991">
        <f>'Previous Trades Import_OMS Quer'!D4991</f>
        <v>0</v>
      </c>
      <c r="E4991" s="22">
        <f>'Previous Trades Import_OMS Quer'!E4991</f>
        <v>0</v>
      </c>
      <c r="F4991">
        <f>'Previous Trades Import_OMS Quer'!F4991</f>
        <v>0</v>
      </c>
      <c r="G4991">
        <f>'Previous Trades Import_OMS Quer'!G4991</f>
        <v>0</v>
      </c>
      <c r="H4991">
        <f>'Previous Trades Import_OMS Quer'!H4991</f>
        <v>0</v>
      </c>
      <c r="I4991">
        <f>'Previous Trades Import_OMS Quer'!I4991</f>
        <v>0</v>
      </c>
      <c r="J4991">
        <f>'Previous Trades Import_OMS Quer'!J4991</f>
        <v>0</v>
      </c>
      <c r="K4991">
        <f>'Previous Trades Import_OMS Quer'!K4991</f>
        <v>0</v>
      </c>
      <c r="L4991">
        <f>'Previous Trades Import_OMS Quer'!L4991</f>
        <v>0</v>
      </c>
      <c r="M4991">
        <f>'Previous Trades Import_OMS Quer'!M4991</f>
        <v>0</v>
      </c>
      <c r="N4991">
        <f>'Previous Trades Import_OMS Quer'!N4991</f>
        <v>0</v>
      </c>
      <c r="O4991" t="str">
        <f>CLEAN('Previous Trades Import_OMS Quer'!O4991)</f>
        <v/>
      </c>
      <c r="Q4991" s="25">
        <f t="shared" si="154"/>
        <v>0</v>
      </c>
      <c r="R4991" s="25" t="e">
        <f>VLOOKUP(O4991,'Currency Balance'!$O$3:$Q$32,3,0)</f>
        <v>#N/A</v>
      </c>
      <c r="S4991" t="e">
        <f t="shared" si="155"/>
        <v>#N/A</v>
      </c>
    </row>
    <row r="4992" spans="1:19">
      <c r="A4992">
        <f>'Previous Trades Import_OMS Quer'!A4992</f>
        <v>0</v>
      </c>
      <c r="B4992">
        <f>'Previous Trades Import_OMS Quer'!B4992</f>
        <v>0</v>
      </c>
      <c r="C4992" s="22">
        <f>'Previous Trades Import_OMS Quer'!C4992</f>
        <v>0</v>
      </c>
      <c r="D4992">
        <f>'Previous Trades Import_OMS Quer'!D4992</f>
        <v>0</v>
      </c>
      <c r="E4992" s="22">
        <f>'Previous Trades Import_OMS Quer'!E4992</f>
        <v>0</v>
      </c>
      <c r="F4992">
        <f>'Previous Trades Import_OMS Quer'!F4992</f>
        <v>0</v>
      </c>
      <c r="G4992">
        <f>'Previous Trades Import_OMS Quer'!G4992</f>
        <v>0</v>
      </c>
      <c r="H4992">
        <f>'Previous Trades Import_OMS Quer'!H4992</f>
        <v>0</v>
      </c>
      <c r="I4992">
        <f>'Previous Trades Import_OMS Quer'!I4992</f>
        <v>0</v>
      </c>
      <c r="J4992">
        <f>'Previous Trades Import_OMS Quer'!J4992</f>
        <v>0</v>
      </c>
      <c r="K4992">
        <f>'Previous Trades Import_OMS Quer'!K4992</f>
        <v>0</v>
      </c>
      <c r="L4992">
        <f>'Previous Trades Import_OMS Quer'!L4992</f>
        <v>0</v>
      </c>
      <c r="M4992">
        <f>'Previous Trades Import_OMS Quer'!M4992</f>
        <v>0</v>
      </c>
      <c r="N4992">
        <f>'Previous Trades Import_OMS Quer'!N4992</f>
        <v>0</v>
      </c>
      <c r="O4992" t="str">
        <f>CLEAN('Previous Trades Import_OMS Quer'!O4992)</f>
        <v/>
      </c>
      <c r="Q4992" s="25">
        <f t="shared" si="154"/>
        <v>0</v>
      </c>
      <c r="R4992" s="25" t="e">
        <f>VLOOKUP(O4992,'Currency Balance'!$O$3:$Q$32,3,0)</f>
        <v>#N/A</v>
      </c>
      <c r="S4992" t="e">
        <f t="shared" si="155"/>
        <v>#N/A</v>
      </c>
    </row>
    <row r="4993" spans="1:19">
      <c r="A4993">
        <f>'Previous Trades Import_OMS Quer'!A4993</f>
        <v>0</v>
      </c>
      <c r="B4993">
        <f>'Previous Trades Import_OMS Quer'!B4993</f>
        <v>0</v>
      </c>
      <c r="C4993" s="22">
        <f>'Previous Trades Import_OMS Quer'!C4993</f>
        <v>0</v>
      </c>
      <c r="D4993">
        <f>'Previous Trades Import_OMS Quer'!D4993</f>
        <v>0</v>
      </c>
      <c r="E4993" s="22">
        <f>'Previous Trades Import_OMS Quer'!E4993</f>
        <v>0</v>
      </c>
      <c r="F4993">
        <f>'Previous Trades Import_OMS Quer'!F4993</f>
        <v>0</v>
      </c>
      <c r="G4993">
        <f>'Previous Trades Import_OMS Quer'!G4993</f>
        <v>0</v>
      </c>
      <c r="H4993">
        <f>'Previous Trades Import_OMS Quer'!H4993</f>
        <v>0</v>
      </c>
      <c r="I4993">
        <f>'Previous Trades Import_OMS Quer'!I4993</f>
        <v>0</v>
      </c>
      <c r="J4993">
        <f>'Previous Trades Import_OMS Quer'!J4993</f>
        <v>0</v>
      </c>
      <c r="K4993">
        <f>'Previous Trades Import_OMS Quer'!K4993</f>
        <v>0</v>
      </c>
      <c r="L4993">
        <f>'Previous Trades Import_OMS Quer'!L4993</f>
        <v>0</v>
      </c>
      <c r="M4993">
        <f>'Previous Trades Import_OMS Quer'!M4993</f>
        <v>0</v>
      </c>
      <c r="N4993">
        <f>'Previous Trades Import_OMS Quer'!N4993</f>
        <v>0</v>
      </c>
      <c r="O4993" t="str">
        <f>CLEAN('Previous Trades Import_OMS Quer'!O4993)</f>
        <v/>
      </c>
      <c r="Q4993" s="25">
        <f t="shared" si="154"/>
        <v>0</v>
      </c>
      <c r="R4993" s="25" t="e">
        <f>VLOOKUP(O4993,'Currency Balance'!$O$3:$Q$32,3,0)</f>
        <v>#N/A</v>
      </c>
      <c r="S4993" t="e">
        <f t="shared" si="155"/>
        <v>#N/A</v>
      </c>
    </row>
    <row r="4994" spans="1:19">
      <c r="A4994">
        <f>'Previous Trades Import_OMS Quer'!A4994</f>
        <v>0</v>
      </c>
      <c r="B4994">
        <f>'Previous Trades Import_OMS Quer'!B4994</f>
        <v>0</v>
      </c>
      <c r="C4994" s="22">
        <f>'Previous Trades Import_OMS Quer'!C4994</f>
        <v>0</v>
      </c>
      <c r="D4994">
        <f>'Previous Trades Import_OMS Quer'!D4994</f>
        <v>0</v>
      </c>
      <c r="E4994" s="22">
        <f>'Previous Trades Import_OMS Quer'!E4994</f>
        <v>0</v>
      </c>
      <c r="F4994">
        <f>'Previous Trades Import_OMS Quer'!F4994</f>
        <v>0</v>
      </c>
      <c r="G4994">
        <f>'Previous Trades Import_OMS Quer'!G4994</f>
        <v>0</v>
      </c>
      <c r="H4994">
        <f>'Previous Trades Import_OMS Quer'!H4994</f>
        <v>0</v>
      </c>
      <c r="I4994">
        <f>'Previous Trades Import_OMS Quer'!I4994</f>
        <v>0</v>
      </c>
      <c r="J4994">
        <f>'Previous Trades Import_OMS Quer'!J4994</f>
        <v>0</v>
      </c>
      <c r="K4994">
        <f>'Previous Trades Import_OMS Quer'!K4994</f>
        <v>0</v>
      </c>
      <c r="L4994">
        <f>'Previous Trades Import_OMS Quer'!L4994</f>
        <v>0</v>
      </c>
      <c r="M4994">
        <f>'Previous Trades Import_OMS Quer'!M4994</f>
        <v>0</v>
      </c>
      <c r="N4994">
        <f>'Previous Trades Import_OMS Quer'!N4994</f>
        <v>0</v>
      </c>
      <c r="O4994" t="str">
        <f>CLEAN('Previous Trades Import_OMS Quer'!O4994)</f>
        <v/>
      </c>
      <c r="Q4994" s="25">
        <f t="shared" ref="Q4994:Q5057" si="156">IF(G4994="sell",M4994,-M4994)</f>
        <v>0</v>
      </c>
      <c r="R4994" s="25" t="e">
        <f>VLOOKUP(O4994,'Currency Balance'!$O$3:$Q$32,3,0)</f>
        <v>#N/A</v>
      </c>
      <c r="S4994" t="e">
        <f t="shared" ref="S4994:S5057" si="157">Q4994/R4994</f>
        <v>#N/A</v>
      </c>
    </row>
    <row r="4995" spans="1:19">
      <c r="A4995">
        <f>'Previous Trades Import_OMS Quer'!A4995</f>
        <v>0</v>
      </c>
      <c r="B4995">
        <f>'Previous Trades Import_OMS Quer'!B4995</f>
        <v>0</v>
      </c>
      <c r="C4995" s="22">
        <f>'Previous Trades Import_OMS Quer'!C4995</f>
        <v>0</v>
      </c>
      <c r="D4995">
        <f>'Previous Trades Import_OMS Quer'!D4995</f>
        <v>0</v>
      </c>
      <c r="E4995" s="22">
        <f>'Previous Trades Import_OMS Quer'!E4995</f>
        <v>0</v>
      </c>
      <c r="F4995">
        <f>'Previous Trades Import_OMS Quer'!F4995</f>
        <v>0</v>
      </c>
      <c r="G4995">
        <f>'Previous Trades Import_OMS Quer'!G4995</f>
        <v>0</v>
      </c>
      <c r="H4995">
        <f>'Previous Trades Import_OMS Quer'!H4995</f>
        <v>0</v>
      </c>
      <c r="I4995">
        <f>'Previous Trades Import_OMS Quer'!I4995</f>
        <v>0</v>
      </c>
      <c r="J4995">
        <f>'Previous Trades Import_OMS Quer'!J4995</f>
        <v>0</v>
      </c>
      <c r="K4995">
        <f>'Previous Trades Import_OMS Quer'!K4995</f>
        <v>0</v>
      </c>
      <c r="L4995">
        <f>'Previous Trades Import_OMS Quer'!L4995</f>
        <v>0</v>
      </c>
      <c r="M4995">
        <f>'Previous Trades Import_OMS Quer'!M4995</f>
        <v>0</v>
      </c>
      <c r="N4995">
        <f>'Previous Trades Import_OMS Quer'!N4995</f>
        <v>0</v>
      </c>
      <c r="O4995" t="str">
        <f>CLEAN('Previous Trades Import_OMS Quer'!O4995)</f>
        <v/>
      </c>
      <c r="Q4995" s="25">
        <f t="shared" si="156"/>
        <v>0</v>
      </c>
      <c r="R4995" s="25" t="e">
        <f>VLOOKUP(O4995,'Currency Balance'!$O$3:$Q$32,3,0)</f>
        <v>#N/A</v>
      </c>
      <c r="S4995" t="e">
        <f t="shared" si="157"/>
        <v>#N/A</v>
      </c>
    </row>
    <row r="4996" spans="1:19">
      <c r="A4996">
        <f>'Previous Trades Import_OMS Quer'!A4996</f>
        <v>0</v>
      </c>
      <c r="B4996">
        <f>'Previous Trades Import_OMS Quer'!B4996</f>
        <v>0</v>
      </c>
      <c r="C4996" s="22">
        <f>'Previous Trades Import_OMS Quer'!C4996</f>
        <v>0</v>
      </c>
      <c r="D4996">
        <f>'Previous Trades Import_OMS Quer'!D4996</f>
        <v>0</v>
      </c>
      <c r="E4996" s="22">
        <f>'Previous Trades Import_OMS Quer'!E4996</f>
        <v>0</v>
      </c>
      <c r="F4996">
        <f>'Previous Trades Import_OMS Quer'!F4996</f>
        <v>0</v>
      </c>
      <c r="G4996">
        <f>'Previous Trades Import_OMS Quer'!G4996</f>
        <v>0</v>
      </c>
      <c r="H4996">
        <f>'Previous Trades Import_OMS Quer'!H4996</f>
        <v>0</v>
      </c>
      <c r="I4996">
        <f>'Previous Trades Import_OMS Quer'!I4996</f>
        <v>0</v>
      </c>
      <c r="J4996">
        <f>'Previous Trades Import_OMS Quer'!J4996</f>
        <v>0</v>
      </c>
      <c r="K4996">
        <f>'Previous Trades Import_OMS Quer'!K4996</f>
        <v>0</v>
      </c>
      <c r="L4996">
        <f>'Previous Trades Import_OMS Quer'!L4996</f>
        <v>0</v>
      </c>
      <c r="M4996">
        <f>'Previous Trades Import_OMS Quer'!M4996</f>
        <v>0</v>
      </c>
      <c r="N4996">
        <f>'Previous Trades Import_OMS Quer'!N4996</f>
        <v>0</v>
      </c>
      <c r="O4996" t="str">
        <f>CLEAN('Previous Trades Import_OMS Quer'!O4996)</f>
        <v/>
      </c>
      <c r="Q4996" s="25">
        <f t="shared" si="156"/>
        <v>0</v>
      </c>
      <c r="R4996" s="25" t="e">
        <f>VLOOKUP(O4996,'Currency Balance'!$O$3:$Q$32,3,0)</f>
        <v>#N/A</v>
      </c>
      <c r="S4996" t="e">
        <f t="shared" si="157"/>
        <v>#N/A</v>
      </c>
    </row>
    <row r="4997" spans="1:19">
      <c r="A4997">
        <f>'Previous Trades Import_OMS Quer'!A4997</f>
        <v>0</v>
      </c>
      <c r="B4997">
        <f>'Previous Trades Import_OMS Quer'!B4997</f>
        <v>0</v>
      </c>
      <c r="C4997" s="22">
        <f>'Previous Trades Import_OMS Quer'!C4997</f>
        <v>0</v>
      </c>
      <c r="D4997">
        <f>'Previous Trades Import_OMS Quer'!D4997</f>
        <v>0</v>
      </c>
      <c r="E4997" s="22">
        <f>'Previous Trades Import_OMS Quer'!E4997</f>
        <v>0</v>
      </c>
      <c r="F4997">
        <f>'Previous Trades Import_OMS Quer'!F4997</f>
        <v>0</v>
      </c>
      <c r="G4997">
        <f>'Previous Trades Import_OMS Quer'!G4997</f>
        <v>0</v>
      </c>
      <c r="H4997">
        <f>'Previous Trades Import_OMS Quer'!H4997</f>
        <v>0</v>
      </c>
      <c r="I4997">
        <f>'Previous Trades Import_OMS Quer'!I4997</f>
        <v>0</v>
      </c>
      <c r="J4997">
        <f>'Previous Trades Import_OMS Quer'!J4997</f>
        <v>0</v>
      </c>
      <c r="K4997">
        <f>'Previous Trades Import_OMS Quer'!K4997</f>
        <v>0</v>
      </c>
      <c r="L4997">
        <f>'Previous Trades Import_OMS Quer'!L4997</f>
        <v>0</v>
      </c>
      <c r="M4997">
        <f>'Previous Trades Import_OMS Quer'!M4997</f>
        <v>0</v>
      </c>
      <c r="N4997">
        <f>'Previous Trades Import_OMS Quer'!N4997</f>
        <v>0</v>
      </c>
      <c r="O4997" t="str">
        <f>CLEAN('Previous Trades Import_OMS Quer'!O4997)</f>
        <v/>
      </c>
      <c r="Q4997" s="25">
        <f t="shared" si="156"/>
        <v>0</v>
      </c>
      <c r="R4997" s="25" t="e">
        <f>VLOOKUP(O4997,'Currency Balance'!$O$3:$Q$32,3,0)</f>
        <v>#N/A</v>
      </c>
      <c r="S4997" t="e">
        <f t="shared" si="157"/>
        <v>#N/A</v>
      </c>
    </row>
    <row r="4998" spans="1:19">
      <c r="A4998">
        <f>'Previous Trades Import_OMS Quer'!A4998</f>
        <v>0</v>
      </c>
      <c r="B4998">
        <f>'Previous Trades Import_OMS Quer'!B4998</f>
        <v>0</v>
      </c>
      <c r="C4998" s="22">
        <f>'Previous Trades Import_OMS Quer'!C4998</f>
        <v>0</v>
      </c>
      <c r="D4998">
        <f>'Previous Trades Import_OMS Quer'!D4998</f>
        <v>0</v>
      </c>
      <c r="E4998" s="22">
        <f>'Previous Trades Import_OMS Quer'!E4998</f>
        <v>0</v>
      </c>
      <c r="F4998">
        <f>'Previous Trades Import_OMS Quer'!F4998</f>
        <v>0</v>
      </c>
      <c r="G4998">
        <f>'Previous Trades Import_OMS Quer'!G4998</f>
        <v>0</v>
      </c>
      <c r="H4998">
        <f>'Previous Trades Import_OMS Quer'!H4998</f>
        <v>0</v>
      </c>
      <c r="I4998">
        <f>'Previous Trades Import_OMS Quer'!I4998</f>
        <v>0</v>
      </c>
      <c r="J4998">
        <f>'Previous Trades Import_OMS Quer'!J4998</f>
        <v>0</v>
      </c>
      <c r="K4998">
        <f>'Previous Trades Import_OMS Quer'!K4998</f>
        <v>0</v>
      </c>
      <c r="L4998">
        <f>'Previous Trades Import_OMS Quer'!L4998</f>
        <v>0</v>
      </c>
      <c r="M4998">
        <f>'Previous Trades Import_OMS Quer'!M4998</f>
        <v>0</v>
      </c>
      <c r="N4998">
        <f>'Previous Trades Import_OMS Quer'!N4998</f>
        <v>0</v>
      </c>
      <c r="O4998" t="str">
        <f>CLEAN('Previous Trades Import_OMS Quer'!O4998)</f>
        <v/>
      </c>
      <c r="Q4998" s="25">
        <f t="shared" si="156"/>
        <v>0</v>
      </c>
      <c r="R4998" s="25" t="e">
        <f>VLOOKUP(O4998,'Currency Balance'!$O$3:$Q$32,3,0)</f>
        <v>#N/A</v>
      </c>
      <c r="S4998" t="e">
        <f t="shared" si="157"/>
        <v>#N/A</v>
      </c>
    </row>
    <row r="4999" spans="1:19">
      <c r="A4999">
        <f>'Previous Trades Import_OMS Quer'!A4999</f>
        <v>0</v>
      </c>
      <c r="B4999">
        <f>'Previous Trades Import_OMS Quer'!B4999</f>
        <v>0</v>
      </c>
      <c r="C4999" s="22">
        <f>'Previous Trades Import_OMS Quer'!C4999</f>
        <v>0</v>
      </c>
      <c r="D4999">
        <f>'Previous Trades Import_OMS Quer'!D4999</f>
        <v>0</v>
      </c>
      <c r="E4999" s="22">
        <f>'Previous Trades Import_OMS Quer'!E4999</f>
        <v>0</v>
      </c>
      <c r="F4999">
        <f>'Previous Trades Import_OMS Quer'!F4999</f>
        <v>0</v>
      </c>
      <c r="G4999">
        <f>'Previous Trades Import_OMS Quer'!G4999</f>
        <v>0</v>
      </c>
      <c r="H4999">
        <f>'Previous Trades Import_OMS Quer'!H4999</f>
        <v>0</v>
      </c>
      <c r="I4999">
        <f>'Previous Trades Import_OMS Quer'!I4999</f>
        <v>0</v>
      </c>
      <c r="J4999">
        <f>'Previous Trades Import_OMS Quer'!J4999</f>
        <v>0</v>
      </c>
      <c r="K4999">
        <f>'Previous Trades Import_OMS Quer'!K4999</f>
        <v>0</v>
      </c>
      <c r="L4999">
        <f>'Previous Trades Import_OMS Quer'!L4999</f>
        <v>0</v>
      </c>
      <c r="M4999">
        <f>'Previous Trades Import_OMS Quer'!M4999</f>
        <v>0</v>
      </c>
      <c r="N4999">
        <f>'Previous Trades Import_OMS Quer'!N4999</f>
        <v>0</v>
      </c>
      <c r="O4999" t="str">
        <f>CLEAN('Previous Trades Import_OMS Quer'!O4999)</f>
        <v/>
      </c>
      <c r="Q4999" s="25">
        <f t="shared" si="156"/>
        <v>0</v>
      </c>
      <c r="R4999" s="25" t="e">
        <f>VLOOKUP(O4999,'Currency Balance'!$O$3:$Q$32,3,0)</f>
        <v>#N/A</v>
      </c>
      <c r="S4999" t="e">
        <f t="shared" si="157"/>
        <v>#N/A</v>
      </c>
    </row>
    <row r="5000" spans="1:19">
      <c r="A5000">
        <f>'Previous Trades Import_OMS Quer'!A5000</f>
        <v>0</v>
      </c>
      <c r="B5000">
        <f>'Previous Trades Import_OMS Quer'!B5000</f>
        <v>0</v>
      </c>
      <c r="C5000" s="22">
        <f>'Previous Trades Import_OMS Quer'!C5000</f>
        <v>0</v>
      </c>
      <c r="D5000">
        <f>'Previous Trades Import_OMS Quer'!D5000</f>
        <v>0</v>
      </c>
      <c r="E5000" s="22">
        <f>'Previous Trades Import_OMS Quer'!E5000</f>
        <v>0</v>
      </c>
      <c r="F5000">
        <f>'Previous Trades Import_OMS Quer'!F5000</f>
        <v>0</v>
      </c>
      <c r="G5000">
        <f>'Previous Trades Import_OMS Quer'!G5000</f>
        <v>0</v>
      </c>
      <c r="H5000">
        <f>'Previous Trades Import_OMS Quer'!H5000</f>
        <v>0</v>
      </c>
      <c r="I5000">
        <f>'Previous Trades Import_OMS Quer'!I5000</f>
        <v>0</v>
      </c>
      <c r="J5000">
        <f>'Previous Trades Import_OMS Quer'!J5000</f>
        <v>0</v>
      </c>
      <c r="K5000">
        <f>'Previous Trades Import_OMS Quer'!K5000</f>
        <v>0</v>
      </c>
      <c r="L5000">
        <f>'Previous Trades Import_OMS Quer'!L5000</f>
        <v>0</v>
      </c>
      <c r="M5000">
        <f>'Previous Trades Import_OMS Quer'!M5000</f>
        <v>0</v>
      </c>
      <c r="N5000">
        <f>'Previous Trades Import_OMS Quer'!N5000</f>
        <v>0</v>
      </c>
      <c r="O5000" t="str">
        <f>CLEAN('Previous Trades Import_OMS Quer'!O5000)</f>
        <v/>
      </c>
      <c r="Q5000" s="25">
        <f t="shared" si="156"/>
        <v>0</v>
      </c>
      <c r="R5000" s="25" t="e">
        <f>VLOOKUP(O5000,'Currency Balance'!$O$3:$Q$32,3,0)</f>
        <v>#N/A</v>
      </c>
      <c r="S5000" t="e">
        <f t="shared" si="157"/>
        <v>#N/A</v>
      </c>
    </row>
    <row r="5001" spans="1:19">
      <c r="A5001">
        <f>'Previous Trades Import_OMS Quer'!A5001</f>
        <v>0</v>
      </c>
      <c r="B5001">
        <f>'Previous Trades Import_OMS Quer'!B5001</f>
        <v>0</v>
      </c>
      <c r="C5001" s="22">
        <f>'Previous Trades Import_OMS Quer'!C5001</f>
        <v>0</v>
      </c>
      <c r="D5001">
        <f>'Previous Trades Import_OMS Quer'!D5001</f>
        <v>0</v>
      </c>
      <c r="E5001" s="22">
        <f>'Previous Trades Import_OMS Quer'!E5001</f>
        <v>0</v>
      </c>
      <c r="F5001">
        <f>'Previous Trades Import_OMS Quer'!F5001</f>
        <v>0</v>
      </c>
      <c r="G5001">
        <f>'Previous Trades Import_OMS Quer'!G5001</f>
        <v>0</v>
      </c>
      <c r="H5001">
        <f>'Previous Trades Import_OMS Quer'!H5001</f>
        <v>0</v>
      </c>
      <c r="I5001">
        <f>'Previous Trades Import_OMS Quer'!I5001</f>
        <v>0</v>
      </c>
      <c r="J5001">
        <f>'Previous Trades Import_OMS Quer'!J5001</f>
        <v>0</v>
      </c>
      <c r="K5001">
        <f>'Previous Trades Import_OMS Quer'!K5001</f>
        <v>0</v>
      </c>
      <c r="L5001">
        <f>'Previous Trades Import_OMS Quer'!L5001</f>
        <v>0</v>
      </c>
      <c r="M5001">
        <f>'Previous Trades Import_OMS Quer'!M5001</f>
        <v>0</v>
      </c>
      <c r="N5001">
        <f>'Previous Trades Import_OMS Quer'!N5001</f>
        <v>0</v>
      </c>
      <c r="O5001" t="str">
        <f>CLEAN('Previous Trades Import_OMS Quer'!O5001)</f>
        <v/>
      </c>
      <c r="Q5001" s="25">
        <f t="shared" si="156"/>
        <v>0</v>
      </c>
      <c r="R5001" s="25" t="e">
        <f>VLOOKUP(O5001,'Currency Balance'!$O$3:$Q$32,3,0)</f>
        <v>#N/A</v>
      </c>
      <c r="S5001" t="e">
        <f t="shared" si="157"/>
        <v>#N/A</v>
      </c>
    </row>
    <row r="5002" spans="1:19">
      <c r="A5002">
        <f>'Previous Trades Import_OMS Quer'!A5002</f>
        <v>0</v>
      </c>
      <c r="B5002">
        <f>'Previous Trades Import_OMS Quer'!B5002</f>
        <v>0</v>
      </c>
      <c r="C5002" s="22">
        <f>'Previous Trades Import_OMS Quer'!C5002</f>
        <v>0</v>
      </c>
      <c r="D5002">
        <f>'Previous Trades Import_OMS Quer'!D5002</f>
        <v>0</v>
      </c>
      <c r="E5002" s="22">
        <f>'Previous Trades Import_OMS Quer'!E5002</f>
        <v>0</v>
      </c>
      <c r="F5002">
        <f>'Previous Trades Import_OMS Quer'!F5002</f>
        <v>0</v>
      </c>
      <c r="G5002">
        <f>'Previous Trades Import_OMS Quer'!G5002</f>
        <v>0</v>
      </c>
      <c r="H5002">
        <f>'Previous Trades Import_OMS Quer'!H5002</f>
        <v>0</v>
      </c>
      <c r="I5002">
        <f>'Previous Trades Import_OMS Quer'!I5002</f>
        <v>0</v>
      </c>
      <c r="J5002">
        <f>'Previous Trades Import_OMS Quer'!J5002</f>
        <v>0</v>
      </c>
      <c r="K5002">
        <f>'Previous Trades Import_OMS Quer'!K5002</f>
        <v>0</v>
      </c>
      <c r="L5002">
        <f>'Previous Trades Import_OMS Quer'!L5002</f>
        <v>0</v>
      </c>
      <c r="M5002">
        <f>'Previous Trades Import_OMS Quer'!M5002</f>
        <v>0</v>
      </c>
      <c r="N5002">
        <f>'Previous Trades Import_OMS Quer'!N5002</f>
        <v>0</v>
      </c>
      <c r="O5002" t="str">
        <f>CLEAN('Previous Trades Import_OMS Quer'!O5002)</f>
        <v/>
      </c>
      <c r="Q5002" s="25">
        <f t="shared" si="156"/>
        <v>0</v>
      </c>
      <c r="R5002" s="25" t="e">
        <f>VLOOKUP(O5002,'Currency Balance'!$O$3:$Q$32,3,0)</f>
        <v>#N/A</v>
      </c>
      <c r="S5002" t="e">
        <f t="shared" si="157"/>
        <v>#N/A</v>
      </c>
    </row>
    <row r="5003" spans="1:19">
      <c r="A5003">
        <f>'Previous Trades Import_OMS Quer'!A5003</f>
        <v>0</v>
      </c>
      <c r="B5003">
        <f>'Previous Trades Import_OMS Quer'!B5003</f>
        <v>0</v>
      </c>
      <c r="C5003" s="22">
        <f>'Previous Trades Import_OMS Quer'!C5003</f>
        <v>0</v>
      </c>
      <c r="D5003">
        <f>'Previous Trades Import_OMS Quer'!D5003</f>
        <v>0</v>
      </c>
      <c r="E5003" s="22">
        <f>'Previous Trades Import_OMS Quer'!E5003</f>
        <v>0</v>
      </c>
      <c r="F5003">
        <f>'Previous Trades Import_OMS Quer'!F5003</f>
        <v>0</v>
      </c>
      <c r="G5003">
        <f>'Previous Trades Import_OMS Quer'!G5003</f>
        <v>0</v>
      </c>
      <c r="H5003">
        <f>'Previous Trades Import_OMS Quer'!H5003</f>
        <v>0</v>
      </c>
      <c r="I5003">
        <f>'Previous Trades Import_OMS Quer'!I5003</f>
        <v>0</v>
      </c>
      <c r="J5003">
        <f>'Previous Trades Import_OMS Quer'!J5003</f>
        <v>0</v>
      </c>
      <c r="K5003">
        <f>'Previous Trades Import_OMS Quer'!K5003</f>
        <v>0</v>
      </c>
      <c r="L5003">
        <f>'Previous Trades Import_OMS Quer'!L5003</f>
        <v>0</v>
      </c>
      <c r="M5003">
        <f>'Previous Trades Import_OMS Quer'!M5003</f>
        <v>0</v>
      </c>
      <c r="N5003">
        <f>'Previous Trades Import_OMS Quer'!N5003</f>
        <v>0</v>
      </c>
      <c r="O5003" t="str">
        <f>CLEAN('Previous Trades Import_OMS Quer'!O5003)</f>
        <v/>
      </c>
      <c r="Q5003" s="25">
        <f t="shared" si="156"/>
        <v>0</v>
      </c>
      <c r="R5003" s="25" t="e">
        <f>VLOOKUP(O5003,'Currency Balance'!$O$3:$Q$32,3,0)</f>
        <v>#N/A</v>
      </c>
      <c r="S5003" t="e">
        <f t="shared" si="157"/>
        <v>#N/A</v>
      </c>
    </row>
    <row r="5004" spans="1:19">
      <c r="A5004">
        <f>'Previous Trades Import_OMS Quer'!A5004</f>
        <v>0</v>
      </c>
      <c r="B5004">
        <f>'Previous Trades Import_OMS Quer'!B5004</f>
        <v>0</v>
      </c>
      <c r="C5004" s="22">
        <f>'Previous Trades Import_OMS Quer'!C5004</f>
        <v>0</v>
      </c>
      <c r="D5004">
        <f>'Previous Trades Import_OMS Quer'!D5004</f>
        <v>0</v>
      </c>
      <c r="E5004" s="22">
        <f>'Previous Trades Import_OMS Quer'!E5004</f>
        <v>0</v>
      </c>
      <c r="F5004">
        <f>'Previous Trades Import_OMS Quer'!F5004</f>
        <v>0</v>
      </c>
      <c r="G5004">
        <f>'Previous Trades Import_OMS Quer'!G5004</f>
        <v>0</v>
      </c>
      <c r="H5004">
        <f>'Previous Trades Import_OMS Quer'!H5004</f>
        <v>0</v>
      </c>
      <c r="I5004">
        <f>'Previous Trades Import_OMS Quer'!I5004</f>
        <v>0</v>
      </c>
      <c r="J5004">
        <f>'Previous Trades Import_OMS Quer'!J5004</f>
        <v>0</v>
      </c>
      <c r="K5004">
        <f>'Previous Trades Import_OMS Quer'!K5004</f>
        <v>0</v>
      </c>
      <c r="L5004">
        <f>'Previous Trades Import_OMS Quer'!L5004</f>
        <v>0</v>
      </c>
      <c r="M5004">
        <f>'Previous Trades Import_OMS Quer'!M5004</f>
        <v>0</v>
      </c>
      <c r="N5004">
        <f>'Previous Trades Import_OMS Quer'!N5004</f>
        <v>0</v>
      </c>
      <c r="O5004" t="str">
        <f>CLEAN('Previous Trades Import_OMS Quer'!O5004)</f>
        <v/>
      </c>
      <c r="Q5004" s="25">
        <f t="shared" si="156"/>
        <v>0</v>
      </c>
      <c r="R5004" s="25" t="e">
        <f>VLOOKUP(O5004,'Currency Balance'!$O$3:$Q$32,3,0)</f>
        <v>#N/A</v>
      </c>
      <c r="S5004" t="e">
        <f t="shared" si="157"/>
        <v>#N/A</v>
      </c>
    </row>
    <row r="5005" spans="1:19">
      <c r="A5005">
        <f>'Previous Trades Import_OMS Quer'!A5005</f>
        <v>0</v>
      </c>
      <c r="B5005">
        <f>'Previous Trades Import_OMS Quer'!B5005</f>
        <v>0</v>
      </c>
      <c r="C5005" s="22">
        <f>'Previous Trades Import_OMS Quer'!C5005</f>
        <v>0</v>
      </c>
      <c r="D5005">
        <f>'Previous Trades Import_OMS Quer'!D5005</f>
        <v>0</v>
      </c>
      <c r="E5005" s="22">
        <f>'Previous Trades Import_OMS Quer'!E5005</f>
        <v>0</v>
      </c>
      <c r="F5005">
        <f>'Previous Trades Import_OMS Quer'!F5005</f>
        <v>0</v>
      </c>
      <c r="G5005">
        <f>'Previous Trades Import_OMS Quer'!G5005</f>
        <v>0</v>
      </c>
      <c r="H5005">
        <f>'Previous Trades Import_OMS Quer'!H5005</f>
        <v>0</v>
      </c>
      <c r="I5005">
        <f>'Previous Trades Import_OMS Quer'!I5005</f>
        <v>0</v>
      </c>
      <c r="J5005">
        <f>'Previous Trades Import_OMS Quer'!J5005</f>
        <v>0</v>
      </c>
      <c r="K5005">
        <f>'Previous Trades Import_OMS Quer'!K5005</f>
        <v>0</v>
      </c>
      <c r="L5005">
        <f>'Previous Trades Import_OMS Quer'!L5005</f>
        <v>0</v>
      </c>
      <c r="M5005">
        <f>'Previous Trades Import_OMS Quer'!M5005</f>
        <v>0</v>
      </c>
      <c r="N5005">
        <f>'Previous Trades Import_OMS Quer'!N5005</f>
        <v>0</v>
      </c>
      <c r="O5005" t="str">
        <f>CLEAN('Previous Trades Import_OMS Quer'!O5005)</f>
        <v/>
      </c>
      <c r="Q5005" s="25">
        <f t="shared" si="156"/>
        <v>0</v>
      </c>
      <c r="R5005" s="25" t="e">
        <f>VLOOKUP(O5005,'Currency Balance'!$O$3:$Q$32,3,0)</f>
        <v>#N/A</v>
      </c>
      <c r="S5005" t="e">
        <f t="shared" si="157"/>
        <v>#N/A</v>
      </c>
    </row>
    <row r="5006" spans="1:19">
      <c r="A5006">
        <f>'Previous Trades Import_OMS Quer'!A5006</f>
        <v>0</v>
      </c>
      <c r="B5006">
        <f>'Previous Trades Import_OMS Quer'!B5006</f>
        <v>0</v>
      </c>
      <c r="C5006" s="22">
        <f>'Previous Trades Import_OMS Quer'!C5006</f>
        <v>0</v>
      </c>
      <c r="D5006">
        <f>'Previous Trades Import_OMS Quer'!D5006</f>
        <v>0</v>
      </c>
      <c r="E5006" s="22">
        <f>'Previous Trades Import_OMS Quer'!E5006</f>
        <v>0</v>
      </c>
      <c r="F5006">
        <f>'Previous Trades Import_OMS Quer'!F5006</f>
        <v>0</v>
      </c>
      <c r="G5006">
        <f>'Previous Trades Import_OMS Quer'!G5006</f>
        <v>0</v>
      </c>
      <c r="H5006">
        <f>'Previous Trades Import_OMS Quer'!H5006</f>
        <v>0</v>
      </c>
      <c r="I5006">
        <f>'Previous Trades Import_OMS Quer'!I5006</f>
        <v>0</v>
      </c>
      <c r="J5006">
        <f>'Previous Trades Import_OMS Quer'!J5006</f>
        <v>0</v>
      </c>
      <c r="K5006">
        <f>'Previous Trades Import_OMS Quer'!K5006</f>
        <v>0</v>
      </c>
      <c r="L5006">
        <f>'Previous Trades Import_OMS Quer'!L5006</f>
        <v>0</v>
      </c>
      <c r="M5006">
        <f>'Previous Trades Import_OMS Quer'!M5006</f>
        <v>0</v>
      </c>
      <c r="N5006">
        <f>'Previous Trades Import_OMS Quer'!N5006</f>
        <v>0</v>
      </c>
      <c r="O5006" t="str">
        <f>CLEAN('Previous Trades Import_OMS Quer'!O5006)</f>
        <v/>
      </c>
      <c r="Q5006" s="25">
        <f t="shared" si="156"/>
        <v>0</v>
      </c>
      <c r="R5006" s="25" t="e">
        <f>VLOOKUP(O5006,'Currency Balance'!$O$3:$Q$32,3,0)</f>
        <v>#N/A</v>
      </c>
      <c r="S5006" t="e">
        <f t="shared" si="157"/>
        <v>#N/A</v>
      </c>
    </row>
    <row r="5007" spans="1:19">
      <c r="A5007">
        <f>'Previous Trades Import_OMS Quer'!A5007</f>
        <v>0</v>
      </c>
      <c r="B5007">
        <f>'Previous Trades Import_OMS Quer'!B5007</f>
        <v>0</v>
      </c>
      <c r="C5007" s="22">
        <f>'Previous Trades Import_OMS Quer'!C5007</f>
        <v>0</v>
      </c>
      <c r="D5007">
        <f>'Previous Trades Import_OMS Quer'!D5007</f>
        <v>0</v>
      </c>
      <c r="E5007" s="22">
        <f>'Previous Trades Import_OMS Quer'!E5007</f>
        <v>0</v>
      </c>
      <c r="F5007">
        <f>'Previous Trades Import_OMS Quer'!F5007</f>
        <v>0</v>
      </c>
      <c r="G5007">
        <f>'Previous Trades Import_OMS Quer'!G5007</f>
        <v>0</v>
      </c>
      <c r="H5007">
        <f>'Previous Trades Import_OMS Quer'!H5007</f>
        <v>0</v>
      </c>
      <c r="I5007">
        <f>'Previous Trades Import_OMS Quer'!I5007</f>
        <v>0</v>
      </c>
      <c r="J5007">
        <f>'Previous Trades Import_OMS Quer'!J5007</f>
        <v>0</v>
      </c>
      <c r="K5007">
        <f>'Previous Trades Import_OMS Quer'!K5007</f>
        <v>0</v>
      </c>
      <c r="L5007">
        <f>'Previous Trades Import_OMS Quer'!L5007</f>
        <v>0</v>
      </c>
      <c r="M5007">
        <f>'Previous Trades Import_OMS Quer'!M5007</f>
        <v>0</v>
      </c>
      <c r="N5007">
        <f>'Previous Trades Import_OMS Quer'!N5007</f>
        <v>0</v>
      </c>
      <c r="O5007" t="str">
        <f>CLEAN('Previous Trades Import_OMS Quer'!O5007)</f>
        <v/>
      </c>
      <c r="Q5007" s="25">
        <f t="shared" si="156"/>
        <v>0</v>
      </c>
      <c r="R5007" s="25" t="e">
        <f>VLOOKUP(O5007,'Currency Balance'!$O$3:$Q$32,3,0)</f>
        <v>#N/A</v>
      </c>
      <c r="S5007" t="e">
        <f t="shared" si="157"/>
        <v>#N/A</v>
      </c>
    </row>
    <row r="5008" spans="1:19">
      <c r="A5008">
        <f>'Previous Trades Import_OMS Quer'!A5008</f>
        <v>0</v>
      </c>
      <c r="B5008">
        <f>'Previous Trades Import_OMS Quer'!B5008</f>
        <v>0</v>
      </c>
      <c r="C5008" s="22">
        <f>'Previous Trades Import_OMS Quer'!C5008</f>
        <v>0</v>
      </c>
      <c r="D5008">
        <f>'Previous Trades Import_OMS Quer'!D5008</f>
        <v>0</v>
      </c>
      <c r="E5008" s="22">
        <f>'Previous Trades Import_OMS Quer'!E5008</f>
        <v>0</v>
      </c>
      <c r="F5008">
        <f>'Previous Trades Import_OMS Quer'!F5008</f>
        <v>0</v>
      </c>
      <c r="G5008">
        <f>'Previous Trades Import_OMS Quer'!G5008</f>
        <v>0</v>
      </c>
      <c r="H5008">
        <f>'Previous Trades Import_OMS Quer'!H5008</f>
        <v>0</v>
      </c>
      <c r="I5008">
        <f>'Previous Trades Import_OMS Quer'!I5008</f>
        <v>0</v>
      </c>
      <c r="J5008">
        <f>'Previous Trades Import_OMS Quer'!J5008</f>
        <v>0</v>
      </c>
      <c r="K5008">
        <f>'Previous Trades Import_OMS Quer'!K5008</f>
        <v>0</v>
      </c>
      <c r="L5008">
        <f>'Previous Trades Import_OMS Quer'!L5008</f>
        <v>0</v>
      </c>
      <c r="M5008">
        <f>'Previous Trades Import_OMS Quer'!M5008</f>
        <v>0</v>
      </c>
      <c r="N5008">
        <f>'Previous Trades Import_OMS Quer'!N5008</f>
        <v>0</v>
      </c>
      <c r="O5008" t="str">
        <f>CLEAN('Previous Trades Import_OMS Quer'!O5008)</f>
        <v/>
      </c>
      <c r="Q5008" s="25">
        <f t="shared" si="156"/>
        <v>0</v>
      </c>
      <c r="R5008" s="25" t="e">
        <f>VLOOKUP(O5008,'Currency Balance'!$O$3:$Q$32,3,0)</f>
        <v>#N/A</v>
      </c>
      <c r="S5008" t="e">
        <f t="shared" si="157"/>
        <v>#N/A</v>
      </c>
    </row>
    <row r="5009" spans="1:19">
      <c r="A5009">
        <f>'Previous Trades Import_OMS Quer'!A5009</f>
        <v>0</v>
      </c>
      <c r="B5009">
        <f>'Previous Trades Import_OMS Quer'!B5009</f>
        <v>0</v>
      </c>
      <c r="C5009" s="22">
        <f>'Previous Trades Import_OMS Quer'!C5009</f>
        <v>0</v>
      </c>
      <c r="D5009">
        <f>'Previous Trades Import_OMS Quer'!D5009</f>
        <v>0</v>
      </c>
      <c r="E5009" s="22">
        <f>'Previous Trades Import_OMS Quer'!E5009</f>
        <v>0</v>
      </c>
      <c r="F5009">
        <f>'Previous Trades Import_OMS Quer'!F5009</f>
        <v>0</v>
      </c>
      <c r="G5009">
        <f>'Previous Trades Import_OMS Quer'!G5009</f>
        <v>0</v>
      </c>
      <c r="H5009">
        <f>'Previous Trades Import_OMS Quer'!H5009</f>
        <v>0</v>
      </c>
      <c r="I5009">
        <f>'Previous Trades Import_OMS Quer'!I5009</f>
        <v>0</v>
      </c>
      <c r="J5009">
        <f>'Previous Trades Import_OMS Quer'!J5009</f>
        <v>0</v>
      </c>
      <c r="K5009">
        <f>'Previous Trades Import_OMS Quer'!K5009</f>
        <v>0</v>
      </c>
      <c r="L5009">
        <f>'Previous Trades Import_OMS Quer'!L5009</f>
        <v>0</v>
      </c>
      <c r="M5009">
        <f>'Previous Trades Import_OMS Quer'!M5009</f>
        <v>0</v>
      </c>
      <c r="N5009">
        <f>'Previous Trades Import_OMS Quer'!N5009</f>
        <v>0</v>
      </c>
      <c r="O5009" t="str">
        <f>CLEAN('Previous Trades Import_OMS Quer'!O5009)</f>
        <v/>
      </c>
      <c r="Q5009" s="25">
        <f t="shared" si="156"/>
        <v>0</v>
      </c>
      <c r="R5009" s="25" t="e">
        <f>VLOOKUP(O5009,'Currency Balance'!$O$3:$Q$32,3,0)</f>
        <v>#N/A</v>
      </c>
      <c r="S5009" t="e">
        <f t="shared" si="157"/>
        <v>#N/A</v>
      </c>
    </row>
    <row r="5010" spans="1:19">
      <c r="A5010">
        <f>'Previous Trades Import_OMS Quer'!A5010</f>
        <v>0</v>
      </c>
      <c r="B5010">
        <f>'Previous Trades Import_OMS Quer'!B5010</f>
        <v>0</v>
      </c>
      <c r="C5010" s="22">
        <f>'Previous Trades Import_OMS Quer'!C5010</f>
        <v>0</v>
      </c>
      <c r="D5010">
        <f>'Previous Trades Import_OMS Quer'!D5010</f>
        <v>0</v>
      </c>
      <c r="E5010" s="22">
        <f>'Previous Trades Import_OMS Quer'!E5010</f>
        <v>0</v>
      </c>
      <c r="F5010">
        <f>'Previous Trades Import_OMS Quer'!F5010</f>
        <v>0</v>
      </c>
      <c r="G5010">
        <f>'Previous Trades Import_OMS Quer'!G5010</f>
        <v>0</v>
      </c>
      <c r="H5010">
        <f>'Previous Trades Import_OMS Quer'!H5010</f>
        <v>0</v>
      </c>
      <c r="I5010">
        <f>'Previous Trades Import_OMS Quer'!I5010</f>
        <v>0</v>
      </c>
      <c r="J5010">
        <f>'Previous Trades Import_OMS Quer'!J5010</f>
        <v>0</v>
      </c>
      <c r="K5010">
        <f>'Previous Trades Import_OMS Quer'!K5010</f>
        <v>0</v>
      </c>
      <c r="L5010">
        <f>'Previous Trades Import_OMS Quer'!L5010</f>
        <v>0</v>
      </c>
      <c r="M5010">
        <f>'Previous Trades Import_OMS Quer'!M5010</f>
        <v>0</v>
      </c>
      <c r="N5010">
        <f>'Previous Trades Import_OMS Quer'!N5010</f>
        <v>0</v>
      </c>
      <c r="O5010" t="str">
        <f>CLEAN('Previous Trades Import_OMS Quer'!O5010)</f>
        <v/>
      </c>
      <c r="Q5010" s="25">
        <f t="shared" si="156"/>
        <v>0</v>
      </c>
      <c r="R5010" s="25" t="e">
        <f>VLOOKUP(O5010,'Currency Balance'!$O$3:$Q$32,3,0)</f>
        <v>#N/A</v>
      </c>
      <c r="S5010" t="e">
        <f t="shared" si="157"/>
        <v>#N/A</v>
      </c>
    </row>
    <row r="5011" spans="1:19">
      <c r="A5011">
        <f>'Previous Trades Import_OMS Quer'!A5011</f>
        <v>0</v>
      </c>
      <c r="B5011">
        <f>'Previous Trades Import_OMS Quer'!B5011</f>
        <v>0</v>
      </c>
      <c r="C5011" s="22">
        <f>'Previous Trades Import_OMS Quer'!C5011</f>
        <v>0</v>
      </c>
      <c r="D5011">
        <f>'Previous Trades Import_OMS Quer'!D5011</f>
        <v>0</v>
      </c>
      <c r="E5011" s="22">
        <f>'Previous Trades Import_OMS Quer'!E5011</f>
        <v>0</v>
      </c>
      <c r="F5011">
        <f>'Previous Trades Import_OMS Quer'!F5011</f>
        <v>0</v>
      </c>
      <c r="G5011">
        <f>'Previous Trades Import_OMS Quer'!G5011</f>
        <v>0</v>
      </c>
      <c r="H5011">
        <f>'Previous Trades Import_OMS Quer'!H5011</f>
        <v>0</v>
      </c>
      <c r="I5011">
        <f>'Previous Trades Import_OMS Quer'!I5011</f>
        <v>0</v>
      </c>
      <c r="J5011">
        <f>'Previous Trades Import_OMS Quer'!J5011</f>
        <v>0</v>
      </c>
      <c r="K5011">
        <f>'Previous Trades Import_OMS Quer'!K5011</f>
        <v>0</v>
      </c>
      <c r="L5011">
        <f>'Previous Trades Import_OMS Quer'!L5011</f>
        <v>0</v>
      </c>
      <c r="M5011">
        <f>'Previous Trades Import_OMS Quer'!M5011</f>
        <v>0</v>
      </c>
      <c r="N5011">
        <f>'Previous Trades Import_OMS Quer'!N5011</f>
        <v>0</v>
      </c>
      <c r="O5011" t="str">
        <f>CLEAN('Previous Trades Import_OMS Quer'!O5011)</f>
        <v/>
      </c>
      <c r="Q5011" s="25">
        <f t="shared" si="156"/>
        <v>0</v>
      </c>
      <c r="R5011" s="25" t="e">
        <f>VLOOKUP(O5011,'Currency Balance'!$O$3:$Q$32,3,0)</f>
        <v>#N/A</v>
      </c>
      <c r="S5011" t="e">
        <f t="shared" si="157"/>
        <v>#N/A</v>
      </c>
    </row>
    <row r="5012" spans="1:19">
      <c r="A5012">
        <f>'Previous Trades Import_OMS Quer'!A5012</f>
        <v>0</v>
      </c>
      <c r="B5012">
        <f>'Previous Trades Import_OMS Quer'!B5012</f>
        <v>0</v>
      </c>
      <c r="C5012" s="22">
        <f>'Previous Trades Import_OMS Quer'!C5012</f>
        <v>0</v>
      </c>
      <c r="D5012">
        <f>'Previous Trades Import_OMS Quer'!D5012</f>
        <v>0</v>
      </c>
      <c r="E5012" s="22">
        <f>'Previous Trades Import_OMS Quer'!E5012</f>
        <v>0</v>
      </c>
      <c r="F5012">
        <f>'Previous Trades Import_OMS Quer'!F5012</f>
        <v>0</v>
      </c>
      <c r="G5012">
        <f>'Previous Trades Import_OMS Quer'!G5012</f>
        <v>0</v>
      </c>
      <c r="H5012">
        <f>'Previous Trades Import_OMS Quer'!H5012</f>
        <v>0</v>
      </c>
      <c r="I5012">
        <f>'Previous Trades Import_OMS Quer'!I5012</f>
        <v>0</v>
      </c>
      <c r="J5012">
        <f>'Previous Trades Import_OMS Quer'!J5012</f>
        <v>0</v>
      </c>
      <c r="K5012">
        <f>'Previous Trades Import_OMS Quer'!K5012</f>
        <v>0</v>
      </c>
      <c r="L5012">
        <f>'Previous Trades Import_OMS Quer'!L5012</f>
        <v>0</v>
      </c>
      <c r="M5012">
        <f>'Previous Trades Import_OMS Quer'!M5012</f>
        <v>0</v>
      </c>
      <c r="N5012">
        <f>'Previous Trades Import_OMS Quer'!N5012</f>
        <v>0</v>
      </c>
      <c r="O5012" t="str">
        <f>CLEAN('Previous Trades Import_OMS Quer'!O5012)</f>
        <v/>
      </c>
      <c r="Q5012" s="25">
        <f t="shared" si="156"/>
        <v>0</v>
      </c>
      <c r="R5012" s="25" t="e">
        <f>VLOOKUP(O5012,'Currency Balance'!$O$3:$Q$32,3,0)</f>
        <v>#N/A</v>
      </c>
      <c r="S5012" t="e">
        <f t="shared" si="157"/>
        <v>#N/A</v>
      </c>
    </row>
    <row r="5013" spans="1:19">
      <c r="A5013">
        <f>'Previous Trades Import_OMS Quer'!A5013</f>
        <v>0</v>
      </c>
      <c r="B5013">
        <f>'Previous Trades Import_OMS Quer'!B5013</f>
        <v>0</v>
      </c>
      <c r="C5013" s="22">
        <f>'Previous Trades Import_OMS Quer'!C5013</f>
        <v>0</v>
      </c>
      <c r="D5013">
        <f>'Previous Trades Import_OMS Quer'!D5013</f>
        <v>0</v>
      </c>
      <c r="E5013" s="22">
        <f>'Previous Trades Import_OMS Quer'!E5013</f>
        <v>0</v>
      </c>
      <c r="F5013">
        <f>'Previous Trades Import_OMS Quer'!F5013</f>
        <v>0</v>
      </c>
      <c r="G5013">
        <f>'Previous Trades Import_OMS Quer'!G5013</f>
        <v>0</v>
      </c>
      <c r="H5013">
        <f>'Previous Trades Import_OMS Quer'!H5013</f>
        <v>0</v>
      </c>
      <c r="I5013">
        <f>'Previous Trades Import_OMS Quer'!I5013</f>
        <v>0</v>
      </c>
      <c r="J5013">
        <f>'Previous Trades Import_OMS Quer'!J5013</f>
        <v>0</v>
      </c>
      <c r="K5013">
        <f>'Previous Trades Import_OMS Quer'!K5013</f>
        <v>0</v>
      </c>
      <c r="L5013">
        <f>'Previous Trades Import_OMS Quer'!L5013</f>
        <v>0</v>
      </c>
      <c r="M5013">
        <f>'Previous Trades Import_OMS Quer'!M5013</f>
        <v>0</v>
      </c>
      <c r="N5013">
        <f>'Previous Trades Import_OMS Quer'!N5013</f>
        <v>0</v>
      </c>
      <c r="O5013" t="str">
        <f>CLEAN('Previous Trades Import_OMS Quer'!O5013)</f>
        <v/>
      </c>
      <c r="Q5013" s="25">
        <f t="shared" si="156"/>
        <v>0</v>
      </c>
      <c r="R5013" s="25" t="e">
        <f>VLOOKUP(O5013,'Currency Balance'!$O$3:$Q$32,3,0)</f>
        <v>#N/A</v>
      </c>
      <c r="S5013" t="e">
        <f t="shared" si="157"/>
        <v>#N/A</v>
      </c>
    </row>
    <row r="5014" spans="1:19">
      <c r="A5014">
        <f>'Previous Trades Import_OMS Quer'!A5014</f>
        <v>0</v>
      </c>
      <c r="B5014">
        <f>'Previous Trades Import_OMS Quer'!B5014</f>
        <v>0</v>
      </c>
      <c r="C5014" s="22">
        <f>'Previous Trades Import_OMS Quer'!C5014</f>
        <v>0</v>
      </c>
      <c r="D5014">
        <f>'Previous Trades Import_OMS Quer'!D5014</f>
        <v>0</v>
      </c>
      <c r="E5014" s="22">
        <f>'Previous Trades Import_OMS Quer'!E5014</f>
        <v>0</v>
      </c>
      <c r="F5014">
        <f>'Previous Trades Import_OMS Quer'!F5014</f>
        <v>0</v>
      </c>
      <c r="G5014">
        <f>'Previous Trades Import_OMS Quer'!G5014</f>
        <v>0</v>
      </c>
      <c r="H5014">
        <f>'Previous Trades Import_OMS Quer'!H5014</f>
        <v>0</v>
      </c>
      <c r="I5014">
        <f>'Previous Trades Import_OMS Quer'!I5014</f>
        <v>0</v>
      </c>
      <c r="J5014">
        <f>'Previous Trades Import_OMS Quer'!J5014</f>
        <v>0</v>
      </c>
      <c r="K5014">
        <f>'Previous Trades Import_OMS Quer'!K5014</f>
        <v>0</v>
      </c>
      <c r="L5014">
        <f>'Previous Trades Import_OMS Quer'!L5014</f>
        <v>0</v>
      </c>
      <c r="M5014">
        <f>'Previous Trades Import_OMS Quer'!M5014</f>
        <v>0</v>
      </c>
      <c r="N5014">
        <f>'Previous Trades Import_OMS Quer'!N5014</f>
        <v>0</v>
      </c>
      <c r="O5014" t="str">
        <f>CLEAN('Previous Trades Import_OMS Quer'!O5014)</f>
        <v/>
      </c>
      <c r="Q5014" s="25">
        <f t="shared" si="156"/>
        <v>0</v>
      </c>
      <c r="R5014" s="25" t="e">
        <f>VLOOKUP(O5014,'Currency Balance'!$O$3:$Q$32,3,0)</f>
        <v>#N/A</v>
      </c>
      <c r="S5014" t="e">
        <f t="shared" si="157"/>
        <v>#N/A</v>
      </c>
    </row>
    <row r="5015" spans="1:19">
      <c r="A5015">
        <f>'Previous Trades Import_OMS Quer'!A5015</f>
        <v>0</v>
      </c>
      <c r="B5015">
        <f>'Previous Trades Import_OMS Quer'!B5015</f>
        <v>0</v>
      </c>
      <c r="C5015" s="22">
        <f>'Previous Trades Import_OMS Quer'!C5015</f>
        <v>0</v>
      </c>
      <c r="D5015">
        <f>'Previous Trades Import_OMS Quer'!D5015</f>
        <v>0</v>
      </c>
      <c r="E5015" s="22">
        <f>'Previous Trades Import_OMS Quer'!E5015</f>
        <v>0</v>
      </c>
      <c r="F5015">
        <f>'Previous Trades Import_OMS Quer'!F5015</f>
        <v>0</v>
      </c>
      <c r="G5015">
        <f>'Previous Trades Import_OMS Quer'!G5015</f>
        <v>0</v>
      </c>
      <c r="H5015">
        <f>'Previous Trades Import_OMS Quer'!H5015</f>
        <v>0</v>
      </c>
      <c r="I5015">
        <f>'Previous Trades Import_OMS Quer'!I5015</f>
        <v>0</v>
      </c>
      <c r="J5015">
        <f>'Previous Trades Import_OMS Quer'!J5015</f>
        <v>0</v>
      </c>
      <c r="K5015">
        <f>'Previous Trades Import_OMS Quer'!K5015</f>
        <v>0</v>
      </c>
      <c r="L5015">
        <f>'Previous Trades Import_OMS Quer'!L5015</f>
        <v>0</v>
      </c>
      <c r="M5015">
        <f>'Previous Trades Import_OMS Quer'!M5015</f>
        <v>0</v>
      </c>
      <c r="N5015">
        <f>'Previous Trades Import_OMS Quer'!N5015</f>
        <v>0</v>
      </c>
      <c r="O5015" t="str">
        <f>CLEAN('Previous Trades Import_OMS Quer'!O5015)</f>
        <v/>
      </c>
      <c r="Q5015" s="25">
        <f t="shared" si="156"/>
        <v>0</v>
      </c>
      <c r="R5015" s="25" t="e">
        <f>VLOOKUP(O5015,'Currency Balance'!$O$3:$Q$32,3,0)</f>
        <v>#N/A</v>
      </c>
      <c r="S5015" t="e">
        <f t="shared" si="157"/>
        <v>#N/A</v>
      </c>
    </row>
    <row r="5016" spans="1:19">
      <c r="A5016">
        <f>'Previous Trades Import_OMS Quer'!A5016</f>
        <v>0</v>
      </c>
      <c r="B5016">
        <f>'Previous Trades Import_OMS Quer'!B5016</f>
        <v>0</v>
      </c>
      <c r="C5016" s="22">
        <f>'Previous Trades Import_OMS Quer'!C5016</f>
        <v>0</v>
      </c>
      <c r="D5016">
        <f>'Previous Trades Import_OMS Quer'!D5016</f>
        <v>0</v>
      </c>
      <c r="E5016" s="22">
        <f>'Previous Trades Import_OMS Quer'!E5016</f>
        <v>0</v>
      </c>
      <c r="F5016">
        <f>'Previous Trades Import_OMS Quer'!F5016</f>
        <v>0</v>
      </c>
      <c r="G5016">
        <f>'Previous Trades Import_OMS Quer'!G5016</f>
        <v>0</v>
      </c>
      <c r="H5016">
        <f>'Previous Trades Import_OMS Quer'!H5016</f>
        <v>0</v>
      </c>
      <c r="I5016">
        <f>'Previous Trades Import_OMS Quer'!I5016</f>
        <v>0</v>
      </c>
      <c r="J5016">
        <f>'Previous Trades Import_OMS Quer'!J5016</f>
        <v>0</v>
      </c>
      <c r="K5016">
        <f>'Previous Trades Import_OMS Quer'!K5016</f>
        <v>0</v>
      </c>
      <c r="L5016">
        <f>'Previous Trades Import_OMS Quer'!L5016</f>
        <v>0</v>
      </c>
      <c r="M5016">
        <f>'Previous Trades Import_OMS Quer'!M5016</f>
        <v>0</v>
      </c>
      <c r="N5016">
        <f>'Previous Trades Import_OMS Quer'!N5016</f>
        <v>0</v>
      </c>
      <c r="O5016" t="str">
        <f>CLEAN('Previous Trades Import_OMS Quer'!O5016)</f>
        <v/>
      </c>
      <c r="Q5016" s="25">
        <f t="shared" si="156"/>
        <v>0</v>
      </c>
      <c r="R5016" s="25" t="e">
        <f>VLOOKUP(O5016,'Currency Balance'!$O$3:$Q$32,3,0)</f>
        <v>#N/A</v>
      </c>
      <c r="S5016" t="e">
        <f t="shared" si="157"/>
        <v>#N/A</v>
      </c>
    </row>
    <row r="5017" spans="1:19">
      <c r="A5017">
        <f>'Previous Trades Import_OMS Quer'!A5017</f>
        <v>0</v>
      </c>
      <c r="B5017">
        <f>'Previous Trades Import_OMS Quer'!B5017</f>
        <v>0</v>
      </c>
      <c r="C5017" s="22">
        <f>'Previous Trades Import_OMS Quer'!C5017</f>
        <v>0</v>
      </c>
      <c r="D5017">
        <f>'Previous Trades Import_OMS Quer'!D5017</f>
        <v>0</v>
      </c>
      <c r="E5017" s="22">
        <f>'Previous Trades Import_OMS Quer'!E5017</f>
        <v>0</v>
      </c>
      <c r="F5017">
        <f>'Previous Trades Import_OMS Quer'!F5017</f>
        <v>0</v>
      </c>
      <c r="G5017">
        <f>'Previous Trades Import_OMS Quer'!G5017</f>
        <v>0</v>
      </c>
      <c r="H5017">
        <f>'Previous Trades Import_OMS Quer'!H5017</f>
        <v>0</v>
      </c>
      <c r="I5017">
        <f>'Previous Trades Import_OMS Quer'!I5017</f>
        <v>0</v>
      </c>
      <c r="J5017">
        <f>'Previous Trades Import_OMS Quer'!J5017</f>
        <v>0</v>
      </c>
      <c r="K5017">
        <f>'Previous Trades Import_OMS Quer'!K5017</f>
        <v>0</v>
      </c>
      <c r="L5017">
        <f>'Previous Trades Import_OMS Quer'!L5017</f>
        <v>0</v>
      </c>
      <c r="M5017">
        <f>'Previous Trades Import_OMS Quer'!M5017</f>
        <v>0</v>
      </c>
      <c r="N5017">
        <f>'Previous Trades Import_OMS Quer'!N5017</f>
        <v>0</v>
      </c>
      <c r="O5017" t="str">
        <f>CLEAN('Previous Trades Import_OMS Quer'!O5017)</f>
        <v/>
      </c>
      <c r="Q5017" s="25">
        <f t="shared" si="156"/>
        <v>0</v>
      </c>
      <c r="R5017" s="25" t="e">
        <f>VLOOKUP(O5017,'Currency Balance'!$O$3:$Q$32,3,0)</f>
        <v>#N/A</v>
      </c>
      <c r="S5017" t="e">
        <f t="shared" si="157"/>
        <v>#N/A</v>
      </c>
    </row>
    <row r="5018" spans="1:19">
      <c r="A5018">
        <f>'Previous Trades Import_OMS Quer'!A5018</f>
        <v>0</v>
      </c>
      <c r="B5018">
        <f>'Previous Trades Import_OMS Quer'!B5018</f>
        <v>0</v>
      </c>
      <c r="C5018" s="22">
        <f>'Previous Trades Import_OMS Quer'!C5018</f>
        <v>0</v>
      </c>
      <c r="D5018">
        <f>'Previous Trades Import_OMS Quer'!D5018</f>
        <v>0</v>
      </c>
      <c r="E5018" s="22">
        <f>'Previous Trades Import_OMS Quer'!E5018</f>
        <v>0</v>
      </c>
      <c r="F5018">
        <f>'Previous Trades Import_OMS Quer'!F5018</f>
        <v>0</v>
      </c>
      <c r="G5018">
        <f>'Previous Trades Import_OMS Quer'!G5018</f>
        <v>0</v>
      </c>
      <c r="H5018">
        <f>'Previous Trades Import_OMS Quer'!H5018</f>
        <v>0</v>
      </c>
      <c r="I5018">
        <f>'Previous Trades Import_OMS Quer'!I5018</f>
        <v>0</v>
      </c>
      <c r="J5018">
        <f>'Previous Trades Import_OMS Quer'!J5018</f>
        <v>0</v>
      </c>
      <c r="K5018">
        <f>'Previous Trades Import_OMS Quer'!K5018</f>
        <v>0</v>
      </c>
      <c r="L5018">
        <f>'Previous Trades Import_OMS Quer'!L5018</f>
        <v>0</v>
      </c>
      <c r="M5018">
        <f>'Previous Trades Import_OMS Quer'!M5018</f>
        <v>0</v>
      </c>
      <c r="N5018">
        <f>'Previous Trades Import_OMS Quer'!N5018</f>
        <v>0</v>
      </c>
      <c r="O5018" t="str">
        <f>CLEAN('Previous Trades Import_OMS Quer'!O5018)</f>
        <v/>
      </c>
      <c r="Q5018" s="25">
        <f t="shared" si="156"/>
        <v>0</v>
      </c>
      <c r="R5018" s="25" t="e">
        <f>VLOOKUP(O5018,'Currency Balance'!$O$3:$Q$32,3,0)</f>
        <v>#N/A</v>
      </c>
      <c r="S5018" t="e">
        <f t="shared" si="157"/>
        <v>#N/A</v>
      </c>
    </row>
    <row r="5019" spans="1:19">
      <c r="A5019">
        <f>'Previous Trades Import_OMS Quer'!A5019</f>
        <v>0</v>
      </c>
      <c r="B5019">
        <f>'Previous Trades Import_OMS Quer'!B5019</f>
        <v>0</v>
      </c>
      <c r="C5019" s="22">
        <f>'Previous Trades Import_OMS Quer'!C5019</f>
        <v>0</v>
      </c>
      <c r="D5019">
        <f>'Previous Trades Import_OMS Quer'!D5019</f>
        <v>0</v>
      </c>
      <c r="E5019" s="22">
        <f>'Previous Trades Import_OMS Quer'!E5019</f>
        <v>0</v>
      </c>
      <c r="F5019">
        <f>'Previous Trades Import_OMS Quer'!F5019</f>
        <v>0</v>
      </c>
      <c r="G5019">
        <f>'Previous Trades Import_OMS Quer'!G5019</f>
        <v>0</v>
      </c>
      <c r="H5019">
        <f>'Previous Trades Import_OMS Quer'!H5019</f>
        <v>0</v>
      </c>
      <c r="I5019">
        <f>'Previous Trades Import_OMS Quer'!I5019</f>
        <v>0</v>
      </c>
      <c r="J5019">
        <f>'Previous Trades Import_OMS Quer'!J5019</f>
        <v>0</v>
      </c>
      <c r="K5019">
        <f>'Previous Trades Import_OMS Quer'!K5019</f>
        <v>0</v>
      </c>
      <c r="L5019">
        <f>'Previous Trades Import_OMS Quer'!L5019</f>
        <v>0</v>
      </c>
      <c r="M5019">
        <f>'Previous Trades Import_OMS Quer'!M5019</f>
        <v>0</v>
      </c>
      <c r="N5019">
        <f>'Previous Trades Import_OMS Quer'!N5019</f>
        <v>0</v>
      </c>
      <c r="O5019" t="str">
        <f>CLEAN('Previous Trades Import_OMS Quer'!O5019)</f>
        <v/>
      </c>
      <c r="Q5019" s="25">
        <f t="shared" si="156"/>
        <v>0</v>
      </c>
      <c r="R5019" s="25" t="e">
        <f>VLOOKUP(O5019,'Currency Balance'!$O$3:$Q$32,3,0)</f>
        <v>#N/A</v>
      </c>
      <c r="S5019" t="e">
        <f t="shared" si="157"/>
        <v>#N/A</v>
      </c>
    </row>
    <row r="5020" spans="1:19">
      <c r="A5020">
        <f>'Previous Trades Import_OMS Quer'!A5020</f>
        <v>0</v>
      </c>
      <c r="B5020">
        <f>'Previous Trades Import_OMS Quer'!B5020</f>
        <v>0</v>
      </c>
      <c r="C5020" s="22">
        <f>'Previous Trades Import_OMS Quer'!C5020</f>
        <v>0</v>
      </c>
      <c r="D5020">
        <f>'Previous Trades Import_OMS Quer'!D5020</f>
        <v>0</v>
      </c>
      <c r="E5020" s="22">
        <f>'Previous Trades Import_OMS Quer'!E5020</f>
        <v>0</v>
      </c>
      <c r="F5020">
        <f>'Previous Trades Import_OMS Quer'!F5020</f>
        <v>0</v>
      </c>
      <c r="G5020">
        <f>'Previous Trades Import_OMS Quer'!G5020</f>
        <v>0</v>
      </c>
      <c r="H5020">
        <f>'Previous Trades Import_OMS Quer'!H5020</f>
        <v>0</v>
      </c>
      <c r="I5020">
        <f>'Previous Trades Import_OMS Quer'!I5020</f>
        <v>0</v>
      </c>
      <c r="J5020">
        <f>'Previous Trades Import_OMS Quer'!J5020</f>
        <v>0</v>
      </c>
      <c r="K5020">
        <f>'Previous Trades Import_OMS Quer'!K5020</f>
        <v>0</v>
      </c>
      <c r="L5020">
        <f>'Previous Trades Import_OMS Quer'!L5020</f>
        <v>0</v>
      </c>
      <c r="M5020">
        <f>'Previous Trades Import_OMS Quer'!M5020</f>
        <v>0</v>
      </c>
      <c r="N5020">
        <f>'Previous Trades Import_OMS Quer'!N5020</f>
        <v>0</v>
      </c>
      <c r="O5020" t="str">
        <f>CLEAN('Previous Trades Import_OMS Quer'!O5020)</f>
        <v/>
      </c>
      <c r="Q5020" s="25">
        <f t="shared" si="156"/>
        <v>0</v>
      </c>
      <c r="R5020" s="25" t="e">
        <f>VLOOKUP(O5020,'Currency Balance'!$O$3:$Q$32,3,0)</f>
        <v>#N/A</v>
      </c>
      <c r="S5020" t="e">
        <f t="shared" si="157"/>
        <v>#N/A</v>
      </c>
    </row>
    <row r="5021" spans="1:19">
      <c r="A5021">
        <f>'Previous Trades Import_OMS Quer'!A5021</f>
        <v>0</v>
      </c>
      <c r="B5021">
        <f>'Previous Trades Import_OMS Quer'!B5021</f>
        <v>0</v>
      </c>
      <c r="C5021" s="22">
        <f>'Previous Trades Import_OMS Quer'!C5021</f>
        <v>0</v>
      </c>
      <c r="D5021">
        <f>'Previous Trades Import_OMS Quer'!D5021</f>
        <v>0</v>
      </c>
      <c r="E5021" s="22">
        <f>'Previous Trades Import_OMS Quer'!E5021</f>
        <v>0</v>
      </c>
      <c r="F5021">
        <f>'Previous Trades Import_OMS Quer'!F5021</f>
        <v>0</v>
      </c>
      <c r="G5021">
        <f>'Previous Trades Import_OMS Quer'!G5021</f>
        <v>0</v>
      </c>
      <c r="H5021">
        <f>'Previous Trades Import_OMS Quer'!H5021</f>
        <v>0</v>
      </c>
      <c r="I5021">
        <f>'Previous Trades Import_OMS Quer'!I5021</f>
        <v>0</v>
      </c>
      <c r="J5021">
        <f>'Previous Trades Import_OMS Quer'!J5021</f>
        <v>0</v>
      </c>
      <c r="K5021">
        <f>'Previous Trades Import_OMS Quer'!K5021</f>
        <v>0</v>
      </c>
      <c r="L5021">
        <f>'Previous Trades Import_OMS Quer'!L5021</f>
        <v>0</v>
      </c>
      <c r="M5021">
        <f>'Previous Trades Import_OMS Quer'!M5021</f>
        <v>0</v>
      </c>
      <c r="N5021">
        <f>'Previous Trades Import_OMS Quer'!N5021</f>
        <v>0</v>
      </c>
      <c r="O5021" t="str">
        <f>CLEAN('Previous Trades Import_OMS Quer'!O5021)</f>
        <v/>
      </c>
      <c r="Q5021" s="25">
        <f t="shared" si="156"/>
        <v>0</v>
      </c>
      <c r="R5021" s="25" t="e">
        <f>VLOOKUP(O5021,'Currency Balance'!$O$3:$Q$32,3,0)</f>
        <v>#N/A</v>
      </c>
      <c r="S5021" t="e">
        <f t="shared" si="157"/>
        <v>#N/A</v>
      </c>
    </row>
    <row r="5022" spans="1:19">
      <c r="A5022">
        <f>'Previous Trades Import_OMS Quer'!A5022</f>
        <v>0</v>
      </c>
      <c r="B5022">
        <f>'Previous Trades Import_OMS Quer'!B5022</f>
        <v>0</v>
      </c>
      <c r="C5022" s="22">
        <f>'Previous Trades Import_OMS Quer'!C5022</f>
        <v>0</v>
      </c>
      <c r="D5022">
        <f>'Previous Trades Import_OMS Quer'!D5022</f>
        <v>0</v>
      </c>
      <c r="E5022" s="22">
        <f>'Previous Trades Import_OMS Quer'!E5022</f>
        <v>0</v>
      </c>
      <c r="F5022">
        <f>'Previous Trades Import_OMS Quer'!F5022</f>
        <v>0</v>
      </c>
      <c r="G5022">
        <f>'Previous Trades Import_OMS Quer'!G5022</f>
        <v>0</v>
      </c>
      <c r="H5022">
        <f>'Previous Trades Import_OMS Quer'!H5022</f>
        <v>0</v>
      </c>
      <c r="I5022">
        <f>'Previous Trades Import_OMS Quer'!I5022</f>
        <v>0</v>
      </c>
      <c r="J5022">
        <f>'Previous Trades Import_OMS Quer'!J5022</f>
        <v>0</v>
      </c>
      <c r="K5022">
        <f>'Previous Trades Import_OMS Quer'!K5022</f>
        <v>0</v>
      </c>
      <c r="L5022">
        <f>'Previous Trades Import_OMS Quer'!L5022</f>
        <v>0</v>
      </c>
      <c r="M5022">
        <f>'Previous Trades Import_OMS Quer'!M5022</f>
        <v>0</v>
      </c>
      <c r="N5022">
        <f>'Previous Trades Import_OMS Quer'!N5022</f>
        <v>0</v>
      </c>
      <c r="O5022" t="str">
        <f>CLEAN('Previous Trades Import_OMS Quer'!O5022)</f>
        <v/>
      </c>
      <c r="Q5022" s="25">
        <f t="shared" si="156"/>
        <v>0</v>
      </c>
      <c r="R5022" s="25" t="e">
        <f>VLOOKUP(O5022,'Currency Balance'!$O$3:$Q$32,3,0)</f>
        <v>#N/A</v>
      </c>
      <c r="S5022" t="e">
        <f t="shared" si="157"/>
        <v>#N/A</v>
      </c>
    </row>
    <row r="5023" spans="1:19">
      <c r="A5023">
        <f>'Previous Trades Import_OMS Quer'!A5023</f>
        <v>0</v>
      </c>
      <c r="B5023">
        <f>'Previous Trades Import_OMS Quer'!B5023</f>
        <v>0</v>
      </c>
      <c r="C5023" s="22">
        <f>'Previous Trades Import_OMS Quer'!C5023</f>
        <v>0</v>
      </c>
      <c r="D5023">
        <f>'Previous Trades Import_OMS Quer'!D5023</f>
        <v>0</v>
      </c>
      <c r="E5023" s="22">
        <f>'Previous Trades Import_OMS Quer'!E5023</f>
        <v>0</v>
      </c>
      <c r="F5023">
        <f>'Previous Trades Import_OMS Quer'!F5023</f>
        <v>0</v>
      </c>
      <c r="G5023">
        <f>'Previous Trades Import_OMS Quer'!G5023</f>
        <v>0</v>
      </c>
      <c r="H5023">
        <f>'Previous Trades Import_OMS Quer'!H5023</f>
        <v>0</v>
      </c>
      <c r="I5023">
        <f>'Previous Trades Import_OMS Quer'!I5023</f>
        <v>0</v>
      </c>
      <c r="J5023">
        <f>'Previous Trades Import_OMS Quer'!J5023</f>
        <v>0</v>
      </c>
      <c r="K5023">
        <f>'Previous Trades Import_OMS Quer'!K5023</f>
        <v>0</v>
      </c>
      <c r="L5023">
        <f>'Previous Trades Import_OMS Quer'!L5023</f>
        <v>0</v>
      </c>
      <c r="M5023">
        <f>'Previous Trades Import_OMS Quer'!M5023</f>
        <v>0</v>
      </c>
      <c r="N5023">
        <f>'Previous Trades Import_OMS Quer'!N5023</f>
        <v>0</v>
      </c>
      <c r="O5023" t="str">
        <f>CLEAN('Previous Trades Import_OMS Quer'!O5023)</f>
        <v/>
      </c>
      <c r="Q5023" s="25">
        <f t="shared" si="156"/>
        <v>0</v>
      </c>
      <c r="R5023" s="25" t="e">
        <f>VLOOKUP(O5023,'Currency Balance'!$O$3:$Q$32,3,0)</f>
        <v>#N/A</v>
      </c>
      <c r="S5023" t="e">
        <f t="shared" si="157"/>
        <v>#N/A</v>
      </c>
    </row>
    <row r="5024" spans="1:19">
      <c r="A5024">
        <f>'Previous Trades Import_OMS Quer'!A5024</f>
        <v>0</v>
      </c>
      <c r="B5024">
        <f>'Previous Trades Import_OMS Quer'!B5024</f>
        <v>0</v>
      </c>
      <c r="C5024" s="22">
        <f>'Previous Trades Import_OMS Quer'!C5024</f>
        <v>0</v>
      </c>
      <c r="D5024">
        <f>'Previous Trades Import_OMS Quer'!D5024</f>
        <v>0</v>
      </c>
      <c r="E5024" s="22">
        <f>'Previous Trades Import_OMS Quer'!E5024</f>
        <v>0</v>
      </c>
      <c r="F5024">
        <f>'Previous Trades Import_OMS Quer'!F5024</f>
        <v>0</v>
      </c>
      <c r="G5024">
        <f>'Previous Trades Import_OMS Quer'!G5024</f>
        <v>0</v>
      </c>
      <c r="H5024">
        <f>'Previous Trades Import_OMS Quer'!H5024</f>
        <v>0</v>
      </c>
      <c r="I5024">
        <f>'Previous Trades Import_OMS Quer'!I5024</f>
        <v>0</v>
      </c>
      <c r="J5024">
        <f>'Previous Trades Import_OMS Quer'!J5024</f>
        <v>0</v>
      </c>
      <c r="K5024">
        <f>'Previous Trades Import_OMS Quer'!K5024</f>
        <v>0</v>
      </c>
      <c r="L5024">
        <f>'Previous Trades Import_OMS Quer'!L5024</f>
        <v>0</v>
      </c>
      <c r="M5024">
        <f>'Previous Trades Import_OMS Quer'!M5024</f>
        <v>0</v>
      </c>
      <c r="N5024">
        <f>'Previous Trades Import_OMS Quer'!N5024</f>
        <v>0</v>
      </c>
      <c r="O5024" t="str">
        <f>CLEAN('Previous Trades Import_OMS Quer'!O5024)</f>
        <v/>
      </c>
      <c r="Q5024" s="25">
        <f t="shared" si="156"/>
        <v>0</v>
      </c>
      <c r="R5024" s="25" t="e">
        <f>VLOOKUP(O5024,'Currency Balance'!$O$3:$Q$32,3,0)</f>
        <v>#N/A</v>
      </c>
      <c r="S5024" t="e">
        <f t="shared" si="157"/>
        <v>#N/A</v>
      </c>
    </row>
    <row r="5025" spans="1:19">
      <c r="A5025">
        <f>'Previous Trades Import_OMS Quer'!A5025</f>
        <v>0</v>
      </c>
      <c r="B5025">
        <f>'Previous Trades Import_OMS Quer'!B5025</f>
        <v>0</v>
      </c>
      <c r="C5025" s="22">
        <f>'Previous Trades Import_OMS Quer'!C5025</f>
        <v>0</v>
      </c>
      <c r="D5025">
        <f>'Previous Trades Import_OMS Quer'!D5025</f>
        <v>0</v>
      </c>
      <c r="E5025" s="22">
        <f>'Previous Trades Import_OMS Quer'!E5025</f>
        <v>0</v>
      </c>
      <c r="F5025">
        <f>'Previous Trades Import_OMS Quer'!F5025</f>
        <v>0</v>
      </c>
      <c r="G5025">
        <f>'Previous Trades Import_OMS Quer'!G5025</f>
        <v>0</v>
      </c>
      <c r="H5025">
        <f>'Previous Trades Import_OMS Quer'!H5025</f>
        <v>0</v>
      </c>
      <c r="I5025">
        <f>'Previous Trades Import_OMS Quer'!I5025</f>
        <v>0</v>
      </c>
      <c r="J5025">
        <f>'Previous Trades Import_OMS Quer'!J5025</f>
        <v>0</v>
      </c>
      <c r="K5025">
        <f>'Previous Trades Import_OMS Quer'!K5025</f>
        <v>0</v>
      </c>
      <c r="L5025">
        <f>'Previous Trades Import_OMS Quer'!L5025</f>
        <v>0</v>
      </c>
      <c r="M5025">
        <f>'Previous Trades Import_OMS Quer'!M5025</f>
        <v>0</v>
      </c>
      <c r="N5025">
        <f>'Previous Trades Import_OMS Quer'!N5025</f>
        <v>0</v>
      </c>
      <c r="O5025" t="str">
        <f>CLEAN('Previous Trades Import_OMS Quer'!O5025)</f>
        <v/>
      </c>
      <c r="Q5025" s="25">
        <f t="shared" si="156"/>
        <v>0</v>
      </c>
      <c r="R5025" s="25" t="e">
        <f>VLOOKUP(O5025,'Currency Balance'!$O$3:$Q$32,3,0)</f>
        <v>#N/A</v>
      </c>
      <c r="S5025" t="e">
        <f t="shared" si="157"/>
        <v>#N/A</v>
      </c>
    </row>
    <row r="5026" spans="1:19">
      <c r="A5026">
        <f>'Previous Trades Import_OMS Quer'!A5026</f>
        <v>0</v>
      </c>
      <c r="B5026">
        <f>'Previous Trades Import_OMS Quer'!B5026</f>
        <v>0</v>
      </c>
      <c r="C5026" s="22">
        <f>'Previous Trades Import_OMS Quer'!C5026</f>
        <v>0</v>
      </c>
      <c r="D5026">
        <f>'Previous Trades Import_OMS Quer'!D5026</f>
        <v>0</v>
      </c>
      <c r="E5026" s="22">
        <f>'Previous Trades Import_OMS Quer'!E5026</f>
        <v>0</v>
      </c>
      <c r="F5026">
        <f>'Previous Trades Import_OMS Quer'!F5026</f>
        <v>0</v>
      </c>
      <c r="G5026">
        <f>'Previous Trades Import_OMS Quer'!G5026</f>
        <v>0</v>
      </c>
      <c r="H5026">
        <f>'Previous Trades Import_OMS Quer'!H5026</f>
        <v>0</v>
      </c>
      <c r="I5026">
        <f>'Previous Trades Import_OMS Quer'!I5026</f>
        <v>0</v>
      </c>
      <c r="J5026">
        <f>'Previous Trades Import_OMS Quer'!J5026</f>
        <v>0</v>
      </c>
      <c r="K5026">
        <f>'Previous Trades Import_OMS Quer'!K5026</f>
        <v>0</v>
      </c>
      <c r="L5026">
        <f>'Previous Trades Import_OMS Quer'!L5026</f>
        <v>0</v>
      </c>
      <c r="M5026">
        <f>'Previous Trades Import_OMS Quer'!M5026</f>
        <v>0</v>
      </c>
      <c r="N5026">
        <f>'Previous Trades Import_OMS Quer'!N5026</f>
        <v>0</v>
      </c>
      <c r="O5026" t="str">
        <f>CLEAN('Previous Trades Import_OMS Quer'!O5026)</f>
        <v/>
      </c>
      <c r="Q5026" s="25">
        <f t="shared" si="156"/>
        <v>0</v>
      </c>
      <c r="R5026" s="25" t="e">
        <f>VLOOKUP(O5026,'Currency Balance'!$O$3:$Q$32,3,0)</f>
        <v>#N/A</v>
      </c>
      <c r="S5026" t="e">
        <f t="shared" si="157"/>
        <v>#N/A</v>
      </c>
    </row>
    <row r="5027" spans="1:19">
      <c r="A5027">
        <f>'Previous Trades Import_OMS Quer'!A5027</f>
        <v>0</v>
      </c>
      <c r="B5027">
        <f>'Previous Trades Import_OMS Quer'!B5027</f>
        <v>0</v>
      </c>
      <c r="C5027" s="22">
        <f>'Previous Trades Import_OMS Quer'!C5027</f>
        <v>0</v>
      </c>
      <c r="D5027">
        <f>'Previous Trades Import_OMS Quer'!D5027</f>
        <v>0</v>
      </c>
      <c r="E5027" s="22">
        <f>'Previous Trades Import_OMS Quer'!E5027</f>
        <v>0</v>
      </c>
      <c r="F5027">
        <f>'Previous Trades Import_OMS Quer'!F5027</f>
        <v>0</v>
      </c>
      <c r="G5027">
        <f>'Previous Trades Import_OMS Quer'!G5027</f>
        <v>0</v>
      </c>
      <c r="H5027">
        <f>'Previous Trades Import_OMS Quer'!H5027</f>
        <v>0</v>
      </c>
      <c r="I5027">
        <f>'Previous Trades Import_OMS Quer'!I5027</f>
        <v>0</v>
      </c>
      <c r="J5027">
        <f>'Previous Trades Import_OMS Quer'!J5027</f>
        <v>0</v>
      </c>
      <c r="K5027">
        <f>'Previous Trades Import_OMS Quer'!K5027</f>
        <v>0</v>
      </c>
      <c r="L5027">
        <f>'Previous Trades Import_OMS Quer'!L5027</f>
        <v>0</v>
      </c>
      <c r="M5027">
        <f>'Previous Trades Import_OMS Quer'!M5027</f>
        <v>0</v>
      </c>
      <c r="N5027">
        <f>'Previous Trades Import_OMS Quer'!N5027</f>
        <v>0</v>
      </c>
      <c r="O5027" t="str">
        <f>CLEAN('Previous Trades Import_OMS Quer'!O5027)</f>
        <v/>
      </c>
      <c r="Q5027" s="25">
        <f t="shared" si="156"/>
        <v>0</v>
      </c>
      <c r="R5027" s="25" t="e">
        <f>VLOOKUP(O5027,'Currency Balance'!$O$3:$Q$32,3,0)</f>
        <v>#N/A</v>
      </c>
      <c r="S5027" t="e">
        <f t="shared" si="157"/>
        <v>#N/A</v>
      </c>
    </row>
    <row r="5028" spans="1:19">
      <c r="A5028">
        <f>'Previous Trades Import_OMS Quer'!A5028</f>
        <v>0</v>
      </c>
      <c r="B5028">
        <f>'Previous Trades Import_OMS Quer'!B5028</f>
        <v>0</v>
      </c>
      <c r="C5028" s="22">
        <f>'Previous Trades Import_OMS Quer'!C5028</f>
        <v>0</v>
      </c>
      <c r="D5028">
        <f>'Previous Trades Import_OMS Quer'!D5028</f>
        <v>0</v>
      </c>
      <c r="E5028" s="22">
        <f>'Previous Trades Import_OMS Quer'!E5028</f>
        <v>0</v>
      </c>
      <c r="F5028">
        <f>'Previous Trades Import_OMS Quer'!F5028</f>
        <v>0</v>
      </c>
      <c r="G5028">
        <f>'Previous Trades Import_OMS Quer'!G5028</f>
        <v>0</v>
      </c>
      <c r="H5028">
        <f>'Previous Trades Import_OMS Quer'!H5028</f>
        <v>0</v>
      </c>
      <c r="I5028">
        <f>'Previous Trades Import_OMS Quer'!I5028</f>
        <v>0</v>
      </c>
      <c r="J5028">
        <f>'Previous Trades Import_OMS Quer'!J5028</f>
        <v>0</v>
      </c>
      <c r="K5028">
        <f>'Previous Trades Import_OMS Quer'!K5028</f>
        <v>0</v>
      </c>
      <c r="L5028">
        <f>'Previous Trades Import_OMS Quer'!L5028</f>
        <v>0</v>
      </c>
      <c r="M5028">
        <f>'Previous Trades Import_OMS Quer'!M5028</f>
        <v>0</v>
      </c>
      <c r="N5028">
        <f>'Previous Trades Import_OMS Quer'!N5028</f>
        <v>0</v>
      </c>
      <c r="O5028" t="str">
        <f>CLEAN('Previous Trades Import_OMS Quer'!O5028)</f>
        <v/>
      </c>
      <c r="Q5028" s="25">
        <f t="shared" si="156"/>
        <v>0</v>
      </c>
      <c r="R5028" s="25" t="e">
        <f>VLOOKUP(O5028,'Currency Balance'!$O$3:$Q$32,3,0)</f>
        <v>#N/A</v>
      </c>
      <c r="S5028" t="e">
        <f t="shared" si="157"/>
        <v>#N/A</v>
      </c>
    </row>
    <row r="5029" spans="1:19">
      <c r="A5029">
        <f>'Previous Trades Import_OMS Quer'!A5029</f>
        <v>0</v>
      </c>
      <c r="B5029">
        <f>'Previous Trades Import_OMS Quer'!B5029</f>
        <v>0</v>
      </c>
      <c r="C5029" s="22">
        <f>'Previous Trades Import_OMS Quer'!C5029</f>
        <v>0</v>
      </c>
      <c r="D5029">
        <f>'Previous Trades Import_OMS Quer'!D5029</f>
        <v>0</v>
      </c>
      <c r="E5029" s="22">
        <f>'Previous Trades Import_OMS Quer'!E5029</f>
        <v>0</v>
      </c>
      <c r="F5029">
        <f>'Previous Trades Import_OMS Quer'!F5029</f>
        <v>0</v>
      </c>
      <c r="G5029">
        <f>'Previous Trades Import_OMS Quer'!G5029</f>
        <v>0</v>
      </c>
      <c r="H5029">
        <f>'Previous Trades Import_OMS Quer'!H5029</f>
        <v>0</v>
      </c>
      <c r="I5029">
        <f>'Previous Trades Import_OMS Quer'!I5029</f>
        <v>0</v>
      </c>
      <c r="J5029">
        <f>'Previous Trades Import_OMS Quer'!J5029</f>
        <v>0</v>
      </c>
      <c r="K5029">
        <f>'Previous Trades Import_OMS Quer'!K5029</f>
        <v>0</v>
      </c>
      <c r="L5029">
        <f>'Previous Trades Import_OMS Quer'!L5029</f>
        <v>0</v>
      </c>
      <c r="M5029">
        <f>'Previous Trades Import_OMS Quer'!M5029</f>
        <v>0</v>
      </c>
      <c r="N5029">
        <f>'Previous Trades Import_OMS Quer'!N5029</f>
        <v>0</v>
      </c>
      <c r="O5029" t="str">
        <f>CLEAN('Previous Trades Import_OMS Quer'!O5029)</f>
        <v/>
      </c>
      <c r="Q5029" s="25">
        <f t="shared" si="156"/>
        <v>0</v>
      </c>
      <c r="R5029" s="25" t="e">
        <f>VLOOKUP(O5029,'Currency Balance'!$O$3:$Q$32,3,0)</f>
        <v>#N/A</v>
      </c>
      <c r="S5029" t="e">
        <f t="shared" si="157"/>
        <v>#N/A</v>
      </c>
    </row>
    <row r="5030" spans="1:19">
      <c r="A5030">
        <f>'Previous Trades Import_OMS Quer'!A5030</f>
        <v>0</v>
      </c>
      <c r="B5030">
        <f>'Previous Trades Import_OMS Quer'!B5030</f>
        <v>0</v>
      </c>
      <c r="C5030" s="22">
        <f>'Previous Trades Import_OMS Quer'!C5030</f>
        <v>0</v>
      </c>
      <c r="D5030">
        <f>'Previous Trades Import_OMS Quer'!D5030</f>
        <v>0</v>
      </c>
      <c r="E5030" s="22">
        <f>'Previous Trades Import_OMS Quer'!E5030</f>
        <v>0</v>
      </c>
      <c r="F5030">
        <f>'Previous Trades Import_OMS Quer'!F5030</f>
        <v>0</v>
      </c>
      <c r="G5030">
        <f>'Previous Trades Import_OMS Quer'!G5030</f>
        <v>0</v>
      </c>
      <c r="H5030">
        <f>'Previous Trades Import_OMS Quer'!H5030</f>
        <v>0</v>
      </c>
      <c r="I5030">
        <f>'Previous Trades Import_OMS Quer'!I5030</f>
        <v>0</v>
      </c>
      <c r="J5030">
        <f>'Previous Trades Import_OMS Quer'!J5030</f>
        <v>0</v>
      </c>
      <c r="K5030">
        <f>'Previous Trades Import_OMS Quer'!K5030</f>
        <v>0</v>
      </c>
      <c r="L5030">
        <f>'Previous Trades Import_OMS Quer'!L5030</f>
        <v>0</v>
      </c>
      <c r="M5030">
        <f>'Previous Trades Import_OMS Quer'!M5030</f>
        <v>0</v>
      </c>
      <c r="N5030">
        <f>'Previous Trades Import_OMS Quer'!N5030</f>
        <v>0</v>
      </c>
      <c r="O5030" t="str">
        <f>CLEAN('Previous Trades Import_OMS Quer'!O5030)</f>
        <v/>
      </c>
      <c r="Q5030" s="25">
        <f t="shared" si="156"/>
        <v>0</v>
      </c>
      <c r="R5030" s="25" t="e">
        <f>VLOOKUP(O5030,'Currency Balance'!$O$3:$Q$32,3,0)</f>
        <v>#N/A</v>
      </c>
      <c r="S5030" t="e">
        <f t="shared" si="157"/>
        <v>#N/A</v>
      </c>
    </row>
    <row r="5031" spans="1:19">
      <c r="A5031">
        <f>'Previous Trades Import_OMS Quer'!A5031</f>
        <v>0</v>
      </c>
      <c r="B5031">
        <f>'Previous Trades Import_OMS Quer'!B5031</f>
        <v>0</v>
      </c>
      <c r="C5031" s="22">
        <f>'Previous Trades Import_OMS Quer'!C5031</f>
        <v>0</v>
      </c>
      <c r="D5031">
        <f>'Previous Trades Import_OMS Quer'!D5031</f>
        <v>0</v>
      </c>
      <c r="E5031" s="22">
        <f>'Previous Trades Import_OMS Quer'!E5031</f>
        <v>0</v>
      </c>
      <c r="F5031">
        <f>'Previous Trades Import_OMS Quer'!F5031</f>
        <v>0</v>
      </c>
      <c r="G5031">
        <f>'Previous Trades Import_OMS Quer'!G5031</f>
        <v>0</v>
      </c>
      <c r="H5031">
        <f>'Previous Trades Import_OMS Quer'!H5031</f>
        <v>0</v>
      </c>
      <c r="I5031">
        <f>'Previous Trades Import_OMS Quer'!I5031</f>
        <v>0</v>
      </c>
      <c r="J5031">
        <f>'Previous Trades Import_OMS Quer'!J5031</f>
        <v>0</v>
      </c>
      <c r="K5031">
        <f>'Previous Trades Import_OMS Quer'!K5031</f>
        <v>0</v>
      </c>
      <c r="L5031">
        <f>'Previous Trades Import_OMS Quer'!L5031</f>
        <v>0</v>
      </c>
      <c r="M5031">
        <f>'Previous Trades Import_OMS Quer'!M5031</f>
        <v>0</v>
      </c>
      <c r="N5031">
        <f>'Previous Trades Import_OMS Quer'!N5031</f>
        <v>0</v>
      </c>
      <c r="O5031" t="str">
        <f>CLEAN('Previous Trades Import_OMS Quer'!O5031)</f>
        <v/>
      </c>
      <c r="Q5031" s="25">
        <f t="shared" si="156"/>
        <v>0</v>
      </c>
      <c r="R5031" s="25" t="e">
        <f>VLOOKUP(O5031,'Currency Balance'!$O$3:$Q$32,3,0)</f>
        <v>#N/A</v>
      </c>
      <c r="S5031" t="e">
        <f t="shared" si="157"/>
        <v>#N/A</v>
      </c>
    </row>
    <row r="5032" spans="1:19">
      <c r="A5032">
        <f>'Previous Trades Import_OMS Quer'!A5032</f>
        <v>0</v>
      </c>
      <c r="B5032">
        <f>'Previous Trades Import_OMS Quer'!B5032</f>
        <v>0</v>
      </c>
      <c r="C5032" s="22">
        <f>'Previous Trades Import_OMS Quer'!C5032</f>
        <v>0</v>
      </c>
      <c r="D5032">
        <f>'Previous Trades Import_OMS Quer'!D5032</f>
        <v>0</v>
      </c>
      <c r="E5032" s="22">
        <f>'Previous Trades Import_OMS Quer'!E5032</f>
        <v>0</v>
      </c>
      <c r="F5032">
        <f>'Previous Trades Import_OMS Quer'!F5032</f>
        <v>0</v>
      </c>
      <c r="G5032">
        <f>'Previous Trades Import_OMS Quer'!G5032</f>
        <v>0</v>
      </c>
      <c r="H5032">
        <f>'Previous Trades Import_OMS Quer'!H5032</f>
        <v>0</v>
      </c>
      <c r="I5032">
        <f>'Previous Trades Import_OMS Quer'!I5032</f>
        <v>0</v>
      </c>
      <c r="J5032">
        <f>'Previous Trades Import_OMS Quer'!J5032</f>
        <v>0</v>
      </c>
      <c r="K5032">
        <f>'Previous Trades Import_OMS Quer'!K5032</f>
        <v>0</v>
      </c>
      <c r="L5032">
        <f>'Previous Trades Import_OMS Quer'!L5032</f>
        <v>0</v>
      </c>
      <c r="M5032">
        <f>'Previous Trades Import_OMS Quer'!M5032</f>
        <v>0</v>
      </c>
      <c r="N5032">
        <f>'Previous Trades Import_OMS Quer'!N5032</f>
        <v>0</v>
      </c>
      <c r="O5032" t="str">
        <f>CLEAN('Previous Trades Import_OMS Quer'!O5032)</f>
        <v/>
      </c>
      <c r="Q5032" s="25">
        <f t="shared" si="156"/>
        <v>0</v>
      </c>
      <c r="R5032" s="25" t="e">
        <f>VLOOKUP(O5032,'Currency Balance'!$O$3:$Q$32,3,0)</f>
        <v>#N/A</v>
      </c>
      <c r="S5032" t="e">
        <f t="shared" si="157"/>
        <v>#N/A</v>
      </c>
    </row>
    <row r="5033" spans="1:19">
      <c r="A5033">
        <f>'Previous Trades Import_OMS Quer'!A5033</f>
        <v>0</v>
      </c>
      <c r="B5033">
        <f>'Previous Trades Import_OMS Quer'!B5033</f>
        <v>0</v>
      </c>
      <c r="C5033" s="22">
        <f>'Previous Trades Import_OMS Quer'!C5033</f>
        <v>0</v>
      </c>
      <c r="D5033">
        <f>'Previous Trades Import_OMS Quer'!D5033</f>
        <v>0</v>
      </c>
      <c r="E5033" s="22">
        <f>'Previous Trades Import_OMS Quer'!E5033</f>
        <v>0</v>
      </c>
      <c r="F5033">
        <f>'Previous Trades Import_OMS Quer'!F5033</f>
        <v>0</v>
      </c>
      <c r="G5033">
        <f>'Previous Trades Import_OMS Quer'!G5033</f>
        <v>0</v>
      </c>
      <c r="H5033">
        <f>'Previous Trades Import_OMS Quer'!H5033</f>
        <v>0</v>
      </c>
      <c r="I5033">
        <f>'Previous Trades Import_OMS Quer'!I5033</f>
        <v>0</v>
      </c>
      <c r="J5033">
        <f>'Previous Trades Import_OMS Quer'!J5033</f>
        <v>0</v>
      </c>
      <c r="K5033">
        <f>'Previous Trades Import_OMS Quer'!K5033</f>
        <v>0</v>
      </c>
      <c r="L5033">
        <f>'Previous Trades Import_OMS Quer'!L5033</f>
        <v>0</v>
      </c>
      <c r="M5033">
        <f>'Previous Trades Import_OMS Quer'!M5033</f>
        <v>0</v>
      </c>
      <c r="N5033">
        <f>'Previous Trades Import_OMS Quer'!N5033</f>
        <v>0</v>
      </c>
      <c r="O5033" t="str">
        <f>CLEAN('Previous Trades Import_OMS Quer'!O5033)</f>
        <v/>
      </c>
      <c r="Q5033" s="25">
        <f t="shared" si="156"/>
        <v>0</v>
      </c>
      <c r="R5033" s="25" t="e">
        <f>VLOOKUP(O5033,'Currency Balance'!$O$3:$Q$32,3,0)</f>
        <v>#N/A</v>
      </c>
      <c r="S5033" t="e">
        <f t="shared" si="157"/>
        <v>#N/A</v>
      </c>
    </row>
    <row r="5034" spans="1:19">
      <c r="A5034">
        <f>'Previous Trades Import_OMS Quer'!A5034</f>
        <v>0</v>
      </c>
      <c r="B5034">
        <f>'Previous Trades Import_OMS Quer'!B5034</f>
        <v>0</v>
      </c>
      <c r="C5034" s="22">
        <f>'Previous Trades Import_OMS Quer'!C5034</f>
        <v>0</v>
      </c>
      <c r="D5034">
        <f>'Previous Trades Import_OMS Quer'!D5034</f>
        <v>0</v>
      </c>
      <c r="E5034" s="22">
        <f>'Previous Trades Import_OMS Quer'!E5034</f>
        <v>0</v>
      </c>
      <c r="F5034">
        <f>'Previous Trades Import_OMS Quer'!F5034</f>
        <v>0</v>
      </c>
      <c r="G5034">
        <f>'Previous Trades Import_OMS Quer'!G5034</f>
        <v>0</v>
      </c>
      <c r="H5034">
        <f>'Previous Trades Import_OMS Quer'!H5034</f>
        <v>0</v>
      </c>
      <c r="I5034">
        <f>'Previous Trades Import_OMS Quer'!I5034</f>
        <v>0</v>
      </c>
      <c r="J5034">
        <f>'Previous Trades Import_OMS Quer'!J5034</f>
        <v>0</v>
      </c>
      <c r="K5034">
        <f>'Previous Trades Import_OMS Quer'!K5034</f>
        <v>0</v>
      </c>
      <c r="L5034">
        <f>'Previous Trades Import_OMS Quer'!L5034</f>
        <v>0</v>
      </c>
      <c r="M5034">
        <f>'Previous Trades Import_OMS Quer'!M5034</f>
        <v>0</v>
      </c>
      <c r="N5034">
        <f>'Previous Trades Import_OMS Quer'!N5034</f>
        <v>0</v>
      </c>
      <c r="O5034" t="str">
        <f>CLEAN('Previous Trades Import_OMS Quer'!O5034)</f>
        <v/>
      </c>
      <c r="Q5034" s="25">
        <f t="shared" si="156"/>
        <v>0</v>
      </c>
      <c r="R5034" s="25" t="e">
        <f>VLOOKUP(O5034,'Currency Balance'!$O$3:$Q$32,3,0)</f>
        <v>#N/A</v>
      </c>
      <c r="S5034" t="e">
        <f t="shared" si="157"/>
        <v>#N/A</v>
      </c>
    </row>
    <row r="5035" spans="1:19">
      <c r="A5035">
        <f>'Previous Trades Import_OMS Quer'!A5035</f>
        <v>0</v>
      </c>
      <c r="B5035">
        <f>'Previous Trades Import_OMS Quer'!B5035</f>
        <v>0</v>
      </c>
      <c r="C5035" s="22">
        <f>'Previous Trades Import_OMS Quer'!C5035</f>
        <v>0</v>
      </c>
      <c r="D5035">
        <f>'Previous Trades Import_OMS Quer'!D5035</f>
        <v>0</v>
      </c>
      <c r="E5035" s="22">
        <f>'Previous Trades Import_OMS Quer'!E5035</f>
        <v>0</v>
      </c>
      <c r="F5035">
        <f>'Previous Trades Import_OMS Quer'!F5035</f>
        <v>0</v>
      </c>
      <c r="G5035">
        <f>'Previous Trades Import_OMS Quer'!G5035</f>
        <v>0</v>
      </c>
      <c r="H5035">
        <f>'Previous Trades Import_OMS Quer'!H5035</f>
        <v>0</v>
      </c>
      <c r="I5035">
        <f>'Previous Trades Import_OMS Quer'!I5035</f>
        <v>0</v>
      </c>
      <c r="J5035">
        <f>'Previous Trades Import_OMS Quer'!J5035</f>
        <v>0</v>
      </c>
      <c r="K5035">
        <f>'Previous Trades Import_OMS Quer'!K5035</f>
        <v>0</v>
      </c>
      <c r="L5035">
        <f>'Previous Trades Import_OMS Quer'!L5035</f>
        <v>0</v>
      </c>
      <c r="M5035">
        <f>'Previous Trades Import_OMS Quer'!M5035</f>
        <v>0</v>
      </c>
      <c r="N5035">
        <f>'Previous Trades Import_OMS Quer'!N5035</f>
        <v>0</v>
      </c>
      <c r="O5035" t="str">
        <f>CLEAN('Previous Trades Import_OMS Quer'!O5035)</f>
        <v/>
      </c>
      <c r="Q5035" s="25">
        <f t="shared" si="156"/>
        <v>0</v>
      </c>
      <c r="R5035" s="25" t="e">
        <f>VLOOKUP(O5035,'Currency Balance'!$O$3:$Q$32,3,0)</f>
        <v>#N/A</v>
      </c>
      <c r="S5035" t="e">
        <f t="shared" si="157"/>
        <v>#N/A</v>
      </c>
    </row>
    <row r="5036" spans="1:19">
      <c r="A5036">
        <f>'Previous Trades Import_OMS Quer'!A5036</f>
        <v>0</v>
      </c>
      <c r="B5036">
        <f>'Previous Trades Import_OMS Quer'!B5036</f>
        <v>0</v>
      </c>
      <c r="C5036" s="22">
        <f>'Previous Trades Import_OMS Quer'!C5036</f>
        <v>0</v>
      </c>
      <c r="D5036">
        <f>'Previous Trades Import_OMS Quer'!D5036</f>
        <v>0</v>
      </c>
      <c r="E5036" s="22">
        <f>'Previous Trades Import_OMS Quer'!E5036</f>
        <v>0</v>
      </c>
      <c r="F5036">
        <f>'Previous Trades Import_OMS Quer'!F5036</f>
        <v>0</v>
      </c>
      <c r="G5036">
        <f>'Previous Trades Import_OMS Quer'!G5036</f>
        <v>0</v>
      </c>
      <c r="H5036">
        <f>'Previous Trades Import_OMS Quer'!H5036</f>
        <v>0</v>
      </c>
      <c r="I5036">
        <f>'Previous Trades Import_OMS Quer'!I5036</f>
        <v>0</v>
      </c>
      <c r="J5036">
        <f>'Previous Trades Import_OMS Quer'!J5036</f>
        <v>0</v>
      </c>
      <c r="K5036">
        <f>'Previous Trades Import_OMS Quer'!K5036</f>
        <v>0</v>
      </c>
      <c r="L5036">
        <f>'Previous Trades Import_OMS Quer'!L5036</f>
        <v>0</v>
      </c>
      <c r="M5036">
        <f>'Previous Trades Import_OMS Quer'!M5036</f>
        <v>0</v>
      </c>
      <c r="N5036">
        <f>'Previous Trades Import_OMS Quer'!N5036</f>
        <v>0</v>
      </c>
      <c r="O5036" t="str">
        <f>CLEAN('Previous Trades Import_OMS Quer'!O5036)</f>
        <v/>
      </c>
      <c r="Q5036" s="25">
        <f t="shared" si="156"/>
        <v>0</v>
      </c>
      <c r="R5036" s="25" t="e">
        <f>VLOOKUP(O5036,'Currency Balance'!$O$3:$Q$32,3,0)</f>
        <v>#N/A</v>
      </c>
      <c r="S5036" t="e">
        <f t="shared" si="157"/>
        <v>#N/A</v>
      </c>
    </row>
    <row r="5037" spans="1:19">
      <c r="A5037">
        <f>'Previous Trades Import_OMS Quer'!A5037</f>
        <v>0</v>
      </c>
      <c r="B5037">
        <f>'Previous Trades Import_OMS Quer'!B5037</f>
        <v>0</v>
      </c>
      <c r="C5037" s="22">
        <f>'Previous Trades Import_OMS Quer'!C5037</f>
        <v>0</v>
      </c>
      <c r="D5037">
        <f>'Previous Trades Import_OMS Quer'!D5037</f>
        <v>0</v>
      </c>
      <c r="E5037" s="22">
        <f>'Previous Trades Import_OMS Quer'!E5037</f>
        <v>0</v>
      </c>
      <c r="F5037">
        <f>'Previous Trades Import_OMS Quer'!F5037</f>
        <v>0</v>
      </c>
      <c r="G5037">
        <f>'Previous Trades Import_OMS Quer'!G5037</f>
        <v>0</v>
      </c>
      <c r="H5037">
        <f>'Previous Trades Import_OMS Quer'!H5037</f>
        <v>0</v>
      </c>
      <c r="I5037">
        <f>'Previous Trades Import_OMS Quer'!I5037</f>
        <v>0</v>
      </c>
      <c r="J5037">
        <f>'Previous Trades Import_OMS Quer'!J5037</f>
        <v>0</v>
      </c>
      <c r="K5037">
        <f>'Previous Trades Import_OMS Quer'!K5037</f>
        <v>0</v>
      </c>
      <c r="L5037">
        <f>'Previous Trades Import_OMS Quer'!L5037</f>
        <v>0</v>
      </c>
      <c r="M5037">
        <f>'Previous Trades Import_OMS Quer'!M5037</f>
        <v>0</v>
      </c>
      <c r="N5037">
        <f>'Previous Trades Import_OMS Quer'!N5037</f>
        <v>0</v>
      </c>
      <c r="O5037" t="str">
        <f>CLEAN('Previous Trades Import_OMS Quer'!O5037)</f>
        <v/>
      </c>
      <c r="Q5037" s="25">
        <f t="shared" si="156"/>
        <v>0</v>
      </c>
      <c r="R5037" s="25" t="e">
        <f>VLOOKUP(O5037,'Currency Balance'!$O$3:$Q$32,3,0)</f>
        <v>#N/A</v>
      </c>
      <c r="S5037" t="e">
        <f t="shared" si="157"/>
        <v>#N/A</v>
      </c>
    </row>
    <row r="5038" spans="1:19">
      <c r="A5038">
        <f>'Previous Trades Import_OMS Quer'!A5038</f>
        <v>0</v>
      </c>
      <c r="B5038">
        <f>'Previous Trades Import_OMS Quer'!B5038</f>
        <v>0</v>
      </c>
      <c r="C5038" s="22">
        <f>'Previous Trades Import_OMS Quer'!C5038</f>
        <v>0</v>
      </c>
      <c r="D5038">
        <f>'Previous Trades Import_OMS Quer'!D5038</f>
        <v>0</v>
      </c>
      <c r="E5038" s="22">
        <f>'Previous Trades Import_OMS Quer'!E5038</f>
        <v>0</v>
      </c>
      <c r="F5038">
        <f>'Previous Trades Import_OMS Quer'!F5038</f>
        <v>0</v>
      </c>
      <c r="G5038">
        <f>'Previous Trades Import_OMS Quer'!G5038</f>
        <v>0</v>
      </c>
      <c r="H5038">
        <f>'Previous Trades Import_OMS Quer'!H5038</f>
        <v>0</v>
      </c>
      <c r="I5038">
        <f>'Previous Trades Import_OMS Quer'!I5038</f>
        <v>0</v>
      </c>
      <c r="J5038">
        <f>'Previous Trades Import_OMS Quer'!J5038</f>
        <v>0</v>
      </c>
      <c r="K5038">
        <f>'Previous Trades Import_OMS Quer'!K5038</f>
        <v>0</v>
      </c>
      <c r="L5038">
        <f>'Previous Trades Import_OMS Quer'!L5038</f>
        <v>0</v>
      </c>
      <c r="M5038">
        <f>'Previous Trades Import_OMS Quer'!M5038</f>
        <v>0</v>
      </c>
      <c r="N5038">
        <f>'Previous Trades Import_OMS Quer'!N5038</f>
        <v>0</v>
      </c>
      <c r="O5038" t="str">
        <f>CLEAN('Previous Trades Import_OMS Quer'!O5038)</f>
        <v/>
      </c>
      <c r="Q5038" s="25">
        <f t="shared" si="156"/>
        <v>0</v>
      </c>
      <c r="R5038" s="25" t="e">
        <f>VLOOKUP(O5038,'Currency Balance'!$O$3:$Q$32,3,0)</f>
        <v>#N/A</v>
      </c>
      <c r="S5038" t="e">
        <f t="shared" si="157"/>
        <v>#N/A</v>
      </c>
    </row>
    <row r="5039" spans="1:19">
      <c r="A5039">
        <f>'Previous Trades Import_OMS Quer'!A5039</f>
        <v>0</v>
      </c>
      <c r="B5039">
        <f>'Previous Trades Import_OMS Quer'!B5039</f>
        <v>0</v>
      </c>
      <c r="C5039" s="22">
        <f>'Previous Trades Import_OMS Quer'!C5039</f>
        <v>0</v>
      </c>
      <c r="D5039">
        <f>'Previous Trades Import_OMS Quer'!D5039</f>
        <v>0</v>
      </c>
      <c r="E5039" s="22">
        <f>'Previous Trades Import_OMS Quer'!E5039</f>
        <v>0</v>
      </c>
      <c r="F5039">
        <f>'Previous Trades Import_OMS Quer'!F5039</f>
        <v>0</v>
      </c>
      <c r="G5039">
        <f>'Previous Trades Import_OMS Quer'!G5039</f>
        <v>0</v>
      </c>
      <c r="H5039">
        <f>'Previous Trades Import_OMS Quer'!H5039</f>
        <v>0</v>
      </c>
      <c r="I5039">
        <f>'Previous Trades Import_OMS Quer'!I5039</f>
        <v>0</v>
      </c>
      <c r="J5039">
        <f>'Previous Trades Import_OMS Quer'!J5039</f>
        <v>0</v>
      </c>
      <c r="K5039">
        <f>'Previous Trades Import_OMS Quer'!K5039</f>
        <v>0</v>
      </c>
      <c r="L5039">
        <f>'Previous Trades Import_OMS Quer'!L5039</f>
        <v>0</v>
      </c>
      <c r="M5039">
        <f>'Previous Trades Import_OMS Quer'!M5039</f>
        <v>0</v>
      </c>
      <c r="N5039">
        <f>'Previous Trades Import_OMS Quer'!N5039</f>
        <v>0</v>
      </c>
      <c r="O5039" t="str">
        <f>CLEAN('Previous Trades Import_OMS Quer'!O5039)</f>
        <v/>
      </c>
      <c r="Q5039" s="25">
        <f t="shared" si="156"/>
        <v>0</v>
      </c>
      <c r="R5039" s="25" t="e">
        <f>VLOOKUP(O5039,'Currency Balance'!$O$3:$Q$32,3,0)</f>
        <v>#N/A</v>
      </c>
      <c r="S5039" t="e">
        <f t="shared" si="157"/>
        <v>#N/A</v>
      </c>
    </row>
    <row r="5040" spans="1:19">
      <c r="A5040">
        <f>'Previous Trades Import_OMS Quer'!A5040</f>
        <v>0</v>
      </c>
      <c r="B5040">
        <f>'Previous Trades Import_OMS Quer'!B5040</f>
        <v>0</v>
      </c>
      <c r="C5040" s="22">
        <f>'Previous Trades Import_OMS Quer'!C5040</f>
        <v>0</v>
      </c>
      <c r="D5040">
        <f>'Previous Trades Import_OMS Quer'!D5040</f>
        <v>0</v>
      </c>
      <c r="E5040" s="22">
        <f>'Previous Trades Import_OMS Quer'!E5040</f>
        <v>0</v>
      </c>
      <c r="F5040">
        <f>'Previous Trades Import_OMS Quer'!F5040</f>
        <v>0</v>
      </c>
      <c r="G5040">
        <f>'Previous Trades Import_OMS Quer'!G5040</f>
        <v>0</v>
      </c>
      <c r="H5040">
        <f>'Previous Trades Import_OMS Quer'!H5040</f>
        <v>0</v>
      </c>
      <c r="I5040">
        <f>'Previous Trades Import_OMS Quer'!I5040</f>
        <v>0</v>
      </c>
      <c r="J5040">
        <f>'Previous Trades Import_OMS Quer'!J5040</f>
        <v>0</v>
      </c>
      <c r="K5040">
        <f>'Previous Trades Import_OMS Quer'!K5040</f>
        <v>0</v>
      </c>
      <c r="L5040">
        <f>'Previous Trades Import_OMS Quer'!L5040</f>
        <v>0</v>
      </c>
      <c r="M5040">
        <f>'Previous Trades Import_OMS Quer'!M5040</f>
        <v>0</v>
      </c>
      <c r="N5040">
        <f>'Previous Trades Import_OMS Quer'!N5040</f>
        <v>0</v>
      </c>
      <c r="O5040" t="str">
        <f>CLEAN('Previous Trades Import_OMS Quer'!O5040)</f>
        <v/>
      </c>
      <c r="Q5040" s="25">
        <f t="shared" si="156"/>
        <v>0</v>
      </c>
      <c r="R5040" s="25" t="e">
        <f>VLOOKUP(O5040,'Currency Balance'!$O$3:$Q$32,3,0)</f>
        <v>#N/A</v>
      </c>
      <c r="S5040" t="e">
        <f t="shared" si="157"/>
        <v>#N/A</v>
      </c>
    </row>
    <row r="5041" spans="1:19">
      <c r="A5041">
        <f>'Previous Trades Import_OMS Quer'!A5041</f>
        <v>0</v>
      </c>
      <c r="B5041">
        <f>'Previous Trades Import_OMS Quer'!B5041</f>
        <v>0</v>
      </c>
      <c r="C5041" s="22">
        <f>'Previous Trades Import_OMS Quer'!C5041</f>
        <v>0</v>
      </c>
      <c r="D5041">
        <f>'Previous Trades Import_OMS Quer'!D5041</f>
        <v>0</v>
      </c>
      <c r="E5041" s="22">
        <f>'Previous Trades Import_OMS Quer'!E5041</f>
        <v>0</v>
      </c>
      <c r="F5041">
        <f>'Previous Trades Import_OMS Quer'!F5041</f>
        <v>0</v>
      </c>
      <c r="G5041">
        <f>'Previous Trades Import_OMS Quer'!G5041</f>
        <v>0</v>
      </c>
      <c r="H5041">
        <f>'Previous Trades Import_OMS Quer'!H5041</f>
        <v>0</v>
      </c>
      <c r="I5041">
        <f>'Previous Trades Import_OMS Quer'!I5041</f>
        <v>0</v>
      </c>
      <c r="J5041">
        <f>'Previous Trades Import_OMS Quer'!J5041</f>
        <v>0</v>
      </c>
      <c r="K5041">
        <f>'Previous Trades Import_OMS Quer'!K5041</f>
        <v>0</v>
      </c>
      <c r="L5041">
        <f>'Previous Trades Import_OMS Quer'!L5041</f>
        <v>0</v>
      </c>
      <c r="M5041">
        <f>'Previous Trades Import_OMS Quer'!M5041</f>
        <v>0</v>
      </c>
      <c r="N5041">
        <f>'Previous Trades Import_OMS Quer'!N5041</f>
        <v>0</v>
      </c>
      <c r="O5041" t="str">
        <f>CLEAN('Previous Trades Import_OMS Quer'!O5041)</f>
        <v/>
      </c>
      <c r="Q5041" s="25">
        <f t="shared" si="156"/>
        <v>0</v>
      </c>
      <c r="R5041" s="25" t="e">
        <f>VLOOKUP(O5041,'Currency Balance'!$O$3:$Q$32,3,0)</f>
        <v>#N/A</v>
      </c>
      <c r="S5041" t="e">
        <f t="shared" si="157"/>
        <v>#N/A</v>
      </c>
    </row>
    <row r="5042" spans="1:19">
      <c r="A5042">
        <f>'Previous Trades Import_OMS Quer'!A5042</f>
        <v>0</v>
      </c>
      <c r="B5042">
        <f>'Previous Trades Import_OMS Quer'!B5042</f>
        <v>0</v>
      </c>
      <c r="C5042" s="22">
        <f>'Previous Trades Import_OMS Quer'!C5042</f>
        <v>0</v>
      </c>
      <c r="D5042">
        <f>'Previous Trades Import_OMS Quer'!D5042</f>
        <v>0</v>
      </c>
      <c r="E5042" s="22">
        <f>'Previous Trades Import_OMS Quer'!E5042</f>
        <v>0</v>
      </c>
      <c r="F5042">
        <f>'Previous Trades Import_OMS Quer'!F5042</f>
        <v>0</v>
      </c>
      <c r="G5042">
        <f>'Previous Trades Import_OMS Quer'!G5042</f>
        <v>0</v>
      </c>
      <c r="H5042">
        <f>'Previous Trades Import_OMS Quer'!H5042</f>
        <v>0</v>
      </c>
      <c r="I5042">
        <f>'Previous Trades Import_OMS Quer'!I5042</f>
        <v>0</v>
      </c>
      <c r="J5042">
        <f>'Previous Trades Import_OMS Quer'!J5042</f>
        <v>0</v>
      </c>
      <c r="K5042">
        <f>'Previous Trades Import_OMS Quer'!K5042</f>
        <v>0</v>
      </c>
      <c r="L5042">
        <f>'Previous Trades Import_OMS Quer'!L5042</f>
        <v>0</v>
      </c>
      <c r="M5042">
        <f>'Previous Trades Import_OMS Quer'!M5042</f>
        <v>0</v>
      </c>
      <c r="N5042">
        <f>'Previous Trades Import_OMS Quer'!N5042</f>
        <v>0</v>
      </c>
      <c r="O5042" t="str">
        <f>CLEAN('Previous Trades Import_OMS Quer'!O5042)</f>
        <v/>
      </c>
      <c r="Q5042" s="25">
        <f t="shared" si="156"/>
        <v>0</v>
      </c>
      <c r="R5042" s="25" t="e">
        <f>VLOOKUP(O5042,'Currency Balance'!$O$3:$Q$32,3,0)</f>
        <v>#N/A</v>
      </c>
      <c r="S5042" t="e">
        <f t="shared" si="157"/>
        <v>#N/A</v>
      </c>
    </row>
    <row r="5043" spans="1:19">
      <c r="A5043">
        <f>'Previous Trades Import_OMS Quer'!A5043</f>
        <v>0</v>
      </c>
      <c r="B5043">
        <f>'Previous Trades Import_OMS Quer'!B5043</f>
        <v>0</v>
      </c>
      <c r="C5043" s="22">
        <f>'Previous Trades Import_OMS Quer'!C5043</f>
        <v>0</v>
      </c>
      <c r="D5043">
        <f>'Previous Trades Import_OMS Quer'!D5043</f>
        <v>0</v>
      </c>
      <c r="E5043" s="22">
        <f>'Previous Trades Import_OMS Quer'!E5043</f>
        <v>0</v>
      </c>
      <c r="F5043">
        <f>'Previous Trades Import_OMS Quer'!F5043</f>
        <v>0</v>
      </c>
      <c r="G5043">
        <f>'Previous Trades Import_OMS Quer'!G5043</f>
        <v>0</v>
      </c>
      <c r="H5043">
        <f>'Previous Trades Import_OMS Quer'!H5043</f>
        <v>0</v>
      </c>
      <c r="I5043">
        <f>'Previous Trades Import_OMS Quer'!I5043</f>
        <v>0</v>
      </c>
      <c r="J5043">
        <f>'Previous Trades Import_OMS Quer'!J5043</f>
        <v>0</v>
      </c>
      <c r="K5043">
        <f>'Previous Trades Import_OMS Quer'!K5043</f>
        <v>0</v>
      </c>
      <c r="L5043">
        <f>'Previous Trades Import_OMS Quer'!L5043</f>
        <v>0</v>
      </c>
      <c r="M5043">
        <f>'Previous Trades Import_OMS Quer'!M5043</f>
        <v>0</v>
      </c>
      <c r="N5043">
        <f>'Previous Trades Import_OMS Quer'!N5043</f>
        <v>0</v>
      </c>
      <c r="O5043" t="str">
        <f>CLEAN('Previous Trades Import_OMS Quer'!O5043)</f>
        <v/>
      </c>
      <c r="Q5043" s="25">
        <f t="shared" si="156"/>
        <v>0</v>
      </c>
      <c r="R5043" s="25" t="e">
        <f>VLOOKUP(O5043,'Currency Balance'!$O$3:$Q$32,3,0)</f>
        <v>#N/A</v>
      </c>
      <c r="S5043" t="e">
        <f t="shared" si="157"/>
        <v>#N/A</v>
      </c>
    </row>
    <row r="5044" spans="1:19">
      <c r="A5044">
        <f>'Previous Trades Import_OMS Quer'!A5044</f>
        <v>0</v>
      </c>
      <c r="B5044">
        <f>'Previous Trades Import_OMS Quer'!B5044</f>
        <v>0</v>
      </c>
      <c r="C5044" s="22">
        <f>'Previous Trades Import_OMS Quer'!C5044</f>
        <v>0</v>
      </c>
      <c r="D5044">
        <f>'Previous Trades Import_OMS Quer'!D5044</f>
        <v>0</v>
      </c>
      <c r="E5044" s="22">
        <f>'Previous Trades Import_OMS Quer'!E5044</f>
        <v>0</v>
      </c>
      <c r="F5044">
        <f>'Previous Trades Import_OMS Quer'!F5044</f>
        <v>0</v>
      </c>
      <c r="G5044">
        <f>'Previous Trades Import_OMS Quer'!G5044</f>
        <v>0</v>
      </c>
      <c r="H5044">
        <f>'Previous Trades Import_OMS Quer'!H5044</f>
        <v>0</v>
      </c>
      <c r="I5044">
        <f>'Previous Trades Import_OMS Quer'!I5044</f>
        <v>0</v>
      </c>
      <c r="J5044">
        <f>'Previous Trades Import_OMS Quer'!J5044</f>
        <v>0</v>
      </c>
      <c r="K5044">
        <f>'Previous Trades Import_OMS Quer'!K5044</f>
        <v>0</v>
      </c>
      <c r="L5044">
        <f>'Previous Trades Import_OMS Quer'!L5044</f>
        <v>0</v>
      </c>
      <c r="M5044">
        <f>'Previous Trades Import_OMS Quer'!M5044</f>
        <v>0</v>
      </c>
      <c r="N5044">
        <f>'Previous Trades Import_OMS Quer'!N5044</f>
        <v>0</v>
      </c>
      <c r="O5044" t="str">
        <f>CLEAN('Previous Trades Import_OMS Quer'!O5044)</f>
        <v/>
      </c>
      <c r="Q5044" s="25">
        <f t="shared" si="156"/>
        <v>0</v>
      </c>
      <c r="R5044" s="25" t="e">
        <f>VLOOKUP(O5044,'Currency Balance'!$O$3:$Q$32,3,0)</f>
        <v>#N/A</v>
      </c>
      <c r="S5044" t="e">
        <f t="shared" si="157"/>
        <v>#N/A</v>
      </c>
    </row>
    <row r="5045" spans="1:19">
      <c r="A5045">
        <f>'Previous Trades Import_OMS Quer'!A5045</f>
        <v>0</v>
      </c>
      <c r="B5045">
        <f>'Previous Trades Import_OMS Quer'!B5045</f>
        <v>0</v>
      </c>
      <c r="C5045" s="22">
        <f>'Previous Trades Import_OMS Quer'!C5045</f>
        <v>0</v>
      </c>
      <c r="D5045">
        <f>'Previous Trades Import_OMS Quer'!D5045</f>
        <v>0</v>
      </c>
      <c r="E5045" s="22">
        <f>'Previous Trades Import_OMS Quer'!E5045</f>
        <v>0</v>
      </c>
      <c r="F5045">
        <f>'Previous Trades Import_OMS Quer'!F5045</f>
        <v>0</v>
      </c>
      <c r="G5045">
        <f>'Previous Trades Import_OMS Quer'!G5045</f>
        <v>0</v>
      </c>
      <c r="H5045">
        <f>'Previous Trades Import_OMS Quer'!H5045</f>
        <v>0</v>
      </c>
      <c r="I5045">
        <f>'Previous Trades Import_OMS Quer'!I5045</f>
        <v>0</v>
      </c>
      <c r="J5045">
        <f>'Previous Trades Import_OMS Quer'!J5045</f>
        <v>0</v>
      </c>
      <c r="K5045">
        <f>'Previous Trades Import_OMS Quer'!K5045</f>
        <v>0</v>
      </c>
      <c r="L5045">
        <f>'Previous Trades Import_OMS Quer'!L5045</f>
        <v>0</v>
      </c>
      <c r="M5045">
        <f>'Previous Trades Import_OMS Quer'!M5045</f>
        <v>0</v>
      </c>
      <c r="N5045">
        <f>'Previous Trades Import_OMS Quer'!N5045</f>
        <v>0</v>
      </c>
      <c r="O5045" t="str">
        <f>CLEAN('Previous Trades Import_OMS Quer'!O5045)</f>
        <v/>
      </c>
      <c r="Q5045" s="25">
        <f t="shared" si="156"/>
        <v>0</v>
      </c>
      <c r="R5045" s="25" t="e">
        <f>VLOOKUP(O5045,'Currency Balance'!$O$3:$Q$32,3,0)</f>
        <v>#N/A</v>
      </c>
      <c r="S5045" t="e">
        <f t="shared" si="157"/>
        <v>#N/A</v>
      </c>
    </row>
    <row r="5046" spans="1:19">
      <c r="A5046">
        <f>'Previous Trades Import_OMS Quer'!A5046</f>
        <v>0</v>
      </c>
      <c r="B5046">
        <f>'Previous Trades Import_OMS Quer'!B5046</f>
        <v>0</v>
      </c>
      <c r="C5046" s="22">
        <f>'Previous Trades Import_OMS Quer'!C5046</f>
        <v>0</v>
      </c>
      <c r="D5046">
        <f>'Previous Trades Import_OMS Quer'!D5046</f>
        <v>0</v>
      </c>
      <c r="E5046" s="22">
        <f>'Previous Trades Import_OMS Quer'!E5046</f>
        <v>0</v>
      </c>
      <c r="F5046">
        <f>'Previous Trades Import_OMS Quer'!F5046</f>
        <v>0</v>
      </c>
      <c r="G5046">
        <f>'Previous Trades Import_OMS Quer'!G5046</f>
        <v>0</v>
      </c>
      <c r="H5046">
        <f>'Previous Trades Import_OMS Quer'!H5046</f>
        <v>0</v>
      </c>
      <c r="I5046">
        <f>'Previous Trades Import_OMS Quer'!I5046</f>
        <v>0</v>
      </c>
      <c r="J5046">
        <f>'Previous Trades Import_OMS Quer'!J5046</f>
        <v>0</v>
      </c>
      <c r="K5046">
        <f>'Previous Trades Import_OMS Quer'!K5046</f>
        <v>0</v>
      </c>
      <c r="L5046">
        <f>'Previous Trades Import_OMS Quer'!L5046</f>
        <v>0</v>
      </c>
      <c r="M5046">
        <f>'Previous Trades Import_OMS Quer'!M5046</f>
        <v>0</v>
      </c>
      <c r="N5046">
        <f>'Previous Trades Import_OMS Quer'!N5046</f>
        <v>0</v>
      </c>
      <c r="O5046" t="str">
        <f>CLEAN('Previous Trades Import_OMS Quer'!O5046)</f>
        <v/>
      </c>
      <c r="Q5046" s="25">
        <f t="shared" si="156"/>
        <v>0</v>
      </c>
      <c r="R5046" s="25" t="e">
        <f>VLOOKUP(O5046,'Currency Balance'!$O$3:$Q$32,3,0)</f>
        <v>#N/A</v>
      </c>
      <c r="S5046" t="e">
        <f t="shared" si="157"/>
        <v>#N/A</v>
      </c>
    </row>
    <row r="5047" spans="1:19">
      <c r="A5047">
        <f>'Previous Trades Import_OMS Quer'!A5047</f>
        <v>0</v>
      </c>
      <c r="B5047">
        <f>'Previous Trades Import_OMS Quer'!B5047</f>
        <v>0</v>
      </c>
      <c r="C5047" s="22">
        <f>'Previous Trades Import_OMS Quer'!C5047</f>
        <v>0</v>
      </c>
      <c r="D5047">
        <f>'Previous Trades Import_OMS Quer'!D5047</f>
        <v>0</v>
      </c>
      <c r="E5047" s="22">
        <f>'Previous Trades Import_OMS Quer'!E5047</f>
        <v>0</v>
      </c>
      <c r="F5047">
        <f>'Previous Trades Import_OMS Quer'!F5047</f>
        <v>0</v>
      </c>
      <c r="G5047">
        <f>'Previous Trades Import_OMS Quer'!G5047</f>
        <v>0</v>
      </c>
      <c r="H5047">
        <f>'Previous Trades Import_OMS Quer'!H5047</f>
        <v>0</v>
      </c>
      <c r="I5047">
        <f>'Previous Trades Import_OMS Quer'!I5047</f>
        <v>0</v>
      </c>
      <c r="J5047">
        <f>'Previous Trades Import_OMS Quer'!J5047</f>
        <v>0</v>
      </c>
      <c r="K5047">
        <f>'Previous Trades Import_OMS Quer'!K5047</f>
        <v>0</v>
      </c>
      <c r="L5047">
        <f>'Previous Trades Import_OMS Quer'!L5047</f>
        <v>0</v>
      </c>
      <c r="M5047">
        <f>'Previous Trades Import_OMS Quer'!M5047</f>
        <v>0</v>
      </c>
      <c r="N5047">
        <f>'Previous Trades Import_OMS Quer'!N5047</f>
        <v>0</v>
      </c>
      <c r="O5047" t="str">
        <f>CLEAN('Previous Trades Import_OMS Quer'!O5047)</f>
        <v/>
      </c>
      <c r="Q5047" s="25">
        <f t="shared" si="156"/>
        <v>0</v>
      </c>
      <c r="R5047" s="25" t="e">
        <f>VLOOKUP(O5047,'Currency Balance'!$O$3:$Q$32,3,0)</f>
        <v>#N/A</v>
      </c>
      <c r="S5047" t="e">
        <f t="shared" si="157"/>
        <v>#N/A</v>
      </c>
    </row>
    <row r="5048" spans="1:19">
      <c r="A5048">
        <f>'Previous Trades Import_OMS Quer'!A5048</f>
        <v>0</v>
      </c>
      <c r="B5048">
        <f>'Previous Trades Import_OMS Quer'!B5048</f>
        <v>0</v>
      </c>
      <c r="C5048" s="22">
        <f>'Previous Trades Import_OMS Quer'!C5048</f>
        <v>0</v>
      </c>
      <c r="D5048">
        <f>'Previous Trades Import_OMS Quer'!D5048</f>
        <v>0</v>
      </c>
      <c r="E5048" s="22">
        <f>'Previous Trades Import_OMS Quer'!E5048</f>
        <v>0</v>
      </c>
      <c r="F5048">
        <f>'Previous Trades Import_OMS Quer'!F5048</f>
        <v>0</v>
      </c>
      <c r="G5048">
        <f>'Previous Trades Import_OMS Quer'!G5048</f>
        <v>0</v>
      </c>
      <c r="H5048">
        <f>'Previous Trades Import_OMS Quer'!H5048</f>
        <v>0</v>
      </c>
      <c r="I5048">
        <f>'Previous Trades Import_OMS Quer'!I5048</f>
        <v>0</v>
      </c>
      <c r="J5048">
        <f>'Previous Trades Import_OMS Quer'!J5048</f>
        <v>0</v>
      </c>
      <c r="K5048">
        <f>'Previous Trades Import_OMS Quer'!K5048</f>
        <v>0</v>
      </c>
      <c r="L5048">
        <f>'Previous Trades Import_OMS Quer'!L5048</f>
        <v>0</v>
      </c>
      <c r="M5048">
        <f>'Previous Trades Import_OMS Quer'!M5048</f>
        <v>0</v>
      </c>
      <c r="N5048">
        <f>'Previous Trades Import_OMS Quer'!N5048</f>
        <v>0</v>
      </c>
      <c r="O5048" t="str">
        <f>CLEAN('Previous Trades Import_OMS Quer'!O5048)</f>
        <v/>
      </c>
      <c r="Q5048" s="25">
        <f t="shared" si="156"/>
        <v>0</v>
      </c>
      <c r="R5048" s="25" t="e">
        <f>VLOOKUP(O5048,'Currency Balance'!$O$3:$Q$32,3,0)</f>
        <v>#N/A</v>
      </c>
      <c r="S5048" t="e">
        <f t="shared" si="157"/>
        <v>#N/A</v>
      </c>
    </row>
    <row r="5049" spans="1:19">
      <c r="A5049">
        <f>'Previous Trades Import_OMS Quer'!A5049</f>
        <v>0</v>
      </c>
      <c r="B5049">
        <f>'Previous Trades Import_OMS Quer'!B5049</f>
        <v>0</v>
      </c>
      <c r="C5049" s="22">
        <f>'Previous Trades Import_OMS Quer'!C5049</f>
        <v>0</v>
      </c>
      <c r="D5049">
        <f>'Previous Trades Import_OMS Quer'!D5049</f>
        <v>0</v>
      </c>
      <c r="E5049" s="22">
        <f>'Previous Trades Import_OMS Quer'!E5049</f>
        <v>0</v>
      </c>
      <c r="F5049">
        <f>'Previous Trades Import_OMS Quer'!F5049</f>
        <v>0</v>
      </c>
      <c r="G5049">
        <f>'Previous Trades Import_OMS Quer'!G5049</f>
        <v>0</v>
      </c>
      <c r="H5049">
        <f>'Previous Trades Import_OMS Quer'!H5049</f>
        <v>0</v>
      </c>
      <c r="I5049">
        <f>'Previous Trades Import_OMS Quer'!I5049</f>
        <v>0</v>
      </c>
      <c r="J5049">
        <f>'Previous Trades Import_OMS Quer'!J5049</f>
        <v>0</v>
      </c>
      <c r="K5049">
        <f>'Previous Trades Import_OMS Quer'!K5049</f>
        <v>0</v>
      </c>
      <c r="L5049">
        <f>'Previous Trades Import_OMS Quer'!L5049</f>
        <v>0</v>
      </c>
      <c r="M5049">
        <f>'Previous Trades Import_OMS Quer'!M5049</f>
        <v>0</v>
      </c>
      <c r="N5049">
        <f>'Previous Trades Import_OMS Quer'!N5049</f>
        <v>0</v>
      </c>
      <c r="O5049" t="str">
        <f>CLEAN('Previous Trades Import_OMS Quer'!O5049)</f>
        <v/>
      </c>
      <c r="Q5049" s="25">
        <f t="shared" si="156"/>
        <v>0</v>
      </c>
      <c r="R5049" s="25" t="e">
        <f>VLOOKUP(O5049,'Currency Balance'!$O$3:$Q$32,3,0)</f>
        <v>#N/A</v>
      </c>
      <c r="S5049" t="e">
        <f t="shared" si="157"/>
        <v>#N/A</v>
      </c>
    </row>
    <row r="5050" spans="1:19">
      <c r="A5050">
        <f>'Previous Trades Import_OMS Quer'!A5050</f>
        <v>0</v>
      </c>
      <c r="B5050">
        <f>'Previous Trades Import_OMS Quer'!B5050</f>
        <v>0</v>
      </c>
      <c r="C5050" s="22">
        <f>'Previous Trades Import_OMS Quer'!C5050</f>
        <v>0</v>
      </c>
      <c r="D5050">
        <f>'Previous Trades Import_OMS Quer'!D5050</f>
        <v>0</v>
      </c>
      <c r="E5050" s="22">
        <f>'Previous Trades Import_OMS Quer'!E5050</f>
        <v>0</v>
      </c>
      <c r="F5050">
        <f>'Previous Trades Import_OMS Quer'!F5050</f>
        <v>0</v>
      </c>
      <c r="G5050">
        <f>'Previous Trades Import_OMS Quer'!G5050</f>
        <v>0</v>
      </c>
      <c r="H5050">
        <f>'Previous Trades Import_OMS Quer'!H5050</f>
        <v>0</v>
      </c>
      <c r="I5050">
        <f>'Previous Trades Import_OMS Quer'!I5050</f>
        <v>0</v>
      </c>
      <c r="J5050">
        <f>'Previous Trades Import_OMS Quer'!J5050</f>
        <v>0</v>
      </c>
      <c r="K5050">
        <f>'Previous Trades Import_OMS Quer'!K5050</f>
        <v>0</v>
      </c>
      <c r="L5050">
        <f>'Previous Trades Import_OMS Quer'!L5050</f>
        <v>0</v>
      </c>
      <c r="M5050">
        <f>'Previous Trades Import_OMS Quer'!M5050</f>
        <v>0</v>
      </c>
      <c r="N5050">
        <f>'Previous Trades Import_OMS Quer'!N5050</f>
        <v>0</v>
      </c>
      <c r="O5050" t="str">
        <f>CLEAN('Previous Trades Import_OMS Quer'!O5050)</f>
        <v/>
      </c>
      <c r="Q5050" s="25">
        <f t="shared" si="156"/>
        <v>0</v>
      </c>
      <c r="R5050" s="25" t="e">
        <f>VLOOKUP(O5050,'Currency Balance'!$O$3:$Q$32,3,0)</f>
        <v>#N/A</v>
      </c>
      <c r="S5050" t="e">
        <f t="shared" si="157"/>
        <v>#N/A</v>
      </c>
    </row>
    <row r="5051" spans="1:19">
      <c r="A5051">
        <f>'Previous Trades Import_OMS Quer'!A5051</f>
        <v>0</v>
      </c>
      <c r="B5051">
        <f>'Previous Trades Import_OMS Quer'!B5051</f>
        <v>0</v>
      </c>
      <c r="C5051" s="22">
        <f>'Previous Trades Import_OMS Quer'!C5051</f>
        <v>0</v>
      </c>
      <c r="D5051">
        <f>'Previous Trades Import_OMS Quer'!D5051</f>
        <v>0</v>
      </c>
      <c r="E5051" s="22">
        <f>'Previous Trades Import_OMS Quer'!E5051</f>
        <v>0</v>
      </c>
      <c r="F5051">
        <f>'Previous Trades Import_OMS Quer'!F5051</f>
        <v>0</v>
      </c>
      <c r="G5051">
        <f>'Previous Trades Import_OMS Quer'!G5051</f>
        <v>0</v>
      </c>
      <c r="H5051">
        <f>'Previous Trades Import_OMS Quer'!H5051</f>
        <v>0</v>
      </c>
      <c r="I5051">
        <f>'Previous Trades Import_OMS Quer'!I5051</f>
        <v>0</v>
      </c>
      <c r="J5051">
        <f>'Previous Trades Import_OMS Quer'!J5051</f>
        <v>0</v>
      </c>
      <c r="K5051">
        <f>'Previous Trades Import_OMS Quer'!K5051</f>
        <v>0</v>
      </c>
      <c r="L5051">
        <f>'Previous Trades Import_OMS Quer'!L5051</f>
        <v>0</v>
      </c>
      <c r="M5051">
        <f>'Previous Trades Import_OMS Quer'!M5051</f>
        <v>0</v>
      </c>
      <c r="N5051">
        <f>'Previous Trades Import_OMS Quer'!N5051</f>
        <v>0</v>
      </c>
      <c r="O5051" t="str">
        <f>CLEAN('Previous Trades Import_OMS Quer'!O5051)</f>
        <v/>
      </c>
      <c r="Q5051" s="25">
        <f t="shared" si="156"/>
        <v>0</v>
      </c>
      <c r="R5051" s="25" t="e">
        <f>VLOOKUP(O5051,'Currency Balance'!$O$3:$Q$32,3,0)</f>
        <v>#N/A</v>
      </c>
      <c r="S5051" t="e">
        <f t="shared" si="157"/>
        <v>#N/A</v>
      </c>
    </row>
    <row r="5052" spans="1:19">
      <c r="A5052">
        <f>'Previous Trades Import_OMS Quer'!A5052</f>
        <v>0</v>
      </c>
      <c r="B5052">
        <f>'Previous Trades Import_OMS Quer'!B5052</f>
        <v>0</v>
      </c>
      <c r="C5052" s="22">
        <f>'Previous Trades Import_OMS Quer'!C5052</f>
        <v>0</v>
      </c>
      <c r="D5052">
        <f>'Previous Trades Import_OMS Quer'!D5052</f>
        <v>0</v>
      </c>
      <c r="E5052" s="22">
        <f>'Previous Trades Import_OMS Quer'!E5052</f>
        <v>0</v>
      </c>
      <c r="F5052">
        <f>'Previous Trades Import_OMS Quer'!F5052</f>
        <v>0</v>
      </c>
      <c r="G5052">
        <f>'Previous Trades Import_OMS Quer'!G5052</f>
        <v>0</v>
      </c>
      <c r="H5052">
        <f>'Previous Trades Import_OMS Quer'!H5052</f>
        <v>0</v>
      </c>
      <c r="I5052">
        <f>'Previous Trades Import_OMS Quer'!I5052</f>
        <v>0</v>
      </c>
      <c r="J5052">
        <f>'Previous Trades Import_OMS Quer'!J5052</f>
        <v>0</v>
      </c>
      <c r="K5052">
        <f>'Previous Trades Import_OMS Quer'!K5052</f>
        <v>0</v>
      </c>
      <c r="L5052">
        <f>'Previous Trades Import_OMS Quer'!L5052</f>
        <v>0</v>
      </c>
      <c r="M5052">
        <f>'Previous Trades Import_OMS Quer'!M5052</f>
        <v>0</v>
      </c>
      <c r="N5052">
        <f>'Previous Trades Import_OMS Quer'!N5052</f>
        <v>0</v>
      </c>
      <c r="O5052" t="str">
        <f>CLEAN('Previous Trades Import_OMS Quer'!O5052)</f>
        <v/>
      </c>
      <c r="Q5052" s="25">
        <f t="shared" si="156"/>
        <v>0</v>
      </c>
      <c r="R5052" s="25" t="e">
        <f>VLOOKUP(O5052,'Currency Balance'!$O$3:$Q$32,3,0)</f>
        <v>#N/A</v>
      </c>
      <c r="S5052" t="e">
        <f t="shared" si="157"/>
        <v>#N/A</v>
      </c>
    </row>
    <row r="5053" spans="1:19">
      <c r="A5053">
        <f>'Previous Trades Import_OMS Quer'!A5053</f>
        <v>0</v>
      </c>
      <c r="B5053">
        <f>'Previous Trades Import_OMS Quer'!B5053</f>
        <v>0</v>
      </c>
      <c r="C5053" s="22">
        <f>'Previous Trades Import_OMS Quer'!C5053</f>
        <v>0</v>
      </c>
      <c r="D5053">
        <f>'Previous Trades Import_OMS Quer'!D5053</f>
        <v>0</v>
      </c>
      <c r="E5053" s="22">
        <f>'Previous Trades Import_OMS Quer'!E5053</f>
        <v>0</v>
      </c>
      <c r="F5053">
        <f>'Previous Trades Import_OMS Quer'!F5053</f>
        <v>0</v>
      </c>
      <c r="G5053">
        <f>'Previous Trades Import_OMS Quer'!G5053</f>
        <v>0</v>
      </c>
      <c r="H5053">
        <f>'Previous Trades Import_OMS Quer'!H5053</f>
        <v>0</v>
      </c>
      <c r="I5053">
        <f>'Previous Trades Import_OMS Quer'!I5053</f>
        <v>0</v>
      </c>
      <c r="J5053">
        <f>'Previous Trades Import_OMS Quer'!J5053</f>
        <v>0</v>
      </c>
      <c r="K5053">
        <f>'Previous Trades Import_OMS Quer'!K5053</f>
        <v>0</v>
      </c>
      <c r="L5053">
        <f>'Previous Trades Import_OMS Quer'!L5053</f>
        <v>0</v>
      </c>
      <c r="M5053">
        <f>'Previous Trades Import_OMS Quer'!M5053</f>
        <v>0</v>
      </c>
      <c r="N5053">
        <f>'Previous Trades Import_OMS Quer'!N5053</f>
        <v>0</v>
      </c>
      <c r="O5053" t="str">
        <f>CLEAN('Previous Trades Import_OMS Quer'!O5053)</f>
        <v/>
      </c>
      <c r="Q5053" s="25">
        <f t="shared" si="156"/>
        <v>0</v>
      </c>
      <c r="R5053" s="25" t="e">
        <f>VLOOKUP(O5053,'Currency Balance'!$O$3:$Q$32,3,0)</f>
        <v>#N/A</v>
      </c>
      <c r="S5053" t="e">
        <f t="shared" si="157"/>
        <v>#N/A</v>
      </c>
    </row>
    <row r="5054" spans="1:19">
      <c r="A5054">
        <f>'Previous Trades Import_OMS Quer'!A5054</f>
        <v>0</v>
      </c>
      <c r="B5054">
        <f>'Previous Trades Import_OMS Quer'!B5054</f>
        <v>0</v>
      </c>
      <c r="C5054" s="22">
        <f>'Previous Trades Import_OMS Quer'!C5054</f>
        <v>0</v>
      </c>
      <c r="D5054">
        <f>'Previous Trades Import_OMS Quer'!D5054</f>
        <v>0</v>
      </c>
      <c r="E5054" s="22">
        <f>'Previous Trades Import_OMS Quer'!E5054</f>
        <v>0</v>
      </c>
      <c r="F5054">
        <f>'Previous Trades Import_OMS Quer'!F5054</f>
        <v>0</v>
      </c>
      <c r="G5054">
        <f>'Previous Trades Import_OMS Quer'!G5054</f>
        <v>0</v>
      </c>
      <c r="H5054">
        <f>'Previous Trades Import_OMS Quer'!H5054</f>
        <v>0</v>
      </c>
      <c r="I5054">
        <f>'Previous Trades Import_OMS Quer'!I5054</f>
        <v>0</v>
      </c>
      <c r="J5054">
        <f>'Previous Trades Import_OMS Quer'!J5054</f>
        <v>0</v>
      </c>
      <c r="K5054">
        <f>'Previous Trades Import_OMS Quer'!K5054</f>
        <v>0</v>
      </c>
      <c r="L5054">
        <f>'Previous Trades Import_OMS Quer'!L5054</f>
        <v>0</v>
      </c>
      <c r="M5054">
        <f>'Previous Trades Import_OMS Quer'!M5054</f>
        <v>0</v>
      </c>
      <c r="N5054">
        <f>'Previous Trades Import_OMS Quer'!N5054</f>
        <v>0</v>
      </c>
      <c r="O5054" t="str">
        <f>CLEAN('Previous Trades Import_OMS Quer'!O5054)</f>
        <v/>
      </c>
      <c r="Q5054" s="25">
        <f t="shared" si="156"/>
        <v>0</v>
      </c>
      <c r="R5054" s="25" t="e">
        <f>VLOOKUP(O5054,'Currency Balance'!$O$3:$Q$32,3,0)</f>
        <v>#N/A</v>
      </c>
      <c r="S5054" t="e">
        <f t="shared" si="157"/>
        <v>#N/A</v>
      </c>
    </row>
    <row r="5055" spans="1:19">
      <c r="A5055">
        <f>'Previous Trades Import_OMS Quer'!A5055</f>
        <v>0</v>
      </c>
      <c r="B5055">
        <f>'Previous Trades Import_OMS Quer'!B5055</f>
        <v>0</v>
      </c>
      <c r="C5055" s="22">
        <f>'Previous Trades Import_OMS Quer'!C5055</f>
        <v>0</v>
      </c>
      <c r="D5055">
        <f>'Previous Trades Import_OMS Quer'!D5055</f>
        <v>0</v>
      </c>
      <c r="E5055" s="22">
        <f>'Previous Trades Import_OMS Quer'!E5055</f>
        <v>0</v>
      </c>
      <c r="F5055">
        <f>'Previous Trades Import_OMS Quer'!F5055</f>
        <v>0</v>
      </c>
      <c r="G5055">
        <f>'Previous Trades Import_OMS Quer'!G5055</f>
        <v>0</v>
      </c>
      <c r="H5055">
        <f>'Previous Trades Import_OMS Quer'!H5055</f>
        <v>0</v>
      </c>
      <c r="I5055">
        <f>'Previous Trades Import_OMS Quer'!I5055</f>
        <v>0</v>
      </c>
      <c r="J5055">
        <f>'Previous Trades Import_OMS Quer'!J5055</f>
        <v>0</v>
      </c>
      <c r="K5055">
        <f>'Previous Trades Import_OMS Quer'!K5055</f>
        <v>0</v>
      </c>
      <c r="L5055">
        <f>'Previous Trades Import_OMS Quer'!L5055</f>
        <v>0</v>
      </c>
      <c r="M5055">
        <f>'Previous Trades Import_OMS Quer'!M5055</f>
        <v>0</v>
      </c>
      <c r="N5055">
        <f>'Previous Trades Import_OMS Quer'!N5055</f>
        <v>0</v>
      </c>
      <c r="O5055" t="str">
        <f>CLEAN('Previous Trades Import_OMS Quer'!O5055)</f>
        <v/>
      </c>
      <c r="Q5055" s="25">
        <f t="shared" si="156"/>
        <v>0</v>
      </c>
      <c r="R5055" s="25" t="e">
        <f>VLOOKUP(O5055,'Currency Balance'!$O$3:$Q$32,3,0)</f>
        <v>#N/A</v>
      </c>
      <c r="S5055" t="e">
        <f t="shared" si="157"/>
        <v>#N/A</v>
      </c>
    </row>
    <row r="5056" spans="1:19">
      <c r="A5056">
        <f>'Previous Trades Import_OMS Quer'!A5056</f>
        <v>0</v>
      </c>
      <c r="B5056">
        <f>'Previous Trades Import_OMS Quer'!B5056</f>
        <v>0</v>
      </c>
      <c r="C5056" s="22">
        <f>'Previous Trades Import_OMS Quer'!C5056</f>
        <v>0</v>
      </c>
      <c r="D5056">
        <f>'Previous Trades Import_OMS Quer'!D5056</f>
        <v>0</v>
      </c>
      <c r="E5056" s="22">
        <f>'Previous Trades Import_OMS Quer'!E5056</f>
        <v>0</v>
      </c>
      <c r="F5056">
        <f>'Previous Trades Import_OMS Quer'!F5056</f>
        <v>0</v>
      </c>
      <c r="G5056">
        <f>'Previous Trades Import_OMS Quer'!G5056</f>
        <v>0</v>
      </c>
      <c r="H5056">
        <f>'Previous Trades Import_OMS Quer'!H5056</f>
        <v>0</v>
      </c>
      <c r="I5056">
        <f>'Previous Trades Import_OMS Quer'!I5056</f>
        <v>0</v>
      </c>
      <c r="J5056">
        <f>'Previous Trades Import_OMS Quer'!J5056</f>
        <v>0</v>
      </c>
      <c r="K5056">
        <f>'Previous Trades Import_OMS Quer'!K5056</f>
        <v>0</v>
      </c>
      <c r="L5056">
        <f>'Previous Trades Import_OMS Quer'!L5056</f>
        <v>0</v>
      </c>
      <c r="M5056">
        <f>'Previous Trades Import_OMS Quer'!M5056</f>
        <v>0</v>
      </c>
      <c r="N5056">
        <f>'Previous Trades Import_OMS Quer'!N5056</f>
        <v>0</v>
      </c>
      <c r="O5056" t="str">
        <f>CLEAN('Previous Trades Import_OMS Quer'!O5056)</f>
        <v/>
      </c>
      <c r="Q5056" s="25">
        <f t="shared" si="156"/>
        <v>0</v>
      </c>
      <c r="R5056" s="25" t="e">
        <f>VLOOKUP(O5056,'Currency Balance'!$O$3:$Q$32,3,0)</f>
        <v>#N/A</v>
      </c>
      <c r="S5056" t="e">
        <f t="shared" si="157"/>
        <v>#N/A</v>
      </c>
    </row>
    <row r="5057" spans="1:19">
      <c r="A5057">
        <f>'Previous Trades Import_OMS Quer'!A5057</f>
        <v>0</v>
      </c>
      <c r="B5057">
        <f>'Previous Trades Import_OMS Quer'!B5057</f>
        <v>0</v>
      </c>
      <c r="C5057" s="22">
        <f>'Previous Trades Import_OMS Quer'!C5057</f>
        <v>0</v>
      </c>
      <c r="D5057">
        <f>'Previous Trades Import_OMS Quer'!D5057</f>
        <v>0</v>
      </c>
      <c r="E5057" s="22">
        <f>'Previous Trades Import_OMS Quer'!E5057</f>
        <v>0</v>
      </c>
      <c r="F5057">
        <f>'Previous Trades Import_OMS Quer'!F5057</f>
        <v>0</v>
      </c>
      <c r="G5057">
        <f>'Previous Trades Import_OMS Quer'!G5057</f>
        <v>0</v>
      </c>
      <c r="H5057">
        <f>'Previous Trades Import_OMS Quer'!H5057</f>
        <v>0</v>
      </c>
      <c r="I5057">
        <f>'Previous Trades Import_OMS Quer'!I5057</f>
        <v>0</v>
      </c>
      <c r="J5057">
        <f>'Previous Trades Import_OMS Quer'!J5057</f>
        <v>0</v>
      </c>
      <c r="K5057">
        <f>'Previous Trades Import_OMS Quer'!K5057</f>
        <v>0</v>
      </c>
      <c r="L5057">
        <f>'Previous Trades Import_OMS Quer'!L5057</f>
        <v>0</v>
      </c>
      <c r="M5057">
        <f>'Previous Trades Import_OMS Quer'!M5057</f>
        <v>0</v>
      </c>
      <c r="N5057">
        <f>'Previous Trades Import_OMS Quer'!N5057</f>
        <v>0</v>
      </c>
      <c r="O5057" t="str">
        <f>CLEAN('Previous Trades Import_OMS Quer'!O5057)</f>
        <v/>
      </c>
      <c r="Q5057" s="25">
        <f t="shared" si="156"/>
        <v>0</v>
      </c>
      <c r="R5057" s="25" t="e">
        <f>VLOOKUP(O5057,'Currency Balance'!$O$3:$Q$32,3,0)</f>
        <v>#N/A</v>
      </c>
      <c r="S5057" t="e">
        <f t="shared" si="157"/>
        <v>#N/A</v>
      </c>
    </row>
    <row r="5058" spans="1:19">
      <c r="A5058">
        <f>'Previous Trades Import_OMS Quer'!A5058</f>
        <v>0</v>
      </c>
      <c r="B5058">
        <f>'Previous Trades Import_OMS Quer'!B5058</f>
        <v>0</v>
      </c>
      <c r="C5058" s="22">
        <f>'Previous Trades Import_OMS Quer'!C5058</f>
        <v>0</v>
      </c>
      <c r="D5058">
        <f>'Previous Trades Import_OMS Quer'!D5058</f>
        <v>0</v>
      </c>
      <c r="E5058" s="22">
        <f>'Previous Trades Import_OMS Quer'!E5058</f>
        <v>0</v>
      </c>
      <c r="F5058">
        <f>'Previous Trades Import_OMS Quer'!F5058</f>
        <v>0</v>
      </c>
      <c r="G5058">
        <f>'Previous Trades Import_OMS Quer'!G5058</f>
        <v>0</v>
      </c>
      <c r="H5058">
        <f>'Previous Trades Import_OMS Quer'!H5058</f>
        <v>0</v>
      </c>
      <c r="I5058">
        <f>'Previous Trades Import_OMS Quer'!I5058</f>
        <v>0</v>
      </c>
      <c r="J5058">
        <f>'Previous Trades Import_OMS Quer'!J5058</f>
        <v>0</v>
      </c>
      <c r="K5058">
        <f>'Previous Trades Import_OMS Quer'!K5058</f>
        <v>0</v>
      </c>
      <c r="L5058">
        <f>'Previous Trades Import_OMS Quer'!L5058</f>
        <v>0</v>
      </c>
      <c r="M5058">
        <f>'Previous Trades Import_OMS Quer'!M5058</f>
        <v>0</v>
      </c>
      <c r="N5058">
        <f>'Previous Trades Import_OMS Quer'!N5058</f>
        <v>0</v>
      </c>
      <c r="O5058" t="str">
        <f>CLEAN('Previous Trades Import_OMS Quer'!O5058)</f>
        <v/>
      </c>
      <c r="Q5058" s="25">
        <f t="shared" ref="Q5058:Q5121" si="158">IF(G5058="sell",M5058,-M5058)</f>
        <v>0</v>
      </c>
      <c r="R5058" s="25" t="e">
        <f>VLOOKUP(O5058,'Currency Balance'!$O$3:$Q$32,3,0)</f>
        <v>#N/A</v>
      </c>
      <c r="S5058" t="e">
        <f t="shared" ref="S5058:S5121" si="159">Q5058/R5058</f>
        <v>#N/A</v>
      </c>
    </row>
    <row r="5059" spans="1:19">
      <c r="A5059">
        <f>'Previous Trades Import_OMS Quer'!A5059</f>
        <v>0</v>
      </c>
      <c r="B5059">
        <f>'Previous Trades Import_OMS Quer'!B5059</f>
        <v>0</v>
      </c>
      <c r="C5059" s="22">
        <f>'Previous Trades Import_OMS Quer'!C5059</f>
        <v>0</v>
      </c>
      <c r="D5059">
        <f>'Previous Trades Import_OMS Quer'!D5059</f>
        <v>0</v>
      </c>
      <c r="E5059" s="22">
        <f>'Previous Trades Import_OMS Quer'!E5059</f>
        <v>0</v>
      </c>
      <c r="F5059">
        <f>'Previous Trades Import_OMS Quer'!F5059</f>
        <v>0</v>
      </c>
      <c r="G5059">
        <f>'Previous Trades Import_OMS Quer'!G5059</f>
        <v>0</v>
      </c>
      <c r="H5059">
        <f>'Previous Trades Import_OMS Quer'!H5059</f>
        <v>0</v>
      </c>
      <c r="I5059">
        <f>'Previous Trades Import_OMS Quer'!I5059</f>
        <v>0</v>
      </c>
      <c r="J5059">
        <f>'Previous Trades Import_OMS Quer'!J5059</f>
        <v>0</v>
      </c>
      <c r="K5059">
        <f>'Previous Trades Import_OMS Quer'!K5059</f>
        <v>0</v>
      </c>
      <c r="L5059">
        <f>'Previous Trades Import_OMS Quer'!L5059</f>
        <v>0</v>
      </c>
      <c r="M5059">
        <f>'Previous Trades Import_OMS Quer'!M5059</f>
        <v>0</v>
      </c>
      <c r="N5059">
        <f>'Previous Trades Import_OMS Quer'!N5059</f>
        <v>0</v>
      </c>
      <c r="O5059" t="str">
        <f>CLEAN('Previous Trades Import_OMS Quer'!O5059)</f>
        <v/>
      </c>
      <c r="Q5059" s="25">
        <f t="shared" si="158"/>
        <v>0</v>
      </c>
      <c r="R5059" s="25" t="e">
        <f>VLOOKUP(O5059,'Currency Balance'!$O$3:$Q$32,3,0)</f>
        <v>#N/A</v>
      </c>
      <c r="S5059" t="e">
        <f t="shared" si="159"/>
        <v>#N/A</v>
      </c>
    </row>
    <row r="5060" spans="1:19">
      <c r="A5060">
        <f>'Previous Trades Import_OMS Quer'!A5060</f>
        <v>0</v>
      </c>
      <c r="B5060">
        <f>'Previous Trades Import_OMS Quer'!B5060</f>
        <v>0</v>
      </c>
      <c r="C5060" s="22">
        <f>'Previous Trades Import_OMS Quer'!C5060</f>
        <v>0</v>
      </c>
      <c r="D5060">
        <f>'Previous Trades Import_OMS Quer'!D5060</f>
        <v>0</v>
      </c>
      <c r="E5060" s="22">
        <f>'Previous Trades Import_OMS Quer'!E5060</f>
        <v>0</v>
      </c>
      <c r="F5060">
        <f>'Previous Trades Import_OMS Quer'!F5060</f>
        <v>0</v>
      </c>
      <c r="G5060">
        <f>'Previous Trades Import_OMS Quer'!G5060</f>
        <v>0</v>
      </c>
      <c r="H5060">
        <f>'Previous Trades Import_OMS Quer'!H5060</f>
        <v>0</v>
      </c>
      <c r="I5060">
        <f>'Previous Trades Import_OMS Quer'!I5060</f>
        <v>0</v>
      </c>
      <c r="J5060">
        <f>'Previous Trades Import_OMS Quer'!J5060</f>
        <v>0</v>
      </c>
      <c r="K5060">
        <f>'Previous Trades Import_OMS Quer'!K5060</f>
        <v>0</v>
      </c>
      <c r="L5060">
        <f>'Previous Trades Import_OMS Quer'!L5060</f>
        <v>0</v>
      </c>
      <c r="M5060">
        <f>'Previous Trades Import_OMS Quer'!M5060</f>
        <v>0</v>
      </c>
      <c r="N5060">
        <f>'Previous Trades Import_OMS Quer'!N5060</f>
        <v>0</v>
      </c>
      <c r="O5060" t="str">
        <f>CLEAN('Previous Trades Import_OMS Quer'!O5060)</f>
        <v/>
      </c>
      <c r="Q5060" s="25">
        <f t="shared" si="158"/>
        <v>0</v>
      </c>
      <c r="R5060" s="25" t="e">
        <f>VLOOKUP(O5060,'Currency Balance'!$O$3:$Q$32,3,0)</f>
        <v>#N/A</v>
      </c>
      <c r="S5060" t="e">
        <f t="shared" si="159"/>
        <v>#N/A</v>
      </c>
    </row>
    <row r="5061" spans="1:19">
      <c r="A5061">
        <f>'Previous Trades Import_OMS Quer'!A5061</f>
        <v>0</v>
      </c>
      <c r="B5061">
        <f>'Previous Trades Import_OMS Quer'!B5061</f>
        <v>0</v>
      </c>
      <c r="C5061" s="22">
        <f>'Previous Trades Import_OMS Quer'!C5061</f>
        <v>0</v>
      </c>
      <c r="D5061">
        <f>'Previous Trades Import_OMS Quer'!D5061</f>
        <v>0</v>
      </c>
      <c r="E5061" s="22">
        <f>'Previous Trades Import_OMS Quer'!E5061</f>
        <v>0</v>
      </c>
      <c r="F5061">
        <f>'Previous Trades Import_OMS Quer'!F5061</f>
        <v>0</v>
      </c>
      <c r="G5061">
        <f>'Previous Trades Import_OMS Quer'!G5061</f>
        <v>0</v>
      </c>
      <c r="H5061">
        <f>'Previous Trades Import_OMS Quer'!H5061</f>
        <v>0</v>
      </c>
      <c r="I5061">
        <f>'Previous Trades Import_OMS Quer'!I5061</f>
        <v>0</v>
      </c>
      <c r="J5061">
        <f>'Previous Trades Import_OMS Quer'!J5061</f>
        <v>0</v>
      </c>
      <c r="K5061">
        <f>'Previous Trades Import_OMS Quer'!K5061</f>
        <v>0</v>
      </c>
      <c r="L5061">
        <f>'Previous Trades Import_OMS Quer'!L5061</f>
        <v>0</v>
      </c>
      <c r="M5061">
        <f>'Previous Trades Import_OMS Quer'!M5061</f>
        <v>0</v>
      </c>
      <c r="N5061">
        <f>'Previous Trades Import_OMS Quer'!N5061</f>
        <v>0</v>
      </c>
      <c r="O5061" t="str">
        <f>CLEAN('Previous Trades Import_OMS Quer'!O5061)</f>
        <v/>
      </c>
      <c r="Q5061" s="25">
        <f t="shared" si="158"/>
        <v>0</v>
      </c>
      <c r="R5061" s="25" t="e">
        <f>VLOOKUP(O5061,'Currency Balance'!$O$3:$Q$32,3,0)</f>
        <v>#N/A</v>
      </c>
      <c r="S5061" t="e">
        <f t="shared" si="159"/>
        <v>#N/A</v>
      </c>
    </row>
    <row r="5062" spans="1:19">
      <c r="A5062">
        <f>'Previous Trades Import_OMS Quer'!A5062</f>
        <v>0</v>
      </c>
      <c r="B5062">
        <f>'Previous Trades Import_OMS Quer'!B5062</f>
        <v>0</v>
      </c>
      <c r="C5062" s="22">
        <f>'Previous Trades Import_OMS Quer'!C5062</f>
        <v>0</v>
      </c>
      <c r="D5062">
        <f>'Previous Trades Import_OMS Quer'!D5062</f>
        <v>0</v>
      </c>
      <c r="E5062" s="22">
        <f>'Previous Trades Import_OMS Quer'!E5062</f>
        <v>0</v>
      </c>
      <c r="F5062">
        <f>'Previous Trades Import_OMS Quer'!F5062</f>
        <v>0</v>
      </c>
      <c r="G5062">
        <f>'Previous Trades Import_OMS Quer'!G5062</f>
        <v>0</v>
      </c>
      <c r="H5062">
        <f>'Previous Trades Import_OMS Quer'!H5062</f>
        <v>0</v>
      </c>
      <c r="I5062">
        <f>'Previous Trades Import_OMS Quer'!I5062</f>
        <v>0</v>
      </c>
      <c r="J5062">
        <f>'Previous Trades Import_OMS Quer'!J5062</f>
        <v>0</v>
      </c>
      <c r="K5062">
        <f>'Previous Trades Import_OMS Quer'!K5062</f>
        <v>0</v>
      </c>
      <c r="L5062">
        <f>'Previous Trades Import_OMS Quer'!L5062</f>
        <v>0</v>
      </c>
      <c r="M5062">
        <f>'Previous Trades Import_OMS Quer'!M5062</f>
        <v>0</v>
      </c>
      <c r="N5062">
        <f>'Previous Trades Import_OMS Quer'!N5062</f>
        <v>0</v>
      </c>
      <c r="O5062" t="str">
        <f>CLEAN('Previous Trades Import_OMS Quer'!O5062)</f>
        <v/>
      </c>
      <c r="Q5062" s="25">
        <f t="shared" si="158"/>
        <v>0</v>
      </c>
      <c r="R5062" s="25" t="e">
        <f>VLOOKUP(O5062,'Currency Balance'!$O$3:$Q$32,3,0)</f>
        <v>#N/A</v>
      </c>
      <c r="S5062" t="e">
        <f t="shared" si="159"/>
        <v>#N/A</v>
      </c>
    </row>
    <row r="5063" spans="1:19">
      <c r="A5063">
        <f>'Previous Trades Import_OMS Quer'!A5063</f>
        <v>0</v>
      </c>
      <c r="B5063">
        <f>'Previous Trades Import_OMS Quer'!B5063</f>
        <v>0</v>
      </c>
      <c r="C5063" s="22">
        <f>'Previous Trades Import_OMS Quer'!C5063</f>
        <v>0</v>
      </c>
      <c r="D5063">
        <f>'Previous Trades Import_OMS Quer'!D5063</f>
        <v>0</v>
      </c>
      <c r="E5063" s="22">
        <f>'Previous Trades Import_OMS Quer'!E5063</f>
        <v>0</v>
      </c>
      <c r="F5063">
        <f>'Previous Trades Import_OMS Quer'!F5063</f>
        <v>0</v>
      </c>
      <c r="G5063">
        <f>'Previous Trades Import_OMS Quer'!G5063</f>
        <v>0</v>
      </c>
      <c r="H5063">
        <f>'Previous Trades Import_OMS Quer'!H5063</f>
        <v>0</v>
      </c>
      <c r="I5063">
        <f>'Previous Trades Import_OMS Quer'!I5063</f>
        <v>0</v>
      </c>
      <c r="J5063">
        <f>'Previous Trades Import_OMS Quer'!J5063</f>
        <v>0</v>
      </c>
      <c r="K5063">
        <f>'Previous Trades Import_OMS Quer'!K5063</f>
        <v>0</v>
      </c>
      <c r="L5063">
        <f>'Previous Trades Import_OMS Quer'!L5063</f>
        <v>0</v>
      </c>
      <c r="M5063">
        <f>'Previous Trades Import_OMS Quer'!M5063</f>
        <v>0</v>
      </c>
      <c r="N5063">
        <f>'Previous Trades Import_OMS Quer'!N5063</f>
        <v>0</v>
      </c>
      <c r="O5063" t="str">
        <f>CLEAN('Previous Trades Import_OMS Quer'!O5063)</f>
        <v/>
      </c>
      <c r="Q5063" s="25">
        <f t="shared" si="158"/>
        <v>0</v>
      </c>
      <c r="R5063" s="25" t="e">
        <f>VLOOKUP(O5063,'Currency Balance'!$O$3:$Q$32,3,0)</f>
        <v>#N/A</v>
      </c>
      <c r="S5063" t="e">
        <f t="shared" si="159"/>
        <v>#N/A</v>
      </c>
    </row>
    <row r="5064" spans="1:19">
      <c r="A5064">
        <f>'Previous Trades Import_OMS Quer'!A5064</f>
        <v>0</v>
      </c>
      <c r="B5064">
        <f>'Previous Trades Import_OMS Quer'!B5064</f>
        <v>0</v>
      </c>
      <c r="C5064" s="22">
        <f>'Previous Trades Import_OMS Quer'!C5064</f>
        <v>0</v>
      </c>
      <c r="D5064">
        <f>'Previous Trades Import_OMS Quer'!D5064</f>
        <v>0</v>
      </c>
      <c r="E5064" s="22">
        <f>'Previous Trades Import_OMS Quer'!E5064</f>
        <v>0</v>
      </c>
      <c r="F5064">
        <f>'Previous Trades Import_OMS Quer'!F5064</f>
        <v>0</v>
      </c>
      <c r="G5064">
        <f>'Previous Trades Import_OMS Quer'!G5064</f>
        <v>0</v>
      </c>
      <c r="H5064">
        <f>'Previous Trades Import_OMS Quer'!H5064</f>
        <v>0</v>
      </c>
      <c r="I5064">
        <f>'Previous Trades Import_OMS Quer'!I5064</f>
        <v>0</v>
      </c>
      <c r="J5064">
        <f>'Previous Trades Import_OMS Quer'!J5064</f>
        <v>0</v>
      </c>
      <c r="K5064">
        <f>'Previous Trades Import_OMS Quer'!K5064</f>
        <v>0</v>
      </c>
      <c r="L5064">
        <f>'Previous Trades Import_OMS Quer'!L5064</f>
        <v>0</v>
      </c>
      <c r="M5064">
        <f>'Previous Trades Import_OMS Quer'!M5064</f>
        <v>0</v>
      </c>
      <c r="N5064">
        <f>'Previous Trades Import_OMS Quer'!N5064</f>
        <v>0</v>
      </c>
      <c r="O5064" t="str">
        <f>CLEAN('Previous Trades Import_OMS Quer'!O5064)</f>
        <v/>
      </c>
      <c r="Q5064" s="25">
        <f t="shared" si="158"/>
        <v>0</v>
      </c>
      <c r="R5064" s="25" t="e">
        <f>VLOOKUP(O5064,'Currency Balance'!$O$3:$Q$32,3,0)</f>
        <v>#N/A</v>
      </c>
      <c r="S5064" t="e">
        <f t="shared" si="159"/>
        <v>#N/A</v>
      </c>
    </row>
    <row r="5065" spans="1:19">
      <c r="A5065">
        <f>'Previous Trades Import_OMS Quer'!A5065</f>
        <v>0</v>
      </c>
      <c r="B5065">
        <f>'Previous Trades Import_OMS Quer'!B5065</f>
        <v>0</v>
      </c>
      <c r="C5065" s="22">
        <f>'Previous Trades Import_OMS Quer'!C5065</f>
        <v>0</v>
      </c>
      <c r="D5065">
        <f>'Previous Trades Import_OMS Quer'!D5065</f>
        <v>0</v>
      </c>
      <c r="E5065" s="22">
        <f>'Previous Trades Import_OMS Quer'!E5065</f>
        <v>0</v>
      </c>
      <c r="F5065">
        <f>'Previous Trades Import_OMS Quer'!F5065</f>
        <v>0</v>
      </c>
      <c r="G5065">
        <f>'Previous Trades Import_OMS Quer'!G5065</f>
        <v>0</v>
      </c>
      <c r="H5065">
        <f>'Previous Trades Import_OMS Quer'!H5065</f>
        <v>0</v>
      </c>
      <c r="I5065">
        <f>'Previous Trades Import_OMS Quer'!I5065</f>
        <v>0</v>
      </c>
      <c r="J5065">
        <f>'Previous Trades Import_OMS Quer'!J5065</f>
        <v>0</v>
      </c>
      <c r="K5065">
        <f>'Previous Trades Import_OMS Quer'!K5065</f>
        <v>0</v>
      </c>
      <c r="L5065">
        <f>'Previous Trades Import_OMS Quer'!L5065</f>
        <v>0</v>
      </c>
      <c r="M5065">
        <f>'Previous Trades Import_OMS Quer'!M5065</f>
        <v>0</v>
      </c>
      <c r="N5065">
        <f>'Previous Trades Import_OMS Quer'!N5065</f>
        <v>0</v>
      </c>
      <c r="O5065" t="str">
        <f>CLEAN('Previous Trades Import_OMS Quer'!O5065)</f>
        <v/>
      </c>
      <c r="Q5065" s="25">
        <f t="shared" si="158"/>
        <v>0</v>
      </c>
      <c r="R5065" s="25" t="e">
        <f>VLOOKUP(O5065,'Currency Balance'!$O$3:$Q$32,3,0)</f>
        <v>#N/A</v>
      </c>
      <c r="S5065" t="e">
        <f t="shared" si="159"/>
        <v>#N/A</v>
      </c>
    </row>
    <row r="5066" spans="1:19">
      <c r="A5066">
        <f>'Previous Trades Import_OMS Quer'!A5066</f>
        <v>0</v>
      </c>
      <c r="B5066">
        <f>'Previous Trades Import_OMS Quer'!B5066</f>
        <v>0</v>
      </c>
      <c r="C5066" s="22">
        <f>'Previous Trades Import_OMS Quer'!C5066</f>
        <v>0</v>
      </c>
      <c r="D5066">
        <f>'Previous Trades Import_OMS Quer'!D5066</f>
        <v>0</v>
      </c>
      <c r="E5066" s="22">
        <f>'Previous Trades Import_OMS Quer'!E5066</f>
        <v>0</v>
      </c>
      <c r="F5066">
        <f>'Previous Trades Import_OMS Quer'!F5066</f>
        <v>0</v>
      </c>
      <c r="G5066">
        <f>'Previous Trades Import_OMS Quer'!G5066</f>
        <v>0</v>
      </c>
      <c r="H5066">
        <f>'Previous Trades Import_OMS Quer'!H5066</f>
        <v>0</v>
      </c>
      <c r="I5066">
        <f>'Previous Trades Import_OMS Quer'!I5066</f>
        <v>0</v>
      </c>
      <c r="J5066">
        <f>'Previous Trades Import_OMS Quer'!J5066</f>
        <v>0</v>
      </c>
      <c r="K5066">
        <f>'Previous Trades Import_OMS Quer'!K5066</f>
        <v>0</v>
      </c>
      <c r="L5066">
        <f>'Previous Trades Import_OMS Quer'!L5066</f>
        <v>0</v>
      </c>
      <c r="M5066">
        <f>'Previous Trades Import_OMS Quer'!M5066</f>
        <v>0</v>
      </c>
      <c r="N5066">
        <f>'Previous Trades Import_OMS Quer'!N5066</f>
        <v>0</v>
      </c>
      <c r="O5066" t="str">
        <f>CLEAN('Previous Trades Import_OMS Quer'!O5066)</f>
        <v/>
      </c>
      <c r="Q5066" s="25">
        <f t="shared" si="158"/>
        <v>0</v>
      </c>
      <c r="R5066" s="25" t="e">
        <f>VLOOKUP(O5066,'Currency Balance'!$O$3:$Q$32,3,0)</f>
        <v>#N/A</v>
      </c>
      <c r="S5066" t="e">
        <f t="shared" si="159"/>
        <v>#N/A</v>
      </c>
    </row>
    <row r="5067" spans="1:19">
      <c r="A5067">
        <f>'Previous Trades Import_OMS Quer'!A5067</f>
        <v>0</v>
      </c>
      <c r="B5067">
        <f>'Previous Trades Import_OMS Quer'!B5067</f>
        <v>0</v>
      </c>
      <c r="C5067" s="22">
        <f>'Previous Trades Import_OMS Quer'!C5067</f>
        <v>0</v>
      </c>
      <c r="D5067">
        <f>'Previous Trades Import_OMS Quer'!D5067</f>
        <v>0</v>
      </c>
      <c r="E5067" s="22">
        <f>'Previous Trades Import_OMS Quer'!E5067</f>
        <v>0</v>
      </c>
      <c r="F5067">
        <f>'Previous Trades Import_OMS Quer'!F5067</f>
        <v>0</v>
      </c>
      <c r="G5067">
        <f>'Previous Trades Import_OMS Quer'!G5067</f>
        <v>0</v>
      </c>
      <c r="H5067">
        <f>'Previous Trades Import_OMS Quer'!H5067</f>
        <v>0</v>
      </c>
      <c r="I5067">
        <f>'Previous Trades Import_OMS Quer'!I5067</f>
        <v>0</v>
      </c>
      <c r="J5067">
        <f>'Previous Trades Import_OMS Quer'!J5067</f>
        <v>0</v>
      </c>
      <c r="K5067">
        <f>'Previous Trades Import_OMS Quer'!K5067</f>
        <v>0</v>
      </c>
      <c r="L5067">
        <f>'Previous Trades Import_OMS Quer'!L5067</f>
        <v>0</v>
      </c>
      <c r="M5067">
        <f>'Previous Trades Import_OMS Quer'!M5067</f>
        <v>0</v>
      </c>
      <c r="N5067">
        <f>'Previous Trades Import_OMS Quer'!N5067</f>
        <v>0</v>
      </c>
      <c r="O5067" t="str">
        <f>CLEAN('Previous Trades Import_OMS Quer'!O5067)</f>
        <v/>
      </c>
      <c r="Q5067" s="25">
        <f t="shared" si="158"/>
        <v>0</v>
      </c>
      <c r="R5067" s="25" t="e">
        <f>VLOOKUP(O5067,'Currency Balance'!$O$3:$Q$32,3,0)</f>
        <v>#N/A</v>
      </c>
      <c r="S5067" t="e">
        <f t="shared" si="159"/>
        <v>#N/A</v>
      </c>
    </row>
    <row r="5068" spans="1:19">
      <c r="A5068">
        <f>'Previous Trades Import_OMS Quer'!A5068</f>
        <v>0</v>
      </c>
      <c r="B5068">
        <f>'Previous Trades Import_OMS Quer'!B5068</f>
        <v>0</v>
      </c>
      <c r="C5068" s="22">
        <f>'Previous Trades Import_OMS Quer'!C5068</f>
        <v>0</v>
      </c>
      <c r="D5068">
        <f>'Previous Trades Import_OMS Quer'!D5068</f>
        <v>0</v>
      </c>
      <c r="E5068" s="22">
        <f>'Previous Trades Import_OMS Quer'!E5068</f>
        <v>0</v>
      </c>
      <c r="F5068">
        <f>'Previous Trades Import_OMS Quer'!F5068</f>
        <v>0</v>
      </c>
      <c r="G5068">
        <f>'Previous Trades Import_OMS Quer'!G5068</f>
        <v>0</v>
      </c>
      <c r="H5068">
        <f>'Previous Trades Import_OMS Quer'!H5068</f>
        <v>0</v>
      </c>
      <c r="I5068">
        <f>'Previous Trades Import_OMS Quer'!I5068</f>
        <v>0</v>
      </c>
      <c r="J5068">
        <f>'Previous Trades Import_OMS Quer'!J5068</f>
        <v>0</v>
      </c>
      <c r="K5068">
        <f>'Previous Trades Import_OMS Quer'!K5068</f>
        <v>0</v>
      </c>
      <c r="L5068">
        <f>'Previous Trades Import_OMS Quer'!L5068</f>
        <v>0</v>
      </c>
      <c r="M5068">
        <f>'Previous Trades Import_OMS Quer'!M5068</f>
        <v>0</v>
      </c>
      <c r="N5068">
        <f>'Previous Trades Import_OMS Quer'!N5068</f>
        <v>0</v>
      </c>
      <c r="O5068" t="str">
        <f>CLEAN('Previous Trades Import_OMS Quer'!O5068)</f>
        <v/>
      </c>
      <c r="Q5068" s="25">
        <f t="shared" si="158"/>
        <v>0</v>
      </c>
      <c r="R5068" s="25" t="e">
        <f>VLOOKUP(O5068,'Currency Balance'!$O$3:$Q$32,3,0)</f>
        <v>#N/A</v>
      </c>
      <c r="S5068" t="e">
        <f t="shared" si="159"/>
        <v>#N/A</v>
      </c>
    </row>
    <row r="5069" spans="1:19">
      <c r="A5069">
        <f>'Previous Trades Import_OMS Quer'!A5069</f>
        <v>0</v>
      </c>
      <c r="B5069">
        <f>'Previous Trades Import_OMS Quer'!B5069</f>
        <v>0</v>
      </c>
      <c r="C5069" s="22">
        <f>'Previous Trades Import_OMS Quer'!C5069</f>
        <v>0</v>
      </c>
      <c r="D5069">
        <f>'Previous Trades Import_OMS Quer'!D5069</f>
        <v>0</v>
      </c>
      <c r="E5069" s="22">
        <f>'Previous Trades Import_OMS Quer'!E5069</f>
        <v>0</v>
      </c>
      <c r="F5069">
        <f>'Previous Trades Import_OMS Quer'!F5069</f>
        <v>0</v>
      </c>
      <c r="G5069">
        <f>'Previous Trades Import_OMS Quer'!G5069</f>
        <v>0</v>
      </c>
      <c r="H5069">
        <f>'Previous Trades Import_OMS Quer'!H5069</f>
        <v>0</v>
      </c>
      <c r="I5069">
        <f>'Previous Trades Import_OMS Quer'!I5069</f>
        <v>0</v>
      </c>
      <c r="J5069">
        <f>'Previous Trades Import_OMS Quer'!J5069</f>
        <v>0</v>
      </c>
      <c r="K5069">
        <f>'Previous Trades Import_OMS Quer'!K5069</f>
        <v>0</v>
      </c>
      <c r="L5069">
        <f>'Previous Trades Import_OMS Quer'!L5069</f>
        <v>0</v>
      </c>
      <c r="M5069">
        <f>'Previous Trades Import_OMS Quer'!M5069</f>
        <v>0</v>
      </c>
      <c r="N5069">
        <f>'Previous Trades Import_OMS Quer'!N5069</f>
        <v>0</v>
      </c>
      <c r="O5069" t="str">
        <f>CLEAN('Previous Trades Import_OMS Quer'!O5069)</f>
        <v/>
      </c>
      <c r="Q5069" s="25">
        <f t="shared" si="158"/>
        <v>0</v>
      </c>
      <c r="R5069" s="25" t="e">
        <f>VLOOKUP(O5069,'Currency Balance'!$O$3:$Q$32,3,0)</f>
        <v>#N/A</v>
      </c>
      <c r="S5069" t="e">
        <f t="shared" si="159"/>
        <v>#N/A</v>
      </c>
    </row>
    <row r="5070" spans="1:19">
      <c r="A5070">
        <f>'Previous Trades Import_OMS Quer'!A5070</f>
        <v>0</v>
      </c>
      <c r="B5070">
        <f>'Previous Trades Import_OMS Quer'!B5070</f>
        <v>0</v>
      </c>
      <c r="C5070" s="22">
        <f>'Previous Trades Import_OMS Quer'!C5070</f>
        <v>0</v>
      </c>
      <c r="D5070">
        <f>'Previous Trades Import_OMS Quer'!D5070</f>
        <v>0</v>
      </c>
      <c r="E5070" s="22">
        <f>'Previous Trades Import_OMS Quer'!E5070</f>
        <v>0</v>
      </c>
      <c r="F5070">
        <f>'Previous Trades Import_OMS Quer'!F5070</f>
        <v>0</v>
      </c>
      <c r="G5070">
        <f>'Previous Trades Import_OMS Quer'!G5070</f>
        <v>0</v>
      </c>
      <c r="H5070">
        <f>'Previous Trades Import_OMS Quer'!H5070</f>
        <v>0</v>
      </c>
      <c r="I5070">
        <f>'Previous Trades Import_OMS Quer'!I5070</f>
        <v>0</v>
      </c>
      <c r="J5070">
        <f>'Previous Trades Import_OMS Quer'!J5070</f>
        <v>0</v>
      </c>
      <c r="K5070">
        <f>'Previous Trades Import_OMS Quer'!K5070</f>
        <v>0</v>
      </c>
      <c r="L5070">
        <f>'Previous Trades Import_OMS Quer'!L5070</f>
        <v>0</v>
      </c>
      <c r="M5070">
        <f>'Previous Trades Import_OMS Quer'!M5070</f>
        <v>0</v>
      </c>
      <c r="N5070">
        <f>'Previous Trades Import_OMS Quer'!N5070</f>
        <v>0</v>
      </c>
      <c r="O5070" t="str">
        <f>CLEAN('Previous Trades Import_OMS Quer'!O5070)</f>
        <v/>
      </c>
      <c r="Q5070" s="25">
        <f t="shared" si="158"/>
        <v>0</v>
      </c>
      <c r="R5070" s="25" t="e">
        <f>VLOOKUP(O5070,'Currency Balance'!$O$3:$Q$32,3,0)</f>
        <v>#N/A</v>
      </c>
      <c r="S5070" t="e">
        <f t="shared" si="159"/>
        <v>#N/A</v>
      </c>
    </row>
    <row r="5071" spans="1:19">
      <c r="A5071">
        <f>'Previous Trades Import_OMS Quer'!A5071</f>
        <v>0</v>
      </c>
      <c r="B5071">
        <f>'Previous Trades Import_OMS Quer'!B5071</f>
        <v>0</v>
      </c>
      <c r="C5071" s="22">
        <f>'Previous Trades Import_OMS Quer'!C5071</f>
        <v>0</v>
      </c>
      <c r="D5071">
        <f>'Previous Trades Import_OMS Quer'!D5071</f>
        <v>0</v>
      </c>
      <c r="E5071" s="22">
        <f>'Previous Trades Import_OMS Quer'!E5071</f>
        <v>0</v>
      </c>
      <c r="F5071">
        <f>'Previous Trades Import_OMS Quer'!F5071</f>
        <v>0</v>
      </c>
      <c r="G5071">
        <f>'Previous Trades Import_OMS Quer'!G5071</f>
        <v>0</v>
      </c>
      <c r="H5071">
        <f>'Previous Trades Import_OMS Quer'!H5071</f>
        <v>0</v>
      </c>
      <c r="I5071">
        <f>'Previous Trades Import_OMS Quer'!I5071</f>
        <v>0</v>
      </c>
      <c r="J5071">
        <f>'Previous Trades Import_OMS Quer'!J5071</f>
        <v>0</v>
      </c>
      <c r="K5071">
        <f>'Previous Trades Import_OMS Quer'!K5071</f>
        <v>0</v>
      </c>
      <c r="L5071">
        <f>'Previous Trades Import_OMS Quer'!L5071</f>
        <v>0</v>
      </c>
      <c r="M5071">
        <f>'Previous Trades Import_OMS Quer'!M5071</f>
        <v>0</v>
      </c>
      <c r="N5071">
        <f>'Previous Trades Import_OMS Quer'!N5071</f>
        <v>0</v>
      </c>
      <c r="O5071" t="str">
        <f>CLEAN('Previous Trades Import_OMS Quer'!O5071)</f>
        <v/>
      </c>
      <c r="Q5071" s="25">
        <f t="shared" si="158"/>
        <v>0</v>
      </c>
      <c r="R5071" s="25" t="e">
        <f>VLOOKUP(O5071,'Currency Balance'!$O$3:$Q$32,3,0)</f>
        <v>#N/A</v>
      </c>
      <c r="S5071" t="e">
        <f t="shared" si="159"/>
        <v>#N/A</v>
      </c>
    </row>
    <row r="5072" spans="1:19">
      <c r="A5072">
        <f>'Previous Trades Import_OMS Quer'!A5072</f>
        <v>0</v>
      </c>
      <c r="B5072">
        <f>'Previous Trades Import_OMS Quer'!B5072</f>
        <v>0</v>
      </c>
      <c r="C5072" s="22">
        <f>'Previous Trades Import_OMS Quer'!C5072</f>
        <v>0</v>
      </c>
      <c r="D5072">
        <f>'Previous Trades Import_OMS Quer'!D5072</f>
        <v>0</v>
      </c>
      <c r="E5072" s="22">
        <f>'Previous Trades Import_OMS Quer'!E5072</f>
        <v>0</v>
      </c>
      <c r="F5072">
        <f>'Previous Trades Import_OMS Quer'!F5072</f>
        <v>0</v>
      </c>
      <c r="G5072">
        <f>'Previous Trades Import_OMS Quer'!G5072</f>
        <v>0</v>
      </c>
      <c r="H5072">
        <f>'Previous Trades Import_OMS Quer'!H5072</f>
        <v>0</v>
      </c>
      <c r="I5072">
        <f>'Previous Trades Import_OMS Quer'!I5072</f>
        <v>0</v>
      </c>
      <c r="J5072">
        <f>'Previous Trades Import_OMS Quer'!J5072</f>
        <v>0</v>
      </c>
      <c r="K5072">
        <f>'Previous Trades Import_OMS Quer'!K5072</f>
        <v>0</v>
      </c>
      <c r="L5072">
        <f>'Previous Trades Import_OMS Quer'!L5072</f>
        <v>0</v>
      </c>
      <c r="M5072">
        <f>'Previous Trades Import_OMS Quer'!M5072</f>
        <v>0</v>
      </c>
      <c r="N5072">
        <f>'Previous Trades Import_OMS Quer'!N5072</f>
        <v>0</v>
      </c>
      <c r="O5072" t="str">
        <f>CLEAN('Previous Trades Import_OMS Quer'!O5072)</f>
        <v/>
      </c>
      <c r="Q5072" s="25">
        <f t="shared" si="158"/>
        <v>0</v>
      </c>
      <c r="R5072" s="25" t="e">
        <f>VLOOKUP(O5072,'Currency Balance'!$O$3:$Q$32,3,0)</f>
        <v>#N/A</v>
      </c>
      <c r="S5072" t="e">
        <f t="shared" si="159"/>
        <v>#N/A</v>
      </c>
    </row>
    <row r="5073" spans="1:19">
      <c r="A5073">
        <f>'Previous Trades Import_OMS Quer'!A5073</f>
        <v>0</v>
      </c>
      <c r="B5073">
        <f>'Previous Trades Import_OMS Quer'!B5073</f>
        <v>0</v>
      </c>
      <c r="C5073" s="22">
        <f>'Previous Trades Import_OMS Quer'!C5073</f>
        <v>0</v>
      </c>
      <c r="D5073">
        <f>'Previous Trades Import_OMS Quer'!D5073</f>
        <v>0</v>
      </c>
      <c r="E5073" s="22">
        <f>'Previous Trades Import_OMS Quer'!E5073</f>
        <v>0</v>
      </c>
      <c r="F5073">
        <f>'Previous Trades Import_OMS Quer'!F5073</f>
        <v>0</v>
      </c>
      <c r="G5073">
        <f>'Previous Trades Import_OMS Quer'!G5073</f>
        <v>0</v>
      </c>
      <c r="H5073">
        <f>'Previous Trades Import_OMS Quer'!H5073</f>
        <v>0</v>
      </c>
      <c r="I5073">
        <f>'Previous Trades Import_OMS Quer'!I5073</f>
        <v>0</v>
      </c>
      <c r="J5073">
        <f>'Previous Trades Import_OMS Quer'!J5073</f>
        <v>0</v>
      </c>
      <c r="K5073">
        <f>'Previous Trades Import_OMS Quer'!K5073</f>
        <v>0</v>
      </c>
      <c r="L5073">
        <f>'Previous Trades Import_OMS Quer'!L5073</f>
        <v>0</v>
      </c>
      <c r="M5073">
        <f>'Previous Trades Import_OMS Quer'!M5073</f>
        <v>0</v>
      </c>
      <c r="N5073">
        <f>'Previous Trades Import_OMS Quer'!N5073</f>
        <v>0</v>
      </c>
      <c r="O5073" t="str">
        <f>CLEAN('Previous Trades Import_OMS Quer'!O5073)</f>
        <v/>
      </c>
      <c r="Q5073" s="25">
        <f t="shared" si="158"/>
        <v>0</v>
      </c>
      <c r="R5073" s="25" t="e">
        <f>VLOOKUP(O5073,'Currency Balance'!$O$3:$Q$32,3,0)</f>
        <v>#N/A</v>
      </c>
      <c r="S5073" t="e">
        <f t="shared" si="159"/>
        <v>#N/A</v>
      </c>
    </row>
    <row r="5074" spans="1:19">
      <c r="A5074">
        <f>'Previous Trades Import_OMS Quer'!A5074</f>
        <v>0</v>
      </c>
      <c r="B5074">
        <f>'Previous Trades Import_OMS Quer'!B5074</f>
        <v>0</v>
      </c>
      <c r="C5074" s="22">
        <f>'Previous Trades Import_OMS Quer'!C5074</f>
        <v>0</v>
      </c>
      <c r="D5074">
        <f>'Previous Trades Import_OMS Quer'!D5074</f>
        <v>0</v>
      </c>
      <c r="E5074" s="22">
        <f>'Previous Trades Import_OMS Quer'!E5074</f>
        <v>0</v>
      </c>
      <c r="F5074">
        <f>'Previous Trades Import_OMS Quer'!F5074</f>
        <v>0</v>
      </c>
      <c r="G5074">
        <f>'Previous Trades Import_OMS Quer'!G5074</f>
        <v>0</v>
      </c>
      <c r="H5074">
        <f>'Previous Trades Import_OMS Quer'!H5074</f>
        <v>0</v>
      </c>
      <c r="I5074">
        <f>'Previous Trades Import_OMS Quer'!I5074</f>
        <v>0</v>
      </c>
      <c r="J5074">
        <f>'Previous Trades Import_OMS Quer'!J5074</f>
        <v>0</v>
      </c>
      <c r="K5074">
        <f>'Previous Trades Import_OMS Quer'!K5074</f>
        <v>0</v>
      </c>
      <c r="L5074">
        <f>'Previous Trades Import_OMS Quer'!L5074</f>
        <v>0</v>
      </c>
      <c r="M5074">
        <f>'Previous Trades Import_OMS Quer'!M5074</f>
        <v>0</v>
      </c>
      <c r="N5074">
        <f>'Previous Trades Import_OMS Quer'!N5074</f>
        <v>0</v>
      </c>
      <c r="O5074" t="str">
        <f>CLEAN('Previous Trades Import_OMS Quer'!O5074)</f>
        <v/>
      </c>
      <c r="Q5074" s="25">
        <f t="shared" si="158"/>
        <v>0</v>
      </c>
      <c r="R5074" s="25" t="e">
        <f>VLOOKUP(O5074,'Currency Balance'!$O$3:$Q$32,3,0)</f>
        <v>#N/A</v>
      </c>
      <c r="S5074" t="e">
        <f t="shared" si="159"/>
        <v>#N/A</v>
      </c>
    </row>
    <row r="5075" spans="1:19">
      <c r="A5075">
        <f>'Previous Trades Import_OMS Quer'!A5075</f>
        <v>0</v>
      </c>
      <c r="B5075">
        <f>'Previous Trades Import_OMS Quer'!B5075</f>
        <v>0</v>
      </c>
      <c r="C5075" s="22">
        <f>'Previous Trades Import_OMS Quer'!C5075</f>
        <v>0</v>
      </c>
      <c r="D5075">
        <f>'Previous Trades Import_OMS Quer'!D5075</f>
        <v>0</v>
      </c>
      <c r="E5075" s="22">
        <f>'Previous Trades Import_OMS Quer'!E5075</f>
        <v>0</v>
      </c>
      <c r="F5075">
        <f>'Previous Trades Import_OMS Quer'!F5075</f>
        <v>0</v>
      </c>
      <c r="G5075">
        <f>'Previous Trades Import_OMS Quer'!G5075</f>
        <v>0</v>
      </c>
      <c r="H5075">
        <f>'Previous Trades Import_OMS Quer'!H5075</f>
        <v>0</v>
      </c>
      <c r="I5075">
        <f>'Previous Trades Import_OMS Quer'!I5075</f>
        <v>0</v>
      </c>
      <c r="J5075">
        <f>'Previous Trades Import_OMS Quer'!J5075</f>
        <v>0</v>
      </c>
      <c r="K5075">
        <f>'Previous Trades Import_OMS Quer'!K5075</f>
        <v>0</v>
      </c>
      <c r="L5075">
        <f>'Previous Trades Import_OMS Quer'!L5075</f>
        <v>0</v>
      </c>
      <c r="M5075">
        <f>'Previous Trades Import_OMS Quer'!M5075</f>
        <v>0</v>
      </c>
      <c r="N5075">
        <f>'Previous Trades Import_OMS Quer'!N5075</f>
        <v>0</v>
      </c>
      <c r="O5075" t="str">
        <f>CLEAN('Previous Trades Import_OMS Quer'!O5075)</f>
        <v/>
      </c>
      <c r="Q5075" s="25">
        <f t="shared" si="158"/>
        <v>0</v>
      </c>
      <c r="R5075" s="25" t="e">
        <f>VLOOKUP(O5075,'Currency Balance'!$O$3:$Q$32,3,0)</f>
        <v>#N/A</v>
      </c>
      <c r="S5075" t="e">
        <f t="shared" si="159"/>
        <v>#N/A</v>
      </c>
    </row>
    <row r="5076" spans="1:19">
      <c r="A5076">
        <f>'Previous Trades Import_OMS Quer'!A5076</f>
        <v>0</v>
      </c>
      <c r="B5076">
        <f>'Previous Trades Import_OMS Quer'!B5076</f>
        <v>0</v>
      </c>
      <c r="C5076" s="22">
        <f>'Previous Trades Import_OMS Quer'!C5076</f>
        <v>0</v>
      </c>
      <c r="D5076">
        <f>'Previous Trades Import_OMS Quer'!D5076</f>
        <v>0</v>
      </c>
      <c r="E5076" s="22">
        <f>'Previous Trades Import_OMS Quer'!E5076</f>
        <v>0</v>
      </c>
      <c r="F5076">
        <f>'Previous Trades Import_OMS Quer'!F5076</f>
        <v>0</v>
      </c>
      <c r="G5076">
        <f>'Previous Trades Import_OMS Quer'!G5076</f>
        <v>0</v>
      </c>
      <c r="H5076">
        <f>'Previous Trades Import_OMS Quer'!H5076</f>
        <v>0</v>
      </c>
      <c r="I5076">
        <f>'Previous Trades Import_OMS Quer'!I5076</f>
        <v>0</v>
      </c>
      <c r="J5076">
        <f>'Previous Trades Import_OMS Quer'!J5076</f>
        <v>0</v>
      </c>
      <c r="K5076">
        <f>'Previous Trades Import_OMS Quer'!K5076</f>
        <v>0</v>
      </c>
      <c r="L5076">
        <f>'Previous Trades Import_OMS Quer'!L5076</f>
        <v>0</v>
      </c>
      <c r="M5076">
        <f>'Previous Trades Import_OMS Quer'!M5076</f>
        <v>0</v>
      </c>
      <c r="N5076">
        <f>'Previous Trades Import_OMS Quer'!N5076</f>
        <v>0</v>
      </c>
      <c r="O5076" t="str">
        <f>CLEAN('Previous Trades Import_OMS Quer'!O5076)</f>
        <v/>
      </c>
      <c r="Q5076" s="25">
        <f t="shared" si="158"/>
        <v>0</v>
      </c>
      <c r="R5076" s="25" t="e">
        <f>VLOOKUP(O5076,'Currency Balance'!$O$3:$Q$32,3,0)</f>
        <v>#N/A</v>
      </c>
      <c r="S5076" t="e">
        <f t="shared" si="159"/>
        <v>#N/A</v>
      </c>
    </row>
    <row r="5077" spans="1:19">
      <c r="A5077">
        <f>'Previous Trades Import_OMS Quer'!A5077</f>
        <v>0</v>
      </c>
      <c r="B5077">
        <f>'Previous Trades Import_OMS Quer'!B5077</f>
        <v>0</v>
      </c>
      <c r="C5077" s="22">
        <f>'Previous Trades Import_OMS Quer'!C5077</f>
        <v>0</v>
      </c>
      <c r="D5077">
        <f>'Previous Trades Import_OMS Quer'!D5077</f>
        <v>0</v>
      </c>
      <c r="E5077" s="22">
        <f>'Previous Trades Import_OMS Quer'!E5077</f>
        <v>0</v>
      </c>
      <c r="F5077">
        <f>'Previous Trades Import_OMS Quer'!F5077</f>
        <v>0</v>
      </c>
      <c r="G5077">
        <f>'Previous Trades Import_OMS Quer'!G5077</f>
        <v>0</v>
      </c>
      <c r="H5077">
        <f>'Previous Trades Import_OMS Quer'!H5077</f>
        <v>0</v>
      </c>
      <c r="I5077">
        <f>'Previous Trades Import_OMS Quer'!I5077</f>
        <v>0</v>
      </c>
      <c r="J5077">
        <f>'Previous Trades Import_OMS Quer'!J5077</f>
        <v>0</v>
      </c>
      <c r="K5077">
        <f>'Previous Trades Import_OMS Quer'!K5077</f>
        <v>0</v>
      </c>
      <c r="L5077">
        <f>'Previous Trades Import_OMS Quer'!L5077</f>
        <v>0</v>
      </c>
      <c r="M5077">
        <f>'Previous Trades Import_OMS Quer'!M5077</f>
        <v>0</v>
      </c>
      <c r="N5077">
        <f>'Previous Trades Import_OMS Quer'!N5077</f>
        <v>0</v>
      </c>
      <c r="O5077" t="str">
        <f>CLEAN('Previous Trades Import_OMS Quer'!O5077)</f>
        <v/>
      </c>
      <c r="Q5077" s="25">
        <f t="shared" si="158"/>
        <v>0</v>
      </c>
      <c r="R5077" s="25" t="e">
        <f>VLOOKUP(O5077,'Currency Balance'!$O$3:$Q$32,3,0)</f>
        <v>#N/A</v>
      </c>
      <c r="S5077" t="e">
        <f t="shared" si="159"/>
        <v>#N/A</v>
      </c>
    </row>
    <row r="5078" spans="1:19">
      <c r="A5078">
        <f>'Previous Trades Import_OMS Quer'!A5078</f>
        <v>0</v>
      </c>
      <c r="B5078">
        <f>'Previous Trades Import_OMS Quer'!B5078</f>
        <v>0</v>
      </c>
      <c r="C5078" s="22">
        <f>'Previous Trades Import_OMS Quer'!C5078</f>
        <v>0</v>
      </c>
      <c r="D5078">
        <f>'Previous Trades Import_OMS Quer'!D5078</f>
        <v>0</v>
      </c>
      <c r="E5078" s="22">
        <f>'Previous Trades Import_OMS Quer'!E5078</f>
        <v>0</v>
      </c>
      <c r="F5078">
        <f>'Previous Trades Import_OMS Quer'!F5078</f>
        <v>0</v>
      </c>
      <c r="G5078">
        <f>'Previous Trades Import_OMS Quer'!G5078</f>
        <v>0</v>
      </c>
      <c r="H5078">
        <f>'Previous Trades Import_OMS Quer'!H5078</f>
        <v>0</v>
      </c>
      <c r="I5078">
        <f>'Previous Trades Import_OMS Quer'!I5078</f>
        <v>0</v>
      </c>
      <c r="J5078">
        <f>'Previous Trades Import_OMS Quer'!J5078</f>
        <v>0</v>
      </c>
      <c r="K5078">
        <f>'Previous Trades Import_OMS Quer'!K5078</f>
        <v>0</v>
      </c>
      <c r="L5078">
        <f>'Previous Trades Import_OMS Quer'!L5078</f>
        <v>0</v>
      </c>
      <c r="M5078">
        <f>'Previous Trades Import_OMS Quer'!M5078</f>
        <v>0</v>
      </c>
      <c r="N5078">
        <f>'Previous Trades Import_OMS Quer'!N5078</f>
        <v>0</v>
      </c>
      <c r="O5078" t="str">
        <f>CLEAN('Previous Trades Import_OMS Quer'!O5078)</f>
        <v/>
      </c>
      <c r="Q5078" s="25">
        <f t="shared" si="158"/>
        <v>0</v>
      </c>
      <c r="R5078" s="25" t="e">
        <f>VLOOKUP(O5078,'Currency Balance'!$O$3:$Q$32,3,0)</f>
        <v>#N/A</v>
      </c>
      <c r="S5078" t="e">
        <f t="shared" si="159"/>
        <v>#N/A</v>
      </c>
    </row>
    <row r="5079" spans="1:19">
      <c r="A5079">
        <f>'Previous Trades Import_OMS Quer'!A5079</f>
        <v>0</v>
      </c>
      <c r="B5079">
        <f>'Previous Trades Import_OMS Quer'!B5079</f>
        <v>0</v>
      </c>
      <c r="C5079" s="22">
        <f>'Previous Trades Import_OMS Quer'!C5079</f>
        <v>0</v>
      </c>
      <c r="D5079">
        <f>'Previous Trades Import_OMS Quer'!D5079</f>
        <v>0</v>
      </c>
      <c r="E5079" s="22">
        <f>'Previous Trades Import_OMS Quer'!E5079</f>
        <v>0</v>
      </c>
      <c r="F5079">
        <f>'Previous Trades Import_OMS Quer'!F5079</f>
        <v>0</v>
      </c>
      <c r="G5079">
        <f>'Previous Trades Import_OMS Quer'!G5079</f>
        <v>0</v>
      </c>
      <c r="H5079">
        <f>'Previous Trades Import_OMS Quer'!H5079</f>
        <v>0</v>
      </c>
      <c r="I5079">
        <f>'Previous Trades Import_OMS Quer'!I5079</f>
        <v>0</v>
      </c>
      <c r="J5079">
        <f>'Previous Trades Import_OMS Quer'!J5079</f>
        <v>0</v>
      </c>
      <c r="K5079">
        <f>'Previous Trades Import_OMS Quer'!K5079</f>
        <v>0</v>
      </c>
      <c r="L5079">
        <f>'Previous Trades Import_OMS Quer'!L5079</f>
        <v>0</v>
      </c>
      <c r="M5079">
        <f>'Previous Trades Import_OMS Quer'!M5079</f>
        <v>0</v>
      </c>
      <c r="N5079">
        <f>'Previous Trades Import_OMS Quer'!N5079</f>
        <v>0</v>
      </c>
      <c r="O5079" t="str">
        <f>CLEAN('Previous Trades Import_OMS Quer'!O5079)</f>
        <v/>
      </c>
      <c r="Q5079" s="25">
        <f t="shared" si="158"/>
        <v>0</v>
      </c>
      <c r="R5079" s="25" t="e">
        <f>VLOOKUP(O5079,'Currency Balance'!$O$3:$Q$32,3,0)</f>
        <v>#N/A</v>
      </c>
      <c r="S5079" t="e">
        <f t="shared" si="159"/>
        <v>#N/A</v>
      </c>
    </row>
    <row r="5080" spans="1:19">
      <c r="A5080">
        <f>'Previous Trades Import_OMS Quer'!A5080</f>
        <v>0</v>
      </c>
      <c r="B5080">
        <f>'Previous Trades Import_OMS Quer'!B5080</f>
        <v>0</v>
      </c>
      <c r="C5080" s="22">
        <f>'Previous Trades Import_OMS Quer'!C5080</f>
        <v>0</v>
      </c>
      <c r="D5080">
        <f>'Previous Trades Import_OMS Quer'!D5080</f>
        <v>0</v>
      </c>
      <c r="E5080" s="22">
        <f>'Previous Trades Import_OMS Quer'!E5080</f>
        <v>0</v>
      </c>
      <c r="F5080">
        <f>'Previous Trades Import_OMS Quer'!F5080</f>
        <v>0</v>
      </c>
      <c r="G5080">
        <f>'Previous Trades Import_OMS Quer'!G5080</f>
        <v>0</v>
      </c>
      <c r="H5080">
        <f>'Previous Trades Import_OMS Quer'!H5080</f>
        <v>0</v>
      </c>
      <c r="I5080">
        <f>'Previous Trades Import_OMS Quer'!I5080</f>
        <v>0</v>
      </c>
      <c r="J5080">
        <f>'Previous Trades Import_OMS Quer'!J5080</f>
        <v>0</v>
      </c>
      <c r="K5080">
        <f>'Previous Trades Import_OMS Quer'!K5080</f>
        <v>0</v>
      </c>
      <c r="L5080">
        <f>'Previous Trades Import_OMS Quer'!L5080</f>
        <v>0</v>
      </c>
      <c r="M5080">
        <f>'Previous Trades Import_OMS Quer'!M5080</f>
        <v>0</v>
      </c>
      <c r="N5080">
        <f>'Previous Trades Import_OMS Quer'!N5080</f>
        <v>0</v>
      </c>
      <c r="O5080" t="str">
        <f>CLEAN('Previous Trades Import_OMS Quer'!O5080)</f>
        <v/>
      </c>
      <c r="Q5080" s="25">
        <f t="shared" si="158"/>
        <v>0</v>
      </c>
      <c r="R5080" s="25" t="e">
        <f>VLOOKUP(O5080,'Currency Balance'!$O$3:$Q$32,3,0)</f>
        <v>#N/A</v>
      </c>
      <c r="S5080" t="e">
        <f t="shared" si="159"/>
        <v>#N/A</v>
      </c>
    </row>
    <row r="5081" spans="1:19">
      <c r="A5081">
        <f>'Previous Trades Import_OMS Quer'!A5081</f>
        <v>0</v>
      </c>
      <c r="B5081">
        <f>'Previous Trades Import_OMS Quer'!B5081</f>
        <v>0</v>
      </c>
      <c r="C5081" s="22">
        <f>'Previous Trades Import_OMS Quer'!C5081</f>
        <v>0</v>
      </c>
      <c r="D5081">
        <f>'Previous Trades Import_OMS Quer'!D5081</f>
        <v>0</v>
      </c>
      <c r="E5081" s="22">
        <f>'Previous Trades Import_OMS Quer'!E5081</f>
        <v>0</v>
      </c>
      <c r="F5081">
        <f>'Previous Trades Import_OMS Quer'!F5081</f>
        <v>0</v>
      </c>
      <c r="G5081">
        <f>'Previous Trades Import_OMS Quer'!G5081</f>
        <v>0</v>
      </c>
      <c r="H5081">
        <f>'Previous Trades Import_OMS Quer'!H5081</f>
        <v>0</v>
      </c>
      <c r="I5081">
        <f>'Previous Trades Import_OMS Quer'!I5081</f>
        <v>0</v>
      </c>
      <c r="J5081">
        <f>'Previous Trades Import_OMS Quer'!J5081</f>
        <v>0</v>
      </c>
      <c r="K5081">
        <f>'Previous Trades Import_OMS Quer'!K5081</f>
        <v>0</v>
      </c>
      <c r="L5081">
        <f>'Previous Trades Import_OMS Quer'!L5081</f>
        <v>0</v>
      </c>
      <c r="M5081">
        <f>'Previous Trades Import_OMS Quer'!M5081</f>
        <v>0</v>
      </c>
      <c r="N5081">
        <f>'Previous Trades Import_OMS Quer'!N5081</f>
        <v>0</v>
      </c>
      <c r="O5081" t="str">
        <f>CLEAN('Previous Trades Import_OMS Quer'!O5081)</f>
        <v/>
      </c>
      <c r="Q5081" s="25">
        <f t="shared" si="158"/>
        <v>0</v>
      </c>
      <c r="R5081" s="25" t="e">
        <f>VLOOKUP(O5081,'Currency Balance'!$O$3:$Q$32,3,0)</f>
        <v>#N/A</v>
      </c>
      <c r="S5081" t="e">
        <f t="shared" si="159"/>
        <v>#N/A</v>
      </c>
    </row>
    <row r="5082" spans="1:19">
      <c r="A5082">
        <f>'Previous Trades Import_OMS Quer'!A5082</f>
        <v>0</v>
      </c>
      <c r="B5082">
        <f>'Previous Trades Import_OMS Quer'!B5082</f>
        <v>0</v>
      </c>
      <c r="C5082" s="22">
        <f>'Previous Trades Import_OMS Quer'!C5082</f>
        <v>0</v>
      </c>
      <c r="D5082">
        <f>'Previous Trades Import_OMS Quer'!D5082</f>
        <v>0</v>
      </c>
      <c r="E5082" s="22">
        <f>'Previous Trades Import_OMS Quer'!E5082</f>
        <v>0</v>
      </c>
      <c r="F5082">
        <f>'Previous Trades Import_OMS Quer'!F5082</f>
        <v>0</v>
      </c>
      <c r="G5082">
        <f>'Previous Trades Import_OMS Quer'!G5082</f>
        <v>0</v>
      </c>
      <c r="H5082">
        <f>'Previous Trades Import_OMS Quer'!H5082</f>
        <v>0</v>
      </c>
      <c r="I5082">
        <f>'Previous Trades Import_OMS Quer'!I5082</f>
        <v>0</v>
      </c>
      <c r="J5082">
        <f>'Previous Trades Import_OMS Quer'!J5082</f>
        <v>0</v>
      </c>
      <c r="K5082">
        <f>'Previous Trades Import_OMS Quer'!K5082</f>
        <v>0</v>
      </c>
      <c r="L5082">
        <f>'Previous Trades Import_OMS Quer'!L5082</f>
        <v>0</v>
      </c>
      <c r="M5082">
        <f>'Previous Trades Import_OMS Quer'!M5082</f>
        <v>0</v>
      </c>
      <c r="N5082">
        <f>'Previous Trades Import_OMS Quer'!N5082</f>
        <v>0</v>
      </c>
      <c r="O5082" t="str">
        <f>CLEAN('Previous Trades Import_OMS Quer'!O5082)</f>
        <v/>
      </c>
      <c r="Q5082" s="25">
        <f t="shared" si="158"/>
        <v>0</v>
      </c>
      <c r="R5082" s="25" t="e">
        <f>VLOOKUP(O5082,'Currency Balance'!$O$3:$Q$32,3,0)</f>
        <v>#N/A</v>
      </c>
      <c r="S5082" t="e">
        <f t="shared" si="159"/>
        <v>#N/A</v>
      </c>
    </row>
    <row r="5083" spans="1:19">
      <c r="A5083">
        <f>'Previous Trades Import_OMS Quer'!A5083</f>
        <v>0</v>
      </c>
      <c r="B5083">
        <f>'Previous Trades Import_OMS Quer'!B5083</f>
        <v>0</v>
      </c>
      <c r="C5083" s="22">
        <f>'Previous Trades Import_OMS Quer'!C5083</f>
        <v>0</v>
      </c>
      <c r="D5083">
        <f>'Previous Trades Import_OMS Quer'!D5083</f>
        <v>0</v>
      </c>
      <c r="E5083" s="22">
        <f>'Previous Trades Import_OMS Quer'!E5083</f>
        <v>0</v>
      </c>
      <c r="F5083">
        <f>'Previous Trades Import_OMS Quer'!F5083</f>
        <v>0</v>
      </c>
      <c r="G5083">
        <f>'Previous Trades Import_OMS Quer'!G5083</f>
        <v>0</v>
      </c>
      <c r="H5083">
        <f>'Previous Trades Import_OMS Quer'!H5083</f>
        <v>0</v>
      </c>
      <c r="I5083">
        <f>'Previous Trades Import_OMS Quer'!I5083</f>
        <v>0</v>
      </c>
      <c r="J5083">
        <f>'Previous Trades Import_OMS Quer'!J5083</f>
        <v>0</v>
      </c>
      <c r="K5083">
        <f>'Previous Trades Import_OMS Quer'!K5083</f>
        <v>0</v>
      </c>
      <c r="L5083">
        <f>'Previous Trades Import_OMS Quer'!L5083</f>
        <v>0</v>
      </c>
      <c r="M5083">
        <f>'Previous Trades Import_OMS Quer'!M5083</f>
        <v>0</v>
      </c>
      <c r="N5083">
        <f>'Previous Trades Import_OMS Quer'!N5083</f>
        <v>0</v>
      </c>
      <c r="O5083" t="str">
        <f>CLEAN('Previous Trades Import_OMS Quer'!O5083)</f>
        <v/>
      </c>
      <c r="Q5083" s="25">
        <f t="shared" si="158"/>
        <v>0</v>
      </c>
      <c r="R5083" s="25" t="e">
        <f>VLOOKUP(O5083,'Currency Balance'!$O$3:$Q$32,3,0)</f>
        <v>#N/A</v>
      </c>
      <c r="S5083" t="e">
        <f t="shared" si="159"/>
        <v>#N/A</v>
      </c>
    </row>
    <row r="5084" spans="1:19">
      <c r="A5084">
        <f>'Previous Trades Import_OMS Quer'!A5084</f>
        <v>0</v>
      </c>
      <c r="B5084">
        <f>'Previous Trades Import_OMS Quer'!B5084</f>
        <v>0</v>
      </c>
      <c r="C5084" s="22">
        <f>'Previous Trades Import_OMS Quer'!C5084</f>
        <v>0</v>
      </c>
      <c r="D5084">
        <f>'Previous Trades Import_OMS Quer'!D5084</f>
        <v>0</v>
      </c>
      <c r="E5084" s="22">
        <f>'Previous Trades Import_OMS Quer'!E5084</f>
        <v>0</v>
      </c>
      <c r="F5084">
        <f>'Previous Trades Import_OMS Quer'!F5084</f>
        <v>0</v>
      </c>
      <c r="G5084">
        <f>'Previous Trades Import_OMS Quer'!G5084</f>
        <v>0</v>
      </c>
      <c r="H5084">
        <f>'Previous Trades Import_OMS Quer'!H5084</f>
        <v>0</v>
      </c>
      <c r="I5084">
        <f>'Previous Trades Import_OMS Quer'!I5084</f>
        <v>0</v>
      </c>
      <c r="J5084">
        <f>'Previous Trades Import_OMS Quer'!J5084</f>
        <v>0</v>
      </c>
      <c r="K5084">
        <f>'Previous Trades Import_OMS Quer'!K5084</f>
        <v>0</v>
      </c>
      <c r="L5084">
        <f>'Previous Trades Import_OMS Quer'!L5084</f>
        <v>0</v>
      </c>
      <c r="M5084">
        <f>'Previous Trades Import_OMS Quer'!M5084</f>
        <v>0</v>
      </c>
      <c r="N5084">
        <f>'Previous Trades Import_OMS Quer'!N5084</f>
        <v>0</v>
      </c>
      <c r="O5084" t="str">
        <f>CLEAN('Previous Trades Import_OMS Quer'!O5084)</f>
        <v/>
      </c>
      <c r="Q5084" s="25">
        <f t="shared" si="158"/>
        <v>0</v>
      </c>
      <c r="R5084" s="25" t="e">
        <f>VLOOKUP(O5084,'Currency Balance'!$O$3:$Q$32,3,0)</f>
        <v>#N/A</v>
      </c>
      <c r="S5084" t="e">
        <f t="shared" si="159"/>
        <v>#N/A</v>
      </c>
    </row>
    <row r="5085" spans="1:19">
      <c r="A5085">
        <f>'Previous Trades Import_OMS Quer'!A5085</f>
        <v>0</v>
      </c>
      <c r="B5085">
        <f>'Previous Trades Import_OMS Quer'!B5085</f>
        <v>0</v>
      </c>
      <c r="C5085" s="22">
        <f>'Previous Trades Import_OMS Quer'!C5085</f>
        <v>0</v>
      </c>
      <c r="D5085">
        <f>'Previous Trades Import_OMS Quer'!D5085</f>
        <v>0</v>
      </c>
      <c r="E5085" s="22">
        <f>'Previous Trades Import_OMS Quer'!E5085</f>
        <v>0</v>
      </c>
      <c r="F5085">
        <f>'Previous Trades Import_OMS Quer'!F5085</f>
        <v>0</v>
      </c>
      <c r="G5085">
        <f>'Previous Trades Import_OMS Quer'!G5085</f>
        <v>0</v>
      </c>
      <c r="H5085">
        <f>'Previous Trades Import_OMS Quer'!H5085</f>
        <v>0</v>
      </c>
      <c r="I5085">
        <f>'Previous Trades Import_OMS Quer'!I5085</f>
        <v>0</v>
      </c>
      <c r="J5085">
        <f>'Previous Trades Import_OMS Quer'!J5085</f>
        <v>0</v>
      </c>
      <c r="K5085">
        <f>'Previous Trades Import_OMS Quer'!K5085</f>
        <v>0</v>
      </c>
      <c r="L5085">
        <f>'Previous Trades Import_OMS Quer'!L5085</f>
        <v>0</v>
      </c>
      <c r="M5085">
        <f>'Previous Trades Import_OMS Quer'!M5085</f>
        <v>0</v>
      </c>
      <c r="N5085">
        <f>'Previous Trades Import_OMS Quer'!N5085</f>
        <v>0</v>
      </c>
      <c r="O5085" t="str">
        <f>CLEAN('Previous Trades Import_OMS Quer'!O5085)</f>
        <v/>
      </c>
      <c r="Q5085" s="25">
        <f t="shared" si="158"/>
        <v>0</v>
      </c>
      <c r="R5085" s="25" t="e">
        <f>VLOOKUP(O5085,'Currency Balance'!$O$3:$Q$32,3,0)</f>
        <v>#N/A</v>
      </c>
      <c r="S5085" t="e">
        <f t="shared" si="159"/>
        <v>#N/A</v>
      </c>
    </row>
    <row r="5086" spans="1:19">
      <c r="A5086">
        <f>'Previous Trades Import_OMS Quer'!A5086</f>
        <v>0</v>
      </c>
      <c r="B5086">
        <f>'Previous Trades Import_OMS Quer'!B5086</f>
        <v>0</v>
      </c>
      <c r="C5086" s="22">
        <f>'Previous Trades Import_OMS Quer'!C5086</f>
        <v>0</v>
      </c>
      <c r="D5086">
        <f>'Previous Trades Import_OMS Quer'!D5086</f>
        <v>0</v>
      </c>
      <c r="E5086" s="22">
        <f>'Previous Trades Import_OMS Quer'!E5086</f>
        <v>0</v>
      </c>
      <c r="F5086">
        <f>'Previous Trades Import_OMS Quer'!F5086</f>
        <v>0</v>
      </c>
      <c r="G5086">
        <f>'Previous Trades Import_OMS Quer'!G5086</f>
        <v>0</v>
      </c>
      <c r="H5086">
        <f>'Previous Trades Import_OMS Quer'!H5086</f>
        <v>0</v>
      </c>
      <c r="I5086">
        <f>'Previous Trades Import_OMS Quer'!I5086</f>
        <v>0</v>
      </c>
      <c r="J5086">
        <f>'Previous Trades Import_OMS Quer'!J5086</f>
        <v>0</v>
      </c>
      <c r="K5086">
        <f>'Previous Trades Import_OMS Quer'!K5086</f>
        <v>0</v>
      </c>
      <c r="L5086">
        <f>'Previous Trades Import_OMS Quer'!L5086</f>
        <v>0</v>
      </c>
      <c r="M5086">
        <f>'Previous Trades Import_OMS Quer'!M5086</f>
        <v>0</v>
      </c>
      <c r="N5086">
        <f>'Previous Trades Import_OMS Quer'!N5086</f>
        <v>0</v>
      </c>
      <c r="O5086" t="str">
        <f>CLEAN('Previous Trades Import_OMS Quer'!O5086)</f>
        <v/>
      </c>
      <c r="Q5086" s="25">
        <f t="shared" si="158"/>
        <v>0</v>
      </c>
      <c r="R5086" s="25" t="e">
        <f>VLOOKUP(O5086,'Currency Balance'!$O$3:$Q$32,3,0)</f>
        <v>#N/A</v>
      </c>
      <c r="S5086" t="e">
        <f t="shared" si="159"/>
        <v>#N/A</v>
      </c>
    </row>
    <row r="5087" spans="1:19">
      <c r="A5087">
        <f>'Previous Trades Import_OMS Quer'!A5087</f>
        <v>0</v>
      </c>
      <c r="B5087">
        <f>'Previous Trades Import_OMS Quer'!B5087</f>
        <v>0</v>
      </c>
      <c r="C5087" s="22">
        <f>'Previous Trades Import_OMS Quer'!C5087</f>
        <v>0</v>
      </c>
      <c r="D5087">
        <f>'Previous Trades Import_OMS Quer'!D5087</f>
        <v>0</v>
      </c>
      <c r="E5087" s="22">
        <f>'Previous Trades Import_OMS Quer'!E5087</f>
        <v>0</v>
      </c>
      <c r="F5087">
        <f>'Previous Trades Import_OMS Quer'!F5087</f>
        <v>0</v>
      </c>
      <c r="G5087">
        <f>'Previous Trades Import_OMS Quer'!G5087</f>
        <v>0</v>
      </c>
      <c r="H5087">
        <f>'Previous Trades Import_OMS Quer'!H5087</f>
        <v>0</v>
      </c>
      <c r="I5087">
        <f>'Previous Trades Import_OMS Quer'!I5087</f>
        <v>0</v>
      </c>
      <c r="J5087">
        <f>'Previous Trades Import_OMS Quer'!J5087</f>
        <v>0</v>
      </c>
      <c r="K5087">
        <f>'Previous Trades Import_OMS Quer'!K5087</f>
        <v>0</v>
      </c>
      <c r="L5087">
        <f>'Previous Trades Import_OMS Quer'!L5087</f>
        <v>0</v>
      </c>
      <c r="M5087">
        <f>'Previous Trades Import_OMS Quer'!M5087</f>
        <v>0</v>
      </c>
      <c r="N5087">
        <f>'Previous Trades Import_OMS Quer'!N5087</f>
        <v>0</v>
      </c>
      <c r="O5087" t="str">
        <f>CLEAN('Previous Trades Import_OMS Quer'!O5087)</f>
        <v/>
      </c>
      <c r="Q5087" s="25">
        <f t="shared" si="158"/>
        <v>0</v>
      </c>
      <c r="R5087" s="25" t="e">
        <f>VLOOKUP(O5087,'Currency Balance'!$O$3:$Q$32,3,0)</f>
        <v>#N/A</v>
      </c>
      <c r="S5087" t="e">
        <f t="shared" si="159"/>
        <v>#N/A</v>
      </c>
    </row>
    <row r="5088" spans="1:19">
      <c r="A5088">
        <f>'Previous Trades Import_OMS Quer'!A5088</f>
        <v>0</v>
      </c>
      <c r="B5088">
        <f>'Previous Trades Import_OMS Quer'!B5088</f>
        <v>0</v>
      </c>
      <c r="C5088" s="22">
        <f>'Previous Trades Import_OMS Quer'!C5088</f>
        <v>0</v>
      </c>
      <c r="D5088">
        <f>'Previous Trades Import_OMS Quer'!D5088</f>
        <v>0</v>
      </c>
      <c r="E5088" s="22">
        <f>'Previous Trades Import_OMS Quer'!E5088</f>
        <v>0</v>
      </c>
      <c r="F5088">
        <f>'Previous Trades Import_OMS Quer'!F5088</f>
        <v>0</v>
      </c>
      <c r="G5088">
        <f>'Previous Trades Import_OMS Quer'!G5088</f>
        <v>0</v>
      </c>
      <c r="H5088">
        <f>'Previous Trades Import_OMS Quer'!H5088</f>
        <v>0</v>
      </c>
      <c r="I5088">
        <f>'Previous Trades Import_OMS Quer'!I5088</f>
        <v>0</v>
      </c>
      <c r="J5088">
        <f>'Previous Trades Import_OMS Quer'!J5088</f>
        <v>0</v>
      </c>
      <c r="K5088">
        <f>'Previous Trades Import_OMS Quer'!K5088</f>
        <v>0</v>
      </c>
      <c r="L5088">
        <f>'Previous Trades Import_OMS Quer'!L5088</f>
        <v>0</v>
      </c>
      <c r="M5088">
        <f>'Previous Trades Import_OMS Quer'!M5088</f>
        <v>0</v>
      </c>
      <c r="N5088">
        <f>'Previous Trades Import_OMS Quer'!N5088</f>
        <v>0</v>
      </c>
      <c r="O5088" t="str">
        <f>CLEAN('Previous Trades Import_OMS Quer'!O5088)</f>
        <v/>
      </c>
      <c r="Q5088" s="25">
        <f t="shared" si="158"/>
        <v>0</v>
      </c>
      <c r="R5088" s="25" t="e">
        <f>VLOOKUP(O5088,'Currency Balance'!$O$3:$Q$32,3,0)</f>
        <v>#N/A</v>
      </c>
      <c r="S5088" t="e">
        <f t="shared" si="159"/>
        <v>#N/A</v>
      </c>
    </row>
    <row r="5089" spans="1:19">
      <c r="A5089">
        <f>'Previous Trades Import_OMS Quer'!A5089</f>
        <v>0</v>
      </c>
      <c r="B5089">
        <f>'Previous Trades Import_OMS Quer'!B5089</f>
        <v>0</v>
      </c>
      <c r="C5089" s="22">
        <f>'Previous Trades Import_OMS Quer'!C5089</f>
        <v>0</v>
      </c>
      <c r="D5089">
        <f>'Previous Trades Import_OMS Quer'!D5089</f>
        <v>0</v>
      </c>
      <c r="E5089" s="22">
        <f>'Previous Trades Import_OMS Quer'!E5089</f>
        <v>0</v>
      </c>
      <c r="F5089">
        <f>'Previous Trades Import_OMS Quer'!F5089</f>
        <v>0</v>
      </c>
      <c r="G5089">
        <f>'Previous Trades Import_OMS Quer'!G5089</f>
        <v>0</v>
      </c>
      <c r="H5089">
        <f>'Previous Trades Import_OMS Quer'!H5089</f>
        <v>0</v>
      </c>
      <c r="I5089">
        <f>'Previous Trades Import_OMS Quer'!I5089</f>
        <v>0</v>
      </c>
      <c r="J5089">
        <f>'Previous Trades Import_OMS Quer'!J5089</f>
        <v>0</v>
      </c>
      <c r="K5089">
        <f>'Previous Trades Import_OMS Quer'!K5089</f>
        <v>0</v>
      </c>
      <c r="L5089">
        <f>'Previous Trades Import_OMS Quer'!L5089</f>
        <v>0</v>
      </c>
      <c r="M5089">
        <f>'Previous Trades Import_OMS Quer'!M5089</f>
        <v>0</v>
      </c>
      <c r="N5089">
        <f>'Previous Trades Import_OMS Quer'!N5089</f>
        <v>0</v>
      </c>
      <c r="O5089" t="str">
        <f>CLEAN('Previous Trades Import_OMS Quer'!O5089)</f>
        <v/>
      </c>
      <c r="Q5089" s="25">
        <f t="shared" si="158"/>
        <v>0</v>
      </c>
      <c r="R5089" s="25" t="e">
        <f>VLOOKUP(O5089,'Currency Balance'!$O$3:$Q$32,3,0)</f>
        <v>#N/A</v>
      </c>
      <c r="S5089" t="e">
        <f t="shared" si="159"/>
        <v>#N/A</v>
      </c>
    </row>
    <row r="5090" spans="1:19">
      <c r="A5090">
        <f>'Previous Trades Import_OMS Quer'!A5090</f>
        <v>0</v>
      </c>
      <c r="B5090">
        <f>'Previous Trades Import_OMS Quer'!B5090</f>
        <v>0</v>
      </c>
      <c r="C5090" s="22">
        <f>'Previous Trades Import_OMS Quer'!C5090</f>
        <v>0</v>
      </c>
      <c r="D5090">
        <f>'Previous Trades Import_OMS Quer'!D5090</f>
        <v>0</v>
      </c>
      <c r="E5090" s="22">
        <f>'Previous Trades Import_OMS Quer'!E5090</f>
        <v>0</v>
      </c>
      <c r="F5090">
        <f>'Previous Trades Import_OMS Quer'!F5090</f>
        <v>0</v>
      </c>
      <c r="G5090">
        <f>'Previous Trades Import_OMS Quer'!G5090</f>
        <v>0</v>
      </c>
      <c r="H5090">
        <f>'Previous Trades Import_OMS Quer'!H5090</f>
        <v>0</v>
      </c>
      <c r="I5090">
        <f>'Previous Trades Import_OMS Quer'!I5090</f>
        <v>0</v>
      </c>
      <c r="J5090">
        <f>'Previous Trades Import_OMS Quer'!J5090</f>
        <v>0</v>
      </c>
      <c r="K5090">
        <f>'Previous Trades Import_OMS Quer'!K5090</f>
        <v>0</v>
      </c>
      <c r="L5090">
        <f>'Previous Trades Import_OMS Quer'!L5090</f>
        <v>0</v>
      </c>
      <c r="M5090">
        <f>'Previous Trades Import_OMS Quer'!M5090</f>
        <v>0</v>
      </c>
      <c r="N5090">
        <f>'Previous Trades Import_OMS Quer'!N5090</f>
        <v>0</v>
      </c>
      <c r="O5090" t="str">
        <f>CLEAN('Previous Trades Import_OMS Quer'!O5090)</f>
        <v/>
      </c>
      <c r="Q5090" s="25">
        <f t="shared" si="158"/>
        <v>0</v>
      </c>
      <c r="R5090" s="25" t="e">
        <f>VLOOKUP(O5090,'Currency Balance'!$O$3:$Q$32,3,0)</f>
        <v>#N/A</v>
      </c>
      <c r="S5090" t="e">
        <f t="shared" si="159"/>
        <v>#N/A</v>
      </c>
    </row>
    <row r="5091" spans="1:19">
      <c r="A5091">
        <f>'Previous Trades Import_OMS Quer'!A5091</f>
        <v>0</v>
      </c>
      <c r="B5091">
        <f>'Previous Trades Import_OMS Quer'!B5091</f>
        <v>0</v>
      </c>
      <c r="C5091" s="22">
        <f>'Previous Trades Import_OMS Quer'!C5091</f>
        <v>0</v>
      </c>
      <c r="D5091">
        <f>'Previous Trades Import_OMS Quer'!D5091</f>
        <v>0</v>
      </c>
      <c r="E5091" s="22">
        <f>'Previous Trades Import_OMS Quer'!E5091</f>
        <v>0</v>
      </c>
      <c r="F5091">
        <f>'Previous Trades Import_OMS Quer'!F5091</f>
        <v>0</v>
      </c>
      <c r="G5091">
        <f>'Previous Trades Import_OMS Quer'!G5091</f>
        <v>0</v>
      </c>
      <c r="H5091">
        <f>'Previous Trades Import_OMS Quer'!H5091</f>
        <v>0</v>
      </c>
      <c r="I5091">
        <f>'Previous Trades Import_OMS Quer'!I5091</f>
        <v>0</v>
      </c>
      <c r="J5091">
        <f>'Previous Trades Import_OMS Quer'!J5091</f>
        <v>0</v>
      </c>
      <c r="K5091">
        <f>'Previous Trades Import_OMS Quer'!K5091</f>
        <v>0</v>
      </c>
      <c r="L5091">
        <f>'Previous Trades Import_OMS Quer'!L5091</f>
        <v>0</v>
      </c>
      <c r="M5091">
        <f>'Previous Trades Import_OMS Quer'!M5091</f>
        <v>0</v>
      </c>
      <c r="N5091">
        <f>'Previous Trades Import_OMS Quer'!N5091</f>
        <v>0</v>
      </c>
      <c r="O5091" t="str">
        <f>CLEAN('Previous Trades Import_OMS Quer'!O5091)</f>
        <v/>
      </c>
      <c r="Q5091" s="25">
        <f t="shared" si="158"/>
        <v>0</v>
      </c>
      <c r="R5091" s="25" t="e">
        <f>VLOOKUP(O5091,'Currency Balance'!$O$3:$Q$32,3,0)</f>
        <v>#N/A</v>
      </c>
      <c r="S5091" t="e">
        <f t="shared" si="159"/>
        <v>#N/A</v>
      </c>
    </row>
    <row r="5092" spans="1:19">
      <c r="A5092">
        <f>'Previous Trades Import_OMS Quer'!A5092</f>
        <v>0</v>
      </c>
      <c r="B5092">
        <f>'Previous Trades Import_OMS Quer'!B5092</f>
        <v>0</v>
      </c>
      <c r="C5092" s="22">
        <f>'Previous Trades Import_OMS Quer'!C5092</f>
        <v>0</v>
      </c>
      <c r="D5092">
        <f>'Previous Trades Import_OMS Quer'!D5092</f>
        <v>0</v>
      </c>
      <c r="E5092" s="22">
        <f>'Previous Trades Import_OMS Quer'!E5092</f>
        <v>0</v>
      </c>
      <c r="F5092">
        <f>'Previous Trades Import_OMS Quer'!F5092</f>
        <v>0</v>
      </c>
      <c r="G5092">
        <f>'Previous Trades Import_OMS Quer'!G5092</f>
        <v>0</v>
      </c>
      <c r="H5092">
        <f>'Previous Trades Import_OMS Quer'!H5092</f>
        <v>0</v>
      </c>
      <c r="I5092">
        <f>'Previous Trades Import_OMS Quer'!I5092</f>
        <v>0</v>
      </c>
      <c r="J5092">
        <f>'Previous Trades Import_OMS Quer'!J5092</f>
        <v>0</v>
      </c>
      <c r="K5092">
        <f>'Previous Trades Import_OMS Quer'!K5092</f>
        <v>0</v>
      </c>
      <c r="L5092">
        <f>'Previous Trades Import_OMS Quer'!L5092</f>
        <v>0</v>
      </c>
      <c r="M5092">
        <f>'Previous Trades Import_OMS Quer'!M5092</f>
        <v>0</v>
      </c>
      <c r="N5092">
        <f>'Previous Trades Import_OMS Quer'!N5092</f>
        <v>0</v>
      </c>
      <c r="O5092" t="str">
        <f>CLEAN('Previous Trades Import_OMS Quer'!O5092)</f>
        <v/>
      </c>
      <c r="Q5092" s="25">
        <f t="shared" si="158"/>
        <v>0</v>
      </c>
      <c r="R5092" s="25" t="e">
        <f>VLOOKUP(O5092,'Currency Balance'!$O$3:$Q$32,3,0)</f>
        <v>#N/A</v>
      </c>
      <c r="S5092" t="e">
        <f t="shared" si="159"/>
        <v>#N/A</v>
      </c>
    </row>
    <row r="5093" spans="1:19">
      <c r="A5093">
        <f>'Previous Trades Import_OMS Quer'!A5093</f>
        <v>0</v>
      </c>
      <c r="B5093">
        <f>'Previous Trades Import_OMS Quer'!B5093</f>
        <v>0</v>
      </c>
      <c r="C5093" s="22">
        <f>'Previous Trades Import_OMS Quer'!C5093</f>
        <v>0</v>
      </c>
      <c r="D5093">
        <f>'Previous Trades Import_OMS Quer'!D5093</f>
        <v>0</v>
      </c>
      <c r="E5093" s="22">
        <f>'Previous Trades Import_OMS Quer'!E5093</f>
        <v>0</v>
      </c>
      <c r="F5093">
        <f>'Previous Trades Import_OMS Quer'!F5093</f>
        <v>0</v>
      </c>
      <c r="G5093">
        <f>'Previous Trades Import_OMS Quer'!G5093</f>
        <v>0</v>
      </c>
      <c r="H5093">
        <f>'Previous Trades Import_OMS Quer'!H5093</f>
        <v>0</v>
      </c>
      <c r="I5093">
        <f>'Previous Trades Import_OMS Quer'!I5093</f>
        <v>0</v>
      </c>
      <c r="J5093">
        <f>'Previous Trades Import_OMS Quer'!J5093</f>
        <v>0</v>
      </c>
      <c r="K5093">
        <f>'Previous Trades Import_OMS Quer'!K5093</f>
        <v>0</v>
      </c>
      <c r="L5093">
        <f>'Previous Trades Import_OMS Quer'!L5093</f>
        <v>0</v>
      </c>
      <c r="M5093">
        <f>'Previous Trades Import_OMS Quer'!M5093</f>
        <v>0</v>
      </c>
      <c r="N5093">
        <f>'Previous Trades Import_OMS Quer'!N5093</f>
        <v>0</v>
      </c>
      <c r="O5093" t="str">
        <f>CLEAN('Previous Trades Import_OMS Quer'!O5093)</f>
        <v/>
      </c>
      <c r="Q5093" s="25">
        <f t="shared" si="158"/>
        <v>0</v>
      </c>
      <c r="R5093" s="25" t="e">
        <f>VLOOKUP(O5093,'Currency Balance'!$O$3:$Q$32,3,0)</f>
        <v>#N/A</v>
      </c>
      <c r="S5093" t="e">
        <f t="shared" si="159"/>
        <v>#N/A</v>
      </c>
    </row>
    <row r="5094" spans="1:19">
      <c r="A5094">
        <f>'Previous Trades Import_OMS Quer'!A5094</f>
        <v>0</v>
      </c>
      <c r="B5094">
        <f>'Previous Trades Import_OMS Quer'!B5094</f>
        <v>0</v>
      </c>
      <c r="C5094" s="22">
        <f>'Previous Trades Import_OMS Quer'!C5094</f>
        <v>0</v>
      </c>
      <c r="D5094">
        <f>'Previous Trades Import_OMS Quer'!D5094</f>
        <v>0</v>
      </c>
      <c r="E5094" s="22">
        <f>'Previous Trades Import_OMS Quer'!E5094</f>
        <v>0</v>
      </c>
      <c r="F5094">
        <f>'Previous Trades Import_OMS Quer'!F5094</f>
        <v>0</v>
      </c>
      <c r="G5094">
        <f>'Previous Trades Import_OMS Quer'!G5094</f>
        <v>0</v>
      </c>
      <c r="H5094">
        <f>'Previous Trades Import_OMS Quer'!H5094</f>
        <v>0</v>
      </c>
      <c r="I5094">
        <f>'Previous Trades Import_OMS Quer'!I5094</f>
        <v>0</v>
      </c>
      <c r="J5094">
        <f>'Previous Trades Import_OMS Quer'!J5094</f>
        <v>0</v>
      </c>
      <c r="K5094">
        <f>'Previous Trades Import_OMS Quer'!K5094</f>
        <v>0</v>
      </c>
      <c r="L5094">
        <f>'Previous Trades Import_OMS Quer'!L5094</f>
        <v>0</v>
      </c>
      <c r="M5094">
        <f>'Previous Trades Import_OMS Quer'!M5094</f>
        <v>0</v>
      </c>
      <c r="N5094">
        <f>'Previous Trades Import_OMS Quer'!N5094</f>
        <v>0</v>
      </c>
      <c r="O5094" t="str">
        <f>CLEAN('Previous Trades Import_OMS Quer'!O5094)</f>
        <v/>
      </c>
      <c r="Q5094" s="25">
        <f t="shared" si="158"/>
        <v>0</v>
      </c>
      <c r="R5094" s="25" t="e">
        <f>VLOOKUP(O5094,'Currency Balance'!$O$3:$Q$32,3,0)</f>
        <v>#N/A</v>
      </c>
      <c r="S5094" t="e">
        <f t="shared" si="159"/>
        <v>#N/A</v>
      </c>
    </row>
    <row r="5095" spans="1:19">
      <c r="A5095">
        <f>'Previous Trades Import_OMS Quer'!A5095</f>
        <v>0</v>
      </c>
      <c r="B5095">
        <f>'Previous Trades Import_OMS Quer'!B5095</f>
        <v>0</v>
      </c>
      <c r="C5095" s="22">
        <f>'Previous Trades Import_OMS Quer'!C5095</f>
        <v>0</v>
      </c>
      <c r="D5095">
        <f>'Previous Trades Import_OMS Quer'!D5095</f>
        <v>0</v>
      </c>
      <c r="E5095" s="22">
        <f>'Previous Trades Import_OMS Quer'!E5095</f>
        <v>0</v>
      </c>
      <c r="F5095">
        <f>'Previous Trades Import_OMS Quer'!F5095</f>
        <v>0</v>
      </c>
      <c r="G5095">
        <f>'Previous Trades Import_OMS Quer'!G5095</f>
        <v>0</v>
      </c>
      <c r="H5095">
        <f>'Previous Trades Import_OMS Quer'!H5095</f>
        <v>0</v>
      </c>
      <c r="I5095">
        <f>'Previous Trades Import_OMS Quer'!I5095</f>
        <v>0</v>
      </c>
      <c r="J5095">
        <f>'Previous Trades Import_OMS Quer'!J5095</f>
        <v>0</v>
      </c>
      <c r="K5095">
        <f>'Previous Trades Import_OMS Quer'!K5095</f>
        <v>0</v>
      </c>
      <c r="L5095">
        <f>'Previous Trades Import_OMS Quer'!L5095</f>
        <v>0</v>
      </c>
      <c r="M5095">
        <f>'Previous Trades Import_OMS Quer'!M5095</f>
        <v>0</v>
      </c>
      <c r="N5095">
        <f>'Previous Trades Import_OMS Quer'!N5095</f>
        <v>0</v>
      </c>
      <c r="O5095" t="str">
        <f>CLEAN('Previous Trades Import_OMS Quer'!O5095)</f>
        <v/>
      </c>
      <c r="Q5095" s="25">
        <f t="shared" si="158"/>
        <v>0</v>
      </c>
      <c r="R5095" s="25" t="e">
        <f>VLOOKUP(O5095,'Currency Balance'!$O$3:$Q$32,3,0)</f>
        <v>#N/A</v>
      </c>
      <c r="S5095" t="e">
        <f t="shared" si="159"/>
        <v>#N/A</v>
      </c>
    </row>
    <row r="5096" spans="1:19">
      <c r="A5096">
        <f>'Previous Trades Import_OMS Quer'!A5096</f>
        <v>0</v>
      </c>
      <c r="B5096">
        <f>'Previous Trades Import_OMS Quer'!B5096</f>
        <v>0</v>
      </c>
      <c r="C5096" s="22">
        <f>'Previous Trades Import_OMS Quer'!C5096</f>
        <v>0</v>
      </c>
      <c r="D5096">
        <f>'Previous Trades Import_OMS Quer'!D5096</f>
        <v>0</v>
      </c>
      <c r="E5096" s="22">
        <f>'Previous Trades Import_OMS Quer'!E5096</f>
        <v>0</v>
      </c>
      <c r="F5096">
        <f>'Previous Trades Import_OMS Quer'!F5096</f>
        <v>0</v>
      </c>
      <c r="G5096">
        <f>'Previous Trades Import_OMS Quer'!G5096</f>
        <v>0</v>
      </c>
      <c r="H5096">
        <f>'Previous Trades Import_OMS Quer'!H5096</f>
        <v>0</v>
      </c>
      <c r="I5096">
        <f>'Previous Trades Import_OMS Quer'!I5096</f>
        <v>0</v>
      </c>
      <c r="J5096">
        <f>'Previous Trades Import_OMS Quer'!J5096</f>
        <v>0</v>
      </c>
      <c r="K5096">
        <f>'Previous Trades Import_OMS Quer'!K5096</f>
        <v>0</v>
      </c>
      <c r="L5096">
        <f>'Previous Trades Import_OMS Quer'!L5096</f>
        <v>0</v>
      </c>
      <c r="M5096">
        <f>'Previous Trades Import_OMS Quer'!M5096</f>
        <v>0</v>
      </c>
      <c r="N5096">
        <f>'Previous Trades Import_OMS Quer'!N5096</f>
        <v>0</v>
      </c>
      <c r="O5096" t="str">
        <f>CLEAN('Previous Trades Import_OMS Quer'!O5096)</f>
        <v/>
      </c>
      <c r="Q5096" s="25">
        <f t="shared" si="158"/>
        <v>0</v>
      </c>
      <c r="R5096" s="25" t="e">
        <f>VLOOKUP(O5096,'Currency Balance'!$O$3:$Q$32,3,0)</f>
        <v>#N/A</v>
      </c>
      <c r="S5096" t="e">
        <f t="shared" si="159"/>
        <v>#N/A</v>
      </c>
    </row>
    <row r="5097" spans="1:19">
      <c r="A5097">
        <f>'Previous Trades Import_OMS Quer'!A5097</f>
        <v>0</v>
      </c>
      <c r="B5097">
        <f>'Previous Trades Import_OMS Quer'!B5097</f>
        <v>0</v>
      </c>
      <c r="C5097" s="22">
        <f>'Previous Trades Import_OMS Quer'!C5097</f>
        <v>0</v>
      </c>
      <c r="D5097">
        <f>'Previous Trades Import_OMS Quer'!D5097</f>
        <v>0</v>
      </c>
      <c r="E5097" s="22">
        <f>'Previous Trades Import_OMS Quer'!E5097</f>
        <v>0</v>
      </c>
      <c r="F5097">
        <f>'Previous Trades Import_OMS Quer'!F5097</f>
        <v>0</v>
      </c>
      <c r="G5097">
        <f>'Previous Trades Import_OMS Quer'!G5097</f>
        <v>0</v>
      </c>
      <c r="H5097">
        <f>'Previous Trades Import_OMS Quer'!H5097</f>
        <v>0</v>
      </c>
      <c r="I5097">
        <f>'Previous Trades Import_OMS Quer'!I5097</f>
        <v>0</v>
      </c>
      <c r="J5097">
        <f>'Previous Trades Import_OMS Quer'!J5097</f>
        <v>0</v>
      </c>
      <c r="K5097">
        <f>'Previous Trades Import_OMS Quer'!K5097</f>
        <v>0</v>
      </c>
      <c r="L5097">
        <f>'Previous Trades Import_OMS Quer'!L5097</f>
        <v>0</v>
      </c>
      <c r="M5097">
        <f>'Previous Trades Import_OMS Quer'!M5097</f>
        <v>0</v>
      </c>
      <c r="N5097">
        <f>'Previous Trades Import_OMS Quer'!N5097</f>
        <v>0</v>
      </c>
      <c r="O5097" t="str">
        <f>CLEAN('Previous Trades Import_OMS Quer'!O5097)</f>
        <v/>
      </c>
      <c r="Q5097" s="25">
        <f t="shared" si="158"/>
        <v>0</v>
      </c>
      <c r="R5097" s="25" t="e">
        <f>VLOOKUP(O5097,'Currency Balance'!$O$3:$Q$32,3,0)</f>
        <v>#N/A</v>
      </c>
      <c r="S5097" t="e">
        <f t="shared" si="159"/>
        <v>#N/A</v>
      </c>
    </row>
    <row r="5098" spans="1:19">
      <c r="A5098">
        <f>'Previous Trades Import_OMS Quer'!A5098</f>
        <v>0</v>
      </c>
      <c r="B5098">
        <f>'Previous Trades Import_OMS Quer'!B5098</f>
        <v>0</v>
      </c>
      <c r="C5098" s="22">
        <f>'Previous Trades Import_OMS Quer'!C5098</f>
        <v>0</v>
      </c>
      <c r="D5098">
        <f>'Previous Trades Import_OMS Quer'!D5098</f>
        <v>0</v>
      </c>
      <c r="E5098" s="22">
        <f>'Previous Trades Import_OMS Quer'!E5098</f>
        <v>0</v>
      </c>
      <c r="F5098">
        <f>'Previous Trades Import_OMS Quer'!F5098</f>
        <v>0</v>
      </c>
      <c r="G5098">
        <f>'Previous Trades Import_OMS Quer'!G5098</f>
        <v>0</v>
      </c>
      <c r="H5098">
        <f>'Previous Trades Import_OMS Quer'!H5098</f>
        <v>0</v>
      </c>
      <c r="I5098">
        <f>'Previous Trades Import_OMS Quer'!I5098</f>
        <v>0</v>
      </c>
      <c r="J5098">
        <f>'Previous Trades Import_OMS Quer'!J5098</f>
        <v>0</v>
      </c>
      <c r="K5098">
        <f>'Previous Trades Import_OMS Quer'!K5098</f>
        <v>0</v>
      </c>
      <c r="L5098">
        <f>'Previous Trades Import_OMS Quer'!L5098</f>
        <v>0</v>
      </c>
      <c r="M5098">
        <f>'Previous Trades Import_OMS Quer'!M5098</f>
        <v>0</v>
      </c>
      <c r="N5098">
        <f>'Previous Trades Import_OMS Quer'!N5098</f>
        <v>0</v>
      </c>
      <c r="O5098" t="str">
        <f>CLEAN('Previous Trades Import_OMS Quer'!O5098)</f>
        <v/>
      </c>
      <c r="Q5098" s="25">
        <f t="shared" si="158"/>
        <v>0</v>
      </c>
      <c r="R5098" s="25" t="e">
        <f>VLOOKUP(O5098,'Currency Balance'!$O$3:$Q$32,3,0)</f>
        <v>#N/A</v>
      </c>
      <c r="S5098" t="e">
        <f t="shared" si="159"/>
        <v>#N/A</v>
      </c>
    </row>
    <row r="5099" spans="1:19">
      <c r="A5099">
        <f>'Previous Trades Import_OMS Quer'!A5099</f>
        <v>0</v>
      </c>
      <c r="B5099">
        <f>'Previous Trades Import_OMS Quer'!B5099</f>
        <v>0</v>
      </c>
      <c r="C5099" s="22">
        <f>'Previous Trades Import_OMS Quer'!C5099</f>
        <v>0</v>
      </c>
      <c r="D5099">
        <f>'Previous Trades Import_OMS Quer'!D5099</f>
        <v>0</v>
      </c>
      <c r="E5099" s="22">
        <f>'Previous Trades Import_OMS Quer'!E5099</f>
        <v>0</v>
      </c>
      <c r="F5099">
        <f>'Previous Trades Import_OMS Quer'!F5099</f>
        <v>0</v>
      </c>
      <c r="G5099">
        <f>'Previous Trades Import_OMS Quer'!G5099</f>
        <v>0</v>
      </c>
      <c r="H5099">
        <f>'Previous Trades Import_OMS Quer'!H5099</f>
        <v>0</v>
      </c>
      <c r="I5099">
        <f>'Previous Trades Import_OMS Quer'!I5099</f>
        <v>0</v>
      </c>
      <c r="J5099">
        <f>'Previous Trades Import_OMS Quer'!J5099</f>
        <v>0</v>
      </c>
      <c r="K5099">
        <f>'Previous Trades Import_OMS Quer'!K5099</f>
        <v>0</v>
      </c>
      <c r="L5099">
        <f>'Previous Trades Import_OMS Quer'!L5099</f>
        <v>0</v>
      </c>
      <c r="M5099">
        <f>'Previous Trades Import_OMS Quer'!M5099</f>
        <v>0</v>
      </c>
      <c r="N5099">
        <f>'Previous Trades Import_OMS Quer'!N5099</f>
        <v>0</v>
      </c>
      <c r="O5099" t="str">
        <f>CLEAN('Previous Trades Import_OMS Quer'!O5099)</f>
        <v/>
      </c>
      <c r="Q5099" s="25">
        <f t="shared" si="158"/>
        <v>0</v>
      </c>
      <c r="R5099" s="25" t="e">
        <f>VLOOKUP(O5099,'Currency Balance'!$O$3:$Q$32,3,0)</f>
        <v>#N/A</v>
      </c>
      <c r="S5099" t="e">
        <f t="shared" si="159"/>
        <v>#N/A</v>
      </c>
    </row>
    <row r="5100" spans="1:19">
      <c r="A5100">
        <f>'Previous Trades Import_OMS Quer'!A5100</f>
        <v>0</v>
      </c>
      <c r="B5100">
        <f>'Previous Trades Import_OMS Quer'!B5100</f>
        <v>0</v>
      </c>
      <c r="C5100" s="22">
        <f>'Previous Trades Import_OMS Quer'!C5100</f>
        <v>0</v>
      </c>
      <c r="D5100">
        <f>'Previous Trades Import_OMS Quer'!D5100</f>
        <v>0</v>
      </c>
      <c r="E5100" s="22">
        <f>'Previous Trades Import_OMS Quer'!E5100</f>
        <v>0</v>
      </c>
      <c r="F5100">
        <f>'Previous Trades Import_OMS Quer'!F5100</f>
        <v>0</v>
      </c>
      <c r="G5100">
        <f>'Previous Trades Import_OMS Quer'!G5100</f>
        <v>0</v>
      </c>
      <c r="H5100">
        <f>'Previous Trades Import_OMS Quer'!H5100</f>
        <v>0</v>
      </c>
      <c r="I5100">
        <f>'Previous Trades Import_OMS Quer'!I5100</f>
        <v>0</v>
      </c>
      <c r="J5100">
        <f>'Previous Trades Import_OMS Quer'!J5100</f>
        <v>0</v>
      </c>
      <c r="K5100">
        <f>'Previous Trades Import_OMS Quer'!K5100</f>
        <v>0</v>
      </c>
      <c r="L5100">
        <f>'Previous Trades Import_OMS Quer'!L5100</f>
        <v>0</v>
      </c>
      <c r="M5100">
        <f>'Previous Trades Import_OMS Quer'!M5100</f>
        <v>0</v>
      </c>
      <c r="N5100">
        <f>'Previous Trades Import_OMS Quer'!N5100</f>
        <v>0</v>
      </c>
      <c r="O5100" t="str">
        <f>CLEAN('Previous Trades Import_OMS Quer'!O5100)</f>
        <v/>
      </c>
      <c r="Q5100" s="25">
        <f t="shared" si="158"/>
        <v>0</v>
      </c>
      <c r="R5100" s="25" t="e">
        <f>VLOOKUP(O5100,'Currency Balance'!$O$3:$Q$32,3,0)</f>
        <v>#N/A</v>
      </c>
      <c r="S5100" t="e">
        <f t="shared" si="159"/>
        <v>#N/A</v>
      </c>
    </row>
    <row r="5101" spans="1:19">
      <c r="A5101">
        <f>'Previous Trades Import_OMS Quer'!A5101</f>
        <v>0</v>
      </c>
      <c r="B5101">
        <f>'Previous Trades Import_OMS Quer'!B5101</f>
        <v>0</v>
      </c>
      <c r="C5101" s="22">
        <f>'Previous Trades Import_OMS Quer'!C5101</f>
        <v>0</v>
      </c>
      <c r="D5101">
        <f>'Previous Trades Import_OMS Quer'!D5101</f>
        <v>0</v>
      </c>
      <c r="E5101" s="22">
        <f>'Previous Trades Import_OMS Quer'!E5101</f>
        <v>0</v>
      </c>
      <c r="F5101">
        <f>'Previous Trades Import_OMS Quer'!F5101</f>
        <v>0</v>
      </c>
      <c r="G5101">
        <f>'Previous Trades Import_OMS Quer'!G5101</f>
        <v>0</v>
      </c>
      <c r="H5101">
        <f>'Previous Trades Import_OMS Quer'!H5101</f>
        <v>0</v>
      </c>
      <c r="I5101">
        <f>'Previous Trades Import_OMS Quer'!I5101</f>
        <v>0</v>
      </c>
      <c r="J5101">
        <f>'Previous Trades Import_OMS Quer'!J5101</f>
        <v>0</v>
      </c>
      <c r="K5101">
        <f>'Previous Trades Import_OMS Quer'!K5101</f>
        <v>0</v>
      </c>
      <c r="L5101">
        <f>'Previous Trades Import_OMS Quer'!L5101</f>
        <v>0</v>
      </c>
      <c r="M5101">
        <f>'Previous Trades Import_OMS Quer'!M5101</f>
        <v>0</v>
      </c>
      <c r="N5101">
        <f>'Previous Trades Import_OMS Quer'!N5101</f>
        <v>0</v>
      </c>
      <c r="O5101" t="str">
        <f>CLEAN('Previous Trades Import_OMS Quer'!O5101)</f>
        <v/>
      </c>
      <c r="Q5101" s="25">
        <f t="shared" si="158"/>
        <v>0</v>
      </c>
      <c r="R5101" s="25" t="e">
        <f>VLOOKUP(O5101,'Currency Balance'!$O$3:$Q$32,3,0)</f>
        <v>#N/A</v>
      </c>
      <c r="S5101" t="e">
        <f t="shared" si="159"/>
        <v>#N/A</v>
      </c>
    </row>
    <row r="5102" spans="1:19">
      <c r="A5102">
        <f>'Previous Trades Import_OMS Quer'!A5102</f>
        <v>0</v>
      </c>
      <c r="B5102">
        <f>'Previous Trades Import_OMS Quer'!B5102</f>
        <v>0</v>
      </c>
      <c r="C5102" s="22">
        <f>'Previous Trades Import_OMS Quer'!C5102</f>
        <v>0</v>
      </c>
      <c r="D5102">
        <f>'Previous Trades Import_OMS Quer'!D5102</f>
        <v>0</v>
      </c>
      <c r="E5102" s="22">
        <f>'Previous Trades Import_OMS Quer'!E5102</f>
        <v>0</v>
      </c>
      <c r="F5102">
        <f>'Previous Trades Import_OMS Quer'!F5102</f>
        <v>0</v>
      </c>
      <c r="G5102">
        <f>'Previous Trades Import_OMS Quer'!G5102</f>
        <v>0</v>
      </c>
      <c r="H5102">
        <f>'Previous Trades Import_OMS Quer'!H5102</f>
        <v>0</v>
      </c>
      <c r="I5102">
        <f>'Previous Trades Import_OMS Quer'!I5102</f>
        <v>0</v>
      </c>
      <c r="J5102">
        <f>'Previous Trades Import_OMS Quer'!J5102</f>
        <v>0</v>
      </c>
      <c r="K5102">
        <f>'Previous Trades Import_OMS Quer'!K5102</f>
        <v>0</v>
      </c>
      <c r="L5102">
        <f>'Previous Trades Import_OMS Quer'!L5102</f>
        <v>0</v>
      </c>
      <c r="M5102">
        <f>'Previous Trades Import_OMS Quer'!M5102</f>
        <v>0</v>
      </c>
      <c r="N5102">
        <f>'Previous Trades Import_OMS Quer'!N5102</f>
        <v>0</v>
      </c>
      <c r="O5102" t="str">
        <f>CLEAN('Previous Trades Import_OMS Quer'!O5102)</f>
        <v/>
      </c>
      <c r="Q5102" s="25">
        <f t="shared" si="158"/>
        <v>0</v>
      </c>
      <c r="R5102" s="25" t="e">
        <f>VLOOKUP(O5102,'Currency Balance'!$O$3:$Q$32,3,0)</f>
        <v>#N/A</v>
      </c>
      <c r="S5102" t="e">
        <f t="shared" si="159"/>
        <v>#N/A</v>
      </c>
    </row>
    <row r="5103" spans="1:19">
      <c r="A5103">
        <f>'Previous Trades Import_OMS Quer'!A5103</f>
        <v>0</v>
      </c>
      <c r="B5103">
        <f>'Previous Trades Import_OMS Quer'!B5103</f>
        <v>0</v>
      </c>
      <c r="C5103" s="22">
        <f>'Previous Trades Import_OMS Quer'!C5103</f>
        <v>0</v>
      </c>
      <c r="D5103">
        <f>'Previous Trades Import_OMS Quer'!D5103</f>
        <v>0</v>
      </c>
      <c r="E5103" s="22">
        <f>'Previous Trades Import_OMS Quer'!E5103</f>
        <v>0</v>
      </c>
      <c r="F5103">
        <f>'Previous Trades Import_OMS Quer'!F5103</f>
        <v>0</v>
      </c>
      <c r="G5103">
        <f>'Previous Trades Import_OMS Quer'!G5103</f>
        <v>0</v>
      </c>
      <c r="H5103">
        <f>'Previous Trades Import_OMS Quer'!H5103</f>
        <v>0</v>
      </c>
      <c r="I5103">
        <f>'Previous Trades Import_OMS Quer'!I5103</f>
        <v>0</v>
      </c>
      <c r="J5103">
        <f>'Previous Trades Import_OMS Quer'!J5103</f>
        <v>0</v>
      </c>
      <c r="K5103">
        <f>'Previous Trades Import_OMS Quer'!K5103</f>
        <v>0</v>
      </c>
      <c r="L5103">
        <f>'Previous Trades Import_OMS Quer'!L5103</f>
        <v>0</v>
      </c>
      <c r="M5103">
        <f>'Previous Trades Import_OMS Quer'!M5103</f>
        <v>0</v>
      </c>
      <c r="N5103">
        <f>'Previous Trades Import_OMS Quer'!N5103</f>
        <v>0</v>
      </c>
      <c r="O5103" t="str">
        <f>CLEAN('Previous Trades Import_OMS Quer'!O5103)</f>
        <v/>
      </c>
      <c r="Q5103" s="25">
        <f t="shared" si="158"/>
        <v>0</v>
      </c>
      <c r="R5103" s="25" t="e">
        <f>VLOOKUP(O5103,'Currency Balance'!$O$3:$Q$32,3,0)</f>
        <v>#N/A</v>
      </c>
      <c r="S5103" t="e">
        <f t="shared" si="159"/>
        <v>#N/A</v>
      </c>
    </row>
    <row r="5104" spans="1:19">
      <c r="A5104">
        <f>'Previous Trades Import_OMS Quer'!A5104</f>
        <v>0</v>
      </c>
      <c r="B5104">
        <f>'Previous Trades Import_OMS Quer'!B5104</f>
        <v>0</v>
      </c>
      <c r="C5104" s="22">
        <f>'Previous Trades Import_OMS Quer'!C5104</f>
        <v>0</v>
      </c>
      <c r="D5104">
        <f>'Previous Trades Import_OMS Quer'!D5104</f>
        <v>0</v>
      </c>
      <c r="E5104" s="22">
        <f>'Previous Trades Import_OMS Quer'!E5104</f>
        <v>0</v>
      </c>
      <c r="F5104">
        <f>'Previous Trades Import_OMS Quer'!F5104</f>
        <v>0</v>
      </c>
      <c r="G5104">
        <f>'Previous Trades Import_OMS Quer'!G5104</f>
        <v>0</v>
      </c>
      <c r="H5104">
        <f>'Previous Trades Import_OMS Quer'!H5104</f>
        <v>0</v>
      </c>
      <c r="I5104">
        <f>'Previous Trades Import_OMS Quer'!I5104</f>
        <v>0</v>
      </c>
      <c r="J5104">
        <f>'Previous Trades Import_OMS Quer'!J5104</f>
        <v>0</v>
      </c>
      <c r="K5104">
        <f>'Previous Trades Import_OMS Quer'!K5104</f>
        <v>0</v>
      </c>
      <c r="L5104">
        <f>'Previous Trades Import_OMS Quer'!L5104</f>
        <v>0</v>
      </c>
      <c r="M5104">
        <f>'Previous Trades Import_OMS Quer'!M5104</f>
        <v>0</v>
      </c>
      <c r="N5104">
        <f>'Previous Trades Import_OMS Quer'!N5104</f>
        <v>0</v>
      </c>
      <c r="O5104" t="str">
        <f>CLEAN('Previous Trades Import_OMS Quer'!O5104)</f>
        <v/>
      </c>
      <c r="Q5104" s="25">
        <f t="shared" si="158"/>
        <v>0</v>
      </c>
      <c r="R5104" s="25" t="e">
        <f>VLOOKUP(O5104,'Currency Balance'!$O$3:$Q$32,3,0)</f>
        <v>#N/A</v>
      </c>
      <c r="S5104" t="e">
        <f t="shared" si="159"/>
        <v>#N/A</v>
      </c>
    </row>
    <row r="5105" spans="1:19">
      <c r="A5105">
        <f>'Previous Trades Import_OMS Quer'!A5105</f>
        <v>0</v>
      </c>
      <c r="B5105">
        <f>'Previous Trades Import_OMS Quer'!B5105</f>
        <v>0</v>
      </c>
      <c r="C5105" s="22">
        <f>'Previous Trades Import_OMS Quer'!C5105</f>
        <v>0</v>
      </c>
      <c r="D5105">
        <f>'Previous Trades Import_OMS Quer'!D5105</f>
        <v>0</v>
      </c>
      <c r="E5105" s="22">
        <f>'Previous Trades Import_OMS Quer'!E5105</f>
        <v>0</v>
      </c>
      <c r="F5105">
        <f>'Previous Trades Import_OMS Quer'!F5105</f>
        <v>0</v>
      </c>
      <c r="G5105">
        <f>'Previous Trades Import_OMS Quer'!G5105</f>
        <v>0</v>
      </c>
      <c r="H5105">
        <f>'Previous Trades Import_OMS Quer'!H5105</f>
        <v>0</v>
      </c>
      <c r="I5105">
        <f>'Previous Trades Import_OMS Quer'!I5105</f>
        <v>0</v>
      </c>
      <c r="J5105">
        <f>'Previous Trades Import_OMS Quer'!J5105</f>
        <v>0</v>
      </c>
      <c r="K5105">
        <f>'Previous Trades Import_OMS Quer'!K5105</f>
        <v>0</v>
      </c>
      <c r="L5105">
        <f>'Previous Trades Import_OMS Quer'!L5105</f>
        <v>0</v>
      </c>
      <c r="M5105">
        <f>'Previous Trades Import_OMS Quer'!M5105</f>
        <v>0</v>
      </c>
      <c r="N5105">
        <f>'Previous Trades Import_OMS Quer'!N5105</f>
        <v>0</v>
      </c>
      <c r="O5105" t="str">
        <f>CLEAN('Previous Trades Import_OMS Quer'!O5105)</f>
        <v/>
      </c>
      <c r="Q5105" s="25">
        <f t="shared" si="158"/>
        <v>0</v>
      </c>
      <c r="R5105" s="25" t="e">
        <f>VLOOKUP(O5105,'Currency Balance'!$O$3:$Q$32,3,0)</f>
        <v>#N/A</v>
      </c>
      <c r="S5105" t="e">
        <f t="shared" si="159"/>
        <v>#N/A</v>
      </c>
    </row>
    <row r="5106" spans="1:19">
      <c r="A5106">
        <f>'Previous Trades Import_OMS Quer'!A5106</f>
        <v>0</v>
      </c>
      <c r="B5106">
        <f>'Previous Trades Import_OMS Quer'!B5106</f>
        <v>0</v>
      </c>
      <c r="C5106" s="22">
        <f>'Previous Trades Import_OMS Quer'!C5106</f>
        <v>0</v>
      </c>
      <c r="D5106">
        <f>'Previous Trades Import_OMS Quer'!D5106</f>
        <v>0</v>
      </c>
      <c r="E5106" s="22">
        <f>'Previous Trades Import_OMS Quer'!E5106</f>
        <v>0</v>
      </c>
      <c r="F5106">
        <f>'Previous Trades Import_OMS Quer'!F5106</f>
        <v>0</v>
      </c>
      <c r="G5106">
        <f>'Previous Trades Import_OMS Quer'!G5106</f>
        <v>0</v>
      </c>
      <c r="H5106">
        <f>'Previous Trades Import_OMS Quer'!H5106</f>
        <v>0</v>
      </c>
      <c r="I5106">
        <f>'Previous Trades Import_OMS Quer'!I5106</f>
        <v>0</v>
      </c>
      <c r="J5106">
        <f>'Previous Trades Import_OMS Quer'!J5106</f>
        <v>0</v>
      </c>
      <c r="K5106">
        <f>'Previous Trades Import_OMS Quer'!K5106</f>
        <v>0</v>
      </c>
      <c r="L5106">
        <f>'Previous Trades Import_OMS Quer'!L5106</f>
        <v>0</v>
      </c>
      <c r="M5106">
        <f>'Previous Trades Import_OMS Quer'!M5106</f>
        <v>0</v>
      </c>
      <c r="N5106">
        <f>'Previous Trades Import_OMS Quer'!N5106</f>
        <v>0</v>
      </c>
      <c r="O5106" t="str">
        <f>CLEAN('Previous Trades Import_OMS Quer'!O5106)</f>
        <v/>
      </c>
      <c r="Q5106" s="25">
        <f t="shared" si="158"/>
        <v>0</v>
      </c>
      <c r="R5106" s="25" t="e">
        <f>VLOOKUP(O5106,'Currency Balance'!$O$3:$Q$32,3,0)</f>
        <v>#N/A</v>
      </c>
      <c r="S5106" t="e">
        <f t="shared" si="159"/>
        <v>#N/A</v>
      </c>
    </row>
    <row r="5107" spans="1:19">
      <c r="A5107">
        <f>'Previous Trades Import_OMS Quer'!A5107</f>
        <v>0</v>
      </c>
      <c r="B5107">
        <f>'Previous Trades Import_OMS Quer'!B5107</f>
        <v>0</v>
      </c>
      <c r="C5107" s="22">
        <f>'Previous Trades Import_OMS Quer'!C5107</f>
        <v>0</v>
      </c>
      <c r="D5107">
        <f>'Previous Trades Import_OMS Quer'!D5107</f>
        <v>0</v>
      </c>
      <c r="E5107" s="22">
        <f>'Previous Trades Import_OMS Quer'!E5107</f>
        <v>0</v>
      </c>
      <c r="F5107">
        <f>'Previous Trades Import_OMS Quer'!F5107</f>
        <v>0</v>
      </c>
      <c r="G5107">
        <f>'Previous Trades Import_OMS Quer'!G5107</f>
        <v>0</v>
      </c>
      <c r="H5107">
        <f>'Previous Trades Import_OMS Quer'!H5107</f>
        <v>0</v>
      </c>
      <c r="I5107">
        <f>'Previous Trades Import_OMS Quer'!I5107</f>
        <v>0</v>
      </c>
      <c r="J5107">
        <f>'Previous Trades Import_OMS Quer'!J5107</f>
        <v>0</v>
      </c>
      <c r="K5107">
        <f>'Previous Trades Import_OMS Quer'!K5107</f>
        <v>0</v>
      </c>
      <c r="L5107">
        <f>'Previous Trades Import_OMS Quer'!L5107</f>
        <v>0</v>
      </c>
      <c r="M5107">
        <f>'Previous Trades Import_OMS Quer'!M5107</f>
        <v>0</v>
      </c>
      <c r="N5107">
        <f>'Previous Trades Import_OMS Quer'!N5107</f>
        <v>0</v>
      </c>
      <c r="O5107" t="str">
        <f>CLEAN('Previous Trades Import_OMS Quer'!O5107)</f>
        <v/>
      </c>
      <c r="Q5107" s="25">
        <f t="shared" si="158"/>
        <v>0</v>
      </c>
      <c r="R5107" s="25" t="e">
        <f>VLOOKUP(O5107,'Currency Balance'!$O$3:$Q$32,3,0)</f>
        <v>#N/A</v>
      </c>
      <c r="S5107" t="e">
        <f t="shared" si="159"/>
        <v>#N/A</v>
      </c>
    </row>
    <row r="5108" spans="1:19">
      <c r="A5108">
        <f>'Previous Trades Import_OMS Quer'!A5108</f>
        <v>0</v>
      </c>
      <c r="B5108">
        <f>'Previous Trades Import_OMS Quer'!B5108</f>
        <v>0</v>
      </c>
      <c r="C5108" s="22">
        <f>'Previous Trades Import_OMS Quer'!C5108</f>
        <v>0</v>
      </c>
      <c r="D5108">
        <f>'Previous Trades Import_OMS Quer'!D5108</f>
        <v>0</v>
      </c>
      <c r="E5108" s="22">
        <f>'Previous Trades Import_OMS Quer'!E5108</f>
        <v>0</v>
      </c>
      <c r="F5108">
        <f>'Previous Trades Import_OMS Quer'!F5108</f>
        <v>0</v>
      </c>
      <c r="G5108">
        <f>'Previous Trades Import_OMS Quer'!G5108</f>
        <v>0</v>
      </c>
      <c r="H5108">
        <f>'Previous Trades Import_OMS Quer'!H5108</f>
        <v>0</v>
      </c>
      <c r="I5108">
        <f>'Previous Trades Import_OMS Quer'!I5108</f>
        <v>0</v>
      </c>
      <c r="J5108">
        <f>'Previous Trades Import_OMS Quer'!J5108</f>
        <v>0</v>
      </c>
      <c r="K5108">
        <f>'Previous Trades Import_OMS Quer'!K5108</f>
        <v>0</v>
      </c>
      <c r="L5108">
        <f>'Previous Trades Import_OMS Quer'!L5108</f>
        <v>0</v>
      </c>
      <c r="M5108">
        <f>'Previous Trades Import_OMS Quer'!M5108</f>
        <v>0</v>
      </c>
      <c r="N5108">
        <f>'Previous Trades Import_OMS Quer'!N5108</f>
        <v>0</v>
      </c>
      <c r="O5108" t="str">
        <f>CLEAN('Previous Trades Import_OMS Quer'!O5108)</f>
        <v/>
      </c>
      <c r="Q5108" s="25">
        <f t="shared" si="158"/>
        <v>0</v>
      </c>
      <c r="R5108" s="25" t="e">
        <f>VLOOKUP(O5108,'Currency Balance'!$O$3:$Q$32,3,0)</f>
        <v>#N/A</v>
      </c>
      <c r="S5108" t="e">
        <f t="shared" si="159"/>
        <v>#N/A</v>
      </c>
    </row>
    <row r="5109" spans="1:19">
      <c r="A5109">
        <f>'Previous Trades Import_OMS Quer'!A5109</f>
        <v>0</v>
      </c>
      <c r="B5109">
        <f>'Previous Trades Import_OMS Quer'!B5109</f>
        <v>0</v>
      </c>
      <c r="C5109" s="22">
        <f>'Previous Trades Import_OMS Quer'!C5109</f>
        <v>0</v>
      </c>
      <c r="D5109">
        <f>'Previous Trades Import_OMS Quer'!D5109</f>
        <v>0</v>
      </c>
      <c r="E5109" s="22">
        <f>'Previous Trades Import_OMS Quer'!E5109</f>
        <v>0</v>
      </c>
      <c r="F5109">
        <f>'Previous Trades Import_OMS Quer'!F5109</f>
        <v>0</v>
      </c>
      <c r="G5109">
        <f>'Previous Trades Import_OMS Quer'!G5109</f>
        <v>0</v>
      </c>
      <c r="H5109">
        <f>'Previous Trades Import_OMS Quer'!H5109</f>
        <v>0</v>
      </c>
      <c r="I5109">
        <f>'Previous Trades Import_OMS Quer'!I5109</f>
        <v>0</v>
      </c>
      <c r="J5109">
        <f>'Previous Trades Import_OMS Quer'!J5109</f>
        <v>0</v>
      </c>
      <c r="K5109">
        <f>'Previous Trades Import_OMS Quer'!K5109</f>
        <v>0</v>
      </c>
      <c r="L5109">
        <f>'Previous Trades Import_OMS Quer'!L5109</f>
        <v>0</v>
      </c>
      <c r="M5109">
        <f>'Previous Trades Import_OMS Quer'!M5109</f>
        <v>0</v>
      </c>
      <c r="N5109">
        <f>'Previous Trades Import_OMS Quer'!N5109</f>
        <v>0</v>
      </c>
      <c r="O5109" t="str">
        <f>CLEAN('Previous Trades Import_OMS Quer'!O5109)</f>
        <v/>
      </c>
      <c r="Q5109" s="25">
        <f t="shared" si="158"/>
        <v>0</v>
      </c>
      <c r="R5109" s="25" t="e">
        <f>VLOOKUP(O5109,'Currency Balance'!$O$3:$Q$32,3,0)</f>
        <v>#N/A</v>
      </c>
      <c r="S5109" t="e">
        <f t="shared" si="159"/>
        <v>#N/A</v>
      </c>
    </row>
    <row r="5110" spans="1:19">
      <c r="A5110">
        <f>'Previous Trades Import_OMS Quer'!A5110</f>
        <v>0</v>
      </c>
      <c r="B5110">
        <f>'Previous Trades Import_OMS Quer'!B5110</f>
        <v>0</v>
      </c>
      <c r="C5110" s="22">
        <f>'Previous Trades Import_OMS Quer'!C5110</f>
        <v>0</v>
      </c>
      <c r="D5110">
        <f>'Previous Trades Import_OMS Quer'!D5110</f>
        <v>0</v>
      </c>
      <c r="E5110" s="22">
        <f>'Previous Trades Import_OMS Quer'!E5110</f>
        <v>0</v>
      </c>
      <c r="F5110">
        <f>'Previous Trades Import_OMS Quer'!F5110</f>
        <v>0</v>
      </c>
      <c r="G5110">
        <f>'Previous Trades Import_OMS Quer'!G5110</f>
        <v>0</v>
      </c>
      <c r="H5110">
        <f>'Previous Trades Import_OMS Quer'!H5110</f>
        <v>0</v>
      </c>
      <c r="I5110">
        <f>'Previous Trades Import_OMS Quer'!I5110</f>
        <v>0</v>
      </c>
      <c r="J5110">
        <f>'Previous Trades Import_OMS Quer'!J5110</f>
        <v>0</v>
      </c>
      <c r="K5110">
        <f>'Previous Trades Import_OMS Quer'!K5110</f>
        <v>0</v>
      </c>
      <c r="L5110">
        <f>'Previous Trades Import_OMS Quer'!L5110</f>
        <v>0</v>
      </c>
      <c r="M5110">
        <f>'Previous Trades Import_OMS Quer'!M5110</f>
        <v>0</v>
      </c>
      <c r="N5110">
        <f>'Previous Trades Import_OMS Quer'!N5110</f>
        <v>0</v>
      </c>
      <c r="O5110" t="str">
        <f>CLEAN('Previous Trades Import_OMS Quer'!O5110)</f>
        <v/>
      </c>
      <c r="Q5110" s="25">
        <f t="shared" si="158"/>
        <v>0</v>
      </c>
      <c r="R5110" s="25" t="e">
        <f>VLOOKUP(O5110,'Currency Balance'!$O$3:$Q$32,3,0)</f>
        <v>#N/A</v>
      </c>
      <c r="S5110" t="e">
        <f t="shared" si="159"/>
        <v>#N/A</v>
      </c>
    </row>
    <row r="5111" spans="1:19">
      <c r="A5111">
        <f>'Previous Trades Import_OMS Quer'!A5111</f>
        <v>0</v>
      </c>
      <c r="B5111">
        <f>'Previous Trades Import_OMS Quer'!B5111</f>
        <v>0</v>
      </c>
      <c r="C5111" s="22">
        <f>'Previous Trades Import_OMS Quer'!C5111</f>
        <v>0</v>
      </c>
      <c r="D5111">
        <f>'Previous Trades Import_OMS Quer'!D5111</f>
        <v>0</v>
      </c>
      <c r="E5111" s="22">
        <f>'Previous Trades Import_OMS Quer'!E5111</f>
        <v>0</v>
      </c>
      <c r="F5111">
        <f>'Previous Trades Import_OMS Quer'!F5111</f>
        <v>0</v>
      </c>
      <c r="G5111">
        <f>'Previous Trades Import_OMS Quer'!G5111</f>
        <v>0</v>
      </c>
      <c r="H5111">
        <f>'Previous Trades Import_OMS Quer'!H5111</f>
        <v>0</v>
      </c>
      <c r="I5111">
        <f>'Previous Trades Import_OMS Quer'!I5111</f>
        <v>0</v>
      </c>
      <c r="J5111">
        <f>'Previous Trades Import_OMS Quer'!J5111</f>
        <v>0</v>
      </c>
      <c r="K5111">
        <f>'Previous Trades Import_OMS Quer'!K5111</f>
        <v>0</v>
      </c>
      <c r="L5111">
        <f>'Previous Trades Import_OMS Quer'!L5111</f>
        <v>0</v>
      </c>
      <c r="M5111">
        <f>'Previous Trades Import_OMS Quer'!M5111</f>
        <v>0</v>
      </c>
      <c r="N5111">
        <f>'Previous Trades Import_OMS Quer'!N5111</f>
        <v>0</v>
      </c>
      <c r="O5111" t="str">
        <f>CLEAN('Previous Trades Import_OMS Quer'!O5111)</f>
        <v/>
      </c>
      <c r="Q5111" s="25">
        <f t="shared" si="158"/>
        <v>0</v>
      </c>
      <c r="R5111" s="25" t="e">
        <f>VLOOKUP(O5111,'Currency Balance'!$O$3:$Q$32,3,0)</f>
        <v>#N/A</v>
      </c>
      <c r="S5111" t="e">
        <f t="shared" si="159"/>
        <v>#N/A</v>
      </c>
    </row>
    <row r="5112" spans="1:19">
      <c r="A5112">
        <f>'Previous Trades Import_OMS Quer'!A5112</f>
        <v>0</v>
      </c>
      <c r="B5112">
        <f>'Previous Trades Import_OMS Quer'!B5112</f>
        <v>0</v>
      </c>
      <c r="C5112" s="22">
        <f>'Previous Trades Import_OMS Quer'!C5112</f>
        <v>0</v>
      </c>
      <c r="D5112">
        <f>'Previous Trades Import_OMS Quer'!D5112</f>
        <v>0</v>
      </c>
      <c r="E5112" s="22">
        <f>'Previous Trades Import_OMS Quer'!E5112</f>
        <v>0</v>
      </c>
      <c r="F5112">
        <f>'Previous Trades Import_OMS Quer'!F5112</f>
        <v>0</v>
      </c>
      <c r="G5112">
        <f>'Previous Trades Import_OMS Quer'!G5112</f>
        <v>0</v>
      </c>
      <c r="H5112">
        <f>'Previous Trades Import_OMS Quer'!H5112</f>
        <v>0</v>
      </c>
      <c r="I5112">
        <f>'Previous Trades Import_OMS Quer'!I5112</f>
        <v>0</v>
      </c>
      <c r="J5112">
        <f>'Previous Trades Import_OMS Quer'!J5112</f>
        <v>0</v>
      </c>
      <c r="K5112">
        <f>'Previous Trades Import_OMS Quer'!K5112</f>
        <v>0</v>
      </c>
      <c r="L5112">
        <f>'Previous Trades Import_OMS Quer'!L5112</f>
        <v>0</v>
      </c>
      <c r="M5112">
        <f>'Previous Trades Import_OMS Quer'!M5112</f>
        <v>0</v>
      </c>
      <c r="N5112">
        <f>'Previous Trades Import_OMS Quer'!N5112</f>
        <v>0</v>
      </c>
      <c r="O5112" t="str">
        <f>CLEAN('Previous Trades Import_OMS Quer'!O5112)</f>
        <v/>
      </c>
      <c r="Q5112" s="25">
        <f t="shared" si="158"/>
        <v>0</v>
      </c>
      <c r="R5112" s="25" t="e">
        <f>VLOOKUP(O5112,'Currency Balance'!$O$3:$Q$32,3,0)</f>
        <v>#N/A</v>
      </c>
      <c r="S5112" t="e">
        <f t="shared" si="159"/>
        <v>#N/A</v>
      </c>
    </row>
    <row r="5113" spans="1:19">
      <c r="A5113">
        <f>'Previous Trades Import_OMS Quer'!A5113</f>
        <v>0</v>
      </c>
      <c r="B5113">
        <f>'Previous Trades Import_OMS Quer'!B5113</f>
        <v>0</v>
      </c>
      <c r="C5113" s="22">
        <f>'Previous Trades Import_OMS Quer'!C5113</f>
        <v>0</v>
      </c>
      <c r="D5113">
        <f>'Previous Trades Import_OMS Quer'!D5113</f>
        <v>0</v>
      </c>
      <c r="E5113" s="22">
        <f>'Previous Trades Import_OMS Quer'!E5113</f>
        <v>0</v>
      </c>
      <c r="F5113">
        <f>'Previous Trades Import_OMS Quer'!F5113</f>
        <v>0</v>
      </c>
      <c r="G5113">
        <f>'Previous Trades Import_OMS Quer'!G5113</f>
        <v>0</v>
      </c>
      <c r="H5113">
        <f>'Previous Trades Import_OMS Quer'!H5113</f>
        <v>0</v>
      </c>
      <c r="I5113">
        <f>'Previous Trades Import_OMS Quer'!I5113</f>
        <v>0</v>
      </c>
      <c r="J5113">
        <f>'Previous Trades Import_OMS Quer'!J5113</f>
        <v>0</v>
      </c>
      <c r="K5113">
        <f>'Previous Trades Import_OMS Quer'!K5113</f>
        <v>0</v>
      </c>
      <c r="L5113">
        <f>'Previous Trades Import_OMS Quer'!L5113</f>
        <v>0</v>
      </c>
      <c r="M5113">
        <f>'Previous Trades Import_OMS Quer'!M5113</f>
        <v>0</v>
      </c>
      <c r="N5113">
        <f>'Previous Trades Import_OMS Quer'!N5113</f>
        <v>0</v>
      </c>
      <c r="O5113" t="str">
        <f>CLEAN('Previous Trades Import_OMS Quer'!O5113)</f>
        <v/>
      </c>
      <c r="Q5113" s="25">
        <f t="shared" si="158"/>
        <v>0</v>
      </c>
      <c r="R5113" s="25" t="e">
        <f>VLOOKUP(O5113,'Currency Balance'!$O$3:$Q$32,3,0)</f>
        <v>#N/A</v>
      </c>
      <c r="S5113" t="e">
        <f t="shared" si="159"/>
        <v>#N/A</v>
      </c>
    </row>
    <row r="5114" spans="1:19">
      <c r="A5114">
        <f>'Previous Trades Import_OMS Quer'!A5114</f>
        <v>0</v>
      </c>
      <c r="B5114">
        <f>'Previous Trades Import_OMS Quer'!B5114</f>
        <v>0</v>
      </c>
      <c r="C5114" s="22">
        <f>'Previous Trades Import_OMS Quer'!C5114</f>
        <v>0</v>
      </c>
      <c r="D5114">
        <f>'Previous Trades Import_OMS Quer'!D5114</f>
        <v>0</v>
      </c>
      <c r="E5114" s="22">
        <f>'Previous Trades Import_OMS Quer'!E5114</f>
        <v>0</v>
      </c>
      <c r="F5114">
        <f>'Previous Trades Import_OMS Quer'!F5114</f>
        <v>0</v>
      </c>
      <c r="G5114">
        <f>'Previous Trades Import_OMS Quer'!G5114</f>
        <v>0</v>
      </c>
      <c r="H5114">
        <f>'Previous Trades Import_OMS Quer'!H5114</f>
        <v>0</v>
      </c>
      <c r="I5114">
        <f>'Previous Trades Import_OMS Quer'!I5114</f>
        <v>0</v>
      </c>
      <c r="J5114">
        <f>'Previous Trades Import_OMS Quer'!J5114</f>
        <v>0</v>
      </c>
      <c r="K5114">
        <f>'Previous Trades Import_OMS Quer'!K5114</f>
        <v>0</v>
      </c>
      <c r="L5114">
        <f>'Previous Trades Import_OMS Quer'!L5114</f>
        <v>0</v>
      </c>
      <c r="M5114">
        <f>'Previous Trades Import_OMS Quer'!M5114</f>
        <v>0</v>
      </c>
      <c r="N5114">
        <f>'Previous Trades Import_OMS Quer'!N5114</f>
        <v>0</v>
      </c>
      <c r="O5114" t="str">
        <f>CLEAN('Previous Trades Import_OMS Quer'!O5114)</f>
        <v/>
      </c>
      <c r="Q5114" s="25">
        <f t="shared" si="158"/>
        <v>0</v>
      </c>
      <c r="R5114" s="25" t="e">
        <f>VLOOKUP(O5114,'Currency Balance'!$O$3:$Q$32,3,0)</f>
        <v>#N/A</v>
      </c>
      <c r="S5114" t="e">
        <f t="shared" si="159"/>
        <v>#N/A</v>
      </c>
    </row>
    <row r="5115" spans="1:19">
      <c r="A5115">
        <f>'Previous Trades Import_OMS Quer'!A5115</f>
        <v>0</v>
      </c>
      <c r="B5115">
        <f>'Previous Trades Import_OMS Quer'!B5115</f>
        <v>0</v>
      </c>
      <c r="C5115" s="22">
        <f>'Previous Trades Import_OMS Quer'!C5115</f>
        <v>0</v>
      </c>
      <c r="D5115">
        <f>'Previous Trades Import_OMS Quer'!D5115</f>
        <v>0</v>
      </c>
      <c r="E5115" s="22">
        <f>'Previous Trades Import_OMS Quer'!E5115</f>
        <v>0</v>
      </c>
      <c r="F5115">
        <f>'Previous Trades Import_OMS Quer'!F5115</f>
        <v>0</v>
      </c>
      <c r="G5115">
        <f>'Previous Trades Import_OMS Quer'!G5115</f>
        <v>0</v>
      </c>
      <c r="H5115">
        <f>'Previous Trades Import_OMS Quer'!H5115</f>
        <v>0</v>
      </c>
      <c r="I5115">
        <f>'Previous Trades Import_OMS Quer'!I5115</f>
        <v>0</v>
      </c>
      <c r="J5115">
        <f>'Previous Trades Import_OMS Quer'!J5115</f>
        <v>0</v>
      </c>
      <c r="K5115">
        <f>'Previous Trades Import_OMS Quer'!K5115</f>
        <v>0</v>
      </c>
      <c r="L5115">
        <f>'Previous Trades Import_OMS Quer'!L5115</f>
        <v>0</v>
      </c>
      <c r="M5115">
        <f>'Previous Trades Import_OMS Quer'!M5115</f>
        <v>0</v>
      </c>
      <c r="N5115">
        <f>'Previous Trades Import_OMS Quer'!N5115</f>
        <v>0</v>
      </c>
      <c r="O5115" t="str">
        <f>CLEAN('Previous Trades Import_OMS Quer'!O5115)</f>
        <v/>
      </c>
      <c r="Q5115" s="25">
        <f t="shared" si="158"/>
        <v>0</v>
      </c>
      <c r="R5115" s="25" t="e">
        <f>VLOOKUP(O5115,'Currency Balance'!$O$3:$Q$32,3,0)</f>
        <v>#N/A</v>
      </c>
      <c r="S5115" t="e">
        <f t="shared" si="159"/>
        <v>#N/A</v>
      </c>
    </row>
    <row r="5116" spans="1:19">
      <c r="A5116">
        <f>'Previous Trades Import_OMS Quer'!A5116</f>
        <v>0</v>
      </c>
      <c r="B5116">
        <f>'Previous Trades Import_OMS Quer'!B5116</f>
        <v>0</v>
      </c>
      <c r="C5116" s="22">
        <f>'Previous Trades Import_OMS Quer'!C5116</f>
        <v>0</v>
      </c>
      <c r="D5116">
        <f>'Previous Trades Import_OMS Quer'!D5116</f>
        <v>0</v>
      </c>
      <c r="E5116" s="22">
        <f>'Previous Trades Import_OMS Quer'!E5116</f>
        <v>0</v>
      </c>
      <c r="F5116">
        <f>'Previous Trades Import_OMS Quer'!F5116</f>
        <v>0</v>
      </c>
      <c r="G5116">
        <f>'Previous Trades Import_OMS Quer'!G5116</f>
        <v>0</v>
      </c>
      <c r="H5116">
        <f>'Previous Trades Import_OMS Quer'!H5116</f>
        <v>0</v>
      </c>
      <c r="I5116">
        <f>'Previous Trades Import_OMS Quer'!I5116</f>
        <v>0</v>
      </c>
      <c r="J5116">
        <f>'Previous Trades Import_OMS Quer'!J5116</f>
        <v>0</v>
      </c>
      <c r="K5116">
        <f>'Previous Trades Import_OMS Quer'!K5116</f>
        <v>0</v>
      </c>
      <c r="L5116">
        <f>'Previous Trades Import_OMS Quer'!L5116</f>
        <v>0</v>
      </c>
      <c r="M5116">
        <f>'Previous Trades Import_OMS Quer'!M5116</f>
        <v>0</v>
      </c>
      <c r="N5116">
        <f>'Previous Trades Import_OMS Quer'!N5116</f>
        <v>0</v>
      </c>
      <c r="O5116" t="str">
        <f>CLEAN('Previous Trades Import_OMS Quer'!O5116)</f>
        <v/>
      </c>
      <c r="Q5116" s="25">
        <f t="shared" si="158"/>
        <v>0</v>
      </c>
      <c r="R5116" s="25" t="e">
        <f>VLOOKUP(O5116,'Currency Balance'!$O$3:$Q$32,3,0)</f>
        <v>#N/A</v>
      </c>
      <c r="S5116" t="e">
        <f t="shared" si="159"/>
        <v>#N/A</v>
      </c>
    </row>
    <row r="5117" spans="1:19">
      <c r="A5117">
        <f>'Previous Trades Import_OMS Quer'!A5117</f>
        <v>0</v>
      </c>
      <c r="B5117">
        <f>'Previous Trades Import_OMS Quer'!B5117</f>
        <v>0</v>
      </c>
      <c r="C5117" s="22">
        <f>'Previous Trades Import_OMS Quer'!C5117</f>
        <v>0</v>
      </c>
      <c r="D5117">
        <f>'Previous Trades Import_OMS Quer'!D5117</f>
        <v>0</v>
      </c>
      <c r="E5117" s="22">
        <f>'Previous Trades Import_OMS Quer'!E5117</f>
        <v>0</v>
      </c>
      <c r="F5117">
        <f>'Previous Trades Import_OMS Quer'!F5117</f>
        <v>0</v>
      </c>
      <c r="G5117">
        <f>'Previous Trades Import_OMS Quer'!G5117</f>
        <v>0</v>
      </c>
      <c r="H5117">
        <f>'Previous Trades Import_OMS Quer'!H5117</f>
        <v>0</v>
      </c>
      <c r="I5117">
        <f>'Previous Trades Import_OMS Quer'!I5117</f>
        <v>0</v>
      </c>
      <c r="J5117">
        <f>'Previous Trades Import_OMS Quer'!J5117</f>
        <v>0</v>
      </c>
      <c r="K5117">
        <f>'Previous Trades Import_OMS Quer'!K5117</f>
        <v>0</v>
      </c>
      <c r="L5117">
        <f>'Previous Trades Import_OMS Quer'!L5117</f>
        <v>0</v>
      </c>
      <c r="M5117">
        <f>'Previous Trades Import_OMS Quer'!M5117</f>
        <v>0</v>
      </c>
      <c r="N5117">
        <f>'Previous Trades Import_OMS Quer'!N5117</f>
        <v>0</v>
      </c>
      <c r="O5117" t="str">
        <f>CLEAN('Previous Trades Import_OMS Quer'!O5117)</f>
        <v/>
      </c>
      <c r="Q5117" s="25">
        <f t="shared" si="158"/>
        <v>0</v>
      </c>
      <c r="R5117" s="25" t="e">
        <f>VLOOKUP(O5117,'Currency Balance'!$O$3:$Q$32,3,0)</f>
        <v>#N/A</v>
      </c>
      <c r="S5117" t="e">
        <f t="shared" si="159"/>
        <v>#N/A</v>
      </c>
    </row>
    <row r="5118" spans="1:19">
      <c r="A5118">
        <f>'Previous Trades Import_OMS Quer'!A5118</f>
        <v>0</v>
      </c>
      <c r="B5118">
        <f>'Previous Trades Import_OMS Quer'!B5118</f>
        <v>0</v>
      </c>
      <c r="C5118" s="22">
        <f>'Previous Trades Import_OMS Quer'!C5118</f>
        <v>0</v>
      </c>
      <c r="D5118">
        <f>'Previous Trades Import_OMS Quer'!D5118</f>
        <v>0</v>
      </c>
      <c r="E5118" s="22">
        <f>'Previous Trades Import_OMS Quer'!E5118</f>
        <v>0</v>
      </c>
      <c r="F5118">
        <f>'Previous Trades Import_OMS Quer'!F5118</f>
        <v>0</v>
      </c>
      <c r="G5118">
        <f>'Previous Trades Import_OMS Quer'!G5118</f>
        <v>0</v>
      </c>
      <c r="H5118">
        <f>'Previous Trades Import_OMS Quer'!H5118</f>
        <v>0</v>
      </c>
      <c r="I5118">
        <f>'Previous Trades Import_OMS Quer'!I5118</f>
        <v>0</v>
      </c>
      <c r="J5118">
        <f>'Previous Trades Import_OMS Quer'!J5118</f>
        <v>0</v>
      </c>
      <c r="K5118">
        <f>'Previous Trades Import_OMS Quer'!K5118</f>
        <v>0</v>
      </c>
      <c r="L5118">
        <f>'Previous Trades Import_OMS Quer'!L5118</f>
        <v>0</v>
      </c>
      <c r="M5118">
        <f>'Previous Trades Import_OMS Quer'!M5118</f>
        <v>0</v>
      </c>
      <c r="N5118">
        <f>'Previous Trades Import_OMS Quer'!N5118</f>
        <v>0</v>
      </c>
      <c r="O5118" t="str">
        <f>CLEAN('Previous Trades Import_OMS Quer'!O5118)</f>
        <v/>
      </c>
      <c r="Q5118" s="25">
        <f t="shared" si="158"/>
        <v>0</v>
      </c>
      <c r="R5118" s="25" t="e">
        <f>VLOOKUP(O5118,'Currency Balance'!$O$3:$Q$32,3,0)</f>
        <v>#N/A</v>
      </c>
      <c r="S5118" t="e">
        <f t="shared" si="159"/>
        <v>#N/A</v>
      </c>
    </row>
    <row r="5119" spans="1:19">
      <c r="A5119">
        <f>'Previous Trades Import_OMS Quer'!A5119</f>
        <v>0</v>
      </c>
      <c r="B5119">
        <f>'Previous Trades Import_OMS Quer'!B5119</f>
        <v>0</v>
      </c>
      <c r="C5119" s="22">
        <f>'Previous Trades Import_OMS Quer'!C5119</f>
        <v>0</v>
      </c>
      <c r="D5119">
        <f>'Previous Trades Import_OMS Quer'!D5119</f>
        <v>0</v>
      </c>
      <c r="E5119" s="22">
        <f>'Previous Trades Import_OMS Quer'!E5119</f>
        <v>0</v>
      </c>
      <c r="F5119">
        <f>'Previous Trades Import_OMS Quer'!F5119</f>
        <v>0</v>
      </c>
      <c r="G5119">
        <f>'Previous Trades Import_OMS Quer'!G5119</f>
        <v>0</v>
      </c>
      <c r="H5119">
        <f>'Previous Trades Import_OMS Quer'!H5119</f>
        <v>0</v>
      </c>
      <c r="I5119">
        <f>'Previous Trades Import_OMS Quer'!I5119</f>
        <v>0</v>
      </c>
      <c r="J5119">
        <f>'Previous Trades Import_OMS Quer'!J5119</f>
        <v>0</v>
      </c>
      <c r="K5119">
        <f>'Previous Trades Import_OMS Quer'!K5119</f>
        <v>0</v>
      </c>
      <c r="L5119">
        <f>'Previous Trades Import_OMS Quer'!L5119</f>
        <v>0</v>
      </c>
      <c r="M5119">
        <f>'Previous Trades Import_OMS Quer'!M5119</f>
        <v>0</v>
      </c>
      <c r="N5119">
        <f>'Previous Trades Import_OMS Quer'!N5119</f>
        <v>0</v>
      </c>
      <c r="O5119" t="str">
        <f>CLEAN('Previous Trades Import_OMS Quer'!O5119)</f>
        <v/>
      </c>
      <c r="Q5119" s="25">
        <f t="shared" si="158"/>
        <v>0</v>
      </c>
      <c r="R5119" s="25" t="e">
        <f>VLOOKUP(O5119,'Currency Balance'!$O$3:$Q$32,3,0)</f>
        <v>#N/A</v>
      </c>
      <c r="S5119" t="e">
        <f t="shared" si="159"/>
        <v>#N/A</v>
      </c>
    </row>
    <row r="5120" spans="1:19">
      <c r="A5120">
        <f>'Previous Trades Import_OMS Quer'!A5120</f>
        <v>0</v>
      </c>
      <c r="B5120">
        <f>'Previous Trades Import_OMS Quer'!B5120</f>
        <v>0</v>
      </c>
      <c r="C5120" s="22">
        <f>'Previous Trades Import_OMS Quer'!C5120</f>
        <v>0</v>
      </c>
      <c r="D5120">
        <f>'Previous Trades Import_OMS Quer'!D5120</f>
        <v>0</v>
      </c>
      <c r="E5120" s="22">
        <f>'Previous Trades Import_OMS Quer'!E5120</f>
        <v>0</v>
      </c>
      <c r="F5120">
        <f>'Previous Trades Import_OMS Quer'!F5120</f>
        <v>0</v>
      </c>
      <c r="G5120">
        <f>'Previous Trades Import_OMS Quer'!G5120</f>
        <v>0</v>
      </c>
      <c r="H5120">
        <f>'Previous Trades Import_OMS Quer'!H5120</f>
        <v>0</v>
      </c>
      <c r="I5120">
        <f>'Previous Trades Import_OMS Quer'!I5120</f>
        <v>0</v>
      </c>
      <c r="J5120">
        <f>'Previous Trades Import_OMS Quer'!J5120</f>
        <v>0</v>
      </c>
      <c r="K5120">
        <f>'Previous Trades Import_OMS Quer'!K5120</f>
        <v>0</v>
      </c>
      <c r="L5120">
        <f>'Previous Trades Import_OMS Quer'!L5120</f>
        <v>0</v>
      </c>
      <c r="M5120">
        <f>'Previous Trades Import_OMS Quer'!M5120</f>
        <v>0</v>
      </c>
      <c r="N5120">
        <f>'Previous Trades Import_OMS Quer'!N5120</f>
        <v>0</v>
      </c>
      <c r="O5120" t="str">
        <f>CLEAN('Previous Trades Import_OMS Quer'!O5120)</f>
        <v/>
      </c>
      <c r="Q5120" s="25">
        <f t="shared" si="158"/>
        <v>0</v>
      </c>
      <c r="R5120" s="25" t="e">
        <f>VLOOKUP(O5120,'Currency Balance'!$O$3:$Q$32,3,0)</f>
        <v>#N/A</v>
      </c>
      <c r="S5120" t="e">
        <f t="shared" si="159"/>
        <v>#N/A</v>
      </c>
    </row>
    <row r="5121" spans="1:19">
      <c r="A5121">
        <f>'Previous Trades Import_OMS Quer'!A5121</f>
        <v>0</v>
      </c>
      <c r="B5121">
        <f>'Previous Trades Import_OMS Quer'!B5121</f>
        <v>0</v>
      </c>
      <c r="C5121" s="22">
        <f>'Previous Trades Import_OMS Quer'!C5121</f>
        <v>0</v>
      </c>
      <c r="D5121">
        <f>'Previous Trades Import_OMS Quer'!D5121</f>
        <v>0</v>
      </c>
      <c r="E5121" s="22">
        <f>'Previous Trades Import_OMS Quer'!E5121</f>
        <v>0</v>
      </c>
      <c r="F5121">
        <f>'Previous Trades Import_OMS Quer'!F5121</f>
        <v>0</v>
      </c>
      <c r="G5121">
        <f>'Previous Trades Import_OMS Quer'!G5121</f>
        <v>0</v>
      </c>
      <c r="H5121">
        <f>'Previous Trades Import_OMS Quer'!H5121</f>
        <v>0</v>
      </c>
      <c r="I5121">
        <f>'Previous Trades Import_OMS Quer'!I5121</f>
        <v>0</v>
      </c>
      <c r="J5121">
        <f>'Previous Trades Import_OMS Quer'!J5121</f>
        <v>0</v>
      </c>
      <c r="K5121">
        <f>'Previous Trades Import_OMS Quer'!K5121</f>
        <v>0</v>
      </c>
      <c r="L5121">
        <f>'Previous Trades Import_OMS Quer'!L5121</f>
        <v>0</v>
      </c>
      <c r="M5121">
        <f>'Previous Trades Import_OMS Quer'!M5121</f>
        <v>0</v>
      </c>
      <c r="N5121">
        <f>'Previous Trades Import_OMS Quer'!N5121</f>
        <v>0</v>
      </c>
      <c r="O5121" t="str">
        <f>CLEAN('Previous Trades Import_OMS Quer'!O5121)</f>
        <v/>
      </c>
      <c r="Q5121" s="25">
        <f t="shared" si="158"/>
        <v>0</v>
      </c>
      <c r="R5121" s="25" t="e">
        <f>VLOOKUP(O5121,'Currency Balance'!$O$3:$Q$32,3,0)</f>
        <v>#N/A</v>
      </c>
      <c r="S5121" t="e">
        <f t="shared" si="159"/>
        <v>#N/A</v>
      </c>
    </row>
    <row r="5122" spans="1:19">
      <c r="A5122">
        <f>'Previous Trades Import_OMS Quer'!A5122</f>
        <v>0</v>
      </c>
      <c r="B5122">
        <f>'Previous Trades Import_OMS Quer'!B5122</f>
        <v>0</v>
      </c>
      <c r="C5122" s="22">
        <f>'Previous Trades Import_OMS Quer'!C5122</f>
        <v>0</v>
      </c>
      <c r="D5122">
        <f>'Previous Trades Import_OMS Quer'!D5122</f>
        <v>0</v>
      </c>
      <c r="E5122" s="22">
        <f>'Previous Trades Import_OMS Quer'!E5122</f>
        <v>0</v>
      </c>
      <c r="F5122">
        <f>'Previous Trades Import_OMS Quer'!F5122</f>
        <v>0</v>
      </c>
      <c r="G5122">
        <f>'Previous Trades Import_OMS Quer'!G5122</f>
        <v>0</v>
      </c>
      <c r="H5122">
        <f>'Previous Trades Import_OMS Quer'!H5122</f>
        <v>0</v>
      </c>
      <c r="I5122">
        <f>'Previous Trades Import_OMS Quer'!I5122</f>
        <v>0</v>
      </c>
      <c r="J5122">
        <f>'Previous Trades Import_OMS Quer'!J5122</f>
        <v>0</v>
      </c>
      <c r="K5122">
        <f>'Previous Trades Import_OMS Quer'!K5122</f>
        <v>0</v>
      </c>
      <c r="L5122">
        <f>'Previous Trades Import_OMS Quer'!L5122</f>
        <v>0</v>
      </c>
      <c r="M5122">
        <f>'Previous Trades Import_OMS Quer'!M5122</f>
        <v>0</v>
      </c>
      <c r="N5122">
        <f>'Previous Trades Import_OMS Quer'!N5122</f>
        <v>0</v>
      </c>
      <c r="O5122" t="str">
        <f>CLEAN('Previous Trades Import_OMS Quer'!O5122)</f>
        <v/>
      </c>
      <c r="Q5122" s="25">
        <f t="shared" ref="Q5122:Q5185" si="160">IF(G5122="sell",M5122,-M5122)</f>
        <v>0</v>
      </c>
      <c r="R5122" s="25" t="e">
        <f>VLOOKUP(O5122,'Currency Balance'!$O$3:$Q$32,3,0)</f>
        <v>#N/A</v>
      </c>
      <c r="S5122" t="e">
        <f t="shared" ref="S5122:S5185" si="161">Q5122/R5122</f>
        <v>#N/A</v>
      </c>
    </row>
    <row r="5123" spans="1:19">
      <c r="A5123">
        <f>'Previous Trades Import_OMS Quer'!A5123</f>
        <v>0</v>
      </c>
      <c r="B5123">
        <f>'Previous Trades Import_OMS Quer'!B5123</f>
        <v>0</v>
      </c>
      <c r="C5123" s="22">
        <f>'Previous Trades Import_OMS Quer'!C5123</f>
        <v>0</v>
      </c>
      <c r="D5123">
        <f>'Previous Trades Import_OMS Quer'!D5123</f>
        <v>0</v>
      </c>
      <c r="E5123" s="22">
        <f>'Previous Trades Import_OMS Quer'!E5123</f>
        <v>0</v>
      </c>
      <c r="F5123">
        <f>'Previous Trades Import_OMS Quer'!F5123</f>
        <v>0</v>
      </c>
      <c r="G5123">
        <f>'Previous Trades Import_OMS Quer'!G5123</f>
        <v>0</v>
      </c>
      <c r="H5123">
        <f>'Previous Trades Import_OMS Quer'!H5123</f>
        <v>0</v>
      </c>
      <c r="I5123">
        <f>'Previous Trades Import_OMS Quer'!I5123</f>
        <v>0</v>
      </c>
      <c r="J5123">
        <f>'Previous Trades Import_OMS Quer'!J5123</f>
        <v>0</v>
      </c>
      <c r="K5123">
        <f>'Previous Trades Import_OMS Quer'!K5123</f>
        <v>0</v>
      </c>
      <c r="L5123">
        <f>'Previous Trades Import_OMS Quer'!L5123</f>
        <v>0</v>
      </c>
      <c r="M5123">
        <f>'Previous Trades Import_OMS Quer'!M5123</f>
        <v>0</v>
      </c>
      <c r="N5123">
        <f>'Previous Trades Import_OMS Quer'!N5123</f>
        <v>0</v>
      </c>
      <c r="O5123" t="str">
        <f>CLEAN('Previous Trades Import_OMS Quer'!O5123)</f>
        <v/>
      </c>
      <c r="Q5123" s="25">
        <f t="shared" si="160"/>
        <v>0</v>
      </c>
      <c r="R5123" s="25" t="e">
        <f>VLOOKUP(O5123,'Currency Balance'!$O$3:$Q$32,3,0)</f>
        <v>#N/A</v>
      </c>
      <c r="S5123" t="e">
        <f t="shared" si="161"/>
        <v>#N/A</v>
      </c>
    </row>
    <row r="5124" spans="1:19">
      <c r="A5124">
        <f>'Previous Trades Import_OMS Quer'!A5124</f>
        <v>0</v>
      </c>
      <c r="B5124">
        <f>'Previous Trades Import_OMS Quer'!B5124</f>
        <v>0</v>
      </c>
      <c r="C5124" s="22">
        <f>'Previous Trades Import_OMS Quer'!C5124</f>
        <v>0</v>
      </c>
      <c r="D5124">
        <f>'Previous Trades Import_OMS Quer'!D5124</f>
        <v>0</v>
      </c>
      <c r="E5124" s="22">
        <f>'Previous Trades Import_OMS Quer'!E5124</f>
        <v>0</v>
      </c>
      <c r="F5124">
        <f>'Previous Trades Import_OMS Quer'!F5124</f>
        <v>0</v>
      </c>
      <c r="G5124">
        <f>'Previous Trades Import_OMS Quer'!G5124</f>
        <v>0</v>
      </c>
      <c r="H5124">
        <f>'Previous Trades Import_OMS Quer'!H5124</f>
        <v>0</v>
      </c>
      <c r="I5124">
        <f>'Previous Trades Import_OMS Quer'!I5124</f>
        <v>0</v>
      </c>
      <c r="J5124">
        <f>'Previous Trades Import_OMS Quer'!J5124</f>
        <v>0</v>
      </c>
      <c r="K5124">
        <f>'Previous Trades Import_OMS Quer'!K5124</f>
        <v>0</v>
      </c>
      <c r="L5124">
        <f>'Previous Trades Import_OMS Quer'!L5124</f>
        <v>0</v>
      </c>
      <c r="M5124">
        <f>'Previous Trades Import_OMS Quer'!M5124</f>
        <v>0</v>
      </c>
      <c r="N5124">
        <f>'Previous Trades Import_OMS Quer'!N5124</f>
        <v>0</v>
      </c>
      <c r="O5124" t="str">
        <f>CLEAN('Previous Trades Import_OMS Quer'!O5124)</f>
        <v/>
      </c>
      <c r="Q5124" s="25">
        <f t="shared" si="160"/>
        <v>0</v>
      </c>
      <c r="R5124" s="25" t="e">
        <f>VLOOKUP(O5124,'Currency Balance'!$O$3:$Q$32,3,0)</f>
        <v>#N/A</v>
      </c>
      <c r="S5124" t="e">
        <f t="shared" si="161"/>
        <v>#N/A</v>
      </c>
    </row>
    <row r="5125" spans="1:19">
      <c r="A5125">
        <f>'Previous Trades Import_OMS Quer'!A5125</f>
        <v>0</v>
      </c>
      <c r="B5125">
        <f>'Previous Trades Import_OMS Quer'!B5125</f>
        <v>0</v>
      </c>
      <c r="C5125" s="22">
        <f>'Previous Trades Import_OMS Quer'!C5125</f>
        <v>0</v>
      </c>
      <c r="D5125">
        <f>'Previous Trades Import_OMS Quer'!D5125</f>
        <v>0</v>
      </c>
      <c r="E5125" s="22">
        <f>'Previous Trades Import_OMS Quer'!E5125</f>
        <v>0</v>
      </c>
      <c r="F5125">
        <f>'Previous Trades Import_OMS Quer'!F5125</f>
        <v>0</v>
      </c>
      <c r="G5125">
        <f>'Previous Trades Import_OMS Quer'!G5125</f>
        <v>0</v>
      </c>
      <c r="H5125">
        <f>'Previous Trades Import_OMS Quer'!H5125</f>
        <v>0</v>
      </c>
      <c r="I5125">
        <f>'Previous Trades Import_OMS Quer'!I5125</f>
        <v>0</v>
      </c>
      <c r="J5125">
        <f>'Previous Trades Import_OMS Quer'!J5125</f>
        <v>0</v>
      </c>
      <c r="K5125">
        <f>'Previous Trades Import_OMS Quer'!K5125</f>
        <v>0</v>
      </c>
      <c r="L5125">
        <f>'Previous Trades Import_OMS Quer'!L5125</f>
        <v>0</v>
      </c>
      <c r="M5125">
        <f>'Previous Trades Import_OMS Quer'!M5125</f>
        <v>0</v>
      </c>
      <c r="N5125">
        <f>'Previous Trades Import_OMS Quer'!N5125</f>
        <v>0</v>
      </c>
      <c r="O5125" t="str">
        <f>CLEAN('Previous Trades Import_OMS Quer'!O5125)</f>
        <v/>
      </c>
      <c r="Q5125" s="25">
        <f t="shared" si="160"/>
        <v>0</v>
      </c>
      <c r="R5125" s="25" t="e">
        <f>VLOOKUP(O5125,'Currency Balance'!$O$3:$Q$32,3,0)</f>
        <v>#N/A</v>
      </c>
      <c r="S5125" t="e">
        <f t="shared" si="161"/>
        <v>#N/A</v>
      </c>
    </row>
    <row r="5126" spans="1:19">
      <c r="A5126">
        <f>'Previous Trades Import_OMS Quer'!A5126</f>
        <v>0</v>
      </c>
      <c r="B5126">
        <f>'Previous Trades Import_OMS Quer'!B5126</f>
        <v>0</v>
      </c>
      <c r="C5126" s="22">
        <f>'Previous Trades Import_OMS Quer'!C5126</f>
        <v>0</v>
      </c>
      <c r="D5126">
        <f>'Previous Trades Import_OMS Quer'!D5126</f>
        <v>0</v>
      </c>
      <c r="E5126" s="22">
        <f>'Previous Trades Import_OMS Quer'!E5126</f>
        <v>0</v>
      </c>
      <c r="F5126">
        <f>'Previous Trades Import_OMS Quer'!F5126</f>
        <v>0</v>
      </c>
      <c r="G5126">
        <f>'Previous Trades Import_OMS Quer'!G5126</f>
        <v>0</v>
      </c>
      <c r="H5126">
        <f>'Previous Trades Import_OMS Quer'!H5126</f>
        <v>0</v>
      </c>
      <c r="I5126">
        <f>'Previous Trades Import_OMS Quer'!I5126</f>
        <v>0</v>
      </c>
      <c r="J5126">
        <f>'Previous Trades Import_OMS Quer'!J5126</f>
        <v>0</v>
      </c>
      <c r="K5126">
        <f>'Previous Trades Import_OMS Quer'!K5126</f>
        <v>0</v>
      </c>
      <c r="L5126">
        <f>'Previous Trades Import_OMS Quer'!L5126</f>
        <v>0</v>
      </c>
      <c r="M5126">
        <f>'Previous Trades Import_OMS Quer'!M5126</f>
        <v>0</v>
      </c>
      <c r="N5126">
        <f>'Previous Trades Import_OMS Quer'!N5126</f>
        <v>0</v>
      </c>
      <c r="O5126" t="str">
        <f>CLEAN('Previous Trades Import_OMS Quer'!O5126)</f>
        <v/>
      </c>
      <c r="Q5126" s="25">
        <f t="shared" si="160"/>
        <v>0</v>
      </c>
      <c r="R5126" s="25" t="e">
        <f>VLOOKUP(O5126,'Currency Balance'!$O$3:$Q$32,3,0)</f>
        <v>#N/A</v>
      </c>
      <c r="S5126" t="e">
        <f t="shared" si="161"/>
        <v>#N/A</v>
      </c>
    </row>
    <row r="5127" spans="1:19">
      <c r="A5127">
        <f>'Previous Trades Import_OMS Quer'!A5127</f>
        <v>0</v>
      </c>
      <c r="B5127">
        <f>'Previous Trades Import_OMS Quer'!B5127</f>
        <v>0</v>
      </c>
      <c r="C5127" s="22">
        <f>'Previous Trades Import_OMS Quer'!C5127</f>
        <v>0</v>
      </c>
      <c r="D5127">
        <f>'Previous Trades Import_OMS Quer'!D5127</f>
        <v>0</v>
      </c>
      <c r="E5127" s="22">
        <f>'Previous Trades Import_OMS Quer'!E5127</f>
        <v>0</v>
      </c>
      <c r="F5127">
        <f>'Previous Trades Import_OMS Quer'!F5127</f>
        <v>0</v>
      </c>
      <c r="G5127">
        <f>'Previous Trades Import_OMS Quer'!G5127</f>
        <v>0</v>
      </c>
      <c r="H5127">
        <f>'Previous Trades Import_OMS Quer'!H5127</f>
        <v>0</v>
      </c>
      <c r="I5127">
        <f>'Previous Trades Import_OMS Quer'!I5127</f>
        <v>0</v>
      </c>
      <c r="J5127">
        <f>'Previous Trades Import_OMS Quer'!J5127</f>
        <v>0</v>
      </c>
      <c r="K5127">
        <f>'Previous Trades Import_OMS Quer'!K5127</f>
        <v>0</v>
      </c>
      <c r="L5127">
        <f>'Previous Trades Import_OMS Quer'!L5127</f>
        <v>0</v>
      </c>
      <c r="M5127">
        <f>'Previous Trades Import_OMS Quer'!M5127</f>
        <v>0</v>
      </c>
      <c r="N5127">
        <f>'Previous Trades Import_OMS Quer'!N5127</f>
        <v>0</v>
      </c>
      <c r="O5127" t="str">
        <f>CLEAN('Previous Trades Import_OMS Quer'!O5127)</f>
        <v/>
      </c>
      <c r="Q5127" s="25">
        <f t="shared" si="160"/>
        <v>0</v>
      </c>
      <c r="R5127" s="25" t="e">
        <f>VLOOKUP(O5127,'Currency Balance'!$O$3:$Q$32,3,0)</f>
        <v>#N/A</v>
      </c>
      <c r="S5127" t="e">
        <f t="shared" si="161"/>
        <v>#N/A</v>
      </c>
    </row>
    <row r="5128" spans="1:19">
      <c r="A5128">
        <f>'Previous Trades Import_OMS Quer'!A5128</f>
        <v>0</v>
      </c>
      <c r="B5128">
        <f>'Previous Trades Import_OMS Quer'!B5128</f>
        <v>0</v>
      </c>
      <c r="C5128" s="22">
        <f>'Previous Trades Import_OMS Quer'!C5128</f>
        <v>0</v>
      </c>
      <c r="D5128">
        <f>'Previous Trades Import_OMS Quer'!D5128</f>
        <v>0</v>
      </c>
      <c r="E5128" s="22">
        <f>'Previous Trades Import_OMS Quer'!E5128</f>
        <v>0</v>
      </c>
      <c r="F5128">
        <f>'Previous Trades Import_OMS Quer'!F5128</f>
        <v>0</v>
      </c>
      <c r="G5128">
        <f>'Previous Trades Import_OMS Quer'!G5128</f>
        <v>0</v>
      </c>
      <c r="H5128">
        <f>'Previous Trades Import_OMS Quer'!H5128</f>
        <v>0</v>
      </c>
      <c r="I5128">
        <f>'Previous Trades Import_OMS Quer'!I5128</f>
        <v>0</v>
      </c>
      <c r="J5128">
        <f>'Previous Trades Import_OMS Quer'!J5128</f>
        <v>0</v>
      </c>
      <c r="K5128">
        <f>'Previous Trades Import_OMS Quer'!K5128</f>
        <v>0</v>
      </c>
      <c r="L5128">
        <f>'Previous Trades Import_OMS Quer'!L5128</f>
        <v>0</v>
      </c>
      <c r="M5128">
        <f>'Previous Trades Import_OMS Quer'!M5128</f>
        <v>0</v>
      </c>
      <c r="N5128">
        <f>'Previous Trades Import_OMS Quer'!N5128</f>
        <v>0</v>
      </c>
      <c r="O5128" t="str">
        <f>CLEAN('Previous Trades Import_OMS Quer'!O5128)</f>
        <v/>
      </c>
      <c r="Q5128" s="25">
        <f t="shared" si="160"/>
        <v>0</v>
      </c>
      <c r="R5128" s="25" t="e">
        <f>VLOOKUP(O5128,'Currency Balance'!$O$3:$Q$32,3,0)</f>
        <v>#N/A</v>
      </c>
      <c r="S5128" t="e">
        <f t="shared" si="161"/>
        <v>#N/A</v>
      </c>
    </row>
    <row r="5129" spans="1:19">
      <c r="A5129">
        <f>'Previous Trades Import_OMS Quer'!A5129</f>
        <v>0</v>
      </c>
      <c r="B5129">
        <f>'Previous Trades Import_OMS Quer'!B5129</f>
        <v>0</v>
      </c>
      <c r="C5129" s="22">
        <f>'Previous Trades Import_OMS Quer'!C5129</f>
        <v>0</v>
      </c>
      <c r="D5129">
        <f>'Previous Trades Import_OMS Quer'!D5129</f>
        <v>0</v>
      </c>
      <c r="E5129" s="22">
        <f>'Previous Trades Import_OMS Quer'!E5129</f>
        <v>0</v>
      </c>
      <c r="F5129">
        <f>'Previous Trades Import_OMS Quer'!F5129</f>
        <v>0</v>
      </c>
      <c r="G5129">
        <f>'Previous Trades Import_OMS Quer'!G5129</f>
        <v>0</v>
      </c>
      <c r="H5129">
        <f>'Previous Trades Import_OMS Quer'!H5129</f>
        <v>0</v>
      </c>
      <c r="I5129">
        <f>'Previous Trades Import_OMS Quer'!I5129</f>
        <v>0</v>
      </c>
      <c r="J5129">
        <f>'Previous Trades Import_OMS Quer'!J5129</f>
        <v>0</v>
      </c>
      <c r="K5129">
        <f>'Previous Trades Import_OMS Quer'!K5129</f>
        <v>0</v>
      </c>
      <c r="L5129">
        <f>'Previous Trades Import_OMS Quer'!L5129</f>
        <v>0</v>
      </c>
      <c r="M5129">
        <f>'Previous Trades Import_OMS Quer'!M5129</f>
        <v>0</v>
      </c>
      <c r="N5129">
        <f>'Previous Trades Import_OMS Quer'!N5129</f>
        <v>0</v>
      </c>
      <c r="O5129" t="str">
        <f>CLEAN('Previous Trades Import_OMS Quer'!O5129)</f>
        <v/>
      </c>
      <c r="Q5129" s="25">
        <f t="shared" si="160"/>
        <v>0</v>
      </c>
      <c r="R5129" s="25" t="e">
        <f>VLOOKUP(O5129,'Currency Balance'!$O$3:$Q$32,3,0)</f>
        <v>#N/A</v>
      </c>
      <c r="S5129" t="e">
        <f t="shared" si="161"/>
        <v>#N/A</v>
      </c>
    </row>
    <row r="5130" spans="1:19">
      <c r="A5130">
        <f>'Previous Trades Import_OMS Quer'!A5130</f>
        <v>0</v>
      </c>
      <c r="B5130">
        <f>'Previous Trades Import_OMS Quer'!B5130</f>
        <v>0</v>
      </c>
      <c r="C5130" s="22">
        <f>'Previous Trades Import_OMS Quer'!C5130</f>
        <v>0</v>
      </c>
      <c r="D5130">
        <f>'Previous Trades Import_OMS Quer'!D5130</f>
        <v>0</v>
      </c>
      <c r="E5130" s="22">
        <f>'Previous Trades Import_OMS Quer'!E5130</f>
        <v>0</v>
      </c>
      <c r="F5130">
        <f>'Previous Trades Import_OMS Quer'!F5130</f>
        <v>0</v>
      </c>
      <c r="G5130">
        <f>'Previous Trades Import_OMS Quer'!G5130</f>
        <v>0</v>
      </c>
      <c r="H5130">
        <f>'Previous Trades Import_OMS Quer'!H5130</f>
        <v>0</v>
      </c>
      <c r="I5130">
        <f>'Previous Trades Import_OMS Quer'!I5130</f>
        <v>0</v>
      </c>
      <c r="J5130">
        <f>'Previous Trades Import_OMS Quer'!J5130</f>
        <v>0</v>
      </c>
      <c r="K5130">
        <f>'Previous Trades Import_OMS Quer'!K5130</f>
        <v>0</v>
      </c>
      <c r="L5130">
        <f>'Previous Trades Import_OMS Quer'!L5130</f>
        <v>0</v>
      </c>
      <c r="M5130">
        <f>'Previous Trades Import_OMS Quer'!M5130</f>
        <v>0</v>
      </c>
      <c r="N5130">
        <f>'Previous Trades Import_OMS Quer'!N5130</f>
        <v>0</v>
      </c>
      <c r="O5130" t="str">
        <f>CLEAN('Previous Trades Import_OMS Quer'!O5130)</f>
        <v/>
      </c>
      <c r="Q5130" s="25">
        <f t="shared" si="160"/>
        <v>0</v>
      </c>
      <c r="R5130" s="25" t="e">
        <f>VLOOKUP(O5130,'Currency Balance'!$O$3:$Q$32,3,0)</f>
        <v>#N/A</v>
      </c>
      <c r="S5130" t="e">
        <f t="shared" si="161"/>
        <v>#N/A</v>
      </c>
    </row>
    <row r="5131" spans="1:19">
      <c r="A5131">
        <f>'Previous Trades Import_OMS Quer'!A5131</f>
        <v>0</v>
      </c>
      <c r="B5131">
        <f>'Previous Trades Import_OMS Quer'!B5131</f>
        <v>0</v>
      </c>
      <c r="C5131" s="22">
        <f>'Previous Trades Import_OMS Quer'!C5131</f>
        <v>0</v>
      </c>
      <c r="D5131">
        <f>'Previous Trades Import_OMS Quer'!D5131</f>
        <v>0</v>
      </c>
      <c r="E5131" s="22">
        <f>'Previous Trades Import_OMS Quer'!E5131</f>
        <v>0</v>
      </c>
      <c r="F5131">
        <f>'Previous Trades Import_OMS Quer'!F5131</f>
        <v>0</v>
      </c>
      <c r="G5131">
        <f>'Previous Trades Import_OMS Quer'!G5131</f>
        <v>0</v>
      </c>
      <c r="H5131">
        <f>'Previous Trades Import_OMS Quer'!H5131</f>
        <v>0</v>
      </c>
      <c r="I5131">
        <f>'Previous Trades Import_OMS Quer'!I5131</f>
        <v>0</v>
      </c>
      <c r="J5131">
        <f>'Previous Trades Import_OMS Quer'!J5131</f>
        <v>0</v>
      </c>
      <c r="K5131">
        <f>'Previous Trades Import_OMS Quer'!K5131</f>
        <v>0</v>
      </c>
      <c r="L5131">
        <f>'Previous Trades Import_OMS Quer'!L5131</f>
        <v>0</v>
      </c>
      <c r="M5131">
        <f>'Previous Trades Import_OMS Quer'!M5131</f>
        <v>0</v>
      </c>
      <c r="N5131">
        <f>'Previous Trades Import_OMS Quer'!N5131</f>
        <v>0</v>
      </c>
      <c r="O5131" t="str">
        <f>CLEAN('Previous Trades Import_OMS Quer'!O5131)</f>
        <v/>
      </c>
      <c r="Q5131" s="25">
        <f t="shared" si="160"/>
        <v>0</v>
      </c>
      <c r="R5131" s="25" t="e">
        <f>VLOOKUP(O5131,'Currency Balance'!$O$3:$Q$32,3,0)</f>
        <v>#N/A</v>
      </c>
      <c r="S5131" t="e">
        <f t="shared" si="161"/>
        <v>#N/A</v>
      </c>
    </row>
    <row r="5132" spans="1:19">
      <c r="A5132">
        <f>'Previous Trades Import_OMS Quer'!A5132</f>
        <v>0</v>
      </c>
      <c r="B5132">
        <f>'Previous Trades Import_OMS Quer'!B5132</f>
        <v>0</v>
      </c>
      <c r="C5132" s="22">
        <f>'Previous Trades Import_OMS Quer'!C5132</f>
        <v>0</v>
      </c>
      <c r="D5132">
        <f>'Previous Trades Import_OMS Quer'!D5132</f>
        <v>0</v>
      </c>
      <c r="E5132" s="22">
        <f>'Previous Trades Import_OMS Quer'!E5132</f>
        <v>0</v>
      </c>
      <c r="F5132">
        <f>'Previous Trades Import_OMS Quer'!F5132</f>
        <v>0</v>
      </c>
      <c r="G5132">
        <f>'Previous Trades Import_OMS Quer'!G5132</f>
        <v>0</v>
      </c>
      <c r="H5132">
        <f>'Previous Trades Import_OMS Quer'!H5132</f>
        <v>0</v>
      </c>
      <c r="I5132">
        <f>'Previous Trades Import_OMS Quer'!I5132</f>
        <v>0</v>
      </c>
      <c r="J5132">
        <f>'Previous Trades Import_OMS Quer'!J5132</f>
        <v>0</v>
      </c>
      <c r="K5132">
        <f>'Previous Trades Import_OMS Quer'!K5132</f>
        <v>0</v>
      </c>
      <c r="L5132">
        <f>'Previous Trades Import_OMS Quer'!L5132</f>
        <v>0</v>
      </c>
      <c r="M5132">
        <f>'Previous Trades Import_OMS Quer'!M5132</f>
        <v>0</v>
      </c>
      <c r="N5132">
        <f>'Previous Trades Import_OMS Quer'!N5132</f>
        <v>0</v>
      </c>
      <c r="O5132" t="str">
        <f>CLEAN('Previous Trades Import_OMS Quer'!O5132)</f>
        <v/>
      </c>
      <c r="Q5132" s="25">
        <f t="shared" si="160"/>
        <v>0</v>
      </c>
      <c r="R5132" s="25" t="e">
        <f>VLOOKUP(O5132,'Currency Balance'!$O$3:$Q$32,3,0)</f>
        <v>#N/A</v>
      </c>
      <c r="S5132" t="e">
        <f t="shared" si="161"/>
        <v>#N/A</v>
      </c>
    </row>
    <row r="5133" spans="1:19">
      <c r="A5133">
        <f>'Previous Trades Import_OMS Quer'!A5133</f>
        <v>0</v>
      </c>
      <c r="B5133">
        <f>'Previous Trades Import_OMS Quer'!B5133</f>
        <v>0</v>
      </c>
      <c r="C5133" s="22">
        <f>'Previous Trades Import_OMS Quer'!C5133</f>
        <v>0</v>
      </c>
      <c r="D5133">
        <f>'Previous Trades Import_OMS Quer'!D5133</f>
        <v>0</v>
      </c>
      <c r="E5133" s="22">
        <f>'Previous Trades Import_OMS Quer'!E5133</f>
        <v>0</v>
      </c>
      <c r="F5133">
        <f>'Previous Trades Import_OMS Quer'!F5133</f>
        <v>0</v>
      </c>
      <c r="G5133">
        <f>'Previous Trades Import_OMS Quer'!G5133</f>
        <v>0</v>
      </c>
      <c r="H5133">
        <f>'Previous Trades Import_OMS Quer'!H5133</f>
        <v>0</v>
      </c>
      <c r="I5133">
        <f>'Previous Trades Import_OMS Quer'!I5133</f>
        <v>0</v>
      </c>
      <c r="J5133">
        <f>'Previous Trades Import_OMS Quer'!J5133</f>
        <v>0</v>
      </c>
      <c r="K5133">
        <f>'Previous Trades Import_OMS Quer'!K5133</f>
        <v>0</v>
      </c>
      <c r="L5133">
        <f>'Previous Trades Import_OMS Quer'!L5133</f>
        <v>0</v>
      </c>
      <c r="M5133">
        <f>'Previous Trades Import_OMS Quer'!M5133</f>
        <v>0</v>
      </c>
      <c r="N5133">
        <f>'Previous Trades Import_OMS Quer'!N5133</f>
        <v>0</v>
      </c>
      <c r="O5133" t="str">
        <f>CLEAN('Previous Trades Import_OMS Quer'!O5133)</f>
        <v/>
      </c>
      <c r="Q5133" s="25">
        <f t="shared" si="160"/>
        <v>0</v>
      </c>
      <c r="R5133" s="25" t="e">
        <f>VLOOKUP(O5133,'Currency Balance'!$O$3:$Q$32,3,0)</f>
        <v>#N/A</v>
      </c>
      <c r="S5133" t="e">
        <f t="shared" si="161"/>
        <v>#N/A</v>
      </c>
    </row>
    <row r="5134" spans="1:19">
      <c r="A5134">
        <f>'Previous Trades Import_OMS Quer'!A5134</f>
        <v>0</v>
      </c>
      <c r="B5134">
        <f>'Previous Trades Import_OMS Quer'!B5134</f>
        <v>0</v>
      </c>
      <c r="C5134" s="22">
        <f>'Previous Trades Import_OMS Quer'!C5134</f>
        <v>0</v>
      </c>
      <c r="D5134">
        <f>'Previous Trades Import_OMS Quer'!D5134</f>
        <v>0</v>
      </c>
      <c r="E5134" s="22">
        <f>'Previous Trades Import_OMS Quer'!E5134</f>
        <v>0</v>
      </c>
      <c r="F5134">
        <f>'Previous Trades Import_OMS Quer'!F5134</f>
        <v>0</v>
      </c>
      <c r="G5134">
        <f>'Previous Trades Import_OMS Quer'!G5134</f>
        <v>0</v>
      </c>
      <c r="H5134">
        <f>'Previous Trades Import_OMS Quer'!H5134</f>
        <v>0</v>
      </c>
      <c r="I5134">
        <f>'Previous Trades Import_OMS Quer'!I5134</f>
        <v>0</v>
      </c>
      <c r="J5134">
        <f>'Previous Trades Import_OMS Quer'!J5134</f>
        <v>0</v>
      </c>
      <c r="K5134">
        <f>'Previous Trades Import_OMS Quer'!K5134</f>
        <v>0</v>
      </c>
      <c r="L5134">
        <f>'Previous Trades Import_OMS Quer'!L5134</f>
        <v>0</v>
      </c>
      <c r="M5134">
        <f>'Previous Trades Import_OMS Quer'!M5134</f>
        <v>0</v>
      </c>
      <c r="N5134">
        <f>'Previous Trades Import_OMS Quer'!N5134</f>
        <v>0</v>
      </c>
      <c r="O5134" t="str">
        <f>CLEAN('Previous Trades Import_OMS Quer'!O5134)</f>
        <v/>
      </c>
      <c r="Q5134" s="25">
        <f t="shared" si="160"/>
        <v>0</v>
      </c>
      <c r="R5134" s="25" t="e">
        <f>VLOOKUP(O5134,'Currency Balance'!$O$3:$Q$32,3,0)</f>
        <v>#N/A</v>
      </c>
      <c r="S5134" t="e">
        <f t="shared" si="161"/>
        <v>#N/A</v>
      </c>
    </row>
    <row r="5135" spans="1:19">
      <c r="A5135">
        <f>'Previous Trades Import_OMS Quer'!A5135</f>
        <v>0</v>
      </c>
      <c r="B5135">
        <f>'Previous Trades Import_OMS Quer'!B5135</f>
        <v>0</v>
      </c>
      <c r="C5135" s="22">
        <f>'Previous Trades Import_OMS Quer'!C5135</f>
        <v>0</v>
      </c>
      <c r="D5135">
        <f>'Previous Trades Import_OMS Quer'!D5135</f>
        <v>0</v>
      </c>
      <c r="E5135" s="22">
        <f>'Previous Trades Import_OMS Quer'!E5135</f>
        <v>0</v>
      </c>
      <c r="F5135">
        <f>'Previous Trades Import_OMS Quer'!F5135</f>
        <v>0</v>
      </c>
      <c r="G5135">
        <f>'Previous Trades Import_OMS Quer'!G5135</f>
        <v>0</v>
      </c>
      <c r="H5135">
        <f>'Previous Trades Import_OMS Quer'!H5135</f>
        <v>0</v>
      </c>
      <c r="I5135">
        <f>'Previous Trades Import_OMS Quer'!I5135</f>
        <v>0</v>
      </c>
      <c r="J5135">
        <f>'Previous Trades Import_OMS Quer'!J5135</f>
        <v>0</v>
      </c>
      <c r="K5135">
        <f>'Previous Trades Import_OMS Quer'!K5135</f>
        <v>0</v>
      </c>
      <c r="L5135">
        <f>'Previous Trades Import_OMS Quer'!L5135</f>
        <v>0</v>
      </c>
      <c r="M5135">
        <f>'Previous Trades Import_OMS Quer'!M5135</f>
        <v>0</v>
      </c>
      <c r="N5135">
        <f>'Previous Trades Import_OMS Quer'!N5135</f>
        <v>0</v>
      </c>
      <c r="O5135" t="str">
        <f>CLEAN('Previous Trades Import_OMS Quer'!O5135)</f>
        <v/>
      </c>
      <c r="Q5135" s="25">
        <f t="shared" si="160"/>
        <v>0</v>
      </c>
      <c r="R5135" s="25" t="e">
        <f>VLOOKUP(O5135,'Currency Balance'!$O$3:$Q$32,3,0)</f>
        <v>#N/A</v>
      </c>
      <c r="S5135" t="e">
        <f t="shared" si="161"/>
        <v>#N/A</v>
      </c>
    </row>
    <row r="5136" spans="1:19">
      <c r="A5136">
        <f>'Previous Trades Import_OMS Quer'!A5136</f>
        <v>0</v>
      </c>
      <c r="B5136">
        <f>'Previous Trades Import_OMS Quer'!B5136</f>
        <v>0</v>
      </c>
      <c r="C5136" s="22">
        <f>'Previous Trades Import_OMS Quer'!C5136</f>
        <v>0</v>
      </c>
      <c r="D5136">
        <f>'Previous Trades Import_OMS Quer'!D5136</f>
        <v>0</v>
      </c>
      <c r="E5136" s="22">
        <f>'Previous Trades Import_OMS Quer'!E5136</f>
        <v>0</v>
      </c>
      <c r="F5136">
        <f>'Previous Trades Import_OMS Quer'!F5136</f>
        <v>0</v>
      </c>
      <c r="G5136">
        <f>'Previous Trades Import_OMS Quer'!G5136</f>
        <v>0</v>
      </c>
      <c r="H5136">
        <f>'Previous Trades Import_OMS Quer'!H5136</f>
        <v>0</v>
      </c>
      <c r="I5136">
        <f>'Previous Trades Import_OMS Quer'!I5136</f>
        <v>0</v>
      </c>
      <c r="J5136">
        <f>'Previous Trades Import_OMS Quer'!J5136</f>
        <v>0</v>
      </c>
      <c r="K5136">
        <f>'Previous Trades Import_OMS Quer'!K5136</f>
        <v>0</v>
      </c>
      <c r="L5136">
        <f>'Previous Trades Import_OMS Quer'!L5136</f>
        <v>0</v>
      </c>
      <c r="M5136">
        <f>'Previous Trades Import_OMS Quer'!M5136</f>
        <v>0</v>
      </c>
      <c r="N5136">
        <f>'Previous Trades Import_OMS Quer'!N5136</f>
        <v>0</v>
      </c>
      <c r="O5136" t="str">
        <f>CLEAN('Previous Trades Import_OMS Quer'!O5136)</f>
        <v/>
      </c>
      <c r="Q5136" s="25">
        <f t="shared" si="160"/>
        <v>0</v>
      </c>
      <c r="R5136" s="25" t="e">
        <f>VLOOKUP(O5136,'Currency Balance'!$O$3:$Q$32,3,0)</f>
        <v>#N/A</v>
      </c>
      <c r="S5136" t="e">
        <f t="shared" si="161"/>
        <v>#N/A</v>
      </c>
    </row>
    <row r="5137" spans="1:19">
      <c r="A5137">
        <f>'Previous Trades Import_OMS Quer'!A5137</f>
        <v>0</v>
      </c>
      <c r="B5137">
        <f>'Previous Trades Import_OMS Quer'!B5137</f>
        <v>0</v>
      </c>
      <c r="C5137" s="22">
        <f>'Previous Trades Import_OMS Quer'!C5137</f>
        <v>0</v>
      </c>
      <c r="D5137">
        <f>'Previous Trades Import_OMS Quer'!D5137</f>
        <v>0</v>
      </c>
      <c r="E5137" s="22">
        <f>'Previous Trades Import_OMS Quer'!E5137</f>
        <v>0</v>
      </c>
      <c r="F5137">
        <f>'Previous Trades Import_OMS Quer'!F5137</f>
        <v>0</v>
      </c>
      <c r="G5137">
        <f>'Previous Trades Import_OMS Quer'!G5137</f>
        <v>0</v>
      </c>
      <c r="H5137">
        <f>'Previous Trades Import_OMS Quer'!H5137</f>
        <v>0</v>
      </c>
      <c r="I5137">
        <f>'Previous Trades Import_OMS Quer'!I5137</f>
        <v>0</v>
      </c>
      <c r="J5137">
        <f>'Previous Trades Import_OMS Quer'!J5137</f>
        <v>0</v>
      </c>
      <c r="K5137">
        <f>'Previous Trades Import_OMS Quer'!K5137</f>
        <v>0</v>
      </c>
      <c r="L5137">
        <f>'Previous Trades Import_OMS Quer'!L5137</f>
        <v>0</v>
      </c>
      <c r="M5137">
        <f>'Previous Trades Import_OMS Quer'!M5137</f>
        <v>0</v>
      </c>
      <c r="N5137">
        <f>'Previous Trades Import_OMS Quer'!N5137</f>
        <v>0</v>
      </c>
      <c r="O5137" t="str">
        <f>CLEAN('Previous Trades Import_OMS Quer'!O5137)</f>
        <v/>
      </c>
      <c r="Q5137" s="25">
        <f t="shared" si="160"/>
        <v>0</v>
      </c>
      <c r="R5137" s="25" t="e">
        <f>VLOOKUP(O5137,'Currency Balance'!$O$3:$Q$32,3,0)</f>
        <v>#N/A</v>
      </c>
      <c r="S5137" t="e">
        <f t="shared" si="161"/>
        <v>#N/A</v>
      </c>
    </row>
    <row r="5138" spans="1:19">
      <c r="A5138">
        <f>'Previous Trades Import_OMS Quer'!A5138</f>
        <v>0</v>
      </c>
      <c r="B5138">
        <f>'Previous Trades Import_OMS Quer'!B5138</f>
        <v>0</v>
      </c>
      <c r="C5138" s="22">
        <f>'Previous Trades Import_OMS Quer'!C5138</f>
        <v>0</v>
      </c>
      <c r="D5138">
        <f>'Previous Trades Import_OMS Quer'!D5138</f>
        <v>0</v>
      </c>
      <c r="E5138" s="22">
        <f>'Previous Trades Import_OMS Quer'!E5138</f>
        <v>0</v>
      </c>
      <c r="F5138">
        <f>'Previous Trades Import_OMS Quer'!F5138</f>
        <v>0</v>
      </c>
      <c r="G5138">
        <f>'Previous Trades Import_OMS Quer'!G5138</f>
        <v>0</v>
      </c>
      <c r="H5138">
        <f>'Previous Trades Import_OMS Quer'!H5138</f>
        <v>0</v>
      </c>
      <c r="I5138">
        <f>'Previous Trades Import_OMS Quer'!I5138</f>
        <v>0</v>
      </c>
      <c r="J5138">
        <f>'Previous Trades Import_OMS Quer'!J5138</f>
        <v>0</v>
      </c>
      <c r="K5138">
        <f>'Previous Trades Import_OMS Quer'!K5138</f>
        <v>0</v>
      </c>
      <c r="L5138">
        <f>'Previous Trades Import_OMS Quer'!L5138</f>
        <v>0</v>
      </c>
      <c r="M5138">
        <f>'Previous Trades Import_OMS Quer'!M5138</f>
        <v>0</v>
      </c>
      <c r="N5138">
        <f>'Previous Trades Import_OMS Quer'!N5138</f>
        <v>0</v>
      </c>
      <c r="O5138" t="str">
        <f>CLEAN('Previous Trades Import_OMS Quer'!O5138)</f>
        <v/>
      </c>
      <c r="Q5138" s="25">
        <f t="shared" si="160"/>
        <v>0</v>
      </c>
      <c r="R5138" s="25" t="e">
        <f>VLOOKUP(O5138,'Currency Balance'!$O$3:$Q$32,3,0)</f>
        <v>#N/A</v>
      </c>
      <c r="S5138" t="e">
        <f t="shared" si="161"/>
        <v>#N/A</v>
      </c>
    </row>
    <row r="5139" spans="1:19">
      <c r="A5139">
        <f>'Previous Trades Import_OMS Quer'!A5139</f>
        <v>0</v>
      </c>
      <c r="B5139">
        <f>'Previous Trades Import_OMS Quer'!B5139</f>
        <v>0</v>
      </c>
      <c r="C5139" s="22">
        <f>'Previous Trades Import_OMS Quer'!C5139</f>
        <v>0</v>
      </c>
      <c r="D5139">
        <f>'Previous Trades Import_OMS Quer'!D5139</f>
        <v>0</v>
      </c>
      <c r="E5139" s="22">
        <f>'Previous Trades Import_OMS Quer'!E5139</f>
        <v>0</v>
      </c>
      <c r="F5139">
        <f>'Previous Trades Import_OMS Quer'!F5139</f>
        <v>0</v>
      </c>
      <c r="G5139">
        <f>'Previous Trades Import_OMS Quer'!G5139</f>
        <v>0</v>
      </c>
      <c r="H5139">
        <f>'Previous Trades Import_OMS Quer'!H5139</f>
        <v>0</v>
      </c>
      <c r="I5139">
        <f>'Previous Trades Import_OMS Quer'!I5139</f>
        <v>0</v>
      </c>
      <c r="J5139">
        <f>'Previous Trades Import_OMS Quer'!J5139</f>
        <v>0</v>
      </c>
      <c r="K5139">
        <f>'Previous Trades Import_OMS Quer'!K5139</f>
        <v>0</v>
      </c>
      <c r="L5139">
        <f>'Previous Trades Import_OMS Quer'!L5139</f>
        <v>0</v>
      </c>
      <c r="M5139">
        <f>'Previous Trades Import_OMS Quer'!M5139</f>
        <v>0</v>
      </c>
      <c r="N5139">
        <f>'Previous Trades Import_OMS Quer'!N5139</f>
        <v>0</v>
      </c>
      <c r="O5139" t="str">
        <f>CLEAN('Previous Trades Import_OMS Quer'!O5139)</f>
        <v/>
      </c>
      <c r="Q5139" s="25">
        <f t="shared" si="160"/>
        <v>0</v>
      </c>
      <c r="R5139" s="25" t="e">
        <f>VLOOKUP(O5139,'Currency Balance'!$O$3:$Q$32,3,0)</f>
        <v>#N/A</v>
      </c>
      <c r="S5139" t="e">
        <f t="shared" si="161"/>
        <v>#N/A</v>
      </c>
    </row>
    <row r="5140" spans="1:19">
      <c r="A5140">
        <f>'Previous Trades Import_OMS Quer'!A5140</f>
        <v>0</v>
      </c>
      <c r="B5140">
        <f>'Previous Trades Import_OMS Quer'!B5140</f>
        <v>0</v>
      </c>
      <c r="C5140" s="22">
        <f>'Previous Trades Import_OMS Quer'!C5140</f>
        <v>0</v>
      </c>
      <c r="D5140">
        <f>'Previous Trades Import_OMS Quer'!D5140</f>
        <v>0</v>
      </c>
      <c r="E5140" s="22">
        <f>'Previous Trades Import_OMS Quer'!E5140</f>
        <v>0</v>
      </c>
      <c r="F5140">
        <f>'Previous Trades Import_OMS Quer'!F5140</f>
        <v>0</v>
      </c>
      <c r="G5140">
        <f>'Previous Trades Import_OMS Quer'!G5140</f>
        <v>0</v>
      </c>
      <c r="H5140">
        <f>'Previous Trades Import_OMS Quer'!H5140</f>
        <v>0</v>
      </c>
      <c r="I5140">
        <f>'Previous Trades Import_OMS Quer'!I5140</f>
        <v>0</v>
      </c>
      <c r="J5140">
        <f>'Previous Trades Import_OMS Quer'!J5140</f>
        <v>0</v>
      </c>
      <c r="K5140">
        <f>'Previous Trades Import_OMS Quer'!K5140</f>
        <v>0</v>
      </c>
      <c r="L5140">
        <f>'Previous Trades Import_OMS Quer'!L5140</f>
        <v>0</v>
      </c>
      <c r="M5140">
        <f>'Previous Trades Import_OMS Quer'!M5140</f>
        <v>0</v>
      </c>
      <c r="N5140">
        <f>'Previous Trades Import_OMS Quer'!N5140</f>
        <v>0</v>
      </c>
      <c r="O5140" t="str">
        <f>CLEAN('Previous Trades Import_OMS Quer'!O5140)</f>
        <v/>
      </c>
      <c r="Q5140" s="25">
        <f t="shared" si="160"/>
        <v>0</v>
      </c>
      <c r="R5140" s="25" t="e">
        <f>VLOOKUP(O5140,'Currency Balance'!$O$3:$Q$32,3,0)</f>
        <v>#N/A</v>
      </c>
      <c r="S5140" t="e">
        <f t="shared" si="161"/>
        <v>#N/A</v>
      </c>
    </row>
    <row r="5141" spans="1:19">
      <c r="A5141">
        <f>'Previous Trades Import_OMS Quer'!A5141</f>
        <v>0</v>
      </c>
      <c r="B5141">
        <f>'Previous Trades Import_OMS Quer'!B5141</f>
        <v>0</v>
      </c>
      <c r="C5141" s="22">
        <f>'Previous Trades Import_OMS Quer'!C5141</f>
        <v>0</v>
      </c>
      <c r="D5141">
        <f>'Previous Trades Import_OMS Quer'!D5141</f>
        <v>0</v>
      </c>
      <c r="E5141" s="22">
        <f>'Previous Trades Import_OMS Quer'!E5141</f>
        <v>0</v>
      </c>
      <c r="F5141">
        <f>'Previous Trades Import_OMS Quer'!F5141</f>
        <v>0</v>
      </c>
      <c r="G5141">
        <f>'Previous Trades Import_OMS Quer'!G5141</f>
        <v>0</v>
      </c>
      <c r="H5141">
        <f>'Previous Trades Import_OMS Quer'!H5141</f>
        <v>0</v>
      </c>
      <c r="I5141">
        <f>'Previous Trades Import_OMS Quer'!I5141</f>
        <v>0</v>
      </c>
      <c r="J5141">
        <f>'Previous Trades Import_OMS Quer'!J5141</f>
        <v>0</v>
      </c>
      <c r="K5141">
        <f>'Previous Trades Import_OMS Quer'!K5141</f>
        <v>0</v>
      </c>
      <c r="L5141">
        <f>'Previous Trades Import_OMS Quer'!L5141</f>
        <v>0</v>
      </c>
      <c r="M5141">
        <f>'Previous Trades Import_OMS Quer'!M5141</f>
        <v>0</v>
      </c>
      <c r="N5141">
        <f>'Previous Trades Import_OMS Quer'!N5141</f>
        <v>0</v>
      </c>
      <c r="O5141" t="str">
        <f>CLEAN('Previous Trades Import_OMS Quer'!O5141)</f>
        <v/>
      </c>
      <c r="Q5141" s="25">
        <f t="shared" si="160"/>
        <v>0</v>
      </c>
      <c r="R5141" s="25" t="e">
        <f>VLOOKUP(O5141,'Currency Balance'!$O$3:$Q$32,3,0)</f>
        <v>#N/A</v>
      </c>
      <c r="S5141" t="e">
        <f t="shared" si="161"/>
        <v>#N/A</v>
      </c>
    </row>
    <row r="5142" spans="1:19">
      <c r="A5142">
        <f>'Previous Trades Import_OMS Quer'!A5142</f>
        <v>0</v>
      </c>
      <c r="B5142">
        <f>'Previous Trades Import_OMS Quer'!B5142</f>
        <v>0</v>
      </c>
      <c r="C5142" s="22">
        <f>'Previous Trades Import_OMS Quer'!C5142</f>
        <v>0</v>
      </c>
      <c r="D5142">
        <f>'Previous Trades Import_OMS Quer'!D5142</f>
        <v>0</v>
      </c>
      <c r="E5142" s="22">
        <f>'Previous Trades Import_OMS Quer'!E5142</f>
        <v>0</v>
      </c>
      <c r="F5142">
        <f>'Previous Trades Import_OMS Quer'!F5142</f>
        <v>0</v>
      </c>
      <c r="G5142">
        <f>'Previous Trades Import_OMS Quer'!G5142</f>
        <v>0</v>
      </c>
      <c r="H5142">
        <f>'Previous Trades Import_OMS Quer'!H5142</f>
        <v>0</v>
      </c>
      <c r="I5142">
        <f>'Previous Trades Import_OMS Quer'!I5142</f>
        <v>0</v>
      </c>
      <c r="J5142">
        <f>'Previous Trades Import_OMS Quer'!J5142</f>
        <v>0</v>
      </c>
      <c r="K5142">
        <f>'Previous Trades Import_OMS Quer'!K5142</f>
        <v>0</v>
      </c>
      <c r="L5142">
        <f>'Previous Trades Import_OMS Quer'!L5142</f>
        <v>0</v>
      </c>
      <c r="M5142">
        <f>'Previous Trades Import_OMS Quer'!M5142</f>
        <v>0</v>
      </c>
      <c r="N5142">
        <f>'Previous Trades Import_OMS Quer'!N5142</f>
        <v>0</v>
      </c>
      <c r="O5142" t="str">
        <f>CLEAN('Previous Trades Import_OMS Quer'!O5142)</f>
        <v/>
      </c>
      <c r="Q5142" s="25">
        <f t="shared" si="160"/>
        <v>0</v>
      </c>
      <c r="R5142" s="25" t="e">
        <f>VLOOKUP(O5142,'Currency Balance'!$O$3:$Q$32,3,0)</f>
        <v>#N/A</v>
      </c>
      <c r="S5142" t="e">
        <f t="shared" si="161"/>
        <v>#N/A</v>
      </c>
    </row>
    <row r="5143" spans="1:19">
      <c r="A5143">
        <f>'Previous Trades Import_OMS Quer'!A5143</f>
        <v>0</v>
      </c>
      <c r="B5143">
        <f>'Previous Trades Import_OMS Quer'!B5143</f>
        <v>0</v>
      </c>
      <c r="C5143" s="22">
        <f>'Previous Trades Import_OMS Quer'!C5143</f>
        <v>0</v>
      </c>
      <c r="D5143">
        <f>'Previous Trades Import_OMS Quer'!D5143</f>
        <v>0</v>
      </c>
      <c r="E5143" s="22">
        <f>'Previous Trades Import_OMS Quer'!E5143</f>
        <v>0</v>
      </c>
      <c r="F5143">
        <f>'Previous Trades Import_OMS Quer'!F5143</f>
        <v>0</v>
      </c>
      <c r="G5143">
        <f>'Previous Trades Import_OMS Quer'!G5143</f>
        <v>0</v>
      </c>
      <c r="H5143">
        <f>'Previous Trades Import_OMS Quer'!H5143</f>
        <v>0</v>
      </c>
      <c r="I5143">
        <f>'Previous Trades Import_OMS Quer'!I5143</f>
        <v>0</v>
      </c>
      <c r="J5143">
        <f>'Previous Trades Import_OMS Quer'!J5143</f>
        <v>0</v>
      </c>
      <c r="K5143">
        <f>'Previous Trades Import_OMS Quer'!K5143</f>
        <v>0</v>
      </c>
      <c r="L5143">
        <f>'Previous Trades Import_OMS Quer'!L5143</f>
        <v>0</v>
      </c>
      <c r="M5143">
        <f>'Previous Trades Import_OMS Quer'!M5143</f>
        <v>0</v>
      </c>
      <c r="N5143">
        <f>'Previous Trades Import_OMS Quer'!N5143</f>
        <v>0</v>
      </c>
      <c r="O5143" t="str">
        <f>CLEAN('Previous Trades Import_OMS Quer'!O5143)</f>
        <v/>
      </c>
      <c r="Q5143" s="25">
        <f t="shared" si="160"/>
        <v>0</v>
      </c>
      <c r="R5143" s="25" t="e">
        <f>VLOOKUP(O5143,'Currency Balance'!$O$3:$Q$32,3,0)</f>
        <v>#N/A</v>
      </c>
      <c r="S5143" t="e">
        <f t="shared" si="161"/>
        <v>#N/A</v>
      </c>
    </row>
    <row r="5144" spans="1:19">
      <c r="A5144">
        <f>'Previous Trades Import_OMS Quer'!A5144</f>
        <v>0</v>
      </c>
      <c r="B5144">
        <f>'Previous Trades Import_OMS Quer'!B5144</f>
        <v>0</v>
      </c>
      <c r="C5144" s="22">
        <f>'Previous Trades Import_OMS Quer'!C5144</f>
        <v>0</v>
      </c>
      <c r="D5144">
        <f>'Previous Trades Import_OMS Quer'!D5144</f>
        <v>0</v>
      </c>
      <c r="E5144" s="22">
        <f>'Previous Trades Import_OMS Quer'!E5144</f>
        <v>0</v>
      </c>
      <c r="F5144">
        <f>'Previous Trades Import_OMS Quer'!F5144</f>
        <v>0</v>
      </c>
      <c r="G5144">
        <f>'Previous Trades Import_OMS Quer'!G5144</f>
        <v>0</v>
      </c>
      <c r="H5144">
        <f>'Previous Trades Import_OMS Quer'!H5144</f>
        <v>0</v>
      </c>
      <c r="I5144">
        <f>'Previous Trades Import_OMS Quer'!I5144</f>
        <v>0</v>
      </c>
      <c r="J5144">
        <f>'Previous Trades Import_OMS Quer'!J5144</f>
        <v>0</v>
      </c>
      <c r="K5144">
        <f>'Previous Trades Import_OMS Quer'!K5144</f>
        <v>0</v>
      </c>
      <c r="L5144">
        <f>'Previous Trades Import_OMS Quer'!L5144</f>
        <v>0</v>
      </c>
      <c r="M5144">
        <f>'Previous Trades Import_OMS Quer'!M5144</f>
        <v>0</v>
      </c>
      <c r="N5144">
        <f>'Previous Trades Import_OMS Quer'!N5144</f>
        <v>0</v>
      </c>
      <c r="O5144" t="str">
        <f>CLEAN('Previous Trades Import_OMS Quer'!O5144)</f>
        <v/>
      </c>
      <c r="Q5144" s="25">
        <f t="shared" si="160"/>
        <v>0</v>
      </c>
      <c r="R5144" s="25" t="e">
        <f>VLOOKUP(O5144,'Currency Balance'!$O$3:$Q$32,3,0)</f>
        <v>#N/A</v>
      </c>
      <c r="S5144" t="e">
        <f t="shared" si="161"/>
        <v>#N/A</v>
      </c>
    </row>
    <row r="5145" spans="1:19">
      <c r="A5145">
        <f>'Previous Trades Import_OMS Quer'!A5145</f>
        <v>0</v>
      </c>
      <c r="B5145">
        <f>'Previous Trades Import_OMS Quer'!B5145</f>
        <v>0</v>
      </c>
      <c r="C5145" s="22">
        <f>'Previous Trades Import_OMS Quer'!C5145</f>
        <v>0</v>
      </c>
      <c r="D5145">
        <f>'Previous Trades Import_OMS Quer'!D5145</f>
        <v>0</v>
      </c>
      <c r="E5145" s="22">
        <f>'Previous Trades Import_OMS Quer'!E5145</f>
        <v>0</v>
      </c>
      <c r="F5145">
        <f>'Previous Trades Import_OMS Quer'!F5145</f>
        <v>0</v>
      </c>
      <c r="G5145">
        <f>'Previous Trades Import_OMS Quer'!G5145</f>
        <v>0</v>
      </c>
      <c r="H5145">
        <f>'Previous Trades Import_OMS Quer'!H5145</f>
        <v>0</v>
      </c>
      <c r="I5145">
        <f>'Previous Trades Import_OMS Quer'!I5145</f>
        <v>0</v>
      </c>
      <c r="J5145">
        <f>'Previous Trades Import_OMS Quer'!J5145</f>
        <v>0</v>
      </c>
      <c r="K5145">
        <f>'Previous Trades Import_OMS Quer'!K5145</f>
        <v>0</v>
      </c>
      <c r="L5145">
        <f>'Previous Trades Import_OMS Quer'!L5145</f>
        <v>0</v>
      </c>
      <c r="M5145">
        <f>'Previous Trades Import_OMS Quer'!M5145</f>
        <v>0</v>
      </c>
      <c r="N5145">
        <f>'Previous Trades Import_OMS Quer'!N5145</f>
        <v>0</v>
      </c>
      <c r="O5145" t="str">
        <f>CLEAN('Previous Trades Import_OMS Quer'!O5145)</f>
        <v/>
      </c>
      <c r="Q5145" s="25">
        <f t="shared" si="160"/>
        <v>0</v>
      </c>
      <c r="R5145" s="25" t="e">
        <f>VLOOKUP(O5145,'Currency Balance'!$O$3:$Q$32,3,0)</f>
        <v>#N/A</v>
      </c>
      <c r="S5145" t="e">
        <f t="shared" si="161"/>
        <v>#N/A</v>
      </c>
    </row>
    <row r="5146" spans="1:19">
      <c r="A5146">
        <f>'Previous Trades Import_OMS Quer'!A5146</f>
        <v>0</v>
      </c>
      <c r="B5146">
        <f>'Previous Trades Import_OMS Quer'!B5146</f>
        <v>0</v>
      </c>
      <c r="C5146" s="22">
        <f>'Previous Trades Import_OMS Quer'!C5146</f>
        <v>0</v>
      </c>
      <c r="D5146">
        <f>'Previous Trades Import_OMS Quer'!D5146</f>
        <v>0</v>
      </c>
      <c r="E5146" s="22">
        <f>'Previous Trades Import_OMS Quer'!E5146</f>
        <v>0</v>
      </c>
      <c r="F5146">
        <f>'Previous Trades Import_OMS Quer'!F5146</f>
        <v>0</v>
      </c>
      <c r="G5146">
        <f>'Previous Trades Import_OMS Quer'!G5146</f>
        <v>0</v>
      </c>
      <c r="H5146">
        <f>'Previous Trades Import_OMS Quer'!H5146</f>
        <v>0</v>
      </c>
      <c r="I5146">
        <f>'Previous Trades Import_OMS Quer'!I5146</f>
        <v>0</v>
      </c>
      <c r="J5146">
        <f>'Previous Trades Import_OMS Quer'!J5146</f>
        <v>0</v>
      </c>
      <c r="K5146">
        <f>'Previous Trades Import_OMS Quer'!K5146</f>
        <v>0</v>
      </c>
      <c r="L5146">
        <f>'Previous Trades Import_OMS Quer'!L5146</f>
        <v>0</v>
      </c>
      <c r="M5146">
        <f>'Previous Trades Import_OMS Quer'!M5146</f>
        <v>0</v>
      </c>
      <c r="N5146">
        <f>'Previous Trades Import_OMS Quer'!N5146</f>
        <v>0</v>
      </c>
      <c r="O5146" t="str">
        <f>CLEAN('Previous Trades Import_OMS Quer'!O5146)</f>
        <v/>
      </c>
      <c r="Q5146" s="25">
        <f t="shared" si="160"/>
        <v>0</v>
      </c>
      <c r="R5146" s="25" t="e">
        <f>VLOOKUP(O5146,'Currency Balance'!$O$3:$Q$32,3,0)</f>
        <v>#N/A</v>
      </c>
      <c r="S5146" t="e">
        <f t="shared" si="161"/>
        <v>#N/A</v>
      </c>
    </row>
    <row r="5147" spans="1:19">
      <c r="A5147">
        <f>'Previous Trades Import_OMS Quer'!A5147</f>
        <v>0</v>
      </c>
      <c r="B5147">
        <f>'Previous Trades Import_OMS Quer'!B5147</f>
        <v>0</v>
      </c>
      <c r="C5147" s="22">
        <f>'Previous Trades Import_OMS Quer'!C5147</f>
        <v>0</v>
      </c>
      <c r="D5147">
        <f>'Previous Trades Import_OMS Quer'!D5147</f>
        <v>0</v>
      </c>
      <c r="E5147" s="22">
        <f>'Previous Trades Import_OMS Quer'!E5147</f>
        <v>0</v>
      </c>
      <c r="F5147">
        <f>'Previous Trades Import_OMS Quer'!F5147</f>
        <v>0</v>
      </c>
      <c r="G5147">
        <f>'Previous Trades Import_OMS Quer'!G5147</f>
        <v>0</v>
      </c>
      <c r="H5147">
        <f>'Previous Trades Import_OMS Quer'!H5147</f>
        <v>0</v>
      </c>
      <c r="I5147">
        <f>'Previous Trades Import_OMS Quer'!I5147</f>
        <v>0</v>
      </c>
      <c r="J5147">
        <f>'Previous Trades Import_OMS Quer'!J5147</f>
        <v>0</v>
      </c>
      <c r="K5147">
        <f>'Previous Trades Import_OMS Quer'!K5147</f>
        <v>0</v>
      </c>
      <c r="L5147">
        <f>'Previous Trades Import_OMS Quer'!L5147</f>
        <v>0</v>
      </c>
      <c r="M5147">
        <f>'Previous Trades Import_OMS Quer'!M5147</f>
        <v>0</v>
      </c>
      <c r="N5147">
        <f>'Previous Trades Import_OMS Quer'!N5147</f>
        <v>0</v>
      </c>
      <c r="O5147" t="str">
        <f>CLEAN('Previous Trades Import_OMS Quer'!O5147)</f>
        <v/>
      </c>
      <c r="Q5147" s="25">
        <f t="shared" si="160"/>
        <v>0</v>
      </c>
      <c r="R5147" s="25" t="e">
        <f>VLOOKUP(O5147,'Currency Balance'!$O$3:$Q$32,3,0)</f>
        <v>#N/A</v>
      </c>
      <c r="S5147" t="e">
        <f t="shared" si="161"/>
        <v>#N/A</v>
      </c>
    </row>
    <row r="5148" spans="1:19">
      <c r="A5148">
        <f>'Previous Trades Import_OMS Quer'!A5148</f>
        <v>0</v>
      </c>
      <c r="B5148">
        <f>'Previous Trades Import_OMS Quer'!B5148</f>
        <v>0</v>
      </c>
      <c r="C5148" s="22">
        <f>'Previous Trades Import_OMS Quer'!C5148</f>
        <v>0</v>
      </c>
      <c r="D5148">
        <f>'Previous Trades Import_OMS Quer'!D5148</f>
        <v>0</v>
      </c>
      <c r="E5148" s="22">
        <f>'Previous Trades Import_OMS Quer'!E5148</f>
        <v>0</v>
      </c>
      <c r="F5148">
        <f>'Previous Trades Import_OMS Quer'!F5148</f>
        <v>0</v>
      </c>
      <c r="G5148">
        <f>'Previous Trades Import_OMS Quer'!G5148</f>
        <v>0</v>
      </c>
      <c r="H5148">
        <f>'Previous Trades Import_OMS Quer'!H5148</f>
        <v>0</v>
      </c>
      <c r="I5148">
        <f>'Previous Trades Import_OMS Quer'!I5148</f>
        <v>0</v>
      </c>
      <c r="J5148">
        <f>'Previous Trades Import_OMS Quer'!J5148</f>
        <v>0</v>
      </c>
      <c r="K5148">
        <f>'Previous Trades Import_OMS Quer'!K5148</f>
        <v>0</v>
      </c>
      <c r="L5148">
        <f>'Previous Trades Import_OMS Quer'!L5148</f>
        <v>0</v>
      </c>
      <c r="M5148">
        <f>'Previous Trades Import_OMS Quer'!M5148</f>
        <v>0</v>
      </c>
      <c r="N5148">
        <f>'Previous Trades Import_OMS Quer'!N5148</f>
        <v>0</v>
      </c>
      <c r="O5148" t="str">
        <f>CLEAN('Previous Trades Import_OMS Quer'!O5148)</f>
        <v/>
      </c>
      <c r="Q5148" s="25">
        <f t="shared" si="160"/>
        <v>0</v>
      </c>
      <c r="R5148" s="25" t="e">
        <f>VLOOKUP(O5148,'Currency Balance'!$O$3:$Q$32,3,0)</f>
        <v>#N/A</v>
      </c>
      <c r="S5148" t="e">
        <f t="shared" si="161"/>
        <v>#N/A</v>
      </c>
    </row>
    <row r="5149" spans="1:19">
      <c r="A5149">
        <f>'Previous Trades Import_OMS Quer'!A5149</f>
        <v>0</v>
      </c>
      <c r="B5149">
        <f>'Previous Trades Import_OMS Quer'!B5149</f>
        <v>0</v>
      </c>
      <c r="C5149" s="22">
        <f>'Previous Trades Import_OMS Quer'!C5149</f>
        <v>0</v>
      </c>
      <c r="D5149">
        <f>'Previous Trades Import_OMS Quer'!D5149</f>
        <v>0</v>
      </c>
      <c r="E5149" s="22">
        <f>'Previous Trades Import_OMS Quer'!E5149</f>
        <v>0</v>
      </c>
      <c r="F5149">
        <f>'Previous Trades Import_OMS Quer'!F5149</f>
        <v>0</v>
      </c>
      <c r="G5149">
        <f>'Previous Trades Import_OMS Quer'!G5149</f>
        <v>0</v>
      </c>
      <c r="H5149">
        <f>'Previous Trades Import_OMS Quer'!H5149</f>
        <v>0</v>
      </c>
      <c r="I5149">
        <f>'Previous Trades Import_OMS Quer'!I5149</f>
        <v>0</v>
      </c>
      <c r="J5149">
        <f>'Previous Trades Import_OMS Quer'!J5149</f>
        <v>0</v>
      </c>
      <c r="K5149">
        <f>'Previous Trades Import_OMS Quer'!K5149</f>
        <v>0</v>
      </c>
      <c r="L5149">
        <f>'Previous Trades Import_OMS Quer'!L5149</f>
        <v>0</v>
      </c>
      <c r="M5149">
        <f>'Previous Trades Import_OMS Quer'!M5149</f>
        <v>0</v>
      </c>
      <c r="N5149">
        <f>'Previous Trades Import_OMS Quer'!N5149</f>
        <v>0</v>
      </c>
      <c r="O5149" t="str">
        <f>CLEAN('Previous Trades Import_OMS Quer'!O5149)</f>
        <v/>
      </c>
      <c r="Q5149" s="25">
        <f t="shared" si="160"/>
        <v>0</v>
      </c>
      <c r="R5149" s="25" t="e">
        <f>VLOOKUP(O5149,'Currency Balance'!$O$3:$Q$32,3,0)</f>
        <v>#N/A</v>
      </c>
      <c r="S5149" t="e">
        <f t="shared" si="161"/>
        <v>#N/A</v>
      </c>
    </row>
    <row r="5150" spans="1:19">
      <c r="A5150">
        <f>'Previous Trades Import_OMS Quer'!A5150</f>
        <v>0</v>
      </c>
      <c r="B5150">
        <f>'Previous Trades Import_OMS Quer'!B5150</f>
        <v>0</v>
      </c>
      <c r="C5150" s="22">
        <f>'Previous Trades Import_OMS Quer'!C5150</f>
        <v>0</v>
      </c>
      <c r="D5150">
        <f>'Previous Trades Import_OMS Quer'!D5150</f>
        <v>0</v>
      </c>
      <c r="E5150" s="22">
        <f>'Previous Trades Import_OMS Quer'!E5150</f>
        <v>0</v>
      </c>
      <c r="F5150">
        <f>'Previous Trades Import_OMS Quer'!F5150</f>
        <v>0</v>
      </c>
      <c r="G5150">
        <f>'Previous Trades Import_OMS Quer'!G5150</f>
        <v>0</v>
      </c>
      <c r="H5150">
        <f>'Previous Trades Import_OMS Quer'!H5150</f>
        <v>0</v>
      </c>
      <c r="I5150">
        <f>'Previous Trades Import_OMS Quer'!I5150</f>
        <v>0</v>
      </c>
      <c r="J5150">
        <f>'Previous Trades Import_OMS Quer'!J5150</f>
        <v>0</v>
      </c>
      <c r="K5150">
        <f>'Previous Trades Import_OMS Quer'!K5150</f>
        <v>0</v>
      </c>
      <c r="L5150">
        <f>'Previous Trades Import_OMS Quer'!L5150</f>
        <v>0</v>
      </c>
      <c r="M5150">
        <f>'Previous Trades Import_OMS Quer'!M5150</f>
        <v>0</v>
      </c>
      <c r="N5150">
        <f>'Previous Trades Import_OMS Quer'!N5150</f>
        <v>0</v>
      </c>
      <c r="O5150" t="str">
        <f>CLEAN('Previous Trades Import_OMS Quer'!O5150)</f>
        <v/>
      </c>
      <c r="Q5150" s="25">
        <f t="shared" si="160"/>
        <v>0</v>
      </c>
      <c r="R5150" s="25" t="e">
        <f>VLOOKUP(O5150,'Currency Balance'!$O$3:$Q$32,3,0)</f>
        <v>#N/A</v>
      </c>
      <c r="S5150" t="e">
        <f t="shared" si="161"/>
        <v>#N/A</v>
      </c>
    </row>
    <row r="5151" spans="1:19">
      <c r="A5151">
        <f>'Previous Trades Import_OMS Quer'!A5151</f>
        <v>0</v>
      </c>
      <c r="B5151">
        <f>'Previous Trades Import_OMS Quer'!B5151</f>
        <v>0</v>
      </c>
      <c r="C5151" s="22">
        <f>'Previous Trades Import_OMS Quer'!C5151</f>
        <v>0</v>
      </c>
      <c r="D5151">
        <f>'Previous Trades Import_OMS Quer'!D5151</f>
        <v>0</v>
      </c>
      <c r="E5151" s="22">
        <f>'Previous Trades Import_OMS Quer'!E5151</f>
        <v>0</v>
      </c>
      <c r="F5151">
        <f>'Previous Trades Import_OMS Quer'!F5151</f>
        <v>0</v>
      </c>
      <c r="G5151">
        <f>'Previous Trades Import_OMS Quer'!G5151</f>
        <v>0</v>
      </c>
      <c r="H5151">
        <f>'Previous Trades Import_OMS Quer'!H5151</f>
        <v>0</v>
      </c>
      <c r="I5151">
        <f>'Previous Trades Import_OMS Quer'!I5151</f>
        <v>0</v>
      </c>
      <c r="J5151">
        <f>'Previous Trades Import_OMS Quer'!J5151</f>
        <v>0</v>
      </c>
      <c r="K5151">
        <f>'Previous Trades Import_OMS Quer'!K5151</f>
        <v>0</v>
      </c>
      <c r="L5151">
        <f>'Previous Trades Import_OMS Quer'!L5151</f>
        <v>0</v>
      </c>
      <c r="M5151">
        <f>'Previous Trades Import_OMS Quer'!M5151</f>
        <v>0</v>
      </c>
      <c r="N5151">
        <f>'Previous Trades Import_OMS Quer'!N5151</f>
        <v>0</v>
      </c>
      <c r="O5151" t="str">
        <f>CLEAN('Previous Trades Import_OMS Quer'!O5151)</f>
        <v/>
      </c>
      <c r="Q5151" s="25">
        <f t="shared" si="160"/>
        <v>0</v>
      </c>
      <c r="R5151" s="25" t="e">
        <f>VLOOKUP(O5151,'Currency Balance'!$O$3:$Q$32,3,0)</f>
        <v>#N/A</v>
      </c>
      <c r="S5151" t="e">
        <f t="shared" si="161"/>
        <v>#N/A</v>
      </c>
    </row>
    <row r="5152" spans="1:19">
      <c r="A5152">
        <f>'Previous Trades Import_OMS Quer'!A5152</f>
        <v>0</v>
      </c>
      <c r="B5152">
        <f>'Previous Trades Import_OMS Quer'!B5152</f>
        <v>0</v>
      </c>
      <c r="C5152" s="22">
        <f>'Previous Trades Import_OMS Quer'!C5152</f>
        <v>0</v>
      </c>
      <c r="D5152">
        <f>'Previous Trades Import_OMS Quer'!D5152</f>
        <v>0</v>
      </c>
      <c r="E5152" s="22">
        <f>'Previous Trades Import_OMS Quer'!E5152</f>
        <v>0</v>
      </c>
      <c r="F5152">
        <f>'Previous Trades Import_OMS Quer'!F5152</f>
        <v>0</v>
      </c>
      <c r="G5152">
        <f>'Previous Trades Import_OMS Quer'!G5152</f>
        <v>0</v>
      </c>
      <c r="H5152">
        <f>'Previous Trades Import_OMS Quer'!H5152</f>
        <v>0</v>
      </c>
      <c r="I5152">
        <f>'Previous Trades Import_OMS Quer'!I5152</f>
        <v>0</v>
      </c>
      <c r="J5152">
        <f>'Previous Trades Import_OMS Quer'!J5152</f>
        <v>0</v>
      </c>
      <c r="K5152">
        <f>'Previous Trades Import_OMS Quer'!K5152</f>
        <v>0</v>
      </c>
      <c r="L5152">
        <f>'Previous Trades Import_OMS Quer'!L5152</f>
        <v>0</v>
      </c>
      <c r="M5152">
        <f>'Previous Trades Import_OMS Quer'!M5152</f>
        <v>0</v>
      </c>
      <c r="N5152">
        <f>'Previous Trades Import_OMS Quer'!N5152</f>
        <v>0</v>
      </c>
      <c r="O5152" t="str">
        <f>CLEAN('Previous Trades Import_OMS Quer'!O5152)</f>
        <v/>
      </c>
      <c r="Q5152" s="25">
        <f t="shared" si="160"/>
        <v>0</v>
      </c>
      <c r="R5152" s="25" t="e">
        <f>VLOOKUP(O5152,'Currency Balance'!$O$3:$Q$32,3,0)</f>
        <v>#N/A</v>
      </c>
      <c r="S5152" t="e">
        <f t="shared" si="161"/>
        <v>#N/A</v>
      </c>
    </row>
    <row r="5153" spans="1:19">
      <c r="A5153">
        <f>'Previous Trades Import_OMS Quer'!A5153</f>
        <v>0</v>
      </c>
      <c r="B5153">
        <f>'Previous Trades Import_OMS Quer'!B5153</f>
        <v>0</v>
      </c>
      <c r="C5153" s="22">
        <f>'Previous Trades Import_OMS Quer'!C5153</f>
        <v>0</v>
      </c>
      <c r="D5153">
        <f>'Previous Trades Import_OMS Quer'!D5153</f>
        <v>0</v>
      </c>
      <c r="E5153" s="22">
        <f>'Previous Trades Import_OMS Quer'!E5153</f>
        <v>0</v>
      </c>
      <c r="F5153">
        <f>'Previous Trades Import_OMS Quer'!F5153</f>
        <v>0</v>
      </c>
      <c r="G5153">
        <f>'Previous Trades Import_OMS Quer'!G5153</f>
        <v>0</v>
      </c>
      <c r="H5153">
        <f>'Previous Trades Import_OMS Quer'!H5153</f>
        <v>0</v>
      </c>
      <c r="I5153">
        <f>'Previous Trades Import_OMS Quer'!I5153</f>
        <v>0</v>
      </c>
      <c r="J5153">
        <f>'Previous Trades Import_OMS Quer'!J5153</f>
        <v>0</v>
      </c>
      <c r="K5153">
        <f>'Previous Trades Import_OMS Quer'!K5153</f>
        <v>0</v>
      </c>
      <c r="L5153">
        <f>'Previous Trades Import_OMS Quer'!L5153</f>
        <v>0</v>
      </c>
      <c r="M5153">
        <f>'Previous Trades Import_OMS Quer'!M5153</f>
        <v>0</v>
      </c>
      <c r="N5153">
        <f>'Previous Trades Import_OMS Quer'!N5153</f>
        <v>0</v>
      </c>
      <c r="O5153" t="str">
        <f>CLEAN('Previous Trades Import_OMS Quer'!O5153)</f>
        <v/>
      </c>
      <c r="Q5153" s="25">
        <f t="shared" si="160"/>
        <v>0</v>
      </c>
      <c r="R5153" s="25" t="e">
        <f>VLOOKUP(O5153,'Currency Balance'!$O$3:$Q$32,3,0)</f>
        <v>#N/A</v>
      </c>
      <c r="S5153" t="e">
        <f t="shared" si="161"/>
        <v>#N/A</v>
      </c>
    </row>
    <row r="5154" spans="1:19">
      <c r="A5154">
        <f>'Previous Trades Import_OMS Quer'!A5154</f>
        <v>0</v>
      </c>
      <c r="B5154">
        <f>'Previous Trades Import_OMS Quer'!B5154</f>
        <v>0</v>
      </c>
      <c r="C5154" s="22">
        <f>'Previous Trades Import_OMS Quer'!C5154</f>
        <v>0</v>
      </c>
      <c r="D5154">
        <f>'Previous Trades Import_OMS Quer'!D5154</f>
        <v>0</v>
      </c>
      <c r="E5154" s="22">
        <f>'Previous Trades Import_OMS Quer'!E5154</f>
        <v>0</v>
      </c>
      <c r="F5154">
        <f>'Previous Trades Import_OMS Quer'!F5154</f>
        <v>0</v>
      </c>
      <c r="G5154">
        <f>'Previous Trades Import_OMS Quer'!G5154</f>
        <v>0</v>
      </c>
      <c r="H5154">
        <f>'Previous Trades Import_OMS Quer'!H5154</f>
        <v>0</v>
      </c>
      <c r="I5154">
        <f>'Previous Trades Import_OMS Quer'!I5154</f>
        <v>0</v>
      </c>
      <c r="J5154">
        <f>'Previous Trades Import_OMS Quer'!J5154</f>
        <v>0</v>
      </c>
      <c r="K5154">
        <f>'Previous Trades Import_OMS Quer'!K5154</f>
        <v>0</v>
      </c>
      <c r="L5154">
        <f>'Previous Trades Import_OMS Quer'!L5154</f>
        <v>0</v>
      </c>
      <c r="M5154">
        <f>'Previous Trades Import_OMS Quer'!M5154</f>
        <v>0</v>
      </c>
      <c r="N5154">
        <f>'Previous Trades Import_OMS Quer'!N5154</f>
        <v>0</v>
      </c>
      <c r="O5154" t="str">
        <f>CLEAN('Previous Trades Import_OMS Quer'!O5154)</f>
        <v/>
      </c>
      <c r="Q5154" s="25">
        <f t="shared" si="160"/>
        <v>0</v>
      </c>
      <c r="R5154" s="25" t="e">
        <f>VLOOKUP(O5154,'Currency Balance'!$O$3:$Q$32,3,0)</f>
        <v>#N/A</v>
      </c>
      <c r="S5154" t="e">
        <f t="shared" si="161"/>
        <v>#N/A</v>
      </c>
    </row>
    <row r="5155" spans="1:19">
      <c r="A5155">
        <f>'Previous Trades Import_OMS Quer'!A5155</f>
        <v>0</v>
      </c>
      <c r="B5155">
        <f>'Previous Trades Import_OMS Quer'!B5155</f>
        <v>0</v>
      </c>
      <c r="C5155" s="22">
        <f>'Previous Trades Import_OMS Quer'!C5155</f>
        <v>0</v>
      </c>
      <c r="D5155">
        <f>'Previous Trades Import_OMS Quer'!D5155</f>
        <v>0</v>
      </c>
      <c r="E5155" s="22">
        <f>'Previous Trades Import_OMS Quer'!E5155</f>
        <v>0</v>
      </c>
      <c r="F5155">
        <f>'Previous Trades Import_OMS Quer'!F5155</f>
        <v>0</v>
      </c>
      <c r="G5155">
        <f>'Previous Trades Import_OMS Quer'!G5155</f>
        <v>0</v>
      </c>
      <c r="H5155">
        <f>'Previous Trades Import_OMS Quer'!H5155</f>
        <v>0</v>
      </c>
      <c r="I5155">
        <f>'Previous Trades Import_OMS Quer'!I5155</f>
        <v>0</v>
      </c>
      <c r="J5155">
        <f>'Previous Trades Import_OMS Quer'!J5155</f>
        <v>0</v>
      </c>
      <c r="K5155">
        <f>'Previous Trades Import_OMS Quer'!K5155</f>
        <v>0</v>
      </c>
      <c r="L5155">
        <f>'Previous Trades Import_OMS Quer'!L5155</f>
        <v>0</v>
      </c>
      <c r="M5155">
        <f>'Previous Trades Import_OMS Quer'!M5155</f>
        <v>0</v>
      </c>
      <c r="N5155">
        <f>'Previous Trades Import_OMS Quer'!N5155</f>
        <v>0</v>
      </c>
      <c r="O5155" t="str">
        <f>CLEAN('Previous Trades Import_OMS Quer'!O5155)</f>
        <v/>
      </c>
      <c r="Q5155" s="25">
        <f t="shared" si="160"/>
        <v>0</v>
      </c>
      <c r="R5155" s="25" t="e">
        <f>VLOOKUP(O5155,'Currency Balance'!$O$3:$Q$32,3,0)</f>
        <v>#N/A</v>
      </c>
      <c r="S5155" t="e">
        <f t="shared" si="161"/>
        <v>#N/A</v>
      </c>
    </row>
    <row r="5156" spans="1:19">
      <c r="A5156">
        <f>'Previous Trades Import_OMS Quer'!A5156</f>
        <v>0</v>
      </c>
      <c r="B5156">
        <f>'Previous Trades Import_OMS Quer'!B5156</f>
        <v>0</v>
      </c>
      <c r="C5156" s="22">
        <f>'Previous Trades Import_OMS Quer'!C5156</f>
        <v>0</v>
      </c>
      <c r="D5156">
        <f>'Previous Trades Import_OMS Quer'!D5156</f>
        <v>0</v>
      </c>
      <c r="E5156" s="22">
        <f>'Previous Trades Import_OMS Quer'!E5156</f>
        <v>0</v>
      </c>
      <c r="F5156">
        <f>'Previous Trades Import_OMS Quer'!F5156</f>
        <v>0</v>
      </c>
      <c r="G5156">
        <f>'Previous Trades Import_OMS Quer'!G5156</f>
        <v>0</v>
      </c>
      <c r="H5156">
        <f>'Previous Trades Import_OMS Quer'!H5156</f>
        <v>0</v>
      </c>
      <c r="I5156">
        <f>'Previous Trades Import_OMS Quer'!I5156</f>
        <v>0</v>
      </c>
      <c r="J5156">
        <f>'Previous Trades Import_OMS Quer'!J5156</f>
        <v>0</v>
      </c>
      <c r="K5156">
        <f>'Previous Trades Import_OMS Quer'!K5156</f>
        <v>0</v>
      </c>
      <c r="L5156">
        <f>'Previous Trades Import_OMS Quer'!L5156</f>
        <v>0</v>
      </c>
      <c r="M5156">
        <f>'Previous Trades Import_OMS Quer'!M5156</f>
        <v>0</v>
      </c>
      <c r="N5156">
        <f>'Previous Trades Import_OMS Quer'!N5156</f>
        <v>0</v>
      </c>
      <c r="O5156" t="str">
        <f>CLEAN('Previous Trades Import_OMS Quer'!O5156)</f>
        <v/>
      </c>
      <c r="Q5156" s="25">
        <f t="shared" si="160"/>
        <v>0</v>
      </c>
      <c r="R5156" s="25" t="e">
        <f>VLOOKUP(O5156,'Currency Balance'!$O$3:$Q$32,3,0)</f>
        <v>#N/A</v>
      </c>
      <c r="S5156" t="e">
        <f t="shared" si="161"/>
        <v>#N/A</v>
      </c>
    </row>
    <row r="5157" spans="1:19">
      <c r="A5157">
        <f>'Previous Trades Import_OMS Quer'!A5157</f>
        <v>0</v>
      </c>
      <c r="B5157">
        <f>'Previous Trades Import_OMS Quer'!B5157</f>
        <v>0</v>
      </c>
      <c r="C5157" s="22">
        <f>'Previous Trades Import_OMS Quer'!C5157</f>
        <v>0</v>
      </c>
      <c r="D5157">
        <f>'Previous Trades Import_OMS Quer'!D5157</f>
        <v>0</v>
      </c>
      <c r="E5157" s="22">
        <f>'Previous Trades Import_OMS Quer'!E5157</f>
        <v>0</v>
      </c>
      <c r="F5157">
        <f>'Previous Trades Import_OMS Quer'!F5157</f>
        <v>0</v>
      </c>
      <c r="G5157">
        <f>'Previous Trades Import_OMS Quer'!G5157</f>
        <v>0</v>
      </c>
      <c r="H5157">
        <f>'Previous Trades Import_OMS Quer'!H5157</f>
        <v>0</v>
      </c>
      <c r="I5157">
        <f>'Previous Trades Import_OMS Quer'!I5157</f>
        <v>0</v>
      </c>
      <c r="J5157">
        <f>'Previous Trades Import_OMS Quer'!J5157</f>
        <v>0</v>
      </c>
      <c r="K5157">
        <f>'Previous Trades Import_OMS Quer'!K5157</f>
        <v>0</v>
      </c>
      <c r="L5157">
        <f>'Previous Trades Import_OMS Quer'!L5157</f>
        <v>0</v>
      </c>
      <c r="M5157">
        <f>'Previous Trades Import_OMS Quer'!M5157</f>
        <v>0</v>
      </c>
      <c r="N5157">
        <f>'Previous Trades Import_OMS Quer'!N5157</f>
        <v>0</v>
      </c>
      <c r="O5157" t="str">
        <f>CLEAN('Previous Trades Import_OMS Quer'!O5157)</f>
        <v/>
      </c>
      <c r="Q5157" s="25">
        <f t="shared" si="160"/>
        <v>0</v>
      </c>
      <c r="R5157" s="25" t="e">
        <f>VLOOKUP(O5157,'Currency Balance'!$O$3:$Q$32,3,0)</f>
        <v>#N/A</v>
      </c>
      <c r="S5157" t="e">
        <f t="shared" si="161"/>
        <v>#N/A</v>
      </c>
    </row>
    <row r="5158" spans="1:19">
      <c r="A5158">
        <f>'Previous Trades Import_OMS Quer'!A5158</f>
        <v>0</v>
      </c>
      <c r="B5158">
        <f>'Previous Trades Import_OMS Quer'!B5158</f>
        <v>0</v>
      </c>
      <c r="C5158" s="22">
        <f>'Previous Trades Import_OMS Quer'!C5158</f>
        <v>0</v>
      </c>
      <c r="D5158">
        <f>'Previous Trades Import_OMS Quer'!D5158</f>
        <v>0</v>
      </c>
      <c r="E5158" s="22">
        <f>'Previous Trades Import_OMS Quer'!E5158</f>
        <v>0</v>
      </c>
      <c r="F5158">
        <f>'Previous Trades Import_OMS Quer'!F5158</f>
        <v>0</v>
      </c>
      <c r="G5158">
        <f>'Previous Trades Import_OMS Quer'!G5158</f>
        <v>0</v>
      </c>
      <c r="H5158">
        <f>'Previous Trades Import_OMS Quer'!H5158</f>
        <v>0</v>
      </c>
      <c r="I5158">
        <f>'Previous Trades Import_OMS Quer'!I5158</f>
        <v>0</v>
      </c>
      <c r="J5158">
        <f>'Previous Trades Import_OMS Quer'!J5158</f>
        <v>0</v>
      </c>
      <c r="K5158">
        <f>'Previous Trades Import_OMS Quer'!K5158</f>
        <v>0</v>
      </c>
      <c r="L5158">
        <f>'Previous Trades Import_OMS Quer'!L5158</f>
        <v>0</v>
      </c>
      <c r="M5158">
        <f>'Previous Trades Import_OMS Quer'!M5158</f>
        <v>0</v>
      </c>
      <c r="N5158">
        <f>'Previous Trades Import_OMS Quer'!N5158</f>
        <v>0</v>
      </c>
      <c r="O5158" t="str">
        <f>CLEAN('Previous Trades Import_OMS Quer'!O5158)</f>
        <v/>
      </c>
      <c r="Q5158" s="25">
        <f t="shared" si="160"/>
        <v>0</v>
      </c>
      <c r="R5158" s="25" t="e">
        <f>VLOOKUP(O5158,'Currency Balance'!$O$3:$Q$32,3,0)</f>
        <v>#N/A</v>
      </c>
      <c r="S5158" t="e">
        <f t="shared" si="161"/>
        <v>#N/A</v>
      </c>
    </row>
    <row r="5159" spans="1:19">
      <c r="A5159">
        <f>'Previous Trades Import_OMS Quer'!A5159</f>
        <v>0</v>
      </c>
      <c r="B5159">
        <f>'Previous Trades Import_OMS Quer'!B5159</f>
        <v>0</v>
      </c>
      <c r="C5159" s="22">
        <f>'Previous Trades Import_OMS Quer'!C5159</f>
        <v>0</v>
      </c>
      <c r="D5159">
        <f>'Previous Trades Import_OMS Quer'!D5159</f>
        <v>0</v>
      </c>
      <c r="E5159" s="22">
        <f>'Previous Trades Import_OMS Quer'!E5159</f>
        <v>0</v>
      </c>
      <c r="F5159">
        <f>'Previous Trades Import_OMS Quer'!F5159</f>
        <v>0</v>
      </c>
      <c r="G5159">
        <f>'Previous Trades Import_OMS Quer'!G5159</f>
        <v>0</v>
      </c>
      <c r="H5159">
        <f>'Previous Trades Import_OMS Quer'!H5159</f>
        <v>0</v>
      </c>
      <c r="I5159">
        <f>'Previous Trades Import_OMS Quer'!I5159</f>
        <v>0</v>
      </c>
      <c r="J5159">
        <f>'Previous Trades Import_OMS Quer'!J5159</f>
        <v>0</v>
      </c>
      <c r="K5159">
        <f>'Previous Trades Import_OMS Quer'!K5159</f>
        <v>0</v>
      </c>
      <c r="L5159">
        <f>'Previous Trades Import_OMS Quer'!L5159</f>
        <v>0</v>
      </c>
      <c r="M5159">
        <f>'Previous Trades Import_OMS Quer'!M5159</f>
        <v>0</v>
      </c>
      <c r="N5159">
        <f>'Previous Trades Import_OMS Quer'!N5159</f>
        <v>0</v>
      </c>
      <c r="O5159" t="str">
        <f>CLEAN('Previous Trades Import_OMS Quer'!O5159)</f>
        <v/>
      </c>
      <c r="Q5159" s="25">
        <f t="shared" si="160"/>
        <v>0</v>
      </c>
      <c r="R5159" s="25" t="e">
        <f>VLOOKUP(O5159,'Currency Balance'!$O$3:$Q$32,3,0)</f>
        <v>#N/A</v>
      </c>
      <c r="S5159" t="e">
        <f t="shared" si="161"/>
        <v>#N/A</v>
      </c>
    </row>
    <row r="5160" spans="1:19">
      <c r="A5160">
        <f>'Previous Trades Import_OMS Quer'!A5160</f>
        <v>0</v>
      </c>
      <c r="B5160">
        <f>'Previous Trades Import_OMS Quer'!B5160</f>
        <v>0</v>
      </c>
      <c r="C5160" s="22">
        <f>'Previous Trades Import_OMS Quer'!C5160</f>
        <v>0</v>
      </c>
      <c r="D5160">
        <f>'Previous Trades Import_OMS Quer'!D5160</f>
        <v>0</v>
      </c>
      <c r="E5160" s="22">
        <f>'Previous Trades Import_OMS Quer'!E5160</f>
        <v>0</v>
      </c>
      <c r="F5160">
        <f>'Previous Trades Import_OMS Quer'!F5160</f>
        <v>0</v>
      </c>
      <c r="G5160">
        <f>'Previous Trades Import_OMS Quer'!G5160</f>
        <v>0</v>
      </c>
      <c r="H5160">
        <f>'Previous Trades Import_OMS Quer'!H5160</f>
        <v>0</v>
      </c>
      <c r="I5160">
        <f>'Previous Trades Import_OMS Quer'!I5160</f>
        <v>0</v>
      </c>
      <c r="J5160">
        <f>'Previous Trades Import_OMS Quer'!J5160</f>
        <v>0</v>
      </c>
      <c r="K5160">
        <f>'Previous Trades Import_OMS Quer'!K5160</f>
        <v>0</v>
      </c>
      <c r="L5160">
        <f>'Previous Trades Import_OMS Quer'!L5160</f>
        <v>0</v>
      </c>
      <c r="M5160">
        <f>'Previous Trades Import_OMS Quer'!M5160</f>
        <v>0</v>
      </c>
      <c r="N5160">
        <f>'Previous Trades Import_OMS Quer'!N5160</f>
        <v>0</v>
      </c>
      <c r="O5160" t="str">
        <f>CLEAN('Previous Trades Import_OMS Quer'!O5160)</f>
        <v/>
      </c>
      <c r="Q5160" s="25">
        <f t="shared" si="160"/>
        <v>0</v>
      </c>
      <c r="R5160" s="25" t="e">
        <f>VLOOKUP(O5160,'Currency Balance'!$O$3:$Q$32,3,0)</f>
        <v>#N/A</v>
      </c>
      <c r="S5160" t="e">
        <f t="shared" si="161"/>
        <v>#N/A</v>
      </c>
    </row>
    <row r="5161" spans="1:19">
      <c r="A5161">
        <f>'Previous Trades Import_OMS Quer'!A5161</f>
        <v>0</v>
      </c>
      <c r="B5161">
        <f>'Previous Trades Import_OMS Quer'!B5161</f>
        <v>0</v>
      </c>
      <c r="C5161" s="22">
        <f>'Previous Trades Import_OMS Quer'!C5161</f>
        <v>0</v>
      </c>
      <c r="D5161">
        <f>'Previous Trades Import_OMS Quer'!D5161</f>
        <v>0</v>
      </c>
      <c r="E5161" s="22">
        <f>'Previous Trades Import_OMS Quer'!E5161</f>
        <v>0</v>
      </c>
      <c r="F5161">
        <f>'Previous Trades Import_OMS Quer'!F5161</f>
        <v>0</v>
      </c>
      <c r="G5161">
        <f>'Previous Trades Import_OMS Quer'!G5161</f>
        <v>0</v>
      </c>
      <c r="H5161">
        <f>'Previous Trades Import_OMS Quer'!H5161</f>
        <v>0</v>
      </c>
      <c r="I5161">
        <f>'Previous Trades Import_OMS Quer'!I5161</f>
        <v>0</v>
      </c>
      <c r="J5161">
        <f>'Previous Trades Import_OMS Quer'!J5161</f>
        <v>0</v>
      </c>
      <c r="K5161">
        <f>'Previous Trades Import_OMS Quer'!K5161</f>
        <v>0</v>
      </c>
      <c r="L5161">
        <f>'Previous Trades Import_OMS Quer'!L5161</f>
        <v>0</v>
      </c>
      <c r="M5161">
        <f>'Previous Trades Import_OMS Quer'!M5161</f>
        <v>0</v>
      </c>
      <c r="N5161">
        <f>'Previous Trades Import_OMS Quer'!N5161</f>
        <v>0</v>
      </c>
      <c r="O5161" t="str">
        <f>CLEAN('Previous Trades Import_OMS Quer'!O5161)</f>
        <v/>
      </c>
      <c r="Q5161" s="25">
        <f t="shared" si="160"/>
        <v>0</v>
      </c>
      <c r="R5161" s="25" t="e">
        <f>VLOOKUP(O5161,'Currency Balance'!$O$3:$Q$32,3,0)</f>
        <v>#N/A</v>
      </c>
      <c r="S5161" t="e">
        <f t="shared" si="161"/>
        <v>#N/A</v>
      </c>
    </row>
    <row r="5162" spans="1:19">
      <c r="A5162">
        <f>'Previous Trades Import_OMS Quer'!A5162</f>
        <v>0</v>
      </c>
      <c r="B5162">
        <f>'Previous Trades Import_OMS Quer'!B5162</f>
        <v>0</v>
      </c>
      <c r="C5162" s="22">
        <f>'Previous Trades Import_OMS Quer'!C5162</f>
        <v>0</v>
      </c>
      <c r="D5162">
        <f>'Previous Trades Import_OMS Quer'!D5162</f>
        <v>0</v>
      </c>
      <c r="E5162" s="22">
        <f>'Previous Trades Import_OMS Quer'!E5162</f>
        <v>0</v>
      </c>
      <c r="F5162">
        <f>'Previous Trades Import_OMS Quer'!F5162</f>
        <v>0</v>
      </c>
      <c r="G5162">
        <f>'Previous Trades Import_OMS Quer'!G5162</f>
        <v>0</v>
      </c>
      <c r="H5162">
        <f>'Previous Trades Import_OMS Quer'!H5162</f>
        <v>0</v>
      </c>
      <c r="I5162">
        <f>'Previous Trades Import_OMS Quer'!I5162</f>
        <v>0</v>
      </c>
      <c r="J5162">
        <f>'Previous Trades Import_OMS Quer'!J5162</f>
        <v>0</v>
      </c>
      <c r="K5162">
        <f>'Previous Trades Import_OMS Quer'!K5162</f>
        <v>0</v>
      </c>
      <c r="L5162">
        <f>'Previous Trades Import_OMS Quer'!L5162</f>
        <v>0</v>
      </c>
      <c r="M5162">
        <f>'Previous Trades Import_OMS Quer'!M5162</f>
        <v>0</v>
      </c>
      <c r="N5162">
        <f>'Previous Trades Import_OMS Quer'!N5162</f>
        <v>0</v>
      </c>
      <c r="O5162" t="str">
        <f>CLEAN('Previous Trades Import_OMS Quer'!O5162)</f>
        <v/>
      </c>
      <c r="Q5162" s="25">
        <f t="shared" si="160"/>
        <v>0</v>
      </c>
      <c r="R5162" s="25" t="e">
        <f>VLOOKUP(O5162,'Currency Balance'!$O$3:$Q$32,3,0)</f>
        <v>#N/A</v>
      </c>
      <c r="S5162" t="e">
        <f t="shared" si="161"/>
        <v>#N/A</v>
      </c>
    </row>
    <row r="5163" spans="1:19">
      <c r="A5163">
        <f>'Previous Trades Import_OMS Quer'!A5163</f>
        <v>0</v>
      </c>
      <c r="B5163">
        <f>'Previous Trades Import_OMS Quer'!B5163</f>
        <v>0</v>
      </c>
      <c r="C5163" s="22">
        <f>'Previous Trades Import_OMS Quer'!C5163</f>
        <v>0</v>
      </c>
      <c r="D5163">
        <f>'Previous Trades Import_OMS Quer'!D5163</f>
        <v>0</v>
      </c>
      <c r="E5163" s="22">
        <f>'Previous Trades Import_OMS Quer'!E5163</f>
        <v>0</v>
      </c>
      <c r="F5163">
        <f>'Previous Trades Import_OMS Quer'!F5163</f>
        <v>0</v>
      </c>
      <c r="G5163">
        <f>'Previous Trades Import_OMS Quer'!G5163</f>
        <v>0</v>
      </c>
      <c r="H5163">
        <f>'Previous Trades Import_OMS Quer'!H5163</f>
        <v>0</v>
      </c>
      <c r="I5163">
        <f>'Previous Trades Import_OMS Quer'!I5163</f>
        <v>0</v>
      </c>
      <c r="J5163">
        <f>'Previous Trades Import_OMS Quer'!J5163</f>
        <v>0</v>
      </c>
      <c r="K5163">
        <f>'Previous Trades Import_OMS Quer'!K5163</f>
        <v>0</v>
      </c>
      <c r="L5163">
        <f>'Previous Trades Import_OMS Quer'!L5163</f>
        <v>0</v>
      </c>
      <c r="M5163">
        <f>'Previous Trades Import_OMS Quer'!M5163</f>
        <v>0</v>
      </c>
      <c r="N5163">
        <f>'Previous Trades Import_OMS Quer'!N5163</f>
        <v>0</v>
      </c>
      <c r="O5163" t="str">
        <f>CLEAN('Previous Trades Import_OMS Quer'!O5163)</f>
        <v/>
      </c>
      <c r="Q5163" s="25">
        <f t="shared" si="160"/>
        <v>0</v>
      </c>
      <c r="R5163" s="25" t="e">
        <f>VLOOKUP(O5163,'Currency Balance'!$O$3:$Q$32,3,0)</f>
        <v>#N/A</v>
      </c>
      <c r="S5163" t="e">
        <f t="shared" si="161"/>
        <v>#N/A</v>
      </c>
    </row>
    <row r="5164" spans="1:19">
      <c r="A5164">
        <f>'Previous Trades Import_OMS Quer'!A5164</f>
        <v>0</v>
      </c>
      <c r="B5164">
        <f>'Previous Trades Import_OMS Quer'!B5164</f>
        <v>0</v>
      </c>
      <c r="C5164" s="22">
        <f>'Previous Trades Import_OMS Quer'!C5164</f>
        <v>0</v>
      </c>
      <c r="D5164">
        <f>'Previous Trades Import_OMS Quer'!D5164</f>
        <v>0</v>
      </c>
      <c r="E5164" s="22">
        <f>'Previous Trades Import_OMS Quer'!E5164</f>
        <v>0</v>
      </c>
      <c r="F5164">
        <f>'Previous Trades Import_OMS Quer'!F5164</f>
        <v>0</v>
      </c>
      <c r="G5164">
        <f>'Previous Trades Import_OMS Quer'!G5164</f>
        <v>0</v>
      </c>
      <c r="H5164">
        <f>'Previous Trades Import_OMS Quer'!H5164</f>
        <v>0</v>
      </c>
      <c r="I5164">
        <f>'Previous Trades Import_OMS Quer'!I5164</f>
        <v>0</v>
      </c>
      <c r="J5164">
        <f>'Previous Trades Import_OMS Quer'!J5164</f>
        <v>0</v>
      </c>
      <c r="K5164">
        <f>'Previous Trades Import_OMS Quer'!K5164</f>
        <v>0</v>
      </c>
      <c r="L5164">
        <f>'Previous Trades Import_OMS Quer'!L5164</f>
        <v>0</v>
      </c>
      <c r="M5164">
        <f>'Previous Trades Import_OMS Quer'!M5164</f>
        <v>0</v>
      </c>
      <c r="N5164">
        <f>'Previous Trades Import_OMS Quer'!N5164</f>
        <v>0</v>
      </c>
      <c r="O5164" t="str">
        <f>CLEAN('Previous Trades Import_OMS Quer'!O5164)</f>
        <v/>
      </c>
      <c r="Q5164" s="25">
        <f t="shared" si="160"/>
        <v>0</v>
      </c>
      <c r="R5164" s="25" t="e">
        <f>VLOOKUP(O5164,'Currency Balance'!$O$3:$Q$32,3,0)</f>
        <v>#N/A</v>
      </c>
      <c r="S5164" t="e">
        <f t="shared" si="161"/>
        <v>#N/A</v>
      </c>
    </row>
    <row r="5165" spans="1:19">
      <c r="A5165">
        <f>'Previous Trades Import_OMS Quer'!A5165</f>
        <v>0</v>
      </c>
      <c r="B5165">
        <f>'Previous Trades Import_OMS Quer'!B5165</f>
        <v>0</v>
      </c>
      <c r="C5165" s="22">
        <f>'Previous Trades Import_OMS Quer'!C5165</f>
        <v>0</v>
      </c>
      <c r="D5165">
        <f>'Previous Trades Import_OMS Quer'!D5165</f>
        <v>0</v>
      </c>
      <c r="E5165" s="22">
        <f>'Previous Trades Import_OMS Quer'!E5165</f>
        <v>0</v>
      </c>
      <c r="F5165">
        <f>'Previous Trades Import_OMS Quer'!F5165</f>
        <v>0</v>
      </c>
      <c r="G5165">
        <f>'Previous Trades Import_OMS Quer'!G5165</f>
        <v>0</v>
      </c>
      <c r="H5165">
        <f>'Previous Trades Import_OMS Quer'!H5165</f>
        <v>0</v>
      </c>
      <c r="I5165">
        <f>'Previous Trades Import_OMS Quer'!I5165</f>
        <v>0</v>
      </c>
      <c r="J5165">
        <f>'Previous Trades Import_OMS Quer'!J5165</f>
        <v>0</v>
      </c>
      <c r="K5165">
        <f>'Previous Trades Import_OMS Quer'!K5165</f>
        <v>0</v>
      </c>
      <c r="L5165">
        <f>'Previous Trades Import_OMS Quer'!L5165</f>
        <v>0</v>
      </c>
      <c r="M5165">
        <f>'Previous Trades Import_OMS Quer'!M5165</f>
        <v>0</v>
      </c>
      <c r="N5165">
        <f>'Previous Trades Import_OMS Quer'!N5165</f>
        <v>0</v>
      </c>
      <c r="O5165" t="str">
        <f>CLEAN('Previous Trades Import_OMS Quer'!O5165)</f>
        <v/>
      </c>
      <c r="Q5165" s="25">
        <f t="shared" si="160"/>
        <v>0</v>
      </c>
      <c r="R5165" s="25" t="e">
        <f>VLOOKUP(O5165,'Currency Balance'!$O$3:$Q$32,3,0)</f>
        <v>#N/A</v>
      </c>
      <c r="S5165" t="e">
        <f t="shared" si="161"/>
        <v>#N/A</v>
      </c>
    </row>
    <row r="5166" spans="1:19">
      <c r="A5166">
        <f>'Previous Trades Import_OMS Quer'!A5166</f>
        <v>0</v>
      </c>
      <c r="B5166">
        <f>'Previous Trades Import_OMS Quer'!B5166</f>
        <v>0</v>
      </c>
      <c r="C5166" s="22">
        <f>'Previous Trades Import_OMS Quer'!C5166</f>
        <v>0</v>
      </c>
      <c r="D5166">
        <f>'Previous Trades Import_OMS Quer'!D5166</f>
        <v>0</v>
      </c>
      <c r="E5166" s="22">
        <f>'Previous Trades Import_OMS Quer'!E5166</f>
        <v>0</v>
      </c>
      <c r="F5166">
        <f>'Previous Trades Import_OMS Quer'!F5166</f>
        <v>0</v>
      </c>
      <c r="G5166">
        <f>'Previous Trades Import_OMS Quer'!G5166</f>
        <v>0</v>
      </c>
      <c r="H5166">
        <f>'Previous Trades Import_OMS Quer'!H5166</f>
        <v>0</v>
      </c>
      <c r="I5166">
        <f>'Previous Trades Import_OMS Quer'!I5166</f>
        <v>0</v>
      </c>
      <c r="J5166">
        <f>'Previous Trades Import_OMS Quer'!J5166</f>
        <v>0</v>
      </c>
      <c r="K5166">
        <f>'Previous Trades Import_OMS Quer'!K5166</f>
        <v>0</v>
      </c>
      <c r="L5166">
        <f>'Previous Trades Import_OMS Quer'!L5166</f>
        <v>0</v>
      </c>
      <c r="M5166">
        <f>'Previous Trades Import_OMS Quer'!M5166</f>
        <v>0</v>
      </c>
      <c r="N5166">
        <f>'Previous Trades Import_OMS Quer'!N5166</f>
        <v>0</v>
      </c>
      <c r="O5166" t="str">
        <f>CLEAN('Previous Trades Import_OMS Quer'!O5166)</f>
        <v/>
      </c>
      <c r="Q5166" s="25">
        <f t="shared" si="160"/>
        <v>0</v>
      </c>
      <c r="R5166" s="25" t="e">
        <f>VLOOKUP(O5166,'Currency Balance'!$O$3:$Q$32,3,0)</f>
        <v>#N/A</v>
      </c>
      <c r="S5166" t="e">
        <f t="shared" si="161"/>
        <v>#N/A</v>
      </c>
    </row>
    <row r="5167" spans="1:19">
      <c r="A5167">
        <f>'Previous Trades Import_OMS Quer'!A5167</f>
        <v>0</v>
      </c>
      <c r="B5167">
        <f>'Previous Trades Import_OMS Quer'!B5167</f>
        <v>0</v>
      </c>
      <c r="C5167" s="22">
        <f>'Previous Trades Import_OMS Quer'!C5167</f>
        <v>0</v>
      </c>
      <c r="D5167">
        <f>'Previous Trades Import_OMS Quer'!D5167</f>
        <v>0</v>
      </c>
      <c r="E5167" s="22">
        <f>'Previous Trades Import_OMS Quer'!E5167</f>
        <v>0</v>
      </c>
      <c r="F5167">
        <f>'Previous Trades Import_OMS Quer'!F5167</f>
        <v>0</v>
      </c>
      <c r="G5167">
        <f>'Previous Trades Import_OMS Quer'!G5167</f>
        <v>0</v>
      </c>
      <c r="H5167">
        <f>'Previous Trades Import_OMS Quer'!H5167</f>
        <v>0</v>
      </c>
      <c r="I5167">
        <f>'Previous Trades Import_OMS Quer'!I5167</f>
        <v>0</v>
      </c>
      <c r="J5167">
        <f>'Previous Trades Import_OMS Quer'!J5167</f>
        <v>0</v>
      </c>
      <c r="K5167">
        <f>'Previous Trades Import_OMS Quer'!K5167</f>
        <v>0</v>
      </c>
      <c r="L5167">
        <f>'Previous Trades Import_OMS Quer'!L5167</f>
        <v>0</v>
      </c>
      <c r="M5167">
        <f>'Previous Trades Import_OMS Quer'!M5167</f>
        <v>0</v>
      </c>
      <c r="N5167">
        <f>'Previous Trades Import_OMS Quer'!N5167</f>
        <v>0</v>
      </c>
      <c r="O5167" t="str">
        <f>CLEAN('Previous Trades Import_OMS Quer'!O5167)</f>
        <v/>
      </c>
      <c r="Q5167" s="25">
        <f t="shared" si="160"/>
        <v>0</v>
      </c>
      <c r="R5167" s="25" t="e">
        <f>VLOOKUP(O5167,'Currency Balance'!$O$3:$Q$32,3,0)</f>
        <v>#N/A</v>
      </c>
      <c r="S5167" t="e">
        <f t="shared" si="161"/>
        <v>#N/A</v>
      </c>
    </row>
    <row r="5168" spans="1:19">
      <c r="A5168">
        <f>'Previous Trades Import_OMS Quer'!A5168</f>
        <v>0</v>
      </c>
      <c r="B5168">
        <f>'Previous Trades Import_OMS Quer'!B5168</f>
        <v>0</v>
      </c>
      <c r="C5168" s="22">
        <f>'Previous Trades Import_OMS Quer'!C5168</f>
        <v>0</v>
      </c>
      <c r="D5168">
        <f>'Previous Trades Import_OMS Quer'!D5168</f>
        <v>0</v>
      </c>
      <c r="E5168" s="22">
        <f>'Previous Trades Import_OMS Quer'!E5168</f>
        <v>0</v>
      </c>
      <c r="F5168">
        <f>'Previous Trades Import_OMS Quer'!F5168</f>
        <v>0</v>
      </c>
      <c r="G5168">
        <f>'Previous Trades Import_OMS Quer'!G5168</f>
        <v>0</v>
      </c>
      <c r="H5168">
        <f>'Previous Trades Import_OMS Quer'!H5168</f>
        <v>0</v>
      </c>
      <c r="I5168">
        <f>'Previous Trades Import_OMS Quer'!I5168</f>
        <v>0</v>
      </c>
      <c r="J5168">
        <f>'Previous Trades Import_OMS Quer'!J5168</f>
        <v>0</v>
      </c>
      <c r="K5168">
        <f>'Previous Trades Import_OMS Quer'!K5168</f>
        <v>0</v>
      </c>
      <c r="L5168">
        <f>'Previous Trades Import_OMS Quer'!L5168</f>
        <v>0</v>
      </c>
      <c r="M5168">
        <f>'Previous Trades Import_OMS Quer'!M5168</f>
        <v>0</v>
      </c>
      <c r="N5168">
        <f>'Previous Trades Import_OMS Quer'!N5168</f>
        <v>0</v>
      </c>
      <c r="O5168" t="str">
        <f>CLEAN('Previous Trades Import_OMS Quer'!O5168)</f>
        <v/>
      </c>
      <c r="Q5168" s="25">
        <f t="shared" si="160"/>
        <v>0</v>
      </c>
      <c r="R5168" s="25" t="e">
        <f>VLOOKUP(O5168,'Currency Balance'!$O$3:$Q$32,3,0)</f>
        <v>#N/A</v>
      </c>
      <c r="S5168" t="e">
        <f t="shared" si="161"/>
        <v>#N/A</v>
      </c>
    </row>
    <row r="5169" spans="1:19">
      <c r="A5169">
        <f>'Previous Trades Import_OMS Quer'!A5169</f>
        <v>0</v>
      </c>
      <c r="B5169">
        <f>'Previous Trades Import_OMS Quer'!B5169</f>
        <v>0</v>
      </c>
      <c r="C5169" s="22">
        <f>'Previous Trades Import_OMS Quer'!C5169</f>
        <v>0</v>
      </c>
      <c r="D5169">
        <f>'Previous Trades Import_OMS Quer'!D5169</f>
        <v>0</v>
      </c>
      <c r="E5169" s="22">
        <f>'Previous Trades Import_OMS Quer'!E5169</f>
        <v>0</v>
      </c>
      <c r="F5169">
        <f>'Previous Trades Import_OMS Quer'!F5169</f>
        <v>0</v>
      </c>
      <c r="G5169">
        <f>'Previous Trades Import_OMS Quer'!G5169</f>
        <v>0</v>
      </c>
      <c r="H5169">
        <f>'Previous Trades Import_OMS Quer'!H5169</f>
        <v>0</v>
      </c>
      <c r="I5169">
        <f>'Previous Trades Import_OMS Quer'!I5169</f>
        <v>0</v>
      </c>
      <c r="J5169">
        <f>'Previous Trades Import_OMS Quer'!J5169</f>
        <v>0</v>
      </c>
      <c r="K5169">
        <f>'Previous Trades Import_OMS Quer'!K5169</f>
        <v>0</v>
      </c>
      <c r="L5169">
        <f>'Previous Trades Import_OMS Quer'!L5169</f>
        <v>0</v>
      </c>
      <c r="M5169">
        <f>'Previous Trades Import_OMS Quer'!M5169</f>
        <v>0</v>
      </c>
      <c r="N5169">
        <f>'Previous Trades Import_OMS Quer'!N5169</f>
        <v>0</v>
      </c>
      <c r="O5169" t="str">
        <f>CLEAN('Previous Trades Import_OMS Quer'!O5169)</f>
        <v/>
      </c>
      <c r="Q5169" s="25">
        <f t="shared" si="160"/>
        <v>0</v>
      </c>
      <c r="R5169" s="25" t="e">
        <f>VLOOKUP(O5169,'Currency Balance'!$O$3:$Q$32,3,0)</f>
        <v>#N/A</v>
      </c>
      <c r="S5169" t="e">
        <f t="shared" si="161"/>
        <v>#N/A</v>
      </c>
    </row>
    <row r="5170" spans="1:19">
      <c r="A5170">
        <f>'Previous Trades Import_OMS Quer'!A5170</f>
        <v>0</v>
      </c>
      <c r="B5170">
        <f>'Previous Trades Import_OMS Quer'!B5170</f>
        <v>0</v>
      </c>
      <c r="C5170" s="22">
        <f>'Previous Trades Import_OMS Quer'!C5170</f>
        <v>0</v>
      </c>
      <c r="D5170">
        <f>'Previous Trades Import_OMS Quer'!D5170</f>
        <v>0</v>
      </c>
      <c r="E5170" s="22">
        <f>'Previous Trades Import_OMS Quer'!E5170</f>
        <v>0</v>
      </c>
      <c r="F5170">
        <f>'Previous Trades Import_OMS Quer'!F5170</f>
        <v>0</v>
      </c>
      <c r="G5170">
        <f>'Previous Trades Import_OMS Quer'!G5170</f>
        <v>0</v>
      </c>
      <c r="H5170">
        <f>'Previous Trades Import_OMS Quer'!H5170</f>
        <v>0</v>
      </c>
      <c r="I5170">
        <f>'Previous Trades Import_OMS Quer'!I5170</f>
        <v>0</v>
      </c>
      <c r="J5170">
        <f>'Previous Trades Import_OMS Quer'!J5170</f>
        <v>0</v>
      </c>
      <c r="K5170">
        <f>'Previous Trades Import_OMS Quer'!K5170</f>
        <v>0</v>
      </c>
      <c r="L5170">
        <f>'Previous Trades Import_OMS Quer'!L5170</f>
        <v>0</v>
      </c>
      <c r="M5170">
        <f>'Previous Trades Import_OMS Quer'!M5170</f>
        <v>0</v>
      </c>
      <c r="N5170">
        <f>'Previous Trades Import_OMS Quer'!N5170</f>
        <v>0</v>
      </c>
      <c r="O5170" t="str">
        <f>CLEAN('Previous Trades Import_OMS Quer'!O5170)</f>
        <v/>
      </c>
      <c r="Q5170" s="25">
        <f t="shared" si="160"/>
        <v>0</v>
      </c>
      <c r="R5170" s="25" t="e">
        <f>VLOOKUP(O5170,'Currency Balance'!$O$3:$Q$32,3,0)</f>
        <v>#N/A</v>
      </c>
      <c r="S5170" t="e">
        <f t="shared" si="161"/>
        <v>#N/A</v>
      </c>
    </row>
    <row r="5171" spans="1:19">
      <c r="A5171">
        <f>'Previous Trades Import_OMS Quer'!A5171</f>
        <v>0</v>
      </c>
      <c r="B5171">
        <f>'Previous Trades Import_OMS Quer'!B5171</f>
        <v>0</v>
      </c>
      <c r="C5171" s="22">
        <f>'Previous Trades Import_OMS Quer'!C5171</f>
        <v>0</v>
      </c>
      <c r="D5171">
        <f>'Previous Trades Import_OMS Quer'!D5171</f>
        <v>0</v>
      </c>
      <c r="E5171" s="22">
        <f>'Previous Trades Import_OMS Quer'!E5171</f>
        <v>0</v>
      </c>
      <c r="F5171">
        <f>'Previous Trades Import_OMS Quer'!F5171</f>
        <v>0</v>
      </c>
      <c r="G5171">
        <f>'Previous Trades Import_OMS Quer'!G5171</f>
        <v>0</v>
      </c>
      <c r="H5171">
        <f>'Previous Trades Import_OMS Quer'!H5171</f>
        <v>0</v>
      </c>
      <c r="I5171">
        <f>'Previous Trades Import_OMS Quer'!I5171</f>
        <v>0</v>
      </c>
      <c r="J5171">
        <f>'Previous Trades Import_OMS Quer'!J5171</f>
        <v>0</v>
      </c>
      <c r="K5171">
        <f>'Previous Trades Import_OMS Quer'!K5171</f>
        <v>0</v>
      </c>
      <c r="L5171">
        <f>'Previous Trades Import_OMS Quer'!L5171</f>
        <v>0</v>
      </c>
      <c r="M5171">
        <f>'Previous Trades Import_OMS Quer'!M5171</f>
        <v>0</v>
      </c>
      <c r="N5171">
        <f>'Previous Trades Import_OMS Quer'!N5171</f>
        <v>0</v>
      </c>
      <c r="O5171" t="str">
        <f>CLEAN('Previous Trades Import_OMS Quer'!O5171)</f>
        <v/>
      </c>
      <c r="Q5171" s="25">
        <f t="shared" si="160"/>
        <v>0</v>
      </c>
      <c r="R5171" s="25" t="e">
        <f>VLOOKUP(O5171,'Currency Balance'!$O$3:$Q$32,3,0)</f>
        <v>#N/A</v>
      </c>
      <c r="S5171" t="e">
        <f t="shared" si="161"/>
        <v>#N/A</v>
      </c>
    </row>
    <row r="5172" spans="1:19">
      <c r="A5172">
        <f>'Previous Trades Import_OMS Quer'!A5172</f>
        <v>0</v>
      </c>
      <c r="B5172">
        <f>'Previous Trades Import_OMS Quer'!B5172</f>
        <v>0</v>
      </c>
      <c r="C5172" s="22">
        <f>'Previous Trades Import_OMS Quer'!C5172</f>
        <v>0</v>
      </c>
      <c r="D5172">
        <f>'Previous Trades Import_OMS Quer'!D5172</f>
        <v>0</v>
      </c>
      <c r="E5172" s="22">
        <f>'Previous Trades Import_OMS Quer'!E5172</f>
        <v>0</v>
      </c>
      <c r="F5172">
        <f>'Previous Trades Import_OMS Quer'!F5172</f>
        <v>0</v>
      </c>
      <c r="G5172">
        <f>'Previous Trades Import_OMS Quer'!G5172</f>
        <v>0</v>
      </c>
      <c r="H5172">
        <f>'Previous Trades Import_OMS Quer'!H5172</f>
        <v>0</v>
      </c>
      <c r="I5172">
        <f>'Previous Trades Import_OMS Quer'!I5172</f>
        <v>0</v>
      </c>
      <c r="J5172">
        <f>'Previous Trades Import_OMS Quer'!J5172</f>
        <v>0</v>
      </c>
      <c r="K5172">
        <f>'Previous Trades Import_OMS Quer'!K5172</f>
        <v>0</v>
      </c>
      <c r="L5172">
        <f>'Previous Trades Import_OMS Quer'!L5172</f>
        <v>0</v>
      </c>
      <c r="M5172">
        <f>'Previous Trades Import_OMS Quer'!M5172</f>
        <v>0</v>
      </c>
      <c r="N5172">
        <f>'Previous Trades Import_OMS Quer'!N5172</f>
        <v>0</v>
      </c>
      <c r="O5172" t="str">
        <f>CLEAN('Previous Trades Import_OMS Quer'!O5172)</f>
        <v/>
      </c>
      <c r="Q5172" s="25">
        <f t="shared" si="160"/>
        <v>0</v>
      </c>
      <c r="R5172" s="25" t="e">
        <f>VLOOKUP(O5172,'Currency Balance'!$O$3:$Q$32,3,0)</f>
        <v>#N/A</v>
      </c>
      <c r="S5172" t="e">
        <f t="shared" si="161"/>
        <v>#N/A</v>
      </c>
    </row>
    <row r="5173" spans="1:19">
      <c r="A5173">
        <f>'Previous Trades Import_OMS Quer'!A5173</f>
        <v>0</v>
      </c>
      <c r="B5173">
        <f>'Previous Trades Import_OMS Quer'!B5173</f>
        <v>0</v>
      </c>
      <c r="C5173" s="22">
        <f>'Previous Trades Import_OMS Quer'!C5173</f>
        <v>0</v>
      </c>
      <c r="D5173">
        <f>'Previous Trades Import_OMS Quer'!D5173</f>
        <v>0</v>
      </c>
      <c r="E5173" s="22">
        <f>'Previous Trades Import_OMS Quer'!E5173</f>
        <v>0</v>
      </c>
      <c r="F5173">
        <f>'Previous Trades Import_OMS Quer'!F5173</f>
        <v>0</v>
      </c>
      <c r="G5173">
        <f>'Previous Trades Import_OMS Quer'!G5173</f>
        <v>0</v>
      </c>
      <c r="H5173">
        <f>'Previous Trades Import_OMS Quer'!H5173</f>
        <v>0</v>
      </c>
      <c r="I5173">
        <f>'Previous Trades Import_OMS Quer'!I5173</f>
        <v>0</v>
      </c>
      <c r="J5173">
        <f>'Previous Trades Import_OMS Quer'!J5173</f>
        <v>0</v>
      </c>
      <c r="K5173">
        <f>'Previous Trades Import_OMS Quer'!K5173</f>
        <v>0</v>
      </c>
      <c r="L5173">
        <f>'Previous Trades Import_OMS Quer'!L5173</f>
        <v>0</v>
      </c>
      <c r="M5173">
        <f>'Previous Trades Import_OMS Quer'!M5173</f>
        <v>0</v>
      </c>
      <c r="N5173">
        <f>'Previous Trades Import_OMS Quer'!N5173</f>
        <v>0</v>
      </c>
      <c r="O5173" t="str">
        <f>CLEAN('Previous Trades Import_OMS Quer'!O5173)</f>
        <v/>
      </c>
      <c r="Q5173" s="25">
        <f t="shared" si="160"/>
        <v>0</v>
      </c>
      <c r="R5173" s="25" t="e">
        <f>VLOOKUP(O5173,'Currency Balance'!$O$3:$Q$32,3,0)</f>
        <v>#N/A</v>
      </c>
      <c r="S5173" t="e">
        <f t="shared" si="161"/>
        <v>#N/A</v>
      </c>
    </row>
    <row r="5174" spans="1:19">
      <c r="A5174">
        <f>'Previous Trades Import_OMS Quer'!A5174</f>
        <v>0</v>
      </c>
      <c r="B5174">
        <f>'Previous Trades Import_OMS Quer'!B5174</f>
        <v>0</v>
      </c>
      <c r="C5174" s="22">
        <f>'Previous Trades Import_OMS Quer'!C5174</f>
        <v>0</v>
      </c>
      <c r="D5174">
        <f>'Previous Trades Import_OMS Quer'!D5174</f>
        <v>0</v>
      </c>
      <c r="E5174" s="22">
        <f>'Previous Trades Import_OMS Quer'!E5174</f>
        <v>0</v>
      </c>
      <c r="F5174">
        <f>'Previous Trades Import_OMS Quer'!F5174</f>
        <v>0</v>
      </c>
      <c r="G5174">
        <f>'Previous Trades Import_OMS Quer'!G5174</f>
        <v>0</v>
      </c>
      <c r="H5174">
        <f>'Previous Trades Import_OMS Quer'!H5174</f>
        <v>0</v>
      </c>
      <c r="I5174">
        <f>'Previous Trades Import_OMS Quer'!I5174</f>
        <v>0</v>
      </c>
      <c r="J5174">
        <f>'Previous Trades Import_OMS Quer'!J5174</f>
        <v>0</v>
      </c>
      <c r="K5174">
        <f>'Previous Trades Import_OMS Quer'!K5174</f>
        <v>0</v>
      </c>
      <c r="L5174">
        <f>'Previous Trades Import_OMS Quer'!L5174</f>
        <v>0</v>
      </c>
      <c r="M5174">
        <f>'Previous Trades Import_OMS Quer'!M5174</f>
        <v>0</v>
      </c>
      <c r="N5174">
        <f>'Previous Trades Import_OMS Quer'!N5174</f>
        <v>0</v>
      </c>
      <c r="O5174" t="str">
        <f>CLEAN('Previous Trades Import_OMS Quer'!O5174)</f>
        <v/>
      </c>
      <c r="Q5174" s="25">
        <f t="shared" si="160"/>
        <v>0</v>
      </c>
      <c r="R5174" s="25" t="e">
        <f>VLOOKUP(O5174,'Currency Balance'!$O$3:$Q$32,3,0)</f>
        <v>#N/A</v>
      </c>
      <c r="S5174" t="e">
        <f t="shared" si="161"/>
        <v>#N/A</v>
      </c>
    </row>
    <row r="5175" spans="1:19">
      <c r="A5175">
        <f>'Previous Trades Import_OMS Quer'!A5175</f>
        <v>0</v>
      </c>
      <c r="B5175">
        <f>'Previous Trades Import_OMS Quer'!B5175</f>
        <v>0</v>
      </c>
      <c r="C5175" s="22">
        <f>'Previous Trades Import_OMS Quer'!C5175</f>
        <v>0</v>
      </c>
      <c r="D5175">
        <f>'Previous Trades Import_OMS Quer'!D5175</f>
        <v>0</v>
      </c>
      <c r="E5175" s="22">
        <f>'Previous Trades Import_OMS Quer'!E5175</f>
        <v>0</v>
      </c>
      <c r="F5175">
        <f>'Previous Trades Import_OMS Quer'!F5175</f>
        <v>0</v>
      </c>
      <c r="G5175">
        <f>'Previous Trades Import_OMS Quer'!G5175</f>
        <v>0</v>
      </c>
      <c r="H5175">
        <f>'Previous Trades Import_OMS Quer'!H5175</f>
        <v>0</v>
      </c>
      <c r="I5175">
        <f>'Previous Trades Import_OMS Quer'!I5175</f>
        <v>0</v>
      </c>
      <c r="J5175">
        <f>'Previous Trades Import_OMS Quer'!J5175</f>
        <v>0</v>
      </c>
      <c r="K5175">
        <f>'Previous Trades Import_OMS Quer'!K5175</f>
        <v>0</v>
      </c>
      <c r="L5175">
        <f>'Previous Trades Import_OMS Quer'!L5175</f>
        <v>0</v>
      </c>
      <c r="M5175">
        <f>'Previous Trades Import_OMS Quer'!M5175</f>
        <v>0</v>
      </c>
      <c r="N5175">
        <f>'Previous Trades Import_OMS Quer'!N5175</f>
        <v>0</v>
      </c>
      <c r="O5175" t="str">
        <f>CLEAN('Previous Trades Import_OMS Quer'!O5175)</f>
        <v/>
      </c>
      <c r="Q5175" s="25">
        <f t="shared" si="160"/>
        <v>0</v>
      </c>
      <c r="R5175" s="25" t="e">
        <f>VLOOKUP(O5175,'Currency Balance'!$O$3:$Q$32,3,0)</f>
        <v>#N/A</v>
      </c>
      <c r="S5175" t="e">
        <f t="shared" si="161"/>
        <v>#N/A</v>
      </c>
    </row>
    <row r="5176" spans="1:19">
      <c r="A5176">
        <f>'Previous Trades Import_OMS Quer'!A5176</f>
        <v>0</v>
      </c>
      <c r="B5176">
        <f>'Previous Trades Import_OMS Quer'!B5176</f>
        <v>0</v>
      </c>
      <c r="C5176" s="22">
        <f>'Previous Trades Import_OMS Quer'!C5176</f>
        <v>0</v>
      </c>
      <c r="D5176">
        <f>'Previous Trades Import_OMS Quer'!D5176</f>
        <v>0</v>
      </c>
      <c r="E5176" s="22">
        <f>'Previous Trades Import_OMS Quer'!E5176</f>
        <v>0</v>
      </c>
      <c r="F5176">
        <f>'Previous Trades Import_OMS Quer'!F5176</f>
        <v>0</v>
      </c>
      <c r="G5176">
        <f>'Previous Trades Import_OMS Quer'!G5176</f>
        <v>0</v>
      </c>
      <c r="H5176">
        <f>'Previous Trades Import_OMS Quer'!H5176</f>
        <v>0</v>
      </c>
      <c r="I5176">
        <f>'Previous Trades Import_OMS Quer'!I5176</f>
        <v>0</v>
      </c>
      <c r="J5176">
        <f>'Previous Trades Import_OMS Quer'!J5176</f>
        <v>0</v>
      </c>
      <c r="K5176">
        <f>'Previous Trades Import_OMS Quer'!K5176</f>
        <v>0</v>
      </c>
      <c r="L5176">
        <f>'Previous Trades Import_OMS Quer'!L5176</f>
        <v>0</v>
      </c>
      <c r="M5176">
        <f>'Previous Trades Import_OMS Quer'!M5176</f>
        <v>0</v>
      </c>
      <c r="N5176">
        <f>'Previous Trades Import_OMS Quer'!N5176</f>
        <v>0</v>
      </c>
      <c r="O5176" t="str">
        <f>CLEAN('Previous Trades Import_OMS Quer'!O5176)</f>
        <v/>
      </c>
      <c r="Q5176" s="25">
        <f t="shared" si="160"/>
        <v>0</v>
      </c>
      <c r="R5176" s="25" t="e">
        <f>VLOOKUP(O5176,'Currency Balance'!$O$3:$Q$32,3,0)</f>
        <v>#N/A</v>
      </c>
      <c r="S5176" t="e">
        <f t="shared" si="161"/>
        <v>#N/A</v>
      </c>
    </row>
    <row r="5177" spans="1:19">
      <c r="A5177">
        <f>'Previous Trades Import_OMS Quer'!A5177</f>
        <v>0</v>
      </c>
      <c r="B5177">
        <f>'Previous Trades Import_OMS Quer'!B5177</f>
        <v>0</v>
      </c>
      <c r="C5177" s="22">
        <f>'Previous Trades Import_OMS Quer'!C5177</f>
        <v>0</v>
      </c>
      <c r="D5177">
        <f>'Previous Trades Import_OMS Quer'!D5177</f>
        <v>0</v>
      </c>
      <c r="E5177" s="22">
        <f>'Previous Trades Import_OMS Quer'!E5177</f>
        <v>0</v>
      </c>
      <c r="F5177">
        <f>'Previous Trades Import_OMS Quer'!F5177</f>
        <v>0</v>
      </c>
      <c r="G5177">
        <f>'Previous Trades Import_OMS Quer'!G5177</f>
        <v>0</v>
      </c>
      <c r="H5177">
        <f>'Previous Trades Import_OMS Quer'!H5177</f>
        <v>0</v>
      </c>
      <c r="I5177">
        <f>'Previous Trades Import_OMS Quer'!I5177</f>
        <v>0</v>
      </c>
      <c r="J5177">
        <f>'Previous Trades Import_OMS Quer'!J5177</f>
        <v>0</v>
      </c>
      <c r="K5177">
        <f>'Previous Trades Import_OMS Quer'!K5177</f>
        <v>0</v>
      </c>
      <c r="L5177">
        <f>'Previous Trades Import_OMS Quer'!L5177</f>
        <v>0</v>
      </c>
      <c r="M5177">
        <f>'Previous Trades Import_OMS Quer'!M5177</f>
        <v>0</v>
      </c>
      <c r="N5177">
        <f>'Previous Trades Import_OMS Quer'!N5177</f>
        <v>0</v>
      </c>
      <c r="O5177" t="str">
        <f>CLEAN('Previous Trades Import_OMS Quer'!O5177)</f>
        <v/>
      </c>
      <c r="Q5177" s="25">
        <f t="shared" si="160"/>
        <v>0</v>
      </c>
      <c r="R5177" s="25" t="e">
        <f>VLOOKUP(O5177,'Currency Balance'!$O$3:$Q$32,3,0)</f>
        <v>#N/A</v>
      </c>
      <c r="S5177" t="e">
        <f t="shared" si="161"/>
        <v>#N/A</v>
      </c>
    </row>
    <row r="5178" spans="1:19">
      <c r="A5178">
        <f>'Previous Trades Import_OMS Quer'!A5178</f>
        <v>0</v>
      </c>
      <c r="B5178">
        <f>'Previous Trades Import_OMS Quer'!B5178</f>
        <v>0</v>
      </c>
      <c r="C5178" s="22">
        <f>'Previous Trades Import_OMS Quer'!C5178</f>
        <v>0</v>
      </c>
      <c r="D5178">
        <f>'Previous Trades Import_OMS Quer'!D5178</f>
        <v>0</v>
      </c>
      <c r="E5178" s="22">
        <f>'Previous Trades Import_OMS Quer'!E5178</f>
        <v>0</v>
      </c>
      <c r="F5178">
        <f>'Previous Trades Import_OMS Quer'!F5178</f>
        <v>0</v>
      </c>
      <c r="G5178">
        <f>'Previous Trades Import_OMS Quer'!G5178</f>
        <v>0</v>
      </c>
      <c r="H5178">
        <f>'Previous Trades Import_OMS Quer'!H5178</f>
        <v>0</v>
      </c>
      <c r="I5178">
        <f>'Previous Trades Import_OMS Quer'!I5178</f>
        <v>0</v>
      </c>
      <c r="J5178">
        <f>'Previous Trades Import_OMS Quer'!J5178</f>
        <v>0</v>
      </c>
      <c r="K5178">
        <f>'Previous Trades Import_OMS Quer'!K5178</f>
        <v>0</v>
      </c>
      <c r="L5178">
        <f>'Previous Trades Import_OMS Quer'!L5178</f>
        <v>0</v>
      </c>
      <c r="M5178">
        <f>'Previous Trades Import_OMS Quer'!M5178</f>
        <v>0</v>
      </c>
      <c r="N5178">
        <f>'Previous Trades Import_OMS Quer'!N5178</f>
        <v>0</v>
      </c>
      <c r="O5178" t="str">
        <f>CLEAN('Previous Trades Import_OMS Quer'!O5178)</f>
        <v/>
      </c>
      <c r="Q5178" s="25">
        <f t="shared" si="160"/>
        <v>0</v>
      </c>
      <c r="R5178" s="25" t="e">
        <f>VLOOKUP(O5178,'Currency Balance'!$O$3:$Q$32,3,0)</f>
        <v>#N/A</v>
      </c>
      <c r="S5178" t="e">
        <f t="shared" si="161"/>
        <v>#N/A</v>
      </c>
    </row>
    <row r="5179" spans="1:19">
      <c r="A5179">
        <f>'Previous Trades Import_OMS Quer'!A5179</f>
        <v>0</v>
      </c>
      <c r="B5179">
        <f>'Previous Trades Import_OMS Quer'!B5179</f>
        <v>0</v>
      </c>
      <c r="C5179" s="22">
        <f>'Previous Trades Import_OMS Quer'!C5179</f>
        <v>0</v>
      </c>
      <c r="D5179">
        <f>'Previous Trades Import_OMS Quer'!D5179</f>
        <v>0</v>
      </c>
      <c r="E5179" s="22">
        <f>'Previous Trades Import_OMS Quer'!E5179</f>
        <v>0</v>
      </c>
      <c r="F5179">
        <f>'Previous Trades Import_OMS Quer'!F5179</f>
        <v>0</v>
      </c>
      <c r="G5179">
        <f>'Previous Trades Import_OMS Quer'!G5179</f>
        <v>0</v>
      </c>
      <c r="H5179">
        <f>'Previous Trades Import_OMS Quer'!H5179</f>
        <v>0</v>
      </c>
      <c r="I5179">
        <f>'Previous Trades Import_OMS Quer'!I5179</f>
        <v>0</v>
      </c>
      <c r="J5179">
        <f>'Previous Trades Import_OMS Quer'!J5179</f>
        <v>0</v>
      </c>
      <c r="K5179">
        <f>'Previous Trades Import_OMS Quer'!K5179</f>
        <v>0</v>
      </c>
      <c r="L5179">
        <f>'Previous Trades Import_OMS Quer'!L5179</f>
        <v>0</v>
      </c>
      <c r="M5179">
        <f>'Previous Trades Import_OMS Quer'!M5179</f>
        <v>0</v>
      </c>
      <c r="N5179">
        <f>'Previous Trades Import_OMS Quer'!N5179</f>
        <v>0</v>
      </c>
      <c r="O5179" t="str">
        <f>CLEAN('Previous Trades Import_OMS Quer'!O5179)</f>
        <v/>
      </c>
      <c r="Q5179" s="25">
        <f t="shared" si="160"/>
        <v>0</v>
      </c>
      <c r="R5179" s="25" t="e">
        <f>VLOOKUP(O5179,'Currency Balance'!$O$3:$Q$32,3,0)</f>
        <v>#N/A</v>
      </c>
      <c r="S5179" t="e">
        <f t="shared" si="161"/>
        <v>#N/A</v>
      </c>
    </row>
    <row r="5180" spans="1:19">
      <c r="A5180">
        <f>'Previous Trades Import_OMS Quer'!A5180</f>
        <v>0</v>
      </c>
      <c r="B5180">
        <f>'Previous Trades Import_OMS Quer'!B5180</f>
        <v>0</v>
      </c>
      <c r="C5180" s="22">
        <f>'Previous Trades Import_OMS Quer'!C5180</f>
        <v>0</v>
      </c>
      <c r="D5180">
        <f>'Previous Trades Import_OMS Quer'!D5180</f>
        <v>0</v>
      </c>
      <c r="E5180" s="22">
        <f>'Previous Trades Import_OMS Quer'!E5180</f>
        <v>0</v>
      </c>
      <c r="F5180">
        <f>'Previous Trades Import_OMS Quer'!F5180</f>
        <v>0</v>
      </c>
      <c r="G5180">
        <f>'Previous Trades Import_OMS Quer'!G5180</f>
        <v>0</v>
      </c>
      <c r="H5180">
        <f>'Previous Trades Import_OMS Quer'!H5180</f>
        <v>0</v>
      </c>
      <c r="I5180">
        <f>'Previous Trades Import_OMS Quer'!I5180</f>
        <v>0</v>
      </c>
      <c r="J5180">
        <f>'Previous Trades Import_OMS Quer'!J5180</f>
        <v>0</v>
      </c>
      <c r="K5180">
        <f>'Previous Trades Import_OMS Quer'!K5180</f>
        <v>0</v>
      </c>
      <c r="L5180">
        <f>'Previous Trades Import_OMS Quer'!L5180</f>
        <v>0</v>
      </c>
      <c r="M5180">
        <f>'Previous Trades Import_OMS Quer'!M5180</f>
        <v>0</v>
      </c>
      <c r="N5180">
        <f>'Previous Trades Import_OMS Quer'!N5180</f>
        <v>0</v>
      </c>
      <c r="O5180" t="str">
        <f>CLEAN('Previous Trades Import_OMS Quer'!O5180)</f>
        <v/>
      </c>
      <c r="Q5180" s="25">
        <f t="shared" si="160"/>
        <v>0</v>
      </c>
      <c r="R5180" s="25" t="e">
        <f>VLOOKUP(O5180,'Currency Balance'!$O$3:$Q$32,3,0)</f>
        <v>#N/A</v>
      </c>
      <c r="S5180" t="e">
        <f t="shared" si="161"/>
        <v>#N/A</v>
      </c>
    </row>
    <row r="5181" spans="1:19">
      <c r="A5181">
        <f>'Previous Trades Import_OMS Quer'!A5181</f>
        <v>0</v>
      </c>
      <c r="B5181">
        <f>'Previous Trades Import_OMS Quer'!B5181</f>
        <v>0</v>
      </c>
      <c r="C5181" s="22">
        <f>'Previous Trades Import_OMS Quer'!C5181</f>
        <v>0</v>
      </c>
      <c r="D5181">
        <f>'Previous Trades Import_OMS Quer'!D5181</f>
        <v>0</v>
      </c>
      <c r="E5181" s="22">
        <f>'Previous Trades Import_OMS Quer'!E5181</f>
        <v>0</v>
      </c>
      <c r="F5181">
        <f>'Previous Trades Import_OMS Quer'!F5181</f>
        <v>0</v>
      </c>
      <c r="G5181">
        <f>'Previous Trades Import_OMS Quer'!G5181</f>
        <v>0</v>
      </c>
      <c r="H5181">
        <f>'Previous Trades Import_OMS Quer'!H5181</f>
        <v>0</v>
      </c>
      <c r="I5181">
        <f>'Previous Trades Import_OMS Quer'!I5181</f>
        <v>0</v>
      </c>
      <c r="J5181">
        <f>'Previous Trades Import_OMS Quer'!J5181</f>
        <v>0</v>
      </c>
      <c r="K5181">
        <f>'Previous Trades Import_OMS Quer'!K5181</f>
        <v>0</v>
      </c>
      <c r="L5181">
        <f>'Previous Trades Import_OMS Quer'!L5181</f>
        <v>0</v>
      </c>
      <c r="M5181">
        <f>'Previous Trades Import_OMS Quer'!M5181</f>
        <v>0</v>
      </c>
      <c r="N5181">
        <f>'Previous Trades Import_OMS Quer'!N5181</f>
        <v>0</v>
      </c>
      <c r="O5181" t="str">
        <f>CLEAN('Previous Trades Import_OMS Quer'!O5181)</f>
        <v/>
      </c>
      <c r="Q5181" s="25">
        <f t="shared" si="160"/>
        <v>0</v>
      </c>
      <c r="R5181" s="25" t="e">
        <f>VLOOKUP(O5181,'Currency Balance'!$O$3:$Q$32,3,0)</f>
        <v>#N/A</v>
      </c>
      <c r="S5181" t="e">
        <f t="shared" si="161"/>
        <v>#N/A</v>
      </c>
    </row>
    <row r="5182" spans="1:19">
      <c r="A5182">
        <f>'Previous Trades Import_OMS Quer'!A5182</f>
        <v>0</v>
      </c>
      <c r="B5182">
        <f>'Previous Trades Import_OMS Quer'!B5182</f>
        <v>0</v>
      </c>
      <c r="C5182" s="22">
        <f>'Previous Trades Import_OMS Quer'!C5182</f>
        <v>0</v>
      </c>
      <c r="D5182">
        <f>'Previous Trades Import_OMS Quer'!D5182</f>
        <v>0</v>
      </c>
      <c r="E5182" s="22">
        <f>'Previous Trades Import_OMS Quer'!E5182</f>
        <v>0</v>
      </c>
      <c r="F5182">
        <f>'Previous Trades Import_OMS Quer'!F5182</f>
        <v>0</v>
      </c>
      <c r="G5182">
        <f>'Previous Trades Import_OMS Quer'!G5182</f>
        <v>0</v>
      </c>
      <c r="H5182">
        <f>'Previous Trades Import_OMS Quer'!H5182</f>
        <v>0</v>
      </c>
      <c r="I5182">
        <f>'Previous Trades Import_OMS Quer'!I5182</f>
        <v>0</v>
      </c>
      <c r="J5182">
        <f>'Previous Trades Import_OMS Quer'!J5182</f>
        <v>0</v>
      </c>
      <c r="K5182">
        <f>'Previous Trades Import_OMS Quer'!K5182</f>
        <v>0</v>
      </c>
      <c r="L5182">
        <f>'Previous Trades Import_OMS Quer'!L5182</f>
        <v>0</v>
      </c>
      <c r="M5182">
        <f>'Previous Trades Import_OMS Quer'!M5182</f>
        <v>0</v>
      </c>
      <c r="N5182">
        <f>'Previous Trades Import_OMS Quer'!N5182</f>
        <v>0</v>
      </c>
      <c r="O5182" t="str">
        <f>CLEAN('Previous Trades Import_OMS Quer'!O5182)</f>
        <v/>
      </c>
      <c r="Q5182" s="25">
        <f t="shared" si="160"/>
        <v>0</v>
      </c>
      <c r="R5182" s="25" t="e">
        <f>VLOOKUP(O5182,'Currency Balance'!$O$3:$Q$32,3,0)</f>
        <v>#N/A</v>
      </c>
      <c r="S5182" t="e">
        <f t="shared" si="161"/>
        <v>#N/A</v>
      </c>
    </row>
    <row r="5183" spans="1:19">
      <c r="A5183">
        <f>'Previous Trades Import_OMS Quer'!A5183</f>
        <v>0</v>
      </c>
      <c r="B5183">
        <f>'Previous Trades Import_OMS Quer'!B5183</f>
        <v>0</v>
      </c>
      <c r="C5183" s="22">
        <f>'Previous Trades Import_OMS Quer'!C5183</f>
        <v>0</v>
      </c>
      <c r="D5183">
        <f>'Previous Trades Import_OMS Quer'!D5183</f>
        <v>0</v>
      </c>
      <c r="E5183" s="22">
        <f>'Previous Trades Import_OMS Quer'!E5183</f>
        <v>0</v>
      </c>
      <c r="F5183">
        <f>'Previous Trades Import_OMS Quer'!F5183</f>
        <v>0</v>
      </c>
      <c r="G5183">
        <f>'Previous Trades Import_OMS Quer'!G5183</f>
        <v>0</v>
      </c>
      <c r="H5183">
        <f>'Previous Trades Import_OMS Quer'!H5183</f>
        <v>0</v>
      </c>
      <c r="I5183">
        <f>'Previous Trades Import_OMS Quer'!I5183</f>
        <v>0</v>
      </c>
      <c r="J5183">
        <f>'Previous Trades Import_OMS Quer'!J5183</f>
        <v>0</v>
      </c>
      <c r="K5183">
        <f>'Previous Trades Import_OMS Quer'!K5183</f>
        <v>0</v>
      </c>
      <c r="L5183">
        <f>'Previous Trades Import_OMS Quer'!L5183</f>
        <v>0</v>
      </c>
      <c r="M5183">
        <f>'Previous Trades Import_OMS Quer'!M5183</f>
        <v>0</v>
      </c>
      <c r="N5183">
        <f>'Previous Trades Import_OMS Quer'!N5183</f>
        <v>0</v>
      </c>
      <c r="O5183" t="str">
        <f>CLEAN('Previous Trades Import_OMS Quer'!O5183)</f>
        <v/>
      </c>
      <c r="Q5183" s="25">
        <f t="shared" si="160"/>
        <v>0</v>
      </c>
      <c r="R5183" s="25" t="e">
        <f>VLOOKUP(O5183,'Currency Balance'!$O$3:$Q$32,3,0)</f>
        <v>#N/A</v>
      </c>
      <c r="S5183" t="e">
        <f t="shared" si="161"/>
        <v>#N/A</v>
      </c>
    </row>
    <row r="5184" spans="1:19">
      <c r="A5184">
        <f>'Previous Trades Import_OMS Quer'!A5184</f>
        <v>0</v>
      </c>
      <c r="B5184">
        <f>'Previous Trades Import_OMS Quer'!B5184</f>
        <v>0</v>
      </c>
      <c r="C5184" s="22">
        <f>'Previous Trades Import_OMS Quer'!C5184</f>
        <v>0</v>
      </c>
      <c r="D5184">
        <f>'Previous Trades Import_OMS Quer'!D5184</f>
        <v>0</v>
      </c>
      <c r="E5184" s="22">
        <f>'Previous Trades Import_OMS Quer'!E5184</f>
        <v>0</v>
      </c>
      <c r="F5184">
        <f>'Previous Trades Import_OMS Quer'!F5184</f>
        <v>0</v>
      </c>
      <c r="G5184">
        <f>'Previous Trades Import_OMS Quer'!G5184</f>
        <v>0</v>
      </c>
      <c r="H5184">
        <f>'Previous Trades Import_OMS Quer'!H5184</f>
        <v>0</v>
      </c>
      <c r="I5184">
        <f>'Previous Trades Import_OMS Quer'!I5184</f>
        <v>0</v>
      </c>
      <c r="J5184">
        <f>'Previous Trades Import_OMS Quer'!J5184</f>
        <v>0</v>
      </c>
      <c r="K5184">
        <f>'Previous Trades Import_OMS Quer'!K5184</f>
        <v>0</v>
      </c>
      <c r="L5184">
        <f>'Previous Trades Import_OMS Quer'!L5184</f>
        <v>0</v>
      </c>
      <c r="M5184">
        <f>'Previous Trades Import_OMS Quer'!M5184</f>
        <v>0</v>
      </c>
      <c r="N5184">
        <f>'Previous Trades Import_OMS Quer'!N5184</f>
        <v>0</v>
      </c>
      <c r="O5184" t="str">
        <f>CLEAN('Previous Trades Import_OMS Quer'!O5184)</f>
        <v/>
      </c>
      <c r="Q5184" s="25">
        <f t="shared" si="160"/>
        <v>0</v>
      </c>
      <c r="R5184" s="25" t="e">
        <f>VLOOKUP(O5184,'Currency Balance'!$O$3:$Q$32,3,0)</f>
        <v>#N/A</v>
      </c>
      <c r="S5184" t="e">
        <f t="shared" si="161"/>
        <v>#N/A</v>
      </c>
    </row>
    <row r="5185" spans="1:19">
      <c r="A5185">
        <f>'Previous Trades Import_OMS Quer'!A5185</f>
        <v>0</v>
      </c>
      <c r="B5185">
        <f>'Previous Trades Import_OMS Quer'!B5185</f>
        <v>0</v>
      </c>
      <c r="C5185" s="22">
        <f>'Previous Trades Import_OMS Quer'!C5185</f>
        <v>0</v>
      </c>
      <c r="D5185">
        <f>'Previous Trades Import_OMS Quer'!D5185</f>
        <v>0</v>
      </c>
      <c r="E5185" s="22">
        <f>'Previous Trades Import_OMS Quer'!E5185</f>
        <v>0</v>
      </c>
      <c r="F5185">
        <f>'Previous Trades Import_OMS Quer'!F5185</f>
        <v>0</v>
      </c>
      <c r="G5185">
        <f>'Previous Trades Import_OMS Quer'!G5185</f>
        <v>0</v>
      </c>
      <c r="H5185">
        <f>'Previous Trades Import_OMS Quer'!H5185</f>
        <v>0</v>
      </c>
      <c r="I5185">
        <f>'Previous Trades Import_OMS Quer'!I5185</f>
        <v>0</v>
      </c>
      <c r="J5185">
        <f>'Previous Trades Import_OMS Quer'!J5185</f>
        <v>0</v>
      </c>
      <c r="K5185">
        <f>'Previous Trades Import_OMS Quer'!K5185</f>
        <v>0</v>
      </c>
      <c r="L5185">
        <f>'Previous Trades Import_OMS Quer'!L5185</f>
        <v>0</v>
      </c>
      <c r="M5185">
        <f>'Previous Trades Import_OMS Quer'!M5185</f>
        <v>0</v>
      </c>
      <c r="N5185">
        <f>'Previous Trades Import_OMS Quer'!N5185</f>
        <v>0</v>
      </c>
      <c r="O5185" t="str">
        <f>CLEAN('Previous Trades Import_OMS Quer'!O5185)</f>
        <v/>
      </c>
      <c r="Q5185" s="25">
        <f t="shared" si="160"/>
        <v>0</v>
      </c>
      <c r="R5185" s="25" t="e">
        <f>VLOOKUP(O5185,'Currency Balance'!$O$3:$Q$32,3,0)</f>
        <v>#N/A</v>
      </c>
      <c r="S5185" t="e">
        <f t="shared" si="161"/>
        <v>#N/A</v>
      </c>
    </row>
    <row r="5186" spans="1:19">
      <c r="A5186">
        <f>'Previous Trades Import_OMS Quer'!A5186</f>
        <v>0</v>
      </c>
      <c r="B5186">
        <f>'Previous Trades Import_OMS Quer'!B5186</f>
        <v>0</v>
      </c>
      <c r="C5186" s="22">
        <f>'Previous Trades Import_OMS Quer'!C5186</f>
        <v>0</v>
      </c>
      <c r="D5186">
        <f>'Previous Trades Import_OMS Quer'!D5186</f>
        <v>0</v>
      </c>
      <c r="E5186" s="22">
        <f>'Previous Trades Import_OMS Quer'!E5186</f>
        <v>0</v>
      </c>
      <c r="F5186">
        <f>'Previous Trades Import_OMS Quer'!F5186</f>
        <v>0</v>
      </c>
      <c r="G5186">
        <f>'Previous Trades Import_OMS Quer'!G5186</f>
        <v>0</v>
      </c>
      <c r="H5186">
        <f>'Previous Trades Import_OMS Quer'!H5186</f>
        <v>0</v>
      </c>
      <c r="I5186">
        <f>'Previous Trades Import_OMS Quer'!I5186</f>
        <v>0</v>
      </c>
      <c r="J5186">
        <f>'Previous Trades Import_OMS Quer'!J5186</f>
        <v>0</v>
      </c>
      <c r="K5186">
        <f>'Previous Trades Import_OMS Quer'!K5186</f>
        <v>0</v>
      </c>
      <c r="L5186">
        <f>'Previous Trades Import_OMS Quer'!L5186</f>
        <v>0</v>
      </c>
      <c r="M5186">
        <f>'Previous Trades Import_OMS Quer'!M5186</f>
        <v>0</v>
      </c>
      <c r="N5186">
        <f>'Previous Trades Import_OMS Quer'!N5186</f>
        <v>0</v>
      </c>
      <c r="O5186" t="str">
        <f>CLEAN('Previous Trades Import_OMS Quer'!O5186)</f>
        <v/>
      </c>
      <c r="Q5186" s="25">
        <f t="shared" ref="Q5186:Q5249" si="162">IF(G5186="sell",M5186,-M5186)</f>
        <v>0</v>
      </c>
      <c r="R5186" s="25" t="e">
        <f>VLOOKUP(O5186,'Currency Balance'!$O$3:$Q$32,3,0)</f>
        <v>#N/A</v>
      </c>
      <c r="S5186" t="e">
        <f t="shared" ref="S5186:S5249" si="163">Q5186/R5186</f>
        <v>#N/A</v>
      </c>
    </row>
    <row r="5187" spans="1:19">
      <c r="A5187">
        <f>'Previous Trades Import_OMS Quer'!A5187</f>
        <v>0</v>
      </c>
      <c r="B5187">
        <f>'Previous Trades Import_OMS Quer'!B5187</f>
        <v>0</v>
      </c>
      <c r="C5187" s="22">
        <f>'Previous Trades Import_OMS Quer'!C5187</f>
        <v>0</v>
      </c>
      <c r="D5187">
        <f>'Previous Trades Import_OMS Quer'!D5187</f>
        <v>0</v>
      </c>
      <c r="E5187" s="22">
        <f>'Previous Trades Import_OMS Quer'!E5187</f>
        <v>0</v>
      </c>
      <c r="F5187">
        <f>'Previous Trades Import_OMS Quer'!F5187</f>
        <v>0</v>
      </c>
      <c r="G5187">
        <f>'Previous Trades Import_OMS Quer'!G5187</f>
        <v>0</v>
      </c>
      <c r="H5187">
        <f>'Previous Trades Import_OMS Quer'!H5187</f>
        <v>0</v>
      </c>
      <c r="I5187">
        <f>'Previous Trades Import_OMS Quer'!I5187</f>
        <v>0</v>
      </c>
      <c r="J5187">
        <f>'Previous Trades Import_OMS Quer'!J5187</f>
        <v>0</v>
      </c>
      <c r="K5187">
        <f>'Previous Trades Import_OMS Quer'!K5187</f>
        <v>0</v>
      </c>
      <c r="L5187">
        <f>'Previous Trades Import_OMS Quer'!L5187</f>
        <v>0</v>
      </c>
      <c r="M5187">
        <f>'Previous Trades Import_OMS Quer'!M5187</f>
        <v>0</v>
      </c>
      <c r="N5187">
        <f>'Previous Trades Import_OMS Quer'!N5187</f>
        <v>0</v>
      </c>
      <c r="O5187" t="str">
        <f>CLEAN('Previous Trades Import_OMS Quer'!O5187)</f>
        <v/>
      </c>
      <c r="Q5187" s="25">
        <f t="shared" si="162"/>
        <v>0</v>
      </c>
      <c r="R5187" s="25" t="e">
        <f>VLOOKUP(O5187,'Currency Balance'!$O$3:$Q$32,3,0)</f>
        <v>#N/A</v>
      </c>
      <c r="S5187" t="e">
        <f t="shared" si="163"/>
        <v>#N/A</v>
      </c>
    </row>
    <row r="5188" spans="1:19">
      <c r="A5188">
        <f>'Previous Trades Import_OMS Quer'!A5188</f>
        <v>0</v>
      </c>
      <c r="B5188">
        <f>'Previous Trades Import_OMS Quer'!B5188</f>
        <v>0</v>
      </c>
      <c r="C5188" s="22">
        <f>'Previous Trades Import_OMS Quer'!C5188</f>
        <v>0</v>
      </c>
      <c r="D5188">
        <f>'Previous Trades Import_OMS Quer'!D5188</f>
        <v>0</v>
      </c>
      <c r="E5188" s="22">
        <f>'Previous Trades Import_OMS Quer'!E5188</f>
        <v>0</v>
      </c>
      <c r="F5188">
        <f>'Previous Trades Import_OMS Quer'!F5188</f>
        <v>0</v>
      </c>
      <c r="G5188">
        <f>'Previous Trades Import_OMS Quer'!G5188</f>
        <v>0</v>
      </c>
      <c r="H5188">
        <f>'Previous Trades Import_OMS Quer'!H5188</f>
        <v>0</v>
      </c>
      <c r="I5188">
        <f>'Previous Trades Import_OMS Quer'!I5188</f>
        <v>0</v>
      </c>
      <c r="J5188">
        <f>'Previous Trades Import_OMS Quer'!J5188</f>
        <v>0</v>
      </c>
      <c r="K5188">
        <f>'Previous Trades Import_OMS Quer'!K5188</f>
        <v>0</v>
      </c>
      <c r="L5188">
        <f>'Previous Trades Import_OMS Quer'!L5188</f>
        <v>0</v>
      </c>
      <c r="M5188">
        <f>'Previous Trades Import_OMS Quer'!M5188</f>
        <v>0</v>
      </c>
      <c r="N5188">
        <f>'Previous Trades Import_OMS Quer'!N5188</f>
        <v>0</v>
      </c>
      <c r="O5188" t="str">
        <f>CLEAN('Previous Trades Import_OMS Quer'!O5188)</f>
        <v/>
      </c>
      <c r="Q5188" s="25">
        <f t="shared" si="162"/>
        <v>0</v>
      </c>
      <c r="R5188" s="25" t="e">
        <f>VLOOKUP(O5188,'Currency Balance'!$O$3:$Q$32,3,0)</f>
        <v>#N/A</v>
      </c>
      <c r="S5188" t="e">
        <f t="shared" si="163"/>
        <v>#N/A</v>
      </c>
    </row>
    <row r="5189" spans="1:19">
      <c r="A5189">
        <f>'Previous Trades Import_OMS Quer'!A5189</f>
        <v>0</v>
      </c>
      <c r="B5189">
        <f>'Previous Trades Import_OMS Quer'!B5189</f>
        <v>0</v>
      </c>
      <c r="C5189" s="22">
        <f>'Previous Trades Import_OMS Quer'!C5189</f>
        <v>0</v>
      </c>
      <c r="D5189">
        <f>'Previous Trades Import_OMS Quer'!D5189</f>
        <v>0</v>
      </c>
      <c r="E5189" s="22">
        <f>'Previous Trades Import_OMS Quer'!E5189</f>
        <v>0</v>
      </c>
      <c r="F5189">
        <f>'Previous Trades Import_OMS Quer'!F5189</f>
        <v>0</v>
      </c>
      <c r="G5189">
        <f>'Previous Trades Import_OMS Quer'!G5189</f>
        <v>0</v>
      </c>
      <c r="H5189">
        <f>'Previous Trades Import_OMS Quer'!H5189</f>
        <v>0</v>
      </c>
      <c r="I5189">
        <f>'Previous Trades Import_OMS Quer'!I5189</f>
        <v>0</v>
      </c>
      <c r="J5189">
        <f>'Previous Trades Import_OMS Quer'!J5189</f>
        <v>0</v>
      </c>
      <c r="K5189">
        <f>'Previous Trades Import_OMS Quer'!K5189</f>
        <v>0</v>
      </c>
      <c r="L5189">
        <f>'Previous Trades Import_OMS Quer'!L5189</f>
        <v>0</v>
      </c>
      <c r="M5189">
        <f>'Previous Trades Import_OMS Quer'!M5189</f>
        <v>0</v>
      </c>
      <c r="N5189">
        <f>'Previous Trades Import_OMS Quer'!N5189</f>
        <v>0</v>
      </c>
      <c r="O5189" t="str">
        <f>CLEAN('Previous Trades Import_OMS Quer'!O5189)</f>
        <v/>
      </c>
      <c r="Q5189" s="25">
        <f t="shared" si="162"/>
        <v>0</v>
      </c>
      <c r="R5189" s="25" t="e">
        <f>VLOOKUP(O5189,'Currency Balance'!$O$3:$Q$32,3,0)</f>
        <v>#N/A</v>
      </c>
      <c r="S5189" t="e">
        <f t="shared" si="163"/>
        <v>#N/A</v>
      </c>
    </row>
    <row r="5190" spans="1:19">
      <c r="A5190">
        <f>'Previous Trades Import_OMS Quer'!A5190</f>
        <v>0</v>
      </c>
      <c r="B5190">
        <f>'Previous Trades Import_OMS Quer'!B5190</f>
        <v>0</v>
      </c>
      <c r="C5190" s="22">
        <f>'Previous Trades Import_OMS Quer'!C5190</f>
        <v>0</v>
      </c>
      <c r="D5190">
        <f>'Previous Trades Import_OMS Quer'!D5190</f>
        <v>0</v>
      </c>
      <c r="E5190" s="22">
        <f>'Previous Trades Import_OMS Quer'!E5190</f>
        <v>0</v>
      </c>
      <c r="F5190">
        <f>'Previous Trades Import_OMS Quer'!F5190</f>
        <v>0</v>
      </c>
      <c r="G5190">
        <f>'Previous Trades Import_OMS Quer'!G5190</f>
        <v>0</v>
      </c>
      <c r="H5190">
        <f>'Previous Trades Import_OMS Quer'!H5190</f>
        <v>0</v>
      </c>
      <c r="I5190">
        <f>'Previous Trades Import_OMS Quer'!I5190</f>
        <v>0</v>
      </c>
      <c r="J5190">
        <f>'Previous Trades Import_OMS Quer'!J5190</f>
        <v>0</v>
      </c>
      <c r="K5190">
        <f>'Previous Trades Import_OMS Quer'!K5190</f>
        <v>0</v>
      </c>
      <c r="L5190">
        <f>'Previous Trades Import_OMS Quer'!L5190</f>
        <v>0</v>
      </c>
      <c r="M5190">
        <f>'Previous Trades Import_OMS Quer'!M5190</f>
        <v>0</v>
      </c>
      <c r="N5190">
        <f>'Previous Trades Import_OMS Quer'!N5190</f>
        <v>0</v>
      </c>
      <c r="O5190" t="str">
        <f>CLEAN('Previous Trades Import_OMS Quer'!O5190)</f>
        <v/>
      </c>
      <c r="Q5190" s="25">
        <f t="shared" si="162"/>
        <v>0</v>
      </c>
      <c r="R5190" s="25" t="e">
        <f>VLOOKUP(O5190,'Currency Balance'!$O$3:$Q$32,3,0)</f>
        <v>#N/A</v>
      </c>
      <c r="S5190" t="e">
        <f t="shared" si="163"/>
        <v>#N/A</v>
      </c>
    </row>
    <row r="5191" spans="1:19">
      <c r="A5191">
        <f>'Previous Trades Import_OMS Quer'!A5191</f>
        <v>0</v>
      </c>
      <c r="B5191">
        <f>'Previous Trades Import_OMS Quer'!B5191</f>
        <v>0</v>
      </c>
      <c r="C5191" s="22">
        <f>'Previous Trades Import_OMS Quer'!C5191</f>
        <v>0</v>
      </c>
      <c r="D5191">
        <f>'Previous Trades Import_OMS Quer'!D5191</f>
        <v>0</v>
      </c>
      <c r="E5191" s="22">
        <f>'Previous Trades Import_OMS Quer'!E5191</f>
        <v>0</v>
      </c>
      <c r="F5191">
        <f>'Previous Trades Import_OMS Quer'!F5191</f>
        <v>0</v>
      </c>
      <c r="G5191">
        <f>'Previous Trades Import_OMS Quer'!G5191</f>
        <v>0</v>
      </c>
      <c r="H5191">
        <f>'Previous Trades Import_OMS Quer'!H5191</f>
        <v>0</v>
      </c>
      <c r="I5191">
        <f>'Previous Trades Import_OMS Quer'!I5191</f>
        <v>0</v>
      </c>
      <c r="J5191">
        <f>'Previous Trades Import_OMS Quer'!J5191</f>
        <v>0</v>
      </c>
      <c r="K5191">
        <f>'Previous Trades Import_OMS Quer'!K5191</f>
        <v>0</v>
      </c>
      <c r="L5191">
        <f>'Previous Trades Import_OMS Quer'!L5191</f>
        <v>0</v>
      </c>
      <c r="M5191">
        <f>'Previous Trades Import_OMS Quer'!M5191</f>
        <v>0</v>
      </c>
      <c r="N5191">
        <f>'Previous Trades Import_OMS Quer'!N5191</f>
        <v>0</v>
      </c>
      <c r="O5191" t="str">
        <f>CLEAN('Previous Trades Import_OMS Quer'!O5191)</f>
        <v/>
      </c>
      <c r="Q5191" s="25">
        <f t="shared" si="162"/>
        <v>0</v>
      </c>
      <c r="R5191" s="25" t="e">
        <f>VLOOKUP(O5191,'Currency Balance'!$O$3:$Q$32,3,0)</f>
        <v>#N/A</v>
      </c>
      <c r="S5191" t="e">
        <f t="shared" si="163"/>
        <v>#N/A</v>
      </c>
    </row>
    <row r="5192" spans="1:19">
      <c r="A5192">
        <f>'Previous Trades Import_OMS Quer'!A5192</f>
        <v>0</v>
      </c>
      <c r="B5192">
        <f>'Previous Trades Import_OMS Quer'!B5192</f>
        <v>0</v>
      </c>
      <c r="C5192" s="22">
        <f>'Previous Trades Import_OMS Quer'!C5192</f>
        <v>0</v>
      </c>
      <c r="D5192">
        <f>'Previous Trades Import_OMS Quer'!D5192</f>
        <v>0</v>
      </c>
      <c r="E5192" s="22">
        <f>'Previous Trades Import_OMS Quer'!E5192</f>
        <v>0</v>
      </c>
      <c r="F5192">
        <f>'Previous Trades Import_OMS Quer'!F5192</f>
        <v>0</v>
      </c>
      <c r="G5192">
        <f>'Previous Trades Import_OMS Quer'!G5192</f>
        <v>0</v>
      </c>
      <c r="H5192">
        <f>'Previous Trades Import_OMS Quer'!H5192</f>
        <v>0</v>
      </c>
      <c r="I5192">
        <f>'Previous Trades Import_OMS Quer'!I5192</f>
        <v>0</v>
      </c>
      <c r="J5192">
        <f>'Previous Trades Import_OMS Quer'!J5192</f>
        <v>0</v>
      </c>
      <c r="K5192">
        <f>'Previous Trades Import_OMS Quer'!K5192</f>
        <v>0</v>
      </c>
      <c r="L5192">
        <f>'Previous Trades Import_OMS Quer'!L5192</f>
        <v>0</v>
      </c>
      <c r="M5192">
        <f>'Previous Trades Import_OMS Quer'!M5192</f>
        <v>0</v>
      </c>
      <c r="N5192">
        <f>'Previous Trades Import_OMS Quer'!N5192</f>
        <v>0</v>
      </c>
      <c r="O5192" t="str">
        <f>CLEAN('Previous Trades Import_OMS Quer'!O5192)</f>
        <v/>
      </c>
      <c r="Q5192" s="25">
        <f t="shared" si="162"/>
        <v>0</v>
      </c>
      <c r="R5192" s="25" t="e">
        <f>VLOOKUP(O5192,'Currency Balance'!$O$3:$Q$32,3,0)</f>
        <v>#N/A</v>
      </c>
      <c r="S5192" t="e">
        <f t="shared" si="163"/>
        <v>#N/A</v>
      </c>
    </row>
    <row r="5193" spans="1:19">
      <c r="A5193">
        <f>'Previous Trades Import_OMS Quer'!A5193</f>
        <v>0</v>
      </c>
      <c r="B5193">
        <f>'Previous Trades Import_OMS Quer'!B5193</f>
        <v>0</v>
      </c>
      <c r="C5193" s="22">
        <f>'Previous Trades Import_OMS Quer'!C5193</f>
        <v>0</v>
      </c>
      <c r="D5193">
        <f>'Previous Trades Import_OMS Quer'!D5193</f>
        <v>0</v>
      </c>
      <c r="E5193" s="22">
        <f>'Previous Trades Import_OMS Quer'!E5193</f>
        <v>0</v>
      </c>
      <c r="F5193">
        <f>'Previous Trades Import_OMS Quer'!F5193</f>
        <v>0</v>
      </c>
      <c r="G5193">
        <f>'Previous Trades Import_OMS Quer'!G5193</f>
        <v>0</v>
      </c>
      <c r="H5193">
        <f>'Previous Trades Import_OMS Quer'!H5193</f>
        <v>0</v>
      </c>
      <c r="I5193">
        <f>'Previous Trades Import_OMS Quer'!I5193</f>
        <v>0</v>
      </c>
      <c r="J5193">
        <f>'Previous Trades Import_OMS Quer'!J5193</f>
        <v>0</v>
      </c>
      <c r="K5193">
        <f>'Previous Trades Import_OMS Quer'!K5193</f>
        <v>0</v>
      </c>
      <c r="L5193">
        <f>'Previous Trades Import_OMS Quer'!L5193</f>
        <v>0</v>
      </c>
      <c r="M5193">
        <f>'Previous Trades Import_OMS Quer'!M5193</f>
        <v>0</v>
      </c>
      <c r="N5193">
        <f>'Previous Trades Import_OMS Quer'!N5193</f>
        <v>0</v>
      </c>
      <c r="O5193" t="str">
        <f>CLEAN('Previous Trades Import_OMS Quer'!O5193)</f>
        <v/>
      </c>
      <c r="Q5193" s="25">
        <f t="shared" si="162"/>
        <v>0</v>
      </c>
      <c r="R5193" s="25" t="e">
        <f>VLOOKUP(O5193,'Currency Balance'!$O$3:$Q$32,3,0)</f>
        <v>#N/A</v>
      </c>
      <c r="S5193" t="e">
        <f t="shared" si="163"/>
        <v>#N/A</v>
      </c>
    </row>
    <row r="5194" spans="1:19">
      <c r="A5194">
        <f>'Previous Trades Import_OMS Quer'!A5194</f>
        <v>0</v>
      </c>
      <c r="B5194">
        <f>'Previous Trades Import_OMS Quer'!B5194</f>
        <v>0</v>
      </c>
      <c r="C5194" s="22">
        <f>'Previous Trades Import_OMS Quer'!C5194</f>
        <v>0</v>
      </c>
      <c r="D5194">
        <f>'Previous Trades Import_OMS Quer'!D5194</f>
        <v>0</v>
      </c>
      <c r="E5194" s="22">
        <f>'Previous Trades Import_OMS Quer'!E5194</f>
        <v>0</v>
      </c>
      <c r="F5194">
        <f>'Previous Trades Import_OMS Quer'!F5194</f>
        <v>0</v>
      </c>
      <c r="G5194">
        <f>'Previous Trades Import_OMS Quer'!G5194</f>
        <v>0</v>
      </c>
      <c r="H5194">
        <f>'Previous Trades Import_OMS Quer'!H5194</f>
        <v>0</v>
      </c>
      <c r="I5194">
        <f>'Previous Trades Import_OMS Quer'!I5194</f>
        <v>0</v>
      </c>
      <c r="J5194">
        <f>'Previous Trades Import_OMS Quer'!J5194</f>
        <v>0</v>
      </c>
      <c r="K5194">
        <f>'Previous Trades Import_OMS Quer'!K5194</f>
        <v>0</v>
      </c>
      <c r="L5194">
        <f>'Previous Trades Import_OMS Quer'!L5194</f>
        <v>0</v>
      </c>
      <c r="M5194">
        <f>'Previous Trades Import_OMS Quer'!M5194</f>
        <v>0</v>
      </c>
      <c r="N5194">
        <f>'Previous Trades Import_OMS Quer'!N5194</f>
        <v>0</v>
      </c>
      <c r="O5194" t="str">
        <f>CLEAN('Previous Trades Import_OMS Quer'!O5194)</f>
        <v/>
      </c>
      <c r="Q5194" s="25">
        <f t="shared" si="162"/>
        <v>0</v>
      </c>
      <c r="R5194" s="25" t="e">
        <f>VLOOKUP(O5194,'Currency Balance'!$O$3:$Q$32,3,0)</f>
        <v>#N/A</v>
      </c>
      <c r="S5194" t="e">
        <f t="shared" si="163"/>
        <v>#N/A</v>
      </c>
    </row>
    <row r="5195" spans="1:19">
      <c r="A5195">
        <f>'Previous Trades Import_OMS Quer'!A5195</f>
        <v>0</v>
      </c>
      <c r="B5195">
        <f>'Previous Trades Import_OMS Quer'!B5195</f>
        <v>0</v>
      </c>
      <c r="C5195" s="22">
        <f>'Previous Trades Import_OMS Quer'!C5195</f>
        <v>0</v>
      </c>
      <c r="D5195">
        <f>'Previous Trades Import_OMS Quer'!D5195</f>
        <v>0</v>
      </c>
      <c r="E5195" s="22">
        <f>'Previous Trades Import_OMS Quer'!E5195</f>
        <v>0</v>
      </c>
      <c r="F5195">
        <f>'Previous Trades Import_OMS Quer'!F5195</f>
        <v>0</v>
      </c>
      <c r="G5195">
        <f>'Previous Trades Import_OMS Quer'!G5195</f>
        <v>0</v>
      </c>
      <c r="H5195">
        <f>'Previous Trades Import_OMS Quer'!H5195</f>
        <v>0</v>
      </c>
      <c r="I5195">
        <f>'Previous Trades Import_OMS Quer'!I5195</f>
        <v>0</v>
      </c>
      <c r="J5195">
        <f>'Previous Trades Import_OMS Quer'!J5195</f>
        <v>0</v>
      </c>
      <c r="K5195">
        <f>'Previous Trades Import_OMS Quer'!K5195</f>
        <v>0</v>
      </c>
      <c r="L5195">
        <f>'Previous Trades Import_OMS Quer'!L5195</f>
        <v>0</v>
      </c>
      <c r="M5195">
        <f>'Previous Trades Import_OMS Quer'!M5195</f>
        <v>0</v>
      </c>
      <c r="N5195">
        <f>'Previous Trades Import_OMS Quer'!N5195</f>
        <v>0</v>
      </c>
      <c r="O5195" t="str">
        <f>CLEAN('Previous Trades Import_OMS Quer'!O5195)</f>
        <v/>
      </c>
      <c r="Q5195" s="25">
        <f t="shared" si="162"/>
        <v>0</v>
      </c>
      <c r="R5195" s="25" t="e">
        <f>VLOOKUP(O5195,'Currency Balance'!$O$3:$Q$32,3,0)</f>
        <v>#N/A</v>
      </c>
      <c r="S5195" t="e">
        <f t="shared" si="163"/>
        <v>#N/A</v>
      </c>
    </row>
    <row r="5196" spans="1:19">
      <c r="A5196">
        <f>'Previous Trades Import_OMS Quer'!A5196</f>
        <v>0</v>
      </c>
      <c r="B5196">
        <f>'Previous Trades Import_OMS Quer'!B5196</f>
        <v>0</v>
      </c>
      <c r="C5196" s="22">
        <f>'Previous Trades Import_OMS Quer'!C5196</f>
        <v>0</v>
      </c>
      <c r="D5196">
        <f>'Previous Trades Import_OMS Quer'!D5196</f>
        <v>0</v>
      </c>
      <c r="E5196" s="22">
        <f>'Previous Trades Import_OMS Quer'!E5196</f>
        <v>0</v>
      </c>
      <c r="F5196">
        <f>'Previous Trades Import_OMS Quer'!F5196</f>
        <v>0</v>
      </c>
      <c r="G5196">
        <f>'Previous Trades Import_OMS Quer'!G5196</f>
        <v>0</v>
      </c>
      <c r="H5196">
        <f>'Previous Trades Import_OMS Quer'!H5196</f>
        <v>0</v>
      </c>
      <c r="I5196">
        <f>'Previous Trades Import_OMS Quer'!I5196</f>
        <v>0</v>
      </c>
      <c r="J5196">
        <f>'Previous Trades Import_OMS Quer'!J5196</f>
        <v>0</v>
      </c>
      <c r="K5196">
        <f>'Previous Trades Import_OMS Quer'!K5196</f>
        <v>0</v>
      </c>
      <c r="L5196">
        <f>'Previous Trades Import_OMS Quer'!L5196</f>
        <v>0</v>
      </c>
      <c r="M5196">
        <f>'Previous Trades Import_OMS Quer'!M5196</f>
        <v>0</v>
      </c>
      <c r="N5196">
        <f>'Previous Trades Import_OMS Quer'!N5196</f>
        <v>0</v>
      </c>
      <c r="O5196" t="str">
        <f>CLEAN('Previous Trades Import_OMS Quer'!O5196)</f>
        <v/>
      </c>
      <c r="Q5196" s="25">
        <f t="shared" si="162"/>
        <v>0</v>
      </c>
      <c r="R5196" s="25" t="e">
        <f>VLOOKUP(O5196,'Currency Balance'!$O$3:$Q$32,3,0)</f>
        <v>#N/A</v>
      </c>
      <c r="S5196" t="e">
        <f t="shared" si="163"/>
        <v>#N/A</v>
      </c>
    </row>
    <row r="5197" spans="1:19">
      <c r="A5197">
        <f>'Previous Trades Import_OMS Quer'!A5197</f>
        <v>0</v>
      </c>
      <c r="B5197">
        <f>'Previous Trades Import_OMS Quer'!B5197</f>
        <v>0</v>
      </c>
      <c r="C5197" s="22">
        <f>'Previous Trades Import_OMS Quer'!C5197</f>
        <v>0</v>
      </c>
      <c r="D5197">
        <f>'Previous Trades Import_OMS Quer'!D5197</f>
        <v>0</v>
      </c>
      <c r="E5197" s="22">
        <f>'Previous Trades Import_OMS Quer'!E5197</f>
        <v>0</v>
      </c>
      <c r="F5197">
        <f>'Previous Trades Import_OMS Quer'!F5197</f>
        <v>0</v>
      </c>
      <c r="G5197">
        <f>'Previous Trades Import_OMS Quer'!G5197</f>
        <v>0</v>
      </c>
      <c r="H5197">
        <f>'Previous Trades Import_OMS Quer'!H5197</f>
        <v>0</v>
      </c>
      <c r="I5197">
        <f>'Previous Trades Import_OMS Quer'!I5197</f>
        <v>0</v>
      </c>
      <c r="J5197">
        <f>'Previous Trades Import_OMS Quer'!J5197</f>
        <v>0</v>
      </c>
      <c r="K5197">
        <f>'Previous Trades Import_OMS Quer'!K5197</f>
        <v>0</v>
      </c>
      <c r="L5197">
        <f>'Previous Trades Import_OMS Quer'!L5197</f>
        <v>0</v>
      </c>
      <c r="M5197">
        <f>'Previous Trades Import_OMS Quer'!M5197</f>
        <v>0</v>
      </c>
      <c r="N5197">
        <f>'Previous Trades Import_OMS Quer'!N5197</f>
        <v>0</v>
      </c>
      <c r="O5197" t="str">
        <f>CLEAN('Previous Trades Import_OMS Quer'!O5197)</f>
        <v/>
      </c>
      <c r="Q5197" s="25">
        <f t="shared" si="162"/>
        <v>0</v>
      </c>
      <c r="R5197" s="25" t="e">
        <f>VLOOKUP(O5197,'Currency Balance'!$O$3:$Q$32,3,0)</f>
        <v>#N/A</v>
      </c>
      <c r="S5197" t="e">
        <f t="shared" si="163"/>
        <v>#N/A</v>
      </c>
    </row>
    <row r="5198" spans="1:19">
      <c r="A5198">
        <f>'Previous Trades Import_OMS Quer'!A5198</f>
        <v>0</v>
      </c>
      <c r="B5198">
        <f>'Previous Trades Import_OMS Quer'!B5198</f>
        <v>0</v>
      </c>
      <c r="C5198" s="22">
        <f>'Previous Trades Import_OMS Quer'!C5198</f>
        <v>0</v>
      </c>
      <c r="D5198">
        <f>'Previous Trades Import_OMS Quer'!D5198</f>
        <v>0</v>
      </c>
      <c r="E5198" s="22">
        <f>'Previous Trades Import_OMS Quer'!E5198</f>
        <v>0</v>
      </c>
      <c r="F5198">
        <f>'Previous Trades Import_OMS Quer'!F5198</f>
        <v>0</v>
      </c>
      <c r="G5198">
        <f>'Previous Trades Import_OMS Quer'!G5198</f>
        <v>0</v>
      </c>
      <c r="H5198">
        <f>'Previous Trades Import_OMS Quer'!H5198</f>
        <v>0</v>
      </c>
      <c r="I5198">
        <f>'Previous Trades Import_OMS Quer'!I5198</f>
        <v>0</v>
      </c>
      <c r="J5198">
        <f>'Previous Trades Import_OMS Quer'!J5198</f>
        <v>0</v>
      </c>
      <c r="K5198">
        <f>'Previous Trades Import_OMS Quer'!K5198</f>
        <v>0</v>
      </c>
      <c r="L5198">
        <f>'Previous Trades Import_OMS Quer'!L5198</f>
        <v>0</v>
      </c>
      <c r="M5198">
        <f>'Previous Trades Import_OMS Quer'!M5198</f>
        <v>0</v>
      </c>
      <c r="N5198">
        <f>'Previous Trades Import_OMS Quer'!N5198</f>
        <v>0</v>
      </c>
      <c r="O5198" t="str">
        <f>CLEAN('Previous Trades Import_OMS Quer'!O5198)</f>
        <v/>
      </c>
      <c r="Q5198" s="25">
        <f t="shared" si="162"/>
        <v>0</v>
      </c>
      <c r="R5198" s="25" t="e">
        <f>VLOOKUP(O5198,'Currency Balance'!$O$3:$Q$32,3,0)</f>
        <v>#N/A</v>
      </c>
      <c r="S5198" t="e">
        <f t="shared" si="163"/>
        <v>#N/A</v>
      </c>
    </row>
    <row r="5199" spans="1:19">
      <c r="A5199">
        <f>'Previous Trades Import_OMS Quer'!A5199</f>
        <v>0</v>
      </c>
      <c r="B5199">
        <f>'Previous Trades Import_OMS Quer'!B5199</f>
        <v>0</v>
      </c>
      <c r="C5199" s="22">
        <f>'Previous Trades Import_OMS Quer'!C5199</f>
        <v>0</v>
      </c>
      <c r="D5199">
        <f>'Previous Trades Import_OMS Quer'!D5199</f>
        <v>0</v>
      </c>
      <c r="E5199" s="22">
        <f>'Previous Trades Import_OMS Quer'!E5199</f>
        <v>0</v>
      </c>
      <c r="F5199">
        <f>'Previous Trades Import_OMS Quer'!F5199</f>
        <v>0</v>
      </c>
      <c r="G5199">
        <f>'Previous Trades Import_OMS Quer'!G5199</f>
        <v>0</v>
      </c>
      <c r="H5199">
        <f>'Previous Trades Import_OMS Quer'!H5199</f>
        <v>0</v>
      </c>
      <c r="I5199">
        <f>'Previous Trades Import_OMS Quer'!I5199</f>
        <v>0</v>
      </c>
      <c r="J5199">
        <f>'Previous Trades Import_OMS Quer'!J5199</f>
        <v>0</v>
      </c>
      <c r="K5199">
        <f>'Previous Trades Import_OMS Quer'!K5199</f>
        <v>0</v>
      </c>
      <c r="L5199">
        <f>'Previous Trades Import_OMS Quer'!L5199</f>
        <v>0</v>
      </c>
      <c r="M5199">
        <f>'Previous Trades Import_OMS Quer'!M5199</f>
        <v>0</v>
      </c>
      <c r="N5199">
        <f>'Previous Trades Import_OMS Quer'!N5199</f>
        <v>0</v>
      </c>
      <c r="O5199" t="str">
        <f>CLEAN('Previous Trades Import_OMS Quer'!O5199)</f>
        <v/>
      </c>
      <c r="Q5199" s="25">
        <f t="shared" si="162"/>
        <v>0</v>
      </c>
      <c r="R5199" s="25" t="e">
        <f>VLOOKUP(O5199,'Currency Balance'!$O$3:$Q$32,3,0)</f>
        <v>#N/A</v>
      </c>
      <c r="S5199" t="e">
        <f t="shared" si="163"/>
        <v>#N/A</v>
      </c>
    </row>
    <row r="5200" spans="1:19">
      <c r="A5200">
        <f>'Previous Trades Import_OMS Quer'!A5200</f>
        <v>0</v>
      </c>
      <c r="B5200">
        <f>'Previous Trades Import_OMS Quer'!B5200</f>
        <v>0</v>
      </c>
      <c r="C5200" s="22">
        <f>'Previous Trades Import_OMS Quer'!C5200</f>
        <v>0</v>
      </c>
      <c r="D5200">
        <f>'Previous Trades Import_OMS Quer'!D5200</f>
        <v>0</v>
      </c>
      <c r="E5200" s="22">
        <f>'Previous Trades Import_OMS Quer'!E5200</f>
        <v>0</v>
      </c>
      <c r="F5200">
        <f>'Previous Trades Import_OMS Quer'!F5200</f>
        <v>0</v>
      </c>
      <c r="G5200">
        <f>'Previous Trades Import_OMS Quer'!G5200</f>
        <v>0</v>
      </c>
      <c r="H5200">
        <f>'Previous Trades Import_OMS Quer'!H5200</f>
        <v>0</v>
      </c>
      <c r="I5200">
        <f>'Previous Trades Import_OMS Quer'!I5200</f>
        <v>0</v>
      </c>
      <c r="J5200">
        <f>'Previous Trades Import_OMS Quer'!J5200</f>
        <v>0</v>
      </c>
      <c r="K5200">
        <f>'Previous Trades Import_OMS Quer'!K5200</f>
        <v>0</v>
      </c>
      <c r="L5200">
        <f>'Previous Trades Import_OMS Quer'!L5200</f>
        <v>0</v>
      </c>
      <c r="M5200">
        <f>'Previous Trades Import_OMS Quer'!M5200</f>
        <v>0</v>
      </c>
      <c r="N5200">
        <f>'Previous Trades Import_OMS Quer'!N5200</f>
        <v>0</v>
      </c>
      <c r="O5200" t="str">
        <f>CLEAN('Previous Trades Import_OMS Quer'!O5200)</f>
        <v/>
      </c>
      <c r="Q5200" s="25">
        <f t="shared" si="162"/>
        <v>0</v>
      </c>
      <c r="R5200" s="25" t="e">
        <f>VLOOKUP(O5200,'Currency Balance'!$O$3:$Q$32,3,0)</f>
        <v>#N/A</v>
      </c>
      <c r="S5200" t="e">
        <f t="shared" si="163"/>
        <v>#N/A</v>
      </c>
    </row>
    <row r="5201" spans="1:19">
      <c r="A5201">
        <f>'Previous Trades Import_OMS Quer'!A5201</f>
        <v>0</v>
      </c>
      <c r="B5201">
        <f>'Previous Trades Import_OMS Quer'!B5201</f>
        <v>0</v>
      </c>
      <c r="C5201" s="22">
        <f>'Previous Trades Import_OMS Quer'!C5201</f>
        <v>0</v>
      </c>
      <c r="D5201">
        <f>'Previous Trades Import_OMS Quer'!D5201</f>
        <v>0</v>
      </c>
      <c r="E5201" s="22">
        <f>'Previous Trades Import_OMS Quer'!E5201</f>
        <v>0</v>
      </c>
      <c r="F5201">
        <f>'Previous Trades Import_OMS Quer'!F5201</f>
        <v>0</v>
      </c>
      <c r="G5201">
        <f>'Previous Trades Import_OMS Quer'!G5201</f>
        <v>0</v>
      </c>
      <c r="H5201">
        <f>'Previous Trades Import_OMS Quer'!H5201</f>
        <v>0</v>
      </c>
      <c r="I5201">
        <f>'Previous Trades Import_OMS Quer'!I5201</f>
        <v>0</v>
      </c>
      <c r="J5201">
        <f>'Previous Trades Import_OMS Quer'!J5201</f>
        <v>0</v>
      </c>
      <c r="K5201">
        <f>'Previous Trades Import_OMS Quer'!K5201</f>
        <v>0</v>
      </c>
      <c r="L5201">
        <f>'Previous Trades Import_OMS Quer'!L5201</f>
        <v>0</v>
      </c>
      <c r="M5201">
        <f>'Previous Trades Import_OMS Quer'!M5201</f>
        <v>0</v>
      </c>
      <c r="N5201">
        <f>'Previous Trades Import_OMS Quer'!N5201</f>
        <v>0</v>
      </c>
      <c r="O5201" t="str">
        <f>CLEAN('Previous Trades Import_OMS Quer'!O5201)</f>
        <v/>
      </c>
      <c r="Q5201" s="25">
        <f t="shared" si="162"/>
        <v>0</v>
      </c>
      <c r="R5201" s="25" t="e">
        <f>VLOOKUP(O5201,'Currency Balance'!$O$3:$Q$32,3,0)</f>
        <v>#N/A</v>
      </c>
      <c r="S5201" t="e">
        <f t="shared" si="163"/>
        <v>#N/A</v>
      </c>
    </row>
    <row r="5202" spans="1:19">
      <c r="A5202">
        <f>'Previous Trades Import_OMS Quer'!A5202</f>
        <v>0</v>
      </c>
      <c r="B5202">
        <f>'Previous Trades Import_OMS Quer'!B5202</f>
        <v>0</v>
      </c>
      <c r="C5202" s="22">
        <f>'Previous Trades Import_OMS Quer'!C5202</f>
        <v>0</v>
      </c>
      <c r="D5202">
        <f>'Previous Trades Import_OMS Quer'!D5202</f>
        <v>0</v>
      </c>
      <c r="E5202" s="22">
        <f>'Previous Trades Import_OMS Quer'!E5202</f>
        <v>0</v>
      </c>
      <c r="F5202">
        <f>'Previous Trades Import_OMS Quer'!F5202</f>
        <v>0</v>
      </c>
      <c r="G5202">
        <f>'Previous Trades Import_OMS Quer'!G5202</f>
        <v>0</v>
      </c>
      <c r="H5202">
        <f>'Previous Trades Import_OMS Quer'!H5202</f>
        <v>0</v>
      </c>
      <c r="I5202">
        <f>'Previous Trades Import_OMS Quer'!I5202</f>
        <v>0</v>
      </c>
      <c r="J5202">
        <f>'Previous Trades Import_OMS Quer'!J5202</f>
        <v>0</v>
      </c>
      <c r="K5202">
        <f>'Previous Trades Import_OMS Quer'!K5202</f>
        <v>0</v>
      </c>
      <c r="L5202">
        <f>'Previous Trades Import_OMS Quer'!L5202</f>
        <v>0</v>
      </c>
      <c r="M5202">
        <f>'Previous Trades Import_OMS Quer'!M5202</f>
        <v>0</v>
      </c>
      <c r="N5202">
        <f>'Previous Trades Import_OMS Quer'!N5202</f>
        <v>0</v>
      </c>
      <c r="O5202" t="str">
        <f>CLEAN('Previous Trades Import_OMS Quer'!O5202)</f>
        <v/>
      </c>
      <c r="Q5202" s="25">
        <f t="shared" si="162"/>
        <v>0</v>
      </c>
      <c r="R5202" s="25" t="e">
        <f>VLOOKUP(O5202,'Currency Balance'!$O$3:$Q$32,3,0)</f>
        <v>#N/A</v>
      </c>
      <c r="S5202" t="e">
        <f t="shared" si="163"/>
        <v>#N/A</v>
      </c>
    </row>
    <row r="5203" spans="1:19">
      <c r="A5203">
        <f>'Previous Trades Import_OMS Quer'!A5203</f>
        <v>0</v>
      </c>
      <c r="B5203">
        <f>'Previous Trades Import_OMS Quer'!B5203</f>
        <v>0</v>
      </c>
      <c r="C5203" s="22">
        <f>'Previous Trades Import_OMS Quer'!C5203</f>
        <v>0</v>
      </c>
      <c r="D5203">
        <f>'Previous Trades Import_OMS Quer'!D5203</f>
        <v>0</v>
      </c>
      <c r="E5203" s="22">
        <f>'Previous Trades Import_OMS Quer'!E5203</f>
        <v>0</v>
      </c>
      <c r="F5203">
        <f>'Previous Trades Import_OMS Quer'!F5203</f>
        <v>0</v>
      </c>
      <c r="G5203">
        <f>'Previous Trades Import_OMS Quer'!G5203</f>
        <v>0</v>
      </c>
      <c r="H5203">
        <f>'Previous Trades Import_OMS Quer'!H5203</f>
        <v>0</v>
      </c>
      <c r="I5203">
        <f>'Previous Trades Import_OMS Quer'!I5203</f>
        <v>0</v>
      </c>
      <c r="J5203">
        <f>'Previous Trades Import_OMS Quer'!J5203</f>
        <v>0</v>
      </c>
      <c r="K5203">
        <f>'Previous Trades Import_OMS Quer'!K5203</f>
        <v>0</v>
      </c>
      <c r="L5203">
        <f>'Previous Trades Import_OMS Quer'!L5203</f>
        <v>0</v>
      </c>
      <c r="M5203">
        <f>'Previous Trades Import_OMS Quer'!M5203</f>
        <v>0</v>
      </c>
      <c r="N5203">
        <f>'Previous Trades Import_OMS Quer'!N5203</f>
        <v>0</v>
      </c>
      <c r="O5203" t="str">
        <f>CLEAN('Previous Trades Import_OMS Quer'!O5203)</f>
        <v/>
      </c>
      <c r="Q5203" s="25">
        <f t="shared" si="162"/>
        <v>0</v>
      </c>
      <c r="R5203" s="25" t="e">
        <f>VLOOKUP(O5203,'Currency Balance'!$O$3:$Q$32,3,0)</f>
        <v>#N/A</v>
      </c>
      <c r="S5203" t="e">
        <f t="shared" si="163"/>
        <v>#N/A</v>
      </c>
    </row>
    <row r="5204" spans="1:19">
      <c r="A5204">
        <f>'Previous Trades Import_OMS Quer'!A5204</f>
        <v>0</v>
      </c>
      <c r="B5204">
        <f>'Previous Trades Import_OMS Quer'!B5204</f>
        <v>0</v>
      </c>
      <c r="C5204" s="22">
        <f>'Previous Trades Import_OMS Quer'!C5204</f>
        <v>0</v>
      </c>
      <c r="D5204">
        <f>'Previous Trades Import_OMS Quer'!D5204</f>
        <v>0</v>
      </c>
      <c r="E5204" s="22">
        <f>'Previous Trades Import_OMS Quer'!E5204</f>
        <v>0</v>
      </c>
      <c r="F5204">
        <f>'Previous Trades Import_OMS Quer'!F5204</f>
        <v>0</v>
      </c>
      <c r="G5204">
        <f>'Previous Trades Import_OMS Quer'!G5204</f>
        <v>0</v>
      </c>
      <c r="H5204">
        <f>'Previous Trades Import_OMS Quer'!H5204</f>
        <v>0</v>
      </c>
      <c r="I5204">
        <f>'Previous Trades Import_OMS Quer'!I5204</f>
        <v>0</v>
      </c>
      <c r="J5204">
        <f>'Previous Trades Import_OMS Quer'!J5204</f>
        <v>0</v>
      </c>
      <c r="K5204">
        <f>'Previous Trades Import_OMS Quer'!K5204</f>
        <v>0</v>
      </c>
      <c r="L5204">
        <f>'Previous Trades Import_OMS Quer'!L5204</f>
        <v>0</v>
      </c>
      <c r="M5204">
        <f>'Previous Trades Import_OMS Quer'!M5204</f>
        <v>0</v>
      </c>
      <c r="N5204">
        <f>'Previous Trades Import_OMS Quer'!N5204</f>
        <v>0</v>
      </c>
      <c r="O5204" t="str">
        <f>CLEAN('Previous Trades Import_OMS Quer'!O5204)</f>
        <v/>
      </c>
      <c r="Q5204" s="25">
        <f t="shared" si="162"/>
        <v>0</v>
      </c>
      <c r="R5204" s="25" t="e">
        <f>VLOOKUP(O5204,'Currency Balance'!$O$3:$Q$32,3,0)</f>
        <v>#N/A</v>
      </c>
      <c r="S5204" t="e">
        <f t="shared" si="163"/>
        <v>#N/A</v>
      </c>
    </row>
    <row r="5205" spans="1:19">
      <c r="A5205">
        <f>'Previous Trades Import_OMS Quer'!A5205</f>
        <v>0</v>
      </c>
      <c r="B5205">
        <f>'Previous Trades Import_OMS Quer'!B5205</f>
        <v>0</v>
      </c>
      <c r="C5205" s="22">
        <f>'Previous Trades Import_OMS Quer'!C5205</f>
        <v>0</v>
      </c>
      <c r="D5205">
        <f>'Previous Trades Import_OMS Quer'!D5205</f>
        <v>0</v>
      </c>
      <c r="E5205" s="22">
        <f>'Previous Trades Import_OMS Quer'!E5205</f>
        <v>0</v>
      </c>
      <c r="F5205">
        <f>'Previous Trades Import_OMS Quer'!F5205</f>
        <v>0</v>
      </c>
      <c r="G5205">
        <f>'Previous Trades Import_OMS Quer'!G5205</f>
        <v>0</v>
      </c>
      <c r="H5205">
        <f>'Previous Trades Import_OMS Quer'!H5205</f>
        <v>0</v>
      </c>
      <c r="I5205">
        <f>'Previous Trades Import_OMS Quer'!I5205</f>
        <v>0</v>
      </c>
      <c r="J5205">
        <f>'Previous Trades Import_OMS Quer'!J5205</f>
        <v>0</v>
      </c>
      <c r="K5205">
        <f>'Previous Trades Import_OMS Quer'!K5205</f>
        <v>0</v>
      </c>
      <c r="L5205">
        <f>'Previous Trades Import_OMS Quer'!L5205</f>
        <v>0</v>
      </c>
      <c r="M5205">
        <f>'Previous Trades Import_OMS Quer'!M5205</f>
        <v>0</v>
      </c>
      <c r="N5205">
        <f>'Previous Trades Import_OMS Quer'!N5205</f>
        <v>0</v>
      </c>
      <c r="O5205" t="str">
        <f>CLEAN('Previous Trades Import_OMS Quer'!O5205)</f>
        <v/>
      </c>
      <c r="Q5205" s="25">
        <f t="shared" si="162"/>
        <v>0</v>
      </c>
      <c r="R5205" s="25" t="e">
        <f>VLOOKUP(O5205,'Currency Balance'!$O$3:$Q$32,3,0)</f>
        <v>#N/A</v>
      </c>
      <c r="S5205" t="e">
        <f t="shared" si="163"/>
        <v>#N/A</v>
      </c>
    </row>
    <row r="5206" spans="1:19">
      <c r="A5206">
        <f>'Previous Trades Import_OMS Quer'!A5206</f>
        <v>0</v>
      </c>
      <c r="B5206">
        <f>'Previous Trades Import_OMS Quer'!B5206</f>
        <v>0</v>
      </c>
      <c r="C5206" s="22">
        <f>'Previous Trades Import_OMS Quer'!C5206</f>
        <v>0</v>
      </c>
      <c r="D5206">
        <f>'Previous Trades Import_OMS Quer'!D5206</f>
        <v>0</v>
      </c>
      <c r="E5206" s="22">
        <f>'Previous Trades Import_OMS Quer'!E5206</f>
        <v>0</v>
      </c>
      <c r="F5206">
        <f>'Previous Trades Import_OMS Quer'!F5206</f>
        <v>0</v>
      </c>
      <c r="G5206">
        <f>'Previous Trades Import_OMS Quer'!G5206</f>
        <v>0</v>
      </c>
      <c r="H5206">
        <f>'Previous Trades Import_OMS Quer'!H5206</f>
        <v>0</v>
      </c>
      <c r="I5206">
        <f>'Previous Trades Import_OMS Quer'!I5206</f>
        <v>0</v>
      </c>
      <c r="J5206">
        <f>'Previous Trades Import_OMS Quer'!J5206</f>
        <v>0</v>
      </c>
      <c r="K5206">
        <f>'Previous Trades Import_OMS Quer'!K5206</f>
        <v>0</v>
      </c>
      <c r="L5206">
        <f>'Previous Trades Import_OMS Quer'!L5206</f>
        <v>0</v>
      </c>
      <c r="M5206">
        <f>'Previous Trades Import_OMS Quer'!M5206</f>
        <v>0</v>
      </c>
      <c r="N5206">
        <f>'Previous Trades Import_OMS Quer'!N5206</f>
        <v>0</v>
      </c>
      <c r="O5206" t="str">
        <f>CLEAN('Previous Trades Import_OMS Quer'!O5206)</f>
        <v/>
      </c>
      <c r="Q5206" s="25">
        <f t="shared" si="162"/>
        <v>0</v>
      </c>
      <c r="R5206" s="25" t="e">
        <f>VLOOKUP(O5206,'Currency Balance'!$O$3:$Q$32,3,0)</f>
        <v>#N/A</v>
      </c>
      <c r="S5206" t="e">
        <f t="shared" si="163"/>
        <v>#N/A</v>
      </c>
    </row>
    <row r="5207" spans="1:19">
      <c r="A5207">
        <f>'Previous Trades Import_OMS Quer'!A5207</f>
        <v>0</v>
      </c>
      <c r="B5207">
        <f>'Previous Trades Import_OMS Quer'!B5207</f>
        <v>0</v>
      </c>
      <c r="C5207" s="22">
        <f>'Previous Trades Import_OMS Quer'!C5207</f>
        <v>0</v>
      </c>
      <c r="D5207">
        <f>'Previous Trades Import_OMS Quer'!D5207</f>
        <v>0</v>
      </c>
      <c r="E5207" s="22">
        <f>'Previous Trades Import_OMS Quer'!E5207</f>
        <v>0</v>
      </c>
      <c r="F5207">
        <f>'Previous Trades Import_OMS Quer'!F5207</f>
        <v>0</v>
      </c>
      <c r="G5207">
        <f>'Previous Trades Import_OMS Quer'!G5207</f>
        <v>0</v>
      </c>
      <c r="H5207">
        <f>'Previous Trades Import_OMS Quer'!H5207</f>
        <v>0</v>
      </c>
      <c r="I5207">
        <f>'Previous Trades Import_OMS Quer'!I5207</f>
        <v>0</v>
      </c>
      <c r="J5207">
        <f>'Previous Trades Import_OMS Quer'!J5207</f>
        <v>0</v>
      </c>
      <c r="K5207">
        <f>'Previous Trades Import_OMS Quer'!K5207</f>
        <v>0</v>
      </c>
      <c r="L5207">
        <f>'Previous Trades Import_OMS Quer'!L5207</f>
        <v>0</v>
      </c>
      <c r="M5207">
        <f>'Previous Trades Import_OMS Quer'!M5207</f>
        <v>0</v>
      </c>
      <c r="N5207">
        <f>'Previous Trades Import_OMS Quer'!N5207</f>
        <v>0</v>
      </c>
      <c r="O5207" t="str">
        <f>CLEAN('Previous Trades Import_OMS Quer'!O5207)</f>
        <v/>
      </c>
      <c r="Q5207" s="25">
        <f t="shared" si="162"/>
        <v>0</v>
      </c>
      <c r="R5207" s="25" t="e">
        <f>VLOOKUP(O5207,'Currency Balance'!$O$3:$Q$32,3,0)</f>
        <v>#N/A</v>
      </c>
      <c r="S5207" t="e">
        <f t="shared" si="163"/>
        <v>#N/A</v>
      </c>
    </row>
    <row r="5208" spans="1:19">
      <c r="A5208">
        <f>'Previous Trades Import_OMS Quer'!A5208</f>
        <v>0</v>
      </c>
      <c r="B5208">
        <f>'Previous Trades Import_OMS Quer'!B5208</f>
        <v>0</v>
      </c>
      <c r="C5208" s="22">
        <f>'Previous Trades Import_OMS Quer'!C5208</f>
        <v>0</v>
      </c>
      <c r="D5208">
        <f>'Previous Trades Import_OMS Quer'!D5208</f>
        <v>0</v>
      </c>
      <c r="E5208" s="22">
        <f>'Previous Trades Import_OMS Quer'!E5208</f>
        <v>0</v>
      </c>
      <c r="F5208">
        <f>'Previous Trades Import_OMS Quer'!F5208</f>
        <v>0</v>
      </c>
      <c r="G5208">
        <f>'Previous Trades Import_OMS Quer'!G5208</f>
        <v>0</v>
      </c>
      <c r="H5208">
        <f>'Previous Trades Import_OMS Quer'!H5208</f>
        <v>0</v>
      </c>
      <c r="I5208">
        <f>'Previous Trades Import_OMS Quer'!I5208</f>
        <v>0</v>
      </c>
      <c r="J5208">
        <f>'Previous Trades Import_OMS Quer'!J5208</f>
        <v>0</v>
      </c>
      <c r="K5208">
        <f>'Previous Trades Import_OMS Quer'!K5208</f>
        <v>0</v>
      </c>
      <c r="L5208">
        <f>'Previous Trades Import_OMS Quer'!L5208</f>
        <v>0</v>
      </c>
      <c r="M5208">
        <f>'Previous Trades Import_OMS Quer'!M5208</f>
        <v>0</v>
      </c>
      <c r="N5208">
        <f>'Previous Trades Import_OMS Quer'!N5208</f>
        <v>0</v>
      </c>
      <c r="O5208" t="str">
        <f>CLEAN('Previous Trades Import_OMS Quer'!O5208)</f>
        <v/>
      </c>
      <c r="Q5208" s="25">
        <f t="shared" si="162"/>
        <v>0</v>
      </c>
      <c r="R5208" s="25" t="e">
        <f>VLOOKUP(O5208,'Currency Balance'!$O$3:$Q$32,3,0)</f>
        <v>#N/A</v>
      </c>
      <c r="S5208" t="e">
        <f t="shared" si="163"/>
        <v>#N/A</v>
      </c>
    </row>
    <row r="5209" spans="1:19">
      <c r="A5209">
        <f>'Previous Trades Import_OMS Quer'!A5209</f>
        <v>0</v>
      </c>
      <c r="B5209">
        <f>'Previous Trades Import_OMS Quer'!B5209</f>
        <v>0</v>
      </c>
      <c r="C5209" s="22">
        <f>'Previous Trades Import_OMS Quer'!C5209</f>
        <v>0</v>
      </c>
      <c r="D5209">
        <f>'Previous Trades Import_OMS Quer'!D5209</f>
        <v>0</v>
      </c>
      <c r="E5209" s="22">
        <f>'Previous Trades Import_OMS Quer'!E5209</f>
        <v>0</v>
      </c>
      <c r="F5209">
        <f>'Previous Trades Import_OMS Quer'!F5209</f>
        <v>0</v>
      </c>
      <c r="G5209">
        <f>'Previous Trades Import_OMS Quer'!G5209</f>
        <v>0</v>
      </c>
      <c r="H5209">
        <f>'Previous Trades Import_OMS Quer'!H5209</f>
        <v>0</v>
      </c>
      <c r="I5209">
        <f>'Previous Trades Import_OMS Quer'!I5209</f>
        <v>0</v>
      </c>
      <c r="J5209">
        <f>'Previous Trades Import_OMS Quer'!J5209</f>
        <v>0</v>
      </c>
      <c r="K5209">
        <f>'Previous Trades Import_OMS Quer'!K5209</f>
        <v>0</v>
      </c>
      <c r="L5209">
        <f>'Previous Trades Import_OMS Quer'!L5209</f>
        <v>0</v>
      </c>
      <c r="M5209">
        <f>'Previous Trades Import_OMS Quer'!M5209</f>
        <v>0</v>
      </c>
      <c r="N5209">
        <f>'Previous Trades Import_OMS Quer'!N5209</f>
        <v>0</v>
      </c>
      <c r="O5209" t="str">
        <f>CLEAN('Previous Trades Import_OMS Quer'!O5209)</f>
        <v/>
      </c>
      <c r="Q5209" s="25">
        <f t="shared" si="162"/>
        <v>0</v>
      </c>
      <c r="R5209" s="25" t="e">
        <f>VLOOKUP(O5209,'Currency Balance'!$O$3:$Q$32,3,0)</f>
        <v>#N/A</v>
      </c>
      <c r="S5209" t="e">
        <f t="shared" si="163"/>
        <v>#N/A</v>
      </c>
    </row>
    <row r="5210" spans="1:19">
      <c r="A5210">
        <f>'Previous Trades Import_OMS Quer'!A5210</f>
        <v>0</v>
      </c>
      <c r="B5210">
        <f>'Previous Trades Import_OMS Quer'!B5210</f>
        <v>0</v>
      </c>
      <c r="C5210" s="22">
        <f>'Previous Trades Import_OMS Quer'!C5210</f>
        <v>0</v>
      </c>
      <c r="D5210">
        <f>'Previous Trades Import_OMS Quer'!D5210</f>
        <v>0</v>
      </c>
      <c r="E5210" s="22">
        <f>'Previous Trades Import_OMS Quer'!E5210</f>
        <v>0</v>
      </c>
      <c r="F5210">
        <f>'Previous Trades Import_OMS Quer'!F5210</f>
        <v>0</v>
      </c>
      <c r="G5210">
        <f>'Previous Trades Import_OMS Quer'!G5210</f>
        <v>0</v>
      </c>
      <c r="H5210">
        <f>'Previous Trades Import_OMS Quer'!H5210</f>
        <v>0</v>
      </c>
      <c r="I5210">
        <f>'Previous Trades Import_OMS Quer'!I5210</f>
        <v>0</v>
      </c>
      <c r="J5210">
        <f>'Previous Trades Import_OMS Quer'!J5210</f>
        <v>0</v>
      </c>
      <c r="K5210">
        <f>'Previous Trades Import_OMS Quer'!K5210</f>
        <v>0</v>
      </c>
      <c r="L5210">
        <f>'Previous Trades Import_OMS Quer'!L5210</f>
        <v>0</v>
      </c>
      <c r="M5210">
        <f>'Previous Trades Import_OMS Quer'!M5210</f>
        <v>0</v>
      </c>
      <c r="N5210">
        <f>'Previous Trades Import_OMS Quer'!N5210</f>
        <v>0</v>
      </c>
      <c r="O5210" t="str">
        <f>CLEAN('Previous Trades Import_OMS Quer'!O5210)</f>
        <v/>
      </c>
      <c r="Q5210" s="25">
        <f t="shared" si="162"/>
        <v>0</v>
      </c>
      <c r="R5210" s="25" t="e">
        <f>VLOOKUP(O5210,'Currency Balance'!$O$3:$Q$32,3,0)</f>
        <v>#N/A</v>
      </c>
      <c r="S5210" t="e">
        <f t="shared" si="163"/>
        <v>#N/A</v>
      </c>
    </row>
    <row r="5211" spans="1:19">
      <c r="A5211">
        <f>'Previous Trades Import_OMS Quer'!A5211</f>
        <v>0</v>
      </c>
      <c r="B5211">
        <f>'Previous Trades Import_OMS Quer'!B5211</f>
        <v>0</v>
      </c>
      <c r="C5211" s="22">
        <f>'Previous Trades Import_OMS Quer'!C5211</f>
        <v>0</v>
      </c>
      <c r="D5211">
        <f>'Previous Trades Import_OMS Quer'!D5211</f>
        <v>0</v>
      </c>
      <c r="E5211" s="22">
        <f>'Previous Trades Import_OMS Quer'!E5211</f>
        <v>0</v>
      </c>
      <c r="F5211">
        <f>'Previous Trades Import_OMS Quer'!F5211</f>
        <v>0</v>
      </c>
      <c r="G5211">
        <f>'Previous Trades Import_OMS Quer'!G5211</f>
        <v>0</v>
      </c>
      <c r="H5211">
        <f>'Previous Trades Import_OMS Quer'!H5211</f>
        <v>0</v>
      </c>
      <c r="I5211">
        <f>'Previous Trades Import_OMS Quer'!I5211</f>
        <v>0</v>
      </c>
      <c r="J5211">
        <f>'Previous Trades Import_OMS Quer'!J5211</f>
        <v>0</v>
      </c>
      <c r="K5211">
        <f>'Previous Trades Import_OMS Quer'!K5211</f>
        <v>0</v>
      </c>
      <c r="L5211">
        <f>'Previous Trades Import_OMS Quer'!L5211</f>
        <v>0</v>
      </c>
      <c r="M5211">
        <f>'Previous Trades Import_OMS Quer'!M5211</f>
        <v>0</v>
      </c>
      <c r="N5211">
        <f>'Previous Trades Import_OMS Quer'!N5211</f>
        <v>0</v>
      </c>
      <c r="O5211" t="str">
        <f>CLEAN('Previous Trades Import_OMS Quer'!O5211)</f>
        <v/>
      </c>
      <c r="Q5211" s="25">
        <f t="shared" si="162"/>
        <v>0</v>
      </c>
      <c r="R5211" s="25" t="e">
        <f>VLOOKUP(O5211,'Currency Balance'!$O$3:$Q$32,3,0)</f>
        <v>#N/A</v>
      </c>
      <c r="S5211" t="e">
        <f t="shared" si="163"/>
        <v>#N/A</v>
      </c>
    </row>
    <row r="5212" spans="1:19">
      <c r="A5212">
        <f>'Previous Trades Import_OMS Quer'!A5212</f>
        <v>0</v>
      </c>
      <c r="B5212">
        <f>'Previous Trades Import_OMS Quer'!B5212</f>
        <v>0</v>
      </c>
      <c r="C5212" s="22">
        <f>'Previous Trades Import_OMS Quer'!C5212</f>
        <v>0</v>
      </c>
      <c r="D5212">
        <f>'Previous Trades Import_OMS Quer'!D5212</f>
        <v>0</v>
      </c>
      <c r="E5212" s="22">
        <f>'Previous Trades Import_OMS Quer'!E5212</f>
        <v>0</v>
      </c>
      <c r="F5212">
        <f>'Previous Trades Import_OMS Quer'!F5212</f>
        <v>0</v>
      </c>
      <c r="G5212">
        <f>'Previous Trades Import_OMS Quer'!G5212</f>
        <v>0</v>
      </c>
      <c r="H5212">
        <f>'Previous Trades Import_OMS Quer'!H5212</f>
        <v>0</v>
      </c>
      <c r="I5212">
        <f>'Previous Trades Import_OMS Quer'!I5212</f>
        <v>0</v>
      </c>
      <c r="J5212">
        <f>'Previous Trades Import_OMS Quer'!J5212</f>
        <v>0</v>
      </c>
      <c r="K5212">
        <f>'Previous Trades Import_OMS Quer'!K5212</f>
        <v>0</v>
      </c>
      <c r="L5212">
        <f>'Previous Trades Import_OMS Quer'!L5212</f>
        <v>0</v>
      </c>
      <c r="M5212">
        <f>'Previous Trades Import_OMS Quer'!M5212</f>
        <v>0</v>
      </c>
      <c r="N5212">
        <f>'Previous Trades Import_OMS Quer'!N5212</f>
        <v>0</v>
      </c>
      <c r="O5212" t="str">
        <f>CLEAN('Previous Trades Import_OMS Quer'!O5212)</f>
        <v/>
      </c>
      <c r="Q5212" s="25">
        <f t="shared" si="162"/>
        <v>0</v>
      </c>
      <c r="R5212" s="25" t="e">
        <f>VLOOKUP(O5212,'Currency Balance'!$O$3:$Q$32,3,0)</f>
        <v>#N/A</v>
      </c>
      <c r="S5212" t="e">
        <f t="shared" si="163"/>
        <v>#N/A</v>
      </c>
    </row>
    <row r="5213" spans="1:19">
      <c r="A5213">
        <f>'Previous Trades Import_OMS Quer'!A5213</f>
        <v>0</v>
      </c>
      <c r="B5213">
        <f>'Previous Trades Import_OMS Quer'!B5213</f>
        <v>0</v>
      </c>
      <c r="C5213" s="22">
        <f>'Previous Trades Import_OMS Quer'!C5213</f>
        <v>0</v>
      </c>
      <c r="D5213">
        <f>'Previous Trades Import_OMS Quer'!D5213</f>
        <v>0</v>
      </c>
      <c r="E5213" s="22">
        <f>'Previous Trades Import_OMS Quer'!E5213</f>
        <v>0</v>
      </c>
      <c r="F5213">
        <f>'Previous Trades Import_OMS Quer'!F5213</f>
        <v>0</v>
      </c>
      <c r="G5213">
        <f>'Previous Trades Import_OMS Quer'!G5213</f>
        <v>0</v>
      </c>
      <c r="H5213">
        <f>'Previous Trades Import_OMS Quer'!H5213</f>
        <v>0</v>
      </c>
      <c r="I5213">
        <f>'Previous Trades Import_OMS Quer'!I5213</f>
        <v>0</v>
      </c>
      <c r="J5213">
        <f>'Previous Trades Import_OMS Quer'!J5213</f>
        <v>0</v>
      </c>
      <c r="K5213">
        <f>'Previous Trades Import_OMS Quer'!K5213</f>
        <v>0</v>
      </c>
      <c r="L5213">
        <f>'Previous Trades Import_OMS Quer'!L5213</f>
        <v>0</v>
      </c>
      <c r="M5213">
        <f>'Previous Trades Import_OMS Quer'!M5213</f>
        <v>0</v>
      </c>
      <c r="N5213">
        <f>'Previous Trades Import_OMS Quer'!N5213</f>
        <v>0</v>
      </c>
      <c r="O5213" t="str">
        <f>CLEAN('Previous Trades Import_OMS Quer'!O5213)</f>
        <v/>
      </c>
      <c r="Q5213" s="25">
        <f t="shared" si="162"/>
        <v>0</v>
      </c>
      <c r="R5213" s="25" t="e">
        <f>VLOOKUP(O5213,'Currency Balance'!$O$3:$Q$32,3,0)</f>
        <v>#N/A</v>
      </c>
      <c r="S5213" t="e">
        <f t="shared" si="163"/>
        <v>#N/A</v>
      </c>
    </row>
    <row r="5214" spans="1:19">
      <c r="A5214">
        <f>'Previous Trades Import_OMS Quer'!A5214</f>
        <v>0</v>
      </c>
      <c r="B5214">
        <f>'Previous Trades Import_OMS Quer'!B5214</f>
        <v>0</v>
      </c>
      <c r="C5214" s="22">
        <f>'Previous Trades Import_OMS Quer'!C5214</f>
        <v>0</v>
      </c>
      <c r="D5214">
        <f>'Previous Trades Import_OMS Quer'!D5214</f>
        <v>0</v>
      </c>
      <c r="E5214" s="22">
        <f>'Previous Trades Import_OMS Quer'!E5214</f>
        <v>0</v>
      </c>
      <c r="F5214">
        <f>'Previous Trades Import_OMS Quer'!F5214</f>
        <v>0</v>
      </c>
      <c r="G5214">
        <f>'Previous Trades Import_OMS Quer'!G5214</f>
        <v>0</v>
      </c>
      <c r="H5214">
        <f>'Previous Trades Import_OMS Quer'!H5214</f>
        <v>0</v>
      </c>
      <c r="I5214">
        <f>'Previous Trades Import_OMS Quer'!I5214</f>
        <v>0</v>
      </c>
      <c r="J5214">
        <f>'Previous Trades Import_OMS Quer'!J5214</f>
        <v>0</v>
      </c>
      <c r="K5214">
        <f>'Previous Trades Import_OMS Quer'!K5214</f>
        <v>0</v>
      </c>
      <c r="L5214">
        <f>'Previous Trades Import_OMS Quer'!L5214</f>
        <v>0</v>
      </c>
      <c r="M5214">
        <f>'Previous Trades Import_OMS Quer'!M5214</f>
        <v>0</v>
      </c>
      <c r="N5214">
        <f>'Previous Trades Import_OMS Quer'!N5214</f>
        <v>0</v>
      </c>
      <c r="O5214" t="str">
        <f>CLEAN('Previous Trades Import_OMS Quer'!O5214)</f>
        <v/>
      </c>
      <c r="Q5214" s="25">
        <f t="shared" si="162"/>
        <v>0</v>
      </c>
      <c r="R5214" s="25" t="e">
        <f>VLOOKUP(O5214,'Currency Balance'!$O$3:$Q$32,3,0)</f>
        <v>#N/A</v>
      </c>
      <c r="S5214" t="e">
        <f t="shared" si="163"/>
        <v>#N/A</v>
      </c>
    </row>
    <row r="5215" spans="1:19">
      <c r="A5215">
        <f>'Previous Trades Import_OMS Quer'!A5215</f>
        <v>0</v>
      </c>
      <c r="B5215">
        <f>'Previous Trades Import_OMS Quer'!B5215</f>
        <v>0</v>
      </c>
      <c r="C5215" s="22">
        <f>'Previous Trades Import_OMS Quer'!C5215</f>
        <v>0</v>
      </c>
      <c r="D5215">
        <f>'Previous Trades Import_OMS Quer'!D5215</f>
        <v>0</v>
      </c>
      <c r="E5215" s="22">
        <f>'Previous Trades Import_OMS Quer'!E5215</f>
        <v>0</v>
      </c>
      <c r="F5215">
        <f>'Previous Trades Import_OMS Quer'!F5215</f>
        <v>0</v>
      </c>
      <c r="G5215">
        <f>'Previous Trades Import_OMS Quer'!G5215</f>
        <v>0</v>
      </c>
      <c r="H5215">
        <f>'Previous Trades Import_OMS Quer'!H5215</f>
        <v>0</v>
      </c>
      <c r="I5215">
        <f>'Previous Trades Import_OMS Quer'!I5215</f>
        <v>0</v>
      </c>
      <c r="J5215">
        <f>'Previous Trades Import_OMS Quer'!J5215</f>
        <v>0</v>
      </c>
      <c r="K5215">
        <f>'Previous Trades Import_OMS Quer'!K5215</f>
        <v>0</v>
      </c>
      <c r="L5215">
        <f>'Previous Trades Import_OMS Quer'!L5215</f>
        <v>0</v>
      </c>
      <c r="M5215">
        <f>'Previous Trades Import_OMS Quer'!M5215</f>
        <v>0</v>
      </c>
      <c r="N5215">
        <f>'Previous Trades Import_OMS Quer'!N5215</f>
        <v>0</v>
      </c>
      <c r="O5215" t="str">
        <f>CLEAN('Previous Trades Import_OMS Quer'!O5215)</f>
        <v/>
      </c>
      <c r="Q5215" s="25">
        <f t="shared" si="162"/>
        <v>0</v>
      </c>
      <c r="R5215" s="25" t="e">
        <f>VLOOKUP(O5215,'Currency Balance'!$O$3:$Q$32,3,0)</f>
        <v>#N/A</v>
      </c>
      <c r="S5215" t="e">
        <f t="shared" si="163"/>
        <v>#N/A</v>
      </c>
    </row>
    <row r="5216" spans="1:19">
      <c r="A5216">
        <f>'Previous Trades Import_OMS Quer'!A5216</f>
        <v>0</v>
      </c>
      <c r="B5216">
        <f>'Previous Trades Import_OMS Quer'!B5216</f>
        <v>0</v>
      </c>
      <c r="C5216" s="22">
        <f>'Previous Trades Import_OMS Quer'!C5216</f>
        <v>0</v>
      </c>
      <c r="D5216">
        <f>'Previous Trades Import_OMS Quer'!D5216</f>
        <v>0</v>
      </c>
      <c r="E5216" s="22">
        <f>'Previous Trades Import_OMS Quer'!E5216</f>
        <v>0</v>
      </c>
      <c r="F5216">
        <f>'Previous Trades Import_OMS Quer'!F5216</f>
        <v>0</v>
      </c>
      <c r="G5216">
        <f>'Previous Trades Import_OMS Quer'!G5216</f>
        <v>0</v>
      </c>
      <c r="H5216">
        <f>'Previous Trades Import_OMS Quer'!H5216</f>
        <v>0</v>
      </c>
      <c r="I5216">
        <f>'Previous Trades Import_OMS Quer'!I5216</f>
        <v>0</v>
      </c>
      <c r="J5216">
        <f>'Previous Trades Import_OMS Quer'!J5216</f>
        <v>0</v>
      </c>
      <c r="K5216">
        <f>'Previous Trades Import_OMS Quer'!K5216</f>
        <v>0</v>
      </c>
      <c r="L5216">
        <f>'Previous Trades Import_OMS Quer'!L5216</f>
        <v>0</v>
      </c>
      <c r="M5216">
        <f>'Previous Trades Import_OMS Quer'!M5216</f>
        <v>0</v>
      </c>
      <c r="N5216">
        <f>'Previous Trades Import_OMS Quer'!N5216</f>
        <v>0</v>
      </c>
      <c r="O5216" t="str">
        <f>CLEAN('Previous Trades Import_OMS Quer'!O5216)</f>
        <v/>
      </c>
      <c r="Q5216" s="25">
        <f t="shared" si="162"/>
        <v>0</v>
      </c>
      <c r="R5216" s="25" t="e">
        <f>VLOOKUP(O5216,'Currency Balance'!$O$3:$Q$32,3,0)</f>
        <v>#N/A</v>
      </c>
      <c r="S5216" t="e">
        <f t="shared" si="163"/>
        <v>#N/A</v>
      </c>
    </row>
    <row r="5217" spans="1:19">
      <c r="A5217">
        <f>'Previous Trades Import_OMS Quer'!A5217</f>
        <v>0</v>
      </c>
      <c r="B5217">
        <f>'Previous Trades Import_OMS Quer'!B5217</f>
        <v>0</v>
      </c>
      <c r="C5217" s="22">
        <f>'Previous Trades Import_OMS Quer'!C5217</f>
        <v>0</v>
      </c>
      <c r="D5217">
        <f>'Previous Trades Import_OMS Quer'!D5217</f>
        <v>0</v>
      </c>
      <c r="E5217" s="22">
        <f>'Previous Trades Import_OMS Quer'!E5217</f>
        <v>0</v>
      </c>
      <c r="F5217">
        <f>'Previous Trades Import_OMS Quer'!F5217</f>
        <v>0</v>
      </c>
      <c r="G5217">
        <f>'Previous Trades Import_OMS Quer'!G5217</f>
        <v>0</v>
      </c>
      <c r="H5217">
        <f>'Previous Trades Import_OMS Quer'!H5217</f>
        <v>0</v>
      </c>
      <c r="I5217">
        <f>'Previous Trades Import_OMS Quer'!I5217</f>
        <v>0</v>
      </c>
      <c r="J5217">
        <f>'Previous Trades Import_OMS Quer'!J5217</f>
        <v>0</v>
      </c>
      <c r="K5217">
        <f>'Previous Trades Import_OMS Quer'!K5217</f>
        <v>0</v>
      </c>
      <c r="L5217">
        <f>'Previous Trades Import_OMS Quer'!L5217</f>
        <v>0</v>
      </c>
      <c r="M5217">
        <f>'Previous Trades Import_OMS Quer'!M5217</f>
        <v>0</v>
      </c>
      <c r="N5217">
        <f>'Previous Trades Import_OMS Quer'!N5217</f>
        <v>0</v>
      </c>
      <c r="O5217" t="str">
        <f>CLEAN('Previous Trades Import_OMS Quer'!O5217)</f>
        <v/>
      </c>
      <c r="Q5217" s="25">
        <f t="shared" si="162"/>
        <v>0</v>
      </c>
      <c r="R5217" s="25" t="e">
        <f>VLOOKUP(O5217,'Currency Balance'!$O$3:$Q$32,3,0)</f>
        <v>#N/A</v>
      </c>
      <c r="S5217" t="e">
        <f t="shared" si="163"/>
        <v>#N/A</v>
      </c>
    </row>
    <row r="5218" spans="1:19">
      <c r="A5218">
        <f>'Previous Trades Import_OMS Quer'!A5218</f>
        <v>0</v>
      </c>
      <c r="B5218">
        <f>'Previous Trades Import_OMS Quer'!B5218</f>
        <v>0</v>
      </c>
      <c r="C5218" s="22">
        <f>'Previous Trades Import_OMS Quer'!C5218</f>
        <v>0</v>
      </c>
      <c r="D5218">
        <f>'Previous Trades Import_OMS Quer'!D5218</f>
        <v>0</v>
      </c>
      <c r="E5218" s="22">
        <f>'Previous Trades Import_OMS Quer'!E5218</f>
        <v>0</v>
      </c>
      <c r="F5218">
        <f>'Previous Trades Import_OMS Quer'!F5218</f>
        <v>0</v>
      </c>
      <c r="G5218">
        <f>'Previous Trades Import_OMS Quer'!G5218</f>
        <v>0</v>
      </c>
      <c r="H5218">
        <f>'Previous Trades Import_OMS Quer'!H5218</f>
        <v>0</v>
      </c>
      <c r="I5218">
        <f>'Previous Trades Import_OMS Quer'!I5218</f>
        <v>0</v>
      </c>
      <c r="J5218">
        <f>'Previous Trades Import_OMS Quer'!J5218</f>
        <v>0</v>
      </c>
      <c r="K5218">
        <f>'Previous Trades Import_OMS Quer'!K5218</f>
        <v>0</v>
      </c>
      <c r="L5218">
        <f>'Previous Trades Import_OMS Quer'!L5218</f>
        <v>0</v>
      </c>
      <c r="M5218">
        <f>'Previous Trades Import_OMS Quer'!M5218</f>
        <v>0</v>
      </c>
      <c r="N5218">
        <f>'Previous Trades Import_OMS Quer'!N5218</f>
        <v>0</v>
      </c>
      <c r="O5218" t="str">
        <f>CLEAN('Previous Trades Import_OMS Quer'!O5218)</f>
        <v/>
      </c>
      <c r="Q5218" s="25">
        <f t="shared" si="162"/>
        <v>0</v>
      </c>
      <c r="R5218" s="25" t="e">
        <f>VLOOKUP(O5218,'Currency Balance'!$O$3:$Q$32,3,0)</f>
        <v>#N/A</v>
      </c>
      <c r="S5218" t="e">
        <f t="shared" si="163"/>
        <v>#N/A</v>
      </c>
    </row>
    <row r="5219" spans="1:19">
      <c r="A5219">
        <f>'Previous Trades Import_OMS Quer'!A5219</f>
        <v>0</v>
      </c>
      <c r="B5219">
        <f>'Previous Trades Import_OMS Quer'!B5219</f>
        <v>0</v>
      </c>
      <c r="C5219" s="22">
        <f>'Previous Trades Import_OMS Quer'!C5219</f>
        <v>0</v>
      </c>
      <c r="D5219">
        <f>'Previous Trades Import_OMS Quer'!D5219</f>
        <v>0</v>
      </c>
      <c r="E5219" s="22">
        <f>'Previous Trades Import_OMS Quer'!E5219</f>
        <v>0</v>
      </c>
      <c r="F5219">
        <f>'Previous Trades Import_OMS Quer'!F5219</f>
        <v>0</v>
      </c>
      <c r="G5219">
        <f>'Previous Trades Import_OMS Quer'!G5219</f>
        <v>0</v>
      </c>
      <c r="H5219">
        <f>'Previous Trades Import_OMS Quer'!H5219</f>
        <v>0</v>
      </c>
      <c r="I5219">
        <f>'Previous Trades Import_OMS Quer'!I5219</f>
        <v>0</v>
      </c>
      <c r="J5219">
        <f>'Previous Trades Import_OMS Quer'!J5219</f>
        <v>0</v>
      </c>
      <c r="K5219">
        <f>'Previous Trades Import_OMS Quer'!K5219</f>
        <v>0</v>
      </c>
      <c r="L5219">
        <f>'Previous Trades Import_OMS Quer'!L5219</f>
        <v>0</v>
      </c>
      <c r="M5219">
        <f>'Previous Trades Import_OMS Quer'!M5219</f>
        <v>0</v>
      </c>
      <c r="N5219">
        <f>'Previous Trades Import_OMS Quer'!N5219</f>
        <v>0</v>
      </c>
      <c r="O5219" t="str">
        <f>CLEAN('Previous Trades Import_OMS Quer'!O5219)</f>
        <v/>
      </c>
      <c r="Q5219" s="25">
        <f t="shared" si="162"/>
        <v>0</v>
      </c>
      <c r="R5219" s="25" t="e">
        <f>VLOOKUP(O5219,'Currency Balance'!$O$3:$Q$32,3,0)</f>
        <v>#N/A</v>
      </c>
      <c r="S5219" t="e">
        <f t="shared" si="163"/>
        <v>#N/A</v>
      </c>
    </row>
    <row r="5220" spans="1:19">
      <c r="A5220">
        <f>'Previous Trades Import_OMS Quer'!A5220</f>
        <v>0</v>
      </c>
      <c r="B5220">
        <f>'Previous Trades Import_OMS Quer'!B5220</f>
        <v>0</v>
      </c>
      <c r="C5220" s="22">
        <f>'Previous Trades Import_OMS Quer'!C5220</f>
        <v>0</v>
      </c>
      <c r="D5220">
        <f>'Previous Trades Import_OMS Quer'!D5220</f>
        <v>0</v>
      </c>
      <c r="E5220" s="22">
        <f>'Previous Trades Import_OMS Quer'!E5220</f>
        <v>0</v>
      </c>
      <c r="F5220">
        <f>'Previous Trades Import_OMS Quer'!F5220</f>
        <v>0</v>
      </c>
      <c r="G5220">
        <f>'Previous Trades Import_OMS Quer'!G5220</f>
        <v>0</v>
      </c>
      <c r="H5220">
        <f>'Previous Trades Import_OMS Quer'!H5220</f>
        <v>0</v>
      </c>
      <c r="I5220">
        <f>'Previous Trades Import_OMS Quer'!I5220</f>
        <v>0</v>
      </c>
      <c r="J5220">
        <f>'Previous Trades Import_OMS Quer'!J5220</f>
        <v>0</v>
      </c>
      <c r="K5220">
        <f>'Previous Trades Import_OMS Quer'!K5220</f>
        <v>0</v>
      </c>
      <c r="L5220">
        <f>'Previous Trades Import_OMS Quer'!L5220</f>
        <v>0</v>
      </c>
      <c r="M5220">
        <f>'Previous Trades Import_OMS Quer'!M5220</f>
        <v>0</v>
      </c>
      <c r="N5220">
        <f>'Previous Trades Import_OMS Quer'!N5220</f>
        <v>0</v>
      </c>
      <c r="O5220" t="str">
        <f>CLEAN('Previous Trades Import_OMS Quer'!O5220)</f>
        <v/>
      </c>
      <c r="Q5220" s="25">
        <f t="shared" si="162"/>
        <v>0</v>
      </c>
      <c r="R5220" s="25" t="e">
        <f>VLOOKUP(O5220,'Currency Balance'!$O$3:$Q$32,3,0)</f>
        <v>#N/A</v>
      </c>
      <c r="S5220" t="e">
        <f t="shared" si="163"/>
        <v>#N/A</v>
      </c>
    </row>
    <row r="5221" spans="1:19">
      <c r="A5221">
        <f>'Previous Trades Import_OMS Quer'!A5221</f>
        <v>0</v>
      </c>
      <c r="B5221">
        <f>'Previous Trades Import_OMS Quer'!B5221</f>
        <v>0</v>
      </c>
      <c r="C5221" s="22">
        <f>'Previous Trades Import_OMS Quer'!C5221</f>
        <v>0</v>
      </c>
      <c r="D5221">
        <f>'Previous Trades Import_OMS Quer'!D5221</f>
        <v>0</v>
      </c>
      <c r="E5221" s="22">
        <f>'Previous Trades Import_OMS Quer'!E5221</f>
        <v>0</v>
      </c>
      <c r="F5221">
        <f>'Previous Trades Import_OMS Quer'!F5221</f>
        <v>0</v>
      </c>
      <c r="G5221">
        <f>'Previous Trades Import_OMS Quer'!G5221</f>
        <v>0</v>
      </c>
      <c r="H5221">
        <f>'Previous Trades Import_OMS Quer'!H5221</f>
        <v>0</v>
      </c>
      <c r="I5221">
        <f>'Previous Trades Import_OMS Quer'!I5221</f>
        <v>0</v>
      </c>
      <c r="J5221">
        <f>'Previous Trades Import_OMS Quer'!J5221</f>
        <v>0</v>
      </c>
      <c r="K5221">
        <f>'Previous Trades Import_OMS Quer'!K5221</f>
        <v>0</v>
      </c>
      <c r="L5221">
        <f>'Previous Trades Import_OMS Quer'!L5221</f>
        <v>0</v>
      </c>
      <c r="M5221">
        <f>'Previous Trades Import_OMS Quer'!M5221</f>
        <v>0</v>
      </c>
      <c r="N5221">
        <f>'Previous Trades Import_OMS Quer'!N5221</f>
        <v>0</v>
      </c>
      <c r="O5221" t="str">
        <f>CLEAN('Previous Trades Import_OMS Quer'!O5221)</f>
        <v/>
      </c>
      <c r="Q5221" s="25">
        <f t="shared" si="162"/>
        <v>0</v>
      </c>
      <c r="R5221" s="25" t="e">
        <f>VLOOKUP(O5221,'Currency Balance'!$O$3:$Q$32,3,0)</f>
        <v>#N/A</v>
      </c>
      <c r="S5221" t="e">
        <f t="shared" si="163"/>
        <v>#N/A</v>
      </c>
    </row>
    <row r="5222" spans="1:19">
      <c r="A5222">
        <f>'Previous Trades Import_OMS Quer'!A5222</f>
        <v>0</v>
      </c>
      <c r="B5222">
        <f>'Previous Trades Import_OMS Quer'!B5222</f>
        <v>0</v>
      </c>
      <c r="C5222" s="22">
        <f>'Previous Trades Import_OMS Quer'!C5222</f>
        <v>0</v>
      </c>
      <c r="D5222">
        <f>'Previous Trades Import_OMS Quer'!D5222</f>
        <v>0</v>
      </c>
      <c r="E5222" s="22">
        <f>'Previous Trades Import_OMS Quer'!E5222</f>
        <v>0</v>
      </c>
      <c r="F5222">
        <f>'Previous Trades Import_OMS Quer'!F5222</f>
        <v>0</v>
      </c>
      <c r="G5222">
        <f>'Previous Trades Import_OMS Quer'!G5222</f>
        <v>0</v>
      </c>
      <c r="H5222">
        <f>'Previous Trades Import_OMS Quer'!H5222</f>
        <v>0</v>
      </c>
      <c r="I5222">
        <f>'Previous Trades Import_OMS Quer'!I5222</f>
        <v>0</v>
      </c>
      <c r="J5222">
        <f>'Previous Trades Import_OMS Quer'!J5222</f>
        <v>0</v>
      </c>
      <c r="K5222">
        <f>'Previous Trades Import_OMS Quer'!K5222</f>
        <v>0</v>
      </c>
      <c r="L5222">
        <f>'Previous Trades Import_OMS Quer'!L5222</f>
        <v>0</v>
      </c>
      <c r="M5222">
        <f>'Previous Trades Import_OMS Quer'!M5222</f>
        <v>0</v>
      </c>
      <c r="N5222">
        <f>'Previous Trades Import_OMS Quer'!N5222</f>
        <v>0</v>
      </c>
      <c r="O5222" t="str">
        <f>CLEAN('Previous Trades Import_OMS Quer'!O5222)</f>
        <v/>
      </c>
      <c r="Q5222" s="25">
        <f t="shared" si="162"/>
        <v>0</v>
      </c>
      <c r="R5222" s="25" t="e">
        <f>VLOOKUP(O5222,'Currency Balance'!$O$3:$Q$32,3,0)</f>
        <v>#N/A</v>
      </c>
      <c r="S5222" t="e">
        <f t="shared" si="163"/>
        <v>#N/A</v>
      </c>
    </row>
    <row r="5223" spans="1:19">
      <c r="A5223">
        <f>'Previous Trades Import_OMS Quer'!A5223</f>
        <v>0</v>
      </c>
      <c r="B5223">
        <f>'Previous Trades Import_OMS Quer'!B5223</f>
        <v>0</v>
      </c>
      <c r="C5223" s="22">
        <f>'Previous Trades Import_OMS Quer'!C5223</f>
        <v>0</v>
      </c>
      <c r="D5223">
        <f>'Previous Trades Import_OMS Quer'!D5223</f>
        <v>0</v>
      </c>
      <c r="E5223" s="22">
        <f>'Previous Trades Import_OMS Quer'!E5223</f>
        <v>0</v>
      </c>
      <c r="F5223">
        <f>'Previous Trades Import_OMS Quer'!F5223</f>
        <v>0</v>
      </c>
      <c r="G5223">
        <f>'Previous Trades Import_OMS Quer'!G5223</f>
        <v>0</v>
      </c>
      <c r="H5223">
        <f>'Previous Trades Import_OMS Quer'!H5223</f>
        <v>0</v>
      </c>
      <c r="I5223">
        <f>'Previous Trades Import_OMS Quer'!I5223</f>
        <v>0</v>
      </c>
      <c r="J5223">
        <f>'Previous Trades Import_OMS Quer'!J5223</f>
        <v>0</v>
      </c>
      <c r="K5223">
        <f>'Previous Trades Import_OMS Quer'!K5223</f>
        <v>0</v>
      </c>
      <c r="L5223">
        <f>'Previous Trades Import_OMS Quer'!L5223</f>
        <v>0</v>
      </c>
      <c r="M5223">
        <f>'Previous Trades Import_OMS Quer'!M5223</f>
        <v>0</v>
      </c>
      <c r="N5223">
        <f>'Previous Trades Import_OMS Quer'!N5223</f>
        <v>0</v>
      </c>
      <c r="O5223" t="str">
        <f>CLEAN('Previous Trades Import_OMS Quer'!O5223)</f>
        <v/>
      </c>
      <c r="Q5223" s="25">
        <f t="shared" si="162"/>
        <v>0</v>
      </c>
      <c r="R5223" s="25" t="e">
        <f>VLOOKUP(O5223,'Currency Balance'!$O$3:$Q$32,3,0)</f>
        <v>#N/A</v>
      </c>
      <c r="S5223" t="e">
        <f t="shared" si="163"/>
        <v>#N/A</v>
      </c>
    </row>
    <row r="5224" spans="1:19">
      <c r="A5224">
        <f>'Previous Trades Import_OMS Quer'!A5224</f>
        <v>0</v>
      </c>
      <c r="B5224">
        <f>'Previous Trades Import_OMS Quer'!B5224</f>
        <v>0</v>
      </c>
      <c r="C5224" s="22">
        <f>'Previous Trades Import_OMS Quer'!C5224</f>
        <v>0</v>
      </c>
      <c r="D5224">
        <f>'Previous Trades Import_OMS Quer'!D5224</f>
        <v>0</v>
      </c>
      <c r="E5224" s="22">
        <f>'Previous Trades Import_OMS Quer'!E5224</f>
        <v>0</v>
      </c>
      <c r="F5224">
        <f>'Previous Trades Import_OMS Quer'!F5224</f>
        <v>0</v>
      </c>
      <c r="G5224">
        <f>'Previous Trades Import_OMS Quer'!G5224</f>
        <v>0</v>
      </c>
      <c r="H5224">
        <f>'Previous Trades Import_OMS Quer'!H5224</f>
        <v>0</v>
      </c>
      <c r="I5224">
        <f>'Previous Trades Import_OMS Quer'!I5224</f>
        <v>0</v>
      </c>
      <c r="J5224">
        <f>'Previous Trades Import_OMS Quer'!J5224</f>
        <v>0</v>
      </c>
      <c r="K5224">
        <f>'Previous Trades Import_OMS Quer'!K5224</f>
        <v>0</v>
      </c>
      <c r="L5224">
        <f>'Previous Trades Import_OMS Quer'!L5224</f>
        <v>0</v>
      </c>
      <c r="M5224">
        <f>'Previous Trades Import_OMS Quer'!M5224</f>
        <v>0</v>
      </c>
      <c r="N5224">
        <f>'Previous Trades Import_OMS Quer'!N5224</f>
        <v>0</v>
      </c>
      <c r="O5224" t="str">
        <f>CLEAN('Previous Trades Import_OMS Quer'!O5224)</f>
        <v/>
      </c>
      <c r="Q5224" s="25">
        <f t="shared" si="162"/>
        <v>0</v>
      </c>
      <c r="R5224" s="25" t="e">
        <f>VLOOKUP(O5224,'Currency Balance'!$O$3:$Q$32,3,0)</f>
        <v>#N/A</v>
      </c>
      <c r="S5224" t="e">
        <f t="shared" si="163"/>
        <v>#N/A</v>
      </c>
    </row>
    <row r="5225" spans="1:19">
      <c r="A5225">
        <f>'Previous Trades Import_OMS Quer'!A5225</f>
        <v>0</v>
      </c>
      <c r="B5225">
        <f>'Previous Trades Import_OMS Quer'!B5225</f>
        <v>0</v>
      </c>
      <c r="C5225" s="22">
        <f>'Previous Trades Import_OMS Quer'!C5225</f>
        <v>0</v>
      </c>
      <c r="D5225">
        <f>'Previous Trades Import_OMS Quer'!D5225</f>
        <v>0</v>
      </c>
      <c r="E5225" s="22">
        <f>'Previous Trades Import_OMS Quer'!E5225</f>
        <v>0</v>
      </c>
      <c r="F5225">
        <f>'Previous Trades Import_OMS Quer'!F5225</f>
        <v>0</v>
      </c>
      <c r="G5225">
        <f>'Previous Trades Import_OMS Quer'!G5225</f>
        <v>0</v>
      </c>
      <c r="H5225">
        <f>'Previous Trades Import_OMS Quer'!H5225</f>
        <v>0</v>
      </c>
      <c r="I5225">
        <f>'Previous Trades Import_OMS Quer'!I5225</f>
        <v>0</v>
      </c>
      <c r="J5225">
        <f>'Previous Trades Import_OMS Quer'!J5225</f>
        <v>0</v>
      </c>
      <c r="K5225">
        <f>'Previous Trades Import_OMS Quer'!K5225</f>
        <v>0</v>
      </c>
      <c r="L5225">
        <f>'Previous Trades Import_OMS Quer'!L5225</f>
        <v>0</v>
      </c>
      <c r="M5225">
        <f>'Previous Trades Import_OMS Quer'!M5225</f>
        <v>0</v>
      </c>
      <c r="N5225">
        <f>'Previous Trades Import_OMS Quer'!N5225</f>
        <v>0</v>
      </c>
      <c r="O5225" t="str">
        <f>CLEAN('Previous Trades Import_OMS Quer'!O5225)</f>
        <v/>
      </c>
      <c r="Q5225" s="25">
        <f t="shared" si="162"/>
        <v>0</v>
      </c>
      <c r="R5225" s="25" t="e">
        <f>VLOOKUP(O5225,'Currency Balance'!$O$3:$Q$32,3,0)</f>
        <v>#N/A</v>
      </c>
      <c r="S5225" t="e">
        <f t="shared" si="163"/>
        <v>#N/A</v>
      </c>
    </row>
    <row r="5226" spans="1:19">
      <c r="A5226">
        <f>'Previous Trades Import_OMS Quer'!A5226</f>
        <v>0</v>
      </c>
      <c r="B5226">
        <f>'Previous Trades Import_OMS Quer'!B5226</f>
        <v>0</v>
      </c>
      <c r="C5226" s="22">
        <f>'Previous Trades Import_OMS Quer'!C5226</f>
        <v>0</v>
      </c>
      <c r="D5226">
        <f>'Previous Trades Import_OMS Quer'!D5226</f>
        <v>0</v>
      </c>
      <c r="E5226" s="22">
        <f>'Previous Trades Import_OMS Quer'!E5226</f>
        <v>0</v>
      </c>
      <c r="F5226">
        <f>'Previous Trades Import_OMS Quer'!F5226</f>
        <v>0</v>
      </c>
      <c r="G5226">
        <f>'Previous Trades Import_OMS Quer'!G5226</f>
        <v>0</v>
      </c>
      <c r="H5226">
        <f>'Previous Trades Import_OMS Quer'!H5226</f>
        <v>0</v>
      </c>
      <c r="I5226">
        <f>'Previous Trades Import_OMS Quer'!I5226</f>
        <v>0</v>
      </c>
      <c r="J5226">
        <f>'Previous Trades Import_OMS Quer'!J5226</f>
        <v>0</v>
      </c>
      <c r="K5226">
        <f>'Previous Trades Import_OMS Quer'!K5226</f>
        <v>0</v>
      </c>
      <c r="L5226">
        <f>'Previous Trades Import_OMS Quer'!L5226</f>
        <v>0</v>
      </c>
      <c r="M5226">
        <f>'Previous Trades Import_OMS Quer'!M5226</f>
        <v>0</v>
      </c>
      <c r="N5226">
        <f>'Previous Trades Import_OMS Quer'!N5226</f>
        <v>0</v>
      </c>
      <c r="O5226" t="str">
        <f>CLEAN('Previous Trades Import_OMS Quer'!O5226)</f>
        <v/>
      </c>
      <c r="Q5226" s="25">
        <f t="shared" si="162"/>
        <v>0</v>
      </c>
      <c r="R5226" s="25" t="e">
        <f>VLOOKUP(O5226,'Currency Balance'!$O$3:$Q$32,3,0)</f>
        <v>#N/A</v>
      </c>
      <c r="S5226" t="e">
        <f t="shared" si="163"/>
        <v>#N/A</v>
      </c>
    </row>
    <row r="5227" spans="1:19">
      <c r="A5227">
        <f>'Previous Trades Import_OMS Quer'!A5227</f>
        <v>0</v>
      </c>
      <c r="B5227">
        <f>'Previous Trades Import_OMS Quer'!B5227</f>
        <v>0</v>
      </c>
      <c r="C5227" s="22">
        <f>'Previous Trades Import_OMS Quer'!C5227</f>
        <v>0</v>
      </c>
      <c r="D5227">
        <f>'Previous Trades Import_OMS Quer'!D5227</f>
        <v>0</v>
      </c>
      <c r="E5227" s="22">
        <f>'Previous Trades Import_OMS Quer'!E5227</f>
        <v>0</v>
      </c>
      <c r="F5227">
        <f>'Previous Trades Import_OMS Quer'!F5227</f>
        <v>0</v>
      </c>
      <c r="G5227">
        <f>'Previous Trades Import_OMS Quer'!G5227</f>
        <v>0</v>
      </c>
      <c r="H5227">
        <f>'Previous Trades Import_OMS Quer'!H5227</f>
        <v>0</v>
      </c>
      <c r="I5227">
        <f>'Previous Trades Import_OMS Quer'!I5227</f>
        <v>0</v>
      </c>
      <c r="J5227">
        <f>'Previous Trades Import_OMS Quer'!J5227</f>
        <v>0</v>
      </c>
      <c r="K5227">
        <f>'Previous Trades Import_OMS Quer'!K5227</f>
        <v>0</v>
      </c>
      <c r="L5227">
        <f>'Previous Trades Import_OMS Quer'!L5227</f>
        <v>0</v>
      </c>
      <c r="M5227">
        <f>'Previous Trades Import_OMS Quer'!M5227</f>
        <v>0</v>
      </c>
      <c r="N5227">
        <f>'Previous Trades Import_OMS Quer'!N5227</f>
        <v>0</v>
      </c>
      <c r="O5227" t="str">
        <f>CLEAN('Previous Trades Import_OMS Quer'!O5227)</f>
        <v/>
      </c>
      <c r="Q5227" s="25">
        <f t="shared" si="162"/>
        <v>0</v>
      </c>
      <c r="R5227" s="25" t="e">
        <f>VLOOKUP(O5227,'Currency Balance'!$O$3:$Q$32,3,0)</f>
        <v>#N/A</v>
      </c>
      <c r="S5227" t="e">
        <f t="shared" si="163"/>
        <v>#N/A</v>
      </c>
    </row>
    <row r="5228" spans="1:19">
      <c r="A5228">
        <f>'Previous Trades Import_OMS Quer'!A5228</f>
        <v>0</v>
      </c>
      <c r="B5228">
        <f>'Previous Trades Import_OMS Quer'!B5228</f>
        <v>0</v>
      </c>
      <c r="C5228" s="22">
        <f>'Previous Trades Import_OMS Quer'!C5228</f>
        <v>0</v>
      </c>
      <c r="D5228">
        <f>'Previous Trades Import_OMS Quer'!D5228</f>
        <v>0</v>
      </c>
      <c r="E5228" s="22">
        <f>'Previous Trades Import_OMS Quer'!E5228</f>
        <v>0</v>
      </c>
      <c r="F5228">
        <f>'Previous Trades Import_OMS Quer'!F5228</f>
        <v>0</v>
      </c>
      <c r="G5228">
        <f>'Previous Trades Import_OMS Quer'!G5228</f>
        <v>0</v>
      </c>
      <c r="H5228">
        <f>'Previous Trades Import_OMS Quer'!H5228</f>
        <v>0</v>
      </c>
      <c r="I5228">
        <f>'Previous Trades Import_OMS Quer'!I5228</f>
        <v>0</v>
      </c>
      <c r="J5228">
        <f>'Previous Trades Import_OMS Quer'!J5228</f>
        <v>0</v>
      </c>
      <c r="K5228">
        <f>'Previous Trades Import_OMS Quer'!K5228</f>
        <v>0</v>
      </c>
      <c r="L5228">
        <f>'Previous Trades Import_OMS Quer'!L5228</f>
        <v>0</v>
      </c>
      <c r="M5228">
        <f>'Previous Trades Import_OMS Quer'!M5228</f>
        <v>0</v>
      </c>
      <c r="N5228">
        <f>'Previous Trades Import_OMS Quer'!N5228</f>
        <v>0</v>
      </c>
      <c r="O5228" t="str">
        <f>CLEAN('Previous Trades Import_OMS Quer'!O5228)</f>
        <v/>
      </c>
      <c r="Q5228" s="25">
        <f t="shared" si="162"/>
        <v>0</v>
      </c>
      <c r="R5228" s="25" t="e">
        <f>VLOOKUP(O5228,'Currency Balance'!$O$3:$Q$32,3,0)</f>
        <v>#N/A</v>
      </c>
      <c r="S5228" t="e">
        <f t="shared" si="163"/>
        <v>#N/A</v>
      </c>
    </row>
    <row r="5229" spans="1:19">
      <c r="A5229">
        <f>'Previous Trades Import_OMS Quer'!A5229</f>
        <v>0</v>
      </c>
      <c r="B5229">
        <f>'Previous Trades Import_OMS Quer'!B5229</f>
        <v>0</v>
      </c>
      <c r="C5229" s="22">
        <f>'Previous Trades Import_OMS Quer'!C5229</f>
        <v>0</v>
      </c>
      <c r="D5229">
        <f>'Previous Trades Import_OMS Quer'!D5229</f>
        <v>0</v>
      </c>
      <c r="E5229" s="22">
        <f>'Previous Trades Import_OMS Quer'!E5229</f>
        <v>0</v>
      </c>
      <c r="F5229">
        <f>'Previous Trades Import_OMS Quer'!F5229</f>
        <v>0</v>
      </c>
      <c r="G5229">
        <f>'Previous Trades Import_OMS Quer'!G5229</f>
        <v>0</v>
      </c>
      <c r="H5229">
        <f>'Previous Trades Import_OMS Quer'!H5229</f>
        <v>0</v>
      </c>
      <c r="I5229">
        <f>'Previous Trades Import_OMS Quer'!I5229</f>
        <v>0</v>
      </c>
      <c r="J5229">
        <f>'Previous Trades Import_OMS Quer'!J5229</f>
        <v>0</v>
      </c>
      <c r="K5229">
        <f>'Previous Trades Import_OMS Quer'!K5229</f>
        <v>0</v>
      </c>
      <c r="L5229">
        <f>'Previous Trades Import_OMS Quer'!L5229</f>
        <v>0</v>
      </c>
      <c r="M5229">
        <f>'Previous Trades Import_OMS Quer'!M5229</f>
        <v>0</v>
      </c>
      <c r="N5229">
        <f>'Previous Trades Import_OMS Quer'!N5229</f>
        <v>0</v>
      </c>
      <c r="O5229" t="str">
        <f>CLEAN('Previous Trades Import_OMS Quer'!O5229)</f>
        <v/>
      </c>
      <c r="Q5229" s="25">
        <f t="shared" si="162"/>
        <v>0</v>
      </c>
      <c r="R5229" s="25" t="e">
        <f>VLOOKUP(O5229,'Currency Balance'!$O$3:$Q$32,3,0)</f>
        <v>#N/A</v>
      </c>
      <c r="S5229" t="e">
        <f t="shared" si="163"/>
        <v>#N/A</v>
      </c>
    </row>
    <row r="5230" spans="1:19">
      <c r="A5230">
        <f>'Previous Trades Import_OMS Quer'!A5230</f>
        <v>0</v>
      </c>
      <c r="B5230">
        <f>'Previous Trades Import_OMS Quer'!B5230</f>
        <v>0</v>
      </c>
      <c r="C5230" s="22">
        <f>'Previous Trades Import_OMS Quer'!C5230</f>
        <v>0</v>
      </c>
      <c r="D5230">
        <f>'Previous Trades Import_OMS Quer'!D5230</f>
        <v>0</v>
      </c>
      <c r="E5230" s="22">
        <f>'Previous Trades Import_OMS Quer'!E5230</f>
        <v>0</v>
      </c>
      <c r="F5230">
        <f>'Previous Trades Import_OMS Quer'!F5230</f>
        <v>0</v>
      </c>
      <c r="G5230">
        <f>'Previous Trades Import_OMS Quer'!G5230</f>
        <v>0</v>
      </c>
      <c r="H5230">
        <f>'Previous Trades Import_OMS Quer'!H5230</f>
        <v>0</v>
      </c>
      <c r="I5230">
        <f>'Previous Trades Import_OMS Quer'!I5230</f>
        <v>0</v>
      </c>
      <c r="J5230">
        <f>'Previous Trades Import_OMS Quer'!J5230</f>
        <v>0</v>
      </c>
      <c r="K5230">
        <f>'Previous Trades Import_OMS Quer'!K5230</f>
        <v>0</v>
      </c>
      <c r="L5230">
        <f>'Previous Trades Import_OMS Quer'!L5230</f>
        <v>0</v>
      </c>
      <c r="M5230">
        <f>'Previous Trades Import_OMS Quer'!M5230</f>
        <v>0</v>
      </c>
      <c r="N5230">
        <f>'Previous Trades Import_OMS Quer'!N5230</f>
        <v>0</v>
      </c>
      <c r="O5230" t="str">
        <f>CLEAN('Previous Trades Import_OMS Quer'!O5230)</f>
        <v/>
      </c>
      <c r="Q5230" s="25">
        <f t="shared" si="162"/>
        <v>0</v>
      </c>
      <c r="R5230" s="25" t="e">
        <f>VLOOKUP(O5230,'Currency Balance'!$O$3:$Q$32,3,0)</f>
        <v>#N/A</v>
      </c>
      <c r="S5230" t="e">
        <f t="shared" si="163"/>
        <v>#N/A</v>
      </c>
    </row>
    <row r="5231" spans="1:19">
      <c r="A5231">
        <f>'Previous Trades Import_OMS Quer'!A5231</f>
        <v>0</v>
      </c>
      <c r="B5231">
        <f>'Previous Trades Import_OMS Quer'!B5231</f>
        <v>0</v>
      </c>
      <c r="C5231" s="22">
        <f>'Previous Trades Import_OMS Quer'!C5231</f>
        <v>0</v>
      </c>
      <c r="D5231">
        <f>'Previous Trades Import_OMS Quer'!D5231</f>
        <v>0</v>
      </c>
      <c r="E5231" s="22">
        <f>'Previous Trades Import_OMS Quer'!E5231</f>
        <v>0</v>
      </c>
      <c r="F5231">
        <f>'Previous Trades Import_OMS Quer'!F5231</f>
        <v>0</v>
      </c>
      <c r="G5231">
        <f>'Previous Trades Import_OMS Quer'!G5231</f>
        <v>0</v>
      </c>
      <c r="H5231">
        <f>'Previous Trades Import_OMS Quer'!H5231</f>
        <v>0</v>
      </c>
      <c r="I5231">
        <f>'Previous Trades Import_OMS Quer'!I5231</f>
        <v>0</v>
      </c>
      <c r="J5231">
        <f>'Previous Trades Import_OMS Quer'!J5231</f>
        <v>0</v>
      </c>
      <c r="K5231">
        <f>'Previous Trades Import_OMS Quer'!K5231</f>
        <v>0</v>
      </c>
      <c r="L5231">
        <f>'Previous Trades Import_OMS Quer'!L5231</f>
        <v>0</v>
      </c>
      <c r="M5231">
        <f>'Previous Trades Import_OMS Quer'!M5231</f>
        <v>0</v>
      </c>
      <c r="N5231">
        <f>'Previous Trades Import_OMS Quer'!N5231</f>
        <v>0</v>
      </c>
      <c r="O5231" t="str">
        <f>CLEAN('Previous Trades Import_OMS Quer'!O5231)</f>
        <v/>
      </c>
      <c r="Q5231" s="25">
        <f t="shared" si="162"/>
        <v>0</v>
      </c>
      <c r="R5231" s="25" t="e">
        <f>VLOOKUP(O5231,'Currency Balance'!$O$3:$Q$32,3,0)</f>
        <v>#N/A</v>
      </c>
      <c r="S5231" t="e">
        <f t="shared" si="163"/>
        <v>#N/A</v>
      </c>
    </row>
    <row r="5232" spans="1:19">
      <c r="A5232">
        <f>'Previous Trades Import_OMS Quer'!A5232</f>
        <v>0</v>
      </c>
      <c r="B5232">
        <f>'Previous Trades Import_OMS Quer'!B5232</f>
        <v>0</v>
      </c>
      <c r="C5232" s="22">
        <f>'Previous Trades Import_OMS Quer'!C5232</f>
        <v>0</v>
      </c>
      <c r="D5232">
        <f>'Previous Trades Import_OMS Quer'!D5232</f>
        <v>0</v>
      </c>
      <c r="E5232" s="22">
        <f>'Previous Trades Import_OMS Quer'!E5232</f>
        <v>0</v>
      </c>
      <c r="F5232">
        <f>'Previous Trades Import_OMS Quer'!F5232</f>
        <v>0</v>
      </c>
      <c r="G5232">
        <f>'Previous Trades Import_OMS Quer'!G5232</f>
        <v>0</v>
      </c>
      <c r="H5232">
        <f>'Previous Trades Import_OMS Quer'!H5232</f>
        <v>0</v>
      </c>
      <c r="I5232">
        <f>'Previous Trades Import_OMS Quer'!I5232</f>
        <v>0</v>
      </c>
      <c r="J5232">
        <f>'Previous Trades Import_OMS Quer'!J5232</f>
        <v>0</v>
      </c>
      <c r="K5232">
        <f>'Previous Trades Import_OMS Quer'!K5232</f>
        <v>0</v>
      </c>
      <c r="L5232">
        <f>'Previous Trades Import_OMS Quer'!L5232</f>
        <v>0</v>
      </c>
      <c r="M5232">
        <f>'Previous Trades Import_OMS Quer'!M5232</f>
        <v>0</v>
      </c>
      <c r="N5232">
        <f>'Previous Trades Import_OMS Quer'!N5232</f>
        <v>0</v>
      </c>
      <c r="O5232" t="str">
        <f>CLEAN('Previous Trades Import_OMS Quer'!O5232)</f>
        <v/>
      </c>
      <c r="Q5232" s="25">
        <f t="shared" si="162"/>
        <v>0</v>
      </c>
      <c r="R5232" s="25" t="e">
        <f>VLOOKUP(O5232,'Currency Balance'!$O$3:$Q$32,3,0)</f>
        <v>#N/A</v>
      </c>
      <c r="S5232" t="e">
        <f t="shared" si="163"/>
        <v>#N/A</v>
      </c>
    </row>
    <row r="5233" spans="1:19">
      <c r="A5233">
        <f>'Previous Trades Import_OMS Quer'!A5233</f>
        <v>0</v>
      </c>
      <c r="B5233">
        <f>'Previous Trades Import_OMS Quer'!B5233</f>
        <v>0</v>
      </c>
      <c r="C5233" s="22">
        <f>'Previous Trades Import_OMS Quer'!C5233</f>
        <v>0</v>
      </c>
      <c r="D5233">
        <f>'Previous Trades Import_OMS Quer'!D5233</f>
        <v>0</v>
      </c>
      <c r="E5233" s="22">
        <f>'Previous Trades Import_OMS Quer'!E5233</f>
        <v>0</v>
      </c>
      <c r="F5233">
        <f>'Previous Trades Import_OMS Quer'!F5233</f>
        <v>0</v>
      </c>
      <c r="G5233">
        <f>'Previous Trades Import_OMS Quer'!G5233</f>
        <v>0</v>
      </c>
      <c r="H5233">
        <f>'Previous Trades Import_OMS Quer'!H5233</f>
        <v>0</v>
      </c>
      <c r="I5233">
        <f>'Previous Trades Import_OMS Quer'!I5233</f>
        <v>0</v>
      </c>
      <c r="J5233">
        <f>'Previous Trades Import_OMS Quer'!J5233</f>
        <v>0</v>
      </c>
      <c r="K5233">
        <f>'Previous Trades Import_OMS Quer'!K5233</f>
        <v>0</v>
      </c>
      <c r="L5233">
        <f>'Previous Trades Import_OMS Quer'!L5233</f>
        <v>0</v>
      </c>
      <c r="M5233">
        <f>'Previous Trades Import_OMS Quer'!M5233</f>
        <v>0</v>
      </c>
      <c r="N5233">
        <f>'Previous Trades Import_OMS Quer'!N5233</f>
        <v>0</v>
      </c>
      <c r="O5233" t="str">
        <f>CLEAN('Previous Trades Import_OMS Quer'!O5233)</f>
        <v/>
      </c>
      <c r="Q5233" s="25">
        <f t="shared" si="162"/>
        <v>0</v>
      </c>
      <c r="R5233" s="25" t="e">
        <f>VLOOKUP(O5233,'Currency Balance'!$O$3:$Q$32,3,0)</f>
        <v>#N/A</v>
      </c>
      <c r="S5233" t="e">
        <f t="shared" si="163"/>
        <v>#N/A</v>
      </c>
    </row>
    <row r="5234" spans="1:19">
      <c r="A5234">
        <f>'Previous Trades Import_OMS Quer'!A5234</f>
        <v>0</v>
      </c>
      <c r="B5234">
        <f>'Previous Trades Import_OMS Quer'!B5234</f>
        <v>0</v>
      </c>
      <c r="C5234" s="22">
        <f>'Previous Trades Import_OMS Quer'!C5234</f>
        <v>0</v>
      </c>
      <c r="D5234">
        <f>'Previous Trades Import_OMS Quer'!D5234</f>
        <v>0</v>
      </c>
      <c r="E5234" s="22">
        <f>'Previous Trades Import_OMS Quer'!E5234</f>
        <v>0</v>
      </c>
      <c r="F5234">
        <f>'Previous Trades Import_OMS Quer'!F5234</f>
        <v>0</v>
      </c>
      <c r="G5234">
        <f>'Previous Trades Import_OMS Quer'!G5234</f>
        <v>0</v>
      </c>
      <c r="H5234">
        <f>'Previous Trades Import_OMS Quer'!H5234</f>
        <v>0</v>
      </c>
      <c r="I5234">
        <f>'Previous Trades Import_OMS Quer'!I5234</f>
        <v>0</v>
      </c>
      <c r="J5234">
        <f>'Previous Trades Import_OMS Quer'!J5234</f>
        <v>0</v>
      </c>
      <c r="K5234">
        <f>'Previous Trades Import_OMS Quer'!K5234</f>
        <v>0</v>
      </c>
      <c r="L5234">
        <f>'Previous Trades Import_OMS Quer'!L5234</f>
        <v>0</v>
      </c>
      <c r="M5234">
        <f>'Previous Trades Import_OMS Quer'!M5234</f>
        <v>0</v>
      </c>
      <c r="N5234">
        <f>'Previous Trades Import_OMS Quer'!N5234</f>
        <v>0</v>
      </c>
      <c r="O5234" t="str">
        <f>CLEAN('Previous Trades Import_OMS Quer'!O5234)</f>
        <v/>
      </c>
      <c r="Q5234" s="25">
        <f t="shared" si="162"/>
        <v>0</v>
      </c>
      <c r="R5234" s="25" t="e">
        <f>VLOOKUP(O5234,'Currency Balance'!$O$3:$Q$32,3,0)</f>
        <v>#N/A</v>
      </c>
      <c r="S5234" t="e">
        <f t="shared" si="163"/>
        <v>#N/A</v>
      </c>
    </row>
    <row r="5235" spans="1:19">
      <c r="A5235">
        <f>'Previous Trades Import_OMS Quer'!A5235</f>
        <v>0</v>
      </c>
      <c r="B5235">
        <f>'Previous Trades Import_OMS Quer'!B5235</f>
        <v>0</v>
      </c>
      <c r="C5235" s="22">
        <f>'Previous Trades Import_OMS Quer'!C5235</f>
        <v>0</v>
      </c>
      <c r="D5235">
        <f>'Previous Trades Import_OMS Quer'!D5235</f>
        <v>0</v>
      </c>
      <c r="E5235" s="22">
        <f>'Previous Trades Import_OMS Quer'!E5235</f>
        <v>0</v>
      </c>
      <c r="F5235">
        <f>'Previous Trades Import_OMS Quer'!F5235</f>
        <v>0</v>
      </c>
      <c r="G5235">
        <f>'Previous Trades Import_OMS Quer'!G5235</f>
        <v>0</v>
      </c>
      <c r="H5235">
        <f>'Previous Trades Import_OMS Quer'!H5235</f>
        <v>0</v>
      </c>
      <c r="I5235">
        <f>'Previous Trades Import_OMS Quer'!I5235</f>
        <v>0</v>
      </c>
      <c r="J5235">
        <f>'Previous Trades Import_OMS Quer'!J5235</f>
        <v>0</v>
      </c>
      <c r="K5235">
        <f>'Previous Trades Import_OMS Quer'!K5235</f>
        <v>0</v>
      </c>
      <c r="L5235">
        <f>'Previous Trades Import_OMS Quer'!L5235</f>
        <v>0</v>
      </c>
      <c r="M5235">
        <f>'Previous Trades Import_OMS Quer'!M5235</f>
        <v>0</v>
      </c>
      <c r="N5235">
        <f>'Previous Trades Import_OMS Quer'!N5235</f>
        <v>0</v>
      </c>
      <c r="O5235" t="str">
        <f>CLEAN('Previous Trades Import_OMS Quer'!O5235)</f>
        <v/>
      </c>
      <c r="Q5235" s="25">
        <f t="shared" si="162"/>
        <v>0</v>
      </c>
      <c r="R5235" s="25" t="e">
        <f>VLOOKUP(O5235,'Currency Balance'!$O$3:$Q$32,3,0)</f>
        <v>#N/A</v>
      </c>
      <c r="S5235" t="e">
        <f t="shared" si="163"/>
        <v>#N/A</v>
      </c>
    </row>
    <row r="5236" spans="1:19">
      <c r="A5236">
        <f>'Previous Trades Import_OMS Quer'!A5236</f>
        <v>0</v>
      </c>
      <c r="B5236">
        <f>'Previous Trades Import_OMS Quer'!B5236</f>
        <v>0</v>
      </c>
      <c r="C5236" s="22">
        <f>'Previous Trades Import_OMS Quer'!C5236</f>
        <v>0</v>
      </c>
      <c r="D5236">
        <f>'Previous Trades Import_OMS Quer'!D5236</f>
        <v>0</v>
      </c>
      <c r="E5236" s="22">
        <f>'Previous Trades Import_OMS Quer'!E5236</f>
        <v>0</v>
      </c>
      <c r="F5236">
        <f>'Previous Trades Import_OMS Quer'!F5236</f>
        <v>0</v>
      </c>
      <c r="G5236">
        <f>'Previous Trades Import_OMS Quer'!G5236</f>
        <v>0</v>
      </c>
      <c r="H5236">
        <f>'Previous Trades Import_OMS Quer'!H5236</f>
        <v>0</v>
      </c>
      <c r="I5236">
        <f>'Previous Trades Import_OMS Quer'!I5236</f>
        <v>0</v>
      </c>
      <c r="J5236">
        <f>'Previous Trades Import_OMS Quer'!J5236</f>
        <v>0</v>
      </c>
      <c r="K5236">
        <f>'Previous Trades Import_OMS Quer'!K5236</f>
        <v>0</v>
      </c>
      <c r="L5236">
        <f>'Previous Trades Import_OMS Quer'!L5236</f>
        <v>0</v>
      </c>
      <c r="M5236">
        <f>'Previous Trades Import_OMS Quer'!M5236</f>
        <v>0</v>
      </c>
      <c r="N5236">
        <f>'Previous Trades Import_OMS Quer'!N5236</f>
        <v>0</v>
      </c>
      <c r="O5236" t="str">
        <f>CLEAN('Previous Trades Import_OMS Quer'!O5236)</f>
        <v/>
      </c>
      <c r="Q5236" s="25">
        <f t="shared" si="162"/>
        <v>0</v>
      </c>
      <c r="R5236" s="25" t="e">
        <f>VLOOKUP(O5236,'Currency Balance'!$O$3:$Q$32,3,0)</f>
        <v>#N/A</v>
      </c>
      <c r="S5236" t="e">
        <f t="shared" si="163"/>
        <v>#N/A</v>
      </c>
    </row>
    <row r="5237" spans="1:19">
      <c r="A5237">
        <f>'Previous Trades Import_OMS Quer'!A5237</f>
        <v>0</v>
      </c>
      <c r="B5237">
        <f>'Previous Trades Import_OMS Quer'!B5237</f>
        <v>0</v>
      </c>
      <c r="C5237" s="22">
        <f>'Previous Trades Import_OMS Quer'!C5237</f>
        <v>0</v>
      </c>
      <c r="D5237">
        <f>'Previous Trades Import_OMS Quer'!D5237</f>
        <v>0</v>
      </c>
      <c r="E5237" s="22">
        <f>'Previous Trades Import_OMS Quer'!E5237</f>
        <v>0</v>
      </c>
      <c r="F5237">
        <f>'Previous Trades Import_OMS Quer'!F5237</f>
        <v>0</v>
      </c>
      <c r="G5237">
        <f>'Previous Trades Import_OMS Quer'!G5237</f>
        <v>0</v>
      </c>
      <c r="H5237">
        <f>'Previous Trades Import_OMS Quer'!H5237</f>
        <v>0</v>
      </c>
      <c r="I5237">
        <f>'Previous Trades Import_OMS Quer'!I5237</f>
        <v>0</v>
      </c>
      <c r="J5237">
        <f>'Previous Trades Import_OMS Quer'!J5237</f>
        <v>0</v>
      </c>
      <c r="K5237">
        <f>'Previous Trades Import_OMS Quer'!K5237</f>
        <v>0</v>
      </c>
      <c r="L5237">
        <f>'Previous Trades Import_OMS Quer'!L5237</f>
        <v>0</v>
      </c>
      <c r="M5237">
        <f>'Previous Trades Import_OMS Quer'!M5237</f>
        <v>0</v>
      </c>
      <c r="N5237">
        <f>'Previous Trades Import_OMS Quer'!N5237</f>
        <v>0</v>
      </c>
      <c r="O5237" t="str">
        <f>CLEAN('Previous Trades Import_OMS Quer'!O5237)</f>
        <v/>
      </c>
      <c r="Q5237" s="25">
        <f t="shared" si="162"/>
        <v>0</v>
      </c>
      <c r="R5237" s="25" t="e">
        <f>VLOOKUP(O5237,'Currency Balance'!$O$3:$Q$32,3,0)</f>
        <v>#N/A</v>
      </c>
      <c r="S5237" t="e">
        <f t="shared" si="163"/>
        <v>#N/A</v>
      </c>
    </row>
    <row r="5238" spans="1:19">
      <c r="A5238">
        <f>'Previous Trades Import_OMS Quer'!A5238</f>
        <v>0</v>
      </c>
      <c r="B5238">
        <f>'Previous Trades Import_OMS Quer'!B5238</f>
        <v>0</v>
      </c>
      <c r="C5238" s="22">
        <f>'Previous Trades Import_OMS Quer'!C5238</f>
        <v>0</v>
      </c>
      <c r="D5238">
        <f>'Previous Trades Import_OMS Quer'!D5238</f>
        <v>0</v>
      </c>
      <c r="E5238" s="22">
        <f>'Previous Trades Import_OMS Quer'!E5238</f>
        <v>0</v>
      </c>
      <c r="F5238">
        <f>'Previous Trades Import_OMS Quer'!F5238</f>
        <v>0</v>
      </c>
      <c r="G5238">
        <f>'Previous Trades Import_OMS Quer'!G5238</f>
        <v>0</v>
      </c>
      <c r="H5238">
        <f>'Previous Trades Import_OMS Quer'!H5238</f>
        <v>0</v>
      </c>
      <c r="I5238">
        <f>'Previous Trades Import_OMS Quer'!I5238</f>
        <v>0</v>
      </c>
      <c r="J5238">
        <f>'Previous Trades Import_OMS Quer'!J5238</f>
        <v>0</v>
      </c>
      <c r="K5238">
        <f>'Previous Trades Import_OMS Quer'!K5238</f>
        <v>0</v>
      </c>
      <c r="L5238">
        <f>'Previous Trades Import_OMS Quer'!L5238</f>
        <v>0</v>
      </c>
      <c r="M5238">
        <f>'Previous Trades Import_OMS Quer'!M5238</f>
        <v>0</v>
      </c>
      <c r="N5238">
        <f>'Previous Trades Import_OMS Quer'!N5238</f>
        <v>0</v>
      </c>
      <c r="O5238" t="str">
        <f>CLEAN('Previous Trades Import_OMS Quer'!O5238)</f>
        <v/>
      </c>
      <c r="Q5238" s="25">
        <f t="shared" si="162"/>
        <v>0</v>
      </c>
      <c r="R5238" s="25" t="e">
        <f>VLOOKUP(O5238,'Currency Balance'!$O$3:$Q$32,3,0)</f>
        <v>#N/A</v>
      </c>
      <c r="S5238" t="e">
        <f t="shared" si="163"/>
        <v>#N/A</v>
      </c>
    </row>
    <row r="5239" spans="1:19">
      <c r="A5239">
        <f>'Previous Trades Import_OMS Quer'!A5239</f>
        <v>0</v>
      </c>
      <c r="B5239">
        <f>'Previous Trades Import_OMS Quer'!B5239</f>
        <v>0</v>
      </c>
      <c r="C5239" s="22">
        <f>'Previous Trades Import_OMS Quer'!C5239</f>
        <v>0</v>
      </c>
      <c r="D5239">
        <f>'Previous Trades Import_OMS Quer'!D5239</f>
        <v>0</v>
      </c>
      <c r="E5239" s="22">
        <f>'Previous Trades Import_OMS Quer'!E5239</f>
        <v>0</v>
      </c>
      <c r="F5239">
        <f>'Previous Trades Import_OMS Quer'!F5239</f>
        <v>0</v>
      </c>
      <c r="G5239">
        <f>'Previous Trades Import_OMS Quer'!G5239</f>
        <v>0</v>
      </c>
      <c r="H5239">
        <f>'Previous Trades Import_OMS Quer'!H5239</f>
        <v>0</v>
      </c>
      <c r="I5239">
        <f>'Previous Trades Import_OMS Quer'!I5239</f>
        <v>0</v>
      </c>
      <c r="J5239">
        <f>'Previous Trades Import_OMS Quer'!J5239</f>
        <v>0</v>
      </c>
      <c r="K5239">
        <f>'Previous Trades Import_OMS Quer'!K5239</f>
        <v>0</v>
      </c>
      <c r="L5239">
        <f>'Previous Trades Import_OMS Quer'!L5239</f>
        <v>0</v>
      </c>
      <c r="M5239">
        <f>'Previous Trades Import_OMS Quer'!M5239</f>
        <v>0</v>
      </c>
      <c r="N5239">
        <f>'Previous Trades Import_OMS Quer'!N5239</f>
        <v>0</v>
      </c>
      <c r="O5239" t="str">
        <f>CLEAN('Previous Trades Import_OMS Quer'!O5239)</f>
        <v/>
      </c>
      <c r="Q5239" s="25">
        <f t="shared" si="162"/>
        <v>0</v>
      </c>
      <c r="R5239" s="25" t="e">
        <f>VLOOKUP(O5239,'Currency Balance'!$O$3:$Q$32,3,0)</f>
        <v>#N/A</v>
      </c>
      <c r="S5239" t="e">
        <f t="shared" si="163"/>
        <v>#N/A</v>
      </c>
    </row>
    <row r="5240" spans="1:19">
      <c r="A5240">
        <f>'Previous Trades Import_OMS Quer'!A5240</f>
        <v>0</v>
      </c>
      <c r="B5240">
        <f>'Previous Trades Import_OMS Quer'!B5240</f>
        <v>0</v>
      </c>
      <c r="C5240" s="22">
        <f>'Previous Trades Import_OMS Quer'!C5240</f>
        <v>0</v>
      </c>
      <c r="D5240">
        <f>'Previous Trades Import_OMS Quer'!D5240</f>
        <v>0</v>
      </c>
      <c r="E5240" s="22">
        <f>'Previous Trades Import_OMS Quer'!E5240</f>
        <v>0</v>
      </c>
      <c r="F5240">
        <f>'Previous Trades Import_OMS Quer'!F5240</f>
        <v>0</v>
      </c>
      <c r="G5240">
        <f>'Previous Trades Import_OMS Quer'!G5240</f>
        <v>0</v>
      </c>
      <c r="H5240">
        <f>'Previous Trades Import_OMS Quer'!H5240</f>
        <v>0</v>
      </c>
      <c r="I5240">
        <f>'Previous Trades Import_OMS Quer'!I5240</f>
        <v>0</v>
      </c>
      <c r="J5240">
        <f>'Previous Trades Import_OMS Quer'!J5240</f>
        <v>0</v>
      </c>
      <c r="K5240">
        <f>'Previous Trades Import_OMS Quer'!K5240</f>
        <v>0</v>
      </c>
      <c r="L5240">
        <f>'Previous Trades Import_OMS Quer'!L5240</f>
        <v>0</v>
      </c>
      <c r="M5240">
        <f>'Previous Trades Import_OMS Quer'!M5240</f>
        <v>0</v>
      </c>
      <c r="N5240">
        <f>'Previous Trades Import_OMS Quer'!N5240</f>
        <v>0</v>
      </c>
      <c r="O5240" t="str">
        <f>CLEAN('Previous Trades Import_OMS Quer'!O5240)</f>
        <v/>
      </c>
      <c r="Q5240" s="25">
        <f t="shared" si="162"/>
        <v>0</v>
      </c>
      <c r="R5240" s="25" t="e">
        <f>VLOOKUP(O5240,'Currency Balance'!$O$3:$Q$32,3,0)</f>
        <v>#N/A</v>
      </c>
      <c r="S5240" t="e">
        <f t="shared" si="163"/>
        <v>#N/A</v>
      </c>
    </row>
    <row r="5241" spans="1:19">
      <c r="A5241">
        <f>'Previous Trades Import_OMS Quer'!A5241</f>
        <v>0</v>
      </c>
      <c r="B5241">
        <f>'Previous Trades Import_OMS Quer'!B5241</f>
        <v>0</v>
      </c>
      <c r="C5241" s="22">
        <f>'Previous Trades Import_OMS Quer'!C5241</f>
        <v>0</v>
      </c>
      <c r="D5241">
        <f>'Previous Trades Import_OMS Quer'!D5241</f>
        <v>0</v>
      </c>
      <c r="E5241" s="22">
        <f>'Previous Trades Import_OMS Quer'!E5241</f>
        <v>0</v>
      </c>
      <c r="F5241">
        <f>'Previous Trades Import_OMS Quer'!F5241</f>
        <v>0</v>
      </c>
      <c r="G5241">
        <f>'Previous Trades Import_OMS Quer'!G5241</f>
        <v>0</v>
      </c>
      <c r="H5241">
        <f>'Previous Trades Import_OMS Quer'!H5241</f>
        <v>0</v>
      </c>
      <c r="I5241">
        <f>'Previous Trades Import_OMS Quer'!I5241</f>
        <v>0</v>
      </c>
      <c r="J5241">
        <f>'Previous Trades Import_OMS Quer'!J5241</f>
        <v>0</v>
      </c>
      <c r="K5241">
        <f>'Previous Trades Import_OMS Quer'!K5241</f>
        <v>0</v>
      </c>
      <c r="L5241">
        <f>'Previous Trades Import_OMS Quer'!L5241</f>
        <v>0</v>
      </c>
      <c r="M5241">
        <f>'Previous Trades Import_OMS Quer'!M5241</f>
        <v>0</v>
      </c>
      <c r="N5241">
        <f>'Previous Trades Import_OMS Quer'!N5241</f>
        <v>0</v>
      </c>
      <c r="O5241" t="str">
        <f>CLEAN('Previous Trades Import_OMS Quer'!O5241)</f>
        <v/>
      </c>
      <c r="Q5241" s="25">
        <f t="shared" si="162"/>
        <v>0</v>
      </c>
      <c r="R5241" s="25" t="e">
        <f>VLOOKUP(O5241,'Currency Balance'!$O$3:$Q$32,3,0)</f>
        <v>#N/A</v>
      </c>
      <c r="S5241" t="e">
        <f t="shared" si="163"/>
        <v>#N/A</v>
      </c>
    </row>
    <row r="5242" spans="1:19">
      <c r="A5242">
        <f>'Previous Trades Import_OMS Quer'!A5242</f>
        <v>0</v>
      </c>
      <c r="B5242">
        <f>'Previous Trades Import_OMS Quer'!B5242</f>
        <v>0</v>
      </c>
      <c r="C5242" s="22">
        <f>'Previous Trades Import_OMS Quer'!C5242</f>
        <v>0</v>
      </c>
      <c r="D5242">
        <f>'Previous Trades Import_OMS Quer'!D5242</f>
        <v>0</v>
      </c>
      <c r="E5242" s="22">
        <f>'Previous Trades Import_OMS Quer'!E5242</f>
        <v>0</v>
      </c>
      <c r="F5242">
        <f>'Previous Trades Import_OMS Quer'!F5242</f>
        <v>0</v>
      </c>
      <c r="G5242">
        <f>'Previous Trades Import_OMS Quer'!G5242</f>
        <v>0</v>
      </c>
      <c r="H5242">
        <f>'Previous Trades Import_OMS Quer'!H5242</f>
        <v>0</v>
      </c>
      <c r="I5242">
        <f>'Previous Trades Import_OMS Quer'!I5242</f>
        <v>0</v>
      </c>
      <c r="J5242">
        <f>'Previous Trades Import_OMS Quer'!J5242</f>
        <v>0</v>
      </c>
      <c r="K5242">
        <f>'Previous Trades Import_OMS Quer'!K5242</f>
        <v>0</v>
      </c>
      <c r="L5242">
        <f>'Previous Trades Import_OMS Quer'!L5242</f>
        <v>0</v>
      </c>
      <c r="M5242">
        <f>'Previous Trades Import_OMS Quer'!M5242</f>
        <v>0</v>
      </c>
      <c r="N5242">
        <f>'Previous Trades Import_OMS Quer'!N5242</f>
        <v>0</v>
      </c>
      <c r="O5242" t="str">
        <f>CLEAN('Previous Trades Import_OMS Quer'!O5242)</f>
        <v/>
      </c>
      <c r="Q5242" s="25">
        <f t="shared" si="162"/>
        <v>0</v>
      </c>
      <c r="R5242" s="25" t="e">
        <f>VLOOKUP(O5242,'Currency Balance'!$O$3:$Q$32,3,0)</f>
        <v>#N/A</v>
      </c>
      <c r="S5242" t="e">
        <f t="shared" si="163"/>
        <v>#N/A</v>
      </c>
    </row>
    <row r="5243" spans="1:19">
      <c r="A5243">
        <f>'Previous Trades Import_OMS Quer'!A5243</f>
        <v>0</v>
      </c>
      <c r="B5243">
        <f>'Previous Trades Import_OMS Quer'!B5243</f>
        <v>0</v>
      </c>
      <c r="C5243" s="22">
        <f>'Previous Trades Import_OMS Quer'!C5243</f>
        <v>0</v>
      </c>
      <c r="D5243">
        <f>'Previous Trades Import_OMS Quer'!D5243</f>
        <v>0</v>
      </c>
      <c r="E5243" s="22">
        <f>'Previous Trades Import_OMS Quer'!E5243</f>
        <v>0</v>
      </c>
      <c r="F5243">
        <f>'Previous Trades Import_OMS Quer'!F5243</f>
        <v>0</v>
      </c>
      <c r="G5243">
        <f>'Previous Trades Import_OMS Quer'!G5243</f>
        <v>0</v>
      </c>
      <c r="H5243">
        <f>'Previous Trades Import_OMS Quer'!H5243</f>
        <v>0</v>
      </c>
      <c r="I5243">
        <f>'Previous Trades Import_OMS Quer'!I5243</f>
        <v>0</v>
      </c>
      <c r="J5243">
        <f>'Previous Trades Import_OMS Quer'!J5243</f>
        <v>0</v>
      </c>
      <c r="K5243">
        <f>'Previous Trades Import_OMS Quer'!K5243</f>
        <v>0</v>
      </c>
      <c r="L5243">
        <f>'Previous Trades Import_OMS Quer'!L5243</f>
        <v>0</v>
      </c>
      <c r="M5243">
        <f>'Previous Trades Import_OMS Quer'!M5243</f>
        <v>0</v>
      </c>
      <c r="N5243">
        <f>'Previous Trades Import_OMS Quer'!N5243</f>
        <v>0</v>
      </c>
      <c r="O5243" t="str">
        <f>CLEAN('Previous Trades Import_OMS Quer'!O5243)</f>
        <v/>
      </c>
      <c r="Q5243" s="25">
        <f t="shared" si="162"/>
        <v>0</v>
      </c>
      <c r="R5243" s="25" t="e">
        <f>VLOOKUP(O5243,'Currency Balance'!$O$3:$Q$32,3,0)</f>
        <v>#N/A</v>
      </c>
      <c r="S5243" t="e">
        <f t="shared" si="163"/>
        <v>#N/A</v>
      </c>
    </row>
    <row r="5244" spans="1:19">
      <c r="A5244">
        <f>'Previous Trades Import_OMS Quer'!A5244</f>
        <v>0</v>
      </c>
      <c r="B5244">
        <f>'Previous Trades Import_OMS Quer'!B5244</f>
        <v>0</v>
      </c>
      <c r="C5244" s="22">
        <f>'Previous Trades Import_OMS Quer'!C5244</f>
        <v>0</v>
      </c>
      <c r="D5244">
        <f>'Previous Trades Import_OMS Quer'!D5244</f>
        <v>0</v>
      </c>
      <c r="E5244" s="22">
        <f>'Previous Trades Import_OMS Quer'!E5244</f>
        <v>0</v>
      </c>
      <c r="F5244">
        <f>'Previous Trades Import_OMS Quer'!F5244</f>
        <v>0</v>
      </c>
      <c r="G5244">
        <f>'Previous Trades Import_OMS Quer'!G5244</f>
        <v>0</v>
      </c>
      <c r="H5244">
        <f>'Previous Trades Import_OMS Quer'!H5244</f>
        <v>0</v>
      </c>
      <c r="I5244">
        <f>'Previous Trades Import_OMS Quer'!I5244</f>
        <v>0</v>
      </c>
      <c r="J5244">
        <f>'Previous Trades Import_OMS Quer'!J5244</f>
        <v>0</v>
      </c>
      <c r="K5244">
        <f>'Previous Trades Import_OMS Quer'!K5244</f>
        <v>0</v>
      </c>
      <c r="L5244">
        <f>'Previous Trades Import_OMS Quer'!L5244</f>
        <v>0</v>
      </c>
      <c r="M5244">
        <f>'Previous Trades Import_OMS Quer'!M5244</f>
        <v>0</v>
      </c>
      <c r="N5244">
        <f>'Previous Trades Import_OMS Quer'!N5244</f>
        <v>0</v>
      </c>
      <c r="O5244" t="str">
        <f>CLEAN('Previous Trades Import_OMS Quer'!O5244)</f>
        <v/>
      </c>
      <c r="Q5244" s="25">
        <f t="shared" si="162"/>
        <v>0</v>
      </c>
      <c r="R5244" s="25" t="e">
        <f>VLOOKUP(O5244,'Currency Balance'!$O$3:$Q$32,3,0)</f>
        <v>#N/A</v>
      </c>
      <c r="S5244" t="e">
        <f t="shared" si="163"/>
        <v>#N/A</v>
      </c>
    </row>
    <row r="5245" spans="1:19">
      <c r="A5245">
        <f>'Previous Trades Import_OMS Quer'!A5245</f>
        <v>0</v>
      </c>
      <c r="B5245">
        <f>'Previous Trades Import_OMS Quer'!B5245</f>
        <v>0</v>
      </c>
      <c r="C5245" s="22">
        <f>'Previous Trades Import_OMS Quer'!C5245</f>
        <v>0</v>
      </c>
      <c r="D5245">
        <f>'Previous Trades Import_OMS Quer'!D5245</f>
        <v>0</v>
      </c>
      <c r="E5245" s="22">
        <f>'Previous Trades Import_OMS Quer'!E5245</f>
        <v>0</v>
      </c>
      <c r="F5245">
        <f>'Previous Trades Import_OMS Quer'!F5245</f>
        <v>0</v>
      </c>
      <c r="G5245">
        <f>'Previous Trades Import_OMS Quer'!G5245</f>
        <v>0</v>
      </c>
      <c r="H5245">
        <f>'Previous Trades Import_OMS Quer'!H5245</f>
        <v>0</v>
      </c>
      <c r="I5245">
        <f>'Previous Trades Import_OMS Quer'!I5245</f>
        <v>0</v>
      </c>
      <c r="J5245">
        <f>'Previous Trades Import_OMS Quer'!J5245</f>
        <v>0</v>
      </c>
      <c r="K5245">
        <f>'Previous Trades Import_OMS Quer'!K5245</f>
        <v>0</v>
      </c>
      <c r="L5245">
        <f>'Previous Trades Import_OMS Quer'!L5245</f>
        <v>0</v>
      </c>
      <c r="M5245">
        <f>'Previous Trades Import_OMS Quer'!M5245</f>
        <v>0</v>
      </c>
      <c r="N5245">
        <f>'Previous Trades Import_OMS Quer'!N5245</f>
        <v>0</v>
      </c>
      <c r="O5245" t="str">
        <f>CLEAN('Previous Trades Import_OMS Quer'!O5245)</f>
        <v/>
      </c>
      <c r="Q5245" s="25">
        <f t="shared" si="162"/>
        <v>0</v>
      </c>
      <c r="R5245" s="25" t="e">
        <f>VLOOKUP(O5245,'Currency Balance'!$O$3:$Q$32,3,0)</f>
        <v>#N/A</v>
      </c>
      <c r="S5245" t="e">
        <f t="shared" si="163"/>
        <v>#N/A</v>
      </c>
    </row>
    <row r="5246" spans="1:19">
      <c r="A5246">
        <f>'Previous Trades Import_OMS Quer'!A5246</f>
        <v>0</v>
      </c>
      <c r="B5246">
        <f>'Previous Trades Import_OMS Quer'!B5246</f>
        <v>0</v>
      </c>
      <c r="C5246" s="22">
        <f>'Previous Trades Import_OMS Quer'!C5246</f>
        <v>0</v>
      </c>
      <c r="D5246">
        <f>'Previous Trades Import_OMS Quer'!D5246</f>
        <v>0</v>
      </c>
      <c r="E5246" s="22">
        <f>'Previous Trades Import_OMS Quer'!E5246</f>
        <v>0</v>
      </c>
      <c r="F5246">
        <f>'Previous Trades Import_OMS Quer'!F5246</f>
        <v>0</v>
      </c>
      <c r="G5246">
        <f>'Previous Trades Import_OMS Quer'!G5246</f>
        <v>0</v>
      </c>
      <c r="H5246">
        <f>'Previous Trades Import_OMS Quer'!H5246</f>
        <v>0</v>
      </c>
      <c r="I5246">
        <f>'Previous Trades Import_OMS Quer'!I5246</f>
        <v>0</v>
      </c>
      <c r="J5246">
        <f>'Previous Trades Import_OMS Quer'!J5246</f>
        <v>0</v>
      </c>
      <c r="K5246">
        <f>'Previous Trades Import_OMS Quer'!K5246</f>
        <v>0</v>
      </c>
      <c r="L5246">
        <f>'Previous Trades Import_OMS Quer'!L5246</f>
        <v>0</v>
      </c>
      <c r="M5246">
        <f>'Previous Trades Import_OMS Quer'!M5246</f>
        <v>0</v>
      </c>
      <c r="N5246">
        <f>'Previous Trades Import_OMS Quer'!N5246</f>
        <v>0</v>
      </c>
      <c r="O5246" t="str">
        <f>CLEAN('Previous Trades Import_OMS Quer'!O5246)</f>
        <v/>
      </c>
      <c r="Q5246" s="25">
        <f t="shared" si="162"/>
        <v>0</v>
      </c>
      <c r="R5246" s="25" t="e">
        <f>VLOOKUP(O5246,'Currency Balance'!$O$3:$Q$32,3,0)</f>
        <v>#N/A</v>
      </c>
      <c r="S5246" t="e">
        <f t="shared" si="163"/>
        <v>#N/A</v>
      </c>
    </row>
    <row r="5247" spans="1:19">
      <c r="A5247">
        <f>'Previous Trades Import_OMS Quer'!A5247</f>
        <v>0</v>
      </c>
      <c r="B5247">
        <f>'Previous Trades Import_OMS Quer'!B5247</f>
        <v>0</v>
      </c>
      <c r="C5247" s="22">
        <f>'Previous Trades Import_OMS Quer'!C5247</f>
        <v>0</v>
      </c>
      <c r="D5247">
        <f>'Previous Trades Import_OMS Quer'!D5247</f>
        <v>0</v>
      </c>
      <c r="E5247" s="22">
        <f>'Previous Trades Import_OMS Quer'!E5247</f>
        <v>0</v>
      </c>
      <c r="F5247">
        <f>'Previous Trades Import_OMS Quer'!F5247</f>
        <v>0</v>
      </c>
      <c r="G5247">
        <f>'Previous Trades Import_OMS Quer'!G5247</f>
        <v>0</v>
      </c>
      <c r="H5247">
        <f>'Previous Trades Import_OMS Quer'!H5247</f>
        <v>0</v>
      </c>
      <c r="I5247">
        <f>'Previous Trades Import_OMS Quer'!I5247</f>
        <v>0</v>
      </c>
      <c r="J5247">
        <f>'Previous Trades Import_OMS Quer'!J5247</f>
        <v>0</v>
      </c>
      <c r="K5247">
        <f>'Previous Trades Import_OMS Quer'!K5247</f>
        <v>0</v>
      </c>
      <c r="L5247">
        <f>'Previous Trades Import_OMS Quer'!L5247</f>
        <v>0</v>
      </c>
      <c r="M5247">
        <f>'Previous Trades Import_OMS Quer'!M5247</f>
        <v>0</v>
      </c>
      <c r="N5247">
        <f>'Previous Trades Import_OMS Quer'!N5247</f>
        <v>0</v>
      </c>
      <c r="O5247" t="str">
        <f>CLEAN('Previous Trades Import_OMS Quer'!O5247)</f>
        <v/>
      </c>
      <c r="Q5247" s="25">
        <f t="shared" si="162"/>
        <v>0</v>
      </c>
      <c r="R5247" s="25" t="e">
        <f>VLOOKUP(O5247,'Currency Balance'!$O$3:$Q$32,3,0)</f>
        <v>#N/A</v>
      </c>
      <c r="S5247" t="e">
        <f t="shared" si="163"/>
        <v>#N/A</v>
      </c>
    </row>
    <row r="5248" spans="1:19">
      <c r="A5248">
        <f>'Previous Trades Import_OMS Quer'!A5248</f>
        <v>0</v>
      </c>
      <c r="B5248">
        <f>'Previous Trades Import_OMS Quer'!B5248</f>
        <v>0</v>
      </c>
      <c r="C5248" s="22">
        <f>'Previous Trades Import_OMS Quer'!C5248</f>
        <v>0</v>
      </c>
      <c r="D5248">
        <f>'Previous Trades Import_OMS Quer'!D5248</f>
        <v>0</v>
      </c>
      <c r="E5248" s="22">
        <f>'Previous Trades Import_OMS Quer'!E5248</f>
        <v>0</v>
      </c>
      <c r="F5248">
        <f>'Previous Trades Import_OMS Quer'!F5248</f>
        <v>0</v>
      </c>
      <c r="G5248">
        <f>'Previous Trades Import_OMS Quer'!G5248</f>
        <v>0</v>
      </c>
      <c r="H5248">
        <f>'Previous Trades Import_OMS Quer'!H5248</f>
        <v>0</v>
      </c>
      <c r="I5248">
        <f>'Previous Trades Import_OMS Quer'!I5248</f>
        <v>0</v>
      </c>
      <c r="J5248">
        <f>'Previous Trades Import_OMS Quer'!J5248</f>
        <v>0</v>
      </c>
      <c r="K5248">
        <f>'Previous Trades Import_OMS Quer'!K5248</f>
        <v>0</v>
      </c>
      <c r="L5248">
        <f>'Previous Trades Import_OMS Quer'!L5248</f>
        <v>0</v>
      </c>
      <c r="M5248">
        <f>'Previous Trades Import_OMS Quer'!M5248</f>
        <v>0</v>
      </c>
      <c r="N5248">
        <f>'Previous Trades Import_OMS Quer'!N5248</f>
        <v>0</v>
      </c>
      <c r="O5248" t="str">
        <f>CLEAN('Previous Trades Import_OMS Quer'!O5248)</f>
        <v/>
      </c>
      <c r="Q5248" s="25">
        <f t="shared" si="162"/>
        <v>0</v>
      </c>
      <c r="R5248" s="25" t="e">
        <f>VLOOKUP(O5248,'Currency Balance'!$O$3:$Q$32,3,0)</f>
        <v>#N/A</v>
      </c>
      <c r="S5248" t="e">
        <f t="shared" si="163"/>
        <v>#N/A</v>
      </c>
    </row>
    <row r="5249" spans="1:19">
      <c r="A5249">
        <f>'Previous Trades Import_OMS Quer'!A5249</f>
        <v>0</v>
      </c>
      <c r="B5249">
        <f>'Previous Trades Import_OMS Quer'!B5249</f>
        <v>0</v>
      </c>
      <c r="C5249" s="22">
        <f>'Previous Trades Import_OMS Quer'!C5249</f>
        <v>0</v>
      </c>
      <c r="D5249">
        <f>'Previous Trades Import_OMS Quer'!D5249</f>
        <v>0</v>
      </c>
      <c r="E5249" s="22">
        <f>'Previous Trades Import_OMS Quer'!E5249</f>
        <v>0</v>
      </c>
      <c r="F5249">
        <f>'Previous Trades Import_OMS Quer'!F5249</f>
        <v>0</v>
      </c>
      <c r="G5249">
        <f>'Previous Trades Import_OMS Quer'!G5249</f>
        <v>0</v>
      </c>
      <c r="H5249">
        <f>'Previous Trades Import_OMS Quer'!H5249</f>
        <v>0</v>
      </c>
      <c r="I5249">
        <f>'Previous Trades Import_OMS Quer'!I5249</f>
        <v>0</v>
      </c>
      <c r="J5249">
        <f>'Previous Trades Import_OMS Quer'!J5249</f>
        <v>0</v>
      </c>
      <c r="K5249">
        <f>'Previous Trades Import_OMS Quer'!K5249</f>
        <v>0</v>
      </c>
      <c r="L5249">
        <f>'Previous Trades Import_OMS Quer'!L5249</f>
        <v>0</v>
      </c>
      <c r="M5249">
        <f>'Previous Trades Import_OMS Quer'!M5249</f>
        <v>0</v>
      </c>
      <c r="N5249">
        <f>'Previous Trades Import_OMS Quer'!N5249</f>
        <v>0</v>
      </c>
      <c r="O5249" t="str">
        <f>CLEAN('Previous Trades Import_OMS Quer'!O5249)</f>
        <v/>
      </c>
      <c r="Q5249" s="25">
        <f t="shared" si="162"/>
        <v>0</v>
      </c>
      <c r="R5249" s="25" t="e">
        <f>VLOOKUP(O5249,'Currency Balance'!$O$3:$Q$32,3,0)</f>
        <v>#N/A</v>
      </c>
      <c r="S5249" t="e">
        <f t="shared" si="163"/>
        <v>#N/A</v>
      </c>
    </row>
    <row r="5250" spans="1:19">
      <c r="A5250">
        <f>'Previous Trades Import_OMS Quer'!A5250</f>
        <v>0</v>
      </c>
      <c r="B5250">
        <f>'Previous Trades Import_OMS Quer'!B5250</f>
        <v>0</v>
      </c>
      <c r="C5250" s="22">
        <f>'Previous Trades Import_OMS Quer'!C5250</f>
        <v>0</v>
      </c>
      <c r="D5250">
        <f>'Previous Trades Import_OMS Quer'!D5250</f>
        <v>0</v>
      </c>
      <c r="E5250" s="22">
        <f>'Previous Trades Import_OMS Quer'!E5250</f>
        <v>0</v>
      </c>
      <c r="F5250">
        <f>'Previous Trades Import_OMS Quer'!F5250</f>
        <v>0</v>
      </c>
      <c r="G5250">
        <f>'Previous Trades Import_OMS Quer'!G5250</f>
        <v>0</v>
      </c>
      <c r="H5250">
        <f>'Previous Trades Import_OMS Quer'!H5250</f>
        <v>0</v>
      </c>
      <c r="I5250">
        <f>'Previous Trades Import_OMS Quer'!I5250</f>
        <v>0</v>
      </c>
      <c r="J5250">
        <f>'Previous Trades Import_OMS Quer'!J5250</f>
        <v>0</v>
      </c>
      <c r="K5250">
        <f>'Previous Trades Import_OMS Quer'!K5250</f>
        <v>0</v>
      </c>
      <c r="L5250">
        <f>'Previous Trades Import_OMS Quer'!L5250</f>
        <v>0</v>
      </c>
      <c r="M5250">
        <f>'Previous Trades Import_OMS Quer'!M5250</f>
        <v>0</v>
      </c>
      <c r="N5250">
        <f>'Previous Trades Import_OMS Quer'!N5250</f>
        <v>0</v>
      </c>
      <c r="O5250" t="str">
        <f>CLEAN('Previous Trades Import_OMS Quer'!O5250)</f>
        <v/>
      </c>
      <c r="Q5250" s="25">
        <f t="shared" ref="Q5250:Q5313" si="164">IF(G5250="sell",M5250,-M5250)</f>
        <v>0</v>
      </c>
      <c r="R5250" s="25" t="e">
        <f>VLOOKUP(O5250,'Currency Balance'!$O$3:$Q$32,3,0)</f>
        <v>#N/A</v>
      </c>
      <c r="S5250" t="e">
        <f t="shared" ref="S5250:S5313" si="165">Q5250/R5250</f>
        <v>#N/A</v>
      </c>
    </row>
    <row r="5251" spans="1:19">
      <c r="A5251">
        <f>'Previous Trades Import_OMS Quer'!A5251</f>
        <v>0</v>
      </c>
      <c r="B5251">
        <f>'Previous Trades Import_OMS Quer'!B5251</f>
        <v>0</v>
      </c>
      <c r="C5251" s="22">
        <f>'Previous Trades Import_OMS Quer'!C5251</f>
        <v>0</v>
      </c>
      <c r="D5251">
        <f>'Previous Trades Import_OMS Quer'!D5251</f>
        <v>0</v>
      </c>
      <c r="E5251" s="22">
        <f>'Previous Trades Import_OMS Quer'!E5251</f>
        <v>0</v>
      </c>
      <c r="F5251">
        <f>'Previous Trades Import_OMS Quer'!F5251</f>
        <v>0</v>
      </c>
      <c r="G5251">
        <f>'Previous Trades Import_OMS Quer'!G5251</f>
        <v>0</v>
      </c>
      <c r="H5251">
        <f>'Previous Trades Import_OMS Quer'!H5251</f>
        <v>0</v>
      </c>
      <c r="I5251">
        <f>'Previous Trades Import_OMS Quer'!I5251</f>
        <v>0</v>
      </c>
      <c r="J5251">
        <f>'Previous Trades Import_OMS Quer'!J5251</f>
        <v>0</v>
      </c>
      <c r="K5251">
        <f>'Previous Trades Import_OMS Quer'!K5251</f>
        <v>0</v>
      </c>
      <c r="L5251">
        <f>'Previous Trades Import_OMS Quer'!L5251</f>
        <v>0</v>
      </c>
      <c r="M5251">
        <f>'Previous Trades Import_OMS Quer'!M5251</f>
        <v>0</v>
      </c>
      <c r="N5251">
        <f>'Previous Trades Import_OMS Quer'!N5251</f>
        <v>0</v>
      </c>
      <c r="O5251" t="str">
        <f>CLEAN('Previous Trades Import_OMS Quer'!O5251)</f>
        <v/>
      </c>
      <c r="Q5251" s="25">
        <f t="shared" si="164"/>
        <v>0</v>
      </c>
      <c r="R5251" s="25" t="e">
        <f>VLOOKUP(O5251,'Currency Balance'!$O$3:$Q$32,3,0)</f>
        <v>#N/A</v>
      </c>
      <c r="S5251" t="e">
        <f t="shared" si="165"/>
        <v>#N/A</v>
      </c>
    </row>
    <row r="5252" spans="1:19">
      <c r="A5252">
        <f>'Previous Trades Import_OMS Quer'!A5252</f>
        <v>0</v>
      </c>
      <c r="B5252">
        <f>'Previous Trades Import_OMS Quer'!B5252</f>
        <v>0</v>
      </c>
      <c r="C5252" s="22">
        <f>'Previous Trades Import_OMS Quer'!C5252</f>
        <v>0</v>
      </c>
      <c r="D5252">
        <f>'Previous Trades Import_OMS Quer'!D5252</f>
        <v>0</v>
      </c>
      <c r="E5252" s="22">
        <f>'Previous Trades Import_OMS Quer'!E5252</f>
        <v>0</v>
      </c>
      <c r="F5252">
        <f>'Previous Trades Import_OMS Quer'!F5252</f>
        <v>0</v>
      </c>
      <c r="G5252">
        <f>'Previous Trades Import_OMS Quer'!G5252</f>
        <v>0</v>
      </c>
      <c r="H5252">
        <f>'Previous Trades Import_OMS Quer'!H5252</f>
        <v>0</v>
      </c>
      <c r="I5252">
        <f>'Previous Trades Import_OMS Quer'!I5252</f>
        <v>0</v>
      </c>
      <c r="J5252">
        <f>'Previous Trades Import_OMS Quer'!J5252</f>
        <v>0</v>
      </c>
      <c r="K5252">
        <f>'Previous Trades Import_OMS Quer'!K5252</f>
        <v>0</v>
      </c>
      <c r="L5252">
        <f>'Previous Trades Import_OMS Quer'!L5252</f>
        <v>0</v>
      </c>
      <c r="M5252">
        <f>'Previous Trades Import_OMS Quer'!M5252</f>
        <v>0</v>
      </c>
      <c r="N5252">
        <f>'Previous Trades Import_OMS Quer'!N5252</f>
        <v>0</v>
      </c>
      <c r="O5252" t="str">
        <f>CLEAN('Previous Trades Import_OMS Quer'!O5252)</f>
        <v/>
      </c>
      <c r="Q5252" s="25">
        <f t="shared" si="164"/>
        <v>0</v>
      </c>
      <c r="R5252" s="25" t="e">
        <f>VLOOKUP(O5252,'Currency Balance'!$O$3:$Q$32,3,0)</f>
        <v>#N/A</v>
      </c>
      <c r="S5252" t="e">
        <f t="shared" si="165"/>
        <v>#N/A</v>
      </c>
    </row>
    <row r="5253" spans="1:19">
      <c r="A5253">
        <f>'Previous Trades Import_OMS Quer'!A5253</f>
        <v>0</v>
      </c>
      <c r="B5253">
        <f>'Previous Trades Import_OMS Quer'!B5253</f>
        <v>0</v>
      </c>
      <c r="C5253" s="22">
        <f>'Previous Trades Import_OMS Quer'!C5253</f>
        <v>0</v>
      </c>
      <c r="D5253">
        <f>'Previous Trades Import_OMS Quer'!D5253</f>
        <v>0</v>
      </c>
      <c r="E5253" s="22">
        <f>'Previous Trades Import_OMS Quer'!E5253</f>
        <v>0</v>
      </c>
      <c r="F5253">
        <f>'Previous Trades Import_OMS Quer'!F5253</f>
        <v>0</v>
      </c>
      <c r="G5253">
        <f>'Previous Trades Import_OMS Quer'!G5253</f>
        <v>0</v>
      </c>
      <c r="H5253">
        <f>'Previous Trades Import_OMS Quer'!H5253</f>
        <v>0</v>
      </c>
      <c r="I5253">
        <f>'Previous Trades Import_OMS Quer'!I5253</f>
        <v>0</v>
      </c>
      <c r="J5253">
        <f>'Previous Trades Import_OMS Quer'!J5253</f>
        <v>0</v>
      </c>
      <c r="K5253">
        <f>'Previous Trades Import_OMS Quer'!K5253</f>
        <v>0</v>
      </c>
      <c r="L5253">
        <f>'Previous Trades Import_OMS Quer'!L5253</f>
        <v>0</v>
      </c>
      <c r="M5253">
        <f>'Previous Trades Import_OMS Quer'!M5253</f>
        <v>0</v>
      </c>
      <c r="N5253">
        <f>'Previous Trades Import_OMS Quer'!N5253</f>
        <v>0</v>
      </c>
      <c r="O5253" t="str">
        <f>CLEAN('Previous Trades Import_OMS Quer'!O5253)</f>
        <v/>
      </c>
      <c r="Q5253" s="25">
        <f t="shared" si="164"/>
        <v>0</v>
      </c>
      <c r="R5253" s="25" t="e">
        <f>VLOOKUP(O5253,'Currency Balance'!$O$3:$Q$32,3,0)</f>
        <v>#N/A</v>
      </c>
      <c r="S5253" t="e">
        <f t="shared" si="165"/>
        <v>#N/A</v>
      </c>
    </row>
    <row r="5254" spans="1:19">
      <c r="A5254">
        <f>'Previous Trades Import_OMS Quer'!A5254</f>
        <v>0</v>
      </c>
      <c r="B5254">
        <f>'Previous Trades Import_OMS Quer'!B5254</f>
        <v>0</v>
      </c>
      <c r="C5254" s="22">
        <f>'Previous Trades Import_OMS Quer'!C5254</f>
        <v>0</v>
      </c>
      <c r="D5254">
        <f>'Previous Trades Import_OMS Quer'!D5254</f>
        <v>0</v>
      </c>
      <c r="E5254" s="22">
        <f>'Previous Trades Import_OMS Quer'!E5254</f>
        <v>0</v>
      </c>
      <c r="F5254">
        <f>'Previous Trades Import_OMS Quer'!F5254</f>
        <v>0</v>
      </c>
      <c r="G5254">
        <f>'Previous Trades Import_OMS Quer'!G5254</f>
        <v>0</v>
      </c>
      <c r="H5254">
        <f>'Previous Trades Import_OMS Quer'!H5254</f>
        <v>0</v>
      </c>
      <c r="I5254">
        <f>'Previous Trades Import_OMS Quer'!I5254</f>
        <v>0</v>
      </c>
      <c r="J5254">
        <f>'Previous Trades Import_OMS Quer'!J5254</f>
        <v>0</v>
      </c>
      <c r="K5254">
        <f>'Previous Trades Import_OMS Quer'!K5254</f>
        <v>0</v>
      </c>
      <c r="L5254">
        <f>'Previous Trades Import_OMS Quer'!L5254</f>
        <v>0</v>
      </c>
      <c r="M5254">
        <f>'Previous Trades Import_OMS Quer'!M5254</f>
        <v>0</v>
      </c>
      <c r="N5254">
        <f>'Previous Trades Import_OMS Quer'!N5254</f>
        <v>0</v>
      </c>
      <c r="O5254" t="str">
        <f>CLEAN('Previous Trades Import_OMS Quer'!O5254)</f>
        <v/>
      </c>
      <c r="Q5254" s="25">
        <f t="shared" si="164"/>
        <v>0</v>
      </c>
      <c r="R5254" s="25" t="e">
        <f>VLOOKUP(O5254,'Currency Balance'!$O$3:$Q$32,3,0)</f>
        <v>#N/A</v>
      </c>
      <c r="S5254" t="e">
        <f t="shared" si="165"/>
        <v>#N/A</v>
      </c>
    </row>
    <row r="5255" spans="1:19">
      <c r="A5255">
        <f>'Previous Trades Import_OMS Quer'!A5255</f>
        <v>0</v>
      </c>
      <c r="B5255">
        <f>'Previous Trades Import_OMS Quer'!B5255</f>
        <v>0</v>
      </c>
      <c r="C5255" s="22">
        <f>'Previous Trades Import_OMS Quer'!C5255</f>
        <v>0</v>
      </c>
      <c r="D5255">
        <f>'Previous Trades Import_OMS Quer'!D5255</f>
        <v>0</v>
      </c>
      <c r="E5255" s="22">
        <f>'Previous Trades Import_OMS Quer'!E5255</f>
        <v>0</v>
      </c>
      <c r="F5255">
        <f>'Previous Trades Import_OMS Quer'!F5255</f>
        <v>0</v>
      </c>
      <c r="G5255">
        <f>'Previous Trades Import_OMS Quer'!G5255</f>
        <v>0</v>
      </c>
      <c r="H5255">
        <f>'Previous Trades Import_OMS Quer'!H5255</f>
        <v>0</v>
      </c>
      <c r="I5255">
        <f>'Previous Trades Import_OMS Quer'!I5255</f>
        <v>0</v>
      </c>
      <c r="J5255">
        <f>'Previous Trades Import_OMS Quer'!J5255</f>
        <v>0</v>
      </c>
      <c r="K5255">
        <f>'Previous Trades Import_OMS Quer'!K5255</f>
        <v>0</v>
      </c>
      <c r="L5255">
        <f>'Previous Trades Import_OMS Quer'!L5255</f>
        <v>0</v>
      </c>
      <c r="M5255">
        <f>'Previous Trades Import_OMS Quer'!M5255</f>
        <v>0</v>
      </c>
      <c r="N5255">
        <f>'Previous Trades Import_OMS Quer'!N5255</f>
        <v>0</v>
      </c>
      <c r="O5255" t="str">
        <f>CLEAN('Previous Trades Import_OMS Quer'!O5255)</f>
        <v/>
      </c>
      <c r="Q5255" s="25">
        <f t="shared" si="164"/>
        <v>0</v>
      </c>
      <c r="R5255" s="25" t="e">
        <f>VLOOKUP(O5255,'Currency Balance'!$O$3:$Q$32,3,0)</f>
        <v>#N/A</v>
      </c>
      <c r="S5255" t="e">
        <f t="shared" si="165"/>
        <v>#N/A</v>
      </c>
    </row>
    <row r="5256" spans="1:19">
      <c r="A5256">
        <f>'Previous Trades Import_OMS Quer'!A5256</f>
        <v>0</v>
      </c>
      <c r="B5256">
        <f>'Previous Trades Import_OMS Quer'!B5256</f>
        <v>0</v>
      </c>
      <c r="C5256" s="22">
        <f>'Previous Trades Import_OMS Quer'!C5256</f>
        <v>0</v>
      </c>
      <c r="D5256">
        <f>'Previous Trades Import_OMS Quer'!D5256</f>
        <v>0</v>
      </c>
      <c r="E5256" s="22">
        <f>'Previous Trades Import_OMS Quer'!E5256</f>
        <v>0</v>
      </c>
      <c r="F5256">
        <f>'Previous Trades Import_OMS Quer'!F5256</f>
        <v>0</v>
      </c>
      <c r="G5256">
        <f>'Previous Trades Import_OMS Quer'!G5256</f>
        <v>0</v>
      </c>
      <c r="H5256">
        <f>'Previous Trades Import_OMS Quer'!H5256</f>
        <v>0</v>
      </c>
      <c r="I5256">
        <f>'Previous Trades Import_OMS Quer'!I5256</f>
        <v>0</v>
      </c>
      <c r="J5256">
        <f>'Previous Trades Import_OMS Quer'!J5256</f>
        <v>0</v>
      </c>
      <c r="K5256">
        <f>'Previous Trades Import_OMS Quer'!K5256</f>
        <v>0</v>
      </c>
      <c r="L5256">
        <f>'Previous Trades Import_OMS Quer'!L5256</f>
        <v>0</v>
      </c>
      <c r="M5256">
        <f>'Previous Trades Import_OMS Quer'!M5256</f>
        <v>0</v>
      </c>
      <c r="N5256">
        <f>'Previous Trades Import_OMS Quer'!N5256</f>
        <v>0</v>
      </c>
      <c r="O5256" t="str">
        <f>CLEAN('Previous Trades Import_OMS Quer'!O5256)</f>
        <v/>
      </c>
      <c r="Q5256" s="25">
        <f t="shared" si="164"/>
        <v>0</v>
      </c>
      <c r="R5256" s="25" t="e">
        <f>VLOOKUP(O5256,'Currency Balance'!$O$3:$Q$32,3,0)</f>
        <v>#N/A</v>
      </c>
      <c r="S5256" t="e">
        <f t="shared" si="165"/>
        <v>#N/A</v>
      </c>
    </row>
    <row r="5257" spans="1:19">
      <c r="A5257">
        <f>'Previous Trades Import_OMS Quer'!A5257</f>
        <v>0</v>
      </c>
      <c r="B5257">
        <f>'Previous Trades Import_OMS Quer'!B5257</f>
        <v>0</v>
      </c>
      <c r="C5257" s="22">
        <f>'Previous Trades Import_OMS Quer'!C5257</f>
        <v>0</v>
      </c>
      <c r="D5257">
        <f>'Previous Trades Import_OMS Quer'!D5257</f>
        <v>0</v>
      </c>
      <c r="E5257" s="22">
        <f>'Previous Trades Import_OMS Quer'!E5257</f>
        <v>0</v>
      </c>
      <c r="F5257">
        <f>'Previous Trades Import_OMS Quer'!F5257</f>
        <v>0</v>
      </c>
      <c r="G5257">
        <f>'Previous Trades Import_OMS Quer'!G5257</f>
        <v>0</v>
      </c>
      <c r="H5257">
        <f>'Previous Trades Import_OMS Quer'!H5257</f>
        <v>0</v>
      </c>
      <c r="I5257">
        <f>'Previous Trades Import_OMS Quer'!I5257</f>
        <v>0</v>
      </c>
      <c r="J5257">
        <f>'Previous Trades Import_OMS Quer'!J5257</f>
        <v>0</v>
      </c>
      <c r="K5257">
        <f>'Previous Trades Import_OMS Quer'!K5257</f>
        <v>0</v>
      </c>
      <c r="L5257">
        <f>'Previous Trades Import_OMS Quer'!L5257</f>
        <v>0</v>
      </c>
      <c r="M5257">
        <f>'Previous Trades Import_OMS Quer'!M5257</f>
        <v>0</v>
      </c>
      <c r="N5257">
        <f>'Previous Trades Import_OMS Quer'!N5257</f>
        <v>0</v>
      </c>
      <c r="O5257" t="str">
        <f>CLEAN('Previous Trades Import_OMS Quer'!O5257)</f>
        <v/>
      </c>
      <c r="Q5257" s="25">
        <f t="shared" si="164"/>
        <v>0</v>
      </c>
      <c r="R5257" s="25" t="e">
        <f>VLOOKUP(O5257,'Currency Balance'!$O$3:$Q$32,3,0)</f>
        <v>#N/A</v>
      </c>
      <c r="S5257" t="e">
        <f t="shared" si="165"/>
        <v>#N/A</v>
      </c>
    </row>
    <row r="5258" spans="1:19">
      <c r="A5258">
        <f>'Previous Trades Import_OMS Quer'!A5258</f>
        <v>0</v>
      </c>
      <c r="B5258">
        <f>'Previous Trades Import_OMS Quer'!B5258</f>
        <v>0</v>
      </c>
      <c r="C5258" s="22">
        <f>'Previous Trades Import_OMS Quer'!C5258</f>
        <v>0</v>
      </c>
      <c r="D5258">
        <f>'Previous Trades Import_OMS Quer'!D5258</f>
        <v>0</v>
      </c>
      <c r="E5258" s="22">
        <f>'Previous Trades Import_OMS Quer'!E5258</f>
        <v>0</v>
      </c>
      <c r="F5258">
        <f>'Previous Trades Import_OMS Quer'!F5258</f>
        <v>0</v>
      </c>
      <c r="G5258">
        <f>'Previous Trades Import_OMS Quer'!G5258</f>
        <v>0</v>
      </c>
      <c r="H5258">
        <f>'Previous Trades Import_OMS Quer'!H5258</f>
        <v>0</v>
      </c>
      <c r="I5258">
        <f>'Previous Trades Import_OMS Quer'!I5258</f>
        <v>0</v>
      </c>
      <c r="J5258">
        <f>'Previous Trades Import_OMS Quer'!J5258</f>
        <v>0</v>
      </c>
      <c r="K5258">
        <f>'Previous Trades Import_OMS Quer'!K5258</f>
        <v>0</v>
      </c>
      <c r="L5258">
        <f>'Previous Trades Import_OMS Quer'!L5258</f>
        <v>0</v>
      </c>
      <c r="M5258">
        <f>'Previous Trades Import_OMS Quer'!M5258</f>
        <v>0</v>
      </c>
      <c r="N5258">
        <f>'Previous Trades Import_OMS Quer'!N5258</f>
        <v>0</v>
      </c>
      <c r="O5258" t="str">
        <f>CLEAN('Previous Trades Import_OMS Quer'!O5258)</f>
        <v/>
      </c>
      <c r="Q5258" s="25">
        <f t="shared" si="164"/>
        <v>0</v>
      </c>
      <c r="R5258" s="25" t="e">
        <f>VLOOKUP(O5258,'Currency Balance'!$O$3:$Q$32,3,0)</f>
        <v>#N/A</v>
      </c>
      <c r="S5258" t="e">
        <f t="shared" si="165"/>
        <v>#N/A</v>
      </c>
    </row>
    <row r="5259" spans="1:19">
      <c r="A5259">
        <f>'Previous Trades Import_OMS Quer'!A5259</f>
        <v>0</v>
      </c>
      <c r="B5259">
        <f>'Previous Trades Import_OMS Quer'!B5259</f>
        <v>0</v>
      </c>
      <c r="C5259" s="22">
        <f>'Previous Trades Import_OMS Quer'!C5259</f>
        <v>0</v>
      </c>
      <c r="D5259">
        <f>'Previous Trades Import_OMS Quer'!D5259</f>
        <v>0</v>
      </c>
      <c r="E5259" s="22">
        <f>'Previous Trades Import_OMS Quer'!E5259</f>
        <v>0</v>
      </c>
      <c r="F5259">
        <f>'Previous Trades Import_OMS Quer'!F5259</f>
        <v>0</v>
      </c>
      <c r="G5259">
        <f>'Previous Trades Import_OMS Quer'!G5259</f>
        <v>0</v>
      </c>
      <c r="H5259">
        <f>'Previous Trades Import_OMS Quer'!H5259</f>
        <v>0</v>
      </c>
      <c r="I5259">
        <f>'Previous Trades Import_OMS Quer'!I5259</f>
        <v>0</v>
      </c>
      <c r="J5259">
        <f>'Previous Trades Import_OMS Quer'!J5259</f>
        <v>0</v>
      </c>
      <c r="K5259">
        <f>'Previous Trades Import_OMS Quer'!K5259</f>
        <v>0</v>
      </c>
      <c r="L5259">
        <f>'Previous Trades Import_OMS Quer'!L5259</f>
        <v>0</v>
      </c>
      <c r="M5259">
        <f>'Previous Trades Import_OMS Quer'!M5259</f>
        <v>0</v>
      </c>
      <c r="N5259">
        <f>'Previous Trades Import_OMS Quer'!N5259</f>
        <v>0</v>
      </c>
      <c r="O5259" t="str">
        <f>CLEAN('Previous Trades Import_OMS Quer'!O5259)</f>
        <v/>
      </c>
      <c r="Q5259" s="25">
        <f t="shared" si="164"/>
        <v>0</v>
      </c>
      <c r="R5259" s="25" t="e">
        <f>VLOOKUP(O5259,'Currency Balance'!$O$3:$Q$32,3,0)</f>
        <v>#N/A</v>
      </c>
      <c r="S5259" t="e">
        <f t="shared" si="165"/>
        <v>#N/A</v>
      </c>
    </row>
    <row r="5260" spans="1:19">
      <c r="A5260">
        <f>'Previous Trades Import_OMS Quer'!A5260</f>
        <v>0</v>
      </c>
      <c r="B5260">
        <f>'Previous Trades Import_OMS Quer'!B5260</f>
        <v>0</v>
      </c>
      <c r="C5260" s="22">
        <f>'Previous Trades Import_OMS Quer'!C5260</f>
        <v>0</v>
      </c>
      <c r="D5260">
        <f>'Previous Trades Import_OMS Quer'!D5260</f>
        <v>0</v>
      </c>
      <c r="E5260" s="22">
        <f>'Previous Trades Import_OMS Quer'!E5260</f>
        <v>0</v>
      </c>
      <c r="F5260">
        <f>'Previous Trades Import_OMS Quer'!F5260</f>
        <v>0</v>
      </c>
      <c r="G5260">
        <f>'Previous Trades Import_OMS Quer'!G5260</f>
        <v>0</v>
      </c>
      <c r="H5260">
        <f>'Previous Trades Import_OMS Quer'!H5260</f>
        <v>0</v>
      </c>
      <c r="I5260">
        <f>'Previous Trades Import_OMS Quer'!I5260</f>
        <v>0</v>
      </c>
      <c r="J5260">
        <f>'Previous Trades Import_OMS Quer'!J5260</f>
        <v>0</v>
      </c>
      <c r="K5260">
        <f>'Previous Trades Import_OMS Quer'!K5260</f>
        <v>0</v>
      </c>
      <c r="L5260">
        <f>'Previous Trades Import_OMS Quer'!L5260</f>
        <v>0</v>
      </c>
      <c r="M5260">
        <f>'Previous Trades Import_OMS Quer'!M5260</f>
        <v>0</v>
      </c>
      <c r="N5260">
        <f>'Previous Trades Import_OMS Quer'!N5260</f>
        <v>0</v>
      </c>
      <c r="O5260" t="str">
        <f>CLEAN('Previous Trades Import_OMS Quer'!O5260)</f>
        <v/>
      </c>
      <c r="Q5260" s="25">
        <f t="shared" si="164"/>
        <v>0</v>
      </c>
      <c r="R5260" s="25" t="e">
        <f>VLOOKUP(O5260,'Currency Balance'!$O$3:$Q$32,3,0)</f>
        <v>#N/A</v>
      </c>
      <c r="S5260" t="e">
        <f t="shared" si="165"/>
        <v>#N/A</v>
      </c>
    </row>
    <row r="5261" spans="1:19">
      <c r="A5261">
        <f>'Previous Trades Import_OMS Quer'!A5261</f>
        <v>0</v>
      </c>
      <c r="B5261">
        <f>'Previous Trades Import_OMS Quer'!B5261</f>
        <v>0</v>
      </c>
      <c r="C5261" s="22">
        <f>'Previous Trades Import_OMS Quer'!C5261</f>
        <v>0</v>
      </c>
      <c r="D5261">
        <f>'Previous Trades Import_OMS Quer'!D5261</f>
        <v>0</v>
      </c>
      <c r="E5261" s="22">
        <f>'Previous Trades Import_OMS Quer'!E5261</f>
        <v>0</v>
      </c>
      <c r="F5261">
        <f>'Previous Trades Import_OMS Quer'!F5261</f>
        <v>0</v>
      </c>
      <c r="G5261">
        <f>'Previous Trades Import_OMS Quer'!G5261</f>
        <v>0</v>
      </c>
      <c r="H5261">
        <f>'Previous Trades Import_OMS Quer'!H5261</f>
        <v>0</v>
      </c>
      <c r="I5261">
        <f>'Previous Trades Import_OMS Quer'!I5261</f>
        <v>0</v>
      </c>
      <c r="J5261">
        <f>'Previous Trades Import_OMS Quer'!J5261</f>
        <v>0</v>
      </c>
      <c r="K5261">
        <f>'Previous Trades Import_OMS Quer'!K5261</f>
        <v>0</v>
      </c>
      <c r="L5261">
        <f>'Previous Trades Import_OMS Quer'!L5261</f>
        <v>0</v>
      </c>
      <c r="M5261">
        <f>'Previous Trades Import_OMS Quer'!M5261</f>
        <v>0</v>
      </c>
      <c r="N5261">
        <f>'Previous Trades Import_OMS Quer'!N5261</f>
        <v>0</v>
      </c>
      <c r="O5261" t="str">
        <f>CLEAN('Previous Trades Import_OMS Quer'!O5261)</f>
        <v/>
      </c>
      <c r="Q5261" s="25">
        <f t="shared" si="164"/>
        <v>0</v>
      </c>
      <c r="R5261" s="25" t="e">
        <f>VLOOKUP(O5261,'Currency Balance'!$O$3:$Q$32,3,0)</f>
        <v>#N/A</v>
      </c>
      <c r="S5261" t="e">
        <f t="shared" si="165"/>
        <v>#N/A</v>
      </c>
    </row>
    <row r="5262" spans="1:19">
      <c r="A5262">
        <f>'Previous Trades Import_OMS Quer'!A5262</f>
        <v>0</v>
      </c>
      <c r="B5262">
        <f>'Previous Trades Import_OMS Quer'!B5262</f>
        <v>0</v>
      </c>
      <c r="C5262" s="22">
        <f>'Previous Trades Import_OMS Quer'!C5262</f>
        <v>0</v>
      </c>
      <c r="D5262">
        <f>'Previous Trades Import_OMS Quer'!D5262</f>
        <v>0</v>
      </c>
      <c r="E5262" s="22">
        <f>'Previous Trades Import_OMS Quer'!E5262</f>
        <v>0</v>
      </c>
      <c r="F5262">
        <f>'Previous Trades Import_OMS Quer'!F5262</f>
        <v>0</v>
      </c>
      <c r="G5262">
        <f>'Previous Trades Import_OMS Quer'!G5262</f>
        <v>0</v>
      </c>
      <c r="H5262">
        <f>'Previous Trades Import_OMS Quer'!H5262</f>
        <v>0</v>
      </c>
      <c r="I5262">
        <f>'Previous Trades Import_OMS Quer'!I5262</f>
        <v>0</v>
      </c>
      <c r="J5262">
        <f>'Previous Trades Import_OMS Quer'!J5262</f>
        <v>0</v>
      </c>
      <c r="K5262">
        <f>'Previous Trades Import_OMS Quer'!K5262</f>
        <v>0</v>
      </c>
      <c r="L5262">
        <f>'Previous Trades Import_OMS Quer'!L5262</f>
        <v>0</v>
      </c>
      <c r="M5262">
        <f>'Previous Trades Import_OMS Quer'!M5262</f>
        <v>0</v>
      </c>
      <c r="N5262">
        <f>'Previous Trades Import_OMS Quer'!N5262</f>
        <v>0</v>
      </c>
      <c r="O5262" t="str">
        <f>CLEAN('Previous Trades Import_OMS Quer'!O5262)</f>
        <v/>
      </c>
      <c r="Q5262" s="25">
        <f t="shared" si="164"/>
        <v>0</v>
      </c>
      <c r="R5262" s="25" t="e">
        <f>VLOOKUP(O5262,'Currency Balance'!$O$3:$Q$32,3,0)</f>
        <v>#N/A</v>
      </c>
      <c r="S5262" t="e">
        <f t="shared" si="165"/>
        <v>#N/A</v>
      </c>
    </row>
    <row r="5263" spans="1:19">
      <c r="A5263">
        <f>'Previous Trades Import_OMS Quer'!A5263</f>
        <v>0</v>
      </c>
      <c r="B5263">
        <f>'Previous Trades Import_OMS Quer'!B5263</f>
        <v>0</v>
      </c>
      <c r="C5263" s="22">
        <f>'Previous Trades Import_OMS Quer'!C5263</f>
        <v>0</v>
      </c>
      <c r="D5263">
        <f>'Previous Trades Import_OMS Quer'!D5263</f>
        <v>0</v>
      </c>
      <c r="E5263" s="22">
        <f>'Previous Trades Import_OMS Quer'!E5263</f>
        <v>0</v>
      </c>
      <c r="F5263">
        <f>'Previous Trades Import_OMS Quer'!F5263</f>
        <v>0</v>
      </c>
      <c r="G5263">
        <f>'Previous Trades Import_OMS Quer'!G5263</f>
        <v>0</v>
      </c>
      <c r="H5263">
        <f>'Previous Trades Import_OMS Quer'!H5263</f>
        <v>0</v>
      </c>
      <c r="I5263">
        <f>'Previous Trades Import_OMS Quer'!I5263</f>
        <v>0</v>
      </c>
      <c r="J5263">
        <f>'Previous Trades Import_OMS Quer'!J5263</f>
        <v>0</v>
      </c>
      <c r="K5263">
        <f>'Previous Trades Import_OMS Quer'!K5263</f>
        <v>0</v>
      </c>
      <c r="L5263">
        <f>'Previous Trades Import_OMS Quer'!L5263</f>
        <v>0</v>
      </c>
      <c r="M5263">
        <f>'Previous Trades Import_OMS Quer'!M5263</f>
        <v>0</v>
      </c>
      <c r="N5263">
        <f>'Previous Trades Import_OMS Quer'!N5263</f>
        <v>0</v>
      </c>
      <c r="O5263" t="str">
        <f>CLEAN('Previous Trades Import_OMS Quer'!O5263)</f>
        <v/>
      </c>
      <c r="Q5263" s="25">
        <f t="shared" si="164"/>
        <v>0</v>
      </c>
      <c r="R5263" s="25" t="e">
        <f>VLOOKUP(O5263,'Currency Balance'!$O$3:$Q$32,3,0)</f>
        <v>#N/A</v>
      </c>
      <c r="S5263" t="e">
        <f t="shared" si="165"/>
        <v>#N/A</v>
      </c>
    </row>
    <row r="5264" spans="1:19">
      <c r="A5264">
        <f>'Previous Trades Import_OMS Quer'!A5264</f>
        <v>0</v>
      </c>
      <c r="B5264">
        <f>'Previous Trades Import_OMS Quer'!B5264</f>
        <v>0</v>
      </c>
      <c r="C5264" s="22">
        <f>'Previous Trades Import_OMS Quer'!C5264</f>
        <v>0</v>
      </c>
      <c r="D5264">
        <f>'Previous Trades Import_OMS Quer'!D5264</f>
        <v>0</v>
      </c>
      <c r="E5264" s="22">
        <f>'Previous Trades Import_OMS Quer'!E5264</f>
        <v>0</v>
      </c>
      <c r="F5264">
        <f>'Previous Trades Import_OMS Quer'!F5264</f>
        <v>0</v>
      </c>
      <c r="G5264">
        <f>'Previous Trades Import_OMS Quer'!G5264</f>
        <v>0</v>
      </c>
      <c r="H5264">
        <f>'Previous Trades Import_OMS Quer'!H5264</f>
        <v>0</v>
      </c>
      <c r="I5264">
        <f>'Previous Trades Import_OMS Quer'!I5264</f>
        <v>0</v>
      </c>
      <c r="J5264">
        <f>'Previous Trades Import_OMS Quer'!J5264</f>
        <v>0</v>
      </c>
      <c r="K5264">
        <f>'Previous Trades Import_OMS Quer'!K5264</f>
        <v>0</v>
      </c>
      <c r="L5264">
        <f>'Previous Trades Import_OMS Quer'!L5264</f>
        <v>0</v>
      </c>
      <c r="M5264">
        <f>'Previous Trades Import_OMS Quer'!M5264</f>
        <v>0</v>
      </c>
      <c r="N5264">
        <f>'Previous Trades Import_OMS Quer'!N5264</f>
        <v>0</v>
      </c>
      <c r="O5264" t="str">
        <f>CLEAN('Previous Trades Import_OMS Quer'!O5264)</f>
        <v/>
      </c>
      <c r="Q5264" s="25">
        <f t="shared" si="164"/>
        <v>0</v>
      </c>
      <c r="R5264" s="25" t="e">
        <f>VLOOKUP(O5264,'Currency Balance'!$O$3:$Q$32,3,0)</f>
        <v>#N/A</v>
      </c>
      <c r="S5264" t="e">
        <f t="shared" si="165"/>
        <v>#N/A</v>
      </c>
    </row>
    <row r="5265" spans="1:19">
      <c r="A5265">
        <f>'Previous Trades Import_OMS Quer'!A5265</f>
        <v>0</v>
      </c>
      <c r="B5265">
        <f>'Previous Trades Import_OMS Quer'!B5265</f>
        <v>0</v>
      </c>
      <c r="C5265" s="22">
        <f>'Previous Trades Import_OMS Quer'!C5265</f>
        <v>0</v>
      </c>
      <c r="D5265">
        <f>'Previous Trades Import_OMS Quer'!D5265</f>
        <v>0</v>
      </c>
      <c r="E5265" s="22">
        <f>'Previous Trades Import_OMS Quer'!E5265</f>
        <v>0</v>
      </c>
      <c r="F5265">
        <f>'Previous Trades Import_OMS Quer'!F5265</f>
        <v>0</v>
      </c>
      <c r="G5265">
        <f>'Previous Trades Import_OMS Quer'!G5265</f>
        <v>0</v>
      </c>
      <c r="H5265">
        <f>'Previous Trades Import_OMS Quer'!H5265</f>
        <v>0</v>
      </c>
      <c r="I5265">
        <f>'Previous Trades Import_OMS Quer'!I5265</f>
        <v>0</v>
      </c>
      <c r="J5265">
        <f>'Previous Trades Import_OMS Quer'!J5265</f>
        <v>0</v>
      </c>
      <c r="K5265">
        <f>'Previous Trades Import_OMS Quer'!K5265</f>
        <v>0</v>
      </c>
      <c r="L5265">
        <f>'Previous Trades Import_OMS Quer'!L5265</f>
        <v>0</v>
      </c>
      <c r="M5265">
        <f>'Previous Trades Import_OMS Quer'!M5265</f>
        <v>0</v>
      </c>
      <c r="N5265">
        <f>'Previous Trades Import_OMS Quer'!N5265</f>
        <v>0</v>
      </c>
      <c r="O5265" t="str">
        <f>CLEAN('Previous Trades Import_OMS Quer'!O5265)</f>
        <v/>
      </c>
      <c r="Q5265" s="25">
        <f t="shared" si="164"/>
        <v>0</v>
      </c>
      <c r="R5265" s="25" t="e">
        <f>VLOOKUP(O5265,'Currency Balance'!$O$3:$Q$32,3,0)</f>
        <v>#N/A</v>
      </c>
      <c r="S5265" t="e">
        <f t="shared" si="165"/>
        <v>#N/A</v>
      </c>
    </row>
    <row r="5266" spans="1:19">
      <c r="A5266">
        <f>'Previous Trades Import_OMS Quer'!A5266</f>
        <v>0</v>
      </c>
      <c r="B5266">
        <f>'Previous Trades Import_OMS Quer'!B5266</f>
        <v>0</v>
      </c>
      <c r="C5266" s="22">
        <f>'Previous Trades Import_OMS Quer'!C5266</f>
        <v>0</v>
      </c>
      <c r="D5266">
        <f>'Previous Trades Import_OMS Quer'!D5266</f>
        <v>0</v>
      </c>
      <c r="E5266" s="22">
        <f>'Previous Trades Import_OMS Quer'!E5266</f>
        <v>0</v>
      </c>
      <c r="F5266">
        <f>'Previous Trades Import_OMS Quer'!F5266</f>
        <v>0</v>
      </c>
      <c r="G5266">
        <f>'Previous Trades Import_OMS Quer'!G5266</f>
        <v>0</v>
      </c>
      <c r="H5266">
        <f>'Previous Trades Import_OMS Quer'!H5266</f>
        <v>0</v>
      </c>
      <c r="I5266">
        <f>'Previous Trades Import_OMS Quer'!I5266</f>
        <v>0</v>
      </c>
      <c r="J5266">
        <f>'Previous Trades Import_OMS Quer'!J5266</f>
        <v>0</v>
      </c>
      <c r="K5266">
        <f>'Previous Trades Import_OMS Quer'!K5266</f>
        <v>0</v>
      </c>
      <c r="L5266">
        <f>'Previous Trades Import_OMS Quer'!L5266</f>
        <v>0</v>
      </c>
      <c r="M5266">
        <f>'Previous Trades Import_OMS Quer'!M5266</f>
        <v>0</v>
      </c>
      <c r="N5266">
        <f>'Previous Trades Import_OMS Quer'!N5266</f>
        <v>0</v>
      </c>
      <c r="O5266" t="str">
        <f>CLEAN('Previous Trades Import_OMS Quer'!O5266)</f>
        <v/>
      </c>
      <c r="Q5266" s="25">
        <f t="shared" si="164"/>
        <v>0</v>
      </c>
      <c r="R5266" s="25" t="e">
        <f>VLOOKUP(O5266,'Currency Balance'!$O$3:$Q$32,3,0)</f>
        <v>#N/A</v>
      </c>
      <c r="S5266" t="e">
        <f t="shared" si="165"/>
        <v>#N/A</v>
      </c>
    </row>
    <row r="5267" spans="1:19">
      <c r="A5267">
        <f>'Previous Trades Import_OMS Quer'!A5267</f>
        <v>0</v>
      </c>
      <c r="B5267">
        <f>'Previous Trades Import_OMS Quer'!B5267</f>
        <v>0</v>
      </c>
      <c r="C5267" s="22">
        <f>'Previous Trades Import_OMS Quer'!C5267</f>
        <v>0</v>
      </c>
      <c r="D5267">
        <f>'Previous Trades Import_OMS Quer'!D5267</f>
        <v>0</v>
      </c>
      <c r="E5267" s="22">
        <f>'Previous Trades Import_OMS Quer'!E5267</f>
        <v>0</v>
      </c>
      <c r="F5267">
        <f>'Previous Trades Import_OMS Quer'!F5267</f>
        <v>0</v>
      </c>
      <c r="G5267">
        <f>'Previous Trades Import_OMS Quer'!G5267</f>
        <v>0</v>
      </c>
      <c r="H5267">
        <f>'Previous Trades Import_OMS Quer'!H5267</f>
        <v>0</v>
      </c>
      <c r="I5267">
        <f>'Previous Trades Import_OMS Quer'!I5267</f>
        <v>0</v>
      </c>
      <c r="J5267">
        <f>'Previous Trades Import_OMS Quer'!J5267</f>
        <v>0</v>
      </c>
      <c r="K5267">
        <f>'Previous Trades Import_OMS Quer'!K5267</f>
        <v>0</v>
      </c>
      <c r="L5267">
        <f>'Previous Trades Import_OMS Quer'!L5267</f>
        <v>0</v>
      </c>
      <c r="M5267">
        <f>'Previous Trades Import_OMS Quer'!M5267</f>
        <v>0</v>
      </c>
      <c r="N5267">
        <f>'Previous Trades Import_OMS Quer'!N5267</f>
        <v>0</v>
      </c>
      <c r="O5267" t="str">
        <f>CLEAN('Previous Trades Import_OMS Quer'!O5267)</f>
        <v/>
      </c>
      <c r="Q5267" s="25">
        <f t="shared" si="164"/>
        <v>0</v>
      </c>
      <c r="R5267" s="25" t="e">
        <f>VLOOKUP(O5267,'Currency Balance'!$O$3:$Q$32,3,0)</f>
        <v>#N/A</v>
      </c>
      <c r="S5267" t="e">
        <f t="shared" si="165"/>
        <v>#N/A</v>
      </c>
    </row>
    <row r="5268" spans="1:19">
      <c r="A5268">
        <f>'Previous Trades Import_OMS Quer'!A5268</f>
        <v>0</v>
      </c>
      <c r="B5268">
        <f>'Previous Trades Import_OMS Quer'!B5268</f>
        <v>0</v>
      </c>
      <c r="C5268" s="22">
        <f>'Previous Trades Import_OMS Quer'!C5268</f>
        <v>0</v>
      </c>
      <c r="D5268">
        <f>'Previous Trades Import_OMS Quer'!D5268</f>
        <v>0</v>
      </c>
      <c r="E5268" s="22">
        <f>'Previous Trades Import_OMS Quer'!E5268</f>
        <v>0</v>
      </c>
      <c r="F5268">
        <f>'Previous Trades Import_OMS Quer'!F5268</f>
        <v>0</v>
      </c>
      <c r="G5268">
        <f>'Previous Trades Import_OMS Quer'!G5268</f>
        <v>0</v>
      </c>
      <c r="H5268">
        <f>'Previous Trades Import_OMS Quer'!H5268</f>
        <v>0</v>
      </c>
      <c r="I5268">
        <f>'Previous Trades Import_OMS Quer'!I5268</f>
        <v>0</v>
      </c>
      <c r="J5268">
        <f>'Previous Trades Import_OMS Quer'!J5268</f>
        <v>0</v>
      </c>
      <c r="K5268">
        <f>'Previous Trades Import_OMS Quer'!K5268</f>
        <v>0</v>
      </c>
      <c r="L5268">
        <f>'Previous Trades Import_OMS Quer'!L5268</f>
        <v>0</v>
      </c>
      <c r="M5268">
        <f>'Previous Trades Import_OMS Quer'!M5268</f>
        <v>0</v>
      </c>
      <c r="N5268">
        <f>'Previous Trades Import_OMS Quer'!N5268</f>
        <v>0</v>
      </c>
      <c r="O5268" t="str">
        <f>CLEAN('Previous Trades Import_OMS Quer'!O5268)</f>
        <v/>
      </c>
      <c r="Q5268" s="25">
        <f t="shared" si="164"/>
        <v>0</v>
      </c>
      <c r="R5268" s="25" t="e">
        <f>VLOOKUP(O5268,'Currency Balance'!$O$3:$Q$32,3,0)</f>
        <v>#N/A</v>
      </c>
      <c r="S5268" t="e">
        <f t="shared" si="165"/>
        <v>#N/A</v>
      </c>
    </row>
    <row r="5269" spans="1:19">
      <c r="A5269">
        <f>'Previous Trades Import_OMS Quer'!A5269</f>
        <v>0</v>
      </c>
      <c r="B5269">
        <f>'Previous Trades Import_OMS Quer'!B5269</f>
        <v>0</v>
      </c>
      <c r="C5269" s="22">
        <f>'Previous Trades Import_OMS Quer'!C5269</f>
        <v>0</v>
      </c>
      <c r="D5269">
        <f>'Previous Trades Import_OMS Quer'!D5269</f>
        <v>0</v>
      </c>
      <c r="E5269" s="22">
        <f>'Previous Trades Import_OMS Quer'!E5269</f>
        <v>0</v>
      </c>
      <c r="F5269">
        <f>'Previous Trades Import_OMS Quer'!F5269</f>
        <v>0</v>
      </c>
      <c r="G5269">
        <f>'Previous Trades Import_OMS Quer'!G5269</f>
        <v>0</v>
      </c>
      <c r="H5269">
        <f>'Previous Trades Import_OMS Quer'!H5269</f>
        <v>0</v>
      </c>
      <c r="I5269">
        <f>'Previous Trades Import_OMS Quer'!I5269</f>
        <v>0</v>
      </c>
      <c r="J5269">
        <f>'Previous Trades Import_OMS Quer'!J5269</f>
        <v>0</v>
      </c>
      <c r="K5269">
        <f>'Previous Trades Import_OMS Quer'!K5269</f>
        <v>0</v>
      </c>
      <c r="L5269">
        <f>'Previous Trades Import_OMS Quer'!L5269</f>
        <v>0</v>
      </c>
      <c r="M5269">
        <f>'Previous Trades Import_OMS Quer'!M5269</f>
        <v>0</v>
      </c>
      <c r="N5269">
        <f>'Previous Trades Import_OMS Quer'!N5269</f>
        <v>0</v>
      </c>
      <c r="O5269" t="str">
        <f>CLEAN('Previous Trades Import_OMS Quer'!O5269)</f>
        <v/>
      </c>
      <c r="Q5269" s="25">
        <f t="shared" si="164"/>
        <v>0</v>
      </c>
      <c r="R5269" s="25" t="e">
        <f>VLOOKUP(O5269,'Currency Balance'!$O$3:$Q$32,3,0)</f>
        <v>#N/A</v>
      </c>
      <c r="S5269" t="e">
        <f t="shared" si="165"/>
        <v>#N/A</v>
      </c>
    </row>
    <row r="5270" spans="1:19">
      <c r="A5270">
        <f>'Previous Trades Import_OMS Quer'!A5270</f>
        <v>0</v>
      </c>
      <c r="B5270">
        <f>'Previous Trades Import_OMS Quer'!B5270</f>
        <v>0</v>
      </c>
      <c r="C5270" s="22">
        <f>'Previous Trades Import_OMS Quer'!C5270</f>
        <v>0</v>
      </c>
      <c r="D5270">
        <f>'Previous Trades Import_OMS Quer'!D5270</f>
        <v>0</v>
      </c>
      <c r="E5270" s="22">
        <f>'Previous Trades Import_OMS Quer'!E5270</f>
        <v>0</v>
      </c>
      <c r="F5270">
        <f>'Previous Trades Import_OMS Quer'!F5270</f>
        <v>0</v>
      </c>
      <c r="G5270">
        <f>'Previous Trades Import_OMS Quer'!G5270</f>
        <v>0</v>
      </c>
      <c r="H5270">
        <f>'Previous Trades Import_OMS Quer'!H5270</f>
        <v>0</v>
      </c>
      <c r="I5270">
        <f>'Previous Trades Import_OMS Quer'!I5270</f>
        <v>0</v>
      </c>
      <c r="J5270">
        <f>'Previous Trades Import_OMS Quer'!J5270</f>
        <v>0</v>
      </c>
      <c r="K5270">
        <f>'Previous Trades Import_OMS Quer'!K5270</f>
        <v>0</v>
      </c>
      <c r="L5270">
        <f>'Previous Trades Import_OMS Quer'!L5270</f>
        <v>0</v>
      </c>
      <c r="M5270">
        <f>'Previous Trades Import_OMS Quer'!M5270</f>
        <v>0</v>
      </c>
      <c r="N5270">
        <f>'Previous Trades Import_OMS Quer'!N5270</f>
        <v>0</v>
      </c>
      <c r="O5270" t="str">
        <f>CLEAN('Previous Trades Import_OMS Quer'!O5270)</f>
        <v/>
      </c>
      <c r="Q5270" s="25">
        <f t="shared" si="164"/>
        <v>0</v>
      </c>
      <c r="R5270" s="25" t="e">
        <f>VLOOKUP(O5270,'Currency Balance'!$O$3:$Q$32,3,0)</f>
        <v>#N/A</v>
      </c>
      <c r="S5270" t="e">
        <f t="shared" si="165"/>
        <v>#N/A</v>
      </c>
    </row>
    <row r="5271" spans="1:19">
      <c r="A5271">
        <f>'Previous Trades Import_OMS Quer'!A5271</f>
        <v>0</v>
      </c>
      <c r="B5271">
        <f>'Previous Trades Import_OMS Quer'!B5271</f>
        <v>0</v>
      </c>
      <c r="C5271" s="22">
        <f>'Previous Trades Import_OMS Quer'!C5271</f>
        <v>0</v>
      </c>
      <c r="D5271">
        <f>'Previous Trades Import_OMS Quer'!D5271</f>
        <v>0</v>
      </c>
      <c r="E5271" s="22">
        <f>'Previous Trades Import_OMS Quer'!E5271</f>
        <v>0</v>
      </c>
      <c r="F5271">
        <f>'Previous Trades Import_OMS Quer'!F5271</f>
        <v>0</v>
      </c>
      <c r="G5271">
        <f>'Previous Trades Import_OMS Quer'!G5271</f>
        <v>0</v>
      </c>
      <c r="H5271">
        <f>'Previous Trades Import_OMS Quer'!H5271</f>
        <v>0</v>
      </c>
      <c r="I5271">
        <f>'Previous Trades Import_OMS Quer'!I5271</f>
        <v>0</v>
      </c>
      <c r="J5271">
        <f>'Previous Trades Import_OMS Quer'!J5271</f>
        <v>0</v>
      </c>
      <c r="K5271">
        <f>'Previous Trades Import_OMS Quer'!K5271</f>
        <v>0</v>
      </c>
      <c r="L5271">
        <f>'Previous Trades Import_OMS Quer'!L5271</f>
        <v>0</v>
      </c>
      <c r="M5271">
        <f>'Previous Trades Import_OMS Quer'!M5271</f>
        <v>0</v>
      </c>
      <c r="N5271">
        <f>'Previous Trades Import_OMS Quer'!N5271</f>
        <v>0</v>
      </c>
      <c r="O5271" t="str">
        <f>CLEAN('Previous Trades Import_OMS Quer'!O5271)</f>
        <v/>
      </c>
      <c r="Q5271" s="25">
        <f t="shared" si="164"/>
        <v>0</v>
      </c>
      <c r="R5271" s="25" t="e">
        <f>VLOOKUP(O5271,'Currency Balance'!$O$3:$Q$32,3,0)</f>
        <v>#N/A</v>
      </c>
      <c r="S5271" t="e">
        <f t="shared" si="165"/>
        <v>#N/A</v>
      </c>
    </row>
    <row r="5272" spans="1:19">
      <c r="A5272">
        <f>'Previous Trades Import_OMS Quer'!A5272</f>
        <v>0</v>
      </c>
      <c r="B5272">
        <f>'Previous Trades Import_OMS Quer'!B5272</f>
        <v>0</v>
      </c>
      <c r="C5272" s="22">
        <f>'Previous Trades Import_OMS Quer'!C5272</f>
        <v>0</v>
      </c>
      <c r="D5272">
        <f>'Previous Trades Import_OMS Quer'!D5272</f>
        <v>0</v>
      </c>
      <c r="E5272" s="22">
        <f>'Previous Trades Import_OMS Quer'!E5272</f>
        <v>0</v>
      </c>
      <c r="F5272">
        <f>'Previous Trades Import_OMS Quer'!F5272</f>
        <v>0</v>
      </c>
      <c r="G5272">
        <f>'Previous Trades Import_OMS Quer'!G5272</f>
        <v>0</v>
      </c>
      <c r="H5272">
        <f>'Previous Trades Import_OMS Quer'!H5272</f>
        <v>0</v>
      </c>
      <c r="I5272">
        <f>'Previous Trades Import_OMS Quer'!I5272</f>
        <v>0</v>
      </c>
      <c r="J5272">
        <f>'Previous Trades Import_OMS Quer'!J5272</f>
        <v>0</v>
      </c>
      <c r="K5272">
        <f>'Previous Trades Import_OMS Quer'!K5272</f>
        <v>0</v>
      </c>
      <c r="L5272">
        <f>'Previous Trades Import_OMS Quer'!L5272</f>
        <v>0</v>
      </c>
      <c r="M5272">
        <f>'Previous Trades Import_OMS Quer'!M5272</f>
        <v>0</v>
      </c>
      <c r="N5272">
        <f>'Previous Trades Import_OMS Quer'!N5272</f>
        <v>0</v>
      </c>
      <c r="O5272" t="str">
        <f>CLEAN('Previous Trades Import_OMS Quer'!O5272)</f>
        <v/>
      </c>
      <c r="Q5272" s="25">
        <f t="shared" si="164"/>
        <v>0</v>
      </c>
      <c r="R5272" s="25" t="e">
        <f>VLOOKUP(O5272,'Currency Balance'!$O$3:$Q$32,3,0)</f>
        <v>#N/A</v>
      </c>
      <c r="S5272" t="e">
        <f t="shared" si="165"/>
        <v>#N/A</v>
      </c>
    </row>
    <row r="5273" spans="1:19">
      <c r="A5273">
        <f>'Previous Trades Import_OMS Quer'!A5273</f>
        <v>0</v>
      </c>
      <c r="B5273">
        <f>'Previous Trades Import_OMS Quer'!B5273</f>
        <v>0</v>
      </c>
      <c r="C5273" s="22">
        <f>'Previous Trades Import_OMS Quer'!C5273</f>
        <v>0</v>
      </c>
      <c r="D5273">
        <f>'Previous Trades Import_OMS Quer'!D5273</f>
        <v>0</v>
      </c>
      <c r="E5273" s="22">
        <f>'Previous Trades Import_OMS Quer'!E5273</f>
        <v>0</v>
      </c>
      <c r="F5273">
        <f>'Previous Trades Import_OMS Quer'!F5273</f>
        <v>0</v>
      </c>
      <c r="G5273">
        <f>'Previous Trades Import_OMS Quer'!G5273</f>
        <v>0</v>
      </c>
      <c r="H5273">
        <f>'Previous Trades Import_OMS Quer'!H5273</f>
        <v>0</v>
      </c>
      <c r="I5273">
        <f>'Previous Trades Import_OMS Quer'!I5273</f>
        <v>0</v>
      </c>
      <c r="J5273">
        <f>'Previous Trades Import_OMS Quer'!J5273</f>
        <v>0</v>
      </c>
      <c r="K5273">
        <f>'Previous Trades Import_OMS Quer'!K5273</f>
        <v>0</v>
      </c>
      <c r="L5273">
        <f>'Previous Trades Import_OMS Quer'!L5273</f>
        <v>0</v>
      </c>
      <c r="M5273">
        <f>'Previous Trades Import_OMS Quer'!M5273</f>
        <v>0</v>
      </c>
      <c r="N5273">
        <f>'Previous Trades Import_OMS Quer'!N5273</f>
        <v>0</v>
      </c>
      <c r="O5273" t="str">
        <f>CLEAN('Previous Trades Import_OMS Quer'!O5273)</f>
        <v/>
      </c>
      <c r="Q5273" s="25">
        <f t="shared" si="164"/>
        <v>0</v>
      </c>
      <c r="R5273" s="25" t="e">
        <f>VLOOKUP(O5273,'Currency Balance'!$O$3:$Q$32,3,0)</f>
        <v>#N/A</v>
      </c>
      <c r="S5273" t="e">
        <f t="shared" si="165"/>
        <v>#N/A</v>
      </c>
    </row>
    <row r="5274" spans="1:19">
      <c r="A5274">
        <f>'Previous Trades Import_OMS Quer'!A5274</f>
        <v>0</v>
      </c>
      <c r="B5274">
        <f>'Previous Trades Import_OMS Quer'!B5274</f>
        <v>0</v>
      </c>
      <c r="C5274" s="22">
        <f>'Previous Trades Import_OMS Quer'!C5274</f>
        <v>0</v>
      </c>
      <c r="D5274">
        <f>'Previous Trades Import_OMS Quer'!D5274</f>
        <v>0</v>
      </c>
      <c r="E5274" s="22">
        <f>'Previous Trades Import_OMS Quer'!E5274</f>
        <v>0</v>
      </c>
      <c r="F5274">
        <f>'Previous Trades Import_OMS Quer'!F5274</f>
        <v>0</v>
      </c>
      <c r="G5274">
        <f>'Previous Trades Import_OMS Quer'!G5274</f>
        <v>0</v>
      </c>
      <c r="H5274">
        <f>'Previous Trades Import_OMS Quer'!H5274</f>
        <v>0</v>
      </c>
      <c r="I5274">
        <f>'Previous Trades Import_OMS Quer'!I5274</f>
        <v>0</v>
      </c>
      <c r="J5274">
        <f>'Previous Trades Import_OMS Quer'!J5274</f>
        <v>0</v>
      </c>
      <c r="K5274">
        <f>'Previous Trades Import_OMS Quer'!K5274</f>
        <v>0</v>
      </c>
      <c r="L5274">
        <f>'Previous Trades Import_OMS Quer'!L5274</f>
        <v>0</v>
      </c>
      <c r="M5274">
        <f>'Previous Trades Import_OMS Quer'!M5274</f>
        <v>0</v>
      </c>
      <c r="N5274">
        <f>'Previous Trades Import_OMS Quer'!N5274</f>
        <v>0</v>
      </c>
      <c r="O5274" t="str">
        <f>CLEAN('Previous Trades Import_OMS Quer'!O5274)</f>
        <v/>
      </c>
      <c r="Q5274" s="25">
        <f t="shared" si="164"/>
        <v>0</v>
      </c>
      <c r="R5274" s="25" t="e">
        <f>VLOOKUP(O5274,'Currency Balance'!$O$3:$Q$32,3,0)</f>
        <v>#N/A</v>
      </c>
      <c r="S5274" t="e">
        <f t="shared" si="165"/>
        <v>#N/A</v>
      </c>
    </row>
    <row r="5275" spans="1:19">
      <c r="A5275">
        <f>'Previous Trades Import_OMS Quer'!A5275</f>
        <v>0</v>
      </c>
      <c r="B5275">
        <f>'Previous Trades Import_OMS Quer'!B5275</f>
        <v>0</v>
      </c>
      <c r="C5275" s="22">
        <f>'Previous Trades Import_OMS Quer'!C5275</f>
        <v>0</v>
      </c>
      <c r="D5275">
        <f>'Previous Trades Import_OMS Quer'!D5275</f>
        <v>0</v>
      </c>
      <c r="E5275" s="22">
        <f>'Previous Trades Import_OMS Quer'!E5275</f>
        <v>0</v>
      </c>
      <c r="F5275">
        <f>'Previous Trades Import_OMS Quer'!F5275</f>
        <v>0</v>
      </c>
      <c r="G5275">
        <f>'Previous Trades Import_OMS Quer'!G5275</f>
        <v>0</v>
      </c>
      <c r="H5275">
        <f>'Previous Trades Import_OMS Quer'!H5275</f>
        <v>0</v>
      </c>
      <c r="I5275">
        <f>'Previous Trades Import_OMS Quer'!I5275</f>
        <v>0</v>
      </c>
      <c r="J5275">
        <f>'Previous Trades Import_OMS Quer'!J5275</f>
        <v>0</v>
      </c>
      <c r="K5275">
        <f>'Previous Trades Import_OMS Quer'!K5275</f>
        <v>0</v>
      </c>
      <c r="L5275">
        <f>'Previous Trades Import_OMS Quer'!L5275</f>
        <v>0</v>
      </c>
      <c r="M5275">
        <f>'Previous Trades Import_OMS Quer'!M5275</f>
        <v>0</v>
      </c>
      <c r="N5275">
        <f>'Previous Trades Import_OMS Quer'!N5275</f>
        <v>0</v>
      </c>
      <c r="O5275" t="str">
        <f>CLEAN('Previous Trades Import_OMS Quer'!O5275)</f>
        <v/>
      </c>
      <c r="Q5275" s="25">
        <f t="shared" si="164"/>
        <v>0</v>
      </c>
      <c r="R5275" s="25" t="e">
        <f>VLOOKUP(O5275,'Currency Balance'!$O$3:$Q$32,3,0)</f>
        <v>#N/A</v>
      </c>
      <c r="S5275" t="e">
        <f t="shared" si="165"/>
        <v>#N/A</v>
      </c>
    </row>
    <row r="5276" spans="1:19">
      <c r="A5276">
        <f>'Previous Trades Import_OMS Quer'!A5276</f>
        <v>0</v>
      </c>
      <c r="B5276">
        <f>'Previous Trades Import_OMS Quer'!B5276</f>
        <v>0</v>
      </c>
      <c r="C5276" s="22">
        <f>'Previous Trades Import_OMS Quer'!C5276</f>
        <v>0</v>
      </c>
      <c r="D5276">
        <f>'Previous Trades Import_OMS Quer'!D5276</f>
        <v>0</v>
      </c>
      <c r="E5276" s="22">
        <f>'Previous Trades Import_OMS Quer'!E5276</f>
        <v>0</v>
      </c>
      <c r="F5276">
        <f>'Previous Trades Import_OMS Quer'!F5276</f>
        <v>0</v>
      </c>
      <c r="G5276">
        <f>'Previous Trades Import_OMS Quer'!G5276</f>
        <v>0</v>
      </c>
      <c r="H5276">
        <f>'Previous Trades Import_OMS Quer'!H5276</f>
        <v>0</v>
      </c>
      <c r="I5276">
        <f>'Previous Trades Import_OMS Quer'!I5276</f>
        <v>0</v>
      </c>
      <c r="J5276">
        <f>'Previous Trades Import_OMS Quer'!J5276</f>
        <v>0</v>
      </c>
      <c r="K5276">
        <f>'Previous Trades Import_OMS Quer'!K5276</f>
        <v>0</v>
      </c>
      <c r="L5276">
        <f>'Previous Trades Import_OMS Quer'!L5276</f>
        <v>0</v>
      </c>
      <c r="M5276">
        <f>'Previous Trades Import_OMS Quer'!M5276</f>
        <v>0</v>
      </c>
      <c r="N5276">
        <f>'Previous Trades Import_OMS Quer'!N5276</f>
        <v>0</v>
      </c>
      <c r="O5276" t="str">
        <f>CLEAN('Previous Trades Import_OMS Quer'!O5276)</f>
        <v/>
      </c>
      <c r="Q5276" s="25">
        <f t="shared" si="164"/>
        <v>0</v>
      </c>
      <c r="R5276" s="25" t="e">
        <f>VLOOKUP(O5276,'Currency Balance'!$O$3:$Q$32,3,0)</f>
        <v>#N/A</v>
      </c>
      <c r="S5276" t="e">
        <f t="shared" si="165"/>
        <v>#N/A</v>
      </c>
    </row>
    <row r="5277" spans="1:19">
      <c r="A5277">
        <f>'Previous Trades Import_OMS Quer'!A5277</f>
        <v>0</v>
      </c>
      <c r="B5277">
        <f>'Previous Trades Import_OMS Quer'!B5277</f>
        <v>0</v>
      </c>
      <c r="C5277" s="22">
        <f>'Previous Trades Import_OMS Quer'!C5277</f>
        <v>0</v>
      </c>
      <c r="D5277">
        <f>'Previous Trades Import_OMS Quer'!D5277</f>
        <v>0</v>
      </c>
      <c r="E5277" s="22">
        <f>'Previous Trades Import_OMS Quer'!E5277</f>
        <v>0</v>
      </c>
      <c r="F5277">
        <f>'Previous Trades Import_OMS Quer'!F5277</f>
        <v>0</v>
      </c>
      <c r="G5277">
        <f>'Previous Trades Import_OMS Quer'!G5277</f>
        <v>0</v>
      </c>
      <c r="H5277">
        <f>'Previous Trades Import_OMS Quer'!H5277</f>
        <v>0</v>
      </c>
      <c r="I5277">
        <f>'Previous Trades Import_OMS Quer'!I5277</f>
        <v>0</v>
      </c>
      <c r="J5277">
        <f>'Previous Trades Import_OMS Quer'!J5277</f>
        <v>0</v>
      </c>
      <c r="K5277">
        <f>'Previous Trades Import_OMS Quer'!K5277</f>
        <v>0</v>
      </c>
      <c r="L5277">
        <f>'Previous Trades Import_OMS Quer'!L5277</f>
        <v>0</v>
      </c>
      <c r="M5277">
        <f>'Previous Trades Import_OMS Quer'!M5277</f>
        <v>0</v>
      </c>
      <c r="N5277">
        <f>'Previous Trades Import_OMS Quer'!N5277</f>
        <v>0</v>
      </c>
      <c r="O5277" t="str">
        <f>CLEAN('Previous Trades Import_OMS Quer'!O5277)</f>
        <v/>
      </c>
      <c r="Q5277" s="25">
        <f t="shared" si="164"/>
        <v>0</v>
      </c>
      <c r="R5277" s="25" t="e">
        <f>VLOOKUP(O5277,'Currency Balance'!$O$3:$Q$32,3,0)</f>
        <v>#N/A</v>
      </c>
      <c r="S5277" t="e">
        <f t="shared" si="165"/>
        <v>#N/A</v>
      </c>
    </row>
    <row r="5278" spans="1:19">
      <c r="A5278">
        <f>'Previous Trades Import_OMS Quer'!A5278</f>
        <v>0</v>
      </c>
      <c r="B5278">
        <f>'Previous Trades Import_OMS Quer'!B5278</f>
        <v>0</v>
      </c>
      <c r="C5278" s="22">
        <f>'Previous Trades Import_OMS Quer'!C5278</f>
        <v>0</v>
      </c>
      <c r="D5278">
        <f>'Previous Trades Import_OMS Quer'!D5278</f>
        <v>0</v>
      </c>
      <c r="E5278" s="22">
        <f>'Previous Trades Import_OMS Quer'!E5278</f>
        <v>0</v>
      </c>
      <c r="F5278">
        <f>'Previous Trades Import_OMS Quer'!F5278</f>
        <v>0</v>
      </c>
      <c r="G5278">
        <f>'Previous Trades Import_OMS Quer'!G5278</f>
        <v>0</v>
      </c>
      <c r="H5278">
        <f>'Previous Trades Import_OMS Quer'!H5278</f>
        <v>0</v>
      </c>
      <c r="I5278">
        <f>'Previous Trades Import_OMS Quer'!I5278</f>
        <v>0</v>
      </c>
      <c r="J5278">
        <f>'Previous Trades Import_OMS Quer'!J5278</f>
        <v>0</v>
      </c>
      <c r="K5278">
        <f>'Previous Trades Import_OMS Quer'!K5278</f>
        <v>0</v>
      </c>
      <c r="L5278">
        <f>'Previous Trades Import_OMS Quer'!L5278</f>
        <v>0</v>
      </c>
      <c r="M5278">
        <f>'Previous Trades Import_OMS Quer'!M5278</f>
        <v>0</v>
      </c>
      <c r="N5278">
        <f>'Previous Trades Import_OMS Quer'!N5278</f>
        <v>0</v>
      </c>
      <c r="O5278" t="str">
        <f>CLEAN('Previous Trades Import_OMS Quer'!O5278)</f>
        <v/>
      </c>
      <c r="Q5278" s="25">
        <f t="shared" si="164"/>
        <v>0</v>
      </c>
      <c r="R5278" s="25" t="e">
        <f>VLOOKUP(O5278,'Currency Balance'!$O$3:$Q$32,3,0)</f>
        <v>#N/A</v>
      </c>
      <c r="S5278" t="e">
        <f t="shared" si="165"/>
        <v>#N/A</v>
      </c>
    </row>
    <row r="5279" spans="1:19">
      <c r="A5279">
        <f>'Previous Trades Import_OMS Quer'!A5279</f>
        <v>0</v>
      </c>
      <c r="B5279">
        <f>'Previous Trades Import_OMS Quer'!B5279</f>
        <v>0</v>
      </c>
      <c r="C5279" s="22">
        <f>'Previous Trades Import_OMS Quer'!C5279</f>
        <v>0</v>
      </c>
      <c r="D5279">
        <f>'Previous Trades Import_OMS Quer'!D5279</f>
        <v>0</v>
      </c>
      <c r="E5279" s="22">
        <f>'Previous Trades Import_OMS Quer'!E5279</f>
        <v>0</v>
      </c>
      <c r="F5279">
        <f>'Previous Trades Import_OMS Quer'!F5279</f>
        <v>0</v>
      </c>
      <c r="G5279">
        <f>'Previous Trades Import_OMS Quer'!G5279</f>
        <v>0</v>
      </c>
      <c r="H5279">
        <f>'Previous Trades Import_OMS Quer'!H5279</f>
        <v>0</v>
      </c>
      <c r="I5279">
        <f>'Previous Trades Import_OMS Quer'!I5279</f>
        <v>0</v>
      </c>
      <c r="J5279">
        <f>'Previous Trades Import_OMS Quer'!J5279</f>
        <v>0</v>
      </c>
      <c r="K5279">
        <f>'Previous Trades Import_OMS Quer'!K5279</f>
        <v>0</v>
      </c>
      <c r="L5279">
        <f>'Previous Trades Import_OMS Quer'!L5279</f>
        <v>0</v>
      </c>
      <c r="M5279">
        <f>'Previous Trades Import_OMS Quer'!M5279</f>
        <v>0</v>
      </c>
      <c r="N5279">
        <f>'Previous Trades Import_OMS Quer'!N5279</f>
        <v>0</v>
      </c>
      <c r="O5279" t="str">
        <f>CLEAN('Previous Trades Import_OMS Quer'!O5279)</f>
        <v/>
      </c>
      <c r="Q5279" s="25">
        <f t="shared" si="164"/>
        <v>0</v>
      </c>
      <c r="R5279" s="25" t="e">
        <f>VLOOKUP(O5279,'Currency Balance'!$O$3:$Q$32,3,0)</f>
        <v>#N/A</v>
      </c>
      <c r="S5279" t="e">
        <f t="shared" si="165"/>
        <v>#N/A</v>
      </c>
    </row>
    <row r="5280" spans="1:19">
      <c r="A5280">
        <f>'Previous Trades Import_OMS Quer'!A5280</f>
        <v>0</v>
      </c>
      <c r="B5280">
        <f>'Previous Trades Import_OMS Quer'!B5280</f>
        <v>0</v>
      </c>
      <c r="C5280" s="22">
        <f>'Previous Trades Import_OMS Quer'!C5280</f>
        <v>0</v>
      </c>
      <c r="D5280">
        <f>'Previous Trades Import_OMS Quer'!D5280</f>
        <v>0</v>
      </c>
      <c r="E5280" s="22">
        <f>'Previous Trades Import_OMS Quer'!E5280</f>
        <v>0</v>
      </c>
      <c r="F5280">
        <f>'Previous Trades Import_OMS Quer'!F5280</f>
        <v>0</v>
      </c>
      <c r="G5280">
        <f>'Previous Trades Import_OMS Quer'!G5280</f>
        <v>0</v>
      </c>
      <c r="H5280">
        <f>'Previous Trades Import_OMS Quer'!H5280</f>
        <v>0</v>
      </c>
      <c r="I5280">
        <f>'Previous Trades Import_OMS Quer'!I5280</f>
        <v>0</v>
      </c>
      <c r="J5280">
        <f>'Previous Trades Import_OMS Quer'!J5280</f>
        <v>0</v>
      </c>
      <c r="K5280">
        <f>'Previous Trades Import_OMS Quer'!K5280</f>
        <v>0</v>
      </c>
      <c r="L5280">
        <f>'Previous Trades Import_OMS Quer'!L5280</f>
        <v>0</v>
      </c>
      <c r="M5280">
        <f>'Previous Trades Import_OMS Quer'!M5280</f>
        <v>0</v>
      </c>
      <c r="N5280">
        <f>'Previous Trades Import_OMS Quer'!N5280</f>
        <v>0</v>
      </c>
      <c r="O5280" t="str">
        <f>CLEAN('Previous Trades Import_OMS Quer'!O5280)</f>
        <v/>
      </c>
      <c r="Q5280" s="25">
        <f t="shared" si="164"/>
        <v>0</v>
      </c>
      <c r="R5280" s="25" t="e">
        <f>VLOOKUP(O5280,'Currency Balance'!$O$3:$Q$32,3,0)</f>
        <v>#N/A</v>
      </c>
      <c r="S5280" t="e">
        <f t="shared" si="165"/>
        <v>#N/A</v>
      </c>
    </row>
    <row r="5281" spans="1:19">
      <c r="A5281">
        <f>'Previous Trades Import_OMS Quer'!A5281</f>
        <v>0</v>
      </c>
      <c r="B5281">
        <f>'Previous Trades Import_OMS Quer'!B5281</f>
        <v>0</v>
      </c>
      <c r="C5281" s="22">
        <f>'Previous Trades Import_OMS Quer'!C5281</f>
        <v>0</v>
      </c>
      <c r="D5281">
        <f>'Previous Trades Import_OMS Quer'!D5281</f>
        <v>0</v>
      </c>
      <c r="E5281" s="22">
        <f>'Previous Trades Import_OMS Quer'!E5281</f>
        <v>0</v>
      </c>
      <c r="F5281">
        <f>'Previous Trades Import_OMS Quer'!F5281</f>
        <v>0</v>
      </c>
      <c r="G5281">
        <f>'Previous Trades Import_OMS Quer'!G5281</f>
        <v>0</v>
      </c>
      <c r="H5281">
        <f>'Previous Trades Import_OMS Quer'!H5281</f>
        <v>0</v>
      </c>
      <c r="I5281">
        <f>'Previous Trades Import_OMS Quer'!I5281</f>
        <v>0</v>
      </c>
      <c r="J5281">
        <f>'Previous Trades Import_OMS Quer'!J5281</f>
        <v>0</v>
      </c>
      <c r="K5281">
        <f>'Previous Trades Import_OMS Quer'!K5281</f>
        <v>0</v>
      </c>
      <c r="L5281">
        <f>'Previous Trades Import_OMS Quer'!L5281</f>
        <v>0</v>
      </c>
      <c r="M5281">
        <f>'Previous Trades Import_OMS Quer'!M5281</f>
        <v>0</v>
      </c>
      <c r="N5281">
        <f>'Previous Trades Import_OMS Quer'!N5281</f>
        <v>0</v>
      </c>
      <c r="O5281" t="str">
        <f>CLEAN('Previous Trades Import_OMS Quer'!O5281)</f>
        <v/>
      </c>
      <c r="Q5281" s="25">
        <f t="shared" si="164"/>
        <v>0</v>
      </c>
      <c r="R5281" s="25" t="e">
        <f>VLOOKUP(O5281,'Currency Balance'!$O$3:$Q$32,3,0)</f>
        <v>#N/A</v>
      </c>
      <c r="S5281" t="e">
        <f t="shared" si="165"/>
        <v>#N/A</v>
      </c>
    </row>
    <row r="5282" spans="1:19">
      <c r="A5282">
        <f>'Previous Trades Import_OMS Quer'!A5282</f>
        <v>0</v>
      </c>
      <c r="B5282">
        <f>'Previous Trades Import_OMS Quer'!B5282</f>
        <v>0</v>
      </c>
      <c r="C5282" s="22">
        <f>'Previous Trades Import_OMS Quer'!C5282</f>
        <v>0</v>
      </c>
      <c r="D5282">
        <f>'Previous Trades Import_OMS Quer'!D5282</f>
        <v>0</v>
      </c>
      <c r="E5282" s="22">
        <f>'Previous Trades Import_OMS Quer'!E5282</f>
        <v>0</v>
      </c>
      <c r="F5282">
        <f>'Previous Trades Import_OMS Quer'!F5282</f>
        <v>0</v>
      </c>
      <c r="G5282">
        <f>'Previous Trades Import_OMS Quer'!G5282</f>
        <v>0</v>
      </c>
      <c r="H5282">
        <f>'Previous Trades Import_OMS Quer'!H5282</f>
        <v>0</v>
      </c>
      <c r="I5282">
        <f>'Previous Trades Import_OMS Quer'!I5282</f>
        <v>0</v>
      </c>
      <c r="J5282">
        <f>'Previous Trades Import_OMS Quer'!J5282</f>
        <v>0</v>
      </c>
      <c r="K5282">
        <f>'Previous Trades Import_OMS Quer'!K5282</f>
        <v>0</v>
      </c>
      <c r="L5282">
        <f>'Previous Trades Import_OMS Quer'!L5282</f>
        <v>0</v>
      </c>
      <c r="M5282">
        <f>'Previous Trades Import_OMS Quer'!M5282</f>
        <v>0</v>
      </c>
      <c r="N5282">
        <f>'Previous Trades Import_OMS Quer'!N5282</f>
        <v>0</v>
      </c>
      <c r="O5282" t="str">
        <f>CLEAN('Previous Trades Import_OMS Quer'!O5282)</f>
        <v/>
      </c>
      <c r="Q5282" s="25">
        <f t="shared" si="164"/>
        <v>0</v>
      </c>
      <c r="R5282" s="25" t="e">
        <f>VLOOKUP(O5282,'Currency Balance'!$O$3:$Q$32,3,0)</f>
        <v>#N/A</v>
      </c>
      <c r="S5282" t="e">
        <f t="shared" si="165"/>
        <v>#N/A</v>
      </c>
    </row>
    <row r="5283" spans="1:19">
      <c r="A5283">
        <f>'Previous Trades Import_OMS Quer'!A5283</f>
        <v>0</v>
      </c>
      <c r="B5283">
        <f>'Previous Trades Import_OMS Quer'!B5283</f>
        <v>0</v>
      </c>
      <c r="C5283" s="22">
        <f>'Previous Trades Import_OMS Quer'!C5283</f>
        <v>0</v>
      </c>
      <c r="D5283">
        <f>'Previous Trades Import_OMS Quer'!D5283</f>
        <v>0</v>
      </c>
      <c r="E5283" s="22">
        <f>'Previous Trades Import_OMS Quer'!E5283</f>
        <v>0</v>
      </c>
      <c r="F5283">
        <f>'Previous Trades Import_OMS Quer'!F5283</f>
        <v>0</v>
      </c>
      <c r="G5283">
        <f>'Previous Trades Import_OMS Quer'!G5283</f>
        <v>0</v>
      </c>
      <c r="H5283">
        <f>'Previous Trades Import_OMS Quer'!H5283</f>
        <v>0</v>
      </c>
      <c r="I5283">
        <f>'Previous Trades Import_OMS Quer'!I5283</f>
        <v>0</v>
      </c>
      <c r="J5283">
        <f>'Previous Trades Import_OMS Quer'!J5283</f>
        <v>0</v>
      </c>
      <c r="K5283">
        <f>'Previous Trades Import_OMS Quer'!K5283</f>
        <v>0</v>
      </c>
      <c r="L5283">
        <f>'Previous Trades Import_OMS Quer'!L5283</f>
        <v>0</v>
      </c>
      <c r="M5283">
        <f>'Previous Trades Import_OMS Quer'!M5283</f>
        <v>0</v>
      </c>
      <c r="N5283">
        <f>'Previous Trades Import_OMS Quer'!N5283</f>
        <v>0</v>
      </c>
      <c r="O5283" t="str">
        <f>CLEAN('Previous Trades Import_OMS Quer'!O5283)</f>
        <v/>
      </c>
      <c r="Q5283" s="25">
        <f t="shared" si="164"/>
        <v>0</v>
      </c>
      <c r="R5283" s="25" t="e">
        <f>VLOOKUP(O5283,'Currency Balance'!$O$3:$Q$32,3,0)</f>
        <v>#N/A</v>
      </c>
      <c r="S5283" t="e">
        <f t="shared" si="165"/>
        <v>#N/A</v>
      </c>
    </row>
    <row r="5284" spans="1:19">
      <c r="A5284">
        <f>'Previous Trades Import_OMS Quer'!A5284</f>
        <v>0</v>
      </c>
      <c r="B5284">
        <f>'Previous Trades Import_OMS Quer'!B5284</f>
        <v>0</v>
      </c>
      <c r="C5284" s="22">
        <f>'Previous Trades Import_OMS Quer'!C5284</f>
        <v>0</v>
      </c>
      <c r="D5284">
        <f>'Previous Trades Import_OMS Quer'!D5284</f>
        <v>0</v>
      </c>
      <c r="E5284" s="22">
        <f>'Previous Trades Import_OMS Quer'!E5284</f>
        <v>0</v>
      </c>
      <c r="F5284">
        <f>'Previous Trades Import_OMS Quer'!F5284</f>
        <v>0</v>
      </c>
      <c r="G5284">
        <f>'Previous Trades Import_OMS Quer'!G5284</f>
        <v>0</v>
      </c>
      <c r="H5284">
        <f>'Previous Trades Import_OMS Quer'!H5284</f>
        <v>0</v>
      </c>
      <c r="I5284">
        <f>'Previous Trades Import_OMS Quer'!I5284</f>
        <v>0</v>
      </c>
      <c r="J5284">
        <f>'Previous Trades Import_OMS Quer'!J5284</f>
        <v>0</v>
      </c>
      <c r="K5284">
        <f>'Previous Trades Import_OMS Quer'!K5284</f>
        <v>0</v>
      </c>
      <c r="L5284">
        <f>'Previous Trades Import_OMS Quer'!L5284</f>
        <v>0</v>
      </c>
      <c r="M5284">
        <f>'Previous Trades Import_OMS Quer'!M5284</f>
        <v>0</v>
      </c>
      <c r="N5284">
        <f>'Previous Trades Import_OMS Quer'!N5284</f>
        <v>0</v>
      </c>
      <c r="O5284" t="str">
        <f>CLEAN('Previous Trades Import_OMS Quer'!O5284)</f>
        <v/>
      </c>
      <c r="Q5284" s="25">
        <f t="shared" si="164"/>
        <v>0</v>
      </c>
      <c r="R5284" s="25" t="e">
        <f>VLOOKUP(O5284,'Currency Balance'!$O$3:$Q$32,3,0)</f>
        <v>#N/A</v>
      </c>
      <c r="S5284" t="e">
        <f t="shared" si="165"/>
        <v>#N/A</v>
      </c>
    </row>
    <row r="5285" spans="1:19">
      <c r="A5285">
        <f>'Previous Trades Import_OMS Quer'!A5285</f>
        <v>0</v>
      </c>
      <c r="B5285">
        <f>'Previous Trades Import_OMS Quer'!B5285</f>
        <v>0</v>
      </c>
      <c r="C5285" s="22">
        <f>'Previous Trades Import_OMS Quer'!C5285</f>
        <v>0</v>
      </c>
      <c r="D5285">
        <f>'Previous Trades Import_OMS Quer'!D5285</f>
        <v>0</v>
      </c>
      <c r="E5285" s="22">
        <f>'Previous Trades Import_OMS Quer'!E5285</f>
        <v>0</v>
      </c>
      <c r="F5285">
        <f>'Previous Trades Import_OMS Quer'!F5285</f>
        <v>0</v>
      </c>
      <c r="G5285">
        <f>'Previous Trades Import_OMS Quer'!G5285</f>
        <v>0</v>
      </c>
      <c r="H5285">
        <f>'Previous Trades Import_OMS Quer'!H5285</f>
        <v>0</v>
      </c>
      <c r="I5285">
        <f>'Previous Trades Import_OMS Quer'!I5285</f>
        <v>0</v>
      </c>
      <c r="J5285">
        <f>'Previous Trades Import_OMS Quer'!J5285</f>
        <v>0</v>
      </c>
      <c r="K5285">
        <f>'Previous Trades Import_OMS Quer'!K5285</f>
        <v>0</v>
      </c>
      <c r="L5285">
        <f>'Previous Trades Import_OMS Quer'!L5285</f>
        <v>0</v>
      </c>
      <c r="M5285">
        <f>'Previous Trades Import_OMS Quer'!M5285</f>
        <v>0</v>
      </c>
      <c r="N5285">
        <f>'Previous Trades Import_OMS Quer'!N5285</f>
        <v>0</v>
      </c>
      <c r="O5285" t="str">
        <f>CLEAN('Previous Trades Import_OMS Quer'!O5285)</f>
        <v/>
      </c>
      <c r="Q5285" s="25">
        <f t="shared" si="164"/>
        <v>0</v>
      </c>
      <c r="R5285" s="25" t="e">
        <f>VLOOKUP(O5285,'Currency Balance'!$O$3:$Q$32,3,0)</f>
        <v>#N/A</v>
      </c>
      <c r="S5285" t="e">
        <f t="shared" si="165"/>
        <v>#N/A</v>
      </c>
    </row>
    <row r="5286" spans="1:19">
      <c r="A5286">
        <f>'Previous Trades Import_OMS Quer'!A5286</f>
        <v>0</v>
      </c>
      <c r="B5286">
        <f>'Previous Trades Import_OMS Quer'!B5286</f>
        <v>0</v>
      </c>
      <c r="C5286" s="22">
        <f>'Previous Trades Import_OMS Quer'!C5286</f>
        <v>0</v>
      </c>
      <c r="D5286">
        <f>'Previous Trades Import_OMS Quer'!D5286</f>
        <v>0</v>
      </c>
      <c r="E5286" s="22">
        <f>'Previous Trades Import_OMS Quer'!E5286</f>
        <v>0</v>
      </c>
      <c r="F5286">
        <f>'Previous Trades Import_OMS Quer'!F5286</f>
        <v>0</v>
      </c>
      <c r="G5286">
        <f>'Previous Trades Import_OMS Quer'!G5286</f>
        <v>0</v>
      </c>
      <c r="H5286">
        <f>'Previous Trades Import_OMS Quer'!H5286</f>
        <v>0</v>
      </c>
      <c r="I5286">
        <f>'Previous Trades Import_OMS Quer'!I5286</f>
        <v>0</v>
      </c>
      <c r="J5286">
        <f>'Previous Trades Import_OMS Quer'!J5286</f>
        <v>0</v>
      </c>
      <c r="K5286">
        <f>'Previous Trades Import_OMS Quer'!K5286</f>
        <v>0</v>
      </c>
      <c r="L5286">
        <f>'Previous Trades Import_OMS Quer'!L5286</f>
        <v>0</v>
      </c>
      <c r="M5286">
        <f>'Previous Trades Import_OMS Quer'!M5286</f>
        <v>0</v>
      </c>
      <c r="N5286">
        <f>'Previous Trades Import_OMS Quer'!N5286</f>
        <v>0</v>
      </c>
      <c r="O5286" t="str">
        <f>CLEAN('Previous Trades Import_OMS Quer'!O5286)</f>
        <v/>
      </c>
      <c r="Q5286" s="25">
        <f t="shared" si="164"/>
        <v>0</v>
      </c>
      <c r="R5286" s="25" t="e">
        <f>VLOOKUP(O5286,'Currency Balance'!$O$3:$Q$32,3,0)</f>
        <v>#N/A</v>
      </c>
      <c r="S5286" t="e">
        <f t="shared" si="165"/>
        <v>#N/A</v>
      </c>
    </row>
    <row r="5287" spans="1:19">
      <c r="A5287">
        <f>'Previous Trades Import_OMS Quer'!A5287</f>
        <v>0</v>
      </c>
      <c r="B5287">
        <f>'Previous Trades Import_OMS Quer'!B5287</f>
        <v>0</v>
      </c>
      <c r="C5287" s="22">
        <f>'Previous Trades Import_OMS Quer'!C5287</f>
        <v>0</v>
      </c>
      <c r="D5287">
        <f>'Previous Trades Import_OMS Quer'!D5287</f>
        <v>0</v>
      </c>
      <c r="E5287" s="22">
        <f>'Previous Trades Import_OMS Quer'!E5287</f>
        <v>0</v>
      </c>
      <c r="F5287">
        <f>'Previous Trades Import_OMS Quer'!F5287</f>
        <v>0</v>
      </c>
      <c r="G5287">
        <f>'Previous Trades Import_OMS Quer'!G5287</f>
        <v>0</v>
      </c>
      <c r="H5287">
        <f>'Previous Trades Import_OMS Quer'!H5287</f>
        <v>0</v>
      </c>
      <c r="I5287">
        <f>'Previous Trades Import_OMS Quer'!I5287</f>
        <v>0</v>
      </c>
      <c r="J5287">
        <f>'Previous Trades Import_OMS Quer'!J5287</f>
        <v>0</v>
      </c>
      <c r="K5287">
        <f>'Previous Trades Import_OMS Quer'!K5287</f>
        <v>0</v>
      </c>
      <c r="L5287">
        <f>'Previous Trades Import_OMS Quer'!L5287</f>
        <v>0</v>
      </c>
      <c r="M5287">
        <f>'Previous Trades Import_OMS Quer'!M5287</f>
        <v>0</v>
      </c>
      <c r="N5287">
        <f>'Previous Trades Import_OMS Quer'!N5287</f>
        <v>0</v>
      </c>
      <c r="O5287" t="str">
        <f>CLEAN('Previous Trades Import_OMS Quer'!O5287)</f>
        <v/>
      </c>
      <c r="Q5287" s="25">
        <f t="shared" si="164"/>
        <v>0</v>
      </c>
      <c r="R5287" s="25" t="e">
        <f>VLOOKUP(O5287,'Currency Balance'!$O$3:$Q$32,3,0)</f>
        <v>#N/A</v>
      </c>
      <c r="S5287" t="e">
        <f t="shared" si="165"/>
        <v>#N/A</v>
      </c>
    </row>
    <row r="5288" spans="1:19">
      <c r="A5288">
        <f>'Previous Trades Import_OMS Quer'!A5288</f>
        <v>0</v>
      </c>
      <c r="B5288">
        <f>'Previous Trades Import_OMS Quer'!B5288</f>
        <v>0</v>
      </c>
      <c r="C5288" s="22">
        <f>'Previous Trades Import_OMS Quer'!C5288</f>
        <v>0</v>
      </c>
      <c r="D5288">
        <f>'Previous Trades Import_OMS Quer'!D5288</f>
        <v>0</v>
      </c>
      <c r="E5288" s="22">
        <f>'Previous Trades Import_OMS Quer'!E5288</f>
        <v>0</v>
      </c>
      <c r="F5288">
        <f>'Previous Trades Import_OMS Quer'!F5288</f>
        <v>0</v>
      </c>
      <c r="G5288">
        <f>'Previous Trades Import_OMS Quer'!G5288</f>
        <v>0</v>
      </c>
      <c r="H5288">
        <f>'Previous Trades Import_OMS Quer'!H5288</f>
        <v>0</v>
      </c>
      <c r="I5288">
        <f>'Previous Trades Import_OMS Quer'!I5288</f>
        <v>0</v>
      </c>
      <c r="J5288">
        <f>'Previous Trades Import_OMS Quer'!J5288</f>
        <v>0</v>
      </c>
      <c r="K5288">
        <f>'Previous Trades Import_OMS Quer'!K5288</f>
        <v>0</v>
      </c>
      <c r="L5288">
        <f>'Previous Trades Import_OMS Quer'!L5288</f>
        <v>0</v>
      </c>
      <c r="M5288">
        <f>'Previous Trades Import_OMS Quer'!M5288</f>
        <v>0</v>
      </c>
      <c r="N5288">
        <f>'Previous Trades Import_OMS Quer'!N5288</f>
        <v>0</v>
      </c>
      <c r="O5288" t="str">
        <f>CLEAN('Previous Trades Import_OMS Quer'!O5288)</f>
        <v/>
      </c>
      <c r="Q5288" s="25">
        <f t="shared" si="164"/>
        <v>0</v>
      </c>
      <c r="R5288" s="25" t="e">
        <f>VLOOKUP(O5288,'Currency Balance'!$O$3:$Q$32,3,0)</f>
        <v>#N/A</v>
      </c>
      <c r="S5288" t="e">
        <f t="shared" si="165"/>
        <v>#N/A</v>
      </c>
    </row>
    <row r="5289" spans="1:19">
      <c r="A5289">
        <f>'Previous Trades Import_OMS Quer'!A5289</f>
        <v>0</v>
      </c>
      <c r="B5289">
        <f>'Previous Trades Import_OMS Quer'!B5289</f>
        <v>0</v>
      </c>
      <c r="C5289" s="22">
        <f>'Previous Trades Import_OMS Quer'!C5289</f>
        <v>0</v>
      </c>
      <c r="D5289">
        <f>'Previous Trades Import_OMS Quer'!D5289</f>
        <v>0</v>
      </c>
      <c r="E5289" s="22">
        <f>'Previous Trades Import_OMS Quer'!E5289</f>
        <v>0</v>
      </c>
      <c r="F5289">
        <f>'Previous Trades Import_OMS Quer'!F5289</f>
        <v>0</v>
      </c>
      <c r="G5289">
        <f>'Previous Trades Import_OMS Quer'!G5289</f>
        <v>0</v>
      </c>
      <c r="H5289">
        <f>'Previous Trades Import_OMS Quer'!H5289</f>
        <v>0</v>
      </c>
      <c r="I5289">
        <f>'Previous Trades Import_OMS Quer'!I5289</f>
        <v>0</v>
      </c>
      <c r="J5289">
        <f>'Previous Trades Import_OMS Quer'!J5289</f>
        <v>0</v>
      </c>
      <c r="K5289">
        <f>'Previous Trades Import_OMS Quer'!K5289</f>
        <v>0</v>
      </c>
      <c r="L5289">
        <f>'Previous Trades Import_OMS Quer'!L5289</f>
        <v>0</v>
      </c>
      <c r="M5289">
        <f>'Previous Trades Import_OMS Quer'!M5289</f>
        <v>0</v>
      </c>
      <c r="N5289">
        <f>'Previous Trades Import_OMS Quer'!N5289</f>
        <v>0</v>
      </c>
      <c r="O5289" t="str">
        <f>CLEAN('Previous Trades Import_OMS Quer'!O5289)</f>
        <v/>
      </c>
      <c r="Q5289" s="25">
        <f t="shared" si="164"/>
        <v>0</v>
      </c>
      <c r="R5289" s="25" t="e">
        <f>VLOOKUP(O5289,'Currency Balance'!$O$3:$Q$32,3,0)</f>
        <v>#N/A</v>
      </c>
      <c r="S5289" t="e">
        <f t="shared" si="165"/>
        <v>#N/A</v>
      </c>
    </row>
    <row r="5290" spans="1:19">
      <c r="A5290">
        <f>'Previous Trades Import_OMS Quer'!A5290</f>
        <v>0</v>
      </c>
      <c r="B5290">
        <f>'Previous Trades Import_OMS Quer'!B5290</f>
        <v>0</v>
      </c>
      <c r="C5290" s="22">
        <f>'Previous Trades Import_OMS Quer'!C5290</f>
        <v>0</v>
      </c>
      <c r="D5290">
        <f>'Previous Trades Import_OMS Quer'!D5290</f>
        <v>0</v>
      </c>
      <c r="E5290" s="22">
        <f>'Previous Trades Import_OMS Quer'!E5290</f>
        <v>0</v>
      </c>
      <c r="F5290">
        <f>'Previous Trades Import_OMS Quer'!F5290</f>
        <v>0</v>
      </c>
      <c r="G5290">
        <f>'Previous Trades Import_OMS Quer'!G5290</f>
        <v>0</v>
      </c>
      <c r="H5290">
        <f>'Previous Trades Import_OMS Quer'!H5290</f>
        <v>0</v>
      </c>
      <c r="I5290">
        <f>'Previous Trades Import_OMS Quer'!I5290</f>
        <v>0</v>
      </c>
      <c r="J5290">
        <f>'Previous Trades Import_OMS Quer'!J5290</f>
        <v>0</v>
      </c>
      <c r="K5290">
        <f>'Previous Trades Import_OMS Quer'!K5290</f>
        <v>0</v>
      </c>
      <c r="L5290">
        <f>'Previous Trades Import_OMS Quer'!L5290</f>
        <v>0</v>
      </c>
      <c r="M5290">
        <f>'Previous Trades Import_OMS Quer'!M5290</f>
        <v>0</v>
      </c>
      <c r="N5290">
        <f>'Previous Trades Import_OMS Quer'!N5290</f>
        <v>0</v>
      </c>
      <c r="O5290" t="str">
        <f>CLEAN('Previous Trades Import_OMS Quer'!O5290)</f>
        <v/>
      </c>
      <c r="Q5290" s="25">
        <f t="shared" si="164"/>
        <v>0</v>
      </c>
      <c r="R5290" s="25" t="e">
        <f>VLOOKUP(O5290,'Currency Balance'!$O$3:$Q$32,3,0)</f>
        <v>#N/A</v>
      </c>
      <c r="S5290" t="e">
        <f t="shared" si="165"/>
        <v>#N/A</v>
      </c>
    </row>
    <row r="5291" spans="1:19">
      <c r="A5291">
        <f>'Previous Trades Import_OMS Quer'!A5291</f>
        <v>0</v>
      </c>
      <c r="B5291">
        <f>'Previous Trades Import_OMS Quer'!B5291</f>
        <v>0</v>
      </c>
      <c r="C5291" s="22">
        <f>'Previous Trades Import_OMS Quer'!C5291</f>
        <v>0</v>
      </c>
      <c r="D5291">
        <f>'Previous Trades Import_OMS Quer'!D5291</f>
        <v>0</v>
      </c>
      <c r="E5291" s="22">
        <f>'Previous Trades Import_OMS Quer'!E5291</f>
        <v>0</v>
      </c>
      <c r="F5291">
        <f>'Previous Trades Import_OMS Quer'!F5291</f>
        <v>0</v>
      </c>
      <c r="G5291">
        <f>'Previous Trades Import_OMS Quer'!G5291</f>
        <v>0</v>
      </c>
      <c r="H5291">
        <f>'Previous Trades Import_OMS Quer'!H5291</f>
        <v>0</v>
      </c>
      <c r="I5291">
        <f>'Previous Trades Import_OMS Quer'!I5291</f>
        <v>0</v>
      </c>
      <c r="J5291">
        <f>'Previous Trades Import_OMS Quer'!J5291</f>
        <v>0</v>
      </c>
      <c r="K5291">
        <f>'Previous Trades Import_OMS Quer'!K5291</f>
        <v>0</v>
      </c>
      <c r="L5291">
        <f>'Previous Trades Import_OMS Quer'!L5291</f>
        <v>0</v>
      </c>
      <c r="M5291">
        <f>'Previous Trades Import_OMS Quer'!M5291</f>
        <v>0</v>
      </c>
      <c r="N5291">
        <f>'Previous Trades Import_OMS Quer'!N5291</f>
        <v>0</v>
      </c>
      <c r="O5291" t="str">
        <f>CLEAN('Previous Trades Import_OMS Quer'!O5291)</f>
        <v/>
      </c>
      <c r="Q5291" s="25">
        <f t="shared" si="164"/>
        <v>0</v>
      </c>
      <c r="R5291" s="25" t="e">
        <f>VLOOKUP(O5291,'Currency Balance'!$O$3:$Q$32,3,0)</f>
        <v>#N/A</v>
      </c>
      <c r="S5291" t="e">
        <f t="shared" si="165"/>
        <v>#N/A</v>
      </c>
    </row>
    <row r="5292" spans="1:19">
      <c r="A5292">
        <f>'Previous Trades Import_OMS Quer'!A5292</f>
        <v>0</v>
      </c>
      <c r="B5292">
        <f>'Previous Trades Import_OMS Quer'!B5292</f>
        <v>0</v>
      </c>
      <c r="C5292" s="22">
        <f>'Previous Trades Import_OMS Quer'!C5292</f>
        <v>0</v>
      </c>
      <c r="D5292">
        <f>'Previous Trades Import_OMS Quer'!D5292</f>
        <v>0</v>
      </c>
      <c r="E5292" s="22">
        <f>'Previous Trades Import_OMS Quer'!E5292</f>
        <v>0</v>
      </c>
      <c r="F5292">
        <f>'Previous Trades Import_OMS Quer'!F5292</f>
        <v>0</v>
      </c>
      <c r="G5292">
        <f>'Previous Trades Import_OMS Quer'!G5292</f>
        <v>0</v>
      </c>
      <c r="H5292">
        <f>'Previous Trades Import_OMS Quer'!H5292</f>
        <v>0</v>
      </c>
      <c r="I5292">
        <f>'Previous Trades Import_OMS Quer'!I5292</f>
        <v>0</v>
      </c>
      <c r="J5292">
        <f>'Previous Trades Import_OMS Quer'!J5292</f>
        <v>0</v>
      </c>
      <c r="K5292">
        <f>'Previous Trades Import_OMS Quer'!K5292</f>
        <v>0</v>
      </c>
      <c r="L5292">
        <f>'Previous Trades Import_OMS Quer'!L5292</f>
        <v>0</v>
      </c>
      <c r="M5292">
        <f>'Previous Trades Import_OMS Quer'!M5292</f>
        <v>0</v>
      </c>
      <c r="N5292">
        <f>'Previous Trades Import_OMS Quer'!N5292</f>
        <v>0</v>
      </c>
      <c r="O5292" t="str">
        <f>CLEAN('Previous Trades Import_OMS Quer'!O5292)</f>
        <v/>
      </c>
      <c r="Q5292" s="25">
        <f t="shared" si="164"/>
        <v>0</v>
      </c>
      <c r="R5292" s="25" t="e">
        <f>VLOOKUP(O5292,'Currency Balance'!$O$3:$Q$32,3,0)</f>
        <v>#N/A</v>
      </c>
      <c r="S5292" t="e">
        <f t="shared" si="165"/>
        <v>#N/A</v>
      </c>
    </row>
    <row r="5293" spans="1:19">
      <c r="A5293">
        <f>'Previous Trades Import_OMS Quer'!A5293</f>
        <v>0</v>
      </c>
      <c r="B5293">
        <f>'Previous Trades Import_OMS Quer'!B5293</f>
        <v>0</v>
      </c>
      <c r="C5293" s="22">
        <f>'Previous Trades Import_OMS Quer'!C5293</f>
        <v>0</v>
      </c>
      <c r="D5293">
        <f>'Previous Trades Import_OMS Quer'!D5293</f>
        <v>0</v>
      </c>
      <c r="E5293" s="22">
        <f>'Previous Trades Import_OMS Quer'!E5293</f>
        <v>0</v>
      </c>
      <c r="F5293">
        <f>'Previous Trades Import_OMS Quer'!F5293</f>
        <v>0</v>
      </c>
      <c r="G5293">
        <f>'Previous Trades Import_OMS Quer'!G5293</f>
        <v>0</v>
      </c>
      <c r="H5293">
        <f>'Previous Trades Import_OMS Quer'!H5293</f>
        <v>0</v>
      </c>
      <c r="I5293">
        <f>'Previous Trades Import_OMS Quer'!I5293</f>
        <v>0</v>
      </c>
      <c r="J5293">
        <f>'Previous Trades Import_OMS Quer'!J5293</f>
        <v>0</v>
      </c>
      <c r="K5293">
        <f>'Previous Trades Import_OMS Quer'!K5293</f>
        <v>0</v>
      </c>
      <c r="L5293">
        <f>'Previous Trades Import_OMS Quer'!L5293</f>
        <v>0</v>
      </c>
      <c r="M5293">
        <f>'Previous Trades Import_OMS Quer'!M5293</f>
        <v>0</v>
      </c>
      <c r="N5293">
        <f>'Previous Trades Import_OMS Quer'!N5293</f>
        <v>0</v>
      </c>
      <c r="O5293" t="str">
        <f>CLEAN('Previous Trades Import_OMS Quer'!O5293)</f>
        <v/>
      </c>
      <c r="Q5293" s="25">
        <f t="shared" si="164"/>
        <v>0</v>
      </c>
      <c r="R5293" s="25" t="e">
        <f>VLOOKUP(O5293,'Currency Balance'!$O$3:$Q$32,3,0)</f>
        <v>#N/A</v>
      </c>
      <c r="S5293" t="e">
        <f t="shared" si="165"/>
        <v>#N/A</v>
      </c>
    </row>
    <row r="5294" spans="1:19">
      <c r="A5294">
        <f>'Previous Trades Import_OMS Quer'!A5294</f>
        <v>0</v>
      </c>
      <c r="B5294">
        <f>'Previous Trades Import_OMS Quer'!B5294</f>
        <v>0</v>
      </c>
      <c r="C5294" s="22">
        <f>'Previous Trades Import_OMS Quer'!C5294</f>
        <v>0</v>
      </c>
      <c r="D5294">
        <f>'Previous Trades Import_OMS Quer'!D5294</f>
        <v>0</v>
      </c>
      <c r="E5294" s="22">
        <f>'Previous Trades Import_OMS Quer'!E5294</f>
        <v>0</v>
      </c>
      <c r="F5294">
        <f>'Previous Trades Import_OMS Quer'!F5294</f>
        <v>0</v>
      </c>
      <c r="G5294">
        <f>'Previous Trades Import_OMS Quer'!G5294</f>
        <v>0</v>
      </c>
      <c r="H5294">
        <f>'Previous Trades Import_OMS Quer'!H5294</f>
        <v>0</v>
      </c>
      <c r="I5294">
        <f>'Previous Trades Import_OMS Quer'!I5294</f>
        <v>0</v>
      </c>
      <c r="J5294">
        <f>'Previous Trades Import_OMS Quer'!J5294</f>
        <v>0</v>
      </c>
      <c r="K5294">
        <f>'Previous Trades Import_OMS Quer'!K5294</f>
        <v>0</v>
      </c>
      <c r="L5294">
        <f>'Previous Trades Import_OMS Quer'!L5294</f>
        <v>0</v>
      </c>
      <c r="M5294">
        <f>'Previous Trades Import_OMS Quer'!M5294</f>
        <v>0</v>
      </c>
      <c r="N5294">
        <f>'Previous Trades Import_OMS Quer'!N5294</f>
        <v>0</v>
      </c>
      <c r="O5294" t="str">
        <f>CLEAN('Previous Trades Import_OMS Quer'!O5294)</f>
        <v/>
      </c>
      <c r="Q5294" s="25">
        <f t="shared" si="164"/>
        <v>0</v>
      </c>
      <c r="R5294" s="25" t="e">
        <f>VLOOKUP(O5294,'Currency Balance'!$O$3:$Q$32,3,0)</f>
        <v>#N/A</v>
      </c>
      <c r="S5294" t="e">
        <f t="shared" si="165"/>
        <v>#N/A</v>
      </c>
    </row>
    <row r="5295" spans="1:19">
      <c r="A5295">
        <f>'Previous Trades Import_OMS Quer'!A5295</f>
        <v>0</v>
      </c>
      <c r="B5295">
        <f>'Previous Trades Import_OMS Quer'!B5295</f>
        <v>0</v>
      </c>
      <c r="C5295" s="22">
        <f>'Previous Trades Import_OMS Quer'!C5295</f>
        <v>0</v>
      </c>
      <c r="D5295">
        <f>'Previous Trades Import_OMS Quer'!D5295</f>
        <v>0</v>
      </c>
      <c r="E5295" s="22">
        <f>'Previous Trades Import_OMS Quer'!E5295</f>
        <v>0</v>
      </c>
      <c r="F5295">
        <f>'Previous Trades Import_OMS Quer'!F5295</f>
        <v>0</v>
      </c>
      <c r="G5295">
        <f>'Previous Trades Import_OMS Quer'!G5295</f>
        <v>0</v>
      </c>
      <c r="H5295">
        <f>'Previous Trades Import_OMS Quer'!H5295</f>
        <v>0</v>
      </c>
      <c r="I5295">
        <f>'Previous Trades Import_OMS Quer'!I5295</f>
        <v>0</v>
      </c>
      <c r="J5295">
        <f>'Previous Trades Import_OMS Quer'!J5295</f>
        <v>0</v>
      </c>
      <c r="K5295">
        <f>'Previous Trades Import_OMS Quer'!K5295</f>
        <v>0</v>
      </c>
      <c r="L5295">
        <f>'Previous Trades Import_OMS Quer'!L5295</f>
        <v>0</v>
      </c>
      <c r="M5295">
        <f>'Previous Trades Import_OMS Quer'!M5295</f>
        <v>0</v>
      </c>
      <c r="N5295">
        <f>'Previous Trades Import_OMS Quer'!N5295</f>
        <v>0</v>
      </c>
      <c r="O5295" t="str">
        <f>CLEAN('Previous Trades Import_OMS Quer'!O5295)</f>
        <v/>
      </c>
      <c r="Q5295" s="25">
        <f t="shared" si="164"/>
        <v>0</v>
      </c>
      <c r="R5295" s="25" t="e">
        <f>VLOOKUP(O5295,'Currency Balance'!$O$3:$Q$32,3,0)</f>
        <v>#N/A</v>
      </c>
      <c r="S5295" t="e">
        <f t="shared" si="165"/>
        <v>#N/A</v>
      </c>
    </row>
    <row r="5296" spans="1:19">
      <c r="A5296">
        <f>'Previous Trades Import_OMS Quer'!A5296</f>
        <v>0</v>
      </c>
      <c r="B5296">
        <f>'Previous Trades Import_OMS Quer'!B5296</f>
        <v>0</v>
      </c>
      <c r="C5296" s="22">
        <f>'Previous Trades Import_OMS Quer'!C5296</f>
        <v>0</v>
      </c>
      <c r="D5296">
        <f>'Previous Trades Import_OMS Quer'!D5296</f>
        <v>0</v>
      </c>
      <c r="E5296" s="22">
        <f>'Previous Trades Import_OMS Quer'!E5296</f>
        <v>0</v>
      </c>
      <c r="F5296">
        <f>'Previous Trades Import_OMS Quer'!F5296</f>
        <v>0</v>
      </c>
      <c r="G5296">
        <f>'Previous Trades Import_OMS Quer'!G5296</f>
        <v>0</v>
      </c>
      <c r="H5296">
        <f>'Previous Trades Import_OMS Quer'!H5296</f>
        <v>0</v>
      </c>
      <c r="I5296">
        <f>'Previous Trades Import_OMS Quer'!I5296</f>
        <v>0</v>
      </c>
      <c r="J5296">
        <f>'Previous Trades Import_OMS Quer'!J5296</f>
        <v>0</v>
      </c>
      <c r="K5296">
        <f>'Previous Trades Import_OMS Quer'!K5296</f>
        <v>0</v>
      </c>
      <c r="L5296">
        <f>'Previous Trades Import_OMS Quer'!L5296</f>
        <v>0</v>
      </c>
      <c r="M5296">
        <f>'Previous Trades Import_OMS Quer'!M5296</f>
        <v>0</v>
      </c>
      <c r="N5296">
        <f>'Previous Trades Import_OMS Quer'!N5296</f>
        <v>0</v>
      </c>
      <c r="O5296" t="str">
        <f>CLEAN('Previous Trades Import_OMS Quer'!O5296)</f>
        <v/>
      </c>
      <c r="Q5296" s="25">
        <f t="shared" si="164"/>
        <v>0</v>
      </c>
      <c r="R5296" s="25" t="e">
        <f>VLOOKUP(O5296,'Currency Balance'!$O$3:$Q$32,3,0)</f>
        <v>#N/A</v>
      </c>
      <c r="S5296" t="e">
        <f t="shared" si="165"/>
        <v>#N/A</v>
      </c>
    </row>
    <row r="5297" spans="1:19">
      <c r="A5297">
        <f>'Previous Trades Import_OMS Quer'!A5297</f>
        <v>0</v>
      </c>
      <c r="B5297">
        <f>'Previous Trades Import_OMS Quer'!B5297</f>
        <v>0</v>
      </c>
      <c r="C5297" s="22">
        <f>'Previous Trades Import_OMS Quer'!C5297</f>
        <v>0</v>
      </c>
      <c r="D5297">
        <f>'Previous Trades Import_OMS Quer'!D5297</f>
        <v>0</v>
      </c>
      <c r="E5297" s="22">
        <f>'Previous Trades Import_OMS Quer'!E5297</f>
        <v>0</v>
      </c>
      <c r="F5297">
        <f>'Previous Trades Import_OMS Quer'!F5297</f>
        <v>0</v>
      </c>
      <c r="G5297">
        <f>'Previous Trades Import_OMS Quer'!G5297</f>
        <v>0</v>
      </c>
      <c r="H5297">
        <f>'Previous Trades Import_OMS Quer'!H5297</f>
        <v>0</v>
      </c>
      <c r="I5297">
        <f>'Previous Trades Import_OMS Quer'!I5297</f>
        <v>0</v>
      </c>
      <c r="J5297">
        <f>'Previous Trades Import_OMS Quer'!J5297</f>
        <v>0</v>
      </c>
      <c r="K5297">
        <f>'Previous Trades Import_OMS Quer'!K5297</f>
        <v>0</v>
      </c>
      <c r="L5297">
        <f>'Previous Trades Import_OMS Quer'!L5297</f>
        <v>0</v>
      </c>
      <c r="M5297">
        <f>'Previous Trades Import_OMS Quer'!M5297</f>
        <v>0</v>
      </c>
      <c r="N5297">
        <f>'Previous Trades Import_OMS Quer'!N5297</f>
        <v>0</v>
      </c>
      <c r="O5297" t="str">
        <f>CLEAN('Previous Trades Import_OMS Quer'!O5297)</f>
        <v/>
      </c>
      <c r="Q5297" s="25">
        <f t="shared" si="164"/>
        <v>0</v>
      </c>
      <c r="R5297" s="25" t="e">
        <f>VLOOKUP(O5297,'Currency Balance'!$O$3:$Q$32,3,0)</f>
        <v>#N/A</v>
      </c>
      <c r="S5297" t="e">
        <f t="shared" si="165"/>
        <v>#N/A</v>
      </c>
    </row>
    <row r="5298" spans="1:19">
      <c r="A5298">
        <f>'Previous Trades Import_OMS Quer'!A5298</f>
        <v>0</v>
      </c>
      <c r="B5298">
        <f>'Previous Trades Import_OMS Quer'!B5298</f>
        <v>0</v>
      </c>
      <c r="C5298" s="22">
        <f>'Previous Trades Import_OMS Quer'!C5298</f>
        <v>0</v>
      </c>
      <c r="D5298">
        <f>'Previous Trades Import_OMS Quer'!D5298</f>
        <v>0</v>
      </c>
      <c r="E5298" s="22">
        <f>'Previous Trades Import_OMS Quer'!E5298</f>
        <v>0</v>
      </c>
      <c r="F5298">
        <f>'Previous Trades Import_OMS Quer'!F5298</f>
        <v>0</v>
      </c>
      <c r="G5298">
        <f>'Previous Trades Import_OMS Quer'!G5298</f>
        <v>0</v>
      </c>
      <c r="H5298">
        <f>'Previous Trades Import_OMS Quer'!H5298</f>
        <v>0</v>
      </c>
      <c r="I5298">
        <f>'Previous Trades Import_OMS Quer'!I5298</f>
        <v>0</v>
      </c>
      <c r="J5298">
        <f>'Previous Trades Import_OMS Quer'!J5298</f>
        <v>0</v>
      </c>
      <c r="K5298">
        <f>'Previous Trades Import_OMS Quer'!K5298</f>
        <v>0</v>
      </c>
      <c r="L5298">
        <f>'Previous Trades Import_OMS Quer'!L5298</f>
        <v>0</v>
      </c>
      <c r="M5298">
        <f>'Previous Trades Import_OMS Quer'!M5298</f>
        <v>0</v>
      </c>
      <c r="N5298">
        <f>'Previous Trades Import_OMS Quer'!N5298</f>
        <v>0</v>
      </c>
      <c r="O5298" t="str">
        <f>CLEAN('Previous Trades Import_OMS Quer'!O5298)</f>
        <v/>
      </c>
      <c r="Q5298" s="25">
        <f t="shared" si="164"/>
        <v>0</v>
      </c>
      <c r="R5298" s="25" t="e">
        <f>VLOOKUP(O5298,'Currency Balance'!$O$3:$Q$32,3,0)</f>
        <v>#N/A</v>
      </c>
      <c r="S5298" t="e">
        <f t="shared" si="165"/>
        <v>#N/A</v>
      </c>
    </row>
    <row r="5299" spans="1:19">
      <c r="A5299">
        <f>'Previous Trades Import_OMS Quer'!A5299</f>
        <v>0</v>
      </c>
      <c r="B5299">
        <f>'Previous Trades Import_OMS Quer'!B5299</f>
        <v>0</v>
      </c>
      <c r="C5299" s="22">
        <f>'Previous Trades Import_OMS Quer'!C5299</f>
        <v>0</v>
      </c>
      <c r="D5299">
        <f>'Previous Trades Import_OMS Quer'!D5299</f>
        <v>0</v>
      </c>
      <c r="E5299" s="22">
        <f>'Previous Trades Import_OMS Quer'!E5299</f>
        <v>0</v>
      </c>
      <c r="F5299">
        <f>'Previous Trades Import_OMS Quer'!F5299</f>
        <v>0</v>
      </c>
      <c r="G5299">
        <f>'Previous Trades Import_OMS Quer'!G5299</f>
        <v>0</v>
      </c>
      <c r="H5299">
        <f>'Previous Trades Import_OMS Quer'!H5299</f>
        <v>0</v>
      </c>
      <c r="I5299">
        <f>'Previous Trades Import_OMS Quer'!I5299</f>
        <v>0</v>
      </c>
      <c r="J5299">
        <f>'Previous Trades Import_OMS Quer'!J5299</f>
        <v>0</v>
      </c>
      <c r="K5299">
        <f>'Previous Trades Import_OMS Quer'!K5299</f>
        <v>0</v>
      </c>
      <c r="L5299">
        <f>'Previous Trades Import_OMS Quer'!L5299</f>
        <v>0</v>
      </c>
      <c r="M5299">
        <f>'Previous Trades Import_OMS Quer'!M5299</f>
        <v>0</v>
      </c>
      <c r="N5299">
        <f>'Previous Trades Import_OMS Quer'!N5299</f>
        <v>0</v>
      </c>
      <c r="O5299" t="str">
        <f>CLEAN('Previous Trades Import_OMS Quer'!O5299)</f>
        <v/>
      </c>
      <c r="Q5299" s="25">
        <f t="shared" si="164"/>
        <v>0</v>
      </c>
      <c r="R5299" s="25" t="e">
        <f>VLOOKUP(O5299,'Currency Balance'!$O$3:$Q$32,3,0)</f>
        <v>#N/A</v>
      </c>
      <c r="S5299" t="e">
        <f t="shared" si="165"/>
        <v>#N/A</v>
      </c>
    </row>
    <row r="5300" spans="1:19">
      <c r="A5300">
        <f>'Previous Trades Import_OMS Quer'!A5300</f>
        <v>0</v>
      </c>
      <c r="B5300">
        <f>'Previous Trades Import_OMS Quer'!B5300</f>
        <v>0</v>
      </c>
      <c r="C5300" s="22">
        <f>'Previous Trades Import_OMS Quer'!C5300</f>
        <v>0</v>
      </c>
      <c r="D5300">
        <f>'Previous Trades Import_OMS Quer'!D5300</f>
        <v>0</v>
      </c>
      <c r="E5300" s="22">
        <f>'Previous Trades Import_OMS Quer'!E5300</f>
        <v>0</v>
      </c>
      <c r="F5300">
        <f>'Previous Trades Import_OMS Quer'!F5300</f>
        <v>0</v>
      </c>
      <c r="G5300">
        <f>'Previous Trades Import_OMS Quer'!G5300</f>
        <v>0</v>
      </c>
      <c r="H5300">
        <f>'Previous Trades Import_OMS Quer'!H5300</f>
        <v>0</v>
      </c>
      <c r="I5300">
        <f>'Previous Trades Import_OMS Quer'!I5300</f>
        <v>0</v>
      </c>
      <c r="J5300">
        <f>'Previous Trades Import_OMS Quer'!J5300</f>
        <v>0</v>
      </c>
      <c r="K5300">
        <f>'Previous Trades Import_OMS Quer'!K5300</f>
        <v>0</v>
      </c>
      <c r="L5300">
        <f>'Previous Trades Import_OMS Quer'!L5300</f>
        <v>0</v>
      </c>
      <c r="M5300">
        <f>'Previous Trades Import_OMS Quer'!M5300</f>
        <v>0</v>
      </c>
      <c r="N5300">
        <f>'Previous Trades Import_OMS Quer'!N5300</f>
        <v>0</v>
      </c>
      <c r="O5300" t="str">
        <f>CLEAN('Previous Trades Import_OMS Quer'!O5300)</f>
        <v/>
      </c>
      <c r="Q5300" s="25">
        <f t="shared" si="164"/>
        <v>0</v>
      </c>
      <c r="R5300" s="25" t="e">
        <f>VLOOKUP(O5300,'Currency Balance'!$O$3:$Q$32,3,0)</f>
        <v>#N/A</v>
      </c>
      <c r="S5300" t="e">
        <f t="shared" si="165"/>
        <v>#N/A</v>
      </c>
    </row>
    <row r="5301" spans="1:19">
      <c r="A5301">
        <f>'Previous Trades Import_OMS Quer'!A5301</f>
        <v>0</v>
      </c>
      <c r="B5301">
        <f>'Previous Trades Import_OMS Quer'!B5301</f>
        <v>0</v>
      </c>
      <c r="C5301" s="22">
        <f>'Previous Trades Import_OMS Quer'!C5301</f>
        <v>0</v>
      </c>
      <c r="D5301">
        <f>'Previous Trades Import_OMS Quer'!D5301</f>
        <v>0</v>
      </c>
      <c r="E5301" s="22">
        <f>'Previous Trades Import_OMS Quer'!E5301</f>
        <v>0</v>
      </c>
      <c r="F5301">
        <f>'Previous Trades Import_OMS Quer'!F5301</f>
        <v>0</v>
      </c>
      <c r="G5301">
        <f>'Previous Trades Import_OMS Quer'!G5301</f>
        <v>0</v>
      </c>
      <c r="H5301">
        <f>'Previous Trades Import_OMS Quer'!H5301</f>
        <v>0</v>
      </c>
      <c r="I5301">
        <f>'Previous Trades Import_OMS Quer'!I5301</f>
        <v>0</v>
      </c>
      <c r="J5301">
        <f>'Previous Trades Import_OMS Quer'!J5301</f>
        <v>0</v>
      </c>
      <c r="K5301">
        <f>'Previous Trades Import_OMS Quer'!K5301</f>
        <v>0</v>
      </c>
      <c r="L5301">
        <f>'Previous Trades Import_OMS Quer'!L5301</f>
        <v>0</v>
      </c>
      <c r="M5301">
        <f>'Previous Trades Import_OMS Quer'!M5301</f>
        <v>0</v>
      </c>
      <c r="N5301">
        <f>'Previous Trades Import_OMS Quer'!N5301</f>
        <v>0</v>
      </c>
      <c r="O5301" t="str">
        <f>CLEAN('Previous Trades Import_OMS Quer'!O5301)</f>
        <v/>
      </c>
      <c r="Q5301" s="25">
        <f t="shared" si="164"/>
        <v>0</v>
      </c>
      <c r="R5301" s="25" t="e">
        <f>VLOOKUP(O5301,'Currency Balance'!$O$3:$Q$32,3,0)</f>
        <v>#N/A</v>
      </c>
      <c r="S5301" t="e">
        <f t="shared" si="165"/>
        <v>#N/A</v>
      </c>
    </row>
    <row r="5302" spans="1:19">
      <c r="A5302">
        <f>'Previous Trades Import_OMS Quer'!A5302</f>
        <v>0</v>
      </c>
      <c r="B5302">
        <f>'Previous Trades Import_OMS Quer'!B5302</f>
        <v>0</v>
      </c>
      <c r="C5302" s="22">
        <f>'Previous Trades Import_OMS Quer'!C5302</f>
        <v>0</v>
      </c>
      <c r="D5302">
        <f>'Previous Trades Import_OMS Quer'!D5302</f>
        <v>0</v>
      </c>
      <c r="E5302" s="22">
        <f>'Previous Trades Import_OMS Quer'!E5302</f>
        <v>0</v>
      </c>
      <c r="F5302">
        <f>'Previous Trades Import_OMS Quer'!F5302</f>
        <v>0</v>
      </c>
      <c r="G5302">
        <f>'Previous Trades Import_OMS Quer'!G5302</f>
        <v>0</v>
      </c>
      <c r="H5302">
        <f>'Previous Trades Import_OMS Quer'!H5302</f>
        <v>0</v>
      </c>
      <c r="I5302">
        <f>'Previous Trades Import_OMS Quer'!I5302</f>
        <v>0</v>
      </c>
      <c r="J5302">
        <f>'Previous Trades Import_OMS Quer'!J5302</f>
        <v>0</v>
      </c>
      <c r="K5302">
        <f>'Previous Trades Import_OMS Quer'!K5302</f>
        <v>0</v>
      </c>
      <c r="L5302">
        <f>'Previous Trades Import_OMS Quer'!L5302</f>
        <v>0</v>
      </c>
      <c r="M5302">
        <f>'Previous Trades Import_OMS Quer'!M5302</f>
        <v>0</v>
      </c>
      <c r="N5302">
        <f>'Previous Trades Import_OMS Quer'!N5302</f>
        <v>0</v>
      </c>
      <c r="O5302" t="str">
        <f>CLEAN('Previous Trades Import_OMS Quer'!O5302)</f>
        <v/>
      </c>
      <c r="Q5302" s="25">
        <f t="shared" si="164"/>
        <v>0</v>
      </c>
      <c r="R5302" s="25" t="e">
        <f>VLOOKUP(O5302,'Currency Balance'!$O$3:$Q$32,3,0)</f>
        <v>#N/A</v>
      </c>
      <c r="S5302" t="e">
        <f t="shared" si="165"/>
        <v>#N/A</v>
      </c>
    </row>
    <row r="5303" spans="1:19">
      <c r="A5303">
        <f>'Previous Trades Import_OMS Quer'!A5303</f>
        <v>0</v>
      </c>
      <c r="B5303">
        <f>'Previous Trades Import_OMS Quer'!B5303</f>
        <v>0</v>
      </c>
      <c r="C5303" s="22">
        <f>'Previous Trades Import_OMS Quer'!C5303</f>
        <v>0</v>
      </c>
      <c r="D5303">
        <f>'Previous Trades Import_OMS Quer'!D5303</f>
        <v>0</v>
      </c>
      <c r="E5303" s="22">
        <f>'Previous Trades Import_OMS Quer'!E5303</f>
        <v>0</v>
      </c>
      <c r="F5303">
        <f>'Previous Trades Import_OMS Quer'!F5303</f>
        <v>0</v>
      </c>
      <c r="G5303">
        <f>'Previous Trades Import_OMS Quer'!G5303</f>
        <v>0</v>
      </c>
      <c r="H5303">
        <f>'Previous Trades Import_OMS Quer'!H5303</f>
        <v>0</v>
      </c>
      <c r="I5303">
        <f>'Previous Trades Import_OMS Quer'!I5303</f>
        <v>0</v>
      </c>
      <c r="J5303">
        <f>'Previous Trades Import_OMS Quer'!J5303</f>
        <v>0</v>
      </c>
      <c r="K5303">
        <f>'Previous Trades Import_OMS Quer'!K5303</f>
        <v>0</v>
      </c>
      <c r="L5303">
        <f>'Previous Trades Import_OMS Quer'!L5303</f>
        <v>0</v>
      </c>
      <c r="M5303">
        <f>'Previous Trades Import_OMS Quer'!M5303</f>
        <v>0</v>
      </c>
      <c r="N5303">
        <f>'Previous Trades Import_OMS Quer'!N5303</f>
        <v>0</v>
      </c>
      <c r="O5303" t="str">
        <f>CLEAN('Previous Trades Import_OMS Quer'!O5303)</f>
        <v/>
      </c>
      <c r="Q5303" s="25">
        <f t="shared" si="164"/>
        <v>0</v>
      </c>
      <c r="R5303" s="25" t="e">
        <f>VLOOKUP(O5303,'Currency Balance'!$O$3:$Q$32,3,0)</f>
        <v>#N/A</v>
      </c>
      <c r="S5303" t="e">
        <f t="shared" si="165"/>
        <v>#N/A</v>
      </c>
    </row>
    <row r="5304" spans="1:19">
      <c r="A5304">
        <f>'Previous Trades Import_OMS Quer'!A5304</f>
        <v>0</v>
      </c>
      <c r="B5304">
        <f>'Previous Trades Import_OMS Quer'!B5304</f>
        <v>0</v>
      </c>
      <c r="C5304" s="22">
        <f>'Previous Trades Import_OMS Quer'!C5304</f>
        <v>0</v>
      </c>
      <c r="D5304">
        <f>'Previous Trades Import_OMS Quer'!D5304</f>
        <v>0</v>
      </c>
      <c r="E5304" s="22">
        <f>'Previous Trades Import_OMS Quer'!E5304</f>
        <v>0</v>
      </c>
      <c r="F5304">
        <f>'Previous Trades Import_OMS Quer'!F5304</f>
        <v>0</v>
      </c>
      <c r="G5304">
        <f>'Previous Trades Import_OMS Quer'!G5304</f>
        <v>0</v>
      </c>
      <c r="H5304">
        <f>'Previous Trades Import_OMS Quer'!H5304</f>
        <v>0</v>
      </c>
      <c r="I5304">
        <f>'Previous Trades Import_OMS Quer'!I5304</f>
        <v>0</v>
      </c>
      <c r="J5304">
        <f>'Previous Trades Import_OMS Quer'!J5304</f>
        <v>0</v>
      </c>
      <c r="K5304">
        <f>'Previous Trades Import_OMS Quer'!K5304</f>
        <v>0</v>
      </c>
      <c r="L5304">
        <f>'Previous Trades Import_OMS Quer'!L5304</f>
        <v>0</v>
      </c>
      <c r="M5304">
        <f>'Previous Trades Import_OMS Quer'!M5304</f>
        <v>0</v>
      </c>
      <c r="N5304">
        <f>'Previous Trades Import_OMS Quer'!N5304</f>
        <v>0</v>
      </c>
      <c r="O5304" t="str">
        <f>CLEAN('Previous Trades Import_OMS Quer'!O5304)</f>
        <v/>
      </c>
      <c r="Q5304" s="25">
        <f t="shared" si="164"/>
        <v>0</v>
      </c>
      <c r="R5304" s="25" t="e">
        <f>VLOOKUP(O5304,'Currency Balance'!$O$3:$Q$32,3,0)</f>
        <v>#N/A</v>
      </c>
      <c r="S5304" t="e">
        <f t="shared" si="165"/>
        <v>#N/A</v>
      </c>
    </row>
    <row r="5305" spans="1:19">
      <c r="A5305">
        <f>'Previous Trades Import_OMS Quer'!A5305</f>
        <v>0</v>
      </c>
      <c r="B5305">
        <f>'Previous Trades Import_OMS Quer'!B5305</f>
        <v>0</v>
      </c>
      <c r="C5305" s="22">
        <f>'Previous Trades Import_OMS Quer'!C5305</f>
        <v>0</v>
      </c>
      <c r="D5305">
        <f>'Previous Trades Import_OMS Quer'!D5305</f>
        <v>0</v>
      </c>
      <c r="E5305" s="22">
        <f>'Previous Trades Import_OMS Quer'!E5305</f>
        <v>0</v>
      </c>
      <c r="F5305">
        <f>'Previous Trades Import_OMS Quer'!F5305</f>
        <v>0</v>
      </c>
      <c r="G5305">
        <f>'Previous Trades Import_OMS Quer'!G5305</f>
        <v>0</v>
      </c>
      <c r="H5305">
        <f>'Previous Trades Import_OMS Quer'!H5305</f>
        <v>0</v>
      </c>
      <c r="I5305">
        <f>'Previous Trades Import_OMS Quer'!I5305</f>
        <v>0</v>
      </c>
      <c r="J5305">
        <f>'Previous Trades Import_OMS Quer'!J5305</f>
        <v>0</v>
      </c>
      <c r="K5305">
        <f>'Previous Trades Import_OMS Quer'!K5305</f>
        <v>0</v>
      </c>
      <c r="L5305">
        <f>'Previous Trades Import_OMS Quer'!L5305</f>
        <v>0</v>
      </c>
      <c r="M5305">
        <f>'Previous Trades Import_OMS Quer'!M5305</f>
        <v>0</v>
      </c>
      <c r="N5305">
        <f>'Previous Trades Import_OMS Quer'!N5305</f>
        <v>0</v>
      </c>
      <c r="O5305" t="str">
        <f>CLEAN('Previous Trades Import_OMS Quer'!O5305)</f>
        <v/>
      </c>
      <c r="Q5305" s="25">
        <f t="shared" si="164"/>
        <v>0</v>
      </c>
      <c r="R5305" s="25" t="e">
        <f>VLOOKUP(O5305,'Currency Balance'!$O$3:$Q$32,3,0)</f>
        <v>#N/A</v>
      </c>
      <c r="S5305" t="e">
        <f t="shared" si="165"/>
        <v>#N/A</v>
      </c>
    </row>
    <row r="5306" spans="1:19">
      <c r="A5306">
        <f>'Previous Trades Import_OMS Quer'!A5306</f>
        <v>0</v>
      </c>
      <c r="B5306">
        <f>'Previous Trades Import_OMS Quer'!B5306</f>
        <v>0</v>
      </c>
      <c r="C5306" s="22">
        <f>'Previous Trades Import_OMS Quer'!C5306</f>
        <v>0</v>
      </c>
      <c r="D5306">
        <f>'Previous Trades Import_OMS Quer'!D5306</f>
        <v>0</v>
      </c>
      <c r="E5306" s="22">
        <f>'Previous Trades Import_OMS Quer'!E5306</f>
        <v>0</v>
      </c>
      <c r="F5306">
        <f>'Previous Trades Import_OMS Quer'!F5306</f>
        <v>0</v>
      </c>
      <c r="G5306">
        <f>'Previous Trades Import_OMS Quer'!G5306</f>
        <v>0</v>
      </c>
      <c r="H5306">
        <f>'Previous Trades Import_OMS Quer'!H5306</f>
        <v>0</v>
      </c>
      <c r="I5306">
        <f>'Previous Trades Import_OMS Quer'!I5306</f>
        <v>0</v>
      </c>
      <c r="J5306">
        <f>'Previous Trades Import_OMS Quer'!J5306</f>
        <v>0</v>
      </c>
      <c r="K5306">
        <f>'Previous Trades Import_OMS Quer'!K5306</f>
        <v>0</v>
      </c>
      <c r="L5306">
        <f>'Previous Trades Import_OMS Quer'!L5306</f>
        <v>0</v>
      </c>
      <c r="M5306">
        <f>'Previous Trades Import_OMS Quer'!M5306</f>
        <v>0</v>
      </c>
      <c r="N5306">
        <f>'Previous Trades Import_OMS Quer'!N5306</f>
        <v>0</v>
      </c>
      <c r="O5306" t="str">
        <f>CLEAN('Previous Trades Import_OMS Quer'!O5306)</f>
        <v/>
      </c>
      <c r="Q5306" s="25">
        <f t="shared" si="164"/>
        <v>0</v>
      </c>
      <c r="R5306" s="25" t="e">
        <f>VLOOKUP(O5306,'Currency Balance'!$O$3:$Q$32,3,0)</f>
        <v>#N/A</v>
      </c>
      <c r="S5306" t="e">
        <f t="shared" si="165"/>
        <v>#N/A</v>
      </c>
    </row>
    <row r="5307" spans="1:19">
      <c r="A5307">
        <f>'Previous Trades Import_OMS Quer'!A5307</f>
        <v>0</v>
      </c>
      <c r="B5307">
        <f>'Previous Trades Import_OMS Quer'!B5307</f>
        <v>0</v>
      </c>
      <c r="C5307" s="22">
        <f>'Previous Trades Import_OMS Quer'!C5307</f>
        <v>0</v>
      </c>
      <c r="D5307">
        <f>'Previous Trades Import_OMS Quer'!D5307</f>
        <v>0</v>
      </c>
      <c r="E5307" s="22">
        <f>'Previous Trades Import_OMS Quer'!E5307</f>
        <v>0</v>
      </c>
      <c r="F5307">
        <f>'Previous Trades Import_OMS Quer'!F5307</f>
        <v>0</v>
      </c>
      <c r="G5307">
        <f>'Previous Trades Import_OMS Quer'!G5307</f>
        <v>0</v>
      </c>
      <c r="H5307">
        <f>'Previous Trades Import_OMS Quer'!H5307</f>
        <v>0</v>
      </c>
      <c r="I5307">
        <f>'Previous Trades Import_OMS Quer'!I5307</f>
        <v>0</v>
      </c>
      <c r="J5307">
        <f>'Previous Trades Import_OMS Quer'!J5307</f>
        <v>0</v>
      </c>
      <c r="K5307">
        <f>'Previous Trades Import_OMS Quer'!K5307</f>
        <v>0</v>
      </c>
      <c r="L5307">
        <f>'Previous Trades Import_OMS Quer'!L5307</f>
        <v>0</v>
      </c>
      <c r="M5307">
        <f>'Previous Trades Import_OMS Quer'!M5307</f>
        <v>0</v>
      </c>
      <c r="N5307">
        <f>'Previous Trades Import_OMS Quer'!N5307</f>
        <v>0</v>
      </c>
      <c r="O5307" t="str">
        <f>CLEAN('Previous Trades Import_OMS Quer'!O5307)</f>
        <v/>
      </c>
      <c r="Q5307" s="25">
        <f t="shared" si="164"/>
        <v>0</v>
      </c>
      <c r="R5307" s="25" t="e">
        <f>VLOOKUP(O5307,'Currency Balance'!$O$3:$Q$32,3,0)</f>
        <v>#N/A</v>
      </c>
      <c r="S5307" t="e">
        <f t="shared" si="165"/>
        <v>#N/A</v>
      </c>
    </row>
    <row r="5308" spans="1:19">
      <c r="A5308">
        <f>'Previous Trades Import_OMS Quer'!A5308</f>
        <v>0</v>
      </c>
      <c r="B5308">
        <f>'Previous Trades Import_OMS Quer'!B5308</f>
        <v>0</v>
      </c>
      <c r="C5308" s="22">
        <f>'Previous Trades Import_OMS Quer'!C5308</f>
        <v>0</v>
      </c>
      <c r="D5308">
        <f>'Previous Trades Import_OMS Quer'!D5308</f>
        <v>0</v>
      </c>
      <c r="E5308" s="22">
        <f>'Previous Trades Import_OMS Quer'!E5308</f>
        <v>0</v>
      </c>
      <c r="F5308">
        <f>'Previous Trades Import_OMS Quer'!F5308</f>
        <v>0</v>
      </c>
      <c r="G5308">
        <f>'Previous Trades Import_OMS Quer'!G5308</f>
        <v>0</v>
      </c>
      <c r="H5308">
        <f>'Previous Trades Import_OMS Quer'!H5308</f>
        <v>0</v>
      </c>
      <c r="I5308">
        <f>'Previous Trades Import_OMS Quer'!I5308</f>
        <v>0</v>
      </c>
      <c r="J5308">
        <f>'Previous Trades Import_OMS Quer'!J5308</f>
        <v>0</v>
      </c>
      <c r="K5308">
        <f>'Previous Trades Import_OMS Quer'!K5308</f>
        <v>0</v>
      </c>
      <c r="L5308">
        <f>'Previous Trades Import_OMS Quer'!L5308</f>
        <v>0</v>
      </c>
      <c r="M5308">
        <f>'Previous Trades Import_OMS Quer'!M5308</f>
        <v>0</v>
      </c>
      <c r="N5308">
        <f>'Previous Trades Import_OMS Quer'!N5308</f>
        <v>0</v>
      </c>
      <c r="O5308" t="str">
        <f>CLEAN('Previous Trades Import_OMS Quer'!O5308)</f>
        <v/>
      </c>
      <c r="Q5308" s="25">
        <f t="shared" si="164"/>
        <v>0</v>
      </c>
      <c r="R5308" s="25" t="e">
        <f>VLOOKUP(O5308,'Currency Balance'!$O$3:$Q$32,3,0)</f>
        <v>#N/A</v>
      </c>
      <c r="S5308" t="e">
        <f t="shared" si="165"/>
        <v>#N/A</v>
      </c>
    </row>
    <row r="5309" spans="1:19">
      <c r="A5309">
        <f>'Previous Trades Import_OMS Quer'!A5309</f>
        <v>0</v>
      </c>
      <c r="B5309">
        <f>'Previous Trades Import_OMS Quer'!B5309</f>
        <v>0</v>
      </c>
      <c r="C5309" s="22">
        <f>'Previous Trades Import_OMS Quer'!C5309</f>
        <v>0</v>
      </c>
      <c r="D5309">
        <f>'Previous Trades Import_OMS Quer'!D5309</f>
        <v>0</v>
      </c>
      <c r="E5309" s="22">
        <f>'Previous Trades Import_OMS Quer'!E5309</f>
        <v>0</v>
      </c>
      <c r="F5309">
        <f>'Previous Trades Import_OMS Quer'!F5309</f>
        <v>0</v>
      </c>
      <c r="G5309">
        <f>'Previous Trades Import_OMS Quer'!G5309</f>
        <v>0</v>
      </c>
      <c r="H5309">
        <f>'Previous Trades Import_OMS Quer'!H5309</f>
        <v>0</v>
      </c>
      <c r="I5309">
        <f>'Previous Trades Import_OMS Quer'!I5309</f>
        <v>0</v>
      </c>
      <c r="J5309">
        <f>'Previous Trades Import_OMS Quer'!J5309</f>
        <v>0</v>
      </c>
      <c r="K5309">
        <f>'Previous Trades Import_OMS Quer'!K5309</f>
        <v>0</v>
      </c>
      <c r="L5309">
        <f>'Previous Trades Import_OMS Quer'!L5309</f>
        <v>0</v>
      </c>
      <c r="M5309">
        <f>'Previous Trades Import_OMS Quer'!M5309</f>
        <v>0</v>
      </c>
      <c r="N5309">
        <f>'Previous Trades Import_OMS Quer'!N5309</f>
        <v>0</v>
      </c>
      <c r="O5309" t="str">
        <f>CLEAN('Previous Trades Import_OMS Quer'!O5309)</f>
        <v/>
      </c>
      <c r="Q5309" s="25">
        <f t="shared" si="164"/>
        <v>0</v>
      </c>
      <c r="R5309" s="25" t="e">
        <f>VLOOKUP(O5309,'Currency Balance'!$O$3:$Q$32,3,0)</f>
        <v>#N/A</v>
      </c>
      <c r="S5309" t="e">
        <f t="shared" si="165"/>
        <v>#N/A</v>
      </c>
    </row>
    <row r="5310" spans="1:19">
      <c r="A5310">
        <f>'Previous Trades Import_OMS Quer'!A5310</f>
        <v>0</v>
      </c>
      <c r="B5310">
        <f>'Previous Trades Import_OMS Quer'!B5310</f>
        <v>0</v>
      </c>
      <c r="C5310" s="22">
        <f>'Previous Trades Import_OMS Quer'!C5310</f>
        <v>0</v>
      </c>
      <c r="D5310">
        <f>'Previous Trades Import_OMS Quer'!D5310</f>
        <v>0</v>
      </c>
      <c r="E5310" s="22">
        <f>'Previous Trades Import_OMS Quer'!E5310</f>
        <v>0</v>
      </c>
      <c r="F5310">
        <f>'Previous Trades Import_OMS Quer'!F5310</f>
        <v>0</v>
      </c>
      <c r="G5310">
        <f>'Previous Trades Import_OMS Quer'!G5310</f>
        <v>0</v>
      </c>
      <c r="H5310">
        <f>'Previous Trades Import_OMS Quer'!H5310</f>
        <v>0</v>
      </c>
      <c r="I5310">
        <f>'Previous Trades Import_OMS Quer'!I5310</f>
        <v>0</v>
      </c>
      <c r="J5310">
        <f>'Previous Trades Import_OMS Quer'!J5310</f>
        <v>0</v>
      </c>
      <c r="K5310">
        <f>'Previous Trades Import_OMS Quer'!K5310</f>
        <v>0</v>
      </c>
      <c r="L5310">
        <f>'Previous Trades Import_OMS Quer'!L5310</f>
        <v>0</v>
      </c>
      <c r="M5310">
        <f>'Previous Trades Import_OMS Quer'!M5310</f>
        <v>0</v>
      </c>
      <c r="N5310">
        <f>'Previous Trades Import_OMS Quer'!N5310</f>
        <v>0</v>
      </c>
      <c r="O5310" t="str">
        <f>CLEAN('Previous Trades Import_OMS Quer'!O5310)</f>
        <v/>
      </c>
      <c r="Q5310" s="25">
        <f t="shared" si="164"/>
        <v>0</v>
      </c>
      <c r="R5310" s="25" t="e">
        <f>VLOOKUP(O5310,'Currency Balance'!$O$3:$Q$32,3,0)</f>
        <v>#N/A</v>
      </c>
      <c r="S5310" t="e">
        <f t="shared" si="165"/>
        <v>#N/A</v>
      </c>
    </row>
    <row r="5311" spans="1:19">
      <c r="A5311">
        <f>'Previous Trades Import_OMS Quer'!A5311</f>
        <v>0</v>
      </c>
      <c r="B5311">
        <f>'Previous Trades Import_OMS Quer'!B5311</f>
        <v>0</v>
      </c>
      <c r="C5311" s="22">
        <f>'Previous Trades Import_OMS Quer'!C5311</f>
        <v>0</v>
      </c>
      <c r="D5311">
        <f>'Previous Trades Import_OMS Quer'!D5311</f>
        <v>0</v>
      </c>
      <c r="E5311" s="22">
        <f>'Previous Trades Import_OMS Quer'!E5311</f>
        <v>0</v>
      </c>
      <c r="F5311">
        <f>'Previous Trades Import_OMS Quer'!F5311</f>
        <v>0</v>
      </c>
      <c r="G5311">
        <f>'Previous Trades Import_OMS Quer'!G5311</f>
        <v>0</v>
      </c>
      <c r="H5311">
        <f>'Previous Trades Import_OMS Quer'!H5311</f>
        <v>0</v>
      </c>
      <c r="I5311">
        <f>'Previous Trades Import_OMS Quer'!I5311</f>
        <v>0</v>
      </c>
      <c r="J5311">
        <f>'Previous Trades Import_OMS Quer'!J5311</f>
        <v>0</v>
      </c>
      <c r="K5311">
        <f>'Previous Trades Import_OMS Quer'!K5311</f>
        <v>0</v>
      </c>
      <c r="L5311">
        <f>'Previous Trades Import_OMS Quer'!L5311</f>
        <v>0</v>
      </c>
      <c r="M5311">
        <f>'Previous Trades Import_OMS Quer'!M5311</f>
        <v>0</v>
      </c>
      <c r="N5311">
        <f>'Previous Trades Import_OMS Quer'!N5311</f>
        <v>0</v>
      </c>
      <c r="O5311" t="str">
        <f>CLEAN('Previous Trades Import_OMS Quer'!O5311)</f>
        <v/>
      </c>
      <c r="Q5311" s="25">
        <f t="shared" si="164"/>
        <v>0</v>
      </c>
      <c r="R5311" s="25" t="e">
        <f>VLOOKUP(O5311,'Currency Balance'!$O$3:$Q$32,3,0)</f>
        <v>#N/A</v>
      </c>
      <c r="S5311" t="e">
        <f t="shared" si="165"/>
        <v>#N/A</v>
      </c>
    </row>
    <row r="5312" spans="1:19">
      <c r="A5312">
        <f>'Previous Trades Import_OMS Quer'!A5312</f>
        <v>0</v>
      </c>
      <c r="B5312">
        <f>'Previous Trades Import_OMS Quer'!B5312</f>
        <v>0</v>
      </c>
      <c r="C5312" s="22">
        <f>'Previous Trades Import_OMS Quer'!C5312</f>
        <v>0</v>
      </c>
      <c r="D5312">
        <f>'Previous Trades Import_OMS Quer'!D5312</f>
        <v>0</v>
      </c>
      <c r="E5312" s="22">
        <f>'Previous Trades Import_OMS Quer'!E5312</f>
        <v>0</v>
      </c>
      <c r="F5312">
        <f>'Previous Trades Import_OMS Quer'!F5312</f>
        <v>0</v>
      </c>
      <c r="G5312">
        <f>'Previous Trades Import_OMS Quer'!G5312</f>
        <v>0</v>
      </c>
      <c r="H5312">
        <f>'Previous Trades Import_OMS Quer'!H5312</f>
        <v>0</v>
      </c>
      <c r="I5312">
        <f>'Previous Trades Import_OMS Quer'!I5312</f>
        <v>0</v>
      </c>
      <c r="J5312">
        <f>'Previous Trades Import_OMS Quer'!J5312</f>
        <v>0</v>
      </c>
      <c r="K5312">
        <f>'Previous Trades Import_OMS Quer'!K5312</f>
        <v>0</v>
      </c>
      <c r="L5312">
        <f>'Previous Trades Import_OMS Quer'!L5312</f>
        <v>0</v>
      </c>
      <c r="M5312">
        <f>'Previous Trades Import_OMS Quer'!M5312</f>
        <v>0</v>
      </c>
      <c r="N5312">
        <f>'Previous Trades Import_OMS Quer'!N5312</f>
        <v>0</v>
      </c>
      <c r="O5312" t="str">
        <f>CLEAN('Previous Trades Import_OMS Quer'!O5312)</f>
        <v/>
      </c>
      <c r="Q5312" s="25">
        <f t="shared" si="164"/>
        <v>0</v>
      </c>
      <c r="R5312" s="25" t="e">
        <f>VLOOKUP(O5312,'Currency Balance'!$O$3:$Q$32,3,0)</f>
        <v>#N/A</v>
      </c>
      <c r="S5312" t="e">
        <f t="shared" si="165"/>
        <v>#N/A</v>
      </c>
    </row>
    <row r="5313" spans="1:19">
      <c r="A5313">
        <f>'Previous Trades Import_OMS Quer'!A5313</f>
        <v>0</v>
      </c>
      <c r="B5313">
        <f>'Previous Trades Import_OMS Quer'!B5313</f>
        <v>0</v>
      </c>
      <c r="C5313" s="22">
        <f>'Previous Trades Import_OMS Quer'!C5313</f>
        <v>0</v>
      </c>
      <c r="D5313">
        <f>'Previous Trades Import_OMS Quer'!D5313</f>
        <v>0</v>
      </c>
      <c r="E5313" s="22">
        <f>'Previous Trades Import_OMS Quer'!E5313</f>
        <v>0</v>
      </c>
      <c r="F5313">
        <f>'Previous Trades Import_OMS Quer'!F5313</f>
        <v>0</v>
      </c>
      <c r="G5313">
        <f>'Previous Trades Import_OMS Quer'!G5313</f>
        <v>0</v>
      </c>
      <c r="H5313">
        <f>'Previous Trades Import_OMS Quer'!H5313</f>
        <v>0</v>
      </c>
      <c r="I5313">
        <f>'Previous Trades Import_OMS Quer'!I5313</f>
        <v>0</v>
      </c>
      <c r="J5313">
        <f>'Previous Trades Import_OMS Quer'!J5313</f>
        <v>0</v>
      </c>
      <c r="K5313">
        <f>'Previous Trades Import_OMS Quer'!K5313</f>
        <v>0</v>
      </c>
      <c r="L5313">
        <f>'Previous Trades Import_OMS Quer'!L5313</f>
        <v>0</v>
      </c>
      <c r="M5313">
        <f>'Previous Trades Import_OMS Quer'!M5313</f>
        <v>0</v>
      </c>
      <c r="N5313">
        <f>'Previous Trades Import_OMS Quer'!N5313</f>
        <v>0</v>
      </c>
      <c r="O5313" t="str">
        <f>CLEAN('Previous Trades Import_OMS Quer'!O5313)</f>
        <v/>
      </c>
      <c r="Q5313" s="25">
        <f t="shared" si="164"/>
        <v>0</v>
      </c>
      <c r="R5313" s="25" t="e">
        <f>VLOOKUP(O5313,'Currency Balance'!$O$3:$Q$32,3,0)</f>
        <v>#N/A</v>
      </c>
      <c r="S5313" t="e">
        <f t="shared" si="165"/>
        <v>#N/A</v>
      </c>
    </row>
    <row r="5314" spans="1:19">
      <c r="A5314">
        <f>'Previous Trades Import_OMS Quer'!A5314</f>
        <v>0</v>
      </c>
      <c r="B5314">
        <f>'Previous Trades Import_OMS Quer'!B5314</f>
        <v>0</v>
      </c>
      <c r="C5314" s="22">
        <f>'Previous Trades Import_OMS Quer'!C5314</f>
        <v>0</v>
      </c>
      <c r="D5314">
        <f>'Previous Trades Import_OMS Quer'!D5314</f>
        <v>0</v>
      </c>
      <c r="E5314" s="22">
        <f>'Previous Trades Import_OMS Quer'!E5314</f>
        <v>0</v>
      </c>
      <c r="F5314">
        <f>'Previous Trades Import_OMS Quer'!F5314</f>
        <v>0</v>
      </c>
      <c r="G5314">
        <f>'Previous Trades Import_OMS Quer'!G5314</f>
        <v>0</v>
      </c>
      <c r="H5314">
        <f>'Previous Trades Import_OMS Quer'!H5314</f>
        <v>0</v>
      </c>
      <c r="I5314">
        <f>'Previous Trades Import_OMS Quer'!I5314</f>
        <v>0</v>
      </c>
      <c r="J5314">
        <f>'Previous Trades Import_OMS Quer'!J5314</f>
        <v>0</v>
      </c>
      <c r="K5314">
        <f>'Previous Trades Import_OMS Quer'!K5314</f>
        <v>0</v>
      </c>
      <c r="L5314">
        <f>'Previous Trades Import_OMS Quer'!L5314</f>
        <v>0</v>
      </c>
      <c r="M5314">
        <f>'Previous Trades Import_OMS Quer'!M5314</f>
        <v>0</v>
      </c>
      <c r="N5314">
        <f>'Previous Trades Import_OMS Quer'!N5314</f>
        <v>0</v>
      </c>
      <c r="O5314" t="str">
        <f>CLEAN('Previous Trades Import_OMS Quer'!O5314)</f>
        <v/>
      </c>
      <c r="Q5314" s="25">
        <f t="shared" ref="Q5314:Q5377" si="166">IF(G5314="sell",M5314,-M5314)</f>
        <v>0</v>
      </c>
      <c r="R5314" s="25" t="e">
        <f>VLOOKUP(O5314,'Currency Balance'!$O$3:$Q$32,3,0)</f>
        <v>#N/A</v>
      </c>
      <c r="S5314" t="e">
        <f t="shared" ref="S5314:S5377" si="167">Q5314/R5314</f>
        <v>#N/A</v>
      </c>
    </row>
    <row r="5315" spans="1:19">
      <c r="A5315">
        <f>'Previous Trades Import_OMS Quer'!A5315</f>
        <v>0</v>
      </c>
      <c r="B5315">
        <f>'Previous Trades Import_OMS Quer'!B5315</f>
        <v>0</v>
      </c>
      <c r="C5315" s="22">
        <f>'Previous Trades Import_OMS Quer'!C5315</f>
        <v>0</v>
      </c>
      <c r="D5315">
        <f>'Previous Trades Import_OMS Quer'!D5315</f>
        <v>0</v>
      </c>
      <c r="E5315" s="22">
        <f>'Previous Trades Import_OMS Quer'!E5315</f>
        <v>0</v>
      </c>
      <c r="F5315">
        <f>'Previous Trades Import_OMS Quer'!F5315</f>
        <v>0</v>
      </c>
      <c r="G5315">
        <f>'Previous Trades Import_OMS Quer'!G5315</f>
        <v>0</v>
      </c>
      <c r="H5315">
        <f>'Previous Trades Import_OMS Quer'!H5315</f>
        <v>0</v>
      </c>
      <c r="I5315">
        <f>'Previous Trades Import_OMS Quer'!I5315</f>
        <v>0</v>
      </c>
      <c r="J5315">
        <f>'Previous Trades Import_OMS Quer'!J5315</f>
        <v>0</v>
      </c>
      <c r="K5315">
        <f>'Previous Trades Import_OMS Quer'!K5315</f>
        <v>0</v>
      </c>
      <c r="L5315">
        <f>'Previous Trades Import_OMS Quer'!L5315</f>
        <v>0</v>
      </c>
      <c r="M5315">
        <f>'Previous Trades Import_OMS Quer'!M5315</f>
        <v>0</v>
      </c>
      <c r="N5315">
        <f>'Previous Trades Import_OMS Quer'!N5315</f>
        <v>0</v>
      </c>
      <c r="O5315" t="str">
        <f>CLEAN('Previous Trades Import_OMS Quer'!O5315)</f>
        <v/>
      </c>
      <c r="Q5315" s="25">
        <f t="shared" si="166"/>
        <v>0</v>
      </c>
      <c r="R5315" s="25" t="e">
        <f>VLOOKUP(O5315,'Currency Balance'!$O$3:$Q$32,3,0)</f>
        <v>#N/A</v>
      </c>
      <c r="S5315" t="e">
        <f t="shared" si="167"/>
        <v>#N/A</v>
      </c>
    </row>
    <row r="5316" spans="1:19">
      <c r="A5316">
        <f>'Previous Trades Import_OMS Quer'!A5316</f>
        <v>0</v>
      </c>
      <c r="B5316">
        <f>'Previous Trades Import_OMS Quer'!B5316</f>
        <v>0</v>
      </c>
      <c r="C5316" s="22">
        <f>'Previous Trades Import_OMS Quer'!C5316</f>
        <v>0</v>
      </c>
      <c r="D5316">
        <f>'Previous Trades Import_OMS Quer'!D5316</f>
        <v>0</v>
      </c>
      <c r="E5316" s="22">
        <f>'Previous Trades Import_OMS Quer'!E5316</f>
        <v>0</v>
      </c>
      <c r="F5316">
        <f>'Previous Trades Import_OMS Quer'!F5316</f>
        <v>0</v>
      </c>
      <c r="G5316">
        <f>'Previous Trades Import_OMS Quer'!G5316</f>
        <v>0</v>
      </c>
      <c r="H5316">
        <f>'Previous Trades Import_OMS Quer'!H5316</f>
        <v>0</v>
      </c>
      <c r="I5316">
        <f>'Previous Trades Import_OMS Quer'!I5316</f>
        <v>0</v>
      </c>
      <c r="J5316">
        <f>'Previous Trades Import_OMS Quer'!J5316</f>
        <v>0</v>
      </c>
      <c r="K5316">
        <f>'Previous Trades Import_OMS Quer'!K5316</f>
        <v>0</v>
      </c>
      <c r="L5316">
        <f>'Previous Trades Import_OMS Quer'!L5316</f>
        <v>0</v>
      </c>
      <c r="M5316">
        <f>'Previous Trades Import_OMS Quer'!M5316</f>
        <v>0</v>
      </c>
      <c r="N5316">
        <f>'Previous Trades Import_OMS Quer'!N5316</f>
        <v>0</v>
      </c>
      <c r="O5316" t="str">
        <f>CLEAN('Previous Trades Import_OMS Quer'!O5316)</f>
        <v/>
      </c>
      <c r="Q5316" s="25">
        <f t="shared" si="166"/>
        <v>0</v>
      </c>
      <c r="R5316" s="25" t="e">
        <f>VLOOKUP(O5316,'Currency Balance'!$O$3:$Q$32,3,0)</f>
        <v>#N/A</v>
      </c>
      <c r="S5316" t="e">
        <f t="shared" si="167"/>
        <v>#N/A</v>
      </c>
    </row>
    <row r="5317" spans="1:19">
      <c r="A5317">
        <f>'Previous Trades Import_OMS Quer'!A5317</f>
        <v>0</v>
      </c>
      <c r="B5317">
        <f>'Previous Trades Import_OMS Quer'!B5317</f>
        <v>0</v>
      </c>
      <c r="C5317" s="22">
        <f>'Previous Trades Import_OMS Quer'!C5317</f>
        <v>0</v>
      </c>
      <c r="D5317">
        <f>'Previous Trades Import_OMS Quer'!D5317</f>
        <v>0</v>
      </c>
      <c r="E5317" s="22">
        <f>'Previous Trades Import_OMS Quer'!E5317</f>
        <v>0</v>
      </c>
      <c r="F5317">
        <f>'Previous Trades Import_OMS Quer'!F5317</f>
        <v>0</v>
      </c>
      <c r="G5317">
        <f>'Previous Trades Import_OMS Quer'!G5317</f>
        <v>0</v>
      </c>
      <c r="H5317">
        <f>'Previous Trades Import_OMS Quer'!H5317</f>
        <v>0</v>
      </c>
      <c r="I5317">
        <f>'Previous Trades Import_OMS Quer'!I5317</f>
        <v>0</v>
      </c>
      <c r="J5317">
        <f>'Previous Trades Import_OMS Quer'!J5317</f>
        <v>0</v>
      </c>
      <c r="K5317">
        <f>'Previous Trades Import_OMS Quer'!K5317</f>
        <v>0</v>
      </c>
      <c r="L5317">
        <f>'Previous Trades Import_OMS Quer'!L5317</f>
        <v>0</v>
      </c>
      <c r="M5317">
        <f>'Previous Trades Import_OMS Quer'!M5317</f>
        <v>0</v>
      </c>
      <c r="N5317">
        <f>'Previous Trades Import_OMS Quer'!N5317</f>
        <v>0</v>
      </c>
      <c r="O5317" t="str">
        <f>CLEAN('Previous Trades Import_OMS Quer'!O5317)</f>
        <v/>
      </c>
      <c r="Q5317" s="25">
        <f t="shared" si="166"/>
        <v>0</v>
      </c>
      <c r="R5317" s="25" t="e">
        <f>VLOOKUP(O5317,'Currency Balance'!$O$3:$Q$32,3,0)</f>
        <v>#N/A</v>
      </c>
      <c r="S5317" t="e">
        <f t="shared" si="167"/>
        <v>#N/A</v>
      </c>
    </row>
    <row r="5318" spans="1:19">
      <c r="A5318">
        <f>'Previous Trades Import_OMS Quer'!A5318</f>
        <v>0</v>
      </c>
      <c r="B5318">
        <f>'Previous Trades Import_OMS Quer'!B5318</f>
        <v>0</v>
      </c>
      <c r="C5318" s="22">
        <f>'Previous Trades Import_OMS Quer'!C5318</f>
        <v>0</v>
      </c>
      <c r="D5318">
        <f>'Previous Trades Import_OMS Quer'!D5318</f>
        <v>0</v>
      </c>
      <c r="E5318" s="22">
        <f>'Previous Trades Import_OMS Quer'!E5318</f>
        <v>0</v>
      </c>
      <c r="F5318">
        <f>'Previous Trades Import_OMS Quer'!F5318</f>
        <v>0</v>
      </c>
      <c r="G5318">
        <f>'Previous Trades Import_OMS Quer'!G5318</f>
        <v>0</v>
      </c>
      <c r="H5318">
        <f>'Previous Trades Import_OMS Quer'!H5318</f>
        <v>0</v>
      </c>
      <c r="I5318">
        <f>'Previous Trades Import_OMS Quer'!I5318</f>
        <v>0</v>
      </c>
      <c r="J5318">
        <f>'Previous Trades Import_OMS Quer'!J5318</f>
        <v>0</v>
      </c>
      <c r="K5318">
        <f>'Previous Trades Import_OMS Quer'!K5318</f>
        <v>0</v>
      </c>
      <c r="L5318">
        <f>'Previous Trades Import_OMS Quer'!L5318</f>
        <v>0</v>
      </c>
      <c r="M5318">
        <f>'Previous Trades Import_OMS Quer'!M5318</f>
        <v>0</v>
      </c>
      <c r="N5318">
        <f>'Previous Trades Import_OMS Quer'!N5318</f>
        <v>0</v>
      </c>
      <c r="O5318" t="str">
        <f>CLEAN('Previous Trades Import_OMS Quer'!O5318)</f>
        <v/>
      </c>
      <c r="Q5318" s="25">
        <f t="shared" si="166"/>
        <v>0</v>
      </c>
      <c r="R5318" s="25" t="e">
        <f>VLOOKUP(O5318,'Currency Balance'!$O$3:$Q$32,3,0)</f>
        <v>#N/A</v>
      </c>
      <c r="S5318" t="e">
        <f t="shared" si="167"/>
        <v>#N/A</v>
      </c>
    </row>
    <row r="5319" spans="1:19">
      <c r="A5319">
        <f>'Previous Trades Import_OMS Quer'!A5319</f>
        <v>0</v>
      </c>
      <c r="B5319">
        <f>'Previous Trades Import_OMS Quer'!B5319</f>
        <v>0</v>
      </c>
      <c r="C5319" s="22">
        <f>'Previous Trades Import_OMS Quer'!C5319</f>
        <v>0</v>
      </c>
      <c r="D5319">
        <f>'Previous Trades Import_OMS Quer'!D5319</f>
        <v>0</v>
      </c>
      <c r="E5319" s="22">
        <f>'Previous Trades Import_OMS Quer'!E5319</f>
        <v>0</v>
      </c>
      <c r="F5319">
        <f>'Previous Trades Import_OMS Quer'!F5319</f>
        <v>0</v>
      </c>
      <c r="G5319">
        <f>'Previous Trades Import_OMS Quer'!G5319</f>
        <v>0</v>
      </c>
      <c r="H5319">
        <f>'Previous Trades Import_OMS Quer'!H5319</f>
        <v>0</v>
      </c>
      <c r="I5319">
        <f>'Previous Trades Import_OMS Quer'!I5319</f>
        <v>0</v>
      </c>
      <c r="J5319">
        <f>'Previous Trades Import_OMS Quer'!J5319</f>
        <v>0</v>
      </c>
      <c r="K5319">
        <f>'Previous Trades Import_OMS Quer'!K5319</f>
        <v>0</v>
      </c>
      <c r="L5319">
        <f>'Previous Trades Import_OMS Quer'!L5319</f>
        <v>0</v>
      </c>
      <c r="M5319">
        <f>'Previous Trades Import_OMS Quer'!M5319</f>
        <v>0</v>
      </c>
      <c r="N5319">
        <f>'Previous Trades Import_OMS Quer'!N5319</f>
        <v>0</v>
      </c>
      <c r="O5319" t="str">
        <f>CLEAN('Previous Trades Import_OMS Quer'!O5319)</f>
        <v/>
      </c>
      <c r="Q5319" s="25">
        <f t="shared" si="166"/>
        <v>0</v>
      </c>
      <c r="R5319" s="25" t="e">
        <f>VLOOKUP(O5319,'Currency Balance'!$O$3:$Q$32,3,0)</f>
        <v>#N/A</v>
      </c>
      <c r="S5319" t="e">
        <f t="shared" si="167"/>
        <v>#N/A</v>
      </c>
    </row>
    <row r="5320" spans="1:19">
      <c r="A5320">
        <f>'Previous Trades Import_OMS Quer'!A5320</f>
        <v>0</v>
      </c>
      <c r="B5320">
        <f>'Previous Trades Import_OMS Quer'!B5320</f>
        <v>0</v>
      </c>
      <c r="C5320" s="22">
        <f>'Previous Trades Import_OMS Quer'!C5320</f>
        <v>0</v>
      </c>
      <c r="D5320">
        <f>'Previous Trades Import_OMS Quer'!D5320</f>
        <v>0</v>
      </c>
      <c r="E5320" s="22">
        <f>'Previous Trades Import_OMS Quer'!E5320</f>
        <v>0</v>
      </c>
      <c r="F5320">
        <f>'Previous Trades Import_OMS Quer'!F5320</f>
        <v>0</v>
      </c>
      <c r="G5320">
        <f>'Previous Trades Import_OMS Quer'!G5320</f>
        <v>0</v>
      </c>
      <c r="H5320">
        <f>'Previous Trades Import_OMS Quer'!H5320</f>
        <v>0</v>
      </c>
      <c r="I5320">
        <f>'Previous Trades Import_OMS Quer'!I5320</f>
        <v>0</v>
      </c>
      <c r="J5320">
        <f>'Previous Trades Import_OMS Quer'!J5320</f>
        <v>0</v>
      </c>
      <c r="K5320">
        <f>'Previous Trades Import_OMS Quer'!K5320</f>
        <v>0</v>
      </c>
      <c r="L5320">
        <f>'Previous Trades Import_OMS Quer'!L5320</f>
        <v>0</v>
      </c>
      <c r="M5320">
        <f>'Previous Trades Import_OMS Quer'!M5320</f>
        <v>0</v>
      </c>
      <c r="N5320">
        <f>'Previous Trades Import_OMS Quer'!N5320</f>
        <v>0</v>
      </c>
      <c r="O5320" t="str">
        <f>CLEAN('Previous Trades Import_OMS Quer'!O5320)</f>
        <v/>
      </c>
      <c r="Q5320" s="25">
        <f t="shared" si="166"/>
        <v>0</v>
      </c>
      <c r="R5320" s="25" t="e">
        <f>VLOOKUP(O5320,'Currency Balance'!$O$3:$Q$32,3,0)</f>
        <v>#N/A</v>
      </c>
      <c r="S5320" t="e">
        <f t="shared" si="167"/>
        <v>#N/A</v>
      </c>
    </row>
    <row r="5321" spans="1:19">
      <c r="A5321">
        <f>'Previous Trades Import_OMS Quer'!A5321</f>
        <v>0</v>
      </c>
      <c r="B5321">
        <f>'Previous Trades Import_OMS Quer'!B5321</f>
        <v>0</v>
      </c>
      <c r="C5321" s="22">
        <f>'Previous Trades Import_OMS Quer'!C5321</f>
        <v>0</v>
      </c>
      <c r="D5321">
        <f>'Previous Trades Import_OMS Quer'!D5321</f>
        <v>0</v>
      </c>
      <c r="E5321" s="22">
        <f>'Previous Trades Import_OMS Quer'!E5321</f>
        <v>0</v>
      </c>
      <c r="F5321">
        <f>'Previous Trades Import_OMS Quer'!F5321</f>
        <v>0</v>
      </c>
      <c r="G5321">
        <f>'Previous Trades Import_OMS Quer'!G5321</f>
        <v>0</v>
      </c>
      <c r="H5321">
        <f>'Previous Trades Import_OMS Quer'!H5321</f>
        <v>0</v>
      </c>
      <c r="I5321">
        <f>'Previous Trades Import_OMS Quer'!I5321</f>
        <v>0</v>
      </c>
      <c r="J5321">
        <f>'Previous Trades Import_OMS Quer'!J5321</f>
        <v>0</v>
      </c>
      <c r="K5321">
        <f>'Previous Trades Import_OMS Quer'!K5321</f>
        <v>0</v>
      </c>
      <c r="L5321">
        <f>'Previous Trades Import_OMS Quer'!L5321</f>
        <v>0</v>
      </c>
      <c r="M5321">
        <f>'Previous Trades Import_OMS Quer'!M5321</f>
        <v>0</v>
      </c>
      <c r="N5321">
        <f>'Previous Trades Import_OMS Quer'!N5321</f>
        <v>0</v>
      </c>
      <c r="O5321" t="str">
        <f>CLEAN('Previous Trades Import_OMS Quer'!O5321)</f>
        <v/>
      </c>
      <c r="Q5321" s="25">
        <f t="shared" si="166"/>
        <v>0</v>
      </c>
      <c r="R5321" s="25" t="e">
        <f>VLOOKUP(O5321,'Currency Balance'!$O$3:$Q$32,3,0)</f>
        <v>#N/A</v>
      </c>
      <c r="S5321" t="e">
        <f t="shared" si="167"/>
        <v>#N/A</v>
      </c>
    </row>
    <row r="5322" spans="1:19">
      <c r="A5322">
        <f>'Previous Trades Import_OMS Quer'!A5322</f>
        <v>0</v>
      </c>
      <c r="B5322">
        <f>'Previous Trades Import_OMS Quer'!B5322</f>
        <v>0</v>
      </c>
      <c r="C5322" s="22">
        <f>'Previous Trades Import_OMS Quer'!C5322</f>
        <v>0</v>
      </c>
      <c r="D5322">
        <f>'Previous Trades Import_OMS Quer'!D5322</f>
        <v>0</v>
      </c>
      <c r="E5322" s="22">
        <f>'Previous Trades Import_OMS Quer'!E5322</f>
        <v>0</v>
      </c>
      <c r="F5322">
        <f>'Previous Trades Import_OMS Quer'!F5322</f>
        <v>0</v>
      </c>
      <c r="G5322">
        <f>'Previous Trades Import_OMS Quer'!G5322</f>
        <v>0</v>
      </c>
      <c r="H5322">
        <f>'Previous Trades Import_OMS Quer'!H5322</f>
        <v>0</v>
      </c>
      <c r="I5322">
        <f>'Previous Trades Import_OMS Quer'!I5322</f>
        <v>0</v>
      </c>
      <c r="J5322">
        <f>'Previous Trades Import_OMS Quer'!J5322</f>
        <v>0</v>
      </c>
      <c r="K5322">
        <f>'Previous Trades Import_OMS Quer'!K5322</f>
        <v>0</v>
      </c>
      <c r="L5322">
        <f>'Previous Trades Import_OMS Quer'!L5322</f>
        <v>0</v>
      </c>
      <c r="M5322">
        <f>'Previous Trades Import_OMS Quer'!M5322</f>
        <v>0</v>
      </c>
      <c r="N5322">
        <f>'Previous Trades Import_OMS Quer'!N5322</f>
        <v>0</v>
      </c>
      <c r="O5322" t="str">
        <f>CLEAN('Previous Trades Import_OMS Quer'!O5322)</f>
        <v/>
      </c>
      <c r="Q5322" s="25">
        <f t="shared" si="166"/>
        <v>0</v>
      </c>
      <c r="R5322" s="25" t="e">
        <f>VLOOKUP(O5322,'Currency Balance'!$O$3:$Q$32,3,0)</f>
        <v>#N/A</v>
      </c>
      <c r="S5322" t="e">
        <f t="shared" si="167"/>
        <v>#N/A</v>
      </c>
    </row>
    <row r="5323" spans="1:19">
      <c r="A5323">
        <f>'Previous Trades Import_OMS Quer'!A5323</f>
        <v>0</v>
      </c>
      <c r="B5323">
        <f>'Previous Trades Import_OMS Quer'!B5323</f>
        <v>0</v>
      </c>
      <c r="C5323" s="22">
        <f>'Previous Trades Import_OMS Quer'!C5323</f>
        <v>0</v>
      </c>
      <c r="D5323">
        <f>'Previous Trades Import_OMS Quer'!D5323</f>
        <v>0</v>
      </c>
      <c r="E5323" s="22">
        <f>'Previous Trades Import_OMS Quer'!E5323</f>
        <v>0</v>
      </c>
      <c r="F5323">
        <f>'Previous Trades Import_OMS Quer'!F5323</f>
        <v>0</v>
      </c>
      <c r="G5323">
        <f>'Previous Trades Import_OMS Quer'!G5323</f>
        <v>0</v>
      </c>
      <c r="H5323">
        <f>'Previous Trades Import_OMS Quer'!H5323</f>
        <v>0</v>
      </c>
      <c r="I5323">
        <f>'Previous Trades Import_OMS Quer'!I5323</f>
        <v>0</v>
      </c>
      <c r="J5323">
        <f>'Previous Trades Import_OMS Quer'!J5323</f>
        <v>0</v>
      </c>
      <c r="K5323">
        <f>'Previous Trades Import_OMS Quer'!K5323</f>
        <v>0</v>
      </c>
      <c r="L5323">
        <f>'Previous Trades Import_OMS Quer'!L5323</f>
        <v>0</v>
      </c>
      <c r="M5323">
        <f>'Previous Trades Import_OMS Quer'!M5323</f>
        <v>0</v>
      </c>
      <c r="N5323">
        <f>'Previous Trades Import_OMS Quer'!N5323</f>
        <v>0</v>
      </c>
      <c r="O5323" t="str">
        <f>CLEAN('Previous Trades Import_OMS Quer'!O5323)</f>
        <v/>
      </c>
      <c r="Q5323" s="25">
        <f t="shared" si="166"/>
        <v>0</v>
      </c>
      <c r="R5323" s="25" t="e">
        <f>VLOOKUP(O5323,'Currency Balance'!$O$3:$Q$32,3,0)</f>
        <v>#N/A</v>
      </c>
      <c r="S5323" t="e">
        <f t="shared" si="167"/>
        <v>#N/A</v>
      </c>
    </row>
    <row r="5324" spans="1:19">
      <c r="A5324">
        <f>'Previous Trades Import_OMS Quer'!A5324</f>
        <v>0</v>
      </c>
      <c r="B5324">
        <f>'Previous Trades Import_OMS Quer'!B5324</f>
        <v>0</v>
      </c>
      <c r="C5324" s="22">
        <f>'Previous Trades Import_OMS Quer'!C5324</f>
        <v>0</v>
      </c>
      <c r="D5324">
        <f>'Previous Trades Import_OMS Quer'!D5324</f>
        <v>0</v>
      </c>
      <c r="E5324" s="22">
        <f>'Previous Trades Import_OMS Quer'!E5324</f>
        <v>0</v>
      </c>
      <c r="F5324">
        <f>'Previous Trades Import_OMS Quer'!F5324</f>
        <v>0</v>
      </c>
      <c r="G5324">
        <f>'Previous Trades Import_OMS Quer'!G5324</f>
        <v>0</v>
      </c>
      <c r="H5324">
        <f>'Previous Trades Import_OMS Quer'!H5324</f>
        <v>0</v>
      </c>
      <c r="I5324">
        <f>'Previous Trades Import_OMS Quer'!I5324</f>
        <v>0</v>
      </c>
      <c r="J5324">
        <f>'Previous Trades Import_OMS Quer'!J5324</f>
        <v>0</v>
      </c>
      <c r="K5324">
        <f>'Previous Trades Import_OMS Quer'!K5324</f>
        <v>0</v>
      </c>
      <c r="L5324">
        <f>'Previous Trades Import_OMS Quer'!L5324</f>
        <v>0</v>
      </c>
      <c r="M5324">
        <f>'Previous Trades Import_OMS Quer'!M5324</f>
        <v>0</v>
      </c>
      <c r="N5324">
        <f>'Previous Trades Import_OMS Quer'!N5324</f>
        <v>0</v>
      </c>
      <c r="O5324" t="str">
        <f>CLEAN('Previous Trades Import_OMS Quer'!O5324)</f>
        <v/>
      </c>
      <c r="Q5324" s="25">
        <f t="shared" si="166"/>
        <v>0</v>
      </c>
      <c r="R5324" s="25" t="e">
        <f>VLOOKUP(O5324,'Currency Balance'!$O$3:$Q$32,3,0)</f>
        <v>#N/A</v>
      </c>
      <c r="S5324" t="e">
        <f t="shared" si="167"/>
        <v>#N/A</v>
      </c>
    </row>
    <row r="5325" spans="1:19">
      <c r="A5325">
        <f>'Previous Trades Import_OMS Quer'!A5325</f>
        <v>0</v>
      </c>
      <c r="B5325">
        <f>'Previous Trades Import_OMS Quer'!B5325</f>
        <v>0</v>
      </c>
      <c r="C5325" s="22">
        <f>'Previous Trades Import_OMS Quer'!C5325</f>
        <v>0</v>
      </c>
      <c r="D5325">
        <f>'Previous Trades Import_OMS Quer'!D5325</f>
        <v>0</v>
      </c>
      <c r="E5325" s="22">
        <f>'Previous Trades Import_OMS Quer'!E5325</f>
        <v>0</v>
      </c>
      <c r="F5325">
        <f>'Previous Trades Import_OMS Quer'!F5325</f>
        <v>0</v>
      </c>
      <c r="G5325">
        <f>'Previous Trades Import_OMS Quer'!G5325</f>
        <v>0</v>
      </c>
      <c r="H5325">
        <f>'Previous Trades Import_OMS Quer'!H5325</f>
        <v>0</v>
      </c>
      <c r="I5325">
        <f>'Previous Trades Import_OMS Quer'!I5325</f>
        <v>0</v>
      </c>
      <c r="J5325">
        <f>'Previous Trades Import_OMS Quer'!J5325</f>
        <v>0</v>
      </c>
      <c r="K5325">
        <f>'Previous Trades Import_OMS Quer'!K5325</f>
        <v>0</v>
      </c>
      <c r="L5325">
        <f>'Previous Trades Import_OMS Quer'!L5325</f>
        <v>0</v>
      </c>
      <c r="M5325">
        <f>'Previous Trades Import_OMS Quer'!M5325</f>
        <v>0</v>
      </c>
      <c r="N5325">
        <f>'Previous Trades Import_OMS Quer'!N5325</f>
        <v>0</v>
      </c>
      <c r="O5325" t="str">
        <f>CLEAN('Previous Trades Import_OMS Quer'!O5325)</f>
        <v/>
      </c>
      <c r="Q5325" s="25">
        <f t="shared" si="166"/>
        <v>0</v>
      </c>
      <c r="R5325" s="25" t="e">
        <f>VLOOKUP(O5325,'Currency Balance'!$O$3:$Q$32,3,0)</f>
        <v>#N/A</v>
      </c>
      <c r="S5325" t="e">
        <f t="shared" si="167"/>
        <v>#N/A</v>
      </c>
    </row>
    <row r="5326" spans="1:19">
      <c r="A5326">
        <f>'Previous Trades Import_OMS Quer'!A5326</f>
        <v>0</v>
      </c>
      <c r="B5326">
        <f>'Previous Trades Import_OMS Quer'!B5326</f>
        <v>0</v>
      </c>
      <c r="C5326" s="22">
        <f>'Previous Trades Import_OMS Quer'!C5326</f>
        <v>0</v>
      </c>
      <c r="D5326">
        <f>'Previous Trades Import_OMS Quer'!D5326</f>
        <v>0</v>
      </c>
      <c r="E5326" s="22">
        <f>'Previous Trades Import_OMS Quer'!E5326</f>
        <v>0</v>
      </c>
      <c r="F5326">
        <f>'Previous Trades Import_OMS Quer'!F5326</f>
        <v>0</v>
      </c>
      <c r="G5326">
        <f>'Previous Trades Import_OMS Quer'!G5326</f>
        <v>0</v>
      </c>
      <c r="H5326">
        <f>'Previous Trades Import_OMS Quer'!H5326</f>
        <v>0</v>
      </c>
      <c r="I5326">
        <f>'Previous Trades Import_OMS Quer'!I5326</f>
        <v>0</v>
      </c>
      <c r="J5326">
        <f>'Previous Trades Import_OMS Quer'!J5326</f>
        <v>0</v>
      </c>
      <c r="K5326">
        <f>'Previous Trades Import_OMS Quer'!K5326</f>
        <v>0</v>
      </c>
      <c r="L5326">
        <f>'Previous Trades Import_OMS Quer'!L5326</f>
        <v>0</v>
      </c>
      <c r="M5326">
        <f>'Previous Trades Import_OMS Quer'!M5326</f>
        <v>0</v>
      </c>
      <c r="N5326">
        <f>'Previous Trades Import_OMS Quer'!N5326</f>
        <v>0</v>
      </c>
      <c r="O5326" t="str">
        <f>CLEAN('Previous Trades Import_OMS Quer'!O5326)</f>
        <v/>
      </c>
      <c r="Q5326" s="25">
        <f t="shared" si="166"/>
        <v>0</v>
      </c>
      <c r="R5326" s="25" t="e">
        <f>VLOOKUP(O5326,'Currency Balance'!$O$3:$Q$32,3,0)</f>
        <v>#N/A</v>
      </c>
      <c r="S5326" t="e">
        <f t="shared" si="167"/>
        <v>#N/A</v>
      </c>
    </row>
    <row r="5327" spans="1:19">
      <c r="A5327">
        <f>'Previous Trades Import_OMS Quer'!A5327</f>
        <v>0</v>
      </c>
      <c r="B5327">
        <f>'Previous Trades Import_OMS Quer'!B5327</f>
        <v>0</v>
      </c>
      <c r="C5327" s="22">
        <f>'Previous Trades Import_OMS Quer'!C5327</f>
        <v>0</v>
      </c>
      <c r="D5327">
        <f>'Previous Trades Import_OMS Quer'!D5327</f>
        <v>0</v>
      </c>
      <c r="E5327" s="22">
        <f>'Previous Trades Import_OMS Quer'!E5327</f>
        <v>0</v>
      </c>
      <c r="F5327">
        <f>'Previous Trades Import_OMS Quer'!F5327</f>
        <v>0</v>
      </c>
      <c r="G5327">
        <f>'Previous Trades Import_OMS Quer'!G5327</f>
        <v>0</v>
      </c>
      <c r="H5327">
        <f>'Previous Trades Import_OMS Quer'!H5327</f>
        <v>0</v>
      </c>
      <c r="I5327">
        <f>'Previous Trades Import_OMS Quer'!I5327</f>
        <v>0</v>
      </c>
      <c r="J5327">
        <f>'Previous Trades Import_OMS Quer'!J5327</f>
        <v>0</v>
      </c>
      <c r="K5327">
        <f>'Previous Trades Import_OMS Quer'!K5327</f>
        <v>0</v>
      </c>
      <c r="L5327">
        <f>'Previous Trades Import_OMS Quer'!L5327</f>
        <v>0</v>
      </c>
      <c r="M5327">
        <f>'Previous Trades Import_OMS Quer'!M5327</f>
        <v>0</v>
      </c>
      <c r="N5327">
        <f>'Previous Trades Import_OMS Quer'!N5327</f>
        <v>0</v>
      </c>
      <c r="O5327" t="str">
        <f>CLEAN('Previous Trades Import_OMS Quer'!O5327)</f>
        <v/>
      </c>
      <c r="Q5327" s="25">
        <f t="shared" si="166"/>
        <v>0</v>
      </c>
      <c r="R5327" s="25" t="e">
        <f>VLOOKUP(O5327,'Currency Balance'!$O$3:$Q$32,3,0)</f>
        <v>#N/A</v>
      </c>
      <c r="S5327" t="e">
        <f t="shared" si="167"/>
        <v>#N/A</v>
      </c>
    </row>
    <row r="5328" spans="1:19">
      <c r="A5328">
        <f>'Previous Trades Import_OMS Quer'!A5328</f>
        <v>0</v>
      </c>
      <c r="B5328">
        <f>'Previous Trades Import_OMS Quer'!B5328</f>
        <v>0</v>
      </c>
      <c r="C5328" s="22">
        <f>'Previous Trades Import_OMS Quer'!C5328</f>
        <v>0</v>
      </c>
      <c r="D5328">
        <f>'Previous Trades Import_OMS Quer'!D5328</f>
        <v>0</v>
      </c>
      <c r="E5328" s="22">
        <f>'Previous Trades Import_OMS Quer'!E5328</f>
        <v>0</v>
      </c>
      <c r="F5328">
        <f>'Previous Trades Import_OMS Quer'!F5328</f>
        <v>0</v>
      </c>
      <c r="G5328">
        <f>'Previous Trades Import_OMS Quer'!G5328</f>
        <v>0</v>
      </c>
      <c r="H5328">
        <f>'Previous Trades Import_OMS Quer'!H5328</f>
        <v>0</v>
      </c>
      <c r="I5328">
        <f>'Previous Trades Import_OMS Quer'!I5328</f>
        <v>0</v>
      </c>
      <c r="J5328">
        <f>'Previous Trades Import_OMS Quer'!J5328</f>
        <v>0</v>
      </c>
      <c r="K5328">
        <f>'Previous Trades Import_OMS Quer'!K5328</f>
        <v>0</v>
      </c>
      <c r="L5328">
        <f>'Previous Trades Import_OMS Quer'!L5328</f>
        <v>0</v>
      </c>
      <c r="M5328">
        <f>'Previous Trades Import_OMS Quer'!M5328</f>
        <v>0</v>
      </c>
      <c r="N5328">
        <f>'Previous Trades Import_OMS Quer'!N5328</f>
        <v>0</v>
      </c>
      <c r="O5328" t="str">
        <f>CLEAN('Previous Trades Import_OMS Quer'!O5328)</f>
        <v/>
      </c>
      <c r="Q5328" s="25">
        <f t="shared" si="166"/>
        <v>0</v>
      </c>
      <c r="R5328" s="25" t="e">
        <f>VLOOKUP(O5328,'Currency Balance'!$O$3:$Q$32,3,0)</f>
        <v>#N/A</v>
      </c>
      <c r="S5328" t="e">
        <f t="shared" si="167"/>
        <v>#N/A</v>
      </c>
    </row>
    <row r="5329" spans="1:19">
      <c r="A5329">
        <f>'Previous Trades Import_OMS Quer'!A5329</f>
        <v>0</v>
      </c>
      <c r="B5329">
        <f>'Previous Trades Import_OMS Quer'!B5329</f>
        <v>0</v>
      </c>
      <c r="C5329" s="22">
        <f>'Previous Trades Import_OMS Quer'!C5329</f>
        <v>0</v>
      </c>
      <c r="D5329">
        <f>'Previous Trades Import_OMS Quer'!D5329</f>
        <v>0</v>
      </c>
      <c r="E5329" s="22">
        <f>'Previous Trades Import_OMS Quer'!E5329</f>
        <v>0</v>
      </c>
      <c r="F5329">
        <f>'Previous Trades Import_OMS Quer'!F5329</f>
        <v>0</v>
      </c>
      <c r="G5329">
        <f>'Previous Trades Import_OMS Quer'!G5329</f>
        <v>0</v>
      </c>
      <c r="H5329">
        <f>'Previous Trades Import_OMS Quer'!H5329</f>
        <v>0</v>
      </c>
      <c r="I5329">
        <f>'Previous Trades Import_OMS Quer'!I5329</f>
        <v>0</v>
      </c>
      <c r="J5329">
        <f>'Previous Trades Import_OMS Quer'!J5329</f>
        <v>0</v>
      </c>
      <c r="K5329">
        <f>'Previous Trades Import_OMS Quer'!K5329</f>
        <v>0</v>
      </c>
      <c r="L5329">
        <f>'Previous Trades Import_OMS Quer'!L5329</f>
        <v>0</v>
      </c>
      <c r="M5329">
        <f>'Previous Trades Import_OMS Quer'!M5329</f>
        <v>0</v>
      </c>
      <c r="N5329">
        <f>'Previous Trades Import_OMS Quer'!N5329</f>
        <v>0</v>
      </c>
      <c r="O5329" t="str">
        <f>CLEAN('Previous Trades Import_OMS Quer'!O5329)</f>
        <v/>
      </c>
      <c r="Q5329" s="25">
        <f t="shared" si="166"/>
        <v>0</v>
      </c>
      <c r="R5329" s="25" t="e">
        <f>VLOOKUP(O5329,'Currency Balance'!$O$3:$Q$32,3,0)</f>
        <v>#N/A</v>
      </c>
      <c r="S5329" t="e">
        <f t="shared" si="167"/>
        <v>#N/A</v>
      </c>
    </row>
    <row r="5330" spans="1:19">
      <c r="A5330">
        <f>'Previous Trades Import_OMS Quer'!A5330</f>
        <v>0</v>
      </c>
      <c r="B5330">
        <f>'Previous Trades Import_OMS Quer'!B5330</f>
        <v>0</v>
      </c>
      <c r="C5330" s="22">
        <f>'Previous Trades Import_OMS Quer'!C5330</f>
        <v>0</v>
      </c>
      <c r="D5330">
        <f>'Previous Trades Import_OMS Quer'!D5330</f>
        <v>0</v>
      </c>
      <c r="E5330" s="22">
        <f>'Previous Trades Import_OMS Quer'!E5330</f>
        <v>0</v>
      </c>
      <c r="F5330">
        <f>'Previous Trades Import_OMS Quer'!F5330</f>
        <v>0</v>
      </c>
      <c r="G5330">
        <f>'Previous Trades Import_OMS Quer'!G5330</f>
        <v>0</v>
      </c>
      <c r="H5330">
        <f>'Previous Trades Import_OMS Quer'!H5330</f>
        <v>0</v>
      </c>
      <c r="I5330">
        <f>'Previous Trades Import_OMS Quer'!I5330</f>
        <v>0</v>
      </c>
      <c r="J5330">
        <f>'Previous Trades Import_OMS Quer'!J5330</f>
        <v>0</v>
      </c>
      <c r="K5330">
        <f>'Previous Trades Import_OMS Quer'!K5330</f>
        <v>0</v>
      </c>
      <c r="L5330">
        <f>'Previous Trades Import_OMS Quer'!L5330</f>
        <v>0</v>
      </c>
      <c r="M5330">
        <f>'Previous Trades Import_OMS Quer'!M5330</f>
        <v>0</v>
      </c>
      <c r="N5330">
        <f>'Previous Trades Import_OMS Quer'!N5330</f>
        <v>0</v>
      </c>
      <c r="O5330" t="str">
        <f>CLEAN('Previous Trades Import_OMS Quer'!O5330)</f>
        <v/>
      </c>
      <c r="Q5330" s="25">
        <f t="shared" si="166"/>
        <v>0</v>
      </c>
      <c r="R5330" s="25" t="e">
        <f>VLOOKUP(O5330,'Currency Balance'!$O$3:$Q$32,3,0)</f>
        <v>#N/A</v>
      </c>
      <c r="S5330" t="e">
        <f t="shared" si="167"/>
        <v>#N/A</v>
      </c>
    </row>
    <row r="5331" spans="1:19">
      <c r="A5331">
        <f>'Previous Trades Import_OMS Quer'!A5331</f>
        <v>0</v>
      </c>
      <c r="B5331">
        <f>'Previous Trades Import_OMS Quer'!B5331</f>
        <v>0</v>
      </c>
      <c r="C5331" s="22">
        <f>'Previous Trades Import_OMS Quer'!C5331</f>
        <v>0</v>
      </c>
      <c r="D5331">
        <f>'Previous Trades Import_OMS Quer'!D5331</f>
        <v>0</v>
      </c>
      <c r="E5331" s="22">
        <f>'Previous Trades Import_OMS Quer'!E5331</f>
        <v>0</v>
      </c>
      <c r="F5331">
        <f>'Previous Trades Import_OMS Quer'!F5331</f>
        <v>0</v>
      </c>
      <c r="G5331">
        <f>'Previous Trades Import_OMS Quer'!G5331</f>
        <v>0</v>
      </c>
      <c r="H5331">
        <f>'Previous Trades Import_OMS Quer'!H5331</f>
        <v>0</v>
      </c>
      <c r="I5331">
        <f>'Previous Trades Import_OMS Quer'!I5331</f>
        <v>0</v>
      </c>
      <c r="J5331">
        <f>'Previous Trades Import_OMS Quer'!J5331</f>
        <v>0</v>
      </c>
      <c r="K5331">
        <f>'Previous Trades Import_OMS Quer'!K5331</f>
        <v>0</v>
      </c>
      <c r="L5331">
        <f>'Previous Trades Import_OMS Quer'!L5331</f>
        <v>0</v>
      </c>
      <c r="M5331">
        <f>'Previous Trades Import_OMS Quer'!M5331</f>
        <v>0</v>
      </c>
      <c r="N5331">
        <f>'Previous Trades Import_OMS Quer'!N5331</f>
        <v>0</v>
      </c>
      <c r="O5331" t="str">
        <f>CLEAN('Previous Trades Import_OMS Quer'!O5331)</f>
        <v/>
      </c>
      <c r="Q5331" s="25">
        <f t="shared" si="166"/>
        <v>0</v>
      </c>
      <c r="R5331" s="25" t="e">
        <f>VLOOKUP(O5331,'Currency Balance'!$O$3:$Q$32,3,0)</f>
        <v>#N/A</v>
      </c>
      <c r="S5331" t="e">
        <f t="shared" si="167"/>
        <v>#N/A</v>
      </c>
    </row>
    <row r="5332" spans="1:19">
      <c r="A5332">
        <f>'Previous Trades Import_OMS Quer'!A5332</f>
        <v>0</v>
      </c>
      <c r="B5332">
        <f>'Previous Trades Import_OMS Quer'!B5332</f>
        <v>0</v>
      </c>
      <c r="C5332" s="22">
        <f>'Previous Trades Import_OMS Quer'!C5332</f>
        <v>0</v>
      </c>
      <c r="D5332">
        <f>'Previous Trades Import_OMS Quer'!D5332</f>
        <v>0</v>
      </c>
      <c r="E5332" s="22">
        <f>'Previous Trades Import_OMS Quer'!E5332</f>
        <v>0</v>
      </c>
      <c r="F5332">
        <f>'Previous Trades Import_OMS Quer'!F5332</f>
        <v>0</v>
      </c>
      <c r="G5332">
        <f>'Previous Trades Import_OMS Quer'!G5332</f>
        <v>0</v>
      </c>
      <c r="H5332">
        <f>'Previous Trades Import_OMS Quer'!H5332</f>
        <v>0</v>
      </c>
      <c r="I5332">
        <f>'Previous Trades Import_OMS Quer'!I5332</f>
        <v>0</v>
      </c>
      <c r="J5332">
        <f>'Previous Trades Import_OMS Quer'!J5332</f>
        <v>0</v>
      </c>
      <c r="K5332">
        <f>'Previous Trades Import_OMS Quer'!K5332</f>
        <v>0</v>
      </c>
      <c r="L5332">
        <f>'Previous Trades Import_OMS Quer'!L5332</f>
        <v>0</v>
      </c>
      <c r="M5332">
        <f>'Previous Trades Import_OMS Quer'!M5332</f>
        <v>0</v>
      </c>
      <c r="N5332">
        <f>'Previous Trades Import_OMS Quer'!N5332</f>
        <v>0</v>
      </c>
      <c r="O5332" t="str">
        <f>CLEAN('Previous Trades Import_OMS Quer'!O5332)</f>
        <v/>
      </c>
      <c r="Q5332" s="25">
        <f t="shared" si="166"/>
        <v>0</v>
      </c>
      <c r="R5332" s="25" t="e">
        <f>VLOOKUP(O5332,'Currency Balance'!$O$3:$Q$32,3,0)</f>
        <v>#N/A</v>
      </c>
      <c r="S5332" t="e">
        <f t="shared" si="167"/>
        <v>#N/A</v>
      </c>
    </row>
    <row r="5333" spans="1:19">
      <c r="A5333">
        <f>'Previous Trades Import_OMS Quer'!A5333</f>
        <v>0</v>
      </c>
      <c r="B5333">
        <f>'Previous Trades Import_OMS Quer'!B5333</f>
        <v>0</v>
      </c>
      <c r="C5333" s="22">
        <f>'Previous Trades Import_OMS Quer'!C5333</f>
        <v>0</v>
      </c>
      <c r="D5333">
        <f>'Previous Trades Import_OMS Quer'!D5333</f>
        <v>0</v>
      </c>
      <c r="E5333" s="22">
        <f>'Previous Trades Import_OMS Quer'!E5333</f>
        <v>0</v>
      </c>
      <c r="F5333">
        <f>'Previous Trades Import_OMS Quer'!F5333</f>
        <v>0</v>
      </c>
      <c r="G5333">
        <f>'Previous Trades Import_OMS Quer'!G5333</f>
        <v>0</v>
      </c>
      <c r="H5333">
        <f>'Previous Trades Import_OMS Quer'!H5333</f>
        <v>0</v>
      </c>
      <c r="I5333">
        <f>'Previous Trades Import_OMS Quer'!I5333</f>
        <v>0</v>
      </c>
      <c r="J5333">
        <f>'Previous Trades Import_OMS Quer'!J5333</f>
        <v>0</v>
      </c>
      <c r="K5333">
        <f>'Previous Trades Import_OMS Quer'!K5333</f>
        <v>0</v>
      </c>
      <c r="L5333">
        <f>'Previous Trades Import_OMS Quer'!L5333</f>
        <v>0</v>
      </c>
      <c r="M5333">
        <f>'Previous Trades Import_OMS Quer'!M5333</f>
        <v>0</v>
      </c>
      <c r="N5333">
        <f>'Previous Trades Import_OMS Quer'!N5333</f>
        <v>0</v>
      </c>
      <c r="O5333" t="str">
        <f>CLEAN('Previous Trades Import_OMS Quer'!O5333)</f>
        <v/>
      </c>
      <c r="Q5333" s="25">
        <f t="shared" si="166"/>
        <v>0</v>
      </c>
      <c r="R5333" s="25" t="e">
        <f>VLOOKUP(O5333,'Currency Balance'!$O$3:$Q$32,3,0)</f>
        <v>#N/A</v>
      </c>
      <c r="S5333" t="e">
        <f t="shared" si="167"/>
        <v>#N/A</v>
      </c>
    </row>
    <row r="5334" spans="1:19">
      <c r="A5334">
        <f>'Previous Trades Import_OMS Quer'!A5334</f>
        <v>0</v>
      </c>
      <c r="B5334">
        <f>'Previous Trades Import_OMS Quer'!B5334</f>
        <v>0</v>
      </c>
      <c r="C5334" s="22">
        <f>'Previous Trades Import_OMS Quer'!C5334</f>
        <v>0</v>
      </c>
      <c r="D5334">
        <f>'Previous Trades Import_OMS Quer'!D5334</f>
        <v>0</v>
      </c>
      <c r="E5334" s="22">
        <f>'Previous Trades Import_OMS Quer'!E5334</f>
        <v>0</v>
      </c>
      <c r="F5334">
        <f>'Previous Trades Import_OMS Quer'!F5334</f>
        <v>0</v>
      </c>
      <c r="G5334">
        <f>'Previous Trades Import_OMS Quer'!G5334</f>
        <v>0</v>
      </c>
      <c r="H5334">
        <f>'Previous Trades Import_OMS Quer'!H5334</f>
        <v>0</v>
      </c>
      <c r="I5334">
        <f>'Previous Trades Import_OMS Quer'!I5334</f>
        <v>0</v>
      </c>
      <c r="J5334">
        <f>'Previous Trades Import_OMS Quer'!J5334</f>
        <v>0</v>
      </c>
      <c r="K5334">
        <f>'Previous Trades Import_OMS Quer'!K5334</f>
        <v>0</v>
      </c>
      <c r="L5334">
        <f>'Previous Trades Import_OMS Quer'!L5334</f>
        <v>0</v>
      </c>
      <c r="M5334">
        <f>'Previous Trades Import_OMS Quer'!M5334</f>
        <v>0</v>
      </c>
      <c r="N5334">
        <f>'Previous Trades Import_OMS Quer'!N5334</f>
        <v>0</v>
      </c>
      <c r="O5334" t="str">
        <f>CLEAN('Previous Trades Import_OMS Quer'!O5334)</f>
        <v/>
      </c>
      <c r="Q5334" s="25">
        <f t="shared" si="166"/>
        <v>0</v>
      </c>
      <c r="R5334" s="25" t="e">
        <f>VLOOKUP(O5334,'Currency Balance'!$O$3:$Q$32,3,0)</f>
        <v>#N/A</v>
      </c>
      <c r="S5334" t="e">
        <f t="shared" si="167"/>
        <v>#N/A</v>
      </c>
    </row>
    <row r="5335" spans="1:19">
      <c r="A5335">
        <f>'Previous Trades Import_OMS Quer'!A5335</f>
        <v>0</v>
      </c>
      <c r="B5335">
        <f>'Previous Trades Import_OMS Quer'!B5335</f>
        <v>0</v>
      </c>
      <c r="C5335" s="22">
        <f>'Previous Trades Import_OMS Quer'!C5335</f>
        <v>0</v>
      </c>
      <c r="D5335">
        <f>'Previous Trades Import_OMS Quer'!D5335</f>
        <v>0</v>
      </c>
      <c r="E5335" s="22">
        <f>'Previous Trades Import_OMS Quer'!E5335</f>
        <v>0</v>
      </c>
      <c r="F5335">
        <f>'Previous Trades Import_OMS Quer'!F5335</f>
        <v>0</v>
      </c>
      <c r="G5335">
        <f>'Previous Trades Import_OMS Quer'!G5335</f>
        <v>0</v>
      </c>
      <c r="H5335">
        <f>'Previous Trades Import_OMS Quer'!H5335</f>
        <v>0</v>
      </c>
      <c r="I5335">
        <f>'Previous Trades Import_OMS Quer'!I5335</f>
        <v>0</v>
      </c>
      <c r="J5335">
        <f>'Previous Trades Import_OMS Quer'!J5335</f>
        <v>0</v>
      </c>
      <c r="K5335">
        <f>'Previous Trades Import_OMS Quer'!K5335</f>
        <v>0</v>
      </c>
      <c r="L5335">
        <f>'Previous Trades Import_OMS Quer'!L5335</f>
        <v>0</v>
      </c>
      <c r="M5335">
        <f>'Previous Trades Import_OMS Quer'!M5335</f>
        <v>0</v>
      </c>
      <c r="N5335">
        <f>'Previous Trades Import_OMS Quer'!N5335</f>
        <v>0</v>
      </c>
      <c r="O5335" t="str">
        <f>CLEAN('Previous Trades Import_OMS Quer'!O5335)</f>
        <v/>
      </c>
      <c r="Q5335" s="25">
        <f t="shared" si="166"/>
        <v>0</v>
      </c>
      <c r="R5335" s="25" t="e">
        <f>VLOOKUP(O5335,'Currency Balance'!$O$3:$Q$32,3,0)</f>
        <v>#N/A</v>
      </c>
      <c r="S5335" t="e">
        <f t="shared" si="167"/>
        <v>#N/A</v>
      </c>
    </row>
    <row r="5336" spans="1:19">
      <c r="A5336">
        <f>'Previous Trades Import_OMS Quer'!A5336</f>
        <v>0</v>
      </c>
      <c r="B5336">
        <f>'Previous Trades Import_OMS Quer'!B5336</f>
        <v>0</v>
      </c>
      <c r="C5336" s="22">
        <f>'Previous Trades Import_OMS Quer'!C5336</f>
        <v>0</v>
      </c>
      <c r="D5336">
        <f>'Previous Trades Import_OMS Quer'!D5336</f>
        <v>0</v>
      </c>
      <c r="E5336" s="22">
        <f>'Previous Trades Import_OMS Quer'!E5336</f>
        <v>0</v>
      </c>
      <c r="F5336">
        <f>'Previous Trades Import_OMS Quer'!F5336</f>
        <v>0</v>
      </c>
      <c r="G5336">
        <f>'Previous Trades Import_OMS Quer'!G5336</f>
        <v>0</v>
      </c>
      <c r="H5336">
        <f>'Previous Trades Import_OMS Quer'!H5336</f>
        <v>0</v>
      </c>
      <c r="I5336">
        <f>'Previous Trades Import_OMS Quer'!I5336</f>
        <v>0</v>
      </c>
      <c r="J5336">
        <f>'Previous Trades Import_OMS Quer'!J5336</f>
        <v>0</v>
      </c>
      <c r="K5336">
        <f>'Previous Trades Import_OMS Quer'!K5336</f>
        <v>0</v>
      </c>
      <c r="L5336">
        <f>'Previous Trades Import_OMS Quer'!L5336</f>
        <v>0</v>
      </c>
      <c r="M5336">
        <f>'Previous Trades Import_OMS Quer'!M5336</f>
        <v>0</v>
      </c>
      <c r="N5336">
        <f>'Previous Trades Import_OMS Quer'!N5336</f>
        <v>0</v>
      </c>
      <c r="O5336" t="str">
        <f>CLEAN('Previous Trades Import_OMS Quer'!O5336)</f>
        <v/>
      </c>
      <c r="Q5336" s="25">
        <f t="shared" si="166"/>
        <v>0</v>
      </c>
      <c r="R5336" s="25" t="e">
        <f>VLOOKUP(O5336,'Currency Balance'!$O$3:$Q$32,3,0)</f>
        <v>#N/A</v>
      </c>
      <c r="S5336" t="e">
        <f t="shared" si="167"/>
        <v>#N/A</v>
      </c>
    </row>
    <row r="5337" spans="1:19">
      <c r="A5337">
        <f>'Previous Trades Import_OMS Quer'!A5337</f>
        <v>0</v>
      </c>
      <c r="B5337">
        <f>'Previous Trades Import_OMS Quer'!B5337</f>
        <v>0</v>
      </c>
      <c r="C5337" s="22">
        <f>'Previous Trades Import_OMS Quer'!C5337</f>
        <v>0</v>
      </c>
      <c r="D5337">
        <f>'Previous Trades Import_OMS Quer'!D5337</f>
        <v>0</v>
      </c>
      <c r="E5337" s="22">
        <f>'Previous Trades Import_OMS Quer'!E5337</f>
        <v>0</v>
      </c>
      <c r="F5337">
        <f>'Previous Trades Import_OMS Quer'!F5337</f>
        <v>0</v>
      </c>
      <c r="G5337">
        <f>'Previous Trades Import_OMS Quer'!G5337</f>
        <v>0</v>
      </c>
      <c r="H5337">
        <f>'Previous Trades Import_OMS Quer'!H5337</f>
        <v>0</v>
      </c>
      <c r="I5337">
        <f>'Previous Trades Import_OMS Quer'!I5337</f>
        <v>0</v>
      </c>
      <c r="J5337">
        <f>'Previous Trades Import_OMS Quer'!J5337</f>
        <v>0</v>
      </c>
      <c r="K5337">
        <f>'Previous Trades Import_OMS Quer'!K5337</f>
        <v>0</v>
      </c>
      <c r="L5337">
        <f>'Previous Trades Import_OMS Quer'!L5337</f>
        <v>0</v>
      </c>
      <c r="M5337">
        <f>'Previous Trades Import_OMS Quer'!M5337</f>
        <v>0</v>
      </c>
      <c r="N5337">
        <f>'Previous Trades Import_OMS Quer'!N5337</f>
        <v>0</v>
      </c>
      <c r="O5337" t="str">
        <f>CLEAN('Previous Trades Import_OMS Quer'!O5337)</f>
        <v/>
      </c>
      <c r="Q5337" s="25">
        <f t="shared" si="166"/>
        <v>0</v>
      </c>
      <c r="R5337" s="25" t="e">
        <f>VLOOKUP(O5337,'Currency Balance'!$O$3:$Q$32,3,0)</f>
        <v>#N/A</v>
      </c>
      <c r="S5337" t="e">
        <f t="shared" si="167"/>
        <v>#N/A</v>
      </c>
    </row>
    <row r="5338" spans="1:19">
      <c r="A5338">
        <f>'Previous Trades Import_OMS Quer'!A5338</f>
        <v>0</v>
      </c>
      <c r="B5338">
        <f>'Previous Trades Import_OMS Quer'!B5338</f>
        <v>0</v>
      </c>
      <c r="C5338" s="22">
        <f>'Previous Trades Import_OMS Quer'!C5338</f>
        <v>0</v>
      </c>
      <c r="D5338">
        <f>'Previous Trades Import_OMS Quer'!D5338</f>
        <v>0</v>
      </c>
      <c r="E5338" s="22">
        <f>'Previous Trades Import_OMS Quer'!E5338</f>
        <v>0</v>
      </c>
      <c r="F5338">
        <f>'Previous Trades Import_OMS Quer'!F5338</f>
        <v>0</v>
      </c>
      <c r="G5338">
        <f>'Previous Trades Import_OMS Quer'!G5338</f>
        <v>0</v>
      </c>
      <c r="H5338">
        <f>'Previous Trades Import_OMS Quer'!H5338</f>
        <v>0</v>
      </c>
      <c r="I5338">
        <f>'Previous Trades Import_OMS Quer'!I5338</f>
        <v>0</v>
      </c>
      <c r="J5338">
        <f>'Previous Trades Import_OMS Quer'!J5338</f>
        <v>0</v>
      </c>
      <c r="K5338">
        <f>'Previous Trades Import_OMS Quer'!K5338</f>
        <v>0</v>
      </c>
      <c r="L5338">
        <f>'Previous Trades Import_OMS Quer'!L5338</f>
        <v>0</v>
      </c>
      <c r="M5338">
        <f>'Previous Trades Import_OMS Quer'!M5338</f>
        <v>0</v>
      </c>
      <c r="N5338">
        <f>'Previous Trades Import_OMS Quer'!N5338</f>
        <v>0</v>
      </c>
      <c r="O5338" t="str">
        <f>CLEAN('Previous Trades Import_OMS Quer'!O5338)</f>
        <v/>
      </c>
      <c r="Q5338" s="25">
        <f t="shared" si="166"/>
        <v>0</v>
      </c>
      <c r="R5338" s="25" t="e">
        <f>VLOOKUP(O5338,'Currency Balance'!$O$3:$Q$32,3,0)</f>
        <v>#N/A</v>
      </c>
      <c r="S5338" t="e">
        <f t="shared" si="167"/>
        <v>#N/A</v>
      </c>
    </row>
    <row r="5339" spans="1:19">
      <c r="A5339">
        <f>'Previous Trades Import_OMS Quer'!A5339</f>
        <v>0</v>
      </c>
      <c r="B5339">
        <f>'Previous Trades Import_OMS Quer'!B5339</f>
        <v>0</v>
      </c>
      <c r="C5339" s="22">
        <f>'Previous Trades Import_OMS Quer'!C5339</f>
        <v>0</v>
      </c>
      <c r="D5339">
        <f>'Previous Trades Import_OMS Quer'!D5339</f>
        <v>0</v>
      </c>
      <c r="E5339" s="22">
        <f>'Previous Trades Import_OMS Quer'!E5339</f>
        <v>0</v>
      </c>
      <c r="F5339">
        <f>'Previous Trades Import_OMS Quer'!F5339</f>
        <v>0</v>
      </c>
      <c r="G5339">
        <f>'Previous Trades Import_OMS Quer'!G5339</f>
        <v>0</v>
      </c>
      <c r="H5339">
        <f>'Previous Trades Import_OMS Quer'!H5339</f>
        <v>0</v>
      </c>
      <c r="I5339">
        <f>'Previous Trades Import_OMS Quer'!I5339</f>
        <v>0</v>
      </c>
      <c r="J5339">
        <f>'Previous Trades Import_OMS Quer'!J5339</f>
        <v>0</v>
      </c>
      <c r="K5339">
        <f>'Previous Trades Import_OMS Quer'!K5339</f>
        <v>0</v>
      </c>
      <c r="L5339">
        <f>'Previous Trades Import_OMS Quer'!L5339</f>
        <v>0</v>
      </c>
      <c r="M5339">
        <f>'Previous Trades Import_OMS Quer'!M5339</f>
        <v>0</v>
      </c>
      <c r="N5339">
        <f>'Previous Trades Import_OMS Quer'!N5339</f>
        <v>0</v>
      </c>
      <c r="O5339" t="str">
        <f>CLEAN('Previous Trades Import_OMS Quer'!O5339)</f>
        <v/>
      </c>
      <c r="Q5339" s="25">
        <f t="shared" si="166"/>
        <v>0</v>
      </c>
      <c r="R5339" s="25" t="e">
        <f>VLOOKUP(O5339,'Currency Balance'!$O$3:$Q$32,3,0)</f>
        <v>#N/A</v>
      </c>
      <c r="S5339" t="e">
        <f t="shared" si="167"/>
        <v>#N/A</v>
      </c>
    </row>
    <row r="5340" spans="1:19">
      <c r="A5340">
        <f>'Previous Trades Import_OMS Quer'!A5340</f>
        <v>0</v>
      </c>
      <c r="B5340">
        <f>'Previous Trades Import_OMS Quer'!B5340</f>
        <v>0</v>
      </c>
      <c r="C5340" s="22">
        <f>'Previous Trades Import_OMS Quer'!C5340</f>
        <v>0</v>
      </c>
      <c r="D5340">
        <f>'Previous Trades Import_OMS Quer'!D5340</f>
        <v>0</v>
      </c>
      <c r="E5340" s="22">
        <f>'Previous Trades Import_OMS Quer'!E5340</f>
        <v>0</v>
      </c>
      <c r="F5340">
        <f>'Previous Trades Import_OMS Quer'!F5340</f>
        <v>0</v>
      </c>
      <c r="G5340">
        <f>'Previous Trades Import_OMS Quer'!G5340</f>
        <v>0</v>
      </c>
      <c r="H5340">
        <f>'Previous Trades Import_OMS Quer'!H5340</f>
        <v>0</v>
      </c>
      <c r="I5340">
        <f>'Previous Trades Import_OMS Quer'!I5340</f>
        <v>0</v>
      </c>
      <c r="J5340">
        <f>'Previous Trades Import_OMS Quer'!J5340</f>
        <v>0</v>
      </c>
      <c r="K5340">
        <f>'Previous Trades Import_OMS Quer'!K5340</f>
        <v>0</v>
      </c>
      <c r="L5340">
        <f>'Previous Trades Import_OMS Quer'!L5340</f>
        <v>0</v>
      </c>
      <c r="M5340">
        <f>'Previous Trades Import_OMS Quer'!M5340</f>
        <v>0</v>
      </c>
      <c r="N5340">
        <f>'Previous Trades Import_OMS Quer'!N5340</f>
        <v>0</v>
      </c>
      <c r="O5340" t="str">
        <f>CLEAN('Previous Trades Import_OMS Quer'!O5340)</f>
        <v/>
      </c>
      <c r="Q5340" s="25">
        <f t="shared" si="166"/>
        <v>0</v>
      </c>
      <c r="R5340" s="25" t="e">
        <f>VLOOKUP(O5340,'Currency Balance'!$O$3:$Q$32,3,0)</f>
        <v>#N/A</v>
      </c>
      <c r="S5340" t="e">
        <f t="shared" si="167"/>
        <v>#N/A</v>
      </c>
    </row>
    <row r="5341" spans="1:19">
      <c r="A5341">
        <f>'Previous Trades Import_OMS Quer'!A5341</f>
        <v>0</v>
      </c>
      <c r="B5341">
        <f>'Previous Trades Import_OMS Quer'!B5341</f>
        <v>0</v>
      </c>
      <c r="C5341" s="22">
        <f>'Previous Trades Import_OMS Quer'!C5341</f>
        <v>0</v>
      </c>
      <c r="D5341">
        <f>'Previous Trades Import_OMS Quer'!D5341</f>
        <v>0</v>
      </c>
      <c r="E5341" s="22">
        <f>'Previous Trades Import_OMS Quer'!E5341</f>
        <v>0</v>
      </c>
      <c r="F5341">
        <f>'Previous Trades Import_OMS Quer'!F5341</f>
        <v>0</v>
      </c>
      <c r="G5341">
        <f>'Previous Trades Import_OMS Quer'!G5341</f>
        <v>0</v>
      </c>
      <c r="H5341">
        <f>'Previous Trades Import_OMS Quer'!H5341</f>
        <v>0</v>
      </c>
      <c r="I5341">
        <f>'Previous Trades Import_OMS Quer'!I5341</f>
        <v>0</v>
      </c>
      <c r="J5341">
        <f>'Previous Trades Import_OMS Quer'!J5341</f>
        <v>0</v>
      </c>
      <c r="K5341">
        <f>'Previous Trades Import_OMS Quer'!K5341</f>
        <v>0</v>
      </c>
      <c r="L5341">
        <f>'Previous Trades Import_OMS Quer'!L5341</f>
        <v>0</v>
      </c>
      <c r="M5341">
        <f>'Previous Trades Import_OMS Quer'!M5341</f>
        <v>0</v>
      </c>
      <c r="N5341">
        <f>'Previous Trades Import_OMS Quer'!N5341</f>
        <v>0</v>
      </c>
      <c r="O5341" t="str">
        <f>CLEAN('Previous Trades Import_OMS Quer'!O5341)</f>
        <v/>
      </c>
      <c r="Q5341" s="25">
        <f t="shared" si="166"/>
        <v>0</v>
      </c>
      <c r="R5341" s="25" t="e">
        <f>VLOOKUP(O5341,'Currency Balance'!$O$3:$Q$32,3,0)</f>
        <v>#N/A</v>
      </c>
      <c r="S5341" t="e">
        <f t="shared" si="167"/>
        <v>#N/A</v>
      </c>
    </row>
    <row r="5342" spans="1:19">
      <c r="A5342">
        <f>'Previous Trades Import_OMS Quer'!A5342</f>
        <v>0</v>
      </c>
      <c r="B5342">
        <f>'Previous Trades Import_OMS Quer'!B5342</f>
        <v>0</v>
      </c>
      <c r="C5342" s="22">
        <f>'Previous Trades Import_OMS Quer'!C5342</f>
        <v>0</v>
      </c>
      <c r="D5342">
        <f>'Previous Trades Import_OMS Quer'!D5342</f>
        <v>0</v>
      </c>
      <c r="E5342" s="22">
        <f>'Previous Trades Import_OMS Quer'!E5342</f>
        <v>0</v>
      </c>
      <c r="F5342">
        <f>'Previous Trades Import_OMS Quer'!F5342</f>
        <v>0</v>
      </c>
      <c r="G5342">
        <f>'Previous Trades Import_OMS Quer'!G5342</f>
        <v>0</v>
      </c>
      <c r="H5342">
        <f>'Previous Trades Import_OMS Quer'!H5342</f>
        <v>0</v>
      </c>
      <c r="I5342">
        <f>'Previous Trades Import_OMS Quer'!I5342</f>
        <v>0</v>
      </c>
      <c r="J5342">
        <f>'Previous Trades Import_OMS Quer'!J5342</f>
        <v>0</v>
      </c>
      <c r="K5342">
        <f>'Previous Trades Import_OMS Quer'!K5342</f>
        <v>0</v>
      </c>
      <c r="L5342">
        <f>'Previous Trades Import_OMS Quer'!L5342</f>
        <v>0</v>
      </c>
      <c r="M5342">
        <f>'Previous Trades Import_OMS Quer'!M5342</f>
        <v>0</v>
      </c>
      <c r="N5342">
        <f>'Previous Trades Import_OMS Quer'!N5342</f>
        <v>0</v>
      </c>
      <c r="O5342" t="str">
        <f>CLEAN('Previous Trades Import_OMS Quer'!O5342)</f>
        <v/>
      </c>
      <c r="Q5342" s="25">
        <f t="shared" si="166"/>
        <v>0</v>
      </c>
      <c r="R5342" s="25" t="e">
        <f>VLOOKUP(O5342,'Currency Balance'!$O$3:$Q$32,3,0)</f>
        <v>#N/A</v>
      </c>
      <c r="S5342" t="e">
        <f t="shared" si="167"/>
        <v>#N/A</v>
      </c>
    </row>
    <row r="5343" spans="1:19">
      <c r="A5343">
        <f>'Previous Trades Import_OMS Quer'!A5343</f>
        <v>0</v>
      </c>
      <c r="B5343">
        <f>'Previous Trades Import_OMS Quer'!B5343</f>
        <v>0</v>
      </c>
      <c r="C5343" s="22">
        <f>'Previous Trades Import_OMS Quer'!C5343</f>
        <v>0</v>
      </c>
      <c r="D5343">
        <f>'Previous Trades Import_OMS Quer'!D5343</f>
        <v>0</v>
      </c>
      <c r="E5343" s="22">
        <f>'Previous Trades Import_OMS Quer'!E5343</f>
        <v>0</v>
      </c>
      <c r="F5343">
        <f>'Previous Trades Import_OMS Quer'!F5343</f>
        <v>0</v>
      </c>
      <c r="G5343">
        <f>'Previous Trades Import_OMS Quer'!G5343</f>
        <v>0</v>
      </c>
      <c r="H5343">
        <f>'Previous Trades Import_OMS Quer'!H5343</f>
        <v>0</v>
      </c>
      <c r="I5343">
        <f>'Previous Trades Import_OMS Quer'!I5343</f>
        <v>0</v>
      </c>
      <c r="J5343">
        <f>'Previous Trades Import_OMS Quer'!J5343</f>
        <v>0</v>
      </c>
      <c r="K5343">
        <f>'Previous Trades Import_OMS Quer'!K5343</f>
        <v>0</v>
      </c>
      <c r="L5343">
        <f>'Previous Trades Import_OMS Quer'!L5343</f>
        <v>0</v>
      </c>
      <c r="M5343">
        <f>'Previous Trades Import_OMS Quer'!M5343</f>
        <v>0</v>
      </c>
      <c r="N5343">
        <f>'Previous Trades Import_OMS Quer'!N5343</f>
        <v>0</v>
      </c>
      <c r="O5343" t="str">
        <f>CLEAN('Previous Trades Import_OMS Quer'!O5343)</f>
        <v/>
      </c>
      <c r="Q5343" s="25">
        <f t="shared" si="166"/>
        <v>0</v>
      </c>
      <c r="R5343" s="25" t="e">
        <f>VLOOKUP(O5343,'Currency Balance'!$O$3:$Q$32,3,0)</f>
        <v>#N/A</v>
      </c>
      <c r="S5343" t="e">
        <f t="shared" si="167"/>
        <v>#N/A</v>
      </c>
    </row>
    <row r="5344" spans="1:19">
      <c r="A5344">
        <f>'Previous Trades Import_OMS Quer'!A5344</f>
        <v>0</v>
      </c>
      <c r="B5344">
        <f>'Previous Trades Import_OMS Quer'!B5344</f>
        <v>0</v>
      </c>
      <c r="C5344" s="22">
        <f>'Previous Trades Import_OMS Quer'!C5344</f>
        <v>0</v>
      </c>
      <c r="D5344">
        <f>'Previous Trades Import_OMS Quer'!D5344</f>
        <v>0</v>
      </c>
      <c r="E5344" s="22">
        <f>'Previous Trades Import_OMS Quer'!E5344</f>
        <v>0</v>
      </c>
      <c r="F5344">
        <f>'Previous Trades Import_OMS Quer'!F5344</f>
        <v>0</v>
      </c>
      <c r="G5344">
        <f>'Previous Trades Import_OMS Quer'!G5344</f>
        <v>0</v>
      </c>
      <c r="H5344">
        <f>'Previous Trades Import_OMS Quer'!H5344</f>
        <v>0</v>
      </c>
      <c r="I5344">
        <f>'Previous Trades Import_OMS Quer'!I5344</f>
        <v>0</v>
      </c>
      <c r="J5344">
        <f>'Previous Trades Import_OMS Quer'!J5344</f>
        <v>0</v>
      </c>
      <c r="K5344">
        <f>'Previous Trades Import_OMS Quer'!K5344</f>
        <v>0</v>
      </c>
      <c r="L5344">
        <f>'Previous Trades Import_OMS Quer'!L5344</f>
        <v>0</v>
      </c>
      <c r="M5344">
        <f>'Previous Trades Import_OMS Quer'!M5344</f>
        <v>0</v>
      </c>
      <c r="N5344">
        <f>'Previous Trades Import_OMS Quer'!N5344</f>
        <v>0</v>
      </c>
      <c r="O5344" t="str">
        <f>CLEAN('Previous Trades Import_OMS Quer'!O5344)</f>
        <v/>
      </c>
      <c r="Q5344" s="25">
        <f t="shared" si="166"/>
        <v>0</v>
      </c>
      <c r="R5344" s="25" t="e">
        <f>VLOOKUP(O5344,'Currency Balance'!$O$3:$Q$32,3,0)</f>
        <v>#N/A</v>
      </c>
      <c r="S5344" t="e">
        <f t="shared" si="167"/>
        <v>#N/A</v>
      </c>
    </row>
    <row r="5345" spans="1:19">
      <c r="A5345">
        <f>'Previous Trades Import_OMS Quer'!A5345</f>
        <v>0</v>
      </c>
      <c r="B5345">
        <f>'Previous Trades Import_OMS Quer'!B5345</f>
        <v>0</v>
      </c>
      <c r="C5345" s="22">
        <f>'Previous Trades Import_OMS Quer'!C5345</f>
        <v>0</v>
      </c>
      <c r="D5345">
        <f>'Previous Trades Import_OMS Quer'!D5345</f>
        <v>0</v>
      </c>
      <c r="E5345" s="22">
        <f>'Previous Trades Import_OMS Quer'!E5345</f>
        <v>0</v>
      </c>
      <c r="F5345">
        <f>'Previous Trades Import_OMS Quer'!F5345</f>
        <v>0</v>
      </c>
      <c r="G5345">
        <f>'Previous Trades Import_OMS Quer'!G5345</f>
        <v>0</v>
      </c>
      <c r="H5345">
        <f>'Previous Trades Import_OMS Quer'!H5345</f>
        <v>0</v>
      </c>
      <c r="I5345">
        <f>'Previous Trades Import_OMS Quer'!I5345</f>
        <v>0</v>
      </c>
      <c r="J5345">
        <f>'Previous Trades Import_OMS Quer'!J5345</f>
        <v>0</v>
      </c>
      <c r="K5345">
        <f>'Previous Trades Import_OMS Quer'!K5345</f>
        <v>0</v>
      </c>
      <c r="L5345">
        <f>'Previous Trades Import_OMS Quer'!L5345</f>
        <v>0</v>
      </c>
      <c r="M5345">
        <f>'Previous Trades Import_OMS Quer'!M5345</f>
        <v>0</v>
      </c>
      <c r="N5345">
        <f>'Previous Trades Import_OMS Quer'!N5345</f>
        <v>0</v>
      </c>
      <c r="O5345" t="str">
        <f>CLEAN('Previous Trades Import_OMS Quer'!O5345)</f>
        <v/>
      </c>
      <c r="Q5345" s="25">
        <f t="shared" si="166"/>
        <v>0</v>
      </c>
      <c r="R5345" s="25" t="e">
        <f>VLOOKUP(O5345,'Currency Balance'!$O$3:$Q$32,3,0)</f>
        <v>#N/A</v>
      </c>
      <c r="S5345" t="e">
        <f t="shared" si="167"/>
        <v>#N/A</v>
      </c>
    </row>
    <row r="5346" spans="1:19">
      <c r="A5346">
        <f>'Previous Trades Import_OMS Quer'!A5346</f>
        <v>0</v>
      </c>
      <c r="B5346">
        <f>'Previous Trades Import_OMS Quer'!B5346</f>
        <v>0</v>
      </c>
      <c r="C5346" s="22">
        <f>'Previous Trades Import_OMS Quer'!C5346</f>
        <v>0</v>
      </c>
      <c r="D5346">
        <f>'Previous Trades Import_OMS Quer'!D5346</f>
        <v>0</v>
      </c>
      <c r="E5346" s="22">
        <f>'Previous Trades Import_OMS Quer'!E5346</f>
        <v>0</v>
      </c>
      <c r="F5346">
        <f>'Previous Trades Import_OMS Quer'!F5346</f>
        <v>0</v>
      </c>
      <c r="G5346">
        <f>'Previous Trades Import_OMS Quer'!G5346</f>
        <v>0</v>
      </c>
      <c r="H5346">
        <f>'Previous Trades Import_OMS Quer'!H5346</f>
        <v>0</v>
      </c>
      <c r="I5346">
        <f>'Previous Trades Import_OMS Quer'!I5346</f>
        <v>0</v>
      </c>
      <c r="J5346">
        <f>'Previous Trades Import_OMS Quer'!J5346</f>
        <v>0</v>
      </c>
      <c r="K5346">
        <f>'Previous Trades Import_OMS Quer'!K5346</f>
        <v>0</v>
      </c>
      <c r="L5346">
        <f>'Previous Trades Import_OMS Quer'!L5346</f>
        <v>0</v>
      </c>
      <c r="M5346">
        <f>'Previous Trades Import_OMS Quer'!M5346</f>
        <v>0</v>
      </c>
      <c r="N5346">
        <f>'Previous Trades Import_OMS Quer'!N5346</f>
        <v>0</v>
      </c>
      <c r="O5346" t="str">
        <f>CLEAN('Previous Trades Import_OMS Quer'!O5346)</f>
        <v/>
      </c>
      <c r="Q5346" s="25">
        <f t="shared" si="166"/>
        <v>0</v>
      </c>
      <c r="R5346" s="25" t="e">
        <f>VLOOKUP(O5346,'Currency Balance'!$O$3:$Q$32,3,0)</f>
        <v>#N/A</v>
      </c>
      <c r="S5346" t="e">
        <f t="shared" si="167"/>
        <v>#N/A</v>
      </c>
    </row>
    <row r="5347" spans="1:19">
      <c r="A5347">
        <f>'Previous Trades Import_OMS Quer'!A5347</f>
        <v>0</v>
      </c>
      <c r="B5347">
        <f>'Previous Trades Import_OMS Quer'!B5347</f>
        <v>0</v>
      </c>
      <c r="C5347" s="22">
        <f>'Previous Trades Import_OMS Quer'!C5347</f>
        <v>0</v>
      </c>
      <c r="D5347">
        <f>'Previous Trades Import_OMS Quer'!D5347</f>
        <v>0</v>
      </c>
      <c r="E5347" s="22">
        <f>'Previous Trades Import_OMS Quer'!E5347</f>
        <v>0</v>
      </c>
      <c r="F5347">
        <f>'Previous Trades Import_OMS Quer'!F5347</f>
        <v>0</v>
      </c>
      <c r="G5347">
        <f>'Previous Trades Import_OMS Quer'!G5347</f>
        <v>0</v>
      </c>
      <c r="H5347">
        <f>'Previous Trades Import_OMS Quer'!H5347</f>
        <v>0</v>
      </c>
      <c r="I5347">
        <f>'Previous Trades Import_OMS Quer'!I5347</f>
        <v>0</v>
      </c>
      <c r="J5347">
        <f>'Previous Trades Import_OMS Quer'!J5347</f>
        <v>0</v>
      </c>
      <c r="K5347">
        <f>'Previous Trades Import_OMS Quer'!K5347</f>
        <v>0</v>
      </c>
      <c r="L5347">
        <f>'Previous Trades Import_OMS Quer'!L5347</f>
        <v>0</v>
      </c>
      <c r="M5347">
        <f>'Previous Trades Import_OMS Quer'!M5347</f>
        <v>0</v>
      </c>
      <c r="N5347">
        <f>'Previous Trades Import_OMS Quer'!N5347</f>
        <v>0</v>
      </c>
      <c r="O5347" t="str">
        <f>CLEAN('Previous Trades Import_OMS Quer'!O5347)</f>
        <v/>
      </c>
      <c r="Q5347" s="25">
        <f t="shared" si="166"/>
        <v>0</v>
      </c>
      <c r="R5347" s="25" t="e">
        <f>VLOOKUP(O5347,'Currency Balance'!$O$3:$Q$32,3,0)</f>
        <v>#N/A</v>
      </c>
      <c r="S5347" t="e">
        <f t="shared" si="167"/>
        <v>#N/A</v>
      </c>
    </row>
    <row r="5348" spans="1:19">
      <c r="A5348">
        <f>'Previous Trades Import_OMS Quer'!A5348</f>
        <v>0</v>
      </c>
      <c r="B5348">
        <f>'Previous Trades Import_OMS Quer'!B5348</f>
        <v>0</v>
      </c>
      <c r="C5348" s="22">
        <f>'Previous Trades Import_OMS Quer'!C5348</f>
        <v>0</v>
      </c>
      <c r="D5348">
        <f>'Previous Trades Import_OMS Quer'!D5348</f>
        <v>0</v>
      </c>
      <c r="E5348" s="22">
        <f>'Previous Trades Import_OMS Quer'!E5348</f>
        <v>0</v>
      </c>
      <c r="F5348">
        <f>'Previous Trades Import_OMS Quer'!F5348</f>
        <v>0</v>
      </c>
      <c r="G5348">
        <f>'Previous Trades Import_OMS Quer'!G5348</f>
        <v>0</v>
      </c>
      <c r="H5348">
        <f>'Previous Trades Import_OMS Quer'!H5348</f>
        <v>0</v>
      </c>
      <c r="I5348">
        <f>'Previous Trades Import_OMS Quer'!I5348</f>
        <v>0</v>
      </c>
      <c r="J5348">
        <f>'Previous Trades Import_OMS Quer'!J5348</f>
        <v>0</v>
      </c>
      <c r="K5348">
        <f>'Previous Trades Import_OMS Quer'!K5348</f>
        <v>0</v>
      </c>
      <c r="L5348">
        <f>'Previous Trades Import_OMS Quer'!L5348</f>
        <v>0</v>
      </c>
      <c r="M5348">
        <f>'Previous Trades Import_OMS Quer'!M5348</f>
        <v>0</v>
      </c>
      <c r="N5348">
        <f>'Previous Trades Import_OMS Quer'!N5348</f>
        <v>0</v>
      </c>
      <c r="O5348" t="str">
        <f>CLEAN('Previous Trades Import_OMS Quer'!O5348)</f>
        <v/>
      </c>
      <c r="Q5348" s="25">
        <f t="shared" si="166"/>
        <v>0</v>
      </c>
      <c r="R5348" s="25" t="e">
        <f>VLOOKUP(O5348,'Currency Balance'!$O$3:$Q$32,3,0)</f>
        <v>#N/A</v>
      </c>
      <c r="S5348" t="e">
        <f t="shared" si="167"/>
        <v>#N/A</v>
      </c>
    </row>
    <row r="5349" spans="1:19">
      <c r="A5349">
        <f>'Previous Trades Import_OMS Quer'!A5349</f>
        <v>0</v>
      </c>
      <c r="B5349">
        <f>'Previous Trades Import_OMS Quer'!B5349</f>
        <v>0</v>
      </c>
      <c r="C5349" s="22">
        <f>'Previous Trades Import_OMS Quer'!C5349</f>
        <v>0</v>
      </c>
      <c r="D5349">
        <f>'Previous Trades Import_OMS Quer'!D5349</f>
        <v>0</v>
      </c>
      <c r="E5349" s="22">
        <f>'Previous Trades Import_OMS Quer'!E5349</f>
        <v>0</v>
      </c>
      <c r="F5349">
        <f>'Previous Trades Import_OMS Quer'!F5349</f>
        <v>0</v>
      </c>
      <c r="G5349">
        <f>'Previous Trades Import_OMS Quer'!G5349</f>
        <v>0</v>
      </c>
      <c r="H5349">
        <f>'Previous Trades Import_OMS Quer'!H5349</f>
        <v>0</v>
      </c>
      <c r="I5349">
        <f>'Previous Trades Import_OMS Quer'!I5349</f>
        <v>0</v>
      </c>
      <c r="J5349">
        <f>'Previous Trades Import_OMS Quer'!J5349</f>
        <v>0</v>
      </c>
      <c r="K5349">
        <f>'Previous Trades Import_OMS Quer'!K5349</f>
        <v>0</v>
      </c>
      <c r="L5349">
        <f>'Previous Trades Import_OMS Quer'!L5349</f>
        <v>0</v>
      </c>
      <c r="M5349">
        <f>'Previous Trades Import_OMS Quer'!M5349</f>
        <v>0</v>
      </c>
      <c r="N5349">
        <f>'Previous Trades Import_OMS Quer'!N5349</f>
        <v>0</v>
      </c>
      <c r="O5349" t="str">
        <f>CLEAN('Previous Trades Import_OMS Quer'!O5349)</f>
        <v/>
      </c>
      <c r="Q5349" s="25">
        <f t="shared" si="166"/>
        <v>0</v>
      </c>
      <c r="R5349" s="25" t="e">
        <f>VLOOKUP(O5349,'Currency Balance'!$O$3:$Q$32,3,0)</f>
        <v>#N/A</v>
      </c>
      <c r="S5349" t="e">
        <f t="shared" si="167"/>
        <v>#N/A</v>
      </c>
    </row>
    <row r="5350" spans="1:19">
      <c r="A5350">
        <f>'Previous Trades Import_OMS Quer'!A5350</f>
        <v>0</v>
      </c>
      <c r="B5350">
        <f>'Previous Trades Import_OMS Quer'!B5350</f>
        <v>0</v>
      </c>
      <c r="C5350" s="22">
        <f>'Previous Trades Import_OMS Quer'!C5350</f>
        <v>0</v>
      </c>
      <c r="D5350">
        <f>'Previous Trades Import_OMS Quer'!D5350</f>
        <v>0</v>
      </c>
      <c r="E5350" s="22">
        <f>'Previous Trades Import_OMS Quer'!E5350</f>
        <v>0</v>
      </c>
      <c r="F5350">
        <f>'Previous Trades Import_OMS Quer'!F5350</f>
        <v>0</v>
      </c>
      <c r="G5350">
        <f>'Previous Trades Import_OMS Quer'!G5350</f>
        <v>0</v>
      </c>
      <c r="H5350">
        <f>'Previous Trades Import_OMS Quer'!H5350</f>
        <v>0</v>
      </c>
      <c r="I5350">
        <f>'Previous Trades Import_OMS Quer'!I5350</f>
        <v>0</v>
      </c>
      <c r="J5350">
        <f>'Previous Trades Import_OMS Quer'!J5350</f>
        <v>0</v>
      </c>
      <c r="K5350">
        <f>'Previous Trades Import_OMS Quer'!K5350</f>
        <v>0</v>
      </c>
      <c r="L5350">
        <f>'Previous Trades Import_OMS Quer'!L5350</f>
        <v>0</v>
      </c>
      <c r="M5350">
        <f>'Previous Trades Import_OMS Quer'!M5350</f>
        <v>0</v>
      </c>
      <c r="N5350">
        <f>'Previous Trades Import_OMS Quer'!N5350</f>
        <v>0</v>
      </c>
      <c r="O5350" t="str">
        <f>CLEAN('Previous Trades Import_OMS Quer'!O5350)</f>
        <v/>
      </c>
      <c r="Q5350" s="25">
        <f t="shared" si="166"/>
        <v>0</v>
      </c>
      <c r="R5350" s="25" t="e">
        <f>VLOOKUP(O5350,'Currency Balance'!$O$3:$Q$32,3,0)</f>
        <v>#N/A</v>
      </c>
      <c r="S5350" t="e">
        <f t="shared" si="167"/>
        <v>#N/A</v>
      </c>
    </row>
    <row r="5351" spans="1:19">
      <c r="A5351">
        <f>'Previous Trades Import_OMS Quer'!A5351</f>
        <v>0</v>
      </c>
      <c r="B5351">
        <f>'Previous Trades Import_OMS Quer'!B5351</f>
        <v>0</v>
      </c>
      <c r="C5351" s="22">
        <f>'Previous Trades Import_OMS Quer'!C5351</f>
        <v>0</v>
      </c>
      <c r="D5351">
        <f>'Previous Trades Import_OMS Quer'!D5351</f>
        <v>0</v>
      </c>
      <c r="E5351" s="22">
        <f>'Previous Trades Import_OMS Quer'!E5351</f>
        <v>0</v>
      </c>
      <c r="F5351">
        <f>'Previous Trades Import_OMS Quer'!F5351</f>
        <v>0</v>
      </c>
      <c r="G5351">
        <f>'Previous Trades Import_OMS Quer'!G5351</f>
        <v>0</v>
      </c>
      <c r="H5351">
        <f>'Previous Trades Import_OMS Quer'!H5351</f>
        <v>0</v>
      </c>
      <c r="I5351">
        <f>'Previous Trades Import_OMS Quer'!I5351</f>
        <v>0</v>
      </c>
      <c r="J5351">
        <f>'Previous Trades Import_OMS Quer'!J5351</f>
        <v>0</v>
      </c>
      <c r="K5351">
        <f>'Previous Trades Import_OMS Quer'!K5351</f>
        <v>0</v>
      </c>
      <c r="L5351">
        <f>'Previous Trades Import_OMS Quer'!L5351</f>
        <v>0</v>
      </c>
      <c r="M5351">
        <f>'Previous Trades Import_OMS Quer'!M5351</f>
        <v>0</v>
      </c>
      <c r="N5351">
        <f>'Previous Trades Import_OMS Quer'!N5351</f>
        <v>0</v>
      </c>
      <c r="O5351" t="str">
        <f>CLEAN('Previous Trades Import_OMS Quer'!O5351)</f>
        <v/>
      </c>
      <c r="Q5351" s="25">
        <f t="shared" si="166"/>
        <v>0</v>
      </c>
      <c r="R5351" s="25" t="e">
        <f>VLOOKUP(O5351,'Currency Balance'!$O$3:$Q$32,3,0)</f>
        <v>#N/A</v>
      </c>
      <c r="S5351" t="e">
        <f t="shared" si="167"/>
        <v>#N/A</v>
      </c>
    </row>
    <row r="5352" spans="1:19">
      <c r="A5352">
        <f>'Previous Trades Import_OMS Quer'!A5352</f>
        <v>0</v>
      </c>
      <c r="B5352">
        <f>'Previous Trades Import_OMS Quer'!B5352</f>
        <v>0</v>
      </c>
      <c r="C5352" s="22">
        <f>'Previous Trades Import_OMS Quer'!C5352</f>
        <v>0</v>
      </c>
      <c r="D5352">
        <f>'Previous Trades Import_OMS Quer'!D5352</f>
        <v>0</v>
      </c>
      <c r="E5352" s="22">
        <f>'Previous Trades Import_OMS Quer'!E5352</f>
        <v>0</v>
      </c>
      <c r="F5352">
        <f>'Previous Trades Import_OMS Quer'!F5352</f>
        <v>0</v>
      </c>
      <c r="G5352">
        <f>'Previous Trades Import_OMS Quer'!G5352</f>
        <v>0</v>
      </c>
      <c r="H5352">
        <f>'Previous Trades Import_OMS Quer'!H5352</f>
        <v>0</v>
      </c>
      <c r="I5352">
        <f>'Previous Trades Import_OMS Quer'!I5352</f>
        <v>0</v>
      </c>
      <c r="J5352">
        <f>'Previous Trades Import_OMS Quer'!J5352</f>
        <v>0</v>
      </c>
      <c r="K5352">
        <f>'Previous Trades Import_OMS Quer'!K5352</f>
        <v>0</v>
      </c>
      <c r="L5352">
        <f>'Previous Trades Import_OMS Quer'!L5352</f>
        <v>0</v>
      </c>
      <c r="M5352">
        <f>'Previous Trades Import_OMS Quer'!M5352</f>
        <v>0</v>
      </c>
      <c r="N5352">
        <f>'Previous Trades Import_OMS Quer'!N5352</f>
        <v>0</v>
      </c>
      <c r="O5352" t="str">
        <f>CLEAN('Previous Trades Import_OMS Quer'!O5352)</f>
        <v/>
      </c>
      <c r="Q5352" s="25">
        <f t="shared" si="166"/>
        <v>0</v>
      </c>
      <c r="R5352" s="25" t="e">
        <f>VLOOKUP(O5352,'Currency Balance'!$O$3:$Q$32,3,0)</f>
        <v>#N/A</v>
      </c>
      <c r="S5352" t="e">
        <f t="shared" si="167"/>
        <v>#N/A</v>
      </c>
    </row>
    <row r="5353" spans="1:19">
      <c r="A5353">
        <f>'Previous Trades Import_OMS Quer'!A5353</f>
        <v>0</v>
      </c>
      <c r="B5353">
        <f>'Previous Trades Import_OMS Quer'!B5353</f>
        <v>0</v>
      </c>
      <c r="C5353" s="22">
        <f>'Previous Trades Import_OMS Quer'!C5353</f>
        <v>0</v>
      </c>
      <c r="D5353">
        <f>'Previous Trades Import_OMS Quer'!D5353</f>
        <v>0</v>
      </c>
      <c r="E5353" s="22">
        <f>'Previous Trades Import_OMS Quer'!E5353</f>
        <v>0</v>
      </c>
      <c r="F5353">
        <f>'Previous Trades Import_OMS Quer'!F5353</f>
        <v>0</v>
      </c>
      <c r="G5353">
        <f>'Previous Trades Import_OMS Quer'!G5353</f>
        <v>0</v>
      </c>
      <c r="H5353">
        <f>'Previous Trades Import_OMS Quer'!H5353</f>
        <v>0</v>
      </c>
      <c r="I5353">
        <f>'Previous Trades Import_OMS Quer'!I5353</f>
        <v>0</v>
      </c>
      <c r="J5353">
        <f>'Previous Trades Import_OMS Quer'!J5353</f>
        <v>0</v>
      </c>
      <c r="K5353">
        <f>'Previous Trades Import_OMS Quer'!K5353</f>
        <v>0</v>
      </c>
      <c r="L5353">
        <f>'Previous Trades Import_OMS Quer'!L5353</f>
        <v>0</v>
      </c>
      <c r="M5353">
        <f>'Previous Trades Import_OMS Quer'!M5353</f>
        <v>0</v>
      </c>
      <c r="N5353">
        <f>'Previous Trades Import_OMS Quer'!N5353</f>
        <v>0</v>
      </c>
      <c r="O5353" t="str">
        <f>CLEAN('Previous Trades Import_OMS Quer'!O5353)</f>
        <v/>
      </c>
      <c r="Q5353" s="25">
        <f t="shared" si="166"/>
        <v>0</v>
      </c>
      <c r="R5353" s="25" t="e">
        <f>VLOOKUP(O5353,'Currency Balance'!$O$3:$Q$32,3,0)</f>
        <v>#N/A</v>
      </c>
      <c r="S5353" t="e">
        <f t="shared" si="167"/>
        <v>#N/A</v>
      </c>
    </row>
    <row r="5354" spans="1:19">
      <c r="A5354">
        <f>'Previous Trades Import_OMS Quer'!A5354</f>
        <v>0</v>
      </c>
      <c r="B5354">
        <f>'Previous Trades Import_OMS Quer'!B5354</f>
        <v>0</v>
      </c>
      <c r="C5354" s="22">
        <f>'Previous Trades Import_OMS Quer'!C5354</f>
        <v>0</v>
      </c>
      <c r="D5354">
        <f>'Previous Trades Import_OMS Quer'!D5354</f>
        <v>0</v>
      </c>
      <c r="E5354" s="22">
        <f>'Previous Trades Import_OMS Quer'!E5354</f>
        <v>0</v>
      </c>
      <c r="F5354">
        <f>'Previous Trades Import_OMS Quer'!F5354</f>
        <v>0</v>
      </c>
      <c r="G5354">
        <f>'Previous Trades Import_OMS Quer'!G5354</f>
        <v>0</v>
      </c>
      <c r="H5354">
        <f>'Previous Trades Import_OMS Quer'!H5354</f>
        <v>0</v>
      </c>
      <c r="I5354">
        <f>'Previous Trades Import_OMS Quer'!I5354</f>
        <v>0</v>
      </c>
      <c r="J5354">
        <f>'Previous Trades Import_OMS Quer'!J5354</f>
        <v>0</v>
      </c>
      <c r="K5354">
        <f>'Previous Trades Import_OMS Quer'!K5354</f>
        <v>0</v>
      </c>
      <c r="L5354">
        <f>'Previous Trades Import_OMS Quer'!L5354</f>
        <v>0</v>
      </c>
      <c r="M5354">
        <f>'Previous Trades Import_OMS Quer'!M5354</f>
        <v>0</v>
      </c>
      <c r="N5354">
        <f>'Previous Trades Import_OMS Quer'!N5354</f>
        <v>0</v>
      </c>
      <c r="O5354" t="str">
        <f>CLEAN('Previous Trades Import_OMS Quer'!O5354)</f>
        <v/>
      </c>
      <c r="Q5354" s="25">
        <f t="shared" si="166"/>
        <v>0</v>
      </c>
      <c r="R5354" s="25" t="e">
        <f>VLOOKUP(O5354,'Currency Balance'!$O$3:$Q$32,3,0)</f>
        <v>#N/A</v>
      </c>
      <c r="S5354" t="e">
        <f t="shared" si="167"/>
        <v>#N/A</v>
      </c>
    </row>
    <row r="5355" spans="1:19">
      <c r="A5355">
        <f>'Previous Trades Import_OMS Quer'!A5355</f>
        <v>0</v>
      </c>
      <c r="B5355">
        <f>'Previous Trades Import_OMS Quer'!B5355</f>
        <v>0</v>
      </c>
      <c r="C5355" s="22">
        <f>'Previous Trades Import_OMS Quer'!C5355</f>
        <v>0</v>
      </c>
      <c r="D5355">
        <f>'Previous Trades Import_OMS Quer'!D5355</f>
        <v>0</v>
      </c>
      <c r="E5355" s="22">
        <f>'Previous Trades Import_OMS Quer'!E5355</f>
        <v>0</v>
      </c>
      <c r="F5355">
        <f>'Previous Trades Import_OMS Quer'!F5355</f>
        <v>0</v>
      </c>
      <c r="G5355">
        <f>'Previous Trades Import_OMS Quer'!G5355</f>
        <v>0</v>
      </c>
      <c r="H5355">
        <f>'Previous Trades Import_OMS Quer'!H5355</f>
        <v>0</v>
      </c>
      <c r="I5355">
        <f>'Previous Trades Import_OMS Quer'!I5355</f>
        <v>0</v>
      </c>
      <c r="J5355">
        <f>'Previous Trades Import_OMS Quer'!J5355</f>
        <v>0</v>
      </c>
      <c r="K5355">
        <f>'Previous Trades Import_OMS Quer'!K5355</f>
        <v>0</v>
      </c>
      <c r="L5355">
        <f>'Previous Trades Import_OMS Quer'!L5355</f>
        <v>0</v>
      </c>
      <c r="M5355">
        <f>'Previous Trades Import_OMS Quer'!M5355</f>
        <v>0</v>
      </c>
      <c r="N5355">
        <f>'Previous Trades Import_OMS Quer'!N5355</f>
        <v>0</v>
      </c>
      <c r="O5355" t="str">
        <f>CLEAN('Previous Trades Import_OMS Quer'!O5355)</f>
        <v/>
      </c>
      <c r="Q5355" s="25">
        <f t="shared" si="166"/>
        <v>0</v>
      </c>
      <c r="R5355" s="25" t="e">
        <f>VLOOKUP(O5355,'Currency Balance'!$O$3:$Q$32,3,0)</f>
        <v>#N/A</v>
      </c>
      <c r="S5355" t="e">
        <f t="shared" si="167"/>
        <v>#N/A</v>
      </c>
    </row>
    <row r="5356" spans="1:19">
      <c r="A5356">
        <f>'Previous Trades Import_OMS Quer'!A5356</f>
        <v>0</v>
      </c>
      <c r="B5356">
        <f>'Previous Trades Import_OMS Quer'!B5356</f>
        <v>0</v>
      </c>
      <c r="C5356" s="22">
        <f>'Previous Trades Import_OMS Quer'!C5356</f>
        <v>0</v>
      </c>
      <c r="D5356">
        <f>'Previous Trades Import_OMS Quer'!D5356</f>
        <v>0</v>
      </c>
      <c r="E5356" s="22">
        <f>'Previous Trades Import_OMS Quer'!E5356</f>
        <v>0</v>
      </c>
      <c r="F5356">
        <f>'Previous Trades Import_OMS Quer'!F5356</f>
        <v>0</v>
      </c>
      <c r="G5356">
        <f>'Previous Trades Import_OMS Quer'!G5356</f>
        <v>0</v>
      </c>
      <c r="H5356">
        <f>'Previous Trades Import_OMS Quer'!H5356</f>
        <v>0</v>
      </c>
      <c r="I5356">
        <f>'Previous Trades Import_OMS Quer'!I5356</f>
        <v>0</v>
      </c>
      <c r="J5356">
        <f>'Previous Trades Import_OMS Quer'!J5356</f>
        <v>0</v>
      </c>
      <c r="K5356">
        <f>'Previous Trades Import_OMS Quer'!K5356</f>
        <v>0</v>
      </c>
      <c r="L5356">
        <f>'Previous Trades Import_OMS Quer'!L5356</f>
        <v>0</v>
      </c>
      <c r="M5356">
        <f>'Previous Trades Import_OMS Quer'!M5356</f>
        <v>0</v>
      </c>
      <c r="N5356">
        <f>'Previous Trades Import_OMS Quer'!N5356</f>
        <v>0</v>
      </c>
      <c r="O5356" t="str">
        <f>CLEAN('Previous Trades Import_OMS Quer'!O5356)</f>
        <v/>
      </c>
      <c r="Q5356" s="25">
        <f t="shared" si="166"/>
        <v>0</v>
      </c>
      <c r="R5356" s="25" t="e">
        <f>VLOOKUP(O5356,'Currency Balance'!$O$3:$Q$32,3,0)</f>
        <v>#N/A</v>
      </c>
      <c r="S5356" t="e">
        <f t="shared" si="167"/>
        <v>#N/A</v>
      </c>
    </row>
    <row r="5357" spans="1:19">
      <c r="A5357">
        <f>'Previous Trades Import_OMS Quer'!A5357</f>
        <v>0</v>
      </c>
      <c r="B5357">
        <f>'Previous Trades Import_OMS Quer'!B5357</f>
        <v>0</v>
      </c>
      <c r="C5357" s="22">
        <f>'Previous Trades Import_OMS Quer'!C5357</f>
        <v>0</v>
      </c>
      <c r="D5357">
        <f>'Previous Trades Import_OMS Quer'!D5357</f>
        <v>0</v>
      </c>
      <c r="E5357" s="22">
        <f>'Previous Trades Import_OMS Quer'!E5357</f>
        <v>0</v>
      </c>
      <c r="F5357">
        <f>'Previous Trades Import_OMS Quer'!F5357</f>
        <v>0</v>
      </c>
      <c r="G5357">
        <f>'Previous Trades Import_OMS Quer'!G5357</f>
        <v>0</v>
      </c>
      <c r="H5357">
        <f>'Previous Trades Import_OMS Quer'!H5357</f>
        <v>0</v>
      </c>
      <c r="I5357">
        <f>'Previous Trades Import_OMS Quer'!I5357</f>
        <v>0</v>
      </c>
      <c r="J5357">
        <f>'Previous Trades Import_OMS Quer'!J5357</f>
        <v>0</v>
      </c>
      <c r="K5357">
        <f>'Previous Trades Import_OMS Quer'!K5357</f>
        <v>0</v>
      </c>
      <c r="L5357">
        <f>'Previous Trades Import_OMS Quer'!L5357</f>
        <v>0</v>
      </c>
      <c r="M5357">
        <f>'Previous Trades Import_OMS Quer'!M5357</f>
        <v>0</v>
      </c>
      <c r="N5357">
        <f>'Previous Trades Import_OMS Quer'!N5357</f>
        <v>0</v>
      </c>
      <c r="O5357" t="str">
        <f>CLEAN('Previous Trades Import_OMS Quer'!O5357)</f>
        <v/>
      </c>
      <c r="Q5357" s="25">
        <f t="shared" si="166"/>
        <v>0</v>
      </c>
      <c r="R5357" s="25" t="e">
        <f>VLOOKUP(O5357,'Currency Balance'!$O$3:$Q$32,3,0)</f>
        <v>#N/A</v>
      </c>
      <c r="S5357" t="e">
        <f t="shared" si="167"/>
        <v>#N/A</v>
      </c>
    </row>
    <row r="5358" spans="1:19">
      <c r="A5358">
        <f>'Previous Trades Import_OMS Quer'!A5358</f>
        <v>0</v>
      </c>
      <c r="B5358">
        <f>'Previous Trades Import_OMS Quer'!B5358</f>
        <v>0</v>
      </c>
      <c r="C5358" s="22">
        <f>'Previous Trades Import_OMS Quer'!C5358</f>
        <v>0</v>
      </c>
      <c r="D5358">
        <f>'Previous Trades Import_OMS Quer'!D5358</f>
        <v>0</v>
      </c>
      <c r="E5358" s="22">
        <f>'Previous Trades Import_OMS Quer'!E5358</f>
        <v>0</v>
      </c>
      <c r="F5358">
        <f>'Previous Trades Import_OMS Quer'!F5358</f>
        <v>0</v>
      </c>
      <c r="G5358">
        <f>'Previous Trades Import_OMS Quer'!G5358</f>
        <v>0</v>
      </c>
      <c r="H5358">
        <f>'Previous Trades Import_OMS Quer'!H5358</f>
        <v>0</v>
      </c>
      <c r="I5358">
        <f>'Previous Trades Import_OMS Quer'!I5358</f>
        <v>0</v>
      </c>
      <c r="J5358">
        <f>'Previous Trades Import_OMS Quer'!J5358</f>
        <v>0</v>
      </c>
      <c r="K5358">
        <f>'Previous Trades Import_OMS Quer'!K5358</f>
        <v>0</v>
      </c>
      <c r="L5358">
        <f>'Previous Trades Import_OMS Quer'!L5358</f>
        <v>0</v>
      </c>
      <c r="M5358">
        <f>'Previous Trades Import_OMS Quer'!M5358</f>
        <v>0</v>
      </c>
      <c r="N5358">
        <f>'Previous Trades Import_OMS Quer'!N5358</f>
        <v>0</v>
      </c>
      <c r="O5358" t="str">
        <f>CLEAN('Previous Trades Import_OMS Quer'!O5358)</f>
        <v/>
      </c>
      <c r="Q5358" s="25">
        <f t="shared" si="166"/>
        <v>0</v>
      </c>
      <c r="R5358" s="25" t="e">
        <f>VLOOKUP(O5358,'Currency Balance'!$O$3:$Q$32,3,0)</f>
        <v>#N/A</v>
      </c>
      <c r="S5358" t="e">
        <f t="shared" si="167"/>
        <v>#N/A</v>
      </c>
    </row>
    <row r="5359" spans="1:19">
      <c r="A5359">
        <f>'Previous Trades Import_OMS Quer'!A5359</f>
        <v>0</v>
      </c>
      <c r="B5359">
        <f>'Previous Trades Import_OMS Quer'!B5359</f>
        <v>0</v>
      </c>
      <c r="C5359" s="22">
        <f>'Previous Trades Import_OMS Quer'!C5359</f>
        <v>0</v>
      </c>
      <c r="D5359">
        <f>'Previous Trades Import_OMS Quer'!D5359</f>
        <v>0</v>
      </c>
      <c r="E5359" s="22">
        <f>'Previous Trades Import_OMS Quer'!E5359</f>
        <v>0</v>
      </c>
      <c r="F5359">
        <f>'Previous Trades Import_OMS Quer'!F5359</f>
        <v>0</v>
      </c>
      <c r="G5359">
        <f>'Previous Trades Import_OMS Quer'!G5359</f>
        <v>0</v>
      </c>
      <c r="H5359">
        <f>'Previous Trades Import_OMS Quer'!H5359</f>
        <v>0</v>
      </c>
      <c r="I5359">
        <f>'Previous Trades Import_OMS Quer'!I5359</f>
        <v>0</v>
      </c>
      <c r="J5359">
        <f>'Previous Trades Import_OMS Quer'!J5359</f>
        <v>0</v>
      </c>
      <c r="K5359">
        <f>'Previous Trades Import_OMS Quer'!K5359</f>
        <v>0</v>
      </c>
      <c r="L5359">
        <f>'Previous Trades Import_OMS Quer'!L5359</f>
        <v>0</v>
      </c>
      <c r="M5359">
        <f>'Previous Trades Import_OMS Quer'!M5359</f>
        <v>0</v>
      </c>
      <c r="N5359">
        <f>'Previous Trades Import_OMS Quer'!N5359</f>
        <v>0</v>
      </c>
      <c r="O5359" t="str">
        <f>CLEAN('Previous Trades Import_OMS Quer'!O5359)</f>
        <v/>
      </c>
      <c r="Q5359" s="25">
        <f t="shared" si="166"/>
        <v>0</v>
      </c>
      <c r="R5359" s="25" t="e">
        <f>VLOOKUP(O5359,'Currency Balance'!$O$3:$Q$32,3,0)</f>
        <v>#N/A</v>
      </c>
      <c r="S5359" t="e">
        <f t="shared" si="167"/>
        <v>#N/A</v>
      </c>
    </row>
    <row r="5360" spans="1:19">
      <c r="A5360">
        <f>'Previous Trades Import_OMS Quer'!A5360</f>
        <v>0</v>
      </c>
      <c r="B5360">
        <f>'Previous Trades Import_OMS Quer'!B5360</f>
        <v>0</v>
      </c>
      <c r="C5360" s="22">
        <f>'Previous Trades Import_OMS Quer'!C5360</f>
        <v>0</v>
      </c>
      <c r="D5360">
        <f>'Previous Trades Import_OMS Quer'!D5360</f>
        <v>0</v>
      </c>
      <c r="E5360" s="22">
        <f>'Previous Trades Import_OMS Quer'!E5360</f>
        <v>0</v>
      </c>
      <c r="F5360">
        <f>'Previous Trades Import_OMS Quer'!F5360</f>
        <v>0</v>
      </c>
      <c r="G5360">
        <f>'Previous Trades Import_OMS Quer'!G5360</f>
        <v>0</v>
      </c>
      <c r="H5360">
        <f>'Previous Trades Import_OMS Quer'!H5360</f>
        <v>0</v>
      </c>
      <c r="I5360">
        <f>'Previous Trades Import_OMS Quer'!I5360</f>
        <v>0</v>
      </c>
      <c r="J5360">
        <f>'Previous Trades Import_OMS Quer'!J5360</f>
        <v>0</v>
      </c>
      <c r="K5360">
        <f>'Previous Trades Import_OMS Quer'!K5360</f>
        <v>0</v>
      </c>
      <c r="L5360">
        <f>'Previous Trades Import_OMS Quer'!L5360</f>
        <v>0</v>
      </c>
      <c r="M5360">
        <f>'Previous Trades Import_OMS Quer'!M5360</f>
        <v>0</v>
      </c>
      <c r="N5360">
        <f>'Previous Trades Import_OMS Quer'!N5360</f>
        <v>0</v>
      </c>
      <c r="O5360" t="str">
        <f>CLEAN('Previous Trades Import_OMS Quer'!O5360)</f>
        <v/>
      </c>
      <c r="Q5360" s="25">
        <f t="shared" si="166"/>
        <v>0</v>
      </c>
      <c r="R5360" s="25" t="e">
        <f>VLOOKUP(O5360,'Currency Balance'!$O$3:$Q$32,3,0)</f>
        <v>#N/A</v>
      </c>
      <c r="S5360" t="e">
        <f t="shared" si="167"/>
        <v>#N/A</v>
      </c>
    </row>
    <row r="5361" spans="1:19">
      <c r="A5361">
        <f>'Previous Trades Import_OMS Quer'!A5361</f>
        <v>0</v>
      </c>
      <c r="B5361">
        <f>'Previous Trades Import_OMS Quer'!B5361</f>
        <v>0</v>
      </c>
      <c r="C5361" s="22">
        <f>'Previous Trades Import_OMS Quer'!C5361</f>
        <v>0</v>
      </c>
      <c r="D5361">
        <f>'Previous Trades Import_OMS Quer'!D5361</f>
        <v>0</v>
      </c>
      <c r="E5361" s="22">
        <f>'Previous Trades Import_OMS Quer'!E5361</f>
        <v>0</v>
      </c>
      <c r="F5361">
        <f>'Previous Trades Import_OMS Quer'!F5361</f>
        <v>0</v>
      </c>
      <c r="G5361">
        <f>'Previous Trades Import_OMS Quer'!G5361</f>
        <v>0</v>
      </c>
      <c r="H5361">
        <f>'Previous Trades Import_OMS Quer'!H5361</f>
        <v>0</v>
      </c>
      <c r="I5361">
        <f>'Previous Trades Import_OMS Quer'!I5361</f>
        <v>0</v>
      </c>
      <c r="J5361">
        <f>'Previous Trades Import_OMS Quer'!J5361</f>
        <v>0</v>
      </c>
      <c r="K5361">
        <f>'Previous Trades Import_OMS Quer'!K5361</f>
        <v>0</v>
      </c>
      <c r="L5361">
        <f>'Previous Trades Import_OMS Quer'!L5361</f>
        <v>0</v>
      </c>
      <c r="M5361">
        <f>'Previous Trades Import_OMS Quer'!M5361</f>
        <v>0</v>
      </c>
      <c r="N5361">
        <f>'Previous Trades Import_OMS Quer'!N5361</f>
        <v>0</v>
      </c>
      <c r="O5361" t="str">
        <f>CLEAN('Previous Trades Import_OMS Quer'!O5361)</f>
        <v/>
      </c>
      <c r="Q5361" s="25">
        <f t="shared" si="166"/>
        <v>0</v>
      </c>
      <c r="R5361" s="25" t="e">
        <f>VLOOKUP(O5361,'Currency Balance'!$O$3:$Q$32,3,0)</f>
        <v>#N/A</v>
      </c>
      <c r="S5361" t="e">
        <f t="shared" si="167"/>
        <v>#N/A</v>
      </c>
    </row>
    <row r="5362" spans="1:19">
      <c r="A5362">
        <f>'Previous Trades Import_OMS Quer'!A5362</f>
        <v>0</v>
      </c>
      <c r="B5362">
        <f>'Previous Trades Import_OMS Quer'!B5362</f>
        <v>0</v>
      </c>
      <c r="C5362" s="22">
        <f>'Previous Trades Import_OMS Quer'!C5362</f>
        <v>0</v>
      </c>
      <c r="D5362">
        <f>'Previous Trades Import_OMS Quer'!D5362</f>
        <v>0</v>
      </c>
      <c r="E5362" s="22">
        <f>'Previous Trades Import_OMS Quer'!E5362</f>
        <v>0</v>
      </c>
      <c r="F5362">
        <f>'Previous Trades Import_OMS Quer'!F5362</f>
        <v>0</v>
      </c>
      <c r="G5362">
        <f>'Previous Trades Import_OMS Quer'!G5362</f>
        <v>0</v>
      </c>
      <c r="H5362">
        <f>'Previous Trades Import_OMS Quer'!H5362</f>
        <v>0</v>
      </c>
      <c r="I5362">
        <f>'Previous Trades Import_OMS Quer'!I5362</f>
        <v>0</v>
      </c>
      <c r="J5362">
        <f>'Previous Trades Import_OMS Quer'!J5362</f>
        <v>0</v>
      </c>
      <c r="K5362">
        <f>'Previous Trades Import_OMS Quer'!K5362</f>
        <v>0</v>
      </c>
      <c r="L5362">
        <f>'Previous Trades Import_OMS Quer'!L5362</f>
        <v>0</v>
      </c>
      <c r="M5362">
        <f>'Previous Trades Import_OMS Quer'!M5362</f>
        <v>0</v>
      </c>
      <c r="N5362">
        <f>'Previous Trades Import_OMS Quer'!N5362</f>
        <v>0</v>
      </c>
      <c r="O5362" t="str">
        <f>CLEAN('Previous Trades Import_OMS Quer'!O5362)</f>
        <v/>
      </c>
      <c r="Q5362" s="25">
        <f t="shared" si="166"/>
        <v>0</v>
      </c>
      <c r="R5362" s="25" t="e">
        <f>VLOOKUP(O5362,'Currency Balance'!$O$3:$Q$32,3,0)</f>
        <v>#N/A</v>
      </c>
      <c r="S5362" t="e">
        <f t="shared" si="167"/>
        <v>#N/A</v>
      </c>
    </row>
    <row r="5363" spans="1:19">
      <c r="A5363">
        <f>'Previous Trades Import_OMS Quer'!A5363</f>
        <v>0</v>
      </c>
      <c r="B5363">
        <f>'Previous Trades Import_OMS Quer'!B5363</f>
        <v>0</v>
      </c>
      <c r="C5363" s="22">
        <f>'Previous Trades Import_OMS Quer'!C5363</f>
        <v>0</v>
      </c>
      <c r="D5363">
        <f>'Previous Trades Import_OMS Quer'!D5363</f>
        <v>0</v>
      </c>
      <c r="E5363" s="22">
        <f>'Previous Trades Import_OMS Quer'!E5363</f>
        <v>0</v>
      </c>
      <c r="F5363">
        <f>'Previous Trades Import_OMS Quer'!F5363</f>
        <v>0</v>
      </c>
      <c r="G5363">
        <f>'Previous Trades Import_OMS Quer'!G5363</f>
        <v>0</v>
      </c>
      <c r="H5363">
        <f>'Previous Trades Import_OMS Quer'!H5363</f>
        <v>0</v>
      </c>
      <c r="I5363">
        <f>'Previous Trades Import_OMS Quer'!I5363</f>
        <v>0</v>
      </c>
      <c r="J5363">
        <f>'Previous Trades Import_OMS Quer'!J5363</f>
        <v>0</v>
      </c>
      <c r="K5363">
        <f>'Previous Trades Import_OMS Quer'!K5363</f>
        <v>0</v>
      </c>
      <c r="L5363">
        <f>'Previous Trades Import_OMS Quer'!L5363</f>
        <v>0</v>
      </c>
      <c r="M5363">
        <f>'Previous Trades Import_OMS Quer'!M5363</f>
        <v>0</v>
      </c>
      <c r="N5363">
        <f>'Previous Trades Import_OMS Quer'!N5363</f>
        <v>0</v>
      </c>
      <c r="O5363" t="str">
        <f>CLEAN('Previous Trades Import_OMS Quer'!O5363)</f>
        <v/>
      </c>
      <c r="Q5363" s="25">
        <f t="shared" si="166"/>
        <v>0</v>
      </c>
      <c r="R5363" s="25" t="e">
        <f>VLOOKUP(O5363,'Currency Balance'!$O$3:$Q$32,3,0)</f>
        <v>#N/A</v>
      </c>
      <c r="S5363" t="e">
        <f t="shared" si="167"/>
        <v>#N/A</v>
      </c>
    </row>
    <row r="5364" spans="1:19">
      <c r="A5364">
        <f>'Previous Trades Import_OMS Quer'!A5364</f>
        <v>0</v>
      </c>
      <c r="B5364">
        <f>'Previous Trades Import_OMS Quer'!B5364</f>
        <v>0</v>
      </c>
      <c r="C5364" s="22">
        <f>'Previous Trades Import_OMS Quer'!C5364</f>
        <v>0</v>
      </c>
      <c r="D5364">
        <f>'Previous Trades Import_OMS Quer'!D5364</f>
        <v>0</v>
      </c>
      <c r="E5364" s="22">
        <f>'Previous Trades Import_OMS Quer'!E5364</f>
        <v>0</v>
      </c>
      <c r="F5364">
        <f>'Previous Trades Import_OMS Quer'!F5364</f>
        <v>0</v>
      </c>
      <c r="G5364">
        <f>'Previous Trades Import_OMS Quer'!G5364</f>
        <v>0</v>
      </c>
      <c r="H5364">
        <f>'Previous Trades Import_OMS Quer'!H5364</f>
        <v>0</v>
      </c>
      <c r="I5364">
        <f>'Previous Trades Import_OMS Quer'!I5364</f>
        <v>0</v>
      </c>
      <c r="J5364">
        <f>'Previous Trades Import_OMS Quer'!J5364</f>
        <v>0</v>
      </c>
      <c r="K5364">
        <f>'Previous Trades Import_OMS Quer'!K5364</f>
        <v>0</v>
      </c>
      <c r="L5364">
        <f>'Previous Trades Import_OMS Quer'!L5364</f>
        <v>0</v>
      </c>
      <c r="M5364">
        <f>'Previous Trades Import_OMS Quer'!M5364</f>
        <v>0</v>
      </c>
      <c r="N5364">
        <f>'Previous Trades Import_OMS Quer'!N5364</f>
        <v>0</v>
      </c>
      <c r="O5364" t="str">
        <f>CLEAN('Previous Trades Import_OMS Quer'!O5364)</f>
        <v/>
      </c>
      <c r="Q5364" s="25">
        <f t="shared" si="166"/>
        <v>0</v>
      </c>
      <c r="R5364" s="25" t="e">
        <f>VLOOKUP(O5364,'Currency Balance'!$O$3:$Q$32,3,0)</f>
        <v>#N/A</v>
      </c>
      <c r="S5364" t="e">
        <f t="shared" si="167"/>
        <v>#N/A</v>
      </c>
    </row>
    <row r="5365" spans="1:19">
      <c r="A5365">
        <f>'Previous Trades Import_OMS Quer'!A5365</f>
        <v>0</v>
      </c>
      <c r="B5365">
        <f>'Previous Trades Import_OMS Quer'!B5365</f>
        <v>0</v>
      </c>
      <c r="C5365" s="22">
        <f>'Previous Trades Import_OMS Quer'!C5365</f>
        <v>0</v>
      </c>
      <c r="D5365">
        <f>'Previous Trades Import_OMS Quer'!D5365</f>
        <v>0</v>
      </c>
      <c r="E5365" s="22">
        <f>'Previous Trades Import_OMS Quer'!E5365</f>
        <v>0</v>
      </c>
      <c r="F5365">
        <f>'Previous Trades Import_OMS Quer'!F5365</f>
        <v>0</v>
      </c>
      <c r="G5365">
        <f>'Previous Trades Import_OMS Quer'!G5365</f>
        <v>0</v>
      </c>
      <c r="H5365">
        <f>'Previous Trades Import_OMS Quer'!H5365</f>
        <v>0</v>
      </c>
      <c r="I5365">
        <f>'Previous Trades Import_OMS Quer'!I5365</f>
        <v>0</v>
      </c>
      <c r="J5365">
        <f>'Previous Trades Import_OMS Quer'!J5365</f>
        <v>0</v>
      </c>
      <c r="K5365">
        <f>'Previous Trades Import_OMS Quer'!K5365</f>
        <v>0</v>
      </c>
      <c r="L5365">
        <f>'Previous Trades Import_OMS Quer'!L5365</f>
        <v>0</v>
      </c>
      <c r="M5365">
        <f>'Previous Trades Import_OMS Quer'!M5365</f>
        <v>0</v>
      </c>
      <c r="N5365">
        <f>'Previous Trades Import_OMS Quer'!N5365</f>
        <v>0</v>
      </c>
      <c r="O5365" t="str">
        <f>CLEAN('Previous Trades Import_OMS Quer'!O5365)</f>
        <v/>
      </c>
      <c r="Q5365" s="25">
        <f t="shared" si="166"/>
        <v>0</v>
      </c>
      <c r="R5365" s="25" t="e">
        <f>VLOOKUP(O5365,'Currency Balance'!$O$3:$Q$32,3,0)</f>
        <v>#N/A</v>
      </c>
      <c r="S5365" t="e">
        <f t="shared" si="167"/>
        <v>#N/A</v>
      </c>
    </row>
    <row r="5366" spans="1:19">
      <c r="A5366">
        <f>'Previous Trades Import_OMS Quer'!A5366</f>
        <v>0</v>
      </c>
      <c r="B5366">
        <f>'Previous Trades Import_OMS Quer'!B5366</f>
        <v>0</v>
      </c>
      <c r="C5366" s="22">
        <f>'Previous Trades Import_OMS Quer'!C5366</f>
        <v>0</v>
      </c>
      <c r="D5366">
        <f>'Previous Trades Import_OMS Quer'!D5366</f>
        <v>0</v>
      </c>
      <c r="E5366" s="22">
        <f>'Previous Trades Import_OMS Quer'!E5366</f>
        <v>0</v>
      </c>
      <c r="F5366">
        <f>'Previous Trades Import_OMS Quer'!F5366</f>
        <v>0</v>
      </c>
      <c r="G5366">
        <f>'Previous Trades Import_OMS Quer'!G5366</f>
        <v>0</v>
      </c>
      <c r="H5366">
        <f>'Previous Trades Import_OMS Quer'!H5366</f>
        <v>0</v>
      </c>
      <c r="I5366">
        <f>'Previous Trades Import_OMS Quer'!I5366</f>
        <v>0</v>
      </c>
      <c r="J5366">
        <f>'Previous Trades Import_OMS Quer'!J5366</f>
        <v>0</v>
      </c>
      <c r="K5366">
        <f>'Previous Trades Import_OMS Quer'!K5366</f>
        <v>0</v>
      </c>
      <c r="L5366">
        <f>'Previous Trades Import_OMS Quer'!L5366</f>
        <v>0</v>
      </c>
      <c r="M5366">
        <f>'Previous Trades Import_OMS Quer'!M5366</f>
        <v>0</v>
      </c>
      <c r="N5366">
        <f>'Previous Trades Import_OMS Quer'!N5366</f>
        <v>0</v>
      </c>
      <c r="O5366" t="str">
        <f>CLEAN('Previous Trades Import_OMS Quer'!O5366)</f>
        <v/>
      </c>
      <c r="Q5366" s="25">
        <f t="shared" si="166"/>
        <v>0</v>
      </c>
      <c r="R5366" s="25" t="e">
        <f>VLOOKUP(O5366,'Currency Balance'!$O$3:$Q$32,3,0)</f>
        <v>#N/A</v>
      </c>
      <c r="S5366" t="e">
        <f t="shared" si="167"/>
        <v>#N/A</v>
      </c>
    </row>
    <row r="5367" spans="1:19">
      <c r="A5367">
        <f>'Previous Trades Import_OMS Quer'!A5367</f>
        <v>0</v>
      </c>
      <c r="B5367">
        <f>'Previous Trades Import_OMS Quer'!B5367</f>
        <v>0</v>
      </c>
      <c r="C5367" s="22">
        <f>'Previous Trades Import_OMS Quer'!C5367</f>
        <v>0</v>
      </c>
      <c r="D5367">
        <f>'Previous Trades Import_OMS Quer'!D5367</f>
        <v>0</v>
      </c>
      <c r="E5367" s="22">
        <f>'Previous Trades Import_OMS Quer'!E5367</f>
        <v>0</v>
      </c>
      <c r="F5367">
        <f>'Previous Trades Import_OMS Quer'!F5367</f>
        <v>0</v>
      </c>
      <c r="G5367">
        <f>'Previous Trades Import_OMS Quer'!G5367</f>
        <v>0</v>
      </c>
      <c r="H5367">
        <f>'Previous Trades Import_OMS Quer'!H5367</f>
        <v>0</v>
      </c>
      <c r="I5367">
        <f>'Previous Trades Import_OMS Quer'!I5367</f>
        <v>0</v>
      </c>
      <c r="J5367">
        <f>'Previous Trades Import_OMS Quer'!J5367</f>
        <v>0</v>
      </c>
      <c r="K5367">
        <f>'Previous Trades Import_OMS Quer'!K5367</f>
        <v>0</v>
      </c>
      <c r="L5367">
        <f>'Previous Trades Import_OMS Quer'!L5367</f>
        <v>0</v>
      </c>
      <c r="M5367">
        <f>'Previous Trades Import_OMS Quer'!M5367</f>
        <v>0</v>
      </c>
      <c r="N5367">
        <f>'Previous Trades Import_OMS Quer'!N5367</f>
        <v>0</v>
      </c>
      <c r="O5367" t="str">
        <f>CLEAN('Previous Trades Import_OMS Quer'!O5367)</f>
        <v/>
      </c>
      <c r="Q5367" s="25">
        <f t="shared" si="166"/>
        <v>0</v>
      </c>
      <c r="R5367" s="25" t="e">
        <f>VLOOKUP(O5367,'Currency Balance'!$O$3:$Q$32,3,0)</f>
        <v>#N/A</v>
      </c>
      <c r="S5367" t="e">
        <f t="shared" si="167"/>
        <v>#N/A</v>
      </c>
    </row>
    <row r="5368" spans="1:19">
      <c r="A5368">
        <f>'Previous Trades Import_OMS Quer'!A5368</f>
        <v>0</v>
      </c>
      <c r="B5368">
        <f>'Previous Trades Import_OMS Quer'!B5368</f>
        <v>0</v>
      </c>
      <c r="C5368" s="22">
        <f>'Previous Trades Import_OMS Quer'!C5368</f>
        <v>0</v>
      </c>
      <c r="D5368">
        <f>'Previous Trades Import_OMS Quer'!D5368</f>
        <v>0</v>
      </c>
      <c r="E5368" s="22">
        <f>'Previous Trades Import_OMS Quer'!E5368</f>
        <v>0</v>
      </c>
      <c r="F5368">
        <f>'Previous Trades Import_OMS Quer'!F5368</f>
        <v>0</v>
      </c>
      <c r="G5368">
        <f>'Previous Trades Import_OMS Quer'!G5368</f>
        <v>0</v>
      </c>
      <c r="H5368">
        <f>'Previous Trades Import_OMS Quer'!H5368</f>
        <v>0</v>
      </c>
      <c r="I5368">
        <f>'Previous Trades Import_OMS Quer'!I5368</f>
        <v>0</v>
      </c>
      <c r="J5368">
        <f>'Previous Trades Import_OMS Quer'!J5368</f>
        <v>0</v>
      </c>
      <c r="K5368">
        <f>'Previous Trades Import_OMS Quer'!K5368</f>
        <v>0</v>
      </c>
      <c r="L5368">
        <f>'Previous Trades Import_OMS Quer'!L5368</f>
        <v>0</v>
      </c>
      <c r="M5368">
        <f>'Previous Trades Import_OMS Quer'!M5368</f>
        <v>0</v>
      </c>
      <c r="N5368">
        <f>'Previous Trades Import_OMS Quer'!N5368</f>
        <v>0</v>
      </c>
      <c r="O5368" t="str">
        <f>CLEAN('Previous Trades Import_OMS Quer'!O5368)</f>
        <v/>
      </c>
      <c r="Q5368" s="25">
        <f t="shared" si="166"/>
        <v>0</v>
      </c>
      <c r="R5368" s="25" t="e">
        <f>VLOOKUP(O5368,'Currency Balance'!$O$3:$Q$32,3,0)</f>
        <v>#N/A</v>
      </c>
      <c r="S5368" t="e">
        <f t="shared" si="167"/>
        <v>#N/A</v>
      </c>
    </row>
    <row r="5369" spans="1:19">
      <c r="A5369">
        <f>'Previous Trades Import_OMS Quer'!A5369</f>
        <v>0</v>
      </c>
      <c r="B5369">
        <f>'Previous Trades Import_OMS Quer'!B5369</f>
        <v>0</v>
      </c>
      <c r="C5369" s="22">
        <f>'Previous Trades Import_OMS Quer'!C5369</f>
        <v>0</v>
      </c>
      <c r="D5369">
        <f>'Previous Trades Import_OMS Quer'!D5369</f>
        <v>0</v>
      </c>
      <c r="E5369" s="22">
        <f>'Previous Trades Import_OMS Quer'!E5369</f>
        <v>0</v>
      </c>
      <c r="F5369">
        <f>'Previous Trades Import_OMS Quer'!F5369</f>
        <v>0</v>
      </c>
      <c r="G5369">
        <f>'Previous Trades Import_OMS Quer'!G5369</f>
        <v>0</v>
      </c>
      <c r="H5369">
        <f>'Previous Trades Import_OMS Quer'!H5369</f>
        <v>0</v>
      </c>
      <c r="I5369">
        <f>'Previous Trades Import_OMS Quer'!I5369</f>
        <v>0</v>
      </c>
      <c r="J5369">
        <f>'Previous Trades Import_OMS Quer'!J5369</f>
        <v>0</v>
      </c>
      <c r="K5369">
        <f>'Previous Trades Import_OMS Quer'!K5369</f>
        <v>0</v>
      </c>
      <c r="L5369">
        <f>'Previous Trades Import_OMS Quer'!L5369</f>
        <v>0</v>
      </c>
      <c r="M5369">
        <f>'Previous Trades Import_OMS Quer'!M5369</f>
        <v>0</v>
      </c>
      <c r="N5369">
        <f>'Previous Trades Import_OMS Quer'!N5369</f>
        <v>0</v>
      </c>
      <c r="O5369" t="str">
        <f>CLEAN('Previous Trades Import_OMS Quer'!O5369)</f>
        <v/>
      </c>
      <c r="Q5369" s="25">
        <f t="shared" si="166"/>
        <v>0</v>
      </c>
      <c r="R5369" s="25" t="e">
        <f>VLOOKUP(O5369,'Currency Balance'!$O$3:$Q$32,3,0)</f>
        <v>#N/A</v>
      </c>
      <c r="S5369" t="e">
        <f t="shared" si="167"/>
        <v>#N/A</v>
      </c>
    </row>
    <row r="5370" spans="1:19">
      <c r="A5370">
        <f>'Previous Trades Import_OMS Quer'!A5370</f>
        <v>0</v>
      </c>
      <c r="B5370">
        <f>'Previous Trades Import_OMS Quer'!B5370</f>
        <v>0</v>
      </c>
      <c r="C5370" s="22">
        <f>'Previous Trades Import_OMS Quer'!C5370</f>
        <v>0</v>
      </c>
      <c r="D5370">
        <f>'Previous Trades Import_OMS Quer'!D5370</f>
        <v>0</v>
      </c>
      <c r="E5370" s="22">
        <f>'Previous Trades Import_OMS Quer'!E5370</f>
        <v>0</v>
      </c>
      <c r="F5370">
        <f>'Previous Trades Import_OMS Quer'!F5370</f>
        <v>0</v>
      </c>
      <c r="G5370">
        <f>'Previous Trades Import_OMS Quer'!G5370</f>
        <v>0</v>
      </c>
      <c r="H5370">
        <f>'Previous Trades Import_OMS Quer'!H5370</f>
        <v>0</v>
      </c>
      <c r="I5370">
        <f>'Previous Trades Import_OMS Quer'!I5370</f>
        <v>0</v>
      </c>
      <c r="J5370">
        <f>'Previous Trades Import_OMS Quer'!J5370</f>
        <v>0</v>
      </c>
      <c r="K5370">
        <f>'Previous Trades Import_OMS Quer'!K5370</f>
        <v>0</v>
      </c>
      <c r="L5370">
        <f>'Previous Trades Import_OMS Quer'!L5370</f>
        <v>0</v>
      </c>
      <c r="M5370">
        <f>'Previous Trades Import_OMS Quer'!M5370</f>
        <v>0</v>
      </c>
      <c r="N5370">
        <f>'Previous Trades Import_OMS Quer'!N5370</f>
        <v>0</v>
      </c>
      <c r="O5370" t="str">
        <f>CLEAN('Previous Trades Import_OMS Quer'!O5370)</f>
        <v/>
      </c>
      <c r="Q5370" s="25">
        <f t="shared" si="166"/>
        <v>0</v>
      </c>
      <c r="R5370" s="25" t="e">
        <f>VLOOKUP(O5370,'Currency Balance'!$O$3:$Q$32,3,0)</f>
        <v>#N/A</v>
      </c>
      <c r="S5370" t="e">
        <f t="shared" si="167"/>
        <v>#N/A</v>
      </c>
    </row>
    <row r="5371" spans="1:19">
      <c r="A5371">
        <f>'Previous Trades Import_OMS Quer'!A5371</f>
        <v>0</v>
      </c>
      <c r="B5371">
        <f>'Previous Trades Import_OMS Quer'!B5371</f>
        <v>0</v>
      </c>
      <c r="C5371" s="22">
        <f>'Previous Trades Import_OMS Quer'!C5371</f>
        <v>0</v>
      </c>
      <c r="D5371">
        <f>'Previous Trades Import_OMS Quer'!D5371</f>
        <v>0</v>
      </c>
      <c r="E5371" s="22">
        <f>'Previous Trades Import_OMS Quer'!E5371</f>
        <v>0</v>
      </c>
      <c r="F5371">
        <f>'Previous Trades Import_OMS Quer'!F5371</f>
        <v>0</v>
      </c>
      <c r="G5371">
        <f>'Previous Trades Import_OMS Quer'!G5371</f>
        <v>0</v>
      </c>
      <c r="H5371">
        <f>'Previous Trades Import_OMS Quer'!H5371</f>
        <v>0</v>
      </c>
      <c r="I5371">
        <f>'Previous Trades Import_OMS Quer'!I5371</f>
        <v>0</v>
      </c>
      <c r="J5371">
        <f>'Previous Trades Import_OMS Quer'!J5371</f>
        <v>0</v>
      </c>
      <c r="K5371">
        <f>'Previous Trades Import_OMS Quer'!K5371</f>
        <v>0</v>
      </c>
      <c r="L5371">
        <f>'Previous Trades Import_OMS Quer'!L5371</f>
        <v>0</v>
      </c>
      <c r="M5371">
        <f>'Previous Trades Import_OMS Quer'!M5371</f>
        <v>0</v>
      </c>
      <c r="N5371">
        <f>'Previous Trades Import_OMS Quer'!N5371</f>
        <v>0</v>
      </c>
      <c r="O5371" t="str">
        <f>CLEAN('Previous Trades Import_OMS Quer'!O5371)</f>
        <v/>
      </c>
      <c r="Q5371" s="25">
        <f t="shared" si="166"/>
        <v>0</v>
      </c>
      <c r="R5371" s="25" t="e">
        <f>VLOOKUP(O5371,'Currency Balance'!$O$3:$Q$32,3,0)</f>
        <v>#N/A</v>
      </c>
      <c r="S5371" t="e">
        <f t="shared" si="167"/>
        <v>#N/A</v>
      </c>
    </row>
    <row r="5372" spans="1:19">
      <c r="A5372">
        <f>'Previous Trades Import_OMS Quer'!A5372</f>
        <v>0</v>
      </c>
      <c r="B5372">
        <f>'Previous Trades Import_OMS Quer'!B5372</f>
        <v>0</v>
      </c>
      <c r="C5372" s="22">
        <f>'Previous Trades Import_OMS Quer'!C5372</f>
        <v>0</v>
      </c>
      <c r="D5372">
        <f>'Previous Trades Import_OMS Quer'!D5372</f>
        <v>0</v>
      </c>
      <c r="E5372" s="22">
        <f>'Previous Trades Import_OMS Quer'!E5372</f>
        <v>0</v>
      </c>
      <c r="F5372">
        <f>'Previous Trades Import_OMS Quer'!F5372</f>
        <v>0</v>
      </c>
      <c r="G5372">
        <f>'Previous Trades Import_OMS Quer'!G5372</f>
        <v>0</v>
      </c>
      <c r="H5372">
        <f>'Previous Trades Import_OMS Quer'!H5372</f>
        <v>0</v>
      </c>
      <c r="I5372">
        <f>'Previous Trades Import_OMS Quer'!I5372</f>
        <v>0</v>
      </c>
      <c r="J5372">
        <f>'Previous Trades Import_OMS Quer'!J5372</f>
        <v>0</v>
      </c>
      <c r="K5372">
        <f>'Previous Trades Import_OMS Quer'!K5372</f>
        <v>0</v>
      </c>
      <c r="L5372">
        <f>'Previous Trades Import_OMS Quer'!L5372</f>
        <v>0</v>
      </c>
      <c r="M5372">
        <f>'Previous Trades Import_OMS Quer'!M5372</f>
        <v>0</v>
      </c>
      <c r="N5372">
        <f>'Previous Trades Import_OMS Quer'!N5372</f>
        <v>0</v>
      </c>
      <c r="O5372" t="str">
        <f>CLEAN('Previous Trades Import_OMS Quer'!O5372)</f>
        <v/>
      </c>
      <c r="Q5372" s="25">
        <f t="shared" si="166"/>
        <v>0</v>
      </c>
      <c r="R5372" s="25" t="e">
        <f>VLOOKUP(O5372,'Currency Balance'!$O$3:$Q$32,3,0)</f>
        <v>#N/A</v>
      </c>
      <c r="S5372" t="e">
        <f t="shared" si="167"/>
        <v>#N/A</v>
      </c>
    </row>
    <row r="5373" spans="1:19">
      <c r="A5373">
        <f>'Previous Trades Import_OMS Quer'!A5373</f>
        <v>0</v>
      </c>
      <c r="B5373">
        <f>'Previous Trades Import_OMS Quer'!B5373</f>
        <v>0</v>
      </c>
      <c r="C5373" s="22">
        <f>'Previous Trades Import_OMS Quer'!C5373</f>
        <v>0</v>
      </c>
      <c r="D5373">
        <f>'Previous Trades Import_OMS Quer'!D5373</f>
        <v>0</v>
      </c>
      <c r="E5373" s="22">
        <f>'Previous Trades Import_OMS Quer'!E5373</f>
        <v>0</v>
      </c>
      <c r="F5373">
        <f>'Previous Trades Import_OMS Quer'!F5373</f>
        <v>0</v>
      </c>
      <c r="G5373">
        <f>'Previous Trades Import_OMS Quer'!G5373</f>
        <v>0</v>
      </c>
      <c r="H5373">
        <f>'Previous Trades Import_OMS Quer'!H5373</f>
        <v>0</v>
      </c>
      <c r="I5373">
        <f>'Previous Trades Import_OMS Quer'!I5373</f>
        <v>0</v>
      </c>
      <c r="J5373">
        <f>'Previous Trades Import_OMS Quer'!J5373</f>
        <v>0</v>
      </c>
      <c r="K5373">
        <f>'Previous Trades Import_OMS Quer'!K5373</f>
        <v>0</v>
      </c>
      <c r="L5373">
        <f>'Previous Trades Import_OMS Quer'!L5373</f>
        <v>0</v>
      </c>
      <c r="M5373">
        <f>'Previous Trades Import_OMS Quer'!M5373</f>
        <v>0</v>
      </c>
      <c r="N5373">
        <f>'Previous Trades Import_OMS Quer'!N5373</f>
        <v>0</v>
      </c>
      <c r="O5373" t="str">
        <f>CLEAN('Previous Trades Import_OMS Quer'!O5373)</f>
        <v/>
      </c>
      <c r="Q5373" s="25">
        <f t="shared" si="166"/>
        <v>0</v>
      </c>
      <c r="R5373" s="25" t="e">
        <f>VLOOKUP(O5373,'Currency Balance'!$O$3:$Q$32,3,0)</f>
        <v>#N/A</v>
      </c>
      <c r="S5373" t="e">
        <f t="shared" si="167"/>
        <v>#N/A</v>
      </c>
    </row>
    <row r="5374" spans="1:19">
      <c r="A5374">
        <f>'Previous Trades Import_OMS Quer'!A5374</f>
        <v>0</v>
      </c>
      <c r="B5374">
        <f>'Previous Trades Import_OMS Quer'!B5374</f>
        <v>0</v>
      </c>
      <c r="C5374" s="22">
        <f>'Previous Trades Import_OMS Quer'!C5374</f>
        <v>0</v>
      </c>
      <c r="D5374">
        <f>'Previous Trades Import_OMS Quer'!D5374</f>
        <v>0</v>
      </c>
      <c r="E5374" s="22">
        <f>'Previous Trades Import_OMS Quer'!E5374</f>
        <v>0</v>
      </c>
      <c r="F5374">
        <f>'Previous Trades Import_OMS Quer'!F5374</f>
        <v>0</v>
      </c>
      <c r="G5374">
        <f>'Previous Trades Import_OMS Quer'!G5374</f>
        <v>0</v>
      </c>
      <c r="H5374">
        <f>'Previous Trades Import_OMS Quer'!H5374</f>
        <v>0</v>
      </c>
      <c r="I5374">
        <f>'Previous Trades Import_OMS Quer'!I5374</f>
        <v>0</v>
      </c>
      <c r="J5374">
        <f>'Previous Trades Import_OMS Quer'!J5374</f>
        <v>0</v>
      </c>
      <c r="K5374">
        <f>'Previous Trades Import_OMS Quer'!K5374</f>
        <v>0</v>
      </c>
      <c r="L5374">
        <f>'Previous Trades Import_OMS Quer'!L5374</f>
        <v>0</v>
      </c>
      <c r="M5374">
        <f>'Previous Trades Import_OMS Quer'!M5374</f>
        <v>0</v>
      </c>
      <c r="N5374">
        <f>'Previous Trades Import_OMS Quer'!N5374</f>
        <v>0</v>
      </c>
      <c r="O5374" t="str">
        <f>CLEAN('Previous Trades Import_OMS Quer'!O5374)</f>
        <v/>
      </c>
      <c r="Q5374" s="25">
        <f t="shared" si="166"/>
        <v>0</v>
      </c>
      <c r="R5374" s="25" t="e">
        <f>VLOOKUP(O5374,'Currency Balance'!$O$3:$Q$32,3,0)</f>
        <v>#N/A</v>
      </c>
      <c r="S5374" t="e">
        <f t="shared" si="167"/>
        <v>#N/A</v>
      </c>
    </row>
    <row r="5375" spans="1:19">
      <c r="A5375">
        <f>'Previous Trades Import_OMS Quer'!A5375</f>
        <v>0</v>
      </c>
      <c r="B5375">
        <f>'Previous Trades Import_OMS Quer'!B5375</f>
        <v>0</v>
      </c>
      <c r="C5375" s="22">
        <f>'Previous Trades Import_OMS Quer'!C5375</f>
        <v>0</v>
      </c>
      <c r="D5375">
        <f>'Previous Trades Import_OMS Quer'!D5375</f>
        <v>0</v>
      </c>
      <c r="E5375" s="22">
        <f>'Previous Trades Import_OMS Quer'!E5375</f>
        <v>0</v>
      </c>
      <c r="F5375">
        <f>'Previous Trades Import_OMS Quer'!F5375</f>
        <v>0</v>
      </c>
      <c r="G5375">
        <f>'Previous Trades Import_OMS Quer'!G5375</f>
        <v>0</v>
      </c>
      <c r="H5375">
        <f>'Previous Trades Import_OMS Quer'!H5375</f>
        <v>0</v>
      </c>
      <c r="I5375">
        <f>'Previous Trades Import_OMS Quer'!I5375</f>
        <v>0</v>
      </c>
      <c r="J5375">
        <f>'Previous Trades Import_OMS Quer'!J5375</f>
        <v>0</v>
      </c>
      <c r="K5375">
        <f>'Previous Trades Import_OMS Quer'!K5375</f>
        <v>0</v>
      </c>
      <c r="L5375">
        <f>'Previous Trades Import_OMS Quer'!L5375</f>
        <v>0</v>
      </c>
      <c r="M5375">
        <f>'Previous Trades Import_OMS Quer'!M5375</f>
        <v>0</v>
      </c>
      <c r="N5375">
        <f>'Previous Trades Import_OMS Quer'!N5375</f>
        <v>0</v>
      </c>
      <c r="O5375" t="str">
        <f>CLEAN('Previous Trades Import_OMS Quer'!O5375)</f>
        <v/>
      </c>
      <c r="Q5375" s="25">
        <f t="shared" si="166"/>
        <v>0</v>
      </c>
      <c r="R5375" s="25" t="e">
        <f>VLOOKUP(O5375,'Currency Balance'!$O$3:$Q$32,3,0)</f>
        <v>#N/A</v>
      </c>
      <c r="S5375" t="e">
        <f t="shared" si="167"/>
        <v>#N/A</v>
      </c>
    </row>
    <row r="5376" spans="1:19">
      <c r="A5376">
        <f>'Previous Trades Import_OMS Quer'!A5376</f>
        <v>0</v>
      </c>
      <c r="B5376">
        <f>'Previous Trades Import_OMS Quer'!B5376</f>
        <v>0</v>
      </c>
      <c r="C5376" s="22">
        <f>'Previous Trades Import_OMS Quer'!C5376</f>
        <v>0</v>
      </c>
      <c r="D5376">
        <f>'Previous Trades Import_OMS Quer'!D5376</f>
        <v>0</v>
      </c>
      <c r="E5376" s="22">
        <f>'Previous Trades Import_OMS Quer'!E5376</f>
        <v>0</v>
      </c>
      <c r="F5376">
        <f>'Previous Trades Import_OMS Quer'!F5376</f>
        <v>0</v>
      </c>
      <c r="G5376">
        <f>'Previous Trades Import_OMS Quer'!G5376</f>
        <v>0</v>
      </c>
      <c r="H5376">
        <f>'Previous Trades Import_OMS Quer'!H5376</f>
        <v>0</v>
      </c>
      <c r="I5376">
        <f>'Previous Trades Import_OMS Quer'!I5376</f>
        <v>0</v>
      </c>
      <c r="J5376">
        <f>'Previous Trades Import_OMS Quer'!J5376</f>
        <v>0</v>
      </c>
      <c r="K5376">
        <f>'Previous Trades Import_OMS Quer'!K5376</f>
        <v>0</v>
      </c>
      <c r="L5376">
        <f>'Previous Trades Import_OMS Quer'!L5376</f>
        <v>0</v>
      </c>
      <c r="M5376">
        <f>'Previous Trades Import_OMS Quer'!M5376</f>
        <v>0</v>
      </c>
      <c r="N5376">
        <f>'Previous Trades Import_OMS Quer'!N5376</f>
        <v>0</v>
      </c>
      <c r="O5376" t="str">
        <f>CLEAN('Previous Trades Import_OMS Quer'!O5376)</f>
        <v/>
      </c>
      <c r="Q5376" s="25">
        <f t="shared" si="166"/>
        <v>0</v>
      </c>
      <c r="R5376" s="25" t="e">
        <f>VLOOKUP(O5376,'Currency Balance'!$O$3:$Q$32,3,0)</f>
        <v>#N/A</v>
      </c>
      <c r="S5376" t="e">
        <f t="shared" si="167"/>
        <v>#N/A</v>
      </c>
    </row>
    <row r="5377" spans="1:19">
      <c r="A5377">
        <f>'Previous Trades Import_OMS Quer'!A5377</f>
        <v>0</v>
      </c>
      <c r="B5377">
        <f>'Previous Trades Import_OMS Quer'!B5377</f>
        <v>0</v>
      </c>
      <c r="C5377" s="22">
        <f>'Previous Trades Import_OMS Quer'!C5377</f>
        <v>0</v>
      </c>
      <c r="D5377">
        <f>'Previous Trades Import_OMS Quer'!D5377</f>
        <v>0</v>
      </c>
      <c r="E5377" s="22">
        <f>'Previous Trades Import_OMS Quer'!E5377</f>
        <v>0</v>
      </c>
      <c r="F5377">
        <f>'Previous Trades Import_OMS Quer'!F5377</f>
        <v>0</v>
      </c>
      <c r="G5377">
        <f>'Previous Trades Import_OMS Quer'!G5377</f>
        <v>0</v>
      </c>
      <c r="H5377">
        <f>'Previous Trades Import_OMS Quer'!H5377</f>
        <v>0</v>
      </c>
      <c r="I5377">
        <f>'Previous Trades Import_OMS Quer'!I5377</f>
        <v>0</v>
      </c>
      <c r="J5377">
        <f>'Previous Trades Import_OMS Quer'!J5377</f>
        <v>0</v>
      </c>
      <c r="K5377">
        <f>'Previous Trades Import_OMS Quer'!K5377</f>
        <v>0</v>
      </c>
      <c r="L5377">
        <f>'Previous Trades Import_OMS Quer'!L5377</f>
        <v>0</v>
      </c>
      <c r="M5377">
        <f>'Previous Trades Import_OMS Quer'!M5377</f>
        <v>0</v>
      </c>
      <c r="N5377">
        <f>'Previous Trades Import_OMS Quer'!N5377</f>
        <v>0</v>
      </c>
      <c r="O5377" t="str">
        <f>CLEAN('Previous Trades Import_OMS Quer'!O5377)</f>
        <v/>
      </c>
      <c r="Q5377" s="25">
        <f t="shared" si="166"/>
        <v>0</v>
      </c>
      <c r="R5377" s="25" t="e">
        <f>VLOOKUP(O5377,'Currency Balance'!$O$3:$Q$32,3,0)</f>
        <v>#N/A</v>
      </c>
      <c r="S5377" t="e">
        <f t="shared" si="167"/>
        <v>#N/A</v>
      </c>
    </row>
    <row r="5378" spans="1:19">
      <c r="A5378">
        <f>'Previous Trades Import_OMS Quer'!A5378</f>
        <v>0</v>
      </c>
      <c r="B5378">
        <f>'Previous Trades Import_OMS Quer'!B5378</f>
        <v>0</v>
      </c>
      <c r="C5378" s="22">
        <f>'Previous Trades Import_OMS Quer'!C5378</f>
        <v>0</v>
      </c>
      <c r="D5378">
        <f>'Previous Trades Import_OMS Quer'!D5378</f>
        <v>0</v>
      </c>
      <c r="E5378" s="22">
        <f>'Previous Trades Import_OMS Quer'!E5378</f>
        <v>0</v>
      </c>
      <c r="F5378">
        <f>'Previous Trades Import_OMS Quer'!F5378</f>
        <v>0</v>
      </c>
      <c r="G5378">
        <f>'Previous Trades Import_OMS Quer'!G5378</f>
        <v>0</v>
      </c>
      <c r="H5378">
        <f>'Previous Trades Import_OMS Quer'!H5378</f>
        <v>0</v>
      </c>
      <c r="I5378">
        <f>'Previous Trades Import_OMS Quer'!I5378</f>
        <v>0</v>
      </c>
      <c r="J5378">
        <f>'Previous Trades Import_OMS Quer'!J5378</f>
        <v>0</v>
      </c>
      <c r="K5378">
        <f>'Previous Trades Import_OMS Quer'!K5378</f>
        <v>0</v>
      </c>
      <c r="L5378">
        <f>'Previous Trades Import_OMS Quer'!L5378</f>
        <v>0</v>
      </c>
      <c r="M5378">
        <f>'Previous Trades Import_OMS Quer'!M5378</f>
        <v>0</v>
      </c>
      <c r="N5378">
        <f>'Previous Trades Import_OMS Quer'!N5378</f>
        <v>0</v>
      </c>
      <c r="O5378" t="str">
        <f>CLEAN('Previous Trades Import_OMS Quer'!O5378)</f>
        <v/>
      </c>
      <c r="Q5378" s="25">
        <f t="shared" ref="Q5378:Q5441" si="168">IF(G5378="sell",M5378,-M5378)</f>
        <v>0</v>
      </c>
      <c r="R5378" s="25" t="e">
        <f>VLOOKUP(O5378,'Currency Balance'!$O$3:$Q$32,3,0)</f>
        <v>#N/A</v>
      </c>
      <c r="S5378" t="e">
        <f t="shared" ref="S5378:S5441" si="169">Q5378/R5378</f>
        <v>#N/A</v>
      </c>
    </row>
    <row r="5379" spans="1:19">
      <c r="A5379">
        <f>'Previous Trades Import_OMS Quer'!A5379</f>
        <v>0</v>
      </c>
      <c r="B5379">
        <f>'Previous Trades Import_OMS Quer'!B5379</f>
        <v>0</v>
      </c>
      <c r="C5379" s="22">
        <f>'Previous Trades Import_OMS Quer'!C5379</f>
        <v>0</v>
      </c>
      <c r="D5379">
        <f>'Previous Trades Import_OMS Quer'!D5379</f>
        <v>0</v>
      </c>
      <c r="E5379" s="22">
        <f>'Previous Trades Import_OMS Quer'!E5379</f>
        <v>0</v>
      </c>
      <c r="F5379">
        <f>'Previous Trades Import_OMS Quer'!F5379</f>
        <v>0</v>
      </c>
      <c r="G5379">
        <f>'Previous Trades Import_OMS Quer'!G5379</f>
        <v>0</v>
      </c>
      <c r="H5379">
        <f>'Previous Trades Import_OMS Quer'!H5379</f>
        <v>0</v>
      </c>
      <c r="I5379">
        <f>'Previous Trades Import_OMS Quer'!I5379</f>
        <v>0</v>
      </c>
      <c r="J5379">
        <f>'Previous Trades Import_OMS Quer'!J5379</f>
        <v>0</v>
      </c>
      <c r="K5379">
        <f>'Previous Trades Import_OMS Quer'!K5379</f>
        <v>0</v>
      </c>
      <c r="L5379">
        <f>'Previous Trades Import_OMS Quer'!L5379</f>
        <v>0</v>
      </c>
      <c r="M5379">
        <f>'Previous Trades Import_OMS Quer'!M5379</f>
        <v>0</v>
      </c>
      <c r="N5379">
        <f>'Previous Trades Import_OMS Quer'!N5379</f>
        <v>0</v>
      </c>
      <c r="O5379" t="str">
        <f>CLEAN('Previous Trades Import_OMS Quer'!O5379)</f>
        <v/>
      </c>
      <c r="Q5379" s="25">
        <f t="shared" si="168"/>
        <v>0</v>
      </c>
      <c r="R5379" s="25" t="e">
        <f>VLOOKUP(O5379,'Currency Balance'!$O$3:$Q$32,3,0)</f>
        <v>#N/A</v>
      </c>
      <c r="S5379" t="e">
        <f t="shared" si="169"/>
        <v>#N/A</v>
      </c>
    </row>
    <row r="5380" spans="1:19">
      <c r="A5380">
        <f>'Previous Trades Import_OMS Quer'!A5380</f>
        <v>0</v>
      </c>
      <c r="B5380">
        <f>'Previous Trades Import_OMS Quer'!B5380</f>
        <v>0</v>
      </c>
      <c r="C5380" s="22">
        <f>'Previous Trades Import_OMS Quer'!C5380</f>
        <v>0</v>
      </c>
      <c r="D5380">
        <f>'Previous Trades Import_OMS Quer'!D5380</f>
        <v>0</v>
      </c>
      <c r="E5380" s="22">
        <f>'Previous Trades Import_OMS Quer'!E5380</f>
        <v>0</v>
      </c>
      <c r="F5380">
        <f>'Previous Trades Import_OMS Quer'!F5380</f>
        <v>0</v>
      </c>
      <c r="G5380">
        <f>'Previous Trades Import_OMS Quer'!G5380</f>
        <v>0</v>
      </c>
      <c r="H5380">
        <f>'Previous Trades Import_OMS Quer'!H5380</f>
        <v>0</v>
      </c>
      <c r="I5380">
        <f>'Previous Trades Import_OMS Quer'!I5380</f>
        <v>0</v>
      </c>
      <c r="J5380">
        <f>'Previous Trades Import_OMS Quer'!J5380</f>
        <v>0</v>
      </c>
      <c r="K5380">
        <f>'Previous Trades Import_OMS Quer'!K5380</f>
        <v>0</v>
      </c>
      <c r="L5380">
        <f>'Previous Trades Import_OMS Quer'!L5380</f>
        <v>0</v>
      </c>
      <c r="M5380">
        <f>'Previous Trades Import_OMS Quer'!M5380</f>
        <v>0</v>
      </c>
      <c r="N5380">
        <f>'Previous Trades Import_OMS Quer'!N5380</f>
        <v>0</v>
      </c>
      <c r="O5380" t="str">
        <f>CLEAN('Previous Trades Import_OMS Quer'!O5380)</f>
        <v/>
      </c>
      <c r="Q5380" s="25">
        <f t="shared" si="168"/>
        <v>0</v>
      </c>
      <c r="R5380" s="25" t="e">
        <f>VLOOKUP(O5380,'Currency Balance'!$O$3:$Q$32,3,0)</f>
        <v>#N/A</v>
      </c>
      <c r="S5380" t="e">
        <f t="shared" si="169"/>
        <v>#N/A</v>
      </c>
    </row>
    <row r="5381" spans="1:19">
      <c r="A5381">
        <f>'Previous Trades Import_OMS Quer'!A5381</f>
        <v>0</v>
      </c>
      <c r="B5381">
        <f>'Previous Trades Import_OMS Quer'!B5381</f>
        <v>0</v>
      </c>
      <c r="C5381" s="22">
        <f>'Previous Trades Import_OMS Quer'!C5381</f>
        <v>0</v>
      </c>
      <c r="D5381">
        <f>'Previous Trades Import_OMS Quer'!D5381</f>
        <v>0</v>
      </c>
      <c r="E5381" s="22">
        <f>'Previous Trades Import_OMS Quer'!E5381</f>
        <v>0</v>
      </c>
      <c r="F5381">
        <f>'Previous Trades Import_OMS Quer'!F5381</f>
        <v>0</v>
      </c>
      <c r="G5381">
        <f>'Previous Trades Import_OMS Quer'!G5381</f>
        <v>0</v>
      </c>
      <c r="H5381">
        <f>'Previous Trades Import_OMS Quer'!H5381</f>
        <v>0</v>
      </c>
      <c r="I5381">
        <f>'Previous Trades Import_OMS Quer'!I5381</f>
        <v>0</v>
      </c>
      <c r="J5381">
        <f>'Previous Trades Import_OMS Quer'!J5381</f>
        <v>0</v>
      </c>
      <c r="K5381">
        <f>'Previous Trades Import_OMS Quer'!K5381</f>
        <v>0</v>
      </c>
      <c r="L5381">
        <f>'Previous Trades Import_OMS Quer'!L5381</f>
        <v>0</v>
      </c>
      <c r="M5381">
        <f>'Previous Trades Import_OMS Quer'!M5381</f>
        <v>0</v>
      </c>
      <c r="N5381">
        <f>'Previous Trades Import_OMS Quer'!N5381</f>
        <v>0</v>
      </c>
      <c r="O5381" t="str">
        <f>CLEAN('Previous Trades Import_OMS Quer'!O5381)</f>
        <v/>
      </c>
      <c r="Q5381" s="25">
        <f t="shared" si="168"/>
        <v>0</v>
      </c>
      <c r="R5381" s="25" t="e">
        <f>VLOOKUP(O5381,'Currency Balance'!$O$3:$Q$32,3,0)</f>
        <v>#N/A</v>
      </c>
      <c r="S5381" t="e">
        <f t="shared" si="169"/>
        <v>#N/A</v>
      </c>
    </row>
    <row r="5382" spans="1:19">
      <c r="A5382">
        <f>'Previous Trades Import_OMS Quer'!A5382</f>
        <v>0</v>
      </c>
      <c r="B5382">
        <f>'Previous Trades Import_OMS Quer'!B5382</f>
        <v>0</v>
      </c>
      <c r="C5382" s="22">
        <f>'Previous Trades Import_OMS Quer'!C5382</f>
        <v>0</v>
      </c>
      <c r="D5382">
        <f>'Previous Trades Import_OMS Quer'!D5382</f>
        <v>0</v>
      </c>
      <c r="E5382" s="22">
        <f>'Previous Trades Import_OMS Quer'!E5382</f>
        <v>0</v>
      </c>
      <c r="F5382">
        <f>'Previous Trades Import_OMS Quer'!F5382</f>
        <v>0</v>
      </c>
      <c r="G5382">
        <f>'Previous Trades Import_OMS Quer'!G5382</f>
        <v>0</v>
      </c>
      <c r="H5382">
        <f>'Previous Trades Import_OMS Quer'!H5382</f>
        <v>0</v>
      </c>
      <c r="I5382">
        <f>'Previous Trades Import_OMS Quer'!I5382</f>
        <v>0</v>
      </c>
      <c r="J5382">
        <f>'Previous Trades Import_OMS Quer'!J5382</f>
        <v>0</v>
      </c>
      <c r="K5382">
        <f>'Previous Trades Import_OMS Quer'!K5382</f>
        <v>0</v>
      </c>
      <c r="L5382">
        <f>'Previous Trades Import_OMS Quer'!L5382</f>
        <v>0</v>
      </c>
      <c r="M5382">
        <f>'Previous Trades Import_OMS Quer'!M5382</f>
        <v>0</v>
      </c>
      <c r="N5382">
        <f>'Previous Trades Import_OMS Quer'!N5382</f>
        <v>0</v>
      </c>
      <c r="O5382" t="str">
        <f>CLEAN('Previous Trades Import_OMS Quer'!O5382)</f>
        <v/>
      </c>
      <c r="Q5382" s="25">
        <f t="shared" si="168"/>
        <v>0</v>
      </c>
      <c r="R5382" s="25" t="e">
        <f>VLOOKUP(O5382,'Currency Balance'!$O$3:$Q$32,3,0)</f>
        <v>#N/A</v>
      </c>
      <c r="S5382" t="e">
        <f t="shared" si="169"/>
        <v>#N/A</v>
      </c>
    </row>
    <row r="5383" spans="1:19">
      <c r="A5383">
        <f>'Previous Trades Import_OMS Quer'!A5383</f>
        <v>0</v>
      </c>
      <c r="B5383">
        <f>'Previous Trades Import_OMS Quer'!B5383</f>
        <v>0</v>
      </c>
      <c r="C5383" s="22">
        <f>'Previous Trades Import_OMS Quer'!C5383</f>
        <v>0</v>
      </c>
      <c r="D5383">
        <f>'Previous Trades Import_OMS Quer'!D5383</f>
        <v>0</v>
      </c>
      <c r="E5383" s="22">
        <f>'Previous Trades Import_OMS Quer'!E5383</f>
        <v>0</v>
      </c>
      <c r="F5383">
        <f>'Previous Trades Import_OMS Quer'!F5383</f>
        <v>0</v>
      </c>
      <c r="G5383">
        <f>'Previous Trades Import_OMS Quer'!G5383</f>
        <v>0</v>
      </c>
      <c r="H5383">
        <f>'Previous Trades Import_OMS Quer'!H5383</f>
        <v>0</v>
      </c>
      <c r="I5383">
        <f>'Previous Trades Import_OMS Quer'!I5383</f>
        <v>0</v>
      </c>
      <c r="J5383">
        <f>'Previous Trades Import_OMS Quer'!J5383</f>
        <v>0</v>
      </c>
      <c r="K5383">
        <f>'Previous Trades Import_OMS Quer'!K5383</f>
        <v>0</v>
      </c>
      <c r="L5383">
        <f>'Previous Trades Import_OMS Quer'!L5383</f>
        <v>0</v>
      </c>
      <c r="M5383">
        <f>'Previous Trades Import_OMS Quer'!M5383</f>
        <v>0</v>
      </c>
      <c r="N5383">
        <f>'Previous Trades Import_OMS Quer'!N5383</f>
        <v>0</v>
      </c>
      <c r="O5383" t="str">
        <f>CLEAN('Previous Trades Import_OMS Quer'!O5383)</f>
        <v/>
      </c>
      <c r="Q5383" s="25">
        <f t="shared" si="168"/>
        <v>0</v>
      </c>
      <c r="R5383" s="25" t="e">
        <f>VLOOKUP(O5383,'Currency Balance'!$O$3:$Q$32,3,0)</f>
        <v>#N/A</v>
      </c>
      <c r="S5383" t="e">
        <f t="shared" si="169"/>
        <v>#N/A</v>
      </c>
    </row>
    <row r="5384" spans="1:19">
      <c r="A5384">
        <f>'Previous Trades Import_OMS Quer'!A5384</f>
        <v>0</v>
      </c>
      <c r="B5384">
        <f>'Previous Trades Import_OMS Quer'!B5384</f>
        <v>0</v>
      </c>
      <c r="C5384" s="22">
        <f>'Previous Trades Import_OMS Quer'!C5384</f>
        <v>0</v>
      </c>
      <c r="D5384">
        <f>'Previous Trades Import_OMS Quer'!D5384</f>
        <v>0</v>
      </c>
      <c r="E5384" s="22">
        <f>'Previous Trades Import_OMS Quer'!E5384</f>
        <v>0</v>
      </c>
      <c r="F5384">
        <f>'Previous Trades Import_OMS Quer'!F5384</f>
        <v>0</v>
      </c>
      <c r="G5384">
        <f>'Previous Trades Import_OMS Quer'!G5384</f>
        <v>0</v>
      </c>
      <c r="H5384">
        <f>'Previous Trades Import_OMS Quer'!H5384</f>
        <v>0</v>
      </c>
      <c r="I5384">
        <f>'Previous Trades Import_OMS Quer'!I5384</f>
        <v>0</v>
      </c>
      <c r="J5384">
        <f>'Previous Trades Import_OMS Quer'!J5384</f>
        <v>0</v>
      </c>
      <c r="K5384">
        <f>'Previous Trades Import_OMS Quer'!K5384</f>
        <v>0</v>
      </c>
      <c r="L5384">
        <f>'Previous Trades Import_OMS Quer'!L5384</f>
        <v>0</v>
      </c>
      <c r="M5384">
        <f>'Previous Trades Import_OMS Quer'!M5384</f>
        <v>0</v>
      </c>
      <c r="N5384">
        <f>'Previous Trades Import_OMS Quer'!N5384</f>
        <v>0</v>
      </c>
      <c r="O5384" t="str">
        <f>CLEAN('Previous Trades Import_OMS Quer'!O5384)</f>
        <v/>
      </c>
      <c r="Q5384" s="25">
        <f t="shared" si="168"/>
        <v>0</v>
      </c>
      <c r="R5384" s="25" t="e">
        <f>VLOOKUP(O5384,'Currency Balance'!$O$3:$Q$32,3,0)</f>
        <v>#N/A</v>
      </c>
      <c r="S5384" t="e">
        <f t="shared" si="169"/>
        <v>#N/A</v>
      </c>
    </row>
    <row r="5385" spans="1:19">
      <c r="A5385">
        <f>'Previous Trades Import_OMS Quer'!A5385</f>
        <v>0</v>
      </c>
      <c r="B5385">
        <f>'Previous Trades Import_OMS Quer'!B5385</f>
        <v>0</v>
      </c>
      <c r="C5385" s="22">
        <f>'Previous Trades Import_OMS Quer'!C5385</f>
        <v>0</v>
      </c>
      <c r="D5385">
        <f>'Previous Trades Import_OMS Quer'!D5385</f>
        <v>0</v>
      </c>
      <c r="E5385" s="22">
        <f>'Previous Trades Import_OMS Quer'!E5385</f>
        <v>0</v>
      </c>
      <c r="F5385">
        <f>'Previous Trades Import_OMS Quer'!F5385</f>
        <v>0</v>
      </c>
      <c r="G5385">
        <f>'Previous Trades Import_OMS Quer'!G5385</f>
        <v>0</v>
      </c>
      <c r="H5385">
        <f>'Previous Trades Import_OMS Quer'!H5385</f>
        <v>0</v>
      </c>
      <c r="I5385">
        <f>'Previous Trades Import_OMS Quer'!I5385</f>
        <v>0</v>
      </c>
      <c r="J5385">
        <f>'Previous Trades Import_OMS Quer'!J5385</f>
        <v>0</v>
      </c>
      <c r="K5385">
        <f>'Previous Trades Import_OMS Quer'!K5385</f>
        <v>0</v>
      </c>
      <c r="L5385">
        <f>'Previous Trades Import_OMS Quer'!L5385</f>
        <v>0</v>
      </c>
      <c r="M5385">
        <f>'Previous Trades Import_OMS Quer'!M5385</f>
        <v>0</v>
      </c>
      <c r="N5385">
        <f>'Previous Trades Import_OMS Quer'!N5385</f>
        <v>0</v>
      </c>
      <c r="O5385" t="str">
        <f>CLEAN('Previous Trades Import_OMS Quer'!O5385)</f>
        <v/>
      </c>
      <c r="Q5385" s="25">
        <f t="shared" si="168"/>
        <v>0</v>
      </c>
      <c r="R5385" s="25" t="e">
        <f>VLOOKUP(O5385,'Currency Balance'!$O$3:$Q$32,3,0)</f>
        <v>#N/A</v>
      </c>
      <c r="S5385" t="e">
        <f t="shared" si="169"/>
        <v>#N/A</v>
      </c>
    </row>
    <row r="5386" spans="1:19">
      <c r="A5386">
        <f>'Previous Trades Import_OMS Quer'!A5386</f>
        <v>0</v>
      </c>
      <c r="B5386">
        <f>'Previous Trades Import_OMS Quer'!B5386</f>
        <v>0</v>
      </c>
      <c r="C5386" s="22">
        <f>'Previous Trades Import_OMS Quer'!C5386</f>
        <v>0</v>
      </c>
      <c r="D5386">
        <f>'Previous Trades Import_OMS Quer'!D5386</f>
        <v>0</v>
      </c>
      <c r="E5386" s="22">
        <f>'Previous Trades Import_OMS Quer'!E5386</f>
        <v>0</v>
      </c>
      <c r="F5386">
        <f>'Previous Trades Import_OMS Quer'!F5386</f>
        <v>0</v>
      </c>
      <c r="G5386">
        <f>'Previous Trades Import_OMS Quer'!G5386</f>
        <v>0</v>
      </c>
      <c r="H5386">
        <f>'Previous Trades Import_OMS Quer'!H5386</f>
        <v>0</v>
      </c>
      <c r="I5386">
        <f>'Previous Trades Import_OMS Quer'!I5386</f>
        <v>0</v>
      </c>
      <c r="J5386">
        <f>'Previous Trades Import_OMS Quer'!J5386</f>
        <v>0</v>
      </c>
      <c r="K5386">
        <f>'Previous Trades Import_OMS Quer'!K5386</f>
        <v>0</v>
      </c>
      <c r="L5386">
        <f>'Previous Trades Import_OMS Quer'!L5386</f>
        <v>0</v>
      </c>
      <c r="M5386">
        <f>'Previous Trades Import_OMS Quer'!M5386</f>
        <v>0</v>
      </c>
      <c r="N5386">
        <f>'Previous Trades Import_OMS Quer'!N5386</f>
        <v>0</v>
      </c>
      <c r="O5386" t="str">
        <f>CLEAN('Previous Trades Import_OMS Quer'!O5386)</f>
        <v/>
      </c>
      <c r="Q5386" s="25">
        <f t="shared" si="168"/>
        <v>0</v>
      </c>
      <c r="R5386" s="25" t="e">
        <f>VLOOKUP(O5386,'Currency Balance'!$O$3:$Q$32,3,0)</f>
        <v>#N/A</v>
      </c>
      <c r="S5386" t="e">
        <f t="shared" si="169"/>
        <v>#N/A</v>
      </c>
    </row>
    <row r="5387" spans="1:19">
      <c r="A5387">
        <f>'Previous Trades Import_OMS Quer'!A5387</f>
        <v>0</v>
      </c>
      <c r="B5387">
        <f>'Previous Trades Import_OMS Quer'!B5387</f>
        <v>0</v>
      </c>
      <c r="C5387" s="22">
        <f>'Previous Trades Import_OMS Quer'!C5387</f>
        <v>0</v>
      </c>
      <c r="D5387">
        <f>'Previous Trades Import_OMS Quer'!D5387</f>
        <v>0</v>
      </c>
      <c r="E5387" s="22">
        <f>'Previous Trades Import_OMS Quer'!E5387</f>
        <v>0</v>
      </c>
      <c r="F5387">
        <f>'Previous Trades Import_OMS Quer'!F5387</f>
        <v>0</v>
      </c>
      <c r="G5387">
        <f>'Previous Trades Import_OMS Quer'!G5387</f>
        <v>0</v>
      </c>
      <c r="H5387">
        <f>'Previous Trades Import_OMS Quer'!H5387</f>
        <v>0</v>
      </c>
      <c r="I5387">
        <f>'Previous Trades Import_OMS Quer'!I5387</f>
        <v>0</v>
      </c>
      <c r="J5387">
        <f>'Previous Trades Import_OMS Quer'!J5387</f>
        <v>0</v>
      </c>
      <c r="K5387">
        <f>'Previous Trades Import_OMS Quer'!K5387</f>
        <v>0</v>
      </c>
      <c r="L5387">
        <f>'Previous Trades Import_OMS Quer'!L5387</f>
        <v>0</v>
      </c>
      <c r="M5387">
        <f>'Previous Trades Import_OMS Quer'!M5387</f>
        <v>0</v>
      </c>
      <c r="N5387">
        <f>'Previous Trades Import_OMS Quer'!N5387</f>
        <v>0</v>
      </c>
      <c r="O5387" t="str">
        <f>CLEAN('Previous Trades Import_OMS Quer'!O5387)</f>
        <v/>
      </c>
      <c r="Q5387" s="25">
        <f t="shared" si="168"/>
        <v>0</v>
      </c>
      <c r="R5387" s="25" t="e">
        <f>VLOOKUP(O5387,'Currency Balance'!$O$3:$Q$32,3,0)</f>
        <v>#N/A</v>
      </c>
      <c r="S5387" t="e">
        <f t="shared" si="169"/>
        <v>#N/A</v>
      </c>
    </row>
    <row r="5388" spans="1:19">
      <c r="A5388">
        <f>'Previous Trades Import_OMS Quer'!A5388</f>
        <v>0</v>
      </c>
      <c r="B5388">
        <f>'Previous Trades Import_OMS Quer'!B5388</f>
        <v>0</v>
      </c>
      <c r="C5388" s="22">
        <f>'Previous Trades Import_OMS Quer'!C5388</f>
        <v>0</v>
      </c>
      <c r="D5388">
        <f>'Previous Trades Import_OMS Quer'!D5388</f>
        <v>0</v>
      </c>
      <c r="E5388" s="22">
        <f>'Previous Trades Import_OMS Quer'!E5388</f>
        <v>0</v>
      </c>
      <c r="F5388">
        <f>'Previous Trades Import_OMS Quer'!F5388</f>
        <v>0</v>
      </c>
      <c r="G5388">
        <f>'Previous Trades Import_OMS Quer'!G5388</f>
        <v>0</v>
      </c>
      <c r="H5388">
        <f>'Previous Trades Import_OMS Quer'!H5388</f>
        <v>0</v>
      </c>
      <c r="I5388">
        <f>'Previous Trades Import_OMS Quer'!I5388</f>
        <v>0</v>
      </c>
      <c r="J5388">
        <f>'Previous Trades Import_OMS Quer'!J5388</f>
        <v>0</v>
      </c>
      <c r="K5388">
        <f>'Previous Trades Import_OMS Quer'!K5388</f>
        <v>0</v>
      </c>
      <c r="L5388">
        <f>'Previous Trades Import_OMS Quer'!L5388</f>
        <v>0</v>
      </c>
      <c r="M5388">
        <f>'Previous Trades Import_OMS Quer'!M5388</f>
        <v>0</v>
      </c>
      <c r="N5388">
        <f>'Previous Trades Import_OMS Quer'!N5388</f>
        <v>0</v>
      </c>
      <c r="O5388" t="str">
        <f>CLEAN('Previous Trades Import_OMS Quer'!O5388)</f>
        <v/>
      </c>
      <c r="Q5388" s="25">
        <f t="shared" si="168"/>
        <v>0</v>
      </c>
      <c r="R5388" s="25" t="e">
        <f>VLOOKUP(O5388,'Currency Balance'!$O$3:$Q$32,3,0)</f>
        <v>#N/A</v>
      </c>
      <c r="S5388" t="e">
        <f t="shared" si="169"/>
        <v>#N/A</v>
      </c>
    </row>
    <row r="5389" spans="1:19">
      <c r="A5389">
        <f>'Previous Trades Import_OMS Quer'!A5389</f>
        <v>0</v>
      </c>
      <c r="B5389">
        <f>'Previous Trades Import_OMS Quer'!B5389</f>
        <v>0</v>
      </c>
      <c r="C5389" s="22">
        <f>'Previous Trades Import_OMS Quer'!C5389</f>
        <v>0</v>
      </c>
      <c r="D5389">
        <f>'Previous Trades Import_OMS Quer'!D5389</f>
        <v>0</v>
      </c>
      <c r="E5389" s="22">
        <f>'Previous Trades Import_OMS Quer'!E5389</f>
        <v>0</v>
      </c>
      <c r="F5389">
        <f>'Previous Trades Import_OMS Quer'!F5389</f>
        <v>0</v>
      </c>
      <c r="G5389">
        <f>'Previous Trades Import_OMS Quer'!G5389</f>
        <v>0</v>
      </c>
      <c r="H5389">
        <f>'Previous Trades Import_OMS Quer'!H5389</f>
        <v>0</v>
      </c>
      <c r="I5389">
        <f>'Previous Trades Import_OMS Quer'!I5389</f>
        <v>0</v>
      </c>
      <c r="J5389">
        <f>'Previous Trades Import_OMS Quer'!J5389</f>
        <v>0</v>
      </c>
      <c r="K5389">
        <f>'Previous Trades Import_OMS Quer'!K5389</f>
        <v>0</v>
      </c>
      <c r="L5389">
        <f>'Previous Trades Import_OMS Quer'!L5389</f>
        <v>0</v>
      </c>
      <c r="M5389">
        <f>'Previous Trades Import_OMS Quer'!M5389</f>
        <v>0</v>
      </c>
      <c r="N5389">
        <f>'Previous Trades Import_OMS Quer'!N5389</f>
        <v>0</v>
      </c>
      <c r="O5389" t="str">
        <f>CLEAN('Previous Trades Import_OMS Quer'!O5389)</f>
        <v/>
      </c>
      <c r="Q5389" s="25">
        <f t="shared" si="168"/>
        <v>0</v>
      </c>
      <c r="R5389" s="25" t="e">
        <f>VLOOKUP(O5389,'Currency Balance'!$O$3:$Q$32,3,0)</f>
        <v>#N/A</v>
      </c>
      <c r="S5389" t="e">
        <f t="shared" si="169"/>
        <v>#N/A</v>
      </c>
    </row>
    <row r="5390" spans="1:19">
      <c r="A5390">
        <f>'Previous Trades Import_OMS Quer'!A5390</f>
        <v>0</v>
      </c>
      <c r="B5390">
        <f>'Previous Trades Import_OMS Quer'!B5390</f>
        <v>0</v>
      </c>
      <c r="C5390" s="22">
        <f>'Previous Trades Import_OMS Quer'!C5390</f>
        <v>0</v>
      </c>
      <c r="D5390">
        <f>'Previous Trades Import_OMS Quer'!D5390</f>
        <v>0</v>
      </c>
      <c r="E5390" s="22">
        <f>'Previous Trades Import_OMS Quer'!E5390</f>
        <v>0</v>
      </c>
      <c r="F5390">
        <f>'Previous Trades Import_OMS Quer'!F5390</f>
        <v>0</v>
      </c>
      <c r="G5390">
        <f>'Previous Trades Import_OMS Quer'!G5390</f>
        <v>0</v>
      </c>
      <c r="H5390">
        <f>'Previous Trades Import_OMS Quer'!H5390</f>
        <v>0</v>
      </c>
      <c r="I5390">
        <f>'Previous Trades Import_OMS Quer'!I5390</f>
        <v>0</v>
      </c>
      <c r="J5390">
        <f>'Previous Trades Import_OMS Quer'!J5390</f>
        <v>0</v>
      </c>
      <c r="K5390">
        <f>'Previous Trades Import_OMS Quer'!K5390</f>
        <v>0</v>
      </c>
      <c r="L5390">
        <f>'Previous Trades Import_OMS Quer'!L5390</f>
        <v>0</v>
      </c>
      <c r="M5390">
        <f>'Previous Trades Import_OMS Quer'!M5390</f>
        <v>0</v>
      </c>
      <c r="N5390">
        <f>'Previous Trades Import_OMS Quer'!N5390</f>
        <v>0</v>
      </c>
      <c r="O5390" t="str">
        <f>CLEAN('Previous Trades Import_OMS Quer'!O5390)</f>
        <v/>
      </c>
      <c r="Q5390" s="25">
        <f t="shared" si="168"/>
        <v>0</v>
      </c>
      <c r="R5390" s="25" t="e">
        <f>VLOOKUP(O5390,'Currency Balance'!$O$3:$Q$32,3,0)</f>
        <v>#N/A</v>
      </c>
      <c r="S5390" t="e">
        <f t="shared" si="169"/>
        <v>#N/A</v>
      </c>
    </row>
    <row r="5391" spans="1:19">
      <c r="A5391">
        <f>'Previous Trades Import_OMS Quer'!A5391</f>
        <v>0</v>
      </c>
      <c r="B5391">
        <f>'Previous Trades Import_OMS Quer'!B5391</f>
        <v>0</v>
      </c>
      <c r="C5391" s="22">
        <f>'Previous Trades Import_OMS Quer'!C5391</f>
        <v>0</v>
      </c>
      <c r="D5391">
        <f>'Previous Trades Import_OMS Quer'!D5391</f>
        <v>0</v>
      </c>
      <c r="E5391" s="22">
        <f>'Previous Trades Import_OMS Quer'!E5391</f>
        <v>0</v>
      </c>
      <c r="F5391">
        <f>'Previous Trades Import_OMS Quer'!F5391</f>
        <v>0</v>
      </c>
      <c r="G5391">
        <f>'Previous Trades Import_OMS Quer'!G5391</f>
        <v>0</v>
      </c>
      <c r="H5391">
        <f>'Previous Trades Import_OMS Quer'!H5391</f>
        <v>0</v>
      </c>
      <c r="I5391">
        <f>'Previous Trades Import_OMS Quer'!I5391</f>
        <v>0</v>
      </c>
      <c r="J5391">
        <f>'Previous Trades Import_OMS Quer'!J5391</f>
        <v>0</v>
      </c>
      <c r="K5391">
        <f>'Previous Trades Import_OMS Quer'!K5391</f>
        <v>0</v>
      </c>
      <c r="L5391">
        <f>'Previous Trades Import_OMS Quer'!L5391</f>
        <v>0</v>
      </c>
      <c r="M5391">
        <f>'Previous Trades Import_OMS Quer'!M5391</f>
        <v>0</v>
      </c>
      <c r="N5391">
        <f>'Previous Trades Import_OMS Quer'!N5391</f>
        <v>0</v>
      </c>
      <c r="O5391" t="str">
        <f>CLEAN('Previous Trades Import_OMS Quer'!O5391)</f>
        <v/>
      </c>
      <c r="Q5391" s="25">
        <f t="shared" si="168"/>
        <v>0</v>
      </c>
      <c r="R5391" s="25" t="e">
        <f>VLOOKUP(O5391,'Currency Balance'!$O$3:$Q$32,3,0)</f>
        <v>#N/A</v>
      </c>
      <c r="S5391" t="e">
        <f t="shared" si="169"/>
        <v>#N/A</v>
      </c>
    </row>
    <row r="5392" spans="1:19">
      <c r="A5392">
        <f>'Previous Trades Import_OMS Quer'!A5392</f>
        <v>0</v>
      </c>
      <c r="B5392">
        <f>'Previous Trades Import_OMS Quer'!B5392</f>
        <v>0</v>
      </c>
      <c r="C5392" s="22">
        <f>'Previous Trades Import_OMS Quer'!C5392</f>
        <v>0</v>
      </c>
      <c r="D5392">
        <f>'Previous Trades Import_OMS Quer'!D5392</f>
        <v>0</v>
      </c>
      <c r="E5392" s="22">
        <f>'Previous Trades Import_OMS Quer'!E5392</f>
        <v>0</v>
      </c>
      <c r="F5392">
        <f>'Previous Trades Import_OMS Quer'!F5392</f>
        <v>0</v>
      </c>
      <c r="G5392">
        <f>'Previous Trades Import_OMS Quer'!G5392</f>
        <v>0</v>
      </c>
      <c r="H5392">
        <f>'Previous Trades Import_OMS Quer'!H5392</f>
        <v>0</v>
      </c>
      <c r="I5392">
        <f>'Previous Trades Import_OMS Quer'!I5392</f>
        <v>0</v>
      </c>
      <c r="J5392">
        <f>'Previous Trades Import_OMS Quer'!J5392</f>
        <v>0</v>
      </c>
      <c r="K5392">
        <f>'Previous Trades Import_OMS Quer'!K5392</f>
        <v>0</v>
      </c>
      <c r="L5392">
        <f>'Previous Trades Import_OMS Quer'!L5392</f>
        <v>0</v>
      </c>
      <c r="M5392">
        <f>'Previous Trades Import_OMS Quer'!M5392</f>
        <v>0</v>
      </c>
      <c r="N5392">
        <f>'Previous Trades Import_OMS Quer'!N5392</f>
        <v>0</v>
      </c>
      <c r="O5392" t="str">
        <f>CLEAN('Previous Trades Import_OMS Quer'!O5392)</f>
        <v/>
      </c>
      <c r="Q5392" s="25">
        <f t="shared" si="168"/>
        <v>0</v>
      </c>
      <c r="R5392" s="25" t="e">
        <f>VLOOKUP(O5392,'Currency Balance'!$O$3:$Q$32,3,0)</f>
        <v>#N/A</v>
      </c>
      <c r="S5392" t="e">
        <f t="shared" si="169"/>
        <v>#N/A</v>
      </c>
    </row>
    <row r="5393" spans="1:19">
      <c r="A5393">
        <f>'Previous Trades Import_OMS Quer'!A5393</f>
        <v>0</v>
      </c>
      <c r="B5393">
        <f>'Previous Trades Import_OMS Quer'!B5393</f>
        <v>0</v>
      </c>
      <c r="C5393" s="22">
        <f>'Previous Trades Import_OMS Quer'!C5393</f>
        <v>0</v>
      </c>
      <c r="D5393">
        <f>'Previous Trades Import_OMS Quer'!D5393</f>
        <v>0</v>
      </c>
      <c r="E5393" s="22">
        <f>'Previous Trades Import_OMS Quer'!E5393</f>
        <v>0</v>
      </c>
      <c r="F5393">
        <f>'Previous Trades Import_OMS Quer'!F5393</f>
        <v>0</v>
      </c>
      <c r="G5393">
        <f>'Previous Trades Import_OMS Quer'!G5393</f>
        <v>0</v>
      </c>
      <c r="H5393">
        <f>'Previous Trades Import_OMS Quer'!H5393</f>
        <v>0</v>
      </c>
      <c r="I5393">
        <f>'Previous Trades Import_OMS Quer'!I5393</f>
        <v>0</v>
      </c>
      <c r="J5393">
        <f>'Previous Trades Import_OMS Quer'!J5393</f>
        <v>0</v>
      </c>
      <c r="K5393">
        <f>'Previous Trades Import_OMS Quer'!K5393</f>
        <v>0</v>
      </c>
      <c r="L5393">
        <f>'Previous Trades Import_OMS Quer'!L5393</f>
        <v>0</v>
      </c>
      <c r="M5393">
        <f>'Previous Trades Import_OMS Quer'!M5393</f>
        <v>0</v>
      </c>
      <c r="N5393">
        <f>'Previous Trades Import_OMS Quer'!N5393</f>
        <v>0</v>
      </c>
      <c r="O5393" t="str">
        <f>CLEAN('Previous Trades Import_OMS Quer'!O5393)</f>
        <v/>
      </c>
      <c r="Q5393" s="25">
        <f t="shared" si="168"/>
        <v>0</v>
      </c>
      <c r="R5393" s="25" t="e">
        <f>VLOOKUP(O5393,'Currency Balance'!$O$3:$Q$32,3,0)</f>
        <v>#N/A</v>
      </c>
      <c r="S5393" t="e">
        <f t="shared" si="169"/>
        <v>#N/A</v>
      </c>
    </row>
    <row r="5394" spans="1:19">
      <c r="A5394">
        <f>'Previous Trades Import_OMS Quer'!A5394</f>
        <v>0</v>
      </c>
      <c r="B5394">
        <f>'Previous Trades Import_OMS Quer'!B5394</f>
        <v>0</v>
      </c>
      <c r="C5394" s="22">
        <f>'Previous Trades Import_OMS Quer'!C5394</f>
        <v>0</v>
      </c>
      <c r="D5394">
        <f>'Previous Trades Import_OMS Quer'!D5394</f>
        <v>0</v>
      </c>
      <c r="E5394" s="22">
        <f>'Previous Trades Import_OMS Quer'!E5394</f>
        <v>0</v>
      </c>
      <c r="F5394">
        <f>'Previous Trades Import_OMS Quer'!F5394</f>
        <v>0</v>
      </c>
      <c r="G5394">
        <f>'Previous Trades Import_OMS Quer'!G5394</f>
        <v>0</v>
      </c>
      <c r="H5394">
        <f>'Previous Trades Import_OMS Quer'!H5394</f>
        <v>0</v>
      </c>
      <c r="I5394">
        <f>'Previous Trades Import_OMS Quer'!I5394</f>
        <v>0</v>
      </c>
      <c r="J5394">
        <f>'Previous Trades Import_OMS Quer'!J5394</f>
        <v>0</v>
      </c>
      <c r="K5394">
        <f>'Previous Trades Import_OMS Quer'!K5394</f>
        <v>0</v>
      </c>
      <c r="L5394">
        <f>'Previous Trades Import_OMS Quer'!L5394</f>
        <v>0</v>
      </c>
      <c r="M5394">
        <f>'Previous Trades Import_OMS Quer'!M5394</f>
        <v>0</v>
      </c>
      <c r="N5394">
        <f>'Previous Trades Import_OMS Quer'!N5394</f>
        <v>0</v>
      </c>
      <c r="O5394" t="str">
        <f>CLEAN('Previous Trades Import_OMS Quer'!O5394)</f>
        <v/>
      </c>
      <c r="Q5394" s="25">
        <f t="shared" si="168"/>
        <v>0</v>
      </c>
      <c r="R5394" s="25" t="e">
        <f>VLOOKUP(O5394,'Currency Balance'!$O$3:$Q$32,3,0)</f>
        <v>#N/A</v>
      </c>
      <c r="S5394" t="e">
        <f t="shared" si="169"/>
        <v>#N/A</v>
      </c>
    </row>
    <row r="5395" spans="1:19">
      <c r="A5395">
        <f>'Previous Trades Import_OMS Quer'!A5395</f>
        <v>0</v>
      </c>
      <c r="B5395">
        <f>'Previous Trades Import_OMS Quer'!B5395</f>
        <v>0</v>
      </c>
      <c r="C5395" s="22">
        <f>'Previous Trades Import_OMS Quer'!C5395</f>
        <v>0</v>
      </c>
      <c r="D5395">
        <f>'Previous Trades Import_OMS Quer'!D5395</f>
        <v>0</v>
      </c>
      <c r="E5395" s="22">
        <f>'Previous Trades Import_OMS Quer'!E5395</f>
        <v>0</v>
      </c>
      <c r="F5395">
        <f>'Previous Trades Import_OMS Quer'!F5395</f>
        <v>0</v>
      </c>
      <c r="G5395">
        <f>'Previous Trades Import_OMS Quer'!G5395</f>
        <v>0</v>
      </c>
      <c r="H5395">
        <f>'Previous Trades Import_OMS Quer'!H5395</f>
        <v>0</v>
      </c>
      <c r="I5395">
        <f>'Previous Trades Import_OMS Quer'!I5395</f>
        <v>0</v>
      </c>
      <c r="J5395">
        <f>'Previous Trades Import_OMS Quer'!J5395</f>
        <v>0</v>
      </c>
      <c r="K5395">
        <f>'Previous Trades Import_OMS Quer'!K5395</f>
        <v>0</v>
      </c>
      <c r="L5395">
        <f>'Previous Trades Import_OMS Quer'!L5395</f>
        <v>0</v>
      </c>
      <c r="M5395">
        <f>'Previous Trades Import_OMS Quer'!M5395</f>
        <v>0</v>
      </c>
      <c r="N5395">
        <f>'Previous Trades Import_OMS Quer'!N5395</f>
        <v>0</v>
      </c>
      <c r="O5395" t="str">
        <f>CLEAN('Previous Trades Import_OMS Quer'!O5395)</f>
        <v/>
      </c>
      <c r="Q5395" s="25">
        <f t="shared" si="168"/>
        <v>0</v>
      </c>
      <c r="R5395" s="25" t="e">
        <f>VLOOKUP(O5395,'Currency Balance'!$O$3:$Q$32,3,0)</f>
        <v>#N/A</v>
      </c>
      <c r="S5395" t="e">
        <f t="shared" si="169"/>
        <v>#N/A</v>
      </c>
    </row>
    <row r="5396" spans="1:19">
      <c r="A5396">
        <f>'Previous Trades Import_OMS Quer'!A5396</f>
        <v>0</v>
      </c>
      <c r="B5396">
        <f>'Previous Trades Import_OMS Quer'!B5396</f>
        <v>0</v>
      </c>
      <c r="C5396" s="22">
        <f>'Previous Trades Import_OMS Quer'!C5396</f>
        <v>0</v>
      </c>
      <c r="D5396">
        <f>'Previous Trades Import_OMS Quer'!D5396</f>
        <v>0</v>
      </c>
      <c r="E5396" s="22">
        <f>'Previous Trades Import_OMS Quer'!E5396</f>
        <v>0</v>
      </c>
      <c r="F5396">
        <f>'Previous Trades Import_OMS Quer'!F5396</f>
        <v>0</v>
      </c>
      <c r="G5396">
        <f>'Previous Trades Import_OMS Quer'!G5396</f>
        <v>0</v>
      </c>
      <c r="H5396">
        <f>'Previous Trades Import_OMS Quer'!H5396</f>
        <v>0</v>
      </c>
      <c r="I5396">
        <f>'Previous Trades Import_OMS Quer'!I5396</f>
        <v>0</v>
      </c>
      <c r="J5396">
        <f>'Previous Trades Import_OMS Quer'!J5396</f>
        <v>0</v>
      </c>
      <c r="K5396">
        <f>'Previous Trades Import_OMS Quer'!K5396</f>
        <v>0</v>
      </c>
      <c r="L5396">
        <f>'Previous Trades Import_OMS Quer'!L5396</f>
        <v>0</v>
      </c>
      <c r="M5396">
        <f>'Previous Trades Import_OMS Quer'!M5396</f>
        <v>0</v>
      </c>
      <c r="N5396">
        <f>'Previous Trades Import_OMS Quer'!N5396</f>
        <v>0</v>
      </c>
      <c r="O5396" t="str">
        <f>CLEAN('Previous Trades Import_OMS Quer'!O5396)</f>
        <v/>
      </c>
      <c r="Q5396" s="25">
        <f t="shared" si="168"/>
        <v>0</v>
      </c>
      <c r="R5396" s="25" t="e">
        <f>VLOOKUP(O5396,'Currency Balance'!$O$3:$Q$32,3,0)</f>
        <v>#N/A</v>
      </c>
      <c r="S5396" t="e">
        <f t="shared" si="169"/>
        <v>#N/A</v>
      </c>
    </row>
    <row r="5397" spans="1:19">
      <c r="A5397">
        <f>'Previous Trades Import_OMS Quer'!A5397</f>
        <v>0</v>
      </c>
      <c r="B5397">
        <f>'Previous Trades Import_OMS Quer'!B5397</f>
        <v>0</v>
      </c>
      <c r="C5397" s="22">
        <f>'Previous Trades Import_OMS Quer'!C5397</f>
        <v>0</v>
      </c>
      <c r="D5397">
        <f>'Previous Trades Import_OMS Quer'!D5397</f>
        <v>0</v>
      </c>
      <c r="E5397" s="22">
        <f>'Previous Trades Import_OMS Quer'!E5397</f>
        <v>0</v>
      </c>
      <c r="F5397">
        <f>'Previous Trades Import_OMS Quer'!F5397</f>
        <v>0</v>
      </c>
      <c r="G5397">
        <f>'Previous Trades Import_OMS Quer'!G5397</f>
        <v>0</v>
      </c>
      <c r="H5397">
        <f>'Previous Trades Import_OMS Quer'!H5397</f>
        <v>0</v>
      </c>
      <c r="I5397">
        <f>'Previous Trades Import_OMS Quer'!I5397</f>
        <v>0</v>
      </c>
      <c r="J5397">
        <f>'Previous Trades Import_OMS Quer'!J5397</f>
        <v>0</v>
      </c>
      <c r="K5397">
        <f>'Previous Trades Import_OMS Quer'!K5397</f>
        <v>0</v>
      </c>
      <c r="L5397">
        <f>'Previous Trades Import_OMS Quer'!L5397</f>
        <v>0</v>
      </c>
      <c r="M5397">
        <f>'Previous Trades Import_OMS Quer'!M5397</f>
        <v>0</v>
      </c>
      <c r="N5397">
        <f>'Previous Trades Import_OMS Quer'!N5397</f>
        <v>0</v>
      </c>
      <c r="O5397" t="str">
        <f>CLEAN('Previous Trades Import_OMS Quer'!O5397)</f>
        <v/>
      </c>
      <c r="Q5397" s="25">
        <f t="shared" si="168"/>
        <v>0</v>
      </c>
      <c r="R5397" s="25" t="e">
        <f>VLOOKUP(O5397,'Currency Balance'!$O$3:$Q$32,3,0)</f>
        <v>#N/A</v>
      </c>
      <c r="S5397" t="e">
        <f t="shared" si="169"/>
        <v>#N/A</v>
      </c>
    </row>
    <row r="5398" spans="1:19">
      <c r="A5398">
        <f>'Previous Trades Import_OMS Quer'!A5398</f>
        <v>0</v>
      </c>
      <c r="B5398">
        <f>'Previous Trades Import_OMS Quer'!B5398</f>
        <v>0</v>
      </c>
      <c r="C5398" s="22">
        <f>'Previous Trades Import_OMS Quer'!C5398</f>
        <v>0</v>
      </c>
      <c r="D5398">
        <f>'Previous Trades Import_OMS Quer'!D5398</f>
        <v>0</v>
      </c>
      <c r="E5398" s="22">
        <f>'Previous Trades Import_OMS Quer'!E5398</f>
        <v>0</v>
      </c>
      <c r="F5398">
        <f>'Previous Trades Import_OMS Quer'!F5398</f>
        <v>0</v>
      </c>
      <c r="G5398">
        <f>'Previous Trades Import_OMS Quer'!G5398</f>
        <v>0</v>
      </c>
      <c r="H5398">
        <f>'Previous Trades Import_OMS Quer'!H5398</f>
        <v>0</v>
      </c>
      <c r="I5398">
        <f>'Previous Trades Import_OMS Quer'!I5398</f>
        <v>0</v>
      </c>
      <c r="J5398">
        <f>'Previous Trades Import_OMS Quer'!J5398</f>
        <v>0</v>
      </c>
      <c r="K5398">
        <f>'Previous Trades Import_OMS Quer'!K5398</f>
        <v>0</v>
      </c>
      <c r="L5398">
        <f>'Previous Trades Import_OMS Quer'!L5398</f>
        <v>0</v>
      </c>
      <c r="M5398">
        <f>'Previous Trades Import_OMS Quer'!M5398</f>
        <v>0</v>
      </c>
      <c r="N5398">
        <f>'Previous Trades Import_OMS Quer'!N5398</f>
        <v>0</v>
      </c>
      <c r="O5398" t="str">
        <f>CLEAN('Previous Trades Import_OMS Quer'!O5398)</f>
        <v/>
      </c>
      <c r="Q5398" s="25">
        <f t="shared" si="168"/>
        <v>0</v>
      </c>
      <c r="R5398" s="25" t="e">
        <f>VLOOKUP(O5398,'Currency Balance'!$O$3:$Q$32,3,0)</f>
        <v>#N/A</v>
      </c>
      <c r="S5398" t="e">
        <f t="shared" si="169"/>
        <v>#N/A</v>
      </c>
    </row>
    <row r="5399" spans="1:19">
      <c r="A5399">
        <f>'Previous Trades Import_OMS Quer'!A5399</f>
        <v>0</v>
      </c>
      <c r="B5399">
        <f>'Previous Trades Import_OMS Quer'!B5399</f>
        <v>0</v>
      </c>
      <c r="C5399" s="22">
        <f>'Previous Trades Import_OMS Quer'!C5399</f>
        <v>0</v>
      </c>
      <c r="D5399">
        <f>'Previous Trades Import_OMS Quer'!D5399</f>
        <v>0</v>
      </c>
      <c r="E5399" s="22">
        <f>'Previous Trades Import_OMS Quer'!E5399</f>
        <v>0</v>
      </c>
      <c r="F5399">
        <f>'Previous Trades Import_OMS Quer'!F5399</f>
        <v>0</v>
      </c>
      <c r="G5399">
        <f>'Previous Trades Import_OMS Quer'!G5399</f>
        <v>0</v>
      </c>
      <c r="H5399">
        <f>'Previous Trades Import_OMS Quer'!H5399</f>
        <v>0</v>
      </c>
      <c r="I5399">
        <f>'Previous Trades Import_OMS Quer'!I5399</f>
        <v>0</v>
      </c>
      <c r="J5399">
        <f>'Previous Trades Import_OMS Quer'!J5399</f>
        <v>0</v>
      </c>
      <c r="K5399">
        <f>'Previous Trades Import_OMS Quer'!K5399</f>
        <v>0</v>
      </c>
      <c r="L5399">
        <f>'Previous Trades Import_OMS Quer'!L5399</f>
        <v>0</v>
      </c>
      <c r="M5399">
        <f>'Previous Trades Import_OMS Quer'!M5399</f>
        <v>0</v>
      </c>
      <c r="N5399">
        <f>'Previous Trades Import_OMS Quer'!N5399</f>
        <v>0</v>
      </c>
      <c r="O5399" t="str">
        <f>CLEAN('Previous Trades Import_OMS Quer'!O5399)</f>
        <v/>
      </c>
      <c r="Q5399" s="25">
        <f t="shared" si="168"/>
        <v>0</v>
      </c>
      <c r="R5399" s="25" t="e">
        <f>VLOOKUP(O5399,'Currency Balance'!$O$3:$Q$32,3,0)</f>
        <v>#N/A</v>
      </c>
      <c r="S5399" t="e">
        <f t="shared" si="169"/>
        <v>#N/A</v>
      </c>
    </row>
    <row r="5400" spans="1:19">
      <c r="A5400">
        <f>'Previous Trades Import_OMS Quer'!A5400</f>
        <v>0</v>
      </c>
      <c r="B5400">
        <f>'Previous Trades Import_OMS Quer'!B5400</f>
        <v>0</v>
      </c>
      <c r="C5400" s="22">
        <f>'Previous Trades Import_OMS Quer'!C5400</f>
        <v>0</v>
      </c>
      <c r="D5400">
        <f>'Previous Trades Import_OMS Quer'!D5400</f>
        <v>0</v>
      </c>
      <c r="E5400" s="22">
        <f>'Previous Trades Import_OMS Quer'!E5400</f>
        <v>0</v>
      </c>
      <c r="F5400">
        <f>'Previous Trades Import_OMS Quer'!F5400</f>
        <v>0</v>
      </c>
      <c r="G5400">
        <f>'Previous Trades Import_OMS Quer'!G5400</f>
        <v>0</v>
      </c>
      <c r="H5400">
        <f>'Previous Trades Import_OMS Quer'!H5400</f>
        <v>0</v>
      </c>
      <c r="I5400">
        <f>'Previous Trades Import_OMS Quer'!I5400</f>
        <v>0</v>
      </c>
      <c r="J5400">
        <f>'Previous Trades Import_OMS Quer'!J5400</f>
        <v>0</v>
      </c>
      <c r="K5400">
        <f>'Previous Trades Import_OMS Quer'!K5400</f>
        <v>0</v>
      </c>
      <c r="L5400">
        <f>'Previous Trades Import_OMS Quer'!L5400</f>
        <v>0</v>
      </c>
      <c r="M5400">
        <f>'Previous Trades Import_OMS Quer'!M5400</f>
        <v>0</v>
      </c>
      <c r="N5400">
        <f>'Previous Trades Import_OMS Quer'!N5400</f>
        <v>0</v>
      </c>
      <c r="O5400" t="str">
        <f>CLEAN('Previous Trades Import_OMS Quer'!O5400)</f>
        <v/>
      </c>
      <c r="Q5400" s="25">
        <f t="shared" si="168"/>
        <v>0</v>
      </c>
      <c r="R5400" s="25" t="e">
        <f>VLOOKUP(O5400,'Currency Balance'!$O$3:$Q$32,3,0)</f>
        <v>#N/A</v>
      </c>
      <c r="S5400" t="e">
        <f t="shared" si="169"/>
        <v>#N/A</v>
      </c>
    </row>
    <row r="5401" spans="1:19">
      <c r="A5401">
        <f>'Previous Trades Import_OMS Quer'!A5401</f>
        <v>0</v>
      </c>
      <c r="B5401">
        <f>'Previous Trades Import_OMS Quer'!B5401</f>
        <v>0</v>
      </c>
      <c r="C5401" s="22">
        <f>'Previous Trades Import_OMS Quer'!C5401</f>
        <v>0</v>
      </c>
      <c r="D5401">
        <f>'Previous Trades Import_OMS Quer'!D5401</f>
        <v>0</v>
      </c>
      <c r="E5401" s="22">
        <f>'Previous Trades Import_OMS Quer'!E5401</f>
        <v>0</v>
      </c>
      <c r="F5401">
        <f>'Previous Trades Import_OMS Quer'!F5401</f>
        <v>0</v>
      </c>
      <c r="G5401">
        <f>'Previous Trades Import_OMS Quer'!G5401</f>
        <v>0</v>
      </c>
      <c r="H5401">
        <f>'Previous Trades Import_OMS Quer'!H5401</f>
        <v>0</v>
      </c>
      <c r="I5401">
        <f>'Previous Trades Import_OMS Quer'!I5401</f>
        <v>0</v>
      </c>
      <c r="J5401">
        <f>'Previous Trades Import_OMS Quer'!J5401</f>
        <v>0</v>
      </c>
      <c r="K5401">
        <f>'Previous Trades Import_OMS Quer'!K5401</f>
        <v>0</v>
      </c>
      <c r="L5401">
        <f>'Previous Trades Import_OMS Quer'!L5401</f>
        <v>0</v>
      </c>
      <c r="M5401">
        <f>'Previous Trades Import_OMS Quer'!M5401</f>
        <v>0</v>
      </c>
      <c r="N5401">
        <f>'Previous Trades Import_OMS Quer'!N5401</f>
        <v>0</v>
      </c>
      <c r="O5401" t="str">
        <f>CLEAN('Previous Trades Import_OMS Quer'!O5401)</f>
        <v/>
      </c>
      <c r="Q5401" s="25">
        <f t="shared" si="168"/>
        <v>0</v>
      </c>
      <c r="R5401" s="25" t="e">
        <f>VLOOKUP(O5401,'Currency Balance'!$O$3:$Q$32,3,0)</f>
        <v>#N/A</v>
      </c>
      <c r="S5401" t="e">
        <f t="shared" si="169"/>
        <v>#N/A</v>
      </c>
    </row>
    <row r="5402" spans="1:19">
      <c r="A5402">
        <f>'Previous Trades Import_OMS Quer'!A5402</f>
        <v>0</v>
      </c>
      <c r="B5402">
        <f>'Previous Trades Import_OMS Quer'!B5402</f>
        <v>0</v>
      </c>
      <c r="C5402" s="22">
        <f>'Previous Trades Import_OMS Quer'!C5402</f>
        <v>0</v>
      </c>
      <c r="D5402">
        <f>'Previous Trades Import_OMS Quer'!D5402</f>
        <v>0</v>
      </c>
      <c r="E5402" s="22">
        <f>'Previous Trades Import_OMS Quer'!E5402</f>
        <v>0</v>
      </c>
      <c r="F5402">
        <f>'Previous Trades Import_OMS Quer'!F5402</f>
        <v>0</v>
      </c>
      <c r="G5402">
        <f>'Previous Trades Import_OMS Quer'!G5402</f>
        <v>0</v>
      </c>
      <c r="H5402">
        <f>'Previous Trades Import_OMS Quer'!H5402</f>
        <v>0</v>
      </c>
      <c r="I5402">
        <f>'Previous Trades Import_OMS Quer'!I5402</f>
        <v>0</v>
      </c>
      <c r="J5402">
        <f>'Previous Trades Import_OMS Quer'!J5402</f>
        <v>0</v>
      </c>
      <c r="K5402">
        <f>'Previous Trades Import_OMS Quer'!K5402</f>
        <v>0</v>
      </c>
      <c r="L5402">
        <f>'Previous Trades Import_OMS Quer'!L5402</f>
        <v>0</v>
      </c>
      <c r="M5402">
        <f>'Previous Trades Import_OMS Quer'!M5402</f>
        <v>0</v>
      </c>
      <c r="N5402">
        <f>'Previous Trades Import_OMS Quer'!N5402</f>
        <v>0</v>
      </c>
      <c r="O5402" t="str">
        <f>CLEAN('Previous Trades Import_OMS Quer'!O5402)</f>
        <v/>
      </c>
      <c r="Q5402" s="25">
        <f t="shared" si="168"/>
        <v>0</v>
      </c>
      <c r="R5402" s="25" t="e">
        <f>VLOOKUP(O5402,'Currency Balance'!$O$3:$Q$32,3,0)</f>
        <v>#N/A</v>
      </c>
      <c r="S5402" t="e">
        <f t="shared" si="169"/>
        <v>#N/A</v>
      </c>
    </row>
    <row r="5403" spans="1:19">
      <c r="A5403">
        <f>'Previous Trades Import_OMS Quer'!A5403</f>
        <v>0</v>
      </c>
      <c r="B5403">
        <f>'Previous Trades Import_OMS Quer'!B5403</f>
        <v>0</v>
      </c>
      <c r="C5403" s="22">
        <f>'Previous Trades Import_OMS Quer'!C5403</f>
        <v>0</v>
      </c>
      <c r="D5403">
        <f>'Previous Trades Import_OMS Quer'!D5403</f>
        <v>0</v>
      </c>
      <c r="E5403" s="22">
        <f>'Previous Trades Import_OMS Quer'!E5403</f>
        <v>0</v>
      </c>
      <c r="F5403">
        <f>'Previous Trades Import_OMS Quer'!F5403</f>
        <v>0</v>
      </c>
      <c r="G5403">
        <f>'Previous Trades Import_OMS Quer'!G5403</f>
        <v>0</v>
      </c>
      <c r="H5403">
        <f>'Previous Trades Import_OMS Quer'!H5403</f>
        <v>0</v>
      </c>
      <c r="I5403">
        <f>'Previous Trades Import_OMS Quer'!I5403</f>
        <v>0</v>
      </c>
      <c r="J5403">
        <f>'Previous Trades Import_OMS Quer'!J5403</f>
        <v>0</v>
      </c>
      <c r="K5403">
        <f>'Previous Trades Import_OMS Quer'!K5403</f>
        <v>0</v>
      </c>
      <c r="L5403">
        <f>'Previous Trades Import_OMS Quer'!L5403</f>
        <v>0</v>
      </c>
      <c r="M5403">
        <f>'Previous Trades Import_OMS Quer'!M5403</f>
        <v>0</v>
      </c>
      <c r="N5403">
        <f>'Previous Trades Import_OMS Quer'!N5403</f>
        <v>0</v>
      </c>
      <c r="O5403" t="str">
        <f>CLEAN('Previous Trades Import_OMS Quer'!O5403)</f>
        <v/>
      </c>
      <c r="Q5403" s="25">
        <f t="shared" si="168"/>
        <v>0</v>
      </c>
      <c r="R5403" s="25" t="e">
        <f>VLOOKUP(O5403,'Currency Balance'!$O$3:$Q$32,3,0)</f>
        <v>#N/A</v>
      </c>
      <c r="S5403" t="e">
        <f t="shared" si="169"/>
        <v>#N/A</v>
      </c>
    </row>
    <row r="5404" spans="1:19">
      <c r="A5404">
        <f>'Previous Trades Import_OMS Quer'!A5404</f>
        <v>0</v>
      </c>
      <c r="B5404">
        <f>'Previous Trades Import_OMS Quer'!B5404</f>
        <v>0</v>
      </c>
      <c r="C5404" s="22">
        <f>'Previous Trades Import_OMS Quer'!C5404</f>
        <v>0</v>
      </c>
      <c r="D5404">
        <f>'Previous Trades Import_OMS Quer'!D5404</f>
        <v>0</v>
      </c>
      <c r="E5404" s="22">
        <f>'Previous Trades Import_OMS Quer'!E5404</f>
        <v>0</v>
      </c>
      <c r="F5404">
        <f>'Previous Trades Import_OMS Quer'!F5404</f>
        <v>0</v>
      </c>
      <c r="G5404">
        <f>'Previous Trades Import_OMS Quer'!G5404</f>
        <v>0</v>
      </c>
      <c r="H5404">
        <f>'Previous Trades Import_OMS Quer'!H5404</f>
        <v>0</v>
      </c>
      <c r="I5404">
        <f>'Previous Trades Import_OMS Quer'!I5404</f>
        <v>0</v>
      </c>
      <c r="J5404">
        <f>'Previous Trades Import_OMS Quer'!J5404</f>
        <v>0</v>
      </c>
      <c r="K5404">
        <f>'Previous Trades Import_OMS Quer'!K5404</f>
        <v>0</v>
      </c>
      <c r="L5404">
        <f>'Previous Trades Import_OMS Quer'!L5404</f>
        <v>0</v>
      </c>
      <c r="M5404">
        <f>'Previous Trades Import_OMS Quer'!M5404</f>
        <v>0</v>
      </c>
      <c r="N5404">
        <f>'Previous Trades Import_OMS Quer'!N5404</f>
        <v>0</v>
      </c>
      <c r="O5404" t="str">
        <f>CLEAN('Previous Trades Import_OMS Quer'!O5404)</f>
        <v/>
      </c>
      <c r="Q5404" s="25">
        <f t="shared" si="168"/>
        <v>0</v>
      </c>
      <c r="R5404" s="25" t="e">
        <f>VLOOKUP(O5404,'Currency Balance'!$O$3:$Q$32,3,0)</f>
        <v>#N/A</v>
      </c>
      <c r="S5404" t="e">
        <f t="shared" si="169"/>
        <v>#N/A</v>
      </c>
    </row>
    <row r="5405" spans="1:19">
      <c r="A5405">
        <f>'Previous Trades Import_OMS Quer'!A5405</f>
        <v>0</v>
      </c>
      <c r="B5405">
        <f>'Previous Trades Import_OMS Quer'!B5405</f>
        <v>0</v>
      </c>
      <c r="C5405" s="22">
        <f>'Previous Trades Import_OMS Quer'!C5405</f>
        <v>0</v>
      </c>
      <c r="D5405">
        <f>'Previous Trades Import_OMS Quer'!D5405</f>
        <v>0</v>
      </c>
      <c r="E5405" s="22">
        <f>'Previous Trades Import_OMS Quer'!E5405</f>
        <v>0</v>
      </c>
      <c r="F5405">
        <f>'Previous Trades Import_OMS Quer'!F5405</f>
        <v>0</v>
      </c>
      <c r="G5405">
        <f>'Previous Trades Import_OMS Quer'!G5405</f>
        <v>0</v>
      </c>
      <c r="H5405">
        <f>'Previous Trades Import_OMS Quer'!H5405</f>
        <v>0</v>
      </c>
      <c r="I5405">
        <f>'Previous Trades Import_OMS Quer'!I5405</f>
        <v>0</v>
      </c>
      <c r="J5405">
        <f>'Previous Trades Import_OMS Quer'!J5405</f>
        <v>0</v>
      </c>
      <c r="K5405">
        <f>'Previous Trades Import_OMS Quer'!K5405</f>
        <v>0</v>
      </c>
      <c r="L5405">
        <f>'Previous Trades Import_OMS Quer'!L5405</f>
        <v>0</v>
      </c>
      <c r="M5405">
        <f>'Previous Trades Import_OMS Quer'!M5405</f>
        <v>0</v>
      </c>
      <c r="N5405">
        <f>'Previous Trades Import_OMS Quer'!N5405</f>
        <v>0</v>
      </c>
      <c r="O5405" t="str">
        <f>CLEAN('Previous Trades Import_OMS Quer'!O5405)</f>
        <v/>
      </c>
      <c r="Q5405" s="25">
        <f t="shared" si="168"/>
        <v>0</v>
      </c>
      <c r="R5405" s="25" t="e">
        <f>VLOOKUP(O5405,'Currency Balance'!$O$3:$Q$32,3,0)</f>
        <v>#N/A</v>
      </c>
      <c r="S5405" t="e">
        <f t="shared" si="169"/>
        <v>#N/A</v>
      </c>
    </row>
    <row r="5406" spans="1:19">
      <c r="A5406">
        <f>'Previous Trades Import_OMS Quer'!A5406</f>
        <v>0</v>
      </c>
      <c r="B5406">
        <f>'Previous Trades Import_OMS Quer'!B5406</f>
        <v>0</v>
      </c>
      <c r="C5406" s="22">
        <f>'Previous Trades Import_OMS Quer'!C5406</f>
        <v>0</v>
      </c>
      <c r="D5406">
        <f>'Previous Trades Import_OMS Quer'!D5406</f>
        <v>0</v>
      </c>
      <c r="E5406" s="22">
        <f>'Previous Trades Import_OMS Quer'!E5406</f>
        <v>0</v>
      </c>
      <c r="F5406">
        <f>'Previous Trades Import_OMS Quer'!F5406</f>
        <v>0</v>
      </c>
      <c r="G5406">
        <f>'Previous Trades Import_OMS Quer'!G5406</f>
        <v>0</v>
      </c>
      <c r="H5406">
        <f>'Previous Trades Import_OMS Quer'!H5406</f>
        <v>0</v>
      </c>
      <c r="I5406">
        <f>'Previous Trades Import_OMS Quer'!I5406</f>
        <v>0</v>
      </c>
      <c r="J5406">
        <f>'Previous Trades Import_OMS Quer'!J5406</f>
        <v>0</v>
      </c>
      <c r="K5406">
        <f>'Previous Trades Import_OMS Quer'!K5406</f>
        <v>0</v>
      </c>
      <c r="L5406">
        <f>'Previous Trades Import_OMS Quer'!L5406</f>
        <v>0</v>
      </c>
      <c r="M5406">
        <f>'Previous Trades Import_OMS Quer'!M5406</f>
        <v>0</v>
      </c>
      <c r="N5406">
        <f>'Previous Trades Import_OMS Quer'!N5406</f>
        <v>0</v>
      </c>
      <c r="O5406" t="str">
        <f>CLEAN('Previous Trades Import_OMS Quer'!O5406)</f>
        <v/>
      </c>
      <c r="Q5406" s="25">
        <f t="shared" si="168"/>
        <v>0</v>
      </c>
      <c r="R5406" s="25" t="e">
        <f>VLOOKUP(O5406,'Currency Balance'!$O$3:$Q$32,3,0)</f>
        <v>#N/A</v>
      </c>
      <c r="S5406" t="e">
        <f t="shared" si="169"/>
        <v>#N/A</v>
      </c>
    </row>
    <row r="5407" spans="1:19">
      <c r="A5407">
        <f>'Previous Trades Import_OMS Quer'!A5407</f>
        <v>0</v>
      </c>
      <c r="B5407">
        <f>'Previous Trades Import_OMS Quer'!B5407</f>
        <v>0</v>
      </c>
      <c r="C5407" s="22">
        <f>'Previous Trades Import_OMS Quer'!C5407</f>
        <v>0</v>
      </c>
      <c r="D5407">
        <f>'Previous Trades Import_OMS Quer'!D5407</f>
        <v>0</v>
      </c>
      <c r="E5407" s="22">
        <f>'Previous Trades Import_OMS Quer'!E5407</f>
        <v>0</v>
      </c>
      <c r="F5407">
        <f>'Previous Trades Import_OMS Quer'!F5407</f>
        <v>0</v>
      </c>
      <c r="G5407">
        <f>'Previous Trades Import_OMS Quer'!G5407</f>
        <v>0</v>
      </c>
      <c r="H5407">
        <f>'Previous Trades Import_OMS Quer'!H5407</f>
        <v>0</v>
      </c>
      <c r="I5407">
        <f>'Previous Trades Import_OMS Quer'!I5407</f>
        <v>0</v>
      </c>
      <c r="J5407">
        <f>'Previous Trades Import_OMS Quer'!J5407</f>
        <v>0</v>
      </c>
      <c r="K5407">
        <f>'Previous Trades Import_OMS Quer'!K5407</f>
        <v>0</v>
      </c>
      <c r="L5407">
        <f>'Previous Trades Import_OMS Quer'!L5407</f>
        <v>0</v>
      </c>
      <c r="M5407">
        <f>'Previous Trades Import_OMS Quer'!M5407</f>
        <v>0</v>
      </c>
      <c r="N5407">
        <f>'Previous Trades Import_OMS Quer'!N5407</f>
        <v>0</v>
      </c>
      <c r="O5407" t="str">
        <f>CLEAN('Previous Trades Import_OMS Quer'!O5407)</f>
        <v/>
      </c>
      <c r="Q5407" s="25">
        <f t="shared" si="168"/>
        <v>0</v>
      </c>
      <c r="R5407" s="25" t="e">
        <f>VLOOKUP(O5407,'Currency Balance'!$O$3:$Q$32,3,0)</f>
        <v>#N/A</v>
      </c>
      <c r="S5407" t="e">
        <f t="shared" si="169"/>
        <v>#N/A</v>
      </c>
    </row>
    <row r="5408" spans="1:19">
      <c r="A5408">
        <f>'Previous Trades Import_OMS Quer'!A5408</f>
        <v>0</v>
      </c>
      <c r="B5408">
        <f>'Previous Trades Import_OMS Quer'!B5408</f>
        <v>0</v>
      </c>
      <c r="C5408" s="22">
        <f>'Previous Trades Import_OMS Quer'!C5408</f>
        <v>0</v>
      </c>
      <c r="D5408">
        <f>'Previous Trades Import_OMS Quer'!D5408</f>
        <v>0</v>
      </c>
      <c r="E5408" s="22">
        <f>'Previous Trades Import_OMS Quer'!E5408</f>
        <v>0</v>
      </c>
      <c r="F5408">
        <f>'Previous Trades Import_OMS Quer'!F5408</f>
        <v>0</v>
      </c>
      <c r="G5408">
        <f>'Previous Trades Import_OMS Quer'!G5408</f>
        <v>0</v>
      </c>
      <c r="H5408">
        <f>'Previous Trades Import_OMS Quer'!H5408</f>
        <v>0</v>
      </c>
      <c r="I5408">
        <f>'Previous Trades Import_OMS Quer'!I5408</f>
        <v>0</v>
      </c>
      <c r="J5408">
        <f>'Previous Trades Import_OMS Quer'!J5408</f>
        <v>0</v>
      </c>
      <c r="K5408">
        <f>'Previous Trades Import_OMS Quer'!K5408</f>
        <v>0</v>
      </c>
      <c r="L5408">
        <f>'Previous Trades Import_OMS Quer'!L5408</f>
        <v>0</v>
      </c>
      <c r="M5408">
        <f>'Previous Trades Import_OMS Quer'!M5408</f>
        <v>0</v>
      </c>
      <c r="N5408">
        <f>'Previous Trades Import_OMS Quer'!N5408</f>
        <v>0</v>
      </c>
      <c r="O5408" t="str">
        <f>CLEAN('Previous Trades Import_OMS Quer'!O5408)</f>
        <v/>
      </c>
      <c r="Q5408" s="25">
        <f t="shared" si="168"/>
        <v>0</v>
      </c>
      <c r="R5408" s="25" t="e">
        <f>VLOOKUP(O5408,'Currency Balance'!$O$3:$Q$32,3,0)</f>
        <v>#N/A</v>
      </c>
      <c r="S5408" t="e">
        <f t="shared" si="169"/>
        <v>#N/A</v>
      </c>
    </row>
    <row r="5409" spans="1:19">
      <c r="A5409">
        <f>'Previous Trades Import_OMS Quer'!A5409</f>
        <v>0</v>
      </c>
      <c r="B5409">
        <f>'Previous Trades Import_OMS Quer'!B5409</f>
        <v>0</v>
      </c>
      <c r="C5409" s="22">
        <f>'Previous Trades Import_OMS Quer'!C5409</f>
        <v>0</v>
      </c>
      <c r="D5409">
        <f>'Previous Trades Import_OMS Quer'!D5409</f>
        <v>0</v>
      </c>
      <c r="E5409" s="22">
        <f>'Previous Trades Import_OMS Quer'!E5409</f>
        <v>0</v>
      </c>
      <c r="F5409">
        <f>'Previous Trades Import_OMS Quer'!F5409</f>
        <v>0</v>
      </c>
      <c r="G5409">
        <f>'Previous Trades Import_OMS Quer'!G5409</f>
        <v>0</v>
      </c>
      <c r="H5409">
        <f>'Previous Trades Import_OMS Quer'!H5409</f>
        <v>0</v>
      </c>
      <c r="I5409">
        <f>'Previous Trades Import_OMS Quer'!I5409</f>
        <v>0</v>
      </c>
      <c r="J5409">
        <f>'Previous Trades Import_OMS Quer'!J5409</f>
        <v>0</v>
      </c>
      <c r="K5409">
        <f>'Previous Trades Import_OMS Quer'!K5409</f>
        <v>0</v>
      </c>
      <c r="L5409">
        <f>'Previous Trades Import_OMS Quer'!L5409</f>
        <v>0</v>
      </c>
      <c r="M5409">
        <f>'Previous Trades Import_OMS Quer'!M5409</f>
        <v>0</v>
      </c>
      <c r="N5409">
        <f>'Previous Trades Import_OMS Quer'!N5409</f>
        <v>0</v>
      </c>
      <c r="O5409" t="str">
        <f>CLEAN('Previous Trades Import_OMS Quer'!O5409)</f>
        <v/>
      </c>
      <c r="Q5409" s="25">
        <f t="shared" si="168"/>
        <v>0</v>
      </c>
      <c r="R5409" s="25" t="e">
        <f>VLOOKUP(O5409,'Currency Balance'!$O$3:$Q$32,3,0)</f>
        <v>#N/A</v>
      </c>
      <c r="S5409" t="e">
        <f t="shared" si="169"/>
        <v>#N/A</v>
      </c>
    </row>
    <row r="5410" spans="1:19">
      <c r="A5410">
        <f>'Previous Trades Import_OMS Quer'!A5410</f>
        <v>0</v>
      </c>
      <c r="B5410">
        <f>'Previous Trades Import_OMS Quer'!B5410</f>
        <v>0</v>
      </c>
      <c r="C5410" s="22">
        <f>'Previous Trades Import_OMS Quer'!C5410</f>
        <v>0</v>
      </c>
      <c r="D5410">
        <f>'Previous Trades Import_OMS Quer'!D5410</f>
        <v>0</v>
      </c>
      <c r="E5410" s="22">
        <f>'Previous Trades Import_OMS Quer'!E5410</f>
        <v>0</v>
      </c>
      <c r="F5410">
        <f>'Previous Trades Import_OMS Quer'!F5410</f>
        <v>0</v>
      </c>
      <c r="G5410">
        <f>'Previous Trades Import_OMS Quer'!G5410</f>
        <v>0</v>
      </c>
      <c r="H5410">
        <f>'Previous Trades Import_OMS Quer'!H5410</f>
        <v>0</v>
      </c>
      <c r="I5410">
        <f>'Previous Trades Import_OMS Quer'!I5410</f>
        <v>0</v>
      </c>
      <c r="J5410">
        <f>'Previous Trades Import_OMS Quer'!J5410</f>
        <v>0</v>
      </c>
      <c r="K5410">
        <f>'Previous Trades Import_OMS Quer'!K5410</f>
        <v>0</v>
      </c>
      <c r="L5410">
        <f>'Previous Trades Import_OMS Quer'!L5410</f>
        <v>0</v>
      </c>
      <c r="M5410">
        <f>'Previous Trades Import_OMS Quer'!M5410</f>
        <v>0</v>
      </c>
      <c r="N5410">
        <f>'Previous Trades Import_OMS Quer'!N5410</f>
        <v>0</v>
      </c>
      <c r="O5410" t="str">
        <f>CLEAN('Previous Trades Import_OMS Quer'!O5410)</f>
        <v/>
      </c>
      <c r="Q5410" s="25">
        <f t="shared" si="168"/>
        <v>0</v>
      </c>
      <c r="R5410" s="25" t="e">
        <f>VLOOKUP(O5410,'Currency Balance'!$O$3:$Q$32,3,0)</f>
        <v>#N/A</v>
      </c>
      <c r="S5410" t="e">
        <f t="shared" si="169"/>
        <v>#N/A</v>
      </c>
    </row>
    <row r="5411" spans="1:19">
      <c r="A5411">
        <f>'Previous Trades Import_OMS Quer'!A5411</f>
        <v>0</v>
      </c>
      <c r="B5411">
        <f>'Previous Trades Import_OMS Quer'!B5411</f>
        <v>0</v>
      </c>
      <c r="C5411" s="22">
        <f>'Previous Trades Import_OMS Quer'!C5411</f>
        <v>0</v>
      </c>
      <c r="D5411">
        <f>'Previous Trades Import_OMS Quer'!D5411</f>
        <v>0</v>
      </c>
      <c r="E5411" s="22">
        <f>'Previous Trades Import_OMS Quer'!E5411</f>
        <v>0</v>
      </c>
      <c r="F5411">
        <f>'Previous Trades Import_OMS Quer'!F5411</f>
        <v>0</v>
      </c>
      <c r="G5411">
        <f>'Previous Trades Import_OMS Quer'!G5411</f>
        <v>0</v>
      </c>
      <c r="H5411">
        <f>'Previous Trades Import_OMS Quer'!H5411</f>
        <v>0</v>
      </c>
      <c r="I5411">
        <f>'Previous Trades Import_OMS Quer'!I5411</f>
        <v>0</v>
      </c>
      <c r="J5411">
        <f>'Previous Trades Import_OMS Quer'!J5411</f>
        <v>0</v>
      </c>
      <c r="K5411">
        <f>'Previous Trades Import_OMS Quer'!K5411</f>
        <v>0</v>
      </c>
      <c r="L5411">
        <f>'Previous Trades Import_OMS Quer'!L5411</f>
        <v>0</v>
      </c>
      <c r="M5411">
        <f>'Previous Trades Import_OMS Quer'!M5411</f>
        <v>0</v>
      </c>
      <c r="N5411">
        <f>'Previous Trades Import_OMS Quer'!N5411</f>
        <v>0</v>
      </c>
      <c r="O5411" t="str">
        <f>CLEAN('Previous Trades Import_OMS Quer'!O5411)</f>
        <v/>
      </c>
      <c r="Q5411" s="25">
        <f t="shared" si="168"/>
        <v>0</v>
      </c>
      <c r="R5411" s="25" t="e">
        <f>VLOOKUP(O5411,'Currency Balance'!$O$3:$Q$32,3,0)</f>
        <v>#N/A</v>
      </c>
      <c r="S5411" t="e">
        <f t="shared" si="169"/>
        <v>#N/A</v>
      </c>
    </row>
    <row r="5412" spans="1:19">
      <c r="A5412">
        <f>'Previous Trades Import_OMS Quer'!A5412</f>
        <v>0</v>
      </c>
      <c r="B5412">
        <f>'Previous Trades Import_OMS Quer'!B5412</f>
        <v>0</v>
      </c>
      <c r="C5412" s="22">
        <f>'Previous Trades Import_OMS Quer'!C5412</f>
        <v>0</v>
      </c>
      <c r="D5412">
        <f>'Previous Trades Import_OMS Quer'!D5412</f>
        <v>0</v>
      </c>
      <c r="E5412" s="22">
        <f>'Previous Trades Import_OMS Quer'!E5412</f>
        <v>0</v>
      </c>
      <c r="F5412">
        <f>'Previous Trades Import_OMS Quer'!F5412</f>
        <v>0</v>
      </c>
      <c r="G5412">
        <f>'Previous Trades Import_OMS Quer'!G5412</f>
        <v>0</v>
      </c>
      <c r="H5412">
        <f>'Previous Trades Import_OMS Quer'!H5412</f>
        <v>0</v>
      </c>
      <c r="I5412">
        <f>'Previous Trades Import_OMS Quer'!I5412</f>
        <v>0</v>
      </c>
      <c r="J5412">
        <f>'Previous Trades Import_OMS Quer'!J5412</f>
        <v>0</v>
      </c>
      <c r="K5412">
        <f>'Previous Trades Import_OMS Quer'!K5412</f>
        <v>0</v>
      </c>
      <c r="L5412">
        <f>'Previous Trades Import_OMS Quer'!L5412</f>
        <v>0</v>
      </c>
      <c r="M5412">
        <f>'Previous Trades Import_OMS Quer'!M5412</f>
        <v>0</v>
      </c>
      <c r="N5412">
        <f>'Previous Trades Import_OMS Quer'!N5412</f>
        <v>0</v>
      </c>
      <c r="O5412" t="str">
        <f>CLEAN('Previous Trades Import_OMS Quer'!O5412)</f>
        <v/>
      </c>
      <c r="Q5412" s="25">
        <f t="shared" si="168"/>
        <v>0</v>
      </c>
      <c r="R5412" s="25" t="e">
        <f>VLOOKUP(O5412,'Currency Balance'!$O$3:$Q$32,3,0)</f>
        <v>#N/A</v>
      </c>
      <c r="S5412" t="e">
        <f t="shared" si="169"/>
        <v>#N/A</v>
      </c>
    </row>
    <row r="5413" spans="1:19">
      <c r="A5413">
        <f>'Previous Trades Import_OMS Quer'!A5413</f>
        <v>0</v>
      </c>
      <c r="B5413">
        <f>'Previous Trades Import_OMS Quer'!B5413</f>
        <v>0</v>
      </c>
      <c r="C5413" s="22">
        <f>'Previous Trades Import_OMS Quer'!C5413</f>
        <v>0</v>
      </c>
      <c r="D5413">
        <f>'Previous Trades Import_OMS Quer'!D5413</f>
        <v>0</v>
      </c>
      <c r="E5413" s="22">
        <f>'Previous Trades Import_OMS Quer'!E5413</f>
        <v>0</v>
      </c>
      <c r="F5413">
        <f>'Previous Trades Import_OMS Quer'!F5413</f>
        <v>0</v>
      </c>
      <c r="G5413">
        <f>'Previous Trades Import_OMS Quer'!G5413</f>
        <v>0</v>
      </c>
      <c r="H5413">
        <f>'Previous Trades Import_OMS Quer'!H5413</f>
        <v>0</v>
      </c>
      <c r="I5413">
        <f>'Previous Trades Import_OMS Quer'!I5413</f>
        <v>0</v>
      </c>
      <c r="J5413">
        <f>'Previous Trades Import_OMS Quer'!J5413</f>
        <v>0</v>
      </c>
      <c r="K5413">
        <f>'Previous Trades Import_OMS Quer'!K5413</f>
        <v>0</v>
      </c>
      <c r="L5413">
        <f>'Previous Trades Import_OMS Quer'!L5413</f>
        <v>0</v>
      </c>
      <c r="M5413">
        <f>'Previous Trades Import_OMS Quer'!M5413</f>
        <v>0</v>
      </c>
      <c r="N5413">
        <f>'Previous Trades Import_OMS Quer'!N5413</f>
        <v>0</v>
      </c>
      <c r="O5413" t="str">
        <f>CLEAN('Previous Trades Import_OMS Quer'!O5413)</f>
        <v/>
      </c>
      <c r="Q5413" s="25">
        <f t="shared" si="168"/>
        <v>0</v>
      </c>
      <c r="R5413" s="25" t="e">
        <f>VLOOKUP(O5413,'Currency Balance'!$O$3:$Q$32,3,0)</f>
        <v>#N/A</v>
      </c>
      <c r="S5413" t="e">
        <f t="shared" si="169"/>
        <v>#N/A</v>
      </c>
    </row>
    <row r="5414" spans="1:19">
      <c r="A5414">
        <f>'Previous Trades Import_OMS Quer'!A5414</f>
        <v>0</v>
      </c>
      <c r="B5414">
        <f>'Previous Trades Import_OMS Quer'!B5414</f>
        <v>0</v>
      </c>
      <c r="C5414" s="22">
        <f>'Previous Trades Import_OMS Quer'!C5414</f>
        <v>0</v>
      </c>
      <c r="D5414">
        <f>'Previous Trades Import_OMS Quer'!D5414</f>
        <v>0</v>
      </c>
      <c r="E5414" s="22">
        <f>'Previous Trades Import_OMS Quer'!E5414</f>
        <v>0</v>
      </c>
      <c r="F5414">
        <f>'Previous Trades Import_OMS Quer'!F5414</f>
        <v>0</v>
      </c>
      <c r="G5414">
        <f>'Previous Trades Import_OMS Quer'!G5414</f>
        <v>0</v>
      </c>
      <c r="H5414">
        <f>'Previous Trades Import_OMS Quer'!H5414</f>
        <v>0</v>
      </c>
      <c r="I5414">
        <f>'Previous Trades Import_OMS Quer'!I5414</f>
        <v>0</v>
      </c>
      <c r="J5414">
        <f>'Previous Trades Import_OMS Quer'!J5414</f>
        <v>0</v>
      </c>
      <c r="K5414">
        <f>'Previous Trades Import_OMS Quer'!K5414</f>
        <v>0</v>
      </c>
      <c r="L5414">
        <f>'Previous Trades Import_OMS Quer'!L5414</f>
        <v>0</v>
      </c>
      <c r="M5414">
        <f>'Previous Trades Import_OMS Quer'!M5414</f>
        <v>0</v>
      </c>
      <c r="N5414">
        <f>'Previous Trades Import_OMS Quer'!N5414</f>
        <v>0</v>
      </c>
      <c r="O5414" t="str">
        <f>CLEAN('Previous Trades Import_OMS Quer'!O5414)</f>
        <v/>
      </c>
      <c r="Q5414" s="25">
        <f t="shared" si="168"/>
        <v>0</v>
      </c>
      <c r="R5414" s="25" t="e">
        <f>VLOOKUP(O5414,'Currency Balance'!$O$3:$Q$32,3,0)</f>
        <v>#N/A</v>
      </c>
      <c r="S5414" t="e">
        <f t="shared" si="169"/>
        <v>#N/A</v>
      </c>
    </row>
    <row r="5415" spans="1:19">
      <c r="A5415">
        <f>'Previous Trades Import_OMS Quer'!A5415</f>
        <v>0</v>
      </c>
      <c r="B5415">
        <f>'Previous Trades Import_OMS Quer'!B5415</f>
        <v>0</v>
      </c>
      <c r="C5415" s="22">
        <f>'Previous Trades Import_OMS Quer'!C5415</f>
        <v>0</v>
      </c>
      <c r="D5415">
        <f>'Previous Trades Import_OMS Quer'!D5415</f>
        <v>0</v>
      </c>
      <c r="E5415" s="22">
        <f>'Previous Trades Import_OMS Quer'!E5415</f>
        <v>0</v>
      </c>
      <c r="F5415">
        <f>'Previous Trades Import_OMS Quer'!F5415</f>
        <v>0</v>
      </c>
      <c r="G5415">
        <f>'Previous Trades Import_OMS Quer'!G5415</f>
        <v>0</v>
      </c>
      <c r="H5415">
        <f>'Previous Trades Import_OMS Quer'!H5415</f>
        <v>0</v>
      </c>
      <c r="I5415">
        <f>'Previous Trades Import_OMS Quer'!I5415</f>
        <v>0</v>
      </c>
      <c r="J5415">
        <f>'Previous Trades Import_OMS Quer'!J5415</f>
        <v>0</v>
      </c>
      <c r="K5415">
        <f>'Previous Trades Import_OMS Quer'!K5415</f>
        <v>0</v>
      </c>
      <c r="L5415">
        <f>'Previous Trades Import_OMS Quer'!L5415</f>
        <v>0</v>
      </c>
      <c r="M5415">
        <f>'Previous Trades Import_OMS Quer'!M5415</f>
        <v>0</v>
      </c>
      <c r="N5415">
        <f>'Previous Trades Import_OMS Quer'!N5415</f>
        <v>0</v>
      </c>
      <c r="O5415" t="str">
        <f>CLEAN('Previous Trades Import_OMS Quer'!O5415)</f>
        <v/>
      </c>
      <c r="Q5415" s="25">
        <f t="shared" si="168"/>
        <v>0</v>
      </c>
      <c r="R5415" s="25" t="e">
        <f>VLOOKUP(O5415,'Currency Balance'!$O$3:$Q$32,3,0)</f>
        <v>#N/A</v>
      </c>
      <c r="S5415" t="e">
        <f t="shared" si="169"/>
        <v>#N/A</v>
      </c>
    </row>
    <row r="5416" spans="1:19">
      <c r="A5416">
        <f>'Previous Trades Import_OMS Quer'!A5416</f>
        <v>0</v>
      </c>
      <c r="B5416">
        <f>'Previous Trades Import_OMS Quer'!B5416</f>
        <v>0</v>
      </c>
      <c r="C5416" s="22">
        <f>'Previous Trades Import_OMS Quer'!C5416</f>
        <v>0</v>
      </c>
      <c r="D5416">
        <f>'Previous Trades Import_OMS Quer'!D5416</f>
        <v>0</v>
      </c>
      <c r="E5416" s="22">
        <f>'Previous Trades Import_OMS Quer'!E5416</f>
        <v>0</v>
      </c>
      <c r="F5416">
        <f>'Previous Trades Import_OMS Quer'!F5416</f>
        <v>0</v>
      </c>
      <c r="G5416">
        <f>'Previous Trades Import_OMS Quer'!G5416</f>
        <v>0</v>
      </c>
      <c r="H5416">
        <f>'Previous Trades Import_OMS Quer'!H5416</f>
        <v>0</v>
      </c>
      <c r="I5416">
        <f>'Previous Trades Import_OMS Quer'!I5416</f>
        <v>0</v>
      </c>
      <c r="J5416">
        <f>'Previous Trades Import_OMS Quer'!J5416</f>
        <v>0</v>
      </c>
      <c r="K5416">
        <f>'Previous Trades Import_OMS Quer'!K5416</f>
        <v>0</v>
      </c>
      <c r="L5416">
        <f>'Previous Trades Import_OMS Quer'!L5416</f>
        <v>0</v>
      </c>
      <c r="M5416">
        <f>'Previous Trades Import_OMS Quer'!M5416</f>
        <v>0</v>
      </c>
      <c r="N5416">
        <f>'Previous Trades Import_OMS Quer'!N5416</f>
        <v>0</v>
      </c>
      <c r="O5416" t="str">
        <f>CLEAN('Previous Trades Import_OMS Quer'!O5416)</f>
        <v/>
      </c>
      <c r="Q5416" s="25">
        <f t="shared" si="168"/>
        <v>0</v>
      </c>
      <c r="R5416" s="25" t="e">
        <f>VLOOKUP(O5416,'Currency Balance'!$O$3:$Q$32,3,0)</f>
        <v>#N/A</v>
      </c>
      <c r="S5416" t="e">
        <f t="shared" si="169"/>
        <v>#N/A</v>
      </c>
    </row>
    <row r="5417" spans="1:19">
      <c r="A5417">
        <f>'Previous Trades Import_OMS Quer'!A5417</f>
        <v>0</v>
      </c>
      <c r="B5417">
        <f>'Previous Trades Import_OMS Quer'!B5417</f>
        <v>0</v>
      </c>
      <c r="C5417" s="22">
        <f>'Previous Trades Import_OMS Quer'!C5417</f>
        <v>0</v>
      </c>
      <c r="D5417">
        <f>'Previous Trades Import_OMS Quer'!D5417</f>
        <v>0</v>
      </c>
      <c r="E5417" s="22">
        <f>'Previous Trades Import_OMS Quer'!E5417</f>
        <v>0</v>
      </c>
      <c r="F5417">
        <f>'Previous Trades Import_OMS Quer'!F5417</f>
        <v>0</v>
      </c>
      <c r="G5417">
        <f>'Previous Trades Import_OMS Quer'!G5417</f>
        <v>0</v>
      </c>
      <c r="H5417">
        <f>'Previous Trades Import_OMS Quer'!H5417</f>
        <v>0</v>
      </c>
      <c r="I5417">
        <f>'Previous Trades Import_OMS Quer'!I5417</f>
        <v>0</v>
      </c>
      <c r="J5417">
        <f>'Previous Trades Import_OMS Quer'!J5417</f>
        <v>0</v>
      </c>
      <c r="K5417">
        <f>'Previous Trades Import_OMS Quer'!K5417</f>
        <v>0</v>
      </c>
      <c r="L5417">
        <f>'Previous Trades Import_OMS Quer'!L5417</f>
        <v>0</v>
      </c>
      <c r="M5417">
        <f>'Previous Trades Import_OMS Quer'!M5417</f>
        <v>0</v>
      </c>
      <c r="N5417">
        <f>'Previous Trades Import_OMS Quer'!N5417</f>
        <v>0</v>
      </c>
      <c r="O5417" t="str">
        <f>CLEAN('Previous Trades Import_OMS Quer'!O5417)</f>
        <v/>
      </c>
      <c r="Q5417" s="25">
        <f t="shared" si="168"/>
        <v>0</v>
      </c>
      <c r="R5417" s="25" t="e">
        <f>VLOOKUP(O5417,'Currency Balance'!$O$3:$Q$32,3,0)</f>
        <v>#N/A</v>
      </c>
      <c r="S5417" t="e">
        <f t="shared" si="169"/>
        <v>#N/A</v>
      </c>
    </row>
    <row r="5418" spans="1:19">
      <c r="A5418">
        <f>'Previous Trades Import_OMS Quer'!A5418</f>
        <v>0</v>
      </c>
      <c r="B5418">
        <f>'Previous Trades Import_OMS Quer'!B5418</f>
        <v>0</v>
      </c>
      <c r="C5418" s="22">
        <f>'Previous Trades Import_OMS Quer'!C5418</f>
        <v>0</v>
      </c>
      <c r="D5418">
        <f>'Previous Trades Import_OMS Quer'!D5418</f>
        <v>0</v>
      </c>
      <c r="E5418" s="22">
        <f>'Previous Trades Import_OMS Quer'!E5418</f>
        <v>0</v>
      </c>
      <c r="F5418">
        <f>'Previous Trades Import_OMS Quer'!F5418</f>
        <v>0</v>
      </c>
      <c r="G5418">
        <f>'Previous Trades Import_OMS Quer'!G5418</f>
        <v>0</v>
      </c>
      <c r="H5418">
        <f>'Previous Trades Import_OMS Quer'!H5418</f>
        <v>0</v>
      </c>
      <c r="I5418">
        <f>'Previous Trades Import_OMS Quer'!I5418</f>
        <v>0</v>
      </c>
      <c r="J5418">
        <f>'Previous Trades Import_OMS Quer'!J5418</f>
        <v>0</v>
      </c>
      <c r="K5418">
        <f>'Previous Trades Import_OMS Quer'!K5418</f>
        <v>0</v>
      </c>
      <c r="L5418">
        <f>'Previous Trades Import_OMS Quer'!L5418</f>
        <v>0</v>
      </c>
      <c r="M5418">
        <f>'Previous Trades Import_OMS Quer'!M5418</f>
        <v>0</v>
      </c>
      <c r="N5418">
        <f>'Previous Trades Import_OMS Quer'!N5418</f>
        <v>0</v>
      </c>
      <c r="O5418" t="str">
        <f>CLEAN('Previous Trades Import_OMS Quer'!O5418)</f>
        <v/>
      </c>
      <c r="Q5418" s="25">
        <f t="shared" si="168"/>
        <v>0</v>
      </c>
      <c r="R5418" s="25" t="e">
        <f>VLOOKUP(O5418,'Currency Balance'!$O$3:$Q$32,3,0)</f>
        <v>#N/A</v>
      </c>
      <c r="S5418" t="e">
        <f t="shared" si="169"/>
        <v>#N/A</v>
      </c>
    </row>
    <row r="5419" spans="1:19">
      <c r="A5419">
        <f>'Previous Trades Import_OMS Quer'!A5419</f>
        <v>0</v>
      </c>
      <c r="B5419">
        <f>'Previous Trades Import_OMS Quer'!B5419</f>
        <v>0</v>
      </c>
      <c r="C5419" s="22">
        <f>'Previous Trades Import_OMS Quer'!C5419</f>
        <v>0</v>
      </c>
      <c r="D5419">
        <f>'Previous Trades Import_OMS Quer'!D5419</f>
        <v>0</v>
      </c>
      <c r="E5419" s="22">
        <f>'Previous Trades Import_OMS Quer'!E5419</f>
        <v>0</v>
      </c>
      <c r="F5419">
        <f>'Previous Trades Import_OMS Quer'!F5419</f>
        <v>0</v>
      </c>
      <c r="G5419">
        <f>'Previous Trades Import_OMS Quer'!G5419</f>
        <v>0</v>
      </c>
      <c r="H5419">
        <f>'Previous Trades Import_OMS Quer'!H5419</f>
        <v>0</v>
      </c>
      <c r="I5419">
        <f>'Previous Trades Import_OMS Quer'!I5419</f>
        <v>0</v>
      </c>
      <c r="J5419">
        <f>'Previous Trades Import_OMS Quer'!J5419</f>
        <v>0</v>
      </c>
      <c r="K5419">
        <f>'Previous Trades Import_OMS Quer'!K5419</f>
        <v>0</v>
      </c>
      <c r="L5419">
        <f>'Previous Trades Import_OMS Quer'!L5419</f>
        <v>0</v>
      </c>
      <c r="M5419">
        <f>'Previous Trades Import_OMS Quer'!M5419</f>
        <v>0</v>
      </c>
      <c r="N5419">
        <f>'Previous Trades Import_OMS Quer'!N5419</f>
        <v>0</v>
      </c>
      <c r="O5419" t="str">
        <f>CLEAN('Previous Trades Import_OMS Quer'!O5419)</f>
        <v/>
      </c>
      <c r="Q5419" s="25">
        <f t="shared" si="168"/>
        <v>0</v>
      </c>
      <c r="R5419" s="25" t="e">
        <f>VLOOKUP(O5419,'Currency Balance'!$O$3:$Q$32,3,0)</f>
        <v>#N/A</v>
      </c>
      <c r="S5419" t="e">
        <f t="shared" si="169"/>
        <v>#N/A</v>
      </c>
    </row>
    <row r="5420" spans="1:19">
      <c r="A5420">
        <f>'Previous Trades Import_OMS Quer'!A5420</f>
        <v>0</v>
      </c>
      <c r="B5420">
        <f>'Previous Trades Import_OMS Quer'!B5420</f>
        <v>0</v>
      </c>
      <c r="C5420" s="22">
        <f>'Previous Trades Import_OMS Quer'!C5420</f>
        <v>0</v>
      </c>
      <c r="D5420">
        <f>'Previous Trades Import_OMS Quer'!D5420</f>
        <v>0</v>
      </c>
      <c r="E5420" s="22">
        <f>'Previous Trades Import_OMS Quer'!E5420</f>
        <v>0</v>
      </c>
      <c r="F5420">
        <f>'Previous Trades Import_OMS Quer'!F5420</f>
        <v>0</v>
      </c>
      <c r="G5420">
        <f>'Previous Trades Import_OMS Quer'!G5420</f>
        <v>0</v>
      </c>
      <c r="H5420">
        <f>'Previous Trades Import_OMS Quer'!H5420</f>
        <v>0</v>
      </c>
      <c r="I5420">
        <f>'Previous Trades Import_OMS Quer'!I5420</f>
        <v>0</v>
      </c>
      <c r="J5420">
        <f>'Previous Trades Import_OMS Quer'!J5420</f>
        <v>0</v>
      </c>
      <c r="K5420">
        <f>'Previous Trades Import_OMS Quer'!K5420</f>
        <v>0</v>
      </c>
      <c r="L5420">
        <f>'Previous Trades Import_OMS Quer'!L5420</f>
        <v>0</v>
      </c>
      <c r="M5420">
        <f>'Previous Trades Import_OMS Quer'!M5420</f>
        <v>0</v>
      </c>
      <c r="N5420">
        <f>'Previous Trades Import_OMS Quer'!N5420</f>
        <v>0</v>
      </c>
      <c r="O5420" t="str">
        <f>CLEAN('Previous Trades Import_OMS Quer'!O5420)</f>
        <v/>
      </c>
      <c r="Q5420" s="25">
        <f t="shared" si="168"/>
        <v>0</v>
      </c>
      <c r="R5420" s="25" t="e">
        <f>VLOOKUP(O5420,'Currency Balance'!$O$3:$Q$32,3,0)</f>
        <v>#N/A</v>
      </c>
      <c r="S5420" t="e">
        <f t="shared" si="169"/>
        <v>#N/A</v>
      </c>
    </row>
    <row r="5421" spans="1:19">
      <c r="A5421">
        <f>'Previous Trades Import_OMS Quer'!A5421</f>
        <v>0</v>
      </c>
      <c r="B5421">
        <f>'Previous Trades Import_OMS Quer'!B5421</f>
        <v>0</v>
      </c>
      <c r="C5421" s="22">
        <f>'Previous Trades Import_OMS Quer'!C5421</f>
        <v>0</v>
      </c>
      <c r="D5421">
        <f>'Previous Trades Import_OMS Quer'!D5421</f>
        <v>0</v>
      </c>
      <c r="E5421" s="22">
        <f>'Previous Trades Import_OMS Quer'!E5421</f>
        <v>0</v>
      </c>
      <c r="F5421">
        <f>'Previous Trades Import_OMS Quer'!F5421</f>
        <v>0</v>
      </c>
      <c r="G5421">
        <f>'Previous Trades Import_OMS Quer'!G5421</f>
        <v>0</v>
      </c>
      <c r="H5421">
        <f>'Previous Trades Import_OMS Quer'!H5421</f>
        <v>0</v>
      </c>
      <c r="I5421">
        <f>'Previous Trades Import_OMS Quer'!I5421</f>
        <v>0</v>
      </c>
      <c r="J5421">
        <f>'Previous Trades Import_OMS Quer'!J5421</f>
        <v>0</v>
      </c>
      <c r="K5421">
        <f>'Previous Trades Import_OMS Quer'!K5421</f>
        <v>0</v>
      </c>
      <c r="L5421">
        <f>'Previous Trades Import_OMS Quer'!L5421</f>
        <v>0</v>
      </c>
      <c r="M5421">
        <f>'Previous Trades Import_OMS Quer'!M5421</f>
        <v>0</v>
      </c>
      <c r="N5421">
        <f>'Previous Trades Import_OMS Quer'!N5421</f>
        <v>0</v>
      </c>
      <c r="O5421" t="str">
        <f>CLEAN('Previous Trades Import_OMS Quer'!O5421)</f>
        <v/>
      </c>
      <c r="Q5421" s="25">
        <f t="shared" si="168"/>
        <v>0</v>
      </c>
      <c r="R5421" s="25" t="e">
        <f>VLOOKUP(O5421,'Currency Balance'!$O$3:$Q$32,3,0)</f>
        <v>#N/A</v>
      </c>
      <c r="S5421" t="e">
        <f t="shared" si="169"/>
        <v>#N/A</v>
      </c>
    </row>
    <row r="5422" spans="1:19">
      <c r="A5422">
        <f>'Previous Trades Import_OMS Quer'!A5422</f>
        <v>0</v>
      </c>
      <c r="B5422">
        <f>'Previous Trades Import_OMS Quer'!B5422</f>
        <v>0</v>
      </c>
      <c r="C5422" s="22">
        <f>'Previous Trades Import_OMS Quer'!C5422</f>
        <v>0</v>
      </c>
      <c r="D5422">
        <f>'Previous Trades Import_OMS Quer'!D5422</f>
        <v>0</v>
      </c>
      <c r="E5422" s="22">
        <f>'Previous Trades Import_OMS Quer'!E5422</f>
        <v>0</v>
      </c>
      <c r="F5422">
        <f>'Previous Trades Import_OMS Quer'!F5422</f>
        <v>0</v>
      </c>
      <c r="G5422">
        <f>'Previous Trades Import_OMS Quer'!G5422</f>
        <v>0</v>
      </c>
      <c r="H5422">
        <f>'Previous Trades Import_OMS Quer'!H5422</f>
        <v>0</v>
      </c>
      <c r="I5422">
        <f>'Previous Trades Import_OMS Quer'!I5422</f>
        <v>0</v>
      </c>
      <c r="J5422">
        <f>'Previous Trades Import_OMS Quer'!J5422</f>
        <v>0</v>
      </c>
      <c r="K5422">
        <f>'Previous Trades Import_OMS Quer'!K5422</f>
        <v>0</v>
      </c>
      <c r="L5422">
        <f>'Previous Trades Import_OMS Quer'!L5422</f>
        <v>0</v>
      </c>
      <c r="M5422">
        <f>'Previous Trades Import_OMS Quer'!M5422</f>
        <v>0</v>
      </c>
      <c r="N5422">
        <f>'Previous Trades Import_OMS Quer'!N5422</f>
        <v>0</v>
      </c>
      <c r="O5422" t="str">
        <f>CLEAN('Previous Trades Import_OMS Quer'!O5422)</f>
        <v/>
      </c>
      <c r="Q5422" s="25">
        <f t="shared" si="168"/>
        <v>0</v>
      </c>
      <c r="R5422" s="25" t="e">
        <f>VLOOKUP(O5422,'Currency Balance'!$O$3:$Q$32,3,0)</f>
        <v>#N/A</v>
      </c>
      <c r="S5422" t="e">
        <f t="shared" si="169"/>
        <v>#N/A</v>
      </c>
    </row>
    <row r="5423" spans="1:19">
      <c r="A5423">
        <f>'Previous Trades Import_OMS Quer'!A5423</f>
        <v>0</v>
      </c>
      <c r="B5423">
        <f>'Previous Trades Import_OMS Quer'!B5423</f>
        <v>0</v>
      </c>
      <c r="C5423" s="22">
        <f>'Previous Trades Import_OMS Quer'!C5423</f>
        <v>0</v>
      </c>
      <c r="D5423">
        <f>'Previous Trades Import_OMS Quer'!D5423</f>
        <v>0</v>
      </c>
      <c r="E5423" s="22">
        <f>'Previous Trades Import_OMS Quer'!E5423</f>
        <v>0</v>
      </c>
      <c r="F5423">
        <f>'Previous Trades Import_OMS Quer'!F5423</f>
        <v>0</v>
      </c>
      <c r="G5423">
        <f>'Previous Trades Import_OMS Quer'!G5423</f>
        <v>0</v>
      </c>
      <c r="H5423">
        <f>'Previous Trades Import_OMS Quer'!H5423</f>
        <v>0</v>
      </c>
      <c r="I5423">
        <f>'Previous Trades Import_OMS Quer'!I5423</f>
        <v>0</v>
      </c>
      <c r="J5423">
        <f>'Previous Trades Import_OMS Quer'!J5423</f>
        <v>0</v>
      </c>
      <c r="K5423">
        <f>'Previous Trades Import_OMS Quer'!K5423</f>
        <v>0</v>
      </c>
      <c r="L5423">
        <f>'Previous Trades Import_OMS Quer'!L5423</f>
        <v>0</v>
      </c>
      <c r="M5423">
        <f>'Previous Trades Import_OMS Quer'!M5423</f>
        <v>0</v>
      </c>
      <c r="N5423">
        <f>'Previous Trades Import_OMS Quer'!N5423</f>
        <v>0</v>
      </c>
      <c r="O5423" t="str">
        <f>CLEAN('Previous Trades Import_OMS Quer'!O5423)</f>
        <v/>
      </c>
      <c r="Q5423" s="25">
        <f t="shared" si="168"/>
        <v>0</v>
      </c>
      <c r="R5423" s="25" t="e">
        <f>VLOOKUP(O5423,'Currency Balance'!$O$3:$Q$32,3,0)</f>
        <v>#N/A</v>
      </c>
      <c r="S5423" t="e">
        <f t="shared" si="169"/>
        <v>#N/A</v>
      </c>
    </row>
    <row r="5424" spans="1:19">
      <c r="A5424">
        <f>'Previous Trades Import_OMS Quer'!A5424</f>
        <v>0</v>
      </c>
      <c r="B5424">
        <f>'Previous Trades Import_OMS Quer'!B5424</f>
        <v>0</v>
      </c>
      <c r="C5424" s="22">
        <f>'Previous Trades Import_OMS Quer'!C5424</f>
        <v>0</v>
      </c>
      <c r="D5424">
        <f>'Previous Trades Import_OMS Quer'!D5424</f>
        <v>0</v>
      </c>
      <c r="E5424" s="22">
        <f>'Previous Trades Import_OMS Quer'!E5424</f>
        <v>0</v>
      </c>
      <c r="F5424">
        <f>'Previous Trades Import_OMS Quer'!F5424</f>
        <v>0</v>
      </c>
      <c r="G5424">
        <f>'Previous Trades Import_OMS Quer'!G5424</f>
        <v>0</v>
      </c>
      <c r="H5424">
        <f>'Previous Trades Import_OMS Quer'!H5424</f>
        <v>0</v>
      </c>
      <c r="I5424">
        <f>'Previous Trades Import_OMS Quer'!I5424</f>
        <v>0</v>
      </c>
      <c r="J5424">
        <f>'Previous Trades Import_OMS Quer'!J5424</f>
        <v>0</v>
      </c>
      <c r="K5424">
        <f>'Previous Trades Import_OMS Quer'!K5424</f>
        <v>0</v>
      </c>
      <c r="L5424">
        <f>'Previous Trades Import_OMS Quer'!L5424</f>
        <v>0</v>
      </c>
      <c r="M5424">
        <f>'Previous Trades Import_OMS Quer'!M5424</f>
        <v>0</v>
      </c>
      <c r="N5424">
        <f>'Previous Trades Import_OMS Quer'!N5424</f>
        <v>0</v>
      </c>
      <c r="O5424" t="str">
        <f>CLEAN('Previous Trades Import_OMS Quer'!O5424)</f>
        <v/>
      </c>
      <c r="Q5424" s="25">
        <f t="shared" si="168"/>
        <v>0</v>
      </c>
      <c r="R5424" s="25" t="e">
        <f>VLOOKUP(O5424,'Currency Balance'!$O$3:$Q$32,3,0)</f>
        <v>#N/A</v>
      </c>
      <c r="S5424" t="e">
        <f t="shared" si="169"/>
        <v>#N/A</v>
      </c>
    </row>
    <row r="5425" spans="1:19">
      <c r="A5425">
        <f>'Previous Trades Import_OMS Quer'!A5425</f>
        <v>0</v>
      </c>
      <c r="B5425">
        <f>'Previous Trades Import_OMS Quer'!B5425</f>
        <v>0</v>
      </c>
      <c r="C5425" s="22">
        <f>'Previous Trades Import_OMS Quer'!C5425</f>
        <v>0</v>
      </c>
      <c r="D5425">
        <f>'Previous Trades Import_OMS Quer'!D5425</f>
        <v>0</v>
      </c>
      <c r="E5425" s="22">
        <f>'Previous Trades Import_OMS Quer'!E5425</f>
        <v>0</v>
      </c>
      <c r="F5425">
        <f>'Previous Trades Import_OMS Quer'!F5425</f>
        <v>0</v>
      </c>
      <c r="G5425">
        <f>'Previous Trades Import_OMS Quer'!G5425</f>
        <v>0</v>
      </c>
      <c r="H5425">
        <f>'Previous Trades Import_OMS Quer'!H5425</f>
        <v>0</v>
      </c>
      <c r="I5425">
        <f>'Previous Trades Import_OMS Quer'!I5425</f>
        <v>0</v>
      </c>
      <c r="J5425">
        <f>'Previous Trades Import_OMS Quer'!J5425</f>
        <v>0</v>
      </c>
      <c r="K5425">
        <f>'Previous Trades Import_OMS Quer'!K5425</f>
        <v>0</v>
      </c>
      <c r="L5425">
        <f>'Previous Trades Import_OMS Quer'!L5425</f>
        <v>0</v>
      </c>
      <c r="M5425">
        <f>'Previous Trades Import_OMS Quer'!M5425</f>
        <v>0</v>
      </c>
      <c r="N5425">
        <f>'Previous Trades Import_OMS Quer'!N5425</f>
        <v>0</v>
      </c>
      <c r="O5425" t="str">
        <f>CLEAN('Previous Trades Import_OMS Quer'!O5425)</f>
        <v/>
      </c>
      <c r="Q5425" s="25">
        <f t="shared" si="168"/>
        <v>0</v>
      </c>
      <c r="R5425" s="25" t="e">
        <f>VLOOKUP(O5425,'Currency Balance'!$O$3:$Q$32,3,0)</f>
        <v>#N/A</v>
      </c>
      <c r="S5425" t="e">
        <f t="shared" si="169"/>
        <v>#N/A</v>
      </c>
    </row>
    <row r="5426" spans="1:19">
      <c r="A5426">
        <f>'Previous Trades Import_OMS Quer'!A5426</f>
        <v>0</v>
      </c>
      <c r="B5426">
        <f>'Previous Trades Import_OMS Quer'!B5426</f>
        <v>0</v>
      </c>
      <c r="C5426" s="22">
        <f>'Previous Trades Import_OMS Quer'!C5426</f>
        <v>0</v>
      </c>
      <c r="D5426">
        <f>'Previous Trades Import_OMS Quer'!D5426</f>
        <v>0</v>
      </c>
      <c r="E5426" s="22">
        <f>'Previous Trades Import_OMS Quer'!E5426</f>
        <v>0</v>
      </c>
      <c r="F5426">
        <f>'Previous Trades Import_OMS Quer'!F5426</f>
        <v>0</v>
      </c>
      <c r="G5426">
        <f>'Previous Trades Import_OMS Quer'!G5426</f>
        <v>0</v>
      </c>
      <c r="H5426">
        <f>'Previous Trades Import_OMS Quer'!H5426</f>
        <v>0</v>
      </c>
      <c r="I5426">
        <f>'Previous Trades Import_OMS Quer'!I5426</f>
        <v>0</v>
      </c>
      <c r="J5426">
        <f>'Previous Trades Import_OMS Quer'!J5426</f>
        <v>0</v>
      </c>
      <c r="K5426">
        <f>'Previous Trades Import_OMS Quer'!K5426</f>
        <v>0</v>
      </c>
      <c r="L5426">
        <f>'Previous Trades Import_OMS Quer'!L5426</f>
        <v>0</v>
      </c>
      <c r="M5426">
        <f>'Previous Trades Import_OMS Quer'!M5426</f>
        <v>0</v>
      </c>
      <c r="N5426">
        <f>'Previous Trades Import_OMS Quer'!N5426</f>
        <v>0</v>
      </c>
      <c r="O5426" t="str">
        <f>CLEAN('Previous Trades Import_OMS Quer'!O5426)</f>
        <v/>
      </c>
      <c r="Q5426" s="25">
        <f t="shared" si="168"/>
        <v>0</v>
      </c>
      <c r="R5426" s="25" t="e">
        <f>VLOOKUP(O5426,'Currency Balance'!$O$3:$Q$32,3,0)</f>
        <v>#N/A</v>
      </c>
      <c r="S5426" t="e">
        <f t="shared" si="169"/>
        <v>#N/A</v>
      </c>
    </row>
    <row r="5427" spans="1:19">
      <c r="A5427">
        <f>'Previous Trades Import_OMS Quer'!A5427</f>
        <v>0</v>
      </c>
      <c r="B5427">
        <f>'Previous Trades Import_OMS Quer'!B5427</f>
        <v>0</v>
      </c>
      <c r="C5427" s="22">
        <f>'Previous Trades Import_OMS Quer'!C5427</f>
        <v>0</v>
      </c>
      <c r="D5427">
        <f>'Previous Trades Import_OMS Quer'!D5427</f>
        <v>0</v>
      </c>
      <c r="E5427" s="22">
        <f>'Previous Trades Import_OMS Quer'!E5427</f>
        <v>0</v>
      </c>
      <c r="F5427">
        <f>'Previous Trades Import_OMS Quer'!F5427</f>
        <v>0</v>
      </c>
      <c r="G5427">
        <f>'Previous Trades Import_OMS Quer'!G5427</f>
        <v>0</v>
      </c>
      <c r="H5427">
        <f>'Previous Trades Import_OMS Quer'!H5427</f>
        <v>0</v>
      </c>
      <c r="I5427">
        <f>'Previous Trades Import_OMS Quer'!I5427</f>
        <v>0</v>
      </c>
      <c r="J5427">
        <f>'Previous Trades Import_OMS Quer'!J5427</f>
        <v>0</v>
      </c>
      <c r="K5427">
        <f>'Previous Trades Import_OMS Quer'!K5427</f>
        <v>0</v>
      </c>
      <c r="L5427">
        <f>'Previous Trades Import_OMS Quer'!L5427</f>
        <v>0</v>
      </c>
      <c r="M5427">
        <f>'Previous Trades Import_OMS Quer'!M5427</f>
        <v>0</v>
      </c>
      <c r="N5427">
        <f>'Previous Trades Import_OMS Quer'!N5427</f>
        <v>0</v>
      </c>
      <c r="O5427" t="str">
        <f>CLEAN('Previous Trades Import_OMS Quer'!O5427)</f>
        <v/>
      </c>
      <c r="Q5427" s="25">
        <f t="shared" si="168"/>
        <v>0</v>
      </c>
      <c r="R5427" s="25" t="e">
        <f>VLOOKUP(O5427,'Currency Balance'!$O$3:$Q$32,3,0)</f>
        <v>#N/A</v>
      </c>
      <c r="S5427" t="e">
        <f t="shared" si="169"/>
        <v>#N/A</v>
      </c>
    </row>
    <row r="5428" spans="1:19">
      <c r="A5428">
        <f>'Previous Trades Import_OMS Quer'!A5428</f>
        <v>0</v>
      </c>
      <c r="B5428">
        <f>'Previous Trades Import_OMS Quer'!B5428</f>
        <v>0</v>
      </c>
      <c r="C5428" s="22">
        <f>'Previous Trades Import_OMS Quer'!C5428</f>
        <v>0</v>
      </c>
      <c r="D5428">
        <f>'Previous Trades Import_OMS Quer'!D5428</f>
        <v>0</v>
      </c>
      <c r="E5428" s="22">
        <f>'Previous Trades Import_OMS Quer'!E5428</f>
        <v>0</v>
      </c>
      <c r="F5428">
        <f>'Previous Trades Import_OMS Quer'!F5428</f>
        <v>0</v>
      </c>
      <c r="G5428">
        <f>'Previous Trades Import_OMS Quer'!G5428</f>
        <v>0</v>
      </c>
      <c r="H5428">
        <f>'Previous Trades Import_OMS Quer'!H5428</f>
        <v>0</v>
      </c>
      <c r="I5428">
        <f>'Previous Trades Import_OMS Quer'!I5428</f>
        <v>0</v>
      </c>
      <c r="J5428">
        <f>'Previous Trades Import_OMS Quer'!J5428</f>
        <v>0</v>
      </c>
      <c r="K5428">
        <f>'Previous Trades Import_OMS Quer'!K5428</f>
        <v>0</v>
      </c>
      <c r="L5428">
        <f>'Previous Trades Import_OMS Quer'!L5428</f>
        <v>0</v>
      </c>
      <c r="M5428">
        <f>'Previous Trades Import_OMS Quer'!M5428</f>
        <v>0</v>
      </c>
      <c r="N5428">
        <f>'Previous Trades Import_OMS Quer'!N5428</f>
        <v>0</v>
      </c>
      <c r="O5428" t="str">
        <f>CLEAN('Previous Trades Import_OMS Quer'!O5428)</f>
        <v/>
      </c>
      <c r="Q5428" s="25">
        <f t="shared" si="168"/>
        <v>0</v>
      </c>
      <c r="R5428" s="25" t="e">
        <f>VLOOKUP(O5428,'Currency Balance'!$O$3:$Q$32,3,0)</f>
        <v>#N/A</v>
      </c>
      <c r="S5428" t="e">
        <f t="shared" si="169"/>
        <v>#N/A</v>
      </c>
    </row>
    <row r="5429" spans="1:19">
      <c r="A5429">
        <f>'Previous Trades Import_OMS Quer'!A5429</f>
        <v>0</v>
      </c>
      <c r="B5429">
        <f>'Previous Trades Import_OMS Quer'!B5429</f>
        <v>0</v>
      </c>
      <c r="C5429" s="22">
        <f>'Previous Trades Import_OMS Quer'!C5429</f>
        <v>0</v>
      </c>
      <c r="D5429">
        <f>'Previous Trades Import_OMS Quer'!D5429</f>
        <v>0</v>
      </c>
      <c r="E5429" s="22">
        <f>'Previous Trades Import_OMS Quer'!E5429</f>
        <v>0</v>
      </c>
      <c r="F5429">
        <f>'Previous Trades Import_OMS Quer'!F5429</f>
        <v>0</v>
      </c>
      <c r="G5429">
        <f>'Previous Trades Import_OMS Quer'!G5429</f>
        <v>0</v>
      </c>
      <c r="H5429">
        <f>'Previous Trades Import_OMS Quer'!H5429</f>
        <v>0</v>
      </c>
      <c r="I5429">
        <f>'Previous Trades Import_OMS Quer'!I5429</f>
        <v>0</v>
      </c>
      <c r="J5429">
        <f>'Previous Trades Import_OMS Quer'!J5429</f>
        <v>0</v>
      </c>
      <c r="K5429">
        <f>'Previous Trades Import_OMS Quer'!K5429</f>
        <v>0</v>
      </c>
      <c r="L5429">
        <f>'Previous Trades Import_OMS Quer'!L5429</f>
        <v>0</v>
      </c>
      <c r="M5429">
        <f>'Previous Trades Import_OMS Quer'!M5429</f>
        <v>0</v>
      </c>
      <c r="N5429">
        <f>'Previous Trades Import_OMS Quer'!N5429</f>
        <v>0</v>
      </c>
      <c r="O5429" t="str">
        <f>CLEAN('Previous Trades Import_OMS Quer'!O5429)</f>
        <v/>
      </c>
      <c r="Q5429" s="25">
        <f t="shared" si="168"/>
        <v>0</v>
      </c>
      <c r="R5429" s="25" t="e">
        <f>VLOOKUP(O5429,'Currency Balance'!$O$3:$Q$32,3,0)</f>
        <v>#N/A</v>
      </c>
      <c r="S5429" t="e">
        <f t="shared" si="169"/>
        <v>#N/A</v>
      </c>
    </row>
    <row r="5430" spans="1:19">
      <c r="A5430">
        <f>'Previous Trades Import_OMS Quer'!A5430</f>
        <v>0</v>
      </c>
      <c r="B5430">
        <f>'Previous Trades Import_OMS Quer'!B5430</f>
        <v>0</v>
      </c>
      <c r="C5430" s="22">
        <f>'Previous Trades Import_OMS Quer'!C5430</f>
        <v>0</v>
      </c>
      <c r="D5430">
        <f>'Previous Trades Import_OMS Quer'!D5430</f>
        <v>0</v>
      </c>
      <c r="E5430" s="22">
        <f>'Previous Trades Import_OMS Quer'!E5430</f>
        <v>0</v>
      </c>
      <c r="F5430">
        <f>'Previous Trades Import_OMS Quer'!F5430</f>
        <v>0</v>
      </c>
      <c r="G5430">
        <f>'Previous Trades Import_OMS Quer'!G5430</f>
        <v>0</v>
      </c>
      <c r="H5430">
        <f>'Previous Trades Import_OMS Quer'!H5430</f>
        <v>0</v>
      </c>
      <c r="I5430">
        <f>'Previous Trades Import_OMS Quer'!I5430</f>
        <v>0</v>
      </c>
      <c r="J5430">
        <f>'Previous Trades Import_OMS Quer'!J5430</f>
        <v>0</v>
      </c>
      <c r="K5430">
        <f>'Previous Trades Import_OMS Quer'!K5430</f>
        <v>0</v>
      </c>
      <c r="L5430">
        <f>'Previous Trades Import_OMS Quer'!L5430</f>
        <v>0</v>
      </c>
      <c r="M5430">
        <f>'Previous Trades Import_OMS Quer'!M5430</f>
        <v>0</v>
      </c>
      <c r="N5430">
        <f>'Previous Trades Import_OMS Quer'!N5430</f>
        <v>0</v>
      </c>
      <c r="O5430" t="str">
        <f>CLEAN('Previous Trades Import_OMS Quer'!O5430)</f>
        <v/>
      </c>
      <c r="Q5430" s="25">
        <f t="shared" si="168"/>
        <v>0</v>
      </c>
      <c r="R5430" s="25" t="e">
        <f>VLOOKUP(O5430,'Currency Balance'!$O$3:$Q$32,3,0)</f>
        <v>#N/A</v>
      </c>
      <c r="S5430" t="e">
        <f t="shared" si="169"/>
        <v>#N/A</v>
      </c>
    </row>
    <row r="5431" spans="1:19">
      <c r="A5431">
        <f>'Previous Trades Import_OMS Quer'!A5431</f>
        <v>0</v>
      </c>
      <c r="B5431">
        <f>'Previous Trades Import_OMS Quer'!B5431</f>
        <v>0</v>
      </c>
      <c r="C5431" s="22">
        <f>'Previous Trades Import_OMS Quer'!C5431</f>
        <v>0</v>
      </c>
      <c r="D5431">
        <f>'Previous Trades Import_OMS Quer'!D5431</f>
        <v>0</v>
      </c>
      <c r="E5431" s="22">
        <f>'Previous Trades Import_OMS Quer'!E5431</f>
        <v>0</v>
      </c>
      <c r="F5431">
        <f>'Previous Trades Import_OMS Quer'!F5431</f>
        <v>0</v>
      </c>
      <c r="G5431">
        <f>'Previous Trades Import_OMS Quer'!G5431</f>
        <v>0</v>
      </c>
      <c r="H5431">
        <f>'Previous Trades Import_OMS Quer'!H5431</f>
        <v>0</v>
      </c>
      <c r="I5431">
        <f>'Previous Trades Import_OMS Quer'!I5431</f>
        <v>0</v>
      </c>
      <c r="J5431">
        <f>'Previous Trades Import_OMS Quer'!J5431</f>
        <v>0</v>
      </c>
      <c r="K5431">
        <f>'Previous Trades Import_OMS Quer'!K5431</f>
        <v>0</v>
      </c>
      <c r="L5431">
        <f>'Previous Trades Import_OMS Quer'!L5431</f>
        <v>0</v>
      </c>
      <c r="M5431">
        <f>'Previous Trades Import_OMS Quer'!M5431</f>
        <v>0</v>
      </c>
      <c r="N5431">
        <f>'Previous Trades Import_OMS Quer'!N5431</f>
        <v>0</v>
      </c>
      <c r="O5431" t="str">
        <f>CLEAN('Previous Trades Import_OMS Quer'!O5431)</f>
        <v/>
      </c>
      <c r="Q5431" s="25">
        <f t="shared" si="168"/>
        <v>0</v>
      </c>
      <c r="R5431" s="25" t="e">
        <f>VLOOKUP(O5431,'Currency Balance'!$O$3:$Q$32,3,0)</f>
        <v>#N/A</v>
      </c>
      <c r="S5431" t="e">
        <f t="shared" si="169"/>
        <v>#N/A</v>
      </c>
    </row>
    <row r="5432" spans="1:19">
      <c r="A5432">
        <f>'Previous Trades Import_OMS Quer'!A5432</f>
        <v>0</v>
      </c>
      <c r="B5432">
        <f>'Previous Trades Import_OMS Quer'!B5432</f>
        <v>0</v>
      </c>
      <c r="C5432" s="22">
        <f>'Previous Trades Import_OMS Quer'!C5432</f>
        <v>0</v>
      </c>
      <c r="D5432">
        <f>'Previous Trades Import_OMS Quer'!D5432</f>
        <v>0</v>
      </c>
      <c r="E5432" s="22">
        <f>'Previous Trades Import_OMS Quer'!E5432</f>
        <v>0</v>
      </c>
      <c r="F5432">
        <f>'Previous Trades Import_OMS Quer'!F5432</f>
        <v>0</v>
      </c>
      <c r="G5432">
        <f>'Previous Trades Import_OMS Quer'!G5432</f>
        <v>0</v>
      </c>
      <c r="H5432">
        <f>'Previous Trades Import_OMS Quer'!H5432</f>
        <v>0</v>
      </c>
      <c r="I5432">
        <f>'Previous Trades Import_OMS Quer'!I5432</f>
        <v>0</v>
      </c>
      <c r="J5432">
        <f>'Previous Trades Import_OMS Quer'!J5432</f>
        <v>0</v>
      </c>
      <c r="K5432">
        <f>'Previous Trades Import_OMS Quer'!K5432</f>
        <v>0</v>
      </c>
      <c r="L5432">
        <f>'Previous Trades Import_OMS Quer'!L5432</f>
        <v>0</v>
      </c>
      <c r="M5432">
        <f>'Previous Trades Import_OMS Quer'!M5432</f>
        <v>0</v>
      </c>
      <c r="N5432">
        <f>'Previous Trades Import_OMS Quer'!N5432</f>
        <v>0</v>
      </c>
      <c r="O5432" t="str">
        <f>CLEAN('Previous Trades Import_OMS Quer'!O5432)</f>
        <v/>
      </c>
      <c r="Q5432" s="25">
        <f t="shared" si="168"/>
        <v>0</v>
      </c>
      <c r="R5432" s="25" t="e">
        <f>VLOOKUP(O5432,'Currency Balance'!$O$3:$Q$32,3,0)</f>
        <v>#N/A</v>
      </c>
      <c r="S5432" t="e">
        <f t="shared" si="169"/>
        <v>#N/A</v>
      </c>
    </row>
    <row r="5433" spans="1:19">
      <c r="A5433">
        <f>'Previous Trades Import_OMS Quer'!A5433</f>
        <v>0</v>
      </c>
      <c r="B5433">
        <f>'Previous Trades Import_OMS Quer'!B5433</f>
        <v>0</v>
      </c>
      <c r="C5433" s="22">
        <f>'Previous Trades Import_OMS Quer'!C5433</f>
        <v>0</v>
      </c>
      <c r="D5433">
        <f>'Previous Trades Import_OMS Quer'!D5433</f>
        <v>0</v>
      </c>
      <c r="E5433" s="22">
        <f>'Previous Trades Import_OMS Quer'!E5433</f>
        <v>0</v>
      </c>
      <c r="F5433">
        <f>'Previous Trades Import_OMS Quer'!F5433</f>
        <v>0</v>
      </c>
      <c r="G5433">
        <f>'Previous Trades Import_OMS Quer'!G5433</f>
        <v>0</v>
      </c>
      <c r="H5433">
        <f>'Previous Trades Import_OMS Quer'!H5433</f>
        <v>0</v>
      </c>
      <c r="I5433">
        <f>'Previous Trades Import_OMS Quer'!I5433</f>
        <v>0</v>
      </c>
      <c r="J5433">
        <f>'Previous Trades Import_OMS Quer'!J5433</f>
        <v>0</v>
      </c>
      <c r="K5433">
        <f>'Previous Trades Import_OMS Quer'!K5433</f>
        <v>0</v>
      </c>
      <c r="L5433">
        <f>'Previous Trades Import_OMS Quer'!L5433</f>
        <v>0</v>
      </c>
      <c r="M5433">
        <f>'Previous Trades Import_OMS Quer'!M5433</f>
        <v>0</v>
      </c>
      <c r="N5433">
        <f>'Previous Trades Import_OMS Quer'!N5433</f>
        <v>0</v>
      </c>
      <c r="O5433" t="str">
        <f>CLEAN('Previous Trades Import_OMS Quer'!O5433)</f>
        <v/>
      </c>
      <c r="Q5433" s="25">
        <f t="shared" si="168"/>
        <v>0</v>
      </c>
      <c r="R5433" s="25" t="e">
        <f>VLOOKUP(O5433,'Currency Balance'!$O$3:$Q$32,3,0)</f>
        <v>#N/A</v>
      </c>
      <c r="S5433" t="e">
        <f t="shared" si="169"/>
        <v>#N/A</v>
      </c>
    </row>
    <row r="5434" spans="1:19">
      <c r="A5434">
        <f>'Previous Trades Import_OMS Quer'!A5434</f>
        <v>0</v>
      </c>
      <c r="B5434">
        <f>'Previous Trades Import_OMS Quer'!B5434</f>
        <v>0</v>
      </c>
      <c r="C5434" s="22">
        <f>'Previous Trades Import_OMS Quer'!C5434</f>
        <v>0</v>
      </c>
      <c r="D5434">
        <f>'Previous Trades Import_OMS Quer'!D5434</f>
        <v>0</v>
      </c>
      <c r="E5434" s="22">
        <f>'Previous Trades Import_OMS Quer'!E5434</f>
        <v>0</v>
      </c>
      <c r="F5434">
        <f>'Previous Trades Import_OMS Quer'!F5434</f>
        <v>0</v>
      </c>
      <c r="G5434">
        <f>'Previous Trades Import_OMS Quer'!G5434</f>
        <v>0</v>
      </c>
      <c r="H5434">
        <f>'Previous Trades Import_OMS Quer'!H5434</f>
        <v>0</v>
      </c>
      <c r="I5434">
        <f>'Previous Trades Import_OMS Quer'!I5434</f>
        <v>0</v>
      </c>
      <c r="J5434">
        <f>'Previous Trades Import_OMS Quer'!J5434</f>
        <v>0</v>
      </c>
      <c r="K5434">
        <f>'Previous Trades Import_OMS Quer'!K5434</f>
        <v>0</v>
      </c>
      <c r="L5434">
        <f>'Previous Trades Import_OMS Quer'!L5434</f>
        <v>0</v>
      </c>
      <c r="M5434">
        <f>'Previous Trades Import_OMS Quer'!M5434</f>
        <v>0</v>
      </c>
      <c r="N5434">
        <f>'Previous Trades Import_OMS Quer'!N5434</f>
        <v>0</v>
      </c>
      <c r="O5434" t="str">
        <f>CLEAN('Previous Trades Import_OMS Quer'!O5434)</f>
        <v/>
      </c>
      <c r="Q5434" s="25">
        <f t="shared" si="168"/>
        <v>0</v>
      </c>
      <c r="R5434" s="25" t="e">
        <f>VLOOKUP(O5434,'Currency Balance'!$O$3:$Q$32,3,0)</f>
        <v>#N/A</v>
      </c>
      <c r="S5434" t="e">
        <f t="shared" si="169"/>
        <v>#N/A</v>
      </c>
    </row>
    <row r="5435" spans="1:19">
      <c r="A5435">
        <f>'Previous Trades Import_OMS Quer'!A5435</f>
        <v>0</v>
      </c>
      <c r="B5435">
        <f>'Previous Trades Import_OMS Quer'!B5435</f>
        <v>0</v>
      </c>
      <c r="C5435" s="22">
        <f>'Previous Trades Import_OMS Quer'!C5435</f>
        <v>0</v>
      </c>
      <c r="D5435">
        <f>'Previous Trades Import_OMS Quer'!D5435</f>
        <v>0</v>
      </c>
      <c r="E5435" s="22">
        <f>'Previous Trades Import_OMS Quer'!E5435</f>
        <v>0</v>
      </c>
      <c r="F5435">
        <f>'Previous Trades Import_OMS Quer'!F5435</f>
        <v>0</v>
      </c>
      <c r="G5435">
        <f>'Previous Trades Import_OMS Quer'!G5435</f>
        <v>0</v>
      </c>
      <c r="H5435">
        <f>'Previous Trades Import_OMS Quer'!H5435</f>
        <v>0</v>
      </c>
      <c r="I5435">
        <f>'Previous Trades Import_OMS Quer'!I5435</f>
        <v>0</v>
      </c>
      <c r="J5435">
        <f>'Previous Trades Import_OMS Quer'!J5435</f>
        <v>0</v>
      </c>
      <c r="K5435">
        <f>'Previous Trades Import_OMS Quer'!K5435</f>
        <v>0</v>
      </c>
      <c r="L5435">
        <f>'Previous Trades Import_OMS Quer'!L5435</f>
        <v>0</v>
      </c>
      <c r="M5435">
        <f>'Previous Trades Import_OMS Quer'!M5435</f>
        <v>0</v>
      </c>
      <c r="N5435">
        <f>'Previous Trades Import_OMS Quer'!N5435</f>
        <v>0</v>
      </c>
      <c r="O5435" t="str">
        <f>CLEAN('Previous Trades Import_OMS Quer'!O5435)</f>
        <v/>
      </c>
      <c r="Q5435" s="25">
        <f t="shared" si="168"/>
        <v>0</v>
      </c>
      <c r="R5435" s="25" t="e">
        <f>VLOOKUP(O5435,'Currency Balance'!$O$3:$Q$32,3,0)</f>
        <v>#N/A</v>
      </c>
      <c r="S5435" t="e">
        <f t="shared" si="169"/>
        <v>#N/A</v>
      </c>
    </row>
    <row r="5436" spans="1:19">
      <c r="A5436">
        <f>'Previous Trades Import_OMS Quer'!A5436</f>
        <v>0</v>
      </c>
      <c r="B5436">
        <f>'Previous Trades Import_OMS Quer'!B5436</f>
        <v>0</v>
      </c>
      <c r="C5436" s="22">
        <f>'Previous Trades Import_OMS Quer'!C5436</f>
        <v>0</v>
      </c>
      <c r="D5436">
        <f>'Previous Trades Import_OMS Quer'!D5436</f>
        <v>0</v>
      </c>
      <c r="E5436" s="22">
        <f>'Previous Trades Import_OMS Quer'!E5436</f>
        <v>0</v>
      </c>
      <c r="F5436">
        <f>'Previous Trades Import_OMS Quer'!F5436</f>
        <v>0</v>
      </c>
      <c r="G5436">
        <f>'Previous Trades Import_OMS Quer'!G5436</f>
        <v>0</v>
      </c>
      <c r="H5436">
        <f>'Previous Trades Import_OMS Quer'!H5436</f>
        <v>0</v>
      </c>
      <c r="I5436">
        <f>'Previous Trades Import_OMS Quer'!I5436</f>
        <v>0</v>
      </c>
      <c r="J5436">
        <f>'Previous Trades Import_OMS Quer'!J5436</f>
        <v>0</v>
      </c>
      <c r="K5436">
        <f>'Previous Trades Import_OMS Quer'!K5436</f>
        <v>0</v>
      </c>
      <c r="L5436">
        <f>'Previous Trades Import_OMS Quer'!L5436</f>
        <v>0</v>
      </c>
      <c r="M5436">
        <f>'Previous Trades Import_OMS Quer'!M5436</f>
        <v>0</v>
      </c>
      <c r="N5436">
        <f>'Previous Trades Import_OMS Quer'!N5436</f>
        <v>0</v>
      </c>
      <c r="O5436" t="str">
        <f>CLEAN('Previous Trades Import_OMS Quer'!O5436)</f>
        <v/>
      </c>
      <c r="Q5436" s="25">
        <f t="shared" si="168"/>
        <v>0</v>
      </c>
      <c r="R5436" s="25" t="e">
        <f>VLOOKUP(O5436,'Currency Balance'!$O$3:$Q$32,3,0)</f>
        <v>#N/A</v>
      </c>
      <c r="S5436" t="e">
        <f t="shared" si="169"/>
        <v>#N/A</v>
      </c>
    </row>
    <row r="5437" spans="1:19">
      <c r="A5437">
        <f>'Previous Trades Import_OMS Quer'!A5437</f>
        <v>0</v>
      </c>
      <c r="B5437">
        <f>'Previous Trades Import_OMS Quer'!B5437</f>
        <v>0</v>
      </c>
      <c r="C5437" s="22">
        <f>'Previous Trades Import_OMS Quer'!C5437</f>
        <v>0</v>
      </c>
      <c r="D5437">
        <f>'Previous Trades Import_OMS Quer'!D5437</f>
        <v>0</v>
      </c>
      <c r="E5437" s="22">
        <f>'Previous Trades Import_OMS Quer'!E5437</f>
        <v>0</v>
      </c>
      <c r="F5437">
        <f>'Previous Trades Import_OMS Quer'!F5437</f>
        <v>0</v>
      </c>
      <c r="G5437">
        <f>'Previous Trades Import_OMS Quer'!G5437</f>
        <v>0</v>
      </c>
      <c r="H5437">
        <f>'Previous Trades Import_OMS Quer'!H5437</f>
        <v>0</v>
      </c>
      <c r="I5437">
        <f>'Previous Trades Import_OMS Quer'!I5437</f>
        <v>0</v>
      </c>
      <c r="J5437">
        <f>'Previous Trades Import_OMS Quer'!J5437</f>
        <v>0</v>
      </c>
      <c r="K5437">
        <f>'Previous Trades Import_OMS Quer'!K5437</f>
        <v>0</v>
      </c>
      <c r="L5437">
        <f>'Previous Trades Import_OMS Quer'!L5437</f>
        <v>0</v>
      </c>
      <c r="M5437">
        <f>'Previous Trades Import_OMS Quer'!M5437</f>
        <v>0</v>
      </c>
      <c r="N5437">
        <f>'Previous Trades Import_OMS Quer'!N5437</f>
        <v>0</v>
      </c>
      <c r="O5437" t="str">
        <f>CLEAN('Previous Trades Import_OMS Quer'!O5437)</f>
        <v/>
      </c>
      <c r="Q5437" s="25">
        <f t="shared" si="168"/>
        <v>0</v>
      </c>
      <c r="R5437" s="25" t="e">
        <f>VLOOKUP(O5437,'Currency Balance'!$O$3:$Q$32,3,0)</f>
        <v>#N/A</v>
      </c>
      <c r="S5437" t="e">
        <f t="shared" si="169"/>
        <v>#N/A</v>
      </c>
    </row>
    <row r="5438" spans="1:19">
      <c r="A5438">
        <f>'Previous Trades Import_OMS Quer'!A5438</f>
        <v>0</v>
      </c>
      <c r="B5438">
        <f>'Previous Trades Import_OMS Quer'!B5438</f>
        <v>0</v>
      </c>
      <c r="C5438" s="22">
        <f>'Previous Trades Import_OMS Quer'!C5438</f>
        <v>0</v>
      </c>
      <c r="D5438">
        <f>'Previous Trades Import_OMS Quer'!D5438</f>
        <v>0</v>
      </c>
      <c r="E5438" s="22">
        <f>'Previous Trades Import_OMS Quer'!E5438</f>
        <v>0</v>
      </c>
      <c r="F5438">
        <f>'Previous Trades Import_OMS Quer'!F5438</f>
        <v>0</v>
      </c>
      <c r="G5438">
        <f>'Previous Trades Import_OMS Quer'!G5438</f>
        <v>0</v>
      </c>
      <c r="H5438">
        <f>'Previous Trades Import_OMS Quer'!H5438</f>
        <v>0</v>
      </c>
      <c r="I5438">
        <f>'Previous Trades Import_OMS Quer'!I5438</f>
        <v>0</v>
      </c>
      <c r="J5438">
        <f>'Previous Trades Import_OMS Quer'!J5438</f>
        <v>0</v>
      </c>
      <c r="K5438">
        <f>'Previous Trades Import_OMS Quer'!K5438</f>
        <v>0</v>
      </c>
      <c r="L5438">
        <f>'Previous Trades Import_OMS Quer'!L5438</f>
        <v>0</v>
      </c>
      <c r="M5438">
        <f>'Previous Trades Import_OMS Quer'!M5438</f>
        <v>0</v>
      </c>
      <c r="N5438">
        <f>'Previous Trades Import_OMS Quer'!N5438</f>
        <v>0</v>
      </c>
      <c r="O5438" t="str">
        <f>CLEAN('Previous Trades Import_OMS Quer'!O5438)</f>
        <v/>
      </c>
      <c r="Q5438" s="25">
        <f t="shared" si="168"/>
        <v>0</v>
      </c>
      <c r="R5438" s="25" t="e">
        <f>VLOOKUP(O5438,'Currency Balance'!$O$3:$Q$32,3,0)</f>
        <v>#N/A</v>
      </c>
      <c r="S5438" t="e">
        <f t="shared" si="169"/>
        <v>#N/A</v>
      </c>
    </row>
    <row r="5439" spans="1:19">
      <c r="A5439">
        <f>'Previous Trades Import_OMS Quer'!A5439</f>
        <v>0</v>
      </c>
      <c r="B5439">
        <f>'Previous Trades Import_OMS Quer'!B5439</f>
        <v>0</v>
      </c>
      <c r="C5439" s="22">
        <f>'Previous Trades Import_OMS Quer'!C5439</f>
        <v>0</v>
      </c>
      <c r="D5439">
        <f>'Previous Trades Import_OMS Quer'!D5439</f>
        <v>0</v>
      </c>
      <c r="E5439" s="22">
        <f>'Previous Trades Import_OMS Quer'!E5439</f>
        <v>0</v>
      </c>
      <c r="F5439">
        <f>'Previous Trades Import_OMS Quer'!F5439</f>
        <v>0</v>
      </c>
      <c r="G5439">
        <f>'Previous Trades Import_OMS Quer'!G5439</f>
        <v>0</v>
      </c>
      <c r="H5439">
        <f>'Previous Trades Import_OMS Quer'!H5439</f>
        <v>0</v>
      </c>
      <c r="I5439">
        <f>'Previous Trades Import_OMS Quer'!I5439</f>
        <v>0</v>
      </c>
      <c r="J5439">
        <f>'Previous Trades Import_OMS Quer'!J5439</f>
        <v>0</v>
      </c>
      <c r="K5439">
        <f>'Previous Trades Import_OMS Quer'!K5439</f>
        <v>0</v>
      </c>
      <c r="L5439">
        <f>'Previous Trades Import_OMS Quer'!L5439</f>
        <v>0</v>
      </c>
      <c r="M5439">
        <f>'Previous Trades Import_OMS Quer'!M5439</f>
        <v>0</v>
      </c>
      <c r="N5439">
        <f>'Previous Trades Import_OMS Quer'!N5439</f>
        <v>0</v>
      </c>
      <c r="O5439" t="str">
        <f>CLEAN('Previous Trades Import_OMS Quer'!O5439)</f>
        <v/>
      </c>
      <c r="Q5439" s="25">
        <f t="shared" si="168"/>
        <v>0</v>
      </c>
      <c r="R5439" s="25" t="e">
        <f>VLOOKUP(O5439,'Currency Balance'!$O$3:$Q$32,3,0)</f>
        <v>#N/A</v>
      </c>
      <c r="S5439" t="e">
        <f t="shared" si="169"/>
        <v>#N/A</v>
      </c>
    </row>
    <row r="5440" spans="1:19">
      <c r="A5440">
        <f>'Previous Trades Import_OMS Quer'!A5440</f>
        <v>0</v>
      </c>
      <c r="B5440">
        <f>'Previous Trades Import_OMS Quer'!B5440</f>
        <v>0</v>
      </c>
      <c r="C5440" s="22">
        <f>'Previous Trades Import_OMS Quer'!C5440</f>
        <v>0</v>
      </c>
      <c r="D5440">
        <f>'Previous Trades Import_OMS Quer'!D5440</f>
        <v>0</v>
      </c>
      <c r="E5440" s="22">
        <f>'Previous Trades Import_OMS Quer'!E5440</f>
        <v>0</v>
      </c>
      <c r="F5440">
        <f>'Previous Trades Import_OMS Quer'!F5440</f>
        <v>0</v>
      </c>
      <c r="G5440">
        <f>'Previous Trades Import_OMS Quer'!G5440</f>
        <v>0</v>
      </c>
      <c r="H5440">
        <f>'Previous Trades Import_OMS Quer'!H5440</f>
        <v>0</v>
      </c>
      <c r="I5440">
        <f>'Previous Trades Import_OMS Quer'!I5440</f>
        <v>0</v>
      </c>
      <c r="J5440">
        <f>'Previous Trades Import_OMS Quer'!J5440</f>
        <v>0</v>
      </c>
      <c r="K5440">
        <f>'Previous Trades Import_OMS Quer'!K5440</f>
        <v>0</v>
      </c>
      <c r="L5440">
        <f>'Previous Trades Import_OMS Quer'!L5440</f>
        <v>0</v>
      </c>
      <c r="M5440">
        <f>'Previous Trades Import_OMS Quer'!M5440</f>
        <v>0</v>
      </c>
      <c r="N5440">
        <f>'Previous Trades Import_OMS Quer'!N5440</f>
        <v>0</v>
      </c>
      <c r="O5440" t="str">
        <f>CLEAN('Previous Trades Import_OMS Quer'!O5440)</f>
        <v/>
      </c>
      <c r="Q5440" s="25">
        <f t="shared" si="168"/>
        <v>0</v>
      </c>
      <c r="R5440" s="25" t="e">
        <f>VLOOKUP(O5440,'Currency Balance'!$O$3:$Q$32,3,0)</f>
        <v>#N/A</v>
      </c>
      <c r="S5440" t="e">
        <f t="shared" si="169"/>
        <v>#N/A</v>
      </c>
    </row>
    <row r="5441" spans="1:19">
      <c r="A5441">
        <f>'Previous Trades Import_OMS Quer'!A5441</f>
        <v>0</v>
      </c>
      <c r="B5441">
        <f>'Previous Trades Import_OMS Quer'!B5441</f>
        <v>0</v>
      </c>
      <c r="C5441" s="22">
        <f>'Previous Trades Import_OMS Quer'!C5441</f>
        <v>0</v>
      </c>
      <c r="D5441">
        <f>'Previous Trades Import_OMS Quer'!D5441</f>
        <v>0</v>
      </c>
      <c r="E5441" s="22">
        <f>'Previous Trades Import_OMS Quer'!E5441</f>
        <v>0</v>
      </c>
      <c r="F5441">
        <f>'Previous Trades Import_OMS Quer'!F5441</f>
        <v>0</v>
      </c>
      <c r="G5441">
        <f>'Previous Trades Import_OMS Quer'!G5441</f>
        <v>0</v>
      </c>
      <c r="H5441">
        <f>'Previous Trades Import_OMS Quer'!H5441</f>
        <v>0</v>
      </c>
      <c r="I5441">
        <f>'Previous Trades Import_OMS Quer'!I5441</f>
        <v>0</v>
      </c>
      <c r="J5441">
        <f>'Previous Trades Import_OMS Quer'!J5441</f>
        <v>0</v>
      </c>
      <c r="K5441">
        <f>'Previous Trades Import_OMS Quer'!K5441</f>
        <v>0</v>
      </c>
      <c r="L5441">
        <f>'Previous Trades Import_OMS Quer'!L5441</f>
        <v>0</v>
      </c>
      <c r="M5441">
        <f>'Previous Trades Import_OMS Quer'!M5441</f>
        <v>0</v>
      </c>
      <c r="N5441">
        <f>'Previous Trades Import_OMS Quer'!N5441</f>
        <v>0</v>
      </c>
      <c r="O5441" t="str">
        <f>CLEAN('Previous Trades Import_OMS Quer'!O5441)</f>
        <v/>
      </c>
      <c r="Q5441" s="25">
        <f t="shared" si="168"/>
        <v>0</v>
      </c>
      <c r="R5441" s="25" t="e">
        <f>VLOOKUP(O5441,'Currency Balance'!$O$3:$Q$32,3,0)</f>
        <v>#N/A</v>
      </c>
      <c r="S5441" t="e">
        <f t="shared" si="169"/>
        <v>#N/A</v>
      </c>
    </row>
    <row r="5442" spans="1:19">
      <c r="A5442">
        <f>'Previous Trades Import_OMS Quer'!A5442</f>
        <v>0</v>
      </c>
      <c r="B5442">
        <f>'Previous Trades Import_OMS Quer'!B5442</f>
        <v>0</v>
      </c>
      <c r="C5442" s="22">
        <f>'Previous Trades Import_OMS Quer'!C5442</f>
        <v>0</v>
      </c>
      <c r="D5442">
        <f>'Previous Trades Import_OMS Quer'!D5442</f>
        <v>0</v>
      </c>
      <c r="E5442" s="22">
        <f>'Previous Trades Import_OMS Quer'!E5442</f>
        <v>0</v>
      </c>
      <c r="F5442">
        <f>'Previous Trades Import_OMS Quer'!F5442</f>
        <v>0</v>
      </c>
      <c r="G5442">
        <f>'Previous Trades Import_OMS Quer'!G5442</f>
        <v>0</v>
      </c>
      <c r="H5442">
        <f>'Previous Trades Import_OMS Quer'!H5442</f>
        <v>0</v>
      </c>
      <c r="I5442">
        <f>'Previous Trades Import_OMS Quer'!I5442</f>
        <v>0</v>
      </c>
      <c r="J5442">
        <f>'Previous Trades Import_OMS Quer'!J5442</f>
        <v>0</v>
      </c>
      <c r="K5442">
        <f>'Previous Trades Import_OMS Quer'!K5442</f>
        <v>0</v>
      </c>
      <c r="L5442">
        <f>'Previous Trades Import_OMS Quer'!L5442</f>
        <v>0</v>
      </c>
      <c r="M5442">
        <f>'Previous Trades Import_OMS Quer'!M5442</f>
        <v>0</v>
      </c>
      <c r="N5442">
        <f>'Previous Trades Import_OMS Quer'!N5442</f>
        <v>0</v>
      </c>
      <c r="O5442" t="str">
        <f>CLEAN('Previous Trades Import_OMS Quer'!O5442)</f>
        <v/>
      </c>
      <c r="Q5442" s="25">
        <f t="shared" ref="Q5442:Q5505" si="170">IF(G5442="sell",M5442,-M5442)</f>
        <v>0</v>
      </c>
      <c r="R5442" s="25" t="e">
        <f>VLOOKUP(O5442,'Currency Balance'!$O$3:$Q$32,3,0)</f>
        <v>#N/A</v>
      </c>
      <c r="S5442" t="e">
        <f t="shared" ref="S5442:S5505" si="171">Q5442/R5442</f>
        <v>#N/A</v>
      </c>
    </row>
    <row r="5443" spans="1:19">
      <c r="A5443">
        <f>'Previous Trades Import_OMS Quer'!A5443</f>
        <v>0</v>
      </c>
      <c r="B5443">
        <f>'Previous Trades Import_OMS Quer'!B5443</f>
        <v>0</v>
      </c>
      <c r="C5443" s="22">
        <f>'Previous Trades Import_OMS Quer'!C5443</f>
        <v>0</v>
      </c>
      <c r="D5443">
        <f>'Previous Trades Import_OMS Quer'!D5443</f>
        <v>0</v>
      </c>
      <c r="E5443" s="22">
        <f>'Previous Trades Import_OMS Quer'!E5443</f>
        <v>0</v>
      </c>
      <c r="F5443">
        <f>'Previous Trades Import_OMS Quer'!F5443</f>
        <v>0</v>
      </c>
      <c r="G5443">
        <f>'Previous Trades Import_OMS Quer'!G5443</f>
        <v>0</v>
      </c>
      <c r="H5443">
        <f>'Previous Trades Import_OMS Quer'!H5443</f>
        <v>0</v>
      </c>
      <c r="I5443">
        <f>'Previous Trades Import_OMS Quer'!I5443</f>
        <v>0</v>
      </c>
      <c r="J5443">
        <f>'Previous Trades Import_OMS Quer'!J5443</f>
        <v>0</v>
      </c>
      <c r="K5443">
        <f>'Previous Trades Import_OMS Quer'!K5443</f>
        <v>0</v>
      </c>
      <c r="L5443">
        <f>'Previous Trades Import_OMS Quer'!L5443</f>
        <v>0</v>
      </c>
      <c r="M5443">
        <f>'Previous Trades Import_OMS Quer'!M5443</f>
        <v>0</v>
      </c>
      <c r="N5443">
        <f>'Previous Trades Import_OMS Quer'!N5443</f>
        <v>0</v>
      </c>
      <c r="O5443" t="str">
        <f>CLEAN('Previous Trades Import_OMS Quer'!O5443)</f>
        <v/>
      </c>
      <c r="Q5443" s="25">
        <f t="shared" si="170"/>
        <v>0</v>
      </c>
      <c r="R5443" s="25" t="e">
        <f>VLOOKUP(O5443,'Currency Balance'!$O$3:$Q$32,3,0)</f>
        <v>#N/A</v>
      </c>
      <c r="S5443" t="e">
        <f t="shared" si="171"/>
        <v>#N/A</v>
      </c>
    </row>
    <row r="5444" spans="1:19">
      <c r="A5444">
        <f>'Previous Trades Import_OMS Quer'!A5444</f>
        <v>0</v>
      </c>
      <c r="B5444">
        <f>'Previous Trades Import_OMS Quer'!B5444</f>
        <v>0</v>
      </c>
      <c r="C5444" s="22">
        <f>'Previous Trades Import_OMS Quer'!C5444</f>
        <v>0</v>
      </c>
      <c r="D5444">
        <f>'Previous Trades Import_OMS Quer'!D5444</f>
        <v>0</v>
      </c>
      <c r="E5444" s="22">
        <f>'Previous Trades Import_OMS Quer'!E5444</f>
        <v>0</v>
      </c>
      <c r="F5444">
        <f>'Previous Trades Import_OMS Quer'!F5444</f>
        <v>0</v>
      </c>
      <c r="G5444">
        <f>'Previous Trades Import_OMS Quer'!G5444</f>
        <v>0</v>
      </c>
      <c r="H5444">
        <f>'Previous Trades Import_OMS Quer'!H5444</f>
        <v>0</v>
      </c>
      <c r="I5444">
        <f>'Previous Trades Import_OMS Quer'!I5444</f>
        <v>0</v>
      </c>
      <c r="J5444">
        <f>'Previous Trades Import_OMS Quer'!J5444</f>
        <v>0</v>
      </c>
      <c r="K5444">
        <f>'Previous Trades Import_OMS Quer'!K5444</f>
        <v>0</v>
      </c>
      <c r="L5444">
        <f>'Previous Trades Import_OMS Quer'!L5444</f>
        <v>0</v>
      </c>
      <c r="M5444">
        <f>'Previous Trades Import_OMS Quer'!M5444</f>
        <v>0</v>
      </c>
      <c r="N5444">
        <f>'Previous Trades Import_OMS Quer'!N5444</f>
        <v>0</v>
      </c>
      <c r="O5444" t="str">
        <f>CLEAN('Previous Trades Import_OMS Quer'!O5444)</f>
        <v/>
      </c>
      <c r="Q5444" s="25">
        <f t="shared" si="170"/>
        <v>0</v>
      </c>
      <c r="R5444" s="25" t="e">
        <f>VLOOKUP(O5444,'Currency Balance'!$O$3:$Q$32,3,0)</f>
        <v>#N/A</v>
      </c>
      <c r="S5444" t="e">
        <f t="shared" si="171"/>
        <v>#N/A</v>
      </c>
    </row>
    <row r="5445" spans="1:19">
      <c r="A5445">
        <f>'Previous Trades Import_OMS Quer'!A5445</f>
        <v>0</v>
      </c>
      <c r="B5445">
        <f>'Previous Trades Import_OMS Quer'!B5445</f>
        <v>0</v>
      </c>
      <c r="C5445" s="22">
        <f>'Previous Trades Import_OMS Quer'!C5445</f>
        <v>0</v>
      </c>
      <c r="D5445">
        <f>'Previous Trades Import_OMS Quer'!D5445</f>
        <v>0</v>
      </c>
      <c r="E5445" s="22">
        <f>'Previous Trades Import_OMS Quer'!E5445</f>
        <v>0</v>
      </c>
      <c r="F5445">
        <f>'Previous Trades Import_OMS Quer'!F5445</f>
        <v>0</v>
      </c>
      <c r="G5445">
        <f>'Previous Trades Import_OMS Quer'!G5445</f>
        <v>0</v>
      </c>
      <c r="H5445">
        <f>'Previous Trades Import_OMS Quer'!H5445</f>
        <v>0</v>
      </c>
      <c r="I5445">
        <f>'Previous Trades Import_OMS Quer'!I5445</f>
        <v>0</v>
      </c>
      <c r="J5445">
        <f>'Previous Trades Import_OMS Quer'!J5445</f>
        <v>0</v>
      </c>
      <c r="K5445">
        <f>'Previous Trades Import_OMS Quer'!K5445</f>
        <v>0</v>
      </c>
      <c r="L5445">
        <f>'Previous Trades Import_OMS Quer'!L5445</f>
        <v>0</v>
      </c>
      <c r="M5445">
        <f>'Previous Trades Import_OMS Quer'!M5445</f>
        <v>0</v>
      </c>
      <c r="N5445">
        <f>'Previous Trades Import_OMS Quer'!N5445</f>
        <v>0</v>
      </c>
      <c r="O5445" t="str">
        <f>CLEAN('Previous Trades Import_OMS Quer'!O5445)</f>
        <v/>
      </c>
      <c r="Q5445" s="25">
        <f t="shared" si="170"/>
        <v>0</v>
      </c>
      <c r="R5445" s="25" t="e">
        <f>VLOOKUP(O5445,'Currency Balance'!$O$3:$Q$32,3,0)</f>
        <v>#N/A</v>
      </c>
      <c r="S5445" t="e">
        <f t="shared" si="171"/>
        <v>#N/A</v>
      </c>
    </row>
    <row r="5446" spans="1:19">
      <c r="A5446">
        <f>'Previous Trades Import_OMS Quer'!A5446</f>
        <v>0</v>
      </c>
      <c r="B5446">
        <f>'Previous Trades Import_OMS Quer'!B5446</f>
        <v>0</v>
      </c>
      <c r="C5446" s="22">
        <f>'Previous Trades Import_OMS Quer'!C5446</f>
        <v>0</v>
      </c>
      <c r="D5446">
        <f>'Previous Trades Import_OMS Quer'!D5446</f>
        <v>0</v>
      </c>
      <c r="E5446" s="22">
        <f>'Previous Trades Import_OMS Quer'!E5446</f>
        <v>0</v>
      </c>
      <c r="F5446">
        <f>'Previous Trades Import_OMS Quer'!F5446</f>
        <v>0</v>
      </c>
      <c r="G5446">
        <f>'Previous Trades Import_OMS Quer'!G5446</f>
        <v>0</v>
      </c>
      <c r="H5446">
        <f>'Previous Trades Import_OMS Quer'!H5446</f>
        <v>0</v>
      </c>
      <c r="I5446">
        <f>'Previous Trades Import_OMS Quer'!I5446</f>
        <v>0</v>
      </c>
      <c r="J5446">
        <f>'Previous Trades Import_OMS Quer'!J5446</f>
        <v>0</v>
      </c>
      <c r="K5446">
        <f>'Previous Trades Import_OMS Quer'!K5446</f>
        <v>0</v>
      </c>
      <c r="L5446">
        <f>'Previous Trades Import_OMS Quer'!L5446</f>
        <v>0</v>
      </c>
      <c r="M5446">
        <f>'Previous Trades Import_OMS Quer'!M5446</f>
        <v>0</v>
      </c>
      <c r="N5446">
        <f>'Previous Trades Import_OMS Quer'!N5446</f>
        <v>0</v>
      </c>
      <c r="O5446" t="str">
        <f>CLEAN('Previous Trades Import_OMS Quer'!O5446)</f>
        <v/>
      </c>
      <c r="Q5446" s="25">
        <f t="shared" si="170"/>
        <v>0</v>
      </c>
      <c r="R5446" s="25" t="e">
        <f>VLOOKUP(O5446,'Currency Balance'!$O$3:$Q$32,3,0)</f>
        <v>#N/A</v>
      </c>
      <c r="S5446" t="e">
        <f t="shared" si="171"/>
        <v>#N/A</v>
      </c>
    </row>
    <row r="5447" spans="1:19">
      <c r="A5447">
        <f>'Previous Trades Import_OMS Quer'!A5447</f>
        <v>0</v>
      </c>
      <c r="B5447">
        <f>'Previous Trades Import_OMS Quer'!B5447</f>
        <v>0</v>
      </c>
      <c r="C5447" s="22">
        <f>'Previous Trades Import_OMS Quer'!C5447</f>
        <v>0</v>
      </c>
      <c r="D5447">
        <f>'Previous Trades Import_OMS Quer'!D5447</f>
        <v>0</v>
      </c>
      <c r="E5447" s="22">
        <f>'Previous Trades Import_OMS Quer'!E5447</f>
        <v>0</v>
      </c>
      <c r="F5447">
        <f>'Previous Trades Import_OMS Quer'!F5447</f>
        <v>0</v>
      </c>
      <c r="G5447">
        <f>'Previous Trades Import_OMS Quer'!G5447</f>
        <v>0</v>
      </c>
      <c r="H5447">
        <f>'Previous Trades Import_OMS Quer'!H5447</f>
        <v>0</v>
      </c>
      <c r="I5447">
        <f>'Previous Trades Import_OMS Quer'!I5447</f>
        <v>0</v>
      </c>
      <c r="J5447">
        <f>'Previous Trades Import_OMS Quer'!J5447</f>
        <v>0</v>
      </c>
      <c r="K5447">
        <f>'Previous Trades Import_OMS Quer'!K5447</f>
        <v>0</v>
      </c>
      <c r="L5447">
        <f>'Previous Trades Import_OMS Quer'!L5447</f>
        <v>0</v>
      </c>
      <c r="M5447">
        <f>'Previous Trades Import_OMS Quer'!M5447</f>
        <v>0</v>
      </c>
      <c r="N5447">
        <f>'Previous Trades Import_OMS Quer'!N5447</f>
        <v>0</v>
      </c>
      <c r="O5447" t="str">
        <f>CLEAN('Previous Trades Import_OMS Quer'!O5447)</f>
        <v/>
      </c>
      <c r="Q5447" s="25">
        <f t="shared" si="170"/>
        <v>0</v>
      </c>
      <c r="R5447" s="25" t="e">
        <f>VLOOKUP(O5447,'Currency Balance'!$O$3:$Q$32,3,0)</f>
        <v>#N/A</v>
      </c>
      <c r="S5447" t="e">
        <f t="shared" si="171"/>
        <v>#N/A</v>
      </c>
    </row>
    <row r="5448" spans="1:19">
      <c r="A5448">
        <f>'Previous Trades Import_OMS Quer'!A5448</f>
        <v>0</v>
      </c>
      <c r="B5448">
        <f>'Previous Trades Import_OMS Quer'!B5448</f>
        <v>0</v>
      </c>
      <c r="C5448" s="22">
        <f>'Previous Trades Import_OMS Quer'!C5448</f>
        <v>0</v>
      </c>
      <c r="D5448">
        <f>'Previous Trades Import_OMS Quer'!D5448</f>
        <v>0</v>
      </c>
      <c r="E5448" s="22">
        <f>'Previous Trades Import_OMS Quer'!E5448</f>
        <v>0</v>
      </c>
      <c r="F5448">
        <f>'Previous Trades Import_OMS Quer'!F5448</f>
        <v>0</v>
      </c>
      <c r="G5448">
        <f>'Previous Trades Import_OMS Quer'!G5448</f>
        <v>0</v>
      </c>
      <c r="H5448">
        <f>'Previous Trades Import_OMS Quer'!H5448</f>
        <v>0</v>
      </c>
      <c r="I5448">
        <f>'Previous Trades Import_OMS Quer'!I5448</f>
        <v>0</v>
      </c>
      <c r="J5448">
        <f>'Previous Trades Import_OMS Quer'!J5448</f>
        <v>0</v>
      </c>
      <c r="K5448">
        <f>'Previous Trades Import_OMS Quer'!K5448</f>
        <v>0</v>
      </c>
      <c r="L5448">
        <f>'Previous Trades Import_OMS Quer'!L5448</f>
        <v>0</v>
      </c>
      <c r="M5448">
        <f>'Previous Trades Import_OMS Quer'!M5448</f>
        <v>0</v>
      </c>
      <c r="N5448">
        <f>'Previous Trades Import_OMS Quer'!N5448</f>
        <v>0</v>
      </c>
      <c r="O5448" t="str">
        <f>CLEAN('Previous Trades Import_OMS Quer'!O5448)</f>
        <v/>
      </c>
      <c r="Q5448" s="25">
        <f t="shared" si="170"/>
        <v>0</v>
      </c>
      <c r="R5448" s="25" t="e">
        <f>VLOOKUP(O5448,'Currency Balance'!$O$3:$Q$32,3,0)</f>
        <v>#N/A</v>
      </c>
      <c r="S5448" t="e">
        <f t="shared" si="171"/>
        <v>#N/A</v>
      </c>
    </row>
    <row r="5449" spans="1:19">
      <c r="A5449">
        <f>'Previous Trades Import_OMS Quer'!A5449</f>
        <v>0</v>
      </c>
      <c r="B5449">
        <f>'Previous Trades Import_OMS Quer'!B5449</f>
        <v>0</v>
      </c>
      <c r="C5449" s="22">
        <f>'Previous Trades Import_OMS Quer'!C5449</f>
        <v>0</v>
      </c>
      <c r="D5449">
        <f>'Previous Trades Import_OMS Quer'!D5449</f>
        <v>0</v>
      </c>
      <c r="E5449" s="22">
        <f>'Previous Trades Import_OMS Quer'!E5449</f>
        <v>0</v>
      </c>
      <c r="F5449">
        <f>'Previous Trades Import_OMS Quer'!F5449</f>
        <v>0</v>
      </c>
      <c r="G5449">
        <f>'Previous Trades Import_OMS Quer'!G5449</f>
        <v>0</v>
      </c>
      <c r="H5449">
        <f>'Previous Trades Import_OMS Quer'!H5449</f>
        <v>0</v>
      </c>
      <c r="I5449">
        <f>'Previous Trades Import_OMS Quer'!I5449</f>
        <v>0</v>
      </c>
      <c r="J5449">
        <f>'Previous Trades Import_OMS Quer'!J5449</f>
        <v>0</v>
      </c>
      <c r="K5449">
        <f>'Previous Trades Import_OMS Quer'!K5449</f>
        <v>0</v>
      </c>
      <c r="L5449">
        <f>'Previous Trades Import_OMS Quer'!L5449</f>
        <v>0</v>
      </c>
      <c r="M5449">
        <f>'Previous Trades Import_OMS Quer'!M5449</f>
        <v>0</v>
      </c>
      <c r="N5449">
        <f>'Previous Trades Import_OMS Quer'!N5449</f>
        <v>0</v>
      </c>
      <c r="O5449" t="str">
        <f>CLEAN('Previous Trades Import_OMS Quer'!O5449)</f>
        <v/>
      </c>
      <c r="Q5449" s="25">
        <f t="shared" si="170"/>
        <v>0</v>
      </c>
      <c r="R5449" s="25" t="e">
        <f>VLOOKUP(O5449,'Currency Balance'!$O$3:$Q$32,3,0)</f>
        <v>#N/A</v>
      </c>
      <c r="S5449" t="e">
        <f t="shared" si="171"/>
        <v>#N/A</v>
      </c>
    </row>
    <row r="5450" spans="1:19">
      <c r="A5450">
        <f>'Previous Trades Import_OMS Quer'!A5450</f>
        <v>0</v>
      </c>
      <c r="B5450">
        <f>'Previous Trades Import_OMS Quer'!B5450</f>
        <v>0</v>
      </c>
      <c r="C5450" s="22">
        <f>'Previous Trades Import_OMS Quer'!C5450</f>
        <v>0</v>
      </c>
      <c r="D5450">
        <f>'Previous Trades Import_OMS Quer'!D5450</f>
        <v>0</v>
      </c>
      <c r="E5450" s="22">
        <f>'Previous Trades Import_OMS Quer'!E5450</f>
        <v>0</v>
      </c>
      <c r="F5450">
        <f>'Previous Trades Import_OMS Quer'!F5450</f>
        <v>0</v>
      </c>
      <c r="G5450">
        <f>'Previous Trades Import_OMS Quer'!G5450</f>
        <v>0</v>
      </c>
      <c r="H5450">
        <f>'Previous Trades Import_OMS Quer'!H5450</f>
        <v>0</v>
      </c>
      <c r="I5450">
        <f>'Previous Trades Import_OMS Quer'!I5450</f>
        <v>0</v>
      </c>
      <c r="J5450">
        <f>'Previous Trades Import_OMS Quer'!J5450</f>
        <v>0</v>
      </c>
      <c r="K5450">
        <f>'Previous Trades Import_OMS Quer'!K5450</f>
        <v>0</v>
      </c>
      <c r="L5450">
        <f>'Previous Trades Import_OMS Quer'!L5450</f>
        <v>0</v>
      </c>
      <c r="M5450">
        <f>'Previous Trades Import_OMS Quer'!M5450</f>
        <v>0</v>
      </c>
      <c r="N5450">
        <f>'Previous Trades Import_OMS Quer'!N5450</f>
        <v>0</v>
      </c>
      <c r="O5450" t="str">
        <f>CLEAN('Previous Trades Import_OMS Quer'!O5450)</f>
        <v/>
      </c>
      <c r="Q5450" s="25">
        <f t="shared" si="170"/>
        <v>0</v>
      </c>
      <c r="R5450" s="25" t="e">
        <f>VLOOKUP(O5450,'Currency Balance'!$O$3:$Q$32,3,0)</f>
        <v>#N/A</v>
      </c>
      <c r="S5450" t="e">
        <f t="shared" si="171"/>
        <v>#N/A</v>
      </c>
    </row>
    <row r="5451" spans="1:19">
      <c r="A5451">
        <f>'Previous Trades Import_OMS Quer'!A5451</f>
        <v>0</v>
      </c>
      <c r="B5451">
        <f>'Previous Trades Import_OMS Quer'!B5451</f>
        <v>0</v>
      </c>
      <c r="C5451" s="22">
        <f>'Previous Trades Import_OMS Quer'!C5451</f>
        <v>0</v>
      </c>
      <c r="D5451">
        <f>'Previous Trades Import_OMS Quer'!D5451</f>
        <v>0</v>
      </c>
      <c r="E5451" s="22">
        <f>'Previous Trades Import_OMS Quer'!E5451</f>
        <v>0</v>
      </c>
      <c r="F5451">
        <f>'Previous Trades Import_OMS Quer'!F5451</f>
        <v>0</v>
      </c>
      <c r="G5451">
        <f>'Previous Trades Import_OMS Quer'!G5451</f>
        <v>0</v>
      </c>
      <c r="H5451">
        <f>'Previous Trades Import_OMS Quer'!H5451</f>
        <v>0</v>
      </c>
      <c r="I5451">
        <f>'Previous Trades Import_OMS Quer'!I5451</f>
        <v>0</v>
      </c>
      <c r="J5451">
        <f>'Previous Trades Import_OMS Quer'!J5451</f>
        <v>0</v>
      </c>
      <c r="K5451">
        <f>'Previous Trades Import_OMS Quer'!K5451</f>
        <v>0</v>
      </c>
      <c r="L5451">
        <f>'Previous Trades Import_OMS Quer'!L5451</f>
        <v>0</v>
      </c>
      <c r="M5451">
        <f>'Previous Trades Import_OMS Quer'!M5451</f>
        <v>0</v>
      </c>
      <c r="N5451">
        <f>'Previous Trades Import_OMS Quer'!N5451</f>
        <v>0</v>
      </c>
      <c r="O5451" t="str">
        <f>CLEAN('Previous Trades Import_OMS Quer'!O5451)</f>
        <v/>
      </c>
      <c r="Q5451" s="25">
        <f t="shared" si="170"/>
        <v>0</v>
      </c>
      <c r="R5451" s="25" t="e">
        <f>VLOOKUP(O5451,'Currency Balance'!$O$3:$Q$32,3,0)</f>
        <v>#N/A</v>
      </c>
      <c r="S5451" t="e">
        <f t="shared" si="171"/>
        <v>#N/A</v>
      </c>
    </row>
    <row r="5452" spans="1:19">
      <c r="A5452">
        <f>'Previous Trades Import_OMS Quer'!A5452</f>
        <v>0</v>
      </c>
      <c r="B5452">
        <f>'Previous Trades Import_OMS Quer'!B5452</f>
        <v>0</v>
      </c>
      <c r="C5452" s="22">
        <f>'Previous Trades Import_OMS Quer'!C5452</f>
        <v>0</v>
      </c>
      <c r="D5452">
        <f>'Previous Trades Import_OMS Quer'!D5452</f>
        <v>0</v>
      </c>
      <c r="E5452" s="22">
        <f>'Previous Trades Import_OMS Quer'!E5452</f>
        <v>0</v>
      </c>
      <c r="F5452">
        <f>'Previous Trades Import_OMS Quer'!F5452</f>
        <v>0</v>
      </c>
      <c r="G5452">
        <f>'Previous Trades Import_OMS Quer'!G5452</f>
        <v>0</v>
      </c>
      <c r="H5452">
        <f>'Previous Trades Import_OMS Quer'!H5452</f>
        <v>0</v>
      </c>
      <c r="I5452">
        <f>'Previous Trades Import_OMS Quer'!I5452</f>
        <v>0</v>
      </c>
      <c r="J5452">
        <f>'Previous Trades Import_OMS Quer'!J5452</f>
        <v>0</v>
      </c>
      <c r="K5452">
        <f>'Previous Trades Import_OMS Quer'!K5452</f>
        <v>0</v>
      </c>
      <c r="L5452">
        <f>'Previous Trades Import_OMS Quer'!L5452</f>
        <v>0</v>
      </c>
      <c r="M5452">
        <f>'Previous Trades Import_OMS Quer'!M5452</f>
        <v>0</v>
      </c>
      <c r="N5452">
        <f>'Previous Trades Import_OMS Quer'!N5452</f>
        <v>0</v>
      </c>
      <c r="O5452" t="str">
        <f>CLEAN('Previous Trades Import_OMS Quer'!O5452)</f>
        <v/>
      </c>
      <c r="Q5452" s="25">
        <f t="shared" si="170"/>
        <v>0</v>
      </c>
      <c r="R5452" s="25" t="e">
        <f>VLOOKUP(O5452,'Currency Balance'!$O$3:$Q$32,3,0)</f>
        <v>#N/A</v>
      </c>
      <c r="S5452" t="e">
        <f t="shared" si="171"/>
        <v>#N/A</v>
      </c>
    </row>
    <row r="5453" spans="1:19">
      <c r="A5453">
        <f>'Previous Trades Import_OMS Quer'!A5453</f>
        <v>0</v>
      </c>
      <c r="B5453">
        <f>'Previous Trades Import_OMS Quer'!B5453</f>
        <v>0</v>
      </c>
      <c r="C5453" s="22">
        <f>'Previous Trades Import_OMS Quer'!C5453</f>
        <v>0</v>
      </c>
      <c r="D5453">
        <f>'Previous Trades Import_OMS Quer'!D5453</f>
        <v>0</v>
      </c>
      <c r="E5453" s="22">
        <f>'Previous Trades Import_OMS Quer'!E5453</f>
        <v>0</v>
      </c>
      <c r="F5453">
        <f>'Previous Trades Import_OMS Quer'!F5453</f>
        <v>0</v>
      </c>
      <c r="G5453">
        <f>'Previous Trades Import_OMS Quer'!G5453</f>
        <v>0</v>
      </c>
      <c r="H5453">
        <f>'Previous Trades Import_OMS Quer'!H5453</f>
        <v>0</v>
      </c>
      <c r="I5453">
        <f>'Previous Trades Import_OMS Quer'!I5453</f>
        <v>0</v>
      </c>
      <c r="J5453">
        <f>'Previous Trades Import_OMS Quer'!J5453</f>
        <v>0</v>
      </c>
      <c r="K5453">
        <f>'Previous Trades Import_OMS Quer'!K5453</f>
        <v>0</v>
      </c>
      <c r="L5453">
        <f>'Previous Trades Import_OMS Quer'!L5453</f>
        <v>0</v>
      </c>
      <c r="M5453">
        <f>'Previous Trades Import_OMS Quer'!M5453</f>
        <v>0</v>
      </c>
      <c r="N5453">
        <f>'Previous Trades Import_OMS Quer'!N5453</f>
        <v>0</v>
      </c>
      <c r="O5453" t="str">
        <f>CLEAN('Previous Trades Import_OMS Quer'!O5453)</f>
        <v/>
      </c>
      <c r="Q5453" s="25">
        <f t="shared" si="170"/>
        <v>0</v>
      </c>
      <c r="R5453" s="25" t="e">
        <f>VLOOKUP(O5453,'Currency Balance'!$O$3:$Q$32,3,0)</f>
        <v>#N/A</v>
      </c>
      <c r="S5453" t="e">
        <f t="shared" si="171"/>
        <v>#N/A</v>
      </c>
    </row>
    <row r="5454" spans="1:19">
      <c r="A5454">
        <f>'Previous Trades Import_OMS Quer'!A5454</f>
        <v>0</v>
      </c>
      <c r="B5454">
        <f>'Previous Trades Import_OMS Quer'!B5454</f>
        <v>0</v>
      </c>
      <c r="C5454" s="22">
        <f>'Previous Trades Import_OMS Quer'!C5454</f>
        <v>0</v>
      </c>
      <c r="D5454">
        <f>'Previous Trades Import_OMS Quer'!D5454</f>
        <v>0</v>
      </c>
      <c r="E5454" s="22">
        <f>'Previous Trades Import_OMS Quer'!E5454</f>
        <v>0</v>
      </c>
      <c r="F5454">
        <f>'Previous Trades Import_OMS Quer'!F5454</f>
        <v>0</v>
      </c>
      <c r="G5454">
        <f>'Previous Trades Import_OMS Quer'!G5454</f>
        <v>0</v>
      </c>
      <c r="H5454">
        <f>'Previous Trades Import_OMS Quer'!H5454</f>
        <v>0</v>
      </c>
      <c r="I5454">
        <f>'Previous Trades Import_OMS Quer'!I5454</f>
        <v>0</v>
      </c>
      <c r="J5454">
        <f>'Previous Trades Import_OMS Quer'!J5454</f>
        <v>0</v>
      </c>
      <c r="K5454">
        <f>'Previous Trades Import_OMS Quer'!K5454</f>
        <v>0</v>
      </c>
      <c r="L5454">
        <f>'Previous Trades Import_OMS Quer'!L5454</f>
        <v>0</v>
      </c>
      <c r="M5454">
        <f>'Previous Trades Import_OMS Quer'!M5454</f>
        <v>0</v>
      </c>
      <c r="N5454">
        <f>'Previous Trades Import_OMS Quer'!N5454</f>
        <v>0</v>
      </c>
      <c r="O5454" t="str">
        <f>CLEAN('Previous Trades Import_OMS Quer'!O5454)</f>
        <v/>
      </c>
      <c r="Q5454" s="25">
        <f t="shared" si="170"/>
        <v>0</v>
      </c>
      <c r="R5454" s="25" t="e">
        <f>VLOOKUP(O5454,'Currency Balance'!$O$3:$Q$32,3,0)</f>
        <v>#N/A</v>
      </c>
      <c r="S5454" t="e">
        <f t="shared" si="171"/>
        <v>#N/A</v>
      </c>
    </row>
    <row r="5455" spans="1:19">
      <c r="A5455">
        <f>'Previous Trades Import_OMS Quer'!A5455</f>
        <v>0</v>
      </c>
      <c r="B5455">
        <f>'Previous Trades Import_OMS Quer'!B5455</f>
        <v>0</v>
      </c>
      <c r="C5455" s="22">
        <f>'Previous Trades Import_OMS Quer'!C5455</f>
        <v>0</v>
      </c>
      <c r="D5455">
        <f>'Previous Trades Import_OMS Quer'!D5455</f>
        <v>0</v>
      </c>
      <c r="E5455" s="22">
        <f>'Previous Trades Import_OMS Quer'!E5455</f>
        <v>0</v>
      </c>
      <c r="F5455">
        <f>'Previous Trades Import_OMS Quer'!F5455</f>
        <v>0</v>
      </c>
      <c r="G5455">
        <f>'Previous Trades Import_OMS Quer'!G5455</f>
        <v>0</v>
      </c>
      <c r="H5455">
        <f>'Previous Trades Import_OMS Quer'!H5455</f>
        <v>0</v>
      </c>
      <c r="I5455">
        <f>'Previous Trades Import_OMS Quer'!I5455</f>
        <v>0</v>
      </c>
      <c r="J5455">
        <f>'Previous Trades Import_OMS Quer'!J5455</f>
        <v>0</v>
      </c>
      <c r="K5455">
        <f>'Previous Trades Import_OMS Quer'!K5455</f>
        <v>0</v>
      </c>
      <c r="L5455">
        <f>'Previous Trades Import_OMS Quer'!L5455</f>
        <v>0</v>
      </c>
      <c r="M5455">
        <f>'Previous Trades Import_OMS Quer'!M5455</f>
        <v>0</v>
      </c>
      <c r="N5455">
        <f>'Previous Trades Import_OMS Quer'!N5455</f>
        <v>0</v>
      </c>
      <c r="O5455" t="str">
        <f>CLEAN('Previous Trades Import_OMS Quer'!O5455)</f>
        <v/>
      </c>
      <c r="Q5455" s="25">
        <f t="shared" si="170"/>
        <v>0</v>
      </c>
      <c r="R5455" s="25" t="e">
        <f>VLOOKUP(O5455,'Currency Balance'!$O$3:$Q$32,3,0)</f>
        <v>#N/A</v>
      </c>
      <c r="S5455" t="e">
        <f t="shared" si="171"/>
        <v>#N/A</v>
      </c>
    </row>
    <row r="5456" spans="1:19">
      <c r="A5456">
        <f>'Previous Trades Import_OMS Quer'!A5456</f>
        <v>0</v>
      </c>
      <c r="B5456">
        <f>'Previous Trades Import_OMS Quer'!B5456</f>
        <v>0</v>
      </c>
      <c r="C5456" s="22">
        <f>'Previous Trades Import_OMS Quer'!C5456</f>
        <v>0</v>
      </c>
      <c r="D5456">
        <f>'Previous Trades Import_OMS Quer'!D5456</f>
        <v>0</v>
      </c>
      <c r="E5456" s="22">
        <f>'Previous Trades Import_OMS Quer'!E5456</f>
        <v>0</v>
      </c>
      <c r="F5456">
        <f>'Previous Trades Import_OMS Quer'!F5456</f>
        <v>0</v>
      </c>
      <c r="G5456">
        <f>'Previous Trades Import_OMS Quer'!G5456</f>
        <v>0</v>
      </c>
      <c r="H5456">
        <f>'Previous Trades Import_OMS Quer'!H5456</f>
        <v>0</v>
      </c>
      <c r="I5456">
        <f>'Previous Trades Import_OMS Quer'!I5456</f>
        <v>0</v>
      </c>
      <c r="J5456">
        <f>'Previous Trades Import_OMS Quer'!J5456</f>
        <v>0</v>
      </c>
      <c r="K5456">
        <f>'Previous Trades Import_OMS Quer'!K5456</f>
        <v>0</v>
      </c>
      <c r="L5456">
        <f>'Previous Trades Import_OMS Quer'!L5456</f>
        <v>0</v>
      </c>
      <c r="M5456">
        <f>'Previous Trades Import_OMS Quer'!M5456</f>
        <v>0</v>
      </c>
      <c r="N5456">
        <f>'Previous Trades Import_OMS Quer'!N5456</f>
        <v>0</v>
      </c>
      <c r="O5456" t="str">
        <f>CLEAN('Previous Trades Import_OMS Quer'!O5456)</f>
        <v/>
      </c>
      <c r="Q5456" s="25">
        <f t="shared" si="170"/>
        <v>0</v>
      </c>
      <c r="R5456" s="25" t="e">
        <f>VLOOKUP(O5456,'Currency Balance'!$O$3:$Q$32,3,0)</f>
        <v>#N/A</v>
      </c>
      <c r="S5456" t="e">
        <f t="shared" si="171"/>
        <v>#N/A</v>
      </c>
    </row>
    <row r="5457" spans="1:19">
      <c r="A5457">
        <f>'Previous Trades Import_OMS Quer'!A5457</f>
        <v>0</v>
      </c>
      <c r="B5457">
        <f>'Previous Trades Import_OMS Quer'!B5457</f>
        <v>0</v>
      </c>
      <c r="C5457" s="22">
        <f>'Previous Trades Import_OMS Quer'!C5457</f>
        <v>0</v>
      </c>
      <c r="D5457">
        <f>'Previous Trades Import_OMS Quer'!D5457</f>
        <v>0</v>
      </c>
      <c r="E5457" s="22">
        <f>'Previous Trades Import_OMS Quer'!E5457</f>
        <v>0</v>
      </c>
      <c r="F5457">
        <f>'Previous Trades Import_OMS Quer'!F5457</f>
        <v>0</v>
      </c>
      <c r="G5457">
        <f>'Previous Trades Import_OMS Quer'!G5457</f>
        <v>0</v>
      </c>
      <c r="H5457">
        <f>'Previous Trades Import_OMS Quer'!H5457</f>
        <v>0</v>
      </c>
      <c r="I5457">
        <f>'Previous Trades Import_OMS Quer'!I5457</f>
        <v>0</v>
      </c>
      <c r="J5457">
        <f>'Previous Trades Import_OMS Quer'!J5457</f>
        <v>0</v>
      </c>
      <c r="K5457">
        <f>'Previous Trades Import_OMS Quer'!K5457</f>
        <v>0</v>
      </c>
      <c r="L5457">
        <f>'Previous Trades Import_OMS Quer'!L5457</f>
        <v>0</v>
      </c>
      <c r="M5457">
        <f>'Previous Trades Import_OMS Quer'!M5457</f>
        <v>0</v>
      </c>
      <c r="N5457">
        <f>'Previous Trades Import_OMS Quer'!N5457</f>
        <v>0</v>
      </c>
      <c r="O5457" t="str">
        <f>CLEAN('Previous Trades Import_OMS Quer'!O5457)</f>
        <v/>
      </c>
      <c r="Q5457" s="25">
        <f t="shared" si="170"/>
        <v>0</v>
      </c>
      <c r="R5457" s="25" t="e">
        <f>VLOOKUP(O5457,'Currency Balance'!$O$3:$Q$32,3,0)</f>
        <v>#N/A</v>
      </c>
      <c r="S5457" t="e">
        <f t="shared" si="171"/>
        <v>#N/A</v>
      </c>
    </row>
    <row r="5458" spans="1:19">
      <c r="A5458">
        <f>'Previous Trades Import_OMS Quer'!A5458</f>
        <v>0</v>
      </c>
      <c r="B5458">
        <f>'Previous Trades Import_OMS Quer'!B5458</f>
        <v>0</v>
      </c>
      <c r="C5458" s="22">
        <f>'Previous Trades Import_OMS Quer'!C5458</f>
        <v>0</v>
      </c>
      <c r="D5458">
        <f>'Previous Trades Import_OMS Quer'!D5458</f>
        <v>0</v>
      </c>
      <c r="E5458" s="22">
        <f>'Previous Trades Import_OMS Quer'!E5458</f>
        <v>0</v>
      </c>
      <c r="F5458">
        <f>'Previous Trades Import_OMS Quer'!F5458</f>
        <v>0</v>
      </c>
      <c r="G5458">
        <f>'Previous Trades Import_OMS Quer'!G5458</f>
        <v>0</v>
      </c>
      <c r="H5458">
        <f>'Previous Trades Import_OMS Quer'!H5458</f>
        <v>0</v>
      </c>
      <c r="I5458">
        <f>'Previous Trades Import_OMS Quer'!I5458</f>
        <v>0</v>
      </c>
      <c r="J5458">
        <f>'Previous Trades Import_OMS Quer'!J5458</f>
        <v>0</v>
      </c>
      <c r="K5458">
        <f>'Previous Trades Import_OMS Quer'!K5458</f>
        <v>0</v>
      </c>
      <c r="L5458">
        <f>'Previous Trades Import_OMS Quer'!L5458</f>
        <v>0</v>
      </c>
      <c r="M5458">
        <f>'Previous Trades Import_OMS Quer'!M5458</f>
        <v>0</v>
      </c>
      <c r="N5458">
        <f>'Previous Trades Import_OMS Quer'!N5458</f>
        <v>0</v>
      </c>
      <c r="O5458" t="str">
        <f>CLEAN('Previous Trades Import_OMS Quer'!O5458)</f>
        <v/>
      </c>
      <c r="Q5458" s="25">
        <f t="shared" si="170"/>
        <v>0</v>
      </c>
      <c r="R5458" s="25" t="e">
        <f>VLOOKUP(O5458,'Currency Balance'!$O$3:$Q$32,3,0)</f>
        <v>#N/A</v>
      </c>
      <c r="S5458" t="e">
        <f t="shared" si="171"/>
        <v>#N/A</v>
      </c>
    </row>
    <row r="5459" spans="1:19">
      <c r="A5459">
        <f>'Previous Trades Import_OMS Quer'!A5459</f>
        <v>0</v>
      </c>
      <c r="B5459">
        <f>'Previous Trades Import_OMS Quer'!B5459</f>
        <v>0</v>
      </c>
      <c r="C5459" s="22">
        <f>'Previous Trades Import_OMS Quer'!C5459</f>
        <v>0</v>
      </c>
      <c r="D5459">
        <f>'Previous Trades Import_OMS Quer'!D5459</f>
        <v>0</v>
      </c>
      <c r="E5459" s="22">
        <f>'Previous Trades Import_OMS Quer'!E5459</f>
        <v>0</v>
      </c>
      <c r="F5459">
        <f>'Previous Trades Import_OMS Quer'!F5459</f>
        <v>0</v>
      </c>
      <c r="G5459">
        <f>'Previous Trades Import_OMS Quer'!G5459</f>
        <v>0</v>
      </c>
      <c r="H5459">
        <f>'Previous Trades Import_OMS Quer'!H5459</f>
        <v>0</v>
      </c>
      <c r="I5459">
        <f>'Previous Trades Import_OMS Quer'!I5459</f>
        <v>0</v>
      </c>
      <c r="J5459">
        <f>'Previous Trades Import_OMS Quer'!J5459</f>
        <v>0</v>
      </c>
      <c r="K5459">
        <f>'Previous Trades Import_OMS Quer'!K5459</f>
        <v>0</v>
      </c>
      <c r="L5459">
        <f>'Previous Trades Import_OMS Quer'!L5459</f>
        <v>0</v>
      </c>
      <c r="M5459">
        <f>'Previous Trades Import_OMS Quer'!M5459</f>
        <v>0</v>
      </c>
      <c r="N5459">
        <f>'Previous Trades Import_OMS Quer'!N5459</f>
        <v>0</v>
      </c>
      <c r="O5459" t="str">
        <f>CLEAN('Previous Trades Import_OMS Quer'!O5459)</f>
        <v/>
      </c>
      <c r="Q5459" s="25">
        <f t="shared" si="170"/>
        <v>0</v>
      </c>
      <c r="R5459" s="25" t="e">
        <f>VLOOKUP(O5459,'Currency Balance'!$O$3:$Q$32,3,0)</f>
        <v>#N/A</v>
      </c>
      <c r="S5459" t="e">
        <f t="shared" si="171"/>
        <v>#N/A</v>
      </c>
    </row>
    <row r="5460" spans="1:19">
      <c r="A5460">
        <f>'Previous Trades Import_OMS Quer'!A5460</f>
        <v>0</v>
      </c>
      <c r="B5460">
        <f>'Previous Trades Import_OMS Quer'!B5460</f>
        <v>0</v>
      </c>
      <c r="C5460" s="22">
        <f>'Previous Trades Import_OMS Quer'!C5460</f>
        <v>0</v>
      </c>
      <c r="D5460">
        <f>'Previous Trades Import_OMS Quer'!D5460</f>
        <v>0</v>
      </c>
      <c r="E5460" s="22">
        <f>'Previous Trades Import_OMS Quer'!E5460</f>
        <v>0</v>
      </c>
      <c r="F5460">
        <f>'Previous Trades Import_OMS Quer'!F5460</f>
        <v>0</v>
      </c>
      <c r="G5460">
        <f>'Previous Trades Import_OMS Quer'!G5460</f>
        <v>0</v>
      </c>
      <c r="H5460">
        <f>'Previous Trades Import_OMS Quer'!H5460</f>
        <v>0</v>
      </c>
      <c r="I5460">
        <f>'Previous Trades Import_OMS Quer'!I5460</f>
        <v>0</v>
      </c>
      <c r="J5460">
        <f>'Previous Trades Import_OMS Quer'!J5460</f>
        <v>0</v>
      </c>
      <c r="K5460">
        <f>'Previous Trades Import_OMS Quer'!K5460</f>
        <v>0</v>
      </c>
      <c r="L5460">
        <f>'Previous Trades Import_OMS Quer'!L5460</f>
        <v>0</v>
      </c>
      <c r="M5460">
        <f>'Previous Trades Import_OMS Quer'!M5460</f>
        <v>0</v>
      </c>
      <c r="N5460">
        <f>'Previous Trades Import_OMS Quer'!N5460</f>
        <v>0</v>
      </c>
      <c r="O5460" t="str">
        <f>CLEAN('Previous Trades Import_OMS Quer'!O5460)</f>
        <v/>
      </c>
      <c r="Q5460" s="25">
        <f t="shared" si="170"/>
        <v>0</v>
      </c>
      <c r="R5460" s="25" t="e">
        <f>VLOOKUP(O5460,'Currency Balance'!$O$3:$Q$32,3,0)</f>
        <v>#N/A</v>
      </c>
      <c r="S5460" t="e">
        <f t="shared" si="171"/>
        <v>#N/A</v>
      </c>
    </row>
    <row r="5461" spans="1:19">
      <c r="A5461">
        <f>'Previous Trades Import_OMS Quer'!A5461</f>
        <v>0</v>
      </c>
      <c r="B5461">
        <f>'Previous Trades Import_OMS Quer'!B5461</f>
        <v>0</v>
      </c>
      <c r="C5461" s="22">
        <f>'Previous Trades Import_OMS Quer'!C5461</f>
        <v>0</v>
      </c>
      <c r="D5461">
        <f>'Previous Trades Import_OMS Quer'!D5461</f>
        <v>0</v>
      </c>
      <c r="E5461" s="22">
        <f>'Previous Trades Import_OMS Quer'!E5461</f>
        <v>0</v>
      </c>
      <c r="F5461">
        <f>'Previous Trades Import_OMS Quer'!F5461</f>
        <v>0</v>
      </c>
      <c r="G5461">
        <f>'Previous Trades Import_OMS Quer'!G5461</f>
        <v>0</v>
      </c>
      <c r="H5461">
        <f>'Previous Trades Import_OMS Quer'!H5461</f>
        <v>0</v>
      </c>
      <c r="I5461">
        <f>'Previous Trades Import_OMS Quer'!I5461</f>
        <v>0</v>
      </c>
      <c r="J5461">
        <f>'Previous Trades Import_OMS Quer'!J5461</f>
        <v>0</v>
      </c>
      <c r="K5461">
        <f>'Previous Trades Import_OMS Quer'!K5461</f>
        <v>0</v>
      </c>
      <c r="L5461">
        <f>'Previous Trades Import_OMS Quer'!L5461</f>
        <v>0</v>
      </c>
      <c r="M5461">
        <f>'Previous Trades Import_OMS Quer'!M5461</f>
        <v>0</v>
      </c>
      <c r="N5461">
        <f>'Previous Trades Import_OMS Quer'!N5461</f>
        <v>0</v>
      </c>
      <c r="O5461" t="str">
        <f>CLEAN('Previous Trades Import_OMS Quer'!O5461)</f>
        <v/>
      </c>
      <c r="Q5461" s="25">
        <f t="shared" si="170"/>
        <v>0</v>
      </c>
      <c r="R5461" s="25" t="e">
        <f>VLOOKUP(O5461,'Currency Balance'!$O$3:$Q$32,3,0)</f>
        <v>#N/A</v>
      </c>
      <c r="S5461" t="e">
        <f t="shared" si="171"/>
        <v>#N/A</v>
      </c>
    </row>
    <row r="5462" spans="1:19">
      <c r="A5462">
        <f>'Previous Trades Import_OMS Quer'!A5462</f>
        <v>0</v>
      </c>
      <c r="B5462">
        <f>'Previous Trades Import_OMS Quer'!B5462</f>
        <v>0</v>
      </c>
      <c r="C5462" s="22">
        <f>'Previous Trades Import_OMS Quer'!C5462</f>
        <v>0</v>
      </c>
      <c r="D5462">
        <f>'Previous Trades Import_OMS Quer'!D5462</f>
        <v>0</v>
      </c>
      <c r="E5462" s="22">
        <f>'Previous Trades Import_OMS Quer'!E5462</f>
        <v>0</v>
      </c>
      <c r="F5462">
        <f>'Previous Trades Import_OMS Quer'!F5462</f>
        <v>0</v>
      </c>
      <c r="G5462">
        <f>'Previous Trades Import_OMS Quer'!G5462</f>
        <v>0</v>
      </c>
      <c r="H5462">
        <f>'Previous Trades Import_OMS Quer'!H5462</f>
        <v>0</v>
      </c>
      <c r="I5462">
        <f>'Previous Trades Import_OMS Quer'!I5462</f>
        <v>0</v>
      </c>
      <c r="J5462">
        <f>'Previous Trades Import_OMS Quer'!J5462</f>
        <v>0</v>
      </c>
      <c r="K5462">
        <f>'Previous Trades Import_OMS Quer'!K5462</f>
        <v>0</v>
      </c>
      <c r="L5462">
        <f>'Previous Trades Import_OMS Quer'!L5462</f>
        <v>0</v>
      </c>
      <c r="M5462">
        <f>'Previous Trades Import_OMS Quer'!M5462</f>
        <v>0</v>
      </c>
      <c r="N5462">
        <f>'Previous Trades Import_OMS Quer'!N5462</f>
        <v>0</v>
      </c>
      <c r="O5462" t="str">
        <f>CLEAN('Previous Trades Import_OMS Quer'!O5462)</f>
        <v/>
      </c>
      <c r="Q5462" s="25">
        <f t="shared" si="170"/>
        <v>0</v>
      </c>
      <c r="R5462" s="25" t="e">
        <f>VLOOKUP(O5462,'Currency Balance'!$O$3:$Q$32,3,0)</f>
        <v>#N/A</v>
      </c>
      <c r="S5462" t="e">
        <f t="shared" si="171"/>
        <v>#N/A</v>
      </c>
    </row>
    <row r="5463" spans="1:19">
      <c r="A5463">
        <f>'Previous Trades Import_OMS Quer'!A5463</f>
        <v>0</v>
      </c>
      <c r="B5463">
        <f>'Previous Trades Import_OMS Quer'!B5463</f>
        <v>0</v>
      </c>
      <c r="C5463" s="22">
        <f>'Previous Trades Import_OMS Quer'!C5463</f>
        <v>0</v>
      </c>
      <c r="D5463">
        <f>'Previous Trades Import_OMS Quer'!D5463</f>
        <v>0</v>
      </c>
      <c r="E5463" s="22">
        <f>'Previous Trades Import_OMS Quer'!E5463</f>
        <v>0</v>
      </c>
      <c r="F5463">
        <f>'Previous Trades Import_OMS Quer'!F5463</f>
        <v>0</v>
      </c>
      <c r="G5463">
        <f>'Previous Trades Import_OMS Quer'!G5463</f>
        <v>0</v>
      </c>
      <c r="H5463">
        <f>'Previous Trades Import_OMS Quer'!H5463</f>
        <v>0</v>
      </c>
      <c r="I5463">
        <f>'Previous Trades Import_OMS Quer'!I5463</f>
        <v>0</v>
      </c>
      <c r="J5463">
        <f>'Previous Trades Import_OMS Quer'!J5463</f>
        <v>0</v>
      </c>
      <c r="K5463">
        <f>'Previous Trades Import_OMS Quer'!K5463</f>
        <v>0</v>
      </c>
      <c r="L5463">
        <f>'Previous Trades Import_OMS Quer'!L5463</f>
        <v>0</v>
      </c>
      <c r="M5463">
        <f>'Previous Trades Import_OMS Quer'!M5463</f>
        <v>0</v>
      </c>
      <c r="N5463">
        <f>'Previous Trades Import_OMS Quer'!N5463</f>
        <v>0</v>
      </c>
      <c r="O5463" t="str">
        <f>CLEAN('Previous Trades Import_OMS Quer'!O5463)</f>
        <v/>
      </c>
      <c r="Q5463" s="25">
        <f t="shared" si="170"/>
        <v>0</v>
      </c>
      <c r="R5463" s="25" t="e">
        <f>VLOOKUP(O5463,'Currency Balance'!$O$3:$Q$32,3,0)</f>
        <v>#N/A</v>
      </c>
      <c r="S5463" t="e">
        <f t="shared" si="171"/>
        <v>#N/A</v>
      </c>
    </row>
    <row r="5464" spans="1:19">
      <c r="A5464">
        <f>'Previous Trades Import_OMS Quer'!A5464</f>
        <v>0</v>
      </c>
      <c r="B5464">
        <f>'Previous Trades Import_OMS Quer'!B5464</f>
        <v>0</v>
      </c>
      <c r="C5464" s="22">
        <f>'Previous Trades Import_OMS Quer'!C5464</f>
        <v>0</v>
      </c>
      <c r="D5464">
        <f>'Previous Trades Import_OMS Quer'!D5464</f>
        <v>0</v>
      </c>
      <c r="E5464" s="22">
        <f>'Previous Trades Import_OMS Quer'!E5464</f>
        <v>0</v>
      </c>
      <c r="F5464">
        <f>'Previous Trades Import_OMS Quer'!F5464</f>
        <v>0</v>
      </c>
      <c r="G5464">
        <f>'Previous Trades Import_OMS Quer'!G5464</f>
        <v>0</v>
      </c>
      <c r="H5464">
        <f>'Previous Trades Import_OMS Quer'!H5464</f>
        <v>0</v>
      </c>
      <c r="I5464">
        <f>'Previous Trades Import_OMS Quer'!I5464</f>
        <v>0</v>
      </c>
      <c r="J5464">
        <f>'Previous Trades Import_OMS Quer'!J5464</f>
        <v>0</v>
      </c>
      <c r="K5464">
        <f>'Previous Trades Import_OMS Quer'!K5464</f>
        <v>0</v>
      </c>
      <c r="L5464">
        <f>'Previous Trades Import_OMS Quer'!L5464</f>
        <v>0</v>
      </c>
      <c r="M5464">
        <f>'Previous Trades Import_OMS Quer'!M5464</f>
        <v>0</v>
      </c>
      <c r="N5464">
        <f>'Previous Trades Import_OMS Quer'!N5464</f>
        <v>0</v>
      </c>
      <c r="O5464" t="str">
        <f>CLEAN('Previous Trades Import_OMS Quer'!O5464)</f>
        <v/>
      </c>
      <c r="Q5464" s="25">
        <f t="shared" si="170"/>
        <v>0</v>
      </c>
      <c r="R5464" s="25" t="e">
        <f>VLOOKUP(O5464,'Currency Balance'!$O$3:$Q$32,3,0)</f>
        <v>#N/A</v>
      </c>
      <c r="S5464" t="e">
        <f t="shared" si="171"/>
        <v>#N/A</v>
      </c>
    </row>
    <row r="5465" spans="1:19">
      <c r="A5465">
        <f>'Previous Trades Import_OMS Quer'!A5465</f>
        <v>0</v>
      </c>
      <c r="B5465">
        <f>'Previous Trades Import_OMS Quer'!B5465</f>
        <v>0</v>
      </c>
      <c r="C5465" s="22">
        <f>'Previous Trades Import_OMS Quer'!C5465</f>
        <v>0</v>
      </c>
      <c r="D5465">
        <f>'Previous Trades Import_OMS Quer'!D5465</f>
        <v>0</v>
      </c>
      <c r="E5465" s="22">
        <f>'Previous Trades Import_OMS Quer'!E5465</f>
        <v>0</v>
      </c>
      <c r="F5465">
        <f>'Previous Trades Import_OMS Quer'!F5465</f>
        <v>0</v>
      </c>
      <c r="G5465">
        <f>'Previous Trades Import_OMS Quer'!G5465</f>
        <v>0</v>
      </c>
      <c r="H5465">
        <f>'Previous Trades Import_OMS Quer'!H5465</f>
        <v>0</v>
      </c>
      <c r="I5465">
        <f>'Previous Trades Import_OMS Quer'!I5465</f>
        <v>0</v>
      </c>
      <c r="J5465">
        <f>'Previous Trades Import_OMS Quer'!J5465</f>
        <v>0</v>
      </c>
      <c r="K5465">
        <f>'Previous Trades Import_OMS Quer'!K5465</f>
        <v>0</v>
      </c>
      <c r="L5465">
        <f>'Previous Trades Import_OMS Quer'!L5465</f>
        <v>0</v>
      </c>
      <c r="M5465">
        <f>'Previous Trades Import_OMS Quer'!M5465</f>
        <v>0</v>
      </c>
      <c r="N5465">
        <f>'Previous Trades Import_OMS Quer'!N5465</f>
        <v>0</v>
      </c>
      <c r="O5465" t="str">
        <f>CLEAN('Previous Trades Import_OMS Quer'!O5465)</f>
        <v/>
      </c>
      <c r="Q5465" s="25">
        <f t="shared" si="170"/>
        <v>0</v>
      </c>
      <c r="R5465" s="25" t="e">
        <f>VLOOKUP(O5465,'Currency Balance'!$O$3:$Q$32,3,0)</f>
        <v>#N/A</v>
      </c>
      <c r="S5465" t="e">
        <f t="shared" si="171"/>
        <v>#N/A</v>
      </c>
    </row>
    <row r="5466" spans="1:19">
      <c r="A5466">
        <f>'Previous Trades Import_OMS Quer'!A5466</f>
        <v>0</v>
      </c>
      <c r="B5466">
        <f>'Previous Trades Import_OMS Quer'!B5466</f>
        <v>0</v>
      </c>
      <c r="C5466" s="22">
        <f>'Previous Trades Import_OMS Quer'!C5466</f>
        <v>0</v>
      </c>
      <c r="D5466">
        <f>'Previous Trades Import_OMS Quer'!D5466</f>
        <v>0</v>
      </c>
      <c r="E5466" s="22">
        <f>'Previous Trades Import_OMS Quer'!E5466</f>
        <v>0</v>
      </c>
      <c r="F5466">
        <f>'Previous Trades Import_OMS Quer'!F5466</f>
        <v>0</v>
      </c>
      <c r="G5466">
        <f>'Previous Trades Import_OMS Quer'!G5466</f>
        <v>0</v>
      </c>
      <c r="H5466">
        <f>'Previous Trades Import_OMS Quer'!H5466</f>
        <v>0</v>
      </c>
      <c r="I5466">
        <f>'Previous Trades Import_OMS Quer'!I5466</f>
        <v>0</v>
      </c>
      <c r="J5466">
        <f>'Previous Trades Import_OMS Quer'!J5466</f>
        <v>0</v>
      </c>
      <c r="K5466">
        <f>'Previous Trades Import_OMS Quer'!K5466</f>
        <v>0</v>
      </c>
      <c r="L5466">
        <f>'Previous Trades Import_OMS Quer'!L5466</f>
        <v>0</v>
      </c>
      <c r="M5466">
        <f>'Previous Trades Import_OMS Quer'!M5466</f>
        <v>0</v>
      </c>
      <c r="N5466">
        <f>'Previous Trades Import_OMS Quer'!N5466</f>
        <v>0</v>
      </c>
      <c r="O5466" t="str">
        <f>CLEAN('Previous Trades Import_OMS Quer'!O5466)</f>
        <v/>
      </c>
      <c r="Q5466" s="25">
        <f t="shared" si="170"/>
        <v>0</v>
      </c>
      <c r="R5466" s="25" t="e">
        <f>VLOOKUP(O5466,'Currency Balance'!$O$3:$Q$32,3,0)</f>
        <v>#N/A</v>
      </c>
      <c r="S5466" t="e">
        <f t="shared" si="171"/>
        <v>#N/A</v>
      </c>
    </row>
    <row r="5467" spans="1:19">
      <c r="A5467">
        <f>'Previous Trades Import_OMS Quer'!A5467</f>
        <v>0</v>
      </c>
      <c r="B5467">
        <f>'Previous Trades Import_OMS Quer'!B5467</f>
        <v>0</v>
      </c>
      <c r="C5467" s="22">
        <f>'Previous Trades Import_OMS Quer'!C5467</f>
        <v>0</v>
      </c>
      <c r="D5467">
        <f>'Previous Trades Import_OMS Quer'!D5467</f>
        <v>0</v>
      </c>
      <c r="E5467" s="22">
        <f>'Previous Trades Import_OMS Quer'!E5467</f>
        <v>0</v>
      </c>
      <c r="F5467">
        <f>'Previous Trades Import_OMS Quer'!F5467</f>
        <v>0</v>
      </c>
      <c r="G5467">
        <f>'Previous Trades Import_OMS Quer'!G5467</f>
        <v>0</v>
      </c>
      <c r="H5467">
        <f>'Previous Trades Import_OMS Quer'!H5467</f>
        <v>0</v>
      </c>
      <c r="I5467">
        <f>'Previous Trades Import_OMS Quer'!I5467</f>
        <v>0</v>
      </c>
      <c r="J5467">
        <f>'Previous Trades Import_OMS Quer'!J5467</f>
        <v>0</v>
      </c>
      <c r="K5467">
        <f>'Previous Trades Import_OMS Quer'!K5467</f>
        <v>0</v>
      </c>
      <c r="L5467">
        <f>'Previous Trades Import_OMS Quer'!L5467</f>
        <v>0</v>
      </c>
      <c r="M5467">
        <f>'Previous Trades Import_OMS Quer'!M5467</f>
        <v>0</v>
      </c>
      <c r="N5467">
        <f>'Previous Trades Import_OMS Quer'!N5467</f>
        <v>0</v>
      </c>
      <c r="O5467" t="str">
        <f>CLEAN('Previous Trades Import_OMS Quer'!O5467)</f>
        <v/>
      </c>
      <c r="Q5467" s="25">
        <f t="shared" si="170"/>
        <v>0</v>
      </c>
      <c r="R5467" s="25" t="e">
        <f>VLOOKUP(O5467,'Currency Balance'!$O$3:$Q$32,3,0)</f>
        <v>#N/A</v>
      </c>
      <c r="S5467" t="e">
        <f t="shared" si="171"/>
        <v>#N/A</v>
      </c>
    </row>
    <row r="5468" spans="1:19">
      <c r="A5468">
        <f>'Previous Trades Import_OMS Quer'!A5468</f>
        <v>0</v>
      </c>
      <c r="B5468">
        <f>'Previous Trades Import_OMS Quer'!B5468</f>
        <v>0</v>
      </c>
      <c r="C5468" s="22">
        <f>'Previous Trades Import_OMS Quer'!C5468</f>
        <v>0</v>
      </c>
      <c r="D5468">
        <f>'Previous Trades Import_OMS Quer'!D5468</f>
        <v>0</v>
      </c>
      <c r="E5468" s="22">
        <f>'Previous Trades Import_OMS Quer'!E5468</f>
        <v>0</v>
      </c>
      <c r="F5468">
        <f>'Previous Trades Import_OMS Quer'!F5468</f>
        <v>0</v>
      </c>
      <c r="G5468">
        <f>'Previous Trades Import_OMS Quer'!G5468</f>
        <v>0</v>
      </c>
      <c r="H5468">
        <f>'Previous Trades Import_OMS Quer'!H5468</f>
        <v>0</v>
      </c>
      <c r="I5468">
        <f>'Previous Trades Import_OMS Quer'!I5468</f>
        <v>0</v>
      </c>
      <c r="J5468">
        <f>'Previous Trades Import_OMS Quer'!J5468</f>
        <v>0</v>
      </c>
      <c r="K5468">
        <f>'Previous Trades Import_OMS Quer'!K5468</f>
        <v>0</v>
      </c>
      <c r="L5468">
        <f>'Previous Trades Import_OMS Quer'!L5468</f>
        <v>0</v>
      </c>
      <c r="M5468">
        <f>'Previous Trades Import_OMS Quer'!M5468</f>
        <v>0</v>
      </c>
      <c r="N5468">
        <f>'Previous Trades Import_OMS Quer'!N5468</f>
        <v>0</v>
      </c>
      <c r="O5468" t="str">
        <f>CLEAN('Previous Trades Import_OMS Quer'!O5468)</f>
        <v/>
      </c>
      <c r="Q5468" s="25">
        <f t="shared" si="170"/>
        <v>0</v>
      </c>
      <c r="R5468" s="25" t="e">
        <f>VLOOKUP(O5468,'Currency Balance'!$O$3:$Q$32,3,0)</f>
        <v>#N/A</v>
      </c>
      <c r="S5468" t="e">
        <f t="shared" si="171"/>
        <v>#N/A</v>
      </c>
    </row>
    <row r="5469" spans="1:19">
      <c r="A5469">
        <f>'Previous Trades Import_OMS Quer'!A5469</f>
        <v>0</v>
      </c>
      <c r="B5469">
        <f>'Previous Trades Import_OMS Quer'!B5469</f>
        <v>0</v>
      </c>
      <c r="C5469" s="22">
        <f>'Previous Trades Import_OMS Quer'!C5469</f>
        <v>0</v>
      </c>
      <c r="D5469">
        <f>'Previous Trades Import_OMS Quer'!D5469</f>
        <v>0</v>
      </c>
      <c r="E5469" s="22">
        <f>'Previous Trades Import_OMS Quer'!E5469</f>
        <v>0</v>
      </c>
      <c r="F5469">
        <f>'Previous Trades Import_OMS Quer'!F5469</f>
        <v>0</v>
      </c>
      <c r="G5469">
        <f>'Previous Trades Import_OMS Quer'!G5469</f>
        <v>0</v>
      </c>
      <c r="H5469">
        <f>'Previous Trades Import_OMS Quer'!H5469</f>
        <v>0</v>
      </c>
      <c r="I5469">
        <f>'Previous Trades Import_OMS Quer'!I5469</f>
        <v>0</v>
      </c>
      <c r="J5469">
        <f>'Previous Trades Import_OMS Quer'!J5469</f>
        <v>0</v>
      </c>
      <c r="K5469">
        <f>'Previous Trades Import_OMS Quer'!K5469</f>
        <v>0</v>
      </c>
      <c r="L5469">
        <f>'Previous Trades Import_OMS Quer'!L5469</f>
        <v>0</v>
      </c>
      <c r="M5469">
        <f>'Previous Trades Import_OMS Quer'!M5469</f>
        <v>0</v>
      </c>
      <c r="N5469">
        <f>'Previous Trades Import_OMS Quer'!N5469</f>
        <v>0</v>
      </c>
      <c r="O5469" t="str">
        <f>CLEAN('Previous Trades Import_OMS Quer'!O5469)</f>
        <v/>
      </c>
      <c r="Q5469" s="25">
        <f t="shared" si="170"/>
        <v>0</v>
      </c>
      <c r="R5469" s="25" t="e">
        <f>VLOOKUP(O5469,'Currency Balance'!$O$3:$Q$32,3,0)</f>
        <v>#N/A</v>
      </c>
      <c r="S5469" t="e">
        <f t="shared" si="171"/>
        <v>#N/A</v>
      </c>
    </row>
    <row r="5470" spans="1:19">
      <c r="A5470">
        <f>'Previous Trades Import_OMS Quer'!A5470</f>
        <v>0</v>
      </c>
      <c r="B5470">
        <f>'Previous Trades Import_OMS Quer'!B5470</f>
        <v>0</v>
      </c>
      <c r="C5470" s="22">
        <f>'Previous Trades Import_OMS Quer'!C5470</f>
        <v>0</v>
      </c>
      <c r="D5470">
        <f>'Previous Trades Import_OMS Quer'!D5470</f>
        <v>0</v>
      </c>
      <c r="E5470" s="22">
        <f>'Previous Trades Import_OMS Quer'!E5470</f>
        <v>0</v>
      </c>
      <c r="F5470">
        <f>'Previous Trades Import_OMS Quer'!F5470</f>
        <v>0</v>
      </c>
      <c r="G5470">
        <f>'Previous Trades Import_OMS Quer'!G5470</f>
        <v>0</v>
      </c>
      <c r="H5470">
        <f>'Previous Trades Import_OMS Quer'!H5470</f>
        <v>0</v>
      </c>
      <c r="I5470">
        <f>'Previous Trades Import_OMS Quer'!I5470</f>
        <v>0</v>
      </c>
      <c r="J5470">
        <f>'Previous Trades Import_OMS Quer'!J5470</f>
        <v>0</v>
      </c>
      <c r="K5470">
        <f>'Previous Trades Import_OMS Quer'!K5470</f>
        <v>0</v>
      </c>
      <c r="L5470">
        <f>'Previous Trades Import_OMS Quer'!L5470</f>
        <v>0</v>
      </c>
      <c r="M5470">
        <f>'Previous Trades Import_OMS Quer'!M5470</f>
        <v>0</v>
      </c>
      <c r="N5470">
        <f>'Previous Trades Import_OMS Quer'!N5470</f>
        <v>0</v>
      </c>
      <c r="O5470" t="str">
        <f>CLEAN('Previous Trades Import_OMS Quer'!O5470)</f>
        <v/>
      </c>
      <c r="Q5470" s="25">
        <f t="shared" si="170"/>
        <v>0</v>
      </c>
      <c r="R5470" s="25" t="e">
        <f>VLOOKUP(O5470,'Currency Balance'!$O$3:$Q$32,3,0)</f>
        <v>#N/A</v>
      </c>
      <c r="S5470" t="e">
        <f t="shared" si="171"/>
        <v>#N/A</v>
      </c>
    </row>
    <row r="5471" spans="1:19">
      <c r="A5471">
        <f>'Previous Trades Import_OMS Quer'!A5471</f>
        <v>0</v>
      </c>
      <c r="B5471">
        <f>'Previous Trades Import_OMS Quer'!B5471</f>
        <v>0</v>
      </c>
      <c r="C5471" s="22">
        <f>'Previous Trades Import_OMS Quer'!C5471</f>
        <v>0</v>
      </c>
      <c r="D5471">
        <f>'Previous Trades Import_OMS Quer'!D5471</f>
        <v>0</v>
      </c>
      <c r="E5471" s="22">
        <f>'Previous Trades Import_OMS Quer'!E5471</f>
        <v>0</v>
      </c>
      <c r="F5471">
        <f>'Previous Trades Import_OMS Quer'!F5471</f>
        <v>0</v>
      </c>
      <c r="G5471">
        <f>'Previous Trades Import_OMS Quer'!G5471</f>
        <v>0</v>
      </c>
      <c r="H5471">
        <f>'Previous Trades Import_OMS Quer'!H5471</f>
        <v>0</v>
      </c>
      <c r="I5471">
        <f>'Previous Trades Import_OMS Quer'!I5471</f>
        <v>0</v>
      </c>
      <c r="J5471">
        <f>'Previous Trades Import_OMS Quer'!J5471</f>
        <v>0</v>
      </c>
      <c r="K5471">
        <f>'Previous Trades Import_OMS Quer'!K5471</f>
        <v>0</v>
      </c>
      <c r="L5471">
        <f>'Previous Trades Import_OMS Quer'!L5471</f>
        <v>0</v>
      </c>
      <c r="M5471">
        <f>'Previous Trades Import_OMS Quer'!M5471</f>
        <v>0</v>
      </c>
      <c r="N5471">
        <f>'Previous Trades Import_OMS Quer'!N5471</f>
        <v>0</v>
      </c>
      <c r="O5471" t="str">
        <f>CLEAN('Previous Trades Import_OMS Quer'!O5471)</f>
        <v/>
      </c>
      <c r="Q5471" s="25">
        <f t="shared" si="170"/>
        <v>0</v>
      </c>
      <c r="R5471" s="25" t="e">
        <f>VLOOKUP(O5471,'Currency Balance'!$O$3:$Q$32,3,0)</f>
        <v>#N/A</v>
      </c>
      <c r="S5471" t="e">
        <f t="shared" si="171"/>
        <v>#N/A</v>
      </c>
    </row>
    <row r="5472" spans="1:19">
      <c r="A5472">
        <f>'Previous Trades Import_OMS Quer'!A5472</f>
        <v>0</v>
      </c>
      <c r="B5472">
        <f>'Previous Trades Import_OMS Quer'!B5472</f>
        <v>0</v>
      </c>
      <c r="C5472" s="22">
        <f>'Previous Trades Import_OMS Quer'!C5472</f>
        <v>0</v>
      </c>
      <c r="D5472">
        <f>'Previous Trades Import_OMS Quer'!D5472</f>
        <v>0</v>
      </c>
      <c r="E5472" s="22">
        <f>'Previous Trades Import_OMS Quer'!E5472</f>
        <v>0</v>
      </c>
      <c r="F5472">
        <f>'Previous Trades Import_OMS Quer'!F5472</f>
        <v>0</v>
      </c>
      <c r="G5472">
        <f>'Previous Trades Import_OMS Quer'!G5472</f>
        <v>0</v>
      </c>
      <c r="H5472">
        <f>'Previous Trades Import_OMS Quer'!H5472</f>
        <v>0</v>
      </c>
      <c r="I5472">
        <f>'Previous Trades Import_OMS Quer'!I5472</f>
        <v>0</v>
      </c>
      <c r="J5472">
        <f>'Previous Trades Import_OMS Quer'!J5472</f>
        <v>0</v>
      </c>
      <c r="K5472">
        <f>'Previous Trades Import_OMS Quer'!K5472</f>
        <v>0</v>
      </c>
      <c r="L5472">
        <f>'Previous Trades Import_OMS Quer'!L5472</f>
        <v>0</v>
      </c>
      <c r="M5472">
        <f>'Previous Trades Import_OMS Quer'!M5472</f>
        <v>0</v>
      </c>
      <c r="N5472">
        <f>'Previous Trades Import_OMS Quer'!N5472</f>
        <v>0</v>
      </c>
      <c r="O5472" t="str">
        <f>CLEAN('Previous Trades Import_OMS Quer'!O5472)</f>
        <v/>
      </c>
      <c r="Q5472" s="25">
        <f t="shared" si="170"/>
        <v>0</v>
      </c>
      <c r="R5472" s="25" t="e">
        <f>VLOOKUP(O5472,'Currency Balance'!$O$3:$Q$32,3,0)</f>
        <v>#N/A</v>
      </c>
      <c r="S5472" t="e">
        <f t="shared" si="171"/>
        <v>#N/A</v>
      </c>
    </row>
    <row r="5473" spans="1:19">
      <c r="A5473">
        <f>'Previous Trades Import_OMS Quer'!A5473</f>
        <v>0</v>
      </c>
      <c r="B5473">
        <f>'Previous Trades Import_OMS Quer'!B5473</f>
        <v>0</v>
      </c>
      <c r="C5473" s="22">
        <f>'Previous Trades Import_OMS Quer'!C5473</f>
        <v>0</v>
      </c>
      <c r="D5473">
        <f>'Previous Trades Import_OMS Quer'!D5473</f>
        <v>0</v>
      </c>
      <c r="E5473" s="22">
        <f>'Previous Trades Import_OMS Quer'!E5473</f>
        <v>0</v>
      </c>
      <c r="F5473">
        <f>'Previous Trades Import_OMS Quer'!F5473</f>
        <v>0</v>
      </c>
      <c r="G5473">
        <f>'Previous Trades Import_OMS Quer'!G5473</f>
        <v>0</v>
      </c>
      <c r="H5473">
        <f>'Previous Trades Import_OMS Quer'!H5473</f>
        <v>0</v>
      </c>
      <c r="I5473">
        <f>'Previous Trades Import_OMS Quer'!I5473</f>
        <v>0</v>
      </c>
      <c r="J5473">
        <f>'Previous Trades Import_OMS Quer'!J5473</f>
        <v>0</v>
      </c>
      <c r="K5473">
        <f>'Previous Trades Import_OMS Quer'!K5473</f>
        <v>0</v>
      </c>
      <c r="L5473">
        <f>'Previous Trades Import_OMS Quer'!L5473</f>
        <v>0</v>
      </c>
      <c r="M5473">
        <f>'Previous Trades Import_OMS Quer'!M5473</f>
        <v>0</v>
      </c>
      <c r="N5473">
        <f>'Previous Trades Import_OMS Quer'!N5473</f>
        <v>0</v>
      </c>
      <c r="O5473" t="str">
        <f>CLEAN('Previous Trades Import_OMS Quer'!O5473)</f>
        <v/>
      </c>
      <c r="Q5473" s="25">
        <f t="shared" si="170"/>
        <v>0</v>
      </c>
      <c r="R5473" s="25" t="e">
        <f>VLOOKUP(O5473,'Currency Balance'!$O$3:$Q$32,3,0)</f>
        <v>#N/A</v>
      </c>
      <c r="S5473" t="e">
        <f t="shared" si="171"/>
        <v>#N/A</v>
      </c>
    </row>
    <row r="5474" spans="1:19">
      <c r="A5474">
        <f>'Previous Trades Import_OMS Quer'!A5474</f>
        <v>0</v>
      </c>
      <c r="B5474">
        <f>'Previous Trades Import_OMS Quer'!B5474</f>
        <v>0</v>
      </c>
      <c r="C5474" s="22">
        <f>'Previous Trades Import_OMS Quer'!C5474</f>
        <v>0</v>
      </c>
      <c r="D5474">
        <f>'Previous Trades Import_OMS Quer'!D5474</f>
        <v>0</v>
      </c>
      <c r="E5474" s="22">
        <f>'Previous Trades Import_OMS Quer'!E5474</f>
        <v>0</v>
      </c>
      <c r="F5474">
        <f>'Previous Trades Import_OMS Quer'!F5474</f>
        <v>0</v>
      </c>
      <c r="G5474">
        <f>'Previous Trades Import_OMS Quer'!G5474</f>
        <v>0</v>
      </c>
      <c r="H5474">
        <f>'Previous Trades Import_OMS Quer'!H5474</f>
        <v>0</v>
      </c>
      <c r="I5474">
        <f>'Previous Trades Import_OMS Quer'!I5474</f>
        <v>0</v>
      </c>
      <c r="J5474">
        <f>'Previous Trades Import_OMS Quer'!J5474</f>
        <v>0</v>
      </c>
      <c r="K5474">
        <f>'Previous Trades Import_OMS Quer'!K5474</f>
        <v>0</v>
      </c>
      <c r="L5474">
        <f>'Previous Trades Import_OMS Quer'!L5474</f>
        <v>0</v>
      </c>
      <c r="M5474">
        <f>'Previous Trades Import_OMS Quer'!M5474</f>
        <v>0</v>
      </c>
      <c r="N5474">
        <f>'Previous Trades Import_OMS Quer'!N5474</f>
        <v>0</v>
      </c>
      <c r="O5474" t="str">
        <f>CLEAN('Previous Trades Import_OMS Quer'!O5474)</f>
        <v/>
      </c>
      <c r="Q5474" s="25">
        <f t="shared" si="170"/>
        <v>0</v>
      </c>
      <c r="R5474" s="25" t="e">
        <f>VLOOKUP(O5474,'Currency Balance'!$O$3:$Q$32,3,0)</f>
        <v>#N/A</v>
      </c>
      <c r="S5474" t="e">
        <f t="shared" si="171"/>
        <v>#N/A</v>
      </c>
    </row>
    <row r="5475" spans="1:19">
      <c r="A5475">
        <f>'Previous Trades Import_OMS Quer'!A5475</f>
        <v>0</v>
      </c>
      <c r="B5475">
        <f>'Previous Trades Import_OMS Quer'!B5475</f>
        <v>0</v>
      </c>
      <c r="C5475" s="22">
        <f>'Previous Trades Import_OMS Quer'!C5475</f>
        <v>0</v>
      </c>
      <c r="D5475">
        <f>'Previous Trades Import_OMS Quer'!D5475</f>
        <v>0</v>
      </c>
      <c r="E5475" s="22">
        <f>'Previous Trades Import_OMS Quer'!E5475</f>
        <v>0</v>
      </c>
      <c r="F5475">
        <f>'Previous Trades Import_OMS Quer'!F5475</f>
        <v>0</v>
      </c>
      <c r="G5475">
        <f>'Previous Trades Import_OMS Quer'!G5475</f>
        <v>0</v>
      </c>
      <c r="H5475">
        <f>'Previous Trades Import_OMS Quer'!H5475</f>
        <v>0</v>
      </c>
      <c r="I5475">
        <f>'Previous Trades Import_OMS Quer'!I5475</f>
        <v>0</v>
      </c>
      <c r="J5475">
        <f>'Previous Trades Import_OMS Quer'!J5475</f>
        <v>0</v>
      </c>
      <c r="K5475">
        <f>'Previous Trades Import_OMS Quer'!K5475</f>
        <v>0</v>
      </c>
      <c r="L5475">
        <f>'Previous Trades Import_OMS Quer'!L5475</f>
        <v>0</v>
      </c>
      <c r="M5475">
        <f>'Previous Trades Import_OMS Quer'!M5475</f>
        <v>0</v>
      </c>
      <c r="N5475">
        <f>'Previous Trades Import_OMS Quer'!N5475</f>
        <v>0</v>
      </c>
      <c r="O5475" t="str">
        <f>CLEAN('Previous Trades Import_OMS Quer'!O5475)</f>
        <v/>
      </c>
      <c r="Q5475" s="25">
        <f t="shared" si="170"/>
        <v>0</v>
      </c>
      <c r="R5475" s="25" t="e">
        <f>VLOOKUP(O5475,'Currency Balance'!$O$3:$Q$32,3,0)</f>
        <v>#N/A</v>
      </c>
      <c r="S5475" t="e">
        <f t="shared" si="171"/>
        <v>#N/A</v>
      </c>
    </row>
    <row r="5476" spans="1:19">
      <c r="A5476">
        <f>'Previous Trades Import_OMS Quer'!A5476</f>
        <v>0</v>
      </c>
      <c r="B5476">
        <f>'Previous Trades Import_OMS Quer'!B5476</f>
        <v>0</v>
      </c>
      <c r="C5476" s="22">
        <f>'Previous Trades Import_OMS Quer'!C5476</f>
        <v>0</v>
      </c>
      <c r="D5476">
        <f>'Previous Trades Import_OMS Quer'!D5476</f>
        <v>0</v>
      </c>
      <c r="E5476" s="22">
        <f>'Previous Trades Import_OMS Quer'!E5476</f>
        <v>0</v>
      </c>
      <c r="F5476">
        <f>'Previous Trades Import_OMS Quer'!F5476</f>
        <v>0</v>
      </c>
      <c r="G5476">
        <f>'Previous Trades Import_OMS Quer'!G5476</f>
        <v>0</v>
      </c>
      <c r="H5476">
        <f>'Previous Trades Import_OMS Quer'!H5476</f>
        <v>0</v>
      </c>
      <c r="I5476">
        <f>'Previous Trades Import_OMS Quer'!I5476</f>
        <v>0</v>
      </c>
      <c r="J5476">
        <f>'Previous Trades Import_OMS Quer'!J5476</f>
        <v>0</v>
      </c>
      <c r="K5476">
        <f>'Previous Trades Import_OMS Quer'!K5476</f>
        <v>0</v>
      </c>
      <c r="L5476">
        <f>'Previous Trades Import_OMS Quer'!L5476</f>
        <v>0</v>
      </c>
      <c r="M5476">
        <f>'Previous Trades Import_OMS Quer'!M5476</f>
        <v>0</v>
      </c>
      <c r="N5476">
        <f>'Previous Trades Import_OMS Quer'!N5476</f>
        <v>0</v>
      </c>
      <c r="O5476" t="str">
        <f>CLEAN('Previous Trades Import_OMS Quer'!O5476)</f>
        <v/>
      </c>
      <c r="Q5476" s="25">
        <f t="shared" si="170"/>
        <v>0</v>
      </c>
      <c r="R5476" s="25" t="e">
        <f>VLOOKUP(O5476,'Currency Balance'!$O$3:$Q$32,3,0)</f>
        <v>#N/A</v>
      </c>
      <c r="S5476" t="e">
        <f t="shared" si="171"/>
        <v>#N/A</v>
      </c>
    </row>
    <row r="5477" spans="1:19">
      <c r="A5477">
        <f>'Previous Trades Import_OMS Quer'!A5477</f>
        <v>0</v>
      </c>
      <c r="B5477">
        <f>'Previous Trades Import_OMS Quer'!B5477</f>
        <v>0</v>
      </c>
      <c r="C5477" s="22">
        <f>'Previous Trades Import_OMS Quer'!C5477</f>
        <v>0</v>
      </c>
      <c r="D5477">
        <f>'Previous Trades Import_OMS Quer'!D5477</f>
        <v>0</v>
      </c>
      <c r="E5477" s="22">
        <f>'Previous Trades Import_OMS Quer'!E5477</f>
        <v>0</v>
      </c>
      <c r="F5477">
        <f>'Previous Trades Import_OMS Quer'!F5477</f>
        <v>0</v>
      </c>
      <c r="G5477">
        <f>'Previous Trades Import_OMS Quer'!G5477</f>
        <v>0</v>
      </c>
      <c r="H5477">
        <f>'Previous Trades Import_OMS Quer'!H5477</f>
        <v>0</v>
      </c>
      <c r="I5477">
        <f>'Previous Trades Import_OMS Quer'!I5477</f>
        <v>0</v>
      </c>
      <c r="J5477">
        <f>'Previous Trades Import_OMS Quer'!J5477</f>
        <v>0</v>
      </c>
      <c r="K5477">
        <f>'Previous Trades Import_OMS Quer'!K5477</f>
        <v>0</v>
      </c>
      <c r="L5477">
        <f>'Previous Trades Import_OMS Quer'!L5477</f>
        <v>0</v>
      </c>
      <c r="M5477">
        <f>'Previous Trades Import_OMS Quer'!M5477</f>
        <v>0</v>
      </c>
      <c r="N5477">
        <f>'Previous Trades Import_OMS Quer'!N5477</f>
        <v>0</v>
      </c>
      <c r="O5477" t="str">
        <f>CLEAN('Previous Trades Import_OMS Quer'!O5477)</f>
        <v/>
      </c>
      <c r="Q5477" s="25">
        <f t="shared" si="170"/>
        <v>0</v>
      </c>
      <c r="R5477" s="25" t="e">
        <f>VLOOKUP(O5477,'Currency Balance'!$O$3:$Q$32,3,0)</f>
        <v>#N/A</v>
      </c>
      <c r="S5477" t="e">
        <f t="shared" si="171"/>
        <v>#N/A</v>
      </c>
    </row>
    <row r="5478" spans="1:19">
      <c r="A5478">
        <f>'Previous Trades Import_OMS Quer'!A5478</f>
        <v>0</v>
      </c>
      <c r="B5478">
        <f>'Previous Trades Import_OMS Quer'!B5478</f>
        <v>0</v>
      </c>
      <c r="C5478" s="22">
        <f>'Previous Trades Import_OMS Quer'!C5478</f>
        <v>0</v>
      </c>
      <c r="D5478">
        <f>'Previous Trades Import_OMS Quer'!D5478</f>
        <v>0</v>
      </c>
      <c r="E5478" s="22">
        <f>'Previous Trades Import_OMS Quer'!E5478</f>
        <v>0</v>
      </c>
      <c r="F5478">
        <f>'Previous Trades Import_OMS Quer'!F5478</f>
        <v>0</v>
      </c>
      <c r="G5478">
        <f>'Previous Trades Import_OMS Quer'!G5478</f>
        <v>0</v>
      </c>
      <c r="H5478">
        <f>'Previous Trades Import_OMS Quer'!H5478</f>
        <v>0</v>
      </c>
      <c r="I5478">
        <f>'Previous Trades Import_OMS Quer'!I5478</f>
        <v>0</v>
      </c>
      <c r="J5478">
        <f>'Previous Trades Import_OMS Quer'!J5478</f>
        <v>0</v>
      </c>
      <c r="K5478">
        <f>'Previous Trades Import_OMS Quer'!K5478</f>
        <v>0</v>
      </c>
      <c r="L5478">
        <f>'Previous Trades Import_OMS Quer'!L5478</f>
        <v>0</v>
      </c>
      <c r="M5478">
        <f>'Previous Trades Import_OMS Quer'!M5478</f>
        <v>0</v>
      </c>
      <c r="N5478">
        <f>'Previous Trades Import_OMS Quer'!N5478</f>
        <v>0</v>
      </c>
      <c r="O5478" t="str">
        <f>CLEAN('Previous Trades Import_OMS Quer'!O5478)</f>
        <v/>
      </c>
      <c r="Q5478" s="25">
        <f t="shared" si="170"/>
        <v>0</v>
      </c>
      <c r="R5478" s="25" t="e">
        <f>VLOOKUP(O5478,'Currency Balance'!$O$3:$Q$32,3,0)</f>
        <v>#N/A</v>
      </c>
      <c r="S5478" t="e">
        <f t="shared" si="171"/>
        <v>#N/A</v>
      </c>
    </row>
    <row r="5479" spans="1:19">
      <c r="A5479">
        <f>'Previous Trades Import_OMS Quer'!A5479</f>
        <v>0</v>
      </c>
      <c r="B5479">
        <f>'Previous Trades Import_OMS Quer'!B5479</f>
        <v>0</v>
      </c>
      <c r="C5479" s="22">
        <f>'Previous Trades Import_OMS Quer'!C5479</f>
        <v>0</v>
      </c>
      <c r="D5479">
        <f>'Previous Trades Import_OMS Quer'!D5479</f>
        <v>0</v>
      </c>
      <c r="E5479" s="22">
        <f>'Previous Trades Import_OMS Quer'!E5479</f>
        <v>0</v>
      </c>
      <c r="F5479">
        <f>'Previous Trades Import_OMS Quer'!F5479</f>
        <v>0</v>
      </c>
      <c r="G5479">
        <f>'Previous Trades Import_OMS Quer'!G5479</f>
        <v>0</v>
      </c>
      <c r="H5479">
        <f>'Previous Trades Import_OMS Quer'!H5479</f>
        <v>0</v>
      </c>
      <c r="I5479">
        <f>'Previous Trades Import_OMS Quer'!I5479</f>
        <v>0</v>
      </c>
      <c r="J5479">
        <f>'Previous Trades Import_OMS Quer'!J5479</f>
        <v>0</v>
      </c>
      <c r="K5479">
        <f>'Previous Trades Import_OMS Quer'!K5479</f>
        <v>0</v>
      </c>
      <c r="L5479">
        <f>'Previous Trades Import_OMS Quer'!L5479</f>
        <v>0</v>
      </c>
      <c r="M5479">
        <f>'Previous Trades Import_OMS Quer'!M5479</f>
        <v>0</v>
      </c>
      <c r="N5479">
        <f>'Previous Trades Import_OMS Quer'!N5479</f>
        <v>0</v>
      </c>
      <c r="O5479" t="str">
        <f>CLEAN('Previous Trades Import_OMS Quer'!O5479)</f>
        <v/>
      </c>
      <c r="Q5479" s="25">
        <f t="shared" si="170"/>
        <v>0</v>
      </c>
      <c r="R5479" s="25" t="e">
        <f>VLOOKUP(O5479,'Currency Balance'!$O$3:$Q$32,3,0)</f>
        <v>#N/A</v>
      </c>
      <c r="S5479" t="e">
        <f t="shared" si="171"/>
        <v>#N/A</v>
      </c>
    </row>
    <row r="5480" spans="1:19">
      <c r="A5480">
        <f>'Previous Trades Import_OMS Quer'!A5480</f>
        <v>0</v>
      </c>
      <c r="B5480">
        <f>'Previous Trades Import_OMS Quer'!B5480</f>
        <v>0</v>
      </c>
      <c r="C5480" s="22">
        <f>'Previous Trades Import_OMS Quer'!C5480</f>
        <v>0</v>
      </c>
      <c r="D5480">
        <f>'Previous Trades Import_OMS Quer'!D5480</f>
        <v>0</v>
      </c>
      <c r="E5480" s="22">
        <f>'Previous Trades Import_OMS Quer'!E5480</f>
        <v>0</v>
      </c>
      <c r="F5480">
        <f>'Previous Trades Import_OMS Quer'!F5480</f>
        <v>0</v>
      </c>
      <c r="G5480">
        <f>'Previous Trades Import_OMS Quer'!G5480</f>
        <v>0</v>
      </c>
      <c r="H5480">
        <f>'Previous Trades Import_OMS Quer'!H5480</f>
        <v>0</v>
      </c>
      <c r="I5480">
        <f>'Previous Trades Import_OMS Quer'!I5480</f>
        <v>0</v>
      </c>
      <c r="J5480">
        <f>'Previous Trades Import_OMS Quer'!J5480</f>
        <v>0</v>
      </c>
      <c r="K5480">
        <f>'Previous Trades Import_OMS Quer'!K5480</f>
        <v>0</v>
      </c>
      <c r="L5480">
        <f>'Previous Trades Import_OMS Quer'!L5480</f>
        <v>0</v>
      </c>
      <c r="M5480">
        <f>'Previous Trades Import_OMS Quer'!M5480</f>
        <v>0</v>
      </c>
      <c r="N5480">
        <f>'Previous Trades Import_OMS Quer'!N5480</f>
        <v>0</v>
      </c>
      <c r="O5480" t="str">
        <f>CLEAN('Previous Trades Import_OMS Quer'!O5480)</f>
        <v/>
      </c>
      <c r="Q5480" s="25">
        <f t="shared" si="170"/>
        <v>0</v>
      </c>
      <c r="R5480" s="25" t="e">
        <f>VLOOKUP(O5480,'Currency Balance'!$O$3:$Q$32,3,0)</f>
        <v>#N/A</v>
      </c>
      <c r="S5480" t="e">
        <f t="shared" si="171"/>
        <v>#N/A</v>
      </c>
    </row>
    <row r="5481" spans="1:19">
      <c r="A5481">
        <f>'Previous Trades Import_OMS Quer'!A5481</f>
        <v>0</v>
      </c>
      <c r="B5481">
        <f>'Previous Trades Import_OMS Quer'!B5481</f>
        <v>0</v>
      </c>
      <c r="C5481" s="22">
        <f>'Previous Trades Import_OMS Quer'!C5481</f>
        <v>0</v>
      </c>
      <c r="D5481">
        <f>'Previous Trades Import_OMS Quer'!D5481</f>
        <v>0</v>
      </c>
      <c r="E5481" s="22">
        <f>'Previous Trades Import_OMS Quer'!E5481</f>
        <v>0</v>
      </c>
      <c r="F5481">
        <f>'Previous Trades Import_OMS Quer'!F5481</f>
        <v>0</v>
      </c>
      <c r="G5481">
        <f>'Previous Trades Import_OMS Quer'!G5481</f>
        <v>0</v>
      </c>
      <c r="H5481">
        <f>'Previous Trades Import_OMS Quer'!H5481</f>
        <v>0</v>
      </c>
      <c r="I5481">
        <f>'Previous Trades Import_OMS Quer'!I5481</f>
        <v>0</v>
      </c>
      <c r="J5481">
        <f>'Previous Trades Import_OMS Quer'!J5481</f>
        <v>0</v>
      </c>
      <c r="K5481">
        <f>'Previous Trades Import_OMS Quer'!K5481</f>
        <v>0</v>
      </c>
      <c r="L5481">
        <f>'Previous Trades Import_OMS Quer'!L5481</f>
        <v>0</v>
      </c>
      <c r="M5481">
        <f>'Previous Trades Import_OMS Quer'!M5481</f>
        <v>0</v>
      </c>
      <c r="N5481">
        <f>'Previous Trades Import_OMS Quer'!N5481</f>
        <v>0</v>
      </c>
      <c r="O5481" t="str">
        <f>CLEAN('Previous Trades Import_OMS Quer'!O5481)</f>
        <v/>
      </c>
      <c r="Q5481" s="25">
        <f t="shared" si="170"/>
        <v>0</v>
      </c>
      <c r="R5481" s="25" t="e">
        <f>VLOOKUP(O5481,'Currency Balance'!$O$3:$Q$32,3,0)</f>
        <v>#N/A</v>
      </c>
      <c r="S5481" t="e">
        <f t="shared" si="171"/>
        <v>#N/A</v>
      </c>
    </row>
    <row r="5482" spans="1:19">
      <c r="A5482">
        <f>'Previous Trades Import_OMS Quer'!A5482</f>
        <v>0</v>
      </c>
      <c r="B5482">
        <f>'Previous Trades Import_OMS Quer'!B5482</f>
        <v>0</v>
      </c>
      <c r="C5482" s="22">
        <f>'Previous Trades Import_OMS Quer'!C5482</f>
        <v>0</v>
      </c>
      <c r="D5482">
        <f>'Previous Trades Import_OMS Quer'!D5482</f>
        <v>0</v>
      </c>
      <c r="E5482" s="22">
        <f>'Previous Trades Import_OMS Quer'!E5482</f>
        <v>0</v>
      </c>
      <c r="F5482">
        <f>'Previous Trades Import_OMS Quer'!F5482</f>
        <v>0</v>
      </c>
      <c r="G5482">
        <f>'Previous Trades Import_OMS Quer'!G5482</f>
        <v>0</v>
      </c>
      <c r="H5482">
        <f>'Previous Trades Import_OMS Quer'!H5482</f>
        <v>0</v>
      </c>
      <c r="I5482">
        <f>'Previous Trades Import_OMS Quer'!I5482</f>
        <v>0</v>
      </c>
      <c r="J5482">
        <f>'Previous Trades Import_OMS Quer'!J5482</f>
        <v>0</v>
      </c>
      <c r="K5482">
        <f>'Previous Trades Import_OMS Quer'!K5482</f>
        <v>0</v>
      </c>
      <c r="L5482">
        <f>'Previous Trades Import_OMS Quer'!L5482</f>
        <v>0</v>
      </c>
      <c r="M5482">
        <f>'Previous Trades Import_OMS Quer'!M5482</f>
        <v>0</v>
      </c>
      <c r="N5482">
        <f>'Previous Trades Import_OMS Quer'!N5482</f>
        <v>0</v>
      </c>
      <c r="O5482" t="str">
        <f>CLEAN('Previous Trades Import_OMS Quer'!O5482)</f>
        <v/>
      </c>
      <c r="Q5482" s="25">
        <f t="shared" si="170"/>
        <v>0</v>
      </c>
      <c r="R5482" s="25" t="e">
        <f>VLOOKUP(O5482,'Currency Balance'!$O$3:$Q$32,3,0)</f>
        <v>#N/A</v>
      </c>
      <c r="S5482" t="e">
        <f t="shared" si="171"/>
        <v>#N/A</v>
      </c>
    </row>
    <row r="5483" spans="1:19">
      <c r="A5483">
        <f>'Previous Trades Import_OMS Quer'!A5483</f>
        <v>0</v>
      </c>
      <c r="B5483">
        <f>'Previous Trades Import_OMS Quer'!B5483</f>
        <v>0</v>
      </c>
      <c r="C5483" s="22">
        <f>'Previous Trades Import_OMS Quer'!C5483</f>
        <v>0</v>
      </c>
      <c r="D5483">
        <f>'Previous Trades Import_OMS Quer'!D5483</f>
        <v>0</v>
      </c>
      <c r="E5483" s="22">
        <f>'Previous Trades Import_OMS Quer'!E5483</f>
        <v>0</v>
      </c>
      <c r="F5483">
        <f>'Previous Trades Import_OMS Quer'!F5483</f>
        <v>0</v>
      </c>
      <c r="G5483">
        <f>'Previous Trades Import_OMS Quer'!G5483</f>
        <v>0</v>
      </c>
      <c r="H5483">
        <f>'Previous Trades Import_OMS Quer'!H5483</f>
        <v>0</v>
      </c>
      <c r="I5483">
        <f>'Previous Trades Import_OMS Quer'!I5483</f>
        <v>0</v>
      </c>
      <c r="J5483">
        <f>'Previous Trades Import_OMS Quer'!J5483</f>
        <v>0</v>
      </c>
      <c r="K5483">
        <f>'Previous Trades Import_OMS Quer'!K5483</f>
        <v>0</v>
      </c>
      <c r="L5483">
        <f>'Previous Trades Import_OMS Quer'!L5483</f>
        <v>0</v>
      </c>
      <c r="M5483">
        <f>'Previous Trades Import_OMS Quer'!M5483</f>
        <v>0</v>
      </c>
      <c r="N5483">
        <f>'Previous Trades Import_OMS Quer'!N5483</f>
        <v>0</v>
      </c>
      <c r="O5483" t="str">
        <f>CLEAN('Previous Trades Import_OMS Quer'!O5483)</f>
        <v/>
      </c>
      <c r="Q5483" s="25">
        <f t="shared" si="170"/>
        <v>0</v>
      </c>
      <c r="R5483" s="25" t="e">
        <f>VLOOKUP(O5483,'Currency Balance'!$O$3:$Q$32,3,0)</f>
        <v>#N/A</v>
      </c>
      <c r="S5483" t="e">
        <f t="shared" si="171"/>
        <v>#N/A</v>
      </c>
    </row>
    <row r="5484" spans="1:19">
      <c r="A5484">
        <f>'Previous Trades Import_OMS Quer'!A5484</f>
        <v>0</v>
      </c>
      <c r="B5484">
        <f>'Previous Trades Import_OMS Quer'!B5484</f>
        <v>0</v>
      </c>
      <c r="C5484" s="22">
        <f>'Previous Trades Import_OMS Quer'!C5484</f>
        <v>0</v>
      </c>
      <c r="D5484">
        <f>'Previous Trades Import_OMS Quer'!D5484</f>
        <v>0</v>
      </c>
      <c r="E5484" s="22">
        <f>'Previous Trades Import_OMS Quer'!E5484</f>
        <v>0</v>
      </c>
      <c r="F5484">
        <f>'Previous Trades Import_OMS Quer'!F5484</f>
        <v>0</v>
      </c>
      <c r="G5484">
        <f>'Previous Trades Import_OMS Quer'!G5484</f>
        <v>0</v>
      </c>
      <c r="H5484">
        <f>'Previous Trades Import_OMS Quer'!H5484</f>
        <v>0</v>
      </c>
      <c r="I5484">
        <f>'Previous Trades Import_OMS Quer'!I5484</f>
        <v>0</v>
      </c>
      <c r="J5484">
        <f>'Previous Trades Import_OMS Quer'!J5484</f>
        <v>0</v>
      </c>
      <c r="K5484">
        <f>'Previous Trades Import_OMS Quer'!K5484</f>
        <v>0</v>
      </c>
      <c r="L5484">
        <f>'Previous Trades Import_OMS Quer'!L5484</f>
        <v>0</v>
      </c>
      <c r="M5484">
        <f>'Previous Trades Import_OMS Quer'!M5484</f>
        <v>0</v>
      </c>
      <c r="N5484">
        <f>'Previous Trades Import_OMS Quer'!N5484</f>
        <v>0</v>
      </c>
      <c r="O5484" t="str">
        <f>CLEAN('Previous Trades Import_OMS Quer'!O5484)</f>
        <v/>
      </c>
      <c r="Q5484" s="25">
        <f t="shared" si="170"/>
        <v>0</v>
      </c>
      <c r="R5484" s="25" t="e">
        <f>VLOOKUP(O5484,'Currency Balance'!$O$3:$Q$32,3,0)</f>
        <v>#N/A</v>
      </c>
      <c r="S5484" t="e">
        <f t="shared" si="171"/>
        <v>#N/A</v>
      </c>
    </row>
    <row r="5485" spans="1:19">
      <c r="A5485">
        <f>'Previous Trades Import_OMS Quer'!A5485</f>
        <v>0</v>
      </c>
      <c r="B5485">
        <f>'Previous Trades Import_OMS Quer'!B5485</f>
        <v>0</v>
      </c>
      <c r="C5485" s="22">
        <f>'Previous Trades Import_OMS Quer'!C5485</f>
        <v>0</v>
      </c>
      <c r="D5485">
        <f>'Previous Trades Import_OMS Quer'!D5485</f>
        <v>0</v>
      </c>
      <c r="E5485" s="22">
        <f>'Previous Trades Import_OMS Quer'!E5485</f>
        <v>0</v>
      </c>
      <c r="F5485">
        <f>'Previous Trades Import_OMS Quer'!F5485</f>
        <v>0</v>
      </c>
      <c r="G5485">
        <f>'Previous Trades Import_OMS Quer'!G5485</f>
        <v>0</v>
      </c>
      <c r="H5485">
        <f>'Previous Trades Import_OMS Quer'!H5485</f>
        <v>0</v>
      </c>
      <c r="I5485">
        <f>'Previous Trades Import_OMS Quer'!I5485</f>
        <v>0</v>
      </c>
      <c r="J5485">
        <f>'Previous Trades Import_OMS Quer'!J5485</f>
        <v>0</v>
      </c>
      <c r="K5485">
        <f>'Previous Trades Import_OMS Quer'!K5485</f>
        <v>0</v>
      </c>
      <c r="L5485">
        <f>'Previous Trades Import_OMS Quer'!L5485</f>
        <v>0</v>
      </c>
      <c r="M5485">
        <f>'Previous Trades Import_OMS Quer'!M5485</f>
        <v>0</v>
      </c>
      <c r="N5485">
        <f>'Previous Trades Import_OMS Quer'!N5485</f>
        <v>0</v>
      </c>
      <c r="O5485" t="str">
        <f>CLEAN('Previous Trades Import_OMS Quer'!O5485)</f>
        <v/>
      </c>
      <c r="Q5485" s="25">
        <f t="shared" si="170"/>
        <v>0</v>
      </c>
      <c r="R5485" s="25" t="e">
        <f>VLOOKUP(O5485,'Currency Balance'!$O$3:$Q$32,3,0)</f>
        <v>#N/A</v>
      </c>
      <c r="S5485" t="e">
        <f t="shared" si="171"/>
        <v>#N/A</v>
      </c>
    </row>
    <row r="5486" spans="1:19">
      <c r="A5486">
        <f>'Previous Trades Import_OMS Quer'!A5486</f>
        <v>0</v>
      </c>
      <c r="B5486">
        <f>'Previous Trades Import_OMS Quer'!B5486</f>
        <v>0</v>
      </c>
      <c r="C5486" s="22">
        <f>'Previous Trades Import_OMS Quer'!C5486</f>
        <v>0</v>
      </c>
      <c r="D5486">
        <f>'Previous Trades Import_OMS Quer'!D5486</f>
        <v>0</v>
      </c>
      <c r="E5486" s="22">
        <f>'Previous Trades Import_OMS Quer'!E5486</f>
        <v>0</v>
      </c>
      <c r="F5486">
        <f>'Previous Trades Import_OMS Quer'!F5486</f>
        <v>0</v>
      </c>
      <c r="G5486">
        <f>'Previous Trades Import_OMS Quer'!G5486</f>
        <v>0</v>
      </c>
      <c r="H5486">
        <f>'Previous Trades Import_OMS Quer'!H5486</f>
        <v>0</v>
      </c>
      <c r="I5486">
        <f>'Previous Trades Import_OMS Quer'!I5486</f>
        <v>0</v>
      </c>
      <c r="J5486">
        <f>'Previous Trades Import_OMS Quer'!J5486</f>
        <v>0</v>
      </c>
      <c r="K5486">
        <f>'Previous Trades Import_OMS Quer'!K5486</f>
        <v>0</v>
      </c>
      <c r="L5486">
        <f>'Previous Trades Import_OMS Quer'!L5486</f>
        <v>0</v>
      </c>
      <c r="M5486">
        <f>'Previous Trades Import_OMS Quer'!M5486</f>
        <v>0</v>
      </c>
      <c r="N5486">
        <f>'Previous Trades Import_OMS Quer'!N5486</f>
        <v>0</v>
      </c>
      <c r="O5486" t="str">
        <f>CLEAN('Previous Trades Import_OMS Quer'!O5486)</f>
        <v/>
      </c>
      <c r="Q5486" s="25">
        <f t="shared" si="170"/>
        <v>0</v>
      </c>
      <c r="R5486" s="25" t="e">
        <f>VLOOKUP(O5486,'Currency Balance'!$O$3:$Q$32,3,0)</f>
        <v>#N/A</v>
      </c>
      <c r="S5486" t="e">
        <f t="shared" si="171"/>
        <v>#N/A</v>
      </c>
    </row>
    <row r="5487" spans="1:19">
      <c r="A5487">
        <f>'Previous Trades Import_OMS Quer'!A5487</f>
        <v>0</v>
      </c>
      <c r="B5487">
        <f>'Previous Trades Import_OMS Quer'!B5487</f>
        <v>0</v>
      </c>
      <c r="C5487" s="22">
        <f>'Previous Trades Import_OMS Quer'!C5487</f>
        <v>0</v>
      </c>
      <c r="D5487">
        <f>'Previous Trades Import_OMS Quer'!D5487</f>
        <v>0</v>
      </c>
      <c r="E5487" s="22">
        <f>'Previous Trades Import_OMS Quer'!E5487</f>
        <v>0</v>
      </c>
      <c r="F5487">
        <f>'Previous Trades Import_OMS Quer'!F5487</f>
        <v>0</v>
      </c>
      <c r="G5487">
        <f>'Previous Trades Import_OMS Quer'!G5487</f>
        <v>0</v>
      </c>
      <c r="H5487">
        <f>'Previous Trades Import_OMS Quer'!H5487</f>
        <v>0</v>
      </c>
      <c r="I5487">
        <f>'Previous Trades Import_OMS Quer'!I5487</f>
        <v>0</v>
      </c>
      <c r="J5487">
        <f>'Previous Trades Import_OMS Quer'!J5487</f>
        <v>0</v>
      </c>
      <c r="K5487">
        <f>'Previous Trades Import_OMS Quer'!K5487</f>
        <v>0</v>
      </c>
      <c r="L5487">
        <f>'Previous Trades Import_OMS Quer'!L5487</f>
        <v>0</v>
      </c>
      <c r="M5487">
        <f>'Previous Trades Import_OMS Quer'!M5487</f>
        <v>0</v>
      </c>
      <c r="N5487">
        <f>'Previous Trades Import_OMS Quer'!N5487</f>
        <v>0</v>
      </c>
      <c r="O5487" t="str">
        <f>CLEAN('Previous Trades Import_OMS Quer'!O5487)</f>
        <v/>
      </c>
      <c r="Q5487" s="25">
        <f t="shared" si="170"/>
        <v>0</v>
      </c>
      <c r="R5487" s="25" t="e">
        <f>VLOOKUP(O5487,'Currency Balance'!$O$3:$Q$32,3,0)</f>
        <v>#N/A</v>
      </c>
      <c r="S5487" t="e">
        <f t="shared" si="171"/>
        <v>#N/A</v>
      </c>
    </row>
    <row r="5488" spans="1:19">
      <c r="A5488">
        <f>'Previous Trades Import_OMS Quer'!A5488</f>
        <v>0</v>
      </c>
      <c r="B5488">
        <f>'Previous Trades Import_OMS Quer'!B5488</f>
        <v>0</v>
      </c>
      <c r="C5488" s="22">
        <f>'Previous Trades Import_OMS Quer'!C5488</f>
        <v>0</v>
      </c>
      <c r="D5488">
        <f>'Previous Trades Import_OMS Quer'!D5488</f>
        <v>0</v>
      </c>
      <c r="E5488" s="22">
        <f>'Previous Trades Import_OMS Quer'!E5488</f>
        <v>0</v>
      </c>
      <c r="F5488">
        <f>'Previous Trades Import_OMS Quer'!F5488</f>
        <v>0</v>
      </c>
      <c r="G5488">
        <f>'Previous Trades Import_OMS Quer'!G5488</f>
        <v>0</v>
      </c>
      <c r="H5488">
        <f>'Previous Trades Import_OMS Quer'!H5488</f>
        <v>0</v>
      </c>
      <c r="I5488">
        <f>'Previous Trades Import_OMS Quer'!I5488</f>
        <v>0</v>
      </c>
      <c r="J5488">
        <f>'Previous Trades Import_OMS Quer'!J5488</f>
        <v>0</v>
      </c>
      <c r="K5488">
        <f>'Previous Trades Import_OMS Quer'!K5488</f>
        <v>0</v>
      </c>
      <c r="L5488">
        <f>'Previous Trades Import_OMS Quer'!L5488</f>
        <v>0</v>
      </c>
      <c r="M5488">
        <f>'Previous Trades Import_OMS Quer'!M5488</f>
        <v>0</v>
      </c>
      <c r="N5488">
        <f>'Previous Trades Import_OMS Quer'!N5488</f>
        <v>0</v>
      </c>
      <c r="O5488" t="str">
        <f>CLEAN('Previous Trades Import_OMS Quer'!O5488)</f>
        <v/>
      </c>
      <c r="Q5488" s="25">
        <f t="shared" si="170"/>
        <v>0</v>
      </c>
      <c r="R5488" s="25" t="e">
        <f>VLOOKUP(O5488,'Currency Balance'!$O$3:$Q$32,3,0)</f>
        <v>#N/A</v>
      </c>
      <c r="S5488" t="e">
        <f t="shared" si="171"/>
        <v>#N/A</v>
      </c>
    </row>
    <row r="5489" spans="1:19">
      <c r="A5489">
        <f>'Previous Trades Import_OMS Quer'!A5489</f>
        <v>0</v>
      </c>
      <c r="B5489">
        <f>'Previous Trades Import_OMS Quer'!B5489</f>
        <v>0</v>
      </c>
      <c r="C5489" s="22">
        <f>'Previous Trades Import_OMS Quer'!C5489</f>
        <v>0</v>
      </c>
      <c r="D5489">
        <f>'Previous Trades Import_OMS Quer'!D5489</f>
        <v>0</v>
      </c>
      <c r="E5489" s="22">
        <f>'Previous Trades Import_OMS Quer'!E5489</f>
        <v>0</v>
      </c>
      <c r="F5489">
        <f>'Previous Trades Import_OMS Quer'!F5489</f>
        <v>0</v>
      </c>
      <c r="G5489">
        <f>'Previous Trades Import_OMS Quer'!G5489</f>
        <v>0</v>
      </c>
      <c r="H5489">
        <f>'Previous Trades Import_OMS Quer'!H5489</f>
        <v>0</v>
      </c>
      <c r="I5489">
        <f>'Previous Trades Import_OMS Quer'!I5489</f>
        <v>0</v>
      </c>
      <c r="J5489">
        <f>'Previous Trades Import_OMS Quer'!J5489</f>
        <v>0</v>
      </c>
      <c r="K5489">
        <f>'Previous Trades Import_OMS Quer'!K5489</f>
        <v>0</v>
      </c>
      <c r="L5489">
        <f>'Previous Trades Import_OMS Quer'!L5489</f>
        <v>0</v>
      </c>
      <c r="M5489">
        <f>'Previous Trades Import_OMS Quer'!M5489</f>
        <v>0</v>
      </c>
      <c r="N5489">
        <f>'Previous Trades Import_OMS Quer'!N5489</f>
        <v>0</v>
      </c>
      <c r="O5489" t="str">
        <f>CLEAN('Previous Trades Import_OMS Quer'!O5489)</f>
        <v/>
      </c>
      <c r="Q5489" s="25">
        <f t="shared" si="170"/>
        <v>0</v>
      </c>
      <c r="R5489" s="25" t="e">
        <f>VLOOKUP(O5489,'Currency Balance'!$O$3:$Q$32,3,0)</f>
        <v>#N/A</v>
      </c>
      <c r="S5489" t="e">
        <f t="shared" si="171"/>
        <v>#N/A</v>
      </c>
    </row>
    <row r="5490" spans="1:19">
      <c r="A5490">
        <f>'Previous Trades Import_OMS Quer'!A5490</f>
        <v>0</v>
      </c>
      <c r="B5490">
        <f>'Previous Trades Import_OMS Quer'!B5490</f>
        <v>0</v>
      </c>
      <c r="C5490" s="22">
        <f>'Previous Trades Import_OMS Quer'!C5490</f>
        <v>0</v>
      </c>
      <c r="D5490">
        <f>'Previous Trades Import_OMS Quer'!D5490</f>
        <v>0</v>
      </c>
      <c r="E5490" s="22">
        <f>'Previous Trades Import_OMS Quer'!E5490</f>
        <v>0</v>
      </c>
      <c r="F5490">
        <f>'Previous Trades Import_OMS Quer'!F5490</f>
        <v>0</v>
      </c>
      <c r="G5490">
        <f>'Previous Trades Import_OMS Quer'!G5490</f>
        <v>0</v>
      </c>
      <c r="H5490">
        <f>'Previous Trades Import_OMS Quer'!H5490</f>
        <v>0</v>
      </c>
      <c r="I5490">
        <f>'Previous Trades Import_OMS Quer'!I5490</f>
        <v>0</v>
      </c>
      <c r="J5490">
        <f>'Previous Trades Import_OMS Quer'!J5490</f>
        <v>0</v>
      </c>
      <c r="K5490">
        <f>'Previous Trades Import_OMS Quer'!K5490</f>
        <v>0</v>
      </c>
      <c r="L5490">
        <f>'Previous Trades Import_OMS Quer'!L5490</f>
        <v>0</v>
      </c>
      <c r="M5490">
        <f>'Previous Trades Import_OMS Quer'!M5490</f>
        <v>0</v>
      </c>
      <c r="N5490">
        <f>'Previous Trades Import_OMS Quer'!N5490</f>
        <v>0</v>
      </c>
      <c r="O5490" t="str">
        <f>CLEAN('Previous Trades Import_OMS Quer'!O5490)</f>
        <v/>
      </c>
      <c r="Q5490" s="25">
        <f t="shared" si="170"/>
        <v>0</v>
      </c>
      <c r="R5490" s="25" t="e">
        <f>VLOOKUP(O5490,'Currency Balance'!$O$3:$Q$32,3,0)</f>
        <v>#N/A</v>
      </c>
      <c r="S5490" t="e">
        <f t="shared" si="171"/>
        <v>#N/A</v>
      </c>
    </row>
    <row r="5491" spans="1:19">
      <c r="A5491">
        <f>'Previous Trades Import_OMS Quer'!A5491</f>
        <v>0</v>
      </c>
      <c r="B5491">
        <f>'Previous Trades Import_OMS Quer'!B5491</f>
        <v>0</v>
      </c>
      <c r="C5491" s="22">
        <f>'Previous Trades Import_OMS Quer'!C5491</f>
        <v>0</v>
      </c>
      <c r="D5491">
        <f>'Previous Trades Import_OMS Quer'!D5491</f>
        <v>0</v>
      </c>
      <c r="E5491" s="22">
        <f>'Previous Trades Import_OMS Quer'!E5491</f>
        <v>0</v>
      </c>
      <c r="F5491">
        <f>'Previous Trades Import_OMS Quer'!F5491</f>
        <v>0</v>
      </c>
      <c r="G5491">
        <f>'Previous Trades Import_OMS Quer'!G5491</f>
        <v>0</v>
      </c>
      <c r="H5491">
        <f>'Previous Trades Import_OMS Quer'!H5491</f>
        <v>0</v>
      </c>
      <c r="I5491">
        <f>'Previous Trades Import_OMS Quer'!I5491</f>
        <v>0</v>
      </c>
      <c r="J5491">
        <f>'Previous Trades Import_OMS Quer'!J5491</f>
        <v>0</v>
      </c>
      <c r="K5491">
        <f>'Previous Trades Import_OMS Quer'!K5491</f>
        <v>0</v>
      </c>
      <c r="L5491">
        <f>'Previous Trades Import_OMS Quer'!L5491</f>
        <v>0</v>
      </c>
      <c r="M5491">
        <f>'Previous Trades Import_OMS Quer'!M5491</f>
        <v>0</v>
      </c>
      <c r="N5491">
        <f>'Previous Trades Import_OMS Quer'!N5491</f>
        <v>0</v>
      </c>
      <c r="O5491" t="str">
        <f>CLEAN('Previous Trades Import_OMS Quer'!O5491)</f>
        <v/>
      </c>
      <c r="Q5491" s="25">
        <f t="shared" si="170"/>
        <v>0</v>
      </c>
      <c r="R5491" s="25" t="e">
        <f>VLOOKUP(O5491,'Currency Balance'!$O$3:$Q$32,3,0)</f>
        <v>#N/A</v>
      </c>
      <c r="S5491" t="e">
        <f t="shared" si="171"/>
        <v>#N/A</v>
      </c>
    </row>
    <row r="5492" spans="1:19">
      <c r="A5492">
        <f>'Previous Trades Import_OMS Quer'!A5492</f>
        <v>0</v>
      </c>
      <c r="B5492">
        <f>'Previous Trades Import_OMS Quer'!B5492</f>
        <v>0</v>
      </c>
      <c r="C5492" s="22">
        <f>'Previous Trades Import_OMS Quer'!C5492</f>
        <v>0</v>
      </c>
      <c r="D5492">
        <f>'Previous Trades Import_OMS Quer'!D5492</f>
        <v>0</v>
      </c>
      <c r="E5492" s="22">
        <f>'Previous Trades Import_OMS Quer'!E5492</f>
        <v>0</v>
      </c>
      <c r="F5492">
        <f>'Previous Trades Import_OMS Quer'!F5492</f>
        <v>0</v>
      </c>
      <c r="G5492">
        <f>'Previous Trades Import_OMS Quer'!G5492</f>
        <v>0</v>
      </c>
      <c r="H5492">
        <f>'Previous Trades Import_OMS Quer'!H5492</f>
        <v>0</v>
      </c>
      <c r="I5492">
        <f>'Previous Trades Import_OMS Quer'!I5492</f>
        <v>0</v>
      </c>
      <c r="J5492">
        <f>'Previous Trades Import_OMS Quer'!J5492</f>
        <v>0</v>
      </c>
      <c r="K5492">
        <f>'Previous Trades Import_OMS Quer'!K5492</f>
        <v>0</v>
      </c>
      <c r="L5492">
        <f>'Previous Trades Import_OMS Quer'!L5492</f>
        <v>0</v>
      </c>
      <c r="M5492">
        <f>'Previous Trades Import_OMS Quer'!M5492</f>
        <v>0</v>
      </c>
      <c r="N5492">
        <f>'Previous Trades Import_OMS Quer'!N5492</f>
        <v>0</v>
      </c>
      <c r="O5492" t="str">
        <f>CLEAN('Previous Trades Import_OMS Quer'!O5492)</f>
        <v/>
      </c>
      <c r="Q5492" s="25">
        <f t="shared" si="170"/>
        <v>0</v>
      </c>
      <c r="R5492" s="25" t="e">
        <f>VLOOKUP(O5492,'Currency Balance'!$O$3:$Q$32,3,0)</f>
        <v>#N/A</v>
      </c>
      <c r="S5492" t="e">
        <f t="shared" si="171"/>
        <v>#N/A</v>
      </c>
    </row>
    <row r="5493" spans="1:19">
      <c r="A5493">
        <f>'Previous Trades Import_OMS Quer'!A5493</f>
        <v>0</v>
      </c>
      <c r="B5493">
        <f>'Previous Trades Import_OMS Quer'!B5493</f>
        <v>0</v>
      </c>
      <c r="C5493" s="22">
        <f>'Previous Trades Import_OMS Quer'!C5493</f>
        <v>0</v>
      </c>
      <c r="D5493">
        <f>'Previous Trades Import_OMS Quer'!D5493</f>
        <v>0</v>
      </c>
      <c r="E5493" s="22">
        <f>'Previous Trades Import_OMS Quer'!E5493</f>
        <v>0</v>
      </c>
      <c r="F5493">
        <f>'Previous Trades Import_OMS Quer'!F5493</f>
        <v>0</v>
      </c>
      <c r="G5493">
        <f>'Previous Trades Import_OMS Quer'!G5493</f>
        <v>0</v>
      </c>
      <c r="H5493">
        <f>'Previous Trades Import_OMS Quer'!H5493</f>
        <v>0</v>
      </c>
      <c r="I5493">
        <f>'Previous Trades Import_OMS Quer'!I5493</f>
        <v>0</v>
      </c>
      <c r="J5493">
        <f>'Previous Trades Import_OMS Quer'!J5493</f>
        <v>0</v>
      </c>
      <c r="K5493">
        <f>'Previous Trades Import_OMS Quer'!K5493</f>
        <v>0</v>
      </c>
      <c r="L5493">
        <f>'Previous Trades Import_OMS Quer'!L5493</f>
        <v>0</v>
      </c>
      <c r="M5493">
        <f>'Previous Trades Import_OMS Quer'!M5493</f>
        <v>0</v>
      </c>
      <c r="N5493">
        <f>'Previous Trades Import_OMS Quer'!N5493</f>
        <v>0</v>
      </c>
      <c r="O5493" t="str">
        <f>CLEAN('Previous Trades Import_OMS Quer'!O5493)</f>
        <v/>
      </c>
      <c r="Q5493" s="25">
        <f t="shared" si="170"/>
        <v>0</v>
      </c>
      <c r="R5493" s="25" t="e">
        <f>VLOOKUP(O5493,'Currency Balance'!$O$3:$Q$32,3,0)</f>
        <v>#N/A</v>
      </c>
      <c r="S5493" t="e">
        <f t="shared" si="171"/>
        <v>#N/A</v>
      </c>
    </row>
    <row r="5494" spans="1:19">
      <c r="A5494">
        <f>'Previous Trades Import_OMS Quer'!A5494</f>
        <v>0</v>
      </c>
      <c r="B5494">
        <f>'Previous Trades Import_OMS Quer'!B5494</f>
        <v>0</v>
      </c>
      <c r="C5494" s="22">
        <f>'Previous Trades Import_OMS Quer'!C5494</f>
        <v>0</v>
      </c>
      <c r="D5494">
        <f>'Previous Trades Import_OMS Quer'!D5494</f>
        <v>0</v>
      </c>
      <c r="E5494" s="22">
        <f>'Previous Trades Import_OMS Quer'!E5494</f>
        <v>0</v>
      </c>
      <c r="F5494">
        <f>'Previous Trades Import_OMS Quer'!F5494</f>
        <v>0</v>
      </c>
      <c r="G5494">
        <f>'Previous Trades Import_OMS Quer'!G5494</f>
        <v>0</v>
      </c>
      <c r="H5494">
        <f>'Previous Trades Import_OMS Quer'!H5494</f>
        <v>0</v>
      </c>
      <c r="I5494">
        <f>'Previous Trades Import_OMS Quer'!I5494</f>
        <v>0</v>
      </c>
      <c r="J5494">
        <f>'Previous Trades Import_OMS Quer'!J5494</f>
        <v>0</v>
      </c>
      <c r="K5494">
        <f>'Previous Trades Import_OMS Quer'!K5494</f>
        <v>0</v>
      </c>
      <c r="L5494">
        <f>'Previous Trades Import_OMS Quer'!L5494</f>
        <v>0</v>
      </c>
      <c r="M5494">
        <f>'Previous Trades Import_OMS Quer'!M5494</f>
        <v>0</v>
      </c>
      <c r="N5494">
        <f>'Previous Trades Import_OMS Quer'!N5494</f>
        <v>0</v>
      </c>
      <c r="O5494" t="str">
        <f>CLEAN('Previous Trades Import_OMS Quer'!O5494)</f>
        <v/>
      </c>
      <c r="Q5494" s="25">
        <f t="shared" si="170"/>
        <v>0</v>
      </c>
      <c r="R5494" s="25" t="e">
        <f>VLOOKUP(O5494,'Currency Balance'!$O$3:$Q$32,3,0)</f>
        <v>#N/A</v>
      </c>
      <c r="S5494" t="e">
        <f t="shared" si="171"/>
        <v>#N/A</v>
      </c>
    </row>
    <row r="5495" spans="1:19">
      <c r="A5495">
        <f>'Previous Trades Import_OMS Quer'!A5495</f>
        <v>0</v>
      </c>
      <c r="B5495">
        <f>'Previous Trades Import_OMS Quer'!B5495</f>
        <v>0</v>
      </c>
      <c r="C5495" s="22">
        <f>'Previous Trades Import_OMS Quer'!C5495</f>
        <v>0</v>
      </c>
      <c r="D5495">
        <f>'Previous Trades Import_OMS Quer'!D5495</f>
        <v>0</v>
      </c>
      <c r="E5495" s="22">
        <f>'Previous Trades Import_OMS Quer'!E5495</f>
        <v>0</v>
      </c>
      <c r="F5495">
        <f>'Previous Trades Import_OMS Quer'!F5495</f>
        <v>0</v>
      </c>
      <c r="G5495">
        <f>'Previous Trades Import_OMS Quer'!G5495</f>
        <v>0</v>
      </c>
      <c r="H5495">
        <f>'Previous Trades Import_OMS Quer'!H5495</f>
        <v>0</v>
      </c>
      <c r="I5495">
        <f>'Previous Trades Import_OMS Quer'!I5495</f>
        <v>0</v>
      </c>
      <c r="J5495">
        <f>'Previous Trades Import_OMS Quer'!J5495</f>
        <v>0</v>
      </c>
      <c r="K5495">
        <f>'Previous Trades Import_OMS Quer'!K5495</f>
        <v>0</v>
      </c>
      <c r="L5495">
        <f>'Previous Trades Import_OMS Quer'!L5495</f>
        <v>0</v>
      </c>
      <c r="M5495">
        <f>'Previous Trades Import_OMS Quer'!M5495</f>
        <v>0</v>
      </c>
      <c r="N5495">
        <f>'Previous Trades Import_OMS Quer'!N5495</f>
        <v>0</v>
      </c>
      <c r="O5495" t="str">
        <f>CLEAN('Previous Trades Import_OMS Quer'!O5495)</f>
        <v/>
      </c>
      <c r="Q5495" s="25">
        <f t="shared" si="170"/>
        <v>0</v>
      </c>
      <c r="R5495" s="25" t="e">
        <f>VLOOKUP(O5495,'Currency Balance'!$O$3:$Q$32,3,0)</f>
        <v>#N/A</v>
      </c>
      <c r="S5495" t="e">
        <f t="shared" si="171"/>
        <v>#N/A</v>
      </c>
    </row>
    <row r="5496" spans="1:19">
      <c r="A5496">
        <f>'Previous Trades Import_OMS Quer'!A5496</f>
        <v>0</v>
      </c>
      <c r="B5496">
        <f>'Previous Trades Import_OMS Quer'!B5496</f>
        <v>0</v>
      </c>
      <c r="C5496" s="22">
        <f>'Previous Trades Import_OMS Quer'!C5496</f>
        <v>0</v>
      </c>
      <c r="D5496">
        <f>'Previous Trades Import_OMS Quer'!D5496</f>
        <v>0</v>
      </c>
      <c r="E5496" s="22">
        <f>'Previous Trades Import_OMS Quer'!E5496</f>
        <v>0</v>
      </c>
      <c r="F5496">
        <f>'Previous Trades Import_OMS Quer'!F5496</f>
        <v>0</v>
      </c>
      <c r="G5496">
        <f>'Previous Trades Import_OMS Quer'!G5496</f>
        <v>0</v>
      </c>
      <c r="H5496">
        <f>'Previous Trades Import_OMS Quer'!H5496</f>
        <v>0</v>
      </c>
      <c r="I5496">
        <f>'Previous Trades Import_OMS Quer'!I5496</f>
        <v>0</v>
      </c>
      <c r="J5496">
        <f>'Previous Trades Import_OMS Quer'!J5496</f>
        <v>0</v>
      </c>
      <c r="K5496">
        <f>'Previous Trades Import_OMS Quer'!K5496</f>
        <v>0</v>
      </c>
      <c r="L5496">
        <f>'Previous Trades Import_OMS Quer'!L5496</f>
        <v>0</v>
      </c>
      <c r="M5496">
        <f>'Previous Trades Import_OMS Quer'!M5496</f>
        <v>0</v>
      </c>
      <c r="N5496">
        <f>'Previous Trades Import_OMS Quer'!N5496</f>
        <v>0</v>
      </c>
      <c r="O5496" t="str">
        <f>CLEAN('Previous Trades Import_OMS Quer'!O5496)</f>
        <v/>
      </c>
      <c r="Q5496" s="25">
        <f t="shared" si="170"/>
        <v>0</v>
      </c>
      <c r="R5496" s="25" t="e">
        <f>VLOOKUP(O5496,'Currency Balance'!$O$3:$Q$32,3,0)</f>
        <v>#N/A</v>
      </c>
      <c r="S5496" t="e">
        <f t="shared" si="171"/>
        <v>#N/A</v>
      </c>
    </row>
    <row r="5497" spans="1:19">
      <c r="A5497">
        <f>'Previous Trades Import_OMS Quer'!A5497</f>
        <v>0</v>
      </c>
      <c r="B5497">
        <f>'Previous Trades Import_OMS Quer'!B5497</f>
        <v>0</v>
      </c>
      <c r="C5497" s="22">
        <f>'Previous Trades Import_OMS Quer'!C5497</f>
        <v>0</v>
      </c>
      <c r="D5497">
        <f>'Previous Trades Import_OMS Quer'!D5497</f>
        <v>0</v>
      </c>
      <c r="E5497" s="22">
        <f>'Previous Trades Import_OMS Quer'!E5497</f>
        <v>0</v>
      </c>
      <c r="F5497">
        <f>'Previous Trades Import_OMS Quer'!F5497</f>
        <v>0</v>
      </c>
      <c r="G5497">
        <f>'Previous Trades Import_OMS Quer'!G5497</f>
        <v>0</v>
      </c>
      <c r="H5497">
        <f>'Previous Trades Import_OMS Quer'!H5497</f>
        <v>0</v>
      </c>
      <c r="I5497">
        <f>'Previous Trades Import_OMS Quer'!I5497</f>
        <v>0</v>
      </c>
      <c r="J5497">
        <f>'Previous Trades Import_OMS Quer'!J5497</f>
        <v>0</v>
      </c>
      <c r="K5497">
        <f>'Previous Trades Import_OMS Quer'!K5497</f>
        <v>0</v>
      </c>
      <c r="L5497">
        <f>'Previous Trades Import_OMS Quer'!L5497</f>
        <v>0</v>
      </c>
      <c r="M5497">
        <f>'Previous Trades Import_OMS Quer'!M5497</f>
        <v>0</v>
      </c>
      <c r="N5497">
        <f>'Previous Trades Import_OMS Quer'!N5497</f>
        <v>0</v>
      </c>
      <c r="O5497" t="str">
        <f>CLEAN('Previous Trades Import_OMS Quer'!O5497)</f>
        <v/>
      </c>
      <c r="Q5497" s="25">
        <f t="shared" si="170"/>
        <v>0</v>
      </c>
      <c r="R5497" s="25" t="e">
        <f>VLOOKUP(O5497,'Currency Balance'!$O$3:$Q$32,3,0)</f>
        <v>#N/A</v>
      </c>
      <c r="S5497" t="e">
        <f t="shared" si="171"/>
        <v>#N/A</v>
      </c>
    </row>
    <row r="5498" spans="1:19">
      <c r="A5498">
        <f>'Previous Trades Import_OMS Quer'!A5498</f>
        <v>0</v>
      </c>
      <c r="B5498">
        <f>'Previous Trades Import_OMS Quer'!B5498</f>
        <v>0</v>
      </c>
      <c r="C5498" s="22">
        <f>'Previous Trades Import_OMS Quer'!C5498</f>
        <v>0</v>
      </c>
      <c r="D5498">
        <f>'Previous Trades Import_OMS Quer'!D5498</f>
        <v>0</v>
      </c>
      <c r="E5498" s="22">
        <f>'Previous Trades Import_OMS Quer'!E5498</f>
        <v>0</v>
      </c>
      <c r="F5498">
        <f>'Previous Trades Import_OMS Quer'!F5498</f>
        <v>0</v>
      </c>
      <c r="G5498">
        <f>'Previous Trades Import_OMS Quer'!G5498</f>
        <v>0</v>
      </c>
      <c r="H5498">
        <f>'Previous Trades Import_OMS Quer'!H5498</f>
        <v>0</v>
      </c>
      <c r="I5498">
        <f>'Previous Trades Import_OMS Quer'!I5498</f>
        <v>0</v>
      </c>
      <c r="J5498">
        <f>'Previous Trades Import_OMS Quer'!J5498</f>
        <v>0</v>
      </c>
      <c r="K5498">
        <f>'Previous Trades Import_OMS Quer'!K5498</f>
        <v>0</v>
      </c>
      <c r="L5498">
        <f>'Previous Trades Import_OMS Quer'!L5498</f>
        <v>0</v>
      </c>
      <c r="M5498">
        <f>'Previous Trades Import_OMS Quer'!M5498</f>
        <v>0</v>
      </c>
      <c r="N5498">
        <f>'Previous Trades Import_OMS Quer'!N5498</f>
        <v>0</v>
      </c>
      <c r="O5498" t="str">
        <f>CLEAN('Previous Trades Import_OMS Quer'!O5498)</f>
        <v/>
      </c>
      <c r="Q5498" s="25">
        <f t="shared" si="170"/>
        <v>0</v>
      </c>
      <c r="R5498" s="25" t="e">
        <f>VLOOKUP(O5498,'Currency Balance'!$O$3:$Q$32,3,0)</f>
        <v>#N/A</v>
      </c>
      <c r="S5498" t="e">
        <f t="shared" si="171"/>
        <v>#N/A</v>
      </c>
    </row>
    <row r="5499" spans="1:19">
      <c r="A5499">
        <f>'Previous Trades Import_OMS Quer'!A5499</f>
        <v>0</v>
      </c>
      <c r="B5499">
        <f>'Previous Trades Import_OMS Quer'!B5499</f>
        <v>0</v>
      </c>
      <c r="C5499" s="22">
        <f>'Previous Trades Import_OMS Quer'!C5499</f>
        <v>0</v>
      </c>
      <c r="D5499">
        <f>'Previous Trades Import_OMS Quer'!D5499</f>
        <v>0</v>
      </c>
      <c r="E5499" s="22">
        <f>'Previous Trades Import_OMS Quer'!E5499</f>
        <v>0</v>
      </c>
      <c r="F5499">
        <f>'Previous Trades Import_OMS Quer'!F5499</f>
        <v>0</v>
      </c>
      <c r="G5499">
        <f>'Previous Trades Import_OMS Quer'!G5499</f>
        <v>0</v>
      </c>
      <c r="H5499">
        <f>'Previous Trades Import_OMS Quer'!H5499</f>
        <v>0</v>
      </c>
      <c r="I5499">
        <f>'Previous Trades Import_OMS Quer'!I5499</f>
        <v>0</v>
      </c>
      <c r="J5499">
        <f>'Previous Trades Import_OMS Quer'!J5499</f>
        <v>0</v>
      </c>
      <c r="K5499">
        <f>'Previous Trades Import_OMS Quer'!K5499</f>
        <v>0</v>
      </c>
      <c r="L5499">
        <f>'Previous Trades Import_OMS Quer'!L5499</f>
        <v>0</v>
      </c>
      <c r="M5499">
        <f>'Previous Trades Import_OMS Quer'!M5499</f>
        <v>0</v>
      </c>
      <c r="N5499">
        <f>'Previous Trades Import_OMS Quer'!N5499</f>
        <v>0</v>
      </c>
      <c r="O5499" t="str">
        <f>CLEAN('Previous Trades Import_OMS Quer'!O5499)</f>
        <v/>
      </c>
      <c r="Q5499" s="25">
        <f t="shared" si="170"/>
        <v>0</v>
      </c>
      <c r="R5499" s="25" t="e">
        <f>VLOOKUP(O5499,'Currency Balance'!$O$3:$Q$32,3,0)</f>
        <v>#N/A</v>
      </c>
      <c r="S5499" t="e">
        <f t="shared" si="171"/>
        <v>#N/A</v>
      </c>
    </row>
    <row r="5500" spans="1:19">
      <c r="A5500">
        <f>'Previous Trades Import_OMS Quer'!A5500</f>
        <v>0</v>
      </c>
      <c r="B5500">
        <f>'Previous Trades Import_OMS Quer'!B5500</f>
        <v>0</v>
      </c>
      <c r="C5500" s="22">
        <f>'Previous Trades Import_OMS Quer'!C5500</f>
        <v>0</v>
      </c>
      <c r="D5500">
        <f>'Previous Trades Import_OMS Quer'!D5500</f>
        <v>0</v>
      </c>
      <c r="E5500" s="22">
        <f>'Previous Trades Import_OMS Quer'!E5500</f>
        <v>0</v>
      </c>
      <c r="F5500">
        <f>'Previous Trades Import_OMS Quer'!F5500</f>
        <v>0</v>
      </c>
      <c r="G5500">
        <f>'Previous Trades Import_OMS Quer'!G5500</f>
        <v>0</v>
      </c>
      <c r="H5500">
        <f>'Previous Trades Import_OMS Quer'!H5500</f>
        <v>0</v>
      </c>
      <c r="I5500">
        <f>'Previous Trades Import_OMS Quer'!I5500</f>
        <v>0</v>
      </c>
      <c r="J5500">
        <f>'Previous Trades Import_OMS Quer'!J5500</f>
        <v>0</v>
      </c>
      <c r="K5500">
        <f>'Previous Trades Import_OMS Quer'!K5500</f>
        <v>0</v>
      </c>
      <c r="L5500">
        <f>'Previous Trades Import_OMS Quer'!L5500</f>
        <v>0</v>
      </c>
      <c r="M5500">
        <f>'Previous Trades Import_OMS Quer'!M5500</f>
        <v>0</v>
      </c>
      <c r="N5500">
        <f>'Previous Trades Import_OMS Quer'!N5500</f>
        <v>0</v>
      </c>
      <c r="O5500" t="str">
        <f>CLEAN('Previous Trades Import_OMS Quer'!O5500)</f>
        <v/>
      </c>
      <c r="Q5500" s="25">
        <f t="shared" si="170"/>
        <v>0</v>
      </c>
      <c r="R5500" s="25" t="e">
        <f>VLOOKUP(O5500,'Currency Balance'!$O$3:$Q$32,3,0)</f>
        <v>#N/A</v>
      </c>
      <c r="S5500" t="e">
        <f t="shared" si="171"/>
        <v>#N/A</v>
      </c>
    </row>
    <row r="5501" spans="1:19">
      <c r="A5501">
        <f>'Previous Trades Import_OMS Quer'!A5501</f>
        <v>0</v>
      </c>
      <c r="B5501">
        <f>'Previous Trades Import_OMS Quer'!B5501</f>
        <v>0</v>
      </c>
      <c r="C5501" s="22">
        <f>'Previous Trades Import_OMS Quer'!C5501</f>
        <v>0</v>
      </c>
      <c r="D5501">
        <f>'Previous Trades Import_OMS Quer'!D5501</f>
        <v>0</v>
      </c>
      <c r="E5501" s="22">
        <f>'Previous Trades Import_OMS Quer'!E5501</f>
        <v>0</v>
      </c>
      <c r="F5501">
        <f>'Previous Trades Import_OMS Quer'!F5501</f>
        <v>0</v>
      </c>
      <c r="G5501">
        <f>'Previous Trades Import_OMS Quer'!G5501</f>
        <v>0</v>
      </c>
      <c r="H5501">
        <f>'Previous Trades Import_OMS Quer'!H5501</f>
        <v>0</v>
      </c>
      <c r="I5501">
        <f>'Previous Trades Import_OMS Quer'!I5501</f>
        <v>0</v>
      </c>
      <c r="J5501">
        <f>'Previous Trades Import_OMS Quer'!J5501</f>
        <v>0</v>
      </c>
      <c r="K5501">
        <f>'Previous Trades Import_OMS Quer'!K5501</f>
        <v>0</v>
      </c>
      <c r="L5501">
        <f>'Previous Trades Import_OMS Quer'!L5501</f>
        <v>0</v>
      </c>
      <c r="M5501">
        <f>'Previous Trades Import_OMS Quer'!M5501</f>
        <v>0</v>
      </c>
      <c r="N5501">
        <f>'Previous Trades Import_OMS Quer'!N5501</f>
        <v>0</v>
      </c>
      <c r="O5501" t="str">
        <f>CLEAN('Previous Trades Import_OMS Quer'!O5501)</f>
        <v/>
      </c>
      <c r="Q5501" s="25">
        <f t="shared" si="170"/>
        <v>0</v>
      </c>
      <c r="R5501" s="25" t="e">
        <f>VLOOKUP(O5501,'Currency Balance'!$O$3:$Q$32,3,0)</f>
        <v>#N/A</v>
      </c>
      <c r="S5501" t="e">
        <f t="shared" si="171"/>
        <v>#N/A</v>
      </c>
    </row>
    <row r="5502" spans="1:19">
      <c r="A5502">
        <f>'Previous Trades Import_OMS Quer'!A5502</f>
        <v>0</v>
      </c>
      <c r="B5502">
        <f>'Previous Trades Import_OMS Quer'!B5502</f>
        <v>0</v>
      </c>
      <c r="C5502" s="22">
        <f>'Previous Trades Import_OMS Quer'!C5502</f>
        <v>0</v>
      </c>
      <c r="D5502">
        <f>'Previous Trades Import_OMS Quer'!D5502</f>
        <v>0</v>
      </c>
      <c r="E5502" s="22">
        <f>'Previous Trades Import_OMS Quer'!E5502</f>
        <v>0</v>
      </c>
      <c r="F5502">
        <f>'Previous Trades Import_OMS Quer'!F5502</f>
        <v>0</v>
      </c>
      <c r="G5502">
        <f>'Previous Trades Import_OMS Quer'!G5502</f>
        <v>0</v>
      </c>
      <c r="H5502">
        <f>'Previous Trades Import_OMS Quer'!H5502</f>
        <v>0</v>
      </c>
      <c r="I5502">
        <f>'Previous Trades Import_OMS Quer'!I5502</f>
        <v>0</v>
      </c>
      <c r="J5502">
        <f>'Previous Trades Import_OMS Quer'!J5502</f>
        <v>0</v>
      </c>
      <c r="K5502">
        <f>'Previous Trades Import_OMS Quer'!K5502</f>
        <v>0</v>
      </c>
      <c r="L5502">
        <f>'Previous Trades Import_OMS Quer'!L5502</f>
        <v>0</v>
      </c>
      <c r="M5502">
        <f>'Previous Trades Import_OMS Quer'!M5502</f>
        <v>0</v>
      </c>
      <c r="N5502">
        <f>'Previous Trades Import_OMS Quer'!N5502</f>
        <v>0</v>
      </c>
      <c r="O5502" t="str">
        <f>CLEAN('Previous Trades Import_OMS Quer'!O5502)</f>
        <v/>
      </c>
      <c r="Q5502" s="25">
        <f t="shared" si="170"/>
        <v>0</v>
      </c>
      <c r="R5502" s="25" t="e">
        <f>VLOOKUP(O5502,'Currency Balance'!$O$3:$Q$32,3,0)</f>
        <v>#N/A</v>
      </c>
      <c r="S5502" t="e">
        <f t="shared" si="171"/>
        <v>#N/A</v>
      </c>
    </row>
    <row r="5503" spans="1:19">
      <c r="A5503">
        <f>'Previous Trades Import_OMS Quer'!A5503</f>
        <v>0</v>
      </c>
      <c r="B5503">
        <f>'Previous Trades Import_OMS Quer'!B5503</f>
        <v>0</v>
      </c>
      <c r="C5503" s="22">
        <f>'Previous Trades Import_OMS Quer'!C5503</f>
        <v>0</v>
      </c>
      <c r="D5503">
        <f>'Previous Trades Import_OMS Quer'!D5503</f>
        <v>0</v>
      </c>
      <c r="E5503" s="22">
        <f>'Previous Trades Import_OMS Quer'!E5503</f>
        <v>0</v>
      </c>
      <c r="F5503">
        <f>'Previous Trades Import_OMS Quer'!F5503</f>
        <v>0</v>
      </c>
      <c r="G5503">
        <f>'Previous Trades Import_OMS Quer'!G5503</f>
        <v>0</v>
      </c>
      <c r="H5503">
        <f>'Previous Trades Import_OMS Quer'!H5503</f>
        <v>0</v>
      </c>
      <c r="I5503">
        <f>'Previous Trades Import_OMS Quer'!I5503</f>
        <v>0</v>
      </c>
      <c r="J5503">
        <f>'Previous Trades Import_OMS Quer'!J5503</f>
        <v>0</v>
      </c>
      <c r="K5503">
        <f>'Previous Trades Import_OMS Quer'!K5503</f>
        <v>0</v>
      </c>
      <c r="L5503">
        <f>'Previous Trades Import_OMS Quer'!L5503</f>
        <v>0</v>
      </c>
      <c r="M5503">
        <f>'Previous Trades Import_OMS Quer'!M5503</f>
        <v>0</v>
      </c>
      <c r="N5503">
        <f>'Previous Trades Import_OMS Quer'!N5503</f>
        <v>0</v>
      </c>
      <c r="O5503" t="str">
        <f>CLEAN('Previous Trades Import_OMS Quer'!O5503)</f>
        <v/>
      </c>
      <c r="Q5503" s="25">
        <f t="shared" si="170"/>
        <v>0</v>
      </c>
      <c r="R5503" s="25" t="e">
        <f>VLOOKUP(O5503,'Currency Balance'!$O$3:$Q$32,3,0)</f>
        <v>#N/A</v>
      </c>
      <c r="S5503" t="e">
        <f t="shared" si="171"/>
        <v>#N/A</v>
      </c>
    </row>
    <row r="5504" spans="1:19">
      <c r="A5504">
        <f>'Previous Trades Import_OMS Quer'!A5504</f>
        <v>0</v>
      </c>
      <c r="B5504">
        <f>'Previous Trades Import_OMS Quer'!B5504</f>
        <v>0</v>
      </c>
      <c r="C5504" s="22">
        <f>'Previous Trades Import_OMS Quer'!C5504</f>
        <v>0</v>
      </c>
      <c r="D5504">
        <f>'Previous Trades Import_OMS Quer'!D5504</f>
        <v>0</v>
      </c>
      <c r="E5504" s="22">
        <f>'Previous Trades Import_OMS Quer'!E5504</f>
        <v>0</v>
      </c>
      <c r="F5504">
        <f>'Previous Trades Import_OMS Quer'!F5504</f>
        <v>0</v>
      </c>
      <c r="G5504">
        <f>'Previous Trades Import_OMS Quer'!G5504</f>
        <v>0</v>
      </c>
      <c r="H5504">
        <f>'Previous Trades Import_OMS Quer'!H5504</f>
        <v>0</v>
      </c>
      <c r="I5504">
        <f>'Previous Trades Import_OMS Quer'!I5504</f>
        <v>0</v>
      </c>
      <c r="J5504">
        <f>'Previous Trades Import_OMS Quer'!J5504</f>
        <v>0</v>
      </c>
      <c r="K5504">
        <f>'Previous Trades Import_OMS Quer'!K5504</f>
        <v>0</v>
      </c>
      <c r="L5504">
        <f>'Previous Trades Import_OMS Quer'!L5504</f>
        <v>0</v>
      </c>
      <c r="M5504">
        <f>'Previous Trades Import_OMS Quer'!M5504</f>
        <v>0</v>
      </c>
      <c r="N5504">
        <f>'Previous Trades Import_OMS Quer'!N5504</f>
        <v>0</v>
      </c>
      <c r="O5504" t="str">
        <f>CLEAN('Previous Trades Import_OMS Quer'!O5504)</f>
        <v/>
      </c>
      <c r="Q5504" s="25">
        <f t="shared" si="170"/>
        <v>0</v>
      </c>
      <c r="R5504" s="25" t="e">
        <f>VLOOKUP(O5504,'Currency Balance'!$O$3:$Q$32,3,0)</f>
        <v>#N/A</v>
      </c>
      <c r="S5504" t="e">
        <f t="shared" si="171"/>
        <v>#N/A</v>
      </c>
    </row>
    <row r="5505" spans="1:19">
      <c r="A5505">
        <f>'Previous Trades Import_OMS Quer'!A5505</f>
        <v>0</v>
      </c>
      <c r="B5505">
        <f>'Previous Trades Import_OMS Quer'!B5505</f>
        <v>0</v>
      </c>
      <c r="C5505" s="22">
        <f>'Previous Trades Import_OMS Quer'!C5505</f>
        <v>0</v>
      </c>
      <c r="D5505">
        <f>'Previous Trades Import_OMS Quer'!D5505</f>
        <v>0</v>
      </c>
      <c r="E5505" s="22">
        <f>'Previous Trades Import_OMS Quer'!E5505</f>
        <v>0</v>
      </c>
      <c r="F5505">
        <f>'Previous Trades Import_OMS Quer'!F5505</f>
        <v>0</v>
      </c>
      <c r="G5505">
        <f>'Previous Trades Import_OMS Quer'!G5505</f>
        <v>0</v>
      </c>
      <c r="H5505">
        <f>'Previous Trades Import_OMS Quer'!H5505</f>
        <v>0</v>
      </c>
      <c r="I5505">
        <f>'Previous Trades Import_OMS Quer'!I5505</f>
        <v>0</v>
      </c>
      <c r="J5505">
        <f>'Previous Trades Import_OMS Quer'!J5505</f>
        <v>0</v>
      </c>
      <c r="K5505">
        <f>'Previous Trades Import_OMS Quer'!K5505</f>
        <v>0</v>
      </c>
      <c r="L5505">
        <f>'Previous Trades Import_OMS Quer'!L5505</f>
        <v>0</v>
      </c>
      <c r="M5505">
        <f>'Previous Trades Import_OMS Quer'!M5505</f>
        <v>0</v>
      </c>
      <c r="N5505">
        <f>'Previous Trades Import_OMS Quer'!N5505</f>
        <v>0</v>
      </c>
      <c r="O5505" t="str">
        <f>CLEAN('Previous Trades Import_OMS Quer'!O5505)</f>
        <v/>
      </c>
      <c r="Q5505" s="25">
        <f t="shared" si="170"/>
        <v>0</v>
      </c>
      <c r="R5505" s="25" t="e">
        <f>VLOOKUP(O5505,'Currency Balance'!$O$3:$Q$32,3,0)</f>
        <v>#N/A</v>
      </c>
      <c r="S5505" t="e">
        <f t="shared" si="171"/>
        <v>#N/A</v>
      </c>
    </row>
    <row r="5506" spans="1:19">
      <c r="A5506">
        <f>'Previous Trades Import_OMS Quer'!A5506</f>
        <v>0</v>
      </c>
      <c r="B5506">
        <f>'Previous Trades Import_OMS Quer'!B5506</f>
        <v>0</v>
      </c>
      <c r="C5506" s="22">
        <f>'Previous Trades Import_OMS Quer'!C5506</f>
        <v>0</v>
      </c>
      <c r="D5506">
        <f>'Previous Trades Import_OMS Quer'!D5506</f>
        <v>0</v>
      </c>
      <c r="E5506" s="22">
        <f>'Previous Trades Import_OMS Quer'!E5506</f>
        <v>0</v>
      </c>
      <c r="F5506">
        <f>'Previous Trades Import_OMS Quer'!F5506</f>
        <v>0</v>
      </c>
      <c r="G5506">
        <f>'Previous Trades Import_OMS Quer'!G5506</f>
        <v>0</v>
      </c>
      <c r="H5506">
        <f>'Previous Trades Import_OMS Quer'!H5506</f>
        <v>0</v>
      </c>
      <c r="I5506">
        <f>'Previous Trades Import_OMS Quer'!I5506</f>
        <v>0</v>
      </c>
      <c r="J5506">
        <f>'Previous Trades Import_OMS Quer'!J5506</f>
        <v>0</v>
      </c>
      <c r="K5506">
        <f>'Previous Trades Import_OMS Quer'!K5506</f>
        <v>0</v>
      </c>
      <c r="L5506">
        <f>'Previous Trades Import_OMS Quer'!L5506</f>
        <v>0</v>
      </c>
      <c r="M5506">
        <f>'Previous Trades Import_OMS Quer'!M5506</f>
        <v>0</v>
      </c>
      <c r="N5506">
        <f>'Previous Trades Import_OMS Quer'!N5506</f>
        <v>0</v>
      </c>
      <c r="O5506" t="str">
        <f>CLEAN('Previous Trades Import_OMS Quer'!O5506)</f>
        <v/>
      </c>
      <c r="Q5506" s="25">
        <f t="shared" ref="Q5506:Q5569" si="172">IF(G5506="sell",M5506,-M5506)</f>
        <v>0</v>
      </c>
      <c r="R5506" s="25" t="e">
        <f>VLOOKUP(O5506,'Currency Balance'!$O$3:$Q$32,3,0)</f>
        <v>#N/A</v>
      </c>
      <c r="S5506" t="e">
        <f t="shared" ref="S5506:S5569" si="173">Q5506/R5506</f>
        <v>#N/A</v>
      </c>
    </row>
    <row r="5507" spans="1:19">
      <c r="A5507">
        <f>'Previous Trades Import_OMS Quer'!A5507</f>
        <v>0</v>
      </c>
      <c r="B5507">
        <f>'Previous Trades Import_OMS Quer'!B5507</f>
        <v>0</v>
      </c>
      <c r="C5507" s="22">
        <f>'Previous Trades Import_OMS Quer'!C5507</f>
        <v>0</v>
      </c>
      <c r="D5507">
        <f>'Previous Trades Import_OMS Quer'!D5507</f>
        <v>0</v>
      </c>
      <c r="E5507" s="22">
        <f>'Previous Trades Import_OMS Quer'!E5507</f>
        <v>0</v>
      </c>
      <c r="F5507">
        <f>'Previous Trades Import_OMS Quer'!F5507</f>
        <v>0</v>
      </c>
      <c r="G5507">
        <f>'Previous Trades Import_OMS Quer'!G5507</f>
        <v>0</v>
      </c>
      <c r="H5507">
        <f>'Previous Trades Import_OMS Quer'!H5507</f>
        <v>0</v>
      </c>
      <c r="I5507">
        <f>'Previous Trades Import_OMS Quer'!I5507</f>
        <v>0</v>
      </c>
      <c r="J5507">
        <f>'Previous Trades Import_OMS Quer'!J5507</f>
        <v>0</v>
      </c>
      <c r="K5507">
        <f>'Previous Trades Import_OMS Quer'!K5507</f>
        <v>0</v>
      </c>
      <c r="L5507">
        <f>'Previous Trades Import_OMS Quer'!L5507</f>
        <v>0</v>
      </c>
      <c r="M5507">
        <f>'Previous Trades Import_OMS Quer'!M5507</f>
        <v>0</v>
      </c>
      <c r="N5507">
        <f>'Previous Trades Import_OMS Quer'!N5507</f>
        <v>0</v>
      </c>
      <c r="O5507" t="str">
        <f>CLEAN('Previous Trades Import_OMS Quer'!O5507)</f>
        <v/>
      </c>
      <c r="Q5507" s="25">
        <f t="shared" si="172"/>
        <v>0</v>
      </c>
      <c r="R5507" s="25" t="e">
        <f>VLOOKUP(O5507,'Currency Balance'!$O$3:$Q$32,3,0)</f>
        <v>#N/A</v>
      </c>
      <c r="S5507" t="e">
        <f t="shared" si="173"/>
        <v>#N/A</v>
      </c>
    </row>
    <row r="5508" spans="1:19">
      <c r="A5508">
        <f>'Previous Trades Import_OMS Quer'!A5508</f>
        <v>0</v>
      </c>
      <c r="B5508">
        <f>'Previous Trades Import_OMS Quer'!B5508</f>
        <v>0</v>
      </c>
      <c r="C5508" s="22">
        <f>'Previous Trades Import_OMS Quer'!C5508</f>
        <v>0</v>
      </c>
      <c r="D5508">
        <f>'Previous Trades Import_OMS Quer'!D5508</f>
        <v>0</v>
      </c>
      <c r="E5508" s="22">
        <f>'Previous Trades Import_OMS Quer'!E5508</f>
        <v>0</v>
      </c>
      <c r="F5508">
        <f>'Previous Trades Import_OMS Quer'!F5508</f>
        <v>0</v>
      </c>
      <c r="G5508">
        <f>'Previous Trades Import_OMS Quer'!G5508</f>
        <v>0</v>
      </c>
      <c r="H5508">
        <f>'Previous Trades Import_OMS Quer'!H5508</f>
        <v>0</v>
      </c>
      <c r="I5508">
        <f>'Previous Trades Import_OMS Quer'!I5508</f>
        <v>0</v>
      </c>
      <c r="J5508">
        <f>'Previous Trades Import_OMS Quer'!J5508</f>
        <v>0</v>
      </c>
      <c r="K5508">
        <f>'Previous Trades Import_OMS Quer'!K5508</f>
        <v>0</v>
      </c>
      <c r="L5508">
        <f>'Previous Trades Import_OMS Quer'!L5508</f>
        <v>0</v>
      </c>
      <c r="M5508">
        <f>'Previous Trades Import_OMS Quer'!M5508</f>
        <v>0</v>
      </c>
      <c r="N5508">
        <f>'Previous Trades Import_OMS Quer'!N5508</f>
        <v>0</v>
      </c>
      <c r="O5508" t="str">
        <f>CLEAN('Previous Trades Import_OMS Quer'!O5508)</f>
        <v/>
      </c>
      <c r="Q5508" s="25">
        <f t="shared" si="172"/>
        <v>0</v>
      </c>
      <c r="R5508" s="25" t="e">
        <f>VLOOKUP(O5508,'Currency Balance'!$O$3:$Q$32,3,0)</f>
        <v>#N/A</v>
      </c>
      <c r="S5508" t="e">
        <f t="shared" si="173"/>
        <v>#N/A</v>
      </c>
    </row>
    <row r="5509" spans="1:19">
      <c r="A5509">
        <f>'Previous Trades Import_OMS Quer'!A5509</f>
        <v>0</v>
      </c>
      <c r="B5509">
        <f>'Previous Trades Import_OMS Quer'!B5509</f>
        <v>0</v>
      </c>
      <c r="C5509" s="22">
        <f>'Previous Trades Import_OMS Quer'!C5509</f>
        <v>0</v>
      </c>
      <c r="D5509">
        <f>'Previous Trades Import_OMS Quer'!D5509</f>
        <v>0</v>
      </c>
      <c r="E5509" s="22">
        <f>'Previous Trades Import_OMS Quer'!E5509</f>
        <v>0</v>
      </c>
      <c r="F5509">
        <f>'Previous Trades Import_OMS Quer'!F5509</f>
        <v>0</v>
      </c>
      <c r="G5509">
        <f>'Previous Trades Import_OMS Quer'!G5509</f>
        <v>0</v>
      </c>
      <c r="H5509">
        <f>'Previous Trades Import_OMS Quer'!H5509</f>
        <v>0</v>
      </c>
      <c r="I5509">
        <f>'Previous Trades Import_OMS Quer'!I5509</f>
        <v>0</v>
      </c>
      <c r="J5509">
        <f>'Previous Trades Import_OMS Quer'!J5509</f>
        <v>0</v>
      </c>
      <c r="K5509">
        <f>'Previous Trades Import_OMS Quer'!K5509</f>
        <v>0</v>
      </c>
      <c r="L5509">
        <f>'Previous Trades Import_OMS Quer'!L5509</f>
        <v>0</v>
      </c>
      <c r="M5509">
        <f>'Previous Trades Import_OMS Quer'!M5509</f>
        <v>0</v>
      </c>
      <c r="N5509">
        <f>'Previous Trades Import_OMS Quer'!N5509</f>
        <v>0</v>
      </c>
      <c r="O5509" t="str">
        <f>CLEAN('Previous Trades Import_OMS Quer'!O5509)</f>
        <v/>
      </c>
      <c r="Q5509" s="25">
        <f t="shared" si="172"/>
        <v>0</v>
      </c>
      <c r="R5509" s="25" t="e">
        <f>VLOOKUP(O5509,'Currency Balance'!$O$3:$Q$32,3,0)</f>
        <v>#N/A</v>
      </c>
      <c r="S5509" t="e">
        <f t="shared" si="173"/>
        <v>#N/A</v>
      </c>
    </row>
    <row r="5510" spans="1:19">
      <c r="A5510">
        <f>'Previous Trades Import_OMS Quer'!A5510</f>
        <v>0</v>
      </c>
      <c r="B5510">
        <f>'Previous Trades Import_OMS Quer'!B5510</f>
        <v>0</v>
      </c>
      <c r="C5510" s="22">
        <f>'Previous Trades Import_OMS Quer'!C5510</f>
        <v>0</v>
      </c>
      <c r="D5510">
        <f>'Previous Trades Import_OMS Quer'!D5510</f>
        <v>0</v>
      </c>
      <c r="E5510" s="22">
        <f>'Previous Trades Import_OMS Quer'!E5510</f>
        <v>0</v>
      </c>
      <c r="F5510">
        <f>'Previous Trades Import_OMS Quer'!F5510</f>
        <v>0</v>
      </c>
      <c r="G5510">
        <f>'Previous Trades Import_OMS Quer'!G5510</f>
        <v>0</v>
      </c>
      <c r="H5510">
        <f>'Previous Trades Import_OMS Quer'!H5510</f>
        <v>0</v>
      </c>
      <c r="I5510">
        <f>'Previous Trades Import_OMS Quer'!I5510</f>
        <v>0</v>
      </c>
      <c r="J5510">
        <f>'Previous Trades Import_OMS Quer'!J5510</f>
        <v>0</v>
      </c>
      <c r="K5510">
        <f>'Previous Trades Import_OMS Quer'!K5510</f>
        <v>0</v>
      </c>
      <c r="L5510">
        <f>'Previous Trades Import_OMS Quer'!L5510</f>
        <v>0</v>
      </c>
      <c r="M5510">
        <f>'Previous Trades Import_OMS Quer'!M5510</f>
        <v>0</v>
      </c>
      <c r="N5510">
        <f>'Previous Trades Import_OMS Quer'!N5510</f>
        <v>0</v>
      </c>
      <c r="O5510" t="str">
        <f>CLEAN('Previous Trades Import_OMS Quer'!O5510)</f>
        <v/>
      </c>
      <c r="Q5510" s="25">
        <f t="shared" si="172"/>
        <v>0</v>
      </c>
      <c r="R5510" s="25" t="e">
        <f>VLOOKUP(O5510,'Currency Balance'!$O$3:$Q$32,3,0)</f>
        <v>#N/A</v>
      </c>
      <c r="S5510" t="e">
        <f t="shared" si="173"/>
        <v>#N/A</v>
      </c>
    </row>
    <row r="5511" spans="1:19">
      <c r="A5511">
        <f>'Previous Trades Import_OMS Quer'!A5511</f>
        <v>0</v>
      </c>
      <c r="B5511">
        <f>'Previous Trades Import_OMS Quer'!B5511</f>
        <v>0</v>
      </c>
      <c r="C5511" s="22">
        <f>'Previous Trades Import_OMS Quer'!C5511</f>
        <v>0</v>
      </c>
      <c r="D5511">
        <f>'Previous Trades Import_OMS Quer'!D5511</f>
        <v>0</v>
      </c>
      <c r="E5511" s="22">
        <f>'Previous Trades Import_OMS Quer'!E5511</f>
        <v>0</v>
      </c>
      <c r="F5511">
        <f>'Previous Trades Import_OMS Quer'!F5511</f>
        <v>0</v>
      </c>
      <c r="G5511">
        <f>'Previous Trades Import_OMS Quer'!G5511</f>
        <v>0</v>
      </c>
      <c r="H5511">
        <f>'Previous Trades Import_OMS Quer'!H5511</f>
        <v>0</v>
      </c>
      <c r="I5511">
        <f>'Previous Trades Import_OMS Quer'!I5511</f>
        <v>0</v>
      </c>
      <c r="J5511">
        <f>'Previous Trades Import_OMS Quer'!J5511</f>
        <v>0</v>
      </c>
      <c r="K5511">
        <f>'Previous Trades Import_OMS Quer'!K5511</f>
        <v>0</v>
      </c>
      <c r="L5511">
        <f>'Previous Trades Import_OMS Quer'!L5511</f>
        <v>0</v>
      </c>
      <c r="M5511">
        <f>'Previous Trades Import_OMS Quer'!M5511</f>
        <v>0</v>
      </c>
      <c r="N5511">
        <f>'Previous Trades Import_OMS Quer'!N5511</f>
        <v>0</v>
      </c>
      <c r="O5511" t="str">
        <f>CLEAN('Previous Trades Import_OMS Quer'!O5511)</f>
        <v/>
      </c>
      <c r="Q5511" s="25">
        <f t="shared" si="172"/>
        <v>0</v>
      </c>
      <c r="R5511" s="25" t="e">
        <f>VLOOKUP(O5511,'Currency Balance'!$O$3:$Q$32,3,0)</f>
        <v>#N/A</v>
      </c>
      <c r="S5511" t="e">
        <f t="shared" si="173"/>
        <v>#N/A</v>
      </c>
    </row>
    <row r="5512" spans="1:19">
      <c r="A5512">
        <f>'Previous Trades Import_OMS Quer'!A5512</f>
        <v>0</v>
      </c>
      <c r="B5512">
        <f>'Previous Trades Import_OMS Quer'!B5512</f>
        <v>0</v>
      </c>
      <c r="C5512" s="22">
        <f>'Previous Trades Import_OMS Quer'!C5512</f>
        <v>0</v>
      </c>
      <c r="D5512">
        <f>'Previous Trades Import_OMS Quer'!D5512</f>
        <v>0</v>
      </c>
      <c r="E5512" s="22">
        <f>'Previous Trades Import_OMS Quer'!E5512</f>
        <v>0</v>
      </c>
      <c r="F5512">
        <f>'Previous Trades Import_OMS Quer'!F5512</f>
        <v>0</v>
      </c>
      <c r="G5512">
        <f>'Previous Trades Import_OMS Quer'!G5512</f>
        <v>0</v>
      </c>
      <c r="H5512">
        <f>'Previous Trades Import_OMS Quer'!H5512</f>
        <v>0</v>
      </c>
      <c r="I5512">
        <f>'Previous Trades Import_OMS Quer'!I5512</f>
        <v>0</v>
      </c>
      <c r="J5512">
        <f>'Previous Trades Import_OMS Quer'!J5512</f>
        <v>0</v>
      </c>
      <c r="K5512">
        <f>'Previous Trades Import_OMS Quer'!K5512</f>
        <v>0</v>
      </c>
      <c r="L5512">
        <f>'Previous Trades Import_OMS Quer'!L5512</f>
        <v>0</v>
      </c>
      <c r="M5512">
        <f>'Previous Trades Import_OMS Quer'!M5512</f>
        <v>0</v>
      </c>
      <c r="N5512">
        <f>'Previous Trades Import_OMS Quer'!N5512</f>
        <v>0</v>
      </c>
      <c r="O5512" t="str">
        <f>CLEAN('Previous Trades Import_OMS Quer'!O5512)</f>
        <v/>
      </c>
      <c r="Q5512" s="25">
        <f t="shared" si="172"/>
        <v>0</v>
      </c>
      <c r="R5512" s="25" t="e">
        <f>VLOOKUP(O5512,'Currency Balance'!$O$3:$Q$32,3,0)</f>
        <v>#N/A</v>
      </c>
      <c r="S5512" t="e">
        <f t="shared" si="173"/>
        <v>#N/A</v>
      </c>
    </row>
    <row r="5513" spans="1:19">
      <c r="A5513">
        <f>'Previous Trades Import_OMS Quer'!A5513</f>
        <v>0</v>
      </c>
      <c r="B5513">
        <f>'Previous Trades Import_OMS Quer'!B5513</f>
        <v>0</v>
      </c>
      <c r="C5513" s="22">
        <f>'Previous Trades Import_OMS Quer'!C5513</f>
        <v>0</v>
      </c>
      <c r="D5513">
        <f>'Previous Trades Import_OMS Quer'!D5513</f>
        <v>0</v>
      </c>
      <c r="E5513" s="22">
        <f>'Previous Trades Import_OMS Quer'!E5513</f>
        <v>0</v>
      </c>
      <c r="F5513">
        <f>'Previous Trades Import_OMS Quer'!F5513</f>
        <v>0</v>
      </c>
      <c r="G5513">
        <f>'Previous Trades Import_OMS Quer'!G5513</f>
        <v>0</v>
      </c>
      <c r="H5513">
        <f>'Previous Trades Import_OMS Quer'!H5513</f>
        <v>0</v>
      </c>
      <c r="I5513">
        <f>'Previous Trades Import_OMS Quer'!I5513</f>
        <v>0</v>
      </c>
      <c r="J5513">
        <f>'Previous Trades Import_OMS Quer'!J5513</f>
        <v>0</v>
      </c>
      <c r="K5513">
        <f>'Previous Trades Import_OMS Quer'!K5513</f>
        <v>0</v>
      </c>
      <c r="L5513">
        <f>'Previous Trades Import_OMS Quer'!L5513</f>
        <v>0</v>
      </c>
      <c r="M5513">
        <f>'Previous Trades Import_OMS Quer'!M5513</f>
        <v>0</v>
      </c>
      <c r="N5513">
        <f>'Previous Trades Import_OMS Quer'!N5513</f>
        <v>0</v>
      </c>
      <c r="O5513" t="str">
        <f>CLEAN('Previous Trades Import_OMS Quer'!O5513)</f>
        <v/>
      </c>
      <c r="Q5513" s="25">
        <f t="shared" si="172"/>
        <v>0</v>
      </c>
      <c r="R5513" s="25" t="e">
        <f>VLOOKUP(O5513,'Currency Balance'!$O$3:$Q$32,3,0)</f>
        <v>#N/A</v>
      </c>
      <c r="S5513" t="e">
        <f t="shared" si="173"/>
        <v>#N/A</v>
      </c>
    </row>
    <row r="5514" spans="1:19">
      <c r="A5514">
        <f>'Previous Trades Import_OMS Quer'!A5514</f>
        <v>0</v>
      </c>
      <c r="B5514">
        <f>'Previous Trades Import_OMS Quer'!B5514</f>
        <v>0</v>
      </c>
      <c r="C5514" s="22">
        <f>'Previous Trades Import_OMS Quer'!C5514</f>
        <v>0</v>
      </c>
      <c r="D5514">
        <f>'Previous Trades Import_OMS Quer'!D5514</f>
        <v>0</v>
      </c>
      <c r="E5514" s="22">
        <f>'Previous Trades Import_OMS Quer'!E5514</f>
        <v>0</v>
      </c>
      <c r="F5514">
        <f>'Previous Trades Import_OMS Quer'!F5514</f>
        <v>0</v>
      </c>
      <c r="G5514">
        <f>'Previous Trades Import_OMS Quer'!G5514</f>
        <v>0</v>
      </c>
      <c r="H5514">
        <f>'Previous Trades Import_OMS Quer'!H5514</f>
        <v>0</v>
      </c>
      <c r="I5514">
        <f>'Previous Trades Import_OMS Quer'!I5514</f>
        <v>0</v>
      </c>
      <c r="J5514">
        <f>'Previous Trades Import_OMS Quer'!J5514</f>
        <v>0</v>
      </c>
      <c r="K5514">
        <f>'Previous Trades Import_OMS Quer'!K5514</f>
        <v>0</v>
      </c>
      <c r="L5514">
        <f>'Previous Trades Import_OMS Quer'!L5514</f>
        <v>0</v>
      </c>
      <c r="M5514">
        <f>'Previous Trades Import_OMS Quer'!M5514</f>
        <v>0</v>
      </c>
      <c r="N5514">
        <f>'Previous Trades Import_OMS Quer'!N5514</f>
        <v>0</v>
      </c>
      <c r="O5514" t="str">
        <f>CLEAN('Previous Trades Import_OMS Quer'!O5514)</f>
        <v/>
      </c>
      <c r="Q5514" s="25">
        <f t="shared" si="172"/>
        <v>0</v>
      </c>
      <c r="R5514" s="25" t="e">
        <f>VLOOKUP(O5514,'Currency Balance'!$O$3:$Q$32,3,0)</f>
        <v>#N/A</v>
      </c>
      <c r="S5514" t="e">
        <f t="shared" si="173"/>
        <v>#N/A</v>
      </c>
    </row>
    <row r="5515" spans="1:19">
      <c r="A5515">
        <f>'Previous Trades Import_OMS Quer'!A5515</f>
        <v>0</v>
      </c>
      <c r="B5515">
        <f>'Previous Trades Import_OMS Quer'!B5515</f>
        <v>0</v>
      </c>
      <c r="C5515" s="22">
        <f>'Previous Trades Import_OMS Quer'!C5515</f>
        <v>0</v>
      </c>
      <c r="D5515">
        <f>'Previous Trades Import_OMS Quer'!D5515</f>
        <v>0</v>
      </c>
      <c r="E5515" s="22">
        <f>'Previous Trades Import_OMS Quer'!E5515</f>
        <v>0</v>
      </c>
      <c r="F5515">
        <f>'Previous Trades Import_OMS Quer'!F5515</f>
        <v>0</v>
      </c>
      <c r="G5515">
        <f>'Previous Trades Import_OMS Quer'!G5515</f>
        <v>0</v>
      </c>
      <c r="H5515">
        <f>'Previous Trades Import_OMS Quer'!H5515</f>
        <v>0</v>
      </c>
      <c r="I5515">
        <f>'Previous Trades Import_OMS Quer'!I5515</f>
        <v>0</v>
      </c>
      <c r="J5515">
        <f>'Previous Trades Import_OMS Quer'!J5515</f>
        <v>0</v>
      </c>
      <c r="K5515">
        <f>'Previous Trades Import_OMS Quer'!K5515</f>
        <v>0</v>
      </c>
      <c r="L5515">
        <f>'Previous Trades Import_OMS Quer'!L5515</f>
        <v>0</v>
      </c>
      <c r="M5515">
        <f>'Previous Trades Import_OMS Quer'!M5515</f>
        <v>0</v>
      </c>
      <c r="N5515">
        <f>'Previous Trades Import_OMS Quer'!N5515</f>
        <v>0</v>
      </c>
      <c r="O5515" t="str">
        <f>CLEAN('Previous Trades Import_OMS Quer'!O5515)</f>
        <v/>
      </c>
      <c r="Q5515" s="25">
        <f t="shared" si="172"/>
        <v>0</v>
      </c>
      <c r="R5515" s="25" t="e">
        <f>VLOOKUP(O5515,'Currency Balance'!$O$3:$Q$32,3,0)</f>
        <v>#N/A</v>
      </c>
      <c r="S5515" t="e">
        <f t="shared" si="173"/>
        <v>#N/A</v>
      </c>
    </row>
    <row r="5516" spans="1:19">
      <c r="A5516">
        <f>'Previous Trades Import_OMS Quer'!A5516</f>
        <v>0</v>
      </c>
      <c r="B5516">
        <f>'Previous Trades Import_OMS Quer'!B5516</f>
        <v>0</v>
      </c>
      <c r="C5516" s="22">
        <f>'Previous Trades Import_OMS Quer'!C5516</f>
        <v>0</v>
      </c>
      <c r="D5516">
        <f>'Previous Trades Import_OMS Quer'!D5516</f>
        <v>0</v>
      </c>
      <c r="E5516" s="22">
        <f>'Previous Trades Import_OMS Quer'!E5516</f>
        <v>0</v>
      </c>
      <c r="F5516">
        <f>'Previous Trades Import_OMS Quer'!F5516</f>
        <v>0</v>
      </c>
      <c r="G5516">
        <f>'Previous Trades Import_OMS Quer'!G5516</f>
        <v>0</v>
      </c>
      <c r="H5516">
        <f>'Previous Trades Import_OMS Quer'!H5516</f>
        <v>0</v>
      </c>
      <c r="I5516">
        <f>'Previous Trades Import_OMS Quer'!I5516</f>
        <v>0</v>
      </c>
      <c r="J5516">
        <f>'Previous Trades Import_OMS Quer'!J5516</f>
        <v>0</v>
      </c>
      <c r="K5516">
        <f>'Previous Trades Import_OMS Quer'!K5516</f>
        <v>0</v>
      </c>
      <c r="L5516">
        <f>'Previous Trades Import_OMS Quer'!L5516</f>
        <v>0</v>
      </c>
      <c r="M5516">
        <f>'Previous Trades Import_OMS Quer'!M5516</f>
        <v>0</v>
      </c>
      <c r="N5516">
        <f>'Previous Trades Import_OMS Quer'!N5516</f>
        <v>0</v>
      </c>
      <c r="O5516" t="str">
        <f>CLEAN('Previous Trades Import_OMS Quer'!O5516)</f>
        <v/>
      </c>
      <c r="Q5516" s="25">
        <f t="shared" si="172"/>
        <v>0</v>
      </c>
      <c r="R5516" s="25" t="e">
        <f>VLOOKUP(O5516,'Currency Balance'!$O$3:$Q$32,3,0)</f>
        <v>#N/A</v>
      </c>
      <c r="S5516" t="e">
        <f t="shared" si="173"/>
        <v>#N/A</v>
      </c>
    </row>
    <row r="5517" spans="1:19">
      <c r="A5517">
        <f>'Previous Trades Import_OMS Quer'!A5517</f>
        <v>0</v>
      </c>
      <c r="B5517">
        <f>'Previous Trades Import_OMS Quer'!B5517</f>
        <v>0</v>
      </c>
      <c r="C5517" s="22">
        <f>'Previous Trades Import_OMS Quer'!C5517</f>
        <v>0</v>
      </c>
      <c r="D5517">
        <f>'Previous Trades Import_OMS Quer'!D5517</f>
        <v>0</v>
      </c>
      <c r="E5517" s="22">
        <f>'Previous Trades Import_OMS Quer'!E5517</f>
        <v>0</v>
      </c>
      <c r="F5517">
        <f>'Previous Trades Import_OMS Quer'!F5517</f>
        <v>0</v>
      </c>
      <c r="G5517">
        <f>'Previous Trades Import_OMS Quer'!G5517</f>
        <v>0</v>
      </c>
      <c r="H5517">
        <f>'Previous Trades Import_OMS Quer'!H5517</f>
        <v>0</v>
      </c>
      <c r="I5517">
        <f>'Previous Trades Import_OMS Quer'!I5517</f>
        <v>0</v>
      </c>
      <c r="J5517">
        <f>'Previous Trades Import_OMS Quer'!J5517</f>
        <v>0</v>
      </c>
      <c r="K5517">
        <f>'Previous Trades Import_OMS Quer'!K5517</f>
        <v>0</v>
      </c>
      <c r="L5517">
        <f>'Previous Trades Import_OMS Quer'!L5517</f>
        <v>0</v>
      </c>
      <c r="M5517">
        <f>'Previous Trades Import_OMS Quer'!M5517</f>
        <v>0</v>
      </c>
      <c r="N5517">
        <f>'Previous Trades Import_OMS Quer'!N5517</f>
        <v>0</v>
      </c>
      <c r="O5517" t="str">
        <f>CLEAN('Previous Trades Import_OMS Quer'!O5517)</f>
        <v/>
      </c>
      <c r="Q5517" s="25">
        <f t="shared" si="172"/>
        <v>0</v>
      </c>
      <c r="R5517" s="25" t="e">
        <f>VLOOKUP(O5517,'Currency Balance'!$O$3:$Q$32,3,0)</f>
        <v>#N/A</v>
      </c>
      <c r="S5517" t="e">
        <f t="shared" si="173"/>
        <v>#N/A</v>
      </c>
    </row>
    <row r="5518" spans="1:19">
      <c r="A5518">
        <f>'Previous Trades Import_OMS Quer'!A5518</f>
        <v>0</v>
      </c>
      <c r="B5518">
        <f>'Previous Trades Import_OMS Quer'!B5518</f>
        <v>0</v>
      </c>
      <c r="C5518" s="22">
        <f>'Previous Trades Import_OMS Quer'!C5518</f>
        <v>0</v>
      </c>
      <c r="D5518">
        <f>'Previous Trades Import_OMS Quer'!D5518</f>
        <v>0</v>
      </c>
      <c r="E5518" s="22">
        <f>'Previous Trades Import_OMS Quer'!E5518</f>
        <v>0</v>
      </c>
      <c r="F5518">
        <f>'Previous Trades Import_OMS Quer'!F5518</f>
        <v>0</v>
      </c>
      <c r="G5518">
        <f>'Previous Trades Import_OMS Quer'!G5518</f>
        <v>0</v>
      </c>
      <c r="H5518">
        <f>'Previous Trades Import_OMS Quer'!H5518</f>
        <v>0</v>
      </c>
      <c r="I5518">
        <f>'Previous Trades Import_OMS Quer'!I5518</f>
        <v>0</v>
      </c>
      <c r="J5518">
        <f>'Previous Trades Import_OMS Quer'!J5518</f>
        <v>0</v>
      </c>
      <c r="K5518">
        <f>'Previous Trades Import_OMS Quer'!K5518</f>
        <v>0</v>
      </c>
      <c r="L5518">
        <f>'Previous Trades Import_OMS Quer'!L5518</f>
        <v>0</v>
      </c>
      <c r="M5518">
        <f>'Previous Trades Import_OMS Quer'!M5518</f>
        <v>0</v>
      </c>
      <c r="N5518">
        <f>'Previous Trades Import_OMS Quer'!N5518</f>
        <v>0</v>
      </c>
      <c r="O5518" t="str">
        <f>CLEAN('Previous Trades Import_OMS Quer'!O5518)</f>
        <v/>
      </c>
      <c r="Q5518" s="25">
        <f t="shared" si="172"/>
        <v>0</v>
      </c>
      <c r="R5518" s="25" t="e">
        <f>VLOOKUP(O5518,'Currency Balance'!$O$3:$Q$32,3,0)</f>
        <v>#N/A</v>
      </c>
      <c r="S5518" t="e">
        <f t="shared" si="173"/>
        <v>#N/A</v>
      </c>
    </row>
    <row r="5519" spans="1:19">
      <c r="A5519">
        <f>'Previous Trades Import_OMS Quer'!A5519</f>
        <v>0</v>
      </c>
      <c r="B5519">
        <f>'Previous Trades Import_OMS Quer'!B5519</f>
        <v>0</v>
      </c>
      <c r="C5519" s="22">
        <f>'Previous Trades Import_OMS Quer'!C5519</f>
        <v>0</v>
      </c>
      <c r="D5519">
        <f>'Previous Trades Import_OMS Quer'!D5519</f>
        <v>0</v>
      </c>
      <c r="E5519" s="22">
        <f>'Previous Trades Import_OMS Quer'!E5519</f>
        <v>0</v>
      </c>
      <c r="F5519">
        <f>'Previous Trades Import_OMS Quer'!F5519</f>
        <v>0</v>
      </c>
      <c r="G5519">
        <f>'Previous Trades Import_OMS Quer'!G5519</f>
        <v>0</v>
      </c>
      <c r="H5519">
        <f>'Previous Trades Import_OMS Quer'!H5519</f>
        <v>0</v>
      </c>
      <c r="I5519">
        <f>'Previous Trades Import_OMS Quer'!I5519</f>
        <v>0</v>
      </c>
      <c r="J5519">
        <f>'Previous Trades Import_OMS Quer'!J5519</f>
        <v>0</v>
      </c>
      <c r="K5519">
        <f>'Previous Trades Import_OMS Quer'!K5519</f>
        <v>0</v>
      </c>
      <c r="L5519">
        <f>'Previous Trades Import_OMS Quer'!L5519</f>
        <v>0</v>
      </c>
      <c r="M5519">
        <f>'Previous Trades Import_OMS Quer'!M5519</f>
        <v>0</v>
      </c>
      <c r="N5519">
        <f>'Previous Trades Import_OMS Quer'!N5519</f>
        <v>0</v>
      </c>
      <c r="O5519" t="str">
        <f>CLEAN('Previous Trades Import_OMS Quer'!O5519)</f>
        <v/>
      </c>
      <c r="Q5519" s="25">
        <f t="shared" si="172"/>
        <v>0</v>
      </c>
      <c r="R5519" s="25" t="e">
        <f>VLOOKUP(O5519,'Currency Balance'!$O$3:$Q$32,3,0)</f>
        <v>#N/A</v>
      </c>
      <c r="S5519" t="e">
        <f t="shared" si="173"/>
        <v>#N/A</v>
      </c>
    </row>
    <row r="5520" spans="1:19">
      <c r="A5520">
        <f>'Previous Trades Import_OMS Quer'!A5520</f>
        <v>0</v>
      </c>
      <c r="B5520">
        <f>'Previous Trades Import_OMS Quer'!B5520</f>
        <v>0</v>
      </c>
      <c r="C5520" s="22">
        <f>'Previous Trades Import_OMS Quer'!C5520</f>
        <v>0</v>
      </c>
      <c r="D5520">
        <f>'Previous Trades Import_OMS Quer'!D5520</f>
        <v>0</v>
      </c>
      <c r="E5520" s="22">
        <f>'Previous Trades Import_OMS Quer'!E5520</f>
        <v>0</v>
      </c>
      <c r="F5520">
        <f>'Previous Trades Import_OMS Quer'!F5520</f>
        <v>0</v>
      </c>
      <c r="G5520">
        <f>'Previous Trades Import_OMS Quer'!G5520</f>
        <v>0</v>
      </c>
      <c r="H5520">
        <f>'Previous Trades Import_OMS Quer'!H5520</f>
        <v>0</v>
      </c>
      <c r="I5520">
        <f>'Previous Trades Import_OMS Quer'!I5520</f>
        <v>0</v>
      </c>
      <c r="J5520">
        <f>'Previous Trades Import_OMS Quer'!J5520</f>
        <v>0</v>
      </c>
      <c r="K5520">
        <f>'Previous Trades Import_OMS Quer'!K5520</f>
        <v>0</v>
      </c>
      <c r="L5520">
        <f>'Previous Trades Import_OMS Quer'!L5520</f>
        <v>0</v>
      </c>
      <c r="M5520">
        <f>'Previous Trades Import_OMS Quer'!M5520</f>
        <v>0</v>
      </c>
      <c r="N5520">
        <f>'Previous Trades Import_OMS Quer'!N5520</f>
        <v>0</v>
      </c>
      <c r="O5520" t="str">
        <f>CLEAN('Previous Trades Import_OMS Quer'!O5520)</f>
        <v/>
      </c>
      <c r="Q5520" s="25">
        <f t="shared" si="172"/>
        <v>0</v>
      </c>
      <c r="R5520" s="25" t="e">
        <f>VLOOKUP(O5520,'Currency Balance'!$O$3:$Q$32,3,0)</f>
        <v>#N/A</v>
      </c>
      <c r="S5520" t="e">
        <f t="shared" si="173"/>
        <v>#N/A</v>
      </c>
    </row>
    <row r="5521" spans="1:19">
      <c r="A5521">
        <f>'Previous Trades Import_OMS Quer'!A5521</f>
        <v>0</v>
      </c>
      <c r="B5521">
        <f>'Previous Trades Import_OMS Quer'!B5521</f>
        <v>0</v>
      </c>
      <c r="C5521" s="22">
        <f>'Previous Trades Import_OMS Quer'!C5521</f>
        <v>0</v>
      </c>
      <c r="D5521">
        <f>'Previous Trades Import_OMS Quer'!D5521</f>
        <v>0</v>
      </c>
      <c r="E5521" s="22">
        <f>'Previous Trades Import_OMS Quer'!E5521</f>
        <v>0</v>
      </c>
      <c r="F5521">
        <f>'Previous Trades Import_OMS Quer'!F5521</f>
        <v>0</v>
      </c>
      <c r="G5521">
        <f>'Previous Trades Import_OMS Quer'!G5521</f>
        <v>0</v>
      </c>
      <c r="H5521">
        <f>'Previous Trades Import_OMS Quer'!H5521</f>
        <v>0</v>
      </c>
      <c r="I5521">
        <f>'Previous Trades Import_OMS Quer'!I5521</f>
        <v>0</v>
      </c>
      <c r="J5521">
        <f>'Previous Trades Import_OMS Quer'!J5521</f>
        <v>0</v>
      </c>
      <c r="K5521">
        <f>'Previous Trades Import_OMS Quer'!K5521</f>
        <v>0</v>
      </c>
      <c r="L5521">
        <f>'Previous Trades Import_OMS Quer'!L5521</f>
        <v>0</v>
      </c>
      <c r="M5521">
        <f>'Previous Trades Import_OMS Quer'!M5521</f>
        <v>0</v>
      </c>
      <c r="N5521">
        <f>'Previous Trades Import_OMS Quer'!N5521</f>
        <v>0</v>
      </c>
      <c r="O5521" t="str">
        <f>CLEAN('Previous Trades Import_OMS Quer'!O5521)</f>
        <v/>
      </c>
      <c r="Q5521" s="25">
        <f t="shared" si="172"/>
        <v>0</v>
      </c>
      <c r="R5521" s="25" t="e">
        <f>VLOOKUP(O5521,'Currency Balance'!$O$3:$Q$32,3,0)</f>
        <v>#N/A</v>
      </c>
      <c r="S5521" t="e">
        <f t="shared" si="173"/>
        <v>#N/A</v>
      </c>
    </row>
    <row r="5522" spans="1:19">
      <c r="A5522">
        <f>'Previous Trades Import_OMS Quer'!A5522</f>
        <v>0</v>
      </c>
      <c r="B5522">
        <f>'Previous Trades Import_OMS Quer'!B5522</f>
        <v>0</v>
      </c>
      <c r="C5522" s="22">
        <f>'Previous Trades Import_OMS Quer'!C5522</f>
        <v>0</v>
      </c>
      <c r="D5522">
        <f>'Previous Trades Import_OMS Quer'!D5522</f>
        <v>0</v>
      </c>
      <c r="E5522" s="22">
        <f>'Previous Trades Import_OMS Quer'!E5522</f>
        <v>0</v>
      </c>
      <c r="F5522">
        <f>'Previous Trades Import_OMS Quer'!F5522</f>
        <v>0</v>
      </c>
      <c r="G5522">
        <f>'Previous Trades Import_OMS Quer'!G5522</f>
        <v>0</v>
      </c>
      <c r="H5522">
        <f>'Previous Trades Import_OMS Quer'!H5522</f>
        <v>0</v>
      </c>
      <c r="I5522">
        <f>'Previous Trades Import_OMS Quer'!I5522</f>
        <v>0</v>
      </c>
      <c r="J5522">
        <f>'Previous Trades Import_OMS Quer'!J5522</f>
        <v>0</v>
      </c>
      <c r="K5522">
        <f>'Previous Trades Import_OMS Quer'!K5522</f>
        <v>0</v>
      </c>
      <c r="L5522">
        <f>'Previous Trades Import_OMS Quer'!L5522</f>
        <v>0</v>
      </c>
      <c r="M5522">
        <f>'Previous Trades Import_OMS Quer'!M5522</f>
        <v>0</v>
      </c>
      <c r="N5522">
        <f>'Previous Trades Import_OMS Quer'!N5522</f>
        <v>0</v>
      </c>
      <c r="O5522" t="str">
        <f>CLEAN('Previous Trades Import_OMS Quer'!O5522)</f>
        <v/>
      </c>
      <c r="Q5522" s="25">
        <f t="shared" si="172"/>
        <v>0</v>
      </c>
      <c r="R5522" s="25" t="e">
        <f>VLOOKUP(O5522,'Currency Balance'!$O$3:$Q$32,3,0)</f>
        <v>#N/A</v>
      </c>
      <c r="S5522" t="e">
        <f t="shared" si="173"/>
        <v>#N/A</v>
      </c>
    </row>
    <row r="5523" spans="1:19">
      <c r="A5523">
        <f>'Previous Trades Import_OMS Quer'!A5523</f>
        <v>0</v>
      </c>
      <c r="B5523">
        <f>'Previous Trades Import_OMS Quer'!B5523</f>
        <v>0</v>
      </c>
      <c r="C5523" s="22">
        <f>'Previous Trades Import_OMS Quer'!C5523</f>
        <v>0</v>
      </c>
      <c r="D5523">
        <f>'Previous Trades Import_OMS Quer'!D5523</f>
        <v>0</v>
      </c>
      <c r="E5523" s="22">
        <f>'Previous Trades Import_OMS Quer'!E5523</f>
        <v>0</v>
      </c>
      <c r="F5523">
        <f>'Previous Trades Import_OMS Quer'!F5523</f>
        <v>0</v>
      </c>
      <c r="G5523">
        <f>'Previous Trades Import_OMS Quer'!G5523</f>
        <v>0</v>
      </c>
      <c r="H5523">
        <f>'Previous Trades Import_OMS Quer'!H5523</f>
        <v>0</v>
      </c>
      <c r="I5523">
        <f>'Previous Trades Import_OMS Quer'!I5523</f>
        <v>0</v>
      </c>
      <c r="J5523">
        <f>'Previous Trades Import_OMS Quer'!J5523</f>
        <v>0</v>
      </c>
      <c r="K5523">
        <f>'Previous Trades Import_OMS Quer'!K5523</f>
        <v>0</v>
      </c>
      <c r="L5523">
        <f>'Previous Trades Import_OMS Quer'!L5523</f>
        <v>0</v>
      </c>
      <c r="M5523">
        <f>'Previous Trades Import_OMS Quer'!M5523</f>
        <v>0</v>
      </c>
      <c r="N5523">
        <f>'Previous Trades Import_OMS Quer'!N5523</f>
        <v>0</v>
      </c>
      <c r="O5523" t="str">
        <f>CLEAN('Previous Trades Import_OMS Quer'!O5523)</f>
        <v/>
      </c>
      <c r="Q5523" s="25">
        <f t="shared" si="172"/>
        <v>0</v>
      </c>
      <c r="R5523" s="25" t="e">
        <f>VLOOKUP(O5523,'Currency Balance'!$O$3:$Q$32,3,0)</f>
        <v>#N/A</v>
      </c>
      <c r="S5523" t="e">
        <f t="shared" si="173"/>
        <v>#N/A</v>
      </c>
    </row>
    <row r="5524" spans="1:19">
      <c r="A5524">
        <f>'Previous Trades Import_OMS Quer'!A5524</f>
        <v>0</v>
      </c>
      <c r="B5524">
        <f>'Previous Trades Import_OMS Quer'!B5524</f>
        <v>0</v>
      </c>
      <c r="C5524" s="22">
        <f>'Previous Trades Import_OMS Quer'!C5524</f>
        <v>0</v>
      </c>
      <c r="D5524">
        <f>'Previous Trades Import_OMS Quer'!D5524</f>
        <v>0</v>
      </c>
      <c r="E5524" s="22">
        <f>'Previous Trades Import_OMS Quer'!E5524</f>
        <v>0</v>
      </c>
      <c r="F5524">
        <f>'Previous Trades Import_OMS Quer'!F5524</f>
        <v>0</v>
      </c>
      <c r="G5524">
        <f>'Previous Trades Import_OMS Quer'!G5524</f>
        <v>0</v>
      </c>
      <c r="H5524">
        <f>'Previous Trades Import_OMS Quer'!H5524</f>
        <v>0</v>
      </c>
      <c r="I5524">
        <f>'Previous Trades Import_OMS Quer'!I5524</f>
        <v>0</v>
      </c>
      <c r="J5524">
        <f>'Previous Trades Import_OMS Quer'!J5524</f>
        <v>0</v>
      </c>
      <c r="K5524">
        <f>'Previous Trades Import_OMS Quer'!K5524</f>
        <v>0</v>
      </c>
      <c r="L5524">
        <f>'Previous Trades Import_OMS Quer'!L5524</f>
        <v>0</v>
      </c>
      <c r="M5524">
        <f>'Previous Trades Import_OMS Quer'!M5524</f>
        <v>0</v>
      </c>
      <c r="N5524">
        <f>'Previous Trades Import_OMS Quer'!N5524</f>
        <v>0</v>
      </c>
      <c r="O5524" t="str">
        <f>CLEAN('Previous Trades Import_OMS Quer'!O5524)</f>
        <v/>
      </c>
      <c r="Q5524" s="25">
        <f t="shared" si="172"/>
        <v>0</v>
      </c>
      <c r="R5524" s="25" t="e">
        <f>VLOOKUP(O5524,'Currency Balance'!$O$3:$Q$32,3,0)</f>
        <v>#N/A</v>
      </c>
      <c r="S5524" t="e">
        <f t="shared" si="173"/>
        <v>#N/A</v>
      </c>
    </row>
    <row r="5525" spans="1:19">
      <c r="A5525">
        <f>'Previous Trades Import_OMS Quer'!A5525</f>
        <v>0</v>
      </c>
      <c r="B5525">
        <f>'Previous Trades Import_OMS Quer'!B5525</f>
        <v>0</v>
      </c>
      <c r="C5525" s="22">
        <f>'Previous Trades Import_OMS Quer'!C5525</f>
        <v>0</v>
      </c>
      <c r="D5525">
        <f>'Previous Trades Import_OMS Quer'!D5525</f>
        <v>0</v>
      </c>
      <c r="E5525" s="22">
        <f>'Previous Trades Import_OMS Quer'!E5525</f>
        <v>0</v>
      </c>
      <c r="F5525">
        <f>'Previous Trades Import_OMS Quer'!F5525</f>
        <v>0</v>
      </c>
      <c r="G5525">
        <f>'Previous Trades Import_OMS Quer'!G5525</f>
        <v>0</v>
      </c>
      <c r="H5525">
        <f>'Previous Trades Import_OMS Quer'!H5525</f>
        <v>0</v>
      </c>
      <c r="I5525">
        <f>'Previous Trades Import_OMS Quer'!I5525</f>
        <v>0</v>
      </c>
      <c r="J5525">
        <f>'Previous Trades Import_OMS Quer'!J5525</f>
        <v>0</v>
      </c>
      <c r="K5525">
        <f>'Previous Trades Import_OMS Quer'!K5525</f>
        <v>0</v>
      </c>
      <c r="L5525">
        <f>'Previous Trades Import_OMS Quer'!L5525</f>
        <v>0</v>
      </c>
      <c r="M5525">
        <f>'Previous Trades Import_OMS Quer'!M5525</f>
        <v>0</v>
      </c>
      <c r="N5525">
        <f>'Previous Trades Import_OMS Quer'!N5525</f>
        <v>0</v>
      </c>
      <c r="O5525" t="str">
        <f>CLEAN('Previous Trades Import_OMS Quer'!O5525)</f>
        <v/>
      </c>
      <c r="Q5525" s="25">
        <f t="shared" si="172"/>
        <v>0</v>
      </c>
      <c r="R5525" s="25" t="e">
        <f>VLOOKUP(O5525,'Currency Balance'!$O$3:$Q$32,3,0)</f>
        <v>#N/A</v>
      </c>
      <c r="S5525" t="e">
        <f t="shared" si="173"/>
        <v>#N/A</v>
      </c>
    </row>
    <row r="5526" spans="1:19">
      <c r="A5526">
        <f>'Previous Trades Import_OMS Quer'!A5526</f>
        <v>0</v>
      </c>
      <c r="B5526">
        <f>'Previous Trades Import_OMS Quer'!B5526</f>
        <v>0</v>
      </c>
      <c r="C5526" s="22">
        <f>'Previous Trades Import_OMS Quer'!C5526</f>
        <v>0</v>
      </c>
      <c r="D5526">
        <f>'Previous Trades Import_OMS Quer'!D5526</f>
        <v>0</v>
      </c>
      <c r="E5526" s="22">
        <f>'Previous Trades Import_OMS Quer'!E5526</f>
        <v>0</v>
      </c>
      <c r="F5526">
        <f>'Previous Trades Import_OMS Quer'!F5526</f>
        <v>0</v>
      </c>
      <c r="G5526">
        <f>'Previous Trades Import_OMS Quer'!G5526</f>
        <v>0</v>
      </c>
      <c r="H5526">
        <f>'Previous Trades Import_OMS Quer'!H5526</f>
        <v>0</v>
      </c>
      <c r="I5526">
        <f>'Previous Trades Import_OMS Quer'!I5526</f>
        <v>0</v>
      </c>
      <c r="J5526">
        <f>'Previous Trades Import_OMS Quer'!J5526</f>
        <v>0</v>
      </c>
      <c r="K5526">
        <f>'Previous Trades Import_OMS Quer'!K5526</f>
        <v>0</v>
      </c>
      <c r="L5526">
        <f>'Previous Trades Import_OMS Quer'!L5526</f>
        <v>0</v>
      </c>
      <c r="M5526">
        <f>'Previous Trades Import_OMS Quer'!M5526</f>
        <v>0</v>
      </c>
      <c r="N5526">
        <f>'Previous Trades Import_OMS Quer'!N5526</f>
        <v>0</v>
      </c>
      <c r="O5526" t="str">
        <f>CLEAN('Previous Trades Import_OMS Quer'!O5526)</f>
        <v/>
      </c>
      <c r="Q5526" s="25">
        <f t="shared" si="172"/>
        <v>0</v>
      </c>
      <c r="R5526" s="25" t="e">
        <f>VLOOKUP(O5526,'Currency Balance'!$O$3:$Q$32,3,0)</f>
        <v>#N/A</v>
      </c>
      <c r="S5526" t="e">
        <f t="shared" si="173"/>
        <v>#N/A</v>
      </c>
    </row>
    <row r="5527" spans="1:19">
      <c r="A5527">
        <f>'Previous Trades Import_OMS Quer'!A5527</f>
        <v>0</v>
      </c>
      <c r="B5527">
        <f>'Previous Trades Import_OMS Quer'!B5527</f>
        <v>0</v>
      </c>
      <c r="C5527" s="22">
        <f>'Previous Trades Import_OMS Quer'!C5527</f>
        <v>0</v>
      </c>
      <c r="D5527">
        <f>'Previous Trades Import_OMS Quer'!D5527</f>
        <v>0</v>
      </c>
      <c r="E5527" s="22">
        <f>'Previous Trades Import_OMS Quer'!E5527</f>
        <v>0</v>
      </c>
      <c r="F5527">
        <f>'Previous Trades Import_OMS Quer'!F5527</f>
        <v>0</v>
      </c>
      <c r="G5527">
        <f>'Previous Trades Import_OMS Quer'!G5527</f>
        <v>0</v>
      </c>
      <c r="H5527">
        <f>'Previous Trades Import_OMS Quer'!H5527</f>
        <v>0</v>
      </c>
      <c r="I5527">
        <f>'Previous Trades Import_OMS Quer'!I5527</f>
        <v>0</v>
      </c>
      <c r="J5527">
        <f>'Previous Trades Import_OMS Quer'!J5527</f>
        <v>0</v>
      </c>
      <c r="K5527">
        <f>'Previous Trades Import_OMS Quer'!K5527</f>
        <v>0</v>
      </c>
      <c r="L5527">
        <f>'Previous Trades Import_OMS Quer'!L5527</f>
        <v>0</v>
      </c>
      <c r="M5527">
        <f>'Previous Trades Import_OMS Quer'!M5527</f>
        <v>0</v>
      </c>
      <c r="N5527">
        <f>'Previous Trades Import_OMS Quer'!N5527</f>
        <v>0</v>
      </c>
      <c r="O5527" t="str">
        <f>CLEAN('Previous Trades Import_OMS Quer'!O5527)</f>
        <v/>
      </c>
      <c r="Q5527" s="25">
        <f t="shared" si="172"/>
        <v>0</v>
      </c>
      <c r="R5527" s="25" t="e">
        <f>VLOOKUP(O5527,'Currency Balance'!$O$3:$Q$32,3,0)</f>
        <v>#N/A</v>
      </c>
      <c r="S5527" t="e">
        <f t="shared" si="173"/>
        <v>#N/A</v>
      </c>
    </row>
    <row r="5528" spans="1:19">
      <c r="A5528">
        <f>'Previous Trades Import_OMS Quer'!A5528</f>
        <v>0</v>
      </c>
      <c r="B5528">
        <f>'Previous Trades Import_OMS Quer'!B5528</f>
        <v>0</v>
      </c>
      <c r="C5528" s="22">
        <f>'Previous Trades Import_OMS Quer'!C5528</f>
        <v>0</v>
      </c>
      <c r="D5528">
        <f>'Previous Trades Import_OMS Quer'!D5528</f>
        <v>0</v>
      </c>
      <c r="E5528" s="22">
        <f>'Previous Trades Import_OMS Quer'!E5528</f>
        <v>0</v>
      </c>
      <c r="F5528">
        <f>'Previous Trades Import_OMS Quer'!F5528</f>
        <v>0</v>
      </c>
      <c r="G5528">
        <f>'Previous Trades Import_OMS Quer'!G5528</f>
        <v>0</v>
      </c>
      <c r="H5528">
        <f>'Previous Trades Import_OMS Quer'!H5528</f>
        <v>0</v>
      </c>
      <c r="I5528">
        <f>'Previous Trades Import_OMS Quer'!I5528</f>
        <v>0</v>
      </c>
      <c r="J5528">
        <f>'Previous Trades Import_OMS Quer'!J5528</f>
        <v>0</v>
      </c>
      <c r="K5528">
        <f>'Previous Trades Import_OMS Quer'!K5528</f>
        <v>0</v>
      </c>
      <c r="L5528">
        <f>'Previous Trades Import_OMS Quer'!L5528</f>
        <v>0</v>
      </c>
      <c r="M5528">
        <f>'Previous Trades Import_OMS Quer'!M5528</f>
        <v>0</v>
      </c>
      <c r="N5528">
        <f>'Previous Trades Import_OMS Quer'!N5528</f>
        <v>0</v>
      </c>
      <c r="O5528" t="str">
        <f>CLEAN('Previous Trades Import_OMS Quer'!O5528)</f>
        <v/>
      </c>
      <c r="Q5528" s="25">
        <f t="shared" si="172"/>
        <v>0</v>
      </c>
      <c r="R5528" s="25" t="e">
        <f>VLOOKUP(O5528,'Currency Balance'!$O$3:$Q$32,3,0)</f>
        <v>#N/A</v>
      </c>
      <c r="S5528" t="e">
        <f t="shared" si="173"/>
        <v>#N/A</v>
      </c>
    </row>
    <row r="5529" spans="1:19">
      <c r="A5529">
        <f>'Previous Trades Import_OMS Quer'!A5529</f>
        <v>0</v>
      </c>
      <c r="B5529">
        <f>'Previous Trades Import_OMS Quer'!B5529</f>
        <v>0</v>
      </c>
      <c r="C5529" s="22">
        <f>'Previous Trades Import_OMS Quer'!C5529</f>
        <v>0</v>
      </c>
      <c r="D5529">
        <f>'Previous Trades Import_OMS Quer'!D5529</f>
        <v>0</v>
      </c>
      <c r="E5529" s="22">
        <f>'Previous Trades Import_OMS Quer'!E5529</f>
        <v>0</v>
      </c>
      <c r="F5529">
        <f>'Previous Trades Import_OMS Quer'!F5529</f>
        <v>0</v>
      </c>
      <c r="G5529">
        <f>'Previous Trades Import_OMS Quer'!G5529</f>
        <v>0</v>
      </c>
      <c r="H5529">
        <f>'Previous Trades Import_OMS Quer'!H5529</f>
        <v>0</v>
      </c>
      <c r="I5529">
        <f>'Previous Trades Import_OMS Quer'!I5529</f>
        <v>0</v>
      </c>
      <c r="J5529">
        <f>'Previous Trades Import_OMS Quer'!J5529</f>
        <v>0</v>
      </c>
      <c r="K5529">
        <f>'Previous Trades Import_OMS Quer'!K5529</f>
        <v>0</v>
      </c>
      <c r="L5529">
        <f>'Previous Trades Import_OMS Quer'!L5529</f>
        <v>0</v>
      </c>
      <c r="M5529">
        <f>'Previous Trades Import_OMS Quer'!M5529</f>
        <v>0</v>
      </c>
      <c r="N5529">
        <f>'Previous Trades Import_OMS Quer'!N5529</f>
        <v>0</v>
      </c>
      <c r="O5529" t="str">
        <f>CLEAN('Previous Trades Import_OMS Quer'!O5529)</f>
        <v/>
      </c>
      <c r="Q5529" s="25">
        <f t="shared" si="172"/>
        <v>0</v>
      </c>
      <c r="R5529" s="25" t="e">
        <f>VLOOKUP(O5529,'Currency Balance'!$O$3:$Q$32,3,0)</f>
        <v>#N/A</v>
      </c>
      <c r="S5529" t="e">
        <f t="shared" si="173"/>
        <v>#N/A</v>
      </c>
    </row>
    <row r="5530" spans="1:19">
      <c r="A5530">
        <f>'Previous Trades Import_OMS Quer'!A5530</f>
        <v>0</v>
      </c>
      <c r="B5530">
        <f>'Previous Trades Import_OMS Quer'!B5530</f>
        <v>0</v>
      </c>
      <c r="C5530" s="22">
        <f>'Previous Trades Import_OMS Quer'!C5530</f>
        <v>0</v>
      </c>
      <c r="D5530">
        <f>'Previous Trades Import_OMS Quer'!D5530</f>
        <v>0</v>
      </c>
      <c r="E5530" s="22">
        <f>'Previous Trades Import_OMS Quer'!E5530</f>
        <v>0</v>
      </c>
      <c r="F5530">
        <f>'Previous Trades Import_OMS Quer'!F5530</f>
        <v>0</v>
      </c>
      <c r="G5530">
        <f>'Previous Trades Import_OMS Quer'!G5530</f>
        <v>0</v>
      </c>
      <c r="H5530">
        <f>'Previous Trades Import_OMS Quer'!H5530</f>
        <v>0</v>
      </c>
      <c r="I5530">
        <f>'Previous Trades Import_OMS Quer'!I5530</f>
        <v>0</v>
      </c>
      <c r="J5530">
        <f>'Previous Trades Import_OMS Quer'!J5530</f>
        <v>0</v>
      </c>
      <c r="K5530">
        <f>'Previous Trades Import_OMS Quer'!K5530</f>
        <v>0</v>
      </c>
      <c r="L5530">
        <f>'Previous Trades Import_OMS Quer'!L5530</f>
        <v>0</v>
      </c>
      <c r="M5530">
        <f>'Previous Trades Import_OMS Quer'!M5530</f>
        <v>0</v>
      </c>
      <c r="N5530">
        <f>'Previous Trades Import_OMS Quer'!N5530</f>
        <v>0</v>
      </c>
      <c r="O5530" t="str">
        <f>CLEAN('Previous Trades Import_OMS Quer'!O5530)</f>
        <v/>
      </c>
      <c r="Q5530" s="25">
        <f t="shared" si="172"/>
        <v>0</v>
      </c>
      <c r="R5530" s="25" t="e">
        <f>VLOOKUP(O5530,'Currency Balance'!$O$3:$Q$32,3,0)</f>
        <v>#N/A</v>
      </c>
      <c r="S5530" t="e">
        <f t="shared" si="173"/>
        <v>#N/A</v>
      </c>
    </row>
    <row r="5531" spans="1:19">
      <c r="A5531">
        <f>'Previous Trades Import_OMS Quer'!A5531</f>
        <v>0</v>
      </c>
      <c r="B5531">
        <f>'Previous Trades Import_OMS Quer'!B5531</f>
        <v>0</v>
      </c>
      <c r="C5531" s="22">
        <f>'Previous Trades Import_OMS Quer'!C5531</f>
        <v>0</v>
      </c>
      <c r="D5531">
        <f>'Previous Trades Import_OMS Quer'!D5531</f>
        <v>0</v>
      </c>
      <c r="E5531" s="22">
        <f>'Previous Trades Import_OMS Quer'!E5531</f>
        <v>0</v>
      </c>
      <c r="F5531">
        <f>'Previous Trades Import_OMS Quer'!F5531</f>
        <v>0</v>
      </c>
      <c r="G5531">
        <f>'Previous Trades Import_OMS Quer'!G5531</f>
        <v>0</v>
      </c>
      <c r="H5531">
        <f>'Previous Trades Import_OMS Quer'!H5531</f>
        <v>0</v>
      </c>
      <c r="I5531">
        <f>'Previous Trades Import_OMS Quer'!I5531</f>
        <v>0</v>
      </c>
      <c r="J5531">
        <f>'Previous Trades Import_OMS Quer'!J5531</f>
        <v>0</v>
      </c>
      <c r="K5531">
        <f>'Previous Trades Import_OMS Quer'!K5531</f>
        <v>0</v>
      </c>
      <c r="L5531">
        <f>'Previous Trades Import_OMS Quer'!L5531</f>
        <v>0</v>
      </c>
      <c r="M5531">
        <f>'Previous Trades Import_OMS Quer'!M5531</f>
        <v>0</v>
      </c>
      <c r="N5531">
        <f>'Previous Trades Import_OMS Quer'!N5531</f>
        <v>0</v>
      </c>
      <c r="O5531" t="str">
        <f>CLEAN('Previous Trades Import_OMS Quer'!O5531)</f>
        <v/>
      </c>
      <c r="Q5531" s="25">
        <f t="shared" si="172"/>
        <v>0</v>
      </c>
      <c r="R5531" s="25" t="e">
        <f>VLOOKUP(O5531,'Currency Balance'!$O$3:$Q$32,3,0)</f>
        <v>#N/A</v>
      </c>
      <c r="S5531" t="e">
        <f t="shared" si="173"/>
        <v>#N/A</v>
      </c>
    </row>
    <row r="5532" spans="1:19">
      <c r="A5532">
        <f>'Previous Trades Import_OMS Quer'!A5532</f>
        <v>0</v>
      </c>
      <c r="B5532">
        <f>'Previous Trades Import_OMS Quer'!B5532</f>
        <v>0</v>
      </c>
      <c r="C5532" s="22">
        <f>'Previous Trades Import_OMS Quer'!C5532</f>
        <v>0</v>
      </c>
      <c r="D5532">
        <f>'Previous Trades Import_OMS Quer'!D5532</f>
        <v>0</v>
      </c>
      <c r="E5532" s="22">
        <f>'Previous Trades Import_OMS Quer'!E5532</f>
        <v>0</v>
      </c>
      <c r="F5532">
        <f>'Previous Trades Import_OMS Quer'!F5532</f>
        <v>0</v>
      </c>
      <c r="G5532">
        <f>'Previous Trades Import_OMS Quer'!G5532</f>
        <v>0</v>
      </c>
      <c r="H5532">
        <f>'Previous Trades Import_OMS Quer'!H5532</f>
        <v>0</v>
      </c>
      <c r="I5532">
        <f>'Previous Trades Import_OMS Quer'!I5532</f>
        <v>0</v>
      </c>
      <c r="J5532">
        <f>'Previous Trades Import_OMS Quer'!J5532</f>
        <v>0</v>
      </c>
      <c r="K5532">
        <f>'Previous Trades Import_OMS Quer'!K5532</f>
        <v>0</v>
      </c>
      <c r="L5532">
        <f>'Previous Trades Import_OMS Quer'!L5532</f>
        <v>0</v>
      </c>
      <c r="M5532">
        <f>'Previous Trades Import_OMS Quer'!M5532</f>
        <v>0</v>
      </c>
      <c r="N5532">
        <f>'Previous Trades Import_OMS Quer'!N5532</f>
        <v>0</v>
      </c>
      <c r="O5532" t="str">
        <f>CLEAN('Previous Trades Import_OMS Quer'!O5532)</f>
        <v/>
      </c>
      <c r="Q5532" s="25">
        <f t="shared" si="172"/>
        <v>0</v>
      </c>
      <c r="R5532" s="25" t="e">
        <f>VLOOKUP(O5532,'Currency Balance'!$O$3:$Q$32,3,0)</f>
        <v>#N/A</v>
      </c>
      <c r="S5532" t="e">
        <f t="shared" si="173"/>
        <v>#N/A</v>
      </c>
    </row>
    <row r="5533" spans="1:19">
      <c r="A5533">
        <f>'Previous Trades Import_OMS Quer'!A5533</f>
        <v>0</v>
      </c>
      <c r="B5533">
        <f>'Previous Trades Import_OMS Quer'!B5533</f>
        <v>0</v>
      </c>
      <c r="C5533" s="22">
        <f>'Previous Trades Import_OMS Quer'!C5533</f>
        <v>0</v>
      </c>
      <c r="D5533">
        <f>'Previous Trades Import_OMS Quer'!D5533</f>
        <v>0</v>
      </c>
      <c r="E5533" s="22">
        <f>'Previous Trades Import_OMS Quer'!E5533</f>
        <v>0</v>
      </c>
      <c r="F5533">
        <f>'Previous Trades Import_OMS Quer'!F5533</f>
        <v>0</v>
      </c>
      <c r="G5533">
        <f>'Previous Trades Import_OMS Quer'!G5533</f>
        <v>0</v>
      </c>
      <c r="H5533">
        <f>'Previous Trades Import_OMS Quer'!H5533</f>
        <v>0</v>
      </c>
      <c r="I5533">
        <f>'Previous Trades Import_OMS Quer'!I5533</f>
        <v>0</v>
      </c>
      <c r="J5533">
        <f>'Previous Trades Import_OMS Quer'!J5533</f>
        <v>0</v>
      </c>
      <c r="K5533">
        <f>'Previous Trades Import_OMS Quer'!K5533</f>
        <v>0</v>
      </c>
      <c r="L5533">
        <f>'Previous Trades Import_OMS Quer'!L5533</f>
        <v>0</v>
      </c>
      <c r="M5533">
        <f>'Previous Trades Import_OMS Quer'!M5533</f>
        <v>0</v>
      </c>
      <c r="N5533">
        <f>'Previous Trades Import_OMS Quer'!N5533</f>
        <v>0</v>
      </c>
      <c r="O5533" t="str">
        <f>CLEAN('Previous Trades Import_OMS Quer'!O5533)</f>
        <v/>
      </c>
      <c r="Q5533" s="25">
        <f t="shared" si="172"/>
        <v>0</v>
      </c>
      <c r="R5533" s="25" t="e">
        <f>VLOOKUP(O5533,'Currency Balance'!$O$3:$Q$32,3,0)</f>
        <v>#N/A</v>
      </c>
      <c r="S5533" t="e">
        <f t="shared" si="173"/>
        <v>#N/A</v>
      </c>
    </row>
    <row r="5534" spans="1:19">
      <c r="A5534">
        <f>'Previous Trades Import_OMS Quer'!A5534</f>
        <v>0</v>
      </c>
      <c r="B5534">
        <f>'Previous Trades Import_OMS Quer'!B5534</f>
        <v>0</v>
      </c>
      <c r="C5534" s="22">
        <f>'Previous Trades Import_OMS Quer'!C5534</f>
        <v>0</v>
      </c>
      <c r="D5534">
        <f>'Previous Trades Import_OMS Quer'!D5534</f>
        <v>0</v>
      </c>
      <c r="E5534" s="22">
        <f>'Previous Trades Import_OMS Quer'!E5534</f>
        <v>0</v>
      </c>
      <c r="F5534">
        <f>'Previous Trades Import_OMS Quer'!F5534</f>
        <v>0</v>
      </c>
      <c r="G5534">
        <f>'Previous Trades Import_OMS Quer'!G5534</f>
        <v>0</v>
      </c>
      <c r="H5534">
        <f>'Previous Trades Import_OMS Quer'!H5534</f>
        <v>0</v>
      </c>
      <c r="I5534">
        <f>'Previous Trades Import_OMS Quer'!I5534</f>
        <v>0</v>
      </c>
      <c r="J5534">
        <f>'Previous Trades Import_OMS Quer'!J5534</f>
        <v>0</v>
      </c>
      <c r="K5534">
        <f>'Previous Trades Import_OMS Quer'!K5534</f>
        <v>0</v>
      </c>
      <c r="L5534">
        <f>'Previous Trades Import_OMS Quer'!L5534</f>
        <v>0</v>
      </c>
      <c r="M5534">
        <f>'Previous Trades Import_OMS Quer'!M5534</f>
        <v>0</v>
      </c>
      <c r="N5534">
        <f>'Previous Trades Import_OMS Quer'!N5534</f>
        <v>0</v>
      </c>
      <c r="O5534" t="str">
        <f>CLEAN('Previous Trades Import_OMS Quer'!O5534)</f>
        <v/>
      </c>
      <c r="Q5534" s="25">
        <f t="shared" si="172"/>
        <v>0</v>
      </c>
      <c r="R5534" s="25" t="e">
        <f>VLOOKUP(O5534,'Currency Balance'!$O$3:$Q$32,3,0)</f>
        <v>#N/A</v>
      </c>
      <c r="S5534" t="e">
        <f t="shared" si="173"/>
        <v>#N/A</v>
      </c>
    </row>
    <row r="5535" spans="1:19">
      <c r="A5535">
        <f>'Previous Trades Import_OMS Quer'!A5535</f>
        <v>0</v>
      </c>
      <c r="B5535">
        <f>'Previous Trades Import_OMS Quer'!B5535</f>
        <v>0</v>
      </c>
      <c r="C5535" s="22">
        <f>'Previous Trades Import_OMS Quer'!C5535</f>
        <v>0</v>
      </c>
      <c r="D5535">
        <f>'Previous Trades Import_OMS Quer'!D5535</f>
        <v>0</v>
      </c>
      <c r="E5535" s="22">
        <f>'Previous Trades Import_OMS Quer'!E5535</f>
        <v>0</v>
      </c>
      <c r="F5535">
        <f>'Previous Trades Import_OMS Quer'!F5535</f>
        <v>0</v>
      </c>
      <c r="G5535">
        <f>'Previous Trades Import_OMS Quer'!G5535</f>
        <v>0</v>
      </c>
      <c r="H5535">
        <f>'Previous Trades Import_OMS Quer'!H5535</f>
        <v>0</v>
      </c>
      <c r="I5535">
        <f>'Previous Trades Import_OMS Quer'!I5535</f>
        <v>0</v>
      </c>
      <c r="J5535">
        <f>'Previous Trades Import_OMS Quer'!J5535</f>
        <v>0</v>
      </c>
      <c r="K5535">
        <f>'Previous Trades Import_OMS Quer'!K5535</f>
        <v>0</v>
      </c>
      <c r="L5535">
        <f>'Previous Trades Import_OMS Quer'!L5535</f>
        <v>0</v>
      </c>
      <c r="M5535">
        <f>'Previous Trades Import_OMS Quer'!M5535</f>
        <v>0</v>
      </c>
      <c r="N5535">
        <f>'Previous Trades Import_OMS Quer'!N5535</f>
        <v>0</v>
      </c>
      <c r="O5535" t="str">
        <f>CLEAN('Previous Trades Import_OMS Quer'!O5535)</f>
        <v/>
      </c>
      <c r="Q5535" s="25">
        <f t="shared" si="172"/>
        <v>0</v>
      </c>
      <c r="R5535" s="25" t="e">
        <f>VLOOKUP(O5535,'Currency Balance'!$O$3:$Q$32,3,0)</f>
        <v>#N/A</v>
      </c>
      <c r="S5535" t="e">
        <f t="shared" si="173"/>
        <v>#N/A</v>
      </c>
    </row>
    <row r="5536" spans="1:19">
      <c r="A5536">
        <f>'Previous Trades Import_OMS Quer'!A5536</f>
        <v>0</v>
      </c>
      <c r="B5536">
        <f>'Previous Trades Import_OMS Quer'!B5536</f>
        <v>0</v>
      </c>
      <c r="C5536" s="22">
        <f>'Previous Trades Import_OMS Quer'!C5536</f>
        <v>0</v>
      </c>
      <c r="D5536">
        <f>'Previous Trades Import_OMS Quer'!D5536</f>
        <v>0</v>
      </c>
      <c r="E5536" s="22">
        <f>'Previous Trades Import_OMS Quer'!E5536</f>
        <v>0</v>
      </c>
      <c r="F5536">
        <f>'Previous Trades Import_OMS Quer'!F5536</f>
        <v>0</v>
      </c>
      <c r="G5536">
        <f>'Previous Trades Import_OMS Quer'!G5536</f>
        <v>0</v>
      </c>
      <c r="H5536">
        <f>'Previous Trades Import_OMS Quer'!H5536</f>
        <v>0</v>
      </c>
      <c r="I5536">
        <f>'Previous Trades Import_OMS Quer'!I5536</f>
        <v>0</v>
      </c>
      <c r="J5536">
        <f>'Previous Trades Import_OMS Quer'!J5536</f>
        <v>0</v>
      </c>
      <c r="K5536">
        <f>'Previous Trades Import_OMS Quer'!K5536</f>
        <v>0</v>
      </c>
      <c r="L5536">
        <f>'Previous Trades Import_OMS Quer'!L5536</f>
        <v>0</v>
      </c>
      <c r="M5536">
        <f>'Previous Trades Import_OMS Quer'!M5536</f>
        <v>0</v>
      </c>
      <c r="N5536">
        <f>'Previous Trades Import_OMS Quer'!N5536</f>
        <v>0</v>
      </c>
      <c r="O5536" t="str">
        <f>CLEAN('Previous Trades Import_OMS Quer'!O5536)</f>
        <v/>
      </c>
      <c r="Q5536" s="25">
        <f t="shared" si="172"/>
        <v>0</v>
      </c>
      <c r="R5536" s="25" t="e">
        <f>VLOOKUP(O5536,'Currency Balance'!$O$3:$Q$32,3,0)</f>
        <v>#N/A</v>
      </c>
      <c r="S5536" t="e">
        <f t="shared" si="173"/>
        <v>#N/A</v>
      </c>
    </row>
    <row r="5537" spans="1:19">
      <c r="A5537">
        <f>'Previous Trades Import_OMS Quer'!A5537</f>
        <v>0</v>
      </c>
      <c r="B5537">
        <f>'Previous Trades Import_OMS Quer'!B5537</f>
        <v>0</v>
      </c>
      <c r="C5537" s="22">
        <f>'Previous Trades Import_OMS Quer'!C5537</f>
        <v>0</v>
      </c>
      <c r="D5537">
        <f>'Previous Trades Import_OMS Quer'!D5537</f>
        <v>0</v>
      </c>
      <c r="E5537" s="22">
        <f>'Previous Trades Import_OMS Quer'!E5537</f>
        <v>0</v>
      </c>
      <c r="F5537">
        <f>'Previous Trades Import_OMS Quer'!F5537</f>
        <v>0</v>
      </c>
      <c r="G5537">
        <f>'Previous Trades Import_OMS Quer'!G5537</f>
        <v>0</v>
      </c>
      <c r="H5537">
        <f>'Previous Trades Import_OMS Quer'!H5537</f>
        <v>0</v>
      </c>
      <c r="I5537">
        <f>'Previous Trades Import_OMS Quer'!I5537</f>
        <v>0</v>
      </c>
      <c r="J5537">
        <f>'Previous Trades Import_OMS Quer'!J5537</f>
        <v>0</v>
      </c>
      <c r="K5537">
        <f>'Previous Trades Import_OMS Quer'!K5537</f>
        <v>0</v>
      </c>
      <c r="L5537">
        <f>'Previous Trades Import_OMS Quer'!L5537</f>
        <v>0</v>
      </c>
      <c r="M5537">
        <f>'Previous Trades Import_OMS Quer'!M5537</f>
        <v>0</v>
      </c>
      <c r="N5537">
        <f>'Previous Trades Import_OMS Quer'!N5537</f>
        <v>0</v>
      </c>
      <c r="O5537" t="str">
        <f>CLEAN('Previous Trades Import_OMS Quer'!O5537)</f>
        <v/>
      </c>
      <c r="Q5537" s="25">
        <f t="shared" si="172"/>
        <v>0</v>
      </c>
      <c r="R5537" s="25" t="e">
        <f>VLOOKUP(O5537,'Currency Balance'!$O$3:$Q$32,3,0)</f>
        <v>#N/A</v>
      </c>
      <c r="S5537" t="e">
        <f t="shared" si="173"/>
        <v>#N/A</v>
      </c>
    </row>
    <row r="5538" spans="1:19">
      <c r="A5538">
        <f>'Previous Trades Import_OMS Quer'!A5538</f>
        <v>0</v>
      </c>
      <c r="B5538">
        <f>'Previous Trades Import_OMS Quer'!B5538</f>
        <v>0</v>
      </c>
      <c r="C5538" s="22">
        <f>'Previous Trades Import_OMS Quer'!C5538</f>
        <v>0</v>
      </c>
      <c r="D5538">
        <f>'Previous Trades Import_OMS Quer'!D5538</f>
        <v>0</v>
      </c>
      <c r="E5538" s="22">
        <f>'Previous Trades Import_OMS Quer'!E5538</f>
        <v>0</v>
      </c>
      <c r="F5538">
        <f>'Previous Trades Import_OMS Quer'!F5538</f>
        <v>0</v>
      </c>
      <c r="G5538">
        <f>'Previous Trades Import_OMS Quer'!G5538</f>
        <v>0</v>
      </c>
      <c r="H5538">
        <f>'Previous Trades Import_OMS Quer'!H5538</f>
        <v>0</v>
      </c>
      <c r="I5538">
        <f>'Previous Trades Import_OMS Quer'!I5538</f>
        <v>0</v>
      </c>
      <c r="J5538">
        <f>'Previous Trades Import_OMS Quer'!J5538</f>
        <v>0</v>
      </c>
      <c r="K5538">
        <f>'Previous Trades Import_OMS Quer'!K5538</f>
        <v>0</v>
      </c>
      <c r="L5538">
        <f>'Previous Trades Import_OMS Quer'!L5538</f>
        <v>0</v>
      </c>
      <c r="M5538">
        <f>'Previous Trades Import_OMS Quer'!M5538</f>
        <v>0</v>
      </c>
      <c r="N5538">
        <f>'Previous Trades Import_OMS Quer'!N5538</f>
        <v>0</v>
      </c>
      <c r="O5538" t="str">
        <f>CLEAN('Previous Trades Import_OMS Quer'!O5538)</f>
        <v/>
      </c>
      <c r="Q5538" s="25">
        <f t="shared" si="172"/>
        <v>0</v>
      </c>
      <c r="R5538" s="25" t="e">
        <f>VLOOKUP(O5538,'Currency Balance'!$O$3:$Q$32,3,0)</f>
        <v>#N/A</v>
      </c>
      <c r="S5538" t="e">
        <f t="shared" si="173"/>
        <v>#N/A</v>
      </c>
    </row>
    <row r="5539" spans="1:19">
      <c r="A5539">
        <f>'Previous Trades Import_OMS Quer'!A5539</f>
        <v>0</v>
      </c>
      <c r="B5539">
        <f>'Previous Trades Import_OMS Quer'!B5539</f>
        <v>0</v>
      </c>
      <c r="C5539" s="22">
        <f>'Previous Trades Import_OMS Quer'!C5539</f>
        <v>0</v>
      </c>
      <c r="D5539">
        <f>'Previous Trades Import_OMS Quer'!D5539</f>
        <v>0</v>
      </c>
      <c r="E5539" s="22">
        <f>'Previous Trades Import_OMS Quer'!E5539</f>
        <v>0</v>
      </c>
      <c r="F5539">
        <f>'Previous Trades Import_OMS Quer'!F5539</f>
        <v>0</v>
      </c>
      <c r="G5539">
        <f>'Previous Trades Import_OMS Quer'!G5539</f>
        <v>0</v>
      </c>
      <c r="H5539">
        <f>'Previous Trades Import_OMS Quer'!H5539</f>
        <v>0</v>
      </c>
      <c r="I5539">
        <f>'Previous Trades Import_OMS Quer'!I5539</f>
        <v>0</v>
      </c>
      <c r="J5539">
        <f>'Previous Trades Import_OMS Quer'!J5539</f>
        <v>0</v>
      </c>
      <c r="K5539">
        <f>'Previous Trades Import_OMS Quer'!K5539</f>
        <v>0</v>
      </c>
      <c r="L5539">
        <f>'Previous Trades Import_OMS Quer'!L5539</f>
        <v>0</v>
      </c>
      <c r="M5539">
        <f>'Previous Trades Import_OMS Quer'!M5539</f>
        <v>0</v>
      </c>
      <c r="N5539">
        <f>'Previous Trades Import_OMS Quer'!N5539</f>
        <v>0</v>
      </c>
      <c r="O5539" t="str">
        <f>CLEAN('Previous Trades Import_OMS Quer'!O5539)</f>
        <v/>
      </c>
      <c r="Q5539" s="25">
        <f t="shared" si="172"/>
        <v>0</v>
      </c>
      <c r="R5539" s="25" t="e">
        <f>VLOOKUP(O5539,'Currency Balance'!$O$3:$Q$32,3,0)</f>
        <v>#N/A</v>
      </c>
      <c r="S5539" t="e">
        <f t="shared" si="173"/>
        <v>#N/A</v>
      </c>
    </row>
    <row r="5540" spans="1:19">
      <c r="A5540">
        <f>'Previous Trades Import_OMS Quer'!A5540</f>
        <v>0</v>
      </c>
      <c r="B5540">
        <f>'Previous Trades Import_OMS Quer'!B5540</f>
        <v>0</v>
      </c>
      <c r="C5540" s="22">
        <f>'Previous Trades Import_OMS Quer'!C5540</f>
        <v>0</v>
      </c>
      <c r="D5540">
        <f>'Previous Trades Import_OMS Quer'!D5540</f>
        <v>0</v>
      </c>
      <c r="E5540" s="22">
        <f>'Previous Trades Import_OMS Quer'!E5540</f>
        <v>0</v>
      </c>
      <c r="F5540">
        <f>'Previous Trades Import_OMS Quer'!F5540</f>
        <v>0</v>
      </c>
      <c r="G5540">
        <f>'Previous Trades Import_OMS Quer'!G5540</f>
        <v>0</v>
      </c>
      <c r="H5540">
        <f>'Previous Trades Import_OMS Quer'!H5540</f>
        <v>0</v>
      </c>
      <c r="I5540">
        <f>'Previous Trades Import_OMS Quer'!I5540</f>
        <v>0</v>
      </c>
      <c r="J5540">
        <f>'Previous Trades Import_OMS Quer'!J5540</f>
        <v>0</v>
      </c>
      <c r="K5540">
        <f>'Previous Trades Import_OMS Quer'!K5540</f>
        <v>0</v>
      </c>
      <c r="L5540">
        <f>'Previous Trades Import_OMS Quer'!L5540</f>
        <v>0</v>
      </c>
      <c r="M5540">
        <f>'Previous Trades Import_OMS Quer'!M5540</f>
        <v>0</v>
      </c>
      <c r="N5540">
        <f>'Previous Trades Import_OMS Quer'!N5540</f>
        <v>0</v>
      </c>
      <c r="O5540" t="str">
        <f>CLEAN('Previous Trades Import_OMS Quer'!O5540)</f>
        <v/>
      </c>
      <c r="Q5540" s="25">
        <f t="shared" si="172"/>
        <v>0</v>
      </c>
      <c r="R5540" s="25" t="e">
        <f>VLOOKUP(O5540,'Currency Balance'!$O$3:$Q$32,3,0)</f>
        <v>#N/A</v>
      </c>
      <c r="S5540" t="e">
        <f t="shared" si="173"/>
        <v>#N/A</v>
      </c>
    </row>
    <row r="5541" spans="1:19">
      <c r="A5541">
        <f>'Previous Trades Import_OMS Quer'!A5541</f>
        <v>0</v>
      </c>
      <c r="B5541">
        <f>'Previous Trades Import_OMS Quer'!B5541</f>
        <v>0</v>
      </c>
      <c r="C5541" s="22">
        <f>'Previous Trades Import_OMS Quer'!C5541</f>
        <v>0</v>
      </c>
      <c r="D5541">
        <f>'Previous Trades Import_OMS Quer'!D5541</f>
        <v>0</v>
      </c>
      <c r="E5541" s="22">
        <f>'Previous Trades Import_OMS Quer'!E5541</f>
        <v>0</v>
      </c>
      <c r="F5541">
        <f>'Previous Trades Import_OMS Quer'!F5541</f>
        <v>0</v>
      </c>
      <c r="G5541">
        <f>'Previous Trades Import_OMS Quer'!G5541</f>
        <v>0</v>
      </c>
      <c r="H5541">
        <f>'Previous Trades Import_OMS Quer'!H5541</f>
        <v>0</v>
      </c>
      <c r="I5541">
        <f>'Previous Trades Import_OMS Quer'!I5541</f>
        <v>0</v>
      </c>
      <c r="J5541">
        <f>'Previous Trades Import_OMS Quer'!J5541</f>
        <v>0</v>
      </c>
      <c r="K5541">
        <f>'Previous Trades Import_OMS Quer'!K5541</f>
        <v>0</v>
      </c>
      <c r="L5541">
        <f>'Previous Trades Import_OMS Quer'!L5541</f>
        <v>0</v>
      </c>
      <c r="M5541">
        <f>'Previous Trades Import_OMS Quer'!M5541</f>
        <v>0</v>
      </c>
      <c r="N5541">
        <f>'Previous Trades Import_OMS Quer'!N5541</f>
        <v>0</v>
      </c>
      <c r="O5541" t="str">
        <f>CLEAN('Previous Trades Import_OMS Quer'!O5541)</f>
        <v/>
      </c>
      <c r="Q5541" s="25">
        <f t="shared" si="172"/>
        <v>0</v>
      </c>
      <c r="R5541" s="25" t="e">
        <f>VLOOKUP(O5541,'Currency Balance'!$O$3:$Q$32,3,0)</f>
        <v>#N/A</v>
      </c>
      <c r="S5541" t="e">
        <f t="shared" si="173"/>
        <v>#N/A</v>
      </c>
    </row>
    <row r="5542" spans="1:19">
      <c r="A5542">
        <f>'Previous Trades Import_OMS Quer'!A5542</f>
        <v>0</v>
      </c>
      <c r="B5542">
        <f>'Previous Trades Import_OMS Quer'!B5542</f>
        <v>0</v>
      </c>
      <c r="C5542" s="22">
        <f>'Previous Trades Import_OMS Quer'!C5542</f>
        <v>0</v>
      </c>
      <c r="D5542">
        <f>'Previous Trades Import_OMS Quer'!D5542</f>
        <v>0</v>
      </c>
      <c r="E5542" s="22">
        <f>'Previous Trades Import_OMS Quer'!E5542</f>
        <v>0</v>
      </c>
      <c r="F5542">
        <f>'Previous Trades Import_OMS Quer'!F5542</f>
        <v>0</v>
      </c>
      <c r="G5542">
        <f>'Previous Trades Import_OMS Quer'!G5542</f>
        <v>0</v>
      </c>
      <c r="H5542">
        <f>'Previous Trades Import_OMS Quer'!H5542</f>
        <v>0</v>
      </c>
      <c r="I5542">
        <f>'Previous Trades Import_OMS Quer'!I5542</f>
        <v>0</v>
      </c>
      <c r="J5542">
        <f>'Previous Trades Import_OMS Quer'!J5542</f>
        <v>0</v>
      </c>
      <c r="K5542">
        <f>'Previous Trades Import_OMS Quer'!K5542</f>
        <v>0</v>
      </c>
      <c r="L5542">
        <f>'Previous Trades Import_OMS Quer'!L5542</f>
        <v>0</v>
      </c>
      <c r="M5542">
        <f>'Previous Trades Import_OMS Quer'!M5542</f>
        <v>0</v>
      </c>
      <c r="N5542">
        <f>'Previous Trades Import_OMS Quer'!N5542</f>
        <v>0</v>
      </c>
      <c r="O5542" t="str">
        <f>CLEAN('Previous Trades Import_OMS Quer'!O5542)</f>
        <v/>
      </c>
      <c r="Q5542" s="25">
        <f t="shared" si="172"/>
        <v>0</v>
      </c>
      <c r="R5542" s="25" t="e">
        <f>VLOOKUP(O5542,'Currency Balance'!$O$3:$Q$32,3,0)</f>
        <v>#N/A</v>
      </c>
      <c r="S5542" t="e">
        <f t="shared" si="173"/>
        <v>#N/A</v>
      </c>
    </row>
    <row r="5543" spans="1:19">
      <c r="A5543">
        <f>'Previous Trades Import_OMS Quer'!A5543</f>
        <v>0</v>
      </c>
      <c r="B5543">
        <f>'Previous Trades Import_OMS Quer'!B5543</f>
        <v>0</v>
      </c>
      <c r="C5543" s="22">
        <f>'Previous Trades Import_OMS Quer'!C5543</f>
        <v>0</v>
      </c>
      <c r="D5543">
        <f>'Previous Trades Import_OMS Quer'!D5543</f>
        <v>0</v>
      </c>
      <c r="E5543" s="22">
        <f>'Previous Trades Import_OMS Quer'!E5543</f>
        <v>0</v>
      </c>
      <c r="F5543">
        <f>'Previous Trades Import_OMS Quer'!F5543</f>
        <v>0</v>
      </c>
      <c r="G5543">
        <f>'Previous Trades Import_OMS Quer'!G5543</f>
        <v>0</v>
      </c>
      <c r="H5543">
        <f>'Previous Trades Import_OMS Quer'!H5543</f>
        <v>0</v>
      </c>
      <c r="I5543">
        <f>'Previous Trades Import_OMS Quer'!I5543</f>
        <v>0</v>
      </c>
      <c r="J5543">
        <f>'Previous Trades Import_OMS Quer'!J5543</f>
        <v>0</v>
      </c>
      <c r="K5543">
        <f>'Previous Trades Import_OMS Quer'!K5543</f>
        <v>0</v>
      </c>
      <c r="L5543">
        <f>'Previous Trades Import_OMS Quer'!L5543</f>
        <v>0</v>
      </c>
      <c r="M5543">
        <f>'Previous Trades Import_OMS Quer'!M5543</f>
        <v>0</v>
      </c>
      <c r="N5543">
        <f>'Previous Trades Import_OMS Quer'!N5543</f>
        <v>0</v>
      </c>
      <c r="O5543" t="str">
        <f>CLEAN('Previous Trades Import_OMS Quer'!O5543)</f>
        <v/>
      </c>
      <c r="Q5543" s="25">
        <f t="shared" si="172"/>
        <v>0</v>
      </c>
      <c r="R5543" s="25" t="e">
        <f>VLOOKUP(O5543,'Currency Balance'!$O$3:$Q$32,3,0)</f>
        <v>#N/A</v>
      </c>
      <c r="S5543" t="e">
        <f t="shared" si="173"/>
        <v>#N/A</v>
      </c>
    </row>
    <row r="5544" spans="1:19">
      <c r="A5544">
        <f>'Previous Trades Import_OMS Quer'!A5544</f>
        <v>0</v>
      </c>
      <c r="B5544">
        <f>'Previous Trades Import_OMS Quer'!B5544</f>
        <v>0</v>
      </c>
      <c r="C5544" s="22">
        <f>'Previous Trades Import_OMS Quer'!C5544</f>
        <v>0</v>
      </c>
      <c r="D5544">
        <f>'Previous Trades Import_OMS Quer'!D5544</f>
        <v>0</v>
      </c>
      <c r="E5544" s="22">
        <f>'Previous Trades Import_OMS Quer'!E5544</f>
        <v>0</v>
      </c>
      <c r="F5544">
        <f>'Previous Trades Import_OMS Quer'!F5544</f>
        <v>0</v>
      </c>
      <c r="G5544">
        <f>'Previous Trades Import_OMS Quer'!G5544</f>
        <v>0</v>
      </c>
      <c r="H5544">
        <f>'Previous Trades Import_OMS Quer'!H5544</f>
        <v>0</v>
      </c>
      <c r="I5544">
        <f>'Previous Trades Import_OMS Quer'!I5544</f>
        <v>0</v>
      </c>
      <c r="J5544">
        <f>'Previous Trades Import_OMS Quer'!J5544</f>
        <v>0</v>
      </c>
      <c r="K5544">
        <f>'Previous Trades Import_OMS Quer'!K5544</f>
        <v>0</v>
      </c>
      <c r="L5544">
        <f>'Previous Trades Import_OMS Quer'!L5544</f>
        <v>0</v>
      </c>
      <c r="M5544">
        <f>'Previous Trades Import_OMS Quer'!M5544</f>
        <v>0</v>
      </c>
      <c r="N5544">
        <f>'Previous Trades Import_OMS Quer'!N5544</f>
        <v>0</v>
      </c>
      <c r="O5544" t="str">
        <f>CLEAN('Previous Trades Import_OMS Quer'!O5544)</f>
        <v/>
      </c>
      <c r="Q5544" s="25">
        <f t="shared" si="172"/>
        <v>0</v>
      </c>
      <c r="R5544" s="25" t="e">
        <f>VLOOKUP(O5544,'Currency Balance'!$O$3:$Q$32,3,0)</f>
        <v>#N/A</v>
      </c>
      <c r="S5544" t="e">
        <f t="shared" si="173"/>
        <v>#N/A</v>
      </c>
    </row>
    <row r="5545" spans="1:19">
      <c r="A5545">
        <f>'Previous Trades Import_OMS Quer'!A5545</f>
        <v>0</v>
      </c>
      <c r="B5545">
        <f>'Previous Trades Import_OMS Quer'!B5545</f>
        <v>0</v>
      </c>
      <c r="C5545" s="22">
        <f>'Previous Trades Import_OMS Quer'!C5545</f>
        <v>0</v>
      </c>
      <c r="D5545">
        <f>'Previous Trades Import_OMS Quer'!D5545</f>
        <v>0</v>
      </c>
      <c r="E5545" s="22">
        <f>'Previous Trades Import_OMS Quer'!E5545</f>
        <v>0</v>
      </c>
      <c r="F5545">
        <f>'Previous Trades Import_OMS Quer'!F5545</f>
        <v>0</v>
      </c>
      <c r="G5545">
        <f>'Previous Trades Import_OMS Quer'!G5545</f>
        <v>0</v>
      </c>
      <c r="H5545">
        <f>'Previous Trades Import_OMS Quer'!H5545</f>
        <v>0</v>
      </c>
      <c r="I5545">
        <f>'Previous Trades Import_OMS Quer'!I5545</f>
        <v>0</v>
      </c>
      <c r="J5545">
        <f>'Previous Trades Import_OMS Quer'!J5545</f>
        <v>0</v>
      </c>
      <c r="K5545">
        <f>'Previous Trades Import_OMS Quer'!K5545</f>
        <v>0</v>
      </c>
      <c r="L5545">
        <f>'Previous Trades Import_OMS Quer'!L5545</f>
        <v>0</v>
      </c>
      <c r="M5545">
        <f>'Previous Trades Import_OMS Quer'!M5545</f>
        <v>0</v>
      </c>
      <c r="N5545">
        <f>'Previous Trades Import_OMS Quer'!N5545</f>
        <v>0</v>
      </c>
      <c r="O5545" t="str">
        <f>CLEAN('Previous Trades Import_OMS Quer'!O5545)</f>
        <v/>
      </c>
      <c r="Q5545" s="25">
        <f t="shared" si="172"/>
        <v>0</v>
      </c>
      <c r="R5545" s="25" t="e">
        <f>VLOOKUP(O5545,'Currency Balance'!$O$3:$Q$32,3,0)</f>
        <v>#N/A</v>
      </c>
      <c r="S5545" t="e">
        <f t="shared" si="173"/>
        <v>#N/A</v>
      </c>
    </row>
    <row r="5546" spans="1:19">
      <c r="A5546">
        <f>'Previous Trades Import_OMS Quer'!A5546</f>
        <v>0</v>
      </c>
      <c r="B5546">
        <f>'Previous Trades Import_OMS Quer'!B5546</f>
        <v>0</v>
      </c>
      <c r="C5546" s="22">
        <f>'Previous Trades Import_OMS Quer'!C5546</f>
        <v>0</v>
      </c>
      <c r="D5546">
        <f>'Previous Trades Import_OMS Quer'!D5546</f>
        <v>0</v>
      </c>
      <c r="E5546" s="22">
        <f>'Previous Trades Import_OMS Quer'!E5546</f>
        <v>0</v>
      </c>
      <c r="F5546">
        <f>'Previous Trades Import_OMS Quer'!F5546</f>
        <v>0</v>
      </c>
      <c r="G5546">
        <f>'Previous Trades Import_OMS Quer'!G5546</f>
        <v>0</v>
      </c>
      <c r="H5546">
        <f>'Previous Trades Import_OMS Quer'!H5546</f>
        <v>0</v>
      </c>
      <c r="I5546">
        <f>'Previous Trades Import_OMS Quer'!I5546</f>
        <v>0</v>
      </c>
      <c r="J5546">
        <f>'Previous Trades Import_OMS Quer'!J5546</f>
        <v>0</v>
      </c>
      <c r="K5546">
        <f>'Previous Trades Import_OMS Quer'!K5546</f>
        <v>0</v>
      </c>
      <c r="L5546">
        <f>'Previous Trades Import_OMS Quer'!L5546</f>
        <v>0</v>
      </c>
      <c r="M5546">
        <f>'Previous Trades Import_OMS Quer'!M5546</f>
        <v>0</v>
      </c>
      <c r="N5546">
        <f>'Previous Trades Import_OMS Quer'!N5546</f>
        <v>0</v>
      </c>
      <c r="O5546" t="str">
        <f>CLEAN('Previous Trades Import_OMS Quer'!O5546)</f>
        <v/>
      </c>
      <c r="Q5546" s="25">
        <f t="shared" si="172"/>
        <v>0</v>
      </c>
      <c r="R5546" s="25" t="e">
        <f>VLOOKUP(O5546,'Currency Balance'!$O$3:$Q$32,3,0)</f>
        <v>#N/A</v>
      </c>
      <c r="S5546" t="e">
        <f t="shared" si="173"/>
        <v>#N/A</v>
      </c>
    </row>
    <row r="5547" spans="1:19">
      <c r="A5547">
        <f>'Previous Trades Import_OMS Quer'!A5547</f>
        <v>0</v>
      </c>
      <c r="B5547">
        <f>'Previous Trades Import_OMS Quer'!B5547</f>
        <v>0</v>
      </c>
      <c r="C5547" s="22">
        <f>'Previous Trades Import_OMS Quer'!C5547</f>
        <v>0</v>
      </c>
      <c r="D5547">
        <f>'Previous Trades Import_OMS Quer'!D5547</f>
        <v>0</v>
      </c>
      <c r="E5547" s="22">
        <f>'Previous Trades Import_OMS Quer'!E5547</f>
        <v>0</v>
      </c>
      <c r="F5547">
        <f>'Previous Trades Import_OMS Quer'!F5547</f>
        <v>0</v>
      </c>
      <c r="G5547">
        <f>'Previous Trades Import_OMS Quer'!G5547</f>
        <v>0</v>
      </c>
      <c r="H5547">
        <f>'Previous Trades Import_OMS Quer'!H5547</f>
        <v>0</v>
      </c>
      <c r="I5547">
        <f>'Previous Trades Import_OMS Quer'!I5547</f>
        <v>0</v>
      </c>
      <c r="J5547">
        <f>'Previous Trades Import_OMS Quer'!J5547</f>
        <v>0</v>
      </c>
      <c r="K5547">
        <f>'Previous Trades Import_OMS Quer'!K5547</f>
        <v>0</v>
      </c>
      <c r="L5547">
        <f>'Previous Trades Import_OMS Quer'!L5547</f>
        <v>0</v>
      </c>
      <c r="M5547">
        <f>'Previous Trades Import_OMS Quer'!M5547</f>
        <v>0</v>
      </c>
      <c r="N5547">
        <f>'Previous Trades Import_OMS Quer'!N5547</f>
        <v>0</v>
      </c>
      <c r="O5547" t="str">
        <f>CLEAN('Previous Trades Import_OMS Quer'!O5547)</f>
        <v/>
      </c>
      <c r="Q5547" s="25">
        <f t="shared" si="172"/>
        <v>0</v>
      </c>
      <c r="R5547" s="25" t="e">
        <f>VLOOKUP(O5547,'Currency Balance'!$O$3:$Q$32,3,0)</f>
        <v>#N/A</v>
      </c>
      <c r="S5547" t="e">
        <f t="shared" si="173"/>
        <v>#N/A</v>
      </c>
    </row>
    <row r="5548" spans="1:19">
      <c r="A5548">
        <f>'Previous Trades Import_OMS Quer'!A5548</f>
        <v>0</v>
      </c>
      <c r="B5548">
        <f>'Previous Trades Import_OMS Quer'!B5548</f>
        <v>0</v>
      </c>
      <c r="C5548" s="22">
        <f>'Previous Trades Import_OMS Quer'!C5548</f>
        <v>0</v>
      </c>
      <c r="D5548">
        <f>'Previous Trades Import_OMS Quer'!D5548</f>
        <v>0</v>
      </c>
      <c r="E5548" s="22">
        <f>'Previous Trades Import_OMS Quer'!E5548</f>
        <v>0</v>
      </c>
      <c r="F5548">
        <f>'Previous Trades Import_OMS Quer'!F5548</f>
        <v>0</v>
      </c>
      <c r="G5548">
        <f>'Previous Trades Import_OMS Quer'!G5548</f>
        <v>0</v>
      </c>
      <c r="H5548">
        <f>'Previous Trades Import_OMS Quer'!H5548</f>
        <v>0</v>
      </c>
      <c r="I5548">
        <f>'Previous Trades Import_OMS Quer'!I5548</f>
        <v>0</v>
      </c>
      <c r="J5548">
        <f>'Previous Trades Import_OMS Quer'!J5548</f>
        <v>0</v>
      </c>
      <c r="K5548">
        <f>'Previous Trades Import_OMS Quer'!K5548</f>
        <v>0</v>
      </c>
      <c r="L5548">
        <f>'Previous Trades Import_OMS Quer'!L5548</f>
        <v>0</v>
      </c>
      <c r="M5548">
        <f>'Previous Trades Import_OMS Quer'!M5548</f>
        <v>0</v>
      </c>
      <c r="N5548">
        <f>'Previous Trades Import_OMS Quer'!N5548</f>
        <v>0</v>
      </c>
      <c r="O5548" t="str">
        <f>CLEAN('Previous Trades Import_OMS Quer'!O5548)</f>
        <v/>
      </c>
      <c r="Q5548" s="25">
        <f t="shared" si="172"/>
        <v>0</v>
      </c>
      <c r="R5548" s="25" t="e">
        <f>VLOOKUP(O5548,'Currency Balance'!$O$3:$Q$32,3,0)</f>
        <v>#N/A</v>
      </c>
      <c r="S5548" t="e">
        <f t="shared" si="173"/>
        <v>#N/A</v>
      </c>
    </row>
    <row r="5549" spans="1:19">
      <c r="A5549">
        <f>'Previous Trades Import_OMS Quer'!A5549</f>
        <v>0</v>
      </c>
      <c r="B5549">
        <f>'Previous Trades Import_OMS Quer'!B5549</f>
        <v>0</v>
      </c>
      <c r="C5549" s="22">
        <f>'Previous Trades Import_OMS Quer'!C5549</f>
        <v>0</v>
      </c>
      <c r="D5549">
        <f>'Previous Trades Import_OMS Quer'!D5549</f>
        <v>0</v>
      </c>
      <c r="E5549" s="22">
        <f>'Previous Trades Import_OMS Quer'!E5549</f>
        <v>0</v>
      </c>
      <c r="F5549">
        <f>'Previous Trades Import_OMS Quer'!F5549</f>
        <v>0</v>
      </c>
      <c r="G5549">
        <f>'Previous Trades Import_OMS Quer'!G5549</f>
        <v>0</v>
      </c>
      <c r="H5549">
        <f>'Previous Trades Import_OMS Quer'!H5549</f>
        <v>0</v>
      </c>
      <c r="I5549">
        <f>'Previous Trades Import_OMS Quer'!I5549</f>
        <v>0</v>
      </c>
      <c r="J5549">
        <f>'Previous Trades Import_OMS Quer'!J5549</f>
        <v>0</v>
      </c>
      <c r="K5549">
        <f>'Previous Trades Import_OMS Quer'!K5549</f>
        <v>0</v>
      </c>
      <c r="L5549">
        <f>'Previous Trades Import_OMS Quer'!L5549</f>
        <v>0</v>
      </c>
      <c r="M5549">
        <f>'Previous Trades Import_OMS Quer'!M5549</f>
        <v>0</v>
      </c>
      <c r="N5549">
        <f>'Previous Trades Import_OMS Quer'!N5549</f>
        <v>0</v>
      </c>
      <c r="O5549" t="str">
        <f>CLEAN('Previous Trades Import_OMS Quer'!O5549)</f>
        <v/>
      </c>
      <c r="Q5549" s="25">
        <f t="shared" si="172"/>
        <v>0</v>
      </c>
      <c r="R5549" s="25" t="e">
        <f>VLOOKUP(O5549,'Currency Balance'!$O$3:$Q$32,3,0)</f>
        <v>#N/A</v>
      </c>
      <c r="S5549" t="e">
        <f t="shared" si="173"/>
        <v>#N/A</v>
      </c>
    </row>
    <row r="5550" spans="1:19">
      <c r="A5550">
        <f>'Previous Trades Import_OMS Quer'!A5550</f>
        <v>0</v>
      </c>
      <c r="B5550">
        <f>'Previous Trades Import_OMS Quer'!B5550</f>
        <v>0</v>
      </c>
      <c r="C5550" s="22">
        <f>'Previous Trades Import_OMS Quer'!C5550</f>
        <v>0</v>
      </c>
      <c r="D5550">
        <f>'Previous Trades Import_OMS Quer'!D5550</f>
        <v>0</v>
      </c>
      <c r="E5550" s="22">
        <f>'Previous Trades Import_OMS Quer'!E5550</f>
        <v>0</v>
      </c>
      <c r="F5550">
        <f>'Previous Trades Import_OMS Quer'!F5550</f>
        <v>0</v>
      </c>
      <c r="G5550">
        <f>'Previous Trades Import_OMS Quer'!G5550</f>
        <v>0</v>
      </c>
      <c r="H5550">
        <f>'Previous Trades Import_OMS Quer'!H5550</f>
        <v>0</v>
      </c>
      <c r="I5550">
        <f>'Previous Trades Import_OMS Quer'!I5550</f>
        <v>0</v>
      </c>
      <c r="J5550">
        <f>'Previous Trades Import_OMS Quer'!J5550</f>
        <v>0</v>
      </c>
      <c r="K5550">
        <f>'Previous Trades Import_OMS Quer'!K5550</f>
        <v>0</v>
      </c>
      <c r="L5550">
        <f>'Previous Trades Import_OMS Quer'!L5550</f>
        <v>0</v>
      </c>
      <c r="M5550">
        <f>'Previous Trades Import_OMS Quer'!M5550</f>
        <v>0</v>
      </c>
      <c r="N5550">
        <f>'Previous Trades Import_OMS Quer'!N5550</f>
        <v>0</v>
      </c>
      <c r="O5550" t="str">
        <f>CLEAN('Previous Trades Import_OMS Quer'!O5550)</f>
        <v/>
      </c>
      <c r="Q5550" s="25">
        <f t="shared" si="172"/>
        <v>0</v>
      </c>
      <c r="R5550" s="25" t="e">
        <f>VLOOKUP(O5550,'Currency Balance'!$O$3:$Q$32,3,0)</f>
        <v>#N/A</v>
      </c>
      <c r="S5550" t="e">
        <f t="shared" si="173"/>
        <v>#N/A</v>
      </c>
    </row>
    <row r="5551" spans="1:19">
      <c r="A5551">
        <f>'Previous Trades Import_OMS Quer'!A5551</f>
        <v>0</v>
      </c>
      <c r="B5551">
        <f>'Previous Trades Import_OMS Quer'!B5551</f>
        <v>0</v>
      </c>
      <c r="C5551" s="22">
        <f>'Previous Trades Import_OMS Quer'!C5551</f>
        <v>0</v>
      </c>
      <c r="D5551">
        <f>'Previous Trades Import_OMS Quer'!D5551</f>
        <v>0</v>
      </c>
      <c r="E5551" s="22">
        <f>'Previous Trades Import_OMS Quer'!E5551</f>
        <v>0</v>
      </c>
      <c r="F5551">
        <f>'Previous Trades Import_OMS Quer'!F5551</f>
        <v>0</v>
      </c>
      <c r="G5551">
        <f>'Previous Trades Import_OMS Quer'!G5551</f>
        <v>0</v>
      </c>
      <c r="H5551">
        <f>'Previous Trades Import_OMS Quer'!H5551</f>
        <v>0</v>
      </c>
      <c r="I5551">
        <f>'Previous Trades Import_OMS Quer'!I5551</f>
        <v>0</v>
      </c>
      <c r="J5551">
        <f>'Previous Trades Import_OMS Quer'!J5551</f>
        <v>0</v>
      </c>
      <c r="K5551">
        <f>'Previous Trades Import_OMS Quer'!K5551</f>
        <v>0</v>
      </c>
      <c r="L5551">
        <f>'Previous Trades Import_OMS Quer'!L5551</f>
        <v>0</v>
      </c>
      <c r="M5551">
        <f>'Previous Trades Import_OMS Quer'!M5551</f>
        <v>0</v>
      </c>
      <c r="N5551">
        <f>'Previous Trades Import_OMS Quer'!N5551</f>
        <v>0</v>
      </c>
      <c r="O5551" t="str">
        <f>CLEAN('Previous Trades Import_OMS Quer'!O5551)</f>
        <v/>
      </c>
      <c r="Q5551" s="25">
        <f t="shared" si="172"/>
        <v>0</v>
      </c>
      <c r="R5551" s="25" t="e">
        <f>VLOOKUP(O5551,'Currency Balance'!$O$3:$Q$32,3,0)</f>
        <v>#N/A</v>
      </c>
      <c r="S5551" t="e">
        <f t="shared" si="173"/>
        <v>#N/A</v>
      </c>
    </row>
    <row r="5552" spans="1:19">
      <c r="A5552">
        <f>'Previous Trades Import_OMS Quer'!A5552</f>
        <v>0</v>
      </c>
      <c r="B5552">
        <f>'Previous Trades Import_OMS Quer'!B5552</f>
        <v>0</v>
      </c>
      <c r="C5552" s="22">
        <f>'Previous Trades Import_OMS Quer'!C5552</f>
        <v>0</v>
      </c>
      <c r="D5552">
        <f>'Previous Trades Import_OMS Quer'!D5552</f>
        <v>0</v>
      </c>
      <c r="E5552" s="22">
        <f>'Previous Trades Import_OMS Quer'!E5552</f>
        <v>0</v>
      </c>
      <c r="F5552">
        <f>'Previous Trades Import_OMS Quer'!F5552</f>
        <v>0</v>
      </c>
      <c r="G5552">
        <f>'Previous Trades Import_OMS Quer'!G5552</f>
        <v>0</v>
      </c>
      <c r="H5552">
        <f>'Previous Trades Import_OMS Quer'!H5552</f>
        <v>0</v>
      </c>
      <c r="I5552">
        <f>'Previous Trades Import_OMS Quer'!I5552</f>
        <v>0</v>
      </c>
      <c r="J5552">
        <f>'Previous Trades Import_OMS Quer'!J5552</f>
        <v>0</v>
      </c>
      <c r="K5552">
        <f>'Previous Trades Import_OMS Quer'!K5552</f>
        <v>0</v>
      </c>
      <c r="L5552">
        <f>'Previous Trades Import_OMS Quer'!L5552</f>
        <v>0</v>
      </c>
      <c r="M5552">
        <f>'Previous Trades Import_OMS Quer'!M5552</f>
        <v>0</v>
      </c>
      <c r="N5552">
        <f>'Previous Trades Import_OMS Quer'!N5552</f>
        <v>0</v>
      </c>
      <c r="O5552" t="str">
        <f>CLEAN('Previous Trades Import_OMS Quer'!O5552)</f>
        <v/>
      </c>
      <c r="Q5552" s="25">
        <f t="shared" si="172"/>
        <v>0</v>
      </c>
      <c r="R5552" s="25" t="e">
        <f>VLOOKUP(O5552,'Currency Balance'!$O$3:$Q$32,3,0)</f>
        <v>#N/A</v>
      </c>
      <c r="S5552" t="e">
        <f t="shared" si="173"/>
        <v>#N/A</v>
      </c>
    </row>
    <row r="5553" spans="1:19">
      <c r="A5553">
        <f>'Previous Trades Import_OMS Quer'!A5553</f>
        <v>0</v>
      </c>
      <c r="B5553">
        <f>'Previous Trades Import_OMS Quer'!B5553</f>
        <v>0</v>
      </c>
      <c r="C5553" s="22">
        <f>'Previous Trades Import_OMS Quer'!C5553</f>
        <v>0</v>
      </c>
      <c r="D5553">
        <f>'Previous Trades Import_OMS Quer'!D5553</f>
        <v>0</v>
      </c>
      <c r="E5553" s="22">
        <f>'Previous Trades Import_OMS Quer'!E5553</f>
        <v>0</v>
      </c>
      <c r="F5553">
        <f>'Previous Trades Import_OMS Quer'!F5553</f>
        <v>0</v>
      </c>
      <c r="G5553">
        <f>'Previous Trades Import_OMS Quer'!G5553</f>
        <v>0</v>
      </c>
      <c r="H5553">
        <f>'Previous Trades Import_OMS Quer'!H5553</f>
        <v>0</v>
      </c>
      <c r="I5553">
        <f>'Previous Trades Import_OMS Quer'!I5553</f>
        <v>0</v>
      </c>
      <c r="J5553">
        <f>'Previous Trades Import_OMS Quer'!J5553</f>
        <v>0</v>
      </c>
      <c r="K5553">
        <f>'Previous Trades Import_OMS Quer'!K5553</f>
        <v>0</v>
      </c>
      <c r="L5553">
        <f>'Previous Trades Import_OMS Quer'!L5553</f>
        <v>0</v>
      </c>
      <c r="M5553">
        <f>'Previous Trades Import_OMS Quer'!M5553</f>
        <v>0</v>
      </c>
      <c r="N5553">
        <f>'Previous Trades Import_OMS Quer'!N5553</f>
        <v>0</v>
      </c>
      <c r="O5553" t="str">
        <f>CLEAN('Previous Trades Import_OMS Quer'!O5553)</f>
        <v/>
      </c>
      <c r="Q5553" s="25">
        <f t="shared" si="172"/>
        <v>0</v>
      </c>
      <c r="R5553" s="25" t="e">
        <f>VLOOKUP(O5553,'Currency Balance'!$O$3:$Q$32,3,0)</f>
        <v>#N/A</v>
      </c>
      <c r="S5553" t="e">
        <f t="shared" si="173"/>
        <v>#N/A</v>
      </c>
    </row>
    <row r="5554" spans="1:19">
      <c r="A5554">
        <f>'Previous Trades Import_OMS Quer'!A5554</f>
        <v>0</v>
      </c>
      <c r="B5554">
        <f>'Previous Trades Import_OMS Quer'!B5554</f>
        <v>0</v>
      </c>
      <c r="C5554" s="22">
        <f>'Previous Trades Import_OMS Quer'!C5554</f>
        <v>0</v>
      </c>
      <c r="D5554">
        <f>'Previous Trades Import_OMS Quer'!D5554</f>
        <v>0</v>
      </c>
      <c r="E5554" s="22">
        <f>'Previous Trades Import_OMS Quer'!E5554</f>
        <v>0</v>
      </c>
      <c r="F5554">
        <f>'Previous Trades Import_OMS Quer'!F5554</f>
        <v>0</v>
      </c>
      <c r="G5554">
        <f>'Previous Trades Import_OMS Quer'!G5554</f>
        <v>0</v>
      </c>
      <c r="H5554">
        <f>'Previous Trades Import_OMS Quer'!H5554</f>
        <v>0</v>
      </c>
      <c r="I5554">
        <f>'Previous Trades Import_OMS Quer'!I5554</f>
        <v>0</v>
      </c>
      <c r="J5554">
        <f>'Previous Trades Import_OMS Quer'!J5554</f>
        <v>0</v>
      </c>
      <c r="K5554">
        <f>'Previous Trades Import_OMS Quer'!K5554</f>
        <v>0</v>
      </c>
      <c r="L5554">
        <f>'Previous Trades Import_OMS Quer'!L5554</f>
        <v>0</v>
      </c>
      <c r="M5554">
        <f>'Previous Trades Import_OMS Quer'!M5554</f>
        <v>0</v>
      </c>
      <c r="N5554">
        <f>'Previous Trades Import_OMS Quer'!N5554</f>
        <v>0</v>
      </c>
      <c r="O5554" t="str">
        <f>CLEAN('Previous Trades Import_OMS Quer'!O5554)</f>
        <v/>
      </c>
      <c r="Q5554" s="25">
        <f t="shared" si="172"/>
        <v>0</v>
      </c>
      <c r="R5554" s="25" t="e">
        <f>VLOOKUP(O5554,'Currency Balance'!$O$3:$Q$32,3,0)</f>
        <v>#N/A</v>
      </c>
      <c r="S5554" t="e">
        <f t="shared" si="173"/>
        <v>#N/A</v>
      </c>
    </row>
    <row r="5555" spans="1:19">
      <c r="A5555">
        <f>'Previous Trades Import_OMS Quer'!A5555</f>
        <v>0</v>
      </c>
      <c r="B5555">
        <f>'Previous Trades Import_OMS Quer'!B5555</f>
        <v>0</v>
      </c>
      <c r="C5555" s="22">
        <f>'Previous Trades Import_OMS Quer'!C5555</f>
        <v>0</v>
      </c>
      <c r="D5555">
        <f>'Previous Trades Import_OMS Quer'!D5555</f>
        <v>0</v>
      </c>
      <c r="E5555" s="22">
        <f>'Previous Trades Import_OMS Quer'!E5555</f>
        <v>0</v>
      </c>
      <c r="F5555">
        <f>'Previous Trades Import_OMS Quer'!F5555</f>
        <v>0</v>
      </c>
      <c r="G5555">
        <f>'Previous Trades Import_OMS Quer'!G5555</f>
        <v>0</v>
      </c>
      <c r="H5555">
        <f>'Previous Trades Import_OMS Quer'!H5555</f>
        <v>0</v>
      </c>
      <c r="I5555">
        <f>'Previous Trades Import_OMS Quer'!I5555</f>
        <v>0</v>
      </c>
      <c r="J5555">
        <f>'Previous Trades Import_OMS Quer'!J5555</f>
        <v>0</v>
      </c>
      <c r="K5555">
        <f>'Previous Trades Import_OMS Quer'!K5555</f>
        <v>0</v>
      </c>
      <c r="L5555">
        <f>'Previous Trades Import_OMS Quer'!L5555</f>
        <v>0</v>
      </c>
      <c r="M5555">
        <f>'Previous Trades Import_OMS Quer'!M5555</f>
        <v>0</v>
      </c>
      <c r="N5555">
        <f>'Previous Trades Import_OMS Quer'!N5555</f>
        <v>0</v>
      </c>
      <c r="O5555" t="str">
        <f>CLEAN('Previous Trades Import_OMS Quer'!O5555)</f>
        <v/>
      </c>
      <c r="Q5555" s="25">
        <f t="shared" si="172"/>
        <v>0</v>
      </c>
      <c r="R5555" s="25" t="e">
        <f>VLOOKUP(O5555,'Currency Balance'!$O$3:$Q$32,3,0)</f>
        <v>#N/A</v>
      </c>
      <c r="S5555" t="e">
        <f t="shared" si="173"/>
        <v>#N/A</v>
      </c>
    </row>
    <row r="5556" spans="1:19">
      <c r="A5556">
        <f>'Previous Trades Import_OMS Quer'!A5556</f>
        <v>0</v>
      </c>
      <c r="B5556">
        <f>'Previous Trades Import_OMS Quer'!B5556</f>
        <v>0</v>
      </c>
      <c r="C5556" s="22">
        <f>'Previous Trades Import_OMS Quer'!C5556</f>
        <v>0</v>
      </c>
      <c r="D5556">
        <f>'Previous Trades Import_OMS Quer'!D5556</f>
        <v>0</v>
      </c>
      <c r="E5556" s="22">
        <f>'Previous Trades Import_OMS Quer'!E5556</f>
        <v>0</v>
      </c>
      <c r="F5556">
        <f>'Previous Trades Import_OMS Quer'!F5556</f>
        <v>0</v>
      </c>
      <c r="G5556">
        <f>'Previous Trades Import_OMS Quer'!G5556</f>
        <v>0</v>
      </c>
      <c r="H5556">
        <f>'Previous Trades Import_OMS Quer'!H5556</f>
        <v>0</v>
      </c>
      <c r="I5556">
        <f>'Previous Trades Import_OMS Quer'!I5556</f>
        <v>0</v>
      </c>
      <c r="J5556">
        <f>'Previous Trades Import_OMS Quer'!J5556</f>
        <v>0</v>
      </c>
      <c r="K5556">
        <f>'Previous Trades Import_OMS Quer'!K5556</f>
        <v>0</v>
      </c>
      <c r="L5556">
        <f>'Previous Trades Import_OMS Quer'!L5556</f>
        <v>0</v>
      </c>
      <c r="M5556">
        <f>'Previous Trades Import_OMS Quer'!M5556</f>
        <v>0</v>
      </c>
      <c r="N5556">
        <f>'Previous Trades Import_OMS Quer'!N5556</f>
        <v>0</v>
      </c>
      <c r="O5556" t="str">
        <f>CLEAN('Previous Trades Import_OMS Quer'!O5556)</f>
        <v/>
      </c>
      <c r="Q5556" s="25">
        <f t="shared" si="172"/>
        <v>0</v>
      </c>
      <c r="R5556" s="25" t="e">
        <f>VLOOKUP(O5556,'Currency Balance'!$O$3:$Q$32,3,0)</f>
        <v>#N/A</v>
      </c>
      <c r="S5556" t="e">
        <f t="shared" si="173"/>
        <v>#N/A</v>
      </c>
    </row>
    <row r="5557" spans="1:19">
      <c r="A5557">
        <f>'Previous Trades Import_OMS Quer'!A5557</f>
        <v>0</v>
      </c>
      <c r="B5557">
        <f>'Previous Trades Import_OMS Quer'!B5557</f>
        <v>0</v>
      </c>
      <c r="C5557" s="22">
        <f>'Previous Trades Import_OMS Quer'!C5557</f>
        <v>0</v>
      </c>
      <c r="D5557">
        <f>'Previous Trades Import_OMS Quer'!D5557</f>
        <v>0</v>
      </c>
      <c r="E5557" s="22">
        <f>'Previous Trades Import_OMS Quer'!E5557</f>
        <v>0</v>
      </c>
      <c r="F5557">
        <f>'Previous Trades Import_OMS Quer'!F5557</f>
        <v>0</v>
      </c>
      <c r="G5557">
        <f>'Previous Trades Import_OMS Quer'!G5557</f>
        <v>0</v>
      </c>
      <c r="H5557">
        <f>'Previous Trades Import_OMS Quer'!H5557</f>
        <v>0</v>
      </c>
      <c r="I5557">
        <f>'Previous Trades Import_OMS Quer'!I5557</f>
        <v>0</v>
      </c>
      <c r="J5557">
        <f>'Previous Trades Import_OMS Quer'!J5557</f>
        <v>0</v>
      </c>
      <c r="K5557">
        <f>'Previous Trades Import_OMS Quer'!K5557</f>
        <v>0</v>
      </c>
      <c r="L5557">
        <f>'Previous Trades Import_OMS Quer'!L5557</f>
        <v>0</v>
      </c>
      <c r="M5557">
        <f>'Previous Trades Import_OMS Quer'!M5557</f>
        <v>0</v>
      </c>
      <c r="N5557">
        <f>'Previous Trades Import_OMS Quer'!N5557</f>
        <v>0</v>
      </c>
      <c r="O5557" t="str">
        <f>CLEAN('Previous Trades Import_OMS Quer'!O5557)</f>
        <v/>
      </c>
      <c r="Q5557" s="25">
        <f t="shared" si="172"/>
        <v>0</v>
      </c>
      <c r="R5557" s="25" t="e">
        <f>VLOOKUP(O5557,'Currency Balance'!$O$3:$Q$32,3,0)</f>
        <v>#N/A</v>
      </c>
      <c r="S5557" t="e">
        <f t="shared" si="173"/>
        <v>#N/A</v>
      </c>
    </row>
    <row r="5558" spans="1:19">
      <c r="A5558">
        <f>'Previous Trades Import_OMS Quer'!A5558</f>
        <v>0</v>
      </c>
      <c r="B5558">
        <f>'Previous Trades Import_OMS Quer'!B5558</f>
        <v>0</v>
      </c>
      <c r="C5558" s="22">
        <f>'Previous Trades Import_OMS Quer'!C5558</f>
        <v>0</v>
      </c>
      <c r="D5558">
        <f>'Previous Trades Import_OMS Quer'!D5558</f>
        <v>0</v>
      </c>
      <c r="E5558" s="22">
        <f>'Previous Trades Import_OMS Quer'!E5558</f>
        <v>0</v>
      </c>
      <c r="F5558">
        <f>'Previous Trades Import_OMS Quer'!F5558</f>
        <v>0</v>
      </c>
      <c r="G5558">
        <f>'Previous Trades Import_OMS Quer'!G5558</f>
        <v>0</v>
      </c>
      <c r="H5558">
        <f>'Previous Trades Import_OMS Quer'!H5558</f>
        <v>0</v>
      </c>
      <c r="I5558">
        <f>'Previous Trades Import_OMS Quer'!I5558</f>
        <v>0</v>
      </c>
      <c r="J5558">
        <f>'Previous Trades Import_OMS Quer'!J5558</f>
        <v>0</v>
      </c>
      <c r="K5558">
        <f>'Previous Trades Import_OMS Quer'!K5558</f>
        <v>0</v>
      </c>
      <c r="L5558">
        <f>'Previous Trades Import_OMS Quer'!L5558</f>
        <v>0</v>
      </c>
      <c r="M5558">
        <f>'Previous Trades Import_OMS Quer'!M5558</f>
        <v>0</v>
      </c>
      <c r="N5558">
        <f>'Previous Trades Import_OMS Quer'!N5558</f>
        <v>0</v>
      </c>
      <c r="O5558" t="str">
        <f>CLEAN('Previous Trades Import_OMS Quer'!O5558)</f>
        <v/>
      </c>
      <c r="Q5558" s="25">
        <f t="shared" si="172"/>
        <v>0</v>
      </c>
      <c r="R5558" s="25" t="e">
        <f>VLOOKUP(O5558,'Currency Balance'!$O$3:$Q$32,3,0)</f>
        <v>#N/A</v>
      </c>
      <c r="S5558" t="e">
        <f t="shared" si="173"/>
        <v>#N/A</v>
      </c>
    </row>
    <row r="5559" spans="1:19">
      <c r="A5559">
        <f>'Previous Trades Import_OMS Quer'!A5559</f>
        <v>0</v>
      </c>
      <c r="B5559">
        <f>'Previous Trades Import_OMS Quer'!B5559</f>
        <v>0</v>
      </c>
      <c r="C5559" s="22">
        <f>'Previous Trades Import_OMS Quer'!C5559</f>
        <v>0</v>
      </c>
      <c r="D5559">
        <f>'Previous Trades Import_OMS Quer'!D5559</f>
        <v>0</v>
      </c>
      <c r="E5559" s="22">
        <f>'Previous Trades Import_OMS Quer'!E5559</f>
        <v>0</v>
      </c>
      <c r="F5559">
        <f>'Previous Trades Import_OMS Quer'!F5559</f>
        <v>0</v>
      </c>
      <c r="G5559">
        <f>'Previous Trades Import_OMS Quer'!G5559</f>
        <v>0</v>
      </c>
      <c r="H5559">
        <f>'Previous Trades Import_OMS Quer'!H5559</f>
        <v>0</v>
      </c>
      <c r="I5559">
        <f>'Previous Trades Import_OMS Quer'!I5559</f>
        <v>0</v>
      </c>
      <c r="J5559">
        <f>'Previous Trades Import_OMS Quer'!J5559</f>
        <v>0</v>
      </c>
      <c r="K5559">
        <f>'Previous Trades Import_OMS Quer'!K5559</f>
        <v>0</v>
      </c>
      <c r="L5559">
        <f>'Previous Trades Import_OMS Quer'!L5559</f>
        <v>0</v>
      </c>
      <c r="M5559">
        <f>'Previous Trades Import_OMS Quer'!M5559</f>
        <v>0</v>
      </c>
      <c r="N5559">
        <f>'Previous Trades Import_OMS Quer'!N5559</f>
        <v>0</v>
      </c>
      <c r="O5559" t="str">
        <f>CLEAN('Previous Trades Import_OMS Quer'!O5559)</f>
        <v/>
      </c>
      <c r="Q5559" s="25">
        <f t="shared" si="172"/>
        <v>0</v>
      </c>
      <c r="R5559" s="25" t="e">
        <f>VLOOKUP(O5559,'Currency Balance'!$O$3:$Q$32,3,0)</f>
        <v>#N/A</v>
      </c>
      <c r="S5559" t="e">
        <f t="shared" si="173"/>
        <v>#N/A</v>
      </c>
    </row>
    <row r="5560" spans="1:19">
      <c r="A5560">
        <f>'Previous Trades Import_OMS Quer'!A5560</f>
        <v>0</v>
      </c>
      <c r="B5560">
        <f>'Previous Trades Import_OMS Quer'!B5560</f>
        <v>0</v>
      </c>
      <c r="C5560" s="22">
        <f>'Previous Trades Import_OMS Quer'!C5560</f>
        <v>0</v>
      </c>
      <c r="D5560">
        <f>'Previous Trades Import_OMS Quer'!D5560</f>
        <v>0</v>
      </c>
      <c r="E5560" s="22">
        <f>'Previous Trades Import_OMS Quer'!E5560</f>
        <v>0</v>
      </c>
      <c r="F5560">
        <f>'Previous Trades Import_OMS Quer'!F5560</f>
        <v>0</v>
      </c>
      <c r="G5560">
        <f>'Previous Trades Import_OMS Quer'!G5560</f>
        <v>0</v>
      </c>
      <c r="H5560">
        <f>'Previous Trades Import_OMS Quer'!H5560</f>
        <v>0</v>
      </c>
      <c r="I5560">
        <f>'Previous Trades Import_OMS Quer'!I5560</f>
        <v>0</v>
      </c>
      <c r="J5560">
        <f>'Previous Trades Import_OMS Quer'!J5560</f>
        <v>0</v>
      </c>
      <c r="K5560">
        <f>'Previous Trades Import_OMS Quer'!K5560</f>
        <v>0</v>
      </c>
      <c r="L5560">
        <f>'Previous Trades Import_OMS Quer'!L5560</f>
        <v>0</v>
      </c>
      <c r="M5560">
        <f>'Previous Trades Import_OMS Quer'!M5560</f>
        <v>0</v>
      </c>
      <c r="N5560">
        <f>'Previous Trades Import_OMS Quer'!N5560</f>
        <v>0</v>
      </c>
      <c r="O5560" t="str">
        <f>CLEAN('Previous Trades Import_OMS Quer'!O5560)</f>
        <v/>
      </c>
      <c r="Q5560" s="25">
        <f t="shared" si="172"/>
        <v>0</v>
      </c>
      <c r="R5560" s="25" t="e">
        <f>VLOOKUP(O5560,'Currency Balance'!$O$3:$Q$32,3,0)</f>
        <v>#N/A</v>
      </c>
      <c r="S5560" t="e">
        <f t="shared" si="173"/>
        <v>#N/A</v>
      </c>
    </row>
    <row r="5561" spans="1:19">
      <c r="A5561">
        <f>'Previous Trades Import_OMS Quer'!A5561</f>
        <v>0</v>
      </c>
      <c r="B5561">
        <f>'Previous Trades Import_OMS Quer'!B5561</f>
        <v>0</v>
      </c>
      <c r="C5561" s="22">
        <f>'Previous Trades Import_OMS Quer'!C5561</f>
        <v>0</v>
      </c>
      <c r="D5561">
        <f>'Previous Trades Import_OMS Quer'!D5561</f>
        <v>0</v>
      </c>
      <c r="E5561" s="22">
        <f>'Previous Trades Import_OMS Quer'!E5561</f>
        <v>0</v>
      </c>
      <c r="F5561">
        <f>'Previous Trades Import_OMS Quer'!F5561</f>
        <v>0</v>
      </c>
      <c r="G5561">
        <f>'Previous Trades Import_OMS Quer'!G5561</f>
        <v>0</v>
      </c>
      <c r="H5561">
        <f>'Previous Trades Import_OMS Quer'!H5561</f>
        <v>0</v>
      </c>
      <c r="I5561">
        <f>'Previous Trades Import_OMS Quer'!I5561</f>
        <v>0</v>
      </c>
      <c r="J5561">
        <f>'Previous Trades Import_OMS Quer'!J5561</f>
        <v>0</v>
      </c>
      <c r="K5561">
        <f>'Previous Trades Import_OMS Quer'!K5561</f>
        <v>0</v>
      </c>
      <c r="L5561">
        <f>'Previous Trades Import_OMS Quer'!L5561</f>
        <v>0</v>
      </c>
      <c r="M5561">
        <f>'Previous Trades Import_OMS Quer'!M5561</f>
        <v>0</v>
      </c>
      <c r="N5561">
        <f>'Previous Trades Import_OMS Quer'!N5561</f>
        <v>0</v>
      </c>
      <c r="O5561" t="str">
        <f>CLEAN('Previous Trades Import_OMS Quer'!O5561)</f>
        <v/>
      </c>
      <c r="Q5561" s="25">
        <f t="shared" si="172"/>
        <v>0</v>
      </c>
      <c r="R5561" s="25" t="e">
        <f>VLOOKUP(O5561,'Currency Balance'!$O$3:$Q$32,3,0)</f>
        <v>#N/A</v>
      </c>
      <c r="S5561" t="e">
        <f t="shared" si="173"/>
        <v>#N/A</v>
      </c>
    </row>
    <row r="5562" spans="1:19">
      <c r="A5562">
        <f>'Previous Trades Import_OMS Quer'!A5562</f>
        <v>0</v>
      </c>
      <c r="B5562">
        <f>'Previous Trades Import_OMS Quer'!B5562</f>
        <v>0</v>
      </c>
      <c r="C5562" s="22">
        <f>'Previous Trades Import_OMS Quer'!C5562</f>
        <v>0</v>
      </c>
      <c r="D5562">
        <f>'Previous Trades Import_OMS Quer'!D5562</f>
        <v>0</v>
      </c>
      <c r="E5562" s="22">
        <f>'Previous Trades Import_OMS Quer'!E5562</f>
        <v>0</v>
      </c>
      <c r="F5562">
        <f>'Previous Trades Import_OMS Quer'!F5562</f>
        <v>0</v>
      </c>
      <c r="G5562">
        <f>'Previous Trades Import_OMS Quer'!G5562</f>
        <v>0</v>
      </c>
      <c r="H5562">
        <f>'Previous Trades Import_OMS Quer'!H5562</f>
        <v>0</v>
      </c>
      <c r="I5562">
        <f>'Previous Trades Import_OMS Quer'!I5562</f>
        <v>0</v>
      </c>
      <c r="J5562">
        <f>'Previous Trades Import_OMS Quer'!J5562</f>
        <v>0</v>
      </c>
      <c r="K5562">
        <f>'Previous Trades Import_OMS Quer'!K5562</f>
        <v>0</v>
      </c>
      <c r="L5562">
        <f>'Previous Trades Import_OMS Quer'!L5562</f>
        <v>0</v>
      </c>
      <c r="M5562">
        <f>'Previous Trades Import_OMS Quer'!M5562</f>
        <v>0</v>
      </c>
      <c r="N5562">
        <f>'Previous Trades Import_OMS Quer'!N5562</f>
        <v>0</v>
      </c>
      <c r="O5562" t="str">
        <f>CLEAN('Previous Trades Import_OMS Quer'!O5562)</f>
        <v/>
      </c>
      <c r="Q5562" s="25">
        <f t="shared" si="172"/>
        <v>0</v>
      </c>
      <c r="R5562" s="25" t="e">
        <f>VLOOKUP(O5562,'Currency Balance'!$O$3:$Q$32,3,0)</f>
        <v>#N/A</v>
      </c>
      <c r="S5562" t="e">
        <f t="shared" si="173"/>
        <v>#N/A</v>
      </c>
    </row>
    <row r="5563" spans="1:19">
      <c r="A5563">
        <f>'Previous Trades Import_OMS Quer'!A5563</f>
        <v>0</v>
      </c>
      <c r="B5563">
        <f>'Previous Trades Import_OMS Quer'!B5563</f>
        <v>0</v>
      </c>
      <c r="C5563" s="22">
        <f>'Previous Trades Import_OMS Quer'!C5563</f>
        <v>0</v>
      </c>
      <c r="D5563">
        <f>'Previous Trades Import_OMS Quer'!D5563</f>
        <v>0</v>
      </c>
      <c r="E5563" s="22">
        <f>'Previous Trades Import_OMS Quer'!E5563</f>
        <v>0</v>
      </c>
      <c r="F5563">
        <f>'Previous Trades Import_OMS Quer'!F5563</f>
        <v>0</v>
      </c>
      <c r="G5563">
        <f>'Previous Trades Import_OMS Quer'!G5563</f>
        <v>0</v>
      </c>
      <c r="H5563">
        <f>'Previous Trades Import_OMS Quer'!H5563</f>
        <v>0</v>
      </c>
      <c r="I5563">
        <f>'Previous Trades Import_OMS Quer'!I5563</f>
        <v>0</v>
      </c>
      <c r="J5563">
        <f>'Previous Trades Import_OMS Quer'!J5563</f>
        <v>0</v>
      </c>
      <c r="K5563">
        <f>'Previous Trades Import_OMS Quer'!K5563</f>
        <v>0</v>
      </c>
      <c r="L5563">
        <f>'Previous Trades Import_OMS Quer'!L5563</f>
        <v>0</v>
      </c>
      <c r="M5563">
        <f>'Previous Trades Import_OMS Quer'!M5563</f>
        <v>0</v>
      </c>
      <c r="N5563">
        <f>'Previous Trades Import_OMS Quer'!N5563</f>
        <v>0</v>
      </c>
      <c r="O5563" t="str">
        <f>CLEAN('Previous Trades Import_OMS Quer'!O5563)</f>
        <v/>
      </c>
      <c r="Q5563" s="25">
        <f t="shared" si="172"/>
        <v>0</v>
      </c>
      <c r="R5563" s="25" t="e">
        <f>VLOOKUP(O5563,'Currency Balance'!$O$3:$Q$32,3,0)</f>
        <v>#N/A</v>
      </c>
      <c r="S5563" t="e">
        <f t="shared" si="173"/>
        <v>#N/A</v>
      </c>
    </row>
    <row r="5564" spans="1:19">
      <c r="A5564">
        <f>'Previous Trades Import_OMS Quer'!A5564</f>
        <v>0</v>
      </c>
      <c r="B5564">
        <f>'Previous Trades Import_OMS Quer'!B5564</f>
        <v>0</v>
      </c>
      <c r="C5564" s="22">
        <f>'Previous Trades Import_OMS Quer'!C5564</f>
        <v>0</v>
      </c>
      <c r="D5564">
        <f>'Previous Trades Import_OMS Quer'!D5564</f>
        <v>0</v>
      </c>
      <c r="E5564" s="22">
        <f>'Previous Trades Import_OMS Quer'!E5564</f>
        <v>0</v>
      </c>
      <c r="F5564">
        <f>'Previous Trades Import_OMS Quer'!F5564</f>
        <v>0</v>
      </c>
      <c r="G5564">
        <f>'Previous Trades Import_OMS Quer'!G5564</f>
        <v>0</v>
      </c>
      <c r="H5564">
        <f>'Previous Trades Import_OMS Quer'!H5564</f>
        <v>0</v>
      </c>
      <c r="I5564">
        <f>'Previous Trades Import_OMS Quer'!I5564</f>
        <v>0</v>
      </c>
      <c r="J5564">
        <f>'Previous Trades Import_OMS Quer'!J5564</f>
        <v>0</v>
      </c>
      <c r="K5564">
        <f>'Previous Trades Import_OMS Quer'!K5564</f>
        <v>0</v>
      </c>
      <c r="L5564">
        <f>'Previous Trades Import_OMS Quer'!L5564</f>
        <v>0</v>
      </c>
      <c r="M5564">
        <f>'Previous Trades Import_OMS Quer'!M5564</f>
        <v>0</v>
      </c>
      <c r="N5564">
        <f>'Previous Trades Import_OMS Quer'!N5564</f>
        <v>0</v>
      </c>
      <c r="O5564" t="str">
        <f>CLEAN('Previous Trades Import_OMS Quer'!O5564)</f>
        <v/>
      </c>
      <c r="Q5564" s="25">
        <f t="shared" si="172"/>
        <v>0</v>
      </c>
      <c r="R5564" s="25" t="e">
        <f>VLOOKUP(O5564,'Currency Balance'!$O$3:$Q$32,3,0)</f>
        <v>#N/A</v>
      </c>
      <c r="S5564" t="e">
        <f t="shared" si="173"/>
        <v>#N/A</v>
      </c>
    </row>
    <row r="5565" spans="1:19">
      <c r="A5565">
        <f>'Previous Trades Import_OMS Quer'!A5565</f>
        <v>0</v>
      </c>
      <c r="B5565">
        <f>'Previous Trades Import_OMS Quer'!B5565</f>
        <v>0</v>
      </c>
      <c r="C5565" s="22">
        <f>'Previous Trades Import_OMS Quer'!C5565</f>
        <v>0</v>
      </c>
      <c r="D5565">
        <f>'Previous Trades Import_OMS Quer'!D5565</f>
        <v>0</v>
      </c>
      <c r="E5565" s="22">
        <f>'Previous Trades Import_OMS Quer'!E5565</f>
        <v>0</v>
      </c>
      <c r="F5565">
        <f>'Previous Trades Import_OMS Quer'!F5565</f>
        <v>0</v>
      </c>
      <c r="G5565">
        <f>'Previous Trades Import_OMS Quer'!G5565</f>
        <v>0</v>
      </c>
      <c r="H5565">
        <f>'Previous Trades Import_OMS Quer'!H5565</f>
        <v>0</v>
      </c>
      <c r="I5565">
        <f>'Previous Trades Import_OMS Quer'!I5565</f>
        <v>0</v>
      </c>
      <c r="J5565">
        <f>'Previous Trades Import_OMS Quer'!J5565</f>
        <v>0</v>
      </c>
      <c r="K5565">
        <f>'Previous Trades Import_OMS Quer'!K5565</f>
        <v>0</v>
      </c>
      <c r="L5565">
        <f>'Previous Trades Import_OMS Quer'!L5565</f>
        <v>0</v>
      </c>
      <c r="M5565">
        <f>'Previous Trades Import_OMS Quer'!M5565</f>
        <v>0</v>
      </c>
      <c r="N5565">
        <f>'Previous Trades Import_OMS Quer'!N5565</f>
        <v>0</v>
      </c>
      <c r="O5565" t="str">
        <f>CLEAN('Previous Trades Import_OMS Quer'!O5565)</f>
        <v/>
      </c>
      <c r="Q5565" s="25">
        <f t="shared" si="172"/>
        <v>0</v>
      </c>
      <c r="R5565" s="25" t="e">
        <f>VLOOKUP(O5565,'Currency Balance'!$O$3:$Q$32,3,0)</f>
        <v>#N/A</v>
      </c>
      <c r="S5565" t="e">
        <f t="shared" si="173"/>
        <v>#N/A</v>
      </c>
    </row>
    <row r="5566" spans="1:19">
      <c r="A5566">
        <f>'Previous Trades Import_OMS Quer'!A5566</f>
        <v>0</v>
      </c>
      <c r="B5566">
        <f>'Previous Trades Import_OMS Quer'!B5566</f>
        <v>0</v>
      </c>
      <c r="C5566" s="22">
        <f>'Previous Trades Import_OMS Quer'!C5566</f>
        <v>0</v>
      </c>
      <c r="D5566">
        <f>'Previous Trades Import_OMS Quer'!D5566</f>
        <v>0</v>
      </c>
      <c r="E5566" s="22">
        <f>'Previous Trades Import_OMS Quer'!E5566</f>
        <v>0</v>
      </c>
      <c r="F5566">
        <f>'Previous Trades Import_OMS Quer'!F5566</f>
        <v>0</v>
      </c>
      <c r="G5566">
        <f>'Previous Trades Import_OMS Quer'!G5566</f>
        <v>0</v>
      </c>
      <c r="H5566">
        <f>'Previous Trades Import_OMS Quer'!H5566</f>
        <v>0</v>
      </c>
      <c r="I5566">
        <f>'Previous Trades Import_OMS Quer'!I5566</f>
        <v>0</v>
      </c>
      <c r="J5566">
        <f>'Previous Trades Import_OMS Quer'!J5566</f>
        <v>0</v>
      </c>
      <c r="K5566">
        <f>'Previous Trades Import_OMS Quer'!K5566</f>
        <v>0</v>
      </c>
      <c r="L5566">
        <f>'Previous Trades Import_OMS Quer'!L5566</f>
        <v>0</v>
      </c>
      <c r="M5566">
        <f>'Previous Trades Import_OMS Quer'!M5566</f>
        <v>0</v>
      </c>
      <c r="N5566">
        <f>'Previous Trades Import_OMS Quer'!N5566</f>
        <v>0</v>
      </c>
      <c r="O5566" t="str">
        <f>CLEAN('Previous Trades Import_OMS Quer'!O5566)</f>
        <v/>
      </c>
      <c r="Q5566" s="25">
        <f t="shared" si="172"/>
        <v>0</v>
      </c>
      <c r="R5566" s="25" t="e">
        <f>VLOOKUP(O5566,'Currency Balance'!$O$3:$Q$32,3,0)</f>
        <v>#N/A</v>
      </c>
      <c r="S5566" t="e">
        <f t="shared" si="173"/>
        <v>#N/A</v>
      </c>
    </row>
    <row r="5567" spans="1:19">
      <c r="A5567">
        <f>'Previous Trades Import_OMS Quer'!A5567</f>
        <v>0</v>
      </c>
      <c r="B5567">
        <f>'Previous Trades Import_OMS Quer'!B5567</f>
        <v>0</v>
      </c>
      <c r="C5567" s="22">
        <f>'Previous Trades Import_OMS Quer'!C5567</f>
        <v>0</v>
      </c>
      <c r="D5567">
        <f>'Previous Trades Import_OMS Quer'!D5567</f>
        <v>0</v>
      </c>
      <c r="E5567" s="22">
        <f>'Previous Trades Import_OMS Quer'!E5567</f>
        <v>0</v>
      </c>
      <c r="F5567">
        <f>'Previous Trades Import_OMS Quer'!F5567</f>
        <v>0</v>
      </c>
      <c r="G5567">
        <f>'Previous Trades Import_OMS Quer'!G5567</f>
        <v>0</v>
      </c>
      <c r="H5567">
        <f>'Previous Trades Import_OMS Quer'!H5567</f>
        <v>0</v>
      </c>
      <c r="I5567">
        <f>'Previous Trades Import_OMS Quer'!I5567</f>
        <v>0</v>
      </c>
      <c r="J5567">
        <f>'Previous Trades Import_OMS Quer'!J5567</f>
        <v>0</v>
      </c>
      <c r="K5567">
        <f>'Previous Trades Import_OMS Quer'!K5567</f>
        <v>0</v>
      </c>
      <c r="L5567">
        <f>'Previous Trades Import_OMS Quer'!L5567</f>
        <v>0</v>
      </c>
      <c r="M5567">
        <f>'Previous Trades Import_OMS Quer'!M5567</f>
        <v>0</v>
      </c>
      <c r="N5567">
        <f>'Previous Trades Import_OMS Quer'!N5567</f>
        <v>0</v>
      </c>
      <c r="O5567" t="str">
        <f>CLEAN('Previous Trades Import_OMS Quer'!O5567)</f>
        <v/>
      </c>
      <c r="Q5567" s="25">
        <f t="shared" si="172"/>
        <v>0</v>
      </c>
      <c r="R5567" s="25" t="e">
        <f>VLOOKUP(O5567,'Currency Balance'!$O$3:$Q$32,3,0)</f>
        <v>#N/A</v>
      </c>
      <c r="S5567" t="e">
        <f t="shared" si="173"/>
        <v>#N/A</v>
      </c>
    </row>
    <row r="5568" spans="1:19">
      <c r="A5568">
        <f>'Previous Trades Import_OMS Quer'!A5568</f>
        <v>0</v>
      </c>
      <c r="B5568">
        <f>'Previous Trades Import_OMS Quer'!B5568</f>
        <v>0</v>
      </c>
      <c r="C5568" s="22">
        <f>'Previous Trades Import_OMS Quer'!C5568</f>
        <v>0</v>
      </c>
      <c r="D5568">
        <f>'Previous Trades Import_OMS Quer'!D5568</f>
        <v>0</v>
      </c>
      <c r="E5568" s="22">
        <f>'Previous Trades Import_OMS Quer'!E5568</f>
        <v>0</v>
      </c>
      <c r="F5568">
        <f>'Previous Trades Import_OMS Quer'!F5568</f>
        <v>0</v>
      </c>
      <c r="G5568">
        <f>'Previous Trades Import_OMS Quer'!G5568</f>
        <v>0</v>
      </c>
      <c r="H5568">
        <f>'Previous Trades Import_OMS Quer'!H5568</f>
        <v>0</v>
      </c>
      <c r="I5568">
        <f>'Previous Trades Import_OMS Quer'!I5568</f>
        <v>0</v>
      </c>
      <c r="J5568">
        <f>'Previous Trades Import_OMS Quer'!J5568</f>
        <v>0</v>
      </c>
      <c r="K5568">
        <f>'Previous Trades Import_OMS Quer'!K5568</f>
        <v>0</v>
      </c>
      <c r="L5568">
        <f>'Previous Trades Import_OMS Quer'!L5568</f>
        <v>0</v>
      </c>
      <c r="M5568">
        <f>'Previous Trades Import_OMS Quer'!M5568</f>
        <v>0</v>
      </c>
      <c r="N5568">
        <f>'Previous Trades Import_OMS Quer'!N5568</f>
        <v>0</v>
      </c>
      <c r="O5568" t="str">
        <f>CLEAN('Previous Trades Import_OMS Quer'!O5568)</f>
        <v/>
      </c>
      <c r="Q5568" s="25">
        <f t="shared" si="172"/>
        <v>0</v>
      </c>
      <c r="R5568" s="25" t="e">
        <f>VLOOKUP(O5568,'Currency Balance'!$O$3:$Q$32,3,0)</f>
        <v>#N/A</v>
      </c>
      <c r="S5568" t="e">
        <f t="shared" si="173"/>
        <v>#N/A</v>
      </c>
    </row>
    <row r="5569" spans="1:19">
      <c r="A5569">
        <f>'Previous Trades Import_OMS Quer'!A5569</f>
        <v>0</v>
      </c>
      <c r="B5569">
        <f>'Previous Trades Import_OMS Quer'!B5569</f>
        <v>0</v>
      </c>
      <c r="C5569" s="22">
        <f>'Previous Trades Import_OMS Quer'!C5569</f>
        <v>0</v>
      </c>
      <c r="D5569">
        <f>'Previous Trades Import_OMS Quer'!D5569</f>
        <v>0</v>
      </c>
      <c r="E5569" s="22">
        <f>'Previous Trades Import_OMS Quer'!E5569</f>
        <v>0</v>
      </c>
      <c r="F5569">
        <f>'Previous Trades Import_OMS Quer'!F5569</f>
        <v>0</v>
      </c>
      <c r="G5569">
        <f>'Previous Trades Import_OMS Quer'!G5569</f>
        <v>0</v>
      </c>
      <c r="H5569">
        <f>'Previous Trades Import_OMS Quer'!H5569</f>
        <v>0</v>
      </c>
      <c r="I5569">
        <f>'Previous Trades Import_OMS Quer'!I5569</f>
        <v>0</v>
      </c>
      <c r="J5569">
        <f>'Previous Trades Import_OMS Quer'!J5569</f>
        <v>0</v>
      </c>
      <c r="K5569">
        <f>'Previous Trades Import_OMS Quer'!K5569</f>
        <v>0</v>
      </c>
      <c r="L5569">
        <f>'Previous Trades Import_OMS Quer'!L5569</f>
        <v>0</v>
      </c>
      <c r="M5569">
        <f>'Previous Trades Import_OMS Quer'!M5569</f>
        <v>0</v>
      </c>
      <c r="N5569">
        <f>'Previous Trades Import_OMS Quer'!N5569</f>
        <v>0</v>
      </c>
      <c r="O5569" t="str">
        <f>CLEAN('Previous Trades Import_OMS Quer'!O5569)</f>
        <v/>
      </c>
      <c r="Q5569" s="25">
        <f t="shared" si="172"/>
        <v>0</v>
      </c>
      <c r="R5569" s="25" t="e">
        <f>VLOOKUP(O5569,'Currency Balance'!$O$3:$Q$32,3,0)</f>
        <v>#N/A</v>
      </c>
      <c r="S5569" t="e">
        <f t="shared" si="173"/>
        <v>#N/A</v>
      </c>
    </row>
    <row r="5570" spans="1:19">
      <c r="A5570">
        <f>'Previous Trades Import_OMS Quer'!A5570</f>
        <v>0</v>
      </c>
      <c r="B5570">
        <f>'Previous Trades Import_OMS Quer'!B5570</f>
        <v>0</v>
      </c>
      <c r="C5570" s="22">
        <f>'Previous Trades Import_OMS Quer'!C5570</f>
        <v>0</v>
      </c>
      <c r="D5570">
        <f>'Previous Trades Import_OMS Quer'!D5570</f>
        <v>0</v>
      </c>
      <c r="E5570" s="22">
        <f>'Previous Trades Import_OMS Quer'!E5570</f>
        <v>0</v>
      </c>
      <c r="F5570">
        <f>'Previous Trades Import_OMS Quer'!F5570</f>
        <v>0</v>
      </c>
      <c r="G5570">
        <f>'Previous Trades Import_OMS Quer'!G5570</f>
        <v>0</v>
      </c>
      <c r="H5570">
        <f>'Previous Trades Import_OMS Quer'!H5570</f>
        <v>0</v>
      </c>
      <c r="I5570">
        <f>'Previous Trades Import_OMS Quer'!I5570</f>
        <v>0</v>
      </c>
      <c r="J5570">
        <f>'Previous Trades Import_OMS Quer'!J5570</f>
        <v>0</v>
      </c>
      <c r="K5570">
        <f>'Previous Trades Import_OMS Quer'!K5570</f>
        <v>0</v>
      </c>
      <c r="L5570">
        <f>'Previous Trades Import_OMS Quer'!L5570</f>
        <v>0</v>
      </c>
      <c r="M5570">
        <f>'Previous Trades Import_OMS Quer'!M5570</f>
        <v>0</v>
      </c>
      <c r="N5570">
        <f>'Previous Trades Import_OMS Quer'!N5570</f>
        <v>0</v>
      </c>
      <c r="O5570" t="str">
        <f>CLEAN('Previous Trades Import_OMS Quer'!O5570)</f>
        <v/>
      </c>
      <c r="Q5570" s="25">
        <f t="shared" ref="Q5570:Q5633" si="174">IF(G5570="sell",M5570,-M5570)</f>
        <v>0</v>
      </c>
      <c r="R5570" s="25" t="e">
        <f>VLOOKUP(O5570,'Currency Balance'!$O$3:$Q$32,3,0)</f>
        <v>#N/A</v>
      </c>
      <c r="S5570" t="e">
        <f t="shared" ref="S5570:S5633" si="175">Q5570/R5570</f>
        <v>#N/A</v>
      </c>
    </row>
    <row r="5571" spans="1:19">
      <c r="A5571">
        <f>'Previous Trades Import_OMS Quer'!A5571</f>
        <v>0</v>
      </c>
      <c r="B5571">
        <f>'Previous Trades Import_OMS Quer'!B5571</f>
        <v>0</v>
      </c>
      <c r="C5571" s="22">
        <f>'Previous Trades Import_OMS Quer'!C5571</f>
        <v>0</v>
      </c>
      <c r="D5571">
        <f>'Previous Trades Import_OMS Quer'!D5571</f>
        <v>0</v>
      </c>
      <c r="E5571" s="22">
        <f>'Previous Trades Import_OMS Quer'!E5571</f>
        <v>0</v>
      </c>
      <c r="F5571">
        <f>'Previous Trades Import_OMS Quer'!F5571</f>
        <v>0</v>
      </c>
      <c r="G5571">
        <f>'Previous Trades Import_OMS Quer'!G5571</f>
        <v>0</v>
      </c>
      <c r="H5571">
        <f>'Previous Trades Import_OMS Quer'!H5571</f>
        <v>0</v>
      </c>
      <c r="I5571">
        <f>'Previous Trades Import_OMS Quer'!I5571</f>
        <v>0</v>
      </c>
      <c r="J5571">
        <f>'Previous Trades Import_OMS Quer'!J5571</f>
        <v>0</v>
      </c>
      <c r="K5571">
        <f>'Previous Trades Import_OMS Quer'!K5571</f>
        <v>0</v>
      </c>
      <c r="L5571">
        <f>'Previous Trades Import_OMS Quer'!L5571</f>
        <v>0</v>
      </c>
      <c r="M5571">
        <f>'Previous Trades Import_OMS Quer'!M5571</f>
        <v>0</v>
      </c>
      <c r="N5571">
        <f>'Previous Trades Import_OMS Quer'!N5571</f>
        <v>0</v>
      </c>
      <c r="O5571" t="str">
        <f>CLEAN('Previous Trades Import_OMS Quer'!O5571)</f>
        <v/>
      </c>
      <c r="Q5571" s="25">
        <f t="shared" si="174"/>
        <v>0</v>
      </c>
      <c r="R5571" s="25" t="e">
        <f>VLOOKUP(O5571,'Currency Balance'!$O$3:$Q$32,3,0)</f>
        <v>#N/A</v>
      </c>
      <c r="S5571" t="e">
        <f t="shared" si="175"/>
        <v>#N/A</v>
      </c>
    </row>
    <row r="5572" spans="1:19">
      <c r="A5572">
        <f>'Previous Trades Import_OMS Quer'!A5572</f>
        <v>0</v>
      </c>
      <c r="B5572">
        <f>'Previous Trades Import_OMS Quer'!B5572</f>
        <v>0</v>
      </c>
      <c r="C5572" s="22">
        <f>'Previous Trades Import_OMS Quer'!C5572</f>
        <v>0</v>
      </c>
      <c r="D5572">
        <f>'Previous Trades Import_OMS Quer'!D5572</f>
        <v>0</v>
      </c>
      <c r="E5572" s="22">
        <f>'Previous Trades Import_OMS Quer'!E5572</f>
        <v>0</v>
      </c>
      <c r="F5572">
        <f>'Previous Trades Import_OMS Quer'!F5572</f>
        <v>0</v>
      </c>
      <c r="G5572">
        <f>'Previous Trades Import_OMS Quer'!G5572</f>
        <v>0</v>
      </c>
      <c r="H5572">
        <f>'Previous Trades Import_OMS Quer'!H5572</f>
        <v>0</v>
      </c>
      <c r="I5572">
        <f>'Previous Trades Import_OMS Quer'!I5572</f>
        <v>0</v>
      </c>
      <c r="J5572">
        <f>'Previous Trades Import_OMS Quer'!J5572</f>
        <v>0</v>
      </c>
      <c r="K5572">
        <f>'Previous Trades Import_OMS Quer'!K5572</f>
        <v>0</v>
      </c>
      <c r="L5572">
        <f>'Previous Trades Import_OMS Quer'!L5572</f>
        <v>0</v>
      </c>
      <c r="M5572">
        <f>'Previous Trades Import_OMS Quer'!M5572</f>
        <v>0</v>
      </c>
      <c r="N5572">
        <f>'Previous Trades Import_OMS Quer'!N5572</f>
        <v>0</v>
      </c>
      <c r="O5572" t="str">
        <f>CLEAN('Previous Trades Import_OMS Quer'!O5572)</f>
        <v/>
      </c>
      <c r="Q5572" s="25">
        <f t="shared" si="174"/>
        <v>0</v>
      </c>
      <c r="R5572" s="25" t="e">
        <f>VLOOKUP(O5572,'Currency Balance'!$O$3:$Q$32,3,0)</f>
        <v>#N/A</v>
      </c>
      <c r="S5572" t="e">
        <f t="shared" si="175"/>
        <v>#N/A</v>
      </c>
    </row>
    <row r="5573" spans="1:19">
      <c r="A5573">
        <f>'Previous Trades Import_OMS Quer'!A5573</f>
        <v>0</v>
      </c>
      <c r="B5573">
        <f>'Previous Trades Import_OMS Quer'!B5573</f>
        <v>0</v>
      </c>
      <c r="C5573" s="22">
        <f>'Previous Trades Import_OMS Quer'!C5573</f>
        <v>0</v>
      </c>
      <c r="D5573">
        <f>'Previous Trades Import_OMS Quer'!D5573</f>
        <v>0</v>
      </c>
      <c r="E5573" s="22">
        <f>'Previous Trades Import_OMS Quer'!E5573</f>
        <v>0</v>
      </c>
      <c r="F5573">
        <f>'Previous Trades Import_OMS Quer'!F5573</f>
        <v>0</v>
      </c>
      <c r="G5573">
        <f>'Previous Trades Import_OMS Quer'!G5573</f>
        <v>0</v>
      </c>
      <c r="H5573">
        <f>'Previous Trades Import_OMS Quer'!H5573</f>
        <v>0</v>
      </c>
      <c r="I5573">
        <f>'Previous Trades Import_OMS Quer'!I5573</f>
        <v>0</v>
      </c>
      <c r="J5573">
        <f>'Previous Trades Import_OMS Quer'!J5573</f>
        <v>0</v>
      </c>
      <c r="K5573">
        <f>'Previous Trades Import_OMS Quer'!K5573</f>
        <v>0</v>
      </c>
      <c r="L5573">
        <f>'Previous Trades Import_OMS Quer'!L5573</f>
        <v>0</v>
      </c>
      <c r="M5573">
        <f>'Previous Trades Import_OMS Quer'!M5573</f>
        <v>0</v>
      </c>
      <c r="N5573">
        <f>'Previous Trades Import_OMS Quer'!N5573</f>
        <v>0</v>
      </c>
      <c r="O5573" t="str">
        <f>CLEAN('Previous Trades Import_OMS Quer'!O5573)</f>
        <v/>
      </c>
      <c r="Q5573" s="25">
        <f t="shared" si="174"/>
        <v>0</v>
      </c>
      <c r="R5573" s="25" t="e">
        <f>VLOOKUP(O5573,'Currency Balance'!$O$3:$Q$32,3,0)</f>
        <v>#N/A</v>
      </c>
      <c r="S5573" t="e">
        <f t="shared" si="175"/>
        <v>#N/A</v>
      </c>
    </row>
    <row r="5574" spans="1:19">
      <c r="A5574">
        <f>'Previous Trades Import_OMS Quer'!A5574</f>
        <v>0</v>
      </c>
      <c r="B5574">
        <f>'Previous Trades Import_OMS Quer'!B5574</f>
        <v>0</v>
      </c>
      <c r="C5574" s="22">
        <f>'Previous Trades Import_OMS Quer'!C5574</f>
        <v>0</v>
      </c>
      <c r="D5574">
        <f>'Previous Trades Import_OMS Quer'!D5574</f>
        <v>0</v>
      </c>
      <c r="E5574" s="22">
        <f>'Previous Trades Import_OMS Quer'!E5574</f>
        <v>0</v>
      </c>
      <c r="F5574">
        <f>'Previous Trades Import_OMS Quer'!F5574</f>
        <v>0</v>
      </c>
      <c r="G5574">
        <f>'Previous Trades Import_OMS Quer'!G5574</f>
        <v>0</v>
      </c>
      <c r="H5574">
        <f>'Previous Trades Import_OMS Quer'!H5574</f>
        <v>0</v>
      </c>
      <c r="I5574">
        <f>'Previous Trades Import_OMS Quer'!I5574</f>
        <v>0</v>
      </c>
      <c r="J5574">
        <f>'Previous Trades Import_OMS Quer'!J5574</f>
        <v>0</v>
      </c>
      <c r="K5574">
        <f>'Previous Trades Import_OMS Quer'!K5574</f>
        <v>0</v>
      </c>
      <c r="L5574">
        <f>'Previous Trades Import_OMS Quer'!L5574</f>
        <v>0</v>
      </c>
      <c r="M5574">
        <f>'Previous Trades Import_OMS Quer'!M5574</f>
        <v>0</v>
      </c>
      <c r="N5574">
        <f>'Previous Trades Import_OMS Quer'!N5574</f>
        <v>0</v>
      </c>
      <c r="O5574" t="str">
        <f>CLEAN('Previous Trades Import_OMS Quer'!O5574)</f>
        <v/>
      </c>
      <c r="Q5574" s="25">
        <f t="shared" si="174"/>
        <v>0</v>
      </c>
      <c r="R5574" s="25" t="e">
        <f>VLOOKUP(O5574,'Currency Balance'!$O$3:$Q$32,3,0)</f>
        <v>#N/A</v>
      </c>
      <c r="S5574" t="e">
        <f t="shared" si="175"/>
        <v>#N/A</v>
      </c>
    </row>
    <row r="5575" spans="1:19">
      <c r="A5575">
        <f>'Previous Trades Import_OMS Quer'!A5575</f>
        <v>0</v>
      </c>
      <c r="B5575">
        <f>'Previous Trades Import_OMS Quer'!B5575</f>
        <v>0</v>
      </c>
      <c r="C5575" s="22">
        <f>'Previous Trades Import_OMS Quer'!C5575</f>
        <v>0</v>
      </c>
      <c r="D5575">
        <f>'Previous Trades Import_OMS Quer'!D5575</f>
        <v>0</v>
      </c>
      <c r="E5575" s="22">
        <f>'Previous Trades Import_OMS Quer'!E5575</f>
        <v>0</v>
      </c>
      <c r="F5575">
        <f>'Previous Trades Import_OMS Quer'!F5575</f>
        <v>0</v>
      </c>
      <c r="G5575">
        <f>'Previous Trades Import_OMS Quer'!G5575</f>
        <v>0</v>
      </c>
      <c r="H5575">
        <f>'Previous Trades Import_OMS Quer'!H5575</f>
        <v>0</v>
      </c>
      <c r="I5575">
        <f>'Previous Trades Import_OMS Quer'!I5575</f>
        <v>0</v>
      </c>
      <c r="J5575">
        <f>'Previous Trades Import_OMS Quer'!J5575</f>
        <v>0</v>
      </c>
      <c r="K5575">
        <f>'Previous Trades Import_OMS Quer'!K5575</f>
        <v>0</v>
      </c>
      <c r="L5575">
        <f>'Previous Trades Import_OMS Quer'!L5575</f>
        <v>0</v>
      </c>
      <c r="M5575">
        <f>'Previous Trades Import_OMS Quer'!M5575</f>
        <v>0</v>
      </c>
      <c r="N5575">
        <f>'Previous Trades Import_OMS Quer'!N5575</f>
        <v>0</v>
      </c>
      <c r="O5575" t="str">
        <f>CLEAN('Previous Trades Import_OMS Quer'!O5575)</f>
        <v/>
      </c>
      <c r="Q5575" s="25">
        <f t="shared" si="174"/>
        <v>0</v>
      </c>
      <c r="R5575" s="25" t="e">
        <f>VLOOKUP(O5575,'Currency Balance'!$O$3:$Q$32,3,0)</f>
        <v>#N/A</v>
      </c>
      <c r="S5575" t="e">
        <f t="shared" si="175"/>
        <v>#N/A</v>
      </c>
    </row>
    <row r="5576" spans="1:19">
      <c r="A5576">
        <f>'Previous Trades Import_OMS Quer'!A5576</f>
        <v>0</v>
      </c>
      <c r="B5576">
        <f>'Previous Trades Import_OMS Quer'!B5576</f>
        <v>0</v>
      </c>
      <c r="C5576" s="22">
        <f>'Previous Trades Import_OMS Quer'!C5576</f>
        <v>0</v>
      </c>
      <c r="D5576">
        <f>'Previous Trades Import_OMS Quer'!D5576</f>
        <v>0</v>
      </c>
      <c r="E5576" s="22">
        <f>'Previous Trades Import_OMS Quer'!E5576</f>
        <v>0</v>
      </c>
      <c r="F5576">
        <f>'Previous Trades Import_OMS Quer'!F5576</f>
        <v>0</v>
      </c>
      <c r="G5576">
        <f>'Previous Trades Import_OMS Quer'!G5576</f>
        <v>0</v>
      </c>
      <c r="H5576">
        <f>'Previous Trades Import_OMS Quer'!H5576</f>
        <v>0</v>
      </c>
      <c r="I5576">
        <f>'Previous Trades Import_OMS Quer'!I5576</f>
        <v>0</v>
      </c>
      <c r="J5576">
        <f>'Previous Trades Import_OMS Quer'!J5576</f>
        <v>0</v>
      </c>
      <c r="K5576">
        <f>'Previous Trades Import_OMS Quer'!K5576</f>
        <v>0</v>
      </c>
      <c r="L5576">
        <f>'Previous Trades Import_OMS Quer'!L5576</f>
        <v>0</v>
      </c>
      <c r="M5576">
        <f>'Previous Trades Import_OMS Quer'!M5576</f>
        <v>0</v>
      </c>
      <c r="N5576">
        <f>'Previous Trades Import_OMS Quer'!N5576</f>
        <v>0</v>
      </c>
      <c r="O5576" t="str">
        <f>CLEAN('Previous Trades Import_OMS Quer'!O5576)</f>
        <v/>
      </c>
      <c r="Q5576" s="25">
        <f t="shared" si="174"/>
        <v>0</v>
      </c>
      <c r="R5576" s="25" t="e">
        <f>VLOOKUP(O5576,'Currency Balance'!$O$3:$Q$32,3,0)</f>
        <v>#N/A</v>
      </c>
      <c r="S5576" t="e">
        <f t="shared" si="175"/>
        <v>#N/A</v>
      </c>
    </row>
    <row r="5577" spans="1:19">
      <c r="A5577">
        <f>'Previous Trades Import_OMS Quer'!A5577</f>
        <v>0</v>
      </c>
      <c r="B5577">
        <f>'Previous Trades Import_OMS Quer'!B5577</f>
        <v>0</v>
      </c>
      <c r="C5577" s="22">
        <f>'Previous Trades Import_OMS Quer'!C5577</f>
        <v>0</v>
      </c>
      <c r="D5577">
        <f>'Previous Trades Import_OMS Quer'!D5577</f>
        <v>0</v>
      </c>
      <c r="E5577" s="22">
        <f>'Previous Trades Import_OMS Quer'!E5577</f>
        <v>0</v>
      </c>
      <c r="F5577">
        <f>'Previous Trades Import_OMS Quer'!F5577</f>
        <v>0</v>
      </c>
      <c r="G5577">
        <f>'Previous Trades Import_OMS Quer'!G5577</f>
        <v>0</v>
      </c>
      <c r="H5577">
        <f>'Previous Trades Import_OMS Quer'!H5577</f>
        <v>0</v>
      </c>
      <c r="I5577">
        <f>'Previous Trades Import_OMS Quer'!I5577</f>
        <v>0</v>
      </c>
      <c r="J5577">
        <f>'Previous Trades Import_OMS Quer'!J5577</f>
        <v>0</v>
      </c>
      <c r="K5577">
        <f>'Previous Trades Import_OMS Quer'!K5577</f>
        <v>0</v>
      </c>
      <c r="L5577">
        <f>'Previous Trades Import_OMS Quer'!L5577</f>
        <v>0</v>
      </c>
      <c r="M5577">
        <f>'Previous Trades Import_OMS Quer'!M5577</f>
        <v>0</v>
      </c>
      <c r="N5577">
        <f>'Previous Trades Import_OMS Quer'!N5577</f>
        <v>0</v>
      </c>
      <c r="O5577" t="str">
        <f>CLEAN('Previous Trades Import_OMS Quer'!O5577)</f>
        <v/>
      </c>
      <c r="Q5577" s="25">
        <f t="shared" si="174"/>
        <v>0</v>
      </c>
      <c r="R5577" s="25" t="e">
        <f>VLOOKUP(O5577,'Currency Balance'!$O$3:$Q$32,3,0)</f>
        <v>#N/A</v>
      </c>
      <c r="S5577" t="e">
        <f t="shared" si="175"/>
        <v>#N/A</v>
      </c>
    </row>
    <row r="5578" spans="1:19">
      <c r="A5578">
        <f>'Previous Trades Import_OMS Quer'!A5578</f>
        <v>0</v>
      </c>
      <c r="B5578">
        <f>'Previous Trades Import_OMS Quer'!B5578</f>
        <v>0</v>
      </c>
      <c r="C5578" s="22">
        <f>'Previous Trades Import_OMS Quer'!C5578</f>
        <v>0</v>
      </c>
      <c r="D5578">
        <f>'Previous Trades Import_OMS Quer'!D5578</f>
        <v>0</v>
      </c>
      <c r="E5578" s="22">
        <f>'Previous Trades Import_OMS Quer'!E5578</f>
        <v>0</v>
      </c>
      <c r="F5578">
        <f>'Previous Trades Import_OMS Quer'!F5578</f>
        <v>0</v>
      </c>
      <c r="G5578">
        <f>'Previous Trades Import_OMS Quer'!G5578</f>
        <v>0</v>
      </c>
      <c r="H5578">
        <f>'Previous Trades Import_OMS Quer'!H5578</f>
        <v>0</v>
      </c>
      <c r="I5578">
        <f>'Previous Trades Import_OMS Quer'!I5578</f>
        <v>0</v>
      </c>
      <c r="J5578">
        <f>'Previous Trades Import_OMS Quer'!J5578</f>
        <v>0</v>
      </c>
      <c r="K5578">
        <f>'Previous Trades Import_OMS Quer'!K5578</f>
        <v>0</v>
      </c>
      <c r="L5578">
        <f>'Previous Trades Import_OMS Quer'!L5578</f>
        <v>0</v>
      </c>
      <c r="M5578">
        <f>'Previous Trades Import_OMS Quer'!M5578</f>
        <v>0</v>
      </c>
      <c r="N5578">
        <f>'Previous Trades Import_OMS Quer'!N5578</f>
        <v>0</v>
      </c>
      <c r="O5578" t="str">
        <f>CLEAN('Previous Trades Import_OMS Quer'!O5578)</f>
        <v/>
      </c>
      <c r="Q5578" s="25">
        <f t="shared" si="174"/>
        <v>0</v>
      </c>
      <c r="R5578" s="25" t="e">
        <f>VLOOKUP(O5578,'Currency Balance'!$O$3:$Q$32,3,0)</f>
        <v>#N/A</v>
      </c>
      <c r="S5578" t="e">
        <f t="shared" si="175"/>
        <v>#N/A</v>
      </c>
    </row>
    <row r="5579" spans="1:19">
      <c r="A5579">
        <f>'Previous Trades Import_OMS Quer'!A5579</f>
        <v>0</v>
      </c>
      <c r="B5579">
        <f>'Previous Trades Import_OMS Quer'!B5579</f>
        <v>0</v>
      </c>
      <c r="C5579" s="22">
        <f>'Previous Trades Import_OMS Quer'!C5579</f>
        <v>0</v>
      </c>
      <c r="D5579">
        <f>'Previous Trades Import_OMS Quer'!D5579</f>
        <v>0</v>
      </c>
      <c r="E5579" s="22">
        <f>'Previous Trades Import_OMS Quer'!E5579</f>
        <v>0</v>
      </c>
      <c r="F5579">
        <f>'Previous Trades Import_OMS Quer'!F5579</f>
        <v>0</v>
      </c>
      <c r="G5579">
        <f>'Previous Trades Import_OMS Quer'!G5579</f>
        <v>0</v>
      </c>
      <c r="H5579">
        <f>'Previous Trades Import_OMS Quer'!H5579</f>
        <v>0</v>
      </c>
      <c r="I5579">
        <f>'Previous Trades Import_OMS Quer'!I5579</f>
        <v>0</v>
      </c>
      <c r="J5579">
        <f>'Previous Trades Import_OMS Quer'!J5579</f>
        <v>0</v>
      </c>
      <c r="K5579">
        <f>'Previous Trades Import_OMS Quer'!K5579</f>
        <v>0</v>
      </c>
      <c r="L5579">
        <f>'Previous Trades Import_OMS Quer'!L5579</f>
        <v>0</v>
      </c>
      <c r="M5579">
        <f>'Previous Trades Import_OMS Quer'!M5579</f>
        <v>0</v>
      </c>
      <c r="N5579">
        <f>'Previous Trades Import_OMS Quer'!N5579</f>
        <v>0</v>
      </c>
      <c r="O5579" t="str">
        <f>CLEAN('Previous Trades Import_OMS Quer'!O5579)</f>
        <v/>
      </c>
      <c r="Q5579" s="25">
        <f t="shared" si="174"/>
        <v>0</v>
      </c>
      <c r="R5579" s="25" t="e">
        <f>VLOOKUP(O5579,'Currency Balance'!$O$3:$Q$32,3,0)</f>
        <v>#N/A</v>
      </c>
      <c r="S5579" t="e">
        <f t="shared" si="175"/>
        <v>#N/A</v>
      </c>
    </row>
    <row r="5580" spans="1:19">
      <c r="A5580">
        <f>'Previous Trades Import_OMS Quer'!A5580</f>
        <v>0</v>
      </c>
      <c r="B5580">
        <f>'Previous Trades Import_OMS Quer'!B5580</f>
        <v>0</v>
      </c>
      <c r="C5580" s="22">
        <f>'Previous Trades Import_OMS Quer'!C5580</f>
        <v>0</v>
      </c>
      <c r="D5580">
        <f>'Previous Trades Import_OMS Quer'!D5580</f>
        <v>0</v>
      </c>
      <c r="E5580" s="22">
        <f>'Previous Trades Import_OMS Quer'!E5580</f>
        <v>0</v>
      </c>
      <c r="F5580">
        <f>'Previous Trades Import_OMS Quer'!F5580</f>
        <v>0</v>
      </c>
      <c r="G5580">
        <f>'Previous Trades Import_OMS Quer'!G5580</f>
        <v>0</v>
      </c>
      <c r="H5580">
        <f>'Previous Trades Import_OMS Quer'!H5580</f>
        <v>0</v>
      </c>
      <c r="I5580">
        <f>'Previous Trades Import_OMS Quer'!I5580</f>
        <v>0</v>
      </c>
      <c r="J5580">
        <f>'Previous Trades Import_OMS Quer'!J5580</f>
        <v>0</v>
      </c>
      <c r="K5580">
        <f>'Previous Trades Import_OMS Quer'!K5580</f>
        <v>0</v>
      </c>
      <c r="L5580">
        <f>'Previous Trades Import_OMS Quer'!L5580</f>
        <v>0</v>
      </c>
      <c r="M5580">
        <f>'Previous Trades Import_OMS Quer'!M5580</f>
        <v>0</v>
      </c>
      <c r="N5580">
        <f>'Previous Trades Import_OMS Quer'!N5580</f>
        <v>0</v>
      </c>
      <c r="O5580" t="str">
        <f>CLEAN('Previous Trades Import_OMS Quer'!O5580)</f>
        <v/>
      </c>
      <c r="Q5580" s="25">
        <f t="shared" si="174"/>
        <v>0</v>
      </c>
      <c r="R5580" s="25" t="e">
        <f>VLOOKUP(O5580,'Currency Balance'!$O$3:$Q$32,3,0)</f>
        <v>#N/A</v>
      </c>
      <c r="S5580" t="e">
        <f t="shared" si="175"/>
        <v>#N/A</v>
      </c>
    </row>
    <row r="5581" spans="1:19">
      <c r="A5581">
        <f>'Previous Trades Import_OMS Quer'!A5581</f>
        <v>0</v>
      </c>
      <c r="B5581">
        <f>'Previous Trades Import_OMS Quer'!B5581</f>
        <v>0</v>
      </c>
      <c r="C5581" s="22">
        <f>'Previous Trades Import_OMS Quer'!C5581</f>
        <v>0</v>
      </c>
      <c r="D5581">
        <f>'Previous Trades Import_OMS Quer'!D5581</f>
        <v>0</v>
      </c>
      <c r="E5581" s="22">
        <f>'Previous Trades Import_OMS Quer'!E5581</f>
        <v>0</v>
      </c>
      <c r="F5581">
        <f>'Previous Trades Import_OMS Quer'!F5581</f>
        <v>0</v>
      </c>
      <c r="G5581">
        <f>'Previous Trades Import_OMS Quer'!G5581</f>
        <v>0</v>
      </c>
      <c r="H5581">
        <f>'Previous Trades Import_OMS Quer'!H5581</f>
        <v>0</v>
      </c>
      <c r="I5581">
        <f>'Previous Trades Import_OMS Quer'!I5581</f>
        <v>0</v>
      </c>
      <c r="J5581">
        <f>'Previous Trades Import_OMS Quer'!J5581</f>
        <v>0</v>
      </c>
      <c r="K5581">
        <f>'Previous Trades Import_OMS Quer'!K5581</f>
        <v>0</v>
      </c>
      <c r="L5581">
        <f>'Previous Trades Import_OMS Quer'!L5581</f>
        <v>0</v>
      </c>
      <c r="M5581">
        <f>'Previous Trades Import_OMS Quer'!M5581</f>
        <v>0</v>
      </c>
      <c r="N5581">
        <f>'Previous Trades Import_OMS Quer'!N5581</f>
        <v>0</v>
      </c>
      <c r="O5581" t="str">
        <f>CLEAN('Previous Trades Import_OMS Quer'!O5581)</f>
        <v/>
      </c>
      <c r="Q5581" s="25">
        <f t="shared" si="174"/>
        <v>0</v>
      </c>
      <c r="R5581" s="25" t="e">
        <f>VLOOKUP(O5581,'Currency Balance'!$O$3:$Q$32,3,0)</f>
        <v>#N/A</v>
      </c>
      <c r="S5581" t="e">
        <f t="shared" si="175"/>
        <v>#N/A</v>
      </c>
    </row>
    <row r="5582" spans="1:19">
      <c r="A5582">
        <f>'Previous Trades Import_OMS Quer'!A5582</f>
        <v>0</v>
      </c>
      <c r="B5582">
        <f>'Previous Trades Import_OMS Quer'!B5582</f>
        <v>0</v>
      </c>
      <c r="C5582" s="22">
        <f>'Previous Trades Import_OMS Quer'!C5582</f>
        <v>0</v>
      </c>
      <c r="D5582">
        <f>'Previous Trades Import_OMS Quer'!D5582</f>
        <v>0</v>
      </c>
      <c r="E5582" s="22">
        <f>'Previous Trades Import_OMS Quer'!E5582</f>
        <v>0</v>
      </c>
      <c r="F5582">
        <f>'Previous Trades Import_OMS Quer'!F5582</f>
        <v>0</v>
      </c>
      <c r="G5582">
        <f>'Previous Trades Import_OMS Quer'!G5582</f>
        <v>0</v>
      </c>
      <c r="H5582">
        <f>'Previous Trades Import_OMS Quer'!H5582</f>
        <v>0</v>
      </c>
      <c r="I5582">
        <f>'Previous Trades Import_OMS Quer'!I5582</f>
        <v>0</v>
      </c>
      <c r="J5582">
        <f>'Previous Trades Import_OMS Quer'!J5582</f>
        <v>0</v>
      </c>
      <c r="K5582">
        <f>'Previous Trades Import_OMS Quer'!K5582</f>
        <v>0</v>
      </c>
      <c r="L5582">
        <f>'Previous Trades Import_OMS Quer'!L5582</f>
        <v>0</v>
      </c>
      <c r="M5582">
        <f>'Previous Trades Import_OMS Quer'!M5582</f>
        <v>0</v>
      </c>
      <c r="N5582">
        <f>'Previous Trades Import_OMS Quer'!N5582</f>
        <v>0</v>
      </c>
      <c r="O5582" t="str">
        <f>CLEAN('Previous Trades Import_OMS Quer'!O5582)</f>
        <v/>
      </c>
      <c r="Q5582" s="25">
        <f t="shared" si="174"/>
        <v>0</v>
      </c>
      <c r="R5582" s="25" t="e">
        <f>VLOOKUP(O5582,'Currency Balance'!$O$3:$Q$32,3,0)</f>
        <v>#N/A</v>
      </c>
      <c r="S5582" t="e">
        <f t="shared" si="175"/>
        <v>#N/A</v>
      </c>
    </row>
    <row r="5583" spans="1:19">
      <c r="A5583">
        <f>'Previous Trades Import_OMS Quer'!A5583</f>
        <v>0</v>
      </c>
      <c r="B5583">
        <f>'Previous Trades Import_OMS Quer'!B5583</f>
        <v>0</v>
      </c>
      <c r="C5583" s="22">
        <f>'Previous Trades Import_OMS Quer'!C5583</f>
        <v>0</v>
      </c>
      <c r="D5583">
        <f>'Previous Trades Import_OMS Quer'!D5583</f>
        <v>0</v>
      </c>
      <c r="E5583" s="22">
        <f>'Previous Trades Import_OMS Quer'!E5583</f>
        <v>0</v>
      </c>
      <c r="F5583">
        <f>'Previous Trades Import_OMS Quer'!F5583</f>
        <v>0</v>
      </c>
      <c r="G5583">
        <f>'Previous Trades Import_OMS Quer'!G5583</f>
        <v>0</v>
      </c>
      <c r="H5583">
        <f>'Previous Trades Import_OMS Quer'!H5583</f>
        <v>0</v>
      </c>
      <c r="I5583">
        <f>'Previous Trades Import_OMS Quer'!I5583</f>
        <v>0</v>
      </c>
      <c r="J5583">
        <f>'Previous Trades Import_OMS Quer'!J5583</f>
        <v>0</v>
      </c>
      <c r="K5583">
        <f>'Previous Trades Import_OMS Quer'!K5583</f>
        <v>0</v>
      </c>
      <c r="L5583">
        <f>'Previous Trades Import_OMS Quer'!L5583</f>
        <v>0</v>
      </c>
      <c r="M5583">
        <f>'Previous Trades Import_OMS Quer'!M5583</f>
        <v>0</v>
      </c>
      <c r="N5583">
        <f>'Previous Trades Import_OMS Quer'!N5583</f>
        <v>0</v>
      </c>
      <c r="O5583" t="str">
        <f>CLEAN('Previous Trades Import_OMS Quer'!O5583)</f>
        <v/>
      </c>
      <c r="Q5583" s="25">
        <f t="shared" si="174"/>
        <v>0</v>
      </c>
      <c r="R5583" s="25" t="e">
        <f>VLOOKUP(O5583,'Currency Balance'!$O$3:$Q$32,3,0)</f>
        <v>#N/A</v>
      </c>
      <c r="S5583" t="e">
        <f t="shared" si="175"/>
        <v>#N/A</v>
      </c>
    </row>
    <row r="5584" spans="1:19">
      <c r="A5584">
        <f>'Previous Trades Import_OMS Quer'!A5584</f>
        <v>0</v>
      </c>
      <c r="B5584">
        <f>'Previous Trades Import_OMS Quer'!B5584</f>
        <v>0</v>
      </c>
      <c r="C5584" s="22">
        <f>'Previous Trades Import_OMS Quer'!C5584</f>
        <v>0</v>
      </c>
      <c r="D5584">
        <f>'Previous Trades Import_OMS Quer'!D5584</f>
        <v>0</v>
      </c>
      <c r="E5584" s="22">
        <f>'Previous Trades Import_OMS Quer'!E5584</f>
        <v>0</v>
      </c>
      <c r="F5584">
        <f>'Previous Trades Import_OMS Quer'!F5584</f>
        <v>0</v>
      </c>
      <c r="G5584">
        <f>'Previous Trades Import_OMS Quer'!G5584</f>
        <v>0</v>
      </c>
      <c r="H5584">
        <f>'Previous Trades Import_OMS Quer'!H5584</f>
        <v>0</v>
      </c>
      <c r="I5584">
        <f>'Previous Trades Import_OMS Quer'!I5584</f>
        <v>0</v>
      </c>
      <c r="J5584">
        <f>'Previous Trades Import_OMS Quer'!J5584</f>
        <v>0</v>
      </c>
      <c r="K5584">
        <f>'Previous Trades Import_OMS Quer'!K5584</f>
        <v>0</v>
      </c>
      <c r="L5584">
        <f>'Previous Trades Import_OMS Quer'!L5584</f>
        <v>0</v>
      </c>
      <c r="M5584">
        <f>'Previous Trades Import_OMS Quer'!M5584</f>
        <v>0</v>
      </c>
      <c r="N5584">
        <f>'Previous Trades Import_OMS Quer'!N5584</f>
        <v>0</v>
      </c>
      <c r="O5584" t="str">
        <f>CLEAN('Previous Trades Import_OMS Quer'!O5584)</f>
        <v/>
      </c>
      <c r="Q5584" s="25">
        <f t="shared" si="174"/>
        <v>0</v>
      </c>
      <c r="R5584" s="25" t="e">
        <f>VLOOKUP(O5584,'Currency Balance'!$O$3:$Q$32,3,0)</f>
        <v>#N/A</v>
      </c>
      <c r="S5584" t="e">
        <f t="shared" si="175"/>
        <v>#N/A</v>
      </c>
    </row>
    <row r="5585" spans="1:19">
      <c r="A5585">
        <f>'Previous Trades Import_OMS Quer'!A5585</f>
        <v>0</v>
      </c>
      <c r="B5585">
        <f>'Previous Trades Import_OMS Quer'!B5585</f>
        <v>0</v>
      </c>
      <c r="C5585" s="22">
        <f>'Previous Trades Import_OMS Quer'!C5585</f>
        <v>0</v>
      </c>
      <c r="D5585">
        <f>'Previous Trades Import_OMS Quer'!D5585</f>
        <v>0</v>
      </c>
      <c r="E5585" s="22">
        <f>'Previous Trades Import_OMS Quer'!E5585</f>
        <v>0</v>
      </c>
      <c r="F5585">
        <f>'Previous Trades Import_OMS Quer'!F5585</f>
        <v>0</v>
      </c>
      <c r="G5585">
        <f>'Previous Trades Import_OMS Quer'!G5585</f>
        <v>0</v>
      </c>
      <c r="H5585">
        <f>'Previous Trades Import_OMS Quer'!H5585</f>
        <v>0</v>
      </c>
      <c r="I5585">
        <f>'Previous Trades Import_OMS Quer'!I5585</f>
        <v>0</v>
      </c>
      <c r="J5585">
        <f>'Previous Trades Import_OMS Quer'!J5585</f>
        <v>0</v>
      </c>
      <c r="K5585">
        <f>'Previous Trades Import_OMS Quer'!K5585</f>
        <v>0</v>
      </c>
      <c r="L5585">
        <f>'Previous Trades Import_OMS Quer'!L5585</f>
        <v>0</v>
      </c>
      <c r="M5585">
        <f>'Previous Trades Import_OMS Quer'!M5585</f>
        <v>0</v>
      </c>
      <c r="N5585">
        <f>'Previous Trades Import_OMS Quer'!N5585</f>
        <v>0</v>
      </c>
      <c r="O5585" t="str">
        <f>CLEAN('Previous Trades Import_OMS Quer'!O5585)</f>
        <v/>
      </c>
      <c r="Q5585" s="25">
        <f t="shared" si="174"/>
        <v>0</v>
      </c>
      <c r="R5585" s="25" t="e">
        <f>VLOOKUP(O5585,'Currency Balance'!$O$3:$Q$32,3,0)</f>
        <v>#N/A</v>
      </c>
      <c r="S5585" t="e">
        <f t="shared" si="175"/>
        <v>#N/A</v>
      </c>
    </row>
    <row r="5586" spans="1:19">
      <c r="A5586">
        <f>'Previous Trades Import_OMS Quer'!A5586</f>
        <v>0</v>
      </c>
      <c r="B5586">
        <f>'Previous Trades Import_OMS Quer'!B5586</f>
        <v>0</v>
      </c>
      <c r="C5586" s="22">
        <f>'Previous Trades Import_OMS Quer'!C5586</f>
        <v>0</v>
      </c>
      <c r="D5586">
        <f>'Previous Trades Import_OMS Quer'!D5586</f>
        <v>0</v>
      </c>
      <c r="E5586" s="22">
        <f>'Previous Trades Import_OMS Quer'!E5586</f>
        <v>0</v>
      </c>
      <c r="F5586">
        <f>'Previous Trades Import_OMS Quer'!F5586</f>
        <v>0</v>
      </c>
      <c r="G5586">
        <f>'Previous Trades Import_OMS Quer'!G5586</f>
        <v>0</v>
      </c>
      <c r="H5586">
        <f>'Previous Trades Import_OMS Quer'!H5586</f>
        <v>0</v>
      </c>
      <c r="I5586">
        <f>'Previous Trades Import_OMS Quer'!I5586</f>
        <v>0</v>
      </c>
      <c r="J5586">
        <f>'Previous Trades Import_OMS Quer'!J5586</f>
        <v>0</v>
      </c>
      <c r="K5586">
        <f>'Previous Trades Import_OMS Quer'!K5586</f>
        <v>0</v>
      </c>
      <c r="L5586">
        <f>'Previous Trades Import_OMS Quer'!L5586</f>
        <v>0</v>
      </c>
      <c r="M5586">
        <f>'Previous Trades Import_OMS Quer'!M5586</f>
        <v>0</v>
      </c>
      <c r="N5586">
        <f>'Previous Trades Import_OMS Quer'!N5586</f>
        <v>0</v>
      </c>
      <c r="O5586" t="str">
        <f>CLEAN('Previous Trades Import_OMS Quer'!O5586)</f>
        <v/>
      </c>
      <c r="Q5586" s="25">
        <f t="shared" si="174"/>
        <v>0</v>
      </c>
      <c r="R5586" s="25" t="e">
        <f>VLOOKUP(O5586,'Currency Balance'!$O$3:$Q$32,3,0)</f>
        <v>#N/A</v>
      </c>
      <c r="S5586" t="e">
        <f t="shared" si="175"/>
        <v>#N/A</v>
      </c>
    </row>
    <row r="5587" spans="1:19">
      <c r="A5587">
        <f>'Previous Trades Import_OMS Quer'!A5587</f>
        <v>0</v>
      </c>
      <c r="B5587">
        <f>'Previous Trades Import_OMS Quer'!B5587</f>
        <v>0</v>
      </c>
      <c r="C5587" s="22">
        <f>'Previous Trades Import_OMS Quer'!C5587</f>
        <v>0</v>
      </c>
      <c r="D5587">
        <f>'Previous Trades Import_OMS Quer'!D5587</f>
        <v>0</v>
      </c>
      <c r="E5587" s="22">
        <f>'Previous Trades Import_OMS Quer'!E5587</f>
        <v>0</v>
      </c>
      <c r="F5587">
        <f>'Previous Trades Import_OMS Quer'!F5587</f>
        <v>0</v>
      </c>
      <c r="G5587">
        <f>'Previous Trades Import_OMS Quer'!G5587</f>
        <v>0</v>
      </c>
      <c r="H5587">
        <f>'Previous Trades Import_OMS Quer'!H5587</f>
        <v>0</v>
      </c>
      <c r="I5587">
        <f>'Previous Trades Import_OMS Quer'!I5587</f>
        <v>0</v>
      </c>
      <c r="J5587">
        <f>'Previous Trades Import_OMS Quer'!J5587</f>
        <v>0</v>
      </c>
      <c r="K5587">
        <f>'Previous Trades Import_OMS Quer'!K5587</f>
        <v>0</v>
      </c>
      <c r="L5587">
        <f>'Previous Trades Import_OMS Quer'!L5587</f>
        <v>0</v>
      </c>
      <c r="M5587">
        <f>'Previous Trades Import_OMS Quer'!M5587</f>
        <v>0</v>
      </c>
      <c r="N5587">
        <f>'Previous Trades Import_OMS Quer'!N5587</f>
        <v>0</v>
      </c>
      <c r="O5587" t="str">
        <f>CLEAN('Previous Trades Import_OMS Quer'!O5587)</f>
        <v/>
      </c>
      <c r="Q5587" s="25">
        <f t="shared" si="174"/>
        <v>0</v>
      </c>
      <c r="R5587" s="25" t="e">
        <f>VLOOKUP(O5587,'Currency Balance'!$O$3:$Q$32,3,0)</f>
        <v>#N/A</v>
      </c>
      <c r="S5587" t="e">
        <f t="shared" si="175"/>
        <v>#N/A</v>
      </c>
    </row>
    <row r="5588" spans="1:19">
      <c r="A5588">
        <f>'Previous Trades Import_OMS Quer'!A5588</f>
        <v>0</v>
      </c>
      <c r="B5588">
        <f>'Previous Trades Import_OMS Quer'!B5588</f>
        <v>0</v>
      </c>
      <c r="C5588" s="22">
        <f>'Previous Trades Import_OMS Quer'!C5588</f>
        <v>0</v>
      </c>
      <c r="D5588">
        <f>'Previous Trades Import_OMS Quer'!D5588</f>
        <v>0</v>
      </c>
      <c r="E5588" s="22">
        <f>'Previous Trades Import_OMS Quer'!E5588</f>
        <v>0</v>
      </c>
      <c r="F5588">
        <f>'Previous Trades Import_OMS Quer'!F5588</f>
        <v>0</v>
      </c>
      <c r="G5588">
        <f>'Previous Trades Import_OMS Quer'!G5588</f>
        <v>0</v>
      </c>
      <c r="H5588">
        <f>'Previous Trades Import_OMS Quer'!H5588</f>
        <v>0</v>
      </c>
      <c r="I5588">
        <f>'Previous Trades Import_OMS Quer'!I5588</f>
        <v>0</v>
      </c>
      <c r="J5588">
        <f>'Previous Trades Import_OMS Quer'!J5588</f>
        <v>0</v>
      </c>
      <c r="K5588">
        <f>'Previous Trades Import_OMS Quer'!K5588</f>
        <v>0</v>
      </c>
      <c r="L5588">
        <f>'Previous Trades Import_OMS Quer'!L5588</f>
        <v>0</v>
      </c>
      <c r="M5588">
        <f>'Previous Trades Import_OMS Quer'!M5588</f>
        <v>0</v>
      </c>
      <c r="N5588">
        <f>'Previous Trades Import_OMS Quer'!N5588</f>
        <v>0</v>
      </c>
      <c r="O5588" t="str">
        <f>CLEAN('Previous Trades Import_OMS Quer'!O5588)</f>
        <v/>
      </c>
      <c r="Q5588" s="25">
        <f t="shared" si="174"/>
        <v>0</v>
      </c>
      <c r="R5588" s="25" t="e">
        <f>VLOOKUP(O5588,'Currency Balance'!$O$3:$Q$32,3,0)</f>
        <v>#N/A</v>
      </c>
      <c r="S5588" t="e">
        <f t="shared" si="175"/>
        <v>#N/A</v>
      </c>
    </row>
    <row r="5589" spans="1:19">
      <c r="A5589">
        <f>'Previous Trades Import_OMS Quer'!A5589</f>
        <v>0</v>
      </c>
      <c r="B5589">
        <f>'Previous Trades Import_OMS Quer'!B5589</f>
        <v>0</v>
      </c>
      <c r="C5589" s="22">
        <f>'Previous Trades Import_OMS Quer'!C5589</f>
        <v>0</v>
      </c>
      <c r="D5589">
        <f>'Previous Trades Import_OMS Quer'!D5589</f>
        <v>0</v>
      </c>
      <c r="E5589" s="22">
        <f>'Previous Trades Import_OMS Quer'!E5589</f>
        <v>0</v>
      </c>
      <c r="F5589">
        <f>'Previous Trades Import_OMS Quer'!F5589</f>
        <v>0</v>
      </c>
      <c r="G5589">
        <f>'Previous Trades Import_OMS Quer'!G5589</f>
        <v>0</v>
      </c>
      <c r="H5589">
        <f>'Previous Trades Import_OMS Quer'!H5589</f>
        <v>0</v>
      </c>
      <c r="I5589">
        <f>'Previous Trades Import_OMS Quer'!I5589</f>
        <v>0</v>
      </c>
      <c r="J5589">
        <f>'Previous Trades Import_OMS Quer'!J5589</f>
        <v>0</v>
      </c>
      <c r="K5589">
        <f>'Previous Trades Import_OMS Quer'!K5589</f>
        <v>0</v>
      </c>
      <c r="L5589">
        <f>'Previous Trades Import_OMS Quer'!L5589</f>
        <v>0</v>
      </c>
      <c r="M5589">
        <f>'Previous Trades Import_OMS Quer'!M5589</f>
        <v>0</v>
      </c>
      <c r="N5589">
        <f>'Previous Trades Import_OMS Quer'!N5589</f>
        <v>0</v>
      </c>
      <c r="O5589" t="str">
        <f>CLEAN('Previous Trades Import_OMS Quer'!O5589)</f>
        <v/>
      </c>
      <c r="Q5589" s="25">
        <f t="shared" si="174"/>
        <v>0</v>
      </c>
      <c r="R5589" s="25" t="e">
        <f>VLOOKUP(O5589,'Currency Balance'!$O$3:$Q$32,3,0)</f>
        <v>#N/A</v>
      </c>
      <c r="S5589" t="e">
        <f t="shared" si="175"/>
        <v>#N/A</v>
      </c>
    </row>
    <row r="5590" spans="1:19">
      <c r="A5590">
        <f>'Previous Trades Import_OMS Quer'!A5590</f>
        <v>0</v>
      </c>
      <c r="B5590">
        <f>'Previous Trades Import_OMS Quer'!B5590</f>
        <v>0</v>
      </c>
      <c r="C5590" s="22">
        <f>'Previous Trades Import_OMS Quer'!C5590</f>
        <v>0</v>
      </c>
      <c r="D5590">
        <f>'Previous Trades Import_OMS Quer'!D5590</f>
        <v>0</v>
      </c>
      <c r="E5590" s="22">
        <f>'Previous Trades Import_OMS Quer'!E5590</f>
        <v>0</v>
      </c>
      <c r="F5590">
        <f>'Previous Trades Import_OMS Quer'!F5590</f>
        <v>0</v>
      </c>
      <c r="G5590">
        <f>'Previous Trades Import_OMS Quer'!G5590</f>
        <v>0</v>
      </c>
      <c r="H5590">
        <f>'Previous Trades Import_OMS Quer'!H5590</f>
        <v>0</v>
      </c>
      <c r="I5590">
        <f>'Previous Trades Import_OMS Quer'!I5590</f>
        <v>0</v>
      </c>
      <c r="J5590">
        <f>'Previous Trades Import_OMS Quer'!J5590</f>
        <v>0</v>
      </c>
      <c r="K5590">
        <f>'Previous Trades Import_OMS Quer'!K5590</f>
        <v>0</v>
      </c>
      <c r="L5590">
        <f>'Previous Trades Import_OMS Quer'!L5590</f>
        <v>0</v>
      </c>
      <c r="M5590">
        <f>'Previous Trades Import_OMS Quer'!M5590</f>
        <v>0</v>
      </c>
      <c r="N5590">
        <f>'Previous Trades Import_OMS Quer'!N5590</f>
        <v>0</v>
      </c>
      <c r="O5590" t="str">
        <f>CLEAN('Previous Trades Import_OMS Quer'!O5590)</f>
        <v/>
      </c>
      <c r="Q5590" s="25">
        <f t="shared" si="174"/>
        <v>0</v>
      </c>
      <c r="R5590" s="25" t="e">
        <f>VLOOKUP(O5590,'Currency Balance'!$O$3:$Q$32,3,0)</f>
        <v>#N/A</v>
      </c>
      <c r="S5590" t="e">
        <f t="shared" si="175"/>
        <v>#N/A</v>
      </c>
    </row>
    <row r="5591" spans="1:19">
      <c r="A5591">
        <f>'Previous Trades Import_OMS Quer'!A5591</f>
        <v>0</v>
      </c>
      <c r="B5591">
        <f>'Previous Trades Import_OMS Quer'!B5591</f>
        <v>0</v>
      </c>
      <c r="C5591" s="22">
        <f>'Previous Trades Import_OMS Quer'!C5591</f>
        <v>0</v>
      </c>
      <c r="D5591">
        <f>'Previous Trades Import_OMS Quer'!D5591</f>
        <v>0</v>
      </c>
      <c r="E5591" s="22">
        <f>'Previous Trades Import_OMS Quer'!E5591</f>
        <v>0</v>
      </c>
      <c r="F5591">
        <f>'Previous Trades Import_OMS Quer'!F5591</f>
        <v>0</v>
      </c>
      <c r="G5591">
        <f>'Previous Trades Import_OMS Quer'!G5591</f>
        <v>0</v>
      </c>
      <c r="H5591">
        <f>'Previous Trades Import_OMS Quer'!H5591</f>
        <v>0</v>
      </c>
      <c r="I5591">
        <f>'Previous Trades Import_OMS Quer'!I5591</f>
        <v>0</v>
      </c>
      <c r="J5591">
        <f>'Previous Trades Import_OMS Quer'!J5591</f>
        <v>0</v>
      </c>
      <c r="K5591">
        <f>'Previous Trades Import_OMS Quer'!K5591</f>
        <v>0</v>
      </c>
      <c r="L5591">
        <f>'Previous Trades Import_OMS Quer'!L5591</f>
        <v>0</v>
      </c>
      <c r="M5591">
        <f>'Previous Trades Import_OMS Quer'!M5591</f>
        <v>0</v>
      </c>
      <c r="N5591">
        <f>'Previous Trades Import_OMS Quer'!N5591</f>
        <v>0</v>
      </c>
      <c r="O5591" t="str">
        <f>CLEAN('Previous Trades Import_OMS Quer'!O5591)</f>
        <v/>
      </c>
      <c r="Q5591" s="25">
        <f t="shared" si="174"/>
        <v>0</v>
      </c>
      <c r="R5591" s="25" t="e">
        <f>VLOOKUP(O5591,'Currency Balance'!$O$3:$Q$32,3,0)</f>
        <v>#N/A</v>
      </c>
      <c r="S5591" t="e">
        <f t="shared" si="175"/>
        <v>#N/A</v>
      </c>
    </row>
    <row r="5592" spans="1:19">
      <c r="A5592">
        <f>'Previous Trades Import_OMS Quer'!A5592</f>
        <v>0</v>
      </c>
      <c r="B5592">
        <f>'Previous Trades Import_OMS Quer'!B5592</f>
        <v>0</v>
      </c>
      <c r="C5592" s="22">
        <f>'Previous Trades Import_OMS Quer'!C5592</f>
        <v>0</v>
      </c>
      <c r="D5592">
        <f>'Previous Trades Import_OMS Quer'!D5592</f>
        <v>0</v>
      </c>
      <c r="E5592" s="22">
        <f>'Previous Trades Import_OMS Quer'!E5592</f>
        <v>0</v>
      </c>
      <c r="F5592">
        <f>'Previous Trades Import_OMS Quer'!F5592</f>
        <v>0</v>
      </c>
      <c r="G5592">
        <f>'Previous Trades Import_OMS Quer'!G5592</f>
        <v>0</v>
      </c>
      <c r="H5592">
        <f>'Previous Trades Import_OMS Quer'!H5592</f>
        <v>0</v>
      </c>
      <c r="I5592">
        <f>'Previous Trades Import_OMS Quer'!I5592</f>
        <v>0</v>
      </c>
      <c r="J5592">
        <f>'Previous Trades Import_OMS Quer'!J5592</f>
        <v>0</v>
      </c>
      <c r="K5592">
        <f>'Previous Trades Import_OMS Quer'!K5592</f>
        <v>0</v>
      </c>
      <c r="L5592">
        <f>'Previous Trades Import_OMS Quer'!L5592</f>
        <v>0</v>
      </c>
      <c r="M5592">
        <f>'Previous Trades Import_OMS Quer'!M5592</f>
        <v>0</v>
      </c>
      <c r="N5592">
        <f>'Previous Trades Import_OMS Quer'!N5592</f>
        <v>0</v>
      </c>
      <c r="O5592" t="str">
        <f>CLEAN('Previous Trades Import_OMS Quer'!O5592)</f>
        <v/>
      </c>
      <c r="Q5592" s="25">
        <f t="shared" si="174"/>
        <v>0</v>
      </c>
      <c r="R5592" s="25" t="e">
        <f>VLOOKUP(O5592,'Currency Balance'!$O$3:$Q$32,3,0)</f>
        <v>#N/A</v>
      </c>
      <c r="S5592" t="e">
        <f t="shared" si="175"/>
        <v>#N/A</v>
      </c>
    </row>
    <row r="5593" spans="1:19">
      <c r="A5593">
        <f>'Previous Trades Import_OMS Quer'!A5593</f>
        <v>0</v>
      </c>
      <c r="B5593">
        <f>'Previous Trades Import_OMS Quer'!B5593</f>
        <v>0</v>
      </c>
      <c r="C5593" s="22">
        <f>'Previous Trades Import_OMS Quer'!C5593</f>
        <v>0</v>
      </c>
      <c r="D5593">
        <f>'Previous Trades Import_OMS Quer'!D5593</f>
        <v>0</v>
      </c>
      <c r="E5593" s="22">
        <f>'Previous Trades Import_OMS Quer'!E5593</f>
        <v>0</v>
      </c>
      <c r="F5593">
        <f>'Previous Trades Import_OMS Quer'!F5593</f>
        <v>0</v>
      </c>
      <c r="G5593">
        <f>'Previous Trades Import_OMS Quer'!G5593</f>
        <v>0</v>
      </c>
      <c r="H5593">
        <f>'Previous Trades Import_OMS Quer'!H5593</f>
        <v>0</v>
      </c>
      <c r="I5593">
        <f>'Previous Trades Import_OMS Quer'!I5593</f>
        <v>0</v>
      </c>
      <c r="J5593">
        <f>'Previous Trades Import_OMS Quer'!J5593</f>
        <v>0</v>
      </c>
      <c r="K5593">
        <f>'Previous Trades Import_OMS Quer'!K5593</f>
        <v>0</v>
      </c>
      <c r="L5593">
        <f>'Previous Trades Import_OMS Quer'!L5593</f>
        <v>0</v>
      </c>
      <c r="M5593">
        <f>'Previous Trades Import_OMS Quer'!M5593</f>
        <v>0</v>
      </c>
      <c r="N5593">
        <f>'Previous Trades Import_OMS Quer'!N5593</f>
        <v>0</v>
      </c>
      <c r="O5593" t="str">
        <f>CLEAN('Previous Trades Import_OMS Quer'!O5593)</f>
        <v/>
      </c>
      <c r="Q5593" s="25">
        <f t="shared" si="174"/>
        <v>0</v>
      </c>
      <c r="R5593" s="25" t="e">
        <f>VLOOKUP(O5593,'Currency Balance'!$O$3:$Q$32,3,0)</f>
        <v>#N/A</v>
      </c>
      <c r="S5593" t="e">
        <f t="shared" si="175"/>
        <v>#N/A</v>
      </c>
    </row>
    <row r="5594" spans="1:19">
      <c r="A5594">
        <f>'Previous Trades Import_OMS Quer'!A5594</f>
        <v>0</v>
      </c>
      <c r="B5594">
        <f>'Previous Trades Import_OMS Quer'!B5594</f>
        <v>0</v>
      </c>
      <c r="C5594" s="22">
        <f>'Previous Trades Import_OMS Quer'!C5594</f>
        <v>0</v>
      </c>
      <c r="D5594">
        <f>'Previous Trades Import_OMS Quer'!D5594</f>
        <v>0</v>
      </c>
      <c r="E5594" s="22">
        <f>'Previous Trades Import_OMS Quer'!E5594</f>
        <v>0</v>
      </c>
      <c r="F5594">
        <f>'Previous Trades Import_OMS Quer'!F5594</f>
        <v>0</v>
      </c>
      <c r="G5594">
        <f>'Previous Trades Import_OMS Quer'!G5594</f>
        <v>0</v>
      </c>
      <c r="H5594">
        <f>'Previous Trades Import_OMS Quer'!H5594</f>
        <v>0</v>
      </c>
      <c r="I5594">
        <f>'Previous Trades Import_OMS Quer'!I5594</f>
        <v>0</v>
      </c>
      <c r="J5594">
        <f>'Previous Trades Import_OMS Quer'!J5594</f>
        <v>0</v>
      </c>
      <c r="K5594">
        <f>'Previous Trades Import_OMS Quer'!K5594</f>
        <v>0</v>
      </c>
      <c r="L5594">
        <f>'Previous Trades Import_OMS Quer'!L5594</f>
        <v>0</v>
      </c>
      <c r="M5594">
        <f>'Previous Trades Import_OMS Quer'!M5594</f>
        <v>0</v>
      </c>
      <c r="N5594">
        <f>'Previous Trades Import_OMS Quer'!N5594</f>
        <v>0</v>
      </c>
      <c r="O5594" t="str">
        <f>CLEAN('Previous Trades Import_OMS Quer'!O5594)</f>
        <v/>
      </c>
      <c r="Q5594" s="25">
        <f t="shared" si="174"/>
        <v>0</v>
      </c>
      <c r="R5594" s="25" t="e">
        <f>VLOOKUP(O5594,'Currency Balance'!$O$3:$Q$32,3,0)</f>
        <v>#N/A</v>
      </c>
      <c r="S5594" t="e">
        <f t="shared" si="175"/>
        <v>#N/A</v>
      </c>
    </row>
    <row r="5595" spans="1:19">
      <c r="A5595">
        <f>'Previous Trades Import_OMS Quer'!A5595</f>
        <v>0</v>
      </c>
      <c r="B5595">
        <f>'Previous Trades Import_OMS Quer'!B5595</f>
        <v>0</v>
      </c>
      <c r="C5595" s="22">
        <f>'Previous Trades Import_OMS Quer'!C5595</f>
        <v>0</v>
      </c>
      <c r="D5595">
        <f>'Previous Trades Import_OMS Quer'!D5595</f>
        <v>0</v>
      </c>
      <c r="E5595" s="22">
        <f>'Previous Trades Import_OMS Quer'!E5595</f>
        <v>0</v>
      </c>
      <c r="F5595">
        <f>'Previous Trades Import_OMS Quer'!F5595</f>
        <v>0</v>
      </c>
      <c r="G5595">
        <f>'Previous Trades Import_OMS Quer'!G5595</f>
        <v>0</v>
      </c>
      <c r="H5595">
        <f>'Previous Trades Import_OMS Quer'!H5595</f>
        <v>0</v>
      </c>
      <c r="I5595">
        <f>'Previous Trades Import_OMS Quer'!I5595</f>
        <v>0</v>
      </c>
      <c r="J5595">
        <f>'Previous Trades Import_OMS Quer'!J5595</f>
        <v>0</v>
      </c>
      <c r="K5595">
        <f>'Previous Trades Import_OMS Quer'!K5595</f>
        <v>0</v>
      </c>
      <c r="L5595">
        <f>'Previous Trades Import_OMS Quer'!L5595</f>
        <v>0</v>
      </c>
      <c r="M5595">
        <f>'Previous Trades Import_OMS Quer'!M5595</f>
        <v>0</v>
      </c>
      <c r="N5595">
        <f>'Previous Trades Import_OMS Quer'!N5595</f>
        <v>0</v>
      </c>
      <c r="O5595" t="str">
        <f>CLEAN('Previous Trades Import_OMS Quer'!O5595)</f>
        <v/>
      </c>
      <c r="Q5595" s="25">
        <f t="shared" si="174"/>
        <v>0</v>
      </c>
      <c r="R5595" s="25" t="e">
        <f>VLOOKUP(O5595,'Currency Balance'!$O$3:$Q$32,3,0)</f>
        <v>#N/A</v>
      </c>
      <c r="S5595" t="e">
        <f t="shared" si="175"/>
        <v>#N/A</v>
      </c>
    </row>
    <row r="5596" spans="1:19">
      <c r="A5596">
        <f>'Previous Trades Import_OMS Quer'!A5596</f>
        <v>0</v>
      </c>
      <c r="B5596">
        <f>'Previous Trades Import_OMS Quer'!B5596</f>
        <v>0</v>
      </c>
      <c r="C5596" s="22">
        <f>'Previous Trades Import_OMS Quer'!C5596</f>
        <v>0</v>
      </c>
      <c r="D5596">
        <f>'Previous Trades Import_OMS Quer'!D5596</f>
        <v>0</v>
      </c>
      <c r="E5596" s="22">
        <f>'Previous Trades Import_OMS Quer'!E5596</f>
        <v>0</v>
      </c>
      <c r="F5596">
        <f>'Previous Trades Import_OMS Quer'!F5596</f>
        <v>0</v>
      </c>
      <c r="G5596">
        <f>'Previous Trades Import_OMS Quer'!G5596</f>
        <v>0</v>
      </c>
      <c r="H5596">
        <f>'Previous Trades Import_OMS Quer'!H5596</f>
        <v>0</v>
      </c>
      <c r="I5596">
        <f>'Previous Trades Import_OMS Quer'!I5596</f>
        <v>0</v>
      </c>
      <c r="J5596">
        <f>'Previous Trades Import_OMS Quer'!J5596</f>
        <v>0</v>
      </c>
      <c r="K5596">
        <f>'Previous Trades Import_OMS Quer'!K5596</f>
        <v>0</v>
      </c>
      <c r="L5596">
        <f>'Previous Trades Import_OMS Quer'!L5596</f>
        <v>0</v>
      </c>
      <c r="M5596">
        <f>'Previous Trades Import_OMS Quer'!M5596</f>
        <v>0</v>
      </c>
      <c r="N5596">
        <f>'Previous Trades Import_OMS Quer'!N5596</f>
        <v>0</v>
      </c>
      <c r="O5596" t="str">
        <f>CLEAN('Previous Trades Import_OMS Quer'!O5596)</f>
        <v/>
      </c>
      <c r="Q5596" s="25">
        <f t="shared" si="174"/>
        <v>0</v>
      </c>
      <c r="R5596" s="25" t="e">
        <f>VLOOKUP(O5596,'Currency Balance'!$O$3:$Q$32,3,0)</f>
        <v>#N/A</v>
      </c>
      <c r="S5596" t="e">
        <f t="shared" si="175"/>
        <v>#N/A</v>
      </c>
    </row>
    <row r="5597" spans="1:19">
      <c r="A5597">
        <f>'Previous Trades Import_OMS Quer'!A5597</f>
        <v>0</v>
      </c>
      <c r="B5597">
        <f>'Previous Trades Import_OMS Quer'!B5597</f>
        <v>0</v>
      </c>
      <c r="C5597" s="22">
        <f>'Previous Trades Import_OMS Quer'!C5597</f>
        <v>0</v>
      </c>
      <c r="D5597">
        <f>'Previous Trades Import_OMS Quer'!D5597</f>
        <v>0</v>
      </c>
      <c r="E5597" s="22">
        <f>'Previous Trades Import_OMS Quer'!E5597</f>
        <v>0</v>
      </c>
      <c r="F5597">
        <f>'Previous Trades Import_OMS Quer'!F5597</f>
        <v>0</v>
      </c>
      <c r="G5597">
        <f>'Previous Trades Import_OMS Quer'!G5597</f>
        <v>0</v>
      </c>
      <c r="H5597">
        <f>'Previous Trades Import_OMS Quer'!H5597</f>
        <v>0</v>
      </c>
      <c r="I5597">
        <f>'Previous Trades Import_OMS Quer'!I5597</f>
        <v>0</v>
      </c>
      <c r="J5597">
        <f>'Previous Trades Import_OMS Quer'!J5597</f>
        <v>0</v>
      </c>
      <c r="K5597">
        <f>'Previous Trades Import_OMS Quer'!K5597</f>
        <v>0</v>
      </c>
      <c r="L5597">
        <f>'Previous Trades Import_OMS Quer'!L5597</f>
        <v>0</v>
      </c>
      <c r="M5597">
        <f>'Previous Trades Import_OMS Quer'!M5597</f>
        <v>0</v>
      </c>
      <c r="N5597">
        <f>'Previous Trades Import_OMS Quer'!N5597</f>
        <v>0</v>
      </c>
      <c r="O5597" t="str">
        <f>CLEAN('Previous Trades Import_OMS Quer'!O5597)</f>
        <v/>
      </c>
      <c r="Q5597" s="25">
        <f t="shared" si="174"/>
        <v>0</v>
      </c>
      <c r="R5597" s="25" t="e">
        <f>VLOOKUP(O5597,'Currency Balance'!$O$3:$Q$32,3,0)</f>
        <v>#N/A</v>
      </c>
      <c r="S5597" t="e">
        <f t="shared" si="175"/>
        <v>#N/A</v>
      </c>
    </row>
    <row r="5598" spans="1:19">
      <c r="A5598">
        <f>'Previous Trades Import_OMS Quer'!A5598</f>
        <v>0</v>
      </c>
      <c r="B5598">
        <f>'Previous Trades Import_OMS Quer'!B5598</f>
        <v>0</v>
      </c>
      <c r="C5598" s="22">
        <f>'Previous Trades Import_OMS Quer'!C5598</f>
        <v>0</v>
      </c>
      <c r="D5598">
        <f>'Previous Trades Import_OMS Quer'!D5598</f>
        <v>0</v>
      </c>
      <c r="E5598" s="22">
        <f>'Previous Trades Import_OMS Quer'!E5598</f>
        <v>0</v>
      </c>
      <c r="F5598">
        <f>'Previous Trades Import_OMS Quer'!F5598</f>
        <v>0</v>
      </c>
      <c r="G5598">
        <f>'Previous Trades Import_OMS Quer'!G5598</f>
        <v>0</v>
      </c>
      <c r="H5598">
        <f>'Previous Trades Import_OMS Quer'!H5598</f>
        <v>0</v>
      </c>
      <c r="I5598">
        <f>'Previous Trades Import_OMS Quer'!I5598</f>
        <v>0</v>
      </c>
      <c r="J5598">
        <f>'Previous Trades Import_OMS Quer'!J5598</f>
        <v>0</v>
      </c>
      <c r="K5598">
        <f>'Previous Trades Import_OMS Quer'!K5598</f>
        <v>0</v>
      </c>
      <c r="L5598">
        <f>'Previous Trades Import_OMS Quer'!L5598</f>
        <v>0</v>
      </c>
      <c r="M5598">
        <f>'Previous Trades Import_OMS Quer'!M5598</f>
        <v>0</v>
      </c>
      <c r="N5598">
        <f>'Previous Trades Import_OMS Quer'!N5598</f>
        <v>0</v>
      </c>
      <c r="O5598" t="str">
        <f>CLEAN('Previous Trades Import_OMS Quer'!O5598)</f>
        <v/>
      </c>
      <c r="Q5598" s="25">
        <f t="shared" si="174"/>
        <v>0</v>
      </c>
      <c r="R5598" s="25" t="e">
        <f>VLOOKUP(O5598,'Currency Balance'!$O$3:$Q$32,3,0)</f>
        <v>#N/A</v>
      </c>
      <c r="S5598" t="e">
        <f t="shared" si="175"/>
        <v>#N/A</v>
      </c>
    </row>
    <row r="5599" spans="1:19">
      <c r="A5599">
        <f>'Previous Trades Import_OMS Quer'!A5599</f>
        <v>0</v>
      </c>
      <c r="B5599">
        <f>'Previous Trades Import_OMS Quer'!B5599</f>
        <v>0</v>
      </c>
      <c r="C5599" s="22">
        <f>'Previous Trades Import_OMS Quer'!C5599</f>
        <v>0</v>
      </c>
      <c r="D5599">
        <f>'Previous Trades Import_OMS Quer'!D5599</f>
        <v>0</v>
      </c>
      <c r="E5599" s="22">
        <f>'Previous Trades Import_OMS Quer'!E5599</f>
        <v>0</v>
      </c>
      <c r="F5599">
        <f>'Previous Trades Import_OMS Quer'!F5599</f>
        <v>0</v>
      </c>
      <c r="G5599">
        <f>'Previous Trades Import_OMS Quer'!G5599</f>
        <v>0</v>
      </c>
      <c r="H5599">
        <f>'Previous Trades Import_OMS Quer'!H5599</f>
        <v>0</v>
      </c>
      <c r="I5599">
        <f>'Previous Trades Import_OMS Quer'!I5599</f>
        <v>0</v>
      </c>
      <c r="J5599">
        <f>'Previous Trades Import_OMS Quer'!J5599</f>
        <v>0</v>
      </c>
      <c r="K5599">
        <f>'Previous Trades Import_OMS Quer'!K5599</f>
        <v>0</v>
      </c>
      <c r="L5599">
        <f>'Previous Trades Import_OMS Quer'!L5599</f>
        <v>0</v>
      </c>
      <c r="M5599">
        <f>'Previous Trades Import_OMS Quer'!M5599</f>
        <v>0</v>
      </c>
      <c r="N5599">
        <f>'Previous Trades Import_OMS Quer'!N5599</f>
        <v>0</v>
      </c>
      <c r="O5599" t="str">
        <f>CLEAN('Previous Trades Import_OMS Quer'!O5599)</f>
        <v/>
      </c>
      <c r="Q5599" s="25">
        <f t="shared" si="174"/>
        <v>0</v>
      </c>
      <c r="R5599" s="25" t="e">
        <f>VLOOKUP(O5599,'Currency Balance'!$O$3:$Q$32,3,0)</f>
        <v>#N/A</v>
      </c>
      <c r="S5599" t="e">
        <f t="shared" si="175"/>
        <v>#N/A</v>
      </c>
    </row>
    <row r="5600" spans="1:19">
      <c r="A5600">
        <f>'Previous Trades Import_OMS Quer'!A5600</f>
        <v>0</v>
      </c>
      <c r="B5600">
        <f>'Previous Trades Import_OMS Quer'!B5600</f>
        <v>0</v>
      </c>
      <c r="C5600" s="22">
        <f>'Previous Trades Import_OMS Quer'!C5600</f>
        <v>0</v>
      </c>
      <c r="D5600">
        <f>'Previous Trades Import_OMS Quer'!D5600</f>
        <v>0</v>
      </c>
      <c r="E5600" s="22">
        <f>'Previous Trades Import_OMS Quer'!E5600</f>
        <v>0</v>
      </c>
      <c r="F5600">
        <f>'Previous Trades Import_OMS Quer'!F5600</f>
        <v>0</v>
      </c>
      <c r="G5600">
        <f>'Previous Trades Import_OMS Quer'!G5600</f>
        <v>0</v>
      </c>
      <c r="H5600">
        <f>'Previous Trades Import_OMS Quer'!H5600</f>
        <v>0</v>
      </c>
      <c r="I5600">
        <f>'Previous Trades Import_OMS Quer'!I5600</f>
        <v>0</v>
      </c>
      <c r="J5600">
        <f>'Previous Trades Import_OMS Quer'!J5600</f>
        <v>0</v>
      </c>
      <c r="K5600">
        <f>'Previous Trades Import_OMS Quer'!K5600</f>
        <v>0</v>
      </c>
      <c r="L5600">
        <f>'Previous Trades Import_OMS Quer'!L5600</f>
        <v>0</v>
      </c>
      <c r="M5600">
        <f>'Previous Trades Import_OMS Quer'!M5600</f>
        <v>0</v>
      </c>
      <c r="N5600">
        <f>'Previous Trades Import_OMS Quer'!N5600</f>
        <v>0</v>
      </c>
      <c r="O5600" t="str">
        <f>CLEAN('Previous Trades Import_OMS Quer'!O5600)</f>
        <v/>
      </c>
      <c r="Q5600" s="25">
        <f t="shared" si="174"/>
        <v>0</v>
      </c>
      <c r="R5600" s="25" t="e">
        <f>VLOOKUP(O5600,'Currency Balance'!$O$3:$Q$32,3,0)</f>
        <v>#N/A</v>
      </c>
      <c r="S5600" t="e">
        <f t="shared" si="175"/>
        <v>#N/A</v>
      </c>
    </row>
    <row r="5601" spans="1:19">
      <c r="A5601">
        <f>'Previous Trades Import_OMS Quer'!A5601</f>
        <v>0</v>
      </c>
      <c r="B5601">
        <f>'Previous Trades Import_OMS Quer'!B5601</f>
        <v>0</v>
      </c>
      <c r="C5601" s="22">
        <f>'Previous Trades Import_OMS Quer'!C5601</f>
        <v>0</v>
      </c>
      <c r="D5601">
        <f>'Previous Trades Import_OMS Quer'!D5601</f>
        <v>0</v>
      </c>
      <c r="E5601" s="22">
        <f>'Previous Trades Import_OMS Quer'!E5601</f>
        <v>0</v>
      </c>
      <c r="F5601">
        <f>'Previous Trades Import_OMS Quer'!F5601</f>
        <v>0</v>
      </c>
      <c r="G5601">
        <f>'Previous Trades Import_OMS Quer'!G5601</f>
        <v>0</v>
      </c>
      <c r="H5601">
        <f>'Previous Trades Import_OMS Quer'!H5601</f>
        <v>0</v>
      </c>
      <c r="I5601">
        <f>'Previous Trades Import_OMS Quer'!I5601</f>
        <v>0</v>
      </c>
      <c r="J5601">
        <f>'Previous Trades Import_OMS Quer'!J5601</f>
        <v>0</v>
      </c>
      <c r="K5601">
        <f>'Previous Trades Import_OMS Quer'!K5601</f>
        <v>0</v>
      </c>
      <c r="L5601">
        <f>'Previous Trades Import_OMS Quer'!L5601</f>
        <v>0</v>
      </c>
      <c r="M5601">
        <f>'Previous Trades Import_OMS Quer'!M5601</f>
        <v>0</v>
      </c>
      <c r="N5601">
        <f>'Previous Trades Import_OMS Quer'!N5601</f>
        <v>0</v>
      </c>
      <c r="O5601" t="str">
        <f>CLEAN('Previous Trades Import_OMS Quer'!O5601)</f>
        <v/>
      </c>
      <c r="Q5601" s="25">
        <f t="shared" si="174"/>
        <v>0</v>
      </c>
      <c r="R5601" s="25" t="e">
        <f>VLOOKUP(O5601,'Currency Balance'!$O$3:$Q$32,3,0)</f>
        <v>#N/A</v>
      </c>
      <c r="S5601" t="e">
        <f t="shared" si="175"/>
        <v>#N/A</v>
      </c>
    </row>
    <row r="5602" spans="1:19">
      <c r="A5602">
        <f>'Previous Trades Import_OMS Quer'!A5602</f>
        <v>0</v>
      </c>
      <c r="B5602">
        <f>'Previous Trades Import_OMS Quer'!B5602</f>
        <v>0</v>
      </c>
      <c r="C5602" s="22">
        <f>'Previous Trades Import_OMS Quer'!C5602</f>
        <v>0</v>
      </c>
      <c r="D5602">
        <f>'Previous Trades Import_OMS Quer'!D5602</f>
        <v>0</v>
      </c>
      <c r="E5602" s="22">
        <f>'Previous Trades Import_OMS Quer'!E5602</f>
        <v>0</v>
      </c>
      <c r="F5602">
        <f>'Previous Trades Import_OMS Quer'!F5602</f>
        <v>0</v>
      </c>
      <c r="G5602">
        <f>'Previous Trades Import_OMS Quer'!G5602</f>
        <v>0</v>
      </c>
      <c r="H5602">
        <f>'Previous Trades Import_OMS Quer'!H5602</f>
        <v>0</v>
      </c>
      <c r="I5602">
        <f>'Previous Trades Import_OMS Quer'!I5602</f>
        <v>0</v>
      </c>
      <c r="J5602">
        <f>'Previous Trades Import_OMS Quer'!J5602</f>
        <v>0</v>
      </c>
      <c r="K5602">
        <f>'Previous Trades Import_OMS Quer'!K5602</f>
        <v>0</v>
      </c>
      <c r="L5602">
        <f>'Previous Trades Import_OMS Quer'!L5602</f>
        <v>0</v>
      </c>
      <c r="M5602">
        <f>'Previous Trades Import_OMS Quer'!M5602</f>
        <v>0</v>
      </c>
      <c r="N5602">
        <f>'Previous Trades Import_OMS Quer'!N5602</f>
        <v>0</v>
      </c>
      <c r="O5602" t="str">
        <f>CLEAN('Previous Trades Import_OMS Quer'!O5602)</f>
        <v/>
      </c>
      <c r="Q5602" s="25">
        <f t="shared" si="174"/>
        <v>0</v>
      </c>
      <c r="R5602" s="25" t="e">
        <f>VLOOKUP(O5602,'Currency Balance'!$O$3:$Q$32,3,0)</f>
        <v>#N/A</v>
      </c>
      <c r="S5602" t="e">
        <f t="shared" si="175"/>
        <v>#N/A</v>
      </c>
    </row>
    <row r="5603" spans="1:19">
      <c r="A5603">
        <f>'Previous Trades Import_OMS Quer'!A5603</f>
        <v>0</v>
      </c>
      <c r="B5603">
        <f>'Previous Trades Import_OMS Quer'!B5603</f>
        <v>0</v>
      </c>
      <c r="C5603" s="22">
        <f>'Previous Trades Import_OMS Quer'!C5603</f>
        <v>0</v>
      </c>
      <c r="D5603">
        <f>'Previous Trades Import_OMS Quer'!D5603</f>
        <v>0</v>
      </c>
      <c r="E5603" s="22">
        <f>'Previous Trades Import_OMS Quer'!E5603</f>
        <v>0</v>
      </c>
      <c r="F5603">
        <f>'Previous Trades Import_OMS Quer'!F5603</f>
        <v>0</v>
      </c>
      <c r="G5603">
        <f>'Previous Trades Import_OMS Quer'!G5603</f>
        <v>0</v>
      </c>
      <c r="H5603">
        <f>'Previous Trades Import_OMS Quer'!H5603</f>
        <v>0</v>
      </c>
      <c r="I5603">
        <f>'Previous Trades Import_OMS Quer'!I5603</f>
        <v>0</v>
      </c>
      <c r="J5603">
        <f>'Previous Trades Import_OMS Quer'!J5603</f>
        <v>0</v>
      </c>
      <c r="K5603">
        <f>'Previous Trades Import_OMS Quer'!K5603</f>
        <v>0</v>
      </c>
      <c r="L5603">
        <f>'Previous Trades Import_OMS Quer'!L5603</f>
        <v>0</v>
      </c>
      <c r="M5603">
        <f>'Previous Trades Import_OMS Quer'!M5603</f>
        <v>0</v>
      </c>
      <c r="N5603">
        <f>'Previous Trades Import_OMS Quer'!N5603</f>
        <v>0</v>
      </c>
      <c r="O5603" t="str">
        <f>CLEAN('Previous Trades Import_OMS Quer'!O5603)</f>
        <v/>
      </c>
      <c r="Q5603" s="25">
        <f t="shared" si="174"/>
        <v>0</v>
      </c>
      <c r="R5603" s="25" t="e">
        <f>VLOOKUP(O5603,'Currency Balance'!$O$3:$Q$32,3,0)</f>
        <v>#N/A</v>
      </c>
      <c r="S5603" t="e">
        <f t="shared" si="175"/>
        <v>#N/A</v>
      </c>
    </row>
    <row r="5604" spans="1:19">
      <c r="A5604">
        <f>'Previous Trades Import_OMS Quer'!A5604</f>
        <v>0</v>
      </c>
      <c r="B5604">
        <f>'Previous Trades Import_OMS Quer'!B5604</f>
        <v>0</v>
      </c>
      <c r="C5604" s="22">
        <f>'Previous Trades Import_OMS Quer'!C5604</f>
        <v>0</v>
      </c>
      <c r="D5604">
        <f>'Previous Trades Import_OMS Quer'!D5604</f>
        <v>0</v>
      </c>
      <c r="E5604" s="22">
        <f>'Previous Trades Import_OMS Quer'!E5604</f>
        <v>0</v>
      </c>
      <c r="F5604">
        <f>'Previous Trades Import_OMS Quer'!F5604</f>
        <v>0</v>
      </c>
      <c r="G5604">
        <f>'Previous Trades Import_OMS Quer'!G5604</f>
        <v>0</v>
      </c>
      <c r="H5604">
        <f>'Previous Trades Import_OMS Quer'!H5604</f>
        <v>0</v>
      </c>
      <c r="I5604">
        <f>'Previous Trades Import_OMS Quer'!I5604</f>
        <v>0</v>
      </c>
      <c r="J5604">
        <f>'Previous Trades Import_OMS Quer'!J5604</f>
        <v>0</v>
      </c>
      <c r="K5604">
        <f>'Previous Trades Import_OMS Quer'!K5604</f>
        <v>0</v>
      </c>
      <c r="L5604">
        <f>'Previous Trades Import_OMS Quer'!L5604</f>
        <v>0</v>
      </c>
      <c r="M5604">
        <f>'Previous Trades Import_OMS Quer'!M5604</f>
        <v>0</v>
      </c>
      <c r="N5604">
        <f>'Previous Trades Import_OMS Quer'!N5604</f>
        <v>0</v>
      </c>
      <c r="O5604" t="str">
        <f>CLEAN('Previous Trades Import_OMS Quer'!O5604)</f>
        <v/>
      </c>
      <c r="Q5604" s="25">
        <f t="shared" si="174"/>
        <v>0</v>
      </c>
      <c r="R5604" s="25" t="e">
        <f>VLOOKUP(O5604,'Currency Balance'!$O$3:$Q$32,3,0)</f>
        <v>#N/A</v>
      </c>
      <c r="S5604" t="e">
        <f t="shared" si="175"/>
        <v>#N/A</v>
      </c>
    </row>
    <row r="5605" spans="1:19">
      <c r="A5605">
        <f>'Previous Trades Import_OMS Quer'!A5605</f>
        <v>0</v>
      </c>
      <c r="B5605">
        <f>'Previous Trades Import_OMS Quer'!B5605</f>
        <v>0</v>
      </c>
      <c r="C5605" s="22">
        <f>'Previous Trades Import_OMS Quer'!C5605</f>
        <v>0</v>
      </c>
      <c r="D5605">
        <f>'Previous Trades Import_OMS Quer'!D5605</f>
        <v>0</v>
      </c>
      <c r="E5605" s="22">
        <f>'Previous Trades Import_OMS Quer'!E5605</f>
        <v>0</v>
      </c>
      <c r="F5605">
        <f>'Previous Trades Import_OMS Quer'!F5605</f>
        <v>0</v>
      </c>
      <c r="G5605">
        <f>'Previous Trades Import_OMS Quer'!G5605</f>
        <v>0</v>
      </c>
      <c r="H5605">
        <f>'Previous Trades Import_OMS Quer'!H5605</f>
        <v>0</v>
      </c>
      <c r="I5605">
        <f>'Previous Trades Import_OMS Quer'!I5605</f>
        <v>0</v>
      </c>
      <c r="J5605">
        <f>'Previous Trades Import_OMS Quer'!J5605</f>
        <v>0</v>
      </c>
      <c r="K5605">
        <f>'Previous Trades Import_OMS Quer'!K5605</f>
        <v>0</v>
      </c>
      <c r="L5605">
        <f>'Previous Trades Import_OMS Quer'!L5605</f>
        <v>0</v>
      </c>
      <c r="M5605">
        <f>'Previous Trades Import_OMS Quer'!M5605</f>
        <v>0</v>
      </c>
      <c r="N5605">
        <f>'Previous Trades Import_OMS Quer'!N5605</f>
        <v>0</v>
      </c>
      <c r="O5605" t="str">
        <f>CLEAN('Previous Trades Import_OMS Quer'!O5605)</f>
        <v/>
      </c>
      <c r="Q5605" s="25">
        <f t="shared" si="174"/>
        <v>0</v>
      </c>
      <c r="R5605" s="25" t="e">
        <f>VLOOKUP(O5605,'Currency Balance'!$O$3:$Q$32,3,0)</f>
        <v>#N/A</v>
      </c>
      <c r="S5605" t="e">
        <f t="shared" si="175"/>
        <v>#N/A</v>
      </c>
    </row>
    <row r="5606" spans="1:19">
      <c r="A5606">
        <f>'Previous Trades Import_OMS Quer'!A5606</f>
        <v>0</v>
      </c>
      <c r="B5606">
        <f>'Previous Trades Import_OMS Quer'!B5606</f>
        <v>0</v>
      </c>
      <c r="C5606" s="22">
        <f>'Previous Trades Import_OMS Quer'!C5606</f>
        <v>0</v>
      </c>
      <c r="D5606">
        <f>'Previous Trades Import_OMS Quer'!D5606</f>
        <v>0</v>
      </c>
      <c r="E5606" s="22">
        <f>'Previous Trades Import_OMS Quer'!E5606</f>
        <v>0</v>
      </c>
      <c r="F5606">
        <f>'Previous Trades Import_OMS Quer'!F5606</f>
        <v>0</v>
      </c>
      <c r="G5606">
        <f>'Previous Trades Import_OMS Quer'!G5606</f>
        <v>0</v>
      </c>
      <c r="H5606">
        <f>'Previous Trades Import_OMS Quer'!H5606</f>
        <v>0</v>
      </c>
      <c r="I5606">
        <f>'Previous Trades Import_OMS Quer'!I5606</f>
        <v>0</v>
      </c>
      <c r="J5606">
        <f>'Previous Trades Import_OMS Quer'!J5606</f>
        <v>0</v>
      </c>
      <c r="K5606">
        <f>'Previous Trades Import_OMS Quer'!K5606</f>
        <v>0</v>
      </c>
      <c r="L5606">
        <f>'Previous Trades Import_OMS Quer'!L5606</f>
        <v>0</v>
      </c>
      <c r="M5606">
        <f>'Previous Trades Import_OMS Quer'!M5606</f>
        <v>0</v>
      </c>
      <c r="N5606">
        <f>'Previous Trades Import_OMS Quer'!N5606</f>
        <v>0</v>
      </c>
      <c r="O5606" t="str">
        <f>CLEAN('Previous Trades Import_OMS Quer'!O5606)</f>
        <v/>
      </c>
      <c r="Q5606" s="25">
        <f t="shared" si="174"/>
        <v>0</v>
      </c>
      <c r="R5606" s="25" t="e">
        <f>VLOOKUP(O5606,'Currency Balance'!$O$3:$Q$32,3,0)</f>
        <v>#N/A</v>
      </c>
      <c r="S5606" t="e">
        <f t="shared" si="175"/>
        <v>#N/A</v>
      </c>
    </row>
    <row r="5607" spans="1:19">
      <c r="A5607">
        <f>'Previous Trades Import_OMS Quer'!A5607</f>
        <v>0</v>
      </c>
      <c r="B5607">
        <f>'Previous Trades Import_OMS Quer'!B5607</f>
        <v>0</v>
      </c>
      <c r="C5607" s="22">
        <f>'Previous Trades Import_OMS Quer'!C5607</f>
        <v>0</v>
      </c>
      <c r="D5607">
        <f>'Previous Trades Import_OMS Quer'!D5607</f>
        <v>0</v>
      </c>
      <c r="E5607" s="22">
        <f>'Previous Trades Import_OMS Quer'!E5607</f>
        <v>0</v>
      </c>
      <c r="F5607">
        <f>'Previous Trades Import_OMS Quer'!F5607</f>
        <v>0</v>
      </c>
      <c r="G5607">
        <f>'Previous Trades Import_OMS Quer'!G5607</f>
        <v>0</v>
      </c>
      <c r="H5607">
        <f>'Previous Trades Import_OMS Quer'!H5607</f>
        <v>0</v>
      </c>
      <c r="I5607">
        <f>'Previous Trades Import_OMS Quer'!I5607</f>
        <v>0</v>
      </c>
      <c r="J5607">
        <f>'Previous Trades Import_OMS Quer'!J5607</f>
        <v>0</v>
      </c>
      <c r="K5607">
        <f>'Previous Trades Import_OMS Quer'!K5607</f>
        <v>0</v>
      </c>
      <c r="L5607">
        <f>'Previous Trades Import_OMS Quer'!L5607</f>
        <v>0</v>
      </c>
      <c r="M5607">
        <f>'Previous Trades Import_OMS Quer'!M5607</f>
        <v>0</v>
      </c>
      <c r="N5607">
        <f>'Previous Trades Import_OMS Quer'!N5607</f>
        <v>0</v>
      </c>
      <c r="O5607" t="str">
        <f>CLEAN('Previous Trades Import_OMS Quer'!O5607)</f>
        <v/>
      </c>
      <c r="Q5607" s="25">
        <f t="shared" si="174"/>
        <v>0</v>
      </c>
      <c r="R5607" s="25" t="e">
        <f>VLOOKUP(O5607,'Currency Balance'!$O$3:$Q$32,3,0)</f>
        <v>#N/A</v>
      </c>
      <c r="S5607" t="e">
        <f t="shared" si="175"/>
        <v>#N/A</v>
      </c>
    </row>
    <row r="5608" spans="1:19">
      <c r="A5608">
        <f>'Previous Trades Import_OMS Quer'!A5608</f>
        <v>0</v>
      </c>
      <c r="B5608">
        <f>'Previous Trades Import_OMS Quer'!B5608</f>
        <v>0</v>
      </c>
      <c r="C5608" s="22">
        <f>'Previous Trades Import_OMS Quer'!C5608</f>
        <v>0</v>
      </c>
      <c r="D5608">
        <f>'Previous Trades Import_OMS Quer'!D5608</f>
        <v>0</v>
      </c>
      <c r="E5608" s="22">
        <f>'Previous Trades Import_OMS Quer'!E5608</f>
        <v>0</v>
      </c>
      <c r="F5608">
        <f>'Previous Trades Import_OMS Quer'!F5608</f>
        <v>0</v>
      </c>
      <c r="G5608">
        <f>'Previous Trades Import_OMS Quer'!G5608</f>
        <v>0</v>
      </c>
      <c r="H5608">
        <f>'Previous Trades Import_OMS Quer'!H5608</f>
        <v>0</v>
      </c>
      <c r="I5608">
        <f>'Previous Trades Import_OMS Quer'!I5608</f>
        <v>0</v>
      </c>
      <c r="J5608">
        <f>'Previous Trades Import_OMS Quer'!J5608</f>
        <v>0</v>
      </c>
      <c r="K5608">
        <f>'Previous Trades Import_OMS Quer'!K5608</f>
        <v>0</v>
      </c>
      <c r="L5608">
        <f>'Previous Trades Import_OMS Quer'!L5608</f>
        <v>0</v>
      </c>
      <c r="M5608">
        <f>'Previous Trades Import_OMS Quer'!M5608</f>
        <v>0</v>
      </c>
      <c r="N5608">
        <f>'Previous Trades Import_OMS Quer'!N5608</f>
        <v>0</v>
      </c>
      <c r="O5608" t="str">
        <f>CLEAN('Previous Trades Import_OMS Quer'!O5608)</f>
        <v/>
      </c>
      <c r="Q5608" s="25">
        <f t="shared" si="174"/>
        <v>0</v>
      </c>
      <c r="R5608" s="25" t="e">
        <f>VLOOKUP(O5608,'Currency Balance'!$O$3:$Q$32,3,0)</f>
        <v>#N/A</v>
      </c>
      <c r="S5608" t="e">
        <f t="shared" si="175"/>
        <v>#N/A</v>
      </c>
    </row>
    <row r="5609" spans="1:19">
      <c r="A5609">
        <f>'Previous Trades Import_OMS Quer'!A5609</f>
        <v>0</v>
      </c>
      <c r="B5609">
        <f>'Previous Trades Import_OMS Quer'!B5609</f>
        <v>0</v>
      </c>
      <c r="C5609" s="22">
        <f>'Previous Trades Import_OMS Quer'!C5609</f>
        <v>0</v>
      </c>
      <c r="D5609">
        <f>'Previous Trades Import_OMS Quer'!D5609</f>
        <v>0</v>
      </c>
      <c r="E5609" s="22">
        <f>'Previous Trades Import_OMS Quer'!E5609</f>
        <v>0</v>
      </c>
      <c r="F5609">
        <f>'Previous Trades Import_OMS Quer'!F5609</f>
        <v>0</v>
      </c>
      <c r="G5609">
        <f>'Previous Trades Import_OMS Quer'!G5609</f>
        <v>0</v>
      </c>
      <c r="H5609">
        <f>'Previous Trades Import_OMS Quer'!H5609</f>
        <v>0</v>
      </c>
      <c r="I5609">
        <f>'Previous Trades Import_OMS Quer'!I5609</f>
        <v>0</v>
      </c>
      <c r="J5609">
        <f>'Previous Trades Import_OMS Quer'!J5609</f>
        <v>0</v>
      </c>
      <c r="K5609">
        <f>'Previous Trades Import_OMS Quer'!K5609</f>
        <v>0</v>
      </c>
      <c r="L5609">
        <f>'Previous Trades Import_OMS Quer'!L5609</f>
        <v>0</v>
      </c>
      <c r="M5609">
        <f>'Previous Trades Import_OMS Quer'!M5609</f>
        <v>0</v>
      </c>
      <c r="N5609">
        <f>'Previous Trades Import_OMS Quer'!N5609</f>
        <v>0</v>
      </c>
      <c r="O5609" t="str">
        <f>CLEAN('Previous Trades Import_OMS Quer'!O5609)</f>
        <v/>
      </c>
      <c r="Q5609" s="25">
        <f t="shared" si="174"/>
        <v>0</v>
      </c>
      <c r="R5609" s="25" t="e">
        <f>VLOOKUP(O5609,'Currency Balance'!$O$3:$Q$32,3,0)</f>
        <v>#N/A</v>
      </c>
      <c r="S5609" t="e">
        <f t="shared" si="175"/>
        <v>#N/A</v>
      </c>
    </row>
    <row r="5610" spans="1:19">
      <c r="A5610">
        <f>'Previous Trades Import_OMS Quer'!A5610</f>
        <v>0</v>
      </c>
      <c r="B5610">
        <f>'Previous Trades Import_OMS Quer'!B5610</f>
        <v>0</v>
      </c>
      <c r="C5610" s="22">
        <f>'Previous Trades Import_OMS Quer'!C5610</f>
        <v>0</v>
      </c>
      <c r="D5610">
        <f>'Previous Trades Import_OMS Quer'!D5610</f>
        <v>0</v>
      </c>
      <c r="E5610" s="22">
        <f>'Previous Trades Import_OMS Quer'!E5610</f>
        <v>0</v>
      </c>
      <c r="F5610">
        <f>'Previous Trades Import_OMS Quer'!F5610</f>
        <v>0</v>
      </c>
      <c r="G5610">
        <f>'Previous Trades Import_OMS Quer'!G5610</f>
        <v>0</v>
      </c>
      <c r="H5610">
        <f>'Previous Trades Import_OMS Quer'!H5610</f>
        <v>0</v>
      </c>
      <c r="I5610">
        <f>'Previous Trades Import_OMS Quer'!I5610</f>
        <v>0</v>
      </c>
      <c r="J5610">
        <f>'Previous Trades Import_OMS Quer'!J5610</f>
        <v>0</v>
      </c>
      <c r="K5610">
        <f>'Previous Trades Import_OMS Quer'!K5610</f>
        <v>0</v>
      </c>
      <c r="L5610">
        <f>'Previous Trades Import_OMS Quer'!L5610</f>
        <v>0</v>
      </c>
      <c r="M5610">
        <f>'Previous Trades Import_OMS Quer'!M5610</f>
        <v>0</v>
      </c>
      <c r="N5610">
        <f>'Previous Trades Import_OMS Quer'!N5610</f>
        <v>0</v>
      </c>
      <c r="O5610" t="str">
        <f>CLEAN('Previous Trades Import_OMS Quer'!O5610)</f>
        <v/>
      </c>
      <c r="Q5610" s="25">
        <f t="shared" si="174"/>
        <v>0</v>
      </c>
      <c r="R5610" s="25" t="e">
        <f>VLOOKUP(O5610,'Currency Balance'!$O$3:$Q$32,3,0)</f>
        <v>#N/A</v>
      </c>
      <c r="S5610" t="e">
        <f t="shared" si="175"/>
        <v>#N/A</v>
      </c>
    </row>
    <row r="5611" spans="1:19">
      <c r="A5611">
        <f>'Previous Trades Import_OMS Quer'!A5611</f>
        <v>0</v>
      </c>
      <c r="B5611">
        <f>'Previous Trades Import_OMS Quer'!B5611</f>
        <v>0</v>
      </c>
      <c r="C5611" s="22">
        <f>'Previous Trades Import_OMS Quer'!C5611</f>
        <v>0</v>
      </c>
      <c r="D5611">
        <f>'Previous Trades Import_OMS Quer'!D5611</f>
        <v>0</v>
      </c>
      <c r="E5611" s="22">
        <f>'Previous Trades Import_OMS Quer'!E5611</f>
        <v>0</v>
      </c>
      <c r="F5611">
        <f>'Previous Trades Import_OMS Quer'!F5611</f>
        <v>0</v>
      </c>
      <c r="G5611">
        <f>'Previous Trades Import_OMS Quer'!G5611</f>
        <v>0</v>
      </c>
      <c r="H5611">
        <f>'Previous Trades Import_OMS Quer'!H5611</f>
        <v>0</v>
      </c>
      <c r="I5611">
        <f>'Previous Trades Import_OMS Quer'!I5611</f>
        <v>0</v>
      </c>
      <c r="J5611">
        <f>'Previous Trades Import_OMS Quer'!J5611</f>
        <v>0</v>
      </c>
      <c r="K5611">
        <f>'Previous Trades Import_OMS Quer'!K5611</f>
        <v>0</v>
      </c>
      <c r="L5611">
        <f>'Previous Trades Import_OMS Quer'!L5611</f>
        <v>0</v>
      </c>
      <c r="M5611">
        <f>'Previous Trades Import_OMS Quer'!M5611</f>
        <v>0</v>
      </c>
      <c r="N5611">
        <f>'Previous Trades Import_OMS Quer'!N5611</f>
        <v>0</v>
      </c>
      <c r="O5611" t="str">
        <f>CLEAN('Previous Trades Import_OMS Quer'!O5611)</f>
        <v/>
      </c>
      <c r="Q5611" s="25">
        <f t="shared" si="174"/>
        <v>0</v>
      </c>
      <c r="R5611" s="25" t="e">
        <f>VLOOKUP(O5611,'Currency Balance'!$O$3:$Q$32,3,0)</f>
        <v>#N/A</v>
      </c>
      <c r="S5611" t="e">
        <f t="shared" si="175"/>
        <v>#N/A</v>
      </c>
    </row>
    <row r="5612" spans="1:19">
      <c r="A5612">
        <f>'Previous Trades Import_OMS Quer'!A5612</f>
        <v>0</v>
      </c>
      <c r="B5612">
        <f>'Previous Trades Import_OMS Quer'!B5612</f>
        <v>0</v>
      </c>
      <c r="C5612" s="22">
        <f>'Previous Trades Import_OMS Quer'!C5612</f>
        <v>0</v>
      </c>
      <c r="D5612">
        <f>'Previous Trades Import_OMS Quer'!D5612</f>
        <v>0</v>
      </c>
      <c r="E5612" s="22">
        <f>'Previous Trades Import_OMS Quer'!E5612</f>
        <v>0</v>
      </c>
      <c r="F5612">
        <f>'Previous Trades Import_OMS Quer'!F5612</f>
        <v>0</v>
      </c>
      <c r="G5612">
        <f>'Previous Trades Import_OMS Quer'!G5612</f>
        <v>0</v>
      </c>
      <c r="H5612">
        <f>'Previous Trades Import_OMS Quer'!H5612</f>
        <v>0</v>
      </c>
      <c r="I5612">
        <f>'Previous Trades Import_OMS Quer'!I5612</f>
        <v>0</v>
      </c>
      <c r="J5612">
        <f>'Previous Trades Import_OMS Quer'!J5612</f>
        <v>0</v>
      </c>
      <c r="K5612">
        <f>'Previous Trades Import_OMS Quer'!K5612</f>
        <v>0</v>
      </c>
      <c r="L5612">
        <f>'Previous Trades Import_OMS Quer'!L5612</f>
        <v>0</v>
      </c>
      <c r="M5612">
        <f>'Previous Trades Import_OMS Quer'!M5612</f>
        <v>0</v>
      </c>
      <c r="N5612">
        <f>'Previous Trades Import_OMS Quer'!N5612</f>
        <v>0</v>
      </c>
      <c r="O5612" t="str">
        <f>CLEAN('Previous Trades Import_OMS Quer'!O5612)</f>
        <v/>
      </c>
      <c r="Q5612" s="25">
        <f t="shared" si="174"/>
        <v>0</v>
      </c>
      <c r="R5612" s="25" t="e">
        <f>VLOOKUP(O5612,'Currency Balance'!$O$3:$Q$32,3,0)</f>
        <v>#N/A</v>
      </c>
      <c r="S5612" t="e">
        <f t="shared" si="175"/>
        <v>#N/A</v>
      </c>
    </row>
    <row r="5613" spans="1:19">
      <c r="A5613">
        <f>'Previous Trades Import_OMS Quer'!A5613</f>
        <v>0</v>
      </c>
      <c r="B5613">
        <f>'Previous Trades Import_OMS Quer'!B5613</f>
        <v>0</v>
      </c>
      <c r="C5613" s="22">
        <f>'Previous Trades Import_OMS Quer'!C5613</f>
        <v>0</v>
      </c>
      <c r="D5613">
        <f>'Previous Trades Import_OMS Quer'!D5613</f>
        <v>0</v>
      </c>
      <c r="E5613" s="22">
        <f>'Previous Trades Import_OMS Quer'!E5613</f>
        <v>0</v>
      </c>
      <c r="F5613">
        <f>'Previous Trades Import_OMS Quer'!F5613</f>
        <v>0</v>
      </c>
      <c r="G5613">
        <f>'Previous Trades Import_OMS Quer'!G5613</f>
        <v>0</v>
      </c>
      <c r="H5613">
        <f>'Previous Trades Import_OMS Quer'!H5613</f>
        <v>0</v>
      </c>
      <c r="I5613">
        <f>'Previous Trades Import_OMS Quer'!I5613</f>
        <v>0</v>
      </c>
      <c r="J5613">
        <f>'Previous Trades Import_OMS Quer'!J5613</f>
        <v>0</v>
      </c>
      <c r="K5613">
        <f>'Previous Trades Import_OMS Quer'!K5613</f>
        <v>0</v>
      </c>
      <c r="L5613">
        <f>'Previous Trades Import_OMS Quer'!L5613</f>
        <v>0</v>
      </c>
      <c r="M5613">
        <f>'Previous Trades Import_OMS Quer'!M5613</f>
        <v>0</v>
      </c>
      <c r="N5613">
        <f>'Previous Trades Import_OMS Quer'!N5613</f>
        <v>0</v>
      </c>
      <c r="O5613" t="str">
        <f>CLEAN('Previous Trades Import_OMS Quer'!O5613)</f>
        <v/>
      </c>
      <c r="Q5613" s="25">
        <f t="shared" si="174"/>
        <v>0</v>
      </c>
      <c r="R5613" s="25" t="e">
        <f>VLOOKUP(O5613,'Currency Balance'!$O$3:$Q$32,3,0)</f>
        <v>#N/A</v>
      </c>
      <c r="S5613" t="e">
        <f t="shared" si="175"/>
        <v>#N/A</v>
      </c>
    </row>
    <row r="5614" spans="1:19">
      <c r="A5614">
        <f>'Previous Trades Import_OMS Quer'!A5614</f>
        <v>0</v>
      </c>
      <c r="B5614">
        <f>'Previous Trades Import_OMS Quer'!B5614</f>
        <v>0</v>
      </c>
      <c r="C5614" s="22">
        <f>'Previous Trades Import_OMS Quer'!C5614</f>
        <v>0</v>
      </c>
      <c r="D5614">
        <f>'Previous Trades Import_OMS Quer'!D5614</f>
        <v>0</v>
      </c>
      <c r="E5614" s="22">
        <f>'Previous Trades Import_OMS Quer'!E5614</f>
        <v>0</v>
      </c>
      <c r="F5614">
        <f>'Previous Trades Import_OMS Quer'!F5614</f>
        <v>0</v>
      </c>
      <c r="G5614">
        <f>'Previous Trades Import_OMS Quer'!G5614</f>
        <v>0</v>
      </c>
      <c r="H5614">
        <f>'Previous Trades Import_OMS Quer'!H5614</f>
        <v>0</v>
      </c>
      <c r="I5614">
        <f>'Previous Trades Import_OMS Quer'!I5614</f>
        <v>0</v>
      </c>
      <c r="J5614">
        <f>'Previous Trades Import_OMS Quer'!J5614</f>
        <v>0</v>
      </c>
      <c r="K5614">
        <f>'Previous Trades Import_OMS Quer'!K5614</f>
        <v>0</v>
      </c>
      <c r="L5614">
        <f>'Previous Trades Import_OMS Quer'!L5614</f>
        <v>0</v>
      </c>
      <c r="M5614">
        <f>'Previous Trades Import_OMS Quer'!M5614</f>
        <v>0</v>
      </c>
      <c r="N5614">
        <f>'Previous Trades Import_OMS Quer'!N5614</f>
        <v>0</v>
      </c>
      <c r="O5614" t="str">
        <f>CLEAN('Previous Trades Import_OMS Quer'!O5614)</f>
        <v/>
      </c>
      <c r="Q5614" s="25">
        <f t="shared" si="174"/>
        <v>0</v>
      </c>
      <c r="R5614" s="25" t="e">
        <f>VLOOKUP(O5614,'Currency Balance'!$O$3:$Q$32,3,0)</f>
        <v>#N/A</v>
      </c>
      <c r="S5614" t="e">
        <f t="shared" si="175"/>
        <v>#N/A</v>
      </c>
    </row>
    <row r="5615" spans="1:19">
      <c r="A5615">
        <f>'Previous Trades Import_OMS Quer'!A5615</f>
        <v>0</v>
      </c>
      <c r="B5615">
        <f>'Previous Trades Import_OMS Quer'!B5615</f>
        <v>0</v>
      </c>
      <c r="C5615" s="22">
        <f>'Previous Trades Import_OMS Quer'!C5615</f>
        <v>0</v>
      </c>
      <c r="D5615">
        <f>'Previous Trades Import_OMS Quer'!D5615</f>
        <v>0</v>
      </c>
      <c r="E5615" s="22">
        <f>'Previous Trades Import_OMS Quer'!E5615</f>
        <v>0</v>
      </c>
      <c r="F5615">
        <f>'Previous Trades Import_OMS Quer'!F5615</f>
        <v>0</v>
      </c>
      <c r="G5615">
        <f>'Previous Trades Import_OMS Quer'!G5615</f>
        <v>0</v>
      </c>
      <c r="H5615">
        <f>'Previous Trades Import_OMS Quer'!H5615</f>
        <v>0</v>
      </c>
      <c r="I5615">
        <f>'Previous Trades Import_OMS Quer'!I5615</f>
        <v>0</v>
      </c>
      <c r="J5615">
        <f>'Previous Trades Import_OMS Quer'!J5615</f>
        <v>0</v>
      </c>
      <c r="K5615">
        <f>'Previous Trades Import_OMS Quer'!K5615</f>
        <v>0</v>
      </c>
      <c r="L5615">
        <f>'Previous Trades Import_OMS Quer'!L5615</f>
        <v>0</v>
      </c>
      <c r="M5615">
        <f>'Previous Trades Import_OMS Quer'!M5615</f>
        <v>0</v>
      </c>
      <c r="N5615">
        <f>'Previous Trades Import_OMS Quer'!N5615</f>
        <v>0</v>
      </c>
      <c r="O5615" t="str">
        <f>CLEAN('Previous Trades Import_OMS Quer'!O5615)</f>
        <v/>
      </c>
      <c r="Q5615" s="25">
        <f t="shared" si="174"/>
        <v>0</v>
      </c>
      <c r="R5615" s="25" t="e">
        <f>VLOOKUP(O5615,'Currency Balance'!$O$3:$Q$32,3,0)</f>
        <v>#N/A</v>
      </c>
      <c r="S5615" t="e">
        <f t="shared" si="175"/>
        <v>#N/A</v>
      </c>
    </row>
    <row r="5616" spans="1:19">
      <c r="A5616">
        <f>'Previous Trades Import_OMS Quer'!A5616</f>
        <v>0</v>
      </c>
      <c r="B5616">
        <f>'Previous Trades Import_OMS Quer'!B5616</f>
        <v>0</v>
      </c>
      <c r="C5616" s="22">
        <f>'Previous Trades Import_OMS Quer'!C5616</f>
        <v>0</v>
      </c>
      <c r="D5616">
        <f>'Previous Trades Import_OMS Quer'!D5616</f>
        <v>0</v>
      </c>
      <c r="E5616" s="22">
        <f>'Previous Trades Import_OMS Quer'!E5616</f>
        <v>0</v>
      </c>
      <c r="F5616">
        <f>'Previous Trades Import_OMS Quer'!F5616</f>
        <v>0</v>
      </c>
      <c r="G5616">
        <f>'Previous Trades Import_OMS Quer'!G5616</f>
        <v>0</v>
      </c>
      <c r="H5616">
        <f>'Previous Trades Import_OMS Quer'!H5616</f>
        <v>0</v>
      </c>
      <c r="I5616">
        <f>'Previous Trades Import_OMS Quer'!I5616</f>
        <v>0</v>
      </c>
      <c r="J5616">
        <f>'Previous Trades Import_OMS Quer'!J5616</f>
        <v>0</v>
      </c>
      <c r="K5616">
        <f>'Previous Trades Import_OMS Quer'!K5616</f>
        <v>0</v>
      </c>
      <c r="L5616">
        <f>'Previous Trades Import_OMS Quer'!L5616</f>
        <v>0</v>
      </c>
      <c r="M5616">
        <f>'Previous Trades Import_OMS Quer'!M5616</f>
        <v>0</v>
      </c>
      <c r="N5616">
        <f>'Previous Trades Import_OMS Quer'!N5616</f>
        <v>0</v>
      </c>
      <c r="O5616" t="str">
        <f>CLEAN('Previous Trades Import_OMS Quer'!O5616)</f>
        <v/>
      </c>
      <c r="Q5616" s="25">
        <f t="shared" si="174"/>
        <v>0</v>
      </c>
      <c r="R5616" s="25" t="e">
        <f>VLOOKUP(O5616,'Currency Balance'!$O$3:$Q$32,3,0)</f>
        <v>#N/A</v>
      </c>
      <c r="S5616" t="e">
        <f t="shared" si="175"/>
        <v>#N/A</v>
      </c>
    </row>
    <row r="5617" spans="1:19">
      <c r="A5617">
        <f>'Previous Trades Import_OMS Quer'!A5617</f>
        <v>0</v>
      </c>
      <c r="B5617">
        <f>'Previous Trades Import_OMS Quer'!B5617</f>
        <v>0</v>
      </c>
      <c r="C5617" s="22">
        <f>'Previous Trades Import_OMS Quer'!C5617</f>
        <v>0</v>
      </c>
      <c r="D5617">
        <f>'Previous Trades Import_OMS Quer'!D5617</f>
        <v>0</v>
      </c>
      <c r="E5617" s="22">
        <f>'Previous Trades Import_OMS Quer'!E5617</f>
        <v>0</v>
      </c>
      <c r="F5617">
        <f>'Previous Trades Import_OMS Quer'!F5617</f>
        <v>0</v>
      </c>
      <c r="G5617">
        <f>'Previous Trades Import_OMS Quer'!G5617</f>
        <v>0</v>
      </c>
      <c r="H5617">
        <f>'Previous Trades Import_OMS Quer'!H5617</f>
        <v>0</v>
      </c>
      <c r="I5617">
        <f>'Previous Trades Import_OMS Quer'!I5617</f>
        <v>0</v>
      </c>
      <c r="J5617">
        <f>'Previous Trades Import_OMS Quer'!J5617</f>
        <v>0</v>
      </c>
      <c r="K5617">
        <f>'Previous Trades Import_OMS Quer'!K5617</f>
        <v>0</v>
      </c>
      <c r="L5617">
        <f>'Previous Trades Import_OMS Quer'!L5617</f>
        <v>0</v>
      </c>
      <c r="M5617">
        <f>'Previous Trades Import_OMS Quer'!M5617</f>
        <v>0</v>
      </c>
      <c r="N5617">
        <f>'Previous Trades Import_OMS Quer'!N5617</f>
        <v>0</v>
      </c>
      <c r="O5617" t="str">
        <f>CLEAN('Previous Trades Import_OMS Quer'!O5617)</f>
        <v/>
      </c>
      <c r="Q5617" s="25">
        <f t="shared" si="174"/>
        <v>0</v>
      </c>
      <c r="R5617" s="25" t="e">
        <f>VLOOKUP(O5617,'Currency Balance'!$O$3:$Q$32,3,0)</f>
        <v>#N/A</v>
      </c>
      <c r="S5617" t="e">
        <f t="shared" si="175"/>
        <v>#N/A</v>
      </c>
    </row>
    <row r="5618" spans="1:19">
      <c r="A5618">
        <f>'Previous Trades Import_OMS Quer'!A5618</f>
        <v>0</v>
      </c>
      <c r="B5618">
        <f>'Previous Trades Import_OMS Quer'!B5618</f>
        <v>0</v>
      </c>
      <c r="C5618" s="22">
        <f>'Previous Trades Import_OMS Quer'!C5618</f>
        <v>0</v>
      </c>
      <c r="D5618">
        <f>'Previous Trades Import_OMS Quer'!D5618</f>
        <v>0</v>
      </c>
      <c r="E5618" s="22">
        <f>'Previous Trades Import_OMS Quer'!E5618</f>
        <v>0</v>
      </c>
      <c r="F5618">
        <f>'Previous Trades Import_OMS Quer'!F5618</f>
        <v>0</v>
      </c>
      <c r="G5618">
        <f>'Previous Trades Import_OMS Quer'!G5618</f>
        <v>0</v>
      </c>
      <c r="H5618">
        <f>'Previous Trades Import_OMS Quer'!H5618</f>
        <v>0</v>
      </c>
      <c r="I5618">
        <f>'Previous Trades Import_OMS Quer'!I5618</f>
        <v>0</v>
      </c>
      <c r="J5618">
        <f>'Previous Trades Import_OMS Quer'!J5618</f>
        <v>0</v>
      </c>
      <c r="K5618">
        <f>'Previous Trades Import_OMS Quer'!K5618</f>
        <v>0</v>
      </c>
      <c r="L5618">
        <f>'Previous Trades Import_OMS Quer'!L5618</f>
        <v>0</v>
      </c>
      <c r="M5618">
        <f>'Previous Trades Import_OMS Quer'!M5618</f>
        <v>0</v>
      </c>
      <c r="N5618">
        <f>'Previous Trades Import_OMS Quer'!N5618</f>
        <v>0</v>
      </c>
      <c r="O5618" t="str">
        <f>CLEAN('Previous Trades Import_OMS Quer'!O5618)</f>
        <v/>
      </c>
      <c r="Q5618" s="25">
        <f t="shared" si="174"/>
        <v>0</v>
      </c>
      <c r="R5618" s="25" t="e">
        <f>VLOOKUP(O5618,'Currency Balance'!$O$3:$Q$32,3,0)</f>
        <v>#N/A</v>
      </c>
      <c r="S5618" t="e">
        <f t="shared" si="175"/>
        <v>#N/A</v>
      </c>
    </row>
    <row r="5619" spans="1:19">
      <c r="A5619">
        <f>'Previous Trades Import_OMS Quer'!A5619</f>
        <v>0</v>
      </c>
      <c r="B5619">
        <f>'Previous Trades Import_OMS Quer'!B5619</f>
        <v>0</v>
      </c>
      <c r="C5619" s="22">
        <f>'Previous Trades Import_OMS Quer'!C5619</f>
        <v>0</v>
      </c>
      <c r="D5619">
        <f>'Previous Trades Import_OMS Quer'!D5619</f>
        <v>0</v>
      </c>
      <c r="E5619" s="22">
        <f>'Previous Trades Import_OMS Quer'!E5619</f>
        <v>0</v>
      </c>
      <c r="F5619">
        <f>'Previous Trades Import_OMS Quer'!F5619</f>
        <v>0</v>
      </c>
      <c r="G5619">
        <f>'Previous Trades Import_OMS Quer'!G5619</f>
        <v>0</v>
      </c>
      <c r="H5619">
        <f>'Previous Trades Import_OMS Quer'!H5619</f>
        <v>0</v>
      </c>
      <c r="I5619">
        <f>'Previous Trades Import_OMS Quer'!I5619</f>
        <v>0</v>
      </c>
      <c r="J5619">
        <f>'Previous Trades Import_OMS Quer'!J5619</f>
        <v>0</v>
      </c>
      <c r="K5619">
        <f>'Previous Trades Import_OMS Quer'!K5619</f>
        <v>0</v>
      </c>
      <c r="L5619">
        <f>'Previous Trades Import_OMS Quer'!L5619</f>
        <v>0</v>
      </c>
      <c r="M5619">
        <f>'Previous Trades Import_OMS Quer'!M5619</f>
        <v>0</v>
      </c>
      <c r="N5619">
        <f>'Previous Trades Import_OMS Quer'!N5619</f>
        <v>0</v>
      </c>
      <c r="O5619" t="str">
        <f>CLEAN('Previous Trades Import_OMS Quer'!O5619)</f>
        <v/>
      </c>
      <c r="Q5619" s="25">
        <f t="shared" si="174"/>
        <v>0</v>
      </c>
      <c r="R5619" s="25" t="e">
        <f>VLOOKUP(O5619,'Currency Balance'!$O$3:$Q$32,3,0)</f>
        <v>#N/A</v>
      </c>
      <c r="S5619" t="e">
        <f t="shared" si="175"/>
        <v>#N/A</v>
      </c>
    </row>
    <row r="5620" spans="1:19">
      <c r="A5620">
        <f>'Previous Trades Import_OMS Quer'!A5620</f>
        <v>0</v>
      </c>
      <c r="B5620">
        <f>'Previous Trades Import_OMS Quer'!B5620</f>
        <v>0</v>
      </c>
      <c r="C5620" s="22">
        <f>'Previous Trades Import_OMS Quer'!C5620</f>
        <v>0</v>
      </c>
      <c r="D5620">
        <f>'Previous Trades Import_OMS Quer'!D5620</f>
        <v>0</v>
      </c>
      <c r="E5620" s="22">
        <f>'Previous Trades Import_OMS Quer'!E5620</f>
        <v>0</v>
      </c>
      <c r="F5620">
        <f>'Previous Trades Import_OMS Quer'!F5620</f>
        <v>0</v>
      </c>
      <c r="G5620">
        <f>'Previous Trades Import_OMS Quer'!G5620</f>
        <v>0</v>
      </c>
      <c r="H5620">
        <f>'Previous Trades Import_OMS Quer'!H5620</f>
        <v>0</v>
      </c>
      <c r="I5620">
        <f>'Previous Trades Import_OMS Quer'!I5620</f>
        <v>0</v>
      </c>
      <c r="J5620">
        <f>'Previous Trades Import_OMS Quer'!J5620</f>
        <v>0</v>
      </c>
      <c r="K5620">
        <f>'Previous Trades Import_OMS Quer'!K5620</f>
        <v>0</v>
      </c>
      <c r="L5620">
        <f>'Previous Trades Import_OMS Quer'!L5620</f>
        <v>0</v>
      </c>
      <c r="M5620">
        <f>'Previous Trades Import_OMS Quer'!M5620</f>
        <v>0</v>
      </c>
      <c r="N5620">
        <f>'Previous Trades Import_OMS Quer'!N5620</f>
        <v>0</v>
      </c>
      <c r="O5620" t="str">
        <f>CLEAN('Previous Trades Import_OMS Quer'!O5620)</f>
        <v/>
      </c>
      <c r="Q5620" s="25">
        <f t="shared" si="174"/>
        <v>0</v>
      </c>
      <c r="R5620" s="25" t="e">
        <f>VLOOKUP(O5620,'Currency Balance'!$O$3:$Q$32,3,0)</f>
        <v>#N/A</v>
      </c>
      <c r="S5620" t="e">
        <f t="shared" si="175"/>
        <v>#N/A</v>
      </c>
    </row>
    <row r="5621" spans="1:19">
      <c r="A5621">
        <f>'Previous Trades Import_OMS Quer'!A5621</f>
        <v>0</v>
      </c>
      <c r="B5621">
        <f>'Previous Trades Import_OMS Quer'!B5621</f>
        <v>0</v>
      </c>
      <c r="C5621" s="22">
        <f>'Previous Trades Import_OMS Quer'!C5621</f>
        <v>0</v>
      </c>
      <c r="D5621">
        <f>'Previous Trades Import_OMS Quer'!D5621</f>
        <v>0</v>
      </c>
      <c r="E5621" s="22">
        <f>'Previous Trades Import_OMS Quer'!E5621</f>
        <v>0</v>
      </c>
      <c r="F5621">
        <f>'Previous Trades Import_OMS Quer'!F5621</f>
        <v>0</v>
      </c>
      <c r="G5621">
        <f>'Previous Trades Import_OMS Quer'!G5621</f>
        <v>0</v>
      </c>
      <c r="H5621">
        <f>'Previous Trades Import_OMS Quer'!H5621</f>
        <v>0</v>
      </c>
      <c r="I5621">
        <f>'Previous Trades Import_OMS Quer'!I5621</f>
        <v>0</v>
      </c>
      <c r="J5621">
        <f>'Previous Trades Import_OMS Quer'!J5621</f>
        <v>0</v>
      </c>
      <c r="K5621">
        <f>'Previous Trades Import_OMS Quer'!K5621</f>
        <v>0</v>
      </c>
      <c r="L5621">
        <f>'Previous Trades Import_OMS Quer'!L5621</f>
        <v>0</v>
      </c>
      <c r="M5621">
        <f>'Previous Trades Import_OMS Quer'!M5621</f>
        <v>0</v>
      </c>
      <c r="N5621">
        <f>'Previous Trades Import_OMS Quer'!N5621</f>
        <v>0</v>
      </c>
      <c r="O5621" t="str">
        <f>CLEAN('Previous Trades Import_OMS Quer'!O5621)</f>
        <v/>
      </c>
      <c r="Q5621" s="25">
        <f t="shared" si="174"/>
        <v>0</v>
      </c>
      <c r="R5621" s="25" t="e">
        <f>VLOOKUP(O5621,'Currency Balance'!$O$3:$Q$32,3,0)</f>
        <v>#N/A</v>
      </c>
      <c r="S5621" t="e">
        <f t="shared" si="175"/>
        <v>#N/A</v>
      </c>
    </row>
    <row r="5622" spans="1:19">
      <c r="A5622">
        <f>'Previous Trades Import_OMS Quer'!A5622</f>
        <v>0</v>
      </c>
      <c r="B5622">
        <f>'Previous Trades Import_OMS Quer'!B5622</f>
        <v>0</v>
      </c>
      <c r="C5622" s="22">
        <f>'Previous Trades Import_OMS Quer'!C5622</f>
        <v>0</v>
      </c>
      <c r="D5622">
        <f>'Previous Trades Import_OMS Quer'!D5622</f>
        <v>0</v>
      </c>
      <c r="E5622" s="22">
        <f>'Previous Trades Import_OMS Quer'!E5622</f>
        <v>0</v>
      </c>
      <c r="F5622">
        <f>'Previous Trades Import_OMS Quer'!F5622</f>
        <v>0</v>
      </c>
      <c r="G5622">
        <f>'Previous Trades Import_OMS Quer'!G5622</f>
        <v>0</v>
      </c>
      <c r="H5622">
        <f>'Previous Trades Import_OMS Quer'!H5622</f>
        <v>0</v>
      </c>
      <c r="I5622">
        <f>'Previous Trades Import_OMS Quer'!I5622</f>
        <v>0</v>
      </c>
      <c r="J5622">
        <f>'Previous Trades Import_OMS Quer'!J5622</f>
        <v>0</v>
      </c>
      <c r="K5622">
        <f>'Previous Trades Import_OMS Quer'!K5622</f>
        <v>0</v>
      </c>
      <c r="L5622">
        <f>'Previous Trades Import_OMS Quer'!L5622</f>
        <v>0</v>
      </c>
      <c r="M5622">
        <f>'Previous Trades Import_OMS Quer'!M5622</f>
        <v>0</v>
      </c>
      <c r="N5622">
        <f>'Previous Trades Import_OMS Quer'!N5622</f>
        <v>0</v>
      </c>
      <c r="O5622" t="str">
        <f>CLEAN('Previous Trades Import_OMS Quer'!O5622)</f>
        <v/>
      </c>
      <c r="Q5622" s="25">
        <f t="shared" si="174"/>
        <v>0</v>
      </c>
      <c r="R5622" s="25" t="e">
        <f>VLOOKUP(O5622,'Currency Balance'!$O$3:$Q$32,3,0)</f>
        <v>#N/A</v>
      </c>
      <c r="S5622" t="e">
        <f t="shared" si="175"/>
        <v>#N/A</v>
      </c>
    </row>
    <row r="5623" spans="1:19">
      <c r="A5623">
        <f>'Previous Trades Import_OMS Quer'!A5623</f>
        <v>0</v>
      </c>
      <c r="B5623">
        <f>'Previous Trades Import_OMS Quer'!B5623</f>
        <v>0</v>
      </c>
      <c r="C5623" s="22">
        <f>'Previous Trades Import_OMS Quer'!C5623</f>
        <v>0</v>
      </c>
      <c r="D5623">
        <f>'Previous Trades Import_OMS Quer'!D5623</f>
        <v>0</v>
      </c>
      <c r="E5623" s="22">
        <f>'Previous Trades Import_OMS Quer'!E5623</f>
        <v>0</v>
      </c>
      <c r="F5623">
        <f>'Previous Trades Import_OMS Quer'!F5623</f>
        <v>0</v>
      </c>
      <c r="G5623">
        <f>'Previous Trades Import_OMS Quer'!G5623</f>
        <v>0</v>
      </c>
      <c r="H5623">
        <f>'Previous Trades Import_OMS Quer'!H5623</f>
        <v>0</v>
      </c>
      <c r="I5623">
        <f>'Previous Trades Import_OMS Quer'!I5623</f>
        <v>0</v>
      </c>
      <c r="J5623">
        <f>'Previous Trades Import_OMS Quer'!J5623</f>
        <v>0</v>
      </c>
      <c r="K5623">
        <f>'Previous Trades Import_OMS Quer'!K5623</f>
        <v>0</v>
      </c>
      <c r="L5623">
        <f>'Previous Trades Import_OMS Quer'!L5623</f>
        <v>0</v>
      </c>
      <c r="M5623">
        <f>'Previous Trades Import_OMS Quer'!M5623</f>
        <v>0</v>
      </c>
      <c r="N5623">
        <f>'Previous Trades Import_OMS Quer'!N5623</f>
        <v>0</v>
      </c>
      <c r="O5623" t="str">
        <f>CLEAN('Previous Trades Import_OMS Quer'!O5623)</f>
        <v/>
      </c>
      <c r="Q5623" s="25">
        <f t="shared" si="174"/>
        <v>0</v>
      </c>
      <c r="R5623" s="25" t="e">
        <f>VLOOKUP(O5623,'Currency Balance'!$O$3:$Q$32,3,0)</f>
        <v>#N/A</v>
      </c>
      <c r="S5623" t="e">
        <f t="shared" si="175"/>
        <v>#N/A</v>
      </c>
    </row>
    <row r="5624" spans="1:19">
      <c r="A5624">
        <f>'Previous Trades Import_OMS Quer'!A5624</f>
        <v>0</v>
      </c>
      <c r="B5624">
        <f>'Previous Trades Import_OMS Quer'!B5624</f>
        <v>0</v>
      </c>
      <c r="C5624" s="22">
        <f>'Previous Trades Import_OMS Quer'!C5624</f>
        <v>0</v>
      </c>
      <c r="D5624">
        <f>'Previous Trades Import_OMS Quer'!D5624</f>
        <v>0</v>
      </c>
      <c r="E5624" s="22">
        <f>'Previous Trades Import_OMS Quer'!E5624</f>
        <v>0</v>
      </c>
      <c r="F5624">
        <f>'Previous Trades Import_OMS Quer'!F5624</f>
        <v>0</v>
      </c>
      <c r="G5624">
        <f>'Previous Trades Import_OMS Quer'!G5624</f>
        <v>0</v>
      </c>
      <c r="H5624">
        <f>'Previous Trades Import_OMS Quer'!H5624</f>
        <v>0</v>
      </c>
      <c r="I5624">
        <f>'Previous Trades Import_OMS Quer'!I5624</f>
        <v>0</v>
      </c>
      <c r="J5624">
        <f>'Previous Trades Import_OMS Quer'!J5624</f>
        <v>0</v>
      </c>
      <c r="K5624">
        <f>'Previous Trades Import_OMS Quer'!K5624</f>
        <v>0</v>
      </c>
      <c r="L5624">
        <f>'Previous Trades Import_OMS Quer'!L5624</f>
        <v>0</v>
      </c>
      <c r="M5624">
        <f>'Previous Trades Import_OMS Quer'!M5624</f>
        <v>0</v>
      </c>
      <c r="N5624">
        <f>'Previous Trades Import_OMS Quer'!N5624</f>
        <v>0</v>
      </c>
      <c r="O5624" t="str">
        <f>CLEAN('Previous Trades Import_OMS Quer'!O5624)</f>
        <v/>
      </c>
      <c r="Q5624" s="25">
        <f t="shared" si="174"/>
        <v>0</v>
      </c>
      <c r="R5624" s="25" t="e">
        <f>VLOOKUP(O5624,'Currency Balance'!$O$3:$Q$32,3,0)</f>
        <v>#N/A</v>
      </c>
      <c r="S5624" t="e">
        <f t="shared" si="175"/>
        <v>#N/A</v>
      </c>
    </row>
    <row r="5625" spans="1:19">
      <c r="A5625">
        <f>'Previous Trades Import_OMS Quer'!A5625</f>
        <v>0</v>
      </c>
      <c r="B5625">
        <f>'Previous Trades Import_OMS Quer'!B5625</f>
        <v>0</v>
      </c>
      <c r="C5625" s="22">
        <f>'Previous Trades Import_OMS Quer'!C5625</f>
        <v>0</v>
      </c>
      <c r="D5625">
        <f>'Previous Trades Import_OMS Quer'!D5625</f>
        <v>0</v>
      </c>
      <c r="E5625" s="22">
        <f>'Previous Trades Import_OMS Quer'!E5625</f>
        <v>0</v>
      </c>
      <c r="F5625">
        <f>'Previous Trades Import_OMS Quer'!F5625</f>
        <v>0</v>
      </c>
      <c r="G5625">
        <f>'Previous Trades Import_OMS Quer'!G5625</f>
        <v>0</v>
      </c>
      <c r="H5625">
        <f>'Previous Trades Import_OMS Quer'!H5625</f>
        <v>0</v>
      </c>
      <c r="I5625">
        <f>'Previous Trades Import_OMS Quer'!I5625</f>
        <v>0</v>
      </c>
      <c r="J5625">
        <f>'Previous Trades Import_OMS Quer'!J5625</f>
        <v>0</v>
      </c>
      <c r="K5625">
        <f>'Previous Trades Import_OMS Quer'!K5625</f>
        <v>0</v>
      </c>
      <c r="L5625">
        <f>'Previous Trades Import_OMS Quer'!L5625</f>
        <v>0</v>
      </c>
      <c r="M5625">
        <f>'Previous Trades Import_OMS Quer'!M5625</f>
        <v>0</v>
      </c>
      <c r="N5625">
        <f>'Previous Trades Import_OMS Quer'!N5625</f>
        <v>0</v>
      </c>
      <c r="O5625" t="str">
        <f>CLEAN('Previous Trades Import_OMS Quer'!O5625)</f>
        <v/>
      </c>
      <c r="Q5625" s="25">
        <f t="shared" si="174"/>
        <v>0</v>
      </c>
      <c r="R5625" s="25" t="e">
        <f>VLOOKUP(O5625,'Currency Balance'!$O$3:$Q$32,3,0)</f>
        <v>#N/A</v>
      </c>
      <c r="S5625" t="e">
        <f t="shared" si="175"/>
        <v>#N/A</v>
      </c>
    </row>
    <row r="5626" spans="1:19">
      <c r="A5626">
        <f>'Previous Trades Import_OMS Quer'!A5626</f>
        <v>0</v>
      </c>
      <c r="B5626">
        <f>'Previous Trades Import_OMS Quer'!B5626</f>
        <v>0</v>
      </c>
      <c r="C5626" s="22">
        <f>'Previous Trades Import_OMS Quer'!C5626</f>
        <v>0</v>
      </c>
      <c r="D5626">
        <f>'Previous Trades Import_OMS Quer'!D5626</f>
        <v>0</v>
      </c>
      <c r="E5626" s="22">
        <f>'Previous Trades Import_OMS Quer'!E5626</f>
        <v>0</v>
      </c>
      <c r="F5626">
        <f>'Previous Trades Import_OMS Quer'!F5626</f>
        <v>0</v>
      </c>
      <c r="G5626">
        <f>'Previous Trades Import_OMS Quer'!G5626</f>
        <v>0</v>
      </c>
      <c r="H5626">
        <f>'Previous Trades Import_OMS Quer'!H5626</f>
        <v>0</v>
      </c>
      <c r="I5626">
        <f>'Previous Trades Import_OMS Quer'!I5626</f>
        <v>0</v>
      </c>
      <c r="J5626">
        <f>'Previous Trades Import_OMS Quer'!J5626</f>
        <v>0</v>
      </c>
      <c r="K5626">
        <f>'Previous Trades Import_OMS Quer'!K5626</f>
        <v>0</v>
      </c>
      <c r="L5626">
        <f>'Previous Trades Import_OMS Quer'!L5626</f>
        <v>0</v>
      </c>
      <c r="M5626">
        <f>'Previous Trades Import_OMS Quer'!M5626</f>
        <v>0</v>
      </c>
      <c r="N5626">
        <f>'Previous Trades Import_OMS Quer'!N5626</f>
        <v>0</v>
      </c>
      <c r="O5626" t="str">
        <f>CLEAN('Previous Trades Import_OMS Quer'!O5626)</f>
        <v/>
      </c>
      <c r="Q5626" s="25">
        <f t="shared" si="174"/>
        <v>0</v>
      </c>
      <c r="R5626" s="25" t="e">
        <f>VLOOKUP(O5626,'Currency Balance'!$O$3:$Q$32,3,0)</f>
        <v>#N/A</v>
      </c>
      <c r="S5626" t="e">
        <f t="shared" si="175"/>
        <v>#N/A</v>
      </c>
    </row>
    <row r="5627" spans="1:19">
      <c r="A5627">
        <f>'Previous Trades Import_OMS Quer'!A5627</f>
        <v>0</v>
      </c>
      <c r="B5627">
        <f>'Previous Trades Import_OMS Quer'!B5627</f>
        <v>0</v>
      </c>
      <c r="C5627" s="22">
        <f>'Previous Trades Import_OMS Quer'!C5627</f>
        <v>0</v>
      </c>
      <c r="D5627">
        <f>'Previous Trades Import_OMS Quer'!D5627</f>
        <v>0</v>
      </c>
      <c r="E5627" s="22">
        <f>'Previous Trades Import_OMS Quer'!E5627</f>
        <v>0</v>
      </c>
      <c r="F5627">
        <f>'Previous Trades Import_OMS Quer'!F5627</f>
        <v>0</v>
      </c>
      <c r="G5627">
        <f>'Previous Trades Import_OMS Quer'!G5627</f>
        <v>0</v>
      </c>
      <c r="H5627">
        <f>'Previous Trades Import_OMS Quer'!H5627</f>
        <v>0</v>
      </c>
      <c r="I5627">
        <f>'Previous Trades Import_OMS Quer'!I5627</f>
        <v>0</v>
      </c>
      <c r="J5627">
        <f>'Previous Trades Import_OMS Quer'!J5627</f>
        <v>0</v>
      </c>
      <c r="K5627">
        <f>'Previous Trades Import_OMS Quer'!K5627</f>
        <v>0</v>
      </c>
      <c r="L5627">
        <f>'Previous Trades Import_OMS Quer'!L5627</f>
        <v>0</v>
      </c>
      <c r="M5627">
        <f>'Previous Trades Import_OMS Quer'!M5627</f>
        <v>0</v>
      </c>
      <c r="N5627">
        <f>'Previous Trades Import_OMS Quer'!N5627</f>
        <v>0</v>
      </c>
      <c r="O5627" t="str">
        <f>CLEAN('Previous Trades Import_OMS Quer'!O5627)</f>
        <v/>
      </c>
      <c r="Q5627" s="25">
        <f t="shared" si="174"/>
        <v>0</v>
      </c>
      <c r="R5627" s="25" t="e">
        <f>VLOOKUP(O5627,'Currency Balance'!$O$3:$Q$32,3,0)</f>
        <v>#N/A</v>
      </c>
      <c r="S5627" t="e">
        <f t="shared" si="175"/>
        <v>#N/A</v>
      </c>
    </row>
    <row r="5628" spans="1:19">
      <c r="A5628">
        <f>'Previous Trades Import_OMS Quer'!A5628</f>
        <v>0</v>
      </c>
      <c r="B5628">
        <f>'Previous Trades Import_OMS Quer'!B5628</f>
        <v>0</v>
      </c>
      <c r="C5628" s="22">
        <f>'Previous Trades Import_OMS Quer'!C5628</f>
        <v>0</v>
      </c>
      <c r="D5628">
        <f>'Previous Trades Import_OMS Quer'!D5628</f>
        <v>0</v>
      </c>
      <c r="E5628" s="22">
        <f>'Previous Trades Import_OMS Quer'!E5628</f>
        <v>0</v>
      </c>
      <c r="F5628">
        <f>'Previous Trades Import_OMS Quer'!F5628</f>
        <v>0</v>
      </c>
      <c r="G5628">
        <f>'Previous Trades Import_OMS Quer'!G5628</f>
        <v>0</v>
      </c>
      <c r="H5628">
        <f>'Previous Trades Import_OMS Quer'!H5628</f>
        <v>0</v>
      </c>
      <c r="I5628">
        <f>'Previous Trades Import_OMS Quer'!I5628</f>
        <v>0</v>
      </c>
      <c r="J5628">
        <f>'Previous Trades Import_OMS Quer'!J5628</f>
        <v>0</v>
      </c>
      <c r="K5628">
        <f>'Previous Trades Import_OMS Quer'!K5628</f>
        <v>0</v>
      </c>
      <c r="L5628">
        <f>'Previous Trades Import_OMS Quer'!L5628</f>
        <v>0</v>
      </c>
      <c r="M5628">
        <f>'Previous Trades Import_OMS Quer'!M5628</f>
        <v>0</v>
      </c>
      <c r="N5628">
        <f>'Previous Trades Import_OMS Quer'!N5628</f>
        <v>0</v>
      </c>
      <c r="O5628" t="str">
        <f>CLEAN('Previous Trades Import_OMS Quer'!O5628)</f>
        <v/>
      </c>
      <c r="Q5628" s="25">
        <f t="shared" si="174"/>
        <v>0</v>
      </c>
      <c r="R5628" s="25" t="e">
        <f>VLOOKUP(O5628,'Currency Balance'!$O$3:$Q$32,3,0)</f>
        <v>#N/A</v>
      </c>
      <c r="S5628" t="e">
        <f t="shared" si="175"/>
        <v>#N/A</v>
      </c>
    </row>
    <row r="5629" spans="1:19">
      <c r="A5629">
        <f>'Previous Trades Import_OMS Quer'!A5629</f>
        <v>0</v>
      </c>
      <c r="B5629">
        <f>'Previous Trades Import_OMS Quer'!B5629</f>
        <v>0</v>
      </c>
      <c r="C5629" s="22">
        <f>'Previous Trades Import_OMS Quer'!C5629</f>
        <v>0</v>
      </c>
      <c r="D5629">
        <f>'Previous Trades Import_OMS Quer'!D5629</f>
        <v>0</v>
      </c>
      <c r="E5629" s="22">
        <f>'Previous Trades Import_OMS Quer'!E5629</f>
        <v>0</v>
      </c>
      <c r="F5629">
        <f>'Previous Trades Import_OMS Quer'!F5629</f>
        <v>0</v>
      </c>
      <c r="G5629">
        <f>'Previous Trades Import_OMS Quer'!G5629</f>
        <v>0</v>
      </c>
      <c r="H5629">
        <f>'Previous Trades Import_OMS Quer'!H5629</f>
        <v>0</v>
      </c>
      <c r="I5629">
        <f>'Previous Trades Import_OMS Quer'!I5629</f>
        <v>0</v>
      </c>
      <c r="J5629">
        <f>'Previous Trades Import_OMS Quer'!J5629</f>
        <v>0</v>
      </c>
      <c r="K5629">
        <f>'Previous Trades Import_OMS Quer'!K5629</f>
        <v>0</v>
      </c>
      <c r="L5629">
        <f>'Previous Trades Import_OMS Quer'!L5629</f>
        <v>0</v>
      </c>
      <c r="M5629">
        <f>'Previous Trades Import_OMS Quer'!M5629</f>
        <v>0</v>
      </c>
      <c r="N5629">
        <f>'Previous Trades Import_OMS Quer'!N5629</f>
        <v>0</v>
      </c>
      <c r="O5629" t="str">
        <f>CLEAN('Previous Trades Import_OMS Quer'!O5629)</f>
        <v/>
      </c>
      <c r="Q5629" s="25">
        <f t="shared" si="174"/>
        <v>0</v>
      </c>
      <c r="R5629" s="25" t="e">
        <f>VLOOKUP(O5629,'Currency Balance'!$O$3:$Q$32,3,0)</f>
        <v>#N/A</v>
      </c>
      <c r="S5629" t="e">
        <f t="shared" si="175"/>
        <v>#N/A</v>
      </c>
    </row>
    <row r="5630" spans="1:19">
      <c r="A5630">
        <f>'Previous Trades Import_OMS Quer'!A5630</f>
        <v>0</v>
      </c>
      <c r="B5630">
        <f>'Previous Trades Import_OMS Quer'!B5630</f>
        <v>0</v>
      </c>
      <c r="C5630" s="22">
        <f>'Previous Trades Import_OMS Quer'!C5630</f>
        <v>0</v>
      </c>
      <c r="D5630">
        <f>'Previous Trades Import_OMS Quer'!D5630</f>
        <v>0</v>
      </c>
      <c r="E5630" s="22">
        <f>'Previous Trades Import_OMS Quer'!E5630</f>
        <v>0</v>
      </c>
      <c r="F5630">
        <f>'Previous Trades Import_OMS Quer'!F5630</f>
        <v>0</v>
      </c>
      <c r="G5630">
        <f>'Previous Trades Import_OMS Quer'!G5630</f>
        <v>0</v>
      </c>
      <c r="H5630">
        <f>'Previous Trades Import_OMS Quer'!H5630</f>
        <v>0</v>
      </c>
      <c r="I5630">
        <f>'Previous Trades Import_OMS Quer'!I5630</f>
        <v>0</v>
      </c>
      <c r="J5630">
        <f>'Previous Trades Import_OMS Quer'!J5630</f>
        <v>0</v>
      </c>
      <c r="K5630">
        <f>'Previous Trades Import_OMS Quer'!K5630</f>
        <v>0</v>
      </c>
      <c r="L5630">
        <f>'Previous Trades Import_OMS Quer'!L5630</f>
        <v>0</v>
      </c>
      <c r="M5630">
        <f>'Previous Trades Import_OMS Quer'!M5630</f>
        <v>0</v>
      </c>
      <c r="N5630">
        <f>'Previous Trades Import_OMS Quer'!N5630</f>
        <v>0</v>
      </c>
      <c r="O5630" t="str">
        <f>CLEAN('Previous Trades Import_OMS Quer'!O5630)</f>
        <v/>
      </c>
      <c r="Q5630" s="25">
        <f t="shared" si="174"/>
        <v>0</v>
      </c>
      <c r="R5630" s="25" t="e">
        <f>VLOOKUP(O5630,'Currency Balance'!$O$3:$Q$32,3,0)</f>
        <v>#N/A</v>
      </c>
      <c r="S5630" t="e">
        <f t="shared" si="175"/>
        <v>#N/A</v>
      </c>
    </row>
    <row r="5631" spans="1:19">
      <c r="A5631">
        <f>'Previous Trades Import_OMS Quer'!A5631</f>
        <v>0</v>
      </c>
      <c r="B5631">
        <f>'Previous Trades Import_OMS Quer'!B5631</f>
        <v>0</v>
      </c>
      <c r="C5631" s="22">
        <f>'Previous Trades Import_OMS Quer'!C5631</f>
        <v>0</v>
      </c>
      <c r="D5631">
        <f>'Previous Trades Import_OMS Quer'!D5631</f>
        <v>0</v>
      </c>
      <c r="E5631" s="22">
        <f>'Previous Trades Import_OMS Quer'!E5631</f>
        <v>0</v>
      </c>
      <c r="F5631">
        <f>'Previous Trades Import_OMS Quer'!F5631</f>
        <v>0</v>
      </c>
      <c r="G5631">
        <f>'Previous Trades Import_OMS Quer'!G5631</f>
        <v>0</v>
      </c>
      <c r="H5631">
        <f>'Previous Trades Import_OMS Quer'!H5631</f>
        <v>0</v>
      </c>
      <c r="I5631">
        <f>'Previous Trades Import_OMS Quer'!I5631</f>
        <v>0</v>
      </c>
      <c r="J5631">
        <f>'Previous Trades Import_OMS Quer'!J5631</f>
        <v>0</v>
      </c>
      <c r="K5631">
        <f>'Previous Trades Import_OMS Quer'!K5631</f>
        <v>0</v>
      </c>
      <c r="L5631">
        <f>'Previous Trades Import_OMS Quer'!L5631</f>
        <v>0</v>
      </c>
      <c r="M5631">
        <f>'Previous Trades Import_OMS Quer'!M5631</f>
        <v>0</v>
      </c>
      <c r="N5631">
        <f>'Previous Trades Import_OMS Quer'!N5631</f>
        <v>0</v>
      </c>
      <c r="O5631" t="str">
        <f>CLEAN('Previous Trades Import_OMS Quer'!O5631)</f>
        <v/>
      </c>
      <c r="Q5631" s="25">
        <f t="shared" si="174"/>
        <v>0</v>
      </c>
      <c r="R5631" s="25" t="e">
        <f>VLOOKUP(O5631,'Currency Balance'!$O$3:$Q$32,3,0)</f>
        <v>#N/A</v>
      </c>
      <c r="S5631" t="e">
        <f t="shared" si="175"/>
        <v>#N/A</v>
      </c>
    </row>
    <row r="5632" spans="1:19">
      <c r="A5632">
        <f>'Previous Trades Import_OMS Quer'!A5632</f>
        <v>0</v>
      </c>
      <c r="B5632">
        <f>'Previous Trades Import_OMS Quer'!B5632</f>
        <v>0</v>
      </c>
      <c r="C5632" s="22">
        <f>'Previous Trades Import_OMS Quer'!C5632</f>
        <v>0</v>
      </c>
      <c r="D5632">
        <f>'Previous Trades Import_OMS Quer'!D5632</f>
        <v>0</v>
      </c>
      <c r="E5632" s="22">
        <f>'Previous Trades Import_OMS Quer'!E5632</f>
        <v>0</v>
      </c>
      <c r="F5632">
        <f>'Previous Trades Import_OMS Quer'!F5632</f>
        <v>0</v>
      </c>
      <c r="G5632">
        <f>'Previous Trades Import_OMS Quer'!G5632</f>
        <v>0</v>
      </c>
      <c r="H5632">
        <f>'Previous Trades Import_OMS Quer'!H5632</f>
        <v>0</v>
      </c>
      <c r="I5632">
        <f>'Previous Trades Import_OMS Quer'!I5632</f>
        <v>0</v>
      </c>
      <c r="J5632">
        <f>'Previous Trades Import_OMS Quer'!J5632</f>
        <v>0</v>
      </c>
      <c r="K5632">
        <f>'Previous Trades Import_OMS Quer'!K5632</f>
        <v>0</v>
      </c>
      <c r="L5632">
        <f>'Previous Trades Import_OMS Quer'!L5632</f>
        <v>0</v>
      </c>
      <c r="M5632">
        <f>'Previous Trades Import_OMS Quer'!M5632</f>
        <v>0</v>
      </c>
      <c r="N5632">
        <f>'Previous Trades Import_OMS Quer'!N5632</f>
        <v>0</v>
      </c>
      <c r="O5632" t="str">
        <f>CLEAN('Previous Trades Import_OMS Quer'!O5632)</f>
        <v/>
      </c>
      <c r="Q5632" s="25">
        <f t="shared" si="174"/>
        <v>0</v>
      </c>
      <c r="R5632" s="25" t="e">
        <f>VLOOKUP(O5632,'Currency Balance'!$O$3:$Q$32,3,0)</f>
        <v>#N/A</v>
      </c>
      <c r="S5632" t="e">
        <f t="shared" si="175"/>
        <v>#N/A</v>
      </c>
    </row>
    <row r="5633" spans="1:19">
      <c r="A5633">
        <f>'Previous Trades Import_OMS Quer'!A5633</f>
        <v>0</v>
      </c>
      <c r="B5633">
        <f>'Previous Trades Import_OMS Quer'!B5633</f>
        <v>0</v>
      </c>
      <c r="C5633" s="22">
        <f>'Previous Trades Import_OMS Quer'!C5633</f>
        <v>0</v>
      </c>
      <c r="D5633">
        <f>'Previous Trades Import_OMS Quer'!D5633</f>
        <v>0</v>
      </c>
      <c r="E5633" s="22">
        <f>'Previous Trades Import_OMS Quer'!E5633</f>
        <v>0</v>
      </c>
      <c r="F5633">
        <f>'Previous Trades Import_OMS Quer'!F5633</f>
        <v>0</v>
      </c>
      <c r="G5633">
        <f>'Previous Trades Import_OMS Quer'!G5633</f>
        <v>0</v>
      </c>
      <c r="H5633">
        <f>'Previous Trades Import_OMS Quer'!H5633</f>
        <v>0</v>
      </c>
      <c r="I5633">
        <f>'Previous Trades Import_OMS Quer'!I5633</f>
        <v>0</v>
      </c>
      <c r="J5633">
        <f>'Previous Trades Import_OMS Quer'!J5633</f>
        <v>0</v>
      </c>
      <c r="K5633">
        <f>'Previous Trades Import_OMS Quer'!K5633</f>
        <v>0</v>
      </c>
      <c r="L5633">
        <f>'Previous Trades Import_OMS Quer'!L5633</f>
        <v>0</v>
      </c>
      <c r="M5633">
        <f>'Previous Trades Import_OMS Quer'!M5633</f>
        <v>0</v>
      </c>
      <c r="N5633">
        <f>'Previous Trades Import_OMS Quer'!N5633</f>
        <v>0</v>
      </c>
      <c r="O5633" t="str">
        <f>CLEAN('Previous Trades Import_OMS Quer'!O5633)</f>
        <v/>
      </c>
      <c r="Q5633" s="25">
        <f t="shared" si="174"/>
        <v>0</v>
      </c>
      <c r="R5633" s="25" t="e">
        <f>VLOOKUP(O5633,'Currency Balance'!$O$3:$Q$32,3,0)</f>
        <v>#N/A</v>
      </c>
      <c r="S5633" t="e">
        <f t="shared" si="175"/>
        <v>#N/A</v>
      </c>
    </row>
    <row r="5634" spans="1:19">
      <c r="A5634">
        <f>'Previous Trades Import_OMS Quer'!A5634</f>
        <v>0</v>
      </c>
      <c r="B5634">
        <f>'Previous Trades Import_OMS Quer'!B5634</f>
        <v>0</v>
      </c>
      <c r="C5634" s="22">
        <f>'Previous Trades Import_OMS Quer'!C5634</f>
        <v>0</v>
      </c>
      <c r="D5634">
        <f>'Previous Trades Import_OMS Quer'!D5634</f>
        <v>0</v>
      </c>
      <c r="E5634" s="22">
        <f>'Previous Trades Import_OMS Quer'!E5634</f>
        <v>0</v>
      </c>
      <c r="F5634">
        <f>'Previous Trades Import_OMS Quer'!F5634</f>
        <v>0</v>
      </c>
      <c r="G5634">
        <f>'Previous Trades Import_OMS Quer'!G5634</f>
        <v>0</v>
      </c>
      <c r="H5634">
        <f>'Previous Trades Import_OMS Quer'!H5634</f>
        <v>0</v>
      </c>
      <c r="I5634">
        <f>'Previous Trades Import_OMS Quer'!I5634</f>
        <v>0</v>
      </c>
      <c r="J5634">
        <f>'Previous Trades Import_OMS Quer'!J5634</f>
        <v>0</v>
      </c>
      <c r="K5634">
        <f>'Previous Trades Import_OMS Quer'!K5634</f>
        <v>0</v>
      </c>
      <c r="L5634">
        <f>'Previous Trades Import_OMS Quer'!L5634</f>
        <v>0</v>
      </c>
      <c r="M5634">
        <f>'Previous Trades Import_OMS Quer'!M5634</f>
        <v>0</v>
      </c>
      <c r="N5634">
        <f>'Previous Trades Import_OMS Quer'!N5634</f>
        <v>0</v>
      </c>
      <c r="O5634" t="str">
        <f>CLEAN('Previous Trades Import_OMS Quer'!O5634)</f>
        <v/>
      </c>
      <c r="Q5634" s="25">
        <f t="shared" ref="Q5634:Q5697" si="176">IF(G5634="sell",M5634,-M5634)</f>
        <v>0</v>
      </c>
      <c r="R5634" s="25" t="e">
        <f>VLOOKUP(O5634,'Currency Balance'!$O$3:$Q$32,3,0)</f>
        <v>#N/A</v>
      </c>
      <c r="S5634" t="e">
        <f t="shared" ref="S5634:S5697" si="177">Q5634/R5634</f>
        <v>#N/A</v>
      </c>
    </row>
    <row r="5635" spans="1:19">
      <c r="A5635">
        <f>'Previous Trades Import_OMS Quer'!A5635</f>
        <v>0</v>
      </c>
      <c r="B5635">
        <f>'Previous Trades Import_OMS Quer'!B5635</f>
        <v>0</v>
      </c>
      <c r="C5635" s="22">
        <f>'Previous Trades Import_OMS Quer'!C5635</f>
        <v>0</v>
      </c>
      <c r="D5635">
        <f>'Previous Trades Import_OMS Quer'!D5635</f>
        <v>0</v>
      </c>
      <c r="E5635" s="22">
        <f>'Previous Trades Import_OMS Quer'!E5635</f>
        <v>0</v>
      </c>
      <c r="F5635">
        <f>'Previous Trades Import_OMS Quer'!F5635</f>
        <v>0</v>
      </c>
      <c r="G5635">
        <f>'Previous Trades Import_OMS Quer'!G5635</f>
        <v>0</v>
      </c>
      <c r="H5635">
        <f>'Previous Trades Import_OMS Quer'!H5635</f>
        <v>0</v>
      </c>
      <c r="I5635">
        <f>'Previous Trades Import_OMS Quer'!I5635</f>
        <v>0</v>
      </c>
      <c r="J5635">
        <f>'Previous Trades Import_OMS Quer'!J5635</f>
        <v>0</v>
      </c>
      <c r="K5635">
        <f>'Previous Trades Import_OMS Quer'!K5635</f>
        <v>0</v>
      </c>
      <c r="L5635">
        <f>'Previous Trades Import_OMS Quer'!L5635</f>
        <v>0</v>
      </c>
      <c r="M5635">
        <f>'Previous Trades Import_OMS Quer'!M5635</f>
        <v>0</v>
      </c>
      <c r="N5635">
        <f>'Previous Trades Import_OMS Quer'!N5635</f>
        <v>0</v>
      </c>
      <c r="O5635" t="str">
        <f>CLEAN('Previous Trades Import_OMS Quer'!O5635)</f>
        <v/>
      </c>
      <c r="Q5635" s="25">
        <f t="shared" si="176"/>
        <v>0</v>
      </c>
      <c r="R5635" s="25" t="e">
        <f>VLOOKUP(O5635,'Currency Balance'!$O$3:$Q$32,3,0)</f>
        <v>#N/A</v>
      </c>
      <c r="S5635" t="e">
        <f t="shared" si="177"/>
        <v>#N/A</v>
      </c>
    </row>
    <row r="5636" spans="1:19">
      <c r="A5636">
        <f>'Previous Trades Import_OMS Quer'!A5636</f>
        <v>0</v>
      </c>
      <c r="B5636">
        <f>'Previous Trades Import_OMS Quer'!B5636</f>
        <v>0</v>
      </c>
      <c r="C5636" s="22">
        <f>'Previous Trades Import_OMS Quer'!C5636</f>
        <v>0</v>
      </c>
      <c r="D5636">
        <f>'Previous Trades Import_OMS Quer'!D5636</f>
        <v>0</v>
      </c>
      <c r="E5636" s="22">
        <f>'Previous Trades Import_OMS Quer'!E5636</f>
        <v>0</v>
      </c>
      <c r="F5636">
        <f>'Previous Trades Import_OMS Quer'!F5636</f>
        <v>0</v>
      </c>
      <c r="G5636">
        <f>'Previous Trades Import_OMS Quer'!G5636</f>
        <v>0</v>
      </c>
      <c r="H5636">
        <f>'Previous Trades Import_OMS Quer'!H5636</f>
        <v>0</v>
      </c>
      <c r="I5636">
        <f>'Previous Trades Import_OMS Quer'!I5636</f>
        <v>0</v>
      </c>
      <c r="J5636">
        <f>'Previous Trades Import_OMS Quer'!J5636</f>
        <v>0</v>
      </c>
      <c r="K5636">
        <f>'Previous Trades Import_OMS Quer'!K5636</f>
        <v>0</v>
      </c>
      <c r="L5636">
        <f>'Previous Trades Import_OMS Quer'!L5636</f>
        <v>0</v>
      </c>
      <c r="M5636">
        <f>'Previous Trades Import_OMS Quer'!M5636</f>
        <v>0</v>
      </c>
      <c r="N5636">
        <f>'Previous Trades Import_OMS Quer'!N5636</f>
        <v>0</v>
      </c>
      <c r="O5636" t="str">
        <f>CLEAN('Previous Trades Import_OMS Quer'!O5636)</f>
        <v/>
      </c>
      <c r="Q5636" s="25">
        <f t="shared" si="176"/>
        <v>0</v>
      </c>
      <c r="R5636" s="25" t="e">
        <f>VLOOKUP(O5636,'Currency Balance'!$O$3:$Q$32,3,0)</f>
        <v>#N/A</v>
      </c>
      <c r="S5636" t="e">
        <f t="shared" si="177"/>
        <v>#N/A</v>
      </c>
    </row>
    <row r="5637" spans="1:19">
      <c r="A5637">
        <f>'Previous Trades Import_OMS Quer'!A5637</f>
        <v>0</v>
      </c>
      <c r="B5637">
        <f>'Previous Trades Import_OMS Quer'!B5637</f>
        <v>0</v>
      </c>
      <c r="C5637" s="22">
        <f>'Previous Trades Import_OMS Quer'!C5637</f>
        <v>0</v>
      </c>
      <c r="D5637">
        <f>'Previous Trades Import_OMS Quer'!D5637</f>
        <v>0</v>
      </c>
      <c r="E5637" s="22">
        <f>'Previous Trades Import_OMS Quer'!E5637</f>
        <v>0</v>
      </c>
      <c r="F5637">
        <f>'Previous Trades Import_OMS Quer'!F5637</f>
        <v>0</v>
      </c>
      <c r="G5637">
        <f>'Previous Trades Import_OMS Quer'!G5637</f>
        <v>0</v>
      </c>
      <c r="H5637">
        <f>'Previous Trades Import_OMS Quer'!H5637</f>
        <v>0</v>
      </c>
      <c r="I5637">
        <f>'Previous Trades Import_OMS Quer'!I5637</f>
        <v>0</v>
      </c>
      <c r="J5637">
        <f>'Previous Trades Import_OMS Quer'!J5637</f>
        <v>0</v>
      </c>
      <c r="K5637">
        <f>'Previous Trades Import_OMS Quer'!K5637</f>
        <v>0</v>
      </c>
      <c r="L5637">
        <f>'Previous Trades Import_OMS Quer'!L5637</f>
        <v>0</v>
      </c>
      <c r="M5637">
        <f>'Previous Trades Import_OMS Quer'!M5637</f>
        <v>0</v>
      </c>
      <c r="N5637">
        <f>'Previous Trades Import_OMS Quer'!N5637</f>
        <v>0</v>
      </c>
      <c r="O5637" t="str">
        <f>CLEAN('Previous Trades Import_OMS Quer'!O5637)</f>
        <v/>
      </c>
      <c r="Q5637" s="25">
        <f t="shared" si="176"/>
        <v>0</v>
      </c>
      <c r="R5637" s="25" t="e">
        <f>VLOOKUP(O5637,'Currency Balance'!$O$3:$Q$32,3,0)</f>
        <v>#N/A</v>
      </c>
      <c r="S5637" t="e">
        <f t="shared" si="177"/>
        <v>#N/A</v>
      </c>
    </row>
    <row r="5638" spans="1:19">
      <c r="A5638">
        <f>'Previous Trades Import_OMS Quer'!A5638</f>
        <v>0</v>
      </c>
      <c r="B5638">
        <f>'Previous Trades Import_OMS Quer'!B5638</f>
        <v>0</v>
      </c>
      <c r="C5638" s="22">
        <f>'Previous Trades Import_OMS Quer'!C5638</f>
        <v>0</v>
      </c>
      <c r="D5638">
        <f>'Previous Trades Import_OMS Quer'!D5638</f>
        <v>0</v>
      </c>
      <c r="E5638" s="22">
        <f>'Previous Trades Import_OMS Quer'!E5638</f>
        <v>0</v>
      </c>
      <c r="F5638">
        <f>'Previous Trades Import_OMS Quer'!F5638</f>
        <v>0</v>
      </c>
      <c r="G5638">
        <f>'Previous Trades Import_OMS Quer'!G5638</f>
        <v>0</v>
      </c>
      <c r="H5638">
        <f>'Previous Trades Import_OMS Quer'!H5638</f>
        <v>0</v>
      </c>
      <c r="I5638">
        <f>'Previous Trades Import_OMS Quer'!I5638</f>
        <v>0</v>
      </c>
      <c r="J5638">
        <f>'Previous Trades Import_OMS Quer'!J5638</f>
        <v>0</v>
      </c>
      <c r="K5638">
        <f>'Previous Trades Import_OMS Quer'!K5638</f>
        <v>0</v>
      </c>
      <c r="L5638">
        <f>'Previous Trades Import_OMS Quer'!L5638</f>
        <v>0</v>
      </c>
      <c r="M5638">
        <f>'Previous Trades Import_OMS Quer'!M5638</f>
        <v>0</v>
      </c>
      <c r="N5638">
        <f>'Previous Trades Import_OMS Quer'!N5638</f>
        <v>0</v>
      </c>
      <c r="O5638" t="str">
        <f>CLEAN('Previous Trades Import_OMS Quer'!O5638)</f>
        <v/>
      </c>
      <c r="Q5638" s="25">
        <f t="shared" si="176"/>
        <v>0</v>
      </c>
      <c r="R5638" s="25" t="e">
        <f>VLOOKUP(O5638,'Currency Balance'!$O$3:$Q$32,3,0)</f>
        <v>#N/A</v>
      </c>
      <c r="S5638" t="e">
        <f t="shared" si="177"/>
        <v>#N/A</v>
      </c>
    </row>
    <row r="5639" spans="1:19">
      <c r="A5639">
        <f>'Previous Trades Import_OMS Quer'!A5639</f>
        <v>0</v>
      </c>
      <c r="B5639">
        <f>'Previous Trades Import_OMS Quer'!B5639</f>
        <v>0</v>
      </c>
      <c r="C5639" s="22">
        <f>'Previous Trades Import_OMS Quer'!C5639</f>
        <v>0</v>
      </c>
      <c r="D5639">
        <f>'Previous Trades Import_OMS Quer'!D5639</f>
        <v>0</v>
      </c>
      <c r="E5639" s="22">
        <f>'Previous Trades Import_OMS Quer'!E5639</f>
        <v>0</v>
      </c>
      <c r="F5639">
        <f>'Previous Trades Import_OMS Quer'!F5639</f>
        <v>0</v>
      </c>
      <c r="G5639">
        <f>'Previous Trades Import_OMS Quer'!G5639</f>
        <v>0</v>
      </c>
      <c r="H5639">
        <f>'Previous Trades Import_OMS Quer'!H5639</f>
        <v>0</v>
      </c>
      <c r="I5639">
        <f>'Previous Trades Import_OMS Quer'!I5639</f>
        <v>0</v>
      </c>
      <c r="J5639">
        <f>'Previous Trades Import_OMS Quer'!J5639</f>
        <v>0</v>
      </c>
      <c r="K5639">
        <f>'Previous Trades Import_OMS Quer'!K5639</f>
        <v>0</v>
      </c>
      <c r="L5639">
        <f>'Previous Trades Import_OMS Quer'!L5639</f>
        <v>0</v>
      </c>
      <c r="M5639">
        <f>'Previous Trades Import_OMS Quer'!M5639</f>
        <v>0</v>
      </c>
      <c r="N5639">
        <f>'Previous Trades Import_OMS Quer'!N5639</f>
        <v>0</v>
      </c>
      <c r="O5639" t="str">
        <f>CLEAN('Previous Trades Import_OMS Quer'!O5639)</f>
        <v/>
      </c>
      <c r="Q5639" s="25">
        <f t="shared" si="176"/>
        <v>0</v>
      </c>
      <c r="R5639" s="25" t="e">
        <f>VLOOKUP(O5639,'Currency Balance'!$O$3:$Q$32,3,0)</f>
        <v>#N/A</v>
      </c>
      <c r="S5639" t="e">
        <f t="shared" si="177"/>
        <v>#N/A</v>
      </c>
    </row>
    <row r="5640" spans="1:19">
      <c r="A5640">
        <f>'Previous Trades Import_OMS Quer'!A5640</f>
        <v>0</v>
      </c>
      <c r="B5640">
        <f>'Previous Trades Import_OMS Quer'!B5640</f>
        <v>0</v>
      </c>
      <c r="C5640" s="22">
        <f>'Previous Trades Import_OMS Quer'!C5640</f>
        <v>0</v>
      </c>
      <c r="D5640">
        <f>'Previous Trades Import_OMS Quer'!D5640</f>
        <v>0</v>
      </c>
      <c r="E5640" s="22">
        <f>'Previous Trades Import_OMS Quer'!E5640</f>
        <v>0</v>
      </c>
      <c r="F5640">
        <f>'Previous Trades Import_OMS Quer'!F5640</f>
        <v>0</v>
      </c>
      <c r="G5640">
        <f>'Previous Trades Import_OMS Quer'!G5640</f>
        <v>0</v>
      </c>
      <c r="H5640">
        <f>'Previous Trades Import_OMS Quer'!H5640</f>
        <v>0</v>
      </c>
      <c r="I5640">
        <f>'Previous Trades Import_OMS Quer'!I5640</f>
        <v>0</v>
      </c>
      <c r="J5640">
        <f>'Previous Trades Import_OMS Quer'!J5640</f>
        <v>0</v>
      </c>
      <c r="K5640">
        <f>'Previous Trades Import_OMS Quer'!K5640</f>
        <v>0</v>
      </c>
      <c r="L5640">
        <f>'Previous Trades Import_OMS Quer'!L5640</f>
        <v>0</v>
      </c>
      <c r="M5640">
        <f>'Previous Trades Import_OMS Quer'!M5640</f>
        <v>0</v>
      </c>
      <c r="N5640">
        <f>'Previous Trades Import_OMS Quer'!N5640</f>
        <v>0</v>
      </c>
      <c r="O5640" t="str">
        <f>CLEAN('Previous Trades Import_OMS Quer'!O5640)</f>
        <v/>
      </c>
      <c r="Q5640" s="25">
        <f t="shared" si="176"/>
        <v>0</v>
      </c>
      <c r="R5640" s="25" t="e">
        <f>VLOOKUP(O5640,'Currency Balance'!$O$3:$Q$32,3,0)</f>
        <v>#N/A</v>
      </c>
      <c r="S5640" t="e">
        <f t="shared" si="177"/>
        <v>#N/A</v>
      </c>
    </row>
    <row r="5641" spans="1:19">
      <c r="A5641">
        <f>'Previous Trades Import_OMS Quer'!A5641</f>
        <v>0</v>
      </c>
      <c r="B5641">
        <f>'Previous Trades Import_OMS Quer'!B5641</f>
        <v>0</v>
      </c>
      <c r="C5641" s="22">
        <f>'Previous Trades Import_OMS Quer'!C5641</f>
        <v>0</v>
      </c>
      <c r="D5641">
        <f>'Previous Trades Import_OMS Quer'!D5641</f>
        <v>0</v>
      </c>
      <c r="E5641" s="22">
        <f>'Previous Trades Import_OMS Quer'!E5641</f>
        <v>0</v>
      </c>
      <c r="F5641">
        <f>'Previous Trades Import_OMS Quer'!F5641</f>
        <v>0</v>
      </c>
      <c r="G5641">
        <f>'Previous Trades Import_OMS Quer'!G5641</f>
        <v>0</v>
      </c>
      <c r="H5641">
        <f>'Previous Trades Import_OMS Quer'!H5641</f>
        <v>0</v>
      </c>
      <c r="I5641">
        <f>'Previous Trades Import_OMS Quer'!I5641</f>
        <v>0</v>
      </c>
      <c r="J5641">
        <f>'Previous Trades Import_OMS Quer'!J5641</f>
        <v>0</v>
      </c>
      <c r="K5641">
        <f>'Previous Trades Import_OMS Quer'!K5641</f>
        <v>0</v>
      </c>
      <c r="L5641">
        <f>'Previous Trades Import_OMS Quer'!L5641</f>
        <v>0</v>
      </c>
      <c r="M5641">
        <f>'Previous Trades Import_OMS Quer'!M5641</f>
        <v>0</v>
      </c>
      <c r="N5641">
        <f>'Previous Trades Import_OMS Quer'!N5641</f>
        <v>0</v>
      </c>
      <c r="O5641" t="str">
        <f>CLEAN('Previous Trades Import_OMS Quer'!O5641)</f>
        <v/>
      </c>
      <c r="Q5641" s="25">
        <f t="shared" si="176"/>
        <v>0</v>
      </c>
      <c r="R5641" s="25" t="e">
        <f>VLOOKUP(O5641,'Currency Balance'!$O$3:$Q$32,3,0)</f>
        <v>#N/A</v>
      </c>
      <c r="S5641" t="e">
        <f t="shared" si="177"/>
        <v>#N/A</v>
      </c>
    </row>
    <row r="5642" spans="1:19">
      <c r="A5642">
        <f>'Previous Trades Import_OMS Quer'!A5642</f>
        <v>0</v>
      </c>
      <c r="B5642">
        <f>'Previous Trades Import_OMS Quer'!B5642</f>
        <v>0</v>
      </c>
      <c r="C5642" s="22">
        <f>'Previous Trades Import_OMS Quer'!C5642</f>
        <v>0</v>
      </c>
      <c r="D5642">
        <f>'Previous Trades Import_OMS Quer'!D5642</f>
        <v>0</v>
      </c>
      <c r="E5642" s="22">
        <f>'Previous Trades Import_OMS Quer'!E5642</f>
        <v>0</v>
      </c>
      <c r="F5642">
        <f>'Previous Trades Import_OMS Quer'!F5642</f>
        <v>0</v>
      </c>
      <c r="G5642">
        <f>'Previous Trades Import_OMS Quer'!G5642</f>
        <v>0</v>
      </c>
      <c r="H5642">
        <f>'Previous Trades Import_OMS Quer'!H5642</f>
        <v>0</v>
      </c>
      <c r="I5642">
        <f>'Previous Trades Import_OMS Quer'!I5642</f>
        <v>0</v>
      </c>
      <c r="J5642">
        <f>'Previous Trades Import_OMS Quer'!J5642</f>
        <v>0</v>
      </c>
      <c r="K5642">
        <f>'Previous Trades Import_OMS Quer'!K5642</f>
        <v>0</v>
      </c>
      <c r="L5642">
        <f>'Previous Trades Import_OMS Quer'!L5642</f>
        <v>0</v>
      </c>
      <c r="M5642">
        <f>'Previous Trades Import_OMS Quer'!M5642</f>
        <v>0</v>
      </c>
      <c r="N5642">
        <f>'Previous Trades Import_OMS Quer'!N5642</f>
        <v>0</v>
      </c>
      <c r="O5642" t="str">
        <f>CLEAN('Previous Trades Import_OMS Quer'!O5642)</f>
        <v/>
      </c>
      <c r="Q5642" s="25">
        <f t="shared" si="176"/>
        <v>0</v>
      </c>
      <c r="R5642" s="25" t="e">
        <f>VLOOKUP(O5642,'Currency Balance'!$O$3:$Q$32,3,0)</f>
        <v>#N/A</v>
      </c>
      <c r="S5642" t="e">
        <f t="shared" si="177"/>
        <v>#N/A</v>
      </c>
    </row>
    <row r="5643" spans="1:19">
      <c r="A5643">
        <f>'Previous Trades Import_OMS Quer'!A5643</f>
        <v>0</v>
      </c>
      <c r="B5643">
        <f>'Previous Trades Import_OMS Quer'!B5643</f>
        <v>0</v>
      </c>
      <c r="C5643" s="22">
        <f>'Previous Trades Import_OMS Quer'!C5643</f>
        <v>0</v>
      </c>
      <c r="D5643">
        <f>'Previous Trades Import_OMS Quer'!D5643</f>
        <v>0</v>
      </c>
      <c r="E5643" s="22">
        <f>'Previous Trades Import_OMS Quer'!E5643</f>
        <v>0</v>
      </c>
      <c r="F5643">
        <f>'Previous Trades Import_OMS Quer'!F5643</f>
        <v>0</v>
      </c>
      <c r="G5643">
        <f>'Previous Trades Import_OMS Quer'!G5643</f>
        <v>0</v>
      </c>
      <c r="H5643">
        <f>'Previous Trades Import_OMS Quer'!H5643</f>
        <v>0</v>
      </c>
      <c r="I5643">
        <f>'Previous Trades Import_OMS Quer'!I5643</f>
        <v>0</v>
      </c>
      <c r="J5643">
        <f>'Previous Trades Import_OMS Quer'!J5643</f>
        <v>0</v>
      </c>
      <c r="K5643">
        <f>'Previous Trades Import_OMS Quer'!K5643</f>
        <v>0</v>
      </c>
      <c r="L5643">
        <f>'Previous Trades Import_OMS Quer'!L5643</f>
        <v>0</v>
      </c>
      <c r="M5643">
        <f>'Previous Trades Import_OMS Quer'!M5643</f>
        <v>0</v>
      </c>
      <c r="N5643">
        <f>'Previous Trades Import_OMS Quer'!N5643</f>
        <v>0</v>
      </c>
      <c r="O5643" t="str">
        <f>CLEAN('Previous Trades Import_OMS Quer'!O5643)</f>
        <v/>
      </c>
      <c r="Q5643" s="25">
        <f t="shared" si="176"/>
        <v>0</v>
      </c>
      <c r="R5643" s="25" t="e">
        <f>VLOOKUP(O5643,'Currency Balance'!$O$3:$Q$32,3,0)</f>
        <v>#N/A</v>
      </c>
      <c r="S5643" t="e">
        <f t="shared" si="177"/>
        <v>#N/A</v>
      </c>
    </row>
    <row r="5644" spans="1:19">
      <c r="A5644">
        <f>'Previous Trades Import_OMS Quer'!A5644</f>
        <v>0</v>
      </c>
      <c r="B5644">
        <f>'Previous Trades Import_OMS Quer'!B5644</f>
        <v>0</v>
      </c>
      <c r="C5644" s="22">
        <f>'Previous Trades Import_OMS Quer'!C5644</f>
        <v>0</v>
      </c>
      <c r="D5644">
        <f>'Previous Trades Import_OMS Quer'!D5644</f>
        <v>0</v>
      </c>
      <c r="E5644" s="22">
        <f>'Previous Trades Import_OMS Quer'!E5644</f>
        <v>0</v>
      </c>
      <c r="F5644">
        <f>'Previous Trades Import_OMS Quer'!F5644</f>
        <v>0</v>
      </c>
      <c r="G5644">
        <f>'Previous Trades Import_OMS Quer'!G5644</f>
        <v>0</v>
      </c>
      <c r="H5644">
        <f>'Previous Trades Import_OMS Quer'!H5644</f>
        <v>0</v>
      </c>
      <c r="I5644">
        <f>'Previous Trades Import_OMS Quer'!I5644</f>
        <v>0</v>
      </c>
      <c r="J5644">
        <f>'Previous Trades Import_OMS Quer'!J5644</f>
        <v>0</v>
      </c>
      <c r="K5644">
        <f>'Previous Trades Import_OMS Quer'!K5644</f>
        <v>0</v>
      </c>
      <c r="L5644">
        <f>'Previous Trades Import_OMS Quer'!L5644</f>
        <v>0</v>
      </c>
      <c r="M5644">
        <f>'Previous Trades Import_OMS Quer'!M5644</f>
        <v>0</v>
      </c>
      <c r="N5644">
        <f>'Previous Trades Import_OMS Quer'!N5644</f>
        <v>0</v>
      </c>
      <c r="O5644" t="str">
        <f>CLEAN('Previous Trades Import_OMS Quer'!O5644)</f>
        <v/>
      </c>
      <c r="Q5644" s="25">
        <f t="shared" si="176"/>
        <v>0</v>
      </c>
      <c r="R5644" s="25" t="e">
        <f>VLOOKUP(O5644,'Currency Balance'!$O$3:$Q$32,3,0)</f>
        <v>#N/A</v>
      </c>
      <c r="S5644" t="e">
        <f t="shared" si="177"/>
        <v>#N/A</v>
      </c>
    </row>
    <row r="5645" spans="1:19">
      <c r="A5645">
        <f>'Previous Trades Import_OMS Quer'!A5645</f>
        <v>0</v>
      </c>
      <c r="B5645">
        <f>'Previous Trades Import_OMS Quer'!B5645</f>
        <v>0</v>
      </c>
      <c r="C5645" s="22">
        <f>'Previous Trades Import_OMS Quer'!C5645</f>
        <v>0</v>
      </c>
      <c r="D5645">
        <f>'Previous Trades Import_OMS Quer'!D5645</f>
        <v>0</v>
      </c>
      <c r="E5645" s="22">
        <f>'Previous Trades Import_OMS Quer'!E5645</f>
        <v>0</v>
      </c>
      <c r="F5645">
        <f>'Previous Trades Import_OMS Quer'!F5645</f>
        <v>0</v>
      </c>
      <c r="G5645">
        <f>'Previous Trades Import_OMS Quer'!G5645</f>
        <v>0</v>
      </c>
      <c r="H5645">
        <f>'Previous Trades Import_OMS Quer'!H5645</f>
        <v>0</v>
      </c>
      <c r="I5645">
        <f>'Previous Trades Import_OMS Quer'!I5645</f>
        <v>0</v>
      </c>
      <c r="J5645">
        <f>'Previous Trades Import_OMS Quer'!J5645</f>
        <v>0</v>
      </c>
      <c r="K5645">
        <f>'Previous Trades Import_OMS Quer'!K5645</f>
        <v>0</v>
      </c>
      <c r="L5645">
        <f>'Previous Trades Import_OMS Quer'!L5645</f>
        <v>0</v>
      </c>
      <c r="M5645">
        <f>'Previous Trades Import_OMS Quer'!M5645</f>
        <v>0</v>
      </c>
      <c r="N5645">
        <f>'Previous Trades Import_OMS Quer'!N5645</f>
        <v>0</v>
      </c>
      <c r="O5645" t="str">
        <f>CLEAN('Previous Trades Import_OMS Quer'!O5645)</f>
        <v/>
      </c>
      <c r="Q5645" s="25">
        <f t="shared" si="176"/>
        <v>0</v>
      </c>
      <c r="R5645" s="25" t="e">
        <f>VLOOKUP(O5645,'Currency Balance'!$O$3:$Q$32,3,0)</f>
        <v>#N/A</v>
      </c>
      <c r="S5645" t="e">
        <f t="shared" si="177"/>
        <v>#N/A</v>
      </c>
    </row>
    <row r="5646" spans="1:19">
      <c r="A5646">
        <f>'Previous Trades Import_OMS Quer'!A5646</f>
        <v>0</v>
      </c>
      <c r="B5646">
        <f>'Previous Trades Import_OMS Quer'!B5646</f>
        <v>0</v>
      </c>
      <c r="C5646" s="22">
        <f>'Previous Trades Import_OMS Quer'!C5646</f>
        <v>0</v>
      </c>
      <c r="D5646">
        <f>'Previous Trades Import_OMS Quer'!D5646</f>
        <v>0</v>
      </c>
      <c r="E5646" s="22">
        <f>'Previous Trades Import_OMS Quer'!E5646</f>
        <v>0</v>
      </c>
      <c r="F5646">
        <f>'Previous Trades Import_OMS Quer'!F5646</f>
        <v>0</v>
      </c>
      <c r="G5646">
        <f>'Previous Trades Import_OMS Quer'!G5646</f>
        <v>0</v>
      </c>
      <c r="H5646">
        <f>'Previous Trades Import_OMS Quer'!H5646</f>
        <v>0</v>
      </c>
      <c r="I5646">
        <f>'Previous Trades Import_OMS Quer'!I5646</f>
        <v>0</v>
      </c>
      <c r="J5646">
        <f>'Previous Trades Import_OMS Quer'!J5646</f>
        <v>0</v>
      </c>
      <c r="K5646">
        <f>'Previous Trades Import_OMS Quer'!K5646</f>
        <v>0</v>
      </c>
      <c r="L5646">
        <f>'Previous Trades Import_OMS Quer'!L5646</f>
        <v>0</v>
      </c>
      <c r="M5646">
        <f>'Previous Trades Import_OMS Quer'!M5646</f>
        <v>0</v>
      </c>
      <c r="N5646">
        <f>'Previous Trades Import_OMS Quer'!N5646</f>
        <v>0</v>
      </c>
      <c r="O5646" t="str">
        <f>CLEAN('Previous Trades Import_OMS Quer'!O5646)</f>
        <v/>
      </c>
      <c r="Q5646" s="25">
        <f t="shared" si="176"/>
        <v>0</v>
      </c>
      <c r="R5646" s="25" t="e">
        <f>VLOOKUP(O5646,'Currency Balance'!$O$3:$Q$32,3,0)</f>
        <v>#N/A</v>
      </c>
      <c r="S5646" t="e">
        <f t="shared" si="177"/>
        <v>#N/A</v>
      </c>
    </row>
    <row r="5647" spans="1:19">
      <c r="A5647">
        <f>'Previous Trades Import_OMS Quer'!A5647</f>
        <v>0</v>
      </c>
      <c r="B5647">
        <f>'Previous Trades Import_OMS Quer'!B5647</f>
        <v>0</v>
      </c>
      <c r="C5647" s="22">
        <f>'Previous Trades Import_OMS Quer'!C5647</f>
        <v>0</v>
      </c>
      <c r="D5647">
        <f>'Previous Trades Import_OMS Quer'!D5647</f>
        <v>0</v>
      </c>
      <c r="E5647" s="22">
        <f>'Previous Trades Import_OMS Quer'!E5647</f>
        <v>0</v>
      </c>
      <c r="F5647">
        <f>'Previous Trades Import_OMS Quer'!F5647</f>
        <v>0</v>
      </c>
      <c r="G5647">
        <f>'Previous Trades Import_OMS Quer'!G5647</f>
        <v>0</v>
      </c>
      <c r="H5647">
        <f>'Previous Trades Import_OMS Quer'!H5647</f>
        <v>0</v>
      </c>
      <c r="I5647">
        <f>'Previous Trades Import_OMS Quer'!I5647</f>
        <v>0</v>
      </c>
      <c r="J5647">
        <f>'Previous Trades Import_OMS Quer'!J5647</f>
        <v>0</v>
      </c>
      <c r="K5647">
        <f>'Previous Trades Import_OMS Quer'!K5647</f>
        <v>0</v>
      </c>
      <c r="L5647">
        <f>'Previous Trades Import_OMS Quer'!L5647</f>
        <v>0</v>
      </c>
      <c r="M5647">
        <f>'Previous Trades Import_OMS Quer'!M5647</f>
        <v>0</v>
      </c>
      <c r="N5647">
        <f>'Previous Trades Import_OMS Quer'!N5647</f>
        <v>0</v>
      </c>
      <c r="O5647" t="str">
        <f>CLEAN('Previous Trades Import_OMS Quer'!O5647)</f>
        <v/>
      </c>
      <c r="Q5647" s="25">
        <f t="shared" si="176"/>
        <v>0</v>
      </c>
      <c r="R5647" s="25" t="e">
        <f>VLOOKUP(O5647,'Currency Balance'!$O$3:$Q$32,3,0)</f>
        <v>#N/A</v>
      </c>
      <c r="S5647" t="e">
        <f t="shared" si="177"/>
        <v>#N/A</v>
      </c>
    </row>
    <row r="5648" spans="1:19">
      <c r="A5648">
        <f>'Previous Trades Import_OMS Quer'!A5648</f>
        <v>0</v>
      </c>
      <c r="B5648">
        <f>'Previous Trades Import_OMS Quer'!B5648</f>
        <v>0</v>
      </c>
      <c r="C5648" s="22">
        <f>'Previous Trades Import_OMS Quer'!C5648</f>
        <v>0</v>
      </c>
      <c r="D5648">
        <f>'Previous Trades Import_OMS Quer'!D5648</f>
        <v>0</v>
      </c>
      <c r="E5648" s="22">
        <f>'Previous Trades Import_OMS Quer'!E5648</f>
        <v>0</v>
      </c>
      <c r="F5648">
        <f>'Previous Trades Import_OMS Quer'!F5648</f>
        <v>0</v>
      </c>
      <c r="G5648">
        <f>'Previous Trades Import_OMS Quer'!G5648</f>
        <v>0</v>
      </c>
      <c r="H5648">
        <f>'Previous Trades Import_OMS Quer'!H5648</f>
        <v>0</v>
      </c>
      <c r="I5648">
        <f>'Previous Trades Import_OMS Quer'!I5648</f>
        <v>0</v>
      </c>
      <c r="J5648">
        <f>'Previous Trades Import_OMS Quer'!J5648</f>
        <v>0</v>
      </c>
      <c r="K5648">
        <f>'Previous Trades Import_OMS Quer'!K5648</f>
        <v>0</v>
      </c>
      <c r="L5648">
        <f>'Previous Trades Import_OMS Quer'!L5648</f>
        <v>0</v>
      </c>
      <c r="M5648">
        <f>'Previous Trades Import_OMS Quer'!M5648</f>
        <v>0</v>
      </c>
      <c r="N5648">
        <f>'Previous Trades Import_OMS Quer'!N5648</f>
        <v>0</v>
      </c>
      <c r="O5648" t="str">
        <f>CLEAN('Previous Trades Import_OMS Quer'!O5648)</f>
        <v/>
      </c>
      <c r="Q5648" s="25">
        <f t="shared" si="176"/>
        <v>0</v>
      </c>
      <c r="R5648" s="25" t="e">
        <f>VLOOKUP(O5648,'Currency Balance'!$O$3:$Q$32,3,0)</f>
        <v>#N/A</v>
      </c>
      <c r="S5648" t="e">
        <f t="shared" si="177"/>
        <v>#N/A</v>
      </c>
    </row>
    <row r="5649" spans="1:19">
      <c r="A5649">
        <f>'Previous Trades Import_OMS Quer'!A5649</f>
        <v>0</v>
      </c>
      <c r="B5649">
        <f>'Previous Trades Import_OMS Quer'!B5649</f>
        <v>0</v>
      </c>
      <c r="C5649" s="22">
        <f>'Previous Trades Import_OMS Quer'!C5649</f>
        <v>0</v>
      </c>
      <c r="D5649">
        <f>'Previous Trades Import_OMS Quer'!D5649</f>
        <v>0</v>
      </c>
      <c r="E5649" s="22">
        <f>'Previous Trades Import_OMS Quer'!E5649</f>
        <v>0</v>
      </c>
      <c r="F5649">
        <f>'Previous Trades Import_OMS Quer'!F5649</f>
        <v>0</v>
      </c>
      <c r="G5649">
        <f>'Previous Trades Import_OMS Quer'!G5649</f>
        <v>0</v>
      </c>
      <c r="H5649">
        <f>'Previous Trades Import_OMS Quer'!H5649</f>
        <v>0</v>
      </c>
      <c r="I5649">
        <f>'Previous Trades Import_OMS Quer'!I5649</f>
        <v>0</v>
      </c>
      <c r="J5649">
        <f>'Previous Trades Import_OMS Quer'!J5649</f>
        <v>0</v>
      </c>
      <c r="K5649">
        <f>'Previous Trades Import_OMS Quer'!K5649</f>
        <v>0</v>
      </c>
      <c r="L5649">
        <f>'Previous Trades Import_OMS Quer'!L5649</f>
        <v>0</v>
      </c>
      <c r="M5649">
        <f>'Previous Trades Import_OMS Quer'!M5649</f>
        <v>0</v>
      </c>
      <c r="N5649">
        <f>'Previous Trades Import_OMS Quer'!N5649</f>
        <v>0</v>
      </c>
      <c r="O5649" t="str">
        <f>CLEAN('Previous Trades Import_OMS Quer'!O5649)</f>
        <v/>
      </c>
      <c r="Q5649" s="25">
        <f t="shared" si="176"/>
        <v>0</v>
      </c>
      <c r="R5649" s="25" t="e">
        <f>VLOOKUP(O5649,'Currency Balance'!$O$3:$Q$32,3,0)</f>
        <v>#N/A</v>
      </c>
      <c r="S5649" t="e">
        <f t="shared" si="177"/>
        <v>#N/A</v>
      </c>
    </row>
    <row r="5650" spans="1:19">
      <c r="A5650">
        <f>'Previous Trades Import_OMS Quer'!A5650</f>
        <v>0</v>
      </c>
      <c r="B5650">
        <f>'Previous Trades Import_OMS Quer'!B5650</f>
        <v>0</v>
      </c>
      <c r="C5650" s="22">
        <f>'Previous Trades Import_OMS Quer'!C5650</f>
        <v>0</v>
      </c>
      <c r="D5650">
        <f>'Previous Trades Import_OMS Quer'!D5650</f>
        <v>0</v>
      </c>
      <c r="E5650" s="22">
        <f>'Previous Trades Import_OMS Quer'!E5650</f>
        <v>0</v>
      </c>
      <c r="F5650">
        <f>'Previous Trades Import_OMS Quer'!F5650</f>
        <v>0</v>
      </c>
      <c r="G5650">
        <f>'Previous Trades Import_OMS Quer'!G5650</f>
        <v>0</v>
      </c>
      <c r="H5650">
        <f>'Previous Trades Import_OMS Quer'!H5650</f>
        <v>0</v>
      </c>
      <c r="I5650">
        <f>'Previous Trades Import_OMS Quer'!I5650</f>
        <v>0</v>
      </c>
      <c r="J5650">
        <f>'Previous Trades Import_OMS Quer'!J5650</f>
        <v>0</v>
      </c>
      <c r="K5650">
        <f>'Previous Trades Import_OMS Quer'!K5650</f>
        <v>0</v>
      </c>
      <c r="L5650">
        <f>'Previous Trades Import_OMS Quer'!L5650</f>
        <v>0</v>
      </c>
      <c r="M5650">
        <f>'Previous Trades Import_OMS Quer'!M5650</f>
        <v>0</v>
      </c>
      <c r="N5650">
        <f>'Previous Trades Import_OMS Quer'!N5650</f>
        <v>0</v>
      </c>
      <c r="O5650" t="str">
        <f>CLEAN('Previous Trades Import_OMS Quer'!O5650)</f>
        <v/>
      </c>
      <c r="Q5650" s="25">
        <f t="shared" si="176"/>
        <v>0</v>
      </c>
      <c r="R5650" s="25" t="e">
        <f>VLOOKUP(O5650,'Currency Balance'!$O$3:$Q$32,3,0)</f>
        <v>#N/A</v>
      </c>
      <c r="S5650" t="e">
        <f t="shared" si="177"/>
        <v>#N/A</v>
      </c>
    </row>
    <row r="5651" spans="1:19">
      <c r="A5651">
        <f>'Previous Trades Import_OMS Quer'!A5651</f>
        <v>0</v>
      </c>
      <c r="B5651">
        <f>'Previous Trades Import_OMS Quer'!B5651</f>
        <v>0</v>
      </c>
      <c r="C5651" s="22">
        <f>'Previous Trades Import_OMS Quer'!C5651</f>
        <v>0</v>
      </c>
      <c r="D5651">
        <f>'Previous Trades Import_OMS Quer'!D5651</f>
        <v>0</v>
      </c>
      <c r="E5651" s="22">
        <f>'Previous Trades Import_OMS Quer'!E5651</f>
        <v>0</v>
      </c>
      <c r="F5651">
        <f>'Previous Trades Import_OMS Quer'!F5651</f>
        <v>0</v>
      </c>
      <c r="G5651">
        <f>'Previous Trades Import_OMS Quer'!G5651</f>
        <v>0</v>
      </c>
      <c r="H5651">
        <f>'Previous Trades Import_OMS Quer'!H5651</f>
        <v>0</v>
      </c>
      <c r="I5651">
        <f>'Previous Trades Import_OMS Quer'!I5651</f>
        <v>0</v>
      </c>
      <c r="J5651">
        <f>'Previous Trades Import_OMS Quer'!J5651</f>
        <v>0</v>
      </c>
      <c r="K5651">
        <f>'Previous Trades Import_OMS Quer'!K5651</f>
        <v>0</v>
      </c>
      <c r="L5651">
        <f>'Previous Trades Import_OMS Quer'!L5651</f>
        <v>0</v>
      </c>
      <c r="M5651">
        <f>'Previous Trades Import_OMS Quer'!M5651</f>
        <v>0</v>
      </c>
      <c r="N5651">
        <f>'Previous Trades Import_OMS Quer'!N5651</f>
        <v>0</v>
      </c>
      <c r="O5651" t="str">
        <f>CLEAN('Previous Trades Import_OMS Quer'!O5651)</f>
        <v/>
      </c>
      <c r="Q5651" s="25">
        <f t="shared" si="176"/>
        <v>0</v>
      </c>
      <c r="R5651" s="25" t="e">
        <f>VLOOKUP(O5651,'Currency Balance'!$O$3:$Q$32,3,0)</f>
        <v>#N/A</v>
      </c>
      <c r="S5651" t="e">
        <f t="shared" si="177"/>
        <v>#N/A</v>
      </c>
    </row>
    <row r="5652" spans="1:19">
      <c r="A5652">
        <f>'Previous Trades Import_OMS Quer'!A5652</f>
        <v>0</v>
      </c>
      <c r="B5652">
        <f>'Previous Trades Import_OMS Quer'!B5652</f>
        <v>0</v>
      </c>
      <c r="C5652" s="22">
        <f>'Previous Trades Import_OMS Quer'!C5652</f>
        <v>0</v>
      </c>
      <c r="D5652">
        <f>'Previous Trades Import_OMS Quer'!D5652</f>
        <v>0</v>
      </c>
      <c r="E5652" s="22">
        <f>'Previous Trades Import_OMS Quer'!E5652</f>
        <v>0</v>
      </c>
      <c r="F5652">
        <f>'Previous Trades Import_OMS Quer'!F5652</f>
        <v>0</v>
      </c>
      <c r="G5652">
        <f>'Previous Trades Import_OMS Quer'!G5652</f>
        <v>0</v>
      </c>
      <c r="H5652">
        <f>'Previous Trades Import_OMS Quer'!H5652</f>
        <v>0</v>
      </c>
      <c r="I5652">
        <f>'Previous Trades Import_OMS Quer'!I5652</f>
        <v>0</v>
      </c>
      <c r="J5652">
        <f>'Previous Trades Import_OMS Quer'!J5652</f>
        <v>0</v>
      </c>
      <c r="K5652">
        <f>'Previous Trades Import_OMS Quer'!K5652</f>
        <v>0</v>
      </c>
      <c r="L5652">
        <f>'Previous Trades Import_OMS Quer'!L5652</f>
        <v>0</v>
      </c>
      <c r="M5652">
        <f>'Previous Trades Import_OMS Quer'!M5652</f>
        <v>0</v>
      </c>
      <c r="N5652">
        <f>'Previous Trades Import_OMS Quer'!N5652</f>
        <v>0</v>
      </c>
      <c r="O5652" t="str">
        <f>CLEAN('Previous Trades Import_OMS Quer'!O5652)</f>
        <v/>
      </c>
      <c r="Q5652" s="25">
        <f t="shared" si="176"/>
        <v>0</v>
      </c>
      <c r="R5652" s="25" t="e">
        <f>VLOOKUP(O5652,'Currency Balance'!$O$3:$Q$32,3,0)</f>
        <v>#N/A</v>
      </c>
      <c r="S5652" t="e">
        <f t="shared" si="177"/>
        <v>#N/A</v>
      </c>
    </row>
    <row r="5653" spans="1:19">
      <c r="A5653">
        <f>'Previous Trades Import_OMS Quer'!A5653</f>
        <v>0</v>
      </c>
      <c r="B5653">
        <f>'Previous Trades Import_OMS Quer'!B5653</f>
        <v>0</v>
      </c>
      <c r="C5653" s="22">
        <f>'Previous Trades Import_OMS Quer'!C5653</f>
        <v>0</v>
      </c>
      <c r="D5653">
        <f>'Previous Trades Import_OMS Quer'!D5653</f>
        <v>0</v>
      </c>
      <c r="E5653" s="22">
        <f>'Previous Trades Import_OMS Quer'!E5653</f>
        <v>0</v>
      </c>
      <c r="F5653">
        <f>'Previous Trades Import_OMS Quer'!F5653</f>
        <v>0</v>
      </c>
      <c r="G5653">
        <f>'Previous Trades Import_OMS Quer'!G5653</f>
        <v>0</v>
      </c>
      <c r="H5653">
        <f>'Previous Trades Import_OMS Quer'!H5653</f>
        <v>0</v>
      </c>
      <c r="I5653">
        <f>'Previous Trades Import_OMS Quer'!I5653</f>
        <v>0</v>
      </c>
      <c r="J5653">
        <f>'Previous Trades Import_OMS Quer'!J5653</f>
        <v>0</v>
      </c>
      <c r="K5653">
        <f>'Previous Trades Import_OMS Quer'!K5653</f>
        <v>0</v>
      </c>
      <c r="L5653">
        <f>'Previous Trades Import_OMS Quer'!L5653</f>
        <v>0</v>
      </c>
      <c r="M5653">
        <f>'Previous Trades Import_OMS Quer'!M5653</f>
        <v>0</v>
      </c>
      <c r="N5653">
        <f>'Previous Trades Import_OMS Quer'!N5653</f>
        <v>0</v>
      </c>
      <c r="O5653" t="str">
        <f>CLEAN('Previous Trades Import_OMS Quer'!O5653)</f>
        <v/>
      </c>
      <c r="Q5653" s="25">
        <f t="shared" si="176"/>
        <v>0</v>
      </c>
      <c r="R5653" s="25" t="e">
        <f>VLOOKUP(O5653,'Currency Balance'!$O$3:$Q$32,3,0)</f>
        <v>#N/A</v>
      </c>
      <c r="S5653" t="e">
        <f t="shared" si="177"/>
        <v>#N/A</v>
      </c>
    </row>
    <row r="5654" spans="1:19">
      <c r="A5654">
        <f>'Previous Trades Import_OMS Quer'!A5654</f>
        <v>0</v>
      </c>
      <c r="B5654">
        <f>'Previous Trades Import_OMS Quer'!B5654</f>
        <v>0</v>
      </c>
      <c r="C5654" s="22">
        <f>'Previous Trades Import_OMS Quer'!C5654</f>
        <v>0</v>
      </c>
      <c r="D5654">
        <f>'Previous Trades Import_OMS Quer'!D5654</f>
        <v>0</v>
      </c>
      <c r="E5654" s="22">
        <f>'Previous Trades Import_OMS Quer'!E5654</f>
        <v>0</v>
      </c>
      <c r="F5654">
        <f>'Previous Trades Import_OMS Quer'!F5654</f>
        <v>0</v>
      </c>
      <c r="G5654">
        <f>'Previous Trades Import_OMS Quer'!G5654</f>
        <v>0</v>
      </c>
      <c r="H5654">
        <f>'Previous Trades Import_OMS Quer'!H5654</f>
        <v>0</v>
      </c>
      <c r="I5654">
        <f>'Previous Trades Import_OMS Quer'!I5654</f>
        <v>0</v>
      </c>
      <c r="J5654">
        <f>'Previous Trades Import_OMS Quer'!J5654</f>
        <v>0</v>
      </c>
      <c r="K5654">
        <f>'Previous Trades Import_OMS Quer'!K5654</f>
        <v>0</v>
      </c>
      <c r="L5654">
        <f>'Previous Trades Import_OMS Quer'!L5654</f>
        <v>0</v>
      </c>
      <c r="M5654">
        <f>'Previous Trades Import_OMS Quer'!M5654</f>
        <v>0</v>
      </c>
      <c r="N5654">
        <f>'Previous Trades Import_OMS Quer'!N5654</f>
        <v>0</v>
      </c>
      <c r="O5654" t="str">
        <f>CLEAN('Previous Trades Import_OMS Quer'!O5654)</f>
        <v/>
      </c>
      <c r="Q5654" s="25">
        <f t="shared" si="176"/>
        <v>0</v>
      </c>
      <c r="R5654" s="25" t="e">
        <f>VLOOKUP(O5654,'Currency Balance'!$O$3:$Q$32,3,0)</f>
        <v>#N/A</v>
      </c>
      <c r="S5654" t="e">
        <f t="shared" si="177"/>
        <v>#N/A</v>
      </c>
    </row>
    <row r="5655" spans="1:19">
      <c r="A5655">
        <f>'Previous Trades Import_OMS Quer'!A5655</f>
        <v>0</v>
      </c>
      <c r="B5655">
        <f>'Previous Trades Import_OMS Quer'!B5655</f>
        <v>0</v>
      </c>
      <c r="C5655" s="22">
        <f>'Previous Trades Import_OMS Quer'!C5655</f>
        <v>0</v>
      </c>
      <c r="D5655">
        <f>'Previous Trades Import_OMS Quer'!D5655</f>
        <v>0</v>
      </c>
      <c r="E5655" s="22">
        <f>'Previous Trades Import_OMS Quer'!E5655</f>
        <v>0</v>
      </c>
      <c r="F5655">
        <f>'Previous Trades Import_OMS Quer'!F5655</f>
        <v>0</v>
      </c>
      <c r="G5655">
        <f>'Previous Trades Import_OMS Quer'!G5655</f>
        <v>0</v>
      </c>
      <c r="H5655">
        <f>'Previous Trades Import_OMS Quer'!H5655</f>
        <v>0</v>
      </c>
      <c r="I5655">
        <f>'Previous Trades Import_OMS Quer'!I5655</f>
        <v>0</v>
      </c>
      <c r="J5655">
        <f>'Previous Trades Import_OMS Quer'!J5655</f>
        <v>0</v>
      </c>
      <c r="K5655">
        <f>'Previous Trades Import_OMS Quer'!K5655</f>
        <v>0</v>
      </c>
      <c r="L5655">
        <f>'Previous Trades Import_OMS Quer'!L5655</f>
        <v>0</v>
      </c>
      <c r="M5655">
        <f>'Previous Trades Import_OMS Quer'!M5655</f>
        <v>0</v>
      </c>
      <c r="N5655">
        <f>'Previous Trades Import_OMS Quer'!N5655</f>
        <v>0</v>
      </c>
      <c r="O5655" t="str">
        <f>CLEAN('Previous Trades Import_OMS Quer'!O5655)</f>
        <v/>
      </c>
      <c r="Q5655" s="25">
        <f t="shared" si="176"/>
        <v>0</v>
      </c>
      <c r="R5655" s="25" t="e">
        <f>VLOOKUP(O5655,'Currency Balance'!$O$3:$Q$32,3,0)</f>
        <v>#N/A</v>
      </c>
      <c r="S5655" t="e">
        <f t="shared" si="177"/>
        <v>#N/A</v>
      </c>
    </row>
    <row r="5656" spans="1:19">
      <c r="A5656">
        <f>'Previous Trades Import_OMS Quer'!A5656</f>
        <v>0</v>
      </c>
      <c r="B5656">
        <f>'Previous Trades Import_OMS Quer'!B5656</f>
        <v>0</v>
      </c>
      <c r="C5656" s="22">
        <f>'Previous Trades Import_OMS Quer'!C5656</f>
        <v>0</v>
      </c>
      <c r="D5656">
        <f>'Previous Trades Import_OMS Quer'!D5656</f>
        <v>0</v>
      </c>
      <c r="E5656" s="22">
        <f>'Previous Trades Import_OMS Quer'!E5656</f>
        <v>0</v>
      </c>
      <c r="F5656">
        <f>'Previous Trades Import_OMS Quer'!F5656</f>
        <v>0</v>
      </c>
      <c r="G5656">
        <f>'Previous Trades Import_OMS Quer'!G5656</f>
        <v>0</v>
      </c>
      <c r="H5656">
        <f>'Previous Trades Import_OMS Quer'!H5656</f>
        <v>0</v>
      </c>
      <c r="I5656">
        <f>'Previous Trades Import_OMS Quer'!I5656</f>
        <v>0</v>
      </c>
      <c r="J5656">
        <f>'Previous Trades Import_OMS Quer'!J5656</f>
        <v>0</v>
      </c>
      <c r="K5656">
        <f>'Previous Trades Import_OMS Quer'!K5656</f>
        <v>0</v>
      </c>
      <c r="L5656">
        <f>'Previous Trades Import_OMS Quer'!L5656</f>
        <v>0</v>
      </c>
      <c r="M5656">
        <f>'Previous Trades Import_OMS Quer'!M5656</f>
        <v>0</v>
      </c>
      <c r="N5656">
        <f>'Previous Trades Import_OMS Quer'!N5656</f>
        <v>0</v>
      </c>
      <c r="O5656" t="str">
        <f>CLEAN('Previous Trades Import_OMS Quer'!O5656)</f>
        <v/>
      </c>
      <c r="Q5656" s="25">
        <f t="shared" si="176"/>
        <v>0</v>
      </c>
      <c r="R5656" s="25" t="e">
        <f>VLOOKUP(O5656,'Currency Balance'!$O$3:$Q$32,3,0)</f>
        <v>#N/A</v>
      </c>
      <c r="S5656" t="e">
        <f t="shared" si="177"/>
        <v>#N/A</v>
      </c>
    </row>
    <row r="5657" spans="1:19">
      <c r="A5657">
        <f>'Previous Trades Import_OMS Quer'!A5657</f>
        <v>0</v>
      </c>
      <c r="B5657">
        <f>'Previous Trades Import_OMS Quer'!B5657</f>
        <v>0</v>
      </c>
      <c r="C5657" s="22">
        <f>'Previous Trades Import_OMS Quer'!C5657</f>
        <v>0</v>
      </c>
      <c r="D5657">
        <f>'Previous Trades Import_OMS Quer'!D5657</f>
        <v>0</v>
      </c>
      <c r="E5657" s="22">
        <f>'Previous Trades Import_OMS Quer'!E5657</f>
        <v>0</v>
      </c>
      <c r="F5657">
        <f>'Previous Trades Import_OMS Quer'!F5657</f>
        <v>0</v>
      </c>
      <c r="G5657">
        <f>'Previous Trades Import_OMS Quer'!G5657</f>
        <v>0</v>
      </c>
      <c r="H5657">
        <f>'Previous Trades Import_OMS Quer'!H5657</f>
        <v>0</v>
      </c>
      <c r="I5657">
        <f>'Previous Trades Import_OMS Quer'!I5657</f>
        <v>0</v>
      </c>
      <c r="J5657">
        <f>'Previous Trades Import_OMS Quer'!J5657</f>
        <v>0</v>
      </c>
      <c r="K5657">
        <f>'Previous Trades Import_OMS Quer'!K5657</f>
        <v>0</v>
      </c>
      <c r="L5657">
        <f>'Previous Trades Import_OMS Quer'!L5657</f>
        <v>0</v>
      </c>
      <c r="M5657">
        <f>'Previous Trades Import_OMS Quer'!M5657</f>
        <v>0</v>
      </c>
      <c r="N5657">
        <f>'Previous Trades Import_OMS Quer'!N5657</f>
        <v>0</v>
      </c>
      <c r="O5657" t="str">
        <f>CLEAN('Previous Trades Import_OMS Quer'!O5657)</f>
        <v/>
      </c>
      <c r="Q5657" s="25">
        <f t="shared" si="176"/>
        <v>0</v>
      </c>
      <c r="R5657" s="25" t="e">
        <f>VLOOKUP(O5657,'Currency Balance'!$O$3:$Q$32,3,0)</f>
        <v>#N/A</v>
      </c>
      <c r="S5657" t="e">
        <f t="shared" si="177"/>
        <v>#N/A</v>
      </c>
    </row>
    <row r="5658" spans="1:19">
      <c r="A5658">
        <f>'Previous Trades Import_OMS Quer'!A5658</f>
        <v>0</v>
      </c>
      <c r="B5658">
        <f>'Previous Trades Import_OMS Quer'!B5658</f>
        <v>0</v>
      </c>
      <c r="C5658" s="22">
        <f>'Previous Trades Import_OMS Quer'!C5658</f>
        <v>0</v>
      </c>
      <c r="D5658">
        <f>'Previous Trades Import_OMS Quer'!D5658</f>
        <v>0</v>
      </c>
      <c r="E5658" s="22">
        <f>'Previous Trades Import_OMS Quer'!E5658</f>
        <v>0</v>
      </c>
      <c r="F5658">
        <f>'Previous Trades Import_OMS Quer'!F5658</f>
        <v>0</v>
      </c>
      <c r="G5658">
        <f>'Previous Trades Import_OMS Quer'!G5658</f>
        <v>0</v>
      </c>
      <c r="H5658">
        <f>'Previous Trades Import_OMS Quer'!H5658</f>
        <v>0</v>
      </c>
      <c r="I5658">
        <f>'Previous Trades Import_OMS Quer'!I5658</f>
        <v>0</v>
      </c>
      <c r="J5658">
        <f>'Previous Trades Import_OMS Quer'!J5658</f>
        <v>0</v>
      </c>
      <c r="K5658">
        <f>'Previous Trades Import_OMS Quer'!K5658</f>
        <v>0</v>
      </c>
      <c r="L5658">
        <f>'Previous Trades Import_OMS Quer'!L5658</f>
        <v>0</v>
      </c>
      <c r="M5658">
        <f>'Previous Trades Import_OMS Quer'!M5658</f>
        <v>0</v>
      </c>
      <c r="N5658">
        <f>'Previous Trades Import_OMS Quer'!N5658</f>
        <v>0</v>
      </c>
      <c r="O5658" t="str">
        <f>CLEAN('Previous Trades Import_OMS Quer'!O5658)</f>
        <v/>
      </c>
      <c r="Q5658" s="25">
        <f t="shared" si="176"/>
        <v>0</v>
      </c>
      <c r="R5658" s="25" t="e">
        <f>VLOOKUP(O5658,'Currency Balance'!$O$3:$Q$32,3,0)</f>
        <v>#N/A</v>
      </c>
      <c r="S5658" t="e">
        <f t="shared" si="177"/>
        <v>#N/A</v>
      </c>
    </row>
    <row r="5659" spans="1:19">
      <c r="A5659">
        <f>'Previous Trades Import_OMS Quer'!A5659</f>
        <v>0</v>
      </c>
      <c r="B5659">
        <f>'Previous Trades Import_OMS Quer'!B5659</f>
        <v>0</v>
      </c>
      <c r="C5659" s="22">
        <f>'Previous Trades Import_OMS Quer'!C5659</f>
        <v>0</v>
      </c>
      <c r="D5659">
        <f>'Previous Trades Import_OMS Quer'!D5659</f>
        <v>0</v>
      </c>
      <c r="E5659" s="22">
        <f>'Previous Trades Import_OMS Quer'!E5659</f>
        <v>0</v>
      </c>
      <c r="F5659">
        <f>'Previous Trades Import_OMS Quer'!F5659</f>
        <v>0</v>
      </c>
      <c r="G5659">
        <f>'Previous Trades Import_OMS Quer'!G5659</f>
        <v>0</v>
      </c>
      <c r="H5659">
        <f>'Previous Trades Import_OMS Quer'!H5659</f>
        <v>0</v>
      </c>
      <c r="I5659">
        <f>'Previous Trades Import_OMS Quer'!I5659</f>
        <v>0</v>
      </c>
      <c r="J5659">
        <f>'Previous Trades Import_OMS Quer'!J5659</f>
        <v>0</v>
      </c>
      <c r="K5659">
        <f>'Previous Trades Import_OMS Quer'!K5659</f>
        <v>0</v>
      </c>
      <c r="L5659">
        <f>'Previous Trades Import_OMS Quer'!L5659</f>
        <v>0</v>
      </c>
      <c r="M5659">
        <f>'Previous Trades Import_OMS Quer'!M5659</f>
        <v>0</v>
      </c>
      <c r="N5659">
        <f>'Previous Trades Import_OMS Quer'!N5659</f>
        <v>0</v>
      </c>
      <c r="O5659" t="str">
        <f>CLEAN('Previous Trades Import_OMS Quer'!O5659)</f>
        <v/>
      </c>
      <c r="Q5659" s="25">
        <f t="shared" si="176"/>
        <v>0</v>
      </c>
      <c r="R5659" s="25" t="e">
        <f>VLOOKUP(O5659,'Currency Balance'!$O$3:$Q$32,3,0)</f>
        <v>#N/A</v>
      </c>
      <c r="S5659" t="e">
        <f t="shared" si="177"/>
        <v>#N/A</v>
      </c>
    </row>
    <row r="5660" spans="1:19">
      <c r="A5660">
        <f>'Previous Trades Import_OMS Quer'!A5660</f>
        <v>0</v>
      </c>
      <c r="B5660">
        <f>'Previous Trades Import_OMS Quer'!B5660</f>
        <v>0</v>
      </c>
      <c r="C5660" s="22">
        <f>'Previous Trades Import_OMS Quer'!C5660</f>
        <v>0</v>
      </c>
      <c r="D5660">
        <f>'Previous Trades Import_OMS Quer'!D5660</f>
        <v>0</v>
      </c>
      <c r="E5660" s="22">
        <f>'Previous Trades Import_OMS Quer'!E5660</f>
        <v>0</v>
      </c>
      <c r="F5660">
        <f>'Previous Trades Import_OMS Quer'!F5660</f>
        <v>0</v>
      </c>
      <c r="G5660">
        <f>'Previous Trades Import_OMS Quer'!G5660</f>
        <v>0</v>
      </c>
      <c r="H5660">
        <f>'Previous Trades Import_OMS Quer'!H5660</f>
        <v>0</v>
      </c>
      <c r="I5660">
        <f>'Previous Trades Import_OMS Quer'!I5660</f>
        <v>0</v>
      </c>
      <c r="J5660">
        <f>'Previous Trades Import_OMS Quer'!J5660</f>
        <v>0</v>
      </c>
      <c r="K5660">
        <f>'Previous Trades Import_OMS Quer'!K5660</f>
        <v>0</v>
      </c>
      <c r="L5660">
        <f>'Previous Trades Import_OMS Quer'!L5660</f>
        <v>0</v>
      </c>
      <c r="M5660">
        <f>'Previous Trades Import_OMS Quer'!M5660</f>
        <v>0</v>
      </c>
      <c r="N5660">
        <f>'Previous Trades Import_OMS Quer'!N5660</f>
        <v>0</v>
      </c>
      <c r="O5660" t="str">
        <f>CLEAN('Previous Trades Import_OMS Quer'!O5660)</f>
        <v/>
      </c>
      <c r="Q5660" s="25">
        <f t="shared" si="176"/>
        <v>0</v>
      </c>
      <c r="R5660" s="25" t="e">
        <f>VLOOKUP(O5660,'Currency Balance'!$O$3:$Q$32,3,0)</f>
        <v>#N/A</v>
      </c>
      <c r="S5660" t="e">
        <f t="shared" si="177"/>
        <v>#N/A</v>
      </c>
    </row>
    <row r="5661" spans="1:19">
      <c r="A5661">
        <f>'Previous Trades Import_OMS Quer'!A5661</f>
        <v>0</v>
      </c>
      <c r="B5661">
        <f>'Previous Trades Import_OMS Quer'!B5661</f>
        <v>0</v>
      </c>
      <c r="C5661" s="22">
        <f>'Previous Trades Import_OMS Quer'!C5661</f>
        <v>0</v>
      </c>
      <c r="D5661">
        <f>'Previous Trades Import_OMS Quer'!D5661</f>
        <v>0</v>
      </c>
      <c r="E5661" s="22">
        <f>'Previous Trades Import_OMS Quer'!E5661</f>
        <v>0</v>
      </c>
      <c r="F5661">
        <f>'Previous Trades Import_OMS Quer'!F5661</f>
        <v>0</v>
      </c>
      <c r="G5661">
        <f>'Previous Trades Import_OMS Quer'!G5661</f>
        <v>0</v>
      </c>
      <c r="H5661">
        <f>'Previous Trades Import_OMS Quer'!H5661</f>
        <v>0</v>
      </c>
      <c r="I5661">
        <f>'Previous Trades Import_OMS Quer'!I5661</f>
        <v>0</v>
      </c>
      <c r="J5661">
        <f>'Previous Trades Import_OMS Quer'!J5661</f>
        <v>0</v>
      </c>
      <c r="K5661">
        <f>'Previous Trades Import_OMS Quer'!K5661</f>
        <v>0</v>
      </c>
      <c r="L5661">
        <f>'Previous Trades Import_OMS Quer'!L5661</f>
        <v>0</v>
      </c>
      <c r="M5661">
        <f>'Previous Trades Import_OMS Quer'!M5661</f>
        <v>0</v>
      </c>
      <c r="N5661">
        <f>'Previous Trades Import_OMS Quer'!N5661</f>
        <v>0</v>
      </c>
      <c r="O5661" t="str">
        <f>CLEAN('Previous Trades Import_OMS Quer'!O5661)</f>
        <v/>
      </c>
      <c r="Q5661" s="25">
        <f t="shared" si="176"/>
        <v>0</v>
      </c>
      <c r="R5661" s="25" t="e">
        <f>VLOOKUP(O5661,'Currency Balance'!$O$3:$Q$32,3,0)</f>
        <v>#N/A</v>
      </c>
      <c r="S5661" t="e">
        <f t="shared" si="177"/>
        <v>#N/A</v>
      </c>
    </row>
    <row r="5662" spans="1:19">
      <c r="A5662">
        <f>'Previous Trades Import_OMS Quer'!A5662</f>
        <v>0</v>
      </c>
      <c r="B5662">
        <f>'Previous Trades Import_OMS Quer'!B5662</f>
        <v>0</v>
      </c>
      <c r="C5662" s="22">
        <f>'Previous Trades Import_OMS Quer'!C5662</f>
        <v>0</v>
      </c>
      <c r="D5662">
        <f>'Previous Trades Import_OMS Quer'!D5662</f>
        <v>0</v>
      </c>
      <c r="E5662" s="22">
        <f>'Previous Trades Import_OMS Quer'!E5662</f>
        <v>0</v>
      </c>
      <c r="F5662">
        <f>'Previous Trades Import_OMS Quer'!F5662</f>
        <v>0</v>
      </c>
      <c r="G5662">
        <f>'Previous Trades Import_OMS Quer'!G5662</f>
        <v>0</v>
      </c>
      <c r="H5662">
        <f>'Previous Trades Import_OMS Quer'!H5662</f>
        <v>0</v>
      </c>
      <c r="I5662">
        <f>'Previous Trades Import_OMS Quer'!I5662</f>
        <v>0</v>
      </c>
      <c r="J5662">
        <f>'Previous Trades Import_OMS Quer'!J5662</f>
        <v>0</v>
      </c>
      <c r="K5662">
        <f>'Previous Trades Import_OMS Quer'!K5662</f>
        <v>0</v>
      </c>
      <c r="L5662">
        <f>'Previous Trades Import_OMS Quer'!L5662</f>
        <v>0</v>
      </c>
      <c r="M5662">
        <f>'Previous Trades Import_OMS Quer'!M5662</f>
        <v>0</v>
      </c>
      <c r="N5662">
        <f>'Previous Trades Import_OMS Quer'!N5662</f>
        <v>0</v>
      </c>
      <c r="O5662" t="str">
        <f>CLEAN('Previous Trades Import_OMS Quer'!O5662)</f>
        <v/>
      </c>
      <c r="Q5662" s="25">
        <f t="shared" si="176"/>
        <v>0</v>
      </c>
      <c r="R5662" s="25" t="e">
        <f>VLOOKUP(O5662,'Currency Balance'!$O$3:$Q$32,3,0)</f>
        <v>#N/A</v>
      </c>
      <c r="S5662" t="e">
        <f t="shared" si="177"/>
        <v>#N/A</v>
      </c>
    </row>
    <row r="5663" spans="1:19">
      <c r="A5663">
        <f>'Previous Trades Import_OMS Quer'!A5663</f>
        <v>0</v>
      </c>
      <c r="B5663">
        <f>'Previous Trades Import_OMS Quer'!B5663</f>
        <v>0</v>
      </c>
      <c r="C5663" s="22">
        <f>'Previous Trades Import_OMS Quer'!C5663</f>
        <v>0</v>
      </c>
      <c r="D5663">
        <f>'Previous Trades Import_OMS Quer'!D5663</f>
        <v>0</v>
      </c>
      <c r="E5663" s="22">
        <f>'Previous Trades Import_OMS Quer'!E5663</f>
        <v>0</v>
      </c>
      <c r="F5663">
        <f>'Previous Trades Import_OMS Quer'!F5663</f>
        <v>0</v>
      </c>
      <c r="G5663">
        <f>'Previous Trades Import_OMS Quer'!G5663</f>
        <v>0</v>
      </c>
      <c r="H5663">
        <f>'Previous Trades Import_OMS Quer'!H5663</f>
        <v>0</v>
      </c>
      <c r="I5663">
        <f>'Previous Trades Import_OMS Quer'!I5663</f>
        <v>0</v>
      </c>
      <c r="J5663">
        <f>'Previous Trades Import_OMS Quer'!J5663</f>
        <v>0</v>
      </c>
      <c r="K5663">
        <f>'Previous Trades Import_OMS Quer'!K5663</f>
        <v>0</v>
      </c>
      <c r="L5663">
        <f>'Previous Trades Import_OMS Quer'!L5663</f>
        <v>0</v>
      </c>
      <c r="M5663">
        <f>'Previous Trades Import_OMS Quer'!M5663</f>
        <v>0</v>
      </c>
      <c r="N5663">
        <f>'Previous Trades Import_OMS Quer'!N5663</f>
        <v>0</v>
      </c>
      <c r="O5663" t="str">
        <f>CLEAN('Previous Trades Import_OMS Quer'!O5663)</f>
        <v/>
      </c>
      <c r="Q5663" s="25">
        <f t="shared" si="176"/>
        <v>0</v>
      </c>
      <c r="R5663" s="25" t="e">
        <f>VLOOKUP(O5663,'Currency Balance'!$O$3:$Q$32,3,0)</f>
        <v>#N/A</v>
      </c>
      <c r="S5663" t="e">
        <f t="shared" si="177"/>
        <v>#N/A</v>
      </c>
    </row>
    <row r="5664" spans="1:19">
      <c r="A5664">
        <f>'Previous Trades Import_OMS Quer'!A5664</f>
        <v>0</v>
      </c>
      <c r="B5664">
        <f>'Previous Trades Import_OMS Quer'!B5664</f>
        <v>0</v>
      </c>
      <c r="C5664" s="22">
        <f>'Previous Trades Import_OMS Quer'!C5664</f>
        <v>0</v>
      </c>
      <c r="D5664">
        <f>'Previous Trades Import_OMS Quer'!D5664</f>
        <v>0</v>
      </c>
      <c r="E5664" s="22">
        <f>'Previous Trades Import_OMS Quer'!E5664</f>
        <v>0</v>
      </c>
      <c r="F5664">
        <f>'Previous Trades Import_OMS Quer'!F5664</f>
        <v>0</v>
      </c>
      <c r="G5664">
        <f>'Previous Trades Import_OMS Quer'!G5664</f>
        <v>0</v>
      </c>
      <c r="H5664">
        <f>'Previous Trades Import_OMS Quer'!H5664</f>
        <v>0</v>
      </c>
      <c r="I5664">
        <f>'Previous Trades Import_OMS Quer'!I5664</f>
        <v>0</v>
      </c>
      <c r="J5664">
        <f>'Previous Trades Import_OMS Quer'!J5664</f>
        <v>0</v>
      </c>
      <c r="K5664">
        <f>'Previous Trades Import_OMS Quer'!K5664</f>
        <v>0</v>
      </c>
      <c r="L5664">
        <f>'Previous Trades Import_OMS Quer'!L5664</f>
        <v>0</v>
      </c>
      <c r="M5664">
        <f>'Previous Trades Import_OMS Quer'!M5664</f>
        <v>0</v>
      </c>
      <c r="N5664">
        <f>'Previous Trades Import_OMS Quer'!N5664</f>
        <v>0</v>
      </c>
      <c r="O5664" t="str">
        <f>CLEAN('Previous Trades Import_OMS Quer'!O5664)</f>
        <v/>
      </c>
      <c r="Q5664" s="25">
        <f t="shared" si="176"/>
        <v>0</v>
      </c>
      <c r="R5664" s="25" t="e">
        <f>VLOOKUP(O5664,'Currency Balance'!$O$3:$Q$32,3,0)</f>
        <v>#N/A</v>
      </c>
      <c r="S5664" t="e">
        <f t="shared" si="177"/>
        <v>#N/A</v>
      </c>
    </row>
    <row r="5665" spans="1:19">
      <c r="A5665">
        <f>'Previous Trades Import_OMS Quer'!A5665</f>
        <v>0</v>
      </c>
      <c r="B5665">
        <f>'Previous Trades Import_OMS Quer'!B5665</f>
        <v>0</v>
      </c>
      <c r="C5665" s="22">
        <f>'Previous Trades Import_OMS Quer'!C5665</f>
        <v>0</v>
      </c>
      <c r="D5665">
        <f>'Previous Trades Import_OMS Quer'!D5665</f>
        <v>0</v>
      </c>
      <c r="E5665" s="22">
        <f>'Previous Trades Import_OMS Quer'!E5665</f>
        <v>0</v>
      </c>
      <c r="F5665">
        <f>'Previous Trades Import_OMS Quer'!F5665</f>
        <v>0</v>
      </c>
      <c r="G5665">
        <f>'Previous Trades Import_OMS Quer'!G5665</f>
        <v>0</v>
      </c>
      <c r="H5665">
        <f>'Previous Trades Import_OMS Quer'!H5665</f>
        <v>0</v>
      </c>
      <c r="I5665">
        <f>'Previous Trades Import_OMS Quer'!I5665</f>
        <v>0</v>
      </c>
      <c r="J5665">
        <f>'Previous Trades Import_OMS Quer'!J5665</f>
        <v>0</v>
      </c>
      <c r="K5665">
        <f>'Previous Trades Import_OMS Quer'!K5665</f>
        <v>0</v>
      </c>
      <c r="L5665">
        <f>'Previous Trades Import_OMS Quer'!L5665</f>
        <v>0</v>
      </c>
      <c r="M5665">
        <f>'Previous Trades Import_OMS Quer'!M5665</f>
        <v>0</v>
      </c>
      <c r="N5665">
        <f>'Previous Trades Import_OMS Quer'!N5665</f>
        <v>0</v>
      </c>
      <c r="O5665" t="str">
        <f>CLEAN('Previous Trades Import_OMS Quer'!O5665)</f>
        <v/>
      </c>
      <c r="Q5665" s="25">
        <f t="shared" si="176"/>
        <v>0</v>
      </c>
      <c r="R5665" s="25" t="e">
        <f>VLOOKUP(O5665,'Currency Balance'!$O$3:$Q$32,3,0)</f>
        <v>#N/A</v>
      </c>
      <c r="S5665" t="e">
        <f t="shared" si="177"/>
        <v>#N/A</v>
      </c>
    </row>
    <row r="5666" spans="1:19">
      <c r="A5666">
        <f>'Previous Trades Import_OMS Quer'!A5666</f>
        <v>0</v>
      </c>
      <c r="B5666">
        <f>'Previous Trades Import_OMS Quer'!B5666</f>
        <v>0</v>
      </c>
      <c r="C5666" s="22">
        <f>'Previous Trades Import_OMS Quer'!C5666</f>
        <v>0</v>
      </c>
      <c r="D5666">
        <f>'Previous Trades Import_OMS Quer'!D5666</f>
        <v>0</v>
      </c>
      <c r="E5666" s="22">
        <f>'Previous Trades Import_OMS Quer'!E5666</f>
        <v>0</v>
      </c>
      <c r="F5666">
        <f>'Previous Trades Import_OMS Quer'!F5666</f>
        <v>0</v>
      </c>
      <c r="G5666">
        <f>'Previous Trades Import_OMS Quer'!G5666</f>
        <v>0</v>
      </c>
      <c r="H5666">
        <f>'Previous Trades Import_OMS Quer'!H5666</f>
        <v>0</v>
      </c>
      <c r="I5666">
        <f>'Previous Trades Import_OMS Quer'!I5666</f>
        <v>0</v>
      </c>
      <c r="J5666">
        <f>'Previous Trades Import_OMS Quer'!J5666</f>
        <v>0</v>
      </c>
      <c r="K5666">
        <f>'Previous Trades Import_OMS Quer'!K5666</f>
        <v>0</v>
      </c>
      <c r="L5666">
        <f>'Previous Trades Import_OMS Quer'!L5666</f>
        <v>0</v>
      </c>
      <c r="M5666">
        <f>'Previous Trades Import_OMS Quer'!M5666</f>
        <v>0</v>
      </c>
      <c r="N5666">
        <f>'Previous Trades Import_OMS Quer'!N5666</f>
        <v>0</v>
      </c>
      <c r="O5666" t="str">
        <f>CLEAN('Previous Trades Import_OMS Quer'!O5666)</f>
        <v/>
      </c>
      <c r="Q5666" s="25">
        <f t="shared" si="176"/>
        <v>0</v>
      </c>
      <c r="R5666" s="25" t="e">
        <f>VLOOKUP(O5666,'Currency Balance'!$O$3:$Q$32,3,0)</f>
        <v>#N/A</v>
      </c>
      <c r="S5666" t="e">
        <f t="shared" si="177"/>
        <v>#N/A</v>
      </c>
    </row>
    <row r="5667" spans="1:19">
      <c r="A5667">
        <f>'Previous Trades Import_OMS Quer'!A5667</f>
        <v>0</v>
      </c>
      <c r="B5667">
        <f>'Previous Trades Import_OMS Quer'!B5667</f>
        <v>0</v>
      </c>
      <c r="C5667" s="22">
        <f>'Previous Trades Import_OMS Quer'!C5667</f>
        <v>0</v>
      </c>
      <c r="D5667">
        <f>'Previous Trades Import_OMS Quer'!D5667</f>
        <v>0</v>
      </c>
      <c r="E5667" s="22">
        <f>'Previous Trades Import_OMS Quer'!E5667</f>
        <v>0</v>
      </c>
      <c r="F5667">
        <f>'Previous Trades Import_OMS Quer'!F5667</f>
        <v>0</v>
      </c>
      <c r="G5667">
        <f>'Previous Trades Import_OMS Quer'!G5667</f>
        <v>0</v>
      </c>
      <c r="H5667">
        <f>'Previous Trades Import_OMS Quer'!H5667</f>
        <v>0</v>
      </c>
      <c r="I5667">
        <f>'Previous Trades Import_OMS Quer'!I5667</f>
        <v>0</v>
      </c>
      <c r="J5667">
        <f>'Previous Trades Import_OMS Quer'!J5667</f>
        <v>0</v>
      </c>
      <c r="K5667">
        <f>'Previous Trades Import_OMS Quer'!K5667</f>
        <v>0</v>
      </c>
      <c r="L5667">
        <f>'Previous Trades Import_OMS Quer'!L5667</f>
        <v>0</v>
      </c>
      <c r="M5667">
        <f>'Previous Trades Import_OMS Quer'!M5667</f>
        <v>0</v>
      </c>
      <c r="N5667">
        <f>'Previous Trades Import_OMS Quer'!N5667</f>
        <v>0</v>
      </c>
      <c r="O5667" t="str">
        <f>CLEAN('Previous Trades Import_OMS Quer'!O5667)</f>
        <v/>
      </c>
      <c r="Q5667" s="25">
        <f t="shared" si="176"/>
        <v>0</v>
      </c>
      <c r="R5667" s="25" t="e">
        <f>VLOOKUP(O5667,'Currency Balance'!$O$3:$Q$32,3,0)</f>
        <v>#N/A</v>
      </c>
      <c r="S5667" t="e">
        <f t="shared" si="177"/>
        <v>#N/A</v>
      </c>
    </row>
    <row r="5668" spans="1:19">
      <c r="A5668">
        <f>'Previous Trades Import_OMS Quer'!A5668</f>
        <v>0</v>
      </c>
      <c r="B5668">
        <f>'Previous Trades Import_OMS Quer'!B5668</f>
        <v>0</v>
      </c>
      <c r="C5668" s="22">
        <f>'Previous Trades Import_OMS Quer'!C5668</f>
        <v>0</v>
      </c>
      <c r="D5668">
        <f>'Previous Trades Import_OMS Quer'!D5668</f>
        <v>0</v>
      </c>
      <c r="E5668" s="22">
        <f>'Previous Trades Import_OMS Quer'!E5668</f>
        <v>0</v>
      </c>
      <c r="F5668">
        <f>'Previous Trades Import_OMS Quer'!F5668</f>
        <v>0</v>
      </c>
      <c r="G5668">
        <f>'Previous Trades Import_OMS Quer'!G5668</f>
        <v>0</v>
      </c>
      <c r="H5668">
        <f>'Previous Trades Import_OMS Quer'!H5668</f>
        <v>0</v>
      </c>
      <c r="I5668">
        <f>'Previous Trades Import_OMS Quer'!I5668</f>
        <v>0</v>
      </c>
      <c r="J5668">
        <f>'Previous Trades Import_OMS Quer'!J5668</f>
        <v>0</v>
      </c>
      <c r="K5668">
        <f>'Previous Trades Import_OMS Quer'!K5668</f>
        <v>0</v>
      </c>
      <c r="L5668">
        <f>'Previous Trades Import_OMS Quer'!L5668</f>
        <v>0</v>
      </c>
      <c r="M5668">
        <f>'Previous Trades Import_OMS Quer'!M5668</f>
        <v>0</v>
      </c>
      <c r="N5668">
        <f>'Previous Trades Import_OMS Quer'!N5668</f>
        <v>0</v>
      </c>
      <c r="O5668" t="str">
        <f>CLEAN('Previous Trades Import_OMS Quer'!O5668)</f>
        <v/>
      </c>
      <c r="Q5668" s="25">
        <f t="shared" si="176"/>
        <v>0</v>
      </c>
      <c r="R5668" s="25" t="e">
        <f>VLOOKUP(O5668,'Currency Balance'!$O$3:$Q$32,3,0)</f>
        <v>#N/A</v>
      </c>
      <c r="S5668" t="e">
        <f t="shared" si="177"/>
        <v>#N/A</v>
      </c>
    </row>
    <row r="5669" spans="1:19">
      <c r="A5669">
        <f>'Previous Trades Import_OMS Quer'!A5669</f>
        <v>0</v>
      </c>
      <c r="B5669">
        <f>'Previous Trades Import_OMS Quer'!B5669</f>
        <v>0</v>
      </c>
      <c r="C5669" s="22">
        <f>'Previous Trades Import_OMS Quer'!C5669</f>
        <v>0</v>
      </c>
      <c r="D5669">
        <f>'Previous Trades Import_OMS Quer'!D5669</f>
        <v>0</v>
      </c>
      <c r="E5669" s="22">
        <f>'Previous Trades Import_OMS Quer'!E5669</f>
        <v>0</v>
      </c>
      <c r="F5669">
        <f>'Previous Trades Import_OMS Quer'!F5669</f>
        <v>0</v>
      </c>
      <c r="G5669">
        <f>'Previous Trades Import_OMS Quer'!G5669</f>
        <v>0</v>
      </c>
      <c r="H5669">
        <f>'Previous Trades Import_OMS Quer'!H5669</f>
        <v>0</v>
      </c>
      <c r="I5669">
        <f>'Previous Trades Import_OMS Quer'!I5669</f>
        <v>0</v>
      </c>
      <c r="J5669">
        <f>'Previous Trades Import_OMS Quer'!J5669</f>
        <v>0</v>
      </c>
      <c r="K5669">
        <f>'Previous Trades Import_OMS Quer'!K5669</f>
        <v>0</v>
      </c>
      <c r="L5669">
        <f>'Previous Trades Import_OMS Quer'!L5669</f>
        <v>0</v>
      </c>
      <c r="M5669">
        <f>'Previous Trades Import_OMS Quer'!M5669</f>
        <v>0</v>
      </c>
      <c r="N5669">
        <f>'Previous Trades Import_OMS Quer'!N5669</f>
        <v>0</v>
      </c>
      <c r="O5669" t="str">
        <f>CLEAN('Previous Trades Import_OMS Quer'!O5669)</f>
        <v/>
      </c>
      <c r="Q5669" s="25">
        <f t="shared" si="176"/>
        <v>0</v>
      </c>
      <c r="R5669" s="25" t="e">
        <f>VLOOKUP(O5669,'Currency Balance'!$O$3:$Q$32,3,0)</f>
        <v>#N/A</v>
      </c>
      <c r="S5669" t="e">
        <f t="shared" si="177"/>
        <v>#N/A</v>
      </c>
    </row>
    <row r="5670" spans="1:19">
      <c r="A5670">
        <f>'Previous Trades Import_OMS Quer'!A5670</f>
        <v>0</v>
      </c>
      <c r="B5670">
        <f>'Previous Trades Import_OMS Quer'!B5670</f>
        <v>0</v>
      </c>
      <c r="C5670" s="22">
        <f>'Previous Trades Import_OMS Quer'!C5670</f>
        <v>0</v>
      </c>
      <c r="D5670">
        <f>'Previous Trades Import_OMS Quer'!D5670</f>
        <v>0</v>
      </c>
      <c r="E5670" s="22">
        <f>'Previous Trades Import_OMS Quer'!E5670</f>
        <v>0</v>
      </c>
      <c r="F5670">
        <f>'Previous Trades Import_OMS Quer'!F5670</f>
        <v>0</v>
      </c>
      <c r="G5670">
        <f>'Previous Trades Import_OMS Quer'!G5670</f>
        <v>0</v>
      </c>
      <c r="H5670">
        <f>'Previous Trades Import_OMS Quer'!H5670</f>
        <v>0</v>
      </c>
      <c r="I5670">
        <f>'Previous Trades Import_OMS Quer'!I5670</f>
        <v>0</v>
      </c>
      <c r="J5670">
        <f>'Previous Trades Import_OMS Quer'!J5670</f>
        <v>0</v>
      </c>
      <c r="K5670">
        <f>'Previous Trades Import_OMS Quer'!K5670</f>
        <v>0</v>
      </c>
      <c r="L5670">
        <f>'Previous Trades Import_OMS Quer'!L5670</f>
        <v>0</v>
      </c>
      <c r="M5670">
        <f>'Previous Trades Import_OMS Quer'!M5670</f>
        <v>0</v>
      </c>
      <c r="N5670">
        <f>'Previous Trades Import_OMS Quer'!N5670</f>
        <v>0</v>
      </c>
      <c r="O5670" t="str">
        <f>CLEAN('Previous Trades Import_OMS Quer'!O5670)</f>
        <v/>
      </c>
      <c r="Q5670" s="25">
        <f t="shared" si="176"/>
        <v>0</v>
      </c>
      <c r="R5670" s="25" t="e">
        <f>VLOOKUP(O5670,'Currency Balance'!$O$3:$Q$32,3,0)</f>
        <v>#N/A</v>
      </c>
      <c r="S5670" t="e">
        <f t="shared" si="177"/>
        <v>#N/A</v>
      </c>
    </row>
    <row r="5671" spans="1:19">
      <c r="A5671">
        <f>'Previous Trades Import_OMS Quer'!A5671</f>
        <v>0</v>
      </c>
      <c r="B5671">
        <f>'Previous Trades Import_OMS Quer'!B5671</f>
        <v>0</v>
      </c>
      <c r="C5671" s="22">
        <f>'Previous Trades Import_OMS Quer'!C5671</f>
        <v>0</v>
      </c>
      <c r="D5671">
        <f>'Previous Trades Import_OMS Quer'!D5671</f>
        <v>0</v>
      </c>
      <c r="E5671" s="22">
        <f>'Previous Trades Import_OMS Quer'!E5671</f>
        <v>0</v>
      </c>
      <c r="F5671">
        <f>'Previous Trades Import_OMS Quer'!F5671</f>
        <v>0</v>
      </c>
      <c r="G5671">
        <f>'Previous Trades Import_OMS Quer'!G5671</f>
        <v>0</v>
      </c>
      <c r="H5671">
        <f>'Previous Trades Import_OMS Quer'!H5671</f>
        <v>0</v>
      </c>
      <c r="I5671">
        <f>'Previous Trades Import_OMS Quer'!I5671</f>
        <v>0</v>
      </c>
      <c r="J5671">
        <f>'Previous Trades Import_OMS Quer'!J5671</f>
        <v>0</v>
      </c>
      <c r="K5671">
        <f>'Previous Trades Import_OMS Quer'!K5671</f>
        <v>0</v>
      </c>
      <c r="L5671">
        <f>'Previous Trades Import_OMS Quer'!L5671</f>
        <v>0</v>
      </c>
      <c r="M5671">
        <f>'Previous Trades Import_OMS Quer'!M5671</f>
        <v>0</v>
      </c>
      <c r="N5671">
        <f>'Previous Trades Import_OMS Quer'!N5671</f>
        <v>0</v>
      </c>
      <c r="O5671" t="str">
        <f>CLEAN('Previous Trades Import_OMS Quer'!O5671)</f>
        <v/>
      </c>
      <c r="Q5671" s="25">
        <f t="shared" si="176"/>
        <v>0</v>
      </c>
      <c r="R5671" s="25" t="e">
        <f>VLOOKUP(O5671,'Currency Balance'!$O$3:$Q$32,3,0)</f>
        <v>#N/A</v>
      </c>
      <c r="S5671" t="e">
        <f t="shared" si="177"/>
        <v>#N/A</v>
      </c>
    </row>
    <row r="5672" spans="1:19">
      <c r="A5672">
        <f>'Previous Trades Import_OMS Quer'!A5672</f>
        <v>0</v>
      </c>
      <c r="B5672">
        <f>'Previous Trades Import_OMS Quer'!B5672</f>
        <v>0</v>
      </c>
      <c r="C5672" s="22">
        <f>'Previous Trades Import_OMS Quer'!C5672</f>
        <v>0</v>
      </c>
      <c r="D5672">
        <f>'Previous Trades Import_OMS Quer'!D5672</f>
        <v>0</v>
      </c>
      <c r="E5672" s="22">
        <f>'Previous Trades Import_OMS Quer'!E5672</f>
        <v>0</v>
      </c>
      <c r="F5672">
        <f>'Previous Trades Import_OMS Quer'!F5672</f>
        <v>0</v>
      </c>
      <c r="G5672">
        <f>'Previous Trades Import_OMS Quer'!G5672</f>
        <v>0</v>
      </c>
      <c r="H5672">
        <f>'Previous Trades Import_OMS Quer'!H5672</f>
        <v>0</v>
      </c>
      <c r="I5672">
        <f>'Previous Trades Import_OMS Quer'!I5672</f>
        <v>0</v>
      </c>
      <c r="J5672">
        <f>'Previous Trades Import_OMS Quer'!J5672</f>
        <v>0</v>
      </c>
      <c r="K5672">
        <f>'Previous Trades Import_OMS Quer'!K5672</f>
        <v>0</v>
      </c>
      <c r="L5672">
        <f>'Previous Trades Import_OMS Quer'!L5672</f>
        <v>0</v>
      </c>
      <c r="M5672">
        <f>'Previous Trades Import_OMS Quer'!M5672</f>
        <v>0</v>
      </c>
      <c r="N5672">
        <f>'Previous Trades Import_OMS Quer'!N5672</f>
        <v>0</v>
      </c>
      <c r="O5672" t="str">
        <f>CLEAN('Previous Trades Import_OMS Quer'!O5672)</f>
        <v/>
      </c>
      <c r="Q5672" s="25">
        <f t="shared" si="176"/>
        <v>0</v>
      </c>
      <c r="R5672" s="25" t="e">
        <f>VLOOKUP(O5672,'Currency Balance'!$O$3:$Q$32,3,0)</f>
        <v>#N/A</v>
      </c>
      <c r="S5672" t="e">
        <f t="shared" si="177"/>
        <v>#N/A</v>
      </c>
    </row>
    <row r="5673" spans="1:19">
      <c r="A5673">
        <f>'Previous Trades Import_OMS Quer'!A5673</f>
        <v>0</v>
      </c>
      <c r="B5673">
        <f>'Previous Trades Import_OMS Quer'!B5673</f>
        <v>0</v>
      </c>
      <c r="C5673" s="22">
        <f>'Previous Trades Import_OMS Quer'!C5673</f>
        <v>0</v>
      </c>
      <c r="D5673">
        <f>'Previous Trades Import_OMS Quer'!D5673</f>
        <v>0</v>
      </c>
      <c r="E5673" s="22">
        <f>'Previous Trades Import_OMS Quer'!E5673</f>
        <v>0</v>
      </c>
      <c r="F5673">
        <f>'Previous Trades Import_OMS Quer'!F5673</f>
        <v>0</v>
      </c>
      <c r="G5673">
        <f>'Previous Trades Import_OMS Quer'!G5673</f>
        <v>0</v>
      </c>
      <c r="H5673">
        <f>'Previous Trades Import_OMS Quer'!H5673</f>
        <v>0</v>
      </c>
      <c r="I5673">
        <f>'Previous Trades Import_OMS Quer'!I5673</f>
        <v>0</v>
      </c>
      <c r="J5673">
        <f>'Previous Trades Import_OMS Quer'!J5673</f>
        <v>0</v>
      </c>
      <c r="K5673">
        <f>'Previous Trades Import_OMS Quer'!K5673</f>
        <v>0</v>
      </c>
      <c r="L5673">
        <f>'Previous Trades Import_OMS Quer'!L5673</f>
        <v>0</v>
      </c>
      <c r="M5673">
        <f>'Previous Trades Import_OMS Quer'!M5673</f>
        <v>0</v>
      </c>
      <c r="N5673">
        <f>'Previous Trades Import_OMS Quer'!N5673</f>
        <v>0</v>
      </c>
      <c r="O5673" t="str">
        <f>CLEAN('Previous Trades Import_OMS Quer'!O5673)</f>
        <v/>
      </c>
      <c r="Q5673" s="25">
        <f t="shared" si="176"/>
        <v>0</v>
      </c>
      <c r="R5673" s="25" t="e">
        <f>VLOOKUP(O5673,'Currency Balance'!$O$3:$Q$32,3,0)</f>
        <v>#N/A</v>
      </c>
      <c r="S5673" t="e">
        <f t="shared" si="177"/>
        <v>#N/A</v>
      </c>
    </row>
    <row r="5674" spans="1:19">
      <c r="A5674">
        <f>'Previous Trades Import_OMS Quer'!A5674</f>
        <v>0</v>
      </c>
      <c r="B5674">
        <f>'Previous Trades Import_OMS Quer'!B5674</f>
        <v>0</v>
      </c>
      <c r="C5674" s="22">
        <f>'Previous Trades Import_OMS Quer'!C5674</f>
        <v>0</v>
      </c>
      <c r="D5674">
        <f>'Previous Trades Import_OMS Quer'!D5674</f>
        <v>0</v>
      </c>
      <c r="E5674" s="22">
        <f>'Previous Trades Import_OMS Quer'!E5674</f>
        <v>0</v>
      </c>
      <c r="F5674">
        <f>'Previous Trades Import_OMS Quer'!F5674</f>
        <v>0</v>
      </c>
      <c r="G5674">
        <f>'Previous Trades Import_OMS Quer'!G5674</f>
        <v>0</v>
      </c>
      <c r="H5674">
        <f>'Previous Trades Import_OMS Quer'!H5674</f>
        <v>0</v>
      </c>
      <c r="I5674">
        <f>'Previous Trades Import_OMS Quer'!I5674</f>
        <v>0</v>
      </c>
      <c r="J5674">
        <f>'Previous Trades Import_OMS Quer'!J5674</f>
        <v>0</v>
      </c>
      <c r="K5674">
        <f>'Previous Trades Import_OMS Quer'!K5674</f>
        <v>0</v>
      </c>
      <c r="L5674">
        <f>'Previous Trades Import_OMS Quer'!L5674</f>
        <v>0</v>
      </c>
      <c r="M5674">
        <f>'Previous Trades Import_OMS Quer'!M5674</f>
        <v>0</v>
      </c>
      <c r="N5674">
        <f>'Previous Trades Import_OMS Quer'!N5674</f>
        <v>0</v>
      </c>
      <c r="O5674" t="str">
        <f>CLEAN('Previous Trades Import_OMS Quer'!O5674)</f>
        <v/>
      </c>
      <c r="Q5674" s="25">
        <f t="shared" si="176"/>
        <v>0</v>
      </c>
      <c r="R5674" s="25" t="e">
        <f>VLOOKUP(O5674,'Currency Balance'!$O$3:$Q$32,3,0)</f>
        <v>#N/A</v>
      </c>
      <c r="S5674" t="e">
        <f t="shared" si="177"/>
        <v>#N/A</v>
      </c>
    </row>
    <row r="5675" spans="1:19">
      <c r="A5675">
        <f>'Previous Trades Import_OMS Quer'!A5675</f>
        <v>0</v>
      </c>
      <c r="B5675">
        <f>'Previous Trades Import_OMS Quer'!B5675</f>
        <v>0</v>
      </c>
      <c r="C5675" s="22">
        <f>'Previous Trades Import_OMS Quer'!C5675</f>
        <v>0</v>
      </c>
      <c r="D5675">
        <f>'Previous Trades Import_OMS Quer'!D5675</f>
        <v>0</v>
      </c>
      <c r="E5675" s="22">
        <f>'Previous Trades Import_OMS Quer'!E5675</f>
        <v>0</v>
      </c>
      <c r="F5675">
        <f>'Previous Trades Import_OMS Quer'!F5675</f>
        <v>0</v>
      </c>
      <c r="G5675">
        <f>'Previous Trades Import_OMS Quer'!G5675</f>
        <v>0</v>
      </c>
      <c r="H5675">
        <f>'Previous Trades Import_OMS Quer'!H5675</f>
        <v>0</v>
      </c>
      <c r="I5675">
        <f>'Previous Trades Import_OMS Quer'!I5675</f>
        <v>0</v>
      </c>
      <c r="J5675">
        <f>'Previous Trades Import_OMS Quer'!J5675</f>
        <v>0</v>
      </c>
      <c r="K5675">
        <f>'Previous Trades Import_OMS Quer'!K5675</f>
        <v>0</v>
      </c>
      <c r="L5675">
        <f>'Previous Trades Import_OMS Quer'!L5675</f>
        <v>0</v>
      </c>
      <c r="M5675">
        <f>'Previous Trades Import_OMS Quer'!M5675</f>
        <v>0</v>
      </c>
      <c r="N5675">
        <f>'Previous Trades Import_OMS Quer'!N5675</f>
        <v>0</v>
      </c>
      <c r="O5675" t="str">
        <f>CLEAN('Previous Trades Import_OMS Quer'!O5675)</f>
        <v/>
      </c>
      <c r="Q5675" s="25">
        <f t="shared" si="176"/>
        <v>0</v>
      </c>
      <c r="R5675" s="25" t="e">
        <f>VLOOKUP(O5675,'Currency Balance'!$O$3:$Q$32,3,0)</f>
        <v>#N/A</v>
      </c>
      <c r="S5675" t="e">
        <f t="shared" si="177"/>
        <v>#N/A</v>
      </c>
    </row>
    <row r="5676" spans="1:19">
      <c r="A5676">
        <f>'Previous Trades Import_OMS Quer'!A5676</f>
        <v>0</v>
      </c>
      <c r="B5676">
        <f>'Previous Trades Import_OMS Quer'!B5676</f>
        <v>0</v>
      </c>
      <c r="C5676" s="22">
        <f>'Previous Trades Import_OMS Quer'!C5676</f>
        <v>0</v>
      </c>
      <c r="D5676">
        <f>'Previous Trades Import_OMS Quer'!D5676</f>
        <v>0</v>
      </c>
      <c r="E5676" s="22">
        <f>'Previous Trades Import_OMS Quer'!E5676</f>
        <v>0</v>
      </c>
      <c r="F5676">
        <f>'Previous Trades Import_OMS Quer'!F5676</f>
        <v>0</v>
      </c>
      <c r="G5676">
        <f>'Previous Trades Import_OMS Quer'!G5676</f>
        <v>0</v>
      </c>
      <c r="H5676">
        <f>'Previous Trades Import_OMS Quer'!H5676</f>
        <v>0</v>
      </c>
      <c r="I5676">
        <f>'Previous Trades Import_OMS Quer'!I5676</f>
        <v>0</v>
      </c>
      <c r="J5676">
        <f>'Previous Trades Import_OMS Quer'!J5676</f>
        <v>0</v>
      </c>
      <c r="K5676">
        <f>'Previous Trades Import_OMS Quer'!K5676</f>
        <v>0</v>
      </c>
      <c r="L5676">
        <f>'Previous Trades Import_OMS Quer'!L5676</f>
        <v>0</v>
      </c>
      <c r="M5676">
        <f>'Previous Trades Import_OMS Quer'!M5676</f>
        <v>0</v>
      </c>
      <c r="N5676">
        <f>'Previous Trades Import_OMS Quer'!N5676</f>
        <v>0</v>
      </c>
      <c r="O5676" t="str">
        <f>CLEAN('Previous Trades Import_OMS Quer'!O5676)</f>
        <v/>
      </c>
      <c r="Q5676" s="25">
        <f t="shared" si="176"/>
        <v>0</v>
      </c>
      <c r="R5676" s="25" t="e">
        <f>VLOOKUP(O5676,'Currency Balance'!$O$3:$Q$32,3,0)</f>
        <v>#N/A</v>
      </c>
      <c r="S5676" t="e">
        <f t="shared" si="177"/>
        <v>#N/A</v>
      </c>
    </row>
    <row r="5677" spans="1:19">
      <c r="A5677">
        <f>'Previous Trades Import_OMS Quer'!A5677</f>
        <v>0</v>
      </c>
      <c r="B5677">
        <f>'Previous Trades Import_OMS Quer'!B5677</f>
        <v>0</v>
      </c>
      <c r="C5677" s="22">
        <f>'Previous Trades Import_OMS Quer'!C5677</f>
        <v>0</v>
      </c>
      <c r="D5677">
        <f>'Previous Trades Import_OMS Quer'!D5677</f>
        <v>0</v>
      </c>
      <c r="E5677" s="22">
        <f>'Previous Trades Import_OMS Quer'!E5677</f>
        <v>0</v>
      </c>
      <c r="F5677">
        <f>'Previous Trades Import_OMS Quer'!F5677</f>
        <v>0</v>
      </c>
      <c r="G5677">
        <f>'Previous Trades Import_OMS Quer'!G5677</f>
        <v>0</v>
      </c>
      <c r="H5677">
        <f>'Previous Trades Import_OMS Quer'!H5677</f>
        <v>0</v>
      </c>
      <c r="I5677">
        <f>'Previous Trades Import_OMS Quer'!I5677</f>
        <v>0</v>
      </c>
      <c r="J5677">
        <f>'Previous Trades Import_OMS Quer'!J5677</f>
        <v>0</v>
      </c>
      <c r="K5677">
        <f>'Previous Trades Import_OMS Quer'!K5677</f>
        <v>0</v>
      </c>
      <c r="L5677">
        <f>'Previous Trades Import_OMS Quer'!L5677</f>
        <v>0</v>
      </c>
      <c r="M5677">
        <f>'Previous Trades Import_OMS Quer'!M5677</f>
        <v>0</v>
      </c>
      <c r="N5677">
        <f>'Previous Trades Import_OMS Quer'!N5677</f>
        <v>0</v>
      </c>
      <c r="O5677" t="str">
        <f>CLEAN('Previous Trades Import_OMS Quer'!O5677)</f>
        <v/>
      </c>
      <c r="Q5677" s="25">
        <f t="shared" si="176"/>
        <v>0</v>
      </c>
      <c r="R5677" s="25" t="e">
        <f>VLOOKUP(O5677,'Currency Balance'!$O$3:$Q$32,3,0)</f>
        <v>#N/A</v>
      </c>
      <c r="S5677" t="e">
        <f t="shared" si="177"/>
        <v>#N/A</v>
      </c>
    </row>
    <row r="5678" spans="1:19">
      <c r="A5678">
        <f>'Previous Trades Import_OMS Quer'!A5678</f>
        <v>0</v>
      </c>
      <c r="B5678">
        <f>'Previous Trades Import_OMS Quer'!B5678</f>
        <v>0</v>
      </c>
      <c r="C5678" s="22">
        <f>'Previous Trades Import_OMS Quer'!C5678</f>
        <v>0</v>
      </c>
      <c r="D5678">
        <f>'Previous Trades Import_OMS Quer'!D5678</f>
        <v>0</v>
      </c>
      <c r="E5678" s="22">
        <f>'Previous Trades Import_OMS Quer'!E5678</f>
        <v>0</v>
      </c>
      <c r="F5678">
        <f>'Previous Trades Import_OMS Quer'!F5678</f>
        <v>0</v>
      </c>
      <c r="G5678">
        <f>'Previous Trades Import_OMS Quer'!G5678</f>
        <v>0</v>
      </c>
      <c r="H5678">
        <f>'Previous Trades Import_OMS Quer'!H5678</f>
        <v>0</v>
      </c>
      <c r="I5678">
        <f>'Previous Trades Import_OMS Quer'!I5678</f>
        <v>0</v>
      </c>
      <c r="J5678">
        <f>'Previous Trades Import_OMS Quer'!J5678</f>
        <v>0</v>
      </c>
      <c r="K5678">
        <f>'Previous Trades Import_OMS Quer'!K5678</f>
        <v>0</v>
      </c>
      <c r="L5678">
        <f>'Previous Trades Import_OMS Quer'!L5678</f>
        <v>0</v>
      </c>
      <c r="M5678">
        <f>'Previous Trades Import_OMS Quer'!M5678</f>
        <v>0</v>
      </c>
      <c r="N5678">
        <f>'Previous Trades Import_OMS Quer'!N5678</f>
        <v>0</v>
      </c>
      <c r="O5678" t="str">
        <f>CLEAN('Previous Trades Import_OMS Quer'!O5678)</f>
        <v/>
      </c>
      <c r="Q5678" s="25">
        <f t="shared" si="176"/>
        <v>0</v>
      </c>
      <c r="R5678" s="25" t="e">
        <f>VLOOKUP(O5678,'Currency Balance'!$O$3:$Q$32,3,0)</f>
        <v>#N/A</v>
      </c>
      <c r="S5678" t="e">
        <f t="shared" si="177"/>
        <v>#N/A</v>
      </c>
    </row>
    <row r="5679" spans="1:19">
      <c r="A5679">
        <f>'Previous Trades Import_OMS Quer'!A5679</f>
        <v>0</v>
      </c>
      <c r="B5679">
        <f>'Previous Trades Import_OMS Quer'!B5679</f>
        <v>0</v>
      </c>
      <c r="C5679" s="22">
        <f>'Previous Trades Import_OMS Quer'!C5679</f>
        <v>0</v>
      </c>
      <c r="D5679">
        <f>'Previous Trades Import_OMS Quer'!D5679</f>
        <v>0</v>
      </c>
      <c r="E5679" s="22">
        <f>'Previous Trades Import_OMS Quer'!E5679</f>
        <v>0</v>
      </c>
      <c r="F5679">
        <f>'Previous Trades Import_OMS Quer'!F5679</f>
        <v>0</v>
      </c>
      <c r="G5679">
        <f>'Previous Trades Import_OMS Quer'!G5679</f>
        <v>0</v>
      </c>
      <c r="H5679">
        <f>'Previous Trades Import_OMS Quer'!H5679</f>
        <v>0</v>
      </c>
      <c r="I5679">
        <f>'Previous Trades Import_OMS Quer'!I5679</f>
        <v>0</v>
      </c>
      <c r="J5679">
        <f>'Previous Trades Import_OMS Quer'!J5679</f>
        <v>0</v>
      </c>
      <c r="K5679">
        <f>'Previous Trades Import_OMS Quer'!K5679</f>
        <v>0</v>
      </c>
      <c r="L5679">
        <f>'Previous Trades Import_OMS Quer'!L5679</f>
        <v>0</v>
      </c>
      <c r="M5679">
        <f>'Previous Trades Import_OMS Quer'!M5679</f>
        <v>0</v>
      </c>
      <c r="N5679">
        <f>'Previous Trades Import_OMS Quer'!N5679</f>
        <v>0</v>
      </c>
      <c r="O5679" t="str">
        <f>CLEAN('Previous Trades Import_OMS Quer'!O5679)</f>
        <v/>
      </c>
      <c r="Q5679" s="25">
        <f t="shared" si="176"/>
        <v>0</v>
      </c>
      <c r="R5679" s="25" t="e">
        <f>VLOOKUP(O5679,'Currency Balance'!$O$3:$Q$32,3,0)</f>
        <v>#N/A</v>
      </c>
      <c r="S5679" t="e">
        <f t="shared" si="177"/>
        <v>#N/A</v>
      </c>
    </row>
    <row r="5680" spans="1:19">
      <c r="A5680">
        <f>'Previous Trades Import_OMS Quer'!A5680</f>
        <v>0</v>
      </c>
      <c r="B5680">
        <f>'Previous Trades Import_OMS Quer'!B5680</f>
        <v>0</v>
      </c>
      <c r="C5680" s="22">
        <f>'Previous Trades Import_OMS Quer'!C5680</f>
        <v>0</v>
      </c>
      <c r="D5680">
        <f>'Previous Trades Import_OMS Quer'!D5680</f>
        <v>0</v>
      </c>
      <c r="E5680" s="22">
        <f>'Previous Trades Import_OMS Quer'!E5680</f>
        <v>0</v>
      </c>
      <c r="F5680">
        <f>'Previous Trades Import_OMS Quer'!F5680</f>
        <v>0</v>
      </c>
      <c r="G5680">
        <f>'Previous Trades Import_OMS Quer'!G5680</f>
        <v>0</v>
      </c>
      <c r="H5680">
        <f>'Previous Trades Import_OMS Quer'!H5680</f>
        <v>0</v>
      </c>
      <c r="I5680">
        <f>'Previous Trades Import_OMS Quer'!I5680</f>
        <v>0</v>
      </c>
      <c r="J5680">
        <f>'Previous Trades Import_OMS Quer'!J5680</f>
        <v>0</v>
      </c>
      <c r="K5680">
        <f>'Previous Trades Import_OMS Quer'!K5680</f>
        <v>0</v>
      </c>
      <c r="L5680">
        <f>'Previous Trades Import_OMS Quer'!L5680</f>
        <v>0</v>
      </c>
      <c r="M5680">
        <f>'Previous Trades Import_OMS Quer'!M5680</f>
        <v>0</v>
      </c>
      <c r="N5680">
        <f>'Previous Trades Import_OMS Quer'!N5680</f>
        <v>0</v>
      </c>
      <c r="O5680" t="str">
        <f>CLEAN('Previous Trades Import_OMS Quer'!O5680)</f>
        <v/>
      </c>
      <c r="Q5680" s="25">
        <f t="shared" si="176"/>
        <v>0</v>
      </c>
      <c r="R5680" s="25" t="e">
        <f>VLOOKUP(O5680,'Currency Balance'!$O$3:$Q$32,3,0)</f>
        <v>#N/A</v>
      </c>
      <c r="S5680" t="e">
        <f t="shared" si="177"/>
        <v>#N/A</v>
      </c>
    </row>
    <row r="5681" spans="1:19">
      <c r="A5681">
        <f>'Previous Trades Import_OMS Quer'!A5681</f>
        <v>0</v>
      </c>
      <c r="B5681">
        <f>'Previous Trades Import_OMS Quer'!B5681</f>
        <v>0</v>
      </c>
      <c r="C5681" s="22">
        <f>'Previous Trades Import_OMS Quer'!C5681</f>
        <v>0</v>
      </c>
      <c r="D5681">
        <f>'Previous Trades Import_OMS Quer'!D5681</f>
        <v>0</v>
      </c>
      <c r="E5681" s="22">
        <f>'Previous Trades Import_OMS Quer'!E5681</f>
        <v>0</v>
      </c>
      <c r="F5681">
        <f>'Previous Trades Import_OMS Quer'!F5681</f>
        <v>0</v>
      </c>
      <c r="G5681">
        <f>'Previous Trades Import_OMS Quer'!G5681</f>
        <v>0</v>
      </c>
      <c r="H5681">
        <f>'Previous Trades Import_OMS Quer'!H5681</f>
        <v>0</v>
      </c>
      <c r="I5681">
        <f>'Previous Trades Import_OMS Quer'!I5681</f>
        <v>0</v>
      </c>
      <c r="J5681">
        <f>'Previous Trades Import_OMS Quer'!J5681</f>
        <v>0</v>
      </c>
      <c r="K5681">
        <f>'Previous Trades Import_OMS Quer'!K5681</f>
        <v>0</v>
      </c>
      <c r="L5681">
        <f>'Previous Trades Import_OMS Quer'!L5681</f>
        <v>0</v>
      </c>
      <c r="M5681">
        <f>'Previous Trades Import_OMS Quer'!M5681</f>
        <v>0</v>
      </c>
      <c r="N5681">
        <f>'Previous Trades Import_OMS Quer'!N5681</f>
        <v>0</v>
      </c>
      <c r="O5681" t="str">
        <f>CLEAN('Previous Trades Import_OMS Quer'!O5681)</f>
        <v/>
      </c>
      <c r="Q5681" s="25">
        <f t="shared" si="176"/>
        <v>0</v>
      </c>
      <c r="R5681" s="25" t="e">
        <f>VLOOKUP(O5681,'Currency Balance'!$O$3:$Q$32,3,0)</f>
        <v>#N/A</v>
      </c>
      <c r="S5681" t="e">
        <f t="shared" si="177"/>
        <v>#N/A</v>
      </c>
    </row>
    <row r="5682" spans="1:19">
      <c r="A5682">
        <f>'Previous Trades Import_OMS Quer'!A5682</f>
        <v>0</v>
      </c>
      <c r="B5682">
        <f>'Previous Trades Import_OMS Quer'!B5682</f>
        <v>0</v>
      </c>
      <c r="C5682" s="22">
        <f>'Previous Trades Import_OMS Quer'!C5682</f>
        <v>0</v>
      </c>
      <c r="D5682">
        <f>'Previous Trades Import_OMS Quer'!D5682</f>
        <v>0</v>
      </c>
      <c r="E5682" s="22">
        <f>'Previous Trades Import_OMS Quer'!E5682</f>
        <v>0</v>
      </c>
      <c r="F5682">
        <f>'Previous Trades Import_OMS Quer'!F5682</f>
        <v>0</v>
      </c>
      <c r="G5682">
        <f>'Previous Trades Import_OMS Quer'!G5682</f>
        <v>0</v>
      </c>
      <c r="H5682">
        <f>'Previous Trades Import_OMS Quer'!H5682</f>
        <v>0</v>
      </c>
      <c r="I5682">
        <f>'Previous Trades Import_OMS Quer'!I5682</f>
        <v>0</v>
      </c>
      <c r="J5682">
        <f>'Previous Trades Import_OMS Quer'!J5682</f>
        <v>0</v>
      </c>
      <c r="K5682">
        <f>'Previous Trades Import_OMS Quer'!K5682</f>
        <v>0</v>
      </c>
      <c r="L5682">
        <f>'Previous Trades Import_OMS Quer'!L5682</f>
        <v>0</v>
      </c>
      <c r="M5682">
        <f>'Previous Trades Import_OMS Quer'!M5682</f>
        <v>0</v>
      </c>
      <c r="N5682">
        <f>'Previous Trades Import_OMS Quer'!N5682</f>
        <v>0</v>
      </c>
      <c r="O5682" t="str">
        <f>CLEAN('Previous Trades Import_OMS Quer'!O5682)</f>
        <v/>
      </c>
      <c r="Q5682" s="25">
        <f t="shared" si="176"/>
        <v>0</v>
      </c>
      <c r="R5682" s="25" t="e">
        <f>VLOOKUP(O5682,'Currency Balance'!$O$3:$Q$32,3,0)</f>
        <v>#N/A</v>
      </c>
      <c r="S5682" t="e">
        <f t="shared" si="177"/>
        <v>#N/A</v>
      </c>
    </row>
    <row r="5683" spans="1:19">
      <c r="A5683">
        <f>'Previous Trades Import_OMS Quer'!A5683</f>
        <v>0</v>
      </c>
      <c r="B5683">
        <f>'Previous Trades Import_OMS Quer'!B5683</f>
        <v>0</v>
      </c>
      <c r="C5683" s="22">
        <f>'Previous Trades Import_OMS Quer'!C5683</f>
        <v>0</v>
      </c>
      <c r="D5683">
        <f>'Previous Trades Import_OMS Quer'!D5683</f>
        <v>0</v>
      </c>
      <c r="E5683" s="22">
        <f>'Previous Trades Import_OMS Quer'!E5683</f>
        <v>0</v>
      </c>
      <c r="F5683">
        <f>'Previous Trades Import_OMS Quer'!F5683</f>
        <v>0</v>
      </c>
      <c r="G5683">
        <f>'Previous Trades Import_OMS Quer'!G5683</f>
        <v>0</v>
      </c>
      <c r="H5683">
        <f>'Previous Trades Import_OMS Quer'!H5683</f>
        <v>0</v>
      </c>
      <c r="I5683">
        <f>'Previous Trades Import_OMS Quer'!I5683</f>
        <v>0</v>
      </c>
      <c r="J5683">
        <f>'Previous Trades Import_OMS Quer'!J5683</f>
        <v>0</v>
      </c>
      <c r="K5683">
        <f>'Previous Trades Import_OMS Quer'!K5683</f>
        <v>0</v>
      </c>
      <c r="L5683">
        <f>'Previous Trades Import_OMS Quer'!L5683</f>
        <v>0</v>
      </c>
      <c r="M5683">
        <f>'Previous Trades Import_OMS Quer'!M5683</f>
        <v>0</v>
      </c>
      <c r="N5683">
        <f>'Previous Trades Import_OMS Quer'!N5683</f>
        <v>0</v>
      </c>
      <c r="O5683" t="str">
        <f>CLEAN('Previous Trades Import_OMS Quer'!O5683)</f>
        <v/>
      </c>
      <c r="Q5683" s="25">
        <f t="shared" si="176"/>
        <v>0</v>
      </c>
      <c r="R5683" s="25" t="e">
        <f>VLOOKUP(O5683,'Currency Balance'!$O$3:$Q$32,3,0)</f>
        <v>#N/A</v>
      </c>
      <c r="S5683" t="e">
        <f t="shared" si="177"/>
        <v>#N/A</v>
      </c>
    </row>
    <row r="5684" spans="1:19">
      <c r="A5684">
        <f>'Previous Trades Import_OMS Quer'!A5684</f>
        <v>0</v>
      </c>
      <c r="B5684">
        <f>'Previous Trades Import_OMS Quer'!B5684</f>
        <v>0</v>
      </c>
      <c r="C5684" s="22">
        <f>'Previous Trades Import_OMS Quer'!C5684</f>
        <v>0</v>
      </c>
      <c r="D5684">
        <f>'Previous Trades Import_OMS Quer'!D5684</f>
        <v>0</v>
      </c>
      <c r="E5684" s="22">
        <f>'Previous Trades Import_OMS Quer'!E5684</f>
        <v>0</v>
      </c>
      <c r="F5684">
        <f>'Previous Trades Import_OMS Quer'!F5684</f>
        <v>0</v>
      </c>
      <c r="G5684">
        <f>'Previous Trades Import_OMS Quer'!G5684</f>
        <v>0</v>
      </c>
      <c r="H5684">
        <f>'Previous Trades Import_OMS Quer'!H5684</f>
        <v>0</v>
      </c>
      <c r="I5684">
        <f>'Previous Trades Import_OMS Quer'!I5684</f>
        <v>0</v>
      </c>
      <c r="J5684">
        <f>'Previous Trades Import_OMS Quer'!J5684</f>
        <v>0</v>
      </c>
      <c r="K5684">
        <f>'Previous Trades Import_OMS Quer'!K5684</f>
        <v>0</v>
      </c>
      <c r="L5684">
        <f>'Previous Trades Import_OMS Quer'!L5684</f>
        <v>0</v>
      </c>
      <c r="M5684">
        <f>'Previous Trades Import_OMS Quer'!M5684</f>
        <v>0</v>
      </c>
      <c r="N5684">
        <f>'Previous Trades Import_OMS Quer'!N5684</f>
        <v>0</v>
      </c>
      <c r="O5684" t="str">
        <f>CLEAN('Previous Trades Import_OMS Quer'!O5684)</f>
        <v/>
      </c>
      <c r="Q5684" s="25">
        <f t="shared" si="176"/>
        <v>0</v>
      </c>
      <c r="R5684" s="25" t="e">
        <f>VLOOKUP(O5684,'Currency Balance'!$O$3:$Q$32,3,0)</f>
        <v>#N/A</v>
      </c>
      <c r="S5684" t="e">
        <f t="shared" si="177"/>
        <v>#N/A</v>
      </c>
    </row>
    <row r="5685" spans="1:19">
      <c r="A5685">
        <f>'Previous Trades Import_OMS Quer'!A5685</f>
        <v>0</v>
      </c>
      <c r="B5685">
        <f>'Previous Trades Import_OMS Quer'!B5685</f>
        <v>0</v>
      </c>
      <c r="C5685" s="22">
        <f>'Previous Trades Import_OMS Quer'!C5685</f>
        <v>0</v>
      </c>
      <c r="D5685">
        <f>'Previous Trades Import_OMS Quer'!D5685</f>
        <v>0</v>
      </c>
      <c r="E5685" s="22">
        <f>'Previous Trades Import_OMS Quer'!E5685</f>
        <v>0</v>
      </c>
      <c r="F5685">
        <f>'Previous Trades Import_OMS Quer'!F5685</f>
        <v>0</v>
      </c>
      <c r="G5685">
        <f>'Previous Trades Import_OMS Quer'!G5685</f>
        <v>0</v>
      </c>
      <c r="H5685">
        <f>'Previous Trades Import_OMS Quer'!H5685</f>
        <v>0</v>
      </c>
      <c r="I5685">
        <f>'Previous Trades Import_OMS Quer'!I5685</f>
        <v>0</v>
      </c>
      <c r="J5685">
        <f>'Previous Trades Import_OMS Quer'!J5685</f>
        <v>0</v>
      </c>
      <c r="K5685">
        <f>'Previous Trades Import_OMS Quer'!K5685</f>
        <v>0</v>
      </c>
      <c r="L5685">
        <f>'Previous Trades Import_OMS Quer'!L5685</f>
        <v>0</v>
      </c>
      <c r="M5685">
        <f>'Previous Trades Import_OMS Quer'!M5685</f>
        <v>0</v>
      </c>
      <c r="N5685">
        <f>'Previous Trades Import_OMS Quer'!N5685</f>
        <v>0</v>
      </c>
      <c r="O5685" t="str">
        <f>CLEAN('Previous Trades Import_OMS Quer'!O5685)</f>
        <v/>
      </c>
      <c r="Q5685" s="25">
        <f t="shared" si="176"/>
        <v>0</v>
      </c>
      <c r="R5685" s="25" t="e">
        <f>VLOOKUP(O5685,'Currency Balance'!$O$3:$Q$32,3,0)</f>
        <v>#N/A</v>
      </c>
      <c r="S5685" t="e">
        <f t="shared" si="177"/>
        <v>#N/A</v>
      </c>
    </row>
    <row r="5686" spans="1:19">
      <c r="A5686">
        <f>'Previous Trades Import_OMS Quer'!A5686</f>
        <v>0</v>
      </c>
      <c r="B5686">
        <f>'Previous Trades Import_OMS Quer'!B5686</f>
        <v>0</v>
      </c>
      <c r="C5686" s="22">
        <f>'Previous Trades Import_OMS Quer'!C5686</f>
        <v>0</v>
      </c>
      <c r="D5686">
        <f>'Previous Trades Import_OMS Quer'!D5686</f>
        <v>0</v>
      </c>
      <c r="E5686" s="22">
        <f>'Previous Trades Import_OMS Quer'!E5686</f>
        <v>0</v>
      </c>
      <c r="F5686">
        <f>'Previous Trades Import_OMS Quer'!F5686</f>
        <v>0</v>
      </c>
      <c r="G5686">
        <f>'Previous Trades Import_OMS Quer'!G5686</f>
        <v>0</v>
      </c>
      <c r="H5686">
        <f>'Previous Trades Import_OMS Quer'!H5686</f>
        <v>0</v>
      </c>
      <c r="I5686">
        <f>'Previous Trades Import_OMS Quer'!I5686</f>
        <v>0</v>
      </c>
      <c r="J5686">
        <f>'Previous Trades Import_OMS Quer'!J5686</f>
        <v>0</v>
      </c>
      <c r="K5686">
        <f>'Previous Trades Import_OMS Quer'!K5686</f>
        <v>0</v>
      </c>
      <c r="L5686">
        <f>'Previous Trades Import_OMS Quer'!L5686</f>
        <v>0</v>
      </c>
      <c r="M5686">
        <f>'Previous Trades Import_OMS Quer'!M5686</f>
        <v>0</v>
      </c>
      <c r="N5686">
        <f>'Previous Trades Import_OMS Quer'!N5686</f>
        <v>0</v>
      </c>
      <c r="O5686" t="str">
        <f>CLEAN('Previous Trades Import_OMS Quer'!O5686)</f>
        <v/>
      </c>
      <c r="Q5686" s="25">
        <f t="shared" si="176"/>
        <v>0</v>
      </c>
      <c r="R5686" s="25" t="e">
        <f>VLOOKUP(O5686,'Currency Balance'!$O$3:$Q$32,3,0)</f>
        <v>#N/A</v>
      </c>
      <c r="S5686" t="e">
        <f t="shared" si="177"/>
        <v>#N/A</v>
      </c>
    </row>
    <row r="5687" spans="1:19">
      <c r="A5687">
        <f>'Previous Trades Import_OMS Quer'!A5687</f>
        <v>0</v>
      </c>
      <c r="B5687">
        <f>'Previous Trades Import_OMS Quer'!B5687</f>
        <v>0</v>
      </c>
      <c r="C5687" s="22">
        <f>'Previous Trades Import_OMS Quer'!C5687</f>
        <v>0</v>
      </c>
      <c r="D5687">
        <f>'Previous Trades Import_OMS Quer'!D5687</f>
        <v>0</v>
      </c>
      <c r="E5687" s="22">
        <f>'Previous Trades Import_OMS Quer'!E5687</f>
        <v>0</v>
      </c>
      <c r="F5687">
        <f>'Previous Trades Import_OMS Quer'!F5687</f>
        <v>0</v>
      </c>
      <c r="G5687">
        <f>'Previous Trades Import_OMS Quer'!G5687</f>
        <v>0</v>
      </c>
      <c r="H5687">
        <f>'Previous Trades Import_OMS Quer'!H5687</f>
        <v>0</v>
      </c>
      <c r="I5687">
        <f>'Previous Trades Import_OMS Quer'!I5687</f>
        <v>0</v>
      </c>
      <c r="J5687">
        <f>'Previous Trades Import_OMS Quer'!J5687</f>
        <v>0</v>
      </c>
      <c r="K5687">
        <f>'Previous Trades Import_OMS Quer'!K5687</f>
        <v>0</v>
      </c>
      <c r="L5687">
        <f>'Previous Trades Import_OMS Quer'!L5687</f>
        <v>0</v>
      </c>
      <c r="M5687">
        <f>'Previous Trades Import_OMS Quer'!M5687</f>
        <v>0</v>
      </c>
      <c r="N5687">
        <f>'Previous Trades Import_OMS Quer'!N5687</f>
        <v>0</v>
      </c>
      <c r="O5687" t="str">
        <f>CLEAN('Previous Trades Import_OMS Quer'!O5687)</f>
        <v/>
      </c>
      <c r="Q5687" s="25">
        <f t="shared" si="176"/>
        <v>0</v>
      </c>
      <c r="R5687" s="25" t="e">
        <f>VLOOKUP(O5687,'Currency Balance'!$O$3:$Q$32,3,0)</f>
        <v>#N/A</v>
      </c>
      <c r="S5687" t="e">
        <f t="shared" si="177"/>
        <v>#N/A</v>
      </c>
    </row>
    <row r="5688" spans="1:19">
      <c r="A5688">
        <f>'Previous Trades Import_OMS Quer'!A5688</f>
        <v>0</v>
      </c>
      <c r="B5688">
        <f>'Previous Trades Import_OMS Quer'!B5688</f>
        <v>0</v>
      </c>
      <c r="C5688" s="22">
        <f>'Previous Trades Import_OMS Quer'!C5688</f>
        <v>0</v>
      </c>
      <c r="D5688">
        <f>'Previous Trades Import_OMS Quer'!D5688</f>
        <v>0</v>
      </c>
      <c r="E5688" s="22">
        <f>'Previous Trades Import_OMS Quer'!E5688</f>
        <v>0</v>
      </c>
      <c r="F5688">
        <f>'Previous Trades Import_OMS Quer'!F5688</f>
        <v>0</v>
      </c>
      <c r="G5688">
        <f>'Previous Trades Import_OMS Quer'!G5688</f>
        <v>0</v>
      </c>
      <c r="H5688">
        <f>'Previous Trades Import_OMS Quer'!H5688</f>
        <v>0</v>
      </c>
      <c r="I5688">
        <f>'Previous Trades Import_OMS Quer'!I5688</f>
        <v>0</v>
      </c>
      <c r="J5688">
        <f>'Previous Trades Import_OMS Quer'!J5688</f>
        <v>0</v>
      </c>
      <c r="K5688">
        <f>'Previous Trades Import_OMS Quer'!K5688</f>
        <v>0</v>
      </c>
      <c r="L5688">
        <f>'Previous Trades Import_OMS Quer'!L5688</f>
        <v>0</v>
      </c>
      <c r="M5688">
        <f>'Previous Trades Import_OMS Quer'!M5688</f>
        <v>0</v>
      </c>
      <c r="N5688">
        <f>'Previous Trades Import_OMS Quer'!N5688</f>
        <v>0</v>
      </c>
      <c r="O5688" t="str">
        <f>CLEAN('Previous Trades Import_OMS Quer'!O5688)</f>
        <v/>
      </c>
      <c r="Q5688" s="25">
        <f t="shared" si="176"/>
        <v>0</v>
      </c>
      <c r="R5688" s="25" t="e">
        <f>VLOOKUP(O5688,'Currency Balance'!$O$3:$Q$32,3,0)</f>
        <v>#N/A</v>
      </c>
      <c r="S5688" t="e">
        <f t="shared" si="177"/>
        <v>#N/A</v>
      </c>
    </row>
    <row r="5689" spans="1:19">
      <c r="A5689">
        <f>'Previous Trades Import_OMS Quer'!A5689</f>
        <v>0</v>
      </c>
      <c r="B5689">
        <f>'Previous Trades Import_OMS Quer'!B5689</f>
        <v>0</v>
      </c>
      <c r="C5689" s="22">
        <f>'Previous Trades Import_OMS Quer'!C5689</f>
        <v>0</v>
      </c>
      <c r="D5689">
        <f>'Previous Trades Import_OMS Quer'!D5689</f>
        <v>0</v>
      </c>
      <c r="E5689" s="22">
        <f>'Previous Trades Import_OMS Quer'!E5689</f>
        <v>0</v>
      </c>
      <c r="F5689">
        <f>'Previous Trades Import_OMS Quer'!F5689</f>
        <v>0</v>
      </c>
      <c r="G5689">
        <f>'Previous Trades Import_OMS Quer'!G5689</f>
        <v>0</v>
      </c>
      <c r="H5689">
        <f>'Previous Trades Import_OMS Quer'!H5689</f>
        <v>0</v>
      </c>
      <c r="I5689">
        <f>'Previous Trades Import_OMS Quer'!I5689</f>
        <v>0</v>
      </c>
      <c r="J5689">
        <f>'Previous Trades Import_OMS Quer'!J5689</f>
        <v>0</v>
      </c>
      <c r="K5689">
        <f>'Previous Trades Import_OMS Quer'!K5689</f>
        <v>0</v>
      </c>
      <c r="L5689">
        <f>'Previous Trades Import_OMS Quer'!L5689</f>
        <v>0</v>
      </c>
      <c r="M5689">
        <f>'Previous Trades Import_OMS Quer'!M5689</f>
        <v>0</v>
      </c>
      <c r="N5689">
        <f>'Previous Trades Import_OMS Quer'!N5689</f>
        <v>0</v>
      </c>
      <c r="O5689" t="str">
        <f>CLEAN('Previous Trades Import_OMS Quer'!O5689)</f>
        <v/>
      </c>
      <c r="Q5689" s="25">
        <f t="shared" si="176"/>
        <v>0</v>
      </c>
      <c r="R5689" s="25" t="e">
        <f>VLOOKUP(O5689,'Currency Balance'!$O$3:$Q$32,3,0)</f>
        <v>#N/A</v>
      </c>
      <c r="S5689" t="e">
        <f t="shared" si="177"/>
        <v>#N/A</v>
      </c>
    </row>
    <row r="5690" spans="1:19">
      <c r="A5690">
        <f>'Previous Trades Import_OMS Quer'!A5690</f>
        <v>0</v>
      </c>
      <c r="B5690">
        <f>'Previous Trades Import_OMS Quer'!B5690</f>
        <v>0</v>
      </c>
      <c r="C5690" s="22">
        <f>'Previous Trades Import_OMS Quer'!C5690</f>
        <v>0</v>
      </c>
      <c r="D5690">
        <f>'Previous Trades Import_OMS Quer'!D5690</f>
        <v>0</v>
      </c>
      <c r="E5690" s="22">
        <f>'Previous Trades Import_OMS Quer'!E5690</f>
        <v>0</v>
      </c>
      <c r="F5690">
        <f>'Previous Trades Import_OMS Quer'!F5690</f>
        <v>0</v>
      </c>
      <c r="G5690">
        <f>'Previous Trades Import_OMS Quer'!G5690</f>
        <v>0</v>
      </c>
      <c r="H5690">
        <f>'Previous Trades Import_OMS Quer'!H5690</f>
        <v>0</v>
      </c>
      <c r="I5690">
        <f>'Previous Trades Import_OMS Quer'!I5690</f>
        <v>0</v>
      </c>
      <c r="J5690">
        <f>'Previous Trades Import_OMS Quer'!J5690</f>
        <v>0</v>
      </c>
      <c r="K5690">
        <f>'Previous Trades Import_OMS Quer'!K5690</f>
        <v>0</v>
      </c>
      <c r="L5690">
        <f>'Previous Trades Import_OMS Quer'!L5690</f>
        <v>0</v>
      </c>
      <c r="M5690">
        <f>'Previous Trades Import_OMS Quer'!M5690</f>
        <v>0</v>
      </c>
      <c r="N5690">
        <f>'Previous Trades Import_OMS Quer'!N5690</f>
        <v>0</v>
      </c>
      <c r="O5690" t="str">
        <f>CLEAN('Previous Trades Import_OMS Quer'!O5690)</f>
        <v/>
      </c>
      <c r="Q5690" s="25">
        <f t="shared" si="176"/>
        <v>0</v>
      </c>
      <c r="R5690" s="25" t="e">
        <f>VLOOKUP(O5690,'Currency Balance'!$O$3:$Q$32,3,0)</f>
        <v>#N/A</v>
      </c>
      <c r="S5690" t="e">
        <f t="shared" si="177"/>
        <v>#N/A</v>
      </c>
    </row>
    <row r="5691" spans="1:19">
      <c r="A5691">
        <f>'Previous Trades Import_OMS Quer'!A5691</f>
        <v>0</v>
      </c>
      <c r="B5691">
        <f>'Previous Trades Import_OMS Quer'!B5691</f>
        <v>0</v>
      </c>
      <c r="C5691" s="22">
        <f>'Previous Trades Import_OMS Quer'!C5691</f>
        <v>0</v>
      </c>
      <c r="D5691">
        <f>'Previous Trades Import_OMS Quer'!D5691</f>
        <v>0</v>
      </c>
      <c r="E5691" s="22">
        <f>'Previous Trades Import_OMS Quer'!E5691</f>
        <v>0</v>
      </c>
      <c r="F5691">
        <f>'Previous Trades Import_OMS Quer'!F5691</f>
        <v>0</v>
      </c>
      <c r="G5691">
        <f>'Previous Trades Import_OMS Quer'!G5691</f>
        <v>0</v>
      </c>
      <c r="H5691">
        <f>'Previous Trades Import_OMS Quer'!H5691</f>
        <v>0</v>
      </c>
      <c r="I5691">
        <f>'Previous Trades Import_OMS Quer'!I5691</f>
        <v>0</v>
      </c>
      <c r="J5691">
        <f>'Previous Trades Import_OMS Quer'!J5691</f>
        <v>0</v>
      </c>
      <c r="K5691">
        <f>'Previous Trades Import_OMS Quer'!K5691</f>
        <v>0</v>
      </c>
      <c r="L5691">
        <f>'Previous Trades Import_OMS Quer'!L5691</f>
        <v>0</v>
      </c>
      <c r="M5691">
        <f>'Previous Trades Import_OMS Quer'!M5691</f>
        <v>0</v>
      </c>
      <c r="N5691">
        <f>'Previous Trades Import_OMS Quer'!N5691</f>
        <v>0</v>
      </c>
      <c r="O5691" t="str">
        <f>CLEAN('Previous Trades Import_OMS Quer'!O5691)</f>
        <v/>
      </c>
      <c r="Q5691" s="25">
        <f t="shared" si="176"/>
        <v>0</v>
      </c>
      <c r="R5691" s="25" t="e">
        <f>VLOOKUP(O5691,'Currency Balance'!$O$3:$Q$32,3,0)</f>
        <v>#N/A</v>
      </c>
      <c r="S5691" t="e">
        <f t="shared" si="177"/>
        <v>#N/A</v>
      </c>
    </row>
    <row r="5692" spans="1:19">
      <c r="A5692">
        <f>'Previous Trades Import_OMS Quer'!A5692</f>
        <v>0</v>
      </c>
      <c r="B5692">
        <f>'Previous Trades Import_OMS Quer'!B5692</f>
        <v>0</v>
      </c>
      <c r="C5692" s="22">
        <f>'Previous Trades Import_OMS Quer'!C5692</f>
        <v>0</v>
      </c>
      <c r="D5692">
        <f>'Previous Trades Import_OMS Quer'!D5692</f>
        <v>0</v>
      </c>
      <c r="E5692" s="22">
        <f>'Previous Trades Import_OMS Quer'!E5692</f>
        <v>0</v>
      </c>
      <c r="F5692">
        <f>'Previous Trades Import_OMS Quer'!F5692</f>
        <v>0</v>
      </c>
      <c r="G5692">
        <f>'Previous Trades Import_OMS Quer'!G5692</f>
        <v>0</v>
      </c>
      <c r="H5692">
        <f>'Previous Trades Import_OMS Quer'!H5692</f>
        <v>0</v>
      </c>
      <c r="I5692">
        <f>'Previous Trades Import_OMS Quer'!I5692</f>
        <v>0</v>
      </c>
      <c r="J5692">
        <f>'Previous Trades Import_OMS Quer'!J5692</f>
        <v>0</v>
      </c>
      <c r="K5692">
        <f>'Previous Trades Import_OMS Quer'!K5692</f>
        <v>0</v>
      </c>
      <c r="L5692">
        <f>'Previous Trades Import_OMS Quer'!L5692</f>
        <v>0</v>
      </c>
      <c r="M5692">
        <f>'Previous Trades Import_OMS Quer'!M5692</f>
        <v>0</v>
      </c>
      <c r="N5692">
        <f>'Previous Trades Import_OMS Quer'!N5692</f>
        <v>0</v>
      </c>
      <c r="O5692" t="str">
        <f>CLEAN('Previous Trades Import_OMS Quer'!O5692)</f>
        <v/>
      </c>
      <c r="Q5692" s="25">
        <f t="shared" si="176"/>
        <v>0</v>
      </c>
      <c r="R5692" s="25" t="e">
        <f>VLOOKUP(O5692,'Currency Balance'!$O$3:$Q$32,3,0)</f>
        <v>#N/A</v>
      </c>
      <c r="S5692" t="e">
        <f t="shared" si="177"/>
        <v>#N/A</v>
      </c>
    </row>
    <row r="5693" spans="1:19">
      <c r="A5693">
        <f>'Previous Trades Import_OMS Quer'!A5693</f>
        <v>0</v>
      </c>
      <c r="B5693">
        <f>'Previous Trades Import_OMS Quer'!B5693</f>
        <v>0</v>
      </c>
      <c r="C5693" s="22">
        <f>'Previous Trades Import_OMS Quer'!C5693</f>
        <v>0</v>
      </c>
      <c r="D5693">
        <f>'Previous Trades Import_OMS Quer'!D5693</f>
        <v>0</v>
      </c>
      <c r="E5693" s="22">
        <f>'Previous Trades Import_OMS Quer'!E5693</f>
        <v>0</v>
      </c>
      <c r="F5693">
        <f>'Previous Trades Import_OMS Quer'!F5693</f>
        <v>0</v>
      </c>
      <c r="G5693">
        <f>'Previous Trades Import_OMS Quer'!G5693</f>
        <v>0</v>
      </c>
      <c r="H5693">
        <f>'Previous Trades Import_OMS Quer'!H5693</f>
        <v>0</v>
      </c>
      <c r="I5693">
        <f>'Previous Trades Import_OMS Quer'!I5693</f>
        <v>0</v>
      </c>
      <c r="J5693">
        <f>'Previous Trades Import_OMS Quer'!J5693</f>
        <v>0</v>
      </c>
      <c r="K5693">
        <f>'Previous Trades Import_OMS Quer'!K5693</f>
        <v>0</v>
      </c>
      <c r="L5693">
        <f>'Previous Trades Import_OMS Quer'!L5693</f>
        <v>0</v>
      </c>
      <c r="M5693">
        <f>'Previous Trades Import_OMS Quer'!M5693</f>
        <v>0</v>
      </c>
      <c r="N5693">
        <f>'Previous Trades Import_OMS Quer'!N5693</f>
        <v>0</v>
      </c>
      <c r="O5693" t="str">
        <f>CLEAN('Previous Trades Import_OMS Quer'!O5693)</f>
        <v/>
      </c>
      <c r="Q5693" s="25">
        <f t="shared" si="176"/>
        <v>0</v>
      </c>
      <c r="R5693" s="25" t="e">
        <f>VLOOKUP(O5693,'Currency Balance'!$O$3:$Q$32,3,0)</f>
        <v>#N/A</v>
      </c>
      <c r="S5693" t="e">
        <f t="shared" si="177"/>
        <v>#N/A</v>
      </c>
    </row>
    <row r="5694" spans="1:19">
      <c r="A5694">
        <f>'Previous Trades Import_OMS Quer'!A5694</f>
        <v>0</v>
      </c>
      <c r="B5694">
        <f>'Previous Trades Import_OMS Quer'!B5694</f>
        <v>0</v>
      </c>
      <c r="C5694" s="22">
        <f>'Previous Trades Import_OMS Quer'!C5694</f>
        <v>0</v>
      </c>
      <c r="D5694">
        <f>'Previous Trades Import_OMS Quer'!D5694</f>
        <v>0</v>
      </c>
      <c r="E5694" s="22">
        <f>'Previous Trades Import_OMS Quer'!E5694</f>
        <v>0</v>
      </c>
      <c r="F5694">
        <f>'Previous Trades Import_OMS Quer'!F5694</f>
        <v>0</v>
      </c>
      <c r="G5694">
        <f>'Previous Trades Import_OMS Quer'!G5694</f>
        <v>0</v>
      </c>
      <c r="H5694">
        <f>'Previous Trades Import_OMS Quer'!H5694</f>
        <v>0</v>
      </c>
      <c r="I5694">
        <f>'Previous Trades Import_OMS Quer'!I5694</f>
        <v>0</v>
      </c>
      <c r="J5694">
        <f>'Previous Trades Import_OMS Quer'!J5694</f>
        <v>0</v>
      </c>
      <c r="K5694">
        <f>'Previous Trades Import_OMS Quer'!K5694</f>
        <v>0</v>
      </c>
      <c r="L5694">
        <f>'Previous Trades Import_OMS Quer'!L5694</f>
        <v>0</v>
      </c>
      <c r="M5694">
        <f>'Previous Trades Import_OMS Quer'!M5694</f>
        <v>0</v>
      </c>
      <c r="N5694">
        <f>'Previous Trades Import_OMS Quer'!N5694</f>
        <v>0</v>
      </c>
      <c r="O5694" t="str">
        <f>CLEAN('Previous Trades Import_OMS Quer'!O5694)</f>
        <v/>
      </c>
      <c r="Q5694" s="25">
        <f t="shared" si="176"/>
        <v>0</v>
      </c>
      <c r="R5694" s="25" t="e">
        <f>VLOOKUP(O5694,'Currency Balance'!$O$3:$Q$32,3,0)</f>
        <v>#N/A</v>
      </c>
      <c r="S5694" t="e">
        <f t="shared" si="177"/>
        <v>#N/A</v>
      </c>
    </row>
    <row r="5695" spans="1:19">
      <c r="A5695">
        <f>'Previous Trades Import_OMS Quer'!A5695</f>
        <v>0</v>
      </c>
      <c r="B5695">
        <f>'Previous Trades Import_OMS Quer'!B5695</f>
        <v>0</v>
      </c>
      <c r="C5695" s="22">
        <f>'Previous Trades Import_OMS Quer'!C5695</f>
        <v>0</v>
      </c>
      <c r="D5695">
        <f>'Previous Trades Import_OMS Quer'!D5695</f>
        <v>0</v>
      </c>
      <c r="E5695" s="22">
        <f>'Previous Trades Import_OMS Quer'!E5695</f>
        <v>0</v>
      </c>
      <c r="F5695">
        <f>'Previous Trades Import_OMS Quer'!F5695</f>
        <v>0</v>
      </c>
      <c r="G5695">
        <f>'Previous Trades Import_OMS Quer'!G5695</f>
        <v>0</v>
      </c>
      <c r="H5695">
        <f>'Previous Trades Import_OMS Quer'!H5695</f>
        <v>0</v>
      </c>
      <c r="I5695">
        <f>'Previous Trades Import_OMS Quer'!I5695</f>
        <v>0</v>
      </c>
      <c r="J5695">
        <f>'Previous Trades Import_OMS Quer'!J5695</f>
        <v>0</v>
      </c>
      <c r="K5695">
        <f>'Previous Trades Import_OMS Quer'!K5695</f>
        <v>0</v>
      </c>
      <c r="L5695">
        <f>'Previous Trades Import_OMS Quer'!L5695</f>
        <v>0</v>
      </c>
      <c r="M5695">
        <f>'Previous Trades Import_OMS Quer'!M5695</f>
        <v>0</v>
      </c>
      <c r="N5695">
        <f>'Previous Trades Import_OMS Quer'!N5695</f>
        <v>0</v>
      </c>
      <c r="O5695" t="str">
        <f>CLEAN('Previous Trades Import_OMS Quer'!O5695)</f>
        <v/>
      </c>
      <c r="Q5695" s="25">
        <f t="shared" si="176"/>
        <v>0</v>
      </c>
      <c r="R5695" s="25" t="e">
        <f>VLOOKUP(O5695,'Currency Balance'!$O$3:$Q$32,3,0)</f>
        <v>#N/A</v>
      </c>
      <c r="S5695" t="e">
        <f t="shared" si="177"/>
        <v>#N/A</v>
      </c>
    </row>
    <row r="5696" spans="1:19">
      <c r="A5696">
        <f>'Previous Trades Import_OMS Quer'!A5696</f>
        <v>0</v>
      </c>
      <c r="B5696">
        <f>'Previous Trades Import_OMS Quer'!B5696</f>
        <v>0</v>
      </c>
      <c r="C5696" s="22">
        <f>'Previous Trades Import_OMS Quer'!C5696</f>
        <v>0</v>
      </c>
      <c r="D5696">
        <f>'Previous Trades Import_OMS Quer'!D5696</f>
        <v>0</v>
      </c>
      <c r="E5696" s="22">
        <f>'Previous Trades Import_OMS Quer'!E5696</f>
        <v>0</v>
      </c>
      <c r="F5696">
        <f>'Previous Trades Import_OMS Quer'!F5696</f>
        <v>0</v>
      </c>
      <c r="G5696">
        <f>'Previous Trades Import_OMS Quer'!G5696</f>
        <v>0</v>
      </c>
      <c r="H5696">
        <f>'Previous Trades Import_OMS Quer'!H5696</f>
        <v>0</v>
      </c>
      <c r="I5696">
        <f>'Previous Trades Import_OMS Quer'!I5696</f>
        <v>0</v>
      </c>
      <c r="J5696">
        <f>'Previous Trades Import_OMS Quer'!J5696</f>
        <v>0</v>
      </c>
      <c r="K5696">
        <f>'Previous Trades Import_OMS Quer'!K5696</f>
        <v>0</v>
      </c>
      <c r="L5696">
        <f>'Previous Trades Import_OMS Quer'!L5696</f>
        <v>0</v>
      </c>
      <c r="M5696">
        <f>'Previous Trades Import_OMS Quer'!M5696</f>
        <v>0</v>
      </c>
      <c r="N5696">
        <f>'Previous Trades Import_OMS Quer'!N5696</f>
        <v>0</v>
      </c>
      <c r="O5696" t="str">
        <f>CLEAN('Previous Trades Import_OMS Quer'!O5696)</f>
        <v/>
      </c>
      <c r="Q5696" s="25">
        <f t="shared" si="176"/>
        <v>0</v>
      </c>
      <c r="R5696" s="25" t="e">
        <f>VLOOKUP(O5696,'Currency Balance'!$O$3:$Q$32,3,0)</f>
        <v>#N/A</v>
      </c>
      <c r="S5696" t="e">
        <f t="shared" si="177"/>
        <v>#N/A</v>
      </c>
    </row>
    <row r="5697" spans="1:19">
      <c r="A5697">
        <f>'Previous Trades Import_OMS Quer'!A5697</f>
        <v>0</v>
      </c>
      <c r="B5697">
        <f>'Previous Trades Import_OMS Quer'!B5697</f>
        <v>0</v>
      </c>
      <c r="C5697" s="22">
        <f>'Previous Trades Import_OMS Quer'!C5697</f>
        <v>0</v>
      </c>
      <c r="D5697">
        <f>'Previous Trades Import_OMS Quer'!D5697</f>
        <v>0</v>
      </c>
      <c r="E5697" s="22">
        <f>'Previous Trades Import_OMS Quer'!E5697</f>
        <v>0</v>
      </c>
      <c r="F5697">
        <f>'Previous Trades Import_OMS Quer'!F5697</f>
        <v>0</v>
      </c>
      <c r="G5697">
        <f>'Previous Trades Import_OMS Quer'!G5697</f>
        <v>0</v>
      </c>
      <c r="H5697">
        <f>'Previous Trades Import_OMS Quer'!H5697</f>
        <v>0</v>
      </c>
      <c r="I5697">
        <f>'Previous Trades Import_OMS Quer'!I5697</f>
        <v>0</v>
      </c>
      <c r="J5697">
        <f>'Previous Trades Import_OMS Quer'!J5697</f>
        <v>0</v>
      </c>
      <c r="K5697">
        <f>'Previous Trades Import_OMS Quer'!K5697</f>
        <v>0</v>
      </c>
      <c r="L5697">
        <f>'Previous Trades Import_OMS Quer'!L5697</f>
        <v>0</v>
      </c>
      <c r="M5697">
        <f>'Previous Trades Import_OMS Quer'!M5697</f>
        <v>0</v>
      </c>
      <c r="N5697">
        <f>'Previous Trades Import_OMS Quer'!N5697</f>
        <v>0</v>
      </c>
      <c r="O5697" t="str">
        <f>CLEAN('Previous Trades Import_OMS Quer'!O5697)</f>
        <v/>
      </c>
      <c r="Q5697" s="25">
        <f t="shared" si="176"/>
        <v>0</v>
      </c>
      <c r="R5697" s="25" t="e">
        <f>VLOOKUP(O5697,'Currency Balance'!$O$3:$Q$32,3,0)</f>
        <v>#N/A</v>
      </c>
      <c r="S5697" t="e">
        <f t="shared" si="177"/>
        <v>#N/A</v>
      </c>
    </row>
    <row r="5698" spans="1:19">
      <c r="A5698">
        <f>'Previous Trades Import_OMS Quer'!A5698</f>
        <v>0</v>
      </c>
      <c r="B5698">
        <f>'Previous Trades Import_OMS Quer'!B5698</f>
        <v>0</v>
      </c>
      <c r="C5698" s="22">
        <f>'Previous Trades Import_OMS Quer'!C5698</f>
        <v>0</v>
      </c>
      <c r="D5698">
        <f>'Previous Trades Import_OMS Quer'!D5698</f>
        <v>0</v>
      </c>
      <c r="E5698" s="22">
        <f>'Previous Trades Import_OMS Quer'!E5698</f>
        <v>0</v>
      </c>
      <c r="F5698">
        <f>'Previous Trades Import_OMS Quer'!F5698</f>
        <v>0</v>
      </c>
      <c r="G5698">
        <f>'Previous Trades Import_OMS Quer'!G5698</f>
        <v>0</v>
      </c>
      <c r="H5698">
        <f>'Previous Trades Import_OMS Quer'!H5698</f>
        <v>0</v>
      </c>
      <c r="I5698">
        <f>'Previous Trades Import_OMS Quer'!I5698</f>
        <v>0</v>
      </c>
      <c r="J5698">
        <f>'Previous Trades Import_OMS Quer'!J5698</f>
        <v>0</v>
      </c>
      <c r="K5698">
        <f>'Previous Trades Import_OMS Quer'!K5698</f>
        <v>0</v>
      </c>
      <c r="L5698">
        <f>'Previous Trades Import_OMS Quer'!L5698</f>
        <v>0</v>
      </c>
      <c r="M5698">
        <f>'Previous Trades Import_OMS Quer'!M5698</f>
        <v>0</v>
      </c>
      <c r="N5698">
        <f>'Previous Trades Import_OMS Quer'!N5698</f>
        <v>0</v>
      </c>
      <c r="O5698" t="str">
        <f>CLEAN('Previous Trades Import_OMS Quer'!O5698)</f>
        <v/>
      </c>
      <c r="Q5698" s="25">
        <f t="shared" ref="Q5698:Q5761" si="178">IF(G5698="sell",M5698,-M5698)</f>
        <v>0</v>
      </c>
      <c r="R5698" s="25" t="e">
        <f>VLOOKUP(O5698,'Currency Balance'!$O$3:$Q$32,3,0)</f>
        <v>#N/A</v>
      </c>
      <c r="S5698" t="e">
        <f t="shared" ref="S5698:S5761" si="179">Q5698/R5698</f>
        <v>#N/A</v>
      </c>
    </row>
    <row r="5699" spans="1:19">
      <c r="A5699">
        <f>'Previous Trades Import_OMS Quer'!A5699</f>
        <v>0</v>
      </c>
      <c r="B5699">
        <f>'Previous Trades Import_OMS Quer'!B5699</f>
        <v>0</v>
      </c>
      <c r="C5699" s="22">
        <f>'Previous Trades Import_OMS Quer'!C5699</f>
        <v>0</v>
      </c>
      <c r="D5699">
        <f>'Previous Trades Import_OMS Quer'!D5699</f>
        <v>0</v>
      </c>
      <c r="E5699" s="22">
        <f>'Previous Trades Import_OMS Quer'!E5699</f>
        <v>0</v>
      </c>
      <c r="F5699">
        <f>'Previous Trades Import_OMS Quer'!F5699</f>
        <v>0</v>
      </c>
      <c r="G5699">
        <f>'Previous Trades Import_OMS Quer'!G5699</f>
        <v>0</v>
      </c>
      <c r="H5699">
        <f>'Previous Trades Import_OMS Quer'!H5699</f>
        <v>0</v>
      </c>
      <c r="I5699">
        <f>'Previous Trades Import_OMS Quer'!I5699</f>
        <v>0</v>
      </c>
      <c r="J5699">
        <f>'Previous Trades Import_OMS Quer'!J5699</f>
        <v>0</v>
      </c>
      <c r="K5699">
        <f>'Previous Trades Import_OMS Quer'!K5699</f>
        <v>0</v>
      </c>
      <c r="L5699">
        <f>'Previous Trades Import_OMS Quer'!L5699</f>
        <v>0</v>
      </c>
      <c r="M5699">
        <f>'Previous Trades Import_OMS Quer'!M5699</f>
        <v>0</v>
      </c>
      <c r="N5699">
        <f>'Previous Trades Import_OMS Quer'!N5699</f>
        <v>0</v>
      </c>
      <c r="O5699" t="str">
        <f>CLEAN('Previous Trades Import_OMS Quer'!O5699)</f>
        <v/>
      </c>
      <c r="Q5699" s="25">
        <f t="shared" si="178"/>
        <v>0</v>
      </c>
      <c r="R5699" s="25" t="e">
        <f>VLOOKUP(O5699,'Currency Balance'!$O$3:$Q$32,3,0)</f>
        <v>#N/A</v>
      </c>
      <c r="S5699" t="e">
        <f t="shared" si="179"/>
        <v>#N/A</v>
      </c>
    </row>
    <row r="5700" spans="1:19">
      <c r="A5700">
        <f>'Previous Trades Import_OMS Quer'!A5700</f>
        <v>0</v>
      </c>
      <c r="B5700">
        <f>'Previous Trades Import_OMS Quer'!B5700</f>
        <v>0</v>
      </c>
      <c r="C5700" s="22">
        <f>'Previous Trades Import_OMS Quer'!C5700</f>
        <v>0</v>
      </c>
      <c r="D5700">
        <f>'Previous Trades Import_OMS Quer'!D5700</f>
        <v>0</v>
      </c>
      <c r="E5700" s="22">
        <f>'Previous Trades Import_OMS Quer'!E5700</f>
        <v>0</v>
      </c>
      <c r="F5700">
        <f>'Previous Trades Import_OMS Quer'!F5700</f>
        <v>0</v>
      </c>
      <c r="G5700">
        <f>'Previous Trades Import_OMS Quer'!G5700</f>
        <v>0</v>
      </c>
      <c r="H5700">
        <f>'Previous Trades Import_OMS Quer'!H5700</f>
        <v>0</v>
      </c>
      <c r="I5700">
        <f>'Previous Trades Import_OMS Quer'!I5700</f>
        <v>0</v>
      </c>
      <c r="J5700">
        <f>'Previous Trades Import_OMS Quer'!J5700</f>
        <v>0</v>
      </c>
      <c r="K5700">
        <f>'Previous Trades Import_OMS Quer'!K5700</f>
        <v>0</v>
      </c>
      <c r="L5700">
        <f>'Previous Trades Import_OMS Quer'!L5700</f>
        <v>0</v>
      </c>
      <c r="M5700">
        <f>'Previous Trades Import_OMS Quer'!M5700</f>
        <v>0</v>
      </c>
      <c r="N5700">
        <f>'Previous Trades Import_OMS Quer'!N5700</f>
        <v>0</v>
      </c>
      <c r="O5700" t="str">
        <f>CLEAN('Previous Trades Import_OMS Quer'!O5700)</f>
        <v/>
      </c>
      <c r="Q5700" s="25">
        <f t="shared" si="178"/>
        <v>0</v>
      </c>
      <c r="R5700" s="25" t="e">
        <f>VLOOKUP(O5700,'Currency Balance'!$O$3:$Q$32,3,0)</f>
        <v>#N/A</v>
      </c>
      <c r="S5700" t="e">
        <f t="shared" si="179"/>
        <v>#N/A</v>
      </c>
    </row>
    <row r="5701" spans="1:19">
      <c r="A5701">
        <f>'Previous Trades Import_OMS Quer'!A5701</f>
        <v>0</v>
      </c>
      <c r="B5701">
        <f>'Previous Trades Import_OMS Quer'!B5701</f>
        <v>0</v>
      </c>
      <c r="C5701" s="22">
        <f>'Previous Trades Import_OMS Quer'!C5701</f>
        <v>0</v>
      </c>
      <c r="D5701">
        <f>'Previous Trades Import_OMS Quer'!D5701</f>
        <v>0</v>
      </c>
      <c r="E5701" s="22">
        <f>'Previous Trades Import_OMS Quer'!E5701</f>
        <v>0</v>
      </c>
      <c r="F5701">
        <f>'Previous Trades Import_OMS Quer'!F5701</f>
        <v>0</v>
      </c>
      <c r="G5701">
        <f>'Previous Trades Import_OMS Quer'!G5701</f>
        <v>0</v>
      </c>
      <c r="H5701">
        <f>'Previous Trades Import_OMS Quer'!H5701</f>
        <v>0</v>
      </c>
      <c r="I5701">
        <f>'Previous Trades Import_OMS Quer'!I5701</f>
        <v>0</v>
      </c>
      <c r="J5701">
        <f>'Previous Trades Import_OMS Quer'!J5701</f>
        <v>0</v>
      </c>
      <c r="K5701">
        <f>'Previous Trades Import_OMS Quer'!K5701</f>
        <v>0</v>
      </c>
      <c r="L5701">
        <f>'Previous Trades Import_OMS Quer'!L5701</f>
        <v>0</v>
      </c>
      <c r="M5701">
        <f>'Previous Trades Import_OMS Quer'!M5701</f>
        <v>0</v>
      </c>
      <c r="N5701">
        <f>'Previous Trades Import_OMS Quer'!N5701</f>
        <v>0</v>
      </c>
      <c r="O5701" t="str">
        <f>CLEAN('Previous Trades Import_OMS Quer'!O5701)</f>
        <v/>
      </c>
      <c r="Q5701" s="25">
        <f t="shared" si="178"/>
        <v>0</v>
      </c>
      <c r="R5701" s="25" t="e">
        <f>VLOOKUP(O5701,'Currency Balance'!$O$3:$Q$32,3,0)</f>
        <v>#N/A</v>
      </c>
      <c r="S5701" t="e">
        <f t="shared" si="179"/>
        <v>#N/A</v>
      </c>
    </row>
    <row r="5702" spans="1:19">
      <c r="A5702">
        <f>'Previous Trades Import_OMS Quer'!A5702</f>
        <v>0</v>
      </c>
      <c r="B5702">
        <f>'Previous Trades Import_OMS Quer'!B5702</f>
        <v>0</v>
      </c>
      <c r="C5702" s="22">
        <f>'Previous Trades Import_OMS Quer'!C5702</f>
        <v>0</v>
      </c>
      <c r="D5702">
        <f>'Previous Trades Import_OMS Quer'!D5702</f>
        <v>0</v>
      </c>
      <c r="E5702" s="22">
        <f>'Previous Trades Import_OMS Quer'!E5702</f>
        <v>0</v>
      </c>
      <c r="F5702">
        <f>'Previous Trades Import_OMS Quer'!F5702</f>
        <v>0</v>
      </c>
      <c r="G5702">
        <f>'Previous Trades Import_OMS Quer'!G5702</f>
        <v>0</v>
      </c>
      <c r="H5702">
        <f>'Previous Trades Import_OMS Quer'!H5702</f>
        <v>0</v>
      </c>
      <c r="I5702">
        <f>'Previous Trades Import_OMS Quer'!I5702</f>
        <v>0</v>
      </c>
      <c r="J5702">
        <f>'Previous Trades Import_OMS Quer'!J5702</f>
        <v>0</v>
      </c>
      <c r="K5702">
        <f>'Previous Trades Import_OMS Quer'!K5702</f>
        <v>0</v>
      </c>
      <c r="L5702">
        <f>'Previous Trades Import_OMS Quer'!L5702</f>
        <v>0</v>
      </c>
      <c r="M5702">
        <f>'Previous Trades Import_OMS Quer'!M5702</f>
        <v>0</v>
      </c>
      <c r="N5702">
        <f>'Previous Trades Import_OMS Quer'!N5702</f>
        <v>0</v>
      </c>
      <c r="O5702" t="str">
        <f>CLEAN('Previous Trades Import_OMS Quer'!O5702)</f>
        <v/>
      </c>
      <c r="Q5702" s="25">
        <f t="shared" si="178"/>
        <v>0</v>
      </c>
      <c r="R5702" s="25" t="e">
        <f>VLOOKUP(O5702,'Currency Balance'!$O$3:$Q$32,3,0)</f>
        <v>#N/A</v>
      </c>
      <c r="S5702" t="e">
        <f t="shared" si="179"/>
        <v>#N/A</v>
      </c>
    </row>
    <row r="5703" spans="1:19">
      <c r="A5703">
        <f>'Previous Trades Import_OMS Quer'!A5703</f>
        <v>0</v>
      </c>
      <c r="B5703">
        <f>'Previous Trades Import_OMS Quer'!B5703</f>
        <v>0</v>
      </c>
      <c r="C5703" s="22">
        <f>'Previous Trades Import_OMS Quer'!C5703</f>
        <v>0</v>
      </c>
      <c r="D5703">
        <f>'Previous Trades Import_OMS Quer'!D5703</f>
        <v>0</v>
      </c>
      <c r="E5703" s="22">
        <f>'Previous Trades Import_OMS Quer'!E5703</f>
        <v>0</v>
      </c>
      <c r="F5703">
        <f>'Previous Trades Import_OMS Quer'!F5703</f>
        <v>0</v>
      </c>
      <c r="G5703">
        <f>'Previous Trades Import_OMS Quer'!G5703</f>
        <v>0</v>
      </c>
      <c r="H5703">
        <f>'Previous Trades Import_OMS Quer'!H5703</f>
        <v>0</v>
      </c>
      <c r="I5703">
        <f>'Previous Trades Import_OMS Quer'!I5703</f>
        <v>0</v>
      </c>
      <c r="J5703">
        <f>'Previous Trades Import_OMS Quer'!J5703</f>
        <v>0</v>
      </c>
      <c r="K5703">
        <f>'Previous Trades Import_OMS Quer'!K5703</f>
        <v>0</v>
      </c>
      <c r="L5703">
        <f>'Previous Trades Import_OMS Quer'!L5703</f>
        <v>0</v>
      </c>
      <c r="M5703">
        <f>'Previous Trades Import_OMS Quer'!M5703</f>
        <v>0</v>
      </c>
      <c r="N5703">
        <f>'Previous Trades Import_OMS Quer'!N5703</f>
        <v>0</v>
      </c>
      <c r="O5703" t="str">
        <f>CLEAN('Previous Trades Import_OMS Quer'!O5703)</f>
        <v/>
      </c>
      <c r="Q5703" s="25">
        <f t="shared" si="178"/>
        <v>0</v>
      </c>
      <c r="R5703" s="25" t="e">
        <f>VLOOKUP(O5703,'Currency Balance'!$O$3:$Q$32,3,0)</f>
        <v>#N/A</v>
      </c>
      <c r="S5703" t="e">
        <f t="shared" si="179"/>
        <v>#N/A</v>
      </c>
    </row>
    <row r="5704" spans="1:19">
      <c r="A5704">
        <f>'Previous Trades Import_OMS Quer'!A5704</f>
        <v>0</v>
      </c>
      <c r="B5704">
        <f>'Previous Trades Import_OMS Quer'!B5704</f>
        <v>0</v>
      </c>
      <c r="C5704" s="22">
        <f>'Previous Trades Import_OMS Quer'!C5704</f>
        <v>0</v>
      </c>
      <c r="D5704">
        <f>'Previous Trades Import_OMS Quer'!D5704</f>
        <v>0</v>
      </c>
      <c r="E5704" s="22">
        <f>'Previous Trades Import_OMS Quer'!E5704</f>
        <v>0</v>
      </c>
      <c r="F5704">
        <f>'Previous Trades Import_OMS Quer'!F5704</f>
        <v>0</v>
      </c>
      <c r="G5704">
        <f>'Previous Trades Import_OMS Quer'!G5704</f>
        <v>0</v>
      </c>
      <c r="H5704">
        <f>'Previous Trades Import_OMS Quer'!H5704</f>
        <v>0</v>
      </c>
      <c r="I5704">
        <f>'Previous Trades Import_OMS Quer'!I5704</f>
        <v>0</v>
      </c>
      <c r="J5704">
        <f>'Previous Trades Import_OMS Quer'!J5704</f>
        <v>0</v>
      </c>
      <c r="K5704">
        <f>'Previous Trades Import_OMS Quer'!K5704</f>
        <v>0</v>
      </c>
      <c r="L5704">
        <f>'Previous Trades Import_OMS Quer'!L5704</f>
        <v>0</v>
      </c>
      <c r="M5704">
        <f>'Previous Trades Import_OMS Quer'!M5704</f>
        <v>0</v>
      </c>
      <c r="N5704">
        <f>'Previous Trades Import_OMS Quer'!N5704</f>
        <v>0</v>
      </c>
      <c r="O5704" t="str">
        <f>CLEAN('Previous Trades Import_OMS Quer'!O5704)</f>
        <v/>
      </c>
      <c r="Q5704" s="25">
        <f t="shared" si="178"/>
        <v>0</v>
      </c>
      <c r="R5704" s="25" t="e">
        <f>VLOOKUP(O5704,'Currency Balance'!$O$3:$Q$32,3,0)</f>
        <v>#N/A</v>
      </c>
      <c r="S5704" t="e">
        <f t="shared" si="179"/>
        <v>#N/A</v>
      </c>
    </row>
    <row r="5705" spans="1:19">
      <c r="A5705">
        <f>'Previous Trades Import_OMS Quer'!A5705</f>
        <v>0</v>
      </c>
      <c r="B5705">
        <f>'Previous Trades Import_OMS Quer'!B5705</f>
        <v>0</v>
      </c>
      <c r="C5705" s="22">
        <f>'Previous Trades Import_OMS Quer'!C5705</f>
        <v>0</v>
      </c>
      <c r="D5705">
        <f>'Previous Trades Import_OMS Quer'!D5705</f>
        <v>0</v>
      </c>
      <c r="E5705" s="22">
        <f>'Previous Trades Import_OMS Quer'!E5705</f>
        <v>0</v>
      </c>
      <c r="F5705">
        <f>'Previous Trades Import_OMS Quer'!F5705</f>
        <v>0</v>
      </c>
      <c r="G5705">
        <f>'Previous Trades Import_OMS Quer'!G5705</f>
        <v>0</v>
      </c>
      <c r="H5705">
        <f>'Previous Trades Import_OMS Quer'!H5705</f>
        <v>0</v>
      </c>
      <c r="I5705">
        <f>'Previous Trades Import_OMS Quer'!I5705</f>
        <v>0</v>
      </c>
      <c r="J5705">
        <f>'Previous Trades Import_OMS Quer'!J5705</f>
        <v>0</v>
      </c>
      <c r="K5705">
        <f>'Previous Trades Import_OMS Quer'!K5705</f>
        <v>0</v>
      </c>
      <c r="L5705">
        <f>'Previous Trades Import_OMS Quer'!L5705</f>
        <v>0</v>
      </c>
      <c r="M5705">
        <f>'Previous Trades Import_OMS Quer'!M5705</f>
        <v>0</v>
      </c>
      <c r="N5705">
        <f>'Previous Trades Import_OMS Quer'!N5705</f>
        <v>0</v>
      </c>
      <c r="O5705" t="str">
        <f>CLEAN('Previous Trades Import_OMS Quer'!O5705)</f>
        <v/>
      </c>
      <c r="Q5705" s="25">
        <f t="shared" si="178"/>
        <v>0</v>
      </c>
      <c r="R5705" s="25" t="e">
        <f>VLOOKUP(O5705,'Currency Balance'!$O$3:$Q$32,3,0)</f>
        <v>#N/A</v>
      </c>
      <c r="S5705" t="e">
        <f t="shared" si="179"/>
        <v>#N/A</v>
      </c>
    </row>
    <row r="5706" spans="1:19">
      <c r="A5706">
        <f>'Previous Trades Import_OMS Quer'!A5706</f>
        <v>0</v>
      </c>
      <c r="B5706">
        <f>'Previous Trades Import_OMS Quer'!B5706</f>
        <v>0</v>
      </c>
      <c r="C5706" s="22">
        <f>'Previous Trades Import_OMS Quer'!C5706</f>
        <v>0</v>
      </c>
      <c r="D5706">
        <f>'Previous Trades Import_OMS Quer'!D5706</f>
        <v>0</v>
      </c>
      <c r="E5706" s="22">
        <f>'Previous Trades Import_OMS Quer'!E5706</f>
        <v>0</v>
      </c>
      <c r="F5706">
        <f>'Previous Trades Import_OMS Quer'!F5706</f>
        <v>0</v>
      </c>
      <c r="G5706">
        <f>'Previous Trades Import_OMS Quer'!G5706</f>
        <v>0</v>
      </c>
      <c r="H5706">
        <f>'Previous Trades Import_OMS Quer'!H5706</f>
        <v>0</v>
      </c>
      <c r="I5706">
        <f>'Previous Trades Import_OMS Quer'!I5706</f>
        <v>0</v>
      </c>
      <c r="J5706">
        <f>'Previous Trades Import_OMS Quer'!J5706</f>
        <v>0</v>
      </c>
      <c r="K5706">
        <f>'Previous Trades Import_OMS Quer'!K5706</f>
        <v>0</v>
      </c>
      <c r="L5706">
        <f>'Previous Trades Import_OMS Quer'!L5706</f>
        <v>0</v>
      </c>
      <c r="M5706">
        <f>'Previous Trades Import_OMS Quer'!M5706</f>
        <v>0</v>
      </c>
      <c r="N5706">
        <f>'Previous Trades Import_OMS Quer'!N5706</f>
        <v>0</v>
      </c>
      <c r="O5706" t="str">
        <f>CLEAN('Previous Trades Import_OMS Quer'!O5706)</f>
        <v/>
      </c>
      <c r="Q5706" s="25">
        <f t="shared" si="178"/>
        <v>0</v>
      </c>
      <c r="R5706" s="25" t="e">
        <f>VLOOKUP(O5706,'Currency Balance'!$O$3:$Q$32,3,0)</f>
        <v>#N/A</v>
      </c>
      <c r="S5706" t="e">
        <f t="shared" si="179"/>
        <v>#N/A</v>
      </c>
    </row>
    <row r="5707" spans="1:19">
      <c r="A5707">
        <f>'Previous Trades Import_OMS Quer'!A5707</f>
        <v>0</v>
      </c>
      <c r="B5707">
        <f>'Previous Trades Import_OMS Quer'!B5707</f>
        <v>0</v>
      </c>
      <c r="C5707" s="22">
        <f>'Previous Trades Import_OMS Quer'!C5707</f>
        <v>0</v>
      </c>
      <c r="D5707">
        <f>'Previous Trades Import_OMS Quer'!D5707</f>
        <v>0</v>
      </c>
      <c r="E5707" s="22">
        <f>'Previous Trades Import_OMS Quer'!E5707</f>
        <v>0</v>
      </c>
      <c r="F5707">
        <f>'Previous Trades Import_OMS Quer'!F5707</f>
        <v>0</v>
      </c>
      <c r="G5707">
        <f>'Previous Trades Import_OMS Quer'!G5707</f>
        <v>0</v>
      </c>
      <c r="H5707">
        <f>'Previous Trades Import_OMS Quer'!H5707</f>
        <v>0</v>
      </c>
      <c r="I5707">
        <f>'Previous Trades Import_OMS Quer'!I5707</f>
        <v>0</v>
      </c>
      <c r="J5707">
        <f>'Previous Trades Import_OMS Quer'!J5707</f>
        <v>0</v>
      </c>
      <c r="K5707">
        <f>'Previous Trades Import_OMS Quer'!K5707</f>
        <v>0</v>
      </c>
      <c r="L5707">
        <f>'Previous Trades Import_OMS Quer'!L5707</f>
        <v>0</v>
      </c>
      <c r="M5707">
        <f>'Previous Trades Import_OMS Quer'!M5707</f>
        <v>0</v>
      </c>
      <c r="N5707">
        <f>'Previous Trades Import_OMS Quer'!N5707</f>
        <v>0</v>
      </c>
      <c r="O5707" t="str">
        <f>CLEAN('Previous Trades Import_OMS Quer'!O5707)</f>
        <v/>
      </c>
      <c r="Q5707" s="25">
        <f t="shared" si="178"/>
        <v>0</v>
      </c>
      <c r="R5707" s="25" t="e">
        <f>VLOOKUP(O5707,'Currency Balance'!$O$3:$Q$32,3,0)</f>
        <v>#N/A</v>
      </c>
      <c r="S5707" t="e">
        <f t="shared" si="179"/>
        <v>#N/A</v>
      </c>
    </row>
    <row r="5708" spans="1:19">
      <c r="A5708">
        <f>'Previous Trades Import_OMS Quer'!A5708</f>
        <v>0</v>
      </c>
      <c r="B5708">
        <f>'Previous Trades Import_OMS Quer'!B5708</f>
        <v>0</v>
      </c>
      <c r="C5708" s="22">
        <f>'Previous Trades Import_OMS Quer'!C5708</f>
        <v>0</v>
      </c>
      <c r="D5708">
        <f>'Previous Trades Import_OMS Quer'!D5708</f>
        <v>0</v>
      </c>
      <c r="E5708" s="22">
        <f>'Previous Trades Import_OMS Quer'!E5708</f>
        <v>0</v>
      </c>
      <c r="F5708">
        <f>'Previous Trades Import_OMS Quer'!F5708</f>
        <v>0</v>
      </c>
      <c r="G5708">
        <f>'Previous Trades Import_OMS Quer'!G5708</f>
        <v>0</v>
      </c>
      <c r="H5708">
        <f>'Previous Trades Import_OMS Quer'!H5708</f>
        <v>0</v>
      </c>
      <c r="I5708">
        <f>'Previous Trades Import_OMS Quer'!I5708</f>
        <v>0</v>
      </c>
      <c r="J5708">
        <f>'Previous Trades Import_OMS Quer'!J5708</f>
        <v>0</v>
      </c>
      <c r="K5708">
        <f>'Previous Trades Import_OMS Quer'!K5708</f>
        <v>0</v>
      </c>
      <c r="L5708">
        <f>'Previous Trades Import_OMS Quer'!L5708</f>
        <v>0</v>
      </c>
      <c r="M5708">
        <f>'Previous Trades Import_OMS Quer'!M5708</f>
        <v>0</v>
      </c>
      <c r="N5708">
        <f>'Previous Trades Import_OMS Quer'!N5708</f>
        <v>0</v>
      </c>
      <c r="O5708" t="str">
        <f>CLEAN('Previous Trades Import_OMS Quer'!O5708)</f>
        <v/>
      </c>
      <c r="Q5708" s="25">
        <f t="shared" si="178"/>
        <v>0</v>
      </c>
      <c r="R5708" s="25" t="e">
        <f>VLOOKUP(O5708,'Currency Balance'!$O$3:$Q$32,3,0)</f>
        <v>#N/A</v>
      </c>
      <c r="S5708" t="e">
        <f t="shared" si="179"/>
        <v>#N/A</v>
      </c>
    </row>
    <row r="5709" spans="1:19">
      <c r="A5709">
        <f>'Previous Trades Import_OMS Quer'!A5709</f>
        <v>0</v>
      </c>
      <c r="B5709">
        <f>'Previous Trades Import_OMS Quer'!B5709</f>
        <v>0</v>
      </c>
      <c r="C5709" s="22">
        <f>'Previous Trades Import_OMS Quer'!C5709</f>
        <v>0</v>
      </c>
      <c r="D5709">
        <f>'Previous Trades Import_OMS Quer'!D5709</f>
        <v>0</v>
      </c>
      <c r="E5709" s="22">
        <f>'Previous Trades Import_OMS Quer'!E5709</f>
        <v>0</v>
      </c>
      <c r="F5709">
        <f>'Previous Trades Import_OMS Quer'!F5709</f>
        <v>0</v>
      </c>
      <c r="G5709">
        <f>'Previous Trades Import_OMS Quer'!G5709</f>
        <v>0</v>
      </c>
      <c r="H5709">
        <f>'Previous Trades Import_OMS Quer'!H5709</f>
        <v>0</v>
      </c>
      <c r="I5709">
        <f>'Previous Trades Import_OMS Quer'!I5709</f>
        <v>0</v>
      </c>
      <c r="J5709">
        <f>'Previous Trades Import_OMS Quer'!J5709</f>
        <v>0</v>
      </c>
      <c r="K5709">
        <f>'Previous Trades Import_OMS Quer'!K5709</f>
        <v>0</v>
      </c>
      <c r="L5709">
        <f>'Previous Trades Import_OMS Quer'!L5709</f>
        <v>0</v>
      </c>
      <c r="M5709">
        <f>'Previous Trades Import_OMS Quer'!M5709</f>
        <v>0</v>
      </c>
      <c r="N5709">
        <f>'Previous Trades Import_OMS Quer'!N5709</f>
        <v>0</v>
      </c>
      <c r="O5709" t="str">
        <f>CLEAN('Previous Trades Import_OMS Quer'!O5709)</f>
        <v/>
      </c>
      <c r="Q5709" s="25">
        <f t="shared" si="178"/>
        <v>0</v>
      </c>
      <c r="R5709" s="25" t="e">
        <f>VLOOKUP(O5709,'Currency Balance'!$O$3:$Q$32,3,0)</f>
        <v>#N/A</v>
      </c>
      <c r="S5709" t="e">
        <f t="shared" si="179"/>
        <v>#N/A</v>
      </c>
    </row>
    <row r="5710" spans="1:19">
      <c r="A5710">
        <f>'Previous Trades Import_OMS Quer'!A5710</f>
        <v>0</v>
      </c>
      <c r="B5710">
        <f>'Previous Trades Import_OMS Quer'!B5710</f>
        <v>0</v>
      </c>
      <c r="C5710" s="22">
        <f>'Previous Trades Import_OMS Quer'!C5710</f>
        <v>0</v>
      </c>
      <c r="D5710">
        <f>'Previous Trades Import_OMS Quer'!D5710</f>
        <v>0</v>
      </c>
      <c r="E5710" s="22">
        <f>'Previous Trades Import_OMS Quer'!E5710</f>
        <v>0</v>
      </c>
      <c r="F5710">
        <f>'Previous Trades Import_OMS Quer'!F5710</f>
        <v>0</v>
      </c>
      <c r="G5710">
        <f>'Previous Trades Import_OMS Quer'!G5710</f>
        <v>0</v>
      </c>
      <c r="H5710">
        <f>'Previous Trades Import_OMS Quer'!H5710</f>
        <v>0</v>
      </c>
      <c r="I5710">
        <f>'Previous Trades Import_OMS Quer'!I5710</f>
        <v>0</v>
      </c>
      <c r="J5710">
        <f>'Previous Trades Import_OMS Quer'!J5710</f>
        <v>0</v>
      </c>
      <c r="K5710">
        <f>'Previous Trades Import_OMS Quer'!K5710</f>
        <v>0</v>
      </c>
      <c r="L5710">
        <f>'Previous Trades Import_OMS Quer'!L5710</f>
        <v>0</v>
      </c>
      <c r="M5710">
        <f>'Previous Trades Import_OMS Quer'!M5710</f>
        <v>0</v>
      </c>
      <c r="N5710">
        <f>'Previous Trades Import_OMS Quer'!N5710</f>
        <v>0</v>
      </c>
      <c r="O5710" t="str">
        <f>CLEAN('Previous Trades Import_OMS Quer'!O5710)</f>
        <v/>
      </c>
      <c r="Q5710" s="25">
        <f t="shared" si="178"/>
        <v>0</v>
      </c>
      <c r="R5710" s="25" t="e">
        <f>VLOOKUP(O5710,'Currency Balance'!$O$3:$Q$32,3,0)</f>
        <v>#N/A</v>
      </c>
      <c r="S5710" t="e">
        <f t="shared" si="179"/>
        <v>#N/A</v>
      </c>
    </row>
    <row r="5711" spans="1:19">
      <c r="A5711">
        <f>'Previous Trades Import_OMS Quer'!A5711</f>
        <v>0</v>
      </c>
      <c r="B5711">
        <f>'Previous Trades Import_OMS Quer'!B5711</f>
        <v>0</v>
      </c>
      <c r="C5711" s="22">
        <f>'Previous Trades Import_OMS Quer'!C5711</f>
        <v>0</v>
      </c>
      <c r="D5711">
        <f>'Previous Trades Import_OMS Quer'!D5711</f>
        <v>0</v>
      </c>
      <c r="E5711" s="22">
        <f>'Previous Trades Import_OMS Quer'!E5711</f>
        <v>0</v>
      </c>
      <c r="F5711">
        <f>'Previous Trades Import_OMS Quer'!F5711</f>
        <v>0</v>
      </c>
      <c r="G5711">
        <f>'Previous Trades Import_OMS Quer'!G5711</f>
        <v>0</v>
      </c>
      <c r="H5711">
        <f>'Previous Trades Import_OMS Quer'!H5711</f>
        <v>0</v>
      </c>
      <c r="I5711">
        <f>'Previous Trades Import_OMS Quer'!I5711</f>
        <v>0</v>
      </c>
      <c r="J5711">
        <f>'Previous Trades Import_OMS Quer'!J5711</f>
        <v>0</v>
      </c>
      <c r="K5711">
        <f>'Previous Trades Import_OMS Quer'!K5711</f>
        <v>0</v>
      </c>
      <c r="L5711">
        <f>'Previous Trades Import_OMS Quer'!L5711</f>
        <v>0</v>
      </c>
      <c r="M5711">
        <f>'Previous Trades Import_OMS Quer'!M5711</f>
        <v>0</v>
      </c>
      <c r="N5711">
        <f>'Previous Trades Import_OMS Quer'!N5711</f>
        <v>0</v>
      </c>
      <c r="O5711" t="str">
        <f>CLEAN('Previous Trades Import_OMS Quer'!O5711)</f>
        <v/>
      </c>
      <c r="Q5711" s="25">
        <f t="shared" si="178"/>
        <v>0</v>
      </c>
      <c r="R5711" s="25" t="e">
        <f>VLOOKUP(O5711,'Currency Balance'!$O$3:$Q$32,3,0)</f>
        <v>#N/A</v>
      </c>
      <c r="S5711" t="e">
        <f t="shared" si="179"/>
        <v>#N/A</v>
      </c>
    </row>
    <row r="5712" spans="1:19">
      <c r="A5712">
        <f>'Previous Trades Import_OMS Quer'!A5712</f>
        <v>0</v>
      </c>
      <c r="B5712">
        <f>'Previous Trades Import_OMS Quer'!B5712</f>
        <v>0</v>
      </c>
      <c r="C5712" s="22">
        <f>'Previous Trades Import_OMS Quer'!C5712</f>
        <v>0</v>
      </c>
      <c r="D5712">
        <f>'Previous Trades Import_OMS Quer'!D5712</f>
        <v>0</v>
      </c>
      <c r="E5712" s="22">
        <f>'Previous Trades Import_OMS Quer'!E5712</f>
        <v>0</v>
      </c>
      <c r="F5712">
        <f>'Previous Trades Import_OMS Quer'!F5712</f>
        <v>0</v>
      </c>
      <c r="G5712">
        <f>'Previous Trades Import_OMS Quer'!G5712</f>
        <v>0</v>
      </c>
      <c r="H5712">
        <f>'Previous Trades Import_OMS Quer'!H5712</f>
        <v>0</v>
      </c>
      <c r="I5712">
        <f>'Previous Trades Import_OMS Quer'!I5712</f>
        <v>0</v>
      </c>
      <c r="J5712">
        <f>'Previous Trades Import_OMS Quer'!J5712</f>
        <v>0</v>
      </c>
      <c r="K5712">
        <f>'Previous Trades Import_OMS Quer'!K5712</f>
        <v>0</v>
      </c>
      <c r="L5712">
        <f>'Previous Trades Import_OMS Quer'!L5712</f>
        <v>0</v>
      </c>
      <c r="M5712">
        <f>'Previous Trades Import_OMS Quer'!M5712</f>
        <v>0</v>
      </c>
      <c r="N5712">
        <f>'Previous Trades Import_OMS Quer'!N5712</f>
        <v>0</v>
      </c>
      <c r="O5712" t="str">
        <f>CLEAN('Previous Trades Import_OMS Quer'!O5712)</f>
        <v/>
      </c>
      <c r="Q5712" s="25">
        <f t="shared" si="178"/>
        <v>0</v>
      </c>
      <c r="R5712" s="25" t="e">
        <f>VLOOKUP(O5712,'Currency Balance'!$O$3:$Q$32,3,0)</f>
        <v>#N/A</v>
      </c>
      <c r="S5712" t="e">
        <f t="shared" si="179"/>
        <v>#N/A</v>
      </c>
    </row>
    <row r="5713" spans="1:19">
      <c r="A5713">
        <f>'Previous Trades Import_OMS Quer'!A5713</f>
        <v>0</v>
      </c>
      <c r="B5713">
        <f>'Previous Trades Import_OMS Quer'!B5713</f>
        <v>0</v>
      </c>
      <c r="C5713" s="22">
        <f>'Previous Trades Import_OMS Quer'!C5713</f>
        <v>0</v>
      </c>
      <c r="D5713">
        <f>'Previous Trades Import_OMS Quer'!D5713</f>
        <v>0</v>
      </c>
      <c r="E5713" s="22">
        <f>'Previous Trades Import_OMS Quer'!E5713</f>
        <v>0</v>
      </c>
      <c r="F5713">
        <f>'Previous Trades Import_OMS Quer'!F5713</f>
        <v>0</v>
      </c>
      <c r="G5713">
        <f>'Previous Trades Import_OMS Quer'!G5713</f>
        <v>0</v>
      </c>
      <c r="H5713">
        <f>'Previous Trades Import_OMS Quer'!H5713</f>
        <v>0</v>
      </c>
      <c r="I5713">
        <f>'Previous Trades Import_OMS Quer'!I5713</f>
        <v>0</v>
      </c>
      <c r="J5713">
        <f>'Previous Trades Import_OMS Quer'!J5713</f>
        <v>0</v>
      </c>
      <c r="K5713">
        <f>'Previous Trades Import_OMS Quer'!K5713</f>
        <v>0</v>
      </c>
      <c r="L5713">
        <f>'Previous Trades Import_OMS Quer'!L5713</f>
        <v>0</v>
      </c>
      <c r="M5713">
        <f>'Previous Trades Import_OMS Quer'!M5713</f>
        <v>0</v>
      </c>
      <c r="N5713">
        <f>'Previous Trades Import_OMS Quer'!N5713</f>
        <v>0</v>
      </c>
      <c r="O5713" t="str">
        <f>CLEAN('Previous Trades Import_OMS Quer'!O5713)</f>
        <v/>
      </c>
      <c r="Q5713" s="25">
        <f t="shared" si="178"/>
        <v>0</v>
      </c>
      <c r="R5713" s="25" t="e">
        <f>VLOOKUP(O5713,'Currency Balance'!$O$3:$Q$32,3,0)</f>
        <v>#N/A</v>
      </c>
      <c r="S5713" t="e">
        <f t="shared" si="179"/>
        <v>#N/A</v>
      </c>
    </row>
    <row r="5714" spans="1:19">
      <c r="A5714">
        <f>'Previous Trades Import_OMS Quer'!A5714</f>
        <v>0</v>
      </c>
      <c r="B5714">
        <f>'Previous Trades Import_OMS Quer'!B5714</f>
        <v>0</v>
      </c>
      <c r="C5714" s="22">
        <f>'Previous Trades Import_OMS Quer'!C5714</f>
        <v>0</v>
      </c>
      <c r="D5714">
        <f>'Previous Trades Import_OMS Quer'!D5714</f>
        <v>0</v>
      </c>
      <c r="E5714" s="22">
        <f>'Previous Trades Import_OMS Quer'!E5714</f>
        <v>0</v>
      </c>
      <c r="F5714">
        <f>'Previous Trades Import_OMS Quer'!F5714</f>
        <v>0</v>
      </c>
      <c r="G5714">
        <f>'Previous Trades Import_OMS Quer'!G5714</f>
        <v>0</v>
      </c>
      <c r="H5714">
        <f>'Previous Trades Import_OMS Quer'!H5714</f>
        <v>0</v>
      </c>
      <c r="I5714">
        <f>'Previous Trades Import_OMS Quer'!I5714</f>
        <v>0</v>
      </c>
      <c r="J5714">
        <f>'Previous Trades Import_OMS Quer'!J5714</f>
        <v>0</v>
      </c>
      <c r="K5714">
        <f>'Previous Trades Import_OMS Quer'!K5714</f>
        <v>0</v>
      </c>
      <c r="L5714">
        <f>'Previous Trades Import_OMS Quer'!L5714</f>
        <v>0</v>
      </c>
      <c r="M5714">
        <f>'Previous Trades Import_OMS Quer'!M5714</f>
        <v>0</v>
      </c>
      <c r="N5714">
        <f>'Previous Trades Import_OMS Quer'!N5714</f>
        <v>0</v>
      </c>
      <c r="O5714" t="str">
        <f>CLEAN('Previous Trades Import_OMS Quer'!O5714)</f>
        <v/>
      </c>
      <c r="Q5714" s="25">
        <f t="shared" si="178"/>
        <v>0</v>
      </c>
      <c r="R5714" s="25" t="e">
        <f>VLOOKUP(O5714,'Currency Balance'!$O$3:$Q$32,3,0)</f>
        <v>#N/A</v>
      </c>
      <c r="S5714" t="e">
        <f t="shared" si="179"/>
        <v>#N/A</v>
      </c>
    </row>
    <row r="5715" spans="1:19">
      <c r="A5715">
        <f>'Previous Trades Import_OMS Quer'!A5715</f>
        <v>0</v>
      </c>
      <c r="B5715">
        <f>'Previous Trades Import_OMS Quer'!B5715</f>
        <v>0</v>
      </c>
      <c r="C5715" s="22">
        <f>'Previous Trades Import_OMS Quer'!C5715</f>
        <v>0</v>
      </c>
      <c r="D5715">
        <f>'Previous Trades Import_OMS Quer'!D5715</f>
        <v>0</v>
      </c>
      <c r="E5715" s="22">
        <f>'Previous Trades Import_OMS Quer'!E5715</f>
        <v>0</v>
      </c>
      <c r="F5715">
        <f>'Previous Trades Import_OMS Quer'!F5715</f>
        <v>0</v>
      </c>
      <c r="G5715">
        <f>'Previous Trades Import_OMS Quer'!G5715</f>
        <v>0</v>
      </c>
      <c r="H5715">
        <f>'Previous Trades Import_OMS Quer'!H5715</f>
        <v>0</v>
      </c>
      <c r="I5715">
        <f>'Previous Trades Import_OMS Quer'!I5715</f>
        <v>0</v>
      </c>
      <c r="J5715">
        <f>'Previous Trades Import_OMS Quer'!J5715</f>
        <v>0</v>
      </c>
      <c r="K5715">
        <f>'Previous Trades Import_OMS Quer'!K5715</f>
        <v>0</v>
      </c>
      <c r="L5715">
        <f>'Previous Trades Import_OMS Quer'!L5715</f>
        <v>0</v>
      </c>
      <c r="M5715">
        <f>'Previous Trades Import_OMS Quer'!M5715</f>
        <v>0</v>
      </c>
      <c r="N5715">
        <f>'Previous Trades Import_OMS Quer'!N5715</f>
        <v>0</v>
      </c>
      <c r="O5715" t="str">
        <f>CLEAN('Previous Trades Import_OMS Quer'!O5715)</f>
        <v/>
      </c>
      <c r="Q5715" s="25">
        <f t="shared" si="178"/>
        <v>0</v>
      </c>
      <c r="R5715" s="25" t="e">
        <f>VLOOKUP(O5715,'Currency Balance'!$O$3:$Q$32,3,0)</f>
        <v>#N/A</v>
      </c>
      <c r="S5715" t="e">
        <f t="shared" si="179"/>
        <v>#N/A</v>
      </c>
    </row>
    <row r="5716" spans="1:19">
      <c r="A5716">
        <f>'Previous Trades Import_OMS Quer'!A5716</f>
        <v>0</v>
      </c>
      <c r="B5716">
        <f>'Previous Trades Import_OMS Quer'!B5716</f>
        <v>0</v>
      </c>
      <c r="C5716" s="22">
        <f>'Previous Trades Import_OMS Quer'!C5716</f>
        <v>0</v>
      </c>
      <c r="D5716">
        <f>'Previous Trades Import_OMS Quer'!D5716</f>
        <v>0</v>
      </c>
      <c r="E5716" s="22">
        <f>'Previous Trades Import_OMS Quer'!E5716</f>
        <v>0</v>
      </c>
      <c r="F5716">
        <f>'Previous Trades Import_OMS Quer'!F5716</f>
        <v>0</v>
      </c>
      <c r="G5716">
        <f>'Previous Trades Import_OMS Quer'!G5716</f>
        <v>0</v>
      </c>
      <c r="H5716">
        <f>'Previous Trades Import_OMS Quer'!H5716</f>
        <v>0</v>
      </c>
      <c r="I5716">
        <f>'Previous Trades Import_OMS Quer'!I5716</f>
        <v>0</v>
      </c>
      <c r="J5716">
        <f>'Previous Trades Import_OMS Quer'!J5716</f>
        <v>0</v>
      </c>
      <c r="K5716">
        <f>'Previous Trades Import_OMS Quer'!K5716</f>
        <v>0</v>
      </c>
      <c r="L5716">
        <f>'Previous Trades Import_OMS Quer'!L5716</f>
        <v>0</v>
      </c>
      <c r="M5716">
        <f>'Previous Trades Import_OMS Quer'!M5716</f>
        <v>0</v>
      </c>
      <c r="N5716">
        <f>'Previous Trades Import_OMS Quer'!N5716</f>
        <v>0</v>
      </c>
      <c r="O5716" t="str">
        <f>CLEAN('Previous Trades Import_OMS Quer'!O5716)</f>
        <v/>
      </c>
      <c r="Q5716" s="25">
        <f t="shared" si="178"/>
        <v>0</v>
      </c>
      <c r="R5716" s="25" t="e">
        <f>VLOOKUP(O5716,'Currency Balance'!$O$3:$Q$32,3,0)</f>
        <v>#N/A</v>
      </c>
      <c r="S5716" t="e">
        <f t="shared" si="179"/>
        <v>#N/A</v>
      </c>
    </row>
    <row r="5717" spans="1:19">
      <c r="A5717">
        <f>'Previous Trades Import_OMS Quer'!A5717</f>
        <v>0</v>
      </c>
      <c r="B5717">
        <f>'Previous Trades Import_OMS Quer'!B5717</f>
        <v>0</v>
      </c>
      <c r="C5717" s="22">
        <f>'Previous Trades Import_OMS Quer'!C5717</f>
        <v>0</v>
      </c>
      <c r="D5717">
        <f>'Previous Trades Import_OMS Quer'!D5717</f>
        <v>0</v>
      </c>
      <c r="E5717" s="22">
        <f>'Previous Trades Import_OMS Quer'!E5717</f>
        <v>0</v>
      </c>
      <c r="F5717">
        <f>'Previous Trades Import_OMS Quer'!F5717</f>
        <v>0</v>
      </c>
      <c r="G5717">
        <f>'Previous Trades Import_OMS Quer'!G5717</f>
        <v>0</v>
      </c>
      <c r="H5717">
        <f>'Previous Trades Import_OMS Quer'!H5717</f>
        <v>0</v>
      </c>
      <c r="I5717">
        <f>'Previous Trades Import_OMS Quer'!I5717</f>
        <v>0</v>
      </c>
      <c r="J5717">
        <f>'Previous Trades Import_OMS Quer'!J5717</f>
        <v>0</v>
      </c>
      <c r="K5717">
        <f>'Previous Trades Import_OMS Quer'!K5717</f>
        <v>0</v>
      </c>
      <c r="L5717">
        <f>'Previous Trades Import_OMS Quer'!L5717</f>
        <v>0</v>
      </c>
      <c r="M5717">
        <f>'Previous Trades Import_OMS Quer'!M5717</f>
        <v>0</v>
      </c>
      <c r="N5717">
        <f>'Previous Trades Import_OMS Quer'!N5717</f>
        <v>0</v>
      </c>
      <c r="O5717" t="str">
        <f>CLEAN('Previous Trades Import_OMS Quer'!O5717)</f>
        <v/>
      </c>
      <c r="Q5717" s="25">
        <f t="shared" si="178"/>
        <v>0</v>
      </c>
      <c r="R5717" s="25" t="e">
        <f>VLOOKUP(O5717,'Currency Balance'!$O$3:$Q$32,3,0)</f>
        <v>#N/A</v>
      </c>
      <c r="S5717" t="e">
        <f t="shared" si="179"/>
        <v>#N/A</v>
      </c>
    </row>
    <row r="5718" spans="1:19">
      <c r="A5718">
        <f>'Previous Trades Import_OMS Quer'!A5718</f>
        <v>0</v>
      </c>
      <c r="B5718">
        <f>'Previous Trades Import_OMS Quer'!B5718</f>
        <v>0</v>
      </c>
      <c r="C5718" s="22">
        <f>'Previous Trades Import_OMS Quer'!C5718</f>
        <v>0</v>
      </c>
      <c r="D5718">
        <f>'Previous Trades Import_OMS Quer'!D5718</f>
        <v>0</v>
      </c>
      <c r="E5718" s="22">
        <f>'Previous Trades Import_OMS Quer'!E5718</f>
        <v>0</v>
      </c>
      <c r="F5718">
        <f>'Previous Trades Import_OMS Quer'!F5718</f>
        <v>0</v>
      </c>
      <c r="G5718">
        <f>'Previous Trades Import_OMS Quer'!G5718</f>
        <v>0</v>
      </c>
      <c r="H5718">
        <f>'Previous Trades Import_OMS Quer'!H5718</f>
        <v>0</v>
      </c>
      <c r="I5718">
        <f>'Previous Trades Import_OMS Quer'!I5718</f>
        <v>0</v>
      </c>
      <c r="J5718">
        <f>'Previous Trades Import_OMS Quer'!J5718</f>
        <v>0</v>
      </c>
      <c r="K5718">
        <f>'Previous Trades Import_OMS Quer'!K5718</f>
        <v>0</v>
      </c>
      <c r="L5718">
        <f>'Previous Trades Import_OMS Quer'!L5718</f>
        <v>0</v>
      </c>
      <c r="M5718">
        <f>'Previous Trades Import_OMS Quer'!M5718</f>
        <v>0</v>
      </c>
      <c r="N5718">
        <f>'Previous Trades Import_OMS Quer'!N5718</f>
        <v>0</v>
      </c>
      <c r="O5718" t="str">
        <f>CLEAN('Previous Trades Import_OMS Quer'!O5718)</f>
        <v/>
      </c>
      <c r="Q5718" s="25">
        <f t="shared" si="178"/>
        <v>0</v>
      </c>
      <c r="R5718" s="25" t="e">
        <f>VLOOKUP(O5718,'Currency Balance'!$O$3:$Q$32,3,0)</f>
        <v>#N/A</v>
      </c>
      <c r="S5718" t="e">
        <f t="shared" si="179"/>
        <v>#N/A</v>
      </c>
    </row>
    <row r="5719" spans="1:19">
      <c r="A5719">
        <f>'Previous Trades Import_OMS Quer'!A5719</f>
        <v>0</v>
      </c>
      <c r="B5719">
        <f>'Previous Trades Import_OMS Quer'!B5719</f>
        <v>0</v>
      </c>
      <c r="C5719" s="22">
        <f>'Previous Trades Import_OMS Quer'!C5719</f>
        <v>0</v>
      </c>
      <c r="D5719">
        <f>'Previous Trades Import_OMS Quer'!D5719</f>
        <v>0</v>
      </c>
      <c r="E5719" s="22">
        <f>'Previous Trades Import_OMS Quer'!E5719</f>
        <v>0</v>
      </c>
      <c r="F5719">
        <f>'Previous Trades Import_OMS Quer'!F5719</f>
        <v>0</v>
      </c>
      <c r="G5719">
        <f>'Previous Trades Import_OMS Quer'!G5719</f>
        <v>0</v>
      </c>
      <c r="H5719">
        <f>'Previous Trades Import_OMS Quer'!H5719</f>
        <v>0</v>
      </c>
      <c r="I5719">
        <f>'Previous Trades Import_OMS Quer'!I5719</f>
        <v>0</v>
      </c>
      <c r="J5719">
        <f>'Previous Trades Import_OMS Quer'!J5719</f>
        <v>0</v>
      </c>
      <c r="K5719">
        <f>'Previous Trades Import_OMS Quer'!K5719</f>
        <v>0</v>
      </c>
      <c r="L5719">
        <f>'Previous Trades Import_OMS Quer'!L5719</f>
        <v>0</v>
      </c>
      <c r="M5719">
        <f>'Previous Trades Import_OMS Quer'!M5719</f>
        <v>0</v>
      </c>
      <c r="N5719">
        <f>'Previous Trades Import_OMS Quer'!N5719</f>
        <v>0</v>
      </c>
      <c r="O5719" t="str">
        <f>CLEAN('Previous Trades Import_OMS Quer'!O5719)</f>
        <v/>
      </c>
      <c r="Q5719" s="25">
        <f t="shared" si="178"/>
        <v>0</v>
      </c>
      <c r="R5719" s="25" t="e">
        <f>VLOOKUP(O5719,'Currency Balance'!$O$3:$Q$32,3,0)</f>
        <v>#N/A</v>
      </c>
      <c r="S5719" t="e">
        <f t="shared" si="179"/>
        <v>#N/A</v>
      </c>
    </row>
    <row r="5720" spans="1:19">
      <c r="A5720">
        <f>'Previous Trades Import_OMS Quer'!A5720</f>
        <v>0</v>
      </c>
      <c r="B5720">
        <f>'Previous Trades Import_OMS Quer'!B5720</f>
        <v>0</v>
      </c>
      <c r="C5720" s="22">
        <f>'Previous Trades Import_OMS Quer'!C5720</f>
        <v>0</v>
      </c>
      <c r="D5720">
        <f>'Previous Trades Import_OMS Quer'!D5720</f>
        <v>0</v>
      </c>
      <c r="E5720" s="22">
        <f>'Previous Trades Import_OMS Quer'!E5720</f>
        <v>0</v>
      </c>
      <c r="F5720">
        <f>'Previous Trades Import_OMS Quer'!F5720</f>
        <v>0</v>
      </c>
      <c r="G5720">
        <f>'Previous Trades Import_OMS Quer'!G5720</f>
        <v>0</v>
      </c>
      <c r="H5720">
        <f>'Previous Trades Import_OMS Quer'!H5720</f>
        <v>0</v>
      </c>
      <c r="I5720">
        <f>'Previous Trades Import_OMS Quer'!I5720</f>
        <v>0</v>
      </c>
      <c r="J5720">
        <f>'Previous Trades Import_OMS Quer'!J5720</f>
        <v>0</v>
      </c>
      <c r="K5720">
        <f>'Previous Trades Import_OMS Quer'!K5720</f>
        <v>0</v>
      </c>
      <c r="L5720">
        <f>'Previous Trades Import_OMS Quer'!L5720</f>
        <v>0</v>
      </c>
      <c r="M5720">
        <f>'Previous Trades Import_OMS Quer'!M5720</f>
        <v>0</v>
      </c>
      <c r="N5720">
        <f>'Previous Trades Import_OMS Quer'!N5720</f>
        <v>0</v>
      </c>
      <c r="O5720" t="str">
        <f>CLEAN('Previous Trades Import_OMS Quer'!O5720)</f>
        <v/>
      </c>
      <c r="Q5720" s="25">
        <f t="shared" si="178"/>
        <v>0</v>
      </c>
      <c r="R5720" s="25" t="e">
        <f>VLOOKUP(O5720,'Currency Balance'!$O$3:$Q$32,3,0)</f>
        <v>#N/A</v>
      </c>
      <c r="S5720" t="e">
        <f t="shared" si="179"/>
        <v>#N/A</v>
      </c>
    </row>
    <row r="5721" spans="1:19">
      <c r="A5721">
        <f>'Previous Trades Import_OMS Quer'!A5721</f>
        <v>0</v>
      </c>
      <c r="B5721">
        <f>'Previous Trades Import_OMS Quer'!B5721</f>
        <v>0</v>
      </c>
      <c r="C5721" s="22">
        <f>'Previous Trades Import_OMS Quer'!C5721</f>
        <v>0</v>
      </c>
      <c r="D5721">
        <f>'Previous Trades Import_OMS Quer'!D5721</f>
        <v>0</v>
      </c>
      <c r="E5721" s="22">
        <f>'Previous Trades Import_OMS Quer'!E5721</f>
        <v>0</v>
      </c>
      <c r="F5721">
        <f>'Previous Trades Import_OMS Quer'!F5721</f>
        <v>0</v>
      </c>
      <c r="G5721">
        <f>'Previous Trades Import_OMS Quer'!G5721</f>
        <v>0</v>
      </c>
      <c r="H5721">
        <f>'Previous Trades Import_OMS Quer'!H5721</f>
        <v>0</v>
      </c>
      <c r="I5721">
        <f>'Previous Trades Import_OMS Quer'!I5721</f>
        <v>0</v>
      </c>
      <c r="J5721">
        <f>'Previous Trades Import_OMS Quer'!J5721</f>
        <v>0</v>
      </c>
      <c r="K5721">
        <f>'Previous Trades Import_OMS Quer'!K5721</f>
        <v>0</v>
      </c>
      <c r="L5721">
        <f>'Previous Trades Import_OMS Quer'!L5721</f>
        <v>0</v>
      </c>
      <c r="M5721">
        <f>'Previous Trades Import_OMS Quer'!M5721</f>
        <v>0</v>
      </c>
      <c r="N5721">
        <f>'Previous Trades Import_OMS Quer'!N5721</f>
        <v>0</v>
      </c>
      <c r="O5721" t="str">
        <f>CLEAN('Previous Trades Import_OMS Quer'!O5721)</f>
        <v/>
      </c>
      <c r="Q5721" s="25">
        <f t="shared" si="178"/>
        <v>0</v>
      </c>
      <c r="R5721" s="25" t="e">
        <f>VLOOKUP(O5721,'Currency Balance'!$O$3:$Q$32,3,0)</f>
        <v>#N/A</v>
      </c>
      <c r="S5721" t="e">
        <f t="shared" si="179"/>
        <v>#N/A</v>
      </c>
    </row>
    <row r="5722" spans="1:19">
      <c r="A5722">
        <f>'Previous Trades Import_OMS Quer'!A5722</f>
        <v>0</v>
      </c>
      <c r="B5722">
        <f>'Previous Trades Import_OMS Quer'!B5722</f>
        <v>0</v>
      </c>
      <c r="C5722" s="22">
        <f>'Previous Trades Import_OMS Quer'!C5722</f>
        <v>0</v>
      </c>
      <c r="D5722">
        <f>'Previous Trades Import_OMS Quer'!D5722</f>
        <v>0</v>
      </c>
      <c r="E5722" s="22">
        <f>'Previous Trades Import_OMS Quer'!E5722</f>
        <v>0</v>
      </c>
      <c r="F5722">
        <f>'Previous Trades Import_OMS Quer'!F5722</f>
        <v>0</v>
      </c>
      <c r="G5722">
        <f>'Previous Trades Import_OMS Quer'!G5722</f>
        <v>0</v>
      </c>
      <c r="H5722">
        <f>'Previous Trades Import_OMS Quer'!H5722</f>
        <v>0</v>
      </c>
      <c r="I5722">
        <f>'Previous Trades Import_OMS Quer'!I5722</f>
        <v>0</v>
      </c>
      <c r="J5722">
        <f>'Previous Trades Import_OMS Quer'!J5722</f>
        <v>0</v>
      </c>
      <c r="K5722">
        <f>'Previous Trades Import_OMS Quer'!K5722</f>
        <v>0</v>
      </c>
      <c r="L5722">
        <f>'Previous Trades Import_OMS Quer'!L5722</f>
        <v>0</v>
      </c>
      <c r="M5722">
        <f>'Previous Trades Import_OMS Quer'!M5722</f>
        <v>0</v>
      </c>
      <c r="N5722">
        <f>'Previous Trades Import_OMS Quer'!N5722</f>
        <v>0</v>
      </c>
      <c r="O5722" t="str">
        <f>CLEAN('Previous Trades Import_OMS Quer'!O5722)</f>
        <v/>
      </c>
      <c r="Q5722" s="25">
        <f t="shared" si="178"/>
        <v>0</v>
      </c>
      <c r="R5722" s="25" t="e">
        <f>VLOOKUP(O5722,'Currency Balance'!$O$3:$Q$32,3,0)</f>
        <v>#N/A</v>
      </c>
      <c r="S5722" t="e">
        <f t="shared" si="179"/>
        <v>#N/A</v>
      </c>
    </row>
    <row r="5723" spans="1:19">
      <c r="A5723">
        <f>'Previous Trades Import_OMS Quer'!A5723</f>
        <v>0</v>
      </c>
      <c r="B5723">
        <f>'Previous Trades Import_OMS Quer'!B5723</f>
        <v>0</v>
      </c>
      <c r="C5723" s="22">
        <f>'Previous Trades Import_OMS Quer'!C5723</f>
        <v>0</v>
      </c>
      <c r="D5723">
        <f>'Previous Trades Import_OMS Quer'!D5723</f>
        <v>0</v>
      </c>
      <c r="E5723" s="22">
        <f>'Previous Trades Import_OMS Quer'!E5723</f>
        <v>0</v>
      </c>
      <c r="F5723">
        <f>'Previous Trades Import_OMS Quer'!F5723</f>
        <v>0</v>
      </c>
      <c r="G5723">
        <f>'Previous Trades Import_OMS Quer'!G5723</f>
        <v>0</v>
      </c>
      <c r="H5723">
        <f>'Previous Trades Import_OMS Quer'!H5723</f>
        <v>0</v>
      </c>
      <c r="I5723">
        <f>'Previous Trades Import_OMS Quer'!I5723</f>
        <v>0</v>
      </c>
      <c r="J5723">
        <f>'Previous Trades Import_OMS Quer'!J5723</f>
        <v>0</v>
      </c>
      <c r="K5723">
        <f>'Previous Trades Import_OMS Quer'!K5723</f>
        <v>0</v>
      </c>
      <c r="L5723">
        <f>'Previous Trades Import_OMS Quer'!L5723</f>
        <v>0</v>
      </c>
      <c r="M5723">
        <f>'Previous Trades Import_OMS Quer'!M5723</f>
        <v>0</v>
      </c>
      <c r="N5723">
        <f>'Previous Trades Import_OMS Quer'!N5723</f>
        <v>0</v>
      </c>
      <c r="O5723" t="str">
        <f>CLEAN('Previous Trades Import_OMS Quer'!O5723)</f>
        <v/>
      </c>
      <c r="Q5723" s="25">
        <f t="shared" si="178"/>
        <v>0</v>
      </c>
      <c r="R5723" s="25" t="e">
        <f>VLOOKUP(O5723,'Currency Balance'!$O$3:$Q$32,3,0)</f>
        <v>#N/A</v>
      </c>
      <c r="S5723" t="e">
        <f t="shared" si="179"/>
        <v>#N/A</v>
      </c>
    </row>
    <row r="5724" spans="1:19">
      <c r="A5724">
        <f>'Previous Trades Import_OMS Quer'!A5724</f>
        <v>0</v>
      </c>
      <c r="B5724">
        <f>'Previous Trades Import_OMS Quer'!B5724</f>
        <v>0</v>
      </c>
      <c r="C5724" s="22">
        <f>'Previous Trades Import_OMS Quer'!C5724</f>
        <v>0</v>
      </c>
      <c r="D5724">
        <f>'Previous Trades Import_OMS Quer'!D5724</f>
        <v>0</v>
      </c>
      <c r="E5724" s="22">
        <f>'Previous Trades Import_OMS Quer'!E5724</f>
        <v>0</v>
      </c>
      <c r="F5724">
        <f>'Previous Trades Import_OMS Quer'!F5724</f>
        <v>0</v>
      </c>
      <c r="G5724">
        <f>'Previous Trades Import_OMS Quer'!G5724</f>
        <v>0</v>
      </c>
      <c r="H5724">
        <f>'Previous Trades Import_OMS Quer'!H5724</f>
        <v>0</v>
      </c>
      <c r="I5724">
        <f>'Previous Trades Import_OMS Quer'!I5724</f>
        <v>0</v>
      </c>
      <c r="J5724">
        <f>'Previous Trades Import_OMS Quer'!J5724</f>
        <v>0</v>
      </c>
      <c r="K5724">
        <f>'Previous Trades Import_OMS Quer'!K5724</f>
        <v>0</v>
      </c>
      <c r="L5724">
        <f>'Previous Trades Import_OMS Quer'!L5724</f>
        <v>0</v>
      </c>
      <c r="M5724">
        <f>'Previous Trades Import_OMS Quer'!M5724</f>
        <v>0</v>
      </c>
      <c r="N5724">
        <f>'Previous Trades Import_OMS Quer'!N5724</f>
        <v>0</v>
      </c>
      <c r="O5724" t="str">
        <f>CLEAN('Previous Trades Import_OMS Quer'!O5724)</f>
        <v/>
      </c>
      <c r="Q5724" s="25">
        <f t="shared" si="178"/>
        <v>0</v>
      </c>
      <c r="R5724" s="25" t="e">
        <f>VLOOKUP(O5724,'Currency Balance'!$O$3:$Q$32,3,0)</f>
        <v>#N/A</v>
      </c>
      <c r="S5724" t="e">
        <f t="shared" si="179"/>
        <v>#N/A</v>
      </c>
    </row>
    <row r="5725" spans="1:19">
      <c r="A5725">
        <f>'Previous Trades Import_OMS Quer'!A5725</f>
        <v>0</v>
      </c>
      <c r="B5725">
        <f>'Previous Trades Import_OMS Quer'!B5725</f>
        <v>0</v>
      </c>
      <c r="C5725" s="22">
        <f>'Previous Trades Import_OMS Quer'!C5725</f>
        <v>0</v>
      </c>
      <c r="D5725">
        <f>'Previous Trades Import_OMS Quer'!D5725</f>
        <v>0</v>
      </c>
      <c r="E5725" s="22">
        <f>'Previous Trades Import_OMS Quer'!E5725</f>
        <v>0</v>
      </c>
      <c r="F5725">
        <f>'Previous Trades Import_OMS Quer'!F5725</f>
        <v>0</v>
      </c>
      <c r="G5725">
        <f>'Previous Trades Import_OMS Quer'!G5725</f>
        <v>0</v>
      </c>
      <c r="H5725">
        <f>'Previous Trades Import_OMS Quer'!H5725</f>
        <v>0</v>
      </c>
      <c r="I5725">
        <f>'Previous Trades Import_OMS Quer'!I5725</f>
        <v>0</v>
      </c>
      <c r="J5725">
        <f>'Previous Trades Import_OMS Quer'!J5725</f>
        <v>0</v>
      </c>
      <c r="K5725">
        <f>'Previous Trades Import_OMS Quer'!K5725</f>
        <v>0</v>
      </c>
      <c r="L5725">
        <f>'Previous Trades Import_OMS Quer'!L5725</f>
        <v>0</v>
      </c>
      <c r="M5725">
        <f>'Previous Trades Import_OMS Quer'!M5725</f>
        <v>0</v>
      </c>
      <c r="N5725">
        <f>'Previous Trades Import_OMS Quer'!N5725</f>
        <v>0</v>
      </c>
      <c r="O5725" t="str">
        <f>CLEAN('Previous Trades Import_OMS Quer'!O5725)</f>
        <v/>
      </c>
      <c r="Q5725" s="25">
        <f t="shared" si="178"/>
        <v>0</v>
      </c>
      <c r="R5725" s="25" t="e">
        <f>VLOOKUP(O5725,'Currency Balance'!$O$3:$Q$32,3,0)</f>
        <v>#N/A</v>
      </c>
      <c r="S5725" t="e">
        <f t="shared" si="179"/>
        <v>#N/A</v>
      </c>
    </row>
    <row r="5726" spans="1:19">
      <c r="A5726">
        <f>'Previous Trades Import_OMS Quer'!A5726</f>
        <v>0</v>
      </c>
      <c r="B5726">
        <f>'Previous Trades Import_OMS Quer'!B5726</f>
        <v>0</v>
      </c>
      <c r="C5726" s="22">
        <f>'Previous Trades Import_OMS Quer'!C5726</f>
        <v>0</v>
      </c>
      <c r="D5726">
        <f>'Previous Trades Import_OMS Quer'!D5726</f>
        <v>0</v>
      </c>
      <c r="E5726" s="22">
        <f>'Previous Trades Import_OMS Quer'!E5726</f>
        <v>0</v>
      </c>
      <c r="F5726">
        <f>'Previous Trades Import_OMS Quer'!F5726</f>
        <v>0</v>
      </c>
      <c r="G5726">
        <f>'Previous Trades Import_OMS Quer'!G5726</f>
        <v>0</v>
      </c>
      <c r="H5726">
        <f>'Previous Trades Import_OMS Quer'!H5726</f>
        <v>0</v>
      </c>
      <c r="I5726">
        <f>'Previous Trades Import_OMS Quer'!I5726</f>
        <v>0</v>
      </c>
      <c r="J5726">
        <f>'Previous Trades Import_OMS Quer'!J5726</f>
        <v>0</v>
      </c>
      <c r="K5726">
        <f>'Previous Trades Import_OMS Quer'!K5726</f>
        <v>0</v>
      </c>
      <c r="L5726">
        <f>'Previous Trades Import_OMS Quer'!L5726</f>
        <v>0</v>
      </c>
      <c r="M5726">
        <f>'Previous Trades Import_OMS Quer'!M5726</f>
        <v>0</v>
      </c>
      <c r="N5726">
        <f>'Previous Trades Import_OMS Quer'!N5726</f>
        <v>0</v>
      </c>
      <c r="O5726" t="str">
        <f>CLEAN('Previous Trades Import_OMS Quer'!O5726)</f>
        <v/>
      </c>
      <c r="Q5726" s="25">
        <f t="shared" si="178"/>
        <v>0</v>
      </c>
      <c r="R5726" s="25" t="e">
        <f>VLOOKUP(O5726,'Currency Balance'!$O$3:$Q$32,3,0)</f>
        <v>#N/A</v>
      </c>
      <c r="S5726" t="e">
        <f t="shared" si="179"/>
        <v>#N/A</v>
      </c>
    </row>
    <row r="5727" spans="1:19">
      <c r="A5727">
        <f>'Previous Trades Import_OMS Quer'!A5727</f>
        <v>0</v>
      </c>
      <c r="B5727">
        <f>'Previous Trades Import_OMS Quer'!B5727</f>
        <v>0</v>
      </c>
      <c r="C5727" s="22">
        <f>'Previous Trades Import_OMS Quer'!C5727</f>
        <v>0</v>
      </c>
      <c r="D5727">
        <f>'Previous Trades Import_OMS Quer'!D5727</f>
        <v>0</v>
      </c>
      <c r="E5727" s="22">
        <f>'Previous Trades Import_OMS Quer'!E5727</f>
        <v>0</v>
      </c>
      <c r="F5727">
        <f>'Previous Trades Import_OMS Quer'!F5727</f>
        <v>0</v>
      </c>
      <c r="G5727">
        <f>'Previous Trades Import_OMS Quer'!G5727</f>
        <v>0</v>
      </c>
      <c r="H5727">
        <f>'Previous Trades Import_OMS Quer'!H5727</f>
        <v>0</v>
      </c>
      <c r="I5727">
        <f>'Previous Trades Import_OMS Quer'!I5727</f>
        <v>0</v>
      </c>
      <c r="J5727">
        <f>'Previous Trades Import_OMS Quer'!J5727</f>
        <v>0</v>
      </c>
      <c r="K5727">
        <f>'Previous Trades Import_OMS Quer'!K5727</f>
        <v>0</v>
      </c>
      <c r="L5727">
        <f>'Previous Trades Import_OMS Quer'!L5727</f>
        <v>0</v>
      </c>
      <c r="M5727">
        <f>'Previous Trades Import_OMS Quer'!M5727</f>
        <v>0</v>
      </c>
      <c r="N5727">
        <f>'Previous Trades Import_OMS Quer'!N5727</f>
        <v>0</v>
      </c>
      <c r="O5727" t="str">
        <f>CLEAN('Previous Trades Import_OMS Quer'!O5727)</f>
        <v/>
      </c>
      <c r="Q5727" s="25">
        <f t="shared" si="178"/>
        <v>0</v>
      </c>
      <c r="R5727" s="25" t="e">
        <f>VLOOKUP(O5727,'Currency Balance'!$O$3:$Q$32,3,0)</f>
        <v>#N/A</v>
      </c>
      <c r="S5727" t="e">
        <f t="shared" si="179"/>
        <v>#N/A</v>
      </c>
    </row>
    <row r="5728" spans="1:19">
      <c r="A5728">
        <f>'Previous Trades Import_OMS Quer'!A5728</f>
        <v>0</v>
      </c>
      <c r="B5728">
        <f>'Previous Trades Import_OMS Quer'!B5728</f>
        <v>0</v>
      </c>
      <c r="C5728" s="22">
        <f>'Previous Trades Import_OMS Quer'!C5728</f>
        <v>0</v>
      </c>
      <c r="D5728">
        <f>'Previous Trades Import_OMS Quer'!D5728</f>
        <v>0</v>
      </c>
      <c r="E5728" s="22">
        <f>'Previous Trades Import_OMS Quer'!E5728</f>
        <v>0</v>
      </c>
      <c r="F5728">
        <f>'Previous Trades Import_OMS Quer'!F5728</f>
        <v>0</v>
      </c>
      <c r="G5728">
        <f>'Previous Trades Import_OMS Quer'!G5728</f>
        <v>0</v>
      </c>
      <c r="H5728">
        <f>'Previous Trades Import_OMS Quer'!H5728</f>
        <v>0</v>
      </c>
      <c r="I5728">
        <f>'Previous Trades Import_OMS Quer'!I5728</f>
        <v>0</v>
      </c>
      <c r="J5728">
        <f>'Previous Trades Import_OMS Quer'!J5728</f>
        <v>0</v>
      </c>
      <c r="K5728">
        <f>'Previous Trades Import_OMS Quer'!K5728</f>
        <v>0</v>
      </c>
      <c r="L5728">
        <f>'Previous Trades Import_OMS Quer'!L5728</f>
        <v>0</v>
      </c>
      <c r="M5728">
        <f>'Previous Trades Import_OMS Quer'!M5728</f>
        <v>0</v>
      </c>
      <c r="N5728">
        <f>'Previous Trades Import_OMS Quer'!N5728</f>
        <v>0</v>
      </c>
      <c r="O5728" t="str">
        <f>CLEAN('Previous Trades Import_OMS Quer'!O5728)</f>
        <v/>
      </c>
      <c r="Q5728" s="25">
        <f t="shared" si="178"/>
        <v>0</v>
      </c>
      <c r="R5728" s="25" t="e">
        <f>VLOOKUP(O5728,'Currency Balance'!$O$3:$Q$32,3,0)</f>
        <v>#N/A</v>
      </c>
      <c r="S5728" t="e">
        <f t="shared" si="179"/>
        <v>#N/A</v>
      </c>
    </row>
    <row r="5729" spans="1:19">
      <c r="A5729">
        <f>'Previous Trades Import_OMS Quer'!A5729</f>
        <v>0</v>
      </c>
      <c r="B5729">
        <f>'Previous Trades Import_OMS Quer'!B5729</f>
        <v>0</v>
      </c>
      <c r="C5729" s="22">
        <f>'Previous Trades Import_OMS Quer'!C5729</f>
        <v>0</v>
      </c>
      <c r="D5729">
        <f>'Previous Trades Import_OMS Quer'!D5729</f>
        <v>0</v>
      </c>
      <c r="E5729" s="22">
        <f>'Previous Trades Import_OMS Quer'!E5729</f>
        <v>0</v>
      </c>
      <c r="F5729">
        <f>'Previous Trades Import_OMS Quer'!F5729</f>
        <v>0</v>
      </c>
      <c r="G5729">
        <f>'Previous Trades Import_OMS Quer'!G5729</f>
        <v>0</v>
      </c>
      <c r="H5729">
        <f>'Previous Trades Import_OMS Quer'!H5729</f>
        <v>0</v>
      </c>
      <c r="I5729">
        <f>'Previous Trades Import_OMS Quer'!I5729</f>
        <v>0</v>
      </c>
      <c r="J5729">
        <f>'Previous Trades Import_OMS Quer'!J5729</f>
        <v>0</v>
      </c>
      <c r="K5729">
        <f>'Previous Trades Import_OMS Quer'!K5729</f>
        <v>0</v>
      </c>
      <c r="L5729">
        <f>'Previous Trades Import_OMS Quer'!L5729</f>
        <v>0</v>
      </c>
      <c r="M5729">
        <f>'Previous Trades Import_OMS Quer'!M5729</f>
        <v>0</v>
      </c>
      <c r="N5729">
        <f>'Previous Trades Import_OMS Quer'!N5729</f>
        <v>0</v>
      </c>
      <c r="O5729" t="str">
        <f>CLEAN('Previous Trades Import_OMS Quer'!O5729)</f>
        <v/>
      </c>
      <c r="Q5729" s="25">
        <f t="shared" si="178"/>
        <v>0</v>
      </c>
      <c r="R5729" s="25" t="e">
        <f>VLOOKUP(O5729,'Currency Balance'!$O$3:$Q$32,3,0)</f>
        <v>#N/A</v>
      </c>
      <c r="S5729" t="e">
        <f t="shared" si="179"/>
        <v>#N/A</v>
      </c>
    </row>
    <row r="5730" spans="1:19">
      <c r="A5730">
        <f>'Previous Trades Import_OMS Quer'!A5730</f>
        <v>0</v>
      </c>
      <c r="B5730">
        <f>'Previous Trades Import_OMS Quer'!B5730</f>
        <v>0</v>
      </c>
      <c r="C5730" s="22">
        <f>'Previous Trades Import_OMS Quer'!C5730</f>
        <v>0</v>
      </c>
      <c r="D5730">
        <f>'Previous Trades Import_OMS Quer'!D5730</f>
        <v>0</v>
      </c>
      <c r="E5730" s="22">
        <f>'Previous Trades Import_OMS Quer'!E5730</f>
        <v>0</v>
      </c>
      <c r="F5730">
        <f>'Previous Trades Import_OMS Quer'!F5730</f>
        <v>0</v>
      </c>
      <c r="G5730">
        <f>'Previous Trades Import_OMS Quer'!G5730</f>
        <v>0</v>
      </c>
      <c r="H5730">
        <f>'Previous Trades Import_OMS Quer'!H5730</f>
        <v>0</v>
      </c>
      <c r="I5730">
        <f>'Previous Trades Import_OMS Quer'!I5730</f>
        <v>0</v>
      </c>
      <c r="J5730">
        <f>'Previous Trades Import_OMS Quer'!J5730</f>
        <v>0</v>
      </c>
      <c r="K5730">
        <f>'Previous Trades Import_OMS Quer'!K5730</f>
        <v>0</v>
      </c>
      <c r="L5730">
        <f>'Previous Trades Import_OMS Quer'!L5730</f>
        <v>0</v>
      </c>
      <c r="M5730">
        <f>'Previous Trades Import_OMS Quer'!M5730</f>
        <v>0</v>
      </c>
      <c r="N5730">
        <f>'Previous Trades Import_OMS Quer'!N5730</f>
        <v>0</v>
      </c>
      <c r="O5730" t="str">
        <f>CLEAN('Previous Trades Import_OMS Quer'!O5730)</f>
        <v/>
      </c>
      <c r="Q5730" s="25">
        <f t="shared" si="178"/>
        <v>0</v>
      </c>
      <c r="R5730" s="25" t="e">
        <f>VLOOKUP(O5730,'Currency Balance'!$O$3:$Q$32,3,0)</f>
        <v>#N/A</v>
      </c>
      <c r="S5730" t="e">
        <f t="shared" si="179"/>
        <v>#N/A</v>
      </c>
    </row>
    <row r="5731" spans="1:19">
      <c r="A5731">
        <f>'Previous Trades Import_OMS Quer'!A5731</f>
        <v>0</v>
      </c>
      <c r="B5731">
        <f>'Previous Trades Import_OMS Quer'!B5731</f>
        <v>0</v>
      </c>
      <c r="C5731" s="22">
        <f>'Previous Trades Import_OMS Quer'!C5731</f>
        <v>0</v>
      </c>
      <c r="D5731">
        <f>'Previous Trades Import_OMS Quer'!D5731</f>
        <v>0</v>
      </c>
      <c r="E5731" s="22">
        <f>'Previous Trades Import_OMS Quer'!E5731</f>
        <v>0</v>
      </c>
      <c r="F5731">
        <f>'Previous Trades Import_OMS Quer'!F5731</f>
        <v>0</v>
      </c>
      <c r="G5731">
        <f>'Previous Trades Import_OMS Quer'!G5731</f>
        <v>0</v>
      </c>
      <c r="H5731">
        <f>'Previous Trades Import_OMS Quer'!H5731</f>
        <v>0</v>
      </c>
      <c r="I5731">
        <f>'Previous Trades Import_OMS Quer'!I5731</f>
        <v>0</v>
      </c>
      <c r="J5731">
        <f>'Previous Trades Import_OMS Quer'!J5731</f>
        <v>0</v>
      </c>
      <c r="K5731">
        <f>'Previous Trades Import_OMS Quer'!K5731</f>
        <v>0</v>
      </c>
      <c r="L5731">
        <f>'Previous Trades Import_OMS Quer'!L5731</f>
        <v>0</v>
      </c>
      <c r="M5731">
        <f>'Previous Trades Import_OMS Quer'!M5731</f>
        <v>0</v>
      </c>
      <c r="N5731">
        <f>'Previous Trades Import_OMS Quer'!N5731</f>
        <v>0</v>
      </c>
      <c r="O5731" t="str">
        <f>CLEAN('Previous Trades Import_OMS Quer'!O5731)</f>
        <v/>
      </c>
      <c r="Q5731" s="25">
        <f t="shared" si="178"/>
        <v>0</v>
      </c>
      <c r="R5731" s="25" t="e">
        <f>VLOOKUP(O5731,'Currency Balance'!$O$3:$Q$32,3,0)</f>
        <v>#N/A</v>
      </c>
      <c r="S5731" t="e">
        <f t="shared" si="179"/>
        <v>#N/A</v>
      </c>
    </row>
    <row r="5732" spans="1:19">
      <c r="A5732">
        <f>'Previous Trades Import_OMS Quer'!A5732</f>
        <v>0</v>
      </c>
      <c r="B5732">
        <f>'Previous Trades Import_OMS Quer'!B5732</f>
        <v>0</v>
      </c>
      <c r="C5732" s="22">
        <f>'Previous Trades Import_OMS Quer'!C5732</f>
        <v>0</v>
      </c>
      <c r="D5732">
        <f>'Previous Trades Import_OMS Quer'!D5732</f>
        <v>0</v>
      </c>
      <c r="E5732" s="22">
        <f>'Previous Trades Import_OMS Quer'!E5732</f>
        <v>0</v>
      </c>
      <c r="F5732">
        <f>'Previous Trades Import_OMS Quer'!F5732</f>
        <v>0</v>
      </c>
      <c r="G5732">
        <f>'Previous Trades Import_OMS Quer'!G5732</f>
        <v>0</v>
      </c>
      <c r="H5732">
        <f>'Previous Trades Import_OMS Quer'!H5732</f>
        <v>0</v>
      </c>
      <c r="I5732">
        <f>'Previous Trades Import_OMS Quer'!I5732</f>
        <v>0</v>
      </c>
      <c r="J5732">
        <f>'Previous Trades Import_OMS Quer'!J5732</f>
        <v>0</v>
      </c>
      <c r="K5732">
        <f>'Previous Trades Import_OMS Quer'!K5732</f>
        <v>0</v>
      </c>
      <c r="L5732">
        <f>'Previous Trades Import_OMS Quer'!L5732</f>
        <v>0</v>
      </c>
      <c r="M5732">
        <f>'Previous Trades Import_OMS Quer'!M5732</f>
        <v>0</v>
      </c>
      <c r="N5732">
        <f>'Previous Trades Import_OMS Quer'!N5732</f>
        <v>0</v>
      </c>
      <c r="O5732" t="str">
        <f>CLEAN('Previous Trades Import_OMS Quer'!O5732)</f>
        <v/>
      </c>
      <c r="Q5732" s="25">
        <f t="shared" si="178"/>
        <v>0</v>
      </c>
      <c r="R5732" s="25" t="e">
        <f>VLOOKUP(O5732,'Currency Balance'!$O$3:$Q$32,3,0)</f>
        <v>#N/A</v>
      </c>
      <c r="S5732" t="e">
        <f t="shared" si="179"/>
        <v>#N/A</v>
      </c>
    </row>
    <row r="5733" spans="1:19">
      <c r="A5733">
        <f>'Previous Trades Import_OMS Quer'!A5733</f>
        <v>0</v>
      </c>
      <c r="B5733">
        <f>'Previous Trades Import_OMS Quer'!B5733</f>
        <v>0</v>
      </c>
      <c r="C5733" s="22">
        <f>'Previous Trades Import_OMS Quer'!C5733</f>
        <v>0</v>
      </c>
      <c r="D5733">
        <f>'Previous Trades Import_OMS Quer'!D5733</f>
        <v>0</v>
      </c>
      <c r="E5733" s="22">
        <f>'Previous Trades Import_OMS Quer'!E5733</f>
        <v>0</v>
      </c>
      <c r="F5733">
        <f>'Previous Trades Import_OMS Quer'!F5733</f>
        <v>0</v>
      </c>
      <c r="G5733">
        <f>'Previous Trades Import_OMS Quer'!G5733</f>
        <v>0</v>
      </c>
      <c r="H5733">
        <f>'Previous Trades Import_OMS Quer'!H5733</f>
        <v>0</v>
      </c>
      <c r="I5733">
        <f>'Previous Trades Import_OMS Quer'!I5733</f>
        <v>0</v>
      </c>
      <c r="J5733">
        <f>'Previous Trades Import_OMS Quer'!J5733</f>
        <v>0</v>
      </c>
      <c r="K5733">
        <f>'Previous Trades Import_OMS Quer'!K5733</f>
        <v>0</v>
      </c>
      <c r="L5733">
        <f>'Previous Trades Import_OMS Quer'!L5733</f>
        <v>0</v>
      </c>
      <c r="M5733">
        <f>'Previous Trades Import_OMS Quer'!M5733</f>
        <v>0</v>
      </c>
      <c r="N5733">
        <f>'Previous Trades Import_OMS Quer'!N5733</f>
        <v>0</v>
      </c>
      <c r="O5733" t="str">
        <f>CLEAN('Previous Trades Import_OMS Quer'!O5733)</f>
        <v/>
      </c>
      <c r="Q5733" s="25">
        <f t="shared" si="178"/>
        <v>0</v>
      </c>
      <c r="R5733" s="25" t="e">
        <f>VLOOKUP(O5733,'Currency Balance'!$O$3:$Q$32,3,0)</f>
        <v>#N/A</v>
      </c>
      <c r="S5733" t="e">
        <f t="shared" si="179"/>
        <v>#N/A</v>
      </c>
    </row>
    <row r="5734" spans="1:19">
      <c r="A5734">
        <f>'Previous Trades Import_OMS Quer'!A5734</f>
        <v>0</v>
      </c>
      <c r="B5734">
        <f>'Previous Trades Import_OMS Quer'!B5734</f>
        <v>0</v>
      </c>
      <c r="C5734" s="22">
        <f>'Previous Trades Import_OMS Quer'!C5734</f>
        <v>0</v>
      </c>
      <c r="D5734">
        <f>'Previous Trades Import_OMS Quer'!D5734</f>
        <v>0</v>
      </c>
      <c r="E5734" s="22">
        <f>'Previous Trades Import_OMS Quer'!E5734</f>
        <v>0</v>
      </c>
      <c r="F5734">
        <f>'Previous Trades Import_OMS Quer'!F5734</f>
        <v>0</v>
      </c>
      <c r="G5734">
        <f>'Previous Trades Import_OMS Quer'!G5734</f>
        <v>0</v>
      </c>
      <c r="H5734">
        <f>'Previous Trades Import_OMS Quer'!H5734</f>
        <v>0</v>
      </c>
      <c r="I5734">
        <f>'Previous Trades Import_OMS Quer'!I5734</f>
        <v>0</v>
      </c>
      <c r="J5734">
        <f>'Previous Trades Import_OMS Quer'!J5734</f>
        <v>0</v>
      </c>
      <c r="K5734">
        <f>'Previous Trades Import_OMS Quer'!K5734</f>
        <v>0</v>
      </c>
      <c r="L5734">
        <f>'Previous Trades Import_OMS Quer'!L5734</f>
        <v>0</v>
      </c>
      <c r="M5734">
        <f>'Previous Trades Import_OMS Quer'!M5734</f>
        <v>0</v>
      </c>
      <c r="N5734">
        <f>'Previous Trades Import_OMS Quer'!N5734</f>
        <v>0</v>
      </c>
      <c r="O5734" t="str">
        <f>CLEAN('Previous Trades Import_OMS Quer'!O5734)</f>
        <v/>
      </c>
      <c r="Q5734" s="25">
        <f t="shared" si="178"/>
        <v>0</v>
      </c>
      <c r="R5734" s="25" t="e">
        <f>VLOOKUP(O5734,'Currency Balance'!$O$3:$Q$32,3,0)</f>
        <v>#N/A</v>
      </c>
      <c r="S5734" t="e">
        <f t="shared" si="179"/>
        <v>#N/A</v>
      </c>
    </row>
    <row r="5735" spans="1:19">
      <c r="A5735">
        <f>'Previous Trades Import_OMS Quer'!A5735</f>
        <v>0</v>
      </c>
      <c r="B5735">
        <f>'Previous Trades Import_OMS Quer'!B5735</f>
        <v>0</v>
      </c>
      <c r="C5735" s="22">
        <f>'Previous Trades Import_OMS Quer'!C5735</f>
        <v>0</v>
      </c>
      <c r="D5735">
        <f>'Previous Trades Import_OMS Quer'!D5735</f>
        <v>0</v>
      </c>
      <c r="E5735" s="22">
        <f>'Previous Trades Import_OMS Quer'!E5735</f>
        <v>0</v>
      </c>
      <c r="F5735">
        <f>'Previous Trades Import_OMS Quer'!F5735</f>
        <v>0</v>
      </c>
      <c r="G5735">
        <f>'Previous Trades Import_OMS Quer'!G5735</f>
        <v>0</v>
      </c>
      <c r="H5735">
        <f>'Previous Trades Import_OMS Quer'!H5735</f>
        <v>0</v>
      </c>
      <c r="I5735">
        <f>'Previous Trades Import_OMS Quer'!I5735</f>
        <v>0</v>
      </c>
      <c r="J5735">
        <f>'Previous Trades Import_OMS Quer'!J5735</f>
        <v>0</v>
      </c>
      <c r="K5735">
        <f>'Previous Trades Import_OMS Quer'!K5735</f>
        <v>0</v>
      </c>
      <c r="L5735">
        <f>'Previous Trades Import_OMS Quer'!L5735</f>
        <v>0</v>
      </c>
      <c r="M5735">
        <f>'Previous Trades Import_OMS Quer'!M5735</f>
        <v>0</v>
      </c>
      <c r="N5735">
        <f>'Previous Trades Import_OMS Quer'!N5735</f>
        <v>0</v>
      </c>
      <c r="O5735" t="str">
        <f>CLEAN('Previous Trades Import_OMS Quer'!O5735)</f>
        <v/>
      </c>
      <c r="Q5735" s="25">
        <f t="shared" si="178"/>
        <v>0</v>
      </c>
      <c r="R5735" s="25" t="e">
        <f>VLOOKUP(O5735,'Currency Balance'!$O$3:$Q$32,3,0)</f>
        <v>#N/A</v>
      </c>
      <c r="S5735" t="e">
        <f t="shared" si="179"/>
        <v>#N/A</v>
      </c>
    </row>
    <row r="5736" spans="1:19">
      <c r="A5736">
        <f>'Previous Trades Import_OMS Quer'!A5736</f>
        <v>0</v>
      </c>
      <c r="B5736">
        <f>'Previous Trades Import_OMS Quer'!B5736</f>
        <v>0</v>
      </c>
      <c r="C5736" s="22">
        <f>'Previous Trades Import_OMS Quer'!C5736</f>
        <v>0</v>
      </c>
      <c r="D5736">
        <f>'Previous Trades Import_OMS Quer'!D5736</f>
        <v>0</v>
      </c>
      <c r="E5736" s="22">
        <f>'Previous Trades Import_OMS Quer'!E5736</f>
        <v>0</v>
      </c>
      <c r="F5736">
        <f>'Previous Trades Import_OMS Quer'!F5736</f>
        <v>0</v>
      </c>
      <c r="G5736">
        <f>'Previous Trades Import_OMS Quer'!G5736</f>
        <v>0</v>
      </c>
      <c r="H5736">
        <f>'Previous Trades Import_OMS Quer'!H5736</f>
        <v>0</v>
      </c>
      <c r="I5736">
        <f>'Previous Trades Import_OMS Quer'!I5736</f>
        <v>0</v>
      </c>
      <c r="J5736">
        <f>'Previous Trades Import_OMS Quer'!J5736</f>
        <v>0</v>
      </c>
      <c r="K5736">
        <f>'Previous Trades Import_OMS Quer'!K5736</f>
        <v>0</v>
      </c>
      <c r="L5736">
        <f>'Previous Trades Import_OMS Quer'!L5736</f>
        <v>0</v>
      </c>
      <c r="M5736">
        <f>'Previous Trades Import_OMS Quer'!M5736</f>
        <v>0</v>
      </c>
      <c r="N5736">
        <f>'Previous Trades Import_OMS Quer'!N5736</f>
        <v>0</v>
      </c>
      <c r="O5736" t="str">
        <f>CLEAN('Previous Trades Import_OMS Quer'!O5736)</f>
        <v/>
      </c>
      <c r="Q5736" s="25">
        <f t="shared" si="178"/>
        <v>0</v>
      </c>
      <c r="R5736" s="25" t="e">
        <f>VLOOKUP(O5736,'Currency Balance'!$O$3:$Q$32,3,0)</f>
        <v>#N/A</v>
      </c>
      <c r="S5736" t="e">
        <f t="shared" si="179"/>
        <v>#N/A</v>
      </c>
    </row>
    <row r="5737" spans="1:19">
      <c r="A5737">
        <f>'Previous Trades Import_OMS Quer'!A5737</f>
        <v>0</v>
      </c>
      <c r="B5737">
        <f>'Previous Trades Import_OMS Quer'!B5737</f>
        <v>0</v>
      </c>
      <c r="C5737" s="22">
        <f>'Previous Trades Import_OMS Quer'!C5737</f>
        <v>0</v>
      </c>
      <c r="D5737">
        <f>'Previous Trades Import_OMS Quer'!D5737</f>
        <v>0</v>
      </c>
      <c r="E5737" s="22">
        <f>'Previous Trades Import_OMS Quer'!E5737</f>
        <v>0</v>
      </c>
      <c r="F5737">
        <f>'Previous Trades Import_OMS Quer'!F5737</f>
        <v>0</v>
      </c>
      <c r="G5737">
        <f>'Previous Trades Import_OMS Quer'!G5737</f>
        <v>0</v>
      </c>
      <c r="H5737">
        <f>'Previous Trades Import_OMS Quer'!H5737</f>
        <v>0</v>
      </c>
      <c r="I5737">
        <f>'Previous Trades Import_OMS Quer'!I5737</f>
        <v>0</v>
      </c>
      <c r="J5737">
        <f>'Previous Trades Import_OMS Quer'!J5737</f>
        <v>0</v>
      </c>
      <c r="K5737">
        <f>'Previous Trades Import_OMS Quer'!K5737</f>
        <v>0</v>
      </c>
      <c r="L5737">
        <f>'Previous Trades Import_OMS Quer'!L5737</f>
        <v>0</v>
      </c>
      <c r="M5737">
        <f>'Previous Trades Import_OMS Quer'!M5737</f>
        <v>0</v>
      </c>
      <c r="N5737">
        <f>'Previous Trades Import_OMS Quer'!N5737</f>
        <v>0</v>
      </c>
      <c r="O5737" t="str">
        <f>CLEAN('Previous Trades Import_OMS Quer'!O5737)</f>
        <v/>
      </c>
      <c r="Q5737" s="25">
        <f t="shared" si="178"/>
        <v>0</v>
      </c>
      <c r="R5737" s="25" t="e">
        <f>VLOOKUP(O5737,'Currency Balance'!$O$3:$Q$32,3,0)</f>
        <v>#N/A</v>
      </c>
      <c r="S5737" t="e">
        <f t="shared" si="179"/>
        <v>#N/A</v>
      </c>
    </row>
    <row r="5738" spans="1:19">
      <c r="A5738">
        <f>'Previous Trades Import_OMS Quer'!A5738</f>
        <v>0</v>
      </c>
      <c r="B5738">
        <f>'Previous Trades Import_OMS Quer'!B5738</f>
        <v>0</v>
      </c>
      <c r="C5738" s="22">
        <f>'Previous Trades Import_OMS Quer'!C5738</f>
        <v>0</v>
      </c>
      <c r="D5738">
        <f>'Previous Trades Import_OMS Quer'!D5738</f>
        <v>0</v>
      </c>
      <c r="E5738" s="22">
        <f>'Previous Trades Import_OMS Quer'!E5738</f>
        <v>0</v>
      </c>
      <c r="F5738">
        <f>'Previous Trades Import_OMS Quer'!F5738</f>
        <v>0</v>
      </c>
      <c r="G5738">
        <f>'Previous Trades Import_OMS Quer'!G5738</f>
        <v>0</v>
      </c>
      <c r="H5738">
        <f>'Previous Trades Import_OMS Quer'!H5738</f>
        <v>0</v>
      </c>
      <c r="I5738">
        <f>'Previous Trades Import_OMS Quer'!I5738</f>
        <v>0</v>
      </c>
      <c r="J5738">
        <f>'Previous Trades Import_OMS Quer'!J5738</f>
        <v>0</v>
      </c>
      <c r="K5738">
        <f>'Previous Trades Import_OMS Quer'!K5738</f>
        <v>0</v>
      </c>
      <c r="L5738">
        <f>'Previous Trades Import_OMS Quer'!L5738</f>
        <v>0</v>
      </c>
      <c r="M5738">
        <f>'Previous Trades Import_OMS Quer'!M5738</f>
        <v>0</v>
      </c>
      <c r="N5738">
        <f>'Previous Trades Import_OMS Quer'!N5738</f>
        <v>0</v>
      </c>
      <c r="O5738" t="str">
        <f>CLEAN('Previous Trades Import_OMS Quer'!O5738)</f>
        <v/>
      </c>
      <c r="Q5738" s="25">
        <f t="shared" si="178"/>
        <v>0</v>
      </c>
      <c r="R5738" s="25" t="e">
        <f>VLOOKUP(O5738,'Currency Balance'!$O$3:$Q$32,3,0)</f>
        <v>#N/A</v>
      </c>
      <c r="S5738" t="e">
        <f t="shared" si="179"/>
        <v>#N/A</v>
      </c>
    </row>
    <row r="5739" spans="1:19">
      <c r="A5739">
        <f>'Previous Trades Import_OMS Quer'!A5739</f>
        <v>0</v>
      </c>
      <c r="B5739">
        <f>'Previous Trades Import_OMS Quer'!B5739</f>
        <v>0</v>
      </c>
      <c r="C5739" s="22">
        <f>'Previous Trades Import_OMS Quer'!C5739</f>
        <v>0</v>
      </c>
      <c r="D5739">
        <f>'Previous Trades Import_OMS Quer'!D5739</f>
        <v>0</v>
      </c>
      <c r="E5739" s="22">
        <f>'Previous Trades Import_OMS Quer'!E5739</f>
        <v>0</v>
      </c>
      <c r="F5739">
        <f>'Previous Trades Import_OMS Quer'!F5739</f>
        <v>0</v>
      </c>
      <c r="G5739">
        <f>'Previous Trades Import_OMS Quer'!G5739</f>
        <v>0</v>
      </c>
      <c r="H5739">
        <f>'Previous Trades Import_OMS Quer'!H5739</f>
        <v>0</v>
      </c>
      <c r="I5739">
        <f>'Previous Trades Import_OMS Quer'!I5739</f>
        <v>0</v>
      </c>
      <c r="J5739">
        <f>'Previous Trades Import_OMS Quer'!J5739</f>
        <v>0</v>
      </c>
      <c r="K5739">
        <f>'Previous Trades Import_OMS Quer'!K5739</f>
        <v>0</v>
      </c>
      <c r="L5739">
        <f>'Previous Trades Import_OMS Quer'!L5739</f>
        <v>0</v>
      </c>
      <c r="M5739">
        <f>'Previous Trades Import_OMS Quer'!M5739</f>
        <v>0</v>
      </c>
      <c r="N5739">
        <f>'Previous Trades Import_OMS Quer'!N5739</f>
        <v>0</v>
      </c>
      <c r="O5739" t="str">
        <f>CLEAN('Previous Trades Import_OMS Quer'!O5739)</f>
        <v/>
      </c>
      <c r="Q5739" s="25">
        <f t="shared" si="178"/>
        <v>0</v>
      </c>
      <c r="R5739" s="25" t="e">
        <f>VLOOKUP(O5739,'Currency Balance'!$O$3:$Q$32,3,0)</f>
        <v>#N/A</v>
      </c>
      <c r="S5739" t="e">
        <f t="shared" si="179"/>
        <v>#N/A</v>
      </c>
    </row>
    <row r="5740" spans="1:19">
      <c r="A5740">
        <f>'Previous Trades Import_OMS Quer'!A5740</f>
        <v>0</v>
      </c>
      <c r="B5740">
        <f>'Previous Trades Import_OMS Quer'!B5740</f>
        <v>0</v>
      </c>
      <c r="C5740" s="22">
        <f>'Previous Trades Import_OMS Quer'!C5740</f>
        <v>0</v>
      </c>
      <c r="D5740">
        <f>'Previous Trades Import_OMS Quer'!D5740</f>
        <v>0</v>
      </c>
      <c r="E5740" s="22">
        <f>'Previous Trades Import_OMS Quer'!E5740</f>
        <v>0</v>
      </c>
      <c r="F5740">
        <f>'Previous Trades Import_OMS Quer'!F5740</f>
        <v>0</v>
      </c>
      <c r="G5740">
        <f>'Previous Trades Import_OMS Quer'!G5740</f>
        <v>0</v>
      </c>
      <c r="H5740">
        <f>'Previous Trades Import_OMS Quer'!H5740</f>
        <v>0</v>
      </c>
      <c r="I5740">
        <f>'Previous Trades Import_OMS Quer'!I5740</f>
        <v>0</v>
      </c>
      <c r="J5740">
        <f>'Previous Trades Import_OMS Quer'!J5740</f>
        <v>0</v>
      </c>
      <c r="K5740">
        <f>'Previous Trades Import_OMS Quer'!K5740</f>
        <v>0</v>
      </c>
      <c r="L5740">
        <f>'Previous Trades Import_OMS Quer'!L5740</f>
        <v>0</v>
      </c>
      <c r="M5740">
        <f>'Previous Trades Import_OMS Quer'!M5740</f>
        <v>0</v>
      </c>
      <c r="N5740">
        <f>'Previous Trades Import_OMS Quer'!N5740</f>
        <v>0</v>
      </c>
      <c r="O5740" t="str">
        <f>CLEAN('Previous Trades Import_OMS Quer'!O5740)</f>
        <v/>
      </c>
      <c r="Q5740" s="25">
        <f t="shared" si="178"/>
        <v>0</v>
      </c>
      <c r="R5740" s="25" t="e">
        <f>VLOOKUP(O5740,'Currency Balance'!$O$3:$Q$32,3,0)</f>
        <v>#N/A</v>
      </c>
      <c r="S5740" t="e">
        <f t="shared" si="179"/>
        <v>#N/A</v>
      </c>
    </row>
    <row r="5741" spans="1:19">
      <c r="A5741">
        <f>'Previous Trades Import_OMS Quer'!A5741</f>
        <v>0</v>
      </c>
      <c r="B5741">
        <f>'Previous Trades Import_OMS Quer'!B5741</f>
        <v>0</v>
      </c>
      <c r="C5741" s="22">
        <f>'Previous Trades Import_OMS Quer'!C5741</f>
        <v>0</v>
      </c>
      <c r="D5741">
        <f>'Previous Trades Import_OMS Quer'!D5741</f>
        <v>0</v>
      </c>
      <c r="E5741" s="22">
        <f>'Previous Trades Import_OMS Quer'!E5741</f>
        <v>0</v>
      </c>
      <c r="F5741">
        <f>'Previous Trades Import_OMS Quer'!F5741</f>
        <v>0</v>
      </c>
      <c r="G5741">
        <f>'Previous Trades Import_OMS Quer'!G5741</f>
        <v>0</v>
      </c>
      <c r="H5741">
        <f>'Previous Trades Import_OMS Quer'!H5741</f>
        <v>0</v>
      </c>
      <c r="I5741">
        <f>'Previous Trades Import_OMS Quer'!I5741</f>
        <v>0</v>
      </c>
      <c r="J5741">
        <f>'Previous Trades Import_OMS Quer'!J5741</f>
        <v>0</v>
      </c>
      <c r="K5741">
        <f>'Previous Trades Import_OMS Quer'!K5741</f>
        <v>0</v>
      </c>
      <c r="L5741">
        <f>'Previous Trades Import_OMS Quer'!L5741</f>
        <v>0</v>
      </c>
      <c r="M5741">
        <f>'Previous Trades Import_OMS Quer'!M5741</f>
        <v>0</v>
      </c>
      <c r="N5741">
        <f>'Previous Trades Import_OMS Quer'!N5741</f>
        <v>0</v>
      </c>
      <c r="O5741" t="str">
        <f>CLEAN('Previous Trades Import_OMS Quer'!O5741)</f>
        <v/>
      </c>
      <c r="Q5741" s="25">
        <f t="shared" si="178"/>
        <v>0</v>
      </c>
      <c r="R5741" s="25" t="e">
        <f>VLOOKUP(O5741,'Currency Balance'!$O$3:$Q$32,3,0)</f>
        <v>#N/A</v>
      </c>
      <c r="S5741" t="e">
        <f t="shared" si="179"/>
        <v>#N/A</v>
      </c>
    </row>
    <row r="5742" spans="1:19">
      <c r="A5742">
        <f>'Previous Trades Import_OMS Quer'!A5742</f>
        <v>0</v>
      </c>
      <c r="B5742">
        <f>'Previous Trades Import_OMS Quer'!B5742</f>
        <v>0</v>
      </c>
      <c r="C5742" s="22">
        <f>'Previous Trades Import_OMS Quer'!C5742</f>
        <v>0</v>
      </c>
      <c r="D5742">
        <f>'Previous Trades Import_OMS Quer'!D5742</f>
        <v>0</v>
      </c>
      <c r="E5742" s="22">
        <f>'Previous Trades Import_OMS Quer'!E5742</f>
        <v>0</v>
      </c>
      <c r="F5742">
        <f>'Previous Trades Import_OMS Quer'!F5742</f>
        <v>0</v>
      </c>
      <c r="G5742">
        <f>'Previous Trades Import_OMS Quer'!G5742</f>
        <v>0</v>
      </c>
      <c r="H5742">
        <f>'Previous Trades Import_OMS Quer'!H5742</f>
        <v>0</v>
      </c>
      <c r="I5742">
        <f>'Previous Trades Import_OMS Quer'!I5742</f>
        <v>0</v>
      </c>
      <c r="J5742">
        <f>'Previous Trades Import_OMS Quer'!J5742</f>
        <v>0</v>
      </c>
      <c r="K5742">
        <f>'Previous Trades Import_OMS Quer'!K5742</f>
        <v>0</v>
      </c>
      <c r="L5742">
        <f>'Previous Trades Import_OMS Quer'!L5742</f>
        <v>0</v>
      </c>
      <c r="M5742">
        <f>'Previous Trades Import_OMS Quer'!M5742</f>
        <v>0</v>
      </c>
      <c r="N5742">
        <f>'Previous Trades Import_OMS Quer'!N5742</f>
        <v>0</v>
      </c>
      <c r="O5742" t="str">
        <f>CLEAN('Previous Trades Import_OMS Quer'!O5742)</f>
        <v/>
      </c>
      <c r="Q5742" s="25">
        <f t="shared" si="178"/>
        <v>0</v>
      </c>
      <c r="R5742" s="25" t="e">
        <f>VLOOKUP(O5742,'Currency Balance'!$O$3:$Q$32,3,0)</f>
        <v>#N/A</v>
      </c>
      <c r="S5742" t="e">
        <f t="shared" si="179"/>
        <v>#N/A</v>
      </c>
    </row>
    <row r="5743" spans="1:19">
      <c r="A5743">
        <f>'Previous Trades Import_OMS Quer'!A5743</f>
        <v>0</v>
      </c>
      <c r="B5743">
        <f>'Previous Trades Import_OMS Quer'!B5743</f>
        <v>0</v>
      </c>
      <c r="C5743" s="22">
        <f>'Previous Trades Import_OMS Quer'!C5743</f>
        <v>0</v>
      </c>
      <c r="D5743">
        <f>'Previous Trades Import_OMS Quer'!D5743</f>
        <v>0</v>
      </c>
      <c r="E5743" s="22">
        <f>'Previous Trades Import_OMS Quer'!E5743</f>
        <v>0</v>
      </c>
      <c r="F5743">
        <f>'Previous Trades Import_OMS Quer'!F5743</f>
        <v>0</v>
      </c>
      <c r="G5743">
        <f>'Previous Trades Import_OMS Quer'!G5743</f>
        <v>0</v>
      </c>
      <c r="H5743">
        <f>'Previous Trades Import_OMS Quer'!H5743</f>
        <v>0</v>
      </c>
      <c r="I5743">
        <f>'Previous Trades Import_OMS Quer'!I5743</f>
        <v>0</v>
      </c>
      <c r="J5743">
        <f>'Previous Trades Import_OMS Quer'!J5743</f>
        <v>0</v>
      </c>
      <c r="K5743">
        <f>'Previous Trades Import_OMS Quer'!K5743</f>
        <v>0</v>
      </c>
      <c r="L5743">
        <f>'Previous Trades Import_OMS Quer'!L5743</f>
        <v>0</v>
      </c>
      <c r="M5743">
        <f>'Previous Trades Import_OMS Quer'!M5743</f>
        <v>0</v>
      </c>
      <c r="N5743">
        <f>'Previous Trades Import_OMS Quer'!N5743</f>
        <v>0</v>
      </c>
      <c r="O5743" t="str">
        <f>CLEAN('Previous Trades Import_OMS Quer'!O5743)</f>
        <v/>
      </c>
      <c r="Q5743" s="25">
        <f t="shared" si="178"/>
        <v>0</v>
      </c>
      <c r="R5743" s="25" t="e">
        <f>VLOOKUP(O5743,'Currency Balance'!$O$3:$Q$32,3,0)</f>
        <v>#N/A</v>
      </c>
      <c r="S5743" t="e">
        <f t="shared" si="179"/>
        <v>#N/A</v>
      </c>
    </row>
    <row r="5744" spans="1:19">
      <c r="A5744">
        <f>'Previous Trades Import_OMS Quer'!A5744</f>
        <v>0</v>
      </c>
      <c r="B5744">
        <f>'Previous Trades Import_OMS Quer'!B5744</f>
        <v>0</v>
      </c>
      <c r="C5744" s="22">
        <f>'Previous Trades Import_OMS Quer'!C5744</f>
        <v>0</v>
      </c>
      <c r="D5744">
        <f>'Previous Trades Import_OMS Quer'!D5744</f>
        <v>0</v>
      </c>
      <c r="E5744" s="22">
        <f>'Previous Trades Import_OMS Quer'!E5744</f>
        <v>0</v>
      </c>
      <c r="F5744">
        <f>'Previous Trades Import_OMS Quer'!F5744</f>
        <v>0</v>
      </c>
      <c r="G5744">
        <f>'Previous Trades Import_OMS Quer'!G5744</f>
        <v>0</v>
      </c>
      <c r="H5744">
        <f>'Previous Trades Import_OMS Quer'!H5744</f>
        <v>0</v>
      </c>
      <c r="I5744">
        <f>'Previous Trades Import_OMS Quer'!I5744</f>
        <v>0</v>
      </c>
      <c r="J5744">
        <f>'Previous Trades Import_OMS Quer'!J5744</f>
        <v>0</v>
      </c>
      <c r="K5744">
        <f>'Previous Trades Import_OMS Quer'!K5744</f>
        <v>0</v>
      </c>
      <c r="L5744">
        <f>'Previous Trades Import_OMS Quer'!L5744</f>
        <v>0</v>
      </c>
      <c r="M5744">
        <f>'Previous Trades Import_OMS Quer'!M5744</f>
        <v>0</v>
      </c>
      <c r="N5744">
        <f>'Previous Trades Import_OMS Quer'!N5744</f>
        <v>0</v>
      </c>
      <c r="O5744" t="str">
        <f>CLEAN('Previous Trades Import_OMS Quer'!O5744)</f>
        <v/>
      </c>
      <c r="Q5744" s="25">
        <f t="shared" si="178"/>
        <v>0</v>
      </c>
      <c r="R5744" s="25" t="e">
        <f>VLOOKUP(O5744,'Currency Balance'!$O$3:$Q$32,3,0)</f>
        <v>#N/A</v>
      </c>
      <c r="S5744" t="e">
        <f t="shared" si="179"/>
        <v>#N/A</v>
      </c>
    </row>
    <row r="5745" spans="1:19">
      <c r="A5745">
        <f>'Previous Trades Import_OMS Quer'!A5745</f>
        <v>0</v>
      </c>
      <c r="B5745">
        <f>'Previous Trades Import_OMS Quer'!B5745</f>
        <v>0</v>
      </c>
      <c r="C5745" s="22">
        <f>'Previous Trades Import_OMS Quer'!C5745</f>
        <v>0</v>
      </c>
      <c r="D5745">
        <f>'Previous Trades Import_OMS Quer'!D5745</f>
        <v>0</v>
      </c>
      <c r="E5745" s="22">
        <f>'Previous Trades Import_OMS Quer'!E5745</f>
        <v>0</v>
      </c>
      <c r="F5745">
        <f>'Previous Trades Import_OMS Quer'!F5745</f>
        <v>0</v>
      </c>
      <c r="G5745">
        <f>'Previous Trades Import_OMS Quer'!G5745</f>
        <v>0</v>
      </c>
      <c r="H5745">
        <f>'Previous Trades Import_OMS Quer'!H5745</f>
        <v>0</v>
      </c>
      <c r="I5745">
        <f>'Previous Trades Import_OMS Quer'!I5745</f>
        <v>0</v>
      </c>
      <c r="J5745">
        <f>'Previous Trades Import_OMS Quer'!J5745</f>
        <v>0</v>
      </c>
      <c r="K5745">
        <f>'Previous Trades Import_OMS Quer'!K5745</f>
        <v>0</v>
      </c>
      <c r="L5745">
        <f>'Previous Trades Import_OMS Quer'!L5745</f>
        <v>0</v>
      </c>
      <c r="M5745">
        <f>'Previous Trades Import_OMS Quer'!M5745</f>
        <v>0</v>
      </c>
      <c r="N5745">
        <f>'Previous Trades Import_OMS Quer'!N5745</f>
        <v>0</v>
      </c>
      <c r="O5745" t="str">
        <f>CLEAN('Previous Trades Import_OMS Quer'!O5745)</f>
        <v/>
      </c>
      <c r="Q5745" s="25">
        <f t="shared" si="178"/>
        <v>0</v>
      </c>
      <c r="R5745" s="25" t="e">
        <f>VLOOKUP(O5745,'Currency Balance'!$O$3:$Q$32,3,0)</f>
        <v>#N/A</v>
      </c>
      <c r="S5745" t="e">
        <f t="shared" si="179"/>
        <v>#N/A</v>
      </c>
    </row>
    <row r="5746" spans="1:19">
      <c r="A5746">
        <f>'Previous Trades Import_OMS Quer'!A5746</f>
        <v>0</v>
      </c>
      <c r="B5746">
        <f>'Previous Trades Import_OMS Quer'!B5746</f>
        <v>0</v>
      </c>
      <c r="C5746" s="22">
        <f>'Previous Trades Import_OMS Quer'!C5746</f>
        <v>0</v>
      </c>
      <c r="D5746">
        <f>'Previous Trades Import_OMS Quer'!D5746</f>
        <v>0</v>
      </c>
      <c r="E5746" s="22">
        <f>'Previous Trades Import_OMS Quer'!E5746</f>
        <v>0</v>
      </c>
      <c r="F5746">
        <f>'Previous Trades Import_OMS Quer'!F5746</f>
        <v>0</v>
      </c>
      <c r="G5746">
        <f>'Previous Trades Import_OMS Quer'!G5746</f>
        <v>0</v>
      </c>
      <c r="H5746">
        <f>'Previous Trades Import_OMS Quer'!H5746</f>
        <v>0</v>
      </c>
      <c r="I5746">
        <f>'Previous Trades Import_OMS Quer'!I5746</f>
        <v>0</v>
      </c>
      <c r="J5746">
        <f>'Previous Trades Import_OMS Quer'!J5746</f>
        <v>0</v>
      </c>
      <c r="K5746">
        <f>'Previous Trades Import_OMS Quer'!K5746</f>
        <v>0</v>
      </c>
      <c r="L5746">
        <f>'Previous Trades Import_OMS Quer'!L5746</f>
        <v>0</v>
      </c>
      <c r="M5746">
        <f>'Previous Trades Import_OMS Quer'!M5746</f>
        <v>0</v>
      </c>
      <c r="N5746">
        <f>'Previous Trades Import_OMS Quer'!N5746</f>
        <v>0</v>
      </c>
      <c r="O5746" t="str">
        <f>CLEAN('Previous Trades Import_OMS Quer'!O5746)</f>
        <v/>
      </c>
      <c r="Q5746" s="25">
        <f t="shared" si="178"/>
        <v>0</v>
      </c>
      <c r="R5746" s="25" t="e">
        <f>VLOOKUP(O5746,'Currency Balance'!$O$3:$Q$32,3,0)</f>
        <v>#N/A</v>
      </c>
      <c r="S5746" t="e">
        <f t="shared" si="179"/>
        <v>#N/A</v>
      </c>
    </row>
    <row r="5747" spans="1:19">
      <c r="A5747">
        <f>'Previous Trades Import_OMS Quer'!A5747</f>
        <v>0</v>
      </c>
      <c r="B5747">
        <f>'Previous Trades Import_OMS Quer'!B5747</f>
        <v>0</v>
      </c>
      <c r="C5747" s="22">
        <f>'Previous Trades Import_OMS Quer'!C5747</f>
        <v>0</v>
      </c>
      <c r="D5747">
        <f>'Previous Trades Import_OMS Quer'!D5747</f>
        <v>0</v>
      </c>
      <c r="E5747" s="22">
        <f>'Previous Trades Import_OMS Quer'!E5747</f>
        <v>0</v>
      </c>
      <c r="F5747">
        <f>'Previous Trades Import_OMS Quer'!F5747</f>
        <v>0</v>
      </c>
      <c r="G5747">
        <f>'Previous Trades Import_OMS Quer'!G5747</f>
        <v>0</v>
      </c>
      <c r="H5747">
        <f>'Previous Trades Import_OMS Quer'!H5747</f>
        <v>0</v>
      </c>
      <c r="I5747">
        <f>'Previous Trades Import_OMS Quer'!I5747</f>
        <v>0</v>
      </c>
      <c r="J5747">
        <f>'Previous Trades Import_OMS Quer'!J5747</f>
        <v>0</v>
      </c>
      <c r="K5747">
        <f>'Previous Trades Import_OMS Quer'!K5747</f>
        <v>0</v>
      </c>
      <c r="L5747">
        <f>'Previous Trades Import_OMS Quer'!L5747</f>
        <v>0</v>
      </c>
      <c r="M5747">
        <f>'Previous Trades Import_OMS Quer'!M5747</f>
        <v>0</v>
      </c>
      <c r="N5747">
        <f>'Previous Trades Import_OMS Quer'!N5747</f>
        <v>0</v>
      </c>
      <c r="O5747" t="str">
        <f>CLEAN('Previous Trades Import_OMS Quer'!O5747)</f>
        <v/>
      </c>
      <c r="Q5747" s="25">
        <f t="shared" si="178"/>
        <v>0</v>
      </c>
      <c r="R5747" s="25" t="e">
        <f>VLOOKUP(O5747,'Currency Balance'!$O$3:$Q$32,3,0)</f>
        <v>#N/A</v>
      </c>
      <c r="S5747" t="e">
        <f t="shared" si="179"/>
        <v>#N/A</v>
      </c>
    </row>
    <row r="5748" spans="1:19">
      <c r="A5748">
        <f>'Previous Trades Import_OMS Quer'!A5748</f>
        <v>0</v>
      </c>
      <c r="B5748">
        <f>'Previous Trades Import_OMS Quer'!B5748</f>
        <v>0</v>
      </c>
      <c r="C5748" s="22">
        <f>'Previous Trades Import_OMS Quer'!C5748</f>
        <v>0</v>
      </c>
      <c r="D5748">
        <f>'Previous Trades Import_OMS Quer'!D5748</f>
        <v>0</v>
      </c>
      <c r="E5748" s="22">
        <f>'Previous Trades Import_OMS Quer'!E5748</f>
        <v>0</v>
      </c>
      <c r="F5748">
        <f>'Previous Trades Import_OMS Quer'!F5748</f>
        <v>0</v>
      </c>
      <c r="G5748">
        <f>'Previous Trades Import_OMS Quer'!G5748</f>
        <v>0</v>
      </c>
      <c r="H5748">
        <f>'Previous Trades Import_OMS Quer'!H5748</f>
        <v>0</v>
      </c>
      <c r="I5748">
        <f>'Previous Trades Import_OMS Quer'!I5748</f>
        <v>0</v>
      </c>
      <c r="J5748">
        <f>'Previous Trades Import_OMS Quer'!J5748</f>
        <v>0</v>
      </c>
      <c r="K5748">
        <f>'Previous Trades Import_OMS Quer'!K5748</f>
        <v>0</v>
      </c>
      <c r="L5748">
        <f>'Previous Trades Import_OMS Quer'!L5748</f>
        <v>0</v>
      </c>
      <c r="M5748">
        <f>'Previous Trades Import_OMS Quer'!M5748</f>
        <v>0</v>
      </c>
      <c r="N5748">
        <f>'Previous Trades Import_OMS Quer'!N5748</f>
        <v>0</v>
      </c>
      <c r="O5748" t="str">
        <f>CLEAN('Previous Trades Import_OMS Quer'!O5748)</f>
        <v/>
      </c>
      <c r="Q5748" s="25">
        <f t="shared" si="178"/>
        <v>0</v>
      </c>
      <c r="R5748" s="25" t="e">
        <f>VLOOKUP(O5748,'Currency Balance'!$O$3:$Q$32,3,0)</f>
        <v>#N/A</v>
      </c>
      <c r="S5748" t="e">
        <f t="shared" si="179"/>
        <v>#N/A</v>
      </c>
    </row>
    <row r="5749" spans="1:19">
      <c r="A5749">
        <f>'Previous Trades Import_OMS Quer'!A5749</f>
        <v>0</v>
      </c>
      <c r="B5749">
        <f>'Previous Trades Import_OMS Quer'!B5749</f>
        <v>0</v>
      </c>
      <c r="C5749" s="22">
        <f>'Previous Trades Import_OMS Quer'!C5749</f>
        <v>0</v>
      </c>
      <c r="D5749">
        <f>'Previous Trades Import_OMS Quer'!D5749</f>
        <v>0</v>
      </c>
      <c r="E5749" s="22">
        <f>'Previous Trades Import_OMS Quer'!E5749</f>
        <v>0</v>
      </c>
      <c r="F5749">
        <f>'Previous Trades Import_OMS Quer'!F5749</f>
        <v>0</v>
      </c>
      <c r="G5749">
        <f>'Previous Trades Import_OMS Quer'!G5749</f>
        <v>0</v>
      </c>
      <c r="H5749">
        <f>'Previous Trades Import_OMS Quer'!H5749</f>
        <v>0</v>
      </c>
      <c r="I5749">
        <f>'Previous Trades Import_OMS Quer'!I5749</f>
        <v>0</v>
      </c>
      <c r="J5749">
        <f>'Previous Trades Import_OMS Quer'!J5749</f>
        <v>0</v>
      </c>
      <c r="K5749">
        <f>'Previous Trades Import_OMS Quer'!K5749</f>
        <v>0</v>
      </c>
      <c r="L5749">
        <f>'Previous Trades Import_OMS Quer'!L5749</f>
        <v>0</v>
      </c>
      <c r="M5749">
        <f>'Previous Trades Import_OMS Quer'!M5749</f>
        <v>0</v>
      </c>
      <c r="N5749">
        <f>'Previous Trades Import_OMS Quer'!N5749</f>
        <v>0</v>
      </c>
      <c r="O5749" t="str">
        <f>CLEAN('Previous Trades Import_OMS Quer'!O5749)</f>
        <v/>
      </c>
      <c r="Q5749" s="25">
        <f t="shared" si="178"/>
        <v>0</v>
      </c>
      <c r="R5749" s="25" t="e">
        <f>VLOOKUP(O5749,'Currency Balance'!$O$3:$Q$32,3,0)</f>
        <v>#N/A</v>
      </c>
      <c r="S5749" t="e">
        <f t="shared" si="179"/>
        <v>#N/A</v>
      </c>
    </row>
    <row r="5750" spans="1:19">
      <c r="A5750">
        <f>'Previous Trades Import_OMS Quer'!A5750</f>
        <v>0</v>
      </c>
      <c r="B5750">
        <f>'Previous Trades Import_OMS Quer'!B5750</f>
        <v>0</v>
      </c>
      <c r="C5750" s="22">
        <f>'Previous Trades Import_OMS Quer'!C5750</f>
        <v>0</v>
      </c>
      <c r="D5750">
        <f>'Previous Trades Import_OMS Quer'!D5750</f>
        <v>0</v>
      </c>
      <c r="E5750" s="22">
        <f>'Previous Trades Import_OMS Quer'!E5750</f>
        <v>0</v>
      </c>
      <c r="F5750">
        <f>'Previous Trades Import_OMS Quer'!F5750</f>
        <v>0</v>
      </c>
      <c r="G5750">
        <f>'Previous Trades Import_OMS Quer'!G5750</f>
        <v>0</v>
      </c>
      <c r="H5750">
        <f>'Previous Trades Import_OMS Quer'!H5750</f>
        <v>0</v>
      </c>
      <c r="I5750">
        <f>'Previous Trades Import_OMS Quer'!I5750</f>
        <v>0</v>
      </c>
      <c r="J5750">
        <f>'Previous Trades Import_OMS Quer'!J5750</f>
        <v>0</v>
      </c>
      <c r="K5750">
        <f>'Previous Trades Import_OMS Quer'!K5750</f>
        <v>0</v>
      </c>
      <c r="L5750">
        <f>'Previous Trades Import_OMS Quer'!L5750</f>
        <v>0</v>
      </c>
      <c r="M5750">
        <f>'Previous Trades Import_OMS Quer'!M5750</f>
        <v>0</v>
      </c>
      <c r="N5750">
        <f>'Previous Trades Import_OMS Quer'!N5750</f>
        <v>0</v>
      </c>
      <c r="O5750" t="str">
        <f>CLEAN('Previous Trades Import_OMS Quer'!O5750)</f>
        <v/>
      </c>
      <c r="Q5750" s="25">
        <f t="shared" si="178"/>
        <v>0</v>
      </c>
      <c r="R5750" s="25" t="e">
        <f>VLOOKUP(O5750,'Currency Balance'!$O$3:$Q$32,3,0)</f>
        <v>#N/A</v>
      </c>
      <c r="S5750" t="e">
        <f t="shared" si="179"/>
        <v>#N/A</v>
      </c>
    </row>
    <row r="5751" spans="1:19">
      <c r="A5751">
        <f>'Previous Trades Import_OMS Quer'!A5751</f>
        <v>0</v>
      </c>
      <c r="B5751">
        <f>'Previous Trades Import_OMS Quer'!B5751</f>
        <v>0</v>
      </c>
      <c r="C5751" s="22">
        <f>'Previous Trades Import_OMS Quer'!C5751</f>
        <v>0</v>
      </c>
      <c r="D5751">
        <f>'Previous Trades Import_OMS Quer'!D5751</f>
        <v>0</v>
      </c>
      <c r="E5751" s="22">
        <f>'Previous Trades Import_OMS Quer'!E5751</f>
        <v>0</v>
      </c>
      <c r="F5751">
        <f>'Previous Trades Import_OMS Quer'!F5751</f>
        <v>0</v>
      </c>
      <c r="G5751">
        <f>'Previous Trades Import_OMS Quer'!G5751</f>
        <v>0</v>
      </c>
      <c r="H5751">
        <f>'Previous Trades Import_OMS Quer'!H5751</f>
        <v>0</v>
      </c>
      <c r="I5751">
        <f>'Previous Trades Import_OMS Quer'!I5751</f>
        <v>0</v>
      </c>
      <c r="J5751">
        <f>'Previous Trades Import_OMS Quer'!J5751</f>
        <v>0</v>
      </c>
      <c r="K5751">
        <f>'Previous Trades Import_OMS Quer'!K5751</f>
        <v>0</v>
      </c>
      <c r="L5751">
        <f>'Previous Trades Import_OMS Quer'!L5751</f>
        <v>0</v>
      </c>
      <c r="M5751">
        <f>'Previous Trades Import_OMS Quer'!M5751</f>
        <v>0</v>
      </c>
      <c r="N5751">
        <f>'Previous Trades Import_OMS Quer'!N5751</f>
        <v>0</v>
      </c>
      <c r="O5751" t="str">
        <f>CLEAN('Previous Trades Import_OMS Quer'!O5751)</f>
        <v/>
      </c>
      <c r="Q5751" s="25">
        <f t="shared" si="178"/>
        <v>0</v>
      </c>
      <c r="R5751" s="25" t="e">
        <f>VLOOKUP(O5751,'Currency Balance'!$O$3:$Q$32,3,0)</f>
        <v>#N/A</v>
      </c>
      <c r="S5751" t="e">
        <f t="shared" si="179"/>
        <v>#N/A</v>
      </c>
    </row>
    <row r="5752" spans="1:19">
      <c r="A5752">
        <f>'Previous Trades Import_OMS Quer'!A5752</f>
        <v>0</v>
      </c>
      <c r="B5752">
        <f>'Previous Trades Import_OMS Quer'!B5752</f>
        <v>0</v>
      </c>
      <c r="C5752" s="22">
        <f>'Previous Trades Import_OMS Quer'!C5752</f>
        <v>0</v>
      </c>
      <c r="D5752">
        <f>'Previous Trades Import_OMS Quer'!D5752</f>
        <v>0</v>
      </c>
      <c r="E5752" s="22">
        <f>'Previous Trades Import_OMS Quer'!E5752</f>
        <v>0</v>
      </c>
      <c r="F5752">
        <f>'Previous Trades Import_OMS Quer'!F5752</f>
        <v>0</v>
      </c>
      <c r="G5752">
        <f>'Previous Trades Import_OMS Quer'!G5752</f>
        <v>0</v>
      </c>
      <c r="H5752">
        <f>'Previous Trades Import_OMS Quer'!H5752</f>
        <v>0</v>
      </c>
      <c r="I5752">
        <f>'Previous Trades Import_OMS Quer'!I5752</f>
        <v>0</v>
      </c>
      <c r="J5752">
        <f>'Previous Trades Import_OMS Quer'!J5752</f>
        <v>0</v>
      </c>
      <c r="K5752">
        <f>'Previous Trades Import_OMS Quer'!K5752</f>
        <v>0</v>
      </c>
      <c r="L5752">
        <f>'Previous Trades Import_OMS Quer'!L5752</f>
        <v>0</v>
      </c>
      <c r="M5752">
        <f>'Previous Trades Import_OMS Quer'!M5752</f>
        <v>0</v>
      </c>
      <c r="N5752">
        <f>'Previous Trades Import_OMS Quer'!N5752</f>
        <v>0</v>
      </c>
      <c r="O5752" t="str">
        <f>CLEAN('Previous Trades Import_OMS Quer'!O5752)</f>
        <v/>
      </c>
      <c r="Q5752" s="25">
        <f t="shared" si="178"/>
        <v>0</v>
      </c>
      <c r="R5752" s="25" t="e">
        <f>VLOOKUP(O5752,'Currency Balance'!$O$3:$Q$32,3,0)</f>
        <v>#N/A</v>
      </c>
      <c r="S5752" t="e">
        <f t="shared" si="179"/>
        <v>#N/A</v>
      </c>
    </row>
    <row r="5753" spans="1:19">
      <c r="A5753">
        <f>'Previous Trades Import_OMS Quer'!A5753</f>
        <v>0</v>
      </c>
      <c r="B5753">
        <f>'Previous Trades Import_OMS Quer'!B5753</f>
        <v>0</v>
      </c>
      <c r="C5753" s="22">
        <f>'Previous Trades Import_OMS Quer'!C5753</f>
        <v>0</v>
      </c>
      <c r="D5753">
        <f>'Previous Trades Import_OMS Quer'!D5753</f>
        <v>0</v>
      </c>
      <c r="E5753" s="22">
        <f>'Previous Trades Import_OMS Quer'!E5753</f>
        <v>0</v>
      </c>
      <c r="F5753">
        <f>'Previous Trades Import_OMS Quer'!F5753</f>
        <v>0</v>
      </c>
      <c r="G5753">
        <f>'Previous Trades Import_OMS Quer'!G5753</f>
        <v>0</v>
      </c>
      <c r="H5753">
        <f>'Previous Trades Import_OMS Quer'!H5753</f>
        <v>0</v>
      </c>
      <c r="I5753">
        <f>'Previous Trades Import_OMS Quer'!I5753</f>
        <v>0</v>
      </c>
      <c r="J5753">
        <f>'Previous Trades Import_OMS Quer'!J5753</f>
        <v>0</v>
      </c>
      <c r="K5753">
        <f>'Previous Trades Import_OMS Quer'!K5753</f>
        <v>0</v>
      </c>
      <c r="L5753">
        <f>'Previous Trades Import_OMS Quer'!L5753</f>
        <v>0</v>
      </c>
      <c r="M5753">
        <f>'Previous Trades Import_OMS Quer'!M5753</f>
        <v>0</v>
      </c>
      <c r="N5753">
        <f>'Previous Trades Import_OMS Quer'!N5753</f>
        <v>0</v>
      </c>
      <c r="O5753" t="str">
        <f>CLEAN('Previous Trades Import_OMS Quer'!O5753)</f>
        <v/>
      </c>
      <c r="Q5753" s="25">
        <f t="shared" si="178"/>
        <v>0</v>
      </c>
      <c r="R5753" s="25" t="e">
        <f>VLOOKUP(O5753,'Currency Balance'!$O$3:$Q$32,3,0)</f>
        <v>#N/A</v>
      </c>
      <c r="S5753" t="e">
        <f t="shared" si="179"/>
        <v>#N/A</v>
      </c>
    </row>
    <row r="5754" spans="1:19">
      <c r="A5754">
        <f>'Previous Trades Import_OMS Quer'!A5754</f>
        <v>0</v>
      </c>
      <c r="B5754">
        <f>'Previous Trades Import_OMS Quer'!B5754</f>
        <v>0</v>
      </c>
      <c r="C5754" s="22">
        <f>'Previous Trades Import_OMS Quer'!C5754</f>
        <v>0</v>
      </c>
      <c r="D5754">
        <f>'Previous Trades Import_OMS Quer'!D5754</f>
        <v>0</v>
      </c>
      <c r="E5754" s="22">
        <f>'Previous Trades Import_OMS Quer'!E5754</f>
        <v>0</v>
      </c>
      <c r="F5754">
        <f>'Previous Trades Import_OMS Quer'!F5754</f>
        <v>0</v>
      </c>
      <c r="G5754">
        <f>'Previous Trades Import_OMS Quer'!G5754</f>
        <v>0</v>
      </c>
      <c r="H5754">
        <f>'Previous Trades Import_OMS Quer'!H5754</f>
        <v>0</v>
      </c>
      <c r="I5754">
        <f>'Previous Trades Import_OMS Quer'!I5754</f>
        <v>0</v>
      </c>
      <c r="J5754">
        <f>'Previous Trades Import_OMS Quer'!J5754</f>
        <v>0</v>
      </c>
      <c r="K5754">
        <f>'Previous Trades Import_OMS Quer'!K5754</f>
        <v>0</v>
      </c>
      <c r="L5754">
        <f>'Previous Trades Import_OMS Quer'!L5754</f>
        <v>0</v>
      </c>
      <c r="M5754">
        <f>'Previous Trades Import_OMS Quer'!M5754</f>
        <v>0</v>
      </c>
      <c r="N5754">
        <f>'Previous Trades Import_OMS Quer'!N5754</f>
        <v>0</v>
      </c>
      <c r="O5754" t="str">
        <f>CLEAN('Previous Trades Import_OMS Quer'!O5754)</f>
        <v/>
      </c>
      <c r="Q5754" s="25">
        <f t="shared" si="178"/>
        <v>0</v>
      </c>
      <c r="R5754" s="25" t="e">
        <f>VLOOKUP(O5754,'Currency Balance'!$O$3:$Q$32,3,0)</f>
        <v>#N/A</v>
      </c>
      <c r="S5754" t="e">
        <f t="shared" si="179"/>
        <v>#N/A</v>
      </c>
    </row>
    <row r="5755" spans="1:19">
      <c r="A5755">
        <f>'Previous Trades Import_OMS Quer'!A5755</f>
        <v>0</v>
      </c>
      <c r="B5755">
        <f>'Previous Trades Import_OMS Quer'!B5755</f>
        <v>0</v>
      </c>
      <c r="C5755" s="22">
        <f>'Previous Trades Import_OMS Quer'!C5755</f>
        <v>0</v>
      </c>
      <c r="D5755">
        <f>'Previous Trades Import_OMS Quer'!D5755</f>
        <v>0</v>
      </c>
      <c r="E5755" s="22">
        <f>'Previous Trades Import_OMS Quer'!E5755</f>
        <v>0</v>
      </c>
      <c r="F5755">
        <f>'Previous Trades Import_OMS Quer'!F5755</f>
        <v>0</v>
      </c>
      <c r="G5755">
        <f>'Previous Trades Import_OMS Quer'!G5755</f>
        <v>0</v>
      </c>
      <c r="H5755">
        <f>'Previous Trades Import_OMS Quer'!H5755</f>
        <v>0</v>
      </c>
      <c r="I5755">
        <f>'Previous Trades Import_OMS Quer'!I5755</f>
        <v>0</v>
      </c>
      <c r="J5755">
        <f>'Previous Trades Import_OMS Quer'!J5755</f>
        <v>0</v>
      </c>
      <c r="K5755">
        <f>'Previous Trades Import_OMS Quer'!K5755</f>
        <v>0</v>
      </c>
      <c r="L5755">
        <f>'Previous Trades Import_OMS Quer'!L5755</f>
        <v>0</v>
      </c>
      <c r="M5755">
        <f>'Previous Trades Import_OMS Quer'!M5755</f>
        <v>0</v>
      </c>
      <c r="N5755">
        <f>'Previous Trades Import_OMS Quer'!N5755</f>
        <v>0</v>
      </c>
      <c r="O5755" t="str">
        <f>CLEAN('Previous Trades Import_OMS Quer'!O5755)</f>
        <v/>
      </c>
      <c r="Q5755" s="25">
        <f t="shared" si="178"/>
        <v>0</v>
      </c>
      <c r="R5755" s="25" t="e">
        <f>VLOOKUP(O5755,'Currency Balance'!$O$3:$Q$32,3,0)</f>
        <v>#N/A</v>
      </c>
      <c r="S5755" t="e">
        <f t="shared" si="179"/>
        <v>#N/A</v>
      </c>
    </row>
    <row r="5756" spans="1:19">
      <c r="A5756">
        <f>'Previous Trades Import_OMS Quer'!A5756</f>
        <v>0</v>
      </c>
      <c r="B5756">
        <f>'Previous Trades Import_OMS Quer'!B5756</f>
        <v>0</v>
      </c>
      <c r="C5756" s="22">
        <f>'Previous Trades Import_OMS Quer'!C5756</f>
        <v>0</v>
      </c>
      <c r="D5756">
        <f>'Previous Trades Import_OMS Quer'!D5756</f>
        <v>0</v>
      </c>
      <c r="E5756" s="22">
        <f>'Previous Trades Import_OMS Quer'!E5756</f>
        <v>0</v>
      </c>
      <c r="F5756">
        <f>'Previous Trades Import_OMS Quer'!F5756</f>
        <v>0</v>
      </c>
      <c r="G5756">
        <f>'Previous Trades Import_OMS Quer'!G5756</f>
        <v>0</v>
      </c>
      <c r="H5756">
        <f>'Previous Trades Import_OMS Quer'!H5756</f>
        <v>0</v>
      </c>
      <c r="I5756">
        <f>'Previous Trades Import_OMS Quer'!I5756</f>
        <v>0</v>
      </c>
      <c r="J5756">
        <f>'Previous Trades Import_OMS Quer'!J5756</f>
        <v>0</v>
      </c>
      <c r="K5756">
        <f>'Previous Trades Import_OMS Quer'!K5756</f>
        <v>0</v>
      </c>
      <c r="L5756">
        <f>'Previous Trades Import_OMS Quer'!L5756</f>
        <v>0</v>
      </c>
      <c r="M5756">
        <f>'Previous Trades Import_OMS Quer'!M5756</f>
        <v>0</v>
      </c>
      <c r="N5756">
        <f>'Previous Trades Import_OMS Quer'!N5756</f>
        <v>0</v>
      </c>
      <c r="O5756" t="str">
        <f>CLEAN('Previous Trades Import_OMS Quer'!O5756)</f>
        <v/>
      </c>
      <c r="Q5756" s="25">
        <f t="shared" si="178"/>
        <v>0</v>
      </c>
      <c r="R5756" s="25" t="e">
        <f>VLOOKUP(O5756,'Currency Balance'!$O$3:$Q$32,3,0)</f>
        <v>#N/A</v>
      </c>
      <c r="S5756" t="e">
        <f t="shared" si="179"/>
        <v>#N/A</v>
      </c>
    </row>
    <row r="5757" spans="1:19">
      <c r="A5757">
        <f>'Previous Trades Import_OMS Quer'!A5757</f>
        <v>0</v>
      </c>
      <c r="B5757">
        <f>'Previous Trades Import_OMS Quer'!B5757</f>
        <v>0</v>
      </c>
      <c r="C5757" s="22">
        <f>'Previous Trades Import_OMS Quer'!C5757</f>
        <v>0</v>
      </c>
      <c r="D5757">
        <f>'Previous Trades Import_OMS Quer'!D5757</f>
        <v>0</v>
      </c>
      <c r="E5757" s="22">
        <f>'Previous Trades Import_OMS Quer'!E5757</f>
        <v>0</v>
      </c>
      <c r="F5757">
        <f>'Previous Trades Import_OMS Quer'!F5757</f>
        <v>0</v>
      </c>
      <c r="G5757">
        <f>'Previous Trades Import_OMS Quer'!G5757</f>
        <v>0</v>
      </c>
      <c r="H5757">
        <f>'Previous Trades Import_OMS Quer'!H5757</f>
        <v>0</v>
      </c>
      <c r="I5757">
        <f>'Previous Trades Import_OMS Quer'!I5757</f>
        <v>0</v>
      </c>
      <c r="J5757">
        <f>'Previous Trades Import_OMS Quer'!J5757</f>
        <v>0</v>
      </c>
      <c r="K5757">
        <f>'Previous Trades Import_OMS Quer'!K5757</f>
        <v>0</v>
      </c>
      <c r="L5757">
        <f>'Previous Trades Import_OMS Quer'!L5757</f>
        <v>0</v>
      </c>
      <c r="M5757">
        <f>'Previous Trades Import_OMS Quer'!M5757</f>
        <v>0</v>
      </c>
      <c r="N5757">
        <f>'Previous Trades Import_OMS Quer'!N5757</f>
        <v>0</v>
      </c>
      <c r="O5757" t="str">
        <f>CLEAN('Previous Trades Import_OMS Quer'!O5757)</f>
        <v/>
      </c>
      <c r="Q5757" s="25">
        <f t="shared" si="178"/>
        <v>0</v>
      </c>
      <c r="R5757" s="25" t="e">
        <f>VLOOKUP(O5757,'Currency Balance'!$O$3:$Q$32,3,0)</f>
        <v>#N/A</v>
      </c>
      <c r="S5757" t="e">
        <f t="shared" si="179"/>
        <v>#N/A</v>
      </c>
    </row>
    <row r="5758" spans="1:19">
      <c r="A5758">
        <f>'Previous Trades Import_OMS Quer'!A5758</f>
        <v>0</v>
      </c>
      <c r="B5758">
        <f>'Previous Trades Import_OMS Quer'!B5758</f>
        <v>0</v>
      </c>
      <c r="C5758" s="22">
        <f>'Previous Trades Import_OMS Quer'!C5758</f>
        <v>0</v>
      </c>
      <c r="D5758">
        <f>'Previous Trades Import_OMS Quer'!D5758</f>
        <v>0</v>
      </c>
      <c r="E5758" s="22">
        <f>'Previous Trades Import_OMS Quer'!E5758</f>
        <v>0</v>
      </c>
      <c r="F5758">
        <f>'Previous Trades Import_OMS Quer'!F5758</f>
        <v>0</v>
      </c>
      <c r="G5758">
        <f>'Previous Trades Import_OMS Quer'!G5758</f>
        <v>0</v>
      </c>
      <c r="H5758">
        <f>'Previous Trades Import_OMS Quer'!H5758</f>
        <v>0</v>
      </c>
      <c r="I5758">
        <f>'Previous Trades Import_OMS Quer'!I5758</f>
        <v>0</v>
      </c>
      <c r="J5758">
        <f>'Previous Trades Import_OMS Quer'!J5758</f>
        <v>0</v>
      </c>
      <c r="K5758">
        <f>'Previous Trades Import_OMS Quer'!K5758</f>
        <v>0</v>
      </c>
      <c r="L5758">
        <f>'Previous Trades Import_OMS Quer'!L5758</f>
        <v>0</v>
      </c>
      <c r="M5758">
        <f>'Previous Trades Import_OMS Quer'!M5758</f>
        <v>0</v>
      </c>
      <c r="N5758">
        <f>'Previous Trades Import_OMS Quer'!N5758</f>
        <v>0</v>
      </c>
      <c r="O5758" t="str">
        <f>CLEAN('Previous Trades Import_OMS Quer'!O5758)</f>
        <v/>
      </c>
      <c r="Q5758" s="25">
        <f t="shared" si="178"/>
        <v>0</v>
      </c>
      <c r="R5758" s="25" t="e">
        <f>VLOOKUP(O5758,'Currency Balance'!$O$3:$Q$32,3,0)</f>
        <v>#N/A</v>
      </c>
      <c r="S5758" t="e">
        <f t="shared" si="179"/>
        <v>#N/A</v>
      </c>
    </row>
    <row r="5759" spans="1:19">
      <c r="A5759">
        <f>'Previous Trades Import_OMS Quer'!A5759</f>
        <v>0</v>
      </c>
      <c r="B5759">
        <f>'Previous Trades Import_OMS Quer'!B5759</f>
        <v>0</v>
      </c>
      <c r="C5759" s="22">
        <f>'Previous Trades Import_OMS Quer'!C5759</f>
        <v>0</v>
      </c>
      <c r="D5759">
        <f>'Previous Trades Import_OMS Quer'!D5759</f>
        <v>0</v>
      </c>
      <c r="E5759" s="22">
        <f>'Previous Trades Import_OMS Quer'!E5759</f>
        <v>0</v>
      </c>
      <c r="F5759">
        <f>'Previous Trades Import_OMS Quer'!F5759</f>
        <v>0</v>
      </c>
      <c r="G5759">
        <f>'Previous Trades Import_OMS Quer'!G5759</f>
        <v>0</v>
      </c>
      <c r="H5759">
        <f>'Previous Trades Import_OMS Quer'!H5759</f>
        <v>0</v>
      </c>
      <c r="I5759">
        <f>'Previous Trades Import_OMS Quer'!I5759</f>
        <v>0</v>
      </c>
      <c r="J5759">
        <f>'Previous Trades Import_OMS Quer'!J5759</f>
        <v>0</v>
      </c>
      <c r="K5759">
        <f>'Previous Trades Import_OMS Quer'!K5759</f>
        <v>0</v>
      </c>
      <c r="L5759">
        <f>'Previous Trades Import_OMS Quer'!L5759</f>
        <v>0</v>
      </c>
      <c r="M5759">
        <f>'Previous Trades Import_OMS Quer'!M5759</f>
        <v>0</v>
      </c>
      <c r="N5759">
        <f>'Previous Trades Import_OMS Quer'!N5759</f>
        <v>0</v>
      </c>
      <c r="O5759" t="str">
        <f>CLEAN('Previous Trades Import_OMS Quer'!O5759)</f>
        <v/>
      </c>
      <c r="Q5759" s="25">
        <f t="shared" si="178"/>
        <v>0</v>
      </c>
      <c r="R5759" s="25" t="e">
        <f>VLOOKUP(O5759,'Currency Balance'!$O$3:$Q$32,3,0)</f>
        <v>#N/A</v>
      </c>
      <c r="S5759" t="e">
        <f t="shared" si="179"/>
        <v>#N/A</v>
      </c>
    </row>
    <row r="5760" spans="1:19">
      <c r="A5760">
        <f>'Previous Trades Import_OMS Quer'!A5760</f>
        <v>0</v>
      </c>
      <c r="B5760">
        <f>'Previous Trades Import_OMS Quer'!B5760</f>
        <v>0</v>
      </c>
      <c r="C5760" s="22">
        <f>'Previous Trades Import_OMS Quer'!C5760</f>
        <v>0</v>
      </c>
      <c r="D5760">
        <f>'Previous Trades Import_OMS Quer'!D5760</f>
        <v>0</v>
      </c>
      <c r="E5760" s="22">
        <f>'Previous Trades Import_OMS Quer'!E5760</f>
        <v>0</v>
      </c>
      <c r="F5760">
        <f>'Previous Trades Import_OMS Quer'!F5760</f>
        <v>0</v>
      </c>
      <c r="G5760">
        <f>'Previous Trades Import_OMS Quer'!G5760</f>
        <v>0</v>
      </c>
      <c r="H5760">
        <f>'Previous Trades Import_OMS Quer'!H5760</f>
        <v>0</v>
      </c>
      <c r="I5760">
        <f>'Previous Trades Import_OMS Quer'!I5760</f>
        <v>0</v>
      </c>
      <c r="J5760">
        <f>'Previous Trades Import_OMS Quer'!J5760</f>
        <v>0</v>
      </c>
      <c r="K5760">
        <f>'Previous Trades Import_OMS Quer'!K5760</f>
        <v>0</v>
      </c>
      <c r="L5760">
        <f>'Previous Trades Import_OMS Quer'!L5760</f>
        <v>0</v>
      </c>
      <c r="M5760">
        <f>'Previous Trades Import_OMS Quer'!M5760</f>
        <v>0</v>
      </c>
      <c r="N5760">
        <f>'Previous Trades Import_OMS Quer'!N5760</f>
        <v>0</v>
      </c>
      <c r="O5760" t="str">
        <f>CLEAN('Previous Trades Import_OMS Quer'!O5760)</f>
        <v/>
      </c>
      <c r="Q5760" s="25">
        <f t="shared" si="178"/>
        <v>0</v>
      </c>
      <c r="R5760" s="25" t="e">
        <f>VLOOKUP(O5760,'Currency Balance'!$O$3:$Q$32,3,0)</f>
        <v>#N/A</v>
      </c>
      <c r="S5760" t="e">
        <f t="shared" si="179"/>
        <v>#N/A</v>
      </c>
    </row>
    <row r="5761" spans="1:19">
      <c r="A5761">
        <f>'Previous Trades Import_OMS Quer'!A5761</f>
        <v>0</v>
      </c>
      <c r="B5761">
        <f>'Previous Trades Import_OMS Quer'!B5761</f>
        <v>0</v>
      </c>
      <c r="C5761" s="22">
        <f>'Previous Trades Import_OMS Quer'!C5761</f>
        <v>0</v>
      </c>
      <c r="D5761">
        <f>'Previous Trades Import_OMS Quer'!D5761</f>
        <v>0</v>
      </c>
      <c r="E5761" s="22">
        <f>'Previous Trades Import_OMS Quer'!E5761</f>
        <v>0</v>
      </c>
      <c r="F5761">
        <f>'Previous Trades Import_OMS Quer'!F5761</f>
        <v>0</v>
      </c>
      <c r="G5761">
        <f>'Previous Trades Import_OMS Quer'!G5761</f>
        <v>0</v>
      </c>
      <c r="H5761">
        <f>'Previous Trades Import_OMS Quer'!H5761</f>
        <v>0</v>
      </c>
      <c r="I5761">
        <f>'Previous Trades Import_OMS Quer'!I5761</f>
        <v>0</v>
      </c>
      <c r="J5761">
        <f>'Previous Trades Import_OMS Quer'!J5761</f>
        <v>0</v>
      </c>
      <c r="K5761">
        <f>'Previous Trades Import_OMS Quer'!K5761</f>
        <v>0</v>
      </c>
      <c r="L5761">
        <f>'Previous Trades Import_OMS Quer'!L5761</f>
        <v>0</v>
      </c>
      <c r="M5761">
        <f>'Previous Trades Import_OMS Quer'!M5761</f>
        <v>0</v>
      </c>
      <c r="N5761">
        <f>'Previous Trades Import_OMS Quer'!N5761</f>
        <v>0</v>
      </c>
      <c r="O5761" t="str">
        <f>CLEAN('Previous Trades Import_OMS Quer'!O5761)</f>
        <v/>
      </c>
      <c r="Q5761" s="25">
        <f t="shared" si="178"/>
        <v>0</v>
      </c>
      <c r="R5761" s="25" t="e">
        <f>VLOOKUP(O5761,'Currency Balance'!$O$3:$Q$32,3,0)</f>
        <v>#N/A</v>
      </c>
      <c r="S5761" t="e">
        <f t="shared" si="179"/>
        <v>#N/A</v>
      </c>
    </row>
    <row r="5762" spans="1:19">
      <c r="A5762">
        <f>'Previous Trades Import_OMS Quer'!A5762</f>
        <v>0</v>
      </c>
      <c r="B5762">
        <f>'Previous Trades Import_OMS Quer'!B5762</f>
        <v>0</v>
      </c>
      <c r="C5762" s="22">
        <f>'Previous Trades Import_OMS Quer'!C5762</f>
        <v>0</v>
      </c>
      <c r="D5762">
        <f>'Previous Trades Import_OMS Quer'!D5762</f>
        <v>0</v>
      </c>
      <c r="E5762" s="22">
        <f>'Previous Trades Import_OMS Quer'!E5762</f>
        <v>0</v>
      </c>
      <c r="F5762">
        <f>'Previous Trades Import_OMS Quer'!F5762</f>
        <v>0</v>
      </c>
      <c r="G5762">
        <f>'Previous Trades Import_OMS Quer'!G5762</f>
        <v>0</v>
      </c>
      <c r="H5762">
        <f>'Previous Trades Import_OMS Quer'!H5762</f>
        <v>0</v>
      </c>
      <c r="I5762">
        <f>'Previous Trades Import_OMS Quer'!I5762</f>
        <v>0</v>
      </c>
      <c r="J5762">
        <f>'Previous Trades Import_OMS Quer'!J5762</f>
        <v>0</v>
      </c>
      <c r="K5762">
        <f>'Previous Trades Import_OMS Quer'!K5762</f>
        <v>0</v>
      </c>
      <c r="L5762">
        <f>'Previous Trades Import_OMS Quer'!L5762</f>
        <v>0</v>
      </c>
      <c r="M5762">
        <f>'Previous Trades Import_OMS Quer'!M5762</f>
        <v>0</v>
      </c>
      <c r="N5762">
        <f>'Previous Trades Import_OMS Quer'!N5762</f>
        <v>0</v>
      </c>
      <c r="O5762" t="str">
        <f>CLEAN('Previous Trades Import_OMS Quer'!O5762)</f>
        <v/>
      </c>
      <c r="Q5762" s="25">
        <f t="shared" ref="Q5762:Q5825" si="180">IF(G5762="sell",M5762,-M5762)</f>
        <v>0</v>
      </c>
      <c r="R5762" s="25" t="e">
        <f>VLOOKUP(O5762,'Currency Balance'!$O$3:$Q$32,3,0)</f>
        <v>#N/A</v>
      </c>
      <c r="S5762" t="e">
        <f t="shared" ref="S5762:S5825" si="181">Q5762/R5762</f>
        <v>#N/A</v>
      </c>
    </row>
    <row r="5763" spans="1:19">
      <c r="A5763">
        <f>'Previous Trades Import_OMS Quer'!A5763</f>
        <v>0</v>
      </c>
      <c r="B5763">
        <f>'Previous Trades Import_OMS Quer'!B5763</f>
        <v>0</v>
      </c>
      <c r="C5763" s="22">
        <f>'Previous Trades Import_OMS Quer'!C5763</f>
        <v>0</v>
      </c>
      <c r="D5763">
        <f>'Previous Trades Import_OMS Quer'!D5763</f>
        <v>0</v>
      </c>
      <c r="E5763" s="22">
        <f>'Previous Trades Import_OMS Quer'!E5763</f>
        <v>0</v>
      </c>
      <c r="F5763">
        <f>'Previous Trades Import_OMS Quer'!F5763</f>
        <v>0</v>
      </c>
      <c r="G5763">
        <f>'Previous Trades Import_OMS Quer'!G5763</f>
        <v>0</v>
      </c>
      <c r="H5763">
        <f>'Previous Trades Import_OMS Quer'!H5763</f>
        <v>0</v>
      </c>
      <c r="I5763">
        <f>'Previous Trades Import_OMS Quer'!I5763</f>
        <v>0</v>
      </c>
      <c r="J5763">
        <f>'Previous Trades Import_OMS Quer'!J5763</f>
        <v>0</v>
      </c>
      <c r="K5763">
        <f>'Previous Trades Import_OMS Quer'!K5763</f>
        <v>0</v>
      </c>
      <c r="L5763">
        <f>'Previous Trades Import_OMS Quer'!L5763</f>
        <v>0</v>
      </c>
      <c r="M5763">
        <f>'Previous Trades Import_OMS Quer'!M5763</f>
        <v>0</v>
      </c>
      <c r="N5763">
        <f>'Previous Trades Import_OMS Quer'!N5763</f>
        <v>0</v>
      </c>
      <c r="O5763" t="str">
        <f>CLEAN('Previous Trades Import_OMS Quer'!O5763)</f>
        <v/>
      </c>
      <c r="Q5763" s="25">
        <f t="shared" si="180"/>
        <v>0</v>
      </c>
      <c r="R5763" s="25" t="e">
        <f>VLOOKUP(O5763,'Currency Balance'!$O$3:$Q$32,3,0)</f>
        <v>#N/A</v>
      </c>
      <c r="S5763" t="e">
        <f t="shared" si="181"/>
        <v>#N/A</v>
      </c>
    </row>
    <row r="5764" spans="1:19">
      <c r="A5764">
        <f>'Previous Trades Import_OMS Quer'!A5764</f>
        <v>0</v>
      </c>
      <c r="B5764">
        <f>'Previous Trades Import_OMS Quer'!B5764</f>
        <v>0</v>
      </c>
      <c r="C5764" s="22">
        <f>'Previous Trades Import_OMS Quer'!C5764</f>
        <v>0</v>
      </c>
      <c r="D5764">
        <f>'Previous Trades Import_OMS Quer'!D5764</f>
        <v>0</v>
      </c>
      <c r="E5764" s="22">
        <f>'Previous Trades Import_OMS Quer'!E5764</f>
        <v>0</v>
      </c>
      <c r="F5764">
        <f>'Previous Trades Import_OMS Quer'!F5764</f>
        <v>0</v>
      </c>
      <c r="G5764">
        <f>'Previous Trades Import_OMS Quer'!G5764</f>
        <v>0</v>
      </c>
      <c r="H5764">
        <f>'Previous Trades Import_OMS Quer'!H5764</f>
        <v>0</v>
      </c>
      <c r="I5764">
        <f>'Previous Trades Import_OMS Quer'!I5764</f>
        <v>0</v>
      </c>
      <c r="J5764">
        <f>'Previous Trades Import_OMS Quer'!J5764</f>
        <v>0</v>
      </c>
      <c r="K5764">
        <f>'Previous Trades Import_OMS Quer'!K5764</f>
        <v>0</v>
      </c>
      <c r="L5764">
        <f>'Previous Trades Import_OMS Quer'!L5764</f>
        <v>0</v>
      </c>
      <c r="M5764">
        <f>'Previous Trades Import_OMS Quer'!M5764</f>
        <v>0</v>
      </c>
      <c r="N5764">
        <f>'Previous Trades Import_OMS Quer'!N5764</f>
        <v>0</v>
      </c>
      <c r="O5764" t="str">
        <f>CLEAN('Previous Trades Import_OMS Quer'!O5764)</f>
        <v/>
      </c>
      <c r="Q5764" s="25">
        <f t="shared" si="180"/>
        <v>0</v>
      </c>
      <c r="R5764" s="25" t="e">
        <f>VLOOKUP(O5764,'Currency Balance'!$O$3:$Q$32,3,0)</f>
        <v>#N/A</v>
      </c>
      <c r="S5764" t="e">
        <f t="shared" si="181"/>
        <v>#N/A</v>
      </c>
    </row>
    <row r="5765" spans="1:19">
      <c r="A5765">
        <f>'Previous Trades Import_OMS Quer'!A5765</f>
        <v>0</v>
      </c>
      <c r="B5765">
        <f>'Previous Trades Import_OMS Quer'!B5765</f>
        <v>0</v>
      </c>
      <c r="C5765" s="22">
        <f>'Previous Trades Import_OMS Quer'!C5765</f>
        <v>0</v>
      </c>
      <c r="D5765">
        <f>'Previous Trades Import_OMS Quer'!D5765</f>
        <v>0</v>
      </c>
      <c r="E5765" s="22">
        <f>'Previous Trades Import_OMS Quer'!E5765</f>
        <v>0</v>
      </c>
      <c r="F5765">
        <f>'Previous Trades Import_OMS Quer'!F5765</f>
        <v>0</v>
      </c>
      <c r="G5765">
        <f>'Previous Trades Import_OMS Quer'!G5765</f>
        <v>0</v>
      </c>
      <c r="H5765">
        <f>'Previous Trades Import_OMS Quer'!H5765</f>
        <v>0</v>
      </c>
      <c r="I5765">
        <f>'Previous Trades Import_OMS Quer'!I5765</f>
        <v>0</v>
      </c>
      <c r="J5765">
        <f>'Previous Trades Import_OMS Quer'!J5765</f>
        <v>0</v>
      </c>
      <c r="K5765">
        <f>'Previous Trades Import_OMS Quer'!K5765</f>
        <v>0</v>
      </c>
      <c r="L5765">
        <f>'Previous Trades Import_OMS Quer'!L5765</f>
        <v>0</v>
      </c>
      <c r="M5765">
        <f>'Previous Trades Import_OMS Quer'!M5765</f>
        <v>0</v>
      </c>
      <c r="N5765">
        <f>'Previous Trades Import_OMS Quer'!N5765</f>
        <v>0</v>
      </c>
      <c r="O5765" t="str">
        <f>CLEAN('Previous Trades Import_OMS Quer'!O5765)</f>
        <v/>
      </c>
      <c r="Q5765" s="25">
        <f t="shared" si="180"/>
        <v>0</v>
      </c>
      <c r="R5765" s="25" t="e">
        <f>VLOOKUP(O5765,'Currency Balance'!$O$3:$Q$32,3,0)</f>
        <v>#N/A</v>
      </c>
      <c r="S5765" t="e">
        <f t="shared" si="181"/>
        <v>#N/A</v>
      </c>
    </row>
    <row r="5766" spans="1:19">
      <c r="A5766">
        <f>'Previous Trades Import_OMS Quer'!A5766</f>
        <v>0</v>
      </c>
      <c r="B5766">
        <f>'Previous Trades Import_OMS Quer'!B5766</f>
        <v>0</v>
      </c>
      <c r="C5766" s="22">
        <f>'Previous Trades Import_OMS Quer'!C5766</f>
        <v>0</v>
      </c>
      <c r="D5766">
        <f>'Previous Trades Import_OMS Quer'!D5766</f>
        <v>0</v>
      </c>
      <c r="E5766" s="22">
        <f>'Previous Trades Import_OMS Quer'!E5766</f>
        <v>0</v>
      </c>
      <c r="F5766">
        <f>'Previous Trades Import_OMS Quer'!F5766</f>
        <v>0</v>
      </c>
      <c r="G5766">
        <f>'Previous Trades Import_OMS Quer'!G5766</f>
        <v>0</v>
      </c>
      <c r="H5766">
        <f>'Previous Trades Import_OMS Quer'!H5766</f>
        <v>0</v>
      </c>
      <c r="I5766">
        <f>'Previous Trades Import_OMS Quer'!I5766</f>
        <v>0</v>
      </c>
      <c r="J5766">
        <f>'Previous Trades Import_OMS Quer'!J5766</f>
        <v>0</v>
      </c>
      <c r="K5766">
        <f>'Previous Trades Import_OMS Quer'!K5766</f>
        <v>0</v>
      </c>
      <c r="L5766">
        <f>'Previous Trades Import_OMS Quer'!L5766</f>
        <v>0</v>
      </c>
      <c r="M5766">
        <f>'Previous Trades Import_OMS Quer'!M5766</f>
        <v>0</v>
      </c>
      <c r="N5766">
        <f>'Previous Trades Import_OMS Quer'!N5766</f>
        <v>0</v>
      </c>
      <c r="O5766" t="str">
        <f>CLEAN('Previous Trades Import_OMS Quer'!O5766)</f>
        <v/>
      </c>
      <c r="Q5766" s="25">
        <f t="shared" si="180"/>
        <v>0</v>
      </c>
      <c r="R5766" s="25" t="e">
        <f>VLOOKUP(O5766,'Currency Balance'!$O$3:$Q$32,3,0)</f>
        <v>#N/A</v>
      </c>
      <c r="S5766" t="e">
        <f t="shared" si="181"/>
        <v>#N/A</v>
      </c>
    </row>
    <row r="5767" spans="1:19">
      <c r="A5767">
        <f>'Previous Trades Import_OMS Quer'!A5767</f>
        <v>0</v>
      </c>
      <c r="B5767">
        <f>'Previous Trades Import_OMS Quer'!B5767</f>
        <v>0</v>
      </c>
      <c r="C5767" s="22">
        <f>'Previous Trades Import_OMS Quer'!C5767</f>
        <v>0</v>
      </c>
      <c r="D5767">
        <f>'Previous Trades Import_OMS Quer'!D5767</f>
        <v>0</v>
      </c>
      <c r="E5767" s="22">
        <f>'Previous Trades Import_OMS Quer'!E5767</f>
        <v>0</v>
      </c>
      <c r="F5767">
        <f>'Previous Trades Import_OMS Quer'!F5767</f>
        <v>0</v>
      </c>
      <c r="G5767">
        <f>'Previous Trades Import_OMS Quer'!G5767</f>
        <v>0</v>
      </c>
      <c r="H5767">
        <f>'Previous Trades Import_OMS Quer'!H5767</f>
        <v>0</v>
      </c>
      <c r="I5767">
        <f>'Previous Trades Import_OMS Quer'!I5767</f>
        <v>0</v>
      </c>
      <c r="J5767">
        <f>'Previous Trades Import_OMS Quer'!J5767</f>
        <v>0</v>
      </c>
      <c r="K5767">
        <f>'Previous Trades Import_OMS Quer'!K5767</f>
        <v>0</v>
      </c>
      <c r="L5767">
        <f>'Previous Trades Import_OMS Quer'!L5767</f>
        <v>0</v>
      </c>
      <c r="M5767">
        <f>'Previous Trades Import_OMS Quer'!M5767</f>
        <v>0</v>
      </c>
      <c r="N5767">
        <f>'Previous Trades Import_OMS Quer'!N5767</f>
        <v>0</v>
      </c>
      <c r="O5767" t="str">
        <f>CLEAN('Previous Trades Import_OMS Quer'!O5767)</f>
        <v/>
      </c>
      <c r="Q5767" s="25">
        <f t="shared" si="180"/>
        <v>0</v>
      </c>
      <c r="R5767" s="25" t="e">
        <f>VLOOKUP(O5767,'Currency Balance'!$O$3:$Q$32,3,0)</f>
        <v>#N/A</v>
      </c>
      <c r="S5767" t="e">
        <f t="shared" si="181"/>
        <v>#N/A</v>
      </c>
    </row>
    <row r="5768" spans="1:19">
      <c r="A5768">
        <f>'Previous Trades Import_OMS Quer'!A5768</f>
        <v>0</v>
      </c>
      <c r="B5768">
        <f>'Previous Trades Import_OMS Quer'!B5768</f>
        <v>0</v>
      </c>
      <c r="C5768" s="22">
        <f>'Previous Trades Import_OMS Quer'!C5768</f>
        <v>0</v>
      </c>
      <c r="D5768">
        <f>'Previous Trades Import_OMS Quer'!D5768</f>
        <v>0</v>
      </c>
      <c r="E5768" s="22">
        <f>'Previous Trades Import_OMS Quer'!E5768</f>
        <v>0</v>
      </c>
      <c r="F5768">
        <f>'Previous Trades Import_OMS Quer'!F5768</f>
        <v>0</v>
      </c>
      <c r="G5768">
        <f>'Previous Trades Import_OMS Quer'!G5768</f>
        <v>0</v>
      </c>
      <c r="H5768">
        <f>'Previous Trades Import_OMS Quer'!H5768</f>
        <v>0</v>
      </c>
      <c r="I5768">
        <f>'Previous Trades Import_OMS Quer'!I5768</f>
        <v>0</v>
      </c>
      <c r="J5768">
        <f>'Previous Trades Import_OMS Quer'!J5768</f>
        <v>0</v>
      </c>
      <c r="K5768">
        <f>'Previous Trades Import_OMS Quer'!K5768</f>
        <v>0</v>
      </c>
      <c r="L5768">
        <f>'Previous Trades Import_OMS Quer'!L5768</f>
        <v>0</v>
      </c>
      <c r="M5768">
        <f>'Previous Trades Import_OMS Quer'!M5768</f>
        <v>0</v>
      </c>
      <c r="N5768">
        <f>'Previous Trades Import_OMS Quer'!N5768</f>
        <v>0</v>
      </c>
      <c r="O5768" t="str">
        <f>CLEAN('Previous Trades Import_OMS Quer'!O5768)</f>
        <v/>
      </c>
      <c r="Q5768" s="25">
        <f t="shared" si="180"/>
        <v>0</v>
      </c>
      <c r="R5768" s="25" t="e">
        <f>VLOOKUP(O5768,'Currency Balance'!$O$3:$Q$32,3,0)</f>
        <v>#N/A</v>
      </c>
      <c r="S5768" t="e">
        <f t="shared" si="181"/>
        <v>#N/A</v>
      </c>
    </row>
    <row r="5769" spans="1:19">
      <c r="A5769">
        <f>'Previous Trades Import_OMS Quer'!A5769</f>
        <v>0</v>
      </c>
      <c r="B5769">
        <f>'Previous Trades Import_OMS Quer'!B5769</f>
        <v>0</v>
      </c>
      <c r="C5769" s="22">
        <f>'Previous Trades Import_OMS Quer'!C5769</f>
        <v>0</v>
      </c>
      <c r="D5769">
        <f>'Previous Trades Import_OMS Quer'!D5769</f>
        <v>0</v>
      </c>
      <c r="E5769" s="22">
        <f>'Previous Trades Import_OMS Quer'!E5769</f>
        <v>0</v>
      </c>
      <c r="F5769">
        <f>'Previous Trades Import_OMS Quer'!F5769</f>
        <v>0</v>
      </c>
      <c r="G5769">
        <f>'Previous Trades Import_OMS Quer'!G5769</f>
        <v>0</v>
      </c>
      <c r="H5769">
        <f>'Previous Trades Import_OMS Quer'!H5769</f>
        <v>0</v>
      </c>
      <c r="I5769">
        <f>'Previous Trades Import_OMS Quer'!I5769</f>
        <v>0</v>
      </c>
      <c r="J5769">
        <f>'Previous Trades Import_OMS Quer'!J5769</f>
        <v>0</v>
      </c>
      <c r="K5769">
        <f>'Previous Trades Import_OMS Quer'!K5769</f>
        <v>0</v>
      </c>
      <c r="L5769">
        <f>'Previous Trades Import_OMS Quer'!L5769</f>
        <v>0</v>
      </c>
      <c r="M5769">
        <f>'Previous Trades Import_OMS Quer'!M5769</f>
        <v>0</v>
      </c>
      <c r="N5769">
        <f>'Previous Trades Import_OMS Quer'!N5769</f>
        <v>0</v>
      </c>
      <c r="O5769" t="str">
        <f>CLEAN('Previous Trades Import_OMS Quer'!O5769)</f>
        <v/>
      </c>
      <c r="Q5769" s="25">
        <f t="shared" si="180"/>
        <v>0</v>
      </c>
      <c r="R5769" s="25" t="e">
        <f>VLOOKUP(O5769,'Currency Balance'!$O$3:$Q$32,3,0)</f>
        <v>#N/A</v>
      </c>
      <c r="S5769" t="e">
        <f t="shared" si="181"/>
        <v>#N/A</v>
      </c>
    </row>
    <row r="5770" spans="1:19">
      <c r="A5770">
        <f>'Previous Trades Import_OMS Quer'!A5770</f>
        <v>0</v>
      </c>
      <c r="B5770">
        <f>'Previous Trades Import_OMS Quer'!B5770</f>
        <v>0</v>
      </c>
      <c r="C5770" s="22">
        <f>'Previous Trades Import_OMS Quer'!C5770</f>
        <v>0</v>
      </c>
      <c r="D5770">
        <f>'Previous Trades Import_OMS Quer'!D5770</f>
        <v>0</v>
      </c>
      <c r="E5770" s="22">
        <f>'Previous Trades Import_OMS Quer'!E5770</f>
        <v>0</v>
      </c>
      <c r="F5770">
        <f>'Previous Trades Import_OMS Quer'!F5770</f>
        <v>0</v>
      </c>
      <c r="G5770">
        <f>'Previous Trades Import_OMS Quer'!G5770</f>
        <v>0</v>
      </c>
      <c r="H5770">
        <f>'Previous Trades Import_OMS Quer'!H5770</f>
        <v>0</v>
      </c>
      <c r="I5770">
        <f>'Previous Trades Import_OMS Quer'!I5770</f>
        <v>0</v>
      </c>
      <c r="J5770">
        <f>'Previous Trades Import_OMS Quer'!J5770</f>
        <v>0</v>
      </c>
      <c r="K5770">
        <f>'Previous Trades Import_OMS Quer'!K5770</f>
        <v>0</v>
      </c>
      <c r="L5770">
        <f>'Previous Trades Import_OMS Quer'!L5770</f>
        <v>0</v>
      </c>
      <c r="M5770">
        <f>'Previous Trades Import_OMS Quer'!M5770</f>
        <v>0</v>
      </c>
      <c r="N5770">
        <f>'Previous Trades Import_OMS Quer'!N5770</f>
        <v>0</v>
      </c>
      <c r="O5770" t="str">
        <f>CLEAN('Previous Trades Import_OMS Quer'!O5770)</f>
        <v/>
      </c>
      <c r="Q5770" s="25">
        <f t="shared" si="180"/>
        <v>0</v>
      </c>
      <c r="R5770" s="25" t="e">
        <f>VLOOKUP(O5770,'Currency Balance'!$O$3:$Q$32,3,0)</f>
        <v>#N/A</v>
      </c>
      <c r="S5770" t="e">
        <f t="shared" si="181"/>
        <v>#N/A</v>
      </c>
    </row>
    <row r="5771" spans="1:19">
      <c r="A5771">
        <f>'Previous Trades Import_OMS Quer'!A5771</f>
        <v>0</v>
      </c>
      <c r="B5771">
        <f>'Previous Trades Import_OMS Quer'!B5771</f>
        <v>0</v>
      </c>
      <c r="C5771" s="22">
        <f>'Previous Trades Import_OMS Quer'!C5771</f>
        <v>0</v>
      </c>
      <c r="D5771">
        <f>'Previous Trades Import_OMS Quer'!D5771</f>
        <v>0</v>
      </c>
      <c r="E5771" s="22">
        <f>'Previous Trades Import_OMS Quer'!E5771</f>
        <v>0</v>
      </c>
      <c r="F5771">
        <f>'Previous Trades Import_OMS Quer'!F5771</f>
        <v>0</v>
      </c>
      <c r="G5771">
        <f>'Previous Trades Import_OMS Quer'!G5771</f>
        <v>0</v>
      </c>
      <c r="H5771">
        <f>'Previous Trades Import_OMS Quer'!H5771</f>
        <v>0</v>
      </c>
      <c r="I5771">
        <f>'Previous Trades Import_OMS Quer'!I5771</f>
        <v>0</v>
      </c>
      <c r="J5771">
        <f>'Previous Trades Import_OMS Quer'!J5771</f>
        <v>0</v>
      </c>
      <c r="K5771">
        <f>'Previous Trades Import_OMS Quer'!K5771</f>
        <v>0</v>
      </c>
      <c r="L5771">
        <f>'Previous Trades Import_OMS Quer'!L5771</f>
        <v>0</v>
      </c>
      <c r="M5771">
        <f>'Previous Trades Import_OMS Quer'!M5771</f>
        <v>0</v>
      </c>
      <c r="N5771">
        <f>'Previous Trades Import_OMS Quer'!N5771</f>
        <v>0</v>
      </c>
      <c r="O5771" t="str">
        <f>CLEAN('Previous Trades Import_OMS Quer'!O5771)</f>
        <v/>
      </c>
      <c r="Q5771" s="25">
        <f t="shared" si="180"/>
        <v>0</v>
      </c>
      <c r="R5771" s="25" t="e">
        <f>VLOOKUP(O5771,'Currency Balance'!$O$3:$Q$32,3,0)</f>
        <v>#N/A</v>
      </c>
      <c r="S5771" t="e">
        <f t="shared" si="181"/>
        <v>#N/A</v>
      </c>
    </row>
    <row r="5772" spans="1:19">
      <c r="A5772">
        <f>'Previous Trades Import_OMS Quer'!A5772</f>
        <v>0</v>
      </c>
      <c r="B5772">
        <f>'Previous Trades Import_OMS Quer'!B5772</f>
        <v>0</v>
      </c>
      <c r="C5772" s="22">
        <f>'Previous Trades Import_OMS Quer'!C5772</f>
        <v>0</v>
      </c>
      <c r="D5772">
        <f>'Previous Trades Import_OMS Quer'!D5772</f>
        <v>0</v>
      </c>
      <c r="E5772" s="22">
        <f>'Previous Trades Import_OMS Quer'!E5772</f>
        <v>0</v>
      </c>
      <c r="F5772">
        <f>'Previous Trades Import_OMS Quer'!F5772</f>
        <v>0</v>
      </c>
      <c r="G5772">
        <f>'Previous Trades Import_OMS Quer'!G5772</f>
        <v>0</v>
      </c>
      <c r="H5772">
        <f>'Previous Trades Import_OMS Quer'!H5772</f>
        <v>0</v>
      </c>
      <c r="I5772">
        <f>'Previous Trades Import_OMS Quer'!I5772</f>
        <v>0</v>
      </c>
      <c r="J5772">
        <f>'Previous Trades Import_OMS Quer'!J5772</f>
        <v>0</v>
      </c>
      <c r="K5772">
        <f>'Previous Trades Import_OMS Quer'!K5772</f>
        <v>0</v>
      </c>
      <c r="L5772">
        <f>'Previous Trades Import_OMS Quer'!L5772</f>
        <v>0</v>
      </c>
      <c r="M5772">
        <f>'Previous Trades Import_OMS Quer'!M5772</f>
        <v>0</v>
      </c>
      <c r="N5772">
        <f>'Previous Trades Import_OMS Quer'!N5772</f>
        <v>0</v>
      </c>
      <c r="O5772" t="str">
        <f>CLEAN('Previous Trades Import_OMS Quer'!O5772)</f>
        <v/>
      </c>
      <c r="Q5772" s="25">
        <f t="shared" si="180"/>
        <v>0</v>
      </c>
      <c r="R5772" s="25" t="e">
        <f>VLOOKUP(O5772,'Currency Balance'!$O$3:$Q$32,3,0)</f>
        <v>#N/A</v>
      </c>
      <c r="S5772" t="e">
        <f t="shared" si="181"/>
        <v>#N/A</v>
      </c>
    </row>
    <row r="5773" spans="1:19">
      <c r="A5773">
        <f>'Previous Trades Import_OMS Quer'!A5773</f>
        <v>0</v>
      </c>
      <c r="B5773">
        <f>'Previous Trades Import_OMS Quer'!B5773</f>
        <v>0</v>
      </c>
      <c r="C5773" s="22">
        <f>'Previous Trades Import_OMS Quer'!C5773</f>
        <v>0</v>
      </c>
      <c r="D5773">
        <f>'Previous Trades Import_OMS Quer'!D5773</f>
        <v>0</v>
      </c>
      <c r="E5773" s="22">
        <f>'Previous Trades Import_OMS Quer'!E5773</f>
        <v>0</v>
      </c>
      <c r="F5773">
        <f>'Previous Trades Import_OMS Quer'!F5773</f>
        <v>0</v>
      </c>
      <c r="G5773">
        <f>'Previous Trades Import_OMS Quer'!G5773</f>
        <v>0</v>
      </c>
      <c r="H5773">
        <f>'Previous Trades Import_OMS Quer'!H5773</f>
        <v>0</v>
      </c>
      <c r="I5773">
        <f>'Previous Trades Import_OMS Quer'!I5773</f>
        <v>0</v>
      </c>
      <c r="J5773">
        <f>'Previous Trades Import_OMS Quer'!J5773</f>
        <v>0</v>
      </c>
      <c r="K5773">
        <f>'Previous Trades Import_OMS Quer'!K5773</f>
        <v>0</v>
      </c>
      <c r="L5773">
        <f>'Previous Trades Import_OMS Quer'!L5773</f>
        <v>0</v>
      </c>
      <c r="M5773">
        <f>'Previous Trades Import_OMS Quer'!M5773</f>
        <v>0</v>
      </c>
      <c r="N5773">
        <f>'Previous Trades Import_OMS Quer'!N5773</f>
        <v>0</v>
      </c>
      <c r="O5773" t="str">
        <f>CLEAN('Previous Trades Import_OMS Quer'!O5773)</f>
        <v/>
      </c>
      <c r="Q5773" s="25">
        <f t="shared" si="180"/>
        <v>0</v>
      </c>
      <c r="R5773" s="25" t="e">
        <f>VLOOKUP(O5773,'Currency Balance'!$O$3:$Q$32,3,0)</f>
        <v>#N/A</v>
      </c>
      <c r="S5773" t="e">
        <f t="shared" si="181"/>
        <v>#N/A</v>
      </c>
    </row>
    <row r="5774" spans="1:19">
      <c r="A5774">
        <f>'Previous Trades Import_OMS Quer'!A5774</f>
        <v>0</v>
      </c>
      <c r="B5774">
        <f>'Previous Trades Import_OMS Quer'!B5774</f>
        <v>0</v>
      </c>
      <c r="C5774" s="22">
        <f>'Previous Trades Import_OMS Quer'!C5774</f>
        <v>0</v>
      </c>
      <c r="D5774">
        <f>'Previous Trades Import_OMS Quer'!D5774</f>
        <v>0</v>
      </c>
      <c r="E5774" s="22">
        <f>'Previous Trades Import_OMS Quer'!E5774</f>
        <v>0</v>
      </c>
      <c r="F5774">
        <f>'Previous Trades Import_OMS Quer'!F5774</f>
        <v>0</v>
      </c>
      <c r="G5774">
        <f>'Previous Trades Import_OMS Quer'!G5774</f>
        <v>0</v>
      </c>
      <c r="H5774">
        <f>'Previous Trades Import_OMS Quer'!H5774</f>
        <v>0</v>
      </c>
      <c r="I5774">
        <f>'Previous Trades Import_OMS Quer'!I5774</f>
        <v>0</v>
      </c>
      <c r="J5774">
        <f>'Previous Trades Import_OMS Quer'!J5774</f>
        <v>0</v>
      </c>
      <c r="K5774">
        <f>'Previous Trades Import_OMS Quer'!K5774</f>
        <v>0</v>
      </c>
      <c r="L5774">
        <f>'Previous Trades Import_OMS Quer'!L5774</f>
        <v>0</v>
      </c>
      <c r="M5774">
        <f>'Previous Trades Import_OMS Quer'!M5774</f>
        <v>0</v>
      </c>
      <c r="N5774">
        <f>'Previous Trades Import_OMS Quer'!N5774</f>
        <v>0</v>
      </c>
      <c r="O5774" t="str">
        <f>CLEAN('Previous Trades Import_OMS Quer'!O5774)</f>
        <v/>
      </c>
      <c r="Q5774" s="25">
        <f t="shared" si="180"/>
        <v>0</v>
      </c>
      <c r="R5774" s="25" t="e">
        <f>VLOOKUP(O5774,'Currency Balance'!$O$3:$Q$32,3,0)</f>
        <v>#N/A</v>
      </c>
      <c r="S5774" t="e">
        <f t="shared" si="181"/>
        <v>#N/A</v>
      </c>
    </row>
    <row r="5775" spans="1:19">
      <c r="A5775">
        <f>'Previous Trades Import_OMS Quer'!A5775</f>
        <v>0</v>
      </c>
      <c r="B5775">
        <f>'Previous Trades Import_OMS Quer'!B5775</f>
        <v>0</v>
      </c>
      <c r="C5775" s="22">
        <f>'Previous Trades Import_OMS Quer'!C5775</f>
        <v>0</v>
      </c>
      <c r="D5775">
        <f>'Previous Trades Import_OMS Quer'!D5775</f>
        <v>0</v>
      </c>
      <c r="E5775" s="22">
        <f>'Previous Trades Import_OMS Quer'!E5775</f>
        <v>0</v>
      </c>
      <c r="F5775">
        <f>'Previous Trades Import_OMS Quer'!F5775</f>
        <v>0</v>
      </c>
      <c r="G5775">
        <f>'Previous Trades Import_OMS Quer'!G5775</f>
        <v>0</v>
      </c>
      <c r="H5775">
        <f>'Previous Trades Import_OMS Quer'!H5775</f>
        <v>0</v>
      </c>
      <c r="I5775">
        <f>'Previous Trades Import_OMS Quer'!I5775</f>
        <v>0</v>
      </c>
      <c r="J5775">
        <f>'Previous Trades Import_OMS Quer'!J5775</f>
        <v>0</v>
      </c>
      <c r="K5775">
        <f>'Previous Trades Import_OMS Quer'!K5775</f>
        <v>0</v>
      </c>
      <c r="L5775">
        <f>'Previous Trades Import_OMS Quer'!L5775</f>
        <v>0</v>
      </c>
      <c r="M5775">
        <f>'Previous Trades Import_OMS Quer'!M5775</f>
        <v>0</v>
      </c>
      <c r="N5775">
        <f>'Previous Trades Import_OMS Quer'!N5775</f>
        <v>0</v>
      </c>
      <c r="O5775" t="str">
        <f>CLEAN('Previous Trades Import_OMS Quer'!O5775)</f>
        <v/>
      </c>
      <c r="Q5775" s="25">
        <f t="shared" si="180"/>
        <v>0</v>
      </c>
      <c r="R5775" s="25" t="e">
        <f>VLOOKUP(O5775,'Currency Balance'!$O$3:$Q$32,3,0)</f>
        <v>#N/A</v>
      </c>
      <c r="S5775" t="e">
        <f t="shared" si="181"/>
        <v>#N/A</v>
      </c>
    </row>
    <row r="5776" spans="1:19">
      <c r="A5776">
        <f>'Previous Trades Import_OMS Quer'!A5776</f>
        <v>0</v>
      </c>
      <c r="B5776">
        <f>'Previous Trades Import_OMS Quer'!B5776</f>
        <v>0</v>
      </c>
      <c r="C5776" s="22">
        <f>'Previous Trades Import_OMS Quer'!C5776</f>
        <v>0</v>
      </c>
      <c r="D5776">
        <f>'Previous Trades Import_OMS Quer'!D5776</f>
        <v>0</v>
      </c>
      <c r="E5776" s="22">
        <f>'Previous Trades Import_OMS Quer'!E5776</f>
        <v>0</v>
      </c>
      <c r="F5776">
        <f>'Previous Trades Import_OMS Quer'!F5776</f>
        <v>0</v>
      </c>
      <c r="G5776">
        <f>'Previous Trades Import_OMS Quer'!G5776</f>
        <v>0</v>
      </c>
      <c r="H5776">
        <f>'Previous Trades Import_OMS Quer'!H5776</f>
        <v>0</v>
      </c>
      <c r="I5776">
        <f>'Previous Trades Import_OMS Quer'!I5776</f>
        <v>0</v>
      </c>
      <c r="J5776">
        <f>'Previous Trades Import_OMS Quer'!J5776</f>
        <v>0</v>
      </c>
      <c r="K5776">
        <f>'Previous Trades Import_OMS Quer'!K5776</f>
        <v>0</v>
      </c>
      <c r="L5776">
        <f>'Previous Trades Import_OMS Quer'!L5776</f>
        <v>0</v>
      </c>
      <c r="M5776">
        <f>'Previous Trades Import_OMS Quer'!M5776</f>
        <v>0</v>
      </c>
      <c r="N5776">
        <f>'Previous Trades Import_OMS Quer'!N5776</f>
        <v>0</v>
      </c>
      <c r="O5776" t="str">
        <f>CLEAN('Previous Trades Import_OMS Quer'!O5776)</f>
        <v/>
      </c>
      <c r="Q5776" s="25">
        <f t="shared" si="180"/>
        <v>0</v>
      </c>
      <c r="R5776" s="25" t="e">
        <f>VLOOKUP(O5776,'Currency Balance'!$O$3:$Q$32,3,0)</f>
        <v>#N/A</v>
      </c>
      <c r="S5776" t="e">
        <f t="shared" si="181"/>
        <v>#N/A</v>
      </c>
    </row>
    <row r="5777" spans="1:19">
      <c r="A5777">
        <f>'Previous Trades Import_OMS Quer'!A5777</f>
        <v>0</v>
      </c>
      <c r="B5777">
        <f>'Previous Trades Import_OMS Quer'!B5777</f>
        <v>0</v>
      </c>
      <c r="C5777" s="22">
        <f>'Previous Trades Import_OMS Quer'!C5777</f>
        <v>0</v>
      </c>
      <c r="D5777">
        <f>'Previous Trades Import_OMS Quer'!D5777</f>
        <v>0</v>
      </c>
      <c r="E5777" s="22">
        <f>'Previous Trades Import_OMS Quer'!E5777</f>
        <v>0</v>
      </c>
      <c r="F5777">
        <f>'Previous Trades Import_OMS Quer'!F5777</f>
        <v>0</v>
      </c>
      <c r="G5777">
        <f>'Previous Trades Import_OMS Quer'!G5777</f>
        <v>0</v>
      </c>
      <c r="H5777">
        <f>'Previous Trades Import_OMS Quer'!H5777</f>
        <v>0</v>
      </c>
      <c r="I5777">
        <f>'Previous Trades Import_OMS Quer'!I5777</f>
        <v>0</v>
      </c>
      <c r="J5777">
        <f>'Previous Trades Import_OMS Quer'!J5777</f>
        <v>0</v>
      </c>
      <c r="K5777">
        <f>'Previous Trades Import_OMS Quer'!K5777</f>
        <v>0</v>
      </c>
      <c r="L5777">
        <f>'Previous Trades Import_OMS Quer'!L5777</f>
        <v>0</v>
      </c>
      <c r="M5777">
        <f>'Previous Trades Import_OMS Quer'!M5777</f>
        <v>0</v>
      </c>
      <c r="N5777">
        <f>'Previous Trades Import_OMS Quer'!N5777</f>
        <v>0</v>
      </c>
      <c r="O5777" t="str">
        <f>CLEAN('Previous Trades Import_OMS Quer'!O5777)</f>
        <v/>
      </c>
      <c r="Q5777" s="25">
        <f t="shared" si="180"/>
        <v>0</v>
      </c>
      <c r="R5777" s="25" t="e">
        <f>VLOOKUP(O5777,'Currency Balance'!$O$3:$Q$32,3,0)</f>
        <v>#N/A</v>
      </c>
      <c r="S5777" t="e">
        <f t="shared" si="181"/>
        <v>#N/A</v>
      </c>
    </row>
    <row r="5778" spans="1:19">
      <c r="A5778">
        <f>'Previous Trades Import_OMS Quer'!A5778</f>
        <v>0</v>
      </c>
      <c r="B5778">
        <f>'Previous Trades Import_OMS Quer'!B5778</f>
        <v>0</v>
      </c>
      <c r="C5778" s="22">
        <f>'Previous Trades Import_OMS Quer'!C5778</f>
        <v>0</v>
      </c>
      <c r="D5778">
        <f>'Previous Trades Import_OMS Quer'!D5778</f>
        <v>0</v>
      </c>
      <c r="E5778" s="22">
        <f>'Previous Trades Import_OMS Quer'!E5778</f>
        <v>0</v>
      </c>
      <c r="F5778">
        <f>'Previous Trades Import_OMS Quer'!F5778</f>
        <v>0</v>
      </c>
      <c r="G5778">
        <f>'Previous Trades Import_OMS Quer'!G5778</f>
        <v>0</v>
      </c>
      <c r="H5778">
        <f>'Previous Trades Import_OMS Quer'!H5778</f>
        <v>0</v>
      </c>
      <c r="I5778">
        <f>'Previous Trades Import_OMS Quer'!I5778</f>
        <v>0</v>
      </c>
      <c r="J5778">
        <f>'Previous Trades Import_OMS Quer'!J5778</f>
        <v>0</v>
      </c>
      <c r="K5778">
        <f>'Previous Trades Import_OMS Quer'!K5778</f>
        <v>0</v>
      </c>
      <c r="L5778">
        <f>'Previous Trades Import_OMS Quer'!L5778</f>
        <v>0</v>
      </c>
      <c r="M5778">
        <f>'Previous Trades Import_OMS Quer'!M5778</f>
        <v>0</v>
      </c>
      <c r="N5778">
        <f>'Previous Trades Import_OMS Quer'!N5778</f>
        <v>0</v>
      </c>
      <c r="O5778" t="str">
        <f>CLEAN('Previous Trades Import_OMS Quer'!O5778)</f>
        <v/>
      </c>
      <c r="Q5778" s="25">
        <f t="shared" si="180"/>
        <v>0</v>
      </c>
      <c r="R5778" s="25" t="e">
        <f>VLOOKUP(O5778,'Currency Balance'!$O$3:$Q$32,3,0)</f>
        <v>#N/A</v>
      </c>
      <c r="S5778" t="e">
        <f t="shared" si="181"/>
        <v>#N/A</v>
      </c>
    </row>
    <row r="5779" spans="1:19">
      <c r="A5779">
        <f>'Previous Trades Import_OMS Quer'!A5779</f>
        <v>0</v>
      </c>
      <c r="B5779">
        <f>'Previous Trades Import_OMS Quer'!B5779</f>
        <v>0</v>
      </c>
      <c r="C5779" s="22">
        <f>'Previous Trades Import_OMS Quer'!C5779</f>
        <v>0</v>
      </c>
      <c r="D5779">
        <f>'Previous Trades Import_OMS Quer'!D5779</f>
        <v>0</v>
      </c>
      <c r="E5779" s="22">
        <f>'Previous Trades Import_OMS Quer'!E5779</f>
        <v>0</v>
      </c>
      <c r="F5779">
        <f>'Previous Trades Import_OMS Quer'!F5779</f>
        <v>0</v>
      </c>
      <c r="G5779">
        <f>'Previous Trades Import_OMS Quer'!G5779</f>
        <v>0</v>
      </c>
      <c r="H5779">
        <f>'Previous Trades Import_OMS Quer'!H5779</f>
        <v>0</v>
      </c>
      <c r="I5779">
        <f>'Previous Trades Import_OMS Quer'!I5779</f>
        <v>0</v>
      </c>
      <c r="J5779">
        <f>'Previous Trades Import_OMS Quer'!J5779</f>
        <v>0</v>
      </c>
      <c r="K5779">
        <f>'Previous Trades Import_OMS Quer'!K5779</f>
        <v>0</v>
      </c>
      <c r="L5779">
        <f>'Previous Trades Import_OMS Quer'!L5779</f>
        <v>0</v>
      </c>
      <c r="M5779">
        <f>'Previous Trades Import_OMS Quer'!M5779</f>
        <v>0</v>
      </c>
      <c r="N5779">
        <f>'Previous Trades Import_OMS Quer'!N5779</f>
        <v>0</v>
      </c>
      <c r="O5779" t="str">
        <f>CLEAN('Previous Trades Import_OMS Quer'!O5779)</f>
        <v/>
      </c>
      <c r="Q5779" s="25">
        <f t="shared" si="180"/>
        <v>0</v>
      </c>
      <c r="R5779" s="25" t="e">
        <f>VLOOKUP(O5779,'Currency Balance'!$O$3:$Q$32,3,0)</f>
        <v>#N/A</v>
      </c>
      <c r="S5779" t="e">
        <f t="shared" si="181"/>
        <v>#N/A</v>
      </c>
    </row>
    <row r="5780" spans="1:19">
      <c r="A5780">
        <f>'Previous Trades Import_OMS Quer'!A5780</f>
        <v>0</v>
      </c>
      <c r="B5780">
        <f>'Previous Trades Import_OMS Quer'!B5780</f>
        <v>0</v>
      </c>
      <c r="C5780" s="22">
        <f>'Previous Trades Import_OMS Quer'!C5780</f>
        <v>0</v>
      </c>
      <c r="D5780">
        <f>'Previous Trades Import_OMS Quer'!D5780</f>
        <v>0</v>
      </c>
      <c r="E5780" s="22">
        <f>'Previous Trades Import_OMS Quer'!E5780</f>
        <v>0</v>
      </c>
      <c r="F5780">
        <f>'Previous Trades Import_OMS Quer'!F5780</f>
        <v>0</v>
      </c>
      <c r="G5780">
        <f>'Previous Trades Import_OMS Quer'!G5780</f>
        <v>0</v>
      </c>
      <c r="H5780">
        <f>'Previous Trades Import_OMS Quer'!H5780</f>
        <v>0</v>
      </c>
      <c r="I5780">
        <f>'Previous Trades Import_OMS Quer'!I5780</f>
        <v>0</v>
      </c>
      <c r="J5780">
        <f>'Previous Trades Import_OMS Quer'!J5780</f>
        <v>0</v>
      </c>
      <c r="K5780">
        <f>'Previous Trades Import_OMS Quer'!K5780</f>
        <v>0</v>
      </c>
      <c r="L5780">
        <f>'Previous Trades Import_OMS Quer'!L5780</f>
        <v>0</v>
      </c>
      <c r="M5780">
        <f>'Previous Trades Import_OMS Quer'!M5780</f>
        <v>0</v>
      </c>
      <c r="N5780">
        <f>'Previous Trades Import_OMS Quer'!N5780</f>
        <v>0</v>
      </c>
      <c r="O5780" t="str">
        <f>CLEAN('Previous Trades Import_OMS Quer'!O5780)</f>
        <v/>
      </c>
      <c r="Q5780" s="25">
        <f t="shared" si="180"/>
        <v>0</v>
      </c>
      <c r="R5780" s="25" t="e">
        <f>VLOOKUP(O5780,'Currency Balance'!$O$3:$Q$32,3,0)</f>
        <v>#N/A</v>
      </c>
      <c r="S5780" t="e">
        <f t="shared" si="181"/>
        <v>#N/A</v>
      </c>
    </row>
    <row r="5781" spans="1:19">
      <c r="A5781">
        <f>'Previous Trades Import_OMS Quer'!A5781</f>
        <v>0</v>
      </c>
      <c r="B5781">
        <f>'Previous Trades Import_OMS Quer'!B5781</f>
        <v>0</v>
      </c>
      <c r="C5781" s="22">
        <f>'Previous Trades Import_OMS Quer'!C5781</f>
        <v>0</v>
      </c>
      <c r="D5781">
        <f>'Previous Trades Import_OMS Quer'!D5781</f>
        <v>0</v>
      </c>
      <c r="E5781" s="22">
        <f>'Previous Trades Import_OMS Quer'!E5781</f>
        <v>0</v>
      </c>
      <c r="F5781">
        <f>'Previous Trades Import_OMS Quer'!F5781</f>
        <v>0</v>
      </c>
      <c r="G5781">
        <f>'Previous Trades Import_OMS Quer'!G5781</f>
        <v>0</v>
      </c>
      <c r="H5781">
        <f>'Previous Trades Import_OMS Quer'!H5781</f>
        <v>0</v>
      </c>
      <c r="I5781">
        <f>'Previous Trades Import_OMS Quer'!I5781</f>
        <v>0</v>
      </c>
      <c r="J5781">
        <f>'Previous Trades Import_OMS Quer'!J5781</f>
        <v>0</v>
      </c>
      <c r="K5781">
        <f>'Previous Trades Import_OMS Quer'!K5781</f>
        <v>0</v>
      </c>
      <c r="L5781">
        <f>'Previous Trades Import_OMS Quer'!L5781</f>
        <v>0</v>
      </c>
      <c r="M5781">
        <f>'Previous Trades Import_OMS Quer'!M5781</f>
        <v>0</v>
      </c>
      <c r="N5781">
        <f>'Previous Trades Import_OMS Quer'!N5781</f>
        <v>0</v>
      </c>
      <c r="O5781" t="str">
        <f>CLEAN('Previous Trades Import_OMS Quer'!O5781)</f>
        <v/>
      </c>
      <c r="Q5781" s="25">
        <f t="shared" si="180"/>
        <v>0</v>
      </c>
      <c r="R5781" s="25" t="e">
        <f>VLOOKUP(O5781,'Currency Balance'!$O$3:$Q$32,3,0)</f>
        <v>#N/A</v>
      </c>
      <c r="S5781" t="e">
        <f t="shared" si="181"/>
        <v>#N/A</v>
      </c>
    </row>
    <row r="5782" spans="1:19">
      <c r="A5782">
        <f>'Previous Trades Import_OMS Quer'!A5782</f>
        <v>0</v>
      </c>
      <c r="B5782">
        <f>'Previous Trades Import_OMS Quer'!B5782</f>
        <v>0</v>
      </c>
      <c r="C5782" s="22">
        <f>'Previous Trades Import_OMS Quer'!C5782</f>
        <v>0</v>
      </c>
      <c r="D5782">
        <f>'Previous Trades Import_OMS Quer'!D5782</f>
        <v>0</v>
      </c>
      <c r="E5782" s="22">
        <f>'Previous Trades Import_OMS Quer'!E5782</f>
        <v>0</v>
      </c>
      <c r="F5782">
        <f>'Previous Trades Import_OMS Quer'!F5782</f>
        <v>0</v>
      </c>
      <c r="G5782">
        <f>'Previous Trades Import_OMS Quer'!G5782</f>
        <v>0</v>
      </c>
      <c r="H5782">
        <f>'Previous Trades Import_OMS Quer'!H5782</f>
        <v>0</v>
      </c>
      <c r="I5782">
        <f>'Previous Trades Import_OMS Quer'!I5782</f>
        <v>0</v>
      </c>
      <c r="J5782">
        <f>'Previous Trades Import_OMS Quer'!J5782</f>
        <v>0</v>
      </c>
      <c r="K5782">
        <f>'Previous Trades Import_OMS Quer'!K5782</f>
        <v>0</v>
      </c>
      <c r="L5782">
        <f>'Previous Trades Import_OMS Quer'!L5782</f>
        <v>0</v>
      </c>
      <c r="M5782">
        <f>'Previous Trades Import_OMS Quer'!M5782</f>
        <v>0</v>
      </c>
      <c r="N5782">
        <f>'Previous Trades Import_OMS Quer'!N5782</f>
        <v>0</v>
      </c>
      <c r="O5782" t="str">
        <f>CLEAN('Previous Trades Import_OMS Quer'!O5782)</f>
        <v/>
      </c>
      <c r="Q5782" s="25">
        <f t="shared" si="180"/>
        <v>0</v>
      </c>
      <c r="R5782" s="25" t="e">
        <f>VLOOKUP(O5782,'Currency Balance'!$O$3:$Q$32,3,0)</f>
        <v>#N/A</v>
      </c>
      <c r="S5782" t="e">
        <f t="shared" si="181"/>
        <v>#N/A</v>
      </c>
    </row>
    <row r="5783" spans="1:19">
      <c r="A5783">
        <f>'Previous Trades Import_OMS Quer'!A5783</f>
        <v>0</v>
      </c>
      <c r="B5783">
        <f>'Previous Trades Import_OMS Quer'!B5783</f>
        <v>0</v>
      </c>
      <c r="C5783" s="22">
        <f>'Previous Trades Import_OMS Quer'!C5783</f>
        <v>0</v>
      </c>
      <c r="D5783">
        <f>'Previous Trades Import_OMS Quer'!D5783</f>
        <v>0</v>
      </c>
      <c r="E5783" s="22">
        <f>'Previous Trades Import_OMS Quer'!E5783</f>
        <v>0</v>
      </c>
      <c r="F5783">
        <f>'Previous Trades Import_OMS Quer'!F5783</f>
        <v>0</v>
      </c>
      <c r="G5783">
        <f>'Previous Trades Import_OMS Quer'!G5783</f>
        <v>0</v>
      </c>
      <c r="H5783">
        <f>'Previous Trades Import_OMS Quer'!H5783</f>
        <v>0</v>
      </c>
      <c r="I5783">
        <f>'Previous Trades Import_OMS Quer'!I5783</f>
        <v>0</v>
      </c>
      <c r="J5783">
        <f>'Previous Trades Import_OMS Quer'!J5783</f>
        <v>0</v>
      </c>
      <c r="K5783">
        <f>'Previous Trades Import_OMS Quer'!K5783</f>
        <v>0</v>
      </c>
      <c r="L5783">
        <f>'Previous Trades Import_OMS Quer'!L5783</f>
        <v>0</v>
      </c>
      <c r="M5783">
        <f>'Previous Trades Import_OMS Quer'!M5783</f>
        <v>0</v>
      </c>
      <c r="N5783">
        <f>'Previous Trades Import_OMS Quer'!N5783</f>
        <v>0</v>
      </c>
      <c r="O5783" t="str">
        <f>CLEAN('Previous Trades Import_OMS Quer'!O5783)</f>
        <v/>
      </c>
      <c r="Q5783" s="25">
        <f t="shared" si="180"/>
        <v>0</v>
      </c>
      <c r="R5783" s="25" t="e">
        <f>VLOOKUP(O5783,'Currency Balance'!$O$3:$Q$32,3,0)</f>
        <v>#N/A</v>
      </c>
      <c r="S5783" t="e">
        <f t="shared" si="181"/>
        <v>#N/A</v>
      </c>
    </row>
    <row r="5784" spans="1:19">
      <c r="A5784">
        <f>'Previous Trades Import_OMS Quer'!A5784</f>
        <v>0</v>
      </c>
      <c r="B5784">
        <f>'Previous Trades Import_OMS Quer'!B5784</f>
        <v>0</v>
      </c>
      <c r="C5784" s="22">
        <f>'Previous Trades Import_OMS Quer'!C5784</f>
        <v>0</v>
      </c>
      <c r="D5784">
        <f>'Previous Trades Import_OMS Quer'!D5784</f>
        <v>0</v>
      </c>
      <c r="E5784" s="22">
        <f>'Previous Trades Import_OMS Quer'!E5784</f>
        <v>0</v>
      </c>
      <c r="F5784">
        <f>'Previous Trades Import_OMS Quer'!F5784</f>
        <v>0</v>
      </c>
      <c r="G5784">
        <f>'Previous Trades Import_OMS Quer'!G5784</f>
        <v>0</v>
      </c>
      <c r="H5784">
        <f>'Previous Trades Import_OMS Quer'!H5784</f>
        <v>0</v>
      </c>
      <c r="I5784">
        <f>'Previous Trades Import_OMS Quer'!I5784</f>
        <v>0</v>
      </c>
      <c r="J5784">
        <f>'Previous Trades Import_OMS Quer'!J5784</f>
        <v>0</v>
      </c>
      <c r="K5784">
        <f>'Previous Trades Import_OMS Quer'!K5784</f>
        <v>0</v>
      </c>
      <c r="L5784">
        <f>'Previous Trades Import_OMS Quer'!L5784</f>
        <v>0</v>
      </c>
      <c r="M5784">
        <f>'Previous Trades Import_OMS Quer'!M5784</f>
        <v>0</v>
      </c>
      <c r="N5784">
        <f>'Previous Trades Import_OMS Quer'!N5784</f>
        <v>0</v>
      </c>
      <c r="O5784" t="str">
        <f>CLEAN('Previous Trades Import_OMS Quer'!O5784)</f>
        <v/>
      </c>
      <c r="Q5784" s="25">
        <f t="shared" si="180"/>
        <v>0</v>
      </c>
      <c r="R5784" s="25" t="e">
        <f>VLOOKUP(O5784,'Currency Balance'!$O$3:$Q$32,3,0)</f>
        <v>#N/A</v>
      </c>
      <c r="S5784" t="e">
        <f t="shared" si="181"/>
        <v>#N/A</v>
      </c>
    </row>
    <row r="5785" spans="1:19">
      <c r="A5785">
        <f>'Previous Trades Import_OMS Quer'!A5785</f>
        <v>0</v>
      </c>
      <c r="B5785">
        <f>'Previous Trades Import_OMS Quer'!B5785</f>
        <v>0</v>
      </c>
      <c r="C5785" s="22">
        <f>'Previous Trades Import_OMS Quer'!C5785</f>
        <v>0</v>
      </c>
      <c r="D5785">
        <f>'Previous Trades Import_OMS Quer'!D5785</f>
        <v>0</v>
      </c>
      <c r="E5785" s="22">
        <f>'Previous Trades Import_OMS Quer'!E5785</f>
        <v>0</v>
      </c>
      <c r="F5785">
        <f>'Previous Trades Import_OMS Quer'!F5785</f>
        <v>0</v>
      </c>
      <c r="G5785">
        <f>'Previous Trades Import_OMS Quer'!G5785</f>
        <v>0</v>
      </c>
      <c r="H5785">
        <f>'Previous Trades Import_OMS Quer'!H5785</f>
        <v>0</v>
      </c>
      <c r="I5785">
        <f>'Previous Trades Import_OMS Quer'!I5785</f>
        <v>0</v>
      </c>
      <c r="J5785">
        <f>'Previous Trades Import_OMS Quer'!J5785</f>
        <v>0</v>
      </c>
      <c r="K5785">
        <f>'Previous Trades Import_OMS Quer'!K5785</f>
        <v>0</v>
      </c>
      <c r="L5785">
        <f>'Previous Trades Import_OMS Quer'!L5785</f>
        <v>0</v>
      </c>
      <c r="M5785">
        <f>'Previous Trades Import_OMS Quer'!M5785</f>
        <v>0</v>
      </c>
      <c r="N5785">
        <f>'Previous Trades Import_OMS Quer'!N5785</f>
        <v>0</v>
      </c>
      <c r="O5785" t="str">
        <f>CLEAN('Previous Trades Import_OMS Quer'!O5785)</f>
        <v/>
      </c>
      <c r="Q5785" s="25">
        <f t="shared" si="180"/>
        <v>0</v>
      </c>
      <c r="R5785" s="25" t="e">
        <f>VLOOKUP(O5785,'Currency Balance'!$O$3:$Q$32,3,0)</f>
        <v>#N/A</v>
      </c>
      <c r="S5785" t="e">
        <f t="shared" si="181"/>
        <v>#N/A</v>
      </c>
    </row>
    <row r="5786" spans="1:19">
      <c r="A5786">
        <f>'Previous Trades Import_OMS Quer'!A5786</f>
        <v>0</v>
      </c>
      <c r="B5786">
        <f>'Previous Trades Import_OMS Quer'!B5786</f>
        <v>0</v>
      </c>
      <c r="C5786" s="22">
        <f>'Previous Trades Import_OMS Quer'!C5786</f>
        <v>0</v>
      </c>
      <c r="D5786">
        <f>'Previous Trades Import_OMS Quer'!D5786</f>
        <v>0</v>
      </c>
      <c r="E5786" s="22">
        <f>'Previous Trades Import_OMS Quer'!E5786</f>
        <v>0</v>
      </c>
      <c r="F5786">
        <f>'Previous Trades Import_OMS Quer'!F5786</f>
        <v>0</v>
      </c>
      <c r="G5786">
        <f>'Previous Trades Import_OMS Quer'!G5786</f>
        <v>0</v>
      </c>
      <c r="H5786">
        <f>'Previous Trades Import_OMS Quer'!H5786</f>
        <v>0</v>
      </c>
      <c r="I5786">
        <f>'Previous Trades Import_OMS Quer'!I5786</f>
        <v>0</v>
      </c>
      <c r="J5786">
        <f>'Previous Trades Import_OMS Quer'!J5786</f>
        <v>0</v>
      </c>
      <c r="K5786">
        <f>'Previous Trades Import_OMS Quer'!K5786</f>
        <v>0</v>
      </c>
      <c r="L5786">
        <f>'Previous Trades Import_OMS Quer'!L5786</f>
        <v>0</v>
      </c>
      <c r="M5786">
        <f>'Previous Trades Import_OMS Quer'!M5786</f>
        <v>0</v>
      </c>
      <c r="N5786">
        <f>'Previous Trades Import_OMS Quer'!N5786</f>
        <v>0</v>
      </c>
      <c r="O5786" t="str">
        <f>CLEAN('Previous Trades Import_OMS Quer'!O5786)</f>
        <v/>
      </c>
      <c r="Q5786" s="25">
        <f t="shared" si="180"/>
        <v>0</v>
      </c>
      <c r="R5786" s="25" t="e">
        <f>VLOOKUP(O5786,'Currency Balance'!$O$3:$Q$32,3,0)</f>
        <v>#N/A</v>
      </c>
      <c r="S5786" t="e">
        <f t="shared" si="181"/>
        <v>#N/A</v>
      </c>
    </row>
    <row r="5787" spans="1:19">
      <c r="A5787">
        <f>'Previous Trades Import_OMS Quer'!A5787</f>
        <v>0</v>
      </c>
      <c r="B5787">
        <f>'Previous Trades Import_OMS Quer'!B5787</f>
        <v>0</v>
      </c>
      <c r="C5787" s="22">
        <f>'Previous Trades Import_OMS Quer'!C5787</f>
        <v>0</v>
      </c>
      <c r="D5787">
        <f>'Previous Trades Import_OMS Quer'!D5787</f>
        <v>0</v>
      </c>
      <c r="E5787" s="22">
        <f>'Previous Trades Import_OMS Quer'!E5787</f>
        <v>0</v>
      </c>
      <c r="F5787">
        <f>'Previous Trades Import_OMS Quer'!F5787</f>
        <v>0</v>
      </c>
      <c r="G5787">
        <f>'Previous Trades Import_OMS Quer'!G5787</f>
        <v>0</v>
      </c>
      <c r="H5787">
        <f>'Previous Trades Import_OMS Quer'!H5787</f>
        <v>0</v>
      </c>
      <c r="I5787">
        <f>'Previous Trades Import_OMS Quer'!I5787</f>
        <v>0</v>
      </c>
      <c r="J5787">
        <f>'Previous Trades Import_OMS Quer'!J5787</f>
        <v>0</v>
      </c>
      <c r="K5787">
        <f>'Previous Trades Import_OMS Quer'!K5787</f>
        <v>0</v>
      </c>
      <c r="L5787">
        <f>'Previous Trades Import_OMS Quer'!L5787</f>
        <v>0</v>
      </c>
      <c r="M5787">
        <f>'Previous Trades Import_OMS Quer'!M5787</f>
        <v>0</v>
      </c>
      <c r="N5787">
        <f>'Previous Trades Import_OMS Quer'!N5787</f>
        <v>0</v>
      </c>
      <c r="O5787" t="str">
        <f>CLEAN('Previous Trades Import_OMS Quer'!O5787)</f>
        <v/>
      </c>
      <c r="Q5787" s="25">
        <f t="shared" si="180"/>
        <v>0</v>
      </c>
      <c r="R5787" s="25" t="e">
        <f>VLOOKUP(O5787,'Currency Balance'!$O$3:$Q$32,3,0)</f>
        <v>#N/A</v>
      </c>
      <c r="S5787" t="e">
        <f t="shared" si="181"/>
        <v>#N/A</v>
      </c>
    </row>
    <row r="5788" spans="1:19">
      <c r="A5788">
        <f>'Previous Trades Import_OMS Quer'!A5788</f>
        <v>0</v>
      </c>
      <c r="B5788">
        <f>'Previous Trades Import_OMS Quer'!B5788</f>
        <v>0</v>
      </c>
      <c r="C5788" s="22">
        <f>'Previous Trades Import_OMS Quer'!C5788</f>
        <v>0</v>
      </c>
      <c r="D5788">
        <f>'Previous Trades Import_OMS Quer'!D5788</f>
        <v>0</v>
      </c>
      <c r="E5788" s="22">
        <f>'Previous Trades Import_OMS Quer'!E5788</f>
        <v>0</v>
      </c>
      <c r="F5788">
        <f>'Previous Trades Import_OMS Quer'!F5788</f>
        <v>0</v>
      </c>
      <c r="G5788">
        <f>'Previous Trades Import_OMS Quer'!G5788</f>
        <v>0</v>
      </c>
      <c r="H5788">
        <f>'Previous Trades Import_OMS Quer'!H5788</f>
        <v>0</v>
      </c>
      <c r="I5788">
        <f>'Previous Trades Import_OMS Quer'!I5788</f>
        <v>0</v>
      </c>
      <c r="J5788">
        <f>'Previous Trades Import_OMS Quer'!J5788</f>
        <v>0</v>
      </c>
      <c r="K5788">
        <f>'Previous Trades Import_OMS Quer'!K5788</f>
        <v>0</v>
      </c>
      <c r="L5788">
        <f>'Previous Trades Import_OMS Quer'!L5788</f>
        <v>0</v>
      </c>
      <c r="M5788">
        <f>'Previous Trades Import_OMS Quer'!M5788</f>
        <v>0</v>
      </c>
      <c r="N5788">
        <f>'Previous Trades Import_OMS Quer'!N5788</f>
        <v>0</v>
      </c>
      <c r="O5788" t="str">
        <f>CLEAN('Previous Trades Import_OMS Quer'!O5788)</f>
        <v/>
      </c>
      <c r="Q5788" s="25">
        <f t="shared" si="180"/>
        <v>0</v>
      </c>
      <c r="R5788" s="25" t="e">
        <f>VLOOKUP(O5788,'Currency Balance'!$O$3:$Q$32,3,0)</f>
        <v>#N/A</v>
      </c>
      <c r="S5788" t="e">
        <f t="shared" si="181"/>
        <v>#N/A</v>
      </c>
    </row>
    <row r="5789" spans="1:19">
      <c r="A5789">
        <f>'Previous Trades Import_OMS Quer'!A5789</f>
        <v>0</v>
      </c>
      <c r="B5789">
        <f>'Previous Trades Import_OMS Quer'!B5789</f>
        <v>0</v>
      </c>
      <c r="C5789" s="22">
        <f>'Previous Trades Import_OMS Quer'!C5789</f>
        <v>0</v>
      </c>
      <c r="D5789">
        <f>'Previous Trades Import_OMS Quer'!D5789</f>
        <v>0</v>
      </c>
      <c r="E5789" s="22">
        <f>'Previous Trades Import_OMS Quer'!E5789</f>
        <v>0</v>
      </c>
      <c r="F5789">
        <f>'Previous Trades Import_OMS Quer'!F5789</f>
        <v>0</v>
      </c>
      <c r="G5789">
        <f>'Previous Trades Import_OMS Quer'!G5789</f>
        <v>0</v>
      </c>
      <c r="H5789">
        <f>'Previous Trades Import_OMS Quer'!H5789</f>
        <v>0</v>
      </c>
      <c r="I5789">
        <f>'Previous Trades Import_OMS Quer'!I5789</f>
        <v>0</v>
      </c>
      <c r="J5789">
        <f>'Previous Trades Import_OMS Quer'!J5789</f>
        <v>0</v>
      </c>
      <c r="K5789">
        <f>'Previous Trades Import_OMS Quer'!K5789</f>
        <v>0</v>
      </c>
      <c r="L5789">
        <f>'Previous Trades Import_OMS Quer'!L5789</f>
        <v>0</v>
      </c>
      <c r="M5789">
        <f>'Previous Trades Import_OMS Quer'!M5789</f>
        <v>0</v>
      </c>
      <c r="N5789">
        <f>'Previous Trades Import_OMS Quer'!N5789</f>
        <v>0</v>
      </c>
      <c r="O5789" t="str">
        <f>CLEAN('Previous Trades Import_OMS Quer'!O5789)</f>
        <v/>
      </c>
      <c r="Q5789" s="25">
        <f t="shared" si="180"/>
        <v>0</v>
      </c>
      <c r="R5789" s="25" t="e">
        <f>VLOOKUP(O5789,'Currency Balance'!$O$3:$Q$32,3,0)</f>
        <v>#N/A</v>
      </c>
      <c r="S5789" t="e">
        <f t="shared" si="181"/>
        <v>#N/A</v>
      </c>
    </row>
    <row r="5790" spans="1:19">
      <c r="A5790">
        <f>'Previous Trades Import_OMS Quer'!A5790</f>
        <v>0</v>
      </c>
      <c r="B5790">
        <f>'Previous Trades Import_OMS Quer'!B5790</f>
        <v>0</v>
      </c>
      <c r="C5790" s="22">
        <f>'Previous Trades Import_OMS Quer'!C5790</f>
        <v>0</v>
      </c>
      <c r="D5790">
        <f>'Previous Trades Import_OMS Quer'!D5790</f>
        <v>0</v>
      </c>
      <c r="E5790" s="22">
        <f>'Previous Trades Import_OMS Quer'!E5790</f>
        <v>0</v>
      </c>
      <c r="F5790">
        <f>'Previous Trades Import_OMS Quer'!F5790</f>
        <v>0</v>
      </c>
      <c r="G5790">
        <f>'Previous Trades Import_OMS Quer'!G5790</f>
        <v>0</v>
      </c>
      <c r="H5790">
        <f>'Previous Trades Import_OMS Quer'!H5790</f>
        <v>0</v>
      </c>
      <c r="I5790">
        <f>'Previous Trades Import_OMS Quer'!I5790</f>
        <v>0</v>
      </c>
      <c r="J5790">
        <f>'Previous Trades Import_OMS Quer'!J5790</f>
        <v>0</v>
      </c>
      <c r="K5790">
        <f>'Previous Trades Import_OMS Quer'!K5790</f>
        <v>0</v>
      </c>
      <c r="L5790">
        <f>'Previous Trades Import_OMS Quer'!L5790</f>
        <v>0</v>
      </c>
      <c r="M5790">
        <f>'Previous Trades Import_OMS Quer'!M5790</f>
        <v>0</v>
      </c>
      <c r="N5790">
        <f>'Previous Trades Import_OMS Quer'!N5790</f>
        <v>0</v>
      </c>
      <c r="O5790" t="str">
        <f>CLEAN('Previous Trades Import_OMS Quer'!O5790)</f>
        <v/>
      </c>
      <c r="Q5790" s="25">
        <f t="shared" si="180"/>
        <v>0</v>
      </c>
      <c r="R5790" s="25" t="e">
        <f>VLOOKUP(O5790,'Currency Balance'!$O$3:$Q$32,3,0)</f>
        <v>#N/A</v>
      </c>
      <c r="S5790" t="e">
        <f t="shared" si="181"/>
        <v>#N/A</v>
      </c>
    </row>
    <row r="5791" spans="1:19">
      <c r="A5791">
        <f>'Previous Trades Import_OMS Quer'!A5791</f>
        <v>0</v>
      </c>
      <c r="B5791">
        <f>'Previous Trades Import_OMS Quer'!B5791</f>
        <v>0</v>
      </c>
      <c r="C5791" s="22">
        <f>'Previous Trades Import_OMS Quer'!C5791</f>
        <v>0</v>
      </c>
      <c r="D5791">
        <f>'Previous Trades Import_OMS Quer'!D5791</f>
        <v>0</v>
      </c>
      <c r="E5791" s="22">
        <f>'Previous Trades Import_OMS Quer'!E5791</f>
        <v>0</v>
      </c>
      <c r="F5791">
        <f>'Previous Trades Import_OMS Quer'!F5791</f>
        <v>0</v>
      </c>
      <c r="G5791">
        <f>'Previous Trades Import_OMS Quer'!G5791</f>
        <v>0</v>
      </c>
      <c r="H5791">
        <f>'Previous Trades Import_OMS Quer'!H5791</f>
        <v>0</v>
      </c>
      <c r="I5791">
        <f>'Previous Trades Import_OMS Quer'!I5791</f>
        <v>0</v>
      </c>
      <c r="J5791">
        <f>'Previous Trades Import_OMS Quer'!J5791</f>
        <v>0</v>
      </c>
      <c r="K5791">
        <f>'Previous Trades Import_OMS Quer'!K5791</f>
        <v>0</v>
      </c>
      <c r="L5791">
        <f>'Previous Trades Import_OMS Quer'!L5791</f>
        <v>0</v>
      </c>
      <c r="M5791">
        <f>'Previous Trades Import_OMS Quer'!M5791</f>
        <v>0</v>
      </c>
      <c r="N5791">
        <f>'Previous Trades Import_OMS Quer'!N5791</f>
        <v>0</v>
      </c>
      <c r="O5791" t="str">
        <f>CLEAN('Previous Trades Import_OMS Quer'!O5791)</f>
        <v/>
      </c>
      <c r="Q5791" s="25">
        <f t="shared" si="180"/>
        <v>0</v>
      </c>
      <c r="R5791" s="25" t="e">
        <f>VLOOKUP(O5791,'Currency Balance'!$O$3:$Q$32,3,0)</f>
        <v>#N/A</v>
      </c>
      <c r="S5791" t="e">
        <f t="shared" si="181"/>
        <v>#N/A</v>
      </c>
    </row>
    <row r="5792" spans="1:19">
      <c r="A5792">
        <f>'Previous Trades Import_OMS Quer'!A5792</f>
        <v>0</v>
      </c>
      <c r="B5792">
        <f>'Previous Trades Import_OMS Quer'!B5792</f>
        <v>0</v>
      </c>
      <c r="C5792" s="22">
        <f>'Previous Trades Import_OMS Quer'!C5792</f>
        <v>0</v>
      </c>
      <c r="D5792">
        <f>'Previous Trades Import_OMS Quer'!D5792</f>
        <v>0</v>
      </c>
      <c r="E5792" s="22">
        <f>'Previous Trades Import_OMS Quer'!E5792</f>
        <v>0</v>
      </c>
      <c r="F5792">
        <f>'Previous Trades Import_OMS Quer'!F5792</f>
        <v>0</v>
      </c>
      <c r="G5792">
        <f>'Previous Trades Import_OMS Quer'!G5792</f>
        <v>0</v>
      </c>
      <c r="H5792">
        <f>'Previous Trades Import_OMS Quer'!H5792</f>
        <v>0</v>
      </c>
      <c r="I5792">
        <f>'Previous Trades Import_OMS Quer'!I5792</f>
        <v>0</v>
      </c>
      <c r="J5792">
        <f>'Previous Trades Import_OMS Quer'!J5792</f>
        <v>0</v>
      </c>
      <c r="K5792">
        <f>'Previous Trades Import_OMS Quer'!K5792</f>
        <v>0</v>
      </c>
      <c r="L5792">
        <f>'Previous Trades Import_OMS Quer'!L5792</f>
        <v>0</v>
      </c>
      <c r="M5792">
        <f>'Previous Trades Import_OMS Quer'!M5792</f>
        <v>0</v>
      </c>
      <c r="N5792">
        <f>'Previous Trades Import_OMS Quer'!N5792</f>
        <v>0</v>
      </c>
      <c r="O5792" t="str">
        <f>CLEAN('Previous Trades Import_OMS Quer'!O5792)</f>
        <v/>
      </c>
      <c r="Q5792" s="25">
        <f t="shared" si="180"/>
        <v>0</v>
      </c>
      <c r="R5792" s="25" t="e">
        <f>VLOOKUP(O5792,'Currency Balance'!$O$3:$Q$32,3,0)</f>
        <v>#N/A</v>
      </c>
      <c r="S5792" t="e">
        <f t="shared" si="181"/>
        <v>#N/A</v>
      </c>
    </row>
    <row r="5793" spans="1:19">
      <c r="A5793">
        <f>'Previous Trades Import_OMS Quer'!A5793</f>
        <v>0</v>
      </c>
      <c r="B5793">
        <f>'Previous Trades Import_OMS Quer'!B5793</f>
        <v>0</v>
      </c>
      <c r="C5793" s="22">
        <f>'Previous Trades Import_OMS Quer'!C5793</f>
        <v>0</v>
      </c>
      <c r="D5793">
        <f>'Previous Trades Import_OMS Quer'!D5793</f>
        <v>0</v>
      </c>
      <c r="E5793" s="22">
        <f>'Previous Trades Import_OMS Quer'!E5793</f>
        <v>0</v>
      </c>
      <c r="F5793">
        <f>'Previous Trades Import_OMS Quer'!F5793</f>
        <v>0</v>
      </c>
      <c r="G5793">
        <f>'Previous Trades Import_OMS Quer'!G5793</f>
        <v>0</v>
      </c>
      <c r="H5793">
        <f>'Previous Trades Import_OMS Quer'!H5793</f>
        <v>0</v>
      </c>
      <c r="I5793">
        <f>'Previous Trades Import_OMS Quer'!I5793</f>
        <v>0</v>
      </c>
      <c r="J5793">
        <f>'Previous Trades Import_OMS Quer'!J5793</f>
        <v>0</v>
      </c>
      <c r="K5793">
        <f>'Previous Trades Import_OMS Quer'!K5793</f>
        <v>0</v>
      </c>
      <c r="L5793">
        <f>'Previous Trades Import_OMS Quer'!L5793</f>
        <v>0</v>
      </c>
      <c r="M5793">
        <f>'Previous Trades Import_OMS Quer'!M5793</f>
        <v>0</v>
      </c>
      <c r="N5793">
        <f>'Previous Trades Import_OMS Quer'!N5793</f>
        <v>0</v>
      </c>
      <c r="O5793" t="str">
        <f>CLEAN('Previous Trades Import_OMS Quer'!O5793)</f>
        <v/>
      </c>
      <c r="Q5793" s="25">
        <f t="shared" si="180"/>
        <v>0</v>
      </c>
      <c r="R5793" s="25" t="e">
        <f>VLOOKUP(O5793,'Currency Balance'!$O$3:$Q$32,3,0)</f>
        <v>#N/A</v>
      </c>
      <c r="S5793" t="e">
        <f t="shared" si="181"/>
        <v>#N/A</v>
      </c>
    </row>
    <row r="5794" spans="1:19">
      <c r="A5794">
        <f>'Previous Trades Import_OMS Quer'!A5794</f>
        <v>0</v>
      </c>
      <c r="B5794">
        <f>'Previous Trades Import_OMS Quer'!B5794</f>
        <v>0</v>
      </c>
      <c r="C5794" s="22">
        <f>'Previous Trades Import_OMS Quer'!C5794</f>
        <v>0</v>
      </c>
      <c r="D5794">
        <f>'Previous Trades Import_OMS Quer'!D5794</f>
        <v>0</v>
      </c>
      <c r="E5794" s="22">
        <f>'Previous Trades Import_OMS Quer'!E5794</f>
        <v>0</v>
      </c>
      <c r="F5794">
        <f>'Previous Trades Import_OMS Quer'!F5794</f>
        <v>0</v>
      </c>
      <c r="G5794">
        <f>'Previous Trades Import_OMS Quer'!G5794</f>
        <v>0</v>
      </c>
      <c r="H5794">
        <f>'Previous Trades Import_OMS Quer'!H5794</f>
        <v>0</v>
      </c>
      <c r="I5794">
        <f>'Previous Trades Import_OMS Quer'!I5794</f>
        <v>0</v>
      </c>
      <c r="J5794">
        <f>'Previous Trades Import_OMS Quer'!J5794</f>
        <v>0</v>
      </c>
      <c r="K5794">
        <f>'Previous Trades Import_OMS Quer'!K5794</f>
        <v>0</v>
      </c>
      <c r="L5794">
        <f>'Previous Trades Import_OMS Quer'!L5794</f>
        <v>0</v>
      </c>
      <c r="M5794">
        <f>'Previous Trades Import_OMS Quer'!M5794</f>
        <v>0</v>
      </c>
      <c r="N5794">
        <f>'Previous Trades Import_OMS Quer'!N5794</f>
        <v>0</v>
      </c>
      <c r="O5794" t="str">
        <f>CLEAN('Previous Trades Import_OMS Quer'!O5794)</f>
        <v/>
      </c>
      <c r="Q5794" s="25">
        <f t="shared" si="180"/>
        <v>0</v>
      </c>
      <c r="R5794" s="25" t="e">
        <f>VLOOKUP(O5794,'Currency Balance'!$O$3:$Q$32,3,0)</f>
        <v>#N/A</v>
      </c>
      <c r="S5794" t="e">
        <f t="shared" si="181"/>
        <v>#N/A</v>
      </c>
    </row>
    <row r="5795" spans="1:19">
      <c r="A5795">
        <f>'Previous Trades Import_OMS Quer'!A5795</f>
        <v>0</v>
      </c>
      <c r="B5795">
        <f>'Previous Trades Import_OMS Quer'!B5795</f>
        <v>0</v>
      </c>
      <c r="C5795" s="22">
        <f>'Previous Trades Import_OMS Quer'!C5795</f>
        <v>0</v>
      </c>
      <c r="D5795">
        <f>'Previous Trades Import_OMS Quer'!D5795</f>
        <v>0</v>
      </c>
      <c r="E5795" s="22">
        <f>'Previous Trades Import_OMS Quer'!E5795</f>
        <v>0</v>
      </c>
      <c r="F5795">
        <f>'Previous Trades Import_OMS Quer'!F5795</f>
        <v>0</v>
      </c>
      <c r="G5795">
        <f>'Previous Trades Import_OMS Quer'!G5795</f>
        <v>0</v>
      </c>
      <c r="H5795">
        <f>'Previous Trades Import_OMS Quer'!H5795</f>
        <v>0</v>
      </c>
      <c r="I5795">
        <f>'Previous Trades Import_OMS Quer'!I5795</f>
        <v>0</v>
      </c>
      <c r="J5795">
        <f>'Previous Trades Import_OMS Quer'!J5795</f>
        <v>0</v>
      </c>
      <c r="K5795">
        <f>'Previous Trades Import_OMS Quer'!K5795</f>
        <v>0</v>
      </c>
      <c r="L5795">
        <f>'Previous Trades Import_OMS Quer'!L5795</f>
        <v>0</v>
      </c>
      <c r="M5795">
        <f>'Previous Trades Import_OMS Quer'!M5795</f>
        <v>0</v>
      </c>
      <c r="N5795">
        <f>'Previous Trades Import_OMS Quer'!N5795</f>
        <v>0</v>
      </c>
      <c r="O5795" t="str">
        <f>CLEAN('Previous Trades Import_OMS Quer'!O5795)</f>
        <v/>
      </c>
      <c r="Q5795" s="25">
        <f t="shared" si="180"/>
        <v>0</v>
      </c>
      <c r="R5795" s="25" t="e">
        <f>VLOOKUP(O5795,'Currency Balance'!$O$3:$Q$32,3,0)</f>
        <v>#N/A</v>
      </c>
      <c r="S5795" t="e">
        <f t="shared" si="181"/>
        <v>#N/A</v>
      </c>
    </row>
    <row r="5796" spans="1:19">
      <c r="A5796">
        <f>'Previous Trades Import_OMS Quer'!A5796</f>
        <v>0</v>
      </c>
      <c r="B5796">
        <f>'Previous Trades Import_OMS Quer'!B5796</f>
        <v>0</v>
      </c>
      <c r="C5796" s="22">
        <f>'Previous Trades Import_OMS Quer'!C5796</f>
        <v>0</v>
      </c>
      <c r="D5796">
        <f>'Previous Trades Import_OMS Quer'!D5796</f>
        <v>0</v>
      </c>
      <c r="E5796" s="22">
        <f>'Previous Trades Import_OMS Quer'!E5796</f>
        <v>0</v>
      </c>
      <c r="F5796">
        <f>'Previous Trades Import_OMS Quer'!F5796</f>
        <v>0</v>
      </c>
      <c r="G5796">
        <f>'Previous Trades Import_OMS Quer'!G5796</f>
        <v>0</v>
      </c>
      <c r="H5796">
        <f>'Previous Trades Import_OMS Quer'!H5796</f>
        <v>0</v>
      </c>
      <c r="I5796">
        <f>'Previous Trades Import_OMS Quer'!I5796</f>
        <v>0</v>
      </c>
      <c r="J5796">
        <f>'Previous Trades Import_OMS Quer'!J5796</f>
        <v>0</v>
      </c>
      <c r="K5796">
        <f>'Previous Trades Import_OMS Quer'!K5796</f>
        <v>0</v>
      </c>
      <c r="L5796">
        <f>'Previous Trades Import_OMS Quer'!L5796</f>
        <v>0</v>
      </c>
      <c r="M5796">
        <f>'Previous Trades Import_OMS Quer'!M5796</f>
        <v>0</v>
      </c>
      <c r="N5796">
        <f>'Previous Trades Import_OMS Quer'!N5796</f>
        <v>0</v>
      </c>
      <c r="O5796" t="str">
        <f>CLEAN('Previous Trades Import_OMS Quer'!O5796)</f>
        <v/>
      </c>
      <c r="Q5796" s="25">
        <f t="shared" si="180"/>
        <v>0</v>
      </c>
      <c r="R5796" s="25" t="e">
        <f>VLOOKUP(O5796,'Currency Balance'!$O$3:$Q$32,3,0)</f>
        <v>#N/A</v>
      </c>
      <c r="S5796" t="e">
        <f t="shared" si="181"/>
        <v>#N/A</v>
      </c>
    </row>
    <row r="5797" spans="1:19">
      <c r="A5797">
        <f>'Previous Trades Import_OMS Quer'!A5797</f>
        <v>0</v>
      </c>
      <c r="B5797">
        <f>'Previous Trades Import_OMS Quer'!B5797</f>
        <v>0</v>
      </c>
      <c r="C5797" s="22">
        <f>'Previous Trades Import_OMS Quer'!C5797</f>
        <v>0</v>
      </c>
      <c r="D5797">
        <f>'Previous Trades Import_OMS Quer'!D5797</f>
        <v>0</v>
      </c>
      <c r="E5797" s="22">
        <f>'Previous Trades Import_OMS Quer'!E5797</f>
        <v>0</v>
      </c>
      <c r="F5797">
        <f>'Previous Trades Import_OMS Quer'!F5797</f>
        <v>0</v>
      </c>
      <c r="G5797">
        <f>'Previous Trades Import_OMS Quer'!G5797</f>
        <v>0</v>
      </c>
      <c r="H5797">
        <f>'Previous Trades Import_OMS Quer'!H5797</f>
        <v>0</v>
      </c>
      <c r="I5797">
        <f>'Previous Trades Import_OMS Quer'!I5797</f>
        <v>0</v>
      </c>
      <c r="J5797">
        <f>'Previous Trades Import_OMS Quer'!J5797</f>
        <v>0</v>
      </c>
      <c r="K5797">
        <f>'Previous Trades Import_OMS Quer'!K5797</f>
        <v>0</v>
      </c>
      <c r="L5797">
        <f>'Previous Trades Import_OMS Quer'!L5797</f>
        <v>0</v>
      </c>
      <c r="M5797">
        <f>'Previous Trades Import_OMS Quer'!M5797</f>
        <v>0</v>
      </c>
      <c r="N5797">
        <f>'Previous Trades Import_OMS Quer'!N5797</f>
        <v>0</v>
      </c>
      <c r="O5797" t="str">
        <f>CLEAN('Previous Trades Import_OMS Quer'!O5797)</f>
        <v/>
      </c>
      <c r="Q5797" s="25">
        <f t="shared" si="180"/>
        <v>0</v>
      </c>
      <c r="R5797" s="25" t="e">
        <f>VLOOKUP(O5797,'Currency Balance'!$O$3:$Q$32,3,0)</f>
        <v>#N/A</v>
      </c>
      <c r="S5797" t="e">
        <f t="shared" si="181"/>
        <v>#N/A</v>
      </c>
    </row>
    <row r="5798" spans="1:19">
      <c r="A5798">
        <f>'Previous Trades Import_OMS Quer'!A5798</f>
        <v>0</v>
      </c>
      <c r="B5798">
        <f>'Previous Trades Import_OMS Quer'!B5798</f>
        <v>0</v>
      </c>
      <c r="C5798" s="22">
        <f>'Previous Trades Import_OMS Quer'!C5798</f>
        <v>0</v>
      </c>
      <c r="D5798">
        <f>'Previous Trades Import_OMS Quer'!D5798</f>
        <v>0</v>
      </c>
      <c r="E5798" s="22">
        <f>'Previous Trades Import_OMS Quer'!E5798</f>
        <v>0</v>
      </c>
      <c r="F5798">
        <f>'Previous Trades Import_OMS Quer'!F5798</f>
        <v>0</v>
      </c>
      <c r="G5798">
        <f>'Previous Trades Import_OMS Quer'!G5798</f>
        <v>0</v>
      </c>
      <c r="H5798">
        <f>'Previous Trades Import_OMS Quer'!H5798</f>
        <v>0</v>
      </c>
      <c r="I5798">
        <f>'Previous Trades Import_OMS Quer'!I5798</f>
        <v>0</v>
      </c>
      <c r="J5798">
        <f>'Previous Trades Import_OMS Quer'!J5798</f>
        <v>0</v>
      </c>
      <c r="K5798">
        <f>'Previous Trades Import_OMS Quer'!K5798</f>
        <v>0</v>
      </c>
      <c r="L5798">
        <f>'Previous Trades Import_OMS Quer'!L5798</f>
        <v>0</v>
      </c>
      <c r="M5798">
        <f>'Previous Trades Import_OMS Quer'!M5798</f>
        <v>0</v>
      </c>
      <c r="N5798">
        <f>'Previous Trades Import_OMS Quer'!N5798</f>
        <v>0</v>
      </c>
      <c r="O5798" t="str">
        <f>CLEAN('Previous Trades Import_OMS Quer'!O5798)</f>
        <v/>
      </c>
      <c r="Q5798" s="25">
        <f t="shared" si="180"/>
        <v>0</v>
      </c>
      <c r="R5798" s="25" t="e">
        <f>VLOOKUP(O5798,'Currency Balance'!$O$3:$Q$32,3,0)</f>
        <v>#N/A</v>
      </c>
      <c r="S5798" t="e">
        <f t="shared" si="181"/>
        <v>#N/A</v>
      </c>
    </row>
    <row r="5799" spans="1:19">
      <c r="A5799">
        <f>'Previous Trades Import_OMS Quer'!A5799</f>
        <v>0</v>
      </c>
      <c r="B5799">
        <f>'Previous Trades Import_OMS Quer'!B5799</f>
        <v>0</v>
      </c>
      <c r="C5799" s="22">
        <f>'Previous Trades Import_OMS Quer'!C5799</f>
        <v>0</v>
      </c>
      <c r="D5799">
        <f>'Previous Trades Import_OMS Quer'!D5799</f>
        <v>0</v>
      </c>
      <c r="E5799" s="22">
        <f>'Previous Trades Import_OMS Quer'!E5799</f>
        <v>0</v>
      </c>
      <c r="F5799">
        <f>'Previous Trades Import_OMS Quer'!F5799</f>
        <v>0</v>
      </c>
      <c r="G5799">
        <f>'Previous Trades Import_OMS Quer'!G5799</f>
        <v>0</v>
      </c>
      <c r="H5799">
        <f>'Previous Trades Import_OMS Quer'!H5799</f>
        <v>0</v>
      </c>
      <c r="I5799">
        <f>'Previous Trades Import_OMS Quer'!I5799</f>
        <v>0</v>
      </c>
      <c r="J5799">
        <f>'Previous Trades Import_OMS Quer'!J5799</f>
        <v>0</v>
      </c>
      <c r="K5799">
        <f>'Previous Trades Import_OMS Quer'!K5799</f>
        <v>0</v>
      </c>
      <c r="L5799">
        <f>'Previous Trades Import_OMS Quer'!L5799</f>
        <v>0</v>
      </c>
      <c r="M5799">
        <f>'Previous Trades Import_OMS Quer'!M5799</f>
        <v>0</v>
      </c>
      <c r="N5799">
        <f>'Previous Trades Import_OMS Quer'!N5799</f>
        <v>0</v>
      </c>
      <c r="O5799" t="str">
        <f>CLEAN('Previous Trades Import_OMS Quer'!O5799)</f>
        <v/>
      </c>
      <c r="Q5799" s="25">
        <f t="shared" si="180"/>
        <v>0</v>
      </c>
      <c r="R5799" s="25" t="e">
        <f>VLOOKUP(O5799,'Currency Balance'!$O$3:$Q$32,3,0)</f>
        <v>#N/A</v>
      </c>
      <c r="S5799" t="e">
        <f t="shared" si="181"/>
        <v>#N/A</v>
      </c>
    </row>
    <row r="5800" spans="1:19">
      <c r="A5800">
        <f>'Previous Trades Import_OMS Quer'!A5800</f>
        <v>0</v>
      </c>
      <c r="B5800">
        <f>'Previous Trades Import_OMS Quer'!B5800</f>
        <v>0</v>
      </c>
      <c r="C5800" s="22">
        <f>'Previous Trades Import_OMS Quer'!C5800</f>
        <v>0</v>
      </c>
      <c r="D5800">
        <f>'Previous Trades Import_OMS Quer'!D5800</f>
        <v>0</v>
      </c>
      <c r="E5800" s="22">
        <f>'Previous Trades Import_OMS Quer'!E5800</f>
        <v>0</v>
      </c>
      <c r="F5800">
        <f>'Previous Trades Import_OMS Quer'!F5800</f>
        <v>0</v>
      </c>
      <c r="G5800">
        <f>'Previous Trades Import_OMS Quer'!G5800</f>
        <v>0</v>
      </c>
      <c r="H5800">
        <f>'Previous Trades Import_OMS Quer'!H5800</f>
        <v>0</v>
      </c>
      <c r="I5800">
        <f>'Previous Trades Import_OMS Quer'!I5800</f>
        <v>0</v>
      </c>
      <c r="J5800">
        <f>'Previous Trades Import_OMS Quer'!J5800</f>
        <v>0</v>
      </c>
      <c r="K5800">
        <f>'Previous Trades Import_OMS Quer'!K5800</f>
        <v>0</v>
      </c>
      <c r="L5800">
        <f>'Previous Trades Import_OMS Quer'!L5800</f>
        <v>0</v>
      </c>
      <c r="M5800">
        <f>'Previous Trades Import_OMS Quer'!M5800</f>
        <v>0</v>
      </c>
      <c r="N5800">
        <f>'Previous Trades Import_OMS Quer'!N5800</f>
        <v>0</v>
      </c>
      <c r="O5800" t="str">
        <f>CLEAN('Previous Trades Import_OMS Quer'!O5800)</f>
        <v/>
      </c>
      <c r="Q5800" s="25">
        <f t="shared" si="180"/>
        <v>0</v>
      </c>
      <c r="R5800" s="25" t="e">
        <f>VLOOKUP(O5800,'Currency Balance'!$O$3:$Q$32,3,0)</f>
        <v>#N/A</v>
      </c>
      <c r="S5800" t="e">
        <f t="shared" si="181"/>
        <v>#N/A</v>
      </c>
    </row>
    <row r="5801" spans="1:19">
      <c r="A5801">
        <f>'Previous Trades Import_OMS Quer'!A5801</f>
        <v>0</v>
      </c>
      <c r="B5801">
        <f>'Previous Trades Import_OMS Quer'!B5801</f>
        <v>0</v>
      </c>
      <c r="C5801" s="22">
        <f>'Previous Trades Import_OMS Quer'!C5801</f>
        <v>0</v>
      </c>
      <c r="D5801">
        <f>'Previous Trades Import_OMS Quer'!D5801</f>
        <v>0</v>
      </c>
      <c r="E5801" s="22">
        <f>'Previous Trades Import_OMS Quer'!E5801</f>
        <v>0</v>
      </c>
      <c r="F5801">
        <f>'Previous Trades Import_OMS Quer'!F5801</f>
        <v>0</v>
      </c>
      <c r="G5801">
        <f>'Previous Trades Import_OMS Quer'!G5801</f>
        <v>0</v>
      </c>
      <c r="H5801">
        <f>'Previous Trades Import_OMS Quer'!H5801</f>
        <v>0</v>
      </c>
      <c r="I5801">
        <f>'Previous Trades Import_OMS Quer'!I5801</f>
        <v>0</v>
      </c>
      <c r="J5801">
        <f>'Previous Trades Import_OMS Quer'!J5801</f>
        <v>0</v>
      </c>
      <c r="K5801">
        <f>'Previous Trades Import_OMS Quer'!K5801</f>
        <v>0</v>
      </c>
      <c r="L5801">
        <f>'Previous Trades Import_OMS Quer'!L5801</f>
        <v>0</v>
      </c>
      <c r="M5801">
        <f>'Previous Trades Import_OMS Quer'!M5801</f>
        <v>0</v>
      </c>
      <c r="N5801">
        <f>'Previous Trades Import_OMS Quer'!N5801</f>
        <v>0</v>
      </c>
      <c r="O5801" t="str">
        <f>CLEAN('Previous Trades Import_OMS Quer'!O5801)</f>
        <v/>
      </c>
      <c r="Q5801" s="25">
        <f t="shared" si="180"/>
        <v>0</v>
      </c>
      <c r="R5801" s="25" t="e">
        <f>VLOOKUP(O5801,'Currency Balance'!$O$3:$Q$32,3,0)</f>
        <v>#N/A</v>
      </c>
      <c r="S5801" t="e">
        <f t="shared" si="181"/>
        <v>#N/A</v>
      </c>
    </row>
    <row r="5802" spans="1:19">
      <c r="A5802">
        <f>'Previous Trades Import_OMS Quer'!A5802</f>
        <v>0</v>
      </c>
      <c r="B5802">
        <f>'Previous Trades Import_OMS Quer'!B5802</f>
        <v>0</v>
      </c>
      <c r="C5802" s="22">
        <f>'Previous Trades Import_OMS Quer'!C5802</f>
        <v>0</v>
      </c>
      <c r="D5802">
        <f>'Previous Trades Import_OMS Quer'!D5802</f>
        <v>0</v>
      </c>
      <c r="E5802" s="22">
        <f>'Previous Trades Import_OMS Quer'!E5802</f>
        <v>0</v>
      </c>
      <c r="F5802">
        <f>'Previous Trades Import_OMS Quer'!F5802</f>
        <v>0</v>
      </c>
      <c r="G5802">
        <f>'Previous Trades Import_OMS Quer'!G5802</f>
        <v>0</v>
      </c>
      <c r="H5802">
        <f>'Previous Trades Import_OMS Quer'!H5802</f>
        <v>0</v>
      </c>
      <c r="I5802">
        <f>'Previous Trades Import_OMS Quer'!I5802</f>
        <v>0</v>
      </c>
      <c r="J5802">
        <f>'Previous Trades Import_OMS Quer'!J5802</f>
        <v>0</v>
      </c>
      <c r="K5802">
        <f>'Previous Trades Import_OMS Quer'!K5802</f>
        <v>0</v>
      </c>
      <c r="L5802">
        <f>'Previous Trades Import_OMS Quer'!L5802</f>
        <v>0</v>
      </c>
      <c r="M5802">
        <f>'Previous Trades Import_OMS Quer'!M5802</f>
        <v>0</v>
      </c>
      <c r="N5802">
        <f>'Previous Trades Import_OMS Quer'!N5802</f>
        <v>0</v>
      </c>
      <c r="O5802" t="str">
        <f>CLEAN('Previous Trades Import_OMS Quer'!O5802)</f>
        <v/>
      </c>
      <c r="Q5802" s="25">
        <f t="shared" si="180"/>
        <v>0</v>
      </c>
      <c r="R5802" s="25" t="e">
        <f>VLOOKUP(O5802,'Currency Balance'!$O$3:$Q$32,3,0)</f>
        <v>#N/A</v>
      </c>
      <c r="S5802" t="e">
        <f t="shared" si="181"/>
        <v>#N/A</v>
      </c>
    </row>
    <row r="5803" spans="1:19">
      <c r="A5803">
        <f>'Previous Trades Import_OMS Quer'!A5803</f>
        <v>0</v>
      </c>
      <c r="B5803">
        <f>'Previous Trades Import_OMS Quer'!B5803</f>
        <v>0</v>
      </c>
      <c r="C5803" s="22">
        <f>'Previous Trades Import_OMS Quer'!C5803</f>
        <v>0</v>
      </c>
      <c r="D5803">
        <f>'Previous Trades Import_OMS Quer'!D5803</f>
        <v>0</v>
      </c>
      <c r="E5803" s="22">
        <f>'Previous Trades Import_OMS Quer'!E5803</f>
        <v>0</v>
      </c>
      <c r="F5803">
        <f>'Previous Trades Import_OMS Quer'!F5803</f>
        <v>0</v>
      </c>
      <c r="G5803">
        <f>'Previous Trades Import_OMS Quer'!G5803</f>
        <v>0</v>
      </c>
      <c r="H5803">
        <f>'Previous Trades Import_OMS Quer'!H5803</f>
        <v>0</v>
      </c>
      <c r="I5803">
        <f>'Previous Trades Import_OMS Quer'!I5803</f>
        <v>0</v>
      </c>
      <c r="J5803">
        <f>'Previous Trades Import_OMS Quer'!J5803</f>
        <v>0</v>
      </c>
      <c r="K5803">
        <f>'Previous Trades Import_OMS Quer'!K5803</f>
        <v>0</v>
      </c>
      <c r="L5803">
        <f>'Previous Trades Import_OMS Quer'!L5803</f>
        <v>0</v>
      </c>
      <c r="M5803">
        <f>'Previous Trades Import_OMS Quer'!M5803</f>
        <v>0</v>
      </c>
      <c r="N5803">
        <f>'Previous Trades Import_OMS Quer'!N5803</f>
        <v>0</v>
      </c>
      <c r="O5803" t="str">
        <f>CLEAN('Previous Trades Import_OMS Quer'!O5803)</f>
        <v/>
      </c>
      <c r="Q5803" s="25">
        <f t="shared" si="180"/>
        <v>0</v>
      </c>
      <c r="R5803" s="25" t="e">
        <f>VLOOKUP(O5803,'Currency Balance'!$O$3:$Q$32,3,0)</f>
        <v>#N/A</v>
      </c>
      <c r="S5803" t="e">
        <f t="shared" si="181"/>
        <v>#N/A</v>
      </c>
    </row>
    <row r="5804" spans="1:19">
      <c r="A5804">
        <f>'Previous Trades Import_OMS Quer'!A5804</f>
        <v>0</v>
      </c>
      <c r="B5804">
        <f>'Previous Trades Import_OMS Quer'!B5804</f>
        <v>0</v>
      </c>
      <c r="C5804" s="22">
        <f>'Previous Trades Import_OMS Quer'!C5804</f>
        <v>0</v>
      </c>
      <c r="D5804">
        <f>'Previous Trades Import_OMS Quer'!D5804</f>
        <v>0</v>
      </c>
      <c r="E5804" s="22">
        <f>'Previous Trades Import_OMS Quer'!E5804</f>
        <v>0</v>
      </c>
      <c r="F5804">
        <f>'Previous Trades Import_OMS Quer'!F5804</f>
        <v>0</v>
      </c>
      <c r="G5804">
        <f>'Previous Trades Import_OMS Quer'!G5804</f>
        <v>0</v>
      </c>
      <c r="H5804">
        <f>'Previous Trades Import_OMS Quer'!H5804</f>
        <v>0</v>
      </c>
      <c r="I5804">
        <f>'Previous Trades Import_OMS Quer'!I5804</f>
        <v>0</v>
      </c>
      <c r="J5804">
        <f>'Previous Trades Import_OMS Quer'!J5804</f>
        <v>0</v>
      </c>
      <c r="K5804">
        <f>'Previous Trades Import_OMS Quer'!K5804</f>
        <v>0</v>
      </c>
      <c r="L5804">
        <f>'Previous Trades Import_OMS Quer'!L5804</f>
        <v>0</v>
      </c>
      <c r="M5804">
        <f>'Previous Trades Import_OMS Quer'!M5804</f>
        <v>0</v>
      </c>
      <c r="N5804">
        <f>'Previous Trades Import_OMS Quer'!N5804</f>
        <v>0</v>
      </c>
      <c r="O5804" t="str">
        <f>CLEAN('Previous Trades Import_OMS Quer'!O5804)</f>
        <v/>
      </c>
      <c r="Q5804" s="25">
        <f t="shared" si="180"/>
        <v>0</v>
      </c>
      <c r="R5804" s="25" t="e">
        <f>VLOOKUP(O5804,'Currency Balance'!$O$3:$Q$32,3,0)</f>
        <v>#N/A</v>
      </c>
      <c r="S5804" t="e">
        <f t="shared" si="181"/>
        <v>#N/A</v>
      </c>
    </row>
    <row r="5805" spans="1:19">
      <c r="A5805">
        <f>'Previous Trades Import_OMS Quer'!A5805</f>
        <v>0</v>
      </c>
      <c r="B5805">
        <f>'Previous Trades Import_OMS Quer'!B5805</f>
        <v>0</v>
      </c>
      <c r="C5805" s="22">
        <f>'Previous Trades Import_OMS Quer'!C5805</f>
        <v>0</v>
      </c>
      <c r="D5805">
        <f>'Previous Trades Import_OMS Quer'!D5805</f>
        <v>0</v>
      </c>
      <c r="E5805" s="22">
        <f>'Previous Trades Import_OMS Quer'!E5805</f>
        <v>0</v>
      </c>
      <c r="F5805">
        <f>'Previous Trades Import_OMS Quer'!F5805</f>
        <v>0</v>
      </c>
      <c r="G5805">
        <f>'Previous Trades Import_OMS Quer'!G5805</f>
        <v>0</v>
      </c>
      <c r="H5805">
        <f>'Previous Trades Import_OMS Quer'!H5805</f>
        <v>0</v>
      </c>
      <c r="I5805">
        <f>'Previous Trades Import_OMS Quer'!I5805</f>
        <v>0</v>
      </c>
      <c r="J5805">
        <f>'Previous Trades Import_OMS Quer'!J5805</f>
        <v>0</v>
      </c>
      <c r="K5805">
        <f>'Previous Trades Import_OMS Quer'!K5805</f>
        <v>0</v>
      </c>
      <c r="L5805">
        <f>'Previous Trades Import_OMS Quer'!L5805</f>
        <v>0</v>
      </c>
      <c r="M5805">
        <f>'Previous Trades Import_OMS Quer'!M5805</f>
        <v>0</v>
      </c>
      <c r="N5805">
        <f>'Previous Trades Import_OMS Quer'!N5805</f>
        <v>0</v>
      </c>
      <c r="O5805" t="str">
        <f>CLEAN('Previous Trades Import_OMS Quer'!O5805)</f>
        <v/>
      </c>
      <c r="Q5805" s="25">
        <f t="shared" si="180"/>
        <v>0</v>
      </c>
      <c r="R5805" s="25" t="e">
        <f>VLOOKUP(O5805,'Currency Balance'!$O$3:$Q$32,3,0)</f>
        <v>#N/A</v>
      </c>
      <c r="S5805" t="e">
        <f t="shared" si="181"/>
        <v>#N/A</v>
      </c>
    </row>
    <row r="5806" spans="1:19">
      <c r="A5806">
        <f>'Previous Trades Import_OMS Quer'!A5806</f>
        <v>0</v>
      </c>
      <c r="B5806">
        <f>'Previous Trades Import_OMS Quer'!B5806</f>
        <v>0</v>
      </c>
      <c r="C5806" s="22">
        <f>'Previous Trades Import_OMS Quer'!C5806</f>
        <v>0</v>
      </c>
      <c r="D5806">
        <f>'Previous Trades Import_OMS Quer'!D5806</f>
        <v>0</v>
      </c>
      <c r="E5806" s="22">
        <f>'Previous Trades Import_OMS Quer'!E5806</f>
        <v>0</v>
      </c>
      <c r="F5806">
        <f>'Previous Trades Import_OMS Quer'!F5806</f>
        <v>0</v>
      </c>
      <c r="G5806">
        <f>'Previous Trades Import_OMS Quer'!G5806</f>
        <v>0</v>
      </c>
      <c r="H5806">
        <f>'Previous Trades Import_OMS Quer'!H5806</f>
        <v>0</v>
      </c>
      <c r="I5806">
        <f>'Previous Trades Import_OMS Quer'!I5806</f>
        <v>0</v>
      </c>
      <c r="J5806">
        <f>'Previous Trades Import_OMS Quer'!J5806</f>
        <v>0</v>
      </c>
      <c r="K5806">
        <f>'Previous Trades Import_OMS Quer'!K5806</f>
        <v>0</v>
      </c>
      <c r="L5806">
        <f>'Previous Trades Import_OMS Quer'!L5806</f>
        <v>0</v>
      </c>
      <c r="M5806">
        <f>'Previous Trades Import_OMS Quer'!M5806</f>
        <v>0</v>
      </c>
      <c r="N5806">
        <f>'Previous Trades Import_OMS Quer'!N5806</f>
        <v>0</v>
      </c>
      <c r="O5806" t="str">
        <f>CLEAN('Previous Trades Import_OMS Quer'!O5806)</f>
        <v/>
      </c>
      <c r="Q5806" s="25">
        <f t="shared" si="180"/>
        <v>0</v>
      </c>
      <c r="R5806" s="25" t="e">
        <f>VLOOKUP(O5806,'Currency Balance'!$O$3:$Q$32,3,0)</f>
        <v>#N/A</v>
      </c>
      <c r="S5806" t="e">
        <f t="shared" si="181"/>
        <v>#N/A</v>
      </c>
    </row>
    <row r="5807" spans="1:19">
      <c r="A5807">
        <f>'Previous Trades Import_OMS Quer'!A5807</f>
        <v>0</v>
      </c>
      <c r="B5807">
        <f>'Previous Trades Import_OMS Quer'!B5807</f>
        <v>0</v>
      </c>
      <c r="C5807" s="22">
        <f>'Previous Trades Import_OMS Quer'!C5807</f>
        <v>0</v>
      </c>
      <c r="D5807">
        <f>'Previous Trades Import_OMS Quer'!D5807</f>
        <v>0</v>
      </c>
      <c r="E5807" s="22">
        <f>'Previous Trades Import_OMS Quer'!E5807</f>
        <v>0</v>
      </c>
      <c r="F5807">
        <f>'Previous Trades Import_OMS Quer'!F5807</f>
        <v>0</v>
      </c>
      <c r="G5807">
        <f>'Previous Trades Import_OMS Quer'!G5807</f>
        <v>0</v>
      </c>
      <c r="H5807">
        <f>'Previous Trades Import_OMS Quer'!H5807</f>
        <v>0</v>
      </c>
      <c r="I5807">
        <f>'Previous Trades Import_OMS Quer'!I5807</f>
        <v>0</v>
      </c>
      <c r="J5807">
        <f>'Previous Trades Import_OMS Quer'!J5807</f>
        <v>0</v>
      </c>
      <c r="K5807">
        <f>'Previous Trades Import_OMS Quer'!K5807</f>
        <v>0</v>
      </c>
      <c r="L5807">
        <f>'Previous Trades Import_OMS Quer'!L5807</f>
        <v>0</v>
      </c>
      <c r="M5807">
        <f>'Previous Trades Import_OMS Quer'!M5807</f>
        <v>0</v>
      </c>
      <c r="N5807">
        <f>'Previous Trades Import_OMS Quer'!N5807</f>
        <v>0</v>
      </c>
      <c r="O5807" t="str">
        <f>CLEAN('Previous Trades Import_OMS Quer'!O5807)</f>
        <v/>
      </c>
      <c r="Q5807" s="25">
        <f t="shared" si="180"/>
        <v>0</v>
      </c>
      <c r="R5807" s="25" t="e">
        <f>VLOOKUP(O5807,'Currency Balance'!$O$3:$Q$32,3,0)</f>
        <v>#N/A</v>
      </c>
      <c r="S5807" t="e">
        <f t="shared" si="181"/>
        <v>#N/A</v>
      </c>
    </row>
    <row r="5808" spans="1:19">
      <c r="A5808">
        <f>'Previous Trades Import_OMS Quer'!A5808</f>
        <v>0</v>
      </c>
      <c r="B5808">
        <f>'Previous Trades Import_OMS Quer'!B5808</f>
        <v>0</v>
      </c>
      <c r="C5808" s="22">
        <f>'Previous Trades Import_OMS Quer'!C5808</f>
        <v>0</v>
      </c>
      <c r="D5808">
        <f>'Previous Trades Import_OMS Quer'!D5808</f>
        <v>0</v>
      </c>
      <c r="E5808" s="22">
        <f>'Previous Trades Import_OMS Quer'!E5808</f>
        <v>0</v>
      </c>
      <c r="F5808">
        <f>'Previous Trades Import_OMS Quer'!F5808</f>
        <v>0</v>
      </c>
      <c r="G5808">
        <f>'Previous Trades Import_OMS Quer'!G5808</f>
        <v>0</v>
      </c>
      <c r="H5808">
        <f>'Previous Trades Import_OMS Quer'!H5808</f>
        <v>0</v>
      </c>
      <c r="I5808">
        <f>'Previous Trades Import_OMS Quer'!I5808</f>
        <v>0</v>
      </c>
      <c r="J5808">
        <f>'Previous Trades Import_OMS Quer'!J5808</f>
        <v>0</v>
      </c>
      <c r="K5808">
        <f>'Previous Trades Import_OMS Quer'!K5808</f>
        <v>0</v>
      </c>
      <c r="L5808">
        <f>'Previous Trades Import_OMS Quer'!L5808</f>
        <v>0</v>
      </c>
      <c r="M5808">
        <f>'Previous Trades Import_OMS Quer'!M5808</f>
        <v>0</v>
      </c>
      <c r="N5808">
        <f>'Previous Trades Import_OMS Quer'!N5808</f>
        <v>0</v>
      </c>
      <c r="O5808" t="str">
        <f>CLEAN('Previous Trades Import_OMS Quer'!O5808)</f>
        <v/>
      </c>
      <c r="Q5808" s="25">
        <f t="shared" si="180"/>
        <v>0</v>
      </c>
      <c r="R5808" s="25" t="e">
        <f>VLOOKUP(O5808,'Currency Balance'!$O$3:$Q$32,3,0)</f>
        <v>#N/A</v>
      </c>
      <c r="S5808" t="e">
        <f t="shared" si="181"/>
        <v>#N/A</v>
      </c>
    </row>
    <row r="5809" spans="1:19">
      <c r="A5809">
        <f>'Previous Trades Import_OMS Quer'!A5809</f>
        <v>0</v>
      </c>
      <c r="B5809">
        <f>'Previous Trades Import_OMS Quer'!B5809</f>
        <v>0</v>
      </c>
      <c r="C5809" s="22">
        <f>'Previous Trades Import_OMS Quer'!C5809</f>
        <v>0</v>
      </c>
      <c r="D5809">
        <f>'Previous Trades Import_OMS Quer'!D5809</f>
        <v>0</v>
      </c>
      <c r="E5809" s="22">
        <f>'Previous Trades Import_OMS Quer'!E5809</f>
        <v>0</v>
      </c>
      <c r="F5809">
        <f>'Previous Trades Import_OMS Quer'!F5809</f>
        <v>0</v>
      </c>
      <c r="G5809">
        <f>'Previous Trades Import_OMS Quer'!G5809</f>
        <v>0</v>
      </c>
      <c r="H5809">
        <f>'Previous Trades Import_OMS Quer'!H5809</f>
        <v>0</v>
      </c>
      <c r="I5809">
        <f>'Previous Trades Import_OMS Quer'!I5809</f>
        <v>0</v>
      </c>
      <c r="J5809">
        <f>'Previous Trades Import_OMS Quer'!J5809</f>
        <v>0</v>
      </c>
      <c r="K5809">
        <f>'Previous Trades Import_OMS Quer'!K5809</f>
        <v>0</v>
      </c>
      <c r="L5809">
        <f>'Previous Trades Import_OMS Quer'!L5809</f>
        <v>0</v>
      </c>
      <c r="M5809">
        <f>'Previous Trades Import_OMS Quer'!M5809</f>
        <v>0</v>
      </c>
      <c r="N5809">
        <f>'Previous Trades Import_OMS Quer'!N5809</f>
        <v>0</v>
      </c>
      <c r="O5809" t="str">
        <f>CLEAN('Previous Trades Import_OMS Quer'!O5809)</f>
        <v/>
      </c>
      <c r="Q5809" s="25">
        <f t="shared" si="180"/>
        <v>0</v>
      </c>
      <c r="R5809" s="25" t="e">
        <f>VLOOKUP(O5809,'Currency Balance'!$O$3:$Q$32,3,0)</f>
        <v>#N/A</v>
      </c>
      <c r="S5809" t="e">
        <f t="shared" si="181"/>
        <v>#N/A</v>
      </c>
    </row>
    <row r="5810" spans="1:19">
      <c r="A5810">
        <f>'Previous Trades Import_OMS Quer'!A5810</f>
        <v>0</v>
      </c>
      <c r="B5810">
        <f>'Previous Trades Import_OMS Quer'!B5810</f>
        <v>0</v>
      </c>
      <c r="C5810" s="22">
        <f>'Previous Trades Import_OMS Quer'!C5810</f>
        <v>0</v>
      </c>
      <c r="D5810">
        <f>'Previous Trades Import_OMS Quer'!D5810</f>
        <v>0</v>
      </c>
      <c r="E5810" s="22">
        <f>'Previous Trades Import_OMS Quer'!E5810</f>
        <v>0</v>
      </c>
      <c r="F5810">
        <f>'Previous Trades Import_OMS Quer'!F5810</f>
        <v>0</v>
      </c>
      <c r="G5810">
        <f>'Previous Trades Import_OMS Quer'!G5810</f>
        <v>0</v>
      </c>
      <c r="H5810">
        <f>'Previous Trades Import_OMS Quer'!H5810</f>
        <v>0</v>
      </c>
      <c r="I5810">
        <f>'Previous Trades Import_OMS Quer'!I5810</f>
        <v>0</v>
      </c>
      <c r="J5810">
        <f>'Previous Trades Import_OMS Quer'!J5810</f>
        <v>0</v>
      </c>
      <c r="K5810">
        <f>'Previous Trades Import_OMS Quer'!K5810</f>
        <v>0</v>
      </c>
      <c r="L5810">
        <f>'Previous Trades Import_OMS Quer'!L5810</f>
        <v>0</v>
      </c>
      <c r="M5810">
        <f>'Previous Trades Import_OMS Quer'!M5810</f>
        <v>0</v>
      </c>
      <c r="N5810">
        <f>'Previous Trades Import_OMS Quer'!N5810</f>
        <v>0</v>
      </c>
      <c r="O5810" t="str">
        <f>CLEAN('Previous Trades Import_OMS Quer'!O5810)</f>
        <v/>
      </c>
      <c r="Q5810" s="25">
        <f t="shared" si="180"/>
        <v>0</v>
      </c>
      <c r="R5810" s="25" t="e">
        <f>VLOOKUP(O5810,'Currency Balance'!$O$3:$Q$32,3,0)</f>
        <v>#N/A</v>
      </c>
      <c r="S5810" t="e">
        <f t="shared" si="181"/>
        <v>#N/A</v>
      </c>
    </row>
    <row r="5811" spans="1:19">
      <c r="A5811">
        <f>'Previous Trades Import_OMS Quer'!A5811</f>
        <v>0</v>
      </c>
      <c r="B5811">
        <f>'Previous Trades Import_OMS Quer'!B5811</f>
        <v>0</v>
      </c>
      <c r="C5811" s="22">
        <f>'Previous Trades Import_OMS Quer'!C5811</f>
        <v>0</v>
      </c>
      <c r="D5811">
        <f>'Previous Trades Import_OMS Quer'!D5811</f>
        <v>0</v>
      </c>
      <c r="E5811" s="22">
        <f>'Previous Trades Import_OMS Quer'!E5811</f>
        <v>0</v>
      </c>
      <c r="F5811">
        <f>'Previous Trades Import_OMS Quer'!F5811</f>
        <v>0</v>
      </c>
      <c r="G5811">
        <f>'Previous Trades Import_OMS Quer'!G5811</f>
        <v>0</v>
      </c>
      <c r="H5811">
        <f>'Previous Trades Import_OMS Quer'!H5811</f>
        <v>0</v>
      </c>
      <c r="I5811">
        <f>'Previous Trades Import_OMS Quer'!I5811</f>
        <v>0</v>
      </c>
      <c r="J5811">
        <f>'Previous Trades Import_OMS Quer'!J5811</f>
        <v>0</v>
      </c>
      <c r="K5811">
        <f>'Previous Trades Import_OMS Quer'!K5811</f>
        <v>0</v>
      </c>
      <c r="L5811">
        <f>'Previous Trades Import_OMS Quer'!L5811</f>
        <v>0</v>
      </c>
      <c r="M5811">
        <f>'Previous Trades Import_OMS Quer'!M5811</f>
        <v>0</v>
      </c>
      <c r="N5811">
        <f>'Previous Trades Import_OMS Quer'!N5811</f>
        <v>0</v>
      </c>
      <c r="O5811" t="str">
        <f>CLEAN('Previous Trades Import_OMS Quer'!O5811)</f>
        <v/>
      </c>
      <c r="Q5811" s="25">
        <f t="shared" si="180"/>
        <v>0</v>
      </c>
      <c r="R5811" s="25" t="e">
        <f>VLOOKUP(O5811,'Currency Balance'!$O$3:$Q$32,3,0)</f>
        <v>#N/A</v>
      </c>
      <c r="S5811" t="e">
        <f t="shared" si="181"/>
        <v>#N/A</v>
      </c>
    </row>
    <row r="5812" spans="1:19">
      <c r="A5812">
        <f>'Previous Trades Import_OMS Quer'!A5812</f>
        <v>0</v>
      </c>
      <c r="B5812">
        <f>'Previous Trades Import_OMS Quer'!B5812</f>
        <v>0</v>
      </c>
      <c r="C5812" s="22">
        <f>'Previous Trades Import_OMS Quer'!C5812</f>
        <v>0</v>
      </c>
      <c r="D5812">
        <f>'Previous Trades Import_OMS Quer'!D5812</f>
        <v>0</v>
      </c>
      <c r="E5812" s="22">
        <f>'Previous Trades Import_OMS Quer'!E5812</f>
        <v>0</v>
      </c>
      <c r="F5812">
        <f>'Previous Trades Import_OMS Quer'!F5812</f>
        <v>0</v>
      </c>
      <c r="G5812">
        <f>'Previous Trades Import_OMS Quer'!G5812</f>
        <v>0</v>
      </c>
      <c r="H5812">
        <f>'Previous Trades Import_OMS Quer'!H5812</f>
        <v>0</v>
      </c>
      <c r="I5812">
        <f>'Previous Trades Import_OMS Quer'!I5812</f>
        <v>0</v>
      </c>
      <c r="J5812">
        <f>'Previous Trades Import_OMS Quer'!J5812</f>
        <v>0</v>
      </c>
      <c r="K5812">
        <f>'Previous Trades Import_OMS Quer'!K5812</f>
        <v>0</v>
      </c>
      <c r="L5812">
        <f>'Previous Trades Import_OMS Quer'!L5812</f>
        <v>0</v>
      </c>
      <c r="M5812">
        <f>'Previous Trades Import_OMS Quer'!M5812</f>
        <v>0</v>
      </c>
      <c r="N5812">
        <f>'Previous Trades Import_OMS Quer'!N5812</f>
        <v>0</v>
      </c>
      <c r="O5812" t="str">
        <f>CLEAN('Previous Trades Import_OMS Quer'!O5812)</f>
        <v/>
      </c>
      <c r="Q5812" s="25">
        <f t="shared" si="180"/>
        <v>0</v>
      </c>
      <c r="R5812" s="25" t="e">
        <f>VLOOKUP(O5812,'Currency Balance'!$O$3:$Q$32,3,0)</f>
        <v>#N/A</v>
      </c>
      <c r="S5812" t="e">
        <f t="shared" si="181"/>
        <v>#N/A</v>
      </c>
    </row>
    <row r="5813" spans="1:19">
      <c r="A5813">
        <f>'Previous Trades Import_OMS Quer'!A5813</f>
        <v>0</v>
      </c>
      <c r="B5813">
        <f>'Previous Trades Import_OMS Quer'!B5813</f>
        <v>0</v>
      </c>
      <c r="C5813" s="22">
        <f>'Previous Trades Import_OMS Quer'!C5813</f>
        <v>0</v>
      </c>
      <c r="D5813">
        <f>'Previous Trades Import_OMS Quer'!D5813</f>
        <v>0</v>
      </c>
      <c r="E5813" s="22">
        <f>'Previous Trades Import_OMS Quer'!E5813</f>
        <v>0</v>
      </c>
      <c r="F5813">
        <f>'Previous Trades Import_OMS Quer'!F5813</f>
        <v>0</v>
      </c>
      <c r="G5813">
        <f>'Previous Trades Import_OMS Quer'!G5813</f>
        <v>0</v>
      </c>
      <c r="H5813">
        <f>'Previous Trades Import_OMS Quer'!H5813</f>
        <v>0</v>
      </c>
      <c r="I5813">
        <f>'Previous Trades Import_OMS Quer'!I5813</f>
        <v>0</v>
      </c>
      <c r="J5813">
        <f>'Previous Trades Import_OMS Quer'!J5813</f>
        <v>0</v>
      </c>
      <c r="K5813">
        <f>'Previous Trades Import_OMS Quer'!K5813</f>
        <v>0</v>
      </c>
      <c r="L5813">
        <f>'Previous Trades Import_OMS Quer'!L5813</f>
        <v>0</v>
      </c>
      <c r="M5813">
        <f>'Previous Trades Import_OMS Quer'!M5813</f>
        <v>0</v>
      </c>
      <c r="N5813">
        <f>'Previous Trades Import_OMS Quer'!N5813</f>
        <v>0</v>
      </c>
      <c r="O5813" t="str">
        <f>CLEAN('Previous Trades Import_OMS Quer'!O5813)</f>
        <v/>
      </c>
      <c r="Q5813" s="25">
        <f t="shared" si="180"/>
        <v>0</v>
      </c>
      <c r="R5813" s="25" t="e">
        <f>VLOOKUP(O5813,'Currency Balance'!$O$3:$Q$32,3,0)</f>
        <v>#N/A</v>
      </c>
      <c r="S5813" t="e">
        <f t="shared" si="181"/>
        <v>#N/A</v>
      </c>
    </row>
    <row r="5814" spans="1:19">
      <c r="A5814">
        <f>'Previous Trades Import_OMS Quer'!A5814</f>
        <v>0</v>
      </c>
      <c r="B5814">
        <f>'Previous Trades Import_OMS Quer'!B5814</f>
        <v>0</v>
      </c>
      <c r="C5814" s="22">
        <f>'Previous Trades Import_OMS Quer'!C5814</f>
        <v>0</v>
      </c>
      <c r="D5814">
        <f>'Previous Trades Import_OMS Quer'!D5814</f>
        <v>0</v>
      </c>
      <c r="E5814" s="22">
        <f>'Previous Trades Import_OMS Quer'!E5814</f>
        <v>0</v>
      </c>
      <c r="F5814">
        <f>'Previous Trades Import_OMS Quer'!F5814</f>
        <v>0</v>
      </c>
      <c r="G5814">
        <f>'Previous Trades Import_OMS Quer'!G5814</f>
        <v>0</v>
      </c>
      <c r="H5814">
        <f>'Previous Trades Import_OMS Quer'!H5814</f>
        <v>0</v>
      </c>
      <c r="I5814">
        <f>'Previous Trades Import_OMS Quer'!I5814</f>
        <v>0</v>
      </c>
      <c r="J5814">
        <f>'Previous Trades Import_OMS Quer'!J5814</f>
        <v>0</v>
      </c>
      <c r="K5814">
        <f>'Previous Trades Import_OMS Quer'!K5814</f>
        <v>0</v>
      </c>
      <c r="L5814">
        <f>'Previous Trades Import_OMS Quer'!L5814</f>
        <v>0</v>
      </c>
      <c r="M5814">
        <f>'Previous Trades Import_OMS Quer'!M5814</f>
        <v>0</v>
      </c>
      <c r="N5814">
        <f>'Previous Trades Import_OMS Quer'!N5814</f>
        <v>0</v>
      </c>
      <c r="O5814" t="str">
        <f>CLEAN('Previous Trades Import_OMS Quer'!O5814)</f>
        <v/>
      </c>
      <c r="Q5814" s="25">
        <f t="shared" si="180"/>
        <v>0</v>
      </c>
      <c r="R5814" s="25" t="e">
        <f>VLOOKUP(O5814,'Currency Balance'!$O$3:$Q$32,3,0)</f>
        <v>#N/A</v>
      </c>
      <c r="S5814" t="e">
        <f t="shared" si="181"/>
        <v>#N/A</v>
      </c>
    </row>
    <row r="5815" spans="1:19">
      <c r="A5815">
        <f>'Previous Trades Import_OMS Quer'!A5815</f>
        <v>0</v>
      </c>
      <c r="B5815">
        <f>'Previous Trades Import_OMS Quer'!B5815</f>
        <v>0</v>
      </c>
      <c r="C5815" s="22">
        <f>'Previous Trades Import_OMS Quer'!C5815</f>
        <v>0</v>
      </c>
      <c r="D5815">
        <f>'Previous Trades Import_OMS Quer'!D5815</f>
        <v>0</v>
      </c>
      <c r="E5815" s="22">
        <f>'Previous Trades Import_OMS Quer'!E5815</f>
        <v>0</v>
      </c>
      <c r="F5815">
        <f>'Previous Trades Import_OMS Quer'!F5815</f>
        <v>0</v>
      </c>
      <c r="G5815">
        <f>'Previous Trades Import_OMS Quer'!G5815</f>
        <v>0</v>
      </c>
      <c r="H5815">
        <f>'Previous Trades Import_OMS Quer'!H5815</f>
        <v>0</v>
      </c>
      <c r="I5815">
        <f>'Previous Trades Import_OMS Quer'!I5815</f>
        <v>0</v>
      </c>
      <c r="J5815">
        <f>'Previous Trades Import_OMS Quer'!J5815</f>
        <v>0</v>
      </c>
      <c r="K5815">
        <f>'Previous Trades Import_OMS Quer'!K5815</f>
        <v>0</v>
      </c>
      <c r="L5815">
        <f>'Previous Trades Import_OMS Quer'!L5815</f>
        <v>0</v>
      </c>
      <c r="M5815">
        <f>'Previous Trades Import_OMS Quer'!M5815</f>
        <v>0</v>
      </c>
      <c r="N5815">
        <f>'Previous Trades Import_OMS Quer'!N5815</f>
        <v>0</v>
      </c>
      <c r="O5815" t="str">
        <f>CLEAN('Previous Trades Import_OMS Quer'!O5815)</f>
        <v/>
      </c>
      <c r="Q5815" s="25">
        <f t="shared" si="180"/>
        <v>0</v>
      </c>
      <c r="R5815" s="25" t="e">
        <f>VLOOKUP(O5815,'Currency Balance'!$O$3:$Q$32,3,0)</f>
        <v>#N/A</v>
      </c>
      <c r="S5815" t="e">
        <f t="shared" si="181"/>
        <v>#N/A</v>
      </c>
    </row>
    <row r="5816" spans="1:19">
      <c r="A5816">
        <f>'Previous Trades Import_OMS Quer'!A5816</f>
        <v>0</v>
      </c>
      <c r="B5816">
        <f>'Previous Trades Import_OMS Quer'!B5816</f>
        <v>0</v>
      </c>
      <c r="C5816" s="22">
        <f>'Previous Trades Import_OMS Quer'!C5816</f>
        <v>0</v>
      </c>
      <c r="D5816">
        <f>'Previous Trades Import_OMS Quer'!D5816</f>
        <v>0</v>
      </c>
      <c r="E5816" s="22">
        <f>'Previous Trades Import_OMS Quer'!E5816</f>
        <v>0</v>
      </c>
      <c r="F5816">
        <f>'Previous Trades Import_OMS Quer'!F5816</f>
        <v>0</v>
      </c>
      <c r="G5816">
        <f>'Previous Trades Import_OMS Quer'!G5816</f>
        <v>0</v>
      </c>
      <c r="H5816">
        <f>'Previous Trades Import_OMS Quer'!H5816</f>
        <v>0</v>
      </c>
      <c r="I5816">
        <f>'Previous Trades Import_OMS Quer'!I5816</f>
        <v>0</v>
      </c>
      <c r="J5816">
        <f>'Previous Trades Import_OMS Quer'!J5816</f>
        <v>0</v>
      </c>
      <c r="K5816">
        <f>'Previous Trades Import_OMS Quer'!K5816</f>
        <v>0</v>
      </c>
      <c r="L5816">
        <f>'Previous Trades Import_OMS Quer'!L5816</f>
        <v>0</v>
      </c>
      <c r="M5816">
        <f>'Previous Trades Import_OMS Quer'!M5816</f>
        <v>0</v>
      </c>
      <c r="N5816">
        <f>'Previous Trades Import_OMS Quer'!N5816</f>
        <v>0</v>
      </c>
      <c r="O5816" t="str">
        <f>CLEAN('Previous Trades Import_OMS Quer'!O5816)</f>
        <v/>
      </c>
      <c r="Q5816" s="25">
        <f t="shared" si="180"/>
        <v>0</v>
      </c>
      <c r="R5816" s="25" t="e">
        <f>VLOOKUP(O5816,'Currency Balance'!$O$3:$Q$32,3,0)</f>
        <v>#N/A</v>
      </c>
      <c r="S5816" t="e">
        <f t="shared" si="181"/>
        <v>#N/A</v>
      </c>
    </row>
    <row r="5817" spans="1:19">
      <c r="A5817">
        <f>'Previous Trades Import_OMS Quer'!A5817</f>
        <v>0</v>
      </c>
      <c r="B5817">
        <f>'Previous Trades Import_OMS Quer'!B5817</f>
        <v>0</v>
      </c>
      <c r="C5817" s="22">
        <f>'Previous Trades Import_OMS Quer'!C5817</f>
        <v>0</v>
      </c>
      <c r="D5817">
        <f>'Previous Trades Import_OMS Quer'!D5817</f>
        <v>0</v>
      </c>
      <c r="E5817" s="22">
        <f>'Previous Trades Import_OMS Quer'!E5817</f>
        <v>0</v>
      </c>
      <c r="F5817">
        <f>'Previous Trades Import_OMS Quer'!F5817</f>
        <v>0</v>
      </c>
      <c r="G5817">
        <f>'Previous Trades Import_OMS Quer'!G5817</f>
        <v>0</v>
      </c>
      <c r="H5817">
        <f>'Previous Trades Import_OMS Quer'!H5817</f>
        <v>0</v>
      </c>
      <c r="I5817">
        <f>'Previous Trades Import_OMS Quer'!I5817</f>
        <v>0</v>
      </c>
      <c r="J5817">
        <f>'Previous Trades Import_OMS Quer'!J5817</f>
        <v>0</v>
      </c>
      <c r="K5817">
        <f>'Previous Trades Import_OMS Quer'!K5817</f>
        <v>0</v>
      </c>
      <c r="L5817">
        <f>'Previous Trades Import_OMS Quer'!L5817</f>
        <v>0</v>
      </c>
      <c r="M5817">
        <f>'Previous Trades Import_OMS Quer'!M5817</f>
        <v>0</v>
      </c>
      <c r="N5817">
        <f>'Previous Trades Import_OMS Quer'!N5817</f>
        <v>0</v>
      </c>
      <c r="O5817" t="str">
        <f>CLEAN('Previous Trades Import_OMS Quer'!O5817)</f>
        <v/>
      </c>
      <c r="Q5817" s="25">
        <f t="shared" si="180"/>
        <v>0</v>
      </c>
      <c r="R5817" s="25" t="e">
        <f>VLOOKUP(O5817,'Currency Balance'!$O$3:$Q$32,3,0)</f>
        <v>#N/A</v>
      </c>
      <c r="S5817" t="e">
        <f t="shared" si="181"/>
        <v>#N/A</v>
      </c>
    </row>
    <row r="5818" spans="1:19">
      <c r="A5818">
        <f>'Previous Trades Import_OMS Quer'!A5818</f>
        <v>0</v>
      </c>
      <c r="B5818">
        <f>'Previous Trades Import_OMS Quer'!B5818</f>
        <v>0</v>
      </c>
      <c r="C5818" s="22">
        <f>'Previous Trades Import_OMS Quer'!C5818</f>
        <v>0</v>
      </c>
      <c r="D5818">
        <f>'Previous Trades Import_OMS Quer'!D5818</f>
        <v>0</v>
      </c>
      <c r="E5818" s="22">
        <f>'Previous Trades Import_OMS Quer'!E5818</f>
        <v>0</v>
      </c>
      <c r="F5818">
        <f>'Previous Trades Import_OMS Quer'!F5818</f>
        <v>0</v>
      </c>
      <c r="G5818">
        <f>'Previous Trades Import_OMS Quer'!G5818</f>
        <v>0</v>
      </c>
      <c r="H5818">
        <f>'Previous Trades Import_OMS Quer'!H5818</f>
        <v>0</v>
      </c>
      <c r="I5818">
        <f>'Previous Trades Import_OMS Quer'!I5818</f>
        <v>0</v>
      </c>
      <c r="J5818">
        <f>'Previous Trades Import_OMS Quer'!J5818</f>
        <v>0</v>
      </c>
      <c r="K5818">
        <f>'Previous Trades Import_OMS Quer'!K5818</f>
        <v>0</v>
      </c>
      <c r="L5818">
        <f>'Previous Trades Import_OMS Quer'!L5818</f>
        <v>0</v>
      </c>
      <c r="M5818">
        <f>'Previous Trades Import_OMS Quer'!M5818</f>
        <v>0</v>
      </c>
      <c r="N5818">
        <f>'Previous Trades Import_OMS Quer'!N5818</f>
        <v>0</v>
      </c>
      <c r="O5818" t="str">
        <f>CLEAN('Previous Trades Import_OMS Quer'!O5818)</f>
        <v/>
      </c>
      <c r="Q5818" s="25">
        <f t="shared" si="180"/>
        <v>0</v>
      </c>
      <c r="R5818" s="25" t="e">
        <f>VLOOKUP(O5818,'Currency Balance'!$O$3:$Q$32,3,0)</f>
        <v>#N/A</v>
      </c>
      <c r="S5818" t="e">
        <f t="shared" si="181"/>
        <v>#N/A</v>
      </c>
    </row>
    <row r="5819" spans="1:19">
      <c r="A5819">
        <f>'Previous Trades Import_OMS Quer'!A5819</f>
        <v>0</v>
      </c>
      <c r="B5819">
        <f>'Previous Trades Import_OMS Quer'!B5819</f>
        <v>0</v>
      </c>
      <c r="C5819" s="22">
        <f>'Previous Trades Import_OMS Quer'!C5819</f>
        <v>0</v>
      </c>
      <c r="D5819">
        <f>'Previous Trades Import_OMS Quer'!D5819</f>
        <v>0</v>
      </c>
      <c r="E5819" s="22">
        <f>'Previous Trades Import_OMS Quer'!E5819</f>
        <v>0</v>
      </c>
      <c r="F5819">
        <f>'Previous Trades Import_OMS Quer'!F5819</f>
        <v>0</v>
      </c>
      <c r="G5819">
        <f>'Previous Trades Import_OMS Quer'!G5819</f>
        <v>0</v>
      </c>
      <c r="H5819">
        <f>'Previous Trades Import_OMS Quer'!H5819</f>
        <v>0</v>
      </c>
      <c r="I5819">
        <f>'Previous Trades Import_OMS Quer'!I5819</f>
        <v>0</v>
      </c>
      <c r="J5819">
        <f>'Previous Trades Import_OMS Quer'!J5819</f>
        <v>0</v>
      </c>
      <c r="K5819">
        <f>'Previous Trades Import_OMS Quer'!K5819</f>
        <v>0</v>
      </c>
      <c r="L5819">
        <f>'Previous Trades Import_OMS Quer'!L5819</f>
        <v>0</v>
      </c>
      <c r="M5819">
        <f>'Previous Trades Import_OMS Quer'!M5819</f>
        <v>0</v>
      </c>
      <c r="N5819">
        <f>'Previous Trades Import_OMS Quer'!N5819</f>
        <v>0</v>
      </c>
      <c r="O5819" t="str">
        <f>CLEAN('Previous Trades Import_OMS Quer'!O5819)</f>
        <v/>
      </c>
      <c r="Q5819" s="25">
        <f t="shared" si="180"/>
        <v>0</v>
      </c>
      <c r="R5819" s="25" t="e">
        <f>VLOOKUP(O5819,'Currency Balance'!$O$3:$Q$32,3,0)</f>
        <v>#N/A</v>
      </c>
      <c r="S5819" t="e">
        <f t="shared" si="181"/>
        <v>#N/A</v>
      </c>
    </row>
    <row r="5820" spans="1:19">
      <c r="A5820">
        <f>'Previous Trades Import_OMS Quer'!A5820</f>
        <v>0</v>
      </c>
      <c r="B5820">
        <f>'Previous Trades Import_OMS Quer'!B5820</f>
        <v>0</v>
      </c>
      <c r="C5820" s="22">
        <f>'Previous Trades Import_OMS Quer'!C5820</f>
        <v>0</v>
      </c>
      <c r="D5820">
        <f>'Previous Trades Import_OMS Quer'!D5820</f>
        <v>0</v>
      </c>
      <c r="E5820" s="22">
        <f>'Previous Trades Import_OMS Quer'!E5820</f>
        <v>0</v>
      </c>
      <c r="F5820">
        <f>'Previous Trades Import_OMS Quer'!F5820</f>
        <v>0</v>
      </c>
      <c r="G5820">
        <f>'Previous Trades Import_OMS Quer'!G5820</f>
        <v>0</v>
      </c>
      <c r="H5820">
        <f>'Previous Trades Import_OMS Quer'!H5820</f>
        <v>0</v>
      </c>
      <c r="I5820">
        <f>'Previous Trades Import_OMS Quer'!I5820</f>
        <v>0</v>
      </c>
      <c r="J5820">
        <f>'Previous Trades Import_OMS Quer'!J5820</f>
        <v>0</v>
      </c>
      <c r="K5820">
        <f>'Previous Trades Import_OMS Quer'!K5820</f>
        <v>0</v>
      </c>
      <c r="L5820">
        <f>'Previous Trades Import_OMS Quer'!L5820</f>
        <v>0</v>
      </c>
      <c r="M5820">
        <f>'Previous Trades Import_OMS Quer'!M5820</f>
        <v>0</v>
      </c>
      <c r="N5820">
        <f>'Previous Trades Import_OMS Quer'!N5820</f>
        <v>0</v>
      </c>
      <c r="O5820" t="str">
        <f>CLEAN('Previous Trades Import_OMS Quer'!O5820)</f>
        <v/>
      </c>
      <c r="Q5820" s="25">
        <f t="shared" si="180"/>
        <v>0</v>
      </c>
      <c r="R5820" s="25" t="e">
        <f>VLOOKUP(O5820,'Currency Balance'!$O$3:$Q$32,3,0)</f>
        <v>#N/A</v>
      </c>
      <c r="S5820" t="e">
        <f t="shared" si="181"/>
        <v>#N/A</v>
      </c>
    </row>
    <row r="5821" spans="1:19">
      <c r="A5821">
        <f>'Previous Trades Import_OMS Quer'!A5821</f>
        <v>0</v>
      </c>
      <c r="B5821">
        <f>'Previous Trades Import_OMS Quer'!B5821</f>
        <v>0</v>
      </c>
      <c r="C5821" s="22">
        <f>'Previous Trades Import_OMS Quer'!C5821</f>
        <v>0</v>
      </c>
      <c r="D5821">
        <f>'Previous Trades Import_OMS Quer'!D5821</f>
        <v>0</v>
      </c>
      <c r="E5821" s="22">
        <f>'Previous Trades Import_OMS Quer'!E5821</f>
        <v>0</v>
      </c>
      <c r="F5821">
        <f>'Previous Trades Import_OMS Quer'!F5821</f>
        <v>0</v>
      </c>
      <c r="G5821">
        <f>'Previous Trades Import_OMS Quer'!G5821</f>
        <v>0</v>
      </c>
      <c r="H5821">
        <f>'Previous Trades Import_OMS Quer'!H5821</f>
        <v>0</v>
      </c>
      <c r="I5821">
        <f>'Previous Trades Import_OMS Quer'!I5821</f>
        <v>0</v>
      </c>
      <c r="J5821">
        <f>'Previous Trades Import_OMS Quer'!J5821</f>
        <v>0</v>
      </c>
      <c r="K5821">
        <f>'Previous Trades Import_OMS Quer'!K5821</f>
        <v>0</v>
      </c>
      <c r="L5821">
        <f>'Previous Trades Import_OMS Quer'!L5821</f>
        <v>0</v>
      </c>
      <c r="M5821">
        <f>'Previous Trades Import_OMS Quer'!M5821</f>
        <v>0</v>
      </c>
      <c r="N5821">
        <f>'Previous Trades Import_OMS Quer'!N5821</f>
        <v>0</v>
      </c>
      <c r="O5821" t="str">
        <f>CLEAN('Previous Trades Import_OMS Quer'!O5821)</f>
        <v/>
      </c>
      <c r="Q5821" s="25">
        <f t="shared" si="180"/>
        <v>0</v>
      </c>
      <c r="R5821" s="25" t="e">
        <f>VLOOKUP(O5821,'Currency Balance'!$O$3:$Q$32,3,0)</f>
        <v>#N/A</v>
      </c>
      <c r="S5821" t="e">
        <f t="shared" si="181"/>
        <v>#N/A</v>
      </c>
    </row>
    <row r="5822" spans="1:19">
      <c r="A5822">
        <f>'Previous Trades Import_OMS Quer'!A5822</f>
        <v>0</v>
      </c>
      <c r="B5822">
        <f>'Previous Trades Import_OMS Quer'!B5822</f>
        <v>0</v>
      </c>
      <c r="C5822" s="22">
        <f>'Previous Trades Import_OMS Quer'!C5822</f>
        <v>0</v>
      </c>
      <c r="D5822">
        <f>'Previous Trades Import_OMS Quer'!D5822</f>
        <v>0</v>
      </c>
      <c r="E5822" s="22">
        <f>'Previous Trades Import_OMS Quer'!E5822</f>
        <v>0</v>
      </c>
      <c r="F5822">
        <f>'Previous Trades Import_OMS Quer'!F5822</f>
        <v>0</v>
      </c>
      <c r="G5822">
        <f>'Previous Trades Import_OMS Quer'!G5822</f>
        <v>0</v>
      </c>
      <c r="H5822">
        <f>'Previous Trades Import_OMS Quer'!H5822</f>
        <v>0</v>
      </c>
      <c r="I5822">
        <f>'Previous Trades Import_OMS Quer'!I5822</f>
        <v>0</v>
      </c>
      <c r="J5822">
        <f>'Previous Trades Import_OMS Quer'!J5822</f>
        <v>0</v>
      </c>
      <c r="K5822">
        <f>'Previous Trades Import_OMS Quer'!K5822</f>
        <v>0</v>
      </c>
      <c r="L5822">
        <f>'Previous Trades Import_OMS Quer'!L5822</f>
        <v>0</v>
      </c>
      <c r="M5822">
        <f>'Previous Trades Import_OMS Quer'!M5822</f>
        <v>0</v>
      </c>
      <c r="N5822">
        <f>'Previous Trades Import_OMS Quer'!N5822</f>
        <v>0</v>
      </c>
      <c r="O5822" t="str">
        <f>CLEAN('Previous Trades Import_OMS Quer'!O5822)</f>
        <v/>
      </c>
      <c r="Q5822" s="25">
        <f t="shared" si="180"/>
        <v>0</v>
      </c>
      <c r="R5822" s="25" t="e">
        <f>VLOOKUP(O5822,'Currency Balance'!$O$3:$Q$32,3,0)</f>
        <v>#N/A</v>
      </c>
      <c r="S5822" t="e">
        <f t="shared" si="181"/>
        <v>#N/A</v>
      </c>
    </row>
    <row r="5823" spans="1:19">
      <c r="A5823">
        <f>'Previous Trades Import_OMS Quer'!A5823</f>
        <v>0</v>
      </c>
      <c r="B5823">
        <f>'Previous Trades Import_OMS Quer'!B5823</f>
        <v>0</v>
      </c>
      <c r="C5823" s="22">
        <f>'Previous Trades Import_OMS Quer'!C5823</f>
        <v>0</v>
      </c>
      <c r="D5823">
        <f>'Previous Trades Import_OMS Quer'!D5823</f>
        <v>0</v>
      </c>
      <c r="E5823" s="22">
        <f>'Previous Trades Import_OMS Quer'!E5823</f>
        <v>0</v>
      </c>
      <c r="F5823">
        <f>'Previous Trades Import_OMS Quer'!F5823</f>
        <v>0</v>
      </c>
      <c r="G5823">
        <f>'Previous Trades Import_OMS Quer'!G5823</f>
        <v>0</v>
      </c>
      <c r="H5823">
        <f>'Previous Trades Import_OMS Quer'!H5823</f>
        <v>0</v>
      </c>
      <c r="I5823">
        <f>'Previous Trades Import_OMS Quer'!I5823</f>
        <v>0</v>
      </c>
      <c r="J5823">
        <f>'Previous Trades Import_OMS Quer'!J5823</f>
        <v>0</v>
      </c>
      <c r="K5823">
        <f>'Previous Trades Import_OMS Quer'!K5823</f>
        <v>0</v>
      </c>
      <c r="L5823">
        <f>'Previous Trades Import_OMS Quer'!L5823</f>
        <v>0</v>
      </c>
      <c r="M5823">
        <f>'Previous Trades Import_OMS Quer'!M5823</f>
        <v>0</v>
      </c>
      <c r="N5823">
        <f>'Previous Trades Import_OMS Quer'!N5823</f>
        <v>0</v>
      </c>
      <c r="O5823" t="str">
        <f>CLEAN('Previous Trades Import_OMS Quer'!O5823)</f>
        <v/>
      </c>
      <c r="Q5823" s="25">
        <f t="shared" si="180"/>
        <v>0</v>
      </c>
      <c r="R5823" s="25" t="e">
        <f>VLOOKUP(O5823,'Currency Balance'!$O$3:$Q$32,3,0)</f>
        <v>#N/A</v>
      </c>
      <c r="S5823" t="e">
        <f t="shared" si="181"/>
        <v>#N/A</v>
      </c>
    </row>
    <row r="5824" spans="1:19">
      <c r="A5824">
        <f>'Previous Trades Import_OMS Quer'!A5824</f>
        <v>0</v>
      </c>
      <c r="B5824">
        <f>'Previous Trades Import_OMS Quer'!B5824</f>
        <v>0</v>
      </c>
      <c r="C5824" s="22">
        <f>'Previous Trades Import_OMS Quer'!C5824</f>
        <v>0</v>
      </c>
      <c r="D5824">
        <f>'Previous Trades Import_OMS Quer'!D5824</f>
        <v>0</v>
      </c>
      <c r="E5824" s="22">
        <f>'Previous Trades Import_OMS Quer'!E5824</f>
        <v>0</v>
      </c>
      <c r="F5824">
        <f>'Previous Trades Import_OMS Quer'!F5824</f>
        <v>0</v>
      </c>
      <c r="G5824">
        <f>'Previous Trades Import_OMS Quer'!G5824</f>
        <v>0</v>
      </c>
      <c r="H5824">
        <f>'Previous Trades Import_OMS Quer'!H5824</f>
        <v>0</v>
      </c>
      <c r="I5824">
        <f>'Previous Trades Import_OMS Quer'!I5824</f>
        <v>0</v>
      </c>
      <c r="J5824">
        <f>'Previous Trades Import_OMS Quer'!J5824</f>
        <v>0</v>
      </c>
      <c r="K5824">
        <f>'Previous Trades Import_OMS Quer'!K5824</f>
        <v>0</v>
      </c>
      <c r="L5824">
        <f>'Previous Trades Import_OMS Quer'!L5824</f>
        <v>0</v>
      </c>
      <c r="M5824">
        <f>'Previous Trades Import_OMS Quer'!M5824</f>
        <v>0</v>
      </c>
      <c r="N5824">
        <f>'Previous Trades Import_OMS Quer'!N5824</f>
        <v>0</v>
      </c>
      <c r="O5824" t="str">
        <f>CLEAN('Previous Trades Import_OMS Quer'!O5824)</f>
        <v/>
      </c>
      <c r="Q5824" s="25">
        <f t="shared" si="180"/>
        <v>0</v>
      </c>
      <c r="R5824" s="25" t="e">
        <f>VLOOKUP(O5824,'Currency Balance'!$O$3:$Q$32,3,0)</f>
        <v>#N/A</v>
      </c>
      <c r="S5824" t="e">
        <f t="shared" si="181"/>
        <v>#N/A</v>
      </c>
    </row>
    <row r="5825" spans="1:19">
      <c r="A5825">
        <f>'Previous Trades Import_OMS Quer'!A5825</f>
        <v>0</v>
      </c>
      <c r="B5825">
        <f>'Previous Trades Import_OMS Quer'!B5825</f>
        <v>0</v>
      </c>
      <c r="C5825" s="22">
        <f>'Previous Trades Import_OMS Quer'!C5825</f>
        <v>0</v>
      </c>
      <c r="D5825">
        <f>'Previous Trades Import_OMS Quer'!D5825</f>
        <v>0</v>
      </c>
      <c r="E5825" s="22">
        <f>'Previous Trades Import_OMS Quer'!E5825</f>
        <v>0</v>
      </c>
      <c r="F5825">
        <f>'Previous Trades Import_OMS Quer'!F5825</f>
        <v>0</v>
      </c>
      <c r="G5825">
        <f>'Previous Trades Import_OMS Quer'!G5825</f>
        <v>0</v>
      </c>
      <c r="H5825">
        <f>'Previous Trades Import_OMS Quer'!H5825</f>
        <v>0</v>
      </c>
      <c r="I5825">
        <f>'Previous Trades Import_OMS Quer'!I5825</f>
        <v>0</v>
      </c>
      <c r="J5825">
        <f>'Previous Trades Import_OMS Quer'!J5825</f>
        <v>0</v>
      </c>
      <c r="K5825">
        <f>'Previous Trades Import_OMS Quer'!K5825</f>
        <v>0</v>
      </c>
      <c r="L5825">
        <f>'Previous Trades Import_OMS Quer'!L5825</f>
        <v>0</v>
      </c>
      <c r="M5825">
        <f>'Previous Trades Import_OMS Quer'!M5825</f>
        <v>0</v>
      </c>
      <c r="N5825">
        <f>'Previous Trades Import_OMS Quer'!N5825</f>
        <v>0</v>
      </c>
      <c r="O5825" t="str">
        <f>CLEAN('Previous Trades Import_OMS Quer'!O5825)</f>
        <v/>
      </c>
      <c r="Q5825" s="25">
        <f t="shared" si="180"/>
        <v>0</v>
      </c>
      <c r="R5825" s="25" t="e">
        <f>VLOOKUP(O5825,'Currency Balance'!$O$3:$Q$32,3,0)</f>
        <v>#N/A</v>
      </c>
      <c r="S5825" t="e">
        <f t="shared" si="181"/>
        <v>#N/A</v>
      </c>
    </row>
    <row r="5826" spans="1:19">
      <c r="A5826">
        <f>'Previous Trades Import_OMS Quer'!A5826</f>
        <v>0</v>
      </c>
      <c r="B5826">
        <f>'Previous Trades Import_OMS Quer'!B5826</f>
        <v>0</v>
      </c>
      <c r="C5826" s="22">
        <f>'Previous Trades Import_OMS Quer'!C5826</f>
        <v>0</v>
      </c>
      <c r="D5826">
        <f>'Previous Trades Import_OMS Quer'!D5826</f>
        <v>0</v>
      </c>
      <c r="E5826" s="22">
        <f>'Previous Trades Import_OMS Quer'!E5826</f>
        <v>0</v>
      </c>
      <c r="F5826">
        <f>'Previous Trades Import_OMS Quer'!F5826</f>
        <v>0</v>
      </c>
      <c r="G5826">
        <f>'Previous Trades Import_OMS Quer'!G5826</f>
        <v>0</v>
      </c>
      <c r="H5826">
        <f>'Previous Trades Import_OMS Quer'!H5826</f>
        <v>0</v>
      </c>
      <c r="I5826">
        <f>'Previous Trades Import_OMS Quer'!I5826</f>
        <v>0</v>
      </c>
      <c r="J5826">
        <f>'Previous Trades Import_OMS Quer'!J5826</f>
        <v>0</v>
      </c>
      <c r="K5826">
        <f>'Previous Trades Import_OMS Quer'!K5826</f>
        <v>0</v>
      </c>
      <c r="L5826">
        <f>'Previous Trades Import_OMS Quer'!L5826</f>
        <v>0</v>
      </c>
      <c r="M5826">
        <f>'Previous Trades Import_OMS Quer'!M5826</f>
        <v>0</v>
      </c>
      <c r="N5826">
        <f>'Previous Trades Import_OMS Quer'!N5826</f>
        <v>0</v>
      </c>
      <c r="O5826" t="str">
        <f>CLEAN('Previous Trades Import_OMS Quer'!O5826)</f>
        <v/>
      </c>
      <c r="Q5826" s="25">
        <f t="shared" ref="Q5826:Q5889" si="182">IF(G5826="sell",M5826,-M5826)</f>
        <v>0</v>
      </c>
      <c r="R5826" s="25" t="e">
        <f>VLOOKUP(O5826,'Currency Balance'!$O$3:$Q$32,3,0)</f>
        <v>#N/A</v>
      </c>
      <c r="S5826" t="e">
        <f t="shared" ref="S5826:S5889" si="183">Q5826/R5826</f>
        <v>#N/A</v>
      </c>
    </row>
    <row r="5827" spans="1:19">
      <c r="A5827">
        <f>'Previous Trades Import_OMS Quer'!A5827</f>
        <v>0</v>
      </c>
      <c r="B5827">
        <f>'Previous Trades Import_OMS Quer'!B5827</f>
        <v>0</v>
      </c>
      <c r="C5827" s="22">
        <f>'Previous Trades Import_OMS Quer'!C5827</f>
        <v>0</v>
      </c>
      <c r="D5827">
        <f>'Previous Trades Import_OMS Quer'!D5827</f>
        <v>0</v>
      </c>
      <c r="E5827" s="22">
        <f>'Previous Trades Import_OMS Quer'!E5827</f>
        <v>0</v>
      </c>
      <c r="F5827">
        <f>'Previous Trades Import_OMS Quer'!F5827</f>
        <v>0</v>
      </c>
      <c r="G5827">
        <f>'Previous Trades Import_OMS Quer'!G5827</f>
        <v>0</v>
      </c>
      <c r="H5827">
        <f>'Previous Trades Import_OMS Quer'!H5827</f>
        <v>0</v>
      </c>
      <c r="I5827">
        <f>'Previous Trades Import_OMS Quer'!I5827</f>
        <v>0</v>
      </c>
      <c r="J5827">
        <f>'Previous Trades Import_OMS Quer'!J5827</f>
        <v>0</v>
      </c>
      <c r="K5827">
        <f>'Previous Trades Import_OMS Quer'!K5827</f>
        <v>0</v>
      </c>
      <c r="L5827">
        <f>'Previous Trades Import_OMS Quer'!L5827</f>
        <v>0</v>
      </c>
      <c r="M5827">
        <f>'Previous Trades Import_OMS Quer'!M5827</f>
        <v>0</v>
      </c>
      <c r="N5827">
        <f>'Previous Trades Import_OMS Quer'!N5827</f>
        <v>0</v>
      </c>
      <c r="O5827" t="str">
        <f>CLEAN('Previous Trades Import_OMS Quer'!O5827)</f>
        <v/>
      </c>
      <c r="Q5827" s="25">
        <f t="shared" si="182"/>
        <v>0</v>
      </c>
      <c r="R5827" s="25" t="e">
        <f>VLOOKUP(O5827,'Currency Balance'!$O$3:$Q$32,3,0)</f>
        <v>#N/A</v>
      </c>
      <c r="S5827" t="e">
        <f t="shared" si="183"/>
        <v>#N/A</v>
      </c>
    </row>
    <row r="5828" spans="1:19">
      <c r="A5828">
        <f>'Previous Trades Import_OMS Quer'!A5828</f>
        <v>0</v>
      </c>
      <c r="B5828">
        <f>'Previous Trades Import_OMS Quer'!B5828</f>
        <v>0</v>
      </c>
      <c r="C5828" s="22">
        <f>'Previous Trades Import_OMS Quer'!C5828</f>
        <v>0</v>
      </c>
      <c r="D5828">
        <f>'Previous Trades Import_OMS Quer'!D5828</f>
        <v>0</v>
      </c>
      <c r="E5828" s="22">
        <f>'Previous Trades Import_OMS Quer'!E5828</f>
        <v>0</v>
      </c>
      <c r="F5828">
        <f>'Previous Trades Import_OMS Quer'!F5828</f>
        <v>0</v>
      </c>
      <c r="G5828">
        <f>'Previous Trades Import_OMS Quer'!G5828</f>
        <v>0</v>
      </c>
      <c r="H5828">
        <f>'Previous Trades Import_OMS Quer'!H5828</f>
        <v>0</v>
      </c>
      <c r="I5828">
        <f>'Previous Trades Import_OMS Quer'!I5828</f>
        <v>0</v>
      </c>
      <c r="J5828">
        <f>'Previous Trades Import_OMS Quer'!J5828</f>
        <v>0</v>
      </c>
      <c r="K5828">
        <f>'Previous Trades Import_OMS Quer'!K5828</f>
        <v>0</v>
      </c>
      <c r="L5828">
        <f>'Previous Trades Import_OMS Quer'!L5828</f>
        <v>0</v>
      </c>
      <c r="M5828">
        <f>'Previous Trades Import_OMS Quer'!M5828</f>
        <v>0</v>
      </c>
      <c r="N5828">
        <f>'Previous Trades Import_OMS Quer'!N5828</f>
        <v>0</v>
      </c>
      <c r="O5828" t="str">
        <f>CLEAN('Previous Trades Import_OMS Quer'!O5828)</f>
        <v/>
      </c>
      <c r="Q5828" s="25">
        <f t="shared" si="182"/>
        <v>0</v>
      </c>
      <c r="R5828" s="25" t="e">
        <f>VLOOKUP(O5828,'Currency Balance'!$O$3:$Q$32,3,0)</f>
        <v>#N/A</v>
      </c>
      <c r="S5828" t="e">
        <f t="shared" si="183"/>
        <v>#N/A</v>
      </c>
    </row>
    <row r="5829" spans="1:19">
      <c r="A5829">
        <f>'Previous Trades Import_OMS Quer'!A5829</f>
        <v>0</v>
      </c>
      <c r="B5829">
        <f>'Previous Trades Import_OMS Quer'!B5829</f>
        <v>0</v>
      </c>
      <c r="C5829" s="22">
        <f>'Previous Trades Import_OMS Quer'!C5829</f>
        <v>0</v>
      </c>
      <c r="D5829">
        <f>'Previous Trades Import_OMS Quer'!D5829</f>
        <v>0</v>
      </c>
      <c r="E5829" s="22">
        <f>'Previous Trades Import_OMS Quer'!E5829</f>
        <v>0</v>
      </c>
      <c r="F5829">
        <f>'Previous Trades Import_OMS Quer'!F5829</f>
        <v>0</v>
      </c>
      <c r="G5829">
        <f>'Previous Trades Import_OMS Quer'!G5829</f>
        <v>0</v>
      </c>
      <c r="H5829">
        <f>'Previous Trades Import_OMS Quer'!H5829</f>
        <v>0</v>
      </c>
      <c r="I5829">
        <f>'Previous Trades Import_OMS Quer'!I5829</f>
        <v>0</v>
      </c>
      <c r="J5829">
        <f>'Previous Trades Import_OMS Quer'!J5829</f>
        <v>0</v>
      </c>
      <c r="K5829">
        <f>'Previous Trades Import_OMS Quer'!K5829</f>
        <v>0</v>
      </c>
      <c r="L5829">
        <f>'Previous Trades Import_OMS Quer'!L5829</f>
        <v>0</v>
      </c>
      <c r="M5829">
        <f>'Previous Trades Import_OMS Quer'!M5829</f>
        <v>0</v>
      </c>
      <c r="N5829">
        <f>'Previous Trades Import_OMS Quer'!N5829</f>
        <v>0</v>
      </c>
      <c r="O5829" t="str">
        <f>CLEAN('Previous Trades Import_OMS Quer'!O5829)</f>
        <v/>
      </c>
      <c r="Q5829" s="25">
        <f t="shared" si="182"/>
        <v>0</v>
      </c>
      <c r="R5829" s="25" t="e">
        <f>VLOOKUP(O5829,'Currency Balance'!$O$3:$Q$32,3,0)</f>
        <v>#N/A</v>
      </c>
      <c r="S5829" t="e">
        <f t="shared" si="183"/>
        <v>#N/A</v>
      </c>
    </row>
    <row r="5830" spans="1:19">
      <c r="A5830">
        <f>'Previous Trades Import_OMS Quer'!A5830</f>
        <v>0</v>
      </c>
      <c r="B5830">
        <f>'Previous Trades Import_OMS Quer'!B5830</f>
        <v>0</v>
      </c>
      <c r="C5830" s="22">
        <f>'Previous Trades Import_OMS Quer'!C5830</f>
        <v>0</v>
      </c>
      <c r="D5830">
        <f>'Previous Trades Import_OMS Quer'!D5830</f>
        <v>0</v>
      </c>
      <c r="E5830" s="22">
        <f>'Previous Trades Import_OMS Quer'!E5830</f>
        <v>0</v>
      </c>
      <c r="F5830">
        <f>'Previous Trades Import_OMS Quer'!F5830</f>
        <v>0</v>
      </c>
      <c r="G5830">
        <f>'Previous Trades Import_OMS Quer'!G5830</f>
        <v>0</v>
      </c>
      <c r="H5830">
        <f>'Previous Trades Import_OMS Quer'!H5830</f>
        <v>0</v>
      </c>
      <c r="I5830">
        <f>'Previous Trades Import_OMS Quer'!I5830</f>
        <v>0</v>
      </c>
      <c r="J5830">
        <f>'Previous Trades Import_OMS Quer'!J5830</f>
        <v>0</v>
      </c>
      <c r="K5830">
        <f>'Previous Trades Import_OMS Quer'!K5830</f>
        <v>0</v>
      </c>
      <c r="L5830">
        <f>'Previous Trades Import_OMS Quer'!L5830</f>
        <v>0</v>
      </c>
      <c r="M5830">
        <f>'Previous Trades Import_OMS Quer'!M5830</f>
        <v>0</v>
      </c>
      <c r="N5830">
        <f>'Previous Trades Import_OMS Quer'!N5830</f>
        <v>0</v>
      </c>
      <c r="O5830" t="str">
        <f>CLEAN('Previous Trades Import_OMS Quer'!O5830)</f>
        <v/>
      </c>
      <c r="Q5830" s="25">
        <f t="shared" si="182"/>
        <v>0</v>
      </c>
      <c r="R5830" s="25" t="e">
        <f>VLOOKUP(O5830,'Currency Balance'!$O$3:$Q$32,3,0)</f>
        <v>#N/A</v>
      </c>
      <c r="S5830" t="e">
        <f t="shared" si="183"/>
        <v>#N/A</v>
      </c>
    </row>
    <row r="5831" spans="1:19">
      <c r="A5831">
        <f>'Previous Trades Import_OMS Quer'!A5831</f>
        <v>0</v>
      </c>
      <c r="B5831">
        <f>'Previous Trades Import_OMS Quer'!B5831</f>
        <v>0</v>
      </c>
      <c r="C5831" s="22">
        <f>'Previous Trades Import_OMS Quer'!C5831</f>
        <v>0</v>
      </c>
      <c r="D5831">
        <f>'Previous Trades Import_OMS Quer'!D5831</f>
        <v>0</v>
      </c>
      <c r="E5831" s="22">
        <f>'Previous Trades Import_OMS Quer'!E5831</f>
        <v>0</v>
      </c>
      <c r="F5831">
        <f>'Previous Trades Import_OMS Quer'!F5831</f>
        <v>0</v>
      </c>
      <c r="G5831">
        <f>'Previous Trades Import_OMS Quer'!G5831</f>
        <v>0</v>
      </c>
      <c r="H5831">
        <f>'Previous Trades Import_OMS Quer'!H5831</f>
        <v>0</v>
      </c>
      <c r="I5831">
        <f>'Previous Trades Import_OMS Quer'!I5831</f>
        <v>0</v>
      </c>
      <c r="J5831">
        <f>'Previous Trades Import_OMS Quer'!J5831</f>
        <v>0</v>
      </c>
      <c r="K5831">
        <f>'Previous Trades Import_OMS Quer'!K5831</f>
        <v>0</v>
      </c>
      <c r="L5831">
        <f>'Previous Trades Import_OMS Quer'!L5831</f>
        <v>0</v>
      </c>
      <c r="M5831">
        <f>'Previous Trades Import_OMS Quer'!M5831</f>
        <v>0</v>
      </c>
      <c r="N5831">
        <f>'Previous Trades Import_OMS Quer'!N5831</f>
        <v>0</v>
      </c>
      <c r="O5831" t="str">
        <f>CLEAN('Previous Trades Import_OMS Quer'!O5831)</f>
        <v/>
      </c>
      <c r="Q5831" s="25">
        <f t="shared" si="182"/>
        <v>0</v>
      </c>
      <c r="R5831" s="25" t="e">
        <f>VLOOKUP(O5831,'Currency Balance'!$O$3:$Q$32,3,0)</f>
        <v>#N/A</v>
      </c>
      <c r="S5831" t="e">
        <f t="shared" si="183"/>
        <v>#N/A</v>
      </c>
    </row>
    <row r="5832" spans="1:19">
      <c r="A5832">
        <f>'Previous Trades Import_OMS Quer'!A5832</f>
        <v>0</v>
      </c>
      <c r="B5832">
        <f>'Previous Trades Import_OMS Quer'!B5832</f>
        <v>0</v>
      </c>
      <c r="C5832" s="22">
        <f>'Previous Trades Import_OMS Quer'!C5832</f>
        <v>0</v>
      </c>
      <c r="D5832">
        <f>'Previous Trades Import_OMS Quer'!D5832</f>
        <v>0</v>
      </c>
      <c r="E5832" s="22">
        <f>'Previous Trades Import_OMS Quer'!E5832</f>
        <v>0</v>
      </c>
      <c r="F5832">
        <f>'Previous Trades Import_OMS Quer'!F5832</f>
        <v>0</v>
      </c>
      <c r="G5832">
        <f>'Previous Trades Import_OMS Quer'!G5832</f>
        <v>0</v>
      </c>
      <c r="H5832">
        <f>'Previous Trades Import_OMS Quer'!H5832</f>
        <v>0</v>
      </c>
      <c r="I5832">
        <f>'Previous Trades Import_OMS Quer'!I5832</f>
        <v>0</v>
      </c>
      <c r="J5832">
        <f>'Previous Trades Import_OMS Quer'!J5832</f>
        <v>0</v>
      </c>
      <c r="K5832">
        <f>'Previous Trades Import_OMS Quer'!K5832</f>
        <v>0</v>
      </c>
      <c r="L5832">
        <f>'Previous Trades Import_OMS Quer'!L5832</f>
        <v>0</v>
      </c>
      <c r="M5832">
        <f>'Previous Trades Import_OMS Quer'!M5832</f>
        <v>0</v>
      </c>
      <c r="N5832">
        <f>'Previous Trades Import_OMS Quer'!N5832</f>
        <v>0</v>
      </c>
      <c r="O5832" t="str">
        <f>CLEAN('Previous Trades Import_OMS Quer'!O5832)</f>
        <v/>
      </c>
      <c r="Q5832" s="25">
        <f t="shared" si="182"/>
        <v>0</v>
      </c>
      <c r="R5832" s="25" t="e">
        <f>VLOOKUP(O5832,'Currency Balance'!$O$3:$Q$32,3,0)</f>
        <v>#N/A</v>
      </c>
      <c r="S5832" t="e">
        <f t="shared" si="183"/>
        <v>#N/A</v>
      </c>
    </row>
    <row r="5833" spans="1:19">
      <c r="A5833">
        <f>'Previous Trades Import_OMS Quer'!A5833</f>
        <v>0</v>
      </c>
      <c r="B5833">
        <f>'Previous Trades Import_OMS Quer'!B5833</f>
        <v>0</v>
      </c>
      <c r="C5833" s="22">
        <f>'Previous Trades Import_OMS Quer'!C5833</f>
        <v>0</v>
      </c>
      <c r="D5833">
        <f>'Previous Trades Import_OMS Quer'!D5833</f>
        <v>0</v>
      </c>
      <c r="E5833" s="22">
        <f>'Previous Trades Import_OMS Quer'!E5833</f>
        <v>0</v>
      </c>
      <c r="F5833">
        <f>'Previous Trades Import_OMS Quer'!F5833</f>
        <v>0</v>
      </c>
      <c r="G5833">
        <f>'Previous Trades Import_OMS Quer'!G5833</f>
        <v>0</v>
      </c>
      <c r="H5833">
        <f>'Previous Trades Import_OMS Quer'!H5833</f>
        <v>0</v>
      </c>
      <c r="I5833">
        <f>'Previous Trades Import_OMS Quer'!I5833</f>
        <v>0</v>
      </c>
      <c r="J5833">
        <f>'Previous Trades Import_OMS Quer'!J5833</f>
        <v>0</v>
      </c>
      <c r="K5833">
        <f>'Previous Trades Import_OMS Quer'!K5833</f>
        <v>0</v>
      </c>
      <c r="L5833">
        <f>'Previous Trades Import_OMS Quer'!L5833</f>
        <v>0</v>
      </c>
      <c r="M5833">
        <f>'Previous Trades Import_OMS Quer'!M5833</f>
        <v>0</v>
      </c>
      <c r="N5833">
        <f>'Previous Trades Import_OMS Quer'!N5833</f>
        <v>0</v>
      </c>
      <c r="O5833" t="str">
        <f>CLEAN('Previous Trades Import_OMS Quer'!O5833)</f>
        <v/>
      </c>
      <c r="Q5833" s="25">
        <f t="shared" si="182"/>
        <v>0</v>
      </c>
      <c r="R5833" s="25" t="e">
        <f>VLOOKUP(O5833,'Currency Balance'!$O$3:$Q$32,3,0)</f>
        <v>#N/A</v>
      </c>
      <c r="S5833" t="e">
        <f t="shared" si="183"/>
        <v>#N/A</v>
      </c>
    </row>
    <row r="5834" spans="1:19">
      <c r="A5834">
        <f>'Previous Trades Import_OMS Quer'!A5834</f>
        <v>0</v>
      </c>
      <c r="B5834">
        <f>'Previous Trades Import_OMS Quer'!B5834</f>
        <v>0</v>
      </c>
      <c r="C5834" s="22">
        <f>'Previous Trades Import_OMS Quer'!C5834</f>
        <v>0</v>
      </c>
      <c r="D5834">
        <f>'Previous Trades Import_OMS Quer'!D5834</f>
        <v>0</v>
      </c>
      <c r="E5834" s="22">
        <f>'Previous Trades Import_OMS Quer'!E5834</f>
        <v>0</v>
      </c>
      <c r="F5834">
        <f>'Previous Trades Import_OMS Quer'!F5834</f>
        <v>0</v>
      </c>
      <c r="G5834">
        <f>'Previous Trades Import_OMS Quer'!G5834</f>
        <v>0</v>
      </c>
      <c r="H5834">
        <f>'Previous Trades Import_OMS Quer'!H5834</f>
        <v>0</v>
      </c>
      <c r="I5834">
        <f>'Previous Trades Import_OMS Quer'!I5834</f>
        <v>0</v>
      </c>
      <c r="J5834">
        <f>'Previous Trades Import_OMS Quer'!J5834</f>
        <v>0</v>
      </c>
      <c r="K5834">
        <f>'Previous Trades Import_OMS Quer'!K5834</f>
        <v>0</v>
      </c>
      <c r="L5834">
        <f>'Previous Trades Import_OMS Quer'!L5834</f>
        <v>0</v>
      </c>
      <c r="M5834">
        <f>'Previous Trades Import_OMS Quer'!M5834</f>
        <v>0</v>
      </c>
      <c r="N5834">
        <f>'Previous Trades Import_OMS Quer'!N5834</f>
        <v>0</v>
      </c>
      <c r="O5834" t="str">
        <f>CLEAN('Previous Trades Import_OMS Quer'!O5834)</f>
        <v/>
      </c>
      <c r="Q5834" s="25">
        <f t="shared" si="182"/>
        <v>0</v>
      </c>
      <c r="R5834" s="25" t="e">
        <f>VLOOKUP(O5834,'Currency Balance'!$O$3:$Q$32,3,0)</f>
        <v>#N/A</v>
      </c>
      <c r="S5834" t="e">
        <f t="shared" si="183"/>
        <v>#N/A</v>
      </c>
    </row>
    <row r="5835" spans="1:19">
      <c r="A5835">
        <f>'Previous Trades Import_OMS Quer'!A5835</f>
        <v>0</v>
      </c>
      <c r="B5835">
        <f>'Previous Trades Import_OMS Quer'!B5835</f>
        <v>0</v>
      </c>
      <c r="C5835" s="22">
        <f>'Previous Trades Import_OMS Quer'!C5835</f>
        <v>0</v>
      </c>
      <c r="D5835">
        <f>'Previous Trades Import_OMS Quer'!D5835</f>
        <v>0</v>
      </c>
      <c r="E5835" s="22">
        <f>'Previous Trades Import_OMS Quer'!E5835</f>
        <v>0</v>
      </c>
      <c r="F5835">
        <f>'Previous Trades Import_OMS Quer'!F5835</f>
        <v>0</v>
      </c>
      <c r="G5835">
        <f>'Previous Trades Import_OMS Quer'!G5835</f>
        <v>0</v>
      </c>
      <c r="H5835">
        <f>'Previous Trades Import_OMS Quer'!H5835</f>
        <v>0</v>
      </c>
      <c r="I5835">
        <f>'Previous Trades Import_OMS Quer'!I5835</f>
        <v>0</v>
      </c>
      <c r="J5835">
        <f>'Previous Trades Import_OMS Quer'!J5835</f>
        <v>0</v>
      </c>
      <c r="K5835">
        <f>'Previous Trades Import_OMS Quer'!K5835</f>
        <v>0</v>
      </c>
      <c r="L5835">
        <f>'Previous Trades Import_OMS Quer'!L5835</f>
        <v>0</v>
      </c>
      <c r="M5835">
        <f>'Previous Trades Import_OMS Quer'!M5835</f>
        <v>0</v>
      </c>
      <c r="N5835">
        <f>'Previous Trades Import_OMS Quer'!N5835</f>
        <v>0</v>
      </c>
      <c r="O5835" t="str">
        <f>CLEAN('Previous Trades Import_OMS Quer'!O5835)</f>
        <v/>
      </c>
      <c r="Q5835" s="25">
        <f t="shared" si="182"/>
        <v>0</v>
      </c>
      <c r="R5835" s="25" t="e">
        <f>VLOOKUP(O5835,'Currency Balance'!$O$3:$Q$32,3,0)</f>
        <v>#N/A</v>
      </c>
      <c r="S5835" t="e">
        <f t="shared" si="183"/>
        <v>#N/A</v>
      </c>
    </row>
    <row r="5836" spans="1:19">
      <c r="A5836">
        <f>'Previous Trades Import_OMS Quer'!A5836</f>
        <v>0</v>
      </c>
      <c r="B5836">
        <f>'Previous Trades Import_OMS Quer'!B5836</f>
        <v>0</v>
      </c>
      <c r="C5836" s="22">
        <f>'Previous Trades Import_OMS Quer'!C5836</f>
        <v>0</v>
      </c>
      <c r="D5836">
        <f>'Previous Trades Import_OMS Quer'!D5836</f>
        <v>0</v>
      </c>
      <c r="E5836" s="22">
        <f>'Previous Trades Import_OMS Quer'!E5836</f>
        <v>0</v>
      </c>
      <c r="F5836">
        <f>'Previous Trades Import_OMS Quer'!F5836</f>
        <v>0</v>
      </c>
      <c r="G5836">
        <f>'Previous Trades Import_OMS Quer'!G5836</f>
        <v>0</v>
      </c>
      <c r="H5836">
        <f>'Previous Trades Import_OMS Quer'!H5836</f>
        <v>0</v>
      </c>
      <c r="I5836">
        <f>'Previous Trades Import_OMS Quer'!I5836</f>
        <v>0</v>
      </c>
      <c r="J5836">
        <f>'Previous Trades Import_OMS Quer'!J5836</f>
        <v>0</v>
      </c>
      <c r="K5836">
        <f>'Previous Trades Import_OMS Quer'!K5836</f>
        <v>0</v>
      </c>
      <c r="L5836">
        <f>'Previous Trades Import_OMS Quer'!L5836</f>
        <v>0</v>
      </c>
      <c r="M5836">
        <f>'Previous Trades Import_OMS Quer'!M5836</f>
        <v>0</v>
      </c>
      <c r="N5836">
        <f>'Previous Trades Import_OMS Quer'!N5836</f>
        <v>0</v>
      </c>
      <c r="O5836" t="str">
        <f>CLEAN('Previous Trades Import_OMS Quer'!O5836)</f>
        <v/>
      </c>
      <c r="Q5836" s="25">
        <f t="shared" si="182"/>
        <v>0</v>
      </c>
      <c r="R5836" s="25" t="e">
        <f>VLOOKUP(O5836,'Currency Balance'!$O$3:$Q$32,3,0)</f>
        <v>#N/A</v>
      </c>
      <c r="S5836" t="e">
        <f t="shared" si="183"/>
        <v>#N/A</v>
      </c>
    </row>
    <row r="5837" spans="1:19">
      <c r="A5837">
        <f>'Previous Trades Import_OMS Quer'!A5837</f>
        <v>0</v>
      </c>
      <c r="B5837">
        <f>'Previous Trades Import_OMS Quer'!B5837</f>
        <v>0</v>
      </c>
      <c r="C5837" s="22">
        <f>'Previous Trades Import_OMS Quer'!C5837</f>
        <v>0</v>
      </c>
      <c r="D5837">
        <f>'Previous Trades Import_OMS Quer'!D5837</f>
        <v>0</v>
      </c>
      <c r="E5837" s="22">
        <f>'Previous Trades Import_OMS Quer'!E5837</f>
        <v>0</v>
      </c>
      <c r="F5837">
        <f>'Previous Trades Import_OMS Quer'!F5837</f>
        <v>0</v>
      </c>
      <c r="G5837">
        <f>'Previous Trades Import_OMS Quer'!G5837</f>
        <v>0</v>
      </c>
      <c r="H5837">
        <f>'Previous Trades Import_OMS Quer'!H5837</f>
        <v>0</v>
      </c>
      <c r="I5837">
        <f>'Previous Trades Import_OMS Quer'!I5837</f>
        <v>0</v>
      </c>
      <c r="J5837">
        <f>'Previous Trades Import_OMS Quer'!J5837</f>
        <v>0</v>
      </c>
      <c r="K5837">
        <f>'Previous Trades Import_OMS Quer'!K5837</f>
        <v>0</v>
      </c>
      <c r="L5837">
        <f>'Previous Trades Import_OMS Quer'!L5837</f>
        <v>0</v>
      </c>
      <c r="M5837">
        <f>'Previous Trades Import_OMS Quer'!M5837</f>
        <v>0</v>
      </c>
      <c r="N5837">
        <f>'Previous Trades Import_OMS Quer'!N5837</f>
        <v>0</v>
      </c>
      <c r="O5837" t="str">
        <f>CLEAN('Previous Trades Import_OMS Quer'!O5837)</f>
        <v/>
      </c>
      <c r="Q5837" s="25">
        <f t="shared" si="182"/>
        <v>0</v>
      </c>
      <c r="R5837" s="25" t="e">
        <f>VLOOKUP(O5837,'Currency Balance'!$O$3:$Q$32,3,0)</f>
        <v>#N/A</v>
      </c>
      <c r="S5837" t="e">
        <f t="shared" si="183"/>
        <v>#N/A</v>
      </c>
    </row>
    <row r="5838" spans="1:19">
      <c r="A5838">
        <f>'Previous Trades Import_OMS Quer'!A5838</f>
        <v>0</v>
      </c>
      <c r="B5838">
        <f>'Previous Trades Import_OMS Quer'!B5838</f>
        <v>0</v>
      </c>
      <c r="C5838" s="22">
        <f>'Previous Trades Import_OMS Quer'!C5838</f>
        <v>0</v>
      </c>
      <c r="D5838">
        <f>'Previous Trades Import_OMS Quer'!D5838</f>
        <v>0</v>
      </c>
      <c r="E5838" s="22">
        <f>'Previous Trades Import_OMS Quer'!E5838</f>
        <v>0</v>
      </c>
      <c r="F5838">
        <f>'Previous Trades Import_OMS Quer'!F5838</f>
        <v>0</v>
      </c>
      <c r="G5838">
        <f>'Previous Trades Import_OMS Quer'!G5838</f>
        <v>0</v>
      </c>
      <c r="H5838">
        <f>'Previous Trades Import_OMS Quer'!H5838</f>
        <v>0</v>
      </c>
      <c r="I5838">
        <f>'Previous Trades Import_OMS Quer'!I5838</f>
        <v>0</v>
      </c>
      <c r="J5838">
        <f>'Previous Trades Import_OMS Quer'!J5838</f>
        <v>0</v>
      </c>
      <c r="K5838">
        <f>'Previous Trades Import_OMS Quer'!K5838</f>
        <v>0</v>
      </c>
      <c r="L5838">
        <f>'Previous Trades Import_OMS Quer'!L5838</f>
        <v>0</v>
      </c>
      <c r="M5838">
        <f>'Previous Trades Import_OMS Quer'!M5838</f>
        <v>0</v>
      </c>
      <c r="N5838">
        <f>'Previous Trades Import_OMS Quer'!N5838</f>
        <v>0</v>
      </c>
      <c r="O5838" t="str">
        <f>CLEAN('Previous Trades Import_OMS Quer'!O5838)</f>
        <v/>
      </c>
      <c r="Q5838" s="25">
        <f t="shared" si="182"/>
        <v>0</v>
      </c>
      <c r="R5838" s="25" t="e">
        <f>VLOOKUP(O5838,'Currency Balance'!$O$3:$Q$32,3,0)</f>
        <v>#N/A</v>
      </c>
      <c r="S5838" t="e">
        <f t="shared" si="183"/>
        <v>#N/A</v>
      </c>
    </row>
    <row r="5839" spans="1:19">
      <c r="A5839">
        <f>'Previous Trades Import_OMS Quer'!A5839</f>
        <v>0</v>
      </c>
      <c r="B5839">
        <f>'Previous Trades Import_OMS Quer'!B5839</f>
        <v>0</v>
      </c>
      <c r="C5839" s="22">
        <f>'Previous Trades Import_OMS Quer'!C5839</f>
        <v>0</v>
      </c>
      <c r="D5839">
        <f>'Previous Trades Import_OMS Quer'!D5839</f>
        <v>0</v>
      </c>
      <c r="E5839" s="22">
        <f>'Previous Trades Import_OMS Quer'!E5839</f>
        <v>0</v>
      </c>
      <c r="F5839">
        <f>'Previous Trades Import_OMS Quer'!F5839</f>
        <v>0</v>
      </c>
      <c r="G5839">
        <f>'Previous Trades Import_OMS Quer'!G5839</f>
        <v>0</v>
      </c>
      <c r="H5839">
        <f>'Previous Trades Import_OMS Quer'!H5839</f>
        <v>0</v>
      </c>
      <c r="I5839">
        <f>'Previous Trades Import_OMS Quer'!I5839</f>
        <v>0</v>
      </c>
      <c r="J5839">
        <f>'Previous Trades Import_OMS Quer'!J5839</f>
        <v>0</v>
      </c>
      <c r="K5839">
        <f>'Previous Trades Import_OMS Quer'!K5839</f>
        <v>0</v>
      </c>
      <c r="L5839">
        <f>'Previous Trades Import_OMS Quer'!L5839</f>
        <v>0</v>
      </c>
      <c r="M5839">
        <f>'Previous Trades Import_OMS Quer'!M5839</f>
        <v>0</v>
      </c>
      <c r="N5839">
        <f>'Previous Trades Import_OMS Quer'!N5839</f>
        <v>0</v>
      </c>
      <c r="O5839" t="str">
        <f>CLEAN('Previous Trades Import_OMS Quer'!O5839)</f>
        <v/>
      </c>
      <c r="Q5839" s="25">
        <f t="shared" si="182"/>
        <v>0</v>
      </c>
      <c r="R5839" s="25" t="e">
        <f>VLOOKUP(O5839,'Currency Balance'!$O$3:$Q$32,3,0)</f>
        <v>#N/A</v>
      </c>
      <c r="S5839" t="e">
        <f t="shared" si="183"/>
        <v>#N/A</v>
      </c>
    </row>
    <row r="5840" spans="1:19">
      <c r="A5840">
        <f>'Previous Trades Import_OMS Quer'!A5840</f>
        <v>0</v>
      </c>
      <c r="B5840">
        <f>'Previous Trades Import_OMS Quer'!B5840</f>
        <v>0</v>
      </c>
      <c r="C5840" s="22">
        <f>'Previous Trades Import_OMS Quer'!C5840</f>
        <v>0</v>
      </c>
      <c r="D5840">
        <f>'Previous Trades Import_OMS Quer'!D5840</f>
        <v>0</v>
      </c>
      <c r="E5840" s="22">
        <f>'Previous Trades Import_OMS Quer'!E5840</f>
        <v>0</v>
      </c>
      <c r="F5840">
        <f>'Previous Trades Import_OMS Quer'!F5840</f>
        <v>0</v>
      </c>
      <c r="G5840">
        <f>'Previous Trades Import_OMS Quer'!G5840</f>
        <v>0</v>
      </c>
      <c r="H5840">
        <f>'Previous Trades Import_OMS Quer'!H5840</f>
        <v>0</v>
      </c>
      <c r="I5840">
        <f>'Previous Trades Import_OMS Quer'!I5840</f>
        <v>0</v>
      </c>
      <c r="J5840">
        <f>'Previous Trades Import_OMS Quer'!J5840</f>
        <v>0</v>
      </c>
      <c r="K5840">
        <f>'Previous Trades Import_OMS Quer'!K5840</f>
        <v>0</v>
      </c>
      <c r="L5840">
        <f>'Previous Trades Import_OMS Quer'!L5840</f>
        <v>0</v>
      </c>
      <c r="M5840">
        <f>'Previous Trades Import_OMS Quer'!M5840</f>
        <v>0</v>
      </c>
      <c r="N5840">
        <f>'Previous Trades Import_OMS Quer'!N5840</f>
        <v>0</v>
      </c>
      <c r="O5840" t="str">
        <f>CLEAN('Previous Trades Import_OMS Quer'!O5840)</f>
        <v/>
      </c>
      <c r="Q5840" s="25">
        <f t="shared" si="182"/>
        <v>0</v>
      </c>
      <c r="R5840" s="25" t="e">
        <f>VLOOKUP(O5840,'Currency Balance'!$O$3:$Q$32,3,0)</f>
        <v>#N/A</v>
      </c>
      <c r="S5840" t="e">
        <f t="shared" si="183"/>
        <v>#N/A</v>
      </c>
    </row>
    <row r="5841" spans="1:19">
      <c r="A5841">
        <f>'Previous Trades Import_OMS Quer'!A5841</f>
        <v>0</v>
      </c>
      <c r="B5841">
        <f>'Previous Trades Import_OMS Quer'!B5841</f>
        <v>0</v>
      </c>
      <c r="C5841" s="22">
        <f>'Previous Trades Import_OMS Quer'!C5841</f>
        <v>0</v>
      </c>
      <c r="D5841">
        <f>'Previous Trades Import_OMS Quer'!D5841</f>
        <v>0</v>
      </c>
      <c r="E5841" s="22">
        <f>'Previous Trades Import_OMS Quer'!E5841</f>
        <v>0</v>
      </c>
      <c r="F5841">
        <f>'Previous Trades Import_OMS Quer'!F5841</f>
        <v>0</v>
      </c>
      <c r="G5841">
        <f>'Previous Trades Import_OMS Quer'!G5841</f>
        <v>0</v>
      </c>
      <c r="H5841">
        <f>'Previous Trades Import_OMS Quer'!H5841</f>
        <v>0</v>
      </c>
      <c r="I5841">
        <f>'Previous Trades Import_OMS Quer'!I5841</f>
        <v>0</v>
      </c>
      <c r="J5841">
        <f>'Previous Trades Import_OMS Quer'!J5841</f>
        <v>0</v>
      </c>
      <c r="K5841">
        <f>'Previous Trades Import_OMS Quer'!K5841</f>
        <v>0</v>
      </c>
      <c r="L5841">
        <f>'Previous Trades Import_OMS Quer'!L5841</f>
        <v>0</v>
      </c>
      <c r="M5841">
        <f>'Previous Trades Import_OMS Quer'!M5841</f>
        <v>0</v>
      </c>
      <c r="N5841">
        <f>'Previous Trades Import_OMS Quer'!N5841</f>
        <v>0</v>
      </c>
      <c r="O5841" t="str">
        <f>CLEAN('Previous Trades Import_OMS Quer'!O5841)</f>
        <v/>
      </c>
      <c r="Q5841" s="25">
        <f t="shared" si="182"/>
        <v>0</v>
      </c>
      <c r="R5841" s="25" t="e">
        <f>VLOOKUP(O5841,'Currency Balance'!$O$3:$Q$32,3,0)</f>
        <v>#N/A</v>
      </c>
      <c r="S5841" t="e">
        <f t="shared" si="183"/>
        <v>#N/A</v>
      </c>
    </row>
    <row r="5842" spans="1:19">
      <c r="A5842">
        <f>'Previous Trades Import_OMS Quer'!A5842</f>
        <v>0</v>
      </c>
      <c r="B5842">
        <f>'Previous Trades Import_OMS Quer'!B5842</f>
        <v>0</v>
      </c>
      <c r="C5842" s="22">
        <f>'Previous Trades Import_OMS Quer'!C5842</f>
        <v>0</v>
      </c>
      <c r="D5842">
        <f>'Previous Trades Import_OMS Quer'!D5842</f>
        <v>0</v>
      </c>
      <c r="E5842" s="22">
        <f>'Previous Trades Import_OMS Quer'!E5842</f>
        <v>0</v>
      </c>
      <c r="F5842">
        <f>'Previous Trades Import_OMS Quer'!F5842</f>
        <v>0</v>
      </c>
      <c r="G5842">
        <f>'Previous Trades Import_OMS Quer'!G5842</f>
        <v>0</v>
      </c>
      <c r="H5842">
        <f>'Previous Trades Import_OMS Quer'!H5842</f>
        <v>0</v>
      </c>
      <c r="I5842">
        <f>'Previous Trades Import_OMS Quer'!I5842</f>
        <v>0</v>
      </c>
      <c r="J5842">
        <f>'Previous Trades Import_OMS Quer'!J5842</f>
        <v>0</v>
      </c>
      <c r="K5842">
        <f>'Previous Trades Import_OMS Quer'!K5842</f>
        <v>0</v>
      </c>
      <c r="L5842">
        <f>'Previous Trades Import_OMS Quer'!L5842</f>
        <v>0</v>
      </c>
      <c r="M5842">
        <f>'Previous Trades Import_OMS Quer'!M5842</f>
        <v>0</v>
      </c>
      <c r="N5842">
        <f>'Previous Trades Import_OMS Quer'!N5842</f>
        <v>0</v>
      </c>
      <c r="O5842" t="str">
        <f>CLEAN('Previous Trades Import_OMS Quer'!O5842)</f>
        <v/>
      </c>
      <c r="Q5842" s="25">
        <f t="shared" si="182"/>
        <v>0</v>
      </c>
      <c r="R5842" s="25" t="e">
        <f>VLOOKUP(O5842,'Currency Balance'!$O$3:$Q$32,3,0)</f>
        <v>#N/A</v>
      </c>
      <c r="S5842" t="e">
        <f t="shared" si="183"/>
        <v>#N/A</v>
      </c>
    </row>
    <row r="5843" spans="1:19">
      <c r="A5843">
        <f>'Previous Trades Import_OMS Quer'!A5843</f>
        <v>0</v>
      </c>
      <c r="B5843">
        <f>'Previous Trades Import_OMS Quer'!B5843</f>
        <v>0</v>
      </c>
      <c r="C5843" s="22">
        <f>'Previous Trades Import_OMS Quer'!C5843</f>
        <v>0</v>
      </c>
      <c r="D5843">
        <f>'Previous Trades Import_OMS Quer'!D5843</f>
        <v>0</v>
      </c>
      <c r="E5843" s="22">
        <f>'Previous Trades Import_OMS Quer'!E5843</f>
        <v>0</v>
      </c>
      <c r="F5843">
        <f>'Previous Trades Import_OMS Quer'!F5843</f>
        <v>0</v>
      </c>
      <c r="G5843">
        <f>'Previous Trades Import_OMS Quer'!G5843</f>
        <v>0</v>
      </c>
      <c r="H5843">
        <f>'Previous Trades Import_OMS Quer'!H5843</f>
        <v>0</v>
      </c>
      <c r="I5843">
        <f>'Previous Trades Import_OMS Quer'!I5843</f>
        <v>0</v>
      </c>
      <c r="J5843">
        <f>'Previous Trades Import_OMS Quer'!J5843</f>
        <v>0</v>
      </c>
      <c r="K5843">
        <f>'Previous Trades Import_OMS Quer'!K5843</f>
        <v>0</v>
      </c>
      <c r="L5843">
        <f>'Previous Trades Import_OMS Quer'!L5843</f>
        <v>0</v>
      </c>
      <c r="M5843">
        <f>'Previous Trades Import_OMS Quer'!M5843</f>
        <v>0</v>
      </c>
      <c r="N5843">
        <f>'Previous Trades Import_OMS Quer'!N5843</f>
        <v>0</v>
      </c>
      <c r="O5843" t="str">
        <f>CLEAN('Previous Trades Import_OMS Quer'!O5843)</f>
        <v/>
      </c>
      <c r="Q5843" s="25">
        <f t="shared" si="182"/>
        <v>0</v>
      </c>
      <c r="R5843" s="25" t="e">
        <f>VLOOKUP(O5843,'Currency Balance'!$O$3:$Q$32,3,0)</f>
        <v>#N/A</v>
      </c>
      <c r="S5843" t="e">
        <f t="shared" si="183"/>
        <v>#N/A</v>
      </c>
    </row>
    <row r="5844" spans="1:19">
      <c r="A5844">
        <f>'Previous Trades Import_OMS Quer'!A5844</f>
        <v>0</v>
      </c>
      <c r="B5844">
        <f>'Previous Trades Import_OMS Quer'!B5844</f>
        <v>0</v>
      </c>
      <c r="C5844" s="22">
        <f>'Previous Trades Import_OMS Quer'!C5844</f>
        <v>0</v>
      </c>
      <c r="D5844">
        <f>'Previous Trades Import_OMS Quer'!D5844</f>
        <v>0</v>
      </c>
      <c r="E5844" s="22">
        <f>'Previous Trades Import_OMS Quer'!E5844</f>
        <v>0</v>
      </c>
      <c r="F5844">
        <f>'Previous Trades Import_OMS Quer'!F5844</f>
        <v>0</v>
      </c>
      <c r="G5844">
        <f>'Previous Trades Import_OMS Quer'!G5844</f>
        <v>0</v>
      </c>
      <c r="H5844">
        <f>'Previous Trades Import_OMS Quer'!H5844</f>
        <v>0</v>
      </c>
      <c r="I5844">
        <f>'Previous Trades Import_OMS Quer'!I5844</f>
        <v>0</v>
      </c>
      <c r="J5844">
        <f>'Previous Trades Import_OMS Quer'!J5844</f>
        <v>0</v>
      </c>
      <c r="K5844">
        <f>'Previous Trades Import_OMS Quer'!K5844</f>
        <v>0</v>
      </c>
      <c r="L5844">
        <f>'Previous Trades Import_OMS Quer'!L5844</f>
        <v>0</v>
      </c>
      <c r="M5844">
        <f>'Previous Trades Import_OMS Quer'!M5844</f>
        <v>0</v>
      </c>
      <c r="N5844">
        <f>'Previous Trades Import_OMS Quer'!N5844</f>
        <v>0</v>
      </c>
      <c r="O5844" t="str">
        <f>CLEAN('Previous Trades Import_OMS Quer'!O5844)</f>
        <v/>
      </c>
      <c r="Q5844" s="25">
        <f t="shared" si="182"/>
        <v>0</v>
      </c>
      <c r="R5844" s="25" t="e">
        <f>VLOOKUP(O5844,'Currency Balance'!$O$3:$Q$32,3,0)</f>
        <v>#N/A</v>
      </c>
      <c r="S5844" t="e">
        <f t="shared" si="183"/>
        <v>#N/A</v>
      </c>
    </row>
    <row r="5845" spans="1:19">
      <c r="A5845">
        <f>'Previous Trades Import_OMS Quer'!A5845</f>
        <v>0</v>
      </c>
      <c r="B5845">
        <f>'Previous Trades Import_OMS Quer'!B5845</f>
        <v>0</v>
      </c>
      <c r="C5845" s="22">
        <f>'Previous Trades Import_OMS Quer'!C5845</f>
        <v>0</v>
      </c>
      <c r="D5845">
        <f>'Previous Trades Import_OMS Quer'!D5845</f>
        <v>0</v>
      </c>
      <c r="E5845" s="22">
        <f>'Previous Trades Import_OMS Quer'!E5845</f>
        <v>0</v>
      </c>
      <c r="F5845">
        <f>'Previous Trades Import_OMS Quer'!F5845</f>
        <v>0</v>
      </c>
      <c r="G5845">
        <f>'Previous Trades Import_OMS Quer'!G5845</f>
        <v>0</v>
      </c>
      <c r="H5845">
        <f>'Previous Trades Import_OMS Quer'!H5845</f>
        <v>0</v>
      </c>
      <c r="I5845">
        <f>'Previous Trades Import_OMS Quer'!I5845</f>
        <v>0</v>
      </c>
      <c r="J5845">
        <f>'Previous Trades Import_OMS Quer'!J5845</f>
        <v>0</v>
      </c>
      <c r="K5845">
        <f>'Previous Trades Import_OMS Quer'!K5845</f>
        <v>0</v>
      </c>
      <c r="L5845">
        <f>'Previous Trades Import_OMS Quer'!L5845</f>
        <v>0</v>
      </c>
      <c r="M5845">
        <f>'Previous Trades Import_OMS Quer'!M5845</f>
        <v>0</v>
      </c>
      <c r="N5845">
        <f>'Previous Trades Import_OMS Quer'!N5845</f>
        <v>0</v>
      </c>
      <c r="O5845" t="str">
        <f>CLEAN('Previous Trades Import_OMS Quer'!O5845)</f>
        <v/>
      </c>
      <c r="Q5845" s="25">
        <f t="shared" si="182"/>
        <v>0</v>
      </c>
      <c r="R5845" s="25" t="e">
        <f>VLOOKUP(O5845,'Currency Balance'!$O$3:$Q$32,3,0)</f>
        <v>#N/A</v>
      </c>
      <c r="S5845" t="e">
        <f t="shared" si="183"/>
        <v>#N/A</v>
      </c>
    </row>
    <row r="5846" spans="1:19">
      <c r="A5846">
        <f>'Previous Trades Import_OMS Quer'!A5846</f>
        <v>0</v>
      </c>
      <c r="B5846">
        <f>'Previous Trades Import_OMS Quer'!B5846</f>
        <v>0</v>
      </c>
      <c r="C5846" s="22">
        <f>'Previous Trades Import_OMS Quer'!C5846</f>
        <v>0</v>
      </c>
      <c r="D5846">
        <f>'Previous Trades Import_OMS Quer'!D5846</f>
        <v>0</v>
      </c>
      <c r="E5846" s="22">
        <f>'Previous Trades Import_OMS Quer'!E5846</f>
        <v>0</v>
      </c>
      <c r="F5846">
        <f>'Previous Trades Import_OMS Quer'!F5846</f>
        <v>0</v>
      </c>
      <c r="G5846">
        <f>'Previous Trades Import_OMS Quer'!G5846</f>
        <v>0</v>
      </c>
      <c r="H5846">
        <f>'Previous Trades Import_OMS Quer'!H5846</f>
        <v>0</v>
      </c>
      <c r="I5846">
        <f>'Previous Trades Import_OMS Quer'!I5846</f>
        <v>0</v>
      </c>
      <c r="J5846">
        <f>'Previous Trades Import_OMS Quer'!J5846</f>
        <v>0</v>
      </c>
      <c r="K5846">
        <f>'Previous Trades Import_OMS Quer'!K5846</f>
        <v>0</v>
      </c>
      <c r="L5846">
        <f>'Previous Trades Import_OMS Quer'!L5846</f>
        <v>0</v>
      </c>
      <c r="M5846">
        <f>'Previous Trades Import_OMS Quer'!M5846</f>
        <v>0</v>
      </c>
      <c r="N5846">
        <f>'Previous Trades Import_OMS Quer'!N5846</f>
        <v>0</v>
      </c>
      <c r="O5846" t="str">
        <f>CLEAN('Previous Trades Import_OMS Quer'!O5846)</f>
        <v/>
      </c>
      <c r="Q5846" s="25">
        <f t="shared" si="182"/>
        <v>0</v>
      </c>
      <c r="R5846" s="25" t="e">
        <f>VLOOKUP(O5846,'Currency Balance'!$O$3:$Q$32,3,0)</f>
        <v>#N/A</v>
      </c>
      <c r="S5846" t="e">
        <f t="shared" si="183"/>
        <v>#N/A</v>
      </c>
    </row>
    <row r="5847" spans="1:19">
      <c r="A5847">
        <f>'Previous Trades Import_OMS Quer'!A5847</f>
        <v>0</v>
      </c>
      <c r="B5847">
        <f>'Previous Trades Import_OMS Quer'!B5847</f>
        <v>0</v>
      </c>
      <c r="C5847" s="22">
        <f>'Previous Trades Import_OMS Quer'!C5847</f>
        <v>0</v>
      </c>
      <c r="D5847">
        <f>'Previous Trades Import_OMS Quer'!D5847</f>
        <v>0</v>
      </c>
      <c r="E5847" s="22">
        <f>'Previous Trades Import_OMS Quer'!E5847</f>
        <v>0</v>
      </c>
      <c r="F5847">
        <f>'Previous Trades Import_OMS Quer'!F5847</f>
        <v>0</v>
      </c>
      <c r="G5847">
        <f>'Previous Trades Import_OMS Quer'!G5847</f>
        <v>0</v>
      </c>
      <c r="H5847">
        <f>'Previous Trades Import_OMS Quer'!H5847</f>
        <v>0</v>
      </c>
      <c r="I5847">
        <f>'Previous Trades Import_OMS Quer'!I5847</f>
        <v>0</v>
      </c>
      <c r="J5847">
        <f>'Previous Trades Import_OMS Quer'!J5847</f>
        <v>0</v>
      </c>
      <c r="K5847">
        <f>'Previous Trades Import_OMS Quer'!K5847</f>
        <v>0</v>
      </c>
      <c r="L5847">
        <f>'Previous Trades Import_OMS Quer'!L5847</f>
        <v>0</v>
      </c>
      <c r="M5847">
        <f>'Previous Trades Import_OMS Quer'!M5847</f>
        <v>0</v>
      </c>
      <c r="N5847">
        <f>'Previous Trades Import_OMS Quer'!N5847</f>
        <v>0</v>
      </c>
      <c r="O5847" t="str">
        <f>CLEAN('Previous Trades Import_OMS Quer'!O5847)</f>
        <v/>
      </c>
      <c r="Q5847" s="25">
        <f t="shared" si="182"/>
        <v>0</v>
      </c>
      <c r="R5847" s="25" t="e">
        <f>VLOOKUP(O5847,'Currency Balance'!$O$3:$Q$32,3,0)</f>
        <v>#N/A</v>
      </c>
      <c r="S5847" t="e">
        <f t="shared" si="183"/>
        <v>#N/A</v>
      </c>
    </row>
    <row r="5848" spans="1:19">
      <c r="A5848">
        <f>'Previous Trades Import_OMS Quer'!A5848</f>
        <v>0</v>
      </c>
      <c r="B5848">
        <f>'Previous Trades Import_OMS Quer'!B5848</f>
        <v>0</v>
      </c>
      <c r="C5848" s="22">
        <f>'Previous Trades Import_OMS Quer'!C5848</f>
        <v>0</v>
      </c>
      <c r="D5848">
        <f>'Previous Trades Import_OMS Quer'!D5848</f>
        <v>0</v>
      </c>
      <c r="E5848" s="22">
        <f>'Previous Trades Import_OMS Quer'!E5848</f>
        <v>0</v>
      </c>
      <c r="F5848">
        <f>'Previous Trades Import_OMS Quer'!F5848</f>
        <v>0</v>
      </c>
      <c r="G5848">
        <f>'Previous Trades Import_OMS Quer'!G5848</f>
        <v>0</v>
      </c>
      <c r="H5848">
        <f>'Previous Trades Import_OMS Quer'!H5848</f>
        <v>0</v>
      </c>
      <c r="I5848">
        <f>'Previous Trades Import_OMS Quer'!I5848</f>
        <v>0</v>
      </c>
      <c r="J5848">
        <f>'Previous Trades Import_OMS Quer'!J5848</f>
        <v>0</v>
      </c>
      <c r="K5848">
        <f>'Previous Trades Import_OMS Quer'!K5848</f>
        <v>0</v>
      </c>
      <c r="L5848">
        <f>'Previous Trades Import_OMS Quer'!L5848</f>
        <v>0</v>
      </c>
      <c r="M5848">
        <f>'Previous Trades Import_OMS Quer'!M5848</f>
        <v>0</v>
      </c>
      <c r="N5848">
        <f>'Previous Trades Import_OMS Quer'!N5848</f>
        <v>0</v>
      </c>
      <c r="O5848" t="str">
        <f>CLEAN('Previous Trades Import_OMS Quer'!O5848)</f>
        <v/>
      </c>
      <c r="Q5848" s="25">
        <f t="shared" si="182"/>
        <v>0</v>
      </c>
      <c r="R5848" s="25" t="e">
        <f>VLOOKUP(O5848,'Currency Balance'!$O$3:$Q$32,3,0)</f>
        <v>#N/A</v>
      </c>
      <c r="S5848" t="e">
        <f t="shared" si="183"/>
        <v>#N/A</v>
      </c>
    </row>
    <row r="5849" spans="1:19">
      <c r="A5849">
        <f>'Previous Trades Import_OMS Quer'!A5849</f>
        <v>0</v>
      </c>
      <c r="B5849">
        <f>'Previous Trades Import_OMS Quer'!B5849</f>
        <v>0</v>
      </c>
      <c r="C5849" s="22">
        <f>'Previous Trades Import_OMS Quer'!C5849</f>
        <v>0</v>
      </c>
      <c r="D5849">
        <f>'Previous Trades Import_OMS Quer'!D5849</f>
        <v>0</v>
      </c>
      <c r="E5849" s="22">
        <f>'Previous Trades Import_OMS Quer'!E5849</f>
        <v>0</v>
      </c>
      <c r="F5849">
        <f>'Previous Trades Import_OMS Quer'!F5849</f>
        <v>0</v>
      </c>
      <c r="G5849">
        <f>'Previous Trades Import_OMS Quer'!G5849</f>
        <v>0</v>
      </c>
      <c r="H5849">
        <f>'Previous Trades Import_OMS Quer'!H5849</f>
        <v>0</v>
      </c>
      <c r="I5849">
        <f>'Previous Trades Import_OMS Quer'!I5849</f>
        <v>0</v>
      </c>
      <c r="J5849">
        <f>'Previous Trades Import_OMS Quer'!J5849</f>
        <v>0</v>
      </c>
      <c r="K5849">
        <f>'Previous Trades Import_OMS Quer'!K5849</f>
        <v>0</v>
      </c>
      <c r="L5849">
        <f>'Previous Trades Import_OMS Quer'!L5849</f>
        <v>0</v>
      </c>
      <c r="M5849">
        <f>'Previous Trades Import_OMS Quer'!M5849</f>
        <v>0</v>
      </c>
      <c r="N5849">
        <f>'Previous Trades Import_OMS Quer'!N5849</f>
        <v>0</v>
      </c>
      <c r="O5849" t="str">
        <f>CLEAN('Previous Trades Import_OMS Quer'!O5849)</f>
        <v/>
      </c>
      <c r="Q5849" s="25">
        <f t="shared" si="182"/>
        <v>0</v>
      </c>
      <c r="R5849" s="25" t="e">
        <f>VLOOKUP(O5849,'Currency Balance'!$O$3:$Q$32,3,0)</f>
        <v>#N/A</v>
      </c>
      <c r="S5849" t="e">
        <f t="shared" si="183"/>
        <v>#N/A</v>
      </c>
    </row>
    <row r="5850" spans="1:19">
      <c r="A5850">
        <f>'Previous Trades Import_OMS Quer'!A5850</f>
        <v>0</v>
      </c>
      <c r="B5850">
        <f>'Previous Trades Import_OMS Quer'!B5850</f>
        <v>0</v>
      </c>
      <c r="C5850" s="22">
        <f>'Previous Trades Import_OMS Quer'!C5850</f>
        <v>0</v>
      </c>
      <c r="D5850">
        <f>'Previous Trades Import_OMS Quer'!D5850</f>
        <v>0</v>
      </c>
      <c r="E5850" s="22">
        <f>'Previous Trades Import_OMS Quer'!E5850</f>
        <v>0</v>
      </c>
      <c r="F5850">
        <f>'Previous Trades Import_OMS Quer'!F5850</f>
        <v>0</v>
      </c>
      <c r="G5850">
        <f>'Previous Trades Import_OMS Quer'!G5850</f>
        <v>0</v>
      </c>
      <c r="H5850">
        <f>'Previous Trades Import_OMS Quer'!H5850</f>
        <v>0</v>
      </c>
      <c r="I5850">
        <f>'Previous Trades Import_OMS Quer'!I5850</f>
        <v>0</v>
      </c>
      <c r="J5850">
        <f>'Previous Trades Import_OMS Quer'!J5850</f>
        <v>0</v>
      </c>
      <c r="K5850">
        <f>'Previous Trades Import_OMS Quer'!K5850</f>
        <v>0</v>
      </c>
      <c r="L5850">
        <f>'Previous Trades Import_OMS Quer'!L5850</f>
        <v>0</v>
      </c>
      <c r="M5850">
        <f>'Previous Trades Import_OMS Quer'!M5850</f>
        <v>0</v>
      </c>
      <c r="N5850">
        <f>'Previous Trades Import_OMS Quer'!N5850</f>
        <v>0</v>
      </c>
      <c r="O5850" t="str">
        <f>CLEAN('Previous Trades Import_OMS Quer'!O5850)</f>
        <v/>
      </c>
      <c r="Q5850" s="25">
        <f t="shared" si="182"/>
        <v>0</v>
      </c>
      <c r="R5850" s="25" t="e">
        <f>VLOOKUP(O5850,'Currency Balance'!$O$3:$Q$32,3,0)</f>
        <v>#N/A</v>
      </c>
      <c r="S5850" t="e">
        <f t="shared" si="183"/>
        <v>#N/A</v>
      </c>
    </row>
    <row r="5851" spans="1:19">
      <c r="A5851">
        <f>'Previous Trades Import_OMS Quer'!A5851</f>
        <v>0</v>
      </c>
      <c r="B5851">
        <f>'Previous Trades Import_OMS Quer'!B5851</f>
        <v>0</v>
      </c>
      <c r="C5851" s="22">
        <f>'Previous Trades Import_OMS Quer'!C5851</f>
        <v>0</v>
      </c>
      <c r="D5851">
        <f>'Previous Trades Import_OMS Quer'!D5851</f>
        <v>0</v>
      </c>
      <c r="E5851" s="22">
        <f>'Previous Trades Import_OMS Quer'!E5851</f>
        <v>0</v>
      </c>
      <c r="F5851">
        <f>'Previous Trades Import_OMS Quer'!F5851</f>
        <v>0</v>
      </c>
      <c r="G5851">
        <f>'Previous Trades Import_OMS Quer'!G5851</f>
        <v>0</v>
      </c>
      <c r="H5851">
        <f>'Previous Trades Import_OMS Quer'!H5851</f>
        <v>0</v>
      </c>
      <c r="I5851">
        <f>'Previous Trades Import_OMS Quer'!I5851</f>
        <v>0</v>
      </c>
      <c r="J5851">
        <f>'Previous Trades Import_OMS Quer'!J5851</f>
        <v>0</v>
      </c>
      <c r="K5851">
        <f>'Previous Trades Import_OMS Quer'!K5851</f>
        <v>0</v>
      </c>
      <c r="L5851">
        <f>'Previous Trades Import_OMS Quer'!L5851</f>
        <v>0</v>
      </c>
      <c r="M5851">
        <f>'Previous Trades Import_OMS Quer'!M5851</f>
        <v>0</v>
      </c>
      <c r="N5851">
        <f>'Previous Trades Import_OMS Quer'!N5851</f>
        <v>0</v>
      </c>
      <c r="O5851" t="str">
        <f>CLEAN('Previous Trades Import_OMS Quer'!O5851)</f>
        <v/>
      </c>
      <c r="Q5851" s="25">
        <f t="shared" si="182"/>
        <v>0</v>
      </c>
      <c r="R5851" s="25" t="e">
        <f>VLOOKUP(O5851,'Currency Balance'!$O$3:$Q$32,3,0)</f>
        <v>#N/A</v>
      </c>
      <c r="S5851" t="e">
        <f t="shared" si="183"/>
        <v>#N/A</v>
      </c>
    </row>
    <row r="5852" spans="1:19">
      <c r="A5852">
        <f>'Previous Trades Import_OMS Quer'!A5852</f>
        <v>0</v>
      </c>
      <c r="B5852">
        <f>'Previous Trades Import_OMS Quer'!B5852</f>
        <v>0</v>
      </c>
      <c r="C5852" s="22">
        <f>'Previous Trades Import_OMS Quer'!C5852</f>
        <v>0</v>
      </c>
      <c r="D5852">
        <f>'Previous Trades Import_OMS Quer'!D5852</f>
        <v>0</v>
      </c>
      <c r="E5852" s="22">
        <f>'Previous Trades Import_OMS Quer'!E5852</f>
        <v>0</v>
      </c>
      <c r="F5852">
        <f>'Previous Trades Import_OMS Quer'!F5852</f>
        <v>0</v>
      </c>
      <c r="G5852">
        <f>'Previous Trades Import_OMS Quer'!G5852</f>
        <v>0</v>
      </c>
      <c r="H5852">
        <f>'Previous Trades Import_OMS Quer'!H5852</f>
        <v>0</v>
      </c>
      <c r="I5852">
        <f>'Previous Trades Import_OMS Quer'!I5852</f>
        <v>0</v>
      </c>
      <c r="J5852">
        <f>'Previous Trades Import_OMS Quer'!J5852</f>
        <v>0</v>
      </c>
      <c r="K5852">
        <f>'Previous Trades Import_OMS Quer'!K5852</f>
        <v>0</v>
      </c>
      <c r="L5852">
        <f>'Previous Trades Import_OMS Quer'!L5852</f>
        <v>0</v>
      </c>
      <c r="M5852">
        <f>'Previous Trades Import_OMS Quer'!M5852</f>
        <v>0</v>
      </c>
      <c r="N5852">
        <f>'Previous Trades Import_OMS Quer'!N5852</f>
        <v>0</v>
      </c>
      <c r="O5852" t="str">
        <f>CLEAN('Previous Trades Import_OMS Quer'!O5852)</f>
        <v/>
      </c>
      <c r="Q5852" s="25">
        <f t="shared" si="182"/>
        <v>0</v>
      </c>
      <c r="R5852" s="25" t="e">
        <f>VLOOKUP(O5852,'Currency Balance'!$O$3:$Q$32,3,0)</f>
        <v>#N/A</v>
      </c>
      <c r="S5852" t="e">
        <f t="shared" si="183"/>
        <v>#N/A</v>
      </c>
    </row>
    <row r="5853" spans="1:19">
      <c r="A5853">
        <f>'Previous Trades Import_OMS Quer'!A5853</f>
        <v>0</v>
      </c>
      <c r="B5853">
        <f>'Previous Trades Import_OMS Quer'!B5853</f>
        <v>0</v>
      </c>
      <c r="C5853" s="22">
        <f>'Previous Trades Import_OMS Quer'!C5853</f>
        <v>0</v>
      </c>
      <c r="D5853">
        <f>'Previous Trades Import_OMS Quer'!D5853</f>
        <v>0</v>
      </c>
      <c r="E5853" s="22">
        <f>'Previous Trades Import_OMS Quer'!E5853</f>
        <v>0</v>
      </c>
      <c r="F5853">
        <f>'Previous Trades Import_OMS Quer'!F5853</f>
        <v>0</v>
      </c>
      <c r="G5853">
        <f>'Previous Trades Import_OMS Quer'!G5853</f>
        <v>0</v>
      </c>
      <c r="H5853">
        <f>'Previous Trades Import_OMS Quer'!H5853</f>
        <v>0</v>
      </c>
      <c r="I5853">
        <f>'Previous Trades Import_OMS Quer'!I5853</f>
        <v>0</v>
      </c>
      <c r="J5853">
        <f>'Previous Trades Import_OMS Quer'!J5853</f>
        <v>0</v>
      </c>
      <c r="K5853">
        <f>'Previous Trades Import_OMS Quer'!K5853</f>
        <v>0</v>
      </c>
      <c r="L5853">
        <f>'Previous Trades Import_OMS Quer'!L5853</f>
        <v>0</v>
      </c>
      <c r="M5853">
        <f>'Previous Trades Import_OMS Quer'!M5853</f>
        <v>0</v>
      </c>
      <c r="N5853">
        <f>'Previous Trades Import_OMS Quer'!N5853</f>
        <v>0</v>
      </c>
      <c r="O5853" t="str">
        <f>CLEAN('Previous Trades Import_OMS Quer'!O5853)</f>
        <v/>
      </c>
      <c r="Q5853" s="25">
        <f t="shared" si="182"/>
        <v>0</v>
      </c>
      <c r="R5853" s="25" t="e">
        <f>VLOOKUP(O5853,'Currency Balance'!$O$3:$Q$32,3,0)</f>
        <v>#N/A</v>
      </c>
      <c r="S5853" t="e">
        <f t="shared" si="183"/>
        <v>#N/A</v>
      </c>
    </row>
    <row r="5854" spans="1:19">
      <c r="A5854">
        <f>'Previous Trades Import_OMS Quer'!A5854</f>
        <v>0</v>
      </c>
      <c r="B5854">
        <f>'Previous Trades Import_OMS Quer'!B5854</f>
        <v>0</v>
      </c>
      <c r="C5854" s="22">
        <f>'Previous Trades Import_OMS Quer'!C5854</f>
        <v>0</v>
      </c>
      <c r="D5854">
        <f>'Previous Trades Import_OMS Quer'!D5854</f>
        <v>0</v>
      </c>
      <c r="E5854" s="22">
        <f>'Previous Trades Import_OMS Quer'!E5854</f>
        <v>0</v>
      </c>
      <c r="F5854">
        <f>'Previous Trades Import_OMS Quer'!F5854</f>
        <v>0</v>
      </c>
      <c r="G5854">
        <f>'Previous Trades Import_OMS Quer'!G5854</f>
        <v>0</v>
      </c>
      <c r="H5854">
        <f>'Previous Trades Import_OMS Quer'!H5854</f>
        <v>0</v>
      </c>
      <c r="I5854">
        <f>'Previous Trades Import_OMS Quer'!I5854</f>
        <v>0</v>
      </c>
      <c r="J5854">
        <f>'Previous Trades Import_OMS Quer'!J5854</f>
        <v>0</v>
      </c>
      <c r="K5854">
        <f>'Previous Trades Import_OMS Quer'!K5854</f>
        <v>0</v>
      </c>
      <c r="L5854">
        <f>'Previous Trades Import_OMS Quer'!L5854</f>
        <v>0</v>
      </c>
      <c r="M5854">
        <f>'Previous Trades Import_OMS Quer'!M5854</f>
        <v>0</v>
      </c>
      <c r="N5854">
        <f>'Previous Trades Import_OMS Quer'!N5854</f>
        <v>0</v>
      </c>
      <c r="O5854" t="str">
        <f>CLEAN('Previous Trades Import_OMS Quer'!O5854)</f>
        <v/>
      </c>
      <c r="Q5854" s="25">
        <f t="shared" si="182"/>
        <v>0</v>
      </c>
      <c r="R5854" s="25" t="e">
        <f>VLOOKUP(O5854,'Currency Balance'!$O$3:$Q$32,3,0)</f>
        <v>#N/A</v>
      </c>
      <c r="S5854" t="e">
        <f t="shared" si="183"/>
        <v>#N/A</v>
      </c>
    </row>
    <row r="5855" spans="1:19">
      <c r="A5855">
        <f>'Previous Trades Import_OMS Quer'!A5855</f>
        <v>0</v>
      </c>
      <c r="B5855">
        <f>'Previous Trades Import_OMS Quer'!B5855</f>
        <v>0</v>
      </c>
      <c r="C5855" s="22">
        <f>'Previous Trades Import_OMS Quer'!C5855</f>
        <v>0</v>
      </c>
      <c r="D5855">
        <f>'Previous Trades Import_OMS Quer'!D5855</f>
        <v>0</v>
      </c>
      <c r="E5855" s="22">
        <f>'Previous Trades Import_OMS Quer'!E5855</f>
        <v>0</v>
      </c>
      <c r="F5855">
        <f>'Previous Trades Import_OMS Quer'!F5855</f>
        <v>0</v>
      </c>
      <c r="G5855">
        <f>'Previous Trades Import_OMS Quer'!G5855</f>
        <v>0</v>
      </c>
      <c r="H5855">
        <f>'Previous Trades Import_OMS Quer'!H5855</f>
        <v>0</v>
      </c>
      <c r="I5855">
        <f>'Previous Trades Import_OMS Quer'!I5855</f>
        <v>0</v>
      </c>
      <c r="J5855">
        <f>'Previous Trades Import_OMS Quer'!J5855</f>
        <v>0</v>
      </c>
      <c r="K5855">
        <f>'Previous Trades Import_OMS Quer'!K5855</f>
        <v>0</v>
      </c>
      <c r="L5855">
        <f>'Previous Trades Import_OMS Quer'!L5855</f>
        <v>0</v>
      </c>
      <c r="M5855">
        <f>'Previous Trades Import_OMS Quer'!M5855</f>
        <v>0</v>
      </c>
      <c r="N5855">
        <f>'Previous Trades Import_OMS Quer'!N5855</f>
        <v>0</v>
      </c>
      <c r="O5855" t="str">
        <f>CLEAN('Previous Trades Import_OMS Quer'!O5855)</f>
        <v/>
      </c>
      <c r="Q5855" s="25">
        <f t="shared" si="182"/>
        <v>0</v>
      </c>
      <c r="R5855" s="25" t="e">
        <f>VLOOKUP(O5855,'Currency Balance'!$O$3:$Q$32,3,0)</f>
        <v>#N/A</v>
      </c>
      <c r="S5855" t="e">
        <f t="shared" si="183"/>
        <v>#N/A</v>
      </c>
    </row>
    <row r="5856" spans="1:19">
      <c r="A5856">
        <f>'Previous Trades Import_OMS Quer'!A5856</f>
        <v>0</v>
      </c>
      <c r="B5856">
        <f>'Previous Trades Import_OMS Quer'!B5856</f>
        <v>0</v>
      </c>
      <c r="C5856" s="22">
        <f>'Previous Trades Import_OMS Quer'!C5856</f>
        <v>0</v>
      </c>
      <c r="D5856">
        <f>'Previous Trades Import_OMS Quer'!D5856</f>
        <v>0</v>
      </c>
      <c r="E5856" s="22">
        <f>'Previous Trades Import_OMS Quer'!E5856</f>
        <v>0</v>
      </c>
      <c r="F5856">
        <f>'Previous Trades Import_OMS Quer'!F5856</f>
        <v>0</v>
      </c>
      <c r="G5856">
        <f>'Previous Trades Import_OMS Quer'!G5856</f>
        <v>0</v>
      </c>
      <c r="H5856">
        <f>'Previous Trades Import_OMS Quer'!H5856</f>
        <v>0</v>
      </c>
      <c r="I5856">
        <f>'Previous Trades Import_OMS Quer'!I5856</f>
        <v>0</v>
      </c>
      <c r="J5856">
        <f>'Previous Trades Import_OMS Quer'!J5856</f>
        <v>0</v>
      </c>
      <c r="K5856">
        <f>'Previous Trades Import_OMS Quer'!K5856</f>
        <v>0</v>
      </c>
      <c r="L5856">
        <f>'Previous Trades Import_OMS Quer'!L5856</f>
        <v>0</v>
      </c>
      <c r="M5856">
        <f>'Previous Trades Import_OMS Quer'!M5856</f>
        <v>0</v>
      </c>
      <c r="N5856">
        <f>'Previous Trades Import_OMS Quer'!N5856</f>
        <v>0</v>
      </c>
      <c r="O5856" t="str">
        <f>CLEAN('Previous Trades Import_OMS Quer'!O5856)</f>
        <v/>
      </c>
      <c r="Q5856" s="25">
        <f t="shared" si="182"/>
        <v>0</v>
      </c>
      <c r="R5856" s="25" t="e">
        <f>VLOOKUP(O5856,'Currency Balance'!$O$3:$Q$32,3,0)</f>
        <v>#N/A</v>
      </c>
      <c r="S5856" t="e">
        <f t="shared" si="183"/>
        <v>#N/A</v>
      </c>
    </row>
    <row r="5857" spans="1:19">
      <c r="A5857">
        <f>'Previous Trades Import_OMS Quer'!A5857</f>
        <v>0</v>
      </c>
      <c r="B5857">
        <f>'Previous Trades Import_OMS Quer'!B5857</f>
        <v>0</v>
      </c>
      <c r="C5857" s="22">
        <f>'Previous Trades Import_OMS Quer'!C5857</f>
        <v>0</v>
      </c>
      <c r="D5857">
        <f>'Previous Trades Import_OMS Quer'!D5857</f>
        <v>0</v>
      </c>
      <c r="E5857" s="22">
        <f>'Previous Trades Import_OMS Quer'!E5857</f>
        <v>0</v>
      </c>
      <c r="F5857">
        <f>'Previous Trades Import_OMS Quer'!F5857</f>
        <v>0</v>
      </c>
      <c r="G5857">
        <f>'Previous Trades Import_OMS Quer'!G5857</f>
        <v>0</v>
      </c>
      <c r="H5857">
        <f>'Previous Trades Import_OMS Quer'!H5857</f>
        <v>0</v>
      </c>
      <c r="I5857">
        <f>'Previous Trades Import_OMS Quer'!I5857</f>
        <v>0</v>
      </c>
      <c r="J5857">
        <f>'Previous Trades Import_OMS Quer'!J5857</f>
        <v>0</v>
      </c>
      <c r="K5857">
        <f>'Previous Trades Import_OMS Quer'!K5857</f>
        <v>0</v>
      </c>
      <c r="L5857">
        <f>'Previous Trades Import_OMS Quer'!L5857</f>
        <v>0</v>
      </c>
      <c r="M5857">
        <f>'Previous Trades Import_OMS Quer'!M5857</f>
        <v>0</v>
      </c>
      <c r="N5857">
        <f>'Previous Trades Import_OMS Quer'!N5857</f>
        <v>0</v>
      </c>
      <c r="O5857" t="str">
        <f>CLEAN('Previous Trades Import_OMS Quer'!O5857)</f>
        <v/>
      </c>
      <c r="Q5857" s="25">
        <f t="shared" si="182"/>
        <v>0</v>
      </c>
      <c r="R5857" s="25" t="e">
        <f>VLOOKUP(O5857,'Currency Balance'!$O$3:$Q$32,3,0)</f>
        <v>#N/A</v>
      </c>
      <c r="S5857" t="e">
        <f t="shared" si="183"/>
        <v>#N/A</v>
      </c>
    </row>
    <row r="5858" spans="1:19">
      <c r="A5858">
        <f>'Previous Trades Import_OMS Quer'!A5858</f>
        <v>0</v>
      </c>
      <c r="B5858">
        <f>'Previous Trades Import_OMS Quer'!B5858</f>
        <v>0</v>
      </c>
      <c r="C5858" s="22">
        <f>'Previous Trades Import_OMS Quer'!C5858</f>
        <v>0</v>
      </c>
      <c r="D5858">
        <f>'Previous Trades Import_OMS Quer'!D5858</f>
        <v>0</v>
      </c>
      <c r="E5858" s="22">
        <f>'Previous Trades Import_OMS Quer'!E5858</f>
        <v>0</v>
      </c>
      <c r="F5858">
        <f>'Previous Trades Import_OMS Quer'!F5858</f>
        <v>0</v>
      </c>
      <c r="G5858">
        <f>'Previous Trades Import_OMS Quer'!G5858</f>
        <v>0</v>
      </c>
      <c r="H5858">
        <f>'Previous Trades Import_OMS Quer'!H5858</f>
        <v>0</v>
      </c>
      <c r="I5858">
        <f>'Previous Trades Import_OMS Quer'!I5858</f>
        <v>0</v>
      </c>
      <c r="J5858">
        <f>'Previous Trades Import_OMS Quer'!J5858</f>
        <v>0</v>
      </c>
      <c r="K5858">
        <f>'Previous Trades Import_OMS Quer'!K5858</f>
        <v>0</v>
      </c>
      <c r="L5858">
        <f>'Previous Trades Import_OMS Quer'!L5858</f>
        <v>0</v>
      </c>
      <c r="M5858">
        <f>'Previous Trades Import_OMS Quer'!M5858</f>
        <v>0</v>
      </c>
      <c r="N5858">
        <f>'Previous Trades Import_OMS Quer'!N5858</f>
        <v>0</v>
      </c>
      <c r="O5858" t="str">
        <f>CLEAN('Previous Trades Import_OMS Quer'!O5858)</f>
        <v/>
      </c>
      <c r="Q5858" s="25">
        <f t="shared" si="182"/>
        <v>0</v>
      </c>
      <c r="R5858" s="25" t="e">
        <f>VLOOKUP(O5858,'Currency Balance'!$O$3:$Q$32,3,0)</f>
        <v>#N/A</v>
      </c>
      <c r="S5858" t="e">
        <f t="shared" si="183"/>
        <v>#N/A</v>
      </c>
    </row>
    <row r="5859" spans="1:19">
      <c r="A5859">
        <f>'Previous Trades Import_OMS Quer'!A5859</f>
        <v>0</v>
      </c>
      <c r="B5859">
        <f>'Previous Trades Import_OMS Quer'!B5859</f>
        <v>0</v>
      </c>
      <c r="C5859" s="22">
        <f>'Previous Trades Import_OMS Quer'!C5859</f>
        <v>0</v>
      </c>
      <c r="D5859">
        <f>'Previous Trades Import_OMS Quer'!D5859</f>
        <v>0</v>
      </c>
      <c r="E5859" s="22">
        <f>'Previous Trades Import_OMS Quer'!E5859</f>
        <v>0</v>
      </c>
      <c r="F5859">
        <f>'Previous Trades Import_OMS Quer'!F5859</f>
        <v>0</v>
      </c>
      <c r="G5859">
        <f>'Previous Trades Import_OMS Quer'!G5859</f>
        <v>0</v>
      </c>
      <c r="H5859">
        <f>'Previous Trades Import_OMS Quer'!H5859</f>
        <v>0</v>
      </c>
      <c r="I5859">
        <f>'Previous Trades Import_OMS Quer'!I5859</f>
        <v>0</v>
      </c>
      <c r="J5859">
        <f>'Previous Trades Import_OMS Quer'!J5859</f>
        <v>0</v>
      </c>
      <c r="K5859">
        <f>'Previous Trades Import_OMS Quer'!K5859</f>
        <v>0</v>
      </c>
      <c r="L5859">
        <f>'Previous Trades Import_OMS Quer'!L5859</f>
        <v>0</v>
      </c>
      <c r="M5859">
        <f>'Previous Trades Import_OMS Quer'!M5859</f>
        <v>0</v>
      </c>
      <c r="N5859">
        <f>'Previous Trades Import_OMS Quer'!N5859</f>
        <v>0</v>
      </c>
      <c r="O5859" t="str">
        <f>CLEAN('Previous Trades Import_OMS Quer'!O5859)</f>
        <v/>
      </c>
      <c r="Q5859" s="25">
        <f t="shared" si="182"/>
        <v>0</v>
      </c>
      <c r="R5859" s="25" t="e">
        <f>VLOOKUP(O5859,'Currency Balance'!$O$3:$Q$32,3,0)</f>
        <v>#N/A</v>
      </c>
      <c r="S5859" t="e">
        <f t="shared" si="183"/>
        <v>#N/A</v>
      </c>
    </row>
    <row r="5860" spans="1:19">
      <c r="A5860">
        <f>'Previous Trades Import_OMS Quer'!A5860</f>
        <v>0</v>
      </c>
      <c r="B5860">
        <f>'Previous Trades Import_OMS Quer'!B5860</f>
        <v>0</v>
      </c>
      <c r="C5860" s="22">
        <f>'Previous Trades Import_OMS Quer'!C5860</f>
        <v>0</v>
      </c>
      <c r="D5860">
        <f>'Previous Trades Import_OMS Quer'!D5860</f>
        <v>0</v>
      </c>
      <c r="E5860" s="22">
        <f>'Previous Trades Import_OMS Quer'!E5860</f>
        <v>0</v>
      </c>
      <c r="F5860">
        <f>'Previous Trades Import_OMS Quer'!F5860</f>
        <v>0</v>
      </c>
      <c r="G5860">
        <f>'Previous Trades Import_OMS Quer'!G5860</f>
        <v>0</v>
      </c>
      <c r="H5860">
        <f>'Previous Trades Import_OMS Quer'!H5860</f>
        <v>0</v>
      </c>
      <c r="I5860">
        <f>'Previous Trades Import_OMS Quer'!I5860</f>
        <v>0</v>
      </c>
      <c r="J5860">
        <f>'Previous Trades Import_OMS Quer'!J5860</f>
        <v>0</v>
      </c>
      <c r="K5860">
        <f>'Previous Trades Import_OMS Quer'!K5860</f>
        <v>0</v>
      </c>
      <c r="L5860">
        <f>'Previous Trades Import_OMS Quer'!L5860</f>
        <v>0</v>
      </c>
      <c r="M5860">
        <f>'Previous Trades Import_OMS Quer'!M5860</f>
        <v>0</v>
      </c>
      <c r="N5860">
        <f>'Previous Trades Import_OMS Quer'!N5860</f>
        <v>0</v>
      </c>
      <c r="O5860" t="str">
        <f>CLEAN('Previous Trades Import_OMS Quer'!O5860)</f>
        <v/>
      </c>
      <c r="Q5860" s="25">
        <f t="shared" si="182"/>
        <v>0</v>
      </c>
      <c r="R5860" s="25" t="e">
        <f>VLOOKUP(O5860,'Currency Balance'!$O$3:$Q$32,3,0)</f>
        <v>#N/A</v>
      </c>
      <c r="S5860" t="e">
        <f t="shared" si="183"/>
        <v>#N/A</v>
      </c>
    </row>
    <row r="5861" spans="1:19">
      <c r="A5861">
        <f>'Previous Trades Import_OMS Quer'!A5861</f>
        <v>0</v>
      </c>
      <c r="B5861">
        <f>'Previous Trades Import_OMS Quer'!B5861</f>
        <v>0</v>
      </c>
      <c r="C5861" s="22">
        <f>'Previous Trades Import_OMS Quer'!C5861</f>
        <v>0</v>
      </c>
      <c r="D5861">
        <f>'Previous Trades Import_OMS Quer'!D5861</f>
        <v>0</v>
      </c>
      <c r="E5861" s="22">
        <f>'Previous Trades Import_OMS Quer'!E5861</f>
        <v>0</v>
      </c>
      <c r="F5861">
        <f>'Previous Trades Import_OMS Quer'!F5861</f>
        <v>0</v>
      </c>
      <c r="G5861">
        <f>'Previous Trades Import_OMS Quer'!G5861</f>
        <v>0</v>
      </c>
      <c r="H5861">
        <f>'Previous Trades Import_OMS Quer'!H5861</f>
        <v>0</v>
      </c>
      <c r="I5861">
        <f>'Previous Trades Import_OMS Quer'!I5861</f>
        <v>0</v>
      </c>
      <c r="J5861">
        <f>'Previous Trades Import_OMS Quer'!J5861</f>
        <v>0</v>
      </c>
      <c r="K5861">
        <f>'Previous Trades Import_OMS Quer'!K5861</f>
        <v>0</v>
      </c>
      <c r="L5861">
        <f>'Previous Trades Import_OMS Quer'!L5861</f>
        <v>0</v>
      </c>
      <c r="M5861">
        <f>'Previous Trades Import_OMS Quer'!M5861</f>
        <v>0</v>
      </c>
      <c r="N5861">
        <f>'Previous Trades Import_OMS Quer'!N5861</f>
        <v>0</v>
      </c>
      <c r="O5861" t="str">
        <f>CLEAN('Previous Trades Import_OMS Quer'!O5861)</f>
        <v/>
      </c>
      <c r="Q5861" s="25">
        <f t="shared" si="182"/>
        <v>0</v>
      </c>
      <c r="R5861" s="25" t="e">
        <f>VLOOKUP(O5861,'Currency Balance'!$O$3:$Q$32,3,0)</f>
        <v>#N/A</v>
      </c>
      <c r="S5861" t="e">
        <f t="shared" si="183"/>
        <v>#N/A</v>
      </c>
    </row>
    <row r="5862" spans="1:19">
      <c r="A5862">
        <f>'Previous Trades Import_OMS Quer'!A5862</f>
        <v>0</v>
      </c>
      <c r="B5862">
        <f>'Previous Trades Import_OMS Quer'!B5862</f>
        <v>0</v>
      </c>
      <c r="C5862" s="22">
        <f>'Previous Trades Import_OMS Quer'!C5862</f>
        <v>0</v>
      </c>
      <c r="D5862">
        <f>'Previous Trades Import_OMS Quer'!D5862</f>
        <v>0</v>
      </c>
      <c r="E5862" s="22">
        <f>'Previous Trades Import_OMS Quer'!E5862</f>
        <v>0</v>
      </c>
      <c r="F5862">
        <f>'Previous Trades Import_OMS Quer'!F5862</f>
        <v>0</v>
      </c>
      <c r="G5862">
        <f>'Previous Trades Import_OMS Quer'!G5862</f>
        <v>0</v>
      </c>
      <c r="H5862">
        <f>'Previous Trades Import_OMS Quer'!H5862</f>
        <v>0</v>
      </c>
      <c r="I5862">
        <f>'Previous Trades Import_OMS Quer'!I5862</f>
        <v>0</v>
      </c>
      <c r="J5862">
        <f>'Previous Trades Import_OMS Quer'!J5862</f>
        <v>0</v>
      </c>
      <c r="K5862">
        <f>'Previous Trades Import_OMS Quer'!K5862</f>
        <v>0</v>
      </c>
      <c r="L5862">
        <f>'Previous Trades Import_OMS Quer'!L5862</f>
        <v>0</v>
      </c>
      <c r="M5862">
        <f>'Previous Trades Import_OMS Quer'!M5862</f>
        <v>0</v>
      </c>
      <c r="N5862">
        <f>'Previous Trades Import_OMS Quer'!N5862</f>
        <v>0</v>
      </c>
      <c r="O5862" t="str">
        <f>CLEAN('Previous Trades Import_OMS Quer'!O5862)</f>
        <v/>
      </c>
      <c r="Q5862" s="25">
        <f t="shared" si="182"/>
        <v>0</v>
      </c>
      <c r="R5862" s="25" t="e">
        <f>VLOOKUP(O5862,'Currency Balance'!$O$3:$Q$32,3,0)</f>
        <v>#N/A</v>
      </c>
      <c r="S5862" t="e">
        <f t="shared" si="183"/>
        <v>#N/A</v>
      </c>
    </row>
    <row r="5863" spans="1:19">
      <c r="A5863">
        <f>'Previous Trades Import_OMS Quer'!A5863</f>
        <v>0</v>
      </c>
      <c r="B5863">
        <f>'Previous Trades Import_OMS Quer'!B5863</f>
        <v>0</v>
      </c>
      <c r="C5863" s="22">
        <f>'Previous Trades Import_OMS Quer'!C5863</f>
        <v>0</v>
      </c>
      <c r="D5863">
        <f>'Previous Trades Import_OMS Quer'!D5863</f>
        <v>0</v>
      </c>
      <c r="E5863" s="22">
        <f>'Previous Trades Import_OMS Quer'!E5863</f>
        <v>0</v>
      </c>
      <c r="F5863">
        <f>'Previous Trades Import_OMS Quer'!F5863</f>
        <v>0</v>
      </c>
      <c r="G5863">
        <f>'Previous Trades Import_OMS Quer'!G5863</f>
        <v>0</v>
      </c>
      <c r="H5863">
        <f>'Previous Trades Import_OMS Quer'!H5863</f>
        <v>0</v>
      </c>
      <c r="I5863">
        <f>'Previous Trades Import_OMS Quer'!I5863</f>
        <v>0</v>
      </c>
      <c r="J5863">
        <f>'Previous Trades Import_OMS Quer'!J5863</f>
        <v>0</v>
      </c>
      <c r="K5863">
        <f>'Previous Trades Import_OMS Quer'!K5863</f>
        <v>0</v>
      </c>
      <c r="L5863">
        <f>'Previous Trades Import_OMS Quer'!L5863</f>
        <v>0</v>
      </c>
      <c r="M5863">
        <f>'Previous Trades Import_OMS Quer'!M5863</f>
        <v>0</v>
      </c>
      <c r="N5863">
        <f>'Previous Trades Import_OMS Quer'!N5863</f>
        <v>0</v>
      </c>
      <c r="O5863" t="str">
        <f>CLEAN('Previous Trades Import_OMS Quer'!O5863)</f>
        <v/>
      </c>
      <c r="Q5863" s="25">
        <f t="shared" si="182"/>
        <v>0</v>
      </c>
      <c r="R5863" s="25" t="e">
        <f>VLOOKUP(O5863,'Currency Balance'!$O$3:$Q$32,3,0)</f>
        <v>#N/A</v>
      </c>
      <c r="S5863" t="e">
        <f t="shared" si="183"/>
        <v>#N/A</v>
      </c>
    </row>
    <row r="5864" spans="1:19">
      <c r="A5864">
        <f>'Previous Trades Import_OMS Quer'!A5864</f>
        <v>0</v>
      </c>
      <c r="B5864">
        <f>'Previous Trades Import_OMS Quer'!B5864</f>
        <v>0</v>
      </c>
      <c r="C5864" s="22">
        <f>'Previous Trades Import_OMS Quer'!C5864</f>
        <v>0</v>
      </c>
      <c r="D5864">
        <f>'Previous Trades Import_OMS Quer'!D5864</f>
        <v>0</v>
      </c>
      <c r="E5864" s="22">
        <f>'Previous Trades Import_OMS Quer'!E5864</f>
        <v>0</v>
      </c>
      <c r="F5864">
        <f>'Previous Trades Import_OMS Quer'!F5864</f>
        <v>0</v>
      </c>
      <c r="G5864">
        <f>'Previous Trades Import_OMS Quer'!G5864</f>
        <v>0</v>
      </c>
      <c r="H5864">
        <f>'Previous Trades Import_OMS Quer'!H5864</f>
        <v>0</v>
      </c>
      <c r="I5864">
        <f>'Previous Trades Import_OMS Quer'!I5864</f>
        <v>0</v>
      </c>
      <c r="J5864">
        <f>'Previous Trades Import_OMS Quer'!J5864</f>
        <v>0</v>
      </c>
      <c r="K5864">
        <f>'Previous Trades Import_OMS Quer'!K5864</f>
        <v>0</v>
      </c>
      <c r="L5864">
        <f>'Previous Trades Import_OMS Quer'!L5864</f>
        <v>0</v>
      </c>
      <c r="M5864">
        <f>'Previous Trades Import_OMS Quer'!M5864</f>
        <v>0</v>
      </c>
      <c r="N5864">
        <f>'Previous Trades Import_OMS Quer'!N5864</f>
        <v>0</v>
      </c>
      <c r="O5864" t="str">
        <f>CLEAN('Previous Trades Import_OMS Quer'!O5864)</f>
        <v/>
      </c>
      <c r="Q5864" s="25">
        <f t="shared" si="182"/>
        <v>0</v>
      </c>
      <c r="R5864" s="25" t="e">
        <f>VLOOKUP(O5864,'Currency Balance'!$O$3:$Q$32,3,0)</f>
        <v>#N/A</v>
      </c>
      <c r="S5864" t="e">
        <f t="shared" si="183"/>
        <v>#N/A</v>
      </c>
    </row>
    <row r="5865" spans="1:19">
      <c r="A5865">
        <f>'Previous Trades Import_OMS Quer'!A5865</f>
        <v>0</v>
      </c>
      <c r="B5865">
        <f>'Previous Trades Import_OMS Quer'!B5865</f>
        <v>0</v>
      </c>
      <c r="C5865" s="22">
        <f>'Previous Trades Import_OMS Quer'!C5865</f>
        <v>0</v>
      </c>
      <c r="D5865">
        <f>'Previous Trades Import_OMS Quer'!D5865</f>
        <v>0</v>
      </c>
      <c r="E5865" s="22">
        <f>'Previous Trades Import_OMS Quer'!E5865</f>
        <v>0</v>
      </c>
      <c r="F5865">
        <f>'Previous Trades Import_OMS Quer'!F5865</f>
        <v>0</v>
      </c>
      <c r="G5865">
        <f>'Previous Trades Import_OMS Quer'!G5865</f>
        <v>0</v>
      </c>
      <c r="H5865">
        <f>'Previous Trades Import_OMS Quer'!H5865</f>
        <v>0</v>
      </c>
      <c r="I5865">
        <f>'Previous Trades Import_OMS Quer'!I5865</f>
        <v>0</v>
      </c>
      <c r="J5865">
        <f>'Previous Trades Import_OMS Quer'!J5865</f>
        <v>0</v>
      </c>
      <c r="K5865">
        <f>'Previous Trades Import_OMS Quer'!K5865</f>
        <v>0</v>
      </c>
      <c r="L5865">
        <f>'Previous Trades Import_OMS Quer'!L5865</f>
        <v>0</v>
      </c>
      <c r="M5865">
        <f>'Previous Trades Import_OMS Quer'!M5865</f>
        <v>0</v>
      </c>
      <c r="N5865">
        <f>'Previous Trades Import_OMS Quer'!N5865</f>
        <v>0</v>
      </c>
      <c r="O5865" t="str">
        <f>CLEAN('Previous Trades Import_OMS Quer'!O5865)</f>
        <v/>
      </c>
      <c r="Q5865" s="25">
        <f t="shared" si="182"/>
        <v>0</v>
      </c>
      <c r="R5865" s="25" t="e">
        <f>VLOOKUP(O5865,'Currency Balance'!$O$3:$Q$32,3,0)</f>
        <v>#N/A</v>
      </c>
      <c r="S5865" t="e">
        <f t="shared" si="183"/>
        <v>#N/A</v>
      </c>
    </row>
    <row r="5866" spans="1:19">
      <c r="A5866">
        <f>'Previous Trades Import_OMS Quer'!A5866</f>
        <v>0</v>
      </c>
      <c r="B5866">
        <f>'Previous Trades Import_OMS Quer'!B5866</f>
        <v>0</v>
      </c>
      <c r="C5866" s="22">
        <f>'Previous Trades Import_OMS Quer'!C5866</f>
        <v>0</v>
      </c>
      <c r="D5866">
        <f>'Previous Trades Import_OMS Quer'!D5866</f>
        <v>0</v>
      </c>
      <c r="E5866" s="22">
        <f>'Previous Trades Import_OMS Quer'!E5866</f>
        <v>0</v>
      </c>
      <c r="F5866">
        <f>'Previous Trades Import_OMS Quer'!F5866</f>
        <v>0</v>
      </c>
      <c r="G5866">
        <f>'Previous Trades Import_OMS Quer'!G5866</f>
        <v>0</v>
      </c>
      <c r="H5866">
        <f>'Previous Trades Import_OMS Quer'!H5866</f>
        <v>0</v>
      </c>
      <c r="I5866">
        <f>'Previous Trades Import_OMS Quer'!I5866</f>
        <v>0</v>
      </c>
      <c r="J5866">
        <f>'Previous Trades Import_OMS Quer'!J5866</f>
        <v>0</v>
      </c>
      <c r="K5866">
        <f>'Previous Trades Import_OMS Quer'!K5866</f>
        <v>0</v>
      </c>
      <c r="L5866">
        <f>'Previous Trades Import_OMS Quer'!L5866</f>
        <v>0</v>
      </c>
      <c r="M5866">
        <f>'Previous Trades Import_OMS Quer'!M5866</f>
        <v>0</v>
      </c>
      <c r="N5866">
        <f>'Previous Trades Import_OMS Quer'!N5866</f>
        <v>0</v>
      </c>
      <c r="O5866" t="str">
        <f>CLEAN('Previous Trades Import_OMS Quer'!O5866)</f>
        <v/>
      </c>
      <c r="Q5866" s="25">
        <f t="shared" si="182"/>
        <v>0</v>
      </c>
      <c r="R5866" s="25" t="e">
        <f>VLOOKUP(O5866,'Currency Balance'!$O$3:$Q$32,3,0)</f>
        <v>#N/A</v>
      </c>
      <c r="S5866" t="e">
        <f t="shared" si="183"/>
        <v>#N/A</v>
      </c>
    </row>
    <row r="5867" spans="1:19">
      <c r="A5867">
        <f>'Previous Trades Import_OMS Quer'!A5867</f>
        <v>0</v>
      </c>
      <c r="B5867">
        <f>'Previous Trades Import_OMS Quer'!B5867</f>
        <v>0</v>
      </c>
      <c r="C5867" s="22">
        <f>'Previous Trades Import_OMS Quer'!C5867</f>
        <v>0</v>
      </c>
      <c r="D5867">
        <f>'Previous Trades Import_OMS Quer'!D5867</f>
        <v>0</v>
      </c>
      <c r="E5867" s="22">
        <f>'Previous Trades Import_OMS Quer'!E5867</f>
        <v>0</v>
      </c>
      <c r="F5867">
        <f>'Previous Trades Import_OMS Quer'!F5867</f>
        <v>0</v>
      </c>
      <c r="G5867">
        <f>'Previous Trades Import_OMS Quer'!G5867</f>
        <v>0</v>
      </c>
      <c r="H5867">
        <f>'Previous Trades Import_OMS Quer'!H5867</f>
        <v>0</v>
      </c>
      <c r="I5867">
        <f>'Previous Trades Import_OMS Quer'!I5867</f>
        <v>0</v>
      </c>
      <c r="J5867">
        <f>'Previous Trades Import_OMS Quer'!J5867</f>
        <v>0</v>
      </c>
      <c r="K5867">
        <f>'Previous Trades Import_OMS Quer'!K5867</f>
        <v>0</v>
      </c>
      <c r="L5867">
        <f>'Previous Trades Import_OMS Quer'!L5867</f>
        <v>0</v>
      </c>
      <c r="M5867">
        <f>'Previous Trades Import_OMS Quer'!M5867</f>
        <v>0</v>
      </c>
      <c r="N5867">
        <f>'Previous Trades Import_OMS Quer'!N5867</f>
        <v>0</v>
      </c>
      <c r="O5867" t="str">
        <f>CLEAN('Previous Trades Import_OMS Quer'!O5867)</f>
        <v/>
      </c>
      <c r="Q5867" s="25">
        <f t="shared" si="182"/>
        <v>0</v>
      </c>
      <c r="R5867" s="25" t="e">
        <f>VLOOKUP(O5867,'Currency Balance'!$O$3:$Q$32,3,0)</f>
        <v>#N/A</v>
      </c>
      <c r="S5867" t="e">
        <f t="shared" si="183"/>
        <v>#N/A</v>
      </c>
    </row>
    <row r="5868" spans="1:19">
      <c r="A5868">
        <f>'Previous Trades Import_OMS Quer'!A5868</f>
        <v>0</v>
      </c>
      <c r="B5868">
        <f>'Previous Trades Import_OMS Quer'!B5868</f>
        <v>0</v>
      </c>
      <c r="C5868" s="22">
        <f>'Previous Trades Import_OMS Quer'!C5868</f>
        <v>0</v>
      </c>
      <c r="D5868">
        <f>'Previous Trades Import_OMS Quer'!D5868</f>
        <v>0</v>
      </c>
      <c r="E5868" s="22">
        <f>'Previous Trades Import_OMS Quer'!E5868</f>
        <v>0</v>
      </c>
      <c r="F5868">
        <f>'Previous Trades Import_OMS Quer'!F5868</f>
        <v>0</v>
      </c>
      <c r="G5868">
        <f>'Previous Trades Import_OMS Quer'!G5868</f>
        <v>0</v>
      </c>
      <c r="H5868">
        <f>'Previous Trades Import_OMS Quer'!H5868</f>
        <v>0</v>
      </c>
      <c r="I5868">
        <f>'Previous Trades Import_OMS Quer'!I5868</f>
        <v>0</v>
      </c>
      <c r="J5868">
        <f>'Previous Trades Import_OMS Quer'!J5868</f>
        <v>0</v>
      </c>
      <c r="K5868">
        <f>'Previous Trades Import_OMS Quer'!K5868</f>
        <v>0</v>
      </c>
      <c r="L5868">
        <f>'Previous Trades Import_OMS Quer'!L5868</f>
        <v>0</v>
      </c>
      <c r="M5868">
        <f>'Previous Trades Import_OMS Quer'!M5868</f>
        <v>0</v>
      </c>
      <c r="N5868">
        <f>'Previous Trades Import_OMS Quer'!N5868</f>
        <v>0</v>
      </c>
      <c r="O5868" t="str">
        <f>CLEAN('Previous Trades Import_OMS Quer'!O5868)</f>
        <v/>
      </c>
      <c r="Q5868" s="25">
        <f t="shared" si="182"/>
        <v>0</v>
      </c>
      <c r="R5868" s="25" t="e">
        <f>VLOOKUP(O5868,'Currency Balance'!$O$3:$Q$32,3,0)</f>
        <v>#N/A</v>
      </c>
      <c r="S5868" t="e">
        <f t="shared" si="183"/>
        <v>#N/A</v>
      </c>
    </row>
    <row r="5869" spans="1:19">
      <c r="A5869">
        <f>'Previous Trades Import_OMS Quer'!A5869</f>
        <v>0</v>
      </c>
      <c r="B5869">
        <f>'Previous Trades Import_OMS Quer'!B5869</f>
        <v>0</v>
      </c>
      <c r="C5869" s="22">
        <f>'Previous Trades Import_OMS Quer'!C5869</f>
        <v>0</v>
      </c>
      <c r="D5869">
        <f>'Previous Trades Import_OMS Quer'!D5869</f>
        <v>0</v>
      </c>
      <c r="E5869" s="22">
        <f>'Previous Trades Import_OMS Quer'!E5869</f>
        <v>0</v>
      </c>
      <c r="F5869">
        <f>'Previous Trades Import_OMS Quer'!F5869</f>
        <v>0</v>
      </c>
      <c r="G5869">
        <f>'Previous Trades Import_OMS Quer'!G5869</f>
        <v>0</v>
      </c>
      <c r="H5869">
        <f>'Previous Trades Import_OMS Quer'!H5869</f>
        <v>0</v>
      </c>
      <c r="I5869">
        <f>'Previous Trades Import_OMS Quer'!I5869</f>
        <v>0</v>
      </c>
      <c r="J5869">
        <f>'Previous Trades Import_OMS Quer'!J5869</f>
        <v>0</v>
      </c>
      <c r="K5869">
        <f>'Previous Trades Import_OMS Quer'!K5869</f>
        <v>0</v>
      </c>
      <c r="L5869">
        <f>'Previous Trades Import_OMS Quer'!L5869</f>
        <v>0</v>
      </c>
      <c r="M5869">
        <f>'Previous Trades Import_OMS Quer'!M5869</f>
        <v>0</v>
      </c>
      <c r="N5869">
        <f>'Previous Trades Import_OMS Quer'!N5869</f>
        <v>0</v>
      </c>
      <c r="O5869" t="str">
        <f>CLEAN('Previous Trades Import_OMS Quer'!O5869)</f>
        <v/>
      </c>
      <c r="Q5869" s="25">
        <f t="shared" si="182"/>
        <v>0</v>
      </c>
      <c r="R5869" s="25" t="e">
        <f>VLOOKUP(O5869,'Currency Balance'!$O$3:$Q$32,3,0)</f>
        <v>#N/A</v>
      </c>
      <c r="S5869" t="e">
        <f t="shared" si="183"/>
        <v>#N/A</v>
      </c>
    </row>
    <row r="5870" spans="1:19">
      <c r="A5870">
        <f>'Previous Trades Import_OMS Quer'!A5870</f>
        <v>0</v>
      </c>
      <c r="B5870">
        <f>'Previous Trades Import_OMS Quer'!B5870</f>
        <v>0</v>
      </c>
      <c r="C5870" s="22">
        <f>'Previous Trades Import_OMS Quer'!C5870</f>
        <v>0</v>
      </c>
      <c r="D5870">
        <f>'Previous Trades Import_OMS Quer'!D5870</f>
        <v>0</v>
      </c>
      <c r="E5870" s="22">
        <f>'Previous Trades Import_OMS Quer'!E5870</f>
        <v>0</v>
      </c>
      <c r="F5870">
        <f>'Previous Trades Import_OMS Quer'!F5870</f>
        <v>0</v>
      </c>
      <c r="G5870">
        <f>'Previous Trades Import_OMS Quer'!G5870</f>
        <v>0</v>
      </c>
      <c r="H5870">
        <f>'Previous Trades Import_OMS Quer'!H5870</f>
        <v>0</v>
      </c>
      <c r="I5870">
        <f>'Previous Trades Import_OMS Quer'!I5870</f>
        <v>0</v>
      </c>
      <c r="J5870">
        <f>'Previous Trades Import_OMS Quer'!J5870</f>
        <v>0</v>
      </c>
      <c r="K5870">
        <f>'Previous Trades Import_OMS Quer'!K5870</f>
        <v>0</v>
      </c>
      <c r="L5870">
        <f>'Previous Trades Import_OMS Quer'!L5870</f>
        <v>0</v>
      </c>
      <c r="M5870">
        <f>'Previous Trades Import_OMS Quer'!M5870</f>
        <v>0</v>
      </c>
      <c r="N5870">
        <f>'Previous Trades Import_OMS Quer'!N5870</f>
        <v>0</v>
      </c>
      <c r="O5870" t="str">
        <f>CLEAN('Previous Trades Import_OMS Quer'!O5870)</f>
        <v/>
      </c>
      <c r="Q5870" s="25">
        <f t="shared" si="182"/>
        <v>0</v>
      </c>
      <c r="R5870" s="25" t="e">
        <f>VLOOKUP(O5870,'Currency Balance'!$O$3:$Q$32,3,0)</f>
        <v>#N/A</v>
      </c>
      <c r="S5870" t="e">
        <f t="shared" si="183"/>
        <v>#N/A</v>
      </c>
    </row>
    <row r="5871" spans="1:19">
      <c r="A5871">
        <f>'Previous Trades Import_OMS Quer'!A5871</f>
        <v>0</v>
      </c>
      <c r="B5871">
        <f>'Previous Trades Import_OMS Quer'!B5871</f>
        <v>0</v>
      </c>
      <c r="C5871" s="22">
        <f>'Previous Trades Import_OMS Quer'!C5871</f>
        <v>0</v>
      </c>
      <c r="D5871">
        <f>'Previous Trades Import_OMS Quer'!D5871</f>
        <v>0</v>
      </c>
      <c r="E5871" s="22">
        <f>'Previous Trades Import_OMS Quer'!E5871</f>
        <v>0</v>
      </c>
      <c r="F5871">
        <f>'Previous Trades Import_OMS Quer'!F5871</f>
        <v>0</v>
      </c>
      <c r="G5871">
        <f>'Previous Trades Import_OMS Quer'!G5871</f>
        <v>0</v>
      </c>
      <c r="H5871">
        <f>'Previous Trades Import_OMS Quer'!H5871</f>
        <v>0</v>
      </c>
      <c r="I5871">
        <f>'Previous Trades Import_OMS Quer'!I5871</f>
        <v>0</v>
      </c>
      <c r="J5871">
        <f>'Previous Trades Import_OMS Quer'!J5871</f>
        <v>0</v>
      </c>
      <c r="K5871">
        <f>'Previous Trades Import_OMS Quer'!K5871</f>
        <v>0</v>
      </c>
      <c r="L5871">
        <f>'Previous Trades Import_OMS Quer'!L5871</f>
        <v>0</v>
      </c>
      <c r="M5871">
        <f>'Previous Trades Import_OMS Quer'!M5871</f>
        <v>0</v>
      </c>
      <c r="N5871">
        <f>'Previous Trades Import_OMS Quer'!N5871</f>
        <v>0</v>
      </c>
      <c r="O5871" t="str">
        <f>CLEAN('Previous Trades Import_OMS Quer'!O5871)</f>
        <v/>
      </c>
      <c r="Q5871" s="25">
        <f t="shared" si="182"/>
        <v>0</v>
      </c>
      <c r="R5871" s="25" t="e">
        <f>VLOOKUP(O5871,'Currency Balance'!$O$3:$Q$32,3,0)</f>
        <v>#N/A</v>
      </c>
      <c r="S5871" t="e">
        <f t="shared" si="183"/>
        <v>#N/A</v>
      </c>
    </row>
    <row r="5872" spans="1:19">
      <c r="A5872">
        <f>'Previous Trades Import_OMS Quer'!A5872</f>
        <v>0</v>
      </c>
      <c r="B5872">
        <f>'Previous Trades Import_OMS Quer'!B5872</f>
        <v>0</v>
      </c>
      <c r="C5872" s="22">
        <f>'Previous Trades Import_OMS Quer'!C5872</f>
        <v>0</v>
      </c>
      <c r="D5872">
        <f>'Previous Trades Import_OMS Quer'!D5872</f>
        <v>0</v>
      </c>
      <c r="E5872" s="22">
        <f>'Previous Trades Import_OMS Quer'!E5872</f>
        <v>0</v>
      </c>
      <c r="F5872">
        <f>'Previous Trades Import_OMS Quer'!F5872</f>
        <v>0</v>
      </c>
      <c r="G5872">
        <f>'Previous Trades Import_OMS Quer'!G5872</f>
        <v>0</v>
      </c>
      <c r="H5872">
        <f>'Previous Trades Import_OMS Quer'!H5872</f>
        <v>0</v>
      </c>
      <c r="I5872">
        <f>'Previous Trades Import_OMS Quer'!I5872</f>
        <v>0</v>
      </c>
      <c r="J5872">
        <f>'Previous Trades Import_OMS Quer'!J5872</f>
        <v>0</v>
      </c>
      <c r="K5872">
        <f>'Previous Trades Import_OMS Quer'!K5872</f>
        <v>0</v>
      </c>
      <c r="L5872">
        <f>'Previous Trades Import_OMS Quer'!L5872</f>
        <v>0</v>
      </c>
      <c r="M5872">
        <f>'Previous Trades Import_OMS Quer'!M5872</f>
        <v>0</v>
      </c>
      <c r="N5872">
        <f>'Previous Trades Import_OMS Quer'!N5872</f>
        <v>0</v>
      </c>
      <c r="O5872" t="str">
        <f>CLEAN('Previous Trades Import_OMS Quer'!O5872)</f>
        <v/>
      </c>
      <c r="Q5872" s="25">
        <f t="shared" si="182"/>
        <v>0</v>
      </c>
      <c r="R5872" s="25" t="e">
        <f>VLOOKUP(O5872,'Currency Balance'!$O$3:$Q$32,3,0)</f>
        <v>#N/A</v>
      </c>
      <c r="S5872" t="e">
        <f t="shared" si="183"/>
        <v>#N/A</v>
      </c>
    </row>
    <row r="5873" spans="1:19">
      <c r="A5873">
        <f>'Previous Trades Import_OMS Quer'!A5873</f>
        <v>0</v>
      </c>
      <c r="B5873">
        <f>'Previous Trades Import_OMS Quer'!B5873</f>
        <v>0</v>
      </c>
      <c r="C5873" s="22">
        <f>'Previous Trades Import_OMS Quer'!C5873</f>
        <v>0</v>
      </c>
      <c r="D5873">
        <f>'Previous Trades Import_OMS Quer'!D5873</f>
        <v>0</v>
      </c>
      <c r="E5873" s="22">
        <f>'Previous Trades Import_OMS Quer'!E5873</f>
        <v>0</v>
      </c>
      <c r="F5873">
        <f>'Previous Trades Import_OMS Quer'!F5873</f>
        <v>0</v>
      </c>
      <c r="G5873">
        <f>'Previous Trades Import_OMS Quer'!G5873</f>
        <v>0</v>
      </c>
      <c r="H5873">
        <f>'Previous Trades Import_OMS Quer'!H5873</f>
        <v>0</v>
      </c>
      <c r="I5873">
        <f>'Previous Trades Import_OMS Quer'!I5873</f>
        <v>0</v>
      </c>
      <c r="J5873">
        <f>'Previous Trades Import_OMS Quer'!J5873</f>
        <v>0</v>
      </c>
      <c r="K5873">
        <f>'Previous Trades Import_OMS Quer'!K5873</f>
        <v>0</v>
      </c>
      <c r="L5873">
        <f>'Previous Trades Import_OMS Quer'!L5873</f>
        <v>0</v>
      </c>
      <c r="M5873">
        <f>'Previous Trades Import_OMS Quer'!M5873</f>
        <v>0</v>
      </c>
      <c r="N5873">
        <f>'Previous Trades Import_OMS Quer'!N5873</f>
        <v>0</v>
      </c>
      <c r="O5873" t="str">
        <f>CLEAN('Previous Trades Import_OMS Quer'!O5873)</f>
        <v/>
      </c>
      <c r="Q5873" s="25">
        <f t="shared" si="182"/>
        <v>0</v>
      </c>
      <c r="R5873" s="25" t="e">
        <f>VLOOKUP(O5873,'Currency Balance'!$O$3:$Q$32,3,0)</f>
        <v>#N/A</v>
      </c>
      <c r="S5873" t="e">
        <f t="shared" si="183"/>
        <v>#N/A</v>
      </c>
    </row>
    <row r="5874" spans="1:19">
      <c r="A5874">
        <f>'Previous Trades Import_OMS Quer'!A5874</f>
        <v>0</v>
      </c>
      <c r="B5874">
        <f>'Previous Trades Import_OMS Quer'!B5874</f>
        <v>0</v>
      </c>
      <c r="C5874" s="22">
        <f>'Previous Trades Import_OMS Quer'!C5874</f>
        <v>0</v>
      </c>
      <c r="D5874">
        <f>'Previous Trades Import_OMS Quer'!D5874</f>
        <v>0</v>
      </c>
      <c r="E5874" s="22">
        <f>'Previous Trades Import_OMS Quer'!E5874</f>
        <v>0</v>
      </c>
      <c r="F5874">
        <f>'Previous Trades Import_OMS Quer'!F5874</f>
        <v>0</v>
      </c>
      <c r="G5874">
        <f>'Previous Trades Import_OMS Quer'!G5874</f>
        <v>0</v>
      </c>
      <c r="H5874">
        <f>'Previous Trades Import_OMS Quer'!H5874</f>
        <v>0</v>
      </c>
      <c r="I5874">
        <f>'Previous Trades Import_OMS Quer'!I5874</f>
        <v>0</v>
      </c>
      <c r="J5874">
        <f>'Previous Trades Import_OMS Quer'!J5874</f>
        <v>0</v>
      </c>
      <c r="K5874">
        <f>'Previous Trades Import_OMS Quer'!K5874</f>
        <v>0</v>
      </c>
      <c r="L5874">
        <f>'Previous Trades Import_OMS Quer'!L5874</f>
        <v>0</v>
      </c>
      <c r="M5874">
        <f>'Previous Trades Import_OMS Quer'!M5874</f>
        <v>0</v>
      </c>
      <c r="N5874">
        <f>'Previous Trades Import_OMS Quer'!N5874</f>
        <v>0</v>
      </c>
      <c r="O5874" t="str">
        <f>CLEAN('Previous Trades Import_OMS Quer'!O5874)</f>
        <v/>
      </c>
      <c r="Q5874" s="25">
        <f t="shared" si="182"/>
        <v>0</v>
      </c>
      <c r="R5874" s="25" t="e">
        <f>VLOOKUP(O5874,'Currency Balance'!$O$3:$Q$32,3,0)</f>
        <v>#N/A</v>
      </c>
      <c r="S5874" t="e">
        <f t="shared" si="183"/>
        <v>#N/A</v>
      </c>
    </row>
    <row r="5875" spans="1:19">
      <c r="A5875">
        <f>'Previous Trades Import_OMS Quer'!A5875</f>
        <v>0</v>
      </c>
      <c r="B5875">
        <f>'Previous Trades Import_OMS Quer'!B5875</f>
        <v>0</v>
      </c>
      <c r="C5875" s="22">
        <f>'Previous Trades Import_OMS Quer'!C5875</f>
        <v>0</v>
      </c>
      <c r="D5875">
        <f>'Previous Trades Import_OMS Quer'!D5875</f>
        <v>0</v>
      </c>
      <c r="E5875" s="22">
        <f>'Previous Trades Import_OMS Quer'!E5875</f>
        <v>0</v>
      </c>
      <c r="F5875">
        <f>'Previous Trades Import_OMS Quer'!F5875</f>
        <v>0</v>
      </c>
      <c r="G5875">
        <f>'Previous Trades Import_OMS Quer'!G5875</f>
        <v>0</v>
      </c>
      <c r="H5875">
        <f>'Previous Trades Import_OMS Quer'!H5875</f>
        <v>0</v>
      </c>
      <c r="I5875">
        <f>'Previous Trades Import_OMS Quer'!I5875</f>
        <v>0</v>
      </c>
      <c r="J5875">
        <f>'Previous Trades Import_OMS Quer'!J5875</f>
        <v>0</v>
      </c>
      <c r="K5875">
        <f>'Previous Trades Import_OMS Quer'!K5875</f>
        <v>0</v>
      </c>
      <c r="L5875">
        <f>'Previous Trades Import_OMS Quer'!L5875</f>
        <v>0</v>
      </c>
      <c r="M5875">
        <f>'Previous Trades Import_OMS Quer'!M5875</f>
        <v>0</v>
      </c>
      <c r="N5875">
        <f>'Previous Trades Import_OMS Quer'!N5875</f>
        <v>0</v>
      </c>
      <c r="O5875" t="str">
        <f>CLEAN('Previous Trades Import_OMS Quer'!O5875)</f>
        <v/>
      </c>
      <c r="Q5875" s="25">
        <f t="shared" si="182"/>
        <v>0</v>
      </c>
      <c r="R5875" s="25" t="e">
        <f>VLOOKUP(O5875,'Currency Balance'!$O$3:$Q$32,3,0)</f>
        <v>#N/A</v>
      </c>
      <c r="S5875" t="e">
        <f t="shared" si="183"/>
        <v>#N/A</v>
      </c>
    </row>
    <row r="5876" spans="1:19">
      <c r="A5876">
        <f>'Previous Trades Import_OMS Quer'!A5876</f>
        <v>0</v>
      </c>
      <c r="B5876">
        <f>'Previous Trades Import_OMS Quer'!B5876</f>
        <v>0</v>
      </c>
      <c r="C5876" s="22">
        <f>'Previous Trades Import_OMS Quer'!C5876</f>
        <v>0</v>
      </c>
      <c r="D5876">
        <f>'Previous Trades Import_OMS Quer'!D5876</f>
        <v>0</v>
      </c>
      <c r="E5876" s="22">
        <f>'Previous Trades Import_OMS Quer'!E5876</f>
        <v>0</v>
      </c>
      <c r="F5876">
        <f>'Previous Trades Import_OMS Quer'!F5876</f>
        <v>0</v>
      </c>
      <c r="G5876">
        <f>'Previous Trades Import_OMS Quer'!G5876</f>
        <v>0</v>
      </c>
      <c r="H5876">
        <f>'Previous Trades Import_OMS Quer'!H5876</f>
        <v>0</v>
      </c>
      <c r="I5876">
        <f>'Previous Trades Import_OMS Quer'!I5876</f>
        <v>0</v>
      </c>
      <c r="J5876">
        <f>'Previous Trades Import_OMS Quer'!J5876</f>
        <v>0</v>
      </c>
      <c r="K5876">
        <f>'Previous Trades Import_OMS Quer'!K5876</f>
        <v>0</v>
      </c>
      <c r="L5876">
        <f>'Previous Trades Import_OMS Quer'!L5876</f>
        <v>0</v>
      </c>
      <c r="M5876">
        <f>'Previous Trades Import_OMS Quer'!M5876</f>
        <v>0</v>
      </c>
      <c r="N5876">
        <f>'Previous Trades Import_OMS Quer'!N5876</f>
        <v>0</v>
      </c>
      <c r="O5876" t="str">
        <f>CLEAN('Previous Trades Import_OMS Quer'!O5876)</f>
        <v/>
      </c>
      <c r="Q5876" s="25">
        <f t="shared" si="182"/>
        <v>0</v>
      </c>
      <c r="R5876" s="25" t="e">
        <f>VLOOKUP(O5876,'Currency Balance'!$O$3:$Q$32,3,0)</f>
        <v>#N/A</v>
      </c>
      <c r="S5876" t="e">
        <f t="shared" si="183"/>
        <v>#N/A</v>
      </c>
    </row>
    <row r="5877" spans="1:19">
      <c r="A5877">
        <f>'Previous Trades Import_OMS Quer'!A5877</f>
        <v>0</v>
      </c>
      <c r="B5877">
        <f>'Previous Trades Import_OMS Quer'!B5877</f>
        <v>0</v>
      </c>
      <c r="C5877" s="22">
        <f>'Previous Trades Import_OMS Quer'!C5877</f>
        <v>0</v>
      </c>
      <c r="D5877">
        <f>'Previous Trades Import_OMS Quer'!D5877</f>
        <v>0</v>
      </c>
      <c r="E5877" s="22">
        <f>'Previous Trades Import_OMS Quer'!E5877</f>
        <v>0</v>
      </c>
      <c r="F5877">
        <f>'Previous Trades Import_OMS Quer'!F5877</f>
        <v>0</v>
      </c>
      <c r="G5877">
        <f>'Previous Trades Import_OMS Quer'!G5877</f>
        <v>0</v>
      </c>
      <c r="H5877">
        <f>'Previous Trades Import_OMS Quer'!H5877</f>
        <v>0</v>
      </c>
      <c r="I5877">
        <f>'Previous Trades Import_OMS Quer'!I5877</f>
        <v>0</v>
      </c>
      <c r="J5877">
        <f>'Previous Trades Import_OMS Quer'!J5877</f>
        <v>0</v>
      </c>
      <c r="K5877">
        <f>'Previous Trades Import_OMS Quer'!K5877</f>
        <v>0</v>
      </c>
      <c r="L5877">
        <f>'Previous Trades Import_OMS Quer'!L5877</f>
        <v>0</v>
      </c>
      <c r="M5877">
        <f>'Previous Trades Import_OMS Quer'!M5877</f>
        <v>0</v>
      </c>
      <c r="N5877">
        <f>'Previous Trades Import_OMS Quer'!N5877</f>
        <v>0</v>
      </c>
      <c r="O5877" t="str">
        <f>CLEAN('Previous Trades Import_OMS Quer'!O5877)</f>
        <v/>
      </c>
      <c r="Q5877" s="25">
        <f t="shared" si="182"/>
        <v>0</v>
      </c>
      <c r="R5877" s="25" t="e">
        <f>VLOOKUP(O5877,'Currency Balance'!$O$3:$Q$32,3,0)</f>
        <v>#N/A</v>
      </c>
      <c r="S5877" t="e">
        <f t="shared" si="183"/>
        <v>#N/A</v>
      </c>
    </row>
    <row r="5878" spans="1:19">
      <c r="A5878">
        <f>'Previous Trades Import_OMS Quer'!A5878</f>
        <v>0</v>
      </c>
      <c r="B5878">
        <f>'Previous Trades Import_OMS Quer'!B5878</f>
        <v>0</v>
      </c>
      <c r="C5878" s="22">
        <f>'Previous Trades Import_OMS Quer'!C5878</f>
        <v>0</v>
      </c>
      <c r="D5878">
        <f>'Previous Trades Import_OMS Quer'!D5878</f>
        <v>0</v>
      </c>
      <c r="E5878" s="22">
        <f>'Previous Trades Import_OMS Quer'!E5878</f>
        <v>0</v>
      </c>
      <c r="F5878">
        <f>'Previous Trades Import_OMS Quer'!F5878</f>
        <v>0</v>
      </c>
      <c r="G5878">
        <f>'Previous Trades Import_OMS Quer'!G5878</f>
        <v>0</v>
      </c>
      <c r="H5878">
        <f>'Previous Trades Import_OMS Quer'!H5878</f>
        <v>0</v>
      </c>
      <c r="I5878">
        <f>'Previous Trades Import_OMS Quer'!I5878</f>
        <v>0</v>
      </c>
      <c r="J5878">
        <f>'Previous Trades Import_OMS Quer'!J5878</f>
        <v>0</v>
      </c>
      <c r="K5878">
        <f>'Previous Trades Import_OMS Quer'!K5878</f>
        <v>0</v>
      </c>
      <c r="L5878">
        <f>'Previous Trades Import_OMS Quer'!L5878</f>
        <v>0</v>
      </c>
      <c r="M5878">
        <f>'Previous Trades Import_OMS Quer'!M5878</f>
        <v>0</v>
      </c>
      <c r="N5878">
        <f>'Previous Trades Import_OMS Quer'!N5878</f>
        <v>0</v>
      </c>
      <c r="O5878" t="str">
        <f>CLEAN('Previous Trades Import_OMS Quer'!O5878)</f>
        <v/>
      </c>
      <c r="Q5878" s="25">
        <f t="shared" si="182"/>
        <v>0</v>
      </c>
      <c r="R5878" s="25" t="e">
        <f>VLOOKUP(O5878,'Currency Balance'!$O$3:$Q$32,3,0)</f>
        <v>#N/A</v>
      </c>
      <c r="S5878" t="e">
        <f t="shared" si="183"/>
        <v>#N/A</v>
      </c>
    </row>
    <row r="5879" spans="1:19">
      <c r="A5879">
        <f>'Previous Trades Import_OMS Quer'!A5879</f>
        <v>0</v>
      </c>
      <c r="B5879">
        <f>'Previous Trades Import_OMS Quer'!B5879</f>
        <v>0</v>
      </c>
      <c r="C5879" s="22">
        <f>'Previous Trades Import_OMS Quer'!C5879</f>
        <v>0</v>
      </c>
      <c r="D5879">
        <f>'Previous Trades Import_OMS Quer'!D5879</f>
        <v>0</v>
      </c>
      <c r="E5879" s="22">
        <f>'Previous Trades Import_OMS Quer'!E5879</f>
        <v>0</v>
      </c>
      <c r="F5879">
        <f>'Previous Trades Import_OMS Quer'!F5879</f>
        <v>0</v>
      </c>
      <c r="G5879">
        <f>'Previous Trades Import_OMS Quer'!G5879</f>
        <v>0</v>
      </c>
      <c r="H5879">
        <f>'Previous Trades Import_OMS Quer'!H5879</f>
        <v>0</v>
      </c>
      <c r="I5879">
        <f>'Previous Trades Import_OMS Quer'!I5879</f>
        <v>0</v>
      </c>
      <c r="J5879">
        <f>'Previous Trades Import_OMS Quer'!J5879</f>
        <v>0</v>
      </c>
      <c r="K5879">
        <f>'Previous Trades Import_OMS Quer'!K5879</f>
        <v>0</v>
      </c>
      <c r="L5879">
        <f>'Previous Trades Import_OMS Quer'!L5879</f>
        <v>0</v>
      </c>
      <c r="M5879">
        <f>'Previous Trades Import_OMS Quer'!M5879</f>
        <v>0</v>
      </c>
      <c r="N5879">
        <f>'Previous Trades Import_OMS Quer'!N5879</f>
        <v>0</v>
      </c>
      <c r="O5879" t="str">
        <f>CLEAN('Previous Trades Import_OMS Quer'!O5879)</f>
        <v/>
      </c>
      <c r="Q5879" s="25">
        <f t="shared" si="182"/>
        <v>0</v>
      </c>
      <c r="R5879" s="25" t="e">
        <f>VLOOKUP(O5879,'Currency Balance'!$O$3:$Q$32,3,0)</f>
        <v>#N/A</v>
      </c>
      <c r="S5879" t="e">
        <f t="shared" si="183"/>
        <v>#N/A</v>
      </c>
    </row>
    <row r="5880" spans="1:19">
      <c r="A5880">
        <f>'Previous Trades Import_OMS Quer'!A5880</f>
        <v>0</v>
      </c>
      <c r="B5880">
        <f>'Previous Trades Import_OMS Quer'!B5880</f>
        <v>0</v>
      </c>
      <c r="C5880" s="22">
        <f>'Previous Trades Import_OMS Quer'!C5880</f>
        <v>0</v>
      </c>
      <c r="D5880">
        <f>'Previous Trades Import_OMS Quer'!D5880</f>
        <v>0</v>
      </c>
      <c r="E5880" s="22">
        <f>'Previous Trades Import_OMS Quer'!E5880</f>
        <v>0</v>
      </c>
      <c r="F5880">
        <f>'Previous Trades Import_OMS Quer'!F5880</f>
        <v>0</v>
      </c>
      <c r="G5880">
        <f>'Previous Trades Import_OMS Quer'!G5880</f>
        <v>0</v>
      </c>
      <c r="H5880">
        <f>'Previous Trades Import_OMS Quer'!H5880</f>
        <v>0</v>
      </c>
      <c r="I5880">
        <f>'Previous Trades Import_OMS Quer'!I5880</f>
        <v>0</v>
      </c>
      <c r="J5880">
        <f>'Previous Trades Import_OMS Quer'!J5880</f>
        <v>0</v>
      </c>
      <c r="K5880">
        <f>'Previous Trades Import_OMS Quer'!K5880</f>
        <v>0</v>
      </c>
      <c r="L5880">
        <f>'Previous Trades Import_OMS Quer'!L5880</f>
        <v>0</v>
      </c>
      <c r="M5880">
        <f>'Previous Trades Import_OMS Quer'!M5880</f>
        <v>0</v>
      </c>
      <c r="N5880">
        <f>'Previous Trades Import_OMS Quer'!N5880</f>
        <v>0</v>
      </c>
      <c r="O5880" t="str">
        <f>CLEAN('Previous Trades Import_OMS Quer'!O5880)</f>
        <v/>
      </c>
      <c r="Q5880" s="25">
        <f t="shared" si="182"/>
        <v>0</v>
      </c>
      <c r="R5880" s="25" t="e">
        <f>VLOOKUP(O5880,'Currency Balance'!$O$3:$Q$32,3,0)</f>
        <v>#N/A</v>
      </c>
      <c r="S5880" t="e">
        <f t="shared" si="183"/>
        <v>#N/A</v>
      </c>
    </row>
    <row r="5881" spans="1:19">
      <c r="A5881">
        <f>'Previous Trades Import_OMS Quer'!A5881</f>
        <v>0</v>
      </c>
      <c r="B5881">
        <f>'Previous Trades Import_OMS Quer'!B5881</f>
        <v>0</v>
      </c>
      <c r="C5881" s="22">
        <f>'Previous Trades Import_OMS Quer'!C5881</f>
        <v>0</v>
      </c>
      <c r="D5881">
        <f>'Previous Trades Import_OMS Quer'!D5881</f>
        <v>0</v>
      </c>
      <c r="E5881" s="22">
        <f>'Previous Trades Import_OMS Quer'!E5881</f>
        <v>0</v>
      </c>
      <c r="F5881">
        <f>'Previous Trades Import_OMS Quer'!F5881</f>
        <v>0</v>
      </c>
      <c r="G5881">
        <f>'Previous Trades Import_OMS Quer'!G5881</f>
        <v>0</v>
      </c>
      <c r="H5881">
        <f>'Previous Trades Import_OMS Quer'!H5881</f>
        <v>0</v>
      </c>
      <c r="I5881">
        <f>'Previous Trades Import_OMS Quer'!I5881</f>
        <v>0</v>
      </c>
      <c r="J5881">
        <f>'Previous Trades Import_OMS Quer'!J5881</f>
        <v>0</v>
      </c>
      <c r="K5881">
        <f>'Previous Trades Import_OMS Quer'!K5881</f>
        <v>0</v>
      </c>
      <c r="L5881">
        <f>'Previous Trades Import_OMS Quer'!L5881</f>
        <v>0</v>
      </c>
      <c r="M5881">
        <f>'Previous Trades Import_OMS Quer'!M5881</f>
        <v>0</v>
      </c>
      <c r="N5881">
        <f>'Previous Trades Import_OMS Quer'!N5881</f>
        <v>0</v>
      </c>
      <c r="O5881" t="str">
        <f>CLEAN('Previous Trades Import_OMS Quer'!O5881)</f>
        <v/>
      </c>
      <c r="Q5881" s="25">
        <f t="shared" si="182"/>
        <v>0</v>
      </c>
      <c r="R5881" s="25" t="e">
        <f>VLOOKUP(O5881,'Currency Balance'!$O$3:$Q$32,3,0)</f>
        <v>#N/A</v>
      </c>
      <c r="S5881" t="e">
        <f t="shared" si="183"/>
        <v>#N/A</v>
      </c>
    </row>
    <row r="5882" spans="1:19">
      <c r="A5882">
        <f>'Previous Trades Import_OMS Quer'!A5882</f>
        <v>0</v>
      </c>
      <c r="B5882">
        <f>'Previous Trades Import_OMS Quer'!B5882</f>
        <v>0</v>
      </c>
      <c r="C5882" s="22">
        <f>'Previous Trades Import_OMS Quer'!C5882</f>
        <v>0</v>
      </c>
      <c r="D5882">
        <f>'Previous Trades Import_OMS Quer'!D5882</f>
        <v>0</v>
      </c>
      <c r="E5882" s="22">
        <f>'Previous Trades Import_OMS Quer'!E5882</f>
        <v>0</v>
      </c>
      <c r="F5882">
        <f>'Previous Trades Import_OMS Quer'!F5882</f>
        <v>0</v>
      </c>
      <c r="G5882">
        <f>'Previous Trades Import_OMS Quer'!G5882</f>
        <v>0</v>
      </c>
      <c r="H5882">
        <f>'Previous Trades Import_OMS Quer'!H5882</f>
        <v>0</v>
      </c>
      <c r="I5882">
        <f>'Previous Trades Import_OMS Quer'!I5882</f>
        <v>0</v>
      </c>
      <c r="J5882">
        <f>'Previous Trades Import_OMS Quer'!J5882</f>
        <v>0</v>
      </c>
      <c r="K5882">
        <f>'Previous Trades Import_OMS Quer'!K5882</f>
        <v>0</v>
      </c>
      <c r="L5882">
        <f>'Previous Trades Import_OMS Quer'!L5882</f>
        <v>0</v>
      </c>
      <c r="M5882">
        <f>'Previous Trades Import_OMS Quer'!M5882</f>
        <v>0</v>
      </c>
      <c r="N5882">
        <f>'Previous Trades Import_OMS Quer'!N5882</f>
        <v>0</v>
      </c>
      <c r="O5882" t="str">
        <f>CLEAN('Previous Trades Import_OMS Quer'!O5882)</f>
        <v/>
      </c>
      <c r="Q5882" s="25">
        <f t="shared" si="182"/>
        <v>0</v>
      </c>
      <c r="R5882" s="25" t="e">
        <f>VLOOKUP(O5882,'Currency Balance'!$O$3:$Q$32,3,0)</f>
        <v>#N/A</v>
      </c>
      <c r="S5882" t="e">
        <f t="shared" si="183"/>
        <v>#N/A</v>
      </c>
    </row>
    <row r="5883" spans="1:19">
      <c r="A5883">
        <f>'Previous Trades Import_OMS Quer'!A5883</f>
        <v>0</v>
      </c>
      <c r="B5883">
        <f>'Previous Trades Import_OMS Quer'!B5883</f>
        <v>0</v>
      </c>
      <c r="C5883" s="22">
        <f>'Previous Trades Import_OMS Quer'!C5883</f>
        <v>0</v>
      </c>
      <c r="D5883">
        <f>'Previous Trades Import_OMS Quer'!D5883</f>
        <v>0</v>
      </c>
      <c r="E5883" s="22">
        <f>'Previous Trades Import_OMS Quer'!E5883</f>
        <v>0</v>
      </c>
      <c r="F5883">
        <f>'Previous Trades Import_OMS Quer'!F5883</f>
        <v>0</v>
      </c>
      <c r="G5883">
        <f>'Previous Trades Import_OMS Quer'!G5883</f>
        <v>0</v>
      </c>
      <c r="H5883">
        <f>'Previous Trades Import_OMS Quer'!H5883</f>
        <v>0</v>
      </c>
      <c r="I5883">
        <f>'Previous Trades Import_OMS Quer'!I5883</f>
        <v>0</v>
      </c>
      <c r="J5883">
        <f>'Previous Trades Import_OMS Quer'!J5883</f>
        <v>0</v>
      </c>
      <c r="K5883">
        <f>'Previous Trades Import_OMS Quer'!K5883</f>
        <v>0</v>
      </c>
      <c r="L5883">
        <f>'Previous Trades Import_OMS Quer'!L5883</f>
        <v>0</v>
      </c>
      <c r="M5883">
        <f>'Previous Trades Import_OMS Quer'!M5883</f>
        <v>0</v>
      </c>
      <c r="N5883">
        <f>'Previous Trades Import_OMS Quer'!N5883</f>
        <v>0</v>
      </c>
      <c r="O5883" t="str">
        <f>CLEAN('Previous Trades Import_OMS Quer'!O5883)</f>
        <v/>
      </c>
      <c r="Q5883" s="25">
        <f t="shared" si="182"/>
        <v>0</v>
      </c>
      <c r="R5883" s="25" t="e">
        <f>VLOOKUP(O5883,'Currency Balance'!$O$3:$Q$32,3,0)</f>
        <v>#N/A</v>
      </c>
      <c r="S5883" t="e">
        <f t="shared" si="183"/>
        <v>#N/A</v>
      </c>
    </row>
    <row r="5884" spans="1:19">
      <c r="A5884">
        <f>'Previous Trades Import_OMS Quer'!A5884</f>
        <v>0</v>
      </c>
      <c r="B5884">
        <f>'Previous Trades Import_OMS Quer'!B5884</f>
        <v>0</v>
      </c>
      <c r="C5884" s="22">
        <f>'Previous Trades Import_OMS Quer'!C5884</f>
        <v>0</v>
      </c>
      <c r="D5884">
        <f>'Previous Trades Import_OMS Quer'!D5884</f>
        <v>0</v>
      </c>
      <c r="E5884" s="22">
        <f>'Previous Trades Import_OMS Quer'!E5884</f>
        <v>0</v>
      </c>
      <c r="F5884">
        <f>'Previous Trades Import_OMS Quer'!F5884</f>
        <v>0</v>
      </c>
      <c r="G5884">
        <f>'Previous Trades Import_OMS Quer'!G5884</f>
        <v>0</v>
      </c>
      <c r="H5884">
        <f>'Previous Trades Import_OMS Quer'!H5884</f>
        <v>0</v>
      </c>
      <c r="I5884">
        <f>'Previous Trades Import_OMS Quer'!I5884</f>
        <v>0</v>
      </c>
      <c r="J5884">
        <f>'Previous Trades Import_OMS Quer'!J5884</f>
        <v>0</v>
      </c>
      <c r="K5884">
        <f>'Previous Trades Import_OMS Quer'!K5884</f>
        <v>0</v>
      </c>
      <c r="L5884">
        <f>'Previous Trades Import_OMS Quer'!L5884</f>
        <v>0</v>
      </c>
      <c r="M5884">
        <f>'Previous Trades Import_OMS Quer'!M5884</f>
        <v>0</v>
      </c>
      <c r="N5884">
        <f>'Previous Trades Import_OMS Quer'!N5884</f>
        <v>0</v>
      </c>
      <c r="O5884" t="str">
        <f>CLEAN('Previous Trades Import_OMS Quer'!O5884)</f>
        <v/>
      </c>
      <c r="Q5884" s="25">
        <f t="shared" si="182"/>
        <v>0</v>
      </c>
      <c r="R5884" s="25" t="e">
        <f>VLOOKUP(O5884,'Currency Balance'!$O$3:$Q$32,3,0)</f>
        <v>#N/A</v>
      </c>
      <c r="S5884" t="e">
        <f t="shared" si="183"/>
        <v>#N/A</v>
      </c>
    </row>
    <row r="5885" spans="1:19">
      <c r="A5885">
        <f>'Previous Trades Import_OMS Quer'!A5885</f>
        <v>0</v>
      </c>
      <c r="B5885">
        <f>'Previous Trades Import_OMS Quer'!B5885</f>
        <v>0</v>
      </c>
      <c r="C5885" s="22">
        <f>'Previous Trades Import_OMS Quer'!C5885</f>
        <v>0</v>
      </c>
      <c r="D5885">
        <f>'Previous Trades Import_OMS Quer'!D5885</f>
        <v>0</v>
      </c>
      <c r="E5885" s="22">
        <f>'Previous Trades Import_OMS Quer'!E5885</f>
        <v>0</v>
      </c>
      <c r="F5885">
        <f>'Previous Trades Import_OMS Quer'!F5885</f>
        <v>0</v>
      </c>
      <c r="G5885">
        <f>'Previous Trades Import_OMS Quer'!G5885</f>
        <v>0</v>
      </c>
      <c r="H5885">
        <f>'Previous Trades Import_OMS Quer'!H5885</f>
        <v>0</v>
      </c>
      <c r="I5885">
        <f>'Previous Trades Import_OMS Quer'!I5885</f>
        <v>0</v>
      </c>
      <c r="J5885">
        <f>'Previous Trades Import_OMS Quer'!J5885</f>
        <v>0</v>
      </c>
      <c r="K5885">
        <f>'Previous Trades Import_OMS Quer'!K5885</f>
        <v>0</v>
      </c>
      <c r="L5885">
        <f>'Previous Trades Import_OMS Quer'!L5885</f>
        <v>0</v>
      </c>
      <c r="M5885">
        <f>'Previous Trades Import_OMS Quer'!M5885</f>
        <v>0</v>
      </c>
      <c r="N5885">
        <f>'Previous Trades Import_OMS Quer'!N5885</f>
        <v>0</v>
      </c>
      <c r="O5885" t="str">
        <f>CLEAN('Previous Trades Import_OMS Quer'!O5885)</f>
        <v/>
      </c>
      <c r="Q5885" s="25">
        <f t="shared" si="182"/>
        <v>0</v>
      </c>
      <c r="R5885" s="25" t="e">
        <f>VLOOKUP(O5885,'Currency Balance'!$O$3:$Q$32,3,0)</f>
        <v>#N/A</v>
      </c>
      <c r="S5885" t="e">
        <f t="shared" si="183"/>
        <v>#N/A</v>
      </c>
    </row>
    <row r="5886" spans="1:19">
      <c r="A5886">
        <f>'Previous Trades Import_OMS Quer'!A5886</f>
        <v>0</v>
      </c>
      <c r="B5886">
        <f>'Previous Trades Import_OMS Quer'!B5886</f>
        <v>0</v>
      </c>
      <c r="C5886" s="22">
        <f>'Previous Trades Import_OMS Quer'!C5886</f>
        <v>0</v>
      </c>
      <c r="D5886">
        <f>'Previous Trades Import_OMS Quer'!D5886</f>
        <v>0</v>
      </c>
      <c r="E5886" s="22">
        <f>'Previous Trades Import_OMS Quer'!E5886</f>
        <v>0</v>
      </c>
      <c r="F5886">
        <f>'Previous Trades Import_OMS Quer'!F5886</f>
        <v>0</v>
      </c>
      <c r="G5886">
        <f>'Previous Trades Import_OMS Quer'!G5886</f>
        <v>0</v>
      </c>
      <c r="H5886">
        <f>'Previous Trades Import_OMS Quer'!H5886</f>
        <v>0</v>
      </c>
      <c r="I5886">
        <f>'Previous Trades Import_OMS Quer'!I5886</f>
        <v>0</v>
      </c>
      <c r="J5886">
        <f>'Previous Trades Import_OMS Quer'!J5886</f>
        <v>0</v>
      </c>
      <c r="K5886">
        <f>'Previous Trades Import_OMS Quer'!K5886</f>
        <v>0</v>
      </c>
      <c r="L5886">
        <f>'Previous Trades Import_OMS Quer'!L5886</f>
        <v>0</v>
      </c>
      <c r="M5886">
        <f>'Previous Trades Import_OMS Quer'!M5886</f>
        <v>0</v>
      </c>
      <c r="N5886">
        <f>'Previous Trades Import_OMS Quer'!N5886</f>
        <v>0</v>
      </c>
      <c r="O5886" t="str">
        <f>CLEAN('Previous Trades Import_OMS Quer'!O5886)</f>
        <v/>
      </c>
      <c r="Q5886" s="25">
        <f t="shared" si="182"/>
        <v>0</v>
      </c>
      <c r="R5886" s="25" t="e">
        <f>VLOOKUP(O5886,'Currency Balance'!$O$3:$Q$32,3,0)</f>
        <v>#N/A</v>
      </c>
      <c r="S5886" t="e">
        <f t="shared" si="183"/>
        <v>#N/A</v>
      </c>
    </row>
    <row r="5887" spans="1:19">
      <c r="A5887">
        <f>'Previous Trades Import_OMS Quer'!A5887</f>
        <v>0</v>
      </c>
      <c r="B5887">
        <f>'Previous Trades Import_OMS Quer'!B5887</f>
        <v>0</v>
      </c>
      <c r="C5887" s="22">
        <f>'Previous Trades Import_OMS Quer'!C5887</f>
        <v>0</v>
      </c>
      <c r="D5887">
        <f>'Previous Trades Import_OMS Quer'!D5887</f>
        <v>0</v>
      </c>
      <c r="E5887" s="22">
        <f>'Previous Trades Import_OMS Quer'!E5887</f>
        <v>0</v>
      </c>
      <c r="F5887">
        <f>'Previous Trades Import_OMS Quer'!F5887</f>
        <v>0</v>
      </c>
      <c r="G5887">
        <f>'Previous Trades Import_OMS Quer'!G5887</f>
        <v>0</v>
      </c>
      <c r="H5887">
        <f>'Previous Trades Import_OMS Quer'!H5887</f>
        <v>0</v>
      </c>
      <c r="I5887">
        <f>'Previous Trades Import_OMS Quer'!I5887</f>
        <v>0</v>
      </c>
      <c r="J5887">
        <f>'Previous Trades Import_OMS Quer'!J5887</f>
        <v>0</v>
      </c>
      <c r="K5887">
        <f>'Previous Trades Import_OMS Quer'!K5887</f>
        <v>0</v>
      </c>
      <c r="L5887">
        <f>'Previous Trades Import_OMS Quer'!L5887</f>
        <v>0</v>
      </c>
      <c r="M5887">
        <f>'Previous Trades Import_OMS Quer'!M5887</f>
        <v>0</v>
      </c>
      <c r="N5887">
        <f>'Previous Trades Import_OMS Quer'!N5887</f>
        <v>0</v>
      </c>
      <c r="O5887" t="str">
        <f>CLEAN('Previous Trades Import_OMS Quer'!O5887)</f>
        <v/>
      </c>
      <c r="Q5887" s="25">
        <f t="shared" si="182"/>
        <v>0</v>
      </c>
      <c r="R5887" s="25" t="e">
        <f>VLOOKUP(O5887,'Currency Balance'!$O$3:$Q$32,3,0)</f>
        <v>#N/A</v>
      </c>
      <c r="S5887" t="e">
        <f t="shared" si="183"/>
        <v>#N/A</v>
      </c>
    </row>
    <row r="5888" spans="1:19">
      <c r="A5888">
        <f>'Previous Trades Import_OMS Quer'!A5888</f>
        <v>0</v>
      </c>
      <c r="B5888">
        <f>'Previous Trades Import_OMS Quer'!B5888</f>
        <v>0</v>
      </c>
      <c r="C5888" s="22">
        <f>'Previous Trades Import_OMS Quer'!C5888</f>
        <v>0</v>
      </c>
      <c r="D5888">
        <f>'Previous Trades Import_OMS Quer'!D5888</f>
        <v>0</v>
      </c>
      <c r="E5888" s="22">
        <f>'Previous Trades Import_OMS Quer'!E5888</f>
        <v>0</v>
      </c>
      <c r="F5888">
        <f>'Previous Trades Import_OMS Quer'!F5888</f>
        <v>0</v>
      </c>
      <c r="G5888">
        <f>'Previous Trades Import_OMS Quer'!G5888</f>
        <v>0</v>
      </c>
      <c r="H5888">
        <f>'Previous Trades Import_OMS Quer'!H5888</f>
        <v>0</v>
      </c>
      <c r="I5888">
        <f>'Previous Trades Import_OMS Quer'!I5888</f>
        <v>0</v>
      </c>
      <c r="J5888">
        <f>'Previous Trades Import_OMS Quer'!J5888</f>
        <v>0</v>
      </c>
      <c r="K5888">
        <f>'Previous Trades Import_OMS Quer'!K5888</f>
        <v>0</v>
      </c>
      <c r="L5888">
        <f>'Previous Trades Import_OMS Quer'!L5888</f>
        <v>0</v>
      </c>
      <c r="M5888">
        <f>'Previous Trades Import_OMS Quer'!M5888</f>
        <v>0</v>
      </c>
      <c r="N5888">
        <f>'Previous Trades Import_OMS Quer'!N5888</f>
        <v>0</v>
      </c>
      <c r="O5888" t="str">
        <f>CLEAN('Previous Trades Import_OMS Quer'!O5888)</f>
        <v/>
      </c>
      <c r="Q5888" s="25">
        <f t="shared" si="182"/>
        <v>0</v>
      </c>
      <c r="R5888" s="25" t="e">
        <f>VLOOKUP(O5888,'Currency Balance'!$O$3:$Q$32,3,0)</f>
        <v>#N/A</v>
      </c>
      <c r="S5888" t="e">
        <f t="shared" si="183"/>
        <v>#N/A</v>
      </c>
    </row>
    <row r="5889" spans="1:19">
      <c r="A5889">
        <f>'Previous Trades Import_OMS Quer'!A5889</f>
        <v>0</v>
      </c>
      <c r="B5889">
        <f>'Previous Trades Import_OMS Quer'!B5889</f>
        <v>0</v>
      </c>
      <c r="C5889" s="22">
        <f>'Previous Trades Import_OMS Quer'!C5889</f>
        <v>0</v>
      </c>
      <c r="D5889">
        <f>'Previous Trades Import_OMS Quer'!D5889</f>
        <v>0</v>
      </c>
      <c r="E5889" s="22">
        <f>'Previous Trades Import_OMS Quer'!E5889</f>
        <v>0</v>
      </c>
      <c r="F5889">
        <f>'Previous Trades Import_OMS Quer'!F5889</f>
        <v>0</v>
      </c>
      <c r="G5889">
        <f>'Previous Trades Import_OMS Quer'!G5889</f>
        <v>0</v>
      </c>
      <c r="H5889">
        <f>'Previous Trades Import_OMS Quer'!H5889</f>
        <v>0</v>
      </c>
      <c r="I5889">
        <f>'Previous Trades Import_OMS Quer'!I5889</f>
        <v>0</v>
      </c>
      <c r="J5889">
        <f>'Previous Trades Import_OMS Quer'!J5889</f>
        <v>0</v>
      </c>
      <c r="K5889">
        <f>'Previous Trades Import_OMS Quer'!K5889</f>
        <v>0</v>
      </c>
      <c r="L5889">
        <f>'Previous Trades Import_OMS Quer'!L5889</f>
        <v>0</v>
      </c>
      <c r="M5889">
        <f>'Previous Trades Import_OMS Quer'!M5889</f>
        <v>0</v>
      </c>
      <c r="N5889">
        <f>'Previous Trades Import_OMS Quer'!N5889</f>
        <v>0</v>
      </c>
      <c r="O5889" t="str">
        <f>CLEAN('Previous Trades Import_OMS Quer'!O5889)</f>
        <v/>
      </c>
      <c r="Q5889" s="25">
        <f t="shared" si="182"/>
        <v>0</v>
      </c>
      <c r="R5889" s="25" t="e">
        <f>VLOOKUP(O5889,'Currency Balance'!$O$3:$Q$32,3,0)</f>
        <v>#N/A</v>
      </c>
      <c r="S5889" t="e">
        <f t="shared" si="183"/>
        <v>#N/A</v>
      </c>
    </row>
    <row r="5890" spans="1:19">
      <c r="A5890">
        <f>'Previous Trades Import_OMS Quer'!A5890</f>
        <v>0</v>
      </c>
      <c r="B5890">
        <f>'Previous Trades Import_OMS Quer'!B5890</f>
        <v>0</v>
      </c>
      <c r="C5890" s="22">
        <f>'Previous Trades Import_OMS Quer'!C5890</f>
        <v>0</v>
      </c>
      <c r="D5890">
        <f>'Previous Trades Import_OMS Quer'!D5890</f>
        <v>0</v>
      </c>
      <c r="E5890" s="22">
        <f>'Previous Trades Import_OMS Quer'!E5890</f>
        <v>0</v>
      </c>
      <c r="F5890">
        <f>'Previous Trades Import_OMS Quer'!F5890</f>
        <v>0</v>
      </c>
      <c r="G5890">
        <f>'Previous Trades Import_OMS Quer'!G5890</f>
        <v>0</v>
      </c>
      <c r="H5890">
        <f>'Previous Trades Import_OMS Quer'!H5890</f>
        <v>0</v>
      </c>
      <c r="I5890">
        <f>'Previous Trades Import_OMS Quer'!I5890</f>
        <v>0</v>
      </c>
      <c r="J5890">
        <f>'Previous Trades Import_OMS Quer'!J5890</f>
        <v>0</v>
      </c>
      <c r="K5890">
        <f>'Previous Trades Import_OMS Quer'!K5890</f>
        <v>0</v>
      </c>
      <c r="L5890">
        <f>'Previous Trades Import_OMS Quer'!L5890</f>
        <v>0</v>
      </c>
      <c r="M5890">
        <f>'Previous Trades Import_OMS Quer'!M5890</f>
        <v>0</v>
      </c>
      <c r="N5890">
        <f>'Previous Trades Import_OMS Quer'!N5890</f>
        <v>0</v>
      </c>
      <c r="O5890" t="str">
        <f>CLEAN('Previous Trades Import_OMS Quer'!O5890)</f>
        <v/>
      </c>
      <c r="Q5890" s="25">
        <f t="shared" ref="Q5890:Q5953" si="184">IF(G5890="sell",M5890,-M5890)</f>
        <v>0</v>
      </c>
      <c r="R5890" s="25" t="e">
        <f>VLOOKUP(O5890,'Currency Balance'!$O$3:$Q$32,3,0)</f>
        <v>#N/A</v>
      </c>
      <c r="S5890" t="e">
        <f t="shared" ref="S5890:S5953" si="185">Q5890/R5890</f>
        <v>#N/A</v>
      </c>
    </row>
    <row r="5891" spans="1:19">
      <c r="A5891">
        <f>'Previous Trades Import_OMS Quer'!A5891</f>
        <v>0</v>
      </c>
      <c r="B5891">
        <f>'Previous Trades Import_OMS Quer'!B5891</f>
        <v>0</v>
      </c>
      <c r="C5891" s="22">
        <f>'Previous Trades Import_OMS Quer'!C5891</f>
        <v>0</v>
      </c>
      <c r="D5891">
        <f>'Previous Trades Import_OMS Quer'!D5891</f>
        <v>0</v>
      </c>
      <c r="E5891" s="22">
        <f>'Previous Trades Import_OMS Quer'!E5891</f>
        <v>0</v>
      </c>
      <c r="F5891">
        <f>'Previous Trades Import_OMS Quer'!F5891</f>
        <v>0</v>
      </c>
      <c r="G5891">
        <f>'Previous Trades Import_OMS Quer'!G5891</f>
        <v>0</v>
      </c>
      <c r="H5891">
        <f>'Previous Trades Import_OMS Quer'!H5891</f>
        <v>0</v>
      </c>
      <c r="I5891">
        <f>'Previous Trades Import_OMS Quer'!I5891</f>
        <v>0</v>
      </c>
      <c r="J5891">
        <f>'Previous Trades Import_OMS Quer'!J5891</f>
        <v>0</v>
      </c>
      <c r="K5891">
        <f>'Previous Trades Import_OMS Quer'!K5891</f>
        <v>0</v>
      </c>
      <c r="L5891">
        <f>'Previous Trades Import_OMS Quer'!L5891</f>
        <v>0</v>
      </c>
      <c r="M5891">
        <f>'Previous Trades Import_OMS Quer'!M5891</f>
        <v>0</v>
      </c>
      <c r="N5891">
        <f>'Previous Trades Import_OMS Quer'!N5891</f>
        <v>0</v>
      </c>
      <c r="O5891" t="str">
        <f>CLEAN('Previous Trades Import_OMS Quer'!O5891)</f>
        <v/>
      </c>
      <c r="Q5891" s="25">
        <f t="shared" si="184"/>
        <v>0</v>
      </c>
      <c r="R5891" s="25" t="e">
        <f>VLOOKUP(O5891,'Currency Balance'!$O$3:$Q$32,3,0)</f>
        <v>#N/A</v>
      </c>
      <c r="S5891" t="e">
        <f t="shared" si="185"/>
        <v>#N/A</v>
      </c>
    </row>
    <row r="5892" spans="1:19">
      <c r="A5892">
        <f>'Previous Trades Import_OMS Quer'!A5892</f>
        <v>0</v>
      </c>
      <c r="B5892">
        <f>'Previous Trades Import_OMS Quer'!B5892</f>
        <v>0</v>
      </c>
      <c r="C5892" s="22">
        <f>'Previous Trades Import_OMS Quer'!C5892</f>
        <v>0</v>
      </c>
      <c r="D5892">
        <f>'Previous Trades Import_OMS Quer'!D5892</f>
        <v>0</v>
      </c>
      <c r="E5892" s="22">
        <f>'Previous Trades Import_OMS Quer'!E5892</f>
        <v>0</v>
      </c>
      <c r="F5892">
        <f>'Previous Trades Import_OMS Quer'!F5892</f>
        <v>0</v>
      </c>
      <c r="G5892">
        <f>'Previous Trades Import_OMS Quer'!G5892</f>
        <v>0</v>
      </c>
      <c r="H5892">
        <f>'Previous Trades Import_OMS Quer'!H5892</f>
        <v>0</v>
      </c>
      <c r="I5892">
        <f>'Previous Trades Import_OMS Quer'!I5892</f>
        <v>0</v>
      </c>
      <c r="J5892">
        <f>'Previous Trades Import_OMS Quer'!J5892</f>
        <v>0</v>
      </c>
      <c r="K5892">
        <f>'Previous Trades Import_OMS Quer'!K5892</f>
        <v>0</v>
      </c>
      <c r="L5892">
        <f>'Previous Trades Import_OMS Quer'!L5892</f>
        <v>0</v>
      </c>
      <c r="M5892">
        <f>'Previous Trades Import_OMS Quer'!M5892</f>
        <v>0</v>
      </c>
      <c r="N5892">
        <f>'Previous Trades Import_OMS Quer'!N5892</f>
        <v>0</v>
      </c>
      <c r="O5892" t="str">
        <f>CLEAN('Previous Trades Import_OMS Quer'!O5892)</f>
        <v/>
      </c>
      <c r="Q5892" s="25">
        <f t="shared" si="184"/>
        <v>0</v>
      </c>
      <c r="R5892" s="25" t="e">
        <f>VLOOKUP(O5892,'Currency Balance'!$O$3:$Q$32,3,0)</f>
        <v>#N/A</v>
      </c>
      <c r="S5892" t="e">
        <f t="shared" si="185"/>
        <v>#N/A</v>
      </c>
    </row>
    <row r="5893" spans="1:19">
      <c r="A5893">
        <f>'Previous Trades Import_OMS Quer'!A5893</f>
        <v>0</v>
      </c>
      <c r="B5893">
        <f>'Previous Trades Import_OMS Quer'!B5893</f>
        <v>0</v>
      </c>
      <c r="C5893" s="22">
        <f>'Previous Trades Import_OMS Quer'!C5893</f>
        <v>0</v>
      </c>
      <c r="D5893">
        <f>'Previous Trades Import_OMS Quer'!D5893</f>
        <v>0</v>
      </c>
      <c r="E5893" s="22">
        <f>'Previous Trades Import_OMS Quer'!E5893</f>
        <v>0</v>
      </c>
      <c r="F5893">
        <f>'Previous Trades Import_OMS Quer'!F5893</f>
        <v>0</v>
      </c>
      <c r="G5893">
        <f>'Previous Trades Import_OMS Quer'!G5893</f>
        <v>0</v>
      </c>
      <c r="H5893">
        <f>'Previous Trades Import_OMS Quer'!H5893</f>
        <v>0</v>
      </c>
      <c r="I5893">
        <f>'Previous Trades Import_OMS Quer'!I5893</f>
        <v>0</v>
      </c>
      <c r="J5893">
        <f>'Previous Trades Import_OMS Quer'!J5893</f>
        <v>0</v>
      </c>
      <c r="K5893">
        <f>'Previous Trades Import_OMS Quer'!K5893</f>
        <v>0</v>
      </c>
      <c r="L5893">
        <f>'Previous Trades Import_OMS Quer'!L5893</f>
        <v>0</v>
      </c>
      <c r="M5893">
        <f>'Previous Trades Import_OMS Quer'!M5893</f>
        <v>0</v>
      </c>
      <c r="N5893">
        <f>'Previous Trades Import_OMS Quer'!N5893</f>
        <v>0</v>
      </c>
      <c r="O5893" t="str">
        <f>CLEAN('Previous Trades Import_OMS Quer'!O5893)</f>
        <v/>
      </c>
      <c r="Q5893" s="25">
        <f t="shared" si="184"/>
        <v>0</v>
      </c>
      <c r="R5893" s="25" t="e">
        <f>VLOOKUP(O5893,'Currency Balance'!$O$3:$Q$32,3,0)</f>
        <v>#N/A</v>
      </c>
      <c r="S5893" t="e">
        <f t="shared" si="185"/>
        <v>#N/A</v>
      </c>
    </row>
    <row r="5894" spans="1:19">
      <c r="A5894">
        <f>'Previous Trades Import_OMS Quer'!A5894</f>
        <v>0</v>
      </c>
      <c r="B5894">
        <f>'Previous Trades Import_OMS Quer'!B5894</f>
        <v>0</v>
      </c>
      <c r="C5894" s="22">
        <f>'Previous Trades Import_OMS Quer'!C5894</f>
        <v>0</v>
      </c>
      <c r="D5894">
        <f>'Previous Trades Import_OMS Quer'!D5894</f>
        <v>0</v>
      </c>
      <c r="E5894" s="22">
        <f>'Previous Trades Import_OMS Quer'!E5894</f>
        <v>0</v>
      </c>
      <c r="F5894">
        <f>'Previous Trades Import_OMS Quer'!F5894</f>
        <v>0</v>
      </c>
      <c r="G5894">
        <f>'Previous Trades Import_OMS Quer'!G5894</f>
        <v>0</v>
      </c>
      <c r="H5894">
        <f>'Previous Trades Import_OMS Quer'!H5894</f>
        <v>0</v>
      </c>
      <c r="I5894">
        <f>'Previous Trades Import_OMS Quer'!I5894</f>
        <v>0</v>
      </c>
      <c r="J5894">
        <f>'Previous Trades Import_OMS Quer'!J5894</f>
        <v>0</v>
      </c>
      <c r="K5894">
        <f>'Previous Trades Import_OMS Quer'!K5894</f>
        <v>0</v>
      </c>
      <c r="L5894">
        <f>'Previous Trades Import_OMS Quer'!L5894</f>
        <v>0</v>
      </c>
      <c r="M5894">
        <f>'Previous Trades Import_OMS Quer'!M5894</f>
        <v>0</v>
      </c>
      <c r="N5894">
        <f>'Previous Trades Import_OMS Quer'!N5894</f>
        <v>0</v>
      </c>
      <c r="O5894" t="str">
        <f>CLEAN('Previous Trades Import_OMS Quer'!O5894)</f>
        <v/>
      </c>
      <c r="Q5894" s="25">
        <f t="shared" si="184"/>
        <v>0</v>
      </c>
      <c r="R5894" s="25" t="e">
        <f>VLOOKUP(O5894,'Currency Balance'!$O$3:$Q$32,3,0)</f>
        <v>#N/A</v>
      </c>
      <c r="S5894" t="e">
        <f t="shared" si="185"/>
        <v>#N/A</v>
      </c>
    </row>
    <row r="5895" spans="1:19">
      <c r="A5895">
        <f>'Previous Trades Import_OMS Quer'!A5895</f>
        <v>0</v>
      </c>
      <c r="B5895">
        <f>'Previous Trades Import_OMS Quer'!B5895</f>
        <v>0</v>
      </c>
      <c r="C5895" s="22">
        <f>'Previous Trades Import_OMS Quer'!C5895</f>
        <v>0</v>
      </c>
      <c r="D5895">
        <f>'Previous Trades Import_OMS Quer'!D5895</f>
        <v>0</v>
      </c>
      <c r="E5895" s="22">
        <f>'Previous Trades Import_OMS Quer'!E5895</f>
        <v>0</v>
      </c>
      <c r="F5895">
        <f>'Previous Trades Import_OMS Quer'!F5895</f>
        <v>0</v>
      </c>
      <c r="G5895">
        <f>'Previous Trades Import_OMS Quer'!G5895</f>
        <v>0</v>
      </c>
      <c r="H5895">
        <f>'Previous Trades Import_OMS Quer'!H5895</f>
        <v>0</v>
      </c>
      <c r="I5895">
        <f>'Previous Trades Import_OMS Quer'!I5895</f>
        <v>0</v>
      </c>
      <c r="J5895">
        <f>'Previous Trades Import_OMS Quer'!J5895</f>
        <v>0</v>
      </c>
      <c r="K5895">
        <f>'Previous Trades Import_OMS Quer'!K5895</f>
        <v>0</v>
      </c>
      <c r="L5895">
        <f>'Previous Trades Import_OMS Quer'!L5895</f>
        <v>0</v>
      </c>
      <c r="M5895">
        <f>'Previous Trades Import_OMS Quer'!M5895</f>
        <v>0</v>
      </c>
      <c r="N5895">
        <f>'Previous Trades Import_OMS Quer'!N5895</f>
        <v>0</v>
      </c>
      <c r="O5895" t="str">
        <f>CLEAN('Previous Trades Import_OMS Quer'!O5895)</f>
        <v/>
      </c>
      <c r="Q5895" s="25">
        <f t="shared" si="184"/>
        <v>0</v>
      </c>
      <c r="R5895" s="25" t="e">
        <f>VLOOKUP(O5895,'Currency Balance'!$O$3:$Q$32,3,0)</f>
        <v>#N/A</v>
      </c>
      <c r="S5895" t="e">
        <f t="shared" si="185"/>
        <v>#N/A</v>
      </c>
    </row>
    <row r="5896" spans="1:19">
      <c r="A5896">
        <f>'Previous Trades Import_OMS Quer'!A5896</f>
        <v>0</v>
      </c>
      <c r="B5896">
        <f>'Previous Trades Import_OMS Quer'!B5896</f>
        <v>0</v>
      </c>
      <c r="C5896" s="22">
        <f>'Previous Trades Import_OMS Quer'!C5896</f>
        <v>0</v>
      </c>
      <c r="D5896">
        <f>'Previous Trades Import_OMS Quer'!D5896</f>
        <v>0</v>
      </c>
      <c r="E5896" s="22">
        <f>'Previous Trades Import_OMS Quer'!E5896</f>
        <v>0</v>
      </c>
      <c r="F5896">
        <f>'Previous Trades Import_OMS Quer'!F5896</f>
        <v>0</v>
      </c>
      <c r="G5896">
        <f>'Previous Trades Import_OMS Quer'!G5896</f>
        <v>0</v>
      </c>
      <c r="H5896">
        <f>'Previous Trades Import_OMS Quer'!H5896</f>
        <v>0</v>
      </c>
      <c r="I5896">
        <f>'Previous Trades Import_OMS Quer'!I5896</f>
        <v>0</v>
      </c>
      <c r="J5896">
        <f>'Previous Trades Import_OMS Quer'!J5896</f>
        <v>0</v>
      </c>
      <c r="K5896">
        <f>'Previous Trades Import_OMS Quer'!K5896</f>
        <v>0</v>
      </c>
      <c r="L5896">
        <f>'Previous Trades Import_OMS Quer'!L5896</f>
        <v>0</v>
      </c>
      <c r="M5896">
        <f>'Previous Trades Import_OMS Quer'!M5896</f>
        <v>0</v>
      </c>
      <c r="N5896">
        <f>'Previous Trades Import_OMS Quer'!N5896</f>
        <v>0</v>
      </c>
      <c r="O5896" t="str">
        <f>CLEAN('Previous Trades Import_OMS Quer'!O5896)</f>
        <v/>
      </c>
      <c r="Q5896" s="25">
        <f t="shared" si="184"/>
        <v>0</v>
      </c>
      <c r="R5896" s="25" t="e">
        <f>VLOOKUP(O5896,'Currency Balance'!$O$3:$Q$32,3,0)</f>
        <v>#N/A</v>
      </c>
      <c r="S5896" t="e">
        <f t="shared" si="185"/>
        <v>#N/A</v>
      </c>
    </row>
    <row r="5897" spans="1:19">
      <c r="A5897">
        <f>'Previous Trades Import_OMS Quer'!A5897</f>
        <v>0</v>
      </c>
      <c r="B5897">
        <f>'Previous Trades Import_OMS Quer'!B5897</f>
        <v>0</v>
      </c>
      <c r="C5897" s="22">
        <f>'Previous Trades Import_OMS Quer'!C5897</f>
        <v>0</v>
      </c>
      <c r="D5897">
        <f>'Previous Trades Import_OMS Quer'!D5897</f>
        <v>0</v>
      </c>
      <c r="E5897" s="22">
        <f>'Previous Trades Import_OMS Quer'!E5897</f>
        <v>0</v>
      </c>
      <c r="F5897">
        <f>'Previous Trades Import_OMS Quer'!F5897</f>
        <v>0</v>
      </c>
      <c r="G5897">
        <f>'Previous Trades Import_OMS Quer'!G5897</f>
        <v>0</v>
      </c>
      <c r="H5897">
        <f>'Previous Trades Import_OMS Quer'!H5897</f>
        <v>0</v>
      </c>
      <c r="I5897">
        <f>'Previous Trades Import_OMS Quer'!I5897</f>
        <v>0</v>
      </c>
      <c r="J5897">
        <f>'Previous Trades Import_OMS Quer'!J5897</f>
        <v>0</v>
      </c>
      <c r="K5897">
        <f>'Previous Trades Import_OMS Quer'!K5897</f>
        <v>0</v>
      </c>
      <c r="L5897">
        <f>'Previous Trades Import_OMS Quer'!L5897</f>
        <v>0</v>
      </c>
      <c r="M5897">
        <f>'Previous Trades Import_OMS Quer'!M5897</f>
        <v>0</v>
      </c>
      <c r="N5897">
        <f>'Previous Trades Import_OMS Quer'!N5897</f>
        <v>0</v>
      </c>
      <c r="O5897" t="str">
        <f>CLEAN('Previous Trades Import_OMS Quer'!O5897)</f>
        <v/>
      </c>
      <c r="Q5897" s="25">
        <f t="shared" si="184"/>
        <v>0</v>
      </c>
      <c r="R5897" s="25" t="e">
        <f>VLOOKUP(O5897,'Currency Balance'!$O$3:$Q$32,3,0)</f>
        <v>#N/A</v>
      </c>
      <c r="S5897" t="e">
        <f t="shared" si="185"/>
        <v>#N/A</v>
      </c>
    </row>
    <row r="5898" spans="1:19">
      <c r="A5898">
        <f>'Previous Trades Import_OMS Quer'!A5898</f>
        <v>0</v>
      </c>
      <c r="B5898">
        <f>'Previous Trades Import_OMS Quer'!B5898</f>
        <v>0</v>
      </c>
      <c r="C5898" s="22">
        <f>'Previous Trades Import_OMS Quer'!C5898</f>
        <v>0</v>
      </c>
      <c r="D5898">
        <f>'Previous Trades Import_OMS Quer'!D5898</f>
        <v>0</v>
      </c>
      <c r="E5898" s="22">
        <f>'Previous Trades Import_OMS Quer'!E5898</f>
        <v>0</v>
      </c>
      <c r="F5898">
        <f>'Previous Trades Import_OMS Quer'!F5898</f>
        <v>0</v>
      </c>
      <c r="G5898">
        <f>'Previous Trades Import_OMS Quer'!G5898</f>
        <v>0</v>
      </c>
      <c r="H5898">
        <f>'Previous Trades Import_OMS Quer'!H5898</f>
        <v>0</v>
      </c>
      <c r="I5898">
        <f>'Previous Trades Import_OMS Quer'!I5898</f>
        <v>0</v>
      </c>
      <c r="J5898">
        <f>'Previous Trades Import_OMS Quer'!J5898</f>
        <v>0</v>
      </c>
      <c r="K5898">
        <f>'Previous Trades Import_OMS Quer'!K5898</f>
        <v>0</v>
      </c>
      <c r="L5898">
        <f>'Previous Trades Import_OMS Quer'!L5898</f>
        <v>0</v>
      </c>
      <c r="M5898">
        <f>'Previous Trades Import_OMS Quer'!M5898</f>
        <v>0</v>
      </c>
      <c r="N5898">
        <f>'Previous Trades Import_OMS Quer'!N5898</f>
        <v>0</v>
      </c>
      <c r="O5898" t="str">
        <f>CLEAN('Previous Trades Import_OMS Quer'!O5898)</f>
        <v/>
      </c>
      <c r="Q5898" s="25">
        <f t="shared" si="184"/>
        <v>0</v>
      </c>
      <c r="R5898" s="25" t="e">
        <f>VLOOKUP(O5898,'Currency Balance'!$O$3:$Q$32,3,0)</f>
        <v>#N/A</v>
      </c>
      <c r="S5898" t="e">
        <f t="shared" si="185"/>
        <v>#N/A</v>
      </c>
    </row>
    <row r="5899" spans="1:19">
      <c r="A5899">
        <f>'Previous Trades Import_OMS Quer'!A5899</f>
        <v>0</v>
      </c>
      <c r="B5899">
        <f>'Previous Trades Import_OMS Quer'!B5899</f>
        <v>0</v>
      </c>
      <c r="C5899" s="22">
        <f>'Previous Trades Import_OMS Quer'!C5899</f>
        <v>0</v>
      </c>
      <c r="D5899">
        <f>'Previous Trades Import_OMS Quer'!D5899</f>
        <v>0</v>
      </c>
      <c r="E5899" s="22">
        <f>'Previous Trades Import_OMS Quer'!E5899</f>
        <v>0</v>
      </c>
      <c r="F5899">
        <f>'Previous Trades Import_OMS Quer'!F5899</f>
        <v>0</v>
      </c>
      <c r="G5899">
        <f>'Previous Trades Import_OMS Quer'!G5899</f>
        <v>0</v>
      </c>
      <c r="H5899">
        <f>'Previous Trades Import_OMS Quer'!H5899</f>
        <v>0</v>
      </c>
      <c r="I5899">
        <f>'Previous Trades Import_OMS Quer'!I5899</f>
        <v>0</v>
      </c>
      <c r="J5899">
        <f>'Previous Trades Import_OMS Quer'!J5899</f>
        <v>0</v>
      </c>
      <c r="K5899">
        <f>'Previous Trades Import_OMS Quer'!K5899</f>
        <v>0</v>
      </c>
      <c r="L5899">
        <f>'Previous Trades Import_OMS Quer'!L5899</f>
        <v>0</v>
      </c>
      <c r="M5899">
        <f>'Previous Trades Import_OMS Quer'!M5899</f>
        <v>0</v>
      </c>
      <c r="N5899">
        <f>'Previous Trades Import_OMS Quer'!N5899</f>
        <v>0</v>
      </c>
      <c r="O5899" t="str">
        <f>CLEAN('Previous Trades Import_OMS Quer'!O5899)</f>
        <v/>
      </c>
      <c r="Q5899" s="25">
        <f t="shared" si="184"/>
        <v>0</v>
      </c>
      <c r="R5899" s="25" t="e">
        <f>VLOOKUP(O5899,'Currency Balance'!$O$3:$Q$32,3,0)</f>
        <v>#N/A</v>
      </c>
      <c r="S5899" t="e">
        <f t="shared" si="185"/>
        <v>#N/A</v>
      </c>
    </row>
    <row r="5900" spans="1:19">
      <c r="A5900">
        <f>'Previous Trades Import_OMS Quer'!A5900</f>
        <v>0</v>
      </c>
      <c r="B5900">
        <f>'Previous Trades Import_OMS Quer'!B5900</f>
        <v>0</v>
      </c>
      <c r="C5900" s="22">
        <f>'Previous Trades Import_OMS Quer'!C5900</f>
        <v>0</v>
      </c>
      <c r="D5900">
        <f>'Previous Trades Import_OMS Quer'!D5900</f>
        <v>0</v>
      </c>
      <c r="E5900" s="22">
        <f>'Previous Trades Import_OMS Quer'!E5900</f>
        <v>0</v>
      </c>
      <c r="F5900">
        <f>'Previous Trades Import_OMS Quer'!F5900</f>
        <v>0</v>
      </c>
      <c r="G5900">
        <f>'Previous Trades Import_OMS Quer'!G5900</f>
        <v>0</v>
      </c>
      <c r="H5900">
        <f>'Previous Trades Import_OMS Quer'!H5900</f>
        <v>0</v>
      </c>
      <c r="I5900">
        <f>'Previous Trades Import_OMS Quer'!I5900</f>
        <v>0</v>
      </c>
      <c r="J5900">
        <f>'Previous Trades Import_OMS Quer'!J5900</f>
        <v>0</v>
      </c>
      <c r="K5900">
        <f>'Previous Trades Import_OMS Quer'!K5900</f>
        <v>0</v>
      </c>
      <c r="L5900">
        <f>'Previous Trades Import_OMS Quer'!L5900</f>
        <v>0</v>
      </c>
      <c r="M5900">
        <f>'Previous Trades Import_OMS Quer'!M5900</f>
        <v>0</v>
      </c>
      <c r="N5900">
        <f>'Previous Trades Import_OMS Quer'!N5900</f>
        <v>0</v>
      </c>
      <c r="O5900" t="str">
        <f>CLEAN('Previous Trades Import_OMS Quer'!O5900)</f>
        <v/>
      </c>
      <c r="Q5900" s="25">
        <f t="shared" si="184"/>
        <v>0</v>
      </c>
      <c r="R5900" s="25" t="e">
        <f>VLOOKUP(O5900,'Currency Balance'!$O$3:$Q$32,3,0)</f>
        <v>#N/A</v>
      </c>
      <c r="S5900" t="e">
        <f t="shared" si="185"/>
        <v>#N/A</v>
      </c>
    </row>
    <row r="5901" spans="1:19">
      <c r="A5901">
        <f>'Previous Trades Import_OMS Quer'!A5901</f>
        <v>0</v>
      </c>
      <c r="B5901">
        <f>'Previous Trades Import_OMS Quer'!B5901</f>
        <v>0</v>
      </c>
      <c r="C5901" s="22">
        <f>'Previous Trades Import_OMS Quer'!C5901</f>
        <v>0</v>
      </c>
      <c r="D5901">
        <f>'Previous Trades Import_OMS Quer'!D5901</f>
        <v>0</v>
      </c>
      <c r="E5901" s="22">
        <f>'Previous Trades Import_OMS Quer'!E5901</f>
        <v>0</v>
      </c>
      <c r="F5901">
        <f>'Previous Trades Import_OMS Quer'!F5901</f>
        <v>0</v>
      </c>
      <c r="G5901">
        <f>'Previous Trades Import_OMS Quer'!G5901</f>
        <v>0</v>
      </c>
      <c r="H5901">
        <f>'Previous Trades Import_OMS Quer'!H5901</f>
        <v>0</v>
      </c>
      <c r="I5901">
        <f>'Previous Trades Import_OMS Quer'!I5901</f>
        <v>0</v>
      </c>
      <c r="J5901">
        <f>'Previous Trades Import_OMS Quer'!J5901</f>
        <v>0</v>
      </c>
      <c r="K5901">
        <f>'Previous Trades Import_OMS Quer'!K5901</f>
        <v>0</v>
      </c>
      <c r="L5901">
        <f>'Previous Trades Import_OMS Quer'!L5901</f>
        <v>0</v>
      </c>
      <c r="M5901">
        <f>'Previous Trades Import_OMS Quer'!M5901</f>
        <v>0</v>
      </c>
      <c r="N5901">
        <f>'Previous Trades Import_OMS Quer'!N5901</f>
        <v>0</v>
      </c>
      <c r="O5901" t="str">
        <f>CLEAN('Previous Trades Import_OMS Quer'!O5901)</f>
        <v/>
      </c>
      <c r="Q5901" s="25">
        <f t="shared" si="184"/>
        <v>0</v>
      </c>
      <c r="R5901" s="25" t="e">
        <f>VLOOKUP(O5901,'Currency Balance'!$O$3:$Q$32,3,0)</f>
        <v>#N/A</v>
      </c>
      <c r="S5901" t="e">
        <f t="shared" si="185"/>
        <v>#N/A</v>
      </c>
    </row>
    <row r="5902" spans="1:19">
      <c r="A5902">
        <f>'Previous Trades Import_OMS Quer'!A5902</f>
        <v>0</v>
      </c>
      <c r="B5902">
        <f>'Previous Trades Import_OMS Quer'!B5902</f>
        <v>0</v>
      </c>
      <c r="C5902" s="22">
        <f>'Previous Trades Import_OMS Quer'!C5902</f>
        <v>0</v>
      </c>
      <c r="D5902">
        <f>'Previous Trades Import_OMS Quer'!D5902</f>
        <v>0</v>
      </c>
      <c r="E5902" s="22">
        <f>'Previous Trades Import_OMS Quer'!E5902</f>
        <v>0</v>
      </c>
      <c r="F5902">
        <f>'Previous Trades Import_OMS Quer'!F5902</f>
        <v>0</v>
      </c>
      <c r="G5902">
        <f>'Previous Trades Import_OMS Quer'!G5902</f>
        <v>0</v>
      </c>
      <c r="H5902">
        <f>'Previous Trades Import_OMS Quer'!H5902</f>
        <v>0</v>
      </c>
      <c r="I5902">
        <f>'Previous Trades Import_OMS Quer'!I5902</f>
        <v>0</v>
      </c>
      <c r="J5902">
        <f>'Previous Trades Import_OMS Quer'!J5902</f>
        <v>0</v>
      </c>
      <c r="K5902">
        <f>'Previous Trades Import_OMS Quer'!K5902</f>
        <v>0</v>
      </c>
      <c r="L5902">
        <f>'Previous Trades Import_OMS Quer'!L5902</f>
        <v>0</v>
      </c>
      <c r="M5902">
        <f>'Previous Trades Import_OMS Quer'!M5902</f>
        <v>0</v>
      </c>
      <c r="N5902">
        <f>'Previous Trades Import_OMS Quer'!N5902</f>
        <v>0</v>
      </c>
      <c r="O5902" t="str">
        <f>CLEAN('Previous Trades Import_OMS Quer'!O5902)</f>
        <v/>
      </c>
      <c r="Q5902" s="25">
        <f t="shared" si="184"/>
        <v>0</v>
      </c>
      <c r="R5902" s="25" t="e">
        <f>VLOOKUP(O5902,'Currency Balance'!$O$3:$Q$32,3,0)</f>
        <v>#N/A</v>
      </c>
      <c r="S5902" t="e">
        <f t="shared" si="185"/>
        <v>#N/A</v>
      </c>
    </row>
    <row r="5903" spans="1:19">
      <c r="A5903">
        <f>'Previous Trades Import_OMS Quer'!A5903</f>
        <v>0</v>
      </c>
      <c r="B5903">
        <f>'Previous Trades Import_OMS Quer'!B5903</f>
        <v>0</v>
      </c>
      <c r="C5903" s="22">
        <f>'Previous Trades Import_OMS Quer'!C5903</f>
        <v>0</v>
      </c>
      <c r="D5903">
        <f>'Previous Trades Import_OMS Quer'!D5903</f>
        <v>0</v>
      </c>
      <c r="E5903" s="22">
        <f>'Previous Trades Import_OMS Quer'!E5903</f>
        <v>0</v>
      </c>
      <c r="F5903">
        <f>'Previous Trades Import_OMS Quer'!F5903</f>
        <v>0</v>
      </c>
      <c r="G5903">
        <f>'Previous Trades Import_OMS Quer'!G5903</f>
        <v>0</v>
      </c>
      <c r="H5903">
        <f>'Previous Trades Import_OMS Quer'!H5903</f>
        <v>0</v>
      </c>
      <c r="I5903">
        <f>'Previous Trades Import_OMS Quer'!I5903</f>
        <v>0</v>
      </c>
      <c r="J5903">
        <f>'Previous Trades Import_OMS Quer'!J5903</f>
        <v>0</v>
      </c>
      <c r="K5903">
        <f>'Previous Trades Import_OMS Quer'!K5903</f>
        <v>0</v>
      </c>
      <c r="L5903">
        <f>'Previous Trades Import_OMS Quer'!L5903</f>
        <v>0</v>
      </c>
      <c r="M5903">
        <f>'Previous Trades Import_OMS Quer'!M5903</f>
        <v>0</v>
      </c>
      <c r="N5903">
        <f>'Previous Trades Import_OMS Quer'!N5903</f>
        <v>0</v>
      </c>
      <c r="O5903" t="str">
        <f>CLEAN('Previous Trades Import_OMS Quer'!O5903)</f>
        <v/>
      </c>
      <c r="Q5903" s="25">
        <f t="shared" si="184"/>
        <v>0</v>
      </c>
      <c r="R5903" s="25" t="e">
        <f>VLOOKUP(O5903,'Currency Balance'!$O$3:$Q$32,3,0)</f>
        <v>#N/A</v>
      </c>
      <c r="S5903" t="e">
        <f t="shared" si="185"/>
        <v>#N/A</v>
      </c>
    </row>
    <row r="5904" spans="1:19">
      <c r="A5904">
        <f>'Previous Trades Import_OMS Quer'!A5904</f>
        <v>0</v>
      </c>
      <c r="B5904">
        <f>'Previous Trades Import_OMS Quer'!B5904</f>
        <v>0</v>
      </c>
      <c r="C5904" s="22">
        <f>'Previous Trades Import_OMS Quer'!C5904</f>
        <v>0</v>
      </c>
      <c r="D5904">
        <f>'Previous Trades Import_OMS Quer'!D5904</f>
        <v>0</v>
      </c>
      <c r="E5904" s="22">
        <f>'Previous Trades Import_OMS Quer'!E5904</f>
        <v>0</v>
      </c>
      <c r="F5904">
        <f>'Previous Trades Import_OMS Quer'!F5904</f>
        <v>0</v>
      </c>
      <c r="G5904">
        <f>'Previous Trades Import_OMS Quer'!G5904</f>
        <v>0</v>
      </c>
      <c r="H5904">
        <f>'Previous Trades Import_OMS Quer'!H5904</f>
        <v>0</v>
      </c>
      <c r="I5904">
        <f>'Previous Trades Import_OMS Quer'!I5904</f>
        <v>0</v>
      </c>
      <c r="J5904">
        <f>'Previous Trades Import_OMS Quer'!J5904</f>
        <v>0</v>
      </c>
      <c r="K5904">
        <f>'Previous Trades Import_OMS Quer'!K5904</f>
        <v>0</v>
      </c>
      <c r="L5904">
        <f>'Previous Trades Import_OMS Quer'!L5904</f>
        <v>0</v>
      </c>
      <c r="M5904">
        <f>'Previous Trades Import_OMS Quer'!M5904</f>
        <v>0</v>
      </c>
      <c r="N5904">
        <f>'Previous Trades Import_OMS Quer'!N5904</f>
        <v>0</v>
      </c>
      <c r="O5904" t="str">
        <f>CLEAN('Previous Trades Import_OMS Quer'!O5904)</f>
        <v/>
      </c>
      <c r="Q5904" s="25">
        <f t="shared" si="184"/>
        <v>0</v>
      </c>
      <c r="R5904" s="25" t="e">
        <f>VLOOKUP(O5904,'Currency Balance'!$O$3:$Q$32,3,0)</f>
        <v>#N/A</v>
      </c>
      <c r="S5904" t="e">
        <f t="shared" si="185"/>
        <v>#N/A</v>
      </c>
    </row>
    <row r="5905" spans="1:19">
      <c r="A5905">
        <f>'Previous Trades Import_OMS Quer'!A5905</f>
        <v>0</v>
      </c>
      <c r="B5905">
        <f>'Previous Trades Import_OMS Quer'!B5905</f>
        <v>0</v>
      </c>
      <c r="C5905" s="22">
        <f>'Previous Trades Import_OMS Quer'!C5905</f>
        <v>0</v>
      </c>
      <c r="D5905">
        <f>'Previous Trades Import_OMS Quer'!D5905</f>
        <v>0</v>
      </c>
      <c r="E5905" s="22">
        <f>'Previous Trades Import_OMS Quer'!E5905</f>
        <v>0</v>
      </c>
      <c r="F5905">
        <f>'Previous Trades Import_OMS Quer'!F5905</f>
        <v>0</v>
      </c>
      <c r="G5905">
        <f>'Previous Trades Import_OMS Quer'!G5905</f>
        <v>0</v>
      </c>
      <c r="H5905">
        <f>'Previous Trades Import_OMS Quer'!H5905</f>
        <v>0</v>
      </c>
      <c r="I5905">
        <f>'Previous Trades Import_OMS Quer'!I5905</f>
        <v>0</v>
      </c>
      <c r="J5905">
        <f>'Previous Trades Import_OMS Quer'!J5905</f>
        <v>0</v>
      </c>
      <c r="K5905">
        <f>'Previous Trades Import_OMS Quer'!K5905</f>
        <v>0</v>
      </c>
      <c r="L5905">
        <f>'Previous Trades Import_OMS Quer'!L5905</f>
        <v>0</v>
      </c>
      <c r="M5905">
        <f>'Previous Trades Import_OMS Quer'!M5905</f>
        <v>0</v>
      </c>
      <c r="N5905">
        <f>'Previous Trades Import_OMS Quer'!N5905</f>
        <v>0</v>
      </c>
      <c r="O5905" t="str">
        <f>CLEAN('Previous Trades Import_OMS Quer'!O5905)</f>
        <v/>
      </c>
      <c r="Q5905" s="25">
        <f t="shared" si="184"/>
        <v>0</v>
      </c>
      <c r="R5905" s="25" t="e">
        <f>VLOOKUP(O5905,'Currency Balance'!$O$3:$Q$32,3,0)</f>
        <v>#N/A</v>
      </c>
      <c r="S5905" t="e">
        <f t="shared" si="185"/>
        <v>#N/A</v>
      </c>
    </row>
    <row r="5906" spans="1:19">
      <c r="A5906">
        <f>'Previous Trades Import_OMS Quer'!A5906</f>
        <v>0</v>
      </c>
      <c r="B5906">
        <f>'Previous Trades Import_OMS Quer'!B5906</f>
        <v>0</v>
      </c>
      <c r="C5906" s="22">
        <f>'Previous Trades Import_OMS Quer'!C5906</f>
        <v>0</v>
      </c>
      <c r="D5906">
        <f>'Previous Trades Import_OMS Quer'!D5906</f>
        <v>0</v>
      </c>
      <c r="E5906" s="22">
        <f>'Previous Trades Import_OMS Quer'!E5906</f>
        <v>0</v>
      </c>
      <c r="F5906">
        <f>'Previous Trades Import_OMS Quer'!F5906</f>
        <v>0</v>
      </c>
      <c r="G5906">
        <f>'Previous Trades Import_OMS Quer'!G5906</f>
        <v>0</v>
      </c>
      <c r="H5906">
        <f>'Previous Trades Import_OMS Quer'!H5906</f>
        <v>0</v>
      </c>
      <c r="I5906">
        <f>'Previous Trades Import_OMS Quer'!I5906</f>
        <v>0</v>
      </c>
      <c r="J5906">
        <f>'Previous Trades Import_OMS Quer'!J5906</f>
        <v>0</v>
      </c>
      <c r="K5906">
        <f>'Previous Trades Import_OMS Quer'!K5906</f>
        <v>0</v>
      </c>
      <c r="L5906">
        <f>'Previous Trades Import_OMS Quer'!L5906</f>
        <v>0</v>
      </c>
      <c r="M5906">
        <f>'Previous Trades Import_OMS Quer'!M5906</f>
        <v>0</v>
      </c>
      <c r="N5906">
        <f>'Previous Trades Import_OMS Quer'!N5906</f>
        <v>0</v>
      </c>
      <c r="O5906" t="str">
        <f>CLEAN('Previous Trades Import_OMS Quer'!O5906)</f>
        <v/>
      </c>
      <c r="Q5906" s="25">
        <f t="shared" si="184"/>
        <v>0</v>
      </c>
      <c r="R5906" s="25" t="e">
        <f>VLOOKUP(O5906,'Currency Balance'!$O$3:$Q$32,3,0)</f>
        <v>#N/A</v>
      </c>
      <c r="S5906" t="e">
        <f t="shared" si="185"/>
        <v>#N/A</v>
      </c>
    </row>
    <row r="5907" spans="1:19">
      <c r="A5907">
        <f>'Previous Trades Import_OMS Quer'!A5907</f>
        <v>0</v>
      </c>
      <c r="B5907">
        <f>'Previous Trades Import_OMS Quer'!B5907</f>
        <v>0</v>
      </c>
      <c r="C5907" s="22">
        <f>'Previous Trades Import_OMS Quer'!C5907</f>
        <v>0</v>
      </c>
      <c r="D5907">
        <f>'Previous Trades Import_OMS Quer'!D5907</f>
        <v>0</v>
      </c>
      <c r="E5907" s="22">
        <f>'Previous Trades Import_OMS Quer'!E5907</f>
        <v>0</v>
      </c>
      <c r="F5907">
        <f>'Previous Trades Import_OMS Quer'!F5907</f>
        <v>0</v>
      </c>
      <c r="G5907">
        <f>'Previous Trades Import_OMS Quer'!G5907</f>
        <v>0</v>
      </c>
      <c r="H5907">
        <f>'Previous Trades Import_OMS Quer'!H5907</f>
        <v>0</v>
      </c>
      <c r="I5907">
        <f>'Previous Trades Import_OMS Quer'!I5907</f>
        <v>0</v>
      </c>
      <c r="J5907">
        <f>'Previous Trades Import_OMS Quer'!J5907</f>
        <v>0</v>
      </c>
      <c r="K5907">
        <f>'Previous Trades Import_OMS Quer'!K5907</f>
        <v>0</v>
      </c>
      <c r="L5907">
        <f>'Previous Trades Import_OMS Quer'!L5907</f>
        <v>0</v>
      </c>
      <c r="M5907">
        <f>'Previous Trades Import_OMS Quer'!M5907</f>
        <v>0</v>
      </c>
      <c r="N5907">
        <f>'Previous Trades Import_OMS Quer'!N5907</f>
        <v>0</v>
      </c>
      <c r="O5907" t="str">
        <f>CLEAN('Previous Trades Import_OMS Quer'!O5907)</f>
        <v/>
      </c>
      <c r="Q5907" s="25">
        <f t="shared" si="184"/>
        <v>0</v>
      </c>
      <c r="R5907" s="25" t="e">
        <f>VLOOKUP(O5907,'Currency Balance'!$O$3:$Q$32,3,0)</f>
        <v>#N/A</v>
      </c>
      <c r="S5907" t="e">
        <f t="shared" si="185"/>
        <v>#N/A</v>
      </c>
    </row>
    <row r="5908" spans="1:19">
      <c r="A5908">
        <f>'Previous Trades Import_OMS Quer'!A5908</f>
        <v>0</v>
      </c>
      <c r="B5908">
        <f>'Previous Trades Import_OMS Quer'!B5908</f>
        <v>0</v>
      </c>
      <c r="C5908" s="22">
        <f>'Previous Trades Import_OMS Quer'!C5908</f>
        <v>0</v>
      </c>
      <c r="D5908">
        <f>'Previous Trades Import_OMS Quer'!D5908</f>
        <v>0</v>
      </c>
      <c r="E5908" s="22">
        <f>'Previous Trades Import_OMS Quer'!E5908</f>
        <v>0</v>
      </c>
      <c r="F5908">
        <f>'Previous Trades Import_OMS Quer'!F5908</f>
        <v>0</v>
      </c>
      <c r="G5908">
        <f>'Previous Trades Import_OMS Quer'!G5908</f>
        <v>0</v>
      </c>
      <c r="H5908">
        <f>'Previous Trades Import_OMS Quer'!H5908</f>
        <v>0</v>
      </c>
      <c r="I5908">
        <f>'Previous Trades Import_OMS Quer'!I5908</f>
        <v>0</v>
      </c>
      <c r="J5908">
        <f>'Previous Trades Import_OMS Quer'!J5908</f>
        <v>0</v>
      </c>
      <c r="K5908">
        <f>'Previous Trades Import_OMS Quer'!K5908</f>
        <v>0</v>
      </c>
      <c r="L5908">
        <f>'Previous Trades Import_OMS Quer'!L5908</f>
        <v>0</v>
      </c>
      <c r="M5908">
        <f>'Previous Trades Import_OMS Quer'!M5908</f>
        <v>0</v>
      </c>
      <c r="N5908">
        <f>'Previous Trades Import_OMS Quer'!N5908</f>
        <v>0</v>
      </c>
      <c r="O5908" t="str">
        <f>CLEAN('Previous Trades Import_OMS Quer'!O5908)</f>
        <v/>
      </c>
      <c r="Q5908" s="25">
        <f t="shared" si="184"/>
        <v>0</v>
      </c>
      <c r="R5908" s="25" t="e">
        <f>VLOOKUP(O5908,'Currency Balance'!$O$3:$Q$32,3,0)</f>
        <v>#N/A</v>
      </c>
      <c r="S5908" t="e">
        <f t="shared" si="185"/>
        <v>#N/A</v>
      </c>
    </row>
    <row r="5909" spans="1:19">
      <c r="A5909">
        <f>'Previous Trades Import_OMS Quer'!A5909</f>
        <v>0</v>
      </c>
      <c r="B5909">
        <f>'Previous Trades Import_OMS Quer'!B5909</f>
        <v>0</v>
      </c>
      <c r="C5909" s="22">
        <f>'Previous Trades Import_OMS Quer'!C5909</f>
        <v>0</v>
      </c>
      <c r="D5909">
        <f>'Previous Trades Import_OMS Quer'!D5909</f>
        <v>0</v>
      </c>
      <c r="E5909" s="22">
        <f>'Previous Trades Import_OMS Quer'!E5909</f>
        <v>0</v>
      </c>
      <c r="F5909">
        <f>'Previous Trades Import_OMS Quer'!F5909</f>
        <v>0</v>
      </c>
      <c r="G5909">
        <f>'Previous Trades Import_OMS Quer'!G5909</f>
        <v>0</v>
      </c>
      <c r="H5909">
        <f>'Previous Trades Import_OMS Quer'!H5909</f>
        <v>0</v>
      </c>
      <c r="I5909">
        <f>'Previous Trades Import_OMS Quer'!I5909</f>
        <v>0</v>
      </c>
      <c r="J5909">
        <f>'Previous Trades Import_OMS Quer'!J5909</f>
        <v>0</v>
      </c>
      <c r="K5909">
        <f>'Previous Trades Import_OMS Quer'!K5909</f>
        <v>0</v>
      </c>
      <c r="L5909">
        <f>'Previous Trades Import_OMS Quer'!L5909</f>
        <v>0</v>
      </c>
      <c r="M5909">
        <f>'Previous Trades Import_OMS Quer'!M5909</f>
        <v>0</v>
      </c>
      <c r="N5909">
        <f>'Previous Trades Import_OMS Quer'!N5909</f>
        <v>0</v>
      </c>
      <c r="O5909" t="str">
        <f>CLEAN('Previous Trades Import_OMS Quer'!O5909)</f>
        <v/>
      </c>
      <c r="Q5909" s="25">
        <f t="shared" si="184"/>
        <v>0</v>
      </c>
      <c r="R5909" s="25" t="e">
        <f>VLOOKUP(O5909,'Currency Balance'!$O$3:$Q$32,3,0)</f>
        <v>#N/A</v>
      </c>
      <c r="S5909" t="e">
        <f t="shared" si="185"/>
        <v>#N/A</v>
      </c>
    </row>
    <row r="5910" spans="1:19">
      <c r="A5910">
        <f>'Previous Trades Import_OMS Quer'!A5910</f>
        <v>0</v>
      </c>
      <c r="B5910">
        <f>'Previous Trades Import_OMS Quer'!B5910</f>
        <v>0</v>
      </c>
      <c r="C5910" s="22">
        <f>'Previous Trades Import_OMS Quer'!C5910</f>
        <v>0</v>
      </c>
      <c r="D5910">
        <f>'Previous Trades Import_OMS Quer'!D5910</f>
        <v>0</v>
      </c>
      <c r="E5910" s="22">
        <f>'Previous Trades Import_OMS Quer'!E5910</f>
        <v>0</v>
      </c>
      <c r="F5910">
        <f>'Previous Trades Import_OMS Quer'!F5910</f>
        <v>0</v>
      </c>
      <c r="G5910">
        <f>'Previous Trades Import_OMS Quer'!G5910</f>
        <v>0</v>
      </c>
      <c r="H5910">
        <f>'Previous Trades Import_OMS Quer'!H5910</f>
        <v>0</v>
      </c>
      <c r="I5910">
        <f>'Previous Trades Import_OMS Quer'!I5910</f>
        <v>0</v>
      </c>
      <c r="J5910">
        <f>'Previous Trades Import_OMS Quer'!J5910</f>
        <v>0</v>
      </c>
      <c r="K5910">
        <f>'Previous Trades Import_OMS Quer'!K5910</f>
        <v>0</v>
      </c>
      <c r="L5910">
        <f>'Previous Trades Import_OMS Quer'!L5910</f>
        <v>0</v>
      </c>
      <c r="M5910">
        <f>'Previous Trades Import_OMS Quer'!M5910</f>
        <v>0</v>
      </c>
      <c r="N5910">
        <f>'Previous Trades Import_OMS Quer'!N5910</f>
        <v>0</v>
      </c>
      <c r="O5910" t="str">
        <f>CLEAN('Previous Trades Import_OMS Quer'!O5910)</f>
        <v/>
      </c>
      <c r="Q5910" s="25">
        <f t="shared" si="184"/>
        <v>0</v>
      </c>
      <c r="R5910" s="25" t="e">
        <f>VLOOKUP(O5910,'Currency Balance'!$O$3:$Q$32,3,0)</f>
        <v>#N/A</v>
      </c>
      <c r="S5910" t="e">
        <f t="shared" si="185"/>
        <v>#N/A</v>
      </c>
    </row>
    <row r="5911" spans="1:19">
      <c r="A5911">
        <f>'Previous Trades Import_OMS Quer'!A5911</f>
        <v>0</v>
      </c>
      <c r="B5911">
        <f>'Previous Trades Import_OMS Quer'!B5911</f>
        <v>0</v>
      </c>
      <c r="C5911" s="22">
        <f>'Previous Trades Import_OMS Quer'!C5911</f>
        <v>0</v>
      </c>
      <c r="D5911">
        <f>'Previous Trades Import_OMS Quer'!D5911</f>
        <v>0</v>
      </c>
      <c r="E5911" s="22">
        <f>'Previous Trades Import_OMS Quer'!E5911</f>
        <v>0</v>
      </c>
      <c r="F5911">
        <f>'Previous Trades Import_OMS Quer'!F5911</f>
        <v>0</v>
      </c>
      <c r="G5911">
        <f>'Previous Trades Import_OMS Quer'!G5911</f>
        <v>0</v>
      </c>
      <c r="H5911">
        <f>'Previous Trades Import_OMS Quer'!H5911</f>
        <v>0</v>
      </c>
      <c r="I5911">
        <f>'Previous Trades Import_OMS Quer'!I5911</f>
        <v>0</v>
      </c>
      <c r="J5911">
        <f>'Previous Trades Import_OMS Quer'!J5911</f>
        <v>0</v>
      </c>
      <c r="K5911">
        <f>'Previous Trades Import_OMS Quer'!K5911</f>
        <v>0</v>
      </c>
      <c r="L5911">
        <f>'Previous Trades Import_OMS Quer'!L5911</f>
        <v>0</v>
      </c>
      <c r="M5911">
        <f>'Previous Trades Import_OMS Quer'!M5911</f>
        <v>0</v>
      </c>
      <c r="N5911">
        <f>'Previous Trades Import_OMS Quer'!N5911</f>
        <v>0</v>
      </c>
      <c r="O5911" t="str">
        <f>CLEAN('Previous Trades Import_OMS Quer'!O5911)</f>
        <v/>
      </c>
      <c r="Q5911" s="25">
        <f t="shared" si="184"/>
        <v>0</v>
      </c>
      <c r="R5911" s="25" t="e">
        <f>VLOOKUP(O5911,'Currency Balance'!$O$3:$Q$32,3,0)</f>
        <v>#N/A</v>
      </c>
      <c r="S5911" t="e">
        <f t="shared" si="185"/>
        <v>#N/A</v>
      </c>
    </row>
    <row r="5912" spans="1:19">
      <c r="A5912">
        <f>'Previous Trades Import_OMS Quer'!A5912</f>
        <v>0</v>
      </c>
      <c r="B5912">
        <f>'Previous Trades Import_OMS Quer'!B5912</f>
        <v>0</v>
      </c>
      <c r="C5912" s="22">
        <f>'Previous Trades Import_OMS Quer'!C5912</f>
        <v>0</v>
      </c>
      <c r="D5912">
        <f>'Previous Trades Import_OMS Quer'!D5912</f>
        <v>0</v>
      </c>
      <c r="E5912" s="22">
        <f>'Previous Trades Import_OMS Quer'!E5912</f>
        <v>0</v>
      </c>
      <c r="F5912">
        <f>'Previous Trades Import_OMS Quer'!F5912</f>
        <v>0</v>
      </c>
      <c r="G5912">
        <f>'Previous Trades Import_OMS Quer'!G5912</f>
        <v>0</v>
      </c>
      <c r="H5912">
        <f>'Previous Trades Import_OMS Quer'!H5912</f>
        <v>0</v>
      </c>
      <c r="I5912">
        <f>'Previous Trades Import_OMS Quer'!I5912</f>
        <v>0</v>
      </c>
      <c r="J5912">
        <f>'Previous Trades Import_OMS Quer'!J5912</f>
        <v>0</v>
      </c>
      <c r="K5912">
        <f>'Previous Trades Import_OMS Quer'!K5912</f>
        <v>0</v>
      </c>
      <c r="L5912">
        <f>'Previous Trades Import_OMS Quer'!L5912</f>
        <v>0</v>
      </c>
      <c r="M5912">
        <f>'Previous Trades Import_OMS Quer'!M5912</f>
        <v>0</v>
      </c>
      <c r="N5912">
        <f>'Previous Trades Import_OMS Quer'!N5912</f>
        <v>0</v>
      </c>
      <c r="O5912" t="str">
        <f>CLEAN('Previous Trades Import_OMS Quer'!O5912)</f>
        <v/>
      </c>
      <c r="Q5912" s="25">
        <f t="shared" si="184"/>
        <v>0</v>
      </c>
      <c r="R5912" s="25" t="e">
        <f>VLOOKUP(O5912,'Currency Balance'!$O$3:$Q$32,3,0)</f>
        <v>#N/A</v>
      </c>
      <c r="S5912" t="e">
        <f t="shared" si="185"/>
        <v>#N/A</v>
      </c>
    </row>
    <row r="5913" spans="1:19">
      <c r="A5913">
        <f>'Previous Trades Import_OMS Quer'!A5913</f>
        <v>0</v>
      </c>
      <c r="B5913">
        <f>'Previous Trades Import_OMS Quer'!B5913</f>
        <v>0</v>
      </c>
      <c r="C5913" s="22">
        <f>'Previous Trades Import_OMS Quer'!C5913</f>
        <v>0</v>
      </c>
      <c r="D5913">
        <f>'Previous Trades Import_OMS Quer'!D5913</f>
        <v>0</v>
      </c>
      <c r="E5913" s="22">
        <f>'Previous Trades Import_OMS Quer'!E5913</f>
        <v>0</v>
      </c>
      <c r="F5913">
        <f>'Previous Trades Import_OMS Quer'!F5913</f>
        <v>0</v>
      </c>
      <c r="G5913">
        <f>'Previous Trades Import_OMS Quer'!G5913</f>
        <v>0</v>
      </c>
      <c r="H5913">
        <f>'Previous Trades Import_OMS Quer'!H5913</f>
        <v>0</v>
      </c>
      <c r="I5913">
        <f>'Previous Trades Import_OMS Quer'!I5913</f>
        <v>0</v>
      </c>
      <c r="J5913">
        <f>'Previous Trades Import_OMS Quer'!J5913</f>
        <v>0</v>
      </c>
      <c r="K5913">
        <f>'Previous Trades Import_OMS Quer'!K5913</f>
        <v>0</v>
      </c>
      <c r="L5913">
        <f>'Previous Trades Import_OMS Quer'!L5913</f>
        <v>0</v>
      </c>
      <c r="M5913">
        <f>'Previous Trades Import_OMS Quer'!M5913</f>
        <v>0</v>
      </c>
      <c r="N5913">
        <f>'Previous Trades Import_OMS Quer'!N5913</f>
        <v>0</v>
      </c>
      <c r="O5913" t="str">
        <f>CLEAN('Previous Trades Import_OMS Quer'!O5913)</f>
        <v/>
      </c>
      <c r="Q5913" s="25">
        <f t="shared" si="184"/>
        <v>0</v>
      </c>
      <c r="R5913" s="25" t="e">
        <f>VLOOKUP(O5913,'Currency Balance'!$O$3:$Q$32,3,0)</f>
        <v>#N/A</v>
      </c>
      <c r="S5913" t="e">
        <f t="shared" si="185"/>
        <v>#N/A</v>
      </c>
    </row>
    <row r="5914" spans="1:19">
      <c r="A5914">
        <f>'Previous Trades Import_OMS Quer'!A5914</f>
        <v>0</v>
      </c>
      <c r="B5914">
        <f>'Previous Trades Import_OMS Quer'!B5914</f>
        <v>0</v>
      </c>
      <c r="C5914" s="22">
        <f>'Previous Trades Import_OMS Quer'!C5914</f>
        <v>0</v>
      </c>
      <c r="D5914">
        <f>'Previous Trades Import_OMS Quer'!D5914</f>
        <v>0</v>
      </c>
      <c r="E5914" s="22">
        <f>'Previous Trades Import_OMS Quer'!E5914</f>
        <v>0</v>
      </c>
      <c r="F5914">
        <f>'Previous Trades Import_OMS Quer'!F5914</f>
        <v>0</v>
      </c>
      <c r="G5914">
        <f>'Previous Trades Import_OMS Quer'!G5914</f>
        <v>0</v>
      </c>
      <c r="H5914">
        <f>'Previous Trades Import_OMS Quer'!H5914</f>
        <v>0</v>
      </c>
      <c r="I5914">
        <f>'Previous Trades Import_OMS Quer'!I5914</f>
        <v>0</v>
      </c>
      <c r="J5914">
        <f>'Previous Trades Import_OMS Quer'!J5914</f>
        <v>0</v>
      </c>
      <c r="K5914">
        <f>'Previous Trades Import_OMS Quer'!K5914</f>
        <v>0</v>
      </c>
      <c r="L5914">
        <f>'Previous Trades Import_OMS Quer'!L5914</f>
        <v>0</v>
      </c>
      <c r="M5914">
        <f>'Previous Trades Import_OMS Quer'!M5914</f>
        <v>0</v>
      </c>
      <c r="N5914">
        <f>'Previous Trades Import_OMS Quer'!N5914</f>
        <v>0</v>
      </c>
      <c r="O5914" t="str">
        <f>CLEAN('Previous Trades Import_OMS Quer'!O5914)</f>
        <v/>
      </c>
      <c r="Q5914" s="25">
        <f t="shared" si="184"/>
        <v>0</v>
      </c>
      <c r="R5914" s="25" t="e">
        <f>VLOOKUP(O5914,'Currency Balance'!$O$3:$Q$32,3,0)</f>
        <v>#N/A</v>
      </c>
      <c r="S5914" t="e">
        <f t="shared" si="185"/>
        <v>#N/A</v>
      </c>
    </row>
    <row r="5915" spans="1:19">
      <c r="A5915">
        <f>'Previous Trades Import_OMS Quer'!A5915</f>
        <v>0</v>
      </c>
      <c r="B5915">
        <f>'Previous Trades Import_OMS Quer'!B5915</f>
        <v>0</v>
      </c>
      <c r="C5915" s="22">
        <f>'Previous Trades Import_OMS Quer'!C5915</f>
        <v>0</v>
      </c>
      <c r="D5915">
        <f>'Previous Trades Import_OMS Quer'!D5915</f>
        <v>0</v>
      </c>
      <c r="E5915" s="22">
        <f>'Previous Trades Import_OMS Quer'!E5915</f>
        <v>0</v>
      </c>
      <c r="F5915">
        <f>'Previous Trades Import_OMS Quer'!F5915</f>
        <v>0</v>
      </c>
      <c r="G5915">
        <f>'Previous Trades Import_OMS Quer'!G5915</f>
        <v>0</v>
      </c>
      <c r="H5915">
        <f>'Previous Trades Import_OMS Quer'!H5915</f>
        <v>0</v>
      </c>
      <c r="I5915">
        <f>'Previous Trades Import_OMS Quer'!I5915</f>
        <v>0</v>
      </c>
      <c r="J5915">
        <f>'Previous Trades Import_OMS Quer'!J5915</f>
        <v>0</v>
      </c>
      <c r="K5915">
        <f>'Previous Trades Import_OMS Quer'!K5915</f>
        <v>0</v>
      </c>
      <c r="L5915">
        <f>'Previous Trades Import_OMS Quer'!L5915</f>
        <v>0</v>
      </c>
      <c r="M5915">
        <f>'Previous Trades Import_OMS Quer'!M5915</f>
        <v>0</v>
      </c>
      <c r="N5915">
        <f>'Previous Trades Import_OMS Quer'!N5915</f>
        <v>0</v>
      </c>
      <c r="O5915" t="str">
        <f>CLEAN('Previous Trades Import_OMS Quer'!O5915)</f>
        <v/>
      </c>
      <c r="Q5915" s="25">
        <f t="shared" si="184"/>
        <v>0</v>
      </c>
      <c r="R5915" s="25" t="e">
        <f>VLOOKUP(O5915,'Currency Balance'!$O$3:$Q$32,3,0)</f>
        <v>#N/A</v>
      </c>
      <c r="S5915" t="e">
        <f t="shared" si="185"/>
        <v>#N/A</v>
      </c>
    </row>
    <row r="5916" spans="1:19">
      <c r="A5916">
        <f>'Previous Trades Import_OMS Quer'!A5916</f>
        <v>0</v>
      </c>
      <c r="B5916">
        <f>'Previous Trades Import_OMS Quer'!B5916</f>
        <v>0</v>
      </c>
      <c r="C5916" s="22">
        <f>'Previous Trades Import_OMS Quer'!C5916</f>
        <v>0</v>
      </c>
      <c r="D5916">
        <f>'Previous Trades Import_OMS Quer'!D5916</f>
        <v>0</v>
      </c>
      <c r="E5916" s="22">
        <f>'Previous Trades Import_OMS Quer'!E5916</f>
        <v>0</v>
      </c>
      <c r="F5916">
        <f>'Previous Trades Import_OMS Quer'!F5916</f>
        <v>0</v>
      </c>
      <c r="G5916">
        <f>'Previous Trades Import_OMS Quer'!G5916</f>
        <v>0</v>
      </c>
      <c r="H5916">
        <f>'Previous Trades Import_OMS Quer'!H5916</f>
        <v>0</v>
      </c>
      <c r="I5916">
        <f>'Previous Trades Import_OMS Quer'!I5916</f>
        <v>0</v>
      </c>
      <c r="J5916">
        <f>'Previous Trades Import_OMS Quer'!J5916</f>
        <v>0</v>
      </c>
      <c r="K5916">
        <f>'Previous Trades Import_OMS Quer'!K5916</f>
        <v>0</v>
      </c>
      <c r="L5916">
        <f>'Previous Trades Import_OMS Quer'!L5916</f>
        <v>0</v>
      </c>
      <c r="M5916">
        <f>'Previous Trades Import_OMS Quer'!M5916</f>
        <v>0</v>
      </c>
      <c r="N5916">
        <f>'Previous Trades Import_OMS Quer'!N5916</f>
        <v>0</v>
      </c>
      <c r="O5916" t="str">
        <f>CLEAN('Previous Trades Import_OMS Quer'!O5916)</f>
        <v/>
      </c>
      <c r="Q5916" s="25">
        <f t="shared" si="184"/>
        <v>0</v>
      </c>
      <c r="R5916" s="25" t="e">
        <f>VLOOKUP(O5916,'Currency Balance'!$O$3:$Q$32,3,0)</f>
        <v>#N/A</v>
      </c>
      <c r="S5916" t="e">
        <f t="shared" si="185"/>
        <v>#N/A</v>
      </c>
    </row>
    <row r="5917" spans="1:19">
      <c r="A5917">
        <f>'Previous Trades Import_OMS Quer'!A5917</f>
        <v>0</v>
      </c>
      <c r="B5917">
        <f>'Previous Trades Import_OMS Quer'!B5917</f>
        <v>0</v>
      </c>
      <c r="C5917" s="22">
        <f>'Previous Trades Import_OMS Quer'!C5917</f>
        <v>0</v>
      </c>
      <c r="D5917">
        <f>'Previous Trades Import_OMS Quer'!D5917</f>
        <v>0</v>
      </c>
      <c r="E5917" s="22">
        <f>'Previous Trades Import_OMS Quer'!E5917</f>
        <v>0</v>
      </c>
      <c r="F5917">
        <f>'Previous Trades Import_OMS Quer'!F5917</f>
        <v>0</v>
      </c>
      <c r="G5917">
        <f>'Previous Trades Import_OMS Quer'!G5917</f>
        <v>0</v>
      </c>
      <c r="H5917">
        <f>'Previous Trades Import_OMS Quer'!H5917</f>
        <v>0</v>
      </c>
      <c r="I5917">
        <f>'Previous Trades Import_OMS Quer'!I5917</f>
        <v>0</v>
      </c>
      <c r="J5917">
        <f>'Previous Trades Import_OMS Quer'!J5917</f>
        <v>0</v>
      </c>
      <c r="K5917">
        <f>'Previous Trades Import_OMS Quer'!K5917</f>
        <v>0</v>
      </c>
      <c r="L5917">
        <f>'Previous Trades Import_OMS Quer'!L5917</f>
        <v>0</v>
      </c>
      <c r="M5917">
        <f>'Previous Trades Import_OMS Quer'!M5917</f>
        <v>0</v>
      </c>
      <c r="N5917">
        <f>'Previous Trades Import_OMS Quer'!N5917</f>
        <v>0</v>
      </c>
      <c r="O5917" t="str">
        <f>CLEAN('Previous Trades Import_OMS Quer'!O5917)</f>
        <v/>
      </c>
      <c r="Q5917" s="25">
        <f t="shared" si="184"/>
        <v>0</v>
      </c>
      <c r="R5917" s="25" t="e">
        <f>VLOOKUP(O5917,'Currency Balance'!$O$3:$Q$32,3,0)</f>
        <v>#N/A</v>
      </c>
      <c r="S5917" t="e">
        <f t="shared" si="185"/>
        <v>#N/A</v>
      </c>
    </row>
    <row r="5918" spans="1:19">
      <c r="A5918">
        <f>'Previous Trades Import_OMS Quer'!A5918</f>
        <v>0</v>
      </c>
      <c r="B5918">
        <f>'Previous Trades Import_OMS Quer'!B5918</f>
        <v>0</v>
      </c>
      <c r="C5918" s="22">
        <f>'Previous Trades Import_OMS Quer'!C5918</f>
        <v>0</v>
      </c>
      <c r="D5918">
        <f>'Previous Trades Import_OMS Quer'!D5918</f>
        <v>0</v>
      </c>
      <c r="E5918" s="22">
        <f>'Previous Trades Import_OMS Quer'!E5918</f>
        <v>0</v>
      </c>
      <c r="F5918">
        <f>'Previous Trades Import_OMS Quer'!F5918</f>
        <v>0</v>
      </c>
      <c r="G5918">
        <f>'Previous Trades Import_OMS Quer'!G5918</f>
        <v>0</v>
      </c>
      <c r="H5918">
        <f>'Previous Trades Import_OMS Quer'!H5918</f>
        <v>0</v>
      </c>
      <c r="I5918">
        <f>'Previous Trades Import_OMS Quer'!I5918</f>
        <v>0</v>
      </c>
      <c r="J5918">
        <f>'Previous Trades Import_OMS Quer'!J5918</f>
        <v>0</v>
      </c>
      <c r="K5918">
        <f>'Previous Trades Import_OMS Quer'!K5918</f>
        <v>0</v>
      </c>
      <c r="L5918">
        <f>'Previous Trades Import_OMS Quer'!L5918</f>
        <v>0</v>
      </c>
      <c r="M5918">
        <f>'Previous Trades Import_OMS Quer'!M5918</f>
        <v>0</v>
      </c>
      <c r="N5918">
        <f>'Previous Trades Import_OMS Quer'!N5918</f>
        <v>0</v>
      </c>
      <c r="O5918" t="str">
        <f>CLEAN('Previous Trades Import_OMS Quer'!O5918)</f>
        <v/>
      </c>
      <c r="Q5918" s="25">
        <f t="shared" si="184"/>
        <v>0</v>
      </c>
      <c r="R5918" s="25" t="e">
        <f>VLOOKUP(O5918,'Currency Balance'!$O$3:$Q$32,3,0)</f>
        <v>#N/A</v>
      </c>
      <c r="S5918" t="e">
        <f t="shared" si="185"/>
        <v>#N/A</v>
      </c>
    </row>
    <row r="5919" spans="1:19">
      <c r="A5919">
        <f>'Previous Trades Import_OMS Quer'!A5919</f>
        <v>0</v>
      </c>
      <c r="B5919">
        <f>'Previous Trades Import_OMS Quer'!B5919</f>
        <v>0</v>
      </c>
      <c r="C5919" s="22">
        <f>'Previous Trades Import_OMS Quer'!C5919</f>
        <v>0</v>
      </c>
      <c r="D5919">
        <f>'Previous Trades Import_OMS Quer'!D5919</f>
        <v>0</v>
      </c>
      <c r="E5919" s="22">
        <f>'Previous Trades Import_OMS Quer'!E5919</f>
        <v>0</v>
      </c>
      <c r="F5919">
        <f>'Previous Trades Import_OMS Quer'!F5919</f>
        <v>0</v>
      </c>
      <c r="G5919">
        <f>'Previous Trades Import_OMS Quer'!G5919</f>
        <v>0</v>
      </c>
      <c r="H5919">
        <f>'Previous Trades Import_OMS Quer'!H5919</f>
        <v>0</v>
      </c>
      <c r="I5919">
        <f>'Previous Trades Import_OMS Quer'!I5919</f>
        <v>0</v>
      </c>
      <c r="J5919">
        <f>'Previous Trades Import_OMS Quer'!J5919</f>
        <v>0</v>
      </c>
      <c r="K5919">
        <f>'Previous Trades Import_OMS Quer'!K5919</f>
        <v>0</v>
      </c>
      <c r="L5919">
        <f>'Previous Trades Import_OMS Quer'!L5919</f>
        <v>0</v>
      </c>
      <c r="M5919">
        <f>'Previous Trades Import_OMS Quer'!M5919</f>
        <v>0</v>
      </c>
      <c r="N5919">
        <f>'Previous Trades Import_OMS Quer'!N5919</f>
        <v>0</v>
      </c>
      <c r="O5919" t="str">
        <f>CLEAN('Previous Trades Import_OMS Quer'!O5919)</f>
        <v/>
      </c>
      <c r="Q5919" s="25">
        <f t="shared" si="184"/>
        <v>0</v>
      </c>
      <c r="R5919" s="25" t="e">
        <f>VLOOKUP(O5919,'Currency Balance'!$O$3:$Q$32,3,0)</f>
        <v>#N/A</v>
      </c>
      <c r="S5919" t="e">
        <f t="shared" si="185"/>
        <v>#N/A</v>
      </c>
    </row>
    <row r="5920" spans="1:19">
      <c r="A5920">
        <f>'Previous Trades Import_OMS Quer'!A5920</f>
        <v>0</v>
      </c>
      <c r="B5920">
        <f>'Previous Trades Import_OMS Quer'!B5920</f>
        <v>0</v>
      </c>
      <c r="C5920" s="22">
        <f>'Previous Trades Import_OMS Quer'!C5920</f>
        <v>0</v>
      </c>
      <c r="D5920">
        <f>'Previous Trades Import_OMS Quer'!D5920</f>
        <v>0</v>
      </c>
      <c r="E5920" s="22">
        <f>'Previous Trades Import_OMS Quer'!E5920</f>
        <v>0</v>
      </c>
      <c r="F5920">
        <f>'Previous Trades Import_OMS Quer'!F5920</f>
        <v>0</v>
      </c>
      <c r="G5920">
        <f>'Previous Trades Import_OMS Quer'!G5920</f>
        <v>0</v>
      </c>
      <c r="H5920">
        <f>'Previous Trades Import_OMS Quer'!H5920</f>
        <v>0</v>
      </c>
      <c r="I5920">
        <f>'Previous Trades Import_OMS Quer'!I5920</f>
        <v>0</v>
      </c>
      <c r="J5920">
        <f>'Previous Trades Import_OMS Quer'!J5920</f>
        <v>0</v>
      </c>
      <c r="K5920">
        <f>'Previous Trades Import_OMS Quer'!K5920</f>
        <v>0</v>
      </c>
      <c r="L5920">
        <f>'Previous Trades Import_OMS Quer'!L5920</f>
        <v>0</v>
      </c>
      <c r="M5920">
        <f>'Previous Trades Import_OMS Quer'!M5920</f>
        <v>0</v>
      </c>
      <c r="N5920">
        <f>'Previous Trades Import_OMS Quer'!N5920</f>
        <v>0</v>
      </c>
      <c r="O5920" t="str">
        <f>CLEAN('Previous Trades Import_OMS Quer'!O5920)</f>
        <v/>
      </c>
      <c r="Q5920" s="25">
        <f t="shared" si="184"/>
        <v>0</v>
      </c>
      <c r="R5920" s="25" t="e">
        <f>VLOOKUP(O5920,'Currency Balance'!$O$3:$Q$32,3,0)</f>
        <v>#N/A</v>
      </c>
      <c r="S5920" t="e">
        <f t="shared" si="185"/>
        <v>#N/A</v>
      </c>
    </row>
    <row r="5921" spans="1:19">
      <c r="A5921">
        <f>'Previous Trades Import_OMS Quer'!A5921</f>
        <v>0</v>
      </c>
      <c r="B5921">
        <f>'Previous Trades Import_OMS Quer'!B5921</f>
        <v>0</v>
      </c>
      <c r="C5921" s="22">
        <f>'Previous Trades Import_OMS Quer'!C5921</f>
        <v>0</v>
      </c>
      <c r="D5921">
        <f>'Previous Trades Import_OMS Quer'!D5921</f>
        <v>0</v>
      </c>
      <c r="E5921" s="22">
        <f>'Previous Trades Import_OMS Quer'!E5921</f>
        <v>0</v>
      </c>
      <c r="F5921">
        <f>'Previous Trades Import_OMS Quer'!F5921</f>
        <v>0</v>
      </c>
      <c r="G5921">
        <f>'Previous Trades Import_OMS Quer'!G5921</f>
        <v>0</v>
      </c>
      <c r="H5921">
        <f>'Previous Trades Import_OMS Quer'!H5921</f>
        <v>0</v>
      </c>
      <c r="I5921">
        <f>'Previous Trades Import_OMS Quer'!I5921</f>
        <v>0</v>
      </c>
      <c r="J5921">
        <f>'Previous Trades Import_OMS Quer'!J5921</f>
        <v>0</v>
      </c>
      <c r="K5921">
        <f>'Previous Trades Import_OMS Quer'!K5921</f>
        <v>0</v>
      </c>
      <c r="L5921">
        <f>'Previous Trades Import_OMS Quer'!L5921</f>
        <v>0</v>
      </c>
      <c r="M5921">
        <f>'Previous Trades Import_OMS Quer'!M5921</f>
        <v>0</v>
      </c>
      <c r="N5921">
        <f>'Previous Trades Import_OMS Quer'!N5921</f>
        <v>0</v>
      </c>
      <c r="O5921" t="str">
        <f>CLEAN('Previous Trades Import_OMS Quer'!O5921)</f>
        <v/>
      </c>
      <c r="Q5921" s="25">
        <f t="shared" si="184"/>
        <v>0</v>
      </c>
      <c r="R5921" s="25" t="e">
        <f>VLOOKUP(O5921,'Currency Balance'!$O$3:$Q$32,3,0)</f>
        <v>#N/A</v>
      </c>
      <c r="S5921" t="e">
        <f t="shared" si="185"/>
        <v>#N/A</v>
      </c>
    </row>
    <row r="5922" spans="1:19">
      <c r="A5922">
        <f>'Previous Trades Import_OMS Quer'!A5922</f>
        <v>0</v>
      </c>
      <c r="B5922">
        <f>'Previous Trades Import_OMS Quer'!B5922</f>
        <v>0</v>
      </c>
      <c r="C5922" s="22">
        <f>'Previous Trades Import_OMS Quer'!C5922</f>
        <v>0</v>
      </c>
      <c r="D5922">
        <f>'Previous Trades Import_OMS Quer'!D5922</f>
        <v>0</v>
      </c>
      <c r="E5922" s="22">
        <f>'Previous Trades Import_OMS Quer'!E5922</f>
        <v>0</v>
      </c>
      <c r="F5922">
        <f>'Previous Trades Import_OMS Quer'!F5922</f>
        <v>0</v>
      </c>
      <c r="G5922">
        <f>'Previous Trades Import_OMS Quer'!G5922</f>
        <v>0</v>
      </c>
      <c r="H5922">
        <f>'Previous Trades Import_OMS Quer'!H5922</f>
        <v>0</v>
      </c>
      <c r="I5922">
        <f>'Previous Trades Import_OMS Quer'!I5922</f>
        <v>0</v>
      </c>
      <c r="J5922">
        <f>'Previous Trades Import_OMS Quer'!J5922</f>
        <v>0</v>
      </c>
      <c r="K5922">
        <f>'Previous Trades Import_OMS Quer'!K5922</f>
        <v>0</v>
      </c>
      <c r="L5922">
        <f>'Previous Trades Import_OMS Quer'!L5922</f>
        <v>0</v>
      </c>
      <c r="M5922">
        <f>'Previous Trades Import_OMS Quer'!M5922</f>
        <v>0</v>
      </c>
      <c r="N5922">
        <f>'Previous Trades Import_OMS Quer'!N5922</f>
        <v>0</v>
      </c>
      <c r="O5922" t="str">
        <f>CLEAN('Previous Trades Import_OMS Quer'!O5922)</f>
        <v/>
      </c>
      <c r="Q5922" s="25">
        <f t="shared" si="184"/>
        <v>0</v>
      </c>
      <c r="R5922" s="25" t="e">
        <f>VLOOKUP(O5922,'Currency Balance'!$O$3:$Q$32,3,0)</f>
        <v>#N/A</v>
      </c>
      <c r="S5922" t="e">
        <f t="shared" si="185"/>
        <v>#N/A</v>
      </c>
    </row>
    <row r="5923" spans="1:19">
      <c r="A5923">
        <f>'Previous Trades Import_OMS Quer'!A5923</f>
        <v>0</v>
      </c>
      <c r="B5923">
        <f>'Previous Trades Import_OMS Quer'!B5923</f>
        <v>0</v>
      </c>
      <c r="C5923" s="22">
        <f>'Previous Trades Import_OMS Quer'!C5923</f>
        <v>0</v>
      </c>
      <c r="D5923">
        <f>'Previous Trades Import_OMS Quer'!D5923</f>
        <v>0</v>
      </c>
      <c r="E5923" s="22">
        <f>'Previous Trades Import_OMS Quer'!E5923</f>
        <v>0</v>
      </c>
      <c r="F5923">
        <f>'Previous Trades Import_OMS Quer'!F5923</f>
        <v>0</v>
      </c>
      <c r="G5923">
        <f>'Previous Trades Import_OMS Quer'!G5923</f>
        <v>0</v>
      </c>
      <c r="H5923">
        <f>'Previous Trades Import_OMS Quer'!H5923</f>
        <v>0</v>
      </c>
      <c r="I5923">
        <f>'Previous Trades Import_OMS Quer'!I5923</f>
        <v>0</v>
      </c>
      <c r="J5923">
        <f>'Previous Trades Import_OMS Quer'!J5923</f>
        <v>0</v>
      </c>
      <c r="K5923">
        <f>'Previous Trades Import_OMS Quer'!K5923</f>
        <v>0</v>
      </c>
      <c r="L5923">
        <f>'Previous Trades Import_OMS Quer'!L5923</f>
        <v>0</v>
      </c>
      <c r="M5923">
        <f>'Previous Trades Import_OMS Quer'!M5923</f>
        <v>0</v>
      </c>
      <c r="N5923">
        <f>'Previous Trades Import_OMS Quer'!N5923</f>
        <v>0</v>
      </c>
      <c r="O5923" t="str">
        <f>CLEAN('Previous Trades Import_OMS Quer'!O5923)</f>
        <v/>
      </c>
      <c r="Q5923" s="25">
        <f t="shared" si="184"/>
        <v>0</v>
      </c>
      <c r="R5923" s="25" t="e">
        <f>VLOOKUP(O5923,'Currency Balance'!$O$3:$Q$32,3,0)</f>
        <v>#N/A</v>
      </c>
      <c r="S5923" t="e">
        <f t="shared" si="185"/>
        <v>#N/A</v>
      </c>
    </row>
    <row r="5924" spans="1:19">
      <c r="A5924">
        <f>'Previous Trades Import_OMS Quer'!A5924</f>
        <v>0</v>
      </c>
      <c r="B5924">
        <f>'Previous Trades Import_OMS Quer'!B5924</f>
        <v>0</v>
      </c>
      <c r="C5924" s="22">
        <f>'Previous Trades Import_OMS Quer'!C5924</f>
        <v>0</v>
      </c>
      <c r="D5924">
        <f>'Previous Trades Import_OMS Quer'!D5924</f>
        <v>0</v>
      </c>
      <c r="E5924" s="22">
        <f>'Previous Trades Import_OMS Quer'!E5924</f>
        <v>0</v>
      </c>
      <c r="F5924">
        <f>'Previous Trades Import_OMS Quer'!F5924</f>
        <v>0</v>
      </c>
      <c r="G5924">
        <f>'Previous Trades Import_OMS Quer'!G5924</f>
        <v>0</v>
      </c>
      <c r="H5924">
        <f>'Previous Trades Import_OMS Quer'!H5924</f>
        <v>0</v>
      </c>
      <c r="I5924">
        <f>'Previous Trades Import_OMS Quer'!I5924</f>
        <v>0</v>
      </c>
      <c r="J5924">
        <f>'Previous Trades Import_OMS Quer'!J5924</f>
        <v>0</v>
      </c>
      <c r="K5924">
        <f>'Previous Trades Import_OMS Quer'!K5924</f>
        <v>0</v>
      </c>
      <c r="L5924">
        <f>'Previous Trades Import_OMS Quer'!L5924</f>
        <v>0</v>
      </c>
      <c r="M5924">
        <f>'Previous Trades Import_OMS Quer'!M5924</f>
        <v>0</v>
      </c>
      <c r="N5924">
        <f>'Previous Trades Import_OMS Quer'!N5924</f>
        <v>0</v>
      </c>
      <c r="O5924" t="str">
        <f>CLEAN('Previous Trades Import_OMS Quer'!O5924)</f>
        <v/>
      </c>
      <c r="Q5924" s="25">
        <f t="shared" si="184"/>
        <v>0</v>
      </c>
      <c r="R5924" s="25" t="e">
        <f>VLOOKUP(O5924,'Currency Balance'!$O$3:$Q$32,3,0)</f>
        <v>#N/A</v>
      </c>
      <c r="S5924" t="e">
        <f t="shared" si="185"/>
        <v>#N/A</v>
      </c>
    </row>
    <row r="5925" spans="1:19">
      <c r="A5925">
        <f>'Previous Trades Import_OMS Quer'!A5925</f>
        <v>0</v>
      </c>
      <c r="B5925">
        <f>'Previous Trades Import_OMS Quer'!B5925</f>
        <v>0</v>
      </c>
      <c r="C5925" s="22">
        <f>'Previous Trades Import_OMS Quer'!C5925</f>
        <v>0</v>
      </c>
      <c r="D5925">
        <f>'Previous Trades Import_OMS Quer'!D5925</f>
        <v>0</v>
      </c>
      <c r="E5925" s="22">
        <f>'Previous Trades Import_OMS Quer'!E5925</f>
        <v>0</v>
      </c>
      <c r="F5925">
        <f>'Previous Trades Import_OMS Quer'!F5925</f>
        <v>0</v>
      </c>
      <c r="G5925">
        <f>'Previous Trades Import_OMS Quer'!G5925</f>
        <v>0</v>
      </c>
      <c r="H5925">
        <f>'Previous Trades Import_OMS Quer'!H5925</f>
        <v>0</v>
      </c>
      <c r="I5925">
        <f>'Previous Trades Import_OMS Quer'!I5925</f>
        <v>0</v>
      </c>
      <c r="J5925">
        <f>'Previous Trades Import_OMS Quer'!J5925</f>
        <v>0</v>
      </c>
      <c r="K5925">
        <f>'Previous Trades Import_OMS Quer'!K5925</f>
        <v>0</v>
      </c>
      <c r="L5925">
        <f>'Previous Trades Import_OMS Quer'!L5925</f>
        <v>0</v>
      </c>
      <c r="M5925">
        <f>'Previous Trades Import_OMS Quer'!M5925</f>
        <v>0</v>
      </c>
      <c r="N5925">
        <f>'Previous Trades Import_OMS Quer'!N5925</f>
        <v>0</v>
      </c>
      <c r="O5925" t="str">
        <f>CLEAN('Previous Trades Import_OMS Quer'!O5925)</f>
        <v/>
      </c>
      <c r="Q5925" s="25">
        <f t="shared" si="184"/>
        <v>0</v>
      </c>
      <c r="R5925" s="25" t="e">
        <f>VLOOKUP(O5925,'Currency Balance'!$O$3:$Q$32,3,0)</f>
        <v>#N/A</v>
      </c>
      <c r="S5925" t="e">
        <f t="shared" si="185"/>
        <v>#N/A</v>
      </c>
    </row>
    <row r="5926" spans="1:19">
      <c r="A5926">
        <f>'Previous Trades Import_OMS Quer'!A5926</f>
        <v>0</v>
      </c>
      <c r="B5926">
        <f>'Previous Trades Import_OMS Quer'!B5926</f>
        <v>0</v>
      </c>
      <c r="C5926" s="22">
        <f>'Previous Trades Import_OMS Quer'!C5926</f>
        <v>0</v>
      </c>
      <c r="D5926">
        <f>'Previous Trades Import_OMS Quer'!D5926</f>
        <v>0</v>
      </c>
      <c r="E5926" s="22">
        <f>'Previous Trades Import_OMS Quer'!E5926</f>
        <v>0</v>
      </c>
      <c r="F5926">
        <f>'Previous Trades Import_OMS Quer'!F5926</f>
        <v>0</v>
      </c>
      <c r="G5926">
        <f>'Previous Trades Import_OMS Quer'!G5926</f>
        <v>0</v>
      </c>
      <c r="H5926">
        <f>'Previous Trades Import_OMS Quer'!H5926</f>
        <v>0</v>
      </c>
      <c r="I5926">
        <f>'Previous Trades Import_OMS Quer'!I5926</f>
        <v>0</v>
      </c>
      <c r="J5926">
        <f>'Previous Trades Import_OMS Quer'!J5926</f>
        <v>0</v>
      </c>
      <c r="K5926">
        <f>'Previous Trades Import_OMS Quer'!K5926</f>
        <v>0</v>
      </c>
      <c r="L5926">
        <f>'Previous Trades Import_OMS Quer'!L5926</f>
        <v>0</v>
      </c>
      <c r="M5926">
        <f>'Previous Trades Import_OMS Quer'!M5926</f>
        <v>0</v>
      </c>
      <c r="N5926">
        <f>'Previous Trades Import_OMS Quer'!N5926</f>
        <v>0</v>
      </c>
      <c r="O5926" t="str">
        <f>CLEAN('Previous Trades Import_OMS Quer'!O5926)</f>
        <v/>
      </c>
      <c r="Q5926" s="25">
        <f t="shared" si="184"/>
        <v>0</v>
      </c>
      <c r="R5926" s="25" t="e">
        <f>VLOOKUP(O5926,'Currency Balance'!$O$3:$Q$32,3,0)</f>
        <v>#N/A</v>
      </c>
      <c r="S5926" t="e">
        <f t="shared" si="185"/>
        <v>#N/A</v>
      </c>
    </row>
    <row r="5927" spans="1:19">
      <c r="A5927">
        <f>'Previous Trades Import_OMS Quer'!A5927</f>
        <v>0</v>
      </c>
      <c r="B5927">
        <f>'Previous Trades Import_OMS Quer'!B5927</f>
        <v>0</v>
      </c>
      <c r="C5927" s="22">
        <f>'Previous Trades Import_OMS Quer'!C5927</f>
        <v>0</v>
      </c>
      <c r="D5927">
        <f>'Previous Trades Import_OMS Quer'!D5927</f>
        <v>0</v>
      </c>
      <c r="E5927" s="22">
        <f>'Previous Trades Import_OMS Quer'!E5927</f>
        <v>0</v>
      </c>
      <c r="F5927">
        <f>'Previous Trades Import_OMS Quer'!F5927</f>
        <v>0</v>
      </c>
      <c r="G5927">
        <f>'Previous Trades Import_OMS Quer'!G5927</f>
        <v>0</v>
      </c>
      <c r="H5927">
        <f>'Previous Trades Import_OMS Quer'!H5927</f>
        <v>0</v>
      </c>
      <c r="I5927">
        <f>'Previous Trades Import_OMS Quer'!I5927</f>
        <v>0</v>
      </c>
      <c r="J5927">
        <f>'Previous Trades Import_OMS Quer'!J5927</f>
        <v>0</v>
      </c>
      <c r="K5927">
        <f>'Previous Trades Import_OMS Quer'!K5927</f>
        <v>0</v>
      </c>
      <c r="L5927">
        <f>'Previous Trades Import_OMS Quer'!L5927</f>
        <v>0</v>
      </c>
      <c r="M5927">
        <f>'Previous Trades Import_OMS Quer'!M5927</f>
        <v>0</v>
      </c>
      <c r="N5927">
        <f>'Previous Trades Import_OMS Quer'!N5927</f>
        <v>0</v>
      </c>
      <c r="O5927" t="str">
        <f>CLEAN('Previous Trades Import_OMS Quer'!O5927)</f>
        <v/>
      </c>
      <c r="Q5927" s="25">
        <f t="shared" si="184"/>
        <v>0</v>
      </c>
      <c r="R5927" s="25" t="e">
        <f>VLOOKUP(O5927,'Currency Balance'!$O$3:$Q$32,3,0)</f>
        <v>#N/A</v>
      </c>
      <c r="S5927" t="e">
        <f t="shared" si="185"/>
        <v>#N/A</v>
      </c>
    </row>
    <row r="5928" spans="1:19">
      <c r="A5928">
        <f>'Previous Trades Import_OMS Quer'!A5928</f>
        <v>0</v>
      </c>
      <c r="B5928">
        <f>'Previous Trades Import_OMS Quer'!B5928</f>
        <v>0</v>
      </c>
      <c r="C5928" s="22">
        <f>'Previous Trades Import_OMS Quer'!C5928</f>
        <v>0</v>
      </c>
      <c r="D5928">
        <f>'Previous Trades Import_OMS Quer'!D5928</f>
        <v>0</v>
      </c>
      <c r="E5928" s="22">
        <f>'Previous Trades Import_OMS Quer'!E5928</f>
        <v>0</v>
      </c>
      <c r="F5928">
        <f>'Previous Trades Import_OMS Quer'!F5928</f>
        <v>0</v>
      </c>
      <c r="G5928">
        <f>'Previous Trades Import_OMS Quer'!G5928</f>
        <v>0</v>
      </c>
      <c r="H5928">
        <f>'Previous Trades Import_OMS Quer'!H5928</f>
        <v>0</v>
      </c>
      <c r="I5928">
        <f>'Previous Trades Import_OMS Quer'!I5928</f>
        <v>0</v>
      </c>
      <c r="J5928">
        <f>'Previous Trades Import_OMS Quer'!J5928</f>
        <v>0</v>
      </c>
      <c r="K5928">
        <f>'Previous Trades Import_OMS Quer'!K5928</f>
        <v>0</v>
      </c>
      <c r="L5928">
        <f>'Previous Trades Import_OMS Quer'!L5928</f>
        <v>0</v>
      </c>
      <c r="M5928">
        <f>'Previous Trades Import_OMS Quer'!M5928</f>
        <v>0</v>
      </c>
      <c r="N5928">
        <f>'Previous Trades Import_OMS Quer'!N5928</f>
        <v>0</v>
      </c>
      <c r="O5928" t="str">
        <f>CLEAN('Previous Trades Import_OMS Quer'!O5928)</f>
        <v/>
      </c>
      <c r="Q5928" s="25">
        <f t="shared" si="184"/>
        <v>0</v>
      </c>
      <c r="R5928" s="25" t="e">
        <f>VLOOKUP(O5928,'Currency Balance'!$O$3:$Q$32,3,0)</f>
        <v>#N/A</v>
      </c>
      <c r="S5928" t="e">
        <f t="shared" si="185"/>
        <v>#N/A</v>
      </c>
    </row>
    <row r="5929" spans="1:19">
      <c r="A5929">
        <f>'Previous Trades Import_OMS Quer'!A5929</f>
        <v>0</v>
      </c>
      <c r="B5929">
        <f>'Previous Trades Import_OMS Quer'!B5929</f>
        <v>0</v>
      </c>
      <c r="C5929" s="22">
        <f>'Previous Trades Import_OMS Quer'!C5929</f>
        <v>0</v>
      </c>
      <c r="D5929">
        <f>'Previous Trades Import_OMS Quer'!D5929</f>
        <v>0</v>
      </c>
      <c r="E5929" s="22">
        <f>'Previous Trades Import_OMS Quer'!E5929</f>
        <v>0</v>
      </c>
      <c r="F5929">
        <f>'Previous Trades Import_OMS Quer'!F5929</f>
        <v>0</v>
      </c>
      <c r="G5929">
        <f>'Previous Trades Import_OMS Quer'!G5929</f>
        <v>0</v>
      </c>
      <c r="H5929">
        <f>'Previous Trades Import_OMS Quer'!H5929</f>
        <v>0</v>
      </c>
      <c r="I5929">
        <f>'Previous Trades Import_OMS Quer'!I5929</f>
        <v>0</v>
      </c>
      <c r="J5929">
        <f>'Previous Trades Import_OMS Quer'!J5929</f>
        <v>0</v>
      </c>
      <c r="K5929">
        <f>'Previous Trades Import_OMS Quer'!K5929</f>
        <v>0</v>
      </c>
      <c r="L5929">
        <f>'Previous Trades Import_OMS Quer'!L5929</f>
        <v>0</v>
      </c>
      <c r="M5929">
        <f>'Previous Trades Import_OMS Quer'!M5929</f>
        <v>0</v>
      </c>
      <c r="N5929">
        <f>'Previous Trades Import_OMS Quer'!N5929</f>
        <v>0</v>
      </c>
      <c r="O5929" t="str">
        <f>CLEAN('Previous Trades Import_OMS Quer'!O5929)</f>
        <v/>
      </c>
      <c r="Q5929" s="25">
        <f t="shared" si="184"/>
        <v>0</v>
      </c>
      <c r="R5929" s="25" t="e">
        <f>VLOOKUP(O5929,'Currency Balance'!$O$3:$Q$32,3,0)</f>
        <v>#N/A</v>
      </c>
      <c r="S5929" t="e">
        <f t="shared" si="185"/>
        <v>#N/A</v>
      </c>
    </row>
    <row r="5930" spans="1:19">
      <c r="A5930">
        <f>'Previous Trades Import_OMS Quer'!A5930</f>
        <v>0</v>
      </c>
      <c r="B5930">
        <f>'Previous Trades Import_OMS Quer'!B5930</f>
        <v>0</v>
      </c>
      <c r="C5930" s="22">
        <f>'Previous Trades Import_OMS Quer'!C5930</f>
        <v>0</v>
      </c>
      <c r="D5930">
        <f>'Previous Trades Import_OMS Quer'!D5930</f>
        <v>0</v>
      </c>
      <c r="E5930" s="22">
        <f>'Previous Trades Import_OMS Quer'!E5930</f>
        <v>0</v>
      </c>
      <c r="F5930">
        <f>'Previous Trades Import_OMS Quer'!F5930</f>
        <v>0</v>
      </c>
      <c r="G5930">
        <f>'Previous Trades Import_OMS Quer'!G5930</f>
        <v>0</v>
      </c>
      <c r="H5930">
        <f>'Previous Trades Import_OMS Quer'!H5930</f>
        <v>0</v>
      </c>
      <c r="I5930">
        <f>'Previous Trades Import_OMS Quer'!I5930</f>
        <v>0</v>
      </c>
      <c r="J5930">
        <f>'Previous Trades Import_OMS Quer'!J5930</f>
        <v>0</v>
      </c>
      <c r="K5930">
        <f>'Previous Trades Import_OMS Quer'!K5930</f>
        <v>0</v>
      </c>
      <c r="L5930">
        <f>'Previous Trades Import_OMS Quer'!L5930</f>
        <v>0</v>
      </c>
      <c r="M5930">
        <f>'Previous Trades Import_OMS Quer'!M5930</f>
        <v>0</v>
      </c>
      <c r="N5930">
        <f>'Previous Trades Import_OMS Quer'!N5930</f>
        <v>0</v>
      </c>
      <c r="O5930" t="str">
        <f>CLEAN('Previous Trades Import_OMS Quer'!O5930)</f>
        <v/>
      </c>
      <c r="Q5930" s="25">
        <f t="shared" si="184"/>
        <v>0</v>
      </c>
      <c r="R5930" s="25" t="e">
        <f>VLOOKUP(O5930,'Currency Balance'!$O$3:$Q$32,3,0)</f>
        <v>#N/A</v>
      </c>
      <c r="S5930" t="e">
        <f t="shared" si="185"/>
        <v>#N/A</v>
      </c>
    </row>
    <row r="5931" spans="1:19">
      <c r="A5931">
        <f>'Previous Trades Import_OMS Quer'!A5931</f>
        <v>0</v>
      </c>
      <c r="B5931">
        <f>'Previous Trades Import_OMS Quer'!B5931</f>
        <v>0</v>
      </c>
      <c r="C5931" s="22">
        <f>'Previous Trades Import_OMS Quer'!C5931</f>
        <v>0</v>
      </c>
      <c r="D5931">
        <f>'Previous Trades Import_OMS Quer'!D5931</f>
        <v>0</v>
      </c>
      <c r="E5931" s="22">
        <f>'Previous Trades Import_OMS Quer'!E5931</f>
        <v>0</v>
      </c>
      <c r="F5931">
        <f>'Previous Trades Import_OMS Quer'!F5931</f>
        <v>0</v>
      </c>
      <c r="G5931">
        <f>'Previous Trades Import_OMS Quer'!G5931</f>
        <v>0</v>
      </c>
      <c r="H5931">
        <f>'Previous Trades Import_OMS Quer'!H5931</f>
        <v>0</v>
      </c>
      <c r="I5931">
        <f>'Previous Trades Import_OMS Quer'!I5931</f>
        <v>0</v>
      </c>
      <c r="J5931">
        <f>'Previous Trades Import_OMS Quer'!J5931</f>
        <v>0</v>
      </c>
      <c r="K5931">
        <f>'Previous Trades Import_OMS Quer'!K5931</f>
        <v>0</v>
      </c>
      <c r="L5931">
        <f>'Previous Trades Import_OMS Quer'!L5931</f>
        <v>0</v>
      </c>
      <c r="M5931">
        <f>'Previous Trades Import_OMS Quer'!M5931</f>
        <v>0</v>
      </c>
      <c r="N5931">
        <f>'Previous Trades Import_OMS Quer'!N5931</f>
        <v>0</v>
      </c>
      <c r="O5931" t="str">
        <f>CLEAN('Previous Trades Import_OMS Quer'!O5931)</f>
        <v/>
      </c>
      <c r="Q5931" s="25">
        <f t="shared" si="184"/>
        <v>0</v>
      </c>
      <c r="R5931" s="25" t="e">
        <f>VLOOKUP(O5931,'Currency Balance'!$O$3:$Q$32,3,0)</f>
        <v>#N/A</v>
      </c>
      <c r="S5931" t="e">
        <f t="shared" si="185"/>
        <v>#N/A</v>
      </c>
    </row>
    <row r="5932" spans="1:19">
      <c r="A5932">
        <f>'Previous Trades Import_OMS Quer'!A5932</f>
        <v>0</v>
      </c>
      <c r="B5932">
        <f>'Previous Trades Import_OMS Quer'!B5932</f>
        <v>0</v>
      </c>
      <c r="C5932" s="22">
        <f>'Previous Trades Import_OMS Quer'!C5932</f>
        <v>0</v>
      </c>
      <c r="D5932">
        <f>'Previous Trades Import_OMS Quer'!D5932</f>
        <v>0</v>
      </c>
      <c r="E5932" s="22">
        <f>'Previous Trades Import_OMS Quer'!E5932</f>
        <v>0</v>
      </c>
      <c r="F5932">
        <f>'Previous Trades Import_OMS Quer'!F5932</f>
        <v>0</v>
      </c>
      <c r="G5932">
        <f>'Previous Trades Import_OMS Quer'!G5932</f>
        <v>0</v>
      </c>
      <c r="H5932">
        <f>'Previous Trades Import_OMS Quer'!H5932</f>
        <v>0</v>
      </c>
      <c r="I5932">
        <f>'Previous Trades Import_OMS Quer'!I5932</f>
        <v>0</v>
      </c>
      <c r="J5932">
        <f>'Previous Trades Import_OMS Quer'!J5932</f>
        <v>0</v>
      </c>
      <c r="K5932">
        <f>'Previous Trades Import_OMS Quer'!K5932</f>
        <v>0</v>
      </c>
      <c r="L5932">
        <f>'Previous Trades Import_OMS Quer'!L5932</f>
        <v>0</v>
      </c>
      <c r="M5932">
        <f>'Previous Trades Import_OMS Quer'!M5932</f>
        <v>0</v>
      </c>
      <c r="N5932">
        <f>'Previous Trades Import_OMS Quer'!N5932</f>
        <v>0</v>
      </c>
      <c r="O5932" t="str">
        <f>CLEAN('Previous Trades Import_OMS Quer'!O5932)</f>
        <v/>
      </c>
      <c r="Q5932" s="25">
        <f t="shared" si="184"/>
        <v>0</v>
      </c>
      <c r="R5932" s="25" t="e">
        <f>VLOOKUP(O5932,'Currency Balance'!$O$3:$Q$32,3,0)</f>
        <v>#N/A</v>
      </c>
      <c r="S5932" t="e">
        <f t="shared" si="185"/>
        <v>#N/A</v>
      </c>
    </row>
    <row r="5933" spans="1:19">
      <c r="A5933">
        <f>'Previous Trades Import_OMS Quer'!A5933</f>
        <v>0</v>
      </c>
      <c r="B5933">
        <f>'Previous Trades Import_OMS Quer'!B5933</f>
        <v>0</v>
      </c>
      <c r="C5933" s="22">
        <f>'Previous Trades Import_OMS Quer'!C5933</f>
        <v>0</v>
      </c>
      <c r="D5933">
        <f>'Previous Trades Import_OMS Quer'!D5933</f>
        <v>0</v>
      </c>
      <c r="E5933" s="22">
        <f>'Previous Trades Import_OMS Quer'!E5933</f>
        <v>0</v>
      </c>
      <c r="F5933">
        <f>'Previous Trades Import_OMS Quer'!F5933</f>
        <v>0</v>
      </c>
      <c r="G5933">
        <f>'Previous Trades Import_OMS Quer'!G5933</f>
        <v>0</v>
      </c>
      <c r="H5933">
        <f>'Previous Trades Import_OMS Quer'!H5933</f>
        <v>0</v>
      </c>
      <c r="I5933">
        <f>'Previous Trades Import_OMS Quer'!I5933</f>
        <v>0</v>
      </c>
      <c r="J5933">
        <f>'Previous Trades Import_OMS Quer'!J5933</f>
        <v>0</v>
      </c>
      <c r="K5933">
        <f>'Previous Trades Import_OMS Quer'!K5933</f>
        <v>0</v>
      </c>
      <c r="L5933">
        <f>'Previous Trades Import_OMS Quer'!L5933</f>
        <v>0</v>
      </c>
      <c r="M5933">
        <f>'Previous Trades Import_OMS Quer'!M5933</f>
        <v>0</v>
      </c>
      <c r="N5933">
        <f>'Previous Trades Import_OMS Quer'!N5933</f>
        <v>0</v>
      </c>
      <c r="O5933" t="str">
        <f>CLEAN('Previous Trades Import_OMS Quer'!O5933)</f>
        <v/>
      </c>
      <c r="Q5933" s="25">
        <f t="shared" si="184"/>
        <v>0</v>
      </c>
      <c r="R5933" s="25" t="e">
        <f>VLOOKUP(O5933,'Currency Balance'!$O$3:$Q$32,3,0)</f>
        <v>#N/A</v>
      </c>
      <c r="S5933" t="e">
        <f t="shared" si="185"/>
        <v>#N/A</v>
      </c>
    </row>
    <row r="5934" spans="1:19">
      <c r="A5934">
        <f>'Previous Trades Import_OMS Quer'!A5934</f>
        <v>0</v>
      </c>
      <c r="B5934">
        <f>'Previous Trades Import_OMS Quer'!B5934</f>
        <v>0</v>
      </c>
      <c r="C5934" s="22">
        <f>'Previous Trades Import_OMS Quer'!C5934</f>
        <v>0</v>
      </c>
      <c r="D5934">
        <f>'Previous Trades Import_OMS Quer'!D5934</f>
        <v>0</v>
      </c>
      <c r="E5934" s="22">
        <f>'Previous Trades Import_OMS Quer'!E5934</f>
        <v>0</v>
      </c>
      <c r="F5934">
        <f>'Previous Trades Import_OMS Quer'!F5934</f>
        <v>0</v>
      </c>
      <c r="G5934">
        <f>'Previous Trades Import_OMS Quer'!G5934</f>
        <v>0</v>
      </c>
      <c r="H5934">
        <f>'Previous Trades Import_OMS Quer'!H5934</f>
        <v>0</v>
      </c>
      <c r="I5934">
        <f>'Previous Trades Import_OMS Quer'!I5934</f>
        <v>0</v>
      </c>
      <c r="J5934">
        <f>'Previous Trades Import_OMS Quer'!J5934</f>
        <v>0</v>
      </c>
      <c r="K5934">
        <f>'Previous Trades Import_OMS Quer'!K5934</f>
        <v>0</v>
      </c>
      <c r="L5934">
        <f>'Previous Trades Import_OMS Quer'!L5934</f>
        <v>0</v>
      </c>
      <c r="M5934">
        <f>'Previous Trades Import_OMS Quer'!M5934</f>
        <v>0</v>
      </c>
      <c r="N5934">
        <f>'Previous Trades Import_OMS Quer'!N5934</f>
        <v>0</v>
      </c>
      <c r="O5934" t="str">
        <f>CLEAN('Previous Trades Import_OMS Quer'!O5934)</f>
        <v/>
      </c>
      <c r="Q5934" s="25">
        <f t="shared" si="184"/>
        <v>0</v>
      </c>
      <c r="R5934" s="25" t="e">
        <f>VLOOKUP(O5934,'Currency Balance'!$O$3:$Q$32,3,0)</f>
        <v>#N/A</v>
      </c>
      <c r="S5934" t="e">
        <f t="shared" si="185"/>
        <v>#N/A</v>
      </c>
    </row>
    <row r="5935" spans="1:19">
      <c r="A5935">
        <f>'Previous Trades Import_OMS Quer'!A5935</f>
        <v>0</v>
      </c>
      <c r="B5935">
        <f>'Previous Trades Import_OMS Quer'!B5935</f>
        <v>0</v>
      </c>
      <c r="C5935" s="22">
        <f>'Previous Trades Import_OMS Quer'!C5935</f>
        <v>0</v>
      </c>
      <c r="D5935">
        <f>'Previous Trades Import_OMS Quer'!D5935</f>
        <v>0</v>
      </c>
      <c r="E5935" s="22">
        <f>'Previous Trades Import_OMS Quer'!E5935</f>
        <v>0</v>
      </c>
      <c r="F5935">
        <f>'Previous Trades Import_OMS Quer'!F5935</f>
        <v>0</v>
      </c>
      <c r="G5935">
        <f>'Previous Trades Import_OMS Quer'!G5935</f>
        <v>0</v>
      </c>
      <c r="H5935">
        <f>'Previous Trades Import_OMS Quer'!H5935</f>
        <v>0</v>
      </c>
      <c r="I5935">
        <f>'Previous Trades Import_OMS Quer'!I5935</f>
        <v>0</v>
      </c>
      <c r="J5935">
        <f>'Previous Trades Import_OMS Quer'!J5935</f>
        <v>0</v>
      </c>
      <c r="K5935">
        <f>'Previous Trades Import_OMS Quer'!K5935</f>
        <v>0</v>
      </c>
      <c r="L5935">
        <f>'Previous Trades Import_OMS Quer'!L5935</f>
        <v>0</v>
      </c>
      <c r="M5935">
        <f>'Previous Trades Import_OMS Quer'!M5935</f>
        <v>0</v>
      </c>
      <c r="N5935">
        <f>'Previous Trades Import_OMS Quer'!N5935</f>
        <v>0</v>
      </c>
      <c r="O5935" t="str">
        <f>CLEAN('Previous Trades Import_OMS Quer'!O5935)</f>
        <v/>
      </c>
      <c r="Q5935" s="25">
        <f t="shared" si="184"/>
        <v>0</v>
      </c>
      <c r="R5935" s="25" t="e">
        <f>VLOOKUP(O5935,'Currency Balance'!$O$3:$Q$32,3,0)</f>
        <v>#N/A</v>
      </c>
      <c r="S5935" t="e">
        <f t="shared" si="185"/>
        <v>#N/A</v>
      </c>
    </row>
    <row r="5936" spans="1:19">
      <c r="A5936">
        <f>'Previous Trades Import_OMS Quer'!A5936</f>
        <v>0</v>
      </c>
      <c r="B5936">
        <f>'Previous Trades Import_OMS Quer'!B5936</f>
        <v>0</v>
      </c>
      <c r="C5936" s="22">
        <f>'Previous Trades Import_OMS Quer'!C5936</f>
        <v>0</v>
      </c>
      <c r="D5936">
        <f>'Previous Trades Import_OMS Quer'!D5936</f>
        <v>0</v>
      </c>
      <c r="E5936" s="22">
        <f>'Previous Trades Import_OMS Quer'!E5936</f>
        <v>0</v>
      </c>
      <c r="F5936">
        <f>'Previous Trades Import_OMS Quer'!F5936</f>
        <v>0</v>
      </c>
      <c r="G5936">
        <f>'Previous Trades Import_OMS Quer'!G5936</f>
        <v>0</v>
      </c>
      <c r="H5936">
        <f>'Previous Trades Import_OMS Quer'!H5936</f>
        <v>0</v>
      </c>
      <c r="I5936">
        <f>'Previous Trades Import_OMS Quer'!I5936</f>
        <v>0</v>
      </c>
      <c r="J5936">
        <f>'Previous Trades Import_OMS Quer'!J5936</f>
        <v>0</v>
      </c>
      <c r="K5936">
        <f>'Previous Trades Import_OMS Quer'!K5936</f>
        <v>0</v>
      </c>
      <c r="L5936">
        <f>'Previous Trades Import_OMS Quer'!L5936</f>
        <v>0</v>
      </c>
      <c r="M5936">
        <f>'Previous Trades Import_OMS Quer'!M5936</f>
        <v>0</v>
      </c>
      <c r="N5936">
        <f>'Previous Trades Import_OMS Quer'!N5936</f>
        <v>0</v>
      </c>
      <c r="O5936" t="str">
        <f>CLEAN('Previous Trades Import_OMS Quer'!O5936)</f>
        <v/>
      </c>
      <c r="Q5936" s="25">
        <f t="shared" si="184"/>
        <v>0</v>
      </c>
      <c r="R5936" s="25" t="e">
        <f>VLOOKUP(O5936,'Currency Balance'!$O$3:$Q$32,3,0)</f>
        <v>#N/A</v>
      </c>
      <c r="S5936" t="e">
        <f t="shared" si="185"/>
        <v>#N/A</v>
      </c>
    </row>
    <row r="5937" spans="1:19">
      <c r="A5937">
        <f>'Previous Trades Import_OMS Quer'!A5937</f>
        <v>0</v>
      </c>
      <c r="B5937">
        <f>'Previous Trades Import_OMS Quer'!B5937</f>
        <v>0</v>
      </c>
      <c r="C5937" s="22">
        <f>'Previous Trades Import_OMS Quer'!C5937</f>
        <v>0</v>
      </c>
      <c r="D5937">
        <f>'Previous Trades Import_OMS Quer'!D5937</f>
        <v>0</v>
      </c>
      <c r="E5937" s="22">
        <f>'Previous Trades Import_OMS Quer'!E5937</f>
        <v>0</v>
      </c>
      <c r="F5937">
        <f>'Previous Trades Import_OMS Quer'!F5937</f>
        <v>0</v>
      </c>
      <c r="G5937">
        <f>'Previous Trades Import_OMS Quer'!G5937</f>
        <v>0</v>
      </c>
      <c r="H5937">
        <f>'Previous Trades Import_OMS Quer'!H5937</f>
        <v>0</v>
      </c>
      <c r="I5937">
        <f>'Previous Trades Import_OMS Quer'!I5937</f>
        <v>0</v>
      </c>
      <c r="J5937">
        <f>'Previous Trades Import_OMS Quer'!J5937</f>
        <v>0</v>
      </c>
      <c r="K5937">
        <f>'Previous Trades Import_OMS Quer'!K5937</f>
        <v>0</v>
      </c>
      <c r="L5937">
        <f>'Previous Trades Import_OMS Quer'!L5937</f>
        <v>0</v>
      </c>
      <c r="M5937">
        <f>'Previous Trades Import_OMS Quer'!M5937</f>
        <v>0</v>
      </c>
      <c r="N5937">
        <f>'Previous Trades Import_OMS Quer'!N5937</f>
        <v>0</v>
      </c>
      <c r="O5937" t="str">
        <f>CLEAN('Previous Trades Import_OMS Quer'!O5937)</f>
        <v/>
      </c>
      <c r="Q5937" s="25">
        <f t="shared" si="184"/>
        <v>0</v>
      </c>
      <c r="R5937" s="25" t="e">
        <f>VLOOKUP(O5937,'Currency Balance'!$O$3:$Q$32,3,0)</f>
        <v>#N/A</v>
      </c>
      <c r="S5937" t="e">
        <f t="shared" si="185"/>
        <v>#N/A</v>
      </c>
    </row>
    <row r="5938" spans="1:19">
      <c r="A5938">
        <f>'Previous Trades Import_OMS Quer'!A5938</f>
        <v>0</v>
      </c>
      <c r="B5938">
        <f>'Previous Trades Import_OMS Quer'!B5938</f>
        <v>0</v>
      </c>
      <c r="C5938" s="22">
        <f>'Previous Trades Import_OMS Quer'!C5938</f>
        <v>0</v>
      </c>
      <c r="D5938">
        <f>'Previous Trades Import_OMS Quer'!D5938</f>
        <v>0</v>
      </c>
      <c r="E5938" s="22">
        <f>'Previous Trades Import_OMS Quer'!E5938</f>
        <v>0</v>
      </c>
      <c r="F5938">
        <f>'Previous Trades Import_OMS Quer'!F5938</f>
        <v>0</v>
      </c>
      <c r="G5938">
        <f>'Previous Trades Import_OMS Quer'!G5938</f>
        <v>0</v>
      </c>
      <c r="H5938">
        <f>'Previous Trades Import_OMS Quer'!H5938</f>
        <v>0</v>
      </c>
      <c r="I5938">
        <f>'Previous Trades Import_OMS Quer'!I5938</f>
        <v>0</v>
      </c>
      <c r="J5938">
        <f>'Previous Trades Import_OMS Quer'!J5938</f>
        <v>0</v>
      </c>
      <c r="K5938">
        <f>'Previous Trades Import_OMS Quer'!K5938</f>
        <v>0</v>
      </c>
      <c r="L5938">
        <f>'Previous Trades Import_OMS Quer'!L5938</f>
        <v>0</v>
      </c>
      <c r="M5938">
        <f>'Previous Trades Import_OMS Quer'!M5938</f>
        <v>0</v>
      </c>
      <c r="N5938">
        <f>'Previous Trades Import_OMS Quer'!N5938</f>
        <v>0</v>
      </c>
      <c r="O5938" t="str">
        <f>CLEAN('Previous Trades Import_OMS Quer'!O5938)</f>
        <v/>
      </c>
      <c r="Q5938" s="25">
        <f t="shared" si="184"/>
        <v>0</v>
      </c>
      <c r="R5938" s="25" t="e">
        <f>VLOOKUP(O5938,'Currency Balance'!$O$3:$Q$32,3,0)</f>
        <v>#N/A</v>
      </c>
      <c r="S5938" t="e">
        <f t="shared" si="185"/>
        <v>#N/A</v>
      </c>
    </row>
    <row r="5939" spans="1:19">
      <c r="A5939">
        <f>'Previous Trades Import_OMS Quer'!A5939</f>
        <v>0</v>
      </c>
      <c r="B5939">
        <f>'Previous Trades Import_OMS Quer'!B5939</f>
        <v>0</v>
      </c>
      <c r="C5939" s="22">
        <f>'Previous Trades Import_OMS Quer'!C5939</f>
        <v>0</v>
      </c>
      <c r="D5939">
        <f>'Previous Trades Import_OMS Quer'!D5939</f>
        <v>0</v>
      </c>
      <c r="E5939" s="22">
        <f>'Previous Trades Import_OMS Quer'!E5939</f>
        <v>0</v>
      </c>
      <c r="F5939">
        <f>'Previous Trades Import_OMS Quer'!F5939</f>
        <v>0</v>
      </c>
      <c r="G5939">
        <f>'Previous Trades Import_OMS Quer'!G5939</f>
        <v>0</v>
      </c>
      <c r="H5939">
        <f>'Previous Trades Import_OMS Quer'!H5939</f>
        <v>0</v>
      </c>
      <c r="I5939">
        <f>'Previous Trades Import_OMS Quer'!I5939</f>
        <v>0</v>
      </c>
      <c r="J5939">
        <f>'Previous Trades Import_OMS Quer'!J5939</f>
        <v>0</v>
      </c>
      <c r="K5939">
        <f>'Previous Trades Import_OMS Quer'!K5939</f>
        <v>0</v>
      </c>
      <c r="L5939">
        <f>'Previous Trades Import_OMS Quer'!L5939</f>
        <v>0</v>
      </c>
      <c r="M5939">
        <f>'Previous Trades Import_OMS Quer'!M5939</f>
        <v>0</v>
      </c>
      <c r="N5939">
        <f>'Previous Trades Import_OMS Quer'!N5939</f>
        <v>0</v>
      </c>
      <c r="O5939" t="str">
        <f>CLEAN('Previous Trades Import_OMS Quer'!O5939)</f>
        <v/>
      </c>
      <c r="Q5939" s="25">
        <f t="shared" si="184"/>
        <v>0</v>
      </c>
      <c r="R5939" s="25" t="e">
        <f>VLOOKUP(O5939,'Currency Balance'!$O$3:$Q$32,3,0)</f>
        <v>#N/A</v>
      </c>
      <c r="S5939" t="e">
        <f t="shared" si="185"/>
        <v>#N/A</v>
      </c>
    </row>
    <row r="5940" spans="1:19">
      <c r="A5940">
        <f>'Previous Trades Import_OMS Quer'!A5940</f>
        <v>0</v>
      </c>
      <c r="B5940">
        <f>'Previous Trades Import_OMS Quer'!B5940</f>
        <v>0</v>
      </c>
      <c r="C5940" s="22">
        <f>'Previous Trades Import_OMS Quer'!C5940</f>
        <v>0</v>
      </c>
      <c r="D5940">
        <f>'Previous Trades Import_OMS Quer'!D5940</f>
        <v>0</v>
      </c>
      <c r="E5940" s="22">
        <f>'Previous Trades Import_OMS Quer'!E5940</f>
        <v>0</v>
      </c>
      <c r="F5940">
        <f>'Previous Trades Import_OMS Quer'!F5940</f>
        <v>0</v>
      </c>
      <c r="G5940">
        <f>'Previous Trades Import_OMS Quer'!G5940</f>
        <v>0</v>
      </c>
      <c r="H5940">
        <f>'Previous Trades Import_OMS Quer'!H5940</f>
        <v>0</v>
      </c>
      <c r="I5940">
        <f>'Previous Trades Import_OMS Quer'!I5940</f>
        <v>0</v>
      </c>
      <c r="J5940">
        <f>'Previous Trades Import_OMS Quer'!J5940</f>
        <v>0</v>
      </c>
      <c r="K5940">
        <f>'Previous Trades Import_OMS Quer'!K5940</f>
        <v>0</v>
      </c>
      <c r="L5940">
        <f>'Previous Trades Import_OMS Quer'!L5940</f>
        <v>0</v>
      </c>
      <c r="M5940">
        <f>'Previous Trades Import_OMS Quer'!M5940</f>
        <v>0</v>
      </c>
      <c r="N5940">
        <f>'Previous Trades Import_OMS Quer'!N5940</f>
        <v>0</v>
      </c>
      <c r="O5940" t="str">
        <f>CLEAN('Previous Trades Import_OMS Quer'!O5940)</f>
        <v/>
      </c>
      <c r="Q5940" s="25">
        <f t="shared" si="184"/>
        <v>0</v>
      </c>
      <c r="R5940" s="25" t="e">
        <f>VLOOKUP(O5940,'Currency Balance'!$O$3:$Q$32,3,0)</f>
        <v>#N/A</v>
      </c>
      <c r="S5940" t="e">
        <f t="shared" si="185"/>
        <v>#N/A</v>
      </c>
    </row>
    <row r="5941" spans="1:19">
      <c r="A5941">
        <f>'Previous Trades Import_OMS Quer'!A5941</f>
        <v>0</v>
      </c>
      <c r="B5941">
        <f>'Previous Trades Import_OMS Quer'!B5941</f>
        <v>0</v>
      </c>
      <c r="C5941" s="22">
        <f>'Previous Trades Import_OMS Quer'!C5941</f>
        <v>0</v>
      </c>
      <c r="D5941">
        <f>'Previous Trades Import_OMS Quer'!D5941</f>
        <v>0</v>
      </c>
      <c r="E5941" s="22">
        <f>'Previous Trades Import_OMS Quer'!E5941</f>
        <v>0</v>
      </c>
      <c r="F5941">
        <f>'Previous Trades Import_OMS Quer'!F5941</f>
        <v>0</v>
      </c>
      <c r="G5941">
        <f>'Previous Trades Import_OMS Quer'!G5941</f>
        <v>0</v>
      </c>
      <c r="H5941">
        <f>'Previous Trades Import_OMS Quer'!H5941</f>
        <v>0</v>
      </c>
      <c r="I5941">
        <f>'Previous Trades Import_OMS Quer'!I5941</f>
        <v>0</v>
      </c>
      <c r="J5941">
        <f>'Previous Trades Import_OMS Quer'!J5941</f>
        <v>0</v>
      </c>
      <c r="K5941">
        <f>'Previous Trades Import_OMS Quer'!K5941</f>
        <v>0</v>
      </c>
      <c r="L5941">
        <f>'Previous Trades Import_OMS Quer'!L5941</f>
        <v>0</v>
      </c>
      <c r="M5941">
        <f>'Previous Trades Import_OMS Quer'!M5941</f>
        <v>0</v>
      </c>
      <c r="N5941">
        <f>'Previous Trades Import_OMS Quer'!N5941</f>
        <v>0</v>
      </c>
      <c r="O5941" t="str">
        <f>CLEAN('Previous Trades Import_OMS Quer'!O5941)</f>
        <v/>
      </c>
      <c r="Q5941" s="25">
        <f t="shared" si="184"/>
        <v>0</v>
      </c>
      <c r="R5941" s="25" t="e">
        <f>VLOOKUP(O5941,'Currency Balance'!$O$3:$Q$32,3,0)</f>
        <v>#N/A</v>
      </c>
      <c r="S5941" t="e">
        <f t="shared" si="185"/>
        <v>#N/A</v>
      </c>
    </row>
    <row r="5942" spans="1:19">
      <c r="A5942">
        <f>'Previous Trades Import_OMS Quer'!A5942</f>
        <v>0</v>
      </c>
      <c r="B5942">
        <f>'Previous Trades Import_OMS Quer'!B5942</f>
        <v>0</v>
      </c>
      <c r="C5942" s="22">
        <f>'Previous Trades Import_OMS Quer'!C5942</f>
        <v>0</v>
      </c>
      <c r="D5942">
        <f>'Previous Trades Import_OMS Quer'!D5942</f>
        <v>0</v>
      </c>
      <c r="E5942" s="22">
        <f>'Previous Trades Import_OMS Quer'!E5942</f>
        <v>0</v>
      </c>
      <c r="F5942">
        <f>'Previous Trades Import_OMS Quer'!F5942</f>
        <v>0</v>
      </c>
      <c r="G5942">
        <f>'Previous Trades Import_OMS Quer'!G5942</f>
        <v>0</v>
      </c>
      <c r="H5942">
        <f>'Previous Trades Import_OMS Quer'!H5942</f>
        <v>0</v>
      </c>
      <c r="I5942">
        <f>'Previous Trades Import_OMS Quer'!I5942</f>
        <v>0</v>
      </c>
      <c r="J5942">
        <f>'Previous Trades Import_OMS Quer'!J5942</f>
        <v>0</v>
      </c>
      <c r="K5942">
        <f>'Previous Trades Import_OMS Quer'!K5942</f>
        <v>0</v>
      </c>
      <c r="L5942">
        <f>'Previous Trades Import_OMS Quer'!L5942</f>
        <v>0</v>
      </c>
      <c r="M5942">
        <f>'Previous Trades Import_OMS Quer'!M5942</f>
        <v>0</v>
      </c>
      <c r="N5942">
        <f>'Previous Trades Import_OMS Quer'!N5942</f>
        <v>0</v>
      </c>
      <c r="O5942" t="str">
        <f>CLEAN('Previous Trades Import_OMS Quer'!O5942)</f>
        <v/>
      </c>
      <c r="Q5942" s="25">
        <f t="shared" si="184"/>
        <v>0</v>
      </c>
      <c r="R5942" s="25" t="e">
        <f>VLOOKUP(O5942,'Currency Balance'!$O$3:$Q$32,3,0)</f>
        <v>#N/A</v>
      </c>
      <c r="S5942" t="e">
        <f t="shared" si="185"/>
        <v>#N/A</v>
      </c>
    </row>
    <row r="5943" spans="1:19">
      <c r="A5943">
        <f>'Previous Trades Import_OMS Quer'!A5943</f>
        <v>0</v>
      </c>
      <c r="B5943">
        <f>'Previous Trades Import_OMS Quer'!B5943</f>
        <v>0</v>
      </c>
      <c r="C5943" s="22">
        <f>'Previous Trades Import_OMS Quer'!C5943</f>
        <v>0</v>
      </c>
      <c r="D5943">
        <f>'Previous Trades Import_OMS Quer'!D5943</f>
        <v>0</v>
      </c>
      <c r="E5943" s="22">
        <f>'Previous Trades Import_OMS Quer'!E5943</f>
        <v>0</v>
      </c>
      <c r="F5943">
        <f>'Previous Trades Import_OMS Quer'!F5943</f>
        <v>0</v>
      </c>
      <c r="G5943">
        <f>'Previous Trades Import_OMS Quer'!G5943</f>
        <v>0</v>
      </c>
      <c r="H5943">
        <f>'Previous Trades Import_OMS Quer'!H5943</f>
        <v>0</v>
      </c>
      <c r="I5943">
        <f>'Previous Trades Import_OMS Quer'!I5943</f>
        <v>0</v>
      </c>
      <c r="J5943">
        <f>'Previous Trades Import_OMS Quer'!J5943</f>
        <v>0</v>
      </c>
      <c r="K5943">
        <f>'Previous Trades Import_OMS Quer'!K5943</f>
        <v>0</v>
      </c>
      <c r="L5943">
        <f>'Previous Trades Import_OMS Quer'!L5943</f>
        <v>0</v>
      </c>
      <c r="M5943">
        <f>'Previous Trades Import_OMS Quer'!M5943</f>
        <v>0</v>
      </c>
      <c r="N5943">
        <f>'Previous Trades Import_OMS Quer'!N5943</f>
        <v>0</v>
      </c>
      <c r="O5943" t="str">
        <f>CLEAN('Previous Trades Import_OMS Quer'!O5943)</f>
        <v/>
      </c>
      <c r="Q5943" s="25">
        <f t="shared" si="184"/>
        <v>0</v>
      </c>
      <c r="R5943" s="25" t="e">
        <f>VLOOKUP(O5943,'Currency Balance'!$O$3:$Q$32,3,0)</f>
        <v>#N/A</v>
      </c>
      <c r="S5943" t="e">
        <f t="shared" si="185"/>
        <v>#N/A</v>
      </c>
    </row>
    <row r="5944" spans="1:19">
      <c r="A5944">
        <f>'Previous Trades Import_OMS Quer'!A5944</f>
        <v>0</v>
      </c>
      <c r="B5944">
        <f>'Previous Trades Import_OMS Quer'!B5944</f>
        <v>0</v>
      </c>
      <c r="C5944" s="22">
        <f>'Previous Trades Import_OMS Quer'!C5944</f>
        <v>0</v>
      </c>
      <c r="D5944">
        <f>'Previous Trades Import_OMS Quer'!D5944</f>
        <v>0</v>
      </c>
      <c r="E5944" s="22">
        <f>'Previous Trades Import_OMS Quer'!E5944</f>
        <v>0</v>
      </c>
      <c r="F5944">
        <f>'Previous Trades Import_OMS Quer'!F5944</f>
        <v>0</v>
      </c>
      <c r="G5944">
        <f>'Previous Trades Import_OMS Quer'!G5944</f>
        <v>0</v>
      </c>
      <c r="H5944">
        <f>'Previous Trades Import_OMS Quer'!H5944</f>
        <v>0</v>
      </c>
      <c r="I5944">
        <f>'Previous Trades Import_OMS Quer'!I5944</f>
        <v>0</v>
      </c>
      <c r="J5944">
        <f>'Previous Trades Import_OMS Quer'!J5944</f>
        <v>0</v>
      </c>
      <c r="K5944">
        <f>'Previous Trades Import_OMS Quer'!K5944</f>
        <v>0</v>
      </c>
      <c r="L5944">
        <f>'Previous Trades Import_OMS Quer'!L5944</f>
        <v>0</v>
      </c>
      <c r="M5944">
        <f>'Previous Trades Import_OMS Quer'!M5944</f>
        <v>0</v>
      </c>
      <c r="N5944">
        <f>'Previous Trades Import_OMS Quer'!N5944</f>
        <v>0</v>
      </c>
      <c r="O5944" t="str">
        <f>CLEAN('Previous Trades Import_OMS Quer'!O5944)</f>
        <v/>
      </c>
      <c r="Q5944" s="25">
        <f t="shared" si="184"/>
        <v>0</v>
      </c>
      <c r="R5944" s="25" t="e">
        <f>VLOOKUP(O5944,'Currency Balance'!$O$3:$Q$32,3,0)</f>
        <v>#N/A</v>
      </c>
      <c r="S5944" t="e">
        <f t="shared" si="185"/>
        <v>#N/A</v>
      </c>
    </row>
    <row r="5945" spans="1:19">
      <c r="A5945">
        <f>'Previous Trades Import_OMS Quer'!A5945</f>
        <v>0</v>
      </c>
      <c r="B5945">
        <f>'Previous Trades Import_OMS Quer'!B5945</f>
        <v>0</v>
      </c>
      <c r="C5945" s="22">
        <f>'Previous Trades Import_OMS Quer'!C5945</f>
        <v>0</v>
      </c>
      <c r="D5945">
        <f>'Previous Trades Import_OMS Quer'!D5945</f>
        <v>0</v>
      </c>
      <c r="E5945" s="22">
        <f>'Previous Trades Import_OMS Quer'!E5945</f>
        <v>0</v>
      </c>
      <c r="F5945">
        <f>'Previous Trades Import_OMS Quer'!F5945</f>
        <v>0</v>
      </c>
      <c r="G5945">
        <f>'Previous Trades Import_OMS Quer'!G5945</f>
        <v>0</v>
      </c>
      <c r="H5945">
        <f>'Previous Trades Import_OMS Quer'!H5945</f>
        <v>0</v>
      </c>
      <c r="I5945">
        <f>'Previous Trades Import_OMS Quer'!I5945</f>
        <v>0</v>
      </c>
      <c r="J5945">
        <f>'Previous Trades Import_OMS Quer'!J5945</f>
        <v>0</v>
      </c>
      <c r="K5945">
        <f>'Previous Trades Import_OMS Quer'!K5945</f>
        <v>0</v>
      </c>
      <c r="L5945">
        <f>'Previous Trades Import_OMS Quer'!L5945</f>
        <v>0</v>
      </c>
      <c r="M5945">
        <f>'Previous Trades Import_OMS Quer'!M5945</f>
        <v>0</v>
      </c>
      <c r="N5945">
        <f>'Previous Trades Import_OMS Quer'!N5945</f>
        <v>0</v>
      </c>
      <c r="O5945" t="str">
        <f>CLEAN('Previous Trades Import_OMS Quer'!O5945)</f>
        <v/>
      </c>
      <c r="Q5945" s="25">
        <f t="shared" si="184"/>
        <v>0</v>
      </c>
      <c r="R5945" s="25" t="e">
        <f>VLOOKUP(O5945,'Currency Balance'!$O$3:$Q$32,3,0)</f>
        <v>#N/A</v>
      </c>
      <c r="S5945" t="e">
        <f t="shared" si="185"/>
        <v>#N/A</v>
      </c>
    </row>
    <row r="5946" spans="1:19">
      <c r="A5946">
        <f>'Previous Trades Import_OMS Quer'!A5946</f>
        <v>0</v>
      </c>
      <c r="B5946">
        <f>'Previous Trades Import_OMS Quer'!B5946</f>
        <v>0</v>
      </c>
      <c r="C5946" s="22">
        <f>'Previous Trades Import_OMS Quer'!C5946</f>
        <v>0</v>
      </c>
      <c r="D5946">
        <f>'Previous Trades Import_OMS Quer'!D5946</f>
        <v>0</v>
      </c>
      <c r="E5946" s="22">
        <f>'Previous Trades Import_OMS Quer'!E5946</f>
        <v>0</v>
      </c>
      <c r="F5946">
        <f>'Previous Trades Import_OMS Quer'!F5946</f>
        <v>0</v>
      </c>
      <c r="G5946">
        <f>'Previous Trades Import_OMS Quer'!G5946</f>
        <v>0</v>
      </c>
      <c r="H5946">
        <f>'Previous Trades Import_OMS Quer'!H5946</f>
        <v>0</v>
      </c>
      <c r="I5946">
        <f>'Previous Trades Import_OMS Quer'!I5946</f>
        <v>0</v>
      </c>
      <c r="J5946">
        <f>'Previous Trades Import_OMS Quer'!J5946</f>
        <v>0</v>
      </c>
      <c r="K5946">
        <f>'Previous Trades Import_OMS Quer'!K5946</f>
        <v>0</v>
      </c>
      <c r="L5946">
        <f>'Previous Trades Import_OMS Quer'!L5946</f>
        <v>0</v>
      </c>
      <c r="M5946">
        <f>'Previous Trades Import_OMS Quer'!M5946</f>
        <v>0</v>
      </c>
      <c r="N5946">
        <f>'Previous Trades Import_OMS Quer'!N5946</f>
        <v>0</v>
      </c>
      <c r="O5946" t="str">
        <f>CLEAN('Previous Trades Import_OMS Quer'!O5946)</f>
        <v/>
      </c>
      <c r="Q5946" s="25">
        <f t="shared" si="184"/>
        <v>0</v>
      </c>
      <c r="R5946" s="25" t="e">
        <f>VLOOKUP(O5946,'Currency Balance'!$O$3:$Q$32,3,0)</f>
        <v>#N/A</v>
      </c>
      <c r="S5946" t="e">
        <f t="shared" si="185"/>
        <v>#N/A</v>
      </c>
    </row>
    <row r="5947" spans="1:19">
      <c r="A5947">
        <f>'Previous Trades Import_OMS Quer'!A5947</f>
        <v>0</v>
      </c>
      <c r="B5947">
        <f>'Previous Trades Import_OMS Quer'!B5947</f>
        <v>0</v>
      </c>
      <c r="C5947" s="22">
        <f>'Previous Trades Import_OMS Quer'!C5947</f>
        <v>0</v>
      </c>
      <c r="D5947">
        <f>'Previous Trades Import_OMS Quer'!D5947</f>
        <v>0</v>
      </c>
      <c r="E5947" s="22">
        <f>'Previous Trades Import_OMS Quer'!E5947</f>
        <v>0</v>
      </c>
      <c r="F5947">
        <f>'Previous Trades Import_OMS Quer'!F5947</f>
        <v>0</v>
      </c>
      <c r="G5947">
        <f>'Previous Trades Import_OMS Quer'!G5947</f>
        <v>0</v>
      </c>
      <c r="H5947">
        <f>'Previous Trades Import_OMS Quer'!H5947</f>
        <v>0</v>
      </c>
      <c r="I5947">
        <f>'Previous Trades Import_OMS Quer'!I5947</f>
        <v>0</v>
      </c>
      <c r="J5947">
        <f>'Previous Trades Import_OMS Quer'!J5947</f>
        <v>0</v>
      </c>
      <c r="K5947">
        <f>'Previous Trades Import_OMS Quer'!K5947</f>
        <v>0</v>
      </c>
      <c r="L5947">
        <f>'Previous Trades Import_OMS Quer'!L5947</f>
        <v>0</v>
      </c>
      <c r="M5947">
        <f>'Previous Trades Import_OMS Quer'!M5947</f>
        <v>0</v>
      </c>
      <c r="N5947">
        <f>'Previous Trades Import_OMS Quer'!N5947</f>
        <v>0</v>
      </c>
      <c r="O5947" t="str">
        <f>CLEAN('Previous Trades Import_OMS Quer'!O5947)</f>
        <v/>
      </c>
      <c r="Q5947" s="25">
        <f t="shared" si="184"/>
        <v>0</v>
      </c>
      <c r="R5947" s="25" t="e">
        <f>VLOOKUP(O5947,'Currency Balance'!$O$3:$Q$32,3,0)</f>
        <v>#N/A</v>
      </c>
      <c r="S5947" t="e">
        <f t="shared" si="185"/>
        <v>#N/A</v>
      </c>
    </row>
    <row r="5948" spans="1:19">
      <c r="A5948">
        <f>'Previous Trades Import_OMS Quer'!A5948</f>
        <v>0</v>
      </c>
      <c r="B5948">
        <f>'Previous Trades Import_OMS Quer'!B5948</f>
        <v>0</v>
      </c>
      <c r="C5948" s="22">
        <f>'Previous Trades Import_OMS Quer'!C5948</f>
        <v>0</v>
      </c>
      <c r="D5948">
        <f>'Previous Trades Import_OMS Quer'!D5948</f>
        <v>0</v>
      </c>
      <c r="E5948" s="22">
        <f>'Previous Trades Import_OMS Quer'!E5948</f>
        <v>0</v>
      </c>
      <c r="F5948">
        <f>'Previous Trades Import_OMS Quer'!F5948</f>
        <v>0</v>
      </c>
      <c r="G5948">
        <f>'Previous Trades Import_OMS Quer'!G5948</f>
        <v>0</v>
      </c>
      <c r="H5948">
        <f>'Previous Trades Import_OMS Quer'!H5948</f>
        <v>0</v>
      </c>
      <c r="I5948">
        <f>'Previous Trades Import_OMS Quer'!I5948</f>
        <v>0</v>
      </c>
      <c r="J5948">
        <f>'Previous Trades Import_OMS Quer'!J5948</f>
        <v>0</v>
      </c>
      <c r="K5948">
        <f>'Previous Trades Import_OMS Quer'!K5948</f>
        <v>0</v>
      </c>
      <c r="L5948">
        <f>'Previous Trades Import_OMS Quer'!L5948</f>
        <v>0</v>
      </c>
      <c r="M5948">
        <f>'Previous Trades Import_OMS Quer'!M5948</f>
        <v>0</v>
      </c>
      <c r="N5948">
        <f>'Previous Trades Import_OMS Quer'!N5948</f>
        <v>0</v>
      </c>
      <c r="O5948" t="str">
        <f>CLEAN('Previous Trades Import_OMS Quer'!O5948)</f>
        <v/>
      </c>
      <c r="Q5948" s="25">
        <f t="shared" si="184"/>
        <v>0</v>
      </c>
      <c r="R5948" s="25" t="e">
        <f>VLOOKUP(O5948,'Currency Balance'!$O$3:$Q$32,3,0)</f>
        <v>#N/A</v>
      </c>
      <c r="S5948" t="e">
        <f t="shared" si="185"/>
        <v>#N/A</v>
      </c>
    </row>
    <row r="5949" spans="1:19">
      <c r="A5949">
        <f>'Previous Trades Import_OMS Quer'!A5949</f>
        <v>0</v>
      </c>
      <c r="B5949">
        <f>'Previous Trades Import_OMS Quer'!B5949</f>
        <v>0</v>
      </c>
      <c r="C5949" s="22">
        <f>'Previous Trades Import_OMS Quer'!C5949</f>
        <v>0</v>
      </c>
      <c r="D5949">
        <f>'Previous Trades Import_OMS Quer'!D5949</f>
        <v>0</v>
      </c>
      <c r="E5949" s="22">
        <f>'Previous Trades Import_OMS Quer'!E5949</f>
        <v>0</v>
      </c>
      <c r="F5949">
        <f>'Previous Trades Import_OMS Quer'!F5949</f>
        <v>0</v>
      </c>
      <c r="G5949">
        <f>'Previous Trades Import_OMS Quer'!G5949</f>
        <v>0</v>
      </c>
      <c r="H5949">
        <f>'Previous Trades Import_OMS Quer'!H5949</f>
        <v>0</v>
      </c>
      <c r="I5949">
        <f>'Previous Trades Import_OMS Quer'!I5949</f>
        <v>0</v>
      </c>
      <c r="J5949">
        <f>'Previous Trades Import_OMS Quer'!J5949</f>
        <v>0</v>
      </c>
      <c r="K5949">
        <f>'Previous Trades Import_OMS Quer'!K5949</f>
        <v>0</v>
      </c>
      <c r="L5949">
        <f>'Previous Trades Import_OMS Quer'!L5949</f>
        <v>0</v>
      </c>
      <c r="M5949">
        <f>'Previous Trades Import_OMS Quer'!M5949</f>
        <v>0</v>
      </c>
      <c r="N5949">
        <f>'Previous Trades Import_OMS Quer'!N5949</f>
        <v>0</v>
      </c>
      <c r="O5949" t="str">
        <f>CLEAN('Previous Trades Import_OMS Quer'!O5949)</f>
        <v/>
      </c>
      <c r="Q5949" s="25">
        <f t="shared" si="184"/>
        <v>0</v>
      </c>
      <c r="R5949" s="25" t="e">
        <f>VLOOKUP(O5949,'Currency Balance'!$O$3:$Q$32,3,0)</f>
        <v>#N/A</v>
      </c>
      <c r="S5949" t="e">
        <f t="shared" si="185"/>
        <v>#N/A</v>
      </c>
    </row>
    <row r="5950" spans="1:19">
      <c r="A5950">
        <f>'Previous Trades Import_OMS Quer'!A5950</f>
        <v>0</v>
      </c>
      <c r="B5950">
        <f>'Previous Trades Import_OMS Quer'!B5950</f>
        <v>0</v>
      </c>
      <c r="C5950" s="22">
        <f>'Previous Trades Import_OMS Quer'!C5950</f>
        <v>0</v>
      </c>
      <c r="D5950">
        <f>'Previous Trades Import_OMS Quer'!D5950</f>
        <v>0</v>
      </c>
      <c r="E5950" s="22">
        <f>'Previous Trades Import_OMS Quer'!E5950</f>
        <v>0</v>
      </c>
      <c r="F5950">
        <f>'Previous Trades Import_OMS Quer'!F5950</f>
        <v>0</v>
      </c>
      <c r="G5950">
        <f>'Previous Trades Import_OMS Quer'!G5950</f>
        <v>0</v>
      </c>
      <c r="H5950">
        <f>'Previous Trades Import_OMS Quer'!H5950</f>
        <v>0</v>
      </c>
      <c r="I5950">
        <f>'Previous Trades Import_OMS Quer'!I5950</f>
        <v>0</v>
      </c>
      <c r="J5950">
        <f>'Previous Trades Import_OMS Quer'!J5950</f>
        <v>0</v>
      </c>
      <c r="K5950">
        <f>'Previous Trades Import_OMS Quer'!K5950</f>
        <v>0</v>
      </c>
      <c r="L5950">
        <f>'Previous Trades Import_OMS Quer'!L5950</f>
        <v>0</v>
      </c>
      <c r="M5950">
        <f>'Previous Trades Import_OMS Quer'!M5950</f>
        <v>0</v>
      </c>
      <c r="N5950">
        <f>'Previous Trades Import_OMS Quer'!N5950</f>
        <v>0</v>
      </c>
      <c r="O5950" t="str">
        <f>CLEAN('Previous Trades Import_OMS Quer'!O5950)</f>
        <v/>
      </c>
      <c r="Q5950" s="25">
        <f t="shared" si="184"/>
        <v>0</v>
      </c>
      <c r="R5950" s="25" t="e">
        <f>VLOOKUP(O5950,'Currency Balance'!$O$3:$Q$32,3,0)</f>
        <v>#N/A</v>
      </c>
      <c r="S5950" t="e">
        <f t="shared" si="185"/>
        <v>#N/A</v>
      </c>
    </row>
    <row r="5951" spans="1:19">
      <c r="A5951">
        <f>'Previous Trades Import_OMS Quer'!A5951</f>
        <v>0</v>
      </c>
      <c r="B5951">
        <f>'Previous Trades Import_OMS Quer'!B5951</f>
        <v>0</v>
      </c>
      <c r="C5951" s="22">
        <f>'Previous Trades Import_OMS Quer'!C5951</f>
        <v>0</v>
      </c>
      <c r="D5951">
        <f>'Previous Trades Import_OMS Quer'!D5951</f>
        <v>0</v>
      </c>
      <c r="E5951" s="22">
        <f>'Previous Trades Import_OMS Quer'!E5951</f>
        <v>0</v>
      </c>
      <c r="F5951">
        <f>'Previous Trades Import_OMS Quer'!F5951</f>
        <v>0</v>
      </c>
      <c r="G5951">
        <f>'Previous Trades Import_OMS Quer'!G5951</f>
        <v>0</v>
      </c>
      <c r="H5951">
        <f>'Previous Trades Import_OMS Quer'!H5951</f>
        <v>0</v>
      </c>
      <c r="I5951">
        <f>'Previous Trades Import_OMS Quer'!I5951</f>
        <v>0</v>
      </c>
      <c r="J5951">
        <f>'Previous Trades Import_OMS Quer'!J5951</f>
        <v>0</v>
      </c>
      <c r="K5951">
        <f>'Previous Trades Import_OMS Quer'!K5951</f>
        <v>0</v>
      </c>
      <c r="L5951">
        <f>'Previous Trades Import_OMS Quer'!L5951</f>
        <v>0</v>
      </c>
      <c r="M5951">
        <f>'Previous Trades Import_OMS Quer'!M5951</f>
        <v>0</v>
      </c>
      <c r="N5951">
        <f>'Previous Trades Import_OMS Quer'!N5951</f>
        <v>0</v>
      </c>
      <c r="O5951" t="str">
        <f>CLEAN('Previous Trades Import_OMS Quer'!O5951)</f>
        <v/>
      </c>
      <c r="Q5951" s="25">
        <f t="shared" si="184"/>
        <v>0</v>
      </c>
      <c r="R5951" s="25" t="e">
        <f>VLOOKUP(O5951,'Currency Balance'!$O$3:$Q$32,3,0)</f>
        <v>#N/A</v>
      </c>
      <c r="S5951" t="e">
        <f t="shared" si="185"/>
        <v>#N/A</v>
      </c>
    </row>
    <row r="5952" spans="1:19">
      <c r="A5952">
        <f>'Previous Trades Import_OMS Quer'!A5952</f>
        <v>0</v>
      </c>
      <c r="B5952">
        <f>'Previous Trades Import_OMS Quer'!B5952</f>
        <v>0</v>
      </c>
      <c r="C5952" s="22">
        <f>'Previous Trades Import_OMS Quer'!C5952</f>
        <v>0</v>
      </c>
      <c r="D5952">
        <f>'Previous Trades Import_OMS Quer'!D5952</f>
        <v>0</v>
      </c>
      <c r="E5952" s="22">
        <f>'Previous Trades Import_OMS Quer'!E5952</f>
        <v>0</v>
      </c>
      <c r="F5952">
        <f>'Previous Trades Import_OMS Quer'!F5952</f>
        <v>0</v>
      </c>
      <c r="G5952">
        <f>'Previous Trades Import_OMS Quer'!G5952</f>
        <v>0</v>
      </c>
      <c r="H5952">
        <f>'Previous Trades Import_OMS Quer'!H5952</f>
        <v>0</v>
      </c>
      <c r="I5952">
        <f>'Previous Trades Import_OMS Quer'!I5952</f>
        <v>0</v>
      </c>
      <c r="J5952">
        <f>'Previous Trades Import_OMS Quer'!J5952</f>
        <v>0</v>
      </c>
      <c r="K5952">
        <f>'Previous Trades Import_OMS Quer'!K5952</f>
        <v>0</v>
      </c>
      <c r="L5952">
        <f>'Previous Trades Import_OMS Quer'!L5952</f>
        <v>0</v>
      </c>
      <c r="M5952">
        <f>'Previous Trades Import_OMS Quer'!M5952</f>
        <v>0</v>
      </c>
      <c r="N5952">
        <f>'Previous Trades Import_OMS Quer'!N5952</f>
        <v>0</v>
      </c>
      <c r="O5952" t="str">
        <f>CLEAN('Previous Trades Import_OMS Quer'!O5952)</f>
        <v/>
      </c>
      <c r="Q5952" s="25">
        <f t="shared" si="184"/>
        <v>0</v>
      </c>
      <c r="R5952" s="25" t="e">
        <f>VLOOKUP(O5952,'Currency Balance'!$O$3:$Q$32,3,0)</f>
        <v>#N/A</v>
      </c>
      <c r="S5952" t="e">
        <f t="shared" si="185"/>
        <v>#N/A</v>
      </c>
    </row>
    <row r="5953" spans="1:19">
      <c r="A5953">
        <f>'Previous Trades Import_OMS Quer'!A5953</f>
        <v>0</v>
      </c>
      <c r="B5953">
        <f>'Previous Trades Import_OMS Quer'!B5953</f>
        <v>0</v>
      </c>
      <c r="C5953" s="22">
        <f>'Previous Trades Import_OMS Quer'!C5953</f>
        <v>0</v>
      </c>
      <c r="D5953">
        <f>'Previous Trades Import_OMS Quer'!D5953</f>
        <v>0</v>
      </c>
      <c r="E5953" s="22">
        <f>'Previous Trades Import_OMS Quer'!E5953</f>
        <v>0</v>
      </c>
      <c r="F5953">
        <f>'Previous Trades Import_OMS Quer'!F5953</f>
        <v>0</v>
      </c>
      <c r="G5953">
        <f>'Previous Trades Import_OMS Quer'!G5953</f>
        <v>0</v>
      </c>
      <c r="H5953">
        <f>'Previous Trades Import_OMS Quer'!H5953</f>
        <v>0</v>
      </c>
      <c r="I5953">
        <f>'Previous Trades Import_OMS Quer'!I5953</f>
        <v>0</v>
      </c>
      <c r="J5953">
        <f>'Previous Trades Import_OMS Quer'!J5953</f>
        <v>0</v>
      </c>
      <c r="K5953">
        <f>'Previous Trades Import_OMS Quer'!K5953</f>
        <v>0</v>
      </c>
      <c r="L5953">
        <f>'Previous Trades Import_OMS Quer'!L5953</f>
        <v>0</v>
      </c>
      <c r="M5953">
        <f>'Previous Trades Import_OMS Quer'!M5953</f>
        <v>0</v>
      </c>
      <c r="N5953">
        <f>'Previous Trades Import_OMS Quer'!N5953</f>
        <v>0</v>
      </c>
      <c r="O5953" t="str">
        <f>CLEAN('Previous Trades Import_OMS Quer'!O5953)</f>
        <v/>
      </c>
      <c r="Q5953" s="25">
        <f t="shared" si="184"/>
        <v>0</v>
      </c>
      <c r="R5953" s="25" t="e">
        <f>VLOOKUP(O5953,'Currency Balance'!$O$3:$Q$32,3,0)</f>
        <v>#N/A</v>
      </c>
      <c r="S5953" t="e">
        <f t="shared" si="185"/>
        <v>#N/A</v>
      </c>
    </row>
    <row r="5954" spans="1:19">
      <c r="A5954">
        <f>'Previous Trades Import_OMS Quer'!A5954</f>
        <v>0</v>
      </c>
      <c r="B5954">
        <f>'Previous Trades Import_OMS Quer'!B5954</f>
        <v>0</v>
      </c>
      <c r="C5954" s="22">
        <f>'Previous Trades Import_OMS Quer'!C5954</f>
        <v>0</v>
      </c>
      <c r="D5954">
        <f>'Previous Trades Import_OMS Quer'!D5954</f>
        <v>0</v>
      </c>
      <c r="E5954" s="22">
        <f>'Previous Trades Import_OMS Quer'!E5954</f>
        <v>0</v>
      </c>
      <c r="F5954">
        <f>'Previous Trades Import_OMS Quer'!F5954</f>
        <v>0</v>
      </c>
      <c r="G5954">
        <f>'Previous Trades Import_OMS Quer'!G5954</f>
        <v>0</v>
      </c>
      <c r="H5954">
        <f>'Previous Trades Import_OMS Quer'!H5954</f>
        <v>0</v>
      </c>
      <c r="I5954">
        <f>'Previous Trades Import_OMS Quer'!I5954</f>
        <v>0</v>
      </c>
      <c r="J5954">
        <f>'Previous Trades Import_OMS Quer'!J5954</f>
        <v>0</v>
      </c>
      <c r="K5954">
        <f>'Previous Trades Import_OMS Quer'!K5954</f>
        <v>0</v>
      </c>
      <c r="L5954">
        <f>'Previous Trades Import_OMS Quer'!L5954</f>
        <v>0</v>
      </c>
      <c r="M5954">
        <f>'Previous Trades Import_OMS Quer'!M5954</f>
        <v>0</v>
      </c>
      <c r="N5954">
        <f>'Previous Trades Import_OMS Quer'!N5954</f>
        <v>0</v>
      </c>
      <c r="O5954" t="str">
        <f>CLEAN('Previous Trades Import_OMS Quer'!O5954)</f>
        <v/>
      </c>
      <c r="Q5954" s="25">
        <f t="shared" ref="Q5954:Q6017" si="186">IF(G5954="sell",M5954,-M5954)</f>
        <v>0</v>
      </c>
      <c r="R5954" s="25" t="e">
        <f>VLOOKUP(O5954,'Currency Balance'!$O$3:$Q$32,3,0)</f>
        <v>#N/A</v>
      </c>
      <c r="S5954" t="e">
        <f t="shared" ref="S5954:S6017" si="187">Q5954/R5954</f>
        <v>#N/A</v>
      </c>
    </row>
    <row r="5955" spans="1:19">
      <c r="A5955">
        <f>'Previous Trades Import_OMS Quer'!A5955</f>
        <v>0</v>
      </c>
      <c r="B5955">
        <f>'Previous Trades Import_OMS Quer'!B5955</f>
        <v>0</v>
      </c>
      <c r="C5955" s="22">
        <f>'Previous Trades Import_OMS Quer'!C5955</f>
        <v>0</v>
      </c>
      <c r="D5955">
        <f>'Previous Trades Import_OMS Quer'!D5955</f>
        <v>0</v>
      </c>
      <c r="E5955" s="22">
        <f>'Previous Trades Import_OMS Quer'!E5955</f>
        <v>0</v>
      </c>
      <c r="F5955">
        <f>'Previous Trades Import_OMS Quer'!F5955</f>
        <v>0</v>
      </c>
      <c r="G5955">
        <f>'Previous Trades Import_OMS Quer'!G5955</f>
        <v>0</v>
      </c>
      <c r="H5955">
        <f>'Previous Trades Import_OMS Quer'!H5955</f>
        <v>0</v>
      </c>
      <c r="I5955">
        <f>'Previous Trades Import_OMS Quer'!I5955</f>
        <v>0</v>
      </c>
      <c r="J5955">
        <f>'Previous Trades Import_OMS Quer'!J5955</f>
        <v>0</v>
      </c>
      <c r="K5955">
        <f>'Previous Trades Import_OMS Quer'!K5955</f>
        <v>0</v>
      </c>
      <c r="L5955">
        <f>'Previous Trades Import_OMS Quer'!L5955</f>
        <v>0</v>
      </c>
      <c r="M5955">
        <f>'Previous Trades Import_OMS Quer'!M5955</f>
        <v>0</v>
      </c>
      <c r="N5955">
        <f>'Previous Trades Import_OMS Quer'!N5955</f>
        <v>0</v>
      </c>
      <c r="O5955" t="str">
        <f>CLEAN('Previous Trades Import_OMS Quer'!O5955)</f>
        <v/>
      </c>
      <c r="Q5955" s="25">
        <f t="shared" si="186"/>
        <v>0</v>
      </c>
      <c r="R5955" s="25" t="e">
        <f>VLOOKUP(O5955,'Currency Balance'!$O$3:$Q$32,3,0)</f>
        <v>#N/A</v>
      </c>
      <c r="S5955" t="e">
        <f t="shared" si="187"/>
        <v>#N/A</v>
      </c>
    </row>
    <row r="5956" spans="1:19">
      <c r="A5956">
        <f>'Previous Trades Import_OMS Quer'!A5956</f>
        <v>0</v>
      </c>
      <c r="B5956">
        <f>'Previous Trades Import_OMS Quer'!B5956</f>
        <v>0</v>
      </c>
      <c r="C5956" s="22">
        <f>'Previous Trades Import_OMS Quer'!C5956</f>
        <v>0</v>
      </c>
      <c r="D5956">
        <f>'Previous Trades Import_OMS Quer'!D5956</f>
        <v>0</v>
      </c>
      <c r="E5956" s="22">
        <f>'Previous Trades Import_OMS Quer'!E5956</f>
        <v>0</v>
      </c>
      <c r="F5956">
        <f>'Previous Trades Import_OMS Quer'!F5956</f>
        <v>0</v>
      </c>
      <c r="G5956">
        <f>'Previous Trades Import_OMS Quer'!G5956</f>
        <v>0</v>
      </c>
      <c r="H5956">
        <f>'Previous Trades Import_OMS Quer'!H5956</f>
        <v>0</v>
      </c>
      <c r="I5956">
        <f>'Previous Trades Import_OMS Quer'!I5956</f>
        <v>0</v>
      </c>
      <c r="J5956">
        <f>'Previous Trades Import_OMS Quer'!J5956</f>
        <v>0</v>
      </c>
      <c r="K5956">
        <f>'Previous Trades Import_OMS Quer'!K5956</f>
        <v>0</v>
      </c>
      <c r="L5956">
        <f>'Previous Trades Import_OMS Quer'!L5956</f>
        <v>0</v>
      </c>
      <c r="M5956">
        <f>'Previous Trades Import_OMS Quer'!M5956</f>
        <v>0</v>
      </c>
      <c r="N5956">
        <f>'Previous Trades Import_OMS Quer'!N5956</f>
        <v>0</v>
      </c>
      <c r="O5956" t="str">
        <f>CLEAN('Previous Trades Import_OMS Quer'!O5956)</f>
        <v/>
      </c>
      <c r="Q5956" s="25">
        <f t="shared" si="186"/>
        <v>0</v>
      </c>
      <c r="R5956" s="25" t="e">
        <f>VLOOKUP(O5956,'Currency Balance'!$O$3:$Q$32,3,0)</f>
        <v>#N/A</v>
      </c>
      <c r="S5956" t="e">
        <f t="shared" si="187"/>
        <v>#N/A</v>
      </c>
    </row>
    <row r="5957" spans="1:19">
      <c r="A5957">
        <f>'Previous Trades Import_OMS Quer'!A5957</f>
        <v>0</v>
      </c>
      <c r="B5957">
        <f>'Previous Trades Import_OMS Quer'!B5957</f>
        <v>0</v>
      </c>
      <c r="C5957" s="22">
        <f>'Previous Trades Import_OMS Quer'!C5957</f>
        <v>0</v>
      </c>
      <c r="D5957">
        <f>'Previous Trades Import_OMS Quer'!D5957</f>
        <v>0</v>
      </c>
      <c r="E5957" s="22">
        <f>'Previous Trades Import_OMS Quer'!E5957</f>
        <v>0</v>
      </c>
      <c r="F5957">
        <f>'Previous Trades Import_OMS Quer'!F5957</f>
        <v>0</v>
      </c>
      <c r="G5957">
        <f>'Previous Trades Import_OMS Quer'!G5957</f>
        <v>0</v>
      </c>
      <c r="H5957">
        <f>'Previous Trades Import_OMS Quer'!H5957</f>
        <v>0</v>
      </c>
      <c r="I5957">
        <f>'Previous Trades Import_OMS Quer'!I5957</f>
        <v>0</v>
      </c>
      <c r="J5957">
        <f>'Previous Trades Import_OMS Quer'!J5957</f>
        <v>0</v>
      </c>
      <c r="K5957">
        <f>'Previous Trades Import_OMS Quer'!K5957</f>
        <v>0</v>
      </c>
      <c r="L5957">
        <f>'Previous Trades Import_OMS Quer'!L5957</f>
        <v>0</v>
      </c>
      <c r="M5957">
        <f>'Previous Trades Import_OMS Quer'!M5957</f>
        <v>0</v>
      </c>
      <c r="N5957">
        <f>'Previous Trades Import_OMS Quer'!N5957</f>
        <v>0</v>
      </c>
      <c r="O5957" t="str">
        <f>CLEAN('Previous Trades Import_OMS Quer'!O5957)</f>
        <v/>
      </c>
      <c r="Q5957" s="25">
        <f t="shared" si="186"/>
        <v>0</v>
      </c>
      <c r="R5957" s="25" t="e">
        <f>VLOOKUP(O5957,'Currency Balance'!$O$3:$Q$32,3,0)</f>
        <v>#N/A</v>
      </c>
      <c r="S5957" t="e">
        <f t="shared" si="187"/>
        <v>#N/A</v>
      </c>
    </row>
    <row r="5958" spans="1:19">
      <c r="A5958">
        <f>'Previous Trades Import_OMS Quer'!A5958</f>
        <v>0</v>
      </c>
      <c r="B5958">
        <f>'Previous Trades Import_OMS Quer'!B5958</f>
        <v>0</v>
      </c>
      <c r="C5958" s="22">
        <f>'Previous Trades Import_OMS Quer'!C5958</f>
        <v>0</v>
      </c>
      <c r="D5958">
        <f>'Previous Trades Import_OMS Quer'!D5958</f>
        <v>0</v>
      </c>
      <c r="E5958" s="22">
        <f>'Previous Trades Import_OMS Quer'!E5958</f>
        <v>0</v>
      </c>
      <c r="F5958">
        <f>'Previous Trades Import_OMS Quer'!F5958</f>
        <v>0</v>
      </c>
      <c r="G5958">
        <f>'Previous Trades Import_OMS Quer'!G5958</f>
        <v>0</v>
      </c>
      <c r="H5958">
        <f>'Previous Trades Import_OMS Quer'!H5958</f>
        <v>0</v>
      </c>
      <c r="I5958">
        <f>'Previous Trades Import_OMS Quer'!I5958</f>
        <v>0</v>
      </c>
      <c r="J5958">
        <f>'Previous Trades Import_OMS Quer'!J5958</f>
        <v>0</v>
      </c>
      <c r="K5958">
        <f>'Previous Trades Import_OMS Quer'!K5958</f>
        <v>0</v>
      </c>
      <c r="L5958">
        <f>'Previous Trades Import_OMS Quer'!L5958</f>
        <v>0</v>
      </c>
      <c r="M5958">
        <f>'Previous Trades Import_OMS Quer'!M5958</f>
        <v>0</v>
      </c>
      <c r="N5958">
        <f>'Previous Trades Import_OMS Quer'!N5958</f>
        <v>0</v>
      </c>
      <c r="O5958" t="str">
        <f>CLEAN('Previous Trades Import_OMS Quer'!O5958)</f>
        <v/>
      </c>
      <c r="Q5958" s="25">
        <f t="shared" si="186"/>
        <v>0</v>
      </c>
      <c r="R5958" s="25" t="e">
        <f>VLOOKUP(O5958,'Currency Balance'!$O$3:$Q$32,3,0)</f>
        <v>#N/A</v>
      </c>
      <c r="S5958" t="e">
        <f t="shared" si="187"/>
        <v>#N/A</v>
      </c>
    </row>
    <row r="5959" spans="1:19">
      <c r="A5959">
        <f>'Previous Trades Import_OMS Quer'!A5959</f>
        <v>0</v>
      </c>
      <c r="B5959">
        <f>'Previous Trades Import_OMS Quer'!B5959</f>
        <v>0</v>
      </c>
      <c r="C5959" s="22">
        <f>'Previous Trades Import_OMS Quer'!C5959</f>
        <v>0</v>
      </c>
      <c r="D5959">
        <f>'Previous Trades Import_OMS Quer'!D5959</f>
        <v>0</v>
      </c>
      <c r="E5959" s="22">
        <f>'Previous Trades Import_OMS Quer'!E5959</f>
        <v>0</v>
      </c>
      <c r="F5959">
        <f>'Previous Trades Import_OMS Quer'!F5959</f>
        <v>0</v>
      </c>
      <c r="G5959">
        <f>'Previous Trades Import_OMS Quer'!G5959</f>
        <v>0</v>
      </c>
      <c r="H5959">
        <f>'Previous Trades Import_OMS Quer'!H5959</f>
        <v>0</v>
      </c>
      <c r="I5959">
        <f>'Previous Trades Import_OMS Quer'!I5959</f>
        <v>0</v>
      </c>
      <c r="J5959">
        <f>'Previous Trades Import_OMS Quer'!J5959</f>
        <v>0</v>
      </c>
      <c r="K5959">
        <f>'Previous Trades Import_OMS Quer'!K5959</f>
        <v>0</v>
      </c>
      <c r="L5959">
        <f>'Previous Trades Import_OMS Quer'!L5959</f>
        <v>0</v>
      </c>
      <c r="M5959">
        <f>'Previous Trades Import_OMS Quer'!M5959</f>
        <v>0</v>
      </c>
      <c r="N5959">
        <f>'Previous Trades Import_OMS Quer'!N5959</f>
        <v>0</v>
      </c>
      <c r="O5959" t="str">
        <f>CLEAN('Previous Trades Import_OMS Quer'!O5959)</f>
        <v/>
      </c>
      <c r="Q5959" s="25">
        <f t="shared" si="186"/>
        <v>0</v>
      </c>
      <c r="R5959" s="25" t="e">
        <f>VLOOKUP(O5959,'Currency Balance'!$O$3:$Q$32,3,0)</f>
        <v>#N/A</v>
      </c>
      <c r="S5959" t="e">
        <f t="shared" si="187"/>
        <v>#N/A</v>
      </c>
    </row>
    <row r="5960" spans="1:19">
      <c r="A5960">
        <f>'Previous Trades Import_OMS Quer'!A5960</f>
        <v>0</v>
      </c>
      <c r="B5960">
        <f>'Previous Trades Import_OMS Quer'!B5960</f>
        <v>0</v>
      </c>
      <c r="C5960" s="22">
        <f>'Previous Trades Import_OMS Quer'!C5960</f>
        <v>0</v>
      </c>
      <c r="D5960">
        <f>'Previous Trades Import_OMS Quer'!D5960</f>
        <v>0</v>
      </c>
      <c r="E5960" s="22">
        <f>'Previous Trades Import_OMS Quer'!E5960</f>
        <v>0</v>
      </c>
      <c r="F5960">
        <f>'Previous Trades Import_OMS Quer'!F5960</f>
        <v>0</v>
      </c>
      <c r="G5960">
        <f>'Previous Trades Import_OMS Quer'!G5960</f>
        <v>0</v>
      </c>
      <c r="H5960">
        <f>'Previous Trades Import_OMS Quer'!H5960</f>
        <v>0</v>
      </c>
      <c r="I5960">
        <f>'Previous Trades Import_OMS Quer'!I5960</f>
        <v>0</v>
      </c>
      <c r="J5960">
        <f>'Previous Trades Import_OMS Quer'!J5960</f>
        <v>0</v>
      </c>
      <c r="K5960">
        <f>'Previous Trades Import_OMS Quer'!K5960</f>
        <v>0</v>
      </c>
      <c r="L5960">
        <f>'Previous Trades Import_OMS Quer'!L5960</f>
        <v>0</v>
      </c>
      <c r="M5960">
        <f>'Previous Trades Import_OMS Quer'!M5960</f>
        <v>0</v>
      </c>
      <c r="N5960">
        <f>'Previous Trades Import_OMS Quer'!N5960</f>
        <v>0</v>
      </c>
      <c r="O5960" t="str">
        <f>CLEAN('Previous Trades Import_OMS Quer'!O5960)</f>
        <v/>
      </c>
      <c r="Q5960" s="25">
        <f t="shared" si="186"/>
        <v>0</v>
      </c>
      <c r="R5960" s="25" t="e">
        <f>VLOOKUP(O5960,'Currency Balance'!$O$3:$Q$32,3,0)</f>
        <v>#N/A</v>
      </c>
      <c r="S5960" t="e">
        <f t="shared" si="187"/>
        <v>#N/A</v>
      </c>
    </row>
    <row r="5961" spans="1:19">
      <c r="A5961">
        <f>'Previous Trades Import_OMS Quer'!A5961</f>
        <v>0</v>
      </c>
      <c r="B5961">
        <f>'Previous Trades Import_OMS Quer'!B5961</f>
        <v>0</v>
      </c>
      <c r="C5961" s="22">
        <f>'Previous Trades Import_OMS Quer'!C5961</f>
        <v>0</v>
      </c>
      <c r="D5961">
        <f>'Previous Trades Import_OMS Quer'!D5961</f>
        <v>0</v>
      </c>
      <c r="E5961" s="22">
        <f>'Previous Trades Import_OMS Quer'!E5961</f>
        <v>0</v>
      </c>
      <c r="F5961">
        <f>'Previous Trades Import_OMS Quer'!F5961</f>
        <v>0</v>
      </c>
      <c r="G5961">
        <f>'Previous Trades Import_OMS Quer'!G5961</f>
        <v>0</v>
      </c>
      <c r="H5961">
        <f>'Previous Trades Import_OMS Quer'!H5961</f>
        <v>0</v>
      </c>
      <c r="I5961">
        <f>'Previous Trades Import_OMS Quer'!I5961</f>
        <v>0</v>
      </c>
      <c r="J5961">
        <f>'Previous Trades Import_OMS Quer'!J5961</f>
        <v>0</v>
      </c>
      <c r="K5961">
        <f>'Previous Trades Import_OMS Quer'!K5961</f>
        <v>0</v>
      </c>
      <c r="L5961">
        <f>'Previous Trades Import_OMS Quer'!L5961</f>
        <v>0</v>
      </c>
      <c r="M5961">
        <f>'Previous Trades Import_OMS Quer'!M5961</f>
        <v>0</v>
      </c>
      <c r="N5961">
        <f>'Previous Trades Import_OMS Quer'!N5961</f>
        <v>0</v>
      </c>
      <c r="O5961" t="str">
        <f>CLEAN('Previous Trades Import_OMS Quer'!O5961)</f>
        <v/>
      </c>
      <c r="Q5961" s="25">
        <f t="shared" si="186"/>
        <v>0</v>
      </c>
      <c r="R5961" s="25" t="e">
        <f>VLOOKUP(O5961,'Currency Balance'!$O$3:$Q$32,3,0)</f>
        <v>#N/A</v>
      </c>
      <c r="S5961" t="e">
        <f t="shared" si="187"/>
        <v>#N/A</v>
      </c>
    </row>
    <row r="5962" spans="1:19">
      <c r="A5962">
        <f>'Previous Trades Import_OMS Quer'!A5962</f>
        <v>0</v>
      </c>
      <c r="B5962">
        <f>'Previous Trades Import_OMS Quer'!B5962</f>
        <v>0</v>
      </c>
      <c r="C5962" s="22">
        <f>'Previous Trades Import_OMS Quer'!C5962</f>
        <v>0</v>
      </c>
      <c r="D5962">
        <f>'Previous Trades Import_OMS Quer'!D5962</f>
        <v>0</v>
      </c>
      <c r="E5962" s="22">
        <f>'Previous Trades Import_OMS Quer'!E5962</f>
        <v>0</v>
      </c>
      <c r="F5962">
        <f>'Previous Trades Import_OMS Quer'!F5962</f>
        <v>0</v>
      </c>
      <c r="G5962">
        <f>'Previous Trades Import_OMS Quer'!G5962</f>
        <v>0</v>
      </c>
      <c r="H5962">
        <f>'Previous Trades Import_OMS Quer'!H5962</f>
        <v>0</v>
      </c>
      <c r="I5962">
        <f>'Previous Trades Import_OMS Quer'!I5962</f>
        <v>0</v>
      </c>
      <c r="J5962">
        <f>'Previous Trades Import_OMS Quer'!J5962</f>
        <v>0</v>
      </c>
      <c r="K5962">
        <f>'Previous Trades Import_OMS Quer'!K5962</f>
        <v>0</v>
      </c>
      <c r="L5962">
        <f>'Previous Trades Import_OMS Quer'!L5962</f>
        <v>0</v>
      </c>
      <c r="M5962">
        <f>'Previous Trades Import_OMS Quer'!M5962</f>
        <v>0</v>
      </c>
      <c r="N5962">
        <f>'Previous Trades Import_OMS Quer'!N5962</f>
        <v>0</v>
      </c>
      <c r="O5962" t="str">
        <f>CLEAN('Previous Trades Import_OMS Quer'!O5962)</f>
        <v/>
      </c>
      <c r="Q5962" s="25">
        <f t="shared" si="186"/>
        <v>0</v>
      </c>
      <c r="R5962" s="25" t="e">
        <f>VLOOKUP(O5962,'Currency Balance'!$O$3:$Q$32,3,0)</f>
        <v>#N/A</v>
      </c>
      <c r="S5962" t="e">
        <f t="shared" si="187"/>
        <v>#N/A</v>
      </c>
    </row>
    <row r="5963" spans="1:19">
      <c r="A5963">
        <f>'Previous Trades Import_OMS Quer'!A5963</f>
        <v>0</v>
      </c>
      <c r="B5963">
        <f>'Previous Trades Import_OMS Quer'!B5963</f>
        <v>0</v>
      </c>
      <c r="C5963" s="22">
        <f>'Previous Trades Import_OMS Quer'!C5963</f>
        <v>0</v>
      </c>
      <c r="D5963">
        <f>'Previous Trades Import_OMS Quer'!D5963</f>
        <v>0</v>
      </c>
      <c r="E5963" s="22">
        <f>'Previous Trades Import_OMS Quer'!E5963</f>
        <v>0</v>
      </c>
      <c r="F5963">
        <f>'Previous Trades Import_OMS Quer'!F5963</f>
        <v>0</v>
      </c>
      <c r="G5963">
        <f>'Previous Trades Import_OMS Quer'!G5963</f>
        <v>0</v>
      </c>
      <c r="H5963">
        <f>'Previous Trades Import_OMS Quer'!H5963</f>
        <v>0</v>
      </c>
      <c r="I5963">
        <f>'Previous Trades Import_OMS Quer'!I5963</f>
        <v>0</v>
      </c>
      <c r="J5963">
        <f>'Previous Trades Import_OMS Quer'!J5963</f>
        <v>0</v>
      </c>
      <c r="K5963">
        <f>'Previous Trades Import_OMS Quer'!K5963</f>
        <v>0</v>
      </c>
      <c r="L5963">
        <f>'Previous Trades Import_OMS Quer'!L5963</f>
        <v>0</v>
      </c>
      <c r="M5963">
        <f>'Previous Trades Import_OMS Quer'!M5963</f>
        <v>0</v>
      </c>
      <c r="N5963">
        <f>'Previous Trades Import_OMS Quer'!N5963</f>
        <v>0</v>
      </c>
      <c r="O5963" t="str">
        <f>CLEAN('Previous Trades Import_OMS Quer'!O5963)</f>
        <v/>
      </c>
      <c r="Q5963" s="25">
        <f t="shared" si="186"/>
        <v>0</v>
      </c>
      <c r="R5963" s="25" t="e">
        <f>VLOOKUP(O5963,'Currency Balance'!$O$3:$Q$32,3,0)</f>
        <v>#N/A</v>
      </c>
      <c r="S5963" t="e">
        <f t="shared" si="187"/>
        <v>#N/A</v>
      </c>
    </row>
    <row r="5964" spans="1:19">
      <c r="A5964">
        <f>'Previous Trades Import_OMS Quer'!A5964</f>
        <v>0</v>
      </c>
      <c r="B5964">
        <f>'Previous Trades Import_OMS Quer'!B5964</f>
        <v>0</v>
      </c>
      <c r="C5964" s="22">
        <f>'Previous Trades Import_OMS Quer'!C5964</f>
        <v>0</v>
      </c>
      <c r="D5964">
        <f>'Previous Trades Import_OMS Quer'!D5964</f>
        <v>0</v>
      </c>
      <c r="E5964" s="22">
        <f>'Previous Trades Import_OMS Quer'!E5964</f>
        <v>0</v>
      </c>
      <c r="F5964">
        <f>'Previous Trades Import_OMS Quer'!F5964</f>
        <v>0</v>
      </c>
      <c r="G5964">
        <f>'Previous Trades Import_OMS Quer'!G5964</f>
        <v>0</v>
      </c>
      <c r="H5964">
        <f>'Previous Trades Import_OMS Quer'!H5964</f>
        <v>0</v>
      </c>
      <c r="I5964">
        <f>'Previous Trades Import_OMS Quer'!I5964</f>
        <v>0</v>
      </c>
      <c r="J5964">
        <f>'Previous Trades Import_OMS Quer'!J5964</f>
        <v>0</v>
      </c>
      <c r="K5964">
        <f>'Previous Trades Import_OMS Quer'!K5964</f>
        <v>0</v>
      </c>
      <c r="L5964">
        <f>'Previous Trades Import_OMS Quer'!L5964</f>
        <v>0</v>
      </c>
      <c r="M5964">
        <f>'Previous Trades Import_OMS Quer'!M5964</f>
        <v>0</v>
      </c>
      <c r="N5964">
        <f>'Previous Trades Import_OMS Quer'!N5964</f>
        <v>0</v>
      </c>
      <c r="O5964" t="str">
        <f>CLEAN('Previous Trades Import_OMS Quer'!O5964)</f>
        <v/>
      </c>
      <c r="Q5964" s="25">
        <f t="shared" si="186"/>
        <v>0</v>
      </c>
      <c r="R5964" s="25" t="e">
        <f>VLOOKUP(O5964,'Currency Balance'!$O$3:$Q$32,3,0)</f>
        <v>#N/A</v>
      </c>
      <c r="S5964" t="e">
        <f t="shared" si="187"/>
        <v>#N/A</v>
      </c>
    </row>
    <row r="5965" spans="1:19">
      <c r="A5965">
        <f>'Previous Trades Import_OMS Quer'!A5965</f>
        <v>0</v>
      </c>
      <c r="B5965">
        <f>'Previous Trades Import_OMS Quer'!B5965</f>
        <v>0</v>
      </c>
      <c r="C5965" s="22">
        <f>'Previous Trades Import_OMS Quer'!C5965</f>
        <v>0</v>
      </c>
      <c r="D5965">
        <f>'Previous Trades Import_OMS Quer'!D5965</f>
        <v>0</v>
      </c>
      <c r="E5965" s="22">
        <f>'Previous Trades Import_OMS Quer'!E5965</f>
        <v>0</v>
      </c>
      <c r="F5965">
        <f>'Previous Trades Import_OMS Quer'!F5965</f>
        <v>0</v>
      </c>
      <c r="G5965">
        <f>'Previous Trades Import_OMS Quer'!G5965</f>
        <v>0</v>
      </c>
      <c r="H5965">
        <f>'Previous Trades Import_OMS Quer'!H5965</f>
        <v>0</v>
      </c>
      <c r="I5965">
        <f>'Previous Trades Import_OMS Quer'!I5965</f>
        <v>0</v>
      </c>
      <c r="J5965">
        <f>'Previous Trades Import_OMS Quer'!J5965</f>
        <v>0</v>
      </c>
      <c r="K5965">
        <f>'Previous Trades Import_OMS Quer'!K5965</f>
        <v>0</v>
      </c>
      <c r="L5965">
        <f>'Previous Trades Import_OMS Quer'!L5965</f>
        <v>0</v>
      </c>
      <c r="M5965">
        <f>'Previous Trades Import_OMS Quer'!M5965</f>
        <v>0</v>
      </c>
      <c r="N5965">
        <f>'Previous Trades Import_OMS Quer'!N5965</f>
        <v>0</v>
      </c>
      <c r="O5965" t="str">
        <f>CLEAN('Previous Trades Import_OMS Quer'!O5965)</f>
        <v/>
      </c>
      <c r="Q5965" s="25">
        <f t="shared" si="186"/>
        <v>0</v>
      </c>
      <c r="R5965" s="25" t="e">
        <f>VLOOKUP(O5965,'Currency Balance'!$O$3:$Q$32,3,0)</f>
        <v>#N/A</v>
      </c>
      <c r="S5965" t="e">
        <f t="shared" si="187"/>
        <v>#N/A</v>
      </c>
    </row>
    <row r="5966" spans="1:19">
      <c r="A5966">
        <f>'Previous Trades Import_OMS Quer'!A5966</f>
        <v>0</v>
      </c>
      <c r="B5966">
        <f>'Previous Trades Import_OMS Quer'!B5966</f>
        <v>0</v>
      </c>
      <c r="C5966" s="22">
        <f>'Previous Trades Import_OMS Quer'!C5966</f>
        <v>0</v>
      </c>
      <c r="D5966">
        <f>'Previous Trades Import_OMS Quer'!D5966</f>
        <v>0</v>
      </c>
      <c r="E5966" s="22">
        <f>'Previous Trades Import_OMS Quer'!E5966</f>
        <v>0</v>
      </c>
      <c r="F5966">
        <f>'Previous Trades Import_OMS Quer'!F5966</f>
        <v>0</v>
      </c>
      <c r="G5966">
        <f>'Previous Trades Import_OMS Quer'!G5966</f>
        <v>0</v>
      </c>
      <c r="H5966">
        <f>'Previous Trades Import_OMS Quer'!H5966</f>
        <v>0</v>
      </c>
      <c r="I5966">
        <f>'Previous Trades Import_OMS Quer'!I5966</f>
        <v>0</v>
      </c>
      <c r="J5966">
        <f>'Previous Trades Import_OMS Quer'!J5966</f>
        <v>0</v>
      </c>
      <c r="K5966">
        <f>'Previous Trades Import_OMS Quer'!K5966</f>
        <v>0</v>
      </c>
      <c r="L5966">
        <f>'Previous Trades Import_OMS Quer'!L5966</f>
        <v>0</v>
      </c>
      <c r="M5966">
        <f>'Previous Trades Import_OMS Quer'!M5966</f>
        <v>0</v>
      </c>
      <c r="N5966">
        <f>'Previous Trades Import_OMS Quer'!N5966</f>
        <v>0</v>
      </c>
      <c r="O5966" t="str">
        <f>CLEAN('Previous Trades Import_OMS Quer'!O5966)</f>
        <v/>
      </c>
      <c r="Q5966" s="25">
        <f t="shared" si="186"/>
        <v>0</v>
      </c>
      <c r="R5966" s="25" t="e">
        <f>VLOOKUP(O5966,'Currency Balance'!$O$3:$Q$32,3,0)</f>
        <v>#N/A</v>
      </c>
      <c r="S5966" t="e">
        <f t="shared" si="187"/>
        <v>#N/A</v>
      </c>
    </row>
    <row r="5967" spans="1:19">
      <c r="A5967">
        <f>'Previous Trades Import_OMS Quer'!A5967</f>
        <v>0</v>
      </c>
      <c r="B5967">
        <f>'Previous Trades Import_OMS Quer'!B5967</f>
        <v>0</v>
      </c>
      <c r="C5967" s="22">
        <f>'Previous Trades Import_OMS Quer'!C5967</f>
        <v>0</v>
      </c>
      <c r="D5967">
        <f>'Previous Trades Import_OMS Quer'!D5967</f>
        <v>0</v>
      </c>
      <c r="E5967" s="22">
        <f>'Previous Trades Import_OMS Quer'!E5967</f>
        <v>0</v>
      </c>
      <c r="F5967">
        <f>'Previous Trades Import_OMS Quer'!F5967</f>
        <v>0</v>
      </c>
      <c r="G5967">
        <f>'Previous Trades Import_OMS Quer'!G5967</f>
        <v>0</v>
      </c>
      <c r="H5967">
        <f>'Previous Trades Import_OMS Quer'!H5967</f>
        <v>0</v>
      </c>
      <c r="I5967">
        <f>'Previous Trades Import_OMS Quer'!I5967</f>
        <v>0</v>
      </c>
      <c r="J5967">
        <f>'Previous Trades Import_OMS Quer'!J5967</f>
        <v>0</v>
      </c>
      <c r="K5967">
        <f>'Previous Trades Import_OMS Quer'!K5967</f>
        <v>0</v>
      </c>
      <c r="L5967">
        <f>'Previous Trades Import_OMS Quer'!L5967</f>
        <v>0</v>
      </c>
      <c r="M5967">
        <f>'Previous Trades Import_OMS Quer'!M5967</f>
        <v>0</v>
      </c>
      <c r="N5967">
        <f>'Previous Trades Import_OMS Quer'!N5967</f>
        <v>0</v>
      </c>
      <c r="O5967" t="str">
        <f>CLEAN('Previous Trades Import_OMS Quer'!O5967)</f>
        <v/>
      </c>
      <c r="Q5967" s="25">
        <f t="shared" si="186"/>
        <v>0</v>
      </c>
      <c r="R5967" s="25" t="e">
        <f>VLOOKUP(O5967,'Currency Balance'!$O$3:$Q$32,3,0)</f>
        <v>#N/A</v>
      </c>
      <c r="S5967" t="e">
        <f t="shared" si="187"/>
        <v>#N/A</v>
      </c>
    </row>
    <row r="5968" spans="1:19">
      <c r="A5968">
        <f>'Previous Trades Import_OMS Quer'!A5968</f>
        <v>0</v>
      </c>
      <c r="B5968">
        <f>'Previous Trades Import_OMS Quer'!B5968</f>
        <v>0</v>
      </c>
      <c r="C5968" s="22">
        <f>'Previous Trades Import_OMS Quer'!C5968</f>
        <v>0</v>
      </c>
      <c r="D5968">
        <f>'Previous Trades Import_OMS Quer'!D5968</f>
        <v>0</v>
      </c>
      <c r="E5968" s="22">
        <f>'Previous Trades Import_OMS Quer'!E5968</f>
        <v>0</v>
      </c>
      <c r="F5968">
        <f>'Previous Trades Import_OMS Quer'!F5968</f>
        <v>0</v>
      </c>
      <c r="G5968">
        <f>'Previous Trades Import_OMS Quer'!G5968</f>
        <v>0</v>
      </c>
      <c r="H5968">
        <f>'Previous Trades Import_OMS Quer'!H5968</f>
        <v>0</v>
      </c>
      <c r="I5968">
        <f>'Previous Trades Import_OMS Quer'!I5968</f>
        <v>0</v>
      </c>
      <c r="J5968">
        <f>'Previous Trades Import_OMS Quer'!J5968</f>
        <v>0</v>
      </c>
      <c r="K5968">
        <f>'Previous Trades Import_OMS Quer'!K5968</f>
        <v>0</v>
      </c>
      <c r="L5968">
        <f>'Previous Trades Import_OMS Quer'!L5968</f>
        <v>0</v>
      </c>
      <c r="M5968">
        <f>'Previous Trades Import_OMS Quer'!M5968</f>
        <v>0</v>
      </c>
      <c r="N5968">
        <f>'Previous Trades Import_OMS Quer'!N5968</f>
        <v>0</v>
      </c>
      <c r="O5968" t="str">
        <f>CLEAN('Previous Trades Import_OMS Quer'!O5968)</f>
        <v/>
      </c>
      <c r="Q5968" s="25">
        <f t="shared" si="186"/>
        <v>0</v>
      </c>
      <c r="R5968" s="25" t="e">
        <f>VLOOKUP(O5968,'Currency Balance'!$O$3:$Q$32,3,0)</f>
        <v>#N/A</v>
      </c>
      <c r="S5968" t="e">
        <f t="shared" si="187"/>
        <v>#N/A</v>
      </c>
    </row>
    <row r="5969" spans="1:19">
      <c r="A5969">
        <f>'Previous Trades Import_OMS Quer'!A5969</f>
        <v>0</v>
      </c>
      <c r="B5969">
        <f>'Previous Trades Import_OMS Quer'!B5969</f>
        <v>0</v>
      </c>
      <c r="C5969" s="22">
        <f>'Previous Trades Import_OMS Quer'!C5969</f>
        <v>0</v>
      </c>
      <c r="D5969">
        <f>'Previous Trades Import_OMS Quer'!D5969</f>
        <v>0</v>
      </c>
      <c r="E5969" s="22">
        <f>'Previous Trades Import_OMS Quer'!E5969</f>
        <v>0</v>
      </c>
      <c r="F5969">
        <f>'Previous Trades Import_OMS Quer'!F5969</f>
        <v>0</v>
      </c>
      <c r="G5969">
        <f>'Previous Trades Import_OMS Quer'!G5969</f>
        <v>0</v>
      </c>
      <c r="H5969">
        <f>'Previous Trades Import_OMS Quer'!H5969</f>
        <v>0</v>
      </c>
      <c r="I5969">
        <f>'Previous Trades Import_OMS Quer'!I5969</f>
        <v>0</v>
      </c>
      <c r="J5969">
        <f>'Previous Trades Import_OMS Quer'!J5969</f>
        <v>0</v>
      </c>
      <c r="K5969">
        <f>'Previous Trades Import_OMS Quer'!K5969</f>
        <v>0</v>
      </c>
      <c r="L5969">
        <f>'Previous Trades Import_OMS Quer'!L5969</f>
        <v>0</v>
      </c>
      <c r="M5969">
        <f>'Previous Trades Import_OMS Quer'!M5969</f>
        <v>0</v>
      </c>
      <c r="N5969">
        <f>'Previous Trades Import_OMS Quer'!N5969</f>
        <v>0</v>
      </c>
      <c r="O5969" t="str">
        <f>CLEAN('Previous Trades Import_OMS Quer'!O5969)</f>
        <v/>
      </c>
      <c r="Q5969" s="25">
        <f t="shared" si="186"/>
        <v>0</v>
      </c>
      <c r="R5969" s="25" t="e">
        <f>VLOOKUP(O5969,'Currency Balance'!$O$3:$Q$32,3,0)</f>
        <v>#N/A</v>
      </c>
      <c r="S5969" t="e">
        <f t="shared" si="187"/>
        <v>#N/A</v>
      </c>
    </row>
    <row r="5970" spans="1:19">
      <c r="A5970">
        <f>'Previous Trades Import_OMS Quer'!A5970</f>
        <v>0</v>
      </c>
      <c r="B5970">
        <f>'Previous Trades Import_OMS Quer'!B5970</f>
        <v>0</v>
      </c>
      <c r="C5970" s="22">
        <f>'Previous Trades Import_OMS Quer'!C5970</f>
        <v>0</v>
      </c>
      <c r="D5970">
        <f>'Previous Trades Import_OMS Quer'!D5970</f>
        <v>0</v>
      </c>
      <c r="E5970" s="22">
        <f>'Previous Trades Import_OMS Quer'!E5970</f>
        <v>0</v>
      </c>
      <c r="F5970">
        <f>'Previous Trades Import_OMS Quer'!F5970</f>
        <v>0</v>
      </c>
      <c r="G5970">
        <f>'Previous Trades Import_OMS Quer'!G5970</f>
        <v>0</v>
      </c>
      <c r="H5970">
        <f>'Previous Trades Import_OMS Quer'!H5970</f>
        <v>0</v>
      </c>
      <c r="I5970">
        <f>'Previous Trades Import_OMS Quer'!I5970</f>
        <v>0</v>
      </c>
      <c r="J5970">
        <f>'Previous Trades Import_OMS Quer'!J5970</f>
        <v>0</v>
      </c>
      <c r="K5970">
        <f>'Previous Trades Import_OMS Quer'!K5970</f>
        <v>0</v>
      </c>
      <c r="L5970">
        <f>'Previous Trades Import_OMS Quer'!L5970</f>
        <v>0</v>
      </c>
      <c r="M5970">
        <f>'Previous Trades Import_OMS Quer'!M5970</f>
        <v>0</v>
      </c>
      <c r="N5970">
        <f>'Previous Trades Import_OMS Quer'!N5970</f>
        <v>0</v>
      </c>
      <c r="O5970" t="str">
        <f>CLEAN('Previous Trades Import_OMS Quer'!O5970)</f>
        <v/>
      </c>
      <c r="Q5970" s="25">
        <f t="shared" si="186"/>
        <v>0</v>
      </c>
      <c r="R5970" s="25" t="e">
        <f>VLOOKUP(O5970,'Currency Balance'!$O$3:$Q$32,3,0)</f>
        <v>#N/A</v>
      </c>
      <c r="S5970" t="e">
        <f t="shared" si="187"/>
        <v>#N/A</v>
      </c>
    </row>
    <row r="5971" spans="1:19">
      <c r="A5971">
        <f>'Previous Trades Import_OMS Quer'!A5971</f>
        <v>0</v>
      </c>
      <c r="B5971">
        <f>'Previous Trades Import_OMS Quer'!B5971</f>
        <v>0</v>
      </c>
      <c r="C5971" s="22">
        <f>'Previous Trades Import_OMS Quer'!C5971</f>
        <v>0</v>
      </c>
      <c r="D5971">
        <f>'Previous Trades Import_OMS Quer'!D5971</f>
        <v>0</v>
      </c>
      <c r="E5971" s="22">
        <f>'Previous Trades Import_OMS Quer'!E5971</f>
        <v>0</v>
      </c>
      <c r="F5971">
        <f>'Previous Trades Import_OMS Quer'!F5971</f>
        <v>0</v>
      </c>
      <c r="G5971">
        <f>'Previous Trades Import_OMS Quer'!G5971</f>
        <v>0</v>
      </c>
      <c r="H5971">
        <f>'Previous Trades Import_OMS Quer'!H5971</f>
        <v>0</v>
      </c>
      <c r="I5971">
        <f>'Previous Trades Import_OMS Quer'!I5971</f>
        <v>0</v>
      </c>
      <c r="J5971">
        <f>'Previous Trades Import_OMS Quer'!J5971</f>
        <v>0</v>
      </c>
      <c r="K5971">
        <f>'Previous Trades Import_OMS Quer'!K5971</f>
        <v>0</v>
      </c>
      <c r="L5971">
        <f>'Previous Trades Import_OMS Quer'!L5971</f>
        <v>0</v>
      </c>
      <c r="M5971">
        <f>'Previous Trades Import_OMS Quer'!M5971</f>
        <v>0</v>
      </c>
      <c r="N5971">
        <f>'Previous Trades Import_OMS Quer'!N5971</f>
        <v>0</v>
      </c>
      <c r="O5971" t="str">
        <f>CLEAN('Previous Trades Import_OMS Quer'!O5971)</f>
        <v/>
      </c>
      <c r="Q5971" s="25">
        <f t="shared" si="186"/>
        <v>0</v>
      </c>
      <c r="R5971" s="25" t="e">
        <f>VLOOKUP(O5971,'Currency Balance'!$O$3:$Q$32,3,0)</f>
        <v>#N/A</v>
      </c>
      <c r="S5971" t="e">
        <f t="shared" si="187"/>
        <v>#N/A</v>
      </c>
    </row>
    <row r="5972" spans="1:19">
      <c r="A5972">
        <f>'Previous Trades Import_OMS Quer'!A5972</f>
        <v>0</v>
      </c>
      <c r="B5972">
        <f>'Previous Trades Import_OMS Quer'!B5972</f>
        <v>0</v>
      </c>
      <c r="C5972" s="22">
        <f>'Previous Trades Import_OMS Quer'!C5972</f>
        <v>0</v>
      </c>
      <c r="D5972">
        <f>'Previous Trades Import_OMS Quer'!D5972</f>
        <v>0</v>
      </c>
      <c r="E5972" s="22">
        <f>'Previous Trades Import_OMS Quer'!E5972</f>
        <v>0</v>
      </c>
      <c r="F5972">
        <f>'Previous Trades Import_OMS Quer'!F5972</f>
        <v>0</v>
      </c>
      <c r="G5972">
        <f>'Previous Trades Import_OMS Quer'!G5972</f>
        <v>0</v>
      </c>
      <c r="H5972">
        <f>'Previous Trades Import_OMS Quer'!H5972</f>
        <v>0</v>
      </c>
      <c r="I5972">
        <f>'Previous Trades Import_OMS Quer'!I5972</f>
        <v>0</v>
      </c>
      <c r="J5972">
        <f>'Previous Trades Import_OMS Quer'!J5972</f>
        <v>0</v>
      </c>
      <c r="K5972">
        <f>'Previous Trades Import_OMS Quer'!K5972</f>
        <v>0</v>
      </c>
      <c r="L5972">
        <f>'Previous Trades Import_OMS Quer'!L5972</f>
        <v>0</v>
      </c>
      <c r="M5972">
        <f>'Previous Trades Import_OMS Quer'!M5972</f>
        <v>0</v>
      </c>
      <c r="N5972">
        <f>'Previous Trades Import_OMS Quer'!N5972</f>
        <v>0</v>
      </c>
      <c r="O5972" t="str">
        <f>CLEAN('Previous Trades Import_OMS Quer'!O5972)</f>
        <v/>
      </c>
      <c r="Q5972" s="25">
        <f t="shared" si="186"/>
        <v>0</v>
      </c>
      <c r="R5972" s="25" t="e">
        <f>VLOOKUP(O5972,'Currency Balance'!$O$3:$Q$32,3,0)</f>
        <v>#N/A</v>
      </c>
      <c r="S5972" t="e">
        <f t="shared" si="187"/>
        <v>#N/A</v>
      </c>
    </row>
    <row r="5973" spans="1:19">
      <c r="A5973">
        <f>'Previous Trades Import_OMS Quer'!A5973</f>
        <v>0</v>
      </c>
      <c r="B5973">
        <f>'Previous Trades Import_OMS Quer'!B5973</f>
        <v>0</v>
      </c>
      <c r="C5973" s="22">
        <f>'Previous Trades Import_OMS Quer'!C5973</f>
        <v>0</v>
      </c>
      <c r="D5973">
        <f>'Previous Trades Import_OMS Quer'!D5973</f>
        <v>0</v>
      </c>
      <c r="E5973" s="22">
        <f>'Previous Trades Import_OMS Quer'!E5973</f>
        <v>0</v>
      </c>
      <c r="F5973">
        <f>'Previous Trades Import_OMS Quer'!F5973</f>
        <v>0</v>
      </c>
      <c r="G5973">
        <f>'Previous Trades Import_OMS Quer'!G5973</f>
        <v>0</v>
      </c>
      <c r="H5973">
        <f>'Previous Trades Import_OMS Quer'!H5973</f>
        <v>0</v>
      </c>
      <c r="I5973">
        <f>'Previous Trades Import_OMS Quer'!I5973</f>
        <v>0</v>
      </c>
      <c r="J5973">
        <f>'Previous Trades Import_OMS Quer'!J5973</f>
        <v>0</v>
      </c>
      <c r="K5973">
        <f>'Previous Trades Import_OMS Quer'!K5973</f>
        <v>0</v>
      </c>
      <c r="L5973">
        <f>'Previous Trades Import_OMS Quer'!L5973</f>
        <v>0</v>
      </c>
      <c r="M5973">
        <f>'Previous Trades Import_OMS Quer'!M5973</f>
        <v>0</v>
      </c>
      <c r="N5973">
        <f>'Previous Trades Import_OMS Quer'!N5973</f>
        <v>0</v>
      </c>
      <c r="O5973" t="str">
        <f>CLEAN('Previous Trades Import_OMS Quer'!O5973)</f>
        <v/>
      </c>
      <c r="Q5973" s="25">
        <f t="shared" si="186"/>
        <v>0</v>
      </c>
      <c r="R5973" s="25" t="e">
        <f>VLOOKUP(O5973,'Currency Balance'!$O$3:$Q$32,3,0)</f>
        <v>#N/A</v>
      </c>
      <c r="S5973" t="e">
        <f t="shared" si="187"/>
        <v>#N/A</v>
      </c>
    </row>
    <row r="5974" spans="1:19">
      <c r="A5974">
        <f>'Previous Trades Import_OMS Quer'!A5974</f>
        <v>0</v>
      </c>
      <c r="B5974">
        <f>'Previous Trades Import_OMS Quer'!B5974</f>
        <v>0</v>
      </c>
      <c r="C5974" s="22">
        <f>'Previous Trades Import_OMS Quer'!C5974</f>
        <v>0</v>
      </c>
      <c r="D5974">
        <f>'Previous Trades Import_OMS Quer'!D5974</f>
        <v>0</v>
      </c>
      <c r="E5974" s="22">
        <f>'Previous Trades Import_OMS Quer'!E5974</f>
        <v>0</v>
      </c>
      <c r="F5974">
        <f>'Previous Trades Import_OMS Quer'!F5974</f>
        <v>0</v>
      </c>
      <c r="G5974">
        <f>'Previous Trades Import_OMS Quer'!G5974</f>
        <v>0</v>
      </c>
      <c r="H5974">
        <f>'Previous Trades Import_OMS Quer'!H5974</f>
        <v>0</v>
      </c>
      <c r="I5974">
        <f>'Previous Trades Import_OMS Quer'!I5974</f>
        <v>0</v>
      </c>
      <c r="J5974">
        <f>'Previous Trades Import_OMS Quer'!J5974</f>
        <v>0</v>
      </c>
      <c r="K5974">
        <f>'Previous Trades Import_OMS Quer'!K5974</f>
        <v>0</v>
      </c>
      <c r="L5974">
        <f>'Previous Trades Import_OMS Quer'!L5974</f>
        <v>0</v>
      </c>
      <c r="M5974">
        <f>'Previous Trades Import_OMS Quer'!M5974</f>
        <v>0</v>
      </c>
      <c r="N5974">
        <f>'Previous Trades Import_OMS Quer'!N5974</f>
        <v>0</v>
      </c>
      <c r="O5974" t="str">
        <f>CLEAN('Previous Trades Import_OMS Quer'!O5974)</f>
        <v/>
      </c>
      <c r="Q5974" s="25">
        <f t="shared" si="186"/>
        <v>0</v>
      </c>
      <c r="R5974" s="25" t="e">
        <f>VLOOKUP(O5974,'Currency Balance'!$O$3:$Q$32,3,0)</f>
        <v>#N/A</v>
      </c>
      <c r="S5974" t="e">
        <f t="shared" si="187"/>
        <v>#N/A</v>
      </c>
    </row>
    <row r="5975" spans="1:19">
      <c r="A5975">
        <f>'Previous Trades Import_OMS Quer'!A5975</f>
        <v>0</v>
      </c>
      <c r="B5975">
        <f>'Previous Trades Import_OMS Quer'!B5975</f>
        <v>0</v>
      </c>
      <c r="C5975" s="22">
        <f>'Previous Trades Import_OMS Quer'!C5975</f>
        <v>0</v>
      </c>
      <c r="D5975">
        <f>'Previous Trades Import_OMS Quer'!D5975</f>
        <v>0</v>
      </c>
      <c r="E5975" s="22">
        <f>'Previous Trades Import_OMS Quer'!E5975</f>
        <v>0</v>
      </c>
      <c r="F5975">
        <f>'Previous Trades Import_OMS Quer'!F5975</f>
        <v>0</v>
      </c>
      <c r="G5975">
        <f>'Previous Trades Import_OMS Quer'!G5975</f>
        <v>0</v>
      </c>
      <c r="H5975">
        <f>'Previous Trades Import_OMS Quer'!H5975</f>
        <v>0</v>
      </c>
      <c r="I5975">
        <f>'Previous Trades Import_OMS Quer'!I5975</f>
        <v>0</v>
      </c>
      <c r="J5975">
        <f>'Previous Trades Import_OMS Quer'!J5975</f>
        <v>0</v>
      </c>
      <c r="K5975">
        <f>'Previous Trades Import_OMS Quer'!K5975</f>
        <v>0</v>
      </c>
      <c r="L5975">
        <f>'Previous Trades Import_OMS Quer'!L5975</f>
        <v>0</v>
      </c>
      <c r="M5975">
        <f>'Previous Trades Import_OMS Quer'!M5975</f>
        <v>0</v>
      </c>
      <c r="N5975">
        <f>'Previous Trades Import_OMS Quer'!N5975</f>
        <v>0</v>
      </c>
      <c r="O5975" t="str">
        <f>CLEAN('Previous Trades Import_OMS Quer'!O5975)</f>
        <v/>
      </c>
      <c r="Q5975" s="25">
        <f t="shared" si="186"/>
        <v>0</v>
      </c>
      <c r="R5975" s="25" t="e">
        <f>VLOOKUP(O5975,'Currency Balance'!$O$3:$Q$32,3,0)</f>
        <v>#N/A</v>
      </c>
      <c r="S5975" t="e">
        <f t="shared" si="187"/>
        <v>#N/A</v>
      </c>
    </row>
    <row r="5976" spans="1:19">
      <c r="A5976">
        <f>'Previous Trades Import_OMS Quer'!A5976</f>
        <v>0</v>
      </c>
      <c r="B5976">
        <f>'Previous Trades Import_OMS Quer'!B5976</f>
        <v>0</v>
      </c>
      <c r="C5976" s="22">
        <f>'Previous Trades Import_OMS Quer'!C5976</f>
        <v>0</v>
      </c>
      <c r="D5976">
        <f>'Previous Trades Import_OMS Quer'!D5976</f>
        <v>0</v>
      </c>
      <c r="E5976" s="22">
        <f>'Previous Trades Import_OMS Quer'!E5976</f>
        <v>0</v>
      </c>
      <c r="F5976">
        <f>'Previous Trades Import_OMS Quer'!F5976</f>
        <v>0</v>
      </c>
      <c r="G5976">
        <f>'Previous Trades Import_OMS Quer'!G5976</f>
        <v>0</v>
      </c>
      <c r="H5976">
        <f>'Previous Trades Import_OMS Quer'!H5976</f>
        <v>0</v>
      </c>
      <c r="I5976">
        <f>'Previous Trades Import_OMS Quer'!I5976</f>
        <v>0</v>
      </c>
      <c r="J5976">
        <f>'Previous Trades Import_OMS Quer'!J5976</f>
        <v>0</v>
      </c>
      <c r="K5976">
        <f>'Previous Trades Import_OMS Quer'!K5976</f>
        <v>0</v>
      </c>
      <c r="L5976">
        <f>'Previous Trades Import_OMS Quer'!L5976</f>
        <v>0</v>
      </c>
      <c r="M5976">
        <f>'Previous Trades Import_OMS Quer'!M5976</f>
        <v>0</v>
      </c>
      <c r="N5976">
        <f>'Previous Trades Import_OMS Quer'!N5976</f>
        <v>0</v>
      </c>
      <c r="O5976" t="str">
        <f>CLEAN('Previous Trades Import_OMS Quer'!O5976)</f>
        <v/>
      </c>
      <c r="Q5976" s="25">
        <f t="shared" si="186"/>
        <v>0</v>
      </c>
      <c r="R5976" s="25" t="e">
        <f>VLOOKUP(O5976,'Currency Balance'!$O$3:$Q$32,3,0)</f>
        <v>#N/A</v>
      </c>
      <c r="S5976" t="e">
        <f t="shared" si="187"/>
        <v>#N/A</v>
      </c>
    </row>
    <row r="5977" spans="1:19">
      <c r="A5977">
        <f>'Previous Trades Import_OMS Quer'!A5977</f>
        <v>0</v>
      </c>
      <c r="B5977">
        <f>'Previous Trades Import_OMS Quer'!B5977</f>
        <v>0</v>
      </c>
      <c r="C5977" s="22">
        <f>'Previous Trades Import_OMS Quer'!C5977</f>
        <v>0</v>
      </c>
      <c r="D5977">
        <f>'Previous Trades Import_OMS Quer'!D5977</f>
        <v>0</v>
      </c>
      <c r="E5977" s="22">
        <f>'Previous Trades Import_OMS Quer'!E5977</f>
        <v>0</v>
      </c>
      <c r="F5977">
        <f>'Previous Trades Import_OMS Quer'!F5977</f>
        <v>0</v>
      </c>
      <c r="G5977">
        <f>'Previous Trades Import_OMS Quer'!G5977</f>
        <v>0</v>
      </c>
      <c r="H5977">
        <f>'Previous Trades Import_OMS Quer'!H5977</f>
        <v>0</v>
      </c>
      <c r="I5977">
        <f>'Previous Trades Import_OMS Quer'!I5977</f>
        <v>0</v>
      </c>
      <c r="J5977">
        <f>'Previous Trades Import_OMS Quer'!J5977</f>
        <v>0</v>
      </c>
      <c r="K5977">
        <f>'Previous Trades Import_OMS Quer'!K5977</f>
        <v>0</v>
      </c>
      <c r="L5977">
        <f>'Previous Trades Import_OMS Quer'!L5977</f>
        <v>0</v>
      </c>
      <c r="M5977">
        <f>'Previous Trades Import_OMS Quer'!M5977</f>
        <v>0</v>
      </c>
      <c r="N5977">
        <f>'Previous Trades Import_OMS Quer'!N5977</f>
        <v>0</v>
      </c>
      <c r="O5977" t="str">
        <f>CLEAN('Previous Trades Import_OMS Quer'!O5977)</f>
        <v/>
      </c>
      <c r="Q5977" s="25">
        <f t="shared" si="186"/>
        <v>0</v>
      </c>
      <c r="R5977" s="25" t="e">
        <f>VLOOKUP(O5977,'Currency Balance'!$O$3:$Q$32,3,0)</f>
        <v>#N/A</v>
      </c>
      <c r="S5977" t="e">
        <f t="shared" si="187"/>
        <v>#N/A</v>
      </c>
    </row>
    <row r="5978" spans="1:19">
      <c r="A5978">
        <f>'Previous Trades Import_OMS Quer'!A5978</f>
        <v>0</v>
      </c>
      <c r="B5978">
        <f>'Previous Trades Import_OMS Quer'!B5978</f>
        <v>0</v>
      </c>
      <c r="C5978" s="22">
        <f>'Previous Trades Import_OMS Quer'!C5978</f>
        <v>0</v>
      </c>
      <c r="D5978">
        <f>'Previous Trades Import_OMS Quer'!D5978</f>
        <v>0</v>
      </c>
      <c r="E5978" s="22">
        <f>'Previous Trades Import_OMS Quer'!E5978</f>
        <v>0</v>
      </c>
      <c r="F5978">
        <f>'Previous Trades Import_OMS Quer'!F5978</f>
        <v>0</v>
      </c>
      <c r="G5978">
        <f>'Previous Trades Import_OMS Quer'!G5978</f>
        <v>0</v>
      </c>
      <c r="H5978">
        <f>'Previous Trades Import_OMS Quer'!H5978</f>
        <v>0</v>
      </c>
      <c r="I5978">
        <f>'Previous Trades Import_OMS Quer'!I5978</f>
        <v>0</v>
      </c>
      <c r="J5978">
        <f>'Previous Trades Import_OMS Quer'!J5978</f>
        <v>0</v>
      </c>
      <c r="K5978">
        <f>'Previous Trades Import_OMS Quer'!K5978</f>
        <v>0</v>
      </c>
      <c r="L5978">
        <f>'Previous Trades Import_OMS Quer'!L5978</f>
        <v>0</v>
      </c>
      <c r="M5978">
        <f>'Previous Trades Import_OMS Quer'!M5978</f>
        <v>0</v>
      </c>
      <c r="N5978">
        <f>'Previous Trades Import_OMS Quer'!N5978</f>
        <v>0</v>
      </c>
      <c r="O5978" t="str">
        <f>CLEAN('Previous Trades Import_OMS Quer'!O5978)</f>
        <v/>
      </c>
      <c r="Q5978" s="25">
        <f t="shared" si="186"/>
        <v>0</v>
      </c>
      <c r="R5978" s="25" t="e">
        <f>VLOOKUP(O5978,'Currency Balance'!$O$3:$Q$32,3,0)</f>
        <v>#N/A</v>
      </c>
      <c r="S5978" t="e">
        <f t="shared" si="187"/>
        <v>#N/A</v>
      </c>
    </row>
    <row r="5979" spans="1:19">
      <c r="A5979">
        <f>'Previous Trades Import_OMS Quer'!A5979</f>
        <v>0</v>
      </c>
      <c r="B5979">
        <f>'Previous Trades Import_OMS Quer'!B5979</f>
        <v>0</v>
      </c>
      <c r="C5979" s="22">
        <f>'Previous Trades Import_OMS Quer'!C5979</f>
        <v>0</v>
      </c>
      <c r="D5979">
        <f>'Previous Trades Import_OMS Quer'!D5979</f>
        <v>0</v>
      </c>
      <c r="E5979" s="22">
        <f>'Previous Trades Import_OMS Quer'!E5979</f>
        <v>0</v>
      </c>
      <c r="F5979">
        <f>'Previous Trades Import_OMS Quer'!F5979</f>
        <v>0</v>
      </c>
      <c r="G5979">
        <f>'Previous Trades Import_OMS Quer'!G5979</f>
        <v>0</v>
      </c>
      <c r="H5979">
        <f>'Previous Trades Import_OMS Quer'!H5979</f>
        <v>0</v>
      </c>
      <c r="I5979">
        <f>'Previous Trades Import_OMS Quer'!I5979</f>
        <v>0</v>
      </c>
      <c r="J5979">
        <f>'Previous Trades Import_OMS Quer'!J5979</f>
        <v>0</v>
      </c>
      <c r="K5979">
        <f>'Previous Trades Import_OMS Quer'!K5979</f>
        <v>0</v>
      </c>
      <c r="L5979">
        <f>'Previous Trades Import_OMS Quer'!L5979</f>
        <v>0</v>
      </c>
      <c r="M5979">
        <f>'Previous Trades Import_OMS Quer'!M5979</f>
        <v>0</v>
      </c>
      <c r="N5979">
        <f>'Previous Trades Import_OMS Quer'!N5979</f>
        <v>0</v>
      </c>
      <c r="O5979" t="str">
        <f>CLEAN('Previous Trades Import_OMS Quer'!O5979)</f>
        <v/>
      </c>
      <c r="Q5979" s="25">
        <f t="shared" si="186"/>
        <v>0</v>
      </c>
      <c r="R5979" s="25" t="e">
        <f>VLOOKUP(O5979,'Currency Balance'!$O$3:$Q$32,3,0)</f>
        <v>#N/A</v>
      </c>
      <c r="S5979" t="e">
        <f t="shared" si="187"/>
        <v>#N/A</v>
      </c>
    </row>
    <row r="5980" spans="1:19">
      <c r="A5980">
        <f>'Previous Trades Import_OMS Quer'!A5980</f>
        <v>0</v>
      </c>
      <c r="B5980">
        <f>'Previous Trades Import_OMS Quer'!B5980</f>
        <v>0</v>
      </c>
      <c r="C5980" s="22">
        <f>'Previous Trades Import_OMS Quer'!C5980</f>
        <v>0</v>
      </c>
      <c r="D5980">
        <f>'Previous Trades Import_OMS Quer'!D5980</f>
        <v>0</v>
      </c>
      <c r="E5980" s="22">
        <f>'Previous Trades Import_OMS Quer'!E5980</f>
        <v>0</v>
      </c>
      <c r="F5980">
        <f>'Previous Trades Import_OMS Quer'!F5980</f>
        <v>0</v>
      </c>
      <c r="G5980">
        <f>'Previous Trades Import_OMS Quer'!G5980</f>
        <v>0</v>
      </c>
      <c r="H5980">
        <f>'Previous Trades Import_OMS Quer'!H5980</f>
        <v>0</v>
      </c>
      <c r="I5980">
        <f>'Previous Trades Import_OMS Quer'!I5980</f>
        <v>0</v>
      </c>
      <c r="J5980">
        <f>'Previous Trades Import_OMS Quer'!J5980</f>
        <v>0</v>
      </c>
      <c r="K5980">
        <f>'Previous Trades Import_OMS Quer'!K5980</f>
        <v>0</v>
      </c>
      <c r="L5980">
        <f>'Previous Trades Import_OMS Quer'!L5980</f>
        <v>0</v>
      </c>
      <c r="M5980">
        <f>'Previous Trades Import_OMS Quer'!M5980</f>
        <v>0</v>
      </c>
      <c r="N5980">
        <f>'Previous Trades Import_OMS Quer'!N5980</f>
        <v>0</v>
      </c>
      <c r="O5980" t="str">
        <f>CLEAN('Previous Trades Import_OMS Quer'!O5980)</f>
        <v/>
      </c>
      <c r="Q5980" s="25">
        <f t="shared" si="186"/>
        <v>0</v>
      </c>
      <c r="R5980" s="25" t="e">
        <f>VLOOKUP(O5980,'Currency Balance'!$O$3:$Q$32,3,0)</f>
        <v>#N/A</v>
      </c>
      <c r="S5980" t="e">
        <f t="shared" si="187"/>
        <v>#N/A</v>
      </c>
    </row>
    <row r="5981" spans="1:19">
      <c r="A5981">
        <f>'Previous Trades Import_OMS Quer'!A5981</f>
        <v>0</v>
      </c>
      <c r="B5981">
        <f>'Previous Trades Import_OMS Quer'!B5981</f>
        <v>0</v>
      </c>
      <c r="C5981" s="22">
        <f>'Previous Trades Import_OMS Quer'!C5981</f>
        <v>0</v>
      </c>
      <c r="D5981">
        <f>'Previous Trades Import_OMS Quer'!D5981</f>
        <v>0</v>
      </c>
      <c r="E5981" s="22">
        <f>'Previous Trades Import_OMS Quer'!E5981</f>
        <v>0</v>
      </c>
      <c r="F5981">
        <f>'Previous Trades Import_OMS Quer'!F5981</f>
        <v>0</v>
      </c>
      <c r="G5981">
        <f>'Previous Trades Import_OMS Quer'!G5981</f>
        <v>0</v>
      </c>
      <c r="H5981">
        <f>'Previous Trades Import_OMS Quer'!H5981</f>
        <v>0</v>
      </c>
      <c r="I5981">
        <f>'Previous Trades Import_OMS Quer'!I5981</f>
        <v>0</v>
      </c>
      <c r="J5981">
        <f>'Previous Trades Import_OMS Quer'!J5981</f>
        <v>0</v>
      </c>
      <c r="K5981">
        <f>'Previous Trades Import_OMS Quer'!K5981</f>
        <v>0</v>
      </c>
      <c r="L5981">
        <f>'Previous Trades Import_OMS Quer'!L5981</f>
        <v>0</v>
      </c>
      <c r="M5981">
        <f>'Previous Trades Import_OMS Quer'!M5981</f>
        <v>0</v>
      </c>
      <c r="N5981">
        <f>'Previous Trades Import_OMS Quer'!N5981</f>
        <v>0</v>
      </c>
      <c r="O5981" t="str">
        <f>CLEAN('Previous Trades Import_OMS Quer'!O5981)</f>
        <v/>
      </c>
      <c r="Q5981" s="25">
        <f t="shared" si="186"/>
        <v>0</v>
      </c>
      <c r="R5981" s="25" t="e">
        <f>VLOOKUP(O5981,'Currency Balance'!$O$3:$Q$32,3,0)</f>
        <v>#N/A</v>
      </c>
      <c r="S5981" t="e">
        <f t="shared" si="187"/>
        <v>#N/A</v>
      </c>
    </row>
    <row r="5982" spans="1:19">
      <c r="A5982">
        <f>'Previous Trades Import_OMS Quer'!A5982</f>
        <v>0</v>
      </c>
      <c r="B5982">
        <f>'Previous Trades Import_OMS Quer'!B5982</f>
        <v>0</v>
      </c>
      <c r="C5982" s="22">
        <f>'Previous Trades Import_OMS Quer'!C5982</f>
        <v>0</v>
      </c>
      <c r="D5982">
        <f>'Previous Trades Import_OMS Quer'!D5982</f>
        <v>0</v>
      </c>
      <c r="E5982" s="22">
        <f>'Previous Trades Import_OMS Quer'!E5982</f>
        <v>0</v>
      </c>
      <c r="F5982">
        <f>'Previous Trades Import_OMS Quer'!F5982</f>
        <v>0</v>
      </c>
      <c r="G5982">
        <f>'Previous Trades Import_OMS Quer'!G5982</f>
        <v>0</v>
      </c>
      <c r="H5982">
        <f>'Previous Trades Import_OMS Quer'!H5982</f>
        <v>0</v>
      </c>
      <c r="I5982">
        <f>'Previous Trades Import_OMS Quer'!I5982</f>
        <v>0</v>
      </c>
      <c r="J5982">
        <f>'Previous Trades Import_OMS Quer'!J5982</f>
        <v>0</v>
      </c>
      <c r="K5982">
        <f>'Previous Trades Import_OMS Quer'!K5982</f>
        <v>0</v>
      </c>
      <c r="L5982">
        <f>'Previous Trades Import_OMS Quer'!L5982</f>
        <v>0</v>
      </c>
      <c r="M5982">
        <f>'Previous Trades Import_OMS Quer'!M5982</f>
        <v>0</v>
      </c>
      <c r="N5982">
        <f>'Previous Trades Import_OMS Quer'!N5982</f>
        <v>0</v>
      </c>
      <c r="O5982" t="str">
        <f>CLEAN('Previous Trades Import_OMS Quer'!O5982)</f>
        <v/>
      </c>
      <c r="Q5982" s="25">
        <f t="shared" si="186"/>
        <v>0</v>
      </c>
      <c r="R5982" s="25" t="e">
        <f>VLOOKUP(O5982,'Currency Balance'!$O$3:$Q$32,3,0)</f>
        <v>#N/A</v>
      </c>
      <c r="S5982" t="e">
        <f t="shared" si="187"/>
        <v>#N/A</v>
      </c>
    </row>
    <row r="5983" spans="1:19">
      <c r="A5983">
        <f>'Previous Trades Import_OMS Quer'!A5983</f>
        <v>0</v>
      </c>
      <c r="B5983">
        <f>'Previous Trades Import_OMS Quer'!B5983</f>
        <v>0</v>
      </c>
      <c r="C5983" s="22">
        <f>'Previous Trades Import_OMS Quer'!C5983</f>
        <v>0</v>
      </c>
      <c r="D5983">
        <f>'Previous Trades Import_OMS Quer'!D5983</f>
        <v>0</v>
      </c>
      <c r="E5983" s="22">
        <f>'Previous Trades Import_OMS Quer'!E5983</f>
        <v>0</v>
      </c>
      <c r="F5983">
        <f>'Previous Trades Import_OMS Quer'!F5983</f>
        <v>0</v>
      </c>
      <c r="G5983">
        <f>'Previous Trades Import_OMS Quer'!G5983</f>
        <v>0</v>
      </c>
      <c r="H5983">
        <f>'Previous Trades Import_OMS Quer'!H5983</f>
        <v>0</v>
      </c>
      <c r="I5983">
        <f>'Previous Trades Import_OMS Quer'!I5983</f>
        <v>0</v>
      </c>
      <c r="J5983">
        <f>'Previous Trades Import_OMS Quer'!J5983</f>
        <v>0</v>
      </c>
      <c r="K5983">
        <f>'Previous Trades Import_OMS Quer'!K5983</f>
        <v>0</v>
      </c>
      <c r="L5983">
        <f>'Previous Trades Import_OMS Quer'!L5983</f>
        <v>0</v>
      </c>
      <c r="M5983">
        <f>'Previous Trades Import_OMS Quer'!M5983</f>
        <v>0</v>
      </c>
      <c r="N5983">
        <f>'Previous Trades Import_OMS Quer'!N5983</f>
        <v>0</v>
      </c>
      <c r="O5983" t="str">
        <f>CLEAN('Previous Trades Import_OMS Quer'!O5983)</f>
        <v/>
      </c>
      <c r="Q5983" s="25">
        <f t="shared" si="186"/>
        <v>0</v>
      </c>
      <c r="R5983" s="25" t="e">
        <f>VLOOKUP(O5983,'Currency Balance'!$O$3:$Q$32,3,0)</f>
        <v>#N/A</v>
      </c>
      <c r="S5983" t="e">
        <f t="shared" si="187"/>
        <v>#N/A</v>
      </c>
    </row>
    <row r="5984" spans="1:19">
      <c r="A5984">
        <f>'Previous Trades Import_OMS Quer'!A5984</f>
        <v>0</v>
      </c>
      <c r="B5984">
        <f>'Previous Trades Import_OMS Quer'!B5984</f>
        <v>0</v>
      </c>
      <c r="C5984" s="22">
        <f>'Previous Trades Import_OMS Quer'!C5984</f>
        <v>0</v>
      </c>
      <c r="D5984">
        <f>'Previous Trades Import_OMS Quer'!D5984</f>
        <v>0</v>
      </c>
      <c r="E5984" s="22">
        <f>'Previous Trades Import_OMS Quer'!E5984</f>
        <v>0</v>
      </c>
      <c r="F5984">
        <f>'Previous Trades Import_OMS Quer'!F5984</f>
        <v>0</v>
      </c>
      <c r="G5984">
        <f>'Previous Trades Import_OMS Quer'!G5984</f>
        <v>0</v>
      </c>
      <c r="H5984">
        <f>'Previous Trades Import_OMS Quer'!H5984</f>
        <v>0</v>
      </c>
      <c r="I5984">
        <f>'Previous Trades Import_OMS Quer'!I5984</f>
        <v>0</v>
      </c>
      <c r="J5984">
        <f>'Previous Trades Import_OMS Quer'!J5984</f>
        <v>0</v>
      </c>
      <c r="K5984">
        <f>'Previous Trades Import_OMS Quer'!K5984</f>
        <v>0</v>
      </c>
      <c r="L5984">
        <f>'Previous Trades Import_OMS Quer'!L5984</f>
        <v>0</v>
      </c>
      <c r="M5984">
        <f>'Previous Trades Import_OMS Quer'!M5984</f>
        <v>0</v>
      </c>
      <c r="N5984">
        <f>'Previous Trades Import_OMS Quer'!N5984</f>
        <v>0</v>
      </c>
      <c r="O5984" t="str">
        <f>CLEAN('Previous Trades Import_OMS Quer'!O5984)</f>
        <v/>
      </c>
      <c r="Q5984" s="25">
        <f t="shared" si="186"/>
        <v>0</v>
      </c>
      <c r="R5984" s="25" t="e">
        <f>VLOOKUP(O5984,'Currency Balance'!$O$3:$Q$32,3,0)</f>
        <v>#N/A</v>
      </c>
      <c r="S5984" t="e">
        <f t="shared" si="187"/>
        <v>#N/A</v>
      </c>
    </row>
    <row r="5985" spans="1:19">
      <c r="A5985">
        <f>'Previous Trades Import_OMS Quer'!A5985</f>
        <v>0</v>
      </c>
      <c r="B5985">
        <f>'Previous Trades Import_OMS Quer'!B5985</f>
        <v>0</v>
      </c>
      <c r="C5985" s="22">
        <f>'Previous Trades Import_OMS Quer'!C5985</f>
        <v>0</v>
      </c>
      <c r="D5985">
        <f>'Previous Trades Import_OMS Quer'!D5985</f>
        <v>0</v>
      </c>
      <c r="E5985" s="22">
        <f>'Previous Trades Import_OMS Quer'!E5985</f>
        <v>0</v>
      </c>
      <c r="F5985">
        <f>'Previous Trades Import_OMS Quer'!F5985</f>
        <v>0</v>
      </c>
      <c r="G5985">
        <f>'Previous Trades Import_OMS Quer'!G5985</f>
        <v>0</v>
      </c>
      <c r="H5985">
        <f>'Previous Trades Import_OMS Quer'!H5985</f>
        <v>0</v>
      </c>
      <c r="I5985">
        <f>'Previous Trades Import_OMS Quer'!I5985</f>
        <v>0</v>
      </c>
      <c r="J5985">
        <f>'Previous Trades Import_OMS Quer'!J5985</f>
        <v>0</v>
      </c>
      <c r="K5985">
        <f>'Previous Trades Import_OMS Quer'!K5985</f>
        <v>0</v>
      </c>
      <c r="L5985">
        <f>'Previous Trades Import_OMS Quer'!L5985</f>
        <v>0</v>
      </c>
      <c r="M5985">
        <f>'Previous Trades Import_OMS Quer'!M5985</f>
        <v>0</v>
      </c>
      <c r="N5985">
        <f>'Previous Trades Import_OMS Quer'!N5985</f>
        <v>0</v>
      </c>
      <c r="O5985" t="str">
        <f>CLEAN('Previous Trades Import_OMS Quer'!O5985)</f>
        <v/>
      </c>
      <c r="Q5985" s="25">
        <f t="shared" si="186"/>
        <v>0</v>
      </c>
      <c r="R5985" s="25" t="e">
        <f>VLOOKUP(O5985,'Currency Balance'!$O$3:$Q$32,3,0)</f>
        <v>#N/A</v>
      </c>
      <c r="S5985" t="e">
        <f t="shared" si="187"/>
        <v>#N/A</v>
      </c>
    </row>
    <row r="5986" spans="1:19">
      <c r="A5986">
        <f>'Previous Trades Import_OMS Quer'!A5986</f>
        <v>0</v>
      </c>
      <c r="B5986">
        <f>'Previous Trades Import_OMS Quer'!B5986</f>
        <v>0</v>
      </c>
      <c r="C5986" s="22">
        <f>'Previous Trades Import_OMS Quer'!C5986</f>
        <v>0</v>
      </c>
      <c r="D5986">
        <f>'Previous Trades Import_OMS Quer'!D5986</f>
        <v>0</v>
      </c>
      <c r="E5986" s="22">
        <f>'Previous Trades Import_OMS Quer'!E5986</f>
        <v>0</v>
      </c>
      <c r="F5986">
        <f>'Previous Trades Import_OMS Quer'!F5986</f>
        <v>0</v>
      </c>
      <c r="G5986">
        <f>'Previous Trades Import_OMS Quer'!G5986</f>
        <v>0</v>
      </c>
      <c r="H5986">
        <f>'Previous Trades Import_OMS Quer'!H5986</f>
        <v>0</v>
      </c>
      <c r="I5986">
        <f>'Previous Trades Import_OMS Quer'!I5986</f>
        <v>0</v>
      </c>
      <c r="J5986">
        <f>'Previous Trades Import_OMS Quer'!J5986</f>
        <v>0</v>
      </c>
      <c r="K5986">
        <f>'Previous Trades Import_OMS Quer'!K5986</f>
        <v>0</v>
      </c>
      <c r="L5986">
        <f>'Previous Trades Import_OMS Quer'!L5986</f>
        <v>0</v>
      </c>
      <c r="M5986">
        <f>'Previous Trades Import_OMS Quer'!M5986</f>
        <v>0</v>
      </c>
      <c r="N5986">
        <f>'Previous Trades Import_OMS Quer'!N5986</f>
        <v>0</v>
      </c>
      <c r="O5986" t="str">
        <f>CLEAN('Previous Trades Import_OMS Quer'!O5986)</f>
        <v/>
      </c>
      <c r="Q5986" s="25">
        <f t="shared" si="186"/>
        <v>0</v>
      </c>
      <c r="R5986" s="25" t="e">
        <f>VLOOKUP(O5986,'Currency Balance'!$O$3:$Q$32,3,0)</f>
        <v>#N/A</v>
      </c>
      <c r="S5986" t="e">
        <f t="shared" si="187"/>
        <v>#N/A</v>
      </c>
    </row>
    <row r="5987" spans="1:19">
      <c r="A5987">
        <f>'Previous Trades Import_OMS Quer'!A5987</f>
        <v>0</v>
      </c>
      <c r="B5987">
        <f>'Previous Trades Import_OMS Quer'!B5987</f>
        <v>0</v>
      </c>
      <c r="C5987" s="22">
        <f>'Previous Trades Import_OMS Quer'!C5987</f>
        <v>0</v>
      </c>
      <c r="D5987">
        <f>'Previous Trades Import_OMS Quer'!D5987</f>
        <v>0</v>
      </c>
      <c r="E5987" s="22">
        <f>'Previous Trades Import_OMS Quer'!E5987</f>
        <v>0</v>
      </c>
      <c r="F5987">
        <f>'Previous Trades Import_OMS Quer'!F5987</f>
        <v>0</v>
      </c>
      <c r="G5987">
        <f>'Previous Trades Import_OMS Quer'!G5987</f>
        <v>0</v>
      </c>
      <c r="H5987">
        <f>'Previous Trades Import_OMS Quer'!H5987</f>
        <v>0</v>
      </c>
      <c r="I5987">
        <f>'Previous Trades Import_OMS Quer'!I5987</f>
        <v>0</v>
      </c>
      <c r="J5987">
        <f>'Previous Trades Import_OMS Quer'!J5987</f>
        <v>0</v>
      </c>
      <c r="K5987">
        <f>'Previous Trades Import_OMS Quer'!K5987</f>
        <v>0</v>
      </c>
      <c r="L5987">
        <f>'Previous Trades Import_OMS Quer'!L5987</f>
        <v>0</v>
      </c>
      <c r="M5987">
        <f>'Previous Trades Import_OMS Quer'!M5987</f>
        <v>0</v>
      </c>
      <c r="N5987">
        <f>'Previous Trades Import_OMS Quer'!N5987</f>
        <v>0</v>
      </c>
      <c r="O5987" t="str">
        <f>CLEAN('Previous Trades Import_OMS Quer'!O5987)</f>
        <v/>
      </c>
      <c r="Q5987" s="25">
        <f t="shared" si="186"/>
        <v>0</v>
      </c>
      <c r="R5987" s="25" t="e">
        <f>VLOOKUP(O5987,'Currency Balance'!$O$3:$Q$32,3,0)</f>
        <v>#N/A</v>
      </c>
      <c r="S5987" t="e">
        <f t="shared" si="187"/>
        <v>#N/A</v>
      </c>
    </row>
    <row r="5988" spans="1:19">
      <c r="A5988">
        <f>'Previous Trades Import_OMS Quer'!A5988</f>
        <v>0</v>
      </c>
      <c r="B5988">
        <f>'Previous Trades Import_OMS Quer'!B5988</f>
        <v>0</v>
      </c>
      <c r="C5988" s="22">
        <f>'Previous Trades Import_OMS Quer'!C5988</f>
        <v>0</v>
      </c>
      <c r="D5988">
        <f>'Previous Trades Import_OMS Quer'!D5988</f>
        <v>0</v>
      </c>
      <c r="E5988" s="22">
        <f>'Previous Trades Import_OMS Quer'!E5988</f>
        <v>0</v>
      </c>
      <c r="F5988">
        <f>'Previous Trades Import_OMS Quer'!F5988</f>
        <v>0</v>
      </c>
      <c r="G5988">
        <f>'Previous Trades Import_OMS Quer'!G5988</f>
        <v>0</v>
      </c>
      <c r="H5988">
        <f>'Previous Trades Import_OMS Quer'!H5988</f>
        <v>0</v>
      </c>
      <c r="I5988">
        <f>'Previous Trades Import_OMS Quer'!I5988</f>
        <v>0</v>
      </c>
      <c r="J5988">
        <f>'Previous Trades Import_OMS Quer'!J5988</f>
        <v>0</v>
      </c>
      <c r="K5988">
        <f>'Previous Trades Import_OMS Quer'!K5988</f>
        <v>0</v>
      </c>
      <c r="L5988">
        <f>'Previous Trades Import_OMS Quer'!L5988</f>
        <v>0</v>
      </c>
      <c r="M5988">
        <f>'Previous Trades Import_OMS Quer'!M5988</f>
        <v>0</v>
      </c>
      <c r="N5988">
        <f>'Previous Trades Import_OMS Quer'!N5988</f>
        <v>0</v>
      </c>
      <c r="O5988" t="str">
        <f>CLEAN('Previous Trades Import_OMS Quer'!O5988)</f>
        <v/>
      </c>
      <c r="Q5988" s="25">
        <f t="shared" si="186"/>
        <v>0</v>
      </c>
      <c r="R5988" s="25" t="e">
        <f>VLOOKUP(O5988,'Currency Balance'!$O$3:$Q$32,3,0)</f>
        <v>#N/A</v>
      </c>
      <c r="S5988" t="e">
        <f t="shared" si="187"/>
        <v>#N/A</v>
      </c>
    </row>
    <row r="5989" spans="1:19">
      <c r="A5989">
        <f>'Previous Trades Import_OMS Quer'!A5989</f>
        <v>0</v>
      </c>
      <c r="B5989">
        <f>'Previous Trades Import_OMS Quer'!B5989</f>
        <v>0</v>
      </c>
      <c r="C5989" s="22">
        <f>'Previous Trades Import_OMS Quer'!C5989</f>
        <v>0</v>
      </c>
      <c r="D5989">
        <f>'Previous Trades Import_OMS Quer'!D5989</f>
        <v>0</v>
      </c>
      <c r="E5989" s="22">
        <f>'Previous Trades Import_OMS Quer'!E5989</f>
        <v>0</v>
      </c>
      <c r="F5989">
        <f>'Previous Trades Import_OMS Quer'!F5989</f>
        <v>0</v>
      </c>
      <c r="G5989">
        <f>'Previous Trades Import_OMS Quer'!G5989</f>
        <v>0</v>
      </c>
      <c r="H5989">
        <f>'Previous Trades Import_OMS Quer'!H5989</f>
        <v>0</v>
      </c>
      <c r="I5989">
        <f>'Previous Trades Import_OMS Quer'!I5989</f>
        <v>0</v>
      </c>
      <c r="J5989">
        <f>'Previous Trades Import_OMS Quer'!J5989</f>
        <v>0</v>
      </c>
      <c r="K5989">
        <f>'Previous Trades Import_OMS Quer'!K5989</f>
        <v>0</v>
      </c>
      <c r="L5989">
        <f>'Previous Trades Import_OMS Quer'!L5989</f>
        <v>0</v>
      </c>
      <c r="M5989">
        <f>'Previous Trades Import_OMS Quer'!M5989</f>
        <v>0</v>
      </c>
      <c r="N5989">
        <f>'Previous Trades Import_OMS Quer'!N5989</f>
        <v>0</v>
      </c>
      <c r="O5989" t="str">
        <f>CLEAN('Previous Trades Import_OMS Quer'!O5989)</f>
        <v/>
      </c>
      <c r="Q5989" s="25">
        <f t="shared" si="186"/>
        <v>0</v>
      </c>
      <c r="R5989" s="25" t="e">
        <f>VLOOKUP(O5989,'Currency Balance'!$O$3:$Q$32,3,0)</f>
        <v>#N/A</v>
      </c>
      <c r="S5989" t="e">
        <f t="shared" si="187"/>
        <v>#N/A</v>
      </c>
    </row>
    <row r="5990" spans="1:19">
      <c r="A5990">
        <f>'Previous Trades Import_OMS Quer'!A5990</f>
        <v>0</v>
      </c>
      <c r="B5990">
        <f>'Previous Trades Import_OMS Quer'!B5990</f>
        <v>0</v>
      </c>
      <c r="C5990" s="22">
        <f>'Previous Trades Import_OMS Quer'!C5990</f>
        <v>0</v>
      </c>
      <c r="D5990">
        <f>'Previous Trades Import_OMS Quer'!D5990</f>
        <v>0</v>
      </c>
      <c r="E5990" s="22">
        <f>'Previous Trades Import_OMS Quer'!E5990</f>
        <v>0</v>
      </c>
      <c r="F5990">
        <f>'Previous Trades Import_OMS Quer'!F5990</f>
        <v>0</v>
      </c>
      <c r="G5990">
        <f>'Previous Trades Import_OMS Quer'!G5990</f>
        <v>0</v>
      </c>
      <c r="H5990">
        <f>'Previous Trades Import_OMS Quer'!H5990</f>
        <v>0</v>
      </c>
      <c r="I5990">
        <f>'Previous Trades Import_OMS Quer'!I5990</f>
        <v>0</v>
      </c>
      <c r="J5990">
        <f>'Previous Trades Import_OMS Quer'!J5990</f>
        <v>0</v>
      </c>
      <c r="K5990">
        <f>'Previous Trades Import_OMS Quer'!K5990</f>
        <v>0</v>
      </c>
      <c r="L5990">
        <f>'Previous Trades Import_OMS Quer'!L5990</f>
        <v>0</v>
      </c>
      <c r="M5990">
        <f>'Previous Trades Import_OMS Quer'!M5990</f>
        <v>0</v>
      </c>
      <c r="N5990">
        <f>'Previous Trades Import_OMS Quer'!N5990</f>
        <v>0</v>
      </c>
      <c r="O5990" t="str">
        <f>CLEAN('Previous Trades Import_OMS Quer'!O5990)</f>
        <v/>
      </c>
      <c r="Q5990" s="25">
        <f t="shared" si="186"/>
        <v>0</v>
      </c>
      <c r="R5990" s="25" t="e">
        <f>VLOOKUP(O5990,'Currency Balance'!$O$3:$Q$32,3,0)</f>
        <v>#N/A</v>
      </c>
      <c r="S5990" t="e">
        <f t="shared" si="187"/>
        <v>#N/A</v>
      </c>
    </row>
    <row r="5991" spans="1:19">
      <c r="A5991">
        <f>'Previous Trades Import_OMS Quer'!A5991</f>
        <v>0</v>
      </c>
      <c r="B5991">
        <f>'Previous Trades Import_OMS Quer'!B5991</f>
        <v>0</v>
      </c>
      <c r="C5991" s="22">
        <f>'Previous Trades Import_OMS Quer'!C5991</f>
        <v>0</v>
      </c>
      <c r="D5991">
        <f>'Previous Trades Import_OMS Quer'!D5991</f>
        <v>0</v>
      </c>
      <c r="E5991" s="22">
        <f>'Previous Trades Import_OMS Quer'!E5991</f>
        <v>0</v>
      </c>
      <c r="F5991">
        <f>'Previous Trades Import_OMS Quer'!F5991</f>
        <v>0</v>
      </c>
      <c r="G5991">
        <f>'Previous Trades Import_OMS Quer'!G5991</f>
        <v>0</v>
      </c>
      <c r="H5991">
        <f>'Previous Trades Import_OMS Quer'!H5991</f>
        <v>0</v>
      </c>
      <c r="I5991">
        <f>'Previous Trades Import_OMS Quer'!I5991</f>
        <v>0</v>
      </c>
      <c r="J5991">
        <f>'Previous Trades Import_OMS Quer'!J5991</f>
        <v>0</v>
      </c>
      <c r="K5991">
        <f>'Previous Trades Import_OMS Quer'!K5991</f>
        <v>0</v>
      </c>
      <c r="L5991">
        <f>'Previous Trades Import_OMS Quer'!L5991</f>
        <v>0</v>
      </c>
      <c r="M5991">
        <f>'Previous Trades Import_OMS Quer'!M5991</f>
        <v>0</v>
      </c>
      <c r="N5991">
        <f>'Previous Trades Import_OMS Quer'!N5991</f>
        <v>0</v>
      </c>
      <c r="O5991" t="str">
        <f>CLEAN('Previous Trades Import_OMS Quer'!O5991)</f>
        <v/>
      </c>
      <c r="Q5991" s="25">
        <f t="shared" si="186"/>
        <v>0</v>
      </c>
      <c r="R5991" s="25" t="e">
        <f>VLOOKUP(O5991,'Currency Balance'!$O$3:$Q$32,3,0)</f>
        <v>#N/A</v>
      </c>
      <c r="S5991" t="e">
        <f t="shared" si="187"/>
        <v>#N/A</v>
      </c>
    </row>
    <row r="5992" spans="1:19">
      <c r="A5992">
        <f>'Previous Trades Import_OMS Quer'!A5992</f>
        <v>0</v>
      </c>
      <c r="B5992">
        <f>'Previous Trades Import_OMS Quer'!B5992</f>
        <v>0</v>
      </c>
      <c r="C5992" s="22">
        <f>'Previous Trades Import_OMS Quer'!C5992</f>
        <v>0</v>
      </c>
      <c r="D5992">
        <f>'Previous Trades Import_OMS Quer'!D5992</f>
        <v>0</v>
      </c>
      <c r="E5992" s="22">
        <f>'Previous Trades Import_OMS Quer'!E5992</f>
        <v>0</v>
      </c>
      <c r="F5992">
        <f>'Previous Trades Import_OMS Quer'!F5992</f>
        <v>0</v>
      </c>
      <c r="G5992">
        <f>'Previous Trades Import_OMS Quer'!G5992</f>
        <v>0</v>
      </c>
      <c r="H5992">
        <f>'Previous Trades Import_OMS Quer'!H5992</f>
        <v>0</v>
      </c>
      <c r="I5992">
        <f>'Previous Trades Import_OMS Quer'!I5992</f>
        <v>0</v>
      </c>
      <c r="J5992">
        <f>'Previous Trades Import_OMS Quer'!J5992</f>
        <v>0</v>
      </c>
      <c r="K5992">
        <f>'Previous Trades Import_OMS Quer'!K5992</f>
        <v>0</v>
      </c>
      <c r="L5992">
        <f>'Previous Trades Import_OMS Quer'!L5992</f>
        <v>0</v>
      </c>
      <c r="M5992">
        <f>'Previous Trades Import_OMS Quer'!M5992</f>
        <v>0</v>
      </c>
      <c r="N5992">
        <f>'Previous Trades Import_OMS Quer'!N5992</f>
        <v>0</v>
      </c>
      <c r="O5992" t="str">
        <f>CLEAN('Previous Trades Import_OMS Quer'!O5992)</f>
        <v/>
      </c>
      <c r="Q5992" s="25">
        <f t="shared" si="186"/>
        <v>0</v>
      </c>
      <c r="R5992" s="25" t="e">
        <f>VLOOKUP(O5992,'Currency Balance'!$O$3:$Q$32,3,0)</f>
        <v>#N/A</v>
      </c>
      <c r="S5992" t="e">
        <f t="shared" si="187"/>
        <v>#N/A</v>
      </c>
    </row>
    <row r="5993" spans="1:19">
      <c r="A5993">
        <f>'Previous Trades Import_OMS Quer'!A5993</f>
        <v>0</v>
      </c>
      <c r="B5993">
        <f>'Previous Trades Import_OMS Quer'!B5993</f>
        <v>0</v>
      </c>
      <c r="C5993" s="22">
        <f>'Previous Trades Import_OMS Quer'!C5993</f>
        <v>0</v>
      </c>
      <c r="D5993">
        <f>'Previous Trades Import_OMS Quer'!D5993</f>
        <v>0</v>
      </c>
      <c r="E5993" s="22">
        <f>'Previous Trades Import_OMS Quer'!E5993</f>
        <v>0</v>
      </c>
      <c r="F5993">
        <f>'Previous Trades Import_OMS Quer'!F5993</f>
        <v>0</v>
      </c>
      <c r="G5993">
        <f>'Previous Trades Import_OMS Quer'!G5993</f>
        <v>0</v>
      </c>
      <c r="H5993">
        <f>'Previous Trades Import_OMS Quer'!H5993</f>
        <v>0</v>
      </c>
      <c r="I5993">
        <f>'Previous Trades Import_OMS Quer'!I5993</f>
        <v>0</v>
      </c>
      <c r="J5993">
        <f>'Previous Trades Import_OMS Quer'!J5993</f>
        <v>0</v>
      </c>
      <c r="K5993">
        <f>'Previous Trades Import_OMS Quer'!K5993</f>
        <v>0</v>
      </c>
      <c r="L5993">
        <f>'Previous Trades Import_OMS Quer'!L5993</f>
        <v>0</v>
      </c>
      <c r="M5993">
        <f>'Previous Trades Import_OMS Quer'!M5993</f>
        <v>0</v>
      </c>
      <c r="N5993">
        <f>'Previous Trades Import_OMS Quer'!N5993</f>
        <v>0</v>
      </c>
      <c r="O5993" t="str">
        <f>CLEAN('Previous Trades Import_OMS Quer'!O5993)</f>
        <v/>
      </c>
      <c r="Q5993" s="25">
        <f t="shared" si="186"/>
        <v>0</v>
      </c>
      <c r="R5993" s="25" t="e">
        <f>VLOOKUP(O5993,'Currency Balance'!$O$3:$Q$32,3,0)</f>
        <v>#N/A</v>
      </c>
      <c r="S5993" t="e">
        <f t="shared" si="187"/>
        <v>#N/A</v>
      </c>
    </row>
    <row r="5994" spans="1:19">
      <c r="A5994">
        <f>'Previous Trades Import_OMS Quer'!A5994</f>
        <v>0</v>
      </c>
      <c r="B5994">
        <f>'Previous Trades Import_OMS Quer'!B5994</f>
        <v>0</v>
      </c>
      <c r="C5994" s="22">
        <f>'Previous Trades Import_OMS Quer'!C5994</f>
        <v>0</v>
      </c>
      <c r="D5994">
        <f>'Previous Trades Import_OMS Quer'!D5994</f>
        <v>0</v>
      </c>
      <c r="E5994" s="22">
        <f>'Previous Trades Import_OMS Quer'!E5994</f>
        <v>0</v>
      </c>
      <c r="F5994">
        <f>'Previous Trades Import_OMS Quer'!F5994</f>
        <v>0</v>
      </c>
      <c r="G5994">
        <f>'Previous Trades Import_OMS Quer'!G5994</f>
        <v>0</v>
      </c>
      <c r="H5994">
        <f>'Previous Trades Import_OMS Quer'!H5994</f>
        <v>0</v>
      </c>
      <c r="I5994">
        <f>'Previous Trades Import_OMS Quer'!I5994</f>
        <v>0</v>
      </c>
      <c r="J5994">
        <f>'Previous Trades Import_OMS Quer'!J5994</f>
        <v>0</v>
      </c>
      <c r="K5994">
        <f>'Previous Trades Import_OMS Quer'!K5994</f>
        <v>0</v>
      </c>
      <c r="L5994">
        <f>'Previous Trades Import_OMS Quer'!L5994</f>
        <v>0</v>
      </c>
      <c r="M5994">
        <f>'Previous Trades Import_OMS Quer'!M5994</f>
        <v>0</v>
      </c>
      <c r="N5994">
        <f>'Previous Trades Import_OMS Quer'!N5994</f>
        <v>0</v>
      </c>
      <c r="O5994" t="str">
        <f>CLEAN('Previous Trades Import_OMS Quer'!O5994)</f>
        <v/>
      </c>
      <c r="Q5994" s="25">
        <f t="shared" si="186"/>
        <v>0</v>
      </c>
      <c r="R5994" s="25" t="e">
        <f>VLOOKUP(O5994,'Currency Balance'!$O$3:$Q$32,3,0)</f>
        <v>#N/A</v>
      </c>
      <c r="S5994" t="e">
        <f t="shared" si="187"/>
        <v>#N/A</v>
      </c>
    </row>
    <row r="5995" spans="1:19">
      <c r="A5995">
        <f>'Previous Trades Import_OMS Quer'!A5995</f>
        <v>0</v>
      </c>
      <c r="B5995">
        <f>'Previous Trades Import_OMS Quer'!B5995</f>
        <v>0</v>
      </c>
      <c r="C5995" s="22">
        <f>'Previous Trades Import_OMS Quer'!C5995</f>
        <v>0</v>
      </c>
      <c r="D5995">
        <f>'Previous Trades Import_OMS Quer'!D5995</f>
        <v>0</v>
      </c>
      <c r="E5995" s="22">
        <f>'Previous Trades Import_OMS Quer'!E5995</f>
        <v>0</v>
      </c>
      <c r="F5995">
        <f>'Previous Trades Import_OMS Quer'!F5995</f>
        <v>0</v>
      </c>
      <c r="G5995">
        <f>'Previous Trades Import_OMS Quer'!G5995</f>
        <v>0</v>
      </c>
      <c r="H5995">
        <f>'Previous Trades Import_OMS Quer'!H5995</f>
        <v>0</v>
      </c>
      <c r="I5995">
        <f>'Previous Trades Import_OMS Quer'!I5995</f>
        <v>0</v>
      </c>
      <c r="J5995">
        <f>'Previous Trades Import_OMS Quer'!J5995</f>
        <v>0</v>
      </c>
      <c r="K5995">
        <f>'Previous Trades Import_OMS Quer'!K5995</f>
        <v>0</v>
      </c>
      <c r="L5995">
        <f>'Previous Trades Import_OMS Quer'!L5995</f>
        <v>0</v>
      </c>
      <c r="M5995">
        <f>'Previous Trades Import_OMS Quer'!M5995</f>
        <v>0</v>
      </c>
      <c r="N5995">
        <f>'Previous Trades Import_OMS Quer'!N5995</f>
        <v>0</v>
      </c>
      <c r="O5995" t="str">
        <f>CLEAN('Previous Trades Import_OMS Quer'!O5995)</f>
        <v/>
      </c>
      <c r="Q5995" s="25">
        <f t="shared" si="186"/>
        <v>0</v>
      </c>
      <c r="R5995" s="25" t="e">
        <f>VLOOKUP(O5995,'Currency Balance'!$O$3:$Q$32,3,0)</f>
        <v>#N/A</v>
      </c>
      <c r="S5995" t="e">
        <f t="shared" si="187"/>
        <v>#N/A</v>
      </c>
    </row>
    <row r="5996" spans="1:19">
      <c r="A5996">
        <f>'Previous Trades Import_OMS Quer'!A5996</f>
        <v>0</v>
      </c>
      <c r="B5996">
        <f>'Previous Trades Import_OMS Quer'!B5996</f>
        <v>0</v>
      </c>
      <c r="C5996" s="22">
        <f>'Previous Trades Import_OMS Quer'!C5996</f>
        <v>0</v>
      </c>
      <c r="D5996">
        <f>'Previous Trades Import_OMS Quer'!D5996</f>
        <v>0</v>
      </c>
      <c r="E5996" s="22">
        <f>'Previous Trades Import_OMS Quer'!E5996</f>
        <v>0</v>
      </c>
      <c r="F5996">
        <f>'Previous Trades Import_OMS Quer'!F5996</f>
        <v>0</v>
      </c>
      <c r="G5996">
        <f>'Previous Trades Import_OMS Quer'!G5996</f>
        <v>0</v>
      </c>
      <c r="H5996">
        <f>'Previous Trades Import_OMS Quer'!H5996</f>
        <v>0</v>
      </c>
      <c r="I5996">
        <f>'Previous Trades Import_OMS Quer'!I5996</f>
        <v>0</v>
      </c>
      <c r="J5996">
        <f>'Previous Trades Import_OMS Quer'!J5996</f>
        <v>0</v>
      </c>
      <c r="K5996">
        <f>'Previous Trades Import_OMS Quer'!K5996</f>
        <v>0</v>
      </c>
      <c r="L5996">
        <f>'Previous Trades Import_OMS Quer'!L5996</f>
        <v>0</v>
      </c>
      <c r="M5996">
        <f>'Previous Trades Import_OMS Quer'!M5996</f>
        <v>0</v>
      </c>
      <c r="N5996">
        <f>'Previous Trades Import_OMS Quer'!N5996</f>
        <v>0</v>
      </c>
      <c r="O5996" t="str">
        <f>CLEAN('Previous Trades Import_OMS Quer'!O5996)</f>
        <v/>
      </c>
      <c r="Q5996" s="25">
        <f t="shared" si="186"/>
        <v>0</v>
      </c>
      <c r="R5996" s="25" t="e">
        <f>VLOOKUP(O5996,'Currency Balance'!$O$3:$Q$32,3,0)</f>
        <v>#N/A</v>
      </c>
      <c r="S5996" t="e">
        <f t="shared" si="187"/>
        <v>#N/A</v>
      </c>
    </row>
    <row r="5997" spans="1:19">
      <c r="A5997">
        <f>'Previous Trades Import_OMS Quer'!A5997</f>
        <v>0</v>
      </c>
      <c r="B5997">
        <f>'Previous Trades Import_OMS Quer'!B5997</f>
        <v>0</v>
      </c>
      <c r="C5997" s="22">
        <f>'Previous Trades Import_OMS Quer'!C5997</f>
        <v>0</v>
      </c>
      <c r="D5997">
        <f>'Previous Trades Import_OMS Quer'!D5997</f>
        <v>0</v>
      </c>
      <c r="E5997" s="22">
        <f>'Previous Trades Import_OMS Quer'!E5997</f>
        <v>0</v>
      </c>
      <c r="F5997">
        <f>'Previous Trades Import_OMS Quer'!F5997</f>
        <v>0</v>
      </c>
      <c r="G5997">
        <f>'Previous Trades Import_OMS Quer'!G5997</f>
        <v>0</v>
      </c>
      <c r="H5997">
        <f>'Previous Trades Import_OMS Quer'!H5997</f>
        <v>0</v>
      </c>
      <c r="I5997">
        <f>'Previous Trades Import_OMS Quer'!I5997</f>
        <v>0</v>
      </c>
      <c r="J5997">
        <f>'Previous Trades Import_OMS Quer'!J5997</f>
        <v>0</v>
      </c>
      <c r="K5997">
        <f>'Previous Trades Import_OMS Quer'!K5997</f>
        <v>0</v>
      </c>
      <c r="L5997">
        <f>'Previous Trades Import_OMS Quer'!L5997</f>
        <v>0</v>
      </c>
      <c r="M5997">
        <f>'Previous Trades Import_OMS Quer'!M5997</f>
        <v>0</v>
      </c>
      <c r="N5997">
        <f>'Previous Trades Import_OMS Quer'!N5997</f>
        <v>0</v>
      </c>
      <c r="O5997" t="str">
        <f>CLEAN('Previous Trades Import_OMS Quer'!O5997)</f>
        <v/>
      </c>
      <c r="Q5997" s="25">
        <f t="shared" si="186"/>
        <v>0</v>
      </c>
      <c r="R5997" s="25" t="e">
        <f>VLOOKUP(O5997,'Currency Balance'!$O$3:$Q$32,3,0)</f>
        <v>#N/A</v>
      </c>
      <c r="S5997" t="e">
        <f t="shared" si="187"/>
        <v>#N/A</v>
      </c>
    </row>
    <row r="5998" spans="1:19">
      <c r="A5998">
        <f>'Previous Trades Import_OMS Quer'!A5998</f>
        <v>0</v>
      </c>
      <c r="B5998">
        <f>'Previous Trades Import_OMS Quer'!B5998</f>
        <v>0</v>
      </c>
      <c r="C5998" s="22">
        <f>'Previous Trades Import_OMS Quer'!C5998</f>
        <v>0</v>
      </c>
      <c r="D5998">
        <f>'Previous Trades Import_OMS Quer'!D5998</f>
        <v>0</v>
      </c>
      <c r="E5998" s="22">
        <f>'Previous Trades Import_OMS Quer'!E5998</f>
        <v>0</v>
      </c>
      <c r="F5998">
        <f>'Previous Trades Import_OMS Quer'!F5998</f>
        <v>0</v>
      </c>
      <c r="G5998">
        <f>'Previous Trades Import_OMS Quer'!G5998</f>
        <v>0</v>
      </c>
      <c r="H5998">
        <f>'Previous Trades Import_OMS Quer'!H5998</f>
        <v>0</v>
      </c>
      <c r="I5998">
        <f>'Previous Trades Import_OMS Quer'!I5998</f>
        <v>0</v>
      </c>
      <c r="J5998">
        <f>'Previous Trades Import_OMS Quer'!J5998</f>
        <v>0</v>
      </c>
      <c r="K5998">
        <f>'Previous Trades Import_OMS Quer'!K5998</f>
        <v>0</v>
      </c>
      <c r="L5998">
        <f>'Previous Trades Import_OMS Quer'!L5998</f>
        <v>0</v>
      </c>
      <c r="M5998">
        <f>'Previous Trades Import_OMS Quer'!M5998</f>
        <v>0</v>
      </c>
      <c r="N5998">
        <f>'Previous Trades Import_OMS Quer'!N5998</f>
        <v>0</v>
      </c>
      <c r="O5998" t="str">
        <f>CLEAN('Previous Trades Import_OMS Quer'!O5998)</f>
        <v/>
      </c>
      <c r="Q5998" s="25">
        <f t="shared" si="186"/>
        <v>0</v>
      </c>
      <c r="R5998" s="25" t="e">
        <f>VLOOKUP(O5998,'Currency Balance'!$O$3:$Q$32,3,0)</f>
        <v>#N/A</v>
      </c>
      <c r="S5998" t="e">
        <f t="shared" si="187"/>
        <v>#N/A</v>
      </c>
    </row>
    <row r="5999" spans="1:19">
      <c r="A5999">
        <f>'Previous Trades Import_OMS Quer'!A5999</f>
        <v>0</v>
      </c>
      <c r="B5999">
        <f>'Previous Trades Import_OMS Quer'!B5999</f>
        <v>0</v>
      </c>
      <c r="C5999" s="22">
        <f>'Previous Trades Import_OMS Quer'!C5999</f>
        <v>0</v>
      </c>
      <c r="D5999">
        <f>'Previous Trades Import_OMS Quer'!D5999</f>
        <v>0</v>
      </c>
      <c r="E5999" s="22">
        <f>'Previous Trades Import_OMS Quer'!E5999</f>
        <v>0</v>
      </c>
      <c r="F5999">
        <f>'Previous Trades Import_OMS Quer'!F5999</f>
        <v>0</v>
      </c>
      <c r="G5999">
        <f>'Previous Trades Import_OMS Quer'!G5999</f>
        <v>0</v>
      </c>
      <c r="H5999">
        <f>'Previous Trades Import_OMS Quer'!H5999</f>
        <v>0</v>
      </c>
      <c r="I5999">
        <f>'Previous Trades Import_OMS Quer'!I5999</f>
        <v>0</v>
      </c>
      <c r="J5999">
        <f>'Previous Trades Import_OMS Quer'!J5999</f>
        <v>0</v>
      </c>
      <c r="K5999">
        <f>'Previous Trades Import_OMS Quer'!K5999</f>
        <v>0</v>
      </c>
      <c r="L5999">
        <f>'Previous Trades Import_OMS Quer'!L5999</f>
        <v>0</v>
      </c>
      <c r="M5999">
        <f>'Previous Trades Import_OMS Quer'!M5999</f>
        <v>0</v>
      </c>
      <c r="N5999">
        <f>'Previous Trades Import_OMS Quer'!N5999</f>
        <v>0</v>
      </c>
      <c r="O5999" t="str">
        <f>CLEAN('Previous Trades Import_OMS Quer'!O5999)</f>
        <v/>
      </c>
      <c r="Q5999" s="25">
        <f t="shared" si="186"/>
        <v>0</v>
      </c>
      <c r="R5999" s="25" t="e">
        <f>VLOOKUP(O5999,'Currency Balance'!$O$3:$Q$32,3,0)</f>
        <v>#N/A</v>
      </c>
      <c r="S5999" t="e">
        <f t="shared" si="187"/>
        <v>#N/A</v>
      </c>
    </row>
    <row r="6000" spans="1:19">
      <c r="A6000">
        <f>'Previous Trades Import_OMS Quer'!A6000</f>
        <v>0</v>
      </c>
      <c r="B6000">
        <f>'Previous Trades Import_OMS Quer'!B6000</f>
        <v>0</v>
      </c>
      <c r="C6000" s="22">
        <f>'Previous Trades Import_OMS Quer'!C6000</f>
        <v>0</v>
      </c>
      <c r="D6000">
        <f>'Previous Trades Import_OMS Quer'!D6000</f>
        <v>0</v>
      </c>
      <c r="E6000" s="22">
        <f>'Previous Trades Import_OMS Quer'!E6000</f>
        <v>0</v>
      </c>
      <c r="F6000">
        <f>'Previous Trades Import_OMS Quer'!F6000</f>
        <v>0</v>
      </c>
      <c r="G6000">
        <f>'Previous Trades Import_OMS Quer'!G6000</f>
        <v>0</v>
      </c>
      <c r="H6000">
        <f>'Previous Trades Import_OMS Quer'!H6000</f>
        <v>0</v>
      </c>
      <c r="I6000">
        <f>'Previous Trades Import_OMS Quer'!I6000</f>
        <v>0</v>
      </c>
      <c r="J6000">
        <f>'Previous Trades Import_OMS Quer'!J6000</f>
        <v>0</v>
      </c>
      <c r="K6000">
        <f>'Previous Trades Import_OMS Quer'!K6000</f>
        <v>0</v>
      </c>
      <c r="L6000">
        <f>'Previous Trades Import_OMS Quer'!L6000</f>
        <v>0</v>
      </c>
      <c r="M6000">
        <f>'Previous Trades Import_OMS Quer'!M6000</f>
        <v>0</v>
      </c>
      <c r="N6000">
        <f>'Previous Trades Import_OMS Quer'!N6000</f>
        <v>0</v>
      </c>
      <c r="O6000" t="str">
        <f>CLEAN('Previous Trades Import_OMS Quer'!O6000)</f>
        <v/>
      </c>
      <c r="Q6000" s="25">
        <f t="shared" si="186"/>
        <v>0</v>
      </c>
      <c r="R6000" s="25" t="e">
        <f>VLOOKUP(O6000,'Currency Balance'!$O$3:$Q$32,3,0)</f>
        <v>#N/A</v>
      </c>
      <c r="S6000" t="e">
        <f t="shared" si="187"/>
        <v>#N/A</v>
      </c>
    </row>
    <row r="6001" spans="1:19">
      <c r="A6001">
        <f>'Previous Trades Import_OMS Quer'!A6001</f>
        <v>0</v>
      </c>
      <c r="B6001">
        <f>'Previous Trades Import_OMS Quer'!B6001</f>
        <v>0</v>
      </c>
      <c r="C6001" s="22">
        <f>'Previous Trades Import_OMS Quer'!C6001</f>
        <v>0</v>
      </c>
      <c r="D6001">
        <f>'Previous Trades Import_OMS Quer'!D6001</f>
        <v>0</v>
      </c>
      <c r="E6001" s="22">
        <f>'Previous Trades Import_OMS Quer'!E6001</f>
        <v>0</v>
      </c>
      <c r="F6001">
        <f>'Previous Trades Import_OMS Quer'!F6001</f>
        <v>0</v>
      </c>
      <c r="G6001">
        <f>'Previous Trades Import_OMS Quer'!G6001</f>
        <v>0</v>
      </c>
      <c r="H6001">
        <f>'Previous Trades Import_OMS Quer'!H6001</f>
        <v>0</v>
      </c>
      <c r="I6001">
        <f>'Previous Trades Import_OMS Quer'!I6001</f>
        <v>0</v>
      </c>
      <c r="J6001">
        <f>'Previous Trades Import_OMS Quer'!J6001</f>
        <v>0</v>
      </c>
      <c r="K6001">
        <f>'Previous Trades Import_OMS Quer'!K6001</f>
        <v>0</v>
      </c>
      <c r="L6001">
        <f>'Previous Trades Import_OMS Quer'!L6001</f>
        <v>0</v>
      </c>
      <c r="M6001">
        <f>'Previous Trades Import_OMS Quer'!M6001</f>
        <v>0</v>
      </c>
      <c r="N6001">
        <f>'Previous Trades Import_OMS Quer'!N6001</f>
        <v>0</v>
      </c>
      <c r="O6001" t="str">
        <f>CLEAN('Previous Trades Import_OMS Quer'!O6001)</f>
        <v/>
      </c>
      <c r="Q6001" s="25">
        <f t="shared" si="186"/>
        <v>0</v>
      </c>
      <c r="R6001" s="25" t="e">
        <f>VLOOKUP(O6001,'Currency Balance'!$O$3:$Q$32,3,0)</f>
        <v>#N/A</v>
      </c>
      <c r="S6001" t="e">
        <f t="shared" si="187"/>
        <v>#N/A</v>
      </c>
    </row>
    <row r="6002" spans="1:19">
      <c r="A6002">
        <f>'Previous Trades Import_OMS Quer'!A6002</f>
        <v>0</v>
      </c>
      <c r="B6002">
        <f>'Previous Trades Import_OMS Quer'!B6002</f>
        <v>0</v>
      </c>
      <c r="C6002" s="22">
        <f>'Previous Trades Import_OMS Quer'!C6002</f>
        <v>0</v>
      </c>
      <c r="D6002">
        <f>'Previous Trades Import_OMS Quer'!D6002</f>
        <v>0</v>
      </c>
      <c r="E6002" s="22">
        <f>'Previous Trades Import_OMS Quer'!E6002</f>
        <v>0</v>
      </c>
      <c r="F6002">
        <f>'Previous Trades Import_OMS Quer'!F6002</f>
        <v>0</v>
      </c>
      <c r="G6002">
        <f>'Previous Trades Import_OMS Quer'!G6002</f>
        <v>0</v>
      </c>
      <c r="H6002">
        <f>'Previous Trades Import_OMS Quer'!H6002</f>
        <v>0</v>
      </c>
      <c r="I6002">
        <f>'Previous Trades Import_OMS Quer'!I6002</f>
        <v>0</v>
      </c>
      <c r="J6002">
        <f>'Previous Trades Import_OMS Quer'!J6002</f>
        <v>0</v>
      </c>
      <c r="K6002">
        <f>'Previous Trades Import_OMS Quer'!K6002</f>
        <v>0</v>
      </c>
      <c r="L6002">
        <f>'Previous Trades Import_OMS Quer'!L6002</f>
        <v>0</v>
      </c>
      <c r="M6002">
        <f>'Previous Trades Import_OMS Quer'!M6002</f>
        <v>0</v>
      </c>
      <c r="N6002">
        <f>'Previous Trades Import_OMS Quer'!N6002</f>
        <v>0</v>
      </c>
      <c r="O6002" t="str">
        <f>CLEAN('Previous Trades Import_OMS Quer'!O6002)</f>
        <v/>
      </c>
      <c r="Q6002" s="25">
        <f t="shared" si="186"/>
        <v>0</v>
      </c>
      <c r="R6002" s="25" t="e">
        <f>VLOOKUP(O6002,'Currency Balance'!$O$3:$Q$32,3,0)</f>
        <v>#N/A</v>
      </c>
      <c r="S6002" t="e">
        <f t="shared" si="187"/>
        <v>#N/A</v>
      </c>
    </row>
    <row r="6003" spans="1:19">
      <c r="A6003">
        <f>'Previous Trades Import_OMS Quer'!A6003</f>
        <v>0</v>
      </c>
      <c r="B6003">
        <f>'Previous Trades Import_OMS Quer'!B6003</f>
        <v>0</v>
      </c>
      <c r="C6003" s="22">
        <f>'Previous Trades Import_OMS Quer'!C6003</f>
        <v>0</v>
      </c>
      <c r="D6003">
        <f>'Previous Trades Import_OMS Quer'!D6003</f>
        <v>0</v>
      </c>
      <c r="E6003" s="22">
        <f>'Previous Trades Import_OMS Quer'!E6003</f>
        <v>0</v>
      </c>
      <c r="F6003">
        <f>'Previous Trades Import_OMS Quer'!F6003</f>
        <v>0</v>
      </c>
      <c r="G6003">
        <f>'Previous Trades Import_OMS Quer'!G6003</f>
        <v>0</v>
      </c>
      <c r="H6003">
        <f>'Previous Trades Import_OMS Quer'!H6003</f>
        <v>0</v>
      </c>
      <c r="I6003">
        <f>'Previous Trades Import_OMS Quer'!I6003</f>
        <v>0</v>
      </c>
      <c r="J6003">
        <f>'Previous Trades Import_OMS Quer'!J6003</f>
        <v>0</v>
      </c>
      <c r="K6003">
        <f>'Previous Trades Import_OMS Quer'!K6003</f>
        <v>0</v>
      </c>
      <c r="L6003">
        <f>'Previous Trades Import_OMS Quer'!L6003</f>
        <v>0</v>
      </c>
      <c r="M6003">
        <f>'Previous Trades Import_OMS Quer'!M6003</f>
        <v>0</v>
      </c>
      <c r="N6003">
        <f>'Previous Trades Import_OMS Quer'!N6003</f>
        <v>0</v>
      </c>
      <c r="O6003" t="str">
        <f>CLEAN('Previous Trades Import_OMS Quer'!O6003)</f>
        <v/>
      </c>
      <c r="Q6003" s="25">
        <f t="shared" si="186"/>
        <v>0</v>
      </c>
      <c r="R6003" s="25" t="e">
        <f>VLOOKUP(O6003,'Currency Balance'!$O$3:$Q$32,3,0)</f>
        <v>#N/A</v>
      </c>
      <c r="S6003" t="e">
        <f t="shared" si="187"/>
        <v>#N/A</v>
      </c>
    </row>
    <row r="6004" spans="1:19">
      <c r="A6004">
        <f>'Previous Trades Import_OMS Quer'!A6004</f>
        <v>0</v>
      </c>
      <c r="B6004">
        <f>'Previous Trades Import_OMS Quer'!B6004</f>
        <v>0</v>
      </c>
      <c r="C6004" s="22">
        <f>'Previous Trades Import_OMS Quer'!C6004</f>
        <v>0</v>
      </c>
      <c r="D6004">
        <f>'Previous Trades Import_OMS Quer'!D6004</f>
        <v>0</v>
      </c>
      <c r="E6004" s="22">
        <f>'Previous Trades Import_OMS Quer'!E6004</f>
        <v>0</v>
      </c>
      <c r="F6004">
        <f>'Previous Trades Import_OMS Quer'!F6004</f>
        <v>0</v>
      </c>
      <c r="G6004">
        <f>'Previous Trades Import_OMS Quer'!G6004</f>
        <v>0</v>
      </c>
      <c r="H6004">
        <f>'Previous Trades Import_OMS Quer'!H6004</f>
        <v>0</v>
      </c>
      <c r="I6004">
        <f>'Previous Trades Import_OMS Quer'!I6004</f>
        <v>0</v>
      </c>
      <c r="J6004">
        <f>'Previous Trades Import_OMS Quer'!J6004</f>
        <v>0</v>
      </c>
      <c r="K6004">
        <f>'Previous Trades Import_OMS Quer'!K6004</f>
        <v>0</v>
      </c>
      <c r="L6004">
        <f>'Previous Trades Import_OMS Quer'!L6004</f>
        <v>0</v>
      </c>
      <c r="M6004">
        <f>'Previous Trades Import_OMS Quer'!M6004</f>
        <v>0</v>
      </c>
      <c r="N6004">
        <f>'Previous Trades Import_OMS Quer'!N6004</f>
        <v>0</v>
      </c>
      <c r="O6004" t="str">
        <f>CLEAN('Previous Trades Import_OMS Quer'!O6004)</f>
        <v/>
      </c>
      <c r="Q6004" s="25">
        <f t="shared" si="186"/>
        <v>0</v>
      </c>
      <c r="R6004" s="25" t="e">
        <f>VLOOKUP(O6004,'Currency Balance'!$O$3:$Q$32,3,0)</f>
        <v>#N/A</v>
      </c>
      <c r="S6004" t="e">
        <f t="shared" si="187"/>
        <v>#N/A</v>
      </c>
    </row>
    <row r="6005" spans="1:19">
      <c r="A6005">
        <f>'Previous Trades Import_OMS Quer'!A6005</f>
        <v>0</v>
      </c>
      <c r="B6005">
        <f>'Previous Trades Import_OMS Quer'!B6005</f>
        <v>0</v>
      </c>
      <c r="C6005" s="22">
        <f>'Previous Trades Import_OMS Quer'!C6005</f>
        <v>0</v>
      </c>
      <c r="D6005">
        <f>'Previous Trades Import_OMS Quer'!D6005</f>
        <v>0</v>
      </c>
      <c r="E6005" s="22">
        <f>'Previous Trades Import_OMS Quer'!E6005</f>
        <v>0</v>
      </c>
      <c r="F6005">
        <f>'Previous Trades Import_OMS Quer'!F6005</f>
        <v>0</v>
      </c>
      <c r="G6005">
        <f>'Previous Trades Import_OMS Quer'!G6005</f>
        <v>0</v>
      </c>
      <c r="H6005">
        <f>'Previous Trades Import_OMS Quer'!H6005</f>
        <v>0</v>
      </c>
      <c r="I6005">
        <f>'Previous Trades Import_OMS Quer'!I6005</f>
        <v>0</v>
      </c>
      <c r="J6005">
        <f>'Previous Trades Import_OMS Quer'!J6005</f>
        <v>0</v>
      </c>
      <c r="K6005">
        <f>'Previous Trades Import_OMS Quer'!K6005</f>
        <v>0</v>
      </c>
      <c r="L6005">
        <f>'Previous Trades Import_OMS Quer'!L6005</f>
        <v>0</v>
      </c>
      <c r="M6005">
        <f>'Previous Trades Import_OMS Quer'!M6005</f>
        <v>0</v>
      </c>
      <c r="N6005">
        <f>'Previous Trades Import_OMS Quer'!N6005</f>
        <v>0</v>
      </c>
      <c r="O6005" t="str">
        <f>CLEAN('Previous Trades Import_OMS Quer'!O6005)</f>
        <v/>
      </c>
      <c r="Q6005" s="25">
        <f t="shared" si="186"/>
        <v>0</v>
      </c>
      <c r="R6005" s="25" t="e">
        <f>VLOOKUP(O6005,'Currency Balance'!$O$3:$Q$32,3,0)</f>
        <v>#N/A</v>
      </c>
      <c r="S6005" t="e">
        <f t="shared" si="187"/>
        <v>#N/A</v>
      </c>
    </row>
    <row r="6006" spans="1:19">
      <c r="A6006">
        <f>'Previous Trades Import_OMS Quer'!A6006</f>
        <v>0</v>
      </c>
      <c r="B6006">
        <f>'Previous Trades Import_OMS Quer'!B6006</f>
        <v>0</v>
      </c>
      <c r="C6006" s="22">
        <f>'Previous Trades Import_OMS Quer'!C6006</f>
        <v>0</v>
      </c>
      <c r="D6006">
        <f>'Previous Trades Import_OMS Quer'!D6006</f>
        <v>0</v>
      </c>
      <c r="E6006" s="22">
        <f>'Previous Trades Import_OMS Quer'!E6006</f>
        <v>0</v>
      </c>
      <c r="F6006">
        <f>'Previous Trades Import_OMS Quer'!F6006</f>
        <v>0</v>
      </c>
      <c r="G6006">
        <f>'Previous Trades Import_OMS Quer'!G6006</f>
        <v>0</v>
      </c>
      <c r="H6006">
        <f>'Previous Trades Import_OMS Quer'!H6006</f>
        <v>0</v>
      </c>
      <c r="I6006">
        <f>'Previous Trades Import_OMS Quer'!I6006</f>
        <v>0</v>
      </c>
      <c r="J6006">
        <f>'Previous Trades Import_OMS Quer'!J6006</f>
        <v>0</v>
      </c>
      <c r="K6006">
        <f>'Previous Trades Import_OMS Quer'!K6006</f>
        <v>0</v>
      </c>
      <c r="L6006">
        <f>'Previous Trades Import_OMS Quer'!L6006</f>
        <v>0</v>
      </c>
      <c r="M6006">
        <f>'Previous Trades Import_OMS Quer'!M6006</f>
        <v>0</v>
      </c>
      <c r="N6006">
        <f>'Previous Trades Import_OMS Quer'!N6006</f>
        <v>0</v>
      </c>
      <c r="O6006" t="str">
        <f>CLEAN('Previous Trades Import_OMS Quer'!O6006)</f>
        <v/>
      </c>
      <c r="Q6006" s="25">
        <f t="shared" si="186"/>
        <v>0</v>
      </c>
      <c r="R6006" s="25" t="e">
        <f>VLOOKUP(O6006,'Currency Balance'!$O$3:$Q$32,3,0)</f>
        <v>#N/A</v>
      </c>
      <c r="S6006" t="e">
        <f t="shared" si="187"/>
        <v>#N/A</v>
      </c>
    </row>
    <row r="6007" spans="1:19">
      <c r="A6007">
        <f>'Previous Trades Import_OMS Quer'!A6007</f>
        <v>0</v>
      </c>
      <c r="B6007">
        <f>'Previous Trades Import_OMS Quer'!B6007</f>
        <v>0</v>
      </c>
      <c r="C6007" s="22">
        <f>'Previous Trades Import_OMS Quer'!C6007</f>
        <v>0</v>
      </c>
      <c r="D6007">
        <f>'Previous Trades Import_OMS Quer'!D6007</f>
        <v>0</v>
      </c>
      <c r="E6007" s="22">
        <f>'Previous Trades Import_OMS Quer'!E6007</f>
        <v>0</v>
      </c>
      <c r="F6007">
        <f>'Previous Trades Import_OMS Quer'!F6007</f>
        <v>0</v>
      </c>
      <c r="G6007">
        <f>'Previous Trades Import_OMS Quer'!G6007</f>
        <v>0</v>
      </c>
      <c r="H6007">
        <f>'Previous Trades Import_OMS Quer'!H6007</f>
        <v>0</v>
      </c>
      <c r="I6007">
        <f>'Previous Trades Import_OMS Quer'!I6007</f>
        <v>0</v>
      </c>
      <c r="J6007">
        <f>'Previous Trades Import_OMS Quer'!J6007</f>
        <v>0</v>
      </c>
      <c r="K6007">
        <f>'Previous Trades Import_OMS Quer'!K6007</f>
        <v>0</v>
      </c>
      <c r="L6007">
        <f>'Previous Trades Import_OMS Quer'!L6007</f>
        <v>0</v>
      </c>
      <c r="M6007">
        <f>'Previous Trades Import_OMS Quer'!M6007</f>
        <v>0</v>
      </c>
      <c r="N6007">
        <f>'Previous Trades Import_OMS Quer'!N6007</f>
        <v>0</v>
      </c>
      <c r="O6007" t="str">
        <f>CLEAN('Previous Trades Import_OMS Quer'!O6007)</f>
        <v/>
      </c>
      <c r="Q6007" s="25">
        <f t="shared" si="186"/>
        <v>0</v>
      </c>
      <c r="R6007" s="25" t="e">
        <f>VLOOKUP(O6007,'Currency Balance'!$O$3:$Q$32,3,0)</f>
        <v>#N/A</v>
      </c>
      <c r="S6007" t="e">
        <f t="shared" si="187"/>
        <v>#N/A</v>
      </c>
    </row>
    <row r="6008" spans="1:19">
      <c r="A6008">
        <f>'Previous Trades Import_OMS Quer'!A6008</f>
        <v>0</v>
      </c>
      <c r="B6008">
        <f>'Previous Trades Import_OMS Quer'!B6008</f>
        <v>0</v>
      </c>
      <c r="C6008" s="22">
        <f>'Previous Trades Import_OMS Quer'!C6008</f>
        <v>0</v>
      </c>
      <c r="D6008">
        <f>'Previous Trades Import_OMS Quer'!D6008</f>
        <v>0</v>
      </c>
      <c r="E6008" s="22">
        <f>'Previous Trades Import_OMS Quer'!E6008</f>
        <v>0</v>
      </c>
      <c r="F6008">
        <f>'Previous Trades Import_OMS Quer'!F6008</f>
        <v>0</v>
      </c>
      <c r="G6008">
        <f>'Previous Trades Import_OMS Quer'!G6008</f>
        <v>0</v>
      </c>
      <c r="H6008">
        <f>'Previous Trades Import_OMS Quer'!H6008</f>
        <v>0</v>
      </c>
      <c r="I6008">
        <f>'Previous Trades Import_OMS Quer'!I6008</f>
        <v>0</v>
      </c>
      <c r="J6008">
        <f>'Previous Trades Import_OMS Quer'!J6008</f>
        <v>0</v>
      </c>
      <c r="K6008">
        <f>'Previous Trades Import_OMS Quer'!K6008</f>
        <v>0</v>
      </c>
      <c r="L6008">
        <f>'Previous Trades Import_OMS Quer'!L6008</f>
        <v>0</v>
      </c>
      <c r="M6008">
        <f>'Previous Trades Import_OMS Quer'!M6008</f>
        <v>0</v>
      </c>
      <c r="N6008">
        <f>'Previous Trades Import_OMS Quer'!N6008</f>
        <v>0</v>
      </c>
      <c r="O6008" t="str">
        <f>CLEAN('Previous Trades Import_OMS Quer'!O6008)</f>
        <v/>
      </c>
      <c r="Q6008" s="25">
        <f t="shared" si="186"/>
        <v>0</v>
      </c>
      <c r="R6008" s="25" t="e">
        <f>VLOOKUP(O6008,'Currency Balance'!$O$3:$Q$32,3,0)</f>
        <v>#N/A</v>
      </c>
      <c r="S6008" t="e">
        <f t="shared" si="187"/>
        <v>#N/A</v>
      </c>
    </row>
    <row r="6009" spans="1:19">
      <c r="A6009">
        <f>'Previous Trades Import_OMS Quer'!A6009</f>
        <v>0</v>
      </c>
      <c r="B6009">
        <f>'Previous Trades Import_OMS Quer'!B6009</f>
        <v>0</v>
      </c>
      <c r="C6009" s="22">
        <f>'Previous Trades Import_OMS Quer'!C6009</f>
        <v>0</v>
      </c>
      <c r="D6009">
        <f>'Previous Trades Import_OMS Quer'!D6009</f>
        <v>0</v>
      </c>
      <c r="E6009" s="22">
        <f>'Previous Trades Import_OMS Quer'!E6009</f>
        <v>0</v>
      </c>
      <c r="F6009">
        <f>'Previous Trades Import_OMS Quer'!F6009</f>
        <v>0</v>
      </c>
      <c r="G6009">
        <f>'Previous Trades Import_OMS Quer'!G6009</f>
        <v>0</v>
      </c>
      <c r="H6009">
        <f>'Previous Trades Import_OMS Quer'!H6009</f>
        <v>0</v>
      </c>
      <c r="I6009">
        <f>'Previous Trades Import_OMS Quer'!I6009</f>
        <v>0</v>
      </c>
      <c r="J6009">
        <f>'Previous Trades Import_OMS Quer'!J6009</f>
        <v>0</v>
      </c>
      <c r="K6009">
        <f>'Previous Trades Import_OMS Quer'!K6009</f>
        <v>0</v>
      </c>
      <c r="L6009">
        <f>'Previous Trades Import_OMS Quer'!L6009</f>
        <v>0</v>
      </c>
      <c r="M6009">
        <f>'Previous Trades Import_OMS Quer'!M6009</f>
        <v>0</v>
      </c>
      <c r="N6009">
        <f>'Previous Trades Import_OMS Quer'!N6009</f>
        <v>0</v>
      </c>
      <c r="O6009" t="str">
        <f>CLEAN('Previous Trades Import_OMS Quer'!O6009)</f>
        <v/>
      </c>
      <c r="Q6009" s="25">
        <f t="shared" si="186"/>
        <v>0</v>
      </c>
      <c r="R6009" s="25" t="e">
        <f>VLOOKUP(O6009,'Currency Balance'!$O$3:$Q$32,3,0)</f>
        <v>#N/A</v>
      </c>
      <c r="S6009" t="e">
        <f t="shared" si="187"/>
        <v>#N/A</v>
      </c>
    </row>
    <row r="6010" spans="1:19">
      <c r="A6010">
        <f>'Previous Trades Import_OMS Quer'!A6010</f>
        <v>0</v>
      </c>
      <c r="B6010">
        <f>'Previous Trades Import_OMS Quer'!B6010</f>
        <v>0</v>
      </c>
      <c r="C6010" s="22">
        <f>'Previous Trades Import_OMS Quer'!C6010</f>
        <v>0</v>
      </c>
      <c r="D6010">
        <f>'Previous Trades Import_OMS Quer'!D6010</f>
        <v>0</v>
      </c>
      <c r="E6010" s="22">
        <f>'Previous Trades Import_OMS Quer'!E6010</f>
        <v>0</v>
      </c>
      <c r="F6010">
        <f>'Previous Trades Import_OMS Quer'!F6010</f>
        <v>0</v>
      </c>
      <c r="G6010">
        <f>'Previous Trades Import_OMS Quer'!G6010</f>
        <v>0</v>
      </c>
      <c r="H6010">
        <f>'Previous Trades Import_OMS Quer'!H6010</f>
        <v>0</v>
      </c>
      <c r="I6010">
        <f>'Previous Trades Import_OMS Quer'!I6010</f>
        <v>0</v>
      </c>
      <c r="J6010">
        <f>'Previous Trades Import_OMS Quer'!J6010</f>
        <v>0</v>
      </c>
      <c r="K6010">
        <f>'Previous Trades Import_OMS Quer'!K6010</f>
        <v>0</v>
      </c>
      <c r="L6010">
        <f>'Previous Trades Import_OMS Quer'!L6010</f>
        <v>0</v>
      </c>
      <c r="M6010">
        <f>'Previous Trades Import_OMS Quer'!M6010</f>
        <v>0</v>
      </c>
      <c r="N6010">
        <f>'Previous Trades Import_OMS Quer'!N6010</f>
        <v>0</v>
      </c>
      <c r="O6010" t="str">
        <f>CLEAN('Previous Trades Import_OMS Quer'!O6010)</f>
        <v/>
      </c>
      <c r="Q6010" s="25">
        <f t="shared" si="186"/>
        <v>0</v>
      </c>
      <c r="R6010" s="25" t="e">
        <f>VLOOKUP(O6010,'Currency Balance'!$O$3:$Q$32,3,0)</f>
        <v>#N/A</v>
      </c>
      <c r="S6010" t="e">
        <f t="shared" si="187"/>
        <v>#N/A</v>
      </c>
    </row>
    <row r="6011" spans="1:19">
      <c r="A6011">
        <f>'Previous Trades Import_OMS Quer'!A6011</f>
        <v>0</v>
      </c>
      <c r="B6011">
        <f>'Previous Trades Import_OMS Quer'!B6011</f>
        <v>0</v>
      </c>
      <c r="C6011" s="22">
        <f>'Previous Trades Import_OMS Quer'!C6011</f>
        <v>0</v>
      </c>
      <c r="D6011">
        <f>'Previous Trades Import_OMS Quer'!D6011</f>
        <v>0</v>
      </c>
      <c r="E6011" s="22">
        <f>'Previous Trades Import_OMS Quer'!E6011</f>
        <v>0</v>
      </c>
      <c r="F6011">
        <f>'Previous Trades Import_OMS Quer'!F6011</f>
        <v>0</v>
      </c>
      <c r="G6011">
        <f>'Previous Trades Import_OMS Quer'!G6011</f>
        <v>0</v>
      </c>
      <c r="H6011">
        <f>'Previous Trades Import_OMS Quer'!H6011</f>
        <v>0</v>
      </c>
      <c r="I6011">
        <f>'Previous Trades Import_OMS Quer'!I6011</f>
        <v>0</v>
      </c>
      <c r="J6011">
        <f>'Previous Trades Import_OMS Quer'!J6011</f>
        <v>0</v>
      </c>
      <c r="K6011">
        <f>'Previous Trades Import_OMS Quer'!K6011</f>
        <v>0</v>
      </c>
      <c r="L6011">
        <f>'Previous Trades Import_OMS Quer'!L6011</f>
        <v>0</v>
      </c>
      <c r="M6011">
        <f>'Previous Trades Import_OMS Quer'!M6011</f>
        <v>0</v>
      </c>
      <c r="N6011">
        <f>'Previous Trades Import_OMS Quer'!N6011</f>
        <v>0</v>
      </c>
      <c r="O6011" t="str">
        <f>CLEAN('Previous Trades Import_OMS Quer'!O6011)</f>
        <v/>
      </c>
      <c r="Q6011" s="25">
        <f t="shared" si="186"/>
        <v>0</v>
      </c>
      <c r="R6011" s="25" t="e">
        <f>VLOOKUP(O6011,'Currency Balance'!$O$3:$Q$32,3,0)</f>
        <v>#N/A</v>
      </c>
      <c r="S6011" t="e">
        <f t="shared" si="187"/>
        <v>#N/A</v>
      </c>
    </row>
    <row r="6012" spans="1:19">
      <c r="A6012">
        <f>'Previous Trades Import_OMS Quer'!A6012</f>
        <v>0</v>
      </c>
      <c r="B6012">
        <f>'Previous Trades Import_OMS Quer'!B6012</f>
        <v>0</v>
      </c>
      <c r="C6012" s="22">
        <f>'Previous Trades Import_OMS Quer'!C6012</f>
        <v>0</v>
      </c>
      <c r="D6012">
        <f>'Previous Trades Import_OMS Quer'!D6012</f>
        <v>0</v>
      </c>
      <c r="E6012" s="22">
        <f>'Previous Trades Import_OMS Quer'!E6012</f>
        <v>0</v>
      </c>
      <c r="F6012">
        <f>'Previous Trades Import_OMS Quer'!F6012</f>
        <v>0</v>
      </c>
      <c r="G6012">
        <f>'Previous Trades Import_OMS Quer'!G6012</f>
        <v>0</v>
      </c>
      <c r="H6012">
        <f>'Previous Trades Import_OMS Quer'!H6012</f>
        <v>0</v>
      </c>
      <c r="I6012">
        <f>'Previous Trades Import_OMS Quer'!I6012</f>
        <v>0</v>
      </c>
      <c r="J6012">
        <f>'Previous Trades Import_OMS Quer'!J6012</f>
        <v>0</v>
      </c>
      <c r="K6012">
        <f>'Previous Trades Import_OMS Quer'!K6012</f>
        <v>0</v>
      </c>
      <c r="L6012">
        <f>'Previous Trades Import_OMS Quer'!L6012</f>
        <v>0</v>
      </c>
      <c r="M6012">
        <f>'Previous Trades Import_OMS Quer'!M6012</f>
        <v>0</v>
      </c>
      <c r="N6012">
        <f>'Previous Trades Import_OMS Quer'!N6012</f>
        <v>0</v>
      </c>
      <c r="O6012" t="str">
        <f>CLEAN('Previous Trades Import_OMS Quer'!O6012)</f>
        <v/>
      </c>
      <c r="Q6012" s="25">
        <f t="shared" si="186"/>
        <v>0</v>
      </c>
      <c r="R6012" s="25" t="e">
        <f>VLOOKUP(O6012,'Currency Balance'!$O$3:$Q$32,3,0)</f>
        <v>#N/A</v>
      </c>
      <c r="S6012" t="e">
        <f t="shared" si="187"/>
        <v>#N/A</v>
      </c>
    </row>
    <row r="6013" spans="1:19">
      <c r="A6013">
        <f>'Previous Trades Import_OMS Quer'!A6013</f>
        <v>0</v>
      </c>
      <c r="B6013">
        <f>'Previous Trades Import_OMS Quer'!B6013</f>
        <v>0</v>
      </c>
      <c r="C6013" s="22">
        <f>'Previous Trades Import_OMS Quer'!C6013</f>
        <v>0</v>
      </c>
      <c r="D6013">
        <f>'Previous Trades Import_OMS Quer'!D6013</f>
        <v>0</v>
      </c>
      <c r="E6013" s="22">
        <f>'Previous Trades Import_OMS Quer'!E6013</f>
        <v>0</v>
      </c>
      <c r="F6013">
        <f>'Previous Trades Import_OMS Quer'!F6013</f>
        <v>0</v>
      </c>
      <c r="G6013">
        <f>'Previous Trades Import_OMS Quer'!G6013</f>
        <v>0</v>
      </c>
      <c r="H6013">
        <f>'Previous Trades Import_OMS Quer'!H6013</f>
        <v>0</v>
      </c>
      <c r="I6013">
        <f>'Previous Trades Import_OMS Quer'!I6013</f>
        <v>0</v>
      </c>
      <c r="J6013">
        <f>'Previous Trades Import_OMS Quer'!J6013</f>
        <v>0</v>
      </c>
      <c r="K6013">
        <f>'Previous Trades Import_OMS Quer'!K6013</f>
        <v>0</v>
      </c>
      <c r="L6013">
        <f>'Previous Trades Import_OMS Quer'!L6013</f>
        <v>0</v>
      </c>
      <c r="M6013">
        <f>'Previous Trades Import_OMS Quer'!M6013</f>
        <v>0</v>
      </c>
      <c r="N6013">
        <f>'Previous Trades Import_OMS Quer'!N6013</f>
        <v>0</v>
      </c>
      <c r="O6013" t="str">
        <f>CLEAN('Previous Trades Import_OMS Quer'!O6013)</f>
        <v/>
      </c>
      <c r="Q6013" s="25">
        <f t="shared" si="186"/>
        <v>0</v>
      </c>
      <c r="R6013" s="25" t="e">
        <f>VLOOKUP(O6013,'Currency Balance'!$O$3:$Q$32,3,0)</f>
        <v>#N/A</v>
      </c>
      <c r="S6013" t="e">
        <f t="shared" si="187"/>
        <v>#N/A</v>
      </c>
    </row>
    <row r="6014" spans="1:19">
      <c r="A6014">
        <f>'Previous Trades Import_OMS Quer'!A6014</f>
        <v>0</v>
      </c>
      <c r="B6014">
        <f>'Previous Trades Import_OMS Quer'!B6014</f>
        <v>0</v>
      </c>
      <c r="C6014" s="22">
        <f>'Previous Trades Import_OMS Quer'!C6014</f>
        <v>0</v>
      </c>
      <c r="D6014">
        <f>'Previous Trades Import_OMS Quer'!D6014</f>
        <v>0</v>
      </c>
      <c r="E6014" s="22">
        <f>'Previous Trades Import_OMS Quer'!E6014</f>
        <v>0</v>
      </c>
      <c r="F6014">
        <f>'Previous Trades Import_OMS Quer'!F6014</f>
        <v>0</v>
      </c>
      <c r="G6014">
        <f>'Previous Trades Import_OMS Quer'!G6014</f>
        <v>0</v>
      </c>
      <c r="H6014">
        <f>'Previous Trades Import_OMS Quer'!H6014</f>
        <v>0</v>
      </c>
      <c r="I6014">
        <f>'Previous Trades Import_OMS Quer'!I6014</f>
        <v>0</v>
      </c>
      <c r="J6014">
        <f>'Previous Trades Import_OMS Quer'!J6014</f>
        <v>0</v>
      </c>
      <c r="K6014">
        <f>'Previous Trades Import_OMS Quer'!K6014</f>
        <v>0</v>
      </c>
      <c r="L6014">
        <f>'Previous Trades Import_OMS Quer'!L6014</f>
        <v>0</v>
      </c>
      <c r="M6014">
        <f>'Previous Trades Import_OMS Quer'!M6014</f>
        <v>0</v>
      </c>
      <c r="N6014">
        <f>'Previous Trades Import_OMS Quer'!N6014</f>
        <v>0</v>
      </c>
      <c r="O6014" t="str">
        <f>CLEAN('Previous Trades Import_OMS Quer'!O6014)</f>
        <v/>
      </c>
      <c r="Q6014" s="25">
        <f t="shared" si="186"/>
        <v>0</v>
      </c>
      <c r="R6014" s="25" t="e">
        <f>VLOOKUP(O6014,'Currency Balance'!$O$3:$Q$32,3,0)</f>
        <v>#N/A</v>
      </c>
      <c r="S6014" t="e">
        <f t="shared" si="187"/>
        <v>#N/A</v>
      </c>
    </row>
    <row r="6015" spans="1:19">
      <c r="A6015">
        <f>'Previous Trades Import_OMS Quer'!A6015</f>
        <v>0</v>
      </c>
      <c r="B6015">
        <f>'Previous Trades Import_OMS Quer'!B6015</f>
        <v>0</v>
      </c>
      <c r="C6015" s="22">
        <f>'Previous Trades Import_OMS Quer'!C6015</f>
        <v>0</v>
      </c>
      <c r="D6015">
        <f>'Previous Trades Import_OMS Quer'!D6015</f>
        <v>0</v>
      </c>
      <c r="E6015" s="22">
        <f>'Previous Trades Import_OMS Quer'!E6015</f>
        <v>0</v>
      </c>
      <c r="F6015">
        <f>'Previous Trades Import_OMS Quer'!F6015</f>
        <v>0</v>
      </c>
      <c r="G6015">
        <f>'Previous Trades Import_OMS Quer'!G6015</f>
        <v>0</v>
      </c>
      <c r="H6015">
        <f>'Previous Trades Import_OMS Quer'!H6015</f>
        <v>0</v>
      </c>
      <c r="I6015">
        <f>'Previous Trades Import_OMS Quer'!I6015</f>
        <v>0</v>
      </c>
      <c r="J6015">
        <f>'Previous Trades Import_OMS Quer'!J6015</f>
        <v>0</v>
      </c>
      <c r="K6015">
        <f>'Previous Trades Import_OMS Quer'!K6015</f>
        <v>0</v>
      </c>
      <c r="L6015">
        <f>'Previous Trades Import_OMS Quer'!L6015</f>
        <v>0</v>
      </c>
      <c r="M6015">
        <f>'Previous Trades Import_OMS Quer'!M6015</f>
        <v>0</v>
      </c>
      <c r="N6015">
        <f>'Previous Trades Import_OMS Quer'!N6015</f>
        <v>0</v>
      </c>
      <c r="O6015" t="str">
        <f>CLEAN('Previous Trades Import_OMS Quer'!O6015)</f>
        <v/>
      </c>
      <c r="Q6015" s="25">
        <f t="shared" si="186"/>
        <v>0</v>
      </c>
      <c r="R6015" s="25" t="e">
        <f>VLOOKUP(O6015,'Currency Balance'!$O$3:$Q$32,3,0)</f>
        <v>#N/A</v>
      </c>
      <c r="S6015" t="e">
        <f t="shared" si="187"/>
        <v>#N/A</v>
      </c>
    </row>
    <row r="6016" spans="1:19">
      <c r="A6016">
        <f>'Previous Trades Import_OMS Quer'!A6016</f>
        <v>0</v>
      </c>
      <c r="B6016">
        <f>'Previous Trades Import_OMS Quer'!B6016</f>
        <v>0</v>
      </c>
      <c r="C6016" s="22">
        <f>'Previous Trades Import_OMS Quer'!C6016</f>
        <v>0</v>
      </c>
      <c r="D6016">
        <f>'Previous Trades Import_OMS Quer'!D6016</f>
        <v>0</v>
      </c>
      <c r="E6016" s="22">
        <f>'Previous Trades Import_OMS Quer'!E6016</f>
        <v>0</v>
      </c>
      <c r="F6016">
        <f>'Previous Trades Import_OMS Quer'!F6016</f>
        <v>0</v>
      </c>
      <c r="G6016">
        <f>'Previous Trades Import_OMS Quer'!G6016</f>
        <v>0</v>
      </c>
      <c r="H6016">
        <f>'Previous Trades Import_OMS Quer'!H6016</f>
        <v>0</v>
      </c>
      <c r="I6016">
        <f>'Previous Trades Import_OMS Quer'!I6016</f>
        <v>0</v>
      </c>
      <c r="J6016">
        <f>'Previous Trades Import_OMS Quer'!J6016</f>
        <v>0</v>
      </c>
      <c r="K6016">
        <f>'Previous Trades Import_OMS Quer'!K6016</f>
        <v>0</v>
      </c>
      <c r="L6016">
        <f>'Previous Trades Import_OMS Quer'!L6016</f>
        <v>0</v>
      </c>
      <c r="M6016">
        <f>'Previous Trades Import_OMS Quer'!M6016</f>
        <v>0</v>
      </c>
      <c r="N6016">
        <f>'Previous Trades Import_OMS Quer'!N6016</f>
        <v>0</v>
      </c>
      <c r="O6016" t="str">
        <f>CLEAN('Previous Trades Import_OMS Quer'!O6016)</f>
        <v/>
      </c>
      <c r="Q6016" s="25">
        <f t="shared" si="186"/>
        <v>0</v>
      </c>
      <c r="R6016" s="25" t="e">
        <f>VLOOKUP(O6016,'Currency Balance'!$O$3:$Q$32,3,0)</f>
        <v>#N/A</v>
      </c>
      <c r="S6016" t="e">
        <f t="shared" si="187"/>
        <v>#N/A</v>
      </c>
    </row>
    <row r="6017" spans="1:19">
      <c r="A6017">
        <f>'Previous Trades Import_OMS Quer'!A6017</f>
        <v>0</v>
      </c>
      <c r="B6017">
        <f>'Previous Trades Import_OMS Quer'!B6017</f>
        <v>0</v>
      </c>
      <c r="C6017" s="22">
        <f>'Previous Trades Import_OMS Quer'!C6017</f>
        <v>0</v>
      </c>
      <c r="D6017">
        <f>'Previous Trades Import_OMS Quer'!D6017</f>
        <v>0</v>
      </c>
      <c r="E6017" s="22">
        <f>'Previous Trades Import_OMS Quer'!E6017</f>
        <v>0</v>
      </c>
      <c r="F6017">
        <f>'Previous Trades Import_OMS Quer'!F6017</f>
        <v>0</v>
      </c>
      <c r="G6017">
        <f>'Previous Trades Import_OMS Quer'!G6017</f>
        <v>0</v>
      </c>
      <c r="H6017">
        <f>'Previous Trades Import_OMS Quer'!H6017</f>
        <v>0</v>
      </c>
      <c r="I6017">
        <f>'Previous Trades Import_OMS Quer'!I6017</f>
        <v>0</v>
      </c>
      <c r="J6017">
        <f>'Previous Trades Import_OMS Quer'!J6017</f>
        <v>0</v>
      </c>
      <c r="K6017">
        <f>'Previous Trades Import_OMS Quer'!K6017</f>
        <v>0</v>
      </c>
      <c r="L6017">
        <f>'Previous Trades Import_OMS Quer'!L6017</f>
        <v>0</v>
      </c>
      <c r="M6017">
        <f>'Previous Trades Import_OMS Quer'!M6017</f>
        <v>0</v>
      </c>
      <c r="N6017">
        <f>'Previous Trades Import_OMS Quer'!N6017</f>
        <v>0</v>
      </c>
      <c r="O6017" t="str">
        <f>CLEAN('Previous Trades Import_OMS Quer'!O6017)</f>
        <v/>
      </c>
      <c r="Q6017" s="25">
        <f t="shared" si="186"/>
        <v>0</v>
      </c>
      <c r="R6017" s="25" t="e">
        <f>VLOOKUP(O6017,'Currency Balance'!$O$3:$Q$32,3,0)</f>
        <v>#N/A</v>
      </c>
      <c r="S6017" t="e">
        <f t="shared" si="187"/>
        <v>#N/A</v>
      </c>
    </row>
    <row r="6018" spans="1:19">
      <c r="A6018">
        <f>'Previous Trades Import_OMS Quer'!A6018</f>
        <v>0</v>
      </c>
      <c r="B6018">
        <f>'Previous Trades Import_OMS Quer'!B6018</f>
        <v>0</v>
      </c>
      <c r="C6018" s="22">
        <f>'Previous Trades Import_OMS Quer'!C6018</f>
        <v>0</v>
      </c>
      <c r="D6018">
        <f>'Previous Trades Import_OMS Quer'!D6018</f>
        <v>0</v>
      </c>
      <c r="E6018" s="22">
        <f>'Previous Trades Import_OMS Quer'!E6018</f>
        <v>0</v>
      </c>
      <c r="F6018">
        <f>'Previous Trades Import_OMS Quer'!F6018</f>
        <v>0</v>
      </c>
      <c r="G6018">
        <f>'Previous Trades Import_OMS Quer'!G6018</f>
        <v>0</v>
      </c>
      <c r="H6018">
        <f>'Previous Trades Import_OMS Quer'!H6018</f>
        <v>0</v>
      </c>
      <c r="I6018">
        <f>'Previous Trades Import_OMS Quer'!I6018</f>
        <v>0</v>
      </c>
      <c r="J6018">
        <f>'Previous Trades Import_OMS Quer'!J6018</f>
        <v>0</v>
      </c>
      <c r="K6018">
        <f>'Previous Trades Import_OMS Quer'!K6018</f>
        <v>0</v>
      </c>
      <c r="L6018">
        <f>'Previous Trades Import_OMS Quer'!L6018</f>
        <v>0</v>
      </c>
      <c r="M6018">
        <f>'Previous Trades Import_OMS Quer'!M6018</f>
        <v>0</v>
      </c>
      <c r="N6018">
        <f>'Previous Trades Import_OMS Quer'!N6018</f>
        <v>0</v>
      </c>
      <c r="O6018" t="str">
        <f>CLEAN('Previous Trades Import_OMS Quer'!O6018)</f>
        <v/>
      </c>
      <c r="Q6018" s="25">
        <f t="shared" ref="Q6018:Q6081" si="188">IF(G6018="sell",M6018,-M6018)</f>
        <v>0</v>
      </c>
      <c r="R6018" s="25" t="e">
        <f>VLOOKUP(O6018,'Currency Balance'!$O$3:$Q$32,3,0)</f>
        <v>#N/A</v>
      </c>
      <c r="S6018" t="e">
        <f t="shared" ref="S6018:S6081" si="189">Q6018/R6018</f>
        <v>#N/A</v>
      </c>
    </row>
    <row r="6019" spans="1:19">
      <c r="A6019">
        <f>'Previous Trades Import_OMS Quer'!A6019</f>
        <v>0</v>
      </c>
      <c r="B6019">
        <f>'Previous Trades Import_OMS Quer'!B6019</f>
        <v>0</v>
      </c>
      <c r="C6019" s="22">
        <f>'Previous Trades Import_OMS Quer'!C6019</f>
        <v>0</v>
      </c>
      <c r="D6019">
        <f>'Previous Trades Import_OMS Quer'!D6019</f>
        <v>0</v>
      </c>
      <c r="E6019" s="22">
        <f>'Previous Trades Import_OMS Quer'!E6019</f>
        <v>0</v>
      </c>
      <c r="F6019">
        <f>'Previous Trades Import_OMS Quer'!F6019</f>
        <v>0</v>
      </c>
      <c r="G6019">
        <f>'Previous Trades Import_OMS Quer'!G6019</f>
        <v>0</v>
      </c>
      <c r="H6019">
        <f>'Previous Trades Import_OMS Quer'!H6019</f>
        <v>0</v>
      </c>
      <c r="I6019">
        <f>'Previous Trades Import_OMS Quer'!I6019</f>
        <v>0</v>
      </c>
      <c r="J6019">
        <f>'Previous Trades Import_OMS Quer'!J6019</f>
        <v>0</v>
      </c>
      <c r="K6019">
        <f>'Previous Trades Import_OMS Quer'!K6019</f>
        <v>0</v>
      </c>
      <c r="L6019">
        <f>'Previous Trades Import_OMS Quer'!L6019</f>
        <v>0</v>
      </c>
      <c r="M6019">
        <f>'Previous Trades Import_OMS Quer'!M6019</f>
        <v>0</v>
      </c>
      <c r="N6019">
        <f>'Previous Trades Import_OMS Quer'!N6019</f>
        <v>0</v>
      </c>
      <c r="O6019" t="str">
        <f>CLEAN('Previous Trades Import_OMS Quer'!O6019)</f>
        <v/>
      </c>
      <c r="Q6019" s="25">
        <f t="shared" si="188"/>
        <v>0</v>
      </c>
      <c r="R6019" s="25" t="e">
        <f>VLOOKUP(O6019,'Currency Balance'!$O$3:$Q$32,3,0)</f>
        <v>#N/A</v>
      </c>
      <c r="S6019" t="e">
        <f t="shared" si="189"/>
        <v>#N/A</v>
      </c>
    </row>
    <row r="6020" spans="1:19">
      <c r="A6020">
        <f>'Previous Trades Import_OMS Quer'!A6020</f>
        <v>0</v>
      </c>
      <c r="B6020">
        <f>'Previous Trades Import_OMS Quer'!B6020</f>
        <v>0</v>
      </c>
      <c r="C6020" s="22">
        <f>'Previous Trades Import_OMS Quer'!C6020</f>
        <v>0</v>
      </c>
      <c r="D6020">
        <f>'Previous Trades Import_OMS Quer'!D6020</f>
        <v>0</v>
      </c>
      <c r="E6020" s="22">
        <f>'Previous Trades Import_OMS Quer'!E6020</f>
        <v>0</v>
      </c>
      <c r="F6020">
        <f>'Previous Trades Import_OMS Quer'!F6020</f>
        <v>0</v>
      </c>
      <c r="G6020">
        <f>'Previous Trades Import_OMS Quer'!G6020</f>
        <v>0</v>
      </c>
      <c r="H6020">
        <f>'Previous Trades Import_OMS Quer'!H6020</f>
        <v>0</v>
      </c>
      <c r="I6020">
        <f>'Previous Trades Import_OMS Quer'!I6020</f>
        <v>0</v>
      </c>
      <c r="J6020">
        <f>'Previous Trades Import_OMS Quer'!J6020</f>
        <v>0</v>
      </c>
      <c r="K6020">
        <f>'Previous Trades Import_OMS Quer'!K6020</f>
        <v>0</v>
      </c>
      <c r="L6020">
        <f>'Previous Trades Import_OMS Quer'!L6020</f>
        <v>0</v>
      </c>
      <c r="M6020">
        <f>'Previous Trades Import_OMS Quer'!M6020</f>
        <v>0</v>
      </c>
      <c r="N6020">
        <f>'Previous Trades Import_OMS Quer'!N6020</f>
        <v>0</v>
      </c>
      <c r="O6020" t="str">
        <f>CLEAN('Previous Trades Import_OMS Quer'!O6020)</f>
        <v/>
      </c>
      <c r="Q6020" s="25">
        <f t="shared" si="188"/>
        <v>0</v>
      </c>
      <c r="R6020" s="25" t="e">
        <f>VLOOKUP(O6020,'Currency Balance'!$O$3:$Q$32,3,0)</f>
        <v>#N/A</v>
      </c>
      <c r="S6020" t="e">
        <f t="shared" si="189"/>
        <v>#N/A</v>
      </c>
    </row>
    <row r="6021" spans="1:19">
      <c r="A6021">
        <f>'Previous Trades Import_OMS Quer'!A6021</f>
        <v>0</v>
      </c>
      <c r="B6021">
        <f>'Previous Trades Import_OMS Quer'!B6021</f>
        <v>0</v>
      </c>
      <c r="C6021" s="22">
        <f>'Previous Trades Import_OMS Quer'!C6021</f>
        <v>0</v>
      </c>
      <c r="D6021">
        <f>'Previous Trades Import_OMS Quer'!D6021</f>
        <v>0</v>
      </c>
      <c r="E6021" s="22">
        <f>'Previous Trades Import_OMS Quer'!E6021</f>
        <v>0</v>
      </c>
      <c r="F6021">
        <f>'Previous Trades Import_OMS Quer'!F6021</f>
        <v>0</v>
      </c>
      <c r="G6021">
        <f>'Previous Trades Import_OMS Quer'!G6021</f>
        <v>0</v>
      </c>
      <c r="H6021">
        <f>'Previous Trades Import_OMS Quer'!H6021</f>
        <v>0</v>
      </c>
      <c r="I6021">
        <f>'Previous Trades Import_OMS Quer'!I6021</f>
        <v>0</v>
      </c>
      <c r="J6021">
        <f>'Previous Trades Import_OMS Quer'!J6021</f>
        <v>0</v>
      </c>
      <c r="K6021">
        <f>'Previous Trades Import_OMS Quer'!K6021</f>
        <v>0</v>
      </c>
      <c r="L6021">
        <f>'Previous Trades Import_OMS Quer'!L6021</f>
        <v>0</v>
      </c>
      <c r="M6021">
        <f>'Previous Trades Import_OMS Quer'!M6021</f>
        <v>0</v>
      </c>
      <c r="N6021">
        <f>'Previous Trades Import_OMS Quer'!N6021</f>
        <v>0</v>
      </c>
      <c r="O6021" t="str">
        <f>CLEAN('Previous Trades Import_OMS Quer'!O6021)</f>
        <v/>
      </c>
      <c r="Q6021" s="25">
        <f t="shared" si="188"/>
        <v>0</v>
      </c>
      <c r="R6021" s="25" t="e">
        <f>VLOOKUP(O6021,'Currency Balance'!$O$3:$Q$32,3,0)</f>
        <v>#N/A</v>
      </c>
      <c r="S6021" t="e">
        <f t="shared" si="189"/>
        <v>#N/A</v>
      </c>
    </row>
    <row r="6022" spans="1:19">
      <c r="A6022">
        <f>'Previous Trades Import_OMS Quer'!A6022</f>
        <v>0</v>
      </c>
      <c r="B6022">
        <f>'Previous Trades Import_OMS Quer'!B6022</f>
        <v>0</v>
      </c>
      <c r="C6022" s="22">
        <f>'Previous Trades Import_OMS Quer'!C6022</f>
        <v>0</v>
      </c>
      <c r="D6022">
        <f>'Previous Trades Import_OMS Quer'!D6022</f>
        <v>0</v>
      </c>
      <c r="E6022" s="22">
        <f>'Previous Trades Import_OMS Quer'!E6022</f>
        <v>0</v>
      </c>
      <c r="F6022">
        <f>'Previous Trades Import_OMS Quer'!F6022</f>
        <v>0</v>
      </c>
      <c r="G6022">
        <f>'Previous Trades Import_OMS Quer'!G6022</f>
        <v>0</v>
      </c>
      <c r="H6022">
        <f>'Previous Trades Import_OMS Quer'!H6022</f>
        <v>0</v>
      </c>
      <c r="I6022">
        <f>'Previous Trades Import_OMS Quer'!I6022</f>
        <v>0</v>
      </c>
      <c r="J6022">
        <f>'Previous Trades Import_OMS Quer'!J6022</f>
        <v>0</v>
      </c>
      <c r="K6022">
        <f>'Previous Trades Import_OMS Quer'!K6022</f>
        <v>0</v>
      </c>
      <c r="L6022">
        <f>'Previous Trades Import_OMS Quer'!L6022</f>
        <v>0</v>
      </c>
      <c r="M6022">
        <f>'Previous Trades Import_OMS Quer'!M6022</f>
        <v>0</v>
      </c>
      <c r="N6022">
        <f>'Previous Trades Import_OMS Quer'!N6022</f>
        <v>0</v>
      </c>
      <c r="O6022" t="str">
        <f>CLEAN('Previous Trades Import_OMS Quer'!O6022)</f>
        <v/>
      </c>
      <c r="Q6022" s="25">
        <f t="shared" si="188"/>
        <v>0</v>
      </c>
      <c r="R6022" s="25" t="e">
        <f>VLOOKUP(O6022,'Currency Balance'!$O$3:$Q$32,3,0)</f>
        <v>#N/A</v>
      </c>
      <c r="S6022" t="e">
        <f t="shared" si="189"/>
        <v>#N/A</v>
      </c>
    </row>
    <row r="6023" spans="1:19">
      <c r="A6023">
        <f>'Previous Trades Import_OMS Quer'!A6023</f>
        <v>0</v>
      </c>
      <c r="B6023">
        <f>'Previous Trades Import_OMS Quer'!B6023</f>
        <v>0</v>
      </c>
      <c r="C6023" s="22">
        <f>'Previous Trades Import_OMS Quer'!C6023</f>
        <v>0</v>
      </c>
      <c r="D6023">
        <f>'Previous Trades Import_OMS Quer'!D6023</f>
        <v>0</v>
      </c>
      <c r="E6023" s="22">
        <f>'Previous Trades Import_OMS Quer'!E6023</f>
        <v>0</v>
      </c>
      <c r="F6023">
        <f>'Previous Trades Import_OMS Quer'!F6023</f>
        <v>0</v>
      </c>
      <c r="G6023">
        <f>'Previous Trades Import_OMS Quer'!G6023</f>
        <v>0</v>
      </c>
      <c r="H6023">
        <f>'Previous Trades Import_OMS Quer'!H6023</f>
        <v>0</v>
      </c>
      <c r="I6023">
        <f>'Previous Trades Import_OMS Quer'!I6023</f>
        <v>0</v>
      </c>
      <c r="J6023">
        <f>'Previous Trades Import_OMS Quer'!J6023</f>
        <v>0</v>
      </c>
      <c r="K6023">
        <f>'Previous Trades Import_OMS Quer'!K6023</f>
        <v>0</v>
      </c>
      <c r="L6023">
        <f>'Previous Trades Import_OMS Quer'!L6023</f>
        <v>0</v>
      </c>
      <c r="M6023">
        <f>'Previous Trades Import_OMS Quer'!M6023</f>
        <v>0</v>
      </c>
      <c r="N6023">
        <f>'Previous Trades Import_OMS Quer'!N6023</f>
        <v>0</v>
      </c>
      <c r="O6023" t="str">
        <f>CLEAN('Previous Trades Import_OMS Quer'!O6023)</f>
        <v/>
      </c>
      <c r="Q6023" s="25">
        <f t="shared" si="188"/>
        <v>0</v>
      </c>
      <c r="R6023" s="25" t="e">
        <f>VLOOKUP(O6023,'Currency Balance'!$O$3:$Q$32,3,0)</f>
        <v>#N/A</v>
      </c>
      <c r="S6023" t="e">
        <f t="shared" si="189"/>
        <v>#N/A</v>
      </c>
    </row>
    <row r="6024" spans="1:19">
      <c r="A6024">
        <f>'Previous Trades Import_OMS Quer'!A6024</f>
        <v>0</v>
      </c>
      <c r="B6024">
        <f>'Previous Trades Import_OMS Quer'!B6024</f>
        <v>0</v>
      </c>
      <c r="C6024" s="22">
        <f>'Previous Trades Import_OMS Quer'!C6024</f>
        <v>0</v>
      </c>
      <c r="D6024">
        <f>'Previous Trades Import_OMS Quer'!D6024</f>
        <v>0</v>
      </c>
      <c r="E6024" s="22">
        <f>'Previous Trades Import_OMS Quer'!E6024</f>
        <v>0</v>
      </c>
      <c r="F6024">
        <f>'Previous Trades Import_OMS Quer'!F6024</f>
        <v>0</v>
      </c>
      <c r="G6024">
        <f>'Previous Trades Import_OMS Quer'!G6024</f>
        <v>0</v>
      </c>
      <c r="H6024">
        <f>'Previous Trades Import_OMS Quer'!H6024</f>
        <v>0</v>
      </c>
      <c r="I6024">
        <f>'Previous Trades Import_OMS Quer'!I6024</f>
        <v>0</v>
      </c>
      <c r="J6024">
        <f>'Previous Trades Import_OMS Quer'!J6024</f>
        <v>0</v>
      </c>
      <c r="K6024">
        <f>'Previous Trades Import_OMS Quer'!K6024</f>
        <v>0</v>
      </c>
      <c r="L6024">
        <f>'Previous Trades Import_OMS Quer'!L6024</f>
        <v>0</v>
      </c>
      <c r="M6024">
        <f>'Previous Trades Import_OMS Quer'!M6024</f>
        <v>0</v>
      </c>
      <c r="N6024">
        <f>'Previous Trades Import_OMS Quer'!N6024</f>
        <v>0</v>
      </c>
      <c r="O6024" t="str">
        <f>CLEAN('Previous Trades Import_OMS Quer'!O6024)</f>
        <v/>
      </c>
      <c r="Q6024" s="25">
        <f t="shared" si="188"/>
        <v>0</v>
      </c>
      <c r="R6024" s="25" t="e">
        <f>VLOOKUP(O6024,'Currency Balance'!$O$3:$Q$32,3,0)</f>
        <v>#N/A</v>
      </c>
      <c r="S6024" t="e">
        <f t="shared" si="189"/>
        <v>#N/A</v>
      </c>
    </row>
    <row r="6025" spans="1:19">
      <c r="A6025">
        <f>'Previous Trades Import_OMS Quer'!A6025</f>
        <v>0</v>
      </c>
      <c r="B6025">
        <f>'Previous Trades Import_OMS Quer'!B6025</f>
        <v>0</v>
      </c>
      <c r="C6025" s="22">
        <f>'Previous Trades Import_OMS Quer'!C6025</f>
        <v>0</v>
      </c>
      <c r="D6025">
        <f>'Previous Trades Import_OMS Quer'!D6025</f>
        <v>0</v>
      </c>
      <c r="E6025" s="22">
        <f>'Previous Trades Import_OMS Quer'!E6025</f>
        <v>0</v>
      </c>
      <c r="F6025">
        <f>'Previous Trades Import_OMS Quer'!F6025</f>
        <v>0</v>
      </c>
      <c r="G6025">
        <f>'Previous Trades Import_OMS Quer'!G6025</f>
        <v>0</v>
      </c>
      <c r="H6025">
        <f>'Previous Trades Import_OMS Quer'!H6025</f>
        <v>0</v>
      </c>
      <c r="I6025">
        <f>'Previous Trades Import_OMS Quer'!I6025</f>
        <v>0</v>
      </c>
      <c r="J6025">
        <f>'Previous Trades Import_OMS Quer'!J6025</f>
        <v>0</v>
      </c>
      <c r="K6025">
        <f>'Previous Trades Import_OMS Quer'!K6025</f>
        <v>0</v>
      </c>
      <c r="L6025">
        <f>'Previous Trades Import_OMS Quer'!L6025</f>
        <v>0</v>
      </c>
      <c r="M6025">
        <f>'Previous Trades Import_OMS Quer'!M6025</f>
        <v>0</v>
      </c>
      <c r="N6025">
        <f>'Previous Trades Import_OMS Quer'!N6025</f>
        <v>0</v>
      </c>
      <c r="O6025" t="str">
        <f>CLEAN('Previous Trades Import_OMS Quer'!O6025)</f>
        <v/>
      </c>
      <c r="Q6025" s="25">
        <f t="shared" si="188"/>
        <v>0</v>
      </c>
      <c r="R6025" s="25" t="e">
        <f>VLOOKUP(O6025,'Currency Balance'!$O$3:$Q$32,3,0)</f>
        <v>#N/A</v>
      </c>
      <c r="S6025" t="e">
        <f t="shared" si="189"/>
        <v>#N/A</v>
      </c>
    </row>
    <row r="6026" spans="1:19">
      <c r="A6026">
        <f>'Previous Trades Import_OMS Quer'!A6026</f>
        <v>0</v>
      </c>
      <c r="B6026">
        <f>'Previous Trades Import_OMS Quer'!B6026</f>
        <v>0</v>
      </c>
      <c r="C6026" s="22">
        <f>'Previous Trades Import_OMS Quer'!C6026</f>
        <v>0</v>
      </c>
      <c r="D6026">
        <f>'Previous Trades Import_OMS Quer'!D6026</f>
        <v>0</v>
      </c>
      <c r="E6026" s="22">
        <f>'Previous Trades Import_OMS Quer'!E6026</f>
        <v>0</v>
      </c>
      <c r="F6026">
        <f>'Previous Trades Import_OMS Quer'!F6026</f>
        <v>0</v>
      </c>
      <c r="G6026">
        <f>'Previous Trades Import_OMS Quer'!G6026</f>
        <v>0</v>
      </c>
      <c r="H6026">
        <f>'Previous Trades Import_OMS Quer'!H6026</f>
        <v>0</v>
      </c>
      <c r="I6026">
        <f>'Previous Trades Import_OMS Quer'!I6026</f>
        <v>0</v>
      </c>
      <c r="J6026">
        <f>'Previous Trades Import_OMS Quer'!J6026</f>
        <v>0</v>
      </c>
      <c r="K6026">
        <f>'Previous Trades Import_OMS Quer'!K6026</f>
        <v>0</v>
      </c>
      <c r="L6026">
        <f>'Previous Trades Import_OMS Quer'!L6026</f>
        <v>0</v>
      </c>
      <c r="M6026">
        <f>'Previous Trades Import_OMS Quer'!M6026</f>
        <v>0</v>
      </c>
      <c r="N6026">
        <f>'Previous Trades Import_OMS Quer'!N6026</f>
        <v>0</v>
      </c>
      <c r="O6026" t="str">
        <f>CLEAN('Previous Trades Import_OMS Quer'!O6026)</f>
        <v/>
      </c>
      <c r="Q6026" s="25">
        <f t="shared" si="188"/>
        <v>0</v>
      </c>
      <c r="R6026" s="25" t="e">
        <f>VLOOKUP(O6026,'Currency Balance'!$O$3:$Q$32,3,0)</f>
        <v>#N/A</v>
      </c>
      <c r="S6026" t="e">
        <f t="shared" si="189"/>
        <v>#N/A</v>
      </c>
    </row>
    <row r="6027" spans="1:19">
      <c r="A6027">
        <f>'Previous Trades Import_OMS Quer'!A6027</f>
        <v>0</v>
      </c>
      <c r="B6027">
        <f>'Previous Trades Import_OMS Quer'!B6027</f>
        <v>0</v>
      </c>
      <c r="C6027" s="22">
        <f>'Previous Trades Import_OMS Quer'!C6027</f>
        <v>0</v>
      </c>
      <c r="D6027">
        <f>'Previous Trades Import_OMS Quer'!D6027</f>
        <v>0</v>
      </c>
      <c r="E6027" s="22">
        <f>'Previous Trades Import_OMS Quer'!E6027</f>
        <v>0</v>
      </c>
      <c r="F6027">
        <f>'Previous Trades Import_OMS Quer'!F6027</f>
        <v>0</v>
      </c>
      <c r="G6027">
        <f>'Previous Trades Import_OMS Quer'!G6027</f>
        <v>0</v>
      </c>
      <c r="H6027">
        <f>'Previous Trades Import_OMS Quer'!H6027</f>
        <v>0</v>
      </c>
      <c r="I6027">
        <f>'Previous Trades Import_OMS Quer'!I6027</f>
        <v>0</v>
      </c>
      <c r="J6027">
        <f>'Previous Trades Import_OMS Quer'!J6027</f>
        <v>0</v>
      </c>
      <c r="K6027">
        <f>'Previous Trades Import_OMS Quer'!K6027</f>
        <v>0</v>
      </c>
      <c r="L6027">
        <f>'Previous Trades Import_OMS Quer'!L6027</f>
        <v>0</v>
      </c>
      <c r="M6027">
        <f>'Previous Trades Import_OMS Quer'!M6027</f>
        <v>0</v>
      </c>
      <c r="N6027">
        <f>'Previous Trades Import_OMS Quer'!N6027</f>
        <v>0</v>
      </c>
      <c r="O6027" t="str">
        <f>CLEAN('Previous Trades Import_OMS Quer'!O6027)</f>
        <v/>
      </c>
      <c r="Q6027" s="25">
        <f t="shared" si="188"/>
        <v>0</v>
      </c>
      <c r="R6027" s="25" t="e">
        <f>VLOOKUP(O6027,'Currency Balance'!$O$3:$Q$32,3,0)</f>
        <v>#N/A</v>
      </c>
      <c r="S6027" t="e">
        <f t="shared" si="189"/>
        <v>#N/A</v>
      </c>
    </row>
    <row r="6028" spans="1:19">
      <c r="A6028">
        <f>'Previous Trades Import_OMS Quer'!A6028</f>
        <v>0</v>
      </c>
      <c r="B6028">
        <f>'Previous Trades Import_OMS Quer'!B6028</f>
        <v>0</v>
      </c>
      <c r="C6028" s="22">
        <f>'Previous Trades Import_OMS Quer'!C6028</f>
        <v>0</v>
      </c>
      <c r="D6028">
        <f>'Previous Trades Import_OMS Quer'!D6028</f>
        <v>0</v>
      </c>
      <c r="E6028" s="22">
        <f>'Previous Trades Import_OMS Quer'!E6028</f>
        <v>0</v>
      </c>
      <c r="F6028">
        <f>'Previous Trades Import_OMS Quer'!F6028</f>
        <v>0</v>
      </c>
      <c r="G6028">
        <f>'Previous Trades Import_OMS Quer'!G6028</f>
        <v>0</v>
      </c>
      <c r="H6028">
        <f>'Previous Trades Import_OMS Quer'!H6028</f>
        <v>0</v>
      </c>
      <c r="I6028">
        <f>'Previous Trades Import_OMS Quer'!I6028</f>
        <v>0</v>
      </c>
      <c r="J6028">
        <f>'Previous Trades Import_OMS Quer'!J6028</f>
        <v>0</v>
      </c>
      <c r="K6028">
        <f>'Previous Trades Import_OMS Quer'!K6028</f>
        <v>0</v>
      </c>
      <c r="L6028">
        <f>'Previous Trades Import_OMS Quer'!L6028</f>
        <v>0</v>
      </c>
      <c r="M6028">
        <f>'Previous Trades Import_OMS Quer'!M6028</f>
        <v>0</v>
      </c>
      <c r="N6028">
        <f>'Previous Trades Import_OMS Quer'!N6028</f>
        <v>0</v>
      </c>
      <c r="O6028" t="str">
        <f>CLEAN('Previous Trades Import_OMS Quer'!O6028)</f>
        <v/>
      </c>
      <c r="Q6028" s="25">
        <f t="shared" si="188"/>
        <v>0</v>
      </c>
      <c r="R6028" s="25" t="e">
        <f>VLOOKUP(O6028,'Currency Balance'!$O$3:$Q$32,3,0)</f>
        <v>#N/A</v>
      </c>
      <c r="S6028" t="e">
        <f t="shared" si="189"/>
        <v>#N/A</v>
      </c>
    </row>
    <row r="6029" spans="1:19">
      <c r="A6029">
        <f>'Previous Trades Import_OMS Quer'!A6029</f>
        <v>0</v>
      </c>
      <c r="B6029">
        <f>'Previous Trades Import_OMS Quer'!B6029</f>
        <v>0</v>
      </c>
      <c r="C6029" s="22">
        <f>'Previous Trades Import_OMS Quer'!C6029</f>
        <v>0</v>
      </c>
      <c r="D6029">
        <f>'Previous Trades Import_OMS Quer'!D6029</f>
        <v>0</v>
      </c>
      <c r="E6029" s="22">
        <f>'Previous Trades Import_OMS Quer'!E6029</f>
        <v>0</v>
      </c>
      <c r="F6029">
        <f>'Previous Trades Import_OMS Quer'!F6029</f>
        <v>0</v>
      </c>
      <c r="G6029">
        <f>'Previous Trades Import_OMS Quer'!G6029</f>
        <v>0</v>
      </c>
      <c r="H6029">
        <f>'Previous Trades Import_OMS Quer'!H6029</f>
        <v>0</v>
      </c>
      <c r="I6029">
        <f>'Previous Trades Import_OMS Quer'!I6029</f>
        <v>0</v>
      </c>
      <c r="J6029">
        <f>'Previous Trades Import_OMS Quer'!J6029</f>
        <v>0</v>
      </c>
      <c r="K6029">
        <f>'Previous Trades Import_OMS Quer'!K6029</f>
        <v>0</v>
      </c>
      <c r="L6029">
        <f>'Previous Trades Import_OMS Quer'!L6029</f>
        <v>0</v>
      </c>
      <c r="M6029">
        <f>'Previous Trades Import_OMS Quer'!M6029</f>
        <v>0</v>
      </c>
      <c r="N6029">
        <f>'Previous Trades Import_OMS Quer'!N6029</f>
        <v>0</v>
      </c>
      <c r="O6029" t="str">
        <f>CLEAN('Previous Trades Import_OMS Quer'!O6029)</f>
        <v/>
      </c>
      <c r="Q6029" s="25">
        <f t="shared" si="188"/>
        <v>0</v>
      </c>
      <c r="R6029" s="25" t="e">
        <f>VLOOKUP(O6029,'Currency Balance'!$O$3:$Q$32,3,0)</f>
        <v>#N/A</v>
      </c>
      <c r="S6029" t="e">
        <f t="shared" si="189"/>
        <v>#N/A</v>
      </c>
    </row>
    <row r="6030" spans="1:19">
      <c r="A6030">
        <f>'Previous Trades Import_OMS Quer'!A6030</f>
        <v>0</v>
      </c>
      <c r="B6030">
        <f>'Previous Trades Import_OMS Quer'!B6030</f>
        <v>0</v>
      </c>
      <c r="C6030" s="22">
        <f>'Previous Trades Import_OMS Quer'!C6030</f>
        <v>0</v>
      </c>
      <c r="D6030">
        <f>'Previous Trades Import_OMS Quer'!D6030</f>
        <v>0</v>
      </c>
      <c r="E6030" s="22">
        <f>'Previous Trades Import_OMS Quer'!E6030</f>
        <v>0</v>
      </c>
      <c r="F6030">
        <f>'Previous Trades Import_OMS Quer'!F6030</f>
        <v>0</v>
      </c>
      <c r="G6030">
        <f>'Previous Trades Import_OMS Quer'!G6030</f>
        <v>0</v>
      </c>
      <c r="H6030">
        <f>'Previous Trades Import_OMS Quer'!H6030</f>
        <v>0</v>
      </c>
      <c r="I6030">
        <f>'Previous Trades Import_OMS Quer'!I6030</f>
        <v>0</v>
      </c>
      <c r="J6030">
        <f>'Previous Trades Import_OMS Quer'!J6030</f>
        <v>0</v>
      </c>
      <c r="K6030">
        <f>'Previous Trades Import_OMS Quer'!K6030</f>
        <v>0</v>
      </c>
      <c r="L6030">
        <f>'Previous Trades Import_OMS Quer'!L6030</f>
        <v>0</v>
      </c>
      <c r="M6030">
        <f>'Previous Trades Import_OMS Quer'!M6030</f>
        <v>0</v>
      </c>
      <c r="N6030">
        <f>'Previous Trades Import_OMS Quer'!N6030</f>
        <v>0</v>
      </c>
      <c r="O6030" t="str">
        <f>CLEAN('Previous Trades Import_OMS Quer'!O6030)</f>
        <v/>
      </c>
      <c r="Q6030" s="25">
        <f t="shared" si="188"/>
        <v>0</v>
      </c>
      <c r="R6030" s="25" t="e">
        <f>VLOOKUP(O6030,'Currency Balance'!$O$3:$Q$32,3,0)</f>
        <v>#N/A</v>
      </c>
      <c r="S6030" t="e">
        <f t="shared" si="189"/>
        <v>#N/A</v>
      </c>
    </row>
    <row r="6031" spans="1:19">
      <c r="A6031">
        <f>'Previous Trades Import_OMS Quer'!A6031</f>
        <v>0</v>
      </c>
      <c r="B6031">
        <f>'Previous Trades Import_OMS Quer'!B6031</f>
        <v>0</v>
      </c>
      <c r="C6031" s="22">
        <f>'Previous Trades Import_OMS Quer'!C6031</f>
        <v>0</v>
      </c>
      <c r="D6031">
        <f>'Previous Trades Import_OMS Quer'!D6031</f>
        <v>0</v>
      </c>
      <c r="E6031" s="22">
        <f>'Previous Trades Import_OMS Quer'!E6031</f>
        <v>0</v>
      </c>
      <c r="F6031">
        <f>'Previous Trades Import_OMS Quer'!F6031</f>
        <v>0</v>
      </c>
      <c r="G6031">
        <f>'Previous Trades Import_OMS Quer'!G6031</f>
        <v>0</v>
      </c>
      <c r="H6031">
        <f>'Previous Trades Import_OMS Quer'!H6031</f>
        <v>0</v>
      </c>
      <c r="I6031">
        <f>'Previous Trades Import_OMS Quer'!I6031</f>
        <v>0</v>
      </c>
      <c r="J6031">
        <f>'Previous Trades Import_OMS Quer'!J6031</f>
        <v>0</v>
      </c>
      <c r="K6031">
        <f>'Previous Trades Import_OMS Quer'!K6031</f>
        <v>0</v>
      </c>
      <c r="L6031">
        <f>'Previous Trades Import_OMS Quer'!L6031</f>
        <v>0</v>
      </c>
      <c r="M6031">
        <f>'Previous Trades Import_OMS Quer'!M6031</f>
        <v>0</v>
      </c>
      <c r="N6031">
        <f>'Previous Trades Import_OMS Quer'!N6031</f>
        <v>0</v>
      </c>
      <c r="O6031" t="str">
        <f>CLEAN('Previous Trades Import_OMS Quer'!O6031)</f>
        <v/>
      </c>
      <c r="Q6031" s="25">
        <f t="shared" si="188"/>
        <v>0</v>
      </c>
      <c r="R6031" s="25" t="e">
        <f>VLOOKUP(O6031,'Currency Balance'!$O$3:$Q$32,3,0)</f>
        <v>#N/A</v>
      </c>
      <c r="S6031" t="e">
        <f t="shared" si="189"/>
        <v>#N/A</v>
      </c>
    </row>
    <row r="6032" spans="1:19">
      <c r="A6032">
        <f>'Previous Trades Import_OMS Quer'!A6032</f>
        <v>0</v>
      </c>
      <c r="B6032">
        <f>'Previous Trades Import_OMS Quer'!B6032</f>
        <v>0</v>
      </c>
      <c r="C6032" s="22">
        <f>'Previous Trades Import_OMS Quer'!C6032</f>
        <v>0</v>
      </c>
      <c r="D6032">
        <f>'Previous Trades Import_OMS Quer'!D6032</f>
        <v>0</v>
      </c>
      <c r="E6032" s="22">
        <f>'Previous Trades Import_OMS Quer'!E6032</f>
        <v>0</v>
      </c>
      <c r="F6032">
        <f>'Previous Trades Import_OMS Quer'!F6032</f>
        <v>0</v>
      </c>
      <c r="G6032">
        <f>'Previous Trades Import_OMS Quer'!G6032</f>
        <v>0</v>
      </c>
      <c r="H6032">
        <f>'Previous Trades Import_OMS Quer'!H6032</f>
        <v>0</v>
      </c>
      <c r="I6032">
        <f>'Previous Trades Import_OMS Quer'!I6032</f>
        <v>0</v>
      </c>
      <c r="J6032">
        <f>'Previous Trades Import_OMS Quer'!J6032</f>
        <v>0</v>
      </c>
      <c r="K6032">
        <f>'Previous Trades Import_OMS Quer'!K6032</f>
        <v>0</v>
      </c>
      <c r="L6032">
        <f>'Previous Trades Import_OMS Quer'!L6032</f>
        <v>0</v>
      </c>
      <c r="M6032">
        <f>'Previous Trades Import_OMS Quer'!M6032</f>
        <v>0</v>
      </c>
      <c r="N6032">
        <f>'Previous Trades Import_OMS Quer'!N6032</f>
        <v>0</v>
      </c>
      <c r="O6032" t="str">
        <f>CLEAN('Previous Trades Import_OMS Quer'!O6032)</f>
        <v/>
      </c>
      <c r="Q6032" s="25">
        <f t="shared" si="188"/>
        <v>0</v>
      </c>
      <c r="R6032" s="25" t="e">
        <f>VLOOKUP(O6032,'Currency Balance'!$O$3:$Q$32,3,0)</f>
        <v>#N/A</v>
      </c>
      <c r="S6032" t="e">
        <f t="shared" si="189"/>
        <v>#N/A</v>
      </c>
    </row>
    <row r="6033" spans="1:19">
      <c r="A6033">
        <f>'Previous Trades Import_OMS Quer'!A6033</f>
        <v>0</v>
      </c>
      <c r="B6033">
        <f>'Previous Trades Import_OMS Quer'!B6033</f>
        <v>0</v>
      </c>
      <c r="C6033" s="22">
        <f>'Previous Trades Import_OMS Quer'!C6033</f>
        <v>0</v>
      </c>
      <c r="D6033">
        <f>'Previous Trades Import_OMS Quer'!D6033</f>
        <v>0</v>
      </c>
      <c r="E6033" s="22">
        <f>'Previous Trades Import_OMS Quer'!E6033</f>
        <v>0</v>
      </c>
      <c r="F6033">
        <f>'Previous Trades Import_OMS Quer'!F6033</f>
        <v>0</v>
      </c>
      <c r="G6033">
        <f>'Previous Trades Import_OMS Quer'!G6033</f>
        <v>0</v>
      </c>
      <c r="H6033">
        <f>'Previous Trades Import_OMS Quer'!H6033</f>
        <v>0</v>
      </c>
      <c r="I6033">
        <f>'Previous Trades Import_OMS Quer'!I6033</f>
        <v>0</v>
      </c>
      <c r="J6033">
        <f>'Previous Trades Import_OMS Quer'!J6033</f>
        <v>0</v>
      </c>
      <c r="K6033">
        <f>'Previous Trades Import_OMS Quer'!K6033</f>
        <v>0</v>
      </c>
      <c r="L6033">
        <f>'Previous Trades Import_OMS Quer'!L6033</f>
        <v>0</v>
      </c>
      <c r="M6033">
        <f>'Previous Trades Import_OMS Quer'!M6033</f>
        <v>0</v>
      </c>
      <c r="N6033">
        <f>'Previous Trades Import_OMS Quer'!N6033</f>
        <v>0</v>
      </c>
      <c r="O6033" t="str">
        <f>CLEAN('Previous Trades Import_OMS Quer'!O6033)</f>
        <v/>
      </c>
      <c r="Q6033" s="25">
        <f t="shared" si="188"/>
        <v>0</v>
      </c>
      <c r="R6033" s="25" t="e">
        <f>VLOOKUP(O6033,'Currency Balance'!$O$3:$Q$32,3,0)</f>
        <v>#N/A</v>
      </c>
      <c r="S6033" t="e">
        <f t="shared" si="189"/>
        <v>#N/A</v>
      </c>
    </row>
    <row r="6034" spans="1:19">
      <c r="A6034">
        <f>'Previous Trades Import_OMS Quer'!A6034</f>
        <v>0</v>
      </c>
      <c r="B6034">
        <f>'Previous Trades Import_OMS Quer'!B6034</f>
        <v>0</v>
      </c>
      <c r="C6034" s="22">
        <f>'Previous Trades Import_OMS Quer'!C6034</f>
        <v>0</v>
      </c>
      <c r="D6034">
        <f>'Previous Trades Import_OMS Quer'!D6034</f>
        <v>0</v>
      </c>
      <c r="E6034" s="22">
        <f>'Previous Trades Import_OMS Quer'!E6034</f>
        <v>0</v>
      </c>
      <c r="F6034">
        <f>'Previous Trades Import_OMS Quer'!F6034</f>
        <v>0</v>
      </c>
      <c r="G6034">
        <f>'Previous Trades Import_OMS Quer'!G6034</f>
        <v>0</v>
      </c>
      <c r="H6034">
        <f>'Previous Trades Import_OMS Quer'!H6034</f>
        <v>0</v>
      </c>
      <c r="I6034">
        <f>'Previous Trades Import_OMS Quer'!I6034</f>
        <v>0</v>
      </c>
      <c r="J6034">
        <f>'Previous Trades Import_OMS Quer'!J6034</f>
        <v>0</v>
      </c>
      <c r="K6034">
        <f>'Previous Trades Import_OMS Quer'!K6034</f>
        <v>0</v>
      </c>
      <c r="L6034">
        <f>'Previous Trades Import_OMS Quer'!L6034</f>
        <v>0</v>
      </c>
      <c r="M6034">
        <f>'Previous Trades Import_OMS Quer'!M6034</f>
        <v>0</v>
      </c>
      <c r="N6034">
        <f>'Previous Trades Import_OMS Quer'!N6034</f>
        <v>0</v>
      </c>
      <c r="O6034" t="str">
        <f>CLEAN('Previous Trades Import_OMS Quer'!O6034)</f>
        <v/>
      </c>
      <c r="Q6034" s="25">
        <f t="shared" si="188"/>
        <v>0</v>
      </c>
      <c r="R6034" s="25" t="e">
        <f>VLOOKUP(O6034,'Currency Balance'!$O$3:$Q$32,3,0)</f>
        <v>#N/A</v>
      </c>
      <c r="S6034" t="e">
        <f t="shared" si="189"/>
        <v>#N/A</v>
      </c>
    </row>
    <row r="6035" spans="1:19">
      <c r="A6035">
        <f>'Previous Trades Import_OMS Quer'!A6035</f>
        <v>0</v>
      </c>
      <c r="B6035">
        <f>'Previous Trades Import_OMS Quer'!B6035</f>
        <v>0</v>
      </c>
      <c r="C6035" s="22">
        <f>'Previous Trades Import_OMS Quer'!C6035</f>
        <v>0</v>
      </c>
      <c r="D6035">
        <f>'Previous Trades Import_OMS Quer'!D6035</f>
        <v>0</v>
      </c>
      <c r="E6035" s="22">
        <f>'Previous Trades Import_OMS Quer'!E6035</f>
        <v>0</v>
      </c>
      <c r="F6035">
        <f>'Previous Trades Import_OMS Quer'!F6035</f>
        <v>0</v>
      </c>
      <c r="G6035">
        <f>'Previous Trades Import_OMS Quer'!G6035</f>
        <v>0</v>
      </c>
      <c r="H6035">
        <f>'Previous Trades Import_OMS Quer'!H6035</f>
        <v>0</v>
      </c>
      <c r="I6035">
        <f>'Previous Trades Import_OMS Quer'!I6035</f>
        <v>0</v>
      </c>
      <c r="J6035">
        <f>'Previous Trades Import_OMS Quer'!J6035</f>
        <v>0</v>
      </c>
      <c r="K6035">
        <f>'Previous Trades Import_OMS Quer'!K6035</f>
        <v>0</v>
      </c>
      <c r="L6035">
        <f>'Previous Trades Import_OMS Quer'!L6035</f>
        <v>0</v>
      </c>
      <c r="M6035">
        <f>'Previous Trades Import_OMS Quer'!M6035</f>
        <v>0</v>
      </c>
      <c r="N6035">
        <f>'Previous Trades Import_OMS Quer'!N6035</f>
        <v>0</v>
      </c>
      <c r="O6035" t="str">
        <f>CLEAN('Previous Trades Import_OMS Quer'!O6035)</f>
        <v/>
      </c>
      <c r="Q6035" s="25">
        <f t="shared" si="188"/>
        <v>0</v>
      </c>
      <c r="R6035" s="25" t="e">
        <f>VLOOKUP(O6035,'Currency Balance'!$O$3:$Q$32,3,0)</f>
        <v>#N/A</v>
      </c>
      <c r="S6035" t="e">
        <f t="shared" si="189"/>
        <v>#N/A</v>
      </c>
    </row>
    <row r="6036" spans="1:19">
      <c r="A6036">
        <f>'Previous Trades Import_OMS Quer'!A6036</f>
        <v>0</v>
      </c>
      <c r="B6036">
        <f>'Previous Trades Import_OMS Quer'!B6036</f>
        <v>0</v>
      </c>
      <c r="C6036" s="22">
        <f>'Previous Trades Import_OMS Quer'!C6036</f>
        <v>0</v>
      </c>
      <c r="D6036">
        <f>'Previous Trades Import_OMS Quer'!D6036</f>
        <v>0</v>
      </c>
      <c r="E6036" s="22">
        <f>'Previous Trades Import_OMS Quer'!E6036</f>
        <v>0</v>
      </c>
      <c r="F6036">
        <f>'Previous Trades Import_OMS Quer'!F6036</f>
        <v>0</v>
      </c>
      <c r="G6036">
        <f>'Previous Trades Import_OMS Quer'!G6036</f>
        <v>0</v>
      </c>
      <c r="H6036">
        <f>'Previous Trades Import_OMS Quer'!H6036</f>
        <v>0</v>
      </c>
      <c r="I6036">
        <f>'Previous Trades Import_OMS Quer'!I6036</f>
        <v>0</v>
      </c>
      <c r="J6036">
        <f>'Previous Trades Import_OMS Quer'!J6036</f>
        <v>0</v>
      </c>
      <c r="K6036">
        <f>'Previous Trades Import_OMS Quer'!K6036</f>
        <v>0</v>
      </c>
      <c r="L6036">
        <f>'Previous Trades Import_OMS Quer'!L6036</f>
        <v>0</v>
      </c>
      <c r="M6036">
        <f>'Previous Trades Import_OMS Quer'!M6036</f>
        <v>0</v>
      </c>
      <c r="N6036">
        <f>'Previous Trades Import_OMS Quer'!N6036</f>
        <v>0</v>
      </c>
      <c r="O6036" t="str">
        <f>CLEAN('Previous Trades Import_OMS Quer'!O6036)</f>
        <v/>
      </c>
      <c r="Q6036" s="25">
        <f t="shared" si="188"/>
        <v>0</v>
      </c>
      <c r="R6036" s="25" t="e">
        <f>VLOOKUP(O6036,'Currency Balance'!$O$3:$Q$32,3,0)</f>
        <v>#N/A</v>
      </c>
      <c r="S6036" t="e">
        <f t="shared" si="189"/>
        <v>#N/A</v>
      </c>
    </row>
    <row r="6037" spans="1:19">
      <c r="A6037">
        <f>'Previous Trades Import_OMS Quer'!A6037</f>
        <v>0</v>
      </c>
      <c r="B6037">
        <f>'Previous Trades Import_OMS Quer'!B6037</f>
        <v>0</v>
      </c>
      <c r="C6037" s="22">
        <f>'Previous Trades Import_OMS Quer'!C6037</f>
        <v>0</v>
      </c>
      <c r="D6037">
        <f>'Previous Trades Import_OMS Quer'!D6037</f>
        <v>0</v>
      </c>
      <c r="E6037" s="22">
        <f>'Previous Trades Import_OMS Quer'!E6037</f>
        <v>0</v>
      </c>
      <c r="F6037">
        <f>'Previous Trades Import_OMS Quer'!F6037</f>
        <v>0</v>
      </c>
      <c r="G6037">
        <f>'Previous Trades Import_OMS Quer'!G6037</f>
        <v>0</v>
      </c>
      <c r="H6037">
        <f>'Previous Trades Import_OMS Quer'!H6037</f>
        <v>0</v>
      </c>
      <c r="I6037">
        <f>'Previous Trades Import_OMS Quer'!I6037</f>
        <v>0</v>
      </c>
      <c r="J6037">
        <f>'Previous Trades Import_OMS Quer'!J6037</f>
        <v>0</v>
      </c>
      <c r="K6037">
        <f>'Previous Trades Import_OMS Quer'!K6037</f>
        <v>0</v>
      </c>
      <c r="L6037">
        <f>'Previous Trades Import_OMS Quer'!L6037</f>
        <v>0</v>
      </c>
      <c r="M6037">
        <f>'Previous Trades Import_OMS Quer'!M6037</f>
        <v>0</v>
      </c>
      <c r="N6037">
        <f>'Previous Trades Import_OMS Quer'!N6037</f>
        <v>0</v>
      </c>
      <c r="O6037" t="str">
        <f>CLEAN('Previous Trades Import_OMS Quer'!O6037)</f>
        <v/>
      </c>
      <c r="Q6037" s="25">
        <f t="shared" si="188"/>
        <v>0</v>
      </c>
      <c r="R6037" s="25" t="e">
        <f>VLOOKUP(O6037,'Currency Balance'!$O$3:$Q$32,3,0)</f>
        <v>#N/A</v>
      </c>
      <c r="S6037" t="e">
        <f t="shared" si="189"/>
        <v>#N/A</v>
      </c>
    </row>
    <row r="6038" spans="1:19">
      <c r="A6038">
        <f>'Previous Trades Import_OMS Quer'!A6038</f>
        <v>0</v>
      </c>
      <c r="B6038">
        <f>'Previous Trades Import_OMS Quer'!B6038</f>
        <v>0</v>
      </c>
      <c r="C6038" s="22">
        <f>'Previous Trades Import_OMS Quer'!C6038</f>
        <v>0</v>
      </c>
      <c r="D6038">
        <f>'Previous Trades Import_OMS Quer'!D6038</f>
        <v>0</v>
      </c>
      <c r="E6038" s="22">
        <f>'Previous Trades Import_OMS Quer'!E6038</f>
        <v>0</v>
      </c>
      <c r="F6038">
        <f>'Previous Trades Import_OMS Quer'!F6038</f>
        <v>0</v>
      </c>
      <c r="G6038">
        <f>'Previous Trades Import_OMS Quer'!G6038</f>
        <v>0</v>
      </c>
      <c r="H6038">
        <f>'Previous Trades Import_OMS Quer'!H6038</f>
        <v>0</v>
      </c>
      <c r="I6038">
        <f>'Previous Trades Import_OMS Quer'!I6038</f>
        <v>0</v>
      </c>
      <c r="J6038">
        <f>'Previous Trades Import_OMS Quer'!J6038</f>
        <v>0</v>
      </c>
      <c r="K6038">
        <f>'Previous Trades Import_OMS Quer'!K6038</f>
        <v>0</v>
      </c>
      <c r="L6038">
        <f>'Previous Trades Import_OMS Quer'!L6038</f>
        <v>0</v>
      </c>
      <c r="M6038">
        <f>'Previous Trades Import_OMS Quer'!M6038</f>
        <v>0</v>
      </c>
      <c r="N6038">
        <f>'Previous Trades Import_OMS Quer'!N6038</f>
        <v>0</v>
      </c>
      <c r="O6038" t="str">
        <f>CLEAN('Previous Trades Import_OMS Quer'!O6038)</f>
        <v/>
      </c>
      <c r="Q6038" s="25">
        <f t="shared" si="188"/>
        <v>0</v>
      </c>
      <c r="R6038" s="25" t="e">
        <f>VLOOKUP(O6038,'Currency Balance'!$O$3:$Q$32,3,0)</f>
        <v>#N/A</v>
      </c>
      <c r="S6038" t="e">
        <f t="shared" si="189"/>
        <v>#N/A</v>
      </c>
    </row>
    <row r="6039" spans="1:19">
      <c r="A6039">
        <f>'Previous Trades Import_OMS Quer'!A6039</f>
        <v>0</v>
      </c>
      <c r="B6039">
        <f>'Previous Trades Import_OMS Quer'!B6039</f>
        <v>0</v>
      </c>
      <c r="C6039" s="22">
        <f>'Previous Trades Import_OMS Quer'!C6039</f>
        <v>0</v>
      </c>
      <c r="D6039">
        <f>'Previous Trades Import_OMS Quer'!D6039</f>
        <v>0</v>
      </c>
      <c r="E6039" s="22">
        <f>'Previous Trades Import_OMS Quer'!E6039</f>
        <v>0</v>
      </c>
      <c r="F6039">
        <f>'Previous Trades Import_OMS Quer'!F6039</f>
        <v>0</v>
      </c>
      <c r="G6039">
        <f>'Previous Trades Import_OMS Quer'!G6039</f>
        <v>0</v>
      </c>
      <c r="H6039">
        <f>'Previous Trades Import_OMS Quer'!H6039</f>
        <v>0</v>
      </c>
      <c r="I6039">
        <f>'Previous Trades Import_OMS Quer'!I6039</f>
        <v>0</v>
      </c>
      <c r="J6039">
        <f>'Previous Trades Import_OMS Quer'!J6039</f>
        <v>0</v>
      </c>
      <c r="K6039">
        <f>'Previous Trades Import_OMS Quer'!K6039</f>
        <v>0</v>
      </c>
      <c r="L6039">
        <f>'Previous Trades Import_OMS Quer'!L6039</f>
        <v>0</v>
      </c>
      <c r="M6039">
        <f>'Previous Trades Import_OMS Quer'!M6039</f>
        <v>0</v>
      </c>
      <c r="N6039">
        <f>'Previous Trades Import_OMS Quer'!N6039</f>
        <v>0</v>
      </c>
      <c r="O6039" t="str">
        <f>CLEAN('Previous Trades Import_OMS Quer'!O6039)</f>
        <v/>
      </c>
      <c r="Q6039" s="25">
        <f t="shared" si="188"/>
        <v>0</v>
      </c>
      <c r="R6039" s="25" t="e">
        <f>VLOOKUP(O6039,'Currency Balance'!$O$3:$Q$32,3,0)</f>
        <v>#N/A</v>
      </c>
      <c r="S6039" t="e">
        <f t="shared" si="189"/>
        <v>#N/A</v>
      </c>
    </row>
    <row r="6040" spans="1:19">
      <c r="A6040">
        <f>'Previous Trades Import_OMS Quer'!A6040</f>
        <v>0</v>
      </c>
      <c r="B6040">
        <f>'Previous Trades Import_OMS Quer'!B6040</f>
        <v>0</v>
      </c>
      <c r="C6040" s="22">
        <f>'Previous Trades Import_OMS Quer'!C6040</f>
        <v>0</v>
      </c>
      <c r="D6040">
        <f>'Previous Trades Import_OMS Quer'!D6040</f>
        <v>0</v>
      </c>
      <c r="E6040" s="22">
        <f>'Previous Trades Import_OMS Quer'!E6040</f>
        <v>0</v>
      </c>
      <c r="F6040">
        <f>'Previous Trades Import_OMS Quer'!F6040</f>
        <v>0</v>
      </c>
      <c r="G6040">
        <f>'Previous Trades Import_OMS Quer'!G6040</f>
        <v>0</v>
      </c>
      <c r="H6040">
        <f>'Previous Trades Import_OMS Quer'!H6040</f>
        <v>0</v>
      </c>
      <c r="I6040">
        <f>'Previous Trades Import_OMS Quer'!I6040</f>
        <v>0</v>
      </c>
      <c r="J6040">
        <f>'Previous Trades Import_OMS Quer'!J6040</f>
        <v>0</v>
      </c>
      <c r="K6040">
        <f>'Previous Trades Import_OMS Quer'!K6040</f>
        <v>0</v>
      </c>
      <c r="L6040">
        <f>'Previous Trades Import_OMS Quer'!L6040</f>
        <v>0</v>
      </c>
      <c r="M6040">
        <f>'Previous Trades Import_OMS Quer'!M6040</f>
        <v>0</v>
      </c>
      <c r="N6040">
        <f>'Previous Trades Import_OMS Quer'!N6040</f>
        <v>0</v>
      </c>
      <c r="O6040" t="str">
        <f>CLEAN('Previous Trades Import_OMS Quer'!O6040)</f>
        <v/>
      </c>
      <c r="Q6040" s="25">
        <f t="shared" si="188"/>
        <v>0</v>
      </c>
      <c r="R6040" s="25" t="e">
        <f>VLOOKUP(O6040,'Currency Balance'!$O$3:$Q$32,3,0)</f>
        <v>#N/A</v>
      </c>
      <c r="S6040" t="e">
        <f t="shared" si="189"/>
        <v>#N/A</v>
      </c>
    </row>
    <row r="6041" spans="1:19">
      <c r="A6041">
        <f>'Previous Trades Import_OMS Quer'!A6041</f>
        <v>0</v>
      </c>
      <c r="B6041">
        <f>'Previous Trades Import_OMS Quer'!B6041</f>
        <v>0</v>
      </c>
      <c r="C6041" s="22">
        <f>'Previous Trades Import_OMS Quer'!C6041</f>
        <v>0</v>
      </c>
      <c r="D6041">
        <f>'Previous Trades Import_OMS Quer'!D6041</f>
        <v>0</v>
      </c>
      <c r="E6041" s="22">
        <f>'Previous Trades Import_OMS Quer'!E6041</f>
        <v>0</v>
      </c>
      <c r="F6041">
        <f>'Previous Trades Import_OMS Quer'!F6041</f>
        <v>0</v>
      </c>
      <c r="G6041">
        <f>'Previous Trades Import_OMS Quer'!G6041</f>
        <v>0</v>
      </c>
      <c r="H6041">
        <f>'Previous Trades Import_OMS Quer'!H6041</f>
        <v>0</v>
      </c>
      <c r="I6041">
        <f>'Previous Trades Import_OMS Quer'!I6041</f>
        <v>0</v>
      </c>
      <c r="J6041">
        <f>'Previous Trades Import_OMS Quer'!J6041</f>
        <v>0</v>
      </c>
      <c r="K6041">
        <f>'Previous Trades Import_OMS Quer'!K6041</f>
        <v>0</v>
      </c>
      <c r="L6041">
        <f>'Previous Trades Import_OMS Quer'!L6041</f>
        <v>0</v>
      </c>
      <c r="M6041">
        <f>'Previous Trades Import_OMS Quer'!M6041</f>
        <v>0</v>
      </c>
      <c r="N6041">
        <f>'Previous Trades Import_OMS Quer'!N6041</f>
        <v>0</v>
      </c>
      <c r="O6041" t="str">
        <f>CLEAN('Previous Trades Import_OMS Quer'!O6041)</f>
        <v/>
      </c>
      <c r="Q6041" s="25">
        <f t="shared" si="188"/>
        <v>0</v>
      </c>
      <c r="R6041" s="25" t="e">
        <f>VLOOKUP(O6041,'Currency Balance'!$O$3:$Q$32,3,0)</f>
        <v>#N/A</v>
      </c>
      <c r="S6041" t="e">
        <f t="shared" si="189"/>
        <v>#N/A</v>
      </c>
    </row>
    <row r="6042" spans="1:19">
      <c r="A6042">
        <f>'Previous Trades Import_OMS Quer'!A6042</f>
        <v>0</v>
      </c>
      <c r="B6042">
        <f>'Previous Trades Import_OMS Quer'!B6042</f>
        <v>0</v>
      </c>
      <c r="C6042" s="22">
        <f>'Previous Trades Import_OMS Quer'!C6042</f>
        <v>0</v>
      </c>
      <c r="D6042">
        <f>'Previous Trades Import_OMS Quer'!D6042</f>
        <v>0</v>
      </c>
      <c r="E6042" s="22">
        <f>'Previous Trades Import_OMS Quer'!E6042</f>
        <v>0</v>
      </c>
      <c r="F6042">
        <f>'Previous Trades Import_OMS Quer'!F6042</f>
        <v>0</v>
      </c>
      <c r="G6042">
        <f>'Previous Trades Import_OMS Quer'!G6042</f>
        <v>0</v>
      </c>
      <c r="H6042">
        <f>'Previous Trades Import_OMS Quer'!H6042</f>
        <v>0</v>
      </c>
      <c r="I6042">
        <f>'Previous Trades Import_OMS Quer'!I6042</f>
        <v>0</v>
      </c>
      <c r="J6042">
        <f>'Previous Trades Import_OMS Quer'!J6042</f>
        <v>0</v>
      </c>
      <c r="K6042">
        <f>'Previous Trades Import_OMS Quer'!K6042</f>
        <v>0</v>
      </c>
      <c r="L6042">
        <f>'Previous Trades Import_OMS Quer'!L6042</f>
        <v>0</v>
      </c>
      <c r="M6042">
        <f>'Previous Trades Import_OMS Quer'!M6042</f>
        <v>0</v>
      </c>
      <c r="N6042">
        <f>'Previous Trades Import_OMS Quer'!N6042</f>
        <v>0</v>
      </c>
      <c r="O6042" t="str">
        <f>CLEAN('Previous Trades Import_OMS Quer'!O6042)</f>
        <v/>
      </c>
      <c r="Q6042" s="25">
        <f t="shared" si="188"/>
        <v>0</v>
      </c>
      <c r="R6042" s="25" t="e">
        <f>VLOOKUP(O6042,'Currency Balance'!$O$3:$Q$32,3,0)</f>
        <v>#N/A</v>
      </c>
      <c r="S6042" t="e">
        <f t="shared" si="189"/>
        <v>#N/A</v>
      </c>
    </row>
    <row r="6043" spans="1:19">
      <c r="A6043">
        <f>'Previous Trades Import_OMS Quer'!A6043</f>
        <v>0</v>
      </c>
      <c r="B6043">
        <f>'Previous Trades Import_OMS Quer'!B6043</f>
        <v>0</v>
      </c>
      <c r="C6043" s="22">
        <f>'Previous Trades Import_OMS Quer'!C6043</f>
        <v>0</v>
      </c>
      <c r="D6043">
        <f>'Previous Trades Import_OMS Quer'!D6043</f>
        <v>0</v>
      </c>
      <c r="E6043" s="22">
        <f>'Previous Trades Import_OMS Quer'!E6043</f>
        <v>0</v>
      </c>
      <c r="F6043">
        <f>'Previous Trades Import_OMS Quer'!F6043</f>
        <v>0</v>
      </c>
      <c r="G6043">
        <f>'Previous Trades Import_OMS Quer'!G6043</f>
        <v>0</v>
      </c>
      <c r="H6043">
        <f>'Previous Trades Import_OMS Quer'!H6043</f>
        <v>0</v>
      </c>
      <c r="I6043">
        <f>'Previous Trades Import_OMS Quer'!I6043</f>
        <v>0</v>
      </c>
      <c r="J6043">
        <f>'Previous Trades Import_OMS Quer'!J6043</f>
        <v>0</v>
      </c>
      <c r="K6043">
        <f>'Previous Trades Import_OMS Quer'!K6043</f>
        <v>0</v>
      </c>
      <c r="L6043">
        <f>'Previous Trades Import_OMS Quer'!L6043</f>
        <v>0</v>
      </c>
      <c r="M6043">
        <f>'Previous Trades Import_OMS Quer'!M6043</f>
        <v>0</v>
      </c>
      <c r="N6043">
        <f>'Previous Trades Import_OMS Quer'!N6043</f>
        <v>0</v>
      </c>
      <c r="O6043" t="str">
        <f>CLEAN('Previous Trades Import_OMS Quer'!O6043)</f>
        <v/>
      </c>
      <c r="Q6043" s="25">
        <f t="shared" si="188"/>
        <v>0</v>
      </c>
      <c r="R6043" s="25" t="e">
        <f>VLOOKUP(O6043,'Currency Balance'!$O$3:$Q$32,3,0)</f>
        <v>#N/A</v>
      </c>
      <c r="S6043" t="e">
        <f t="shared" si="189"/>
        <v>#N/A</v>
      </c>
    </row>
    <row r="6044" spans="1:19">
      <c r="A6044">
        <f>'Previous Trades Import_OMS Quer'!A6044</f>
        <v>0</v>
      </c>
      <c r="B6044">
        <f>'Previous Trades Import_OMS Quer'!B6044</f>
        <v>0</v>
      </c>
      <c r="C6044" s="22">
        <f>'Previous Trades Import_OMS Quer'!C6044</f>
        <v>0</v>
      </c>
      <c r="D6044">
        <f>'Previous Trades Import_OMS Quer'!D6044</f>
        <v>0</v>
      </c>
      <c r="E6044" s="22">
        <f>'Previous Trades Import_OMS Quer'!E6044</f>
        <v>0</v>
      </c>
      <c r="F6044">
        <f>'Previous Trades Import_OMS Quer'!F6044</f>
        <v>0</v>
      </c>
      <c r="G6044">
        <f>'Previous Trades Import_OMS Quer'!G6044</f>
        <v>0</v>
      </c>
      <c r="H6044">
        <f>'Previous Trades Import_OMS Quer'!H6044</f>
        <v>0</v>
      </c>
      <c r="I6044">
        <f>'Previous Trades Import_OMS Quer'!I6044</f>
        <v>0</v>
      </c>
      <c r="J6044">
        <f>'Previous Trades Import_OMS Quer'!J6044</f>
        <v>0</v>
      </c>
      <c r="K6044">
        <f>'Previous Trades Import_OMS Quer'!K6044</f>
        <v>0</v>
      </c>
      <c r="L6044">
        <f>'Previous Trades Import_OMS Quer'!L6044</f>
        <v>0</v>
      </c>
      <c r="M6044">
        <f>'Previous Trades Import_OMS Quer'!M6044</f>
        <v>0</v>
      </c>
      <c r="N6044">
        <f>'Previous Trades Import_OMS Quer'!N6044</f>
        <v>0</v>
      </c>
      <c r="O6044" t="str">
        <f>CLEAN('Previous Trades Import_OMS Quer'!O6044)</f>
        <v/>
      </c>
      <c r="Q6044" s="25">
        <f t="shared" si="188"/>
        <v>0</v>
      </c>
      <c r="R6044" s="25" t="e">
        <f>VLOOKUP(O6044,'Currency Balance'!$O$3:$Q$32,3,0)</f>
        <v>#N/A</v>
      </c>
      <c r="S6044" t="e">
        <f t="shared" si="189"/>
        <v>#N/A</v>
      </c>
    </row>
    <row r="6045" spans="1:19">
      <c r="A6045">
        <f>'Previous Trades Import_OMS Quer'!A6045</f>
        <v>0</v>
      </c>
      <c r="B6045">
        <f>'Previous Trades Import_OMS Quer'!B6045</f>
        <v>0</v>
      </c>
      <c r="C6045" s="22">
        <f>'Previous Trades Import_OMS Quer'!C6045</f>
        <v>0</v>
      </c>
      <c r="D6045">
        <f>'Previous Trades Import_OMS Quer'!D6045</f>
        <v>0</v>
      </c>
      <c r="E6045" s="22">
        <f>'Previous Trades Import_OMS Quer'!E6045</f>
        <v>0</v>
      </c>
      <c r="F6045">
        <f>'Previous Trades Import_OMS Quer'!F6045</f>
        <v>0</v>
      </c>
      <c r="G6045">
        <f>'Previous Trades Import_OMS Quer'!G6045</f>
        <v>0</v>
      </c>
      <c r="H6045">
        <f>'Previous Trades Import_OMS Quer'!H6045</f>
        <v>0</v>
      </c>
      <c r="I6045">
        <f>'Previous Trades Import_OMS Quer'!I6045</f>
        <v>0</v>
      </c>
      <c r="J6045">
        <f>'Previous Trades Import_OMS Quer'!J6045</f>
        <v>0</v>
      </c>
      <c r="K6045">
        <f>'Previous Trades Import_OMS Quer'!K6045</f>
        <v>0</v>
      </c>
      <c r="L6045">
        <f>'Previous Trades Import_OMS Quer'!L6045</f>
        <v>0</v>
      </c>
      <c r="M6045">
        <f>'Previous Trades Import_OMS Quer'!M6045</f>
        <v>0</v>
      </c>
      <c r="N6045">
        <f>'Previous Trades Import_OMS Quer'!N6045</f>
        <v>0</v>
      </c>
      <c r="O6045" t="str">
        <f>CLEAN('Previous Trades Import_OMS Quer'!O6045)</f>
        <v/>
      </c>
      <c r="Q6045" s="25">
        <f t="shared" si="188"/>
        <v>0</v>
      </c>
      <c r="R6045" s="25" t="e">
        <f>VLOOKUP(O6045,'Currency Balance'!$O$3:$Q$32,3,0)</f>
        <v>#N/A</v>
      </c>
      <c r="S6045" t="e">
        <f t="shared" si="189"/>
        <v>#N/A</v>
      </c>
    </row>
    <row r="6046" spans="1:19">
      <c r="A6046">
        <f>'Previous Trades Import_OMS Quer'!A6046</f>
        <v>0</v>
      </c>
      <c r="B6046">
        <f>'Previous Trades Import_OMS Quer'!B6046</f>
        <v>0</v>
      </c>
      <c r="C6046" s="22">
        <f>'Previous Trades Import_OMS Quer'!C6046</f>
        <v>0</v>
      </c>
      <c r="D6046">
        <f>'Previous Trades Import_OMS Quer'!D6046</f>
        <v>0</v>
      </c>
      <c r="E6046" s="22">
        <f>'Previous Trades Import_OMS Quer'!E6046</f>
        <v>0</v>
      </c>
      <c r="F6046">
        <f>'Previous Trades Import_OMS Quer'!F6046</f>
        <v>0</v>
      </c>
      <c r="G6046">
        <f>'Previous Trades Import_OMS Quer'!G6046</f>
        <v>0</v>
      </c>
      <c r="H6046">
        <f>'Previous Trades Import_OMS Quer'!H6046</f>
        <v>0</v>
      </c>
      <c r="I6046">
        <f>'Previous Trades Import_OMS Quer'!I6046</f>
        <v>0</v>
      </c>
      <c r="J6046">
        <f>'Previous Trades Import_OMS Quer'!J6046</f>
        <v>0</v>
      </c>
      <c r="K6046">
        <f>'Previous Trades Import_OMS Quer'!K6046</f>
        <v>0</v>
      </c>
      <c r="L6046">
        <f>'Previous Trades Import_OMS Quer'!L6046</f>
        <v>0</v>
      </c>
      <c r="M6046">
        <f>'Previous Trades Import_OMS Quer'!M6046</f>
        <v>0</v>
      </c>
      <c r="N6046">
        <f>'Previous Trades Import_OMS Quer'!N6046</f>
        <v>0</v>
      </c>
      <c r="O6046" t="str">
        <f>CLEAN('Previous Trades Import_OMS Quer'!O6046)</f>
        <v/>
      </c>
      <c r="Q6046" s="25">
        <f t="shared" si="188"/>
        <v>0</v>
      </c>
      <c r="R6046" s="25" t="e">
        <f>VLOOKUP(O6046,'Currency Balance'!$O$3:$Q$32,3,0)</f>
        <v>#N/A</v>
      </c>
      <c r="S6046" t="e">
        <f t="shared" si="189"/>
        <v>#N/A</v>
      </c>
    </row>
    <row r="6047" spans="1:19">
      <c r="A6047">
        <f>'Previous Trades Import_OMS Quer'!A6047</f>
        <v>0</v>
      </c>
      <c r="B6047">
        <f>'Previous Trades Import_OMS Quer'!B6047</f>
        <v>0</v>
      </c>
      <c r="C6047" s="22">
        <f>'Previous Trades Import_OMS Quer'!C6047</f>
        <v>0</v>
      </c>
      <c r="D6047">
        <f>'Previous Trades Import_OMS Quer'!D6047</f>
        <v>0</v>
      </c>
      <c r="E6047" s="22">
        <f>'Previous Trades Import_OMS Quer'!E6047</f>
        <v>0</v>
      </c>
      <c r="F6047">
        <f>'Previous Trades Import_OMS Quer'!F6047</f>
        <v>0</v>
      </c>
      <c r="G6047">
        <f>'Previous Trades Import_OMS Quer'!G6047</f>
        <v>0</v>
      </c>
      <c r="H6047">
        <f>'Previous Trades Import_OMS Quer'!H6047</f>
        <v>0</v>
      </c>
      <c r="I6047">
        <f>'Previous Trades Import_OMS Quer'!I6047</f>
        <v>0</v>
      </c>
      <c r="J6047">
        <f>'Previous Trades Import_OMS Quer'!J6047</f>
        <v>0</v>
      </c>
      <c r="K6047">
        <f>'Previous Trades Import_OMS Quer'!K6047</f>
        <v>0</v>
      </c>
      <c r="L6047">
        <f>'Previous Trades Import_OMS Quer'!L6047</f>
        <v>0</v>
      </c>
      <c r="M6047">
        <f>'Previous Trades Import_OMS Quer'!M6047</f>
        <v>0</v>
      </c>
      <c r="N6047">
        <f>'Previous Trades Import_OMS Quer'!N6047</f>
        <v>0</v>
      </c>
      <c r="O6047" t="str">
        <f>CLEAN('Previous Trades Import_OMS Quer'!O6047)</f>
        <v/>
      </c>
      <c r="Q6047" s="25">
        <f t="shared" si="188"/>
        <v>0</v>
      </c>
      <c r="R6047" s="25" t="e">
        <f>VLOOKUP(O6047,'Currency Balance'!$O$3:$Q$32,3,0)</f>
        <v>#N/A</v>
      </c>
      <c r="S6047" t="e">
        <f t="shared" si="189"/>
        <v>#N/A</v>
      </c>
    </row>
    <row r="6048" spans="1:19">
      <c r="A6048">
        <f>'Previous Trades Import_OMS Quer'!A6048</f>
        <v>0</v>
      </c>
      <c r="B6048">
        <f>'Previous Trades Import_OMS Quer'!B6048</f>
        <v>0</v>
      </c>
      <c r="C6048" s="22">
        <f>'Previous Trades Import_OMS Quer'!C6048</f>
        <v>0</v>
      </c>
      <c r="D6048">
        <f>'Previous Trades Import_OMS Quer'!D6048</f>
        <v>0</v>
      </c>
      <c r="E6048" s="22">
        <f>'Previous Trades Import_OMS Quer'!E6048</f>
        <v>0</v>
      </c>
      <c r="F6048">
        <f>'Previous Trades Import_OMS Quer'!F6048</f>
        <v>0</v>
      </c>
      <c r="G6048">
        <f>'Previous Trades Import_OMS Quer'!G6048</f>
        <v>0</v>
      </c>
      <c r="H6048">
        <f>'Previous Trades Import_OMS Quer'!H6048</f>
        <v>0</v>
      </c>
      <c r="I6048">
        <f>'Previous Trades Import_OMS Quer'!I6048</f>
        <v>0</v>
      </c>
      <c r="J6048">
        <f>'Previous Trades Import_OMS Quer'!J6048</f>
        <v>0</v>
      </c>
      <c r="K6048">
        <f>'Previous Trades Import_OMS Quer'!K6048</f>
        <v>0</v>
      </c>
      <c r="L6048">
        <f>'Previous Trades Import_OMS Quer'!L6048</f>
        <v>0</v>
      </c>
      <c r="M6048">
        <f>'Previous Trades Import_OMS Quer'!M6048</f>
        <v>0</v>
      </c>
      <c r="N6048">
        <f>'Previous Trades Import_OMS Quer'!N6048</f>
        <v>0</v>
      </c>
      <c r="O6048" t="str">
        <f>CLEAN('Previous Trades Import_OMS Quer'!O6048)</f>
        <v/>
      </c>
      <c r="Q6048" s="25">
        <f t="shared" si="188"/>
        <v>0</v>
      </c>
      <c r="R6048" s="25" t="e">
        <f>VLOOKUP(O6048,'Currency Balance'!$O$3:$Q$32,3,0)</f>
        <v>#N/A</v>
      </c>
      <c r="S6048" t="e">
        <f t="shared" si="189"/>
        <v>#N/A</v>
      </c>
    </row>
    <row r="6049" spans="1:19">
      <c r="A6049">
        <f>'Previous Trades Import_OMS Quer'!A6049</f>
        <v>0</v>
      </c>
      <c r="B6049">
        <f>'Previous Trades Import_OMS Quer'!B6049</f>
        <v>0</v>
      </c>
      <c r="C6049" s="22">
        <f>'Previous Trades Import_OMS Quer'!C6049</f>
        <v>0</v>
      </c>
      <c r="D6049">
        <f>'Previous Trades Import_OMS Quer'!D6049</f>
        <v>0</v>
      </c>
      <c r="E6049" s="22">
        <f>'Previous Trades Import_OMS Quer'!E6049</f>
        <v>0</v>
      </c>
      <c r="F6049">
        <f>'Previous Trades Import_OMS Quer'!F6049</f>
        <v>0</v>
      </c>
      <c r="G6049">
        <f>'Previous Trades Import_OMS Quer'!G6049</f>
        <v>0</v>
      </c>
      <c r="H6049">
        <f>'Previous Trades Import_OMS Quer'!H6049</f>
        <v>0</v>
      </c>
      <c r="I6049">
        <f>'Previous Trades Import_OMS Quer'!I6049</f>
        <v>0</v>
      </c>
      <c r="J6049">
        <f>'Previous Trades Import_OMS Quer'!J6049</f>
        <v>0</v>
      </c>
      <c r="K6049">
        <f>'Previous Trades Import_OMS Quer'!K6049</f>
        <v>0</v>
      </c>
      <c r="L6049">
        <f>'Previous Trades Import_OMS Quer'!L6049</f>
        <v>0</v>
      </c>
      <c r="M6049">
        <f>'Previous Trades Import_OMS Quer'!M6049</f>
        <v>0</v>
      </c>
      <c r="N6049">
        <f>'Previous Trades Import_OMS Quer'!N6049</f>
        <v>0</v>
      </c>
      <c r="O6049" t="str">
        <f>CLEAN('Previous Trades Import_OMS Quer'!O6049)</f>
        <v/>
      </c>
      <c r="Q6049" s="25">
        <f t="shared" si="188"/>
        <v>0</v>
      </c>
      <c r="R6049" s="25" t="e">
        <f>VLOOKUP(O6049,'Currency Balance'!$O$3:$Q$32,3,0)</f>
        <v>#N/A</v>
      </c>
      <c r="S6049" t="e">
        <f t="shared" si="189"/>
        <v>#N/A</v>
      </c>
    </row>
    <row r="6050" spans="1:19">
      <c r="A6050">
        <f>'Previous Trades Import_OMS Quer'!A6050</f>
        <v>0</v>
      </c>
      <c r="B6050">
        <f>'Previous Trades Import_OMS Quer'!B6050</f>
        <v>0</v>
      </c>
      <c r="C6050" s="22">
        <f>'Previous Trades Import_OMS Quer'!C6050</f>
        <v>0</v>
      </c>
      <c r="D6050">
        <f>'Previous Trades Import_OMS Quer'!D6050</f>
        <v>0</v>
      </c>
      <c r="E6050" s="22">
        <f>'Previous Trades Import_OMS Quer'!E6050</f>
        <v>0</v>
      </c>
      <c r="F6050">
        <f>'Previous Trades Import_OMS Quer'!F6050</f>
        <v>0</v>
      </c>
      <c r="G6050">
        <f>'Previous Trades Import_OMS Quer'!G6050</f>
        <v>0</v>
      </c>
      <c r="H6050">
        <f>'Previous Trades Import_OMS Quer'!H6050</f>
        <v>0</v>
      </c>
      <c r="I6050">
        <f>'Previous Trades Import_OMS Quer'!I6050</f>
        <v>0</v>
      </c>
      <c r="J6050">
        <f>'Previous Trades Import_OMS Quer'!J6050</f>
        <v>0</v>
      </c>
      <c r="K6050">
        <f>'Previous Trades Import_OMS Quer'!K6050</f>
        <v>0</v>
      </c>
      <c r="L6050">
        <f>'Previous Trades Import_OMS Quer'!L6050</f>
        <v>0</v>
      </c>
      <c r="M6050">
        <f>'Previous Trades Import_OMS Quer'!M6050</f>
        <v>0</v>
      </c>
      <c r="N6050">
        <f>'Previous Trades Import_OMS Quer'!N6050</f>
        <v>0</v>
      </c>
      <c r="O6050" t="str">
        <f>CLEAN('Previous Trades Import_OMS Quer'!O6050)</f>
        <v/>
      </c>
      <c r="Q6050" s="25">
        <f t="shared" si="188"/>
        <v>0</v>
      </c>
      <c r="R6050" s="25" t="e">
        <f>VLOOKUP(O6050,'Currency Balance'!$O$3:$Q$32,3,0)</f>
        <v>#N/A</v>
      </c>
      <c r="S6050" t="e">
        <f t="shared" si="189"/>
        <v>#N/A</v>
      </c>
    </row>
    <row r="6051" spans="1:19">
      <c r="A6051">
        <f>'Previous Trades Import_OMS Quer'!A6051</f>
        <v>0</v>
      </c>
      <c r="B6051">
        <f>'Previous Trades Import_OMS Quer'!B6051</f>
        <v>0</v>
      </c>
      <c r="C6051" s="22">
        <f>'Previous Trades Import_OMS Quer'!C6051</f>
        <v>0</v>
      </c>
      <c r="D6051">
        <f>'Previous Trades Import_OMS Quer'!D6051</f>
        <v>0</v>
      </c>
      <c r="E6051" s="22">
        <f>'Previous Trades Import_OMS Quer'!E6051</f>
        <v>0</v>
      </c>
      <c r="F6051">
        <f>'Previous Trades Import_OMS Quer'!F6051</f>
        <v>0</v>
      </c>
      <c r="G6051">
        <f>'Previous Trades Import_OMS Quer'!G6051</f>
        <v>0</v>
      </c>
      <c r="H6051">
        <f>'Previous Trades Import_OMS Quer'!H6051</f>
        <v>0</v>
      </c>
      <c r="I6051">
        <f>'Previous Trades Import_OMS Quer'!I6051</f>
        <v>0</v>
      </c>
      <c r="J6051">
        <f>'Previous Trades Import_OMS Quer'!J6051</f>
        <v>0</v>
      </c>
      <c r="K6051">
        <f>'Previous Trades Import_OMS Quer'!K6051</f>
        <v>0</v>
      </c>
      <c r="L6051">
        <f>'Previous Trades Import_OMS Quer'!L6051</f>
        <v>0</v>
      </c>
      <c r="M6051">
        <f>'Previous Trades Import_OMS Quer'!M6051</f>
        <v>0</v>
      </c>
      <c r="N6051">
        <f>'Previous Trades Import_OMS Quer'!N6051</f>
        <v>0</v>
      </c>
      <c r="O6051" t="str">
        <f>CLEAN('Previous Trades Import_OMS Quer'!O6051)</f>
        <v/>
      </c>
      <c r="Q6051" s="25">
        <f t="shared" si="188"/>
        <v>0</v>
      </c>
      <c r="R6051" s="25" t="e">
        <f>VLOOKUP(O6051,'Currency Balance'!$O$3:$Q$32,3,0)</f>
        <v>#N/A</v>
      </c>
      <c r="S6051" t="e">
        <f t="shared" si="189"/>
        <v>#N/A</v>
      </c>
    </row>
    <row r="6052" spans="1:19">
      <c r="A6052">
        <f>'Previous Trades Import_OMS Quer'!A6052</f>
        <v>0</v>
      </c>
      <c r="B6052">
        <f>'Previous Trades Import_OMS Quer'!B6052</f>
        <v>0</v>
      </c>
      <c r="C6052" s="22">
        <f>'Previous Trades Import_OMS Quer'!C6052</f>
        <v>0</v>
      </c>
      <c r="D6052">
        <f>'Previous Trades Import_OMS Quer'!D6052</f>
        <v>0</v>
      </c>
      <c r="E6052" s="22">
        <f>'Previous Trades Import_OMS Quer'!E6052</f>
        <v>0</v>
      </c>
      <c r="F6052">
        <f>'Previous Trades Import_OMS Quer'!F6052</f>
        <v>0</v>
      </c>
      <c r="G6052">
        <f>'Previous Trades Import_OMS Quer'!G6052</f>
        <v>0</v>
      </c>
      <c r="H6052">
        <f>'Previous Trades Import_OMS Quer'!H6052</f>
        <v>0</v>
      </c>
      <c r="I6052">
        <f>'Previous Trades Import_OMS Quer'!I6052</f>
        <v>0</v>
      </c>
      <c r="J6052">
        <f>'Previous Trades Import_OMS Quer'!J6052</f>
        <v>0</v>
      </c>
      <c r="K6052">
        <f>'Previous Trades Import_OMS Quer'!K6052</f>
        <v>0</v>
      </c>
      <c r="L6052">
        <f>'Previous Trades Import_OMS Quer'!L6052</f>
        <v>0</v>
      </c>
      <c r="M6052">
        <f>'Previous Trades Import_OMS Quer'!M6052</f>
        <v>0</v>
      </c>
      <c r="N6052">
        <f>'Previous Trades Import_OMS Quer'!N6052</f>
        <v>0</v>
      </c>
      <c r="O6052" t="str">
        <f>CLEAN('Previous Trades Import_OMS Quer'!O6052)</f>
        <v/>
      </c>
      <c r="Q6052" s="25">
        <f t="shared" si="188"/>
        <v>0</v>
      </c>
      <c r="R6052" s="25" t="e">
        <f>VLOOKUP(O6052,'Currency Balance'!$O$3:$Q$32,3,0)</f>
        <v>#N/A</v>
      </c>
      <c r="S6052" t="e">
        <f t="shared" si="189"/>
        <v>#N/A</v>
      </c>
    </row>
    <row r="6053" spans="1:19">
      <c r="A6053">
        <f>'Previous Trades Import_OMS Quer'!A6053</f>
        <v>0</v>
      </c>
      <c r="B6053">
        <f>'Previous Trades Import_OMS Quer'!B6053</f>
        <v>0</v>
      </c>
      <c r="C6053" s="22">
        <f>'Previous Trades Import_OMS Quer'!C6053</f>
        <v>0</v>
      </c>
      <c r="D6053">
        <f>'Previous Trades Import_OMS Quer'!D6053</f>
        <v>0</v>
      </c>
      <c r="E6053" s="22">
        <f>'Previous Trades Import_OMS Quer'!E6053</f>
        <v>0</v>
      </c>
      <c r="F6053">
        <f>'Previous Trades Import_OMS Quer'!F6053</f>
        <v>0</v>
      </c>
      <c r="G6053">
        <f>'Previous Trades Import_OMS Quer'!G6053</f>
        <v>0</v>
      </c>
      <c r="H6053">
        <f>'Previous Trades Import_OMS Quer'!H6053</f>
        <v>0</v>
      </c>
      <c r="I6053">
        <f>'Previous Trades Import_OMS Quer'!I6053</f>
        <v>0</v>
      </c>
      <c r="J6053">
        <f>'Previous Trades Import_OMS Quer'!J6053</f>
        <v>0</v>
      </c>
      <c r="K6053">
        <f>'Previous Trades Import_OMS Quer'!K6053</f>
        <v>0</v>
      </c>
      <c r="L6053">
        <f>'Previous Trades Import_OMS Quer'!L6053</f>
        <v>0</v>
      </c>
      <c r="M6053">
        <f>'Previous Trades Import_OMS Quer'!M6053</f>
        <v>0</v>
      </c>
      <c r="N6053">
        <f>'Previous Trades Import_OMS Quer'!N6053</f>
        <v>0</v>
      </c>
      <c r="O6053" t="str">
        <f>CLEAN('Previous Trades Import_OMS Quer'!O6053)</f>
        <v/>
      </c>
      <c r="Q6053" s="25">
        <f t="shared" si="188"/>
        <v>0</v>
      </c>
      <c r="R6053" s="25" t="e">
        <f>VLOOKUP(O6053,'Currency Balance'!$O$3:$Q$32,3,0)</f>
        <v>#N/A</v>
      </c>
      <c r="S6053" t="e">
        <f t="shared" si="189"/>
        <v>#N/A</v>
      </c>
    </row>
    <row r="6054" spans="1:19">
      <c r="A6054">
        <f>'Previous Trades Import_OMS Quer'!A6054</f>
        <v>0</v>
      </c>
      <c r="B6054">
        <f>'Previous Trades Import_OMS Quer'!B6054</f>
        <v>0</v>
      </c>
      <c r="C6054" s="22">
        <f>'Previous Trades Import_OMS Quer'!C6054</f>
        <v>0</v>
      </c>
      <c r="D6054">
        <f>'Previous Trades Import_OMS Quer'!D6054</f>
        <v>0</v>
      </c>
      <c r="E6054" s="22">
        <f>'Previous Trades Import_OMS Quer'!E6054</f>
        <v>0</v>
      </c>
      <c r="F6054">
        <f>'Previous Trades Import_OMS Quer'!F6054</f>
        <v>0</v>
      </c>
      <c r="G6054">
        <f>'Previous Trades Import_OMS Quer'!G6054</f>
        <v>0</v>
      </c>
      <c r="H6054">
        <f>'Previous Trades Import_OMS Quer'!H6054</f>
        <v>0</v>
      </c>
      <c r="I6054">
        <f>'Previous Trades Import_OMS Quer'!I6054</f>
        <v>0</v>
      </c>
      <c r="J6054">
        <f>'Previous Trades Import_OMS Quer'!J6054</f>
        <v>0</v>
      </c>
      <c r="K6054">
        <f>'Previous Trades Import_OMS Quer'!K6054</f>
        <v>0</v>
      </c>
      <c r="L6054">
        <f>'Previous Trades Import_OMS Quer'!L6054</f>
        <v>0</v>
      </c>
      <c r="M6054">
        <f>'Previous Trades Import_OMS Quer'!M6054</f>
        <v>0</v>
      </c>
      <c r="N6054">
        <f>'Previous Trades Import_OMS Quer'!N6054</f>
        <v>0</v>
      </c>
      <c r="O6054" t="str">
        <f>CLEAN('Previous Trades Import_OMS Quer'!O6054)</f>
        <v/>
      </c>
      <c r="Q6054" s="25">
        <f t="shared" si="188"/>
        <v>0</v>
      </c>
      <c r="R6054" s="25" t="e">
        <f>VLOOKUP(O6054,'Currency Balance'!$O$3:$Q$32,3,0)</f>
        <v>#N/A</v>
      </c>
      <c r="S6054" t="e">
        <f t="shared" si="189"/>
        <v>#N/A</v>
      </c>
    </row>
    <row r="6055" spans="1:19">
      <c r="A6055">
        <f>'Previous Trades Import_OMS Quer'!A6055</f>
        <v>0</v>
      </c>
      <c r="B6055">
        <f>'Previous Trades Import_OMS Quer'!B6055</f>
        <v>0</v>
      </c>
      <c r="C6055" s="22">
        <f>'Previous Trades Import_OMS Quer'!C6055</f>
        <v>0</v>
      </c>
      <c r="D6055">
        <f>'Previous Trades Import_OMS Quer'!D6055</f>
        <v>0</v>
      </c>
      <c r="E6055" s="22">
        <f>'Previous Trades Import_OMS Quer'!E6055</f>
        <v>0</v>
      </c>
      <c r="F6055">
        <f>'Previous Trades Import_OMS Quer'!F6055</f>
        <v>0</v>
      </c>
      <c r="G6055">
        <f>'Previous Trades Import_OMS Quer'!G6055</f>
        <v>0</v>
      </c>
      <c r="H6055">
        <f>'Previous Trades Import_OMS Quer'!H6055</f>
        <v>0</v>
      </c>
      <c r="I6055">
        <f>'Previous Trades Import_OMS Quer'!I6055</f>
        <v>0</v>
      </c>
      <c r="J6055">
        <f>'Previous Trades Import_OMS Quer'!J6055</f>
        <v>0</v>
      </c>
      <c r="K6055">
        <f>'Previous Trades Import_OMS Quer'!K6055</f>
        <v>0</v>
      </c>
      <c r="L6055">
        <f>'Previous Trades Import_OMS Quer'!L6055</f>
        <v>0</v>
      </c>
      <c r="M6055">
        <f>'Previous Trades Import_OMS Quer'!M6055</f>
        <v>0</v>
      </c>
      <c r="N6055">
        <f>'Previous Trades Import_OMS Quer'!N6055</f>
        <v>0</v>
      </c>
      <c r="O6055" t="str">
        <f>CLEAN('Previous Trades Import_OMS Quer'!O6055)</f>
        <v/>
      </c>
      <c r="Q6055" s="25">
        <f t="shared" si="188"/>
        <v>0</v>
      </c>
      <c r="R6055" s="25" t="e">
        <f>VLOOKUP(O6055,'Currency Balance'!$O$3:$Q$32,3,0)</f>
        <v>#N/A</v>
      </c>
      <c r="S6055" t="e">
        <f t="shared" si="189"/>
        <v>#N/A</v>
      </c>
    </row>
    <row r="6056" spans="1:19">
      <c r="A6056">
        <f>'Previous Trades Import_OMS Quer'!A6056</f>
        <v>0</v>
      </c>
      <c r="B6056">
        <f>'Previous Trades Import_OMS Quer'!B6056</f>
        <v>0</v>
      </c>
      <c r="C6056" s="22">
        <f>'Previous Trades Import_OMS Quer'!C6056</f>
        <v>0</v>
      </c>
      <c r="D6056">
        <f>'Previous Trades Import_OMS Quer'!D6056</f>
        <v>0</v>
      </c>
      <c r="E6056" s="22">
        <f>'Previous Trades Import_OMS Quer'!E6056</f>
        <v>0</v>
      </c>
      <c r="F6056">
        <f>'Previous Trades Import_OMS Quer'!F6056</f>
        <v>0</v>
      </c>
      <c r="G6056">
        <f>'Previous Trades Import_OMS Quer'!G6056</f>
        <v>0</v>
      </c>
      <c r="H6056">
        <f>'Previous Trades Import_OMS Quer'!H6056</f>
        <v>0</v>
      </c>
      <c r="I6056">
        <f>'Previous Trades Import_OMS Quer'!I6056</f>
        <v>0</v>
      </c>
      <c r="J6056">
        <f>'Previous Trades Import_OMS Quer'!J6056</f>
        <v>0</v>
      </c>
      <c r="K6056">
        <f>'Previous Trades Import_OMS Quer'!K6056</f>
        <v>0</v>
      </c>
      <c r="L6056">
        <f>'Previous Trades Import_OMS Quer'!L6056</f>
        <v>0</v>
      </c>
      <c r="M6056">
        <f>'Previous Trades Import_OMS Quer'!M6056</f>
        <v>0</v>
      </c>
      <c r="N6056">
        <f>'Previous Trades Import_OMS Quer'!N6056</f>
        <v>0</v>
      </c>
      <c r="O6056" t="str">
        <f>CLEAN('Previous Trades Import_OMS Quer'!O6056)</f>
        <v/>
      </c>
      <c r="Q6056" s="25">
        <f t="shared" si="188"/>
        <v>0</v>
      </c>
      <c r="R6056" s="25" t="e">
        <f>VLOOKUP(O6056,'Currency Balance'!$O$3:$Q$32,3,0)</f>
        <v>#N/A</v>
      </c>
      <c r="S6056" t="e">
        <f t="shared" si="189"/>
        <v>#N/A</v>
      </c>
    </row>
    <row r="6057" spans="1:19">
      <c r="A6057">
        <f>'Previous Trades Import_OMS Quer'!A6057</f>
        <v>0</v>
      </c>
      <c r="B6057">
        <f>'Previous Trades Import_OMS Quer'!B6057</f>
        <v>0</v>
      </c>
      <c r="C6057" s="22">
        <f>'Previous Trades Import_OMS Quer'!C6057</f>
        <v>0</v>
      </c>
      <c r="D6057">
        <f>'Previous Trades Import_OMS Quer'!D6057</f>
        <v>0</v>
      </c>
      <c r="E6057" s="22">
        <f>'Previous Trades Import_OMS Quer'!E6057</f>
        <v>0</v>
      </c>
      <c r="F6057">
        <f>'Previous Trades Import_OMS Quer'!F6057</f>
        <v>0</v>
      </c>
      <c r="G6057">
        <f>'Previous Trades Import_OMS Quer'!G6057</f>
        <v>0</v>
      </c>
      <c r="H6057">
        <f>'Previous Trades Import_OMS Quer'!H6057</f>
        <v>0</v>
      </c>
      <c r="I6057">
        <f>'Previous Trades Import_OMS Quer'!I6057</f>
        <v>0</v>
      </c>
      <c r="J6057">
        <f>'Previous Trades Import_OMS Quer'!J6057</f>
        <v>0</v>
      </c>
      <c r="K6057">
        <f>'Previous Trades Import_OMS Quer'!K6057</f>
        <v>0</v>
      </c>
      <c r="L6057">
        <f>'Previous Trades Import_OMS Quer'!L6057</f>
        <v>0</v>
      </c>
      <c r="M6057">
        <f>'Previous Trades Import_OMS Quer'!M6057</f>
        <v>0</v>
      </c>
      <c r="N6057">
        <f>'Previous Trades Import_OMS Quer'!N6057</f>
        <v>0</v>
      </c>
      <c r="O6057" t="str">
        <f>CLEAN('Previous Trades Import_OMS Quer'!O6057)</f>
        <v/>
      </c>
      <c r="Q6057" s="25">
        <f t="shared" si="188"/>
        <v>0</v>
      </c>
      <c r="R6057" s="25" t="e">
        <f>VLOOKUP(O6057,'Currency Balance'!$O$3:$Q$32,3,0)</f>
        <v>#N/A</v>
      </c>
      <c r="S6057" t="e">
        <f t="shared" si="189"/>
        <v>#N/A</v>
      </c>
    </row>
    <row r="6058" spans="1:19">
      <c r="A6058">
        <f>'Previous Trades Import_OMS Quer'!A6058</f>
        <v>0</v>
      </c>
      <c r="B6058">
        <f>'Previous Trades Import_OMS Quer'!B6058</f>
        <v>0</v>
      </c>
      <c r="C6058" s="22">
        <f>'Previous Trades Import_OMS Quer'!C6058</f>
        <v>0</v>
      </c>
      <c r="D6058">
        <f>'Previous Trades Import_OMS Quer'!D6058</f>
        <v>0</v>
      </c>
      <c r="E6058" s="22">
        <f>'Previous Trades Import_OMS Quer'!E6058</f>
        <v>0</v>
      </c>
      <c r="F6058">
        <f>'Previous Trades Import_OMS Quer'!F6058</f>
        <v>0</v>
      </c>
      <c r="G6058">
        <f>'Previous Trades Import_OMS Quer'!G6058</f>
        <v>0</v>
      </c>
      <c r="H6058">
        <f>'Previous Trades Import_OMS Quer'!H6058</f>
        <v>0</v>
      </c>
      <c r="I6058">
        <f>'Previous Trades Import_OMS Quer'!I6058</f>
        <v>0</v>
      </c>
      <c r="J6058">
        <f>'Previous Trades Import_OMS Quer'!J6058</f>
        <v>0</v>
      </c>
      <c r="K6058">
        <f>'Previous Trades Import_OMS Quer'!K6058</f>
        <v>0</v>
      </c>
      <c r="L6058">
        <f>'Previous Trades Import_OMS Quer'!L6058</f>
        <v>0</v>
      </c>
      <c r="M6058">
        <f>'Previous Trades Import_OMS Quer'!M6058</f>
        <v>0</v>
      </c>
      <c r="N6058">
        <f>'Previous Trades Import_OMS Quer'!N6058</f>
        <v>0</v>
      </c>
      <c r="O6058" t="str">
        <f>CLEAN('Previous Trades Import_OMS Quer'!O6058)</f>
        <v/>
      </c>
      <c r="Q6058" s="25">
        <f t="shared" si="188"/>
        <v>0</v>
      </c>
      <c r="R6058" s="25" t="e">
        <f>VLOOKUP(O6058,'Currency Balance'!$O$3:$Q$32,3,0)</f>
        <v>#N/A</v>
      </c>
      <c r="S6058" t="e">
        <f t="shared" si="189"/>
        <v>#N/A</v>
      </c>
    </row>
    <row r="6059" spans="1:19">
      <c r="A6059">
        <f>'Previous Trades Import_OMS Quer'!A6059</f>
        <v>0</v>
      </c>
      <c r="B6059">
        <f>'Previous Trades Import_OMS Quer'!B6059</f>
        <v>0</v>
      </c>
      <c r="C6059" s="22">
        <f>'Previous Trades Import_OMS Quer'!C6059</f>
        <v>0</v>
      </c>
      <c r="D6059">
        <f>'Previous Trades Import_OMS Quer'!D6059</f>
        <v>0</v>
      </c>
      <c r="E6059" s="22">
        <f>'Previous Trades Import_OMS Quer'!E6059</f>
        <v>0</v>
      </c>
      <c r="F6059">
        <f>'Previous Trades Import_OMS Quer'!F6059</f>
        <v>0</v>
      </c>
      <c r="G6059">
        <f>'Previous Trades Import_OMS Quer'!G6059</f>
        <v>0</v>
      </c>
      <c r="H6059">
        <f>'Previous Trades Import_OMS Quer'!H6059</f>
        <v>0</v>
      </c>
      <c r="I6059">
        <f>'Previous Trades Import_OMS Quer'!I6059</f>
        <v>0</v>
      </c>
      <c r="J6059">
        <f>'Previous Trades Import_OMS Quer'!J6059</f>
        <v>0</v>
      </c>
      <c r="K6059">
        <f>'Previous Trades Import_OMS Quer'!K6059</f>
        <v>0</v>
      </c>
      <c r="L6059">
        <f>'Previous Trades Import_OMS Quer'!L6059</f>
        <v>0</v>
      </c>
      <c r="M6059">
        <f>'Previous Trades Import_OMS Quer'!M6059</f>
        <v>0</v>
      </c>
      <c r="N6059">
        <f>'Previous Trades Import_OMS Quer'!N6059</f>
        <v>0</v>
      </c>
      <c r="O6059" t="str">
        <f>CLEAN('Previous Trades Import_OMS Quer'!O6059)</f>
        <v/>
      </c>
      <c r="Q6059" s="25">
        <f t="shared" si="188"/>
        <v>0</v>
      </c>
      <c r="R6059" s="25" t="e">
        <f>VLOOKUP(O6059,'Currency Balance'!$O$3:$Q$32,3,0)</f>
        <v>#N/A</v>
      </c>
      <c r="S6059" t="e">
        <f t="shared" si="189"/>
        <v>#N/A</v>
      </c>
    </row>
    <row r="6060" spans="1:19">
      <c r="A6060">
        <f>'Previous Trades Import_OMS Quer'!A6060</f>
        <v>0</v>
      </c>
      <c r="B6060">
        <f>'Previous Trades Import_OMS Quer'!B6060</f>
        <v>0</v>
      </c>
      <c r="C6060" s="22">
        <f>'Previous Trades Import_OMS Quer'!C6060</f>
        <v>0</v>
      </c>
      <c r="D6060">
        <f>'Previous Trades Import_OMS Quer'!D6060</f>
        <v>0</v>
      </c>
      <c r="E6060" s="22">
        <f>'Previous Trades Import_OMS Quer'!E6060</f>
        <v>0</v>
      </c>
      <c r="F6060">
        <f>'Previous Trades Import_OMS Quer'!F6060</f>
        <v>0</v>
      </c>
      <c r="G6060">
        <f>'Previous Trades Import_OMS Quer'!G6060</f>
        <v>0</v>
      </c>
      <c r="H6060">
        <f>'Previous Trades Import_OMS Quer'!H6060</f>
        <v>0</v>
      </c>
      <c r="I6060">
        <f>'Previous Trades Import_OMS Quer'!I6060</f>
        <v>0</v>
      </c>
      <c r="J6060">
        <f>'Previous Trades Import_OMS Quer'!J6060</f>
        <v>0</v>
      </c>
      <c r="K6060">
        <f>'Previous Trades Import_OMS Quer'!K6060</f>
        <v>0</v>
      </c>
      <c r="L6060">
        <f>'Previous Trades Import_OMS Quer'!L6060</f>
        <v>0</v>
      </c>
      <c r="M6060">
        <f>'Previous Trades Import_OMS Quer'!M6060</f>
        <v>0</v>
      </c>
      <c r="N6060">
        <f>'Previous Trades Import_OMS Quer'!N6060</f>
        <v>0</v>
      </c>
      <c r="O6060" t="str">
        <f>CLEAN('Previous Trades Import_OMS Quer'!O6060)</f>
        <v/>
      </c>
      <c r="Q6060" s="25">
        <f t="shared" si="188"/>
        <v>0</v>
      </c>
      <c r="R6060" s="25" t="e">
        <f>VLOOKUP(O6060,'Currency Balance'!$O$3:$Q$32,3,0)</f>
        <v>#N/A</v>
      </c>
      <c r="S6060" t="e">
        <f t="shared" si="189"/>
        <v>#N/A</v>
      </c>
    </row>
    <row r="6061" spans="1:19">
      <c r="A6061">
        <f>'Previous Trades Import_OMS Quer'!A6061</f>
        <v>0</v>
      </c>
      <c r="B6061">
        <f>'Previous Trades Import_OMS Quer'!B6061</f>
        <v>0</v>
      </c>
      <c r="C6061" s="22">
        <f>'Previous Trades Import_OMS Quer'!C6061</f>
        <v>0</v>
      </c>
      <c r="D6061">
        <f>'Previous Trades Import_OMS Quer'!D6061</f>
        <v>0</v>
      </c>
      <c r="E6061" s="22">
        <f>'Previous Trades Import_OMS Quer'!E6061</f>
        <v>0</v>
      </c>
      <c r="F6061">
        <f>'Previous Trades Import_OMS Quer'!F6061</f>
        <v>0</v>
      </c>
      <c r="G6061">
        <f>'Previous Trades Import_OMS Quer'!G6061</f>
        <v>0</v>
      </c>
      <c r="H6061">
        <f>'Previous Trades Import_OMS Quer'!H6061</f>
        <v>0</v>
      </c>
      <c r="I6061">
        <f>'Previous Trades Import_OMS Quer'!I6061</f>
        <v>0</v>
      </c>
      <c r="J6061">
        <f>'Previous Trades Import_OMS Quer'!J6061</f>
        <v>0</v>
      </c>
      <c r="K6061">
        <f>'Previous Trades Import_OMS Quer'!K6061</f>
        <v>0</v>
      </c>
      <c r="L6061">
        <f>'Previous Trades Import_OMS Quer'!L6061</f>
        <v>0</v>
      </c>
      <c r="M6061">
        <f>'Previous Trades Import_OMS Quer'!M6061</f>
        <v>0</v>
      </c>
      <c r="N6061">
        <f>'Previous Trades Import_OMS Quer'!N6061</f>
        <v>0</v>
      </c>
      <c r="O6061" t="str">
        <f>CLEAN('Previous Trades Import_OMS Quer'!O6061)</f>
        <v/>
      </c>
      <c r="Q6061" s="25">
        <f t="shared" si="188"/>
        <v>0</v>
      </c>
      <c r="R6061" s="25" t="e">
        <f>VLOOKUP(O6061,'Currency Balance'!$O$3:$Q$32,3,0)</f>
        <v>#N/A</v>
      </c>
      <c r="S6061" t="e">
        <f t="shared" si="189"/>
        <v>#N/A</v>
      </c>
    </row>
    <row r="6062" spans="1:19">
      <c r="A6062">
        <f>'Previous Trades Import_OMS Quer'!A6062</f>
        <v>0</v>
      </c>
      <c r="B6062">
        <f>'Previous Trades Import_OMS Quer'!B6062</f>
        <v>0</v>
      </c>
      <c r="C6062" s="22">
        <f>'Previous Trades Import_OMS Quer'!C6062</f>
        <v>0</v>
      </c>
      <c r="D6062">
        <f>'Previous Trades Import_OMS Quer'!D6062</f>
        <v>0</v>
      </c>
      <c r="E6062" s="22">
        <f>'Previous Trades Import_OMS Quer'!E6062</f>
        <v>0</v>
      </c>
      <c r="F6062">
        <f>'Previous Trades Import_OMS Quer'!F6062</f>
        <v>0</v>
      </c>
      <c r="G6062">
        <f>'Previous Trades Import_OMS Quer'!G6062</f>
        <v>0</v>
      </c>
      <c r="H6062">
        <f>'Previous Trades Import_OMS Quer'!H6062</f>
        <v>0</v>
      </c>
      <c r="I6062">
        <f>'Previous Trades Import_OMS Quer'!I6062</f>
        <v>0</v>
      </c>
      <c r="J6062">
        <f>'Previous Trades Import_OMS Quer'!J6062</f>
        <v>0</v>
      </c>
      <c r="K6062">
        <f>'Previous Trades Import_OMS Quer'!K6062</f>
        <v>0</v>
      </c>
      <c r="L6062">
        <f>'Previous Trades Import_OMS Quer'!L6062</f>
        <v>0</v>
      </c>
      <c r="M6062">
        <f>'Previous Trades Import_OMS Quer'!M6062</f>
        <v>0</v>
      </c>
      <c r="N6062">
        <f>'Previous Trades Import_OMS Quer'!N6062</f>
        <v>0</v>
      </c>
      <c r="O6062" t="str">
        <f>CLEAN('Previous Trades Import_OMS Quer'!O6062)</f>
        <v/>
      </c>
      <c r="Q6062" s="25">
        <f t="shared" si="188"/>
        <v>0</v>
      </c>
      <c r="R6062" s="25" t="e">
        <f>VLOOKUP(O6062,'Currency Balance'!$O$3:$Q$32,3,0)</f>
        <v>#N/A</v>
      </c>
      <c r="S6062" t="e">
        <f t="shared" si="189"/>
        <v>#N/A</v>
      </c>
    </row>
    <row r="6063" spans="1:19">
      <c r="A6063">
        <f>'Previous Trades Import_OMS Quer'!A6063</f>
        <v>0</v>
      </c>
      <c r="B6063">
        <f>'Previous Trades Import_OMS Quer'!B6063</f>
        <v>0</v>
      </c>
      <c r="C6063" s="22">
        <f>'Previous Trades Import_OMS Quer'!C6063</f>
        <v>0</v>
      </c>
      <c r="D6063">
        <f>'Previous Trades Import_OMS Quer'!D6063</f>
        <v>0</v>
      </c>
      <c r="E6063" s="22">
        <f>'Previous Trades Import_OMS Quer'!E6063</f>
        <v>0</v>
      </c>
      <c r="F6063">
        <f>'Previous Trades Import_OMS Quer'!F6063</f>
        <v>0</v>
      </c>
      <c r="G6063">
        <f>'Previous Trades Import_OMS Quer'!G6063</f>
        <v>0</v>
      </c>
      <c r="H6063">
        <f>'Previous Trades Import_OMS Quer'!H6063</f>
        <v>0</v>
      </c>
      <c r="I6063">
        <f>'Previous Trades Import_OMS Quer'!I6063</f>
        <v>0</v>
      </c>
      <c r="J6063">
        <f>'Previous Trades Import_OMS Quer'!J6063</f>
        <v>0</v>
      </c>
      <c r="K6063">
        <f>'Previous Trades Import_OMS Quer'!K6063</f>
        <v>0</v>
      </c>
      <c r="L6063">
        <f>'Previous Trades Import_OMS Quer'!L6063</f>
        <v>0</v>
      </c>
      <c r="M6063">
        <f>'Previous Trades Import_OMS Quer'!M6063</f>
        <v>0</v>
      </c>
      <c r="N6063">
        <f>'Previous Trades Import_OMS Quer'!N6063</f>
        <v>0</v>
      </c>
      <c r="O6063" t="str">
        <f>CLEAN('Previous Trades Import_OMS Quer'!O6063)</f>
        <v/>
      </c>
      <c r="Q6063" s="25">
        <f t="shared" si="188"/>
        <v>0</v>
      </c>
      <c r="R6063" s="25" t="e">
        <f>VLOOKUP(O6063,'Currency Balance'!$O$3:$Q$32,3,0)</f>
        <v>#N/A</v>
      </c>
      <c r="S6063" t="e">
        <f t="shared" si="189"/>
        <v>#N/A</v>
      </c>
    </row>
    <row r="6064" spans="1:19">
      <c r="A6064">
        <f>'Previous Trades Import_OMS Quer'!A6064</f>
        <v>0</v>
      </c>
      <c r="B6064">
        <f>'Previous Trades Import_OMS Quer'!B6064</f>
        <v>0</v>
      </c>
      <c r="C6064" s="22">
        <f>'Previous Trades Import_OMS Quer'!C6064</f>
        <v>0</v>
      </c>
      <c r="D6064">
        <f>'Previous Trades Import_OMS Quer'!D6064</f>
        <v>0</v>
      </c>
      <c r="E6064" s="22">
        <f>'Previous Trades Import_OMS Quer'!E6064</f>
        <v>0</v>
      </c>
      <c r="F6064">
        <f>'Previous Trades Import_OMS Quer'!F6064</f>
        <v>0</v>
      </c>
      <c r="G6064">
        <f>'Previous Trades Import_OMS Quer'!G6064</f>
        <v>0</v>
      </c>
      <c r="H6064">
        <f>'Previous Trades Import_OMS Quer'!H6064</f>
        <v>0</v>
      </c>
      <c r="I6064">
        <f>'Previous Trades Import_OMS Quer'!I6064</f>
        <v>0</v>
      </c>
      <c r="J6064">
        <f>'Previous Trades Import_OMS Quer'!J6064</f>
        <v>0</v>
      </c>
      <c r="K6064">
        <f>'Previous Trades Import_OMS Quer'!K6064</f>
        <v>0</v>
      </c>
      <c r="L6064">
        <f>'Previous Trades Import_OMS Quer'!L6064</f>
        <v>0</v>
      </c>
      <c r="M6064">
        <f>'Previous Trades Import_OMS Quer'!M6064</f>
        <v>0</v>
      </c>
      <c r="N6064">
        <f>'Previous Trades Import_OMS Quer'!N6064</f>
        <v>0</v>
      </c>
      <c r="O6064" t="str">
        <f>CLEAN('Previous Trades Import_OMS Quer'!O6064)</f>
        <v/>
      </c>
      <c r="Q6064" s="25">
        <f t="shared" si="188"/>
        <v>0</v>
      </c>
      <c r="R6064" s="25" t="e">
        <f>VLOOKUP(O6064,'Currency Balance'!$O$3:$Q$32,3,0)</f>
        <v>#N/A</v>
      </c>
      <c r="S6064" t="e">
        <f t="shared" si="189"/>
        <v>#N/A</v>
      </c>
    </row>
    <row r="6065" spans="1:19">
      <c r="A6065">
        <f>'Previous Trades Import_OMS Quer'!A6065</f>
        <v>0</v>
      </c>
      <c r="B6065">
        <f>'Previous Trades Import_OMS Quer'!B6065</f>
        <v>0</v>
      </c>
      <c r="C6065" s="22">
        <f>'Previous Trades Import_OMS Quer'!C6065</f>
        <v>0</v>
      </c>
      <c r="D6065">
        <f>'Previous Trades Import_OMS Quer'!D6065</f>
        <v>0</v>
      </c>
      <c r="E6065" s="22">
        <f>'Previous Trades Import_OMS Quer'!E6065</f>
        <v>0</v>
      </c>
      <c r="F6065">
        <f>'Previous Trades Import_OMS Quer'!F6065</f>
        <v>0</v>
      </c>
      <c r="G6065">
        <f>'Previous Trades Import_OMS Quer'!G6065</f>
        <v>0</v>
      </c>
      <c r="H6065">
        <f>'Previous Trades Import_OMS Quer'!H6065</f>
        <v>0</v>
      </c>
      <c r="I6065">
        <f>'Previous Trades Import_OMS Quer'!I6065</f>
        <v>0</v>
      </c>
      <c r="J6065">
        <f>'Previous Trades Import_OMS Quer'!J6065</f>
        <v>0</v>
      </c>
      <c r="K6065">
        <f>'Previous Trades Import_OMS Quer'!K6065</f>
        <v>0</v>
      </c>
      <c r="L6065">
        <f>'Previous Trades Import_OMS Quer'!L6065</f>
        <v>0</v>
      </c>
      <c r="M6065">
        <f>'Previous Trades Import_OMS Quer'!M6065</f>
        <v>0</v>
      </c>
      <c r="N6065">
        <f>'Previous Trades Import_OMS Quer'!N6065</f>
        <v>0</v>
      </c>
      <c r="O6065" t="str">
        <f>CLEAN('Previous Trades Import_OMS Quer'!O6065)</f>
        <v/>
      </c>
      <c r="Q6065" s="25">
        <f t="shared" si="188"/>
        <v>0</v>
      </c>
      <c r="R6065" s="25" t="e">
        <f>VLOOKUP(O6065,'Currency Balance'!$O$3:$Q$32,3,0)</f>
        <v>#N/A</v>
      </c>
      <c r="S6065" t="e">
        <f t="shared" si="189"/>
        <v>#N/A</v>
      </c>
    </row>
    <row r="6066" spans="1:19">
      <c r="A6066">
        <f>'Previous Trades Import_OMS Quer'!A6066</f>
        <v>0</v>
      </c>
      <c r="B6066">
        <f>'Previous Trades Import_OMS Quer'!B6066</f>
        <v>0</v>
      </c>
      <c r="C6066" s="22">
        <f>'Previous Trades Import_OMS Quer'!C6066</f>
        <v>0</v>
      </c>
      <c r="D6066">
        <f>'Previous Trades Import_OMS Quer'!D6066</f>
        <v>0</v>
      </c>
      <c r="E6066" s="22">
        <f>'Previous Trades Import_OMS Quer'!E6066</f>
        <v>0</v>
      </c>
      <c r="F6066">
        <f>'Previous Trades Import_OMS Quer'!F6066</f>
        <v>0</v>
      </c>
      <c r="G6066">
        <f>'Previous Trades Import_OMS Quer'!G6066</f>
        <v>0</v>
      </c>
      <c r="H6066">
        <f>'Previous Trades Import_OMS Quer'!H6066</f>
        <v>0</v>
      </c>
      <c r="I6066">
        <f>'Previous Trades Import_OMS Quer'!I6066</f>
        <v>0</v>
      </c>
      <c r="J6066">
        <f>'Previous Trades Import_OMS Quer'!J6066</f>
        <v>0</v>
      </c>
      <c r="K6066">
        <f>'Previous Trades Import_OMS Quer'!K6066</f>
        <v>0</v>
      </c>
      <c r="L6066">
        <f>'Previous Trades Import_OMS Quer'!L6066</f>
        <v>0</v>
      </c>
      <c r="M6066">
        <f>'Previous Trades Import_OMS Quer'!M6066</f>
        <v>0</v>
      </c>
      <c r="N6066">
        <f>'Previous Trades Import_OMS Quer'!N6066</f>
        <v>0</v>
      </c>
      <c r="O6066" t="str">
        <f>CLEAN('Previous Trades Import_OMS Quer'!O6066)</f>
        <v/>
      </c>
      <c r="Q6066" s="25">
        <f t="shared" si="188"/>
        <v>0</v>
      </c>
      <c r="R6066" s="25" t="e">
        <f>VLOOKUP(O6066,'Currency Balance'!$O$3:$Q$32,3,0)</f>
        <v>#N/A</v>
      </c>
      <c r="S6066" t="e">
        <f t="shared" si="189"/>
        <v>#N/A</v>
      </c>
    </row>
    <row r="6067" spans="1:19">
      <c r="A6067">
        <f>'Previous Trades Import_OMS Quer'!A6067</f>
        <v>0</v>
      </c>
      <c r="B6067">
        <f>'Previous Trades Import_OMS Quer'!B6067</f>
        <v>0</v>
      </c>
      <c r="C6067" s="22">
        <f>'Previous Trades Import_OMS Quer'!C6067</f>
        <v>0</v>
      </c>
      <c r="D6067">
        <f>'Previous Trades Import_OMS Quer'!D6067</f>
        <v>0</v>
      </c>
      <c r="E6067" s="22">
        <f>'Previous Trades Import_OMS Quer'!E6067</f>
        <v>0</v>
      </c>
      <c r="F6067">
        <f>'Previous Trades Import_OMS Quer'!F6067</f>
        <v>0</v>
      </c>
      <c r="G6067">
        <f>'Previous Trades Import_OMS Quer'!G6067</f>
        <v>0</v>
      </c>
      <c r="H6067">
        <f>'Previous Trades Import_OMS Quer'!H6067</f>
        <v>0</v>
      </c>
      <c r="I6067">
        <f>'Previous Trades Import_OMS Quer'!I6067</f>
        <v>0</v>
      </c>
      <c r="J6067">
        <f>'Previous Trades Import_OMS Quer'!J6067</f>
        <v>0</v>
      </c>
      <c r="K6067">
        <f>'Previous Trades Import_OMS Quer'!K6067</f>
        <v>0</v>
      </c>
      <c r="L6067">
        <f>'Previous Trades Import_OMS Quer'!L6067</f>
        <v>0</v>
      </c>
      <c r="M6067">
        <f>'Previous Trades Import_OMS Quer'!M6067</f>
        <v>0</v>
      </c>
      <c r="N6067">
        <f>'Previous Trades Import_OMS Quer'!N6067</f>
        <v>0</v>
      </c>
      <c r="O6067" t="str">
        <f>CLEAN('Previous Trades Import_OMS Quer'!O6067)</f>
        <v/>
      </c>
      <c r="Q6067" s="25">
        <f t="shared" si="188"/>
        <v>0</v>
      </c>
      <c r="R6067" s="25" t="e">
        <f>VLOOKUP(O6067,'Currency Balance'!$O$3:$Q$32,3,0)</f>
        <v>#N/A</v>
      </c>
      <c r="S6067" t="e">
        <f t="shared" si="189"/>
        <v>#N/A</v>
      </c>
    </row>
    <row r="6068" spans="1:19">
      <c r="A6068">
        <f>'Previous Trades Import_OMS Quer'!A6068</f>
        <v>0</v>
      </c>
      <c r="B6068">
        <f>'Previous Trades Import_OMS Quer'!B6068</f>
        <v>0</v>
      </c>
      <c r="C6068" s="22">
        <f>'Previous Trades Import_OMS Quer'!C6068</f>
        <v>0</v>
      </c>
      <c r="D6068">
        <f>'Previous Trades Import_OMS Quer'!D6068</f>
        <v>0</v>
      </c>
      <c r="E6068" s="22">
        <f>'Previous Trades Import_OMS Quer'!E6068</f>
        <v>0</v>
      </c>
      <c r="F6068">
        <f>'Previous Trades Import_OMS Quer'!F6068</f>
        <v>0</v>
      </c>
      <c r="G6068">
        <f>'Previous Trades Import_OMS Quer'!G6068</f>
        <v>0</v>
      </c>
      <c r="H6068">
        <f>'Previous Trades Import_OMS Quer'!H6068</f>
        <v>0</v>
      </c>
      <c r="I6068">
        <f>'Previous Trades Import_OMS Quer'!I6068</f>
        <v>0</v>
      </c>
      <c r="J6068">
        <f>'Previous Trades Import_OMS Quer'!J6068</f>
        <v>0</v>
      </c>
      <c r="K6068">
        <f>'Previous Trades Import_OMS Quer'!K6068</f>
        <v>0</v>
      </c>
      <c r="L6068">
        <f>'Previous Trades Import_OMS Quer'!L6068</f>
        <v>0</v>
      </c>
      <c r="M6068">
        <f>'Previous Trades Import_OMS Quer'!M6068</f>
        <v>0</v>
      </c>
      <c r="N6068">
        <f>'Previous Trades Import_OMS Quer'!N6068</f>
        <v>0</v>
      </c>
      <c r="O6068" t="str">
        <f>CLEAN('Previous Trades Import_OMS Quer'!O6068)</f>
        <v/>
      </c>
      <c r="Q6068" s="25">
        <f t="shared" si="188"/>
        <v>0</v>
      </c>
      <c r="R6068" s="25" t="e">
        <f>VLOOKUP(O6068,'Currency Balance'!$O$3:$Q$32,3,0)</f>
        <v>#N/A</v>
      </c>
      <c r="S6068" t="e">
        <f t="shared" si="189"/>
        <v>#N/A</v>
      </c>
    </row>
    <row r="6069" spans="1:19">
      <c r="A6069">
        <f>'Previous Trades Import_OMS Quer'!A6069</f>
        <v>0</v>
      </c>
      <c r="B6069">
        <f>'Previous Trades Import_OMS Quer'!B6069</f>
        <v>0</v>
      </c>
      <c r="C6069" s="22">
        <f>'Previous Trades Import_OMS Quer'!C6069</f>
        <v>0</v>
      </c>
      <c r="D6069">
        <f>'Previous Trades Import_OMS Quer'!D6069</f>
        <v>0</v>
      </c>
      <c r="E6069" s="22">
        <f>'Previous Trades Import_OMS Quer'!E6069</f>
        <v>0</v>
      </c>
      <c r="F6069">
        <f>'Previous Trades Import_OMS Quer'!F6069</f>
        <v>0</v>
      </c>
      <c r="G6069">
        <f>'Previous Trades Import_OMS Quer'!G6069</f>
        <v>0</v>
      </c>
      <c r="H6069">
        <f>'Previous Trades Import_OMS Quer'!H6069</f>
        <v>0</v>
      </c>
      <c r="I6069">
        <f>'Previous Trades Import_OMS Quer'!I6069</f>
        <v>0</v>
      </c>
      <c r="J6069">
        <f>'Previous Trades Import_OMS Quer'!J6069</f>
        <v>0</v>
      </c>
      <c r="K6069">
        <f>'Previous Trades Import_OMS Quer'!K6069</f>
        <v>0</v>
      </c>
      <c r="L6069">
        <f>'Previous Trades Import_OMS Quer'!L6069</f>
        <v>0</v>
      </c>
      <c r="M6069">
        <f>'Previous Trades Import_OMS Quer'!M6069</f>
        <v>0</v>
      </c>
      <c r="N6069">
        <f>'Previous Trades Import_OMS Quer'!N6069</f>
        <v>0</v>
      </c>
      <c r="O6069" t="str">
        <f>CLEAN('Previous Trades Import_OMS Quer'!O6069)</f>
        <v/>
      </c>
      <c r="Q6069" s="25">
        <f t="shared" si="188"/>
        <v>0</v>
      </c>
      <c r="R6069" s="25" t="e">
        <f>VLOOKUP(O6069,'Currency Balance'!$O$3:$Q$32,3,0)</f>
        <v>#N/A</v>
      </c>
      <c r="S6069" t="e">
        <f t="shared" si="189"/>
        <v>#N/A</v>
      </c>
    </row>
    <row r="6070" spans="1:19">
      <c r="A6070">
        <f>'Previous Trades Import_OMS Quer'!A6070</f>
        <v>0</v>
      </c>
      <c r="B6070">
        <f>'Previous Trades Import_OMS Quer'!B6070</f>
        <v>0</v>
      </c>
      <c r="C6070" s="22">
        <f>'Previous Trades Import_OMS Quer'!C6070</f>
        <v>0</v>
      </c>
      <c r="D6070">
        <f>'Previous Trades Import_OMS Quer'!D6070</f>
        <v>0</v>
      </c>
      <c r="E6070" s="22">
        <f>'Previous Trades Import_OMS Quer'!E6070</f>
        <v>0</v>
      </c>
      <c r="F6070">
        <f>'Previous Trades Import_OMS Quer'!F6070</f>
        <v>0</v>
      </c>
      <c r="G6070">
        <f>'Previous Trades Import_OMS Quer'!G6070</f>
        <v>0</v>
      </c>
      <c r="H6070">
        <f>'Previous Trades Import_OMS Quer'!H6070</f>
        <v>0</v>
      </c>
      <c r="I6070">
        <f>'Previous Trades Import_OMS Quer'!I6070</f>
        <v>0</v>
      </c>
      <c r="J6070">
        <f>'Previous Trades Import_OMS Quer'!J6070</f>
        <v>0</v>
      </c>
      <c r="K6070">
        <f>'Previous Trades Import_OMS Quer'!K6070</f>
        <v>0</v>
      </c>
      <c r="L6070">
        <f>'Previous Trades Import_OMS Quer'!L6070</f>
        <v>0</v>
      </c>
      <c r="M6070">
        <f>'Previous Trades Import_OMS Quer'!M6070</f>
        <v>0</v>
      </c>
      <c r="N6070">
        <f>'Previous Trades Import_OMS Quer'!N6070</f>
        <v>0</v>
      </c>
      <c r="O6070" t="str">
        <f>CLEAN('Previous Trades Import_OMS Quer'!O6070)</f>
        <v/>
      </c>
      <c r="Q6070" s="25">
        <f t="shared" si="188"/>
        <v>0</v>
      </c>
      <c r="R6070" s="25" t="e">
        <f>VLOOKUP(O6070,'Currency Balance'!$O$3:$Q$32,3,0)</f>
        <v>#N/A</v>
      </c>
      <c r="S6070" t="e">
        <f t="shared" si="189"/>
        <v>#N/A</v>
      </c>
    </row>
    <row r="6071" spans="1:19">
      <c r="A6071">
        <f>'Previous Trades Import_OMS Quer'!A6071</f>
        <v>0</v>
      </c>
      <c r="B6071">
        <f>'Previous Trades Import_OMS Quer'!B6071</f>
        <v>0</v>
      </c>
      <c r="C6071" s="22">
        <f>'Previous Trades Import_OMS Quer'!C6071</f>
        <v>0</v>
      </c>
      <c r="D6071">
        <f>'Previous Trades Import_OMS Quer'!D6071</f>
        <v>0</v>
      </c>
      <c r="E6071" s="22">
        <f>'Previous Trades Import_OMS Quer'!E6071</f>
        <v>0</v>
      </c>
      <c r="F6071">
        <f>'Previous Trades Import_OMS Quer'!F6071</f>
        <v>0</v>
      </c>
      <c r="G6071">
        <f>'Previous Trades Import_OMS Quer'!G6071</f>
        <v>0</v>
      </c>
      <c r="H6071">
        <f>'Previous Trades Import_OMS Quer'!H6071</f>
        <v>0</v>
      </c>
      <c r="I6071">
        <f>'Previous Trades Import_OMS Quer'!I6071</f>
        <v>0</v>
      </c>
      <c r="J6071">
        <f>'Previous Trades Import_OMS Quer'!J6071</f>
        <v>0</v>
      </c>
      <c r="K6071">
        <f>'Previous Trades Import_OMS Quer'!K6071</f>
        <v>0</v>
      </c>
      <c r="L6071">
        <f>'Previous Trades Import_OMS Quer'!L6071</f>
        <v>0</v>
      </c>
      <c r="M6071">
        <f>'Previous Trades Import_OMS Quer'!M6071</f>
        <v>0</v>
      </c>
      <c r="N6071">
        <f>'Previous Trades Import_OMS Quer'!N6071</f>
        <v>0</v>
      </c>
      <c r="O6071" t="str">
        <f>CLEAN('Previous Trades Import_OMS Quer'!O6071)</f>
        <v/>
      </c>
      <c r="Q6071" s="25">
        <f t="shared" si="188"/>
        <v>0</v>
      </c>
      <c r="R6071" s="25" t="e">
        <f>VLOOKUP(O6071,'Currency Balance'!$O$3:$Q$32,3,0)</f>
        <v>#N/A</v>
      </c>
      <c r="S6071" t="e">
        <f t="shared" si="189"/>
        <v>#N/A</v>
      </c>
    </row>
    <row r="6072" spans="1:19">
      <c r="A6072">
        <f>'Previous Trades Import_OMS Quer'!A6072</f>
        <v>0</v>
      </c>
      <c r="B6072">
        <f>'Previous Trades Import_OMS Quer'!B6072</f>
        <v>0</v>
      </c>
      <c r="C6072" s="22">
        <f>'Previous Trades Import_OMS Quer'!C6072</f>
        <v>0</v>
      </c>
      <c r="D6072">
        <f>'Previous Trades Import_OMS Quer'!D6072</f>
        <v>0</v>
      </c>
      <c r="E6072" s="22">
        <f>'Previous Trades Import_OMS Quer'!E6072</f>
        <v>0</v>
      </c>
      <c r="F6072">
        <f>'Previous Trades Import_OMS Quer'!F6072</f>
        <v>0</v>
      </c>
      <c r="G6072">
        <f>'Previous Trades Import_OMS Quer'!G6072</f>
        <v>0</v>
      </c>
      <c r="H6072">
        <f>'Previous Trades Import_OMS Quer'!H6072</f>
        <v>0</v>
      </c>
      <c r="I6072">
        <f>'Previous Trades Import_OMS Quer'!I6072</f>
        <v>0</v>
      </c>
      <c r="J6072">
        <f>'Previous Trades Import_OMS Quer'!J6072</f>
        <v>0</v>
      </c>
      <c r="K6072">
        <f>'Previous Trades Import_OMS Quer'!K6072</f>
        <v>0</v>
      </c>
      <c r="L6072">
        <f>'Previous Trades Import_OMS Quer'!L6072</f>
        <v>0</v>
      </c>
      <c r="M6072">
        <f>'Previous Trades Import_OMS Quer'!M6072</f>
        <v>0</v>
      </c>
      <c r="N6072">
        <f>'Previous Trades Import_OMS Quer'!N6072</f>
        <v>0</v>
      </c>
      <c r="O6072" t="str">
        <f>CLEAN('Previous Trades Import_OMS Quer'!O6072)</f>
        <v/>
      </c>
      <c r="Q6072" s="25">
        <f t="shared" si="188"/>
        <v>0</v>
      </c>
      <c r="R6072" s="25" t="e">
        <f>VLOOKUP(O6072,'Currency Balance'!$O$3:$Q$32,3,0)</f>
        <v>#N/A</v>
      </c>
      <c r="S6072" t="e">
        <f t="shared" si="189"/>
        <v>#N/A</v>
      </c>
    </row>
    <row r="6073" spans="1:19">
      <c r="A6073">
        <f>'Previous Trades Import_OMS Quer'!A6073</f>
        <v>0</v>
      </c>
      <c r="B6073">
        <f>'Previous Trades Import_OMS Quer'!B6073</f>
        <v>0</v>
      </c>
      <c r="C6073" s="22">
        <f>'Previous Trades Import_OMS Quer'!C6073</f>
        <v>0</v>
      </c>
      <c r="D6073">
        <f>'Previous Trades Import_OMS Quer'!D6073</f>
        <v>0</v>
      </c>
      <c r="E6073" s="22">
        <f>'Previous Trades Import_OMS Quer'!E6073</f>
        <v>0</v>
      </c>
      <c r="F6073">
        <f>'Previous Trades Import_OMS Quer'!F6073</f>
        <v>0</v>
      </c>
      <c r="G6073">
        <f>'Previous Trades Import_OMS Quer'!G6073</f>
        <v>0</v>
      </c>
      <c r="H6073">
        <f>'Previous Trades Import_OMS Quer'!H6073</f>
        <v>0</v>
      </c>
      <c r="I6073">
        <f>'Previous Trades Import_OMS Quer'!I6073</f>
        <v>0</v>
      </c>
      <c r="J6073">
        <f>'Previous Trades Import_OMS Quer'!J6073</f>
        <v>0</v>
      </c>
      <c r="K6073">
        <f>'Previous Trades Import_OMS Quer'!K6073</f>
        <v>0</v>
      </c>
      <c r="L6073">
        <f>'Previous Trades Import_OMS Quer'!L6073</f>
        <v>0</v>
      </c>
      <c r="M6073">
        <f>'Previous Trades Import_OMS Quer'!M6073</f>
        <v>0</v>
      </c>
      <c r="N6073">
        <f>'Previous Trades Import_OMS Quer'!N6073</f>
        <v>0</v>
      </c>
      <c r="O6073" t="str">
        <f>CLEAN('Previous Trades Import_OMS Quer'!O6073)</f>
        <v/>
      </c>
      <c r="Q6073" s="25">
        <f t="shared" si="188"/>
        <v>0</v>
      </c>
      <c r="R6073" s="25" t="e">
        <f>VLOOKUP(O6073,'Currency Balance'!$O$3:$Q$32,3,0)</f>
        <v>#N/A</v>
      </c>
      <c r="S6073" t="e">
        <f t="shared" si="189"/>
        <v>#N/A</v>
      </c>
    </row>
    <row r="6074" spans="1:19">
      <c r="A6074">
        <f>'Previous Trades Import_OMS Quer'!A6074</f>
        <v>0</v>
      </c>
      <c r="B6074">
        <f>'Previous Trades Import_OMS Quer'!B6074</f>
        <v>0</v>
      </c>
      <c r="C6074" s="22">
        <f>'Previous Trades Import_OMS Quer'!C6074</f>
        <v>0</v>
      </c>
      <c r="D6074">
        <f>'Previous Trades Import_OMS Quer'!D6074</f>
        <v>0</v>
      </c>
      <c r="E6074" s="22">
        <f>'Previous Trades Import_OMS Quer'!E6074</f>
        <v>0</v>
      </c>
      <c r="F6074">
        <f>'Previous Trades Import_OMS Quer'!F6074</f>
        <v>0</v>
      </c>
      <c r="G6074">
        <f>'Previous Trades Import_OMS Quer'!G6074</f>
        <v>0</v>
      </c>
      <c r="H6074">
        <f>'Previous Trades Import_OMS Quer'!H6074</f>
        <v>0</v>
      </c>
      <c r="I6074">
        <f>'Previous Trades Import_OMS Quer'!I6074</f>
        <v>0</v>
      </c>
      <c r="J6074">
        <f>'Previous Trades Import_OMS Quer'!J6074</f>
        <v>0</v>
      </c>
      <c r="K6074">
        <f>'Previous Trades Import_OMS Quer'!K6074</f>
        <v>0</v>
      </c>
      <c r="L6074">
        <f>'Previous Trades Import_OMS Quer'!L6074</f>
        <v>0</v>
      </c>
      <c r="M6074">
        <f>'Previous Trades Import_OMS Quer'!M6074</f>
        <v>0</v>
      </c>
      <c r="N6074">
        <f>'Previous Trades Import_OMS Quer'!N6074</f>
        <v>0</v>
      </c>
      <c r="O6074" t="str">
        <f>CLEAN('Previous Trades Import_OMS Quer'!O6074)</f>
        <v/>
      </c>
      <c r="Q6074" s="25">
        <f t="shared" si="188"/>
        <v>0</v>
      </c>
      <c r="R6074" s="25" t="e">
        <f>VLOOKUP(O6074,'Currency Balance'!$O$3:$Q$32,3,0)</f>
        <v>#N/A</v>
      </c>
      <c r="S6074" t="e">
        <f t="shared" si="189"/>
        <v>#N/A</v>
      </c>
    </row>
    <row r="6075" spans="1:19">
      <c r="A6075">
        <f>'Previous Trades Import_OMS Quer'!A6075</f>
        <v>0</v>
      </c>
      <c r="B6075">
        <f>'Previous Trades Import_OMS Quer'!B6075</f>
        <v>0</v>
      </c>
      <c r="C6075" s="22">
        <f>'Previous Trades Import_OMS Quer'!C6075</f>
        <v>0</v>
      </c>
      <c r="D6075">
        <f>'Previous Trades Import_OMS Quer'!D6075</f>
        <v>0</v>
      </c>
      <c r="E6075" s="22">
        <f>'Previous Trades Import_OMS Quer'!E6075</f>
        <v>0</v>
      </c>
      <c r="F6075">
        <f>'Previous Trades Import_OMS Quer'!F6075</f>
        <v>0</v>
      </c>
      <c r="G6075">
        <f>'Previous Trades Import_OMS Quer'!G6075</f>
        <v>0</v>
      </c>
      <c r="H6075">
        <f>'Previous Trades Import_OMS Quer'!H6075</f>
        <v>0</v>
      </c>
      <c r="I6075">
        <f>'Previous Trades Import_OMS Quer'!I6075</f>
        <v>0</v>
      </c>
      <c r="J6075">
        <f>'Previous Trades Import_OMS Quer'!J6075</f>
        <v>0</v>
      </c>
      <c r="K6075">
        <f>'Previous Trades Import_OMS Quer'!K6075</f>
        <v>0</v>
      </c>
      <c r="L6075">
        <f>'Previous Trades Import_OMS Quer'!L6075</f>
        <v>0</v>
      </c>
      <c r="M6075">
        <f>'Previous Trades Import_OMS Quer'!M6075</f>
        <v>0</v>
      </c>
      <c r="N6075">
        <f>'Previous Trades Import_OMS Quer'!N6075</f>
        <v>0</v>
      </c>
      <c r="O6075" t="str">
        <f>CLEAN('Previous Trades Import_OMS Quer'!O6075)</f>
        <v/>
      </c>
      <c r="Q6075" s="25">
        <f t="shared" si="188"/>
        <v>0</v>
      </c>
      <c r="R6075" s="25" t="e">
        <f>VLOOKUP(O6075,'Currency Balance'!$O$3:$Q$32,3,0)</f>
        <v>#N/A</v>
      </c>
      <c r="S6075" t="e">
        <f t="shared" si="189"/>
        <v>#N/A</v>
      </c>
    </row>
    <row r="6076" spans="1:19">
      <c r="A6076">
        <f>'Previous Trades Import_OMS Quer'!A6076</f>
        <v>0</v>
      </c>
      <c r="B6076">
        <f>'Previous Trades Import_OMS Quer'!B6076</f>
        <v>0</v>
      </c>
      <c r="C6076" s="22">
        <f>'Previous Trades Import_OMS Quer'!C6076</f>
        <v>0</v>
      </c>
      <c r="D6076">
        <f>'Previous Trades Import_OMS Quer'!D6076</f>
        <v>0</v>
      </c>
      <c r="E6076" s="22">
        <f>'Previous Trades Import_OMS Quer'!E6076</f>
        <v>0</v>
      </c>
      <c r="F6076">
        <f>'Previous Trades Import_OMS Quer'!F6076</f>
        <v>0</v>
      </c>
      <c r="G6076">
        <f>'Previous Trades Import_OMS Quer'!G6076</f>
        <v>0</v>
      </c>
      <c r="H6076">
        <f>'Previous Trades Import_OMS Quer'!H6076</f>
        <v>0</v>
      </c>
      <c r="I6076">
        <f>'Previous Trades Import_OMS Quer'!I6076</f>
        <v>0</v>
      </c>
      <c r="J6076">
        <f>'Previous Trades Import_OMS Quer'!J6076</f>
        <v>0</v>
      </c>
      <c r="K6076">
        <f>'Previous Trades Import_OMS Quer'!K6076</f>
        <v>0</v>
      </c>
      <c r="L6076">
        <f>'Previous Trades Import_OMS Quer'!L6076</f>
        <v>0</v>
      </c>
      <c r="M6076">
        <f>'Previous Trades Import_OMS Quer'!M6076</f>
        <v>0</v>
      </c>
      <c r="N6076">
        <f>'Previous Trades Import_OMS Quer'!N6076</f>
        <v>0</v>
      </c>
      <c r="O6076" t="str">
        <f>CLEAN('Previous Trades Import_OMS Quer'!O6076)</f>
        <v/>
      </c>
      <c r="Q6076" s="25">
        <f t="shared" si="188"/>
        <v>0</v>
      </c>
      <c r="R6076" s="25" t="e">
        <f>VLOOKUP(O6076,'Currency Balance'!$O$3:$Q$32,3,0)</f>
        <v>#N/A</v>
      </c>
      <c r="S6076" t="e">
        <f t="shared" si="189"/>
        <v>#N/A</v>
      </c>
    </row>
    <row r="6077" spans="1:19">
      <c r="A6077">
        <f>'Previous Trades Import_OMS Quer'!A6077</f>
        <v>0</v>
      </c>
      <c r="B6077">
        <f>'Previous Trades Import_OMS Quer'!B6077</f>
        <v>0</v>
      </c>
      <c r="C6077" s="22">
        <f>'Previous Trades Import_OMS Quer'!C6077</f>
        <v>0</v>
      </c>
      <c r="D6077">
        <f>'Previous Trades Import_OMS Quer'!D6077</f>
        <v>0</v>
      </c>
      <c r="E6077" s="22">
        <f>'Previous Trades Import_OMS Quer'!E6077</f>
        <v>0</v>
      </c>
      <c r="F6077">
        <f>'Previous Trades Import_OMS Quer'!F6077</f>
        <v>0</v>
      </c>
      <c r="G6077">
        <f>'Previous Trades Import_OMS Quer'!G6077</f>
        <v>0</v>
      </c>
      <c r="H6077">
        <f>'Previous Trades Import_OMS Quer'!H6077</f>
        <v>0</v>
      </c>
      <c r="I6077">
        <f>'Previous Trades Import_OMS Quer'!I6077</f>
        <v>0</v>
      </c>
      <c r="J6077">
        <f>'Previous Trades Import_OMS Quer'!J6077</f>
        <v>0</v>
      </c>
      <c r="K6077">
        <f>'Previous Trades Import_OMS Quer'!K6077</f>
        <v>0</v>
      </c>
      <c r="L6077">
        <f>'Previous Trades Import_OMS Quer'!L6077</f>
        <v>0</v>
      </c>
      <c r="M6077">
        <f>'Previous Trades Import_OMS Quer'!M6077</f>
        <v>0</v>
      </c>
      <c r="N6077">
        <f>'Previous Trades Import_OMS Quer'!N6077</f>
        <v>0</v>
      </c>
      <c r="O6077" t="str">
        <f>CLEAN('Previous Trades Import_OMS Quer'!O6077)</f>
        <v/>
      </c>
      <c r="Q6077" s="25">
        <f t="shared" si="188"/>
        <v>0</v>
      </c>
      <c r="R6077" s="25" t="e">
        <f>VLOOKUP(O6077,'Currency Balance'!$O$3:$Q$32,3,0)</f>
        <v>#N/A</v>
      </c>
      <c r="S6077" t="e">
        <f t="shared" si="189"/>
        <v>#N/A</v>
      </c>
    </row>
    <row r="6078" spans="1:19">
      <c r="A6078">
        <f>'Previous Trades Import_OMS Quer'!A6078</f>
        <v>0</v>
      </c>
      <c r="B6078">
        <f>'Previous Trades Import_OMS Quer'!B6078</f>
        <v>0</v>
      </c>
      <c r="C6078" s="22">
        <f>'Previous Trades Import_OMS Quer'!C6078</f>
        <v>0</v>
      </c>
      <c r="D6078">
        <f>'Previous Trades Import_OMS Quer'!D6078</f>
        <v>0</v>
      </c>
      <c r="E6078" s="22">
        <f>'Previous Trades Import_OMS Quer'!E6078</f>
        <v>0</v>
      </c>
      <c r="F6078">
        <f>'Previous Trades Import_OMS Quer'!F6078</f>
        <v>0</v>
      </c>
      <c r="G6078">
        <f>'Previous Trades Import_OMS Quer'!G6078</f>
        <v>0</v>
      </c>
      <c r="H6078">
        <f>'Previous Trades Import_OMS Quer'!H6078</f>
        <v>0</v>
      </c>
      <c r="I6078">
        <f>'Previous Trades Import_OMS Quer'!I6078</f>
        <v>0</v>
      </c>
      <c r="J6078">
        <f>'Previous Trades Import_OMS Quer'!J6078</f>
        <v>0</v>
      </c>
      <c r="K6078">
        <f>'Previous Trades Import_OMS Quer'!K6078</f>
        <v>0</v>
      </c>
      <c r="L6078">
        <f>'Previous Trades Import_OMS Quer'!L6078</f>
        <v>0</v>
      </c>
      <c r="M6078">
        <f>'Previous Trades Import_OMS Quer'!M6078</f>
        <v>0</v>
      </c>
      <c r="N6078">
        <f>'Previous Trades Import_OMS Quer'!N6078</f>
        <v>0</v>
      </c>
      <c r="O6078" t="str">
        <f>CLEAN('Previous Trades Import_OMS Quer'!O6078)</f>
        <v/>
      </c>
      <c r="Q6078" s="25">
        <f t="shared" si="188"/>
        <v>0</v>
      </c>
      <c r="R6078" s="25" t="e">
        <f>VLOOKUP(O6078,'Currency Balance'!$O$3:$Q$32,3,0)</f>
        <v>#N/A</v>
      </c>
      <c r="S6078" t="e">
        <f t="shared" si="189"/>
        <v>#N/A</v>
      </c>
    </row>
    <row r="6079" spans="1:19">
      <c r="A6079">
        <f>'Previous Trades Import_OMS Quer'!A6079</f>
        <v>0</v>
      </c>
      <c r="B6079">
        <f>'Previous Trades Import_OMS Quer'!B6079</f>
        <v>0</v>
      </c>
      <c r="C6079" s="22">
        <f>'Previous Trades Import_OMS Quer'!C6079</f>
        <v>0</v>
      </c>
      <c r="D6079">
        <f>'Previous Trades Import_OMS Quer'!D6079</f>
        <v>0</v>
      </c>
      <c r="E6079" s="22">
        <f>'Previous Trades Import_OMS Quer'!E6079</f>
        <v>0</v>
      </c>
      <c r="F6079">
        <f>'Previous Trades Import_OMS Quer'!F6079</f>
        <v>0</v>
      </c>
      <c r="G6079">
        <f>'Previous Trades Import_OMS Quer'!G6079</f>
        <v>0</v>
      </c>
      <c r="H6079">
        <f>'Previous Trades Import_OMS Quer'!H6079</f>
        <v>0</v>
      </c>
      <c r="I6079">
        <f>'Previous Trades Import_OMS Quer'!I6079</f>
        <v>0</v>
      </c>
      <c r="J6079">
        <f>'Previous Trades Import_OMS Quer'!J6079</f>
        <v>0</v>
      </c>
      <c r="K6079">
        <f>'Previous Trades Import_OMS Quer'!K6079</f>
        <v>0</v>
      </c>
      <c r="L6079">
        <f>'Previous Trades Import_OMS Quer'!L6079</f>
        <v>0</v>
      </c>
      <c r="M6079">
        <f>'Previous Trades Import_OMS Quer'!M6079</f>
        <v>0</v>
      </c>
      <c r="N6079">
        <f>'Previous Trades Import_OMS Quer'!N6079</f>
        <v>0</v>
      </c>
      <c r="O6079" t="str">
        <f>CLEAN('Previous Trades Import_OMS Quer'!O6079)</f>
        <v/>
      </c>
      <c r="Q6079" s="25">
        <f t="shared" si="188"/>
        <v>0</v>
      </c>
      <c r="R6079" s="25" t="e">
        <f>VLOOKUP(O6079,'Currency Balance'!$O$3:$Q$32,3,0)</f>
        <v>#N/A</v>
      </c>
      <c r="S6079" t="e">
        <f t="shared" si="189"/>
        <v>#N/A</v>
      </c>
    </row>
    <row r="6080" spans="1:19">
      <c r="A6080">
        <f>'Previous Trades Import_OMS Quer'!A6080</f>
        <v>0</v>
      </c>
      <c r="B6080">
        <f>'Previous Trades Import_OMS Quer'!B6080</f>
        <v>0</v>
      </c>
      <c r="C6080" s="22">
        <f>'Previous Trades Import_OMS Quer'!C6080</f>
        <v>0</v>
      </c>
      <c r="D6080">
        <f>'Previous Trades Import_OMS Quer'!D6080</f>
        <v>0</v>
      </c>
      <c r="E6080" s="22">
        <f>'Previous Trades Import_OMS Quer'!E6080</f>
        <v>0</v>
      </c>
      <c r="F6080">
        <f>'Previous Trades Import_OMS Quer'!F6080</f>
        <v>0</v>
      </c>
      <c r="G6080">
        <f>'Previous Trades Import_OMS Quer'!G6080</f>
        <v>0</v>
      </c>
      <c r="H6080">
        <f>'Previous Trades Import_OMS Quer'!H6080</f>
        <v>0</v>
      </c>
      <c r="I6080">
        <f>'Previous Trades Import_OMS Quer'!I6080</f>
        <v>0</v>
      </c>
      <c r="J6080">
        <f>'Previous Trades Import_OMS Quer'!J6080</f>
        <v>0</v>
      </c>
      <c r="K6080">
        <f>'Previous Trades Import_OMS Quer'!K6080</f>
        <v>0</v>
      </c>
      <c r="L6080">
        <f>'Previous Trades Import_OMS Quer'!L6080</f>
        <v>0</v>
      </c>
      <c r="M6080">
        <f>'Previous Trades Import_OMS Quer'!M6080</f>
        <v>0</v>
      </c>
      <c r="N6080">
        <f>'Previous Trades Import_OMS Quer'!N6080</f>
        <v>0</v>
      </c>
      <c r="O6080" t="str">
        <f>CLEAN('Previous Trades Import_OMS Quer'!O6080)</f>
        <v/>
      </c>
      <c r="Q6080" s="25">
        <f t="shared" si="188"/>
        <v>0</v>
      </c>
      <c r="R6080" s="25" t="e">
        <f>VLOOKUP(O6080,'Currency Balance'!$O$3:$Q$32,3,0)</f>
        <v>#N/A</v>
      </c>
      <c r="S6080" t="e">
        <f t="shared" si="189"/>
        <v>#N/A</v>
      </c>
    </row>
    <row r="6081" spans="1:19">
      <c r="A6081">
        <f>'Previous Trades Import_OMS Quer'!A6081</f>
        <v>0</v>
      </c>
      <c r="B6081">
        <f>'Previous Trades Import_OMS Quer'!B6081</f>
        <v>0</v>
      </c>
      <c r="C6081" s="22">
        <f>'Previous Trades Import_OMS Quer'!C6081</f>
        <v>0</v>
      </c>
      <c r="D6081">
        <f>'Previous Trades Import_OMS Quer'!D6081</f>
        <v>0</v>
      </c>
      <c r="E6081" s="22">
        <f>'Previous Trades Import_OMS Quer'!E6081</f>
        <v>0</v>
      </c>
      <c r="F6081">
        <f>'Previous Trades Import_OMS Quer'!F6081</f>
        <v>0</v>
      </c>
      <c r="G6081">
        <f>'Previous Trades Import_OMS Quer'!G6081</f>
        <v>0</v>
      </c>
      <c r="H6081">
        <f>'Previous Trades Import_OMS Quer'!H6081</f>
        <v>0</v>
      </c>
      <c r="I6081">
        <f>'Previous Trades Import_OMS Quer'!I6081</f>
        <v>0</v>
      </c>
      <c r="J6081">
        <f>'Previous Trades Import_OMS Quer'!J6081</f>
        <v>0</v>
      </c>
      <c r="K6081">
        <f>'Previous Trades Import_OMS Quer'!K6081</f>
        <v>0</v>
      </c>
      <c r="L6081">
        <f>'Previous Trades Import_OMS Quer'!L6081</f>
        <v>0</v>
      </c>
      <c r="M6081">
        <f>'Previous Trades Import_OMS Quer'!M6081</f>
        <v>0</v>
      </c>
      <c r="N6081">
        <f>'Previous Trades Import_OMS Quer'!N6081</f>
        <v>0</v>
      </c>
      <c r="O6081" t="str">
        <f>CLEAN('Previous Trades Import_OMS Quer'!O6081)</f>
        <v/>
      </c>
      <c r="Q6081" s="25">
        <f t="shared" si="188"/>
        <v>0</v>
      </c>
      <c r="R6081" s="25" t="e">
        <f>VLOOKUP(O6081,'Currency Balance'!$O$3:$Q$32,3,0)</f>
        <v>#N/A</v>
      </c>
      <c r="S6081" t="e">
        <f t="shared" si="189"/>
        <v>#N/A</v>
      </c>
    </row>
    <row r="6082" spans="1:19">
      <c r="A6082">
        <f>'Previous Trades Import_OMS Quer'!A6082</f>
        <v>0</v>
      </c>
      <c r="B6082">
        <f>'Previous Trades Import_OMS Quer'!B6082</f>
        <v>0</v>
      </c>
      <c r="C6082" s="22">
        <f>'Previous Trades Import_OMS Quer'!C6082</f>
        <v>0</v>
      </c>
      <c r="D6082">
        <f>'Previous Trades Import_OMS Quer'!D6082</f>
        <v>0</v>
      </c>
      <c r="E6082" s="22">
        <f>'Previous Trades Import_OMS Quer'!E6082</f>
        <v>0</v>
      </c>
      <c r="F6082">
        <f>'Previous Trades Import_OMS Quer'!F6082</f>
        <v>0</v>
      </c>
      <c r="G6082">
        <f>'Previous Trades Import_OMS Quer'!G6082</f>
        <v>0</v>
      </c>
      <c r="H6082">
        <f>'Previous Trades Import_OMS Quer'!H6082</f>
        <v>0</v>
      </c>
      <c r="I6082">
        <f>'Previous Trades Import_OMS Quer'!I6082</f>
        <v>0</v>
      </c>
      <c r="J6082">
        <f>'Previous Trades Import_OMS Quer'!J6082</f>
        <v>0</v>
      </c>
      <c r="K6082">
        <f>'Previous Trades Import_OMS Quer'!K6082</f>
        <v>0</v>
      </c>
      <c r="L6082">
        <f>'Previous Trades Import_OMS Quer'!L6082</f>
        <v>0</v>
      </c>
      <c r="M6082">
        <f>'Previous Trades Import_OMS Quer'!M6082</f>
        <v>0</v>
      </c>
      <c r="N6082">
        <f>'Previous Trades Import_OMS Quer'!N6082</f>
        <v>0</v>
      </c>
      <c r="O6082" t="str">
        <f>CLEAN('Previous Trades Import_OMS Quer'!O6082)</f>
        <v/>
      </c>
      <c r="Q6082" s="25">
        <f t="shared" ref="Q6082:Q6145" si="190">IF(G6082="sell",M6082,-M6082)</f>
        <v>0</v>
      </c>
      <c r="R6082" s="25" t="e">
        <f>VLOOKUP(O6082,'Currency Balance'!$O$3:$Q$32,3,0)</f>
        <v>#N/A</v>
      </c>
      <c r="S6082" t="e">
        <f t="shared" ref="S6082:S6145" si="191">Q6082/R6082</f>
        <v>#N/A</v>
      </c>
    </row>
    <row r="6083" spans="1:19">
      <c r="A6083">
        <f>'Previous Trades Import_OMS Quer'!A6083</f>
        <v>0</v>
      </c>
      <c r="B6083">
        <f>'Previous Trades Import_OMS Quer'!B6083</f>
        <v>0</v>
      </c>
      <c r="C6083" s="22">
        <f>'Previous Trades Import_OMS Quer'!C6083</f>
        <v>0</v>
      </c>
      <c r="D6083">
        <f>'Previous Trades Import_OMS Quer'!D6083</f>
        <v>0</v>
      </c>
      <c r="E6083" s="22">
        <f>'Previous Trades Import_OMS Quer'!E6083</f>
        <v>0</v>
      </c>
      <c r="F6083">
        <f>'Previous Trades Import_OMS Quer'!F6083</f>
        <v>0</v>
      </c>
      <c r="G6083">
        <f>'Previous Trades Import_OMS Quer'!G6083</f>
        <v>0</v>
      </c>
      <c r="H6083">
        <f>'Previous Trades Import_OMS Quer'!H6083</f>
        <v>0</v>
      </c>
      <c r="I6083">
        <f>'Previous Trades Import_OMS Quer'!I6083</f>
        <v>0</v>
      </c>
      <c r="J6083">
        <f>'Previous Trades Import_OMS Quer'!J6083</f>
        <v>0</v>
      </c>
      <c r="K6083">
        <f>'Previous Trades Import_OMS Quer'!K6083</f>
        <v>0</v>
      </c>
      <c r="L6083">
        <f>'Previous Trades Import_OMS Quer'!L6083</f>
        <v>0</v>
      </c>
      <c r="M6083">
        <f>'Previous Trades Import_OMS Quer'!M6083</f>
        <v>0</v>
      </c>
      <c r="N6083">
        <f>'Previous Trades Import_OMS Quer'!N6083</f>
        <v>0</v>
      </c>
      <c r="O6083" t="str">
        <f>CLEAN('Previous Trades Import_OMS Quer'!O6083)</f>
        <v/>
      </c>
      <c r="Q6083" s="25">
        <f t="shared" si="190"/>
        <v>0</v>
      </c>
      <c r="R6083" s="25" t="e">
        <f>VLOOKUP(O6083,'Currency Balance'!$O$3:$Q$32,3,0)</f>
        <v>#N/A</v>
      </c>
      <c r="S6083" t="e">
        <f t="shared" si="191"/>
        <v>#N/A</v>
      </c>
    </row>
    <row r="6084" spans="1:19">
      <c r="A6084">
        <f>'Previous Trades Import_OMS Quer'!A6084</f>
        <v>0</v>
      </c>
      <c r="B6084">
        <f>'Previous Trades Import_OMS Quer'!B6084</f>
        <v>0</v>
      </c>
      <c r="C6084" s="22">
        <f>'Previous Trades Import_OMS Quer'!C6084</f>
        <v>0</v>
      </c>
      <c r="D6084">
        <f>'Previous Trades Import_OMS Quer'!D6084</f>
        <v>0</v>
      </c>
      <c r="E6084" s="22">
        <f>'Previous Trades Import_OMS Quer'!E6084</f>
        <v>0</v>
      </c>
      <c r="F6084">
        <f>'Previous Trades Import_OMS Quer'!F6084</f>
        <v>0</v>
      </c>
      <c r="G6084">
        <f>'Previous Trades Import_OMS Quer'!G6084</f>
        <v>0</v>
      </c>
      <c r="H6084">
        <f>'Previous Trades Import_OMS Quer'!H6084</f>
        <v>0</v>
      </c>
      <c r="I6084">
        <f>'Previous Trades Import_OMS Quer'!I6084</f>
        <v>0</v>
      </c>
      <c r="J6084">
        <f>'Previous Trades Import_OMS Quer'!J6084</f>
        <v>0</v>
      </c>
      <c r="K6084">
        <f>'Previous Trades Import_OMS Quer'!K6084</f>
        <v>0</v>
      </c>
      <c r="L6084">
        <f>'Previous Trades Import_OMS Quer'!L6084</f>
        <v>0</v>
      </c>
      <c r="M6084">
        <f>'Previous Trades Import_OMS Quer'!M6084</f>
        <v>0</v>
      </c>
      <c r="N6084">
        <f>'Previous Trades Import_OMS Quer'!N6084</f>
        <v>0</v>
      </c>
      <c r="O6084" t="str">
        <f>CLEAN('Previous Trades Import_OMS Quer'!O6084)</f>
        <v/>
      </c>
      <c r="Q6084" s="25">
        <f t="shared" si="190"/>
        <v>0</v>
      </c>
      <c r="R6084" s="25" t="e">
        <f>VLOOKUP(O6084,'Currency Balance'!$O$3:$Q$32,3,0)</f>
        <v>#N/A</v>
      </c>
      <c r="S6084" t="e">
        <f t="shared" si="191"/>
        <v>#N/A</v>
      </c>
    </row>
    <row r="6085" spans="1:19">
      <c r="A6085">
        <f>'Previous Trades Import_OMS Quer'!A6085</f>
        <v>0</v>
      </c>
      <c r="B6085">
        <f>'Previous Trades Import_OMS Quer'!B6085</f>
        <v>0</v>
      </c>
      <c r="C6085" s="22">
        <f>'Previous Trades Import_OMS Quer'!C6085</f>
        <v>0</v>
      </c>
      <c r="D6085">
        <f>'Previous Trades Import_OMS Quer'!D6085</f>
        <v>0</v>
      </c>
      <c r="E6085" s="22">
        <f>'Previous Trades Import_OMS Quer'!E6085</f>
        <v>0</v>
      </c>
      <c r="F6085">
        <f>'Previous Trades Import_OMS Quer'!F6085</f>
        <v>0</v>
      </c>
      <c r="G6085">
        <f>'Previous Trades Import_OMS Quer'!G6085</f>
        <v>0</v>
      </c>
      <c r="H6085">
        <f>'Previous Trades Import_OMS Quer'!H6085</f>
        <v>0</v>
      </c>
      <c r="I6085">
        <f>'Previous Trades Import_OMS Quer'!I6085</f>
        <v>0</v>
      </c>
      <c r="J6085">
        <f>'Previous Trades Import_OMS Quer'!J6085</f>
        <v>0</v>
      </c>
      <c r="K6085">
        <f>'Previous Trades Import_OMS Quer'!K6085</f>
        <v>0</v>
      </c>
      <c r="L6085">
        <f>'Previous Trades Import_OMS Quer'!L6085</f>
        <v>0</v>
      </c>
      <c r="M6085">
        <f>'Previous Trades Import_OMS Quer'!M6085</f>
        <v>0</v>
      </c>
      <c r="N6085">
        <f>'Previous Trades Import_OMS Quer'!N6085</f>
        <v>0</v>
      </c>
      <c r="O6085" t="str">
        <f>CLEAN('Previous Trades Import_OMS Quer'!O6085)</f>
        <v/>
      </c>
      <c r="Q6085" s="25">
        <f t="shared" si="190"/>
        <v>0</v>
      </c>
      <c r="R6085" s="25" t="e">
        <f>VLOOKUP(O6085,'Currency Balance'!$O$3:$Q$32,3,0)</f>
        <v>#N/A</v>
      </c>
      <c r="S6085" t="e">
        <f t="shared" si="191"/>
        <v>#N/A</v>
      </c>
    </row>
    <row r="6086" spans="1:19">
      <c r="A6086">
        <f>'Previous Trades Import_OMS Quer'!A6086</f>
        <v>0</v>
      </c>
      <c r="B6086">
        <f>'Previous Trades Import_OMS Quer'!B6086</f>
        <v>0</v>
      </c>
      <c r="C6086" s="22">
        <f>'Previous Trades Import_OMS Quer'!C6086</f>
        <v>0</v>
      </c>
      <c r="D6086">
        <f>'Previous Trades Import_OMS Quer'!D6086</f>
        <v>0</v>
      </c>
      <c r="E6086" s="22">
        <f>'Previous Trades Import_OMS Quer'!E6086</f>
        <v>0</v>
      </c>
      <c r="F6086">
        <f>'Previous Trades Import_OMS Quer'!F6086</f>
        <v>0</v>
      </c>
      <c r="G6086">
        <f>'Previous Trades Import_OMS Quer'!G6086</f>
        <v>0</v>
      </c>
      <c r="H6086">
        <f>'Previous Trades Import_OMS Quer'!H6086</f>
        <v>0</v>
      </c>
      <c r="I6086">
        <f>'Previous Trades Import_OMS Quer'!I6086</f>
        <v>0</v>
      </c>
      <c r="J6086">
        <f>'Previous Trades Import_OMS Quer'!J6086</f>
        <v>0</v>
      </c>
      <c r="K6086">
        <f>'Previous Trades Import_OMS Quer'!K6086</f>
        <v>0</v>
      </c>
      <c r="L6086">
        <f>'Previous Trades Import_OMS Quer'!L6086</f>
        <v>0</v>
      </c>
      <c r="M6086">
        <f>'Previous Trades Import_OMS Quer'!M6086</f>
        <v>0</v>
      </c>
      <c r="N6086">
        <f>'Previous Trades Import_OMS Quer'!N6086</f>
        <v>0</v>
      </c>
      <c r="O6086" t="str">
        <f>CLEAN('Previous Trades Import_OMS Quer'!O6086)</f>
        <v/>
      </c>
      <c r="Q6086" s="25">
        <f t="shared" si="190"/>
        <v>0</v>
      </c>
      <c r="R6086" s="25" t="e">
        <f>VLOOKUP(O6086,'Currency Balance'!$O$3:$Q$32,3,0)</f>
        <v>#N/A</v>
      </c>
      <c r="S6086" t="e">
        <f t="shared" si="191"/>
        <v>#N/A</v>
      </c>
    </row>
    <row r="6087" spans="1:19">
      <c r="A6087">
        <f>'Previous Trades Import_OMS Quer'!A6087</f>
        <v>0</v>
      </c>
      <c r="B6087">
        <f>'Previous Trades Import_OMS Quer'!B6087</f>
        <v>0</v>
      </c>
      <c r="C6087" s="22">
        <f>'Previous Trades Import_OMS Quer'!C6087</f>
        <v>0</v>
      </c>
      <c r="D6087">
        <f>'Previous Trades Import_OMS Quer'!D6087</f>
        <v>0</v>
      </c>
      <c r="E6087" s="22">
        <f>'Previous Trades Import_OMS Quer'!E6087</f>
        <v>0</v>
      </c>
      <c r="F6087">
        <f>'Previous Trades Import_OMS Quer'!F6087</f>
        <v>0</v>
      </c>
      <c r="G6087">
        <f>'Previous Trades Import_OMS Quer'!G6087</f>
        <v>0</v>
      </c>
      <c r="H6087">
        <f>'Previous Trades Import_OMS Quer'!H6087</f>
        <v>0</v>
      </c>
      <c r="I6087">
        <f>'Previous Trades Import_OMS Quer'!I6087</f>
        <v>0</v>
      </c>
      <c r="J6087">
        <f>'Previous Trades Import_OMS Quer'!J6087</f>
        <v>0</v>
      </c>
      <c r="K6087">
        <f>'Previous Trades Import_OMS Quer'!K6087</f>
        <v>0</v>
      </c>
      <c r="L6087">
        <f>'Previous Trades Import_OMS Quer'!L6087</f>
        <v>0</v>
      </c>
      <c r="M6087">
        <f>'Previous Trades Import_OMS Quer'!M6087</f>
        <v>0</v>
      </c>
      <c r="N6087">
        <f>'Previous Trades Import_OMS Quer'!N6087</f>
        <v>0</v>
      </c>
      <c r="O6087" t="str">
        <f>CLEAN('Previous Trades Import_OMS Quer'!O6087)</f>
        <v/>
      </c>
      <c r="Q6087" s="25">
        <f t="shared" si="190"/>
        <v>0</v>
      </c>
      <c r="R6087" s="25" t="e">
        <f>VLOOKUP(O6087,'Currency Balance'!$O$3:$Q$32,3,0)</f>
        <v>#N/A</v>
      </c>
      <c r="S6087" t="e">
        <f t="shared" si="191"/>
        <v>#N/A</v>
      </c>
    </row>
    <row r="6088" spans="1:19">
      <c r="A6088">
        <f>'Previous Trades Import_OMS Quer'!A6088</f>
        <v>0</v>
      </c>
      <c r="B6088">
        <f>'Previous Trades Import_OMS Quer'!B6088</f>
        <v>0</v>
      </c>
      <c r="C6088" s="22">
        <f>'Previous Trades Import_OMS Quer'!C6088</f>
        <v>0</v>
      </c>
      <c r="D6088">
        <f>'Previous Trades Import_OMS Quer'!D6088</f>
        <v>0</v>
      </c>
      <c r="E6088" s="22">
        <f>'Previous Trades Import_OMS Quer'!E6088</f>
        <v>0</v>
      </c>
      <c r="F6088">
        <f>'Previous Trades Import_OMS Quer'!F6088</f>
        <v>0</v>
      </c>
      <c r="G6088">
        <f>'Previous Trades Import_OMS Quer'!G6088</f>
        <v>0</v>
      </c>
      <c r="H6088">
        <f>'Previous Trades Import_OMS Quer'!H6088</f>
        <v>0</v>
      </c>
      <c r="I6088">
        <f>'Previous Trades Import_OMS Quer'!I6088</f>
        <v>0</v>
      </c>
      <c r="J6088">
        <f>'Previous Trades Import_OMS Quer'!J6088</f>
        <v>0</v>
      </c>
      <c r="K6088">
        <f>'Previous Trades Import_OMS Quer'!K6088</f>
        <v>0</v>
      </c>
      <c r="L6088">
        <f>'Previous Trades Import_OMS Quer'!L6088</f>
        <v>0</v>
      </c>
      <c r="M6088">
        <f>'Previous Trades Import_OMS Quer'!M6088</f>
        <v>0</v>
      </c>
      <c r="N6088">
        <f>'Previous Trades Import_OMS Quer'!N6088</f>
        <v>0</v>
      </c>
      <c r="O6088" t="str">
        <f>CLEAN('Previous Trades Import_OMS Quer'!O6088)</f>
        <v/>
      </c>
      <c r="Q6088" s="25">
        <f t="shared" si="190"/>
        <v>0</v>
      </c>
      <c r="R6088" s="25" t="e">
        <f>VLOOKUP(O6088,'Currency Balance'!$O$3:$Q$32,3,0)</f>
        <v>#N/A</v>
      </c>
      <c r="S6088" t="e">
        <f t="shared" si="191"/>
        <v>#N/A</v>
      </c>
    </row>
    <row r="6089" spans="1:19">
      <c r="A6089">
        <f>'Previous Trades Import_OMS Quer'!A6089</f>
        <v>0</v>
      </c>
      <c r="B6089">
        <f>'Previous Trades Import_OMS Quer'!B6089</f>
        <v>0</v>
      </c>
      <c r="C6089" s="22">
        <f>'Previous Trades Import_OMS Quer'!C6089</f>
        <v>0</v>
      </c>
      <c r="D6089">
        <f>'Previous Trades Import_OMS Quer'!D6089</f>
        <v>0</v>
      </c>
      <c r="E6089" s="22">
        <f>'Previous Trades Import_OMS Quer'!E6089</f>
        <v>0</v>
      </c>
      <c r="F6089">
        <f>'Previous Trades Import_OMS Quer'!F6089</f>
        <v>0</v>
      </c>
      <c r="G6089">
        <f>'Previous Trades Import_OMS Quer'!G6089</f>
        <v>0</v>
      </c>
      <c r="H6089">
        <f>'Previous Trades Import_OMS Quer'!H6089</f>
        <v>0</v>
      </c>
      <c r="I6089">
        <f>'Previous Trades Import_OMS Quer'!I6089</f>
        <v>0</v>
      </c>
      <c r="J6089">
        <f>'Previous Trades Import_OMS Quer'!J6089</f>
        <v>0</v>
      </c>
      <c r="K6089">
        <f>'Previous Trades Import_OMS Quer'!K6089</f>
        <v>0</v>
      </c>
      <c r="L6089">
        <f>'Previous Trades Import_OMS Quer'!L6089</f>
        <v>0</v>
      </c>
      <c r="M6089">
        <f>'Previous Trades Import_OMS Quer'!M6089</f>
        <v>0</v>
      </c>
      <c r="N6089">
        <f>'Previous Trades Import_OMS Quer'!N6089</f>
        <v>0</v>
      </c>
      <c r="O6089" t="str">
        <f>CLEAN('Previous Trades Import_OMS Quer'!O6089)</f>
        <v/>
      </c>
      <c r="Q6089" s="25">
        <f t="shared" si="190"/>
        <v>0</v>
      </c>
      <c r="R6089" s="25" t="e">
        <f>VLOOKUP(O6089,'Currency Balance'!$O$3:$Q$32,3,0)</f>
        <v>#N/A</v>
      </c>
      <c r="S6089" t="e">
        <f t="shared" si="191"/>
        <v>#N/A</v>
      </c>
    </row>
    <row r="6090" spans="1:19">
      <c r="A6090">
        <f>'Previous Trades Import_OMS Quer'!A6090</f>
        <v>0</v>
      </c>
      <c r="B6090">
        <f>'Previous Trades Import_OMS Quer'!B6090</f>
        <v>0</v>
      </c>
      <c r="C6090" s="22">
        <f>'Previous Trades Import_OMS Quer'!C6090</f>
        <v>0</v>
      </c>
      <c r="D6090">
        <f>'Previous Trades Import_OMS Quer'!D6090</f>
        <v>0</v>
      </c>
      <c r="E6090" s="22">
        <f>'Previous Trades Import_OMS Quer'!E6090</f>
        <v>0</v>
      </c>
      <c r="F6090">
        <f>'Previous Trades Import_OMS Quer'!F6090</f>
        <v>0</v>
      </c>
      <c r="G6090">
        <f>'Previous Trades Import_OMS Quer'!G6090</f>
        <v>0</v>
      </c>
      <c r="H6090">
        <f>'Previous Trades Import_OMS Quer'!H6090</f>
        <v>0</v>
      </c>
      <c r="I6090">
        <f>'Previous Trades Import_OMS Quer'!I6090</f>
        <v>0</v>
      </c>
      <c r="J6090">
        <f>'Previous Trades Import_OMS Quer'!J6090</f>
        <v>0</v>
      </c>
      <c r="K6090">
        <f>'Previous Trades Import_OMS Quer'!K6090</f>
        <v>0</v>
      </c>
      <c r="L6090">
        <f>'Previous Trades Import_OMS Quer'!L6090</f>
        <v>0</v>
      </c>
      <c r="M6090">
        <f>'Previous Trades Import_OMS Quer'!M6090</f>
        <v>0</v>
      </c>
      <c r="N6090">
        <f>'Previous Trades Import_OMS Quer'!N6090</f>
        <v>0</v>
      </c>
      <c r="O6090" t="str">
        <f>CLEAN('Previous Trades Import_OMS Quer'!O6090)</f>
        <v/>
      </c>
      <c r="Q6090" s="25">
        <f t="shared" si="190"/>
        <v>0</v>
      </c>
      <c r="R6090" s="25" t="e">
        <f>VLOOKUP(O6090,'Currency Balance'!$O$3:$Q$32,3,0)</f>
        <v>#N/A</v>
      </c>
      <c r="S6090" t="e">
        <f t="shared" si="191"/>
        <v>#N/A</v>
      </c>
    </row>
    <row r="6091" spans="1:19">
      <c r="A6091">
        <f>'Previous Trades Import_OMS Quer'!A6091</f>
        <v>0</v>
      </c>
      <c r="B6091">
        <f>'Previous Trades Import_OMS Quer'!B6091</f>
        <v>0</v>
      </c>
      <c r="C6091" s="22">
        <f>'Previous Trades Import_OMS Quer'!C6091</f>
        <v>0</v>
      </c>
      <c r="D6091">
        <f>'Previous Trades Import_OMS Quer'!D6091</f>
        <v>0</v>
      </c>
      <c r="E6091" s="22">
        <f>'Previous Trades Import_OMS Quer'!E6091</f>
        <v>0</v>
      </c>
      <c r="F6091">
        <f>'Previous Trades Import_OMS Quer'!F6091</f>
        <v>0</v>
      </c>
      <c r="G6091">
        <f>'Previous Trades Import_OMS Quer'!G6091</f>
        <v>0</v>
      </c>
      <c r="H6091">
        <f>'Previous Trades Import_OMS Quer'!H6091</f>
        <v>0</v>
      </c>
      <c r="I6091">
        <f>'Previous Trades Import_OMS Quer'!I6091</f>
        <v>0</v>
      </c>
      <c r="J6091">
        <f>'Previous Trades Import_OMS Quer'!J6091</f>
        <v>0</v>
      </c>
      <c r="K6091">
        <f>'Previous Trades Import_OMS Quer'!K6091</f>
        <v>0</v>
      </c>
      <c r="L6091">
        <f>'Previous Trades Import_OMS Quer'!L6091</f>
        <v>0</v>
      </c>
      <c r="M6091">
        <f>'Previous Trades Import_OMS Quer'!M6091</f>
        <v>0</v>
      </c>
      <c r="N6091">
        <f>'Previous Trades Import_OMS Quer'!N6091</f>
        <v>0</v>
      </c>
      <c r="O6091" t="str">
        <f>CLEAN('Previous Trades Import_OMS Quer'!O6091)</f>
        <v/>
      </c>
      <c r="Q6091" s="25">
        <f t="shared" si="190"/>
        <v>0</v>
      </c>
      <c r="R6091" s="25" t="e">
        <f>VLOOKUP(O6091,'Currency Balance'!$O$3:$Q$32,3,0)</f>
        <v>#N/A</v>
      </c>
      <c r="S6091" t="e">
        <f t="shared" si="191"/>
        <v>#N/A</v>
      </c>
    </row>
    <row r="6092" spans="1:19">
      <c r="A6092">
        <f>'Previous Trades Import_OMS Quer'!A6092</f>
        <v>0</v>
      </c>
      <c r="B6092">
        <f>'Previous Trades Import_OMS Quer'!B6092</f>
        <v>0</v>
      </c>
      <c r="C6092" s="22">
        <f>'Previous Trades Import_OMS Quer'!C6092</f>
        <v>0</v>
      </c>
      <c r="D6092">
        <f>'Previous Trades Import_OMS Quer'!D6092</f>
        <v>0</v>
      </c>
      <c r="E6092" s="22">
        <f>'Previous Trades Import_OMS Quer'!E6092</f>
        <v>0</v>
      </c>
      <c r="F6092">
        <f>'Previous Trades Import_OMS Quer'!F6092</f>
        <v>0</v>
      </c>
      <c r="G6092">
        <f>'Previous Trades Import_OMS Quer'!G6092</f>
        <v>0</v>
      </c>
      <c r="H6092">
        <f>'Previous Trades Import_OMS Quer'!H6092</f>
        <v>0</v>
      </c>
      <c r="I6092">
        <f>'Previous Trades Import_OMS Quer'!I6092</f>
        <v>0</v>
      </c>
      <c r="J6092">
        <f>'Previous Trades Import_OMS Quer'!J6092</f>
        <v>0</v>
      </c>
      <c r="K6092">
        <f>'Previous Trades Import_OMS Quer'!K6092</f>
        <v>0</v>
      </c>
      <c r="L6092">
        <f>'Previous Trades Import_OMS Quer'!L6092</f>
        <v>0</v>
      </c>
      <c r="M6092">
        <f>'Previous Trades Import_OMS Quer'!M6092</f>
        <v>0</v>
      </c>
      <c r="N6092">
        <f>'Previous Trades Import_OMS Quer'!N6092</f>
        <v>0</v>
      </c>
      <c r="O6092" t="str">
        <f>CLEAN('Previous Trades Import_OMS Quer'!O6092)</f>
        <v/>
      </c>
      <c r="Q6092" s="25">
        <f t="shared" si="190"/>
        <v>0</v>
      </c>
      <c r="R6092" s="25" t="e">
        <f>VLOOKUP(O6092,'Currency Balance'!$O$3:$Q$32,3,0)</f>
        <v>#N/A</v>
      </c>
      <c r="S6092" t="e">
        <f t="shared" si="191"/>
        <v>#N/A</v>
      </c>
    </row>
    <row r="6093" spans="1:19">
      <c r="A6093">
        <f>'Previous Trades Import_OMS Quer'!A6093</f>
        <v>0</v>
      </c>
      <c r="B6093">
        <f>'Previous Trades Import_OMS Quer'!B6093</f>
        <v>0</v>
      </c>
      <c r="C6093" s="22">
        <f>'Previous Trades Import_OMS Quer'!C6093</f>
        <v>0</v>
      </c>
      <c r="D6093">
        <f>'Previous Trades Import_OMS Quer'!D6093</f>
        <v>0</v>
      </c>
      <c r="E6093" s="22">
        <f>'Previous Trades Import_OMS Quer'!E6093</f>
        <v>0</v>
      </c>
      <c r="F6093">
        <f>'Previous Trades Import_OMS Quer'!F6093</f>
        <v>0</v>
      </c>
      <c r="G6093">
        <f>'Previous Trades Import_OMS Quer'!G6093</f>
        <v>0</v>
      </c>
      <c r="H6093">
        <f>'Previous Trades Import_OMS Quer'!H6093</f>
        <v>0</v>
      </c>
      <c r="I6093">
        <f>'Previous Trades Import_OMS Quer'!I6093</f>
        <v>0</v>
      </c>
      <c r="J6093">
        <f>'Previous Trades Import_OMS Quer'!J6093</f>
        <v>0</v>
      </c>
      <c r="K6093">
        <f>'Previous Trades Import_OMS Quer'!K6093</f>
        <v>0</v>
      </c>
      <c r="L6093">
        <f>'Previous Trades Import_OMS Quer'!L6093</f>
        <v>0</v>
      </c>
      <c r="M6093">
        <f>'Previous Trades Import_OMS Quer'!M6093</f>
        <v>0</v>
      </c>
      <c r="N6093">
        <f>'Previous Trades Import_OMS Quer'!N6093</f>
        <v>0</v>
      </c>
      <c r="O6093" t="str">
        <f>CLEAN('Previous Trades Import_OMS Quer'!O6093)</f>
        <v/>
      </c>
      <c r="Q6093" s="25">
        <f t="shared" si="190"/>
        <v>0</v>
      </c>
      <c r="R6093" s="25" t="e">
        <f>VLOOKUP(O6093,'Currency Balance'!$O$3:$Q$32,3,0)</f>
        <v>#N/A</v>
      </c>
      <c r="S6093" t="e">
        <f t="shared" si="191"/>
        <v>#N/A</v>
      </c>
    </row>
    <row r="6094" spans="1:19">
      <c r="A6094">
        <f>'Previous Trades Import_OMS Quer'!A6094</f>
        <v>0</v>
      </c>
      <c r="B6094">
        <f>'Previous Trades Import_OMS Quer'!B6094</f>
        <v>0</v>
      </c>
      <c r="C6094" s="22">
        <f>'Previous Trades Import_OMS Quer'!C6094</f>
        <v>0</v>
      </c>
      <c r="D6094">
        <f>'Previous Trades Import_OMS Quer'!D6094</f>
        <v>0</v>
      </c>
      <c r="E6094" s="22">
        <f>'Previous Trades Import_OMS Quer'!E6094</f>
        <v>0</v>
      </c>
      <c r="F6094">
        <f>'Previous Trades Import_OMS Quer'!F6094</f>
        <v>0</v>
      </c>
      <c r="G6094">
        <f>'Previous Trades Import_OMS Quer'!G6094</f>
        <v>0</v>
      </c>
      <c r="H6094">
        <f>'Previous Trades Import_OMS Quer'!H6094</f>
        <v>0</v>
      </c>
      <c r="I6094">
        <f>'Previous Trades Import_OMS Quer'!I6094</f>
        <v>0</v>
      </c>
      <c r="J6094">
        <f>'Previous Trades Import_OMS Quer'!J6094</f>
        <v>0</v>
      </c>
      <c r="K6094">
        <f>'Previous Trades Import_OMS Quer'!K6094</f>
        <v>0</v>
      </c>
      <c r="L6094">
        <f>'Previous Trades Import_OMS Quer'!L6094</f>
        <v>0</v>
      </c>
      <c r="M6094">
        <f>'Previous Trades Import_OMS Quer'!M6094</f>
        <v>0</v>
      </c>
      <c r="N6094">
        <f>'Previous Trades Import_OMS Quer'!N6094</f>
        <v>0</v>
      </c>
      <c r="O6094" t="str">
        <f>CLEAN('Previous Trades Import_OMS Quer'!O6094)</f>
        <v/>
      </c>
      <c r="Q6094" s="25">
        <f t="shared" si="190"/>
        <v>0</v>
      </c>
      <c r="R6094" s="25" t="e">
        <f>VLOOKUP(O6094,'Currency Balance'!$O$3:$Q$32,3,0)</f>
        <v>#N/A</v>
      </c>
      <c r="S6094" t="e">
        <f t="shared" si="191"/>
        <v>#N/A</v>
      </c>
    </row>
    <row r="6095" spans="1:19">
      <c r="A6095">
        <f>'Previous Trades Import_OMS Quer'!A6095</f>
        <v>0</v>
      </c>
      <c r="B6095">
        <f>'Previous Trades Import_OMS Quer'!B6095</f>
        <v>0</v>
      </c>
      <c r="C6095" s="22">
        <f>'Previous Trades Import_OMS Quer'!C6095</f>
        <v>0</v>
      </c>
      <c r="D6095">
        <f>'Previous Trades Import_OMS Quer'!D6095</f>
        <v>0</v>
      </c>
      <c r="E6095" s="22">
        <f>'Previous Trades Import_OMS Quer'!E6095</f>
        <v>0</v>
      </c>
      <c r="F6095">
        <f>'Previous Trades Import_OMS Quer'!F6095</f>
        <v>0</v>
      </c>
      <c r="G6095">
        <f>'Previous Trades Import_OMS Quer'!G6095</f>
        <v>0</v>
      </c>
      <c r="H6095">
        <f>'Previous Trades Import_OMS Quer'!H6095</f>
        <v>0</v>
      </c>
      <c r="I6095">
        <f>'Previous Trades Import_OMS Quer'!I6095</f>
        <v>0</v>
      </c>
      <c r="J6095">
        <f>'Previous Trades Import_OMS Quer'!J6095</f>
        <v>0</v>
      </c>
      <c r="K6095">
        <f>'Previous Trades Import_OMS Quer'!K6095</f>
        <v>0</v>
      </c>
      <c r="L6095">
        <f>'Previous Trades Import_OMS Quer'!L6095</f>
        <v>0</v>
      </c>
      <c r="M6095">
        <f>'Previous Trades Import_OMS Quer'!M6095</f>
        <v>0</v>
      </c>
      <c r="N6095">
        <f>'Previous Trades Import_OMS Quer'!N6095</f>
        <v>0</v>
      </c>
      <c r="O6095" t="str">
        <f>CLEAN('Previous Trades Import_OMS Quer'!O6095)</f>
        <v/>
      </c>
      <c r="Q6095" s="25">
        <f t="shared" si="190"/>
        <v>0</v>
      </c>
      <c r="R6095" s="25" t="e">
        <f>VLOOKUP(O6095,'Currency Balance'!$O$3:$Q$32,3,0)</f>
        <v>#N/A</v>
      </c>
      <c r="S6095" t="e">
        <f t="shared" si="191"/>
        <v>#N/A</v>
      </c>
    </row>
    <row r="6096" spans="1:19">
      <c r="A6096">
        <f>'Previous Trades Import_OMS Quer'!A6096</f>
        <v>0</v>
      </c>
      <c r="B6096">
        <f>'Previous Trades Import_OMS Quer'!B6096</f>
        <v>0</v>
      </c>
      <c r="C6096" s="22">
        <f>'Previous Trades Import_OMS Quer'!C6096</f>
        <v>0</v>
      </c>
      <c r="D6096">
        <f>'Previous Trades Import_OMS Quer'!D6096</f>
        <v>0</v>
      </c>
      <c r="E6096" s="22">
        <f>'Previous Trades Import_OMS Quer'!E6096</f>
        <v>0</v>
      </c>
      <c r="F6096">
        <f>'Previous Trades Import_OMS Quer'!F6096</f>
        <v>0</v>
      </c>
      <c r="G6096">
        <f>'Previous Trades Import_OMS Quer'!G6096</f>
        <v>0</v>
      </c>
      <c r="H6096">
        <f>'Previous Trades Import_OMS Quer'!H6096</f>
        <v>0</v>
      </c>
      <c r="I6096">
        <f>'Previous Trades Import_OMS Quer'!I6096</f>
        <v>0</v>
      </c>
      <c r="J6096">
        <f>'Previous Trades Import_OMS Quer'!J6096</f>
        <v>0</v>
      </c>
      <c r="K6096">
        <f>'Previous Trades Import_OMS Quer'!K6096</f>
        <v>0</v>
      </c>
      <c r="L6096">
        <f>'Previous Trades Import_OMS Quer'!L6096</f>
        <v>0</v>
      </c>
      <c r="M6096">
        <f>'Previous Trades Import_OMS Quer'!M6096</f>
        <v>0</v>
      </c>
      <c r="N6096">
        <f>'Previous Trades Import_OMS Quer'!N6096</f>
        <v>0</v>
      </c>
      <c r="O6096" t="str">
        <f>CLEAN('Previous Trades Import_OMS Quer'!O6096)</f>
        <v/>
      </c>
      <c r="Q6096" s="25">
        <f t="shared" si="190"/>
        <v>0</v>
      </c>
      <c r="R6096" s="25" t="e">
        <f>VLOOKUP(O6096,'Currency Balance'!$O$3:$Q$32,3,0)</f>
        <v>#N/A</v>
      </c>
      <c r="S6096" t="e">
        <f t="shared" si="191"/>
        <v>#N/A</v>
      </c>
    </row>
    <row r="6097" spans="1:19">
      <c r="A6097">
        <f>'Previous Trades Import_OMS Quer'!A6097</f>
        <v>0</v>
      </c>
      <c r="B6097">
        <f>'Previous Trades Import_OMS Quer'!B6097</f>
        <v>0</v>
      </c>
      <c r="C6097" s="22">
        <f>'Previous Trades Import_OMS Quer'!C6097</f>
        <v>0</v>
      </c>
      <c r="D6097">
        <f>'Previous Trades Import_OMS Quer'!D6097</f>
        <v>0</v>
      </c>
      <c r="E6097" s="22">
        <f>'Previous Trades Import_OMS Quer'!E6097</f>
        <v>0</v>
      </c>
      <c r="F6097">
        <f>'Previous Trades Import_OMS Quer'!F6097</f>
        <v>0</v>
      </c>
      <c r="G6097">
        <f>'Previous Trades Import_OMS Quer'!G6097</f>
        <v>0</v>
      </c>
      <c r="H6097">
        <f>'Previous Trades Import_OMS Quer'!H6097</f>
        <v>0</v>
      </c>
      <c r="I6097">
        <f>'Previous Trades Import_OMS Quer'!I6097</f>
        <v>0</v>
      </c>
      <c r="J6097">
        <f>'Previous Trades Import_OMS Quer'!J6097</f>
        <v>0</v>
      </c>
      <c r="K6097">
        <f>'Previous Trades Import_OMS Quer'!K6097</f>
        <v>0</v>
      </c>
      <c r="L6097">
        <f>'Previous Trades Import_OMS Quer'!L6097</f>
        <v>0</v>
      </c>
      <c r="M6097">
        <f>'Previous Trades Import_OMS Quer'!M6097</f>
        <v>0</v>
      </c>
      <c r="N6097">
        <f>'Previous Trades Import_OMS Quer'!N6097</f>
        <v>0</v>
      </c>
      <c r="O6097" t="str">
        <f>CLEAN('Previous Trades Import_OMS Quer'!O6097)</f>
        <v/>
      </c>
      <c r="Q6097" s="25">
        <f t="shared" si="190"/>
        <v>0</v>
      </c>
      <c r="R6097" s="25" t="e">
        <f>VLOOKUP(O6097,'Currency Balance'!$O$3:$Q$32,3,0)</f>
        <v>#N/A</v>
      </c>
      <c r="S6097" t="e">
        <f t="shared" si="191"/>
        <v>#N/A</v>
      </c>
    </row>
    <row r="6098" spans="1:19">
      <c r="A6098">
        <f>'Previous Trades Import_OMS Quer'!A6098</f>
        <v>0</v>
      </c>
      <c r="B6098">
        <f>'Previous Trades Import_OMS Quer'!B6098</f>
        <v>0</v>
      </c>
      <c r="C6098" s="22">
        <f>'Previous Trades Import_OMS Quer'!C6098</f>
        <v>0</v>
      </c>
      <c r="D6098">
        <f>'Previous Trades Import_OMS Quer'!D6098</f>
        <v>0</v>
      </c>
      <c r="E6098" s="22">
        <f>'Previous Trades Import_OMS Quer'!E6098</f>
        <v>0</v>
      </c>
      <c r="F6098">
        <f>'Previous Trades Import_OMS Quer'!F6098</f>
        <v>0</v>
      </c>
      <c r="G6098">
        <f>'Previous Trades Import_OMS Quer'!G6098</f>
        <v>0</v>
      </c>
      <c r="H6098">
        <f>'Previous Trades Import_OMS Quer'!H6098</f>
        <v>0</v>
      </c>
      <c r="I6098">
        <f>'Previous Trades Import_OMS Quer'!I6098</f>
        <v>0</v>
      </c>
      <c r="J6098">
        <f>'Previous Trades Import_OMS Quer'!J6098</f>
        <v>0</v>
      </c>
      <c r="K6098">
        <f>'Previous Trades Import_OMS Quer'!K6098</f>
        <v>0</v>
      </c>
      <c r="L6098">
        <f>'Previous Trades Import_OMS Quer'!L6098</f>
        <v>0</v>
      </c>
      <c r="M6098">
        <f>'Previous Trades Import_OMS Quer'!M6098</f>
        <v>0</v>
      </c>
      <c r="N6098">
        <f>'Previous Trades Import_OMS Quer'!N6098</f>
        <v>0</v>
      </c>
      <c r="O6098" t="str">
        <f>CLEAN('Previous Trades Import_OMS Quer'!O6098)</f>
        <v/>
      </c>
      <c r="Q6098" s="25">
        <f t="shared" si="190"/>
        <v>0</v>
      </c>
      <c r="R6098" s="25" t="e">
        <f>VLOOKUP(O6098,'Currency Balance'!$O$3:$Q$32,3,0)</f>
        <v>#N/A</v>
      </c>
      <c r="S6098" t="e">
        <f t="shared" si="191"/>
        <v>#N/A</v>
      </c>
    </row>
    <row r="6099" spans="1:19">
      <c r="A6099">
        <f>'Previous Trades Import_OMS Quer'!A6099</f>
        <v>0</v>
      </c>
      <c r="B6099">
        <f>'Previous Trades Import_OMS Quer'!B6099</f>
        <v>0</v>
      </c>
      <c r="C6099" s="22">
        <f>'Previous Trades Import_OMS Quer'!C6099</f>
        <v>0</v>
      </c>
      <c r="D6099">
        <f>'Previous Trades Import_OMS Quer'!D6099</f>
        <v>0</v>
      </c>
      <c r="E6099" s="22">
        <f>'Previous Trades Import_OMS Quer'!E6099</f>
        <v>0</v>
      </c>
      <c r="F6099">
        <f>'Previous Trades Import_OMS Quer'!F6099</f>
        <v>0</v>
      </c>
      <c r="G6099">
        <f>'Previous Trades Import_OMS Quer'!G6099</f>
        <v>0</v>
      </c>
      <c r="H6099">
        <f>'Previous Trades Import_OMS Quer'!H6099</f>
        <v>0</v>
      </c>
      <c r="I6099">
        <f>'Previous Trades Import_OMS Quer'!I6099</f>
        <v>0</v>
      </c>
      <c r="J6099">
        <f>'Previous Trades Import_OMS Quer'!J6099</f>
        <v>0</v>
      </c>
      <c r="K6099">
        <f>'Previous Trades Import_OMS Quer'!K6099</f>
        <v>0</v>
      </c>
      <c r="L6099">
        <f>'Previous Trades Import_OMS Quer'!L6099</f>
        <v>0</v>
      </c>
      <c r="M6099">
        <f>'Previous Trades Import_OMS Quer'!M6099</f>
        <v>0</v>
      </c>
      <c r="N6099">
        <f>'Previous Trades Import_OMS Quer'!N6099</f>
        <v>0</v>
      </c>
      <c r="O6099" t="str">
        <f>CLEAN('Previous Trades Import_OMS Quer'!O6099)</f>
        <v/>
      </c>
      <c r="Q6099" s="25">
        <f t="shared" si="190"/>
        <v>0</v>
      </c>
      <c r="R6099" s="25" t="e">
        <f>VLOOKUP(O6099,'Currency Balance'!$O$3:$Q$32,3,0)</f>
        <v>#N/A</v>
      </c>
      <c r="S6099" t="e">
        <f t="shared" si="191"/>
        <v>#N/A</v>
      </c>
    </row>
    <row r="6100" spans="1:19">
      <c r="A6100">
        <f>'Previous Trades Import_OMS Quer'!A6100</f>
        <v>0</v>
      </c>
      <c r="B6100">
        <f>'Previous Trades Import_OMS Quer'!B6100</f>
        <v>0</v>
      </c>
      <c r="C6100" s="22">
        <f>'Previous Trades Import_OMS Quer'!C6100</f>
        <v>0</v>
      </c>
      <c r="D6100">
        <f>'Previous Trades Import_OMS Quer'!D6100</f>
        <v>0</v>
      </c>
      <c r="E6100" s="22">
        <f>'Previous Trades Import_OMS Quer'!E6100</f>
        <v>0</v>
      </c>
      <c r="F6100">
        <f>'Previous Trades Import_OMS Quer'!F6100</f>
        <v>0</v>
      </c>
      <c r="G6100">
        <f>'Previous Trades Import_OMS Quer'!G6100</f>
        <v>0</v>
      </c>
      <c r="H6100">
        <f>'Previous Trades Import_OMS Quer'!H6100</f>
        <v>0</v>
      </c>
      <c r="I6100">
        <f>'Previous Trades Import_OMS Quer'!I6100</f>
        <v>0</v>
      </c>
      <c r="J6100">
        <f>'Previous Trades Import_OMS Quer'!J6100</f>
        <v>0</v>
      </c>
      <c r="K6100">
        <f>'Previous Trades Import_OMS Quer'!K6100</f>
        <v>0</v>
      </c>
      <c r="L6100">
        <f>'Previous Trades Import_OMS Quer'!L6100</f>
        <v>0</v>
      </c>
      <c r="M6100">
        <f>'Previous Trades Import_OMS Quer'!M6100</f>
        <v>0</v>
      </c>
      <c r="N6100">
        <f>'Previous Trades Import_OMS Quer'!N6100</f>
        <v>0</v>
      </c>
      <c r="O6100" t="str">
        <f>CLEAN('Previous Trades Import_OMS Quer'!O6100)</f>
        <v/>
      </c>
      <c r="Q6100" s="25">
        <f t="shared" si="190"/>
        <v>0</v>
      </c>
      <c r="R6100" s="25" t="e">
        <f>VLOOKUP(O6100,'Currency Balance'!$O$3:$Q$32,3,0)</f>
        <v>#N/A</v>
      </c>
      <c r="S6100" t="e">
        <f t="shared" si="191"/>
        <v>#N/A</v>
      </c>
    </row>
    <row r="6101" spans="1:19">
      <c r="A6101">
        <f>'Previous Trades Import_OMS Quer'!A6101</f>
        <v>0</v>
      </c>
      <c r="B6101">
        <f>'Previous Trades Import_OMS Quer'!B6101</f>
        <v>0</v>
      </c>
      <c r="C6101" s="22">
        <f>'Previous Trades Import_OMS Quer'!C6101</f>
        <v>0</v>
      </c>
      <c r="D6101">
        <f>'Previous Trades Import_OMS Quer'!D6101</f>
        <v>0</v>
      </c>
      <c r="E6101" s="22">
        <f>'Previous Trades Import_OMS Quer'!E6101</f>
        <v>0</v>
      </c>
      <c r="F6101">
        <f>'Previous Trades Import_OMS Quer'!F6101</f>
        <v>0</v>
      </c>
      <c r="G6101">
        <f>'Previous Trades Import_OMS Quer'!G6101</f>
        <v>0</v>
      </c>
      <c r="H6101">
        <f>'Previous Trades Import_OMS Quer'!H6101</f>
        <v>0</v>
      </c>
      <c r="I6101">
        <f>'Previous Trades Import_OMS Quer'!I6101</f>
        <v>0</v>
      </c>
      <c r="J6101">
        <f>'Previous Trades Import_OMS Quer'!J6101</f>
        <v>0</v>
      </c>
      <c r="K6101">
        <f>'Previous Trades Import_OMS Quer'!K6101</f>
        <v>0</v>
      </c>
      <c r="L6101">
        <f>'Previous Trades Import_OMS Quer'!L6101</f>
        <v>0</v>
      </c>
      <c r="M6101">
        <f>'Previous Trades Import_OMS Quer'!M6101</f>
        <v>0</v>
      </c>
      <c r="N6101">
        <f>'Previous Trades Import_OMS Quer'!N6101</f>
        <v>0</v>
      </c>
      <c r="O6101" t="str">
        <f>CLEAN('Previous Trades Import_OMS Quer'!O6101)</f>
        <v/>
      </c>
      <c r="Q6101" s="25">
        <f t="shared" si="190"/>
        <v>0</v>
      </c>
      <c r="R6101" s="25" t="e">
        <f>VLOOKUP(O6101,'Currency Balance'!$O$3:$Q$32,3,0)</f>
        <v>#N/A</v>
      </c>
      <c r="S6101" t="e">
        <f t="shared" si="191"/>
        <v>#N/A</v>
      </c>
    </row>
    <row r="6102" spans="1:19">
      <c r="A6102">
        <f>'Previous Trades Import_OMS Quer'!A6102</f>
        <v>0</v>
      </c>
      <c r="B6102">
        <f>'Previous Trades Import_OMS Quer'!B6102</f>
        <v>0</v>
      </c>
      <c r="C6102" s="22">
        <f>'Previous Trades Import_OMS Quer'!C6102</f>
        <v>0</v>
      </c>
      <c r="D6102">
        <f>'Previous Trades Import_OMS Quer'!D6102</f>
        <v>0</v>
      </c>
      <c r="E6102" s="22">
        <f>'Previous Trades Import_OMS Quer'!E6102</f>
        <v>0</v>
      </c>
      <c r="F6102">
        <f>'Previous Trades Import_OMS Quer'!F6102</f>
        <v>0</v>
      </c>
      <c r="G6102">
        <f>'Previous Trades Import_OMS Quer'!G6102</f>
        <v>0</v>
      </c>
      <c r="H6102">
        <f>'Previous Trades Import_OMS Quer'!H6102</f>
        <v>0</v>
      </c>
      <c r="I6102">
        <f>'Previous Trades Import_OMS Quer'!I6102</f>
        <v>0</v>
      </c>
      <c r="J6102">
        <f>'Previous Trades Import_OMS Quer'!J6102</f>
        <v>0</v>
      </c>
      <c r="K6102">
        <f>'Previous Trades Import_OMS Quer'!K6102</f>
        <v>0</v>
      </c>
      <c r="L6102">
        <f>'Previous Trades Import_OMS Quer'!L6102</f>
        <v>0</v>
      </c>
      <c r="M6102">
        <f>'Previous Trades Import_OMS Quer'!M6102</f>
        <v>0</v>
      </c>
      <c r="N6102">
        <f>'Previous Trades Import_OMS Quer'!N6102</f>
        <v>0</v>
      </c>
      <c r="O6102" t="str">
        <f>CLEAN('Previous Trades Import_OMS Quer'!O6102)</f>
        <v/>
      </c>
      <c r="Q6102" s="25">
        <f t="shared" si="190"/>
        <v>0</v>
      </c>
      <c r="R6102" s="25" t="e">
        <f>VLOOKUP(O6102,'Currency Balance'!$O$3:$Q$32,3,0)</f>
        <v>#N/A</v>
      </c>
      <c r="S6102" t="e">
        <f t="shared" si="191"/>
        <v>#N/A</v>
      </c>
    </row>
    <row r="6103" spans="1:19">
      <c r="A6103">
        <f>'Previous Trades Import_OMS Quer'!A6103</f>
        <v>0</v>
      </c>
      <c r="B6103">
        <f>'Previous Trades Import_OMS Quer'!B6103</f>
        <v>0</v>
      </c>
      <c r="C6103" s="22">
        <f>'Previous Trades Import_OMS Quer'!C6103</f>
        <v>0</v>
      </c>
      <c r="D6103">
        <f>'Previous Trades Import_OMS Quer'!D6103</f>
        <v>0</v>
      </c>
      <c r="E6103" s="22">
        <f>'Previous Trades Import_OMS Quer'!E6103</f>
        <v>0</v>
      </c>
      <c r="F6103">
        <f>'Previous Trades Import_OMS Quer'!F6103</f>
        <v>0</v>
      </c>
      <c r="G6103">
        <f>'Previous Trades Import_OMS Quer'!G6103</f>
        <v>0</v>
      </c>
      <c r="H6103">
        <f>'Previous Trades Import_OMS Quer'!H6103</f>
        <v>0</v>
      </c>
      <c r="I6103">
        <f>'Previous Trades Import_OMS Quer'!I6103</f>
        <v>0</v>
      </c>
      <c r="J6103">
        <f>'Previous Trades Import_OMS Quer'!J6103</f>
        <v>0</v>
      </c>
      <c r="K6103">
        <f>'Previous Trades Import_OMS Quer'!K6103</f>
        <v>0</v>
      </c>
      <c r="L6103">
        <f>'Previous Trades Import_OMS Quer'!L6103</f>
        <v>0</v>
      </c>
      <c r="M6103">
        <f>'Previous Trades Import_OMS Quer'!M6103</f>
        <v>0</v>
      </c>
      <c r="N6103">
        <f>'Previous Trades Import_OMS Quer'!N6103</f>
        <v>0</v>
      </c>
      <c r="O6103" t="str">
        <f>CLEAN('Previous Trades Import_OMS Quer'!O6103)</f>
        <v/>
      </c>
      <c r="Q6103" s="25">
        <f t="shared" si="190"/>
        <v>0</v>
      </c>
      <c r="R6103" s="25" t="e">
        <f>VLOOKUP(O6103,'Currency Balance'!$O$3:$Q$32,3,0)</f>
        <v>#N/A</v>
      </c>
      <c r="S6103" t="e">
        <f t="shared" si="191"/>
        <v>#N/A</v>
      </c>
    </row>
    <row r="6104" spans="1:19">
      <c r="A6104">
        <f>'Previous Trades Import_OMS Quer'!A6104</f>
        <v>0</v>
      </c>
      <c r="B6104">
        <f>'Previous Trades Import_OMS Quer'!B6104</f>
        <v>0</v>
      </c>
      <c r="C6104" s="22">
        <f>'Previous Trades Import_OMS Quer'!C6104</f>
        <v>0</v>
      </c>
      <c r="D6104">
        <f>'Previous Trades Import_OMS Quer'!D6104</f>
        <v>0</v>
      </c>
      <c r="E6104" s="22">
        <f>'Previous Trades Import_OMS Quer'!E6104</f>
        <v>0</v>
      </c>
      <c r="F6104">
        <f>'Previous Trades Import_OMS Quer'!F6104</f>
        <v>0</v>
      </c>
      <c r="G6104">
        <f>'Previous Trades Import_OMS Quer'!G6104</f>
        <v>0</v>
      </c>
      <c r="H6104">
        <f>'Previous Trades Import_OMS Quer'!H6104</f>
        <v>0</v>
      </c>
      <c r="I6104">
        <f>'Previous Trades Import_OMS Quer'!I6104</f>
        <v>0</v>
      </c>
      <c r="J6104">
        <f>'Previous Trades Import_OMS Quer'!J6104</f>
        <v>0</v>
      </c>
      <c r="K6104">
        <f>'Previous Trades Import_OMS Quer'!K6104</f>
        <v>0</v>
      </c>
      <c r="L6104">
        <f>'Previous Trades Import_OMS Quer'!L6104</f>
        <v>0</v>
      </c>
      <c r="M6104">
        <f>'Previous Trades Import_OMS Quer'!M6104</f>
        <v>0</v>
      </c>
      <c r="N6104">
        <f>'Previous Trades Import_OMS Quer'!N6104</f>
        <v>0</v>
      </c>
      <c r="O6104" t="str">
        <f>CLEAN('Previous Trades Import_OMS Quer'!O6104)</f>
        <v/>
      </c>
      <c r="Q6104" s="25">
        <f t="shared" si="190"/>
        <v>0</v>
      </c>
      <c r="R6104" s="25" t="e">
        <f>VLOOKUP(O6104,'Currency Balance'!$O$3:$Q$32,3,0)</f>
        <v>#N/A</v>
      </c>
      <c r="S6104" t="e">
        <f t="shared" si="191"/>
        <v>#N/A</v>
      </c>
    </row>
    <row r="6105" spans="1:19">
      <c r="A6105">
        <f>'Previous Trades Import_OMS Quer'!A6105</f>
        <v>0</v>
      </c>
      <c r="B6105">
        <f>'Previous Trades Import_OMS Quer'!B6105</f>
        <v>0</v>
      </c>
      <c r="C6105" s="22">
        <f>'Previous Trades Import_OMS Quer'!C6105</f>
        <v>0</v>
      </c>
      <c r="D6105">
        <f>'Previous Trades Import_OMS Quer'!D6105</f>
        <v>0</v>
      </c>
      <c r="E6105" s="22">
        <f>'Previous Trades Import_OMS Quer'!E6105</f>
        <v>0</v>
      </c>
      <c r="F6105">
        <f>'Previous Trades Import_OMS Quer'!F6105</f>
        <v>0</v>
      </c>
      <c r="G6105">
        <f>'Previous Trades Import_OMS Quer'!G6105</f>
        <v>0</v>
      </c>
      <c r="H6105">
        <f>'Previous Trades Import_OMS Quer'!H6105</f>
        <v>0</v>
      </c>
      <c r="I6105">
        <f>'Previous Trades Import_OMS Quer'!I6105</f>
        <v>0</v>
      </c>
      <c r="J6105">
        <f>'Previous Trades Import_OMS Quer'!J6105</f>
        <v>0</v>
      </c>
      <c r="K6105">
        <f>'Previous Trades Import_OMS Quer'!K6105</f>
        <v>0</v>
      </c>
      <c r="L6105">
        <f>'Previous Trades Import_OMS Quer'!L6105</f>
        <v>0</v>
      </c>
      <c r="M6105">
        <f>'Previous Trades Import_OMS Quer'!M6105</f>
        <v>0</v>
      </c>
      <c r="N6105">
        <f>'Previous Trades Import_OMS Quer'!N6105</f>
        <v>0</v>
      </c>
      <c r="O6105" t="str">
        <f>CLEAN('Previous Trades Import_OMS Quer'!O6105)</f>
        <v/>
      </c>
      <c r="Q6105" s="25">
        <f t="shared" si="190"/>
        <v>0</v>
      </c>
      <c r="R6105" s="25" t="e">
        <f>VLOOKUP(O6105,'Currency Balance'!$O$3:$Q$32,3,0)</f>
        <v>#N/A</v>
      </c>
      <c r="S6105" t="e">
        <f t="shared" si="191"/>
        <v>#N/A</v>
      </c>
    </row>
    <row r="6106" spans="1:19">
      <c r="A6106">
        <f>'Previous Trades Import_OMS Quer'!A6106</f>
        <v>0</v>
      </c>
      <c r="B6106">
        <f>'Previous Trades Import_OMS Quer'!B6106</f>
        <v>0</v>
      </c>
      <c r="C6106" s="22">
        <f>'Previous Trades Import_OMS Quer'!C6106</f>
        <v>0</v>
      </c>
      <c r="D6106">
        <f>'Previous Trades Import_OMS Quer'!D6106</f>
        <v>0</v>
      </c>
      <c r="E6106" s="22">
        <f>'Previous Trades Import_OMS Quer'!E6106</f>
        <v>0</v>
      </c>
      <c r="F6106">
        <f>'Previous Trades Import_OMS Quer'!F6106</f>
        <v>0</v>
      </c>
      <c r="G6106">
        <f>'Previous Trades Import_OMS Quer'!G6106</f>
        <v>0</v>
      </c>
      <c r="H6106">
        <f>'Previous Trades Import_OMS Quer'!H6106</f>
        <v>0</v>
      </c>
      <c r="I6106">
        <f>'Previous Trades Import_OMS Quer'!I6106</f>
        <v>0</v>
      </c>
      <c r="J6106">
        <f>'Previous Trades Import_OMS Quer'!J6106</f>
        <v>0</v>
      </c>
      <c r="K6106">
        <f>'Previous Trades Import_OMS Quer'!K6106</f>
        <v>0</v>
      </c>
      <c r="L6106">
        <f>'Previous Trades Import_OMS Quer'!L6106</f>
        <v>0</v>
      </c>
      <c r="M6106">
        <f>'Previous Trades Import_OMS Quer'!M6106</f>
        <v>0</v>
      </c>
      <c r="N6106">
        <f>'Previous Trades Import_OMS Quer'!N6106</f>
        <v>0</v>
      </c>
      <c r="O6106" t="str">
        <f>CLEAN('Previous Trades Import_OMS Quer'!O6106)</f>
        <v/>
      </c>
      <c r="Q6106" s="25">
        <f t="shared" si="190"/>
        <v>0</v>
      </c>
      <c r="R6106" s="25" t="e">
        <f>VLOOKUP(O6106,'Currency Balance'!$O$3:$Q$32,3,0)</f>
        <v>#N/A</v>
      </c>
      <c r="S6106" t="e">
        <f t="shared" si="191"/>
        <v>#N/A</v>
      </c>
    </row>
    <row r="6107" spans="1:19">
      <c r="A6107">
        <f>'Previous Trades Import_OMS Quer'!A6107</f>
        <v>0</v>
      </c>
      <c r="B6107">
        <f>'Previous Trades Import_OMS Quer'!B6107</f>
        <v>0</v>
      </c>
      <c r="C6107" s="22">
        <f>'Previous Trades Import_OMS Quer'!C6107</f>
        <v>0</v>
      </c>
      <c r="D6107">
        <f>'Previous Trades Import_OMS Quer'!D6107</f>
        <v>0</v>
      </c>
      <c r="E6107" s="22">
        <f>'Previous Trades Import_OMS Quer'!E6107</f>
        <v>0</v>
      </c>
      <c r="F6107">
        <f>'Previous Trades Import_OMS Quer'!F6107</f>
        <v>0</v>
      </c>
      <c r="G6107">
        <f>'Previous Trades Import_OMS Quer'!G6107</f>
        <v>0</v>
      </c>
      <c r="H6107">
        <f>'Previous Trades Import_OMS Quer'!H6107</f>
        <v>0</v>
      </c>
      <c r="I6107">
        <f>'Previous Trades Import_OMS Quer'!I6107</f>
        <v>0</v>
      </c>
      <c r="J6107">
        <f>'Previous Trades Import_OMS Quer'!J6107</f>
        <v>0</v>
      </c>
      <c r="K6107">
        <f>'Previous Trades Import_OMS Quer'!K6107</f>
        <v>0</v>
      </c>
      <c r="L6107">
        <f>'Previous Trades Import_OMS Quer'!L6107</f>
        <v>0</v>
      </c>
      <c r="M6107">
        <f>'Previous Trades Import_OMS Quer'!M6107</f>
        <v>0</v>
      </c>
      <c r="N6107">
        <f>'Previous Trades Import_OMS Quer'!N6107</f>
        <v>0</v>
      </c>
      <c r="O6107" t="str">
        <f>CLEAN('Previous Trades Import_OMS Quer'!O6107)</f>
        <v/>
      </c>
      <c r="Q6107" s="25">
        <f t="shared" si="190"/>
        <v>0</v>
      </c>
      <c r="R6107" s="25" t="e">
        <f>VLOOKUP(O6107,'Currency Balance'!$O$3:$Q$32,3,0)</f>
        <v>#N/A</v>
      </c>
      <c r="S6107" t="e">
        <f t="shared" si="191"/>
        <v>#N/A</v>
      </c>
    </row>
    <row r="6108" spans="1:19">
      <c r="A6108">
        <f>'Previous Trades Import_OMS Quer'!A6108</f>
        <v>0</v>
      </c>
      <c r="B6108">
        <f>'Previous Trades Import_OMS Quer'!B6108</f>
        <v>0</v>
      </c>
      <c r="C6108" s="22">
        <f>'Previous Trades Import_OMS Quer'!C6108</f>
        <v>0</v>
      </c>
      <c r="D6108">
        <f>'Previous Trades Import_OMS Quer'!D6108</f>
        <v>0</v>
      </c>
      <c r="E6108" s="22">
        <f>'Previous Trades Import_OMS Quer'!E6108</f>
        <v>0</v>
      </c>
      <c r="F6108">
        <f>'Previous Trades Import_OMS Quer'!F6108</f>
        <v>0</v>
      </c>
      <c r="G6108">
        <f>'Previous Trades Import_OMS Quer'!G6108</f>
        <v>0</v>
      </c>
      <c r="H6108">
        <f>'Previous Trades Import_OMS Quer'!H6108</f>
        <v>0</v>
      </c>
      <c r="I6108">
        <f>'Previous Trades Import_OMS Quer'!I6108</f>
        <v>0</v>
      </c>
      <c r="J6108">
        <f>'Previous Trades Import_OMS Quer'!J6108</f>
        <v>0</v>
      </c>
      <c r="K6108">
        <f>'Previous Trades Import_OMS Quer'!K6108</f>
        <v>0</v>
      </c>
      <c r="L6108">
        <f>'Previous Trades Import_OMS Quer'!L6108</f>
        <v>0</v>
      </c>
      <c r="M6108">
        <f>'Previous Trades Import_OMS Quer'!M6108</f>
        <v>0</v>
      </c>
      <c r="N6108">
        <f>'Previous Trades Import_OMS Quer'!N6108</f>
        <v>0</v>
      </c>
      <c r="O6108" t="str">
        <f>CLEAN('Previous Trades Import_OMS Quer'!O6108)</f>
        <v/>
      </c>
      <c r="Q6108" s="25">
        <f t="shared" si="190"/>
        <v>0</v>
      </c>
      <c r="R6108" s="25" t="e">
        <f>VLOOKUP(O6108,'Currency Balance'!$O$3:$Q$32,3,0)</f>
        <v>#N/A</v>
      </c>
      <c r="S6108" t="e">
        <f t="shared" si="191"/>
        <v>#N/A</v>
      </c>
    </row>
    <row r="6109" spans="1:19">
      <c r="A6109">
        <f>'Previous Trades Import_OMS Quer'!A6109</f>
        <v>0</v>
      </c>
      <c r="B6109">
        <f>'Previous Trades Import_OMS Quer'!B6109</f>
        <v>0</v>
      </c>
      <c r="C6109" s="22">
        <f>'Previous Trades Import_OMS Quer'!C6109</f>
        <v>0</v>
      </c>
      <c r="D6109">
        <f>'Previous Trades Import_OMS Quer'!D6109</f>
        <v>0</v>
      </c>
      <c r="E6109" s="22">
        <f>'Previous Trades Import_OMS Quer'!E6109</f>
        <v>0</v>
      </c>
      <c r="F6109">
        <f>'Previous Trades Import_OMS Quer'!F6109</f>
        <v>0</v>
      </c>
      <c r="G6109">
        <f>'Previous Trades Import_OMS Quer'!G6109</f>
        <v>0</v>
      </c>
      <c r="H6109">
        <f>'Previous Trades Import_OMS Quer'!H6109</f>
        <v>0</v>
      </c>
      <c r="I6109">
        <f>'Previous Trades Import_OMS Quer'!I6109</f>
        <v>0</v>
      </c>
      <c r="J6109">
        <f>'Previous Trades Import_OMS Quer'!J6109</f>
        <v>0</v>
      </c>
      <c r="K6109">
        <f>'Previous Trades Import_OMS Quer'!K6109</f>
        <v>0</v>
      </c>
      <c r="L6109">
        <f>'Previous Trades Import_OMS Quer'!L6109</f>
        <v>0</v>
      </c>
      <c r="M6109">
        <f>'Previous Trades Import_OMS Quer'!M6109</f>
        <v>0</v>
      </c>
      <c r="N6109">
        <f>'Previous Trades Import_OMS Quer'!N6109</f>
        <v>0</v>
      </c>
      <c r="O6109" t="str">
        <f>CLEAN('Previous Trades Import_OMS Quer'!O6109)</f>
        <v/>
      </c>
      <c r="Q6109" s="25">
        <f t="shared" si="190"/>
        <v>0</v>
      </c>
      <c r="R6109" s="25" t="e">
        <f>VLOOKUP(O6109,'Currency Balance'!$O$3:$Q$32,3,0)</f>
        <v>#N/A</v>
      </c>
      <c r="S6109" t="e">
        <f t="shared" si="191"/>
        <v>#N/A</v>
      </c>
    </row>
    <row r="6110" spans="1:19">
      <c r="A6110">
        <f>'Previous Trades Import_OMS Quer'!A6110</f>
        <v>0</v>
      </c>
      <c r="B6110">
        <f>'Previous Trades Import_OMS Quer'!B6110</f>
        <v>0</v>
      </c>
      <c r="C6110" s="22">
        <f>'Previous Trades Import_OMS Quer'!C6110</f>
        <v>0</v>
      </c>
      <c r="D6110">
        <f>'Previous Trades Import_OMS Quer'!D6110</f>
        <v>0</v>
      </c>
      <c r="E6110" s="22">
        <f>'Previous Trades Import_OMS Quer'!E6110</f>
        <v>0</v>
      </c>
      <c r="F6110">
        <f>'Previous Trades Import_OMS Quer'!F6110</f>
        <v>0</v>
      </c>
      <c r="G6110">
        <f>'Previous Trades Import_OMS Quer'!G6110</f>
        <v>0</v>
      </c>
      <c r="H6110">
        <f>'Previous Trades Import_OMS Quer'!H6110</f>
        <v>0</v>
      </c>
      <c r="I6110">
        <f>'Previous Trades Import_OMS Quer'!I6110</f>
        <v>0</v>
      </c>
      <c r="J6110">
        <f>'Previous Trades Import_OMS Quer'!J6110</f>
        <v>0</v>
      </c>
      <c r="K6110">
        <f>'Previous Trades Import_OMS Quer'!K6110</f>
        <v>0</v>
      </c>
      <c r="L6110">
        <f>'Previous Trades Import_OMS Quer'!L6110</f>
        <v>0</v>
      </c>
      <c r="M6110">
        <f>'Previous Trades Import_OMS Quer'!M6110</f>
        <v>0</v>
      </c>
      <c r="N6110">
        <f>'Previous Trades Import_OMS Quer'!N6110</f>
        <v>0</v>
      </c>
      <c r="O6110" t="str">
        <f>CLEAN('Previous Trades Import_OMS Quer'!O6110)</f>
        <v/>
      </c>
      <c r="Q6110" s="25">
        <f t="shared" si="190"/>
        <v>0</v>
      </c>
      <c r="R6110" s="25" t="e">
        <f>VLOOKUP(O6110,'Currency Balance'!$O$3:$Q$32,3,0)</f>
        <v>#N/A</v>
      </c>
      <c r="S6110" t="e">
        <f t="shared" si="191"/>
        <v>#N/A</v>
      </c>
    </row>
    <row r="6111" spans="1:19">
      <c r="A6111">
        <f>'Previous Trades Import_OMS Quer'!A6111</f>
        <v>0</v>
      </c>
      <c r="B6111">
        <f>'Previous Trades Import_OMS Quer'!B6111</f>
        <v>0</v>
      </c>
      <c r="C6111" s="22">
        <f>'Previous Trades Import_OMS Quer'!C6111</f>
        <v>0</v>
      </c>
      <c r="D6111">
        <f>'Previous Trades Import_OMS Quer'!D6111</f>
        <v>0</v>
      </c>
      <c r="E6111" s="22">
        <f>'Previous Trades Import_OMS Quer'!E6111</f>
        <v>0</v>
      </c>
      <c r="F6111">
        <f>'Previous Trades Import_OMS Quer'!F6111</f>
        <v>0</v>
      </c>
      <c r="G6111">
        <f>'Previous Trades Import_OMS Quer'!G6111</f>
        <v>0</v>
      </c>
      <c r="H6111">
        <f>'Previous Trades Import_OMS Quer'!H6111</f>
        <v>0</v>
      </c>
      <c r="I6111">
        <f>'Previous Trades Import_OMS Quer'!I6111</f>
        <v>0</v>
      </c>
      <c r="J6111">
        <f>'Previous Trades Import_OMS Quer'!J6111</f>
        <v>0</v>
      </c>
      <c r="K6111">
        <f>'Previous Trades Import_OMS Quer'!K6111</f>
        <v>0</v>
      </c>
      <c r="L6111">
        <f>'Previous Trades Import_OMS Quer'!L6111</f>
        <v>0</v>
      </c>
      <c r="M6111">
        <f>'Previous Trades Import_OMS Quer'!M6111</f>
        <v>0</v>
      </c>
      <c r="N6111">
        <f>'Previous Trades Import_OMS Quer'!N6111</f>
        <v>0</v>
      </c>
      <c r="O6111" t="str">
        <f>CLEAN('Previous Trades Import_OMS Quer'!O6111)</f>
        <v/>
      </c>
      <c r="Q6111" s="25">
        <f t="shared" si="190"/>
        <v>0</v>
      </c>
      <c r="R6111" s="25" t="e">
        <f>VLOOKUP(O6111,'Currency Balance'!$O$3:$Q$32,3,0)</f>
        <v>#N/A</v>
      </c>
      <c r="S6111" t="e">
        <f t="shared" si="191"/>
        <v>#N/A</v>
      </c>
    </row>
    <row r="6112" spans="1:19">
      <c r="A6112">
        <f>'Previous Trades Import_OMS Quer'!A6112</f>
        <v>0</v>
      </c>
      <c r="B6112">
        <f>'Previous Trades Import_OMS Quer'!B6112</f>
        <v>0</v>
      </c>
      <c r="C6112" s="22">
        <f>'Previous Trades Import_OMS Quer'!C6112</f>
        <v>0</v>
      </c>
      <c r="D6112">
        <f>'Previous Trades Import_OMS Quer'!D6112</f>
        <v>0</v>
      </c>
      <c r="E6112" s="22">
        <f>'Previous Trades Import_OMS Quer'!E6112</f>
        <v>0</v>
      </c>
      <c r="F6112">
        <f>'Previous Trades Import_OMS Quer'!F6112</f>
        <v>0</v>
      </c>
      <c r="G6112">
        <f>'Previous Trades Import_OMS Quer'!G6112</f>
        <v>0</v>
      </c>
      <c r="H6112">
        <f>'Previous Trades Import_OMS Quer'!H6112</f>
        <v>0</v>
      </c>
      <c r="I6112">
        <f>'Previous Trades Import_OMS Quer'!I6112</f>
        <v>0</v>
      </c>
      <c r="J6112">
        <f>'Previous Trades Import_OMS Quer'!J6112</f>
        <v>0</v>
      </c>
      <c r="K6112">
        <f>'Previous Trades Import_OMS Quer'!K6112</f>
        <v>0</v>
      </c>
      <c r="L6112">
        <f>'Previous Trades Import_OMS Quer'!L6112</f>
        <v>0</v>
      </c>
      <c r="M6112">
        <f>'Previous Trades Import_OMS Quer'!M6112</f>
        <v>0</v>
      </c>
      <c r="N6112">
        <f>'Previous Trades Import_OMS Quer'!N6112</f>
        <v>0</v>
      </c>
      <c r="O6112" t="str">
        <f>CLEAN('Previous Trades Import_OMS Quer'!O6112)</f>
        <v/>
      </c>
      <c r="Q6112" s="25">
        <f t="shared" si="190"/>
        <v>0</v>
      </c>
      <c r="R6112" s="25" t="e">
        <f>VLOOKUP(O6112,'Currency Balance'!$O$3:$Q$32,3,0)</f>
        <v>#N/A</v>
      </c>
      <c r="S6112" t="e">
        <f t="shared" si="191"/>
        <v>#N/A</v>
      </c>
    </row>
    <row r="6113" spans="1:19">
      <c r="A6113">
        <f>'Previous Trades Import_OMS Quer'!A6113</f>
        <v>0</v>
      </c>
      <c r="B6113">
        <f>'Previous Trades Import_OMS Quer'!B6113</f>
        <v>0</v>
      </c>
      <c r="C6113" s="22">
        <f>'Previous Trades Import_OMS Quer'!C6113</f>
        <v>0</v>
      </c>
      <c r="D6113">
        <f>'Previous Trades Import_OMS Quer'!D6113</f>
        <v>0</v>
      </c>
      <c r="E6113" s="22">
        <f>'Previous Trades Import_OMS Quer'!E6113</f>
        <v>0</v>
      </c>
      <c r="F6113">
        <f>'Previous Trades Import_OMS Quer'!F6113</f>
        <v>0</v>
      </c>
      <c r="G6113">
        <f>'Previous Trades Import_OMS Quer'!G6113</f>
        <v>0</v>
      </c>
      <c r="H6113">
        <f>'Previous Trades Import_OMS Quer'!H6113</f>
        <v>0</v>
      </c>
      <c r="I6113">
        <f>'Previous Trades Import_OMS Quer'!I6113</f>
        <v>0</v>
      </c>
      <c r="J6113">
        <f>'Previous Trades Import_OMS Quer'!J6113</f>
        <v>0</v>
      </c>
      <c r="K6113">
        <f>'Previous Trades Import_OMS Quer'!K6113</f>
        <v>0</v>
      </c>
      <c r="L6113">
        <f>'Previous Trades Import_OMS Quer'!L6113</f>
        <v>0</v>
      </c>
      <c r="M6113">
        <f>'Previous Trades Import_OMS Quer'!M6113</f>
        <v>0</v>
      </c>
      <c r="N6113">
        <f>'Previous Trades Import_OMS Quer'!N6113</f>
        <v>0</v>
      </c>
      <c r="O6113" t="str">
        <f>CLEAN('Previous Trades Import_OMS Quer'!O6113)</f>
        <v/>
      </c>
      <c r="Q6113" s="25">
        <f t="shared" si="190"/>
        <v>0</v>
      </c>
      <c r="R6113" s="25" t="e">
        <f>VLOOKUP(O6113,'Currency Balance'!$O$3:$Q$32,3,0)</f>
        <v>#N/A</v>
      </c>
      <c r="S6113" t="e">
        <f t="shared" si="191"/>
        <v>#N/A</v>
      </c>
    </row>
    <row r="6114" spans="1:19">
      <c r="A6114">
        <f>'Previous Trades Import_OMS Quer'!A6114</f>
        <v>0</v>
      </c>
      <c r="B6114">
        <f>'Previous Trades Import_OMS Quer'!B6114</f>
        <v>0</v>
      </c>
      <c r="C6114" s="22">
        <f>'Previous Trades Import_OMS Quer'!C6114</f>
        <v>0</v>
      </c>
      <c r="D6114">
        <f>'Previous Trades Import_OMS Quer'!D6114</f>
        <v>0</v>
      </c>
      <c r="E6114" s="22">
        <f>'Previous Trades Import_OMS Quer'!E6114</f>
        <v>0</v>
      </c>
      <c r="F6114">
        <f>'Previous Trades Import_OMS Quer'!F6114</f>
        <v>0</v>
      </c>
      <c r="G6114">
        <f>'Previous Trades Import_OMS Quer'!G6114</f>
        <v>0</v>
      </c>
      <c r="H6114">
        <f>'Previous Trades Import_OMS Quer'!H6114</f>
        <v>0</v>
      </c>
      <c r="I6114">
        <f>'Previous Trades Import_OMS Quer'!I6114</f>
        <v>0</v>
      </c>
      <c r="J6114">
        <f>'Previous Trades Import_OMS Quer'!J6114</f>
        <v>0</v>
      </c>
      <c r="K6114">
        <f>'Previous Trades Import_OMS Quer'!K6114</f>
        <v>0</v>
      </c>
      <c r="L6114">
        <f>'Previous Trades Import_OMS Quer'!L6114</f>
        <v>0</v>
      </c>
      <c r="M6114">
        <f>'Previous Trades Import_OMS Quer'!M6114</f>
        <v>0</v>
      </c>
      <c r="N6114">
        <f>'Previous Trades Import_OMS Quer'!N6114</f>
        <v>0</v>
      </c>
      <c r="O6114" t="str">
        <f>CLEAN('Previous Trades Import_OMS Quer'!O6114)</f>
        <v/>
      </c>
      <c r="Q6114" s="25">
        <f t="shared" si="190"/>
        <v>0</v>
      </c>
      <c r="R6114" s="25" t="e">
        <f>VLOOKUP(O6114,'Currency Balance'!$O$3:$Q$32,3,0)</f>
        <v>#N/A</v>
      </c>
      <c r="S6114" t="e">
        <f t="shared" si="191"/>
        <v>#N/A</v>
      </c>
    </row>
    <row r="6115" spans="1:19">
      <c r="A6115">
        <f>'Previous Trades Import_OMS Quer'!A6115</f>
        <v>0</v>
      </c>
      <c r="B6115">
        <f>'Previous Trades Import_OMS Quer'!B6115</f>
        <v>0</v>
      </c>
      <c r="C6115" s="22">
        <f>'Previous Trades Import_OMS Quer'!C6115</f>
        <v>0</v>
      </c>
      <c r="D6115">
        <f>'Previous Trades Import_OMS Quer'!D6115</f>
        <v>0</v>
      </c>
      <c r="E6115" s="22">
        <f>'Previous Trades Import_OMS Quer'!E6115</f>
        <v>0</v>
      </c>
      <c r="F6115">
        <f>'Previous Trades Import_OMS Quer'!F6115</f>
        <v>0</v>
      </c>
      <c r="G6115">
        <f>'Previous Trades Import_OMS Quer'!G6115</f>
        <v>0</v>
      </c>
      <c r="H6115">
        <f>'Previous Trades Import_OMS Quer'!H6115</f>
        <v>0</v>
      </c>
      <c r="I6115">
        <f>'Previous Trades Import_OMS Quer'!I6115</f>
        <v>0</v>
      </c>
      <c r="J6115">
        <f>'Previous Trades Import_OMS Quer'!J6115</f>
        <v>0</v>
      </c>
      <c r="K6115">
        <f>'Previous Trades Import_OMS Quer'!K6115</f>
        <v>0</v>
      </c>
      <c r="L6115">
        <f>'Previous Trades Import_OMS Quer'!L6115</f>
        <v>0</v>
      </c>
      <c r="M6115">
        <f>'Previous Trades Import_OMS Quer'!M6115</f>
        <v>0</v>
      </c>
      <c r="N6115">
        <f>'Previous Trades Import_OMS Quer'!N6115</f>
        <v>0</v>
      </c>
      <c r="O6115" t="str">
        <f>CLEAN('Previous Trades Import_OMS Quer'!O6115)</f>
        <v/>
      </c>
      <c r="Q6115" s="25">
        <f t="shared" si="190"/>
        <v>0</v>
      </c>
      <c r="R6115" s="25" t="e">
        <f>VLOOKUP(O6115,'Currency Balance'!$O$3:$Q$32,3,0)</f>
        <v>#N/A</v>
      </c>
      <c r="S6115" t="e">
        <f t="shared" si="191"/>
        <v>#N/A</v>
      </c>
    </row>
    <row r="6116" spans="1:19">
      <c r="A6116">
        <f>'Previous Trades Import_OMS Quer'!A6116</f>
        <v>0</v>
      </c>
      <c r="B6116">
        <f>'Previous Trades Import_OMS Quer'!B6116</f>
        <v>0</v>
      </c>
      <c r="C6116" s="22">
        <f>'Previous Trades Import_OMS Quer'!C6116</f>
        <v>0</v>
      </c>
      <c r="D6116">
        <f>'Previous Trades Import_OMS Quer'!D6116</f>
        <v>0</v>
      </c>
      <c r="E6116" s="22">
        <f>'Previous Trades Import_OMS Quer'!E6116</f>
        <v>0</v>
      </c>
      <c r="F6116">
        <f>'Previous Trades Import_OMS Quer'!F6116</f>
        <v>0</v>
      </c>
      <c r="G6116">
        <f>'Previous Trades Import_OMS Quer'!G6116</f>
        <v>0</v>
      </c>
      <c r="H6116">
        <f>'Previous Trades Import_OMS Quer'!H6116</f>
        <v>0</v>
      </c>
      <c r="I6116">
        <f>'Previous Trades Import_OMS Quer'!I6116</f>
        <v>0</v>
      </c>
      <c r="J6116">
        <f>'Previous Trades Import_OMS Quer'!J6116</f>
        <v>0</v>
      </c>
      <c r="K6116">
        <f>'Previous Trades Import_OMS Quer'!K6116</f>
        <v>0</v>
      </c>
      <c r="L6116">
        <f>'Previous Trades Import_OMS Quer'!L6116</f>
        <v>0</v>
      </c>
      <c r="M6116">
        <f>'Previous Trades Import_OMS Quer'!M6116</f>
        <v>0</v>
      </c>
      <c r="N6116">
        <f>'Previous Trades Import_OMS Quer'!N6116</f>
        <v>0</v>
      </c>
      <c r="O6116" t="str">
        <f>CLEAN('Previous Trades Import_OMS Quer'!O6116)</f>
        <v/>
      </c>
      <c r="Q6116" s="25">
        <f t="shared" si="190"/>
        <v>0</v>
      </c>
      <c r="R6116" s="25" t="e">
        <f>VLOOKUP(O6116,'Currency Balance'!$O$3:$Q$32,3,0)</f>
        <v>#N/A</v>
      </c>
      <c r="S6116" t="e">
        <f t="shared" si="191"/>
        <v>#N/A</v>
      </c>
    </row>
    <row r="6117" spans="1:19">
      <c r="A6117">
        <f>'Previous Trades Import_OMS Quer'!A6117</f>
        <v>0</v>
      </c>
      <c r="B6117">
        <f>'Previous Trades Import_OMS Quer'!B6117</f>
        <v>0</v>
      </c>
      <c r="C6117" s="22">
        <f>'Previous Trades Import_OMS Quer'!C6117</f>
        <v>0</v>
      </c>
      <c r="D6117">
        <f>'Previous Trades Import_OMS Quer'!D6117</f>
        <v>0</v>
      </c>
      <c r="E6117" s="22">
        <f>'Previous Trades Import_OMS Quer'!E6117</f>
        <v>0</v>
      </c>
      <c r="F6117">
        <f>'Previous Trades Import_OMS Quer'!F6117</f>
        <v>0</v>
      </c>
      <c r="G6117">
        <f>'Previous Trades Import_OMS Quer'!G6117</f>
        <v>0</v>
      </c>
      <c r="H6117">
        <f>'Previous Trades Import_OMS Quer'!H6117</f>
        <v>0</v>
      </c>
      <c r="I6117">
        <f>'Previous Trades Import_OMS Quer'!I6117</f>
        <v>0</v>
      </c>
      <c r="J6117">
        <f>'Previous Trades Import_OMS Quer'!J6117</f>
        <v>0</v>
      </c>
      <c r="K6117">
        <f>'Previous Trades Import_OMS Quer'!K6117</f>
        <v>0</v>
      </c>
      <c r="L6117">
        <f>'Previous Trades Import_OMS Quer'!L6117</f>
        <v>0</v>
      </c>
      <c r="M6117">
        <f>'Previous Trades Import_OMS Quer'!M6117</f>
        <v>0</v>
      </c>
      <c r="N6117">
        <f>'Previous Trades Import_OMS Quer'!N6117</f>
        <v>0</v>
      </c>
      <c r="O6117" t="str">
        <f>CLEAN('Previous Trades Import_OMS Quer'!O6117)</f>
        <v/>
      </c>
      <c r="Q6117" s="25">
        <f t="shared" si="190"/>
        <v>0</v>
      </c>
      <c r="R6117" s="25" t="e">
        <f>VLOOKUP(O6117,'Currency Balance'!$O$3:$Q$32,3,0)</f>
        <v>#N/A</v>
      </c>
      <c r="S6117" t="e">
        <f t="shared" si="191"/>
        <v>#N/A</v>
      </c>
    </row>
    <row r="6118" spans="1:19">
      <c r="A6118">
        <f>'Previous Trades Import_OMS Quer'!A6118</f>
        <v>0</v>
      </c>
      <c r="B6118">
        <f>'Previous Trades Import_OMS Quer'!B6118</f>
        <v>0</v>
      </c>
      <c r="C6118" s="22">
        <f>'Previous Trades Import_OMS Quer'!C6118</f>
        <v>0</v>
      </c>
      <c r="D6118">
        <f>'Previous Trades Import_OMS Quer'!D6118</f>
        <v>0</v>
      </c>
      <c r="E6118" s="22">
        <f>'Previous Trades Import_OMS Quer'!E6118</f>
        <v>0</v>
      </c>
      <c r="F6118">
        <f>'Previous Trades Import_OMS Quer'!F6118</f>
        <v>0</v>
      </c>
      <c r="G6118">
        <f>'Previous Trades Import_OMS Quer'!G6118</f>
        <v>0</v>
      </c>
      <c r="H6118">
        <f>'Previous Trades Import_OMS Quer'!H6118</f>
        <v>0</v>
      </c>
      <c r="I6118">
        <f>'Previous Trades Import_OMS Quer'!I6118</f>
        <v>0</v>
      </c>
      <c r="J6118">
        <f>'Previous Trades Import_OMS Quer'!J6118</f>
        <v>0</v>
      </c>
      <c r="K6118">
        <f>'Previous Trades Import_OMS Quer'!K6118</f>
        <v>0</v>
      </c>
      <c r="L6118">
        <f>'Previous Trades Import_OMS Quer'!L6118</f>
        <v>0</v>
      </c>
      <c r="M6118">
        <f>'Previous Trades Import_OMS Quer'!M6118</f>
        <v>0</v>
      </c>
      <c r="N6118">
        <f>'Previous Trades Import_OMS Quer'!N6118</f>
        <v>0</v>
      </c>
      <c r="O6118" t="str">
        <f>CLEAN('Previous Trades Import_OMS Quer'!O6118)</f>
        <v/>
      </c>
      <c r="Q6118" s="25">
        <f t="shared" si="190"/>
        <v>0</v>
      </c>
      <c r="R6118" s="25" t="e">
        <f>VLOOKUP(O6118,'Currency Balance'!$O$3:$Q$32,3,0)</f>
        <v>#N/A</v>
      </c>
      <c r="S6118" t="e">
        <f t="shared" si="191"/>
        <v>#N/A</v>
      </c>
    </row>
    <row r="6119" spans="1:19">
      <c r="A6119">
        <f>'Previous Trades Import_OMS Quer'!A6119</f>
        <v>0</v>
      </c>
      <c r="B6119">
        <f>'Previous Trades Import_OMS Quer'!B6119</f>
        <v>0</v>
      </c>
      <c r="C6119" s="22">
        <f>'Previous Trades Import_OMS Quer'!C6119</f>
        <v>0</v>
      </c>
      <c r="D6119">
        <f>'Previous Trades Import_OMS Quer'!D6119</f>
        <v>0</v>
      </c>
      <c r="E6119" s="22">
        <f>'Previous Trades Import_OMS Quer'!E6119</f>
        <v>0</v>
      </c>
      <c r="F6119">
        <f>'Previous Trades Import_OMS Quer'!F6119</f>
        <v>0</v>
      </c>
      <c r="G6119">
        <f>'Previous Trades Import_OMS Quer'!G6119</f>
        <v>0</v>
      </c>
      <c r="H6119">
        <f>'Previous Trades Import_OMS Quer'!H6119</f>
        <v>0</v>
      </c>
      <c r="I6119">
        <f>'Previous Trades Import_OMS Quer'!I6119</f>
        <v>0</v>
      </c>
      <c r="J6119">
        <f>'Previous Trades Import_OMS Quer'!J6119</f>
        <v>0</v>
      </c>
      <c r="K6119">
        <f>'Previous Trades Import_OMS Quer'!K6119</f>
        <v>0</v>
      </c>
      <c r="L6119">
        <f>'Previous Trades Import_OMS Quer'!L6119</f>
        <v>0</v>
      </c>
      <c r="M6119">
        <f>'Previous Trades Import_OMS Quer'!M6119</f>
        <v>0</v>
      </c>
      <c r="N6119">
        <f>'Previous Trades Import_OMS Quer'!N6119</f>
        <v>0</v>
      </c>
      <c r="O6119" t="str">
        <f>CLEAN('Previous Trades Import_OMS Quer'!O6119)</f>
        <v/>
      </c>
      <c r="Q6119" s="25">
        <f t="shared" si="190"/>
        <v>0</v>
      </c>
      <c r="R6119" s="25" t="e">
        <f>VLOOKUP(O6119,'Currency Balance'!$O$3:$Q$32,3,0)</f>
        <v>#N/A</v>
      </c>
      <c r="S6119" t="e">
        <f t="shared" si="191"/>
        <v>#N/A</v>
      </c>
    </row>
    <row r="6120" spans="1:19">
      <c r="A6120">
        <f>'Previous Trades Import_OMS Quer'!A6120</f>
        <v>0</v>
      </c>
      <c r="B6120">
        <f>'Previous Trades Import_OMS Quer'!B6120</f>
        <v>0</v>
      </c>
      <c r="C6120" s="22">
        <f>'Previous Trades Import_OMS Quer'!C6120</f>
        <v>0</v>
      </c>
      <c r="D6120">
        <f>'Previous Trades Import_OMS Quer'!D6120</f>
        <v>0</v>
      </c>
      <c r="E6120" s="22">
        <f>'Previous Trades Import_OMS Quer'!E6120</f>
        <v>0</v>
      </c>
      <c r="F6120">
        <f>'Previous Trades Import_OMS Quer'!F6120</f>
        <v>0</v>
      </c>
      <c r="G6120">
        <f>'Previous Trades Import_OMS Quer'!G6120</f>
        <v>0</v>
      </c>
      <c r="H6120">
        <f>'Previous Trades Import_OMS Quer'!H6120</f>
        <v>0</v>
      </c>
      <c r="I6120">
        <f>'Previous Trades Import_OMS Quer'!I6120</f>
        <v>0</v>
      </c>
      <c r="J6120">
        <f>'Previous Trades Import_OMS Quer'!J6120</f>
        <v>0</v>
      </c>
      <c r="K6120">
        <f>'Previous Trades Import_OMS Quer'!K6120</f>
        <v>0</v>
      </c>
      <c r="L6120">
        <f>'Previous Trades Import_OMS Quer'!L6120</f>
        <v>0</v>
      </c>
      <c r="M6120">
        <f>'Previous Trades Import_OMS Quer'!M6120</f>
        <v>0</v>
      </c>
      <c r="N6120">
        <f>'Previous Trades Import_OMS Quer'!N6120</f>
        <v>0</v>
      </c>
      <c r="O6120" t="str">
        <f>CLEAN('Previous Trades Import_OMS Quer'!O6120)</f>
        <v/>
      </c>
      <c r="Q6120" s="25">
        <f t="shared" si="190"/>
        <v>0</v>
      </c>
      <c r="R6120" s="25" t="e">
        <f>VLOOKUP(O6120,'Currency Balance'!$O$3:$Q$32,3,0)</f>
        <v>#N/A</v>
      </c>
      <c r="S6120" t="e">
        <f t="shared" si="191"/>
        <v>#N/A</v>
      </c>
    </row>
    <row r="6121" spans="1:19">
      <c r="A6121">
        <f>'Previous Trades Import_OMS Quer'!A6121</f>
        <v>0</v>
      </c>
      <c r="B6121">
        <f>'Previous Trades Import_OMS Quer'!B6121</f>
        <v>0</v>
      </c>
      <c r="C6121" s="22">
        <f>'Previous Trades Import_OMS Quer'!C6121</f>
        <v>0</v>
      </c>
      <c r="D6121">
        <f>'Previous Trades Import_OMS Quer'!D6121</f>
        <v>0</v>
      </c>
      <c r="E6121" s="22">
        <f>'Previous Trades Import_OMS Quer'!E6121</f>
        <v>0</v>
      </c>
      <c r="F6121">
        <f>'Previous Trades Import_OMS Quer'!F6121</f>
        <v>0</v>
      </c>
      <c r="G6121">
        <f>'Previous Trades Import_OMS Quer'!G6121</f>
        <v>0</v>
      </c>
      <c r="H6121">
        <f>'Previous Trades Import_OMS Quer'!H6121</f>
        <v>0</v>
      </c>
      <c r="I6121">
        <f>'Previous Trades Import_OMS Quer'!I6121</f>
        <v>0</v>
      </c>
      <c r="J6121">
        <f>'Previous Trades Import_OMS Quer'!J6121</f>
        <v>0</v>
      </c>
      <c r="K6121">
        <f>'Previous Trades Import_OMS Quer'!K6121</f>
        <v>0</v>
      </c>
      <c r="L6121">
        <f>'Previous Trades Import_OMS Quer'!L6121</f>
        <v>0</v>
      </c>
      <c r="M6121">
        <f>'Previous Trades Import_OMS Quer'!M6121</f>
        <v>0</v>
      </c>
      <c r="N6121">
        <f>'Previous Trades Import_OMS Quer'!N6121</f>
        <v>0</v>
      </c>
      <c r="O6121" t="str">
        <f>CLEAN('Previous Trades Import_OMS Quer'!O6121)</f>
        <v/>
      </c>
      <c r="Q6121" s="25">
        <f t="shared" si="190"/>
        <v>0</v>
      </c>
      <c r="R6121" s="25" t="e">
        <f>VLOOKUP(O6121,'Currency Balance'!$O$3:$Q$32,3,0)</f>
        <v>#N/A</v>
      </c>
      <c r="S6121" t="e">
        <f t="shared" si="191"/>
        <v>#N/A</v>
      </c>
    </row>
    <row r="6122" spans="1:19">
      <c r="A6122">
        <f>'Previous Trades Import_OMS Quer'!A6122</f>
        <v>0</v>
      </c>
      <c r="B6122">
        <f>'Previous Trades Import_OMS Quer'!B6122</f>
        <v>0</v>
      </c>
      <c r="C6122" s="22">
        <f>'Previous Trades Import_OMS Quer'!C6122</f>
        <v>0</v>
      </c>
      <c r="D6122">
        <f>'Previous Trades Import_OMS Quer'!D6122</f>
        <v>0</v>
      </c>
      <c r="E6122" s="22">
        <f>'Previous Trades Import_OMS Quer'!E6122</f>
        <v>0</v>
      </c>
      <c r="F6122">
        <f>'Previous Trades Import_OMS Quer'!F6122</f>
        <v>0</v>
      </c>
      <c r="G6122">
        <f>'Previous Trades Import_OMS Quer'!G6122</f>
        <v>0</v>
      </c>
      <c r="H6122">
        <f>'Previous Trades Import_OMS Quer'!H6122</f>
        <v>0</v>
      </c>
      <c r="I6122">
        <f>'Previous Trades Import_OMS Quer'!I6122</f>
        <v>0</v>
      </c>
      <c r="J6122">
        <f>'Previous Trades Import_OMS Quer'!J6122</f>
        <v>0</v>
      </c>
      <c r="K6122">
        <f>'Previous Trades Import_OMS Quer'!K6122</f>
        <v>0</v>
      </c>
      <c r="L6122">
        <f>'Previous Trades Import_OMS Quer'!L6122</f>
        <v>0</v>
      </c>
      <c r="M6122">
        <f>'Previous Trades Import_OMS Quer'!M6122</f>
        <v>0</v>
      </c>
      <c r="N6122">
        <f>'Previous Trades Import_OMS Quer'!N6122</f>
        <v>0</v>
      </c>
      <c r="O6122" t="str">
        <f>CLEAN('Previous Trades Import_OMS Quer'!O6122)</f>
        <v/>
      </c>
      <c r="Q6122" s="25">
        <f t="shared" si="190"/>
        <v>0</v>
      </c>
      <c r="R6122" s="25" t="e">
        <f>VLOOKUP(O6122,'Currency Balance'!$O$3:$Q$32,3,0)</f>
        <v>#N/A</v>
      </c>
      <c r="S6122" t="e">
        <f t="shared" si="191"/>
        <v>#N/A</v>
      </c>
    </row>
    <row r="6123" spans="1:19">
      <c r="A6123">
        <f>'Previous Trades Import_OMS Quer'!A6123</f>
        <v>0</v>
      </c>
      <c r="B6123">
        <f>'Previous Trades Import_OMS Quer'!B6123</f>
        <v>0</v>
      </c>
      <c r="C6123" s="22">
        <f>'Previous Trades Import_OMS Quer'!C6123</f>
        <v>0</v>
      </c>
      <c r="D6123">
        <f>'Previous Trades Import_OMS Quer'!D6123</f>
        <v>0</v>
      </c>
      <c r="E6123" s="22">
        <f>'Previous Trades Import_OMS Quer'!E6123</f>
        <v>0</v>
      </c>
      <c r="F6123">
        <f>'Previous Trades Import_OMS Quer'!F6123</f>
        <v>0</v>
      </c>
      <c r="G6123">
        <f>'Previous Trades Import_OMS Quer'!G6123</f>
        <v>0</v>
      </c>
      <c r="H6123">
        <f>'Previous Trades Import_OMS Quer'!H6123</f>
        <v>0</v>
      </c>
      <c r="I6123">
        <f>'Previous Trades Import_OMS Quer'!I6123</f>
        <v>0</v>
      </c>
      <c r="J6123">
        <f>'Previous Trades Import_OMS Quer'!J6123</f>
        <v>0</v>
      </c>
      <c r="K6123">
        <f>'Previous Trades Import_OMS Quer'!K6123</f>
        <v>0</v>
      </c>
      <c r="L6123">
        <f>'Previous Trades Import_OMS Quer'!L6123</f>
        <v>0</v>
      </c>
      <c r="M6123">
        <f>'Previous Trades Import_OMS Quer'!M6123</f>
        <v>0</v>
      </c>
      <c r="N6123">
        <f>'Previous Trades Import_OMS Quer'!N6123</f>
        <v>0</v>
      </c>
      <c r="O6123" t="str">
        <f>CLEAN('Previous Trades Import_OMS Quer'!O6123)</f>
        <v/>
      </c>
      <c r="Q6123" s="25">
        <f t="shared" si="190"/>
        <v>0</v>
      </c>
      <c r="R6123" s="25" t="e">
        <f>VLOOKUP(O6123,'Currency Balance'!$O$3:$Q$32,3,0)</f>
        <v>#N/A</v>
      </c>
      <c r="S6123" t="e">
        <f t="shared" si="191"/>
        <v>#N/A</v>
      </c>
    </row>
    <row r="6124" spans="1:19">
      <c r="A6124">
        <f>'Previous Trades Import_OMS Quer'!A6124</f>
        <v>0</v>
      </c>
      <c r="B6124">
        <f>'Previous Trades Import_OMS Quer'!B6124</f>
        <v>0</v>
      </c>
      <c r="C6124" s="22">
        <f>'Previous Trades Import_OMS Quer'!C6124</f>
        <v>0</v>
      </c>
      <c r="D6124">
        <f>'Previous Trades Import_OMS Quer'!D6124</f>
        <v>0</v>
      </c>
      <c r="E6124" s="22">
        <f>'Previous Trades Import_OMS Quer'!E6124</f>
        <v>0</v>
      </c>
      <c r="F6124">
        <f>'Previous Trades Import_OMS Quer'!F6124</f>
        <v>0</v>
      </c>
      <c r="G6124">
        <f>'Previous Trades Import_OMS Quer'!G6124</f>
        <v>0</v>
      </c>
      <c r="H6124">
        <f>'Previous Trades Import_OMS Quer'!H6124</f>
        <v>0</v>
      </c>
      <c r="I6124">
        <f>'Previous Trades Import_OMS Quer'!I6124</f>
        <v>0</v>
      </c>
      <c r="J6124">
        <f>'Previous Trades Import_OMS Quer'!J6124</f>
        <v>0</v>
      </c>
      <c r="K6124">
        <f>'Previous Trades Import_OMS Quer'!K6124</f>
        <v>0</v>
      </c>
      <c r="L6124">
        <f>'Previous Trades Import_OMS Quer'!L6124</f>
        <v>0</v>
      </c>
      <c r="M6124">
        <f>'Previous Trades Import_OMS Quer'!M6124</f>
        <v>0</v>
      </c>
      <c r="N6124">
        <f>'Previous Trades Import_OMS Quer'!N6124</f>
        <v>0</v>
      </c>
      <c r="O6124" t="str">
        <f>CLEAN('Previous Trades Import_OMS Quer'!O6124)</f>
        <v/>
      </c>
      <c r="Q6124" s="25">
        <f t="shared" si="190"/>
        <v>0</v>
      </c>
      <c r="R6124" s="25" t="e">
        <f>VLOOKUP(O6124,'Currency Balance'!$O$3:$Q$32,3,0)</f>
        <v>#N/A</v>
      </c>
      <c r="S6124" t="e">
        <f t="shared" si="191"/>
        <v>#N/A</v>
      </c>
    </row>
    <row r="6125" spans="1:19">
      <c r="A6125">
        <f>'Previous Trades Import_OMS Quer'!A6125</f>
        <v>0</v>
      </c>
      <c r="B6125">
        <f>'Previous Trades Import_OMS Quer'!B6125</f>
        <v>0</v>
      </c>
      <c r="C6125" s="22">
        <f>'Previous Trades Import_OMS Quer'!C6125</f>
        <v>0</v>
      </c>
      <c r="D6125">
        <f>'Previous Trades Import_OMS Quer'!D6125</f>
        <v>0</v>
      </c>
      <c r="E6125" s="22">
        <f>'Previous Trades Import_OMS Quer'!E6125</f>
        <v>0</v>
      </c>
      <c r="F6125">
        <f>'Previous Trades Import_OMS Quer'!F6125</f>
        <v>0</v>
      </c>
      <c r="G6125">
        <f>'Previous Trades Import_OMS Quer'!G6125</f>
        <v>0</v>
      </c>
      <c r="H6125">
        <f>'Previous Trades Import_OMS Quer'!H6125</f>
        <v>0</v>
      </c>
      <c r="I6125">
        <f>'Previous Trades Import_OMS Quer'!I6125</f>
        <v>0</v>
      </c>
      <c r="J6125">
        <f>'Previous Trades Import_OMS Quer'!J6125</f>
        <v>0</v>
      </c>
      <c r="K6125">
        <f>'Previous Trades Import_OMS Quer'!K6125</f>
        <v>0</v>
      </c>
      <c r="L6125">
        <f>'Previous Trades Import_OMS Quer'!L6125</f>
        <v>0</v>
      </c>
      <c r="M6125">
        <f>'Previous Trades Import_OMS Quer'!M6125</f>
        <v>0</v>
      </c>
      <c r="N6125">
        <f>'Previous Trades Import_OMS Quer'!N6125</f>
        <v>0</v>
      </c>
      <c r="O6125" t="str">
        <f>CLEAN('Previous Trades Import_OMS Quer'!O6125)</f>
        <v/>
      </c>
      <c r="Q6125" s="25">
        <f t="shared" si="190"/>
        <v>0</v>
      </c>
      <c r="R6125" s="25" t="e">
        <f>VLOOKUP(O6125,'Currency Balance'!$O$3:$Q$32,3,0)</f>
        <v>#N/A</v>
      </c>
      <c r="S6125" t="e">
        <f t="shared" si="191"/>
        <v>#N/A</v>
      </c>
    </row>
    <row r="6126" spans="1:19">
      <c r="A6126">
        <f>'Previous Trades Import_OMS Quer'!A6126</f>
        <v>0</v>
      </c>
      <c r="B6126">
        <f>'Previous Trades Import_OMS Quer'!B6126</f>
        <v>0</v>
      </c>
      <c r="C6126" s="22">
        <f>'Previous Trades Import_OMS Quer'!C6126</f>
        <v>0</v>
      </c>
      <c r="D6126">
        <f>'Previous Trades Import_OMS Quer'!D6126</f>
        <v>0</v>
      </c>
      <c r="E6126" s="22">
        <f>'Previous Trades Import_OMS Quer'!E6126</f>
        <v>0</v>
      </c>
      <c r="F6126">
        <f>'Previous Trades Import_OMS Quer'!F6126</f>
        <v>0</v>
      </c>
      <c r="G6126">
        <f>'Previous Trades Import_OMS Quer'!G6126</f>
        <v>0</v>
      </c>
      <c r="H6126">
        <f>'Previous Trades Import_OMS Quer'!H6126</f>
        <v>0</v>
      </c>
      <c r="I6126">
        <f>'Previous Trades Import_OMS Quer'!I6126</f>
        <v>0</v>
      </c>
      <c r="J6126">
        <f>'Previous Trades Import_OMS Quer'!J6126</f>
        <v>0</v>
      </c>
      <c r="K6126">
        <f>'Previous Trades Import_OMS Quer'!K6126</f>
        <v>0</v>
      </c>
      <c r="L6126">
        <f>'Previous Trades Import_OMS Quer'!L6126</f>
        <v>0</v>
      </c>
      <c r="M6126">
        <f>'Previous Trades Import_OMS Quer'!M6126</f>
        <v>0</v>
      </c>
      <c r="N6126">
        <f>'Previous Trades Import_OMS Quer'!N6126</f>
        <v>0</v>
      </c>
      <c r="O6126" t="str">
        <f>CLEAN('Previous Trades Import_OMS Quer'!O6126)</f>
        <v/>
      </c>
      <c r="Q6126" s="25">
        <f t="shared" si="190"/>
        <v>0</v>
      </c>
      <c r="R6126" s="25" t="e">
        <f>VLOOKUP(O6126,'Currency Balance'!$O$3:$Q$32,3,0)</f>
        <v>#N/A</v>
      </c>
      <c r="S6126" t="e">
        <f t="shared" si="191"/>
        <v>#N/A</v>
      </c>
    </row>
    <row r="6127" spans="1:19">
      <c r="A6127">
        <f>'Previous Trades Import_OMS Quer'!A6127</f>
        <v>0</v>
      </c>
      <c r="B6127">
        <f>'Previous Trades Import_OMS Quer'!B6127</f>
        <v>0</v>
      </c>
      <c r="C6127" s="22">
        <f>'Previous Trades Import_OMS Quer'!C6127</f>
        <v>0</v>
      </c>
      <c r="D6127">
        <f>'Previous Trades Import_OMS Quer'!D6127</f>
        <v>0</v>
      </c>
      <c r="E6127" s="22">
        <f>'Previous Trades Import_OMS Quer'!E6127</f>
        <v>0</v>
      </c>
      <c r="F6127">
        <f>'Previous Trades Import_OMS Quer'!F6127</f>
        <v>0</v>
      </c>
      <c r="G6127">
        <f>'Previous Trades Import_OMS Quer'!G6127</f>
        <v>0</v>
      </c>
      <c r="H6127">
        <f>'Previous Trades Import_OMS Quer'!H6127</f>
        <v>0</v>
      </c>
      <c r="I6127">
        <f>'Previous Trades Import_OMS Quer'!I6127</f>
        <v>0</v>
      </c>
      <c r="J6127">
        <f>'Previous Trades Import_OMS Quer'!J6127</f>
        <v>0</v>
      </c>
      <c r="K6127">
        <f>'Previous Trades Import_OMS Quer'!K6127</f>
        <v>0</v>
      </c>
      <c r="L6127">
        <f>'Previous Trades Import_OMS Quer'!L6127</f>
        <v>0</v>
      </c>
      <c r="M6127">
        <f>'Previous Trades Import_OMS Quer'!M6127</f>
        <v>0</v>
      </c>
      <c r="N6127">
        <f>'Previous Trades Import_OMS Quer'!N6127</f>
        <v>0</v>
      </c>
      <c r="O6127" t="str">
        <f>CLEAN('Previous Trades Import_OMS Quer'!O6127)</f>
        <v/>
      </c>
      <c r="Q6127" s="25">
        <f t="shared" si="190"/>
        <v>0</v>
      </c>
      <c r="R6127" s="25" t="e">
        <f>VLOOKUP(O6127,'Currency Balance'!$O$3:$Q$32,3,0)</f>
        <v>#N/A</v>
      </c>
      <c r="S6127" t="e">
        <f t="shared" si="191"/>
        <v>#N/A</v>
      </c>
    </row>
    <row r="6128" spans="1:19">
      <c r="A6128">
        <f>'Previous Trades Import_OMS Quer'!A6128</f>
        <v>0</v>
      </c>
      <c r="B6128">
        <f>'Previous Trades Import_OMS Quer'!B6128</f>
        <v>0</v>
      </c>
      <c r="C6128" s="22">
        <f>'Previous Trades Import_OMS Quer'!C6128</f>
        <v>0</v>
      </c>
      <c r="D6128">
        <f>'Previous Trades Import_OMS Quer'!D6128</f>
        <v>0</v>
      </c>
      <c r="E6128" s="22">
        <f>'Previous Trades Import_OMS Quer'!E6128</f>
        <v>0</v>
      </c>
      <c r="F6128">
        <f>'Previous Trades Import_OMS Quer'!F6128</f>
        <v>0</v>
      </c>
      <c r="G6128">
        <f>'Previous Trades Import_OMS Quer'!G6128</f>
        <v>0</v>
      </c>
      <c r="H6128">
        <f>'Previous Trades Import_OMS Quer'!H6128</f>
        <v>0</v>
      </c>
      <c r="I6128">
        <f>'Previous Trades Import_OMS Quer'!I6128</f>
        <v>0</v>
      </c>
      <c r="J6128">
        <f>'Previous Trades Import_OMS Quer'!J6128</f>
        <v>0</v>
      </c>
      <c r="K6128">
        <f>'Previous Trades Import_OMS Quer'!K6128</f>
        <v>0</v>
      </c>
      <c r="L6128">
        <f>'Previous Trades Import_OMS Quer'!L6128</f>
        <v>0</v>
      </c>
      <c r="M6128">
        <f>'Previous Trades Import_OMS Quer'!M6128</f>
        <v>0</v>
      </c>
      <c r="N6128">
        <f>'Previous Trades Import_OMS Quer'!N6128</f>
        <v>0</v>
      </c>
      <c r="O6128" t="str">
        <f>CLEAN('Previous Trades Import_OMS Quer'!O6128)</f>
        <v/>
      </c>
      <c r="Q6128" s="25">
        <f t="shared" si="190"/>
        <v>0</v>
      </c>
      <c r="R6128" s="25" t="e">
        <f>VLOOKUP(O6128,'Currency Balance'!$O$3:$Q$32,3,0)</f>
        <v>#N/A</v>
      </c>
      <c r="S6128" t="e">
        <f t="shared" si="191"/>
        <v>#N/A</v>
      </c>
    </row>
    <row r="6129" spans="1:19">
      <c r="A6129">
        <f>'Previous Trades Import_OMS Quer'!A6129</f>
        <v>0</v>
      </c>
      <c r="B6129">
        <f>'Previous Trades Import_OMS Quer'!B6129</f>
        <v>0</v>
      </c>
      <c r="C6129" s="22">
        <f>'Previous Trades Import_OMS Quer'!C6129</f>
        <v>0</v>
      </c>
      <c r="D6129">
        <f>'Previous Trades Import_OMS Quer'!D6129</f>
        <v>0</v>
      </c>
      <c r="E6129" s="22">
        <f>'Previous Trades Import_OMS Quer'!E6129</f>
        <v>0</v>
      </c>
      <c r="F6129">
        <f>'Previous Trades Import_OMS Quer'!F6129</f>
        <v>0</v>
      </c>
      <c r="G6129">
        <f>'Previous Trades Import_OMS Quer'!G6129</f>
        <v>0</v>
      </c>
      <c r="H6129">
        <f>'Previous Trades Import_OMS Quer'!H6129</f>
        <v>0</v>
      </c>
      <c r="I6129">
        <f>'Previous Trades Import_OMS Quer'!I6129</f>
        <v>0</v>
      </c>
      <c r="J6129">
        <f>'Previous Trades Import_OMS Quer'!J6129</f>
        <v>0</v>
      </c>
      <c r="K6129">
        <f>'Previous Trades Import_OMS Quer'!K6129</f>
        <v>0</v>
      </c>
      <c r="L6129">
        <f>'Previous Trades Import_OMS Quer'!L6129</f>
        <v>0</v>
      </c>
      <c r="M6129">
        <f>'Previous Trades Import_OMS Quer'!M6129</f>
        <v>0</v>
      </c>
      <c r="N6129">
        <f>'Previous Trades Import_OMS Quer'!N6129</f>
        <v>0</v>
      </c>
      <c r="O6129" t="str">
        <f>CLEAN('Previous Trades Import_OMS Quer'!O6129)</f>
        <v/>
      </c>
      <c r="Q6129" s="25">
        <f t="shared" si="190"/>
        <v>0</v>
      </c>
      <c r="R6129" s="25" t="e">
        <f>VLOOKUP(O6129,'Currency Balance'!$O$3:$Q$32,3,0)</f>
        <v>#N/A</v>
      </c>
      <c r="S6129" t="e">
        <f t="shared" si="191"/>
        <v>#N/A</v>
      </c>
    </row>
    <row r="6130" spans="1:19">
      <c r="A6130">
        <f>'Previous Trades Import_OMS Quer'!A6130</f>
        <v>0</v>
      </c>
      <c r="B6130">
        <f>'Previous Trades Import_OMS Quer'!B6130</f>
        <v>0</v>
      </c>
      <c r="C6130" s="22">
        <f>'Previous Trades Import_OMS Quer'!C6130</f>
        <v>0</v>
      </c>
      <c r="D6130">
        <f>'Previous Trades Import_OMS Quer'!D6130</f>
        <v>0</v>
      </c>
      <c r="E6130" s="22">
        <f>'Previous Trades Import_OMS Quer'!E6130</f>
        <v>0</v>
      </c>
      <c r="F6130">
        <f>'Previous Trades Import_OMS Quer'!F6130</f>
        <v>0</v>
      </c>
      <c r="G6130">
        <f>'Previous Trades Import_OMS Quer'!G6130</f>
        <v>0</v>
      </c>
      <c r="H6130">
        <f>'Previous Trades Import_OMS Quer'!H6130</f>
        <v>0</v>
      </c>
      <c r="I6130">
        <f>'Previous Trades Import_OMS Quer'!I6130</f>
        <v>0</v>
      </c>
      <c r="J6130">
        <f>'Previous Trades Import_OMS Quer'!J6130</f>
        <v>0</v>
      </c>
      <c r="K6130">
        <f>'Previous Trades Import_OMS Quer'!K6130</f>
        <v>0</v>
      </c>
      <c r="L6130">
        <f>'Previous Trades Import_OMS Quer'!L6130</f>
        <v>0</v>
      </c>
      <c r="M6130">
        <f>'Previous Trades Import_OMS Quer'!M6130</f>
        <v>0</v>
      </c>
      <c r="N6130">
        <f>'Previous Trades Import_OMS Quer'!N6130</f>
        <v>0</v>
      </c>
      <c r="O6130" t="str">
        <f>CLEAN('Previous Trades Import_OMS Quer'!O6130)</f>
        <v/>
      </c>
      <c r="Q6130" s="25">
        <f t="shared" si="190"/>
        <v>0</v>
      </c>
      <c r="R6130" s="25" t="e">
        <f>VLOOKUP(O6130,'Currency Balance'!$O$3:$Q$32,3,0)</f>
        <v>#N/A</v>
      </c>
      <c r="S6130" t="e">
        <f t="shared" si="191"/>
        <v>#N/A</v>
      </c>
    </row>
    <row r="6131" spans="1:19">
      <c r="A6131">
        <f>'Previous Trades Import_OMS Quer'!A6131</f>
        <v>0</v>
      </c>
      <c r="B6131">
        <f>'Previous Trades Import_OMS Quer'!B6131</f>
        <v>0</v>
      </c>
      <c r="C6131" s="22">
        <f>'Previous Trades Import_OMS Quer'!C6131</f>
        <v>0</v>
      </c>
      <c r="D6131">
        <f>'Previous Trades Import_OMS Quer'!D6131</f>
        <v>0</v>
      </c>
      <c r="E6131" s="22">
        <f>'Previous Trades Import_OMS Quer'!E6131</f>
        <v>0</v>
      </c>
      <c r="F6131">
        <f>'Previous Trades Import_OMS Quer'!F6131</f>
        <v>0</v>
      </c>
      <c r="G6131">
        <f>'Previous Trades Import_OMS Quer'!G6131</f>
        <v>0</v>
      </c>
      <c r="H6131">
        <f>'Previous Trades Import_OMS Quer'!H6131</f>
        <v>0</v>
      </c>
      <c r="I6131">
        <f>'Previous Trades Import_OMS Quer'!I6131</f>
        <v>0</v>
      </c>
      <c r="J6131">
        <f>'Previous Trades Import_OMS Quer'!J6131</f>
        <v>0</v>
      </c>
      <c r="K6131">
        <f>'Previous Trades Import_OMS Quer'!K6131</f>
        <v>0</v>
      </c>
      <c r="L6131">
        <f>'Previous Trades Import_OMS Quer'!L6131</f>
        <v>0</v>
      </c>
      <c r="M6131">
        <f>'Previous Trades Import_OMS Quer'!M6131</f>
        <v>0</v>
      </c>
      <c r="N6131">
        <f>'Previous Trades Import_OMS Quer'!N6131</f>
        <v>0</v>
      </c>
      <c r="O6131" t="str">
        <f>CLEAN('Previous Trades Import_OMS Quer'!O6131)</f>
        <v/>
      </c>
      <c r="Q6131" s="25">
        <f t="shared" si="190"/>
        <v>0</v>
      </c>
      <c r="R6131" s="25" t="e">
        <f>VLOOKUP(O6131,'Currency Balance'!$O$3:$Q$32,3,0)</f>
        <v>#N/A</v>
      </c>
      <c r="S6131" t="e">
        <f t="shared" si="191"/>
        <v>#N/A</v>
      </c>
    </row>
    <row r="6132" spans="1:19">
      <c r="A6132">
        <f>'Previous Trades Import_OMS Quer'!A6132</f>
        <v>0</v>
      </c>
      <c r="B6132">
        <f>'Previous Trades Import_OMS Quer'!B6132</f>
        <v>0</v>
      </c>
      <c r="C6132" s="22">
        <f>'Previous Trades Import_OMS Quer'!C6132</f>
        <v>0</v>
      </c>
      <c r="D6132">
        <f>'Previous Trades Import_OMS Quer'!D6132</f>
        <v>0</v>
      </c>
      <c r="E6132" s="22">
        <f>'Previous Trades Import_OMS Quer'!E6132</f>
        <v>0</v>
      </c>
      <c r="F6132">
        <f>'Previous Trades Import_OMS Quer'!F6132</f>
        <v>0</v>
      </c>
      <c r="G6132">
        <f>'Previous Trades Import_OMS Quer'!G6132</f>
        <v>0</v>
      </c>
      <c r="H6132">
        <f>'Previous Trades Import_OMS Quer'!H6132</f>
        <v>0</v>
      </c>
      <c r="I6132">
        <f>'Previous Trades Import_OMS Quer'!I6132</f>
        <v>0</v>
      </c>
      <c r="J6132">
        <f>'Previous Trades Import_OMS Quer'!J6132</f>
        <v>0</v>
      </c>
      <c r="K6132">
        <f>'Previous Trades Import_OMS Quer'!K6132</f>
        <v>0</v>
      </c>
      <c r="L6132">
        <f>'Previous Trades Import_OMS Quer'!L6132</f>
        <v>0</v>
      </c>
      <c r="M6132">
        <f>'Previous Trades Import_OMS Quer'!M6132</f>
        <v>0</v>
      </c>
      <c r="N6132">
        <f>'Previous Trades Import_OMS Quer'!N6132</f>
        <v>0</v>
      </c>
      <c r="O6132" t="str">
        <f>CLEAN('Previous Trades Import_OMS Quer'!O6132)</f>
        <v/>
      </c>
      <c r="Q6132" s="25">
        <f t="shared" si="190"/>
        <v>0</v>
      </c>
      <c r="R6132" s="25" t="e">
        <f>VLOOKUP(O6132,'Currency Balance'!$O$3:$Q$32,3,0)</f>
        <v>#N/A</v>
      </c>
      <c r="S6132" t="e">
        <f t="shared" si="191"/>
        <v>#N/A</v>
      </c>
    </row>
    <row r="6133" spans="1:19">
      <c r="A6133">
        <f>'Previous Trades Import_OMS Quer'!A6133</f>
        <v>0</v>
      </c>
      <c r="B6133">
        <f>'Previous Trades Import_OMS Quer'!B6133</f>
        <v>0</v>
      </c>
      <c r="C6133" s="22">
        <f>'Previous Trades Import_OMS Quer'!C6133</f>
        <v>0</v>
      </c>
      <c r="D6133">
        <f>'Previous Trades Import_OMS Quer'!D6133</f>
        <v>0</v>
      </c>
      <c r="E6133" s="22">
        <f>'Previous Trades Import_OMS Quer'!E6133</f>
        <v>0</v>
      </c>
      <c r="F6133">
        <f>'Previous Trades Import_OMS Quer'!F6133</f>
        <v>0</v>
      </c>
      <c r="G6133">
        <f>'Previous Trades Import_OMS Quer'!G6133</f>
        <v>0</v>
      </c>
      <c r="H6133">
        <f>'Previous Trades Import_OMS Quer'!H6133</f>
        <v>0</v>
      </c>
      <c r="I6133">
        <f>'Previous Trades Import_OMS Quer'!I6133</f>
        <v>0</v>
      </c>
      <c r="J6133">
        <f>'Previous Trades Import_OMS Quer'!J6133</f>
        <v>0</v>
      </c>
      <c r="K6133">
        <f>'Previous Trades Import_OMS Quer'!K6133</f>
        <v>0</v>
      </c>
      <c r="L6133">
        <f>'Previous Trades Import_OMS Quer'!L6133</f>
        <v>0</v>
      </c>
      <c r="M6133">
        <f>'Previous Trades Import_OMS Quer'!M6133</f>
        <v>0</v>
      </c>
      <c r="N6133">
        <f>'Previous Trades Import_OMS Quer'!N6133</f>
        <v>0</v>
      </c>
      <c r="O6133" t="str">
        <f>CLEAN('Previous Trades Import_OMS Quer'!O6133)</f>
        <v/>
      </c>
      <c r="Q6133" s="25">
        <f t="shared" si="190"/>
        <v>0</v>
      </c>
      <c r="R6133" s="25" t="e">
        <f>VLOOKUP(O6133,'Currency Balance'!$O$3:$Q$32,3,0)</f>
        <v>#N/A</v>
      </c>
      <c r="S6133" t="e">
        <f t="shared" si="191"/>
        <v>#N/A</v>
      </c>
    </row>
    <row r="6134" spans="1:19">
      <c r="A6134">
        <f>'Previous Trades Import_OMS Quer'!A6134</f>
        <v>0</v>
      </c>
      <c r="B6134">
        <f>'Previous Trades Import_OMS Quer'!B6134</f>
        <v>0</v>
      </c>
      <c r="C6134" s="22">
        <f>'Previous Trades Import_OMS Quer'!C6134</f>
        <v>0</v>
      </c>
      <c r="D6134">
        <f>'Previous Trades Import_OMS Quer'!D6134</f>
        <v>0</v>
      </c>
      <c r="E6134" s="22">
        <f>'Previous Trades Import_OMS Quer'!E6134</f>
        <v>0</v>
      </c>
      <c r="F6134">
        <f>'Previous Trades Import_OMS Quer'!F6134</f>
        <v>0</v>
      </c>
      <c r="G6134">
        <f>'Previous Trades Import_OMS Quer'!G6134</f>
        <v>0</v>
      </c>
      <c r="H6134">
        <f>'Previous Trades Import_OMS Quer'!H6134</f>
        <v>0</v>
      </c>
      <c r="I6134">
        <f>'Previous Trades Import_OMS Quer'!I6134</f>
        <v>0</v>
      </c>
      <c r="J6134">
        <f>'Previous Trades Import_OMS Quer'!J6134</f>
        <v>0</v>
      </c>
      <c r="K6134">
        <f>'Previous Trades Import_OMS Quer'!K6134</f>
        <v>0</v>
      </c>
      <c r="L6134">
        <f>'Previous Trades Import_OMS Quer'!L6134</f>
        <v>0</v>
      </c>
      <c r="M6134">
        <f>'Previous Trades Import_OMS Quer'!M6134</f>
        <v>0</v>
      </c>
      <c r="N6134">
        <f>'Previous Trades Import_OMS Quer'!N6134</f>
        <v>0</v>
      </c>
      <c r="O6134" t="str">
        <f>CLEAN('Previous Trades Import_OMS Quer'!O6134)</f>
        <v/>
      </c>
      <c r="Q6134" s="25">
        <f t="shared" si="190"/>
        <v>0</v>
      </c>
      <c r="R6134" s="25" t="e">
        <f>VLOOKUP(O6134,'Currency Balance'!$O$3:$Q$32,3,0)</f>
        <v>#N/A</v>
      </c>
      <c r="S6134" t="e">
        <f t="shared" si="191"/>
        <v>#N/A</v>
      </c>
    </row>
    <row r="6135" spans="1:19">
      <c r="A6135">
        <f>'Previous Trades Import_OMS Quer'!A6135</f>
        <v>0</v>
      </c>
      <c r="B6135">
        <f>'Previous Trades Import_OMS Quer'!B6135</f>
        <v>0</v>
      </c>
      <c r="C6135" s="22">
        <f>'Previous Trades Import_OMS Quer'!C6135</f>
        <v>0</v>
      </c>
      <c r="D6135">
        <f>'Previous Trades Import_OMS Quer'!D6135</f>
        <v>0</v>
      </c>
      <c r="E6135" s="22">
        <f>'Previous Trades Import_OMS Quer'!E6135</f>
        <v>0</v>
      </c>
      <c r="F6135">
        <f>'Previous Trades Import_OMS Quer'!F6135</f>
        <v>0</v>
      </c>
      <c r="G6135">
        <f>'Previous Trades Import_OMS Quer'!G6135</f>
        <v>0</v>
      </c>
      <c r="H6135">
        <f>'Previous Trades Import_OMS Quer'!H6135</f>
        <v>0</v>
      </c>
      <c r="I6135">
        <f>'Previous Trades Import_OMS Quer'!I6135</f>
        <v>0</v>
      </c>
      <c r="J6135">
        <f>'Previous Trades Import_OMS Quer'!J6135</f>
        <v>0</v>
      </c>
      <c r="K6135">
        <f>'Previous Trades Import_OMS Quer'!K6135</f>
        <v>0</v>
      </c>
      <c r="L6135">
        <f>'Previous Trades Import_OMS Quer'!L6135</f>
        <v>0</v>
      </c>
      <c r="M6135">
        <f>'Previous Trades Import_OMS Quer'!M6135</f>
        <v>0</v>
      </c>
      <c r="N6135">
        <f>'Previous Trades Import_OMS Quer'!N6135</f>
        <v>0</v>
      </c>
      <c r="O6135" t="str">
        <f>CLEAN('Previous Trades Import_OMS Quer'!O6135)</f>
        <v/>
      </c>
      <c r="Q6135" s="25">
        <f t="shared" si="190"/>
        <v>0</v>
      </c>
      <c r="R6135" s="25" t="e">
        <f>VLOOKUP(O6135,'Currency Balance'!$O$3:$Q$32,3,0)</f>
        <v>#N/A</v>
      </c>
      <c r="S6135" t="e">
        <f t="shared" si="191"/>
        <v>#N/A</v>
      </c>
    </row>
    <row r="6136" spans="1:19">
      <c r="A6136">
        <f>'Previous Trades Import_OMS Quer'!A6136</f>
        <v>0</v>
      </c>
      <c r="B6136">
        <f>'Previous Trades Import_OMS Quer'!B6136</f>
        <v>0</v>
      </c>
      <c r="C6136" s="22">
        <f>'Previous Trades Import_OMS Quer'!C6136</f>
        <v>0</v>
      </c>
      <c r="D6136">
        <f>'Previous Trades Import_OMS Quer'!D6136</f>
        <v>0</v>
      </c>
      <c r="E6136" s="22">
        <f>'Previous Trades Import_OMS Quer'!E6136</f>
        <v>0</v>
      </c>
      <c r="F6136">
        <f>'Previous Trades Import_OMS Quer'!F6136</f>
        <v>0</v>
      </c>
      <c r="G6136">
        <f>'Previous Trades Import_OMS Quer'!G6136</f>
        <v>0</v>
      </c>
      <c r="H6136">
        <f>'Previous Trades Import_OMS Quer'!H6136</f>
        <v>0</v>
      </c>
      <c r="I6136">
        <f>'Previous Trades Import_OMS Quer'!I6136</f>
        <v>0</v>
      </c>
      <c r="J6136">
        <f>'Previous Trades Import_OMS Quer'!J6136</f>
        <v>0</v>
      </c>
      <c r="K6136">
        <f>'Previous Trades Import_OMS Quer'!K6136</f>
        <v>0</v>
      </c>
      <c r="L6136">
        <f>'Previous Trades Import_OMS Quer'!L6136</f>
        <v>0</v>
      </c>
      <c r="M6136">
        <f>'Previous Trades Import_OMS Quer'!M6136</f>
        <v>0</v>
      </c>
      <c r="N6136">
        <f>'Previous Trades Import_OMS Quer'!N6136</f>
        <v>0</v>
      </c>
      <c r="O6136" t="str">
        <f>CLEAN('Previous Trades Import_OMS Quer'!O6136)</f>
        <v/>
      </c>
      <c r="Q6136" s="25">
        <f t="shared" si="190"/>
        <v>0</v>
      </c>
      <c r="R6136" s="25" t="e">
        <f>VLOOKUP(O6136,'Currency Balance'!$O$3:$Q$32,3,0)</f>
        <v>#N/A</v>
      </c>
      <c r="S6136" t="e">
        <f t="shared" si="191"/>
        <v>#N/A</v>
      </c>
    </row>
    <row r="6137" spans="1:19">
      <c r="A6137">
        <f>'Previous Trades Import_OMS Quer'!A6137</f>
        <v>0</v>
      </c>
      <c r="B6137">
        <f>'Previous Trades Import_OMS Quer'!B6137</f>
        <v>0</v>
      </c>
      <c r="C6137" s="22">
        <f>'Previous Trades Import_OMS Quer'!C6137</f>
        <v>0</v>
      </c>
      <c r="D6137">
        <f>'Previous Trades Import_OMS Quer'!D6137</f>
        <v>0</v>
      </c>
      <c r="E6137" s="22">
        <f>'Previous Trades Import_OMS Quer'!E6137</f>
        <v>0</v>
      </c>
      <c r="F6137">
        <f>'Previous Trades Import_OMS Quer'!F6137</f>
        <v>0</v>
      </c>
      <c r="G6137">
        <f>'Previous Trades Import_OMS Quer'!G6137</f>
        <v>0</v>
      </c>
      <c r="H6137">
        <f>'Previous Trades Import_OMS Quer'!H6137</f>
        <v>0</v>
      </c>
      <c r="I6137">
        <f>'Previous Trades Import_OMS Quer'!I6137</f>
        <v>0</v>
      </c>
      <c r="J6137">
        <f>'Previous Trades Import_OMS Quer'!J6137</f>
        <v>0</v>
      </c>
      <c r="K6137">
        <f>'Previous Trades Import_OMS Quer'!K6137</f>
        <v>0</v>
      </c>
      <c r="L6137">
        <f>'Previous Trades Import_OMS Quer'!L6137</f>
        <v>0</v>
      </c>
      <c r="M6137">
        <f>'Previous Trades Import_OMS Quer'!M6137</f>
        <v>0</v>
      </c>
      <c r="N6137">
        <f>'Previous Trades Import_OMS Quer'!N6137</f>
        <v>0</v>
      </c>
      <c r="O6137" t="str">
        <f>CLEAN('Previous Trades Import_OMS Quer'!O6137)</f>
        <v/>
      </c>
      <c r="Q6137" s="25">
        <f t="shared" si="190"/>
        <v>0</v>
      </c>
      <c r="R6137" s="25" t="e">
        <f>VLOOKUP(O6137,'Currency Balance'!$O$3:$Q$32,3,0)</f>
        <v>#N/A</v>
      </c>
      <c r="S6137" t="e">
        <f t="shared" si="191"/>
        <v>#N/A</v>
      </c>
    </row>
    <row r="6138" spans="1:19">
      <c r="A6138">
        <f>'Previous Trades Import_OMS Quer'!A6138</f>
        <v>0</v>
      </c>
      <c r="B6138">
        <f>'Previous Trades Import_OMS Quer'!B6138</f>
        <v>0</v>
      </c>
      <c r="C6138" s="22">
        <f>'Previous Trades Import_OMS Quer'!C6138</f>
        <v>0</v>
      </c>
      <c r="D6138">
        <f>'Previous Trades Import_OMS Quer'!D6138</f>
        <v>0</v>
      </c>
      <c r="E6138" s="22">
        <f>'Previous Trades Import_OMS Quer'!E6138</f>
        <v>0</v>
      </c>
      <c r="F6138">
        <f>'Previous Trades Import_OMS Quer'!F6138</f>
        <v>0</v>
      </c>
      <c r="G6138">
        <f>'Previous Trades Import_OMS Quer'!G6138</f>
        <v>0</v>
      </c>
      <c r="H6138">
        <f>'Previous Trades Import_OMS Quer'!H6138</f>
        <v>0</v>
      </c>
      <c r="I6138">
        <f>'Previous Trades Import_OMS Quer'!I6138</f>
        <v>0</v>
      </c>
      <c r="J6138">
        <f>'Previous Trades Import_OMS Quer'!J6138</f>
        <v>0</v>
      </c>
      <c r="K6138">
        <f>'Previous Trades Import_OMS Quer'!K6138</f>
        <v>0</v>
      </c>
      <c r="L6138">
        <f>'Previous Trades Import_OMS Quer'!L6138</f>
        <v>0</v>
      </c>
      <c r="M6138">
        <f>'Previous Trades Import_OMS Quer'!M6138</f>
        <v>0</v>
      </c>
      <c r="N6138">
        <f>'Previous Trades Import_OMS Quer'!N6138</f>
        <v>0</v>
      </c>
      <c r="O6138" t="str">
        <f>CLEAN('Previous Trades Import_OMS Quer'!O6138)</f>
        <v/>
      </c>
      <c r="Q6138" s="25">
        <f t="shared" si="190"/>
        <v>0</v>
      </c>
      <c r="R6138" s="25" t="e">
        <f>VLOOKUP(O6138,'Currency Balance'!$O$3:$Q$32,3,0)</f>
        <v>#N/A</v>
      </c>
      <c r="S6138" t="e">
        <f t="shared" si="191"/>
        <v>#N/A</v>
      </c>
    </row>
    <row r="6139" spans="1:19">
      <c r="A6139">
        <f>'Previous Trades Import_OMS Quer'!A6139</f>
        <v>0</v>
      </c>
      <c r="B6139">
        <f>'Previous Trades Import_OMS Quer'!B6139</f>
        <v>0</v>
      </c>
      <c r="C6139" s="22">
        <f>'Previous Trades Import_OMS Quer'!C6139</f>
        <v>0</v>
      </c>
      <c r="D6139">
        <f>'Previous Trades Import_OMS Quer'!D6139</f>
        <v>0</v>
      </c>
      <c r="E6139" s="22">
        <f>'Previous Trades Import_OMS Quer'!E6139</f>
        <v>0</v>
      </c>
      <c r="F6139">
        <f>'Previous Trades Import_OMS Quer'!F6139</f>
        <v>0</v>
      </c>
      <c r="G6139">
        <f>'Previous Trades Import_OMS Quer'!G6139</f>
        <v>0</v>
      </c>
      <c r="H6139">
        <f>'Previous Trades Import_OMS Quer'!H6139</f>
        <v>0</v>
      </c>
      <c r="I6139">
        <f>'Previous Trades Import_OMS Quer'!I6139</f>
        <v>0</v>
      </c>
      <c r="J6139">
        <f>'Previous Trades Import_OMS Quer'!J6139</f>
        <v>0</v>
      </c>
      <c r="K6139">
        <f>'Previous Trades Import_OMS Quer'!K6139</f>
        <v>0</v>
      </c>
      <c r="L6139">
        <f>'Previous Trades Import_OMS Quer'!L6139</f>
        <v>0</v>
      </c>
      <c r="M6139">
        <f>'Previous Trades Import_OMS Quer'!M6139</f>
        <v>0</v>
      </c>
      <c r="N6139">
        <f>'Previous Trades Import_OMS Quer'!N6139</f>
        <v>0</v>
      </c>
      <c r="O6139" t="str">
        <f>CLEAN('Previous Trades Import_OMS Quer'!O6139)</f>
        <v/>
      </c>
      <c r="Q6139" s="25">
        <f t="shared" si="190"/>
        <v>0</v>
      </c>
      <c r="R6139" s="25" t="e">
        <f>VLOOKUP(O6139,'Currency Balance'!$O$3:$Q$32,3,0)</f>
        <v>#N/A</v>
      </c>
      <c r="S6139" t="e">
        <f t="shared" si="191"/>
        <v>#N/A</v>
      </c>
    </row>
    <row r="6140" spans="1:19">
      <c r="A6140">
        <f>'Previous Trades Import_OMS Quer'!A6140</f>
        <v>0</v>
      </c>
      <c r="B6140">
        <f>'Previous Trades Import_OMS Quer'!B6140</f>
        <v>0</v>
      </c>
      <c r="C6140" s="22">
        <f>'Previous Trades Import_OMS Quer'!C6140</f>
        <v>0</v>
      </c>
      <c r="D6140">
        <f>'Previous Trades Import_OMS Quer'!D6140</f>
        <v>0</v>
      </c>
      <c r="E6140" s="22">
        <f>'Previous Trades Import_OMS Quer'!E6140</f>
        <v>0</v>
      </c>
      <c r="F6140">
        <f>'Previous Trades Import_OMS Quer'!F6140</f>
        <v>0</v>
      </c>
      <c r="G6140">
        <f>'Previous Trades Import_OMS Quer'!G6140</f>
        <v>0</v>
      </c>
      <c r="H6140">
        <f>'Previous Trades Import_OMS Quer'!H6140</f>
        <v>0</v>
      </c>
      <c r="I6140">
        <f>'Previous Trades Import_OMS Quer'!I6140</f>
        <v>0</v>
      </c>
      <c r="J6140">
        <f>'Previous Trades Import_OMS Quer'!J6140</f>
        <v>0</v>
      </c>
      <c r="K6140">
        <f>'Previous Trades Import_OMS Quer'!K6140</f>
        <v>0</v>
      </c>
      <c r="L6140">
        <f>'Previous Trades Import_OMS Quer'!L6140</f>
        <v>0</v>
      </c>
      <c r="M6140">
        <f>'Previous Trades Import_OMS Quer'!M6140</f>
        <v>0</v>
      </c>
      <c r="N6140">
        <f>'Previous Trades Import_OMS Quer'!N6140</f>
        <v>0</v>
      </c>
      <c r="O6140" t="str">
        <f>CLEAN('Previous Trades Import_OMS Quer'!O6140)</f>
        <v/>
      </c>
      <c r="Q6140" s="25">
        <f t="shared" si="190"/>
        <v>0</v>
      </c>
      <c r="R6140" s="25" t="e">
        <f>VLOOKUP(O6140,'Currency Balance'!$O$3:$Q$32,3,0)</f>
        <v>#N/A</v>
      </c>
      <c r="S6140" t="e">
        <f t="shared" si="191"/>
        <v>#N/A</v>
      </c>
    </row>
    <row r="6141" spans="1:19">
      <c r="A6141">
        <f>'Previous Trades Import_OMS Quer'!A6141</f>
        <v>0</v>
      </c>
      <c r="B6141">
        <f>'Previous Trades Import_OMS Quer'!B6141</f>
        <v>0</v>
      </c>
      <c r="C6141" s="22">
        <f>'Previous Trades Import_OMS Quer'!C6141</f>
        <v>0</v>
      </c>
      <c r="D6141">
        <f>'Previous Trades Import_OMS Quer'!D6141</f>
        <v>0</v>
      </c>
      <c r="E6141" s="22">
        <f>'Previous Trades Import_OMS Quer'!E6141</f>
        <v>0</v>
      </c>
      <c r="F6141">
        <f>'Previous Trades Import_OMS Quer'!F6141</f>
        <v>0</v>
      </c>
      <c r="G6141">
        <f>'Previous Trades Import_OMS Quer'!G6141</f>
        <v>0</v>
      </c>
      <c r="H6141">
        <f>'Previous Trades Import_OMS Quer'!H6141</f>
        <v>0</v>
      </c>
      <c r="I6141">
        <f>'Previous Trades Import_OMS Quer'!I6141</f>
        <v>0</v>
      </c>
      <c r="J6141">
        <f>'Previous Trades Import_OMS Quer'!J6141</f>
        <v>0</v>
      </c>
      <c r="K6141">
        <f>'Previous Trades Import_OMS Quer'!K6141</f>
        <v>0</v>
      </c>
      <c r="L6141">
        <f>'Previous Trades Import_OMS Quer'!L6141</f>
        <v>0</v>
      </c>
      <c r="M6141">
        <f>'Previous Trades Import_OMS Quer'!M6141</f>
        <v>0</v>
      </c>
      <c r="N6141">
        <f>'Previous Trades Import_OMS Quer'!N6141</f>
        <v>0</v>
      </c>
      <c r="O6141" t="str">
        <f>CLEAN('Previous Trades Import_OMS Quer'!O6141)</f>
        <v/>
      </c>
      <c r="Q6141" s="25">
        <f t="shared" si="190"/>
        <v>0</v>
      </c>
      <c r="R6141" s="25" t="e">
        <f>VLOOKUP(O6141,'Currency Balance'!$O$3:$Q$32,3,0)</f>
        <v>#N/A</v>
      </c>
      <c r="S6141" t="e">
        <f t="shared" si="191"/>
        <v>#N/A</v>
      </c>
    </row>
    <row r="6142" spans="1:19">
      <c r="A6142">
        <f>'Previous Trades Import_OMS Quer'!A6142</f>
        <v>0</v>
      </c>
      <c r="B6142">
        <f>'Previous Trades Import_OMS Quer'!B6142</f>
        <v>0</v>
      </c>
      <c r="C6142" s="22">
        <f>'Previous Trades Import_OMS Quer'!C6142</f>
        <v>0</v>
      </c>
      <c r="D6142">
        <f>'Previous Trades Import_OMS Quer'!D6142</f>
        <v>0</v>
      </c>
      <c r="E6142" s="22">
        <f>'Previous Trades Import_OMS Quer'!E6142</f>
        <v>0</v>
      </c>
      <c r="F6142">
        <f>'Previous Trades Import_OMS Quer'!F6142</f>
        <v>0</v>
      </c>
      <c r="G6142">
        <f>'Previous Trades Import_OMS Quer'!G6142</f>
        <v>0</v>
      </c>
      <c r="H6142">
        <f>'Previous Trades Import_OMS Quer'!H6142</f>
        <v>0</v>
      </c>
      <c r="I6142">
        <f>'Previous Trades Import_OMS Quer'!I6142</f>
        <v>0</v>
      </c>
      <c r="J6142">
        <f>'Previous Trades Import_OMS Quer'!J6142</f>
        <v>0</v>
      </c>
      <c r="K6142">
        <f>'Previous Trades Import_OMS Quer'!K6142</f>
        <v>0</v>
      </c>
      <c r="L6142">
        <f>'Previous Trades Import_OMS Quer'!L6142</f>
        <v>0</v>
      </c>
      <c r="M6142">
        <f>'Previous Trades Import_OMS Quer'!M6142</f>
        <v>0</v>
      </c>
      <c r="N6142">
        <f>'Previous Trades Import_OMS Quer'!N6142</f>
        <v>0</v>
      </c>
      <c r="O6142" t="str">
        <f>CLEAN('Previous Trades Import_OMS Quer'!O6142)</f>
        <v/>
      </c>
      <c r="Q6142" s="25">
        <f t="shared" si="190"/>
        <v>0</v>
      </c>
      <c r="R6142" s="25" t="e">
        <f>VLOOKUP(O6142,'Currency Balance'!$O$3:$Q$32,3,0)</f>
        <v>#N/A</v>
      </c>
      <c r="S6142" t="e">
        <f t="shared" si="191"/>
        <v>#N/A</v>
      </c>
    </row>
    <row r="6143" spans="1:19">
      <c r="A6143">
        <f>'Previous Trades Import_OMS Quer'!A6143</f>
        <v>0</v>
      </c>
      <c r="B6143">
        <f>'Previous Trades Import_OMS Quer'!B6143</f>
        <v>0</v>
      </c>
      <c r="C6143" s="22">
        <f>'Previous Trades Import_OMS Quer'!C6143</f>
        <v>0</v>
      </c>
      <c r="D6143">
        <f>'Previous Trades Import_OMS Quer'!D6143</f>
        <v>0</v>
      </c>
      <c r="E6143" s="22">
        <f>'Previous Trades Import_OMS Quer'!E6143</f>
        <v>0</v>
      </c>
      <c r="F6143">
        <f>'Previous Trades Import_OMS Quer'!F6143</f>
        <v>0</v>
      </c>
      <c r="G6143">
        <f>'Previous Trades Import_OMS Quer'!G6143</f>
        <v>0</v>
      </c>
      <c r="H6143">
        <f>'Previous Trades Import_OMS Quer'!H6143</f>
        <v>0</v>
      </c>
      <c r="I6143">
        <f>'Previous Trades Import_OMS Quer'!I6143</f>
        <v>0</v>
      </c>
      <c r="J6143">
        <f>'Previous Trades Import_OMS Quer'!J6143</f>
        <v>0</v>
      </c>
      <c r="K6143">
        <f>'Previous Trades Import_OMS Quer'!K6143</f>
        <v>0</v>
      </c>
      <c r="L6143">
        <f>'Previous Trades Import_OMS Quer'!L6143</f>
        <v>0</v>
      </c>
      <c r="M6143">
        <f>'Previous Trades Import_OMS Quer'!M6143</f>
        <v>0</v>
      </c>
      <c r="N6143">
        <f>'Previous Trades Import_OMS Quer'!N6143</f>
        <v>0</v>
      </c>
      <c r="O6143" t="str">
        <f>CLEAN('Previous Trades Import_OMS Quer'!O6143)</f>
        <v/>
      </c>
      <c r="Q6143" s="25">
        <f t="shared" si="190"/>
        <v>0</v>
      </c>
      <c r="R6143" s="25" t="e">
        <f>VLOOKUP(O6143,'Currency Balance'!$O$3:$Q$32,3,0)</f>
        <v>#N/A</v>
      </c>
      <c r="S6143" t="e">
        <f t="shared" si="191"/>
        <v>#N/A</v>
      </c>
    </row>
    <row r="6144" spans="1:19">
      <c r="A6144">
        <f>'Previous Trades Import_OMS Quer'!A6144</f>
        <v>0</v>
      </c>
      <c r="B6144">
        <f>'Previous Trades Import_OMS Quer'!B6144</f>
        <v>0</v>
      </c>
      <c r="C6144" s="22">
        <f>'Previous Trades Import_OMS Quer'!C6144</f>
        <v>0</v>
      </c>
      <c r="D6144">
        <f>'Previous Trades Import_OMS Quer'!D6144</f>
        <v>0</v>
      </c>
      <c r="E6144" s="22">
        <f>'Previous Trades Import_OMS Quer'!E6144</f>
        <v>0</v>
      </c>
      <c r="F6144">
        <f>'Previous Trades Import_OMS Quer'!F6144</f>
        <v>0</v>
      </c>
      <c r="G6144">
        <f>'Previous Trades Import_OMS Quer'!G6144</f>
        <v>0</v>
      </c>
      <c r="H6144">
        <f>'Previous Trades Import_OMS Quer'!H6144</f>
        <v>0</v>
      </c>
      <c r="I6144">
        <f>'Previous Trades Import_OMS Quer'!I6144</f>
        <v>0</v>
      </c>
      <c r="J6144">
        <f>'Previous Trades Import_OMS Quer'!J6144</f>
        <v>0</v>
      </c>
      <c r="K6144">
        <f>'Previous Trades Import_OMS Quer'!K6144</f>
        <v>0</v>
      </c>
      <c r="L6144">
        <f>'Previous Trades Import_OMS Quer'!L6144</f>
        <v>0</v>
      </c>
      <c r="M6144">
        <f>'Previous Trades Import_OMS Quer'!M6144</f>
        <v>0</v>
      </c>
      <c r="N6144">
        <f>'Previous Trades Import_OMS Quer'!N6144</f>
        <v>0</v>
      </c>
      <c r="O6144" t="str">
        <f>CLEAN('Previous Trades Import_OMS Quer'!O6144)</f>
        <v/>
      </c>
      <c r="Q6144" s="25">
        <f t="shared" si="190"/>
        <v>0</v>
      </c>
      <c r="R6144" s="25" t="e">
        <f>VLOOKUP(O6144,'Currency Balance'!$O$3:$Q$32,3,0)</f>
        <v>#N/A</v>
      </c>
      <c r="S6144" t="e">
        <f t="shared" si="191"/>
        <v>#N/A</v>
      </c>
    </row>
    <row r="6145" spans="1:19">
      <c r="A6145">
        <f>'Previous Trades Import_OMS Quer'!A6145</f>
        <v>0</v>
      </c>
      <c r="B6145">
        <f>'Previous Trades Import_OMS Quer'!B6145</f>
        <v>0</v>
      </c>
      <c r="C6145" s="22">
        <f>'Previous Trades Import_OMS Quer'!C6145</f>
        <v>0</v>
      </c>
      <c r="D6145">
        <f>'Previous Trades Import_OMS Quer'!D6145</f>
        <v>0</v>
      </c>
      <c r="E6145" s="22">
        <f>'Previous Trades Import_OMS Quer'!E6145</f>
        <v>0</v>
      </c>
      <c r="F6145">
        <f>'Previous Trades Import_OMS Quer'!F6145</f>
        <v>0</v>
      </c>
      <c r="G6145">
        <f>'Previous Trades Import_OMS Quer'!G6145</f>
        <v>0</v>
      </c>
      <c r="H6145">
        <f>'Previous Trades Import_OMS Quer'!H6145</f>
        <v>0</v>
      </c>
      <c r="I6145">
        <f>'Previous Trades Import_OMS Quer'!I6145</f>
        <v>0</v>
      </c>
      <c r="J6145">
        <f>'Previous Trades Import_OMS Quer'!J6145</f>
        <v>0</v>
      </c>
      <c r="K6145">
        <f>'Previous Trades Import_OMS Quer'!K6145</f>
        <v>0</v>
      </c>
      <c r="L6145">
        <f>'Previous Trades Import_OMS Quer'!L6145</f>
        <v>0</v>
      </c>
      <c r="M6145">
        <f>'Previous Trades Import_OMS Quer'!M6145</f>
        <v>0</v>
      </c>
      <c r="N6145">
        <f>'Previous Trades Import_OMS Quer'!N6145</f>
        <v>0</v>
      </c>
      <c r="O6145" t="str">
        <f>CLEAN('Previous Trades Import_OMS Quer'!O6145)</f>
        <v/>
      </c>
      <c r="Q6145" s="25">
        <f t="shared" si="190"/>
        <v>0</v>
      </c>
      <c r="R6145" s="25" t="e">
        <f>VLOOKUP(O6145,'Currency Balance'!$O$3:$Q$32,3,0)</f>
        <v>#N/A</v>
      </c>
      <c r="S6145" t="e">
        <f t="shared" si="191"/>
        <v>#N/A</v>
      </c>
    </row>
    <row r="6146" spans="1:19">
      <c r="A6146">
        <f>'Previous Trades Import_OMS Quer'!A6146</f>
        <v>0</v>
      </c>
      <c r="B6146">
        <f>'Previous Trades Import_OMS Quer'!B6146</f>
        <v>0</v>
      </c>
      <c r="C6146" s="22">
        <f>'Previous Trades Import_OMS Quer'!C6146</f>
        <v>0</v>
      </c>
      <c r="D6146">
        <f>'Previous Trades Import_OMS Quer'!D6146</f>
        <v>0</v>
      </c>
      <c r="E6146" s="22">
        <f>'Previous Trades Import_OMS Quer'!E6146</f>
        <v>0</v>
      </c>
      <c r="F6146">
        <f>'Previous Trades Import_OMS Quer'!F6146</f>
        <v>0</v>
      </c>
      <c r="G6146">
        <f>'Previous Trades Import_OMS Quer'!G6146</f>
        <v>0</v>
      </c>
      <c r="H6146">
        <f>'Previous Trades Import_OMS Quer'!H6146</f>
        <v>0</v>
      </c>
      <c r="I6146">
        <f>'Previous Trades Import_OMS Quer'!I6146</f>
        <v>0</v>
      </c>
      <c r="J6146">
        <f>'Previous Trades Import_OMS Quer'!J6146</f>
        <v>0</v>
      </c>
      <c r="K6146">
        <f>'Previous Trades Import_OMS Quer'!K6146</f>
        <v>0</v>
      </c>
      <c r="L6146">
        <f>'Previous Trades Import_OMS Quer'!L6146</f>
        <v>0</v>
      </c>
      <c r="M6146">
        <f>'Previous Trades Import_OMS Quer'!M6146</f>
        <v>0</v>
      </c>
      <c r="N6146">
        <f>'Previous Trades Import_OMS Quer'!N6146</f>
        <v>0</v>
      </c>
      <c r="O6146" t="str">
        <f>CLEAN('Previous Trades Import_OMS Quer'!O6146)</f>
        <v/>
      </c>
      <c r="Q6146" s="25">
        <f t="shared" ref="Q6146:Q6209" si="192">IF(G6146="sell",M6146,-M6146)</f>
        <v>0</v>
      </c>
      <c r="R6146" s="25" t="e">
        <f>VLOOKUP(O6146,'Currency Balance'!$O$3:$Q$32,3,0)</f>
        <v>#N/A</v>
      </c>
      <c r="S6146" t="e">
        <f t="shared" ref="S6146:S6209" si="193">Q6146/R6146</f>
        <v>#N/A</v>
      </c>
    </row>
    <row r="6147" spans="1:19">
      <c r="A6147">
        <f>'Previous Trades Import_OMS Quer'!A6147</f>
        <v>0</v>
      </c>
      <c r="B6147">
        <f>'Previous Trades Import_OMS Quer'!B6147</f>
        <v>0</v>
      </c>
      <c r="C6147" s="22">
        <f>'Previous Trades Import_OMS Quer'!C6147</f>
        <v>0</v>
      </c>
      <c r="D6147">
        <f>'Previous Trades Import_OMS Quer'!D6147</f>
        <v>0</v>
      </c>
      <c r="E6147" s="22">
        <f>'Previous Trades Import_OMS Quer'!E6147</f>
        <v>0</v>
      </c>
      <c r="F6147">
        <f>'Previous Trades Import_OMS Quer'!F6147</f>
        <v>0</v>
      </c>
      <c r="G6147">
        <f>'Previous Trades Import_OMS Quer'!G6147</f>
        <v>0</v>
      </c>
      <c r="H6147">
        <f>'Previous Trades Import_OMS Quer'!H6147</f>
        <v>0</v>
      </c>
      <c r="I6147">
        <f>'Previous Trades Import_OMS Quer'!I6147</f>
        <v>0</v>
      </c>
      <c r="J6147">
        <f>'Previous Trades Import_OMS Quer'!J6147</f>
        <v>0</v>
      </c>
      <c r="K6147">
        <f>'Previous Trades Import_OMS Quer'!K6147</f>
        <v>0</v>
      </c>
      <c r="L6147">
        <f>'Previous Trades Import_OMS Quer'!L6147</f>
        <v>0</v>
      </c>
      <c r="M6147">
        <f>'Previous Trades Import_OMS Quer'!M6147</f>
        <v>0</v>
      </c>
      <c r="N6147">
        <f>'Previous Trades Import_OMS Quer'!N6147</f>
        <v>0</v>
      </c>
      <c r="O6147" t="str">
        <f>CLEAN('Previous Trades Import_OMS Quer'!O6147)</f>
        <v/>
      </c>
      <c r="Q6147" s="25">
        <f t="shared" si="192"/>
        <v>0</v>
      </c>
      <c r="R6147" s="25" t="e">
        <f>VLOOKUP(O6147,'Currency Balance'!$O$3:$Q$32,3,0)</f>
        <v>#N/A</v>
      </c>
      <c r="S6147" t="e">
        <f t="shared" si="193"/>
        <v>#N/A</v>
      </c>
    </row>
    <row r="6148" spans="1:19">
      <c r="A6148">
        <f>'Previous Trades Import_OMS Quer'!A6148</f>
        <v>0</v>
      </c>
      <c r="B6148">
        <f>'Previous Trades Import_OMS Quer'!B6148</f>
        <v>0</v>
      </c>
      <c r="C6148" s="22">
        <f>'Previous Trades Import_OMS Quer'!C6148</f>
        <v>0</v>
      </c>
      <c r="D6148">
        <f>'Previous Trades Import_OMS Quer'!D6148</f>
        <v>0</v>
      </c>
      <c r="E6148" s="22">
        <f>'Previous Trades Import_OMS Quer'!E6148</f>
        <v>0</v>
      </c>
      <c r="F6148">
        <f>'Previous Trades Import_OMS Quer'!F6148</f>
        <v>0</v>
      </c>
      <c r="G6148">
        <f>'Previous Trades Import_OMS Quer'!G6148</f>
        <v>0</v>
      </c>
      <c r="H6148">
        <f>'Previous Trades Import_OMS Quer'!H6148</f>
        <v>0</v>
      </c>
      <c r="I6148">
        <f>'Previous Trades Import_OMS Quer'!I6148</f>
        <v>0</v>
      </c>
      <c r="J6148">
        <f>'Previous Trades Import_OMS Quer'!J6148</f>
        <v>0</v>
      </c>
      <c r="K6148">
        <f>'Previous Trades Import_OMS Quer'!K6148</f>
        <v>0</v>
      </c>
      <c r="L6148">
        <f>'Previous Trades Import_OMS Quer'!L6148</f>
        <v>0</v>
      </c>
      <c r="M6148">
        <f>'Previous Trades Import_OMS Quer'!M6148</f>
        <v>0</v>
      </c>
      <c r="N6148">
        <f>'Previous Trades Import_OMS Quer'!N6148</f>
        <v>0</v>
      </c>
      <c r="O6148" t="str">
        <f>CLEAN('Previous Trades Import_OMS Quer'!O6148)</f>
        <v/>
      </c>
      <c r="Q6148" s="25">
        <f t="shared" si="192"/>
        <v>0</v>
      </c>
      <c r="R6148" s="25" t="e">
        <f>VLOOKUP(O6148,'Currency Balance'!$O$3:$Q$32,3,0)</f>
        <v>#N/A</v>
      </c>
      <c r="S6148" t="e">
        <f t="shared" si="193"/>
        <v>#N/A</v>
      </c>
    </row>
    <row r="6149" spans="1:19">
      <c r="A6149">
        <f>'Previous Trades Import_OMS Quer'!A6149</f>
        <v>0</v>
      </c>
      <c r="B6149">
        <f>'Previous Trades Import_OMS Quer'!B6149</f>
        <v>0</v>
      </c>
      <c r="C6149" s="22">
        <f>'Previous Trades Import_OMS Quer'!C6149</f>
        <v>0</v>
      </c>
      <c r="D6149">
        <f>'Previous Trades Import_OMS Quer'!D6149</f>
        <v>0</v>
      </c>
      <c r="E6149" s="22">
        <f>'Previous Trades Import_OMS Quer'!E6149</f>
        <v>0</v>
      </c>
      <c r="F6149">
        <f>'Previous Trades Import_OMS Quer'!F6149</f>
        <v>0</v>
      </c>
      <c r="G6149">
        <f>'Previous Trades Import_OMS Quer'!G6149</f>
        <v>0</v>
      </c>
      <c r="H6149">
        <f>'Previous Trades Import_OMS Quer'!H6149</f>
        <v>0</v>
      </c>
      <c r="I6149">
        <f>'Previous Trades Import_OMS Quer'!I6149</f>
        <v>0</v>
      </c>
      <c r="J6149">
        <f>'Previous Trades Import_OMS Quer'!J6149</f>
        <v>0</v>
      </c>
      <c r="K6149">
        <f>'Previous Trades Import_OMS Quer'!K6149</f>
        <v>0</v>
      </c>
      <c r="L6149">
        <f>'Previous Trades Import_OMS Quer'!L6149</f>
        <v>0</v>
      </c>
      <c r="M6149">
        <f>'Previous Trades Import_OMS Quer'!M6149</f>
        <v>0</v>
      </c>
      <c r="N6149">
        <f>'Previous Trades Import_OMS Quer'!N6149</f>
        <v>0</v>
      </c>
      <c r="O6149" t="str">
        <f>CLEAN('Previous Trades Import_OMS Quer'!O6149)</f>
        <v/>
      </c>
      <c r="Q6149" s="25">
        <f t="shared" si="192"/>
        <v>0</v>
      </c>
      <c r="R6149" s="25" t="e">
        <f>VLOOKUP(O6149,'Currency Balance'!$O$3:$Q$32,3,0)</f>
        <v>#N/A</v>
      </c>
      <c r="S6149" t="e">
        <f t="shared" si="193"/>
        <v>#N/A</v>
      </c>
    </row>
    <row r="6150" spans="1:19">
      <c r="A6150">
        <f>'Previous Trades Import_OMS Quer'!A6150</f>
        <v>0</v>
      </c>
      <c r="B6150">
        <f>'Previous Trades Import_OMS Quer'!B6150</f>
        <v>0</v>
      </c>
      <c r="C6150" s="22">
        <f>'Previous Trades Import_OMS Quer'!C6150</f>
        <v>0</v>
      </c>
      <c r="D6150">
        <f>'Previous Trades Import_OMS Quer'!D6150</f>
        <v>0</v>
      </c>
      <c r="E6150" s="22">
        <f>'Previous Trades Import_OMS Quer'!E6150</f>
        <v>0</v>
      </c>
      <c r="F6150">
        <f>'Previous Trades Import_OMS Quer'!F6150</f>
        <v>0</v>
      </c>
      <c r="G6150">
        <f>'Previous Trades Import_OMS Quer'!G6150</f>
        <v>0</v>
      </c>
      <c r="H6150">
        <f>'Previous Trades Import_OMS Quer'!H6150</f>
        <v>0</v>
      </c>
      <c r="I6150">
        <f>'Previous Trades Import_OMS Quer'!I6150</f>
        <v>0</v>
      </c>
      <c r="J6150">
        <f>'Previous Trades Import_OMS Quer'!J6150</f>
        <v>0</v>
      </c>
      <c r="K6150">
        <f>'Previous Trades Import_OMS Quer'!K6150</f>
        <v>0</v>
      </c>
      <c r="L6150">
        <f>'Previous Trades Import_OMS Quer'!L6150</f>
        <v>0</v>
      </c>
      <c r="M6150">
        <f>'Previous Trades Import_OMS Quer'!M6150</f>
        <v>0</v>
      </c>
      <c r="N6150">
        <f>'Previous Trades Import_OMS Quer'!N6150</f>
        <v>0</v>
      </c>
      <c r="O6150" t="str">
        <f>CLEAN('Previous Trades Import_OMS Quer'!O6150)</f>
        <v/>
      </c>
      <c r="Q6150" s="25">
        <f t="shared" si="192"/>
        <v>0</v>
      </c>
      <c r="R6150" s="25" t="e">
        <f>VLOOKUP(O6150,'Currency Balance'!$O$3:$Q$32,3,0)</f>
        <v>#N/A</v>
      </c>
      <c r="S6150" t="e">
        <f t="shared" si="193"/>
        <v>#N/A</v>
      </c>
    </row>
    <row r="6151" spans="1:19">
      <c r="A6151">
        <f>'Previous Trades Import_OMS Quer'!A6151</f>
        <v>0</v>
      </c>
      <c r="B6151">
        <f>'Previous Trades Import_OMS Quer'!B6151</f>
        <v>0</v>
      </c>
      <c r="C6151" s="22">
        <f>'Previous Trades Import_OMS Quer'!C6151</f>
        <v>0</v>
      </c>
      <c r="D6151">
        <f>'Previous Trades Import_OMS Quer'!D6151</f>
        <v>0</v>
      </c>
      <c r="E6151" s="22">
        <f>'Previous Trades Import_OMS Quer'!E6151</f>
        <v>0</v>
      </c>
      <c r="F6151">
        <f>'Previous Trades Import_OMS Quer'!F6151</f>
        <v>0</v>
      </c>
      <c r="G6151">
        <f>'Previous Trades Import_OMS Quer'!G6151</f>
        <v>0</v>
      </c>
      <c r="H6151">
        <f>'Previous Trades Import_OMS Quer'!H6151</f>
        <v>0</v>
      </c>
      <c r="I6151">
        <f>'Previous Trades Import_OMS Quer'!I6151</f>
        <v>0</v>
      </c>
      <c r="J6151">
        <f>'Previous Trades Import_OMS Quer'!J6151</f>
        <v>0</v>
      </c>
      <c r="K6151">
        <f>'Previous Trades Import_OMS Quer'!K6151</f>
        <v>0</v>
      </c>
      <c r="L6151">
        <f>'Previous Trades Import_OMS Quer'!L6151</f>
        <v>0</v>
      </c>
      <c r="M6151">
        <f>'Previous Trades Import_OMS Quer'!M6151</f>
        <v>0</v>
      </c>
      <c r="N6151">
        <f>'Previous Trades Import_OMS Quer'!N6151</f>
        <v>0</v>
      </c>
      <c r="O6151" t="str">
        <f>CLEAN('Previous Trades Import_OMS Quer'!O6151)</f>
        <v/>
      </c>
      <c r="Q6151" s="25">
        <f t="shared" si="192"/>
        <v>0</v>
      </c>
      <c r="R6151" s="25" t="e">
        <f>VLOOKUP(O6151,'Currency Balance'!$O$3:$Q$32,3,0)</f>
        <v>#N/A</v>
      </c>
      <c r="S6151" t="e">
        <f t="shared" si="193"/>
        <v>#N/A</v>
      </c>
    </row>
    <row r="6152" spans="1:19">
      <c r="A6152">
        <f>'Previous Trades Import_OMS Quer'!A6152</f>
        <v>0</v>
      </c>
      <c r="B6152">
        <f>'Previous Trades Import_OMS Quer'!B6152</f>
        <v>0</v>
      </c>
      <c r="C6152" s="22">
        <f>'Previous Trades Import_OMS Quer'!C6152</f>
        <v>0</v>
      </c>
      <c r="D6152">
        <f>'Previous Trades Import_OMS Quer'!D6152</f>
        <v>0</v>
      </c>
      <c r="E6152" s="22">
        <f>'Previous Trades Import_OMS Quer'!E6152</f>
        <v>0</v>
      </c>
      <c r="F6152">
        <f>'Previous Trades Import_OMS Quer'!F6152</f>
        <v>0</v>
      </c>
      <c r="G6152">
        <f>'Previous Trades Import_OMS Quer'!G6152</f>
        <v>0</v>
      </c>
      <c r="H6152">
        <f>'Previous Trades Import_OMS Quer'!H6152</f>
        <v>0</v>
      </c>
      <c r="I6152">
        <f>'Previous Trades Import_OMS Quer'!I6152</f>
        <v>0</v>
      </c>
      <c r="J6152">
        <f>'Previous Trades Import_OMS Quer'!J6152</f>
        <v>0</v>
      </c>
      <c r="K6152">
        <f>'Previous Trades Import_OMS Quer'!K6152</f>
        <v>0</v>
      </c>
      <c r="L6152">
        <f>'Previous Trades Import_OMS Quer'!L6152</f>
        <v>0</v>
      </c>
      <c r="M6152">
        <f>'Previous Trades Import_OMS Quer'!M6152</f>
        <v>0</v>
      </c>
      <c r="N6152">
        <f>'Previous Trades Import_OMS Quer'!N6152</f>
        <v>0</v>
      </c>
      <c r="O6152" t="str">
        <f>CLEAN('Previous Trades Import_OMS Quer'!O6152)</f>
        <v/>
      </c>
      <c r="Q6152" s="25">
        <f t="shared" si="192"/>
        <v>0</v>
      </c>
      <c r="R6152" s="25" t="e">
        <f>VLOOKUP(O6152,'Currency Balance'!$O$3:$Q$32,3,0)</f>
        <v>#N/A</v>
      </c>
      <c r="S6152" t="e">
        <f t="shared" si="193"/>
        <v>#N/A</v>
      </c>
    </row>
    <row r="6153" spans="1:19">
      <c r="A6153">
        <f>'Previous Trades Import_OMS Quer'!A6153</f>
        <v>0</v>
      </c>
      <c r="B6153">
        <f>'Previous Trades Import_OMS Quer'!B6153</f>
        <v>0</v>
      </c>
      <c r="C6153" s="22">
        <f>'Previous Trades Import_OMS Quer'!C6153</f>
        <v>0</v>
      </c>
      <c r="D6153">
        <f>'Previous Trades Import_OMS Quer'!D6153</f>
        <v>0</v>
      </c>
      <c r="E6153" s="22">
        <f>'Previous Trades Import_OMS Quer'!E6153</f>
        <v>0</v>
      </c>
      <c r="F6153">
        <f>'Previous Trades Import_OMS Quer'!F6153</f>
        <v>0</v>
      </c>
      <c r="G6153">
        <f>'Previous Trades Import_OMS Quer'!G6153</f>
        <v>0</v>
      </c>
      <c r="H6153">
        <f>'Previous Trades Import_OMS Quer'!H6153</f>
        <v>0</v>
      </c>
      <c r="I6153">
        <f>'Previous Trades Import_OMS Quer'!I6153</f>
        <v>0</v>
      </c>
      <c r="J6153">
        <f>'Previous Trades Import_OMS Quer'!J6153</f>
        <v>0</v>
      </c>
      <c r="K6153">
        <f>'Previous Trades Import_OMS Quer'!K6153</f>
        <v>0</v>
      </c>
      <c r="L6153">
        <f>'Previous Trades Import_OMS Quer'!L6153</f>
        <v>0</v>
      </c>
      <c r="M6153">
        <f>'Previous Trades Import_OMS Quer'!M6153</f>
        <v>0</v>
      </c>
      <c r="N6153">
        <f>'Previous Trades Import_OMS Quer'!N6153</f>
        <v>0</v>
      </c>
      <c r="O6153" t="str">
        <f>CLEAN('Previous Trades Import_OMS Quer'!O6153)</f>
        <v/>
      </c>
      <c r="Q6153" s="25">
        <f t="shared" si="192"/>
        <v>0</v>
      </c>
      <c r="R6153" s="25" t="e">
        <f>VLOOKUP(O6153,'Currency Balance'!$O$3:$Q$32,3,0)</f>
        <v>#N/A</v>
      </c>
      <c r="S6153" t="e">
        <f t="shared" si="193"/>
        <v>#N/A</v>
      </c>
    </row>
    <row r="6154" spans="1:19">
      <c r="A6154">
        <f>'Previous Trades Import_OMS Quer'!A6154</f>
        <v>0</v>
      </c>
      <c r="B6154">
        <f>'Previous Trades Import_OMS Quer'!B6154</f>
        <v>0</v>
      </c>
      <c r="C6154" s="22">
        <f>'Previous Trades Import_OMS Quer'!C6154</f>
        <v>0</v>
      </c>
      <c r="D6154">
        <f>'Previous Trades Import_OMS Quer'!D6154</f>
        <v>0</v>
      </c>
      <c r="E6154" s="22">
        <f>'Previous Trades Import_OMS Quer'!E6154</f>
        <v>0</v>
      </c>
      <c r="F6154">
        <f>'Previous Trades Import_OMS Quer'!F6154</f>
        <v>0</v>
      </c>
      <c r="G6154">
        <f>'Previous Trades Import_OMS Quer'!G6154</f>
        <v>0</v>
      </c>
      <c r="H6154">
        <f>'Previous Trades Import_OMS Quer'!H6154</f>
        <v>0</v>
      </c>
      <c r="I6154">
        <f>'Previous Trades Import_OMS Quer'!I6154</f>
        <v>0</v>
      </c>
      <c r="J6154">
        <f>'Previous Trades Import_OMS Quer'!J6154</f>
        <v>0</v>
      </c>
      <c r="K6154">
        <f>'Previous Trades Import_OMS Quer'!K6154</f>
        <v>0</v>
      </c>
      <c r="L6154">
        <f>'Previous Trades Import_OMS Quer'!L6154</f>
        <v>0</v>
      </c>
      <c r="M6154">
        <f>'Previous Trades Import_OMS Quer'!M6154</f>
        <v>0</v>
      </c>
      <c r="N6154">
        <f>'Previous Trades Import_OMS Quer'!N6154</f>
        <v>0</v>
      </c>
      <c r="O6154" t="str">
        <f>CLEAN('Previous Trades Import_OMS Quer'!O6154)</f>
        <v/>
      </c>
      <c r="Q6154" s="25">
        <f t="shared" si="192"/>
        <v>0</v>
      </c>
      <c r="R6154" s="25" t="e">
        <f>VLOOKUP(O6154,'Currency Balance'!$O$3:$Q$32,3,0)</f>
        <v>#N/A</v>
      </c>
      <c r="S6154" t="e">
        <f t="shared" si="193"/>
        <v>#N/A</v>
      </c>
    </row>
    <row r="6155" spans="1:19">
      <c r="A6155">
        <f>'Previous Trades Import_OMS Quer'!A6155</f>
        <v>0</v>
      </c>
      <c r="B6155">
        <f>'Previous Trades Import_OMS Quer'!B6155</f>
        <v>0</v>
      </c>
      <c r="C6155" s="22">
        <f>'Previous Trades Import_OMS Quer'!C6155</f>
        <v>0</v>
      </c>
      <c r="D6155">
        <f>'Previous Trades Import_OMS Quer'!D6155</f>
        <v>0</v>
      </c>
      <c r="E6155" s="22">
        <f>'Previous Trades Import_OMS Quer'!E6155</f>
        <v>0</v>
      </c>
      <c r="F6155">
        <f>'Previous Trades Import_OMS Quer'!F6155</f>
        <v>0</v>
      </c>
      <c r="G6155">
        <f>'Previous Trades Import_OMS Quer'!G6155</f>
        <v>0</v>
      </c>
      <c r="H6155">
        <f>'Previous Trades Import_OMS Quer'!H6155</f>
        <v>0</v>
      </c>
      <c r="I6155">
        <f>'Previous Trades Import_OMS Quer'!I6155</f>
        <v>0</v>
      </c>
      <c r="J6155">
        <f>'Previous Trades Import_OMS Quer'!J6155</f>
        <v>0</v>
      </c>
      <c r="K6155">
        <f>'Previous Trades Import_OMS Quer'!K6155</f>
        <v>0</v>
      </c>
      <c r="L6155">
        <f>'Previous Trades Import_OMS Quer'!L6155</f>
        <v>0</v>
      </c>
      <c r="M6155">
        <f>'Previous Trades Import_OMS Quer'!M6155</f>
        <v>0</v>
      </c>
      <c r="N6155">
        <f>'Previous Trades Import_OMS Quer'!N6155</f>
        <v>0</v>
      </c>
      <c r="O6155" t="str">
        <f>CLEAN('Previous Trades Import_OMS Quer'!O6155)</f>
        <v/>
      </c>
      <c r="Q6155" s="25">
        <f t="shared" si="192"/>
        <v>0</v>
      </c>
      <c r="R6155" s="25" t="e">
        <f>VLOOKUP(O6155,'Currency Balance'!$O$3:$Q$32,3,0)</f>
        <v>#N/A</v>
      </c>
      <c r="S6155" t="e">
        <f t="shared" si="193"/>
        <v>#N/A</v>
      </c>
    </row>
    <row r="6156" spans="1:19">
      <c r="A6156">
        <f>'Previous Trades Import_OMS Quer'!A6156</f>
        <v>0</v>
      </c>
      <c r="B6156">
        <f>'Previous Trades Import_OMS Quer'!B6156</f>
        <v>0</v>
      </c>
      <c r="C6156" s="22">
        <f>'Previous Trades Import_OMS Quer'!C6156</f>
        <v>0</v>
      </c>
      <c r="D6156">
        <f>'Previous Trades Import_OMS Quer'!D6156</f>
        <v>0</v>
      </c>
      <c r="E6156" s="22">
        <f>'Previous Trades Import_OMS Quer'!E6156</f>
        <v>0</v>
      </c>
      <c r="F6156">
        <f>'Previous Trades Import_OMS Quer'!F6156</f>
        <v>0</v>
      </c>
      <c r="G6156">
        <f>'Previous Trades Import_OMS Quer'!G6156</f>
        <v>0</v>
      </c>
      <c r="H6156">
        <f>'Previous Trades Import_OMS Quer'!H6156</f>
        <v>0</v>
      </c>
      <c r="I6156">
        <f>'Previous Trades Import_OMS Quer'!I6156</f>
        <v>0</v>
      </c>
      <c r="J6156">
        <f>'Previous Trades Import_OMS Quer'!J6156</f>
        <v>0</v>
      </c>
      <c r="K6156">
        <f>'Previous Trades Import_OMS Quer'!K6156</f>
        <v>0</v>
      </c>
      <c r="L6156">
        <f>'Previous Trades Import_OMS Quer'!L6156</f>
        <v>0</v>
      </c>
      <c r="M6156">
        <f>'Previous Trades Import_OMS Quer'!M6156</f>
        <v>0</v>
      </c>
      <c r="N6156">
        <f>'Previous Trades Import_OMS Quer'!N6156</f>
        <v>0</v>
      </c>
      <c r="O6156" t="str">
        <f>CLEAN('Previous Trades Import_OMS Quer'!O6156)</f>
        <v/>
      </c>
      <c r="Q6156" s="25">
        <f t="shared" si="192"/>
        <v>0</v>
      </c>
      <c r="R6156" s="25" t="e">
        <f>VLOOKUP(O6156,'Currency Balance'!$O$3:$Q$32,3,0)</f>
        <v>#N/A</v>
      </c>
      <c r="S6156" t="e">
        <f t="shared" si="193"/>
        <v>#N/A</v>
      </c>
    </row>
    <row r="6157" spans="1:19">
      <c r="A6157">
        <f>'Previous Trades Import_OMS Quer'!A6157</f>
        <v>0</v>
      </c>
      <c r="B6157">
        <f>'Previous Trades Import_OMS Quer'!B6157</f>
        <v>0</v>
      </c>
      <c r="C6157" s="22">
        <f>'Previous Trades Import_OMS Quer'!C6157</f>
        <v>0</v>
      </c>
      <c r="D6157">
        <f>'Previous Trades Import_OMS Quer'!D6157</f>
        <v>0</v>
      </c>
      <c r="E6157" s="22">
        <f>'Previous Trades Import_OMS Quer'!E6157</f>
        <v>0</v>
      </c>
      <c r="F6157">
        <f>'Previous Trades Import_OMS Quer'!F6157</f>
        <v>0</v>
      </c>
      <c r="G6157">
        <f>'Previous Trades Import_OMS Quer'!G6157</f>
        <v>0</v>
      </c>
      <c r="H6157">
        <f>'Previous Trades Import_OMS Quer'!H6157</f>
        <v>0</v>
      </c>
      <c r="I6157">
        <f>'Previous Trades Import_OMS Quer'!I6157</f>
        <v>0</v>
      </c>
      <c r="J6157">
        <f>'Previous Trades Import_OMS Quer'!J6157</f>
        <v>0</v>
      </c>
      <c r="K6157">
        <f>'Previous Trades Import_OMS Quer'!K6157</f>
        <v>0</v>
      </c>
      <c r="L6157">
        <f>'Previous Trades Import_OMS Quer'!L6157</f>
        <v>0</v>
      </c>
      <c r="M6157">
        <f>'Previous Trades Import_OMS Quer'!M6157</f>
        <v>0</v>
      </c>
      <c r="N6157">
        <f>'Previous Trades Import_OMS Quer'!N6157</f>
        <v>0</v>
      </c>
      <c r="O6157" t="str">
        <f>CLEAN('Previous Trades Import_OMS Quer'!O6157)</f>
        <v/>
      </c>
      <c r="Q6157" s="25">
        <f t="shared" si="192"/>
        <v>0</v>
      </c>
      <c r="R6157" s="25" t="e">
        <f>VLOOKUP(O6157,'Currency Balance'!$O$3:$Q$32,3,0)</f>
        <v>#N/A</v>
      </c>
      <c r="S6157" t="e">
        <f t="shared" si="193"/>
        <v>#N/A</v>
      </c>
    </row>
    <row r="6158" spans="1:19">
      <c r="A6158">
        <f>'Previous Trades Import_OMS Quer'!A6158</f>
        <v>0</v>
      </c>
      <c r="B6158">
        <f>'Previous Trades Import_OMS Quer'!B6158</f>
        <v>0</v>
      </c>
      <c r="C6158" s="22">
        <f>'Previous Trades Import_OMS Quer'!C6158</f>
        <v>0</v>
      </c>
      <c r="D6158">
        <f>'Previous Trades Import_OMS Quer'!D6158</f>
        <v>0</v>
      </c>
      <c r="E6158" s="22">
        <f>'Previous Trades Import_OMS Quer'!E6158</f>
        <v>0</v>
      </c>
      <c r="F6158">
        <f>'Previous Trades Import_OMS Quer'!F6158</f>
        <v>0</v>
      </c>
      <c r="G6158">
        <f>'Previous Trades Import_OMS Quer'!G6158</f>
        <v>0</v>
      </c>
      <c r="H6158">
        <f>'Previous Trades Import_OMS Quer'!H6158</f>
        <v>0</v>
      </c>
      <c r="I6158">
        <f>'Previous Trades Import_OMS Quer'!I6158</f>
        <v>0</v>
      </c>
      <c r="J6158">
        <f>'Previous Trades Import_OMS Quer'!J6158</f>
        <v>0</v>
      </c>
      <c r="K6158">
        <f>'Previous Trades Import_OMS Quer'!K6158</f>
        <v>0</v>
      </c>
      <c r="L6158">
        <f>'Previous Trades Import_OMS Quer'!L6158</f>
        <v>0</v>
      </c>
      <c r="M6158">
        <f>'Previous Trades Import_OMS Quer'!M6158</f>
        <v>0</v>
      </c>
      <c r="N6158">
        <f>'Previous Trades Import_OMS Quer'!N6158</f>
        <v>0</v>
      </c>
      <c r="O6158" t="str">
        <f>CLEAN('Previous Trades Import_OMS Quer'!O6158)</f>
        <v/>
      </c>
      <c r="Q6158" s="25">
        <f t="shared" si="192"/>
        <v>0</v>
      </c>
      <c r="R6158" s="25" t="e">
        <f>VLOOKUP(O6158,'Currency Balance'!$O$3:$Q$32,3,0)</f>
        <v>#N/A</v>
      </c>
      <c r="S6158" t="e">
        <f t="shared" si="193"/>
        <v>#N/A</v>
      </c>
    </row>
    <row r="6159" spans="1:19">
      <c r="A6159">
        <f>'Previous Trades Import_OMS Quer'!A6159</f>
        <v>0</v>
      </c>
      <c r="B6159">
        <f>'Previous Trades Import_OMS Quer'!B6159</f>
        <v>0</v>
      </c>
      <c r="C6159" s="22">
        <f>'Previous Trades Import_OMS Quer'!C6159</f>
        <v>0</v>
      </c>
      <c r="D6159">
        <f>'Previous Trades Import_OMS Quer'!D6159</f>
        <v>0</v>
      </c>
      <c r="E6159" s="22">
        <f>'Previous Trades Import_OMS Quer'!E6159</f>
        <v>0</v>
      </c>
      <c r="F6159">
        <f>'Previous Trades Import_OMS Quer'!F6159</f>
        <v>0</v>
      </c>
      <c r="G6159">
        <f>'Previous Trades Import_OMS Quer'!G6159</f>
        <v>0</v>
      </c>
      <c r="H6159">
        <f>'Previous Trades Import_OMS Quer'!H6159</f>
        <v>0</v>
      </c>
      <c r="I6159">
        <f>'Previous Trades Import_OMS Quer'!I6159</f>
        <v>0</v>
      </c>
      <c r="J6159">
        <f>'Previous Trades Import_OMS Quer'!J6159</f>
        <v>0</v>
      </c>
      <c r="K6159">
        <f>'Previous Trades Import_OMS Quer'!K6159</f>
        <v>0</v>
      </c>
      <c r="L6159">
        <f>'Previous Trades Import_OMS Quer'!L6159</f>
        <v>0</v>
      </c>
      <c r="M6159">
        <f>'Previous Trades Import_OMS Quer'!M6159</f>
        <v>0</v>
      </c>
      <c r="N6159">
        <f>'Previous Trades Import_OMS Quer'!N6159</f>
        <v>0</v>
      </c>
      <c r="O6159" t="str">
        <f>CLEAN('Previous Trades Import_OMS Quer'!O6159)</f>
        <v/>
      </c>
      <c r="Q6159" s="25">
        <f t="shared" si="192"/>
        <v>0</v>
      </c>
      <c r="R6159" s="25" t="e">
        <f>VLOOKUP(O6159,'Currency Balance'!$O$3:$Q$32,3,0)</f>
        <v>#N/A</v>
      </c>
      <c r="S6159" t="e">
        <f t="shared" si="193"/>
        <v>#N/A</v>
      </c>
    </row>
    <row r="6160" spans="1:19">
      <c r="A6160">
        <f>'Previous Trades Import_OMS Quer'!A6160</f>
        <v>0</v>
      </c>
      <c r="B6160">
        <f>'Previous Trades Import_OMS Quer'!B6160</f>
        <v>0</v>
      </c>
      <c r="C6160" s="22">
        <f>'Previous Trades Import_OMS Quer'!C6160</f>
        <v>0</v>
      </c>
      <c r="D6160">
        <f>'Previous Trades Import_OMS Quer'!D6160</f>
        <v>0</v>
      </c>
      <c r="E6160" s="22">
        <f>'Previous Trades Import_OMS Quer'!E6160</f>
        <v>0</v>
      </c>
      <c r="F6160">
        <f>'Previous Trades Import_OMS Quer'!F6160</f>
        <v>0</v>
      </c>
      <c r="G6160">
        <f>'Previous Trades Import_OMS Quer'!G6160</f>
        <v>0</v>
      </c>
      <c r="H6160">
        <f>'Previous Trades Import_OMS Quer'!H6160</f>
        <v>0</v>
      </c>
      <c r="I6160">
        <f>'Previous Trades Import_OMS Quer'!I6160</f>
        <v>0</v>
      </c>
      <c r="J6160">
        <f>'Previous Trades Import_OMS Quer'!J6160</f>
        <v>0</v>
      </c>
      <c r="K6160">
        <f>'Previous Trades Import_OMS Quer'!K6160</f>
        <v>0</v>
      </c>
      <c r="L6160">
        <f>'Previous Trades Import_OMS Quer'!L6160</f>
        <v>0</v>
      </c>
      <c r="M6160">
        <f>'Previous Trades Import_OMS Quer'!M6160</f>
        <v>0</v>
      </c>
      <c r="N6160">
        <f>'Previous Trades Import_OMS Quer'!N6160</f>
        <v>0</v>
      </c>
      <c r="O6160" t="str">
        <f>CLEAN('Previous Trades Import_OMS Quer'!O6160)</f>
        <v/>
      </c>
      <c r="Q6160" s="25">
        <f t="shared" si="192"/>
        <v>0</v>
      </c>
      <c r="R6160" s="25" t="e">
        <f>VLOOKUP(O6160,'Currency Balance'!$O$3:$Q$32,3,0)</f>
        <v>#N/A</v>
      </c>
      <c r="S6160" t="e">
        <f t="shared" si="193"/>
        <v>#N/A</v>
      </c>
    </row>
    <row r="6161" spans="1:19">
      <c r="A6161">
        <f>'Previous Trades Import_OMS Quer'!A6161</f>
        <v>0</v>
      </c>
      <c r="B6161">
        <f>'Previous Trades Import_OMS Quer'!B6161</f>
        <v>0</v>
      </c>
      <c r="C6161" s="22">
        <f>'Previous Trades Import_OMS Quer'!C6161</f>
        <v>0</v>
      </c>
      <c r="D6161">
        <f>'Previous Trades Import_OMS Quer'!D6161</f>
        <v>0</v>
      </c>
      <c r="E6161" s="22">
        <f>'Previous Trades Import_OMS Quer'!E6161</f>
        <v>0</v>
      </c>
      <c r="F6161">
        <f>'Previous Trades Import_OMS Quer'!F6161</f>
        <v>0</v>
      </c>
      <c r="G6161">
        <f>'Previous Trades Import_OMS Quer'!G6161</f>
        <v>0</v>
      </c>
      <c r="H6161">
        <f>'Previous Trades Import_OMS Quer'!H6161</f>
        <v>0</v>
      </c>
      <c r="I6161">
        <f>'Previous Trades Import_OMS Quer'!I6161</f>
        <v>0</v>
      </c>
      <c r="J6161">
        <f>'Previous Trades Import_OMS Quer'!J6161</f>
        <v>0</v>
      </c>
      <c r="K6161">
        <f>'Previous Trades Import_OMS Quer'!K6161</f>
        <v>0</v>
      </c>
      <c r="L6161">
        <f>'Previous Trades Import_OMS Quer'!L6161</f>
        <v>0</v>
      </c>
      <c r="M6161">
        <f>'Previous Trades Import_OMS Quer'!M6161</f>
        <v>0</v>
      </c>
      <c r="N6161">
        <f>'Previous Trades Import_OMS Quer'!N6161</f>
        <v>0</v>
      </c>
      <c r="O6161" t="str">
        <f>CLEAN('Previous Trades Import_OMS Quer'!O6161)</f>
        <v/>
      </c>
      <c r="Q6161" s="25">
        <f t="shared" si="192"/>
        <v>0</v>
      </c>
      <c r="R6161" s="25" t="e">
        <f>VLOOKUP(O6161,'Currency Balance'!$O$3:$Q$32,3,0)</f>
        <v>#N/A</v>
      </c>
      <c r="S6161" t="e">
        <f t="shared" si="193"/>
        <v>#N/A</v>
      </c>
    </row>
    <row r="6162" spans="1:19">
      <c r="A6162">
        <f>'Previous Trades Import_OMS Quer'!A6162</f>
        <v>0</v>
      </c>
      <c r="B6162">
        <f>'Previous Trades Import_OMS Quer'!B6162</f>
        <v>0</v>
      </c>
      <c r="C6162" s="22">
        <f>'Previous Trades Import_OMS Quer'!C6162</f>
        <v>0</v>
      </c>
      <c r="D6162">
        <f>'Previous Trades Import_OMS Quer'!D6162</f>
        <v>0</v>
      </c>
      <c r="E6162" s="22">
        <f>'Previous Trades Import_OMS Quer'!E6162</f>
        <v>0</v>
      </c>
      <c r="F6162">
        <f>'Previous Trades Import_OMS Quer'!F6162</f>
        <v>0</v>
      </c>
      <c r="G6162">
        <f>'Previous Trades Import_OMS Quer'!G6162</f>
        <v>0</v>
      </c>
      <c r="H6162">
        <f>'Previous Trades Import_OMS Quer'!H6162</f>
        <v>0</v>
      </c>
      <c r="I6162">
        <f>'Previous Trades Import_OMS Quer'!I6162</f>
        <v>0</v>
      </c>
      <c r="J6162">
        <f>'Previous Trades Import_OMS Quer'!J6162</f>
        <v>0</v>
      </c>
      <c r="K6162">
        <f>'Previous Trades Import_OMS Quer'!K6162</f>
        <v>0</v>
      </c>
      <c r="L6162">
        <f>'Previous Trades Import_OMS Quer'!L6162</f>
        <v>0</v>
      </c>
      <c r="M6162">
        <f>'Previous Trades Import_OMS Quer'!M6162</f>
        <v>0</v>
      </c>
      <c r="N6162">
        <f>'Previous Trades Import_OMS Quer'!N6162</f>
        <v>0</v>
      </c>
      <c r="O6162" t="str">
        <f>CLEAN('Previous Trades Import_OMS Quer'!O6162)</f>
        <v/>
      </c>
      <c r="Q6162" s="25">
        <f t="shared" si="192"/>
        <v>0</v>
      </c>
      <c r="R6162" s="25" t="e">
        <f>VLOOKUP(O6162,'Currency Balance'!$O$3:$Q$32,3,0)</f>
        <v>#N/A</v>
      </c>
      <c r="S6162" t="e">
        <f t="shared" si="193"/>
        <v>#N/A</v>
      </c>
    </row>
    <row r="6163" spans="1:19">
      <c r="A6163">
        <f>'Previous Trades Import_OMS Quer'!A6163</f>
        <v>0</v>
      </c>
      <c r="B6163">
        <f>'Previous Trades Import_OMS Quer'!B6163</f>
        <v>0</v>
      </c>
      <c r="C6163" s="22">
        <f>'Previous Trades Import_OMS Quer'!C6163</f>
        <v>0</v>
      </c>
      <c r="D6163">
        <f>'Previous Trades Import_OMS Quer'!D6163</f>
        <v>0</v>
      </c>
      <c r="E6163" s="22">
        <f>'Previous Trades Import_OMS Quer'!E6163</f>
        <v>0</v>
      </c>
      <c r="F6163">
        <f>'Previous Trades Import_OMS Quer'!F6163</f>
        <v>0</v>
      </c>
      <c r="G6163">
        <f>'Previous Trades Import_OMS Quer'!G6163</f>
        <v>0</v>
      </c>
      <c r="H6163">
        <f>'Previous Trades Import_OMS Quer'!H6163</f>
        <v>0</v>
      </c>
      <c r="I6163">
        <f>'Previous Trades Import_OMS Quer'!I6163</f>
        <v>0</v>
      </c>
      <c r="J6163">
        <f>'Previous Trades Import_OMS Quer'!J6163</f>
        <v>0</v>
      </c>
      <c r="K6163">
        <f>'Previous Trades Import_OMS Quer'!K6163</f>
        <v>0</v>
      </c>
      <c r="L6163">
        <f>'Previous Trades Import_OMS Quer'!L6163</f>
        <v>0</v>
      </c>
      <c r="M6163">
        <f>'Previous Trades Import_OMS Quer'!M6163</f>
        <v>0</v>
      </c>
      <c r="N6163">
        <f>'Previous Trades Import_OMS Quer'!N6163</f>
        <v>0</v>
      </c>
      <c r="O6163" t="str">
        <f>CLEAN('Previous Trades Import_OMS Quer'!O6163)</f>
        <v/>
      </c>
      <c r="Q6163" s="25">
        <f t="shared" si="192"/>
        <v>0</v>
      </c>
      <c r="R6163" s="25" t="e">
        <f>VLOOKUP(O6163,'Currency Balance'!$O$3:$Q$32,3,0)</f>
        <v>#N/A</v>
      </c>
      <c r="S6163" t="e">
        <f t="shared" si="193"/>
        <v>#N/A</v>
      </c>
    </row>
    <row r="6164" spans="1:19">
      <c r="A6164">
        <f>'Previous Trades Import_OMS Quer'!A6164</f>
        <v>0</v>
      </c>
      <c r="B6164">
        <f>'Previous Trades Import_OMS Quer'!B6164</f>
        <v>0</v>
      </c>
      <c r="C6164" s="22">
        <f>'Previous Trades Import_OMS Quer'!C6164</f>
        <v>0</v>
      </c>
      <c r="D6164">
        <f>'Previous Trades Import_OMS Quer'!D6164</f>
        <v>0</v>
      </c>
      <c r="E6164" s="22">
        <f>'Previous Trades Import_OMS Quer'!E6164</f>
        <v>0</v>
      </c>
      <c r="F6164">
        <f>'Previous Trades Import_OMS Quer'!F6164</f>
        <v>0</v>
      </c>
      <c r="G6164">
        <f>'Previous Trades Import_OMS Quer'!G6164</f>
        <v>0</v>
      </c>
      <c r="H6164">
        <f>'Previous Trades Import_OMS Quer'!H6164</f>
        <v>0</v>
      </c>
      <c r="I6164">
        <f>'Previous Trades Import_OMS Quer'!I6164</f>
        <v>0</v>
      </c>
      <c r="J6164">
        <f>'Previous Trades Import_OMS Quer'!J6164</f>
        <v>0</v>
      </c>
      <c r="K6164">
        <f>'Previous Trades Import_OMS Quer'!K6164</f>
        <v>0</v>
      </c>
      <c r="L6164">
        <f>'Previous Trades Import_OMS Quer'!L6164</f>
        <v>0</v>
      </c>
      <c r="M6164">
        <f>'Previous Trades Import_OMS Quer'!M6164</f>
        <v>0</v>
      </c>
      <c r="N6164">
        <f>'Previous Trades Import_OMS Quer'!N6164</f>
        <v>0</v>
      </c>
      <c r="O6164" t="str">
        <f>CLEAN('Previous Trades Import_OMS Quer'!O6164)</f>
        <v/>
      </c>
      <c r="Q6164" s="25">
        <f t="shared" si="192"/>
        <v>0</v>
      </c>
      <c r="R6164" s="25" t="e">
        <f>VLOOKUP(O6164,'Currency Balance'!$O$3:$Q$32,3,0)</f>
        <v>#N/A</v>
      </c>
      <c r="S6164" t="e">
        <f t="shared" si="193"/>
        <v>#N/A</v>
      </c>
    </row>
    <row r="6165" spans="1:19">
      <c r="A6165">
        <f>'Previous Trades Import_OMS Quer'!A6165</f>
        <v>0</v>
      </c>
      <c r="B6165">
        <f>'Previous Trades Import_OMS Quer'!B6165</f>
        <v>0</v>
      </c>
      <c r="C6165" s="22">
        <f>'Previous Trades Import_OMS Quer'!C6165</f>
        <v>0</v>
      </c>
      <c r="D6165">
        <f>'Previous Trades Import_OMS Quer'!D6165</f>
        <v>0</v>
      </c>
      <c r="E6165" s="22">
        <f>'Previous Trades Import_OMS Quer'!E6165</f>
        <v>0</v>
      </c>
      <c r="F6165">
        <f>'Previous Trades Import_OMS Quer'!F6165</f>
        <v>0</v>
      </c>
      <c r="G6165">
        <f>'Previous Trades Import_OMS Quer'!G6165</f>
        <v>0</v>
      </c>
      <c r="H6165">
        <f>'Previous Trades Import_OMS Quer'!H6165</f>
        <v>0</v>
      </c>
      <c r="I6165">
        <f>'Previous Trades Import_OMS Quer'!I6165</f>
        <v>0</v>
      </c>
      <c r="J6165">
        <f>'Previous Trades Import_OMS Quer'!J6165</f>
        <v>0</v>
      </c>
      <c r="K6165">
        <f>'Previous Trades Import_OMS Quer'!K6165</f>
        <v>0</v>
      </c>
      <c r="L6165">
        <f>'Previous Trades Import_OMS Quer'!L6165</f>
        <v>0</v>
      </c>
      <c r="M6165">
        <f>'Previous Trades Import_OMS Quer'!M6165</f>
        <v>0</v>
      </c>
      <c r="N6165">
        <f>'Previous Trades Import_OMS Quer'!N6165</f>
        <v>0</v>
      </c>
      <c r="O6165" t="str">
        <f>CLEAN('Previous Trades Import_OMS Quer'!O6165)</f>
        <v/>
      </c>
      <c r="Q6165" s="25">
        <f t="shared" si="192"/>
        <v>0</v>
      </c>
      <c r="R6165" s="25" t="e">
        <f>VLOOKUP(O6165,'Currency Balance'!$O$3:$Q$32,3,0)</f>
        <v>#N/A</v>
      </c>
      <c r="S6165" t="e">
        <f t="shared" si="193"/>
        <v>#N/A</v>
      </c>
    </row>
    <row r="6166" spans="1:19">
      <c r="A6166">
        <f>'Previous Trades Import_OMS Quer'!A6166</f>
        <v>0</v>
      </c>
      <c r="B6166">
        <f>'Previous Trades Import_OMS Quer'!B6166</f>
        <v>0</v>
      </c>
      <c r="C6166" s="22">
        <f>'Previous Trades Import_OMS Quer'!C6166</f>
        <v>0</v>
      </c>
      <c r="D6166">
        <f>'Previous Trades Import_OMS Quer'!D6166</f>
        <v>0</v>
      </c>
      <c r="E6166" s="22">
        <f>'Previous Trades Import_OMS Quer'!E6166</f>
        <v>0</v>
      </c>
      <c r="F6166">
        <f>'Previous Trades Import_OMS Quer'!F6166</f>
        <v>0</v>
      </c>
      <c r="G6166">
        <f>'Previous Trades Import_OMS Quer'!G6166</f>
        <v>0</v>
      </c>
      <c r="H6166">
        <f>'Previous Trades Import_OMS Quer'!H6166</f>
        <v>0</v>
      </c>
      <c r="I6166">
        <f>'Previous Trades Import_OMS Quer'!I6166</f>
        <v>0</v>
      </c>
      <c r="J6166">
        <f>'Previous Trades Import_OMS Quer'!J6166</f>
        <v>0</v>
      </c>
      <c r="K6166">
        <f>'Previous Trades Import_OMS Quer'!K6166</f>
        <v>0</v>
      </c>
      <c r="L6166">
        <f>'Previous Trades Import_OMS Quer'!L6166</f>
        <v>0</v>
      </c>
      <c r="M6166">
        <f>'Previous Trades Import_OMS Quer'!M6166</f>
        <v>0</v>
      </c>
      <c r="N6166">
        <f>'Previous Trades Import_OMS Quer'!N6166</f>
        <v>0</v>
      </c>
      <c r="O6166" t="str">
        <f>CLEAN('Previous Trades Import_OMS Quer'!O6166)</f>
        <v/>
      </c>
      <c r="Q6166" s="25">
        <f t="shared" si="192"/>
        <v>0</v>
      </c>
      <c r="R6166" s="25" t="e">
        <f>VLOOKUP(O6166,'Currency Balance'!$O$3:$Q$32,3,0)</f>
        <v>#N/A</v>
      </c>
      <c r="S6166" t="e">
        <f t="shared" si="193"/>
        <v>#N/A</v>
      </c>
    </row>
    <row r="6167" spans="1:19">
      <c r="A6167">
        <f>'Previous Trades Import_OMS Quer'!A6167</f>
        <v>0</v>
      </c>
      <c r="B6167">
        <f>'Previous Trades Import_OMS Quer'!B6167</f>
        <v>0</v>
      </c>
      <c r="C6167" s="22">
        <f>'Previous Trades Import_OMS Quer'!C6167</f>
        <v>0</v>
      </c>
      <c r="D6167">
        <f>'Previous Trades Import_OMS Quer'!D6167</f>
        <v>0</v>
      </c>
      <c r="E6167" s="22">
        <f>'Previous Trades Import_OMS Quer'!E6167</f>
        <v>0</v>
      </c>
      <c r="F6167">
        <f>'Previous Trades Import_OMS Quer'!F6167</f>
        <v>0</v>
      </c>
      <c r="G6167">
        <f>'Previous Trades Import_OMS Quer'!G6167</f>
        <v>0</v>
      </c>
      <c r="H6167">
        <f>'Previous Trades Import_OMS Quer'!H6167</f>
        <v>0</v>
      </c>
      <c r="I6167">
        <f>'Previous Trades Import_OMS Quer'!I6167</f>
        <v>0</v>
      </c>
      <c r="J6167">
        <f>'Previous Trades Import_OMS Quer'!J6167</f>
        <v>0</v>
      </c>
      <c r="K6167">
        <f>'Previous Trades Import_OMS Quer'!K6167</f>
        <v>0</v>
      </c>
      <c r="L6167">
        <f>'Previous Trades Import_OMS Quer'!L6167</f>
        <v>0</v>
      </c>
      <c r="M6167">
        <f>'Previous Trades Import_OMS Quer'!M6167</f>
        <v>0</v>
      </c>
      <c r="N6167">
        <f>'Previous Trades Import_OMS Quer'!N6167</f>
        <v>0</v>
      </c>
      <c r="O6167" t="str">
        <f>CLEAN('Previous Trades Import_OMS Quer'!O6167)</f>
        <v/>
      </c>
      <c r="Q6167" s="25">
        <f t="shared" si="192"/>
        <v>0</v>
      </c>
      <c r="R6167" s="25" t="e">
        <f>VLOOKUP(O6167,'Currency Balance'!$O$3:$Q$32,3,0)</f>
        <v>#N/A</v>
      </c>
      <c r="S6167" t="e">
        <f t="shared" si="193"/>
        <v>#N/A</v>
      </c>
    </row>
    <row r="6168" spans="1:19">
      <c r="A6168">
        <f>'Previous Trades Import_OMS Quer'!A6168</f>
        <v>0</v>
      </c>
      <c r="B6168">
        <f>'Previous Trades Import_OMS Quer'!B6168</f>
        <v>0</v>
      </c>
      <c r="C6168" s="22">
        <f>'Previous Trades Import_OMS Quer'!C6168</f>
        <v>0</v>
      </c>
      <c r="D6168">
        <f>'Previous Trades Import_OMS Quer'!D6168</f>
        <v>0</v>
      </c>
      <c r="E6168" s="22">
        <f>'Previous Trades Import_OMS Quer'!E6168</f>
        <v>0</v>
      </c>
      <c r="F6168">
        <f>'Previous Trades Import_OMS Quer'!F6168</f>
        <v>0</v>
      </c>
      <c r="G6168">
        <f>'Previous Trades Import_OMS Quer'!G6168</f>
        <v>0</v>
      </c>
      <c r="H6168">
        <f>'Previous Trades Import_OMS Quer'!H6168</f>
        <v>0</v>
      </c>
      <c r="I6168">
        <f>'Previous Trades Import_OMS Quer'!I6168</f>
        <v>0</v>
      </c>
      <c r="J6168">
        <f>'Previous Trades Import_OMS Quer'!J6168</f>
        <v>0</v>
      </c>
      <c r="K6168">
        <f>'Previous Trades Import_OMS Quer'!K6168</f>
        <v>0</v>
      </c>
      <c r="L6168">
        <f>'Previous Trades Import_OMS Quer'!L6168</f>
        <v>0</v>
      </c>
      <c r="M6168">
        <f>'Previous Trades Import_OMS Quer'!M6168</f>
        <v>0</v>
      </c>
      <c r="N6168">
        <f>'Previous Trades Import_OMS Quer'!N6168</f>
        <v>0</v>
      </c>
      <c r="O6168" t="str">
        <f>CLEAN('Previous Trades Import_OMS Quer'!O6168)</f>
        <v/>
      </c>
      <c r="Q6168" s="25">
        <f t="shared" si="192"/>
        <v>0</v>
      </c>
      <c r="R6168" s="25" t="e">
        <f>VLOOKUP(O6168,'Currency Balance'!$O$3:$Q$32,3,0)</f>
        <v>#N/A</v>
      </c>
      <c r="S6168" t="e">
        <f t="shared" si="193"/>
        <v>#N/A</v>
      </c>
    </row>
    <row r="6169" spans="1:19">
      <c r="A6169">
        <f>'Previous Trades Import_OMS Quer'!A6169</f>
        <v>0</v>
      </c>
      <c r="B6169">
        <f>'Previous Trades Import_OMS Quer'!B6169</f>
        <v>0</v>
      </c>
      <c r="C6169" s="22">
        <f>'Previous Trades Import_OMS Quer'!C6169</f>
        <v>0</v>
      </c>
      <c r="D6169">
        <f>'Previous Trades Import_OMS Quer'!D6169</f>
        <v>0</v>
      </c>
      <c r="E6169" s="22">
        <f>'Previous Trades Import_OMS Quer'!E6169</f>
        <v>0</v>
      </c>
      <c r="F6169">
        <f>'Previous Trades Import_OMS Quer'!F6169</f>
        <v>0</v>
      </c>
      <c r="G6169">
        <f>'Previous Trades Import_OMS Quer'!G6169</f>
        <v>0</v>
      </c>
      <c r="H6169">
        <f>'Previous Trades Import_OMS Quer'!H6169</f>
        <v>0</v>
      </c>
      <c r="I6169">
        <f>'Previous Trades Import_OMS Quer'!I6169</f>
        <v>0</v>
      </c>
      <c r="J6169">
        <f>'Previous Trades Import_OMS Quer'!J6169</f>
        <v>0</v>
      </c>
      <c r="K6169">
        <f>'Previous Trades Import_OMS Quer'!K6169</f>
        <v>0</v>
      </c>
      <c r="L6169">
        <f>'Previous Trades Import_OMS Quer'!L6169</f>
        <v>0</v>
      </c>
      <c r="M6169">
        <f>'Previous Trades Import_OMS Quer'!M6169</f>
        <v>0</v>
      </c>
      <c r="N6169">
        <f>'Previous Trades Import_OMS Quer'!N6169</f>
        <v>0</v>
      </c>
      <c r="O6169" t="str">
        <f>CLEAN('Previous Trades Import_OMS Quer'!O6169)</f>
        <v/>
      </c>
      <c r="Q6169" s="25">
        <f t="shared" si="192"/>
        <v>0</v>
      </c>
      <c r="R6169" s="25" t="e">
        <f>VLOOKUP(O6169,'Currency Balance'!$O$3:$Q$32,3,0)</f>
        <v>#N/A</v>
      </c>
      <c r="S6169" t="e">
        <f t="shared" si="193"/>
        <v>#N/A</v>
      </c>
    </row>
    <row r="6170" spans="1:19">
      <c r="A6170">
        <f>'Previous Trades Import_OMS Quer'!A6170</f>
        <v>0</v>
      </c>
      <c r="B6170">
        <f>'Previous Trades Import_OMS Quer'!B6170</f>
        <v>0</v>
      </c>
      <c r="C6170" s="22">
        <f>'Previous Trades Import_OMS Quer'!C6170</f>
        <v>0</v>
      </c>
      <c r="D6170">
        <f>'Previous Trades Import_OMS Quer'!D6170</f>
        <v>0</v>
      </c>
      <c r="E6170" s="22">
        <f>'Previous Trades Import_OMS Quer'!E6170</f>
        <v>0</v>
      </c>
      <c r="F6170">
        <f>'Previous Trades Import_OMS Quer'!F6170</f>
        <v>0</v>
      </c>
      <c r="G6170">
        <f>'Previous Trades Import_OMS Quer'!G6170</f>
        <v>0</v>
      </c>
      <c r="H6170">
        <f>'Previous Trades Import_OMS Quer'!H6170</f>
        <v>0</v>
      </c>
      <c r="I6170">
        <f>'Previous Trades Import_OMS Quer'!I6170</f>
        <v>0</v>
      </c>
      <c r="J6170">
        <f>'Previous Trades Import_OMS Quer'!J6170</f>
        <v>0</v>
      </c>
      <c r="K6170">
        <f>'Previous Trades Import_OMS Quer'!K6170</f>
        <v>0</v>
      </c>
      <c r="L6170">
        <f>'Previous Trades Import_OMS Quer'!L6170</f>
        <v>0</v>
      </c>
      <c r="M6170">
        <f>'Previous Trades Import_OMS Quer'!M6170</f>
        <v>0</v>
      </c>
      <c r="N6170">
        <f>'Previous Trades Import_OMS Quer'!N6170</f>
        <v>0</v>
      </c>
      <c r="O6170" t="str">
        <f>CLEAN('Previous Trades Import_OMS Quer'!O6170)</f>
        <v/>
      </c>
      <c r="Q6170" s="25">
        <f t="shared" si="192"/>
        <v>0</v>
      </c>
      <c r="R6170" s="25" t="e">
        <f>VLOOKUP(O6170,'Currency Balance'!$O$3:$Q$32,3,0)</f>
        <v>#N/A</v>
      </c>
      <c r="S6170" t="e">
        <f t="shared" si="193"/>
        <v>#N/A</v>
      </c>
    </row>
    <row r="6171" spans="1:19">
      <c r="A6171">
        <f>'Previous Trades Import_OMS Quer'!A6171</f>
        <v>0</v>
      </c>
      <c r="B6171">
        <f>'Previous Trades Import_OMS Quer'!B6171</f>
        <v>0</v>
      </c>
      <c r="C6171" s="22">
        <f>'Previous Trades Import_OMS Quer'!C6171</f>
        <v>0</v>
      </c>
      <c r="D6171">
        <f>'Previous Trades Import_OMS Quer'!D6171</f>
        <v>0</v>
      </c>
      <c r="E6171" s="22">
        <f>'Previous Trades Import_OMS Quer'!E6171</f>
        <v>0</v>
      </c>
      <c r="F6171">
        <f>'Previous Trades Import_OMS Quer'!F6171</f>
        <v>0</v>
      </c>
      <c r="G6171">
        <f>'Previous Trades Import_OMS Quer'!G6171</f>
        <v>0</v>
      </c>
      <c r="H6171">
        <f>'Previous Trades Import_OMS Quer'!H6171</f>
        <v>0</v>
      </c>
      <c r="I6171">
        <f>'Previous Trades Import_OMS Quer'!I6171</f>
        <v>0</v>
      </c>
      <c r="J6171">
        <f>'Previous Trades Import_OMS Quer'!J6171</f>
        <v>0</v>
      </c>
      <c r="K6171">
        <f>'Previous Trades Import_OMS Quer'!K6171</f>
        <v>0</v>
      </c>
      <c r="L6171">
        <f>'Previous Trades Import_OMS Quer'!L6171</f>
        <v>0</v>
      </c>
      <c r="M6171">
        <f>'Previous Trades Import_OMS Quer'!M6171</f>
        <v>0</v>
      </c>
      <c r="N6171">
        <f>'Previous Trades Import_OMS Quer'!N6171</f>
        <v>0</v>
      </c>
      <c r="O6171" t="str">
        <f>CLEAN('Previous Trades Import_OMS Quer'!O6171)</f>
        <v/>
      </c>
      <c r="Q6171" s="25">
        <f t="shared" si="192"/>
        <v>0</v>
      </c>
      <c r="R6171" s="25" t="e">
        <f>VLOOKUP(O6171,'Currency Balance'!$O$3:$Q$32,3,0)</f>
        <v>#N/A</v>
      </c>
      <c r="S6171" t="e">
        <f t="shared" si="193"/>
        <v>#N/A</v>
      </c>
    </row>
    <row r="6172" spans="1:19">
      <c r="A6172">
        <f>'Previous Trades Import_OMS Quer'!A6172</f>
        <v>0</v>
      </c>
      <c r="B6172">
        <f>'Previous Trades Import_OMS Quer'!B6172</f>
        <v>0</v>
      </c>
      <c r="C6172" s="22">
        <f>'Previous Trades Import_OMS Quer'!C6172</f>
        <v>0</v>
      </c>
      <c r="D6172">
        <f>'Previous Trades Import_OMS Quer'!D6172</f>
        <v>0</v>
      </c>
      <c r="E6172" s="22">
        <f>'Previous Trades Import_OMS Quer'!E6172</f>
        <v>0</v>
      </c>
      <c r="F6172">
        <f>'Previous Trades Import_OMS Quer'!F6172</f>
        <v>0</v>
      </c>
      <c r="G6172">
        <f>'Previous Trades Import_OMS Quer'!G6172</f>
        <v>0</v>
      </c>
      <c r="H6172">
        <f>'Previous Trades Import_OMS Quer'!H6172</f>
        <v>0</v>
      </c>
      <c r="I6172">
        <f>'Previous Trades Import_OMS Quer'!I6172</f>
        <v>0</v>
      </c>
      <c r="J6172">
        <f>'Previous Trades Import_OMS Quer'!J6172</f>
        <v>0</v>
      </c>
      <c r="K6172">
        <f>'Previous Trades Import_OMS Quer'!K6172</f>
        <v>0</v>
      </c>
      <c r="L6172">
        <f>'Previous Trades Import_OMS Quer'!L6172</f>
        <v>0</v>
      </c>
      <c r="M6172">
        <f>'Previous Trades Import_OMS Quer'!M6172</f>
        <v>0</v>
      </c>
      <c r="N6172">
        <f>'Previous Trades Import_OMS Quer'!N6172</f>
        <v>0</v>
      </c>
      <c r="O6172" t="str">
        <f>CLEAN('Previous Trades Import_OMS Quer'!O6172)</f>
        <v/>
      </c>
      <c r="Q6172" s="25">
        <f t="shared" si="192"/>
        <v>0</v>
      </c>
      <c r="R6172" s="25" t="e">
        <f>VLOOKUP(O6172,'Currency Balance'!$O$3:$Q$32,3,0)</f>
        <v>#N/A</v>
      </c>
      <c r="S6172" t="e">
        <f t="shared" si="193"/>
        <v>#N/A</v>
      </c>
    </row>
    <row r="6173" spans="1:19">
      <c r="A6173">
        <f>'Previous Trades Import_OMS Quer'!A6173</f>
        <v>0</v>
      </c>
      <c r="B6173">
        <f>'Previous Trades Import_OMS Quer'!B6173</f>
        <v>0</v>
      </c>
      <c r="C6173" s="22">
        <f>'Previous Trades Import_OMS Quer'!C6173</f>
        <v>0</v>
      </c>
      <c r="D6173">
        <f>'Previous Trades Import_OMS Quer'!D6173</f>
        <v>0</v>
      </c>
      <c r="E6173" s="22">
        <f>'Previous Trades Import_OMS Quer'!E6173</f>
        <v>0</v>
      </c>
      <c r="F6173">
        <f>'Previous Trades Import_OMS Quer'!F6173</f>
        <v>0</v>
      </c>
      <c r="G6173">
        <f>'Previous Trades Import_OMS Quer'!G6173</f>
        <v>0</v>
      </c>
      <c r="H6173">
        <f>'Previous Trades Import_OMS Quer'!H6173</f>
        <v>0</v>
      </c>
      <c r="I6173">
        <f>'Previous Trades Import_OMS Quer'!I6173</f>
        <v>0</v>
      </c>
      <c r="J6173">
        <f>'Previous Trades Import_OMS Quer'!J6173</f>
        <v>0</v>
      </c>
      <c r="K6173">
        <f>'Previous Trades Import_OMS Quer'!K6173</f>
        <v>0</v>
      </c>
      <c r="L6173">
        <f>'Previous Trades Import_OMS Quer'!L6173</f>
        <v>0</v>
      </c>
      <c r="M6173">
        <f>'Previous Trades Import_OMS Quer'!M6173</f>
        <v>0</v>
      </c>
      <c r="N6173">
        <f>'Previous Trades Import_OMS Quer'!N6173</f>
        <v>0</v>
      </c>
      <c r="O6173" t="str">
        <f>CLEAN('Previous Trades Import_OMS Quer'!O6173)</f>
        <v/>
      </c>
      <c r="Q6173" s="25">
        <f t="shared" si="192"/>
        <v>0</v>
      </c>
      <c r="R6173" s="25" t="e">
        <f>VLOOKUP(O6173,'Currency Balance'!$O$3:$Q$32,3,0)</f>
        <v>#N/A</v>
      </c>
      <c r="S6173" t="e">
        <f t="shared" si="193"/>
        <v>#N/A</v>
      </c>
    </row>
    <row r="6174" spans="1:19">
      <c r="A6174">
        <f>'Previous Trades Import_OMS Quer'!A6174</f>
        <v>0</v>
      </c>
      <c r="B6174">
        <f>'Previous Trades Import_OMS Quer'!B6174</f>
        <v>0</v>
      </c>
      <c r="C6174" s="22">
        <f>'Previous Trades Import_OMS Quer'!C6174</f>
        <v>0</v>
      </c>
      <c r="D6174">
        <f>'Previous Trades Import_OMS Quer'!D6174</f>
        <v>0</v>
      </c>
      <c r="E6174" s="22">
        <f>'Previous Trades Import_OMS Quer'!E6174</f>
        <v>0</v>
      </c>
      <c r="F6174">
        <f>'Previous Trades Import_OMS Quer'!F6174</f>
        <v>0</v>
      </c>
      <c r="G6174">
        <f>'Previous Trades Import_OMS Quer'!G6174</f>
        <v>0</v>
      </c>
      <c r="H6174">
        <f>'Previous Trades Import_OMS Quer'!H6174</f>
        <v>0</v>
      </c>
      <c r="I6174">
        <f>'Previous Trades Import_OMS Quer'!I6174</f>
        <v>0</v>
      </c>
      <c r="J6174">
        <f>'Previous Trades Import_OMS Quer'!J6174</f>
        <v>0</v>
      </c>
      <c r="K6174">
        <f>'Previous Trades Import_OMS Quer'!K6174</f>
        <v>0</v>
      </c>
      <c r="L6174">
        <f>'Previous Trades Import_OMS Quer'!L6174</f>
        <v>0</v>
      </c>
      <c r="M6174">
        <f>'Previous Trades Import_OMS Quer'!M6174</f>
        <v>0</v>
      </c>
      <c r="N6174">
        <f>'Previous Trades Import_OMS Quer'!N6174</f>
        <v>0</v>
      </c>
      <c r="O6174" t="str">
        <f>CLEAN('Previous Trades Import_OMS Quer'!O6174)</f>
        <v/>
      </c>
      <c r="Q6174" s="25">
        <f t="shared" si="192"/>
        <v>0</v>
      </c>
      <c r="R6174" s="25" t="e">
        <f>VLOOKUP(O6174,'Currency Balance'!$O$3:$Q$32,3,0)</f>
        <v>#N/A</v>
      </c>
      <c r="S6174" t="e">
        <f t="shared" si="193"/>
        <v>#N/A</v>
      </c>
    </row>
    <row r="6175" spans="1:19">
      <c r="A6175">
        <f>'Previous Trades Import_OMS Quer'!A6175</f>
        <v>0</v>
      </c>
      <c r="B6175">
        <f>'Previous Trades Import_OMS Quer'!B6175</f>
        <v>0</v>
      </c>
      <c r="C6175" s="22">
        <f>'Previous Trades Import_OMS Quer'!C6175</f>
        <v>0</v>
      </c>
      <c r="D6175">
        <f>'Previous Trades Import_OMS Quer'!D6175</f>
        <v>0</v>
      </c>
      <c r="E6175" s="22">
        <f>'Previous Trades Import_OMS Quer'!E6175</f>
        <v>0</v>
      </c>
      <c r="F6175">
        <f>'Previous Trades Import_OMS Quer'!F6175</f>
        <v>0</v>
      </c>
      <c r="G6175">
        <f>'Previous Trades Import_OMS Quer'!G6175</f>
        <v>0</v>
      </c>
      <c r="H6175">
        <f>'Previous Trades Import_OMS Quer'!H6175</f>
        <v>0</v>
      </c>
      <c r="I6175">
        <f>'Previous Trades Import_OMS Quer'!I6175</f>
        <v>0</v>
      </c>
      <c r="J6175">
        <f>'Previous Trades Import_OMS Quer'!J6175</f>
        <v>0</v>
      </c>
      <c r="K6175">
        <f>'Previous Trades Import_OMS Quer'!K6175</f>
        <v>0</v>
      </c>
      <c r="L6175">
        <f>'Previous Trades Import_OMS Quer'!L6175</f>
        <v>0</v>
      </c>
      <c r="M6175">
        <f>'Previous Trades Import_OMS Quer'!M6175</f>
        <v>0</v>
      </c>
      <c r="N6175">
        <f>'Previous Trades Import_OMS Quer'!N6175</f>
        <v>0</v>
      </c>
      <c r="O6175" t="str">
        <f>CLEAN('Previous Trades Import_OMS Quer'!O6175)</f>
        <v/>
      </c>
      <c r="Q6175" s="25">
        <f t="shared" si="192"/>
        <v>0</v>
      </c>
      <c r="R6175" s="25" t="e">
        <f>VLOOKUP(O6175,'Currency Balance'!$O$3:$Q$32,3,0)</f>
        <v>#N/A</v>
      </c>
      <c r="S6175" t="e">
        <f t="shared" si="193"/>
        <v>#N/A</v>
      </c>
    </row>
    <row r="6176" spans="1:19">
      <c r="A6176">
        <f>'Previous Trades Import_OMS Quer'!A6176</f>
        <v>0</v>
      </c>
      <c r="B6176">
        <f>'Previous Trades Import_OMS Quer'!B6176</f>
        <v>0</v>
      </c>
      <c r="C6176" s="22">
        <f>'Previous Trades Import_OMS Quer'!C6176</f>
        <v>0</v>
      </c>
      <c r="D6176">
        <f>'Previous Trades Import_OMS Quer'!D6176</f>
        <v>0</v>
      </c>
      <c r="E6176" s="22">
        <f>'Previous Trades Import_OMS Quer'!E6176</f>
        <v>0</v>
      </c>
      <c r="F6176">
        <f>'Previous Trades Import_OMS Quer'!F6176</f>
        <v>0</v>
      </c>
      <c r="G6176">
        <f>'Previous Trades Import_OMS Quer'!G6176</f>
        <v>0</v>
      </c>
      <c r="H6176">
        <f>'Previous Trades Import_OMS Quer'!H6176</f>
        <v>0</v>
      </c>
      <c r="I6176">
        <f>'Previous Trades Import_OMS Quer'!I6176</f>
        <v>0</v>
      </c>
      <c r="J6176">
        <f>'Previous Trades Import_OMS Quer'!J6176</f>
        <v>0</v>
      </c>
      <c r="K6176">
        <f>'Previous Trades Import_OMS Quer'!K6176</f>
        <v>0</v>
      </c>
      <c r="L6176">
        <f>'Previous Trades Import_OMS Quer'!L6176</f>
        <v>0</v>
      </c>
      <c r="M6176">
        <f>'Previous Trades Import_OMS Quer'!M6176</f>
        <v>0</v>
      </c>
      <c r="N6176">
        <f>'Previous Trades Import_OMS Quer'!N6176</f>
        <v>0</v>
      </c>
      <c r="O6176" t="str">
        <f>CLEAN('Previous Trades Import_OMS Quer'!O6176)</f>
        <v/>
      </c>
      <c r="Q6176" s="25">
        <f t="shared" si="192"/>
        <v>0</v>
      </c>
      <c r="R6176" s="25" t="e">
        <f>VLOOKUP(O6176,'Currency Balance'!$O$3:$Q$32,3,0)</f>
        <v>#N/A</v>
      </c>
      <c r="S6176" t="e">
        <f t="shared" si="193"/>
        <v>#N/A</v>
      </c>
    </row>
    <row r="6177" spans="1:19">
      <c r="A6177">
        <f>'Previous Trades Import_OMS Quer'!A6177</f>
        <v>0</v>
      </c>
      <c r="B6177">
        <f>'Previous Trades Import_OMS Quer'!B6177</f>
        <v>0</v>
      </c>
      <c r="C6177" s="22">
        <f>'Previous Trades Import_OMS Quer'!C6177</f>
        <v>0</v>
      </c>
      <c r="D6177">
        <f>'Previous Trades Import_OMS Quer'!D6177</f>
        <v>0</v>
      </c>
      <c r="E6177" s="22">
        <f>'Previous Trades Import_OMS Quer'!E6177</f>
        <v>0</v>
      </c>
      <c r="F6177">
        <f>'Previous Trades Import_OMS Quer'!F6177</f>
        <v>0</v>
      </c>
      <c r="G6177">
        <f>'Previous Trades Import_OMS Quer'!G6177</f>
        <v>0</v>
      </c>
      <c r="H6177">
        <f>'Previous Trades Import_OMS Quer'!H6177</f>
        <v>0</v>
      </c>
      <c r="I6177">
        <f>'Previous Trades Import_OMS Quer'!I6177</f>
        <v>0</v>
      </c>
      <c r="J6177">
        <f>'Previous Trades Import_OMS Quer'!J6177</f>
        <v>0</v>
      </c>
      <c r="K6177">
        <f>'Previous Trades Import_OMS Quer'!K6177</f>
        <v>0</v>
      </c>
      <c r="L6177">
        <f>'Previous Trades Import_OMS Quer'!L6177</f>
        <v>0</v>
      </c>
      <c r="M6177">
        <f>'Previous Trades Import_OMS Quer'!M6177</f>
        <v>0</v>
      </c>
      <c r="N6177">
        <f>'Previous Trades Import_OMS Quer'!N6177</f>
        <v>0</v>
      </c>
      <c r="O6177" t="str">
        <f>CLEAN('Previous Trades Import_OMS Quer'!O6177)</f>
        <v/>
      </c>
      <c r="Q6177" s="25">
        <f t="shared" si="192"/>
        <v>0</v>
      </c>
      <c r="R6177" s="25" t="e">
        <f>VLOOKUP(O6177,'Currency Balance'!$O$3:$Q$32,3,0)</f>
        <v>#N/A</v>
      </c>
      <c r="S6177" t="e">
        <f t="shared" si="193"/>
        <v>#N/A</v>
      </c>
    </row>
    <row r="6178" spans="1:19">
      <c r="A6178">
        <f>'Previous Trades Import_OMS Quer'!A6178</f>
        <v>0</v>
      </c>
      <c r="B6178">
        <f>'Previous Trades Import_OMS Quer'!B6178</f>
        <v>0</v>
      </c>
      <c r="C6178" s="22">
        <f>'Previous Trades Import_OMS Quer'!C6178</f>
        <v>0</v>
      </c>
      <c r="D6178">
        <f>'Previous Trades Import_OMS Quer'!D6178</f>
        <v>0</v>
      </c>
      <c r="E6178" s="22">
        <f>'Previous Trades Import_OMS Quer'!E6178</f>
        <v>0</v>
      </c>
      <c r="F6178">
        <f>'Previous Trades Import_OMS Quer'!F6178</f>
        <v>0</v>
      </c>
      <c r="G6178">
        <f>'Previous Trades Import_OMS Quer'!G6178</f>
        <v>0</v>
      </c>
      <c r="H6178">
        <f>'Previous Trades Import_OMS Quer'!H6178</f>
        <v>0</v>
      </c>
      <c r="I6178">
        <f>'Previous Trades Import_OMS Quer'!I6178</f>
        <v>0</v>
      </c>
      <c r="J6178">
        <f>'Previous Trades Import_OMS Quer'!J6178</f>
        <v>0</v>
      </c>
      <c r="K6178">
        <f>'Previous Trades Import_OMS Quer'!K6178</f>
        <v>0</v>
      </c>
      <c r="L6178">
        <f>'Previous Trades Import_OMS Quer'!L6178</f>
        <v>0</v>
      </c>
      <c r="M6178">
        <f>'Previous Trades Import_OMS Quer'!M6178</f>
        <v>0</v>
      </c>
      <c r="N6178">
        <f>'Previous Trades Import_OMS Quer'!N6178</f>
        <v>0</v>
      </c>
      <c r="O6178" t="str">
        <f>CLEAN('Previous Trades Import_OMS Quer'!O6178)</f>
        <v/>
      </c>
      <c r="Q6178" s="25">
        <f t="shared" si="192"/>
        <v>0</v>
      </c>
      <c r="R6178" s="25" t="e">
        <f>VLOOKUP(O6178,'Currency Balance'!$O$3:$Q$32,3,0)</f>
        <v>#N/A</v>
      </c>
      <c r="S6178" t="e">
        <f t="shared" si="193"/>
        <v>#N/A</v>
      </c>
    </row>
    <row r="6179" spans="1:19">
      <c r="A6179">
        <f>'Previous Trades Import_OMS Quer'!A6179</f>
        <v>0</v>
      </c>
      <c r="B6179">
        <f>'Previous Trades Import_OMS Quer'!B6179</f>
        <v>0</v>
      </c>
      <c r="C6179" s="22">
        <f>'Previous Trades Import_OMS Quer'!C6179</f>
        <v>0</v>
      </c>
      <c r="D6179">
        <f>'Previous Trades Import_OMS Quer'!D6179</f>
        <v>0</v>
      </c>
      <c r="E6179" s="22">
        <f>'Previous Trades Import_OMS Quer'!E6179</f>
        <v>0</v>
      </c>
      <c r="F6179">
        <f>'Previous Trades Import_OMS Quer'!F6179</f>
        <v>0</v>
      </c>
      <c r="G6179">
        <f>'Previous Trades Import_OMS Quer'!G6179</f>
        <v>0</v>
      </c>
      <c r="H6179">
        <f>'Previous Trades Import_OMS Quer'!H6179</f>
        <v>0</v>
      </c>
      <c r="I6179">
        <f>'Previous Trades Import_OMS Quer'!I6179</f>
        <v>0</v>
      </c>
      <c r="J6179">
        <f>'Previous Trades Import_OMS Quer'!J6179</f>
        <v>0</v>
      </c>
      <c r="K6179">
        <f>'Previous Trades Import_OMS Quer'!K6179</f>
        <v>0</v>
      </c>
      <c r="L6179">
        <f>'Previous Trades Import_OMS Quer'!L6179</f>
        <v>0</v>
      </c>
      <c r="M6179">
        <f>'Previous Trades Import_OMS Quer'!M6179</f>
        <v>0</v>
      </c>
      <c r="N6179">
        <f>'Previous Trades Import_OMS Quer'!N6179</f>
        <v>0</v>
      </c>
      <c r="O6179" t="str">
        <f>CLEAN('Previous Trades Import_OMS Quer'!O6179)</f>
        <v/>
      </c>
      <c r="Q6179" s="25">
        <f t="shared" si="192"/>
        <v>0</v>
      </c>
      <c r="R6179" s="25" t="e">
        <f>VLOOKUP(O6179,'Currency Balance'!$O$3:$Q$32,3,0)</f>
        <v>#N/A</v>
      </c>
      <c r="S6179" t="e">
        <f t="shared" si="193"/>
        <v>#N/A</v>
      </c>
    </row>
    <row r="6180" spans="1:19">
      <c r="A6180">
        <f>'Previous Trades Import_OMS Quer'!A6180</f>
        <v>0</v>
      </c>
      <c r="B6180">
        <f>'Previous Trades Import_OMS Quer'!B6180</f>
        <v>0</v>
      </c>
      <c r="C6180" s="22">
        <f>'Previous Trades Import_OMS Quer'!C6180</f>
        <v>0</v>
      </c>
      <c r="D6180">
        <f>'Previous Trades Import_OMS Quer'!D6180</f>
        <v>0</v>
      </c>
      <c r="E6180" s="22">
        <f>'Previous Trades Import_OMS Quer'!E6180</f>
        <v>0</v>
      </c>
      <c r="F6180">
        <f>'Previous Trades Import_OMS Quer'!F6180</f>
        <v>0</v>
      </c>
      <c r="G6180">
        <f>'Previous Trades Import_OMS Quer'!G6180</f>
        <v>0</v>
      </c>
      <c r="H6180">
        <f>'Previous Trades Import_OMS Quer'!H6180</f>
        <v>0</v>
      </c>
      <c r="I6180">
        <f>'Previous Trades Import_OMS Quer'!I6180</f>
        <v>0</v>
      </c>
      <c r="J6180">
        <f>'Previous Trades Import_OMS Quer'!J6180</f>
        <v>0</v>
      </c>
      <c r="K6180">
        <f>'Previous Trades Import_OMS Quer'!K6180</f>
        <v>0</v>
      </c>
      <c r="L6180">
        <f>'Previous Trades Import_OMS Quer'!L6180</f>
        <v>0</v>
      </c>
      <c r="M6180">
        <f>'Previous Trades Import_OMS Quer'!M6180</f>
        <v>0</v>
      </c>
      <c r="N6180">
        <f>'Previous Trades Import_OMS Quer'!N6180</f>
        <v>0</v>
      </c>
      <c r="O6180" t="str">
        <f>CLEAN('Previous Trades Import_OMS Quer'!O6180)</f>
        <v/>
      </c>
      <c r="Q6180" s="25">
        <f t="shared" si="192"/>
        <v>0</v>
      </c>
      <c r="R6180" s="25" t="e">
        <f>VLOOKUP(O6180,'Currency Balance'!$O$3:$Q$32,3,0)</f>
        <v>#N/A</v>
      </c>
      <c r="S6180" t="e">
        <f t="shared" si="193"/>
        <v>#N/A</v>
      </c>
    </row>
    <row r="6181" spans="1:19">
      <c r="A6181">
        <f>'Previous Trades Import_OMS Quer'!A6181</f>
        <v>0</v>
      </c>
      <c r="B6181">
        <f>'Previous Trades Import_OMS Quer'!B6181</f>
        <v>0</v>
      </c>
      <c r="C6181" s="22">
        <f>'Previous Trades Import_OMS Quer'!C6181</f>
        <v>0</v>
      </c>
      <c r="D6181">
        <f>'Previous Trades Import_OMS Quer'!D6181</f>
        <v>0</v>
      </c>
      <c r="E6181" s="22">
        <f>'Previous Trades Import_OMS Quer'!E6181</f>
        <v>0</v>
      </c>
      <c r="F6181">
        <f>'Previous Trades Import_OMS Quer'!F6181</f>
        <v>0</v>
      </c>
      <c r="G6181">
        <f>'Previous Trades Import_OMS Quer'!G6181</f>
        <v>0</v>
      </c>
      <c r="H6181">
        <f>'Previous Trades Import_OMS Quer'!H6181</f>
        <v>0</v>
      </c>
      <c r="I6181">
        <f>'Previous Trades Import_OMS Quer'!I6181</f>
        <v>0</v>
      </c>
      <c r="J6181">
        <f>'Previous Trades Import_OMS Quer'!J6181</f>
        <v>0</v>
      </c>
      <c r="K6181">
        <f>'Previous Trades Import_OMS Quer'!K6181</f>
        <v>0</v>
      </c>
      <c r="L6181">
        <f>'Previous Trades Import_OMS Quer'!L6181</f>
        <v>0</v>
      </c>
      <c r="M6181">
        <f>'Previous Trades Import_OMS Quer'!M6181</f>
        <v>0</v>
      </c>
      <c r="N6181">
        <f>'Previous Trades Import_OMS Quer'!N6181</f>
        <v>0</v>
      </c>
      <c r="O6181" t="str">
        <f>CLEAN('Previous Trades Import_OMS Quer'!O6181)</f>
        <v/>
      </c>
      <c r="Q6181" s="25">
        <f t="shared" si="192"/>
        <v>0</v>
      </c>
      <c r="R6181" s="25" t="e">
        <f>VLOOKUP(O6181,'Currency Balance'!$O$3:$Q$32,3,0)</f>
        <v>#N/A</v>
      </c>
      <c r="S6181" t="e">
        <f t="shared" si="193"/>
        <v>#N/A</v>
      </c>
    </row>
    <row r="6182" spans="1:19">
      <c r="A6182">
        <f>'Previous Trades Import_OMS Quer'!A6182</f>
        <v>0</v>
      </c>
      <c r="B6182">
        <f>'Previous Trades Import_OMS Quer'!B6182</f>
        <v>0</v>
      </c>
      <c r="C6182" s="22">
        <f>'Previous Trades Import_OMS Quer'!C6182</f>
        <v>0</v>
      </c>
      <c r="D6182">
        <f>'Previous Trades Import_OMS Quer'!D6182</f>
        <v>0</v>
      </c>
      <c r="E6182" s="22">
        <f>'Previous Trades Import_OMS Quer'!E6182</f>
        <v>0</v>
      </c>
      <c r="F6182">
        <f>'Previous Trades Import_OMS Quer'!F6182</f>
        <v>0</v>
      </c>
      <c r="G6182">
        <f>'Previous Trades Import_OMS Quer'!G6182</f>
        <v>0</v>
      </c>
      <c r="H6182">
        <f>'Previous Trades Import_OMS Quer'!H6182</f>
        <v>0</v>
      </c>
      <c r="I6182">
        <f>'Previous Trades Import_OMS Quer'!I6182</f>
        <v>0</v>
      </c>
      <c r="J6182">
        <f>'Previous Trades Import_OMS Quer'!J6182</f>
        <v>0</v>
      </c>
      <c r="K6182">
        <f>'Previous Trades Import_OMS Quer'!K6182</f>
        <v>0</v>
      </c>
      <c r="L6182">
        <f>'Previous Trades Import_OMS Quer'!L6182</f>
        <v>0</v>
      </c>
      <c r="M6182">
        <f>'Previous Trades Import_OMS Quer'!M6182</f>
        <v>0</v>
      </c>
      <c r="N6182">
        <f>'Previous Trades Import_OMS Quer'!N6182</f>
        <v>0</v>
      </c>
      <c r="O6182" t="str">
        <f>CLEAN('Previous Trades Import_OMS Quer'!O6182)</f>
        <v/>
      </c>
      <c r="Q6182" s="25">
        <f t="shared" si="192"/>
        <v>0</v>
      </c>
      <c r="R6182" s="25" t="e">
        <f>VLOOKUP(O6182,'Currency Balance'!$O$3:$Q$32,3,0)</f>
        <v>#N/A</v>
      </c>
      <c r="S6182" t="e">
        <f t="shared" si="193"/>
        <v>#N/A</v>
      </c>
    </row>
    <row r="6183" spans="1:19">
      <c r="A6183">
        <f>'Previous Trades Import_OMS Quer'!A6183</f>
        <v>0</v>
      </c>
      <c r="B6183">
        <f>'Previous Trades Import_OMS Quer'!B6183</f>
        <v>0</v>
      </c>
      <c r="C6183" s="22">
        <f>'Previous Trades Import_OMS Quer'!C6183</f>
        <v>0</v>
      </c>
      <c r="D6183">
        <f>'Previous Trades Import_OMS Quer'!D6183</f>
        <v>0</v>
      </c>
      <c r="E6183" s="22">
        <f>'Previous Trades Import_OMS Quer'!E6183</f>
        <v>0</v>
      </c>
      <c r="F6183">
        <f>'Previous Trades Import_OMS Quer'!F6183</f>
        <v>0</v>
      </c>
      <c r="G6183">
        <f>'Previous Trades Import_OMS Quer'!G6183</f>
        <v>0</v>
      </c>
      <c r="H6183">
        <f>'Previous Trades Import_OMS Quer'!H6183</f>
        <v>0</v>
      </c>
      <c r="I6183">
        <f>'Previous Trades Import_OMS Quer'!I6183</f>
        <v>0</v>
      </c>
      <c r="J6183">
        <f>'Previous Trades Import_OMS Quer'!J6183</f>
        <v>0</v>
      </c>
      <c r="K6183">
        <f>'Previous Trades Import_OMS Quer'!K6183</f>
        <v>0</v>
      </c>
      <c r="L6183">
        <f>'Previous Trades Import_OMS Quer'!L6183</f>
        <v>0</v>
      </c>
      <c r="M6183">
        <f>'Previous Trades Import_OMS Quer'!M6183</f>
        <v>0</v>
      </c>
      <c r="N6183">
        <f>'Previous Trades Import_OMS Quer'!N6183</f>
        <v>0</v>
      </c>
      <c r="O6183" t="str">
        <f>CLEAN('Previous Trades Import_OMS Quer'!O6183)</f>
        <v/>
      </c>
      <c r="Q6183" s="25">
        <f t="shared" si="192"/>
        <v>0</v>
      </c>
      <c r="R6183" s="25" t="e">
        <f>VLOOKUP(O6183,'Currency Balance'!$O$3:$Q$32,3,0)</f>
        <v>#N/A</v>
      </c>
      <c r="S6183" t="e">
        <f t="shared" si="193"/>
        <v>#N/A</v>
      </c>
    </row>
    <row r="6184" spans="1:19">
      <c r="A6184">
        <f>'Previous Trades Import_OMS Quer'!A6184</f>
        <v>0</v>
      </c>
      <c r="B6184">
        <f>'Previous Trades Import_OMS Quer'!B6184</f>
        <v>0</v>
      </c>
      <c r="C6184" s="22">
        <f>'Previous Trades Import_OMS Quer'!C6184</f>
        <v>0</v>
      </c>
      <c r="D6184">
        <f>'Previous Trades Import_OMS Quer'!D6184</f>
        <v>0</v>
      </c>
      <c r="E6184" s="22">
        <f>'Previous Trades Import_OMS Quer'!E6184</f>
        <v>0</v>
      </c>
      <c r="F6184">
        <f>'Previous Trades Import_OMS Quer'!F6184</f>
        <v>0</v>
      </c>
      <c r="G6184">
        <f>'Previous Trades Import_OMS Quer'!G6184</f>
        <v>0</v>
      </c>
      <c r="H6184">
        <f>'Previous Trades Import_OMS Quer'!H6184</f>
        <v>0</v>
      </c>
      <c r="I6184">
        <f>'Previous Trades Import_OMS Quer'!I6184</f>
        <v>0</v>
      </c>
      <c r="J6184">
        <f>'Previous Trades Import_OMS Quer'!J6184</f>
        <v>0</v>
      </c>
      <c r="K6184">
        <f>'Previous Trades Import_OMS Quer'!K6184</f>
        <v>0</v>
      </c>
      <c r="L6184">
        <f>'Previous Trades Import_OMS Quer'!L6184</f>
        <v>0</v>
      </c>
      <c r="M6184">
        <f>'Previous Trades Import_OMS Quer'!M6184</f>
        <v>0</v>
      </c>
      <c r="N6184">
        <f>'Previous Trades Import_OMS Quer'!N6184</f>
        <v>0</v>
      </c>
      <c r="O6184" t="str">
        <f>CLEAN('Previous Trades Import_OMS Quer'!O6184)</f>
        <v/>
      </c>
      <c r="Q6184" s="25">
        <f t="shared" si="192"/>
        <v>0</v>
      </c>
      <c r="R6184" s="25" t="e">
        <f>VLOOKUP(O6184,'Currency Balance'!$O$3:$Q$32,3,0)</f>
        <v>#N/A</v>
      </c>
      <c r="S6184" t="e">
        <f t="shared" si="193"/>
        <v>#N/A</v>
      </c>
    </row>
    <row r="6185" spans="1:19">
      <c r="A6185">
        <f>'Previous Trades Import_OMS Quer'!A6185</f>
        <v>0</v>
      </c>
      <c r="B6185">
        <f>'Previous Trades Import_OMS Quer'!B6185</f>
        <v>0</v>
      </c>
      <c r="C6185" s="22">
        <f>'Previous Trades Import_OMS Quer'!C6185</f>
        <v>0</v>
      </c>
      <c r="D6185">
        <f>'Previous Trades Import_OMS Quer'!D6185</f>
        <v>0</v>
      </c>
      <c r="E6185" s="22">
        <f>'Previous Trades Import_OMS Quer'!E6185</f>
        <v>0</v>
      </c>
      <c r="F6185">
        <f>'Previous Trades Import_OMS Quer'!F6185</f>
        <v>0</v>
      </c>
      <c r="G6185">
        <f>'Previous Trades Import_OMS Quer'!G6185</f>
        <v>0</v>
      </c>
      <c r="H6185">
        <f>'Previous Trades Import_OMS Quer'!H6185</f>
        <v>0</v>
      </c>
      <c r="I6185">
        <f>'Previous Trades Import_OMS Quer'!I6185</f>
        <v>0</v>
      </c>
      <c r="J6185">
        <f>'Previous Trades Import_OMS Quer'!J6185</f>
        <v>0</v>
      </c>
      <c r="K6185">
        <f>'Previous Trades Import_OMS Quer'!K6185</f>
        <v>0</v>
      </c>
      <c r="L6185">
        <f>'Previous Trades Import_OMS Quer'!L6185</f>
        <v>0</v>
      </c>
      <c r="M6185">
        <f>'Previous Trades Import_OMS Quer'!M6185</f>
        <v>0</v>
      </c>
      <c r="N6185">
        <f>'Previous Trades Import_OMS Quer'!N6185</f>
        <v>0</v>
      </c>
      <c r="O6185" t="str">
        <f>CLEAN('Previous Trades Import_OMS Quer'!O6185)</f>
        <v/>
      </c>
      <c r="Q6185" s="25">
        <f t="shared" si="192"/>
        <v>0</v>
      </c>
      <c r="R6185" s="25" t="e">
        <f>VLOOKUP(O6185,'Currency Balance'!$O$3:$Q$32,3,0)</f>
        <v>#N/A</v>
      </c>
      <c r="S6185" t="e">
        <f t="shared" si="193"/>
        <v>#N/A</v>
      </c>
    </row>
    <row r="6186" spans="1:19">
      <c r="A6186">
        <f>'Previous Trades Import_OMS Quer'!A6186</f>
        <v>0</v>
      </c>
      <c r="B6186">
        <f>'Previous Trades Import_OMS Quer'!B6186</f>
        <v>0</v>
      </c>
      <c r="C6186" s="22">
        <f>'Previous Trades Import_OMS Quer'!C6186</f>
        <v>0</v>
      </c>
      <c r="D6186">
        <f>'Previous Trades Import_OMS Quer'!D6186</f>
        <v>0</v>
      </c>
      <c r="E6186" s="22">
        <f>'Previous Trades Import_OMS Quer'!E6186</f>
        <v>0</v>
      </c>
      <c r="F6186">
        <f>'Previous Trades Import_OMS Quer'!F6186</f>
        <v>0</v>
      </c>
      <c r="G6186">
        <f>'Previous Trades Import_OMS Quer'!G6186</f>
        <v>0</v>
      </c>
      <c r="H6186">
        <f>'Previous Trades Import_OMS Quer'!H6186</f>
        <v>0</v>
      </c>
      <c r="I6186">
        <f>'Previous Trades Import_OMS Quer'!I6186</f>
        <v>0</v>
      </c>
      <c r="J6186">
        <f>'Previous Trades Import_OMS Quer'!J6186</f>
        <v>0</v>
      </c>
      <c r="K6186">
        <f>'Previous Trades Import_OMS Quer'!K6186</f>
        <v>0</v>
      </c>
      <c r="L6186">
        <f>'Previous Trades Import_OMS Quer'!L6186</f>
        <v>0</v>
      </c>
      <c r="M6186">
        <f>'Previous Trades Import_OMS Quer'!M6186</f>
        <v>0</v>
      </c>
      <c r="N6186">
        <f>'Previous Trades Import_OMS Quer'!N6186</f>
        <v>0</v>
      </c>
      <c r="O6186" t="str">
        <f>CLEAN('Previous Trades Import_OMS Quer'!O6186)</f>
        <v/>
      </c>
      <c r="Q6186" s="25">
        <f t="shared" si="192"/>
        <v>0</v>
      </c>
      <c r="R6186" s="25" t="e">
        <f>VLOOKUP(O6186,'Currency Balance'!$O$3:$Q$32,3,0)</f>
        <v>#N/A</v>
      </c>
      <c r="S6186" t="e">
        <f t="shared" si="193"/>
        <v>#N/A</v>
      </c>
    </row>
    <row r="6187" spans="1:19">
      <c r="A6187">
        <f>'Previous Trades Import_OMS Quer'!A6187</f>
        <v>0</v>
      </c>
      <c r="B6187">
        <f>'Previous Trades Import_OMS Quer'!B6187</f>
        <v>0</v>
      </c>
      <c r="C6187" s="22">
        <f>'Previous Trades Import_OMS Quer'!C6187</f>
        <v>0</v>
      </c>
      <c r="D6187">
        <f>'Previous Trades Import_OMS Quer'!D6187</f>
        <v>0</v>
      </c>
      <c r="E6187" s="22">
        <f>'Previous Trades Import_OMS Quer'!E6187</f>
        <v>0</v>
      </c>
      <c r="F6187">
        <f>'Previous Trades Import_OMS Quer'!F6187</f>
        <v>0</v>
      </c>
      <c r="G6187">
        <f>'Previous Trades Import_OMS Quer'!G6187</f>
        <v>0</v>
      </c>
      <c r="H6187">
        <f>'Previous Trades Import_OMS Quer'!H6187</f>
        <v>0</v>
      </c>
      <c r="I6187">
        <f>'Previous Trades Import_OMS Quer'!I6187</f>
        <v>0</v>
      </c>
      <c r="J6187">
        <f>'Previous Trades Import_OMS Quer'!J6187</f>
        <v>0</v>
      </c>
      <c r="K6187">
        <f>'Previous Trades Import_OMS Quer'!K6187</f>
        <v>0</v>
      </c>
      <c r="L6187">
        <f>'Previous Trades Import_OMS Quer'!L6187</f>
        <v>0</v>
      </c>
      <c r="M6187">
        <f>'Previous Trades Import_OMS Quer'!M6187</f>
        <v>0</v>
      </c>
      <c r="N6187">
        <f>'Previous Trades Import_OMS Quer'!N6187</f>
        <v>0</v>
      </c>
      <c r="O6187" t="str">
        <f>CLEAN('Previous Trades Import_OMS Quer'!O6187)</f>
        <v/>
      </c>
      <c r="Q6187" s="25">
        <f t="shared" si="192"/>
        <v>0</v>
      </c>
      <c r="R6187" s="25" t="e">
        <f>VLOOKUP(O6187,'Currency Balance'!$O$3:$Q$32,3,0)</f>
        <v>#N/A</v>
      </c>
      <c r="S6187" t="e">
        <f t="shared" si="193"/>
        <v>#N/A</v>
      </c>
    </row>
    <row r="6188" spans="1:19">
      <c r="A6188">
        <f>'Previous Trades Import_OMS Quer'!A6188</f>
        <v>0</v>
      </c>
      <c r="B6188">
        <f>'Previous Trades Import_OMS Quer'!B6188</f>
        <v>0</v>
      </c>
      <c r="C6188" s="22">
        <f>'Previous Trades Import_OMS Quer'!C6188</f>
        <v>0</v>
      </c>
      <c r="D6188">
        <f>'Previous Trades Import_OMS Quer'!D6188</f>
        <v>0</v>
      </c>
      <c r="E6188" s="22">
        <f>'Previous Trades Import_OMS Quer'!E6188</f>
        <v>0</v>
      </c>
      <c r="F6188">
        <f>'Previous Trades Import_OMS Quer'!F6188</f>
        <v>0</v>
      </c>
      <c r="G6188">
        <f>'Previous Trades Import_OMS Quer'!G6188</f>
        <v>0</v>
      </c>
      <c r="H6188">
        <f>'Previous Trades Import_OMS Quer'!H6188</f>
        <v>0</v>
      </c>
      <c r="I6188">
        <f>'Previous Trades Import_OMS Quer'!I6188</f>
        <v>0</v>
      </c>
      <c r="J6188">
        <f>'Previous Trades Import_OMS Quer'!J6188</f>
        <v>0</v>
      </c>
      <c r="K6188">
        <f>'Previous Trades Import_OMS Quer'!K6188</f>
        <v>0</v>
      </c>
      <c r="L6188">
        <f>'Previous Trades Import_OMS Quer'!L6188</f>
        <v>0</v>
      </c>
      <c r="M6188">
        <f>'Previous Trades Import_OMS Quer'!M6188</f>
        <v>0</v>
      </c>
      <c r="N6188">
        <f>'Previous Trades Import_OMS Quer'!N6188</f>
        <v>0</v>
      </c>
      <c r="O6188" t="str">
        <f>CLEAN('Previous Trades Import_OMS Quer'!O6188)</f>
        <v/>
      </c>
      <c r="Q6188" s="25">
        <f t="shared" si="192"/>
        <v>0</v>
      </c>
      <c r="R6188" s="25" t="e">
        <f>VLOOKUP(O6188,'Currency Balance'!$O$3:$Q$32,3,0)</f>
        <v>#N/A</v>
      </c>
      <c r="S6188" t="e">
        <f t="shared" si="193"/>
        <v>#N/A</v>
      </c>
    </row>
    <row r="6189" spans="1:19">
      <c r="A6189">
        <f>'Previous Trades Import_OMS Quer'!A6189</f>
        <v>0</v>
      </c>
      <c r="B6189">
        <f>'Previous Trades Import_OMS Quer'!B6189</f>
        <v>0</v>
      </c>
      <c r="C6189" s="22">
        <f>'Previous Trades Import_OMS Quer'!C6189</f>
        <v>0</v>
      </c>
      <c r="D6189">
        <f>'Previous Trades Import_OMS Quer'!D6189</f>
        <v>0</v>
      </c>
      <c r="E6189" s="22">
        <f>'Previous Trades Import_OMS Quer'!E6189</f>
        <v>0</v>
      </c>
      <c r="F6189">
        <f>'Previous Trades Import_OMS Quer'!F6189</f>
        <v>0</v>
      </c>
      <c r="G6189">
        <f>'Previous Trades Import_OMS Quer'!G6189</f>
        <v>0</v>
      </c>
      <c r="H6189">
        <f>'Previous Trades Import_OMS Quer'!H6189</f>
        <v>0</v>
      </c>
      <c r="I6189">
        <f>'Previous Trades Import_OMS Quer'!I6189</f>
        <v>0</v>
      </c>
      <c r="J6189">
        <f>'Previous Trades Import_OMS Quer'!J6189</f>
        <v>0</v>
      </c>
      <c r="K6189">
        <f>'Previous Trades Import_OMS Quer'!K6189</f>
        <v>0</v>
      </c>
      <c r="L6189">
        <f>'Previous Trades Import_OMS Quer'!L6189</f>
        <v>0</v>
      </c>
      <c r="M6189">
        <f>'Previous Trades Import_OMS Quer'!M6189</f>
        <v>0</v>
      </c>
      <c r="N6189">
        <f>'Previous Trades Import_OMS Quer'!N6189</f>
        <v>0</v>
      </c>
      <c r="O6189" t="str">
        <f>CLEAN('Previous Trades Import_OMS Quer'!O6189)</f>
        <v/>
      </c>
      <c r="Q6189" s="25">
        <f t="shared" si="192"/>
        <v>0</v>
      </c>
      <c r="R6189" s="25" t="e">
        <f>VLOOKUP(O6189,'Currency Balance'!$O$3:$Q$32,3,0)</f>
        <v>#N/A</v>
      </c>
      <c r="S6189" t="e">
        <f t="shared" si="193"/>
        <v>#N/A</v>
      </c>
    </row>
    <row r="6190" spans="1:19">
      <c r="A6190">
        <f>'Previous Trades Import_OMS Quer'!A6190</f>
        <v>0</v>
      </c>
      <c r="B6190">
        <f>'Previous Trades Import_OMS Quer'!B6190</f>
        <v>0</v>
      </c>
      <c r="C6190" s="22">
        <f>'Previous Trades Import_OMS Quer'!C6190</f>
        <v>0</v>
      </c>
      <c r="D6190">
        <f>'Previous Trades Import_OMS Quer'!D6190</f>
        <v>0</v>
      </c>
      <c r="E6190" s="22">
        <f>'Previous Trades Import_OMS Quer'!E6190</f>
        <v>0</v>
      </c>
      <c r="F6190">
        <f>'Previous Trades Import_OMS Quer'!F6190</f>
        <v>0</v>
      </c>
      <c r="G6190">
        <f>'Previous Trades Import_OMS Quer'!G6190</f>
        <v>0</v>
      </c>
      <c r="H6190">
        <f>'Previous Trades Import_OMS Quer'!H6190</f>
        <v>0</v>
      </c>
      <c r="I6190">
        <f>'Previous Trades Import_OMS Quer'!I6190</f>
        <v>0</v>
      </c>
      <c r="J6190">
        <f>'Previous Trades Import_OMS Quer'!J6190</f>
        <v>0</v>
      </c>
      <c r="K6190">
        <f>'Previous Trades Import_OMS Quer'!K6190</f>
        <v>0</v>
      </c>
      <c r="L6190">
        <f>'Previous Trades Import_OMS Quer'!L6190</f>
        <v>0</v>
      </c>
      <c r="M6190">
        <f>'Previous Trades Import_OMS Quer'!M6190</f>
        <v>0</v>
      </c>
      <c r="N6190">
        <f>'Previous Trades Import_OMS Quer'!N6190</f>
        <v>0</v>
      </c>
      <c r="O6190" t="str">
        <f>CLEAN('Previous Trades Import_OMS Quer'!O6190)</f>
        <v/>
      </c>
      <c r="Q6190" s="25">
        <f t="shared" si="192"/>
        <v>0</v>
      </c>
      <c r="R6190" s="25" t="e">
        <f>VLOOKUP(O6190,'Currency Balance'!$O$3:$Q$32,3,0)</f>
        <v>#N/A</v>
      </c>
      <c r="S6190" t="e">
        <f t="shared" si="193"/>
        <v>#N/A</v>
      </c>
    </row>
    <row r="6191" spans="1:19">
      <c r="A6191">
        <f>'Previous Trades Import_OMS Quer'!A6191</f>
        <v>0</v>
      </c>
      <c r="B6191">
        <f>'Previous Trades Import_OMS Quer'!B6191</f>
        <v>0</v>
      </c>
      <c r="C6191" s="22">
        <f>'Previous Trades Import_OMS Quer'!C6191</f>
        <v>0</v>
      </c>
      <c r="D6191">
        <f>'Previous Trades Import_OMS Quer'!D6191</f>
        <v>0</v>
      </c>
      <c r="E6191" s="22">
        <f>'Previous Trades Import_OMS Quer'!E6191</f>
        <v>0</v>
      </c>
      <c r="F6191">
        <f>'Previous Trades Import_OMS Quer'!F6191</f>
        <v>0</v>
      </c>
      <c r="G6191">
        <f>'Previous Trades Import_OMS Quer'!G6191</f>
        <v>0</v>
      </c>
      <c r="H6191">
        <f>'Previous Trades Import_OMS Quer'!H6191</f>
        <v>0</v>
      </c>
      <c r="I6191">
        <f>'Previous Trades Import_OMS Quer'!I6191</f>
        <v>0</v>
      </c>
      <c r="J6191">
        <f>'Previous Trades Import_OMS Quer'!J6191</f>
        <v>0</v>
      </c>
      <c r="K6191">
        <f>'Previous Trades Import_OMS Quer'!K6191</f>
        <v>0</v>
      </c>
      <c r="L6191">
        <f>'Previous Trades Import_OMS Quer'!L6191</f>
        <v>0</v>
      </c>
      <c r="M6191">
        <f>'Previous Trades Import_OMS Quer'!M6191</f>
        <v>0</v>
      </c>
      <c r="N6191">
        <f>'Previous Trades Import_OMS Quer'!N6191</f>
        <v>0</v>
      </c>
      <c r="O6191" t="str">
        <f>CLEAN('Previous Trades Import_OMS Quer'!O6191)</f>
        <v/>
      </c>
      <c r="Q6191" s="25">
        <f t="shared" si="192"/>
        <v>0</v>
      </c>
      <c r="R6191" s="25" t="e">
        <f>VLOOKUP(O6191,'Currency Balance'!$O$3:$Q$32,3,0)</f>
        <v>#N/A</v>
      </c>
      <c r="S6191" t="e">
        <f t="shared" si="193"/>
        <v>#N/A</v>
      </c>
    </row>
    <row r="6192" spans="1:19">
      <c r="A6192">
        <f>'Previous Trades Import_OMS Quer'!A6192</f>
        <v>0</v>
      </c>
      <c r="B6192">
        <f>'Previous Trades Import_OMS Quer'!B6192</f>
        <v>0</v>
      </c>
      <c r="C6192" s="22">
        <f>'Previous Trades Import_OMS Quer'!C6192</f>
        <v>0</v>
      </c>
      <c r="D6192">
        <f>'Previous Trades Import_OMS Quer'!D6192</f>
        <v>0</v>
      </c>
      <c r="E6192" s="22">
        <f>'Previous Trades Import_OMS Quer'!E6192</f>
        <v>0</v>
      </c>
      <c r="F6192">
        <f>'Previous Trades Import_OMS Quer'!F6192</f>
        <v>0</v>
      </c>
      <c r="G6192">
        <f>'Previous Trades Import_OMS Quer'!G6192</f>
        <v>0</v>
      </c>
      <c r="H6192">
        <f>'Previous Trades Import_OMS Quer'!H6192</f>
        <v>0</v>
      </c>
      <c r="I6192">
        <f>'Previous Trades Import_OMS Quer'!I6192</f>
        <v>0</v>
      </c>
      <c r="J6192">
        <f>'Previous Trades Import_OMS Quer'!J6192</f>
        <v>0</v>
      </c>
      <c r="K6192">
        <f>'Previous Trades Import_OMS Quer'!K6192</f>
        <v>0</v>
      </c>
      <c r="L6192">
        <f>'Previous Trades Import_OMS Quer'!L6192</f>
        <v>0</v>
      </c>
      <c r="M6192">
        <f>'Previous Trades Import_OMS Quer'!M6192</f>
        <v>0</v>
      </c>
      <c r="N6192">
        <f>'Previous Trades Import_OMS Quer'!N6192</f>
        <v>0</v>
      </c>
      <c r="O6192" t="str">
        <f>CLEAN('Previous Trades Import_OMS Quer'!O6192)</f>
        <v/>
      </c>
      <c r="Q6192" s="25">
        <f t="shared" si="192"/>
        <v>0</v>
      </c>
      <c r="R6192" s="25" t="e">
        <f>VLOOKUP(O6192,'Currency Balance'!$O$3:$Q$32,3,0)</f>
        <v>#N/A</v>
      </c>
      <c r="S6192" t="e">
        <f t="shared" si="193"/>
        <v>#N/A</v>
      </c>
    </row>
    <row r="6193" spans="1:19">
      <c r="A6193">
        <f>'Previous Trades Import_OMS Quer'!A6193</f>
        <v>0</v>
      </c>
      <c r="B6193">
        <f>'Previous Trades Import_OMS Quer'!B6193</f>
        <v>0</v>
      </c>
      <c r="C6193" s="22">
        <f>'Previous Trades Import_OMS Quer'!C6193</f>
        <v>0</v>
      </c>
      <c r="D6193">
        <f>'Previous Trades Import_OMS Quer'!D6193</f>
        <v>0</v>
      </c>
      <c r="E6193" s="22">
        <f>'Previous Trades Import_OMS Quer'!E6193</f>
        <v>0</v>
      </c>
      <c r="F6193">
        <f>'Previous Trades Import_OMS Quer'!F6193</f>
        <v>0</v>
      </c>
      <c r="G6193">
        <f>'Previous Trades Import_OMS Quer'!G6193</f>
        <v>0</v>
      </c>
      <c r="H6193">
        <f>'Previous Trades Import_OMS Quer'!H6193</f>
        <v>0</v>
      </c>
      <c r="I6193">
        <f>'Previous Trades Import_OMS Quer'!I6193</f>
        <v>0</v>
      </c>
      <c r="J6193">
        <f>'Previous Trades Import_OMS Quer'!J6193</f>
        <v>0</v>
      </c>
      <c r="K6193">
        <f>'Previous Trades Import_OMS Quer'!K6193</f>
        <v>0</v>
      </c>
      <c r="L6193">
        <f>'Previous Trades Import_OMS Quer'!L6193</f>
        <v>0</v>
      </c>
      <c r="M6193">
        <f>'Previous Trades Import_OMS Quer'!M6193</f>
        <v>0</v>
      </c>
      <c r="N6193">
        <f>'Previous Trades Import_OMS Quer'!N6193</f>
        <v>0</v>
      </c>
      <c r="O6193" t="str">
        <f>CLEAN('Previous Trades Import_OMS Quer'!O6193)</f>
        <v/>
      </c>
      <c r="Q6193" s="25">
        <f t="shared" si="192"/>
        <v>0</v>
      </c>
      <c r="R6193" s="25" t="e">
        <f>VLOOKUP(O6193,'Currency Balance'!$O$3:$Q$32,3,0)</f>
        <v>#N/A</v>
      </c>
      <c r="S6193" t="e">
        <f t="shared" si="193"/>
        <v>#N/A</v>
      </c>
    </row>
    <row r="6194" spans="1:19">
      <c r="A6194">
        <f>'Previous Trades Import_OMS Quer'!A6194</f>
        <v>0</v>
      </c>
      <c r="B6194">
        <f>'Previous Trades Import_OMS Quer'!B6194</f>
        <v>0</v>
      </c>
      <c r="C6194" s="22">
        <f>'Previous Trades Import_OMS Quer'!C6194</f>
        <v>0</v>
      </c>
      <c r="D6194">
        <f>'Previous Trades Import_OMS Quer'!D6194</f>
        <v>0</v>
      </c>
      <c r="E6194" s="22">
        <f>'Previous Trades Import_OMS Quer'!E6194</f>
        <v>0</v>
      </c>
      <c r="F6194">
        <f>'Previous Trades Import_OMS Quer'!F6194</f>
        <v>0</v>
      </c>
      <c r="G6194">
        <f>'Previous Trades Import_OMS Quer'!G6194</f>
        <v>0</v>
      </c>
      <c r="H6194">
        <f>'Previous Trades Import_OMS Quer'!H6194</f>
        <v>0</v>
      </c>
      <c r="I6194">
        <f>'Previous Trades Import_OMS Quer'!I6194</f>
        <v>0</v>
      </c>
      <c r="J6194">
        <f>'Previous Trades Import_OMS Quer'!J6194</f>
        <v>0</v>
      </c>
      <c r="K6194">
        <f>'Previous Trades Import_OMS Quer'!K6194</f>
        <v>0</v>
      </c>
      <c r="L6194">
        <f>'Previous Trades Import_OMS Quer'!L6194</f>
        <v>0</v>
      </c>
      <c r="M6194">
        <f>'Previous Trades Import_OMS Quer'!M6194</f>
        <v>0</v>
      </c>
      <c r="N6194">
        <f>'Previous Trades Import_OMS Quer'!N6194</f>
        <v>0</v>
      </c>
      <c r="O6194" t="str">
        <f>CLEAN('Previous Trades Import_OMS Quer'!O6194)</f>
        <v/>
      </c>
      <c r="Q6194" s="25">
        <f t="shared" si="192"/>
        <v>0</v>
      </c>
      <c r="R6194" s="25" t="e">
        <f>VLOOKUP(O6194,'Currency Balance'!$O$3:$Q$32,3,0)</f>
        <v>#N/A</v>
      </c>
      <c r="S6194" t="e">
        <f t="shared" si="193"/>
        <v>#N/A</v>
      </c>
    </row>
    <row r="6195" spans="1:19">
      <c r="A6195">
        <f>'Previous Trades Import_OMS Quer'!A6195</f>
        <v>0</v>
      </c>
      <c r="B6195">
        <f>'Previous Trades Import_OMS Quer'!B6195</f>
        <v>0</v>
      </c>
      <c r="C6195" s="22">
        <f>'Previous Trades Import_OMS Quer'!C6195</f>
        <v>0</v>
      </c>
      <c r="D6195">
        <f>'Previous Trades Import_OMS Quer'!D6195</f>
        <v>0</v>
      </c>
      <c r="E6195" s="22">
        <f>'Previous Trades Import_OMS Quer'!E6195</f>
        <v>0</v>
      </c>
      <c r="F6195">
        <f>'Previous Trades Import_OMS Quer'!F6195</f>
        <v>0</v>
      </c>
      <c r="G6195">
        <f>'Previous Trades Import_OMS Quer'!G6195</f>
        <v>0</v>
      </c>
      <c r="H6195">
        <f>'Previous Trades Import_OMS Quer'!H6195</f>
        <v>0</v>
      </c>
      <c r="I6195">
        <f>'Previous Trades Import_OMS Quer'!I6195</f>
        <v>0</v>
      </c>
      <c r="J6195">
        <f>'Previous Trades Import_OMS Quer'!J6195</f>
        <v>0</v>
      </c>
      <c r="K6195">
        <f>'Previous Trades Import_OMS Quer'!K6195</f>
        <v>0</v>
      </c>
      <c r="L6195">
        <f>'Previous Trades Import_OMS Quer'!L6195</f>
        <v>0</v>
      </c>
      <c r="M6195">
        <f>'Previous Trades Import_OMS Quer'!M6195</f>
        <v>0</v>
      </c>
      <c r="N6195">
        <f>'Previous Trades Import_OMS Quer'!N6195</f>
        <v>0</v>
      </c>
      <c r="O6195" t="str">
        <f>CLEAN('Previous Trades Import_OMS Quer'!O6195)</f>
        <v/>
      </c>
      <c r="Q6195" s="25">
        <f t="shared" si="192"/>
        <v>0</v>
      </c>
      <c r="R6195" s="25" t="e">
        <f>VLOOKUP(O6195,'Currency Balance'!$O$3:$Q$32,3,0)</f>
        <v>#N/A</v>
      </c>
      <c r="S6195" t="e">
        <f t="shared" si="193"/>
        <v>#N/A</v>
      </c>
    </row>
    <row r="6196" spans="1:19">
      <c r="A6196">
        <f>'Previous Trades Import_OMS Quer'!A6196</f>
        <v>0</v>
      </c>
      <c r="B6196">
        <f>'Previous Trades Import_OMS Quer'!B6196</f>
        <v>0</v>
      </c>
      <c r="C6196" s="22">
        <f>'Previous Trades Import_OMS Quer'!C6196</f>
        <v>0</v>
      </c>
      <c r="D6196">
        <f>'Previous Trades Import_OMS Quer'!D6196</f>
        <v>0</v>
      </c>
      <c r="E6196" s="22">
        <f>'Previous Trades Import_OMS Quer'!E6196</f>
        <v>0</v>
      </c>
      <c r="F6196">
        <f>'Previous Trades Import_OMS Quer'!F6196</f>
        <v>0</v>
      </c>
      <c r="G6196">
        <f>'Previous Trades Import_OMS Quer'!G6196</f>
        <v>0</v>
      </c>
      <c r="H6196">
        <f>'Previous Trades Import_OMS Quer'!H6196</f>
        <v>0</v>
      </c>
      <c r="I6196">
        <f>'Previous Trades Import_OMS Quer'!I6196</f>
        <v>0</v>
      </c>
      <c r="J6196">
        <f>'Previous Trades Import_OMS Quer'!J6196</f>
        <v>0</v>
      </c>
      <c r="K6196">
        <f>'Previous Trades Import_OMS Quer'!K6196</f>
        <v>0</v>
      </c>
      <c r="L6196">
        <f>'Previous Trades Import_OMS Quer'!L6196</f>
        <v>0</v>
      </c>
      <c r="M6196">
        <f>'Previous Trades Import_OMS Quer'!M6196</f>
        <v>0</v>
      </c>
      <c r="N6196">
        <f>'Previous Trades Import_OMS Quer'!N6196</f>
        <v>0</v>
      </c>
      <c r="O6196" t="str">
        <f>CLEAN('Previous Trades Import_OMS Quer'!O6196)</f>
        <v/>
      </c>
      <c r="Q6196" s="25">
        <f t="shared" si="192"/>
        <v>0</v>
      </c>
      <c r="R6196" s="25" t="e">
        <f>VLOOKUP(O6196,'Currency Balance'!$O$3:$Q$32,3,0)</f>
        <v>#N/A</v>
      </c>
      <c r="S6196" t="e">
        <f t="shared" si="193"/>
        <v>#N/A</v>
      </c>
    </row>
    <row r="6197" spans="1:19">
      <c r="A6197">
        <f>'Previous Trades Import_OMS Quer'!A6197</f>
        <v>0</v>
      </c>
      <c r="B6197">
        <f>'Previous Trades Import_OMS Quer'!B6197</f>
        <v>0</v>
      </c>
      <c r="C6197" s="22">
        <f>'Previous Trades Import_OMS Quer'!C6197</f>
        <v>0</v>
      </c>
      <c r="D6197">
        <f>'Previous Trades Import_OMS Quer'!D6197</f>
        <v>0</v>
      </c>
      <c r="E6197" s="22">
        <f>'Previous Trades Import_OMS Quer'!E6197</f>
        <v>0</v>
      </c>
      <c r="F6197">
        <f>'Previous Trades Import_OMS Quer'!F6197</f>
        <v>0</v>
      </c>
      <c r="G6197">
        <f>'Previous Trades Import_OMS Quer'!G6197</f>
        <v>0</v>
      </c>
      <c r="H6197">
        <f>'Previous Trades Import_OMS Quer'!H6197</f>
        <v>0</v>
      </c>
      <c r="I6197">
        <f>'Previous Trades Import_OMS Quer'!I6197</f>
        <v>0</v>
      </c>
      <c r="J6197">
        <f>'Previous Trades Import_OMS Quer'!J6197</f>
        <v>0</v>
      </c>
      <c r="K6197">
        <f>'Previous Trades Import_OMS Quer'!K6197</f>
        <v>0</v>
      </c>
      <c r="L6197">
        <f>'Previous Trades Import_OMS Quer'!L6197</f>
        <v>0</v>
      </c>
      <c r="M6197">
        <f>'Previous Trades Import_OMS Quer'!M6197</f>
        <v>0</v>
      </c>
      <c r="N6197">
        <f>'Previous Trades Import_OMS Quer'!N6197</f>
        <v>0</v>
      </c>
      <c r="O6197" t="str">
        <f>CLEAN('Previous Trades Import_OMS Quer'!O6197)</f>
        <v/>
      </c>
      <c r="Q6197" s="25">
        <f t="shared" si="192"/>
        <v>0</v>
      </c>
      <c r="R6197" s="25" t="e">
        <f>VLOOKUP(O6197,'Currency Balance'!$O$3:$Q$32,3,0)</f>
        <v>#N/A</v>
      </c>
      <c r="S6197" t="e">
        <f t="shared" si="193"/>
        <v>#N/A</v>
      </c>
    </row>
    <row r="6198" spans="1:19">
      <c r="A6198">
        <f>'Previous Trades Import_OMS Quer'!A6198</f>
        <v>0</v>
      </c>
      <c r="B6198">
        <f>'Previous Trades Import_OMS Quer'!B6198</f>
        <v>0</v>
      </c>
      <c r="C6198" s="22">
        <f>'Previous Trades Import_OMS Quer'!C6198</f>
        <v>0</v>
      </c>
      <c r="D6198">
        <f>'Previous Trades Import_OMS Quer'!D6198</f>
        <v>0</v>
      </c>
      <c r="E6198" s="22">
        <f>'Previous Trades Import_OMS Quer'!E6198</f>
        <v>0</v>
      </c>
      <c r="F6198">
        <f>'Previous Trades Import_OMS Quer'!F6198</f>
        <v>0</v>
      </c>
      <c r="G6198">
        <f>'Previous Trades Import_OMS Quer'!G6198</f>
        <v>0</v>
      </c>
      <c r="H6198">
        <f>'Previous Trades Import_OMS Quer'!H6198</f>
        <v>0</v>
      </c>
      <c r="I6198">
        <f>'Previous Trades Import_OMS Quer'!I6198</f>
        <v>0</v>
      </c>
      <c r="J6198">
        <f>'Previous Trades Import_OMS Quer'!J6198</f>
        <v>0</v>
      </c>
      <c r="K6198">
        <f>'Previous Trades Import_OMS Quer'!K6198</f>
        <v>0</v>
      </c>
      <c r="L6198">
        <f>'Previous Trades Import_OMS Quer'!L6198</f>
        <v>0</v>
      </c>
      <c r="M6198">
        <f>'Previous Trades Import_OMS Quer'!M6198</f>
        <v>0</v>
      </c>
      <c r="N6198">
        <f>'Previous Trades Import_OMS Quer'!N6198</f>
        <v>0</v>
      </c>
      <c r="O6198" t="str">
        <f>CLEAN('Previous Trades Import_OMS Quer'!O6198)</f>
        <v/>
      </c>
      <c r="Q6198" s="25">
        <f t="shared" si="192"/>
        <v>0</v>
      </c>
      <c r="R6198" s="25" t="e">
        <f>VLOOKUP(O6198,'Currency Balance'!$O$3:$Q$32,3,0)</f>
        <v>#N/A</v>
      </c>
      <c r="S6198" t="e">
        <f t="shared" si="193"/>
        <v>#N/A</v>
      </c>
    </row>
    <row r="6199" spans="1:19">
      <c r="A6199">
        <f>'Previous Trades Import_OMS Quer'!A6199</f>
        <v>0</v>
      </c>
      <c r="B6199">
        <f>'Previous Trades Import_OMS Quer'!B6199</f>
        <v>0</v>
      </c>
      <c r="C6199" s="22">
        <f>'Previous Trades Import_OMS Quer'!C6199</f>
        <v>0</v>
      </c>
      <c r="D6199">
        <f>'Previous Trades Import_OMS Quer'!D6199</f>
        <v>0</v>
      </c>
      <c r="E6199" s="22">
        <f>'Previous Trades Import_OMS Quer'!E6199</f>
        <v>0</v>
      </c>
      <c r="F6199">
        <f>'Previous Trades Import_OMS Quer'!F6199</f>
        <v>0</v>
      </c>
      <c r="G6199">
        <f>'Previous Trades Import_OMS Quer'!G6199</f>
        <v>0</v>
      </c>
      <c r="H6199">
        <f>'Previous Trades Import_OMS Quer'!H6199</f>
        <v>0</v>
      </c>
      <c r="I6199">
        <f>'Previous Trades Import_OMS Quer'!I6199</f>
        <v>0</v>
      </c>
      <c r="J6199">
        <f>'Previous Trades Import_OMS Quer'!J6199</f>
        <v>0</v>
      </c>
      <c r="K6199">
        <f>'Previous Trades Import_OMS Quer'!K6199</f>
        <v>0</v>
      </c>
      <c r="L6199">
        <f>'Previous Trades Import_OMS Quer'!L6199</f>
        <v>0</v>
      </c>
      <c r="M6199">
        <f>'Previous Trades Import_OMS Quer'!M6199</f>
        <v>0</v>
      </c>
      <c r="N6199">
        <f>'Previous Trades Import_OMS Quer'!N6199</f>
        <v>0</v>
      </c>
      <c r="O6199" t="str">
        <f>CLEAN('Previous Trades Import_OMS Quer'!O6199)</f>
        <v/>
      </c>
      <c r="Q6199" s="25">
        <f t="shared" si="192"/>
        <v>0</v>
      </c>
      <c r="R6199" s="25" t="e">
        <f>VLOOKUP(O6199,'Currency Balance'!$O$3:$Q$32,3,0)</f>
        <v>#N/A</v>
      </c>
      <c r="S6199" t="e">
        <f t="shared" si="193"/>
        <v>#N/A</v>
      </c>
    </row>
    <row r="6200" spans="1:19">
      <c r="A6200">
        <f>'Previous Trades Import_OMS Quer'!A6200</f>
        <v>0</v>
      </c>
      <c r="B6200">
        <f>'Previous Trades Import_OMS Quer'!B6200</f>
        <v>0</v>
      </c>
      <c r="C6200" s="22">
        <f>'Previous Trades Import_OMS Quer'!C6200</f>
        <v>0</v>
      </c>
      <c r="D6200">
        <f>'Previous Trades Import_OMS Quer'!D6200</f>
        <v>0</v>
      </c>
      <c r="E6200" s="22">
        <f>'Previous Trades Import_OMS Quer'!E6200</f>
        <v>0</v>
      </c>
      <c r="F6200">
        <f>'Previous Trades Import_OMS Quer'!F6200</f>
        <v>0</v>
      </c>
      <c r="G6200">
        <f>'Previous Trades Import_OMS Quer'!G6200</f>
        <v>0</v>
      </c>
      <c r="H6200">
        <f>'Previous Trades Import_OMS Quer'!H6200</f>
        <v>0</v>
      </c>
      <c r="I6200">
        <f>'Previous Trades Import_OMS Quer'!I6200</f>
        <v>0</v>
      </c>
      <c r="J6200">
        <f>'Previous Trades Import_OMS Quer'!J6200</f>
        <v>0</v>
      </c>
      <c r="K6200">
        <f>'Previous Trades Import_OMS Quer'!K6200</f>
        <v>0</v>
      </c>
      <c r="L6200">
        <f>'Previous Trades Import_OMS Quer'!L6200</f>
        <v>0</v>
      </c>
      <c r="M6200">
        <f>'Previous Trades Import_OMS Quer'!M6200</f>
        <v>0</v>
      </c>
      <c r="N6200">
        <f>'Previous Trades Import_OMS Quer'!N6200</f>
        <v>0</v>
      </c>
      <c r="O6200" t="str">
        <f>CLEAN('Previous Trades Import_OMS Quer'!O6200)</f>
        <v/>
      </c>
      <c r="Q6200" s="25">
        <f t="shared" si="192"/>
        <v>0</v>
      </c>
      <c r="R6200" s="25" t="e">
        <f>VLOOKUP(O6200,'Currency Balance'!$O$3:$Q$32,3,0)</f>
        <v>#N/A</v>
      </c>
      <c r="S6200" t="e">
        <f t="shared" si="193"/>
        <v>#N/A</v>
      </c>
    </row>
    <row r="6201" spans="1:19">
      <c r="A6201">
        <f>'Previous Trades Import_OMS Quer'!A6201</f>
        <v>0</v>
      </c>
      <c r="B6201">
        <f>'Previous Trades Import_OMS Quer'!B6201</f>
        <v>0</v>
      </c>
      <c r="C6201" s="22">
        <f>'Previous Trades Import_OMS Quer'!C6201</f>
        <v>0</v>
      </c>
      <c r="D6201">
        <f>'Previous Trades Import_OMS Quer'!D6201</f>
        <v>0</v>
      </c>
      <c r="E6201" s="22">
        <f>'Previous Trades Import_OMS Quer'!E6201</f>
        <v>0</v>
      </c>
      <c r="F6201">
        <f>'Previous Trades Import_OMS Quer'!F6201</f>
        <v>0</v>
      </c>
      <c r="G6201">
        <f>'Previous Trades Import_OMS Quer'!G6201</f>
        <v>0</v>
      </c>
      <c r="H6201">
        <f>'Previous Trades Import_OMS Quer'!H6201</f>
        <v>0</v>
      </c>
      <c r="I6201">
        <f>'Previous Trades Import_OMS Quer'!I6201</f>
        <v>0</v>
      </c>
      <c r="J6201">
        <f>'Previous Trades Import_OMS Quer'!J6201</f>
        <v>0</v>
      </c>
      <c r="K6201">
        <f>'Previous Trades Import_OMS Quer'!K6201</f>
        <v>0</v>
      </c>
      <c r="L6201">
        <f>'Previous Trades Import_OMS Quer'!L6201</f>
        <v>0</v>
      </c>
      <c r="M6201">
        <f>'Previous Trades Import_OMS Quer'!M6201</f>
        <v>0</v>
      </c>
      <c r="N6201">
        <f>'Previous Trades Import_OMS Quer'!N6201</f>
        <v>0</v>
      </c>
      <c r="O6201" t="str">
        <f>CLEAN('Previous Trades Import_OMS Quer'!O6201)</f>
        <v/>
      </c>
      <c r="Q6201" s="25">
        <f t="shared" si="192"/>
        <v>0</v>
      </c>
      <c r="R6201" s="25" t="e">
        <f>VLOOKUP(O6201,'Currency Balance'!$O$3:$Q$32,3,0)</f>
        <v>#N/A</v>
      </c>
      <c r="S6201" t="e">
        <f t="shared" si="193"/>
        <v>#N/A</v>
      </c>
    </row>
    <row r="6202" spans="1:19">
      <c r="A6202">
        <f>'Previous Trades Import_OMS Quer'!A6202</f>
        <v>0</v>
      </c>
      <c r="B6202">
        <f>'Previous Trades Import_OMS Quer'!B6202</f>
        <v>0</v>
      </c>
      <c r="C6202" s="22">
        <f>'Previous Trades Import_OMS Quer'!C6202</f>
        <v>0</v>
      </c>
      <c r="D6202">
        <f>'Previous Trades Import_OMS Quer'!D6202</f>
        <v>0</v>
      </c>
      <c r="E6202" s="22">
        <f>'Previous Trades Import_OMS Quer'!E6202</f>
        <v>0</v>
      </c>
      <c r="F6202">
        <f>'Previous Trades Import_OMS Quer'!F6202</f>
        <v>0</v>
      </c>
      <c r="G6202">
        <f>'Previous Trades Import_OMS Quer'!G6202</f>
        <v>0</v>
      </c>
      <c r="H6202">
        <f>'Previous Trades Import_OMS Quer'!H6202</f>
        <v>0</v>
      </c>
      <c r="I6202">
        <f>'Previous Trades Import_OMS Quer'!I6202</f>
        <v>0</v>
      </c>
      <c r="J6202">
        <f>'Previous Trades Import_OMS Quer'!J6202</f>
        <v>0</v>
      </c>
      <c r="K6202">
        <f>'Previous Trades Import_OMS Quer'!K6202</f>
        <v>0</v>
      </c>
      <c r="L6202">
        <f>'Previous Trades Import_OMS Quer'!L6202</f>
        <v>0</v>
      </c>
      <c r="M6202">
        <f>'Previous Trades Import_OMS Quer'!M6202</f>
        <v>0</v>
      </c>
      <c r="N6202">
        <f>'Previous Trades Import_OMS Quer'!N6202</f>
        <v>0</v>
      </c>
      <c r="O6202" t="str">
        <f>CLEAN('Previous Trades Import_OMS Quer'!O6202)</f>
        <v/>
      </c>
      <c r="Q6202" s="25">
        <f t="shared" si="192"/>
        <v>0</v>
      </c>
      <c r="R6202" s="25" t="e">
        <f>VLOOKUP(O6202,'Currency Balance'!$O$3:$Q$32,3,0)</f>
        <v>#N/A</v>
      </c>
      <c r="S6202" t="e">
        <f t="shared" si="193"/>
        <v>#N/A</v>
      </c>
    </row>
    <row r="6203" spans="1:19">
      <c r="A6203">
        <f>'Previous Trades Import_OMS Quer'!A6203</f>
        <v>0</v>
      </c>
      <c r="B6203">
        <f>'Previous Trades Import_OMS Quer'!B6203</f>
        <v>0</v>
      </c>
      <c r="C6203" s="22">
        <f>'Previous Trades Import_OMS Quer'!C6203</f>
        <v>0</v>
      </c>
      <c r="D6203">
        <f>'Previous Trades Import_OMS Quer'!D6203</f>
        <v>0</v>
      </c>
      <c r="E6203" s="22">
        <f>'Previous Trades Import_OMS Quer'!E6203</f>
        <v>0</v>
      </c>
      <c r="F6203">
        <f>'Previous Trades Import_OMS Quer'!F6203</f>
        <v>0</v>
      </c>
      <c r="G6203">
        <f>'Previous Trades Import_OMS Quer'!G6203</f>
        <v>0</v>
      </c>
      <c r="H6203">
        <f>'Previous Trades Import_OMS Quer'!H6203</f>
        <v>0</v>
      </c>
      <c r="I6203">
        <f>'Previous Trades Import_OMS Quer'!I6203</f>
        <v>0</v>
      </c>
      <c r="J6203">
        <f>'Previous Trades Import_OMS Quer'!J6203</f>
        <v>0</v>
      </c>
      <c r="K6203">
        <f>'Previous Trades Import_OMS Quer'!K6203</f>
        <v>0</v>
      </c>
      <c r="L6203">
        <f>'Previous Trades Import_OMS Quer'!L6203</f>
        <v>0</v>
      </c>
      <c r="M6203">
        <f>'Previous Trades Import_OMS Quer'!M6203</f>
        <v>0</v>
      </c>
      <c r="N6203">
        <f>'Previous Trades Import_OMS Quer'!N6203</f>
        <v>0</v>
      </c>
      <c r="O6203" t="str">
        <f>CLEAN('Previous Trades Import_OMS Quer'!O6203)</f>
        <v/>
      </c>
      <c r="Q6203" s="25">
        <f t="shared" si="192"/>
        <v>0</v>
      </c>
      <c r="R6203" s="25" t="e">
        <f>VLOOKUP(O6203,'Currency Balance'!$O$3:$Q$32,3,0)</f>
        <v>#N/A</v>
      </c>
      <c r="S6203" t="e">
        <f t="shared" si="193"/>
        <v>#N/A</v>
      </c>
    </row>
    <row r="6204" spans="1:19">
      <c r="A6204">
        <f>'Previous Trades Import_OMS Quer'!A6204</f>
        <v>0</v>
      </c>
      <c r="B6204">
        <f>'Previous Trades Import_OMS Quer'!B6204</f>
        <v>0</v>
      </c>
      <c r="C6204" s="22">
        <f>'Previous Trades Import_OMS Quer'!C6204</f>
        <v>0</v>
      </c>
      <c r="D6204">
        <f>'Previous Trades Import_OMS Quer'!D6204</f>
        <v>0</v>
      </c>
      <c r="E6204" s="22">
        <f>'Previous Trades Import_OMS Quer'!E6204</f>
        <v>0</v>
      </c>
      <c r="F6204">
        <f>'Previous Trades Import_OMS Quer'!F6204</f>
        <v>0</v>
      </c>
      <c r="G6204">
        <f>'Previous Trades Import_OMS Quer'!G6204</f>
        <v>0</v>
      </c>
      <c r="H6204">
        <f>'Previous Trades Import_OMS Quer'!H6204</f>
        <v>0</v>
      </c>
      <c r="I6204">
        <f>'Previous Trades Import_OMS Quer'!I6204</f>
        <v>0</v>
      </c>
      <c r="J6204">
        <f>'Previous Trades Import_OMS Quer'!J6204</f>
        <v>0</v>
      </c>
      <c r="K6204">
        <f>'Previous Trades Import_OMS Quer'!K6204</f>
        <v>0</v>
      </c>
      <c r="L6204">
        <f>'Previous Trades Import_OMS Quer'!L6204</f>
        <v>0</v>
      </c>
      <c r="M6204">
        <f>'Previous Trades Import_OMS Quer'!M6204</f>
        <v>0</v>
      </c>
      <c r="N6204">
        <f>'Previous Trades Import_OMS Quer'!N6204</f>
        <v>0</v>
      </c>
      <c r="O6204" t="str">
        <f>CLEAN('Previous Trades Import_OMS Quer'!O6204)</f>
        <v/>
      </c>
      <c r="Q6204" s="25">
        <f t="shared" si="192"/>
        <v>0</v>
      </c>
      <c r="R6204" s="25" t="e">
        <f>VLOOKUP(O6204,'Currency Balance'!$O$3:$Q$32,3,0)</f>
        <v>#N/A</v>
      </c>
      <c r="S6204" t="e">
        <f t="shared" si="193"/>
        <v>#N/A</v>
      </c>
    </row>
    <row r="6205" spans="1:19">
      <c r="A6205">
        <f>'Previous Trades Import_OMS Quer'!A6205</f>
        <v>0</v>
      </c>
      <c r="B6205">
        <f>'Previous Trades Import_OMS Quer'!B6205</f>
        <v>0</v>
      </c>
      <c r="C6205" s="22">
        <f>'Previous Trades Import_OMS Quer'!C6205</f>
        <v>0</v>
      </c>
      <c r="D6205">
        <f>'Previous Trades Import_OMS Quer'!D6205</f>
        <v>0</v>
      </c>
      <c r="E6205" s="22">
        <f>'Previous Trades Import_OMS Quer'!E6205</f>
        <v>0</v>
      </c>
      <c r="F6205">
        <f>'Previous Trades Import_OMS Quer'!F6205</f>
        <v>0</v>
      </c>
      <c r="G6205">
        <f>'Previous Trades Import_OMS Quer'!G6205</f>
        <v>0</v>
      </c>
      <c r="H6205">
        <f>'Previous Trades Import_OMS Quer'!H6205</f>
        <v>0</v>
      </c>
      <c r="I6205">
        <f>'Previous Trades Import_OMS Quer'!I6205</f>
        <v>0</v>
      </c>
      <c r="J6205">
        <f>'Previous Trades Import_OMS Quer'!J6205</f>
        <v>0</v>
      </c>
      <c r="K6205">
        <f>'Previous Trades Import_OMS Quer'!K6205</f>
        <v>0</v>
      </c>
      <c r="L6205">
        <f>'Previous Trades Import_OMS Quer'!L6205</f>
        <v>0</v>
      </c>
      <c r="M6205">
        <f>'Previous Trades Import_OMS Quer'!M6205</f>
        <v>0</v>
      </c>
      <c r="N6205">
        <f>'Previous Trades Import_OMS Quer'!N6205</f>
        <v>0</v>
      </c>
      <c r="O6205" t="str">
        <f>CLEAN('Previous Trades Import_OMS Quer'!O6205)</f>
        <v/>
      </c>
      <c r="Q6205" s="25">
        <f t="shared" si="192"/>
        <v>0</v>
      </c>
      <c r="R6205" s="25" t="e">
        <f>VLOOKUP(O6205,'Currency Balance'!$O$3:$Q$32,3,0)</f>
        <v>#N/A</v>
      </c>
      <c r="S6205" t="e">
        <f t="shared" si="193"/>
        <v>#N/A</v>
      </c>
    </row>
    <row r="6206" spans="1:19">
      <c r="A6206">
        <f>'Previous Trades Import_OMS Quer'!A6206</f>
        <v>0</v>
      </c>
      <c r="B6206">
        <f>'Previous Trades Import_OMS Quer'!B6206</f>
        <v>0</v>
      </c>
      <c r="C6206" s="22">
        <f>'Previous Trades Import_OMS Quer'!C6206</f>
        <v>0</v>
      </c>
      <c r="D6206">
        <f>'Previous Trades Import_OMS Quer'!D6206</f>
        <v>0</v>
      </c>
      <c r="E6206" s="22">
        <f>'Previous Trades Import_OMS Quer'!E6206</f>
        <v>0</v>
      </c>
      <c r="F6206">
        <f>'Previous Trades Import_OMS Quer'!F6206</f>
        <v>0</v>
      </c>
      <c r="G6206">
        <f>'Previous Trades Import_OMS Quer'!G6206</f>
        <v>0</v>
      </c>
      <c r="H6206">
        <f>'Previous Trades Import_OMS Quer'!H6206</f>
        <v>0</v>
      </c>
      <c r="I6206">
        <f>'Previous Trades Import_OMS Quer'!I6206</f>
        <v>0</v>
      </c>
      <c r="J6206">
        <f>'Previous Trades Import_OMS Quer'!J6206</f>
        <v>0</v>
      </c>
      <c r="K6206">
        <f>'Previous Trades Import_OMS Quer'!K6206</f>
        <v>0</v>
      </c>
      <c r="L6206">
        <f>'Previous Trades Import_OMS Quer'!L6206</f>
        <v>0</v>
      </c>
      <c r="M6206">
        <f>'Previous Trades Import_OMS Quer'!M6206</f>
        <v>0</v>
      </c>
      <c r="N6206">
        <f>'Previous Trades Import_OMS Quer'!N6206</f>
        <v>0</v>
      </c>
      <c r="O6206" t="str">
        <f>CLEAN('Previous Trades Import_OMS Quer'!O6206)</f>
        <v/>
      </c>
      <c r="Q6206" s="25">
        <f t="shared" si="192"/>
        <v>0</v>
      </c>
      <c r="R6206" s="25" t="e">
        <f>VLOOKUP(O6206,'Currency Balance'!$O$3:$Q$32,3,0)</f>
        <v>#N/A</v>
      </c>
      <c r="S6206" t="e">
        <f t="shared" si="193"/>
        <v>#N/A</v>
      </c>
    </row>
    <row r="6207" spans="1:19">
      <c r="A6207">
        <f>'Previous Trades Import_OMS Quer'!A6207</f>
        <v>0</v>
      </c>
      <c r="B6207">
        <f>'Previous Trades Import_OMS Quer'!B6207</f>
        <v>0</v>
      </c>
      <c r="C6207" s="22">
        <f>'Previous Trades Import_OMS Quer'!C6207</f>
        <v>0</v>
      </c>
      <c r="D6207">
        <f>'Previous Trades Import_OMS Quer'!D6207</f>
        <v>0</v>
      </c>
      <c r="E6207" s="22">
        <f>'Previous Trades Import_OMS Quer'!E6207</f>
        <v>0</v>
      </c>
      <c r="F6207">
        <f>'Previous Trades Import_OMS Quer'!F6207</f>
        <v>0</v>
      </c>
      <c r="G6207">
        <f>'Previous Trades Import_OMS Quer'!G6207</f>
        <v>0</v>
      </c>
      <c r="H6207">
        <f>'Previous Trades Import_OMS Quer'!H6207</f>
        <v>0</v>
      </c>
      <c r="I6207">
        <f>'Previous Trades Import_OMS Quer'!I6207</f>
        <v>0</v>
      </c>
      <c r="J6207">
        <f>'Previous Trades Import_OMS Quer'!J6207</f>
        <v>0</v>
      </c>
      <c r="K6207">
        <f>'Previous Trades Import_OMS Quer'!K6207</f>
        <v>0</v>
      </c>
      <c r="L6207">
        <f>'Previous Trades Import_OMS Quer'!L6207</f>
        <v>0</v>
      </c>
      <c r="M6207">
        <f>'Previous Trades Import_OMS Quer'!M6207</f>
        <v>0</v>
      </c>
      <c r="N6207">
        <f>'Previous Trades Import_OMS Quer'!N6207</f>
        <v>0</v>
      </c>
      <c r="O6207" t="str">
        <f>CLEAN('Previous Trades Import_OMS Quer'!O6207)</f>
        <v/>
      </c>
      <c r="Q6207" s="25">
        <f t="shared" si="192"/>
        <v>0</v>
      </c>
      <c r="R6207" s="25" t="e">
        <f>VLOOKUP(O6207,'Currency Balance'!$O$3:$Q$32,3,0)</f>
        <v>#N/A</v>
      </c>
      <c r="S6207" t="e">
        <f t="shared" si="193"/>
        <v>#N/A</v>
      </c>
    </row>
    <row r="6208" spans="1:19">
      <c r="A6208">
        <f>'Previous Trades Import_OMS Quer'!A6208</f>
        <v>0</v>
      </c>
      <c r="B6208">
        <f>'Previous Trades Import_OMS Quer'!B6208</f>
        <v>0</v>
      </c>
      <c r="C6208" s="22">
        <f>'Previous Trades Import_OMS Quer'!C6208</f>
        <v>0</v>
      </c>
      <c r="D6208">
        <f>'Previous Trades Import_OMS Quer'!D6208</f>
        <v>0</v>
      </c>
      <c r="E6208" s="22">
        <f>'Previous Trades Import_OMS Quer'!E6208</f>
        <v>0</v>
      </c>
      <c r="F6208">
        <f>'Previous Trades Import_OMS Quer'!F6208</f>
        <v>0</v>
      </c>
      <c r="G6208">
        <f>'Previous Trades Import_OMS Quer'!G6208</f>
        <v>0</v>
      </c>
      <c r="H6208">
        <f>'Previous Trades Import_OMS Quer'!H6208</f>
        <v>0</v>
      </c>
      <c r="I6208">
        <f>'Previous Trades Import_OMS Quer'!I6208</f>
        <v>0</v>
      </c>
      <c r="J6208">
        <f>'Previous Trades Import_OMS Quer'!J6208</f>
        <v>0</v>
      </c>
      <c r="K6208">
        <f>'Previous Trades Import_OMS Quer'!K6208</f>
        <v>0</v>
      </c>
      <c r="L6208">
        <f>'Previous Trades Import_OMS Quer'!L6208</f>
        <v>0</v>
      </c>
      <c r="M6208">
        <f>'Previous Trades Import_OMS Quer'!M6208</f>
        <v>0</v>
      </c>
      <c r="N6208">
        <f>'Previous Trades Import_OMS Quer'!N6208</f>
        <v>0</v>
      </c>
      <c r="O6208" t="str">
        <f>CLEAN('Previous Trades Import_OMS Quer'!O6208)</f>
        <v/>
      </c>
      <c r="Q6208" s="25">
        <f t="shared" si="192"/>
        <v>0</v>
      </c>
      <c r="R6208" s="25" t="e">
        <f>VLOOKUP(O6208,'Currency Balance'!$O$3:$Q$32,3,0)</f>
        <v>#N/A</v>
      </c>
      <c r="S6208" t="e">
        <f t="shared" si="193"/>
        <v>#N/A</v>
      </c>
    </row>
    <row r="6209" spans="1:19">
      <c r="A6209">
        <f>'Previous Trades Import_OMS Quer'!A6209</f>
        <v>0</v>
      </c>
      <c r="B6209">
        <f>'Previous Trades Import_OMS Quer'!B6209</f>
        <v>0</v>
      </c>
      <c r="C6209" s="22">
        <f>'Previous Trades Import_OMS Quer'!C6209</f>
        <v>0</v>
      </c>
      <c r="D6209">
        <f>'Previous Trades Import_OMS Quer'!D6209</f>
        <v>0</v>
      </c>
      <c r="E6209" s="22">
        <f>'Previous Trades Import_OMS Quer'!E6209</f>
        <v>0</v>
      </c>
      <c r="F6209">
        <f>'Previous Trades Import_OMS Quer'!F6209</f>
        <v>0</v>
      </c>
      <c r="G6209">
        <f>'Previous Trades Import_OMS Quer'!G6209</f>
        <v>0</v>
      </c>
      <c r="H6209">
        <f>'Previous Trades Import_OMS Quer'!H6209</f>
        <v>0</v>
      </c>
      <c r="I6209">
        <f>'Previous Trades Import_OMS Quer'!I6209</f>
        <v>0</v>
      </c>
      <c r="J6209">
        <f>'Previous Trades Import_OMS Quer'!J6209</f>
        <v>0</v>
      </c>
      <c r="K6209">
        <f>'Previous Trades Import_OMS Quer'!K6209</f>
        <v>0</v>
      </c>
      <c r="L6209">
        <f>'Previous Trades Import_OMS Quer'!L6209</f>
        <v>0</v>
      </c>
      <c r="M6209">
        <f>'Previous Trades Import_OMS Quer'!M6209</f>
        <v>0</v>
      </c>
      <c r="N6209">
        <f>'Previous Trades Import_OMS Quer'!N6209</f>
        <v>0</v>
      </c>
      <c r="O6209" t="str">
        <f>CLEAN('Previous Trades Import_OMS Quer'!O6209)</f>
        <v/>
      </c>
      <c r="Q6209" s="25">
        <f t="shared" si="192"/>
        <v>0</v>
      </c>
      <c r="R6209" s="25" t="e">
        <f>VLOOKUP(O6209,'Currency Balance'!$O$3:$Q$32,3,0)</f>
        <v>#N/A</v>
      </c>
      <c r="S6209" t="e">
        <f t="shared" si="193"/>
        <v>#N/A</v>
      </c>
    </row>
    <row r="6210" spans="1:19">
      <c r="A6210">
        <f>'Previous Trades Import_OMS Quer'!A6210</f>
        <v>0</v>
      </c>
      <c r="B6210">
        <f>'Previous Trades Import_OMS Quer'!B6210</f>
        <v>0</v>
      </c>
      <c r="C6210" s="22">
        <f>'Previous Trades Import_OMS Quer'!C6210</f>
        <v>0</v>
      </c>
      <c r="D6210">
        <f>'Previous Trades Import_OMS Quer'!D6210</f>
        <v>0</v>
      </c>
      <c r="E6210" s="22">
        <f>'Previous Trades Import_OMS Quer'!E6210</f>
        <v>0</v>
      </c>
      <c r="F6210">
        <f>'Previous Trades Import_OMS Quer'!F6210</f>
        <v>0</v>
      </c>
      <c r="G6210">
        <f>'Previous Trades Import_OMS Quer'!G6210</f>
        <v>0</v>
      </c>
      <c r="H6210">
        <f>'Previous Trades Import_OMS Quer'!H6210</f>
        <v>0</v>
      </c>
      <c r="I6210">
        <f>'Previous Trades Import_OMS Quer'!I6210</f>
        <v>0</v>
      </c>
      <c r="J6210">
        <f>'Previous Trades Import_OMS Quer'!J6210</f>
        <v>0</v>
      </c>
      <c r="K6210">
        <f>'Previous Trades Import_OMS Quer'!K6210</f>
        <v>0</v>
      </c>
      <c r="L6210">
        <f>'Previous Trades Import_OMS Quer'!L6210</f>
        <v>0</v>
      </c>
      <c r="M6210">
        <f>'Previous Trades Import_OMS Quer'!M6210</f>
        <v>0</v>
      </c>
      <c r="N6210">
        <f>'Previous Trades Import_OMS Quer'!N6210</f>
        <v>0</v>
      </c>
      <c r="O6210" t="str">
        <f>CLEAN('Previous Trades Import_OMS Quer'!O6210)</f>
        <v/>
      </c>
      <c r="Q6210" s="25">
        <f t="shared" ref="Q6210:Q6273" si="194">IF(G6210="sell",M6210,-M6210)</f>
        <v>0</v>
      </c>
      <c r="R6210" s="25" t="e">
        <f>VLOOKUP(O6210,'Currency Balance'!$O$3:$Q$32,3,0)</f>
        <v>#N/A</v>
      </c>
      <c r="S6210" t="e">
        <f t="shared" ref="S6210:S6273" si="195">Q6210/R6210</f>
        <v>#N/A</v>
      </c>
    </row>
    <row r="6211" spans="1:19">
      <c r="A6211">
        <f>'Previous Trades Import_OMS Quer'!A6211</f>
        <v>0</v>
      </c>
      <c r="B6211">
        <f>'Previous Trades Import_OMS Quer'!B6211</f>
        <v>0</v>
      </c>
      <c r="C6211" s="22">
        <f>'Previous Trades Import_OMS Quer'!C6211</f>
        <v>0</v>
      </c>
      <c r="D6211">
        <f>'Previous Trades Import_OMS Quer'!D6211</f>
        <v>0</v>
      </c>
      <c r="E6211" s="22">
        <f>'Previous Trades Import_OMS Quer'!E6211</f>
        <v>0</v>
      </c>
      <c r="F6211">
        <f>'Previous Trades Import_OMS Quer'!F6211</f>
        <v>0</v>
      </c>
      <c r="G6211">
        <f>'Previous Trades Import_OMS Quer'!G6211</f>
        <v>0</v>
      </c>
      <c r="H6211">
        <f>'Previous Trades Import_OMS Quer'!H6211</f>
        <v>0</v>
      </c>
      <c r="I6211">
        <f>'Previous Trades Import_OMS Quer'!I6211</f>
        <v>0</v>
      </c>
      <c r="J6211">
        <f>'Previous Trades Import_OMS Quer'!J6211</f>
        <v>0</v>
      </c>
      <c r="K6211">
        <f>'Previous Trades Import_OMS Quer'!K6211</f>
        <v>0</v>
      </c>
      <c r="L6211">
        <f>'Previous Trades Import_OMS Quer'!L6211</f>
        <v>0</v>
      </c>
      <c r="M6211">
        <f>'Previous Trades Import_OMS Quer'!M6211</f>
        <v>0</v>
      </c>
      <c r="N6211">
        <f>'Previous Trades Import_OMS Quer'!N6211</f>
        <v>0</v>
      </c>
      <c r="O6211" t="str">
        <f>CLEAN('Previous Trades Import_OMS Quer'!O6211)</f>
        <v/>
      </c>
      <c r="Q6211" s="25">
        <f t="shared" si="194"/>
        <v>0</v>
      </c>
      <c r="R6211" s="25" t="e">
        <f>VLOOKUP(O6211,'Currency Balance'!$O$3:$Q$32,3,0)</f>
        <v>#N/A</v>
      </c>
      <c r="S6211" t="e">
        <f t="shared" si="195"/>
        <v>#N/A</v>
      </c>
    </row>
    <row r="6212" spans="1:19">
      <c r="A6212">
        <f>'Previous Trades Import_OMS Quer'!A6212</f>
        <v>0</v>
      </c>
      <c r="B6212">
        <f>'Previous Trades Import_OMS Quer'!B6212</f>
        <v>0</v>
      </c>
      <c r="C6212" s="22">
        <f>'Previous Trades Import_OMS Quer'!C6212</f>
        <v>0</v>
      </c>
      <c r="D6212">
        <f>'Previous Trades Import_OMS Quer'!D6212</f>
        <v>0</v>
      </c>
      <c r="E6212" s="22">
        <f>'Previous Trades Import_OMS Quer'!E6212</f>
        <v>0</v>
      </c>
      <c r="F6212">
        <f>'Previous Trades Import_OMS Quer'!F6212</f>
        <v>0</v>
      </c>
      <c r="G6212">
        <f>'Previous Trades Import_OMS Quer'!G6212</f>
        <v>0</v>
      </c>
      <c r="H6212">
        <f>'Previous Trades Import_OMS Quer'!H6212</f>
        <v>0</v>
      </c>
      <c r="I6212">
        <f>'Previous Trades Import_OMS Quer'!I6212</f>
        <v>0</v>
      </c>
      <c r="J6212">
        <f>'Previous Trades Import_OMS Quer'!J6212</f>
        <v>0</v>
      </c>
      <c r="K6212">
        <f>'Previous Trades Import_OMS Quer'!K6212</f>
        <v>0</v>
      </c>
      <c r="L6212">
        <f>'Previous Trades Import_OMS Quer'!L6212</f>
        <v>0</v>
      </c>
      <c r="M6212">
        <f>'Previous Trades Import_OMS Quer'!M6212</f>
        <v>0</v>
      </c>
      <c r="N6212">
        <f>'Previous Trades Import_OMS Quer'!N6212</f>
        <v>0</v>
      </c>
      <c r="O6212" t="str">
        <f>CLEAN('Previous Trades Import_OMS Quer'!O6212)</f>
        <v/>
      </c>
      <c r="Q6212" s="25">
        <f t="shared" si="194"/>
        <v>0</v>
      </c>
      <c r="R6212" s="25" t="e">
        <f>VLOOKUP(O6212,'Currency Balance'!$O$3:$Q$32,3,0)</f>
        <v>#N/A</v>
      </c>
      <c r="S6212" t="e">
        <f t="shared" si="195"/>
        <v>#N/A</v>
      </c>
    </row>
    <row r="6213" spans="1:19">
      <c r="A6213">
        <f>'Previous Trades Import_OMS Quer'!A6213</f>
        <v>0</v>
      </c>
      <c r="B6213">
        <f>'Previous Trades Import_OMS Quer'!B6213</f>
        <v>0</v>
      </c>
      <c r="C6213" s="22">
        <f>'Previous Trades Import_OMS Quer'!C6213</f>
        <v>0</v>
      </c>
      <c r="D6213">
        <f>'Previous Trades Import_OMS Quer'!D6213</f>
        <v>0</v>
      </c>
      <c r="E6213" s="22">
        <f>'Previous Trades Import_OMS Quer'!E6213</f>
        <v>0</v>
      </c>
      <c r="F6213">
        <f>'Previous Trades Import_OMS Quer'!F6213</f>
        <v>0</v>
      </c>
      <c r="G6213">
        <f>'Previous Trades Import_OMS Quer'!G6213</f>
        <v>0</v>
      </c>
      <c r="H6213">
        <f>'Previous Trades Import_OMS Quer'!H6213</f>
        <v>0</v>
      </c>
      <c r="I6213">
        <f>'Previous Trades Import_OMS Quer'!I6213</f>
        <v>0</v>
      </c>
      <c r="J6213">
        <f>'Previous Trades Import_OMS Quer'!J6213</f>
        <v>0</v>
      </c>
      <c r="K6213">
        <f>'Previous Trades Import_OMS Quer'!K6213</f>
        <v>0</v>
      </c>
      <c r="L6213">
        <f>'Previous Trades Import_OMS Quer'!L6213</f>
        <v>0</v>
      </c>
      <c r="M6213">
        <f>'Previous Trades Import_OMS Quer'!M6213</f>
        <v>0</v>
      </c>
      <c r="N6213">
        <f>'Previous Trades Import_OMS Quer'!N6213</f>
        <v>0</v>
      </c>
      <c r="O6213" t="str">
        <f>CLEAN('Previous Trades Import_OMS Quer'!O6213)</f>
        <v/>
      </c>
      <c r="Q6213" s="25">
        <f t="shared" si="194"/>
        <v>0</v>
      </c>
      <c r="R6213" s="25" t="e">
        <f>VLOOKUP(O6213,'Currency Balance'!$O$3:$Q$32,3,0)</f>
        <v>#N/A</v>
      </c>
      <c r="S6213" t="e">
        <f t="shared" si="195"/>
        <v>#N/A</v>
      </c>
    </row>
    <row r="6214" spans="1:19">
      <c r="A6214">
        <f>'Previous Trades Import_OMS Quer'!A6214</f>
        <v>0</v>
      </c>
      <c r="B6214">
        <f>'Previous Trades Import_OMS Quer'!B6214</f>
        <v>0</v>
      </c>
      <c r="C6214" s="22">
        <f>'Previous Trades Import_OMS Quer'!C6214</f>
        <v>0</v>
      </c>
      <c r="D6214">
        <f>'Previous Trades Import_OMS Quer'!D6214</f>
        <v>0</v>
      </c>
      <c r="E6214" s="22">
        <f>'Previous Trades Import_OMS Quer'!E6214</f>
        <v>0</v>
      </c>
      <c r="F6214">
        <f>'Previous Trades Import_OMS Quer'!F6214</f>
        <v>0</v>
      </c>
      <c r="G6214">
        <f>'Previous Trades Import_OMS Quer'!G6214</f>
        <v>0</v>
      </c>
      <c r="H6214">
        <f>'Previous Trades Import_OMS Quer'!H6214</f>
        <v>0</v>
      </c>
      <c r="I6214">
        <f>'Previous Trades Import_OMS Quer'!I6214</f>
        <v>0</v>
      </c>
      <c r="J6214">
        <f>'Previous Trades Import_OMS Quer'!J6214</f>
        <v>0</v>
      </c>
      <c r="K6214">
        <f>'Previous Trades Import_OMS Quer'!K6214</f>
        <v>0</v>
      </c>
      <c r="L6214">
        <f>'Previous Trades Import_OMS Quer'!L6214</f>
        <v>0</v>
      </c>
      <c r="M6214">
        <f>'Previous Trades Import_OMS Quer'!M6214</f>
        <v>0</v>
      </c>
      <c r="N6214">
        <f>'Previous Trades Import_OMS Quer'!N6214</f>
        <v>0</v>
      </c>
      <c r="O6214" t="str">
        <f>CLEAN('Previous Trades Import_OMS Quer'!O6214)</f>
        <v/>
      </c>
      <c r="Q6214" s="25">
        <f t="shared" si="194"/>
        <v>0</v>
      </c>
      <c r="R6214" s="25" t="e">
        <f>VLOOKUP(O6214,'Currency Balance'!$O$3:$Q$32,3,0)</f>
        <v>#N/A</v>
      </c>
      <c r="S6214" t="e">
        <f t="shared" si="195"/>
        <v>#N/A</v>
      </c>
    </row>
    <row r="6215" spans="1:19">
      <c r="A6215">
        <f>'Previous Trades Import_OMS Quer'!A6215</f>
        <v>0</v>
      </c>
      <c r="B6215">
        <f>'Previous Trades Import_OMS Quer'!B6215</f>
        <v>0</v>
      </c>
      <c r="C6215" s="22">
        <f>'Previous Trades Import_OMS Quer'!C6215</f>
        <v>0</v>
      </c>
      <c r="D6215">
        <f>'Previous Trades Import_OMS Quer'!D6215</f>
        <v>0</v>
      </c>
      <c r="E6215" s="22">
        <f>'Previous Trades Import_OMS Quer'!E6215</f>
        <v>0</v>
      </c>
      <c r="F6215">
        <f>'Previous Trades Import_OMS Quer'!F6215</f>
        <v>0</v>
      </c>
      <c r="G6215">
        <f>'Previous Trades Import_OMS Quer'!G6215</f>
        <v>0</v>
      </c>
      <c r="H6215">
        <f>'Previous Trades Import_OMS Quer'!H6215</f>
        <v>0</v>
      </c>
      <c r="I6215">
        <f>'Previous Trades Import_OMS Quer'!I6215</f>
        <v>0</v>
      </c>
      <c r="J6215">
        <f>'Previous Trades Import_OMS Quer'!J6215</f>
        <v>0</v>
      </c>
      <c r="K6215">
        <f>'Previous Trades Import_OMS Quer'!K6215</f>
        <v>0</v>
      </c>
      <c r="L6215">
        <f>'Previous Trades Import_OMS Quer'!L6215</f>
        <v>0</v>
      </c>
      <c r="M6215">
        <f>'Previous Trades Import_OMS Quer'!M6215</f>
        <v>0</v>
      </c>
      <c r="N6215">
        <f>'Previous Trades Import_OMS Quer'!N6215</f>
        <v>0</v>
      </c>
      <c r="O6215" t="str">
        <f>CLEAN('Previous Trades Import_OMS Quer'!O6215)</f>
        <v/>
      </c>
      <c r="Q6215" s="25">
        <f t="shared" si="194"/>
        <v>0</v>
      </c>
      <c r="R6215" s="25" t="e">
        <f>VLOOKUP(O6215,'Currency Balance'!$O$3:$Q$32,3,0)</f>
        <v>#N/A</v>
      </c>
      <c r="S6215" t="e">
        <f t="shared" si="195"/>
        <v>#N/A</v>
      </c>
    </row>
    <row r="6216" spans="1:19">
      <c r="A6216">
        <f>'Previous Trades Import_OMS Quer'!A6216</f>
        <v>0</v>
      </c>
      <c r="B6216">
        <f>'Previous Trades Import_OMS Quer'!B6216</f>
        <v>0</v>
      </c>
      <c r="C6216" s="22">
        <f>'Previous Trades Import_OMS Quer'!C6216</f>
        <v>0</v>
      </c>
      <c r="D6216">
        <f>'Previous Trades Import_OMS Quer'!D6216</f>
        <v>0</v>
      </c>
      <c r="E6216" s="22">
        <f>'Previous Trades Import_OMS Quer'!E6216</f>
        <v>0</v>
      </c>
      <c r="F6216">
        <f>'Previous Trades Import_OMS Quer'!F6216</f>
        <v>0</v>
      </c>
      <c r="G6216">
        <f>'Previous Trades Import_OMS Quer'!G6216</f>
        <v>0</v>
      </c>
      <c r="H6216">
        <f>'Previous Trades Import_OMS Quer'!H6216</f>
        <v>0</v>
      </c>
      <c r="I6216">
        <f>'Previous Trades Import_OMS Quer'!I6216</f>
        <v>0</v>
      </c>
      <c r="J6216">
        <f>'Previous Trades Import_OMS Quer'!J6216</f>
        <v>0</v>
      </c>
      <c r="K6216">
        <f>'Previous Trades Import_OMS Quer'!K6216</f>
        <v>0</v>
      </c>
      <c r="L6216">
        <f>'Previous Trades Import_OMS Quer'!L6216</f>
        <v>0</v>
      </c>
      <c r="M6216">
        <f>'Previous Trades Import_OMS Quer'!M6216</f>
        <v>0</v>
      </c>
      <c r="N6216">
        <f>'Previous Trades Import_OMS Quer'!N6216</f>
        <v>0</v>
      </c>
      <c r="O6216" t="str">
        <f>CLEAN('Previous Trades Import_OMS Quer'!O6216)</f>
        <v/>
      </c>
      <c r="Q6216" s="25">
        <f t="shared" si="194"/>
        <v>0</v>
      </c>
      <c r="R6216" s="25" t="e">
        <f>VLOOKUP(O6216,'Currency Balance'!$O$3:$Q$32,3,0)</f>
        <v>#N/A</v>
      </c>
      <c r="S6216" t="e">
        <f t="shared" si="195"/>
        <v>#N/A</v>
      </c>
    </row>
    <row r="6217" spans="1:19">
      <c r="A6217">
        <f>'Previous Trades Import_OMS Quer'!A6217</f>
        <v>0</v>
      </c>
      <c r="B6217">
        <f>'Previous Trades Import_OMS Quer'!B6217</f>
        <v>0</v>
      </c>
      <c r="C6217" s="22">
        <f>'Previous Trades Import_OMS Quer'!C6217</f>
        <v>0</v>
      </c>
      <c r="D6217">
        <f>'Previous Trades Import_OMS Quer'!D6217</f>
        <v>0</v>
      </c>
      <c r="E6217" s="22">
        <f>'Previous Trades Import_OMS Quer'!E6217</f>
        <v>0</v>
      </c>
      <c r="F6217">
        <f>'Previous Trades Import_OMS Quer'!F6217</f>
        <v>0</v>
      </c>
      <c r="G6217">
        <f>'Previous Trades Import_OMS Quer'!G6217</f>
        <v>0</v>
      </c>
      <c r="H6217">
        <f>'Previous Trades Import_OMS Quer'!H6217</f>
        <v>0</v>
      </c>
      <c r="I6217">
        <f>'Previous Trades Import_OMS Quer'!I6217</f>
        <v>0</v>
      </c>
      <c r="J6217">
        <f>'Previous Trades Import_OMS Quer'!J6217</f>
        <v>0</v>
      </c>
      <c r="K6217">
        <f>'Previous Trades Import_OMS Quer'!K6217</f>
        <v>0</v>
      </c>
      <c r="L6217">
        <f>'Previous Trades Import_OMS Quer'!L6217</f>
        <v>0</v>
      </c>
      <c r="M6217">
        <f>'Previous Trades Import_OMS Quer'!M6217</f>
        <v>0</v>
      </c>
      <c r="N6217">
        <f>'Previous Trades Import_OMS Quer'!N6217</f>
        <v>0</v>
      </c>
      <c r="O6217" t="str">
        <f>CLEAN('Previous Trades Import_OMS Quer'!O6217)</f>
        <v/>
      </c>
      <c r="Q6217" s="25">
        <f t="shared" si="194"/>
        <v>0</v>
      </c>
      <c r="R6217" s="25" t="e">
        <f>VLOOKUP(O6217,'Currency Balance'!$O$3:$Q$32,3,0)</f>
        <v>#N/A</v>
      </c>
      <c r="S6217" t="e">
        <f t="shared" si="195"/>
        <v>#N/A</v>
      </c>
    </row>
    <row r="6218" spans="1:19">
      <c r="A6218">
        <f>'Previous Trades Import_OMS Quer'!A6218</f>
        <v>0</v>
      </c>
      <c r="B6218">
        <f>'Previous Trades Import_OMS Quer'!B6218</f>
        <v>0</v>
      </c>
      <c r="C6218" s="22">
        <f>'Previous Trades Import_OMS Quer'!C6218</f>
        <v>0</v>
      </c>
      <c r="D6218">
        <f>'Previous Trades Import_OMS Quer'!D6218</f>
        <v>0</v>
      </c>
      <c r="E6218" s="22">
        <f>'Previous Trades Import_OMS Quer'!E6218</f>
        <v>0</v>
      </c>
      <c r="F6218">
        <f>'Previous Trades Import_OMS Quer'!F6218</f>
        <v>0</v>
      </c>
      <c r="G6218">
        <f>'Previous Trades Import_OMS Quer'!G6218</f>
        <v>0</v>
      </c>
      <c r="H6218">
        <f>'Previous Trades Import_OMS Quer'!H6218</f>
        <v>0</v>
      </c>
      <c r="I6218">
        <f>'Previous Trades Import_OMS Quer'!I6218</f>
        <v>0</v>
      </c>
      <c r="J6218">
        <f>'Previous Trades Import_OMS Quer'!J6218</f>
        <v>0</v>
      </c>
      <c r="K6218">
        <f>'Previous Trades Import_OMS Quer'!K6218</f>
        <v>0</v>
      </c>
      <c r="L6218">
        <f>'Previous Trades Import_OMS Quer'!L6218</f>
        <v>0</v>
      </c>
      <c r="M6218">
        <f>'Previous Trades Import_OMS Quer'!M6218</f>
        <v>0</v>
      </c>
      <c r="N6218">
        <f>'Previous Trades Import_OMS Quer'!N6218</f>
        <v>0</v>
      </c>
      <c r="O6218" t="str">
        <f>CLEAN('Previous Trades Import_OMS Quer'!O6218)</f>
        <v/>
      </c>
      <c r="Q6218" s="25">
        <f t="shared" si="194"/>
        <v>0</v>
      </c>
      <c r="R6218" s="25" t="e">
        <f>VLOOKUP(O6218,'Currency Balance'!$O$3:$Q$32,3,0)</f>
        <v>#N/A</v>
      </c>
      <c r="S6218" t="e">
        <f t="shared" si="195"/>
        <v>#N/A</v>
      </c>
    </row>
    <row r="6219" spans="1:19">
      <c r="A6219">
        <f>'Previous Trades Import_OMS Quer'!A6219</f>
        <v>0</v>
      </c>
      <c r="B6219">
        <f>'Previous Trades Import_OMS Quer'!B6219</f>
        <v>0</v>
      </c>
      <c r="C6219" s="22">
        <f>'Previous Trades Import_OMS Quer'!C6219</f>
        <v>0</v>
      </c>
      <c r="D6219">
        <f>'Previous Trades Import_OMS Quer'!D6219</f>
        <v>0</v>
      </c>
      <c r="E6219" s="22">
        <f>'Previous Trades Import_OMS Quer'!E6219</f>
        <v>0</v>
      </c>
      <c r="F6219">
        <f>'Previous Trades Import_OMS Quer'!F6219</f>
        <v>0</v>
      </c>
      <c r="G6219">
        <f>'Previous Trades Import_OMS Quer'!G6219</f>
        <v>0</v>
      </c>
      <c r="H6219">
        <f>'Previous Trades Import_OMS Quer'!H6219</f>
        <v>0</v>
      </c>
      <c r="I6219">
        <f>'Previous Trades Import_OMS Quer'!I6219</f>
        <v>0</v>
      </c>
      <c r="J6219">
        <f>'Previous Trades Import_OMS Quer'!J6219</f>
        <v>0</v>
      </c>
      <c r="K6219">
        <f>'Previous Trades Import_OMS Quer'!K6219</f>
        <v>0</v>
      </c>
      <c r="L6219">
        <f>'Previous Trades Import_OMS Quer'!L6219</f>
        <v>0</v>
      </c>
      <c r="M6219">
        <f>'Previous Trades Import_OMS Quer'!M6219</f>
        <v>0</v>
      </c>
      <c r="N6219">
        <f>'Previous Trades Import_OMS Quer'!N6219</f>
        <v>0</v>
      </c>
      <c r="O6219" t="str">
        <f>CLEAN('Previous Trades Import_OMS Quer'!O6219)</f>
        <v/>
      </c>
      <c r="Q6219" s="25">
        <f t="shared" si="194"/>
        <v>0</v>
      </c>
      <c r="R6219" s="25" t="e">
        <f>VLOOKUP(O6219,'Currency Balance'!$O$3:$Q$32,3,0)</f>
        <v>#N/A</v>
      </c>
      <c r="S6219" t="e">
        <f t="shared" si="195"/>
        <v>#N/A</v>
      </c>
    </row>
    <row r="6220" spans="1:19">
      <c r="A6220">
        <f>'Previous Trades Import_OMS Quer'!A6220</f>
        <v>0</v>
      </c>
      <c r="B6220">
        <f>'Previous Trades Import_OMS Quer'!B6220</f>
        <v>0</v>
      </c>
      <c r="C6220" s="22">
        <f>'Previous Trades Import_OMS Quer'!C6220</f>
        <v>0</v>
      </c>
      <c r="D6220">
        <f>'Previous Trades Import_OMS Quer'!D6220</f>
        <v>0</v>
      </c>
      <c r="E6220" s="22">
        <f>'Previous Trades Import_OMS Quer'!E6220</f>
        <v>0</v>
      </c>
      <c r="F6220">
        <f>'Previous Trades Import_OMS Quer'!F6220</f>
        <v>0</v>
      </c>
      <c r="G6220">
        <f>'Previous Trades Import_OMS Quer'!G6220</f>
        <v>0</v>
      </c>
      <c r="H6220">
        <f>'Previous Trades Import_OMS Quer'!H6220</f>
        <v>0</v>
      </c>
      <c r="I6220">
        <f>'Previous Trades Import_OMS Quer'!I6220</f>
        <v>0</v>
      </c>
      <c r="J6220">
        <f>'Previous Trades Import_OMS Quer'!J6220</f>
        <v>0</v>
      </c>
      <c r="K6220">
        <f>'Previous Trades Import_OMS Quer'!K6220</f>
        <v>0</v>
      </c>
      <c r="L6220">
        <f>'Previous Trades Import_OMS Quer'!L6220</f>
        <v>0</v>
      </c>
      <c r="M6220">
        <f>'Previous Trades Import_OMS Quer'!M6220</f>
        <v>0</v>
      </c>
      <c r="N6220">
        <f>'Previous Trades Import_OMS Quer'!N6220</f>
        <v>0</v>
      </c>
      <c r="O6220" t="str">
        <f>CLEAN('Previous Trades Import_OMS Quer'!O6220)</f>
        <v/>
      </c>
      <c r="Q6220" s="25">
        <f t="shared" si="194"/>
        <v>0</v>
      </c>
      <c r="R6220" s="25" t="e">
        <f>VLOOKUP(O6220,'Currency Balance'!$O$3:$Q$32,3,0)</f>
        <v>#N/A</v>
      </c>
      <c r="S6220" t="e">
        <f t="shared" si="195"/>
        <v>#N/A</v>
      </c>
    </row>
    <row r="6221" spans="1:19">
      <c r="A6221">
        <f>'Previous Trades Import_OMS Quer'!A6221</f>
        <v>0</v>
      </c>
      <c r="B6221">
        <f>'Previous Trades Import_OMS Quer'!B6221</f>
        <v>0</v>
      </c>
      <c r="C6221" s="22">
        <f>'Previous Trades Import_OMS Quer'!C6221</f>
        <v>0</v>
      </c>
      <c r="D6221">
        <f>'Previous Trades Import_OMS Quer'!D6221</f>
        <v>0</v>
      </c>
      <c r="E6221" s="22">
        <f>'Previous Trades Import_OMS Quer'!E6221</f>
        <v>0</v>
      </c>
      <c r="F6221">
        <f>'Previous Trades Import_OMS Quer'!F6221</f>
        <v>0</v>
      </c>
      <c r="G6221">
        <f>'Previous Trades Import_OMS Quer'!G6221</f>
        <v>0</v>
      </c>
      <c r="H6221">
        <f>'Previous Trades Import_OMS Quer'!H6221</f>
        <v>0</v>
      </c>
      <c r="I6221">
        <f>'Previous Trades Import_OMS Quer'!I6221</f>
        <v>0</v>
      </c>
      <c r="J6221">
        <f>'Previous Trades Import_OMS Quer'!J6221</f>
        <v>0</v>
      </c>
      <c r="K6221">
        <f>'Previous Trades Import_OMS Quer'!K6221</f>
        <v>0</v>
      </c>
      <c r="L6221">
        <f>'Previous Trades Import_OMS Quer'!L6221</f>
        <v>0</v>
      </c>
      <c r="M6221">
        <f>'Previous Trades Import_OMS Quer'!M6221</f>
        <v>0</v>
      </c>
      <c r="N6221">
        <f>'Previous Trades Import_OMS Quer'!N6221</f>
        <v>0</v>
      </c>
      <c r="O6221" t="str">
        <f>CLEAN('Previous Trades Import_OMS Quer'!O6221)</f>
        <v/>
      </c>
      <c r="Q6221" s="25">
        <f t="shared" si="194"/>
        <v>0</v>
      </c>
      <c r="R6221" s="25" t="e">
        <f>VLOOKUP(O6221,'Currency Balance'!$O$3:$Q$32,3,0)</f>
        <v>#N/A</v>
      </c>
      <c r="S6221" t="e">
        <f t="shared" si="195"/>
        <v>#N/A</v>
      </c>
    </row>
    <row r="6222" spans="1:19">
      <c r="A6222">
        <f>'Previous Trades Import_OMS Quer'!A6222</f>
        <v>0</v>
      </c>
      <c r="B6222">
        <f>'Previous Trades Import_OMS Quer'!B6222</f>
        <v>0</v>
      </c>
      <c r="C6222" s="22">
        <f>'Previous Trades Import_OMS Quer'!C6222</f>
        <v>0</v>
      </c>
      <c r="D6222">
        <f>'Previous Trades Import_OMS Quer'!D6222</f>
        <v>0</v>
      </c>
      <c r="E6222" s="22">
        <f>'Previous Trades Import_OMS Quer'!E6222</f>
        <v>0</v>
      </c>
      <c r="F6222">
        <f>'Previous Trades Import_OMS Quer'!F6222</f>
        <v>0</v>
      </c>
      <c r="G6222">
        <f>'Previous Trades Import_OMS Quer'!G6222</f>
        <v>0</v>
      </c>
      <c r="H6222">
        <f>'Previous Trades Import_OMS Quer'!H6222</f>
        <v>0</v>
      </c>
      <c r="I6222">
        <f>'Previous Trades Import_OMS Quer'!I6222</f>
        <v>0</v>
      </c>
      <c r="J6222">
        <f>'Previous Trades Import_OMS Quer'!J6222</f>
        <v>0</v>
      </c>
      <c r="K6222">
        <f>'Previous Trades Import_OMS Quer'!K6222</f>
        <v>0</v>
      </c>
      <c r="L6222">
        <f>'Previous Trades Import_OMS Quer'!L6222</f>
        <v>0</v>
      </c>
      <c r="M6222">
        <f>'Previous Trades Import_OMS Quer'!M6222</f>
        <v>0</v>
      </c>
      <c r="N6222">
        <f>'Previous Trades Import_OMS Quer'!N6222</f>
        <v>0</v>
      </c>
      <c r="O6222" t="str">
        <f>CLEAN('Previous Trades Import_OMS Quer'!O6222)</f>
        <v/>
      </c>
      <c r="Q6222" s="25">
        <f t="shared" si="194"/>
        <v>0</v>
      </c>
      <c r="R6222" s="25" t="e">
        <f>VLOOKUP(O6222,'Currency Balance'!$O$3:$Q$32,3,0)</f>
        <v>#N/A</v>
      </c>
      <c r="S6222" t="e">
        <f t="shared" si="195"/>
        <v>#N/A</v>
      </c>
    </row>
    <row r="6223" spans="1:19">
      <c r="A6223">
        <f>'Previous Trades Import_OMS Quer'!A6223</f>
        <v>0</v>
      </c>
      <c r="B6223">
        <f>'Previous Trades Import_OMS Quer'!B6223</f>
        <v>0</v>
      </c>
      <c r="C6223" s="22">
        <f>'Previous Trades Import_OMS Quer'!C6223</f>
        <v>0</v>
      </c>
      <c r="D6223">
        <f>'Previous Trades Import_OMS Quer'!D6223</f>
        <v>0</v>
      </c>
      <c r="E6223" s="22">
        <f>'Previous Trades Import_OMS Quer'!E6223</f>
        <v>0</v>
      </c>
      <c r="F6223">
        <f>'Previous Trades Import_OMS Quer'!F6223</f>
        <v>0</v>
      </c>
      <c r="G6223">
        <f>'Previous Trades Import_OMS Quer'!G6223</f>
        <v>0</v>
      </c>
      <c r="H6223">
        <f>'Previous Trades Import_OMS Quer'!H6223</f>
        <v>0</v>
      </c>
      <c r="I6223">
        <f>'Previous Trades Import_OMS Quer'!I6223</f>
        <v>0</v>
      </c>
      <c r="J6223">
        <f>'Previous Trades Import_OMS Quer'!J6223</f>
        <v>0</v>
      </c>
      <c r="K6223">
        <f>'Previous Trades Import_OMS Quer'!K6223</f>
        <v>0</v>
      </c>
      <c r="L6223">
        <f>'Previous Trades Import_OMS Quer'!L6223</f>
        <v>0</v>
      </c>
      <c r="M6223">
        <f>'Previous Trades Import_OMS Quer'!M6223</f>
        <v>0</v>
      </c>
      <c r="N6223">
        <f>'Previous Trades Import_OMS Quer'!N6223</f>
        <v>0</v>
      </c>
      <c r="O6223" t="str">
        <f>CLEAN('Previous Trades Import_OMS Quer'!O6223)</f>
        <v/>
      </c>
      <c r="Q6223" s="25">
        <f t="shared" si="194"/>
        <v>0</v>
      </c>
      <c r="R6223" s="25" t="e">
        <f>VLOOKUP(O6223,'Currency Balance'!$O$3:$Q$32,3,0)</f>
        <v>#N/A</v>
      </c>
      <c r="S6223" t="e">
        <f t="shared" si="195"/>
        <v>#N/A</v>
      </c>
    </row>
    <row r="6224" spans="1:19">
      <c r="A6224">
        <f>'Previous Trades Import_OMS Quer'!A6224</f>
        <v>0</v>
      </c>
      <c r="B6224">
        <f>'Previous Trades Import_OMS Quer'!B6224</f>
        <v>0</v>
      </c>
      <c r="C6224" s="22">
        <f>'Previous Trades Import_OMS Quer'!C6224</f>
        <v>0</v>
      </c>
      <c r="D6224">
        <f>'Previous Trades Import_OMS Quer'!D6224</f>
        <v>0</v>
      </c>
      <c r="E6224" s="22">
        <f>'Previous Trades Import_OMS Quer'!E6224</f>
        <v>0</v>
      </c>
      <c r="F6224">
        <f>'Previous Trades Import_OMS Quer'!F6224</f>
        <v>0</v>
      </c>
      <c r="G6224">
        <f>'Previous Trades Import_OMS Quer'!G6224</f>
        <v>0</v>
      </c>
      <c r="H6224">
        <f>'Previous Trades Import_OMS Quer'!H6224</f>
        <v>0</v>
      </c>
      <c r="I6224">
        <f>'Previous Trades Import_OMS Quer'!I6224</f>
        <v>0</v>
      </c>
      <c r="J6224">
        <f>'Previous Trades Import_OMS Quer'!J6224</f>
        <v>0</v>
      </c>
      <c r="K6224">
        <f>'Previous Trades Import_OMS Quer'!K6224</f>
        <v>0</v>
      </c>
      <c r="L6224">
        <f>'Previous Trades Import_OMS Quer'!L6224</f>
        <v>0</v>
      </c>
      <c r="M6224">
        <f>'Previous Trades Import_OMS Quer'!M6224</f>
        <v>0</v>
      </c>
      <c r="N6224">
        <f>'Previous Trades Import_OMS Quer'!N6224</f>
        <v>0</v>
      </c>
      <c r="O6224" t="str">
        <f>CLEAN('Previous Trades Import_OMS Quer'!O6224)</f>
        <v/>
      </c>
      <c r="Q6224" s="25">
        <f t="shared" si="194"/>
        <v>0</v>
      </c>
      <c r="R6224" s="25" t="e">
        <f>VLOOKUP(O6224,'Currency Balance'!$O$3:$Q$32,3,0)</f>
        <v>#N/A</v>
      </c>
      <c r="S6224" t="e">
        <f t="shared" si="195"/>
        <v>#N/A</v>
      </c>
    </row>
    <row r="6225" spans="1:19">
      <c r="A6225">
        <f>'Previous Trades Import_OMS Quer'!A6225</f>
        <v>0</v>
      </c>
      <c r="B6225">
        <f>'Previous Trades Import_OMS Quer'!B6225</f>
        <v>0</v>
      </c>
      <c r="C6225" s="22">
        <f>'Previous Trades Import_OMS Quer'!C6225</f>
        <v>0</v>
      </c>
      <c r="D6225">
        <f>'Previous Trades Import_OMS Quer'!D6225</f>
        <v>0</v>
      </c>
      <c r="E6225" s="22">
        <f>'Previous Trades Import_OMS Quer'!E6225</f>
        <v>0</v>
      </c>
      <c r="F6225">
        <f>'Previous Trades Import_OMS Quer'!F6225</f>
        <v>0</v>
      </c>
      <c r="G6225">
        <f>'Previous Trades Import_OMS Quer'!G6225</f>
        <v>0</v>
      </c>
      <c r="H6225">
        <f>'Previous Trades Import_OMS Quer'!H6225</f>
        <v>0</v>
      </c>
      <c r="I6225">
        <f>'Previous Trades Import_OMS Quer'!I6225</f>
        <v>0</v>
      </c>
      <c r="J6225">
        <f>'Previous Trades Import_OMS Quer'!J6225</f>
        <v>0</v>
      </c>
      <c r="K6225">
        <f>'Previous Trades Import_OMS Quer'!K6225</f>
        <v>0</v>
      </c>
      <c r="L6225">
        <f>'Previous Trades Import_OMS Quer'!L6225</f>
        <v>0</v>
      </c>
      <c r="M6225">
        <f>'Previous Trades Import_OMS Quer'!M6225</f>
        <v>0</v>
      </c>
      <c r="N6225">
        <f>'Previous Trades Import_OMS Quer'!N6225</f>
        <v>0</v>
      </c>
      <c r="O6225" t="str">
        <f>CLEAN('Previous Trades Import_OMS Quer'!O6225)</f>
        <v/>
      </c>
      <c r="Q6225" s="25">
        <f t="shared" si="194"/>
        <v>0</v>
      </c>
      <c r="R6225" s="25" t="e">
        <f>VLOOKUP(O6225,'Currency Balance'!$O$3:$Q$32,3,0)</f>
        <v>#N/A</v>
      </c>
      <c r="S6225" t="e">
        <f t="shared" si="195"/>
        <v>#N/A</v>
      </c>
    </row>
    <row r="6226" spans="1:19">
      <c r="A6226">
        <f>'Previous Trades Import_OMS Quer'!A6226</f>
        <v>0</v>
      </c>
      <c r="B6226">
        <f>'Previous Trades Import_OMS Quer'!B6226</f>
        <v>0</v>
      </c>
      <c r="C6226" s="22">
        <f>'Previous Trades Import_OMS Quer'!C6226</f>
        <v>0</v>
      </c>
      <c r="D6226">
        <f>'Previous Trades Import_OMS Quer'!D6226</f>
        <v>0</v>
      </c>
      <c r="E6226" s="22">
        <f>'Previous Trades Import_OMS Quer'!E6226</f>
        <v>0</v>
      </c>
      <c r="F6226">
        <f>'Previous Trades Import_OMS Quer'!F6226</f>
        <v>0</v>
      </c>
      <c r="G6226">
        <f>'Previous Trades Import_OMS Quer'!G6226</f>
        <v>0</v>
      </c>
      <c r="H6226">
        <f>'Previous Trades Import_OMS Quer'!H6226</f>
        <v>0</v>
      </c>
      <c r="I6226">
        <f>'Previous Trades Import_OMS Quer'!I6226</f>
        <v>0</v>
      </c>
      <c r="J6226">
        <f>'Previous Trades Import_OMS Quer'!J6226</f>
        <v>0</v>
      </c>
      <c r="K6226">
        <f>'Previous Trades Import_OMS Quer'!K6226</f>
        <v>0</v>
      </c>
      <c r="L6226">
        <f>'Previous Trades Import_OMS Quer'!L6226</f>
        <v>0</v>
      </c>
      <c r="M6226">
        <f>'Previous Trades Import_OMS Quer'!M6226</f>
        <v>0</v>
      </c>
      <c r="N6226">
        <f>'Previous Trades Import_OMS Quer'!N6226</f>
        <v>0</v>
      </c>
      <c r="O6226" t="str">
        <f>CLEAN('Previous Trades Import_OMS Quer'!O6226)</f>
        <v/>
      </c>
      <c r="Q6226" s="25">
        <f t="shared" si="194"/>
        <v>0</v>
      </c>
      <c r="R6226" s="25" t="e">
        <f>VLOOKUP(O6226,'Currency Balance'!$O$3:$Q$32,3,0)</f>
        <v>#N/A</v>
      </c>
      <c r="S6226" t="e">
        <f t="shared" si="195"/>
        <v>#N/A</v>
      </c>
    </row>
    <row r="6227" spans="1:19">
      <c r="A6227">
        <f>'Previous Trades Import_OMS Quer'!A6227</f>
        <v>0</v>
      </c>
      <c r="B6227">
        <f>'Previous Trades Import_OMS Quer'!B6227</f>
        <v>0</v>
      </c>
      <c r="C6227" s="22">
        <f>'Previous Trades Import_OMS Quer'!C6227</f>
        <v>0</v>
      </c>
      <c r="D6227">
        <f>'Previous Trades Import_OMS Quer'!D6227</f>
        <v>0</v>
      </c>
      <c r="E6227" s="22">
        <f>'Previous Trades Import_OMS Quer'!E6227</f>
        <v>0</v>
      </c>
      <c r="F6227">
        <f>'Previous Trades Import_OMS Quer'!F6227</f>
        <v>0</v>
      </c>
      <c r="G6227">
        <f>'Previous Trades Import_OMS Quer'!G6227</f>
        <v>0</v>
      </c>
      <c r="H6227">
        <f>'Previous Trades Import_OMS Quer'!H6227</f>
        <v>0</v>
      </c>
      <c r="I6227">
        <f>'Previous Trades Import_OMS Quer'!I6227</f>
        <v>0</v>
      </c>
      <c r="J6227">
        <f>'Previous Trades Import_OMS Quer'!J6227</f>
        <v>0</v>
      </c>
      <c r="K6227">
        <f>'Previous Trades Import_OMS Quer'!K6227</f>
        <v>0</v>
      </c>
      <c r="L6227">
        <f>'Previous Trades Import_OMS Quer'!L6227</f>
        <v>0</v>
      </c>
      <c r="M6227">
        <f>'Previous Trades Import_OMS Quer'!M6227</f>
        <v>0</v>
      </c>
      <c r="N6227">
        <f>'Previous Trades Import_OMS Quer'!N6227</f>
        <v>0</v>
      </c>
      <c r="O6227" t="str">
        <f>CLEAN('Previous Trades Import_OMS Quer'!O6227)</f>
        <v/>
      </c>
      <c r="Q6227" s="25">
        <f t="shared" si="194"/>
        <v>0</v>
      </c>
      <c r="R6227" s="25" t="e">
        <f>VLOOKUP(O6227,'Currency Balance'!$O$3:$Q$32,3,0)</f>
        <v>#N/A</v>
      </c>
      <c r="S6227" t="e">
        <f t="shared" si="195"/>
        <v>#N/A</v>
      </c>
    </row>
    <row r="6228" spans="1:19">
      <c r="A6228">
        <f>'Previous Trades Import_OMS Quer'!A6228</f>
        <v>0</v>
      </c>
      <c r="B6228">
        <f>'Previous Trades Import_OMS Quer'!B6228</f>
        <v>0</v>
      </c>
      <c r="C6228" s="22">
        <f>'Previous Trades Import_OMS Quer'!C6228</f>
        <v>0</v>
      </c>
      <c r="D6228">
        <f>'Previous Trades Import_OMS Quer'!D6228</f>
        <v>0</v>
      </c>
      <c r="E6228" s="22">
        <f>'Previous Trades Import_OMS Quer'!E6228</f>
        <v>0</v>
      </c>
      <c r="F6228">
        <f>'Previous Trades Import_OMS Quer'!F6228</f>
        <v>0</v>
      </c>
      <c r="G6228">
        <f>'Previous Trades Import_OMS Quer'!G6228</f>
        <v>0</v>
      </c>
      <c r="H6228">
        <f>'Previous Trades Import_OMS Quer'!H6228</f>
        <v>0</v>
      </c>
      <c r="I6228">
        <f>'Previous Trades Import_OMS Quer'!I6228</f>
        <v>0</v>
      </c>
      <c r="J6228">
        <f>'Previous Trades Import_OMS Quer'!J6228</f>
        <v>0</v>
      </c>
      <c r="K6228">
        <f>'Previous Trades Import_OMS Quer'!K6228</f>
        <v>0</v>
      </c>
      <c r="L6228">
        <f>'Previous Trades Import_OMS Quer'!L6228</f>
        <v>0</v>
      </c>
      <c r="M6228">
        <f>'Previous Trades Import_OMS Quer'!M6228</f>
        <v>0</v>
      </c>
      <c r="N6228">
        <f>'Previous Trades Import_OMS Quer'!N6228</f>
        <v>0</v>
      </c>
      <c r="O6228" t="str">
        <f>CLEAN('Previous Trades Import_OMS Quer'!O6228)</f>
        <v/>
      </c>
      <c r="Q6228" s="25">
        <f t="shared" si="194"/>
        <v>0</v>
      </c>
      <c r="R6228" s="25" t="e">
        <f>VLOOKUP(O6228,'Currency Balance'!$O$3:$Q$32,3,0)</f>
        <v>#N/A</v>
      </c>
      <c r="S6228" t="e">
        <f t="shared" si="195"/>
        <v>#N/A</v>
      </c>
    </row>
    <row r="6229" spans="1:19">
      <c r="A6229">
        <f>'Previous Trades Import_OMS Quer'!A6229</f>
        <v>0</v>
      </c>
      <c r="B6229">
        <f>'Previous Trades Import_OMS Quer'!B6229</f>
        <v>0</v>
      </c>
      <c r="C6229" s="22">
        <f>'Previous Trades Import_OMS Quer'!C6229</f>
        <v>0</v>
      </c>
      <c r="D6229">
        <f>'Previous Trades Import_OMS Quer'!D6229</f>
        <v>0</v>
      </c>
      <c r="E6229" s="22">
        <f>'Previous Trades Import_OMS Quer'!E6229</f>
        <v>0</v>
      </c>
      <c r="F6229">
        <f>'Previous Trades Import_OMS Quer'!F6229</f>
        <v>0</v>
      </c>
      <c r="G6229">
        <f>'Previous Trades Import_OMS Quer'!G6229</f>
        <v>0</v>
      </c>
      <c r="H6229">
        <f>'Previous Trades Import_OMS Quer'!H6229</f>
        <v>0</v>
      </c>
      <c r="I6229">
        <f>'Previous Trades Import_OMS Quer'!I6229</f>
        <v>0</v>
      </c>
      <c r="J6229">
        <f>'Previous Trades Import_OMS Quer'!J6229</f>
        <v>0</v>
      </c>
      <c r="K6229">
        <f>'Previous Trades Import_OMS Quer'!K6229</f>
        <v>0</v>
      </c>
      <c r="L6229">
        <f>'Previous Trades Import_OMS Quer'!L6229</f>
        <v>0</v>
      </c>
      <c r="M6229">
        <f>'Previous Trades Import_OMS Quer'!M6229</f>
        <v>0</v>
      </c>
      <c r="N6229">
        <f>'Previous Trades Import_OMS Quer'!N6229</f>
        <v>0</v>
      </c>
      <c r="O6229" t="str">
        <f>CLEAN('Previous Trades Import_OMS Quer'!O6229)</f>
        <v/>
      </c>
      <c r="Q6229" s="25">
        <f t="shared" si="194"/>
        <v>0</v>
      </c>
      <c r="R6229" s="25" t="e">
        <f>VLOOKUP(O6229,'Currency Balance'!$O$3:$Q$32,3,0)</f>
        <v>#N/A</v>
      </c>
      <c r="S6229" t="e">
        <f t="shared" si="195"/>
        <v>#N/A</v>
      </c>
    </row>
    <row r="6230" spans="1:19">
      <c r="A6230">
        <f>'Previous Trades Import_OMS Quer'!A6230</f>
        <v>0</v>
      </c>
      <c r="B6230">
        <f>'Previous Trades Import_OMS Quer'!B6230</f>
        <v>0</v>
      </c>
      <c r="C6230" s="22">
        <f>'Previous Trades Import_OMS Quer'!C6230</f>
        <v>0</v>
      </c>
      <c r="D6230">
        <f>'Previous Trades Import_OMS Quer'!D6230</f>
        <v>0</v>
      </c>
      <c r="E6230" s="22">
        <f>'Previous Trades Import_OMS Quer'!E6230</f>
        <v>0</v>
      </c>
      <c r="F6230">
        <f>'Previous Trades Import_OMS Quer'!F6230</f>
        <v>0</v>
      </c>
      <c r="G6230">
        <f>'Previous Trades Import_OMS Quer'!G6230</f>
        <v>0</v>
      </c>
      <c r="H6230">
        <f>'Previous Trades Import_OMS Quer'!H6230</f>
        <v>0</v>
      </c>
      <c r="I6230">
        <f>'Previous Trades Import_OMS Quer'!I6230</f>
        <v>0</v>
      </c>
      <c r="J6230">
        <f>'Previous Trades Import_OMS Quer'!J6230</f>
        <v>0</v>
      </c>
      <c r="K6230">
        <f>'Previous Trades Import_OMS Quer'!K6230</f>
        <v>0</v>
      </c>
      <c r="L6230">
        <f>'Previous Trades Import_OMS Quer'!L6230</f>
        <v>0</v>
      </c>
      <c r="M6230">
        <f>'Previous Trades Import_OMS Quer'!M6230</f>
        <v>0</v>
      </c>
      <c r="N6230">
        <f>'Previous Trades Import_OMS Quer'!N6230</f>
        <v>0</v>
      </c>
      <c r="O6230" t="str">
        <f>CLEAN('Previous Trades Import_OMS Quer'!O6230)</f>
        <v/>
      </c>
      <c r="Q6230" s="25">
        <f t="shared" si="194"/>
        <v>0</v>
      </c>
      <c r="R6230" s="25" t="e">
        <f>VLOOKUP(O6230,'Currency Balance'!$O$3:$Q$32,3,0)</f>
        <v>#N/A</v>
      </c>
      <c r="S6230" t="e">
        <f t="shared" si="195"/>
        <v>#N/A</v>
      </c>
    </row>
    <row r="6231" spans="1:19">
      <c r="A6231">
        <f>'Previous Trades Import_OMS Quer'!A6231</f>
        <v>0</v>
      </c>
      <c r="B6231">
        <f>'Previous Trades Import_OMS Quer'!B6231</f>
        <v>0</v>
      </c>
      <c r="C6231" s="22">
        <f>'Previous Trades Import_OMS Quer'!C6231</f>
        <v>0</v>
      </c>
      <c r="D6231">
        <f>'Previous Trades Import_OMS Quer'!D6231</f>
        <v>0</v>
      </c>
      <c r="E6231" s="22">
        <f>'Previous Trades Import_OMS Quer'!E6231</f>
        <v>0</v>
      </c>
      <c r="F6231">
        <f>'Previous Trades Import_OMS Quer'!F6231</f>
        <v>0</v>
      </c>
      <c r="G6231">
        <f>'Previous Trades Import_OMS Quer'!G6231</f>
        <v>0</v>
      </c>
      <c r="H6231">
        <f>'Previous Trades Import_OMS Quer'!H6231</f>
        <v>0</v>
      </c>
      <c r="I6231">
        <f>'Previous Trades Import_OMS Quer'!I6231</f>
        <v>0</v>
      </c>
      <c r="J6231">
        <f>'Previous Trades Import_OMS Quer'!J6231</f>
        <v>0</v>
      </c>
      <c r="K6231">
        <f>'Previous Trades Import_OMS Quer'!K6231</f>
        <v>0</v>
      </c>
      <c r="L6231">
        <f>'Previous Trades Import_OMS Quer'!L6231</f>
        <v>0</v>
      </c>
      <c r="M6231">
        <f>'Previous Trades Import_OMS Quer'!M6231</f>
        <v>0</v>
      </c>
      <c r="N6231">
        <f>'Previous Trades Import_OMS Quer'!N6231</f>
        <v>0</v>
      </c>
      <c r="O6231" t="str">
        <f>CLEAN('Previous Trades Import_OMS Quer'!O6231)</f>
        <v/>
      </c>
      <c r="Q6231" s="25">
        <f t="shared" si="194"/>
        <v>0</v>
      </c>
      <c r="R6231" s="25" t="e">
        <f>VLOOKUP(O6231,'Currency Balance'!$O$3:$Q$32,3,0)</f>
        <v>#N/A</v>
      </c>
      <c r="S6231" t="e">
        <f t="shared" si="195"/>
        <v>#N/A</v>
      </c>
    </row>
    <row r="6232" spans="1:19">
      <c r="A6232">
        <f>'Previous Trades Import_OMS Quer'!A6232</f>
        <v>0</v>
      </c>
      <c r="B6232">
        <f>'Previous Trades Import_OMS Quer'!B6232</f>
        <v>0</v>
      </c>
      <c r="C6232" s="22">
        <f>'Previous Trades Import_OMS Quer'!C6232</f>
        <v>0</v>
      </c>
      <c r="D6232">
        <f>'Previous Trades Import_OMS Quer'!D6232</f>
        <v>0</v>
      </c>
      <c r="E6232" s="22">
        <f>'Previous Trades Import_OMS Quer'!E6232</f>
        <v>0</v>
      </c>
      <c r="F6232">
        <f>'Previous Trades Import_OMS Quer'!F6232</f>
        <v>0</v>
      </c>
      <c r="G6232">
        <f>'Previous Trades Import_OMS Quer'!G6232</f>
        <v>0</v>
      </c>
      <c r="H6232">
        <f>'Previous Trades Import_OMS Quer'!H6232</f>
        <v>0</v>
      </c>
      <c r="I6232">
        <f>'Previous Trades Import_OMS Quer'!I6232</f>
        <v>0</v>
      </c>
      <c r="J6232">
        <f>'Previous Trades Import_OMS Quer'!J6232</f>
        <v>0</v>
      </c>
      <c r="K6232">
        <f>'Previous Trades Import_OMS Quer'!K6232</f>
        <v>0</v>
      </c>
      <c r="L6232">
        <f>'Previous Trades Import_OMS Quer'!L6232</f>
        <v>0</v>
      </c>
      <c r="M6232">
        <f>'Previous Trades Import_OMS Quer'!M6232</f>
        <v>0</v>
      </c>
      <c r="N6232">
        <f>'Previous Trades Import_OMS Quer'!N6232</f>
        <v>0</v>
      </c>
      <c r="O6232" t="str">
        <f>CLEAN('Previous Trades Import_OMS Quer'!O6232)</f>
        <v/>
      </c>
      <c r="Q6232" s="25">
        <f t="shared" si="194"/>
        <v>0</v>
      </c>
      <c r="R6232" s="25" t="e">
        <f>VLOOKUP(O6232,'Currency Balance'!$O$3:$Q$32,3,0)</f>
        <v>#N/A</v>
      </c>
      <c r="S6232" t="e">
        <f t="shared" si="195"/>
        <v>#N/A</v>
      </c>
    </row>
    <row r="6233" spans="1:19">
      <c r="A6233">
        <f>'Previous Trades Import_OMS Quer'!A6233</f>
        <v>0</v>
      </c>
      <c r="B6233">
        <f>'Previous Trades Import_OMS Quer'!B6233</f>
        <v>0</v>
      </c>
      <c r="C6233" s="22">
        <f>'Previous Trades Import_OMS Quer'!C6233</f>
        <v>0</v>
      </c>
      <c r="D6233">
        <f>'Previous Trades Import_OMS Quer'!D6233</f>
        <v>0</v>
      </c>
      <c r="E6233" s="22">
        <f>'Previous Trades Import_OMS Quer'!E6233</f>
        <v>0</v>
      </c>
      <c r="F6233">
        <f>'Previous Trades Import_OMS Quer'!F6233</f>
        <v>0</v>
      </c>
      <c r="G6233">
        <f>'Previous Trades Import_OMS Quer'!G6233</f>
        <v>0</v>
      </c>
      <c r="H6233">
        <f>'Previous Trades Import_OMS Quer'!H6233</f>
        <v>0</v>
      </c>
      <c r="I6233">
        <f>'Previous Trades Import_OMS Quer'!I6233</f>
        <v>0</v>
      </c>
      <c r="J6233">
        <f>'Previous Trades Import_OMS Quer'!J6233</f>
        <v>0</v>
      </c>
      <c r="K6233">
        <f>'Previous Trades Import_OMS Quer'!K6233</f>
        <v>0</v>
      </c>
      <c r="L6233">
        <f>'Previous Trades Import_OMS Quer'!L6233</f>
        <v>0</v>
      </c>
      <c r="M6233">
        <f>'Previous Trades Import_OMS Quer'!M6233</f>
        <v>0</v>
      </c>
      <c r="N6233">
        <f>'Previous Trades Import_OMS Quer'!N6233</f>
        <v>0</v>
      </c>
      <c r="O6233" t="str">
        <f>CLEAN('Previous Trades Import_OMS Quer'!O6233)</f>
        <v/>
      </c>
      <c r="Q6233" s="25">
        <f t="shared" si="194"/>
        <v>0</v>
      </c>
      <c r="R6233" s="25" t="e">
        <f>VLOOKUP(O6233,'Currency Balance'!$O$3:$Q$32,3,0)</f>
        <v>#N/A</v>
      </c>
      <c r="S6233" t="e">
        <f t="shared" si="195"/>
        <v>#N/A</v>
      </c>
    </row>
    <row r="6234" spans="1:19">
      <c r="A6234">
        <f>'Previous Trades Import_OMS Quer'!A6234</f>
        <v>0</v>
      </c>
      <c r="B6234">
        <f>'Previous Trades Import_OMS Quer'!B6234</f>
        <v>0</v>
      </c>
      <c r="C6234" s="22">
        <f>'Previous Trades Import_OMS Quer'!C6234</f>
        <v>0</v>
      </c>
      <c r="D6234">
        <f>'Previous Trades Import_OMS Quer'!D6234</f>
        <v>0</v>
      </c>
      <c r="E6234" s="22">
        <f>'Previous Trades Import_OMS Quer'!E6234</f>
        <v>0</v>
      </c>
      <c r="F6234">
        <f>'Previous Trades Import_OMS Quer'!F6234</f>
        <v>0</v>
      </c>
      <c r="G6234">
        <f>'Previous Trades Import_OMS Quer'!G6234</f>
        <v>0</v>
      </c>
      <c r="H6234">
        <f>'Previous Trades Import_OMS Quer'!H6234</f>
        <v>0</v>
      </c>
      <c r="I6234">
        <f>'Previous Trades Import_OMS Quer'!I6234</f>
        <v>0</v>
      </c>
      <c r="J6234">
        <f>'Previous Trades Import_OMS Quer'!J6234</f>
        <v>0</v>
      </c>
      <c r="K6234">
        <f>'Previous Trades Import_OMS Quer'!K6234</f>
        <v>0</v>
      </c>
      <c r="L6234">
        <f>'Previous Trades Import_OMS Quer'!L6234</f>
        <v>0</v>
      </c>
      <c r="M6234">
        <f>'Previous Trades Import_OMS Quer'!M6234</f>
        <v>0</v>
      </c>
      <c r="N6234">
        <f>'Previous Trades Import_OMS Quer'!N6234</f>
        <v>0</v>
      </c>
      <c r="O6234" t="str">
        <f>CLEAN('Previous Trades Import_OMS Quer'!O6234)</f>
        <v/>
      </c>
      <c r="Q6234" s="25">
        <f t="shared" si="194"/>
        <v>0</v>
      </c>
      <c r="R6234" s="25" t="e">
        <f>VLOOKUP(O6234,'Currency Balance'!$O$3:$Q$32,3,0)</f>
        <v>#N/A</v>
      </c>
      <c r="S6234" t="e">
        <f t="shared" si="195"/>
        <v>#N/A</v>
      </c>
    </row>
    <row r="6235" spans="1:19">
      <c r="A6235">
        <f>'Previous Trades Import_OMS Quer'!A6235</f>
        <v>0</v>
      </c>
      <c r="B6235">
        <f>'Previous Trades Import_OMS Quer'!B6235</f>
        <v>0</v>
      </c>
      <c r="C6235" s="22">
        <f>'Previous Trades Import_OMS Quer'!C6235</f>
        <v>0</v>
      </c>
      <c r="D6235">
        <f>'Previous Trades Import_OMS Quer'!D6235</f>
        <v>0</v>
      </c>
      <c r="E6235" s="22">
        <f>'Previous Trades Import_OMS Quer'!E6235</f>
        <v>0</v>
      </c>
      <c r="F6235">
        <f>'Previous Trades Import_OMS Quer'!F6235</f>
        <v>0</v>
      </c>
      <c r="G6235">
        <f>'Previous Trades Import_OMS Quer'!G6235</f>
        <v>0</v>
      </c>
      <c r="H6235">
        <f>'Previous Trades Import_OMS Quer'!H6235</f>
        <v>0</v>
      </c>
      <c r="I6235">
        <f>'Previous Trades Import_OMS Quer'!I6235</f>
        <v>0</v>
      </c>
      <c r="J6235">
        <f>'Previous Trades Import_OMS Quer'!J6235</f>
        <v>0</v>
      </c>
      <c r="K6235">
        <f>'Previous Trades Import_OMS Quer'!K6235</f>
        <v>0</v>
      </c>
      <c r="L6235">
        <f>'Previous Trades Import_OMS Quer'!L6235</f>
        <v>0</v>
      </c>
      <c r="M6235">
        <f>'Previous Trades Import_OMS Quer'!M6235</f>
        <v>0</v>
      </c>
      <c r="N6235">
        <f>'Previous Trades Import_OMS Quer'!N6235</f>
        <v>0</v>
      </c>
      <c r="O6235" t="str">
        <f>CLEAN('Previous Trades Import_OMS Quer'!O6235)</f>
        <v/>
      </c>
      <c r="Q6235" s="25">
        <f t="shared" si="194"/>
        <v>0</v>
      </c>
      <c r="R6235" s="25" t="e">
        <f>VLOOKUP(O6235,'Currency Balance'!$O$3:$Q$32,3,0)</f>
        <v>#N/A</v>
      </c>
      <c r="S6235" t="e">
        <f t="shared" si="195"/>
        <v>#N/A</v>
      </c>
    </row>
    <row r="6236" spans="1:19">
      <c r="A6236">
        <f>'Previous Trades Import_OMS Quer'!A6236</f>
        <v>0</v>
      </c>
      <c r="B6236">
        <f>'Previous Trades Import_OMS Quer'!B6236</f>
        <v>0</v>
      </c>
      <c r="C6236" s="22">
        <f>'Previous Trades Import_OMS Quer'!C6236</f>
        <v>0</v>
      </c>
      <c r="D6236">
        <f>'Previous Trades Import_OMS Quer'!D6236</f>
        <v>0</v>
      </c>
      <c r="E6236" s="22">
        <f>'Previous Trades Import_OMS Quer'!E6236</f>
        <v>0</v>
      </c>
      <c r="F6236">
        <f>'Previous Trades Import_OMS Quer'!F6236</f>
        <v>0</v>
      </c>
      <c r="G6236">
        <f>'Previous Trades Import_OMS Quer'!G6236</f>
        <v>0</v>
      </c>
      <c r="H6236">
        <f>'Previous Trades Import_OMS Quer'!H6236</f>
        <v>0</v>
      </c>
      <c r="I6236">
        <f>'Previous Trades Import_OMS Quer'!I6236</f>
        <v>0</v>
      </c>
      <c r="J6236">
        <f>'Previous Trades Import_OMS Quer'!J6236</f>
        <v>0</v>
      </c>
      <c r="K6236">
        <f>'Previous Trades Import_OMS Quer'!K6236</f>
        <v>0</v>
      </c>
      <c r="L6236">
        <f>'Previous Trades Import_OMS Quer'!L6236</f>
        <v>0</v>
      </c>
      <c r="M6236">
        <f>'Previous Trades Import_OMS Quer'!M6236</f>
        <v>0</v>
      </c>
      <c r="N6236">
        <f>'Previous Trades Import_OMS Quer'!N6236</f>
        <v>0</v>
      </c>
      <c r="O6236" t="str">
        <f>CLEAN('Previous Trades Import_OMS Quer'!O6236)</f>
        <v/>
      </c>
      <c r="Q6236" s="25">
        <f t="shared" si="194"/>
        <v>0</v>
      </c>
      <c r="R6236" s="25" t="e">
        <f>VLOOKUP(O6236,'Currency Balance'!$O$3:$Q$32,3,0)</f>
        <v>#N/A</v>
      </c>
      <c r="S6236" t="e">
        <f t="shared" si="195"/>
        <v>#N/A</v>
      </c>
    </row>
    <row r="6237" spans="1:19">
      <c r="A6237">
        <f>'Previous Trades Import_OMS Quer'!A6237</f>
        <v>0</v>
      </c>
      <c r="B6237">
        <f>'Previous Trades Import_OMS Quer'!B6237</f>
        <v>0</v>
      </c>
      <c r="C6237" s="22">
        <f>'Previous Trades Import_OMS Quer'!C6237</f>
        <v>0</v>
      </c>
      <c r="D6237">
        <f>'Previous Trades Import_OMS Quer'!D6237</f>
        <v>0</v>
      </c>
      <c r="E6237" s="22">
        <f>'Previous Trades Import_OMS Quer'!E6237</f>
        <v>0</v>
      </c>
      <c r="F6237">
        <f>'Previous Trades Import_OMS Quer'!F6237</f>
        <v>0</v>
      </c>
      <c r="G6237">
        <f>'Previous Trades Import_OMS Quer'!G6237</f>
        <v>0</v>
      </c>
      <c r="H6237">
        <f>'Previous Trades Import_OMS Quer'!H6237</f>
        <v>0</v>
      </c>
      <c r="I6237">
        <f>'Previous Trades Import_OMS Quer'!I6237</f>
        <v>0</v>
      </c>
      <c r="J6237">
        <f>'Previous Trades Import_OMS Quer'!J6237</f>
        <v>0</v>
      </c>
      <c r="K6237">
        <f>'Previous Trades Import_OMS Quer'!K6237</f>
        <v>0</v>
      </c>
      <c r="L6237">
        <f>'Previous Trades Import_OMS Quer'!L6237</f>
        <v>0</v>
      </c>
      <c r="M6237">
        <f>'Previous Trades Import_OMS Quer'!M6237</f>
        <v>0</v>
      </c>
      <c r="N6237">
        <f>'Previous Trades Import_OMS Quer'!N6237</f>
        <v>0</v>
      </c>
      <c r="O6237" t="str">
        <f>CLEAN('Previous Trades Import_OMS Quer'!O6237)</f>
        <v/>
      </c>
      <c r="Q6237" s="25">
        <f t="shared" si="194"/>
        <v>0</v>
      </c>
      <c r="R6237" s="25" t="e">
        <f>VLOOKUP(O6237,'Currency Balance'!$O$3:$Q$32,3,0)</f>
        <v>#N/A</v>
      </c>
      <c r="S6237" t="e">
        <f t="shared" si="195"/>
        <v>#N/A</v>
      </c>
    </row>
    <row r="6238" spans="1:19">
      <c r="A6238">
        <f>'Previous Trades Import_OMS Quer'!A6238</f>
        <v>0</v>
      </c>
      <c r="B6238">
        <f>'Previous Trades Import_OMS Quer'!B6238</f>
        <v>0</v>
      </c>
      <c r="C6238" s="22">
        <f>'Previous Trades Import_OMS Quer'!C6238</f>
        <v>0</v>
      </c>
      <c r="D6238">
        <f>'Previous Trades Import_OMS Quer'!D6238</f>
        <v>0</v>
      </c>
      <c r="E6238" s="22">
        <f>'Previous Trades Import_OMS Quer'!E6238</f>
        <v>0</v>
      </c>
      <c r="F6238">
        <f>'Previous Trades Import_OMS Quer'!F6238</f>
        <v>0</v>
      </c>
      <c r="G6238">
        <f>'Previous Trades Import_OMS Quer'!G6238</f>
        <v>0</v>
      </c>
      <c r="H6238">
        <f>'Previous Trades Import_OMS Quer'!H6238</f>
        <v>0</v>
      </c>
      <c r="I6238">
        <f>'Previous Trades Import_OMS Quer'!I6238</f>
        <v>0</v>
      </c>
      <c r="J6238">
        <f>'Previous Trades Import_OMS Quer'!J6238</f>
        <v>0</v>
      </c>
      <c r="K6238">
        <f>'Previous Trades Import_OMS Quer'!K6238</f>
        <v>0</v>
      </c>
      <c r="L6238">
        <f>'Previous Trades Import_OMS Quer'!L6238</f>
        <v>0</v>
      </c>
      <c r="M6238">
        <f>'Previous Trades Import_OMS Quer'!M6238</f>
        <v>0</v>
      </c>
      <c r="N6238">
        <f>'Previous Trades Import_OMS Quer'!N6238</f>
        <v>0</v>
      </c>
      <c r="O6238" t="str">
        <f>CLEAN('Previous Trades Import_OMS Quer'!O6238)</f>
        <v/>
      </c>
      <c r="Q6238" s="25">
        <f t="shared" si="194"/>
        <v>0</v>
      </c>
      <c r="R6238" s="25" t="e">
        <f>VLOOKUP(O6238,'Currency Balance'!$O$3:$Q$32,3,0)</f>
        <v>#N/A</v>
      </c>
      <c r="S6238" t="e">
        <f t="shared" si="195"/>
        <v>#N/A</v>
      </c>
    </row>
    <row r="6239" spans="1:19">
      <c r="A6239">
        <f>'Previous Trades Import_OMS Quer'!A6239</f>
        <v>0</v>
      </c>
      <c r="B6239">
        <f>'Previous Trades Import_OMS Quer'!B6239</f>
        <v>0</v>
      </c>
      <c r="C6239" s="22">
        <f>'Previous Trades Import_OMS Quer'!C6239</f>
        <v>0</v>
      </c>
      <c r="D6239">
        <f>'Previous Trades Import_OMS Quer'!D6239</f>
        <v>0</v>
      </c>
      <c r="E6239" s="22">
        <f>'Previous Trades Import_OMS Quer'!E6239</f>
        <v>0</v>
      </c>
      <c r="F6239">
        <f>'Previous Trades Import_OMS Quer'!F6239</f>
        <v>0</v>
      </c>
      <c r="G6239">
        <f>'Previous Trades Import_OMS Quer'!G6239</f>
        <v>0</v>
      </c>
      <c r="H6239">
        <f>'Previous Trades Import_OMS Quer'!H6239</f>
        <v>0</v>
      </c>
      <c r="I6239">
        <f>'Previous Trades Import_OMS Quer'!I6239</f>
        <v>0</v>
      </c>
      <c r="J6239">
        <f>'Previous Trades Import_OMS Quer'!J6239</f>
        <v>0</v>
      </c>
      <c r="K6239">
        <f>'Previous Trades Import_OMS Quer'!K6239</f>
        <v>0</v>
      </c>
      <c r="L6239">
        <f>'Previous Trades Import_OMS Quer'!L6239</f>
        <v>0</v>
      </c>
      <c r="M6239">
        <f>'Previous Trades Import_OMS Quer'!M6239</f>
        <v>0</v>
      </c>
      <c r="N6239">
        <f>'Previous Trades Import_OMS Quer'!N6239</f>
        <v>0</v>
      </c>
      <c r="O6239" t="str">
        <f>CLEAN('Previous Trades Import_OMS Quer'!O6239)</f>
        <v/>
      </c>
      <c r="Q6239" s="25">
        <f t="shared" si="194"/>
        <v>0</v>
      </c>
      <c r="R6239" s="25" t="e">
        <f>VLOOKUP(O6239,'Currency Balance'!$O$3:$Q$32,3,0)</f>
        <v>#N/A</v>
      </c>
      <c r="S6239" t="e">
        <f t="shared" si="195"/>
        <v>#N/A</v>
      </c>
    </row>
    <row r="6240" spans="1:19">
      <c r="A6240">
        <f>'Previous Trades Import_OMS Quer'!A6240</f>
        <v>0</v>
      </c>
      <c r="B6240">
        <f>'Previous Trades Import_OMS Quer'!B6240</f>
        <v>0</v>
      </c>
      <c r="C6240" s="22">
        <f>'Previous Trades Import_OMS Quer'!C6240</f>
        <v>0</v>
      </c>
      <c r="D6240">
        <f>'Previous Trades Import_OMS Quer'!D6240</f>
        <v>0</v>
      </c>
      <c r="E6240" s="22">
        <f>'Previous Trades Import_OMS Quer'!E6240</f>
        <v>0</v>
      </c>
      <c r="F6240">
        <f>'Previous Trades Import_OMS Quer'!F6240</f>
        <v>0</v>
      </c>
      <c r="G6240">
        <f>'Previous Trades Import_OMS Quer'!G6240</f>
        <v>0</v>
      </c>
      <c r="H6240">
        <f>'Previous Trades Import_OMS Quer'!H6240</f>
        <v>0</v>
      </c>
      <c r="I6240">
        <f>'Previous Trades Import_OMS Quer'!I6240</f>
        <v>0</v>
      </c>
      <c r="J6240">
        <f>'Previous Trades Import_OMS Quer'!J6240</f>
        <v>0</v>
      </c>
      <c r="K6240">
        <f>'Previous Trades Import_OMS Quer'!K6240</f>
        <v>0</v>
      </c>
      <c r="L6240">
        <f>'Previous Trades Import_OMS Quer'!L6240</f>
        <v>0</v>
      </c>
      <c r="M6240">
        <f>'Previous Trades Import_OMS Quer'!M6240</f>
        <v>0</v>
      </c>
      <c r="N6240">
        <f>'Previous Trades Import_OMS Quer'!N6240</f>
        <v>0</v>
      </c>
      <c r="O6240" t="str">
        <f>CLEAN('Previous Trades Import_OMS Quer'!O6240)</f>
        <v/>
      </c>
      <c r="Q6240" s="25">
        <f t="shared" si="194"/>
        <v>0</v>
      </c>
      <c r="R6240" s="25" t="e">
        <f>VLOOKUP(O6240,'Currency Balance'!$O$3:$Q$32,3,0)</f>
        <v>#N/A</v>
      </c>
      <c r="S6240" t="e">
        <f t="shared" si="195"/>
        <v>#N/A</v>
      </c>
    </row>
    <row r="6241" spans="1:19">
      <c r="A6241">
        <f>'Previous Trades Import_OMS Quer'!A6241</f>
        <v>0</v>
      </c>
      <c r="B6241">
        <f>'Previous Trades Import_OMS Quer'!B6241</f>
        <v>0</v>
      </c>
      <c r="C6241" s="22">
        <f>'Previous Trades Import_OMS Quer'!C6241</f>
        <v>0</v>
      </c>
      <c r="D6241">
        <f>'Previous Trades Import_OMS Quer'!D6241</f>
        <v>0</v>
      </c>
      <c r="E6241" s="22">
        <f>'Previous Trades Import_OMS Quer'!E6241</f>
        <v>0</v>
      </c>
      <c r="F6241">
        <f>'Previous Trades Import_OMS Quer'!F6241</f>
        <v>0</v>
      </c>
      <c r="G6241">
        <f>'Previous Trades Import_OMS Quer'!G6241</f>
        <v>0</v>
      </c>
      <c r="H6241">
        <f>'Previous Trades Import_OMS Quer'!H6241</f>
        <v>0</v>
      </c>
      <c r="I6241">
        <f>'Previous Trades Import_OMS Quer'!I6241</f>
        <v>0</v>
      </c>
      <c r="J6241">
        <f>'Previous Trades Import_OMS Quer'!J6241</f>
        <v>0</v>
      </c>
      <c r="K6241">
        <f>'Previous Trades Import_OMS Quer'!K6241</f>
        <v>0</v>
      </c>
      <c r="L6241">
        <f>'Previous Trades Import_OMS Quer'!L6241</f>
        <v>0</v>
      </c>
      <c r="M6241">
        <f>'Previous Trades Import_OMS Quer'!M6241</f>
        <v>0</v>
      </c>
      <c r="N6241">
        <f>'Previous Trades Import_OMS Quer'!N6241</f>
        <v>0</v>
      </c>
      <c r="O6241" t="str">
        <f>CLEAN('Previous Trades Import_OMS Quer'!O6241)</f>
        <v/>
      </c>
      <c r="Q6241" s="25">
        <f t="shared" si="194"/>
        <v>0</v>
      </c>
      <c r="R6241" s="25" t="e">
        <f>VLOOKUP(O6241,'Currency Balance'!$O$3:$Q$32,3,0)</f>
        <v>#N/A</v>
      </c>
      <c r="S6241" t="e">
        <f t="shared" si="195"/>
        <v>#N/A</v>
      </c>
    </row>
    <row r="6242" spans="1:19">
      <c r="A6242">
        <f>'Previous Trades Import_OMS Quer'!A6242</f>
        <v>0</v>
      </c>
      <c r="B6242">
        <f>'Previous Trades Import_OMS Quer'!B6242</f>
        <v>0</v>
      </c>
      <c r="C6242" s="22">
        <f>'Previous Trades Import_OMS Quer'!C6242</f>
        <v>0</v>
      </c>
      <c r="D6242">
        <f>'Previous Trades Import_OMS Quer'!D6242</f>
        <v>0</v>
      </c>
      <c r="E6242" s="22">
        <f>'Previous Trades Import_OMS Quer'!E6242</f>
        <v>0</v>
      </c>
      <c r="F6242">
        <f>'Previous Trades Import_OMS Quer'!F6242</f>
        <v>0</v>
      </c>
      <c r="G6242">
        <f>'Previous Trades Import_OMS Quer'!G6242</f>
        <v>0</v>
      </c>
      <c r="H6242">
        <f>'Previous Trades Import_OMS Quer'!H6242</f>
        <v>0</v>
      </c>
      <c r="I6242">
        <f>'Previous Trades Import_OMS Quer'!I6242</f>
        <v>0</v>
      </c>
      <c r="J6242">
        <f>'Previous Trades Import_OMS Quer'!J6242</f>
        <v>0</v>
      </c>
      <c r="K6242">
        <f>'Previous Trades Import_OMS Quer'!K6242</f>
        <v>0</v>
      </c>
      <c r="L6242">
        <f>'Previous Trades Import_OMS Quer'!L6242</f>
        <v>0</v>
      </c>
      <c r="M6242">
        <f>'Previous Trades Import_OMS Quer'!M6242</f>
        <v>0</v>
      </c>
      <c r="N6242">
        <f>'Previous Trades Import_OMS Quer'!N6242</f>
        <v>0</v>
      </c>
      <c r="O6242" t="str">
        <f>CLEAN('Previous Trades Import_OMS Quer'!O6242)</f>
        <v/>
      </c>
      <c r="Q6242" s="25">
        <f t="shared" si="194"/>
        <v>0</v>
      </c>
      <c r="R6242" s="25" t="e">
        <f>VLOOKUP(O6242,'Currency Balance'!$O$3:$Q$32,3,0)</f>
        <v>#N/A</v>
      </c>
      <c r="S6242" t="e">
        <f t="shared" si="195"/>
        <v>#N/A</v>
      </c>
    </row>
    <row r="6243" spans="1:19">
      <c r="A6243">
        <f>'Previous Trades Import_OMS Quer'!A6243</f>
        <v>0</v>
      </c>
      <c r="B6243">
        <f>'Previous Trades Import_OMS Quer'!B6243</f>
        <v>0</v>
      </c>
      <c r="C6243" s="22">
        <f>'Previous Trades Import_OMS Quer'!C6243</f>
        <v>0</v>
      </c>
      <c r="D6243">
        <f>'Previous Trades Import_OMS Quer'!D6243</f>
        <v>0</v>
      </c>
      <c r="E6243" s="22">
        <f>'Previous Trades Import_OMS Quer'!E6243</f>
        <v>0</v>
      </c>
      <c r="F6243">
        <f>'Previous Trades Import_OMS Quer'!F6243</f>
        <v>0</v>
      </c>
      <c r="G6243">
        <f>'Previous Trades Import_OMS Quer'!G6243</f>
        <v>0</v>
      </c>
      <c r="H6243">
        <f>'Previous Trades Import_OMS Quer'!H6243</f>
        <v>0</v>
      </c>
      <c r="I6243">
        <f>'Previous Trades Import_OMS Quer'!I6243</f>
        <v>0</v>
      </c>
      <c r="J6243">
        <f>'Previous Trades Import_OMS Quer'!J6243</f>
        <v>0</v>
      </c>
      <c r="K6243">
        <f>'Previous Trades Import_OMS Quer'!K6243</f>
        <v>0</v>
      </c>
      <c r="L6243">
        <f>'Previous Trades Import_OMS Quer'!L6243</f>
        <v>0</v>
      </c>
      <c r="M6243">
        <f>'Previous Trades Import_OMS Quer'!M6243</f>
        <v>0</v>
      </c>
      <c r="N6243">
        <f>'Previous Trades Import_OMS Quer'!N6243</f>
        <v>0</v>
      </c>
      <c r="O6243" t="str">
        <f>CLEAN('Previous Trades Import_OMS Quer'!O6243)</f>
        <v/>
      </c>
      <c r="Q6243" s="25">
        <f t="shared" si="194"/>
        <v>0</v>
      </c>
      <c r="R6243" s="25" t="e">
        <f>VLOOKUP(O6243,'Currency Balance'!$O$3:$Q$32,3,0)</f>
        <v>#N/A</v>
      </c>
      <c r="S6243" t="e">
        <f t="shared" si="195"/>
        <v>#N/A</v>
      </c>
    </row>
    <row r="6244" spans="1:19">
      <c r="A6244">
        <f>'Previous Trades Import_OMS Quer'!A6244</f>
        <v>0</v>
      </c>
      <c r="B6244">
        <f>'Previous Trades Import_OMS Quer'!B6244</f>
        <v>0</v>
      </c>
      <c r="C6244" s="22">
        <f>'Previous Trades Import_OMS Quer'!C6244</f>
        <v>0</v>
      </c>
      <c r="D6244">
        <f>'Previous Trades Import_OMS Quer'!D6244</f>
        <v>0</v>
      </c>
      <c r="E6244" s="22">
        <f>'Previous Trades Import_OMS Quer'!E6244</f>
        <v>0</v>
      </c>
      <c r="F6244">
        <f>'Previous Trades Import_OMS Quer'!F6244</f>
        <v>0</v>
      </c>
      <c r="G6244">
        <f>'Previous Trades Import_OMS Quer'!G6244</f>
        <v>0</v>
      </c>
      <c r="H6244">
        <f>'Previous Trades Import_OMS Quer'!H6244</f>
        <v>0</v>
      </c>
      <c r="I6244">
        <f>'Previous Trades Import_OMS Quer'!I6244</f>
        <v>0</v>
      </c>
      <c r="J6244">
        <f>'Previous Trades Import_OMS Quer'!J6244</f>
        <v>0</v>
      </c>
      <c r="K6244">
        <f>'Previous Trades Import_OMS Quer'!K6244</f>
        <v>0</v>
      </c>
      <c r="L6244">
        <f>'Previous Trades Import_OMS Quer'!L6244</f>
        <v>0</v>
      </c>
      <c r="M6244">
        <f>'Previous Trades Import_OMS Quer'!M6244</f>
        <v>0</v>
      </c>
      <c r="N6244">
        <f>'Previous Trades Import_OMS Quer'!N6244</f>
        <v>0</v>
      </c>
      <c r="O6244" t="str">
        <f>CLEAN('Previous Trades Import_OMS Quer'!O6244)</f>
        <v/>
      </c>
      <c r="Q6244" s="25">
        <f t="shared" si="194"/>
        <v>0</v>
      </c>
      <c r="R6244" s="25" t="e">
        <f>VLOOKUP(O6244,'Currency Balance'!$O$3:$Q$32,3,0)</f>
        <v>#N/A</v>
      </c>
      <c r="S6244" t="e">
        <f t="shared" si="195"/>
        <v>#N/A</v>
      </c>
    </row>
    <row r="6245" spans="1:19">
      <c r="A6245">
        <f>'Previous Trades Import_OMS Quer'!A6245</f>
        <v>0</v>
      </c>
      <c r="B6245">
        <f>'Previous Trades Import_OMS Quer'!B6245</f>
        <v>0</v>
      </c>
      <c r="C6245" s="22">
        <f>'Previous Trades Import_OMS Quer'!C6245</f>
        <v>0</v>
      </c>
      <c r="D6245">
        <f>'Previous Trades Import_OMS Quer'!D6245</f>
        <v>0</v>
      </c>
      <c r="E6245" s="22">
        <f>'Previous Trades Import_OMS Quer'!E6245</f>
        <v>0</v>
      </c>
      <c r="F6245">
        <f>'Previous Trades Import_OMS Quer'!F6245</f>
        <v>0</v>
      </c>
      <c r="G6245">
        <f>'Previous Trades Import_OMS Quer'!G6245</f>
        <v>0</v>
      </c>
      <c r="H6245">
        <f>'Previous Trades Import_OMS Quer'!H6245</f>
        <v>0</v>
      </c>
      <c r="I6245">
        <f>'Previous Trades Import_OMS Quer'!I6245</f>
        <v>0</v>
      </c>
      <c r="J6245">
        <f>'Previous Trades Import_OMS Quer'!J6245</f>
        <v>0</v>
      </c>
      <c r="K6245">
        <f>'Previous Trades Import_OMS Quer'!K6245</f>
        <v>0</v>
      </c>
      <c r="L6245">
        <f>'Previous Trades Import_OMS Quer'!L6245</f>
        <v>0</v>
      </c>
      <c r="M6245">
        <f>'Previous Trades Import_OMS Quer'!M6245</f>
        <v>0</v>
      </c>
      <c r="N6245">
        <f>'Previous Trades Import_OMS Quer'!N6245</f>
        <v>0</v>
      </c>
      <c r="O6245" t="str">
        <f>CLEAN('Previous Trades Import_OMS Quer'!O6245)</f>
        <v/>
      </c>
      <c r="Q6245" s="25">
        <f t="shared" si="194"/>
        <v>0</v>
      </c>
      <c r="R6245" s="25" t="e">
        <f>VLOOKUP(O6245,'Currency Balance'!$O$3:$Q$32,3,0)</f>
        <v>#N/A</v>
      </c>
      <c r="S6245" t="e">
        <f t="shared" si="195"/>
        <v>#N/A</v>
      </c>
    </row>
    <row r="6246" spans="1:19">
      <c r="A6246">
        <f>'Previous Trades Import_OMS Quer'!A6246</f>
        <v>0</v>
      </c>
      <c r="B6246">
        <f>'Previous Trades Import_OMS Quer'!B6246</f>
        <v>0</v>
      </c>
      <c r="C6246" s="22">
        <f>'Previous Trades Import_OMS Quer'!C6246</f>
        <v>0</v>
      </c>
      <c r="D6246">
        <f>'Previous Trades Import_OMS Quer'!D6246</f>
        <v>0</v>
      </c>
      <c r="E6246" s="22">
        <f>'Previous Trades Import_OMS Quer'!E6246</f>
        <v>0</v>
      </c>
      <c r="F6246">
        <f>'Previous Trades Import_OMS Quer'!F6246</f>
        <v>0</v>
      </c>
      <c r="G6246">
        <f>'Previous Trades Import_OMS Quer'!G6246</f>
        <v>0</v>
      </c>
      <c r="H6246">
        <f>'Previous Trades Import_OMS Quer'!H6246</f>
        <v>0</v>
      </c>
      <c r="I6246">
        <f>'Previous Trades Import_OMS Quer'!I6246</f>
        <v>0</v>
      </c>
      <c r="J6246">
        <f>'Previous Trades Import_OMS Quer'!J6246</f>
        <v>0</v>
      </c>
      <c r="K6246">
        <f>'Previous Trades Import_OMS Quer'!K6246</f>
        <v>0</v>
      </c>
      <c r="L6246">
        <f>'Previous Trades Import_OMS Quer'!L6246</f>
        <v>0</v>
      </c>
      <c r="M6246">
        <f>'Previous Trades Import_OMS Quer'!M6246</f>
        <v>0</v>
      </c>
      <c r="N6246">
        <f>'Previous Trades Import_OMS Quer'!N6246</f>
        <v>0</v>
      </c>
      <c r="O6246" t="str">
        <f>CLEAN('Previous Trades Import_OMS Quer'!O6246)</f>
        <v/>
      </c>
      <c r="Q6246" s="25">
        <f t="shared" si="194"/>
        <v>0</v>
      </c>
      <c r="R6246" s="25" t="e">
        <f>VLOOKUP(O6246,'Currency Balance'!$O$3:$Q$32,3,0)</f>
        <v>#N/A</v>
      </c>
      <c r="S6246" t="e">
        <f t="shared" si="195"/>
        <v>#N/A</v>
      </c>
    </row>
    <row r="6247" spans="1:19">
      <c r="A6247">
        <f>'Previous Trades Import_OMS Quer'!A6247</f>
        <v>0</v>
      </c>
      <c r="B6247">
        <f>'Previous Trades Import_OMS Quer'!B6247</f>
        <v>0</v>
      </c>
      <c r="C6247" s="22">
        <f>'Previous Trades Import_OMS Quer'!C6247</f>
        <v>0</v>
      </c>
      <c r="D6247">
        <f>'Previous Trades Import_OMS Quer'!D6247</f>
        <v>0</v>
      </c>
      <c r="E6247" s="22">
        <f>'Previous Trades Import_OMS Quer'!E6247</f>
        <v>0</v>
      </c>
      <c r="F6247">
        <f>'Previous Trades Import_OMS Quer'!F6247</f>
        <v>0</v>
      </c>
      <c r="G6247">
        <f>'Previous Trades Import_OMS Quer'!G6247</f>
        <v>0</v>
      </c>
      <c r="H6247">
        <f>'Previous Trades Import_OMS Quer'!H6247</f>
        <v>0</v>
      </c>
      <c r="I6247">
        <f>'Previous Trades Import_OMS Quer'!I6247</f>
        <v>0</v>
      </c>
      <c r="J6247">
        <f>'Previous Trades Import_OMS Quer'!J6247</f>
        <v>0</v>
      </c>
      <c r="K6247">
        <f>'Previous Trades Import_OMS Quer'!K6247</f>
        <v>0</v>
      </c>
      <c r="L6247">
        <f>'Previous Trades Import_OMS Quer'!L6247</f>
        <v>0</v>
      </c>
      <c r="M6247">
        <f>'Previous Trades Import_OMS Quer'!M6247</f>
        <v>0</v>
      </c>
      <c r="N6247">
        <f>'Previous Trades Import_OMS Quer'!N6247</f>
        <v>0</v>
      </c>
      <c r="O6247" t="str">
        <f>CLEAN('Previous Trades Import_OMS Quer'!O6247)</f>
        <v/>
      </c>
      <c r="Q6247" s="25">
        <f t="shared" si="194"/>
        <v>0</v>
      </c>
      <c r="R6247" s="25" t="e">
        <f>VLOOKUP(O6247,'Currency Balance'!$O$3:$Q$32,3,0)</f>
        <v>#N/A</v>
      </c>
      <c r="S6247" t="e">
        <f t="shared" si="195"/>
        <v>#N/A</v>
      </c>
    </row>
    <row r="6248" spans="1:19">
      <c r="A6248">
        <f>'Previous Trades Import_OMS Quer'!A6248</f>
        <v>0</v>
      </c>
      <c r="B6248">
        <f>'Previous Trades Import_OMS Quer'!B6248</f>
        <v>0</v>
      </c>
      <c r="C6248" s="22">
        <f>'Previous Trades Import_OMS Quer'!C6248</f>
        <v>0</v>
      </c>
      <c r="D6248">
        <f>'Previous Trades Import_OMS Quer'!D6248</f>
        <v>0</v>
      </c>
      <c r="E6248" s="22">
        <f>'Previous Trades Import_OMS Quer'!E6248</f>
        <v>0</v>
      </c>
      <c r="F6248">
        <f>'Previous Trades Import_OMS Quer'!F6248</f>
        <v>0</v>
      </c>
      <c r="G6248">
        <f>'Previous Trades Import_OMS Quer'!G6248</f>
        <v>0</v>
      </c>
      <c r="H6248">
        <f>'Previous Trades Import_OMS Quer'!H6248</f>
        <v>0</v>
      </c>
      <c r="I6248">
        <f>'Previous Trades Import_OMS Quer'!I6248</f>
        <v>0</v>
      </c>
      <c r="J6248">
        <f>'Previous Trades Import_OMS Quer'!J6248</f>
        <v>0</v>
      </c>
      <c r="K6248">
        <f>'Previous Trades Import_OMS Quer'!K6248</f>
        <v>0</v>
      </c>
      <c r="L6248">
        <f>'Previous Trades Import_OMS Quer'!L6248</f>
        <v>0</v>
      </c>
      <c r="M6248">
        <f>'Previous Trades Import_OMS Quer'!M6248</f>
        <v>0</v>
      </c>
      <c r="N6248">
        <f>'Previous Trades Import_OMS Quer'!N6248</f>
        <v>0</v>
      </c>
      <c r="O6248" t="str">
        <f>CLEAN('Previous Trades Import_OMS Quer'!O6248)</f>
        <v/>
      </c>
      <c r="Q6248" s="25">
        <f t="shared" si="194"/>
        <v>0</v>
      </c>
      <c r="R6248" s="25" t="e">
        <f>VLOOKUP(O6248,'Currency Balance'!$O$3:$Q$32,3,0)</f>
        <v>#N/A</v>
      </c>
      <c r="S6248" t="e">
        <f t="shared" si="195"/>
        <v>#N/A</v>
      </c>
    </row>
    <row r="6249" spans="1:19">
      <c r="A6249">
        <f>'Previous Trades Import_OMS Quer'!A6249</f>
        <v>0</v>
      </c>
      <c r="B6249">
        <f>'Previous Trades Import_OMS Quer'!B6249</f>
        <v>0</v>
      </c>
      <c r="C6249" s="22">
        <f>'Previous Trades Import_OMS Quer'!C6249</f>
        <v>0</v>
      </c>
      <c r="D6249">
        <f>'Previous Trades Import_OMS Quer'!D6249</f>
        <v>0</v>
      </c>
      <c r="E6249" s="22">
        <f>'Previous Trades Import_OMS Quer'!E6249</f>
        <v>0</v>
      </c>
      <c r="F6249">
        <f>'Previous Trades Import_OMS Quer'!F6249</f>
        <v>0</v>
      </c>
      <c r="G6249">
        <f>'Previous Trades Import_OMS Quer'!G6249</f>
        <v>0</v>
      </c>
      <c r="H6249">
        <f>'Previous Trades Import_OMS Quer'!H6249</f>
        <v>0</v>
      </c>
      <c r="I6249">
        <f>'Previous Trades Import_OMS Quer'!I6249</f>
        <v>0</v>
      </c>
      <c r="J6249">
        <f>'Previous Trades Import_OMS Quer'!J6249</f>
        <v>0</v>
      </c>
      <c r="K6249">
        <f>'Previous Trades Import_OMS Quer'!K6249</f>
        <v>0</v>
      </c>
      <c r="L6249">
        <f>'Previous Trades Import_OMS Quer'!L6249</f>
        <v>0</v>
      </c>
      <c r="M6249">
        <f>'Previous Trades Import_OMS Quer'!M6249</f>
        <v>0</v>
      </c>
      <c r="N6249">
        <f>'Previous Trades Import_OMS Quer'!N6249</f>
        <v>0</v>
      </c>
      <c r="O6249" t="str">
        <f>CLEAN('Previous Trades Import_OMS Quer'!O6249)</f>
        <v/>
      </c>
      <c r="Q6249" s="25">
        <f t="shared" si="194"/>
        <v>0</v>
      </c>
      <c r="R6249" s="25" t="e">
        <f>VLOOKUP(O6249,'Currency Balance'!$O$3:$Q$32,3,0)</f>
        <v>#N/A</v>
      </c>
      <c r="S6249" t="e">
        <f t="shared" si="195"/>
        <v>#N/A</v>
      </c>
    </row>
    <row r="6250" spans="1:19">
      <c r="A6250">
        <f>'Previous Trades Import_OMS Quer'!A6250</f>
        <v>0</v>
      </c>
      <c r="B6250">
        <f>'Previous Trades Import_OMS Quer'!B6250</f>
        <v>0</v>
      </c>
      <c r="C6250" s="22">
        <f>'Previous Trades Import_OMS Quer'!C6250</f>
        <v>0</v>
      </c>
      <c r="D6250">
        <f>'Previous Trades Import_OMS Quer'!D6250</f>
        <v>0</v>
      </c>
      <c r="E6250" s="22">
        <f>'Previous Trades Import_OMS Quer'!E6250</f>
        <v>0</v>
      </c>
      <c r="F6250">
        <f>'Previous Trades Import_OMS Quer'!F6250</f>
        <v>0</v>
      </c>
      <c r="G6250">
        <f>'Previous Trades Import_OMS Quer'!G6250</f>
        <v>0</v>
      </c>
      <c r="H6250">
        <f>'Previous Trades Import_OMS Quer'!H6250</f>
        <v>0</v>
      </c>
      <c r="I6250">
        <f>'Previous Trades Import_OMS Quer'!I6250</f>
        <v>0</v>
      </c>
      <c r="J6250">
        <f>'Previous Trades Import_OMS Quer'!J6250</f>
        <v>0</v>
      </c>
      <c r="K6250">
        <f>'Previous Trades Import_OMS Quer'!K6250</f>
        <v>0</v>
      </c>
      <c r="L6250">
        <f>'Previous Trades Import_OMS Quer'!L6250</f>
        <v>0</v>
      </c>
      <c r="M6250">
        <f>'Previous Trades Import_OMS Quer'!M6250</f>
        <v>0</v>
      </c>
      <c r="N6250">
        <f>'Previous Trades Import_OMS Quer'!N6250</f>
        <v>0</v>
      </c>
      <c r="O6250" t="str">
        <f>CLEAN('Previous Trades Import_OMS Quer'!O6250)</f>
        <v/>
      </c>
      <c r="Q6250" s="25">
        <f t="shared" si="194"/>
        <v>0</v>
      </c>
      <c r="R6250" s="25" t="e">
        <f>VLOOKUP(O6250,'Currency Balance'!$O$3:$Q$32,3,0)</f>
        <v>#N/A</v>
      </c>
      <c r="S6250" t="e">
        <f t="shared" si="195"/>
        <v>#N/A</v>
      </c>
    </row>
    <row r="6251" spans="1:19">
      <c r="A6251">
        <f>'Previous Trades Import_OMS Quer'!A6251</f>
        <v>0</v>
      </c>
      <c r="B6251">
        <f>'Previous Trades Import_OMS Quer'!B6251</f>
        <v>0</v>
      </c>
      <c r="C6251" s="22">
        <f>'Previous Trades Import_OMS Quer'!C6251</f>
        <v>0</v>
      </c>
      <c r="D6251">
        <f>'Previous Trades Import_OMS Quer'!D6251</f>
        <v>0</v>
      </c>
      <c r="E6251" s="22">
        <f>'Previous Trades Import_OMS Quer'!E6251</f>
        <v>0</v>
      </c>
      <c r="F6251">
        <f>'Previous Trades Import_OMS Quer'!F6251</f>
        <v>0</v>
      </c>
      <c r="G6251">
        <f>'Previous Trades Import_OMS Quer'!G6251</f>
        <v>0</v>
      </c>
      <c r="H6251">
        <f>'Previous Trades Import_OMS Quer'!H6251</f>
        <v>0</v>
      </c>
      <c r="I6251">
        <f>'Previous Trades Import_OMS Quer'!I6251</f>
        <v>0</v>
      </c>
      <c r="J6251">
        <f>'Previous Trades Import_OMS Quer'!J6251</f>
        <v>0</v>
      </c>
      <c r="K6251">
        <f>'Previous Trades Import_OMS Quer'!K6251</f>
        <v>0</v>
      </c>
      <c r="L6251">
        <f>'Previous Trades Import_OMS Quer'!L6251</f>
        <v>0</v>
      </c>
      <c r="M6251">
        <f>'Previous Trades Import_OMS Quer'!M6251</f>
        <v>0</v>
      </c>
      <c r="N6251">
        <f>'Previous Trades Import_OMS Quer'!N6251</f>
        <v>0</v>
      </c>
      <c r="O6251" t="str">
        <f>CLEAN('Previous Trades Import_OMS Quer'!O6251)</f>
        <v/>
      </c>
      <c r="Q6251" s="25">
        <f t="shared" si="194"/>
        <v>0</v>
      </c>
      <c r="R6251" s="25" t="e">
        <f>VLOOKUP(O6251,'Currency Balance'!$O$3:$Q$32,3,0)</f>
        <v>#N/A</v>
      </c>
      <c r="S6251" t="e">
        <f t="shared" si="195"/>
        <v>#N/A</v>
      </c>
    </row>
    <row r="6252" spans="1:19">
      <c r="A6252">
        <f>'Previous Trades Import_OMS Quer'!A6252</f>
        <v>0</v>
      </c>
      <c r="B6252">
        <f>'Previous Trades Import_OMS Quer'!B6252</f>
        <v>0</v>
      </c>
      <c r="C6252" s="22">
        <f>'Previous Trades Import_OMS Quer'!C6252</f>
        <v>0</v>
      </c>
      <c r="D6252">
        <f>'Previous Trades Import_OMS Quer'!D6252</f>
        <v>0</v>
      </c>
      <c r="E6252" s="22">
        <f>'Previous Trades Import_OMS Quer'!E6252</f>
        <v>0</v>
      </c>
      <c r="F6252">
        <f>'Previous Trades Import_OMS Quer'!F6252</f>
        <v>0</v>
      </c>
      <c r="G6252">
        <f>'Previous Trades Import_OMS Quer'!G6252</f>
        <v>0</v>
      </c>
      <c r="H6252">
        <f>'Previous Trades Import_OMS Quer'!H6252</f>
        <v>0</v>
      </c>
      <c r="I6252">
        <f>'Previous Trades Import_OMS Quer'!I6252</f>
        <v>0</v>
      </c>
      <c r="J6252">
        <f>'Previous Trades Import_OMS Quer'!J6252</f>
        <v>0</v>
      </c>
      <c r="K6252">
        <f>'Previous Trades Import_OMS Quer'!K6252</f>
        <v>0</v>
      </c>
      <c r="L6252">
        <f>'Previous Trades Import_OMS Quer'!L6252</f>
        <v>0</v>
      </c>
      <c r="M6252">
        <f>'Previous Trades Import_OMS Quer'!M6252</f>
        <v>0</v>
      </c>
      <c r="N6252">
        <f>'Previous Trades Import_OMS Quer'!N6252</f>
        <v>0</v>
      </c>
      <c r="O6252" t="str">
        <f>CLEAN('Previous Trades Import_OMS Quer'!O6252)</f>
        <v/>
      </c>
      <c r="Q6252" s="25">
        <f t="shared" si="194"/>
        <v>0</v>
      </c>
      <c r="R6252" s="25" t="e">
        <f>VLOOKUP(O6252,'Currency Balance'!$O$3:$Q$32,3,0)</f>
        <v>#N/A</v>
      </c>
      <c r="S6252" t="e">
        <f t="shared" si="195"/>
        <v>#N/A</v>
      </c>
    </row>
    <row r="6253" spans="1:19">
      <c r="A6253">
        <f>'Previous Trades Import_OMS Quer'!A6253</f>
        <v>0</v>
      </c>
      <c r="B6253">
        <f>'Previous Trades Import_OMS Quer'!B6253</f>
        <v>0</v>
      </c>
      <c r="C6253" s="22">
        <f>'Previous Trades Import_OMS Quer'!C6253</f>
        <v>0</v>
      </c>
      <c r="D6253">
        <f>'Previous Trades Import_OMS Quer'!D6253</f>
        <v>0</v>
      </c>
      <c r="E6253" s="22">
        <f>'Previous Trades Import_OMS Quer'!E6253</f>
        <v>0</v>
      </c>
      <c r="F6253">
        <f>'Previous Trades Import_OMS Quer'!F6253</f>
        <v>0</v>
      </c>
      <c r="G6253">
        <f>'Previous Trades Import_OMS Quer'!G6253</f>
        <v>0</v>
      </c>
      <c r="H6253">
        <f>'Previous Trades Import_OMS Quer'!H6253</f>
        <v>0</v>
      </c>
      <c r="I6253">
        <f>'Previous Trades Import_OMS Quer'!I6253</f>
        <v>0</v>
      </c>
      <c r="J6253">
        <f>'Previous Trades Import_OMS Quer'!J6253</f>
        <v>0</v>
      </c>
      <c r="K6253">
        <f>'Previous Trades Import_OMS Quer'!K6253</f>
        <v>0</v>
      </c>
      <c r="L6253">
        <f>'Previous Trades Import_OMS Quer'!L6253</f>
        <v>0</v>
      </c>
      <c r="M6253">
        <f>'Previous Trades Import_OMS Quer'!M6253</f>
        <v>0</v>
      </c>
      <c r="N6253">
        <f>'Previous Trades Import_OMS Quer'!N6253</f>
        <v>0</v>
      </c>
      <c r="O6253" t="str">
        <f>CLEAN('Previous Trades Import_OMS Quer'!O6253)</f>
        <v/>
      </c>
      <c r="Q6253" s="25">
        <f t="shared" si="194"/>
        <v>0</v>
      </c>
      <c r="R6253" s="25" t="e">
        <f>VLOOKUP(O6253,'Currency Balance'!$O$3:$Q$32,3,0)</f>
        <v>#N/A</v>
      </c>
      <c r="S6253" t="e">
        <f t="shared" si="195"/>
        <v>#N/A</v>
      </c>
    </row>
    <row r="6254" spans="1:19">
      <c r="A6254">
        <f>'Previous Trades Import_OMS Quer'!A6254</f>
        <v>0</v>
      </c>
      <c r="B6254">
        <f>'Previous Trades Import_OMS Quer'!B6254</f>
        <v>0</v>
      </c>
      <c r="C6254" s="22">
        <f>'Previous Trades Import_OMS Quer'!C6254</f>
        <v>0</v>
      </c>
      <c r="D6254">
        <f>'Previous Trades Import_OMS Quer'!D6254</f>
        <v>0</v>
      </c>
      <c r="E6254" s="22">
        <f>'Previous Trades Import_OMS Quer'!E6254</f>
        <v>0</v>
      </c>
      <c r="F6254">
        <f>'Previous Trades Import_OMS Quer'!F6254</f>
        <v>0</v>
      </c>
      <c r="G6254">
        <f>'Previous Trades Import_OMS Quer'!G6254</f>
        <v>0</v>
      </c>
      <c r="H6254">
        <f>'Previous Trades Import_OMS Quer'!H6254</f>
        <v>0</v>
      </c>
      <c r="I6254">
        <f>'Previous Trades Import_OMS Quer'!I6254</f>
        <v>0</v>
      </c>
      <c r="J6254">
        <f>'Previous Trades Import_OMS Quer'!J6254</f>
        <v>0</v>
      </c>
      <c r="K6254">
        <f>'Previous Trades Import_OMS Quer'!K6254</f>
        <v>0</v>
      </c>
      <c r="L6254">
        <f>'Previous Trades Import_OMS Quer'!L6254</f>
        <v>0</v>
      </c>
      <c r="M6254">
        <f>'Previous Trades Import_OMS Quer'!M6254</f>
        <v>0</v>
      </c>
      <c r="N6254">
        <f>'Previous Trades Import_OMS Quer'!N6254</f>
        <v>0</v>
      </c>
      <c r="O6254" t="str">
        <f>CLEAN('Previous Trades Import_OMS Quer'!O6254)</f>
        <v/>
      </c>
      <c r="Q6254" s="25">
        <f t="shared" si="194"/>
        <v>0</v>
      </c>
      <c r="R6254" s="25" t="e">
        <f>VLOOKUP(O6254,'Currency Balance'!$O$3:$Q$32,3,0)</f>
        <v>#N/A</v>
      </c>
      <c r="S6254" t="e">
        <f t="shared" si="195"/>
        <v>#N/A</v>
      </c>
    </row>
    <row r="6255" spans="1:19">
      <c r="A6255">
        <f>'Previous Trades Import_OMS Quer'!A6255</f>
        <v>0</v>
      </c>
      <c r="B6255">
        <f>'Previous Trades Import_OMS Quer'!B6255</f>
        <v>0</v>
      </c>
      <c r="C6255" s="22">
        <f>'Previous Trades Import_OMS Quer'!C6255</f>
        <v>0</v>
      </c>
      <c r="D6255">
        <f>'Previous Trades Import_OMS Quer'!D6255</f>
        <v>0</v>
      </c>
      <c r="E6255" s="22">
        <f>'Previous Trades Import_OMS Quer'!E6255</f>
        <v>0</v>
      </c>
      <c r="F6255">
        <f>'Previous Trades Import_OMS Quer'!F6255</f>
        <v>0</v>
      </c>
      <c r="G6255">
        <f>'Previous Trades Import_OMS Quer'!G6255</f>
        <v>0</v>
      </c>
      <c r="H6255">
        <f>'Previous Trades Import_OMS Quer'!H6255</f>
        <v>0</v>
      </c>
      <c r="I6255">
        <f>'Previous Trades Import_OMS Quer'!I6255</f>
        <v>0</v>
      </c>
      <c r="J6255">
        <f>'Previous Trades Import_OMS Quer'!J6255</f>
        <v>0</v>
      </c>
      <c r="K6255">
        <f>'Previous Trades Import_OMS Quer'!K6255</f>
        <v>0</v>
      </c>
      <c r="L6255">
        <f>'Previous Trades Import_OMS Quer'!L6255</f>
        <v>0</v>
      </c>
      <c r="M6255">
        <f>'Previous Trades Import_OMS Quer'!M6255</f>
        <v>0</v>
      </c>
      <c r="N6255">
        <f>'Previous Trades Import_OMS Quer'!N6255</f>
        <v>0</v>
      </c>
      <c r="O6255" t="str">
        <f>CLEAN('Previous Trades Import_OMS Quer'!O6255)</f>
        <v/>
      </c>
      <c r="Q6255" s="25">
        <f t="shared" si="194"/>
        <v>0</v>
      </c>
      <c r="R6255" s="25" t="e">
        <f>VLOOKUP(O6255,'Currency Balance'!$O$3:$Q$32,3,0)</f>
        <v>#N/A</v>
      </c>
      <c r="S6255" t="e">
        <f t="shared" si="195"/>
        <v>#N/A</v>
      </c>
    </row>
    <row r="6256" spans="1:19">
      <c r="A6256">
        <f>'Previous Trades Import_OMS Quer'!A6256</f>
        <v>0</v>
      </c>
      <c r="B6256">
        <f>'Previous Trades Import_OMS Quer'!B6256</f>
        <v>0</v>
      </c>
      <c r="C6256" s="22">
        <f>'Previous Trades Import_OMS Quer'!C6256</f>
        <v>0</v>
      </c>
      <c r="D6256">
        <f>'Previous Trades Import_OMS Quer'!D6256</f>
        <v>0</v>
      </c>
      <c r="E6256" s="22">
        <f>'Previous Trades Import_OMS Quer'!E6256</f>
        <v>0</v>
      </c>
      <c r="F6256">
        <f>'Previous Trades Import_OMS Quer'!F6256</f>
        <v>0</v>
      </c>
      <c r="G6256">
        <f>'Previous Trades Import_OMS Quer'!G6256</f>
        <v>0</v>
      </c>
      <c r="H6256">
        <f>'Previous Trades Import_OMS Quer'!H6256</f>
        <v>0</v>
      </c>
      <c r="I6256">
        <f>'Previous Trades Import_OMS Quer'!I6256</f>
        <v>0</v>
      </c>
      <c r="J6256">
        <f>'Previous Trades Import_OMS Quer'!J6256</f>
        <v>0</v>
      </c>
      <c r="K6256">
        <f>'Previous Trades Import_OMS Quer'!K6256</f>
        <v>0</v>
      </c>
      <c r="L6256">
        <f>'Previous Trades Import_OMS Quer'!L6256</f>
        <v>0</v>
      </c>
      <c r="M6256">
        <f>'Previous Trades Import_OMS Quer'!M6256</f>
        <v>0</v>
      </c>
      <c r="N6256">
        <f>'Previous Trades Import_OMS Quer'!N6256</f>
        <v>0</v>
      </c>
      <c r="O6256" t="str">
        <f>CLEAN('Previous Trades Import_OMS Quer'!O6256)</f>
        <v/>
      </c>
      <c r="Q6256" s="25">
        <f t="shared" si="194"/>
        <v>0</v>
      </c>
      <c r="R6256" s="25" t="e">
        <f>VLOOKUP(O6256,'Currency Balance'!$O$3:$Q$32,3,0)</f>
        <v>#N/A</v>
      </c>
      <c r="S6256" t="e">
        <f t="shared" si="195"/>
        <v>#N/A</v>
      </c>
    </row>
    <row r="6257" spans="1:19">
      <c r="A6257">
        <f>'Previous Trades Import_OMS Quer'!A6257</f>
        <v>0</v>
      </c>
      <c r="B6257">
        <f>'Previous Trades Import_OMS Quer'!B6257</f>
        <v>0</v>
      </c>
      <c r="C6257" s="22">
        <f>'Previous Trades Import_OMS Quer'!C6257</f>
        <v>0</v>
      </c>
      <c r="D6257">
        <f>'Previous Trades Import_OMS Quer'!D6257</f>
        <v>0</v>
      </c>
      <c r="E6257" s="22">
        <f>'Previous Trades Import_OMS Quer'!E6257</f>
        <v>0</v>
      </c>
      <c r="F6257">
        <f>'Previous Trades Import_OMS Quer'!F6257</f>
        <v>0</v>
      </c>
      <c r="G6257">
        <f>'Previous Trades Import_OMS Quer'!G6257</f>
        <v>0</v>
      </c>
      <c r="H6257">
        <f>'Previous Trades Import_OMS Quer'!H6257</f>
        <v>0</v>
      </c>
      <c r="I6257">
        <f>'Previous Trades Import_OMS Quer'!I6257</f>
        <v>0</v>
      </c>
      <c r="J6257">
        <f>'Previous Trades Import_OMS Quer'!J6257</f>
        <v>0</v>
      </c>
      <c r="K6257">
        <f>'Previous Trades Import_OMS Quer'!K6257</f>
        <v>0</v>
      </c>
      <c r="L6257">
        <f>'Previous Trades Import_OMS Quer'!L6257</f>
        <v>0</v>
      </c>
      <c r="M6257">
        <f>'Previous Trades Import_OMS Quer'!M6257</f>
        <v>0</v>
      </c>
      <c r="N6257">
        <f>'Previous Trades Import_OMS Quer'!N6257</f>
        <v>0</v>
      </c>
      <c r="O6257" t="str">
        <f>CLEAN('Previous Trades Import_OMS Quer'!O6257)</f>
        <v/>
      </c>
      <c r="Q6257" s="25">
        <f t="shared" si="194"/>
        <v>0</v>
      </c>
      <c r="R6257" s="25" t="e">
        <f>VLOOKUP(O6257,'Currency Balance'!$O$3:$Q$32,3,0)</f>
        <v>#N/A</v>
      </c>
      <c r="S6257" t="e">
        <f t="shared" si="195"/>
        <v>#N/A</v>
      </c>
    </row>
    <row r="6258" spans="1:19">
      <c r="A6258">
        <f>'Previous Trades Import_OMS Quer'!A6258</f>
        <v>0</v>
      </c>
      <c r="B6258">
        <f>'Previous Trades Import_OMS Quer'!B6258</f>
        <v>0</v>
      </c>
      <c r="C6258" s="22">
        <f>'Previous Trades Import_OMS Quer'!C6258</f>
        <v>0</v>
      </c>
      <c r="D6258">
        <f>'Previous Trades Import_OMS Quer'!D6258</f>
        <v>0</v>
      </c>
      <c r="E6258" s="22">
        <f>'Previous Trades Import_OMS Quer'!E6258</f>
        <v>0</v>
      </c>
      <c r="F6258">
        <f>'Previous Trades Import_OMS Quer'!F6258</f>
        <v>0</v>
      </c>
      <c r="G6258">
        <f>'Previous Trades Import_OMS Quer'!G6258</f>
        <v>0</v>
      </c>
      <c r="H6258">
        <f>'Previous Trades Import_OMS Quer'!H6258</f>
        <v>0</v>
      </c>
      <c r="I6258">
        <f>'Previous Trades Import_OMS Quer'!I6258</f>
        <v>0</v>
      </c>
      <c r="J6258">
        <f>'Previous Trades Import_OMS Quer'!J6258</f>
        <v>0</v>
      </c>
      <c r="K6258">
        <f>'Previous Trades Import_OMS Quer'!K6258</f>
        <v>0</v>
      </c>
      <c r="L6258">
        <f>'Previous Trades Import_OMS Quer'!L6258</f>
        <v>0</v>
      </c>
      <c r="M6258">
        <f>'Previous Trades Import_OMS Quer'!M6258</f>
        <v>0</v>
      </c>
      <c r="N6258">
        <f>'Previous Trades Import_OMS Quer'!N6258</f>
        <v>0</v>
      </c>
      <c r="O6258" t="str">
        <f>CLEAN('Previous Trades Import_OMS Quer'!O6258)</f>
        <v/>
      </c>
      <c r="Q6258" s="25">
        <f t="shared" si="194"/>
        <v>0</v>
      </c>
      <c r="R6258" s="25" t="e">
        <f>VLOOKUP(O6258,'Currency Balance'!$O$3:$Q$32,3,0)</f>
        <v>#N/A</v>
      </c>
      <c r="S6258" t="e">
        <f t="shared" si="195"/>
        <v>#N/A</v>
      </c>
    </row>
    <row r="6259" spans="1:19">
      <c r="A6259">
        <f>'Previous Trades Import_OMS Quer'!A6259</f>
        <v>0</v>
      </c>
      <c r="B6259">
        <f>'Previous Trades Import_OMS Quer'!B6259</f>
        <v>0</v>
      </c>
      <c r="C6259" s="22">
        <f>'Previous Trades Import_OMS Quer'!C6259</f>
        <v>0</v>
      </c>
      <c r="D6259">
        <f>'Previous Trades Import_OMS Quer'!D6259</f>
        <v>0</v>
      </c>
      <c r="E6259" s="22">
        <f>'Previous Trades Import_OMS Quer'!E6259</f>
        <v>0</v>
      </c>
      <c r="F6259">
        <f>'Previous Trades Import_OMS Quer'!F6259</f>
        <v>0</v>
      </c>
      <c r="G6259">
        <f>'Previous Trades Import_OMS Quer'!G6259</f>
        <v>0</v>
      </c>
      <c r="H6259">
        <f>'Previous Trades Import_OMS Quer'!H6259</f>
        <v>0</v>
      </c>
      <c r="I6259">
        <f>'Previous Trades Import_OMS Quer'!I6259</f>
        <v>0</v>
      </c>
      <c r="J6259">
        <f>'Previous Trades Import_OMS Quer'!J6259</f>
        <v>0</v>
      </c>
      <c r="K6259">
        <f>'Previous Trades Import_OMS Quer'!K6259</f>
        <v>0</v>
      </c>
      <c r="L6259">
        <f>'Previous Trades Import_OMS Quer'!L6259</f>
        <v>0</v>
      </c>
      <c r="M6259">
        <f>'Previous Trades Import_OMS Quer'!M6259</f>
        <v>0</v>
      </c>
      <c r="N6259">
        <f>'Previous Trades Import_OMS Quer'!N6259</f>
        <v>0</v>
      </c>
      <c r="O6259" t="str">
        <f>CLEAN('Previous Trades Import_OMS Quer'!O6259)</f>
        <v/>
      </c>
      <c r="Q6259" s="25">
        <f t="shared" si="194"/>
        <v>0</v>
      </c>
      <c r="R6259" s="25" t="e">
        <f>VLOOKUP(O6259,'Currency Balance'!$O$3:$Q$32,3,0)</f>
        <v>#N/A</v>
      </c>
      <c r="S6259" t="e">
        <f t="shared" si="195"/>
        <v>#N/A</v>
      </c>
    </row>
    <row r="6260" spans="1:19">
      <c r="A6260">
        <f>'Previous Trades Import_OMS Quer'!A6260</f>
        <v>0</v>
      </c>
      <c r="B6260">
        <f>'Previous Trades Import_OMS Quer'!B6260</f>
        <v>0</v>
      </c>
      <c r="C6260" s="22">
        <f>'Previous Trades Import_OMS Quer'!C6260</f>
        <v>0</v>
      </c>
      <c r="D6260">
        <f>'Previous Trades Import_OMS Quer'!D6260</f>
        <v>0</v>
      </c>
      <c r="E6260" s="22">
        <f>'Previous Trades Import_OMS Quer'!E6260</f>
        <v>0</v>
      </c>
      <c r="F6260">
        <f>'Previous Trades Import_OMS Quer'!F6260</f>
        <v>0</v>
      </c>
      <c r="G6260">
        <f>'Previous Trades Import_OMS Quer'!G6260</f>
        <v>0</v>
      </c>
      <c r="H6260">
        <f>'Previous Trades Import_OMS Quer'!H6260</f>
        <v>0</v>
      </c>
      <c r="I6260">
        <f>'Previous Trades Import_OMS Quer'!I6260</f>
        <v>0</v>
      </c>
      <c r="J6260">
        <f>'Previous Trades Import_OMS Quer'!J6260</f>
        <v>0</v>
      </c>
      <c r="K6260">
        <f>'Previous Trades Import_OMS Quer'!K6260</f>
        <v>0</v>
      </c>
      <c r="L6260">
        <f>'Previous Trades Import_OMS Quer'!L6260</f>
        <v>0</v>
      </c>
      <c r="M6260">
        <f>'Previous Trades Import_OMS Quer'!M6260</f>
        <v>0</v>
      </c>
      <c r="N6260">
        <f>'Previous Trades Import_OMS Quer'!N6260</f>
        <v>0</v>
      </c>
      <c r="O6260" t="str">
        <f>CLEAN('Previous Trades Import_OMS Quer'!O6260)</f>
        <v/>
      </c>
      <c r="Q6260" s="25">
        <f t="shared" si="194"/>
        <v>0</v>
      </c>
      <c r="R6260" s="25" t="e">
        <f>VLOOKUP(O6260,'Currency Balance'!$O$3:$Q$32,3,0)</f>
        <v>#N/A</v>
      </c>
      <c r="S6260" t="e">
        <f t="shared" si="195"/>
        <v>#N/A</v>
      </c>
    </row>
    <row r="6261" spans="1:19">
      <c r="A6261">
        <f>'Previous Trades Import_OMS Quer'!A6261</f>
        <v>0</v>
      </c>
      <c r="B6261">
        <f>'Previous Trades Import_OMS Quer'!B6261</f>
        <v>0</v>
      </c>
      <c r="C6261" s="22">
        <f>'Previous Trades Import_OMS Quer'!C6261</f>
        <v>0</v>
      </c>
      <c r="D6261">
        <f>'Previous Trades Import_OMS Quer'!D6261</f>
        <v>0</v>
      </c>
      <c r="E6261" s="22">
        <f>'Previous Trades Import_OMS Quer'!E6261</f>
        <v>0</v>
      </c>
      <c r="F6261">
        <f>'Previous Trades Import_OMS Quer'!F6261</f>
        <v>0</v>
      </c>
      <c r="G6261">
        <f>'Previous Trades Import_OMS Quer'!G6261</f>
        <v>0</v>
      </c>
      <c r="H6261">
        <f>'Previous Trades Import_OMS Quer'!H6261</f>
        <v>0</v>
      </c>
      <c r="I6261">
        <f>'Previous Trades Import_OMS Quer'!I6261</f>
        <v>0</v>
      </c>
      <c r="J6261">
        <f>'Previous Trades Import_OMS Quer'!J6261</f>
        <v>0</v>
      </c>
      <c r="K6261">
        <f>'Previous Trades Import_OMS Quer'!K6261</f>
        <v>0</v>
      </c>
      <c r="L6261">
        <f>'Previous Trades Import_OMS Quer'!L6261</f>
        <v>0</v>
      </c>
      <c r="M6261">
        <f>'Previous Trades Import_OMS Quer'!M6261</f>
        <v>0</v>
      </c>
      <c r="N6261">
        <f>'Previous Trades Import_OMS Quer'!N6261</f>
        <v>0</v>
      </c>
      <c r="O6261" t="str">
        <f>CLEAN('Previous Trades Import_OMS Quer'!O6261)</f>
        <v/>
      </c>
      <c r="Q6261" s="25">
        <f t="shared" si="194"/>
        <v>0</v>
      </c>
      <c r="R6261" s="25" t="e">
        <f>VLOOKUP(O6261,'Currency Balance'!$O$3:$Q$32,3,0)</f>
        <v>#N/A</v>
      </c>
      <c r="S6261" t="e">
        <f t="shared" si="195"/>
        <v>#N/A</v>
      </c>
    </row>
    <row r="6262" spans="1:19">
      <c r="A6262">
        <f>'Previous Trades Import_OMS Quer'!A6262</f>
        <v>0</v>
      </c>
      <c r="B6262">
        <f>'Previous Trades Import_OMS Quer'!B6262</f>
        <v>0</v>
      </c>
      <c r="C6262" s="22">
        <f>'Previous Trades Import_OMS Quer'!C6262</f>
        <v>0</v>
      </c>
      <c r="D6262">
        <f>'Previous Trades Import_OMS Quer'!D6262</f>
        <v>0</v>
      </c>
      <c r="E6262" s="22">
        <f>'Previous Trades Import_OMS Quer'!E6262</f>
        <v>0</v>
      </c>
      <c r="F6262">
        <f>'Previous Trades Import_OMS Quer'!F6262</f>
        <v>0</v>
      </c>
      <c r="G6262">
        <f>'Previous Trades Import_OMS Quer'!G6262</f>
        <v>0</v>
      </c>
      <c r="H6262">
        <f>'Previous Trades Import_OMS Quer'!H6262</f>
        <v>0</v>
      </c>
      <c r="I6262">
        <f>'Previous Trades Import_OMS Quer'!I6262</f>
        <v>0</v>
      </c>
      <c r="J6262">
        <f>'Previous Trades Import_OMS Quer'!J6262</f>
        <v>0</v>
      </c>
      <c r="K6262">
        <f>'Previous Trades Import_OMS Quer'!K6262</f>
        <v>0</v>
      </c>
      <c r="L6262">
        <f>'Previous Trades Import_OMS Quer'!L6262</f>
        <v>0</v>
      </c>
      <c r="M6262">
        <f>'Previous Trades Import_OMS Quer'!M6262</f>
        <v>0</v>
      </c>
      <c r="N6262">
        <f>'Previous Trades Import_OMS Quer'!N6262</f>
        <v>0</v>
      </c>
      <c r="O6262" t="str">
        <f>CLEAN('Previous Trades Import_OMS Quer'!O6262)</f>
        <v/>
      </c>
      <c r="Q6262" s="25">
        <f t="shared" si="194"/>
        <v>0</v>
      </c>
      <c r="R6262" s="25" t="e">
        <f>VLOOKUP(O6262,'Currency Balance'!$O$3:$Q$32,3,0)</f>
        <v>#N/A</v>
      </c>
      <c r="S6262" t="e">
        <f t="shared" si="195"/>
        <v>#N/A</v>
      </c>
    </row>
    <row r="6263" spans="1:19">
      <c r="A6263">
        <f>'Previous Trades Import_OMS Quer'!A6263</f>
        <v>0</v>
      </c>
      <c r="B6263">
        <f>'Previous Trades Import_OMS Quer'!B6263</f>
        <v>0</v>
      </c>
      <c r="C6263" s="22">
        <f>'Previous Trades Import_OMS Quer'!C6263</f>
        <v>0</v>
      </c>
      <c r="D6263">
        <f>'Previous Trades Import_OMS Quer'!D6263</f>
        <v>0</v>
      </c>
      <c r="E6263" s="22">
        <f>'Previous Trades Import_OMS Quer'!E6263</f>
        <v>0</v>
      </c>
      <c r="F6263">
        <f>'Previous Trades Import_OMS Quer'!F6263</f>
        <v>0</v>
      </c>
      <c r="G6263">
        <f>'Previous Trades Import_OMS Quer'!G6263</f>
        <v>0</v>
      </c>
      <c r="H6263">
        <f>'Previous Trades Import_OMS Quer'!H6263</f>
        <v>0</v>
      </c>
      <c r="I6263">
        <f>'Previous Trades Import_OMS Quer'!I6263</f>
        <v>0</v>
      </c>
      <c r="J6263">
        <f>'Previous Trades Import_OMS Quer'!J6263</f>
        <v>0</v>
      </c>
      <c r="K6263">
        <f>'Previous Trades Import_OMS Quer'!K6263</f>
        <v>0</v>
      </c>
      <c r="L6263">
        <f>'Previous Trades Import_OMS Quer'!L6263</f>
        <v>0</v>
      </c>
      <c r="M6263">
        <f>'Previous Trades Import_OMS Quer'!M6263</f>
        <v>0</v>
      </c>
      <c r="N6263">
        <f>'Previous Trades Import_OMS Quer'!N6263</f>
        <v>0</v>
      </c>
      <c r="O6263" t="str">
        <f>CLEAN('Previous Trades Import_OMS Quer'!O6263)</f>
        <v/>
      </c>
      <c r="Q6263" s="25">
        <f t="shared" si="194"/>
        <v>0</v>
      </c>
      <c r="R6263" s="25" t="e">
        <f>VLOOKUP(O6263,'Currency Balance'!$O$3:$Q$32,3,0)</f>
        <v>#N/A</v>
      </c>
      <c r="S6263" t="e">
        <f t="shared" si="195"/>
        <v>#N/A</v>
      </c>
    </row>
    <row r="6264" spans="1:19">
      <c r="A6264">
        <f>'Previous Trades Import_OMS Quer'!A6264</f>
        <v>0</v>
      </c>
      <c r="B6264">
        <f>'Previous Trades Import_OMS Quer'!B6264</f>
        <v>0</v>
      </c>
      <c r="C6264" s="22">
        <f>'Previous Trades Import_OMS Quer'!C6264</f>
        <v>0</v>
      </c>
      <c r="D6264">
        <f>'Previous Trades Import_OMS Quer'!D6264</f>
        <v>0</v>
      </c>
      <c r="E6264" s="22">
        <f>'Previous Trades Import_OMS Quer'!E6264</f>
        <v>0</v>
      </c>
      <c r="F6264">
        <f>'Previous Trades Import_OMS Quer'!F6264</f>
        <v>0</v>
      </c>
      <c r="G6264">
        <f>'Previous Trades Import_OMS Quer'!G6264</f>
        <v>0</v>
      </c>
      <c r="H6264">
        <f>'Previous Trades Import_OMS Quer'!H6264</f>
        <v>0</v>
      </c>
      <c r="I6264">
        <f>'Previous Trades Import_OMS Quer'!I6264</f>
        <v>0</v>
      </c>
      <c r="J6264">
        <f>'Previous Trades Import_OMS Quer'!J6264</f>
        <v>0</v>
      </c>
      <c r="K6264">
        <f>'Previous Trades Import_OMS Quer'!K6264</f>
        <v>0</v>
      </c>
      <c r="L6264">
        <f>'Previous Trades Import_OMS Quer'!L6264</f>
        <v>0</v>
      </c>
      <c r="M6264">
        <f>'Previous Trades Import_OMS Quer'!M6264</f>
        <v>0</v>
      </c>
      <c r="N6264">
        <f>'Previous Trades Import_OMS Quer'!N6264</f>
        <v>0</v>
      </c>
      <c r="O6264" t="str">
        <f>CLEAN('Previous Trades Import_OMS Quer'!O6264)</f>
        <v/>
      </c>
      <c r="Q6264" s="25">
        <f t="shared" si="194"/>
        <v>0</v>
      </c>
      <c r="R6264" s="25" t="e">
        <f>VLOOKUP(O6264,'Currency Balance'!$O$3:$Q$32,3,0)</f>
        <v>#N/A</v>
      </c>
      <c r="S6264" t="e">
        <f t="shared" si="195"/>
        <v>#N/A</v>
      </c>
    </row>
    <row r="6265" spans="1:19">
      <c r="A6265">
        <f>'Previous Trades Import_OMS Quer'!A6265</f>
        <v>0</v>
      </c>
      <c r="B6265">
        <f>'Previous Trades Import_OMS Quer'!B6265</f>
        <v>0</v>
      </c>
      <c r="C6265" s="22">
        <f>'Previous Trades Import_OMS Quer'!C6265</f>
        <v>0</v>
      </c>
      <c r="D6265">
        <f>'Previous Trades Import_OMS Quer'!D6265</f>
        <v>0</v>
      </c>
      <c r="E6265" s="22">
        <f>'Previous Trades Import_OMS Quer'!E6265</f>
        <v>0</v>
      </c>
      <c r="F6265">
        <f>'Previous Trades Import_OMS Quer'!F6265</f>
        <v>0</v>
      </c>
      <c r="G6265">
        <f>'Previous Trades Import_OMS Quer'!G6265</f>
        <v>0</v>
      </c>
      <c r="H6265">
        <f>'Previous Trades Import_OMS Quer'!H6265</f>
        <v>0</v>
      </c>
      <c r="I6265">
        <f>'Previous Trades Import_OMS Quer'!I6265</f>
        <v>0</v>
      </c>
      <c r="J6265">
        <f>'Previous Trades Import_OMS Quer'!J6265</f>
        <v>0</v>
      </c>
      <c r="K6265">
        <f>'Previous Trades Import_OMS Quer'!K6265</f>
        <v>0</v>
      </c>
      <c r="L6265">
        <f>'Previous Trades Import_OMS Quer'!L6265</f>
        <v>0</v>
      </c>
      <c r="M6265">
        <f>'Previous Trades Import_OMS Quer'!M6265</f>
        <v>0</v>
      </c>
      <c r="N6265">
        <f>'Previous Trades Import_OMS Quer'!N6265</f>
        <v>0</v>
      </c>
      <c r="O6265" t="str">
        <f>CLEAN('Previous Trades Import_OMS Quer'!O6265)</f>
        <v/>
      </c>
      <c r="Q6265" s="25">
        <f t="shared" si="194"/>
        <v>0</v>
      </c>
      <c r="R6265" s="25" t="e">
        <f>VLOOKUP(O6265,'Currency Balance'!$O$3:$Q$32,3,0)</f>
        <v>#N/A</v>
      </c>
      <c r="S6265" t="e">
        <f t="shared" si="195"/>
        <v>#N/A</v>
      </c>
    </row>
    <row r="6266" spans="1:19">
      <c r="A6266">
        <f>'Previous Trades Import_OMS Quer'!A6266</f>
        <v>0</v>
      </c>
      <c r="B6266">
        <f>'Previous Trades Import_OMS Quer'!B6266</f>
        <v>0</v>
      </c>
      <c r="C6266" s="22">
        <f>'Previous Trades Import_OMS Quer'!C6266</f>
        <v>0</v>
      </c>
      <c r="D6266">
        <f>'Previous Trades Import_OMS Quer'!D6266</f>
        <v>0</v>
      </c>
      <c r="E6266" s="22">
        <f>'Previous Trades Import_OMS Quer'!E6266</f>
        <v>0</v>
      </c>
      <c r="F6266">
        <f>'Previous Trades Import_OMS Quer'!F6266</f>
        <v>0</v>
      </c>
      <c r="G6266">
        <f>'Previous Trades Import_OMS Quer'!G6266</f>
        <v>0</v>
      </c>
      <c r="H6266">
        <f>'Previous Trades Import_OMS Quer'!H6266</f>
        <v>0</v>
      </c>
      <c r="I6266">
        <f>'Previous Trades Import_OMS Quer'!I6266</f>
        <v>0</v>
      </c>
      <c r="J6266">
        <f>'Previous Trades Import_OMS Quer'!J6266</f>
        <v>0</v>
      </c>
      <c r="K6266">
        <f>'Previous Trades Import_OMS Quer'!K6266</f>
        <v>0</v>
      </c>
      <c r="L6266">
        <f>'Previous Trades Import_OMS Quer'!L6266</f>
        <v>0</v>
      </c>
      <c r="M6266">
        <f>'Previous Trades Import_OMS Quer'!M6266</f>
        <v>0</v>
      </c>
      <c r="N6266">
        <f>'Previous Trades Import_OMS Quer'!N6266</f>
        <v>0</v>
      </c>
      <c r="O6266" t="str">
        <f>CLEAN('Previous Trades Import_OMS Quer'!O6266)</f>
        <v/>
      </c>
      <c r="Q6266" s="25">
        <f t="shared" si="194"/>
        <v>0</v>
      </c>
      <c r="R6266" s="25" t="e">
        <f>VLOOKUP(O6266,'Currency Balance'!$O$3:$Q$32,3,0)</f>
        <v>#N/A</v>
      </c>
      <c r="S6266" t="e">
        <f t="shared" si="195"/>
        <v>#N/A</v>
      </c>
    </row>
    <row r="6267" spans="1:19">
      <c r="A6267">
        <f>'Previous Trades Import_OMS Quer'!A6267</f>
        <v>0</v>
      </c>
      <c r="B6267">
        <f>'Previous Trades Import_OMS Quer'!B6267</f>
        <v>0</v>
      </c>
      <c r="C6267" s="22">
        <f>'Previous Trades Import_OMS Quer'!C6267</f>
        <v>0</v>
      </c>
      <c r="D6267">
        <f>'Previous Trades Import_OMS Quer'!D6267</f>
        <v>0</v>
      </c>
      <c r="E6267" s="22">
        <f>'Previous Trades Import_OMS Quer'!E6267</f>
        <v>0</v>
      </c>
      <c r="F6267">
        <f>'Previous Trades Import_OMS Quer'!F6267</f>
        <v>0</v>
      </c>
      <c r="G6267">
        <f>'Previous Trades Import_OMS Quer'!G6267</f>
        <v>0</v>
      </c>
      <c r="H6267">
        <f>'Previous Trades Import_OMS Quer'!H6267</f>
        <v>0</v>
      </c>
      <c r="I6267">
        <f>'Previous Trades Import_OMS Quer'!I6267</f>
        <v>0</v>
      </c>
      <c r="J6267">
        <f>'Previous Trades Import_OMS Quer'!J6267</f>
        <v>0</v>
      </c>
      <c r="K6267">
        <f>'Previous Trades Import_OMS Quer'!K6267</f>
        <v>0</v>
      </c>
      <c r="L6267">
        <f>'Previous Trades Import_OMS Quer'!L6267</f>
        <v>0</v>
      </c>
      <c r="M6267">
        <f>'Previous Trades Import_OMS Quer'!M6267</f>
        <v>0</v>
      </c>
      <c r="N6267">
        <f>'Previous Trades Import_OMS Quer'!N6267</f>
        <v>0</v>
      </c>
      <c r="O6267" t="str">
        <f>CLEAN('Previous Trades Import_OMS Quer'!O6267)</f>
        <v/>
      </c>
      <c r="Q6267" s="25">
        <f t="shared" si="194"/>
        <v>0</v>
      </c>
      <c r="R6267" s="25" t="e">
        <f>VLOOKUP(O6267,'Currency Balance'!$O$3:$Q$32,3,0)</f>
        <v>#N/A</v>
      </c>
      <c r="S6267" t="e">
        <f t="shared" si="195"/>
        <v>#N/A</v>
      </c>
    </row>
    <row r="6268" spans="1:19">
      <c r="A6268">
        <f>'Previous Trades Import_OMS Quer'!A6268</f>
        <v>0</v>
      </c>
      <c r="B6268">
        <f>'Previous Trades Import_OMS Quer'!B6268</f>
        <v>0</v>
      </c>
      <c r="C6268" s="22">
        <f>'Previous Trades Import_OMS Quer'!C6268</f>
        <v>0</v>
      </c>
      <c r="D6268">
        <f>'Previous Trades Import_OMS Quer'!D6268</f>
        <v>0</v>
      </c>
      <c r="E6268" s="22">
        <f>'Previous Trades Import_OMS Quer'!E6268</f>
        <v>0</v>
      </c>
      <c r="F6268">
        <f>'Previous Trades Import_OMS Quer'!F6268</f>
        <v>0</v>
      </c>
      <c r="G6268">
        <f>'Previous Trades Import_OMS Quer'!G6268</f>
        <v>0</v>
      </c>
      <c r="H6268">
        <f>'Previous Trades Import_OMS Quer'!H6268</f>
        <v>0</v>
      </c>
      <c r="I6268">
        <f>'Previous Trades Import_OMS Quer'!I6268</f>
        <v>0</v>
      </c>
      <c r="J6268">
        <f>'Previous Trades Import_OMS Quer'!J6268</f>
        <v>0</v>
      </c>
      <c r="K6268">
        <f>'Previous Trades Import_OMS Quer'!K6268</f>
        <v>0</v>
      </c>
      <c r="L6268">
        <f>'Previous Trades Import_OMS Quer'!L6268</f>
        <v>0</v>
      </c>
      <c r="M6268">
        <f>'Previous Trades Import_OMS Quer'!M6268</f>
        <v>0</v>
      </c>
      <c r="N6268">
        <f>'Previous Trades Import_OMS Quer'!N6268</f>
        <v>0</v>
      </c>
      <c r="O6268" t="str">
        <f>CLEAN('Previous Trades Import_OMS Quer'!O6268)</f>
        <v/>
      </c>
      <c r="Q6268" s="25">
        <f t="shared" si="194"/>
        <v>0</v>
      </c>
      <c r="R6268" s="25" t="e">
        <f>VLOOKUP(O6268,'Currency Balance'!$O$3:$Q$32,3,0)</f>
        <v>#N/A</v>
      </c>
      <c r="S6268" t="e">
        <f t="shared" si="195"/>
        <v>#N/A</v>
      </c>
    </row>
    <row r="6269" spans="1:19">
      <c r="A6269">
        <f>'Previous Trades Import_OMS Quer'!A6269</f>
        <v>0</v>
      </c>
      <c r="B6269">
        <f>'Previous Trades Import_OMS Quer'!B6269</f>
        <v>0</v>
      </c>
      <c r="C6269" s="22">
        <f>'Previous Trades Import_OMS Quer'!C6269</f>
        <v>0</v>
      </c>
      <c r="D6269">
        <f>'Previous Trades Import_OMS Quer'!D6269</f>
        <v>0</v>
      </c>
      <c r="E6269" s="22">
        <f>'Previous Trades Import_OMS Quer'!E6269</f>
        <v>0</v>
      </c>
      <c r="F6269">
        <f>'Previous Trades Import_OMS Quer'!F6269</f>
        <v>0</v>
      </c>
      <c r="G6269">
        <f>'Previous Trades Import_OMS Quer'!G6269</f>
        <v>0</v>
      </c>
      <c r="H6269">
        <f>'Previous Trades Import_OMS Quer'!H6269</f>
        <v>0</v>
      </c>
      <c r="I6269">
        <f>'Previous Trades Import_OMS Quer'!I6269</f>
        <v>0</v>
      </c>
      <c r="J6269">
        <f>'Previous Trades Import_OMS Quer'!J6269</f>
        <v>0</v>
      </c>
      <c r="K6269">
        <f>'Previous Trades Import_OMS Quer'!K6269</f>
        <v>0</v>
      </c>
      <c r="L6269">
        <f>'Previous Trades Import_OMS Quer'!L6269</f>
        <v>0</v>
      </c>
      <c r="M6269">
        <f>'Previous Trades Import_OMS Quer'!M6269</f>
        <v>0</v>
      </c>
      <c r="N6269">
        <f>'Previous Trades Import_OMS Quer'!N6269</f>
        <v>0</v>
      </c>
      <c r="O6269" t="str">
        <f>CLEAN('Previous Trades Import_OMS Quer'!O6269)</f>
        <v/>
      </c>
      <c r="Q6269" s="25">
        <f t="shared" si="194"/>
        <v>0</v>
      </c>
      <c r="R6269" s="25" t="e">
        <f>VLOOKUP(O6269,'Currency Balance'!$O$3:$Q$32,3,0)</f>
        <v>#N/A</v>
      </c>
      <c r="S6269" t="e">
        <f t="shared" si="195"/>
        <v>#N/A</v>
      </c>
    </row>
    <row r="6270" spans="1:19">
      <c r="A6270">
        <f>'Previous Trades Import_OMS Quer'!A6270</f>
        <v>0</v>
      </c>
      <c r="B6270">
        <f>'Previous Trades Import_OMS Quer'!B6270</f>
        <v>0</v>
      </c>
      <c r="C6270" s="22">
        <f>'Previous Trades Import_OMS Quer'!C6270</f>
        <v>0</v>
      </c>
      <c r="D6270">
        <f>'Previous Trades Import_OMS Quer'!D6270</f>
        <v>0</v>
      </c>
      <c r="E6270" s="22">
        <f>'Previous Trades Import_OMS Quer'!E6270</f>
        <v>0</v>
      </c>
      <c r="F6270">
        <f>'Previous Trades Import_OMS Quer'!F6270</f>
        <v>0</v>
      </c>
      <c r="G6270">
        <f>'Previous Trades Import_OMS Quer'!G6270</f>
        <v>0</v>
      </c>
      <c r="H6270">
        <f>'Previous Trades Import_OMS Quer'!H6270</f>
        <v>0</v>
      </c>
      <c r="I6270">
        <f>'Previous Trades Import_OMS Quer'!I6270</f>
        <v>0</v>
      </c>
      <c r="J6270">
        <f>'Previous Trades Import_OMS Quer'!J6270</f>
        <v>0</v>
      </c>
      <c r="K6270">
        <f>'Previous Trades Import_OMS Quer'!K6270</f>
        <v>0</v>
      </c>
      <c r="L6270">
        <f>'Previous Trades Import_OMS Quer'!L6270</f>
        <v>0</v>
      </c>
      <c r="M6270">
        <f>'Previous Trades Import_OMS Quer'!M6270</f>
        <v>0</v>
      </c>
      <c r="N6270">
        <f>'Previous Trades Import_OMS Quer'!N6270</f>
        <v>0</v>
      </c>
      <c r="O6270" t="str">
        <f>CLEAN('Previous Trades Import_OMS Quer'!O6270)</f>
        <v/>
      </c>
      <c r="Q6270" s="25">
        <f t="shared" si="194"/>
        <v>0</v>
      </c>
      <c r="R6270" s="25" t="e">
        <f>VLOOKUP(O6270,'Currency Balance'!$O$3:$Q$32,3,0)</f>
        <v>#N/A</v>
      </c>
      <c r="S6270" t="e">
        <f t="shared" si="195"/>
        <v>#N/A</v>
      </c>
    </row>
    <row r="6271" spans="1:19">
      <c r="A6271">
        <f>'Previous Trades Import_OMS Quer'!A6271</f>
        <v>0</v>
      </c>
      <c r="B6271">
        <f>'Previous Trades Import_OMS Quer'!B6271</f>
        <v>0</v>
      </c>
      <c r="C6271" s="22">
        <f>'Previous Trades Import_OMS Quer'!C6271</f>
        <v>0</v>
      </c>
      <c r="D6271">
        <f>'Previous Trades Import_OMS Quer'!D6271</f>
        <v>0</v>
      </c>
      <c r="E6271" s="22">
        <f>'Previous Trades Import_OMS Quer'!E6271</f>
        <v>0</v>
      </c>
      <c r="F6271">
        <f>'Previous Trades Import_OMS Quer'!F6271</f>
        <v>0</v>
      </c>
      <c r="G6271">
        <f>'Previous Trades Import_OMS Quer'!G6271</f>
        <v>0</v>
      </c>
      <c r="H6271">
        <f>'Previous Trades Import_OMS Quer'!H6271</f>
        <v>0</v>
      </c>
      <c r="I6271">
        <f>'Previous Trades Import_OMS Quer'!I6271</f>
        <v>0</v>
      </c>
      <c r="J6271">
        <f>'Previous Trades Import_OMS Quer'!J6271</f>
        <v>0</v>
      </c>
      <c r="K6271">
        <f>'Previous Trades Import_OMS Quer'!K6271</f>
        <v>0</v>
      </c>
      <c r="L6271">
        <f>'Previous Trades Import_OMS Quer'!L6271</f>
        <v>0</v>
      </c>
      <c r="M6271">
        <f>'Previous Trades Import_OMS Quer'!M6271</f>
        <v>0</v>
      </c>
      <c r="N6271">
        <f>'Previous Trades Import_OMS Quer'!N6271</f>
        <v>0</v>
      </c>
      <c r="O6271" t="str">
        <f>CLEAN('Previous Trades Import_OMS Quer'!O6271)</f>
        <v/>
      </c>
      <c r="Q6271" s="25">
        <f t="shared" si="194"/>
        <v>0</v>
      </c>
      <c r="R6271" s="25" t="e">
        <f>VLOOKUP(O6271,'Currency Balance'!$O$3:$Q$32,3,0)</f>
        <v>#N/A</v>
      </c>
      <c r="S6271" t="e">
        <f t="shared" si="195"/>
        <v>#N/A</v>
      </c>
    </row>
    <row r="6272" spans="1:19">
      <c r="A6272">
        <f>'Previous Trades Import_OMS Quer'!A6272</f>
        <v>0</v>
      </c>
      <c r="B6272">
        <f>'Previous Trades Import_OMS Quer'!B6272</f>
        <v>0</v>
      </c>
      <c r="C6272" s="22">
        <f>'Previous Trades Import_OMS Quer'!C6272</f>
        <v>0</v>
      </c>
      <c r="D6272">
        <f>'Previous Trades Import_OMS Quer'!D6272</f>
        <v>0</v>
      </c>
      <c r="E6272" s="22">
        <f>'Previous Trades Import_OMS Quer'!E6272</f>
        <v>0</v>
      </c>
      <c r="F6272">
        <f>'Previous Trades Import_OMS Quer'!F6272</f>
        <v>0</v>
      </c>
      <c r="G6272">
        <f>'Previous Trades Import_OMS Quer'!G6272</f>
        <v>0</v>
      </c>
      <c r="H6272">
        <f>'Previous Trades Import_OMS Quer'!H6272</f>
        <v>0</v>
      </c>
      <c r="I6272">
        <f>'Previous Trades Import_OMS Quer'!I6272</f>
        <v>0</v>
      </c>
      <c r="J6272">
        <f>'Previous Trades Import_OMS Quer'!J6272</f>
        <v>0</v>
      </c>
      <c r="K6272">
        <f>'Previous Trades Import_OMS Quer'!K6272</f>
        <v>0</v>
      </c>
      <c r="L6272">
        <f>'Previous Trades Import_OMS Quer'!L6272</f>
        <v>0</v>
      </c>
      <c r="M6272">
        <f>'Previous Trades Import_OMS Quer'!M6272</f>
        <v>0</v>
      </c>
      <c r="N6272">
        <f>'Previous Trades Import_OMS Quer'!N6272</f>
        <v>0</v>
      </c>
      <c r="O6272" t="str">
        <f>CLEAN('Previous Trades Import_OMS Quer'!O6272)</f>
        <v/>
      </c>
      <c r="Q6272" s="25">
        <f t="shared" si="194"/>
        <v>0</v>
      </c>
      <c r="R6272" s="25" t="e">
        <f>VLOOKUP(O6272,'Currency Balance'!$O$3:$Q$32,3,0)</f>
        <v>#N/A</v>
      </c>
      <c r="S6272" t="e">
        <f t="shared" si="195"/>
        <v>#N/A</v>
      </c>
    </row>
    <row r="6273" spans="1:19">
      <c r="A6273">
        <f>'Previous Trades Import_OMS Quer'!A6273</f>
        <v>0</v>
      </c>
      <c r="B6273">
        <f>'Previous Trades Import_OMS Quer'!B6273</f>
        <v>0</v>
      </c>
      <c r="C6273" s="22">
        <f>'Previous Trades Import_OMS Quer'!C6273</f>
        <v>0</v>
      </c>
      <c r="D6273">
        <f>'Previous Trades Import_OMS Quer'!D6273</f>
        <v>0</v>
      </c>
      <c r="E6273" s="22">
        <f>'Previous Trades Import_OMS Quer'!E6273</f>
        <v>0</v>
      </c>
      <c r="F6273">
        <f>'Previous Trades Import_OMS Quer'!F6273</f>
        <v>0</v>
      </c>
      <c r="G6273">
        <f>'Previous Trades Import_OMS Quer'!G6273</f>
        <v>0</v>
      </c>
      <c r="H6273">
        <f>'Previous Trades Import_OMS Quer'!H6273</f>
        <v>0</v>
      </c>
      <c r="I6273">
        <f>'Previous Trades Import_OMS Quer'!I6273</f>
        <v>0</v>
      </c>
      <c r="J6273">
        <f>'Previous Trades Import_OMS Quer'!J6273</f>
        <v>0</v>
      </c>
      <c r="K6273">
        <f>'Previous Trades Import_OMS Quer'!K6273</f>
        <v>0</v>
      </c>
      <c r="L6273">
        <f>'Previous Trades Import_OMS Quer'!L6273</f>
        <v>0</v>
      </c>
      <c r="M6273">
        <f>'Previous Trades Import_OMS Quer'!M6273</f>
        <v>0</v>
      </c>
      <c r="N6273">
        <f>'Previous Trades Import_OMS Quer'!N6273</f>
        <v>0</v>
      </c>
      <c r="O6273" t="str">
        <f>CLEAN('Previous Trades Import_OMS Quer'!O6273)</f>
        <v/>
      </c>
      <c r="Q6273" s="25">
        <f t="shared" si="194"/>
        <v>0</v>
      </c>
      <c r="R6273" s="25" t="e">
        <f>VLOOKUP(O6273,'Currency Balance'!$O$3:$Q$32,3,0)</f>
        <v>#N/A</v>
      </c>
      <c r="S6273" t="e">
        <f t="shared" si="195"/>
        <v>#N/A</v>
      </c>
    </row>
    <row r="6274" spans="1:19">
      <c r="A6274">
        <f>'Previous Trades Import_OMS Quer'!A6274</f>
        <v>0</v>
      </c>
      <c r="B6274">
        <f>'Previous Trades Import_OMS Quer'!B6274</f>
        <v>0</v>
      </c>
      <c r="C6274" s="22">
        <f>'Previous Trades Import_OMS Quer'!C6274</f>
        <v>0</v>
      </c>
      <c r="D6274">
        <f>'Previous Trades Import_OMS Quer'!D6274</f>
        <v>0</v>
      </c>
      <c r="E6274" s="22">
        <f>'Previous Trades Import_OMS Quer'!E6274</f>
        <v>0</v>
      </c>
      <c r="F6274">
        <f>'Previous Trades Import_OMS Quer'!F6274</f>
        <v>0</v>
      </c>
      <c r="G6274">
        <f>'Previous Trades Import_OMS Quer'!G6274</f>
        <v>0</v>
      </c>
      <c r="H6274">
        <f>'Previous Trades Import_OMS Quer'!H6274</f>
        <v>0</v>
      </c>
      <c r="I6274">
        <f>'Previous Trades Import_OMS Quer'!I6274</f>
        <v>0</v>
      </c>
      <c r="J6274">
        <f>'Previous Trades Import_OMS Quer'!J6274</f>
        <v>0</v>
      </c>
      <c r="K6274">
        <f>'Previous Trades Import_OMS Quer'!K6274</f>
        <v>0</v>
      </c>
      <c r="L6274">
        <f>'Previous Trades Import_OMS Quer'!L6274</f>
        <v>0</v>
      </c>
      <c r="M6274">
        <f>'Previous Trades Import_OMS Quer'!M6274</f>
        <v>0</v>
      </c>
      <c r="N6274">
        <f>'Previous Trades Import_OMS Quer'!N6274</f>
        <v>0</v>
      </c>
      <c r="O6274" t="str">
        <f>CLEAN('Previous Trades Import_OMS Quer'!O6274)</f>
        <v/>
      </c>
      <c r="Q6274" s="25">
        <f t="shared" ref="Q6274:Q6337" si="196">IF(G6274="sell",M6274,-M6274)</f>
        <v>0</v>
      </c>
      <c r="R6274" s="25" t="e">
        <f>VLOOKUP(O6274,'Currency Balance'!$O$3:$Q$32,3,0)</f>
        <v>#N/A</v>
      </c>
      <c r="S6274" t="e">
        <f t="shared" ref="S6274:S6337" si="197">Q6274/R6274</f>
        <v>#N/A</v>
      </c>
    </row>
    <row r="6275" spans="1:19">
      <c r="A6275">
        <f>'Previous Trades Import_OMS Quer'!A6275</f>
        <v>0</v>
      </c>
      <c r="B6275">
        <f>'Previous Trades Import_OMS Quer'!B6275</f>
        <v>0</v>
      </c>
      <c r="C6275" s="22">
        <f>'Previous Trades Import_OMS Quer'!C6275</f>
        <v>0</v>
      </c>
      <c r="D6275">
        <f>'Previous Trades Import_OMS Quer'!D6275</f>
        <v>0</v>
      </c>
      <c r="E6275" s="22">
        <f>'Previous Trades Import_OMS Quer'!E6275</f>
        <v>0</v>
      </c>
      <c r="F6275">
        <f>'Previous Trades Import_OMS Quer'!F6275</f>
        <v>0</v>
      </c>
      <c r="G6275">
        <f>'Previous Trades Import_OMS Quer'!G6275</f>
        <v>0</v>
      </c>
      <c r="H6275">
        <f>'Previous Trades Import_OMS Quer'!H6275</f>
        <v>0</v>
      </c>
      <c r="I6275">
        <f>'Previous Trades Import_OMS Quer'!I6275</f>
        <v>0</v>
      </c>
      <c r="J6275">
        <f>'Previous Trades Import_OMS Quer'!J6275</f>
        <v>0</v>
      </c>
      <c r="K6275">
        <f>'Previous Trades Import_OMS Quer'!K6275</f>
        <v>0</v>
      </c>
      <c r="L6275">
        <f>'Previous Trades Import_OMS Quer'!L6275</f>
        <v>0</v>
      </c>
      <c r="M6275">
        <f>'Previous Trades Import_OMS Quer'!M6275</f>
        <v>0</v>
      </c>
      <c r="N6275">
        <f>'Previous Trades Import_OMS Quer'!N6275</f>
        <v>0</v>
      </c>
      <c r="O6275" t="str">
        <f>CLEAN('Previous Trades Import_OMS Quer'!O6275)</f>
        <v/>
      </c>
      <c r="Q6275" s="25">
        <f t="shared" si="196"/>
        <v>0</v>
      </c>
      <c r="R6275" s="25" t="e">
        <f>VLOOKUP(O6275,'Currency Balance'!$O$3:$Q$32,3,0)</f>
        <v>#N/A</v>
      </c>
      <c r="S6275" t="e">
        <f t="shared" si="197"/>
        <v>#N/A</v>
      </c>
    </row>
    <row r="6276" spans="1:19">
      <c r="A6276">
        <f>'Previous Trades Import_OMS Quer'!A6276</f>
        <v>0</v>
      </c>
      <c r="B6276">
        <f>'Previous Trades Import_OMS Quer'!B6276</f>
        <v>0</v>
      </c>
      <c r="C6276" s="22">
        <f>'Previous Trades Import_OMS Quer'!C6276</f>
        <v>0</v>
      </c>
      <c r="D6276">
        <f>'Previous Trades Import_OMS Quer'!D6276</f>
        <v>0</v>
      </c>
      <c r="E6276" s="22">
        <f>'Previous Trades Import_OMS Quer'!E6276</f>
        <v>0</v>
      </c>
      <c r="F6276">
        <f>'Previous Trades Import_OMS Quer'!F6276</f>
        <v>0</v>
      </c>
      <c r="G6276">
        <f>'Previous Trades Import_OMS Quer'!G6276</f>
        <v>0</v>
      </c>
      <c r="H6276">
        <f>'Previous Trades Import_OMS Quer'!H6276</f>
        <v>0</v>
      </c>
      <c r="I6276">
        <f>'Previous Trades Import_OMS Quer'!I6276</f>
        <v>0</v>
      </c>
      <c r="J6276">
        <f>'Previous Trades Import_OMS Quer'!J6276</f>
        <v>0</v>
      </c>
      <c r="K6276">
        <f>'Previous Trades Import_OMS Quer'!K6276</f>
        <v>0</v>
      </c>
      <c r="L6276">
        <f>'Previous Trades Import_OMS Quer'!L6276</f>
        <v>0</v>
      </c>
      <c r="M6276">
        <f>'Previous Trades Import_OMS Quer'!M6276</f>
        <v>0</v>
      </c>
      <c r="N6276">
        <f>'Previous Trades Import_OMS Quer'!N6276</f>
        <v>0</v>
      </c>
      <c r="O6276" t="str">
        <f>CLEAN('Previous Trades Import_OMS Quer'!O6276)</f>
        <v/>
      </c>
      <c r="Q6276" s="25">
        <f t="shared" si="196"/>
        <v>0</v>
      </c>
      <c r="R6276" s="25" t="e">
        <f>VLOOKUP(O6276,'Currency Balance'!$O$3:$Q$32,3,0)</f>
        <v>#N/A</v>
      </c>
      <c r="S6276" t="e">
        <f t="shared" si="197"/>
        <v>#N/A</v>
      </c>
    </row>
    <row r="6277" spans="1:19">
      <c r="A6277">
        <f>'Previous Trades Import_OMS Quer'!A6277</f>
        <v>0</v>
      </c>
      <c r="B6277">
        <f>'Previous Trades Import_OMS Quer'!B6277</f>
        <v>0</v>
      </c>
      <c r="C6277" s="22">
        <f>'Previous Trades Import_OMS Quer'!C6277</f>
        <v>0</v>
      </c>
      <c r="D6277">
        <f>'Previous Trades Import_OMS Quer'!D6277</f>
        <v>0</v>
      </c>
      <c r="E6277" s="22">
        <f>'Previous Trades Import_OMS Quer'!E6277</f>
        <v>0</v>
      </c>
      <c r="F6277">
        <f>'Previous Trades Import_OMS Quer'!F6277</f>
        <v>0</v>
      </c>
      <c r="G6277">
        <f>'Previous Trades Import_OMS Quer'!G6277</f>
        <v>0</v>
      </c>
      <c r="H6277">
        <f>'Previous Trades Import_OMS Quer'!H6277</f>
        <v>0</v>
      </c>
      <c r="I6277">
        <f>'Previous Trades Import_OMS Quer'!I6277</f>
        <v>0</v>
      </c>
      <c r="J6277">
        <f>'Previous Trades Import_OMS Quer'!J6277</f>
        <v>0</v>
      </c>
      <c r="K6277">
        <f>'Previous Trades Import_OMS Quer'!K6277</f>
        <v>0</v>
      </c>
      <c r="L6277">
        <f>'Previous Trades Import_OMS Quer'!L6277</f>
        <v>0</v>
      </c>
      <c r="M6277">
        <f>'Previous Trades Import_OMS Quer'!M6277</f>
        <v>0</v>
      </c>
      <c r="N6277">
        <f>'Previous Trades Import_OMS Quer'!N6277</f>
        <v>0</v>
      </c>
      <c r="O6277" t="str">
        <f>CLEAN('Previous Trades Import_OMS Quer'!O6277)</f>
        <v/>
      </c>
      <c r="Q6277" s="25">
        <f t="shared" si="196"/>
        <v>0</v>
      </c>
      <c r="R6277" s="25" t="e">
        <f>VLOOKUP(O6277,'Currency Balance'!$O$3:$Q$32,3,0)</f>
        <v>#N/A</v>
      </c>
      <c r="S6277" t="e">
        <f t="shared" si="197"/>
        <v>#N/A</v>
      </c>
    </row>
    <row r="6278" spans="1:19">
      <c r="A6278">
        <f>'Previous Trades Import_OMS Quer'!A6278</f>
        <v>0</v>
      </c>
      <c r="B6278">
        <f>'Previous Trades Import_OMS Quer'!B6278</f>
        <v>0</v>
      </c>
      <c r="C6278" s="22">
        <f>'Previous Trades Import_OMS Quer'!C6278</f>
        <v>0</v>
      </c>
      <c r="D6278">
        <f>'Previous Trades Import_OMS Quer'!D6278</f>
        <v>0</v>
      </c>
      <c r="E6278" s="22">
        <f>'Previous Trades Import_OMS Quer'!E6278</f>
        <v>0</v>
      </c>
      <c r="F6278">
        <f>'Previous Trades Import_OMS Quer'!F6278</f>
        <v>0</v>
      </c>
      <c r="G6278">
        <f>'Previous Trades Import_OMS Quer'!G6278</f>
        <v>0</v>
      </c>
      <c r="H6278">
        <f>'Previous Trades Import_OMS Quer'!H6278</f>
        <v>0</v>
      </c>
      <c r="I6278">
        <f>'Previous Trades Import_OMS Quer'!I6278</f>
        <v>0</v>
      </c>
      <c r="J6278">
        <f>'Previous Trades Import_OMS Quer'!J6278</f>
        <v>0</v>
      </c>
      <c r="K6278">
        <f>'Previous Trades Import_OMS Quer'!K6278</f>
        <v>0</v>
      </c>
      <c r="L6278">
        <f>'Previous Trades Import_OMS Quer'!L6278</f>
        <v>0</v>
      </c>
      <c r="M6278">
        <f>'Previous Trades Import_OMS Quer'!M6278</f>
        <v>0</v>
      </c>
      <c r="N6278">
        <f>'Previous Trades Import_OMS Quer'!N6278</f>
        <v>0</v>
      </c>
      <c r="O6278" t="str">
        <f>CLEAN('Previous Trades Import_OMS Quer'!O6278)</f>
        <v/>
      </c>
      <c r="Q6278" s="25">
        <f t="shared" si="196"/>
        <v>0</v>
      </c>
      <c r="R6278" s="25" t="e">
        <f>VLOOKUP(O6278,'Currency Balance'!$O$3:$Q$32,3,0)</f>
        <v>#N/A</v>
      </c>
      <c r="S6278" t="e">
        <f t="shared" si="197"/>
        <v>#N/A</v>
      </c>
    </row>
    <row r="6279" spans="1:19">
      <c r="A6279">
        <f>'Previous Trades Import_OMS Quer'!A6279</f>
        <v>0</v>
      </c>
      <c r="B6279">
        <f>'Previous Trades Import_OMS Quer'!B6279</f>
        <v>0</v>
      </c>
      <c r="C6279" s="22">
        <f>'Previous Trades Import_OMS Quer'!C6279</f>
        <v>0</v>
      </c>
      <c r="D6279">
        <f>'Previous Trades Import_OMS Quer'!D6279</f>
        <v>0</v>
      </c>
      <c r="E6279" s="22">
        <f>'Previous Trades Import_OMS Quer'!E6279</f>
        <v>0</v>
      </c>
      <c r="F6279">
        <f>'Previous Trades Import_OMS Quer'!F6279</f>
        <v>0</v>
      </c>
      <c r="G6279">
        <f>'Previous Trades Import_OMS Quer'!G6279</f>
        <v>0</v>
      </c>
      <c r="H6279">
        <f>'Previous Trades Import_OMS Quer'!H6279</f>
        <v>0</v>
      </c>
      <c r="I6279">
        <f>'Previous Trades Import_OMS Quer'!I6279</f>
        <v>0</v>
      </c>
      <c r="J6279">
        <f>'Previous Trades Import_OMS Quer'!J6279</f>
        <v>0</v>
      </c>
      <c r="K6279">
        <f>'Previous Trades Import_OMS Quer'!K6279</f>
        <v>0</v>
      </c>
      <c r="L6279">
        <f>'Previous Trades Import_OMS Quer'!L6279</f>
        <v>0</v>
      </c>
      <c r="M6279">
        <f>'Previous Trades Import_OMS Quer'!M6279</f>
        <v>0</v>
      </c>
      <c r="N6279">
        <f>'Previous Trades Import_OMS Quer'!N6279</f>
        <v>0</v>
      </c>
      <c r="O6279" t="str">
        <f>CLEAN('Previous Trades Import_OMS Quer'!O6279)</f>
        <v/>
      </c>
      <c r="Q6279" s="25">
        <f t="shared" si="196"/>
        <v>0</v>
      </c>
      <c r="R6279" s="25" t="e">
        <f>VLOOKUP(O6279,'Currency Balance'!$O$3:$Q$32,3,0)</f>
        <v>#N/A</v>
      </c>
      <c r="S6279" t="e">
        <f t="shared" si="197"/>
        <v>#N/A</v>
      </c>
    </row>
    <row r="6280" spans="1:19">
      <c r="A6280">
        <f>'Previous Trades Import_OMS Quer'!A6280</f>
        <v>0</v>
      </c>
      <c r="B6280">
        <f>'Previous Trades Import_OMS Quer'!B6280</f>
        <v>0</v>
      </c>
      <c r="C6280" s="22">
        <f>'Previous Trades Import_OMS Quer'!C6280</f>
        <v>0</v>
      </c>
      <c r="D6280">
        <f>'Previous Trades Import_OMS Quer'!D6280</f>
        <v>0</v>
      </c>
      <c r="E6280" s="22">
        <f>'Previous Trades Import_OMS Quer'!E6280</f>
        <v>0</v>
      </c>
      <c r="F6280">
        <f>'Previous Trades Import_OMS Quer'!F6280</f>
        <v>0</v>
      </c>
      <c r="G6280">
        <f>'Previous Trades Import_OMS Quer'!G6280</f>
        <v>0</v>
      </c>
      <c r="H6280">
        <f>'Previous Trades Import_OMS Quer'!H6280</f>
        <v>0</v>
      </c>
      <c r="I6280">
        <f>'Previous Trades Import_OMS Quer'!I6280</f>
        <v>0</v>
      </c>
      <c r="J6280">
        <f>'Previous Trades Import_OMS Quer'!J6280</f>
        <v>0</v>
      </c>
      <c r="K6280">
        <f>'Previous Trades Import_OMS Quer'!K6280</f>
        <v>0</v>
      </c>
      <c r="L6280">
        <f>'Previous Trades Import_OMS Quer'!L6280</f>
        <v>0</v>
      </c>
      <c r="M6280">
        <f>'Previous Trades Import_OMS Quer'!M6280</f>
        <v>0</v>
      </c>
      <c r="N6280">
        <f>'Previous Trades Import_OMS Quer'!N6280</f>
        <v>0</v>
      </c>
      <c r="O6280" t="str">
        <f>CLEAN('Previous Trades Import_OMS Quer'!O6280)</f>
        <v/>
      </c>
      <c r="Q6280" s="25">
        <f t="shared" si="196"/>
        <v>0</v>
      </c>
      <c r="R6280" s="25" t="e">
        <f>VLOOKUP(O6280,'Currency Balance'!$O$3:$Q$32,3,0)</f>
        <v>#N/A</v>
      </c>
      <c r="S6280" t="e">
        <f t="shared" si="197"/>
        <v>#N/A</v>
      </c>
    </row>
    <row r="6281" spans="1:19">
      <c r="A6281">
        <f>'Previous Trades Import_OMS Quer'!A6281</f>
        <v>0</v>
      </c>
      <c r="B6281">
        <f>'Previous Trades Import_OMS Quer'!B6281</f>
        <v>0</v>
      </c>
      <c r="C6281" s="22">
        <f>'Previous Trades Import_OMS Quer'!C6281</f>
        <v>0</v>
      </c>
      <c r="D6281">
        <f>'Previous Trades Import_OMS Quer'!D6281</f>
        <v>0</v>
      </c>
      <c r="E6281" s="22">
        <f>'Previous Trades Import_OMS Quer'!E6281</f>
        <v>0</v>
      </c>
      <c r="F6281">
        <f>'Previous Trades Import_OMS Quer'!F6281</f>
        <v>0</v>
      </c>
      <c r="G6281">
        <f>'Previous Trades Import_OMS Quer'!G6281</f>
        <v>0</v>
      </c>
      <c r="H6281">
        <f>'Previous Trades Import_OMS Quer'!H6281</f>
        <v>0</v>
      </c>
      <c r="I6281">
        <f>'Previous Trades Import_OMS Quer'!I6281</f>
        <v>0</v>
      </c>
      <c r="J6281">
        <f>'Previous Trades Import_OMS Quer'!J6281</f>
        <v>0</v>
      </c>
      <c r="K6281">
        <f>'Previous Trades Import_OMS Quer'!K6281</f>
        <v>0</v>
      </c>
      <c r="L6281">
        <f>'Previous Trades Import_OMS Quer'!L6281</f>
        <v>0</v>
      </c>
      <c r="M6281">
        <f>'Previous Trades Import_OMS Quer'!M6281</f>
        <v>0</v>
      </c>
      <c r="N6281">
        <f>'Previous Trades Import_OMS Quer'!N6281</f>
        <v>0</v>
      </c>
      <c r="O6281" t="str">
        <f>CLEAN('Previous Trades Import_OMS Quer'!O6281)</f>
        <v/>
      </c>
      <c r="Q6281" s="25">
        <f t="shared" si="196"/>
        <v>0</v>
      </c>
      <c r="R6281" s="25" t="e">
        <f>VLOOKUP(O6281,'Currency Balance'!$O$3:$Q$32,3,0)</f>
        <v>#N/A</v>
      </c>
      <c r="S6281" t="e">
        <f t="shared" si="197"/>
        <v>#N/A</v>
      </c>
    </row>
    <row r="6282" spans="1:19">
      <c r="A6282">
        <f>'Previous Trades Import_OMS Quer'!A6282</f>
        <v>0</v>
      </c>
      <c r="B6282">
        <f>'Previous Trades Import_OMS Quer'!B6282</f>
        <v>0</v>
      </c>
      <c r="C6282" s="22">
        <f>'Previous Trades Import_OMS Quer'!C6282</f>
        <v>0</v>
      </c>
      <c r="D6282">
        <f>'Previous Trades Import_OMS Quer'!D6282</f>
        <v>0</v>
      </c>
      <c r="E6282" s="22">
        <f>'Previous Trades Import_OMS Quer'!E6282</f>
        <v>0</v>
      </c>
      <c r="F6282">
        <f>'Previous Trades Import_OMS Quer'!F6282</f>
        <v>0</v>
      </c>
      <c r="G6282">
        <f>'Previous Trades Import_OMS Quer'!G6282</f>
        <v>0</v>
      </c>
      <c r="H6282">
        <f>'Previous Trades Import_OMS Quer'!H6282</f>
        <v>0</v>
      </c>
      <c r="I6282">
        <f>'Previous Trades Import_OMS Quer'!I6282</f>
        <v>0</v>
      </c>
      <c r="J6282">
        <f>'Previous Trades Import_OMS Quer'!J6282</f>
        <v>0</v>
      </c>
      <c r="K6282">
        <f>'Previous Trades Import_OMS Quer'!K6282</f>
        <v>0</v>
      </c>
      <c r="L6282">
        <f>'Previous Trades Import_OMS Quer'!L6282</f>
        <v>0</v>
      </c>
      <c r="M6282">
        <f>'Previous Trades Import_OMS Quer'!M6282</f>
        <v>0</v>
      </c>
      <c r="N6282">
        <f>'Previous Trades Import_OMS Quer'!N6282</f>
        <v>0</v>
      </c>
      <c r="O6282" t="str">
        <f>CLEAN('Previous Trades Import_OMS Quer'!O6282)</f>
        <v/>
      </c>
      <c r="Q6282" s="25">
        <f t="shared" si="196"/>
        <v>0</v>
      </c>
      <c r="R6282" s="25" t="e">
        <f>VLOOKUP(O6282,'Currency Balance'!$O$3:$Q$32,3,0)</f>
        <v>#N/A</v>
      </c>
      <c r="S6282" t="e">
        <f t="shared" si="197"/>
        <v>#N/A</v>
      </c>
    </row>
    <row r="6283" spans="1:19">
      <c r="A6283">
        <f>'Previous Trades Import_OMS Quer'!A6283</f>
        <v>0</v>
      </c>
      <c r="B6283">
        <f>'Previous Trades Import_OMS Quer'!B6283</f>
        <v>0</v>
      </c>
      <c r="C6283" s="22">
        <f>'Previous Trades Import_OMS Quer'!C6283</f>
        <v>0</v>
      </c>
      <c r="D6283">
        <f>'Previous Trades Import_OMS Quer'!D6283</f>
        <v>0</v>
      </c>
      <c r="E6283" s="22">
        <f>'Previous Trades Import_OMS Quer'!E6283</f>
        <v>0</v>
      </c>
      <c r="F6283">
        <f>'Previous Trades Import_OMS Quer'!F6283</f>
        <v>0</v>
      </c>
      <c r="G6283">
        <f>'Previous Trades Import_OMS Quer'!G6283</f>
        <v>0</v>
      </c>
      <c r="H6283">
        <f>'Previous Trades Import_OMS Quer'!H6283</f>
        <v>0</v>
      </c>
      <c r="I6283">
        <f>'Previous Trades Import_OMS Quer'!I6283</f>
        <v>0</v>
      </c>
      <c r="J6283">
        <f>'Previous Trades Import_OMS Quer'!J6283</f>
        <v>0</v>
      </c>
      <c r="K6283">
        <f>'Previous Trades Import_OMS Quer'!K6283</f>
        <v>0</v>
      </c>
      <c r="L6283">
        <f>'Previous Trades Import_OMS Quer'!L6283</f>
        <v>0</v>
      </c>
      <c r="M6283">
        <f>'Previous Trades Import_OMS Quer'!M6283</f>
        <v>0</v>
      </c>
      <c r="N6283">
        <f>'Previous Trades Import_OMS Quer'!N6283</f>
        <v>0</v>
      </c>
      <c r="O6283" t="str">
        <f>CLEAN('Previous Trades Import_OMS Quer'!O6283)</f>
        <v/>
      </c>
      <c r="Q6283" s="25">
        <f t="shared" si="196"/>
        <v>0</v>
      </c>
      <c r="R6283" s="25" t="e">
        <f>VLOOKUP(O6283,'Currency Balance'!$O$3:$Q$32,3,0)</f>
        <v>#N/A</v>
      </c>
      <c r="S6283" t="e">
        <f t="shared" si="197"/>
        <v>#N/A</v>
      </c>
    </row>
    <row r="6284" spans="1:19">
      <c r="A6284">
        <f>'Previous Trades Import_OMS Quer'!A6284</f>
        <v>0</v>
      </c>
      <c r="B6284">
        <f>'Previous Trades Import_OMS Quer'!B6284</f>
        <v>0</v>
      </c>
      <c r="C6284" s="22">
        <f>'Previous Trades Import_OMS Quer'!C6284</f>
        <v>0</v>
      </c>
      <c r="D6284">
        <f>'Previous Trades Import_OMS Quer'!D6284</f>
        <v>0</v>
      </c>
      <c r="E6284" s="22">
        <f>'Previous Trades Import_OMS Quer'!E6284</f>
        <v>0</v>
      </c>
      <c r="F6284">
        <f>'Previous Trades Import_OMS Quer'!F6284</f>
        <v>0</v>
      </c>
      <c r="G6284">
        <f>'Previous Trades Import_OMS Quer'!G6284</f>
        <v>0</v>
      </c>
      <c r="H6284">
        <f>'Previous Trades Import_OMS Quer'!H6284</f>
        <v>0</v>
      </c>
      <c r="I6284">
        <f>'Previous Trades Import_OMS Quer'!I6284</f>
        <v>0</v>
      </c>
      <c r="J6284">
        <f>'Previous Trades Import_OMS Quer'!J6284</f>
        <v>0</v>
      </c>
      <c r="K6284">
        <f>'Previous Trades Import_OMS Quer'!K6284</f>
        <v>0</v>
      </c>
      <c r="L6284">
        <f>'Previous Trades Import_OMS Quer'!L6284</f>
        <v>0</v>
      </c>
      <c r="M6284">
        <f>'Previous Trades Import_OMS Quer'!M6284</f>
        <v>0</v>
      </c>
      <c r="N6284">
        <f>'Previous Trades Import_OMS Quer'!N6284</f>
        <v>0</v>
      </c>
      <c r="O6284" t="str">
        <f>CLEAN('Previous Trades Import_OMS Quer'!O6284)</f>
        <v/>
      </c>
      <c r="Q6284" s="25">
        <f t="shared" si="196"/>
        <v>0</v>
      </c>
      <c r="R6284" s="25" t="e">
        <f>VLOOKUP(O6284,'Currency Balance'!$O$3:$Q$32,3,0)</f>
        <v>#N/A</v>
      </c>
      <c r="S6284" t="e">
        <f t="shared" si="197"/>
        <v>#N/A</v>
      </c>
    </row>
    <row r="6285" spans="1:19">
      <c r="A6285">
        <f>'Previous Trades Import_OMS Quer'!A6285</f>
        <v>0</v>
      </c>
      <c r="B6285">
        <f>'Previous Trades Import_OMS Quer'!B6285</f>
        <v>0</v>
      </c>
      <c r="C6285" s="22">
        <f>'Previous Trades Import_OMS Quer'!C6285</f>
        <v>0</v>
      </c>
      <c r="D6285">
        <f>'Previous Trades Import_OMS Quer'!D6285</f>
        <v>0</v>
      </c>
      <c r="E6285" s="22">
        <f>'Previous Trades Import_OMS Quer'!E6285</f>
        <v>0</v>
      </c>
      <c r="F6285">
        <f>'Previous Trades Import_OMS Quer'!F6285</f>
        <v>0</v>
      </c>
      <c r="G6285">
        <f>'Previous Trades Import_OMS Quer'!G6285</f>
        <v>0</v>
      </c>
      <c r="H6285">
        <f>'Previous Trades Import_OMS Quer'!H6285</f>
        <v>0</v>
      </c>
      <c r="I6285">
        <f>'Previous Trades Import_OMS Quer'!I6285</f>
        <v>0</v>
      </c>
      <c r="J6285">
        <f>'Previous Trades Import_OMS Quer'!J6285</f>
        <v>0</v>
      </c>
      <c r="K6285">
        <f>'Previous Trades Import_OMS Quer'!K6285</f>
        <v>0</v>
      </c>
      <c r="L6285">
        <f>'Previous Trades Import_OMS Quer'!L6285</f>
        <v>0</v>
      </c>
      <c r="M6285">
        <f>'Previous Trades Import_OMS Quer'!M6285</f>
        <v>0</v>
      </c>
      <c r="N6285">
        <f>'Previous Trades Import_OMS Quer'!N6285</f>
        <v>0</v>
      </c>
      <c r="O6285" t="str">
        <f>CLEAN('Previous Trades Import_OMS Quer'!O6285)</f>
        <v/>
      </c>
      <c r="Q6285" s="25">
        <f t="shared" si="196"/>
        <v>0</v>
      </c>
      <c r="R6285" s="25" t="e">
        <f>VLOOKUP(O6285,'Currency Balance'!$O$3:$Q$32,3,0)</f>
        <v>#N/A</v>
      </c>
      <c r="S6285" t="e">
        <f t="shared" si="197"/>
        <v>#N/A</v>
      </c>
    </row>
    <row r="6286" spans="1:19">
      <c r="A6286">
        <f>'Previous Trades Import_OMS Quer'!A6286</f>
        <v>0</v>
      </c>
      <c r="B6286">
        <f>'Previous Trades Import_OMS Quer'!B6286</f>
        <v>0</v>
      </c>
      <c r="C6286" s="22">
        <f>'Previous Trades Import_OMS Quer'!C6286</f>
        <v>0</v>
      </c>
      <c r="D6286">
        <f>'Previous Trades Import_OMS Quer'!D6286</f>
        <v>0</v>
      </c>
      <c r="E6286" s="22">
        <f>'Previous Trades Import_OMS Quer'!E6286</f>
        <v>0</v>
      </c>
      <c r="F6286">
        <f>'Previous Trades Import_OMS Quer'!F6286</f>
        <v>0</v>
      </c>
      <c r="G6286">
        <f>'Previous Trades Import_OMS Quer'!G6286</f>
        <v>0</v>
      </c>
      <c r="H6286">
        <f>'Previous Trades Import_OMS Quer'!H6286</f>
        <v>0</v>
      </c>
      <c r="I6286">
        <f>'Previous Trades Import_OMS Quer'!I6286</f>
        <v>0</v>
      </c>
      <c r="J6286">
        <f>'Previous Trades Import_OMS Quer'!J6286</f>
        <v>0</v>
      </c>
      <c r="K6286">
        <f>'Previous Trades Import_OMS Quer'!K6286</f>
        <v>0</v>
      </c>
      <c r="L6286">
        <f>'Previous Trades Import_OMS Quer'!L6286</f>
        <v>0</v>
      </c>
      <c r="M6286">
        <f>'Previous Trades Import_OMS Quer'!M6286</f>
        <v>0</v>
      </c>
      <c r="N6286">
        <f>'Previous Trades Import_OMS Quer'!N6286</f>
        <v>0</v>
      </c>
      <c r="O6286" t="str">
        <f>CLEAN('Previous Trades Import_OMS Quer'!O6286)</f>
        <v/>
      </c>
      <c r="Q6286" s="25">
        <f t="shared" si="196"/>
        <v>0</v>
      </c>
      <c r="R6286" s="25" t="e">
        <f>VLOOKUP(O6286,'Currency Balance'!$O$3:$Q$32,3,0)</f>
        <v>#N/A</v>
      </c>
      <c r="S6286" t="e">
        <f t="shared" si="197"/>
        <v>#N/A</v>
      </c>
    </row>
    <row r="6287" spans="1:19">
      <c r="A6287">
        <f>'Previous Trades Import_OMS Quer'!A6287</f>
        <v>0</v>
      </c>
      <c r="B6287">
        <f>'Previous Trades Import_OMS Quer'!B6287</f>
        <v>0</v>
      </c>
      <c r="C6287" s="22">
        <f>'Previous Trades Import_OMS Quer'!C6287</f>
        <v>0</v>
      </c>
      <c r="D6287">
        <f>'Previous Trades Import_OMS Quer'!D6287</f>
        <v>0</v>
      </c>
      <c r="E6287" s="22">
        <f>'Previous Trades Import_OMS Quer'!E6287</f>
        <v>0</v>
      </c>
      <c r="F6287">
        <f>'Previous Trades Import_OMS Quer'!F6287</f>
        <v>0</v>
      </c>
      <c r="G6287">
        <f>'Previous Trades Import_OMS Quer'!G6287</f>
        <v>0</v>
      </c>
      <c r="H6287">
        <f>'Previous Trades Import_OMS Quer'!H6287</f>
        <v>0</v>
      </c>
      <c r="I6287">
        <f>'Previous Trades Import_OMS Quer'!I6287</f>
        <v>0</v>
      </c>
      <c r="J6287">
        <f>'Previous Trades Import_OMS Quer'!J6287</f>
        <v>0</v>
      </c>
      <c r="K6287">
        <f>'Previous Trades Import_OMS Quer'!K6287</f>
        <v>0</v>
      </c>
      <c r="L6287">
        <f>'Previous Trades Import_OMS Quer'!L6287</f>
        <v>0</v>
      </c>
      <c r="M6287">
        <f>'Previous Trades Import_OMS Quer'!M6287</f>
        <v>0</v>
      </c>
      <c r="N6287">
        <f>'Previous Trades Import_OMS Quer'!N6287</f>
        <v>0</v>
      </c>
      <c r="O6287" t="str">
        <f>CLEAN('Previous Trades Import_OMS Quer'!O6287)</f>
        <v/>
      </c>
      <c r="Q6287" s="25">
        <f t="shared" si="196"/>
        <v>0</v>
      </c>
      <c r="R6287" s="25" t="e">
        <f>VLOOKUP(O6287,'Currency Balance'!$O$3:$Q$32,3,0)</f>
        <v>#N/A</v>
      </c>
      <c r="S6287" t="e">
        <f t="shared" si="197"/>
        <v>#N/A</v>
      </c>
    </row>
    <row r="6288" spans="1:19">
      <c r="A6288">
        <f>'Previous Trades Import_OMS Quer'!A6288</f>
        <v>0</v>
      </c>
      <c r="B6288">
        <f>'Previous Trades Import_OMS Quer'!B6288</f>
        <v>0</v>
      </c>
      <c r="C6288" s="22">
        <f>'Previous Trades Import_OMS Quer'!C6288</f>
        <v>0</v>
      </c>
      <c r="D6288">
        <f>'Previous Trades Import_OMS Quer'!D6288</f>
        <v>0</v>
      </c>
      <c r="E6288" s="22">
        <f>'Previous Trades Import_OMS Quer'!E6288</f>
        <v>0</v>
      </c>
      <c r="F6288">
        <f>'Previous Trades Import_OMS Quer'!F6288</f>
        <v>0</v>
      </c>
      <c r="G6288">
        <f>'Previous Trades Import_OMS Quer'!G6288</f>
        <v>0</v>
      </c>
      <c r="H6288">
        <f>'Previous Trades Import_OMS Quer'!H6288</f>
        <v>0</v>
      </c>
      <c r="I6288">
        <f>'Previous Trades Import_OMS Quer'!I6288</f>
        <v>0</v>
      </c>
      <c r="J6288">
        <f>'Previous Trades Import_OMS Quer'!J6288</f>
        <v>0</v>
      </c>
      <c r="K6288">
        <f>'Previous Trades Import_OMS Quer'!K6288</f>
        <v>0</v>
      </c>
      <c r="L6288">
        <f>'Previous Trades Import_OMS Quer'!L6288</f>
        <v>0</v>
      </c>
      <c r="M6288">
        <f>'Previous Trades Import_OMS Quer'!M6288</f>
        <v>0</v>
      </c>
      <c r="N6288">
        <f>'Previous Trades Import_OMS Quer'!N6288</f>
        <v>0</v>
      </c>
      <c r="O6288" t="str">
        <f>CLEAN('Previous Trades Import_OMS Quer'!O6288)</f>
        <v/>
      </c>
      <c r="Q6288" s="25">
        <f t="shared" si="196"/>
        <v>0</v>
      </c>
      <c r="R6288" s="25" t="e">
        <f>VLOOKUP(O6288,'Currency Balance'!$O$3:$Q$32,3,0)</f>
        <v>#N/A</v>
      </c>
      <c r="S6288" t="e">
        <f t="shared" si="197"/>
        <v>#N/A</v>
      </c>
    </row>
    <row r="6289" spans="1:19">
      <c r="A6289">
        <f>'Previous Trades Import_OMS Quer'!A6289</f>
        <v>0</v>
      </c>
      <c r="B6289">
        <f>'Previous Trades Import_OMS Quer'!B6289</f>
        <v>0</v>
      </c>
      <c r="C6289" s="22">
        <f>'Previous Trades Import_OMS Quer'!C6289</f>
        <v>0</v>
      </c>
      <c r="D6289">
        <f>'Previous Trades Import_OMS Quer'!D6289</f>
        <v>0</v>
      </c>
      <c r="E6289" s="22">
        <f>'Previous Trades Import_OMS Quer'!E6289</f>
        <v>0</v>
      </c>
      <c r="F6289">
        <f>'Previous Trades Import_OMS Quer'!F6289</f>
        <v>0</v>
      </c>
      <c r="G6289">
        <f>'Previous Trades Import_OMS Quer'!G6289</f>
        <v>0</v>
      </c>
      <c r="H6289">
        <f>'Previous Trades Import_OMS Quer'!H6289</f>
        <v>0</v>
      </c>
      <c r="I6289">
        <f>'Previous Trades Import_OMS Quer'!I6289</f>
        <v>0</v>
      </c>
      <c r="J6289">
        <f>'Previous Trades Import_OMS Quer'!J6289</f>
        <v>0</v>
      </c>
      <c r="K6289">
        <f>'Previous Trades Import_OMS Quer'!K6289</f>
        <v>0</v>
      </c>
      <c r="L6289">
        <f>'Previous Trades Import_OMS Quer'!L6289</f>
        <v>0</v>
      </c>
      <c r="M6289">
        <f>'Previous Trades Import_OMS Quer'!M6289</f>
        <v>0</v>
      </c>
      <c r="N6289">
        <f>'Previous Trades Import_OMS Quer'!N6289</f>
        <v>0</v>
      </c>
      <c r="O6289" t="str">
        <f>CLEAN('Previous Trades Import_OMS Quer'!O6289)</f>
        <v/>
      </c>
      <c r="Q6289" s="25">
        <f t="shared" si="196"/>
        <v>0</v>
      </c>
      <c r="R6289" s="25" t="e">
        <f>VLOOKUP(O6289,'Currency Balance'!$O$3:$Q$32,3,0)</f>
        <v>#N/A</v>
      </c>
      <c r="S6289" t="e">
        <f t="shared" si="197"/>
        <v>#N/A</v>
      </c>
    </row>
    <row r="6290" spans="1:19">
      <c r="A6290">
        <f>'Previous Trades Import_OMS Quer'!A6290</f>
        <v>0</v>
      </c>
      <c r="B6290">
        <f>'Previous Trades Import_OMS Quer'!B6290</f>
        <v>0</v>
      </c>
      <c r="C6290" s="22">
        <f>'Previous Trades Import_OMS Quer'!C6290</f>
        <v>0</v>
      </c>
      <c r="D6290">
        <f>'Previous Trades Import_OMS Quer'!D6290</f>
        <v>0</v>
      </c>
      <c r="E6290" s="22">
        <f>'Previous Trades Import_OMS Quer'!E6290</f>
        <v>0</v>
      </c>
      <c r="F6290">
        <f>'Previous Trades Import_OMS Quer'!F6290</f>
        <v>0</v>
      </c>
      <c r="G6290">
        <f>'Previous Trades Import_OMS Quer'!G6290</f>
        <v>0</v>
      </c>
      <c r="H6290">
        <f>'Previous Trades Import_OMS Quer'!H6290</f>
        <v>0</v>
      </c>
      <c r="I6290">
        <f>'Previous Trades Import_OMS Quer'!I6290</f>
        <v>0</v>
      </c>
      <c r="J6290">
        <f>'Previous Trades Import_OMS Quer'!J6290</f>
        <v>0</v>
      </c>
      <c r="K6290">
        <f>'Previous Trades Import_OMS Quer'!K6290</f>
        <v>0</v>
      </c>
      <c r="L6290">
        <f>'Previous Trades Import_OMS Quer'!L6290</f>
        <v>0</v>
      </c>
      <c r="M6290">
        <f>'Previous Trades Import_OMS Quer'!M6290</f>
        <v>0</v>
      </c>
      <c r="N6290">
        <f>'Previous Trades Import_OMS Quer'!N6290</f>
        <v>0</v>
      </c>
      <c r="O6290" t="str">
        <f>CLEAN('Previous Trades Import_OMS Quer'!O6290)</f>
        <v/>
      </c>
      <c r="Q6290" s="25">
        <f t="shared" si="196"/>
        <v>0</v>
      </c>
      <c r="R6290" s="25" t="e">
        <f>VLOOKUP(O6290,'Currency Balance'!$O$3:$Q$32,3,0)</f>
        <v>#N/A</v>
      </c>
      <c r="S6290" t="e">
        <f t="shared" si="197"/>
        <v>#N/A</v>
      </c>
    </row>
    <row r="6291" spans="1:19">
      <c r="A6291">
        <f>'Previous Trades Import_OMS Quer'!A6291</f>
        <v>0</v>
      </c>
      <c r="B6291">
        <f>'Previous Trades Import_OMS Quer'!B6291</f>
        <v>0</v>
      </c>
      <c r="C6291" s="22">
        <f>'Previous Trades Import_OMS Quer'!C6291</f>
        <v>0</v>
      </c>
      <c r="D6291">
        <f>'Previous Trades Import_OMS Quer'!D6291</f>
        <v>0</v>
      </c>
      <c r="E6291" s="22">
        <f>'Previous Trades Import_OMS Quer'!E6291</f>
        <v>0</v>
      </c>
      <c r="F6291">
        <f>'Previous Trades Import_OMS Quer'!F6291</f>
        <v>0</v>
      </c>
      <c r="G6291">
        <f>'Previous Trades Import_OMS Quer'!G6291</f>
        <v>0</v>
      </c>
      <c r="H6291">
        <f>'Previous Trades Import_OMS Quer'!H6291</f>
        <v>0</v>
      </c>
      <c r="I6291">
        <f>'Previous Trades Import_OMS Quer'!I6291</f>
        <v>0</v>
      </c>
      <c r="J6291">
        <f>'Previous Trades Import_OMS Quer'!J6291</f>
        <v>0</v>
      </c>
      <c r="K6291">
        <f>'Previous Trades Import_OMS Quer'!K6291</f>
        <v>0</v>
      </c>
      <c r="L6291">
        <f>'Previous Trades Import_OMS Quer'!L6291</f>
        <v>0</v>
      </c>
      <c r="M6291">
        <f>'Previous Trades Import_OMS Quer'!M6291</f>
        <v>0</v>
      </c>
      <c r="N6291">
        <f>'Previous Trades Import_OMS Quer'!N6291</f>
        <v>0</v>
      </c>
      <c r="O6291" t="str">
        <f>CLEAN('Previous Trades Import_OMS Quer'!O6291)</f>
        <v/>
      </c>
      <c r="Q6291" s="25">
        <f t="shared" si="196"/>
        <v>0</v>
      </c>
      <c r="R6291" s="25" t="e">
        <f>VLOOKUP(O6291,'Currency Balance'!$O$3:$Q$32,3,0)</f>
        <v>#N/A</v>
      </c>
      <c r="S6291" t="e">
        <f t="shared" si="197"/>
        <v>#N/A</v>
      </c>
    </row>
    <row r="6292" spans="1:19">
      <c r="A6292">
        <f>'Previous Trades Import_OMS Quer'!A6292</f>
        <v>0</v>
      </c>
      <c r="B6292">
        <f>'Previous Trades Import_OMS Quer'!B6292</f>
        <v>0</v>
      </c>
      <c r="C6292" s="22">
        <f>'Previous Trades Import_OMS Quer'!C6292</f>
        <v>0</v>
      </c>
      <c r="D6292">
        <f>'Previous Trades Import_OMS Quer'!D6292</f>
        <v>0</v>
      </c>
      <c r="E6292" s="22">
        <f>'Previous Trades Import_OMS Quer'!E6292</f>
        <v>0</v>
      </c>
      <c r="F6292">
        <f>'Previous Trades Import_OMS Quer'!F6292</f>
        <v>0</v>
      </c>
      <c r="G6292">
        <f>'Previous Trades Import_OMS Quer'!G6292</f>
        <v>0</v>
      </c>
      <c r="H6292">
        <f>'Previous Trades Import_OMS Quer'!H6292</f>
        <v>0</v>
      </c>
      <c r="I6292">
        <f>'Previous Trades Import_OMS Quer'!I6292</f>
        <v>0</v>
      </c>
      <c r="J6292">
        <f>'Previous Trades Import_OMS Quer'!J6292</f>
        <v>0</v>
      </c>
      <c r="K6292">
        <f>'Previous Trades Import_OMS Quer'!K6292</f>
        <v>0</v>
      </c>
      <c r="L6292">
        <f>'Previous Trades Import_OMS Quer'!L6292</f>
        <v>0</v>
      </c>
      <c r="M6292">
        <f>'Previous Trades Import_OMS Quer'!M6292</f>
        <v>0</v>
      </c>
      <c r="N6292">
        <f>'Previous Trades Import_OMS Quer'!N6292</f>
        <v>0</v>
      </c>
      <c r="O6292" t="str">
        <f>CLEAN('Previous Trades Import_OMS Quer'!O6292)</f>
        <v/>
      </c>
      <c r="Q6292" s="25">
        <f t="shared" si="196"/>
        <v>0</v>
      </c>
      <c r="R6292" s="25" t="e">
        <f>VLOOKUP(O6292,'Currency Balance'!$O$3:$Q$32,3,0)</f>
        <v>#N/A</v>
      </c>
      <c r="S6292" t="e">
        <f t="shared" si="197"/>
        <v>#N/A</v>
      </c>
    </row>
    <row r="6293" spans="1:19">
      <c r="A6293">
        <f>'Previous Trades Import_OMS Quer'!A6293</f>
        <v>0</v>
      </c>
      <c r="B6293">
        <f>'Previous Trades Import_OMS Quer'!B6293</f>
        <v>0</v>
      </c>
      <c r="C6293" s="22">
        <f>'Previous Trades Import_OMS Quer'!C6293</f>
        <v>0</v>
      </c>
      <c r="D6293">
        <f>'Previous Trades Import_OMS Quer'!D6293</f>
        <v>0</v>
      </c>
      <c r="E6293" s="22">
        <f>'Previous Trades Import_OMS Quer'!E6293</f>
        <v>0</v>
      </c>
      <c r="F6293">
        <f>'Previous Trades Import_OMS Quer'!F6293</f>
        <v>0</v>
      </c>
      <c r="G6293">
        <f>'Previous Trades Import_OMS Quer'!G6293</f>
        <v>0</v>
      </c>
      <c r="H6293">
        <f>'Previous Trades Import_OMS Quer'!H6293</f>
        <v>0</v>
      </c>
      <c r="I6293">
        <f>'Previous Trades Import_OMS Quer'!I6293</f>
        <v>0</v>
      </c>
      <c r="J6293">
        <f>'Previous Trades Import_OMS Quer'!J6293</f>
        <v>0</v>
      </c>
      <c r="K6293">
        <f>'Previous Trades Import_OMS Quer'!K6293</f>
        <v>0</v>
      </c>
      <c r="L6293">
        <f>'Previous Trades Import_OMS Quer'!L6293</f>
        <v>0</v>
      </c>
      <c r="M6293">
        <f>'Previous Trades Import_OMS Quer'!M6293</f>
        <v>0</v>
      </c>
      <c r="N6293">
        <f>'Previous Trades Import_OMS Quer'!N6293</f>
        <v>0</v>
      </c>
      <c r="O6293" t="str">
        <f>CLEAN('Previous Trades Import_OMS Quer'!O6293)</f>
        <v/>
      </c>
      <c r="Q6293" s="25">
        <f t="shared" si="196"/>
        <v>0</v>
      </c>
      <c r="R6293" s="25" t="e">
        <f>VLOOKUP(O6293,'Currency Balance'!$O$3:$Q$32,3,0)</f>
        <v>#N/A</v>
      </c>
      <c r="S6293" t="e">
        <f t="shared" si="197"/>
        <v>#N/A</v>
      </c>
    </row>
    <row r="6294" spans="1:19">
      <c r="A6294">
        <f>'Previous Trades Import_OMS Quer'!A6294</f>
        <v>0</v>
      </c>
      <c r="B6294">
        <f>'Previous Trades Import_OMS Quer'!B6294</f>
        <v>0</v>
      </c>
      <c r="C6294" s="22">
        <f>'Previous Trades Import_OMS Quer'!C6294</f>
        <v>0</v>
      </c>
      <c r="D6294">
        <f>'Previous Trades Import_OMS Quer'!D6294</f>
        <v>0</v>
      </c>
      <c r="E6294" s="22">
        <f>'Previous Trades Import_OMS Quer'!E6294</f>
        <v>0</v>
      </c>
      <c r="F6294">
        <f>'Previous Trades Import_OMS Quer'!F6294</f>
        <v>0</v>
      </c>
      <c r="G6294">
        <f>'Previous Trades Import_OMS Quer'!G6294</f>
        <v>0</v>
      </c>
      <c r="H6294">
        <f>'Previous Trades Import_OMS Quer'!H6294</f>
        <v>0</v>
      </c>
      <c r="I6294">
        <f>'Previous Trades Import_OMS Quer'!I6294</f>
        <v>0</v>
      </c>
      <c r="J6294">
        <f>'Previous Trades Import_OMS Quer'!J6294</f>
        <v>0</v>
      </c>
      <c r="K6294">
        <f>'Previous Trades Import_OMS Quer'!K6294</f>
        <v>0</v>
      </c>
      <c r="L6294">
        <f>'Previous Trades Import_OMS Quer'!L6294</f>
        <v>0</v>
      </c>
      <c r="M6294">
        <f>'Previous Trades Import_OMS Quer'!M6294</f>
        <v>0</v>
      </c>
      <c r="N6294">
        <f>'Previous Trades Import_OMS Quer'!N6294</f>
        <v>0</v>
      </c>
      <c r="O6294" t="str">
        <f>CLEAN('Previous Trades Import_OMS Quer'!O6294)</f>
        <v/>
      </c>
      <c r="Q6294" s="25">
        <f t="shared" si="196"/>
        <v>0</v>
      </c>
      <c r="R6294" s="25" t="e">
        <f>VLOOKUP(O6294,'Currency Balance'!$O$3:$Q$32,3,0)</f>
        <v>#N/A</v>
      </c>
      <c r="S6294" t="e">
        <f t="shared" si="197"/>
        <v>#N/A</v>
      </c>
    </row>
    <row r="6295" spans="1:19">
      <c r="A6295">
        <f>'Previous Trades Import_OMS Quer'!A6295</f>
        <v>0</v>
      </c>
      <c r="B6295">
        <f>'Previous Trades Import_OMS Quer'!B6295</f>
        <v>0</v>
      </c>
      <c r="C6295" s="22">
        <f>'Previous Trades Import_OMS Quer'!C6295</f>
        <v>0</v>
      </c>
      <c r="D6295">
        <f>'Previous Trades Import_OMS Quer'!D6295</f>
        <v>0</v>
      </c>
      <c r="E6295" s="22">
        <f>'Previous Trades Import_OMS Quer'!E6295</f>
        <v>0</v>
      </c>
      <c r="F6295">
        <f>'Previous Trades Import_OMS Quer'!F6295</f>
        <v>0</v>
      </c>
      <c r="G6295">
        <f>'Previous Trades Import_OMS Quer'!G6295</f>
        <v>0</v>
      </c>
      <c r="H6295">
        <f>'Previous Trades Import_OMS Quer'!H6295</f>
        <v>0</v>
      </c>
      <c r="I6295">
        <f>'Previous Trades Import_OMS Quer'!I6295</f>
        <v>0</v>
      </c>
      <c r="J6295">
        <f>'Previous Trades Import_OMS Quer'!J6295</f>
        <v>0</v>
      </c>
      <c r="K6295">
        <f>'Previous Trades Import_OMS Quer'!K6295</f>
        <v>0</v>
      </c>
      <c r="L6295">
        <f>'Previous Trades Import_OMS Quer'!L6295</f>
        <v>0</v>
      </c>
      <c r="M6295">
        <f>'Previous Trades Import_OMS Quer'!M6295</f>
        <v>0</v>
      </c>
      <c r="N6295">
        <f>'Previous Trades Import_OMS Quer'!N6295</f>
        <v>0</v>
      </c>
      <c r="O6295" t="str">
        <f>CLEAN('Previous Trades Import_OMS Quer'!O6295)</f>
        <v/>
      </c>
      <c r="Q6295" s="25">
        <f t="shared" si="196"/>
        <v>0</v>
      </c>
      <c r="R6295" s="25" t="e">
        <f>VLOOKUP(O6295,'Currency Balance'!$O$3:$Q$32,3,0)</f>
        <v>#N/A</v>
      </c>
      <c r="S6295" t="e">
        <f t="shared" si="197"/>
        <v>#N/A</v>
      </c>
    </row>
    <row r="6296" spans="1:19">
      <c r="A6296">
        <f>'Previous Trades Import_OMS Quer'!A6296</f>
        <v>0</v>
      </c>
      <c r="B6296">
        <f>'Previous Trades Import_OMS Quer'!B6296</f>
        <v>0</v>
      </c>
      <c r="C6296" s="22">
        <f>'Previous Trades Import_OMS Quer'!C6296</f>
        <v>0</v>
      </c>
      <c r="D6296">
        <f>'Previous Trades Import_OMS Quer'!D6296</f>
        <v>0</v>
      </c>
      <c r="E6296" s="22">
        <f>'Previous Trades Import_OMS Quer'!E6296</f>
        <v>0</v>
      </c>
      <c r="F6296">
        <f>'Previous Trades Import_OMS Quer'!F6296</f>
        <v>0</v>
      </c>
      <c r="G6296">
        <f>'Previous Trades Import_OMS Quer'!G6296</f>
        <v>0</v>
      </c>
      <c r="H6296">
        <f>'Previous Trades Import_OMS Quer'!H6296</f>
        <v>0</v>
      </c>
      <c r="I6296">
        <f>'Previous Trades Import_OMS Quer'!I6296</f>
        <v>0</v>
      </c>
      <c r="J6296">
        <f>'Previous Trades Import_OMS Quer'!J6296</f>
        <v>0</v>
      </c>
      <c r="K6296">
        <f>'Previous Trades Import_OMS Quer'!K6296</f>
        <v>0</v>
      </c>
      <c r="L6296">
        <f>'Previous Trades Import_OMS Quer'!L6296</f>
        <v>0</v>
      </c>
      <c r="M6296">
        <f>'Previous Trades Import_OMS Quer'!M6296</f>
        <v>0</v>
      </c>
      <c r="N6296">
        <f>'Previous Trades Import_OMS Quer'!N6296</f>
        <v>0</v>
      </c>
      <c r="O6296" t="str">
        <f>CLEAN('Previous Trades Import_OMS Quer'!O6296)</f>
        <v/>
      </c>
      <c r="Q6296" s="25">
        <f t="shared" si="196"/>
        <v>0</v>
      </c>
      <c r="R6296" s="25" t="e">
        <f>VLOOKUP(O6296,'Currency Balance'!$O$3:$Q$32,3,0)</f>
        <v>#N/A</v>
      </c>
      <c r="S6296" t="e">
        <f t="shared" si="197"/>
        <v>#N/A</v>
      </c>
    </row>
    <row r="6297" spans="1:19">
      <c r="A6297">
        <f>'Previous Trades Import_OMS Quer'!A6297</f>
        <v>0</v>
      </c>
      <c r="B6297">
        <f>'Previous Trades Import_OMS Quer'!B6297</f>
        <v>0</v>
      </c>
      <c r="C6297" s="22">
        <f>'Previous Trades Import_OMS Quer'!C6297</f>
        <v>0</v>
      </c>
      <c r="D6297">
        <f>'Previous Trades Import_OMS Quer'!D6297</f>
        <v>0</v>
      </c>
      <c r="E6297" s="22">
        <f>'Previous Trades Import_OMS Quer'!E6297</f>
        <v>0</v>
      </c>
      <c r="F6297">
        <f>'Previous Trades Import_OMS Quer'!F6297</f>
        <v>0</v>
      </c>
      <c r="G6297">
        <f>'Previous Trades Import_OMS Quer'!G6297</f>
        <v>0</v>
      </c>
      <c r="H6297">
        <f>'Previous Trades Import_OMS Quer'!H6297</f>
        <v>0</v>
      </c>
      <c r="I6297">
        <f>'Previous Trades Import_OMS Quer'!I6297</f>
        <v>0</v>
      </c>
      <c r="J6297">
        <f>'Previous Trades Import_OMS Quer'!J6297</f>
        <v>0</v>
      </c>
      <c r="K6297">
        <f>'Previous Trades Import_OMS Quer'!K6297</f>
        <v>0</v>
      </c>
      <c r="L6297">
        <f>'Previous Trades Import_OMS Quer'!L6297</f>
        <v>0</v>
      </c>
      <c r="M6297">
        <f>'Previous Trades Import_OMS Quer'!M6297</f>
        <v>0</v>
      </c>
      <c r="N6297">
        <f>'Previous Trades Import_OMS Quer'!N6297</f>
        <v>0</v>
      </c>
      <c r="O6297" t="str">
        <f>CLEAN('Previous Trades Import_OMS Quer'!O6297)</f>
        <v/>
      </c>
      <c r="Q6297" s="25">
        <f t="shared" si="196"/>
        <v>0</v>
      </c>
      <c r="R6297" s="25" t="e">
        <f>VLOOKUP(O6297,'Currency Balance'!$O$3:$Q$32,3,0)</f>
        <v>#N/A</v>
      </c>
      <c r="S6297" t="e">
        <f t="shared" si="197"/>
        <v>#N/A</v>
      </c>
    </row>
    <row r="6298" spans="1:19">
      <c r="A6298">
        <f>'Previous Trades Import_OMS Quer'!A6298</f>
        <v>0</v>
      </c>
      <c r="B6298">
        <f>'Previous Trades Import_OMS Quer'!B6298</f>
        <v>0</v>
      </c>
      <c r="C6298" s="22">
        <f>'Previous Trades Import_OMS Quer'!C6298</f>
        <v>0</v>
      </c>
      <c r="D6298">
        <f>'Previous Trades Import_OMS Quer'!D6298</f>
        <v>0</v>
      </c>
      <c r="E6298" s="22">
        <f>'Previous Trades Import_OMS Quer'!E6298</f>
        <v>0</v>
      </c>
      <c r="F6298">
        <f>'Previous Trades Import_OMS Quer'!F6298</f>
        <v>0</v>
      </c>
      <c r="G6298">
        <f>'Previous Trades Import_OMS Quer'!G6298</f>
        <v>0</v>
      </c>
      <c r="H6298">
        <f>'Previous Trades Import_OMS Quer'!H6298</f>
        <v>0</v>
      </c>
      <c r="I6298">
        <f>'Previous Trades Import_OMS Quer'!I6298</f>
        <v>0</v>
      </c>
      <c r="J6298">
        <f>'Previous Trades Import_OMS Quer'!J6298</f>
        <v>0</v>
      </c>
      <c r="K6298">
        <f>'Previous Trades Import_OMS Quer'!K6298</f>
        <v>0</v>
      </c>
      <c r="L6298">
        <f>'Previous Trades Import_OMS Quer'!L6298</f>
        <v>0</v>
      </c>
      <c r="M6298">
        <f>'Previous Trades Import_OMS Quer'!M6298</f>
        <v>0</v>
      </c>
      <c r="N6298">
        <f>'Previous Trades Import_OMS Quer'!N6298</f>
        <v>0</v>
      </c>
      <c r="O6298" t="str">
        <f>CLEAN('Previous Trades Import_OMS Quer'!O6298)</f>
        <v/>
      </c>
      <c r="Q6298" s="25">
        <f t="shared" si="196"/>
        <v>0</v>
      </c>
      <c r="R6298" s="25" t="e">
        <f>VLOOKUP(O6298,'Currency Balance'!$O$3:$Q$32,3,0)</f>
        <v>#N/A</v>
      </c>
      <c r="S6298" t="e">
        <f t="shared" si="197"/>
        <v>#N/A</v>
      </c>
    </row>
    <row r="6299" spans="1:19">
      <c r="A6299">
        <f>'Previous Trades Import_OMS Quer'!A6299</f>
        <v>0</v>
      </c>
      <c r="B6299">
        <f>'Previous Trades Import_OMS Quer'!B6299</f>
        <v>0</v>
      </c>
      <c r="C6299" s="22">
        <f>'Previous Trades Import_OMS Quer'!C6299</f>
        <v>0</v>
      </c>
      <c r="D6299">
        <f>'Previous Trades Import_OMS Quer'!D6299</f>
        <v>0</v>
      </c>
      <c r="E6299" s="22">
        <f>'Previous Trades Import_OMS Quer'!E6299</f>
        <v>0</v>
      </c>
      <c r="F6299">
        <f>'Previous Trades Import_OMS Quer'!F6299</f>
        <v>0</v>
      </c>
      <c r="G6299">
        <f>'Previous Trades Import_OMS Quer'!G6299</f>
        <v>0</v>
      </c>
      <c r="H6299">
        <f>'Previous Trades Import_OMS Quer'!H6299</f>
        <v>0</v>
      </c>
      <c r="I6299">
        <f>'Previous Trades Import_OMS Quer'!I6299</f>
        <v>0</v>
      </c>
      <c r="J6299">
        <f>'Previous Trades Import_OMS Quer'!J6299</f>
        <v>0</v>
      </c>
      <c r="K6299">
        <f>'Previous Trades Import_OMS Quer'!K6299</f>
        <v>0</v>
      </c>
      <c r="L6299">
        <f>'Previous Trades Import_OMS Quer'!L6299</f>
        <v>0</v>
      </c>
      <c r="M6299">
        <f>'Previous Trades Import_OMS Quer'!M6299</f>
        <v>0</v>
      </c>
      <c r="N6299">
        <f>'Previous Trades Import_OMS Quer'!N6299</f>
        <v>0</v>
      </c>
      <c r="O6299" t="str">
        <f>CLEAN('Previous Trades Import_OMS Quer'!O6299)</f>
        <v/>
      </c>
      <c r="Q6299" s="25">
        <f t="shared" si="196"/>
        <v>0</v>
      </c>
      <c r="R6299" s="25" t="e">
        <f>VLOOKUP(O6299,'Currency Balance'!$O$3:$Q$32,3,0)</f>
        <v>#N/A</v>
      </c>
      <c r="S6299" t="e">
        <f t="shared" si="197"/>
        <v>#N/A</v>
      </c>
    </row>
    <row r="6300" spans="1:19">
      <c r="A6300">
        <f>'Previous Trades Import_OMS Quer'!A6300</f>
        <v>0</v>
      </c>
      <c r="B6300">
        <f>'Previous Trades Import_OMS Quer'!B6300</f>
        <v>0</v>
      </c>
      <c r="C6300" s="22">
        <f>'Previous Trades Import_OMS Quer'!C6300</f>
        <v>0</v>
      </c>
      <c r="D6300">
        <f>'Previous Trades Import_OMS Quer'!D6300</f>
        <v>0</v>
      </c>
      <c r="E6300" s="22">
        <f>'Previous Trades Import_OMS Quer'!E6300</f>
        <v>0</v>
      </c>
      <c r="F6300">
        <f>'Previous Trades Import_OMS Quer'!F6300</f>
        <v>0</v>
      </c>
      <c r="G6300">
        <f>'Previous Trades Import_OMS Quer'!G6300</f>
        <v>0</v>
      </c>
      <c r="H6300">
        <f>'Previous Trades Import_OMS Quer'!H6300</f>
        <v>0</v>
      </c>
      <c r="I6300">
        <f>'Previous Trades Import_OMS Quer'!I6300</f>
        <v>0</v>
      </c>
      <c r="J6300">
        <f>'Previous Trades Import_OMS Quer'!J6300</f>
        <v>0</v>
      </c>
      <c r="K6300">
        <f>'Previous Trades Import_OMS Quer'!K6300</f>
        <v>0</v>
      </c>
      <c r="L6300">
        <f>'Previous Trades Import_OMS Quer'!L6300</f>
        <v>0</v>
      </c>
      <c r="M6300">
        <f>'Previous Trades Import_OMS Quer'!M6300</f>
        <v>0</v>
      </c>
      <c r="N6300">
        <f>'Previous Trades Import_OMS Quer'!N6300</f>
        <v>0</v>
      </c>
      <c r="O6300" t="str">
        <f>CLEAN('Previous Trades Import_OMS Quer'!O6300)</f>
        <v/>
      </c>
      <c r="Q6300" s="25">
        <f t="shared" si="196"/>
        <v>0</v>
      </c>
      <c r="R6300" s="25" t="e">
        <f>VLOOKUP(O6300,'Currency Balance'!$O$3:$Q$32,3,0)</f>
        <v>#N/A</v>
      </c>
      <c r="S6300" t="e">
        <f t="shared" si="197"/>
        <v>#N/A</v>
      </c>
    </row>
    <row r="6301" spans="1:19">
      <c r="A6301">
        <f>'Previous Trades Import_OMS Quer'!A6301</f>
        <v>0</v>
      </c>
      <c r="B6301">
        <f>'Previous Trades Import_OMS Quer'!B6301</f>
        <v>0</v>
      </c>
      <c r="C6301" s="22">
        <f>'Previous Trades Import_OMS Quer'!C6301</f>
        <v>0</v>
      </c>
      <c r="D6301">
        <f>'Previous Trades Import_OMS Quer'!D6301</f>
        <v>0</v>
      </c>
      <c r="E6301" s="22">
        <f>'Previous Trades Import_OMS Quer'!E6301</f>
        <v>0</v>
      </c>
      <c r="F6301">
        <f>'Previous Trades Import_OMS Quer'!F6301</f>
        <v>0</v>
      </c>
      <c r="G6301">
        <f>'Previous Trades Import_OMS Quer'!G6301</f>
        <v>0</v>
      </c>
      <c r="H6301">
        <f>'Previous Trades Import_OMS Quer'!H6301</f>
        <v>0</v>
      </c>
      <c r="I6301">
        <f>'Previous Trades Import_OMS Quer'!I6301</f>
        <v>0</v>
      </c>
      <c r="J6301">
        <f>'Previous Trades Import_OMS Quer'!J6301</f>
        <v>0</v>
      </c>
      <c r="K6301">
        <f>'Previous Trades Import_OMS Quer'!K6301</f>
        <v>0</v>
      </c>
      <c r="L6301">
        <f>'Previous Trades Import_OMS Quer'!L6301</f>
        <v>0</v>
      </c>
      <c r="M6301">
        <f>'Previous Trades Import_OMS Quer'!M6301</f>
        <v>0</v>
      </c>
      <c r="N6301">
        <f>'Previous Trades Import_OMS Quer'!N6301</f>
        <v>0</v>
      </c>
      <c r="O6301" t="str">
        <f>CLEAN('Previous Trades Import_OMS Quer'!O6301)</f>
        <v/>
      </c>
      <c r="Q6301" s="25">
        <f t="shared" si="196"/>
        <v>0</v>
      </c>
      <c r="R6301" s="25" t="e">
        <f>VLOOKUP(O6301,'Currency Balance'!$O$3:$Q$32,3,0)</f>
        <v>#N/A</v>
      </c>
      <c r="S6301" t="e">
        <f t="shared" si="197"/>
        <v>#N/A</v>
      </c>
    </row>
    <row r="6302" spans="1:19">
      <c r="A6302">
        <f>'Previous Trades Import_OMS Quer'!A6302</f>
        <v>0</v>
      </c>
      <c r="B6302">
        <f>'Previous Trades Import_OMS Quer'!B6302</f>
        <v>0</v>
      </c>
      <c r="C6302" s="22">
        <f>'Previous Trades Import_OMS Quer'!C6302</f>
        <v>0</v>
      </c>
      <c r="D6302">
        <f>'Previous Trades Import_OMS Quer'!D6302</f>
        <v>0</v>
      </c>
      <c r="E6302" s="22">
        <f>'Previous Trades Import_OMS Quer'!E6302</f>
        <v>0</v>
      </c>
      <c r="F6302">
        <f>'Previous Trades Import_OMS Quer'!F6302</f>
        <v>0</v>
      </c>
      <c r="G6302">
        <f>'Previous Trades Import_OMS Quer'!G6302</f>
        <v>0</v>
      </c>
      <c r="H6302">
        <f>'Previous Trades Import_OMS Quer'!H6302</f>
        <v>0</v>
      </c>
      <c r="I6302">
        <f>'Previous Trades Import_OMS Quer'!I6302</f>
        <v>0</v>
      </c>
      <c r="J6302">
        <f>'Previous Trades Import_OMS Quer'!J6302</f>
        <v>0</v>
      </c>
      <c r="K6302">
        <f>'Previous Trades Import_OMS Quer'!K6302</f>
        <v>0</v>
      </c>
      <c r="L6302">
        <f>'Previous Trades Import_OMS Quer'!L6302</f>
        <v>0</v>
      </c>
      <c r="M6302">
        <f>'Previous Trades Import_OMS Quer'!M6302</f>
        <v>0</v>
      </c>
      <c r="N6302">
        <f>'Previous Trades Import_OMS Quer'!N6302</f>
        <v>0</v>
      </c>
      <c r="O6302" t="str">
        <f>CLEAN('Previous Trades Import_OMS Quer'!O6302)</f>
        <v/>
      </c>
      <c r="Q6302" s="25">
        <f t="shared" si="196"/>
        <v>0</v>
      </c>
      <c r="R6302" s="25" t="e">
        <f>VLOOKUP(O6302,'Currency Balance'!$O$3:$Q$32,3,0)</f>
        <v>#N/A</v>
      </c>
      <c r="S6302" t="e">
        <f t="shared" si="197"/>
        <v>#N/A</v>
      </c>
    </row>
    <row r="6303" spans="1:19">
      <c r="A6303">
        <f>'Previous Trades Import_OMS Quer'!A6303</f>
        <v>0</v>
      </c>
      <c r="B6303">
        <f>'Previous Trades Import_OMS Quer'!B6303</f>
        <v>0</v>
      </c>
      <c r="C6303" s="22">
        <f>'Previous Trades Import_OMS Quer'!C6303</f>
        <v>0</v>
      </c>
      <c r="D6303">
        <f>'Previous Trades Import_OMS Quer'!D6303</f>
        <v>0</v>
      </c>
      <c r="E6303" s="22">
        <f>'Previous Trades Import_OMS Quer'!E6303</f>
        <v>0</v>
      </c>
      <c r="F6303">
        <f>'Previous Trades Import_OMS Quer'!F6303</f>
        <v>0</v>
      </c>
      <c r="G6303">
        <f>'Previous Trades Import_OMS Quer'!G6303</f>
        <v>0</v>
      </c>
      <c r="H6303">
        <f>'Previous Trades Import_OMS Quer'!H6303</f>
        <v>0</v>
      </c>
      <c r="I6303">
        <f>'Previous Trades Import_OMS Quer'!I6303</f>
        <v>0</v>
      </c>
      <c r="J6303">
        <f>'Previous Trades Import_OMS Quer'!J6303</f>
        <v>0</v>
      </c>
      <c r="K6303">
        <f>'Previous Trades Import_OMS Quer'!K6303</f>
        <v>0</v>
      </c>
      <c r="L6303">
        <f>'Previous Trades Import_OMS Quer'!L6303</f>
        <v>0</v>
      </c>
      <c r="M6303">
        <f>'Previous Trades Import_OMS Quer'!M6303</f>
        <v>0</v>
      </c>
      <c r="N6303">
        <f>'Previous Trades Import_OMS Quer'!N6303</f>
        <v>0</v>
      </c>
      <c r="O6303" t="str">
        <f>CLEAN('Previous Trades Import_OMS Quer'!O6303)</f>
        <v/>
      </c>
      <c r="Q6303" s="25">
        <f t="shared" si="196"/>
        <v>0</v>
      </c>
      <c r="R6303" s="25" t="e">
        <f>VLOOKUP(O6303,'Currency Balance'!$O$3:$Q$32,3,0)</f>
        <v>#N/A</v>
      </c>
      <c r="S6303" t="e">
        <f t="shared" si="197"/>
        <v>#N/A</v>
      </c>
    </row>
    <row r="6304" spans="1:19">
      <c r="A6304">
        <f>'Previous Trades Import_OMS Quer'!A6304</f>
        <v>0</v>
      </c>
      <c r="B6304">
        <f>'Previous Trades Import_OMS Quer'!B6304</f>
        <v>0</v>
      </c>
      <c r="C6304" s="22">
        <f>'Previous Trades Import_OMS Quer'!C6304</f>
        <v>0</v>
      </c>
      <c r="D6304">
        <f>'Previous Trades Import_OMS Quer'!D6304</f>
        <v>0</v>
      </c>
      <c r="E6304" s="22">
        <f>'Previous Trades Import_OMS Quer'!E6304</f>
        <v>0</v>
      </c>
      <c r="F6304">
        <f>'Previous Trades Import_OMS Quer'!F6304</f>
        <v>0</v>
      </c>
      <c r="G6304">
        <f>'Previous Trades Import_OMS Quer'!G6304</f>
        <v>0</v>
      </c>
      <c r="H6304">
        <f>'Previous Trades Import_OMS Quer'!H6304</f>
        <v>0</v>
      </c>
      <c r="I6304">
        <f>'Previous Trades Import_OMS Quer'!I6304</f>
        <v>0</v>
      </c>
      <c r="J6304">
        <f>'Previous Trades Import_OMS Quer'!J6304</f>
        <v>0</v>
      </c>
      <c r="K6304">
        <f>'Previous Trades Import_OMS Quer'!K6304</f>
        <v>0</v>
      </c>
      <c r="L6304">
        <f>'Previous Trades Import_OMS Quer'!L6304</f>
        <v>0</v>
      </c>
      <c r="M6304">
        <f>'Previous Trades Import_OMS Quer'!M6304</f>
        <v>0</v>
      </c>
      <c r="N6304">
        <f>'Previous Trades Import_OMS Quer'!N6304</f>
        <v>0</v>
      </c>
      <c r="O6304" t="str">
        <f>CLEAN('Previous Trades Import_OMS Quer'!O6304)</f>
        <v/>
      </c>
      <c r="Q6304" s="25">
        <f t="shared" si="196"/>
        <v>0</v>
      </c>
      <c r="R6304" s="25" t="e">
        <f>VLOOKUP(O6304,'Currency Balance'!$O$3:$Q$32,3,0)</f>
        <v>#N/A</v>
      </c>
      <c r="S6304" t="e">
        <f t="shared" si="197"/>
        <v>#N/A</v>
      </c>
    </row>
    <row r="6305" spans="1:19">
      <c r="A6305">
        <f>'Previous Trades Import_OMS Quer'!A6305</f>
        <v>0</v>
      </c>
      <c r="B6305">
        <f>'Previous Trades Import_OMS Quer'!B6305</f>
        <v>0</v>
      </c>
      <c r="C6305" s="22">
        <f>'Previous Trades Import_OMS Quer'!C6305</f>
        <v>0</v>
      </c>
      <c r="D6305">
        <f>'Previous Trades Import_OMS Quer'!D6305</f>
        <v>0</v>
      </c>
      <c r="E6305" s="22">
        <f>'Previous Trades Import_OMS Quer'!E6305</f>
        <v>0</v>
      </c>
      <c r="F6305">
        <f>'Previous Trades Import_OMS Quer'!F6305</f>
        <v>0</v>
      </c>
      <c r="G6305">
        <f>'Previous Trades Import_OMS Quer'!G6305</f>
        <v>0</v>
      </c>
      <c r="H6305">
        <f>'Previous Trades Import_OMS Quer'!H6305</f>
        <v>0</v>
      </c>
      <c r="I6305">
        <f>'Previous Trades Import_OMS Quer'!I6305</f>
        <v>0</v>
      </c>
      <c r="J6305">
        <f>'Previous Trades Import_OMS Quer'!J6305</f>
        <v>0</v>
      </c>
      <c r="K6305">
        <f>'Previous Trades Import_OMS Quer'!K6305</f>
        <v>0</v>
      </c>
      <c r="L6305">
        <f>'Previous Trades Import_OMS Quer'!L6305</f>
        <v>0</v>
      </c>
      <c r="M6305">
        <f>'Previous Trades Import_OMS Quer'!M6305</f>
        <v>0</v>
      </c>
      <c r="N6305">
        <f>'Previous Trades Import_OMS Quer'!N6305</f>
        <v>0</v>
      </c>
      <c r="O6305" t="str">
        <f>CLEAN('Previous Trades Import_OMS Quer'!O6305)</f>
        <v/>
      </c>
      <c r="Q6305" s="25">
        <f t="shared" si="196"/>
        <v>0</v>
      </c>
      <c r="R6305" s="25" t="e">
        <f>VLOOKUP(O6305,'Currency Balance'!$O$3:$Q$32,3,0)</f>
        <v>#N/A</v>
      </c>
      <c r="S6305" t="e">
        <f t="shared" si="197"/>
        <v>#N/A</v>
      </c>
    </row>
    <row r="6306" spans="1:19">
      <c r="A6306">
        <f>'Previous Trades Import_OMS Quer'!A6306</f>
        <v>0</v>
      </c>
      <c r="B6306">
        <f>'Previous Trades Import_OMS Quer'!B6306</f>
        <v>0</v>
      </c>
      <c r="C6306" s="22">
        <f>'Previous Trades Import_OMS Quer'!C6306</f>
        <v>0</v>
      </c>
      <c r="D6306">
        <f>'Previous Trades Import_OMS Quer'!D6306</f>
        <v>0</v>
      </c>
      <c r="E6306" s="22">
        <f>'Previous Trades Import_OMS Quer'!E6306</f>
        <v>0</v>
      </c>
      <c r="F6306">
        <f>'Previous Trades Import_OMS Quer'!F6306</f>
        <v>0</v>
      </c>
      <c r="G6306">
        <f>'Previous Trades Import_OMS Quer'!G6306</f>
        <v>0</v>
      </c>
      <c r="H6306">
        <f>'Previous Trades Import_OMS Quer'!H6306</f>
        <v>0</v>
      </c>
      <c r="I6306">
        <f>'Previous Trades Import_OMS Quer'!I6306</f>
        <v>0</v>
      </c>
      <c r="J6306">
        <f>'Previous Trades Import_OMS Quer'!J6306</f>
        <v>0</v>
      </c>
      <c r="K6306">
        <f>'Previous Trades Import_OMS Quer'!K6306</f>
        <v>0</v>
      </c>
      <c r="L6306">
        <f>'Previous Trades Import_OMS Quer'!L6306</f>
        <v>0</v>
      </c>
      <c r="M6306">
        <f>'Previous Trades Import_OMS Quer'!M6306</f>
        <v>0</v>
      </c>
      <c r="N6306">
        <f>'Previous Trades Import_OMS Quer'!N6306</f>
        <v>0</v>
      </c>
      <c r="O6306" t="str">
        <f>CLEAN('Previous Trades Import_OMS Quer'!O6306)</f>
        <v/>
      </c>
      <c r="Q6306" s="25">
        <f t="shared" si="196"/>
        <v>0</v>
      </c>
      <c r="R6306" s="25" t="e">
        <f>VLOOKUP(O6306,'Currency Balance'!$O$3:$Q$32,3,0)</f>
        <v>#N/A</v>
      </c>
      <c r="S6306" t="e">
        <f t="shared" si="197"/>
        <v>#N/A</v>
      </c>
    </row>
    <row r="6307" spans="1:19">
      <c r="A6307">
        <f>'Previous Trades Import_OMS Quer'!A6307</f>
        <v>0</v>
      </c>
      <c r="B6307">
        <f>'Previous Trades Import_OMS Quer'!B6307</f>
        <v>0</v>
      </c>
      <c r="C6307" s="22">
        <f>'Previous Trades Import_OMS Quer'!C6307</f>
        <v>0</v>
      </c>
      <c r="D6307">
        <f>'Previous Trades Import_OMS Quer'!D6307</f>
        <v>0</v>
      </c>
      <c r="E6307" s="22">
        <f>'Previous Trades Import_OMS Quer'!E6307</f>
        <v>0</v>
      </c>
      <c r="F6307">
        <f>'Previous Trades Import_OMS Quer'!F6307</f>
        <v>0</v>
      </c>
      <c r="G6307">
        <f>'Previous Trades Import_OMS Quer'!G6307</f>
        <v>0</v>
      </c>
      <c r="H6307">
        <f>'Previous Trades Import_OMS Quer'!H6307</f>
        <v>0</v>
      </c>
      <c r="I6307">
        <f>'Previous Trades Import_OMS Quer'!I6307</f>
        <v>0</v>
      </c>
      <c r="J6307">
        <f>'Previous Trades Import_OMS Quer'!J6307</f>
        <v>0</v>
      </c>
      <c r="K6307">
        <f>'Previous Trades Import_OMS Quer'!K6307</f>
        <v>0</v>
      </c>
      <c r="L6307">
        <f>'Previous Trades Import_OMS Quer'!L6307</f>
        <v>0</v>
      </c>
      <c r="M6307">
        <f>'Previous Trades Import_OMS Quer'!M6307</f>
        <v>0</v>
      </c>
      <c r="N6307">
        <f>'Previous Trades Import_OMS Quer'!N6307</f>
        <v>0</v>
      </c>
      <c r="O6307" t="str">
        <f>CLEAN('Previous Trades Import_OMS Quer'!O6307)</f>
        <v/>
      </c>
      <c r="Q6307" s="25">
        <f t="shared" si="196"/>
        <v>0</v>
      </c>
      <c r="R6307" s="25" t="e">
        <f>VLOOKUP(O6307,'Currency Balance'!$O$3:$Q$32,3,0)</f>
        <v>#N/A</v>
      </c>
      <c r="S6307" t="e">
        <f t="shared" si="197"/>
        <v>#N/A</v>
      </c>
    </row>
    <row r="6308" spans="1:19">
      <c r="A6308">
        <f>'Previous Trades Import_OMS Quer'!A6308</f>
        <v>0</v>
      </c>
      <c r="B6308">
        <f>'Previous Trades Import_OMS Quer'!B6308</f>
        <v>0</v>
      </c>
      <c r="C6308" s="22">
        <f>'Previous Trades Import_OMS Quer'!C6308</f>
        <v>0</v>
      </c>
      <c r="D6308">
        <f>'Previous Trades Import_OMS Quer'!D6308</f>
        <v>0</v>
      </c>
      <c r="E6308" s="22">
        <f>'Previous Trades Import_OMS Quer'!E6308</f>
        <v>0</v>
      </c>
      <c r="F6308">
        <f>'Previous Trades Import_OMS Quer'!F6308</f>
        <v>0</v>
      </c>
      <c r="G6308">
        <f>'Previous Trades Import_OMS Quer'!G6308</f>
        <v>0</v>
      </c>
      <c r="H6308">
        <f>'Previous Trades Import_OMS Quer'!H6308</f>
        <v>0</v>
      </c>
      <c r="I6308">
        <f>'Previous Trades Import_OMS Quer'!I6308</f>
        <v>0</v>
      </c>
      <c r="J6308">
        <f>'Previous Trades Import_OMS Quer'!J6308</f>
        <v>0</v>
      </c>
      <c r="K6308">
        <f>'Previous Trades Import_OMS Quer'!K6308</f>
        <v>0</v>
      </c>
      <c r="L6308">
        <f>'Previous Trades Import_OMS Quer'!L6308</f>
        <v>0</v>
      </c>
      <c r="M6308">
        <f>'Previous Trades Import_OMS Quer'!M6308</f>
        <v>0</v>
      </c>
      <c r="N6308">
        <f>'Previous Trades Import_OMS Quer'!N6308</f>
        <v>0</v>
      </c>
      <c r="O6308" t="str">
        <f>CLEAN('Previous Trades Import_OMS Quer'!O6308)</f>
        <v/>
      </c>
      <c r="Q6308" s="25">
        <f t="shared" si="196"/>
        <v>0</v>
      </c>
      <c r="R6308" s="25" t="e">
        <f>VLOOKUP(O6308,'Currency Balance'!$O$3:$Q$32,3,0)</f>
        <v>#N/A</v>
      </c>
      <c r="S6308" t="e">
        <f t="shared" si="197"/>
        <v>#N/A</v>
      </c>
    </row>
    <row r="6309" spans="1:19">
      <c r="A6309">
        <f>'Previous Trades Import_OMS Quer'!A6309</f>
        <v>0</v>
      </c>
      <c r="B6309">
        <f>'Previous Trades Import_OMS Quer'!B6309</f>
        <v>0</v>
      </c>
      <c r="C6309" s="22">
        <f>'Previous Trades Import_OMS Quer'!C6309</f>
        <v>0</v>
      </c>
      <c r="D6309">
        <f>'Previous Trades Import_OMS Quer'!D6309</f>
        <v>0</v>
      </c>
      <c r="E6309" s="22">
        <f>'Previous Trades Import_OMS Quer'!E6309</f>
        <v>0</v>
      </c>
      <c r="F6309">
        <f>'Previous Trades Import_OMS Quer'!F6309</f>
        <v>0</v>
      </c>
      <c r="G6309">
        <f>'Previous Trades Import_OMS Quer'!G6309</f>
        <v>0</v>
      </c>
      <c r="H6309">
        <f>'Previous Trades Import_OMS Quer'!H6309</f>
        <v>0</v>
      </c>
      <c r="I6309">
        <f>'Previous Trades Import_OMS Quer'!I6309</f>
        <v>0</v>
      </c>
      <c r="J6309">
        <f>'Previous Trades Import_OMS Quer'!J6309</f>
        <v>0</v>
      </c>
      <c r="K6309">
        <f>'Previous Trades Import_OMS Quer'!K6309</f>
        <v>0</v>
      </c>
      <c r="L6309">
        <f>'Previous Trades Import_OMS Quer'!L6309</f>
        <v>0</v>
      </c>
      <c r="M6309">
        <f>'Previous Trades Import_OMS Quer'!M6309</f>
        <v>0</v>
      </c>
      <c r="N6309">
        <f>'Previous Trades Import_OMS Quer'!N6309</f>
        <v>0</v>
      </c>
      <c r="O6309" t="str">
        <f>CLEAN('Previous Trades Import_OMS Quer'!O6309)</f>
        <v/>
      </c>
      <c r="Q6309" s="25">
        <f t="shared" si="196"/>
        <v>0</v>
      </c>
      <c r="R6309" s="25" t="e">
        <f>VLOOKUP(O6309,'Currency Balance'!$O$3:$Q$32,3,0)</f>
        <v>#N/A</v>
      </c>
      <c r="S6309" t="e">
        <f t="shared" si="197"/>
        <v>#N/A</v>
      </c>
    </row>
    <row r="6310" spans="1:19">
      <c r="A6310">
        <f>'Previous Trades Import_OMS Quer'!A6310</f>
        <v>0</v>
      </c>
      <c r="B6310">
        <f>'Previous Trades Import_OMS Quer'!B6310</f>
        <v>0</v>
      </c>
      <c r="C6310" s="22">
        <f>'Previous Trades Import_OMS Quer'!C6310</f>
        <v>0</v>
      </c>
      <c r="D6310">
        <f>'Previous Trades Import_OMS Quer'!D6310</f>
        <v>0</v>
      </c>
      <c r="E6310" s="22">
        <f>'Previous Trades Import_OMS Quer'!E6310</f>
        <v>0</v>
      </c>
      <c r="F6310">
        <f>'Previous Trades Import_OMS Quer'!F6310</f>
        <v>0</v>
      </c>
      <c r="G6310">
        <f>'Previous Trades Import_OMS Quer'!G6310</f>
        <v>0</v>
      </c>
      <c r="H6310">
        <f>'Previous Trades Import_OMS Quer'!H6310</f>
        <v>0</v>
      </c>
      <c r="I6310">
        <f>'Previous Trades Import_OMS Quer'!I6310</f>
        <v>0</v>
      </c>
      <c r="J6310">
        <f>'Previous Trades Import_OMS Quer'!J6310</f>
        <v>0</v>
      </c>
      <c r="K6310">
        <f>'Previous Trades Import_OMS Quer'!K6310</f>
        <v>0</v>
      </c>
      <c r="L6310">
        <f>'Previous Trades Import_OMS Quer'!L6310</f>
        <v>0</v>
      </c>
      <c r="M6310">
        <f>'Previous Trades Import_OMS Quer'!M6310</f>
        <v>0</v>
      </c>
      <c r="N6310">
        <f>'Previous Trades Import_OMS Quer'!N6310</f>
        <v>0</v>
      </c>
      <c r="O6310" t="str">
        <f>CLEAN('Previous Trades Import_OMS Quer'!O6310)</f>
        <v/>
      </c>
      <c r="Q6310" s="25">
        <f t="shared" si="196"/>
        <v>0</v>
      </c>
      <c r="R6310" s="25" t="e">
        <f>VLOOKUP(O6310,'Currency Balance'!$O$3:$Q$32,3,0)</f>
        <v>#N/A</v>
      </c>
      <c r="S6310" t="e">
        <f t="shared" si="197"/>
        <v>#N/A</v>
      </c>
    </row>
    <row r="6311" spans="1:19">
      <c r="A6311">
        <f>'Previous Trades Import_OMS Quer'!A6311</f>
        <v>0</v>
      </c>
      <c r="B6311">
        <f>'Previous Trades Import_OMS Quer'!B6311</f>
        <v>0</v>
      </c>
      <c r="C6311" s="22">
        <f>'Previous Trades Import_OMS Quer'!C6311</f>
        <v>0</v>
      </c>
      <c r="D6311">
        <f>'Previous Trades Import_OMS Quer'!D6311</f>
        <v>0</v>
      </c>
      <c r="E6311" s="22">
        <f>'Previous Trades Import_OMS Quer'!E6311</f>
        <v>0</v>
      </c>
      <c r="F6311">
        <f>'Previous Trades Import_OMS Quer'!F6311</f>
        <v>0</v>
      </c>
      <c r="G6311">
        <f>'Previous Trades Import_OMS Quer'!G6311</f>
        <v>0</v>
      </c>
      <c r="H6311">
        <f>'Previous Trades Import_OMS Quer'!H6311</f>
        <v>0</v>
      </c>
      <c r="I6311">
        <f>'Previous Trades Import_OMS Quer'!I6311</f>
        <v>0</v>
      </c>
      <c r="J6311">
        <f>'Previous Trades Import_OMS Quer'!J6311</f>
        <v>0</v>
      </c>
      <c r="K6311">
        <f>'Previous Trades Import_OMS Quer'!K6311</f>
        <v>0</v>
      </c>
      <c r="L6311">
        <f>'Previous Trades Import_OMS Quer'!L6311</f>
        <v>0</v>
      </c>
      <c r="M6311">
        <f>'Previous Trades Import_OMS Quer'!M6311</f>
        <v>0</v>
      </c>
      <c r="N6311">
        <f>'Previous Trades Import_OMS Quer'!N6311</f>
        <v>0</v>
      </c>
      <c r="O6311" t="str">
        <f>CLEAN('Previous Trades Import_OMS Quer'!O6311)</f>
        <v/>
      </c>
      <c r="Q6311" s="25">
        <f t="shared" si="196"/>
        <v>0</v>
      </c>
      <c r="R6311" s="25" t="e">
        <f>VLOOKUP(O6311,'Currency Balance'!$O$3:$Q$32,3,0)</f>
        <v>#N/A</v>
      </c>
      <c r="S6311" t="e">
        <f t="shared" si="197"/>
        <v>#N/A</v>
      </c>
    </row>
    <row r="6312" spans="1:19">
      <c r="A6312">
        <f>'Previous Trades Import_OMS Quer'!A6312</f>
        <v>0</v>
      </c>
      <c r="B6312">
        <f>'Previous Trades Import_OMS Quer'!B6312</f>
        <v>0</v>
      </c>
      <c r="C6312" s="22">
        <f>'Previous Trades Import_OMS Quer'!C6312</f>
        <v>0</v>
      </c>
      <c r="D6312">
        <f>'Previous Trades Import_OMS Quer'!D6312</f>
        <v>0</v>
      </c>
      <c r="E6312" s="22">
        <f>'Previous Trades Import_OMS Quer'!E6312</f>
        <v>0</v>
      </c>
      <c r="F6312">
        <f>'Previous Trades Import_OMS Quer'!F6312</f>
        <v>0</v>
      </c>
      <c r="G6312">
        <f>'Previous Trades Import_OMS Quer'!G6312</f>
        <v>0</v>
      </c>
      <c r="H6312">
        <f>'Previous Trades Import_OMS Quer'!H6312</f>
        <v>0</v>
      </c>
      <c r="I6312">
        <f>'Previous Trades Import_OMS Quer'!I6312</f>
        <v>0</v>
      </c>
      <c r="J6312">
        <f>'Previous Trades Import_OMS Quer'!J6312</f>
        <v>0</v>
      </c>
      <c r="K6312">
        <f>'Previous Trades Import_OMS Quer'!K6312</f>
        <v>0</v>
      </c>
      <c r="L6312">
        <f>'Previous Trades Import_OMS Quer'!L6312</f>
        <v>0</v>
      </c>
      <c r="M6312">
        <f>'Previous Trades Import_OMS Quer'!M6312</f>
        <v>0</v>
      </c>
      <c r="N6312">
        <f>'Previous Trades Import_OMS Quer'!N6312</f>
        <v>0</v>
      </c>
      <c r="O6312" t="str">
        <f>CLEAN('Previous Trades Import_OMS Quer'!O6312)</f>
        <v/>
      </c>
      <c r="Q6312" s="25">
        <f t="shared" si="196"/>
        <v>0</v>
      </c>
      <c r="R6312" s="25" t="e">
        <f>VLOOKUP(O6312,'Currency Balance'!$O$3:$Q$32,3,0)</f>
        <v>#N/A</v>
      </c>
      <c r="S6312" t="e">
        <f t="shared" si="197"/>
        <v>#N/A</v>
      </c>
    </row>
    <row r="6313" spans="1:19">
      <c r="A6313">
        <f>'Previous Trades Import_OMS Quer'!A6313</f>
        <v>0</v>
      </c>
      <c r="B6313">
        <f>'Previous Trades Import_OMS Quer'!B6313</f>
        <v>0</v>
      </c>
      <c r="C6313" s="22">
        <f>'Previous Trades Import_OMS Quer'!C6313</f>
        <v>0</v>
      </c>
      <c r="D6313">
        <f>'Previous Trades Import_OMS Quer'!D6313</f>
        <v>0</v>
      </c>
      <c r="E6313" s="22">
        <f>'Previous Trades Import_OMS Quer'!E6313</f>
        <v>0</v>
      </c>
      <c r="F6313">
        <f>'Previous Trades Import_OMS Quer'!F6313</f>
        <v>0</v>
      </c>
      <c r="G6313">
        <f>'Previous Trades Import_OMS Quer'!G6313</f>
        <v>0</v>
      </c>
      <c r="H6313">
        <f>'Previous Trades Import_OMS Quer'!H6313</f>
        <v>0</v>
      </c>
      <c r="I6313">
        <f>'Previous Trades Import_OMS Quer'!I6313</f>
        <v>0</v>
      </c>
      <c r="J6313">
        <f>'Previous Trades Import_OMS Quer'!J6313</f>
        <v>0</v>
      </c>
      <c r="K6313">
        <f>'Previous Trades Import_OMS Quer'!K6313</f>
        <v>0</v>
      </c>
      <c r="L6313">
        <f>'Previous Trades Import_OMS Quer'!L6313</f>
        <v>0</v>
      </c>
      <c r="M6313">
        <f>'Previous Trades Import_OMS Quer'!M6313</f>
        <v>0</v>
      </c>
      <c r="N6313">
        <f>'Previous Trades Import_OMS Quer'!N6313</f>
        <v>0</v>
      </c>
      <c r="O6313" t="str">
        <f>CLEAN('Previous Trades Import_OMS Quer'!O6313)</f>
        <v/>
      </c>
      <c r="Q6313" s="25">
        <f t="shared" si="196"/>
        <v>0</v>
      </c>
      <c r="R6313" s="25" t="e">
        <f>VLOOKUP(O6313,'Currency Balance'!$O$3:$Q$32,3,0)</f>
        <v>#N/A</v>
      </c>
      <c r="S6313" t="e">
        <f t="shared" si="197"/>
        <v>#N/A</v>
      </c>
    </row>
    <row r="6314" spans="1:19">
      <c r="A6314">
        <f>'Previous Trades Import_OMS Quer'!A6314</f>
        <v>0</v>
      </c>
      <c r="B6314">
        <f>'Previous Trades Import_OMS Quer'!B6314</f>
        <v>0</v>
      </c>
      <c r="C6314" s="22">
        <f>'Previous Trades Import_OMS Quer'!C6314</f>
        <v>0</v>
      </c>
      <c r="D6314">
        <f>'Previous Trades Import_OMS Quer'!D6314</f>
        <v>0</v>
      </c>
      <c r="E6314" s="22">
        <f>'Previous Trades Import_OMS Quer'!E6314</f>
        <v>0</v>
      </c>
      <c r="F6314">
        <f>'Previous Trades Import_OMS Quer'!F6314</f>
        <v>0</v>
      </c>
      <c r="G6314">
        <f>'Previous Trades Import_OMS Quer'!G6314</f>
        <v>0</v>
      </c>
      <c r="H6314">
        <f>'Previous Trades Import_OMS Quer'!H6314</f>
        <v>0</v>
      </c>
      <c r="I6314">
        <f>'Previous Trades Import_OMS Quer'!I6314</f>
        <v>0</v>
      </c>
      <c r="J6314">
        <f>'Previous Trades Import_OMS Quer'!J6314</f>
        <v>0</v>
      </c>
      <c r="K6314">
        <f>'Previous Trades Import_OMS Quer'!K6314</f>
        <v>0</v>
      </c>
      <c r="L6314">
        <f>'Previous Trades Import_OMS Quer'!L6314</f>
        <v>0</v>
      </c>
      <c r="M6314">
        <f>'Previous Trades Import_OMS Quer'!M6314</f>
        <v>0</v>
      </c>
      <c r="N6314">
        <f>'Previous Trades Import_OMS Quer'!N6314</f>
        <v>0</v>
      </c>
      <c r="O6314" t="str">
        <f>CLEAN('Previous Trades Import_OMS Quer'!O6314)</f>
        <v/>
      </c>
      <c r="Q6314" s="25">
        <f t="shared" si="196"/>
        <v>0</v>
      </c>
      <c r="R6314" s="25" t="e">
        <f>VLOOKUP(O6314,'Currency Balance'!$O$3:$Q$32,3,0)</f>
        <v>#N/A</v>
      </c>
      <c r="S6314" t="e">
        <f t="shared" si="197"/>
        <v>#N/A</v>
      </c>
    </row>
    <row r="6315" spans="1:19">
      <c r="A6315">
        <f>'Previous Trades Import_OMS Quer'!A6315</f>
        <v>0</v>
      </c>
      <c r="B6315">
        <f>'Previous Trades Import_OMS Quer'!B6315</f>
        <v>0</v>
      </c>
      <c r="C6315" s="22">
        <f>'Previous Trades Import_OMS Quer'!C6315</f>
        <v>0</v>
      </c>
      <c r="D6315">
        <f>'Previous Trades Import_OMS Quer'!D6315</f>
        <v>0</v>
      </c>
      <c r="E6315" s="22">
        <f>'Previous Trades Import_OMS Quer'!E6315</f>
        <v>0</v>
      </c>
      <c r="F6315">
        <f>'Previous Trades Import_OMS Quer'!F6315</f>
        <v>0</v>
      </c>
      <c r="G6315">
        <f>'Previous Trades Import_OMS Quer'!G6315</f>
        <v>0</v>
      </c>
      <c r="H6315">
        <f>'Previous Trades Import_OMS Quer'!H6315</f>
        <v>0</v>
      </c>
      <c r="I6315">
        <f>'Previous Trades Import_OMS Quer'!I6315</f>
        <v>0</v>
      </c>
      <c r="J6315">
        <f>'Previous Trades Import_OMS Quer'!J6315</f>
        <v>0</v>
      </c>
      <c r="K6315">
        <f>'Previous Trades Import_OMS Quer'!K6315</f>
        <v>0</v>
      </c>
      <c r="L6315">
        <f>'Previous Trades Import_OMS Quer'!L6315</f>
        <v>0</v>
      </c>
      <c r="M6315">
        <f>'Previous Trades Import_OMS Quer'!M6315</f>
        <v>0</v>
      </c>
      <c r="N6315">
        <f>'Previous Trades Import_OMS Quer'!N6315</f>
        <v>0</v>
      </c>
      <c r="O6315" t="str">
        <f>CLEAN('Previous Trades Import_OMS Quer'!O6315)</f>
        <v/>
      </c>
      <c r="Q6315" s="25">
        <f t="shared" si="196"/>
        <v>0</v>
      </c>
      <c r="R6315" s="25" t="e">
        <f>VLOOKUP(O6315,'Currency Balance'!$O$3:$Q$32,3,0)</f>
        <v>#N/A</v>
      </c>
      <c r="S6315" t="e">
        <f t="shared" si="197"/>
        <v>#N/A</v>
      </c>
    </row>
    <row r="6316" spans="1:19">
      <c r="A6316">
        <f>'Previous Trades Import_OMS Quer'!A6316</f>
        <v>0</v>
      </c>
      <c r="B6316">
        <f>'Previous Trades Import_OMS Quer'!B6316</f>
        <v>0</v>
      </c>
      <c r="C6316" s="22">
        <f>'Previous Trades Import_OMS Quer'!C6316</f>
        <v>0</v>
      </c>
      <c r="D6316">
        <f>'Previous Trades Import_OMS Quer'!D6316</f>
        <v>0</v>
      </c>
      <c r="E6316" s="22">
        <f>'Previous Trades Import_OMS Quer'!E6316</f>
        <v>0</v>
      </c>
      <c r="F6316">
        <f>'Previous Trades Import_OMS Quer'!F6316</f>
        <v>0</v>
      </c>
      <c r="G6316">
        <f>'Previous Trades Import_OMS Quer'!G6316</f>
        <v>0</v>
      </c>
      <c r="H6316">
        <f>'Previous Trades Import_OMS Quer'!H6316</f>
        <v>0</v>
      </c>
      <c r="I6316">
        <f>'Previous Trades Import_OMS Quer'!I6316</f>
        <v>0</v>
      </c>
      <c r="J6316">
        <f>'Previous Trades Import_OMS Quer'!J6316</f>
        <v>0</v>
      </c>
      <c r="K6316">
        <f>'Previous Trades Import_OMS Quer'!K6316</f>
        <v>0</v>
      </c>
      <c r="L6316">
        <f>'Previous Trades Import_OMS Quer'!L6316</f>
        <v>0</v>
      </c>
      <c r="M6316">
        <f>'Previous Trades Import_OMS Quer'!M6316</f>
        <v>0</v>
      </c>
      <c r="N6316">
        <f>'Previous Trades Import_OMS Quer'!N6316</f>
        <v>0</v>
      </c>
      <c r="O6316" t="str">
        <f>CLEAN('Previous Trades Import_OMS Quer'!O6316)</f>
        <v/>
      </c>
      <c r="Q6316" s="25">
        <f t="shared" si="196"/>
        <v>0</v>
      </c>
      <c r="R6316" s="25" t="e">
        <f>VLOOKUP(O6316,'Currency Balance'!$O$3:$Q$32,3,0)</f>
        <v>#N/A</v>
      </c>
      <c r="S6316" t="e">
        <f t="shared" si="197"/>
        <v>#N/A</v>
      </c>
    </row>
    <row r="6317" spans="1:19">
      <c r="A6317">
        <f>'Previous Trades Import_OMS Quer'!A6317</f>
        <v>0</v>
      </c>
      <c r="B6317">
        <f>'Previous Trades Import_OMS Quer'!B6317</f>
        <v>0</v>
      </c>
      <c r="C6317" s="22">
        <f>'Previous Trades Import_OMS Quer'!C6317</f>
        <v>0</v>
      </c>
      <c r="D6317">
        <f>'Previous Trades Import_OMS Quer'!D6317</f>
        <v>0</v>
      </c>
      <c r="E6317" s="22">
        <f>'Previous Trades Import_OMS Quer'!E6317</f>
        <v>0</v>
      </c>
      <c r="F6317">
        <f>'Previous Trades Import_OMS Quer'!F6317</f>
        <v>0</v>
      </c>
      <c r="G6317">
        <f>'Previous Trades Import_OMS Quer'!G6317</f>
        <v>0</v>
      </c>
      <c r="H6317">
        <f>'Previous Trades Import_OMS Quer'!H6317</f>
        <v>0</v>
      </c>
      <c r="I6317">
        <f>'Previous Trades Import_OMS Quer'!I6317</f>
        <v>0</v>
      </c>
      <c r="J6317">
        <f>'Previous Trades Import_OMS Quer'!J6317</f>
        <v>0</v>
      </c>
      <c r="K6317">
        <f>'Previous Trades Import_OMS Quer'!K6317</f>
        <v>0</v>
      </c>
      <c r="L6317">
        <f>'Previous Trades Import_OMS Quer'!L6317</f>
        <v>0</v>
      </c>
      <c r="M6317">
        <f>'Previous Trades Import_OMS Quer'!M6317</f>
        <v>0</v>
      </c>
      <c r="N6317">
        <f>'Previous Trades Import_OMS Quer'!N6317</f>
        <v>0</v>
      </c>
      <c r="O6317" t="str">
        <f>CLEAN('Previous Trades Import_OMS Quer'!O6317)</f>
        <v/>
      </c>
      <c r="Q6317" s="25">
        <f t="shared" si="196"/>
        <v>0</v>
      </c>
      <c r="R6317" s="25" t="e">
        <f>VLOOKUP(O6317,'Currency Balance'!$O$3:$Q$32,3,0)</f>
        <v>#N/A</v>
      </c>
      <c r="S6317" t="e">
        <f t="shared" si="197"/>
        <v>#N/A</v>
      </c>
    </row>
    <row r="6318" spans="1:19">
      <c r="A6318">
        <f>'Previous Trades Import_OMS Quer'!A6318</f>
        <v>0</v>
      </c>
      <c r="B6318">
        <f>'Previous Trades Import_OMS Quer'!B6318</f>
        <v>0</v>
      </c>
      <c r="C6318" s="22">
        <f>'Previous Trades Import_OMS Quer'!C6318</f>
        <v>0</v>
      </c>
      <c r="D6318">
        <f>'Previous Trades Import_OMS Quer'!D6318</f>
        <v>0</v>
      </c>
      <c r="E6318" s="22">
        <f>'Previous Trades Import_OMS Quer'!E6318</f>
        <v>0</v>
      </c>
      <c r="F6318">
        <f>'Previous Trades Import_OMS Quer'!F6318</f>
        <v>0</v>
      </c>
      <c r="G6318">
        <f>'Previous Trades Import_OMS Quer'!G6318</f>
        <v>0</v>
      </c>
      <c r="H6318">
        <f>'Previous Trades Import_OMS Quer'!H6318</f>
        <v>0</v>
      </c>
      <c r="I6318">
        <f>'Previous Trades Import_OMS Quer'!I6318</f>
        <v>0</v>
      </c>
      <c r="J6318">
        <f>'Previous Trades Import_OMS Quer'!J6318</f>
        <v>0</v>
      </c>
      <c r="K6318">
        <f>'Previous Trades Import_OMS Quer'!K6318</f>
        <v>0</v>
      </c>
      <c r="L6318">
        <f>'Previous Trades Import_OMS Quer'!L6318</f>
        <v>0</v>
      </c>
      <c r="M6318">
        <f>'Previous Trades Import_OMS Quer'!M6318</f>
        <v>0</v>
      </c>
      <c r="N6318">
        <f>'Previous Trades Import_OMS Quer'!N6318</f>
        <v>0</v>
      </c>
      <c r="O6318" t="str">
        <f>CLEAN('Previous Trades Import_OMS Quer'!O6318)</f>
        <v/>
      </c>
      <c r="Q6318" s="25">
        <f t="shared" si="196"/>
        <v>0</v>
      </c>
      <c r="R6318" s="25" t="e">
        <f>VLOOKUP(O6318,'Currency Balance'!$O$3:$Q$32,3,0)</f>
        <v>#N/A</v>
      </c>
      <c r="S6318" t="e">
        <f t="shared" si="197"/>
        <v>#N/A</v>
      </c>
    </row>
    <row r="6319" spans="1:19">
      <c r="A6319">
        <f>'Previous Trades Import_OMS Quer'!A6319</f>
        <v>0</v>
      </c>
      <c r="B6319">
        <f>'Previous Trades Import_OMS Quer'!B6319</f>
        <v>0</v>
      </c>
      <c r="C6319" s="22">
        <f>'Previous Trades Import_OMS Quer'!C6319</f>
        <v>0</v>
      </c>
      <c r="D6319">
        <f>'Previous Trades Import_OMS Quer'!D6319</f>
        <v>0</v>
      </c>
      <c r="E6319" s="22">
        <f>'Previous Trades Import_OMS Quer'!E6319</f>
        <v>0</v>
      </c>
      <c r="F6319">
        <f>'Previous Trades Import_OMS Quer'!F6319</f>
        <v>0</v>
      </c>
      <c r="G6319">
        <f>'Previous Trades Import_OMS Quer'!G6319</f>
        <v>0</v>
      </c>
      <c r="H6319">
        <f>'Previous Trades Import_OMS Quer'!H6319</f>
        <v>0</v>
      </c>
      <c r="I6319">
        <f>'Previous Trades Import_OMS Quer'!I6319</f>
        <v>0</v>
      </c>
      <c r="J6319">
        <f>'Previous Trades Import_OMS Quer'!J6319</f>
        <v>0</v>
      </c>
      <c r="K6319">
        <f>'Previous Trades Import_OMS Quer'!K6319</f>
        <v>0</v>
      </c>
      <c r="L6319">
        <f>'Previous Trades Import_OMS Quer'!L6319</f>
        <v>0</v>
      </c>
      <c r="M6319">
        <f>'Previous Trades Import_OMS Quer'!M6319</f>
        <v>0</v>
      </c>
      <c r="N6319">
        <f>'Previous Trades Import_OMS Quer'!N6319</f>
        <v>0</v>
      </c>
      <c r="O6319" t="str">
        <f>CLEAN('Previous Trades Import_OMS Quer'!O6319)</f>
        <v/>
      </c>
      <c r="Q6319" s="25">
        <f t="shared" si="196"/>
        <v>0</v>
      </c>
      <c r="R6319" s="25" t="e">
        <f>VLOOKUP(O6319,'Currency Balance'!$O$3:$Q$32,3,0)</f>
        <v>#N/A</v>
      </c>
      <c r="S6319" t="e">
        <f t="shared" si="197"/>
        <v>#N/A</v>
      </c>
    </row>
    <row r="6320" spans="1:19">
      <c r="A6320">
        <f>'Previous Trades Import_OMS Quer'!A6320</f>
        <v>0</v>
      </c>
      <c r="B6320">
        <f>'Previous Trades Import_OMS Quer'!B6320</f>
        <v>0</v>
      </c>
      <c r="C6320" s="22">
        <f>'Previous Trades Import_OMS Quer'!C6320</f>
        <v>0</v>
      </c>
      <c r="D6320">
        <f>'Previous Trades Import_OMS Quer'!D6320</f>
        <v>0</v>
      </c>
      <c r="E6320" s="22">
        <f>'Previous Trades Import_OMS Quer'!E6320</f>
        <v>0</v>
      </c>
      <c r="F6320">
        <f>'Previous Trades Import_OMS Quer'!F6320</f>
        <v>0</v>
      </c>
      <c r="G6320">
        <f>'Previous Trades Import_OMS Quer'!G6320</f>
        <v>0</v>
      </c>
      <c r="H6320">
        <f>'Previous Trades Import_OMS Quer'!H6320</f>
        <v>0</v>
      </c>
      <c r="I6320">
        <f>'Previous Trades Import_OMS Quer'!I6320</f>
        <v>0</v>
      </c>
      <c r="J6320">
        <f>'Previous Trades Import_OMS Quer'!J6320</f>
        <v>0</v>
      </c>
      <c r="K6320">
        <f>'Previous Trades Import_OMS Quer'!K6320</f>
        <v>0</v>
      </c>
      <c r="L6320">
        <f>'Previous Trades Import_OMS Quer'!L6320</f>
        <v>0</v>
      </c>
      <c r="M6320">
        <f>'Previous Trades Import_OMS Quer'!M6320</f>
        <v>0</v>
      </c>
      <c r="N6320">
        <f>'Previous Trades Import_OMS Quer'!N6320</f>
        <v>0</v>
      </c>
      <c r="O6320" t="str">
        <f>CLEAN('Previous Trades Import_OMS Quer'!O6320)</f>
        <v/>
      </c>
      <c r="Q6320" s="25">
        <f t="shared" si="196"/>
        <v>0</v>
      </c>
      <c r="R6320" s="25" t="e">
        <f>VLOOKUP(O6320,'Currency Balance'!$O$3:$Q$32,3,0)</f>
        <v>#N/A</v>
      </c>
      <c r="S6320" t="e">
        <f t="shared" si="197"/>
        <v>#N/A</v>
      </c>
    </row>
    <row r="6321" spans="1:19">
      <c r="A6321">
        <f>'Previous Trades Import_OMS Quer'!A6321</f>
        <v>0</v>
      </c>
      <c r="B6321">
        <f>'Previous Trades Import_OMS Quer'!B6321</f>
        <v>0</v>
      </c>
      <c r="C6321" s="22">
        <f>'Previous Trades Import_OMS Quer'!C6321</f>
        <v>0</v>
      </c>
      <c r="D6321">
        <f>'Previous Trades Import_OMS Quer'!D6321</f>
        <v>0</v>
      </c>
      <c r="E6321" s="22">
        <f>'Previous Trades Import_OMS Quer'!E6321</f>
        <v>0</v>
      </c>
      <c r="F6321">
        <f>'Previous Trades Import_OMS Quer'!F6321</f>
        <v>0</v>
      </c>
      <c r="G6321">
        <f>'Previous Trades Import_OMS Quer'!G6321</f>
        <v>0</v>
      </c>
      <c r="H6321">
        <f>'Previous Trades Import_OMS Quer'!H6321</f>
        <v>0</v>
      </c>
      <c r="I6321">
        <f>'Previous Trades Import_OMS Quer'!I6321</f>
        <v>0</v>
      </c>
      <c r="J6321">
        <f>'Previous Trades Import_OMS Quer'!J6321</f>
        <v>0</v>
      </c>
      <c r="K6321">
        <f>'Previous Trades Import_OMS Quer'!K6321</f>
        <v>0</v>
      </c>
      <c r="L6321">
        <f>'Previous Trades Import_OMS Quer'!L6321</f>
        <v>0</v>
      </c>
      <c r="M6321">
        <f>'Previous Trades Import_OMS Quer'!M6321</f>
        <v>0</v>
      </c>
      <c r="N6321">
        <f>'Previous Trades Import_OMS Quer'!N6321</f>
        <v>0</v>
      </c>
      <c r="O6321" t="str">
        <f>CLEAN('Previous Trades Import_OMS Quer'!O6321)</f>
        <v/>
      </c>
      <c r="Q6321" s="25">
        <f t="shared" si="196"/>
        <v>0</v>
      </c>
      <c r="R6321" s="25" t="e">
        <f>VLOOKUP(O6321,'Currency Balance'!$O$3:$Q$32,3,0)</f>
        <v>#N/A</v>
      </c>
      <c r="S6321" t="e">
        <f t="shared" si="197"/>
        <v>#N/A</v>
      </c>
    </row>
    <row r="6322" spans="1:19">
      <c r="A6322">
        <f>'Previous Trades Import_OMS Quer'!A6322</f>
        <v>0</v>
      </c>
      <c r="B6322">
        <f>'Previous Trades Import_OMS Quer'!B6322</f>
        <v>0</v>
      </c>
      <c r="C6322" s="22">
        <f>'Previous Trades Import_OMS Quer'!C6322</f>
        <v>0</v>
      </c>
      <c r="D6322">
        <f>'Previous Trades Import_OMS Quer'!D6322</f>
        <v>0</v>
      </c>
      <c r="E6322" s="22">
        <f>'Previous Trades Import_OMS Quer'!E6322</f>
        <v>0</v>
      </c>
      <c r="F6322">
        <f>'Previous Trades Import_OMS Quer'!F6322</f>
        <v>0</v>
      </c>
      <c r="G6322">
        <f>'Previous Trades Import_OMS Quer'!G6322</f>
        <v>0</v>
      </c>
      <c r="H6322">
        <f>'Previous Trades Import_OMS Quer'!H6322</f>
        <v>0</v>
      </c>
      <c r="I6322">
        <f>'Previous Trades Import_OMS Quer'!I6322</f>
        <v>0</v>
      </c>
      <c r="J6322">
        <f>'Previous Trades Import_OMS Quer'!J6322</f>
        <v>0</v>
      </c>
      <c r="K6322">
        <f>'Previous Trades Import_OMS Quer'!K6322</f>
        <v>0</v>
      </c>
      <c r="L6322">
        <f>'Previous Trades Import_OMS Quer'!L6322</f>
        <v>0</v>
      </c>
      <c r="M6322">
        <f>'Previous Trades Import_OMS Quer'!M6322</f>
        <v>0</v>
      </c>
      <c r="N6322">
        <f>'Previous Trades Import_OMS Quer'!N6322</f>
        <v>0</v>
      </c>
      <c r="O6322" t="str">
        <f>CLEAN('Previous Trades Import_OMS Quer'!O6322)</f>
        <v/>
      </c>
      <c r="Q6322" s="25">
        <f t="shared" si="196"/>
        <v>0</v>
      </c>
      <c r="R6322" s="25" t="e">
        <f>VLOOKUP(O6322,'Currency Balance'!$O$3:$Q$32,3,0)</f>
        <v>#N/A</v>
      </c>
      <c r="S6322" t="e">
        <f t="shared" si="197"/>
        <v>#N/A</v>
      </c>
    </row>
    <row r="6323" spans="1:19">
      <c r="A6323">
        <f>'Previous Trades Import_OMS Quer'!A6323</f>
        <v>0</v>
      </c>
      <c r="B6323">
        <f>'Previous Trades Import_OMS Quer'!B6323</f>
        <v>0</v>
      </c>
      <c r="C6323" s="22">
        <f>'Previous Trades Import_OMS Quer'!C6323</f>
        <v>0</v>
      </c>
      <c r="D6323">
        <f>'Previous Trades Import_OMS Quer'!D6323</f>
        <v>0</v>
      </c>
      <c r="E6323" s="22">
        <f>'Previous Trades Import_OMS Quer'!E6323</f>
        <v>0</v>
      </c>
      <c r="F6323">
        <f>'Previous Trades Import_OMS Quer'!F6323</f>
        <v>0</v>
      </c>
      <c r="G6323">
        <f>'Previous Trades Import_OMS Quer'!G6323</f>
        <v>0</v>
      </c>
      <c r="H6323">
        <f>'Previous Trades Import_OMS Quer'!H6323</f>
        <v>0</v>
      </c>
      <c r="I6323">
        <f>'Previous Trades Import_OMS Quer'!I6323</f>
        <v>0</v>
      </c>
      <c r="J6323">
        <f>'Previous Trades Import_OMS Quer'!J6323</f>
        <v>0</v>
      </c>
      <c r="K6323">
        <f>'Previous Trades Import_OMS Quer'!K6323</f>
        <v>0</v>
      </c>
      <c r="L6323">
        <f>'Previous Trades Import_OMS Quer'!L6323</f>
        <v>0</v>
      </c>
      <c r="M6323">
        <f>'Previous Trades Import_OMS Quer'!M6323</f>
        <v>0</v>
      </c>
      <c r="N6323">
        <f>'Previous Trades Import_OMS Quer'!N6323</f>
        <v>0</v>
      </c>
      <c r="O6323" t="str">
        <f>CLEAN('Previous Trades Import_OMS Quer'!O6323)</f>
        <v/>
      </c>
      <c r="Q6323" s="25">
        <f t="shared" si="196"/>
        <v>0</v>
      </c>
      <c r="R6323" s="25" t="e">
        <f>VLOOKUP(O6323,'Currency Balance'!$O$3:$Q$32,3,0)</f>
        <v>#N/A</v>
      </c>
      <c r="S6323" t="e">
        <f t="shared" si="197"/>
        <v>#N/A</v>
      </c>
    </row>
    <row r="6324" spans="1:19">
      <c r="A6324">
        <f>'Previous Trades Import_OMS Quer'!A6324</f>
        <v>0</v>
      </c>
      <c r="B6324">
        <f>'Previous Trades Import_OMS Quer'!B6324</f>
        <v>0</v>
      </c>
      <c r="C6324" s="22">
        <f>'Previous Trades Import_OMS Quer'!C6324</f>
        <v>0</v>
      </c>
      <c r="D6324">
        <f>'Previous Trades Import_OMS Quer'!D6324</f>
        <v>0</v>
      </c>
      <c r="E6324" s="22">
        <f>'Previous Trades Import_OMS Quer'!E6324</f>
        <v>0</v>
      </c>
      <c r="F6324">
        <f>'Previous Trades Import_OMS Quer'!F6324</f>
        <v>0</v>
      </c>
      <c r="G6324">
        <f>'Previous Trades Import_OMS Quer'!G6324</f>
        <v>0</v>
      </c>
      <c r="H6324">
        <f>'Previous Trades Import_OMS Quer'!H6324</f>
        <v>0</v>
      </c>
      <c r="I6324">
        <f>'Previous Trades Import_OMS Quer'!I6324</f>
        <v>0</v>
      </c>
      <c r="J6324">
        <f>'Previous Trades Import_OMS Quer'!J6324</f>
        <v>0</v>
      </c>
      <c r="K6324">
        <f>'Previous Trades Import_OMS Quer'!K6324</f>
        <v>0</v>
      </c>
      <c r="L6324">
        <f>'Previous Trades Import_OMS Quer'!L6324</f>
        <v>0</v>
      </c>
      <c r="M6324">
        <f>'Previous Trades Import_OMS Quer'!M6324</f>
        <v>0</v>
      </c>
      <c r="N6324">
        <f>'Previous Trades Import_OMS Quer'!N6324</f>
        <v>0</v>
      </c>
      <c r="O6324" t="str">
        <f>CLEAN('Previous Trades Import_OMS Quer'!O6324)</f>
        <v/>
      </c>
      <c r="Q6324" s="25">
        <f t="shared" si="196"/>
        <v>0</v>
      </c>
      <c r="R6324" s="25" t="e">
        <f>VLOOKUP(O6324,'Currency Balance'!$O$3:$Q$32,3,0)</f>
        <v>#N/A</v>
      </c>
      <c r="S6324" t="e">
        <f t="shared" si="197"/>
        <v>#N/A</v>
      </c>
    </row>
    <row r="6325" spans="1:19">
      <c r="A6325">
        <f>'Previous Trades Import_OMS Quer'!A6325</f>
        <v>0</v>
      </c>
      <c r="B6325">
        <f>'Previous Trades Import_OMS Quer'!B6325</f>
        <v>0</v>
      </c>
      <c r="C6325" s="22">
        <f>'Previous Trades Import_OMS Quer'!C6325</f>
        <v>0</v>
      </c>
      <c r="D6325">
        <f>'Previous Trades Import_OMS Quer'!D6325</f>
        <v>0</v>
      </c>
      <c r="E6325" s="22">
        <f>'Previous Trades Import_OMS Quer'!E6325</f>
        <v>0</v>
      </c>
      <c r="F6325">
        <f>'Previous Trades Import_OMS Quer'!F6325</f>
        <v>0</v>
      </c>
      <c r="G6325">
        <f>'Previous Trades Import_OMS Quer'!G6325</f>
        <v>0</v>
      </c>
      <c r="H6325">
        <f>'Previous Trades Import_OMS Quer'!H6325</f>
        <v>0</v>
      </c>
      <c r="I6325">
        <f>'Previous Trades Import_OMS Quer'!I6325</f>
        <v>0</v>
      </c>
      <c r="J6325">
        <f>'Previous Trades Import_OMS Quer'!J6325</f>
        <v>0</v>
      </c>
      <c r="K6325">
        <f>'Previous Trades Import_OMS Quer'!K6325</f>
        <v>0</v>
      </c>
      <c r="L6325">
        <f>'Previous Trades Import_OMS Quer'!L6325</f>
        <v>0</v>
      </c>
      <c r="M6325">
        <f>'Previous Trades Import_OMS Quer'!M6325</f>
        <v>0</v>
      </c>
      <c r="N6325">
        <f>'Previous Trades Import_OMS Quer'!N6325</f>
        <v>0</v>
      </c>
      <c r="O6325" t="str">
        <f>CLEAN('Previous Trades Import_OMS Quer'!O6325)</f>
        <v/>
      </c>
      <c r="Q6325" s="25">
        <f t="shared" si="196"/>
        <v>0</v>
      </c>
      <c r="R6325" s="25" t="e">
        <f>VLOOKUP(O6325,'Currency Balance'!$O$3:$Q$32,3,0)</f>
        <v>#N/A</v>
      </c>
      <c r="S6325" t="e">
        <f t="shared" si="197"/>
        <v>#N/A</v>
      </c>
    </row>
    <row r="6326" spans="1:19">
      <c r="A6326">
        <f>'Previous Trades Import_OMS Quer'!A6326</f>
        <v>0</v>
      </c>
      <c r="B6326">
        <f>'Previous Trades Import_OMS Quer'!B6326</f>
        <v>0</v>
      </c>
      <c r="C6326" s="22">
        <f>'Previous Trades Import_OMS Quer'!C6326</f>
        <v>0</v>
      </c>
      <c r="D6326">
        <f>'Previous Trades Import_OMS Quer'!D6326</f>
        <v>0</v>
      </c>
      <c r="E6326" s="22">
        <f>'Previous Trades Import_OMS Quer'!E6326</f>
        <v>0</v>
      </c>
      <c r="F6326">
        <f>'Previous Trades Import_OMS Quer'!F6326</f>
        <v>0</v>
      </c>
      <c r="G6326">
        <f>'Previous Trades Import_OMS Quer'!G6326</f>
        <v>0</v>
      </c>
      <c r="H6326">
        <f>'Previous Trades Import_OMS Quer'!H6326</f>
        <v>0</v>
      </c>
      <c r="I6326">
        <f>'Previous Trades Import_OMS Quer'!I6326</f>
        <v>0</v>
      </c>
      <c r="J6326">
        <f>'Previous Trades Import_OMS Quer'!J6326</f>
        <v>0</v>
      </c>
      <c r="K6326">
        <f>'Previous Trades Import_OMS Quer'!K6326</f>
        <v>0</v>
      </c>
      <c r="L6326">
        <f>'Previous Trades Import_OMS Quer'!L6326</f>
        <v>0</v>
      </c>
      <c r="M6326">
        <f>'Previous Trades Import_OMS Quer'!M6326</f>
        <v>0</v>
      </c>
      <c r="N6326">
        <f>'Previous Trades Import_OMS Quer'!N6326</f>
        <v>0</v>
      </c>
      <c r="O6326" t="str">
        <f>CLEAN('Previous Trades Import_OMS Quer'!O6326)</f>
        <v/>
      </c>
      <c r="Q6326" s="25">
        <f t="shared" si="196"/>
        <v>0</v>
      </c>
      <c r="R6326" s="25" t="e">
        <f>VLOOKUP(O6326,'Currency Balance'!$O$3:$Q$32,3,0)</f>
        <v>#N/A</v>
      </c>
      <c r="S6326" t="e">
        <f t="shared" si="197"/>
        <v>#N/A</v>
      </c>
    </row>
    <row r="6327" spans="1:19">
      <c r="A6327">
        <f>'Previous Trades Import_OMS Quer'!A6327</f>
        <v>0</v>
      </c>
      <c r="B6327">
        <f>'Previous Trades Import_OMS Quer'!B6327</f>
        <v>0</v>
      </c>
      <c r="C6327" s="22">
        <f>'Previous Trades Import_OMS Quer'!C6327</f>
        <v>0</v>
      </c>
      <c r="D6327">
        <f>'Previous Trades Import_OMS Quer'!D6327</f>
        <v>0</v>
      </c>
      <c r="E6327" s="22">
        <f>'Previous Trades Import_OMS Quer'!E6327</f>
        <v>0</v>
      </c>
      <c r="F6327">
        <f>'Previous Trades Import_OMS Quer'!F6327</f>
        <v>0</v>
      </c>
      <c r="G6327">
        <f>'Previous Trades Import_OMS Quer'!G6327</f>
        <v>0</v>
      </c>
      <c r="H6327">
        <f>'Previous Trades Import_OMS Quer'!H6327</f>
        <v>0</v>
      </c>
      <c r="I6327">
        <f>'Previous Trades Import_OMS Quer'!I6327</f>
        <v>0</v>
      </c>
      <c r="J6327">
        <f>'Previous Trades Import_OMS Quer'!J6327</f>
        <v>0</v>
      </c>
      <c r="K6327">
        <f>'Previous Trades Import_OMS Quer'!K6327</f>
        <v>0</v>
      </c>
      <c r="L6327">
        <f>'Previous Trades Import_OMS Quer'!L6327</f>
        <v>0</v>
      </c>
      <c r="M6327">
        <f>'Previous Trades Import_OMS Quer'!M6327</f>
        <v>0</v>
      </c>
      <c r="N6327">
        <f>'Previous Trades Import_OMS Quer'!N6327</f>
        <v>0</v>
      </c>
      <c r="O6327" t="str">
        <f>CLEAN('Previous Trades Import_OMS Quer'!O6327)</f>
        <v/>
      </c>
      <c r="Q6327" s="25">
        <f t="shared" si="196"/>
        <v>0</v>
      </c>
      <c r="R6327" s="25" t="e">
        <f>VLOOKUP(O6327,'Currency Balance'!$O$3:$Q$32,3,0)</f>
        <v>#N/A</v>
      </c>
      <c r="S6327" t="e">
        <f t="shared" si="197"/>
        <v>#N/A</v>
      </c>
    </row>
    <row r="6328" spans="1:19">
      <c r="A6328">
        <f>'Previous Trades Import_OMS Quer'!A6328</f>
        <v>0</v>
      </c>
      <c r="B6328">
        <f>'Previous Trades Import_OMS Quer'!B6328</f>
        <v>0</v>
      </c>
      <c r="C6328" s="22">
        <f>'Previous Trades Import_OMS Quer'!C6328</f>
        <v>0</v>
      </c>
      <c r="D6328">
        <f>'Previous Trades Import_OMS Quer'!D6328</f>
        <v>0</v>
      </c>
      <c r="E6328" s="22">
        <f>'Previous Trades Import_OMS Quer'!E6328</f>
        <v>0</v>
      </c>
      <c r="F6328">
        <f>'Previous Trades Import_OMS Quer'!F6328</f>
        <v>0</v>
      </c>
      <c r="G6328">
        <f>'Previous Trades Import_OMS Quer'!G6328</f>
        <v>0</v>
      </c>
      <c r="H6328">
        <f>'Previous Trades Import_OMS Quer'!H6328</f>
        <v>0</v>
      </c>
      <c r="I6328">
        <f>'Previous Trades Import_OMS Quer'!I6328</f>
        <v>0</v>
      </c>
      <c r="J6328">
        <f>'Previous Trades Import_OMS Quer'!J6328</f>
        <v>0</v>
      </c>
      <c r="K6328">
        <f>'Previous Trades Import_OMS Quer'!K6328</f>
        <v>0</v>
      </c>
      <c r="L6328">
        <f>'Previous Trades Import_OMS Quer'!L6328</f>
        <v>0</v>
      </c>
      <c r="M6328">
        <f>'Previous Trades Import_OMS Quer'!M6328</f>
        <v>0</v>
      </c>
      <c r="N6328">
        <f>'Previous Trades Import_OMS Quer'!N6328</f>
        <v>0</v>
      </c>
      <c r="O6328" t="str">
        <f>CLEAN('Previous Trades Import_OMS Quer'!O6328)</f>
        <v/>
      </c>
      <c r="Q6328" s="25">
        <f t="shared" si="196"/>
        <v>0</v>
      </c>
      <c r="R6328" s="25" t="e">
        <f>VLOOKUP(O6328,'Currency Balance'!$O$3:$Q$32,3,0)</f>
        <v>#N/A</v>
      </c>
      <c r="S6328" t="e">
        <f t="shared" si="197"/>
        <v>#N/A</v>
      </c>
    </row>
    <row r="6329" spans="1:19">
      <c r="A6329">
        <f>'Previous Trades Import_OMS Quer'!A6329</f>
        <v>0</v>
      </c>
      <c r="B6329">
        <f>'Previous Trades Import_OMS Quer'!B6329</f>
        <v>0</v>
      </c>
      <c r="C6329" s="22">
        <f>'Previous Trades Import_OMS Quer'!C6329</f>
        <v>0</v>
      </c>
      <c r="D6329">
        <f>'Previous Trades Import_OMS Quer'!D6329</f>
        <v>0</v>
      </c>
      <c r="E6329" s="22">
        <f>'Previous Trades Import_OMS Quer'!E6329</f>
        <v>0</v>
      </c>
      <c r="F6329">
        <f>'Previous Trades Import_OMS Quer'!F6329</f>
        <v>0</v>
      </c>
      <c r="G6329">
        <f>'Previous Trades Import_OMS Quer'!G6329</f>
        <v>0</v>
      </c>
      <c r="H6329">
        <f>'Previous Trades Import_OMS Quer'!H6329</f>
        <v>0</v>
      </c>
      <c r="I6329">
        <f>'Previous Trades Import_OMS Quer'!I6329</f>
        <v>0</v>
      </c>
      <c r="J6329">
        <f>'Previous Trades Import_OMS Quer'!J6329</f>
        <v>0</v>
      </c>
      <c r="K6329">
        <f>'Previous Trades Import_OMS Quer'!K6329</f>
        <v>0</v>
      </c>
      <c r="L6329">
        <f>'Previous Trades Import_OMS Quer'!L6329</f>
        <v>0</v>
      </c>
      <c r="M6329">
        <f>'Previous Trades Import_OMS Quer'!M6329</f>
        <v>0</v>
      </c>
      <c r="N6329">
        <f>'Previous Trades Import_OMS Quer'!N6329</f>
        <v>0</v>
      </c>
      <c r="O6329" t="str">
        <f>CLEAN('Previous Trades Import_OMS Quer'!O6329)</f>
        <v/>
      </c>
      <c r="Q6329" s="25">
        <f t="shared" si="196"/>
        <v>0</v>
      </c>
      <c r="R6329" s="25" t="e">
        <f>VLOOKUP(O6329,'Currency Balance'!$O$3:$Q$32,3,0)</f>
        <v>#N/A</v>
      </c>
      <c r="S6329" t="e">
        <f t="shared" si="197"/>
        <v>#N/A</v>
      </c>
    </row>
    <row r="6330" spans="1:19">
      <c r="A6330">
        <f>'Previous Trades Import_OMS Quer'!A6330</f>
        <v>0</v>
      </c>
      <c r="B6330">
        <f>'Previous Trades Import_OMS Quer'!B6330</f>
        <v>0</v>
      </c>
      <c r="C6330" s="22">
        <f>'Previous Trades Import_OMS Quer'!C6330</f>
        <v>0</v>
      </c>
      <c r="D6330">
        <f>'Previous Trades Import_OMS Quer'!D6330</f>
        <v>0</v>
      </c>
      <c r="E6330" s="22">
        <f>'Previous Trades Import_OMS Quer'!E6330</f>
        <v>0</v>
      </c>
      <c r="F6330">
        <f>'Previous Trades Import_OMS Quer'!F6330</f>
        <v>0</v>
      </c>
      <c r="G6330">
        <f>'Previous Trades Import_OMS Quer'!G6330</f>
        <v>0</v>
      </c>
      <c r="H6330">
        <f>'Previous Trades Import_OMS Quer'!H6330</f>
        <v>0</v>
      </c>
      <c r="I6330">
        <f>'Previous Trades Import_OMS Quer'!I6330</f>
        <v>0</v>
      </c>
      <c r="J6330">
        <f>'Previous Trades Import_OMS Quer'!J6330</f>
        <v>0</v>
      </c>
      <c r="K6330">
        <f>'Previous Trades Import_OMS Quer'!K6330</f>
        <v>0</v>
      </c>
      <c r="L6330">
        <f>'Previous Trades Import_OMS Quer'!L6330</f>
        <v>0</v>
      </c>
      <c r="M6330">
        <f>'Previous Trades Import_OMS Quer'!M6330</f>
        <v>0</v>
      </c>
      <c r="N6330">
        <f>'Previous Trades Import_OMS Quer'!N6330</f>
        <v>0</v>
      </c>
      <c r="O6330" t="str">
        <f>CLEAN('Previous Trades Import_OMS Quer'!O6330)</f>
        <v/>
      </c>
      <c r="Q6330" s="25">
        <f t="shared" si="196"/>
        <v>0</v>
      </c>
      <c r="R6330" s="25" t="e">
        <f>VLOOKUP(O6330,'Currency Balance'!$O$3:$Q$32,3,0)</f>
        <v>#N/A</v>
      </c>
      <c r="S6330" t="e">
        <f t="shared" si="197"/>
        <v>#N/A</v>
      </c>
    </row>
    <row r="6331" spans="1:19">
      <c r="A6331">
        <f>'Previous Trades Import_OMS Quer'!A6331</f>
        <v>0</v>
      </c>
      <c r="B6331">
        <f>'Previous Trades Import_OMS Quer'!B6331</f>
        <v>0</v>
      </c>
      <c r="C6331" s="22">
        <f>'Previous Trades Import_OMS Quer'!C6331</f>
        <v>0</v>
      </c>
      <c r="D6331">
        <f>'Previous Trades Import_OMS Quer'!D6331</f>
        <v>0</v>
      </c>
      <c r="E6331" s="22">
        <f>'Previous Trades Import_OMS Quer'!E6331</f>
        <v>0</v>
      </c>
      <c r="F6331">
        <f>'Previous Trades Import_OMS Quer'!F6331</f>
        <v>0</v>
      </c>
      <c r="G6331">
        <f>'Previous Trades Import_OMS Quer'!G6331</f>
        <v>0</v>
      </c>
      <c r="H6331">
        <f>'Previous Trades Import_OMS Quer'!H6331</f>
        <v>0</v>
      </c>
      <c r="I6331">
        <f>'Previous Trades Import_OMS Quer'!I6331</f>
        <v>0</v>
      </c>
      <c r="J6331">
        <f>'Previous Trades Import_OMS Quer'!J6331</f>
        <v>0</v>
      </c>
      <c r="K6331">
        <f>'Previous Trades Import_OMS Quer'!K6331</f>
        <v>0</v>
      </c>
      <c r="L6331">
        <f>'Previous Trades Import_OMS Quer'!L6331</f>
        <v>0</v>
      </c>
      <c r="M6331">
        <f>'Previous Trades Import_OMS Quer'!M6331</f>
        <v>0</v>
      </c>
      <c r="N6331">
        <f>'Previous Trades Import_OMS Quer'!N6331</f>
        <v>0</v>
      </c>
      <c r="O6331" t="str">
        <f>CLEAN('Previous Trades Import_OMS Quer'!O6331)</f>
        <v/>
      </c>
      <c r="Q6331" s="25">
        <f t="shared" si="196"/>
        <v>0</v>
      </c>
      <c r="R6331" s="25" t="e">
        <f>VLOOKUP(O6331,'Currency Balance'!$O$3:$Q$32,3,0)</f>
        <v>#N/A</v>
      </c>
      <c r="S6331" t="e">
        <f t="shared" si="197"/>
        <v>#N/A</v>
      </c>
    </row>
    <row r="6332" spans="1:19">
      <c r="A6332">
        <f>'Previous Trades Import_OMS Quer'!A6332</f>
        <v>0</v>
      </c>
      <c r="B6332">
        <f>'Previous Trades Import_OMS Quer'!B6332</f>
        <v>0</v>
      </c>
      <c r="C6332" s="22">
        <f>'Previous Trades Import_OMS Quer'!C6332</f>
        <v>0</v>
      </c>
      <c r="D6332">
        <f>'Previous Trades Import_OMS Quer'!D6332</f>
        <v>0</v>
      </c>
      <c r="E6332" s="22">
        <f>'Previous Trades Import_OMS Quer'!E6332</f>
        <v>0</v>
      </c>
      <c r="F6332">
        <f>'Previous Trades Import_OMS Quer'!F6332</f>
        <v>0</v>
      </c>
      <c r="G6332">
        <f>'Previous Trades Import_OMS Quer'!G6332</f>
        <v>0</v>
      </c>
      <c r="H6332">
        <f>'Previous Trades Import_OMS Quer'!H6332</f>
        <v>0</v>
      </c>
      <c r="I6332">
        <f>'Previous Trades Import_OMS Quer'!I6332</f>
        <v>0</v>
      </c>
      <c r="J6332">
        <f>'Previous Trades Import_OMS Quer'!J6332</f>
        <v>0</v>
      </c>
      <c r="K6332">
        <f>'Previous Trades Import_OMS Quer'!K6332</f>
        <v>0</v>
      </c>
      <c r="L6332">
        <f>'Previous Trades Import_OMS Quer'!L6332</f>
        <v>0</v>
      </c>
      <c r="M6332">
        <f>'Previous Trades Import_OMS Quer'!M6332</f>
        <v>0</v>
      </c>
      <c r="N6332">
        <f>'Previous Trades Import_OMS Quer'!N6332</f>
        <v>0</v>
      </c>
      <c r="O6332" t="str">
        <f>CLEAN('Previous Trades Import_OMS Quer'!O6332)</f>
        <v/>
      </c>
      <c r="Q6332" s="25">
        <f t="shared" si="196"/>
        <v>0</v>
      </c>
      <c r="R6332" s="25" t="e">
        <f>VLOOKUP(O6332,'Currency Balance'!$O$3:$Q$32,3,0)</f>
        <v>#N/A</v>
      </c>
      <c r="S6332" t="e">
        <f t="shared" si="197"/>
        <v>#N/A</v>
      </c>
    </row>
    <row r="6333" spans="1:19">
      <c r="A6333">
        <f>'Previous Trades Import_OMS Quer'!A6333</f>
        <v>0</v>
      </c>
      <c r="B6333">
        <f>'Previous Trades Import_OMS Quer'!B6333</f>
        <v>0</v>
      </c>
      <c r="C6333" s="22">
        <f>'Previous Trades Import_OMS Quer'!C6333</f>
        <v>0</v>
      </c>
      <c r="D6333">
        <f>'Previous Trades Import_OMS Quer'!D6333</f>
        <v>0</v>
      </c>
      <c r="E6333" s="22">
        <f>'Previous Trades Import_OMS Quer'!E6333</f>
        <v>0</v>
      </c>
      <c r="F6333">
        <f>'Previous Trades Import_OMS Quer'!F6333</f>
        <v>0</v>
      </c>
      <c r="G6333">
        <f>'Previous Trades Import_OMS Quer'!G6333</f>
        <v>0</v>
      </c>
      <c r="H6333">
        <f>'Previous Trades Import_OMS Quer'!H6333</f>
        <v>0</v>
      </c>
      <c r="I6333">
        <f>'Previous Trades Import_OMS Quer'!I6333</f>
        <v>0</v>
      </c>
      <c r="J6333">
        <f>'Previous Trades Import_OMS Quer'!J6333</f>
        <v>0</v>
      </c>
      <c r="K6333">
        <f>'Previous Trades Import_OMS Quer'!K6333</f>
        <v>0</v>
      </c>
      <c r="L6333">
        <f>'Previous Trades Import_OMS Quer'!L6333</f>
        <v>0</v>
      </c>
      <c r="M6333">
        <f>'Previous Trades Import_OMS Quer'!M6333</f>
        <v>0</v>
      </c>
      <c r="N6333">
        <f>'Previous Trades Import_OMS Quer'!N6333</f>
        <v>0</v>
      </c>
      <c r="O6333" t="str">
        <f>CLEAN('Previous Trades Import_OMS Quer'!O6333)</f>
        <v/>
      </c>
      <c r="Q6333" s="25">
        <f t="shared" si="196"/>
        <v>0</v>
      </c>
      <c r="R6333" s="25" t="e">
        <f>VLOOKUP(O6333,'Currency Balance'!$O$3:$Q$32,3,0)</f>
        <v>#N/A</v>
      </c>
      <c r="S6333" t="e">
        <f t="shared" si="197"/>
        <v>#N/A</v>
      </c>
    </row>
    <row r="6334" spans="1:19">
      <c r="A6334">
        <f>'Previous Trades Import_OMS Quer'!A6334</f>
        <v>0</v>
      </c>
      <c r="B6334">
        <f>'Previous Trades Import_OMS Quer'!B6334</f>
        <v>0</v>
      </c>
      <c r="C6334" s="22">
        <f>'Previous Trades Import_OMS Quer'!C6334</f>
        <v>0</v>
      </c>
      <c r="D6334">
        <f>'Previous Trades Import_OMS Quer'!D6334</f>
        <v>0</v>
      </c>
      <c r="E6334" s="22">
        <f>'Previous Trades Import_OMS Quer'!E6334</f>
        <v>0</v>
      </c>
      <c r="F6334">
        <f>'Previous Trades Import_OMS Quer'!F6334</f>
        <v>0</v>
      </c>
      <c r="G6334">
        <f>'Previous Trades Import_OMS Quer'!G6334</f>
        <v>0</v>
      </c>
      <c r="H6334">
        <f>'Previous Trades Import_OMS Quer'!H6334</f>
        <v>0</v>
      </c>
      <c r="I6334">
        <f>'Previous Trades Import_OMS Quer'!I6334</f>
        <v>0</v>
      </c>
      <c r="J6334">
        <f>'Previous Trades Import_OMS Quer'!J6334</f>
        <v>0</v>
      </c>
      <c r="K6334">
        <f>'Previous Trades Import_OMS Quer'!K6334</f>
        <v>0</v>
      </c>
      <c r="L6334">
        <f>'Previous Trades Import_OMS Quer'!L6334</f>
        <v>0</v>
      </c>
      <c r="M6334">
        <f>'Previous Trades Import_OMS Quer'!M6334</f>
        <v>0</v>
      </c>
      <c r="N6334">
        <f>'Previous Trades Import_OMS Quer'!N6334</f>
        <v>0</v>
      </c>
      <c r="O6334" t="str">
        <f>CLEAN('Previous Trades Import_OMS Quer'!O6334)</f>
        <v/>
      </c>
      <c r="Q6334" s="25">
        <f t="shared" si="196"/>
        <v>0</v>
      </c>
      <c r="R6334" s="25" t="e">
        <f>VLOOKUP(O6334,'Currency Balance'!$O$3:$Q$32,3,0)</f>
        <v>#N/A</v>
      </c>
      <c r="S6334" t="e">
        <f t="shared" si="197"/>
        <v>#N/A</v>
      </c>
    </row>
    <row r="6335" spans="1:19">
      <c r="A6335">
        <f>'Previous Trades Import_OMS Quer'!A6335</f>
        <v>0</v>
      </c>
      <c r="B6335">
        <f>'Previous Trades Import_OMS Quer'!B6335</f>
        <v>0</v>
      </c>
      <c r="C6335" s="22">
        <f>'Previous Trades Import_OMS Quer'!C6335</f>
        <v>0</v>
      </c>
      <c r="D6335">
        <f>'Previous Trades Import_OMS Quer'!D6335</f>
        <v>0</v>
      </c>
      <c r="E6335" s="22">
        <f>'Previous Trades Import_OMS Quer'!E6335</f>
        <v>0</v>
      </c>
      <c r="F6335">
        <f>'Previous Trades Import_OMS Quer'!F6335</f>
        <v>0</v>
      </c>
      <c r="G6335">
        <f>'Previous Trades Import_OMS Quer'!G6335</f>
        <v>0</v>
      </c>
      <c r="H6335">
        <f>'Previous Trades Import_OMS Quer'!H6335</f>
        <v>0</v>
      </c>
      <c r="I6335">
        <f>'Previous Trades Import_OMS Quer'!I6335</f>
        <v>0</v>
      </c>
      <c r="J6335">
        <f>'Previous Trades Import_OMS Quer'!J6335</f>
        <v>0</v>
      </c>
      <c r="K6335">
        <f>'Previous Trades Import_OMS Quer'!K6335</f>
        <v>0</v>
      </c>
      <c r="L6335">
        <f>'Previous Trades Import_OMS Quer'!L6335</f>
        <v>0</v>
      </c>
      <c r="M6335">
        <f>'Previous Trades Import_OMS Quer'!M6335</f>
        <v>0</v>
      </c>
      <c r="N6335">
        <f>'Previous Trades Import_OMS Quer'!N6335</f>
        <v>0</v>
      </c>
      <c r="O6335" t="str">
        <f>CLEAN('Previous Trades Import_OMS Quer'!O6335)</f>
        <v/>
      </c>
      <c r="Q6335" s="25">
        <f t="shared" si="196"/>
        <v>0</v>
      </c>
      <c r="R6335" s="25" t="e">
        <f>VLOOKUP(O6335,'Currency Balance'!$O$3:$Q$32,3,0)</f>
        <v>#N/A</v>
      </c>
      <c r="S6335" t="e">
        <f t="shared" si="197"/>
        <v>#N/A</v>
      </c>
    </row>
    <row r="6336" spans="1:19">
      <c r="A6336">
        <f>'Previous Trades Import_OMS Quer'!A6336</f>
        <v>0</v>
      </c>
      <c r="B6336">
        <f>'Previous Trades Import_OMS Quer'!B6336</f>
        <v>0</v>
      </c>
      <c r="C6336" s="22">
        <f>'Previous Trades Import_OMS Quer'!C6336</f>
        <v>0</v>
      </c>
      <c r="D6336">
        <f>'Previous Trades Import_OMS Quer'!D6336</f>
        <v>0</v>
      </c>
      <c r="E6336" s="22">
        <f>'Previous Trades Import_OMS Quer'!E6336</f>
        <v>0</v>
      </c>
      <c r="F6336">
        <f>'Previous Trades Import_OMS Quer'!F6336</f>
        <v>0</v>
      </c>
      <c r="G6336">
        <f>'Previous Trades Import_OMS Quer'!G6336</f>
        <v>0</v>
      </c>
      <c r="H6336">
        <f>'Previous Trades Import_OMS Quer'!H6336</f>
        <v>0</v>
      </c>
      <c r="I6336">
        <f>'Previous Trades Import_OMS Quer'!I6336</f>
        <v>0</v>
      </c>
      <c r="J6336">
        <f>'Previous Trades Import_OMS Quer'!J6336</f>
        <v>0</v>
      </c>
      <c r="K6336">
        <f>'Previous Trades Import_OMS Quer'!K6336</f>
        <v>0</v>
      </c>
      <c r="L6336">
        <f>'Previous Trades Import_OMS Quer'!L6336</f>
        <v>0</v>
      </c>
      <c r="M6336">
        <f>'Previous Trades Import_OMS Quer'!M6336</f>
        <v>0</v>
      </c>
      <c r="N6336">
        <f>'Previous Trades Import_OMS Quer'!N6336</f>
        <v>0</v>
      </c>
      <c r="O6336" t="str">
        <f>CLEAN('Previous Trades Import_OMS Quer'!O6336)</f>
        <v/>
      </c>
      <c r="Q6336" s="25">
        <f t="shared" si="196"/>
        <v>0</v>
      </c>
      <c r="R6336" s="25" t="e">
        <f>VLOOKUP(O6336,'Currency Balance'!$O$3:$Q$32,3,0)</f>
        <v>#N/A</v>
      </c>
      <c r="S6336" t="e">
        <f t="shared" si="197"/>
        <v>#N/A</v>
      </c>
    </row>
    <row r="6337" spans="1:19">
      <c r="A6337">
        <f>'Previous Trades Import_OMS Quer'!A6337</f>
        <v>0</v>
      </c>
      <c r="B6337">
        <f>'Previous Trades Import_OMS Quer'!B6337</f>
        <v>0</v>
      </c>
      <c r="C6337" s="22">
        <f>'Previous Trades Import_OMS Quer'!C6337</f>
        <v>0</v>
      </c>
      <c r="D6337">
        <f>'Previous Trades Import_OMS Quer'!D6337</f>
        <v>0</v>
      </c>
      <c r="E6337" s="22">
        <f>'Previous Trades Import_OMS Quer'!E6337</f>
        <v>0</v>
      </c>
      <c r="F6337">
        <f>'Previous Trades Import_OMS Quer'!F6337</f>
        <v>0</v>
      </c>
      <c r="G6337">
        <f>'Previous Trades Import_OMS Quer'!G6337</f>
        <v>0</v>
      </c>
      <c r="H6337">
        <f>'Previous Trades Import_OMS Quer'!H6337</f>
        <v>0</v>
      </c>
      <c r="I6337">
        <f>'Previous Trades Import_OMS Quer'!I6337</f>
        <v>0</v>
      </c>
      <c r="J6337">
        <f>'Previous Trades Import_OMS Quer'!J6337</f>
        <v>0</v>
      </c>
      <c r="K6337">
        <f>'Previous Trades Import_OMS Quer'!K6337</f>
        <v>0</v>
      </c>
      <c r="L6337">
        <f>'Previous Trades Import_OMS Quer'!L6337</f>
        <v>0</v>
      </c>
      <c r="M6337">
        <f>'Previous Trades Import_OMS Quer'!M6337</f>
        <v>0</v>
      </c>
      <c r="N6337">
        <f>'Previous Trades Import_OMS Quer'!N6337</f>
        <v>0</v>
      </c>
      <c r="O6337" t="str">
        <f>CLEAN('Previous Trades Import_OMS Quer'!O6337)</f>
        <v/>
      </c>
      <c r="Q6337" s="25">
        <f t="shared" si="196"/>
        <v>0</v>
      </c>
      <c r="R6337" s="25" t="e">
        <f>VLOOKUP(O6337,'Currency Balance'!$O$3:$Q$32,3,0)</f>
        <v>#N/A</v>
      </c>
      <c r="S6337" t="e">
        <f t="shared" si="197"/>
        <v>#N/A</v>
      </c>
    </row>
    <row r="6338" spans="1:19">
      <c r="A6338">
        <f>'Previous Trades Import_OMS Quer'!A6338</f>
        <v>0</v>
      </c>
      <c r="B6338">
        <f>'Previous Trades Import_OMS Quer'!B6338</f>
        <v>0</v>
      </c>
      <c r="C6338" s="22">
        <f>'Previous Trades Import_OMS Quer'!C6338</f>
        <v>0</v>
      </c>
      <c r="D6338">
        <f>'Previous Trades Import_OMS Quer'!D6338</f>
        <v>0</v>
      </c>
      <c r="E6338" s="22">
        <f>'Previous Trades Import_OMS Quer'!E6338</f>
        <v>0</v>
      </c>
      <c r="F6338">
        <f>'Previous Trades Import_OMS Quer'!F6338</f>
        <v>0</v>
      </c>
      <c r="G6338">
        <f>'Previous Trades Import_OMS Quer'!G6338</f>
        <v>0</v>
      </c>
      <c r="H6338">
        <f>'Previous Trades Import_OMS Quer'!H6338</f>
        <v>0</v>
      </c>
      <c r="I6338">
        <f>'Previous Trades Import_OMS Quer'!I6338</f>
        <v>0</v>
      </c>
      <c r="J6338">
        <f>'Previous Trades Import_OMS Quer'!J6338</f>
        <v>0</v>
      </c>
      <c r="K6338">
        <f>'Previous Trades Import_OMS Quer'!K6338</f>
        <v>0</v>
      </c>
      <c r="L6338">
        <f>'Previous Trades Import_OMS Quer'!L6338</f>
        <v>0</v>
      </c>
      <c r="M6338">
        <f>'Previous Trades Import_OMS Quer'!M6338</f>
        <v>0</v>
      </c>
      <c r="N6338">
        <f>'Previous Trades Import_OMS Quer'!N6338</f>
        <v>0</v>
      </c>
      <c r="O6338" t="str">
        <f>CLEAN('Previous Trades Import_OMS Quer'!O6338)</f>
        <v/>
      </c>
      <c r="Q6338" s="25">
        <f t="shared" ref="Q6338:Q6401" si="198">IF(G6338="sell",M6338,-M6338)</f>
        <v>0</v>
      </c>
      <c r="R6338" s="25" t="e">
        <f>VLOOKUP(O6338,'Currency Balance'!$O$3:$Q$32,3,0)</f>
        <v>#N/A</v>
      </c>
      <c r="S6338" t="e">
        <f t="shared" ref="S6338:S6401" si="199">Q6338/R6338</f>
        <v>#N/A</v>
      </c>
    </row>
    <row r="6339" spans="1:19">
      <c r="A6339">
        <f>'Previous Trades Import_OMS Quer'!A6339</f>
        <v>0</v>
      </c>
      <c r="B6339">
        <f>'Previous Trades Import_OMS Quer'!B6339</f>
        <v>0</v>
      </c>
      <c r="C6339" s="22">
        <f>'Previous Trades Import_OMS Quer'!C6339</f>
        <v>0</v>
      </c>
      <c r="D6339">
        <f>'Previous Trades Import_OMS Quer'!D6339</f>
        <v>0</v>
      </c>
      <c r="E6339" s="22">
        <f>'Previous Trades Import_OMS Quer'!E6339</f>
        <v>0</v>
      </c>
      <c r="F6339">
        <f>'Previous Trades Import_OMS Quer'!F6339</f>
        <v>0</v>
      </c>
      <c r="G6339">
        <f>'Previous Trades Import_OMS Quer'!G6339</f>
        <v>0</v>
      </c>
      <c r="H6339">
        <f>'Previous Trades Import_OMS Quer'!H6339</f>
        <v>0</v>
      </c>
      <c r="I6339">
        <f>'Previous Trades Import_OMS Quer'!I6339</f>
        <v>0</v>
      </c>
      <c r="J6339">
        <f>'Previous Trades Import_OMS Quer'!J6339</f>
        <v>0</v>
      </c>
      <c r="K6339">
        <f>'Previous Trades Import_OMS Quer'!K6339</f>
        <v>0</v>
      </c>
      <c r="L6339">
        <f>'Previous Trades Import_OMS Quer'!L6339</f>
        <v>0</v>
      </c>
      <c r="M6339">
        <f>'Previous Trades Import_OMS Quer'!M6339</f>
        <v>0</v>
      </c>
      <c r="N6339">
        <f>'Previous Trades Import_OMS Quer'!N6339</f>
        <v>0</v>
      </c>
      <c r="O6339" t="str">
        <f>CLEAN('Previous Trades Import_OMS Quer'!O6339)</f>
        <v/>
      </c>
      <c r="Q6339" s="25">
        <f t="shared" si="198"/>
        <v>0</v>
      </c>
      <c r="R6339" s="25" t="e">
        <f>VLOOKUP(O6339,'Currency Balance'!$O$3:$Q$32,3,0)</f>
        <v>#N/A</v>
      </c>
      <c r="S6339" t="e">
        <f t="shared" si="199"/>
        <v>#N/A</v>
      </c>
    </row>
    <row r="6340" spans="1:19">
      <c r="A6340">
        <f>'Previous Trades Import_OMS Quer'!A6340</f>
        <v>0</v>
      </c>
      <c r="B6340">
        <f>'Previous Trades Import_OMS Quer'!B6340</f>
        <v>0</v>
      </c>
      <c r="C6340" s="22">
        <f>'Previous Trades Import_OMS Quer'!C6340</f>
        <v>0</v>
      </c>
      <c r="D6340">
        <f>'Previous Trades Import_OMS Quer'!D6340</f>
        <v>0</v>
      </c>
      <c r="E6340" s="22">
        <f>'Previous Trades Import_OMS Quer'!E6340</f>
        <v>0</v>
      </c>
      <c r="F6340">
        <f>'Previous Trades Import_OMS Quer'!F6340</f>
        <v>0</v>
      </c>
      <c r="G6340">
        <f>'Previous Trades Import_OMS Quer'!G6340</f>
        <v>0</v>
      </c>
      <c r="H6340">
        <f>'Previous Trades Import_OMS Quer'!H6340</f>
        <v>0</v>
      </c>
      <c r="I6340">
        <f>'Previous Trades Import_OMS Quer'!I6340</f>
        <v>0</v>
      </c>
      <c r="J6340">
        <f>'Previous Trades Import_OMS Quer'!J6340</f>
        <v>0</v>
      </c>
      <c r="K6340">
        <f>'Previous Trades Import_OMS Quer'!K6340</f>
        <v>0</v>
      </c>
      <c r="L6340">
        <f>'Previous Trades Import_OMS Quer'!L6340</f>
        <v>0</v>
      </c>
      <c r="M6340">
        <f>'Previous Trades Import_OMS Quer'!M6340</f>
        <v>0</v>
      </c>
      <c r="N6340">
        <f>'Previous Trades Import_OMS Quer'!N6340</f>
        <v>0</v>
      </c>
      <c r="O6340" t="str">
        <f>CLEAN('Previous Trades Import_OMS Quer'!O6340)</f>
        <v/>
      </c>
      <c r="Q6340" s="25">
        <f t="shared" si="198"/>
        <v>0</v>
      </c>
      <c r="R6340" s="25" t="e">
        <f>VLOOKUP(O6340,'Currency Balance'!$O$3:$Q$32,3,0)</f>
        <v>#N/A</v>
      </c>
      <c r="S6340" t="e">
        <f t="shared" si="199"/>
        <v>#N/A</v>
      </c>
    </row>
    <row r="6341" spans="1:19">
      <c r="A6341">
        <f>'Previous Trades Import_OMS Quer'!A6341</f>
        <v>0</v>
      </c>
      <c r="B6341">
        <f>'Previous Trades Import_OMS Quer'!B6341</f>
        <v>0</v>
      </c>
      <c r="C6341" s="22">
        <f>'Previous Trades Import_OMS Quer'!C6341</f>
        <v>0</v>
      </c>
      <c r="D6341">
        <f>'Previous Trades Import_OMS Quer'!D6341</f>
        <v>0</v>
      </c>
      <c r="E6341" s="22">
        <f>'Previous Trades Import_OMS Quer'!E6341</f>
        <v>0</v>
      </c>
      <c r="F6341">
        <f>'Previous Trades Import_OMS Quer'!F6341</f>
        <v>0</v>
      </c>
      <c r="G6341">
        <f>'Previous Trades Import_OMS Quer'!G6341</f>
        <v>0</v>
      </c>
      <c r="H6341">
        <f>'Previous Trades Import_OMS Quer'!H6341</f>
        <v>0</v>
      </c>
      <c r="I6341">
        <f>'Previous Trades Import_OMS Quer'!I6341</f>
        <v>0</v>
      </c>
      <c r="J6341">
        <f>'Previous Trades Import_OMS Quer'!J6341</f>
        <v>0</v>
      </c>
      <c r="K6341">
        <f>'Previous Trades Import_OMS Quer'!K6341</f>
        <v>0</v>
      </c>
      <c r="L6341">
        <f>'Previous Trades Import_OMS Quer'!L6341</f>
        <v>0</v>
      </c>
      <c r="M6341">
        <f>'Previous Trades Import_OMS Quer'!M6341</f>
        <v>0</v>
      </c>
      <c r="N6341">
        <f>'Previous Trades Import_OMS Quer'!N6341</f>
        <v>0</v>
      </c>
      <c r="O6341" t="str">
        <f>CLEAN('Previous Trades Import_OMS Quer'!O6341)</f>
        <v/>
      </c>
      <c r="Q6341" s="25">
        <f t="shared" si="198"/>
        <v>0</v>
      </c>
      <c r="R6341" s="25" t="e">
        <f>VLOOKUP(O6341,'Currency Balance'!$O$3:$Q$32,3,0)</f>
        <v>#N/A</v>
      </c>
      <c r="S6341" t="e">
        <f t="shared" si="199"/>
        <v>#N/A</v>
      </c>
    </row>
    <row r="6342" spans="1:19">
      <c r="A6342">
        <f>'Previous Trades Import_OMS Quer'!A6342</f>
        <v>0</v>
      </c>
      <c r="B6342">
        <f>'Previous Trades Import_OMS Quer'!B6342</f>
        <v>0</v>
      </c>
      <c r="C6342" s="22">
        <f>'Previous Trades Import_OMS Quer'!C6342</f>
        <v>0</v>
      </c>
      <c r="D6342">
        <f>'Previous Trades Import_OMS Quer'!D6342</f>
        <v>0</v>
      </c>
      <c r="E6342" s="22">
        <f>'Previous Trades Import_OMS Quer'!E6342</f>
        <v>0</v>
      </c>
      <c r="F6342">
        <f>'Previous Trades Import_OMS Quer'!F6342</f>
        <v>0</v>
      </c>
      <c r="G6342">
        <f>'Previous Trades Import_OMS Quer'!G6342</f>
        <v>0</v>
      </c>
      <c r="H6342">
        <f>'Previous Trades Import_OMS Quer'!H6342</f>
        <v>0</v>
      </c>
      <c r="I6342">
        <f>'Previous Trades Import_OMS Quer'!I6342</f>
        <v>0</v>
      </c>
      <c r="J6342">
        <f>'Previous Trades Import_OMS Quer'!J6342</f>
        <v>0</v>
      </c>
      <c r="K6342">
        <f>'Previous Trades Import_OMS Quer'!K6342</f>
        <v>0</v>
      </c>
      <c r="L6342">
        <f>'Previous Trades Import_OMS Quer'!L6342</f>
        <v>0</v>
      </c>
      <c r="M6342">
        <f>'Previous Trades Import_OMS Quer'!M6342</f>
        <v>0</v>
      </c>
      <c r="N6342">
        <f>'Previous Trades Import_OMS Quer'!N6342</f>
        <v>0</v>
      </c>
      <c r="O6342" t="str">
        <f>CLEAN('Previous Trades Import_OMS Quer'!O6342)</f>
        <v/>
      </c>
      <c r="Q6342" s="25">
        <f t="shared" si="198"/>
        <v>0</v>
      </c>
      <c r="R6342" s="25" t="e">
        <f>VLOOKUP(O6342,'Currency Balance'!$O$3:$Q$32,3,0)</f>
        <v>#N/A</v>
      </c>
      <c r="S6342" t="e">
        <f t="shared" si="199"/>
        <v>#N/A</v>
      </c>
    </row>
    <row r="6343" spans="1:19">
      <c r="A6343">
        <f>'Previous Trades Import_OMS Quer'!A6343</f>
        <v>0</v>
      </c>
      <c r="B6343">
        <f>'Previous Trades Import_OMS Quer'!B6343</f>
        <v>0</v>
      </c>
      <c r="C6343" s="22">
        <f>'Previous Trades Import_OMS Quer'!C6343</f>
        <v>0</v>
      </c>
      <c r="D6343">
        <f>'Previous Trades Import_OMS Quer'!D6343</f>
        <v>0</v>
      </c>
      <c r="E6343" s="22">
        <f>'Previous Trades Import_OMS Quer'!E6343</f>
        <v>0</v>
      </c>
      <c r="F6343">
        <f>'Previous Trades Import_OMS Quer'!F6343</f>
        <v>0</v>
      </c>
      <c r="G6343">
        <f>'Previous Trades Import_OMS Quer'!G6343</f>
        <v>0</v>
      </c>
      <c r="H6343">
        <f>'Previous Trades Import_OMS Quer'!H6343</f>
        <v>0</v>
      </c>
      <c r="I6343">
        <f>'Previous Trades Import_OMS Quer'!I6343</f>
        <v>0</v>
      </c>
      <c r="J6343">
        <f>'Previous Trades Import_OMS Quer'!J6343</f>
        <v>0</v>
      </c>
      <c r="K6343">
        <f>'Previous Trades Import_OMS Quer'!K6343</f>
        <v>0</v>
      </c>
      <c r="L6343">
        <f>'Previous Trades Import_OMS Quer'!L6343</f>
        <v>0</v>
      </c>
      <c r="M6343">
        <f>'Previous Trades Import_OMS Quer'!M6343</f>
        <v>0</v>
      </c>
      <c r="N6343">
        <f>'Previous Trades Import_OMS Quer'!N6343</f>
        <v>0</v>
      </c>
      <c r="O6343" t="str">
        <f>CLEAN('Previous Trades Import_OMS Quer'!O6343)</f>
        <v/>
      </c>
      <c r="Q6343" s="25">
        <f t="shared" si="198"/>
        <v>0</v>
      </c>
      <c r="R6343" s="25" t="e">
        <f>VLOOKUP(O6343,'Currency Balance'!$O$3:$Q$32,3,0)</f>
        <v>#N/A</v>
      </c>
      <c r="S6343" t="e">
        <f t="shared" si="199"/>
        <v>#N/A</v>
      </c>
    </row>
    <row r="6344" spans="1:19">
      <c r="A6344">
        <f>'Previous Trades Import_OMS Quer'!A6344</f>
        <v>0</v>
      </c>
      <c r="B6344">
        <f>'Previous Trades Import_OMS Quer'!B6344</f>
        <v>0</v>
      </c>
      <c r="C6344" s="22">
        <f>'Previous Trades Import_OMS Quer'!C6344</f>
        <v>0</v>
      </c>
      <c r="D6344">
        <f>'Previous Trades Import_OMS Quer'!D6344</f>
        <v>0</v>
      </c>
      <c r="E6344" s="22">
        <f>'Previous Trades Import_OMS Quer'!E6344</f>
        <v>0</v>
      </c>
      <c r="F6344">
        <f>'Previous Trades Import_OMS Quer'!F6344</f>
        <v>0</v>
      </c>
      <c r="G6344">
        <f>'Previous Trades Import_OMS Quer'!G6344</f>
        <v>0</v>
      </c>
      <c r="H6344">
        <f>'Previous Trades Import_OMS Quer'!H6344</f>
        <v>0</v>
      </c>
      <c r="I6344">
        <f>'Previous Trades Import_OMS Quer'!I6344</f>
        <v>0</v>
      </c>
      <c r="J6344">
        <f>'Previous Trades Import_OMS Quer'!J6344</f>
        <v>0</v>
      </c>
      <c r="K6344">
        <f>'Previous Trades Import_OMS Quer'!K6344</f>
        <v>0</v>
      </c>
      <c r="L6344">
        <f>'Previous Trades Import_OMS Quer'!L6344</f>
        <v>0</v>
      </c>
      <c r="M6344">
        <f>'Previous Trades Import_OMS Quer'!M6344</f>
        <v>0</v>
      </c>
      <c r="N6344">
        <f>'Previous Trades Import_OMS Quer'!N6344</f>
        <v>0</v>
      </c>
      <c r="O6344" t="str">
        <f>CLEAN('Previous Trades Import_OMS Quer'!O6344)</f>
        <v/>
      </c>
      <c r="Q6344" s="25">
        <f t="shared" si="198"/>
        <v>0</v>
      </c>
      <c r="R6344" s="25" t="e">
        <f>VLOOKUP(O6344,'Currency Balance'!$O$3:$Q$32,3,0)</f>
        <v>#N/A</v>
      </c>
      <c r="S6344" t="e">
        <f t="shared" si="199"/>
        <v>#N/A</v>
      </c>
    </row>
    <row r="6345" spans="1:19">
      <c r="A6345">
        <f>'Previous Trades Import_OMS Quer'!A6345</f>
        <v>0</v>
      </c>
      <c r="B6345">
        <f>'Previous Trades Import_OMS Quer'!B6345</f>
        <v>0</v>
      </c>
      <c r="C6345" s="22">
        <f>'Previous Trades Import_OMS Quer'!C6345</f>
        <v>0</v>
      </c>
      <c r="D6345">
        <f>'Previous Trades Import_OMS Quer'!D6345</f>
        <v>0</v>
      </c>
      <c r="E6345" s="22">
        <f>'Previous Trades Import_OMS Quer'!E6345</f>
        <v>0</v>
      </c>
      <c r="F6345">
        <f>'Previous Trades Import_OMS Quer'!F6345</f>
        <v>0</v>
      </c>
      <c r="G6345">
        <f>'Previous Trades Import_OMS Quer'!G6345</f>
        <v>0</v>
      </c>
      <c r="H6345">
        <f>'Previous Trades Import_OMS Quer'!H6345</f>
        <v>0</v>
      </c>
      <c r="I6345">
        <f>'Previous Trades Import_OMS Quer'!I6345</f>
        <v>0</v>
      </c>
      <c r="J6345">
        <f>'Previous Trades Import_OMS Quer'!J6345</f>
        <v>0</v>
      </c>
      <c r="K6345">
        <f>'Previous Trades Import_OMS Quer'!K6345</f>
        <v>0</v>
      </c>
      <c r="L6345">
        <f>'Previous Trades Import_OMS Quer'!L6345</f>
        <v>0</v>
      </c>
      <c r="M6345">
        <f>'Previous Trades Import_OMS Quer'!M6345</f>
        <v>0</v>
      </c>
      <c r="N6345">
        <f>'Previous Trades Import_OMS Quer'!N6345</f>
        <v>0</v>
      </c>
      <c r="O6345" t="str">
        <f>CLEAN('Previous Trades Import_OMS Quer'!O6345)</f>
        <v/>
      </c>
      <c r="Q6345" s="25">
        <f t="shared" si="198"/>
        <v>0</v>
      </c>
      <c r="R6345" s="25" t="e">
        <f>VLOOKUP(O6345,'Currency Balance'!$O$3:$Q$32,3,0)</f>
        <v>#N/A</v>
      </c>
      <c r="S6345" t="e">
        <f t="shared" si="199"/>
        <v>#N/A</v>
      </c>
    </row>
    <row r="6346" spans="1:19">
      <c r="A6346">
        <f>'Previous Trades Import_OMS Quer'!A6346</f>
        <v>0</v>
      </c>
      <c r="B6346">
        <f>'Previous Trades Import_OMS Quer'!B6346</f>
        <v>0</v>
      </c>
      <c r="C6346" s="22">
        <f>'Previous Trades Import_OMS Quer'!C6346</f>
        <v>0</v>
      </c>
      <c r="D6346">
        <f>'Previous Trades Import_OMS Quer'!D6346</f>
        <v>0</v>
      </c>
      <c r="E6346" s="22">
        <f>'Previous Trades Import_OMS Quer'!E6346</f>
        <v>0</v>
      </c>
      <c r="F6346">
        <f>'Previous Trades Import_OMS Quer'!F6346</f>
        <v>0</v>
      </c>
      <c r="G6346">
        <f>'Previous Trades Import_OMS Quer'!G6346</f>
        <v>0</v>
      </c>
      <c r="H6346">
        <f>'Previous Trades Import_OMS Quer'!H6346</f>
        <v>0</v>
      </c>
      <c r="I6346">
        <f>'Previous Trades Import_OMS Quer'!I6346</f>
        <v>0</v>
      </c>
      <c r="J6346">
        <f>'Previous Trades Import_OMS Quer'!J6346</f>
        <v>0</v>
      </c>
      <c r="K6346">
        <f>'Previous Trades Import_OMS Quer'!K6346</f>
        <v>0</v>
      </c>
      <c r="L6346">
        <f>'Previous Trades Import_OMS Quer'!L6346</f>
        <v>0</v>
      </c>
      <c r="M6346">
        <f>'Previous Trades Import_OMS Quer'!M6346</f>
        <v>0</v>
      </c>
      <c r="N6346">
        <f>'Previous Trades Import_OMS Quer'!N6346</f>
        <v>0</v>
      </c>
      <c r="O6346" t="str">
        <f>CLEAN('Previous Trades Import_OMS Quer'!O6346)</f>
        <v/>
      </c>
      <c r="Q6346" s="25">
        <f t="shared" si="198"/>
        <v>0</v>
      </c>
      <c r="R6346" s="25" t="e">
        <f>VLOOKUP(O6346,'Currency Balance'!$O$3:$Q$32,3,0)</f>
        <v>#N/A</v>
      </c>
      <c r="S6346" t="e">
        <f t="shared" si="199"/>
        <v>#N/A</v>
      </c>
    </row>
    <row r="6347" spans="1:19">
      <c r="A6347">
        <f>'Previous Trades Import_OMS Quer'!A6347</f>
        <v>0</v>
      </c>
      <c r="B6347">
        <f>'Previous Trades Import_OMS Quer'!B6347</f>
        <v>0</v>
      </c>
      <c r="C6347" s="22">
        <f>'Previous Trades Import_OMS Quer'!C6347</f>
        <v>0</v>
      </c>
      <c r="D6347">
        <f>'Previous Trades Import_OMS Quer'!D6347</f>
        <v>0</v>
      </c>
      <c r="E6347" s="22">
        <f>'Previous Trades Import_OMS Quer'!E6347</f>
        <v>0</v>
      </c>
      <c r="F6347">
        <f>'Previous Trades Import_OMS Quer'!F6347</f>
        <v>0</v>
      </c>
      <c r="G6347">
        <f>'Previous Trades Import_OMS Quer'!G6347</f>
        <v>0</v>
      </c>
      <c r="H6347">
        <f>'Previous Trades Import_OMS Quer'!H6347</f>
        <v>0</v>
      </c>
      <c r="I6347">
        <f>'Previous Trades Import_OMS Quer'!I6347</f>
        <v>0</v>
      </c>
      <c r="J6347">
        <f>'Previous Trades Import_OMS Quer'!J6347</f>
        <v>0</v>
      </c>
      <c r="K6347">
        <f>'Previous Trades Import_OMS Quer'!K6347</f>
        <v>0</v>
      </c>
      <c r="L6347">
        <f>'Previous Trades Import_OMS Quer'!L6347</f>
        <v>0</v>
      </c>
      <c r="M6347">
        <f>'Previous Trades Import_OMS Quer'!M6347</f>
        <v>0</v>
      </c>
      <c r="N6347">
        <f>'Previous Trades Import_OMS Quer'!N6347</f>
        <v>0</v>
      </c>
      <c r="O6347" t="str">
        <f>CLEAN('Previous Trades Import_OMS Quer'!O6347)</f>
        <v/>
      </c>
      <c r="Q6347" s="25">
        <f t="shared" si="198"/>
        <v>0</v>
      </c>
      <c r="R6347" s="25" t="e">
        <f>VLOOKUP(O6347,'Currency Balance'!$O$3:$Q$32,3,0)</f>
        <v>#N/A</v>
      </c>
      <c r="S6347" t="e">
        <f t="shared" si="199"/>
        <v>#N/A</v>
      </c>
    </row>
    <row r="6348" spans="1:19">
      <c r="A6348">
        <f>'Previous Trades Import_OMS Quer'!A6348</f>
        <v>0</v>
      </c>
      <c r="B6348">
        <f>'Previous Trades Import_OMS Quer'!B6348</f>
        <v>0</v>
      </c>
      <c r="C6348" s="22">
        <f>'Previous Trades Import_OMS Quer'!C6348</f>
        <v>0</v>
      </c>
      <c r="D6348">
        <f>'Previous Trades Import_OMS Quer'!D6348</f>
        <v>0</v>
      </c>
      <c r="E6348" s="22">
        <f>'Previous Trades Import_OMS Quer'!E6348</f>
        <v>0</v>
      </c>
      <c r="F6348">
        <f>'Previous Trades Import_OMS Quer'!F6348</f>
        <v>0</v>
      </c>
      <c r="G6348">
        <f>'Previous Trades Import_OMS Quer'!G6348</f>
        <v>0</v>
      </c>
      <c r="H6348">
        <f>'Previous Trades Import_OMS Quer'!H6348</f>
        <v>0</v>
      </c>
      <c r="I6348">
        <f>'Previous Trades Import_OMS Quer'!I6348</f>
        <v>0</v>
      </c>
      <c r="J6348">
        <f>'Previous Trades Import_OMS Quer'!J6348</f>
        <v>0</v>
      </c>
      <c r="K6348">
        <f>'Previous Trades Import_OMS Quer'!K6348</f>
        <v>0</v>
      </c>
      <c r="L6348">
        <f>'Previous Trades Import_OMS Quer'!L6348</f>
        <v>0</v>
      </c>
      <c r="M6348">
        <f>'Previous Trades Import_OMS Quer'!M6348</f>
        <v>0</v>
      </c>
      <c r="N6348">
        <f>'Previous Trades Import_OMS Quer'!N6348</f>
        <v>0</v>
      </c>
      <c r="O6348" t="str">
        <f>CLEAN('Previous Trades Import_OMS Quer'!O6348)</f>
        <v/>
      </c>
      <c r="Q6348" s="25">
        <f t="shared" si="198"/>
        <v>0</v>
      </c>
      <c r="R6348" s="25" t="e">
        <f>VLOOKUP(O6348,'Currency Balance'!$O$3:$Q$32,3,0)</f>
        <v>#N/A</v>
      </c>
      <c r="S6348" t="e">
        <f t="shared" si="199"/>
        <v>#N/A</v>
      </c>
    </row>
    <row r="6349" spans="1:19">
      <c r="A6349">
        <f>'Previous Trades Import_OMS Quer'!A6349</f>
        <v>0</v>
      </c>
      <c r="B6349">
        <f>'Previous Trades Import_OMS Quer'!B6349</f>
        <v>0</v>
      </c>
      <c r="C6349" s="22">
        <f>'Previous Trades Import_OMS Quer'!C6349</f>
        <v>0</v>
      </c>
      <c r="D6349">
        <f>'Previous Trades Import_OMS Quer'!D6349</f>
        <v>0</v>
      </c>
      <c r="E6349" s="22">
        <f>'Previous Trades Import_OMS Quer'!E6349</f>
        <v>0</v>
      </c>
      <c r="F6349">
        <f>'Previous Trades Import_OMS Quer'!F6349</f>
        <v>0</v>
      </c>
      <c r="G6349">
        <f>'Previous Trades Import_OMS Quer'!G6349</f>
        <v>0</v>
      </c>
      <c r="H6349">
        <f>'Previous Trades Import_OMS Quer'!H6349</f>
        <v>0</v>
      </c>
      <c r="I6349">
        <f>'Previous Trades Import_OMS Quer'!I6349</f>
        <v>0</v>
      </c>
      <c r="J6349">
        <f>'Previous Trades Import_OMS Quer'!J6349</f>
        <v>0</v>
      </c>
      <c r="K6349">
        <f>'Previous Trades Import_OMS Quer'!K6349</f>
        <v>0</v>
      </c>
      <c r="L6349">
        <f>'Previous Trades Import_OMS Quer'!L6349</f>
        <v>0</v>
      </c>
      <c r="M6349">
        <f>'Previous Trades Import_OMS Quer'!M6349</f>
        <v>0</v>
      </c>
      <c r="N6349">
        <f>'Previous Trades Import_OMS Quer'!N6349</f>
        <v>0</v>
      </c>
      <c r="O6349" t="str">
        <f>CLEAN('Previous Trades Import_OMS Quer'!O6349)</f>
        <v/>
      </c>
      <c r="Q6349" s="25">
        <f t="shared" si="198"/>
        <v>0</v>
      </c>
      <c r="R6349" s="25" t="e">
        <f>VLOOKUP(O6349,'Currency Balance'!$O$3:$Q$32,3,0)</f>
        <v>#N/A</v>
      </c>
      <c r="S6349" t="e">
        <f t="shared" si="199"/>
        <v>#N/A</v>
      </c>
    </row>
    <row r="6350" spans="1:19">
      <c r="A6350">
        <f>'Previous Trades Import_OMS Quer'!A6350</f>
        <v>0</v>
      </c>
      <c r="B6350">
        <f>'Previous Trades Import_OMS Quer'!B6350</f>
        <v>0</v>
      </c>
      <c r="C6350" s="22">
        <f>'Previous Trades Import_OMS Quer'!C6350</f>
        <v>0</v>
      </c>
      <c r="D6350">
        <f>'Previous Trades Import_OMS Quer'!D6350</f>
        <v>0</v>
      </c>
      <c r="E6350" s="22">
        <f>'Previous Trades Import_OMS Quer'!E6350</f>
        <v>0</v>
      </c>
      <c r="F6350">
        <f>'Previous Trades Import_OMS Quer'!F6350</f>
        <v>0</v>
      </c>
      <c r="G6350">
        <f>'Previous Trades Import_OMS Quer'!G6350</f>
        <v>0</v>
      </c>
      <c r="H6350">
        <f>'Previous Trades Import_OMS Quer'!H6350</f>
        <v>0</v>
      </c>
      <c r="I6350">
        <f>'Previous Trades Import_OMS Quer'!I6350</f>
        <v>0</v>
      </c>
      <c r="J6350">
        <f>'Previous Trades Import_OMS Quer'!J6350</f>
        <v>0</v>
      </c>
      <c r="K6350">
        <f>'Previous Trades Import_OMS Quer'!K6350</f>
        <v>0</v>
      </c>
      <c r="L6350">
        <f>'Previous Trades Import_OMS Quer'!L6350</f>
        <v>0</v>
      </c>
      <c r="M6350">
        <f>'Previous Trades Import_OMS Quer'!M6350</f>
        <v>0</v>
      </c>
      <c r="N6350">
        <f>'Previous Trades Import_OMS Quer'!N6350</f>
        <v>0</v>
      </c>
      <c r="O6350" t="str">
        <f>CLEAN('Previous Trades Import_OMS Quer'!O6350)</f>
        <v/>
      </c>
      <c r="Q6350" s="25">
        <f t="shared" si="198"/>
        <v>0</v>
      </c>
      <c r="R6350" s="25" t="e">
        <f>VLOOKUP(O6350,'Currency Balance'!$O$3:$Q$32,3,0)</f>
        <v>#N/A</v>
      </c>
      <c r="S6350" t="e">
        <f t="shared" si="199"/>
        <v>#N/A</v>
      </c>
    </row>
    <row r="6351" spans="1:19">
      <c r="A6351">
        <f>'Previous Trades Import_OMS Quer'!A6351</f>
        <v>0</v>
      </c>
      <c r="B6351">
        <f>'Previous Trades Import_OMS Quer'!B6351</f>
        <v>0</v>
      </c>
      <c r="C6351" s="22">
        <f>'Previous Trades Import_OMS Quer'!C6351</f>
        <v>0</v>
      </c>
      <c r="D6351">
        <f>'Previous Trades Import_OMS Quer'!D6351</f>
        <v>0</v>
      </c>
      <c r="E6351" s="22">
        <f>'Previous Trades Import_OMS Quer'!E6351</f>
        <v>0</v>
      </c>
      <c r="F6351">
        <f>'Previous Trades Import_OMS Quer'!F6351</f>
        <v>0</v>
      </c>
      <c r="G6351">
        <f>'Previous Trades Import_OMS Quer'!G6351</f>
        <v>0</v>
      </c>
      <c r="H6351">
        <f>'Previous Trades Import_OMS Quer'!H6351</f>
        <v>0</v>
      </c>
      <c r="I6351">
        <f>'Previous Trades Import_OMS Quer'!I6351</f>
        <v>0</v>
      </c>
      <c r="J6351">
        <f>'Previous Trades Import_OMS Quer'!J6351</f>
        <v>0</v>
      </c>
      <c r="K6351">
        <f>'Previous Trades Import_OMS Quer'!K6351</f>
        <v>0</v>
      </c>
      <c r="L6351">
        <f>'Previous Trades Import_OMS Quer'!L6351</f>
        <v>0</v>
      </c>
      <c r="M6351">
        <f>'Previous Trades Import_OMS Quer'!M6351</f>
        <v>0</v>
      </c>
      <c r="N6351">
        <f>'Previous Trades Import_OMS Quer'!N6351</f>
        <v>0</v>
      </c>
      <c r="O6351" t="str">
        <f>CLEAN('Previous Trades Import_OMS Quer'!O6351)</f>
        <v/>
      </c>
      <c r="Q6351" s="25">
        <f t="shared" si="198"/>
        <v>0</v>
      </c>
      <c r="R6351" s="25" t="e">
        <f>VLOOKUP(O6351,'Currency Balance'!$O$3:$Q$32,3,0)</f>
        <v>#N/A</v>
      </c>
      <c r="S6351" t="e">
        <f t="shared" si="199"/>
        <v>#N/A</v>
      </c>
    </row>
    <row r="6352" spans="1:19">
      <c r="A6352">
        <f>'Previous Trades Import_OMS Quer'!A6352</f>
        <v>0</v>
      </c>
      <c r="B6352">
        <f>'Previous Trades Import_OMS Quer'!B6352</f>
        <v>0</v>
      </c>
      <c r="C6352" s="22">
        <f>'Previous Trades Import_OMS Quer'!C6352</f>
        <v>0</v>
      </c>
      <c r="D6352">
        <f>'Previous Trades Import_OMS Quer'!D6352</f>
        <v>0</v>
      </c>
      <c r="E6352" s="22">
        <f>'Previous Trades Import_OMS Quer'!E6352</f>
        <v>0</v>
      </c>
      <c r="F6352">
        <f>'Previous Trades Import_OMS Quer'!F6352</f>
        <v>0</v>
      </c>
      <c r="G6352">
        <f>'Previous Trades Import_OMS Quer'!G6352</f>
        <v>0</v>
      </c>
      <c r="H6352">
        <f>'Previous Trades Import_OMS Quer'!H6352</f>
        <v>0</v>
      </c>
      <c r="I6352">
        <f>'Previous Trades Import_OMS Quer'!I6352</f>
        <v>0</v>
      </c>
      <c r="J6352">
        <f>'Previous Trades Import_OMS Quer'!J6352</f>
        <v>0</v>
      </c>
      <c r="K6352">
        <f>'Previous Trades Import_OMS Quer'!K6352</f>
        <v>0</v>
      </c>
      <c r="L6352">
        <f>'Previous Trades Import_OMS Quer'!L6352</f>
        <v>0</v>
      </c>
      <c r="M6352">
        <f>'Previous Trades Import_OMS Quer'!M6352</f>
        <v>0</v>
      </c>
      <c r="N6352">
        <f>'Previous Trades Import_OMS Quer'!N6352</f>
        <v>0</v>
      </c>
      <c r="O6352" t="str">
        <f>CLEAN('Previous Trades Import_OMS Quer'!O6352)</f>
        <v/>
      </c>
      <c r="Q6352" s="25">
        <f t="shared" si="198"/>
        <v>0</v>
      </c>
      <c r="R6352" s="25" t="e">
        <f>VLOOKUP(O6352,'Currency Balance'!$O$3:$Q$32,3,0)</f>
        <v>#N/A</v>
      </c>
      <c r="S6352" t="e">
        <f t="shared" si="199"/>
        <v>#N/A</v>
      </c>
    </row>
    <row r="6353" spans="1:19">
      <c r="A6353">
        <f>'Previous Trades Import_OMS Quer'!A6353</f>
        <v>0</v>
      </c>
      <c r="B6353">
        <f>'Previous Trades Import_OMS Quer'!B6353</f>
        <v>0</v>
      </c>
      <c r="C6353" s="22">
        <f>'Previous Trades Import_OMS Quer'!C6353</f>
        <v>0</v>
      </c>
      <c r="D6353">
        <f>'Previous Trades Import_OMS Quer'!D6353</f>
        <v>0</v>
      </c>
      <c r="E6353" s="22">
        <f>'Previous Trades Import_OMS Quer'!E6353</f>
        <v>0</v>
      </c>
      <c r="F6353">
        <f>'Previous Trades Import_OMS Quer'!F6353</f>
        <v>0</v>
      </c>
      <c r="G6353">
        <f>'Previous Trades Import_OMS Quer'!G6353</f>
        <v>0</v>
      </c>
      <c r="H6353">
        <f>'Previous Trades Import_OMS Quer'!H6353</f>
        <v>0</v>
      </c>
      <c r="I6353">
        <f>'Previous Trades Import_OMS Quer'!I6353</f>
        <v>0</v>
      </c>
      <c r="J6353">
        <f>'Previous Trades Import_OMS Quer'!J6353</f>
        <v>0</v>
      </c>
      <c r="K6353">
        <f>'Previous Trades Import_OMS Quer'!K6353</f>
        <v>0</v>
      </c>
      <c r="L6353">
        <f>'Previous Trades Import_OMS Quer'!L6353</f>
        <v>0</v>
      </c>
      <c r="M6353">
        <f>'Previous Trades Import_OMS Quer'!M6353</f>
        <v>0</v>
      </c>
      <c r="N6353">
        <f>'Previous Trades Import_OMS Quer'!N6353</f>
        <v>0</v>
      </c>
      <c r="O6353" t="str">
        <f>CLEAN('Previous Trades Import_OMS Quer'!O6353)</f>
        <v/>
      </c>
      <c r="Q6353" s="25">
        <f t="shared" si="198"/>
        <v>0</v>
      </c>
      <c r="R6353" s="25" t="e">
        <f>VLOOKUP(O6353,'Currency Balance'!$O$3:$Q$32,3,0)</f>
        <v>#N/A</v>
      </c>
      <c r="S6353" t="e">
        <f t="shared" si="199"/>
        <v>#N/A</v>
      </c>
    </row>
    <row r="6354" spans="1:19">
      <c r="A6354">
        <f>'Previous Trades Import_OMS Quer'!A6354</f>
        <v>0</v>
      </c>
      <c r="B6354">
        <f>'Previous Trades Import_OMS Quer'!B6354</f>
        <v>0</v>
      </c>
      <c r="C6354" s="22">
        <f>'Previous Trades Import_OMS Quer'!C6354</f>
        <v>0</v>
      </c>
      <c r="D6354">
        <f>'Previous Trades Import_OMS Quer'!D6354</f>
        <v>0</v>
      </c>
      <c r="E6354" s="22">
        <f>'Previous Trades Import_OMS Quer'!E6354</f>
        <v>0</v>
      </c>
      <c r="F6354">
        <f>'Previous Trades Import_OMS Quer'!F6354</f>
        <v>0</v>
      </c>
      <c r="G6354">
        <f>'Previous Trades Import_OMS Quer'!G6354</f>
        <v>0</v>
      </c>
      <c r="H6354">
        <f>'Previous Trades Import_OMS Quer'!H6354</f>
        <v>0</v>
      </c>
      <c r="I6354">
        <f>'Previous Trades Import_OMS Quer'!I6354</f>
        <v>0</v>
      </c>
      <c r="J6354">
        <f>'Previous Trades Import_OMS Quer'!J6354</f>
        <v>0</v>
      </c>
      <c r="K6354">
        <f>'Previous Trades Import_OMS Quer'!K6354</f>
        <v>0</v>
      </c>
      <c r="L6354">
        <f>'Previous Trades Import_OMS Quer'!L6354</f>
        <v>0</v>
      </c>
      <c r="M6354">
        <f>'Previous Trades Import_OMS Quer'!M6354</f>
        <v>0</v>
      </c>
      <c r="N6354">
        <f>'Previous Trades Import_OMS Quer'!N6354</f>
        <v>0</v>
      </c>
      <c r="O6354" t="str">
        <f>CLEAN('Previous Trades Import_OMS Quer'!O6354)</f>
        <v/>
      </c>
      <c r="Q6354" s="25">
        <f t="shared" si="198"/>
        <v>0</v>
      </c>
      <c r="R6354" s="25" t="e">
        <f>VLOOKUP(O6354,'Currency Balance'!$O$3:$Q$32,3,0)</f>
        <v>#N/A</v>
      </c>
      <c r="S6354" t="e">
        <f t="shared" si="199"/>
        <v>#N/A</v>
      </c>
    </row>
    <row r="6355" spans="1:19">
      <c r="A6355">
        <f>'Previous Trades Import_OMS Quer'!A6355</f>
        <v>0</v>
      </c>
      <c r="B6355">
        <f>'Previous Trades Import_OMS Quer'!B6355</f>
        <v>0</v>
      </c>
      <c r="C6355" s="22">
        <f>'Previous Trades Import_OMS Quer'!C6355</f>
        <v>0</v>
      </c>
      <c r="D6355">
        <f>'Previous Trades Import_OMS Quer'!D6355</f>
        <v>0</v>
      </c>
      <c r="E6355" s="22">
        <f>'Previous Trades Import_OMS Quer'!E6355</f>
        <v>0</v>
      </c>
      <c r="F6355">
        <f>'Previous Trades Import_OMS Quer'!F6355</f>
        <v>0</v>
      </c>
      <c r="G6355">
        <f>'Previous Trades Import_OMS Quer'!G6355</f>
        <v>0</v>
      </c>
      <c r="H6355">
        <f>'Previous Trades Import_OMS Quer'!H6355</f>
        <v>0</v>
      </c>
      <c r="I6355">
        <f>'Previous Trades Import_OMS Quer'!I6355</f>
        <v>0</v>
      </c>
      <c r="J6355">
        <f>'Previous Trades Import_OMS Quer'!J6355</f>
        <v>0</v>
      </c>
      <c r="K6355">
        <f>'Previous Trades Import_OMS Quer'!K6355</f>
        <v>0</v>
      </c>
      <c r="L6355">
        <f>'Previous Trades Import_OMS Quer'!L6355</f>
        <v>0</v>
      </c>
      <c r="M6355">
        <f>'Previous Trades Import_OMS Quer'!M6355</f>
        <v>0</v>
      </c>
      <c r="N6355">
        <f>'Previous Trades Import_OMS Quer'!N6355</f>
        <v>0</v>
      </c>
      <c r="O6355" t="str">
        <f>CLEAN('Previous Trades Import_OMS Quer'!O6355)</f>
        <v/>
      </c>
      <c r="Q6355" s="25">
        <f t="shared" si="198"/>
        <v>0</v>
      </c>
      <c r="R6355" s="25" t="e">
        <f>VLOOKUP(O6355,'Currency Balance'!$O$3:$Q$32,3,0)</f>
        <v>#N/A</v>
      </c>
      <c r="S6355" t="e">
        <f t="shared" si="199"/>
        <v>#N/A</v>
      </c>
    </row>
    <row r="6356" spans="1:19">
      <c r="A6356">
        <f>'Previous Trades Import_OMS Quer'!A6356</f>
        <v>0</v>
      </c>
      <c r="B6356">
        <f>'Previous Trades Import_OMS Quer'!B6356</f>
        <v>0</v>
      </c>
      <c r="C6356" s="22">
        <f>'Previous Trades Import_OMS Quer'!C6356</f>
        <v>0</v>
      </c>
      <c r="D6356">
        <f>'Previous Trades Import_OMS Quer'!D6356</f>
        <v>0</v>
      </c>
      <c r="E6356" s="22">
        <f>'Previous Trades Import_OMS Quer'!E6356</f>
        <v>0</v>
      </c>
      <c r="F6356">
        <f>'Previous Trades Import_OMS Quer'!F6356</f>
        <v>0</v>
      </c>
      <c r="G6356">
        <f>'Previous Trades Import_OMS Quer'!G6356</f>
        <v>0</v>
      </c>
      <c r="H6356">
        <f>'Previous Trades Import_OMS Quer'!H6356</f>
        <v>0</v>
      </c>
      <c r="I6356">
        <f>'Previous Trades Import_OMS Quer'!I6356</f>
        <v>0</v>
      </c>
      <c r="J6356">
        <f>'Previous Trades Import_OMS Quer'!J6356</f>
        <v>0</v>
      </c>
      <c r="K6356">
        <f>'Previous Trades Import_OMS Quer'!K6356</f>
        <v>0</v>
      </c>
      <c r="L6356">
        <f>'Previous Trades Import_OMS Quer'!L6356</f>
        <v>0</v>
      </c>
      <c r="M6356">
        <f>'Previous Trades Import_OMS Quer'!M6356</f>
        <v>0</v>
      </c>
      <c r="N6356">
        <f>'Previous Trades Import_OMS Quer'!N6356</f>
        <v>0</v>
      </c>
      <c r="O6356" t="str">
        <f>CLEAN('Previous Trades Import_OMS Quer'!O6356)</f>
        <v/>
      </c>
      <c r="Q6356" s="25">
        <f t="shared" si="198"/>
        <v>0</v>
      </c>
      <c r="R6356" s="25" t="e">
        <f>VLOOKUP(O6356,'Currency Balance'!$O$3:$Q$32,3,0)</f>
        <v>#N/A</v>
      </c>
      <c r="S6356" t="e">
        <f t="shared" si="199"/>
        <v>#N/A</v>
      </c>
    </row>
    <row r="6357" spans="1:19">
      <c r="A6357">
        <f>'Previous Trades Import_OMS Quer'!A6357</f>
        <v>0</v>
      </c>
      <c r="B6357">
        <f>'Previous Trades Import_OMS Quer'!B6357</f>
        <v>0</v>
      </c>
      <c r="C6357" s="22">
        <f>'Previous Trades Import_OMS Quer'!C6357</f>
        <v>0</v>
      </c>
      <c r="D6357">
        <f>'Previous Trades Import_OMS Quer'!D6357</f>
        <v>0</v>
      </c>
      <c r="E6357" s="22">
        <f>'Previous Trades Import_OMS Quer'!E6357</f>
        <v>0</v>
      </c>
      <c r="F6357">
        <f>'Previous Trades Import_OMS Quer'!F6357</f>
        <v>0</v>
      </c>
      <c r="G6357">
        <f>'Previous Trades Import_OMS Quer'!G6357</f>
        <v>0</v>
      </c>
      <c r="H6357">
        <f>'Previous Trades Import_OMS Quer'!H6357</f>
        <v>0</v>
      </c>
      <c r="I6357">
        <f>'Previous Trades Import_OMS Quer'!I6357</f>
        <v>0</v>
      </c>
      <c r="J6357">
        <f>'Previous Trades Import_OMS Quer'!J6357</f>
        <v>0</v>
      </c>
      <c r="K6357">
        <f>'Previous Trades Import_OMS Quer'!K6357</f>
        <v>0</v>
      </c>
      <c r="L6357">
        <f>'Previous Trades Import_OMS Quer'!L6357</f>
        <v>0</v>
      </c>
      <c r="M6357">
        <f>'Previous Trades Import_OMS Quer'!M6357</f>
        <v>0</v>
      </c>
      <c r="N6357">
        <f>'Previous Trades Import_OMS Quer'!N6357</f>
        <v>0</v>
      </c>
      <c r="O6357" t="str">
        <f>CLEAN('Previous Trades Import_OMS Quer'!O6357)</f>
        <v/>
      </c>
      <c r="Q6357" s="25">
        <f t="shared" si="198"/>
        <v>0</v>
      </c>
      <c r="R6357" s="25" t="e">
        <f>VLOOKUP(O6357,'Currency Balance'!$O$3:$Q$32,3,0)</f>
        <v>#N/A</v>
      </c>
      <c r="S6357" t="e">
        <f t="shared" si="199"/>
        <v>#N/A</v>
      </c>
    </row>
    <row r="6358" spans="1:19">
      <c r="A6358">
        <f>'Previous Trades Import_OMS Quer'!A6358</f>
        <v>0</v>
      </c>
      <c r="B6358">
        <f>'Previous Trades Import_OMS Quer'!B6358</f>
        <v>0</v>
      </c>
      <c r="C6358" s="22">
        <f>'Previous Trades Import_OMS Quer'!C6358</f>
        <v>0</v>
      </c>
      <c r="D6358">
        <f>'Previous Trades Import_OMS Quer'!D6358</f>
        <v>0</v>
      </c>
      <c r="E6358" s="22">
        <f>'Previous Trades Import_OMS Quer'!E6358</f>
        <v>0</v>
      </c>
      <c r="F6358">
        <f>'Previous Trades Import_OMS Quer'!F6358</f>
        <v>0</v>
      </c>
      <c r="G6358">
        <f>'Previous Trades Import_OMS Quer'!G6358</f>
        <v>0</v>
      </c>
      <c r="H6358">
        <f>'Previous Trades Import_OMS Quer'!H6358</f>
        <v>0</v>
      </c>
      <c r="I6358">
        <f>'Previous Trades Import_OMS Quer'!I6358</f>
        <v>0</v>
      </c>
      <c r="J6358">
        <f>'Previous Trades Import_OMS Quer'!J6358</f>
        <v>0</v>
      </c>
      <c r="K6358">
        <f>'Previous Trades Import_OMS Quer'!K6358</f>
        <v>0</v>
      </c>
      <c r="L6358">
        <f>'Previous Trades Import_OMS Quer'!L6358</f>
        <v>0</v>
      </c>
      <c r="M6358">
        <f>'Previous Trades Import_OMS Quer'!M6358</f>
        <v>0</v>
      </c>
      <c r="N6358">
        <f>'Previous Trades Import_OMS Quer'!N6358</f>
        <v>0</v>
      </c>
      <c r="O6358" t="str">
        <f>CLEAN('Previous Trades Import_OMS Quer'!O6358)</f>
        <v/>
      </c>
      <c r="Q6358" s="25">
        <f t="shared" si="198"/>
        <v>0</v>
      </c>
      <c r="R6358" s="25" t="e">
        <f>VLOOKUP(O6358,'Currency Balance'!$O$3:$Q$32,3,0)</f>
        <v>#N/A</v>
      </c>
      <c r="S6358" t="e">
        <f t="shared" si="199"/>
        <v>#N/A</v>
      </c>
    </row>
    <row r="6359" spans="1:19">
      <c r="A6359">
        <f>'Previous Trades Import_OMS Quer'!A6359</f>
        <v>0</v>
      </c>
      <c r="B6359">
        <f>'Previous Trades Import_OMS Quer'!B6359</f>
        <v>0</v>
      </c>
      <c r="C6359" s="22">
        <f>'Previous Trades Import_OMS Quer'!C6359</f>
        <v>0</v>
      </c>
      <c r="D6359">
        <f>'Previous Trades Import_OMS Quer'!D6359</f>
        <v>0</v>
      </c>
      <c r="E6359" s="22">
        <f>'Previous Trades Import_OMS Quer'!E6359</f>
        <v>0</v>
      </c>
      <c r="F6359">
        <f>'Previous Trades Import_OMS Quer'!F6359</f>
        <v>0</v>
      </c>
      <c r="G6359">
        <f>'Previous Trades Import_OMS Quer'!G6359</f>
        <v>0</v>
      </c>
      <c r="H6359">
        <f>'Previous Trades Import_OMS Quer'!H6359</f>
        <v>0</v>
      </c>
      <c r="I6359">
        <f>'Previous Trades Import_OMS Quer'!I6359</f>
        <v>0</v>
      </c>
      <c r="J6359">
        <f>'Previous Trades Import_OMS Quer'!J6359</f>
        <v>0</v>
      </c>
      <c r="K6359">
        <f>'Previous Trades Import_OMS Quer'!K6359</f>
        <v>0</v>
      </c>
      <c r="L6359">
        <f>'Previous Trades Import_OMS Quer'!L6359</f>
        <v>0</v>
      </c>
      <c r="M6359">
        <f>'Previous Trades Import_OMS Quer'!M6359</f>
        <v>0</v>
      </c>
      <c r="N6359">
        <f>'Previous Trades Import_OMS Quer'!N6359</f>
        <v>0</v>
      </c>
      <c r="O6359" t="str">
        <f>CLEAN('Previous Trades Import_OMS Quer'!O6359)</f>
        <v/>
      </c>
      <c r="Q6359" s="25">
        <f t="shared" si="198"/>
        <v>0</v>
      </c>
      <c r="R6359" s="25" t="e">
        <f>VLOOKUP(O6359,'Currency Balance'!$O$3:$Q$32,3,0)</f>
        <v>#N/A</v>
      </c>
      <c r="S6359" t="e">
        <f t="shared" si="199"/>
        <v>#N/A</v>
      </c>
    </row>
    <row r="6360" spans="1:19">
      <c r="A6360">
        <f>'Previous Trades Import_OMS Quer'!A6360</f>
        <v>0</v>
      </c>
      <c r="B6360">
        <f>'Previous Trades Import_OMS Quer'!B6360</f>
        <v>0</v>
      </c>
      <c r="C6360" s="22">
        <f>'Previous Trades Import_OMS Quer'!C6360</f>
        <v>0</v>
      </c>
      <c r="D6360">
        <f>'Previous Trades Import_OMS Quer'!D6360</f>
        <v>0</v>
      </c>
      <c r="E6360" s="22">
        <f>'Previous Trades Import_OMS Quer'!E6360</f>
        <v>0</v>
      </c>
      <c r="F6360">
        <f>'Previous Trades Import_OMS Quer'!F6360</f>
        <v>0</v>
      </c>
      <c r="G6360">
        <f>'Previous Trades Import_OMS Quer'!G6360</f>
        <v>0</v>
      </c>
      <c r="H6360">
        <f>'Previous Trades Import_OMS Quer'!H6360</f>
        <v>0</v>
      </c>
      <c r="I6360">
        <f>'Previous Trades Import_OMS Quer'!I6360</f>
        <v>0</v>
      </c>
      <c r="J6360">
        <f>'Previous Trades Import_OMS Quer'!J6360</f>
        <v>0</v>
      </c>
      <c r="K6360">
        <f>'Previous Trades Import_OMS Quer'!K6360</f>
        <v>0</v>
      </c>
      <c r="L6360">
        <f>'Previous Trades Import_OMS Quer'!L6360</f>
        <v>0</v>
      </c>
      <c r="M6360">
        <f>'Previous Trades Import_OMS Quer'!M6360</f>
        <v>0</v>
      </c>
      <c r="N6360">
        <f>'Previous Trades Import_OMS Quer'!N6360</f>
        <v>0</v>
      </c>
      <c r="O6360" t="str">
        <f>CLEAN('Previous Trades Import_OMS Quer'!O6360)</f>
        <v/>
      </c>
      <c r="Q6360" s="25">
        <f t="shared" si="198"/>
        <v>0</v>
      </c>
      <c r="R6360" s="25" t="e">
        <f>VLOOKUP(O6360,'Currency Balance'!$O$3:$Q$32,3,0)</f>
        <v>#N/A</v>
      </c>
      <c r="S6360" t="e">
        <f t="shared" si="199"/>
        <v>#N/A</v>
      </c>
    </row>
    <row r="6361" spans="1:19">
      <c r="A6361">
        <f>'Previous Trades Import_OMS Quer'!A6361</f>
        <v>0</v>
      </c>
      <c r="B6361">
        <f>'Previous Trades Import_OMS Quer'!B6361</f>
        <v>0</v>
      </c>
      <c r="C6361" s="22">
        <f>'Previous Trades Import_OMS Quer'!C6361</f>
        <v>0</v>
      </c>
      <c r="D6361">
        <f>'Previous Trades Import_OMS Quer'!D6361</f>
        <v>0</v>
      </c>
      <c r="E6361" s="22">
        <f>'Previous Trades Import_OMS Quer'!E6361</f>
        <v>0</v>
      </c>
      <c r="F6361">
        <f>'Previous Trades Import_OMS Quer'!F6361</f>
        <v>0</v>
      </c>
      <c r="G6361">
        <f>'Previous Trades Import_OMS Quer'!G6361</f>
        <v>0</v>
      </c>
      <c r="H6361">
        <f>'Previous Trades Import_OMS Quer'!H6361</f>
        <v>0</v>
      </c>
      <c r="I6361">
        <f>'Previous Trades Import_OMS Quer'!I6361</f>
        <v>0</v>
      </c>
      <c r="J6361">
        <f>'Previous Trades Import_OMS Quer'!J6361</f>
        <v>0</v>
      </c>
      <c r="K6361">
        <f>'Previous Trades Import_OMS Quer'!K6361</f>
        <v>0</v>
      </c>
      <c r="L6361">
        <f>'Previous Trades Import_OMS Quer'!L6361</f>
        <v>0</v>
      </c>
      <c r="M6361">
        <f>'Previous Trades Import_OMS Quer'!M6361</f>
        <v>0</v>
      </c>
      <c r="N6361">
        <f>'Previous Trades Import_OMS Quer'!N6361</f>
        <v>0</v>
      </c>
      <c r="O6361" t="str">
        <f>CLEAN('Previous Trades Import_OMS Quer'!O6361)</f>
        <v/>
      </c>
      <c r="Q6361" s="25">
        <f t="shared" si="198"/>
        <v>0</v>
      </c>
      <c r="R6361" s="25" t="e">
        <f>VLOOKUP(O6361,'Currency Balance'!$O$3:$Q$32,3,0)</f>
        <v>#N/A</v>
      </c>
      <c r="S6361" t="e">
        <f t="shared" si="199"/>
        <v>#N/A</v>
      </c>
    </row>
    <row r="6362" spans="1:19">
      <c r="A6362">
        <f>'Previous Trades Import_OMS Quer'!A6362</f>
        <v>0</v>
      </c>
      <c r="B6362">
        <f>'Previous Trades Import_OMS Quer'!B6362</f>
        <v>0</v>
      </c>
      <c r="C6362" s="22">
        <f>'Previous Trades Import_OMS Quer'!C6362</f>
        <v>0</v>
      </c>
      <c r="D6362">
        <f>'Previous Trades Import_OMS Quer'!D6362</f>
        <v>0</v>
      </c>
      <c r="E6362" s="22">
        <f>'Previous Trades Import_OMS Quer'!E6362</f>
        <v>0</v>
      </c>
      <c r="F6362">
        <f>'Previous Trades Import_OMS Quer'!F6362</f>
        <v>0</v>
      </c>
      <c r="G6362">
        <f>'Previous Trades Import_OMS Quer'!G6362</f>
        <v>0</v>
      </c>
      <c r="H6362">
        <f>'Previous Trades Import_OMS Quer'!H6362</f>
        <v>0</v>
      </c>
      <c r="I6362">
        <f>'Previous Trades Import_OMS Quer'!I6362</f>
        <v>0</v>
      </c>
      <c r="J6362">
        <f>'Previous Trades Import_OMS Quer'!J6362</f>
        <v>0</v>
      </c>
      <c r="K6362">
        <f>'Previous Trades Import_OMS Quer'!K6362</f>
        <v>0</v>
      </c>
      <c r="L6362">
        <f>'Previous Trades Import_OMS Quer'!L6362</f>
        <v>0</v>
      </c>
      <c r="M6362">
        <f>'Previous Trades Import_OMS Quer'!M6362</f>
        <v>0</v>
      </c>
      <c r="N6362">
        <f>'Previous Trades Import_OMS Quer'!N6362</f>
        <v>0</v>
      </c>
      <c r="O6362" t="str">
        <f>CLEAN('Previous Trades Import_OMS Quer'!O6362)</f>
        <v/>
      </c>
      <c r="Q6362" s="25">
        <f t="shared" si="198"/>
        <v>0</v>
      </c>
      <c r="R6362" s="25" t="e">
        <f>VLOOKUP(O6362,'Currency Balance'!$O$3:$Q$32,3,0)</f>
        <v>#N/A</v>
      </c>
      <c r="S6362" t="e">
        <f t="shared" si="199"/>
        <v>#N/A</v>
      </c>
    </row>
    <row r="6363" spans="1:19">
      <c r="A6363">
        <f>'Previous Trades Import_OMS Quer'!A6363</f>
        <v>0</v>
      </c>
      <c r="B6363">
        <f>'Previous Trades Import_OMS Quer'!B6363</f>
        <v>0</v>
      </c>
      <c r="C6363" s="22">
        <f>'Previous Trades Import_OMS Quer'!C6363</f>
        <v>0</v>
      </c>
      <c r="D6363">
        <f>'Previous Trades Import_OMS Quer'!D6363</f>
        <v>0</v>
      </c>
      <c r="E6363" s="22">
        <f>'Previous Trades Import_OMS Quer'!E6363</f>
        <v>0</v>
      </c>
      <c r="F6363">
        <f>'Previous Trades Import_OMS Quer'!F6363</f>
        <v>0</v>
      </c>
      <c r="G6363">
        <f>'Previous Trades Import_OMS Quer'!G6363</f>
        <v>0</v>
      </c>
      <c r="H6363">
        <f>'Previous Trades Import_OMS Quer'!H6363</f>
        <v>0</v>
      </c>
      <c r="I6363">
        <f>'Previous Trades Import_OMS Quer'!I6363</f>
        <v>0</v>
      </c>
      <c r="J6363">
        <f>'Previous Trades Import_OMS Quer'!J6363</f>
        <v>0</v>
      </c>
      <c r="K6363">
        <f>'Previous Trades Import_OMS Quer'!K6363</f>
        <v>0</v>
      </c>
      <c r="L6363">
        <f>'Previous Trades Import_OMS Quer'!L6363</f>
        <v>0</v>
      </c>
      <c r="M6363">
        <f>'Previous Trades Import_OMS Quer'!M6363</f>
        <v>0</v>
      </c>
      <c r="N6363">
        <f>'Previous Trades Import_OMS Quer'!N6363</f>
        <v>0</v>
      </c>
      <c r="O6363" t="str">
        <f>CLEAN('Previous Trades Import_OMS Quer'!O6363)</f>
        <v/>
      </c>
      <c r="Q6363" s="25">
        <f t="shared" si="198"/>
        <v>0</v>
      </c>
      <c r="R6363" s="25" t="e">
        <f>VLOOKUP(O6363,'Currency Balance'!$O$3:$Q$32,3,0)</f>
        <v>#N/A</v>
      </c>
      <c r="S6363" t="e">
        <f t="shared" si="199"/>
        <v>#N/A</v>
      </c>
    </row>
    <row r="6364" spans="1:19">
      <c r="A6364">
        <f>'Previous Trades Import_OMS Quer'!A6364</f>
        <v>0</v>
      </c>
      <c r="B6364">
        <f>'Previous Trades Import_OMS Quer'!B6364</f>
        <v>0</v>
      </c>
      <c r="C6364" s="22">
        <f>'Previous Trades Import_OMS Quer'!C6364</f>
        <v>0</v>
      </c>
      <c r="D6364">
        <f>'Previous Trades Import_OMS Quer'!D6364</f>
        <v>0</v>
      </c>
      <c r="E6364" s="22">
        <f>'Previous Trades Import_OMS Quer'!E6364</f>
        <v>0</v>
      </c>
      <c r="F6364">
        <f>'Previous Trades Import_OMS Quer'!F6364</f>
        <v>0</v>
      </c>
      <c r="G6364">
        <f>'Previous Trades Import_OMS Quer'!G6364</f>
        <v>0</v>
      </c>
      <c r="H6364">
        <f>'Previous Trades Import_OMS Quer'!H6364</f>
        <v>0</v>
      </c>
      <c r="I6364">
        <f>'Previous Trades Import_OMS Quer'!I6364</f>
        <v>0</v>
      </c>
      <c r="J6364">
        <f>'Previous Trades Import_OMS Quer'!J6364</f>
        <v>0</v>
      </c>
      <c r="K6364">
        <f>'Previous Trades Import_OMS Quer'!K6364</f>
        <v>0</v>
      </c>
      <c r="L6364">
        <f>'Previous Trades Import_OMS Quer'!L6364</f>
        <v>0</v>
      </c>
      <c r="M6364">
        <f>'Previous Trades Import_OMS Quer'!M6364</f>
        <v>0</v>
      </c>
      <c r="N6364">
        <f>'Previous Trades Import_OMS Quer'!N6364</f>
        <v>0</v>
      </c>
      <c r="O6364" t="str">
        <f>CLEAN('Previous Trades Import_OMS Quer'!O6364)</f>
        <v/>
      </c>
      <c r="Q6364" s="25">
        <f t="shared" si="198"/>
        <v>0</v>
      </c>
      <c r="R6364" s="25" t="e">
        <f>VLOOKUP(O6364,'Currency Balance'!$O$3:$Q$32,3,0)</f>
        <v>#N/A</v>
      </c>
      <c r="S6364" t="e">
        <f t="shared" si="199"/>
        <v>#N/A</v>
      </c>
    </row>
    <row r="6365" spans="1:19">
      <c r="A6365">
        <f>'Previous Trades Import_OMS Quer'!A6365</f>
        <v>0</v>
      </c>
      <c r="B6365">
        <f>'Previous Trades Import_OMS Quer'!B6365</f>
        <v>0</v>
      </c>
      <c r="C6365" s="22">
        <f>'Previous Trades Import_OMS Quer'!C6365</f>
        <v>0</v>
      </c>
      <c r="D6365">
        <f>'Previous Trades Import_OMS Quer'!D6365</f>
        <v>0</v>
      </c>
      <c r="E6365" s="22">
        <f>'Previous Trades Import_OMS Quer'!E6365</f>
        <v>0</v>
      </c>
      <c r="F6365">
        <f>'Previous Trades Import_OMS Quer'!F6365</f>
        <v>0</v>
      </c>
      <c r="G6365">
        <f>'Previous Trades Import_OMS Quer'!G6365</f>
        <v>0</v>
      </c>
      <c r="H6365">
        <f>'Previous Trades Import_OMS Quer'!H6365</f>
        <v>0</v>
      </c>
      <c r="I6365">
        <f>'Previous Trades Import_OMS Quer'!I6365</f>
        <v>0</v>
      </c>
      <c r="J6365">
        <f>'Previous Trades Import_OMS Quer'!J6365</f>
        <v>0</v>
      </c>
      <c r="K6365">
        <f>'Previous Trades Import_OMS Quer'!K6365</f>
        <v>0</v>
      </c>
      <c r="L6365">
        <f>'Previous Trades Import_OMS Quer'!L6365</f>
        <v>0</v>
      </c>
      <c r="M6365">
        <f>'Previous Trades Import_OMS Quer'!M6365</f>
        <v>0</v>
      </c>
      <c r="N6365">
        <f>'Previous Trades Import_OMS Quer'!N6365</f>
        <v>0</v>
      </c>
      <c r="O6365" t="str">
        <f>CLEAN('Previous Trades Import_OMS Quer'!O6365)</f>
        <v/>
      </c>
      <c r="Q6365" s="25">
        <f t="shared" si="198"/>
        <v>0</v>
      </c>
      <c r="R6365" s="25" t="e">
        <f>VLOOKUP(O6365,'Currency Balance'!$O$3:$Q$32,3,0)</f>
        <v>#N/A</v>
      </c>
      <c r="S6365" t="e">
        <f t="shared" si="199"/>
        <v>#N/A</v>
      </c>
    </row>
    <row r="6366" spans="1:19">
      <c r="A6366">
        <f>'Previous Trades Import_OMS Quer'!A6366</f>
        <v>0</v>
      </c>
      <c r="B6366">
        <f>'Previous Trades Import_OMS Quer'!B6366</f>
        <v>0</v>
      </c>
      <c r="C6366" s="22">
        <f>'Previous Trades Import_OMS Quer'!C6366</f>
        <v>0</v>
      </c>
      <c r="D6366">
        <f>'Previous Trades Import_OMS Quer'!D6366</f>
        <v>0</v>
      </c>
      <c r="E6366" s="22">
        <f>'Previous Trades Import_OMS Quer'!E6366</f>
        <v>0</v>
      </c>
      <c r="F6366">
        <f>'Previous Trades Import_OMS Quer'!F6366</f>
        <v>0</v>
      </c>
      <c r="G6366">
        <f>'Previous Trades Import_OMS Quer'!G6366</f>
        <v>0</v>
      </c>
      <c r="H6366">
        <f>'Previous Trades Import_OMS Quer'!H6366</f>
        <v>0</v>
      </c>
      <c r="I6366">
        <f>'Previous Trades Import_OMS Quer'!I6366</f>
        <v>0</v>
      </c>
      <c r="J6366">
        <f>'Previous Trades Import_OMS Quer'!J6366</f>
        <v>0</v>
      </c>
      <c r="K6366">
        <f>'Previous Trades Import_OMS Quer'!K6366</f>
        <v>0</v>
      </c>
      <c r="L6366">
        <f>'Previous Trades Import_OMS Quer'!L6366</f>
        <v>0</v>
      </c>
      <c r="M6366">
        <f>'Previous Trades Import_OMS Quer'!M6366</f>
        <v>0</v>
      </c>
      <c r="N6366">
        <f>'Previous Trades Import_OMS Quer'!N6366</f>
        <v>0</v>
      </c>
      <c r="O6366" t="str">
        <f>CLEAN('Previous Trades Import_OMS Quer'!O6366)</f>
        <v/>
      </c>
      <c r="Q6366" s="25">
        <f t="shared" si="198"/>
        <v>0</v>
      </c>
      <c r="R6366" s="25" t="e">
        <f>VLOOKUP(O6366,'Currency Balance'!$O$3:$Q$32,3,0)</f>
        <v>#N/A</v>
      </c>
      <c r="S6366" t="e">
        <f t="shared" si="199"/>
        <v>#N/A</v>
      </c>
    </row>
    <row r="6367" spans="1:19">
      <c r="A6367">
        <f>'Previous Trades Import_OMS Quer'!A6367</f>
        <v>0</v>
      </c>
      <c r="B6367">
        <f>'Previous Trades Import_OMS Quer'!B6367</f>
        <v>0</v>
      </c>
      <c r="C6367" s="22">
        <f>'Previous Trades Import_OMS Quer'!C6367</f>
        <v>0</v>
      </c>
      <c r="D6367">
        <f>'Previous Trades Import_OMS Quer'!D6367</f>
        <v>0</v>
      </c>
      <c r="E6367" s="22">
        <f>'Previous Trades Import_OMS Quer'!E6367</f>
        <v>0</v>
      </c>
      <c r="F6367">
        <f>'Previous Trades Import_OMS Quer'!F6367</f>
        <v>0</v>
      </c>
      <c r="G6367">
        <f>'Previous Trades Import_OMS Quer'!G6367</f>
        <v>0</v>
      </c>
      <c r="H6367">
        <f>'Previous Trades Import_OMS Quer'!H6367</f>
        <v>0</v>
      </c>
      <c r="I6367">
        <f>'Previous Trades Import_OMS Quer'!I6367</f>
        <v>0</v>
      </c>
      <c r="J6367">
        <f>'Previous Trades Import_OMS Quer'!J6367</f>
        <v>0</v>
      </c>
      <c r="K6367">
        <f>'Previous Trades Import_OMS Quer'!K6367</f>
        <v>0</v>
      </c>
      <c r="L6367">
        <f>'Previous Trades Import_OMS Quer'!L6367</f>
        <v>0</v>
      </c>
      <c r="M6367">
        <f>'Previous Trades Import_OMS Quer'!M6367</f>
        <v>0</v>
      </c>
      <c r="N6367">
        <f>'Previous Trades Import_OMS Quer'!N6367</f>
        <v>0</v>
      </c>
      <c r="O6367" t="str">
        <f>CLEAN('Previous Trades Import_OMS Quer'!O6367)</f>
        <v/>
      </c>
      <c r="Q6367" s="25">
        <f t="shared" si="198"/>
        <v>0</v>
      </c>
      <c r="R6367" s="25" t="e">
        <f>VLOOKUP(O6367,'Currency Balance'!$O$3:$Q$32,3,0)</f>
        <v>#N/A</v>
      </c>
      <c r="S6367" t="e">
        <f t="shared" si="199"/>
        <v>#N/A</v>
      </c>
    </row>
    <row r="6368" spans="1:19">
      <c r="A6368">
        <f>'Previous Trades Import_OMS Quer'!A6368</f>
        <v>0</v>
      </c>
      <c r="B6368">
        <f>'Previous Trades Import_OMS Quer'!B6368</f>
        <v>0</v>
      </c>
      <c r="C6368" s="22">
        <f>'Previous Trades Import_OMS Quer'!C6368</f>
        <v>0</v>
      </c>
      <c r="D6368">
        <f>'Previous Trades Import_OMS Quer'!D6368</f>
        <v>0</v>
      </c>
      <c r="E6368" s="22">
        <f>'Previous Trades Import_OMS Quer'!E6368</f>
        <v>0</v>
      </c>
      <c r="F6368">
        <f>'Previous Trades Import_OMS Quer'!F6368</f>
        <v>0</v>
      </c>
      <c r="G6368">
        <f>'Previous Trades Import_OMS Quer'!G6368</f>
        <v>0</v>
      </c>
      <c r="H6368">
        <f>'Previous Trades Import_OMS Quer'!H6368</f>
        <v>0</v>
      </c>
      <c r="I6368">
        <f>'Previous Trades Import_OMS Quer'!I6368</f>
        <v>0</v>
      </c>
      <c r="J6368">
        <f>'Previous Trades Import_OMS Quer'!J6368</f>
        <v>0</v>
      </c>
      <c r="K6368">
        <f>'Previous Trades Import_OMS Quer'!K6368</f>
        <v>0</v>
      </c>
      <c r="L6368">
        <f>'Previous Trades Import_OMS Quer'!L6368</f>
        <v>0</v>
      </c>
      <c r="M6368">
        <f>'Previous Trades Import_OMS Quer'!M6368</f>
        <v>0</v>
      </c>
      <c r="N6368">
        <f>'Previous Trades Import_OMS Quer'!N6368</f>
        <v>0</v>
      </c>
      <c r="O6368" t="str">
        <f>CLEAN('Previous Trades Import_OMS Quer'!O6368)</f>
        <v/>
      </c>
      <c r="Q6368" s="25">
        <f t="shared" si="198"/>
        <v>0</v>
      </c>
      <c r="R6368" s="25" t="e">
        <f>VLOOKUP(O6368,'Currency Balance'!$O$3:$Q$32,3,0)</f>
        <v>#N/A</v>
      </c>
      <c r="S6368" t="e">
        <f t="shared" si="199"/>
        <v>#N/A</v>
      </c>
    </row>
    <row r="6369" spans="1:19">
      <c r="A6369">
        <f>'Previous Trades Import_OMS Quer'!A6369</f>
        <v>0</v>
      </c>
      <c r="B6369">
        <f>'Previous Trades Import_OMS Quer'!B6369</f>
        <v>0</v>
      </c>
      <c r="C6369" s="22">
        <f>'Previous Trades Import_OMS Quer'!C6369</f>
        <v>0</v>
      </c>
      <c r="D6369">
        <f>'Previous Trades Import_OMS Quer'!D6369</f>
        <v>0</v>
      </c>
      <c r="E6369" s="22">
        <f>'Previous Trades Import_OMS Quer'!E6369</f>
        <v>0</v>
      </c>
      <c r="F6369">
        <f>'Previous Trades Import_OMS Quer'!F6369</f>
        <v>0</v>
      </c>
      <c r="G6369">
        <f>'Previous Trades Import_OMS Quer'!G6369</f>
        <v>0</v>
      </c>
      <c r="H6369">
        <f>'Previous Trades Import_OMS Quer'!H6369</f>
        <v>0</v>
      </c>
      <c r="I6369">
        <f>'Previous Trades Import_OMS Quer'!I6369</f>
        <v>0</v>
      </c>
      <c r="J6369">
        <f>'Previous Trades Import_OMS Quer'!J6369</f>
        <v>0</v>
      </c>
      <c r="K6369">
        <f>'Previous Trades Import_OMS Quer'!K6369</f>
        <v>0</v>
      </c>
      <c r="L6369">
        <f>'Previous Trades Import_OMS Quer'!L6369</f>
        <v>0</v>
      </c>
      <c r="M6369">
        <f>'Previous Trades Import_OMS Quer'!M6369</f>
        <v>0</v>
      </c>
      <c r="N6369">
        <f>'Previous Trades Import_OMS Quer'!N6369</f>
        <v>0</v>
      </c>
      <c r="O6369" t="str">
        <f>CLEAN('Previous Trades Import_OMS Quer'!O6369)</f>
        <v/>
      </c>
      <c r="Q6369" s="25">
        <f t="shared" si="198"/>
        <v>0</v>
      </c>
      <c r="R6369" s="25" t="e">
        <f>VLOOKUP(O6369,'Currency Balance'!$O$3:$Q$32,3,0)</f>
        <v>#N/A</v>
      </c>
      <c r="S6369" t="e">
        <f t="shared" si="199"/>
        <v>#N/A</v>
      </c>
    </row>
    <row r="6370" spans="1:19">
      <c r="A6370">
        <f>'Previous Trades Import_OMS Quer'!A6370</f>
        <v>0</v>
      </c>
      <c r="B6370">
        <f>'Previous Trades Import_OMS Quer'!B6370</f>
        <v>0</v>
      </c>
      <c r="C6370" s="22">
        <f>'Previous Trades Import_OMS Quer'!C6370</f>
        <v>0</v>
      </c>
      <c r="D6370">
        <f>'Previous Trades Import_OMS Quer'!D6370</f>
        <v>0</v>
      </c>
      <c r="E6370" s="22">
        <f>'Previous Trades Import_OMS Quer'!E6370</f>
        <v>0</v>
      </c>
      <c r="F6370">
        <f>'Previous Trades Import_OMS Quer'!F6370</f>
        <v>0</v>
      </c>
      <c r="G6370">
        <f>'Previous Trades Import_OMS Quer'!G6370</f>
        <v>0</v>
      </c>
      <c r="H6370">
        <f>'Previous Trades Import_OMS Quer'!H6370</f>
        <v>0</v>
      </c>
      <c r="I6370">
        <f>'Previous Trades Import_OMS Quer'!I6370</f>
        <v>0</v>
      </c>
      <c r="J6370">
        <f>'Previous Trades Import_OMS Quer'!J6370</f>
        <v>0</v>
      </c>
      <c r="K6370">
        <f>'Previous Trades Import_OMS Quer'!K6370</f>
        <v>0</v>
      </c>
      <c r="L6370">
        <f>'Previous Trades Import_OMS Quer'!L6370</f>
        <v>0</v>
      </c>
      <c r="M6370">
        <f>'Previous Trades Import_OMS Quer'!M6370</f>
        <v>0</v>
      </c>
      <c r="N6370">
        <f>'Previous Trades Import_OMS Quer'!N6370</f>
        <v>0</v>
      </c>
      <c r="O6370" t="str">
        <f>CLEAN('Previous Trades Import_OMS Quer'!O6370)</f>
        <v/>
      </c>
      <c r="Q6370" s="25">
        <f t="shared" si="198"/>
        <v>0</v>
      </c>
      <c r="R6370" s="25" t="e">
        <f>VLOOKUP(O6370,'Currency Balance'!$O$3:$Q$32,3,0)</f>
        <v>#N/A</v>
      </c>
      <c r="S6370" t="e">
        <f t="shared" si="199"/>
        <v>#N/A</v>
      </c>
    </row>
    <row r="6371" spans="1:19">
      <c r="A6371">
        <f>'Previous Trades Import_OMS Quer'!A6371</f>
        <v>0</v>
      </c>
      <c r="B6371">
        <f>'Previous Trades Import_OMS Quer'!B6371</f>
        <v>0</v>
      </c>
      <c r="C6371" s="22">
        <f>'Previous Trades Import_OMS Quer'!C6371</f>
        <v>0</v>
      </c>
      <c r="D6371">
        <f>'Previous Trades Import_OMS Quer'!D6371</f>
        <v>0</v>
      </c>
      <c r="E6371" s="22">
        <f>'Previous Trades Import_OMS Quer'!E6371</f>
        <v>0</v>
      </c>
      <c r="F6371">
        <f>'Previous Trades Import_OMS Quer'!F6371</f>
        <v>0</v>
      </c>
      <c r="G6371">
        <f>'Previous Trades Import_OMS Quer'!G6371</f>
        <v>0</v>
      </c>
      <c r="H6371">
        <f>'Previous Trades Import_OMS Quer'!H6371</f>
        <v>0</v>
      </c>
      <c r="I6371">
        <f>'Previous Trades Import_OMS Quer'!I6371</f>
        <v>0</v>
      </c>
      <c r="J6371">
        <f>'Previous Trades Import_OMS Quer'!J6371</f>
        <v>0</v>
      </c>
      <c r="K6371">
        <f>'Previous Trades Import_OMS Quer'!K6371</f>
        <v>0</v>
      </c>
      <c r="L6371">
        <f>'Previous Trades Import_OMS Quer'!L6371</f>
        <v>0</v>
      </c>
      <c r="M6371">
        <f>'Previous Trades Import_OMS Quer'!M6371</f>
        <v>0</v>
      </c>
      <c r="N6371">
        <f>'Previous Trades Import_OMS Quer'!N6371</f>
        <v>0</v>
      </c>
      <c r="O6371" t="str">
        <f>CLEAN('Previous Trades Import_OMS Quer'!O6371)</f>
        <v/>
      </c>
      <c r="Q6371" s="25">
        <f t="shared" si="198"/>
        <v>0</v>
      </c>
      <c r="R6371" s="25" t="e">
        <f>VLOOKUP(O6371,'Currency Balance'!$O$3:$Q$32,3,0)</f>
        <v>#N/A</v>
      </c>
      <c r="S6371" t="e">
        <f t="shared" si="199"/>
        <v>#N/A</v>
      </c>
    </row>
    <row r="6372" spans="1:19">
      <c r="A6372">
        <f>'Previous Trades Import_OMS Quer'!A6372</f>
        <v>0</v>
      </c>
      <c r="B6372">
        <f>'Previous Trades Import_OMS Quer'!B6372</f>
        <v>0</v>
      </c>
      <c r="C6372" s="22">
        <f>'Previous Trades Import_OMS Quer'!C6372</f>
        <v>0</v>
      </c>
      <c r="D6372">
        <f>'Previous Trades Import_OMS Quer'!D6372</f>
        <v>0</v>
      </c>
      <c r="E6372" s="22">
        <f>'Previous Trades Import_OMS Quer'!E6372</f>
        <v>0</v>
      </c>
      <c r="F6372">
        <f>'Previous Trades Import_OMS Quer'!F6372</f>
        <v>0</v>
      </c>
      <c r="G6372">
        <f>'Previous Trades Import_OMS Quer'!G6372</f>
        <v>0</v>
      </c>
      <c r="H6372">
        <f>'Previous Trades Import_OMS Quer'!H6372</f>
        <v>0</v>
      </c>
      <c r="I6372">
        <f>'Previous Trades Import_OMS Quer'!I6372</f>
        <v>0</v>
      </c>
      <c r="J6372">
        <f>'Previous Trades Import_OMS Quer'!J6372</f>
        <v>0</v>
      </c>
      <c r="K6372">
        <f>'Previous Trades Import_OMS Quer'!K6372</f>
        <v>0</v>
      </c>
      <c r="L6372">
        <f>'Previous Trades Import_OMS Quer'!L6372</f>
        <v>0</v>
      </c>
      <c r="M6372">
        <f>'Previous Trades Import_OMS Quer'!M6372</f>
        <v>0</v>
      </c>
      <c r="N6372">
        <f>'Previous Trades Import_OMS Quer'!N6372</f>
        <v>0</v>
      </c>
      <c r="O6372" t="str">
        <f>CLEAN('Previous Trades Import_OMS Quer'!O6372)</f>
        <v/>
      </c>
      <c r="Q6372" s="25">
        <f t="shared" si="198"/>
        <v>0</v>
      </c>
      <c r="R6372" s="25" t="e">
        <f>VLOOKUP(O6372,'Currency Balance'!$O$3:$Q$32,3,0)</f>
        <v>#N/A</v>
      </c>
      <c r="S6372" t="e">
        <f t="shared" si="199"/>
        <v>#N/A</v>
      </c>
    </row>
    <row r="6373" spans="1:19">
      <c r="A6373">
        <f>'Previous Trades Import_OMS Quer'!A6373</f>
        <v>0</v>
      </c>
      <c r="B6373">
        <f>'Previous Trades Import_OMS Quer'!B6373</f>
        <v>0</v>
      </c>
      <c r="C6373" s="22">
        <f>'Previous Trades Import_OMS Quer'!C6373</f>
        <v>0</v>
      </c>
      <c r="D6373">
        <f>'Previous Trades Import_OMS Quer'!D6373</f>
        <v>0</v>
      </c>
      <c r="E6373" s="22">
        <f>'Previous Trades Import_OMS Quer'!E6373</f>
        <v>0</v>
      </c>
      <c r="F6373">
        <f>'Previous Trades Import_OMS Quer'!F6373</f>
        <v>0</v>
      </c>
      <c r="G6373">
        <f>'Previous Trades Import_OMS Quer'!G6373</f>
        <v>0</v>
      </c>
      <c r="H6373">
        <f>'Previous Trades Import_OMS Quer'!H6373</f>
        <v>0</v>
      </c>
      <c r="I6373">
        <f>'Previous Trades Import_OMS Quer'!I6373</f>
        <v>0</v>
      </c>
      <c r="J6373">
        <f>'Previous Trades Import_OMS Quer'!J6373</f>
        <v>0</v>
      </c>
      <c r="K6373">
        <f>'Previous Trades Import_OMS Quer'!K6373</f>
        <v>0</v>
      </c>
      <c r="L6373">
        <f>'Previous Trades Import_OMS Quer'!L6373</f>
        <v>0</v>
      </c>
      <c r="M6373">
        <f>'Previous Trades Import_OMS Quer'!M6373</f>
        <v>0</v>
      </c>
      <c r="N6373">
        <f>'Previous Trades Import_OMS Quer'!N6373</f>
        <v>0</v>
      </c>
      <c r="O6373" t="str">
        <f>CLEAN('Previous Trades Import_OMS Quer'!O6373)</f>
        <v/>
      </c>
      <c r="Q6373" s="25">
        <f t="shared" si="198"/>
        <v>0</v>
      </c>
      <c r="R6373" s="25" t="e">
        <f>VLOOKUP(O6373,'Currency Balance'!$O$3:$Q$32,3,0)</f>
        <v>#N/A</v>
      </c>
      <c r="S6373" t="e">
        <f t="shared" si="199"/>
        <v>#N/A</v>
      </c>
    </row>
    <row r="6374" spans="1:19">
      <c r="A6374">
        <f>'Previous Trades Import_OMS Quer'!A6374</f>
        <v>0</v>
      </c>
      <c r="B6374">
        <f>'Previous Trades Import_OMS Quer'!B6374</f>
        <v>0</v>
      </c>
      <c r="C6374" s="22">
        <f>'Previous Trades Import_OMS Quer'!C6374</f>
        <v>0</v>
      </c>
      <c r="D6374">
        <f>'Previous Trades Import_OMS Quer'!D6374</f>
        <v>0</v>
      </c>
      <c r="E6374" s="22">
        <f>'Previous Trades Import_OMS Quer'!E6374</f>
        <v>0</v>
      </c>
      <c r="F6374">
        <f>'Previous Trades Import_OMS Quer'!F6374</f>
        <v>0</v>
      </c>
      <c r="G6374">
        <f>'Previous Trades Import_OMS Quer'!G6374</f>
        <v>0</v>
      </c>
      <c r="H6374">
        <f>'Previous Trades Import_OMS Quer'!H6374</f>
        <v>0</v>
      </c>
      <c r="I6374">
        <f>'Previous Trades Import_OMS Quer'!I6374</f>
        <v>0</v>
      </c>
      <c r="J6374">
        <f>'Previous Trades Import_OMS Quer'!J6374</f>
        <v>0</v>
      </c>
      <c r="K6374">
        <f>'Previous Trades Import_OMS Quer'!K6374</f>
        <v>0</v>
      </c>
      <c r="L6374">
        <f>'Previous Trades Import_OMS Quer'!L6374</f>
        <v>0</v>
      </c>
      <c r="M6374">
        <f>'Previous Trades Import_OMS Quer'!M6374</f>
        <v>0</v>
      </c>
      <c r="N6374">
        <f>'Previous Trades Import_OMS Quer'!N6374</f>
        <v>0</v>
      </c>
      <c r="O6374" t="str">
        <f>CLEAN('Previous Trades Import_OMS Quer'!O6374)</f>
        <v/>
      </c>
      <c r="Q6374" s="25">
        <f t="shared" si="198"/>
        <v>0</v>
      </c>
      <c r="R6374" s="25" t="e">
        <f>VLOOKUP(O6374,'Currency Balance'!$O$3:$Q$32,3,0)</f>
        <v>#N/A</v>
      </c>
      <c r="S6374" t="e">
        <f t="shared" si="199"/>
        <v>#N/A</v>
      </c>
    </row>
    <row r="6375" spans="1:19">
      <c r="A6375">
        <f>'Previous Trades Import_OMS Quer'!A6375</f>
        <v>0</v>
      </c>
      <c r="B6375">
        <f>'Previous Trades Import_OMS Quer'!B6375</f>
        <v>0</v>
      </c>
      <c r="C6375" s="22">
        <f>'Previous Trades Import_OMS Quer'!C6375</f>
        <v>0</v>
      </c>
      <c r="D6375">
        <f>'Previous Trades Import_OMS Quer'!D6375</f>
        <v>0</v>
      </c>
      <c r="E6375" s="22">
        <f>'Previous Trades Import_OMS Quer'!E6375</f>
        <v>0</v>
      </c>
      <c r="F6375">
        <f>'Previous Trades Import_OMS Quer'!F6375</f>
        <v>0</v>
      </c>
      <c r="G6375">
        <f>'Previous Trades Import_OMS Quer'!G6375</f>
        <v>0</v>
      </c>
      <c r="H6375">
        <f>'Previous Trades Import_OMS Quer'!H6375</f>
        <v>0</v>
      </c>
      <c r="I6375">
        <f>'Previous Trades Import_OMS Quer'!I6375</f>
        <v>0</v>
      </c>
      <c r="J6375">
        <f>'Previous Trades Import_OMS Quer'!J6375</f>
        <v>0</v>
      </c>
      <c r="K6375">
        <f>'Previous Trades Import_OMS Quer'!K6375</f>
        <v>0</v>
      </c>
      <c r="L6375">
        <f>'Previous Trades Import_OMS Quer'!L6375</f>
        <v>0</v>
      </c>
      <c r="M6375">
        <f>'Previous Trades Import_OMS Quer'!M6375</f>
        <v>0</v>
      </c>
      <c r="N6375">
        <f>'Previous Trades Import_OMS Quer'!N6375</f>
        <v>0</v>
      </c>
      <c r="O6375" t="str">
        <f>CLEAN('Previous Trades Import_OMS Quer'!O6375)</f>
        <v/>
      </c>
      <c r="Q6375" s="25">
        <f t="shared" si="198"/>
        <v>0</v>
      </c>
      <c r="R6375" s="25" t="e">
        <f>VLOOKUP(O6375,'Currency Balance'!$O$3:$Q$32,3,0)</f>
        <v>#N/A</v>
      </c>
      <c r="S6375" t="e">
        <f t="shared" si="199"/>
        <v>#N/A</v>
      </c>
    </row>
    <row r="6376" spans="1:19">
      <c r="A6376">
        <f>'Previous Trades Import_OMS Quer'!A6376</f>
        <v>0</v>
      </c>
      <c r="B6376">
        <f>'Previous Trades Import_OMS Quer'!B6376</f>
        <v>0</v>
      </c>
      <c r="C6376" s="22">
        <f>'Previous Trades Import_OMS Quer'!C6376</f>
        <v>0</v>
      </c>
      <c r="D6376">
        <f>'Previous Trades Import_OMS Quer'!D6376</f>
        <v>0</v>
      </c>
      <c r="E6376" s="22">
        <f>'Previous Trades Import_OMS Quer'!E6376</f>
        <v>0</v>
      </c>
      <c r="F6376">
        <f>'Previous Trades Import_OMS Quer'!F6376</f>
        <v>0</v>
      </c>
      <c r="G6376">
        <f>'Previous Trades Import_OMS Quer'!G6376</f>
        <v>0</v>
      </c>
      <c r="H6376">
        <f>'Previous Trades Import_OMS Quer'!H6376</f>
        <v>0</v>
      </c>
      <c r="I6376">
        <f>'Previous Trades Import_OMS Quer'!I6376</f>
        <v>0</v>
      </c>
      <c r="J6376">
        <f>'Previous Trades Import_OMS Quer'!J6376</f>
        <v>0</v>
      </c>
      <c r="K6376">
        <f>'Previous Trades Import_OMS Quer'!K6376</f>
        <v>0</v>
      </c>
      <c r="L6376">
        <f>'Previous Trades Import_OMS Quer'!L6376</f>
        <v>0</v>
      </c>
      <c r="M6376">
        <f>'Previous Trades Import_OMS Quer'!M6376</f>
        <v>0</v>
      </c>
      <c r="N6376">
        <f>'Previous Trades Import_OMS Quer'!N6376</f>
        <v>0</v>
      </c>
      <c r="O6376" t="str">
        <f>CLEAN('Previous Trades Import_OMS Quer'!O6376)</f>
        <v/>
      </c>
      <c r="Q6376" s="25">
        <f t="shared" si="198"/>
        <v>0</v>
      </c>
      <c r="R6376" s="25" t="e">
        <f>VLOOKUP(O6376,'Currency Balance'!$O$3:$Q$32,3,0)</f>
        <v>#N/A</v>
      </c>
      <c r="S6376" t="e">
        <f t="shared" si="199"/>
        <v>#N/A</v>
      </c>
    </row>
    <row r="6377" spans="1:19">
      <c r="A6377">
        <f>'Previous Trades Import_OMS Quer'!A6377</f>
        <v>0</v>
      </c>
      <c r="B6377">
        <f>'Previous Trades Import_OMS Quer'!B6377</f>
        <v>0</v>
      </c>
      <c r="C6377" s="22">
        <f>'Previous Trades Import_OMS Quer'!C6377</f>
        <v>0</v>
      </c>
      <c r="D6377">
        <f>'Previous Trades Import_OMS Quer'!D6377</f>
        <v>0</v>
      </c>
      <c r="E6377" s="22">
        <f>'Previous Trades Import_OMS Quer'!E6377</f>
        <v>0</v>
      </c>
      <c r="F6377">
        <f>'Previous Trades Import_OMS Quer'!F6377</f>
        <v>0</v>
      </c>
      <c r="G6377">
        <f>'Previous Trades Import_OMS Quer'!G6377</f>
        <v>0</v>
      </c>
      <c r="H6377">
        <f>'Previous Trades Import_OMS Quer'!H6377</f>
        <v>0</v>
      </c>
      <c r="I6377">
        <f>'Previous Trades Import_OMS Quer'!I6377</f>
        <v>0</v>
      </c>
      <c r="J6377">
        <f>'Previous Trades Import_OMS Quer'!J6377</f>
        <v>0</v>
      </c>
      <c r="K6377">
        <f>'Previous Trades Import_OMS Quer'!K6377</f>
        <v>0</v>
      </c>
      <c r="L6377">
        <f>'Previous Trades Import_OMS Quer'!L6377</f>
        <v>0</v>
      </c>
      <c r="M6377">
        <f>'Previous Trades Import_OMS Quer'!M6377</f>
        <v>0</v>
      </c>
      <c r="N6377">
        <f>'Previous Trades Import_OMS Quer'!N6377</f>
        <v>0</v>
      </c>
      <c r="O6377" t="str">
        <f>CLEAN('Previous Trades Import_OMS Quer'!O6377)</f>
        <v/>
      </c>
      <c r="Q6377" s="25">
        <f t="shared" si="198"/>
        <v>0</v>
      </c>
      <c r="R6377" s="25" t="e">
        <f>VLOOKUP(O6377,'Currency Balance'!$O$3:$Q$32,3,0)</f>
        <v>#N/A</v>
      </c>
      <c r="S6377" t="e">
        <f t="shared" si="199"/>
        <v>#N/A</v>
      </c>
    </row>
    <row r="6378" spans="1:19">
      <c r="A6378">
        <f>'Previous Trades Import_OMS Quer'!A6378</f>
        <v>0</v>
      </c>
      <c r="B6378">
        <f>'Previous Trades Import_OMS Quer'!B6378</f>
        <v>0</v>
      </c>
      <c r="C6378" s="22">
        <f>'Previous Trades Import_OMS Quer'!C6378</f>
        <v>0</v>
      </c>
      <c r="D6378">
        <f>'Previous Trades Import_OMS Quer'!D6378</f>
        <v>0</v>
      </c>
      <c r="E6378" s="22">
        <f>'Previous Trades Import_OMS Quer'!E6378</f>
        <v>0</v>
      </c>
      <c r="F6378">
        <f>'Previous Trades Import_OMS Quer'!F6378</f>
        <v>0</v>
      </c>
      <c r="G6378">
        <f>'Previous Trades Import_OMS Quer'!G6378</f>
        <v>0</v>
      </c>
      <c r="H6378">
        <f>'Previous Trades Import_OMS Quer'!H6378</f>
        <v>0</v>
      </c>
      <c r="I6378">
        <f>'Previous Trades Import_OMS Quer'!I6378</f>
        <v>0</v>
      </c>
      <c r="J6378">
        <f>'Previous Trades Import_OMS Quer'!J6378</f>
        <v>0</v>
      </c>
      <c r="K6378">
        <f>'Previous Trades Import_OMS Quer'!K6378</f>
        <v>0</v>
      </c>
      <c r="L6378">
        <f>'Previous Trades Import_OMS Quer'!L6378</f>
        <v>0</v>
      </c>
      <c r="M6378">
        <f>'Previous Trades Import_OMS Quer'!M6378</f>
        <v>0</v>
      </c>
      <c r="N6378">
        <f>'Previous Trades Import_OMS Quer'!N6378</f>
        <v>0</v>
      </c>
      <c r="O6378" t="str">
        <f>CLEAN('Previous Trades Import_OMS Quer'!O6378)</f>
        <v/>
      </c>
      <c r="Q6378" s="25">
        <f t="shared" si="198"/>
        <v>0</v>
      </c>
      <c r="R6378" s="25" t="e">
        <f>VLOOKUP(O6378,'Currency Balance'!$O$3:$Q$32,3,0)</f>
        <v>#N/A</v>
      </c>
      <c r="S6378" t="e">
        <f t="shared" si="199"/>
        <v>#N/A</v>
      </c>
    </row>
    <row r="6379" spans="1:19">
      <c r="A6379">
        <f>'Previous Trades Import_OMS Quer'!A6379</f>
        <v>0</v>
      </c>
      <c r="B6379">
        <f>'Previous Trades Import_OMS Quer'!B6379</f>
        <v>0</v>
      </c>
      <c r="C6379" s="22">
        <f>'Previous Trades Import_OMS Quer'!C6379</f>
        <v>0</v>
      </c>
      <c r="D6379">
        <f>'Previous Trades Import_OMS Quer'!D6379</f>
        <v>0</v>
      </c>
      <c r="E6379" s="22">
        <f>'Previous Trades Import_OMS Quer'!E6379</f>
        <v>0</v>
      </c>
      <c r="F6379">
        <f>'Previous Trades Import_OMS Quer'!F6379</f>
        <v>0</v>
      </c>
      <c r="G6379">
        <f>'Previous Trades Import_OMS Quer'!G6379</f>
        <v>0</v>
      </c>
      <c r="H6379">
        <f>'Previous Trades Import_OMS Quer'!H6379</f>
        <v>0</v>
      </c>
      <c r="I6379">
        <f>'Previous Trades Import_OMS Quer'!I6379</f>
        <v>0</v>
      </c>
      <c r="J6379">
        <f>'Previous Trades Import_OMS Quer'!J6379</f>
        <v>0</v>
      </c>
      <c r="K6379">
        <f>'Previous Trades Import_OMS Quer'!K6379</f>
        <v>0</v>
      </c>
      <c r="L6379">
        <f>'Previous Trades Import_OMS Quer'!L6379</f>
        <v>0</v>
      </c>
      <c r="M6379">
        <f>'Previous Trades Import_OMS Quer'!M6379</f>
        <v>0</v>
      </c>
      <c r="N6379">
        <f>'Previous Trades Import_OMS Quer'!N6379</f>
        <v>0</v>
      </c>
      <c r="O6379" t="str">
        <f>CLEAN('Previous Trades Import_OMS Quer'!O6379)</f>
        <v/>
      </c>
      <c r="Q6379" s="25">
        <f t="shared" si="198"/>
        <v>0</v>
      </c>
      <c r="R6379" s="25" t="e">
        <f>VLOOKUP(O6379,'Currency Balance'!$O$3:$Q$32,3,0)</f>
        <v>#N/A</v>
      </c>
      <c r="S6379" t="e">
        <f t="shared" si="199"/>
        <v>#N/A</v>
      </c>
    </row>
    <row r="6380" spans="1:19">
      <c r="A6380">
        <f>'Previous Trades Import_OMS Quer'!A6380</f>
        <v>0</v>
      </c>
      <c r="B6380">
        <f>'Previous Trades Import_OMS Quer'!B6380</f>
        <v>0</v>
      </c>
      <c r="C6380" s="22">
        <f>'Previous Trades Import_OMS Quer'!C6380</f>
        <v>0</v>
      </c>
      <c r="D6380">
        <f>'Previous Trades Import_OMS Quer'!D6380</f>
        <v>0</v>
      </c>
      <c r="E6380" s="22">
        <f>'Previous Trades Import_OMS Quer'!E6380</f>
        <v>0</v>
      </c>
      <c r="F6380">
        <f>'Previous Trades Import_OMS Quer'!F6380</f>
        <v>0</v>
      </c>
      <c r="G6380">
        <f>'Previous Trades Import_OMS Quer'!G6380</f>
        <v>0</v>
      </c>
      <c r="H6380">
        <f>'Previous Trades Import_OMS Quer'!H6380</f>
        <v>0</v>
      </c>
      <c r="I6380">
        <f>'Previous Trades Import_OMS Quer'!I6380</f>
        <v>0</v>
      </c>
      <c r="J6380">
        <f>'Previous Trades Import_OMS Quer'!J6380</f>
        <v>0</v>
      </c>
      <c r="K6380">
        <f>'Previous Trades Import_OMS Quer'!K6380</f>
        <v>0</v>
      </c>
      <c r="L6380">
        <f>'Previous Trades Import_OMS Quer'!L6380</f>
        <v>0</v>
      </c>
      <c r="M6380">
        <f>'Previous Trades Import_OMS Quer'!M6380</f>
        <v>0</v>
      </c>
      <c r="N6380">
        <f>'Previous Trades Import_OMS Quer'!N6380</f>
        <v>0</v>
      </c>
      <c r="O6380" t="str">
        <f>CLEAN('Previous Trades Import_OMS Quer'!O6380)</f>
        <v/>
      </c>
      <c r="Q6380" s="25">
        <f t="shared" si="198"/>
        <v>0</v>
      </c>
      <c r="R6380" s="25" t="e">
        <f>VLOOKUP(O6380,'Currency Balance'!$O$3:$Q$32,3,0)</f>
        <v>#N/A</v>
      </c>
      <c r="S6380" t="e">
        <f t="shared" si="199"/>
        <v>#N/A</v>
      </c>
    </row>
    <row r="6381" spans="1:19">
      <c r="A6381">
        <f>'Previous Trades Import_OMS Quer'!A6381</f>
        <v>0</v>
      </c>
      <c r="B6381">
        <f>'Previous Trades Import_OMS Quer'!B6381</f>
        <v>0</v>
      </c>
      <c r="C6381" s="22">
        <f>'Previous Trades Import_OMS Quer'!C6381</f>
        <v>0</v>
      </c>
      <c r="D6381">
        <f>'Previous Trades Import_OMS Quer'!D6381</f>
        <v>0</v>
      </c>
      <c r="E6381" s="22">
        <f>'Previous Trades Import_OMS Quer'!E6381</f>
        <v>0</v>
      </c>
      <c r="F6381">
        <f>'Previous Trades Import_OMS Quer'!F6381</f>
        <v>0</v>
      </c>
      <c r="G6381">
        <f>'Previous Trades Import_OMS Quer'!G6381</f>
        <v>0</v>
      </c>
      <c r="H6381">
        <f>'Previous Trades Import_OMS Quer'!H6381</f>
        <v>0</v>
      </c>
      <c r="I6381">
        <f>'Previous Trades Import_OMS Quer'!I6381</f>
        <v>0</v>
      </c>
      <c r="J6381">
        <f>'Previous Trades Import_OMS Quer'!J6381</f>
        <v>0</v>
      </c>
      <c r="K6381">
        <f>'Previous Trades Import_OMS Quer'!K6381</f>
        <v>0</v>
      </c>
      <c r="L6381">
        <f>'Previous Trades Import_OMS Quer'!L6381</f>
        <v>0</v>
      </c>
      <c r="M6381">
        <f>'Previous Trades Import_OMS Quer'!M6381</f>
        <v>0</v>
      </c>
      <c r="N6381">
        <f>'Previous Trades Import_OMS Quer'!N6381</f>
        <v>0</v>
      </c>
      <c r="O6381" t="str">
        <f>CLEAN('Previous Trades Import_OMS Quer'!O6381)</f>
        <v/>
      </c>
      <c r="Q6381" s="25">
        <f t="shared" si="198"/>
        <v>0</v>
      </c>
      <c r="R6381" s="25" t="e">
        <f>VLOOKUP(O6381,'Currency Balance'!$O$3:$Q$32,3,0)</f>
        <v>#N/A</v>
      </c>
      <c r="S6381" t="e">
        <f t="shared" si="199"/>
        <v>#N/A</v>
      </c>
    </row>
    <row r="6382" spans="1:19">
      <c r="A6382">
        <f>'Previous Trades Import_OMS Quer'!A6382</f>
        <v>0</v>
      </c>
      <c r="B6382">
        <f>'Previous Trades Import_OMS Quer'!B6382</f>
        <v>0</v>
      </c>
      <c r="C6382" s="22">
        <f>'Previous Trades Import_OMS Quer'!C6382</f>
        <v>0</v>
      </c>
      <c r="D6382">
        <f>'Previous Trades Import_OMS Quer'!D6382</f>
        <v>0</v>
      </c>
      <c r="E6382" s="22">
        <f>'Previous Trades Import_OMS Quer'!E6382</f>
        <v>0</v>
      </c>
      <c r="F6382">
        <f>'Previous Trades Import_OMS Quer'!F6382</f>
        <v>0</v>
      </c>
      <c r="G6382">
        <f>'Previous Trades Import_OMS Quer'!G6382</f>
        <v>0</v>
      </c>
      <c r="H6382">
        <f>'Previous Trades Import_OMS Quer'!H6382</f>
        <v>0</v>
      </c>
      <c r="I6382">
        <f>'Previous Trades Import_OMS Quer'!I6382</f>
        <v>0</v>
      </c>
      <c r="J6382">
        <f>'Previous Trades Import_OMS Quer'!J6382</f>
        <v>0</v>
      </c>
      <c r="K6382">
        <f>'Previous Trades Import_OMS Quer'!K6382</f>
        <v>0</v>
      </c>
      <c r="L6382">
        <f>'Previous Trades Import_OMS Quer'!L6382</f>
        <v>0</v>
      </c>
      <c r="M6382">
        <f>'Previous Trades Import_OMS Quer'!M6382</f>
        <v>0</v>
      </c>
      <c r="N6382">
        <f>'Previous Trades Import_OMS Quer'!N6382</f>
        <v>0</v>
      </c>
      <c r="O6382" t="str">
        <f>CLEAN('Previous Trades Import_OMS Quer'!O6382)</f>
        <v/>
      </c>
      <c r="Q6382" s="25">
        <f t="shared" si="198"/>
        <v>0</v>
      </c>
      <c r="R6382" s="25" t="e">
        <f>VLOOKUP(O6382,'Currency Balance'!$O$3:$Q$32,3,0)</f>
        <v>#N/A</v>
      </c>
      <c r="S6382" t="e">
        <f t="shared" si="199"/>
        <v>#N/A</v>
      </c>
    </row>
    <row r="6383" spans="1:19">
      <c r="A6383">
        <f>'Previous Trades Import_OMS Quer'!A6383</f>
        <v>0</v>
      </c>
      <c r="B6383">
        <f>'Previous Trades Import_OMS Quer'!B6383</f>
        <v>0</v>
      </c>
      <c r="C6383" s="22">
        <f>'Previous Trades Import_OMS Quer'!C6383</f>
        <v>0</v>
      </c>
      <c r="D6383">
        <f>'Previous Trades Import_OMS Quer'!D6383</f>
        <v>0</v>
      </c>
      <c r="E6383" s="22">
        <f>'Previous Trades Import_OMS Quer'!E6383</f>
        <v>0</v>
      </c>
      <c r="F6383">
        <f>'Previous Trades Import_OMS Quer'!F6383</f>
        <v>0</v>
      </c>
      <c r="G6383">
        <f>'Previous Trades Import_OMS Quer'!G6383</f>
        <v>0</v>
      </c>
      <c r="H6383">
        <f>'Previous Trades Import_OMS Quer'!H6383</f>
        <v>0</v>
      </c>
      <c r="I6383">
        <f>'Previous Trades Import_OMS Quer'!I6383</f>
        <v>0</v>
      </c>
      <c r="J6383">
        <f>'Previous Trades Import_OMS Quer'!J6383</f>
        <v>0</v>
      </c>
      <c r="K6383">
        <f>'Previous Trades Import_OMS Quer'!K6383</f>
        <v>0</v>
      </c>
      <c r="L6383">
        <f>'Previous Trades Import_OMS Quer'!L6383</f>
        <v>0</v>
      </c>
      <c r="M6383">
        <f>'Previous Trades Import_OMS Quer'!M6383</f>
        <v>0</v>
      </c>
      <c r="N6383">
        <f>'Previous Trades Import_OMS Quer'!N6383</f>
        <v>0</v>
      </c>
      <c r="O6383" t="str">
        <f>CLEAN('Previous Trades Import_OMS Quer'!O6383)</f>
        <v/>
      </c>
      <c r="Q6383" s="25">
        <f t="shared" si="198"/>
        <v>0</v>
      </c>
      <c r="R6383" s="25" t="e">
        <f>VLOOKUP(O6383,'Currency Balance'!$O$3:$Q$32,3,0)</f>
        <v>#N/A</v>
      </c>
      <c r="S6383" t="e">
        <f t="shared" si="199"/>
        <v>#N/A</v>
      </c>
    </row>
    <row r="6384" spans="1:19">
      <c r="A6384">
        <f>'Previous Trades Import_OMS Quer'!A6384</f>
        <v>0</v>
      </c>
      <c r="B6384">
        <f>'Previous Trades Import_OMS Quer'!B6384</f>
        <v>0</v>
      </c>
      <c r="C6384" s="22">
        <f>'Previous Trades Import_OMS Quer'!C6384</f>
        <v>0</v>
      </c>
      <c r="D6384">
        <f>'Previous Trades Import_OMS Quer'!D6384</f>
        <v>0</v>
      </c>
      <c r="E6384" s="22">
        <f>'Previous Trades Import_OMS Quer'!E6384</f>
        <v>0</v>
      </c>
      <c r="F6384">
        <f>'Previous Trades Import_OMS Quer'!F6384</f>
        <v>0</v>
      </c>
      <c r="G6384">
        <f>'Previous Trades Import_OMS Quer'!G6384</f>
        <v>0</v>
      </c>
      <c r="H6384">
        <f>'Previous Trades Import_OMS Quer'!H6384</f>
        <v>0</v>
      </c>
      <c r="I6384">
        <f>'Previous Trades Import_OMS Quer'!I6384</f>
        <v>0</v>
      </c>
      <c r="J6384">
        <f>'Previous Trades Import_OMS Quer'!J6384</f>
        <v>0</v>
      </c>
      <c r="K6384">
        <f>'Previous Trades Import_OMS Quer'!K6384</f>
        <v>0</v>
      </c>
      <c r="L6384">
        <f>'Previous Trades Import_OMS Quer'!L6384</f>
        <v>0</v>
      </c>
      <c r="M6384">
        <f>'Previous Trades Import_OMS Quer'!M6384</f>
        <v>0</v>
      </c>
      <c r="N6384">
        <f>'Previous Trades Import_OMS Quer'!N6384</f>
        <v>0</v>
      </c>
      <c r="O6384" t="str">
        <f>CLEAN('Previous Trades Import_OMS Quer'!O6384)</f>
        <v/>
      </c>
      <c r="Q6384" s="25">
        <f t="shared" si="198"/>
        <v>0</v>
      </c>
      <c r="R6384" s="25" t="e">
        <f>VLOOKUP(O6384,'Currency Balance'!$O$3:$Q$32,3,0)</f>
        <v>#N/A</v>
      </c>
      <c r="S6384" t="e">
        <f t="shared" si="199"/>
        <v>#N/A</v>
      </c>
    </row>
    <row r="6385" spans="1:19">
      <c r="A6385">
        <f>'Previous Trades Import_OMS Quer'!A6385</f>
        <v>0</v>
      </c>
      <c r="B6385">
        <f>'Previous Trades Import_OMS Quer'!B6385</f>
        <v>0</v>
      </c>
      <c r="C6385" s="22">
        <f>'Previous Trades Import_OMS Quer'!C6385</f>
        <v>0</v>
      </c>
      <c r="D6385">
        <f>'Previous Trades Import_OMS Quer'!D6385</f>
        <v>0</v>
      </c>
      <c r="E6385" s="22">
        <f>'Previous Trades Import_OMS Quer'!E6385</f>
        <v>0</v>
      </c>
      <c r="F6385">
        <f>'Previous Trades Import_OMS Quer'!F6385</f>
        <v>0</v>
      </c>
      <c r="G6385">
        <f>'Previous Trades Import_OMS Quer'!G6385</f>
        <v>0</v>
      </c>
      <c r="H6385">
        <f>'Previous Trades Import_OMS Quer'!H6385</f>
        <v>0</v>
      </c>
      <c r="I6385">
        <f>'Previous Trades Import_OMS Quer'!I6385</f>
        <v>0</v>
      </c>
      <c r="J6385">
        <f>'Previous Trades Import_OMS Quer'!J6385</f>
        <v>0</v>
      </c>
      <c r="K6385">
        <f>'Previous Trades Import_OMS Quer'!K6385</f>
        <v>0</v>
      </c>
      <c r="L6385">
        <f>'Previous Trades Import_OMS Quer'!L6385</f>
        <v>0</v>
      </c>
      <c r="M6385">
        <f>'Previous Trades Import_OMS Quer'!M6385</f>
        <v>0</v>
      </c>
      <c r="N6385">
        <f>'Previous Trades Import_OMS Quer'!N6385</f>
        <v>0</v>
      </c>
      <c r="O6385" t="str">
        <f>CLEAN('Previous Trades Import_OMS Quer'!O6385)</f>
        <v/>
      </c>
      <c r="Q6385" s="25">
        <f t="shared" si="198"/>
        <v>0</v>
      </c>
      <c r="R6385" s="25" t="e">
        <f>VLOOKUP(O6385,'Currency Balance'!$O$3:$Q$32,3,0)</f>
        <v>#N/A</v>
      </c>
      <c r="S6385" t="e">
        <f t="shared" si="199"/>
        <v>#N/A</v>
      </c>
    </row>
    <row r="6386" spans="1:19">
      <c r="A6386">
        <f>'Previous Trades Import_OMS Quer'!A6386</f>
        <v>0</v>
      </c>
      <c r="B6386">
        <f>'Previous Trades Import_OMS Quer'!B6386</f>
        <v>0</v>
      </c>
      <c r="C6386" s="22">
        <f>'Previous Trades Import_OMS Quer'!C6386</f>
        <v>0</v>
      </c>
      <c r="D6386">
        <f>'Previous Trades Import_OMS Quer'!D6386</f>
        <v>0</v>
      </c>
      <c r="E6386" s="22">
        <f>'Previous Trades Import_OMS Quer'!E6386</f>
        <v>0</v>
      </c>
      <c r="F6386">
        <f>'Previous Trades Import_OMS Quer'!F6386</f>
        <v>0</v>
      </c>
      <c r="G6386">
        <f>'Previous Trades Import_OMS Quer'!G6386</f>
        <v>0</v>
      </c>
      <c r="H6386">
        <f>'Previous Trades Import_OMS Quer'!H6386</f>
        <v>0</v>
      </c>
      <c r="I6386">
        <f>'Previous Trades Import_OMS Quer'!I6386</f>
        <v>0</v>
      </c>
      <c r="J6386">
        <f>'Previous Trades Import_OMS Quer'!J6386</f>
        <v>0</v>
      </c>
      <c r="K6386">
        <f>'Previous Trades Import_OMS Quer'!K6386</f>
        <v>0</v>
      </c>
      <c r="L6386">
        <f>'Previous Trades Import_OMS Quer'!L6386</f>
        <v>0</v>
      </c>
      <c r="M6386">
        <f>'Previous Trades Import_OMS Quer'!M6386</f>
        <v>0</v>
      </c>
      <c r="N6386">
        <f>'Previous Trades Import_OMS Quer'!N6386</f>
        <v>0</v>
      </c>
      <c r="O6386" t="str">
        <f>CLEAN('Previous Trades Import_OMS Quer'!O6386)</f>
        <v/>
      </c>
      <c r="Q6386" s="25">
        <f t="shared" si="198"/>
        <v>0</v>
      </c>
      <c r="R6386" s="25" t="e">
        <f>VLOOKUP(O6386,'Currency Balance'!$O$3:$Q$32,3,0)</f>
        <v>#N/A</v>
      </c>
      <c r="S6386" t="e">
        <f t="shared" si="199"/>
        <v>#N/A</v>
      </c>
    </row>
    <row r="6387" spans="1:19">
      <c r="A6387">
        <f>'Previous Trades Import_OMS Quer'!A6387</f>
        <v>0</v>
      </c>
      <c r="B6387">
        <f>'Previous Trades Import_OMS Quer'!B6387</f>
        <v>0</v>
      </c>
      <c r="C6387" s="22">
        <f>'Previous Trades Import_OMS Quer'!C6387</f>
        <v>0</v>
      </c>
      <c r="D6387">
        <f>'Previous Trades Import_OMS Quer'!D6387</f>
        <v>0</v>
      </c>
      <c r="E6387" s="22">
        <f>'Previous Trades Import_OMS Quer'!E6387</f>
        <v>0</v>
      </c>
      <c r="F6387">
        <f>'Previous Trades Import_OMS Quer'!F6387</f>
        <v>0</v>
      </c>
      <c r="G6387">
        <f>'Previous Trades Import_OMS Quer'!G6387</f>
        <v>0</v>
      </c>
      <c r="H6387">
        <f>'Previous Trades Import_OMS Quer'!H6387</f>
        <v>0</v>
      </c>
      <c r="I6387">
        <f>'Previous Trades Import_OMS Quer'!I6387</f>
        <v>0</v>
      </c>
      <c r="J6387">
        <f>'Previous Trades Import_OMS Quer'!J6387</f>
        <v>0</v>
      </c>
      <c r="K6387">
        <f>'Previous Trades Import_OMS Quer'!K6387</f>
        <v>0</v>
      </c>
      <c r="L6387">
        <f>'Previous Trades Import_OMS Quer'!L6387</f>
        <v>0</v>
      </c>
      <c r="M6387">
        <f>'Previous Trades Import_OMS Quer'!M6387</f>
        <v>0</v>
      </c>
      <c r="N6387">
        <f>'Previous Trades Import_OMS Quer'!N6387</f>
        <v>0</v>
      </c>
      <c r="O6387" t="str">
        <f>CLEAN('Previous Trades Import_OMS Quer'!O6387)</f>
        <v/>
      </c>
      <c r="Q6387" s="25">
        <f t="shared" si="198"/>
        <v>0</v>
      </c>
      <c r="R6387" s="25" t="e">
        <f>VLOOKUP(O6387,'Currency Balance'!$O$3:$Q$32,3,0)</f>
        <v>#N/A</v>
      </c>
      <c r="S6387" t="e">
        <f t="shared" si="199"/>
        <v>#N/A</v>
      </c>
    </row>
    <row r="6388" spans="1:19">
      <c r="A6388">
        <f>'Previous Trades Import_OMS Quer'!A6388</f>
        <v>0</v>
      </c>
      <c r="B6388">
        <f>'Previous Trades Import_OMS Quer'!B6388</f>
        <v>0</v>
      </c>
      <c r="C6388" s="22">
        <f>'Previous Trades Import_OMS Quer'!C6388</f>
        <v>0</v>
      </c>
      <c r="D6388">
        <f>'Previous Trades Import_OMS Quer'!D6388</f>
        <v>0</v>
      </c>
      <c r="E6388" s="22">
        <f>'Previous Trades Import_OMS Quer'!E6388</f>
        <v>0</v>
      </c>
      <c r="F6388">
        <f>'Previous Trades Import_OMS Quer'!F6388</f>
        <v>0</v>
      </c>
      <c r="G6388">
        <f>'Previous Trades Import_OMS Quer'!G6388</f>
        <v>0</v>
      </c>
      <c r="H6388">
        <f>'Previous Trades Import_OMS Quer'!H6388</f>
        <v>0</v>
      </c>
      <c r="I6388">
        <f>'Previous Trades Import_OMS Quer'!I6388</f>
        <v>0</v>
      </c>
      <c r="J6388">
        <f>'Previous Trades Import_OMS Quer'!J6388</f>
        <v>0</v>
      </c>
      <c r="K6388">
        <f>'Previous Trades Import_OMS Quer'!K6388</f>
        <v>0</v>
      </c>
      <c r="L6388">
        <f>'Previous Trades Import_OMS Quer'!L6388</f>
        <v>0</v>
      </c>
      <c r="M6388">
        <f>'Previous Trades Import_OMS Quer'!M6388</f>
        <v>0</v>
      </c>
      <c r="N6388">
        <f>'Previous Trades Import_OMS Quer'!N6388</f>
        <v>0</v>
      </c>
      <c r="O6388" t="str">
        <f>CLEAN('Previous Trades Import_OMS Quer'!O6388)</f>
        <v/>
      </c>
      <c r="Q6388" s="25">
        <f t="shared" si="198"/>
        <v>0</v>
      </c>
      <c r="R6388" s="25" t="e">
        <f>VLOOKUP(O6388,'Currency Balance'!$O$3:$Q$32,3,0)</f>
        <v>#N/A</v>
      </c>
      <c r="S6388" t="e">
        <f t="shared" si="199"/>
        <v>#N/A</v>
      </c>
    </row>
    <row r="6389" spans="1:19">
      <c r="A6389">
        <f>'Previous Trades Import_OMS Quer'!A6389</f>
        <v>0</v>
      </c>
      <c r="B6389">
        <f>'Previous Trades Import_OMS Quer'!B6389</f>
        <v>0</v>
      </c>
      <c r="C6389" s="22">
        <f>'Previous Trades Import_OMS Quer'!C6389</f>
        <v>0</v>
      </c>
      <c r="D6389">
        <f>'Previous Trades Import_OMS Quer'!D6389</f>
        <v>0</v>
      </c>
      <c r="E6389" s="22">
        <f>'Previous Trades Import_OMS Quer'!E6389</f>
        <v>0</v>
      </c>
      <c r="F6389">
        <f>'Previous Trades Import_OMS Quer'!F6389</f>
        <v>0</v>
      </c>
      <c r="G6389">
        <f>'Previous Trades Import_OMS Quer'!G6389</f>
        <v>0</v>
      </c>
      <c r="H6389">
        <f>'Previous Trades Import_OMS Quer'!H6389</f>
        <v>0</v>
      </c>
      <c r="I6389">
        <f>'Previous Trades Import_OMS Quer'!I6389</f>
        <v>0</v>
      </c>
      <c r="J6389">
        <f>'Previous Trades Import_OMS Quer'!J6389</f>
        <v>0</v>
      </c>
      <c r="K6389">
        <f>'Previous Trades Import_OMS Quer'!K6389</f>
        <v>0</v>
      </c>
      <c r="L6389">
        <f>'Previous Trades Import_OMS Quer'!L6389</f>
        <v>0</v>
      </c>
      <c r="M6389">
        <f>'Previous Trades Import_OMS Quer'!M6389</f>
        <v>0</v>
      </c>
      <c r="N6389">
        <f>'Previous Trades Import_OMS Quer'!N6389</f>
        <v>0</v>
      </c>
      <c r="O6389" t="str">
        <f>CLEAN('Previous Trades Import_OMS Quer'!O6389)</f>
        <v/>
      </c>
      <c r="Q6389" s="25">
        <f t="shared" si="198"/>
        <v>0</v>
      </c>
      <c r="R6389" s="25" t="e">
        <f>VLOOKUP(O6389,'Currency Balance'!$O$3:$Q$32,3,0)</f>
        <v>#N/A</v>
      </c>
      <c r="S6389" t="e">
        <f t="shared" si="199"/>
        <v>#N/A</v>
      </c>
    </row>
    <row r="6390" spans="1:19">
      <c r="A6390">
        <f>'Previous Trades Import_OMS Quer'!A6390</f>
        <v>0</v>
      </c>
      <c r="B6390">
        <f>'Previous Trades Import_OMS Quer'!B6390</f>
        <v>0</v>
      </c>
      <c r="C6390" s="22">
        <f>'Previous Trades Import_OMS Quer'!C6390</f>
        <v>0</v>
      </c>
      <c r="D6390">
        <f>'Previous Trades Import_OMS Quer'!D6390</f>
        <v>0</v>
      </c>
      <c r="E6390" s="22">
        <f>'Previous Trades Import_OMS Quer'!E6390</f>
        <v>0</v>
      </c>
      <c r="F6390">
        <f>'Previous Trades Import_OMS Quer'!F6390</f>
        <v>0</v>
      </c>
      <c r="G6390">
        <f>'Previous Trades Import_OMS Quer'!G6390</f>
        <v>0</v>
      </c>
      <c r="H6390">
        <f>'Previous Trades Import_OMS Quer'!H6390</f>
        <v>0</v>
      </c>
      <c r="I6390">
        <f>'Previous Trades Import_OMS Quer'!I6390</f>
        <v>0</v>
      </c>
      <c r="J6390">
        <f>'Previous Trades Import_OMS Quer'!J6390</f>
        <v>0</v>
      </c>
      <c r="K6390">
        <f>'Previous Trades Import_OMS Quer'!K6390</f>
        <v>0</v>
      </c>
      <c r="L6390">
        <f>'Previous Trades Import_OMS Quer'!L6390</f>
        <v>0</v>
      </c>
      <c r="M6390">
        <f>'Previous Trades Import_OMS Quer'!M6390</f>
        <v>0</v>
      </c>
      <c r="N6390">
        <f>'Previous Trades Import_OMS Quer'!N6390</f>
        <v>0</v>
      </c>
      <c r="O6390" t="str">
        <f>CLEAN('Previous Trades Import_OMS Quer'!O6390)</f>
        <v/>
      </c>
      <c r="Q6390" s="25">
        <f t="shared" si="198"/>
        <v>0</v>
      </c>
      <c r="R6390" s="25" t="e">
        <f>VLOOKUP(O6390,'Currency Balance'!$O$3:$Q$32,3,0)</f>
        <v>#N/A</v>
      </c>
      <c r="S6390" t="e">
        <f t="shared" si="199"/>
        <v>#N/A</v>
      </c>
    </row>
    <row r="6391" spans="1:19">
      <c r="A6391">
        <f>'Previous Trades Import_OMS Quer'!A6391</f>
        <v>0</v>
      </c>
      <c r="B6391">
        <f>'Previous Trades Import_OMS Quer'!B6391</f>
        <v>0</v>
      </c>
      <c r="C6391" s="22">
        <f>'Previous Trades Import_OMS Quer'!C6391</f>
        <v>0</v>
      </c>
      <c r="D6391">
        <f>'Previous Trades Import_OMS Quer'!D6391</f>
        <v>0</v>
      </c>
      <c r="E6391" s="22">
        <f>'Previous Trades Import_OMS Quer'!E6391</f>
        <v>0</v>
      </c>
      <c r="F6391">
        <f>'Previous Trades Import_OMS Quer'!F6391</f>
        <v>0</v>
      </c>
      <c r="G6391">
        <f>'Previous Trades Import_OMS Quer'!G6391</f>
        <v>0</v>
      </c>
      <c r="H6391">
        <f>'Previous Trades Import_OMS Quer'!H6391</f>
        <v>0</v>
      </c>
      <c r="I6391">
        <f>'Previous Trades Import_OMS Quer'!I6391</f>
        <v>0</v>
      </c>
      <c r="J6391">
        <f>'Previous Trades Import_OMS Quer'!J6391</f>
        <v>0</v>
      </c>
      <c r="K6391">
        <f>'Previous Trades Import_OMS Quer'!K6391</f>
        <v>0</v>
      </c>
      <c r="L6391">
        <f>'Previous Trades Import_OMS Quer'!L6391</f>
        <v>0</v>
      </c>
      <c r="M6391">
        <f>'Previous Trades Import_OMS Quer'!M6391</f>
        <v>0</v>
      </c>
      <c r="N6391">
        <f>'Previous Trades Import_OMS Quer'!N6391</f>
        <v>0</v>
      </c>
      <c r="O6391" t="str">
        <f>CLEAN('Previous Trades Import_OMS Quer'!O6391)</f>
        <v/>
      </c>
      <c r="Q6391" s="25">
        <f t="shared" si="198"/>
        <v>0</v>
      </c>
      <c r="R6391" s="25" t="e">
        <f>VLOOKUP(O6391,'Currency Balance'!$O$3:$Q$32,3,0)</f>
        <v>#N/A</v>
      </c>
      <c r="S6391" t="e">
        <f t="shared" si="199"/>
        <v>#N/A</v>
      </c>
    </row>
    <row r="6392" spans="1:19">
      <c r="A6392">
        <f>'Previous Trades Import_OMS Quer'!A6392</f>
        <v>0</v>
      </c>
      <c r="B6392">
        <f>'Previous Trades Import_OMS Quer'!B6392</f>
        <v>0</v>
      </c>
      <c r="C6392" s="22">
        <f>'Previous Trades Import_OMS Quer'!C6392</f>
        <v>0</v>
      </c>
      <c r="D6392">
        <f>'Previous Trades Import_OMS Quer'!D6392</f>
        <v>0</v>
      </c>
      <c r="E6392" s="22">
        <f>'Previous Trades Import_OMS Quer'!E6392</f>
        <v>0</v>
      </c>
      <c r="F6392">
        <f>'Previous Trades Import_OMS Quer'!F6392</f>
        <v>0</v>
      </c>
      <c r="G6392">
        <f>'Previous Trades Import_OMS Quer'!G6392</f>
        <v>0</v>
      </c>
      <c r="H6392">
        <f>'Previous Trades Import_OMS Quer'!H6392</f>
        <v>0</v>
      </c>
      <c r="I6392">
        <f>'Previous Trades Import_OMS Quer'!I6392</f>
        <v>0</v>
      </c>
      <c r="J6392">
        <f>'Previous Trades Import_OMS Quer'!J6392</f>
        <v>0</v>
      </c>
      <c r="K6392">
        <f>'Previous Trades Import_OMS Quer'!K6392</f>
        <v>0</v>
      </c>
      <c r="L6392">
        <f>'Previous Trades Import_OMS Quer'!L6392</f>
        <v>0</v>
      </c>
      <c r="M6392">
        <f>'Previous Trades Import_OMS Quer'!M6392</f>
        <v>0</v>
      </c>
      <c r="N6392">
        <f>'Previous Trades Import_OMS Quer'!N6392</f>
        <v>0</v>
      </c>
      <c r="O6392" t="str">
        <f>CLEAN('Previous Trades Import_OMS Quer'!O6392)</f>
        <v/>
      </c>
      <c r="Q6392" s="25">
        <f t="shared" si="198"/>
        <v>0</v>
      </c>
      <c r="R6392" s="25" t="e">
        <f>VLOOKUP(O6392,'Currency Balance'!$O$3:$Q$32,3,0)</f>
        <v>#N/A</v>
      </c>
      <c r="S6392" t="e">
        <f t="shared" si="199"/>
        <v>#N/A</v>
      </c>
    </row>
    <row r="6393" spans="1:19">
      <c r="A6393">
        <f>'Previous Trades Import_OMS Quer'!A6393</f>
        <v>0</v>
      </c>
      <c r="B6393">
        <f>'Previous Trades Import_OMS Quer'!B6393</f>
        <v>0</v>
      </c>
      <c r="C6393" s="22">
        <f>'Previous Trades Import_OMS Quer'!C6393</f>
        <v>0</v>
      </c>
      <c r="D6393">
        <f>'Previous Trades Import_OMS Quer'!D6393</f>
        <v>0</v>
      </c>
      <c r="E6393" s="22">
        <f>'Previous Trades Import_OMS Quer'!E6393</f>
        <v>0</v>
      </c>
      <c r="F6393">
        <f>'Previous Trades Import_OMS Quer'!F6393</f>
        <v>0</v>
      </c>
      <c r="G6393">
        <f>'Previous Trades Import_OMS Quer'!G6393</f>
        <v>0</v>
      </c>
      <c r="H6393">
        <f>'Previous Trades Import_OMS Quer'!H6393</f>
        <v>0</v>
      </c>
      <c r="I6393">
        <f>'Previous Trades Import_OMS Quer'!I6393</f>
        <v>0</v>
      </c>
      <c r="J6393">
        <f>'Previous Trades Import_OMS Quer'!J6393</f>
        <v>0</v>
      </c>
      <c r="K6393">
        <f>'Previous Trades Import_OMS Quer'!K6393</f>
        <v>0</v>
      </c>
      <c r="L6393">
        <f>'Previous Trades Import_OMS Quer'!L6393</f>
        <v>0</v>
      </c>
      <c r="M6393">
        <f>'Previous Trades Import_OMS Quer'!M6393</f>
        <v>0</v>
      </c>
      <c r="N6393">
        <f>'Previous Trades Import_OMS Quer'!N6393</f>
        <v>0</v>
      </c>
      <c r="O6393" t="str">
        <f>CLEAN('Previous Trades Import_OMS Quer'!O6393)</f>
        <v/>
      </c>
      <c r="Q6393" s="25">
        <f t="shared" si="198"/>
        <v>0</v>
      </c>
      <c r="R6393" s="25" t="e">
        <f>VLOOKUP(O6393,'Currency Balance'!$O$3:$Q$32,3,0)</f>
        <v>#N/A</v>
      </c>
      <c r="S6393" t="e">
        <f t="shared" si="199"/>
        <v>#N/A</v>
      </c>
    </row>
    <row r="6394" spans="1:19">
      <c r="A6394">
        <f>'Previous Trades Import_OMS Quer'!A6394</f>
        <v>0</v>
      </c>
      <c r="B6394">
        <f>'Previous Trades Import_OMS Quer'!B6394</f>
        <v>0</v>
      </c>
      <c r="C6394" s="22">
        <f>'Previous Trades Import_OMS Quer'!C6394</f>
        <v>0</v>
      </c>
      <c r="D6394">
        <f>'Previous Trades Import_OMS Quer'!D6394</f>
        <v>0</v>
      </c>
      <c r="E6394" s="22">
        <f>'Previous Trades Import_OMS Quer'!E6394</f>
        <v>0</v>
      </c>
      <c r="F6394">
        <f>'Previous Trades Import_OMS Quer'!F6394</f>
        <v>0</v>
      </c>
      <c r="G6394">
        <f>'Previous Trades Import_OMS Quer'!G6394</f>
        <v>0</v>
      </c>
      <c r="H6394">
        <f>'Previous Trades Import_OMS Quer'!H6394</f>
        <v>0</v>
      </c>
      <c r="I6394">
        <f>'Previous Trades Import_OMS Quer'!I6394</f>
        <v>0</v>
      </c>
      <c r="J6394">
        <f>'Previous Trades Import_OMS Quer'!J6394</f>
        <v>0</v>
      </c>
      <c r="K6394">
        <f>'Previous Trades Import_OMS Quer'!K6394</f>
        <v>0</v>
      </c>
      <c r="L6394">
        <f>'Previous Trades Import_OMS Quer'!L6394</f>
        <v>0</v>
      </c>
      <c r="M6394">
        <f>'Previous Trades Import_OMS Quer'!M6394</f>
        <v>0</v>
      </c>
      <c r="N6394">
        <f>'Previous Trades Import_OMS Quer'!N6394</f>
        <v>0</v>
      </c>
      <c r="O6394" t="str">
        <f>CLEAN('Previous Trades Import_OMS Quer'!O6394)</f>
        <v/>
      </c>
      <c r="Q6394" s="25">
        <f t="shared" si="198"/>
        <v>0</v>
      </c>
      <c r="R6394" s="25" t="e">
        <f>VLOOKUP(O6394,'Currency Balance'!$O$3:$Q$32,3,0)</f>
        <v>#N/A</v>
      </c>
      <c r="S6394" t="e">
        <f t="shared" si="199"/>
        <v>#N/A</v>
      </c>
    </row>
    <row r="6395" spans="1:19">
      <c r="A6395">
        <f>'Previous Trades Import_OMS Quer'!A6395</f>
        <v>0</v>
      </c>
      <c r="B6395">
        <f>'Previous Trades Import_OMS Quer'!B6395</f>
        <v>0</v>
      </c>
      <c r="C6395" s="22">
        <f>'Previous Trades Import_OMS Quer'!C6395</f>
        <v>0</v>
      </c>
      <c r="D6395">
        <f>'Previous Trades Import_OMS Quer'!D6395</f>
        <v>0</v>
      </c>
      <c r="E6395" s="22">
        <f>'Previous Trades Import_OMS Quer'!E6395</f>
        <v>0</v>
      </c>
      <c r="F6395">
        <f>'Previous Trades Import_OMS Quer'!F6395</f>
        <v>0</v>
      </c>
      <c r="G6395">
        <f>'Previous Trades Import_OMS Quer'!G6395</f>
        <v>0</v>
      </c>
      <c r="H6395">
        <f>'Previous Trades Import_OMS Quer'!H6395</f>
        <v>0</v>
      </c>
      <c r="I6395">
        <f>'Previous Trades Import_OMS Quer'!I6395</f>
        <v>0</v>
      </c>
      <c r="J6395">
        <f>'Previous Trades Import_OMS Quer'!J6395</f>
        <v>0</v>
      </c>
      <c r="K6395">
        <f>'Previous Trades Import_OMS Quer'!K6395</f>
        <v>0</v>
      </c>
      <c r="L6395">
        <f>'Previous Trades Import_OMS Quer'!L6395</f>
        <v>0</v>
      </c>
      <c r="M6395">
        <f>'Previous Trades Import_OMS Quer'!M6395</f>
        <v>0</v>
      </c>
      <c r="N6395">
        <f>'Previous Trades Import_OMS Quer'!N6395</f>
        <v>0</v>
      </c>
      <c r="O6395" t="str">
        <f>CLEAN('Previous Trades Import_OMS Quer'!O6395)</f>
        <v/>
      </c>
      <c r="Q6395" s="25">
        <f t="shared" si="198"/>
        <v>0</v>
      </c>
      <c r="R6395" s="25" t="e">
        <f>VLOOKUP(O6395,'Currency Balance'!$O$3:$Q$32,3,0)</f>
        <v>#N/A</v>
      </c>
      <c r="S6395" t="e">
        <f t="shared" si="199"/>
        <v>#N/A</v>
      </c>
    </row>
    <row r="6396" spans="1:19">
      <c r="A6396">
        <f>'Previous Trades Import_OMS Quer'!A6396</f>
        <v>0</v>
      </c>
      <c r="B6396">
        <f>'Previous Trades Import_OMS Quer'!B6396</f>
        <v>0</v>
      </c>
      <c r="C6396" s="22">
        <f>'Previous Trades Import_OMS Quer'!C6396</f>
        <v>0</v>
      </c>
      <c r="D6396">
        <f>'Previous Trades Import_OMS Quer'!D6396</f>
        <v>0</v>
      </c>
      <c r="E6396" s="22">
        <f>'Previous Trades Import_OMS Quer'!E6396</f>
        <v>0</v>
      </c>
      <c r="F6396">
        <f>'Previous Trades Import_OMS Quer'!F6396</f>
        <v>0</v>
      </c>
      <c r="G6396">
        <f>'Previous Trades Import_OMS Quer'!G6396</f>
        <v>0</v>
      </c>
      <c r="H6396">
        <f>'Previous Trades Import_OMS Quer'!H6396</f>
        <v>0</v>
      </c>
      <c r="I6396">
        <f>'Previous Trades Import_OMS Quer'!I6396</f>
        <v>0</v>
      </c>
      <c r="J6396">
        <f>'Previous Trades Import_OMS Quer'!J6396</f>
        <v>0</v>
      </c>
      <c r="K6396">
        <f>'Previous Trades Import_OMS Quer'!K6396</f>
        <v>0</v>
      </c>
      <c r="L6396">
        <f>'Previous Trades Import_OMS Quer'!L6396</f>
        <v>0</v>
      </c>
      <c r="M6396">
        <f>'Previous Trades Import_OMS Quer'!M6396</f>
        <v>0</v>
      </c>
      <c r="N6396">
        <f>'Previous Trades Import_OMS Quer'!N6396</f>
        <v>0</v>
      </c>
      <c r="O6396" t="str">
        <f>CLEAN('Previous Trades Import_OMS Quer'!O6396)</f>
        <v/>
      </c>
      <c r="Q6396" s="25">
        <f t="shared" si="198"/>
        <v>0</v>
      </c>
      <c r="R6396" s="25" t="e">
        <f>VLOOKUP(O6396,'Currency Balance'!$O$3:$Q$32,3,0)</f>
        <v>#N/A</v>
      </c>
      <c r="S6396" t="e">
        <f t="shared" si="199"/>
        <v>#N/A</v>
      </c>
    </row>
    <row r="6397" spans="1:19">
      <c r="A6397">
        <f>'Previous Trades Import_OMS Quer'!A6397</f>
        <v>0</v>
      </c>
      <c r="B6397">
        <f>'Previous Trades Import_OMS Quer'!B6397</f>
        <v>0</v>
      </c>
      <c r="C6397" s="22">
        <f>'Previous Trades Import_OMS Quer'!C6397</f>
        <v>0</v>
      </c>
      <c r="D6397">
        <f>'Previous Trades Import_OMS Quer'!D6397</f>
        <v>0</v>
      </c>
      <c r="E6397" s="22">
        <f>'Previous Trades Import_OMS Quer'!E6397</f>
        <v>0</v>
      </c>
      <c r="F6397">
        <f>'Previous Trades Import_OMS Quer'!F6397</f>
        <v>0</v>
      </c>
      <c r="G6397">
        <f>'Previous Trades Import_OMS Quer'!G6397</f>
        <v>0</v>
      </c>
      <c r="H6397">
        <f>'Previous Trades Import_OMS Quer'!H6397</f>
        <v>0</v>
      </c>
      <c r="I6397">
        <f>'Previous Trades Import_OMS Quer'!I6397</f>
        <v>0</v>
      </c>
      <c r="J6397">
        <f>'Previous Trades Import_OMS Quer'!J6397</f>
        <v>0</v>
      </c>
      <c r="K6397">
        <f>'Previous Trades Import_OMS Quer'!K6397</f>
        <v>0</v>
      </c>
      <c r="L6397">
        <f>'Previous Trades Import_OMS Quer'!L6397</f>
        <v>0</v>
      </c>
      <c r="M6397">
        <f>'Previous Trades Import_OMS Quer'!M6397</f>
        <v>0</v>
      </c>
      <c r="N6397">
        <f>'Previous Trades Import_OMS Quer'!N6397</f>
        <v>0</v>
      </c>
      <c r="O6397" t="str">
        <f>CLEAN('Previous Trades Import_OMS Quer'!O6397)</f>
        <v/>
      </c>
      <c r="Q6397" s="25">
        <f t="shared" si="198"/>
        <v>0</v>
      </c>
      <c r="R6397" s="25" t="e">
        <f>VLOOKUP(O6397,'Currency Balance'!$O$3:$Q$32,3,0)</f>
        <v>#N/A</v>
      </c>
      <c r="S6397" t="e">
        <f t="shared" si="199"/>
        <v>#N/A</v>
      </c>
    </row>
    <row r="6398" spans="1:19">
      <c r="A6398">
        <f>'Previous Trades Import_OMS Quer'!A6398</f>
        <v>0</v>
      </c>
      <c r="B6398">
        <f>'Previous Trades Import_OMS Quer'!B6398</f>
        <v>0</v>
      </c>
      <c r="C6398" s="22">
        <f>'Previous Trades Import_OMS Quer'!C6398</f>
        <v>0</v>
      </c>
      <c r="D6398">
        <f>'Previous Trades Import_OMS Quer'!D6398</f>
        <v>0</v>
      </c>
      <c r="E6398" s="22">
        <f>'Previous Trades Import_OMS Quer'!E6398</f>
        <v>0</v>
      </c>
      <c r="F6398">
        <f>'Previous Trades Import_OMS Quer'!F6398</f>
        <v>0</v>
      </c>
      <c r="G6398">
        <f>'Previous Trades Import_OMS Quer'!G6398</f>
        <v>0</v>
      </c>
      <c r="H6398">
        <f>'Previous Trades Import_OMS Quer'!H6398</f>
        <v>0</v>
      </c>
      <c r="I6398">
        <f>'Previous Trades Import_OMS Quer'!I6398</f>
        <v>0</v>
      </c>
      <c r="J6398">
        <f>'Previous Trades Import_OMS Quer'!J6398</f>
        <v>0</v>
      </c>
      <c r="K6398">
        <f>'Previous Trades Import_OMS Quer'!K6398</f>
        <v>0</v>
      </c>
      <c r="L6398">
        <f>'Previous Trades Import_OMS Quer'!L6398</f>
        <v>0</v>
      </c>
      <c r="M6398">
        <f>'Previous Trades Import_OMS Quer'!M6398</f>
        <v>0</v>
      </c>
      <c r="N6398">
        <f>'Previous Trades Import_OMS Quer'!N6398</f>
        <v>0</v>
      </c>
      <c r="O6398" t="str">
        <f>CLEAN('Previous Trades Import_OMS Quer'!O6398)</f>
        <v/>
      </c>
      <c r="Q6398" s="25">
        <f t="shared" si="198"/>
        <v>0</v>
      </c>
      <c r="R6398" s="25" t="e">
        <f>VLOOKUP(O6398,'Currency Balance'!$O$3:$Q$32,3,0)</f>
        <v>#N/A</v>
      </c>
      <c r="S6398" t="e">
        <f t="shared" si="199"/>
        <v>#N/A</v>
      </c>
    </row>
    <row r="6399" spans="1:19">
      <c r="A6399">
        <f>'Previous Trades Import_OMS Quer'!A6399</f>
        <v>0</v>
      </c>
      <c r="B6399">
        <f>'Previous Trades Import_OMS Quer'!B6399</f>
        <v>0</v>
      </c>
      <c r="C6399" s="22">
        <f>'Previous Trades Import_OMS Quer'!C6399</f>
        <v>0</v>
      </c>
      <c r="D6399">
        <f>'Previous Trades Import_OMS Quer'!D6399</f>
        <v>0</v>
      </c>
      <c r="E6399" s="22">
        <f>'Previous Trades Import_OMS Quer'!E6399</f>
        <v>0</v>
      </c>
      <c r="F6399">
        <f>'Previous Trades Import_OMS Quer'!F6399</f>
        <v>0</v>
      </c>
      <c r="G6399">
        <f>'Previous Trades Import_OMS Quer'!G6399</f>
        <v>0</v>
      </c>
      <c r="H6399">
        <f>'Previous Trades Import_OMS Quer'!H6399</f>
        <v>0</v>
      </c>
      <c r="I6399">
        <f>'Previous Trades Import_OMS Quer'!I6399</f>
        <v>0</v>
      </c>
      <c r="J6399">
        <f>'Previous Trades Import_OMS Quer'!J6399</f>
        <v>0</v>
      </c>
      <c r="K6399">
        <f>'Previous Trades Import_OMS Quer'!K6399</f>
        <v>0</v>
      </c>
      <c r="L6399">
        <f>'Previous Trades Import_OMS Quer'!L6399</f>
        <v>0</v>
      </c>
      <c r="M6399">
        <f>'Previous Trades Import_OMS Quer'!M6399</f>
        <v>0</v>
      </c>
      <c r="N6399">
        <f>'Previous Trades Import_OMS Quer'!N6399</f>
        <v>0</v>
      </c>
      <c r="O6399" t="str">
        <f>CLEAN('Previous Trades Import_OMS Quer'!O6399)</f>
        <v/>
      </c>
      <c r="Q6399" s="25">
        <f t="shared" si="198"/>
        <v>0</v>
      </c>
      <c r="R6399" s="25" t="e">
        <f>VLOOKUP(O6399,'Currency Balance'!$O$3:$Q$32,3,0)</f>
        <v>#N/A</v>
      </c>
      <c r="S6399" t="e">
        <f t="shared" si="199"/>
        <v>#N/A</v>
      </c>
    </row>
    <row r="6400" spans="1:19">
      <c r="A6400">
        <f>'Previous Trades Import_OMS Quer'!A6400</f>
        <v>0</v>
      </c>
      <c r="B6400">
        <f>'Previous Trades Import_OMS Quer'!B6400</f>
        <v>0</v>
      </c>
      <c r="C6400" s="22">
        <f>'Previous Trades Import_OMS Quer'!C6400</f>
        <v>0</v>
      </c>
      <c r="D6400">
        <f>'Previous Trades Import_OMS Quer'!D6400</f>
        <v>0</v>
      </c>
      <c r="E6400" s="22">
        <f>'Previous Trades Import_OMS Quer'!E6400</f>
        <v>0</v>
      </c>
      <c r="F6400">
        <f>'Previous Trades Import_OMS Quer'!F6400</f>
        <v>0</v>
      </c>
      <c r="G6400">
        <f>'Previous Trades Import_OMS Quer'!G6400</f>
        <v>0</v>
      </c>
      <c r="H6400">
        <f>'Previous Trades Import_OMS Quer'!H6400</f>
        <v>0</v>
      </c>
      <c r="I6400">
        <f>'Previous Trades Import_OMS Quer'!I6400</f>
        <v>0</v>
      </c>
      <c r="J6400">
        <f>'Previous Trades Import_OMS Quer'!J6400</f>
        <v>0</v>
      </c>
      <c r="K6400">
        <f>'Previous Trades Import_OMS Quer'!K6400</f>
        <v>0</v>
      </c>
      <c r="L6400">
        <f>'Previous Trades Import_OMS Quer'!L6400</f>
        <v>0</v>
      </c>
      <c r="M6400">
        <f>'Previous Trades Import_OMS Quer'!M6400</f>
        <v>0</v>
      </c>
      <c r="N6400">
        <f>'Previous Trades Import_OMS Quer'!N6400</f>
        <v>0</v>
      </c>
      <c r="O6400" t="str">
        <f>CLEAN('Previous Trades Import_OMS Quer'!O6400)</f>
        <v/>
      </c>
      <c r="Q6400" s="25">
        <f t="shared" si="198"/>
        <v>0</v>
      </c>
      <c r="R6400" s="25" t="e">
        <f>VLOOKUP(O6400,'Currency Balance'!$O$3:$Q$32,3,0)</f>
        <v>#N/A</v>
      </c>
      <c r="S6400" t="e">
        <f t="shared" si="199"/>
        <v>#N/A</v>
      </c>
    </row>
    <row r="6401" spans="1:19">
      <c r="A6401">
        <f>'Previous Trades Import_OMS Quer'!A6401</f>
        <v>0</v>
      </c>
      <c r="B6401">
        <f>'Previous Trades Import_OMS Quer'!B6401</f>
        <v>0</v>
      </c>
      <c r="C6401" s="22">
        <f>'Previous Trades Import_OMS Quer'!C6401</f>
        <v>0</v>
      </c>
      <c r="D6401">
        <f>'Previous Trades Import_OMS Quer'!D6401</f>
        <v>0</v>
      </c>
      <c r="E6401" s="22">
        <f>'Previous Trades Import_OMS Quer'!E6401</f>
        <v>0</v>
      </c>
      <c r="F6401">
        <f>'Previous Trades Import_OMS Quer'!F6401</f>
        <v>0</v>
      </c>
      <c r="G6401">
        <f>'Previous Trades Import_OMS Quer'!G6401</f>
        <v>0</v>
      </c>
      <c r="H6401">
        <f>'Previous Trades Import_OMS Quer'!H6401</f>
        <v>0</v>
      </c>
      <c r="I6401">
        <f>'Previous Trades Import_OMS Quer'!I6401</f>
        <v>0</v>
      </c>
      <c r="J6401">
        <f>'Previous Trades Import_OMS Quer'!J6401</f>
        <v>0</v>
      </c>
      <c r="K6401">
        <f>'Previous Trades Import_OMS Quer'!K6401</f>
        <v>0</v>
      </c>
      <c r="L6401">
        <f>'Previous Trades Import_OMS Quer'!L6401</f>
        <v>0</v>
      </c>
      <c r="M6401">
        <f>'Previous Trades Import_OMS Quer'!M6401</f>
        <v>0</v>
      </c>
      <c r="N6401">
        <f>'Previous Trades Import_OMS Quer'!N6401</f>
        <v>0</v>
      </c>
      <c r="O6401" t="str">
        <f>CLEAN('Previous Trades Import_OMS Quer'!O6401)</f>
        <v/>
      </c>
      <c r="Q6401" s="25">
        <f t="shared" si="198"/>
        <v>0</v>
      </c>
      <c r="R6401" s="25" t="e">
        <f>VLOOKUP(O6401,'Currency Balance'!$O$3:$Q$32,3,0)</f>
        <v>#N/A</v>
      </c>
      <c r="S6401" t="e">
        <f t="shared" si="199"/>
        <v>#N/A</v>
      </c>
    </row>
    <row r="6402" spans="1:19">
      <c r="A6402">
        <f>'Previous Trades Import_OMS Quer'!A6402</f>
        <v>0</v>
      </c>
      <c r="B6402">
        <f>'Previous Trades Import_OMS Quer'!B6402</f>
        <v>0</v>
      </c>
      <c r="C6402" s="22">
        <f>'Previous Trades Import_OMS Quer'!C6402</f>
        <v>0</v>
      </c>
      <c r="D6402">
        <f>'Previous Trades Import_OMS Quer'!D6402</f>
        <v>0</v>
      </c>
      <c r="E6402" s="22">
        <f>'Previous Trades Import_OMS Quer'!E6402</f>
        <v>0</v>
      </c>
      <c r="F6402">
        <f>'Previous Trades Import_OMS Quer'!F6402</f>
        <v>0</v>
      </c>
      <c r="G6402">
        <f>'Previous Trades Import_OMS Quer'!G6402</f>
        <v>0</v>
      </c>
      <c r="H6402">
        <f>'Previous Trades Import_OMS Quer'!H6402</f>
        <v>0</v>
      </c>
      <c r="I6402">
        <f>'Previous Trades Import_OMS Quer'!I6402</f>
        <v>0</v>
      </c>
      <c r="J6402">
        <f>'Previous Trades Import_OMS Quer'!J6402</f>
        <v>0</v>
      </c>
      <c r="K6402">
        <f>'Previous Trades Import_OMS Quer'!K6402</f>
        <v>0</v>
      </c>
      <c r="L6402">
        <f>'Previous Trades Import_OMS Quer'!L6402</f>
        <v>0</v>
      </c>
      <c r="M6402">
        <f>'Previous Trades Import_OMS Quer'!M6402</f>
        <v>0</v>
      </c>
      <c r="N6402">
        <f>'Previous Trades Import_OMS Quer'!N6402</f>
        <v>0</v>
      </c>
      <c r="O6402" t="str">
        <f>CLEAN('Previous Trades Import_OMS Quer'!O6402)</f>
        <v/>
      </c>
      <c r="Q6402" s="25">
        <f t="shared" ref="Q6402:Q6465" si="200">IF(G6402="sell",M6402,-M6402)</f>
        <v>0</v>
      </c>
      <c r="R6402" s="25" t="e">
        <f>VLOOKUP(O6402,'Currency Balance'!$O$3:$Q$32,3,0)</f>
        <v>#N/A</v>
      </c>
      <c r="S6402" t="e">
        <f t="shared" ref="S6402:S6465" si="201">Q6402/R6402</f>
        <v>#N/A</v>
      </c>
    </row>
    <row r="6403" spans="1:19">
      <c r="A6403">
        <f>'Previous Trades Import_OMS Quer'!A6403</f>
        <v>0</v>
      </c>
      <c r="B6403">
        <f>'Previous Trades Import_OMS Quer'!B6403</f>
        <v>0</v>
      </c>
      <c r="C6403" s="22">
        <f>'Previous Trades Import_OMS Quer'!C6403</f>
        <v>0</v>
      </c>
      <c r="D6403">
        <f>'Previous Trades Import_OMS Quer'!D6403</f>
        <v>0</v>
      </c>
      <c r="E6403" s="22">
        <f>'Previous Trades Import_OMS Quer'!E6403</f>
        <v>0</v>
      </c>
      <c r="F6403">
        <f>'Previous Trades Import_OMS Quer'!F6403</f>
        <v>0</v>
      </c>
      <c r="G6403">
        <f>'Previous Trades Import_OMS Quer'!G6403</f>
        <v>0</v>
      </c>
      <c r="H6403">
        <f>'Previous Trades Import_OMS Quer'!H6403</f>
        <v>0</v>
      </c>
      <c r="I6403">
        <f>'Previous Trades Import_OMS Quer'!I6403</f>
        <v>0</v>
      </c>
      <c r="J6403">
        <f>'Previous Trades Import_OMS Quer'!J6403</f>
        <v>0</v>
      </c>
      <c r="K6403">
        <f>'Previous Trades Import_OMS Quer'!K6403</f>
        <v>0</v>
      </c>
      <c r="L6403">
        <f>'Previous Trades Import_OMS Quer'!L6403</f>
        <v>0</v>
      </c>
      <c r="M6403">
        <f>'Previous Trades Import_OMS Quer'!M6403</f>
        <v>0</v>
      </c>
      <c r="N6403">
        <f>'Previous Trades Import_OMS Quer'!N6403</f>
        <v>0</v>
      </c>
      <c r="O6403" t="str">
        <f>CLEAN('Previous Trades Import_OMS Quer'!O6403)</f>
        <v/>
      </c>
      <c r="Q6403" s="25">
        <f t="shared" si="200"/>
        <v>0</v>
      </c>
      <c r="R6403" s="25" t="e">
        <f>VLOOKUP(O6403,'Currency Balance'!$O$3:$Q$32,3,0)</f>
        <v>#N/A</v>
      </c>
      <c r="S6403" t="e">
        <f t="shared" si="201"/>
        <v>#N/A</v>
      </c>
    </row>
    <row r="6404" spans="1:19">
      <c r="A6404">
        <f>'Previous Trades Import_OMS Quer'!A6404</f>
        <v>0</v>
      </c>
      <c r="B6404">
        <f>'Previous Trades Import_OMS Quer'!B6404</f>
        <v>0</v>
      </c>
      <c r="C6404" s="22">
        <f>'Previous Trades Import_OMS Quer'!C6404</f>
        <v>0</v>
      </c>
      <c r="D6404">
        <f>'Previous Trades Import_OMS Quer'!D6404</f>
        <v>0</v>
      </c>
      <c r="E6404" s="22">
        <f>'Previous Trades Import_OMS Quer'!E6404</f>
        <v>0</v>
      </c>
      <c r="F6404">
        <f>'Previous Trades Import_OMS Quer'!F6404</f>
        <v>0</v>
      </c>
      <c r="G6404">
        <f>'Previous Trades Import_OMS Quer'!G6404</f>
        <v>0</v>
      </c>
      <c r="H6404">
        <f>'Previous Trades Import_OMS Quer'!H6404</f>
        <v>0</v>
      </c>
      <c r="I6404">
        <f>'Previous Trades Import_OMS Quer'!I6404</f>
        <v>0</v>
      </c>
      <c r="J6404">
        <f>'Previous Trades Import_OMS Quer'!J6404</f>
        <v>0</v>
      </c>
      <c r="K6404">
        <f>'Previous Trades Import_OMS Quer'!K6404</f>
        <v>0</v>
      </c>
      <c r="L6404">
        <f>'Previous Trades Import_OMS Quer'!L6404</f>
        <v>0</v>
      </c>
      <c r="M6404">
        <f>'Previous Trades Import_OMS Quer'!M6404</f>
        <v>0</v>
      </c>
      <c r="N6404">
        <f>'Previous Trades Import_OMS Quer'!N6404</f>
        <v>0</v>
      </c>
      <c r="O6404" t="str">
        <f>CLEAN('Previous Trades Import_OMS Quer'!O6404)</f>
        <v/>
      </c>
      <c r="Q6404" s="25">
        <f t="shared" si="200"/>
        <v>0</v>
      </c>
      <c r="R6404" s="25" t="e">
        <f>VLOOKUP(O6404,'Currency Balance'!$O$3:$Q$32,3,0)</f>
        <v>#N/A</v>
      </c>
      <c r="S6404" t="e">
        <f t="shared" si="201"/>
        <v>#N/A</v>
      </c>
    </row>
    <row r="6405" spans="1:19">
      <c r="A6405">
        <f>'Previous Trades Import_OMS Quer'!A6405</f>
        <v>0</v>
      </c>
      <c r="B6405">
        <f>'Previous Trades Import_OMS Quer'!B6405</f>
        <v>0</v>
      </c>
      <c r="C6405" s="22">
        <f>'Previous Trades Import_OMS Quer'!C6405</f>
        <v>0</v>
      </c>
      <c r="D6405">
        <f>'Previous Trades Import_OMS Quer'!D6405</f>
        <v>0</v>
      </c>
      <c r="E6405" s="22">
        <f>'Previous Trades Import_OMS Quer'!E6405</f>
        <v>0</v>
      </c>
      <c r="F6405">
        <f>'Previous Trades Import_OMS Quer'!F6405</f>
        <v>0</v>
      </c>
      <c r="G6405">
        <f>'Previous Trades Import_OMS Quer'!G6405</f>
        <v>0</v>
      </c>
      <c r="H6405">
        <f>'Previous Trades Import_OMS Quer'!H6405</f>
        <v>0</v>
      </c>
      <c r="I6405">
        <f>'Previous Trades Import_OMS Quer'!I6405</f>
        <v>0</v>
      </c>
      <c r="J6405">
        <f>'Previous Trades Import_OMS Quer'!J6405</f>
        <v>0</v>
      </c>
      <c r="K6405">
        <f>'Previous Trades Import_OMS Quer'!K6405</f>
        <v>0</v>
      </c>
      <c r="L6405">
        <f>'Previous Trades Import_OMS Quer'!L6405</f>
        <v>0</v>
      </c>
      <c r="M6405">
        <f>'Previous Trades Import_OMS Quer'!M6405</f>
        <v>0</v>
      </c>
      <c r="N6405">
        <f>'Previous Trades Import_OMS Quer'!N6405</f>
        <v>0</v>
      </c>
      <c r="O6405" t="str">
        <f>CLEAN('Previous Trades Import_OMS Quer'!O6405)</f>
        <v/>
      </c>
      <c r="Q6405" s="25">
        <f t="shared" si="200"/>
        <v>0</v>
      </c>
      <c r="R6405" s="25" t="e">
        <f>VLOOKUP(O6405,'Currency Balance'!$O$3:$Q$32,3,0)</f>
        <v>#N/A</v>
      </c>
      <c r="S6405" t="e">
        <f t="shared" si="201"/>
        <v>#N/A</v>
      </c>
    </row>
    <row r="6406" spans="1:19">
      <c r="A6406">
        <f>'Previous Trades Import_OMS Quer'!A6406</f>
        <v>0</v>
      </c>
      <c r="B6406">
        <f>'Previous Trades Import_OMS Quer'!B6406</f>
        <v>0</v>
      </c>
      <c r="C6406" s="22">
        <f>'Previous Trades Import_OMS Quer'!C6406</f>
        <v>0</v>
      </c>
      <c r="D6406">
        <f>'Previous Trades Import_OMS Quer'!D6406</f>
        <v>0</v>
      </c>
      <c r="E6406" s="22">
        <f>'Previous Trades Import_OMS Quer'!E6406</f>
        <v>0</v>
      </c>
      <c r="F6406">
        <f>'Previous Trades Import_OMS Quer'!F6406</f>
        <v>0</v>
      </c>
      <c r="G6406">
        <f>'Previous Trades Import_OMS Quer'!G6406</f>
        <v>0</v>
      </c>
      <c r="H6406">
        <f>'Previous Trades Import_OMS Quer'!H6406</f>
        <v>0</v>
      </c>
      <c r="I6406">
        <f>'Previous Trades Import_OMS Quer'!I6406</f>
        <v>0</v>
      </c>
      <c r="J6406">
        <f>'Previous Trades Import_OMS Quer'!J6406</f>
        <v>0</v>
      </c>
      <c r="K6406">
        <f>'Previous Trades Import_OMS Quer'!K6406</f>
        <v>0</v>
      </c>
      <c r="L6406">
        <f>'Previous Trades Import_OMS Quer'!L6406</f>
        <v>0</v>
      </c>
      <c r="M6406">
        <f>'Previous Trades Import_OMS Quer'!M6406</f>
        <v>0</v>
      </c>
      <c r="N6406">
        <f>'Previous Trades Import_OMS Quer'!N6406</f>
        <v>0</v>
      </c>
      <c r="O6406" t="str">
        <f>CLEAN('Previous Trades Import_OMS Quer'!O6406)</f>
        <v/>
      </c>
      <c r="Q6406" s="25">
        <f t="shared" si="200"/>
        <v>0</v>
      </c>
      <c r="R6406" s="25" t="e">
        <f>VLOOKUP(O6406,'Currency Balance'!$O$3:$Q$32,3,0)</f>
        <v>#N/A</v>
      </c>
      <c r="S6406" t="e">
        <f t="shared" si="201"/>
        <v>#N/A</v>
      </c>
    </row>
    <row r="6407" spans="1:19">
      <c r="A6407">
        <f>'Previous Trades Import_OMS Quer'!A6407</f>
        <v>0</v>
      </c>
      <c r="B6407">
        <f>'Previous Trades Import_OMS Quer'!B6407</f>
        <v>0</v>
      </c>
      <c r="C6407" s="22">
        <f>'Previous Trades Import_OMS Quer'!C6407</f>
        <v>0</v>
      </c>
      <c r="D6407">
        <f>'Previous Trades Import_OMS Quer'!D6407</f>
        <v>0</v>
      </c>
      <c r="E6407" s="22">
        <f>'Previous Trades Import_OMS Quer'!E6407</f>
        <v>0</v>
      </c>
      <c r="F6407">
        <f>'Previous Trades Import_OMS Quer'!F6407</f>
        <v>0</v>
      </c>
      <c r="G6407">
        <f>'Previous Trades Import_OMS Quer'!G6407</f>
        <v>0</v>
      </c>
      <c r="H6407">
        <f>'Previous Trades Import_OMS Quer'!H6407</f>
        <v>0</v>
      </c>
      <c r="I6407">
        <f>'Previous Trades Import_OMS Quer'!I6407</f>
        <v>0</v>
      </c>
      <c r="J6407">
        <f>'Previous Trades Import_OMS Quer'!J6407</f>
        <v>0</v>
      </c>
      <c r="K6407">
        <f>'Previous Trades Import_OMS Quer'!K6407</f>
        <v>0</v>
      </c>
      <c r="L6407">
        <f>'Previous Trades Import_OMS Quer'!L6407</f>
        <v>0</v>
      </c>
      <c r="M6407">
        <f>'Previous Trades Import_OMS Quer'!M6407</f>
        <v>0</v>
      </c>
      <c r="N6407">
        <f>'Previous Trades Import_OMS Quer'!N6407</f>
        <v>0</v>
      </c>
      <c r="O6407" t="str">
        <f>CLEAN('Previous Trades Import_OMS Quer'!O6407)</f>
        <v/>
      </c>
      <c r="Q6407" s="25">
        <f t="shared" si="200"/>
        <v>0</v>
      </c>
      <c r="R6407" s="25" t="e">
        <f>VLOOKUP(O6407,'Currency Balance'!$O$3:$Q$32,3,0)</f>
        <v>#N/A</v>
      </c>
      <c r="S6407" t="e">
        <f t="shared" si="201"/>
        <v>#N/A</v>
      </c>
    </row>
    <row r="6408" spans="1:19">
      <c r="A6408">
        <f>'Previous Trades Import_OMS Quer'!A6408</f>
        <v>0</v>
      </c>
      <c r="B6408">
        <f>'Previous Trades Import_OMS Quer'!B6408</f>
        <v>0</v>
      </c>
      <c r="C6408" s="22">
        <f>'Previous Trades Import_OMS Quer'!C6408</f>
        <v>0</v>
      </c>
      <c r="D6408">
        <f>'Previous Trades Import_OMS Quer'!D6408</f>
        <v>0</v>
      </c>
      <c r="E6408" s="22">
        <f>'Previous Trades Import_OMS Quer'!E6408</f>
        <v>0</v>
      </c>
      <c r="F6408">
        <f>'Previous Trades Import_OMS Quer'!F6408</f>
        <v>0</v>
      </c>
      <c r="G6408">
        <f>'Previous Trades Import_OMS Quer'!G6408</f>
        <v>0</v>
      </c>
      <c r="H6408">
        <f>'Previous Trades Import_OMS Quer'!H6408</f>
        <v>0</v>
      </c>
      <c r="I6408">
        <f>'Previous Trades Import_OMS Quer'!I6408</f>
        <v>0</v>
      </c>
      <c r="J6408">
        <f>'Previous Trades Import_OMS Quer'!J6408</f>
        <v>0</v>
      </c>
      <c r="K6408">
        <f>'Previous Trades Import_OMS Quer'!K6408</f>
        <v>0</v>
      </c>
      <c r="L6408">
        <f>'Previous Trades Import_OMS Quer'!L6408</f>
        <v>0</v>
      </c>
      <c r="M6408">
        <f>'Previous Trades Import_OMS Quer'!M6408</f>
        <v>0</v>
      </c>
      <c r="N6408">
        <f>'Previous Trades Import_OMS Quer'!N6408</f>
        <v>0</v>
      </c>
      <c r="O6408" t="str">
        <f>CLEAN('Previous Trades Import_OMS Quer'!O6408)</f>
        <v/>
      </c>
      <c r="Q6408" s="25">
        <f t="shared" si="200"/>
        <v>0</v>
      </c>
      <c r="R6408" s="25" t="e">
        <f>VLOOKUP(O6408,'Currency Balance'!$O$3:$Q$32,3,0)</f>
        <v>#N/A</v>
      </c>
      <c r="S6408" t="e">
        <f t="shared" si="201"/>
        <v>#N/A</v>
      </c>
    </row>
    <row r="6409" spans="1:19">
      <c r="A6409">
        <f>'Previous Trades Import_OMS Quer'!A6409</f>
        <v>0</v>
      </c>
      <c r="B6409">
        <f>'Previous Trades Import_OMS Quer'!B6409</f>
        <v>0</v>
      </c>
      <c r="C6409" s="22">
        <f>'Previous Trades Import_OMS Quer'!C6409</f>
        <v>0</v>
      </c>
      <c r="D6409">
        <f>'Previous Trades Import_OMS Quer'!D6409</f>
        <v>0</v>
      </c>
      <c r="E6409" s="22">
        <f>'Previous Trades Import_OMS Quer'!E6409</f>
        <v>0</v>
      </c>
      <c r="F6409">
        <f>'Previous Trades Import_OMS Quer'!F6409</f>
        <v>0</v>
      </c>
      <c r="G6409">
        <f>'Previous Trades Import_OMS Quer'!G6409</f>
        <v>0</v>
      </c>
      <c r="H6409">
        <f>'Previous Trades Import_OMS Quer'!H6409</f>
        <v>0</v>
      </c>
      <c r="I6409">
        <f>'Previous Trades Import_OMS Quer'!I6409</f>
        <v>0</v>
      </c>
      <c r="J6409">
        <f>'Previous Trades Import_OMS Quer'!J6409</f>
        <v>0</v>
      </c>
      <c r="K6409">
        <f>'Previous Trades Import_OMS Quer'!K6409</f>
        <v>0</v>
      </c>
      <c r="L6409">
        <f>'Previous Trades Import_OMS Quer'!L6409</f>
        <v>0</v>
      </c>
      <c r="M6409">
        <f>'Previous Trades Import_OMS Quer'!M6409</f>
        <v>0</v>
      </c>
      <c r="N6409">
        <f>'Previous Trades Import_OMS Quer'!N6409</f>
        <v>0</v>
      </c>
      <c r="O6409" t="str">
        <f>CLEAN('Previous Trades Import_OMS Quer'!O6409)</f>
        <v/>
      </c>
      <c r="Q6409" s="25">
        <f t="shared" si="200"/>
        <v>0</v>
      </c>
      <c r="R6409" s="25" t="e">
        <f>VLOOKUP(O6409,'Currency Balance'!$O$3:$Q$32,3,0)</f>
        <v>#N/A</v>
      </c>
      <c r="S6409" t="e">
        <f t="shared" si="201"/>
        <v>#N/A</v>
      </c>
    </row>
    <row r="6410" spans="1:19">
      <c r="A6410">
        <f>'Previous Trades Import_OMS Quer'!A6410</f>
        <v>0</v>
      </c>
      <c r="B6410">
        <f>'Previous Trades Import_OMS Quer'!B6410</f>
        <v>0</v>
      </c>
      <c r="C6410" s="22">
        <f>'Previous Trades Import_OMS Quer'!C6410</f>
        <v>0</v>
      </c>
      <c r="D6410">
        <f>'Previous Trades Import_OMS Quer'!D6410</f>
        <v>0</v>
      </c>
      <c r="E6410" s="22">
        <f>'Previous Trades Import_OMS Quer'!E6410</f>
        <v>0</v>
      </c>
      <c r="F6410">
        <f>'Previous Trades Import_OMS Quer'!F6410</f>
        <v>0</v>
      </c>
      <c r="G6410">
        <f>'Previous Trades Import_OMS Quer'!G6410</f>
        <v>0</v>
      </c>
      <c r="H6410">
        <f>'Previous Trades Import_OMS Quer'!H6410</f>
        <v>0</v>
      </c>
      <c r="I6410">
        <f>'Previous Trades Import_OMS Quer'!I6410</f>
        <v>0</v>
      </c>
      <c r="J6410">
        <f>'Previous Trades Import_OMS Quer'!J6410</f>
        <v>0</v>
      </c>
      <c r="K6410">
        <f>'Previous Trades Import_OMS Quer'!K6410</f>
        <v>0</v>
      </c>
      <c r="L6410">
        <f>'Previous Trades Import_OMS Quer'!L6410</f>
        <v>0</v>
      </c>
      <c r="M6410">
        <f>'Previous Trades Import_OMS Quer'!M6410</f>
        <v>0</v>
      </c>
      <c r="N6410">
        <f>'Previous Trades Import_OMS Quer'!N6410</f>
        <v>0</v>
      </c>
      <c r="O6410" t="str">
        <f>CLEAN('Previous Trades Import_OMS Quer'!O6410)</f>
        <v/>
      </c>
      <c r="Q6410" s="25">
        <f t="shared" si="200"/>
        <v>0</v>
      </c>
      <c r="R6410" s="25" t="e">
        <f>VLOOKUP(O6410,'Currency Balance'!$O$3:$Q$32,3,0)</f>
        <v>#N/A</v>
      </c>
      <c r="S6410" t="e">
        <f t="shared" si="201"/>
        <v>#N/A</v>
      </c>
    </row>
    <row r="6411" spans="1:19">
      <c r="A6411">
        <f>'Previous Trades Import_OMS Quer'!A6411</f>
        <v>0</v>
      </c>
      <c r="B6411">
        <f>'Previous Trades Import_OMS Quer'!B6411</f>
        <v>0</v>
      </c>
      <c r="C6411" s="22">
        <f>'Previous Trades Import_OMS Quer'!C6411</f>
        <v>0</v>
      </c>
      <c r="D6411">
        <f>'Previous Trades Import_OMS Quer'!D6411</f>
        <v>0</v>
      </c>
      <c r="E6411" s="22">
        <f>'Previous Trades Import_OMS Quer'!E6411</f>
        <v>0</v>
      </c>
      <c r="F6411">
        <f>'Previous Trades Import_OMS Quer'!F6411</f>
        <v>0</v>
      </c>
      <c r="G6411">
        <f>'Previous Trades Import_OMS Quer'!G6411</f>
        <v>0</v>
      </c>
      <c r="H6411">
        <f>'Previous Trades Import_OMS Quer'!H6411</f>
        <v>0</v>
      </c>
      <c r="I6411">
        <f>'Previous Trades Import_OMS Quer'!I6411</f>
        <v>0</v>
      </c>
      <c r="J6411">
        <f>'Previous Trades Import_OMS Quer'!J6411</f>
        <v>0</v>
      </c>
      <c r="K6411">
        <f>'Previous Trades Import_OMS Quer'!K6411</f>
        <v>0</v>
      </c>
      <c r="L6411">
        <f>'Previous Trades Import_OMS Quer'!L6411</f>
        <v>0</v>
      </c>
      <c r="M6411">
        <f>'Previous Trades Import_OMS Quer'!M6411</f>
        <v>0</v>
      </c>
      <c r="N6411">
        <f>'Previous Trades Import_OMS Quer'!N6411</f>
        <v>0</v>
      </c>
      <c r="O6411" t="str">
        <f>CLEAN('Previous Trades Import_OMS Quer'!O6411)</f>
        <v/>
      </c>
      <c r="Q6411" s="25">
        <f t="shared" si="200"/>
        <v>0</v>
      </c>
      <c r="R6411" s="25" t="e">
        <f>VLOOKUP(O6411,'Currency Balance'!$O$3:$Q$32,3,0)</f>
        <v>#N/A</v>
      </c>
      <c r="S6411" t="e">
        <f t="shared" si="201"/>
        <v>#N/A</v>
      </c>
    </row>
    <row r="6412" spans="1:19">
      <c r="A6412">
        <f>'Previous Trades Import_OMS Quer'!A6412</f>
        <v>0</v>
      </c>
      <c r="B6412">
        <f>'Previous Trades Import_OMS Quer'!B6412</f>
        <v>0</v>
      </c>
      <c r="C6412" s="22">
        <f>'Previous Trades Import_OMS Quer'!C6412</f>
        <v>0</v>
      </c>
      <c r="D6412">
        <f>'Previous Trades Import_OMS Quer'!D6412</f>
        <v>0</v>
      </c>
      <c r="E6412" s="22">
        <f>'Previous Trades Import_OMS Quer'!E6412</f>
        <v>0</v>
      </c>
      <c r="F6412">
        <f>'Previous Trades Import_OMS Quer'!F6412</f>
        <v>0</v>
      </c>
      <c r="G6412">
        <f>'Previous Trades Import_OMS Quer'!G6412</f>
        <v>0</v>
      </c>
      <c r="H6412">
        <f>'Previous Trades Import_OMS Quer'!H6412</f>
        <v>0</v>
      </c>
      <c r="I6412">
        <f>'Previous Trades Import_OMS Quer'!I6412</f>
        <v>0</v>
      </c>
      <c r="J6412">
        <f>'Previous Trades Import_OMS Quer'!J6412</f>
        <v>0</v>
      </c>
      <c r="K6412">
        <f>'Previous Trades Import_OMS Quer'!K6412</f>
        <v>0</v>
      </c>
      <c r="L6412">
        <f>'Previous Trades Import_OMS Quer'!L6412</f>
        <v>0</v>
      </c>
      <c r="M6412">
        <f>'Previous Trades Import_OMS Quer'!M6412</f>
        <v>0</v>
      </c>
      <c r="N6412">
        <f>'Previous Trades Import_OMS Quer'!N6412</f>
        <v>0</v>
      </c>
      <c r="O6412" t="str">
        <f>CLEAN('Previous Trades Import_OMS Quer'!O6412)</f>
        <v/>
      </c>
      <c r="Q6412" s="25">
        <f t="shared" si="200"/>
        <v>0</v>
      </c>
      <c r="R6412" s="25" t="e">
        <f>VLOOKUP(O6412,'Currency Balance'!$O$3:$Q$32,3,0)</f>
        <v>#N/A</v>
      </c>
      <c r="S6412" t="e">
        <f t="shared" si="201"/>
        <v>#N/A</v>
      </c>
    </row>
    <row r="6413" spans="1:19">
      <c r="A6413">
        <f>'Previous Trades Import_OMS Quer'!A6413</f>
        <v>0</v>
      </c>
      <c r="B6413">
        <f>'Previous Trades Import_OMS Quer'!B6413</f>
        <v>0</v>
      </c>
      <c r="C6413" s="22">
        <f>'Previous Trades Import_OMS Quer'!C6413</f>
        <v>0</v>
      </c>
      <c r="D6413">
        <f>'Previous Trades Import_OMS Quer'!D6413</f>
        <v>0</v>
      </c>
      <c r="E6413" s="22">
        <f>'Previous Trades Import_OMS Quer'!E6413</f>
        <v>0</v>
      </c>
      <c r="F6413">
        <f>'Previous Trades Import_OMS Quer'!F6413</f>
        <v>0</v>
      </c>
      <c r="G6413">
        <f>'Previous Trades Import_OMS Quer'!G6413</f>
        <v>0</v>
      </c>
      <c r="H6413">
        <f>'Previous Trades Import_OMS Quer'!H6413</f>
        <v>0</v>
      </c>
      <c r="I6413">
        <f>'Previous Trades Import_OMS Quer'!I6413</f>
        <v>0</v>
      </c>
      <c r="J6413">
        <f>'Previous Trades Import_OMS Quer'!J6413</f>
        <v>0</v>
      </c>
      <c r="K6413">
        <f>'Previous Trades Import_OMS Quer'!K6413</f>
        <v>0</v>
      </c>
      <c r="L6413">
        <f>'Previous Trades Import_OMS Quer'!L6413</f>
        <v>0</v>
      </c>
      <c r="M6413">
        <f>'Previous Trades Import_OMS Quer'!M6413</f>
        <v>0</v>
      </c>
      <c r="N6413">
        <f>'Previous Trades Import_OMS Quer'!N6413</f>
        <v>0</v>
      </c>
      <c r="O6413" t="str">
        <f>CLEAN('Previous Trades Import_OMS Quer'!O6413)</f>
        <v/>
      </c>
      <c r="Q6413" s="25">
        <f t="shared" si="200"/>
        <v>0</v>
      </c>
      <c r="R6413" s="25" t="e">
        <f>VLOOKUP(O6413,'Currency Balance'!$O$3:$Q$32,3,0)</f>
        <v>#N/A</v>
      </c>
      <c r="S6413" t="e">
        <f t="shared" si="201"/>
        <v>#N/A</v>
      </c>
    </row>
    <row r="6414" spans="1:19">
      <c r="A6414">
        <f>'Previous Trades Import_OMS Quer'!A6414</f>
        <v>0</v>
      </c>
      <c r="B6414">
        <f>'Previous Trades Import_OMS Quer'!B6414</f>
        <v>0</v>
      </c>
      <c r="C6414" s="22">
        <f>'Previous Trades Import_OMS Quer'!C6414</f>
        <v>0</v>
      </c>
      <c r="D6414">
        <f>'Previous Trades Import_OMS Quer'!D6414</f>
        <v>0</v>
      </c>
      <c r="E6414" s="22">
        <f>'Previous Trades Import_OMS Quer'!E6414</f>
        <v>0</v>
      </c>
      <c r="F6414">
        <f>'Previous Trades Import_OMS Quer'!F6414</f>
        <v>0</v>
      </c>
      <c r="G6414">
        <f>'Previous Trades Import_OMS Quer'!G6414</f>
        <v>0</v>
      </c>
      <c r="H6414">
        <f>'Previous Trades Import_OMS Quer'!H6414</f>
        <v>0</v>
      </c>
      <c r="I6414">
        <f>'Previous Trades Import_OMS Quer'!I6414</f>
        <v>0</v>
      </c>
      <c r="J6414">
        <f>'Previous Trades Import_OMS Quer'!J6414</f>
        <v>0</v>
      </c>
      <c r="K6414">
        <f>'Previous Trades Import_OMS Quer'!K6414</f>
        <v>0</v>
      </c>
      <c r="L6414">
        <f>'Previous Trades Import_OMS Quer'!L6414</f>
        <v>0</v>
      </c>
      <c r="M6414">
        <f>'Previous Trades Import_OMS Quer'!M6414</f>
        <v>0</v>
      </c>
      <c r="N6414">
        <f>'Previous Trades Import_OMS Quer'!N6414</f>
        <v>0</v>
      </c>
      <c r="O6414" t="str">
        <f>CLEAN('Previous Trades Import_OMS Quer'!O6414)</f>
        <v/>
      </c>
      <c r="Q6414" s="25">
        <f t="shared" si="200"/>
        <v>0</v>
      </c>
      <c r="R6414" s="25" t="e">
        <f>VLOOKUP(O6414,'Currency Balance'!$O$3:$Q$32,3,0)</f>
        <v>#N/A</v>
      </c>
      <c r="S6414" t="e">
        <f t="shared" si="201"/>
        <v>#N/A</v>
      </c>
    </row>
    <row r="6415" spans="1:19">
      <c r="A6415">
        <f>'Previous Trades Import_OMS Quer'!A6415</f>
        <v>0</v>
      </c>
      <c r="B6415">
        <f>'Previous Trades Import_OMS Quer'!B6415</f>
        <v>0</v>
      </c>
      <c r="C6415" s="22">
        <f>'Previous Trades Import_OMS Quer'!C6415</f>
        <v>0</v>
      </c>
      <c r="D6415">
        <f>'Previous Trades Import_OMS Quer'!D6415</f>
        <v>0</v>
      </c>
      <c r="E6415" s="22">
        <f>'Previous Trades Import_OMS Quer'!E6415</f>
        <v>0</v>
      </c>
      <c r="F6415">
        <f>'Previous Trades Import_OMS Quer'!F6415</f>
        <v>0</v>
      </c>
      <c r="G6415">
        <f>'Previous Trades Import_OMS Quer'!G6415</f>
        <v>0</v>
      </c>
      <c r="H6415">
        <f>'Previous Trades Import_OMS Quer'!H6415</f>
        <v>0</v>
      </c>
      <c r="I6415">
        <f>'Previous Trades Import_OMS Quer'!I6415</f>
        <v>0</v>
      </c>
      <c r="J6415">
        <f>'Previous Trades Import_OMS Quer'!J6415</f>
        <v>0</v>
      </c>
      <c r="K6415">
        <f>'Previous Trades Import_OMS Quer'!K6415</f>
        <v>0</v>
      </c>
      <c r="L6415">
        <f>'Previous Trades Import_OMS Quer'!L6415</f>
        <v>0</v>
      </c>
      <c r="M6415">
        <f>'Previous Trades Import_OMS Quer'!M6415</f>
        <v>0</v>
      </c>
      <c r="N6415">
        <f>'Previous Trades Import_OMS Quer'!N6415</f>
        <v>0</v>
      </c>
      <c r="O6415" t="str">
        <f>CLEAN('Previous Trades Import_OMS Quer'!O6415)</f>
        <v/>
      </c>
      <c r="Q6415" s="25">
        <f t="shared" si="200"/>
        <v>0</v>
      </c>
      <c r="R6415" s="25" t="e">
        <f>VLOOKUP(O6415,'Currency Balance'!$O$3:$Q$32,3,0)</f>
        <v>#N/A</v>
      </c>
      <c r="S6415" t="e">
        <f t="shared" si="201"/>
        <v>#N/A</v>
      </c>
    </row>
    <row r="6416" spans="1:19">
      <c r="A6416">
        <f>'Previous Trades Import_OMS Quer'!A6416</f>
        <v>0</v>
      </c>
      <c r="B6416">
        <f>'Previous Trades Import_OMS Quer'!B6416</f>
        <v>0</v>
      </c>
      <c r="C6416" s="22">
        <f>'Previous Trades Import_OMS Quer'!C6416</f>
        <v>0</v>
      </c>
      <c r="D6416">
        <f>'Previous Trades Import_OMS Quer'!D6416</f>
        <v>0</v>
      </c>
      <c r="E6416" s="22">
        <f>'Previous Trades Import_OMS Quer'!E6416</f>
        <v>0</v>
      </c>
      <c r="F6416">
        <f>'Previous Trades Import_OMS Quer'!F6416</f>
        <v>0</v>
      </c>
      <c r="G6416">
        <f>'Previous Trades Import_OMS Quer'!G6416</f>
        <v>0</v>
      </c>
      <c r="H6416">
        <f>'Previous Trades Import_OMS Quer'!H6416</f>
        <v>0</v>
      </c>
      <c r="I6416">
        <f>'Previous Trades Import_OMS Quer'!I6416</f>
        <v>0</v>
      </c>
      <c r="J6416">
        <f>'Previous Trades Import_OMS Quer'!J6416</f>
        <v>0</v>
      </c>
      <c r="K6416">
        <f>'Previous Trades Import_OMS Quer'!K6416</f>
        <v>0</v>
      </c>
      <c r="L6416">
        <f>'Previous Trades Import_OMS Quer'!L6416</f>
        <v>0</v>
      </c>
      <c r="M6416">
        <f>'Previous Trades Import_OMS Quer'!M6416</f>
        <v>0</v>
      </c>
      <c r="N6416">
        <f>'Previous Trades Import_OMS Quer'!N6416</f>
        <v>0</v>
      </c>
      <c r="O6416" t="str">
        <f>CLEAN('Previous Trades Import_OMS Quer'!O6416)</f>
        <v/>
      </c>
      <c r="Q6416" s="25">
        <f t="shared" si="200"/>
        <v>0</v>
      </c>
      <c r="R6416" s="25" t="e">
        <f>VLOOKUP(O6416,'Currency Balance'!$O$3:$Q$32,3,0)</f>
        <v>#N/A</v>
      </c>
      <c r="S6416" t="e">
        <f t="shared" si="201"/>
        <v>#N/A</v>
      </c>
    </row>
    <row r="6417" spans="1:19">
      <c r="A6417">
        <f>'Previous Trades Import_OMS Quer'!A6417</f>
        <v>0</v>
      </c>
      <c r="B6417">
        <f>'Previous Trades Import_OMS Quer'!B6417</f>
        <v>0</v>
      </c>
      <c r="C6417" s="22">
        <f>'Previous Trades Import_OMS Quer'!C6417</f>
        <v>0</v>
      </c>
      <c r="D6417">
        <f>'Previous Trades Import_OMS Quer'!D6417</f>
        <v>0</v>
      </c>
      <c r="E6417" s="22">
        <f>'Previous Trades Import_OMS Quer'!E6417</f>
        <v>0</v>
      </c>
      <c r="F6417">
        <f>'Previous Trades Import_OMS Quer'!F6417</f>
        <v>0</v>
      </c>
      <c r="G6417">
        <f>'Previous Trades Import_OMS Quer'!G6417</f>
        <v>0</v>
      </c>
      <c r="H6417">
        <f>'Previous Trades Import_OMS Quer'!H6417</f>
        <v>0</v>
      </c>
      <c r="I6417">
        <f>'Previous Trades Import_OMS Quer'!I6417</f>
        <v>0</v>
      </c>
      <c r="J6417">
        <f>'Previous Trades Import_OMS Quer'!J6417</f>
        <v>0</v>
      </c>
      <c r="K6417">
        <f>'Previous Trades Import_OMS Quer'!K6417</f>
        <v>0</v>
      </c>
      <c r="L6417">
        <f>'Previous Trades Import_OMS Quer'!L6417</f>
        <v>0</v>
      </c>
      <c r="M6417">
        <f>'Previous Trades Import_OMS Quer'!M6417</f>
        <v>0</v>
      </c>
      <c r="N6417">
        <f>'Previous Trades Import_OMS Quer'!N6417</f>
        <v>0</v>
      </c>
      <c r="O6417" t="str">
        <f>CLEAN('Previous Trades Import_OMS Quer'!O6417)</f>
        <v/>
      </c>
      <c r="Q6417" s="25">
        <f t="shared" si="200"/>
        <v>0</v>
      </c>
      <c r="R6417" s="25" t="e">
        <f>VLOOKUP(O6417,'Currency Balance'!$O$3:$Q$32,3,0)</f>
        <v>#N/A</v>
      </c>
      <c r="S6417" t="e">
        <f t="shared" si="201"/>
        <v>#N/A</v>
      </c>
    </row>
    <row r="6418" spans="1:19">
      <c r="A6418">
        <f>'Previous Trades Import_OMS Quer'!A6418</f>
        <v>0</v>
      </c>
      <c r="B6418">
        <f>'Previous Trades Import_OMS Quer'!B6418</f>
        <v>0</v>
      </c>
      <c r="C6418" s="22">
        <f>'Previous Trades Import_OMS Quer'!C6418</f>
        <v>0</v>
      </c>
      <c r="D6418">
        <f>'Previous Trades Import_OMS Quer'!D6418</f>
        <v>0</v>
      </c>
      <c r="E6418" s="22">
        <f>'Previous Trades Import_OMS Quer'!E6418</f>
        <v>0</v>
      </c>
      <c r="F6418">
        <f>'Previous Trades Import_OMS Quer'!F6418</f>
        <v>0</v>
      </c>
      <c r="G6418">
        <f>'Previous Trades Import_OMS Quer'!G6418</f>
        <v>0</v>
      </c>
      <c r="H6418">
        <f>'Previous Trades Import_OMS Quer'!H6418</f>
        <v>0</v>
      </c>
      <c r="I6418">
        <f>'Previous Trades Import_OMS Quer'!I6418</f>
        <v>0</v>
      </c>
      <c r="J6418">
        <f>'Previous Trades Import_OMS Quer'!J6418</f>
        <v>0</v>
      </c>
      <c r="K6418">
        <f>'Previous Trades Import_OMS Quer'!K6418</f>
        <v>0</v>
      </c>
      <c r="L6418">
        <f>'Previous Trades Import_OMS Quer'!L6418</f>
        <v>0</v>
      </c>
      <c r="M6418">
        <f>'Previous Trades Import_OMS Quer'!M6418</f>
        <v>0</v>
      </c>
      <c r="N6418">
        <f>'Previous Trades Import_OMS Quer'!N6418</f>
        <v>0</v>
      </c>
      <c r="O6418" t="str">
        <f>CLEAN('Previous Trades Import_OMS Quer'!O6418)</f>
        <v/>
      </c>
      <c r="Q6418" s="25">
        <f t="shared" si="200"/>
        <v>0</v>
      </c>
      <c r="R6418" s="25" t="e">
        <f>VLOOKUP(O6418,'Currency Balance'!$O$3:$Q$32,3,0)</f>
        <v>#N/A</v>
      </c>
      <c r="S6418" t="e">
        <f t="shared" si="201"/>
        <v>#N/A</v>
      </c>
    </row>
    <row r="6419" spans="1:19">
      <c r="A6419">
        <f>'Previous Trades Import_OMS Quer'!A6419</f>
        <v>0</v>
      </c>
      <c r="B6419">
        <f>'Previous Trades Import_OMS Quer'!B6419</f>
        <v>0</v>
      </c>
      <c r="C6419" s="22">
        <f>'Previous Trades Import_OMS Quer'!C6419</f>
        <v>0</v>
      </c>
      <c r="D6419">
        <f>'Previous Trades Import_OMS Quer'!D6419</f>
        <v>0</v>
      </c>
      <c r="E6419" s="22">
        <f>'Previous Trades Import_OMS Quer'!E6419</f>
        <v>0</v>
      </c>
      <c r="F6419">
        <f>'Previous Trades Import_OMS Quer'!F6419</f>
        <v>0</v>
      </c>
      <c r="G6419">
        <f>'Previous Trades Import_OMS Quer'!G6419</f>
        <v>0</v>
      </c>
      <c r="H6419">
        <f>'Previous Trades Import_OMS Quer'!H6419</f>
        <v>0</v>
      </c>
      <c r="I6419">
        <f>'Previous Trades Import_OMS Quer'!I6419</f>
        <v>0</v>
      </c>
      <c r="J6419">
        <f>'Previous Trades Import_OMS Quer'!J6419</f>
        <v>0</v>
      </c>
      <c r="K6419">
        <f>'Previous Trades Import_OMS Quer'!K6419</f>
        <v>0</v>
      </c>
      <c r="L6419">
        <f>'Previous Trades Import_OMS Quer'!L6419</f>
        <v>0</v>
      </c>
      <c r="M6419">
        <f>'Previous Trades Import_OMS Quer'!M6419</f>
        <v>0</v>
      </c>
      <c r="N6419">
        <f>'Previous Trades Import_OMS Quer'!N6419</f>
        <v>0</v>
      </c>
      <c r="O6419" t="str">
        <f>CLEAN('Previous Trades Import_OMS Quer'!O6419)</f>
        <v/>
      </c>
      <c r="Q6419" s="25">
        <f t="shared" si="200"/>
        <v>0</v>
      </c>
      <c r="R6419" s="25" t="e">
        <f>VLOOKUP(O6419,'Currency Balance'!$O$3:$Q$32,3,0)</f>
        <v>#N/A</v>
      </c>
      <c r="S6419" t="e">
        <f t="shared" si="201"/>
        <v>#N/A</v>
      </c>
    </row>
    <row r="6420" spans="1:19">
      <c r="A6420">
        <f>'Previous Trades Import_OMS Quer'!A6420</f>
        <v>0</v>
      </c>
      <c r="B6420">
        <f>'Previous Trades Import_OMS Quer'!B6420</f>
        <v>0</v>
      </c>
      <c r="C6420" s="22">
        <f>'Previous Trades Import_OMS Quer'!C6420</f>
        <v>0</v>
      </c>
      <c r="D6420">
        <f>'Previous Trades Import_OMS Quer'!D6420</f>
        <v>0</v>
      </c>
      <c r="E6420" s="22">
        <f>'Previous Trades Import_OMS Quer'!E6420</f>
        <v>0</v>
      </c>
      <c r="F6420">
        <f>'Previous Trades Import_OMS Quer'!F6420</f>
        <v>0</v>
      </c>
      <c r="G6420">
        <f>'Previous Trades Import_OMS Quer'!G6420</f>
        <v>0</v>
      </c>
      <c r="H6420">
        <f>'Previous Trades Import_OMS Quer'!H6420</f>
        <v>0</v>
      </c>
      <c r="I6420">
        <f>'Previous Trades Import_OMS Quer'!I6420</f>
        <v>0</v>
      </c>
      <c r="J6420">
        <f>'Previous Trades Import_OMS Quer'!J6420</f>
        <v>0</v>
      </c>
      <c r="K6420">
        <f>'Previous Trades Import_OMS Quer'!K6420</f>
        <v>0</v>
      </c>
      <c r="L6420">
        <f>'Previous Trades Import_OMS Quer'!L6420</f>
        <v>0</v>
      </c>
      <c r="M6420">
        <f>'Previous Trades Import_OMS Quer'!M6420</f>
        <v>0</v>
      </c>
      <c r="N6420">
        <f>'Previous Trades Import_OMS Quer'!N6420</f>
        <v>0</v>
      </c>
      <c r="O6420" t="str">
        <f>CLEAN('Previous Trades Import_OMS Quer'!O6420)</f>
        <v/>
      </c>
      <c r="Q6420" s="25">
        <f t="shared" si="200"/>
        <v>0</v>
      </c>
      <c r="R6420" s="25" t="e">
        <f>VLOOKUP(O6420,'Currency Balance'!$O$3:$Q$32,3,0)</f>
        <v>#N/A</v>
      </c>
      <c r="S6420" t="e">
        <f t="shared" si="201"/>
        <v>#N/A</v>
      </c>
    </row>
    <row r="6421" spans="1:19">
      <c r="A6421">
        <f>'Previous Trades Import_OMS Quer'!A6421</f>
        <v>0</v>
      </c>
      <c r="B6421">
        <f>'Previous Trades Import_OMS Quer'!B6421</f>
        <v>0</v>
      </c>
      <c r="C6421" s="22">
        <f>'Previous Trades Import_OMS Quer'!C6421</f>
        <v>0</v>
      </c>
      <c r="D6421">
        <f>'Previous Trades Import_OMS Quer'!D6421</f>
        <v>0</v>
      </c>
      <c r="E6421" s="22">
        <f>'Previous Trades Import_OMS Quer'!E6421</f>
        <v>0</v>
      </c>
      <c r="F6421">
        <f>'Previous Trades Import_OMS Quer'!F6421</f>
        <v>0</v>
      </c>
      <c r="G6421">
        <f>'Previous Trades Import_OMS Quer'!G6421</f>
        <v>0</v>
      </c>
      <c r="H6421">
        <f>'Previous Trades Import_OMS Quer'!H6421</f>
        <v>0</v>
      </c>
      <c r="I6421">
        <f>'Previous Trades Import_OMS Quer'!I6421</f>
        <v>0</v>
      </c>
      <c r="J6421">
        <f>'Previous Trades Import_OMS Quer'!J6421</f>
        <v>0</v>
      </c>
      <c r="K6421">
        <f>'Previous Trades Import_OMS Quer'!K6421</f>
        <v>0</v>
      </c>
      <c r="L6421">
        <f>'Previous Trades Import_OMS Quer'!L6421</f>
        <v>0</v>
      </c>
      <c r="M6421">
        <f>'Previous Trades Import_OMS Quer'!M6421</f>
        <v>0</v>
      </c>
      <c r="N6421">
        <f>'Previous Trades Import_OMS Quer'!N6421</f>
        <v>0</v>
      </c>
      <c r="O6421" t="str">
        <f>CLEAN('Previous Trades Import_OMS Quer'!O6421)</f>
        <v/>
      </c>
      <c r="Q6421" s="25">
        <f t="shared" si="200"/>
        <v>0</v>
      </c>
      <c r="R6421" s="25" t="e">
        <f>VLOOKUP(O6421,'Currency Balance'!$O$3:$Q$32,3,0)</f>
        <v>#N/A</v>
      </c>
      <c r="S6421" t="e">
        <f t="shared" si="201"/>
        <v>#N/A</v>
      </c>
    </row>
    <row r="6422" spans="1:19">
      <c r="A6422">
        <f>'Previous Trades Import_OMS Quer'!A6422</f>
        <v>0</v>
      </c>
      <c r="B6422">
        <f>'Previous Trades Import_OMS Quer'!B6422</f>
        <v>0</v>
      </c>
      <c r="C6422" s="22">
        <f>'Previous Trades Import_OMS Quer'!C6422</f>
        <v>0</v>
      </c>
      <c r="D6422">
        <f>'Previous Trades Import_OMS Quer'!D6422</f>
        <v>0</v>
      </c>
      <c r="E6422" s="22">
        <f>'Previous Trades Import_OMS Quer'!E6422</f>
        <v>0</v>
      </c>
      <c r="F6422">
        <f>'Previous Trades Import_OMS Quer'!F6422</f>
        <v>0</v>
      </c>
      <c r="G6422">
        <f>'Previous Trades Import_OMS Quer'!G6422</f>
        <v>0</v>
      </c>
      <c r="H6422">
        <f>'Previous Trades Import_OMS Quer'!H6422</f>
        <v>0</v>
      </c>
      <c r="I6422">
        <f>'Previous Trades Import_OMS Quer'!I6422</f>
        <v>0</v>
      </c>
      <c r="J6422">
        <f>'Previous Trades Import_OMS Quer'!J6422</f>
        <v>0</v>
      </c>
      <c r="K6422">
        <f>'Previous Trades Import_OMS Quer'!K6422</f>
        <v>0</v>
      </c>
      <c r="L6422">
        <f>'Previous Trades Import_OMS Quer'!L6422</f>
        <v>0</v>
      </c>
      <c r="M6422">
        <f>'Previous Trades Import_OMS Quer'!M6422</f>
        <v>0</v>
      </c>
      <c r="N6422">
        <f>'Previous Trades Import_OMS Quer'!N6422</f>
        <v>0</v>
      </c>
      <c r="O6422" t="str">
        <f>CLEAN('Previous Trades Import_OMS Quer'!O6422)</f>
        <v/>
      </c>
      <c r="Q6422" s="25">
        <f t="shared" si="200"/>
        <v>0</v>
      </c>
      <c r="R6422" s="25" t="e">
        <f>VLOOKUP(O6422,'Currency Balance'!$O$3:$Q$32,3,0)</f>
        <v>#N/A</v>
      </c>
      <c r="S6422" t="e">
        <f t="shared" si="201"/>
        <v>#N/A</v>
      </c>
    </row>
    <row r="6423" spans="1:19">
      <c r="A6423">
        <f>'Previous Trades Import_OMS Quer'!A6423</f>
        <v>0</v>
      </c>
      <c r="B6423">
        <f>'Previous Trades Import_OMS Quer'!B6423</f>
        <v>0</v>
      </c>
      <c r="C6423" s="22">
        <f>'Previous Trades Import_OMS Quer'!C6423</f>
        <v>0</v>
      </c>
      <c r="D6423">
        <f>'Previous Trades Import_OMS Quer'!D6423</f>
        <v>0</v>
      </c>
      <c r="E6423" s="22">
        <f>'Previous Trades Import_OMS Quer'!E6423</f>
        <v>0</v>
      </c>
      <c r="F6423">
        <f>'Previous Trades Import_OMS Quer'!F6423</f>
        <v>0</v>
      </c>
      <c r="G6423">
        <f>'Previous Trades Import_OMS Quer'!G6423</f>
        <v>0</v>
      </c>
      <c r="H6423">
        <f>'Previous Trades Import_OMS Quer'!H6423</f>
        <v>0</v>
      </c>
      <c r="I6423">
        <f>'Previous Trades Import_OMS Quer'!I6423</f>
        <v>0</v>
      </c>
      <c r="J6423">
        <f>'Previous Trades Import_OMS Quer'!J6423</f>
        <v>0</v>
      </c>
      <c r="K6423">
        <f>'Previous Trades Import_OMS Quer'!K6423</f>
        <v>0</v>
      </c>
      <c r="L6423">
        <f>'Previous Trades Import_OMS Quer'!L6423</f>
        <v>0</v>
      </c>
      <c r="M6423">
        <f>'Previous Trades Import_OMS Quer'!M6423</f>
        <v>0</v>
      </c>
      <c r="N6423">
        <f>'Previous Trades Import_OMS Quer'!N6423</f>
        <v>0</v>
      </c>
      <c r="O6423" t="str">
        <f>CLEAN('Previous Trades Import_OMS Quer'!O6423)</f>
        <v/>
      </c>
      <c r="Q6423" s="25">
        <f t="shared" si="200"/>
        <v>0</v>
      </c>
      <c r="R6423" s="25" t="e">
        <f>VLOOKUP(O6423,'Currency Balance'!$O$3:$Q$32,3,0)</f>
        <v>#N/A</v>
      </c>
      <c r="S6423" t="e">
        <f t="shared" si="201"/>
        <v>#N/A</v>
      </c>
    </row>
    <row r="6424" spans="1:19">
      <c r="A6424">
        <f>'Previous Trades Import_OMS Quer'!A6424</f>
        <v>0</v>
      </c>
      <c r="B6424">
        <f>'Previous Trades Import_OMS Quer'!B6424</f>
        <v>0</v>
      </c>
      <c r="C6424" s="22">
        <f>'Previous Trades Import_OMS Quer'!C6424</f>
        <v>0</v>
      </c>
      <c r="D6424">
        <f>'Previous Trades Import_OMS Quer'!D6424</f>
        <v>0</v>
      </c>
      <c r="E6424" s="22">
        <f>'Previous Trades Import_OMS Quer'!E6424</f>
        <v>0</v>
      </c>
      <c r="F6424">
        <f>'Previous Trades Import_OMS Quer'!F6424</f>
        <v>0</v>
      </c>
      <c r="G6424">
        <f>'Previous Trades Import_OMS Quer'!G6424</f>
        <v>0</v>
      </c>
      <c r="H6424">
        <f>'Previous Trades Import_OMS Quer'!H6424</f>
        <v>0</v>
      </c>
      <c r="I6424">
        <f>'Previous Trades Import_OMS Quer'!I6424</f>
        <v>0</v>
      </c>
      <c r="J6424">
        <f>'Previous Trades Import_OMS Quer'!J6424</f>
        <v>0</v>
      </c>
      <c r="K6424">
        <f>'Previous Trades Import_OMS Quer'!K6424</f>
        <v>0</v>
      </c>
      <c r="L6424">
        <f>'Previous Trades Import_OMS Quer'!L6424</f>
        <v>0</v>
      </c>
      <c r="M6424">
        <f>'Previous Trades Import_OMS Quer'!M6424</f>
        <v>0</v>
      </c>
      <c r="N6424">
        <f>'Previous Trades Import_OMS Quer'!N6424</f>
        <v>0</v>
      </c>
      <c r="O6424" t="str">
        <f>CLEAN('Previous Trades Import_OMS Quer'!O6424)</f>
        <v/>
      </c>
      <c r="Q6424" s="25">
        <f t="shared" si="200"/>
        <v>0</v>
      </c>
      <c r="R6424" s="25" t="e">
        <f>VLOOKUP(O6424,'Currency Balance'!$O$3:$Q$32,3,0)</f>
        <v>#N/A</v>
      </c>
      <c r="S6424" t="e">
        <f t="shared" si="201"/>
        <v>#N/A</v>
      </c>
    </row>
    <row r="6425" spans="1:19">
      <c r="A6425">
        <f>'Previous Trades Import_OMS Quer'!A6425</f>
        <v>0</v>
      </c>
      <c r="B6425">
        <f>'Previous Trades Import_OMS Quer'!B6425</f>
        <v>0</v>
      </c>
      <c r="C6425" s="22">
        <f>'Previous Trades Import_OMS Quer'!C6425</f>
        <v>0</v>
      </c>
      <c r="D6425">
        <f>'Previous Trades Import_OMS Quer'!D6425</f>
        <v>0</v>
      </c>
      <c r="E6425" s="22">
        <f>'Previous Trades Import_OMS Quer'!E6425</f>
        <v>0</v>
      </c>
      <c r="F6425">
        <f>'Previous Trades Import_OMS Quer'!F6425</f>
        <v>0</v>
      </c>
      <c r="G6425">
        <f>'Previous Trades Import_OMS Quer'!G6425</f>
        <v>0</v>
      </c>
      <c r="H6425">
        <f>'Previous Trades Import_OMS Quer'!H6425</f>
        <v>0</v>
      </c>
      <c r="I6425">
        <f>'Previous Trades Import_OMS Quer'!I6425</f>
        <v>0</v>
      </c>
      <c r="J6425">
        <f>'Previous Trades Import_OMS Quer'!J6425</f>
        <v>0</v>
      </c>
      <c r="K6425">
        <f>'Previous Trades Import_OMS Quer'!K6425</f>
        <v>0</v>
      </c>
      <c r="L6425">
        <f>'Previous Trades Import_OMS Quer'!L6425</f>
        <v>0</v>
      </c>
      <c r="M6425">
        <f>'Previous Trades Import_OMS Quer'!M6425</f>
        <v>0</v>
      </c>
      <c r="N6425">
        <f>'Previous Trades Import_OMS Quer'!N6425</f>
        <v>0</v>
      </c>
      <c r="O6425" t="str">
        <f>CLEAN('Previous Trades Import_OMS Quer'!O6425)</f>
        <v/>
      </c>
      <c r="Q6425" s="25">
        <f t="shared" si="200"/>
        <v>0</v>
      </c>
      <c r="R6425" s="25" t="e">
        <f>VLOOKUP(O6425,'Currency Balance'!$O$3:$Q$32,3,0)</f>
        <v>#N/A</v>
      </c>
      <c r="S6425" t="e">
        <f t="shared" si="201"/>
        <v>#N/A</v>
      </c>
    </row>
    <row r="6426" spans="1:19">
      <c r="A6426">
        <f>'Previous Trades Import_OMS Quer'!A6426</f>
        <v>0</v>
      </c>
      <c r="B6426">
        <f>'Previous Trades Import_OMS Quer'!B6426</f>
        <v>0</v>
      </c>
      <c r="C6426" s="22">
        <f>'Previous Trades Import_OMS Quer'!C6426</f>
        <v>0</v>
      </c>
      <c r="D6426">
        <f>'Previous Trades Import_OMS Quer'!D6426</f>
        <v>0</v>
      </c>
      <c r="E6426" s="22">
        <f>'Previous Trades Import_OMS Quer'!E6426</f>
        <v>0</v>
      </c>
      <c r="F6426">
        <f>'Previous Trades Import_OMS Quer'!F6426</f>
        <v>0</v>
      </c>
      <c r="G6426">
        <f>'Previous Trades Import_OMS Quer'!G6426</f>
        <v>0</v>
      </c>
      <c r="H6426">
        <f>'Previous Trades Import_OMS Quer'!H6426</f>
        <v>0</v>
      </c>
      <c r="I6426">
        <f>'Previous Trades Import_OMS Quer'!I6426</f>
        <v>0</v>
      </c>
      <c r="J6426">
        <f>'Previous Trades Import_OMS Quer'!J6426</f>
        <v>0</v>
      </c>
      <c r="K6426">
        <f>'Previous Trades Import_OMS Quer'!K6426</f>
        <v>0</v>
      </c>
      <c r="L6426">
        <f>'Previous Trades Import_OMS Quer'!L6426</f>
        <v>0</v>
      </c>
      <c r="M6426">
        <f>'Previous Trades Import_OMS Quer'!M6426</f>
        <v>0</v>
      </c>
      <c r="N6426">
        <f>'Previous Trades Import_OMS Quer'!N6426</f>
        <v>0</v>
      </c>
      <c r="O6426" t="str">
        <f>CLEAN('Previous Trades Import_OMS Quer'!O6426)</f>
        <v/>
      </c>
      <c r="Q6426" s="25">
        <f t="shared" si="200"/>
        <v>0</v>
      </c>
      <c r="R6426" s="25" t="e">
        <f>VLOOKUP(O6426,'Currency Balance'!$O$3:$Q$32,3,0)</f>
        <v>#N/A</v>
      </c>
      <c r="S6426" t="e">
        <f t="shared" si="201"/>
        <v>#N/A</v>
      </c>
    </row>
    <row r="6427" spans="1:19">
      <c r="A6427">
        <f>'Previous Trades Import_OMS Quer'!A6427</f>
        <v>0</v>
      </c>
      <c r="B6427">
        <f>'Previous Trades Import_OMS Quer'!B6427</f>
        <v>0</v>
      </c>
      <c r="C6427" s="22">
        <f>'Previous Trades Import_OMS Quer'!C6427</f>
        <v>0</v>
      </c>
      <c r="D6427">
        <f>'Previous Trades Import_OMS Quer'!D6427</f>
        <v>0</v>
      </c>
      <c r="E6427" s="22">
        <f>'Previous Trades Import_OMS Quer'!E6427</f>
        <v>0</v>
      </c>
      <c r="F6427">
        <f>'Previous Trades Import_OMS Quer'!F6427</f>
        <v>0</v>
      </c>
      <c r="G6427">
        <f>'Previous Trades Import_OMS Quer'!G6427</f>
        <v>0</v>
      </c>
      <c r="H6427">
        <f>'Previous Trades Import_OMS Quer'!H6427</f>
        <v>0</v>
      </c>
      <c r="I6427">
        <f>'Previous Trades Import_OMS Quer'!I6427</f>
        <v>0</v>
      </c>
      <c r="J6427">
        <f>'Previous Trades Import_OMS Quer'!J6427</f>
        <v>0</v>
      </c>
      <c r="K6427">
        <f>'Previous Trades Import_OMS Quer'!K6427</f>
        <v>0</v>
      </c>
      <c r="L6427">
        <f>'Previous Trades Import_OMS Quer'!L6427</f>
        <v>0</v>
      </c>
      <c r="M6427">
        <f>'Previous Trades Import_OMS Quer'!M6427</f>
        <v>0</v>
      </c>
      <c r="N6427">
        <f>'Previous Trades Import_OMS Quer'!N6427</f>
        <v>0</v>
      </c>
      <c r="O6427" t="str">
        <f>CLEAN('Previous Trades Import_OMS Quer'!O6427)</f>
        <v/>
      </c>
      <c r="Q6427" s="25">
        <f t="shared" si="200"/>
        <v>0</v>
      </c>
      <c r="R6427" s="25" t="e">
        <f>VLOOKUP(O6427,'Currency Balance'!$O$3:$Q$32,3,0)</f>
        <v>#N/A</v>
      </c>
      <c r="S6427" t="e">
        <f t="shared" si="201"/>
        <v>#N/A</v>
      </c>
    </row>
    <row r="6428" spans="1:19">
      <c r="A6428">
        <f>'Previous Trades Import_OMS Quer'!A6428</f>
        <v>0</v>
      </c>
      <c r="B6428">
        <f>'Previous Trades Import_OMS Quer'!B6428</f>
        <v>0</v>
      </c>
      <c r="C6428" s="22">
        <f>'Previous Trades Import_OMS Quer'!C6428</f>
        <v>0</v>
      </c>
      <c r="D6428">
        <f>'Previous Trades Import_OMS Quer'!D6428</f>
        <v>0</v>
      </c>
      <c r="E6428" s="22">
        <f>'Previous Trades Import_OMS Quer'!E6428</f>
        <v>0</v>
      </c>
      <c r="F6428">
        <f>'Previous Trades Import_OMS Quer'!F6428</f>
        <v>0</v>
      </c>
      <c r="G6428">
        <f>'Previous Trades Import_OMS Quer'!G6428</f>
        <v>0</v>
      </c>
      <c r="H6428">
        <f>'Previous Trades Import_OMS Quer'!H6428</f>
        <v>0</v>
      </c>
      <c r="I6428">
        <f>'Previous Trades Import_OMS Quer'!I6428</f>
        <v>0</v>
      </c>
      <c r="J6428">
        <f>'Previous Trades Import_OMS Quer'!J6428</f>
        <v>0</v>
      </c>
      <c r="K6428">
        <f>'Previous Trades Import_OMS Quer'!K6428</f>
        <v>0</v>
      </c>
      <c r="L6428">
        <f>'Previous Trades Import_OMS Quer'!L6428</f>
        <v>0</v>
      </c>
      <c r="M6428">
        <f>'Previous Trades Import_OMS Quer'!M6428</f>
        <v>0</v>
      </c>
      <c r="N6428">
        <f>'Previous Trades Import_OMS Quer'!N6428</f>
        <v>0</v>
      </c>
      <c r="O6428" t="str">
        <f>CLEAN('Previous Trades Import_OMS Quer'!O6428)</f>
        <v/>
      </c>
      <c r="Q6428" s="25">
        <f t="shared" si="200"/>
        <v>0</v>
      </c>
      <c r="R6428" s="25" t="e">
        <f>VLOOKUP(O6428,'Currency Balance'!$O$3:$Q$32,3,0)</f>
        <v>#N/A</v>
      </c>
      <c r="S6428" t="e">
        <f t="shared" si="201"/>
        <v>#N/A</v>
      </c>
    </row>
    <row r="6429" spans="1:19">
      <c r="A6429">
        <f>'Previous Trades Import_OMS Quer'!A6429</f>
        <v>0</v>
      </c>
      <c r="B6429">
        <f>'Previous Trades Import_OMS Quer'!B6429</f>
        <v>0</v>
      </c>
      <c r="C6429" s="22">
        <f>'Previous Trades Import_OMS Quer'!C6429</f>
        <v>0</v>
      </c>
      <c r="D6429">
        <f>'Previous Trades Import_OMS Quer'!D6429</f>
        <v>0</v>
      </c>
      <c r="E6429" s="22">
        <f>'Previous Trades Import_OMS Quer'!E6429</f>
        <v>0</v>
      </c>
      <c r="F6429">
        <f>'Previous Trades Import_OMS Quer'!F6429</f>
        <v>0</v>
      </c>
      <c r="G6429">
        <f>'Previous Trades Import_OMS Quer'!G6429</f>
        <v>0</v>
      </c>
      <c r="H6429">
        <f>'Previous Trades Import_OMS Quer'!H6429</f>
        <v>0</v>
      </c>
      <c r="I6429">
        <f>'Previous Trades Import_OMS Quer'!I6429</f>
        <v>0</v>
      </c>
      <c r="J6429">
        <f>'Previous Trades Import_OMS Quer'!J6429</f>
        <v>0</v>
      </c>
      <c r="K6429">
        <f>'Previous Trades Import_OMS Quer'!K6429</f>
        <v>0</v>
      </c>
      <c r="L6429">
        <f>'Previous Trades Import_OMS Quer'!L6429</f>
        <v>0</v>
      </c>
      <c r="M6429">
        <f>'Previous Trades Import_OMS Quer'!M6429</f>
        <v>0</v>
      </c>
      <c r="N6429">
        <f>'Previous Trades Import_OMS Quer'!N6429</f>
        <v>0</v>
      </c>
      <c r="O6429" t="str">
        <f>CLEAN('Previous Trades Import_OMS Quer'!O6429)</f>
        <v/>
      </c>
      <c r="Q6429" s="25">
        <f t="shared" si="200"/>
        <v>0</v>
      </c>
      <c r="R6429" s="25" t="e">
        <f>VLOOKUP(O6429,'Currency Balance'!$O$3:$Q$32,3,0)</f>
        <v>#N/A</v>
      </c>
      <c r="S6429" t="e">
        <f t="shared" si="201"/>
        <v>#N/A</v>
      </c>
    </row>
    <row r="6430" spans="1:19">
      <c r="A6430">
        <f>'Previous Trades Import_OMS Quer'!A6430</f>
        <v>0</v>
      </c>
      <c r="B6430">
        <f>'Previous Trades Import_OMS Quer'!B6430</f>
        <v>0</v>
      </c>
      <c r="C6430" s="22">
        <f>'Previous Trades Import_OMS Quer'!C6430</f>
        <v>0</v>
      </c>
      <c r="D6430">
        <f>'Previous Trades Import_OMS Quer'!D6430</f>
        <v>0</v>
      </c>
      <c r="E6430" s="22">
        <f>'Previous Trades Import_OMS Quer'!E6430</f>
        <v>0</v>
      </c>
      <c r="F6430">
        <f>'Previous Trades Import_OMS Quer'!F6430</f>
        <v>0</v>
      </c>
      <c r="G6430">
        <f>'Previous Trades Import_OMS Quer'!G6430</f>
        <v>0</v>
      </c>
      <c r="H6430">
        <f>'Previous Trades Import_OMS Quer'!H6430</f>
        <v>0</v>
      </c>
      <c r="I6430">
        <f>'Previous Trades Import_OMS Quer'!I6430</f>
        <v>0</v>
      </c>
      <c r="J6430">
        <f>'Previous Trades Import_OMS Quer'!J6430</f>
        <v>0</v>
      </c>
      <c r="K6430">
        <f>'Previous Trades Import_OMS Quer'!K6430</f>
        <v>0</v>
      </c>
      <c r="L6430">
        <f>'Previous Trades Import_OMS Quer'!L6430</f>
        <v>0</v>
      </c>
      <c r="M6430">
        <f>'Previous Trades Import_OMS Quer'!M6430</f>
        <v>0</v>
      </c>
      <c r="N6430">
        <f>'Previous Trades Import_OMS Quer'!N6430</f>
        <v>0</v>
      </c>
      <c r="O6430" t="str">
        <f>CLEAN('Previous Trades Import_OMS Quer'!O6430)</f>
        <v/>
      </c>
      <c r="Q6430" s="25">
        <f t="shared" si="200"/>
        <v>0</v>
      </c>
      <c r="R6430" s="25" t="e">
        <f>VLOOKUP(O6430,'Currency Balance'!$O$3:$Q$32,3,0)</f>
        <v>#N/A</v>
      </c>
      <c r="S6430" t="e">
        <f t="shared" si="201"/>
        <v>#N/A</v>
      </c>
    </row>
    <row r="6431" spans="1:19">
      <c r="A6431">
        <f>'Previous Trades Import_OMS Quer'!A6431</f>
        <v>0</v>
      </c>
      <c r="B6431">
        <f>'Previous Trades Import_OMS Quer'!B6431</f>
        <v>0</v>
      </c>
      <c r="C6431" s="22">
        <f>'Previous Trades Import_OMS Quer'!C6431</f>
        <v>0</v>
      </c>
      <c r="D6431">
        <f>'Previous Trades Import_OMS Quer'!D6431</f>
        <v>0</v>
      </c>
      <c r="E6431" s="22">
        <f>'Previous Trades Import_OMS Quer'!E6431</f>
        <v>0</v>
      </c>
      <c r="F6431">
        <f>'Previous Trades Import_OMS Quer'!F6431</f>
        <v>0</v>
      </c>
      <c r="G6431">
        <f>'Previous Trades Import_OMS Quer'!G6431</f>
        <v>0</v>
      </c>
      <c r="H6431">
        <f>'Previous Trades Import_OMS Quer'!H6431</f>
        <v>0</v>
      </c>
      <c r="I6431">
        <f>'Previous Trades Import_OMS Quer'!I6431</f>
        <v>0</v>
      </c>
      <c r="J6431">
        <f>'Previous Trades Import_OMS Quer'!J6431</f>
        <v>0</v>
      </c>
      <c r="K6431">
        <f>'Previous Trades Import_OMS Quer'!K6431</f>
        <v>0</v>
      </c>
      <c r="L6431">
        <f>'Previous Trades Import_OMS Quer'!L6431</f>
        <v>0</v>
      </c>
      <c r="M6431">
        <f>'Previous Trades Import_OMS Quer'!M6431</f>
        <v>0</v>
      </c>
      <c r="N6431">
        <f>'Previous Trades Import_OMS Quer'!N6431</f>
        <v>0</v>
      </c>
      <c r="O6431" t="str">
        <f>CLEAN('Previous Trades Import_OMS Quer'!O6431)</f>
        <v/>
      </c>
      <c r="Q6431" s="25">
        <f t="shared" si="200"/>
        <v>0</v>
      </c>
      <c r="R6431" s="25" t="e">
        <f>VLOOKUP(O6431,'Currency Balance'!$O$3:$Q$32,3,0)</f>
        <v>#N/A</v>
      </c>
      <c r="S6431" t="e">
        <f t="shared" si="201"/>
        <v>#N/A</v>
      </c>
    </row>
    <row r="6432" spans="1:19">
      <c r="A6432">
        <f>'Previous Trades Import_OMS Quer'!A6432</f>
        <v>0</v>
      </c>
      <c r="B6432">
        <f>'Previous Trades Import_OMS Quer'!B6432</f>
        <v>0</v>
      </c>
      <c r="C6432" s="22">
        <f>'Previous Trades Import_OMS Quer'!C6432</f>
        <v>0</v>
      </c>
      <c r="D6432">
        <f>'Previous Trades Import_OMS Quer'!D6432</f>
        <v>0</v>
      </c>
      <c r="E6432" s="22">
        <f>'Previous Trades Import_OMS Quer'!E6432</f>
        <v>0</v>
      </c>
      <c r="F6432">
        <f>'Previous Trades Import_OMS Quer'!F6432</f>
        <v>0</v>
      </c>
      <c r="G6432">
        <f>'Previous Trades Import_OMS Quer'!G6432</f>
        <v>0</v>
      </c>
      <c r="H6432">
        <f>'Previous Trades Import_OMS Quer'!H6432</f>
        <v>0</v>
      </c>
      <c r="I6432">
        <f>'Previous Trades Import_OMS Quer'!I6432</f>
        <v>0</v>
      </c>
      <c r="J6432">
        <f>'Previous Trades Import_OMS Quer'!J6432</f>
        <v>0</v>
      </c>
      <c r="K6432">
        <f>'Previous Trades Import_OMS Quer'!K6432</f>
        <v>0</v>
      </c>
      <c r="L6432">
        <f>'Previous Trades Import_OMS Quer'!L6432</f>
        <v>0</v>
      </c>
      <c r="M6432">
        <f>'Previous Trades Import_OMS Quer'!M6432</f>
        <v>0</v>
      </c>
      <c r="N6432">
        <f>'Previous Trades Import_OMS Quer'!N6432</f>
        <v>0</v>
      </c>
      <c r="O6432" t="str">
        <f>CLEAN('Previous Trades Import_OMS Quer'!O6432)</f>
        <v/>
      </c>
      <c r="Q6432" s="25">
        <f t="shared" si="200"/>
        <v>0</v>
      </c>
      <c r="R6432" s="25" t="e">
        <f>VLOOKUP(O6432,'Currency Balance'!$O$3:$Q$32,3,0)</f>
        <v>#N/A</v>
      </c>
      <c r="S6432" t="e">
        <f t="shared" si="201"/>
        <v>#N/A</v>
      </c>
    </row>
    <row r="6433" spans="1:19">
      <c r="A6433">
        <f>'Previous Trades Import_OMS Quer'!A6433</f>
        <v>0</v>
      </c>
      <c r="B6433">
        <f>'Previous Trades Import_OMS Quer'!B6433</f>
        <v>0</v>
      </c>
      <c r="C6433" s="22">
        <f>'Previous Trades Import_OMS Quer'!C6433</f>
        <v>0</v>
      </c>
      <c r="D6433">
        <f>'Previous Trades Import_OMS Quer'!D6433</f>
        <v>0</v>
      </c>
      <c r="E6433" s="22">
        <f>'Previous Trades Import_OMS Quer'!E6433</f>
        <v>0</v>
      </c>
      <c r="F6433">
        <f>'Previous Trades Import_OMS Quer'!F6433</f>
        <v>0</v>
      </c>
      <c r="G6433">
        <f>'Previous Trades Import_OMS Quer'!G6433</f>
        <v>0</v>
      </c>
      <c r="H6433">
        <f>'Previous Trades Import_OMS Quer'!H6433</f>
        <v>0</v>
      </c>
      <c r="I6433">
        <f>'Previous Trades Import_OMS Quer'!I6433</f>
        <v>0</v>
      </c>
      <c r="J6433">
        <f>'Previous Trades Import_OMS Quer'!J6433</f>
        <v>0</v>
      </c>
      <c r="K6433">
        <f>'Previous Trades Import_OMS Quer'!K6433</f>
        <v>0</v>
      </c>
      <c r="L6433">
        <f>'Previous Trades Import_OMS Quer'!L6433</f>
        <v>0</v>
      </c>
      <c r="M6433">
        <f>'Previous Trades Import_OMS Quer'!M6433</f>
        <v>0</v>
      </c>
      <c r="N6433">
        <f>'Previous Trades Import_OMS Quer'!N6433</f>
        <v>0</v>
      </c>
      <c r="O6433" t="str">
        <f>CLEAN('Previous Trades Import_OMS Quer'!O6433)</f>
        <v/>
      </c>
      <c r="Q6433" s="25">
        <f t="shared" si="200"/>
        <v>0</v>
      </c>
      <c r="R6433" s="25" t="e">
        <f>VLOOKUP(O6433,'Currency Balance'!$O$3:$Q$32,3,0)</f>
        <v>#N/A</v>
      </c>
      <c r="S6433" t="e">
        <f t="shared" si="201"/>
        <v>#N/A</v>
      </c>
    </row>
    <row r="6434" spans="1:19">
      <c r="A6434">
        <f>'Previous Trades Import_OMS Quer'!A6434</f>
        <v>0</v>
      </c>
      <c r="B6434">
        <f>'Previous Trades Import_OMS Quer'!B6434</f>
        <v>0</v>
      </c>
      <c r="C6434" s="22">
        <f>'Previous Trades Import_OMS Quer'!C6434</f>
        <v>0</v>
      </c>
      <c r="D6434">
        <f>'Previous Trades Import_OMS Quer'!D6434</f>
        <v>0</v>
      </c>
      <c r="E6434" s="22">
        <f>'Previous Trades Import_OMS Quer'!E6434</f>
        <v>0</v>
      </c>
      <c r="F6434">
        <f>'Previous Trades Import_OMS Quer'!F6434</f>
        <v>0</v>
      </c>
      <c r="G6434">
        <f>'Previous Trades Import_OMS Quer'!G6434</f>
        <v>0</v>
      </c>
      <c r="H6434">
        <f>'Previous Trades Import_OMS Quer'!H6434</f>
        <v>0</v>
      </c>
      <c r="I6434">
        <f>'Previous Trades Import_OMS Quer'!I6434</f>
        <v>0</v>
      </c>
      <c r="J6434">
        <f>'Previous Trades Import_OMS Quer'!J6434</f>
        <v>0</v>
      </c>
      <c r="K6434">
        <f>'Previous Trades Import_OMS Quer'!K6434</f>
        <v>0</v>
      </c>
      <c r="L6434">
        <f>'Previous Trades Import_OMS Quer'!L6434</f>
        <v>0</v>
      </c>
      <c r="M6434">
        <f>'Previous Trades Import_OMS Quer'!M6434</f>
        <v>0</v>
      </c>
      <c r="N6434">
        <f>'Previous Trades Import_OMS Quer'!N6434</f>
        <v>0</v>
      </c>
      <c r="O6434" t="str">
        <f>CLEAN('Previous Trades Import_OMS Quer'!O6434)</f>
        <v/>
      </c>
      <c r="Q6434" s="25">
        <f t="shared" si="200"/>
        <v>0</v>
      </c>
      <c r="R6434" s="25" t="e">
        <f>VLOOKUP(O6434,'Currency Balance'!$O$3:$Q$32,3,0)</f>
        <v>#N/A</v>
      </c>
      <c r="S6434" t="e">
        <f t="shared" si="201"/>
        <v>#N/A</v>
      </c>
    </row>
    <row r="6435" spans="1:19">
      <c r="A6435">
        <f>'Previous Trades Import_OMS Quer'!A6435</f>
        <v>0</v>
      </c>
      <c r="B6435">
        <f>'Previous Trades Import_OMS Quer'!B6435</f>
        <v>0</v>
      </c>
      <c r="C6435" s="22">
        <f>'Previous Trades Import_OMS Quer'!C6435</f>
        <v>0</v>
      </c>
      <c r="D6435">
        <f>'Previous Trades Import_OMS Quer'!D6435</f>
        <v>0</v>
      </c>
      <c r="E6435" s="22">
        <f>'Previous Trades Import_OMS Quer'!E6435</f>
        <v>0</v>
      </c>
      <c r="F6435">
        <f>'Previous Trades Import_OMS Quer'!F6435</f>
        <v>0</v>
      </c>
      <c r="G6435">
        <f>'Previous Trades Import_OMS Quer'!G6435</f>
        <v>0</v>
      </c>
      <c r="H6435">
        <f>'Previous Trades Import_OMS Quer'!H6435</f>
        <v>0</v>
      </c>
      <c r="I6435">
        <f>'Previous Trades Import_OMS Quer'!I6435</f>
        <v>0</v>
      </c>
      <c r="J6435">
        <f>'Previous Trades Import_OMS Quer'!J6435</f>
        <v>0</v>
      </c>
      <c r="K6435">
        <f>'Previous Trades Import_OMS Quer'!K6435</f>
        <v>0</v>
      </c>
      <c r="L6435">
        <f>'Previous Trades Import_OMS Quer'!L6435</f>
        <v>0</v>
      </c>
      <c r="M6435">
        <f>'Previous Trades Import_OMS Quer'!M6435</f>
        <v>0</v>
      </c>
      <c r="N6435">
        <f>'Previous Trades Import_OMS Quer'!N6435</f>
        <v>0</v>
      </c>
      <c r="O6435" t="str">
        <f>CLEAN('Previous Trades Import_OMS Quer'!O6435)</f>
        <v/>
      </c>
      <c r="Q6435" s="25">
        <f t="shared" si="200"/>
        <v>0</v>
      </c>
      <c r="R6435" s="25" t="e">
        <f>VLOOKUP(O6435,'Currency Balance'!$O$3:$Q$32,3,0)</f>
        <v>#N/A</v>
      </c>
      <c r="S6435" t="e">
        <f t="shared" si="201"/>
        <v>#N/A</v>
      </c>
    </row>
    <row r="6436" spans="1:19">
      <c r="A6436">
        <f>'Previous Trades Import_OMS Quer'!A6436</f>
        <v>0</v>
      </c>
      <c r="B6436">
        <f>'Previous Trades Import_OMS Quer'!B6436</f>
        <v>0</v>
      </c>
      <c r="C6436" s="22">
        <f>'Previous Trades Import_OMS Quer'!C6436</f>
        <v>0</v>
      </c>
      <c r="D6436">
        <f>'Previous Trades Import_OMS Quer'!D6436</f>
        <v>0</v>
      </c>
      <c r="E6436" s="22">
        <f>'Previous Trades Import_OMS Quer'!E6436</f>
        <v>0</v>
      </c>
      <c r="F6436">
        <f>'Previous Trades Import_OMS Quer'!F6436</f>
        <v>0</v>
      </c>
      <c r="G6436">
        <f>'Previous Trades Import_OMS Quer'!G6436</f>
        <v>0</v>
      </c>
      <c r="H6436">
        <f>'Previous Trades Import_OMS Quer'!H6436</f>
        <v>0</v>
      </c>
      <c r="I6436">
        <f>'Previous Trades Import_OMS Quer'!I6436</f>
        <v>0</v>
      </c>
      <c r="J6436">
        <f>'Previous Trades Import_OMS Quer'!J6436</f>
        <v>0</v>
      </c>
      <c r="K6436">
        <f>'Previous Trades Import_OMS Quer'!K6436</f>
        <v>0</v>
      </c>
      <c r="L6436">
        <f>'Previous Trades Import_OMS Quer'!L6436</f>
        <v>0</v>
      </c>
      <c r="M6436">
        <f>'Previous Trades Import_OMS Quer'!M6436</f>
        <v>0</v>
      </c>
      <c r="N6436">
        <f>'Previous Trades Import_OMS Quer'!N6436</f>
        <v>0</v>
      </c>
      <c r="O6436" t="str">
        <f>CLEAN('Previous Trades Import_OMS Quer'!O6436)</f>
        <v/>
      </c>
      <c r="Q6436" s="25">
        <f t="shared" si="200"/>
        <v>0</v>
      </c>
      <c r="R6436" s="25" t="e">
        <f>VLOOKUP(O6436,'Currency Balance'!$O$3:$Q$32,3,0)</f>
        <v>#N/A</v>
      </c>
      <c r="S6436" t="e">
        <f t="shared" si="201"/>
        <v>#N/A</v>
      </c>
    </row>
    <row r="6437" spans="1:19">
      <c r="A6437">
        <f>'Previous Trades Import_OMS Quer'!A6437</f>
        <v>0</v>
      </c>
      <c r="B6437">
        <f>'Previous Trades Import_OMS Quer'!B6437</f>
        <v>0</v>
      </c>
      <c r="C6437" s="22">
        <f>'Previous Trades Import_OMS Quer'!C6437</f>
        <v>0</v>
      </c>
      <c r="D6437">
        <f>'Previous Trades Import_OMS Quer'!D6437</f>
        <v>0</v>
      </c>
      <c r="E6437" s="22">
        <f>'Previous Trades Import_OMS Quer'!E6437</f>
        <v>0</v>
      </c>
      <c r="F6437">
        <f>'Previous Trades Import_OMS Quer'!F6437</f>
        <v>0</v>
      </c>
      <c r="G6437">
        <f>'Previous Trades Import_OMS Quer'!G6437</f>
        <v>0</v>
      </c>
      <c r="H6437">
        <f>'Previous Trades Import_OMS Quer'!H6437</f>
        <v>0</v>
      </c>
      <c r="I6437">
        <f>'Previous Trades Import_OMS Quer'!I6437</f>
        <v>0</v>
      </c>
      <c r="J6437">
        <f>'Previous Trades Import_OMS Quer'!J6437</f>
        <v>0</v>
      </c>
      <c r="K6437">
        <f>'Previous Trades Import_OMS Quer'!K6437</f>
        <v>0</v>
      </c>
      <c r="L6437">
        <f>'Previous Trades Import_OMS Quer'!L6437</f>
        <v>0</v>
      </c>
      <c r="M6437">
        <f>'Previous Trades Import_OMS Quer'!M6437</f>
        <v>0</v>
      </c>
      <c r="N6437">
        <f>'Previous Trades Import_OMS Quer'!N6437</f>
        <v>0</v>
      </c>
      <c r="O6437" t="str">
        <f>CLEAN('Previous Trades Import_OMS Quer'!O6437)</f>
        <v/>
      </c>
      <c r="Q6437" s="25">
        <f t="shared" si="200"/>
        <v>0</v>
      </c>
      <c r="R6437" s="25" t="e">
        <f>VLOOKUP(O6437,'Currency Balance'!$O$3:$Q$32,3,0)</f>
        <v>#N/A</v>
      </c>
      <c r="S6437" t="e">
        <f t="shared" si="201"/>
        <v>#N/A</v>
      </c>
    </row>
    <row r="6438" spans="1:19">
      <c r="A6438">
        <f>'Previous Trades Import_OMS Quer'!A6438</f>
        <v>0</v>
      </c>
      <c r="B6438">
        <f>'Previous Trades Import_OMS Quer'!B6438</f>
        <v>0</v>
      </c>
      <c r="C6438" s="22">
        <f>'Previous Trades Import_OMS Quer'!C6438</f>
        <v>0</v>
      </c>
      <c r="D6438">
        <f>'Previous Trades Import_OMS Quer'!D6438</f>
        <v>0</v>
      </c>
      <c r="E6438" s="22">
        <f>'Previous Trades Import_OMS Quer'!E6438</f>
        <v>0</v>
      </c>
      <c r="F6438">
        <f>'Previous Trades Import_OMS Quer'!F6438</f>
        <v>0</v>
      </c>
      <c r="G6438">
        <f>'Previous Trades Import_OMS Quer'!G6438</f>
        <v>0</v>
      </c>
      <c r="H6438">
        <f>'Previous Trades Import_OMS Quer'!H6438</f>
        <v>0</v>
      </c>
      <c r="I6438">
        <f>'Previous Trades Import_OMS Quer'!I6438</f>
        <v>0</v>
      </c>
      <c r="J6438">
        <f>'Previous Trades Import_OMS Quer'!J6438</f>
        <v>0</v>
      </c>
      <c r="K6438">
        <f>'Previous Trades Import_OMS Quer'!K6438</f>
        <v>0</v>
      </c>
      <c r="L6438">
        <f>'Previous Trades Import_OMS Quer'!L6438</f>
        <v>0</v>
      </c>
      <c r="M6438">
        <f>'Previous Trades Import_OMS Quer'!M6438</f>
        <v>0</v>
      </c>
      <c r="N6438">
        <f>'Previous Trades Import_OMS Quer'!N6438</f>
        <v>0</v>
      </c>
      <c r="O6438" t="str">
        <f>CLEAN('Previous Trades Import_OMS Quer'!O6438)</f>
        <v/>
      </c>
      <c r="Q6438" s="25">
        <f t="shared" si="200"/>
        <v>0</v>
      </c>
      <c r="R6438" s="25" t="e">
        <f>VLOOKUP(O6438,'Currency Balance'!$O$3:$Q$32,3,0)</f>
        <v>#N/A</v>
      </c>
      <c r="S6438" t="e">
        <f t="shared" si="201"/>
        <v>#N/A</v>
      </c>
    </row>
    <row r="6439" spans="1:19">
      <c r="A6439">
        <f>'Previous Trades Import_OMS Quer'!A6439</f>
        <v>0</v>
      </c>
      <c r="B6439">
        <f>'Previous Trades Import_OMS Quer'!B6439</f>
        <v>0</v>
      </c>
      <c r="C6439" s="22">
        <f>'Previous Trades Import_OMS Quer'!C6439</f>
        <v>0</v>
      </c>
      <c r="D6439">
        <f>'Previous Trades Import_OMS Quer'!D6439</f>
        <v>0</v>
      </c>
      <c r="E6439" s="22">
        <f>'Previous Trades Import_OMS Quer'!E6439</f>
        <v>0</v>
      </c>
      <c r="F6439">
        <f>'Previous Trades Import_OMS Quer'!F6439</f>
        <v>0</v>
      </c>
      <c r="G6439">
        <f>'Previous Trades Import_OMS Quer'!G6439</f>
        <v>0</v>
      </c>
      <c r="H6439">
        <f>'Previous Trades Import_OMS Quer'!H6439</f>
        <v>0</v>
      </c>
      <c r="I6439">
        <f>'Previous Trades Import_OMS Quer'!I6439</f>
        <v>0</v>
      </c>
      <c r="J6439">
        <f>'Previous Trades Import_OMS Quer'!J6439</f>
        <v>0</v>
      </c>
      <c r="K6439">
        <f>'Previous Trades Import_OMS Quer'!K6439</f>
        <v>0</v>
      </c>
      <c r="L6439">
        <f>'Previous Trades Import_OMS Quer'!L6439</f>
        <v>0</v>
      </c>
      <c r="M6439">
        <f>'Previous Trades Import_OMS Quer'!M6439</f>
        <v>0</v>
      </c>
      <c r="N6439">
        <f>'Previous Trades Import_OMS Quer'!N6439</f>
        <v>0</v>
      </c>
      <c r="O6439" t="str">
        <f>CLEAN('Previous Trades Import_OMS Quer'!O6439)</f>
        <v/>
      </c>
      <c r="Q6439" s="25">
        <f t="shared" si="200"/>
        <v>0</v>
      </c>
      <c r="R6439" s="25" t="e">
        <f>VLOOKUP(O6439,'Currency Balance'!$O$3:$Q$32,3,0)</f>
        <v>#N/A</v>
      </c>
      <c r="S6439" t="e">
        <f t="shared" si="201"/>
        <v>#N/A</v>
      </c>
    </row>
    <row r="6440" spans="1:19">
      <c r="A6440">
        <f>'Previous Trades Import_OMS Quer'!A6440</f>
        <v>0</v>
      </c>
      <c r="B6440">
        <f>'Previous Trades Import_OMS Quer'!B6440</f>
        <v>0</v>
      </c>
      <c r="C6440" s="22">
        <f>'Previous Trades Import_OMS Quer'!C6440</f>
        <v>0</v>
      </c>
      <c r="D6440">
        <f>'Previous Trades Import_OMS Quer'!D6440</f>
        <v>0</v>
      </c>
      <c r="E6440" s="22">
        <f>'Previous Trades Import_OMS Quer'!E6440</f>
        <v>0</v>
      </c>
      <c r="F6440">
        <f>'Previous Trades Import_OMS Quer'!F6440</f>
        <v>0</v>
      </c>
      <c r="G6440">
        <f>'Previous Trades Import_OMS Quer'!G6440</f>
        <v>0</v>
      </c>
      <c r="H6440">
        <f>'Previous Trades Import_OMS Quer'!H6440</f>
        <v>0</v>
      </c>
      <c r="I6440">
        <f>'Previous Trades Import_OMS Quer'!I6440</f>
        <v>0</v>
      </c>
      <c r="J6440">
        <f>'Previous Trades Import_OMS Quer'!J6440</f>
        <v>0</v>
      </c>
      <c r="K6440">
        <f>'Previous Trades Import_OMS Quer'!K6440</f>
        <v>0</v>
      </c>
      <c r="L6440">
        <f>'Previous Trades Import_OMS Quer'!L6440</f>
        <v>0</v>
      </c>
      <c r="M6440">
        <f>'Previous Trades Import_OMS Quer'!M6440</f>
        <v>0</v>
      </c>
      <c r="N6440">
        <f>'Previous Trades Import_OMS Quer'!N6440</f>
        <v>0</v>
      </c>
      <c r="O6440" t="str">
        <f>CLEAN('Previous Trades Import_OMS Quer'!O6440)</f>
        <v/>
      </c>
      <c r="Q6440" s="25">
        <f t="shared" si="200"/>
        <v>0</v>
      </c>
      <c r="R6440" s="25" t="e">
        <f>VLOOKUP(O6440,'Currency Balance'!$O$3:$Q$32,3,0)</f>
        <v>#N/A</v>
      </c>
      <c r="S6440" t="e">
        <f t="shared" si="201"/>
        <v>#N/A</v>
      </c>
    </row>
    <row r="6441" spans="1:19">
      <c r="A6441">
        <f>'Previous Trades Import_OMS Quer'!A6441</f>
        <v>0</v>
      </c>
      <c r="B6441">
        <f>'Previous Trades Import_OMS Quer'!B6441</f>
        <v>0</v>
      </c>
      <c r="C6441" s="22">
        <f>'Previous Trades Import_OMS Quer'!C6441</f>
        <v>0</v>
      </c>
      <c r="D6441">
        <f>'Previous Trades Import_OMS Quer'!D6441</f>
        <v>0</v>
      </c>
      <c r="E6441" s="22">
        <f>'Previous Trades Import_OMS Quer'!E6441</f>
        <v>0</v>
      </c>
      <c r="F6441">
        <f>'Previous Trades Import_OMS Quer'!F6441</f>
        <v>0</v>
      </c>
      <c r="G6441">
        <f>'Previous Trades Import_OMS Quer'!G6441</f>
        <v>0</v>
      </c>
      <c r="H6441">
        <f>'Previous Trades Import_OMS Quer'!H6441</f>
        <v>0</v>
      </c>
      <c r="I6441">
        <f>'Previous Trades Import_OMS Quer'!I6441</f>
        <v>0</v>
      </c>
      <c r="J6441">
        <f>'Previous Trades Import_OMS Quer'!J6441</f>
        <v>0</v>
      </c>
      <c r="K6441">
        <f>'Previous Trades Import_OMS Quer'!K6441</f>
        <v>0</v>
      </c>
      <c r="L6441">
        <f>'Previous Trades Import_OMS Quer'!L6441</f>
        <v>0</v>
      </c>
      <c r="M6441">
        <f>'Previous Trades Import_OMS Quer'!M6441</f>
        <v>0</v>
      </c>
      <c r="N6441">
        <f>'Previous Trades Import_OMS Quer'!N6441</f>
        <v>0</v>
      </c>
      <c r="O6441" t="str">
        <f>CLEAN('Previous Trades Import_OMS Quer'!O6441)</f>
        <v/>
      </c>
      <c r="Q6441" s="25">
        <f t="shared" si="200"/>
        <v>0</v>
      </c>
      <c r="R6441" s="25" t="e">
        <f>VLOOKUP(O6441,'Currency Balance'!$O$3:$Q$32,3,0)</f>
        <v>#N/A</v>
      </c>
      <c r="S6441" t="e">
        <f t="shared" si="201"/>
        <v>#N/A</v>
      </c>
    </row>
    <row r="6442" spans="1:19">
      <c r="A6442">
        <f>'Previous Trades Import_OMS Quer'!A6442</f>
        <v>0</v>
      </c>
      <c r="B6442">
        <f>'Previous Trades Import_OMS Quer'!B6442</f>
        <v>0</v>
      </c>
      <c r="C6442" s="22">
        <f>'Previous Trades Import_OMS Quer'!C6442</f>
        <v>0</v>
      </c>
      <c r="D6442">
        <f>'Previous Trades Import_OMS Quer'!D6442</f>
        <v>0</v>
      </c>
      <c r="E6442" s="22">
        <f>'Previous Trades Import_OMS Quer'!E6442</f>
        <v>0</v>
      </c>
      <c r="F6442">
        <f>'Previous Trades Import_OMS Quer'!F6442</f>
        <v>0</v>
      </c>
      <c r="G6442">
        <f>'Previous Trades Import_OMS Quer'!G6442</f>
        <v>0</v>
      </c>
      <c r="H6442">
        <f>'Previous Trades Import_OMS Quer'!H6442</f>
        <v>0</v>
      </c>
      <c r="I6442">
        <f>'Previous Trades Import_OMS Quer'!I6442</f>
        <v>0</v>
      </c>
      <c r="J6442">
        <f>'Previous Trades Import_OMS Quer'!J6442</f>
        <v>0</v>
      </c>
      <c r="K6442">
        <f>'Previous Trades Import_OMS Quer'!K6442</f>
        <v>0</v>
      </c>
      <c r="L6442">
        <f>'Previous Trades Import_OMS Quer'!L6442</f>
        <v>0</v>
      </c>
      <c r="M6442">
        <f>'Previous Trades Import_OMS Quer'!M6442</f>
        <v>0</v>
      </c>
      <c r="N6442">
        <f>'Previous Trades Import_OMS Quer'!N6442</f>
        <v>0</v>
      </c>
      <c r="O6442" t="str">
        <f>CLEAN('Previous Trades Import_OMS Quer'!O6442)</f>
        <v/>
      </c>
      <c r="Q6442" s="25">
        <f t="shared" si="200"/>
        <v>0</v>
      </c>
      <c r="R6442" s="25" t="e">
        <f>VLOOKUP(O6442,'Currency Balance'!$O$3:$Q$32,3,0)</f>
        <v>#N/A</v>
      </c>
      <c r="S6442" t="e">
        <f t="shared" si="201"/>
        <v>#N/A</v>
      </c>
    </row>
    <row r="6443" spans="1:19">
      <c r="A6443">
        <f>'Previous Trades Import_OMS Quer'!A6443</f>
        <v>0</v>
      </c>
      <c r="B6443">
        <f>'Previous Trades Import_OMS Quer'!B6443</f>
        <v>0</v>
      </c>
      <c r="C6443" s="22">
        <f>'Previous Trades Import_OMS Quer'!C6443</f>
        <v>0</v>
      </c>
      <c r="D6443">
        <f>'Previous Trades Import_OMS Quer'!D6443</f>
        <v>0</v>
      </c>
      <c r="E6443" s="22">
        <f>'Previous Trades Import_OMS Quer'!E6443</f>
        <v>0</v>
      </c>
      <c r="F6443">
        <f>'Previous Trades Import_OMS Quer'!F6443</f>
        <v>0</v>
      </c>
      <c r="G6443">
        <f>'Previous Trades Import_OMS Quer'!G6443</f>
        <v>0</v>
      </c>
      <c r="H6443">
        <f>'Previous Trades Import_OMS Quer'!H6443</f>
        <v>0</v>
      </c>
      <c r="I6443">
        <f>'Previous Trades Import_OMS Quer'!I6443</f>
        <v>0</v>
      </c>
      <c r="J6443">
        <f>'Previous Trades Import_OMS Quer'!J6443</f>
        <v>0</v>
      </c>
      <c r="K6443">
        <f>'Previous Trades Import_OMS Quer'!K6443</f>
        <v>0</v>
      </c>
      <c r="L6443">
        <f>'Previous Trades Import_OMS Quer'!L6443</f>
        <v>0</v>
      </c>
      <c r="M6443">
        <f>'Previous Trades Import_OMS Quer'!M6443</f>
        <v>0</v>
      </c>
      <c r="N6443">
        <f>'Previous Trades Import_OMS Quer'!N6443</f>
        <v>0</v>
      </c>
      <c r="O6443" t="str">
        <f>CLEAN('Previous Trades Import_OMS Quer'!O6443)</f>
        <v/>
      </c>
      <c r="Q6443" s="25">
        <f t="shared" si="200"/>
        <v>0</v>
      </c>
      <c r="R6443" s="25" t="e">
        <f>VLOOKUP(O6443,'Currency Balance'!$O$3:$Q$32,3,0)</f>
        <v>#N/A</v>
      </c>
      <c r="S6443" t="e">
        <f t="shared" si="201"/>
        <v>#N/A</v>
      </c>
    </row>
    <row r="6444" spans="1:19">
      <c r="A6444">
        <f>'Previous Trades Import_OMS Quer'!A6444</f>
        <v>0</v>
      </c>
      <c r="B6444">
        <f>'Previous Trades Import_OMS Quer'!B6444</f>
        <v>0</v>
      </c>
      <c r="C6444" s="22">
        <f>'Previous Trades Import_OMS Quer'!C6444</f>
        <v>0</v>
      </c>
      <c r="D6444">
        <f>'Previous Trades Import_OMS Quer'!D6444</f>
        <v>0</v>
      </c>
      <c r="E6444" s="22">
        <f>'Previous Trades Import_OMS Quer'!E6444</f>
        <v>0</v>
      </c>
      <c r="F6444">
        <f>'Previous Trades Import_OMS Quer'!F6444</f>
        <v>0</v>
      </c>
      <c r="G6444">
        <f>'Previous Trades Import_OMS Quer'!G6444</f>
        <v>0</v>
      </c>
      <c r="H6444">
        <f>'Previous Trades Import_OMS Quer'!H6444</f>
        <v>0</v>
      </c>
      <c r="I6444">
        <f>'Previous Trades Import_OMS Quer'!I6444</f>
        <v>0</v>
      </c>
      <c r="J6444">
        <f>'Previous Trades Import_OMS Quer'!J6444</f>
        <v>0</v>
      </c>
      <c r="K6444">
        <f>'Previous Trades Import_OMS Quer'!K6444</f>
        <v>0</v>
      </c>
      <c r="L6444">
        <f>'Previous Trades Import_OMS Quer'!L6444</f>
        <v>0</v>
      </c>
      <c r="M6444">
        <f>'Previous Trades Import_OMS Quer'!M6444</f>
        <v>0</v>
      </c>
      <c r="N6444">
        <f>'Previous Trades Import_OMS Quer'!N6444</f>
        <v>0</v>
      </c>
      <c r="O6444" t="str">
        <f>CLEAN('Previous Trades Import_OMS Quer'!O6444)</f>
        <v/>
      </c>
      <c r="Q6444" s="25">
        <f t="shared" si="200"/>
        <v>0</v>
      </c>
      <c r="R6444" s="25" t="e">
        <f>VLOOKUP(O6444,'Currency Balance'!$O$3:$Q$32,3,0)</f>
        <v>#N/A</v>
      </c>
      <c r="S6444" t="e">
        <f t="shared" si="201"/>
        <v>#N/A</v>
      </c>
    </row>
    <row r="6445" spans="1:19">
      <c r="A6445">
        <f>'Previous Trades Import_OMS Quer'!A6445</f>
        <v>0</v>
      </c>
      <c r="B6445">
        <f>'Previous Trades Import_OMS Quer'!B6445</f>
        <v>0</v>
      </c>
      <c r="C6445" s="22">
        <f>'Previous Trades Import_OMS Quer'!C6445</f>
        <v>0</v>
      </c>
      <c r="D6445">
        <f>'Previous Trades Import_OMS Quer'!D6445</f>
        <v>0</v>
      </c>
      <c r="E6445" s="22">
        <f>'Previous Trades Import_OMS Quer'!E6445</f>
        <v>0</v>
      </c>
      <c r="F6445">
        <f>'Previous Trades Import_OMS Quer'!F6445</f>
        <v>0</v>
      </c>
      <c r="G6445">
        <f>'Previous Trades Import_OMS Quer'!G6445</f>
        <v>0</v>
      </c>
      <c r="H6445">
        <f>'Previous Trades Import_OMS Quer'!H6445</f>
        <v>0</v>
      </c>
      <c r="I6445">
        <f>'Previous Trades Import_OMS Quer'!I6445</f>
        <v>0</v>
      </c>
      <c r="J6445">
        <f>'Previous Trades Import_OMS Quer'!J6445</f>
        <v>0</v>
      </c>
      <c r="K6445">
        <f>'Previous Trades Import_OMS Quer'!K6445</f>
        <v>0</v>
      </c>
      <c r="L6445">
        <f>'Previous Trades Import_OMS Quer'!L6445</f>
        <v>0</v>
      </c>
      <c r="M6445">
        <f>'Previous Trades Import_OMS Quer'!M6445</f>
        <v>0</v>
      </c>
      <c r="N6445">
        <f>'Previous Trades Import_OMS Quer'!N6445</f>
        <v>0</v>
      </c>
      <c r="O6445" t="str">
        <f>CLEAN('Previous Trades Import_OMS Quer'!O6445)</f>
        <v/>
      </c>
      <c r="Q6445" s="25">
        <f t="shared" si="200"/>
        <v>0</v>
      </c>
      <c r="R6445" s="25" t="e">
        <f>VLOOKUP(O6445,'Currency Balance'!$O$3:$Q$32,3,0)</f>
        <v>#N/A</v>
      </c>
      <c r="S6445" t="e">
        <f t="shared" si="201"/>
        <v>#N/A</v>
      </c>
    </row>
    <row r="6446" spans="1:19">
      <c r="A6446">
        <f>'Previous Trades Import_OMS Quer'!A6446</f>
        <v>0</v>
      </c>
      <c r="B6446">
        <f>'Previous Trades Import_OMS Quer'!B6446</f>
        <v>0</v>
      </c>
      <c r="C6446" s="22">
        <f>'Previous Trades Import_OMS Quer'!C6446</f>
        <v>0</v>
      </c>
      <c r="D6446">
        <f>'Previous Trades Import_OMS Quer'!D6446</f>
        <v>0</v>
      </c>
      <c r="E6446" s="22">
        <f>'Previous Trades Import_OMS Quer'!E6446</f>
        <v>0</v>
      </c>
      <c r="F6446">
        <f>'Previous Trades Import_OMS Quer'!F6446</f>
        <v>0</v>
      </c>
      <c r="G6446">
        <f>'Previous Trades Import_OMS Quer'!G6446</f>
        <v>0</v>
      </c>
      <c r="H6446">
        <f>'Previous Trades Import_OMS Quer'!H6446</f>
        <v>0</v>
      </c>
      <c r="I6446">
        <f>'Previous Trades Import_OMS Quer'!I6446</f>
        <v>0</v>
      </c>
      <c r="J6446">
        <f>'Previous Trades Import_OMS Quer'!J6446</f>
        <v>0</v>
      </c>
      <c r="K6446">
        <f>'Previous Trades Import_OMS Quer'!K6446</f>
        <v>0</v>
      </c>
      <c r="L6446">
        <f>'Previous Trades Import_OMS Quer'!L6446</f>
        <v>0</v>
      </c>
      <c r="M6446">
        <f>'Previous Trades Import_OMS Quer'!M6446</f>
        <v>0</v>
      </c>
      <c r="N6446">
        <f>'Previous Trades Import_OMS Quer'!N6446</f>
        <v>0</v>
      </c>
      <c r="O6446" t="str">
        <f>CLEAN('Previous Trades Import_OMS Quer'!O6446)</f>
        <v/>
      </c>
      <c r="Q6446" s="25">
        <f t="shared" si="200"/>
        <v>0</v>
      </c>
      <c r="R6446" s="25" t="e">
        <f>VLOOKUP(O6446,'Currency Balance'!$O$3:$Q$32,3,0)</f>
        <v>#N/A</v>
      </c>
      <c r="S6446" t="e">
        <f t="shared" si="201"/>
        <v>#N/A</v>
      </c>
    </row>
    <row r="6447" spans="1:19">
      <c r="A6447">
        <f>'Previous Trades Import_OMS Quer'!A6447</f>
        <v>0</v>
      </c>
      <c r="B6447">
        <f>'Previous Trades Import_OMS Quer'!B6447</f>
        <v>0</v>
      </c>
      <c r="C6447" s="22">
        <f>'Previous Trades Import_OMS Quer'!C6447</f>
        <v>0</v>
      </c>
      <c r="D6447">
        <f>'Previous Trades Import_OMS Quer'!D6447</f>
        <v>0</v>
      </c>
      <c r="E6447" s="22">
        <f>'Previous Trades Import_OMS Quer'!E6447</f>
        <v>0</v>
      </c>
      <c r="F6447">
        <f>'Previous Trades Import_OMS Quer'!F6447</f>
        <v>0</v>
      </c>
      <c r="G6447">
        <f>'Previous Trades Import_OMS Quer'!G6447</f>
        <v>0</v>
      </c>
      <c r="H6447">
        <f>'Previous Trades Import_OMS Quer'!H6447</f>
        <v>0</v>
      </c>
      <c r="I6447">
        <f>'Previous Trades Import_OMS Quer'!I6447</f>
        <v>0</v>
      </c>
      <c r="J6447">
        <f>'Previous Trades Import_OMS Quer'!J6447</f>
        <v>0</v>
      </c>
      <c r="K6447">
        <f>'Previous Trades Import_OMS Quer'!K6447</f>
        <v>0</v>
      </c>
      <c r="L6447">
        <f>'Previous Trades Import_OMS Quer'!L6447</f>
        <v>0</v>
      </c>
      <c r="M6447">
        <f>'Previous Trades Import_OMS Quer'!M6447</f>
        <v>0</v>
      </c>
      <c r="N6447">
        <f>'Previous Trades Import_OMS Quer'!N6447</f>
        <v>0</v>
      </c>
      <c r="O6447" t="str">
        <f>CLEAN('Previous Trades Import_OMS Quer'!O6447)</f>
        <v/>
      </c>
      <c r="Q6447" s="25">
        <f t="shared" si="200"/>
        <v>0</v>
      </c>
      <c r="R6447" s="25" t="e">
        <f>VLOOKUP(O6447,'Currency Balance'!$O$3:$Q$32,3,0)</f>
        <v>#N/A</v>
      </c>
      <c r="S6447" t="e">
        <f t="shared" si="201"/>
        <v>#N/A</v>
      </c>
    </row>
    <row r="6448" spans="1:19">
      <c r="A6448">
        <f>'Previous Trades Import_OMS Quer'!A6448</f>
        <v>0</v>
      </c>
      <c r="B6448">
        <f>'Previous Trades Import_OMS Quer'!B6448</f>
        <v>0</v>
      </c>
      <c r="C6448" s="22">
        <f>'Previous Trades Import_OMS Quer'!C6448</f>
        <v>0</v>
      </c>
      <c r="D6448">
        <f>'Previous Trades Import_OMS Quer'!D6448</f>
        <v>0</v>
      </c>
      <c r="E6448" s="22">
        <f>'Previous Trades Import_OMS Quer'!E6448</f>
        <v>0</v>
      </c>
      <c r="F6448">
        <f>'Previous Trades Import_OMS Quer'!F6448</f>
        <v>0</v>
      </c>
      <c r="G6448">
        <f>'Previous Trades Import_OMS Quer'!G6448</f>
        <v>0</v>
      </c>
      <c r="H6448">
        <f>'Previous Trades Import_OMS Quer'!H6448</f>
        <v>0</v>
      </c>
      <c r="I6448">
        <f>'Previous Trades Import_OMS Quer'!I6448</f>
        <v>0</v>
      </c>
      <c r="J6448">
        <f>'Previous Trades Import_OMS Quer'!J6448</f>
        <v>0</v>
      </c>
      <c r="K6448">
        <f>'Previous Trades Import_OMS Quer'!K6448</f>
        <v>0</v>
      </c>
      <c r="L6448">
        <f>'Previous Trades Import_OMS Quer'!L6448</f>
        <v>0</v>
      </c>
      <c r="M6448">
        <f>'Previous Trades Import_OMS Quer'!M6448</f>
        <v>0</v>
      </c>
      <c r="N6448">
        <f>'Previous Trades Import_OMS Quer'!N6448</f>
        <v>0</v>
      </c>
      <c r="O6448" t="str">
        <f>CLEAN('Previous Trades Import_OMS Quer'!O6448)</f>
        <v/>
      </c>
      <c r="Q6448" s="25">
        <f t="shared" si="200"/>
        <v>0</v>
      </c>
      <c r="R6448" s="25" t="e">
        <f>VLOOKUP(O6448,'Currency Balance'!$O$3:$Q$32,3,0)</f>
        <v>#N/A</v>
      </c>
      <c r="S6448" t="e">
        <f t="shared" si="201"/>
        <v>#N/A</v>
      </c>
    </row>
    <row r="6449" spans="1:19">
      <c r="A6449">
        <f>'Previous Trades Import_OMS Quer'!A6449</f>
        <v>0</v>
      </c>
      <c r="B6449">
        <f>'Previous Trades Import_OMS Quer'!B6449</f>
        <v>0</v>
      </c>
      <c r="C6449" s="22">
        <f>'Previous Trades Import_OMS Quer'!C6449</f>
        <v>0</v>
      </c>
      <c r="D6449">
        <f>'Previous Trades Import_OMS Quer'!D6449</f>
        <v>0</v>
      </c>
      <c r="E6449" s="22">
        <f>'Previous Trades Import_OMS Quer'!E6449</f>
        <v>0</v>
      </c>
      <c r="F6449">
        <f>'Previous Trades Import_OMS Quer'!F6449</f>
        <v>0</v>
      </c>
      <c r="G6449">
        <f>'Previous Trades Import_OMS Quer'!G6449</f>
        <v>0</v>
      </c>
      <c r="H6449">
        <f>'Previous Trades Import_OMS Quer'!H6449</f>
        <v>0</v>
      </c>
      <c r="I6449">
        <f>'Previous Trades Import_OMS Quer'!I6449</f>
        <v>0</v>
      </c>
      <c r="J6449">
        <f>'Previous Trades Import_OMS Quer'!J6449</f>
        <v>0</v>
      </c>
      <c r="K6449">
        <f>'Previous Trades Import_OMS Quer'!K6449</f>
        <v>0</v>
      </c>
      <c r="L6449">
        <f>'Previous Trades Import_OMS Quer'!L6449</f>
        <v>0</v>
      </c>
      <c r="M6449">
        <f>'Previous Trades Import_OMS Quer'!M6449</f>
        <v>0</v>
      </c>
      <c r="N6449">
        <f>'Previous Trades Import_OMS Quer'!N6449</f>
        <v>0</v>
      </c>
      <c r="O6449" t="str">
        <f>CLEAN('Previous Trades Import_OMS Quer'!O6449)</f>
        <v/>
      </c>
      <c r="Q6449" s="25">
        <f t="shared" si="200"/>
        <v>0</v>
      </c>
      <c r="R6449" s="25" t="e">
        <f>VLOOKUP(O6449,'Currency Balance'!$O$3:$Q$32,3,0)</f>
        <v>#N/A</v>
      </c>
      <c r="S6449" t="e">
        <f t="shared" si="201"/>
        <v>#N/A</v>
      </c>
    </row>
    <row r="6450" spans="1:19">
      <c r="A6450">
        <f>'Previous Trades Import_OMS Quer'!A6450</f>
        <v>0</v>
      </c>
      <c r="B6450">
        <f>'Previous Trades Import_OMS Quer'!B6450</f>
        <v>0</v>
      </c>
      <c r="C6450" s="22">
        <f>'Previous Trades Import_OMS Quer'!C6450</f>
        <v>0</v>
      </c>
      <c r="D6450">
        <f>'Previous Trades Import_OMS Quer'!D6450</f>
        <v>0</v>
      </c>
      <c r="E6450" s="22">
        <f>'Previous Trades Import_OMS Quer'!E6450</f>
        <v>0</v>
      </c>
      <c r="F6450">
        <f>'Previous Trades Import_OMS Quer'!F6450</f>
        <v>0</v>
      </c>
      <c r="G6450">
        <f>'Previous Trades Import_OMS Quer'!G6450</f>
        <v>0</v>
      </c>
      <c r="H6450">
        <f>'Previous Trades Import_OMS Quer'!H6450</f>
        <v>0</v>
      </c>
      <c r="I6450">
        <f>'Previous Trades Import_OMS Quer'!I6450</f>
        <v>0</v>
      </c>
      <c r="J6450">
        <f>'Previous Trades Import_OMS Quer'!J6450</f>
        <v>0</v>
      </c>
      <c r="K6450">
        <f>'Previous Trades Import_OMS Quer'!K6450</f>
        <v>0</v>
      </c>
      <c r="L6450">
        <f>'Previous Trades Import_OMS Quer'!L6450</f>
        <v>0</v>
      </c>
      <c r="M6450">
        <f>'Previous Trades Import_OMS Quer'!M6450</f>
        <v>0</v>
      </c>
      <c r="N6450">
        <f>'Previous Trades Import_OMS Quer'!N6450</f>
        <v>0</v>
      </c>
      <c r="O6450" t="str">
        <f>CLEAN('Previous Trades Import_OMS Quer'!O6450)</f>
        <v/>
      </c>
      <c r="Q6450" s="25">
        <f t="shared" si="200"/>
        <v>0</v>
      </c>
      <c r="R6450" s="25" t="e">
        <f>VLOOKUP(O6450,'Currency Balance'!$O$3:$Q$32,3,0)</f>
        <v>#N/A</v>
      </c>
      <c r="S6450" t="e">
        <f t="shared" si="201"/>
        <v>#N/A</v>
      </c>
    </row>
    <row r="6451" spans="1:19">
      <c r="A6451">
        <f>'Previous Trades Import_OMS Quer'!A6451</f>
        <v>0</v>
      </c>
      <c r="B6451">
        <f>'Previous Trades Import_OMS Quer'!B6451</f>
        <v>0</v>
      </c>
      <c r="C6451" s="22">
        <f>'Previous Trades Import_OMS Quer'!C6451</f>
        <v>0</v>
      </c>
      <c r="D6451">
        <f>'Previous Trades Import_OMS Quer'!D6451</f>
        <v>0</v>
      </c>
      <c r="E6451" s="22">
        <f>'Previous Trades Import_OMS Quer'!E6451</f>
        <v>0</v>
      </c>
      <c r="F6451">
        <f>'Previous Trades Import_OMS Quer'!F6451</f>
        <v>0</v>
      </c>
      <c r="G6451">
        <f>'Previous Trades Import_OMS Quer'!G6451</f>
        <v>0</v>
      </c>
      <c r="H6451">
        <f>'Previous Trades Import_OMS Quer'!H6451</f>
        <v>0</v>
      </c>
      <c r="I6451">
        <f>'Previous Trades Import_OMS Quer'!I6451</f>
        <v>0</v>
      </c>
      <c r="J6451">
        <f>'Previous Trades Import_OMS Quer'!J6451</f>
        <v>0</v>
      </c>
      <c r="K6451">
        <f>'Previous Trades Import_OMS Quer'!K6451</f>
        <v>0</v>
      </c>
      <c r="L6451">
        <f>'Previous Trades Import_OMS Quer'!L6451</f>
        <v>0</v>
      </c>
      <c r="M6451">
        <f>'Previous Trades Import_OMS Quer'!M6451</f>
        <v>0</v>
      </c>
      <c r="N6451">
        <f>'Previous Trades Import_OMS Quer'!N6451</f>
        <v>0</v>
      </c>
      <c r="O6451" t="str">
        <f>CLEAN('Previous Trades Import_OMS Quer'!O6451)</f>
        <v/>
      </c>
      <c r="Q6451" s="25">
        <f t="shared" si="200"/>
        <v>0</v>
      </c>
      <c r="R6451" s="25" t="e">
        <f>VLOOKUP(O6451,'Currency Balance'!$O$3:$Q$32,3,0)</f>
        <v>#N/A</v>
      </c>
      <c r="S6451" t="e">
        <f t="shared" si="201"/>
        <v>#N/A</v>
      </c>
    </row>
    <row r="6452" spans="1:19">
      <c r="A6452">
        <f>'Previous Trades Import_OMS Quer'!A6452</f>
        <v>0</v>
      </c>
      <c r="B6452">
        <f>'Previous Trades Import_OMS Quer'!B6452</f>
        <v>0</v>
      </c>
      <c r="C6452" s="22">
        <f>'Previous Trades Import_OMS Quer'!C6452</f>
        <v>0</v>
      </c>
      <c r="D6452">
        <f>'Previous Trades Import_OMS Quer'!D6452</f>
        <v>0</v>
      </c>
      <c r="E6452" s="22">
        <f>'Previous Trades Import_OMS Quer'!E6452</f>
        <v>0</v>
      </c>
      <c r="F6452">
        <f>'Previous Trades Import_OMS Quer'!F6452</f>
        <v>0</v>
      </c>
      <c r="G6452">
        <f>'Previous Trades Import_OMS Quer'!G6452</f>
        <v>0</v>
      </c>
      <c r="H6452">
        <f>'Previous Trades Import_OMS Quer'!H6452</f>
        <v>0</v>
      </c>
      <c r="I6452">
        <f>'Previous Trades Import_OMS Quer'!I6452</f>
        <v>0</v>
      </c>
      <c r="J6452">
        <f>'Previous Trades Import_OMS Quer'!J6452</f>
        <v>0</v>
      </c>
      <c r="K6452">
        <f>'Previous Trades Import_OMS Quer'!K6452</f>
        <v>0</v>
      </c>
      <c r="L6452">
        <f>'Previous Trades Import_OMS Quer'!L6452</f>
        <v>0</v>
      </c>
      <c r="M6452">
        <f>'Previous Trades Import_OMS Quer'!M6452</f>
        <v>0</v>
      </c>
      <c r="N6452">
        <f>'Previous Trades Import_OMS Quer'!N6452</f>
        <v>0</v>
      </c>
      <c r="O6452" t="str">
        <f>CLEAN('Previous Trades Import_OMS Quer'!O6452)</f>
        <v/>
      </c>
      <c r="Q6452" s="25">
        <f t="shared" si="200"/>
        <v>0</v>
      </c>
      <c r="R6452" s="25" t="e">
        <f>VLOOKUP(O6452,'Currency Balance'!$O$3:$Q$32,3,0)</f>
        <v>#N/A</v>
      </c>
      <c r="S6452" t="e">
        <f t="shared" si="201"/>
        <v>#N/A</v>
      </c>
    </row>
    <row r="6453" spans="1:19">
      <c r="A6453">
        <f>'Previous Trades Import_OMS Quer'!A6453</f>
        <v>0</v>
      </c>
      <c r="B6453">
        <f>'Previous Trades Import_OMS Quer'!B6453</f>
        <v>0</v>
      </c>
      <c r="C6453" s="22">
        <f>'Previous Trades Import_OMS Quer'!C6453</f>
        <v>0</v>
      </c>
      <c r="D6453">
        <f>'Previous Trades Import_OMS Quer'!D6453</f>
        <v>0</v>
      </c>
      <c r="E6453" s="22">
        <f>'Previous Trades Import_OMS Quer'!E6453</f>
        <v>0</v>
      </c>
      <c r="F6453">
        <f>'Previous Trades Import_OMS Quer'!F6453</f>
        <v>0</v>
      </c>
      <c r="G6453">
        <f>'Previous Trades Import_OMS Quer'!G6453</f>
        <v>0</v>
      </c>
      <c r="H6453">
        <f>'Previous Trades Import_OMS Quer'!H6453</f>
        <v>0</v>
      </c>
      <c r="I6453">
        <f>'Previous Trades Import_OMS Quer'!I6453</f>
        <v>0</v>
      </c>
      <c r="J6453">
        <f>'Previous Trades Import_OMS Quer'!J6453</f>
        <v>0</v>
      </c>
      <c r="K6453">
        <f>'Previous Trades Import_OMS Quer'!K6453</f>
        <v>0</v>
      </c>
      <c r="L6453">
        <f>'Previous Trades Import_OMS Quer'!L6453</f>
        <v>0</v>
      </c>
      <c r="M6453">
        <f>'Previous Trades Import_OMS Quer'!M6453</f>
        <v>0</v>
      </c>
      <c r="N6453">
        <f>'Previous Trades Import_OMS Quer'!N6453</f>
        <v>0</v>
      </c>
      <c r="O6453" t="str">
        <f>CLEAN('Previous Trades Import_OMS Quer'!O6453)</f>
        <v/>
      </c>
      <c r="Q6453" s="25">
        <f t="shared" si="200"/>
        <v>0</v>
      </c>
      <c r="R6453" s="25" t="e">
        <f>VLOOKUP(O6453,'Currency Balance'!$O$3:$Q$32,3,0)</f>
        <v>#N/A</v>
      </c>
      <c r="S6453" t="e">
        <f t="shared" si="201"/>
        <v>#N/A</v>
      </c>
    </row>
    <row r="6454" spans="1:19">
      <c r="A6454">
        <f>'Previous Trades Import_OMS Quer'!A6454</f>
        <v>0</v>
      </c>
      <c r="B6454">
        <f>'Previous Trades Import_OMS Quer'!B6454</f>
        <v>0</v>
      </c>
      <c r="C6454" s="22">
        <f>'Previous Trades Import_OMS Quer'!C6454</f>
        <v>0</v>
      </c>
      <c r="D6454">
        <f>'Previous Trades Import_OMS Quer'!D6454</f>
        <v>0</v>
      </c>
      <c r="E6454" s="22">
        <f>'Previous Trades Import_OMS Quer'!E6454</f>
        <v>0</v>
      </c>
      <c r="F6454">
        <f>'Previous Trades Import_OMS Quer'!F6454</f>
        <v>0</v>
      </c>
      <c r="G6454">
        <f>'Previous Trades Import_OMS Quer'!G6454</f>
        <v>0</v>
      </c>
      <c r="H6454">
        <f>'Previous Trades Import_OMS Quer'!H6454</f>
        <v>0</v>
      </c>
      <c r="I6454">
        <f>'Previous Trades Import_OMS Quer'!I6454</f>
        <v>0</v>
      </c>
      <c r="J6454">
        <f>'Previous Trades Import_OMS Quer'!J6454</f>
        <v>0</v>
      </c>
      <c r="K6454">
        <f>'Previous Trades Import_OMS Quer'!K6454</f>
        <v>0</v>
      </c>
      <c r="L6454">
        <f>'Previous Trades Import_OMS Quer'!L6454</f>
        <v>0</v>
      </c>
      <c r="M6454">
        <f>'Previous Trades Import_OMS Quer'!M6454</f>
        <v>0</v>
      </c>
      <c r="N6454">
        <f>'Previous Trades Import_OMS Quer'!N6454</f>
        <v>0</v>
      </c>
      <c r="O6454" t="str">
        <f>CLEAN('Previous Trades Import_OMS Quer'!O6454)</f>
        <v/>
      </c>
      <c r="Q6454" s="25">
        <f t="shared" si="200"/>
        <v>0</v>
      </c>
      <c r="R6454" s="25" t="e">
        <f>VLOOKUP(O6454,'Currency Balance'!$O$3:$Q$32,3,0)</f>
        <v>#N/A</v>
      </c>
      <c r="S6454" t="e">
        <f t="shared" si="201"/>
        <v>#N/A</v>
      </c>
    </row>
    <row r="6455" spans="1:19">
      <c r="A6455">
        <f>'Previous Trades Import_OMS Quer'!A6455</f>
        <v>0</v>
      </c>
      <c r="B6455">
        <f>'Previous Trades Import_OMS Quer'!B6455</f>
        <v>0</v>
      </c>
      <c r="C6455" s="22">
        <f>'Previous Trades Import_OMS Quer'!C6455</f>
        <v>0</v>
      </c>
      <c r="D6455">
        <f>'Previous Trades Import_OMS Quer'!D6455</f>
        <v>0</v>
      </c>
      <c r="E6455" s="22">
        <f>'Previous Trades Import_OMS Quer'!E6455</f>
        <v>0</v>
      </c>
      <c r="F6455">
        <f>'Previous Trades Import_OMS Quer'!F6455</f>
        <v>0</v>
      </c>
      <c r="G6455">
        <f>'Previous Trades Import_OMS Quer'!G6455</f>
        <v>0</v>
      </c>
      <c r="H6455">
        <f>'Previous Trades Import_OMS Quer'!H6455</f>
        <v>0</v>
      </c>
      <c r="I6455">
        <f>'Previous Trades Import_OMS Quer'!I6455</f>
        <v>0</v>
      </c>
      <c r="J6455">
        <f>'Previous Trades Import_OMS Quer'!J6455</f>
        <v>0</v>
      </c>
      <c r="K6455">
        <f>'Previous Trades Import_OMS Quer'!K6455</f>
        <v>0</v>
      </c>
      <c r="L6455">
        <f>'Previous Trades Import_OMS Quer'!L6455</f>
        <v>0</v>
      </c>
      <c r="M6455">
        <f>'Previous Trades Import_OMS Quer'!M6455</f>
        <v>0</v>
      </c>
      <c r="N6455">
        <f>'Previous Trades Import_OMS Quer'!N6455</f>
        <v>0</v>
      </c>
      <c r="O6455" t="str">
        <f>CLEAN('Previous Trades Import_OMS Quer'!O6455)</f>
        <v/>
      </c>
      <c r="Q6455" s="25">
        <f t="shared" si="200"/>
        <v>0</v>
      </c>
      <c r="R6455" s="25" t="e">
        <f>VLOOKUP(O6455,'Currency Balance'!$O$3:$Q$32,3,0)</f>
        <v>#N/A</v>
      </c>
      <c r="S6455" t="e">
        <f t="shared" si="201"/>
        <v>#N/A</v>
      </c>
    </row>
    <row r="6456" spans="1:19">
      <c r="A6456">
        <f>'Previous Trades Import_OMS Quer'!A6456</f>
        <v>0</v>
      </c>
      <c r="B6456">
        <f>'Previous Trades Import_OMS Quer'!B6456</f>
        <v>0</v>
      </c>
      <c r="C6456" s="22">
        <f>'Previous Trades Import_OMS Quer'!C6456</f>
        <v>0</v>
      </c>
      <c r="D6456">
        <f>'Previous Trades Import_OMS Quer'!D6456</f>
        <v>0</v>
      </c>
      <c r="E6456" s="22">
        <f>'Previous Trades Import_OMS Quer'!E6456</f>
        <v>0</v>
      </c>
      <c r="F6456">
        <f>'Previous Trades Import_OMS Quer'!F6456</f>
        <v>0</v>
      </c>
      <c r="G6456">
        <f>'Previous Trades Import_OMS Quer'!G6456</f>
        <v>0</v>
      </c>
      <c r="H6456">
        <f>'Previous Trades Import_OMS Quer'!H6456</f>
        <v>0</v>
      </c>
      <c r="I6456">
        <f>'Previous Trades Import_OMS Quer'!I6456</f>
        <v>0</v>
      </c>
      <c r="J6456">
        <f>'Previous Trades Import_OMS Quer'!J6456</f>
        <v>0</v>
      </c>
      <c r="K6456">
        <f>'Previous Trades Import_OMS Quer'!K6456</f>
        <v>0</v>
      </c>
      <c r="L6456">
        <f>'Previous Trades Import_OMS Quer'!L6456</f>
        <v>0</v>
      </c>
      <c r="M6456">
        <f>'Previous Trades Import_OMS Quer'!M6456</f>
        <v>0</v>
      </c>
      <c r="N6456">
        <f>'Previous Trades Import_OMS Quer'!N6456</f>
        <v>0</v>
      </c>
      <c r="O6456" t="str">
        <f>CLEAN('Previous Trades Import_OMS Quer'!O6456)</f>
        <v/>
      </c>
      <c r="Q6456" s="25">
        <f t="shared" si="200"/>
        <v>0</v>
      </c>
      <c r="R6456" s="25" t="e">
        <f>VLOOKUP(O6456,'Currency Balance'!$O$3:$Q$32,3,0)</f>
        <v>#N/A</v>
      </c>
      <c r="S6456" t="e">
        <f t="shared" si="201"/>
        <v>#N/A</v>
      </c>
    </row>
    <row r="6457" spans="1:19">
      <c r="A6457">
        <f>'Previous Trades Import_OMS Quer'!A6457</f>
        <v>0</v>
      </c>
      <c r="B6457">
        <f>'Previous Trades Import_OMS Quer'!B6457</f>
        <v>0</v>
      </c>
      <c r="C6457" s="22">
        <f>'Previous Trades Import_OMS Quer'!C6457</f>
        <v>0</v>
      </c>
      <c r="D6457">
        <f>'Previous Trades Import_OMS Quer'!D6457</f>
        <v>0</v>
      </c>
      <c r="E6457" s="22">
        <f>'Previous Trades Import_OMS Quer'!E6457</f>
        <v>0</v>
      </c>
      <c r="F6457">
        <f>'Previous Trades Import_OMS Quer'!F6457</f>
        <v>0</v>
      </c>
      <c r="G6457">
        <f>'Previous Trades Import_OMS Quer'!G6457</f>
        <v>0</v>
      </c>
      <c r="H6457">
        <f>'Previous Trades Import_OMS Quer'!H6457</f>
        <v>0</v>
      </c>
      <c r="I6457">
        <f>'Previous Trades Import_OMS Quer'!I6457</f>
        <v>0</v>
      </c>
      <c r="J6457">
        <f>'Previous Trades Import_OMS Quer'!J6457</f>
        <v>0</v>
      </c>
      <c r="K6457">
        <f>'Previous Trades Import_OMS Quer'!K6457</f>
        <v>0</v>
      </c>
      <c r="L6457">
        <f>'Previous Trades Import_OMS Quer'!L6457</f>
        <v>0</v>
      </c>
      <c r="M6457">
        <f>'Previous Trades Import_OMS Quer'!M6457</f>
        <v>0</v>
      </c>
      <c r="N6457">
        <f>'Previous Trades Import_OMS Quer'!N6457</f>
        <v>0</v>
      </c>
      <c r="O6457" t="str">
        <f>CLEAN('Previous Trades Import_OMS Quer'!O6457)</f>
        <v/>
      </c>
      <c r="Q6457" s="25">
        <f t="shared" si="200"/>
        <v>0</v>
      </c>
      <c r="R6457" s="25" t="e">
        <f>VLOOKUP(O6457,'Currency Balance'!$O$3:$Q$32,3,0)</f>
        <v>#N/A</v>
      </c>
      <c r="S6457" t="e">
        <f t="shared" si="201"/>
        <v>#N/A</v>
      </c>
    </row>
    <row r="6458" spans="1:19">
      <c r="A6458">
        <f>'Previous Trades Import_OMS Quer'!A6458</f>
        <v>0</v>
      </c>
      <c r="B6458">
        <f>'Previous Trades Import_OMS Quer'!B6458</f>
        <v>0</v>
      </c>
      <c r="C6458" s="22">
        <f>'Previous Trades Import_OMS Quer'!C6458</f>
        <v>0</v>
      </c>
      <c r="D6458">
        <f>'Previous Trades Import_OMS Quer'!D6458</f>
        <v>0</v>
      </c>
      <c r="E6458" s="22">
        <f>'Previous Trades Import_OMS Quer'!E6458</f>
        <v>0</v>
      </c>
      <c r="F6458">
        <f>'Previous Trades Import_OMS Quer'!F6458</f>
        <v>0</v>
      </c>
      <c r="G6458">
        <f>'Previous Trades Import_OMS Quer'!G6458</f>
        <v>0</v>
      </c>
      <c r="H6458">
        <f>'Previous Trades Import_OMS Quer'!H6458</f>
        <v>0</v>
      </c>
      <c r="I6458">
        <f>'Previous Trades Import_OMS Quer'!I6458</f>
        <v>0</v>
      </c>
      <c r="J6458">
        <f>'Previous Trades Import_OMS Quer'!J6458</f>
        <v>0</v>
      </c>
      <c r="K6458">
        <f>'Previous Trades Import_OMS Quer'!K6458</f>
        <v>0</v>
      </c>
      <c r="L6458">
        <f>'Previous Trades Import_OMS Quer'!L6458</f>
        <v>0</v>
      </c>
      <c r="M6458">
        <f>'Previous Trades Import_OMS Quer'!M6458</f>
        <v>0</v>
      </c>
      <c r="N6458">
        <f>'Previous Trades Import_OMS Quer'!N6458</f>
        <v>0</v>
      </c>
      <c r="O6458" t="str">
        <f>CLEAN('Previous Trades Import_OMS Quer'!O6458)</f>
        <v/>
      </c>
      <c r="Q6458" s="25">
        <f t="shared" si="200"/>
        <v>0</v>
      </c>
      <c r="R6458" s="25" t="e">
        <f>VLOOKUP(O6458,'Currency Balance'!$O$3:$Q$32,3,0)</f>
        <v>#N/A</v>
      </c>
      <c r="S6458" t="e">
        <f t="shared" si="201"/>
        <v>#N/A</v>
      </c>
    </row>
    <row r="6459" spans="1:19">
      <c r="A6459">
        <f>'Previous Trades Import_OMS Quer'!A6459</f>
        <v>0</v>
      </c>
      <c r="B6459">
        <f>'Previous Trades Import_OMS Quer'!B6459</f>
        <v>0</v>
      </c>
      <c r="C6459" s="22">
        <f>'Previous Trades Import_OMS Quer'!C6459</f>
        <v>0</v>
      </c>
      <c r="D6459">
        <f>'Previous Trades Import_OMS Quer'!D6459</f>
        <v>0</v>
      </c>
      <c r="E6459" s="22">
        <f>'Previous Trades Import_OMS Quer'!E6459</f>
        <v>0</v>
      </c>
      <c r="F6459">
        <f>'Previous Trades Import_OMS Quer'!F6459</f>
        <v>0</v>
      </c>
      <c r="G6459">
        <f>'Previous Trades Import_OMS Quer'!G6459</f>
        <v>0</v>
      </c>
      <c r="H6459">
        <f>'Previous Trades Import_OMS Quer'!H6459</f>
        <v>0</v>
      </c>
      <c r="I6459">
        <f>'Previous Trades Import_OMS Quer'!I6459</f>
        <v>0</v>
      </c>
      <c r="J6459">
        <f>'Previous Trades Import_OMS Quer'!J6459</f>
        <v>0</v>
      </c>
      <c r="K6459">
        <f>'Previous Trades Import_OMS Quer'!K6459</f>
        <v>0</v>
      </c>
      <c r="L6459">
        <f>'Previous Trades Import_OMS Quer'!L6459</f>
        <v>0</v>
      </c>
      <c r="M6459">
        <f>'Previous Trades Import_OMS Quer'!M6459</f>
        <v>0</v>
      </c>
      <c r="N6459">
        <f>'Previous Trades Import_OMS Quer'!N6459</f>
        <v>0</v>
      </c>
      <c r="O6459" t="str">
        <f>CLEAN('Previous Trades Import_OMS Quer'!O6459)</f>
        <v/>
      </c>
      <c r="Q6459" s="25">
        <f t="shared" si="200"/>
        <v>0</v>
      </c>
      <c r="R6459" s="25" t="e">
        <f>VLOOKUP(O6459,'Currency Balance'!$O$3:$Q$32,3,0)</f>
        <v>#N/A</v>
      </c>
      <c r="S6459" t="e">
        <f t="shared" si="201"/>
        <v>#N/A</v>
      </c>
    </row>
    <row r="6460" spans="1:19">
      <c r="A6460">
        <f>'Previous Trades Import_OMS Quer'!A6460</f>
        <v>0</v>
      </c>
      <c r="B6460">
        <f>'Previous Trades Import_OMS Quer'!B6460</f>
        <v>0</v>
      </c>
      <c r="C6460" s="22">
        <f>'Previous Trades Import_OMS Quer'!C6460</f>
        <v>0</v>
      </c>
      <c r="D6460">
        <f>'Previous Trades Import_OMS Quer'!D6460</f>
        <v>0</v>
      </c>
      <c r="E6460" s="22">
        <f>'Previous Trades Import_OMS Quer'!E6460</f>
        <v>0</v>
      </c>
      <c r="F6460">
        <f>'Previous Trades Import_OMS Quer'!F6460</f>
        <v>0</v>
      </c>
      <c r="G6460">
        <f>'Previous Trades Import_OMS Quer'!G6460</f>
        <v>0</v>
      </c>
      <c r="H6460">
        <f>'Previous Trades Import_OMS Quer'!H6460</f>
        <v>0</v>
      </c>
      <c r="I6460">
        <f>'Previous Trades Import_OMS Quer'!I6460</f>
        <v>0</v>
      </c>
      <c r="J6460">
        <f>'Previous Trades Import_OMS Quer'!J6460</f>
        <v>0</v>
      </c>
      <c r="K6460">
        <f>'Previous Trades Import_OMS Quer'!K6460</f>
        <v>0</v>
      </c>
      <c r="L6460">
        <f>'Previous Trades Import_OMS Quer'!L6460</f>
        <v>0</v>
      </c>
      <c r="M6460">
        <f>'Previous Trades Import_OMS Quer'!M6460</f>
        <v>0</v>
      </c>
      <c r="N6460">
        <f>'Previous Trades Import_OMS Quer'!N6460</f>
        <v>0</v>
      </c>
      <c r="O6460" t="str">
        <f>CLEAN('Previous Trades Import_OMS Quer'!O6460)</f>
        <v/>
      </c>
      <c r="Q6460" s="25">
        <f t="shared" si="200"/>
        <v>0</v>
      </c>
      <c r="R6460" s="25" t="e">
        <f>VLOOKUP(O6460,'Currency Balance'!$O$3:$Q$32,3,0)</f>
        <v>#N/A</v>
      </c>
      <c r="S6460" t="e">
        <f t="shared" si="201"/>
        <v>#N/A</v>
      </c>
    </row>
    <row r="6461" spans="1:19">
      <c r="A6461">
        <f>'Previous Trades Import_OMS Quer'!A6461</f>
        <v>0</v>
      </c>
      <c r="B6461">
        <f>'Previous Trades Import_OMS Quer'!B6461</f>
        <v>0</v>
      </c>
      <c r="C6461" s="22">
        <f>'Previous Trades Import_OMS Quer'!C6461</f>
        <v>0</v>
      </c>
      <c r="D6461">
        <f>'Previous Trades Import_OMS Quer'!D6461</f>
        <v>0</v>
      </c>
      <c r="E6461" s="22">
        <f>'Previous Trades Import_OMS Quer'!E6461</f>
        <v>0</v>
      </c>
      <c r="F6461">
        <f>'Previous Trades Import_OMS Quer'!F6461</f>
        <v>0</v>
      </c>
      <c r="G6461">
        <f>'Previous Trades Import_OMS Quer'!G6461</f>
        <v>0</v>
      </c>
      <c r="H6461">
        <f>'Previous Trades Import_OMS Quer'!H6461</f>
        <v>0</v>
      </c>
      <c r="I6461">
        <f>'Previous Trades Import_OMS Quer'!I6461</f>
        <v>0</v>
      </c>
      <c r="J6461">
        <f>'Previous Trades Import_OMS Quer'!J6461</f>
        <v>0</v>
      </c>
      <c r="K6461">
        <f>'Previous Trades Import_OMS Quer'!K6461</f>
        <v>0</v>
      </c>
      <c r="L6461">
        <f>'Previous Trades Import_OMS Quer'!L6461</f>
        <v>0</v>
      </c>
      <c r="M6461">
        <f>'Previous Trades Import_OMS Quer'!M6461</f>
        <v>0</v>
      </c>
      <c r="N6461">
        <f>'Previous Trades Import_OMS Quer'!N6461</f>
        <v>0</v>
      </c>
      <c r="O6461" t="str">
        <f>CLEAN('Previous Trades Import_OMS Quer'!O6461)</f>
        <v/>
      </c>
      <c r="Q6461" s="25">
        <f t="shared" si="200"/>
        <v>0</v>
      </c>
      <c r="R6461" s="25" t="e">
        <f>VLOOKUP(O6461,'Currency Balance'!$O$3:$Q$32,3,0)</f>
        <v>#N/A</v>
      </c>
      <c r="S6461" t="e">
        <f t="shared" si="201"/>
        <v>#N/A</v>
      </c>
    </row>
    <row r="6462" spans="1:19">
      <c r="A6462">
        <f>'Previous Trades Import_OMS Quer'!A6462</f>
        <v>0</v>
      </c>
      <c r="B6462">
        <f>'Previous Trades Import_OMS Quer'!B6462</f>
        <v>0</v>
      </c>
      <c r="C6462" s="22">
        <f>'Previous Trades Import_OMS Quer'!C6462</f>
        <v>0</v>
      </c>
      <c r="D6462">
        <f>'Previous Trades Import_OMS Quer'!D6462</f>
        <v>0</v>
      </c>
      <c r="E6462" s="22">
        <f>'Previous Trades Import_OMS Quer'!E6462</f>
        <v>0</v>
      </c>
      <c r="F6462">
        <f>'Previous Trades Import_OMS Quer'!F6462</f>
        <v>0</v>
      </c>
      <c r="G6462">
        <f>'Previous Trades Import_OMS Quer'!G6462</f>
        <v>0</v>
      </c>
      <c r="H6462">
        <f>'Previous Trades Import_OMS Quer'!H6462</f>
        <v>0</v>
      </c>
      <c r="I6462">
        <f>'Previous Trades Import_OMS Quer'!I6462</f>
        <v>0</v>
      </c>
      <c r="J6462">
        <f>'Previous Trades Import_OMS Quer'!J6462</f>
        <v>0</v>
      </c>
      <c r="K6462">
        <f>'Previous Trades Import_OMS Quer'!K6462</f>
        <v>0</v>
      </c>
      <c r="L6462">
        <f>'Previous Trades Import_OMS Quer'!L6462</f>
        <v>0</v>
      </c>
      <c r="M6462">
        <f>'Previous Trades Import_OMS Quer'!M6462</f>
        <v>0</v>
      </c>
      <c r="N6462">
        <f>'Previous Trades Import_OMS Quer'!N6462</f>
        <v>0</v>
      </c>
      <c r="O6462" t="str">
        <f>CLEAN('Previous Trades Import_OMS Quer'!O6462)</f>
        <v/>
      </c>
      <c r="Q6462" s="25">
        <f t="shared" si="200"/>
        <v>0</v>
      </c>
      <c r="R6462" s="25" t="e">
        <f>VLOOKUP(O6462,'Currency Balance'!$O$3:$Q$32,3,0)</f>
        <v>#N/A</v>
      </c>
      <c r="S6462" t="e">
        <f t="shared" si="201"/>
        <v>#N/A</v>
      </c>
    </row>
    <row r="6463" spans="1:19">
      <c r="A6463">
        <f>'Previous Trades Import_OMS Quer'!A6463</f>
        <v>0</v>
      </c>
      <c r="B6463">
        <f>'Previous Trades Import_OMS Quer'!B6463</f>
        <v>0</v>
      </c>
      <c r="C6463" s="22">
        <f>'Previous Trades Import_OMS Quer'!C6463</f>
        <v>0</v>
      </c>
      <c r="D6463">
        <f>'Previous Trades Import_OMS Quer'!D6463</f>
        <v>0</v>
      </c>
      <c r="E6463" s="22">
        <f>'Previous Trades Import_OMS Quer'!E6463</f>
        <v>0</v>
      </c>
      <c r="F6463">
        <f>'Previous Trades Import_OMS Quer'!F6463</f>
        <v>0</v>
      </c>
      <c r="G6463">
        <f>'Previous Trades Import_OMS Quer'!G6463</f>
        <v>0</v>
      </c>
      <c r="H6463">
        <f>'Previous Trades Import_OMS Quer'!H6463</f>
        <v>0</v>
      </c>
      <c r="I6463">
        <f>'Previous Trades Import_OMS Quer'!I6463</f>
        <v>0</v>
      </c>
      <c r="J6463">
        <f>'Previous Trades Import_OMS Quer'!J6463</f>
        <v>0</v>
      </c>
      <c r="K6463">
        <f>'Previous Trades Import_OMS Quer'!K6463</f>
        <v>0</v>
      </c>
      <c r="L6463">
        <f>'Previous Trades Import_OMS Quer'!L6463</f>
        <v>0</v>
      </c>
      <c r="M6463">
        <f>'Previous Trades Import_OMS Quer'!M6463</f>
        <v>0</v>
      </c>
      <c r="N6463">
        <f>'Previous Trades Import_OMS Quer'!N6463</f>
        <v>0</v>
      </c>
      <c r="O6463" t="str">
        <f>CLEAN('Previous Trades Import_OMS Quer'!O6463)</f>
        <v/>
      </c>
      <c r="Q6463" s="25">
        <f t="shared" si="200"/>
        <v>0</v>
      </c>
      <c r="R6463" s="25" t="e">
        <f>VLOOKUP(O6463,'Currency Balance'!$O$3:$Q$32,3,0)</f>
        <v>#N/A</v>
      </c>
      <c r="S6463" t="e">
        <f t="shared" si="201"/>
        <v>#N/A</v>
      </c>
    </row>
    <row r="6464" spans="1:19">
      <c r="A6464">
        <f>'Previous Trades Import_OMS Quer'!A6464</f>
        <v>0</v>
      </c>
      <c r="B6464">
        <f>'Previous Trades Import_OMS Quer'!B6464</f>
        <v>0</v>
      </c>
      <c r="C6464" s="22">
        <f>'Previous Trades Import_OMS Quer'!C6464</f>
        <v>0</v>
      </c>
      <c r="D6464">
        <f>'Previous Trades Import_OMS Quer'!D6464</f>
        <v>0</v>
      </c>
      <c r="E6464" s="22">
        <f>'Previous Trades Import_OMS Quer'!E6464</f>
        <v>0</v>
      </c>
      <c r="F6464">
        <f>'Previous Trades Import_OMS Quer'!F6464</f>
        <v>0</v>
      </c>
      <c r="G6464">
        <f>'Previous Trades Import_OMS Quer'!G6464</f>
        <v>0</v>
      </c>
      <c r="H6464">
        <f>'Previous Trades Import_OMS Quer'!H6464</f>
        <v>0</v>
      </c>
      <c r="I6464">
        <f>'Previous Trades Import_OMS Quer'!I6464</f>
        <v>0</v>
      </c>
      <c r="J6464">
        <f>'Previous Trades Import_OMS Quer'!J6464</f>
        <v>0</v>
      </c>
      <c r="K6464">
        <f>'Previous Trades Import_OMS Quer'!K6464</f>
        <v>0</v>
      </c>
      <c r="L6464">
        <f>'Previous Trades Import_OMS Quer'!L6464</f>
        <v>0</v>
      </c>
      <c r="M6464">
        <f>'Previous Trades Import_OMS Quer'!M6464</f>
        <v>0</v>
      </c>
      <c r="N6464">
        <f>'Previous Trades Import_OMS Quer'!N6464</f>
        <v>0</v>
      </c>
      <c r="O6464" t="str">
        <f>CLEAN('Previous Trades Import_OMS Quer'!O6464)</f>
        <v/>
      </c>
      <c r="Q6464" s="25">
        <f t="shared" si="200"/>
        <v>0</v>
      </c>
      <c r="R6464" s="25" t="e">
        <f>VLOOKUP(O6464,'Currency Balance'!$O$3:$Q$32,3,0)</f>
        <v>#N/A</v>
      </c>
      <c r="S6464" t="e">
        <f t="shared" si="201"/>
        <v>#N/A</v>
      </c>
    </row>
    <row r="6465" spans="1:19">
      <c r="A6465">
        <f>'Previous Trades Import_OMS Quer'!A6465</f>
        <v>0</v>
      </c>
      <c r="B6465">
        <f>'Previous Trades Import_OMS Quer'!B6465</f>
        <v>0</v>
      </c>
      <c r="C6465" s="22">
        <f>'Previous Trades Import_OMS Quer'!C6465</f>
        <v>0</v>
      </c>
      <c r="D6465">
        <f>'Previous Trades Import_OMS Quer'!D6465</f>
        <v>0</v>
      </c>
      <c r="E6465" s="22">
        <f>'Previous Trades Import_OMS Quer'!E6465</f>
        <v>0</v>
      </c>
      <c r="F6465">
        <f>'Previous Trades Import_OMS Quer'!F6465</f>
        <v>0</v>
      </c>
      <c r="G6465">
        <f>'Previous Trades Import_OMS Quer'!G6465</f>
        <v>0</v>
      </c>
      <c r="H6465">
        <f>'Previous Trades Import_OMS Quer'!H6465</f>
        <v>0</v>
      </c>
      <c r="I6465">
        <f>'Previous Trades Import_OMS Quer'!I6465</f>
        <v>0</v>
      </c>
      <c r="J6465">
        <f>'Previous Trades Import_OMS Quer'!J6465</f>
        <v>0</v>
      </c>
      <c r="K6465">
        <f>'Previous Trades Import_OMS Quer'!K6465</f>
        <v>0</v>
      </c>
      <c r="L6465">
        <f>'Previous Trades Import_OMS Quer'!L6465</f>
        <v>0</v>
      </c>
      <c r="M6465">
        <f>'Previous Trades Import_OMS Quer'!M6465</f>
        <v>0</v>
      </c>
      <c r="N6465">
        <f>'Previous Trades Import_OMS Quer'!N6465</f>
        <v>0</v>
      </c>
      <c r="O6465" t="str">
        <f>CLEAN('Previous Trades Import_OMS Quer'!O6465)</f>
        <v/>
      </c>
      <c r="Q6465" s="25">
        <f t="shared" si="200"/>
        <v>0</v>
      </c>
      <c r="R6465" s="25" t="e">
        <f>VLOOKUP(O6465,'Currency Balance'!$O$3:$Q$32,3,0)</f>
        <v>#N/A</v>
      </c>
      <c r="S6465" t="e">
        <f t="shared" si="201"/>
        <v>#N/A</v>
      </c>
    </row>
    <row r="6466" spans="1:19">
      <c r="A6466">
        <f>'Previous Trades Import_OMS Quer'!A6466</f>
        <v>0</v>
      </c>
      <c r="B6466">
        <f>'Previous Trades Import_OMS Quer'!B6466</f>
        <v>0</v>
      </c>
      <c r="C6466" s="22">
        <f>'Previous Trades Import_OMS Quer'!C6466</f>
        <v>0</v>
      </c>
      <c r="D6466">
        <f>'Previous Trades Import_OMS Quer'!D6466</f>
        <v>0</v>
      </c>
      <c r="E6466" s="22">
        <f>'Previous Trades Import_OMS Quer'!E6466</f>
        <v>0</v>
      </c>
      <c r="F6466">
        <f>'Previous Trades Import_OMS Quer'!F6466</f>
        <v>0</v>
      </c>
      <c r="G6466">
        <f>'Previous Trades Import_OMS Quer'!G6466</f>
        <v>0</v>
      </c>
      <c r="H6466">
        <f>'Previous Trades Import_OMS Quer'!H6466</f>
        <v>0</v>
      </c>
      <c r="I6466">
        <f>'Previous Trades Import_OMS Quer'!I6466</f>
        <v>0</v>
      </c>
      <c r="J6466">
        <f>'Previous Trades Import_OMS Quer'!J6466</f>
        <v>0</v>
      </c>
      <c r="K6466">
        <f>'Previous Trades Import_OMS Quer'!K6466</f>
        <v>0</v>
      </c>
      <c r="L6466">
        <f>'Previous Trades Import_OMS Quer'!L6466</f>
        <v>0</v>
      </c>
      <c r="M6466">
        <f>'Previous Trades Import_OMS Quer'!M6466</f>
        <v>0</v>
      </c>
      <c r="N6466">
        <f>'Previous Trades Import_OMS Quer'!N6466</f>
        <v>0</v>
      </c>
      <c r="O6466" t="str">
        <f>CLEAN('Previous Trades Import_OMS Quer'!O6466)</f>
        <v/>
      </c>
      <c r="Q6466" s="25">
        <f t="shared" ref="Q6466:Q6529" si="202">IF(G6466="sell",M6466,-M6466)</f>
        <v>0</v>
      </c>
      <c r="R6466" s="25" t="e">
        <f>VLOOKUP(O6466,'Currency Balance'!$O$3:$Q$32,3,0)</f>
        <v>#N/A</v>
      </c>
      <c r="S6466" t="e">
        <f t="shared" ref="S6466:S6529" si="203">Q6466/R6466</f>
        <v>#N/A</v>
      </c>
    </row>
    <row r="6467" spans="1:19">
      <c r="A6467">
        <f>'Previous Trades Import_OMS Quer'!A6467</f>
        <v>0</v>
      </c>
      <c r="B6467">
        <f>'Previous Trades Import_OMS Quer'!B6467</f>
        <v>0</v>
      </c>
      <c r="C6467" s="22">
        <f>'Previous Trades Import_OMS Quer'!C6467</f>
        <v>0</v>
      </c>
      <c r="D6467">
        <f>'Previous Trades Import_OMS Quer'!D6467</f>
        <v>0</v>
      </c>
      <c r="E6467" s="22">
        <f>'Previous Trades Import_OMS Quer'!E6467</f>
        <v>0</v>
      </c>
      <c r="F6467">
        <f>'Previous Trades Import_OMS Quer'!F6467</f>
        <v>0</v>
      </c>
      <c r="G6467">
        <f>'Previous Trades Import_OMS Quer'!G6467</f>
        <v>0</v>
      </c>
      <c r="H6467">
        <f>'Previous Trades Import_OMS Quer'!H6467</f>
        <v>0</v>
      </c>
      <c r="I6467">
        <f>'Previous Trades Import_OMS Quer'!I6467</f>
        <v>0</v>
      </c>
      <c r="J6467">
        <f>'Previous Trades Import_OMS Quer'!J6467</f>
        <v>0</v>
      </c>
      <c r="K6467">
        <f>'Previous Trades Import_OMS Quer'!K6467</f>
        <v>0</v>
      </c>
      <c r="L6467">
        <f>'Previous Trades Import_OMS Quer'!L6467</f>
        <v>0</v>
      </c>
      <c r="M6467">
        <f>'Previous Trades Import_OMS Quer'!M6467</f>
        <v>0</v>
      </c>
      <c r="N6467">
        <f>'Previous Trades Import_OMS Quer'!N6467</f>
        <v>0</v>
      </c>
      <c r="O6467" t="str">
        <f>CLEAN('Previous Trades Import_OMS Quer'!O6467)</f>
        <v/>
      </c>
      <c r="Q6467" s="25">
        <f t="shared" si="202"/>
        <v>0</v>
      </c>
      <c r="R6467" s="25" t="e">
        <f>VLOOKUP(O6467,'Currency Balance'!$O$3:$Q$32,3,0)</f>
        <v>#N/A</v>
      </c>
      <c r="S6467" t="e">
        <f t="shared" si="203"/>
        <v>#N/A</v>
      </c>
    </row>
    <row r="6468" spans="1:19">
      <c r="A6468">
        <f>'Previous Trades Import_OMS Quer'!A6468</f>
        <v>0</v>
      </c>
      <c r="B6468">
        <f>'Previous Trades Import_OMS Quer'!B6468</f>
        <v>0</v>
      </c>
      <c r="C6468" s="22">
        <f>'Previous Trades Import_OMS Quer'!C6468</f>
        <v>0</v>
      </c>
      <c r="D6468">
        <f>'Previous Trades Import_OMS Quer'!D6468</f>
        <v>0</v>
      </c>
      <c r="E6468" s="22">
        <f>'Previous Trades Import_OMS Quer'!E6468</f>
        <v>0</v>
      </c>
      <c r="F6468">
        <f>'Previous Trades Import_OMS Quer'!F6468</f>
        <v>0</v>
      </c>
      <c r="G6468">
        <f>'Previous Trades Import_OMS Quer'!G6468</f>
        <v>0</v>
      </c>
      <c r="H6468">
        <f>'Previous Trades Import_OMS Quer'!H6468</f>
        <v>0</v>
      </c>
      <c r="I6468">
        <f>'Previous Trades Import_OMS Quer'!I6468</f>
        <v>0</v>
      </c>
      <c r="J6468">
        <f>'Previous Trades Import_OMS Quer'!J6468</f>
        <v>0</v>
      </c>
      <c r="K6468">
        <f>'Previous Trades Import_OMS Quer'!K6468</f>
        <v>0</v>
      </c>
      <c r="L6468">
        <f>'Previous Trades Import_OMS Quer'!L6468</f>
        <v>0</v>
      </c>
      <c r="M6468">
        <f>'Previous Trades Import_OMS Quer'!M6468</f>
        <v>0</v>
      </c>
      <c r="N6468">
        <f>'Previous Trades Import_OMS Quer'!N6468</f>
        <v>0</v>
      </c>
      <c r="O6468" t="str">
        <f>CLEAN('Previous Trades Import_OMS Quer'!O6468)</f>
        <v/>
      </c>
      <c r="Q6468" s="25">
        <f t="shared" si="202"/>
        <v>0</v>
      </c>
      <c r="R6468" s="25" t="e">
        <f>VLOOKUP(O6468,'Currency Balance'!$O$3:$Q$32,3,0)</f>
        <v>#N/A</v>
      </c>
      <c r="S6468" t="e">
        <f t="shared" si="203"/>
        <v>#N/A</v>
      </c>
    </row>
    <row r="6469" spans="1:19">
      <c r="A6469">
        <f>'Previous Trades Import_OMS Quer'!A6469</f>
        <v>0</v>
      </c>
      <c r="B6469">
        <f>'Previous Trades Import_OMS Quer'!B6469</f>
        <v>0</v>
      </c>
      <c r="C6469" s="22">
        <f>'Previous Trades Import_OMS Quer'!C6469</f>
        <v>0</v>
      </c>
      <c r="D6469">
        <f>'Previous Trades Import_OMS Quer'!D6469</f>
        <v>0</v>
      </c>
      <c r="E6469" s="22">
        <f>'Previous Trades Import_OMS Quer'!E6469</f>
        <v>0</v>
      </c>
      <c r="F6469">
        <f>'Previous Trades Import_OMS Quer'!F6469</f>
        <v>0</v>
      </c>
      <c r="G6469">
        <f>'Previous Trades Import_OMS Quer'!G6469</f>
        <v>0</v>
      </c>
      <c r="H6469">
        <f>'Previous Trades Import_OMS Quer'!H6469</f>
        <v>0</v>
      </c>
      <c r="I6469">
        <f>'Previous Trades Import_OMS Quer'!I6469</f>
        <v>0</v>
      </c>
      <c r="J6469">
        <f>'Previous Trades Import_OMS Quer'!J6469</f>
        <v>0</v>
      </c>
      <c r="K6469">
        <f>'Previous Trades Import_OMS Quer'!K6469</f>
        <v>0</v>
      </c>
      <c r="L6469">
        <f>'Previous Trades Import_OMS Quer'!L6469</f>
        <v>0</v>
      </c>
      <c r="M6469">
        <f>'Previous Trades Import_OMS Quer'!M6469</f>
        <v>0</v>
      </c>
      <c r="N6469">
        <f>'Previous Trades Import_OMS Quer'!N6469</f>
        <v>0</v>
      </c>
      <c r="O6469" t="str">
        <f>CLEAN('Previous Trades Import_OMS Quer'!O6469)</f>
        <v/>
      </c>
      <c r="Q6469" s="25">
        <f t="shared" si="202"/>
        <v>0</v>
      </c>
      <c r="R6469" s="25" t="e">
        <f>VLOOKUP(O6469,'Currency Balance'!$O$3:$Q$32,3,0)</f>
        <v>#N/A</v>
      </c>
      <c r="S6469" t="e">
        <f t="shared" si="203"/>
        <v>#N/A</v>
      </c>
    </row>
    <row r="6470" spans="1:19">
      <c r="A6470">
        <f>'Previous Trades Import_OMS Quer'!A6470</f>
        <v>0</v>
      </c>
      <c r="B6470">
        <f>'Previous Trades Import_OMS Quer'!B6470</f>
        <v>0</v>
      </c>
      <c r="C6470" s="22">
        <f>'Previous Trades Import_OMS Quer'!C6470</f>
        <v>0</v>
      </c>
      <c r="D6470">
        <f>'Previous Trades Import_OMS Quer'!D6470</f>
        <v>0</v>
      </c>
      <c r="E6470" s="22">
        <f>'Previous Trades Import_OMS Quer'!E6470</f>
        <v>0</v>
      </c>
      <c r="F6470">
        <f>'Previous Trades Import_OMS Quer'!F6470</f>
        <v>0</v>
      </c>
      <c r="G6470">
        <f>'Previous Trades Import_OMS Quer'!G6470</f>
        <v>0</v>
      </c>
      <c r="H6470">
        <f>'Previous Trades Import_OMS Quer'!H6470</f>
        <v>0</v>
      </c>
      <c r="I6470">
        <f>'Previous Trades Import_OMS Quer'!I6470</f>
        <v>0</v>
      </c>
      <c r="J6470">
        <f>'Previous Trades Import_OMS Quer'!J6470</f>
        <v>0</v>
      </c>
      <c r="K6470">
        <f>'Previous Trades Import_OMS Quer'!K6470</f>
        <v>0</v>
      </c>
      <c r="L6470">
        <f>'Previous Trades Import_OMS Quer'!L6470</f>
        <v>0</v>
      </c>
      <c r="M6470">
        <f>'Previous Trades Import_OMS Quer'!M6470</f>
        <v>0</v>
      </c>
      <c r="N6470">
        <f>'Previous Trades Import_OMS Quer'!N6470</f>
        <v>0</v>
      </c>
      <c r="O6470" t="str">
        <f>CLEAN('Previous Trades Import_OMS Quer'!O6470)</f>
        <v/>
      </c>
      <c r="Q6470" s="25">
        <f t="shared" si="202"/>
        <v>0</v>
      </c>
      <c r="R6470" s="25" t="e">
        <f>VLOOKUP(O6470,'Currency Balance'!$O$3:$Q$32,3,0)</f>
        <v>#N/A</v>
      </c>
      <c r="S6470" t="e">
        <f t="shared" si="203"/>
        <v>#N/A</v>
      </c>
    </row>
    <row r="6471" spans="1:19">
      <c r="A6471">
        <f>'Previous Trades Import_OMS Quer'!A6471</f>
        <v>0</v>
      </c>
      <c r="B6471">
        <f>'Previous Trades Import_OMS Quer'!B6471</f>
        <v>0</v>
      </c>
      <c r="C6471" s="22">
        <f>'Previous Trades Import_OMS Quer'!C6471</f>
        <v>0</v>
      </c>
      <c r="D6471">
        <f>'Previous Trades Import_OMS Quer'!D6471</f>
        <v>0</v>
      </c>
      <c r="E6471" s="22">
        <f>'Previous Trades Import_OMS Quer'!E6471</f>
        <v>0</v>
      </c>
      <c r="F6471">
        <f>'Previous Trades Import_OMS Quer'!F6471</f>
        <v>0</v>
      </c>
      <c r="G6471">
        <f>'Previous Trades Import_OMS Quer'!G6471</f>
        <v>0</v>
      </c>
      <c r="H6471">
        <f>'Previous Trades Import_OMS Quer'!H6471</f>
        <v>0</v>
      </c>
      <c r="I6471">
        <f>'Previous Trades Import_OMS Quer'!I6471</f>
        <v>0</v>
      </c>
      <c r="J6471">
        <f>'Previous Trades Import_OMS Quer'!J6471</f>
        <v>0</v>
      </c>
      <c r="K6471">
        <f>'Previous Trades Import_OMS Quer'!K6471</f>
        <v>0</v>
      </c>
      <c r="L6471">
        <f>'Previous Trades Import_OMS Quer'!L6471</f>
        <v>0</v>
      </c>
      <c r="M6471">
        <f>'Previous Trades Import_OMS Quer'!M6471</f>
        <v>0</v>
      </c>
      <c r="N6471">
        <f>'Previous Trades Import_OMS Quer'!N6471</f>
        <v>0</v>
      </c>
      <c r="O6471" t="str">
        <f>CLEAN('Previous Trades Import_OMS Quer'!O6471)</f>
        <v/>
      </c>
      <c r="Q6471" s="25">
        <f t="shared" si="202"/>
        <v>0</v>
      </c>
      <c r="R6471" s="25" t="e">
        <f>VLOOKUP(O6471,'Currency Balance'!$O$3:$Q$32,3,0)</f>
        <v>#N/A</v>
      </c>
      <c r="S6471" t="e">
        <f t="shared" si="203"/>
        <v>#N/A</v>
      </c>
    </row>
    <row r="6472" spans="1:19">
      <c r="A6472">
        <f>'Previous Trades Import_OMS Quer'!A6472</f>
        <v>0</v>
      </c>
      <c r="B6472">
        <f>'Previous Trades Import_OMS Quer'!B6472</f>
        <v>0</v>
      </c>
      <c r="C6472" s="22">
        <f>'Previous Trades Import_OMS Quer'!C6472</f>
        <v>0</v>
      </c>
      <c r="D6472">
        <f>'Previous Trades Import_OMS Quer'!D6472</f>
        <v>0</v>
      </c>
      <c r="E6472" s="22">
        <f>'Previous Trades Import_OMS Quer'!E6472</f>
        <v>0</v>
      </c>
      <c r="F6472">
        <f>'Previous Trades Import_OMS Quer'!F6472</f>
        <v>0</v>
      </c>
      <c r="G6472">
        <f>'Previous Trades Import_OMS Quer'!G6472</f>
        <v>0</v>
      </c>
      <c r="H6472">
        <f>'Previous Trades Import_OMS Quer'!H6472</f>
        <v>0</v>
      </c>
      <c r="I6472">
        <f>'Previous Trades Import_OMS Quer'!I6472</f>
        <v>0</v>
      </c>
      <c r="J6472">
        <f>'Previous Trades Import_OMS Quer'!J6472</f>
        <v>0</v>
      </c>
      <c r="K6472">
        <f>'Previous Trades Import_OMS Quer'!K6472</f>
        <v>0</v>
      </c>
      <c r="L6472">
        <f>'Previous Trades Import_OMS Quer'!L6472</f>
        <v>0</v>
      </c>
      <c r="M6472">
        <f>'Previous Trades Import_OMS Quer'!M6472</f>
        <v>0</v>
      </c>
      <c r="N6472">
        <f>'Previous Trades Import_OMS Quer'!N6472</f>
        <v>0</v>
      </c>
      <c r="O6472" t="str">
        <f>CLEAN('Previous Trades Import_OMS Quer'!O6472)</f>
        <v/>
      </c>
      <c r="Q6472" s="25">
        <f t="shared" si="202"/>
        <v>0</v>
      </c>
      <c r="R6472" s="25" t="e">
        <f>VLOOKUP(O6472,'Currency Balance'!$O$3:$Q$32,3,0)</f>
        <v>#N/A</v>
      </c>
      <c r="S6472" t="e">
        <f t="shared" si="203"/>
        <v>#N/A</v>
      </c>
    </row>
    <row r="6473" spans="1:19">
      <c r="A6473">
        <f>'Previous Trades Import_OMS Quer'!A6473</f>
        <v>0</v>
      </c>
      <c r="B6473">
        <f>'Previous Trades Import_OMS Quer'!B6473</f>
        <v>0</v>
      </c>
      <c r="C6473" s="22">
        <f>'Previous Trades Import_OMS Quer'!C6473</f>
        <v>0</v>
      </c>
      <c r="D6473">
        <f>'Previous Trades Import_OMS Quer'!D6473</f>
        <v>0</v>
      </c>
      <c r="E6473" s="22">
        <f>'Previous Trades Import_OMS Quer'!E6473</f>
        <v>0</v>
      </c>
      <c r="F6473">
        <f>'Previous Trades Import_OMS Quer'!F6473</f>
        <v>0</v>
      </c>
      <c r="G6473">
        <f>'Previous Trades Import_OMS Quer'!G6473</f>
        <v>0</v>
      </c>
      <c r="H6473">
        <f>'Previous Trades Import_OMS Quer'!H6473</f>
        <v>0</v>
      </c>
      <c r="I6473">
        <f>'Previous Trades Import_OMS Quer'!I6473</f>
        <v>0</v>
      </c>
      <c r="J6473">
        <f>'Previous Trades Import_OMS Quer'!J6473</f>
        <v>0</v>
      </c>
      <c r="K6473">
        <f>'Previous Trades Import_OMS Quer'!K6473</f>
        <v>0</v>
      </c>
      <c r="L6473">
        <f>'Previous Trades Import_OMS Quer'!L6473</f>
        <v>0</v>
      </c>
      <c r="M6473">
        <f>'Previous Trades Import_OMS Quer'!M6473</f>
        <v>0</v>
      </c>
      <c r="N6473">
        <f>'Previous Trades Import_OMS Quer'!N6473</f>
        <v>0</v>
      </c>
      <c r="O6473" t="str">
        <f>CLEAN('Previous Trades Import_OMS Quer'!O6473)</f>
        <v/>
      </c>
      <c r="Q6473" s="25">
        <f t="shared" si="202"/>
        <v>0</v>
      </c>
      <c r="R6473" s="25" t="e">
        <f>VLOOKUP(O6473,'Currency Balance'!$O$3:$Q$32,3,0)</f>
        <v>#N/A</v>
      </c>
      <c r="S6473" t="e">
        <f t="shared" si="203"/>
        <v>#N/A</v>
      </c>
    </row>
    <row r="6474" spans="1:19">
      <c r="A6474">
        <f>'Previous Trades Import_OMS Quer'!A6474</f>
        <v>0</v>
      </c>
      <c r="B6474">
        <f>'Previous Trades Import_OMS Quer'!B6474</f>
        <v>0</v>
      </c>
      <c r="C6474" s="22">
        <f>'Previous Trades Import_OMS Quer'!C6474</f>
        <v>0</v>
      </c>
      <c r="D6474">
        <f>'Previous Trades Import_OMS Quer'!D6474</f>
        <v>0</v>
      </c>
      <c r="E6474" s="22">
        <f>'Previous Trades Import_OMS Quer'!E6474</f>
        <v>0</v>
      </c>
      <c r="F6474">
        <f>'Previous Trades Import_OMS Quer'!F6474</f>
        <v>0</v>
      </c>
      <c r="G6474">
        <f>'Previous Trades Import_OMS Quer'!G6474</f>
        <v>0</v>
      </c>
      <c r="H6474">
        <f>'Previous Trades Import_OMS Quer'!H6474</f>
        <v>0</v>
      </c>
      <c r="I6474">
        <f>'Previous Trades Import_OMS Quer'!I6474</f>
        <v>0</v>
      </c>
      <c r="J6474">
        <f>'Previous Trades Import_OMS Quer'!J6474</f>
        <v>0</v>
      </c>
      <c r="K6474">
        <f>'Previous Trades Import_OMS Quer'!K6474</f>
        <v>0</v>
      </c>
      <c r="L6474">
        <f>'Previous Trades Import_OMS Quer'!L6474</f>
        <v>0</v>
      </c>
      <c r="M6474">
        <f>'Previous Trades Import_OMS Quer'!M6474</f>
        <v>0</v>
      </c>
      <c r="N6474">
        <f>'Previous Trades Import_OMS Quer'!N6474</f>
        <v>0</v>
      </c>
      <c r="O6474" t="str">
        <f>CLEAN('Previous Trades Import_OMS Quer'!O6474)</f>
        <v/>
      </c>
      <c r="Q6474" s="25">
        <f t="shared" si="202"/>
        <v>0</v>
      </c>
      <c r="R6474" s="25" t="e">
        <f>VLOOKUP(O6474,'Currency Balance'!$O$3:$Q$32,3,0)</f>
        <v>#N/A</v>
      </c>
      <c r="S6474" t="e">
        <f t="shared" si="203"/>
        <v>#N/A</v>
      </c>
    </row>
    <row r="6475" spans="1:19">
      <c r="A6475">
        <f>'Previous Trades Import_OMS Quer'!A6475</f>
        <v>0</v>
      </c>
      <c r="B6475">
        <f>'Previous Trades Import_OMS Quer'!B6475</f>
        <v>0</v>
      </c>
      <c r="C6475" s="22">
        <f>'Previous Trades Import_OMS Quer'!C6475</f>
        <v>0</v>
      </c>
      <c r="D6475">
        <f>'Previous Trades Import_OMS Quer'!D6475</f>
        <v>0</v>
      </c>
      <c r="E6475" s="22">
        <f>'Previous Trades Import_OMS Quer'!E6475</f>
        <v>0</v>
      </c>
      <c r="F6475">
        <f>'Previous Trades Import_OMS Quer'!F6475</f>
        <v>0</v>
      </c>
      <c r="G6475">
        <f>'Previous Trades Import_OMS Quer'!G6475</f>
        <v>0</v>
      </c>
      <c r="H6475">
        <f>'Previous Trades Import_OMS Quer'!H6475</f>
        <v>0</v>
      </c>
      <c r="I6475">
        <f>'Previous Trades Import_OMS Quer'!I6475</f>
        <v>0</v>
      </c>
      <c r="J6475">
        <f>'Previous Trades Import_OMS Quer'!J6475</f>
        <v>0</v>
      </c>
      <c r="K6475">
        <f>'Previous Trades Import_OMS Quer'!K6475</f>
        <v>0</v>
      </c>
      <c r="L6475">
        <f>'Previous Trades Import_OMS Quer'!L6475</f>
        <v>0</v>
      </c>
      <c r="M6475">
        <f>'Previous Trades Import_OMS Quer'!M6475</f>
        <v>0</v>
      </c>
      <c r="N6475">
        <f>'Previous Trades Import_OMS Quer'!N6475</f>
        <v>0</v>
      </c>
      <c r="O6475" t="str">
        <f>CLEAN('Previous Trades Import_OMS Quer'!O6475)</f>
        <v/>
      </c>
      <c r="Q6475" s="25">
        <f t="shared" si="202"/>
        <v>0</v>
      </c>
      <c r="R6475" s="25" t="e">
        <f>VLOOKUP(O6475,'Currency Balance'!$O$3:$Q$32,3,0)</f>
        <v>#N/A</v>
      </c>
      <c r="S6475" t="e">
        <f t="shared" si="203"/>
        <v>#N/A</v>
      </c>
    </row>
    <row r="6476" spans="1:19">
      <c r="A6476">
        <f>'Previous Trades Import_OMS Quer'!A6476</f>
        <v>0</v>
      </c>
      <c r="B6476">
        <f>'Previous Trades Import_OMS Quer'!B6476</f>
        <v>0</v>
      </c>
      <c r="C6476" s="22">
        <f>'Previous Trades Import_OMS Quer'!C6476</f>
        <v>0</v>
      </c>
      <c r="D6476">
        <f>'Previous Trades Import_OMS Quer'!D6476</f>
        <v>0</v>
      </c>
      <c r="E6476" s="22">
        <f>'Previous Trades Import_OMS Quer'!E6476</f>
        <v>0</v>
      </c>
      <c r="F6476">
        <f>'Previous Trades Import_OMS Quer'!F6476</f>
        <v>0</v>
      </c>
      <c r="G6476">
        <f>'Previous Trades Import_OMS Quer'!G6476</f>
        <v>0</v>
      </c>
      <c r="H6476">
        <f>'Previous Trades Import_OMS Quer'!H6476</f>
        <v>0</v>
      </c>
      <c r="I6476">
        <f>'Previous Trades Import_OMS Quer'!I6476</f>
        <v>0</v>
      </c>
      <c r="J6476">
        <f>'Previous Trades Import_OMS Quer'!J6476</f>
        <v>0</v>
      </c>
      <c r="K6476">
        <f>'Previous Trades Import_OMS Quer'!K6476</f>
        <v>0</v>
      </c>
      <c r="L6476">
        <f>'Previous Trades Import_OMS Quer'!L6476</f>
        <v>0</v>
      </c>
      <c r="M6476">
        <f>'Previous Trades Import_OMS Quer'!M6476</f>
        <v>0</v>
      </c>
      <c r="N6476">
        <f>'Previous Trades Import_OMS Quer'!N6476</f>
        <v>0</v>
      </c>
      <c r="O6476" t="str">
        <f>CLEAN('Previous Trades Import_OMS Quer'!O6476)</f>
        <v/>
      </c>
      <c r="Q6476" s="25">
        <f t="shared" si="202"/>
        <v>0</v>
      </c>
      <c r="R6476" s="25" t="e">
        <f>VLOOKUP(O6476,'Currency Balance'!$O$3:$Q$32,3,0)</f>
        <v>#N/A</v>
      </c>
      <c r="S6476" t="e">
        <f t="shared" si="203"/>
        <v>#N/A</v>
      </c>
    </row>
    <row r="6477" spans="1:19">
      <c r="A6477">
        <f>'Previous Trades Import_OMS Quer'!A6477</f>
        <v>0</v>
      </c>
      <c r="B6477">
        <f>'Previous Trades Import_OMS Quer'!B6477</f>
        <v>0</v>
      </c>
      <c r="C6477" s="22">
        <f>'Previous Trades Import_OMS Quer'!C6477</f>
        <v>0</v>
      </c>
      <c r="D6477">
        <f>'Previous Trades Import_OMS Quer'!D6477</f>
        <v>0</v>
      </c>
      <c r="E6477" s="22">
        <f>'Previous Trades Import_OMS Quer'!E6477</f>
        <v>0</v>
      </c>
      <c r="F6477">
        <f>'Previous Trades Import_OMS Quer'!F6477</f>
        <v>0</v>
      </c>
      <c r="G6477">
        <f>'Previous Trades Import_OMS Quer'!G6477</f>
        <v>0</v>
      </c>
      <c r="H6477">
        <f>'Previous Trades Import_OMS Quer'!H6477</f>
        <v>0</v>
      </c>
      <c r="I6477">
        <f>'Previous Trades Import_OMS Quer'!I6477</f>
        <v>0</v>
      </c>
      <c r="J6477">
        <f>'Previous Trades Import_OMS Quer'!J6477</f>
        <v>0</v>
      </c>
      <c r="K6477">
        <f>'Previous Trades Import_OMS Quer'!K6477</f>
        <v>0</v>
      </c>
      <c r="L6477">
        <f>'Previous Trades Import_OMS Quer'!L6477</f>
        <v>0</v>
      </c>
      <c r="M6477">
        <f>'Previous Trades Import_OMS Quer'!M6477</f>
        <v>0</v>
      </c>
      <c r="N6477">
        <f>'Previous Trades Import_OMS Quer'!N6477</f>
        <v>0</v>
      </c>
      <c r="O6477" t="str">
        <f>CLEAN('Previous Trades Import_OMS Quer'!O6477)</f>
        <v/>
      </c>
      <c r="Q6477" s="25">
        <f t="shared" si="202"/>
        <v>0</v>
      </c>
      <c r="R6477" s="25" t="e">
        <f>VLOOKUP(O6477,'Currency Balance'!$O$3:$Q$32,3,0)</f>
        <v>#N/A</v>
      </c>
      <c r="S6477" t="e">
        <f t="shared" si="203"/>
        <v>#N/A</v>
      </c>
    </row>
    <row r="6478" spans="1:19">
      <c r="A6478">
        <f>'Previous Trades Import_OMS Quer'!A6478</f>
        <v>0</v>
      </c>
      <c r="B6478">
        <f>'Previous Trades Import_OMS Quer'!B6478</f>
        <v>0</v>
      </c>
      <c r="C6478" s="22">
        <f>'Previous Trades Import_OMS Quer'!C6478</f>
        <v>0</v>
      </c>
      <c r="D6478">
        <f>'Previous Trades Import_OMS Quer'!D6478</f>
        <v>0</v>
      </c>
      <c r="E6478" s="22">
        <f>'Previous Trades Import_OMS Quer'!E6478</f>
        <v>0</v>
      </c>
      <c r="F6478">
        <f>'Previous Trades Import_OMS Quer'!F6478</f>
        <v>0</v>
      </c>
      <c r="G6478">
        <f>'Previous Trades Import_OMS Quer'!G6478</f>
        <v>0</v>
      </c>
      <c r="H6478">
        <f>'Previous Trades Import_OMS Quer'!H6478</f>
        <v>0</v>
      </c>
      <c r="I6478">
        <f>'Previous Trades Import_OMS Quer'!I6478</f>
        <v>0</v>
      </c>
      <c r="J6478">
        <f>'Previous Trades Import_OMS Quer'!J6478</f>
        <v>0</v>
      </c>
      <c r="K6478">
        <f>'Previous Trades Import_OMS Quer'!K6478</f>
        <v>0</v>
      </c>
      <c r="L6478">
        <f>'Previous Trades Import_OMS Quer'!L6478</f>
        <v>0</v>
      </c>
      <c r="M6478">
        <f>'Previous Trades Import_OMS Quer'!M6478</f>
        <v>0</v>
      </c>
      <c r="N6478">
        <f>'Previous Trades Import_OMS Quer'!N6478</f>
        <v>0</v>
      </c>
      <c r="O6478" t="str">
        <f>CLEAN('Previous Trades Import_OMS Quer'!O6478)</f>
        <v/>
      </c>
      <c r="Q6478" s="25">
        <f t="shared" si="202"/>
        <v>0</v>
      </c>
      <c r="R6478" s="25" t="e">
        <f>VLOOKUP(O6478,'Currency Balance'!$O$3:$Q$32,3,0)</f>
        <v>#N/A</v>
      </c>
      <c r="S6478" t="e">
        <f t="shared" si="203"/>
        <v>#N/A</v>
      </c>
    </row>
    <row r="6479" spans="1:19">
      <c r="A6479">
        <f>'Previous Trades Import_OMS Quer'!A6479</f>
        <v>0</v>
      </c>
      <c r="B6479">
        <f>'Previous Trades Import_OMS Quer'!B6479</f>
        <v>0</v>
      </c>
      <c r="C6479" s="22">
        <f>'Previous Trades Import_OMS Quer'!C6479</f>
        <v>0</v>
      </c>
      <c r="D6479">
        <f>'Previous Trades Import_OMS Quer'!D6479</f>
        <v>0</v>
      </c>
      <c r="E6479" s="22">
        <f>'Previous Trades Import_OMS Quer'!E6479</f>
        <v>0</v>
      </c>
      <c r="F6479">
        <f>'Previous Trades Import_OMS Quer'!F6479</f>
        <v>0</v>
      </c>
      <c r="G6479">
        <f>'Previous Trades Import_OMS Quer'!G6479</f>
        <v>0</v>
      </c>
      <c r="H6479">
        <f>'Previous Trades Import_OMS Quer'!H6479</f>
        <v>0</v>
      </c>
      <c r="I6479">
        <f>'Previous Trades Import_OMS Quer'!I6479</f>
        <v>0</v>
      </c>
      <c r="J6479">
        <f>'Previous Trades Import_OMS Quer'!J6479</f>
        <v>0</v>
      </c>
      <c r="K6479">
        <f>'Previous Trades Import_OMS Quer'!K6479</f>
        <v>0</v>
      </c>
      <c r="L6479">
        <f>'Previous Trades Import_OMS Quer'!L6479</f>
        <v>0</v>
      </c>
      <c r="M6479">
        <f>'Previous Trades Import_OMS Quer'!M6479</f>
        <v>0</v>
      </c>
      <c r="N6479">
        <f>'Previous Trades Import_OMS Quer'!N6479</f>
        <v>0</v>
      </c>
      <c r="O6479" t="str">
        <f>CLEAN('Previous Trades Import_OMS Quer'!O6479)</f>
        <v/>
      </c>
      <c r="Q6479" s="25">
        <f t="shared" si="202"/>
        <v>0</v>
      </c>
      <c r="R6479" s="25" t="e">
        <f>VLOOKUP(O6479,'Currency Balance'!$O$3:$Q$32,3,0)</f>
        <v>#N/A</v>
      </c>
      <c r="S6479" t="e">
        <f t="shared" si="203"/>
        <v>#N/A</v>
      </c>
    </row>
    <row r="6480" spans="1:19">
      <c r="A6480">
        <f>'Previous Trades Import_OMS Quer'!A6480</f>
        <v>0</v>
      </c>
      <c r="B6480">
        <f>'Previous Trades Import_OMS Quer'!B6480</f>
        <v>0</v>
      </c>
      <c r="C6480" s="22">
        <f>'Previous Trades Import_OMS Quer'!C6480</f>
        <v>0</v>
      </c>
      <c r="D6480">
        <f>'Previous Trades Import_OMS Quer'!D6480</f>
        <v>0</v>
      </c>
      <c r="E6480" s="22">
        <f>'Previous Trades Import_OMS Quer'!E6480</f>
        <v>0</v>
      </c>
      <c r="F6480">
        <f>'Previous Trades Import_OMS Quer'!F6480</f>
        <v>0</v>
      </c>
      <c r="G6480">
        <f>'Previous Trades Import_OMS Quer'!G6480</f>
        <v>0</v>
      </c>
      <c r="H6480">
        <f>'Previous Trades Import_OMS Quer'!H6480</f>
        <v>0</v>
      </c>
      <c r="I6480">
        <f>'Previous Trades Import_OMS Quer'!I6480</f>
        <v>0</v>
      </c>
      <c r="J6480">
        <f>'Previous Trades Import_OMS Quer'!J6480</f>
        <v>0</v>
      </c>
      <c r="K6480">
        <f>'Previous Trades Import_OMS Quer'!K6480</f>
        <v>0</v>
      </c>
      <c r="L6480">
        <f>'Previous Trades Import_OMS Quer'!L6480</f>
        <v>0</v>
      </c>
      <c r="M6480">
        <f>'Previous Trades Import_OMS Quer'!M6480</f>
        <v>0</v>
      </c>
      <c r="N6480">
        <f>'Previous Trades Import_OMS Quer'!N6480</f>
        <v>0</v>
      </c>
      <c r="O6480" t="str">
        <f>CLEAN('Previous Trades Import_OMS Quer'!O6480)</f>
        <v/>
      </c>
      <c r="Q6480" s="25">
        <f t="shared" si="202"/>
        <v>0</v>
      </c>
      <c r="R6480" s="25" t="e">
        <f>VLOOKUP(O6480,'Currency Balance'!$O$3:$Q$32,3,0)</f>
        <v>#N/A</v>
      </c>
      <c r="S6480" t="e">
        <f t="shared" si="203"/>
        <v>#N/A</v>
      </c>
    </row>
    <row r="6481" spans="1:19">
      <c r="A6481">
        <f>'Previous Trades Import_OMS Quer'!A6481</f>
        <v>0</v>
      </c>
      <c r="B6481">
        <f>'Previous Trades Import_OMS Quer'!B6481</f>
        <v>0</v>
      </c>
      <c r="C6481" s="22">
        <f>'Previous Trades Import_OMS Quer'!C6481</f>
        <v>0</v>
      </c>
      <c r="D6481">
        <f>'Previous Trades Import_OMS Quer'!D6481</f>
        <v>0</v>
      </c>
      <c r="E6481" s="22">
        <f>'Previous Trades Import_OMS Quer'!E6481</f>
        <v>0</v>
      </c>
      <c r="F6481">
        <f>'Previous Trades Import_OMS Quer'!F6481</f>
        <v>0</v>
      </c>
      <c r="G6481">
        <f>'Previous Trades Import_OMS Quer'!G6481</f>
        <v>0</v>
      </c>
      <c r="H6481">
        <f>'Previous Trades Import_OMS Quer'!H6481</f>
        <v>0</v>
      </c>
      <c r="I6481">
        <f>'Previous Trades Import_OMS Quer'!I6481</f>
        <v>0</v>
      </c>
      <c r="J6481">
        <f>'Previous Trades Import_OMS Quer'!J6481</f>
        <v>0</v>
      </c>
      <c r="K6481">
        <f>'Previous Trades Import_OMS Quer'!K6481</f>
        <v>0</v>
      </c>
      <c r="L6481">
        <f>'Previous Trades Import_OMS Quer'!L6481</f>
        <v>0</v>
      </c>
      <c r="M6481">
        <f>'Previous Trades Import_OMS Quer'!M6481</f>
        <v>0</v>
      </c>
      <c r="N6481">
        <f>'Previous Trades Import_OMS Quer'!N6481</f>
        <v>0</v>
      </c>
      <c r="O6481" t="str">
        <f>CLEAN('Previous Trades Import_OMS Quer'!O6481)</f>
        <v/>
      </c>
      <c r="Q6481" s="25">
        <f t="shared" si="202"/>
        <v>0</v>
      </c>
      <c r="R6481" s="25" t="e">
        <f>VLOOKUP(O6481,'Currency Balance'!$O$3:$Q$32,3,0)</f>
        <v>#N/A</v>
      </c>
      <c r="S6481" t="e">
        <f t="shared" si="203"/>
        <v>#N/A</v>
      </c>
    </row>
    <row r="6482" spans="1:19">
      <c r="A6482">
        <f>'Previous Trades Import_OMS Quer'!A6482</f>
        <v>0</v>
      </c>
      <c r="B6482">
        <f>'Previous Trades Import_OMS Quer'!B6482</f>
        <v>0</v>
      </c>
      <c r="C6482" s="22">
        <f>'Previous Trades Import_OMS Quer'!C6482</f>
        <v>0</v>
      </c>
      <c r="D6482">
        <f>'Previous Trades Import_OMS Quer'!D6482</f>
        <v>0</v>
      </c>
      <c r="E6482" s="22">
        <f>'Previous Trades Import_OMS Quer'!E6482</f>
        <v>0</v>
      </c>
      <c r="F6482">
        <f>'Previous Trades Import_OMS Quer'!F6482</f>
        <v>0</v>
      </c>
      <c r="G6482">
        <f>'Previous Trades Import_OMS Quer'!G6482</f>
        <v>0</v>
      </c>
      <c r="H6482">
        <f>'Previous Trades Import_OMS Quer'!H6482</f>
        <v>0</v>
      </c>
      <c r="I6482">
        <f>'Previous Trades Import_OMS Quer'!I6482</f>
        <v>0</v>
      </c>
      <c r="J6482">
        <f>'Previous Trades Import_OMS Quer'!J6482</f>
        <v>0</v>
      </c>
      <c r="K6482">
        <f>'Previous Trades Import_OMS Quer'!K6482</f>
        <v>0</v>
      </c>
      <c r="L6482">
        <f>'Previous Trades Import_OMS Quer'!L6482</f>
        <v>0</v>
      </c>
      <c r="M6482">
        <f>'Previous Trades Import_OMS Quer'!M6482</f>
        <v>0</v>
      </c>
      <c r="N6482">
        <f>'Previous Trades Import_OMS Quer'!N6482</f>
        <v>0</v>
      </c>
      <c r="O6482" t="str">
        <f>CLEAN('Previous Trades Import_OMS Quer'!O6482)</f>
        <v/>
      </c>
      <c r="Q6482" s="25">
        <f t="shared" si="202"/>
        <v>0</v>
      </c>
      <c r="R6482" s="25" t="e">
        <f>VLOOKUP(O6482,'Currency Balance'!$O$3:$Q$32,3,0)</f>
        <v>#N/A</v>
      </c>
      <c r="S6482" t="e">
        <f t="shared" si="203"/>
        <v>#N/A</v>
      </c>
    </row>
    <row r="6483" spans="1:19">
      <c r="A6483">
        <f>'Previous Trades Import_OMS Quer'!A6483</f>
        <v>0</v>
      </c>
      <c r="B6483">
        <f>'Previous Trades Import_OMS Quer'!B6483</f>
        <v>0</v>
      </c>
      <c r="C6483" s="22">
        <f>'Previous Trades Import_OMS Quer'!C6483</f>
        <v>0</v>
      </c>
      <c r="D6483">
        <f>'Previous Trades Import_OMS Quer'!D6483</f>
        <v>0</v>
      </c>
      <c r="E6483" s="22">
        <f>'Previous Trades Import_OMS Quer'!E6483</f>
        <v>0</v>
      </c>
      <c r="F6483">
        <f>'Previous Trades Import_OMS Quer'!F6483</f>
        <v>0</v>
      </c>
      <c r="G6483">
        <f>'Previous Trades Import_OMS Quer'!G6483</f>
        <v>0</v>
      </c>
      <c r="H6483">
        <f>'Previous Trades Import_OMS Quer'!H6483</f>
        <v>0</v>
      </c>
      <c r="I6483">
        <f>'Previous Trades Import_OMS Quer'!I6483</f>
        <v>0</v>
      </c>
      <c r="J6483">
        <f>'Previous Trades Import_OMS Quer'!J6483</f>
        <v>0</v>
      </c>
      <c r="K6483">
        <f>'Previous Trades Import_OMS Quer'!K6483</f>
        <v>0</v>
      </c>
      <c r="L6483">
        <f>'Previous Trades Import_OMS Quer'!L6483</f>
        <v>0</v>
      </c>
      <c r="M6483">
        <f>'Previous Trades Import_OMS Quer'!M6483</f>
        <v>0</v>
      </c>
      <c r="N6483">
        <f>'Previous Trades Import_OMS Quer'!N6483</f>
        <v>0</v>
      </c>
      <c r="O6483" t="str">
        <f>CLEAN('Previous Trades Import_OMS Quer'!O6483)</f>
        <v/>
      </c>
      <c r="Q6483" s="25">
        <f t="shared" si="202"/>
        <v>0</v>
      </c>
      <c r="R6483" s="25" t="e">
        <f>VLOOKUP(O6483,'Currency Balance'!$O$3:$Q$32,3,0)</f>
        <v>#N/A</v>
      </c>
      <c r="S6483" t="e">
        <f t="shared" si="203"/>
        <v>#N/A</v>
      </c>
    </row>
    <row r="6484" spans="1:19">
      <c r="A6484">
        <f>'Previous Trades Import_OMS Quer'!A6484</f>
        <v>0</v>
      </c>
      <c r="B6484">
        <f>'Previous Trades Import_OMS Quer'!B6484</f>
        <v>0</v>
      </c>
      <c r="C6484" s="22">
        <f>'Previous Trades Import_OMS Quer'!C6484</f>
        <v>0</v>
      </c>
      <c r="D6484">
        <f>'Previous Trades Import_OMS Quer'!D6484</f>
        <v>0</v>
      </c>
      <c r="E6484" s="22">
        <f>'Previous Trades Import_OMS Quer'!E6484</f>
        <v>0</v>
      </c>
      <c r="F6484">
        <f>'Previous Trades Import_OMS Quer'!F6484</f>
        <v>0</v>
      </c>
      <c r="G6484">
        <f>'Previous Trades Import_OMS Quer'!G6484</f>
        <v>0</v>
      </c>
      <c r="H6484">
        <f>'Previous Trades Import_OMS Quer'!H6484</f>
        <v>0</v>
      </c>
      <c r="I6484">
        <f>'Previous Trades Import_OMS Quer'!I6484</f>
        <v>0</v>
      </c>
      <c r="J6484">
        <f>'Previous Trades Import_OMS Quer'!J6484</f>
        <v>0</v>
      </c>
      <c r="K6484">
        <f>'Previous Trades Import_OMS Quer'!K6484</f>
        <v>0</v>
      </c>
      <c r="L6484">
        <f>'Previous Trades Import_OMS Quer'!L6484</f>
        <v>0</v>
      </c>
      <c r="M6484">
        <f>'Previous Trades Import_OMS Quer'!M6484</f>
        <v>0</v>
      </c>
      <c r="N6484">
        <f>'Previous Trades Import_OMS Quer'!N6484</f>
        <v>0</v>
      </c>
      <c r="O6484" t="str">
        <f>CLEAN('Previous Trades Import_OMS Quer'!O6484)</f>
        <v/>
      </c>
      <c r="Q6484" s="25">
        <f t="shared" si="202"/>
        <v>0</v>
      </c>
      <c r="R6484" s="25" t="e">
        <f>VLOOKUP(O6484,'Currency Balance'!$O$3:$Q$32,3,0)</f>
        <v>#N/A</v>
      </c>
      <c r="S6484" t="e">
        <f t="shared" si="203"/>
        <v>#N/A</v>
      </c>
    </row>
    <row r="6485" spans="1:19">
      <c r="A6485">
        <f>'Previous Trades Import_OMS Quer'!A6485</f>
        <v>0</v>
      </c>
      <c r="B6485">
        <f>'Previous Trades Import_OMS Quer'!B6485</f>
        <v>0</v>
      </c>
      <c r="C6485" s="22">
        <f>'Previous Trades Import_OMS Quer'!C6485</f>
        <v>0</v>
      </c>
      <c r="D6485">
        <f>'Previous Trades Import_OMS Quer'!D6485</f>
        <v>0</v>
      </c>
      <c r="E6485" s="22">
        <f>'Previous Trades Import_OMS Quer'!E6485</f>
        <v>0</v>
      </c>
      <c r="F6485">
        <f>'Previous Trades Import_OMS Quer'!F6485</f>
        <v>0</v>
      </c>
      <c r="G6485">
        <f>'Previous Trades Import_OMS Quer'!G6485</f>
        <v>0</v>
      </c>
      <c r="H6485">
        <f>'Previous Trades Import_OMS Quer'!H6485</f>
        <v>0</v>
      </c>
      <c r="I6485">
        <f>'Previous Trades Import_OMS Quer'!I6485</f>
        <v>0</v>
      </c>
      <c r="J6485">
        <f>'Previous Trades Import_OMS Quer'!J6485</f>
        <v>0</v>
      </c>
      <c r="K6485">
        <f>'Previous Trades Import_OMS Quer'!K6485</f>
        <v>0</v>
      </c>
      <c r="L6485">
        <f>'Previous Trades Import_OMS Quer'!L6485</f>
        <v>0</v>
      </c>
      <c r="M6485">
        <f>'Previous Trades Import_OMS Quer'!M6485</f>
        <v>0</v>
      </c>
      <c r="N6485">
        <f>'Previous Trades Import_OMS Quer'!N6485</f>
        <v>0</v>
      </c>
      <c r="O6485" t="str">
        <f>CLEAN('Previous Trades Import_OMS Quer'!O6485)</f>
        <v/>
      </c>
      <c r="Q6485" s="25">
        <f t="shared" si="202"/>
        <v>0</v>
      </c>
      <c r="R6485" s="25" t="e">
        <f>VLOOKUP(O6485,'Currency Balance'!$O$3:$Q$32,3,0)</f>
        <v>#N/A</v>
      </c>
      <c r="S6485" t="e">
        <f t="shared" si="203"/>
        <v>#N/A</v>
      </c>
    </row>
    <row r="6486" spans="1:19">
      <c r="A6486">
        <f>'Previous Trades Import_OMS Quer'!A6486</f>
        <v>0</v>
      </c>
      <c r="B6486">
        <f>'Previous Trades Import_OMS Quer'!B6486</f>
        <v>0</v>
      </c>
      <c r="C6486" s="22">
        <f>'Previous Trades Import_OMS Quer'!C6486</f>
        <v>0</v>
      </c>
      <c r="D6486">
        <f>'Previous Trades Import_OMS Quer'!D6486</f>
        <v>0</v>
      </c>
      <c r="E6486" s="22">
        <f>'Previous Trades Import_OMS Quer'!E6486</f>
        <v>0</v>
      </c>
      <c r="F6486">
        <f>'Previous Trades Import_OMS Quer'!F6486</f>
        <v>0</v>
      </c>
      <c r="G6486">
        <f>'Previous Trades Import_OMS Quer'!G6486</f>
        <v>0</v>
      </c>
      <c r="H6486">
        <f>'Previous Trades Import_OMS Quer'!H6486</f>
        <v>0</v>
      </c>
      <c r="I6486">
        <f>'Previous Trades Import_OMS Quer'!I6486</f>
        <v>0</v>
      </c>
      <c r="J6486">
        <f>'Previous Trades Import_OMS Quer'!J6486</f>
        <v>0</v>
      </c>
      <c r="K6486">
        <f>'Previous Trades Import_OMS Quer'!K6486</f>
        <v>0</v>
      </c>
      <c r="L6486">
        <f>'Previous Trades Import_OMS Quer'!L6486</f>
        <v>0</v>
      </c>
      <c r="M6486">
        <f>'Previous Trades Import_OMS Quer'!M6486</f>
        <v>0</v>
      </c>
      <c r="N6486">
        <f>'Previous Trades Import_OMS Quer'!N6486</f>
        <v>0</v>
      </c>
      <c r="O6486" t="str">
        <f>CLEAN('Previous Trades Import_OMS Quer'!O6486)</f>
        <v/>
      </c>
      <c r="Q6486" s="25">
        <f t="shared" si="202"/>
        <v>0</v>
      </c>
      <c r="R6486" s="25" t="e">
        <f>VLOOKUP(O6486,'Currency Balance'!$O$3:$Q$32,3,0)</f>
        <v>#N/A</v>
      </c>
      <c r="S6486" t="e">
        <f t="shared" si="203"/>
        <v>#N/A</v>
      </c>
    </row>
    <row r="6487" spans="1:19">
      <c r="A6487">
        <f>'Previous Trades Import_OMS Quer'!A6487</f>
        <v>0</v>
      </c>
      <c r="B6487">
        <f>'Previous Trades Import_OMS Quer'!B6487</f>
        <v>0</v>
      </c>
      <c r="C6487" s="22">
        <f>'Previous Trades Import_OMS Quer'!C6487</f>
        <v>0</v>
      </c>
      <c r="D6487">
        <f>'Previous Trades Import_OMS Quer'!D6487</f>
        <v>0</v>
      </c>
      <c r="E6487" s="22">
        <f>'Previous Trades Import_OMS Quer'!E6487</f>
        <v>0</v>
      </c>
      <c r="F6487">
        <f>'Previous Trades Import_OMS Quer'!F6487</f>
        <v>0</v>
      </c>
      <c r="G6487">
        <f>'Previous Trades Import_OMS Quer'!G6487</f>
        <v>0</v>
      </c>
      <c r="H6487">
        <f>'Previous Trades Import_OMS Quer'!H6487</f>
        <v>0</v>
      </c>
      <c r="I6487">
        <f>'Previous Trades Import_OMS Quer'!I6487</f>
        <v>0</v>
      </c>
      <c r="J6487">
        <f>'Previous Trades Import_OMS Quer'!J6487</f>
        <v>0</v>
      </c>
      <c r="K6487">
        <f>'Previous Trades Import_OMS Quer'!K6487</f>
        <v>0</v>
      </c>
      <c r="L6487">
        <f>'Previous Trades Import_OMS Quer'!L6487</f>
        <v>0</v>
      </c>
      <c r="M6487">
        <f>'Previous Trades Import_OMS Quer'!M6487</f>
        <v>0</v>
      </c>
      <c r="N6487">
        <f>'Previous Trades Import_OMS Quer'!N6487</f>
        <v>0</v>
      </c>
      <c r="O6487" t="str">
        <f>CLEAN('Previous Trades Import_OMS Quer'!O6487)</f>
        <v/>
      </c>
      <c r="Q6487" s="25">
        <f t="shared" si="202"/>
        <v>0</v>
      </c>
      <c r="R6487" s="25" t="e">
        <f>VLOOKUP(O6487,'Currency Balance'!$O$3:$Q$32,3,0)</f>
        <v>#N/A</v>
      </c>
      <c r="S6487" t="e">
        <f t="shared" si="203"/>
        <v>#N/A</v>
      </c>
    </row>
    <row r="6488" spans="1:19">
      <c r="A6488">
        <f>'Previous Trades Import_OMS Quer'!A6488</f>
        <v>0</v>
      </c>
      <c r="B6488">
        <f>'Previous Trades Import_OMS Quer'!B6488</f>
        <v>0</v>
      </c>
      <c r="C6488" s="22">
        <f>'Previous Trades Import_OMS Quer'!C6488</f>
        <v>0</v>
      </c>
      <c r="D6488">
        <f>'Previous Trades Import_OMS Quer'!D6488</f>
        <v>0</v>
      </c>
      <c r="E6488" s="22">
        <f>'Previous Trades Import_OMS Quer'!E6488</f>
        <v>0</v>
      </c>
      <c r="F6488">
        <f>'Previous Trades Import_OMS Quer'!F6488</f>
        <v>0</v>
      </c>
      <c r="G6488">
        <f>'Previous Trades Import_OMS Quer'!G6488</f>
        <v>0</v>
      </c>
      <c r="H6488">
        <f>'Previous Trades Import_OMS Quer'!H6488</f>
        <v>0</v>
      </c>
      <c r="I6488">
        <f>'Previous Trades Import_OMS Quer'!I6488</f>
        <v>0</v>
      </c>
      <c r="J6488">
        <f>'Previous Trades Import_OMS Quer'!J6488</f>
        <v>0</v>
      </c>
      <c r="K6488">
        <f>'Previous Trades Import_OMS Quer'!K6488</f>
        <v>0</v>
      </c>
      <c r="L6488">
        <f>'Previous Trades Import_OMS Quer'!L6488</f>
        <v>0</v>
      </c>
      <c r="M6488">
        <f>'Previous Trades Import_OMS Quer'!M6488</f>
        <v>0</v>
      </c>
      <c r="N6488">
        <f>'Previous Trades Import_OMS Quer'!N6488</f>
        <v>0</v>
      </c>
      <c r="O6488" t="str">
        <f>CLEAN('Previous Trades Import_OMS Quer'!O6488)</f>
        <v/>
      </c>
      <c r="Q6488" s="25">
        <f t="shared" si="202"/>
        <v>0</v>
      </c>
      <c r="R6488" s="25" t="e">
        <f>VLOOKUP(O6488,'Currency Balance'!$O$3:$Q$32,3,0)</f>
        <v>#N/A</v>
      </c>
      <c r="S6488" t="e">
        <f t="shared" si="203"/>
        <v>#N/A</v>
      </c>
    </row>
    <row r="6489" spans="1:19">
      <c r="A6489">
        <f>'Previous Trades Import_OMS Quer'!A6489</f>
        <v>0</v>
      </c>
      <c r="B6489">
        <f>'Previous Trades Import_OMS Quer'!B6489</f>
        <v>0</v>
      </c>
      <c r="C6489" s="22">
        <f>'Previous Trades Import_OMS Quer'!C6489</f>
        <v>0</v>
      </c>
      <c r="D6489">
        <f>'Previous Trades Import_OMS Quer'!D6489</f>
        <v>0</v>
      </c>
      <c r="E6489" s="22">
        <f>'Previous Trades Import_OMS Quer'!E6489</f>
        <v>0</v>
      </c>
      <c r="F6489">
        <f>'Previous Trades Import_OMS Quer'!F6489</f>
        <v>0</v>
      </c>
      <c r="G6489">
        <f>'Previous Trades Import_OMS Quer'!G6489</f>
        <v>0</v>
      </c>
      <c r="H6489">
        <f>'Previous Trades Import_OMS Quer'!H6489</f>
        <v>0</v>
      </c>
      <c r="I6489">
        <f>'Previous Trades Import_OMS Quer'!I6489</f>
        <v>0</v>
      </c>
      <c r="J6489">
        <f>'Previous Trades Import_OMS Quer'!J6489</f>
        <v>0</v>
      </c>
      <c r="K6489">
        <f>'Previous Trades Import_OMS Quer'!K6489</f>
        <v>0</v>
      </c>
      <c r="L6489">
        <f>'Previous Trades Import_OMS Quer'!L6489</f>
        <v>0</v>
      </c>
      <c r="M6489">
        <f>'Previous Trades Import_OMS Quer'!M6489</f>
        <v>0</v>
      </c>
      <c r="N6489">
        <f>'Previous Trades Import_OMS Quer'!N6489</f>
        <v>0</v>
      </c>
      <c r="O6489" t="str">
        <f>CLEAN('Previous Trades Import_OMS Quer'!O6489)</f>
        <v/>
      </c>
      <c r="Q6489" s="25">
        <f t="shared" si="202"/>
        <v>0</v>
      </c>
      <c r="R6489" s="25" t="e">
        <f>VLOOKUP(O6489,'Currency Balance'!$O$3:$Q$32,3,0)</f>
        <v>#N/A</v>
      </c>
      <c r="S6489" t="e">
        <f t="shared" si="203"/>
        <v>#N/A</v>
      </c>
    </row>
    <row r="6490" spans="1:19">
      <c r="A6490">
        <f>'Previous Trades Import_OMS Quer'!A6490</f>
        <v>0</v>
      </c>
      <c r="B6490">
        <f>'Previous Trades Import_OMS Quer'!B6490</f>
        <v>0</v>
      </c>
      <c r="C6490" s="22">
        <f>'Previous Trades Import_OMS Quer'!C6490</f>
        <v>0</v>
      </c>
      <c r="D6490">
        <f>'Previous Trades Import_OMS Quer'!D6490</f>
        <v>0</v>
      </c>
      <c r="E6490" s="22">
        <f>'Previous Trades Import_OMS Quer'!E6490</f>
        <v>0</v>
      </c>
      <c r="F6490">
        <f>'Previous Trades Import_OMS Quer'!F6490</f>
        <v>0</v>
      </c>
      <c r="G6490">
        <f>'Previous Trades Import_OMS Quer'!G6490</f>
        <v>0</v>
      </c>
      <c r="H6490">
        <f>'Previous Trades Import_OMS Quer'!H6490</f>
        <v>0</v>
      </c>
      <c r="I6490">
        <f>'Previous Trades Import_OMS Quer'!I6490</f>
        <v>0</v>
      </c>
      <c r="J6490">
        <f>'Previous Trades Import_OMS Quer'!J6490</f>
        <v>0</v>
      </c>
      <c r="K6490">
        <f>'Previous Trades Import_OMS Quer'!K6490</f>
        <v>0</v>
      </c>
      <c r="L6490">
        <f>'Previous Trades Import_OMS Quer'!L6490</f>
        <v>0</v>
      </c>
      <c r="M6490">
        <f>'Previous Trades Import_OMS Quer'!M6490</f>
        <v>0</v>
      </c>
      <c r="N6490">
        <f>'Previous Trades Import_OMS Quer'!N6490</f>
        <v>0</v>
      </c>
      <c r="O6490" t="str">
        <f>CLEAN('Previous Trades Import_OMS Quer'!O6490)</f>
        <v/>
      </c>
      <c r="Q6490" s="25">
        <f t="shared" si="202"/>
        <v>0</v>
      </c>
      <c r="R6490" s="25" t="e">
        <f>VLOOKUP(O6490,'Currency Balance'!$O$3:$Q$32,3,0)</f>
        <v>#N/A</v>
      </c>
      <c r="S6490" t="e">
        <f t="shared" si="203"/>
        <v>#N/A</v>
      </c>
    </row>
    <row r="6491" spans="1:19">
      <c r="A6491">
        <f>'Previous Trades Import_OMS Quer'!A6491</f>
        <v>0</v>
      </c>
      <c r="B6491">
        <f>'Previous Trades Import_OMS Quer'!B6491</f>
        <v>0</v>
      </c>
      <c r="C6491" s="22">
        <f>'Previous Trades Import_OMS Quer'!C6491</f>
        <v>0</v>
      </c>
      <c r="D6491">
        <f>'Previous Trades Import_OMS Quer'!D6491</f>
        <v>0</v>
      </c>
      <c r="E6491" s="22">
        <f>'Previous Trades Import_OMS Quer'!E6491</f>
        <v>0</v>
      </c>
      <c r="F6491">
        <f>'Previous Trades Import_OMS Quer'!F6491</f>
        <v>0</v>
      </c>
      <c r="G6491">
        <f>'Previous Trades Import_OMS Quer'!G6491</f>
        <v>0</v>
      </c>
      <c r="H6491">
        <f>'Previous Trades Import_OMS Quer'!H6491</f>
        <v>0</v>
      </c>
      <c r="I6491">
        <f>'Previous Trades Import_OMS Quer'!I6491</f>
        <v>0</v>
      </c>
      <c r="J6491">
        <f>'Previous Trades Import_OMS Quer'!J6491</f>
        <v>0</v>
      </c>
      <c r="K6491">
        <f>'Previous Trades Import_OMS Quer'!K6491</f>
        <v>0</v>
      </c>
      <c r="L6491">
        <f>'Previous Trades Import_OMS Quer'!L6491</f>
        <v>0</v>
      </c>
      <c r="M6491">
        <f>'Previous Trades Import_OMS Quer'!M6491</f>
        <v>0</v>
      </c>
      <c r="N6491">
        <f>'Previous Trades Import_OMS Quer'!N6491</f>
        <v>0</v>
      </c>
      <c r="O6491" t="str">
        <f>CLEAN('Previous Trades Import_OMS Quer'!O6491)</f>
        <v/>
      </c>
      <c r="Q6491" s="25">
        <f t="shared" si="202"/>
        <v>0</v>
      </c>
      <c r="R6491" s="25" t="e">
        <f>VLOOKUP(O6491,'Currency Balance'!$O$3:$Q$32,3,0)</f>
        <v>#N/A</v>
      </c>
      <c r="S6491" t="e">
        <f t="shared" si="203"/>
        <v>#N/A</v>
      </c>
    </row>
    <row r="6492" spans="1:19">
      <c r="A6492">
        <f>'Previous Trades Import_OMS Quer'!A6492</f>
        <v>0</v>
      </c>
      <c r="B6492">
        <f>'Previous Trades Import_OMS Quer'!B6492</f>
        <v>0</v>
      </c>
      <c r="C6492" s="22">
        <f>'Previous Trades Import_OMS Quer'!C6492</f>
        <v>0</v>
      </c>
      <c r="D6492">
        <f>'Previous Trades Import_OMS Quer'!D6492</f>
        <v>0</v>
      </c>
      <c r="E6492" s="22">
        <f>'Previous Trades Import_OMS Quer'!E6492</f>
        <v>0</v>
      </c>
      <c r="F6492">
        <f>'Previous Trades Import_OMS Quer'!F6492</f>
        <v>0</v>
      </c>
      <c r="G6492">
        <f>'Previous Trades Import_OMS Quer'!G6492</f>
        <v>0</v>
      </c>
      <c r="H6492">
        <f>'Previous Trades Import_OMS Quer'!H6492</f>
        <v>0</v>
      </c>
      <c r="I6492">
        <f>'Previous Trades Import_OMS Quer'!I6492</f>
        <v>0</v>
      </c>
      <c r="J6492">
        <f>'Previous Trades Import_OMS Quer'!J6492</f>
        <v>0</v>
      </c>
      <c r="K6492">
        <f>'Previous Trades Import_OMS Quer'!K6492</f>
        <v>0</v>
      </c>
      <c r="L6492">
        <f>'Previous Trades Import_OMS Quer'!L6492</f>
        <v>0</v>
      </c>
      <c r="M6492">
        <f>'Previous Trades Import_OMS Quer'!M6492</f>
        <v>0</v>
      </c>
      <c r="N6492">
        <f>'Previous Trades Import_OMS Quer'!N6492</f>
        <v>0</v>
      </c>
      <c r="O6492" t="str">
        <f>CLEAN('Previous Trades Import_OMS Quer'!O6492)</f>
        <v/>
      </c>
      <c r="Q6492" s="25">
        <f t="shared" si="202"/>
        <v>0</v>
      </c>
      <c r="R6492" s="25" t="e">
        <f>VLOOKUP(O6492,'Currency Balance'!$O$3:$Q$32,3,0)</f>
        <v>#N/A</v>
      </c>
      <c r="S6492" t="e">
        <f t="shared" si="203"/>
        <v>#N/A</v>
      </c>
    </row>
    <row r="6493" spans="1:19">
      <c r="A6493">
        <f>'Previous Trades Import_OMS Quer'!A6493</f>
        <v>0</v>
      </c>
      <c r="B6493">
        <f>'Previous Trades Import_OMS Quer'!B6493</f>
        <v>0</v>
      </c>
      <c r="C6493" s="22">
        <f>'Previous Trades Import_OMS Quer'!C6493</f>
        <v>0</v>
      </c>
      <c r="D6493">
        <f>'Previous Trades Import_OMS Quer'!D6493</f>
        <v>0</v>
      </c>
      <c r="E6493" s="22">
        <f>'Previous Trades Import_OMS Quer'!E6493</f>
        <v>0</v>
      </c>
      <c r="F6493">
        <f>'Previous Trades Import_OMS Quer'!F6493</f>
        <v>0</v>
      </c>
      <c r="G6493">
        <f>'Previous Trades Import_OMS Quer'!G6493</f>
        <v>0</v>
      </c>
      <c r="H6493">
        <f>'Previous Trades Import_OMS Quer'!H6493</f>
        <v>0</v>
      </c>
      <c r="I6493">
        <f>'Previous Trades Import_OMS Quer'!I6493</f>
        <v>0</v>
      </c>
      <c r="J6493">
        <f>'Previous Trades Import_OMS Quer'!J6493</f>
        <v>0</v>
      </c>
      <c r="K6493">
        <f>'Previous Trades Import_OMS Quer'!K6493</f>
        <v>0</v>
      </c>
      <c r="L6493">
        <f>'Previous Trades Import_OMS Quer'!L6493</f>
        <v>0</v>
      </c>
      <c r="M6493">
        <f>'Previous Trades Import_OMS Quer'!M6493</f>
        <v>0</v>
      </c>
      <c r="N6493">
        <f>'Previous Trades Import_OMS Quer'!N6493</f>
        <v>0</v>
      </c>
      <c r="O6493" t="str">
        <f>CLEAN('Previous Trades Import_OMS Quer'!O6493)</f>
        <v/>
      </c>
      <c r="Q6493" s="25">
        <f t="shared" si="202"/>
        <v>0</v>
      </c>
      <c r="R6493" s="25" t="e">
        <f>VLOOKUP(O6493,'Currency Balance'!$O$3:$Q$32,3,0)</f>
        <v>#N/A</v>
      </c>
      <c r="S6493" t="e">
        <f t="shared" si="203"/>
        <v>#N/A</v>
      </c>
    </row>
    <row r="6494" spans="1:19">
      <c r="A6494">
        <f>'Previous Trades Import_OMS Quer'!A6494</f>
        <v>0</v>
      </c>
      <c r="B6494">
        <f>'Previous Trades Import_OMS Quer'!B6494</f>
        <v>0</v>
      </c>
      <c r="C6494" s="22">
        <f>'Previous Trades Import_OMS Quer'!C6494</f>
        <v>0</v>
      </c>
      <c r="D6494">
        <f>'Previous Trades Import_OMS Quer'!D6494</f>
        <v>0</v>
      </c>
      <c r="E6494" s="22">
        <f>'Previous Trades Import_OMS Quer'!E6494</f>
        <v>0</v>
      </c>
      <c r="F6494">
        <f>'Previous Trades Import_OMS Quer'!F6494</f>
        <v>0</v>
      </c>
      <c r="G6494">
        <f>'Previous Trades Import_OMS Quer'!G6494</f>
        <v>0</v>
      </c>
      <c r="H6494">
        <f>'Previous Trades Import_OMS Quer'!H6494</f>
        <v>0</v>
      </c>
      <c r="I6494">
        <f>'Previous Trades Import_OMS Quer'!I6494</f>
        <v>0</v>
      </c>
      <c r="J6494">
        <f>'Previous Trades Import_OMS Quer'!J6494</f>
        <v>0</v>
      </c>
      <c r="K6494">
        <f>'Previous Trades Import_OMS Quer'!K6494</f>
        <v>0</v>
      </c>
      <c r="L6494">
        <f>'Previous Trades Import_OMS Quer'!L6494</f>
        <v>0</v>
      </c>
      <c r="M6494">
        <f>'Previous Trades Import_OMS Quer'!M6494</f>
        <v>0</v>
      </c>
      <c r="N6494">
        <f>'Previous Trades Import_OMS Quer'!N6494</f>
        <v>0</v>
      </c>
      <c r="O6494" t="str">
        <f>CLEAN('Previous Trades Import_OMS Quer'!O6494)</f>
        <v/>
      </c>
      <c r="Q6494" s="25">
        <f t="shared" si="202"/>
        <v>0</v>
      </c>
      <c r="R6494" s="25" t="e">
        <f>VLOOKUP(O6494,'Currency Balance'!$O$3:$Q$32,3,0)</f>
        <v>#N/A</v>
      </c>
      <c r="S6494" t="e">
        <f t="shared" si="203"/>
        <v>#N/A</v>
      </c>
    </row>
    <row r="6495" spans="1:19">
      <c r="A6495">
        <f>'Previous Trades Import_OMS Quer'!A6495</f>
        <v>0</v>
      </c>
      <c r="B6495">
        <f>'Previous Trades Import_OMS Quer'!B6495</f>
        <v>0</v>
      </c>
      <c r="C6495" s="22">
        <f>'Previous Trades Import_OMS Quer'!C6495</f>
        <v>0</v>
      </c>
      <c r="D6495">
        <f>'Previous Trades Import_OMS Quer'!D6495</f>
        <v>0</v>
      </c>
      <c r="E6495" s="22">
        <f>'Previous Trades Import_OMS Quer'!E6495</f>
        <v>0</v>
      </c>
      <c r="F6495">
        <f>'Previous Trades Import_OMS Quer'!F6495</f>
        <v>0</v>
      </c>
      <c r="G6495">
        <f>'Previous Trades Import_OMS Quer'!G6495</f>
        <v>0</v>
      </c>
      <c r="H6495">
        <f>'Previous Trades Import_OMS Quer'!H6495</f>
        <v>0</v>
      </c>
      <c r="I6495">
        <f>'Previous Trades Import_OMS Quer'!I6495</f>
        <v>0</v>
      </c>
      <c r="J6495">
        <f>'Previous Trades Import_OMS Quer'!J6495</f>
        <v>0</v>
      </c>
      <c r="K6495">
        <f>'Previous Trades Import_OMS Quer'!K6495</f>
        <v>0</v>
      </c>
      <c r="L6495">
        <f>'Previous Trades Import_OMS Quer'!L6495</f>
        <v>0</v>
      </c>
      <c r="M6495">
        <f>'Previous Trades Import_OMS Quer'!M6495</f>
        <v>0</v>
      </c>
      <c r="N6495">
        <f>'Previous Trades Import_OMS Quer'!N6495</f>
        <v>0</v>
      </c>
      <c r="O6495" t="str">
        <f>CLEAN('Previous Trades Import_OMS Quer'!O6495)</f>
        <v/>
      </c>
      <c r="Q6495" s="25">
        <f t="shared" si="202"/>
        <v>0</v>
      </c>
      <c r="R6495" s="25" t="e">
        <f>VLOOKUP(O6495,'Currency Balance'!$O$3:$Q$32,3,0)</f>
        <v>#N/A</v>
      </c>
      <c r="S6495" t="e">
        <f t="shared" si="203"/>
        <v>#N/A</v>
      </c>
    </row>
    <row r="6496" spans="1:19">
      <c r="A6496">
        <f>'Previous Trades Import_OMS Quer'!A6496</f>
        <v>0</v>
      </c>
      <c r="B6496">
        <f>'Previous Trades Import_OMS Quer'!B6496</f>
        <v>0</v>
      </c>
      <c r="C6496" s="22">
        <f>'Previous Trades Import_OMS Quer'!C6496</f>
        <v>0</v>
      </c>
      <c r="D6496">
        <f>'Previous Trades Import_OMS Quer'!D6496</f>
        <v>0</v>
      </c>
      <c r="E6496" s="22">
        <f>'Previous Trades Import_OMS Quer'!E6496</f>
        <v>0</v>
      </c>
      <c r="F6496">
        <f>'Previous Trades Import_OMS Quer'!F6496</f>
        <v>0</v>
      </c>
      <c r="G6496">
        <f>'Previous Trades Import_OMS Quer'!G6496</f>
        <v>0</v>
      </c>
      <c r="H6496">
        <f>'Previous Trades Import_OMS Quer'!H6496</f>
        <v>0</v>
      </c>
      <c r="I6496">
        <f>'Previous Trades Import_OMS Quer'!I6496</f>
        <v>0</v>
      </c>
      <c r="J6496">
        <f>'Previous Trades Import_OMS Quer'!J6496</f>
        <v>0</v>
      </c>
      <c r="K6496">
        <f>'Previous Trades Import_OMS Quer'!K6496</f>
        <v>0</v>
      </c>
      <c r="L6496">
        <f>'Previous Trades Import_OMS Quer'!L6496</f>
        <v>0</v>
      </c>
      <c r="M6496">
        <f>'Previous Trades Import_OMS Quer'!M6496</f>
        <v>0</v>
      </c>
      <c r="N6496">
        <f>'Previous Trades Import_OMS Quer'!N6496</f>
        <v>0</v>
      </c>
      <c r="O6496" t="str">
        <f>CLEAN('Previous Trades Import_OMS Quer'!O6496)</f>
        <v/>
      </c>
      <c r="Q6496" s="25">
        <f t="shared" si="202"/>
        <v>0</v>
      </c>
      <c r="R6496" s="25" t="e">
        <f>VLOOKUP(O6496,'Currency Balance'!$O$3:$Q$32,3,0)</f>
        <v>#N/A</v>
      </c>
      <c r="S6496" t="e">
        <f t="shared" si="203"/>
        <v>#N/A</v>
      </c>
    </row>
    <row r="6497" spans="1:19">
      <c r="A6497">
        <f>'Previous Trades Import_OMS Quer'!A6497</f>
        <v>0</v>
      </c>
      <c r="B6497">
        <f>'Previous Trades Import_OMS Quer'!B6497</f>
        <v>0</v>
      </c>
      <c r="C6497" s="22">
        <f>'Previous Trades Import_OMS Quer'!C6497</f>
        <v>0</v>
      </c>
      <c r="D6497">
        <f>'Previous Trades Import_OMS Quer'!D6497</f>
        <v>0</v>
      </c>
      <c r="E6497" s="22">
        <f>'Previous Trades Import_OMS Quer'!E6497</f>
        <v>0</v>
      </c>
      <c r="F6497">
        <f>'Previous Trades Import_OMS Quer'!F6497</f>
        <v>0</v>
      </c>
      <c r="G6497">
        <f>'Previous Trades Import_OMS Quer'!G6497</f>
        <v>0</v>
      </c>
      <c r="H6497">
        <f>'Previous Trades Import_OMS Quer'!H6497</f>
        <v>0</v>
      </c>
      <c r="I6497">
        <f>'Previous Trades Import_OMS Quer'!I6497</f>
        <v>0</v>
      </c>
      <c r="J6497">
        <f>'Previous Trades Import_OMS Quer'!J6497</f>
        <v>0</v>
      </c>
      <c r="K6497">
        <f>'Previous Trades Import_OMS Quer'!K6497</f>
        <v>0</v>
      </c>
      <c r="L6497">
        <f>'Previous Trades Import_OMS Quer'!L6497</f>
        <v>0</v>
      </c>
      <c r="M6497">
        <f>'Previous Trades Import_OMS Quer'!M6497</f>
        <v>0</v>
      </c>
      <c r="N6497">
        <f>'Previous Trades Import_OMS Quer'!N6497</f>
        <v>0</v>
      </c>
      <c r="O6497" t="str">
        <f>CLEAN('Previous Trades Import_OMS Quer'!O6497)</f>
        <v/>
      </c>
      <c r="Q6497" s="25">
        <f t="shared" si="202"/>
        <v>0</v>
      </c>
      <c r="R6497" s="25" t="e">
        <f>VLOOKUP(O6497,'Currency Balance'!$O$3:$Q$32,3,0)</f>
        <v>#N/A</v>
      </c>
      <c r="S6497" t="e">
        <f t="shared" si="203"/>
        <v>#N/A</v>
      </c>
    </row>
    <row r="6498" spans="1:19">
      <c r="A6498">
        <f>'Previous Trades Import_OMS Quer'!A6498</f>
        <v>0</v>
      </c>
      <c r="B6498">
        <f>'Previous Trades Import_OMS Quer'!B6498</f>
        <v>0</v>
      </c>
      <c r="C6498" s="22">
        <f>'Previous Trades Import_OMS Quer'!C6498</f>
        <v>0</v>
      </c>
      <c r="D6498">
        <f>'Previous Trades Import_OMS Quer'!D6498</f>
        <v>0</v>
      </c>
      <c r="E6498" s="22">
        <f>'Previous Trades Import_OMS Quer'!E6498</f>
        <v>0</v>
      </c>
      <c r="F6498">
        <f>'Previous Trades Import_OMS Quer'!F6498</f>
        <v>0</v>
      </c>
      <c r="G6498">
        <f>'Previous Trades Import_OMS Quer'!G6498</f>
        <v>0</v>
      </c>
      <c r="H6498">
        <f>'Previous Trades Import_OMS Quer'!H6498</f>
        <v>0</v>
      </c>
      <c r="I6498">
        <f>'Previous Trades Import_OMS Quer'!I6498</f>
        <v>0</v>
      </c>
      <c r="J6498">
        <f>'Previous Trades Import_OMS Quer'!J6498</f>
        <v>0</v>
      </c>
      <c r="K6498">
        <f>'Previous Trades Import_OMS Quer'!K6498</f>
        <v>0</v>
      </c>
      <c r="L6498">
        <f>'Previous Trades Import_OMS Quer'!L6498</f>
        <v>0</v>
      </c>
      <c r="M6498">
        <f>'Previous Trades Import_OMS Quer'!M6498</f>
        <v>0</v>
      </c>
      <c r="N6498">
        <f>'Previous Trades Import_OMS Quer'!N6498</f>
        <v>0</v>
      </c>
      <c r="O6498" t="str">
        <f>CLEAN('Previous Trades Import_OMS Quer'!O6498)</f>
        <v/>
      </c>
      <c r="Q6498" s="25">
        <f t="shared" si="202"/>
        <v>0</v>
      </c>
      <c r="R6498" s="25" t="e">
        <f>VLOOKUP(O6498,'Currency Balance'!$O$3:$Q$32,3,0)</f>
        <v>#N/A</v>
      </c>
      <c r="S6498" t="e">
        <f t="shared" si="203"/>
        <v>#N/A</v>
      </c>
    </row>
    <row r="6499" spans="1:19">
      <c r="A6499">
        <f>'Previous Trades Import_OMS Quer'!A6499</f>
        <v>0</v>
      </c>
      <c r="B6499">
        <f>'Previous Trades Import_OMS Quer'!B6499</f>
        <v>0</v>
      </c>
      <c r="C6499" s="22">
        <f>'Previous Trades Import_OMS Quer'!C6499</f>
        <v>0</v>
      </c>
      <c r="D6499">
        <f>'Previous Trades Import_OMS Quer'!D6499</f>
        <v>0</v>
      </c>
      <c r="E6499" s="22">
        <f>'Previous Trades Import_OMS Quer'!E6499</f>
        <v>0</v>
      </c>
      <c r="F6499">
        <f>'Previous Trades Import_OMS Quer'!F6499</f>
        <v>0</v>
      </c>
      <c r="G6499">
        <f>'Previous Trades Import_OMS Quer'!G6499</f>
        <v>0</v>
      </c>
      <c r="H6499">
        <f>'Previous Trades Import_OMS Quer'!H6499</f>
        <v>0</v>
      </c>
      <c r="I6499">
        <f>'Previous Trades Import_OMS Quer'!I6499</f>
        <v>0</v>
      </c>
      <c r="J6499">
        <f>'Previous Trades Import_OMS Quer'!J6499</f>
        <v>0</v>
      </c>
      <c r="K6499">
        <f>'Previous Trades Import_OMS Quer'!K6499</f>
        <v>0</v>
      </c>
      <c r="L6499">
        <f>'Previous Trades Import_OMS Quer'!L6499</f>
        <v>0</v>
      </c>
      <c r="M6499">
        <f>'Previous Trades Import_OMS Quer'!M6499</f>
        <v>0</v>
      </c>
      <c r="N6499">
        <f>'Previous Trades Import_OMS Quer'!N6499</f>
        <v>0</v>
      </c>
      <c r="O6499" t="str">
        <f>CLEAN('Previous Trades Import_OMS Quer'!O6499)</f>
        <v/>
      </c>
      <c r="Q6499" s="25">
        <f t="shared" si="202"/>
        <v>0</v>
      </c>
      <c r="R6499" s="25" t="e">
        <f>VLOOKUP(O6499,'Currency Balance'!$O$3:$Q$32,3,0)</f>
        <v>#N/A</v>
      </c>
      <c r="S6499" t="e">
        <f t="shared" si="203"/>
        <v>#N/A</v>
      </c>
    </row>
    <row r="6500" spans="1:19">
      <c r="A6500">
        <f>'Previous Trades Import_OMS Quer'!A6500</f>
        <v>0</v>
      </c>
      <c r="B6500">
        <f>'Previous Trades Import_OMS Quer'!B6500</f>
        <v>0</v>
      </c>
      <c r="C6500" s="22">
        <f>'Previous Trades Import_OMS Quer'!C6500</f>
        <v>0</v>
      </c>
      <c r="D6500">
        <f>'Previous Trades Import_OMS Quer'!D6500</f>
        <v>0</v>
      </c>
      <c r="E6500" s="22">
        <f>'Previous Trades Import_OMS Quer'!E6500</f>
        <v>0</v>
      </c>
      <c r="F6500">
        <f>'Previous Trades Import_OMS Quer'!F6500</f>
        <v>0</v>
      </c>
      <c r="G6500">
        <f>'Previous Trades Import_OMS Quer'!G6500</f>
        <v>0</v>
      </c>
      <c r="H6500">
        <f>'Previous Trades Import_OMS Quer'!H6500</f>
        <v>0</v>
      </c>
      <c r="I6500">
        <f>'Previous Trades Import_OMS Quer'!I6500</f>
        <v>0</v>
      </c>
      <c r="J6500">
        <f>'Previous Trades Import_OMS Quer'!J6500</f>
        <v>0</v>
      </c>
      <c r="K6500">
        <f>'Previous Trades Import_OMS Quer'!K6500</f>
        <v>0</v>
      </c>
      <c r="L6500">
        <f>'Previous Trades Import_OMS Quer'!L6500</f>
        <v>0</v>
      </c>
      <c r="M6500">
        <f>'Previous Trades Import_OMS Quer'!M6500</f>
        <v>0</v>
      </c>
      <c r="N6500">
        <f>'Previous Trades Import_OMS Quer'!N6500</f>
        <v>0</v>
      </c>
      <c r="O6500" t="str">
        <f>CLEAN('Previous Trades Import_OMS Quer'!O6500)</f>
        <v/>
      </c>
      <c r="Q6500" s="25">
        <f t="shared" si="202"/>
        <v>0</v>
      </c>
      <c r="R6500" s="25" t="e">
        <f>VLOOKUP(O6500,'Currency Balance'!$O$3:$Q$32,3,0)</f>
        <v>#N/A</v>
      </c>
      <c r="S6500" t="e">
        <f t="shared" si="203"/>
        <v>#N/A</v>
      </c>
    </row>
    <row r="6501" spans="1:19">
      <c r="A6501">
        <f>'Previous Trades Import_OMS Quer'!A6501</f>
        <v>0</v>
      </c>
      <c r="B6501">
        <f>'Previous Trades Import_OMS Quer'!B6501</f>
        <v>0</v>
      </c>
      <c r="C6501" s="22">
        <f>'Previous Trades Import_OMS Quer'!C6501</f>
        <v>0</v>
      </c>
      <c r="D6501">
        <f>'Previous Trades Import_OMS Quer'!D6501</f>
        <v>0</v>
      </c>
      <c r="E6501" s="22">
        <f>'Previous Trades Import_OMS Quer'!E6501</f>
        <v>0</v>
      </c>
      <c r="F6501">
        <f>'Previous Trades Import_OMS Quer'!F6501</f>
        <v>0</v>
      </c>
      <c r="G6501">
        <f>'Previous Trades Import_OMS Quer'!G6501</f>
        <v>0</v>
      </c>
      <c r="H6501">
        <f>'Previous Trades Import_OMS Quer'!H6501</f>
        <v>0</v>
      </c>
      <c r="I6501">
        <f>'Previous Trades Import_OMS Quer'!I6501</f>
        <v>0</v>
      </c>
      <c r="J6501">
        <f>'Previous Trades Import_OMS Quer'!J6501</f>
        <v>0</v>
      </c>
      <c r="K6501">
        <f>'Previous Trades Import_OMS Quer'!K6501</f>
        <v>0</v>
      </c>
      <c r="L6501">
        <f>'Previous Trades Import_OMS Quer'!L6501</f>
        <v>0</v>
      </c>
      <c r="M6501">
        <f>'Previous Trades Import_OMS Quer'!M6501</f>
        <v>0</v>
      </c>
      <c r="N6501">
        <f>'Previous Trades Import_OMS Quer'!N6501</f>
        <v>0</v>
      </c>
      <c r="O6501" t="str">
        <f>CLEAN('Previous Trades Import_OMS Quer'!O6501)</f>
        <v/>
      </c>
      <c r="Q6501" s="25">
        <f t="shared" si="202"/>
        <v>0</v>
      </c>
      <c r="R6501" s="25" t="e">
        <f>VLOOKUP(O6501,'Currency Balance'!$O$3:$Q$32,3,0)</f>
        <v>#N/A</v>
      </c>
      <c r="S6501" t="e">
        <f t="shared" si="203"/>
        <v>#N/A</v>
      </c>
    </row>
    <row r="6502" spans="1:19">
      <c r="A6502">
        <f>'Previous Trades Import_OMS Quer'!A6502</f>
        <v>0</v>
      </c>
      <c r="B6502">
        <f>'Previous Trades Import_OMS Quer'!B6502</f>
        <v>0</v>
      </c>
      <c r="C6502" s="22">
        <f>'Previous Trades Import_OMS Quer'!C6502</f>
        <v>0</v>
      </c>
      <c r="D6502">
        <f>'Previous Trades Import_OMS Quer'!D6502</f>
        <v>0</v>
      </c>
      <c r="E6502" s="22">
        <f>'Previous Trades Import_OMS Quer'!E6502</f>
        <v>0</v>
      </c>
      <c r="F6502">
        <f>'Previous Trades Import_OMS Quer'!F6502</f>
        <v>0</v>
      </c>
      <c r="G6502">
        <f>'Previous Trades Import_OMS Quer'!G6502</f>
        <v>0</v>
      </c>
      <c r="H6502">
        <f>'Previous Trades Import_OMS Quer'!H6502</f>
        <v>0</v>
      </c>
      <c r="I6502">
        <f>'Previous Trades Import_OMS Quer'!I6502</f>
        <v>0</v>
      </c>
      <c r="J6502">
        <f>'Previous Trades Import_OMS Quer'!J6502</f>
        <v>0</v>
      </c>
      <c r="K6502">
        <f>'Previous Trades Import_OMS Quer'!K6502</f>
        <v>0</v>
      </c>
      <c r="L6502">
        <f>'Previous Trades Import_OMS Quer'!L6502</f>
        <v>0</v>
      </c>
      <c r="M6502">
        <f>'Previous Trades Import_OMS Quer'!M6502</f>
        <v>0</v>
      </c>
      <c r="N6502">
        <f>'Previous Trades Import_OMS Quer'!N6502</f>
        <v>0</v>
      </c>
      <c r="O6502" t="str">
        <f>CLEAN('Previous Trades Import_OMS Quer'!O6502)</f>
        <v/>
      </c>
      <c r="Q6502" s="25">
        <f t="shared" si="202"/>
        <v>0</v>
      </c>
      <c r="R6502" s="25" t="e">
        <f>VLOOKUP(O6502,'Currency Balance'!$O$3:$Q$32,3,0)</f>
        <v>#N/A</v>
      </c>
      <c r="S6502" t="e">
        <f t="shared" si="203"/>
        <v>#N/A</v>
      </c>
    </row>
    <row r="6503" spans="1:19">
      <c r="A6503">
        <f>'Previous Trades Import_OMS Quer'!A6503</f>
        <v>0</v>
      </c>
      <c r="B6503">
        <f>'Previous Trades Import_OMS Quer'!B6503</f>
        <v>0</v>
      </c>
      <c r="C6503" s="22">
        <f>'Previous Trades Import_OMS Quer'!C6503</f>
        <v>0</v>
      </c>
      <c r="D6503">
        <f>'Previous Trades Import_OMS Quer'!D6503</f>
        <v>0</v>
      </c>
      <c r="E6503" s="22">
        <f>'Previous Trades Import_OMS Quer'!E6503</f>
        <v>0</v>
      </c>
      <c r="F6503">
        <f>'Previous Trades Import_OMS Quer'!F6503</f>
        <v>0</v>
      </c>
      <c r="G6503">
        <f>'Previous Trades Import_OMS Quer'!G6503</f>
        <v>0</v>
      </c>
      <c r="H6503">
        <f>'Previous Trades Import_OMS Quer'!H6503</f>
        <v>0</v>
      </c>
      <c r="I6503">
        <f>'Previous Trades Import_OMS Quer'!I6503</f>
        <v>0</v>
      </c>
      <c r="J6503">
        <f>'Previous Trades Import_OMS Quer'!J6503</f>
        <v>0</v>
      </c>
      <c r="K6503">
        <f>'Previous Trades Import_OMS Quer'!K6503</f>
        <v>0</v>
      </c>
      <c r="L6503">
        <f>'Previous Trades Import_OMS Quer'!L6503</f>
        <v>0</v>
      </c>
      <c r="M6503">
        <f>'Previous Trades Import_OMS Quer'!M6503</f>
        <v>0</v>
      </c>
      <c r="N6503">
        <f>'Previous Trades Import_OMS Quer'!N6503</f>
        <v>0</v>
      </c>
      <c r="O6503" t="str">
        <f>CLEAN('Previous Trades Import_OMS Quer'!O6503)</f>
        <v/>
      </c>
      <c r="Q6503" s="25">
        <f t="shared" si="202"/>
        <v>0</v>
      </c>
      <c r="R6503" s="25" t="e">
        <f>VLOOKUP(O6503,'Currency Balance'!$O$3:$Q$32,3,0)</f>
        <v>#N/A</v>
      </c>
      <c r="S6503" t="e">
        <f t="shared" si="203"/>
        <v>#N/A</v>
      </c>
    </row>
    <row r="6504" spans="1:19">
      <c r="A6504">
        <f>'Previous Trades Import_OMS Quer'!A6504</f>
        <v>0</v>
      </c>
      <c r="B6504">
        <f>'Previous Trades Import_OMS Quer'!B6504</f>
        <v>0</v>
      </c>
      <c r="C6504" s="22">
        <f>'Previous Trades Import_OMS Quer'!C6504</f>
        <v>0</v>
      </c>
      <c r="D6504">
        <f>'Previous Trades Import_OMS Quer'!D6504</f>
        <v>0</v>
      </c>
      <c r="E6504" s="22">
        <f>'Previous Trades Import_OMS Quer'!E6504</f>
        <v>0</v>
      </c>
      <c r="F6504">
        <f>'Previous Trades Import_OMS Quer'!F6504</f>
        <v>0</v>
      </c>
      <c r="G6504">
        <f>'Previous Trades Import_OMS Quer'!G6504</f>
        <v>0</v>
      </c>
      <c r="H6504">
        <f>'Previous Trades Import_OMS Quer'!H6504</f>
        <v>0</v>
      </c>
      <c r="I6504">
        <f>'Previous Trades Import_OMS Quer'!I6504</f>
        <v>0</v>
      </c>
      <c r="J6504">
        <f>'Previous Trades Import_OMS Quer'!J6504</f>
        <v>0</v>
      </c>
      <c r="K6504">
        <f>'Previous Trades Import_OMS Quer'!K6504</f>
        <v>0</v>
      </c>
      <c r="L6504">
        <f>'Previous Trades Import_OMS Quer'!L6504</f>
        <v>0</v>
      </c>
      <c r="M6504">
        <f>'Previous Trades Import_OMS Quer'!M6504</f>
        <v>0</v>
      </c>
      <c r="N6504">
        <f>'Previous Trades Import_OMS Quer'!N6504</f>
        <v>0</v>
      </c>
      <c r="O6504" t="str">
        <f>CLEAN('Previous Trades Import_OMS Quer'!O6504)</f>
        <v/>
      </c>
      <c r="Q6504" s="25">
        <f t="shared" si="202"/>
        <v>0</v>
      </c>
      <c r="R6504" s="25" t="e">
        <f>VLOOKUP(O6504,'Currency Balance'!$O$3:$Q$32,3,0)</f>
        <v>#N/A</v>
      </c>
      <c r="S6504" t="e">
        <f t="shared" si="203"/>
        <v>#N/A</v>
      </c>
    </row>
    <row r="6505" spans="1:19">
      <c r="A6505">
        <f>'Previous Trades Import_OMS Quer'!A6505</f>
        <v>0</v>
      </c>
      <c r="B6505">
        <f>'Previous Trades Import_OMS Quer'!B6505</f>
        <v>0</v>
      </c>
      <c r="C6505" s="22">
        <f>'Previous Trades Import_OMS Quer'!C6505</f>
        <v>0</v>
      </c>
      <c r="D6505">
        <f>'Previous Trades Import_OMS Quer'!D6505</f>
        <v>0</v>
      </c>
      <c r="E6505" s="22">
        <f>'Previous Trades Import_OMS Quer'!E6505</f>
        <v>0</v>
      </c>
      <c r="F6505">
        <f>'Previous Trades Import_OMS Quer'!F6505</f>
        <v>0</v>
      </c>
      <c r="G6505">
        <f>'Previous Trades Import_OMS Quer'!G6505</f>
        <v>0</v>
      </c>
      <c r="H6505">
        <f>'Previous Trades Import_OMS Quer'!H6505</f>
        <v>0</v>
      </c>
      <c r="I6505">
        <f>'Previous Trades Import_OMS Quer'!I6505</f>
        <v>0</v>
      </c>
      <c r="J6505">
        <f>'Previous Trades Import_OMS Quer'!J6505</f>
        <v>0</v>
      </c>
      <c r="K6505">
        <f>'Previous Trades Import_OMS Quer'!K6505</f>
        <v>0</v>
      </c>
      <c r="L6505">
        <f>'Previous Trades Import_OMS Quer'!L6505</f>
        <v>0</v>
      </c>
      <c r="M6505">
        <f>'Previous Trades Import_OMS Quer'!M6505</f>
        <v>0</v>
      </c>
      <c r="N6505">
        <f>'Previous Trades Import_OMS Quer'!N6505</f>
        <v>0</v>
      </c>
      <c r="O6505" t="str">
        <f>CLEAN('Previous Trades Import_OMS Quer'!O6505)</f>
        <v/>
      </c>
      <c r="Q6505" s="25">
        <f t="shared" si="202"/>
        <v>0</v>
      </c>
      <c r="R6505" s="25" t="e">
        <f>VLOOKUP(O6505,'Currency Balance'!$O$3:$Q$32,3,0)</f>
        <v>#N/A</v>
      </c>
      <c r="S6505" t="e">
        <f t="shared" si="203"/>
        <v>#N/A</v>
      </c>
    </row>
    <row r="6506" spans="1:19">
      <c r="A6506">
        <f>'Previous Trades Import_OMS Quer'!A6506</f>
        <v>0</v>
      </c>
      <c r="B6506">
        <f>'Previous Trades Import_OMS Quer'!B6506</f>
        <v>0</v>
      </c>
      <c r="C6506" s="22">
        <f>'Previous Trades Import_OMS Quer'!C6506</f>
        <v>0</v>
      </c>
      <c r="D6506">
        <f>'Previous Trades Import_OMS Quer'!D6506</f>
        <v>0</v>
      </c>
      <c r="E6506" s="22">
        <f>'Previous Trades Import_OMS Quer'!E6506</f>
        <v>0</v>
      </c>
      <c r="F6506">
        <f>'Previous Trades Import_OMS Quer'!F6506</f>
        <v>0</v>
      </c>
      <c r="G6506">
        <f>'Previous Trades Import_OMS Quer'!G6506</f>
        <v>0</v>
      </c>
      <c r="H6506">
        <f>'Previous Trades Import_OMS Quer'!H6506</f>
        <v>0</v>
      </c>
      <c r="I6506">
        <f>'Previous Trades Import_OMS Quer'!I6506</f>
        <v>0</v>
      </c>
      <c r="J6506">
        <f>'Previous Trades Import_OMS Quer'!J6506</f>
        <v>0</v>
      </c>
      <c r="K6506">
        <f>'Previous Trades Import_OMS Quer'!K6506</f>
        <v>0</v>
      </c>
      <c r="L6506">
        <f>'Previous Trades Import_OMS Quer'!L6506</f>
        <v>0</v>
      </c>
      <c r="M6506">
        <f>'Previous Trades Import_OMS Quer'!M6506</f>
        <v>0</v>
      </c>
      <c r="N6506">
        <f>'Previous Trades Import_OMS Quer'!N6506</f>
        <v>0</v>
      </c>
      <c r="O6506" t="str">
        <f>CLEAN('Previous Trades Import_OMS Quer'!O6506)</f>
        <v/>
      </c>
      <c r="Q6506" s="25">
        <f t="shared" si="202"/>
        <v>0</v>
      </c>
      <c r="R6506" s="25" t="e">
        <f>VLOOKUP(O6506,'Currency Balance'!$O$3:$Q$32,3,0)</f>
        <v>#N/A</v>
      </c>
      <c r="S6506" t="e">
        <f t="shared" si="203"/>
        <v>#N/A</v>
      </c>
    </row>
    <row r="6507" spans="1:19">
      <c r="A6507">
        <f>'Previous Trades Import_OMS Quer'!A6507</f>
        <v>0</v>
      </c>
      <c r="B6507">
        <f>'Previous Trades Import_OMS Quer'!B6507</f>
        <v>0</v>
      </c>
      <c r="C6507" s="22">
        <f>'Previous Trades Import_OMS Quer'!C6507</f>
        <v>0</v>
      </c>
      <c r="D6507">
        <f>'Previous Trades Import_OMS Quer'!D6507</f>
        <v>0</v>
      </c>
      <c r="E6507" s="22">
        <f>'Previous Trades Import_OMS Quer'!E6507</f>
        <v>0</v>
      </c>
      <c r="F6507">
        <f>'Previous Trades Import_OMS Quer'!F6507</f>
        <v>0</v>
      </c>
      <c r="G6507">
        <f>'Previous Trades Import_OMS Quer'!G6507</f>
        <v>0</v>
      </c>
      <c r="H6507">
        <f>'Previous Trades Import_OMS Quer'!H6507</f>
        <v>0</v>
      </c>
      <c r="I6507">
        <f>'Previous Trades Import_OMS Quer'!I6507</f>
        <v>0</v>
      </c>
      <c r="J6507">
        <f>'Previous Trades Import_OMS Quer'!J6507</f>
        <v>0</v>
      </c>
      <c r="K6507">
        <f>'Previous Trades Import_OMS Quer'!K6507</f>
        <v>0</v>
      </c>
      <c r="L6507">
        <f>'Previous Trades Import_OMS Quer'!L6507</f>
        <v>0</v>
      </c>
      <c r="M6507">
        <f>'Previous Trades Import_OMS Quer'!M6507</f>
        <v>0</v>
      </c>
      <c r="N6507">
        <f>'Previous Trades Import_OMS Quer'!N6507</f>
        <v>0</v>
      </c>
      <c r="O6507" t="str">
        <f>CLEAN('Previous Trades Import_OMS Quer'!O6507)</f>
        <v/>
      </c>
      <c r="Q6507" s="25">
        <f t="shared" si="202"/>
        <v>0</v>
      </c>
      <c r="R6507" s="25" t="e">
        <f>VLOOKUP(O6507,'Currency Balance'!$O$3:$Q$32,3,0)</f>
        <v>#N/A</v>
      </c>
      <c r="S6507" t="e">
        <f t="shared" si="203"/>
        <v>#N/A</v>
      </c>
    </row>
    <row r="6508" spans="1:19">
      <c r="A6508">
        <f>'Previous Trades Import_OMS Quer'!A6508</f>
        <v>0</v>
      </c>
      <c r="B6508">
        <f>'Previous Trades Import_OMS Quer'!B6508</f>
        <v>0</v>
      </c>
      <c r="C6508" s="22">
        <f>'Previous Trades Import_OMS Quer'!C6508</f>
        <v>0</v>
      </c>
      <c r="D6508">
        <f>'Previous Trades Import_OMS Quer'!D6508</f>
        <v>0</v>
      </c>
      <c r="E6508" s="22">
        <f>'Previous Trades Import_OMS Quer'!E6508</f>
        <v>0</v>
      </c>
      <c r="F6508">
        <f>'Previous Trades Import_OMS Quer'!F6508</f>
        <v>0</v>
      </c>
      <c r="G6508">
        <f>'Previous Trades Import_OMS Quer'!G6508</f>
        <v>0</v>
      </c>
      <c r="H6508">
        <f>'Previous Trades Import_OMS Quer'!H6508</f>
        <v>0</v>
      </c>
      <c r="I6508">
        <f>'Previous Trades Import_OMS Quer'!I6508</f>
        <v>0</v>
      </c>
      <c r="J6508">
        <f>'Previous Trades Import_OMS Quer'!J6508</f>
        <v>0</v>
      </c>
      <c r="K6508">
        <f>'Previous Trades Import_OMS Quer'!K6508</f>
        <v>0</v>
      </c>
      <c r="L6508">
        <f>'Previous Trades Import_OMS Quer'!L6508</f>
        <v>0</v>
      </c>
      <c r="M6508">
        <f>'Previous Trades Import_OMS Quer'!M6508</f>
        <v>0</v>
      </c>
      <c r="N6508">
        <f>'Previous Trades Import_OMS Quer'!N6508</f>
        <v>0</v>
      </c>
      <c r="O6508" t="str">
        <f>CLEAN('Previous Trades Import_OMS Quer'!O6508)</f>
        <v/>
      </c>
      <c r="Q6508" s="25">
        <f t="shared" si="202"/>
        <v>0</v>
      </c>
      <c r="R6508" s="25" t="e">
        <f>VLOOKUP(O6508,'Currency Balance'!$O$3:$Q$32,3,0)</f>
        <v>#N/A</v>
      </c>
      <c r="S6508" t="e">
        <f t="shared" si="203"/>
        <v>#N/A</v>
      </c>
    </row>
    <row r="6509" spans="1:19">
      <c r="A6509">
        <f>'Previous Trades Import_OMS Quer'!A6509</f>
        <v>0</v>
      </c>
      <c r="B6509">
        <f>'Previous Trades Import_OMS Quer'!B6509</f>
        <v>0</v>
      </c>
      <c r="C6509" s="22">
        <f>'Previous Trades Import_OMS Quer'!C6509</f>
        <v>0</v>
      </c>
      <c r="D6509">
        <f>'Previous Trades Import_OMS Quer'!D6509</f>
        <v>0</v>
      </c>
      <c r="E6509" s="22">
        <f>'Previous Trades Import_OMS Quer'!E6509</f>
        <v>0</v>
      </c>
      <c r="F6509">
        <f>'Previous Trades Import_OMS Quer'!F6509</f>
        <v>0</v>
      </c>
      <c r="G6509">
        <f>'Previous Trades Import_OMS Quer'!G6509</f>
        <v>0</v>
      </c>
      <c r="H6509">
        <f>'Previous Trades Import_OMS Quer'!H6509</f>
        <v>0</v>
      </c>
      <c r="I6509">
        <f>'Previous Trades Import_OMS Quer'!I6509</f>
        <v>0</v>
      </c>
      <c r="J6509">
        <f>'Previous Trades Import_OMS Quer'!J6509</f>
        <v>0</v>
      </c>
      <c r="K6509">
        <f>'Previous Trades Import_OMS Quer'!K6509</f>
        <v>0</v>
      </c>
      <c r="L6509">
        <f>'Previous Trades Import_OMS Quer'!L6509</f>
        <v>0</v>
      </c>
      <c r="M6509">
        <f>'Previous Trades Import_OMS Quer'!M6509</f>
        <v>0</v>
      </c>
      <c r="N6509">
        <f>'Previous Trades Import_OMS Quer'!N6509</f>
        <v>0</v>
      </c>
      <c r="O6509" t="str">
        <f>CLEAN('Previous Trades Import_OMS Quer'!O6509)</f>
        <v/>
      </c>
      <c r="Q6509" s="25">
        <f t="shared" si="202"/>
        <v>0</v>
      </c>
      <c r="R6509" s="25" t="e">
        <f>VLOOKUP(O6509,'Currency Balance'!$O$3:$Q$32,3,0)</f>
        <v>#N/A</v>
      </c>
      <c r="S6509" t="e">
        <f t="shared" si="203"/>
        <v>#N/A</v>
      </c>
    </row>
    <row r="6510" spans="1:19">
      <c r="A6510">
        <f>'Previous Trades Import_OMS Quer'!A6510</f>
        <v>0</v>
      </c>
      <c r="B6510">
        <f>'Previous Trades Import_OMS Quer'!B6510</f>
        <v>0</v>
      </c>
      <c r="C6510" s="22">
        <f>'Previous Trades Import_OMS Quer'!C6510</f>
        <v>0</v>
      </c>
      <c r="D6510">
        <f>'Previous Trades Import_OMS Quer'!D6510</f>
        <v>0</v>
      </c>
      <c r="E6510" s="22">
        <f>'Previous Trades Import_OMS Quer'!E6510</f>
        <v>0</v>
      </c>
      <c r="F6510">
        <f>'Previous Trades Import_OMS Quer'!F6510</f>
        <v>0</v>
      </c>
      <c r="G6510">
        <f>'Previous Trades Import_OMS Quer'!G6510</f>
        <v>0</v>
      </c>
      <c r="H6510">
        <f>'Previous Trades Import_OMS Quer'!H6510</f>
        <v>0</v>
      </c>
      <c r="I6510">
        <f>'Previous Trades Import_OMS Quer'!I6510</f>
        <v>0</v>
      </c>
      <c r="J6510">
        <f>'Previous Trades Import_OMS Quer'!J6510</f>
        <v>0</v>
      </c>
      <c r="K6510">
        <f>'Previous Trades Import_OMS Quer'!K6510</f>
        <v>0</v>
      </c>
      <c r="L6510">
        <f>'Previous Trades Import_OMS Quer'!L6510</f>
        <v>0</v>
      </c>
      <c r="M6510">
        <f>'Previous Trades Import_OMS Quer'!M6510</f>
        <v>0</v>
      </c>
      <c r="N6510">
        <f>'Previous Trades Import_OMS Quer'!N6510</f>
        <v>0</v>
      </c>
      <c r="O6510" t="str">
        <f>CLEAN('Previous Trades Import_OMS Quer'!O6510)</f>
        <v/>
      </c>
      <c r="Q6510" s="25">
        <f t="shared" si="202"/>
        <v>0</v>
      </c>
      <c r="R6510" s="25" t="e">
        <f>VLOOKUP(O6510,'Currency Balance'!$O$3:$Q$32,3,0)</f>
        <v>#N/A</v>
      </c>
      <c r="S6510" t="e">
        <f t="shared" si="203"/>
        <v>#N/A</v>
      </c>
    </row>
    <row r="6511" spans="1:19">
      <c r="A6511">
        <f>'Previous Trades Import_OMS Quer'!A6511</f>
        <v>0</v>
      </c>
      <c r="B6511">
        <f>'Previous Trades Import_OMS Quer'!B6511</f>
        <v>0</v>
      </c>
      <c r="C6511" s="22">
        <f>'Previous Trades Import_OMS Quer'!C6511</f>
        <v>0</v>
      </c>
      <c r="D6511">
        <f>'Previous Trades Import_OMS Quer'!D6511</f>
        <v>0</v>
      </c>
      <c r="E6511" s="22">
        <f>'Previous Trades Import_OMS Quer'!E6511</f>
        <v>0</v>
      </c>
      <c r="F6511">
        <f>'Previous Trades Import_OMS Quer'!F6511</f>
        <v>0</v>
      </c>
      <c r="G6511">
        <f>'Previous Trades Import_OMS Quer'!G6511</f>
        <v>0</v>
      </c>
      <c r="H6511">
        <f>'Previous Trades Import_OMS Quer'!H6511</f>
        <v>0</v>
      </c>
      <c r="I6511">
        <f>'Previous Trades Import_OMS Quer'!I6511</f>
        <v>0</v>
      </c>
      <c r="J6511">
        <f>'Previous Trades Import_OMS Quer'!J6511</f>
        <v>0</v>
      </c>
      <c r="K6511">
        <f>'Previous Trades Import_OMS Quer'!K6511</f>
        <v>0</v>
      </c>
      <c r="L6511">
        <f>'Previous Trades Import_OMS Quer'!L6511</f>
        <v>0</v>
      </c>
      <c r="M6511">
        <f>'Previous Trades Import_OMS Quer'!M6511</f>
        <v>0</v>
      </c>
      <c r="N6511">
        <f>'Previous Trades Import_OMS Quer'!N6511</f>
        <v>0</v>
      </c>
      <c r="O6511" t="str">
        <f>CLEAN('Previous Trades Import_OMS Quer'!O6511)</f>
        <v/>
      </c>
      <c r="Q6511" s="25">
        <f t="shared" si="202"/>
        <v>0</v>
      </c>
      <c r="R6511" s="25" t="e">
        <f>VLOOKUP(O6511,'Currency Balance'!$O$3:$Q$32,3,0)</f>
        <v>#N/A</v>
      </c>
      <c r="S6511" t="e">
        <f t="shared" si="203"/>
        <v>#N/A</v>
      </c>
    </row>
    <row r="6512" spans="1:19">
      <c r="A6512">
        <f>'Previous Trades Import_OMS Quer'!A6512</f>
        <v>0</v>
      </c>
      <c r="B6512">
        <f>'Previous Trades Import_OMS Quer'!B6512</f>
        <v>0</v>
      </c>
      <c r="C6512" s="22">
        <f>'Previous Trades Import_OMS Quer'!C6512</f>
        <v>0</v>
      </c>
      <c r="D6512">
        <f>'Previous Trades Import_OMS Quer'!D6512</f>
        <v>0</v>
      </c>
      <c r="E6512" s="22">
        <f>'Previous Trades Import_OMS Quer'!E6512</f>
        <v>0</v>
      </c>
      <c r="F6512">
        <f>'Previous Trades Import_OMS Quer'!F6512</f>
        <v>0</v>
      </c>
      <c r="G6512">
        <f>'Previous Trades Import_OMS Quer'!G6512</f>
        <v>0</v>
      </c>
      <c r="H6512">
        <f>'Previous Trades Import_OMS Quer'!H6512</f>
        <v>0</v>
      </c>
      <c r="I6512">
        <f>'Previous Trades Import_OMS Quer'!I6512</f>
        <v>0</v>
      </c>
      <c r="J6512">
        <f>'Previous Trades Import_OMS Quer'!J6512</f>
        <v>0</v>
      </c>
      <c r="K6512">
        <f>'Previous Trades Import_OMS Quer'!K6512</f>
        <v>0</v>
      </c>
      <c r="L6512">
        <f>'Previous Trades Import_OMS Quer'!L6512</f>
        <v>0</v>
      </c>
      <c r="M6512">
        <f>'Previous Trades Import_OMS Quer'!M6512</f>
        <v>0</v>
      </c>
      <c r="N6512">
        <f>'Previous Trades Import_OMS Quer'!N6512</f>
        <v>0</v>
      </c>
      <c r="O6512" t="str">
        <f>CLEAN('Previous Trades Import_OMS Quer'!O6512)</f>
        <v/>
      </c>
      <c r="Q6512" s="25">
        <f t="shared" si="202"/>
        <v>0</v>
      </c>
      <c r="R6512" s="25" t="e">
        <f>VLOOKUP(O6512,'Currency Balance'!$O$3:$Q$32,3,0)</f>
        <v>#N/A</v>
      </c>
      <c r="S6512" t="e">
        <f t="shared" si="203"/>
        <v>#N/A</v>
      </c>
    </row>
    <row r="6513" spans="1:19">
      <c r="A6513">
        <f>'Previous Trades Import_OMS Quer'!A6513</f>
        <v>0</v>
      </c>
      <c r="B6513">
        <f>'Previous Trades Import_OMS Quer'!B6513</f>
        <v>0</v>
      </c>
      <c r="C6513" s="22">
        <f>'Previous Trades Import_OMS Quer'!C6513</f>
        <v>0</v>
      </c>
      <c r="D6513">
        <f>'Previous Trades Import_OMS Quer'!D6513</f>
        <v>0</v>
      </c>
      <c r="E6513" s="22">
        <f>'Previous Trades Import_OMS Quer'!E6513</f>
        <v>0</v>
      </c>
      <c r="F6513">
        <f>'Previous Trades Import_OMS Quer'!F6513</f>
        <v>0</v>
      </c>
      <c r="G6513">
        <f>'Previous Trades Import_OMS Quer'!G6513</f>
        <v>0</v>
      </c>
      <c r="H6513">
        <f>'Previous Trades Import_OMS Quer'!H6513</f>
        <v>0</v>
      </c>
      <c r="I6513">
        <f>'Previous Trades Import_OMS Quer'!I6513</f>
        <v>0</v>
      </c>
      <c r="J6513">
        <f>'Previous Trades Import_OMS Quer'!J6513</f>
        <v>0</v>
      </c>
      <c r="K6513">
        <f>'Previous Trades Import_OMS Quer'!K6513</f>
        <v>0</v>
      </c>
      <c r="L6513">
        <f>'Previous Trades Import_OMS Quer'!L6513</f>
        <v>0</v>
      </c>
      <c r="M6513">
        <f>'Previous Trades Import_OMS Quer'!M6513</f>
        <v>0</v>
      </c>
      <c r="N6513">
        <f>'Previous Trades Import_OMS Quer'!N6513</f>
        <v>0</v>
      </c>
      <c r="O6513" t="str">
        <f>CLEAN('Previous Trades Import_OMS Quer'!O6513)</f>
        <v/>
      </c>
      <c r="Q6513" s="25">
        <f t="shared" si="202"/>
        <v>0</v>
      </c>
      <c r="R6513" s="25" t="e">
        <f>VLOOKUP(O6513,'Currency Balance'!$O$3:$Q$32,3,0)</f>
        <v>#N/A</v>
      </c>
      <c r="S6513" t="e">
        <f t="shared" si="203"/>
        <v>#N/A</v>
      </c>
    </row>
    <row r="6514" spans="1:19">
      <c r="A6514">
        <f>'Previous Trades Import_OMS Quer'!A6514</f>
        <v>0</v>
      </c>
      <c r="B6514">
        <f>'Previous Trades Import_OMS Quer'!B6514</f>
        <v>0</v>
      </c>
      <c r="C6514" s="22">
        <f>'Previous Trades Import_OMS Quer'!C6514</f>
        <v>0</v>
      </c>
      <c r="D6514">
        <f>'Previous Trades Import_OMS Quer'!D6514</f>
        <v>0</v>
      </c>
      <c r="E6514" s="22">
        <f>'Previous Trades Import_OMS Quer'!E6514</f>
        <v>0</v>
      </c>
      <c r="F6514">
        <f>'Previous Trades Import_OMS Quer'!F6514</f>
        <v>0</v>
      </c>
      <c r="G6514">
        <f>'Previous Trades Import_OMS Quer'!G6514</f>
        <v>0</v>
      </c>
      <c r="H6514">
        <f>'Previous Trades Import_OMS Quer'!H6514</f>
        <v>0</v>
      </c>
      <c r="I6514">
        <f>'Previous Trades Import_OMS Quer'!I6514</f>
        <v>0</v>
      </c>
      <c r="J6514">
        <f>'Previous Trades Import_OMS Quer'!J6514</f>
        <v>0</v>
      </c>
      <c r="K6514">
        <f>'Previous Trades Import_OMS Quer'!K6514</f>
        <v>0</v>
      </c>
      <c r="L6514">
        <f>'Previous Trades Import_OMS Quer'!L6514</f>
        <v>0</v>
      </c>
      <c r="M6514">
        <f>'Previous Trades Import_OMS Quer'!M6514</f>
        <v>0</v>
      </c>
      <c r="N6514">
        <f>'Previous Trades Import_OMS Quer'!N6514</f>
        <v>0</v>
      </c>
      <c r="O6514" t="str">
        <f>CLEAN('Previous Trades Import_OMS Quer'!O6514)</f>
        <v/>
      </c>
      <c r="Q6514" s="25">
        <f t="shared" si="202"/>
        <v>0</v>
      </c>
      <c r="R6514" s="25" t="e">
        <f>VLOOKUP(O6514,'Currency Balance'!$O$3:$Q$32,3,0)</f>
        <v>#N/A</v>
      </c>
      <c r="S6514" t="e">
        <f t="shared" si="203"/>
        <v>#N/A</v>
      </c>
    </row>
    <row r="6515" spans="1:19">
      <c r="A6515">
        <f>'Previous Trades Import_OMS Quer'!A6515</f>
        <v>0</v>
      </c>
      <c r="B6515">
        <f>'Previous Trades Import_OMS Quer'!B6515</f>
        <v>0</v>
      </c>
      <c r="C6515" s="22">
        <f>'Previous Trades Import_OMS Quer'!C6515</f>
        <v>0</v>
      </c>
      <c r="D6515">
        <f>'Previous Trades Import_OMS Quer'!D6515</f>
        <v>0</v>
      </c>
      <c r="E6515" s="22">
        <f>'Previous Trades Import_OMS Quer'!E6515</f>
        <v>0</v>
      </c>
      <c r="F6515">
        <f>'Previous Trades Import_OMS Quer'!F6515</f>
        <v>0</v>
      </c>
      <c r="G6515">
        <f>'Previous Trades Import_OMS Quer'!G6515</f>
        <v>0</v>
      </c>
      <c r="H6515">
        <f>'Previous Trades Import_OMS Quer'!H6515</f>
        <v>0</v>
      </c>
      <c r="I6515">
        <f>'Previous Trades Import_OMS Quer'!I6515</f>
        <v>0</v>
      </c>
      <c r="J6515">
        <f>'Previous Trades Import_OMS Quer'!J6515</f>
        <v>0</v>
      </c>
      <c r="K6515">
        <f>'Previous Trades Import_OMS Quer'!K6515</f>
        <v>0</v>
      </c>
      <c r="L6515">
        <f>'Previous Trades Import_OMS Quer'!L6515</f>
        <v>0</v>
      </c>
      <c r="M6515">
        <f>'Previous Trades Import_OMS Quer'!M6515</f>
        <v>0</v>
      </c>
      <c r="N6515">
        <f>'Previous Trades Import_OMS Quer'!N6515</f>
        <v>0</v>
      </c>
      <c r="O6515" t="str">
        <f>CLEAN('Previous Trades Import_OMS Quer'!O6515)</f>
        <v/>
      </c>
      <c r="Q6515" s="25">
        <f t="shared" si="202"/>
        <v>0</v>
      </c>
      <c r="R6515" s="25" t="e">
        <f>VLOOKUP(O6515,'Currency Balance'!$O$3:$Q$32,3,0)</f>
        <v>#N/A</v>
      </c>
      <c r="S6515" t="e">
        <f t="shared" si="203"/>
        <v>#N/A</v>
      </c>
    </row>
    <row r="6516" spans="1:19">
      <c r="A6516">
        <f>'Previous Trades Import_OMS Quer'!A6516</f>
        <v>0</v>
      </c>
      <c r="B6516">
        <f>'Previous Trades Import_OMS Quer'!B6516</f>
        <v>0</v>
      </c>
      <c r="C6516" s="22">
        <f>'Previous Trades Import_OMS Quer'!C6516</f>
        <v>0</v>
      </c>
      <c r="D6516">
        <f>'Previous Trades Import_OMS Quer'!D6516</f>
        <v>0</v>
      </c>
      <c r="E6516" s="22">
        <f>'Previous Trades Import_OMS Quer'!E6516</f>
        <v>0</v>
      </c>
      <c r="F6516">
        <f>'Previous Trades Import_OMS Quer'!F6516</f>
        <v>0</v>
      </c>
      <c r="G6516">
        <f>'Previous Trades Import_OMS Quer'!G6516</f>
        <v>0</v>
      </c>
      <c r="H6516">
        <f>'Previous Trades Import_OMS Quer'!H6516</f>
        <v>0</v>
      </c>
      <c r="I6516">
        <f>'Previous Trades Import_OMS Quer'!I6516</f>
        <v>0</v>
      </c>
      <c r="J6516">
        <f>'Previous Trades Import_OMS Quer'!J6516</f>
        <v>0</v>
      </c>
      <c r="K6516">
        <f>'Previous Trades Import_OMS Quer'!K6516</f>
        <v>0</v>
      </c>
      <c r="L6516">
        <f>'Previous Trades Import_OMS Quer'!L6516</f>
        <v>0</v>
      </c>
      <c r="M6516">
        <f>'Previous Trades Import_OMS Quer'!M6516</f>
        <v>0</v>
      </c>
      <c r="N6516">
        <f>'Previous Trades Import_OMS Quer'!N6516</f>
        <v>0</v>
      </c>
      <c r="O6516" t="str">
        <f>CLEAN('Previous Trades Import_OMS Quer'!O6516)</f>
        <v/>
      </c>
      <c r="Q6516" s="25">
        <f t="shared" si="202"/>
        <v>0</v>
      </c>
      <c r="R6516" s="25" t="e">
        <f>VLOOKUP(O6516,'Currency Balance'!$O$3:$Q$32,3,0)</f>
        <v>#N/A</v>
      </c>
      <c r="S6516" t="e">
        <f t="shared" si="203"/>
        <v>#N/A</v>
      </c>
    </row>
    <row r="6517" spans="1:19">
      <c r="A6517">
        <f>'Previous Trades Import_OMS Quer'!A6517</f>
        <v>0</v>
      </c>
      <c r="B6517">
        <f>'Previous Trades Import_OMS Quer'!B6517</f>
        <v>0</v>
      </c>
      <c r="C6517" s="22">
        <f>'Previous Trades Import_OMS Quer'!C6517</f>
        <v>0</v>
      </c>
      <c r="D6517">
        <f>'Previous Trades Import_OMS Quer'!D6517</f>
        <v>0</v>
      </c>
      <c r="E6517" s="22">
        <f>'Previous Trades Import_OMS Quer'!E6517</f>
        <v>0</v>
      </c>
      <c r="F6517">
        <f>'Previous Trades Import_OMS Quer'!F6517</f>
        <v>0</v>
      </c>
      <c r="G6517">
        <f>'Previous Trades Import_OMS Quer'!G6517</f>
        <v>0</v>
      </c>
      <c r="H6517">
        <f>'Previous Trades Import_OMS Quer'!H6517</f>
        <v>0</v>
      </c>
      <c r="I6517">
        <f>'Previous Trades Import_OMS Quer'!I6517</f>
        <v>0</v>
      </c>
      <c r="J6517">
        <f>'Previous Trades Import_OMS Quer'!J6517</f>
        <v>0</v>
      </c>
      <c r="K6517">
        <f>'Previous Trades Import_OMS Quer'!K6517</f>
        <v>0</v>
      </c>
      <c r="L6517">
        <f>'Previous Trades Import_OMS Quer'!L6517</f>
        <v>0</v>
      </c>
      <c r="M6517">
        <f>'Previous Trades Import_OMS Quer'!M6517</f>
        <v>0</v>
      </c>
      <c r="N6517">
        <f>'Previous Trades Import_OMS Quer'!N6517</f>
        <v>0</v>
      </c>
      <c r="O6517" t="str">
        <f>CLEAN('Previous Trades Import_OMS Quer'!O6517)</f>
        <v/>
      </c>
      <c r="Q6517" s="25">
        <f t="shared" si="202"/>
        <v>0</v>
      </c>
      <c r="R6517" s="25" t="e">
        <f>VLOOKUP(O6517,'Currency Balance'!$O$3:$Q$32,3,0)</f>
        <v>#N/A</v>
      </c>
      <c r="S6517" t="e">
        <f t="shared" si="203"/>
        <v>#N/A</v>
      </c>
    </row>
    <row r="6518" spans="1:19">
      <c r="A6518">
        <f>'Previous Trades Import_OMS Quer'!A6518</f>
        <v>0</v>
      </c>
      <c r="B6518">
        <f>'Previous Trades Import_OMS Quer'!B6518</f>
        <v>0</v>
      </c>
      <c r="C6518" s="22">
        <f>'Previous Trades Import_OMS Quer'!C6518</f>
        <v>0</v>
      </c>
      <c r="D6518">
        <f>'Previous Trades Import_OMS Quer'!D6518</f>
        <v>0</v>
      </c>
      <c r="E6518" s="22">
        <f>'Previous Trades Import_OMS Quer'!E6518</f>
        <v>0</v>
      </c>
      <c r="F6518">
        <f>'Previous Trades Import_OMS Quer'!F6518</f>
        <v>0</v>
      </c>
      <c r="G6518">
        <f>'Previous Trades Import_OMS Quer'!G6518</f>
        <v>0</v>
      </c>
      <c r="H6518">
        <f>'Previous Trades Import_OMS Quer'!H6518</f>
        <v>0</v>
      </c>
      <c r="I6518">
        <f>'Previous Trades Import_OMS Quer'!I6518</f>
        <v>0</v>
      </c>
      <c r="J6518">
        <f>'Previous Trades Import_OMS Quer'!J6518</f>
        <v>0</v>
      </c>
      <c r="K6518">
        <f>'Previous Trades Import_OMS Quer'!K6518</f>
        <v>0</v>
      </c>
      <c r="L6518">
        <f>'Previous Trades Import_OMS Quer'!L6518</f>
        <v>0</v>
      </c>
      <c r="M6518">
        <f>'Previous Trades Import_OMS Quer'!M6518</f>
        <v>0</v>
      </c>
      <c r="N6518">
        <f>'Previous Trades Import_OMS Quer'!N6518</f>
        <v>0</v>
      </c>
      <c r="O6518" t="str">
        <f>CLEAN('Previous Trades Import_OMS Quer'!O6518)</f>
        <v/>
      </c>
      <c r="Q6518" s="25">
        <f t="shared" si="202"/>
        <v>0</v>
      </c>
      <c r="R6518" s="25" t="e">
        <f>VLOOKUP(O6518,'Currency Balance'!$O$3:$Q$32,3,0)</f>
        <v>#N/A</v>
      </c>
      <c r="S6518" t="e">
        <f t="shared" si="203"/>
        <v>#N/A</v>
      </c>
    </row>
    <row r="6519" spans="1:19">
      <c r="A6519">
        <f>'Previous Trades Import_OMS Quer'!A6519</f>
        <v>0</v>
      </c>
      <c r="B6519">
        <f>'Previous Trades Import_OMS Quer'!B6519</f>
        <v>0</v>
      </c>
      <c r="C6519" s="22">
        <f>'Previous Trades Import_OMS Quer'!C6519</f>
        <v>0</v>
      </c>
      <c r="D6519">
        <f>'Previous Trades Import_OMS Quer'!D6519</f>
        <v>0</v>
      </c>
      <c r="E6519" s="22">
        <f>'Previous Trades Import_OMS Quer'!E6519</f>
        <v>0</v>
      </c>
      <c r="F6519">
        <f>'Previous Trades Import_OMS Quer'!F6519</f>
        <v>0</v>
      </c>
      <c r="G6519">
        <f>'Previous Trades Import_OMS Quer'!G6519</f>
        <v>0</v>
      </c>
      <c r="H6519">
        <f>'Previous Trades Import_OMS Quer'!H6519</f>
        <v>0</v>
      </c>
      <c r="I6519">
        <f>'Previous Trades Import_OMS Quer'!I6519</f>
        <v>0</v>
      </c>
      <c r="J6519">
        <f>'Previous Trades Import_OMS Quer'!J6519</f>
        <v>0</v>
      </c>
      <c r="K6519">
        <f>'Previous Trades Import_OMS Quer'!K6519</f>
        <v>0</v>
      </c>
      <c r="L6519">
        <f>'Previous Trades Import_OMS Quer'!L6519</f>
        <v>0</v>
      </c>
      <c r="M6519">
        <f>'Previous Trades Import_OMS Quer'!M6519</f>
        <v>0</v>
      </c>
      <c r="N6519">
        <f>'Previous Trades Import_OMS Quer'!N6519</f>
        <v>0</v>
      </c>
      <c r="O6519" t="str">
        <f>CLEAN('Previous Trades Import_OMS Quer'!O6519)</f>
        <v/>
      </c>
      <c r="Q6519" s="25">
        <f t="shared" si="202"/>
        <v>0</v>
      </c>
      <c r="R6519" s="25" t="e">
        <f>VLOOKUP(O6519,'Currency Balance'!$O$3:$Q$32,3,0)</f>
        <v>#N/A</v>
      </c>
      <c r="S6519" t="e">
        <f t="shared" si="203"/>
        <v>#N/A</v>
      </c>
    </row>
    <row r="6520" spans="1:19">
      <c r="A6520">
        <f>'Previous Trades Import_OMS Quer'!A6520</f>
        <v>0</v>
      </c>
      <c r="B6520">
        <f>'Previous Trades Import_OMS Quer'!B6520</f>
        <v>0</v>
      </c>
      <c r="C6520" s="22">
        <f>'Previous Trades Import_OMS Quer'!C6520</f>
        <v>0</v>
      </c>
      <c r="D6520">
        <f>'Previous Trades Import_OMS Quer'!D6520</f>
        <v>0</v>
      </c>
      <c r="E6520" s="22">
        <f>'Previous Trades Import_OMS Quer'!E6520</f>
        <v>0</v>
      </c>
      <c r="F6520">
        <f>'Previous Trades Import_OMS Quer'!F6520</f>
        <v>0</v>
      </c>
      <c r="G6520">
        <f>'Previous Trades Import_OMS Quer'!G6520</f>
        <v>0</v>
      </c>
      <c r="H6520">
        <f>'Previous Trades Import_OMS Quer'!H6520</f>
        <v>0</v>
      </c>
      <c r="I6520">
        <f>'Previous Trades Import_OMS Quer'!I6520</f>
        <v>0</v>
      </c>
      <c r="J6520">
        <f>'Previous Trades Import_OMS Quer'!J6520</f>
        <v>0</v>
      </c>
      <c r="K6520">
        <f>'Previous Trades Import_OMS Quer'!K6520</f>
        <v>0</v>
      </c>
      <c r="L6520">
        <f>'Previous Trades Import_OMS Quer'!L6520</f>
        <v>0</v>
      </c>
      <c r="M6520">
        <f>'Previous Trades Import_OMS Quer'!M6520</f>
        <v>0</v>
      </c>
      <c r="N6520">
        <f>'Previous Trades Import_OMS Quer'!N6520</f>
        <v>0</v>
      </c>
      <c r="O6520" t="str">
        <f>CLEAN('Previous Trades Import_OMS Quer'!O6520)</f>
        <v/>
      </c>
      <c r="Q6520" s="25">
        <f t="shared" si="202"/>
        <v>0</v>
      </c>
      <c r="R6520" s="25" t="e">
        <f>VLOOKUP(O6520,'Currency Balance'!$O$3:$Q$32,3,0)</f>
        <v>#N/A</v>
      </c>
      <c r="S6520" t="e">
        <f t="shared" si="203"/>
        <v>#N/A</v>
      </c>
    </row>
    <row r="6521" spans="1:19">
      <c r="A6521">
        <f>'Previous Trades Import_OMS Quer'!A6521</f>
        <v>0</v>
      </c>
      <c r="B6521">
        <f>'Previous Trades Import_OMS Quer'!B6521</f>
        <v>0</v>
      </c>
      <c r="C6521" s="22">
        <f>'Previous Trades Import_OMS Quer'!C6521</f>
        <v>0</v>
      </c>
      <c r="D6521">
        <f>'Previous Trades Import_OMS Quer'!D6521</f>
        <v>0</v>
      </c>
      <c r="E6521" s="22">
        <f>'Previous Trades Import_OMS Quer'!E6521</f>
        <v>0</v>
      </c>
      <c r="F6521">
        <f>'Previous Trades Import_OMS Quer'!F6521</f>
        <v>0</v>
      </c>
      <c r="G6521">
        <f>'Previous Trades Import_OMS Quer'!G6521</f>
        <v>0</v>
      </c>
      <c r="H6521">
        <f>'Previous Trades Import_OMS Quer'!H6521</f>
        <v>0</v>
      </c>
      <c r="I6521">
        <f>'Previous Trades Import_OMS Quer'!I6521</f>
        <v>0</v>
      </c>
      <c r="J6521">
        <f>'Previous Trades Import_OMS Quer'!J6521</f>
        <v>0</v>
      </c>
      <c r="K6521">
        <f>'Previous Trades Import_OMS Quer'!K6521</f>
        <v>0</v>
      </c>
      <c r="L6521">
        <f>'Previous Trades Import_OMS Quer'!L6521</f>
        <v>0</v>
      </c>
      <c r="M6521">
        <f>'Previous Trades Import_OMS Quer'!M6521</f>
        <v>0</v>
      </c>
      <c r="N6521">
        <f>'Previous Trades Import_OMS Quer'!N6521</f>
        <v>0</v>
      </c>
      <c r="O6521" t="str">
        <f>CLEAN('Previous Trades Import_OMS Quer'!O6521)</f>
        <v/>
      </c>
      <c r="Q6521" s="25">
        <f t="shared" si="202"/>
        <v>0</v>
      </c>
      <c r="R6521" s="25" t="e">
        <f>VLOOKUP(O6521,'Currency Balance'!$O$3:$Q$32,3,0)</f>
        <v>#N/A</v>
      </c>
      <c r="S6521" t="e">
        <f t="shared" si="203"/>
        <v>#N/A</v>
      </c>
    </row>
    <row r="6522" spans="1:19">
      <c r="A6522">
        <f>'Previous Trades Import_OMS Quer'!A6522</f>
        <v>0</v>
      </c>
      <c r="B6522">
        <f>'Previous Trades Import_OMS Quer'!B6522</f>
        <v>0</v>
      </c>
      <c r="C6522" s="22">
        <f>'Previous Trades Import_OMS Quer'!C6522</f>
        <v>0</v>
      </c>
      <c r="D6522">
        <f>'Previous Trades Import_OMS Quer'!D6522</f>
        <v>0</v>
      </c>
      <c r="E6522" s="22">
        <f>'Previous Trades Import_OMS Quer'!E6522</f>
        <v>0</v>
      </c>
      <c r="F6522">
        <f>'Previous Trades Import_OMS Quer'!F6522</f>
        <v>0</v>
      </c>
      <c r="G6522">
        <f>'Previous Trades Import_OMS Quer'!G6522</f>
        <v>0</v>
      </c>
      <c r="H6522">
        <f>'Previous Trades Import_OMS Quer'!H6522</f>
        <v>0</v>
      </c>
      <c r="I6522">
        <f>'Previous Trades Import_OMS Quer'!I6522</f>
        <v>0</v>
      </c>
      <c r="J6522">
        <f>'Previous Trades Import_OMS Quer'!J6522</f>
        <v>0</v>
      </c>
      <c r="K6522">
        <f>'Previous Trades Import_OMS Quer'!K6522</f>
        <v>0</v>
      </c>
      <c r="L6522">
        <f>'Previous Trades Import_OMS Quer'!L6522</f>
        <v>0</v>
      </c>
      <c r="M6522">
        <f>'Previous Trades Import_OMS Quer'!M6522</f>
        <v>0</v>
      </c>
      <c r="N6522">
        <f>'Previous Trades Import_OMS Quer'!N6522</f>
        <v>0</v>
      </c>
      <c r="O6522" t="str">
        <f>CLEAN('Previous Trades Import_OMS Quer'!O6522)</f>
        <v/>
      </c>
      <c r="Q6522" s="25">
        <f t="shared" si="202"/>
        <v>0</v>
      </c>
      <c r="R6522" s="25" t="e">
        <f>VLOOKUP(O6522,'Currency Balance'!$O$3:$Q$32,3,0)</f>
        <v>#N/A</v>
      </c>
      <c r="S6522" t="e">
        <f t="shared" si="203"/>
        <v>#N/A</v>
      </c>
    </row>
    <row r="6523" spans="1:19">
      <c r="A6523">
        <f>'Previous Trades Import_OMS Quer'!A6523</f>
        <v>0</v>
      </c>
      <c r="B6523">
        <f>'Previous Trades Import_OMS Quer'!B6523</f>
        <v>0</v>
      </c>
      <c r="C6523" s="22">
        <f>'Previous Trades Import_OMS Quer'!C6523</f>
        <v>0</v>
      </c>
      <c r="D6523">
        <f>'Previous Trades Import_OMS Quer'!D6523</f>
        <v>0</v>
      </c>
      <c r="E6523" s="22">
        <f>'Previous Trades Import_OMS Quer'!E6523</f>
        <v>0</v>
      </c>
      <c r="F6523">
        <f>'Previous Trades Import_OMS Quer'!F6523</f>
        <v>0</v>
      </c>
      <c r="G6523">
        <f>'Previous Trades Import_OMS Quer'!G6523</f>
        <v>0</v>
      </c>
      <c r="H6523">
        <f>'Previous Trades Import_OMS Quer'!H6523</f>
        <v>0</v>
      </c>
      <c r="I6523">
        <f>'Previous Trades Import_OMS Quer'!I6523</f>
        <v>0</v>
      </c>
      <c r="J6523">
        <f>'Previous Trades Import_OMS Quer'!J6523</f>
        <v>0</v>
      </c>
      <c r="K6523">
        <f>'Previous Trades Import_OMS Quer'!K6523</f>
        <v>0</v>
      </c>
      <c r="L6523">
        <f>'Previous Trades Import_OMS Quer'!L6523</f>
        <v>0</v>
      </c>
      <c r="M6523">
        <f>'Previous Trades Import_OMS Quer'!M6523</f>
        <v>0</v>
      </c>
      <c r="N6523">
        <f>'Previous Trades Import_OMS Quer'!N6523</f>
        <v>0</v>
      </c>
      <c r="O6523" t="str">
        <f>CLEAN('Previous Trades Import_OMS Quer'!O6523)</f>
        <v/>
      </c>
      <c r="Q6523" s="25">
        <f t="shared" si="202"/>
        <v>0</v>
      </c>
      <c r="R6523" s="25" t="e">
        <f>VLOOKUP(O6523,'Currency Balance'!$O$3:$Q$32,3,0)</f>
        <v>#N/A</v>
      </c>
      <c r="S6523" t="e">
        <f t="shared" si="203"/>
        <v>#N/A</v>
      </c>
    </row>
    <row r="6524" spans="1:19">
      <c r="A6524">
        <f>'Previous Trades Import_OMS Quer'!A6524</f>
        <v>0</v>
      </c>
      <c r="B6524">
        <f>'Previous Trades Import_OMS Quer'!B6524</f>
        <v>0</v>
      </c>
      <c r="C6524" s="22">
        <f>'Previous Trades Import_OMS Quer'!C6524</f>
        <v>0</v>
      </c>
      <c r="D6524">
        <f>'Previous Trades Import_OMS Quer'!D6524</f>
        <v>0</v>
      </c>
      <c r="E6524" s="22">
        <f>'Previous Trades Import_OMS Quer'!E6524</f>
        <v>0</v>
      </c>
      <c r="F6524">
        <f>'Previous Trades Import_OMS Quer'!F6524</f>
        <v>0</v>
      </c>
      <c r="G6524">
        <f>'Previous Trades Import_OMS Quer'!G6524</f>
        <v>0</v>
      </c>
      <c r="H6524">
        <f>'Previous Trades Import_OMS Quer'!H6524</f>
        <v>0</v>
      </c>
      <c r="I6524">
        <f>'Previous Trades Import_OMS Quer'!I6524</f>
        <v>0</v>
      </c>
      <c r="J6524">
        <f>'Previous Trades Import_OMS Quer'!J6524</f>
        <v>0</v>
      </c>
      <c r="K6524">
        <f>'Previous Trades Import_OMS Quer'!K6524</f>
        <v>0</v>
      </c>
      <c r="L6524">
        <f>'Previous Trades Import_OMS Quer'!L6524</f>
        <v>0</v>
      </c>
      <c r="M6524">
        <f>'Previous Trades Import_OMS Quer'!M6524</f>
        <v>0</v>
      </c>
      <c r="N6524">
        <f>'Previous Trades Import_OMS Quer'!N6524</f>
        <v>0</v>
      </c>
      <c r="O6524" t="str">
        <f>CLEAN('Previous Trades Import_OMS Quer'!O6524)</f>
        <v/>
      </c>
      <c r="Q6524" s="25">
        <f t="shared" si="202"/>
        <v>0</v>
      </c>
      <c r="R6524" s="25" t="e">
        <f>VLOOKUP(O6524,'Currency Balance'!$O$3:$Q$32,3,0)</f>
        <v>#N/A</v>
      </c>
      <c r="S6524" t="e">
        <f t="shared" si="203"/>
        <v>#N/A</v>
      </c>
    </row>
    <row r="6525" spans="1:19">
      <c r="A6525">
        <f>'Previous Trades Import_OMS Quer'!A6525</f>
        <v>0</v>
      </c>
      <c r="B6525">
        <f>'Previous Trades Import_OMS Quer'!B6525</f>
        <v>0</v>
      </c>
      <c r="C6525" s="22">
        <f>'Previous Trades Import_OMS Quer'!C6525</f>
        <v>0</v>
      </c>
      <c r="D6525">
        <f>'Previous Trades Import_OMS Quer'!D6525</f>
        <v>0</v>
      </c>
      <c r="E6525" s="22">
        <f>'Previous Trades Import_OMS Quer'!E6525</f>
        <v>0</v>
      </c>
      <c r="F6525">
        <f>'Previous Trades Import_OMS Quer'!F6525</f>
        <v>0</v>
      </c>
      <c r="G6525">
        <f>'Previous Trades Import_OMS Quer'!G6525</f>
        <v>0</v>
      </c>
      <c r="H6525">
        <f>'Previous Trades Import_OMS Quer'!H6525</f>
        <v>0</v>
      </c>
      <c r="I6525">
        <f>'Previous Trades Import_OMS Quer'!I6525</f>
        <v>0</v>
      </c>
      <c r="J6525">
        <f>'Previous Trades Import_OMS Quer'!J6525</f>
        <v>0</v>
      </c>
      <c r="K6525">
        <f>'Previous Trades Import_OMS Quer'!K6525</f>
        <v>0</v>
      </c>
      <c r="L6525">
        <f>'Previous Trades Import_OMS Quer'!L6525</f>
        <v>0</v>
      </c>
      <c r="M6525">
        <f>'Previous Trades Import_OMS Quer'!M6525</f>
        <v>0</v>
      </c>
      <c r="N6525">
        <f>'Previous Trades Import_OMS Quer'!N6525</f>
        <v>0</v>
      </c>
      <c r="O6525" t="str">
        <f>CLEAN('Previous Trades Import_OMS Quer'!O6525)</f>
        <v/>
      </c>
      <c r="Q6525" s="25">
        <f t="shared" si="202"/>
        <v>0</v>
      </c>
      <c r="R6525" s="25" t="e">
        <f>VLOOKUP(O6525,'Currency Balance'!$O$3:$Q$32,3,0)</f>
        <v>#N/A</v>
      </c>
      <c r="S6525" t="e">
        <f t="shared" si="203"/>
        <v>#N/A</v>
      </c>
    </row>
    <row r="6526" spans="1:19">
      <c r="A6526">
        <f>'Previous Trades Import_OMS Quer'!A6526</f>
        <v>0</v>
      </c>
      <c r="B6526">
        <f>'Previous Trades Import_OMS Quer'!B6526</f>
        <v>0</v>
      </c>
      <c r="C6526" s="22">
        <f>'Previous Trades Import_OMS Quer'!C6526</f>
        <v>0</v>
      </c>
      <c r="D6526">
        <f>'Previous Trades Import_OMS Quer'!D6526</f>
        <v>0</v>
      </c>
      <c r="E6526" s="22">
        <f>'Previous Trades Import_OMS Quer'!E6526</f>
        <v>0</v>
      </c>
      <c r="F6526">
        <f>'Previous Trades Import_OMS Quer'!F6526</f>
        <v>0</v>
      </c>
      <c r="G6526">
        <f>'Previous Trades Import_OMS Quer'!G6526</f>
        <v>0</v>
      </c>
      <c r="H6526">
        <f>'Previous Trades Import_OMS Quer'!H6526</f>
        <v>0</v>
      </c>
      <c r="I6526">
        <f>'Previous Trades Import_OMS Quer'!I6526</f>
        <v>0</v>
      </c>
      <c r="J6526">
        <f>'Previous Trades Import_OMS Quer'!J6526</f>
        <v>0</v>
      </c>
      <c r="K6526">
        <f>'Previous Trades Import_OMS Quer'!K6526</f>
        <v>0</v>
      </c>
      <c r="L6526">
        <f>'Previous Trades Import_OMS Quer'!L6526</f>
        <v>0</v>
      </c>
      <c r="M6526">
        <f>'Previous Trades Import_OMS Quer'!M6526</f>
        <v>0</v>
      </c>
      <c r="N6526">
        <f>'Previous Trades Import_OMS Quer'!N6526</f>
        <v>0</v>
      </c>
      <c r="O6526" t="str">
        <f>CLEAN('Previous Trades Import_OMS Quer'!O6526)</f>
        <v/>
      </c>
      <c r="Q6526" s="25">
        <f t="shared" si="202"/>
        <v>0</v>
      </c>
      <c r="R6526" s="25" t="e">
        <f>VLOOKUP(O6526,'Currency Balance'!$O$3:$Q$32,3,0)</f>
        <v>#N/A</v>
      </c>
      <c r="S6526" t="e">
        <f t="shared" si="203"/>
        <v>#N/A</v>
      </c>
    </row>
    <row r="6527" spans="1:19">
      <c r="A6527">
        <f>'Previous Trades Import_OMS Quer'!A6527</f>
        <v>0</v>
      </c>
      <c r="B6527">
        <f>'Previous Trades Import_OMS Quer'!B6527</f>
        <v>0</v>
      </c>
      <c r="C6527" s="22">
        <f>'Previous Trades Import_OMS Quer'!C6527</f>
        <v>0</v>
      </c>
      <c r="D6527">
        <f>'Previous Trades Import_OMS Quer'!D6527</f>
        <v>0</v>
      </c>
      <c r="E6527" s="22">
        <f>'Previous Trades Import_OMS Quer'!E6527</f>
        <v>0</v>
      </c>
      <c r="F6527">
        <f>'Previous Trades Import_OMS Quer'!F6527</f>
        <v>0</v>
      </c>
      <c r="G6527">
        <f>'Previous Trades Import_OMS Quer'!G6527</f>
        <v>0</v>
      </c>
      <c r="H6527">
        <f>'Previous Trades Import_OMS Quer'!H6527</f>
        <v>0</v>
      </c>
      <c r="I6527">
        <f>'Previous Trades Import_OMS Quer'!I6527</f>
        <v>0</v>
      </c>
      <c r="J6527">
        <f>'Previous Trades Import_OMS Quer'!J6527</f>
        <v>0</v>
      </c>
      <c r="K6527">
        <f>'Previous Trades Import_OMS Quer'!K6527</f>
        <v>0</v>
      </c>
      <c r="L6527">
        <f>'Previous Trades Import_OMS Quer'!L6527</f>
        <v>0</v>
      </c>
      <c r="M6527">
        <f>'Previous Trades Import_OMS Quer'!M6527</f>
        <v>0</v>
      </c>
      <c r="N6527">
        <f>'Previous Trades Import_OMS Quer'!N6527</f>
        <v>0</v>
      </c>
      <c r="O6527" t="str">
        <f>CLEAN('Previous Trades Import_OMS Quer'!O6527)</f>
        <v/>
      </c>
      <c r="Q6527" s="25">
        <f t="shared" si="202"/>
        <v>0</v>
      </c>
      <c r="R6527" s="25" t="e">
        <f>VLOOKUP(O6527,'Currency Balance'!$O$3:$Q$32,3,0)</f>
        <v>#N/A</v>
      </c>
      <c r="S6527" t="e">
        <f t="shared" si="203"/>
        <v>#N/A</v>
      </c>
    </row>
    <row r="6528" spans="1:19">
      <c r="A6528">
        <f>'Previous Trades Import_OMS Quer'!A6528</f>
        <v>0</v>
      </c>
      <c r="B6528">
        <f>'Previous Trades Import_OMS Quer'!B6528</f>
        <v>0</v>
      </c>
      <c r="C6528" s="22">
        <f>'Previous Trades Import_OMS Quer'!C6528</f>
        <v>0</v>
      </c>
      <c r="D6528">
        <f>'Previous Trades Import_OMS Quer'!D6528</f>
        <v>0</v>
      </c>
      <c r="E6528" s="22">
        <f>'Previous Trades Import_OMS Quer'!E6528</f>
        <v>0</v>
      </c>
      <c r="F6528">
        <f>'Previous Trades Import_OMS Quer'!F6528</f>
        <v>0</v>
      </c>
      <c r="G6528">
        <f>'Previous Trades Import_OMS Quer'!G6528</f>
        <v>0</v>
      </c>
      <c r="H6528">
        <f>'Previous Trades Import_OMS Quer'!H6528</f>
        <v>0</v>
      </c>
      <c r="I6528">
        <f>'Previous Trades Import_OMS Quer'!I6528</f>
        <v>0</v>
      </c>
      <c r="J6528">
        <f>'Previous Trades Import_OMS Quer'!J6528</f>
        <v>0</v>
      </c>
      <c r="K6528">
        <f>'Previous Trades Import_OMS Quer'!K6528</f>
        <v>0</v>
      </c>
      <c r="L6528">
        <f>'Previous Trades Import_OMS Quer'!L6528</f>
        <v>0</v>
      </c>
      <c r="M6528">
        <f>'Previous Trades Import_OMS Quer'!M6528</f>
        <v>0</v>
      </c>
      <c r="N6528">
        <f>'Previous Trades Import_OMS Quer'!N6528</f>
        <v>0</v>
      </c>
      <c r="O6528" t="str">
        <f>CLEAN('Previous Trades Import_OMS Quer'!O6528)</f>
        <v/>
      </c>
      <c r="Q6528" s="25">
        <f t="shared" si="202"/>
        <v>0</v>
      </c>
      <c r="R6528" s="25" t="e">
        <f>VLOOKUP(O6528,'Currency Balance'!$O$3:$Q$32,3,0)</f>
        <v>#N/A</v>
      </c>
      <c r="S6528" t="e">
        <f t="shared" si="203"/>
        <v>#N/A</v>
      </c>
    </row>
    <row r="6529" spans="1:19">
      <c r="A6529">
        <f>'Previous Trades Import_OMS Quer'!A6529</f>
        <v>0</v>
      </c>
      <c r="B6529">
        <f>'Previous Trades Import_OMS Quer'!B6529</f>
        <v>0</v>
      </c>
      <c r="C6529" s="22">
        <f>'Previous Trades Import_OMS Quer'!C6529</f>
        <v>0</v>
      </c>
      <c r="D6529">
        <f>'Previous Trades Import_OMS Quer'!D6529</f>
        <v>0</v>
      </c>
      <c r="E6529" s="22">
        <f>'Previous Trades Import_OMS Quer'!E6529</f>
        <v>0</v>
      </c>
      <c r="F6529">
        <f>'Previous Trades Import_OMS Quer'!F6529</f>
        <v>0</v>
      </c>
      <c r="G6529">
        <f>'Previous Trades Import_OMS Quer'!G6529</f>
        <v>0</v>
      </c>
      <c r="H6529">
        <f>'Previous Trades Import_OMS Quer'!H6529</f>
        <v>0</v>
      </c>
      <c r="I6529">
        <f>'Previous Trades Import_OMS Quer'!I6529</f>
        <v>0</v>
      </c>
      <c r="J6529">
        <f>'Previous Trades Import_OMS Quer'!J6529</f>
        <v>0</v>
      </c>
      <c r="K6529">
        <f>'Previous Trades Import_OMS Quer'!K6529</f>
        <v>0</v>
      </c>
      <c r="L6529">
        <f>'Previous Trades Import_OMS Quer'!L6529</f>
        <v>0</v>
      </c>
      <c r="M6529">
        <f>'Previous Trades Import_OMS Quer'!M6529</f>
        <v>0</v>
      </c>
      <c r="N6529">
        <f>'Previous Trades Import_OMS Quer'!N6529</f>
        <v>0</v>
      </c>
      <c r="O6529" t="str">
        <f>CLEAN('Previous Trades Import_OMS Quer'!O6529)</f>
        <v/>
      </c>
      <c r="Q6529" s="25">
        <f t="shared" si="202"/>
        <v>0</v>
      </c>
      <c r="R6529" s="25" t="e">
        <f>VLOOKUP(O6529,'Currency Balance'!$O$3:$Q$32,3,0)</f>
        <v>#N/A</v>
      </c>
      <c r="S6529" t="e">
        <f t="shared" si="203"/>
        <v>#N/A</v>
      </c>
    </row>
    <row r="6530" spans="1:19">
      <c r="A6530">
        <f>'Previous Trades Import_OMS Quer'!A6530</f>
        <v>0</v>
      </c>
      <c r="B6530">
        <f>'Previous Trades Import_OMS Quer'!B6530</f>
        <v>0</v>
      </c>
      <c r="C6530" s="22">
        <f>'Previous Trades Import_OMS Quer'!C6530</f>
        <v>0</v>
      </c>
      <c r="D6530">
        <f>'Previous Trades Import_OMS Quer'!D6530</f>
        <v>0</v>
      </c>
      <c r="E6530" s="22">
        <f>'Previous Trades Import_OMS Quer'!E6530</f>
        <v>0</v>
      </c>
      <c r="F6530">
        <f>'Previous Trades Import_OMS Quer'!F6530</f>
        <v>0</v>
      </c>
      <c r="G6530">
        <f>'Previous Trades Import_OMS Quer'!G6530</f>
        <v>0</v>
      </c>
      <c r="H6530">
        <f>'Previous Trades Import_OMS Quer'!H6530</f>
        <v>0</v>
      </c>
      <c r="I6530">
        <f>'Previous Trades Import_OMS Quer'!I6530</f>
        <v>0</v>
      </c>
      <c r="J6530">
        <f>'Previous Trades Import_OMS Quer'!J6530</f>
        <v>0</v>
      </c>
      <c r="K6530">
        <f>'Previous Trades Import_OMS Quer'!K6530</f>
        <v>0</v>
      </c>
      <c r="L6530">
        <f>'Previous Trades Import_OMS Quer'!L6530</f>
        <v>0</v>
      </c>
      <c r="M6530">
        <f>'Previous Trades Import_OMS Quer'!M6530</f>
        <v>0</v>
      </c>
      <c r="N6530">
        <f>'Previous Trades Import_OMS Quer'!N6530</f>
        <v>0</v>
      </c>
      <c r="O6530" t="str">
        <f>CLEAN('Previous Trades Import_OMS Quer'!O6530)</f>
        <v/>
      </c>
      <c r="Q6530" s="25">
        <f t="shared" ref="Q6530:Q6593" si="204">IF(G6530="sell",M6530,-M6530)</f>
        <v>0</v>
      </c>
      <c r="R6530" s="25" t="e">
        <f>VLOOKUP(O6530,'Currency Balance'!$O$3:$Q$32,3,0)</f>
        <v>#N/A</v>
      </c>
      <c r="S6530" t="e">
        <f t="shared" ref="S6530:S6593" si="205">Q6530/R6530</f>
        <v>#N/A</v>
      </c>
    </row>
    <row r="6531" spans="1:19">
      <c r="A6531">
        <f>'Previous Trades Import_OMS Quer'!A6531</f>
        <v>0</v>
      </c>
      <c r="B6531">
        <f>'Previous Trades Import_OMS Quer'!B6531</f>
        <v>0</v>
      </c>
      <c r="C6531" s="22">
        <f>'Previous Trades Import_OMS Quer'!C6531</f>
        <v>0</v>
      </c>
      <c r="D6531">
        <f>'Previous Trades Import_OMS Quer'!D6531</f>
        <v>0</v>
      </c>
      <c r="E6531" s="22">
        <f>'Previous Trades Import_OMS Quer'!E6531</f>
        <v>0</v>
      </c>
      <c r="F6531">
        <f>'Previous Trades Import_OMS Quer'!F6531</f>
        <v>0</v>
      </c>
      <c r="G6531">
        <f>'Previous Trades Import_OMS Quer'!G6531</f>
        <v>0</v>
      </c>
      <c r="H6531">
        <f>'Previous Trades Import_OMS Quer'!H6531</f>
        <v>0</v>
      </c>
      <c r="I6531">
        <f>'Previous Trades Import_OMS Quer'!I6531</f>
        <v>0</v>
      </c>
      <c r="J6531">
        <f>'Previous Trades Import_OMS Quer'!J6531</f>
        <v>0</v>
      </c>
      <c r="K6531">
        <f>'Previous Trades Import_OMS Quer'!K6531</f>
        <v>0</v>
      </c>
      <c r="L6531">
        <f>'Previous Trades Import_OMS Quer'!L6531</f>
        <v>0</v>
      </c>
      <c r="M6531">
        <f>'Previous Trades Import_OMS Quer'!M6531</f>
        <v>0</v>
      </c>
      <c r="N6531">
        <f>'Previous Trades Import_OMS Quer'!N6531</f>
        <v>0</v>
      </c>
      <c r="O6531" t="str">
        <f>CLEAN('Previous Trades Import_OMS Quer'!O6531)</f>
        <v/>
      </c>
      <c r="Q6531" s="25">
        <f t="shared" si="204"/>
        <v>0</v>
      </c>
      <c r="R6531" s="25" t="e">
        <f>VLOOKUP(O6531,'Currency Balance'!$O$3:$Q$32,3,0)</f>
        <v>#N/A</v>
      </c>
      <c r="S6531" t="e">
        <f t="shared" si="205"/>
        <v>#N/A</v>
      </c>
    </row>
    <row r="6532" spans="1:19">
      <c r="A6532">
        <f>'Previous Trades Import_OMS Quer'!A6532</f>
        <v>0</v>
      </c>
      <c r="B6532">
        <f>'Previous Trades Import_OMS Quer'!B6532</f>
        <v>0</v>
      </c>
      <c r="C6532" s="22">
        <f>'Previous Trades Import_OMS Quer'!C6532</f>
        <v>0</v>
      </c>
      <c r="D6532">
        <f>'Previous Trades Import_OMS Quer'!D6532</f>
        <v>0</v>
      </c>
      <c r="E6532" s="22">
        <f>'Previous Trades Import_OMS Quer'!E6532</f>
        <v>0</v>
      </c>
      <c r="F6532">
        <f>'Previous Trades Import_OMS Quer'!F6532</f>
        <v>0</v>
      </c>
      <c r="G6532">
        <f>'Previous Trades Import_OMS Quer'!G6532</f>
        <v>0</v>
      </c>
      <c r="H6532">
        <f>'Previous Trades Import_OMS Quer'!H6532</f>
        <v>0</v>
      </c>
      <c r="I6532">
        <f>'Previous Trades Import_OMS Quer'!I6532</f>
        <v>0</v>
      </c>
      <c r="J6532">
        <f>'Previous Trades Import_OMS Quer'!J6532</f>
        <v>0</v>
      </c>
      <c r="K6532">
        <f>'Previous Trades Import_OMS Quer'!K6532</f>
        <v>0</v>
      </c>
      <c r="L6532">
        <f>'Previous Trades Import_OMS Quer'!L6532</f>
        <v>0</v>
      </c>
      <c r="M6532">
        <f>'Previous Trades Import_OMS Quer'!M6532</f>
        <v>0</v>
      </c>
      <c r="N6532">
        <f>'Previous Trades Import_OMS Quer'!N6532</f>
        <v>0</v>
      </c>
      <c r="O6532" t="str">
        <f>CLEAN('Previous Trades Import_OMS Quer'!O6532)</f>
        <v/>
      </c>
      <c r="Q6532" s="25">
        <f t="shared" si="204"/>
        <v>0</v>
      </c>
      <c r="R6532" s="25" t="e">
        <f>VLOOKUP(O6532,'Currency Balance'!$O$3:$Q$32,3,0)</f>
        <v>#N/A</v>
      </c>
      <c r="S6532" t="e">
        <f t="shared" si="205"/>
        <v>#N/A</v>
      </c>
    </row>
    <row r="6533" spans="1:19">
      <c r="A6533">
        <f>'Previous Trades Import_OMS Quer'!A6533</f>
        <v>0</v>
      </c>
      <c r="B6533">
        <f>'Previous Trades Import_OMS Quer'!B6533</f>
        <v>0</v>
      </c>
      <c r="C6533" s="22">
        <f>'Previous Trades Import_OMS Quer'!C6533</f>
        <v>0</v>
      </c>
      <c r="D6533">
        <f>'Previous Trades Import_OMS Quer'!D6533</f>
        <v>0</v>
      </c>
      <c r="E6533" s="22">
        <f>'Previous Trades Import_OMS Quer'!E6533</f>
        <v>0</v>
      </c>
      <c r="F6533">
        <f>'Previous Trades Import_OMS Quer'!F6533</f>
        <v>0</v>
      </c>
      <c r="G6533">
        <f>'Previous Trades Import_OMS Quer'!G6533</f>
        <v>0</v>
      </c>
      <c r="H6533">
        <f>'Previous Trades Import_OMS Quer'!H6533</f>
        <v>0</v>
      </c>
      <c r="I6533">
        <f>'Previous Trades Import_OMS Quer'!I6533</f>
        <v>0</v>
      </c>
      <c r="J6533">
        <f>'Previous Trades Import_OMS Quer'!J6533</f>
        <v>0</v>
      </c>
      <c r="K6533">
        <f>'Previous Trades Import_OMS Quer'!K6533</f>
        <v>0</v>
      </c>
      <c r="L6533">
        <f>'Previous Trades Import_OMS Quer'!L6533</f>
        <v>0</v>
      </c>
      <c r="M6533">
        <f>'Previous Trades Import_OMS Quer'!M6533</f>
        <v>0</v>
      </c>
      <c r="N6533">
        <f>'Previous Trades Import_OMS Quer'!N6533</f>
        <v>0</v>
      </c>
      <c r="O6533" t="str">
        <f>CLEAN('Previous Trades Import_OMS Quer'!O6533)</f>
        <v/>
      </c>
      <c r="Q6533" s="25">
        <f t="shared" si="204"/>
        <v>0</v>
      </c>
      <c r="R6533" s="25" t="e">
        <f>VLOOKUP(O6533,'Currency Balance'!$O$3:$Q$32,3,0)</f>
        <v>#N/A</v>
      </c>
      <c r="S6533" t="e">
        <f t="shared" si="205"/>
        <v>#N/A</v>
      </c>
    </row>
    <row r="6534" spans="1:19">
      <c r="A6534">
        <f>'Previous Trades Import_OMS Quer'!A6534</f>
        <v>0</v>
      </c>
      <c r="B6534">
        <f>'Previous Trades Import_OMS Quer'!B6534</f>
        <v>0</v>
      </c>
      <c r="C6534" s="22">
        <f>'Previous Trades Import_OMS Quer'!C6534</f>
        <v>0</v>
      </c>
      <c r="D6534">
        <f>'Previous Trades Import_OMS Quer'!D6534</f>
        <v>0</v>
      </c>
      <c r="E6534" s="22">
        <f>'Previous Trades Import_OMS Quer'!E6534</f>
        <v>0</v>
      </c>
      <c r="F6534">
        <f>'Previous Trades Import_OMS Quer'!F6534</f>
        <v>0</v>
      </c>
      <c r="G6534">
        <f>'Previous Trades Import_OMS Quer'!G6534</f>
        <v>0</v>
      </c>
      <c r="H6534">
        <f>'Previous Trades Import_OMS Quer'!H6534</f>
        <v>0</v>
      </c>
      <c r="I6534">
        <f>'Previous Trades Import_OMS Quer'!I6534</f>
        <v>0</v>
      </c>
      <c r="J6534">
        <f>'Previous Trades Import_OMS Quer'!J6534</f>
        <v>0</v>
      </c>
      <c r="K6534">
        <f>'Previous Trades Import_OMS Quer'!K6534</f>
        <v>0</v>
      </c>
      <c r="L6534">
        <f>'Previous Trades Import_OMS Quer'!L6534</f>
        <v>0</v>
      </c>
      <c r="M6534">
        <f>'Previous Trades Import_OMS Quer'!M6534</f>
        <v>0</v>
      </c>
      <c r="N6534">
        <f>'Previous Trades Import_OMS Quer'!N6534</f>
        <v>0</v>
      </c>
      <c r="O6534" t="str">
        <f>CLEAN('Previous Trades Import_OMS Quer'!O6534)</f>
        <v/>
      </c>
      <c r="Q6534" s="25">
        <f t="shared" si="204"/>
        <v>0</v>
      </c>
      <c r="R6534" s="25" t="e">
        <f>VLOOKUP(O6534,'Currency Balance'!$O$3:$Q$32,3,0)</f>
        <v>#N/A</v>
      </c>
      <c r="S6534" t="e">
        <f t="shared" si="205"/>
        <v>#N/A</v>
      </c>
    </row>
    <row r="6535" spans="1:19">
      <c r="A6535">
        <f>'Previous Trades Import_OMS Quer'!A6535</f>
        <v>0</v>
      </c>
      <c r="B6535">
        <f>'Previous Trades Import_OMS Quer'!B6535</f>
        <v>0</v>
      </c>
      <c r="C6535" s="22">
        <f>'Previous Trades Import_OMS Quer'!C6535</f>
        <v>0</v>
      </c>
      <c r="D6535">
        <f>'Previous Trades Import_OMS Quer'!D6535</f>
        <v>0</v>
      </c>
      <c r="E6535" s="22">
        <f>'Previous Trades Import_OMS Quer'!E6535</f>
        <v>0</v>
      </c>
      <c r="F6535">
        <f>'Previous Trades Import_OMS Quer'!F6535</f>
        <v>0</v>
      </c>
      <c r="G6535">
        <f>'Previous Trades Import_OMS Quer'!G6535</f>
        <v>0</v>
      </c>
      <c r="H6535">
        <f>'Previous Trades Import_OMS Quer'!H6535</f>
        <v>0</v>
      </c>
      <c r="I6535">
        <f>'Previous Trades Import_OMS Quer'!I6535</f>
        <v>0</v>
      </c>
      <c r="J6535">
        <f>'Previous Trades Import_OMS Quer'!J6535</f>
        <v>0</v>
      </c>
      <c r="K6535">
        <f>'Previous Trades Import_OMS Quer'!K6535</f>
        <v>0</v>
      </c>
      <c r="L6535">
        <f>'Previous Trades Import_OMS Quer'!L6535</f>
        <v>0</v>
      </c>
      <c r="M6535">
        <f>'Previous Trades Import_OMS Quer'!M6535</f>
        <v>0</v>
      </c>
      <c r="N6535">
        <f>'Previous Trades Import_OMS Quer'!N6535</f>
        <v>0</v>
      </c>
      <c r="O6535" t="str">
        <f>CLEAN('Previous Trades Import_OMS Quer'!O6535)</f>
        <v/>
      </c>
      <c r="Q6535" s="25">
        <f t="shared" si="204"/>
        <v>0</v>
      </c>
      <c r="R6535" s="25" t="e">
        <f>VLOOKUP(O6535,'Currency Balance'!$O$3:$Q$32,3,0)</f>
        <v>#N/A</v>
      </c>
      <c r="S6535" t="e">
        <f t="shared" si="205"/>
        <v>#N/A</v>
      </c>
    </row>
    <row r="6536" spans="1:19">
      <c r="A6536">
        <f>'Previous Trades Import_OMS Quer'!A6536</f>
        <v>0</v>
      </c>
      <c r="B6536">
        <f>'Previous Trades Import_OMS Quer'!B6536</f>
        <v>0</v>
      </c>
      <c r="C6536" s="22">
        <f>'Previous Trades Import_OMS Quer'!C6536</f>
        <v>0</v>
      </c>
      <c r="D6536">
        <f>'Previous Trades Import_OMS Quer'!D6536</f>
        <v>0</v>
      </c>
      <c r="E6536" s="22">
        <f>'Previous Trades Import_OMS Quer'!E6536</f>
        <v>0</v>
      </c>
      <c r="F6536">
        <f>'Previous Trades Import_OMS Quer'!F6536</f>
        <v>0</v>
      </c>
      <c r="G6536">
        <f>'Previous Trades Import_OMS Quer'!G6536</f>
        <v>0</v>
      </c>
      <c r="H6536">
        <f>'Previous Trades Import_OMS Quer'!H6536</f>
        <v>0</v>
      </c>
      <c r="I6536">
        <f>'Previous Trades Import_OMS Quer'!I6536</f>
        <v>0</v>
      </c>
      <c r="J6536">
        <f>'Previous Trades Import_OMS Quer'!J6536</f>
        <v>0</v>
      </c>
      <c r="K6536">
        <f>'Previous Trades Import_OMS Quer'!K6536</f>
        <v>0</v>
      </c>
      <c r="L6536">
        <f>'Previous Trades Import_OMS Quer'!L6536</f>
        <v>0</v>
      </c>
      <c r="M6536">
        <f>'Previous Trades Import_OMS Quer'!M6536</f>
        <v>0</v>
      </c>
      <c r="N6536">
        <f>'Previous Trades Import_OMS Quer'!N6536</f>
        <v>0</v>
      </c>
      <c r="O6536" t="str">
        <f>CLEAN('Previous Trades Import_OMS Quer'!O6536)</f>
        <v/>
      </c>
      <c r="Q6536" s="25">
        <f t="shared" si="204"/>
        <v>0</v>
      </c>
      <c r="R6536" s="25" t="e">
        <f>VLOOKUP(O6536,'Currency Balance'!$O$3:$Q$32,3,0)</f>
        <v>#N/A</v>
      </c>
      <c r="S6536" t="e">
        <f t="shared" si="205"/>
        <v>#N/A</v>
      </c>
    </row>
    <row r="6537" spans="1:19">
      <c r="A6537">
        <f>'Previous Trades Import_OMS Quer'!A6537</f>
        <v>0</v>
      </c>
      <c r="B6537">
        <f>'Previous Trades Import_OMS Quer'!B6537</f>
        <v>0</v>
      </c>
      <c r="C6537" s="22">
        <f>'Previous Trades Import_OMS Quer'!C6537</f>
        <v>0</v>
      </c>
      <c r="D6537">
        <f>'Previous Trades Import_OMS Quer'!D6537</f>
        <v>0</v>
      </c>
      <c r="E6537" s="22">
        <f>'Previous Trades Import_OMS Quer'!E6537</f>
        <v>0</v>
      </c>
      <c r="F6537">
        <f>'Previous Trades Import_OMS Quer'!F6537</f>
        <v>0</v>
      </c>
      <c r="G6537">
        <f>'Previous Trades Import_OMS Quer'!G6537</f>
        <v>0</v>
      </c>
      <c r="H6537">
        <f>'Previous Trades Import_OMS Quer'!H6537</f>
        <v>0</v>
      </c>
      <c r="I6537">
        <f>'Previous Trades Import_OMS Quer'!I6537</f>
        <v>0</v>
      </c>
      <c r="J6537">
        <f>'Previous Trades Import_OMS Quer'!J6537</f>
        <v>0</v>
      </c>
      <c r="K6537">
        <f>'Previous Trades Import_OMS Quer'!K6537</f>
        <v>0</v>
      </c>
      <c r="L6537">
        <f>'Previous Trades Import_OMS Quer'!L6537</f>
        <v>0</v>
      </c>
      <c r="M6537">
        <f>'Previous Trades Import_OMS Quer'!M6537</f>
        <v>0</v>
      </c>
      <c r="N6537">
        <f>'Previous Trades Import_OMS Quer'!N6537</f>
        <v>0</v>
      </c>
      <c r="O6537" t="str">
        <f>CLEAN('Previous Trades Import_OMS Quer'!O6537)</f>
        <v/>
      </c>
      <c r="Q6537" s="25">
        <f t="shared" si="204"/>
        <v>0</v>
      </c>
      <c r="R6537" s="25" t="e">
        <f>VLOOKUP(O6537,'Currency Balance'!$O$3:$Q$32,3,0)</f>
        <v>#N/A</v>
      </c>
      <c r="S6537" t="e">
        <f t="shared" si="205"/>
        <v>#N/A</v>
      </c>
    </row>
    <row r="6538" spans="1:19">
      <c r="A6538">
        <f>'Previous Trades Import_OMS Quer'!A6538</f>
        <v>0</v>
      </c>
      <c r="B6538">
        <f>'Previous Trades Import_OMS Quer'!B6538</f>
        <v>0</v>
      </c>
      <c r="C6538" s="22">
        <f>'Previous Trades Import_OMS Quer'!C6538</f>
        <v>0</v>
      </c>
      <c r="D6538">
        <f>'Previous Trades Import_OMS Quer'!D6538</f>
        <v>0</v>
      </c>
      <c r="E6538" s="22">
        <f>'Previous Trades Import_OMS Quer'!E6538</f>
        <v>0</v>
      </c>
      <c r="F6538">
        <f>'Previous Trades Import_OMS Quer'!F6538</f>
        <v>0</v>
      </c>
      <c r="G6538">
        <f>'Previous Trades Import_OMS Quer'!G6538</f>
        <v>0</v>
      </c>
      <c r="H6538">
        <f>'Previous Trades Import_OMS Quer'!H6538</f>
        <v>0</v>
      </c>
      <c r="I6538">
        <f>'Previous Trades Import_OMS Quer'!I6538</f>
        <v>0</v>
      </c>
      <c r="J6538">
        <f>'Previous Trades Import_OMS Quer'!J6538</f>
        <v>0</v>
      </c>
      <c r="K6538">
        <f>'Previous Trades Import_OMS Quer'!K6538</f>
        <v>0</v>
      </c>
      <c r="L6538">
        <f>'Previous Trades Import_OMS Quer'!L6538</f>
        <v>0</v>
      </c>
      <c r="M6538">
        <f>'Previous Trades Import_OMS Quer'!M6538</f>
        <v>0</v>
      </c>
      <c r="N6538">
        <f>'Previous Trades Import_OMS Quer'!N6538</f>
        <v>0</v>
      </c>
      <c r="O6538" t="str">
        <f>CLEAN('Previous Trades Import_OMS Quer'!O6538)</f>
        <v/>
      </c>
      <c r="Q6538" s="25">
        <f t="shared" si="204"/>
        <v>0</v>
      </c>
      <c r="R6538" s="25" t="e">
        <f>VLOOKUP(O6538,'Currency Balance'!$O$3:$Q$32,3,0)</f>
        <v>#N/A</v>
      </c>
      <c r="S6538" t="e">
        <f t="shared" si="205"/>
        <v>#N/A</v>
      </c>
    </row>
    <row r="6539" spans="1:19">
      <c r="A6539">
        <f>'Previous Trades Import_OMS Quer'!A6539</f>
        <v>0</v>
      </c>
      <c r="B6539">
        <f>'Previous Trades Import_OMS Quer'!B6539</f>
        <v>0</v>
      </c>
      <c r="C6539" s="22">
        <f>'Previous Trades Import_OMS Quer'!C6539</f>
        <v>0</v>
      </c>
      <c r="D6539">
        <f>'Previous Trades Import_OMS Quer'!D6539</f>
        <v>0</v>
      </c>
      <c r="E6539" s="22">
        <f>'Previous Trades Import_OMS Quer'!E6539</f>
        <v>0</v>
      </c>
      <c r="F6539">
        <f>'Previous Trades Import_OMS Quer'!F6539</f>
        <v>0</v>
      </c>
      <c r="G6539">
        <f>'Previous Trades Import_OMS Quer'!G6539</f>
        <v>0</v>
      </c>
      <c r="H6539">
        <f>'Previous Trades Import_OMS Quer'!H6539</f>
        <v>0</v>
      </c>
      <c r="I6539">
        <f>'Previous Trades Import_OMS Quer'!I6539</f>
        <v>0</v>
      </c>
      <c r="J6539">
        <f>'Previous Trades Import_OMS Quer'!J6539</f>
        <v>0</v>
      </c>
      <c r="K6539">
        <f>'Previous Trades Import_OMS Quer'!K6539</f>
        <v>0</v>
      </c>
      <c r="L6539">
        <f>'Previous Trades Import_OMS Quer'!L6539</f>
        <v>0</v>
      </c>
      <c r="M6539">
        <f>'Previous Trades Import_OMS Quer'!M6539</f>
        <v>0</v>
      </c>
      <c r="N6539">
        <f>'Previous Trades Import_OMS Quer'!N6539</f>
        <v>0</v>
      </c>
      <c r="O6539" t="str">
        <f>CLEAN('Previous Trades Import_OMS Quer'!O6539)</f>
        <v/>
      </c>
      <c r="Q6539" s="25">
        <f t="shared" si="204"/>
        <v>0</v>
      </c>
      <c r="R6539" s="25" t="e">
        <f>VLOOKUP(O6539,'Currency Balance'!$O$3:$Q$32,3,0)</f>
        <v>#N/A</v>
      </c>
      <c r="S6539" t="e">
        <f t="shared" si="205"/>
        <v>#N/A</v>
      </c>
    </row>
    <row r="6540" spans="1:19">
      <c r="A6540">
        <f>'Previous Trades Import_OMS Quer'!A6540</f>
        <v>0</v>
      </c>
      <c r="B6540">
        <f>'Previous Trades Import_OMS Quer'!B6540</f>
        <v>0</v>
      </c>
      <c r="C6540" s="22">
        <f>'Previous Trades Import_OMS Quer'!C6540</f>
        <v>0</v>
      </c>
      <c r="D6540">
        <f>'Previous Trades Import_OMS Quer'!D6540</f>
        <v>0</v>
      </c>
      <c r="E6540" s="22">
        <f>'Previous Trades Import_OMS Quer'!E6540</f>
        <v>0</v>
      </c>
      <c r="F6540">
        <f>'Previous Trades Import_OMS Quer'!F6540</f>
        <v>0</v>
      </c>
      <c r="G6540">
        <f>'Previous Trades Import_OMS Quer'!G6540</f>
        <v>0</v>
      </c>
      <c r="H6540">
        <f>'Previous Trades Import_OMS Quer'!H6540</f>
        <v>0</v>
      </c>
      <c r="I6540">
        <f>'Previous Trades Import_OMS Quer'!I6540</f>
        <v>0</v>
      </c>
      <c r="J6540">
        <f>'Previous Trades Import_OMS Quer'!J6540</f>
        <v>0</v>
      </c>
      <c r="K6540">
        <f>'Previous Trades Import_OMS Quer'!K6540</f>
        <v>0</v>
      </c>
      <c r="L6540">
        <f>'Previous Trades Import_OMS Quer'!L6540</f>
        <v>0</v>
      </c>
      <c r="M6540">
        <f>'Previous Trades Import_OMS Quer'!M6540</f>
        <v>0</v>
      </c>
      <c r="N6540">
        <f>'Previous Trades Import_OMS Quer'!N6540</f>
        <v>0</v>
      </c>
      <c r="O6540" t="str">
        <f>CLEAN('Previous Trades Import_OMS Quer'!O6540)</f>
        <v/>
      </c>
      <c r="Q6540" s="25">
        <f t="shared" si="204"/>
        <v>0</v>
      </c>
      <c r="R6540" s="25" t="e">
        <f>VLOOKUP(O6540,'Currency Balance'!$O$3:$Q$32,3,0)</f>
        <v>#N/A</v>
      </c>
      <c r="S6540" t="e">
        <f t="shared" si="205"/>
        <v>#N/A</v>
      </c>
    </row>
    <row r="6541" spans="1:19">
      <c r="A6541">
        <f>'Previous Trades Import_OMS Quer'!A6541</f>
        <v>0</v>
      </c>
      <c r="B6541">
        <f>'Previous Trades Import_OMS Quer'!B6541</f>
        <v>0</v>
      </c>
      <c r="C6541" s="22">
        <f>'Previous Trades Import_OMS Quer'!C6541</f>
        <v>0</v>
      </c>
      <c r="D6541">
        <f>'Previous Trades Import_OMS Quer'!D6541</f>
        <v>0</v>
      </c>
      <c r="E6541" s="22">
        <f>'Previous Trades Import_OMS Quer'!E6541</f>
        <v>0</v>
      </c>
      <c r="F6541">
        <f>'Previous Trades Import_OMS Quer'!F6541</f>
        <v>0</v>
      </c>
      <c r="G6541">
        <f>'Previous Trades Import_OMS Quer'!G6541</f>
        <v>0</v>
      </c>
      <c r="H6541">
        <f>'Previous Trades Import_OMS Quer'!H6541</f>
        <v>0</v>
      </c>
      <c r="I6541">
        <f>'Previous Trades Import_OMS Quer'!I6541</f>
        <v>0</v>
      </c>
      <c r="J6541">
        <f>'Previous Trades Import_OMS Quer'!J6541</f>
        <v>0</v>
      </c>
      <c r="K6541">
        <f>'Previous Trades Import_OMS Quer'!K6541</f>
        <v>0</v>
      </c>
      <c r="L6541">
        <f>'Previous Trades Import_OMS Quer'!L6541</f>
        <v>0</v>
      </c>
      <c r="M6541">
        <f>'Previous Trades Import_OMS Quer'!M6541</f>
        <v>0</v>
      </c>
      <c r="N6541">
        <f>'Previous Trades Import_OMS Quer'!N6541</f>
        <v>0</v>
      </c>
      <c r="O6541" t="str">
        <f>CLEAN('Previous Trades Import_OMS Quer'!O6541)</f>
        <v/>
      </c>
      <c r="Q6541" s="25">
        <f t="shared" si="204"/>
        <v>0</v>
      </c>
      <c r="R6541" s="25" t="e">
        <f>VLOOKUP(O6541,'Currency Balance'!$O$3:$Q$32,3,0)</f>
        <v>#N/A</v>
      </c>
      <c r="S6541" t="e">
        <f t="shared" si="205"/>
        <v>#N/A</v>
      </c>
    </row>
    <row r="6542" spans="1:19">
      <c r="A6542">
        <f>'Previous Trades Import_OMS Quer'!A6542</f>
        <v>0</v>
      </c>
      <c r="B6542">
        <f>'Previous Trades Import_OMS Quer'!B6542</f>
        <v>0</v>
      </c>
      <c r="C6542" s="22">
        <f>'Previous Trades Import_OMS Quer'!C6542</f>
        <v>0</v>
      </c>
      <c r="D6542">
        <f>'Previous Trades Import_OMS Quer'!D6542</f>
        <v>0</v>
      </c>
      <c r="E6542" s="22">
        <f>'Previous Trades Import_OMS Quer'!E6542</f>
        <v>0</v>
      </c>
      <c r="F6542">
        <f>'Previous Trades Import_OMS Quer'!F6542</f>
        <v>0</v>
      </c>
      <c r="G6542">
        <f>'Previous Trades Import_OMS Quer'!G6542</f>
        <v>0</v>
      </c>
      <c r="H6542">
        <f>'Previous Trades Import_OMS Quer'!H6542</f>
        <v>0</v>
      </c>
      <c r="I6542">
        <f>'Previous Trades Import_OMS Quer'!I6542</f>
        <v>0</v>
      </c>
      <c r="J6542">
        <f>'Previous Trades Import_OMS Quer'!J6542</f>
        <v>0</v>
      </c>
      <c r="K6542">
        <f>'Previous Trades Import_OMS Quer'!K6542</f>
        <v>0</v>
      </c>
      <c r="L6542">
        <f>'Previous Trades Import_OMS Quer'!L6542</f>
        <v>0</v>
      </c>
      <c r="M6542">
        <f>'Previous Trades Import_OMS Quer'!M6542</f>
        <v>0</v>
      </c>
      <c r="N6542">
        <f>'Previous Trades Import_OMS Quer'!N6542</f>
        <v>0</v>
      </c>
      <c r="O6542" t="str">
        <f>CLEAN('Previous Trades Import_OMS Quer'!O6542)</f>
        <v/>
      </c>
      <c r="Q6542" s="25">
        <f t="shared" si="204"/>
        <v>0</v>
      </c>
      <c r="R6542" s="25" t="e">
        <f>VLOOKUP(O6542,'Currency Balance'!$O$3:$Q$32,3,0)</f>
        <v>#N/A</v>
      </c>
      <c r="S6542" t="e">
        <f t="shared" si="205"/>
        <v>#N/A</v>
      </c>
    </row>
    <row r="6543" spans="1:19">
      <c r="A6543">
        <f>'Previous Trades Import_OMS Quer'!A6543</f>
        <v>0</v>
      </c>
      <c r="B6543">
        <f>'Previous Trades Import_OMS Quer'!B6543</f>
        <v>0</v>
      </c>
      <c r="C6543" s="22">
        <f>'Previous Trades Import_OMS Quer'!C6543</f>
        <v>0</v>
      </c>
      <c r="D6543">
        <f>'Previous Trades Import_OMS Quer'!D6543</f>
        <v>0</v>
      </c>
      <c r="E6543" s="22">
        <f>'Previous Trades Import_OMS Quer'!E6543</f>
        <v>0</v>
      </c>
      <c r="F6543">
        <f>'Previous Trades Import_OMS Quer'!F6543</f>
        <v>0</v>
      </c>
      <c r="G6543">
        <f>'Previous Trades Import_OMS Quer'!G6543</f>
        <v>0</v>
      </c>
      <c r="H6543">
        <f>'Previous Trades Import_OMS Quer'!H6543</f>
        <v>0</v>
      </c>
      <c r="I6543">
        <f>'Previous Trades Import_OMS Quer'!I6543</f>
        <v>0</v>
      </c>
      <c r="J6543">
        <f>'Previous Trades Import_OMS Quer'!J6543</f>
        <v>0</v>
      </c>
      <c r="K6543">
        <f>'Previous Trades Import_OMS Quer'!K6543</f>
        <v>0</v>
      </c>
      <c r="L6543">
        <f>'Previous Trades Import_OMS Quer'!L6543</f>
        <v>0</v>
      </c>
      <c r="M6543">
        <f>'Previous Trades Import_OMS Quer'!M6543</f>
        <v>0</v>
      </c>
      <c r="N6543">
        <f>'Previous Trades Import_OMS Quer'!N6543</f>
        <v>0</v>
      </c>
      <c r="O6543" t="str">
        <f>CLEAN('Previous Trades Import_OMS Quer'!O6543)</f>
        <v/>
      </c>
      <c r="Q6543" s="25">
        <f t="shared" si="204"/>
        <v>0</v>
      </c>
      <c r="R6543" s="25" t="e">
        <f>VLOOKUP(O6543,'Currency Balance'!$O$3:$Q$32,3,0)</f>
        <v>#N/A</v>
      </c>
      <c r="S6543" t="e">
        <f t="shared" si="205"/>
        <v>#N/A</v>
      </c>
    </row>
    <row r="6544" spans="1:19">
      <c r="A6544">
        <f>'Previous Trades Import_OMS Quer'!A6544</f>
        <v>0</v>
      </c>
      <c r="B6544">
        <f>'Previous Trades Import_OMS Quer'!B6544</f>
        <v>0</v>
      </c>
      <c r="C6544" s="22">
        <f>'Previous Trades Import_OMS Quer'!C6544</f>
        <v>0</v>
      </c>
      <c r="D6544">
        <f>'Previous Trades Import_OMS Quer'!D6544</f>
        <v>0</v>
      </c>
      <c r="E6544" s="22">
        <f>'Previous Trades Import_OMS Quer'!E6544</f>
        <v>0</v>
      </c>
      <c r="F6544">
        <f>'Previous Trades Import_OMS Quer'!F6544</f>
        <v>0</v>
      </c>
      <c r="G6544">
        <f>'Previous Trades Import_OMS Quer'!G6544</f>
        <v>0</v>
      </c>
      <c r="H6544">
        <f>'Previous Trades Import_OMS Quer'!H6544</f>
        <v>0</v>
      </c>
      <c r="I6544">
        <f>'Previous Trades Import_OMS Quer'!I6544</f>
        <v>0</v>
      </c>
      <c r="J6544">
        <f>'Previous Trades Import_OMS Quer'!J6544</f>
        <v>0</v>
      </c>
      <c r="K6544">
        <f>'Previous Trades Import_OMS Quer'!K6544</f>
        <v>0</v>
      </c>
      <c r="L6544">
        <f>'Previous Trades Import_OMS Quer'!L6544</f>
        <v>0</v>
      </c>
      <c r="M6544">
        <f>'Previous Trades Import_OMS Quer'!M6544</f>
        <v>0</v>
      </c>
      <c r="N6544">
        <f>'Previous Trades Import_OMS Quer'!N6544</f>
        <v>0</v>
      </c>
      <c r="O6544" t="str">
        <f>CLEAN('Previous Trades Import_OMS Quer'!O6544)</f>
        <v/>
      </c>
      <c r="Q6544" s="25">
        <f t="shared" si="204"/>
        <v>0</v>
      </c>
      <c r="R6544" s="25" t="e">
        <f>VLOOKUP(O6544,'Currency Balance'!$O$3:$Q$32,3,0)</f>
        <v>#N/A</v>
      </c>
      <c r="S6544" t="e">
        <f t="shared" si="205"/>
        <v>#N/A</v>
      </c>
    </row>
    <row r="6545" spans="1:19">
      <c r="A6545">
        <f>'Previous Trades Import_OMS Quer'!A6545</f>
        <v>0</v>
      </c>
      <c r="B6545">
        <f>'Previous Trades Import_OMS Quer'!B6545</f>
        <v>0</v>
      </c>
      <c r="C6545" s="22">
        <f>'Previous Trades Import_OMS Quer'!C6545</f>
        <v>0</v>
      </c>
      <c r="D6545">
        <f>'Previous Trades Import_OMS Quer'!D6545</f>
        <v>0</v>
      </c>
      <c r="E6545" s="22">
        <f>'Previous Trades Import_OMS Quer'!E6545</f>
        <v>0</v>
      </c>
      <c r="F6545">
        <f>'Previous Trades Import_OMS Quer'!F6545</f>
        <v>0</v>
      </c>
      <c r="G6545">
        <f>'Previous Trades Import_OMS Quer'!G6545</f>
        <v>0</v>
      </c>
      <c r="H6545">
        <f>'Previous Trades Import_OMS Quer'!H6545</f>
        <v>0</v>
      </c>
      <c r="I6545">
        <f>'Previous Trades Import_OMS Quer'!I6545</f>
        <v>0</v>
      </c>
      <c r="J6545">
        <f>'Previous Trades Import_OMS Quer'!J6545</f>
        <v>0</v>
      </c>
      <c r="K6545">
        <f>'Previous Trades Import_OMS Quer'!K6545</f>
        <v>0</v>
      </c>
      <c r="L6545">
        <f>'Previous Trades Import_OMS Quer'!L6545</f>
        <v>0</v>
      </c>
      <c r="M6545">
        <f>'Previous Trades Import_OMS Quer'!M6545</f>
        <v>0</v>
      </c>
      <c r="N6545">
        <f>'Previous Trades Import_OMS Quer'!N6545</f>
        <v>0</v>
      </c>
      <c r="O6545" t="str">
        <f>CLEAN('Previous Trades Import_OMS Quer'!O6545)</f>
        <v/>
      </c>
      <c r="Q6545" s="25">
        <f t="shared" si="204"/>
        <v>0</v>
      </c>
      <c r="R6545" s="25" t="e">
        <f>VLOOKUP(O6545,'Currency Balance'!$O$3:$Q$32,3,0)</f>
        <v>#N/A</v>
      </c>
      <c r="S6545" t="e">
        <f t="shared" si="205"/>
        <v>#N/A</v>
      </c>
    </row>
    <row r="6546" spans="1:19">
      <c r="A6546">
        <f>'Previous Trades Import_OMS Quer'!A6546</f>
        <v>0</v>
      </c>
      <c r="B6546">
        <f>'Previous Trades Import_OMS Quer'!B6546</f>
        <v>0</v>
      </c>
      <c r="C6546" s="22">
        <f>'Previous Trades Import_OMS Quer'!C6546</f>
        <v>0</v>
      </c>
      <c r="D6546">
        <f>'Previous Trades Import_OMS Quer'!D6546</f>
        <v>0</v>
      </c>
      <c r="E6546" s="22">
        <f>'Previous Trades Import_OMS Quer'!E6546</f>
        <v>0</v>
      </c>
      <c r="F6546">
        <f>'Previous Trades Import_OMS Quer'!F6546</f>
        <v>0</v>
      </c>
      <c r="G6546">
        <f>'Previous Trades Import_OMS Quer'!G6546</f>
        <v>0</v>
      </c>
      <c r="H6546">
        <f>'Previous Trades Import_OMS Quer'!H6546</f>
        <v>0</v>
      </c>
      <c r="I6546">
        <f>'Previous Trades Import_OMS Quer'!I6546</f>
        <v>0</v>
      </c>
      <c r="J6546">
        <f>'Previous Trades Import_OMS Quer'!J6546</f>
        <v>0</v>
      </c>
      <c r="K6546">
        <f>'Previous Trades Import_OMS Quer'!K6546</f>
        <v>0</v>
      </c>
      <c r="L6546">
        <f>'Previous Trades Import_OMS Quer'!L6546</f>
        <v>0</v>
      </c>
      <c r="M6546">
        <f>'Previous Trades Import_OMS Quer'!M6546</f>
        <v>0</v>
      </c>
      <c r="N6546">
        <f>'Previous Trades Import_OMS Quer'!N6546</f>
        <v>0</v>
      </c>
      <c r="O6546" t="str">
        <f>CLEAN('Previous Trades Import_OMS Quer'!O6546)</f>
        <v/>
      </c>
      <c r="Q6546" s="25">
        <f t="shared" si="204"/>
        <v>0</v>
      </c>
      <c r="R6546" s="25" t="e">
        <f>VLOOKUP(O6546,'Currency Balance'!$O$3:$Q$32,3,0)</f>
        <v>#N/A</v>
      </c>
      <c r="S6546" t="e">
        <f t="shared" si="205"/>
        <v>#N/A</v>
      </c>
    </row>
    <row r="6547" spans="1:19">
      <c r="A6547">
        <f>'Previous Trades Import_OMS Quer'!A6547</f>
        <v>0</v>
      </c>
      <c r="B6547">
        <f>'Previous Trades Import_OMS Quer'!B6547</f>
        <v>0</v>
      </c>
      <c r="C6547" s="22">
        <f>'Previous Trades Import_OMS Quer'!C6547</f>
        <v>0</v>
      </c>
      <c r="D6547">
        <f>'Previous Trades Import_OMS Quer'!D6547</f>
        <v>0</v>
      </c>
      <c r="E6547" s="22">
        <f>'Previous Trades Import_OMS Quer'!E6547</f>
        <v>0</v>
      </c>
      <c r="F6547">
        <f>'Previous Trades Import_OMS Quer'!F6547</f>
        <v>0</v>
      </c>
      <c r="G6547">
        <f>'Previous Trades Import_OMS Quer'!G6547</f>
        <v>0</v>
      </c>
      <c r="H6547">
        <f>'Previous Trades Import_OMS Quer'!H6547</f>
        <v>0</v>
      </c>
      <c r="I6547">
        <f>'Previous Trades Import_OMS Quer'!I6547</f>
        <v>0</v>
      </c>
      <c r="J6547">
        <f>'Previous Trades Import_OMS Quer'!J6547</f>
        <v>0</v>
      </c>
      <c r="K6547">
        <f>'Previous Trades Import_OMS Quer'!K6547</f>
        <v>0</v>
      </c>
      <c r="L6547">
        <f>'Previous Trades Import_OMS Quer'!L6547</f>
        <v>0</v>
      </c>
      <c r="M6547">
        <f>'Previous Trades Import_OMS Quer'!M6547</f>
        <v>0</v>
      </c>
      <c r="N6547">
        <f>'Previous Trades Import_OMS Quer'!N6547</f>
        <v>0</v>
      </c>
      <c r="O6547" t="str">
        <f>CLEAN('Previous Trades Import_OMS Quer'!O6547)</f>
        <v/>
      </c>
      <c r="Q6547" s="25">
        <f t="shared" si="204"/>
        <v>0</v>
      </c>
      <c r="R6547" s="25" t="e">
        <f>VLOOKUP(O6547,'Currency Balance'!$O$3:$Q$32,3,0)</f>
        <v>#N/A</v>
      </c>
      <c r="S6547" t="e">
        <f t="shared" si="205"/>
        <v>#N/A</v>
      </c>
    </row>
    <row r="6548" spans="1:19">
      <c r="A6548">
        <f>'Previous Trades Import_OMS Quer'!A6548</f>
        <v>0</v>
      </c>
      <c r="B6548">
        <f>'Previous Trades Import_OMS Quer'!B6548</f>
        <v>0</v>
      </c>
      <c r="C6548" s="22">
        <f>'Previous Trades Import_OMS Quer'!C6548</f>
        <v>0</v>
      </c>
      <c r="D6548">
        <f>'Previous Trades Import_OMS Quer'!D6548</f>
        <v>0</v>
      </c>
      <c r="E6548" s="22">
        <f>'Previous Trades Import_OMS Quer'!E6548</f>
        <v>0</v>
      </c>
      <c r="F6548">
        <f>'Previous Trades Import_OMS Quer'!F6548</f>
        <v>0</v>
      </c>
      <c r="G6548">
        <f>'Previous Trades Import_OMS Quer'!G6548</f>
        <v>0</v>
      </c>
      <c r="H6548">
        <f>'Previous Trades Import_OMS Quer'!H6548</f>
        <v>0</v>
      </c>
      <c r="I6548">
        <f>'Previous Trades Import_OMS Quer'!I6548</f>
        <v>0</v>
      </c>
      <c r="J6548">
        <f>'Previous Trades Import_OMS Quer'!J6548</f>
        <v>0</v>
      </c>
      <c r="K6548">
        <f>'Previous Trades Import_OMS Quer'!K6548</f>
        <v>0</v>
      </c>
      <c r="L6548">
        <f>'Previous Trades Import_OMS Quer'!L6548</f>
        <v>0</v>
      </c>
      <c r="M6548">
        <f>'Previous Trades Import_OMS Quer'!M6548</f>
        <v>0</v>
      </c>
      <c r="N6548">
        <f>'Previous Trades Import_OMS Quer'!N6548</f>
        <v>0</v>
      </c>
      <c r="O6548" t="str">
        <f>CLEAN('Previous Trades Import_OMS Quer'!O6548)</f>
        <v/>
      </c>
      <c r="Q6548" s="25">
        <f t="shared" si="204"/>
        <v>0</v>
      </c>
      <c r="R6548" s="25" t="e">
        <f>VLOOKUP(O6548,'Currency Balance'!$O$3:$Q$32,3,0)</f>
        <v>#N/A</v>
      </c>
      <c r="S6548" t="e">
        <f t="shared" si="205"/>
        <v>#N/A</v>
      </c>
    </row>
    <row r="6549" spans="1:19">
      <c r="A6549">
        <f>'Previous Trades Import_OMS Quer'!A6549</f>
        <v>0</v>
      </c>
      <c r="B6549">
        <f>'Previous Trades Import_OMS Quer'!B6549</f>
        <v>0</v>
      </c>
      <c r="C6549" s="22">
        <f>'Previous Trades Import_OMS Quer'!C6549</f>
        <v>0</v>
      </c>
      <c r="D6549">
        <f>'Previous Trades Import_OMS Quer'!D6549</f>
        <v>0</v>
      </c>
      <c r="E6549" s="22">
        <f>'Previous Trades Import_OMS Quer'!E6549</f>
        <v>0</v>
      </c>
      <c r="F6549">
        <f>'Previous Trades Import_OMS Quer'!F6549</f>
        <v>0</v>
      </c>
      <c r="G6549">
        <f>'Previous Trades Import_OMS Quer'!G6549</f>
        <v>0</v>
      </c>
      <c r="H6549">
        <f>'Previous Trades Import_OMS Quer'!H6549</f>
        <v>0</v>
      </c>
      <c r="I6549">
        <f>'Previous Trades Import_OMS Quer'!I6549</f>
        <v>0</v>
      </c>
      <c r="J6549">
        <f>'Previous Trades Import_OMS Quer'!J6549</f>
        <v>0</v>
      </c>
      <c r="K6549">
        <f>'Previous Trades Import_OMS Quer'!K6549</f>
        <v>0</v>
      </c>
      <c r="L6549">
        <f>'Previous Trades Import_OMS Quer'!L6549</f>
        <v>0</v>
      </c>
      <c r="M6549">
        <f>'Previous Trades Import_OMS Quer'!M6549</f>
        <v>0</v>
      </c>
      <c r="N6549">
        <f>'Previous Trades Import_OMS Quer'!N6549</f>
        <v>0</v>
      </c>
      <c r="O6549" t="str">
        <f>CLEAN('Previous Trades Import_OMS Quer'!O6549)</f>
        <v/>
      </c>
      <c r="Q6549" s="25">
        <f t="shared" si="204"/>
        <v>0</v>
      </c>
      <c r="R6549" s="25" t="e">
        <f>VLOOKUP(O6549,'Currency Balance'!$O$3:$Q$32,3,0)</f>
        <v>#N/A</v>
      </c>
      <c r="S6549" t="e">
        <f t="shared" si="205"/>
        <v>#N/A</v>
      </c>
    </row>
    <row r="6550" spans="1:19">
      <c r="A6550">
        <f>'Previous Trades Import_OMS Quer'!A6550</f>
        <v>0</v>
      </c>
      <c r="B6550">
        <f>'Previous Trades Import_OMS Quer'!B6550</f>
        <v>0</v>
      </c>
      <c r="C6550" s="22">
        <f>'Previous Trades Import_OMS Quer'!C6550</f>
        <v>0</v>
      </c>
      <c r="D6550">
        <f>'Previous Trades Import_OMS Quer'!D6550</f>
        <v>0</v>
      </c>
      <c r="E6550" s="22">
        <f>'Previous Trades Import_OMS Quer'!E6550</f>
        <v>0</v>
      </c>
      <c r="F6550">
        <f>'Previous Trades Import_OMS Quer'!F6550</f>
        <v>0</v>
      </c>
      <c r="G6550">
        <f>'Previous Trades Import_OMS Quer'!G6550</f>
        <v>0</v>
      </c>
      <c r="H6550">
        <f>'Previous Trades Import_OMS Quer'!H6550</f>
        <v>0</v>
      </c>
      <c r="I6550">
        <f>'Previous Trades Import_OMS Quer'!I6550</f>
        <v>0</v>
      </c>
      <c r="J6550">
        <f>'Previous Trades Import_OMS Quer'!J6550</f>
        <v>0</v>
      </c>
      <c r="K6550">
        <f>'Previous Trades Import_OMS Quer'!K6550</f>
        <v>0</v>
      </c>
      <c r="L6550">
        <f>'Previous Trades Import_OMS Quer'!L6550</f>
        <v>0</v>
      </c>
      <c r="M6550">
        <f>'Previous Trades Import_OMS Quer'!M6550</f>
        <v>0</v>
      </c>
      <c r="N6550">
        <f>'Previous Trades Import_OMS Quer'!N6550</f>
        <v>0</v>
      </c>
      <c r="O6550" t="str">
        <f>CLEAN('Previous Trades Import_OMS Quer'!O6550)</f>
        <v/>
      </c>
      <c r="Q6550" s="25">
        <f t="shared" si="204"/>
        <v>0</v>
      </c>
      <c r="R6550" s="25" t="e">
        <f>VLOOKUP(O6550,'Currency Balance'!$O$3:$Q$32,3,0)</f>
        <v>#N/A</v>
      </c>
      <c r="S6550" t="e">
        <f t="shared" si="205"/>
        <v>#N/A</v>
      </c>
    </row>
    <row r="6551" spans="1:19">
      <c r="A6551">
        <f>'Previous Trades Import_OMS Quer'!A6551</f>
        <v>0</v>
      </c>
      <c r="B6551">
        <f>'Previous Trades Import_OMS Quer'!B6551</f>
        <v>0</v>
      </c>
      <c r="C6551" s="22">
        <f>'Previous Trades Import_OMS Quer'!C6551</f>
        <v>0</v>
      </c>
      <c r="D6551">
        <f>'Previous Trades Import_OMS Quer'!D6551</f>
        <v>0</v>
      </c>
      <c r="E6551" s="22">
        <f>'Previous Trades Import_OMS Quer'!E6551</f>
        <v>0</v>
      </c>
      <c r="F6551">
        <f>'Previous Trades Import_OMS Quer'!F6551</f>
        <v>0</v>
      </c>
      <c r="G6551">
        <f>'Previous Trades Import_OMS Quer'!G6551</f>
        <v>0</v>
      </c>
      <c r="H6551">
        <f>'Previous Trades Import_OMS Quer'!H6551</f>
        <v>0</v>
      </c>
      <c r="I6551">
        <f>'Previous Trades Import_OMS Quer'!I6551</f>
        <v>0</v>
      </c>
      <c r="J6551">
        <f>'Previous Trades Import_OMS Quer'!J6551</f>
        <v>0</v>
      </c>
      <c r="K6551">
        <f>'Previous Trades Import_OMS Quer'!K6551</f>
        <v>0</v>
      </c>
      <c r="L6551">
        <f>'Previous Trades Import_OMS Quer'!L6551</f>
        <v>0</v>
      </c>
      <c r="M6551">
        <f>'Previous Trades Import_OMS Quer'!M6551</f>
        <v>0</v>
      </c>
      <c r="N6551">
        <f>'Previous Trades Import_OMS Quer'!N6551</f>
        <v>0</v>
      </c>
      <c r="O6551" t="str">
        <f>CLEAN('Previous Trades Import_OMS Quer'!O6551)</f>
        <v/>
      </c>
      <c r="Q6551" s="25">
        <f t="shared" si="204"/>
        <v>0</v>
      </c>
      <c r="R6551" s="25" t="e">
        <f>VLOOKUP(O6551,'Currency Balance'!$O$3:$Q$32,3,0)</f>
        <v>#N/A</v>
      </c>
      <c r="S6551" t="e">
        <f t="shared" si="205"/>
        <v>#N/A</v>
      </c>
    </row>
    <row r="6552" spans="1:19">
      <c r="A6552">
        <f>'Previous Trades Import_OMS Quer'!A6552</f>
        <v>0</v>
      </c>
      <c r="B6552">
        <f>'Previous Trades Import_OMS Quer'!B6552</f>
        <v>0</v>
      </c>
      <c r="C6552" s="22">
        <f>'Previous Trades Import_OMS Quer'!C6552</f>
        <v>0</v>
      </c>
      <c r="D6552">
        <f>'Previous Trades Import_OMS Quer'!D6552</f>
        <v>0</v>
      </c>
      <c r="E6552" s="22">
        <f>'Previous Trades Import_OMS Quer'!E6552</f>
        <v>0</v>
      </c>
      <c r="F6552">
        <f>'Previous Trades Import_OMS Quer'!F6552</f>
        <v>0</v>
      </c>
      <c r="G6552">
        <f>'Previous Trades Import_OMS Quer'!G6552</f>
        <v>0</v>
      </c>
      <c r="H6552">
        <f>'Previous Trades Import_OMS Quer'!H6552</f>
        <v>0</v>
      </c>
      <c r="I6552">
        <f>'Previous Trades Import_OMS Quer'!I6552</f>
        <v>0</v>
      </c>
      <c r="J6552">
        <f>'Previous Trades Import_OMS Quer'!J6552</f>
        <v>0</v>
      </c>
      <c r="K6552">
        <f>'Previous Trades Import_OMS Quer'!K6552</f>
        <v>0</v>
      </c>
      <c r="L6552">
        <f>'Previous Trades Import_OMS Quer'!L6552</f>
        <v>0</v>
      </c>
      <c r="M6552">
        <f>'Previous Trades Import_OMS Quer'!M6552</f>
        <v>0</v>
      </c>
      <c r="N6552">
        <f>'Previous Trades Import_OMS Quer'!N6552</f>
        <v>0</v>
      </c>
      <c r="O6552" t="str">
        <f>CLEAN('Previous Trades Import_OMS Quer'!O6552)</f>
        <v/>
      </c>
      <c r="Q6552" s="25">
        <f t="shared" si="204"/>
        <v>0</v>
      </c>
      <c r="R6552" s="25" t="e">
        <f>VLOOKUP(O6552,'Currency Balance'!$O$3:$Q$32,3,0)</f>
        <v>#N/A</v>
      </c>
      <c r="S6552" t="e">
        <f t="shared" si="205"/>
        <v>#N/A</v>
      </c>
    </row>
    <row r="6553" spans="1:19">
      <c r="A6553">
        <f>'Previous Trades Import_OMS Quer'!A6553</f>
        <v>0</v>
      </c>
      <c r="B6553">
        <f>'Previous Trades Import_OMS Quer'!B6553</f>
        <v>0</v>
      </c>
      <c r="C6553" s="22">
        <f>'Previous Trades Import_OMS Quer'!C6553</f>
        <v>0</v>
      </c>
      <c r="D6553">
        <f>'Previous Trades Import_OMS Quer'!D6553</f>
        <v>0</v>
      </c>
      <c r="E6553" s="22">
        <f>'Previous Trades Import_OMS Quer'!E6553</f>
        <v>0</v>
      </c>
      <c r="F6553">
        <f>'Previous Trades Import_OMS Quer'!F6553</f>
        <v>0</v>
      </c>
      <c r="G6553">
        <f>'Previous Trades Import_OMS Quer'!G6553</f>
        <v>0</v>
      </c>
      <c r="H6553">
        <f>'Previous Trades Import_OMS Quer'!H6553</f>
        <v>0</v>
      </c>
      <c r="I6553">
        <f>'Previous Trades Import_OMS Quer'!I6553</f>
        <v>0</v>
      </c>
      <c r="J6553">
        <f>'Previous Trades Import_OMS Quer'!J6553</f>
        <v>0</v>
      </c>
      <c r="K6553">
        <f>'Previous Trades Import_OMS Quer'!K6553</f>
        <v>0</v>
      </c>
      <c r="L6553">
        <f>'Previous Trades Import_OMS Quer'!L6553</f>
        <v>0</v>
      </c>
      <c r="M6553">
        <f>'Previous Trades Import_OMS Quer'!M6553</f>
        <v>0</v>
      </c>
      <c r="N6553">
        <f>'Previous Trades Import_OMS Quer'!N6553</f>
        <v>0</v>
      </c>
      <c r="O6553" t="str">
        <f>CLEAN('Previous Trades Import_OMS Quer'!O6553)</f>
        <v/>
      </c>
      <c r="Q6553" s="25">
        <f t="shared" si="204"/>
        <v>0</v>
      </c>
      <c r="R6553" s="25" t="e">
        <f>VLOOKUP(O6553,'Currency Balance'!$O$3:$Q$32,3,0)</f>
        <v>#N/A</v>
      </c>
      <c r="S6553" t="e">
        <f t="shared" si="205"/>
        <v>#N/A</v>
      </c>
    </row>
    <row r="6554" spans="1:19">
      <c r="A6554">
        <f>'Previous Trades Import_OMS Quer'!A6554</f>
        <v>0</v>
      </c>
      <c r="B6554">
        <f>'Previous Trades Import_OMS Quer'!B6554</f>
        <v>0</v>
      </c>
      <c r="C6554" s="22">
        <f>'Previous Trades Import_OMS Quer'!C6554</f>
        <v>0</v>
      </c>
      <c r="D6554">
        <f>'Previous Trades Import_OMS Quer'!D6554</f>
        <v>0</v>
      </c>
      <c r="E6554" s="22">
        <f>'Previous Trades Import_OMS Quer'!E6554</f>
        <v>0</v>
      </c>
      <c r="F6554">
        <f>'Previous Trades Import_OMS Quer'!F6554</f>
        <v>0</v>
      </c>
      <c r="G6554">
        <f>'Previous Trades Import_OMS Quer'!G6554</f>
        <v>0</v>
      </c>
      <c r="H6554">
        <f>'Previous Trades Import_OMS Quer'!H6554</f>
        <v>0</v>
      </c>
      <c r="I6554">
        <f>'Previous Trades Import_OMS Quer'!I6554</f>
        <v>0</v>
      </c>
      <c r="J6554">
        <f>'Previous Trades Import_OMS Quer'!J6554</f>
        <v>0</v>
      </c>
      <c r="K6554">
        <f>'Previous Trades Import_OMS Quer'!K6554</f>
        <v>0</v>
      </c>
      <c r="L6554">
        <f>'Previous Trades Import_OMS Quer'!L6554</f>
        <v>0</v>
      </c>
      <c r="M6554">
        <f>'Previous Trades Import_OMS Quer'!M6554</f>
        <v>0</v>
      </c>
      <c r="N6554">
        <f>'Previous Trades Import_OMS Quer'!N6554</f>
        <v>0</v>
      </c>
      <c r="O6554" t="str">
        <f>CLEAN('Previous Trades Import_OMS Quer'!O6554)</f>
        <v/>
      </c>
      <c r="Q6554" s="25">
        <f t="shared" si="204"/>
        <v>0</v>
      </c>
      <c r="R6554" s="25" t="e">
        <f>VLOOKUP(O6554,'Currency Balance'!$O$3:$Q$32,3,0)</f>
        <v>#N/A</v>
      </c>
      <c r="S6554" t="e">
        <f t="shared" si="205"/>
        <v>#N/A</v>
      </c>
    </row>
    <row r="6555" spans="1:19">
      <c r="A6555">
        <f>'Previous Trades Import_OMS Quer'!A6555</f>
        <v>0</v>
      </c>
      <c r="B6555">
        <f>'Previous Trades Import_OMS Quer'!B6555</f>
        <v>0</v>
      </c>
      <c r="C6555" s="22">
        <f>'Previous Trades Import_OMS Quer'!C6555</f>
        <v>0</v>
      </c>
      <c r="D6555">
        <f>'Previous Trades Import_OMS Quer'!D6555</f>
        <v>0</v>
      </c>
      <c r="E6555" s="22">
        <f>'Previous Trades Import_OMS Quer'!E6555</f>
        <v>0</v>
      </c>
      <c r="F6555">
        <f>'Previous Trades Import_OMS Quer'!F6555</f>
        <v>0</v>
      </c>
      <c r="G6555">
        <f>'Previous Trades Import_OMS Quer'!G6555</f>
        <v>0</v>
      </c>
      <c r="H6555">
        <f>'Previous Trades Import_OMS Quer'!H6555</f>
        <v>0</v>
      </c>
      <c r="I6555">
        <f>'Previous Trades Import_OMS Quer'!I6555</f>
        <v>0</v>
      </c>
      <c r="J6555">
        <f>'Previous Trades Import_OMS Quer'!J6555</f>
        <v>0</v>
      </c>
      <c r="K6555">
        <f>'Previous Trades Import_OMS Quer'!K6555</f>
        <v>0</v>
      </c>
      <c r="L6555">
        <f>'Previous Trades Import_OMS Quer'!L6555</f>
        <v>0</v>
      </c>
      <c r="M6555">
        <f>'Previous Trades Import_OMS Quer'!M6555</f>
        <v>0</v>
      </c>
      <c r="N6555">
        <f>'Previous Trades Import_OMS Quer'!N6555</f>
        <v>0</v>
      </c>
      <c r="O6555" t="str">
        <f>CLEAN('Previous Trades Import_OMS Quer'!O6555)</f>
        <v/>
      </c>
      <c r="Q6555" s="25">
        <f t="shared" si="204"/>
        <v>0</v>
      </c>
      <c r="R6555" s="25" t="e">
        <f>VLOOKUP(O6555,'Currency Balance'!$O$3:$Q$32,3,0)</f>
        <v>#N/A</v>
      </c>
      <c r="S6555" t="e">
        <f t="shared" si="205"/>
        <v>#N/A</v>
      </c>
    </row>
    <row r="6556" spans="1:19">
      <c r="A6556">
        <f>'Previous Trades Import_OMS Quer'!A6556</f>
        <v>0</v>
      </c>
      <c r="B6556">
        <f>'Previous Trades Import_OMS Quer'!B6556</f>
        <v>0</v>
      </c>
      <c r="C6556" s="22">
        <f>'Previous Trades Import_OMS Quer'!C6556</f>
        <v>0</v>
      </c>
      <c r="D6556">
        <f>'Previous Trades Import_OMS Quer'!D6556</f>
        <v>0</v>
      </c>
      <c r="E6556" s="22">
        <f>'Previous Trades Import_OMS Quer'!E6556</f>
        <v>0</v>
      </c>
      <c r="F6556">
        <f>'Previous Trades Import_OMS Quer'!F6556</f>
        <v>0</v>
      </c>
      <c r="G6556">
        <f>'Previous Trades Import_OMS Quer'!G6556</f>
        <v>0</v>
      </c>
      <c r="H6556">
        <f>'Previous Trades Import_OMS Quer'!H6556</f>
        <v>0</v>
      </c>
      <c r="I6556">
        <f>'Previous Trades Import_OMS Quer'!I6556</f>
        <v>0</v>
      </c>
      <c r="J6556">
        <f>'Previous Trades Import_OMS Quer'!J6556</f>
        <v>0</v>
      </c>
      <c r="K6556">
        <f>'Previous Trades Import_OMS Quer'!K6556</f>
        <v>0</v>
      </c>
      <c r="L6556">
        <f>'Previous Trades Import_OMS Quer'!L6556</f>
        <v>0</v>
      </c>
      <c r="M6556">
        <f>'Previous Trades Import_OMS Quer'!M6556</f>
        <v>0</v>
      </c>
      <c r="N6556">
        <f>'Previous Trades Import_OMS Quer'!N6556</f>
        <v>0</v>
      </c>
      <c r="O6556" t="str">
        <f>CLEAN('Previous Trades Import_OMS Quer'!O6556)</f>
        <v/>
      </c>
      <c r="Q6556" s="25">
        <f t="shared" si="204"/>
        <v>0</v>
      </c>
      <c r="R6556" s="25" t="e">
        <f>VLOOKUP(O6556,'Currency Balance'!$O$3:$Q$32,3,0)</f>
        <v>#N/A</v>
      </c>
      <c r="S6556" t="e">
        <f t="shared" si="205"/>
        <v>#N/A</v>
      </c>
    </row>
    <row r="6557" spans="1:19">
      <c r="A6557">
        <f>'Previous Trades Import_OMS Quer'!A6557</f>
        <v>0</v>
      </c>
      <c r="B6557">
        <f>'Previous Trades Import_OMS Quer'!B6557</f>
        <v>0</v>
      </c>
      <c r="C6557" s="22">
        <f>'Previous Trades Import_OMS Quer'!C6557</f>
        <v>0</v>
      </c>
      <c r="D6557">
        <f>'Previous Trades Import_OMS Quer'!D6557</f>
        <v>0</v>
      </c>
      <c r="E6557" s="22">
        <f>'Previous Trades Import_OMS Quer'!E6557</f>
        <v>0</v>
      </c>
      <c r="F6557">
        <f>'Previous Trades Import_OMS Quer'!F6557</f>
        <v>0</v>
      </c>
      <c r="G6557">
        <f>'Previous Trades Import_OMS Quer'!G6557</f>
        <v>0</v>
      </c>
      <c r="H6557">
        <f>'Previous Trades Import_OMS Quer'!H6557</f>
        <v>0</v>
      </c>
      <c r="I6557">
        <f>'Previous Trades Import_OMS Quer'!I6557</f>
        <v>0</v>
      </c>
      <c r="J6557">
        <f>'Previous Trades Import_OMS Quer'!J6557</f>
        <v>0</v>
      </c>
      <c r="K6557">
        <f>'Previous Trades Import_OMS Quer'!K6557</f>
        <v>0</v>
      </c>
      <c r="L6557">
        <f>'Previous Trades Import_OMS Quer'!L6557</f>
        <v>0</v>
      </c>
      <c r="M6557">
        <f>'Previous Trades Import_OMS Quer'!M6557</f>
        <v>0</v>
      </c>
      <c r="N6557">
        <f>'Previous Trades Import_OMS Quer'!N6557</f>
        <v>0</v>
      </c>
      <c r="O6557" t="str">
        <f>CLEAN('Previous Trades Import_OMS Quer'!O6557)</f>
        <v/>
      </c>
      <c r="Q6557" s="25">
        <f t="shared" si="204"/>
        <v>0</v>
      </c>
      <c r="R6557" s="25" t="e">
        <f>VLOOKUP(O6557,'Currency Balance'!$O$3:$Q$32,3,0)</f>
        <v>#N/A</v>
      </c>
      <c r="S6557" t="e">
        <f t="shared" si="205"/>
        <v>#N/A</v>
      </c>
    </row>
    <row r="6558" spans="1:19">
      <c r="A6558">
        <f>'Previous Trades Import_OMS Quer'!A6558</f>
        <v>0</v>
      </c>
      <c r="B6558">
        <f>'Previous Trades Import_OMS Quer'!B6558</f>
        <v>0</v>
      </c>
      <c r="C6558" s="22">
        <f>'Previous Trades Import_OMS Quer'!C6558</f>
        <v>0</v>
      </c>
      <c r="D6558">
        <f>'Previous Trades Import_OMS Quer'!D6558</f>
        <v>0</v>
      </c>
      <c r="E6558" s="22">
        <f>'Previous Trades Import_OMS Quer'!E6558</f>
        <v>0</v>
      </c>
      <c r="F6558">
        <f>'Previous Trades Import_OMS Quer'!F6558</f>
        <v>0</v>
      </c>
      <c r="G6558">
        <f>'Previous Trades Import_OMS Quer'!G6558</f>
        <v>0</v>
      </c>
      <c r="H6558">
        <f>'Previous Trades Import_OMS Quer'!H6558</f>
        <v>0</v>
      </c>
      <c r="I6558">
        <f>'Previous Trades Import_OMS Quer'!I6558</f>
        <v>0</v>
      </c>
      <c r="J6558">
        <f>'Previous Trades Import_OMS Quer'!J6558</f>
        <v>0</v>
      </c>
      <c r="K6558">
        <f>'Previous Trades Import_OMS Quer'!K6558</f>
        <v>0</v>
      </c>
      <c r="L6558">
        <f>'Previous Trades Import_OMS Quer'!L6558</f>
        <v>0</v>
      </c>
      <c r="M6558">
        <f>'Previous Trades Import_OMS Quer'!M6558</f>
        <v>0</v>
      </c>
      <c r="N6558">
        <f>'Previous Trades Import_OMS Quer'!N6558</f>
        <v>0</v>
      </c>
      <c r="O6558" t="str">
        <f>CLEAN('Previous Trades Import_OMS Quer'!O6558)</f>
        <v/>
      </c>
      <c r="Q6558" s="25">
        <f t="shared" si="204"/>
        <v>0</v>
      </c>
      <c r="R6558" s="25" t="e">
        <f>VLOOKUP(O6558,'Currency Balance'!$O$3:$Q$32,3,0)</f>
        <v>#N/A</v>
      </c>
      <c r="S6558" t="e">
        <f t="shared" si="205"/>
        <v>#N/A</v>
      </c>
    </row>
    <row r="6559" spans="1:19">
      <c r="A6559">
        <f>'Previous Trades Import_OMS Quer'!A6559</f>
        <v>0</v>
      </c>
      <c r="B6559">
        <f>'Previous Trades Import_OMS Quer'!B6559</f>
        <v>0</v>
      </c>
      <c r="C6559" s="22">
        <f>'Previous Trades Import_OMS Quer'!C6559</f>
        <v>0</v>
      </c>
      <c r="D6559">
        <f>'Previous Trades Import_OMS Quer'!D6559</f>
        <v>0</v>
      </c>
      <c r="E6559" s="22">
        <f>'Previous Trades Import_OMS Quer'!E6559</f>
        <v>0</v>
      </c>
      <c r="F6559">
        <f>'Previous Trades Import_OMS Quer'!F6559</f>
        <v>0</v>
      </c>
      <c r="G6559">
        <f>'Previous Trades Import_OMS Quer'!G6559</f>
        <v>0</v>
      </c>
      <c r="H6559">
        <f>'Previous Trades Import_OMS Quer'!H6559</f>
        <v>0</v>
      </c>
      <c r="I6559">
        <f>'Previous Trades Import_OMS Quer'!I6559</f>
        <v>0</v>
      </c>
      <c r="J6559">
        <f>'Previous Trades Import_OMS Quer'!J6559</f>
        <v>0</v>
      </c>
      <c r="K6559">
        <f>'Previous Trades Import_OMS Quer'!K6559</f>
        <v>0</v>
      </c>
      <c r="L6559">
        <f>'Previous Trades Import_OMS Quer'!L6559</f>
        <v>0</v>
      </c>
      <c r="M6559">
        <f>'Previous Trades Import_OMS Quer'!M6559</f>
        <v>0</v>
      </c>
      <c r="N6559">
        <f>'Previous Trades Import_OMS Quer'!N6559</f>
        <v>0</v>
      </c>
      <c r="O6559" t="str">
        <f>CLEAN('Previous Trades Import_OMS Quer'!O6559)</f>
        <v/>
      </c>
      <c r="Q6559" s="25">
        <f t="shared" si="204"/>
        <v>0</v>
      </c>
      <c r="R6559" s="25" t="e">
        <f>VLOOKUP(O6559,'Currency Balance'!$O$3:$Q$32,3,0)</f>
        <v>#N/A</v>
      </c>
      <c r="S6559" t="e">
        <f t="shared" si="205"/>
        <v>#N/A</v>
      </c>
    </row>
    <row r="6560" spans="1:19">
      <c r="A6560">
        <f>'Previous Trades Import_OMS Quer'!A6560</f>
        <v>0</v>
      </c>
      <c r="B6560">
        <f>'Previous Trades Import_OMS Quer'!B6560</f>
        <v>0</v>
      </c>
      <c r="C6560" s="22">
        <f>'Previous Trades Import_OMS Quer'!C6560</f>
        <v>0</v>
      </c>
      <c r="D6560">
        <f>'Previous Trades Import_OMS Quer'!D6560</f>
        <v>0</v>
      </c>
      <c r="E6560" s="22">
        <f>'Previous Trades Import_OMS Quer'!E6560</f>
        <v>0</v>
      </c>
      <c r="F6560">
        <f>'Previous Trades Import_OMS Quer'!F6560</f>
        <v>0</v>
      </c>
      <c r="G6560">
        <f>'Previous Trades Import_OMS Quer'!G6560</f>
        <v>0</v>
      </c>
      <c r="H6560">
        <f>'Previous Trades Import_OMS Quer'!H6560</f>
        <v>0</v>
      </c>
      <c r="I6560">
        <f>'Previous Trades Import_OMS Quer'!I6560</f>
        <v>0</v>
      </c>
      <c r="J6560">
        <f>'Previous Trades Import_OMS Quer'!J6560</f>
        <v>0</v>
      </c>
      <c r="K6560">
        <f>'Previous Trades Import_OMS Quer'!K6560</f>
        <v>0</v>
      </c>
      <c r="L6560">
        <f>'Previous Trades Import_OMS Quer'!L6560</f>
        <v>0</v>
      </c>
      <c r="M6560">
        <f>'Previous Trades Import_OMS Quer'!M6560</f>
        <v>0</v>
      </c>
      <c r="N6560">
        <f>'Previous Trades Import_OMS Quer'!N6560</f>
        <v>0</v>
      </c>
      <c r="O6560" t="str">
        <f>CLEAN('Previous Trades Import_OMS Quer'!O6560)</f>
        <v/>
      </c>
      <c r="Q6560" s="25">
        <f t="shared" si="204"/>
        <v>0</v>
      </c>
      <c r="R6560" s="25" t="e">
        <f>VLOOKUP(O6560,'Currency Balance'!$O$3:$Q$32,3,0)</f>
        <v>#N/A</v>
      </c>
      <c r="S6560" t="e">
        <f t="shared" si="205"/>
        <v>#N/A</v>
      </c>
    </row>
    <row r="6561" spans="1:19">
      <c r="A6561">
        <f>'Previous Trades Import_OMS Quer'!A6561</f>
        <v>0</v>
      </c>
      <c r="B6561">
        <f>'Previous Trades Import_OMS Quer'!B6561</f>
        <v>0</v>
      </c>
      <c r="C6561" s="22">
        <f>'Previous Trades Import_OMS Quer'!C6561</f>
        <v>0</v>
      </c>
      <c r="D6561">
        <f>'Previous Trades Import_OMS Quer'!D6561</f>
        <v>0</v>
      </c>
      <c r="E6561" s="22">
        <f>'Previous Trades Import_OMS Quer'!E6561</f>
        <v>0</v>
      </c>
      <c r="F6561">
        <f>'Previous Trades Import_OMS Quer'!F6561</f>
        <v>0</v>
      </c>
      <c r="G6561">
        <f>'Previous Trades Import_OMS Quer'!G6561</f>
        <v>0</v>
      </c>
      <c r="H6561">
        <f>'Previous Trades Import_OMS Quer'!H6561</f>
        <v>0</v>
      </c>
      <c r="I6561">
        <f>'Previous Trades Import_OMS Quer'!I6561</f>
        <v>0</v>
      </c>
      <c r="J6561">
        <f>'Previous Trades Import_OMS Quer'!J6561</f>
        <v>0</v>
      </c>
      <c r="K6561">
        <f>'Previous Trades Import_OMS Quer'!K6561</f>
        <v>0</v>
      </c>
      <c r="L6561">
        <f>'Previous Trades Import_OMS Quer'!L6561</f>
        <v>0</v>
      </c>
      <c r="M6561">
        <f>'Previous Trades Import_OMS Quer'!M6561</f>
        <v>0</v>
      </c>
      <c r="N6561">
        <f>'Previous Trades Import_OMS Quer'!N6561</f>
        <v>0</v>
      </c>
      <c r="O6561" t="str">
        <f>CLEAN('Previous Trades Import_OMS Quer'!O6561)</f>
        <v/>
      </c>
      <c r="Q6561" s="25">
        <f t="shared" si="204"/>
        <v>0</v>
      </c>
      <c r="R6561" s="25" t="e">
        <f>VLOOKUP(O6561,'Currency Balance'!$O$3:$Q$32,3,0)</f>
        <v>#N/A</v>
      </c>
      <c r="S6561" t="e">
        <f t="shared" si="205"/>
        <v>#N/A</v>
      </c>
    </row>
    <row r="6562" spans="1:19">
      <c r="A6562">
        <f>'Previous Trades Import_OMS Quer'!A6562</f>
        <v>0</v>
      </c>
      <c r="B6562">
        <f>'Previous Trades Import_OMS Quer'!B6562</f>
        <v>0</v>
      </c>
      <c r="C6562" s="22">
        <f>'Previous Trades Import_OMS Quer'!C6562</f>
        <v>0</v>
      </c>
      <c r="D6562">
        <f>'Previous Trades Import_OMS Quer'!D6562</f>
        <v>0</v>
      </c>
      <c r="E6562" s="22">
        <f>'Previous Trades Import_OMS Quer'!E6562</f>
        <v>0</v>
      </c>
      <c r="F6562">
        <f>'Previous Trades Import_OMS Quer'!F6562</f>
        <v>0</v>
      </c>
      <c r="G6562">
        <f>'Previous Trades Import_OMS Quer'!G6562</f>
        <v>0</v>
      </c>
      <c r="H6562">
        <f>'Previous Trades Import_OMS Quer'!H6562</f>
        <v>0</v>
      </c>
      <c r="I6562">
        <f>'Previous Trades Import_OMS Quer'!I6562</f>
        <v>0</v>
      </c>
      <c r="J6562">
        <f>'Previous Trades Import_OMS Quer'!J6562</f>
        <v>0</v>
      </c>
      <c r="K6562">
        <f>'Previous Trades Import_OMS Quer'!K6562</f>
        <v>0</v>
      </c>
      <c r="L6562">
        <f>'Previous Trades Import_OMS Quer'!L6562</f>
        <v>0</v>
      </c>
      <c r="M6562">
        <f>'Previous Trades Import_OMS Quer'!M6562</f>
        <v>0</v>
      </c>
      <c r="N6562">
        <f>'Previous Trades Import_OMS Quer'!N6562</f>
        <v>0</v>
      </c>
      <c r="O6562" t="str">
        <f>CLEAN('Previous Trades Import_OMS Quer'!O6562)</f>
        <v/>
      </c>
      <c r="Q6562" s="25">
        <f t="shared" si="204"/>
        <v>0</v>
      </c>
      <c r="R6562" s="25" t="e">
        <f>VLOOKUP(O6562,'Currency Balance'!$O$3:$Q$32,3,0)</f>
        <v>#N/A</v>
      </c>
      <c r="S6562" t="e">
        <f t="shared" si="205"/>
        <v>#N/A</v>
      </c>
    </row>
    <row r="6563" spans="1:19">
      <c r="A6563">
        <f>'Previous Trades Import_OMS Quer'!A6563</f>
        <v>0</v>
      </c>
      <c r="B6563">
        <f>'Previous Trades Import_OMS Quer'!B6563</f>
        <v>0</v>
      </c>
      <c r="C6563" s="22">
        <f>'Previous Trades Import_OMS Quer'!C6563</f>
        <v>0</v>
      </c>
      <c r="D6563">
        <f>'Previous Trades Import_OMS Quer'!D6563</f>
        <v>0</v>
      </c>
      <c r="E6563" s="22">
        <f>'Previous Trades Import_OMS Quer'!E6563</f>
        <v>0</v>
      </c>
      <c r="F6563">
        <f>'Previous Trades Import_OMS Quer'!F6563</f>
        <v>0</v>
      </c>
      <c r="G6563">
        <f>'Previous Trades Import_OMS Quer'!G6563</f>
        <v>0</v>
      </c>
      <c r="H6563">
        <f>'Previous Trades Import_OMS Quer'!H6563</f>
        <v>0</v>
      </c>
      <c r="I6563">
        <f>'Previous Trades Import_OMS Quer'!I6563</f>
        <v>0</v>
      </c>
      <c r="J6563">
        <f>'Previous Trades Import_OMS Quer'!J6563</f>
        <v>0</v>
      </c>
      <c r="K6563">
        <f>'Previous Trades Import_OMS Quer'!K6563</f>
        <v>0</v>
      </c>
      <c r="L6563">
        <f>'Previous Trades Import_OMS Quer'!L6563</f>
        <v>0</v>
      </c>
      <c r="M6563">
        <f>'Previous Trades Import_OMS Quer'!M6563</f>
        <v>0</v>
      </c>
      <c r="N6563">
        <f>'Previous Trades Import_OMS Quer'!N6563</f>
        <v>0</v>
      </c>
      <c r="O6563" t="str">
        <f>CLEAN('Previous Trades Import_OMS Quer'!O6563)</f>
        <v/>
      </c>
      <c r="Q6563" s="25">
        <f t="shared" si="204"/>
        <v>0</v>
      </c>
      <c r="R6563" s="25" t="e">
        <f>VLOOKUP(O6563,'Currency Balance'!$O$3:$Q$32,3,0)</f>
        <v>#N/A</v>
      </c>
      <c r="S6563" t="e">
        <f t="shared" si="205"/>
        <v>#N/A</v>
      </c>
    </row>
    <row r="6564" spans="1:19">
      <c r="A6564">
        <f>'Previous Trades Import_OMS Quer'!A6564</f>
        <v>0</v>
      </c>
      <c r="B6564">
        <f>'Previous Trades Import_OMS Quer'!B6564</f>
        <v>0</v>
      </c>
      <c r="C6564" s="22">
        <f>'Previous Trades Import_OMS Quer'!C6564</f>
        <v>0</v>
      </c>
      <c r="D6564">
        <f>'Previous Trades Import_OMS Quer'!D6564</f>
        <v>0</v>
      </c>
      <c r="E6564" s="22">
        <f>'Previous Trades Import_OMS Quer'!E6564</f>
        <v>0</v>
      </c>
      <c r="F6564">
        <f>'Previous Trades Import_OMS Quer'!F6564</f>
        <v>0</v>
      </c>
      <c r="G6564">
        <f>'Previous Trades Import_OMS Quer'!G6564</f>
        <v>0</v>
      </c>
      <c r="H6564">
        <f>'Previous Trades Import_OMS Quer'!H6564</f>
        <v>0</v>
      </c>
      <c r="I6564">
        <f>'Previous Trades Import_OMS Quer'!I6564</f>
        <v>0</v>
      </c>
      <c r="J6564">
        <f>'Previous Trades Import_OMS Quer'!J6564</f>
        <v>0</v>
      </c>
      <c r="K6564">
        <f>'Previous Trades Import_OMS Quer'!K6564</f>
        <v>0</v>
      </c>
      <c r="L6564">
        <f>'Previous Trades Import_OMS Quer'!L6564</f>
        <v>0</v>
      </c>
      <c r="M6564">
        <f>'Previous Trades Import_OMS Quer'!M6564</f>
        <v>0</v>
      </c>
      <c r="N6564">
        <f>'Previous Trades Import_OMS Quer'!N6564</f>
        <v>0</v>
      </c>
      <c r="O6564" t="str">
        <f>CLEAN('Previous Trades Import_OMS Quer'!O6564)</f>
        <v/>
      </c>
      <c r="Q6564" s="25">
        <f t="shared" si="204"/>
        <v>0</v>
      </c>
      <c r="R6564" s="25" t="e">
        <f>VLOOKUP(O6564,'Currency Balance'!$O$3:$Q$32,3,0)</f>
        <v>#N/A</v>
      </c>
      <c r="S6564" t="e">
        <f t="shared" si="205"/>
        <v>#N/A</v>
      </c>
    </row>
    <row r="6565" spans="1:19">
      <c r="A6565">
        <f>'Previous Trades Import_OMS Quer'!A6565</f>
        <v>0</v>
      </c>
      <c r="B6565">
        <f>'Previous Trades Import_OMS Quer'!B6565</f>
        <v>0</v>
      </c>
      <c r="C6565" s="22">
        <f>'Previous Trades Import_OMS Quer'!C6565</f>
        <v>0</v>
      </c>
      <c r="D6565">
        <f>'Previous Trades Import_OMS Quer'!D6565</f>
        <v>0</v>
      </c>
      <c r="E6565" s="22">
        <f>'Previous Trades Import_OMS Quer'!E6565</f>
        <v>0</v>
      </c>
      <c r="F6565">
        <f>'Previous Trades Import_OMS Quer'!F6565</f>
        <v>0</v>
      </c>
      <c r="G6565">
        <f>'Previous Trades Import_OMS Quer'!G6565</f>
        <v>0</v>
      </c>
      <c r="H6565">
        <f>'Previous Trades Import_OMS Quer'!H6565</f>
        <v>0</v>
      </c>
      <c r="I6565">
        <f>'Previous Trades Import_OMS Quer'!I6565</f>
        <v>0</v>
      </c>
      <c r="J6565">
        <f>'Previous Trades Import_OMS Quer'!J6565</f>
        <v>0</v>
      </c>
      <c r="K6565">
        <f>'Previous Trades Import_OMS Quer'!K6565</f>
        <v>0</v>
      </c>
      <c r="L6565">
        <f>'Previous Trades Import_OMS Quer'!L6565</f>
        <v>0</v>
      </c>
      <c r="M6565">
        <f>'Previous Trades Import_OMS Quer'!M6565</f>
        <v>0</v>
      </c>
      <c r="N6565">
        <f>'Previous Trades Import_OMS Quer'!N6565</f>
        <v>0</v>
      </c>
      <c r="O6565" t="str">
        <f>CLEAN('Previous Trades Import_OMS Quer'!O6565)</f>
        <v/>
      </c>
      <c r="Q6565" s="25">
        <f t="shared" si="204"/>
        <v>0</v>
      </c>
      <c r="R6565" s="25" t="e">
        <f>VLOOKUP(O6565,'Currency Balance'!$O$3:$Q$32,3,0)</f>
        <v>#N/A</v>
      </c>
      <c r="S6565" t="e">
        <f t="shared" si="205"/>
        <v>#N/A</v>
      </c>
    </row>
    <row r="6566" spans="1:19">
      <c r="A6566">
        <f>'Previous Trades Import_OMS Quer'!A6566</f>
        <v>0</v>
      </c>
      <c r="B6566">
        <f>'Previous Trades Import_OMS Quer'!B6566</f>
        <v>0</v>
      </c>
      <c r="C6566" s="22">
        <f>'Previous Trades Import_OMS Quer'!C6566</f>
        <v>0</v>
      </c>
      <c r="D6566">
        <f>'Previous Trades Import_OMS Quer'!D6566</f>
        <v>0</v>
      </c>
      <c r="E6566" s="22">
        <f>'Previous Trades Import_OMS Quer'!E6566</f>
        <v>0</v>
      </c>
      <c r="F6566">
        <f>'Previous Trades Import_OMS Quer'!F6566</f>
        <v>0</v>
      </c>
      <c r="G6566">
        <f>'Previous Trades Import_OMS Quer'!G6566</f>
        <v>0</v>
      </c>
      <c r="H6566">
        <f>'Previous Trades Import_OMS Quer'!H6566</f>
        <v>0</v>
      </c>
      <c r="I6566">
        <f>'Previous Trades Import_OMS Quer'!I6566</f>
        <v>0</v>
      </c>
      <c r="J6566">
        <f>'Previous Trades Import_OMS Quer'!J6566</f>
        <v>0</v>
      </c>
      <c r="K6566">
        <f>'Previous Trades Import_OMS Quer'!K6566</f>
        <v>0</v>
      </c>
      <c r="L6566">
        <f>'Previous Trades Import_OMS Quer'!L6566</f>
        <v>0</v>
      </c>
      <c r="M6566">
        <f>'Previous Trades Import_OMS Quer'!M6566</f>
        <v>0</v>
      </c>
      <c r="N6566">
        <f>'Previous Trades Import_OMS Quer'!N6566</f>
        <v>0</v>
      </c>
      <c r="O6566" t="str">
        <f>CLEAN('Previous Trades Import_OMS Quer'!O6566)</f>
        <v/>
      </c>
      <c r="Q6566" s="25">
        <f t="shared" si="204"/>
        <v>0</v>
      </c>
      <c r="R6566" s="25" t="e">
        <f>VLOOKUP(O6566,'Currency Balance'!$O$3:$Q$32,3,0)</f>
        <v>#N/A</v>
      </c>
      <c r="S6566" t="e">
        <f t="shared" si="205"/>
        <v>#N/A</v>
      </c>
    </row>
    <row r="6567" spans="1:19">
      <c r="A6567">
        <f>'Previous Trades Import_OMS Quer'!A6567</f>
        <v>0</v>
      </c>
      <c r="B6567">
        <f>'Previous Trades Import_OMS Quer'!B6567</f>
        <v>0</v>
      </c>
      <c r="C6567" s="22">
        <f>'Previous Trades Import_OMS Quer'!C6567</f>
        <v>0</v>
      </c>
      <c r="D6567">
        <f>'Previous Trades Import_OMS Quer'!D6567</f>
        <v>0</v>
      </c>
      <c r="E6567" s="22">
        <f>'Previous Trades Import_OMS Quer'!E6567</f>
        <v>0</v>
      </c>
      <c r="F6567">
        <f>'Previous Trades Import_OMS Quer'!F6567</f>
        <v>0</v>
      </c>
      <c r="G6567">
        <f>'Previous Trades Import_OMS Quer'!G6567</f>
        <v>0</v>
      </c>
      <c r="H6567">
        <f>'Previous Trades Import_OMS Quer'!H6567</f>
        <v>0</v>
      </c>
      <c r="I6567">
        <f>'Previous Trades Import_OMS Quer'!I6567</f>
        <v>0</v>
      </c>
      <c r="J6567">
        <f>'Previous Trades Import_OMS Quer'!J6567</f>
        <v>0</v>
      </c>
      <c r="K6567">
        <f>'Previous Trades Import_OMS Quer'!K6567</f>
        <v>0</v>
      </c>
      <c r="L6567">
        <f>'Previous Trades Import_OMS Quer'!L6567</f>
        <v>0</v>
      </c>
      <c r="M6567">
        <f>'Previous Trades Import_OMS Quer'!M6567</f>
        <v>0</v>
      </c>
      <c r="N6567">
        <f>'Previous Trades Import_OMS Quer'!N6567</f>
        <v>0</v>
      </c>
      <c r="O6567" t="str">
        <f>CLEAN('Previous Trades Import_OMS Quer'!O6567)</f>
        <v/>
      </c>
      <c r="Q6567" s="25">
        <f t="shared" si="204"/>
        <v>0</v>
      </c>
      <c r="R6567" s="25" t="e">
        <f>VLOOKUP(O6567,'Currency Balance'!$O$3:$Q$32,3,0)</f>
        <v>#N/A</v>
      </c>
      <c r="S6567" t="e">
        <f t="shared" si="205"/>
        <v>#N/A</v>
      </c>
    </row>
    <row r="6568" spans="1:19">
      <c r="A6568">
        <f>'Previous Trades Import_OMS Quer'!A6568</f>
        <v>0</v>
      </c>
      <c r="B6568">
        <f>'Previous Trades Import_OMS Quer'!B6568</f>
        <v>0</v>
      </c>
      <c r="C6568" s="22">
        <f>'Previous Trades Import_OMS Quer'!C6568</f>
        <v>0</v>
      </c>
      <c r="D6568">
        <f>'Previous Trades Import_OMS Quer'!D6568</f>
        <v>0</v>
      </c>
      <c r="E6568" s="22">
        <f>'Previous Trades Import_OMS Quer'!E6568</f>
        <v>0</v>
      </c>
      <c r="F6568">
        <f>'Previous Trades Import_OMS Quer'!F6568</f>
        <v>0</v>
      </c>
      <c r="G6568">
        <f>'Previous Trades Import_OMS Quer'!G6568</f>
        <v>0</v>
      </c>
      <c r="H6568">
        <f>'Previous Trades Import_OMS Quer'!H6568</f>
        <v>0</v>
      </c>
      <c r="I6568">
        <f>'Previous Trades Import_OMS Quer'!I6568</f>
        <v>0</v>
      </c>
      <c r="J6568">
        <f>'Previous Trades Import_OMS Quer'!J6568</f>
        <v>0</v>
      </c>
      <c r="K6568">
        <f>'Previous Trades Import_OMS Quer'!K6568</f>
        <v>0</v>
      </c>
      <c r="L6568">
        <f>'Previous Trades Import_OMS Quer'!L6568</f>
        <v>0</v>
      </c>
      <c r="M6568">
        <f>'Previous Trades Import_OMS Quer'!M6568</f>
        <v>0</v>
      </c>
      <c r="N6568">
        <f>'Previous Trades Import_OMS Quer'!N6568</f>
        <v>0</v>
      </c>
      <c r="O6568" t="str">
        <f>CLEAN('Previous Trades Import_OMS Quer'!O6568)</f>
        <v/>
      </c>
      <c r="Q6568" s="25">
        <f t="shared" si="204"/>
        <v>0</v>
      </c>
      <c r="R6568" s="25" t="e">
        <f>VLOOKUP(O6568,'Currency Balance'!$O$3:$Q$32,3,0)</f>
        <v>#N/A</v>
      </c>
      <c r="S6568" t="e">
        <f t="shared" si="205"/>
        <v>#N/A</v>
      </c>
    </row>
    <row r="6569" spans="1:19">
      <c r="A6569">
        <f>'Previous Trades Import_OMS Quer'!A6569</f>
        <v>0</v>
      </c>
      <c r="B6569">
        <f>'Previous Trades Import_OMS Quer'!B6569</f>
        <v>0</v>
      </c>
      <c r="C6569" s="22">
        <f>'Previous Trades Import_OMS Quer'!C6569</f>
        <v>0</v>
      </c>
      <c r="D6569">
        <f>'Previous Trades Import_OMS Quer'!D6569</f>
        <v>0</v>
      </c>
      <c r="E6569" s="22">
        <f>'Previous Trades Import_OMS Quer'!E6569</f>
        <v>0</v>
      </c>
      <c r="F6569">
        <f>'Previous Trades Import_OMS Quer'!F6569</f>
        <v>0</v>
      </c>
      <c r="G6569">
        <f>'Previous Trades Import_OMS Quer'!G6569</f>
        <v>0</v>
      </c>
      <c r="H6569">
        <f>'Previous Trades Import_OMS Quer'!H6569</f>
        <v>0</v>
      </c>
      <c r="I6569">
        <f>'Previous Trades Import_OMS Quer'!I6569</f>
        <v>0</v>
      </c>
      <c r="J6569">
        <f>'Previous Trades Import_OMS Quer'!J6569</f>
        <v>0</v>
      </c>
      <c r="K6569">
        <f>'Previous Trades Import_OMS Quer'!K6569</f>
        <v>0</v>
      </c>
      <c r="L6569">
        <f>'Previous Trades Import_OMS Quer'!L6569</f>
        <v>0</v>
      </c>
      <c r="M6569">
        <f>'Previous Trades Import_OMS Quer'!M6569</f>
        <v>0</v>
      </c>
      <c r="N6569">
        <f>'Previous Trades Import_OMS Quer'!N6569</f>
        <v>0</v>
      </c>
      <c r="O6569" t="str">
        <f>CLEAN('Previous Trades Import_OMS Quer'!O6569)</f>
        <v/>
      </c>
      <c r="Q6569" s="25">
        <f t="shared" si="204"/>
        <v>0</v>
      </c>
      <c r="R6569" s="25" t="e">
        <f>VLOOKUP(O6569,'Currency Balance'!$O$3:$Q$32,3,0)</f>
        <v>#N/A</v>
      </c>
      <c r="S6569" t="e">
        <f t="shared" si="205"/>
        <v>#N/A</v>
      </c>
    </row>
    <row r="6570" spans="1:19">
      <c r="A6570">
        <f>'Previous Trades Import_OMS Quer'!A6570</f>
        <v>0</v>
      </c>
      <c r="B6570">
        <f>'Previous Trades Import_OMS Quer'!B6570</f>
        <v>0</v>
      </c>
      <c r="C6570" s="22">
        <f>'Previous Trades Import_OMS Quer'!C6570</f>
        <v>0</v>
      </c>
      <c r="D6570">
        <f>'Previous Trades Import_OMS Quer'!D6570</f>
        <v>0</v>
      </c>
      <c r="E6570" s="22">
        <f>'Previous Trades Import_OMS Quer'!E6570</f>
        <v>0</v>
      </c>
      <c r="F6570">
        <f>'Previous Trades Import_OMS Quer'!F6570</f>
        <v>0</v>
      </c>
      <c r="G6570">
        <f>'Previous Trades Import_OMS Quer'!G6570</f>
        <v>0</v>
      </c>
      <c r="H6570">
        <f>'Previous Trades Import_OMS Quer'!H6570</f>
        <v>0</v>
      </c>
      <c r="I6570">
        <f>'Previous Trades Import_OMS Quer'!I6570</f>
        <v>0</v>
      </c>
      <c r="J6570">
        <f>'Previous Trades Import_OMS Quer'!J6570</f>
        <v>0</v>
      </c>
      <c r="K6570">
        <f>'Previous Trades Import_OMS Quer'!K6570</f>
        <v>0</v>
      </c>
      <c r="L6570">
        <f>'Previous Trades Import_OMS Quer'!L6570</f>
        <v>0</v>
      </c>
      <c r="M6570">
        <f>'Previous Trades Import_OMS Quer'!M6570</f>
        <v>0</v>
      </c>
      <c r="N6570">
        <f>'Previous Trades Import_OMS Quer'!N6570</f>
        <v>0</v>
      </c>
      <c r="O6570" t="str">
        <f>CLEAN('Previous Trades Import_OMS Quer'!O6570)</f>
        <v/>
      </c>
      <c r="Q6570" s="25">
        <f t="shared" si="204"/>
        <v>0</v>
      </c>
      <c r="R6570" s="25" t="e">
        <f>VLOOKUP(O6570,'Currency Balance'!$O$3:$Q$32,3,0)</f>
        <v>#N/A</v>
      </c>
      <c r="S6570" t="e">
        <f t="shared" si="205"/>
        <v>#N/A</v>
      </c>
    </row>
    <row r="6571" spans="1:19">
      <c r="A6571">
        <f>'Previous Trades Import_OMS Quer'!A6571</f>
        <v>0</v>
      </c>
      <c r="B6571">
        <f>'Previous Trades Import_OMS Quer'!B6571</f>
        <v>0</v>
      </c>
      <c r="C6571" s="22">
        <f>'Previous Trades Import_OMS Quer'!C6571</f>
        <v>0</v>
      </c>
      <c r="D6571">
        <f>'Previous Trades Import_OMS Quer'!D6571</f>
        <v>0</v>
      </c>
      <c r="E6571" s="22">
        <f>'Previous Trades Import_OMS Quer'!E6571</f>
        <v>0</v>
      </c>
      <c r="F6571">
        <f>'Previous Trades Import_OMS Quer'!F6571</f>
        <v>0</v>
      </c>
      <c r="G6571">
        <f>'Previous Trades Import_OMS Quer'!G6571</f>
        <v>0</v>
      </c>
      <c r="H6571">
        <f>'Previous Trades Import_OMS Quer'!H6571</f>
        <v>0</v>
      </c>
      <c r="I6571">
        <f>'Previous Trades Import_OMS Quer'!I6571</f>
        <v>0</v>
      </c>
      <c r="J6571">
        <f>'Previous Trades Import_OMS Quer'!J6571</f>
        <v>0</v>
      </c>
      <c r="K6571">
        <f>'Previous Trades Import_OMS Quer'!K6571</f>
        <v>0</v>
      </c>
      <c r="L6571">
        <f>'Previous Trades Import_OMS Quer'!L6571</f>
        <v>0</v>
      </c>
      <c r="M6571">
        <f>'Previous Trades Import_OMS Quer'!M6571</f>
        <v>0</v>
      </c>
      <c r="N6571">
        <f>'Previous Trades Import_OMS Quer'!N6571</f>
        <v>0</v>
      </c>
      <c r="O6571" t="str">
        <f>CLEAN('Previous Trades Import_OMS Quer'!O6571)</f>
        <v/>
      </c>
      <c r="Q6571" s="25">
        <f t="shared" si="204"/>
        <v>0</v>
      </c>
      <c r="R6571" s="25" t="e">
        <f>VLOOKUP(O6571,'Currency Balance'!$O$3:$Q$32,3,0)</f>
        <v>#N/A</v>
      </c>
      <c r="S6571" t="e">
        <f t="shared" si="205"/>
        <v>#N/A</v>
      </c>
    </row>
    <row r="6572" spans="1:19">
      <c r="A6572">
        <f>'Previous Trades Import_OMS Quer'!A6572</f>
        <v>0</v>
      </c>
      <c r="B6572">
        <f>'Previous Trades Import_OMS Quer'!B6572</f>
        <v>0</v>
      </c>
      <c r="C6572" s="22">
        <f>'Previous Trades Import_OMS Quer'!C6572</f>
        <v>0</v>
      </c>
      <c r="D6572">
        <f>'Previous Trades Import_OMS Quer'!D6572</f>
        <v>0</v>
      </c>
      <c r="E6572" s="22">
        <f>'Previous Trades Import_OMS Quer'!E6572</f>
        <v>0</v>
      </c>
      <c r="F6572">
        <f>'Previous Trades Import_OMS Quer'!F6572</f>
        <v>0</v>
      </c>
      <c r="G6572">
        <f>'Previous Trades Import_OMS Quer'!G6572</f>
        <v>0</v>
      </c>
      <c r="H6572">
        <f>'Previous Trades Import_OMS Quer'!H6572</f>
        <v>0</v>
      </c>
      <c r="I6572">
        <f>'Previous Trades Import_OMS Quer'!I6572</f>
        <v>0</v>
      </c>
      <c r="J6572">
        <f>'Previous Trades Import_OMS Quer'!J6572</f>
        <v>0</v>
      </c>
      <c r="K6572">
        <f>'Previous Trades Import_OMS Quer'!K6572</f>
        <v>0</v>
      </c>
      <c r="L6572">
        <f>'Previous Trades Import_OMS Quer'!L6572</f>
        <v>0</v>
      </c>
      <c r="M6572">
        <f>'Previous Trades Import_OMS Quer'!M6572</f>
        <v>0</v>
      </c>
      <c r="N6572">
        <f>'Previous Trades Import_OMS Quer'!N6572</f>
        <v>0</v>
      </c>
      <c r="O6572" t="str">
        <f>CLEAN('Previous Trades Import_OMS Quer'!O6572)</f>
        <v/>
      </c>
      <c r="Q6572" s="25">
        <f t="shared" si="204"/>
        <v>0</v>
      </c>
      <c r="R6572" s="25" t="e">
        <f>VLOOKUP(O6572,'Currency Balance'!$O$3:$Q$32,3,0)</f>
        <v>#N/A</v>
      </c>
      <c r="S6572" t="e">
        <f t="shared" si="205"/>
        <v>#N/A</v>
      </c>
    </row>
    <row r="6573" spans="1:19">
      <c r="A6573">
        <f>'Previous Trades Import_OMS Quer'!A6573</f>
        <v>0</v>
      </c>
      <c r="B6573">
        <f>'Previous Trades Import_OMS Quer'!B6573</f>
        <v>0</v>
      </c>
      <c r="C6573" s="22">
        <f>'Previous Trades Import_OMS Quer'!C6573</f>
        <v>0</v>
      </c>
      <c r="D6573">
        <f>'Previous Trades Import_OMS Quer'!D6573</f>
        <v>0</v>
      </c>
      <c r="E6573" s="22">
        <f>'Previous Trades Import_OMS Quer'!E6573</f>
        <v>0</v>
      </c>
      <c r="F6573">
        <f>'Previous Trades Import_OMS Quer'!F6573</f>
        <v>0</v>
      </c>
      <c r="G6573">
        <f>'Previous Trades Import_OMS Quer'!G6573</f>
        <v>0</v>
      </c>
      <c r="H6573">
        <f>'Previous Trades Import_OMS Quer'!H6573</f>
        <v>0</v>
      </c>
      <c r="I6573">
        <f>'Previous Trades Import_OMS Quer'!I6573</f>
        <v>0</v>
      </c>
      <c r="J6573">
        <f>'Previous Trades Import_OMS Quer'!J6573</f>
        <v>0</v>
      </c>
      <c r="K6573">
        <f>'Previous Trades Import_OMS Quer'!K6573</f>
        <v>0</v>
      </c>
      <c r="L6573">
        <f>'Previous Trades Import_OMS Quer'!L6573</f>
        <v>0</v>
      </c>
      <c r="M6573">
        <f>'Previous Trades Import_OMS Quer'!M6573</f>
        <v>0</v>
      </c>
      <c r="N6573">
        <f>'Previous Trades Import_OMS Quer'!N6573</f>
        <v>0</v>
      </c>
      <c r="O6573" t="str">
        <f>CLEAN('Previous Trades Import_OMS Quer'!O6573)</f>
        <v/>
      </c>
      <c r="Q6573" s="25">
        <f t="shared" si="204"/>
        <v>0</v>
      </c>
      <c r="R6573" s="25" t="e">
        <f>VLOOKUP(O6573,'Currency Balance'!$O$3:$Q$32,3,0)</f>
        <v>#N/A</v>
      </c>
      <c r="S6573" t="e">
        <f t="shared" si="205"/>
        <v>#N/A</v>
      </c>
    </row>
    <row r="6574" spans="1:19">
      <c r="A6574">
        <f>'Previous Trades Import_OMS Quer'!A6574</f>
        <v>0</v>
      </c>
      <c r="B6574">
        <f>'Previous Trades Import_OMS Quer'!B6574</f>
        <v>0</v>
      </c>
      <c r="C6574" s="22">
        <f>'Previous Trades Import_OMS Quer'!C6574</f>
        <v>0</v>
      </c>
      <c r="D6574">
        <f>'Previous Trades Import_OMS Quer'!D6574</f>
        <v>0</v>
      </c>
      <c r="E6574" s="22">
        <f>'Previous Trades Import_OMS Quer'!E6574</f>
        <v>0</v>
      </c>
      <c r="F6574">
        <f>'Previous Trades Import_OMS Quer'!F6574</f>
        <v>0</v>
      </c>
      <c r="G6574">
        <f>'Previous Trades Import_OMS Quer'!G6574</f>
        <v>0</v>
      </c>
      <c r="H6574">
        <f>'Previous Trades Import_OMS Quer'!H6574</f>
        <v>0</v>
      </c>
      <c r="I6574">
        <f>'Previous Trades Import_OMS Quer'!I6574</f>
        <v>0</v>
      </c>
      <c r="J6574">
        <f>'Previous Trades Import_OMS Quer'!J6574</f>
        <v>0</v>
      </c>
      <c r="K6574">
        <f>'Previous Trades Import_OMS Quer'!K6574</f>
        <v>0</v>
      </c>
      <c r="L6574">
        <f>'Previous Trades Import_OMS Quer'!L6574</f>
        <v>0</v>
      </c>
      <c r="M6574">
        <f>'Previous Trades Import_OMS Quer'!M6574</f>
        <v>0</v>
      </c>
      <c r="N6574">
        <f>'Previous Trades Import_OMS Quer'!N6574</f>
        <v>0</v>
      </c>
      <c r="O6574" t="str">
        <f>CLEAN('Previous Trades Import_OMS Quer'!O6574)</f>
        <v/>
      </c>
      <c r="Q6574" s="25">
        <f t="shared" si="204"/>
        <v>0</v>
      </c>
      <c r="R6574" s="25" t="e">
        <f>VLOOKUP(O6574,'Currency Balance'!$O$3:$Q$32,3,0)</f>
        <v>#N/A</v>
      </c>
      <c r="S6574" t="e">
        <f t="shared" si="205"/>
        <v>#N/A</v>
      </c>
    </row>
    <row r="6575" spans="1:19">
      <c r="A6575">
        <f>'Previous Trades Import_OMS Quer'!A6575</f>
        <v>0</v>
      </c>
      <c r="B6575">
        <f>'Previous Trades Import_OMS Quer'!B6575</f>
        <v>0</v>
      </c>
      <c r="C6575" s="22">
        <f>'Previous Trades Import_OMS Quer'!C6575</f>
        <v>0</v>
      </c>
      <c r="D6575">
        <f>'Previous Trades Import_OMS Quer'!D6575</f>
        <v>0</v>
      </c>
      <c r="E6575" s="22">
        <f>'Previous Trades Import_OMS Quer'!E6575</f>
        <v>0</v>
      </c>
      <c r="F6575">
        <f>'Previous Trades Import_OMS Quer'!F6575</f>
        <v>0</v>
      </c>
      <c r="G6575">
        <f>'Previous Trades Import_OMS Quer'!G6575</f>
        <v>0</v>
      </c>
      <c r="H6575">
        <f>'Previous Trades Import_OMS Quer'!H6575</f>
        <v>0</v>
      </c>
      <c r="I6575">
        <f>'Previous Trades Import_OMS Quer'!I6575</f>
        <v>0</v>
      </c>
      <c r="J6575">
        <f>'Previous Trades Import_OMS Quer'!J6575</f>
        <v>0</v>
      </c>
      <c r="K6575">
        <f>'Previous Trades Import_OMS Quer'!K6575</f>
        <v>0</v>
      </c>
      <c r="L6575">
        <f>'Previous Trades Import_OMS Quer'!L6575</f>
        <v>0</v>
      </c>
      <c r="M6575">
        <f>'Previous Trades Import_OMS Quer'!M6575</f>
        <v>0</v>
      </c>
      <c r="N6575">
        <f>'Previous Trades Import_OMS Quer'!N6575</f>
        <v>0</v>
      </c>
      <c r="O6575" t="str">
        <f>CLEAN('Previous Trades Import_OMS Quer'!O6575)</f>
        <v/>
      </c>
      <c r="Q6575" s="25">
        <f t="shared" si="204"/>
        <v>0</v>
      </c>
      <c r="R6575" s="25" t="e">
        <f>VLOOKUP(O6575,'Currency Balance'!$O$3:$Q$32,3,0)</f>
        <v>#N/A</v>
      </c>
      <c r="S6575" t="e">
        <f t="shared" si="205"/>
        <v>#N/A</v>
      </c>
    </row>
    <row r="6576" spans="1:19">
      <c r="A6576">
        <f>'Previous Trades Import_OMS Quer'!A6576</f>
        <v>0</v>
      </c>
      <c r="B6576">
        <f>'Previous Trades Import_OMS Quer'!B6576</f>
        <v>0</v>
      </c>
      <c r="C6576" s="22">
        <f>'Previous Trades Import_OMS Quer'!C6576</f>
        <v>0</v>
      </c>
      <c r="D6576">
        <f>'Previous Trades Import_OMS Quer'!D6576</f>
        <v>0</v>
      </c>
      <c r="E6576" s="22">
        <f>'Previous Trades Import_OMS Quer'!E6576</f>
        <v>0</v>
      </c>
      <c r="F6576">
        <f>'Previous Trades Import_OMS Quer'!F6576</f>
        <v>0</v>
      </c>
      <c r="G6576">
        <f>'Previous Trades Import_OMS Quer'!G6576</f>
        <v>0</v>
      </c>
      <c r="H6576">
        <f>'Previous Trades Import_OMS Quer'!H6576</f>
        <v>0</v>
      </c>
      <c r="I6576">
        <f>'Previous Trades Import_OMS Quer'!I6576</f>
        <v>0</v>
      </c>
      <c r="J6576">
        <f>'Previous Trades Import_OMS Quer'!J6576</f>
        <v>0</v>
      </c>
      <c r="K6576">
        <f>'Previous Trades Import_OMS Quer'!K6576</f>
        <v>0</v>
      </c>
      <c r="L6576">
        <f>'Previous Trades Import_OMS Quer'!L6576</f>
        <v>0</v>
      </c>
      <c r="M6576">
        <f>'Previous Trades Import_OMS Quer'!M6576</f>
        <v>0</v>
      </c>
      <c r="N6576">
        <f>'Previous Trades Import_OMS Quer'!N6576</f>
        <v>0</v>
      </c>
      <c r="O6576" t="str">
        <f>CLEAN('Previous Trades Import_OMS Quer'!O6576)</f>
        <v/>
      </c>
      <c r="Q6576" s="25">
        <f t="shared" si="204"/>
        <v>0</v>
      </c>
      <c r="R6576" s="25" t="e">
        <f>VLOOKUP(O6576,'Currency Balance'!$O$3:$Q$32,3,0)</f>
        <v>#N/A</v>
      </c>
      <c r="S6576" t="e">
        <f t="shared" si="205"/>
        <v>#N/A</v>
      </c>
    </row>
    <row r="6577" spans="1:19">
      <c r="A6577">
        <f>'Previous Trades Import_OMS Quer'!A6577</f>
        <v>0</v>
      </c>
      <c r="B6577">
        <f>'Previous Trades Import_OMS Quer'!B6577</f>
        <v>0</v>
      </c>
      <c r="C6577" s="22">
        <f>'Previous Trades Import_OMS Quer'!C6577</f>
        <v>0</v>
      </c>
      <c r="D6577">
        <f>'Previous Trades Import_OMS Quer'!D6577</f>
        <v>0</v>
      </c>
      <c r="E6577" s="22">
        <f>'Previous Trades Import_OMS Quer'!E6577</f>
        <v>0</v>
      </c>
      <c r="F6577">
        <f>'Previous Trades Import_OMS Quer'!F6577</f>
        <v>0</v>
      </c>
      <c r="G6577">
        <f>'Previous Trades Import_OMS Quer'!G6577</f>
        <v>0</v>
      </c>
      <c r="H6577">
        <f>'Previous Trades Import_OMS Quer'!H6577</f>
        <v>0</v>
      </c>
      <c r="I6577">
        <f>'Previous Trades Import_OMS Quer'!I6577</f>
        <v>0</v>
      </c>
      <c r="J6577">
        <f>'Previous Trades Import_OMS Quer'!J6577</f>
        <v>0</v>
      </c>
      <c r="K6577">
        <f>'Previous Trades Import_OMS Quer'!K6577</f>
        <v>0</v>
      </c>
      <c r="L6577">
        <f>'Previous Trades Import_OMS Quer'!L6577</f>
        <v>0</v>
      </c>
      <c r="M6577">
        <f>'Previous Trades Import_OMS Quer'!M6577</f>
        <v>0</v>
      </c>
      <c r="N6577">
        <f>'Previous Trades Import_OMS Quer'!N6577</f>
        <v>0</v>
      </c>
      <c r="O6577" t="str">
        <f>CLEAN('Previous Trades Import_OMS Quer'!O6577)</f>
        <v/>
      </c>
      <c r="Q6577" s="25">
        <f t="shared" si="204"/>
        <v>0</v>
      </c>
      <c r="R6577" s="25" t="e">
        <f>VLOOKUP(O6577,'Currency Balance'!$O$3:$Q$32,3,0)</f>
        <v>#N/A</v>
      </c>
      <c r="S6577" t="e">
        <f t="shared" si="205"/>
        <v>#N/A</v>
      </c>
    </row>
    <row r="6578" spans="1:19">
      <c r="A6578">
        <f>'Previous Trades Import_OMS Quer'!A6578</f>
        <v>0</v>
      </c>
      <c r="B6578">
        <f>'Previous Trades Import_OMS Quer'!B6578</f>
        <v>0</v>
      </c>
      <c r="C6578" s="22">
        <f>'Previous Trades Import_OMS Quer'!C6578</f>
        <v>0</v>
      </c>
      <c r="D6578">
        <f>'Previous Trades Import_OMS Quer'!D6578</f>
        <v>0</v>
      </c>
      <c r="E6578" s="22">
        <f>'Previous Trades Import_OMS Quer'!E6578</f>
        <v>0</v>
      </c>
      <c r="F6578">
        <f>'Previous Trades Import_OMS Quer'!F6578</f>
        <v>0</v>
      </c>
      <c r="G6578">
        <f>'Previous Trades Import_OMS Quer'!G6578</f>
        <v>0</v>
      </c>
      <c r="H6578">
        <f>'Previous Trades Import_OMS Quer'!H6578</f>
        <v>0</v>
      </c>
      <c r="I6578">
        <f>'Previous Trades Import_OMS Quer'!I6578</f>
        <v>0</v>
      </c>
      <c r="J6578">
        <f>'Previous Trades Import_OMS Quer'!J6578</f>
        <v>0</v>
      </c>
      <c r="K6578">
        <f>'Previous Trades Import_OMS Quer'!K6578</f>
        <v>0</v>
      </c>
      <c r="L6578">
        <f>'Previous Trades Import_OMS Quer'!L6578</f>
        <v>0</v>
      </c>
      <c r="M6578">
        <f>'Previous Trades Import_OMS Quer'!M6578</f>
        <v>0</v>
      </c>
      <c r="N6578">
        <f>'Previous Trades Import_OMS Quer'!N6578</f>
        <v>0</v>
      </c>
      <c r="O6578" t="str">
        <f>CLEAN('Previous Trades Import_OMS Quer'!O6578)</f>
        <v/>
      </c>
      <c r="Q6578" s="25">
        <f t="shared" si="204"/>
        <v>0</v>
      </c>
      <c r="R6578" s="25" t="e">
        <f>VLOOKUP(O6578,'Currency Balance'!$O$3:$Q$32,3,0)</f>
        <v>#N/A</v>
      </c>
      <c r="S6578" t="e">
        <f t="shared" si="205"/>
        <v>#N/A</v>
      </c>
    </row>
    <row r="6579" spans="1:19">
      <c r="A6579">
        <f>'Previous Trades Import_OMS Quer'!A6579</f>
        <v>0</v>
      </c>
      <c r="B6579">
        <f>'Previous Trades Import_OMS Quer'!B6579</f>
        <v>0</v>
      </c>
      <c r="C6579" s="22">
        <f>'Previous Trades Import_OMS Quer'!C6579</f>
        <v>0</v>
      </c>
      <c r="D6579">
        <f>'Previous Trades Import_OMS Quer'!D6579</f>
        <v>0</v>
      </c>
      <c r="E6579" s="22">
        <f>'Previous Trades Import_OMS Quer'!E6579</f>
        <v>0</v>
      </c>
      <c r="F6579">
        <f>'Previous Trades Import_OMS Quer'!F6579</f>
        <v>0</v>
      </c>
      <c r="G6579">
        <f>'Previous Trades Import_OMS Quer'!G6579</f>
        <v>0</v>
      </c>
      <c r="H6579">
        <f>'Previous Trades Import_OMS Quer'!H6579</f>
        <v>0</v>
      </c>
      <c r="I6579">
        <f>'Previous Trades Import_OMS Quer'!I6579</f>
        <v>0</v>
      </c>
      <c r="J6579">
        <f>'Previous Trades Import_OMS Quer'!J6579</f>
        <v>0</v>
      </c>
      <c r="K6579">
        <f>'Previous Trades Import_OMS Quer'!K6579</f>
        <v>0</v>
      </c>
      <c r="L6579">
        <f>'Previous Trades Import_OMS Quer'!L6579</f>
        <v>0</v>
      </c>
      <c r="M6579">
        <f>'Previous Trades Import_OMS Quer'!M6579</f>
        <v>0</v>
      </c>
      <c r="N6579">
        <f>'Previous Trades Import_OMS Quer'!N6579</f>
        <v>0</v>
      </c>
      <c r="O6579" t="str">
        <f>CLEAN('Previous Trades Import_OMS Quer'!O6579)</f>
        <v/>
      </c>
      <c r="Q6579" s="25">
        <f t="shared" si="204"/>
        <v>0</v>
      </c>
      <c r="R6579" s="25" t="e">
        <f>VLOOKUP(O6579,'Currency Balance'!$O$3:$Q$32,3,0)</f>
        <v>#N/A</v>
      </c>
      <c r="S6579" t="e">
        <f t="shared" si="205"/>
        <v>#N/A</v>
      </c>
    </row>
    <row r="6580" spans="1:19">
      <c r="A6580">
        <f>'Previous Trades Import_OMS Quer'!A6580</f>
        <v>0</v>
      </c>
      <c r="B6580">
        <f>'Previous Trades Import_OMS Quer'!B6580</f>
        <v>0</v>
      </c>
      <c r="C6580" s="22">
        <f>'Previous Trades Import_OMS Quer'!C6580</f>
        <v>0</v>
      </c>
      <c r="D6580">
        <f>'Previous Trades Import_OMS Quer'!D6580</f>
        <v>0</v>
      </c>
      <c r="E6580" s="22">
        <f>'Previous Trades Import_OMS Quer'!E6580</f>
        <v>0</v>
      </c>
      <c r="F6580">
        <f>'Previous Trades Import_OMS Quer'!F6580</f>
        <v>0</v>
      </c>
      <c r="G6580">
        <f>'Previous Trades Import_OMS Quer'!G6580</f>
        <v>0</v>
      </c>
      <c r="H6580">
        <f>'Previous Trades Import_OMS Quer'!H6580</f>
        <v>0</v>
      </c>
      <c r="I6580">
        <f>'Previous Trades Import_OMS Quer'!I6580</f>
        <v>0</v>
      </c>
      <c r="J6580">
        <f>'Previous Trades Import_OMS Quer'!J6580</f>
        <v>0</v>
      </c>
      <c r="K6580">
        <f>'Previous Trades Import_OMS Quer'!K6580</f>
        <v>0</v>
      </c>
      <c r="L6580">
        <f>'Previous Trades Import_OMS Quer'!L6580</f>
        <v>0</v>
      </c>
      <c r="M6580">
        <f>'Previous Trades Import_OMS Quer'!M6580</f>
        <v>0</v>
      </c>
      <c r="N6580">
        <f>'Previous Trades Import_OMS Quer'!N6580</f>
        <v>0</v>
      </c>
      <c r="O6580" t="str">
        <f>CLEAN('Previous Trades Import_OMS Quer'!O6580)</f>
        <v/>
      </c>
      <c r="Q6580" s="25">
        <f t="shared" si="204"/>
        <v>0</v>
      </c>
      <c r="R6580" s="25" t="e">
        <f>VLOOKUP(O6580,'Currency Balance'!$O$3:$Q$32,3,0)</f>
        <v>#N/A</v>
      </c>
      <c r="S6580" t="e">
        <f t="shared" si="205"/>
        <v>#N/A</v>
      </c>
    </row>
    <row r="6581" spans="1:19">
      <c r="A6581">
        <f>'Previous Trades Import_OMS Quer'!A6581</f>
        <v>0</v>
      </c>
      <c r="B6581">
        <f>'Previous Trades Import_OMS Quer'!B6581</f>
        <v>0</v>
      </c>
      <c r="C6581" s="22">
        <f>'Previous Trades Import_OMS Quer'!C6581</f>
        <v>0</v>
      </c>
      <c r="D6581">
        <f>'Previous Trades Import_OMS Quer'!D6581</f>
        <v>0</v>
      </c>
      <c r="E6581" s="22">
        <f>'Previous Trades Import_OMS Quer'!E6581</f>
        <v>0</v>
      </c>
      <c r="F6581">
        <f>'Previous Trades Import_OMS Quer'!F6581</f>
        <v>0</v>
      </c>
      <c r="G6581">
        <f>'Previous Trades Import_OMS Quer'!G6581</f>
        <v>0</v>
      </c>
      <c r="H6581">
        <f>'Previous Trades Import_OMS Quer'!H6581</f>
        <v>0</v>
      </c>
      <c r="I6581">
        <f>'Previous Trades Import_OMS Quer'!I6581</f>
        <v>0</v>
      </c>
      <c r="J6581">
        <f>'Previous Trades Import_OMS Quer'!J6581</f>
        <v>0</v>
      </c>
      <c r="K6581">
        <f>'Previous Trades Import_OMS Quer'!K6581</f>
        <v>0</v>
      </c>
      <c r="L6581">
        <f>'Previous Trades Import_OMS Quer'!L6581</f>
        <v>0</v>
      </c>
      <c r="M6581">
        <f>'Previous Trades Import_OMS Quer'!M6581</f>
        <v>0</v>
      </c>
      <c r="N6581">
        <f>'Previous Trades Import_OMS Quer'!N6581</f>
        <v>0</v>
      </c>
      <c r="O6581" t="str">
        <f>CLEAN('Previous Trades Import_OMS Quer'!O6581)</f>
        <v/>
      </c>
      <c r="Q6581" s="25">
        <f t="shared" si="204"/>
        <v>0</v>
      </c>
      <c r="R6581" s="25" t="e">
        <f>VLOOKUP(O6581,'Currency Balance'!$O$3:$Q$32,3,0)</f>
        <v>#N/A</v>
      </c>
      <c r="S6581" t="e">
        <f t="shared" si="205"/>
        <v>#N/A</v>
      </c>
    </row>
    <row r="6582" spans="1:19">
      <c r="A6582">
        <f>'Previous Trades Import_OMS Quer'!A6582</f>
        <v>0</v>
      </c>
      <c r="B6582">
        <f>'Previous Trades Import_OMS Quer'!B6582</f>
        <v>0</v>
      </c>
      <c r="C6582" s="22">
        <f>'Previous Trades Import_OMS Quer'!C6582</f>
        <v>0</v>
      </c>
      <c r="D6582">
        <f>'Previous Trades Import_OMS Quer'!D6582</f>
        <v>0</v>
      </c>
      <c r="E6582" s="22">
        <f>'Previous Trades Import_OMS Quer'!E6582</f>
        <v>0</v>
      </c>
      <c r="F6582">
        <f>'Previous Trades Import_OMS Quer'!F6582</f>
        <v>0</v>
      </c>
      <c r="G6582">
        <f>'Previous Trades Import_OMS Quer'!G6582</f>
        <v>0</v>
      </c>
      <c r="H6582">
        <f>'Previous Trades Import_OMS Quer'!H6582</f>
        <v>0</v>
      </c>
      <c r="I6582">
        <f>'Previous Trades Import_OMS Quer'!I6582</f>
        <v>0</v>
      </c>
      <c r="J6582">
        <f>'Previous Trades Import_OMS Quer'!J6582</f>
        <v>0</v>
      </c>
      <c r="K6582">
        <f>'Previous Trades Import_OMS Quer'!K6582</f>
        <v>0</v>
      </c>
      <c r="L6582">
        <f>'Previous Trades Import_OMS Quer'!L6582</f>
        <v>0</v>
      </c>
      <c r="M6582">
        <f>'Previous Trades Import_OMS Quer'!M6582</f>
        <v>0</v>
      </c>
      <c r="N6582">
        <f>'Previous Trades Import_OMS Quer'!N6582</f>
        <v>0</v>
      </c>
      <c r="O6582" t="str">
        <f>CLEAN('Previous Trades Import_OMS Quer'!O6582)</f>
        <v/>
      </c>
      <c r="Q6582" s="25">
        <f t="shared" si="204"/>
        <v>0</v>
      </c>
      <c r="R6582" s="25" t="e">
        <f>VLOOKUP(O6582,'Currency Balance'!$O$3:$Q$32,3,0)</f>
        <v>#N/A</v>
      </c>
      <c r="S6582" t="e">
        <f t="shared" si="205"/>
        <v>#N/A</v>
      </c>
    </row>
    <row r="6583" spans="1:19">
      <c r="A6583">
        <f>'Previous Trades Import_OMS Quer'!A6583</f>
        <v>0</v>
      </c>
      <c r="B6583">
        <f>'Previous Trades Import_OMS Quer'!B6583</f>
        <v>0</v>
      </c>
      <c r="C6583" s="22">
        <f>'Previous Trades Import_OMS Quer'!C6583</f>
        <v>0</v>
      </c>
      <c r="D6583">
        <f>'Previous Trades Import_OMS Quer'!D6583</f>
        <v>0</v>
      </c>
      <c r="E6583" s="22">
        <f>'Previous Trades Import_OMS Quer'!E6583</f>
        <v>0</v>
      </c>
      <c r="F6583">
        <f>'Previous Trades Import_OMS Quer'!F6583</f>
        <v>0</v>
      </c>
      <c r="G6583">
        <f>'Previous Trades Import_OMS Quer'!G6583</f>
        <v>0</v>
      </c>
      <c r="H6583">
        <f>'Previous Trades Import_OMS Quer'!H6583</f>
        <v>0</v>
      </c>
      <c r="I6583">
        <f>'Previous Trades Import_OMS Quer'!I6583</f>
        <v>0</v>
      </c>
      <c r="J6583">
        <f>'Previous Trades Import_OMS Quer'!J6583</f>
        <v>0</v>
      </c>
      <c r="K6583">
        <f>'Previous Trades Import_OMS Quer'!K6583</f>
        <v>0</v>
      </c>
      <c r="L6583">
        <f>'Previous Trades Import_OMS Quer'!L6583</f>
        <v>0</v>
      </c>
      <c r="M6583">
        <f>'Previous Trades Import_OMS Quer'!M6583</f>
        <v>0</v>
      </c>
      <c r="N6583">
        <f>'Previous Trades Import_OMS Quer'!N6583</f>
        <v>0</v>
      </c>
      <c r="O6583" t="str">
        <f>CLEAN('Previous Trades Import_OMS Quer'!O6583)</f>
        <v/>
      </c>
      <c r="Q6583" s="25">
        <f t="shared" si="204"/>
        <v>0</v>
      </c>
      <c r="R6583" s="25" t="e">
        <f>VLOOKUP(O6583,'Currency Balance'!$O$3:$Q$32,3,0)</f>
        <v>#N/A</v>
      </c>
      <c r="S6583" t="e">
        <f t="shared" si="205"/>
        <v>#N/A</v>
      </c>
    </row>
    <row r="6584" spans="1:19">
      <c r="A6584">
        <f>'Previous Trades Import_OMS Quer'!A6584</f>
        <v>0</v>
      </c>
      <c r="B6584">
        <f>'Previous Trades Import_OMS Quer'!B6584</f>
        <v>0</v>
      </c>
      <c r="C6584" s="22">
        <f>'Previous Trades Import_OMS Quer'!C6584</f>
        <v>0</v>
      </c>
      <c r="D6584">
        <f>'Previous Trades Import_OMS Quer'!D6584</f>
        <v>0</v>
      </c>
      <c r="E6584" s="22">
        <f>'Previous Trades Import_OMS Quer'!E6584</f>
        <v>0</v>
      </c>
      <c r="F6584">
        <f>'Previous Trades Import_OMS Quer'!F6584</f>
        <v>0</v>
      </c>
      <c r="G6584">
        <f>'Previous Trades Import_OMS Quer'!G6584</f>
        <v>0</v>
      </c>
      <c r="H6584">
        <f>'Previous Trades Import_OMS Quer'!H6584</f>
        <v>0</v>
      </c>
      <c r="I6584">
        <f>'Previous Trades Import_OMS Quer'!I6584</f>
        <v>0</v>
      </c>
      <c r="J6584">
        <f>'Previous Trades Import_OMS Quer'!J6584</f>
        <v>0</v>
      </c>
      <c r="K6584">
        <f>'Previous Trades Import_OMS Quer'!K6584</f>
        <v>0</v>
      </c>
      <c r="L6584">
        <f>'Previous Trades Import_OMS Quer'!L6584</f>
        <v>0</v>
      </c>
      <c r="M6584">
        <f>'Previous Trades Import_OMS Quer'!M6584</f>
        <v>0</v>
      </c>
      <c r="N6584">
        <f>'Previous Trades Import_OMS Quer'!N6584</f>
        <v>0</v>
      </c>
      <c r="O6584" t="str">
        <f>CLEAN('Previous Trades Import_OMS Quer'!O6584)</f>
        <v/>
      </c>
      <c r="Q6584" s="25">
        <f t="shared" si="204"/>
        <v>0</v>
      </c>
      <c r="R6584" s="25" t="e">
        <f>VLOOKUP(O6584,'Currency Balance'!$O$3:$Q$32,3,0)</f>
        <v>#N/A</v>
      </c>
      <c r="S6584" t="e">
        <f t="shared" si="205"/>
        <v>#N/A</v>
      </c>
    </row>
    <row r="6585" spans="1:19">
      <c r="A6585">
        <f>'Previous Trades Import_OMS Quer'!A6585</f>
        <v>0</v>
      </c>
      <c r="B6585">
        <f>'Previous Trades Import_OMS Quer'!B6585</f>
        <v>0</v>
      </c>
      <c r="C6585" s="22">
        <f>'Previous Trades Import_OMS Quer'!C6585</f>
        <v>0</v>
      </c>
      <c r="D6585">
        <f>'Previous Trades Import_OMS Quer'!D6585</f>
        <v>0</v>
      </c>
      <c r="E6585" s="22">
        <f>'Previous Trades Import_OMS Quer'!E6585</f>
        <v>0</v>
      </c>
      <c r="F6585">
        <f>'Previous Trades Import_OMS Quer'!F6585</f>
        <v>0</v>
      </c>
      <c r="G6585">
        <f>'Previous Trades Import_OMS Quer'!G6585</f>
        <v>0</v>
      </c>
      <c r="H6585">
        <f>'Previous Trades Import_OMS Quer'!H6585</f>
        <v>0</v>
      </c>
      <c r="I6585">
        <f>'Previous Trades Import_OMS Quer'!I6585</f>
        <v>0</v>
      </c>
      <c r="J6585">
        <f>'Previous Trades Import_OMS Quer'!J6585</f>
        <v>0</v>
      </c>
      <c r="K6585">
        <f>'Previous Trades Import_OMS Quer'!K6585</f>
        <v>0</v>
      </c>
      <c r="L6585">
        <f>'Previous Trades Import_OMS Quer'!L6585</f>
        <v>0</v>
      </c>
      <c r="M6585">
        <f>'Previous Trades Import_OMS Quer'!M6585</f>
        <v>0</v>
      </c>
      <c r="N6585">
        <f>'Previous Trades Import_OMS Quer'!N6585</f>
        <v>0</v>
      </c>
      <c r="O6585" t="str">
        <f>CLEAN('Previous Trades Import_OMS Quer'!O6585)</f>
        <v/>
      </c>
      <c r="Q6585" s="25">
        <f t="shared" si="204"/>
        <v>0</v>
      </c>
      <c r="R6585" s="25" t="e">
        <f>VLOOKUP(O6585,'Currency Balance'!$O$3:$Q$32,3,0)</f>
        <v>#N/A</v>
      </c>
      <c r="S6585" t="e">
        <f t="shared" si="205"/>
        <v>#N/A</v>
      </c>
    </row>
    <row r="6586" spans="1:19">
      <c r="A6586">
        <f>'Previous Trades Import_OMS Quer'!A6586</f>
        <v>0</v>
      </c>
      <c r="B6586">
        <f>'Previous Trades Import_OMS Quer'!B6586</f>
        <v>0</v>
      </c>
      <c r="C6586" s="22">
        <f>'Previous Trades Import_OMS Quer'!C6586</f>
        <v>0</v>
      </c>
      <c r="D6586">
        <f>'Previous Trades Import_OMS Quer'!D6586</f>
        <v>0</v>
      </c>
      <c r="E6586" s="22">
        <f>'Previous Trades Import_OMS Quer'!E6586</f>
        <v>0</v>
      </c>
      <c r="F6586">
        <f>'Previous Trades Import_OMS Quer'!F6586</f>
        <v>0</v>
      </c>
      <c r="G6586">
        <f>'Previous Trades Import_OMS Quer'!G6586</f>
        <v>0</v>
      </c>
      <c r="H6586">
        <f>'Previous Trades Import_OMS Quer'!H6586</f>
        <v>0</v>
      </c>
      <c r="I6586">
        <f>'Previous Trades Import_OMS Quer'!I6586</f>
        <v>0</v>
      </c>
      <c r="J6586">
        <f>'Previous Trades Import_OMS Quer'!J6586</f>
        <v>0</v>
      </c>
      <c r="K6586">
        <f>'Previous Trades Import_OMS Quer'!K6586</f>
        <v>0</v>
      </c>
      <c r="L6586">
        <f>'Previous Trades Import_OMS Quer'!L6586</f>
        <v>0</v>
      </c>
      <c r="M6586">
        <f>'Previous Trades Import_OMS Quer'!M6586</f>
        <v>0</v>
      </c>
      <c r="N6586">
        <f>'Previous Trades Import_OMS Quer'!N6586</f>
        <v>0</v>
      </c>
      <c r="O6586" t="str">
        <f>CLEAN('Previous Trades Import_OMS Quer'!O6586)</f>
        <v/>
      </c>
      <c r="Q6586" s="25">
        <f t="shared" si="204"/>
        <v>0</v>
      </c>
      <c r="R6586" s="25" t="e">
        <f>VLOOKUP(O6586,'Currency Balance'!$O$3:$Q$32,3,0)</f>
        <v>#N/A</v>
      </c>
      <c r="S6586" t="e">
        <f t="shared" si="205"/>
        <v>#N/A</v>
      </c>
    </row>
    <row r="6587" spans="1:19">
      <c r="A6587">
        <f>'Previous Trades Import_OMS Quer'!A6587</f>
        <v>0</v>
      </c>
      <c r="B6587">
        <f>'Previous Trades Import_OMS Quer'!B6587</f>
        <v>0</v>
      </c>
      <c r="C6587" s="22">
        <f>'Previous Trades Import_OMS Quer'!C6587</f>
        <v>0</v>
      </c>
      <c r="D6587">
        <f>'Previous Trades Import_OMS Quer'!D6587</f>
        <v>0</v>
      </c>
      <c r="E6587" s="22">
        <f>'Previous Trades Import_OMS Quer'!E6587</f>
        <v>0</v>
      </c>
      <c r="F6587">
        <f>'Previous Trades Import_OMS Quer'!F6587</f>
        <v>0</v>
      </c>
      <c r="G6587">
        <f>'Previous Trades Import_OMS Quer'!G6587</f>
        <v>0</v>
      </c>
      <c r="H6587">
        <f>'Previous Trades Import_OMS Quer'!H6587</f>
        <v>0</v>
      </c>
      <c r="I6587">
        <f>'Previous Trades Import_OMS Quer'!I6587</f>
        <v>0</v>
      </c>
      <c r="J6587">
        <f>'Previous Trades Import_OMS Quer'!J6587</f>
        <v>0</v>
      </c>
      <c r="K6587">
        <f>'Previous Trades Import_OMS Quer'!K6587</f>
        <v>0</v>
      </c>
      <c r="L6587">
        <f>'Previous Trades Import_OMS Quer'!L6587</f>
        <v>0</v>
      </c>
      <c r="M6587">
        <f>'Previous Trades Import_OMS Quer'!M6587</f>
        <v>0</v>
      </c>
      <c r="N6587">
        <f>'Previous Trades Import_OMS Quer'!N6587</f>
        <v>0</v>
      </c>
      <c r="O6587" t="str">
        <f>CLEAN('Previous Trades Import_OMS Quer'!O6587)</f>
        <v/>
      </c>
      <c r="Q6587" s="25">
        <f t="shared" si="204"/>
        <v>0</v>
      </c>
      <c r="R6587" s="25" t="e">
        <f>VLOOKUP(O6587,'Currency Balance'!$O$3:$Q$32,3,0)</f>
        <v>#N/A</v>
      </c>
      <c r="S6587" t="e">
        <f t="shared" si="205"/>
        <v>#N/A</v>
      </c>
    </row>
    <row r="6588" spans="1:19">
      <c r="A6588">
        <f>'Previous Trades Import_OMS Quer'!A6588</f>
        <v>0</v>
      </c>
      <c r="B6588">
        <f>'Previous Trades Import_OMS Quer'!B6588</f>
        <v>0</v>
      </c>
      <c r="C6588" s="22">
        <f>'Previous Trades Import_OMS Quer'!C6588</f>
        <v>0</v>
      </c>
      <c r="D6588">
        <f>'Previous Trades Import_OMS Quer'!D6588</f>
        <v>0</v>
      </c>
      <c r="E6588" s="22">
        <f>'Previous Trades Import_OMS Quer'!E6588</f>
        <v>0</v>
      </c>
      <c r="F6588">
        <f>'Previous Trades Import_OMS Quer'!F6588</f>
        <v>0</v>
      </c>
      <c r="G6588">
        <f>'Previous Trades Import_OMS Quer'!G6588</f>
        <v>0</v>
      </c>
      <c r="H6588">
        <f>'Previous Trades Import_OMS Quer'!H6588</f>
        <v>0</v>
      </c>
      <c r="I6588">
        <f>'Previous Trades Import_OMS Quer'!I6588</f>
        <v>0</v>
      </c>
      <c r="J6588">
        <f>'Previous Trades Import_OMS Quer'!J6588</f>
        <v>0</v>
      </c>
      <c r="K6588">
        <f>'Previous Trades Import_OMS Quer'!K6588</f>
        <v>0</v>
      </c>
      <c r="L6588">
        <f>'Previous Trades Import_OMS Quer'!L6588</f>
        <v>0</v>
      </c>
      <c r="M6588">
        <f>'Previous Trades Import_OMS Quer'!M6588</f>
        <v>0</v>
      </c>
      <c r="N6588">
        <f>'Previous Trades Import_OMS Quer'!N6588</f>
        <v>0</v>
      </c>
      <c r="O6588" t="str">
        <f>CLEAN('Previous Trades Import_OMS Quer'!O6588)</f>
        <v/>
      </c>
      <c r="Q6588" s="25">
        <f t="shared" si="204"/>
        <v>0</v>
      </c>
      <c r="R6588" s="25" t="e">
        <f>VLOOKUP(O6588,'Currency Balance'!$O$3:$Q$32,3,0)</f>
        <v>#N/A</v>
      </c>
      <c r="S6588" t="e">
        <f t="shared" si="205"/>
        <v>#N/A</v>
      </c>
    </row>
    <row r="6589" spans="1:19">
      <c r="A6589">
        <f>'Previous Trades Import_OMS Quer'!A6589</f>
        <v>0</v>
      </c>
      <c r="B6589">
        <f>'Previous Trades Import_OMS Quer'!B6589</f>
        <v>0</v>
      </c>
      <c r="C6589" s="22">
        <f>'Previous Trades Import_OMS Quer'!C6589</f>
        <v>0</v>
      </c>
      <c r="D6589">
        <f>'Previous Trades Import_OMS Quer'!D6589</f>
        <v>0</v>
      </c>
      <c r="E6589" s="22">
        <f>'Previous Trades Import_OMS Quer'!E6589</f>
        <v>0</v>
      </c>
      <c r="F6589">
        <f>'Previous Trades Import_OMS Quer'!F6589</f>
        <v>0</v>
      </c>
      <c r="G6589">
        <f>'Previous Trades Import_OMS Quer'!G6589</f>
        <v>0</v>
      </c>
      <c r="H6589">
        <f>'Previous Trades Import_OMS Quer'!H6589</f>
        <v>0</v>
      </c>
      <c r="I6589">
        <f>'Previous Trades Import_OMS Quer'!I6589</f>
        <v>0</v>
      </c>
      <c r="J6589">
        <f>'Previous Trades Import_OMS Quer'!J6589</f>
        <v>0</v>
      </c>
      <c r="K6589">
        <f>'Previous Trades Import_OMS Quer'!K6589</f>
        <v>0</v>
      </c>
      <c r="L6589">
        <f>'Previous Trades Import_OMS Quer'!L6589</f>
        <v>0</v>
      </c>
      <c r="M6589">
        <f>'Previous Trades Import_OMS Quer'!M6589</f>
        <v>0</v>
      </c>
      <c r="N6589">
        <f>'Previous Trades Import_OMS Quer'!N6589</f>
        <v>0</v>
      </c>
      <c r="O6589" t="str">
        <f>CLEAN('Previous Trades Import_OMS Quer'!O6589)</f>
        <v/>
      </c>
      <c r="Q6589" s="25">
        <f t="shared" si="204"/>
        <v>0</v>
      </c>
      <c r="R6589" s="25" t="e">
        <f>VLOOKUP(O6589,'Currency Balance'!$O$3:$Q$32,3,0)</f>
        <v>#N/A</v>
      </c>
      <c r="S6589" t="e">
        <f t="shared" si="205"/>
        <v>#N/A</v>
      </c>
    </row>
    <row r="6590" spans="1:19">
      <c r="A6590">
        <f>'Previous Trades Import_OMS Quer'!A6590</f>
        <v>0</v>
      </c>
      <c r="B6590">
        <f>'Previous Trades Import_OMS Quer'!B6590</f>
        <v>0</v>
      </c>
      <c r="C6590" s="22">
        <f>'Previous Trades Import_OMS Quer'!C6590</f>
        <v>0</v>
      </c>
      <c r="D6590">
        <f>'Previous Trades Import_OMS Quer'!D6590</f>
        <v>0</v>
      </c>
      <c r="E6590" s="22">
        <f>'Previous Trades Import_OMS Quer'!E6590</f>
        <v>0</v>
      </c>
      <c r="F6590">
        <f>'Previous Trades Import_OMS Quer'!F6590</f>
        <v>0</v>
      </c>
      <c r="G6590">
        <f>'Previous Trades Import_OMS Quer'!G6590</f>
        <v>0</v>
      </c>
      <c r="H6590">
        <f>'Previous Trades Import_OMS Quer'!H6590</f>
        <v>0</v>
      </c>
      <c r="I6590">
        <f>'Previous Trades Import_OMS Quer'!I6590</f>
        <v>0</v>
      </c>
      <c r="J6590">
        <f>'Previous Trades Import_OMS Quer'!J6590</f>
        <v>0</v>
      </c>
      <c r="K6590">
        <f>'Previous Trades Import_OMS Quer'!K6590</f>
        <v>0</v>
      </c>
      <c r="L6590">
        <f>'Previous Trades Import_OMS Quer'!L6590</f>
        <v>0</v>
      </c>
      <c r="M6590">
        <f>'Previous Trades Import_OMS Quer'!M6590</f>
        <v>0</v>
      </c>
      <c r="N6590">
        <f>'Previous Trades Import_OMS Quer'!N6590</f>
        <v>0</v>
      </c>
      <c r="O6590" t="str">
        <f>CLEAN('Previous Trades Import_OMS Quer'!O6590)</f>
        <v/>
      </c>
      <c r="Q6590" s="25">
        <f t="shared" si="204"/>
        <v>0</v>
      </c>
      <c r="R6590" s="25" t="e">
        <f>VLOOKUP(O6590,'Currency Balance'!$O$3:$Q$32,3,0)</f>
        <v>#N/A</v>
      </c>
      <c r="S6590" t="e">
        <f t="shared" si="205"/>
        <v>#N/A</v>
      </c>
    </row>
    <row r="6591" spans="1:19">
      <c r="A6591">
        <f>'Previous Trades Import_OMS Quer'!A6591</f>
        <v>0</v>
      </c>
      <c r="B6591">
        <f>'Previous Trades Import_OMS Quer'!B6591</f>
        <v>0</v>
      </c>
      <c r="C6591" s="22">
        <f>'Previous Trades Import_OMS Quer'!C6591</f>
        <v>0</v>
      </c>
      <c r="D6591">
        <f>'Previous Trades Import_OMS Quer'!D6591</f>
        <v>0</v>
      </c>
      <c r="E6591" s="22">
        <f>'Previous Trades Import_OMS Quer'!E6591</f>
        <v>0</v>
      </c>
      <c r="F6591">
        <f>'Previous Trades Import_OMS Quer'!F6591</f>
        <v>0</v>
      </c>
      <c r="G6591">
        <f>'Previous Trades Import_OMS Quer'!G6591</f>
        <v>0</v>
      </c>
      <c r="H6591">
        <f>'Previous Trades Import_OMS Quer'!H6591</f>
        <v>0</v>
      </c>
      <c r="I6591">
        <f>'Previous Trades Import_OMS Quer'!I6591</f>
        <v>0</v>
      </c>
      <c r="J6591">
        <f>'Previous Trades Import_OMS Quer'!J6591</f>
        <v>0</v>
      </c>
      <c r="K6591">
        <f>'Previous Trades Import_OMS Quer'!K6591</f>
        <v>0</v>
      </c>
      <c r="L6591">
        <f>'Previous Trades Import_OMS Quer'!L6591</f>
        <v>0</v>
      </c>
      <c r="M6591">
        <f>'Previous Trades Import_OMS Quer'!M6591</f>
        <v>0</v>
      </c>
      <c r="N6591">
        <f>'Previous Trades Import_OMS Quer'!N6591</f>
        <v>0</v>
      </c>
      <c r="O6591" t="str">
        <f>CLEAN('Previous Trades Import_OMS Quer'!O6591)</f>
        <v/>
      </c>
      <c r="Q6591" s="25">
        <f t="shared" si="204"/>
        <v>0</v>
      </c>
      <c r="R6591" s="25" t="e">
        <f>VLOOKUP(O6591,'Currency Balance'!$O$3:$Q$32,3,0)</f>
        <v>#N/A</v>
      </c>
      <c r="S6591" t="e">
        <f t="shared" si="205"/>
        <v>#N/A</v>
      </c>
    </row>
    <row r="6592" spans="1:19">
      <c r="A6592">
        <f>'Previous Trades Import_OMS Quer'!A6592</f>
        <v>0</v>
      </c>
      <c r="B6592">
        <f>'Previous Trades Import_OMS Quer'!B6592</f>
        <v>0</v>
      </c>
      <c r="C6592" s="22">
        <f>'Previous Trades Import_OMS Quer'!C6592</f>
        <v>0</v>
      </c>
      <c r="D6592">
        <f>'Previous Trades Import_OMS Quer'!D6592</f>
        <v>0</v>
      </c>
      <c r="E6592" s="22">
        <f>'Previous Trades Import_OMS Quer'!E6592</f>
        <v>0</v>
      </c>
      <c r="F6592">
        <f>'Previous Trades Import_OMS Quer'!F6592</f>
        <v>0</v>
      </c>
      <c r="G6592">
        <f>'Previous Trades Import_OMS Quer'!G6592</f>
        <v>0</v>
      </c>
      <c r="H6592">
        <f>'Previous Trades Import_OMS Quer'!H6592</f>
        <v>0</v>
      </c>
      <c r="I6592">
        <f>'Previous Trades Import_OMS Quer'!I6592</f>
        <v>0</v>
      </c>
      <c r="J6592">
        <f>'Previous Trades Import_OMS Quer'!J6592</f>
        <v>0</v>
      </c>
      <c r="K6592">
        <f>'Previous Trades Import_OMS Quer'!K6592</f>
        <v>0</v>
      </c>
      <c r="L6592">
        <f>'Previous Trades Import_OMS Quer'!L6592</f>
        <v>0</v>
      </c>
      <c r="M6592">
        <f>'Previous Trades Import_OMS Quer'!M6592</f>
        <v>0</v>
      </c>
      <c r="N6592">
        <f>'Previous Trades Import_OMS Quer'!N6592</f>
        <v>0</v>
      </c>
      <c r="O6592" t="str">
        <f>CLEAN('Previous Trades Import_OMS Quer'!O6592)</f>
        <v/>
      </c>
      <c r="Q6592" s="25">
        <f t="shared" si="204"/>
        <v>0</v>
      </c>
      <c r="R6592" s="25" t="e">
        <f>VLOOKUP(O6592,'Currency Balance'!$O$3:$Q$32,3,0)</f>
        <v>#N/A</v>
      </c>
      <c r="S6592" t="e">
        <f t="shared" si="205"/>
        <v>#N/A</v>
      </c>
    </row>
    <row r="6593" spans="1:19">
      <c r="A6593">
        <f>'Previous Trades Import_OMS Quer'!A6593</f>
        <v>0</v>
      </c>
      <c r="B6593">
        <f>'Previous Trades Import_OMS Quer'!B6593</f>
        <v>0</v>
      </c>
      <c r="C6593" s="22">
        <f>'Previous Trades Import_OMS Quer'!C6593</f>
        <v>0</v>
      </c>
      <c r="D6593">
        <f>'Previous Trades Import_OMS Quer'!D6593</f>
        <v>0</v>
      </c>
      <c r="E6593" s="22">
        <f>'Previous Trades Import_OMS Quer'!E6593</f>
        <v>0</v>
      </c>
      <c r="F6593">
        <f>'Previous Trades Import_OMS Quer'!F6593</f>
        <v>0</v>
      </c>
      <c r="G6593">
        <f>'Previous Trades Import_OMS Quer'!G6593</f>
        <v>0</v>
      </c>
      <c r="H6593">
        <f>'Previous Trades Import_OMS Quer'!H6593</f>
        <v>0</v>
      </c>
      <c r="I6593">
        <f>'Previous Trades Import_OMS Quer'!I6593</f>
        <v>0</v>
      </c>
      <c r="J6593">
        <f>'Previous Trades Import_OMS Quer'!J6593</f>
        <v>0</v>
      </c>
      <c r="K6593">
        <f>'Previous Trades Import_OMS Quer'!K6593</f>
        <v>0</v>
      </c>
      <c r="L6593">
        <f>'Previous Trades Import_OMS Quer'!L6593</f>
        <v>0</v>
      </c>
      <c r="M6593">
        <f>'Previous Trades Import_OMS Quer'!M6593</f>
        <v>0</v>
      </c>
      <c r="N6593">
        <f>'Previous Trades Import_OMS Quer'!N6593</f>
        <v>0</v>
      </c>
      <c r="O6593" t="str">
        <f>CLEAN('Previous Trades Import_OMS Quer'!O6593)</f>
        <v/>
      </c>
      <c r="Q6593" s="25">
        <f t="shared" si="204"/>
        <v>0</v>
      </c>
      <c r="R6593" s="25" t="e">
        <f>VLOOKUP(O6593,'Currency Balance'!$O$3:$Q$32,3,0)</f>
        <v>#N/A</v>
      </c>
      <c r="S6593" t="e">
        <f t="shared" si="205"/>
        <v>#N/A</v>
      </c>
    </row>
    <row r="6594" spans="1:19">
      <c r="A6594">
        <f>'Previous Trades Import_OMS Quer'!A6594</f>
        <v>0</v>
      </c>
      <c r="B6594">
        <f>'Previous Trades Import_OMS Quer'!B6594</f>
        <v>0</v>
      </c>
      <c r="C6594" s="22">
        <f>'Previous Trades Import_OMS Quer'!C6594</f>
        <v>0</v>
      </c>
      <c r="D6594">
        <f>'Previous Trades Import_OMS Quer'!D6594</f>
        <v>0</v>
      </c>
      <c r="E6594" s="22">
        <f>'Previous Trades Import_OMS Quer'!E6594</f>
        <v>0</v>
      </c>
      <c r="F6594">
        <f>'Previous Trades Import_OMS Quer'!F6594</f>
        <v>0</v>
      </c>
      <c r="G6594">
        <f>'Previous Trades Import_OMS Quer'!G6594</f>
        <v>0</v>
      </c>
      <c r="H6594">
        <f>'Previous Trades Import_OMS Quer'!H6594</f>
        <v>0</v>
      </c>
      <c r="I6594">
        <f>'Previous Trades Import_OMS Quer'!I6594</f>
        <v>0</v>
      </c>
      <c r="J6594">
        <f>'Previous Trades Import_OMS Quer'!J6594</f>
        <v>0</v>
      </c>
      <c r="K6594">
        <f>'Previous Trades Import_OMS Quer'!K6594</f>
        <v>0</v>
      </c>
      <c r="L6594">
        <f>'Previous Trades Import_OMS Quer'!L6594</f>
        <v>0</v>
      </c>
      <c r="M6594">
        <f>'Previous Trades Import_OMS Quer'!M6594</f>
        <v>0</v>
      </c>
      <c r="N6594">
        <f>'Previous Trades Import_OMS Quer'!N6594</f>
        <v>0</v>
      </c>
      <c r="O6594" t="str">
        <f>CLEAN('Previous Trades Import_OMS Quer'!O6594)</f>
        <v/>
      </c>
      <c r="Q6594" s="25">
        <f t="shared" ref="Q6594:Q6657" si="206">IF(G6594="sell",M6594,-M6594)</f>
        <v>0</v>
      </c>
      <c r="R6594" s="25" t="e">
        <f>VLOOKUP(O6594,'Currency Balance'!$O$3:$Q$32,3,0)</f>
        <v>#N/A</v>
      </c>
      <c r="S6594" t="e">
        <f t="shared" ref="S6594:S6657" si="207">Q6594/R6594</f>
        <v>#N/A</v>
      </c>
    </row>
    <row r="6595" spans="1:19">
      <c r="A6595">
        <f>'Previous Trades Import_OMS Quer'!A6595</f>
        <v>0</v>
      </c>
      <c r="B6595">
        <f>'Previous Trades Import_OMS Quer'!B6595</f>
        <v>0</v>
      </c>
      <c r="C6595" s="22">
        <f>'Previous Trades Import_OMS Quer'!C6595</f>
        <v>0</v>
      </c>
      <c r="D6595">
        <f>'Previous Trades Import_OMS Quer'!D6595</f>
        <v>0</v>
      </c>
      <c r="E6595" s="22">
        <f>'Previous Trades Import_OMS Quer'!E6595</f>
        <v>0</v>
      </c>
      <c r="F6595">
        <f>'Previous Trades Import_OMS Quer'!F6595</f>
        <v>0</v>
      </c>
      <c r="G6595">
        <f>'Previous Trades Import_OMS Quer'!G6595</f>
        <v>0</v>
      </c>
      <c r="H6595">
        <f>'Previous Trades Import_OMS Quer'!H6595</f>
        <v>0</v>
      </c>
      <c r="I6595">
        <f>'Previous Trades Import_OMS Quer'!I6595</f>
        <v>0</v>
      </c>
      <c r="J6595">
        <f>'Previous Trades Import_OMS Quer'!J6595</f>
        <v>0</v>
      </c>
      <c r="K6595">
        <f>'Previous Trades Import_OMS Quer'!K6595</f>
        <v>0</v>
      </c>
      <c r="L6595">
        <f>'Previous Trades Import_OMS Quer'!L6595</f>
        <v>0</v>
      </c>
      <c r="M6595">
        <f>'Previous Trades Import_OMS Quer'!M6595</f>
        <v>0</v>
      </c>
      <c r="N6595">
        <f>'Previous Trades Import_OMS Quer'!N6595</f>
        <v>0</v>
      </c>
      <c r="O6595" t="str">
        <f>CLEAN('Previous Trades Import_OMS Quer'!O6595)</f>
        <v/>
      </c>
      <c r="Q6595" s="25">
        <f t="shared" si="206"/>
        <v>0</v>
      </c>
      <c r="R6595" s="25" t="e">
        <f>VLOOKUP(O6595,'Currency Balance'!$O$3:$Q$32,3,0)</f>
        <v>#N/A</v>
      </c>
      <c r="S6595" t="e">
        <f t="shared" si="207"/>
        <v>#N/A</v>
      </c>
    </row>
    <row r="6596" spans="1:19">
      <c r="A6596">
        <f>'Previous Trades Import_OMS Quer'!A6596</f>
        <v>0</v>
      </c>
      <c r="B6596">
        <f>'Previous Trades Import_OMS Quer'!B6596</f>
        <v>0</v>
      </c>
      <c r="C6596" s="22">
        <f>'Previous Trades Import_OMS Quer'!C6596</f>
        <v>0</v>
      </c>
      <c r="D6596">
        <f>'Previous Trades Import_OMS Quer'!D6596</f>
        <v>0</v>
      </c>
      <c r="E6596" s="22">
        <f>'Previous Trades Import_OMS Quer'!E6596</f>
        <v>0</v>
      </c>
      <c r="F6596">
        <f>'Previous Trades Import_OMS Quer'!F6596</f>
        <v>0</v>
      </c>
      <c r="G6596">
        <f>'Previous Trades Import_OMS Quer'!G6596</f>
        <v>0</v>
      </c>
      <c r="H6596">
        <f>'Previous Trades Import_OMS Quer'!H6596</f>
        <v>0</v>
      </c>
      <c r="I6596">
        <f>'Previous Trades Import_OMS Quer'!I6596</f>
        <v>0</v>
      </c>
      <c r="J6596">
        <f>'Previous Trades Import_OMS Quer'!J6596</f>
        <v>0</v>
      </c>
      <c r="K6596">
        <f>'Previous Trades Import_OMS Quer'!K6596</f>
        <v>0</v>
      </c>
      <c r="L6596">
        <f>'Previous Trades Import_OMS Quer'!L6596</f>
        <v>0</v>
      </c>
      <c r="M6596">
        <f>'Previous Trades Import_OMS Quer'!M6596</f>
        <v>0</v>
      </c>
      <c r="N6596">
        <f>'Previous Trades Import_OMS Quer'!N6596</f>
        <v>0</v>
      </c>
      <c r="O6596" t="str">
        <f>CLEAN('Previous Trades Import_OMS Quer'!O6596)</f>
        <v/>
      </c>
      <c r="Q6596" s="25">
        <f t="shared" si="206"/>
        <v>0</v>
      </c>
      <c r="R6596" s="25" t="e">
        <f>VLOOKUP(O6596,'Currency Balance'!$O$3:$Q$32,3,0)</f>
        <v>#N/A</v>
      </c>
      <c r="S6596" t="e">
        <f t="shared" si="207"/>
        <v>#N/A</v>
      </c>
    </row>
    <row r="6597" spans="1:19">
      <c r="A6597">
        <f>'Previous Trades Import_OMS Quer'!A6597</f>
        <v>0</v>
      </c>
      <c r="B6597">
        <f>'Previous Trades Import_OMS Quer'!B6597</f>
        <v>0</v>
      </c>
      <c r="C6597" s="22">
        <f>'Previous Trades Import_OMS Quer'!C6597</f>
        <v>0</v>
      </c>
      <c r="D6597">
        <f>'Previous Trades Import_OMS Quer'!D6597</f>
        <v>0</v>
      </c>
      <c r="E6597" s="22">
        <f>'Previous Trades Import_OMS Quer'!E6597</f>
        <v>0</v>
      </c>
      <c r="F6597">
        <f>'Previous Trades Import_OMS Quer'!F6597</f>
        <v>0</v>
      </c>
      <c r="G6597">
        <f>'Previous Trades Import_OMS Quer'!G6597</f>
        <v>0</v>
      </c>
      <c r="H6597">
        <f>'Previous Trades Import_OMS Quer'!H6597</f>
        <v>0</v>
      </c>
      <c r="I6597">
        <f>'Previous Trades Import_OMS Quer'!I6597</f>
        <v>0</v>
      </c>
      <c r="J6597">
        <f>'Previous Trades Import_OMS Quer'!J6597</f>
        <v>0</v>
      </c>
      <c r="K6597">
        <f>'Previous Trades Import_OMS Quer'!K6597</f>
        <v>0</v>
      </c>
      <c r="L6597">
        <f>'Previous Trades Import_OMS Quer'!L6597</f>
        <v>0</v>
      </c>
      <c r="M6597">
        <f>'Previous Trades Import_OMS Quer'!M6597</f>
        <v>0</v>
      </c>
      <c r="N6597">
        <f>'Previous Trades Import_OMS Quer'!N6597</f>
        <v>0</v>
      </c>
      <c r="O6597" t="str">
        <f>CLEAN('Previous Trades Import_OMS Quer'!O6597)</f>
        <v/>
      </c>
      <c r="Q6597" s="25">
        <f t="shared" si="206"/>
        <v>0</v>
      </c>
      <c r="R6597" s="25" t="e">
        <f>VLOOKUP(O6597,'Currency Balance'!$O$3:$Q$32,3,0)</f>
        <v>#N/A</v>
      </c>
      <c r="S6597" t="e">
        <f t="shared" si="207"/>
        <v>#N/A</v>
      </c>
    </row>
    <row r="6598" spans="1:19">
      <c r="A6598">
        <f>'Previous Trades Import_OMS Quer'!A6598</f>
        <v>0</v>
      </c>
      <c r="B6598">
        <f>'Previous Trades Import_OMS Quer'!B6598</f>
        <v>0</v>
      </c>
      <c r="C6598" s="22">
        <f>'Previous Trades Import_OMS Quer'!C6598</f>
        <v>0</v>
      </c>
      <c r="D6598">
        <f>'Previous Trades Import_OMS Quer'!D6598</f>
        <v>0</v>
      </c>
      <c r="E6598" s="22">
        <f>'Previous Trades Import_OMS Quer'!E6598</f>
        <v>0</v>
      </c>
      <c r="F6598">
        <f>'Previous Trades Import_OMS Quer'!F6598</f>
        <v>0</v>
      </c>
      <c r="G6598">
        <f>'Previous Trades Import_OMS Quer'!G6598</f>
        <v>0</v>
      </c>
      <c r="H6598">
        <f>'Previous Trades Import_OMS Quer'!H6598</f>
        <v>0</v>
      </c>
      <c r="I6598">
        <f>'Previous Trades Import_OMS Quer'!I6598</f>
        <v>0</v>
      </c>
      <c r="J6598">
        <f>'Previous Trades Import_OMS Quer'!J6598</f>
        <v>0</v>
      </c>
      <c r="K6598">
        <f>'Previous Trades Import_OMS Quer'!K6598</f>
        <v>0</v>
      </c>
      <c r="L6598">
        <f>'Previous Trades Import_OMS Quer'!L6598</f>
        <v>0</v>
      </c>
      <c r="M6598">
        <f>'Previous Trades Import_OMS Quer'!M6598</f>
        <v>0</v>
      </c>
      <c r="N6598">
        <f>'Previous Trades Import_OMS Quer'!N6598</f>
        <v>0</v>
      </c>
      <c r="O6598" t="str">
        <f>CLEAN('Previous Trades Import_OMS Quer'!O6598)</f>
        <v/>
      </c>
      <c r="Q6598" s="25">
        <f t="shared" si="206"/>
        <v>0</v>
      </c>
      <c r="R6598" s="25" t="e">
        <f>VLOOKUP(O6598,'Currency Balance'!$O$3:$Q$32,3,0)</f>
        <v>#N/A</v>
      </c>
      <c r="S6598" t="e">
        <f t="shared" si="207"/>
        <v>#N/A</v>
      </c>
    </row>
    <row r="6599" spans="1:19">
      <c r="A6599">
        <f>'Previous Trades Import_OMS Quer'!A6599</f>
        <v>0</v>
      </c>
      <c r="B6599">
        <f>'Previous Trades Import_OMS Quer'!B6599</f>
        <v>0</v>
      </c>
      <c r="C6599" s="22">
        <f>'Previous Trades Import_OMS Quer'!C6599</f>
        <v>0</v>
      </c>
      <c r="D6599">
        <f>'Previous Trades Import_OMS Quer'!D6599</f>
        <v>0</v>
      </c>
      <c r="E6599" s="22">
        <f>'Previous Trades Import_OMS Quer'!E6599</f>
        <v>0</v>
      </c>
      <c r="F6599">
        <f>'Previous Trades Import_OMS Quer'!F6599</f>
        <v>0</v>
      </c>
      <c r="G6599">
        <f>'Previous Trades Import_OMS Quer'!G6599</f>
        <v>0</v>
      </c>
      <c r="H6599">
        <f>'Previous Trades Import_OMS Quer'!H6599</f>
        <v>0</v>
      </c>
      <c r="I6599">
        <f>'Previous Trades Import_OMS Quer'!I6599</f>
        <v>0</v>
      </c>
      <c r="J6599">
        <f>'Previous Trades Import_OMS Quer'!J6599</f>
        <v>0</v>
      </c>
      <c r="K6599">
        <f>'Previous Trades Import_OMS Quer'!K6599</f>
        <v>0</v>
      </c>
      <c r="L6599">
        <f>'Previous Trades Import_OMS Quer'!L6599</f>
        <v>0</v>
      </c>
      <c r="M6599">
        <f>'Previous Trades Import_OMS Quer'!M6599</f>
        <v>0</v>
      </c>
      <c r="N6599">
        <f>'Previous Trades Import_OMS Quer'!N6599</f>
        <v>0</v>
      </c>
      <c r="O6599" t="str">
        <f>CLEAN('Previous Trades Import_OMS Quer'!O6599)</f>
        <v/>
      </c>
      <c r="Q6599" s="25">
        <f t="shared" si="206"/>
        <v>0</v>
      </c>
      <c r="R6599" s="25" t="e">
        <f>VLOOKUP(O6599,'Currency Balance'!$O$3:$Q$32,3,0)</f>
        <v>#N/A</v>
      </c>
      <c r="S6599" t="e">
        <f t="shared" si="207"/>
        <v>#N/A</v>
      </c>
    </row>
    <row r="6600" spans="1:19">
      <c r="A6600">
        <f>'Previous Trades Import_OMS Quer'!A6600</f>
        <v>0</v>
      </c>
      <c r="B6600">
        <f>'Previous Trades Import_OMS Quer'!B6600</f>
        <v>0</v>
      </c>
      <c r="C6600" s="22">
        <f>'Previous Trades Import_OMS Quer'!C6600</f>
        <v>0</v>
      </c>
      <c r="D6600">
        <f>'Previous Trades Import_OMS Quer'!D6600</f>
        <v>0</v>
      </c>
      <c r="E6600" s="22">
        <f>'Previous Trades Import_OMS Quer'!E6600</f>
        <v>0</v>
      </c>
      <c r="F6600">
        <f>'Previous Trades Import_OMS Quer'!F6600</f>
        <v>0</v>
      </c>
      <c r="G6600">
        <f>'Previous Trades Import_OMS Quer'!G6600</f>
        <v>0</v>
      </c>
      <c r="H6600">
        <f>'Previous Trades Import_OMS Quer'!H6600</f>
        <v>0</v>
      </c>
      <c r="I6600">
        <f>'Previous Trades Import_OMS Quer'!I6600</f>
        <v>0</v>
      </c>
      <c r="J6600">
        <f>'Previous Trades Import_OMS Quer'!J6600</f>
        <v>0</v>
      </c>
      <c r="K6600">
        <f>'Previous Trades Import_OMS Quer'!K6600</f>
        <v>0</v>
      </c>
      <c r="L6600">
        <f>'Previous Trades Import_OMS Quer'!L6600</f>
        <v>0</v>
      </c>
      <c r="M6600">
        <f>'Previous Trades Import_OMS Quer'!M6600</f>
        <v>0</v>
      </c>
      <c r="N6600">
        <f>'Previous Trades Import_OMS Quer'!N6600</f>
        <v>0</v>
      </c>
      <c r="O6600" t="str">
        <f>CLEAN('Previous Trades Import_OMS Quer'!O6600)</f>
        <v/>
      </c>
      <c r="Q6600" s="25">
        <f t="shared" si="206"/>
        <v>0</v>
      </c>
      <c r="R6600" s="25" t="e">
        <f>VLOOKUP(O6600,'Currency Balance'!$O$3:$Q$32,3,0)</f>
        <v>#N/A</v>
      </c>
      <c r="S6600" t="e">
        <f t="shared" si="207"/>
        <v>#N/A</v>
      </c>
    </row>
    <row r="6601" spans="1:19">
      <c r="A6601">
        <f>'Previous Trades Import_OMS Quer'!A6601</f>
        <v>0</v>
      </c>
      <c r="B6601">
        <f>'Previous Trades Import_OMS Quer'!B6601</f>
        <v>0</v>
      </c>
      <c r="C6601" s="22">
        <f>'Previous Trades Import_OMS Quer'!C6601</f>
        <v>0</v>
      </c>
      <c r="D6601">
        <f>'Previous Trades Import_OMS Quer'!D6601</f>
        <v>0</v>
      </c>
      <c r="E6601" s="22">
        <f>'Previous Trades Import_OMS Quer'!E6601</f>
        <v>0</v>
      </c>
      <c r="F6601">
        <f>'Previous Trades Import_OMS Quer'!F6601</f>
        <v>0</v>
      </c>
      <c r="G6601">
        <f>'Previous Trades Import_OMS Quer'!G6601</f>
        <v>0</v>
      </c>
      <c r="H6601">
        <f>'Previous Trades Import_OMS Quer'!H6601</f>
        <v>0</v>
      </c>
      <c r="I6601">
        <f>'Previous Trades Import_OMS Quer'!I6601</f>
        <v>0</v>
      </c>
      <c r="J6601">
        <f>'Previous Trades Import_OMS Quer'!J6601</f>
        <v>0</v>
      </c>
      <c r="K6601">
        <f>'Previous Trades Import_OMS Quer'!K6601</f>
        <v>0</v>
      </c>
      <c r="L6601">
        <f>'Previous Trades Import_OMS Quer'!L6601</f>
        <v>0</v>
      </c>
      <c r="M6601">
        <f>'Previous Trades Import_OMS Quer'!M6601</f>
        <v>0</v>
      </c>
      <c r="N6601">
        <f>'Previous Trades Import_OMS Quer'!N6601</f>
        <v>0</v>
      </c>
      <c r="O6601" t="str">
        <f>CLEAN('Previous Trades Import_OMS Quer'!O6601)</f>
        <v/>
      </c>
      <c r="Q6601" s="25">
        <f t="shared" si="206"/>
        <v>0</v>
      </c>
      <c r="R6601" s="25" t="e">
        <f>VLOOKUP(O6601,'Currency Balance'!$O$3:$Q$32,3,0)</f>
        <v>#N/A</v>
      </c>
      <c r="S6601" t="e">
        <f t="shared" si="207"/>
        <v>#N/A</v>
      </c>
    </row>
    <row r="6602" spans="1:19">
      <c r="A6602">
        <f>'Previous Trades Import_OMS Quer'!A6602</f>
        <v>0</v>
      </c>
      <c r="B6602">
        <f>'Previous Trades Import_OMS Quer'!B6602</f>
        <v>0</v>
      </c>
      <c r="C6602" s="22">
        <f>'Previous Trades Import_OMS Quer'!C6602</f>
        <v>0</v>
      </c>
      <c r="D6602">
        <f>'Previous Trades Import_OMS Quer'!D6602</f>
        <v>0</v>
      </c>
      <c r="E6602" s="22">
        <f>'Previous Trades Import_OMS Quer'!E6602</f>
        <v>0</v>
      </c>
      <c r="F6602">
        <f>'Previous Trades Import_OMS Quer'!F6602</f>
        <v>0</v>
      </c>
      <c r="G6602">
        <f>'Previous Trades Import_OMS Quer'!G6602</f>
        <v>0</v>
      </c>
      <c r="H6602">
        <f>'Previous Trades Import_OMS Quer'!H6602</f>
        <v>0</v>
      </c>
      <c r="I6602">
        <f>'Previous Trades Import_OMS Quer'!I6602</f>
        <v>0</v>
      </c>
      <c r="J6602">
        <f>'Previous Trades Import_OMS Quer'!J6602</f>
        <v>0</v>
      </c>
      <c r="K6602">
        <f>'Previous Trades Import_OMS Quer'!K6602</f>
        <v>0</v>
      </c>
      <c r="L6602">
        <f>'Previous Trades Import_OMS Quer'!L6602</f>
        <v>0</v>
      </c>
      <c r="M6602">
        <f>'Previous Trades Import_OMS Quer'!M6602</f>
        <v>0</v>
      </c>
      <c r="N6602">
        <f>'Previous Trades Import_OMS Quer'!N6602</f>
        <v>0</v>
      </c>
      <c r="O6602" t="str">
        <f>CLEAN('Previous Trades Import_OMS Quer'!O6602)</f>
        <v/>
      </c>
      <c r="Q6602" s="25">
        <f t="shared" si="206"/>
        <v>0</v>
      </c>
      <c r="R6602" s="25" t="e">
        <f>VLOOKUP(O6602,'Currency Balance'!$O$3:$Q$32,3,0)</f>
        <v>#N/A</v>
      </c>
      <c r="S6602" t="e">
        <f t="shared" si="207"/>
        <v>#N/A</v>
      </c>
    </row>
    <row r="6603" spans="1:19">
      <c r="A6603">
        <f>'Previous Trades Import_OMS Quer'!A6603</f>
        <v>0</v>
      </c>
      <c r="B6603">
        <f>'Previous Trades Import_OMS Quer'!B6603</f>
        <v>0</v>
      </c>
      <c r="C6603" s="22">
        <f>'Previous Trades Import_OMS Quer'!C6603</f>
        <v>0</v>
      </c>
      <c r="D6603">
        <f>'Previous Trades Import_OMS Quer'!D6603</f>
        <v>0</v>
      </c>
      <c r="E6603" s="22">
        <f>'Previous Trades Import_OMS Quer'!E6603</f>
        <v>0</v>
      </c>
      <c r="F6603">
        <f>'Previous Trades Import_OMS Quer'!F6603</f>
        <v>0</v>
      </c>
      <c r="G6603">
        <f>'Previous Trades Import_OMS Quer'!G6603</f>
        <v>0</v>
      </c>
      <c r="H6603">
        <f>'Previous Trades Import_OMS Quer'!H6603</f>
        <v>0</v>
      </c>
      <c r="I6603">
        <f>'Previous Trades Import_OMS Quer'!I6603</f>
        <v>0</v>
      </c>
      <c r="J6603">
        <f>'Previous Trades Import_OMS Quer'!J6603</f>
        <v>0</v>
      </c>
      <c r="K6603">
        <f>'Previous Trades Import_OMS Quer'!K6603</f>
        <v>0</v>
      </c>
      <c r="L6603">
        <f>'Previous Trades Import_OMS Quer'!L6603</f>
        <v>0</v>
      </c>
      <c r="M6603">
        <f>'Previous Trades Import_OMS Quer'!M6603</f>
        <v>0</v>
      </c>
      <c r="N6603">
        <f>'Previous Trades Import_OMS Quer'!N6603</f>
        <v>0</v>
      </c>
      <c r="O6603" t="str">
        <f>CLEAN('Previous Trades Import_OMS Quer'!O6603)</f>
        <v/>
      </c>
      <c r="Q6603" s="25">
        <f t="shared" si="206"/>
        <v>0</v>
      </c>
      <c r="R6603" s="25" t="e">
        <f>VLOOKUP(O6603,'Currency Balance'!$O$3:$Q$32,3,0)</f>
        <v>#N/A</v>
      </c>
      <c r="S6603" t="e">
        <f t="shared" si="207"/>
        <v>#N/A</v>
      </c>
    </row>
    <row r="6604" spans="1:19">
      <c r="A6604">
        <f>'Previous Trades Import_OMS Quer'!A6604</f>
        <v>0</v>
      </c>
      <c r="B6604">
        <f>'Previous Trades Import_OMS Quer'!B6604</f>
        <v>0</v>
      </c>
      <c r="C6604" s="22">
        <f>'Previous Trades Import_OMS Quer'!C6604</f>
        <v>0</v>
      </c>
      <c r="D6604">
        <f>'Previous Trades Import_OMS Quer'!D6604</f>
        <v>0</v>
      </c>
      <c r="E6604" s="22">
        <f>'Previous Trades Import_OMS Quer'!E6604</f>
        <v>0</v>
      </c>
      <c r="F6604">
        <f>'Previous Trades Import_OMS Quer'!F6604</f>
        <v>0</v>
      </c>
      <c r="G6604">
        <f>'Previous Trades Import_OMS Quer'!G6604</f>
        <v>0</v>
      </c>
      <c r="H6604">
        <f>'Previous Trades Import_OMS Quer'!H6604</f>
        <v>0</v>
      </c>
      <c r="I6604">
        <f>'Previous Trades Import_OMS Quer'!I6604</f>
        <v>0</v>
      </c>
      <c r="J6604">
        <f>'Previous Trades Import_OMS Quer'!J6604</f>
        <v>0</v>
      </c>
      <c r="K6604">
        <f>'Previous Trades Import_OMS Quer'!K6604</f>
        <v>0</v>
      </c>
      <c r="L6604">
        <f>'Previous Trades Import_OMS Quer'!L6604</f>
        <v>0</v>
      </c>
      <c r="M6604">
        <f>'Previous Trades Import_OMS Quer'!M6604</f>
        <v>0</v>
      </c>
      <c r="N6604">
        <f>'Previous Trades Import_OMS Quer'!N6604</f>
        <v>0</v>
      </c>
      <c r="O6604" t="str">
        <f>CLEAN('Previous Trades Import_OMS Quer'!O6604)</f>
        <v/>
      </c>
      <c r="Q6604" s="25">
        <f t="shared" si="206"/>
        <v>0</v>
      </c>
      <c r="R6604" s="25" t="e">
        <f>VLOOKUP(O6604,'Currency Balance'!$O$3:$Q$32,3,0)</f>
        <v>#N/A</v>
      </c>
      <c r="S6604" t="e">
        <f t="shared" si="207"/>
        <v>#N/A</v>
      </c>
    </row>
    <row r="6605" spans="1:19">
      <c r="A6605">
        <f>'Previous Trades Import_OMS Quer'!A6605</f>
        <v>0</v>
      </c>
      <c r="B6605">
        <f>'Previous Trades Import_OMS Quer'!B6605</f>
        <v>0</v>
      </c>
      <c r="C6605" s="22">
        <f>'Previous Trades Import_OMS Quer'!C6605</f>
        <v>0</v>
      </c>
      <c r="D6605">
        <f>'Previous Trades Import_OMS Quer'!D6605</f>
        <v>0</v>
      </c>
      <c r="E6605" s="22">
        <f>'Previous Trades Import_OMS Quer'!E6605</f>
        <v>0</v>
      </c>
      <c r="F6605">
        <f>'Previous Trades Import_OMS Quer'!F6605</f>
        <v>0</v>
      </c>
      <c r="G6605">
        <f>'Previous Trades Import_OMS Quer'!G6605</f>
        <v>0</v>
      </c>
      <c r="H6605">
        <f>'Previous Trades Import_OMS Quer'!H6605</f>
        <v>0</v>
      </c>
      <c r="I6605">
        <f>'Previous Trades Import_OMS Quer'!I6605</f>
        <v>0</v>
      </c>
      <c r="J6605">
        <f>'Previous Trades Import_OMS Quer'!J6605</f>
        <v>0</v>
      </c>
      <c r="K6605">
        <f>'Previous Trades Import_OMS Quer'!K6605</f>
        <v>0</v>
      </c>
      <c r="L6605">
        <f>'Previous Trades Import_OMS Quer'!L6605</f>
        <v>0</v>
      </c>
      <c r="M6605">
        <f>'Previous Trades Import_OMS Quer'!M6605</f>
        <v>0</v>
      </c>
      <c r="N6605">
        <f>'Previous Trades Import_OMS Quer'!N6605</f>
        <v>0</v>
      </c>
      <c r="O6605" t="str">
        <f>CLEAN('Previous Trades Import_OMS Quer'!O6605)</f>
        <v/>
      </c>
      <c r="Q6605" s="25">
        <f t="shared" si="206"/>
        <v>0</v>
      </c>
      <c r="R6605" s="25" t="e">
        <f>VLOOKUP(O6605,'Currency Balance'!$O$3:$Q$32,3,0)</f>
        <v>#N/A</v>
      </c>
      <c r="S6605" t="e">
        <f t="shared" si="207"/>
        <v>#N/A</v>
      </c>
    </row>
    <row r="6606" spans="1:19">
      <c r="A6606">
        <f>'Previous Trades Import_OMS Quer'!A6606</f>
        <v>0</v>
      </c>
      <c r="B6606">
        <f>'Previous Trades Import_OMS Quer'!B6606</f>
        <v>0</v>
      </c>
      <c r="C6606" s="22">
        <f>'Previous Trades Import_OMS Quer'!C6606</f>
        <v>0</v>
      </c>
      <c r="D6606">
        <f>'Previous Trades Import_OMS Quer'!D6606</f>
        <v>0</v>
      </c>
      <c r="E6606" s="22">
        <f>'Previous Trades Import_OMS Quer'!E6606</f>
        <v>0</v>
      </c>
      <c r="F6606">
        <f>'Previous Trades Import_OMS Quer'!F6606</f>
        <v>0</v>
      </c>
      <c r="G6606">
        <f>'Previous Trades Import_OMS Quer'!G6606</f>
        <v>0</v>
      </c>
      <c r="H6606">
        <f>'Previous Trades Import_OMS Quer'!H6606</f>
        <v>0</v>
      </c>
      <c r="I6606">
        <f>'Previous Trades Import_OMS Quer'!I6606</f>
        <v>0</v>
      </c>
      <c r="J6606">
        <f>'Previous Trades Import_OMS Quer'!J6606</f>
        <v>0</v>
      </c>
      <c r="K6606">
        <f>'Previous Trades Import_OMS Quer'!K6606</f>
        <v>0</v>
      </c>
      <c r="L6606">
        <f>'Previous Trades Import_OMS Quer'!L6606</f>
        <v>0</v>
      </c>
      <c r="M6606">
        <f>'Previous Trades Import_OMS Quer'!M6606</f>
        <v>0</v>
      </c>
      <c r="N6606">
        <f>'Previous Trades Import_OMS Quer'!N6606</f>
        <v>0</v>
      </c>
      <c r="O6606" t="str">
        <f>CLEAN('Previous Trades Import_OMS Quer'!O6606)</f>
        <v/>
      </c>
      <c r="Q6606" s="25">
        <f t="shared" si="206"/>
        <v>0</v>
      </c>
      <c r="R6606" s="25" t="e">
        <f>VLOOKUP(O6606,'Currency Balance'!$O$3:$Q$32,3,0)</f>
        <v>#N/A</v>
      </c>
      <c r="S6606" t="e">
        <f t="shared" si="207"/>
        <v>#N/A</v>
      </c>
    </row>
    <row r="6607" spans="1:19">
      <c r="A6607">
        <f>'Previous Trades Import_OMS Quer'!A6607</f>
        <v>0</v>
      </c>
      <c r="B6607">
        <f>'Previous Trades Import_OMS Quer'!B6607</f>
        <v>0</v>
      </c>
      <c r="C6607" s="22">
        <f>'Previous Trades Import_OMS Quer'!C6607</f>
        <v>0</v>
      </c>
      <c r="D6607">
        <f>'Previous Trades Import_OMS Quer'!D6607</f>
        <v>0</v>
      </c>
      <c r="E6607" s="22">
        <f>'Previous Trades Import_OMS Quer'!E6607</f>
        <v>0</v>
      </c>
      <c r="F6607">
        <f>'Previous Trades Import_OMS Quer'!F6607</f>
        <v>0</v>
      </c>
      <c r="G6607">
        <f>'Previous Trades Import_OMS Quer'!G6607</f>
        <v>0</v>
      </c>
      <c r="H6607">
        <f>'Previous Trades Import_OMS Quer'!H6607</f>
        <v>0</v>
      </c>
      <c r="I6607">
        <f>'Previous Trades Import_OMS Quer'!I6607</f>
        <v>0</v>
      </c>
      <c r="J6607">
        <f>'Previous Trades Import_OMS Quer'!J6607</f>
        <v>0</v>
      </c>
      <c r="K6607">
        <f>'Previous Trades Import_OMS Quer'!K6607</f>
        <v>0</v>
      </c>
      <c r="L6607">
        <f>'Previous Trades Import_OMS Quer'!L6607</f>
        <v>0</v>
      </c>
      <c r="M6607">
        <f>'Previous Trades Import_OMS Quer'!M6607</f>
        <v>0</v>
      </c>
      <c r="N6607">
        <f>'Previous Trades Import_OMS Quer'!N6607</f>
        <v>0</v>
      </c>
      <c r="O6607" t="str">
        <f>CLEAN('Previous Trades Import_OMS Quer'!O6607)</f>
        <v/>
      </c>
      <c r="Q6607" s="25">
        <f t="shared" si="206"/>
        <v>0</v>
      </c>
      <c r="R6607" s="25" t="e">
        <f>VLOOKUP(O6607,'Currency Balance'!$O$3:$Q$32,3,0)</f>
        <v>#N/A</v>
      </c>
      <c r="S6607" t="e">
        <f t="shared" si="207"/>
        <v>#N/A</v>
      </c>
    </row>
    <row r="6608" spans="1:19">
      <c r="A6608">
        <f>'Previous Trades Import_OMS Quer'!A6608</f>
        <v>0</v>
      </c>
      <c r="B6608">
        <f>'Previous Trades Import_OMS Quer'!B6608</f>
        <v>0</v>
      </c>
      <c r="C6608" s="22">
        <f>'Previous Trades Import_OMS Quer'!C6608</f>
        <v>0</v>
      </c>
      <c r="D6608">
        <f>'Previous Trades Import_OMS Quer'!D6608</f>
        <v>0</v>
      </c>
      <c r="E6608" s="22">
        <f>'Previous Trades Import_OMS Quer'!E6608</f>
        <v>0</v>
      </c>
      <c r="F6608">
        <f>'Previous Trades Import_OMS Quer'!F6608</f>
        <v>0</v>
      </c>
      <c r="G6608">
        <f>'Previous Trades Import_OMS Quer'!G6608</f>
        <v>0</v>
      </c>
      <c r="H6608">
        <f>'Previous Trades Import_OMS Quer'!H6608</f>
        <v>0</v>
      </c>
      <c r="I6608">
        <f>'Previous Trades Import_OMS Quer'!I6608</f>
        <v>0</v>
      </c>
      <c r="J6608">
        <f>'Previous Trades Import_OMS Quer'!J6608</f>
        <v>0</v>
      </c>
      <c r="K6608">
        <f>'Previous Trades Import_OMS Quer'!K6608</f>
        <v>0</v>
      </c>
      <c r="L6608">
        <f>'Previous Trades Import_OMS Quer'!L6608</f>
        <v>0</v>
      </c>
      <c r="M6608">
        <f>'Previous Trades Import_OMS Quer'!M6608</f>
        <v>0</v>
      </c>
      <c r="N6608">
        <f>'Previous Trades Import_OMS Quer'!N6608</f>
        <v>0</v>
      </c>
      <c r="O6608" t="str">
        <f>CLEAN('Previous Trades Import_OMS Quer'!O6608)</f>
        <v/>
      </c>
      <c r="Q6608" s="25">
        <f t="shared" si="206"/>
        <v>0</v>
      </c>
      <c r="R6608" s="25" t="e">
        <f>VLOOKUP(O6608,'Currency Balance'!$O$3:$Q$32,3,0)</f>
        <v>#N/A</v>
      </c>
      <c r="S6608" t="e">
        <f t="shared" si="207"/>
        <v>#N/A</v>
      </c>
    </row>
    <row r="6609" spans="1:19">
      <c r="A6609">
        <f>'Previous Trades Import_OMS Quer'!A6609</f>
        <v>0</v>
      </c>
      <c r="B6609">
        <f>'Previous Trades Import_OMS Quer'!B6609</f>
        <v>0</v>
      </c>
      <c r="C6609" s="22">
        <f>'Previous Trades Import_OMS Quer'!C6609</f>
        <v>0</v>
      </c>
      <c r="D6609">
        <f>'Previous Trades Import_OMS Quer'!D6609</f>
        <v>0</v>
      </c>
      <c r="E6609" s="22">
        <f>'Previous Trades Import_OMS Quer'!E6609</f>
        <v>0</v>
      </c>
      <c r="F6609">
        <f>'Previous Trades Import_OMS Quer'!F6609</f>
        <v>0</v>
      </c>
      <c r="G6609">
        <f>'Previous Trades Import_OMS Quer'!G6609</f>
        <v>0</v>
      </c>
      <c r="H6609">
        <f>'Previous Trades Import_OMS Quer'!H6609</f>
        <v>0</v>
      </c>
      <c r="I6609">
        <f>'Previous Trades Import_OMS Quer'!I6609</f>
        <v>0</v>
      </c>
      <c r="J6609">
        <f>'Previous Trades Import_OMS Quer'!J6609</f>
        <v>0</v>
      </c>
      <c r="K6609">
        <f>'Previous Trades Import_OMS Quer'!K6609</f>
        <v>0</v>
      </c>
      <c r="L6609">
        <f>'Previous Trades Import_OMS Quer'!L6609</f>
        <v>0</v>
      </c>
      <c r="M6609">
        <f>'Previous Trades Import_OMS Quer'!M6609</f>
        <v>0</v>
      </c>
      <c r="N6609">
        <f>'Previous Trades Import_OMS Quer'!N6609</f>
        <v>0</v>
      </c>
      <c r="O6609" t="str">
        <f>CLEAN('Previous Trades Import_OMS Quer'!O6609)</f>
        <v/>
      </c>
      <c r="Q6609" s="25">
        <f t="shared" si="206"/>
        <v>0</v>
      </c>
      <c r="R6609" s="25" t="e">
        <f>VLOOKUP(O6609,'Currency Balance'!$O$3:$Q$32,3,0)</f>
        <v>#N/A</v>
      </c>
      <c r="S6609" t="e">
        <f t="shared" si="207"/>
        <v>#N/A</v>
      </c>
    </row>
    <row r="6610" spans="1:19">
      <c r="A6610">
        <f>'Previous Trades Import_OMS Quer'!A6610</f>
        <v>0</v>
      </c>
      <c r="B6610">
        <f>'Previous Trades Import_OMS Quer'!B6610</f>
        <v>0</v>
      </c>
      <c r="C6610" s="22">
        <f>'Previous Trades Import_OMS Quer'!C6610</f>
        <v>0</v>
      </c>
      <c r="D6610">
        <f>'Previous Trades Import_OMS Quer'!D6610</f>
        <v>0</v>
      </c>
      <c r="E6610" s="22">
        <f>'Previous Trades Import_OMS Quer'!E6610</f>
        <v>0</v>
      </c>
      <c r="F6610">
        <f>'Previous Trades Import_OMS Quer'!F6610</f>
        <v>0</v>
      </c>
      <c r="G6610">
        <f>'Previous Trades Import_OMS Quer'!G6610</f>
        <v>0</v>
      </c>
      <c r="H6610">
        <f>'Previous Trades Import_OMS Quer'!H6610</f>
        <v>0</v>
      </c>
      <c r="I6610">
        <f>'Previous Trades Import_OMS Quer'!I6610</f>
        <v>0</v>
      </c>
      <c r="J6610">
        <f>'Previous Trades Import_OMS Quer'!J6610</f>
        <v>0</v>
      </c>
      <c r="K6610">
        <f>'Previous Trades Import_OMS Quer'!K6610</f>
        <v>0</v>
      </c>
      <c r="L6610">
        <f>'Previous Trades Import_OMS Quer'!L6610</f>
        <v>0</v>
      </c>
      <c r="M6610">
        <f>'Previous Trades Import_OMS Quer'!M6610</f>
        <v>0</v>
      </c>
      <c r="N6610">
        <f>'Previous Trades Import_OMS Quer'!N6610</f>
        <v>0</v>
      </c>
      <c r="O6610" t="str">
        <f>CLEAN('Previous Trades Import_OMS Quer'!O6610)</f>
        <v/>
      </c>
      <c r="Q6610" s="25">
        <f t="shared" si="206"/>
        <v>0</v>
      </c>
      <c r="R6610" s="25" t="e">
        <f>VLOOKUP(O6610,'Currency Balance'!$O$3:$Q$32,3,0)</f>
        <v>#N/A</v>
      </c>
      <c r="S6610" t="e">
        <f t="shared" si="207"/>
        <v>#N/A</v>
      </c>
    </row>
    <row r="6611" spans="1:19">
      <c r="A6611">
        <f>'Previous Trades Import_OMS Quer'!A6611</f>
        <v>0</v>
      </c>
      <c r="B6611">
        <f>'Previous Trades Import_OMS Quer'!B6611</f>
        <v>0</v>
      </c>
      <c r="C6611" s="22">
        <f>'Previous Trades Import_OMS Quer'!C6611</f>
        <v>0</v>
      </c>
      <c r="D6611">
        <f>'Previous Trades Import_OMS Quer'!D6611</f>
        <v>0</v>
      </c>
      <c r="E6611" s="22">
        <f>'Previous Trades Import_OMS Quer'!E6611</f>
        <v>0</v>
      </c>
      <c r="F6611">
        <f>'Previous Trades Import_OMS Quer'!F6611</f>
        <v>0</v>
      </c>
      <c r="G6611">
        <f>'Previous Trades Import_OMS Quer'!G6611</f>
        <v>0</v>
      </c>
      <c r="H6611">
        <f>'Previous Trades Import_OMS Quer'!H6611</f>
        <v>0</v>
      </c>
      <c r="I6611">
        <f>'Previous Trades Import_OMS Quer'!I6611</f>
        <v>0</v>
      </c>
      <c r="J6611">
        <f>'Previous Trades Import_OMS Quer'!J6611</f>
        <v>0</v>
      </c>
      <c r="K6611">
        <f>'Previous Trades Import_OMS Quer'!K6611</f>
        <v>0</v>
      </c>
      <c r="L6611">
        <f>'Previous Trades Import_OMS Quer'!L6611</f>
        <v>0</v>
      </c>
      <c r="M6611">
        <f>'Previous Trades Import_OMS Quer'!M6611</f>
        <v>0</v>
      </c>
      <c r="N6611">
        <f>'Previous Trades Import_OMS Quer'!N6611</f>
        <v>0</v>
      </c>
      <c r="O6611" t="str">
        <f>CLEAN('Previous Trades Import_OMS Quer'!O6611)</f>
        <v/>
      </c>
      <c r="Q6611" s="25">
        <f t="shared" si="206"/>
        <v>0</v>
      </c>
      <c r="R6611" s="25" t="e">
        <f>VLOOKUP(O6611,'Currency Balance'!$O$3:$Q$32,3,0)</f>
        <v>#N/A</v>
      </c>
      <c r="S6611" t="e">
        <f t="shared" si="207"/>
        <v>#N/A</v>
      </c>
    </row>
    <row r="6612" spans="1:19">
      <c r="A6612">
        <f>'Previous Trades Import_OMS Quer'!A6612</f>
        <v>0</v>
      </c>
      <c r="B6612">
        <f>'Previous Trades Import_OMS Quer'!B6612</f>
        <v>0</v>
      </c>
      <c r="C6612" s="22">
        <f>'Previous Trades Import_OMS Quer'!C6612</f>
        <v>0</v>
      </c>
      <c r="D6612">
        <f>'Previous Trades Import_OMS Quer'!D6612</f>
        <v>0</v>
      </c>
      <c r="E6612" s="22">
        <f>'Previous Trades Import_OMS Quer'!E6612</f>
        <v>0</v>
      </c>
      <c r="F6612">
        <f>'Previous Trades Import_OMS Quer'!F6612</f>
        <v>0</v>
      </c>
      <c r="G6612">
        <f>'Previous Trades Import_OMS Quer'!G6612</f>
        <v>0</v>
      </c>
      <c r="H6612">
        <f>'Previous Trades Import_OMS Quer'!H6612</f>
        <v>0</v>
      </c>
      <c r="I6612">
        <f>'Previous Trades Import_OMS Quer'!I6612</f>
        <v>0</v>
      </c>
      <c r="J6612">
        <f>'Previous Trades Import_OMS Quer'!J6612</f>
        <v>0</v>
      </c>
      <c r="K6612">
        <f>'Previous Trades Import_OMS Quer'!K6612</f>
        <v>0</v>
      </c>
      <c r="L6612">
        <f>'Previous Trades Import_OMS Quer'!L6612</f>
        <v>0</v>
      </c>
      <c r="M6612">
        <f>'Previous Trades Import_OMS Quer'!M6612</f>
        <v>0</v>
      </c>
      <c r="N6612">
        <f>'Previous Trades Import_OMS Quer'!N6612</f>
        <v>0</v>
      </c>
      <c r="O6612" t="str">
        <f>CLEAN('Previous Trades Import_OMS Quer'!O6612)</f>
        <v/>
      </c>
      <c r="Q6612" s="25">
        <f t="shared" si="206"/>
        <v>0</v>
      </c>
      <c r="R6612" s="25" t="e">
        <f>VLOOKUP(O6612,'Currency Balance'!$O$3:$Q$32,3,0)</f>
        <v>#N/A</v>
      </c>
      <c r="S6612" t="e">
        <f t="shared" si="207"/>
        <v>#N/A</v>
      </c>
    </row>
    <row r="6613" spans="1:19">
      <c r="A6613">
        <f>'Previous Trades Import_OMS Quer'!A6613</f>
        <v>0</v>
      </c>
      <c r="B6613">
        <f>'Previous Trades Import_OMS Quer'!B6613</f>
        <v>0</v>
      </c>
      <c r="C6613" s="22">
        <f>'Previous Trades Import_OMS Quer'!C6613</f>
        <v>0</v>
      </c>
      <c r="D6613">
        <f>'Previous Trades Import_OMS Quer'!D6613</f>
        <v>0</v>
      </c>
      <c r="E6613" s="22">
        <f>'Previous Trades Import_OMS Quer'!E6613</f>
        <v>0</v>
      </c>
      <c r="F6613">
        <f>'Previous Trades Import_OMS Quer'!F6613</f>
        <v>0</v>
      </c>
      <c r="G6613">
        <f>'Previous Trades Import_OMS Quer'!G6613</f>
        <v>0</v>
      </c>
      <c r="H6613">
        <f>'Previous Trades Import_OMS Quer'!H6613</f>
        <v>0</v>
      </c>
      <c r="I6613">
        <f>'Previous Trades Import_OMS Quer'!I6613</f>
        <v>0</v>
      </c>
      <c r="J6613">
        <f>'Previous Trades Import_OMS Quer'!J6613</f>
        <v>0</v>
      </c>
      <c r="K6613">
        <f>'Previous Trades Import_OMS Quer'!K6613</f>
        <v>0</v>
      </c>
      <c r="L6613">
        <f>'Previous Trades Import_OMS Quer'!L6613</f>
        <v>0</v>
      </c>
      <c r="M6613">
        <f>'Previous Trades Import_OMS Quer'!M6613</f>
        <v>0</v>
      </c>
      <c r="N6613">
        <f>'Previous Trades Import_OMS Quer'!N6613</f>
        <v>0</v>
      </c>
      <c r="O6613" t="str">
        <f>CLEAN('Previous Trades Import_OMS Quer'!O6613)</f>
        <v/>
      </c>
      <c r="Q6613" s="25">
        <f t="shared" si="206"/>
        <v>0</v>
      </c>
      <c r="R6613" s="25" t="e">
        <f>VLOOKUP(O6613,'Currency Balance'!$O$3:$Q$32,3,0)</f>
        <v>#N/A</v>
      </c>
      <c r="S6613" t="e">
        <f t="shared" si="207"/>
        <v>#N/A</v>
      </c>
    </row>
    <row r="6614" spans="1:19">
      <c r="A6614">
        <f>'Previous Trades Import_OMS Quer'!A6614</f>
        <v>0</v>
      </c>
      <c r="B6614">
        <f>'Previous Trades Import_OMS Quer'!B6614</f>
        <v>0</v>
      </c>
      <c r="C6614" s="22">
        <f>'Previous Trades Import_OMS Quer'!C6614</f>
        <v>0</v>
      </c>
      <c r="D6614">
        <f>'Previous Trades Import_OMS Quer'!D6614</f>
        <v>0</v>
      </c>
      <c r="E6614" s="22">
        <f>'Previous Trades Import_OMS Quer'!E6614</f>
        <v>0</v>
      </c>
      <c r="F6614">
        <f>'Previous Trades Import_OMS Quer'!F6614</f>
        <v>0</v>
      </c>
      <c r="G6614">
        <f>'Previous Trades Import_OMS Quer'!G6614</f>
        <v>0</v>
      </c>
      <c r="H6614">
        <f>'Previous Trades Import_OMS Quer'!H6614</f>
        <v>0</v>
      </c>
      <c r="I6614">
        <f>'Previous Trades Import_OMS Quer'!I6614</f>
        <v>0</v>
      </c>
      <c r="J6614">
        <f>'Previous Trades Import_OMS Quer'!J6614</f>
        <v>0</v>
      </c>
      <c r="K6614">
        <f>'Previous Trades Import_OMS Quer'!K6614</f>
        <v>0</v>
      </c>
      <c r="L6614">
        <f>'Previous Trades Import_OMS Quer'!L6614</f>
        <v>0</v>
      </c>
      <c r="M6614">
        <f>'Previous Trades Import_OMS Quer'!M6614</f>
        <v>0</v>
      </c>
      <c r="N6614">
        <f>'Previous Trades Import_OMS Quer'!N6614</f>
        <v>0</v>
      </c>
      <c r="O6614" t="str">
        <f>CLEAN('Previous Trades Import_OMS Quer'!O6614)</f>
        <v/>
      </c>
      <c r="Q6614" s="25">
        <f t="shared" si="206"/>
        <v>0</v>
      </c>
      <c r="R6614" s="25" t="e">
        <f>VLOOKUP(O6614,'Currency Balance'!$O$3:$Q$32,3,0)</f>
        <v>#N/A</v>
      </c>
      <c r="S6614" t="e">
        <f t="shared" si="207"/>
        <v>#N/A</v>
      </c>
    </row>
    <row r="6615" spans="1:19">
      <c r="A6615">
        <f>'Previous Trades Import_OMS Quer'!A6615</f>
        <v>0</v>
      </c>
      <c r="B6615">
        <f>'Previous Trades Import_OMS Quer'!B6615</f>
        <v>0</v>
      </c>
      <c r="C6615" s="22">
        <f>'Previous Trades Import_OMS Quer'!C6615</f>
        <v>0</v>
      </c>
      <c r="D6615">
        <f>'Previous Trades Import_OMS Quer'!D6615</f>
        <v>0</v>
      </c>
      <c r="E6615" s="22">
        <f>'Previous Trades Import_OMS Quer'!E6615</f>
        <v>0</v>
      </c>
      <c r="F6615">
        <f>'Previous Trades Import_OMS Quer'!F6615</f>
        <v>0</v>
      </c>
      <c r="G6615">
        <f>'Previous Trades Import_OMS Quer'!G6615</f>
        <v>0</v>
      </c>
      <c r="H6615">
        <f>'Previous Trades Import_OMS Quer'!H6615</f>
        <v>0</v>
      </c>
      <c r="I6615">
        <f>'Previous Trades Import_OMS Quer'!I6615</f>
        <v>0</v>
      </c>
      <c r="J6615">
        <f>'Previous Trades Import_OMS Quer'!J6615</f>
        <v>0</v>
      </c>
      <c r="K6615">
        <f>'Previous Trades Import_OMS Quer'!K6615</f>
        <v>0</v>
      </c>
      <c r="L6615">
        <f>'Previous Trades Import_OMS Quer'!L6615</f>
        <v>0</v>
      </c>
      <c r="M6615">
        <f>'Previous Trades Import_OMS Quer'!M6615</f>
        <v>0</v>
      </c>
      <c r="N6615">
        <f>'Previous Trades Import_OMS Quer'!N6615</f>
        <v>0</v>
      </c>
      <c r="O6615" t="str">
        <f>CLEAN('Previous Trades Import_OMS Quer'!O6615)</f>
        <v/>
      </c>
      <c r="Q6615" s="25">
        <f t="shared" si="206"/>
        <v>0</v>
      </c>
      <c r="R6615" s="25" t="e">
        <f>VLOOKUP(O6615,'Currency Balance'!$O$3:$Q$32,3,0)</f>
        <v>#N/A</v>
      </c>
      <c r="S6615" t="e">
        <f t="shared" si="207"/>
        <v>#N/A</v>
      </c>
    </row>
    <row r="6616" spans="1:19">
      <c r="A6616">
        <f>'Previous Trades Import_OMS Quer'!A6616</f>
        <v>0</v>
      </c>
      <c r="B6616">
        <f>'Previous Trades Import_OMS Quer'!B6616</f>
        <v>0</v>
      </c>
      <c r="C6616" s="22">
        <f>'Previous Trades Import_OMS Quer'!C6616</f>
        <v>0</v>
      </c>
      <c r="D6616">
        <f>'Previous Trades Import_OMS Quer'!D6616</f>
        <v>0</v>
      </c>
      <c r="E6616" s="22">
        <f>'Previous Trades Import_OMS Quer'!E6616</f>
        <v>0</v>
      </c>
      <c r="F6616">
        <f>'Previous Trades Import_OMS Quer'!F6616</f>
        <v>0</v>
      </c>
      <c r="G6616">
        <f>'Previous Trades Import_OMS Quer'!G6616</f>
        <v>0</v>
      </c>
      <c r="H6616">
        <f>'Previous Trades Import_OMS Quer'!H6616</f>
        <v>0</v>
      </c>
      <c r="I6616">
        <f>'Previous Trades Import_OMS Quer'!I6616</f>
        <v>0</v>
      </c>
      <c r="J6616">
        <f>'Previous Trades Import_OMS Quer'!J6616</f>
        <v>0</v>
      </c>
      <c r="K6616">
        <f>'Previous Trades Import_OMS Quer'!K6616</f>
        <v>0</v>
      </c>
      <c r="L6616">
        <f>'Previous Trades Import_OMS Quer'!L6616</f>
        <v>0</v>
      </c>
      <c r="M6616">
        <f>'Previous Trades Import_OMS Quer'!M6616</f>
        <v>0</v>
      </c>
      <c r="N6616">
        <f>'Previous Trades Import_OMS Quer'!N6616</f>
        <v>0</v>
      </c>
      <c r="O6616" t="str">
        <f>CLEAN('Previous Trades Import_OMS Quer'!O6616)</f>
        <v/>
      </c>
      <c r="Q6616" s="25">
        <f t="shared" si="206"/>
        <v>0</v>
      </c>
      <c r="R6616" s="25" t="e">
        <f>VLOOKUP(O6616,'Currency Balance'!$O$3:$Q$32,3,0)</f>
        <v>#N/A</v>
      </c>
      <c r="S6616" t="e">
        <f t="shared" si="207"/>
        <v>#N/A</v>
      </c>
    </row>
    <row r="6617" spans="1:19">
      <c r="A6617">
        <f>'Previous Trades Import_OMS Quer'!A6617</f>
        <v>0</v>
      </c>
      <c r="B6617">
        <f>'Previous Trades Import_OMS Quer'!B6617</f>
        <v>0</v>
      </c>
      <c r="C6617" s="22">
        <f>'Previous Trades Import_OMS Quer'!C6617</f>
        <v>0</v>
      </c>
      <c r="D6617">
        <f>'Previous Trades Import_OMS Quer'!D6617</f>
        <v>0</v>
      </c>
      <c r="E6617" s="22">
        <f>'Previous Trades Import_OMS Quer'!E6617</f>
        <v>0</v>
      </c>
      <c r="F6617">
        <f>'Previous Trades Import_OMS Quer'!F6617</f>
        <v>0</v>
      </c>
      <c r="G6617">
        <f>'Previous Trades Import_OMS Quer'!G6617</f>
        <v>0</v>
      </c>
      <c r="H6617">
        <f>'Previous Trades Import_OMS Quer'!H6617</f>
        <v>0</v>
      </c>
      <c r="I6617">
        <f>'Previous Trades Import_OMS Quer'!I6617</f>
        <v>0</v>
      </c>
      <c r="J6617">
        <f>'Previous Trades Import_OMS Quer'!J6617</f>
        <v>0</v>
      </c>
      <c r="K6617">
        <f>'Previous Trades Import_OMS Quer'!K6617</f>
        <v>0</v>
      </c>
      <c r="L6617">
        <f>'Previous Trades Import_OMS Quer'!L6617</f>
        <v>0</v>
      </c>
      <c r="M6617">
        <f>'Previous Trades Import_OMS Quer'!M6617</f>
        <v>0</v>
      </c>
      <c r="N6617">
        <f>'Previous Trades Import_OMS Quer'!N6617</f>
        <v>0</v>
      </c>
      <c r="O6617" t="str">
        <f>CLEAN('Previous Trades Import_OMS Quer'!O6617)</f>
        <v/>
      </c>
      <c r="Q6617" s="25">
        <f t="shared" si="206"/>
        <v>0</v>
      </c>
      <c r="R6617" s="25" t="e">
        <f>VLOOKUP(O6617,'Currency Balance'!$O$3:$Q$32,3,0)</f>
        <v>#N/A</v>
      </c>
      <c r="S6617" t="e">
        <f t="shared" si="207"/>
        <v>#N/A</v>
      </c>
    </row>
    <row r="6618" spans="1:19">
      <c r="A6618">
        <f>'Previous Trades Import_OMS Quer'!A6618</f>
        <v>0</v>
      </c>
      <c r="B6618">
        <f>'Previous Trades Import_OMS Quer'!B6618</f>
        <v>0</v>
      </c>
      <c r="C6618" s="22">
        <f>'Previous Trades Import_OMS Quer'!C6618</f>
        <v>0</v>
      </c>
      <c r="D6618">
        <f>'Previous Trades Import_OMS Quer'!D6618</f>
        <v>0</v>
      </c>
      <c r="E6618" s="22">
        <f>'Previous Trades Import_OMS Quer'!E6618</f>
        <v>0</v>
      </c>
      <c r="F6618">
        <f>'Previous Trades Import_OMS Quer'!F6618</f>
        <v>0</v>
      </c>
      <c r="G6618">
        <f>'Previous Trades Import_OMS Quer'!G6618</f>
        <v>0</v>
      </c>
      <c r="H6618">
        <f>'Previous Trades Import_OMS Quer'!H6618</f>
        <v>0</v>
      </c>
      <c r="I6618">
        <f>'Previous Trades Import_OMS Quer'!I6618</f>
        <v>0</v>
      </c>
      <c r="J6618">
        <f>'Previous Trades Import_OMS Quer'!J6618</f>
        <v>0</v>
      </c>
      <c r="K6618">
        <f>'Previous Trades Import_OMS Quer'!K6618</f>
        <v>0</v>
      </c>
      <c r="L6618">
        <f>'Previous Trades Import_OMS Quer'!L6618</f>
        <v>0</v>
      </c>
      <c r="M6618">
        <f>'Previous Trades Import_OMS Quer'!M6618</f>
        <v>0</v>
      </c>
      <c r="N6618">
        <f>'Previous Trades Import_OMS Quer'!N6618</f>
        <v>0</v>
      </c>
      <c r="O6618" t="str">
        <f>CLEAN('Previous Trades Import_OMS Quer'!O6618)</f>
        <v/>
      </c>
      <c r="Q6618" s="25">
        <f t="shared" si="206"/>
        <v>0</v>
      </c>
      <c r="R6618" s="25" t="e">
        <f>VLOOKUP(O6618,'Currency Balance'!$O$3:$Q$32,3,0)</f>
        <v>#N/A</v>
      </c>
      <c r="S6618" t="e">
        <f t="shared" si="207"/>
        <v>#N/A</v>
      </c>
    </row>
    <row r="6619" spans="1:19">
      <c r="A6619">
        <f>'Previous Trades Import_OMS Quer'!A6619</f>
        <v>0</v>
      </c>
      <c r="B6619">
        <f>'Previous Trades Import_OMS Quer'!B6619</f>
        <v>0</v>
      </c>
      <c r="C6619" s="22">
        <f>'Previous Trades Import_OMS Quer'!C6619</f>
        <v>0</v>
      </c>
      <c r="D6619">
        <f>'Previous Trades Import_OMS Quer'!D6619</f>
        <v>0</v>
      </c>
      <c r="E6619" s="22">
        <f>'Previous Trades Import_OMS Quer'!E6619</f>
        <v>0</v>
      </c>
      <c r="F6619">
        <f>'Previous Trades Import_OMS Quer'!F6619</f>
        <v>0</v>
      </c>
      <c r="G6619">
        <f>'Previous Trades Import_OMS Quer'!G6619</f>
        <v>0</v>
      </c>
      <c r="H6619">
        <f>'Previous Trades Import_OMS Quer'!H6619</f>
        <v>0</v>
      </c>
      <c r="I6619">
        <f>'Previous Trades Import_OMS Quer'!I6619</f>
        <v>0</v>
      </c>
      <c r="J6619">
        <f>'Previous Trades Import_OMS Quer'!J6619</f>
        <v>0</v>
      </c>
      <c r="K6619">
        <f>'Previous Trades Import_OMS Quer'!K6619</f>
        <v>0</v>
      </c>
      <c r="L6619">
        <f>'Previous Trades Import_OMS Quer'!L6619</f>
        <v>0</v>
      </c>
      <c r="M6619">
        <f>'Previous Trades Import_OMS Quer'!M6619</f>
        <v>0</v>
      </c>
      <c r="N6619">
        <f>'Previous Trades Import_OMS Quer'!N6619</f>
        <v>0</v>
      </c>
      <c r="O6619" t="str">
        <f>CLEAN('Previous Trades Import_OMS Quer'!O6619)</f>
        <v/>
      </c>
      <c r="Q6619" s="25">
        <f t="shared" si="206"/>
        <v>0</v>
      </c>
      <c r="R6619" s="25" t="e">
        <f>VLOOKUP(O6619,'Currency Balance'!$O$3:$Q$32,3,0)</f>
        <v>#N/A</v>
      </c>
      <c r="S6619" t="e">
        <f t="shared" si="207"/>
        <v>#N/A</v>
      </c>
    </row>
    <row r="6620" spans="1:19">
      <c r="A6620">
        <f>'Previous Trades Import_OMS Quer'!A6620</f>
        <v>0</v>
      </c>
      <c r="B6620">
        <f>'Previous Trades Import_OMS Quer'!B6620</f>
        <v>0</v>
      </c>
      <c r="C6620" s="22">
        <f>'Previous Trades Import_OMS Quer'!C6620</f>
        <v>0</v>
      </c>
      <c r="D6620">
        <f>'Previous Trades Import_OMS Quer'!D6620</f>
        <v>0</v>
      </c>
      <c r="E6620" s="22">
        <f>'Previous Trades Import_OMS Quer'!E6620</f>
        <v>0</v>
      </c>
      <c r="F6620">
        <f>'Previous Trades Import_OMS Quer'!F6620</f>
        <v>0</v>
      </c>
      <c r="G6620">
        <f>'Previous Trades Import_OMS Quer'!G6620</f>
        <v>0</v>
      </c>
      <c r="H6620">
        <f>'Previous Trades Import_OMS Quer'!H6620</f>
        <v>0</v>
      </c>
      <c r="I6620">
        <f>'Previous Trades Import_OMS Quer'!I6620</f>
        <v>0</v>
      </c>
      <c r="J6620">
        <f>'Previous Trades Import_OMS Quer'!J6620</f>
        <v>0</v>
      </c>
      <c r="K6620">
        <f>'Previous Trades Import_OMS Quer'!K6620</f>
        <v>0</v>
      </c>
      <c r="L6620">
        <f>'Previous Trades Import_OMS Quer'!L6620</f>
        <v>0</v>
      </c>
      <c r="M6620">
        <f>'Previous Trades Import_OMS Quer'!M6620</f>
        <v>0</v>
      </c>
      <c r="N6620">
        <f>'Previous Trades Import_OMS Quer'!N6620</f>
        <v>0</v>
      </c>
      <c r="O6620" t="str">
        <f>CLEAN('Previous Trades Import_OMS Quer'!O6620)</f>
        <v/>
      </c>
      <c r="Q6620" s="25">
        <f t="shared" si="206"/>
        <v>0</v>
      </c>
      <c r="R6620" s="25" t="e">
        <f>VLOOKUP(O6620,'Currency Balance'!$O$3:$Q$32,3,0)</f>
        <v>#N/A</v>
      </c>
      <c r="S6620" t="e">
        <f t="shared" si="207"/>
        <v>#N/A</v>
      </c>
    </row>
    <row r="6621" spans="1:19">
      <c r="A6621">
        <f>'Previous Trades Import_OMS Quer'!A6621</f>
        <v>0</v>
      </c>
      <c r="B6621">
        <f>'Previous Trades Import_OMS Quer'!B6621</f>
        <v>0</v>
      </c>
      <c r="C6621" s="22">
        <f>'Previous Trades Import_OMS Quer'!C6621</f>
        <v>0</v>
      </c>
      <c r="D6621">
        <f>'Previous Trades Import_OMS Quer'!D6621</f>
        <v>0</v>
      </c>
      <c r="E6621" s="22">
        <f>'Previous Trades Import_OMS Quer'!E6621</f>
        <v>0</v>
      </c>
      <c r="F6621">
        <f>'Previous Trades Import_OMS Quer'!F6621</f>
        <v>0</v>
      </c>
      <c r="G6621">
        <f>'Previous Trades Import_OMS Quer'!G6621</f>
        <v>0</v>
      </c>
      <c r="H6621">
        <f>'Previous Trades Import_OMS Quer'!H6621</f>
        <v>0</v>
      </c>
      <c r="I6621">
        <f>'Previous Trades Import_OMS Quer'!I6621</f>
        <v>0</v>
      </c>
      <c r="J6621">
        <f>'Previous Trades Import_OMS Quer'!J6621</f>
        <v>0</v>
      </c>
      <c r="K6621">
        <f>'Previous Trades Import_OMS Quer'!K6621</f>
        <v>0</v>
      </c>
      <c r="L6621">
        <f>'Previous Trades Import_OMS Quer'!L6621</f>
        <v>0</v>
      </c>
      <c r="M6621">
        <f>'Previous Trades Import_OMS Quer'!M6621</f>
        <v>0</v>
      </c>
      <c r="N6621">
        <f>'Previous Trades Import_OMS Quer'!N6621</f>
        <v>0</v>
      </c>
      <c r="O6621" t="str">
        <f>CLEAN('Previous Trades Import_OMS Quer'!O6621)</f>
        <v/>
      </c>
      <c r="Q6621" s="25">
        <f t="shared" si="206"/>
        <v>0</v>
      </c>
      <c r="R6621" s="25" t="e">
        <f>VLOOKUP(O6621,'Currency Balance'!$O$3:$Q$32,3,0)</f>
        <v>#N/A</v>
      </c>
      <c r="S6621" t="e">
        <f t="shared" si="207"/>
        <v>#N/A</v>
      </c>
    </row>
    <row r="6622" spans="1:19">
      <c r="A6622">
        <f>'Previous Trades Import_OMS Quer'!A6622</f>
        <v>0</v>
      </c>
      <c r="B6622">
        <f>'Previous Trades Import_OMS Quer'!B6622</f>
        <v>0</v>
      </c>
      <c r="C6622" s="22">
        <f>'Previous Trades Import_OMS Quer'!C6622</f>
        <v>0</v>
      </c>
      <c r="D6622">
        <f>'Previous Trades Import_OMS Quer'!D6622</f>
        <v>0</v>
      </c>
      <c r="E6622" s="22">
        <f>'Previous Trades Import_OMS Quer'!E6622</f>
        <v>0</v>
      </c>
      <c r="F6622">
        <f>'Previous Trades Import_OMS Quer'!F6622</f>
        <v>0</v>
      </c>
      <c r="G6622">
        <f>'Previous Trades Import_OMS Quer'!G6622</f>
        <v>0</v>
      </c>
      <c r="H6622">
        <f>'Previous Trades Import_OMS Quer'!H6622</f>
        <v>0</v>
      </c>
      <c r="I6622">
        <f>'Previous Trades Import_OMS Quer'!I6622</f>
        <v>0</v>
      </c>
      <c r="J6622">
        <f>'Previous Trades Import_OMS Quer'!J6622</f>
        <v>0</v>
      </c>
      <c r="K6622">
        <f>'Previous Trades Import_OMS Quer'!K6622</f>
        <v>0</v>
      </c>
      <c r="L6622">
        <f>'Previous Trades Import_OMS Quer'!L6622</f>
        <v>0</v>
      </c>
      <c r="M6622">
        <f>'Previous Trades Import_OMS Quer'!M6622</f>
        <v>0</v>
      </c>
      <c r="N6622">
        <f>'Previous Trades Import_OMS Quer'!N6622</f>
        <v>0</v>
      </c>
      <c r="O6622" t="str">
        <f>CLEAN('Previous Trades Import_OMS Quer'!O6622)</f>
        <v/>
      </c>
      <c r="Q6622" s="25">
        <f t="shared" si="206"/>
        <v>0</v>
      </c>
      <c r="R6622" s="25" t="e">
        <f>VLOOKUP(O6622,'Currency Balance'!$O$3:$Q$32,3,0)</f>
        <v>#N/A</v>
      </c>
      <c r="S6622" t="e">
        <f t="shared" si="207"/>
        <v>#N/A</v>
      </c>
    </row>
    <row r="6623" spans="1:19">
      <c r="A6623">
        <f>'Previous Trades Import_OMS Quer'!A6623</f>
        <v>0</v>
      </c>
      <c r="B6623">
        <f>'Previous Trades Import_OMS Quer'!B6623</f>
        <v>0</v>
      </c>
      <c r="C6623" s="22">
        <f>'Previous Trades Import_OMS Quer'!C6623</f>
        <v>0</v>
      </c>
      <c r="D6623">
        <f>'Previous Trades Import_OMS Quer'!D6623</f>
        <v>0</v>
      </c>
      <c r="E6623" s="22">
        <f>'Previous Trades Import_OMS Quer'!E6623</f>
        <v>0</v>
      </c>
      <c r="F6623">
        <f>'Previous Trades Import_OMS Quer'!F6623</f>
        <v>0</v>
      </c>
      <c r="G6623">
        <f>'Previous Trades Import_OMS Quer'!G6623</f>
        <v>0</v>
      </c>
      <c r="H6623">
        <f>'Previous Trades Import_OMS Quer'!H6623</f>
        <v>0</v>
      </c>
      <c r="I6623">
        <f>'Previous Trades Import_OMS Quer'!I6623</f>
        <v>0</v>
      </c>
      <c r="J6623">
        <f>'Previous Trades Import_OMS Quer'!J6623</f>
        <v>0</v>
      </c>
      <c r="K6623">
        <f>'Previous Trades Import_OMS Quer'!K6623</f>
        <v>0</v>
      </c>
      <c r="L6623">
        <f>'Previous Trades Import_OMS Quer'!L6623</f>
        <v>0</v>
      </c>
      <c r="M6623">
        <f>'Previous Trades Import_OMS Quer'!M6623</f>
        <v>0</v>
      </c>
      <c r="N6623">
        <f>'Previous Trades Import_OMS Quer'!N6623</f>
        <v>0</v>
      </c>
      <c r="O6623" t="str">
        <f>CLEAN('Previous Trades Import_OMS Quer'!O6623)</f>
        <v/>
      </c>
      <c r="Q6623" s="25">
        <f t="shared" si="206"/>
        <v>0</v>
      </c>
      <c r="R6623" s="25" t="e">
        <f>VLOOKUP(O6623,'Currency Balance'!$O$3:$Q$32,3,0)</f>
        <v>#N/A</v>
      </c>
      <c r="S6623" t="e">
        <f t="shared" si="207"/>
        <v>#N/A</v>
      </c>
    </row>
    <row r="6624" spans="1:19">
      <c r="A6624">
        <f>'Previous Trades Import_OMS Quer'!A6624</f>
        <v>0</v>
      </c>
      <c r="B6624">
        <f>'Previous Trades Import_OMS Quer'!B6624</f>
        <v>0</v>
      </c>
      <c r="C6624" s="22">
        <f>'Previous Trades Import_OMS Quer'!C6624</f>
        <v>0</v>
      </c>
      <c r="D6624">
        <f>'Previous Trades Import_OMS Quer'!D6624</f>
        <v>0</v>
      </c>
      <c r="E6624" s="22">
        <f>'Previous Trades Import_OMS Quer'!E6624</f>
        <v>0</v>
      </c>
      <c r="F6624">
        <f>'Previous Trades Import_OMS Quer'!F6624</f>
        <v>0</v>
      </c>
      <c r="G6624">
        <f>'Previous Trades Import_OMS Quer'!G6624</f>
        <v>0</v>
      </c>
      <c r="H6624">
        <f>'Previous Trades Import_OMS Quer'!H6624</f>
        <v>0</v>
      </c>
      <c r="I6624">
        <f>'Previous Trades Import_OMS Quer'!I6624</f>
        <v>0</v>
      </c>
      <c r="J6624">
        <f>'Previous Trades Import_OMS Quer'!J6624</f>
        <v>0</v>
      </c>
      <c r="K6624">
        <f>'Previous Trades Import_OMS Quer'!K6624</f>
        <v>0</v>
      </c>
      <c r="L6624">
        <f>'Previous Trades Import_OMS Quer'!L6624</f>
        <v>0</v>
      </c>
      <c r="M6624">
        <f>'Previous Trades Import_OMS Quer'!M6624</f>
        <v>0</v>
      </c>
      <c r="N6624">
        <f>'Previous Trades Import_OMS Quer'!N6624</f>
        <v>0</v>
      </c>
      <c r="O6624" t="str">
        <f>CLEAN('Previous Trades Import_OMS Quer'!O6624)</f>
        <v/>
      </c>
      <c r="Q6624" s="25">
        <f t="shared" si="206"/>
        <v>0</v>
      </c>
      <c r="R6624" s="25" t="e">
        <f>VLOOKUP(O6624,'Currency Balance'!$O$3:$Q$32,3,0)</f>
        <v>#N/A</v>
      </c>
      <c r="S6624" t="e">
        <f t="shared" si="207"/>
        <v>#N/A</v>
      </c>
    </row>
    <row r="6625" spans="1:19">
      <c r="A6625">
        <f>'Previous Trades Import_OMS Quer'!A6625</f>
        <v>0</v>
      </c>
      <c r="B6625">
        <f>'Previous Trades Import_OMS Quer'!B6625</f>
        <v>0</v>
      </c>
      <c r="C6625" s="22">
        <f>'Previous Trades Import_OMS Quer'!C6625</f>
        <v>0</v>
      </c>
      <c r="D6625">
        <f>'Previous Trades Import_OMS Quer'!D6625</f>
        <v>0</v>
      </c>
      <c r="E6625" s="22">
        <f>'Previous Trades Import_OMS Quer'!E6625</f>
        <v>0</v>
      </c>
      <c r="F6625">
        <f>'Previous Trades Import_OMS Quer'!F6625</f>
        <v>0</v>
      </c>
      <c r="G6625">
        <f>'Previous Trades Import_OMS Quer'!G6625</f>
        <v>0</v>
      </c>
      <c r="H6625">
        <f>'Previous Trades Import_OMS Quer'!H6625</f>
        <v>0</v>
      </c>
      <c r="I6625">
        <f>'Previous Trades Import_OMS Quer'!I6625</f>
        <v>0</v>
      </c>
      <c r="J6625">
        <f>'Previous Trades Import_OMS Quer'!J6625</f>
        <v>0</v>
      </c>
      <c r="K6625">
        <f>'Previous Trades Import_OMS Quer'!K6625</f>
        <v>0</v>
      </c>
      <c r="L6625">
        <f>'Previous Trades Import_OMS Quer'!L6625</f>
        <v>0</v>
      </c>
      <c r="M6625">
        <f>'Previous Trades Import_OMS Quer'!M6625</f>
        <v>0</v>
      </c>
      <c r="N6625">
        <f>'Previous Trades Import_OMS Quer'!N6625</f>
        <v>0</v>
      </c>
      <c r="O6625" t="str">
        <f>CLEAN('Previous Trades Import_OMS Quer'!O6625)</f>
        <v/>
      </c>
      <c r="Q6625" s="25">
        <f t="shared" si="206"/>
        <v>0</v>
      </c>
      <c r="R6625" s="25" t="e">
        <f>VLOOKUP(O6625,'Currency Balance'!$O$3:$Q$32,3,0)</f>
        <v>#N/A</v>
      </c>
      <c r="S6625" t="e">
        <f t="shared" si="207"/>
        <v>#N/A</v>
      </c>
    </row>
    <row r="6626" spans="1:19">
      <c r="A6626">
        <f>'Previous Trades Import_OMS Quer'!A6626</f>
        <v>0</v>
      </c>
      <c r="B6626">
        <f>'Previous Trades Import_OMS Quer'!B6626</f>
        <v>0</v>
      </c>
      <c r="C6626" s="22">
        <f>'Previous Trades Import_OMS Quer'!C6626</f>
        <v>0</v>
      </c>
      <c r="D6626">
        <f>'Previous Trades Import_OMS Quer'!D6626</f>
        <v>0</v>
      </c>
      <c r="E6626" s="22">
        <f>'Previous Trades Import_OMS Quer'!E6626</f>
        <v>0</v>
      </c>
      <c r="F6626">
        <f>'Previous Trades Import_OMS Quer'!F6626</f>
        <v>0</v>
      </c>
      <c r="G6626">
        <f>'Previous Trades Import_OMS Quer'!G6626</f>
        <v>0</v>
      </c>
      <c r="H6626">
        <f>'Previous Trades Import_OMS Quer'!H6626</f>
        <v>0</v>
      </c>
      <c r="I6626">
        <f>'Previous Trades Import_OMS Quer'!I6626</f>
        <v>0</v>
      </c>
      <c r="J6626">
        <f>'Previous Trades Import_OMS Quer'!J6626</f>
        <v>0</v>
      </c>
      <c r="K6626">
        <f>'Previous Trades Import_OMS Quer'!K6626</f>
        <v>0</v>
      </c>
      <c r="L6626">
        <f>'Previous Trades Import_OMS Quer'!L6626</f>
        <v>0</v>
      </c>
      <c r="M6626">
        <f>'Previous Trades Import_OMS Quer'!M6626</f>
        <v>0</v>
      </c>
      <c r="N6626">
        <f>'Previous Trades Import_OMS Quer'!N6626</f>
        <v>0</v>
      </c>
      <c r="O6626" t="str">
        <f>CLEAN('Previous Trades Import_OMS Quer'!O6626)</f>
        <v/>
      </c>
      <c r="Q6626" s="25">
        <f t="shared" si="206"/>
        <v>0</v>
      </c>
      <c r="R6626" s="25" t="e">
        <f>VLOOKUP(O6626,'Currency Balance'!$O$3:$Q$32,3,0)</f>
        <v>#N/A</v>
      </c>
      <c r="S6626" t="e">
        <f t="shared" si="207"/>
        <v>#N/A</v>
      </c>
    </row>
    <row r="6627" spans="1:19">
      <c r="A6627">
        <f>'Previous Trades Import_OMS Quer'!A6627</f>
        <v>0</v>
      </c>
      <c r="B6627">
        <f>'Previous Trades Import_OMS Quer'!B6627</f>
        <v>0</v>
      </c>
      <c r="C6627" s="22">
        <f>'Previous Trades Import_OMS Quer'!C6627</f>
        <v>0</v>
      </c>
      <c r="D6627">
        <f>'Previous Trades Import_OMS Quer'!D6627</f>
        <v>0</v>
      </c>
      <c r="E6627" s="22">
        <f>'Previous Trades Import_OMS Quer'!E6627</f>
        <v>0</v>
      </c>
      <c r="F6627">
        <f>'Previous Trades Import_OMS Quer'!F6627</f>
        <v>0</v>
      </c>
      <c r="G6627">
        <f>'Previous Trades Import_OMS Quer'!G6627</f>
        <v>0</v>
      </c>
      <c r="H6627">
        <f>'Previous Trades Import_OMS Quer'!H6627</f>
        <v>0</v>
      </c>
      <c r="I6627">
        <f>'Previous Trades Import_OMS Quer'!I6627</f>
        <v>0</v>
      </c>
      <c r="J6627">
        <f>'Previous Trades Import_OMS Quer'!J6627</f>
        <v>0</v>
      </c>
      <c r="K6627">
        <f>'Previous Trades Import_OMS Quer'!K6627</f>
        <v>0</v>
      </c>
      <c r="L6627">
        <f>'Previous Trades Import_OMS Quer'!L6627</f>
        <v>0</v>
      </c>
      <c r="M6627">
        <f>'Previous Trades Import_OMS Quer'!M6627</f>
        <v>0</v>
      </c>
      <c r="N6627">
        <f>'Previous Trades Import_OMS Quer'!N6627</f>
        <v>0</v>
      </c>
      <c r="O6627" t="str">
        <f>CLEAN('Previous Trades Import_OMS Quer'!O6627)</f>
        <v/>
      </c>
      <c r="Q6627" s="25">
        <f t="shared" si="206"/>
        <v>0</v>
      </c>
      <c r="R6627" s="25" t="e">
        <f>VLOOKUP(O6627,'Currency Balance'!$O$3:$Q$32,3,0)</f>
        <v>#N/A</v>
      </c>
      <c r="S6627" t="e">
        <f t="shared" si="207"/>
        <v>#N/A</v>
      </c>
    </row>
    <row r="6628" spans="1:19">
      <c r="A6628">
        <f>'Previous Trades Import_OMS Quer'!A6628</f>
        <v>0</v>
      </c>
      <c r="B6628">
        <f>'Previous Trades Import_OMS Quer'!B6628</f>
        <v>0</v>
      </c>
      <c r="C6628" s="22">
        <f>'Previous Trades Import_OMS Quer'!C6628</f>
        <v>0</v>
      </c>
      <c r="D6628">
        <f>'Previous Trades Import_OMS Quer'!D6628</f>
        <v>0</v>
      </c>
      <c r="E6628" s="22">
        <f>'Previous Trades Import_OMS Quer'!E6628</f>
        <v>0</v>
      </c>
      <c r="F6628">
        <f>'Previous Trades Import_OMS Quer'!F6628</f>
        <v>0</v>
      </c>
      <c r="G6628">
        <f>'Previous Trades Import_OMS Quer'!G6628</f>
        <v>0</v>
      </c>
      <c r="H6628">
        <f>'Previous Trades Import_OMS Quer'!H6628</f>
        <v>0</v>
      </c>
      <c r="I6628">
        <f>'Previous Trades Import_OMS Quer'!I6628</f>
        <v>0</v>
      </c>
      <c r="J6628">
        <f>'Previous Trades Import_OMS Quer'!J6628</f>
        <v>0</v>
      </c>
      <c r="K6628">
        <f>'Previous Trades Import_OMS Quer'!K6628</f>
        <v>0</v>
      </c>
      <c r="L6628">
        <f>'Previous Trades Import_OMS Quer'!L6628</f>
        <v>0</v>
      </c>
      <c r="M6628">
        <f>'Previous Trades Import_OMS Quer'!M6628</f>
        <v>0</v>
      </c>
      <c r="N6628">
        <f>'Previous Trades Import_OMS Quer'!N6628</f>
        <v>0</v>
      </c>
      <c r="O6628" t="str">
        <f>CLEAN('Previous Trades Import_OMS Quer'!O6628)</f>
        <v/>
      </c>
      <c r="Q6628" s="25">
        <f t="shared" si="206"/>
        <v>0</v>
      </c>
      <c r="R6628" s="25" t="e">
        <f>VLOOKUP(O6628,'Currency Balance'!$O$3:$Q$32,3,0)</f>
        <v>#N/A</v>
      </c>
      <c r="S6628" t="e">
        <f t="shared" si="207"/>
        <v>#N/A</v>
      </c>
    </row>
    <row r="6629" spans="1:19">
      <c r="A6629">
        <f>'Previous Trades Import_OMS Quer'!A6629</f>
        <v>0</v>
      </c>
      <c r="B6629">
        <f>'Previous Trades Import_OMS Quer'!B6629</f>
        <v>0</v>
      </c>
      <c r="C6629" s="22">
        <f>'Previous Trades Import_OMS Quer'!C6629</f>
        <v>0</v>
      </c>
      <c r="D6629">
        <f>'Previous Trades Import_OMS Quer'!D6629</f>
        <v>0</v>
      </c>
      <c r="E6629" s="22">
        <f>'Previous Trades Import_OMS Quer'!E6629</f>
        <v>0</v>
      </c>
      <c r="F6629">
        <f>'Previous Trades Import_OMS Quer'!F6629</f>
        <v>0</v>
      </c>
      <c r="G6629">
        <f>'Previous Trades Import_OMS Quer'!G6629</f>
        <v>0</v>
      </c>
      <c r="H6629">
        <f>'Previous Trades Import_OMS Quer'!H6629</f>
        <v>0</v>
      </c>
      <c r="I6629">
        <f>'Previous Trades Import_OMS Quer'!I6629</f>
        <v>0</v>
      </c>
      <c r="J6629">
        <f>'Previous Trades Import_OMS Quer'!J6629</f>
        <v>0</v>
      </c>
      <c r="K6629">
        <f>'Previous Trades Import_OMS Quer'!K6629</f>
        <v>0</v>
      </c>
      <c r="L6629">
        <f>'Previous Trades Import_OMS Quer'!L6629</f>
        <v>0</v>
      </c>
      <c r="M6629">
        <f>'Previous Trades Import_OMS Quer'!M6629</f>
        <v>0</v>
      </c>
      <c r="N6629">
        <f>'Previous Trades Import_OMS Quer'!N6629</f>
        <v>0</v>
      </c>
      <c r="O6629" t="str">
        <f>CLEAN('Previous Trades Import_OMS Quer'!O6629)</f>
        <v/>
      </c>
      <c r="Q6629" s="25">
        <f t="shared" si="206"/>
        <v>0</v>
      </c>
      <c r="R6629" s="25" t="e">
        <f>VLOOKUP(O6629,'Currency Balance'!$O$3:$Q$32,3,0)</f>
        <v>#N/A</v>
      </c>
      <c r="S6629" t="e">
        <f t="shared" si="207"/>
        <v>#N/A</v>
      </c>
    </row>
    <row r="6630" spans="1:19">
      <c r="A6630">
        <f>'Previous Trades Import_OMS Quer'!A6630</f>
        <v>0</v>
      </c>
      <c r="B6630">
        <f>'Previous Trades Import_OMS Quer'!B6630</f>
        <v>0</v>
      </c>
      <c r="C6630" s="22">
        <f>'Previous Trades Import_OMS Quer'!C6630</f>
        <v>0</v>
      </c>
      <c r="D6630">
        <f>'Previous Trades Import_OMS Quer'!D6630</f>
        <v>0</v>
      </c>
      <c r="E6630" s="22">
        <f>'Previous Trades Import_OMS Quer'!E6630</f>
        <v>0</v>
      </c>
      <c r="F6630">
        <f>'Previous Trades Import_OMS Quer'!F6630</f>
        <v>0</v>
      </c>
      <c r="G6630">
        <f>'Previous Trades Import_OMS Quer'!G6630</f>
        <v>0</v>
      </c>
      <c r="H6630">
        <f>'Previous Trades Import_OMS Quer'!H6630</f>
        <v>0</v>
      </c>
      <c r="I6630">
        <f>'Previous Trades Import_OMS Quer'!I6630</f>
        <v>0</v>
      </c>
      <c r="J6630">
        <f>'Previous Trades Import_OMS Quer'!J6630</f>
        <v>0</v>
      </c>
      <c r="K6630">
        <f>'Previous Trades Import_OMS Quer'!K6630</f>
        <v>0</v>
      </c>
      <c r="L6630">
        <f>'Previous Trades Import_OMS Quer'!L6630</f>
        <v>0</v>
      </c>
      <c r="M6630">
        <f>'Previous Trades Import_OMS Quer'!M6630</f>
        <v>0</v>
      </c>
      <c r="N6630">
        <f>'Previous Trades Import_OMS Quer'!N6630</f>
        <v>0</v>
      </c>
      <c r="O6630" t="str">
        <f>CLEAN('Previous Trades Import_OMS Quer'!O6630)</f>
        <v/>
      </c>
      <c r="Q6630" s="25">
        <f t="shared" si="206"/>
        <v>0</v>
      </c>
      <c r="R6630" s="25" t="e">
        <f>VLOOKUP(O6630,'Currency Balance'!$O$3:$Q$32,3,0)</f>
        <v>#N/A</v>
      </c>
      <c r="S6630" t="e">
        <f t="shared" si="207"/>
        <v>#N/A</v>
      </c>
    </row>
    <row r="6631" spans="1:19">
      <c r="A6631">
        <f>'Previous Trades Import_OMS Quer'!A6631</f>
        <v>0</v>
      </c>
      <c r="B6631">
        <f>'Previous Trades Import_OMS Quer'!B6631</f>
        <v>0</v>
      </c>
      <c r="C6631" s="22">
        <f>'Previous Trades Import_OMS Quer'!C6631</f>
        <v>0</v>
      </c>
      <c r="D6631">
        <f>'Previous Trades Import_OMS Quer'!D6631</f>
        <v>0</v>
      </c>
      <c r="E6631" s="22">
        <f>'Previous Trades Import_OMS Quer'!E6631</f>
        <v>0</v>
      </c>
      <c r="F6631">
        <f>'Previous Trades Import_OMS Quer'!F6631</f>
        <v>0</v>
      </c>
      <c r="G6631">
        <f>'Previous Trades Import_OMS Quer'!G6631</f>
        <v>0</v>
      </c>
      <c r="H6631">
        <f>'Previous Trades Import_OMS Quer'!H6631</f>
        <v>0</v>
      </c>
      <c r="I6631">
        <f>'Previous Trades Import_OMS Quer'!I6631</f>
        <v>0</v>
      </c>
      <c r="J6631">
        <f>'Previous Trades Import_OMS Quer'!J6631</f>
        <v>0</v>
      </c>
      <c r="K6631">
        <f>'Previous Trades Import_OMS Quer'!K6631</f>
        <v>0</v>
      </c>
      <c r="L6631">
        <f>'Previous Trades Import_OMS Quer'!L6631</f>
        <v>0</v>
      </c>
      <c r="M6631">
        <f>'Previous Trades Import_OMS Quer'!M6631</f>
        <v>0</v>
      </c>
      <c r="N6631">
        <f>'Previous Trades Import_OMS Quer'!N6631</f>
        <v>0</v>
      </c>
      <c r="O6631" t="str">
        <f>CLEAN('Previous Trades Import_OMS Quer'!O6631)</f>
        <v/>
      </c>
      <c r="Q6631" s="25">
        <f t="shared" si="206"/>
        <v>0</v>
      </c>
      <c r="R6631" s="25" t="e">
        <f>VLOOKUP(O6631,'Currency Balance'!$O$3:$Q$32,3,0)</f>
        <v>#N/A</v>
      </c>
      <c r="S6631" t="e">
        <f t="shared" si="207"/>
        <v>#N/A</v>
      </c>
    </row>
    <row r="6632" spans="1:19">
      <c r="A6632">
        <f>'Previous Trades Import_OMS Quer'!A6632</f>
        <v>0</v>
      </c>
      <c r="B6632">
        <f>'Previous Trades Import_OMS Quer'!B6632</f>
        <v>0</v>
      </c>
      <c r="C6632" s="22">
        <f>'Previous Trades Import_OMS Quer'!C6632</f>
        <v>0</v>
      </c>
      <c r="D6632">
        <f>'Previous Trades Import_OMS Quer'!D6632</f>
        <v>0</v>
      </c>
      <c r="E6632" s="22">
        <f>'Previous Trades Import_OMS Quer'!E6632</f>
        <v>0</v>
      </c>
      <c r="F6632">
        <f>'Previous Trades Import_OMS Quer'!F6632</f>
        <v>0</v>
      </c>
      <c r="G6632">
        <f>'Previous Trades Import_OMS Quer'!G6632</f>
        <v>0</v>
      </c>
      <c r="H6632">
        <f>'Previous Trades Import_OMS Quer'!H6632</f>
        <v>0</v>
      </c>
      <c r="I6632">
        <f>'Previous Trades Import_OMS Quer'!I6632</f>
        <v>0</v>
      </c>
      <c r="J6632">
        <f>'Previous Trades Import_OMS Quer'!J6632</f>
        <v>0</v>
      </c>
      <c r="K6632">
        <f>'Previous Trades Import_OMS Quer'!K6632</f>
        <v>0</v>
      </c>
      <c r="L6632">
        <f>'Previous Trades Import_OMS Quer'!L6632</f>
        <v>0</v>
      </c>
      <c r="M6632">
        <f>'Previous Trades Import_OMS Quer'!M6632</f>
        <v>0</v>
      </c>
      <c r="N6632">
        <f>'Previous Trades Import_OMS Quer'!N6632</f>
        <v>0</v>
      </c>
      <c r="O6632" t="str">
        <f>CLEAN('Previous Trades Import_OMS Quer'!O6632)</f>
        <v/>
      </c>
      <c r="Q6632" s="25">
        <f t="shared" si="206"/>
        <v>0</v>
      </c>
      <c r="R6632" s="25" t="e">
        <f>VLOOKUP(O6632,'Currency Balance'!$O$3:$Q$32,3,0)</f>
        <v>#N/A</v>
      </c>
      <c r="S6632" t="e">
        <f t="shared" si="207"/>
        <v>#N/A</v>
      </c>
    </row>
    <row r="6633" spans="1:19">
      <c r="A6633">
        <f>'Previous Trades Import_OMS Quer'!A6633</f>
        <v>0</v>
      </c>
      <c r="B6633">
        <f>'Previous Trades Import_OMS Quer'!B6633</f>
        <v>0</v>
      </c>
      <c r="C6633" s="22">
        <f>'Previous Trades Import_OMS Quer'!C6633</f>
        <v>0</v>
      </c>
      <c r="D6633">
        <f>'Previous Trades Import_OMS Quer'!D6633</f>
        <v>0</v>
      </c>
      <c r="E6633" s="22">
        <f>'Previous Trades Import_OMS Quer'!E6633</f>
        <v>0</v>
      </c>
      <c r="F6633">
        <f>'Previous Trades Import_OMS Quer'!F6633</f>
        <v>0</v>
      </c>
      <c r="G6633">
        <f>'Previous Trades Import_OMS Quer'!G6633</f>
        <v>0</v>
      </c>
      <c r="H6633">
        <f>'Previous Trades Import_OMS Quer'!H6633</f>
        <v>0</v>
      </c>
      <c r="I6633">
        <f>'Previous Trades Import_OMS Quer'!I6633</f>
        <v>0</v>
      </c>
      <c r="J6633">
        <f>'Previous Trades Import_OMS Quer'!J6633</f>
        <v>0</v>
      </c>
      <c r="K6633">
        <f>'Previous Trades Import_OMS Quer'!K6633</f>
        <v>0</v>
      </c>
      <c r="L6633">
        <f>'Previous Trades Import_OMS Quer'!L6633</f>
        <v>0</v>
      </c>
      <c r="M6633">
        <f>'Previous Trades Import_OMS Quer'!M6633</f>
        <v>0</v>
      </c>
      <c r="N6633">
        <f>'Previous Trades Import_OMS Quer'!N6633</f>
        <v>0</v>
      </c>
      <c r="O6633" t="str">
        <f>CLEAN('Previous Trades Import_OMS Quer'!O6633)</f>
        <v/>
      </c>
      <c r="Q6633" s="25">
        <f t="shared" si="206"/>
        <v>0</v>
      </c>
      <c r="R6633" s="25" t="e">
        <f>VLOOKUP(O6633,'Currency Balance'!$O$3:$Q$32,3,0)</f>
        <v>#N/A</v>
      </c>
      <c r="S6633" t="e">
        <f t="shared" si="207"/>
        <v>#N/A</v>
      </c>
    </row>
    <row r="6634" spans="1:19">
      <c r="A6634">
        <f>'Previous Trades Import_OMS Quer'!A6634</f>
        <v>0</v>
      </c>
      <c r="B6634">
        <f>'Previous Trades Import_OMS Quer'!B6634</f>
        <v>0</v>
      </c>
      <c r="C6634" s="22">
        <f>'Previous Trades Import_OMS Quer'!C6634</f>
        <v>0</v>
      </c>
      <c r="D6634">
        <f>'Previous Trades Import_OMS Quer'!D6634</f>
        <v>0</v>
      </c>
      <c r="E6634" s="22">
        <f>'Previous Trades Import_OMS Quer'!E6634</f>
        <v>0</v>
      </c>
      <c r="F6634">
        <f>'Previous Trades Import_OMS Quer'!F6634</f>
        <v>0</v>
      </c>
      <c r="G6634">
        <f>'Previous Trades Import_OMS Quer'!G6634</f>
        <v>0</v>
      </c>
      <c r="H6634">
        <f>'Previous Trades Import_OMS Quer'!H6634</f>
        <v>0</v>
      </c>
      <c r="I6634">
        <f>'Previous Trades Import_OMS Quer'!I6634</f>
        <v>0</v>
      </c>
      <c r="J6634">
        <f>'Previous Trades Import_OMS Quer'!J6634</f>
        <v>0</v>
      </c>
      <c r="K6634">
        <f>'Previous Trades Import_OMS Quer'!K6634</f>
        <v>0</v>
      </c>
      <c r="L6634">
        <f>'Previous Trades Import_OMS Quer'!L6634</f>
        <v>0</v>
      </c>
      <c r="M6634">
        <f>'Previous Trades Import_OMS Quer'!M6634</f>
        <v>0</v>
      </c>
      <c r="N6634">
        <f>'Previous Trades Import_OMS Quer'!N6634</f>
        <v>0</v>
      </c>
      <c r="O6634" t="str">
        <f>CLEAN('Previous Trades Import_OMS Quer'!O6634)</f>
        <v/>
      </c>
      <c r="Q6634" s="25">
        <f t="shared" si="206"/>
        <v>0</v>
      </c>
      <c r="R6634" s="25" t="e">
        <f>VLOOKUP(O6634,'Currency Balance'!$O$3:$Q$32,3,0)</f>
        <v>#N/A</v>
      </c>
      <c r="S6634" t="e">
        <f t="shared" si="207"/>
        <v>#N/A</v>
      </c>
    </row>
    <row r="6635" spans="1:19">
      <c r="A6635">
        <f>'Previous Trades Import_OMS Quer'!A6635</f>
        <v>0</v>
      </c>
      <c r="B6635">
        <f>'Previous Trades Import_OMS Quer'!B6635</f>
        <v>0</v>
      </c>
      <c r="C6635" s="22">
        <f>'Previous Trades Import_OMS Quer'!C6635</f>
        <v>0</v>
      </c>
      <c r="D6635">
        <f>'Previous Trades Import_OMS Quer'!D6635</f>
        <v>0</v>
      </c>
      <c r="E6635" s="22">
        <f>'Previous Trades Import_OMS Quer'!E6635</f>
        <v>0</v>
      </c>
      <c r="F6635">
        <f>'Previous Trades Import_OMS Quer'!F6635</f>
        <v>0</v>
      </c>
      <c r="G6635">
        <f>'Previous Trades Import_OMS Quer'!G6635</f>
        <v>0</v>
      </c>
      <c r="H6635">
        <f>'Previous Trades Import_OMS Quer'!H6635</f>
        <v>0</v>
      </c>
      <c r="I6635">
        <f>'Previous Trades Import_OMS Quer'!I6635</f>
        <v>0</v>
      </c>
      <c r="J6635">
        <f>'Previous Trades Import_OMS Quer'!J6635</f>
        <v>0</v>
      </c>
      <c r="K6635">
        <f>'Previous Trades Import_OMS Quer'!K6635</f>
        <v>0</v>
      </c>
      <c r="L6635">
        <f>'Previous Trades Import_OMS Quer'!L6635</f>
        <v>0</v>
      </c>
      <c r="M6635">
        <f>'Previous Trades Import_OMS Quer'!M6635</f>
        <v>0</v>
      </c>
      <c r="N6635">
        <f>'Previous Trades Import_OMS Quer'!N6635</f>
        <v>0</v>
      </c>
      <c r="O6635" t="str">
        <f>CLEAN('Previous Trades Import_OMS Quer'!O6635)</f>
        <v/>
      </c>
      <c r="Q6635" s="25">
        <f t="shared" si="206"/>
        <v>0</v>
      </c>
      <c r="R6635" s="25" t="e">
        <f>VLOOKUP(O6635,'Currency Balance'!$O$3:$Q$32,3,0)</f>
        <v>#N/A</v>
      </c>
      <c r="S6635" t="e">
        <f t="shared" si="207"/>
        <v>#N/A</v>
      </c>
    </row>
    <row r="6636" spans="1:19">
      <c r="A6636">
        <f>'Previous Trades Import_OMS Quer'!A6636</f>
        <v>0</v>
      </c>
      <c r="B6636">
        <f>'Previous Trades Import_OMS Quer'!B6636</f>
        <v>0</v>
      </c>
      <c r="C6636" s="22">
        <f>'Previous Trades Import_OMS Quer'!C6636</f>
        <v>0</v>
      </c>
      <c r="D6636">
        <f>'Previous Trades Import_OMS Quer'!D6636</f>
        <v>0</v>
      </c>
      <c r="E6636" s="22">
        <f>'Previous Trades Import_OMS Quer'!E6636</f>
        <v>0</v>
      </c>
      <c r="F6636">
        <f>'Previous Trades Import_OMS Quer'!F6636</f>
        <v>0</v>
      </c>
      <c r="G6636">
        <f>'Previous Trades Import_OMS Quer'!G6636</f>
        <v>0</v>
      </c>
      <c r="H6636">
        <f>'Previous Trades Import_OMS Quer'!H6636</f>
        <v>0</v>
      </c>
      <c r="I6636">
        <f>'Previous Trades Import_OMS Quer'!I6636</f>
        <v>0</v>
      </c>
      <c r="J6636">
        <f>'Previous Trades Import_OMS Quer'!J6636</f>
        <v>0</v>
      </c>
      <c r="K6636">
        <f>'Previous Trades Import_OMS Quer'!K6636</f>
        <v>0</v>
      </c>
      <c r="L6636">
        <f>'Previous Trades Import_OMS Quer'!L6636</f>
        <v>0</v>
      </c>
      <c r="M6636">
        <f>'Previous Trades Import_OMS Quer'!M6636</f>
        <v>0</v>
      </c>
      <c r="N6636">
        <f>'Previous Trades Import_OMS Quer'!N6636</f>
        <v>0</v>
      </c>
      <c r="O6636" t="str">
        <f>CLEAN('Previous Trades Import_OMS Quer'!O6636)</f>
        <v/>
      </c>
      <c r="Q6636" s="25">
        <f t="shared" si="206"/>
        <v>0</v>
      </c>
      <c r="R6636" s="25" t="e">
        <f>VLOOKUP(O6636,'Currency Balance'!$O$3:$Q$32,3,0)</f>
        <v>#N/A</v>
      </c>
      <c r="S6636" t="e">
        <f t="shared" si="207"/>
        <v>#N/A</v>
      </c>
    </row>
    <row r="6637" spans="1:19">
      <c r="A6637">
        <f>'Previous Trades Import_OMS Quer'!A6637</f>
        <v>0</v>
      </c>
      <c r="B6637">
        <f>'Previous Trades Import_OMS Quer'!B6637</f>
        <v>0</v>
      </c>
      <c r="C6637" s="22">
        <f>'Previous Trades Import_OMS Quer'!C6637</f>
        <v>0</v>
      </c>
      <c r="D6637">
        <f>'Previous Trades Import_OMS Quer'!D6637</f>
        <v>0</v>
      </c>
      <c r="E6637" s="22">
        <f>'Previous Trades Import_OMS Quer'!E6637</f>
        <v>0</v>
      </c>
      <c r="F6637">
        <f>'Previous Trades Import_OMS Quer'!F6637</f>
        <v>0</v>
      </c>
      <c r="G6637">
        <f>'Previous Trades Import_OMS Quer'!G6637</f>
        <v>0</v>
      </c>
      <c r="H6637">
        <f>'Previous Trades Import_OMS Quer'!H6637</f>
        <v>0</v>
      </c>
      <c r="I6637">
        <f>'Previous Trades Import_OMS Quer'!I6637</f>
        <v>0</v>
      </c>
      <c r="J6637">
        <f>'Previous Trades Import_OMS Quer'!J6637</f>
        <v>0</v>
      </c>
      <c r="K6637">
        <f>'Previous Trades Import_OMS Quer'!K6637</f>
        <v>0</v>
      </c>
      <c r="L6637">
        <f>'Previous Trades Import_OMS Quer'!L6637</f>
        <v>0</v>
      </c>
      <c r="M6637">
        <f>'Previous Trades Import_OMS Quer'!M6637</f>
        <v>0</v>
      </c>
      <c r="N6637">
        <f>'Previous Trades Import_OMS Quer'!N6637</f>
        <v>0</v>
      </c>
      <c r="O6637" t="str">
        <f>CLEAN('Previous Trades Import_OMS Quer'!O6637)</f>
        <v/>
      </c>
      <c r="Q6637" s="25">
        <f t="shared" si="206"/>
        <v>0</v>
      </c>
      <c r="R6637" s="25" t="e">
        <f>VLOOKUP(O6637,'Currency Balance'!$O$3:$Q$32,3,0)</f>
        <v>#N/A</v>
      </c>
      <c r="S6637" t="e">
        <f t="shared" si="207"/>
        <v>#N/A</v>
      </c>
    </row>
    <row r="6638" spans="1:19">
      <c r="A6638">
        <f>'Previous Trades Import_OMS Quer'!A6638</f>
        <v>0</v>
      </c>
      <c r="B6638">
        <f>'Previous Trades Import_OMS Quer'!B6638</f>
        <v>0</v>
      </c>
      <c r="C6638" s="22">
        <f>'Previous Trades Import_OMS Quer'!C6638</f>
        <v>0</v>
      </c>
      <c r="D6638">
        <f>'Previous Trades Import_OMS Quer'!D6638</f>
        <v>0</v>
      </c>
      <c r="E6638" s="22">
        <f>'Previous Trades Import_OMS Quer'!E6638</f>
        <v>0</v>
      </c>
      <c r="F6638">
        <f>'Previous Trades Import_OMS Quer'!F6638</f>
        <v>0</v>
      </c>
      <c r="G6638">
        <f>'Previous Trades Import_OMS Quer'!G6638</f>
        <v>0</v>
      </c>
      <c r="H6638">
        <f>'Previous Trades Import_OMS Quer'!H6638</f>
        <v>0</v>
      </c>
      <c r="I6638">
        <f>'Previous Trades Import_OMS Quer'!I6638</f>
        <v>0</v>
      </c>
      <c r="J6638">
        <f>'Previous Trades Import_OMS Quer'!J6638</f>
        <v>0</v>
      </c>
      <c r="K6638">
        <f>'Previous Trades Import_OMS Quer'!K6638</f>
        <v>0</v>
      </c>
      <c r="L6638">
        <f>'Previous Trades Import_OMS Quer'!L6638</f>
        <v>0</v>
      </c>
      <c r="M6638">
        <f>'Previous Trades Import_OMS Quer'!M6638</f>
        <v>0</v>
      </c>
      <c r="N6638">
        <f>'Previous Trades Import_OMS Quer'!N6638</f>
        <v>0</v>
      </c>
      <c r="O6638" t="str">
        <f>CLEAN('Previous Trades Import_OMS Quer'!O6638)</f>
        <v/>
      </c>
      <c r="Q6638" s="25">
        <f t="shared" si="206"/>
        <v>0</v>
      </c>
      <c r="R6638" s="25" t="e">
        <f>VLOOKUP(O6638,'Currency Balance'!$O$3:$Q$32,3,0)</f>
        <v>#N/A</v>
      </c>
      <c r="S6638" t="e">
        <f t="shared" si="207"/>
        <v>#N/A</v>
      </c>
    </row>
    <row r="6639" spans="1:19">
      <c r="A6639">
        <f>'Previous Trades Import_OMS Quer'!A6639</f>
        <v>0</v>
      </c>
      <c r="B6639">
        <f>'Previous Trades Import_OMS Quer'!B6639</f>
        <v>0</v>
      </c>
      <c r="C6639" s="22">
        <f>'Previous Trades Import_OMS Quer'!C6639</f>
        <v>0</v>
      </c>
      <c r="D6639">
        <f>'Previous Trades Import_OMS Quer'!D6639</f>
        <v>0</v>
      </c>
      <c r="E6639" s="22">
        <f>'Previous Trades Import_OMS Quer'!E6639</f>
        <v>0</v>
      </c>
      <c r="F6639">
        <f>'Previous Trades Import_OMS Quer'!F6639</f>
        <v>0</v>
      </c>
      <c r="G6639">
        <f>'Previous Trades Import_OMS Quer'!G6639</f>
        <v>0</v>
      </c>
      <c r="H6639">
        <f>'Previous Trades Import_OMS Quer'!H6639</f>
        <v>0</v>
      </c>
      <c r="I6639">
        <f>'Previous Trades Import_OMS Quer'!I6639</f>
        <v>0</v>
      </c>
      <c r="J6639">
        <f>'Previous Trades Import_OMS Quer'!J6639</f>
        <v>0</v>
      </c>
      <c r="K6639">
        <f>'Previous Trades Import_OMS Quer'!K6639</f>
        <v>0</v>
      </c>
      <c r="L6639">
        <f>'Previous Trades Import_OMS Quer'!L6639</f>
        <v>0</v>
      </c>
      <c r="M6639">
        <f>'Previous Trades Import_OMS Quer'!M6639</f>
        <v>0</v>
      </c>
      <c r="N6639">
        <f>'Previous Trades Import_OMS Quer'!N6639</f>
        <v>0</v>
      </c>
      <c r="O6639" t="str">
        <f>CLEAN('Previous Trades Import_OMS Quer'!O6639)</f>
        <v/>
      </c>
      <c r="Q6639" s="25">
        <f t="shared" si="206"/>
        <v>0</v>
      </c>
      <c r="R6639" s="25" t="e">
        <f>VLOOKUP(O6639,'Currency Balance'!$O$3:$Q$32,3,0)</f>
        <v>#N/A</v>
      </c>
      <c r="S6639" t="e">
        <f t="shared" si="207"/>
        <v>#N/A</v>
      </c>
    </row>
    <row r="6640" spans="1:19">
      <c r="A6640">
        <f>'Previous Trades Import_OMS Quer'!A6640</f>
        <v>0</v>
      </c>
      <c r="B6640">
        <f>'Previous Trades Import_OMS Quer'!B6640</f>
        <v>0</v>
      </c>
      <c r="C6640" s="22">
        <f>'Previous Trades Import_OMS Quer'!C6640</f>
        <v>0</v>
      </c>
      <c r="D6640">
        <f>'Previous Trades Import_OMS Quer'!D6640</f>
        <v>0</v>
      </c>
      <c r="E6640" s="22">
        <f>'Previous Trades Import_OMS Quer'!E6640</f>
        <v>0</v>
      </c>
      <c r="F6640">
        <f>'Previous Trades Import_OMS Quer'!F6640</f>
        <v>0</v>
      </c>
      <c r="G6640">
        <f>'Previous Trades Import_OMS Quer'!G6640</f>
        <v>0</v>
      </c>
      <c r="H6640">
        <f>'Previous Trades Import_OMS Quer'!H6640</f>
        <v>0</v>
      </c>
      <c r="I6640">
        <f>'Previous Trades Import_OMS Quer'!I6640</f>
        <v>0</v>
      </c>
      <c r="J6640">
        <f>'Previous Trades Import_OMS Quer'!J6640</f>
        <v>0</v>
      </c>
      <c r="K6640">
        <f>'Previous Trades Import_OMS Quer'!K6640</f>
        <v>0</v>
      </c>
      <c r="L6640">
        <f>'Previous Trades Import_OMS Quer'!L6640</f>
        <v>0</v>
      </c>
      <c r="M6640">
        <f>'Previous Trades Import_OMS Quer'!M6640</f>
        <v>0</v>
      </c>
      <c r="N6640">
        <f>'Previous Trades Import_OMS Quer'!N6640</f>
        <v>0</v>
      </c>
      <c r="O6640" t="str">
        <f>CLEAN('Previous Trades Import_OMS Quer'!O6640)</f>
        <v/>
      </c>
      <c r="Q6640" s="25">
        <f t="shared" si="206"/>
        <v>0</v>
      </c>
      <c r="R6640" s="25" t="e">
        <f>VLOOKUP(O6640,'Currency Balance'!$O$3:$Q$32,3,0)</f>
        <v>#N/A</v>
      </c>
      <c r="S6640" t="e">
        <f t="shared" si="207"/>
        <v>#N/A</v>
      </c>
    </row>
    <row r="6641" spans="1:19">
      <c r="A6641">
        <f>'Previous Trades Import_OMS Quer'!A6641</f>
        <v>0</v>
      </c>
      <c r="B6641">
        <f>'Previous Trades Import_OMS Quer'!B6641</f>
        <v>0</v>
      </c>
      <c r="C6641" s="22">
        <f>'Previous Trades Import_OMS Quer'!C6641</f>
        <v>0</v>
      </c>
      <c r="D6641">
        <f>'Previous Trades Import_OMS Quer'!D6641</f>
        <v>0</v>
      </c>
      <c r="E6641" s="22">
        <f>'Previous Trades Import_OMS Quer'!E6641</f>
        <v>0</v>
      </c>
      <c r="F6641">
        <f>'Previous Trades Import_OMS Quer'!F6641</f>
        <v>0</v>
      </c>
      <c r="G6641">
        <f>'Previous Trades Import_OMS Quer'!G6641</f>
        <v>0</v>
      </c>
      <c r="H6641">
        <f>'Previous Trades Import_OMS Quer'!H6641</f>
        <v>0</v>
      </c>
      <c r="I6641">
        <f>'Previous Trades Import_OMS Quer'!I6641</f>
        <v>0</v>
      </c>
      <c r="J6641">
        <f>'Previous Trades Import_OMS Quer'!J6641</f>
        <v>0</v>
      </c>
      <c r="K6641">
        <f>'Previous Trades Import_OMS Quer'!K6641</f>
        <v>0</v>
      </c>
      <c r="L6641">
        <f>'Previous Trades Import_OMS Quer'!L6641</f>
        <v>0</v>
      </c>
      <c r="M6641">
        <f>'Previous Trades Import_OMS Quer'!M6641</f>
        <v>0</v>
      </c>
      <c r="N6641">
        <f>'Previous Trades Import_OMS Quer'!N6641</f>
        <v>0</v>
      </c>
      <c r="O6641" t="str">
        <f>CLEAN('Previous Trades Import_OMS Quer'!O6641)</f>
        <v/>
      </c>
      <c r="Q6641" s="25">
        <f t="shared" si="206"/>
        <v>0</v>
      </c>
      <c r="R6641" s="25" t="e">
        <f>VLOOKUP(O6641,'Currency Balance'!$O$3:$Q$32,3,0)</f>
        <v>#N/A</v>
      </c>
      <c r="S6641" t="e">
        <f t="shared" si="207"/>
        <v>#N/A</v>
      </c>
    </row>
    <row r="6642" spans="1:19">
      <c r="A6642">
        <f>'Previous Trades Import_OMS Quer'!A6642</f>
        <v>0</v>
      </c>
      <c r="B6642">
        <f>'Previous Trades Import_OMS Quer'!B6642</f>
        <v>0</v>
      </c>
      <c r="C6642" s="22">
        <f>'Previous Trades Import_OMS Quer'!C6642</f>
        <v>0</v>
      </c>
      <c r="D6642">
        <f>'Previous Trades Import_OMS Quer'!D6642</f>
        <v>0</v>
      </c>
      <c r="E6642" s="22">
        <f>'Previous Trades Import_OMS Quer'!E6642</f>
        <v>0</v>
      </c>
      <c r="F6642">
        <f>'Previous Trades Import_OMS Quer'!F6642</f>
        <v>0</v>
      </c>
      <c r="G6642">
        <f>'Previous Trades Import_OMS Quer'!G6642</f>
        <v>0</v>
      </c>
      <c r="H6642">
        <f>'Previous Trades Import_OMS Quer'!H6642</f>
        <v>0</v>
      </c>
      <c r="I6642">
        <f>'Previous Trades Import_OMS Quer'!I6642</f>
        <v>0</v>
      </c>
      <c r="J6642">
        <f>'Previous Trades Import_OMS Quer'!J6642</f>
        <v>0</v>
      </c>
      <c r="K6642">
        <f>'Previous Trades Import_OMS Quer'!K6642</f>
        <v>0</v>
      </c>
      <c r="L6642">
        <f>'Previous Trades Import_OMS Quer'!L6642</f>
        <v>0</v>
      </c>
      <c r="M6642">
        <f>'Previous Trades Import_OMS Quer'!M6642</f>
        <v>0</v>
      </c>
      <c r="N6642">
        <f>'Previous Trades Import_OMS Quer'!N6642</f>
        <v>0</v>
      </c>
      <c r="O6642" t="str">
        <f>CLEAN('Previous Trades Import_OMS Quer'!O6642)</f>
        <v/>
      </c>
      <c r="Q6642" s="25">
        <f t="shared" si="206"/>
        <v>0</v>
      </c>
      <c r="R6642" s="25" t="e">
        <f>VLOOKUP(O6642,'Currency Balance'!$O$3:$Q$32,3,0)</f>
        <v>#N/A</v>
      </c>
      <c r="S6642" t="e">
        <f t="shared" si="207"/>
        <v>#N/A</v>
      </c>
    </row>
    <row r="6643" spans="1:19">
      <c r="A6643">
        <f>'Previous Trades Import_OMS Quer'!A6643</f>
        <v>0</v>
      </c>
      <c r="B6643">
        <f>'Previous Trades Import_OMS Quer'!B6643</f>
        <v>0</v>
      </c>
      <c r="C6643" s="22">
        <f>'Previous Trades Import_OMS Quer'!C6643</f>
        <v>0</v>
      </c>
      <c r="D6643">
        <f>'Previous Trades Import_OMS Quer'!D6643</f>
        <v>0</v>
      </c>
      <c r="E6643" s="22">
        <f>'Previous Trades Import_OMS Quer'!E6643</f>
        <v>0</v>
      </c>
      <c r="F6643">
        <f>'Previous Trades Import_OMS Quer'!F6643</f>
        <v>0</v>
      </c>
      <c r="G6643">
        <f>'Previous Trades Import_OMS Quer'!G6643</f>
        <v>0</v>
      </c>
      <c r="H6643">
        <f>'Previous Trades Import_OMS Quer'!H6643</f>
        <v>0</v>
      </c>
      <c r="I6643">
        <f>'Previous Trades Import_OMS Quer'!I6643</f>
        <v>0</v>
      </c>
      <c r="J6643">
        <f>'Previous Trades Import_OMS Quer'!J6643</f>
        <v>0</v>
      </c>
      <c r="K6643">
        <f>'Previous Trades Import_OMS Quer'!K6643</f>
        <v>0</v>
      </c>
      <c r="L6643">
        <f>'Previous Trades Import_OMS Quer'!L6643</f>
        <v>0</v>
      </c>
      <c r="M6643">
        <f>'Previous Trades Import_OMS Quer'!M6643</f>
        <v>0</v>
      </c>
      <c r="N6643">
        <f>'Previous Trades Import_OMS Quer'!N6643</f>
        <v>0</v>
      </c>
      <c r="O6643" t="str">
        <f>CLEAN('Previous Trades Import_OMS Quer'!O6643)</f>
        <v/>
      </c>
      <c r="Q6643" s="25">
        <f t="shared" si="206"/>
        <v>0</v>
      </c>
      <c r="R6643" s="25" t="e">
        <f>VLOOKUP(O6643,'Currency Balance'!$O$3:$Q$32,3,0)</f>
        <v>#N/A</v>
      </c>
      <c r="S6643" t="e">
        <f t="shared" si="207"/>
        <v>#N/A</v>
      </c>
    </row>
    <row r="6644" spans="1:19">
      <c r="A6644">
        <f>'Previous Trades Import_OMS Quer'!A6644</f>
        <v>0</v>
      </c>
      <c r="B6644">
        <f>'Previous Trades Import_OMS Quer'!B6644</f>
        <v>0</v>
      </c>
      <c r="C6644" s="22">
        <f>'Previous Trades Import_OMS Quer'!C6644</f>
        <v>0</v>
      </c>
      <c r="D6644">
        <f>'Previous Trades Import_OMS Quer'!D6644</f>
        <v>0</v>
      </c>
      <c r="E6644" s="22">
        <f>'Previous Trades Import_OMS Quer'!E6644</f>
        <v>0</v>
      </c>
      <c r="F6644">
        <f>'Previous Trades Import_OMS Quer'!F6644</f>
        <v>0</v>
      </c>
      <c r="G6644">
        <f>'Previous Trades Import_OMS Quer'!G6644</f>
        <v>0</v>
      </c>
      <c r="H6644">
        <f>'Previous Trades Import_OMS Quer'!H6644</f>
        <v>0</v>
      </c>
      <c r="I6644">
        <f>'Previous Trades Import_OMS Quer'!I6644</f>
        <v>0</v>
      </c>
      <c r="J6644">
        <f>'Previous Trades Import_OMS Quer'!J6644</f>
        <v>0</v>
      </c>
      <c r="K6644">
        <f>'Previous Trades Import_OMS Quer'!K6644</f>
        <v>0</v>
      </c>
      <c r="L6644">
        <f>'Previous Trades Import_OMS Quer'!L6644</f>
        <v>0</v>
      </c>
      <c r="M6644">
        <f>'Previous Trades Import_OMS Quer'!M6644</f>
        <v>0</v>
      </c>
      <c r="N6644">
        <f>'Previous Trades Import_OMS Quer'!N6644</f>
        <v>0</v>
      </c>
      <c r="O6644" t="str">
        <f>CLEAN('Previous Trades Import_OMS Quer'!O6644)</f>
        <v/>
      </c>
      <c r="Q6644" s="25">
        <f t="shared" si="206"/>
        <v>0</v>
      </c>
      <c r="R6644" s="25" t="e">
        <f>VLOOKUP(O6644,'Currency Balance'!$O$3:$Q$32,3,0)</f>
        <v>#N/A</v>
      </c>
      <c r="S6644" t="e">
        <f t="shared" si="207"/>
        <v>#N/A</v>
      </c>
    </row>
    <row r="6645" spans="1:19">
      <c r="A6645">
        <f>'Previous Trades Import_OMS Quer'!A6645</f>
        <v>0</v>
      </c>
      <c r="B6645">
        <f>'Previous Trades Import_OMS Quer'!B6645</f>
        <v>0</v>
      </c>
      <c r="C6645" s="22">
        <f>'Previous Trades Import_OMS Quer'!C6645</f>
        <v>0</v>
      </c>
      <c r="D6645">
        <f>'Previous Trades Import_OMS Quer'!D6645</f>
        <v>0</v>
      </c>
      <c r="E6645" s="22">
        <f>'Previous Trades Import_OMS Quer'!E6645</f>
        <v>0</v>
      </c>
      <c r="F6645">
        <f>'Previous Trades Import_OMS Quer'!F6645</f>
        <v>0</v>
      </c>
      <c r="G6645">
        <f>'Previous Trades Import_OMS Quer'!G6645</f>
        <v>0</v>
      </c>
      <c r="H6645">
        <f>'Previous Trades Import_OMS Quer'!H6645</f>
        <v>0</v>
      </c>
      <c r="I6645">
        <f>'Previous Trades Import_OMS Quer'!I6645</f>
        <v>0</v>
      </c>
      <c r="J6645">
        <f>'Previous Trades Import_OMS Quer'!J6645</f>
        <v>0</v>
      </c>
      <c r="K6645">
        <f>'Previous Trades Import_OMS Quer'!K6645</f>
        <v>0</v>
      </c>
      <c r="L6645">
        <f>'Previous Trades Import_OMS Quer'!L6645</f>
        <v>0</v>
      </c>
      <c r="M6645">
        <f>'Previous Trades Import_OMS Quer'!M6645</f>
        <v>0</v>
      </c>
      <c r="N6645">
        <f>'Previous Trades Import_OMS Quer'!N6645</f>
        <v>0</v>
      </c>
      <c r="O6645" t="str">
        <f>CLEAN('Previous Trades Import_OMS Quer'!O6645)</f>
        <v/>
      </c>
      <c r="Q6645" s="25">
        <f t="shared" si="206"/>
        <v>0</v>
      </c>
      <c r="R6645" s="25" t="e">
        <f>VLOOKUP(O6645,'Currency Balance'!$O$3:$Q$32,3,0)</f>
        <v>#N/A</v>
      </c>
      <c r="S6645" t="e">
        <f t="shared" si="207"/>
        <v>#N/A</v>
      </c>
    </row>
    <row r="6646" spans="1:19">
      <c r="A6646">
        <f>'Previous Trades Import_OMS Quer'!A6646</f>
        <v>0</v>
      </c>
      <c r="B6646">
        <f>'Previous Trades Import_OMS Quer'!B6646</f>
        <v>0</v>
      </c>
      <c r="C6646" s="22">
        <f>'Previous Trades Import_OMS Quer'!C6646</f>
        <v>0</v>
      </c>
      <c r="D6646">
        <f>'Previous Trades Import_OMS Quer'!D6646</f>
        <v>0</v>
      </c>
      <c r="E6646" s="22">
        <f>'Previous Trades Import_OMS Quer'!E6646</f>
        <v>0</v>
      </c>
      <c r="F6646">
        <f>'Previous Trades Import_OMS Quer'!F6646</f>
        <v>0</v>
      </c>
      <c r="G6646">
        <f>'Previous Trades Import_OMS Quer'!G6646</f>
        <v>0</v>
      </c>
      <c r="H6646">
        <f>'Previous Trades Import_OMS Quer'!H6646</f>
        <v>0</v>
      </c>
      <c r="I6646">
        <f>'Previous Trades Import_OMS Quer'!I6646</f>
        <v>0</v>
      </c>
      <c r="J6646">
        <f>'Previous Trades Import_OMS Quer'!J6646</f>
        <v>0</v>
      </c>
      <c r="K6646">
        <f>'Previous Trades Import_OMS Quer'!K6646</f>
        <v>0</v>
      </c>
      <c r="L6646">
        <f>'Previous Trades Import_OMS Quer'!L6646</f>
        <v>0</v>
      </c>
      <c r="M6646">
        <f>'Previous Trades Import_OMS Quer'!M6646</f>
        <v>0</v>
      </c>
      <c r="N6646">
        <f>'Previous Trades Import_OMS Quer'!N6646</f>
        <v>0</v>
      </c>
      <c r="O6646" t="str">
        <f>CLEAN('Previous Trades Import_OMS Quer'!O6646)</f>
        <v/>
      </c>
      <c r="Q6646" s="25">
        <f t="shared" si="206"/>
        <v>0</v>
      </c>
      <c r="R6646" s="25" t="e">
        <f>VLOOKUP(O6646,'Currency Balance'!$O$3:$Q$32,3,0)</f>
        <v>#N/A</v>
      </c>
      <c r="S6646" t="e">
        <f t="shared" si="207"/>
        <v>#N/A</v>
      </c>
    </row>
    <row r="6647" spans="1:19">
      <c r="A6647">
        <f>'Previous Trades Import_OMS Quer'!A6647</f>
        <v>0</v>
      </c>
      <c r="B6647">
        <f>'Previous Trades Import_OMS Quer'!B6647</f>
        <v>0</v>
      </c>
      <c r="C6647" s="22">
        <f>'Previous Trades Import_OMS Quer'!C6647</f>
        <v>0</v>
      </c>
      <c r="D6647">
        <f>'Previous Trades Import_OMS Quer'!D6647</f>
        <v>0</v>
      </c>
      <c r="E6647" s="22">
        <f>'Previous Trades Import_OMS Quer'!E6647</f>
        <v>0</v>
      </c>
      <c r="F6647">
        <f>'Previous Trades Import_OMS Quer'!F6647</f>
        <v>0</v>
      </c>
      <c r="G6647">
        <f>'Previous Trades Import_OMS Quer'!G6647</f>
        <v>0</v>
      </c>
      <c r="H6647">
        <f>'Previous Trades Import_OMS Quer'!H6647</f>
        <v>0</v>
      </c>
      <c r="I6647">
        <f>'Previous Trades Import_OMS Quer'!I6647</f>
        <v>0</v>
      </c>
      <c r="J6647">
        <f>'Previous Trades Import_OMS Quer'!J6647</f>
        <v>0</v>
      </c>
      <c r="K6647">
        <f>'Previous Trades Import_OMS Quer'!K6647</f>
        <v>0</v>
      </c>
      <c r="L6647">
        <f>'Previous Trades Import_OMS Quer'!L6647</f>
        <v>0</v>
      </c>
      <c r="M6647">
        <f>'Previous Trades Import_OMS Quer'!M6647</f>
        <v>0</v>
      </c>
      <c r="N6647">
        <f>'Previous Trades Import_OMS Quer'!N6647</f>
        <v>0</v>
      </c>
      <c r="O6647" t="str">
        <f>CLEAN('Previous Trades Import_OMS Quer'!O6647)</f>
        <v/>
      </c>
      <c r="Q6647" s="25">
        <f t="shared" si="206"/>
        <v>0</v>
      </c>
      <c r="R6647" s="25" t="e">
        <f>VLOOKUP(O6647,'Currency Balance'!$O$3:$Q$32,3,0)</f>
        <v>#N/A</v>
      </c>
      <c r="S6647" t="e">
        <f t="shared" si="207"/>
        <v>#N/A</v>
      </c>
    </row>
    <row r="6648" spans="1:19">
      <c r="A6648">
        <f>'Previous Trades Import_OMS Quer'!A6648</f>
        <v>0</v>
      </c>
      <c r="B6648">
        <f>'Previous Trades Import_OMS Quer'!B6648</f>
        <v>0</v>
      </c>
      <c r="C6648" s="22">
        <f>'Previous Trades Import_OMS Quer'!C6648</f>
        <v>0</v>
      </c>
      <c r="D6648">
        <f>'Previous Trades Import_OMS Quer'!D6648</f>
        <v>0</v>
      </c>
      <c r="E6648" s="22">
        <f>'Previous Trades Import_OMS Quer'!E6648</f>
        <v>0</v>
      </c>
      <c r="F6648">
        <f>'Previous Trades Import_OMS Quer'!F6648</f>
        <v>0</v>
      </c>
      <c r="G6648">
        <f>'Previous Trades Import_OMS Quer'!G6648</f>
        <v>0</v>
      </c>
      <c r="H6648">
        <f>'Previous Trades Import_OMS Quer'!H6648</f>
        <v>0</v>
      </c>
      <c r="I6648">
        <f>'Previous Trades Import_OMS Quer'!I6648</f>
        <v>0</v>
      </c>
      <c r="J6648">
        <f>'Previous Trades Import_OMS Quer'!J6648</f>
        <v>0</v>
      </c>
      <c r="K6648">
        <f>'Previous Trades Import_OMS Quer'!K6648</f>
        <v>0</v>
      </c>
      <c r="L6648">
        <f>'Previous Trades Import_OMS Quer'!L6648</f>
        <v>0</v>
      </c>
      <c r="M6648">
        <f>'Previous Trades Import_OMS Quer'!M6648</f>
        <v>0</v>
      </c>
      <c r="N6648">
        <f>'Previous Trades Import_OMS Quer'!N6648</f>
        <v>0</v>
      </c>
      <c r="O6648" t="str">
        <f>CLEAN('Previous Trades Import_OMS Quer'!O6648)</f>
        <v/>
      </c>
      <c r="Q6648" s="25">
        <f t="shared" si="206"/>
        <v>0</v>
      </c>
      <c r="R6648" s="25" t="e">
        <f>VLOOKUP(O6648,'Currency Balance'!$O$3:$Q$32,3,0)</f>
        <v>#N/A</v>
      </c>
      <c r="S6648" t="e">
        <f t="shared" si="207"/>
        <v>#N/A</v>
      </c>
    </row>
    <row r="6649" spans="1:19">
      <c r="A6649">
        <f>'Previous Trades Import_OMS Quer'!A6649</f>
        <v>0</v>
      </c>
      <c r="B6649">
        <f>'Previous Trades Import_OMS Quer'!B6649</f>
        <v>0</v>
      </c>
      <c r="C6649" s="22">
        <f>'Previous Trades Import_OMS Quer'!C6649</f>
        <v>0</v>
      </c>
      <c r="D6649">
        <f>'Previous Trades Import_OMS Quer'!D6649</f>
        <v>0</v>
      </c>
      <c r="E6649" s="22">
        <f>'Previous Trades Import_OMS Quer'!E6649</f>
        <v>0</v>
      </c>
      <c r="F6649">
        <f>'Previous Trades Import_OMS Quer'!F6649</f>
        <v>0</v>
      </c>
      <c r="G6649">
        <f>'Previous Trades Import_OMS Quer'!G6649</f>
        <v>0</v>
      </c>
      <c r="H6649">
        <f>'Previous Trades Import_OMS Quer'!H6649</f>
        <v>0</v>
      </c>
      <c r="I6649">
        <f>'Previous Trades Import_OMS Quer'!I6649</f>
        <v>0</v>
      </c>
      <c r="J6649">
        <f>'Previous Trades Import_OMS Quer'!J6649</f>
        <v>0</v>
      </c>
      <c r="K6649">
        <f>'Previous Trades Import_OMS Quer'!K6649</f>
        <v>0</v>
      </c>
      <c r="L6649">
        <f>'Previous Trades Import_OMS Quer'!L6649</f>
        <v>0</v>
      </c>
      <c r="M6649">
        <f>'Previous Trades Import_OMS Quer'!M6649</f>
        <v>0</v>
      </c>
      <c r="N6649">
        <f>'Previous Trades Import_OMS Quer'!N6649</f>
        <v>0</v>
      </c>
      <c r="O6649" t="str">
        <f>CLEAN('Previous Trades Import_OMS Quer'!O6649)</f>
        <v/>
      </c>
      <c r="Q6649" s="25">
        <f t="shared" si="206"/>
        <v>0</v>
      </c>
      <c r="R6649" s="25" t="e">
        <f>VLOOKUP(O6649,'Currency Balance'!$O$3:$Q$32,3,0)</f>
        <v>#N/A</v>
      </c>
      <c r="S6649" t="e">
        <f t="shared" si="207"/>
        <v>#N/A</v>
      </c>
    </row>
    <row r="6650" spans="1:19">
      <c r="A6650">
        <f>'Previous Trades Import_OMS Quer'!A6650</f>
        <v>0</v>
      </c>
      <c r="B6650">
        <f>'Previous Trades Import_OMS Quer'!B6650</f>
        <v>0</v>
      </c>
      <c r="C6650" s="22">
        <f>'Previous Trades Import_OMS Quer'!C6650</f>
        <v>0</v>
      </c>
      <c r="D6650">
        <f>'Previous Trades Import_OMS Quer'!D6650</f>
        <v>0</v>
      </c>
      <c r="E6650" s="22">
        <f>'Previous Trades Import_OMS Quer'!E6650</f>
        <v>0</v>
      </c>
      <c r="F6650">
        <f>'Previous Trades Import_OMS Quer'!F6650</f>
        <v>0</v>
      </c>
      <c r="G6650">
        <f>'Previous Trades Import_OMS Quer'!G6650</f>
        <v>0</v>
      </c>
      <c r="H6650">
        <f>'Previous Trades Import_OMS Quer'!H6650</f>
        <v>0</v>
      </c>
      <c r="I6650">
        <f>'Previous Trades Import_OMS Quer'!I6650</f>
        <v>0</v>
      </c>
      <c r="J6650">
        <f>'Previous Trades Import_OMS Quer'!J6650</f>
        <v>0</v>
      </c>
      <c r="K6650">
        <f>'Previous Trades Import_OMS Quer'!K6650</f>
        <v>0</v>
      </c>
      <c r="L6650">
        <f>'Previous Trades Import_OMS Quer'!L6650</f>
        <v>0</v>
      </c>
      <c r="M6650">
        <f>'Previous Trades Import_OMS Quer'!M6650</f>
        <v>0</v>
      </c>
      <c r="N6650">
        <f>'Previous Trades Import_OMS Quer'!N6650</f>
        <v>0</v>
      </c>
      <c r="O6650" t="str">
        <f>CLEAN('Previous Trades Import_OMS Quer'!O6650)</f>
        <v/>
      </c>
      <c r="Q6650" s="25">
        <f t="shared" si="206"/>
        <v>0</v>
      </c>
      <c r="R6650" s="25" t="e">
        <f>VLOOKUP(O6650,'Currency Balance'!$O$3:$Q$32,3,0)</f>
        <v>#N/A</v>
      </c>
      <c r="S6650" t="e">
        <f t="shared" si="207"/>
        <v>#N/A</v>
      </c>
    </row>
    <row r="6651" spans="1:19">
      <c r="A6651">
        <f>'Previous Trades Import_OMS Quer'!A6651</f>
        <v>0</v>
      </c>
      <c r="B6651">
        <f>'Previous Trades Import_OMS Quer'!B6651</f>
        <v>0</v>
      </c>
      <c r="C6651" s="22">
        <f>'Previous Trades Import_OMS Quer'!C6651</f>
        <v>0</v>
      </c>
      <c r="D6651">
        <f>'Previous Trades Import_OMS Quer'!D6651</f>
        <v>0</v>
      </c>
      <c r="E6651" s="22">
        <f>'Previous Trades Import_OMS Quer'!E6651</f>
        <v>0</v>
      </c>
      <c r="F6651">
        <f>'Previous Trades Import_OMS Quer'!F6651</f>
        <v>0</v>
      </c>
      <c r="G6651">
        <f>'Previous Trades Import_OMS Quer'!G6651</f>
        <v>0</v>
      </c>
      <c r="H6651">
        <f>'Previous Trades Import_OMS Quer'!H6651</f>
        <v>0</v>
      </c>
      <c r="I6651">
        <f>'Previous Trades Import_OMS Quer'!I6651</f>
        <v>0</v>
      </c>
      <c r="J6651">
        <f>'Previous Trades Import_OMS Quer'!J6651</f>
        <v>0</v>
      </c>
      <c r="K6651">
        <f>'Previous Trades Import_OMS Quer'!K6651</f>
        <v>0</v>
      </c>
      <c r="L6651">
        <f>'Previous Trades Import_OMS Quer'!L6651</f>
        <v>0</v>
      </c>
      <c r="M6651">
        <f>'Previous Trades Import_OMS Quer'!M6651</f>
        <v>0</v>
      </c>
      <c r="N6651">
        <f>'Previous Trades Import_OMS Quer'!N6651</f>
        <v>0</v>
      </c>
      <c r="O6651" t="str">
        <f>CLEAN('Previous Trades Import_OMS Quer'!O6651)</f>
        <v/>
      </c>
      <c r="Q6651" s="25">
        <f t="shared" si="206"/>
        <v>0</v>
      </c>
      <c r="R6651" s="25" t="e">
        <f>VLOOKUP(O6651,'Currency Balance'!$O$3:$Q$32,3,0)</f>
        <v>#N/A</v>
      </c>
      <c r="S6651" t="e">
        <f t="shared" si="207"/>
        <v>#N/A</v>
      </c>
    </row>
    <row r="6652" spans="1:19">
      <c r="A6652">
        <f>'Previous Trades Import_OMS Quer'!A6652</f>
        <v>0</v>
      </c>
      <c r="B6652">
        <f>'Previous Trades Import_OMS Quer'!B6652</f>
        <v>0</v>
      </c>
      <c r="C6652" s="22">
        <f>'Previous Trades Import_OMS Quer'!C6652</f>
        <v>0</v>
      </c>
      <c r="D6652">
        <f>'Previous Trades Import_OMS Quer'!D6652</f>
        <v>0</v>
      </c>
      <c r="E6652" s="22">
        <f>'Previous Trades Import_OMS Quer'!E6652</f>
        <v>0</v>
      </c>
      <c r="F6652">
        <f>'Previous Trades Import_OMS Quer'!F6652</f>
        <v>0</v>
      </c>
      <c r="G6652">
        <f>'Previous Trades Import_OMS Quer'!G6652</f>
        <v>0</v>
      </c>
      <c r="H6652">
        <f>'Previous Trades Import_OMS Quer'!H6652</f>
        <v>0</v>
      </c>
      <c r="I6652">
        <f>'Previous Trades Import_OMS Quer'!I6652</f>
        <v>0</v>
      </c>
      <c r="J6652">
        <f>'Previous Trades Import_OMS Quer'!J6652</f>
        <v>0</v>
      </c>
      <c r="K6652">
        <f>'Previous Trades Import_OMS Quer'!K6652</f>
        <v>0</v>
      </c>
      <c r="L6652">
        <f>'Previous Trades Import_OMS Quer'!L6652</f>
        <v>0</v>
      </c>
      <c r="M6652">
        <f>'Previous Trades Import_OMS Quer'!M6652</f>
        <v>0</v>
      </c>
      <c r="N6652">
        <f>'Previous Trades Import_OMS Quer'!N6652</f>
        <v>0</v>
      </c>
      <c r="O6652" t="str">
        <f>CLEAN('Previous Trades Import_OMS Quer'!O6652)</f>
        <v/>
      </c>
      <c r="Q6652" s="25">
        <f t="shared" si="206"/>
        <v>0</v>
      </c>
      <c r="R6652" s="25" t="e">
        <f>VLOOKUP(O6652,'Currency Balance'!$O$3:$Q$32,3,0)</f>
        <v>#N/A</v>
      </c>
      <c r="S6652" t="e">
        <f t="shared" si="207"/>
        <v>#N/A</v>
      </c>
    </row>
    <row r="6653" spans="1:19">
      <c r="A6653">
        <f>'Previous Trades Import_OMS Quer'!A6653</f>
        <v>0</v>
      </c>
      <c r="B6653">
        <f>'Previous Trades Import_OMS Quer'!B6653</f>
        <v>0</v>
      </c>
      <c r="C6653" s="22">
        <f>'Previous Trades Import_OMS Quer'!C6653</f>
        <v>0</v>
      </c>
      <c r="D6653">
        <f>'Previous Trades Import_OMS Quer'!D6653</f>
        <v>0</v>
      </c>
      <c r="E6653" s="22">
        <f>'Previous Trades Import_OMS Quer'!E6653</f>
        <v>0</v>
      </c>
      <c r="F6653">
        <f>'Previous Trades Import_OMS Quer'!F6653</f>
        <v>0</v>
      </c>
      <c r="G6653">
        <f>'Previous Trades Import_OMS Quer'!G6653</f>
        <v>0</v>
      </c>
      <c r="H6653">
        <f>'Previous Trades Import_OMS Quer'!H6653</f>
        <v>0</v>
      </c>
      <c r="I6653">
        <f>'Previous Trades Import_OMS Quer'!I6653</f>
        <v>0</v>
      </c>
      <c r="J6653">
        <f>'Previous Trades Import_OMS Quer'!J6653</f>
        <v>0</v>
      </c>
      <c r="K6653">
        <f>'Previous Trades Import_OMS Quer'!K6653</f>
        <v>0</v>
      </c>
      <c r="L6653">
        <f>'Previous Trades Import_OMS Quer'!L6653</f>
        <v>0</v>
      </c>
      <c r="M6653">
        <f>'Previous Trades Import_OMS Quer'!M6653</f>
        <v>0</v>
      </c>
      <c r="N6653">
        <f>'Previous Trades Import_OMS Quer'!N6653</f>
        <v>0</v>
      </c>
      <c r="O6653" t="str">
        <f>CLEAN('Previous Trades Import_OMS Quer'!O6653)</f>
        <v/>
      </c>
      <c r="Q6653" s="25">
        <f t="shared" si="206"/>
        <v>0</v>
      </c>
      <c r="R6653" s="25" t="e">
        <f>VLOOKUP(O6653,'Currency Balance'!$O$3:$Q$32,3,0)</f>
        <v>#N/A</v>
      </c>
      <c r="S6653" t="e">
        <f t="shared" si="207"/>
        <v>#N/A</v>
      </c>
    </row>
    <row r="6654" spans="1:19">
      <c r="A6654">
        <f>'Previous Trades Import_OMS Quer'!A6654</f>
        <v>0</v>
      </c>
      <c r="B6654">
        <f>'Previous Trades Import_OMS Quer'!B6654</f>
        <v>0</v>
      </c>
      <c r="C6654" s="22">
        <f>'Previous Trades Import_OMS Quer'!C6654</f>
        <v>0</v>
      </c>
      <c r="D6654">
        <f>'Previous Trades Import_OMS Quer'!D6654</f>
        <v>0</v>
      </c>
      <c r="E6654" s="22">
        <f>'Previous Trades Import_OMS Quer'!E6654</f>
        <v>0</v>
      </c>
      <c r="F6654">
        <f>'Previous Trades Import_OMS Quer'!F6654</f>
        <v>0</v>
      </c>
      <c r="G6654">
        <f>'Previous Trades Import_OMS Quer'!G6654</f>
        <v>0</v>
      </c>
      <c r="H6654">
        <f>'Previous Trades Import_OMS Quer'!H6654</f>
        <v>0</v>
      </c>
      <c r="I6654">
        <f>'Previous Trades Import_OMS Quer'!I6654</f>
        <v>0</v>
      </c>
      <c r="J6654">
        <f>'Previous Trades Import_OMS Quer'!J6654</f>
        <v>0</v>
      </c>
      <c r="K6654">
        <f>'Previous Trades Import_OMS Quer'!K6654</f>
        <v>0</v>
      </c>
      <c r="L6654">
        <f>'Previous Trades Import_OMS Quer'!L6654</f>
        <v>0</v>
      </c>
      <c r="M6654">
        <f>'Previous Trades Import_OMS Quer'!M6654</f>
        <v>0</v>
      </c>
      <c r="N6654">
        <f>'Previous Trades Import_OMS Quer'!N6654</f>
        <v>0</v>
      </c>
      <c r="O6654" t="str">
        <f>CLEAN('Previous Trades Import_OMS Quer'!O6654)</f>
        <v/>
      </c>
      <c r="Q6654" s="25">
        <f t="shared" si="206"/>
        <v>0</v>
      </c>
      <c r="R6654" s="25" t="e">
        <f>VLOOKUP(O6654,'Currency Balance'!$O$3:$Q$32,3,0)</f>
        <v>#N/A</v>
      </c>
      <c r="S6654" t="e">
        <f t="shared" si="207"/>
        <v>#N/A</v>
      </c>
    </row>
    <row r="6655" spans="1:19">
      <c r="A6655">
        <f>'Previous Trades Import_OMS Quer'!A6655</f>
        <v>0</v>
      </c>
      <c r="B6655">
        <f>'Previous Trades Import_OMS Quer'!B6655</f>
        <v>0</v>
      </c>
      <c r="C6655" s="22">
        <f>'Previous Trades Import_OMS Quer'!C6655</f>
        <v>0</v>
      </c>
      <c r="D6655">
        <f>'Previous Trades Import_OMS Quer'!D6655</f>
        <v>0</v>
      </c>
      <c r="E6655" s="22">
        <f>'Previous Trades Import_OMS Quer'!E6655</f>
        <v>0</v>
      </c>
      <c r="F6655">
        <f>'Previous Trades Import_OMS Quer'!F6655</f>
        <v>0</v>
      </c>
      <c r="G6655">
        <f>'Previous Trades Import_OMS Quer'!G6655</f>
        <v>0</v>
      </c>
      <c r="H6655">
        <f>'Previous Trades Import_OMS Quer'!H6655</f>
        <v>0</v>
      </c>
      <c r="I6655">
        <f>'Previous Trades Import_OMS Quer'!I6655</f>
        <v>0</v>
      </c>
      <c r="J6655">
        <f>'Previous Trades Import_OMS Quer'!J6655</f>
        <v>0</v>
      </c>
      <c r="K6655">
        <f>'Previous Trades Import_OMS Quer'!K6655</f>
        <v>0</v>
      </c>
      <c r="L6655">
        <f>'Previous Trades Import_OMS Quer'!L6655</f>
        <v>0</v>
      </c>
      <c r="M6655">
        <f>'Previous Trades Import_OMS Quer'!M6655</f>
        <v>0</v>
      </c>
      <c r="N6655">
        <f>'Previous Trades Import_OMS Quer'!N6655</f>
        <v>0</v>
      </c>
      <c r="O6655" t="str">
        <f>CLEAN('Previous Trades Import_OMS Quer'!O6655)</f>
        <v/>
      </c>
      <c r="Q6655" s="25">
        <f t="shared" si="206"/>
        <v>0</v>
      </c>
      <c r="R6655" s="25" t="e">
        <f>VLOOKUP(O6655,'Currency Balance'!$O$3:$Q$32,3,0)</f>
        <v>#N/A</v>
      </c>
      <c r="S6655" t="e">
        <f t="shared" si="207"/>
        <v>#N/A</v>
      </c>
    </row>
    <row r="6656" spans="1:19">
      <c r="A6656">
        <f>'Previous Trades Import_OMS Quer'!A6656</f>
        <v>0</v>
      </c>
      <c r="B6656">
        <f>'Previous Trades Import_OMS Quer'!B6656</f>
        <v>0</v>
      </c>
      <c r="C6656" s="22">
        <f>'Previous Trades Import_OMS Quer'!C6656</f>
        <v>0</v>
      </c>
      <c r="D6656">
        <f>'Previous Trades Import_OMS Quer'!D6656</f>
        <v>0</v>
      </c>
      <c r="E6656" s="22">
        <f>'Previous Trades Import_OMS Quer'!E6656</f>
        <v>0</v>
      </c>
      <c r="F6656">
        <f>'Previous Trades Import_OMS Quer'!F6656</f>
        <v>0</v>
      </c>
      <c r="G6656">
        <f>'Previous Trades Import_OMS Quer'!G6656</f>
        <v>0</v>
      </c>
      <c r="H6656">
        <f>'Previous Trades Import_OMS Quer'!H6656</f>
        <v>0</v>
      </c>
      <c r="I6656">
        <f>'Previous Trades Import_OMS Quer'!I6656</f>
        <v>0</v>
      </c>
      <c r="J6656">
        <f>'Previous Trades Import_OMS Quer'!J6656</f>
        <v>0</v>
      </c>
      <c r="K6656">
        <f>'Previous Trades Import_OMS Quer'!K6656</f>
        <v>0</v>
      </c>
      <c r="L6656">
        <f>'Previous Trades Import_OMS Quer'!L6656</f>
        <v>0</v>
      </c>
      <c r="M6656">
        <f>'Previous Trades Import_OMS Quer'!M6656</f>
        <v>0</v>
      </c>
      <c r="N6656">
        <f>'Previous Trades Import_OMS Quer'!N6656</f>
        <v>0</v>
      </c>
      <c r="O6656" t="str">
        <f>CLEAN('Previous Trades Import_OMS Quer'!O6656)</f>
        <v/>
      </c>
      <c r="Q6656" s="25">
        <f t="shared" si="206"/>
        <v>0</v>
      </c>
      <c r="R6656" s="25" t="e">
        <f>VLOOKUP(O6656,'Currency Balance'!$O$3:$Q$32,3,0)</f>
        <v>#N/A</v>
      </c>
      <c r="S6656" t="e">
        <f t="shared" si="207"/>
        <v>#N/A</v>
      </c>
    </row>
    <row r="6657" spans="1:19">
      <c r="A6657">
        <f>'Previous Trades Import_OMS Quer'!A6657</f>
        <v>0</v>
      </c>
      <c r="B6657">
        <f>'Previous Trades Import_OMS Quer'!B6657</f>
        <v>0</v>
      </c>
      <c r="C6657" s="22">
        <f>'Previous Trades Import_OMS Quer'!C6657</f>
        <v>0</v>
      </c>
      <c r="D6657">
        <f>'Previous Trades Import_OMS Quer'!D6657</f>
        <v>0</v>
      </c>
      <c r="E6657" s="22">
        <f>'Previous Trades Import_OMS Quer'!E6657</f>
        <v>0</v>
      </c>
      <c r="F6657">
        <f>'Previous Trades Import_OMS Quer'!F6657</f>
        <v>0</v>
      </c>
      <c r="G6657">
        <f>'Previous Trades Import_OMS Quer'!G6657</f>
        <v>0</v>
      </c>
      <c r="H6657">
        <f>'Previous Trades Import_OMS Quer'!H6657</f>
        <v>0</v>
      </c>
      <c r="I6657">
        <f>'Previous Trades Import_OMS Quer'!I6657</f>
        <v>0</v>
      </c>
      <c r="J6657">
        <f>'Previous Trades Import_OMS Quer'!J6657</f>
        <v>0</v>
      </c>
      <c r="K6657">
        <f>'Previous Trades Import_OMS Quer'!K6657</f>
        <v>0</v>
      </c>
      <c r="L6657">
        <f>'Previous Trades Import_OMS Quer'!L6657</f>
        <v>0</v>
      </c>
      <c r="M6657">
        <f>'Previous Trades Import_OMS Quer'!M6657</f>
        <v>0</v>
      </c>
      <c r="N6657">
        <f>'Previous Trades Import_OMS Quer'!N6657</f>
        <v>0</v>
      </c>
      <c r="O6657" t="str">
        <f>CLEAN('Previous Trades Import_OMS Quer'!O6657)</f>
        <v/>
      </c>
      <c r="Q6657" s="25">
        <f t="shared" si="206"/>
        <v>0</v>
      </c>
      <c r="R6657" s="25" t="e">
        <f>VLOOKUP(O6657,'Currency Balance'!$O$3:$Q$32,3,0)</f>
        <v>#N/A</v>
      </c>
      <c r="S6657" t="e">
        <f t="shared" si="207"/>
        <v>#N/A</v>
      </c>
    </row>
    <row r="6658" spans="1:19">
      <c r="A6658">
        <f>'Previous Trades Import_OMS Quer'!A6658</f>
        <v>0</v>
      </c>
      <c r="B6658">
        <f>'Previous Trades Import_OMS Quer'!B6658</f>
        <v>0</v>
      </c>
      <c r="C6658" s="22">
        <f>'Previous Trades Import_OMS Quer'!C6658</f>
        <v>0</v>
      </c>
      <c r="D6658">
        <f>'Previous Trades Import_OMS Quer'!D6658</f>
        <v>0</v>
      </c>
      <c r="E6658" s="22">
        <f>'Previous Trades Import_OMS Quer'!E6658</f>
        <v>0</v>
      </c>
      <c r="F6658">
        <f>'Previous Trades Import_OMS Quer'!F6658</f>
        <v>0</v>
      </c>
      <c r="G6658">
        <f>'Previous Trades Import_OMS Quer'!G6658</f>
        <v>0</v>
      </c>
      <c r="H6658">
        <f>'Previous Trades Import_OMS Quer'!H6658</f>
        <v>0</v>
      </c>
      <c r="I6658">
        <f>'Previous Trades Import_OMS Quer'!I6658</f>
        <v>0</v>
      </c>
      <c r="J6658">
        <f>'Previous Trades Import_OMS Quer'!J6658</f>
        <v>0</v>
      </c>
      <c r="K6658">
        <f>'Previous Trades Import_OMS Quer'!K6658</f>
        <v>0</v>
      </c>
      <c r="L6658">
        <f>'Previous Trades Import_OMS Quer'!L6658</f>
        <v>0</v>
      </c>
      <c r="M6658">
        <f>'Previous Trades Import_OMS Quer'!M6658</f>
        <v>0</v>
      </c>
      <c r="N6658">
        <f>'Previous Trades Import_OMS Quer'!N6658</f>
        <v>0</v>
      </c>
      <c r="O6658" t="str">
        <f>CLEAN('Previous Trades Import_OMS Quer'!O6658)</f>
        <v/>
      </c>
      <c r="Q6658" s="25">
        <f t="shared" ref="Q6658:Q6721" si="208">IF(G6658="sell",M6658,-M6658)</f>
        <v>0</v>
      </c>
      <c r="R6658" s="25" t="e">
        <f>VLOOKUP(O6658,'Currency Balance'!$O$3:$Q$32,3,0)</f>
        <v>#N/A</v>
      </c>
      <c r="S6658" t="e">
        <f t="shared" ref="S6658:S6721" si="209">Q6658/R6658</f>
        <v>#N/A</v>
      </c>
    </row>
    <row r="6659" spans="1:19">
      <c r="A6659">
        <f>'Previous Trades Import_OMS Quer'!A6659</f>
        <v>0</v>
      </c>
      <c r="B6659">
        <f>'Previous Trades Import_OMS Quer'!B6659</f>
        <v>0</v>
      </c>
      <c r="C6659" s="22">
        <f>'Previous Trades Import_OMS Quer'!C6659</f>
        <v>0</v>
      </c>
      <c r="D6659">
        <f>'Previous Trades Import_OMS Quer'!D6659</f>
        <v>0</v>
      </c>
      <c r="E6659" s="22">
        <f>'Previous Trades Import_OMS Quer'!E6659</f>
        <v>0</v>
      </c>
      <c r="F6659">
        <f>'Previous Trades Import_OMS Quer'!F6659</f>
        <v>0</v>
      </c>
      <c r="G6659">
        <f>'Previous Trades Import_OMS Quer'!G6659</f>
        <v>0</v>
      </c>
      <c r="H6659">
        <f>'Previous Trades Import_OMS Quer'!H6659</f>
        <v>0</v>
      </c>
      <c r="I6659">
        <f>'Previous Trades Import_OMS Quer'!I6659</f>
        <v>0</v>
      </c>
      <c r="J6659">
        <f>'Previous Trades Import_OMS Quer'!J6659</f>
        <v>0</v>
      </c>
      <c r="K6659">
        <f>'Previous Trades Import_OMS Quer'!K6659</f>
        <v>0</v>
      </c>
      <c r="L6659">
        <f>'Previous Trades Import_OMS Quer'!L6659</f>
        <v>0</v>
      </c>
      <c r="M6659">
        <f>'Previous Trades Import_OMS Quer'!M6659</f>
        <v>0</v>
      </c>
      <c r="N6659">
        <f>'Previous Trades Import_OMS Quer'!N6659</f>
        <v>0</v>
      </c>
      <c r="O6659" t="str">
        <f>CLEAN('Previous Trades Import_OMS Quer'!O6659)</f>
        <v/>
      </c>
      <c r="Q6659" s="25">
        <f t="shared" si="208"/>
        <v>0</v>
      </c>
      <c r="R6659" s="25" t="e">
        <f>VLOOKUP(O6659,'Currency Balance'!$O$3:$Q$32,3,0)</f>
        <v>#N/A</v>
      </c>
      <c r="S6659" t="e">
        <f t="shared" si="209"/>
        <v>#N/A</v>
      </c>
    </row>
    <row r="6660" spans="1:19">
      <c r="A6660">
        <f>'Previous Trades Import_OMS Quer'!A6660</f>
        <v>0</v>
      </c>
      <c r="B6660">
        <f>'Previous Trades Import_OMS Quer'!B6660</f>
        <v>0</v>
      </c>
      <c r="C6660" s="22">
        <f>'Previous Trades Import_OMS Quer'!C6660</f>
        <v>0</v>
      </c>
      <c r="D6660">
        <f>'Previous Trades Import_OMS Quer'!D6660</f>
        <v>0</v>
      </c>
      <c r="E6660" s="22">
        <f>'Previous Trades Import_OMS Quer'!E6660</f>
        <v>0</v>
      </c>
      <c r="F6660">
        <f>'Previous Trades Import_OMS Quer'!F6660</f>
        <v>0</v>
      </c>
      <c r="G6660">
        <f>'Previous Trades Import_OMS Quer'!G6660</f>
        <v>0</v>
      </c>
      <c r="H6660">
        <f>'Previous Trades Import_OMS Quer'!H6660</f>
        <v>0</v>
      </c>
      <c r="I6660">
        <f>'Previous Trades Import_OMS Quer'!I6660</f>
        <v>0</v>
      </c>
      <c r="J6660">
        <f>'Previous Trades Import_OMS Quer'!J6660</f>
        <v>0</v>
      </c>
      <c r="K6660">
        <f>'Previous Trades Import_OMS Quer'!K6660</f>
        <v>0</v>
      </c>
      <c r="L6660">
        <f>'Previous Trades Import_OMS Quer'!L6660</f>
        <v>0</v>
      </c>
      <c r="M6660">
        <f>'Previous Trades Import_OMS Quer'!M6660</f>
        <v>0</v>
      </c>
      <c r="N6660">
        <f>'Previous Trades Import_OMS Quer'!N6660</f>
        <v>0</v>
      </c>
      <c r="O6660" t="str">
        <f>CLEAN('Previous Trades Import_OMS Quer'!O6660)</f>
        <v/>
      </c>
      <c r="Q6660" s="25">
        <f t="shared" si="208"/>
        <v>0</v>
      </c>
      <c r="R6660" s="25" t="e">
        <f>VLOOKUP(O6660,'Currency Balance'!$O$3:$Q$32,3,0)</f>
        <v>#N/A</v>
      </c>
      <c r="S6660" t="e">
        <f t="shared" si="209"/>
        <v>#N/A</v>
      </c>
    </row>
    <row r="6661" spans="1:19">
      <c r="A6661">
        <f>'Previous Trades Import_OMS Quer'!A6661</f>
        <v>0</v>
      </c>
      <c r="B6661">
        <f>'Previous Trades Import_OMS Quer'!B6661</f>
        <v>0</v>
      </c>
      <c r="C6661" s="22">
        <f>'Previous Trades Import_OMS Quer'!C6661</f>
        <v>0</v>
      </c>
      <c r="D6661">
        <f>'Previous Trades Import_OMS Quer'!D6661</f>
        <v>0</v>
      </c>
      <c r="E6661" s="22">
        <f>'Previous Trades Import_OMS Quer'!E6661</f>
        <v>0</v>
      </c>
      <c r="F6661">
        <f>'Previous Trades Import_OMS Quer'!F6661</f>
        <v>0</v>
      </c>
      <c r="G6661">
        <f>'Previous Trades Import_OMS Quer'!G6661</f>
        <v>0</v>
      </c>
      <c r="H6661">
        <f>'Previous Trades Import_OMS Quer'!H6661</f>
        <v>0</v>
      </c>
      <c r="I6661">
        <f>'Previous Trades Import_OMS Quer'!I6661</f>
        <v>0</v>
      </c>
      <c r="J6661">
        <f>'Previous Trades Import_OMS Quer'!J6661</f>
        <v>0</v>
      </c>
      <c r="K6661">
        <f>'Previous Trades Import_OMS Quer'!K6661</f>
        <v>0</v>
      </c>
      <c r="L6661">
        <f>'Previous Trades Import_OMS Quer'!L6661</f>
        <v>0</v>
      </c>
      <c r="M6661">
        <f>'Previous Trades Import_OMS Quer'!M6661</f>
        <v>0</v>
      </c>
      <c r="N6661">
        <f>'Previous Trades Import_OMS Quer'!N6661</f>
        <v>0</v>
      </c>
      <c r="O6661" t="str">
        <f>CLEAN('Previous Trades Import_OMS Quer'!O6661)</f>
        <v/>
      </c>
      <c r="Q6661" s="25">
        <f t="shared" si="208"/>
        <v>0</v>
      </c>
      <c r="R6661" s="25" t="e">
        <f>VLOOKUP(O6661,'Currency Balance'!$O$3:$Q$32,3,0)</f>
        <v>#N/A</v>
      </c>
      <c r="S6661" t="e">
        <f t="shared" si="209"/>
        <v>#N/A</v>
      </c>
    </row>
    <row r="6662" spans="1:19">
      <c r="A6662">
        <f>'Previous Trades Import_OMS Quer'!A6662</f>
        <v>0</v>
      </c>
      <c r="B6662">
        <f>'Previous Trades Import_OMS Quer'!B6662</f>
        <v>0</v>
      </c>
      <c r="C6662" s="22">
        <f>'Previous Trades Import_OMS Quer'!C6662</f>
        <v>0</v>
      </c>
      <c r="D6662">
        <f>'Previous Trades Import_OMS Quer'!D6662</f>
        <v>0</v>
      </c>
      <c r="E6662" s="22">
        <f>'Previous Trades Import_OMS Quer'!E6662</f>
        <v>0</v>
      </c>
      <c r="F6662">
        <f>'Previous Trades Import_OMS Quer'!F6662</f>
        <v>0</v>
      </c>
      <c r="G6662">
        <f>'Previous Trades Import_OMS Quer'!G6662</f>
        <v>0</v>
      </c>
      <c r="H6662">
        <f>'Previous Trades Import_OMS Quer'!H6662</f>
        <v>0</v>
      </c>
      <c r="I6662">
        <f>'Previous Trades Import_OMS Quer'!I6662</f>
        <v>0</v>
      </c>
      <c r="J6662">
        <f>'Previous Trades Import_OMS Quer'!J6662</f>
        <v>0</v>
      </c>
      <c r="K6662">
        <f>'Previous Trades Import_OMS Quer'!K6662</f>
        <v>0</v>
      </c>
      <c r="L6662">
        <f>'Previous Trades Import_OMS Quer'!L6662</f>
        <v>0</v>
      </c>
      <c r="M6662">
        <f>'Previous Trades Import_OMS Quer'!M6662</f>
        <v>0</v>
      </c>
      <c r="N6662">
        <f>'Previous Trades Import_OMS Quer'!N6662</f>
        <v>0</v>
      </c>
      <c r="O6662" t="str">
        <f>CLEAN('Previous Trades Import_OMS Quer'!O6662)</f>
        <v/>
      </c>
      <c r="Q6662" s="25">
        <f t="shared" si="208"/>
        <v>0</v>
      </c>
      <c r="R6662" s="25" t="e">
        <f>VLOOKUP(O6662,'Currency Balance'!$O$3:$Q$32,3,0)</f>
        <v>#N/A</v>
      </c>
      <c r="S6662" t="e">
        <f t="shared" si="209"/>
        <v>#N/A</v>
      </c>
    </row>
    <row r="6663" spans="1:19">
      <c r="A6663">
        <f>'Previous Trades Import_OMS Quer'!A6663</f>
        <v>0</v>
      </c>
      <c r="B6663">
        <f>'Previous Trades Import_OMS Quer'!B6663</f>
        <v>0</v>
      </c>
      <c r="C6663" s="22">
        <f>'Previous Trades Import_OMS Quer'!C6663</f>
        <v>0</v>
      </c>
      <c r="D6663">
        <f>'Previous Trades Import_OMS Quer'!D6663</f>
        <v>0</v>
      </c>
      <c r="E6663" s="22">
        <f>'Previous Trades Import_OMS Quer'!E6663</f>
        <v>0</v>
      </c>
      <c r="F6663">
        <f>'Previous Trades Import_OMS Quer'!F6663</f>
        <v>0</v>
      </c>
      <c r="G6663">
        <f>'Previous Trades Import_OMS Quer'!G6663</f>
        <v>0</v>
      </c>
      <c r="H6663">
        <f>'Previous Trades Import_OMS Quer'!H6663</f>
        <v>0</v>
      </c>
      <c r="I6663">
        <f>'Previous Trades Import_OMS Quer'!I6663</f>
        <v>0</v>
      </c>
      <c r="J6663">
        <f>'Previous Trades Import_OMS Quer'!J6663</f>
        <v>0</v>
      </c>
      <c r="K6663">
        <f>'Previous Trades Import_OMS Quer'!K6663</f>
        <v>0</v>
      </c>
      <c r="L6663">
        <f>'Previous Trades Import_OMS Quer'!L6663</f>
        <v>0</v>
      </c>
      <c r="M6663">
        <f>'Previous Trades Import_OMS Quer'!M6663</f>
        <v>0</v>
      </c>
      <c r="N6663">
        <f>'Previous Trades Import_OMS Quer'!N6663</f>
        <v>0</v>
      </c>
      <c r="O6663" t="str">
        <f>CLEAN('Previous Trades Import_OMS Quer'!O6663)</f>
        <v/>
      </c>
      <c r="Q6663" s="25">
        <f t="shared" si="208"/>
        <v>0</v>
      </c>
      <c r="R6663" s="25" t="e">
        <f>VLOOKUP(O6663,'Currency Balance'!$O$3:$Q$32,3,0)</f>
        <v>#N/A</v>
      </c>
      <c r="S6663" t="e">
        <f t="shared" si="209"/>
        <v>#N/A</v>
      </c>
    </row>
    <row r="6664" spans="1:19">
      <c r="A6664">
        <f>'Previous Trades Import_OMS Quer'!A6664</f>
        <v>0</v>
      </c>
      <c r="B6664">
        <f>'Previous Trades Import_OMS Quer'!B6664</f>
        <v>0</v>
      </c>
      <c r="C6664" s="22">
        <f>'Previous Trades Import_OMS Quer'!C6664</f>
        <v>0</v>
      </c>
      <c r="D6664">
        <f>'Previous Trades Import_OMS Quer'!D6664</f>
        <v>0</v>
      </c>
      <c r="E6664" s="22">
        <f>'Previous Trades Import_OMS Quer'!E6664</f>
        <v>0</v>
      </c>
      <c r="F6664">
        <f>'Previous Trades Import_OMS Quer'!F6664</f>
        <v>0</v>
      </c>
      <c r="G6664">
        <f>'Previous Trades Import_OMS Quer'!G6664</f>
        <v>0</v>
      </c>
      <c r="H6664">
        <f>'Previous Trades Import_OMS Quer'!H6664</f>
        <v>0</v>
      </c>
      <c r="I6664">
        <f>'Previous Trades Import_OMS Quer'!I6664</f>
        <v>0</v>
      </c>
      <c r="J6664">
        <f>'Previous Trades Import_OMS Quer'!J6664</f>
        <v>0</v>
      </c>
      <c r="K6664">
        <f>'Previous Trades Import_OMS Quer'!K6664</f>
        <v>0</v>
      </c>
      <c r="L6664">
        <f>'Previous Trades Import_OMS Quer'!L6664</f>
        <v>0</v>
      </c>
      <c r="M6664">
        <f>'Previous Trades Import_OMS Quer'!M6664</f>
        <v>0</v>
      </c>
      <c r="N6664">
        <f>'Previous Trades Import_OMS Quer'!N6664</f>
        <v>0</v>
      </c>
      <c r="O6664" t="str">
        <f>CLEAN('Previous Trades Import_OMS Quer'!O6664)</f>
        <v/>
      </c>
      <c r="Q6664" s="25">
        <f t="shared" si="208"/>
        <v>0</v>
      </c>
      <c r="R6664" s="25" t="e">
        <f>VLOOKUP(O6664,'Currency Balance'!$O$3:$Q$32,3,0)</f>
        <v>#N/A</v>
      </c>
      <c r="S6664" t="e">
        <f t="shared" si="209"/>
        <v>#N/A</v>
      </c>
    </row>
    <row r="6665" spans="1:19">
      <c r="A6665">
        <f>'Previous Trades Import_OMS Quer'!A6665</f>
        <v>0</v>
      </c>
      <c r="B6665">
        <f>'Previous Trades Import_OMS Quer'!B6665</f>
        <v>0</v>
      </c>
      <c r="C6665" s="22">
        <f>'Previous Trades Import_OMS Quer'!C6665</f>
        <v>0</v>
      </c>
      <c r="D6665">
        <f>'Previous Trades Import_OMS Quer'!D6665</f>
        <v>0</v>
      </c>
      <c r="E6665" s="22">
        <f>'Previous Trades Import_OMS Quer'!E6665</f>
        <v>0</v>
      </c>
      <c r="F6665">
        <f>'Previous Trades Import_OMS Quer'!F6665</f>
        <v>0</v>
      </c>
      <c r="G6665">
        <f>'Previous Trades Import_OMS Quer'!G6665</f>
        <v>0</v>
      </c>
      <c r="H6665">
        <f>'Previous Trades Import_OMS Quer'!H6665</f>
        <v>0</v>
      </c>
      <c r="I6665">
        <f>'Previous Trades Import_OMS Quer'!I6665</f>
        <v>0</v>
      </c>
      <c r="J6665">
        <f>'Previous Trades Import_OMS Quer'!J6665</f>
        <v>0</v>
      </c>
      <c r="K6665">
        <f>'Previous Trades Import_OMS Quer'!K6665</f>
        <v>0</v>
      </c>
      <c r="L6665">
        <f>'Previous Trades Import_OMS Quer'!L6665</f>
        <v>0</v>
      </c>
      <c r="M6665">
        <f>'Previous Trades Import_OMS Quer'!M6665</f>
        <v>0</v>
      </c>
      <c r="N6665">
        <f>'Previous Trades Import_OMS Quer'!N6665</f>
        <v>0</v>
      </c>
      <c r="O6665" t="str">
        <f>CLEAN('Previous Trades Import_OMS Quer'!O6665)</f>
        <v/>
      </c>
      <c r="Q6665" s="25">
        <f t="shared" si="208"/>
        <v>0</v>
      </c>
      <c r="R6665" s="25" t="e">
        <f>VLOOKUP(O6665,'Currency Balance'!$O$3:$Q$32,3,0)</f>
        <v>#N/A</v>
      </c>
      <c r="S6665" t="e">
        <f t="shared" si="209"/>
        <v>#N/A</v>
      </c>
    </row>
    <row r="6666" spans="1:19">
      <c r="A6666">
        <f>'Previous Trades Import_OMS Quer'!A6666</f>
        <v>0</v>
      </c>
      <c r="B6666">
        <f>'Previous Trades Import_OMS Quer'!B6666</f>
        <v>0</v>
      </c>
      <c r="C6666" s="22">
        <f>'Previous Trades Import_OMS Quer'!C6666</f>
        <v>0</v>
      </c>
      <c r="D6666">
        <f>'Previous Trades Import_OMS Quer'!D6666</f>
        <v>0</v>
      </c>
      <c r="E6666" s="22">
        <f>'Previous Trades Import_OMS Quer'!E6666</f>
        <v>0</v>
      </c>
      <c r="F6666">
        <f>'Previous Trades Import_OMS Quer'!F6666</f>
        <v>0</v>
      </c>
      <c r="G6666">
        <f>'Previous Trades Import_OMS Quer'!G6666</f>
        <v>0</v>
      </c>
      <c r="H6666">
        <f>'Previous Trades Import_OMS Quer'!H6666</f>
        <v>0</v>
      </c>
      <c r="I6666">
        <f>'Previous Trades Import_OMS Quer'!I6666</f>
        <v>0</v>
      </c>
      <c r="J6666">
        <f>'Previous Trades Import_OMS Quer'!J6666</f>
        <v>0</v>
      </c>
      <c r="K6666">
        <f>'Previous Trades Import_OMS Quer'!K6666</f>
        <v>0</v>
      </c>
      <c r="L6666">
        <f>'Previous Trades Import_OMS Quer'!L6666</f>
        <v>0</v>
      </c>
      <c r="M6666">
        <f>'Previous Trades Import_OMS Quer'!M6666</f>
        <v>0</v>
      </c>
      <c r="N6666">
        <f>'Previous Trades Import_OMS Quer'!N6666</f>
        <v>0</v>
      </c>
      <c r="O6666" t="str">
        <f>CLEAN('Previous Trades Import_OMS Quer'!O6666)</f>
        <v/>
      </c>
      <c r="Q6666" s="25">
        <f t="shared" si="208"/>
        <v>0</v>
      </c>
      <c r="R6666" s="25" t="e">
        <f>VLOOKUP(O6666,'Currency Balance'!$O$3:$Q$32,3,0)</f>
        <v>#N/A</v>
      </c>
      <c r="S6666" t="e">
        <f t="shared" si="209"/>
        <v>#N/A</v>
      </c>
    </row>
    <row r="6667" spans="1:19">
      <c r="A6667">
        <f>'Previous Trades Import_OMS Quer'!A6667</f>
        <v>0</v>
      </c>
      <c r="B6667">
        <f>'Previous Trades Import_OMS Quer'!B6667</f>
        <v>0</v>
      </c>
      <c r="C6667" s="22">
        <f>'Previous Trades Import_OMS Quer'!C6667</f>
        <v>0</v>
      </c>
      <c r="D6667">
        <f>'Previous Trades Import_OMS Quer'!D6667</f>
        <v>0</v>
      </c>
      <c r="E6667" s="22">
        <f>'Previous Trades Import_OMS Quer'!E6667</f>
        <v>0</v>
      </c>
      <c r="F6667">
        <f>'Previous Trades Import_OMS Quer'!F6667</f>
        <v>0</v>
      </c>
      <c r="G6667">
        <f>'Previous Trades Import_OMS Quer'!G6667</f>
        <v>0</v>
      </c>
      <c r="H6667">
        <f>'Previous Trades Import_OMS Quer'!H6667</f>
        <v>0</v>
      </c>
      <c r="I6667">
        <f>'Previous Trades Import_OMS Quer'!I6667</f>
        <v>0</v>
      </c>
      <c r="J6667">
        <f>'Previous Trades Import_OMS Quer'!J6667</f>
        <v>0</v>
      </c>
      <c r="K6667">
        <f>'Previous Trades Import_OMS Quer'!K6667</f>
        <v>0</v>
      </c>
      <c r="L6667">
        <f>'Previous Trades Import_OMS Quer'!L6667</f>
        <v>0</v>
      </c>
      <c r="M6667">
        <f>'Previous Trades Import_OMS Quer'!M6667</f>
        <v>0</v>
      </c>
      <c r="N6667">
        <f>'Previous Trades Import_OMS Quer'!N6667</f>
        <v>0</v>
      </c>
      <c r="O6667" t="str">
        <f>CLEAN('Previous Trades Import_OMS Quer'!O6667)</f>
        <v/>
      </c>
      <c r="Q6667" s="25">
        <f t="shared" si="208"/>
        <v>0</v>
      </c>
      <c r="R6667" s="25" t="e">
        <f>VLOOKUP(O6667,'Currency Balance'!$O$3:$Q$32,3,0)</f>
        <v>#N/A</v>
      </c>
      <c r="S6667" t="e">
        <f t="shared" si="209"/>
        <v>#N/A</v>
      </c>
    </row>
    <row r="6668" spans="1:19">
      <c r="A6668">
        <f>'Previous Trades Import_OMS Quer'!A6668</f>
        <v>0</v>
      </c>
      <c r="B6668">
        <f>'Previous Trades Import_OMS Quer'!B6668</f>
        <v>0</v>
      </c>
      <c r="C6668" s="22">
        <f>'Previous Trades Import_OMS Quer'!C6668</f>
        <v>0</v>
      </c>
      <c r="D6668">
        <f>'Previous Trades Import_OMS Quer'!D6668</f>
        <v>0</v>
      </c>
      <c r="E6668" s="22">
        <f>'Previous Trades Import_OMS Quer'!E6668</f>
        <v>0</v>
      </c>
      <c r="F6668">
        <f>'Previous Trades Import_OMS Quer'!F6668</f>
        <v>0</v>
      </c>
      <c r="G6668">
        <f>'Previous Trades Import_OMS Quer'!G6668</f>
        <v>0</v>
      </c>
      <c r="H6668">
        <f>'Previous Trades Import_OMS Quer'!H6668</f>
        <v>0</v>
      </c>
      <c r="I6668">
        <f>'Previous Trades Import_OMS Quer'!I6668</f>
        <v>0</v>
      </c>
      <c r="J6668">
        <f>'Previous Trades Import_OMS Quer'!J6668</f>
        <v>0</v>
      </c>
      <c r="K6668">
        <f>'Previous Trades Import_OMS Quer'!K6668</f>
        <v>0</v>
      </c>
      <c r="L6668">
        <f>'Previous Trades Import_OMS Quer'!L6668</f>
        <v>0</v>
      </c>
      <c r="M6668">
        <f>'Previous Trades Import_OMS Quer'!M6668</f>
        <v>0</v>
      </c>
      <c r="N6668">
        <f>'Previous Trades Import_OMS Quer'!N6668</f>
        <v>0</v>
      </c>
      <c r="O6668" t="str">
        <f>CLEAN('Previous Trades Import_OMS Quer'!O6668)</f>
        <v/>
      </c>
      <c r="Q6668" s="25">
        <f t="shared" si="208"/>
        <v>0</v>
      </c>
      <c r="R6668" s="25" t="e">
        <f>VLOOKUP(O6668,'Currency Balance'!$O$3:$Q$32,3,0)</f>
        <v>#N/A</v>
      </c>
      <c r="S6668" t="e">
        <f t="shared" si="209"/>
        <v>#N/A</v>
      </c>
    </row>
    <row r="6669" spans="1:19">
      <c r="A6669">
        <f>'Previous Trades Import_OMS Quer'!A6669</f>
        <v>0</v>
      </c>
      <c r="B6669">
        <f>'Previous Trades Import_OMS Quer'!B6669</f>
        <v>0</v>
      </c>
      <c r="C6669" s="22">
        <f>'Previous Trades Import_OMS Quer'!C6669</f>
        <v>0</v>
      </c>
      <c r="D6669">
        <f>'Previous Trades Import_OMS Quer'!D6669</f>
        <v>0</v>
      </c>
      <c r="E6669" s="22">
        <f>'Previous Trades Import_OMS Quer'!E6669</f>
        <v>0</v>
      </c>
      <c r="F6669">
        <f>'Previous Trades Import_OMS Quer'!F6669</f>
        <v>0</v>
      </c>
      <c r="G6669">
        <f>'Previous Trades Import_OMS Quer'!G6669</f>
        <v>0</v>
      </c>
      <c r="H6669">
        <f>'Previous Trades Import_OMS Quer'!H6669</f>
        <v>0</v>
      </c>
      <c r="I6669">
        <f>'Previous Trades Import_OMS Quer'!I6669</f>
        <v>0</v>
      </c>
      <c r="J6669">
        <f>'Previous Trades Import_OMS Quer'!J6669</f>
        <v>0</v>
      </c>
      <c r="K6669">
        <f>'Previous Trades Import_OMS Quer'!K6669</f>
        <v>0</v>
      </c>
      <c r="L6669">
        <f>'Previous Trades Import_OMS Quer'!L6669</f>
        <v>0</v>
      </c>
      <c r="M6669">
        <f>'Previous Trades Import_OMS Quer'!M6669</f>
        <v>0</v>
      </c>
      <c r="N6669">
        <f>'Previous Trades Import_OMS Quer'!N6669</f>
        <v>0</v>
      </c>
      <c r="O6669" t="str">
        <f>CLEAN('Previous Trades Import_OMS Quer'!O6669)</f>
        <v/>
      </c>
      <c r="Q6669" s="25">
        <f t="shared" si="208"/>
        <v>0</v>
      </c>
      <c r="R6669" s="25" t="e">
        <f>VLOOKUP(O6669,'Currency Balance'!$O$3:$Q$32,3,0)</f>
        <v>#N/A</v>
      </c>
      <c r="S6669" t="e">
        <f t="shared" si="209"/>
        <v>#N/A</v>
      </c>
    </row>
    <row r="6670" spans="1:19">
      <c r="A6670">
        <f>'Previous Trades Import_OMS Quer'!A6670</f>
        <v>0</v>
      </c>
      <c r="B6670">
        <f>'Previous Trades Import_OMS Quer'!B6670</f>
        <v>0</v>
      </c>
      <c r="C6670" s="22">
        <f>'Previous Trades Import_OMS Quer'!C6670</f>
        <v>0</v>
      </c>
      <c r="D6670">
        <f>'Previous Trades Import_OMS Quer'!D6670</f>
        <v>0</v>
      </c>
      <c r="E6670" s="22">
        <f>'Previous Trades Import_OMS Quer'!E6670</f>
        <v>0</v>
      </c>
      <c r="F6670">
        <f>'Previous Trades Import_OMS Quer'!F6670</f>
        <v>0</v>
      </c>
      <c r="G6670">
        <f>'Previous Trades Import_OMS Quer'!G6670</f>
        <v>0</v>
      </c>
      <c r="H6670">
        <f>'Previous Trades Import_OMS Quer'!H6670</f>
        <v>0</v>
      </c>
      <c r="I6670">
        <f>'Previous Trades Import_OMS Quer'!I6670</f>
        <v>0</v>
      </c>
      <c r="J6670">
        <f>'Previous Trades Import_OMS Quer'!J6670</f>
        <v>0</v>
      </c>
      <c r="K6670">
        <f>'Previous Trades Import_OMS Quer'!K6670</f>
        <v>0</v>
      </c>
      <c r="L6670">
        <f>'Previous Trades Import_OMS Quer'!L6670</f>
        <v>0</v>
      </c>
      <c r="M6670">
        <f>'Previous Trades Import_OMS Quer'!M6670</f>
        <v>0</v>
      </c>
      <c r="N6670">
        <f>'Previous Trades Import_OMS Quer'!N6670</f>
        <v>0</v>
      </c>
      <c r="O6670" t="str">
        <f>CLEAN('Previous Trades Import_OMS Quer'!O6670)</f>
        <v/>
      </c>
      <c r="Q6670" s="25">
        <f t="shared" si="208"/>
        <v>0</v>
      </c>
      <c r="R6670" s="25" t="e">
        <f>VLOOKUP(O6670,'Currency Balance'!$O$3:$Q$32,3,0)</f>
        <v>#N/A</v>
      </c>
      <c r="S6670" t="e">
        <f t="shared" si="209"/>
        <v>#N/A</v>
      </c>
    </row>
    <row r="6671" spans="1:19">
      <c r="A6671">
        <f>'Previous Trades Import_OMS Quer'!A6671</f>
        <v>0</v>
      </c>
      <c r="B6671">
        <f>'Previous Trades Import_OMS Quer'!B6671</f>
        <v>0</v>
      </c>
      <c r="C6671" s="22">
        <f>'Previous Trades Import_OMS Quer'!C6671</f>
        <v>0</v>
      </c>
      <c r="D6671">
        <f>'Previous Trades Import_OMS Quer'!D6671</f>
        <v>0</v>
      </c>
      <c r="E6671" s="22">
        <f>'Previous Trades Import_OMS Quer'!E6671</f>
        <v>0</v>
      </c>
      <c r="F6671">
        <f>'Previous Trades Import_OMS Quer'!F6671</f>
        <v>0</v>
      </c>
      <c r="G6671">
        <f>'Previous Trades Import_OMS Quer'!G6671</f>
        <v>0</v>
      </c>
      <c r="H6671">
        <f>'Previous Trades Import_OMS Quer'!H6671</f>
        <v>0</v>
      </c>
      <c r="I6671">
        <f>'Previous Trades Import_OMS Quer'!I6671</f>
        <v>0</v>
      </c>
      <c r="J6671">
        <f>'Previous Trades Import_OMS Quer'!J6671</f>
        <v>0</v>
      </c>
      <c r="K6671">
        <f>'Previous Trades Import_OMS Quer'!K6671</f>
        <v>0</v>
      </c>
      <c r="L6671">
        <f>'Previous Trades Import_OMS Quer'!L6671</f>
        <v>0</v>
      </c>
      <c r="M6671">
        <f>'Previous Trades Import_OMS Quer'!M6671</f>
        <v>0</v>
      </c>
      <c r="N6671">
        <f>'Previous Trades Import_OMS Quer'!N6671</f>
        <v>0</v>
      </c>
      <c r="O6671" t="str">
        <f>CLEAN('Previous Trades Import_OMS Quer'!O6671)</f>
        <v/>
      </c>
      <c r="Q6671" s="25">
        <f t="shared" si="208"/>
        <v>0</v>
      </c>
      <c r="R6671" s="25" t="e">
        <f>VLOOKUP(O6671,'Currency Balance'!$O$3:$Q$32,3,0)</f>
        <v>#N/A</v>
      </c>
      <c r="S6671" t="e">
        <f t="shared" si="209"/>
        <v>#N/A</v>
      </c>
    </row>
    <row r="6672" spans="1:19">
      <c r="A6672">
        <f>'Previous Trades Import_OMS Quer'!A6672</f>
        <v>0</v>
      </c>
      <c r="B6672">
        <f>'Previous Trades Import_OMS Quer'!B6672</f>
        <v>0</v>
      </c>
      <c r="C6672" s="22">
        <f>'Previous Trades Import_OMS Quer'!C6672</f>
        <v>0</v>
      </c>
      <c r="D6672">
        <f>'Previous Trades Import_OMS Quer'!D6672</f>
        <v>0</v>
      </c>
      <c r="E6672" s="22">
        <f>'Previous Trades Import_OMS Quer'!E6672</f>
        <v>0</v>
      </c>
      <c r="F6672">
        <f>'Previous Trades Import_OMS Quer'!F6672</f>
        <v>0</v>
      </c>
      <c r="G6672">
        <f>'Previous Trades Import_OMS Quer'!G6672</f>
        <v>0</v>
      </c>
      <c r="H6672">
        <f>'Previous Trades Import_OMS Quer'!H6672</f>
        <v>0</v>
      </c>
      <c r="I6672">
        <f>'Previous Trades Import_OMS Quer'!I6672</f>
        <v>0</v>
      </c>
      <c r="J6672">
        <f>'Previous Trades Import_OMS Quer'!J6672</f>
        <v>0</v>
      </c>
      <c r="K6672">
        <f>'Previous Trades Import_OMS Quer'!K6672</f>
        <v>0</v>
      </c>
      <c r="L6672">
        <f>'Previous Trades Import_OMS Quer'!L6672</f>
        <v>0</v>
      </c>
      <c r="M6672">
        <f>'Previous Trades Import_OMS Quer'!M6672</f>
        <v>0</v>
      </c>
      <c r="N6672">
        <f>'Previous Trades Import_OMS Quer'!N6672</f>
        <v>0</v>
      </c>
      <c r="O6672" t="str">
        <f>CLEAN('Previous Trades Import_OMS Quer'!O6672)</f>
        <v/>
      </c>
      <c r="Q6672" s="25">
        <f t="shared" si="208"/>
        <v>0</v>
      </c>
      <c r="R6672" s="25" t="e">
        <f>VLOOKUP(O6672,'Currency Balance'!$O$3:$Q$32,3,0)</f>
        <v>#N/A</v>
      </c>
      <c r="S6672" t="e">
        <f t="shared" si="209"/>
        <v>#N/A</v>
      </c>
    </row>
    <row r="6673" spans="1:19">
      <c r="A6673">
        <f>'Previous Trades Import_OMS Quer'!A6673</f>
        <v>0</v>
      </c>
      <c r="B6673">
        <f>'Previous Trades Import_OMS Quer'!B6673</f>
        <v>0</v>
      </c>
      <c r="C6673" s="22">
        <f>'Previous Trades Import_OMS Quer'!C6673</f>
        <v>0</v>
      </c>
      <c r="D6673">
        <f>'Previous Trades Import_OMS Quer'!D6673</f>
        <v>0</v>
      </c>
      <c r="E6673" s="22">
        <f>'Previous Trades Import_OMS Quer'!E6673</f>
        <v>0</v>
      </c>
      <c r="F6673">
        <f>'Previous Trades Import_OMS Quer'!F6673</f>
        <v>0</v>
      </c>
      <c r="G6673">
        <f>'Previous Trades Import_OMS Quer'!G6673</f>
        <v>0</v>
      </c>
      <c r="H6673">
        <f>'Previous Trades Import_OMS Quer'!H6673</f>
        <v>0</v>
      </c>
      <c r="I6673">
        <f>'Previous Trades Import_OMS Quer'!I6673</f>
        <v>0</v>
      </c>
      <c r="J6673">
        <f>'Previous Trades Import_OMS Quer'!J6673</f>
        <v>0</v>
      </c>
      <c r="K6673">
        <f>'Previous Trades Import_OMS Quer'!K6673</f>
        <v>0</v>
      </c>
      <c r="L6673">
        <f>'Previous Trades Import_OMS Quer'!L6673</f>
        <v>0</v>
      </c>
      <c r="M6673">
        <f>'Previous Trades Import_OMS Quer'!M6673</f>
        <v>0</v>
      </c>
      <c r="N6673">
        <f>'Previous Trades Import_OMS Quer'!N6673</f>
        <v>0</v>
      </c>
      <c r="O6673" t="str">
        <f>CLEAN('Previous Trades Import_OMS Quer'!O6673)</f>
        <v/>
      </c>
      <c r="Q6673" s="25">
        <f t="shared" si="208"/>
        <v>0</v>
      </c>
      <c r="R6673" s="25" t="e">
        <f>VLOOKUP(O6673,'Currency Balance'!$O$3:$Q$32,3,0)</f>
        <v>#N/A</v>
      </c>
      <c r="S6673" t="e">
        <f t="shared" si="209"/>
        <v>#N/A</v>
      </c>
    </row>
    <row r="6674" spans="1:19">
      <c r="A6674">
        <f>'Previous Trades Import_OMS Quer'!A6674</f>
        <v>0</v>
      </c>
      <c r="B6674">
        <f>'Previous Trades Import_OMS Quer'!B6674</f>
        <v>0</v>
      </c>
      <c r="C6674" s="22">
        <f>'Previous Trades Import_OMS Quer'!C6674</f>
        <v>0</v>
      </c>
      <c r="D6674">
        <f>'Previous Trades Import_OMS Quer'!D6674</f>
        <v>0</v>
      </c>
      <c r="E6674" s="22">
        <f>'Previous Trades Import_OMS Quer'!E6674</f>
        <v>0</v>
      </c>
      <c r="F6674">
        <f>'Previous Trades Import_OMS Quer'!F6674</f>
        <v>0</v>
      </c>
      <c r="G6674">
        <f>'Previous Trades Import_OMS Quer'!G6674</f>
        <v>0</v>
      </c>
      <c r="H6674">
        <f>'Previous Trades Import_OMS Quer'!H6674</f>
        <v>0</v>
      </c>
      <c r="I6674">
        <f>'Previous Trades Import_OMS Quer'!I6674</f>
        <v>0</v>
      </c>
      <c r="J6674">
        <f>'Previous Trades Import_OMS Quer'!J6674</f>
        <v>0</v>
      </c>
      <c r="K6674">
        <f>'Previous Trades Import_OMS Quer'!K6674</f>
        <v>0</v>
      </c>
      <c r="L6674">
        <f>'Previous Trades Import_OMS Quer'!L6674</f>
        <v>0</v>
      </c>
      <c r="M6674">
        <f>'Previous Trades Import_OMS Quer'!M6674</f>
        <v>0</v>
      </c>
      <c r="N6674">
        <f>'Previous Trades Import_OMS Quer'!N6674</f>
        <v>0</v>
      </c>
      <c r="O6674" t="str">
        <f>CLEAN('Previous Trades Import_OMS Quer'!O6674)</f>
        <v/>
      </c>
      <c r="Q6674" s="25">
        <f t="shared" si="208"/>
        <v>0</v>
      </c>
      <c r="R6674" s="25" t="e">
        <f>VLOOKUP(O6674,'Currency Balance'!$O$3:$Q$32,3,0)</f>
        <v>#N/A</v>
      </c>
      <c r="S6674" t="e">
        <f t="shared" si="209"/>
        <v>#N/A</v>
      </c>
    </row>
    <row r="6675" spans="1:19">
      <c r="A6675">
        <f>'Previous Trades Import_OMS Quer'!A6675</f>
        <v>0</v>
      </c>
      <c r="B6675">
        <f>'Previous Trades Import_OMS Quer'!B6675</f>
        <v>0</v>
      </c>
      <c r="C6675" s="22">
        <f>'Previous Trades Import_OMS Quer'!C6675</f>
        <v>0</v>
      </c>
      <c r="D6675">
        <f>'Previous Trades Import_OMS Quer'!D6675</f>
        <v>0</v>
      </c>
      <c r="E6675" s="22">
        <f>'Previous Trades Import_OMS Quer'!E6675</f>
        <v>0</v>
      </c>
      <c r="F6675">
        <f>'Previous Trades Import_OMS Quer'!F6675</f>
        <v>0</v>
      </c>
      <c r="G6675">
        <f>'Previous Trades Import_OMS Quer'!G6675</f>
        <v>0</v>
      </c>
      <c r="H6675">
        <f>'Previous Trades Import_OMS Quer'!H6675</f>
        <v>0</v>
      </c>
      <c r="I6675">
        <f>'Previous Trades Import_OMS Quer'!I6675</f>
        <v>0</v>
      </c>
      <c r="J6675">
        <f>'Previous Trades Import_OMS Quer'!J6675</f>
        <v>0</v>
      </c>
      <c r="K6675">
        <f>'Previous Trades Import_OMS Quer'!K6675</f>
        <v>0</v>
      </c>
      <c r="L6675">
        <f>'Previous Trades Import_OMS Quer'!L6675</f>
        <v>0</v>
      </c>
      <c r="M6675">
        <f>'Previous Trades Import_OMS Quer'!M6675</f>
        <v>0</v>
      </c>
      <c r="N6675">
        <f>'Previous Trades Import_OMS Quer'!N6675</f>
        <v>0</v>
      </c>
      <c r="O6675" t="str">
        <f>CLEAN('Previous Trades Import_OMS Quer'!O6675)</f>
        <v/>
      </c>
      <c r="Q6675" s="25">
        <f t="shared" si="208"/>
        <v>0</v>
      </c>
      <c r="R6675" s="25" t="e">
        <f>VLOOKUP(O6675,'Currency Balance'!$O$3:$Q$32,3,0)</f>
        <v>#N/A</v>
      </c>
      <c r="S6675" t="e">
        <f t="shared" si="209"/>
        <v>#N/A</v>
      </c>
    </row>
    <row r="6676" spans="1:19">
      <c r="A6676">
        <f>'Previous Trades Import_OMS Quer'!A6676</f>
        <v>0</v>
      </c>
      <c r="B6676">
        <f>'Previous Trades Import_OMS Quer'!B6676</f>
        <v>0</v>
      </c>
      <c r="C6676" s="22">
        <f>'Previous Trades Import_OMS Quer'!C6676</f>
        <v>0</v>
      </c>
      <c r="D6676">
        <f>'Previous Trades Import_OMS Quer'!D6676</f>
        <v>0</v>
      </c>
      <c r="E6676" s="22">
        <f>'Previous Trades Import_OMS Quer'!E6676</f>
        <v>0</v>
      </c>
      <c r="F6676">
        <f>'Previous Trades Import_OMS Quer'!F6676</f>
        <v>0</v>
      </c>
      <c r="G6676">
        <f>'Previous Trades Import_OMS Quer'!G6676</f>
        <v>0</v>
      </c>
      <c r="H6676">
        <f>'Previous Trades Import_OMS Quer'!H6676</f>
        <v>0</v>
      </c>
      <c r="I6676">
        <f>'Previous Trades Import_OMS Quer'!I6676</f>
        <v>0</v>
      </c>
      <c r="J6676">
        <f>'Previous Trades Import_OMS Quer'!J6676</f>
        <v>0</v>
      </c>
      <c r="K6676">
        <f>'Previous Trades Import_OMS Quer'!K6676</f>
        <v>0</v>
      </c>
      <c r="L6676">
        <f>'Previous Trades Import_OMS Quer'!L6676</f>
        <v>0</v>
      </c>
      <c r="M6676">
        <f>'Previous Trades Import_OMS Quer'!M6676</f>
        <v>0</v>
      </c>
      <c r="N6676">
        <f>'Previous Trades Import_OMS Quer'!N6676</f>
        <v>0</v>
      </c>
      <c r="O6676" t="str">
        <f>CLEAN('Previous Trades Import_OMS Quer'!O6676)</f>
        <v/>
      </c>
      <c r="Q6676" s="25">
        <f t="shared" si="208"/>
        <v>0</v>
      </c>
      <c r="R6676" s="25" t="e">
        <f>VLOOKUP(O6676,'Currency Balance'!$O$3:$Q$32,3,0)</f>
        <v>#N/A</v>
      </c>
      <c r="S6676" t="e">
        <f t="shared" si="209"/>
        <v>#N/A</v>
      </c>
    </row>
    <row r="6677" spans="1:19">
      <c r="A6677">
        <f>'Previous Trades Import_OMS Quer'!A6677</f>
        <v>0</v>
      </c>
      <c r="B6677">
        <f>'Previous Trades Import_OMS Quer'!B6677</f>
        <v>0</v>
      </c>
      <c r="C6677" s="22">
        <f>'Previous Trades Import_OMS Quer'!C6677</f>
        <v>0</v>
      </c>
      <c r="D6677">
        <f>'Previous Trades Import_OMS Quer'!D6677</f>
        <v>0</v>
      </c>
      <c r="E6677" s="22">
        <f>'Previous Trades Import_OMS Quer'!E6677</f>
        <v>0</v>
      </c>
      <c r="F6677">
        <f>'Previous Trades Import_OMS Quer'!F6677</f>
        <v>0</v>
      </c>
      <c r="G6677">
        <f>'Previous Trades Import_OMS Quer'!G6677</f>
        <v>0</v>
      </c>
      <c r="H6677">
        <f>'Previous Trades Import_OMS Quer'!H6677</f>
        <v>0</v>
      </c>
      <c r="I6677">
        <f>'Previous Trades Import_OMS Quer'!I6677</f>
        <v>0</v>
      </c>
      <c r="J6677">
        <f>'Previous Trades Import_OMS Quer'!J6677</f>
        <v>0</v>
      </c>
      <c r="K6677">
        <f>'Previous Trades Import_OMS Quer'!K6677</f>
        <v>0</v>
      </c>
      <c r="L6677">
        <f>'Previous Trades Import_OMS Quer'!L6677</f>
        <v>0</v>
      </c>
      <c r="M6677">
        <f>'Previous Trades Import_OMS Quer'!M6677</f>
        <v>0</v>
      </c>
      <c r="N6677">
        <f>'Previous Trades Import_OMS Quer'!N6677</f>
        <v>0</v>
      </c>
      <c r="O6677" t="str">
        <f>CLEAN('Previous Trades Import_OMS Quer'!O6677)</f>
        <v/>
      </c>
      <c r="Q6677" s="25">
        <f t="shared" si="208"/>
        <v>0</v>
      </c>
      <c r="R6677" s="25" t="e">
        <f>VLOOKUP(O6677,'Currency Balance'!$O$3:$Q$32,3,0)</f>
        <v>#N/A</v>
      </c>
      <c r="S6677" t="e">
        <f t="shared" si="209"/>
        <v>#N/A</v>
      </c>
    </row>
    <row r="6678" spans="1:19">
      <c r="A6678">
        <f>'Previous Trades Import_OMS Quer'!A6678</f>
        <v>0</v>
      </c>
      <c r="B6678">
        <f>'Previous Trades Import_OMS Quer'!B6678</f>
        <v>0</v>
      </c>
      <c r="C6678" s="22">
        <f>'Previous Trades Import_OMS Quer'!C6678</f>
        <v>0</v>
      </c>
      <c r="D6678">
        <f>'Previous Trades Import_OMS Quer'!D6678</f>
        <v>0</v>
      </c>
      <c r="E6678" s="22">
        <f>'Previous Trades Import_OMS Quer'!E6678</f>
        <v>0</v>
      </c>
      <c r="F6678">
        <f>'Previous Trades Import_OMS Quer'!F6678</f>
        <v>0</v>
      </c>
      <c r="G6678">
        <f>'Previous Trades Import_OMS Quer'!G6678</f>
        <v>0</v>
      </c>
      <c r="H6678">
        <f>'Previous Trades Import_OMS Quer'!H6678</f>
        <v>0</v>
      </c>
      <c r="I6678">
        <f>'Previous Trades Import_OMS Quer'!I6678</f>
        <v>0</v>
      </c>
      <c r="J6678">
        <f>'Previous Trades Import_OMS Quer'!J6678</f>
        <v>0</v>
      </c>
      <c r="K6678">
        <f>'Previous Trades Import_OMS Quer'!K6678</f>
        <v>0</v>
      </c>
      <c r="L6678">
        <f>'Previous Trades Import_OMS Quer'!L6678</f>
        <v>0</v>
      </c>
      <c r="M6678">
        <f>'Previous Trades Import_OMS Quer'!M6678</f>
        <v>0</v>
      </c>
      <c r="N6678">
        <f>'Previous Trades Import_OMS Quer'!N6678</f>
        <v>0</v>
      </c>
      <c r="O6678" t="str">
        <f>CLEAN('Previous Trades Import_OMS Quer'!O6678)</f>
        <v/>
      </c>
      <c r="Q6678" s="25">
        <f t="shared" si="208"/>
        <v>0</v>
      </c>
      <c r="R6678" s="25" t="e">
        <f>VLOOKUP(O6678,'Currency Balance'!$O$3:$Q$32,3,0)</f>
        <v>#N/A</v>
      </c>
      <c r="S6678" t="e">
        <f t="shared" si="209"/>
        <v>#N/A</v>
      </c>
    </row>
    <row r="6679" spans="1:19">
      <c r="A6679">
        <f>'Previous Trades Import_OMS Quer'!A6679</f>
        <v>0</v>
      </c>
      <c r="B6679">
        <f>'Previous Trades Import_OMS Quer'!B6679</f>
        <v>0</v>
      </c>
      <c r="C6679" s="22">
        <f>'Previous Trades Import_OMS Quer'!C6679</f>
        <v>0</v>
      </c>
      <c r="D6679">
        <f>'Previous Trades Import_OMS Quer'!D6679</f>
        <v>0</v>
      </c>
      <c r="E6679" s="22">
        <f>'Previous Trades Import_OMS Quer'!E6679</f>
        <v>0</v>
      </c>
      <c r="F6679">
        <f>'Previous Trades Import_OMS Quer'!F6679</f>
        <v>0</v>
      </c>
      <c r="G6679">
        <f>'Previous Trades Import_OMS Quer'!G6679</f>
        <v>0</v>
      </c>
      <c r="H6679">
        <f>'Previous Trades Import_OMS Quer'!H6679</f>
        <v>0</v>
      </c>
      <c r="I6679">
        <f>'Previous Trades Import_OMS Quer'!I6679</f>
        <v>0</v>
      </c>
      <c r="J6679">
        <f>'Previous Trades Import_OMS Quer'!J6679</f>
        <v>0</v>
      </c>
      <c r="K6679">
        <f>'Previous Trades Import_OMS Quer'!K6679</f>
        <v>0</v>
      </c>
      <c r="L6679">
        <f>'Previous Trades Import_OMS Quer'!L6679</f>
        <v>0</v>
      </c>
      <c r="M6679">
        <f>'Previous Trades Import_OMS Quer'!M6679</f>
        <v>0</v>
      </c>
      <c r="N6679">
        <f>'Previous Trades Import_OMS Quer'!N6679</f>
        <v>0</v>
      </c>
      <c r="O6679" t="str">
        <f>CLEAN('Previous Trades Import_OMS Quer'!O6679)</f>
        <v/>
      </c>
      <c r="Q6679" s="25">
        <f t="shared" si="208"/>
        <v>0</v>
      </c>
      <c r="R6679" s="25" t="e">
        <f>VLOOKUP(O6679,'Currency Balance'!$O$3:$Q$32,3,0)</f>
        <v>#N/A</v>
      </c>
      <c r="S6679" t="e">
        <f t="shared" si="209"/>
        <v>#N/A</v>
      </c>
    </row>
    <row r="6680" spans="1:19">
      <c r="A6680">
        <f>'Previous Trades Import_OMS Quer'!A6680</f>
        <v>0</v>
      </c>
      <c r="B6680">
        <f>'Previous Trades Import_OMS Quer'!B6680</f>
        <v>0</v>
      </c>
      <c r="C6680" s="22">
        <f>'Previous Trades Import_OMS Quer'!C6680</f>
        <v>0</v>
      </c>
      <c r="D6680">
        <f>'Previous Trades Import_OMS Quer'!D6680</f>
        <v>0</v>
      </c>
      <c r="E6680" s="22">
        <f>'Previous Trades Import_OMS Quer'!E6680</f>
        <v>0</v>
      </c>
      <c r="F6680">
        <f>'Previous Trades Import_OMS Quer'!F6680</f>
        <v>0</v>
      </c>
      <c r="G6680">
        <f>'Previous Trades Import_OMS Quer'!G6680</f>
        <v>0</v>
      </c>
      <c r="H6680">
        <f>'Previous Trades Import_OMS Quer'!H6680</f>
        <v>0</v>
      </c>
      <c r="I6680">
        <f>'Previous Trades Import_OMS Quer'!I6680</f>
        <v>0</v>
      </c>
      <c r="J6680">
        <f>'Previous Trades Import_OMS Quer'!J6680</f>
        <v>0</v>
      </c>
      <c r="K6680">
        <f>'Previous Trades Import_OMS Quer'!K6680</f>
        <v>0</v>
      </c>
      <c r="L6680">
        <f>'Previous Trades Import_OMS Quer'!L6680</f>
        <v>0</v>
      </c>
      <c r="M6680">
        <f>'Previous Trades Import_OMS Quer'!M6680</f>
        <v>0</v>
      </c>
      <c r="N6680">
        <f>'Previous Trades Import_OMS Quer'!N6680</f>
        <v>0</v>
      </c>
      <c r="O6680" t="str">
        <f>CLEAN('Previous Trades Import_OMS Quer'!O6680)</f>
        <v/>
      </c>
      <c r="Q6680" s="25">
        <f t="shared" si="208"/>
        <v>0</v>
      </c>
      <c r="R6680" s="25" t="e">
        <f>VLOOKUP(O6680,'Currency Balance'!$O$3:$Q$32,3,0)</f>
        <v>#N/A</v>
      </c>
      <c r="S6680" t="e">
        <f t="shared" si="209"/>
        <v>#N/A</v>
      </c>
    </row>
    <row r="6681" spans="1:19">
      <c r="A6681">
        <f>'Previous Trades Import_OMS Quer'!A6681</f>
        <v>0</v>
      </c>
      <c r="B6681">
        <f>'Previous Trades Import_OMS Quer'!B6681</f>
        <v>0</v>
      </c>
      <c r="C6681" s="22">
        <f>'Previous Trades Import_OMS Quer'!C6681</f>
        <v>0</v>
      </c>
      <c r="D6681">
        <f>'Previous Trades Import_OMS Quer'!D6681</f>
        <v>0</v>
      </c>
      <c r="E6681" s="22">
        <f>'Previous Trades Import_OMS Quer'!E6681</f>
        <v>0</v>
      </c>
      <c r="F6681">
        <f>'Previous Trades Import_OMS Quer'!F6681</f>
        <v>0</v>
      </c>
      <c r="G6681">
        <f>'Previous Trades Import_OMS Quer'!G6681</f>
        <v>0</v>
      </c>
      <c r="H6681">
        <f>'Previous Trades Import_OMS Quer'!H6681</f>
        <v>0</v>
      </c>
      <c r="I6681">
        <f>'Previous Trades Import_OMS Quer'!I6681</f>
        <v>0</v>
      </c>
      <c r="J6681">
        <f>'Previous Trades Import_OMS Quer'!J6681</f>
        <v>0</v>
      </c>
      <c r="K6681">
        <f>'Previous Trades Import_OMS Quer'!K6681</f>
        <v>0</v>
      </c>
      <c r="L6681">
        <f>'Previous Trades Import_OMS Quer'!L6681</f>
        <v>0</v>
      </c>
      <c r="M6681">
        <f>'Previous Trades Import_OMS Quer'!M6681</f>
        <v>0</v>
      </c>
      <c r="N6681">
        <f>'Previous Trades Import_OMS Quer'!N6681</f>
        <v>0</v>
      </c>
      <c r="O6681" t="str">
        <f>CLEAN('Previous Trades Import_OMS Quer'!O6681)</f>
        <v/>
      </c>
      <c r="Q6681" s="25">
        <f t="shared" si="208"/>
        <v>0</v>
      </c>
      <c r="R6681" s="25" t="e">
        <f>VLOOKUP(O6681,'Currency Balance'!$O$3:$Q$32,3,0)</f>
        <v>#N/A</v>
      </c>
      <c r="S6681" t="e">
        <f t="shared" si="209"/>
        <v>#N/A</v>
      </c>
    </row>
    <row r="6682" spans="1:19">
      <c r="A6682">
        <f>'Previous Trades Import_OMS Quer'!A6682</f>
        <v>0</v>
      </c>
      <c r="B6682">
        <f>'Previous Trades Import_OMS Quer'!B6682</f>
        <v>0</v>
      </c>
      <c r="C6682" s="22">
        <f>'Previous Trades Import_OMS Quer'!C6682</f>
        <v>0</v>
      </c>
      <c r="D6682">
        <f>'Previous Trades Import_OMS Quer'!D6682</f>
        <v>0</v>
      </c>
      <c r="E6682" s="22">
        <f>'Previous Trades Import_OMS Quer'!E6682</f>
        <v>0</v>
      </c>
      <c r="F6682">
        <f>'Previous Trades Import_OMS Quer'!F6682</f>
        <v>0</v>
      </c>
      <c r="G6682">
        <f>'Previous Trades Import_OMS Quer'!G6682</f>
        <v>0</v>
      </c>
      <c r="H6682">
        <f>'Previous Trades Import_OMS Quer'!H6682</f>
        <v>0</v>
      </c>
      <c r="I6682">
        <f>'Previous Trades Import_OMS Quer'!I6682</f>
        <v>0</v>
      </c>
      <c r="J6682">
        <f>'Previous Trades Import_OMS Quer'!J6682</f>
        <v>0</v>
      </c>
      <c r="K6682">
        <f>'Previous Trades Import_OMS Quer'!K6682</f>
        <v>0</v>
      </c>
      <c r="L6682">
        <f>'Previous Trades Import_OMS Quer'!L6682</f>
        <v>0</v>
      </c>
      <c r="M6682">
        <f>'Previous Trades Import_OMS Quer'!M6682</f>
        <v>0</v>
      </c>
      <c r="N6682">
        <f>'Previous Trades Import_OMS Quer'!N6682</f>
        <v>0</v>
      </c>
      <c r="O6682" t="str">
        <f>CLEAN('Previous Trades Import_OMS Quer'!O6682)</f>
        <v/>
      </c>
      <c r="Q6682" s="25">
        <f t="shared" si="208"/>
        <v>0</v>
      </c>
      <c r="R6682" s="25" t="e">
        <f>VLOOKUP(O6682,'Currency Balance'!$O$3:$Q$32,3,0)</f>
        <v>#N/A</v>
      </c>
      <c r="S6682" t="e">
        <f t="shared" si="209"/>
        <v>#N/A</v>
      </c>
    </row>
    <row r="6683" spans="1:19">
      <c r="A6683">
        <f>'Previous Trades Import_OMS Quer'!A6683</f>
        <v>0</v>
      </c>
      <c r="B6683">
        <f>'Previous Trades Import_OMS Quer'!B6683</f>
        <v>0</v>
      </c>
      <c r="C6683" s="22">
        <f>'Previous Trades Import_OMS Quer'!C6683</f>
        <v>0</v>
      </c>
      <c r="D6683">
        <f>'Previous Trades Import_OMS Quer'!D6683</f>
        <v>0</v>
      </c>
      <c r="E6683" s="22">
        <f>'Previous Trades Import_OMS Quer'!E6683</f>
        <v>0</v>
      </c>
      <c r="F6683">
        <f>'Previous Trades Import_OMS Quer'!F6683</f>
        <v>0</v>
      </c>
      <c r="G6683">
        <f>'Previous Trades Import_OMS Quer'!G6683</f>
        <v>0</v>
      </c>
      <c r="H6683">
        <f>'Previous Trades Import_OMS Quer'!H6683</f>
        <v>0</v>
      </c>
      <c r="I6683">
        <f>'Previous Trades Import_OMS Quer'!I6683</f>
        <v>0</v>
      </c>
      <c r="J6683">
        <f>'Previous Trades Import_OMS Quer'!J6683</f>
        <v>0</v>
      </c>
      <c r="K6683">
        <f>'Previous Trades Import_OMS Quer'!K6683</f>
        <v>0</v>
      </c>
      <c r="L6683">
        <f>'Previous Trades Import_OMS Quer'!L6683</f>
        <v>0</v>
      </c>
      <c r="M6683">
        <f>'Previous Trades Import_OMS Quer'!M6683</f>
        <v>0</v>
      </c>
      <c r="N6683">
        <f>'Previous Trades Import_OMS Quer'!N6683</f>
        <v>0</v>
      </c>
      <c r="O6683" t="str">
        <f>CLEAN('Previous Trades Import_OMS Quer'!O6683)</f>
        <v/>
      </c>
      <c r="Q6683" s="25">
        <f t="shared" si="208"/>
        <v>0</v>
      </c>
      <c r="R6683" s="25" t="e">
        <f>VLOOKUP(O6683,'Currency Balance'!$O$3:$Q$32,3,0)</f>
        <v>#N/A</v>
      </c>
      <c r="S6683" t="e">
        <f t="shared" si="209"/>
        <v>#N/A</v>
      </c>
    </row>
    <row r="6684" spans="1:19">
      <c r="A6684">
        <f>'Previous Trades Import_OMS Quer'!A6684</f>
        <v>0</v>
      </c>
      <c r="B6684">
        <f>'Previous Trades Import_OMS Quer'!B6684</f>
        <v>0</v>
      </c>
      <c r="C6684" s="22">
        <f>'Previous Trades Import_OMS Quer'!C6684</f>
        <v>0</v>
      </c>
      <c r="D6684">
        <f>'Previous Trades Import_OMS Quer'!D6684</f>
        <v>0</v>
      </c>
      <c r="E6684" s="22">
        <f>'Previous Trades Import_OMS Quer'!E6684</f>
        <v>0</v>
      </c>
      <c r="F6684">
        <f>'Previous Trades Import_OMS Quer'!F6684</f>
        <v>0</v>
      </c>
      <c r="G6684">
        <f>'Previous Trades Import_OMS Quer'!G6684</f>
        <v>0</v>
      </c>
      <c r="H6684">
        <f>'Previous Trades Import_OMS Quer'!H6684</f>
        <v>0</v>
      </c>
      <c r="I6684">
        <f>'Previous Trades Import_OMS Quer'!I6684</f>
        <v>0</v>
      </c>
      <c r="J6684">
        <f>'Previous Trades Import_OMS Quer'!J6684</f>
        <v>0</v>
      </c>
      <c r="K6684">
        <f>'Previous Trades Import_OMS Quer'!K6684</f>
        <v>0</v>
      </c>
      <c r="L6684">
        <f>'Previous Trades Import_OMS Quer'!L6684</f>
        <v>0</v>
      </c>
      <c r="M6684">
        <f>'Previous Trades Import_OMS Quer'!M6684</f>
        <v>0</v>
      </c>
      <c r="N6684">
        <f>'Previous Trades Import_OMS Quer'!N6684</f>
        <v>0</v>
      </c>
      <c r="O6684" t="str">
        <f>CLEAN('Previous Trades Import_OMS Quer'!O6684)</f>
        <v/>
      </c>
      <c r="Q6684" s="25">
        <f t="shared" si="208"/>
        <v>0</v>
      </c>
      <c r="R6684" s="25" t="e">
        <f>VLOOKUP(O6684,'Currency Balance'!$O$3:$Q$32,3,0)</f>
        <v>#N/A</v>
      </c>
      <c r="S6684" t="e">
        <f t="shared" si="209"/>
        <v>#N/A</v>
      </c>
    </row>
    <row r="6685" spans="1:19">
      <c r="A6685">
        <f>'Previous Trades Import_OMS Quer'!A6685</f>
        <v>0</v>
      </c>
      <c r="B6685">
        <f>'Previous Trades Import_OMS Quer'!B6685</f>
        <v>0</v>
      </c>
      <c r="C6685" s="22">
        <f>'Previous Trades Import_OMS Quer'!C6685</f>
        <v>0</v>
      </c>
      <c r="D6685">
        <f>'Previous Trades Import_OMS Quer'!D6685</f>
        <v>0</v>
      </c>
      <c r="E6685" s="22">
        <f>'Previous Trades Import_OMS Quer'!E6685</f>
        <v>0</v>
      </c>
      <c r="F6685">
        <f>'Previous Trades Import_OMS Quer'!F6685</f>
        <v>0</v>
      </c>
      <c r="G6685">
        <f>'Previous Trades Import_OMS Quer'!G6685</f>
        <v>0</v>
      </c>
      <c r="H6685">
        <f>'Previous Trades Import_OMS Quer'!H6685</f>
        <v>0</v>
      </c>
      <c r="I6685">
        <f>'Previous Trades Import_OMS Quer'!I6685</f>
        <v>0</v>
      </c>
      <c r="J6685">
        <f>'Previous Trades Import_OMS Quer'!J6685</f>
        <v>0</v>
      </c>
      <c r="K6685">
        <f>'Previous Trades Import_OMS Quer'!K6685</f>
        <v>0</v>
      </c>
      <c r="L6685">
        <f>'Previous Trades Import_OMS Quer'!L6685</f>
        <v>0</v>
      </c>
      <c r="M6685">
        <f>'Previous Trades Import_OMS Quer'!M6685</f>
        <v>0</v>
      </c>
      <c r="N6685">
        <f>'Previous Trades Import_OMS Quer'!N6685</f>
        <v>0</v>
      </c>
      <c r="O6685" t="str">
        <f>CLEAN('Previous Trades Import_OMS Quer'!O6685)</f>
        <v/>
      </c>
      <c r="Q6685" s="25">
        <f t="shared" si="208"/>
        <v>0</v>
      </c>
      <c r="R6685" s="25" t="e">
        <f>VLOOKUP(O6685,'Currency Balance'!$O$3:$Q$32,3,0)</f>
        <v>#N/A</v>
      </c>
      <c r="S6685" t="e">
        <f t="shared" si="209"/>
        <v>#N/A</v>
      </c>
    </row>
    <row r="6686" spans="1:19">
      <c r="A6686">
        <f>'Previous Trades Import_OMS Quer'!A6686</f>
        <v>0</v>
      </c>
      <c r="B6686">
        <f>'Previous Trades Import_OMS Quer'!B6686</f>
        <v>0</v>
      </c>
      <c r="C6686" s="22">
        <f>'Previous Trades Import_OMS Quer'!C6686</f>
        <v>0</v>
      </c>
      <c r="D6686">
        <f>'Previous Trades Import_OMS Quer'!D6686</f>
        <v>0</v>
      </c>
      <c r="E6686" s="22">
        <f>'Previous Trades Import_OMS Quer'!E6686</f>
        <v>0</v>
      </c>
      <c r="F6686">
        <f>'Previous Trades Import_OMS Quer'!F6686</f>
        <v>0</v>
      </c>
      <c r="G6686">
        <f>'Previous Trades Import_OMS Quer'!G6686</f>
        <v>0</v>
      </c>
      <c r="H6686">
        <f>'Previous Trades Import_OMS Quer'!H6686</f>
        <v>0</v>
      </c>
      <c r="I6686">
        <f>'Previous Trades Import_OMS Quer'!I6686</f>
        <v>0</v>
      </c>
      <c r="J6686">
        <f>'Previous Trades Import_OMS Quer'!J6686</f>
        <v>0</v>
      </c>
      <c r="K6686">
        <f>'Previous Trades Import_OMS Quer'!K6686</f>
        <v>0</v>
      </c>
      <c r="L6686">
        <f>'Previous Trades Import_OMS Quer'!L6686</f>
        <v>0</v>
      </c>
      <c r="M6686">
        <f>'Previous Trades Import_OMS Quer'!M6686</f>
        <v>0</v>
      </c>
      <c r="N6686">
        <f>'Previous Trades Import_OMS Quer'!N6686</f>
        <v>0</v>
      </c>
      <c r="O6686" t="str">
        <f>CLEAN('Previous Trades Import_OMS Quer'!O6686)</f>
        <v/>
      </c>
      <c r="Q6686" s="25">
        <f t="shared" si="208"/>
        <v>0</v>
      </c>
      <c r="R6686" s="25" t="e">
        <f>VLOOKUP(O6686,'Currency Balance'!$O$3:$Q$32,3,0)</f>
        <v>#N/A</v>
      </c>
      <c r="S6686" t="e">
        <f t="shared" si="209"/>
        <v>#N/A</v>
      </c>
    </row>
    <row r="6687" spans="1:19">
      <c r="A6687">
        <f>'Previous Trades Import_OMS Quer'!A6687</f>
        <v>0</v>
      </c>
      <c r="B6687">
        <f>'Previous Trades Import_OMS Quer'!B6687</f>
        <v>0</v>
      </c>
      <c r="C6687" s="22">
        <f>'Previous Trades Import_OMS Quer'!C6687</f>
        <v>0</v>
      </c>
      <c r="D6687">
        <f>'Previous Trades Import_OMS Quer'!D6687</f>
        <v>0</v>
      </c>
      <c r="E6687" s="22">
        <f>'Previous Trades Import_OMS Quer'!E6687</f>
        <v>0</v>
      </c>
      <c r="F6687">
        <f>'Previous Trades Import_OMS Quer'!F6687</f>
        <v>0</v>
      </c>
      <c r="G6687">
        <f>'Previous Trades Import_OMS Quer'!G6687</f>
        <v>0</v>
      </c>
      <c r="H6687">
        <f>'Previous Trades Import_OMS Quer'!H6687</f>
        <v>0</v>
      </c>
      <c r="I6687">
        <f>'Previous Trades Import_OMS Quer'!I6687</f>
        <v>0</v>
      </c>
      <c r="J6687">
        <f>'Previous Trades Import_OMS Quer'!J6687</f>
        <v>0</v>
      </c>
      <c r="K6687">
        <f>'Previous Trades Import_OMS Quer'!K6687</f>
        <v>0</v>
      </c>
      <c r="L6687">
        <f>'Previous Trades Import_OMS Quer'!L6687</f>
        <v>0</v>
      </c>
      <c r="M6687">
        <f>'Previous Trades Import_OMS Quer'!M6687</f>
        <v>0</v>
      </c>
      <c r="N6687">
        <f>'Previous Trades Import_OMS Quer'!N6687</f>
        <v>0</v>
      </c>
      <c r="O6687" t="str">
        <f>CLEAN('Previous Trades Import_OMS Quer'!O6687)</f>
        <v/>
      </c>
      <c r="Q6687" s="25">
        <f t="shared" si="208"/>
        <v>0</v>
      </c>
      <c r="R6687" s="25" t="e">
        <f>VLOOKUP(O6687,'Currency Balance'!$O$3:$Q$32,3,0)</f>
        <v>#N/A</v>
      </c>
      <c r="S6687" t="e">
        <f t="shared" si="209"/>
        <v>#N/A</v>
      </c>
    </row>
    <row r="6688" spans="1:19">
      <c r="A6688">
        <f>'Previous Trades Import_OMS Quer'!A6688</f>
        <v>0</v>
      </c>
      <c r="B6688">
        <f>'Previous Trades Import_OMS Quer'!B6688</f>
        <v>0</v>
      </c>
      <c r="C6688" s="22">
        <f>'Previous Trades Import_OMS Quer'!C6688</f>
        <v>0</v>
      </c>
      <c r="D6688">
        <f>'Previous Trades Import_OMS Quer'!D6688</f>
        <v>0</v>
      </c>
      <c r="E6688" s="22">
        <f>'Previous Trades Import_OMS Quer'!E6688</f>
        <v>0</v>
      </c>
      <c r="F6688">
        <f>'Previous Trades Import_OMS Quer'!F6688</f>
        <v>0</v>
      </c>
      <c r="G6688">
        <f>'Previous Trades Import_OMS Quer'!G6688</f>
        <v>0</v>
      </c>
      <c r="H6688">
        <f>'Previous Trades Import_OMS Quer'!H6688</f>
        <v>0</v>
      </c>
      <c r="I6688">
        <f>'Previous Trades Import_OMS Quer'!I6688</f>
        <v>0</v>
      </c>
      <c r="J6688">
        <f>'Previous Trades Import_OMS Quer'!J6688</f>
        <v>0</v>
      </c>
      <c r="K6688">
        <f>'Previous Trades Import_OMS Quer'!K6688</f>
        <v>0</v>
      </c>
      <c r="L6688">
        <f>'Previous Trades Import_OMS Quer'!L6688</f>
        <v>0</v>
      </c>
      <c r="M6688">
        <f>'Previous Trades Import_OMS Quer'!M6688</f>
        <v>0</v>
      </c>
      <c r="N6688">
        <f>'Previous Trades Import_OMS Quer'!N6688</f>
        <v>0</v>
      </c>
      <c r="O6688" t="str">
        <f>CLEAN('Previous Trades Import_OMS Quer'!O6688)</f>
        <v/>
      </c>
      <c r="Q6688" s="25">
        <f t="shared" si="208"/>
        <v>0</v>
      </c>
      <c r="R6688" s="25" t="e">
        <f>VLOOKUP(O6688,'Currency Balance'!$O$3:$Q$32,3,0)</f>
        <v>#N/A</v>
      </c>
      <c r="S6688" t="e">
        <f t="shared" si="209"/>
        <v>#N/A</v>
      </c>
    </row>
    <row r="6689" spans="1:19">
      <c r="A6689">
        <f>'Previous Trades Import_OMS Quer'!A6689</f>
        <v>0</v>
      </c>
      <c r="B6689">
        <f>'Previous Trades Import_OMS Quer'!B6689</f>
        <v>0</v>
      </c>
      <c r="C6689" s="22">
        <f>'Previous Trades Import_OMS Quer'!C6689</f>
        <v>0</v>
      </c>
      <c r="D6689">
        <f>'Previous Trades Import_OMS Quer'!D6689</f>
        <v>0</v>
      </c>
      <c r="E6689" s="22">
        <f>'Previous Trades Import_OMS Quer'!E6689</f>
        <v>0</v>
      </c>
      <c r="F6689">
        <f>'Previous Trades Import_OMS Quer'!F6689</f>
        <v>0</v>
      </c>
      <c r="G6689">
        <f>'Previous Trades Import_OMS Quer'!G6689</f>
        <v>0</v>
      </c>
      <c r="H6689">
        <f>'Previous Trades Import_OMS Quer'!H6689</f>
        <v>0</v>
      </c>
      <c r="I6689">
        <f>'Previous Trades Import_OMS Quer'!I6689</f>
        <v>0</v>
      </c>
      <c r="J6689">
        <f>'Previous Trades Import_OMS Quer'!J6689</f>
        <v>0</v>
      </c>
      <c r="K6689">
        <f>'Previous Trades Import_OMS Quer'!K6689</f>
        <v>0</v>
      </c>
      <c r="L6689">
        <f>'Previous Trades Import_OMS Quer'!L6689</f>
        <v>0</v>
      </c>
      <c r="M6689">
        <f>'Previous Trades Import_OMS Quer'!M6689</f>
        <v>0</v>
      </c>
      <c r="N6689">
        <f>'Previous Trades Import_OMS Quer'!N6689</f>
        <v>0</v>
      </c>
      <c r="O6689" t="str">
        <f>CLEAN('Previous Trades Import_OMS Quer'!O6689)</f>
        <v/>
      </c>
      <c r="Q6689" s="25">
        <f t="shared" si="208"/>
        <v>0</v>
      </c>
      <c r="R6689" s="25" t="e">
        <f>VLOOKUP(O6689,'Currency Balance'!$O$3:$Q$32,3,0)</f>
        <v>#N/A</v>
      </c>
      <c r="S6689" t="e">
        <f t="shared" si="209"/>
        <v>#N/A</v>
      </c>
    </row>
    <row r="6690" spans="1:19">
      <c r="A6690">
        <f>'Previous Trades Import_OMS Quer'!A6690</f>
        <v>0</v>
      </c>
      <c r="B6690">
        <f>'Previous Trades Import_OMS Quer'!B6690</f>
        <v>0</v>
      </c>
      <c r="C6690" s="22">
        <f>'Previous Trades Import_OMS Quer'!C6690</f>
        <v>0</v>
      </c>
      <c r="D6690">
        <f>'Previous Trades Import_OMS Quer'!D6690</f>
        <v>0</v>
      </c>
      <c r="E6690" s="22">
        <f>'Previous Trades Import_OMS Quer'!E6690</f>
        <v>0</v>
      </c>
      <c r="F6690">
        <f>'Previous Trades Import_OMS Quer'!F6690</f>
        <v>0</v>
      </c>
      <c r="G6690">
        <f>'Previous Trades Import_OMS Quer'!G6690</f>
        <v>0</v>
      </c>
      <c r="H6690">
        <f>'Previous Trades Import_OMS Quer'!H6690</f>
        <v>0</v>
      </c>
      <c r="I6690">
        <f>'Previous Trades Import_OMS Quer'!I6690</f>
        <v>0</v>
      </c>
      <c r="J6690">
        <f>'Previous Trades Import_OMS Quer'!J6690</f>
        <v>0</v>
      </c>
      <c r="K6690">
        <f>'Previous Trades Import_OMS Quer'!K6690</f>
        <v>0</v>
      </c>
      <c r="L6690">
        <f>'Previous Trades Import_OMS Quer'!L6690</f>
        <v>0</v>
      </c>
      <c r="M6690">
        <f>'Previous Trades Import_OMS Quer'!M6690</f>
        <v>0</v>
      </c>
      <c r="N6690">
        <f>'Previous Trades Import_OMS Quer'!N6690</f>
        <v>0</v>
      </c>
      <c r="O6690" t="str">
        <f>CLEAN('Previous Trades Import_OMS Quer'!O6690)</f>
        <v/>
      </c>
      <c r="Q6690" s="25">
        <f t="shared" si="208"/>
        <v>0</v>
      </c>
      <c r="R6690" s="25" t="e">
        <f>VLOOKUP(O6690,'Currency Balance'!$O$3:$Q$32,3,0)</f>
        <v>#N/A</v>
      </c>
      <c r="S6690" t="e">
        <f t="shared" si="209"/>
        <v>#N/A</v>
      </c>
    </row>
    <row r="6691" spans="1:19">
      <c r="A6691">
        <f>'Previous Trades Import_OMS Quer'!A6691</f>
        <v>0</v>
      </c>
      <c r="B6691">
        <f>'Previous Trades Import_OMS Quer'!B6691</f>
        <v>0</v>
      </c>
      <c r="C6691" s="22">
        <f>'Previous Trades Import_OMS Quer'!C6691</f>
        <v>0</v>
      </c>
      <c r="D6691">
        <f>'Previous Trades Import_OMS Quer'!D6691</f>
        <v>0</v>
      </c>
      <c r="E6691" s="22">
        <f>'Previous Trades Import_OMS Quer'!E6691</f>
        <v>0</v>
      </c>
      <c r="F6691">
        <f>'Previous Trades Import_OMS Quer'!F6691</f>
        <v>0</v>
      </c>
      <c r="G6691">
        <f>'Previous Trades Import_OMS Quer'!G6691</f>
        <v>0</v>
      </c>
      <c r="H6691">
        <f>'Previous Trades Import_OMS Quer'!H6691</f>
        <v>0</v>
      </c>
      <c r="I6691">
        <f>'Previous Trades Import_OMS Quer'!I6691</f>
        <v>0</v>
      </c>
      <c r="J6691">
        <f>'Previous Trades Import_OMS Quer'!J6691</f>
        <v>0</v>
      </c>
      <c r="K6691">
        <f>'Previous Trades Import_OMS Quer'!K6691</f>
        <v>0</v>
      </c>
      <c r="L6691">
        <f>'Previous Trades Import_OMS Quer'!L6691</f>
        <v>0</v>
      </c>
      <c r="M6691">
        <f>'Previous Trades Import_OMS Quer'!M6691</f>
        <v>0</v>
      </c>
      <c r="N6691">
        <f>'Previous Trades Import_OMS Quer'!N6691</f>
        <v>0</v>
      </c>
      <c r="O6691" t="str">
        <f>CLEAN('Previous Trades Import_OMS Quer'!O6691)</f>
        <v/>
      </c>
      <c r="Q6691" s="25">
        <f t="shared" si="208"/>
        <v>0</v>
      </c>
      <c r="R6691" s="25" t="e">
        <f>VLOOKUP(O6691,'Currency Balance'!$O$3:$Q$32,3,0)</f>
        <v>#N/A</v>
      </c>
      <c r="S6691" t="e">
        <f t="shared" si="209"/>
        <v>#N/A</v>
      </c>
    </row>
    <row r="6692" spans="1:19">
      <c r="A6692">
        <f>'Previous Trades Import_OMS Quer'!A6692</f>
        <v>0</v>
      </c>
      <c r="B6692">
        <f>'Previous Trades Import_OMS Quer'!B6692</f>
        <v>0</v>
      </c>
      <c r="C6692" s="22">
        <f>'Previous Trades Import_OMS Quer'!C6692</f>
        <v>0</v>
      </c>
      <c r="D6692">
        <f>'Previous Trades Import_OMS Quer'!D6692</f>
        <v>0</v>
      </c>
      <c r="E6692" s="22">
        <f>'Previous Trades Import_OMS Quer'!E6692</f>
        <v>0</v>
      </c>
      <c r="F6692">
        <f>'Previous Trades Import_OMS Quer'!F6692</f>
        <v>0</v>
      </c>
      <c r="G6692">
        <f>'Previous Trades Import_OMS Quer'!G6692</f>
        <v>0</v>
      </c>
      <c r="H6692">
        <f>'Previous Trades Import_OMS Quer'!H6692</f>
        <v>0</v>
      </c>
      <c r="I6692">
        <f>'Previous Trades Import_OMS Quer'!I6692</f>
        <v>0</v>
      </c>
      <c r="J6692">
        <f>'Previous Trades Import_OMS Quer'!J6692</f>
        <v>0</v>
      </c>
      <c r="K6692">
        <f>'Previous Trades Import_OMS Quer'!K6692</f>
        <v>0</v>
      </c>
      <c r="L6692">
        <f>'Previous Trades Import_OMS Quer'!L6692</f>
        <v>0</v>
      </c>
      <c r="M6692">
        <f>'Previous Trades Import_OMS Quer'!M6692</f>
        <v>0</v>
      </c>
      <c r="N6692">
        <f>'Previous Trades Import_OMS Quer'!N6692</f>
        <v>0</v>
      </c>
      <c r="O6692" t="str">
        <f>CLEAN('Previous Trades Import_OMS Quer'!O6692)</f>
        <v/>
      </c>
      <c r="Q6692" s="25">
        <f t="shared" si="208"/>
        <v>0</v>
      </c>
      <c r="R6692" s="25" t="e">
        <f>VLOOKUP(O6692,'Currency Balance'!$O$3:$Q$32,3,0)</f>
        <v>#N/A</v>
      </c>
      <c r="S6692" t="e">
        <f t="shared" si="209"/>
        <v>#N/A</v>
      </c>
    </row>
    <row r="6693" spans="1:19">
      <c r="A6693">
        <f>'Previous Trades Import_OMS Quer'!A6693</f>
        <v>0</v>
      </c>
      <c r="B6693">
        <f>'Previous Trades Import_OMS Quer'!B6693</f>
        <v>0</v>
      </c>
      <c r="C6693" s="22">
        <f>'Previous Trades Import_OMS Quer'!C6693</f>
        <v>0</v>
      </c>
      <c r="D6693">
        <f>'Previous Trades Import_OMS Quer'!D6693</f>
        <v>0</v>
      </c>
      <c r="E6693" s="22">
        <f>'Previous Trades Import_OMS Quer'!E6693</f>
        <v>0</v>
      </c>
      <c r="F6693">
        <f>'Previous Trades Import_OMS Quer'!F6693</f>
        <v>0</v>
      </c>
      <c r="G6693">
        <f>'Previous Trades Import_OMS Quer'!G6693</f>
        <v>0</v>
      </c>
      <c r="H6693">
        <f>'Previous Trades Import_OMS Quer'!H6693</f>
        <v>0</v>
      </c>
      <c r="I6693">
        <f>'Previous Trades Import_OMS Quer'!I6693</f>
        <v>0</v>
      </c>
      <c r="J6693">
        <f>'Previous Trades Import_OMS Quer'!J6693</f>
        <v>0</v>
      </c>
      <c r="K6693">
        <f>'Previous Trades Import_OMS Quer'!K6693</f>
        <v>0</v>
      </c>
      <c r="L6693">
        <f>'Previous Trades Import_OMS Quer'!L6693</f>
        <v>0</v>
      </c>
      <c r="M6693">
        <f>'Previous Trades Import_OMS Quer'!M6693</f>
        <v>0</v>
      </c>
      <c r="N6693">
        <f>'Previous Trades Import_OMS Quer'!N6693</f>
        <v>0</v>
      </c>
      <c r="O6693" t="str">
        <f>CLEAN('Previous Trades Import_OMS Quer'!O6693)</f>
        <v/>
      </c>
      <c r="Q6693" s="25">
        <f t="shared" si="208"/>
        <v>0</v>
      </c>
      <c r="R6693" s="25" t="e">
        <f>VLOOKUP(O6693,'Currency Balance'!$O$3:$Q$32,3,0)</f>
        <v>#N/A</v>
      </c>
      <c r="S6693" t="e">
        <f t="shared" si="209"/>
        <v>#N/A</v>
      </c>
    </row>
    <row r="6694" spans="1:19">
      <c r="A6694">
        <f>'Previous Trades Import_OMS Quer'!A6694</f>
        <v>0</v>
      </c>
      <c r="B6694">
        <f>'Previous Trades Import_OMS Quer'!B6694</f>
        <v>0</v>
      </c>
      <c r="C6694" s="22">
        <f>'Previous Trades Import_OMS Quer'!C6694</f>
        <v>0</v>
      </c>
      <c r="D6694">
        <f>'Previous Trades Import_OMS Quer'!D6694</f>
        <v>0</v>
      </c>
      <c r="E6694" s="22">
        <f>'Previous Trades Import_OMS Quer'!E6694</f>
        <v>0</v>
      </c>
      <c r="F6694">
        <f>'Previous Trades Import_OMS Quer'!F6694</f>
        <v>0</v>
      </c>
      <c r="G6694">
        <f>'Previous Trades Import_OMS Quer'!G6694</f>
        <v>0</v>
      </c>
      <c r="H6694">
        <f>'Previous Trades Import_OMS Quer'!H6694</f>
        <v>0</v>
      </c>
      <c r="I6694">
        <f>'Previous Trades Import_OMS Quer'!I6694</f>
        <v>0</v>
      </c>
      <c r="J6694">
        <f>'Previous Trades Import_OMS Quer'!J6694</f>
        <v>0</v>
      </c>
      <c r="K6694">
        <f>'Previous Trades Import_OMS Quer'!K6694</f>
        <v>0</v>
      </c>
      <c r="L6694">
        <f>'Previous Trades Import_OMS Quer'!L6694</f>
        <v>0</v>
      </c>
      <c r="M6694">
        <f>'Previous Trades Import_OMS Quer'!M6694</f>
        <v>0</v>
      </c>
      <c r="N6694">
        <f>'Previous Trades Import_OMS Quer'!N6694</f>
        <v>0</v>
      </c>
      <c r="O6694" t="str">
        <f>CLEAN('Previous Trades Import_OMS Quer'!O6694)</f>
        <v/>
      </c>
      <c r="Q6694" s="25">
        <f t="shared" si="208"/>
        <v>0</v>
      </c>
      <c r="R6694" s="25" t="e">
        <f>VLOOKUP(O6694,'Currency Balance'!$O$3:$Q$32,3,0)</f>
        <v>#N/A</v>
      </c>
      <c r="S6694" t="e">
        <f t="shared" si="209"/>
        <v>#N/A</v>
      </c>
    </row>
    <row r="6695" spans="1:19">
      <c r="A6695">
        <f>'Previous Trades Import_OMS Quer'!A6695</f>
        <v>0</v>
      </c>
      <c r="B6695">
        <f>'Previous Trades Import_OMS Quer'!B6695</f>
        <v>0</v>
      </c>
      <c r="C6695" s="22">
        <f>'Previous Trades Import_OMS Quer'!C6695</f>
        <v>0</v>
      </c>
      <c r="D6695">
        <f>'Previous Trades Import_OMS Quer'!D6695</f>
        <v>0</v>
      </c>
      <c r="E6695" s="22">
        <f>'Previous Trades Import_OMS Quer'!E6695</f>
        <v>0</v>
      </c>
      <c r="F6695">
        <f>'Previous Trades Import_OMS Quer'!F6695</f>
        <v>0</v>
      </c>
      <c r="G6695">
        <f>'Previous Trades Import_OMS Quer'!G6695</f>
        <v>0</v>
      </c>
      <c r="H6695">
        <f>'Previous Trades Import_OMS Quer'!H6695</f>
        <v>0</v>
      </c>
      <c r="I6695">
        <f>'Previous Trades Import_OMS Quer'!I6695</f>
        <v>0</v>
      </c>
      <c r="J6695">
        <f>'Previous Trades Import_OMS Quer'!J6695</f>
        <v>0</v>
      </c>
      <c r="K6695">
        <f>'Previous Trades Import_OMS Quer'!K6695</f>
        <v>0</v>
      </c>
      <c r="L6695">
        <f>'Previous Trades Import_OMS Quer'!L6695</f>
        <v>0</v>
      </c>
      <c r="M6695">
        <f>'Previous Trades Import_OMS Quer'!M6695</f>
        <v>0</v>
      </c>
      <c r="N6695">
        <f>'Previous Trades Import_OMS Quer'!N6695</f>
        <v>0</v>
      </c>
      <c r="O6695" t="str">
        <f>CLEAN('Previous Trades Import_OMS Quer'!O6695)</f>
        <v/>
      </c>
      <c r="Q6695" s="25">
        <f t="shared" si="208"/>
        <v>0</v>
      </c>
      <c r="R6695" s="25" t="e">
        <f>VLOOKUP(O6695,'Currency Balance'!$O$3:$Q$32,3,0)</f>
        <v>#N/A</v>
      </c>
      <c r="S6695" t="e">
        <f t="shared" si="209"/>
        <v>#N/A</v>
      </c>
    </row>
    <row r="6696" spans="1:19">
      <c r="A6696">
        <f>'Previous Trades Import_OMS Quer'!A6696</f>
        <v>0</v>
      </c>
      <c r="B6696">
        <f>'Previous Trades Import_OMS Quer'!B6696</f>
        <v>0</v>
      </c>
      <c r="C6696" s="22">
        <f>'Previous Trades Import_OMS Quer'!C6696</f>
        <v>0</v>
      </c>
      <c r="D6696">
        <f>'Previous Trades Import_OMS Quer'!D6696</f>
        <v>0</v>
      </c>
      <c r="E6696" s="22">
        <f>'Previous Trades Import_OMS Quer'!E6696</f>
        <v>0</v>
      </c>
      <c r="F6696">
        <f>'Previous Trades Import_OMS Quer'!F6696</f>
        <v>0</v>
      </c>
      <c r="G6696">
        <f>'Previous Trades Import_OMS Quer'!G6696</f>
        <v>0</v>
      </c>
      <c r="H6696">
        <f>'Previous Trades Import_OMS Quer'!H6696</f>
        <v>0</v>
      </c>
      <c r="I6696">
        <f>'Previous Trades Import_OMS Quer'!I6696</f>
        <v>0</v>
      </c>
      <c r="J6696">
        <f>'Previous Trades Import_OMS Quer'!J6696</f>
        <v>0</v>
      </c>
      <c r="K6696">
        <f>'Previous Trades Import_OMS Quer'!K6696</f>
        <v>0</v>
      </c>
      <c r="L6696">
        <f>'Previous Trades Import_OMS Quer'!L6696</f>
        <v>0</v>
      </c>
      <c r="M6696">
        <f>'Previous Trades Import_OMS Quer'!M6696</f>
        <v>0</v>
      </c>
      <c r="N6696">
        <f>'Previous Trades Import_OMS Quer'!N6696</f>
        <v>0</v>
      </c>
      <c r="O6696" t="str">
        <f>CLEAN('Previous Trades Import_OMS Quer'!O6696)</f>
        <v/>
      </c>
      <c r="Q6696" s="25">
        <f t="shared" si="208"/>
        <v>0</v>
      </c>
      <c r="R6696" s="25" t="e">
        <f>VLOOKUP(O6696,'Currency Balance'!$O$3:$Q$32,3,0)</f>
        <v>#N/A</v>
      </c>
      <c r="S6696" t="e">
        <f t="shared" si="209"/>
        <v>#N/A</v>
      </c>
    </row>
    <row r="6697" spans="1:19">
      <c r="A6697">
        <f>'Previous Trades Import_OMS Quer'!A6697</f>
        <v>0</v>
      </c>
      <c r="B6697">
        <f>'Previous Trades Import_OMS Quer'!B6697</f>
        <v>0</v>
      </c>
      <c r="C6697" s="22">
        <f>'Previous Trades Import_OMS Quer'!C6697</f>
        <v>0</v>
      </c>
      <c r="D6697">
        <f>'Previous Trades Import_OMS Quer'!D6697</f>
        <v>0</v>
      </c>
      <c r="E6697" s="22">
        <f>'Previous Trades Import_OMS Quer'!E6697</f>
        <v>0</v>
      </c>
      <c r="F6697">
        <f>'Previous Trades Import_OMS Quer'!F6697</f>
        <v>0</v>
      </c>
      <c r="G6697">
        <f>'Previous Trades Import_OMS Quer'!G6697</f>
        <v>0</v>
      </c>
      <c r="H6697">
        <f>'Previous Trades Import_OMS Quer'!H6697</f>
        <v>0</v>
      </c>
      <c r="I6697">
        <f>'Previous Trades Import_OMS Quer'!I6697</f>
        <v>0</v>
      </c>
      <c r="J6697">
        <f>'Previous Trades Import_OMS Quer'!J6697</f>
        <v>0</v>
      </c>
      <c r="K6697">
        <f>'Previous Trades Import_OMS Quer'!K6697</f>
        <v>0</v>
      </c>
      <c r="L6697">
        <f>'Previous Trades Import_OMS Quer'!L6697</f>
        <v>0</v>
      </c>
      <c r="M6697">
        <f>'Previous Trades Import_OMS Quer'!M6697</f>
        <v>0</v>
      </c>
      <c r="N6697">
        <f>'Previous Trades Import_OMS Quer'!N6697</f>
        <v>0</v>
      </c>
      <c r="O6697" t="str">
        <f>CLEAN('Previous Trades Import_OMS Quer'!O6697)</f>
        <v/>
      </c>
      <c r="Q6697" s="25">
        <f t="shared" si="208"/>
        <v>0</v>
      </c>
      <c r="R6697" s="25" t="e">
        <f>VLOOKUP(O6697,'Currency Balance'!$O$3:$Q$32,3,0)</f>
        <v>#N/A</v>
      </c>
      <c r="S6697" t="e">
        <f t="shared" si="209"/>
        <v>#N/A</v>
      </c>
    </row>
    <row r="6698" spans="1:19">
      <c r="A6698">
        <f>'Previous Trades Import_OMS Quer'!A6698</f>
        <v>0</v>
      </c>
      <c r="B6698">
        <f>'Previous Trades Import_OMS Quer'!B6698</f>
        <v>0</v>
      </c>
      <c r="C6698" s="22">
        <f>'Previous Trades Import_OMS Quer'!C6698</f>
        <v>0</v>
      </c>
      <c r="D6698">
        <f>'Previous Trades Import_OMS Quer'!D6698</f>
        <v>0</v>
      </c>
      <c r="E6698" s="22">
        <f>'Previous Trades Import_OMS Quer'!E6698</f>
        <v>0</v>
      </c>
      <c r="F6698">
        <f>'Previous Trades Import_OMS Quer'!F6698</f>
        <v>0</v>
      </c>
      <c r="G6698">
        <f>'Previous Trades Import_OMS Quer'!G6698</f>
        <v>0</v>
      </c>
      <c r="H6698">
        <f>'Previous Trades Import_OMS Quer'!H6698</f>
        <v>0</v>
      </c>
      <c r="I6698">
        <f>'Previous Trades Import_OMS Quer'!I6698</f>
        <v>0</v>
      </c>
      <c r="J6698">
        <f>'Previous Trades Import_OMS Quer'!J6698</f>
        <v>0</v>
      </c>
      <c r="K6698">
        <f>'Previous Trades Import_OMS Quer'!K6698</f>
        <v>0</v>
      </c>
      <c r="L6698">
        <f>'Previous Trades Import_OMS Quer'!L6698</f>
        <v>0</v>
      </c>
      <c r="M6698">
        <f>'Previous Trades Import_OMS Quer'!M6698</f>
        <v>0</v>
      </c>
      <c r="N6698">
        <f>'Previous Trades Import_OMS Quer'!N6698</f>
        <v>0</v>
      </c>
      <c r="O6698" t="str">
        <f>CLEAN('Previous Trades Import_OMS Quer'!O6698)</f>
        <v/>
      </c>
      <c r="Q6698" s="25">
        <f t="shared" si="208"/>
        <v>0</v>
      </c>
      <c r="R6698" s="25" t="e">
        <f>VLOOKUP(O6698,'Currency Balance'!$O$3:$Q$32,3,0)</f>
        <v>#N/A</v>
      </c>
      <c r="S6698" t="e">
        <f t="shared" si="209"/>
        <v>#N/A</v>
      </c>
    </row>
    <row r="6699" spans="1:19">
      <c r="A6699">
        <f>'Previous Trades Import_OMS Quer'!A6699</f>
        <v>0</v>
      </c>
      <c r="B6699">
        <f>'Previous Trades Import_OMS Quer'!B6699</f>
        <v>0</v>
      </c>
      <c r="C6699" s="22">
        <f>'Previous Trades Import_OMS Quer'!C6699</f>
        <v>0</v>
      </c>
      <c r="D6699">
        <f>'Previous Trades Import_OMS Quer'!D6699</f>
        <v>0</v>
      </c>
      <c r="E6699" s="22">
        <f>'Previous Trades Import_OMS Quer'!E6699</f>
        <v>0</v>
      </c>
      <c r="F6699">
        <f>'Previous Trades Import_OMS Quer'!F6699</f>
        <v>0</v>
      </c>
      <c r="G6699">
        <f>'Previous Trades Import_OMS Quer'!G6699</f>
        <v>0</v>
      </c>
      <c r="H6699">
        <f>'Previous Trades Import_OMS Quer'!H6699</f>
        <v>0</v>
      </c>
      <c r="I6699">
        <f>'Previous Trades Import_OMS Quer'!I6699</f>
        <v>0</v>
      </c>
      <c r="J6699">
        <f>'Previous Trades Import_OMS Quer'!J6699</f>
        <v>0</v>
      </c>
      <c r="K6699">
        <f>'Previous Trades Import_OMS Quer'!K6699</f>
        <v>0</v>
      </c>
      <c r="L6699">
        <f>'Previous Trades Import_OMS Quer'!L6699</f>
        <v>0</v>
      </c>
      <c r="M6699">
        <f>'Previous Trades Import_OMS Quer'!M6699</f>
        <v>0</v>
      </c>
      <c r="N6699">
        <f>'Previous Trades Import_OMS Quer'!N6699</f>
        <v>0</v>
      </c>
      <c r="O6699" t="str">
        <f>CLEAN('Previous Trades Import_OMS Quer'!O6699)</f>
        <v/>
      </c>
      <c r="Q6699" s="25">
        <f t="shared" si="208"/>
        <v>0</v>
      </c>
      <c r="R6699" s="25" t="e">
        <f>VLOOKUP(O6699,'Currency Balance'!$O$3:$Q$32,3,0)</f>
        <v>#N/A</v>
      </c>
      <c r="S6699" t="e">
        <f t="shared" si="209"/>
        <v>#N/A</v>
      </c>
    </row>
    <row r="6700" spans="1:19">
      <c r="A6700">
        <f>'Previous Trades Import_OMS Quer'!A6700</f>
        <v>0</v>
      </c>
      <c r="B6700">
        <f>'Previous Trades Import_OMS Quer'!B6700</f>
        <v>0</v>
      </c>
      <c r="C6700" s="22">
        <f>'Previous Trades Import_OMS Quer'!C6700</f>
        <v>0</v>
      </c>
      <c r="D6700">
        <f>'Previous Trades Import_OMS Quer'!D6700</f>
        <v>0</v>
      </c>
      <c r="E6700" s="22">
        <f>'Previous Trades Import_OMS Quer'!E6700</f>
        <v>0</v>
      </c>
      <c r="F6700">
        <f>'Previous Trades Import_OMS Quer'!F6700</f>
        <v>0</v>
      </c>
      <c r="G6700">
        <f>'Previous Trades Import_OMS Quer'!G6700</f>
        <v>0</v>
      </c>
      <c r="H6700">
        <f>'Previous Trades Import_OMS Quer'!H6700</f>
        <v>0</v>
      </c>
      <c r="I6700">
        <f>'Previous Trades Import_OMS Quer'!I6700</f>
        <v>0</v>
      </c>
      <c r="J6700">
        <f>'Previous Trades Import_OMS Quer'!J6700</f>
        <v>0</v>
      </c>
      <c r="K6700">
        <f>'Previous Trades Import_OMS Quer'!K6700</f>
        <v>0</v>
      </c>
      <c r="L6700">
        <f>'Previous Trades Import_OMS Quer'!L6700</f>
        <v>0</v>
      </c>
      <c r="M6700">
        <f>'Previous Trades Import_OMS Quer'!M6700</f>
        <v>0</v>
      </c>
      <c r="N6700">
        <f>'Previous Trades Import_OMS Quer'!N6700</f>
        <v>0</v>
      </c>
      <c r="O6700" t="str">
        <f>CLEAN('Previous Trades Import_OMS Quer'!O6700)</f>
        <v/>
      </c>
      <c r="Q6700" s="25">
        <f t="shared" si="208"/>
        <v>0</v>
      </c>
      <c r="R6700" s="25" t="e">
        <f>VLOOKUP(O6700,'Currency Balance'!$O$3:$Q$32,3,0)</f>
        <v>#N/A</v>
      </c>
      <c r="S6700" t="e">
        <f t="shared" si="209"/>
        <v>#N/A</v>
      </c>
    </row>
    <row r="6701" spans="1:19">
      <c r="A6701">
        <f>'Previous Trades Import_OMS Quer'!A6701</f>
        <v>0</v>
      </c>
      <c r="B6701">
        <f>'Previous Trades Import_OMS Quer'!B6701</f>
        <v>0</v>
      </c>
      <c r="C6701" s="22">
        <f>'Previous Trades Import_OMS Quer'!C6701</f>
        <v>0</v>
      </c>
      <c r="D6701">
        <f>'Previous Trades Import_OMS Quer'!D6701</f>
        <v>0</v>
      </c>
      <c r="E6701" s="22">
        <f>'Previous Trades Import_OMS Quer'!E6701</f>
        <v>0</v>
      </c>
      <c r="F6701">
        <f>'Previous Trades Import_OMS Quer'!F6701</f>
        <v>0</v>
      </c>
      <c r="G6701">
        <f>'Previous Trades Import_OMS Quer'!G6701</f>
        <v>0</v>
      </c>
      <c r="H6701">
        <f>'Previous Trades Import_OMS Quer'!H6701</f>
        <v>0</v>
      </c>
      <c r="I6701">
        <f>'Previous Trades Import_OMS Quer'!I6701</f>
        <v>0</v>
      </c>
      <c r="J6701">
        <f>'Previous Trades Import_OMS Quer'!J6701</f>
        <v>0</v>
      </c>
      <c r="K6701">
        <f>'Previous Trades Import_OMS Quer'!K6701</f>
        <v>0</v>
      </c>
      <c r="L6701">
        <f>'Previous Trades Import_OMS Quer'!L6701</f>
        <v>0</v>
      </c>
      <c r="M6701">
        <f>'Previous Trades Import_OMS Quer'!M6701</f>
        <v>0</v>
      </c>
      <c r="N6701">
        <f>'Previous Trades Import_OMS Quer'!N6701</f>
        <v>0</v>
      </c>
      <c r="O6701" t="str">
        <f>CLEAN('Previous Trades Import_OMS Quer'!O6701)</f>
        <v/>
      </c>
      <c r="Q6701" s="25">
        <f t="shared" si="208"/>
        <v>0</v>
      </c>
      <c r="R6701" s="25" t="e">
        <f>VLOOKUP(O6701,'Currency Balance'!$O$3:$Q$32,3,0)</f>
        <v>#N/A</v>
      </c>
      <c r="S6701" t="e">
        <f t="shared" si="209"/>
        <v>#N/A</v>
      </c>
    </row>
    <row r="6702" spans="1:19">
      <c r="A6702">
        <f>'Previous Trades Import_OMS Quer'!A6702</f>
        <v>0</v>
      </c>
      <c r="B6702">
        <f>'Previous Trades Import_OMS Quer'!B6702</f>
        <v>0</v>
      </c>
      <c r="C6702" s="22">
        <f>'Previous Trades Import_OMS Quer'!C6702</f>
        <v>0</v>
      </c>
      <c r="D6702">
        <f>'Previous Trades Import_OMS Quer'!D6702</f>
        <v>0</v>
      </c>
      <c r="E6702" s="22">
        <f>'Previous Trades Import_OMS Quer'!E6702</f>
        <v>0</v>
      </c>
      <c r="F6702">
        <f>'Previous Trades Import_OMS Quer'!F6702</f>
        <v>0</v>
      </c>
      <c r="G6702">
        <f>'Previous Trades Import_OMS Quer'!G6702</f>
        <v>0</v>
      </c>
      <c r="H6702">
        <f>'Previous Trades Import_OMS Quer'!H6702</f>
        <v>0</v>
      </c>
      <c r="I6702">
        <f>'Previous Trades Import_OMS Quer'!I6702</f>
        <v>0</v>
      </c>
      <c r="J6702">
        <f>'Previous Trades Import_OMS Quer'!J6702</f>
        <v>0</v>
      </c>
      <c r="K6702">
        <f>'Previous Trades Import_OMS Quer'!K6702</f>
        <v>0</v>
      </c>
      <c r="L6702">
        <f>'Previous Trades Import_OMS Quer'!L6702</f>
        <v>0</v>
      </c>
      <c r="M6702">
        <f>'Previous Trades Import_OMS Quer'!M6702</f>
        <v>0</v>
      </c>
      <c r="N6702">
        <f>'Previous Trades Import_OMS Quer'!N6702</f>
        <v>0</v>
      </c>
      <c r="O6702" t="str">
        <f>CLEAN('Previous Trades Import_OMS Quer'!O6702)</f>
        <v/>
      </c>
      <c r="Q6702" s="25">
        <f t="shared" si="208"/>
        <v>0</v>
      </c>
      <c r="R6702" s="25" t="e">
        <f>VLOOKUP(O6702,'Currency Balance'!$O$3:$Q$32,3,0)</f>
        <v>#N/A</v>
      </c>
      <c r="S6702" t="e">
        <f t="shared" si="209"/>
        <v>#N/A</v>
      </c>
    </row>
    <row r="6703" spans="1:19">
      <c r="A6703">
        <f>'Previous Trades Import_OMS Quer'!A6703</f>
        <v>0</v>
      </c>
      <c r="B6703">
        <f>'Previous Trades Import_OMS Quer'!B6703</f>
        <v>0</v>
      </c>
      <c r="C6703" s="22">
        <f>'Previous Trades Import_OMS Quer'!C6703</f>
        <v>0</v>
      </c>
      <c r="D6703">
        <f>'Previous Trades Import_OMS Quer'!D6703</f>
        <v>0</v>
      </c>
      <c r="E6703" s="22">
        <f>'Previous Trades Import_OMS Quer'!E6703</f>
        <v>0</v>
      </c>
      <c r="F6703">
        <f>'Previous Trades Import_OMS Quer'!F6703</f>
        <v>0</v>
      </c>
      <c r="G6703">
        <f>'Previous Trades Import_OMS Quer'!G6703</f>
        <v>0</v>
      </c>
      <c r="H6703">
        <f>'Previous Trades Import_OMS Quer'!H6703</f>
        <v>0</v>
      </c>
      <c r="I6703">
        <f>'Previous Trades Import_OMS Quer'!I6703</f>
        <v>0</v>
      </c>
      <c r="J6703">
        <f>'Previous Trades Import_OMS Quer'!J6703</f>
        <v>0</v>
      </c>
      <c r="K6703">
        <f>'Previous Trades Import_OMS Quer'!K6703</f>
        <v>0</v>
      </c>
      <c r="L6703">
        <f>'Previous Trades Import_OMS Quer'!L6703</f>
        <v>0</v>
      </c>
      <c r="M6703">
        <f>'Previous Trades Import_OMS Quer'!M6703</f>
        <v>0</v>
      </c>
      <c r="N6703">
        <f>'Previous Trades Import_OMS Quer'!N6703</f>
        <v>0</v>
      </c>
      <c r="O6703" t="str">
        <f>CLEAN('Previous Trades Import_OMS Quer'!O6703)</f>
        <v/>
      </c>
      <c r="Q6703" s="25">
        <f t="shared" si="208"/>
        <v>0</v>
      </c>
      <c r="R6703" s="25" t="e">
        <f>VLOOKUP(O6703,'Currency Balance'!$O$3:$Q$32,3,0)</f>
        <v>#N/A</v>
      </c>
      <c r="S6703" t="e">
        <f t="shared" si="209"/>
        <v>#N/A</v>
      </c>
    </row>
    <row r="6704" spans="1:19">
      <c r="A6704">
        <f>'Previous Trades Import_OMS Quer'!A6704</f>
        <v>0</v>
      </c>
      <c r="B6704">
        <f>'Previous Trades Import_OMS Quer'!B6704</f>
        <v>0</v>
      </c>
      <c r="C6704" s="22">
        <f>'Previous Trades Import_OMS Quer'!C6704</f>
        <v>0</v>
      </c>
      <c r="D6704">
        <f>'Previous Trades Import_OMS Quer'!D6704</f>
        <v>0</v>
      </c>
      <c r="E6704" s="22">
        <f>'Previous Trades Import_OMS Quer'!E6704</f>
        <v>0</v>
      </c>
      <c r="F6704">
        <f>'Previous Trades Import_OMS Quer'!F6704</f>
        <v>0</v>
      </c>
      <c r="G6704">
        <f>'Previous Trades Import_OMS Quer'!G6704</f>
        <v>0</v>
      </c>
      <c r="H6704">
        <f>'Previous Trades Import_OMS Quer'!H6704</f>
        <v>0</v>
      </c>
      <c r="I6704">
        <f>'Previous Trades Import_OMS Quer'!I6704</f>
        <v>0</v>
      </c>
      <c r="J6704">
        <f>'Previous Trades Import_OMS Quer'!J6704</f>
        <v>0</v>
      </c>
      <c r="K6704">
        <f>'Previous Trades Import_OMS Quer'!K6704</f>
        <v>0</v>
      </c>
      <c r="L6704">
        <f>'Previous Trades Import_OMS Quer'!L6704</f>
        <v>0</v>
      </c>
      <c r="M6704">
        <f>'Previous Trades Import_OMS Quer'!M6704</f>
        <v>0</v>
      </c>
      <c r="N6704">
        <f>'Previous Trades Import_OMS Quer'!N6704</f>
        <v>0</v>
      </c>
      <c r="O6704" t="str">
        <f>CLEAN('Previous Trades Import_OMS Quer'!O6704)</f>
        <v/>
      </c>
      <c r="Q6704" s="25">
        <f t="shared" si="208"/>
        <v>0</v>
      </c>
      <c r="R6704" s="25" t="e">
        <f>VLOOKUP(O6704,'Currency Balance'!$O$3:$Q$32,3,0)</f>
        <v>#N/A</v>
      </c>
      <c r="S6704" t="e">
        <f t="shared" si="209"/>
        <v>#N/A</v>
      </c>
    </row>
    <row r="6705" spans="1:19">
      <c r="A6705">
        <f>'Previous Trades Import_OMS Quer'!A6705</f>
        <v>0</v>
      </c>
      <c r="B6705">
        <f>'Previous Trades Import_OMS Quer'!B6705</f>
        <v>0</v>
      </c>
      <c r="C6705" s="22">
        <f>'Previous Trades Import_OMS Quer'!C6705</f>
        <v>0</v>
      </c>
      <c r="D6705">
        <f>'Previous Trades Import_OMS Quer'!D6705</f>
        <v>0</v>
      </c>
      <c r="E6705" s="22">
        <f>'Previous Trades Import_OMS Quer'!E6705</f>
        <v>0</v>
      </c>
      <c r="F6705">
        <f>'Previous Trades Import_OMS Quer'!F6705</f>
        <v>0</v>
      </c>
      <c r="G6705">
        <f>'Previous Trades Import_OMS Quer'!G6705</f>
        <v>0</v>
      </c>
      <c r="H6705">
        <f>'Previous Trades Import_OMS Quer'!H6705</f>
        <v>0</v>
      </c>
      <c r="I6705">
        <f>'Previous Trades Import_OMS Quer'!I6705</f>
        <v>0</v>
      </c>
      <c r="J6705">
        <f>'Previous Trades Import_OMS Quer'!J6705</f>
        <v>0</v>
      </c>
      <c r="K6705">
        <f>'Previous Trades Import_OMS Quer'!K6705</f>
        <v>0</v>
      </c>
      <c r="L6705">
        <f>'Previous Trades Import_OMS Quer'!L6705</f>
        <v>0</v>
      </c>
      <c r="M6705">
        <f>'Previous Trades Import_OMS Quer'!M6705</f>
        <v>0</v>
      </c>
      <c r="N6705">
        <f>'Previous Trades Import_OMS Quer'!N6705</f>
        <v>0</v>
      </c>
      <c r="O6705" t="str">
        <f>CLEAN('Previous Trades Import_OMS Quer'!O6705)</f>
        <v/>
      </c>
      <c r="Q6705" s="25">
        <f t="shared" si="208"/>
        <v>0</v>
      </c>
      <c r="R6705" s="25" t="e">
        <f>VLOOKUP(O6705,'Currency Balance'!$O$3:$Q$32,3,0)</f>
        <v>#N/A</v>
      </c>
      <c r="S6705" t="e">
        <f t="shared" si="209"/>
        <v>#N/A</v>
      </c>
    </row>
    <row r="6706" spans="1:19">
      <c r="A6706">
        <f>'Previous Trades Import_OMS Quer'!A6706</f>
        <v>0</v>
      </c>
      <c r="B6706">
        <f>'Previous Trades Import_OMS Quer'!B6706</f>
        <v>0</v>
      </c>
      <c r="C6706" s="22">
        <f>'Previous Trades Import_OMS Quer'!C6706</f>
        <v>0</v>
      </c>
      <c r="D6706">
        <f>'Previous Trades Import_OMS Quer'!D6706</f>
        <v>0</v>
      </c>
      <c r="E6706" s="22">
        <f>'Previous Trades Import_OMS Quer'!E6706</f>
        <v>0</v>
      </c>
      <c r="F6706">
        <f>'Previous Trades Import_OMS Quer'!F6706</f>
        <v>0</v>
      </c>
      <c r="G6706">
        <f>'Previous Trades Import_OMS Quer'!G6706</f>
        <v>0</v>
      </c>
      <c r="H6706">
        <f>'Previous Trades Import_OMS Quer'!H6706</f>
        <v>0</v>
      </c>
      <c r="I6706">
        <f>'Previous Trades Import_OMS Quer'!I6706</f>
        <v>0</v>
      </c>
      <c r="J6706">
        <f>'Previous Trades Import_OMS Quer'!J6706</f>
        <v>0</v>
      </c>
      <c r="K6706">
        <f>'Previous Trades Import_OMS Quer'!K6706</f>
        <v>0</v>
      </c>
      <c r="L6706">
        <f>'Previous Trades Import_OMS Quer'!L6706</f>
        <v>0</v>
      </c>
      <c r="M6706">
        <f>'Previous Trades Import_OMS Quer'!M6706</f>
        <v>0</v>
      </c>
      <c r="N6706">
        <f>'Previous Trades Import_OMS Quer'!N6706</f>
        <v>0</v>
      </c>
      <c r="O6706" t="str">
        <f>CLEAN('Previous Trades Import_OMS Quer'!O6706)</f>
        <v/>
      </c>
      <c r="Q6706" s="25">
        <f t="shared" si="208"/>
        <v>0</v>
      </c>
      <c r="R6706" s="25" t="e">
        <f>VLOOKUP(O6706,'Currency Balance'!$O$3:$Q$32,3,0)</f>
        <v>#N/A</v>
      </c>
      <c r="S6706" t="e">
        <f t="shared" si="209"/>
        <v>#N/A</v>
      </c>
    </row>
    <row r="6707" spans="1:19">
      <c r="A6707">
        <f>'Previous Trades Import_OMS Quer'!A6707</f>
        <v>0</v>
      </c>
      <c r="B6707">
        <f>'Previous Trades Import_OMS Quer'!B6707</f>
        <v>0</v>
      </c>
      <c r="C6707" s="22">
        <f>'Previous Trades Import_OMS Quer'!C6707</f>
        <v>0</v>
      </c>
      <c r="D6707">
        <f>'Previous Trades Import_OMS Quer'!D6707</f>
        <v>0</v>
      </c>
      <c r="E6707" s="22">
        <f>'Previous Trades Import_OMS Quer'!E6707</f>
        <v>0</v>
      </c>
      <c r="F6707">
        <f>'Previous Trades Import_OMS Quer'!F6707</f>
        <v>0</v>
      </c>
      <c r="G6707">
        <f>'Previous Trades Import_OMS Quer'!G6707</f>
        <v>0</v>
      </c>
      <c r="H6707">
        <f>'Previous Trades Import_OMS Quer'!H6707</f>
        <v>0</v>
      </c>
      <c r="I6707">
        <f>'Previous Trades Import_OMS Quer'!I6707</f>
        <v>0</v>
      </c>
      <c r="J6707">
        <f>'Previous Trades Import_OMS Quer'!J6707</f>
        <v>0</v>
      </c>
      <c r="K6707">
        <f>'Previous Trades Import_OMS Quer'!K6707</f>
        <v>0</v>
      </c>
      <c r="L6707">
        <f>'Previous Trades Import_OMS Quer'!L6707</f>
        <v>0</v>
      </c>
      <c r="M6707">
        <f>'Previous Trades Import_OMS Quer'!M6707</f>
        <v>0</v>
      </c>
      <c r="N6707">
        <f>'Previous Trades Import_OMS Quer'!N6707</f>
        <v>0</v>
      </c>
      <c r="O6707" t="str">
        <f>CLEAN('Previous Trades Import_OMS Quer'!O6707)</f>
        <v/>
      </c>
      <c r="Q6707" s="25">
        <f t="shared" si="208"/>
        <v>0</v>
      </c>
      <c r="R6707" s="25" t="e">
        <f>VLOOKUP(O6707,'Currency Balance'!$O$3:$Q$32,3,0)</f>
        <v>#N/A</v>
      </c>
      <c r="S6707" t="e">
        <f t="shared" si="209"/>
        <v>#N/A</v>
      </c>
    </row>
    <row r="6708" spans="1:19">
      <c r="A6708">
        <f>'Previous Trades Import_OMS Quer'!A6708</f>
        <v>0</v>
      </c>
      <c r="B6708">
        <f>'Previous Trades Import_OMS Quer'!B6708</f>
        <v>0</v>
      </c>
      <c r="C6708" s="22">
        <f>'Previous Trades Import_OMS Quer'!C6708</f>
        <v>0</v>
      </c>
      <c r="D6708">
        <f>'Previous Trades Import_OMS Quer'!D6708</f>
        <v>0</v>
      </c>
      <c r="E6708" s="22">
        <f>'Previous Trades Import_OMS Quer'!E6708</f>
        <v>0</v>
      </c>
      <c r="F6708">
        <f>'Previous Trades Import_OMS Quer'!F6708</f>
        <v>0</v>
      </c>
      <c r="G6708">
        <f>'Previous Trades Import_OMS Quer'!G6708</f>
        <v>0</v>
      </c>
      <c r="H6708">
        <f>'Previous Trades Import_OMS Quer'!H6708</f>
        <v>0</v>
      </c>
      <c r="I6708">
        <f>'Previous Trades Import_OMS Quer'!I6708</f>
        <v>0</v>
      </c>
      <c r="J6708">
        <f>'Previous Trades Import_OMS Quer'!J6708</f>
        <v>0</v>
      </c>
      <c r="K6708">
        <f>'Previous Trades Import_OMS Quer'!K6708</f>
        <v>0</v>
      </c>
      <c r="L6708">
        <f>'Previous Trades Import_OMS Quer'!L6708</f>
        <v>0</v>
      </c>
      <c r="M6708">
        <f>'Previous Trades Import_OMS Quer'!M6708</f>
        <v>0</v>
      </c>
      <c r="N6708">
        <f>'Previous Trades Import_OMS Quer'!N6708</f>
        <v>0</v>
      </c>
      <c r="O6708" t="str">
        <f>CLEAN('Previous Trades Import_OMS Quer'!O6708)</f>
        <v/>
      </c>
      <c r="Q6708" s="25">
        <f t="shared" si="208"/>
        <v>0</v>
      </c>
      <c r="R6708" s="25" t="e">
        <f>VLOOKUP(O6708,'Currency Balance'!$O$3:$Q$32,3,0)</f>
        <v>#N/A</v>
      </c>
      <c r="S6708" t="e">
        <f t="shared" si="209"/>
        <v>#N/A</v>
      </c>
    </row>
    <row r="6709" spans="1:19">
      <c r="A6709">
        <f>'Previous Trades Import_OMS Quer'!A6709</f>
        <v>0</v>
      </c>
      <c r="B6709">
        <f>'Previous Trades Import_OMS Quer'!B6709</f>
        <v>0</v>
      </c>
      <c r="C6709" s="22">
        <f>'Previous Trades Import_OMS Quer'!C6709</f>
        <v>0</v>
      </c>
      <c r="D6709">
        <f>'Previous Trades Import_OMS Quer'!D6709</f>
        <v>0</v>
      </c>
      <c r="E6709" s="22">
        <f>'Previous Trades Import_OMS Quer'!E6709</f>
        <v>0</v>
      </c>
      <c r="F6709">
        <f>'Previous Trades Import_OMS Quer'!F6709</f>
        <v>0</v>
      </c>
      <c r="G6709">
        <f>'Previous Trades Import_OMS Quer'!G6709</f>
        <v>0</v>
      </c>
      <c r="H6709">
        <f>'Previous Trades Import_OMS Quer'!H6709</f>
        <v>0</v>
      </c>
      <c r="I6709">
        <f>'Previous Trades Import_OMS Quer'!I6709</f>
        <v>0</v>
      </c>
      <c r="J6709">
        <f>'Previous Trades Import_OMS Quer'!J6709</f>
        <v>0</v>
      </c>
      <c r="K6709">
        <f>'Previous Trades Import_OMS Quer'!K6709</f>
        <v>0</v>
      </c>
      <c r="L6709">
        <f>'Previous Trades Import_OMS Quer'!L6709</f>
        <v>0</v>
      </c>
      <c r="M6709">
        <f>'Previous Trades Import_OMS Quer'!M6709</f>
        <v>0</v>
      </c>
      <c r="N6709">
        <f>'Previous Trades Import_OMS Quer'!N6709</f>
        <v>0</v>
      </c>
      <c r="O6709" t="str">
        <f>CLEAN('Previous Trades Import_OMS Quer'!O6709)</f>
        <v/>
      </c>
      <c r="Q6709" s="25">
        <f t="shared" si="208"/>
        <v>0</v>
      </c>
      <c r="R6709" s="25" t="e">
        <f>VLOOKUP(O6709,'Currency Balance'!$O$3:$Q$32,3,0)</f>
        <v>#N/A</v>
      </c>
      <c r="S6709" t="e">
        <f t="shared" si="209"/>
        <v>#N/A</v>
      </c>
    </row>
    <row r="6710" spans="1:19">
      <c r="A6710">
        <f>'Previous Trades Import_OMS Quer'!A6710</f>
        <v>0</v>
      </c>
      <c r="B6710">
        <f>'Previous Trades Import_OMS Quer'!B6710</f>
        <v>0</v>
      </c>
      <c r="C6710" s="22">
        <f>'Previous Trades Import_OMS Quer'!C6710</f>
        <v>0</v>
      </c>
      <c r="D6710">
        <f>'Previous Trades Import_OMS Quer'!D6710</f>
        <v>0</v>
      </c>
      <c r="E6710" s="22">
        <f>'Previous Trades Import_OMS Quer'!E6710</f>
        <v>0</v>
      </c>
      <c r="F6710">
        <f>'Previous Trades Import_OMS Quer'!F6710</f>
        <v>0</v>
      </c>
      <c r="G6710">
        <f>'Previous Trades Import_OMS Quer'!G6710</f>
        <v>0</v>
      </c>
      <c r="H6710">
        <f>'Previous Trades Import_OMS Quer'!H6710</f>
        <v>0</v>
      </c>
      <c r="I6710">
        <f>'Previous Trades Import_OMS Quer'!I6710</f>
        <v>0</v>
      </c>
      <c r="J6710">
        <f>'Previous Trades Import_OMS Quer'!J6710</f>
        <v>0</v>
      </c>
      <c r="K6710">
        <f>'Previous Trades Import_OMS Quer'!K6710</f>
        <v>0</v>
      </c>
      <c r="L6710">
        <f>'Previous Trades Import_OMS Quer'!L6710</f>
        <v>0</v>
      </c>
      <c r="M6710">
        <f>'Previous Trades Import_OMS Quer'!M6710</f>
        <v>0</v>
      </c>
      <c r="N6710">
        <f>'Previous Trades Import_OMS Quer'!N6710</f>
        <v>0</v>
      </c>
      <c r="O6710" t="str">
        <f>CLEAN('Previous Trades Import_OMS Quer'!O6710)</f>
        <v/>
      </c>
      <c r="Q6710" s="25">
        <f t="shared" si="208"/>
        <v>0</v>
      </c>
      <c r="R6710" s="25" t="e">
        <f>VLOOKUP(O6710,'Currency Balance'!$O$3:$Q$32,3,0)</f>
        <v>#N/A</v>
      </c>
      <c r="S6710" t="e">
        <f t="shared" si="209"/>
        <v>#N/A</v>
      </c>
    </row>
    <row r="6711" spans="1:19">
      <c r="A6711">
        <f>'Previous Trades Import_OMS Quer'!A6711</f>
        <v>0</v>
      </c>
      <c r="B6711">
        <f>'Previous Trades Import_OMS Quer'!B6711</f>
        <v>0</v>
      </c>
      <c r="C6711" s="22">
        <f>'Previous Trades Import_OMS Quer'!C6711</f>
        <v>0</v>
      </c>
      <c r="D6711">
        <f>'Previous Trades Import_OMS Quer'!D6711</f>
        <v>0</v>
      </c>
      <c r="E6711" s="22">
        <f>'Previous Trades Import_OMS Quer'!E6711</f>
        <v>0</v>
      </c>
      <c r="F6711">
        <f>'Previous Trades Import_OMS Quer'!F6711</f>
        <v>0</v>
      </c>
      <c r="G6711">
        <f>'Previous Trades Import_OMS Quer'!G6711</f>
        <v>0</v>
      </c>
      <c r="H6711">
        <f>'Previous Trades Import_OMS Quer'!H6711</f>
        <v>0</v>
      </c>
      <c r="I6711">
        <f>'Previous Trades Import_OMS Quer'!I6711</f>
        <v>0</v>
      </c>
      <c r="J6711">
        <f>'Previous Trades Import_OMS Quer'!J6711</f>
        <v>0</v>
      </c>
      <c r="K6711">
        <f>'Previous Trades Import_OMS Quer'!K6711</f>
        <v>0</v>
      </c>
      <c r="L6711">
        <f>'Previous Trades Import_OMS Quer'!L6711</f>
        <v>0</v>
      </c>
      <c r="M6711">
        <f>'Previous Trades Import_OMS Quer'!M6711</f>
        <v>0</v>
      </c>
      <c r="N6711">
        <f>'Previous Trades Import_OMS Quer'!N6711</f>
        <v>0</v>
      </c>
      <c r="O6711" t="str">
        <f>CLEAN('Previous Trades Import_OMS Quer'!O6711)</f>
        <v/>
      </c>
      <c r="Q6711" s="25">
        <f t="shared" si="208"/>
        <v>0</v>
      </c>
      <c r="R6711" s="25" t="e">
        <f>VLOOKUP(O6711,'Currency Balance'!$O$3:$Q$32,3,0)</f>
        <v>#N/A</v>
      </c>
      <c r="S6711" t="e">
        <f t="shared" si="209"/>
        <v>#N/A</v>
      </c>
    </row>
    <row r="6712" spans="1:19">
      <c r="A6712">
        <f>'Previous Trades Import_OMS Quer'!A6712</f>
        <v>0</v>
      </c>
      <c r="B6712">
        <f>'Previous Trades Import_OMS Quer'!B6712</f>
        <v>0</v>
      </c>
      <c r="C6712" s="22">
        <f>'Previous Trades Import_OMS Quer'!C6712</f>
        <v>0</v>
      </c>
      <c r="D6712">
        <f>'Previous Trades Import_OMS Quer'!D6712</f>
        <v>0</v>
      </c>
      <c r="E6712" s="22">
        <f>'Previous Trades Import_OMS Quer'!E6712</f>
        <v>0</v>
      </c>
      <c r="F6712">
        <f>'Previous Trades Import_OMS Quer'!F6712</f>
        <v>0</v>
      </c>
      <c r="G6712">
        <f>'Previous Trades Import_OMS Quer'!G6712</f>
        <v>0</v>
      </c>
      <c r="H6712">
        <f>'Previous Trades Import_OMS Quer'!H6712</f>
        <v>0</v>
      </c>
      <c r="I6712">
        <f>'Previous Trades Import_OMS Quer'!I6712</f>
        <v>0</v>
      </c>
      <c r="J6712">
        <f>'Previous Trades Import_OMS Quer'!J6712</f>
        <v>0</v>
      </c>
      <c r="K6712">
        <f>'Previous Trades Import_OMS Quer'!K6712</f>
        <v>0</v>
      </c>
      <c r="L6712">
        <f>'Previous Trades Import_OMS Quer'!L6712</f>
        <v>0</v>
      </c>
      <c r="M6712">
        <f>'Previous Trades Import_OMS Quer'!M6712</f>
        <v>0</v>
      </c>
      <c r="N6712">
        <f>'Previous Trades Import_OMS Quer'!N6712</f>
        <v>0</v>
      </c>
      <c r="O6712" t="str">
        <f>CLEAN('Previous Trades Import_OMS Quer'!O6712)</f>
        <v/>
      </c>
      <c r="Q6712" s="25">
        <f t="shared" si="208"/>
        <v>0</v>
      </c>
      <c r="R6712" s="25" t="e">
        <f>VLOOKUP(O6712,'Currency Balance'!$O$3:$Q$32,3,0)</f>
        <v>#N/A</v>
      </c>
      <c r="S6712" t="e">
        <f t="shared" si="209"/>
        <v>#N/A</v>
      </c>
    </row>
    <row r="6713" spans="1:19">
      <c r="A6713">
        <f>'Previous Trades Import_OMS Quer'!A6713</f>
        <v>0</v>
      </c>
      <c r="B6713">
        <f>'Previous Trades Import_OMS Quer'!B6713</f>
        <v>0</v>
      </c>
      <c r="C6713" s="22">
        <f>'Previous Trades Import_OMS Quer'!C6713</f>
        <v>0</v>
      </c>
      <c r="D6713">
        <f>'Previous Trades Import_OMS Quer'!D6713</f>
        <v>0</v>
      </c>
      <c r="E6713" s="22">
        <f>'Previous Trades Import_OMS Quer'!E6713</f>
        <v>0</v>
      </c>
      <c r="F6713">
        <f>'Previous Trades Import_OMS Quer'!F6713</f>
        <v>0</v>
      </c>
      <c r="G6713">
        <f>'Previous Trades Import_OMS Quer'!G6713</f>
        <v>0</v>
      </c>
      <c r="H6713">
        <f>'Previous Trades Import_OMS Quer'!H6713</f>
        <v>0</v>
      </c>
      <c r="I6713">
        <f>'Previous Trades Import_OMS Quer'!I6713</f>
        <v>0</v>
      </c>
      <c r="J6713">
        <f>'Previous Trades Import_OMS Quer'!J6713</f>
        <v>0</v>
      </c>
      <c r="K6713">
        <f>'Previous Trades Import_OMS Quer'!K6713</f>
        <v>0</v>
      </c>
      <c r="L6713">
        <f>'Previous Trades Import_OMS Quer'!L6713</f>
        <v>0</v>
      </c>
      <c r="M6713">
        <f>'Previous Trades Import_OMS Quer'!M6713</f>
        <v>0</v>
      </c>
      <c r="N6713">
        <f>'Previous Trades Import_OMS Quer'!N6713</f>
        <v>0</v>
      </c>
      <c r="O6713" t="str">
        <f>CLEAN('Previous Trades Import_OMS Quer'!O6713)</f>
        <v/>
      </c>
      <c r="Q6713" s="25">
        <f t="shared" si="208"/>
        <v>0</v>
      </c>
      <c r="R6713" s="25" t="e">
        <f>VLOOKUP(O6713,'Currency Balance'!$O$3:$Q$32,3,0)</f>
        <v>#N/A</v>
      </c>
      <c r="S6713" t="e">
        <f t="shared" si="209"/>
        <v>#N/A</v>
      </c>
    </row>
    <row r="6714" spans="1:19">
      <c r="A6714">
        <f>'Previous Trades Import_OMS Quer'!A6714</f>
        <v>0</v>
      </c>
      <c r="B6714">
        <f>'Previous Trades Import_OMS Quer'!B6714</f>
        <v>0</v>
      </c>
      <c r="C6714" s="22">
        <f>'Previous Trades Import_OMS Quer'!C6714</f>
        <v>0</v>
      </c>
      <c r="D6714">
        <f>'Previous Trades Import_OMS Quer'!D6714</f>
        <v>0</v>
      </c>
      <c r="E6714" s="22">
        <f>'Previous Trades Import_OMS Quer'!E6714</f>
        <v>0</v>
      </c>
      <c r="F6714">
        <f>'Previous Trades Import_OMS Quer'!F6714</f>
        <v>0</v>
      </c>
      <c r="G6714">
        <f>'Previous Trades Import_OMS Quer'!G6714</f>
        <v>0</v>
      </c>
      <c r="H6714">
        <f>'Previous Trades Import_OMS Quer'!H6714</f>
        <v>0</v>
      </c>
      <c r="I6714">
        <f>'Previous Trades Import_OMS Quer'!I6714</f>
        <v>0</v>
      </c>
      <c r="J6714">
        <f>'Previous Trades Import_OMS Quer'!J6714</f>
        <v>0</v>
      </c>
      <c r="K6714">
        <f>'Previous Trades Import_OMS Quer'!K6714</f>
        <v>0</v>
      </c>
      <c r="L6714">
        <f>'Previous Trades Import_OMS Quer'!L6714</f>
        <v>0</v>
      </c>
      <c r="M6714">
        <f>'Previous Trades Import_OMS Quer'!M6714</f>
        <v>0</v>
      </c>
      <c r="N6714">
        <f>'Previous Trades Import_OMS Quer'!N6714</f>
        <v>0</v>
      </c>
      <c r="O6714" t="str">
        <f>CLEAN('Previous Trades Import_OMS Quer'!O6714)</f>
        <v/>
      </c>
      <c r="Q6714" s="25">
        <f t="shared" si="208"/>
        <v>0</v>
      </c>
      <c r="R6714" s="25" t="e">
        <f>VLOOKUP(O6714,'Currency Balance'!$O$3:$Q$32,3,0)</f>
        <v>#N/A</v>
      </c>
      <c r="S6714" t="e">
        <f t="shared" si="209"/>
        <v>#N/A</v>
      </c>
    </row>
    <row r="6715" spans="1:19">
      <c r="A6715">
        <f>'Previous Trades Import_OMS Quer'!A6715</f>
        <v>0</v>
      </c>
      <c r="B6715">
        <f>'Previous Trades Import_OMS Quer'!B6715</f>
        <v>0</v>
      </c>
      <c r="C6715" s="22">
        <f>'Previous Trades Import_OMS Quer'!C6715</f>
        <v>0</v>
      </c>
      <c r="D6715">
        <f>'Previous Trades Import_OMS Quer'!D6715</f>
        <v>0</v>
      </c>
      <c r="E6715" s="22">
        <f>'Previous Trades Import_OMS Quer'!E6715</f>
        <v>0</v>
      </c>
      <c r="F6715">
        <f>'Previous Trades Import_OMS Quer'!F6715</f>
        <v>0</v>
      </c>
      <c r="G6715">
        <f>'Previous Trades Import_OMS Quer'!G6715</f>
        <v>0</v>
      </c>
      <c r="H6715">
        <f>'Previous Trades Import_OMS Quer'!H6715</f>
        <v>0</v>
      </c>
      <c r="I6715">
        <f>'Previous Trades Import_OMS Quer'!I6715</f>
        <v>0</v>
      </c>
      <c r="J6715">
        <f>'Previous Trades Import_OMS Quer'!J6715</f>
        <v>0</v>
      </c>
      <c r="K6715">
        <f>'Previous Trades Import_OMS Quer'!K6715</f>
        <v>0</v>
      </c>
      <c r="L6715">
        <f>'Previous Trades Import_OMS Quer'!L6715</f>
        <v>0</v>
      </c>
      <c r="M6715">
        <f>'Previous Trades Import_OMS Quer'!M6715</f>
        <v>0</v>
      </c>
      <c r="N6715">
        <f>'Previous Trades Import_OMS Quer'!N6715</f>
        <v>0</v>
      </c>
      <c r="O6715" t="str">
        <f>CLEAN('Previous Trades Import_OMS Quer'!O6715)</f>
        <v/>
      </c>
      <c r="Q6715" s="25">
        <f t="shared" si="208"/>
        <v>0</v>
      </c>
      <c r="R6715" s="25" t="e">
        <f>VLOOKUP(O6715,'Currency Balance'!$O$3:$Q$32,3,0)</f>
        <v>#N/A</v>
      </c>
      <c r="S6715" t="e">
        <f t="shared" si="209"/>
        <v>#N/A</v>
      </c>
    </row>
    <row r="6716" spans="1:19">
      <c r="A6716">
        <f>'Previous Trades Import_OMS Quer'!A6716</f>
        <v>0</v>
      </c>
      <c r="B6716">
        <f>'Previous Trades Import_OMS Quer'!B6716</f>
        <v>0</v>
      </c>
      <c r="C6716" s="22">
        <f>'Previous Trades Import_OMS Quer'!C6716</f>
        <v>0</v>
      </c>
      <c r="D6716">
        <f>'Previous Trades Import_OMS Quer'!D6716</f>
        <v>0</v>
      </c>
      <c r="E6716" s="22">
        <f>'Previous Trades Import_OMS Quer'!E6716</f>
        <v>0</v>
      </c>
      <c r="F6716">
        <f>'Previous Trades Import_OMS Quer'!F6716</f>
        <v>0</v>
      </c>
      <c r="G6716">
        <f>'Previous Trades Import_OMS Quer'!G6716</f>
        <v>0</v>
      </c>
      <c r="H6716">
        <f>'Previous Trades Import_OMS Quer'!H6716</f>
        <v>0</v>
      </c>
      <c r="I6716">
        <f>'Previous Trades Import_OMS Quer'!I6716</f>
        <v>0</v>
      </c>
      <c r="J6716">
        <f>'Previous Trades Import_OMS Quer'!J6716</f>
        <v>0</v>
      </c>
      <c r="K6716">
        <f>'Previous Trades Import_OMS Quer'!K6716</f>
        <v>0</v>
      </c>
      <c r="L6716">
        <f>'Previous Trades Import_OMS Quer'!L6716</f>
        <v>0</v>
      </c>
      <c r="M6716">
        <f>'Previous Trades Import_OMS Quer'!M6716</f>
        <v>0</v>
      </c>
      <c r="N6716">
        <f>'Previous Trades Import_OMS Quer'!N6716</f>
        <v>0</v>
      </c>
      <c r="O6716" t="str">
        <f>CLEAN('Previous Trades Import_OMS Quer'!O6716)</f>
        <v/>
      </c>
      <c r="Q6716" s="25">
        <f t="shared" si="208"/>
        <v>0</v>
      </c>
      <c r="R6716" s="25" t="e">
        <f>VLOOKUP(O6716,'Currency Balance'!$O$3:$Q$32,3,0)</f>
        <v>#N/A</v>
      </c>
      <c r="S6716" t="e">
        <f t="shared" si="209"/>
        <v>#N/A</v>
      </c>
    </row>
    <row r="6717" spans="1:19">
      <c r="A6717">
        <f>'Previous Trades Import_OMS Quer'!A6717</f>
        <v>0</v>
      </c>
      <c r="B6717">
        <f>'Previous Trades Import_OMS Quer'!B6717</f>
        <v>0</v>
      </c>
      <c r="C6717" s="22">
        <f>'Previous Trades Import_OMS Quer'!C6717</f>
        <v>0</v>
      </c>
      <c r="D6717">
        <f>'Previous Trades Import_OMS Quer'!D6717</f>
        <v>0</v>
      </c>
      <c r="E6717" s="22">
        <f>'Previous Trades Import_OMS Quer'!E6717</f>
        <v>0</v>
      </c>
      <c r="F6717">
        <f>'Previous Trades Import_OMS Quer'!F6717</f>
        <v>0</v>
      </c>
      <c r="G6717">
        <f>'Previous Trades Import_OMS Quer'!G6717</f>
        <v>0</v>
      </c>
      <c r="H6717">
        <f>'Previous Trades Import_OMS Quer'!H6717</f>
        <v>0</v>
      </c>
      <c r="I6717">
        <f>'Previous Trades Import_OMS Quer'!I6717</f>
        <v>0</v>
      </c>
      <c r="J6717">
        <f>'Previous Trades Import_OMS Quer'!J6717</f>
        <v>0</v>
      </c>
      <c r="K6717">
        <f>'Previous Trades Import_OMS Quer'!K6717</f>
        <v>0</v>
      </c>
      <c r="L6717">
        <f>'Previous Trades Import_OMS Quer'!L6717</f>
        <v>0</v>
      </c>
      <c r="M6717">
        <f>'Previous Trades Import_OMS Quer'!M6717</f>
        <v>0</v>
      </c>
      <c r="N6717">
        <f>'Previous Trades Import_OMS Quer'!N6717</f>
        <v>0</v>
      </c>
      <c r="O6717" t="str">
        <f>CLEAN('Previous Trades Import_OMS Quer'!O6717)</f>
        <v/>
      </c>
      <c r="Q6717" s="25">
        <f t="shared" si="208"/>
        <v>0</v>
      </c>
      <c r="R6717" s="25" t="e">
        <f>VLOOKUP(O6717,'Currency Balance'!$O$3:$Q$32,3,0)</f>
        <v>#N/A</v>
      </c>
      <c r="S6717" t="e">
        <f t="shared" si="209"/>
        <v>#N/A</v>
      </c>
    </row>
    <row r="6718" spans="1:19">
      <c r="A6718">
        <f>'Previous Trades Import_OMS Quer'!A6718</f>
        <v>0</v>
      </c>
      <c r="B6718">
        <f>'Previous Trades Import_OMS Quer'!B6718</f>
        <v>0</v>
      </c>
      <c r="C6718" s="22">
        <f>'Previous Trades Import_OMS Quer'!C6718</f>
        <v>0</v>
      </c>
      <c r="D6718">
        <f>'Previous Trades Import_OMS Quer'!D6718</f>
        <v>0</v>
      </c>
      <c r="E6718" s="22">
        <f>'Previous Trades Import_OMS Quer'!E6718</f>
        <v>0</v>
      </c>
      <c r="F6718">
        <f>'Previous Trades Import_OMS Quer'!F6718</f>
        <v>0</v>
      </c>
      <c r="G6718">
        <f>'Previous Trades Import_OMS Quer'!G6718</f>
        <v>0</v>
      </c>
      <c r="H6718">
        <f>'Previous Trades Import_OMS Quer'!H6718</f>
        <v>0</v>
      </c>
      <c r="I6718">
        <f>'Previous Trades Import_OMS Quer'!I6718</f>
        <v>0</v>
      </c>
      <c r="J6718">
        <f>'Previous Trades Import_OMS Quer'!J6718</f>
        <v>0</v>
      </c>
      <c r="K6718">
        <f>'Previous Trades Import_OMS Quer'!K6718</f>
        <v>0</v>
      </c>
      <c r="L6718">
        <f>'Previous Trades Import_OMS Quer'!L6718</f>
        <v>0</v>
      </c>
      <c r="M6718">
        <f>'Previous Trades Import_OMS Quer'!M6718</f>
        <v>0</v>
      </c>
      <c r="N6718">
        <f>'Previous Trades Import_OMS Quer'!N6718</f>
        <v>0</v>
      </c>
      <c r="O6718" t="str">
        <f>CLEAN('Previous Trades Import_OMS Quer'!O6718)</f>
        <v/>
      </c>
      <c r="Q6718" s="25">
        <f t="shared" si="208"/>
        <v>0</v>
      </c>
      <c r="R6718" s="25" t="e">
        <f>VLOOKUP(O6718,'Currency Balance'!$O$3:$Q$32,3,0)</f>
        <v>#N/A</v>
      </c>
      <c r="S6718" t="e">
        <f t="shared" si="209"/>
        <v>#N/A</v>
      </c>
    </row>
    <row r="6719" spans="1:19">
      <c r="A6719">
        <f>'Previous Trades Import_OMS Quer'!A6719</f>
        <v>0</v>
      </c>
      <c r="B6719">
        <f>'Previous Trades Import_OMS Quer'!B6719</f>
        <v>0</v>
      </c>
      <c r="C6719" s="22">
        <f>'Previous Trades Import_OMS Quer'!C6719</f>
        <v>0</v>
      </c>
      <c r="D6719">
        <f>'Previous Trades Import_OMS Quer'!D6719</f>
        <v>0</v>
      </c>
      <c r="E6719" s="22">
        <f>'Previous Trades Import_OMS Quer'!E6719</f>
        <v>0</v>
      </c>
      <c r="F6719">
        <f>'Previous Trades Import_OMS Quer'!F6719</f>
        <v>0</v>
      </c>
      <c r="G6719">
        <f>'Previous Trades Import_OMS Quer'!G6719</f>
        <v>0</v>
      </c>
      <c r="H6719">
        <f>'Previous Trades Import_OMS Quer'!H6719</f>
        <v>0</v>
      </c>
      <c r="I6719">
        <f>'Previous Trades Import_OMS Quer'!I6719</f>
        <v>0</v>
      </c>
      <c r="J6719">
        <f>'Previous Trades Import_OMS Quer'!J6719</f>
        <v>0</v>
      </c>
      <c r="K6719">
        <f>'Previous Trades Import_OMS Quer'!K6719</f>
        <v>0</v>
      </c>
      <c r="L6719">
        <f>'Previous Trades Import_OMS Quer'!L6719</f>
        <v>0</v>
      </c>
      <c r="M6719">
        <f>'Previous Trades Import_OMS Quer'!M6719</f>
        <v>0</v>
      </c>
      <c r="N6719">
        <f>'Previous Trades Import_OMS Quer'!N6719</f>
        <v>0</v>
      </c>
      <c r="O6719" t="str">
        <f>CLEAN('Previous Trades Import_OMS Quer'!O6719)</f>
        <v/>
      </c>
      <c r="Q6719" s="25">
        <f t="shared" si="208"/>
        <v>0</v>
      </c>
      <c r="R6719" s="25" t="e">
        <f>VLOOKUP(O6719,'Currency Balance'!$O$3:$Q$32,3,0)</f>
        <v>#N/A</v>
      </c>
      <c r="S6719" t="e">
        <f t="shared" si="209"/>
        <v>#N/A</v>
      </c>
    </row>
    <row r="6720" spans="1:19">
      <c r="A6720">
        <f>'Previous Trades Import_OMS Quer'!A6720</f>
        <v>0</v>
      </c>
      <c r="B6720">
        <f>'Previous Trades Import_OMS Quer'!B6720</f>
        <v>0</v>
      </c>
      <c r="C6720" s="22">
        <f>'Previous Trades Import_OMS Quer'!C6720</f>
        <v>0</v>
      </c>
      <c r="D6720">
        <f>'Previous Trades Import_OMS Quer'!D6720</f>
        <v>0</v>
      </c>
      <c r="E6720" s="22">
        <f>'Previous Trades Import_OMS Quer'!E6720</f>
        <v>0</v>
      </c>
      <c r="F6720">
        <f>'Previous Trades Import_OMS Quer'!F6720</f>
        <v>0</v>
      </c>
      <c r="G6720">
        <f>'Previous Trades Import_OMS Quer'!G6720</f>
        <v>0</v>
      </c>
      <c r="H6720">
        <f>'Previous Trades Import_OMS Quer'!H6720</f>
        <v>0</v>
      </c>
      <c r="I6720">
        <f>'Previous Trades Import_OMS Quer'!I6720</f>
        <v>0</v>
      </c>
      <c r="J6720">
        <f>'Previous Trades Import_OMS Quer'!J6720</f>
        <v>0</v>
      </c>
      <c r="K6720">
        <f>'Previous Trades Import_OMS Quer'!K6720</f>
        <v>0</v>
      </c>
      <c r="L6720">
        <f>'Previous Trades Import_OMS Quer'!L6720</f>
        <v>0</v>
      </c>
      <c r="M6720">
        <f>'Previous Trades Import_OMS Quer'!M6720</f>
        <v>0</v>
      </c>
      <c r="N6720">
        <f>'Previous Trades Import_OMS Quer'!N6720</f>
        <v>0</v>
      </c>
      <c r="O6720" t="str">
        <f>CLEAN('Previous Trades Import_OMS Quer'!O6720)</f>
        <v/>
      </c>
      <c r="Q6720" s="25">
        <f t="shared" si="208"/>
        <v>0</v>
      </c>
      <c r="R6720" s="25" t="e">
        <f>VLOOKUP(O6720,'Currency Balance'!$O$3:$Q$32,3,0)</f>
        <v>#N/A</v>
      </c>
      <c r="S6720" t="e">
        <f t="shared" si="209"/>
        <v>#N/A</v>
      </c>
    </row>
    <row r="6721" spans="1:19">
      <c r="A6721">
        <f>'Previous Trades Import_OMS Quer'!A6721</f>
        <v>0</v>
      </c>
      <c r="B6721">
        <f>'Previous Trades Import_OMS Quer'!B6721</f>
        <v>0</v>
      </c>
      <c r="C6721" s="22">
        <f>'Previous Trades Import_OMS Quer'!C6721</f>
        <v>0</v>
      </c>
      <c r="D6721">
        <f>'Previous Trades Import_OMS Quer'!D6721</f>
        <v>0</v>
      </c>
      <c r="E6721" s="22">
        <f>'Previous Trades Import_OMS Quer'!E6721</f>
        <v>0</v>
      </c>
      <c r="F6721">
        <f>'Previous Trades Import_OMS Quer'!F6721</f>
        <v>0</v>
      </c>
      <c r="G6721">
        <f>'Previous Trades Import_OMS Quer'!G6721</f>
        <v>0</v>
      </c>
      <c r="H6721">
        <f>'Previous Trades Import_OMS Quer'!H6721</f>
        <v>0</v>
      </c>
      <c r="I6721">
        <f>'Previous Trades Import_OMS Quer'!I6721</f>
        <v>0</v>
      </c>
      <c r="J6721">
        <f>'Previous Trades Import_OMS Quer'!J6721</f>
        <v>0</v>
      </c>
      <c r="K6721">
        <f>'Previous Trades Import_OMS Quer'!K6721</f>
        <v>0</v>
      </c>
      <c r="L6721">
        <f>'Previous Trades Import_OMS Quer'!L6721</f>
        <v>0</v>
      </c>
      <c r="M6721">
        <f>'Previous Trades Import_OMS Quer'!M6721</f>
        <v>0</v>
      </c>
      <c r="N6721">
        <f>'Previous Trades Import_OMS Quer'!N6721</f>
        <v>0</v>
      </c>
      <c r="O6721" t="str">
        <f>CLEAN('Previous Trades Import_OMS Quer'!O6721)</f>
        <v/>
      </c>
      <c r="Q6721" s="25">
        <f t="shared" si="208"/>
        <v>0</v>
      </c>
      <c r="R6721" s="25" t="e">
        <f>VLOOKUP(O6721,'Currency Balance'!$O$3:$Q$32,3,0)</f>
        <v>#N/A</v>
      </c>
      <c r="S6721" t="e">
        <f t="shared" si="209"/>
        <v>#N/A</v>
      </c>
    </row>
    <row r="6722" spans="1:19">
      <c r="A6722">
        <f>'Previous Trades Import_OMS Quer'!A6722</f>
        <v>0</v>
      </c>
      <c r="B6722">
        <f>'Previous Trades Import_OMS Quer'!B6722</f>
        <v>0</v>
      </c>
      <c r="C6722" s="22">
        <f>'Previous Trades Import_OMS Quer'!C6722</f>
        <v>0</v>
      </c>
      <c r="D6722">
        <f>'Previous Trades Import_OMS Quer'!D6722</f>
        <v>0</v>
      </c>
      <c r="E6722" s="22">
        <f>'Previous Trades Import_OMS Quer'!E6722</f>
        <v>0</v>
      </c>
      <c r="F6722">
        <f>'Previous Trades Import_OMS Quer'!F6722</f>
        <v>0</v>
      </c>
      <c r="G6722">
        <f>'Previous Trades Import_OMS Quer'!G6722</f>
        <v>0</v>
      </c>
      <c r="H6722">
        <f>'Previous Trades Import_OMS Quer'!H6722</f>
        <v>0</v>
      </c>
      <c r="I6722">
        <f>'Previous Trades Import_OMS Quer'!I6722</f>
        <v>0</v>
      </c>
      <c r="J6722">
        <f>'Previous Trades Import_OMS Quer'!J6722</f>
        <v>0</v>
      </c>
      <c r="K6722">
        <f>'Previous Trades Import_OMS Quer'!K6722</f>
        <v>0</v>
      </c>
      <c r="L6722">
        <f>'Previous Trades Import_OMS Quer'!L6722</f>
        <v>0</v>
      </c>
      <c r="M6722">
        <f>'Previous Trades Import_OMS Quer'!M6722</f>
        <v>0</v>
      </c>
      <c r="N6722">
        <f>'Previous Trades Import_OMS Quer'!N6722</f>
        <v>0</v>
      </c>
      <c r="O6722" t="str">
        <f>CLEAN('Previous Trades Import_OMS Quer'!O6722)</f>
        <v/>
      </c>
      <c r="Q6722" s="25">
        <f t="shared" ref="Q6722:Q6785" si="210">IF(G6722="sell",M6722,-M6722)</f>
        <v>0</v>
      </c>
      <c r="R6722" s="25" t="e">
        <f>VLOOKUP(O6722,'Currency Balance'!$O$3:$Q$32,3,0)</f>
        <v>#N/A</v>
      </c>
      <c r="S6722" t="e">
        <f t="shared" ref="S6722:S6785" si="211">Q6722/R6722</f>
        <v>#N/A</v>
      </c>
    </row>
    <row r="6723" spans="1:19">
      <c r="A6723">
        <f>'Previous Trades Import_OMS Quer'!A6723</f>
        <v>0</v>
      </c>
      <c r="B6723">
        <f>'Previous Trades Import_OMS Quer'!B6723</f>
        <v>0</v>
      </c>
      <c r="C6723" s="22">
        <f>'Previous Trades Import_OMS Quer'!C6723</f>
        <v>0</v>
      </c>
      <c r="D6723">
        <f>'Previous Trades Import_OMS Quer'!D6723</f>
        <v>0</v>
      </c>
      <c r="E6723" s="22">
        <f>'Previous Trades Import_OMS Quer'!E6723</f>
        <v>0</v>
      </c>
      <c r="F6723">
        <f>'Previous Trades Import_OMS Quer'!F6723</f>
        <v>0</v>
      </c>
      <c r="G6723">
        <f>'Previous Trades Import_OMS Quer'!G6723</f>
        <v>0</v>
      </c>
      <c r="H6723">
        <f>'Previous Trades Import_OMS Quer'!H6723</f>
        <v>0</v>
      </c>
      <c r="I6723">
        <f>'Previous Trades Import_OMS Quer'!I6723</f>
        <v>0</v>
      </c>
      <c r="J6723">
        <f>'Previous Trades Import_OMS Quer'!J6723</f>
        <v>0</v>
      </c>
      <c r="K6723">
        <f>'Previous Trades Import_OMS Quer'!K6723</f>
        <v>0</v>
      </c>
      <c r="L6723">
        <f>'Previous Trades Import_OMS Quer'!L6723</f>
        <v>0</v>
      </c>
      <c r="M6723">
        <f>'Previous Trades Import_OMS Quer'!M6723</f>
        <v>0</v>
      </c>
      <c r="N6723">
        <f>'Previous Trades Import_OMS Quer'!N6723</f>
        <v>0</v>
      </c>
      <c r="O6723" t="str">
        <f>CLEAN('Previous Trades Import_OMS Quer'!O6723)</f>
        <v/>
      </c>
      <c r="Q6723" s="25">
        <f t="shared" si="210"/>
        <v>0</v>
      </c>
      <c r="R6723" s="25" t="e">
        <f>VLOOKUP(O6723,'Currency Balance'!$O$3:$Q$32,3,0)</f>
        <v>#N/A</v>
      </c>
      <c r="S6723" t="e">
        <f t="shared" si="211"/>
        <v>#N/A</v>
      </c>
    </row>
    <row r="6724" spans="1:19">
      <c r="A6724">
        <f>'Previous Trades Import_OMS Quer'!A6724</f>
        <v>0</v>
      </c>
      <c r="B6724">
        <f>'Previous Trades Import_OMS Quer'!B6724</f>
        <v>0</v>
      </c>
      <c r="C6724" s="22">
        <f>'Previous Trades Import_OMS Quer'!C6724</f>
        <v>0</v>
      </c>
      <c r="D6724">
        <f>'Previous Trades Import_OMS Quer'!D6724</f>
        <v>0</v>
      </c>
      <c r="E6724" s="22">
        <f>'Previous Trades Import_OMS Quer'!E6724</f>
        <v>0</v>
      </c>
      <c r="F6724">
        <f>'Previous Trades Import_OMS Quer'!F6724</f>
        <v>0</v>
      </c>
      <c r="G6724">
        <f>'Previous Trades Import_OMS Quer'!G6724</f>
        <v>0</v>
      </c>
      <c r="H6724">
        <f>'Previous Trades Import_OMS Quer'!H6724</f>
        <v>0</v>
      </c>
      <c r="I6724">
        <f>'Previous Trades Import_OMS Quer'!I6724</f>
        <v>0</v>
      </c>
      <c r="J6724">
        <f>'Previous Trades Import_OMS Quer'!J6724</f>
        <v>0</v>
      </c>
      <c r="K6724">
        <f>'Previous Trades Import_OMS Quer'!K6724</f>
        <v>0</v>
      </c>
      <c r="L6724">
        <f>'Previous Trades Import_OMS Quer'!L6724</f>
        <v>0</v>
      </c>
      <c r="M6724">
        <f>'Previous Trades Import_OMS Quer'!M6724</f>
        <v>0</v>
      </c>
      <c r="N6724">
        <f>'Previous Trades Import_OMS Quer'!N6724</f>
        <v>0</v>
      </c>
      <c r="O6724" t="str">
        <f>CLEAN('Previous Trades Import_OMS Quer'!O6724)</f>
        <v/>
      </c>
      <c r="Q6724" s="25">
        <f t="shared" si="210"/>
        <v>0</v>
      </c>
      <c r="R6724" s="25" t="e">
        <f>VLOOKUP(O6724,'Currency Balance'!$O$3:$Q$32,3,0)</f>
        <v>#N/A</v>
      </c>
      <c r="S6724" t="e">
        <f t="shared" si="211"/>
        <v>#N/A</v>
      </c>
    </row>
    <row r="6725" spans="1:19">
      <c r="A6725">
        <f>'Previous Trades Import_OMS Quer'!A6725</f>
        <v>0</v>
      </c>
      <c r="B6725">
        <f>'Previous Trades Import_OMS Quer'!B6725</f>
        <v>0</v>
      </c>
      <c r="C6725" s="22">
        <f>'Previous Trades Import_OMS Quer'!C6725</f>
        <v>0</v>
      </c>
      <c r="D6725">
        <f>'Previous Trades Import_OMS Quer'!D6725</f>
        <v>0</v>
      </c>
      <c r="E6725" s="22">
        <f>'Previous Trades Import_OMS Quer'!E6725</f>
        <v>0</v>
      </c>
      <c r="F6725">
        <f>'Previous Trades Import_OMS Quer'!F6725</f>
        <v>0</v>
      </c>
      <c r="G6725">
        <f>'Previous Trades Import_OMS Quer'!G6725</f>
        <v>0</v>
      </c>
      <c r="H6725">
        <f>'Previous Trades Import_OMS Quer'!H6725</f>
        <v>0</v>
      </c>
      <c r="I6725">
        <f>'Previous Trades Import_OMS Quer'!I6725</f>
        <v>0</v>
      </c>
      <c r="J6725">
        <f>'Previous Trades Import_OMS Quer'!J6725</f>
        <v>0</v>
      </c>
      <c r="K6725">
        <f>'Previous Trades Import_OMS Quer'!K6725</f>
        <v>0</v>
      </c>
      <c r="L6725">
        <f>'Previous Trades Import_OMS Quer'!L6725</f>
        <v>0</v>
      </c>
      <c r="M6725">
        <f>'Previous Trades Import_OMS Quer'!M6725</f>
        <v>0</v>
      </c>
      <c r="N6725">
        <f>'Previous Trades Import_OMS Quer'!N6725</f>
        <v>0</v>
      </c>
      <c r="O6725" t="str">
        <f>CLEAN('Previous Trades Import_OMS Quer'!O6725)</f>
        <v/>
      </c>
      <c r="Q6725" s="25">
        <f t="shared" si="210"/>
        <v>0</v>
      </c>
      <c r="R6725" s="25" t="e">
        <f>VLOOKUP(O6725,'Currency Balance'!$O$3:$Q$32,3,0)</f>
        <v>#N/A</v>
      </c>
      <c r="S6725" t="e">
        <f t="shared" si="211"/>
        <v>#N/A</v>
      </c>
    </row>
    <row r="6726" spans="1:19">
      <c r="A6726">
        <f>'Previous Trades Import_OMS Quer'!A6726</f>
        <v>0</v>
      </c>
      <c r="B6726">
        <f>'Previous Trades Import_OMS Quer'!B6726</f>
        <v>0</v>
      </c>
      <c r="C6726" s="22">
        <f>'Previous Trades Import_OMS Quer'!C6726</f>
        <v>0</v>
      </c>
      <c r="D6726">
        <f>'Previous Trades Import_OMS Quer'!D6726</f>
        <v>0</v>
      </c>
      <c r="E6726" s="22">
        <f>'Previous Trades Import_OMS Quer'!E6726</f>
        <v>0</v>
      </c>
      <c r="F6726">
        <f>'Previous Trades Import_OMS Quer'!F6726</f>
        <v>0</v>
      </c>
      <c r="G6726">
        <f>'Previous Trades Import_OMS Quer'!G6726</f>
        <v>0</v>
      </c>
      <c r="H6726">
        <f>'Previous Trades Import_OMS Quer'!H6726</f>
        <v>0</v>
      </c>
      <c r="I6726">
        <f>'Previous Trades Import_OMS Quer'!I6726</f>
        <v>0</v>
      </c>
      <c r="J6726">
        <f>'Previous Trades Import_OMS Quer'!J6726</f>
        <v>0</v>
      </c>
      <c r="K6726">
        <f>'Previous Trades Import_OMS Quer'!K6726</f>
        <v>0</v>
      </c>
      <c r="L6726">
        <f>'Previous Trades Import_OMS Quer'!L6726</f>
        <v>0</v>
      </c>
      <c r="M6726">
        <f>'Previous Trades Import_OMS Quer'!M6726</f>
        <v>0</v>
      </c>
      <c r="N6726">
        <f>'Previous Trades Import_OMS Quer'!N6726</f>
        <v>0</v>
      </c>
      <c r="O6726" t="str">
        <f>CLEAN('Previous Trades Import_OMS Quer'!O6726)</f>
        <v/>
      </c>
      <c r="Q6726" s="25">
        <f t="shared" si="210"/>
        <v>0</v>
      </c>
      <c r="R6726" s="25" t="e">
        <f>VLOOKUP(O6726,'Currency Balance'!$O$3:$Q$32,3,0)</f>
        <v>#N/A</v>
      </c>
      <c r="S6726" t="e">
        <f t="shared" si="211"/>
        <v>#N/A</v>
      </c>
    </row>
    <row r="6727" spans="1:19">
      <c r="A6727">
        <f>'Previous Trades Import_OMS Quer'!A6727</f>
        <v>0</v>
      </c>
      <c r="B6727">
        <f>'Previous Trades Import_OMS Quer'!B6727</f>
        <v>0</v>
      </c>
      <c r="C6727" s="22">
        <f>'Previous Trades Import_OMS Quer'!C6727</f>
        <v>0</v>
      </c>
      <c r="D6727">
        <f>'Previous Trades Import_OMS Quer'!D6727</f>
        <v>0</v>
      </c>
      <c r="E6727" s="22">
        <f>'Previous Trades Import_OMS Quer'!E6727</f>
        <v>0</v>
      </c>
      <c r="F6727">
        <f>'Previous Trades Import_OMS Quer'!F6727</f>
        <v>0</v>
      </c>
      <c r="G6727">
        <f>'Previous Trades Import_OMS Quer'!G6727</f>
        <v>0</v>
      </c>
      <c r="H6727">
        <f>'Previous Trades Import_OMS Quer'!H6727</f>
        <v>0</v>
      </c>
      <c r="I6727">
        <f>'Previous Trades Import_OMS Quer'!I6727</f>
        <v>0</v>
      </c>
      <c r="J6727">
        <f>'Previous Trades Import_OMS Quer'!J6727</f>
        <v>0</v>
      </c>
      <c r="K6727">
        <f>'Previous Trades Import_OMS Quer'!K6727</f>
        <v>0</v>
      </c>
      <c r="L6727">
        <f>'Previous Trades Import_OMS Quer'!L6727</f>
        <v>0</v>
      </c>
      <c r="M6727">
        <f>'Previous Trades Import_OMS Quer'!M6727</f>
        <v>0</v>
      </c>
      <c r="N6727">
        <f>'Previous Trades Import_OMS Quer'!N6727</f>
        <v>0</v>
      </c>
      <c r="O6727" t="str">
        <f>CLEAN('Previous Trades Import_OMS Quer'!O6727)</f>
        <v/>
      </c>
      <c r="Q6727" s="25">
        <f t="shared" si="210"/>
        <v>0</v>
      </c>
      <c r="R6727" s="25" t="e">
        <f>VLOOKUP(O6727,'Currency Balance'!$O$3:$Q$32,3,0)</f>
        <v>#N/A</v>
      </c>
      <c r="S6727" t="e">
        <f t="shared" si="211"/>
        <v>#N/A</v>
      </c>
    </row>
    <row r="6728" spans="1:19">
      <c r="A6728">
        <f>'Previous Trades Import_OMS Quer'!A6728</f>
        <v>0</v>
      </c>
      <c r="B6728">
        <f>'Previous Trades Import_OMS Quer'!B6728</f>
        <v>0</v>
      </c>
      <c r="C6728" s="22">
        <f>'Previous Trades Import_OMS Quer'!C6728</f>
        <v>0</v>
      </c>
      <c r="D6728">
        <f>'Previous Trades Import_OMS Quer'!D6728</f>
        <v>0</v>
      </c>
      <c r="E6728" s="22">
        <f>'Previous Trades Import_OMS Quer'!E6728</f>
        <v>0</v>
      </c>
      <c r="F6728">
        <f>'Previous Trades Import_OMS Quer'!F6728</f>
        <v>0</v>
      </c>
      <c r="G6728">
        <f>'Previous Trades Import_OMS Quer'!G6728</f>
        <v>0</v>
      </c>
      <c r="H6728">
        <f>'Previous Trades Import_OMS Quer'!H6728</f>
        <v>0</v>
      </c>
      <c r="I6728">
        <f>'Previous Trades Import_OMS Quer'!I6728</f>
        <v>0</v>
      </c>
      <c r="J6728">
        <f>'Previous Trades Import_OMS Quer'!J6728</f>
        <v>0</v>
      </c>
      <c r="K6728">
        <f>'Previous Trades Import_OMS Quer'!K6728</f>
        <v>0</v>
      </c>
      <c r="L6728">
        <f>'Previous Trades Import_OMS Quer'!L6728</f>
        <v>0</v>
      </c>
      <c r="M6728">
        <f>'Previous Trades Import_OMS Quer'!M6728</f>
        <v>0</v>
      </c>
      <c r="N6728">
        <f>'Previous Trades Import_OMS Quer'!N6728</f>
        <v>0</v>
      </c>
      <c r="O6728" t="str">
        <f>CLEAN('Previous Trades Import_OMS Quer'!O6728)</f>
        <v/>
      </c>
      <c r="Q6728" s="25">
        <f t="shared" si="210"/>
        <v>0</v>
      </c>
      <c r="R6728" s="25" t="e">
        <f>VLOOKUP(O6728,'Currency Balance'!$O$3:$Q$32,3,0)</f>
        <v>#N/A</v>
      </c>
      <c r="S6728" t="e">
        <f t="shared" si="211"/>
        <v>#N/A</v>
      </c>
    </row>
    <row r="6729" spans="1:19">
      <c r="A6729">
        <f>'Previous Trades Import_OMS Quer'!A6729</f>
        <v>0</v>
      </c>
      <c r="B6729">
        <f>'Previous Trades Import_OMS Quer'!B6729</f>
        <v>0</v>
      </c>
      <c r="C6729" s="22">
        <f>'Previous Trades Import_OMS Quer'!C6729</f>
        <v>0</v>
      </c>
      <c r="D6729">
        <f>'Previous Trades Import_OMS Quer'!D6729</f>
        <v>0</v>
      </c>
      <c r="E6729" s="22">
        <f>'Previous Trades Import_OMS Quer'!E6729</f>
        <v>0</v>
      </c>
      <c r="F6729">
        <f>'Previous Trades Import_OMS Quer'!F6729</f>
        <v>0</v>
      </c>
      <c r="G6729">
        <f>'Previous Trades Import_OMS Quer'!G6729</f>
        <v>0</v>
      </c>
      <c r="H6729">
        <f>'Previous Trades Import_OMS Quer'!H6729</f>
        <v>0</v>
      </c>
      <c r="I6729">
        <f>'Previous Trades Import_OMS Quer'!I6729</f>
        <v>0</v>
      </c>
      <c r="J6729">
        <f>'Previous Trades Import_OMS Quer'!J6729</f>
        <v>0</v>
      </c>
      <c r="K6729">
        <f>'Previous Trades Import_OMS Quer'!K6729</f>
        <v>0</v>
      </c>
      <c r="L6729">
        <f>'Previous Trades Import_OMS Quer'!L6729</f>
        <v>0</v>
      </c>
      <c r="M6729">
        <f>'Previous Trades Import_OMS Quer'!M6729</f>
        <v>0</v>
      </c>
      <c r="N6729">
        <f>'Previous Trades Import_OMS Quer'!N6729</f>
        <v>0</v>
      </c>
      <c r="O6729" t="str">
        <f>CLEAN('Previous Trades Import_OMS Quer'!O6729)</f>
        <v/>
      </c>
      <c r="Q6729" s="25">
        <f t="shared" si="210"/>
        <v>0</v>
      </c>
      <c r="R6729" s="25" t="e">
        <f>VLOOKUP(O6729,'Currency Balance'!$O$3:$Q$32,3,0)</f>
        <v>#N/A</v>
      </c>
      <c r="S6729" t="e">
        <f t="shared" si="211"/>
        <v>#N/A</v>
      </c>
    </row>
    <row r="6730" spans="1:19">
      <c r="A6730">
        <f>'Previous Trades Import_OMS Quer'!A6730</f>
        <v>0</v>
      </c>
      <c r="B6730">
        <f>'Previous Trades Import_OMS Quer'!B6730</f>
        <v>0</v>
      </c>
      <c r="C6730" s="22">
        <f>'Previous Trades Import_OMS Quer'!C6730</f>
        <v>0</v>
      </c>
      <c r="D6730">
        <f>'Previous Trades Import_OMS Quer'!D6730</f>
        <v>0</v>
      </c>
      <c r="E6730" s="22">
        <f>'Previous Trades Import_OMS Quer'!E6730</f>
        <v>0</v>
      </c>
      <c r="F6730">
        <f>'Previous Trades Import_OMS Quer'!F6730</f>
        <v>0</v>
      </c>
      <c r="G6730">
        <f>'Previous Trades Import_OMS Quer'!G6730</f>
        <v>0</v>
      </c>
      <c r="H6730">
        <f>'Previous Trades Import_OMS Quer'!H6730</f>
        <v>0</v>
      </c>
      <c r="I6730">
        <f>'Previous Trades Import_OMS Quer'!I6730</f>
        <v>0</v>
      </c>
      <c r="J6730">
        <f>'Previous Trades Import_OMS Quer'!J6730</f>
        <v>0</v>
      </c>
      <c r="K6730">
        <f>'Previous Trades Import_OMS Quer'!K6730</f>
        <v>0</v>
      </c>
      <c r="L6730">
        <f>'Previous Trades Import_OMS Quer'!L6730</f>
        <v>0</v>
      </c>
      <c r="M6730">
        <f>'Previous Trades Import_OMS Quer'!M6730</f>
        <v>0</v>
      </c>
      <c r="N6730">
        <f>'Previous Trades Import_OMS Quer'!N6730</f>
        <v>0</v>
      </c>
      <c r="O6730" t="str">
        <f>CLEAN('Previous Trades Import_OMS Quer'!O6730)</f>
        <v/>
      </c>
      <c r="Q6730" s="25">
        <f t="shared" si="210"/>
        <v>0</v>
      </c>
      <c r="R6730" s="25" t="e">
        <f>VLOOKUP(O6730,'Currency Balance'!$O$3:$Q$32,3,0)</f>
        <v>#N/A</v>
      </c>
      <c r="S6730" t="e">
        <f t="shared" si="211"/>
        <v>#N/A</v>
      </c>
    </row>
    <row r="6731" spans="1:19">
      <c r="A6731">
        <f>'Previous Trades Import_OMS Quer'!A6731</f>
        <v>0</v>
      </c>
      <c r="B6731">
        <f>'Previous Trades Import_OMS Quer'!B6731</f>
        <v>0</v>
      </c>
      <c r="C6731" s="22">
        <f>'Previous Trades Import_OMS Quer'!C6731</f>
        <v>0</v>
      </c>
      <c r="D6731">
        <f>'Previous Trades Import_OMS Quer'!D6731</f>
        <v>0</v>
      </c>
      <c r="E6731" s="22">
        <f>'Previous Trades Import_OMS Quer'!E6731</f>
        <v>0</v>
      </c>
      <c r="F6731">
        <f>'Previous Trades Import_OMS Quer'!F6731</f>
        <v>0</v>
      </c>
      <c r="G6731">
        <f>'Previous Trades Import_OMS Quer'!G6731</f>
        <v>0</v>
      </c>
      <c r="H6731">
        <f>'Previous Trades Import_OMS Quer'!H6731</f>
        <v>0</v>
      </c>
      <c r="I6731">
        <f>'Previous Trades Import_OMS Quer'!I6731</f>
        <v>0</v>
      </c>
      <c r="J6731">
        <f>'Previous Trades Import_OMS Quer'!J6731</f>
        <v>0</v>
      </c>
      <c r="K6731">
        <f>'Previous Trades Import_OMS Quer'!K6731</f>
        <v>0</v>
      </c>
      <c r="L6731">
        <f>'Previous Trades Import_OMS Quer'!L6731</f>
        <v>0</v>
      </c>
      <c r="M6731">
        <f>'Previous Trades Import_OMS Quer'!M6731</f>
        <v>0</v>
      </c>
      <c r="N6731">
        <f>'Previous Trades Import_OMS Quer'!N6731</f>
        <v>0</v>
      </c>
      <c r="O6731" t="str">
        <f>CLEAN('Previous Trades Import_OMS Quer'!O6731)</f>
        <v/>
      </c>
      <c r="Q6731" s="25">
        <f t="shared" si="210"/>
        <v>0</v>
      </c>
      <c r="R6731" s="25" t="e">
        <f>VLOOKUP(O6731,'Currency Balance'!$O$3:$Q$32,3,0)</f>
        <v>#N/A</v>
      </c>
      <c r="S6731" t="e">
        <f t="shared" si="211"/>
        <v>#N/A</v>
      </c>
    </row>
    <row r="6732" spans="1:19">
      <c r="A6732">
        <f>'Previous Trades Import_OMS Quer'!A6732</f>
        <v>0</v>
      </c>
      <c r="B6732">
        <f>'Previous Trades Import_OMS Quer'!B6732</f>
        <v>0</v>
      </c>
      <c r="C6732" s="22">
        <f>'Previous Trades Import_OMS Quer'!C6732</f>
        <v>0</v>
      </c>
      <c r="D6732">
        <f>'Previous Trades Import_OMS Quer'!D6732</f>
        <v>0</v>
      </c>
      <c r="E6732" s="22">
        <f>'Previous Trades Import_OMS Quer'!E6732</f>
        <v>0</v>
      </c>
      <c r="F6732">
        <f>'Previous Trades Import_OMS Quer'!F6732</f>
        <v>0</v>
      </c>
      <c r="G6732">
        <f>'Previous Trades Import_OMS Quer'!G6732</f>
        <v>0</v>
      </c>
      <c r="H6732">
        <f>'Previous Trades Import_OMS Quer'!H6732</f>
        <v>0</v>
      </c>
      <c r="I6732">
        <f>'Previous Trades Import_OMS Quer'!I6732</f>
        <v>0</v>
      </c>
      <c r="J6732">
        <f>'Previous Trades Import_OMS Quer'!J6732</f>
        <v>0</v>
      </c>
      <c r="K6732">
        <f>'Previous Trades Import_OMS Quer'!K6732</f>
        <v>0</v>
      </c>
      <c r="L6732">
        <f>'Previous Trades Import_OMS Quer'!L6732</f>
        <v>0</v>
      </c>
      <c r="M6732">
        <f>'Previous Trades Import_OMS Quer'!M6732</f>
        <v>0</v>
      </c>
      <c r="N6732">
        <f>'Previous Trades Import_OMS Quer'!N6732</f>
        <v>0</v>
      </c>
      <c r="O6732" t="str">
        <f>CLEAN('Previous Trades Import_OMS Quer'!O6732)</f>
        <v/>
      </c>
      <c r="Q6732" s="25">
        <f t="shared" si="210"/>
        <v>0</v>
      </c>
      <c r="R6732" s="25" t="e">
        <f>VLOOKUP(O6732,'Currency Balance'!$O$3:$Q$32,3,0)</f>
        <v>#N/A</v>
      </c>
      <c r="S6732" t="e">
        <f t="shared" si="211"/>
        <v>#N/A</v>
      </c>
    </row>
    <row r="6733" spans="1:19">
      <c r="A6733">
        <f>'Previous Trades Import_OMS Quer'!A6733</f>
        <v>0</v>
      </c>
      <c r="B6733">
        <f>'Previous Trades Import_OMS Quer'!B6733</f>
        <v>0</v>
      </c>
      <c r="C6733" s="22">
        <f>'Previous Trades Import_OMS Quer'!C6733</f>
        <v>0</v>
      </c>
      <c r="D6733">
        <f>'Previous Trades Import_OMS Quer'!D6733</f>
        <v>0</v>
      </c>
      <c r="E6733" s="22">
        <f>'Previous Trades Import_OMS Quer'!E6733</f>
        <v>0</v>
      </c>
      <c r="F6733">
        <f>'Previous Trades Import_OMS Quer'!F6733</f>
        <v>0</v>
      </c>
      <c r="G6733">
        <f>'Previous Trades Import_OMS Quer'!G6733</f>
        <v>0</v>
      </c>
      <c r="H6733">
        <f>'Previous Trades Import_OMS Quer'!H6733</f>
        <v>0</v>
      </c>
      <c r="I6733">
        <f>'Previous Trades Import_OMS Quer'!I6733</f>
        <v>0</v>
      </c>
      <c r="J6733">
        <f>'Previous Trades Import_OMS Quer'!J6733</f>
        <v>0</v>
      </c>
      <c r="K6733">
        <f>'Previous Trades Import_OMS Quer'!K6733</f>
        <v>0</v>
      </c>
      <c r="L6733">
        <f>'Previous Trades Import_OMS Quer'!L6733</f>
        <v>0</v>
      </c>
      <c r="M6733">
        <f>'Previous Trades Import_OMS Quer'!M6733</f>
        <v>0</v>
      </c>
      <c r="N6733">
        <f>'Previous Trades Import_OMS Quer'!N6733</f>
        <v>0</v>
      </c>
      <c r="O6733" t="str">
        <f>CLEAN('Previous Trades Import_OMS Quer'!O6733)</f>
        <v/>
      </c>
      <c r="Q6733" s="25">
        <f t="shared" si="210"/>
        <v>0</v>
      </c>
      <c r="R6733" s="25" t="e">
        <f>VLOOKUP(O6733,'Currency Balance'!$O$3:$Q$32,3,0)</f>
        <v>#N/A</v>
      </c>
      <c r="S6733" t="e">
        <f t="shared" si="211"/>
        <v>#N/A</v>
      </c>
    </row>
    <row r="6734" spans="1:19">
      <c r="A6734">
        <f>'Previous Trades Import_OMS Quer'!A6734</f>
        <v>0</v>
      </c>
      <c r="B6734">
        <f>'Previous Trades Import_OMS Quer'!B6734</f>
        <v>0</v>
      </c>
      <c r="C6734" s="22">
        <f>'Previous Trades Import_OMS Quer'!C6734</f>
        <v>0</v>
      </c>
      <c r="D6734">
        <f>'Previous Trades Import_OMS Quer'!D6734</f>
        <v>0</v>
      </c>
      <c r="E6734" s="22">
        <f>'Previous Trades Import_OMS Quer'!E6734</f>
        <v>0</v>
      </c>
      <c r="F6734">
        <f>'Previous Trades Import_OMS Quer'!F6734</f>
        <v>0</v>
      </c>
      <c r="G6734">
        <f>'Previous Trades Import_OMS Quer'!G6734</f>
        <v>0</v>
      </c>
      <c r="H6734">
        <f>'Previous Trades Import_OMS Quer'!H6734</f>
        <v>0</v>
      </c>
      <c r="I6734">
        <f>'Previous Trades Import_OMS Quer'!I6734</f>
        <v>0</v>
      </c>
      <c r="J6734">
        <f>'Previous Trades Import_OMS Quer'!J6734</f>
        <v>0</v>
      </c>
      <c r="K6734">
        <f>'Previous Trades Import_OMS Quer'!K6734</f>
        <v>0</v>
      </c>
      <c r="L6734">
        <f>'Previous Trades Import_OMS Quer'!L6734</f>
        <v>0</v>
      </c>
      <c r="M6734">
        <f>'Previous Trades Import_OMS Quer'!M6734</f>
        <v>0</v>
      </c>
      <c r="N6734">
        <f>'Previous Trades Import_OMS Quer'!N6734</f>
        <v>0</v>
      </c>
      <c r="O6734" t="str">
        <f>CLEAN('Previous Trades Import_OMS Quer'!O6734)</f>
        <v/>
      </c>
      <c r="Q6734" s="25">
        <f t="shared" si="210"/>
        <v>0</v>
      </c>
      <c r="R6734" s="25" t="e">
        <f>VLOOKUP(O6734,'Currency Balance'!$O$3:$Q$32,3,0)</f>
        <v>#N/A</v>
      </c>
      <c r="S6734" t="e">
        <f t="shared" si="211"/>
        <v>#N/A</v>
      </c>
    </row>
    <row r="6735" spans="1:19">
      <c r="A6735">
        <f>'Previous Trades Import_OMS Quer'!A6735</f>
        <v>0</v>
      </c>
      <c r="B6735">
        <f>'Previous Trades Import_OMS Quer'!B6735</f>
        <v>0</v>
      </c>
      <c r="C6735" s="22">
        <f>'Previous Trades Import_OMS Quer'!C6735</f>
        <v>0</v>
      </c>
      <c r="D6735">
        <f>'Previous Trades Import_OMS Quer'!D6735</f>
        <v>0</v>
      </c>
      <c r="E6735" s="22">
        <f>'Previous Trades Import_OMS Quer'!E6735</f>
        <v>0</v>
      </c>
      <c r="F6735">
        <f>'Previous Trades Import_OMS Quer'!F6735</f>
        <v>0</v>
      </c>
      <c r="G6735">
        <f>'Previous Trades Import_OMS Quer'!G6735</f>
        <v>0</v>
      </c>
      <c r="H6735">
        <f>'Previous Trades Import_OMS Quer'!H6735</f>
        <v>0</v>
      </c>
      <c r="I6735">
        <f>'Previous Trades Import_OMS Quer'!I6735</f>
        <v>0</v>
      </c>
      <c r="J6735">
        <f>'Previous Trades Import_OMS Quer'!J6735</f>
        <v>0</v>
      </c>
      <c r="K6735">
        <f>'Previous Trades Import_OMS Quer'!K6735</f>
        <v>0</v>
      </c>
      <c r="L6735">
        <f>'Previous Trades Import_OMS Quer'!L6735</f>
        <v>0</v>
      </c>
      <c r="M6735">
        <f>'Previous Trades Import_OMS Quer'!M6735</f>
        <v>0</v>
      </c>
      <c r="N6735">
        <f>'Previous Trades Import_OMS Quer'!N6735</f>
        <v>0</v>
      </c>
      <c r="O6735" t="str">
        <f>CLEAN('Previous Trades Import_OMS Quer'!O6735)</f>
        <v/>
      </c>
      <c r="Q6735" s="25">
        <f t="shared" si="210"/>
        <v>0</v>
      </c>
      <c r="R6735" s="25" t="e">
        <f>VLOOKUP(O6735,'Currency Balance'!$O$3:$Q$32,3,0)</f>
        <v>#N/A</v>
      </c>
      <c r="S6735" t="e">
        <f t="shared" si="211"/>
        <v>#N/A</v>
      </c>
    </row>
    <row r="6736" spans="1:19">
      <c r="A6736">
        <f>'Previous Trades Import_OMS Quer'!A6736</f>
        <v>0</v>
      </c>
      <c r="B6736">
        <f>'Previous Trades Import_OMS Quer'!B6736</f>
        <v>0</v>
      </c>
      <c r="C6736" s="22">
        <f>'Previous Trades Import_OMS Quer'!C6736</f>
        <v>0</v>
      </c>
      <c r="D6736">
        <f>'Previous Trades Import_OMS Quer'!D6736</f>
        <v>0</v>
      </c>
      <c r="E6736" s="22">
        <f>'Previous Trades Import_OMS Quer'!E6736</f>
        <v>0</v>
      </c>
      <c r="F6736">
        <f>'Previous Trades Import_OMS Quer'!F6736</f>
        <v>0</v>
      </c>
      <c r="G6736">
        <f>'Previous Trades Import_OMS Quer'!G6736</f>
        <v>0</v>
      </c>
      <c r="H6736">
        <f>'Previous Trades Import_OMS Quer'!H6736</f>
        <v>0</v>
      </c>
      <c r="I6736">
        <f>'Previous Trades Import_OMS Quer'!I6736</f>
        <v>0</v>
      </c>
      <c r="J6736">
        <f>'Previous Trades Import_OMS Quer'!J6736</f>
        <v>0</v>
      </c>
      <c r="K6736">
        <f>'Previous Trades Import_OMS Quer'!K6736</f>
        <v>0</v>
      </c>
      <c r="L6736">
        <f>'Previous Trades Import_OMS Quer'!L6736</f>
        <v>0</v>
      </c>
      <c r="M6736">
        <f>'Previous Trades Import_OMS Quer'!M6736</f>
        <v>0</v>
      </c>
      <c r="N6736">
        <f>'Previous Trades Import_OMS Quer'!N6736</f>
        <v>0</v>
      </c>
      <c r="O6736" t="str">
        <f>CLEAN('Previous Trades Import_OMS Quer'!O6736)</f>
        <v/>
      </c>
      <c r="Q6736" s="25">
        <f t="shared" si="210"/>
        <v>0</v>
      </c>
      <c r="R6736" s="25" t="e">
        <f>VLOOKUP(O6736,'Currency Balance'!$O$3:$Q$32,3,0)</f>
        <v>#N/A</v>
      </c>
      <c r="S6736" t="e">
        <f t="shared" si="211"/>
        <v>#N/A</v>
      </c>
    </row>
    <row r="6737" spans="1:19">
      <c r="A6737">
        <f>'Previous Trades Import_OMS Quer'!A6737</f>
        <v>0</v>
      </c>
      <c r="B6737">
        <f>'Previous Trades Import_OMS Quer'!B6737</f>
        <v>0</v>
      </c>
      <c r="C6737" s="22">
        <f>'Previous Trades Import_OMS Quer'!C6737</f>
        <v>0</v>
      </c>
      <c r="D6737">
        <f>'Previous Trades Import_OMS Quer'!D6737</f>
        <v>0</v>
      </c>
      <c r="E6737" s="22">
        <f>'Previous Trades Import_OMS Quer'!E6737</f>
        <v>0</v>
      </c>
      <c r="F6737">
        <f>'Previous Trades Import_OMS Quer'!F6737</f>
        <v>0</v>
      </c>
      <c r="G6737">
        <f>'Previous Trades Import_OMS Quer'!G6737</f>
        <v>0</v>
      </c>
      <c r="H6737">
        <f>'Previous Trades Import_OMS Quer'!H6737</f>
        <v>0</v>
      </c>
      <c r="I6737">
        <f>'Previous Trades Import_OMS Quer'!I6737</f>
        <v>0</v>
      </c>
      <c r="J6737">
        <f>'Previous Trades Import_OMS Quer'!J6737</f>
        <v>0</v>
      </c>
      <c r="K6737">
        <f>'Previous Trades Import_OMS Quer'!K6737</f>
        <v>0</v>
      </c>
      <c r="L6737">
        <f>'Previous Trades Import_OMS Quer'!L6737</f>
        <v>0</v>
      </c>
      <c r="M6737">
        <f>'Previous Trades Import_OMS Quer'!M6737</f>
        <v>0</v>
      </c>
      <c r="N6737">
        <f>'Previous Trades Import_OMS Quer'!N6737</f>
        <v>0</v>
      </c>
      <c r="O6737" t="str">
        <f>CLEAN('Previous Trades Import_OMS Quer'!O6737)</f>
        <v/>
      </c>
      <c r="Q6737" s="25">
        <f t="shared" si="210"/>
        <v>0</v>
      </c>
      <c r="R6737" s="25" t="e">
        <f>VLOOKUP(O6737,'Currency Balance'!$O$3:$Q$32,3,0)</f>
        <v>#N/A</v>
      </c>
      <c r="S6737" t="e">
        <f t="shared" si="211"/>
        <v>#N/A</v>
      </c>
    </row>
    <row r="6738" spans="1:19">
      <c r="A6738">
        <f>'Previous Trades Import_OMS Quer'!A6738</f>
        <v>0</v>
      </c>
      <c r="B6738">
        <f>'Previous Trades Import_OMS Quer'!B6738</f>
        <v>0</v>
      </c>
      <c r="C6738" s="22">
        <f>'Previous Trades Import_OMS Quer'!C6738</f>
        <v>0</v>
      </c>
      <c r="D6738">
        <f>'Previous Trades Import_OMS Quer'!D6738</f>
        <v>0</v>
      </c>
      <c r="E6738" s="22">
        <f>'Previous Trades Import_OMS Quer'!E6738</f>
        <v>0</v>
      </c>
      <c r="F6738">
        <f>'Previous Trades Import_OMS Quer'!F6738</f>
        <v>0</v>
      </c>
      <c r="G6738">
        <f>'Previous Trades Import_OMS Quer'!G6738</f>
        <v>0</v>
      </c>
      <c r="H6738">
        <f>'Previous Trades Import_OMS Quer'!H6738</f>
        <v>0</v>
      </c>
      <c r="I6738">
        <f>'Previous Trades Import_OMS Quer'!I6738</f>
        <v>0</v>
      </c>
      <c r="J6738">
        <f>'Previous Trades Import_OMS Quer'!J6738</f>
        <v>0</v>
      </c>
      <c r="K6738">
        <f>'Previous Trades Import_OMS Quer'!K6738</f>
        <v>0</v>
      </c>
      <c r="L6738">
        <f>'Previous Trades Import_OMS Quer'!L6738</f>
        <v>0</v>
      </c>
      <c r="M6738">
        <f>'Previous Trades Import_OMS Quer'!M6738</f>
        <v>0</v>
      </c>
      <c r="N6738">
        <f>'Previous Trades Import_OMS Quer'!N6738</f>
        <v>0</v>
      </c>
      <c r="O6738" t="str">
        <f>CLEAN('Previous Trades Import_OMS Quer'!O6738)</f>
        <v/>
      </c>
      <c r="Q6738" s="25">
        <f t="shared" si="210"/>
        <v>0</v>
      </c>
      <c r="R6738" s="25" t="e">
        <f>VLOOKUP(O6738,'Currency Balance'!$O$3:$Q$32,3,0)</f>
        <v>#N/A</v>
      </c>
      <c r="S6738" t="e">
        <f t="shared" si="211"/>
        <v>#N/A</v>
      </c>
    </row>
    <row r="6739" spans="1:19">
      <c r="A6739">
        <f>'Previous Trades Import_OMS Quer'!A6739</f>
        <v>0</v>
      </c>
      <c r="B6739">
        <f>'Previous Trades Import_OMS Quer'!B6739</f>
        <v>0</v>
      </c>
      <c r="C6739" s="22">
        <f>'Previous Trades Import_OMS Quer'!C6739</f>
        <v>0</v>
      </c>
      <c r="D6739">
        <f>'Previous Trades Import_OMS Quer'!D6739</f>
        <v>0</v>
      </c>
      <c r="E6739" s="22">
        <f>'Previous Trades Import_OMS Quer'!E6739</f>
        <v>0</v>
      </c>
      <c r="F6739">
        <f>'Previous Trades Import_OMS Quer'!F6739</f>
        <v>0</v>
      </c>
      <c r="G6739">
        <f>'Previous Trades Import_OMS Quer'!G6739</f>
        <v>0</v>
      </c>
      <c r="H6739">
        <f>'Previous Trades Import_OMS Quer'!H6739</f>
        <v>0</v>
      </c>
      <c r="I6739">
        <f>'Previous Trades Import_OMS Quer'!I6739</f>
        <v>0</v>
      </c>
      <c r="J6739">
        <f>'Previous Trades Import_OMS Quer'!J6739</f>
        <v>0</v>
      </c>
      <c r="K6739">
        <f>'Previous Trades Import_OMS Quer'!K6739</f>
        <v>0</v>
      </c>
      <c r="L6739">
        <f>'Previous Trades Import_OMS Quer'!L6739</f>
        <v>0</v>
      </c>
      <c r="M6739">
        <f>'Previous Trades Import_OMS Quer'!M6739</f>
        <v>0</v>
      </c>
      <c r="N6739">
        <f>'Previous Trades Import_OMS Quer'!N6739</f>
        <v>0</v>
      </c>
      <c r="O6739" t="str">
        <f>CLEAN('Previous Trades Import_OMS Quer'!O6739)</f>
        <v/>
      </c>
      <c r="Q6739" s="25">
        <f t="shared" si="210"/>
        <v>0</v>
      </c>
      <c r="R6739" s="25" t="e">
        <f>VLOOKUP(O6739,'Currency Balance'!$O$3:$Q$32,3,0)</f>
        <v>#N/A</v>
      </c>
      <c r="S6739" t="e">
        <f t="shared" si="211"/>
        <v>#N/A</v>
      </c>
    </row>
    <row r="6740" spans="1:19">
      <c r="A6740">
        <f>'Previous Trades Import_OMS Quer'!A6740</f>
        <v>0</v>
      </c>
      <c r="B6740">
        <f>'Previous Trades Import_OMS Quer'!B6740</f>
        <v>0</v>
      </c>
      <c r="C6740" s="22">
        <f>'Previous Trades Import_OMS Quer'!C6740</f>
        <v>0</v>
      </c>
      <c r="D6740">
        <f>'Previous Trades Import_OMS Quer'!D6740</f>
        <v>0</v>
      </c>
      <c r="E6740" s="22">
        <f>'Previous Trades Import_OMS Quer'!E6740</f>
        <v>0</v>
      </c>
      <c r="F6740">
        <f>'Previous Trades Import_OMS Quer'!F6740</f>
        <v>0</v>
      </c>
      <c r="G6740">
        <f>'Previous Trades Import_OMS Quer'!G6740</f>
        <v>0</v>
      </c>
      <c r="H6740">
        <f>'Previous Trades Import_OMS Quer'!H6740</f>
        <v>0</v>
      </c>
      <c r="I6740">
        <f>'Previous Trades Import_OMS Quer'!I6740</f>
        <v>0</v>
      </c>
      <c r="J6740">
        <f>'Previous Trades Import_OMS Quer'!J6740</f>
        <v>0</v>
      </c>
      <c r="K6740">
        <f>'Previous Trades Import_OMS Quer'!K6740</f>
        <v>0</v>
      </c>
      <c r="L6740">
        <f>'Previous Trades Import_OMS Quer'!L6740</f>
        <v>0</v>
      </c>
      <c r="M6740">
        <f>'Previous Trades Import_OMS Quer'!M6740</f>
        <v>0</v>
      </c>
      <c r="N6740">
        <f>'Previous Trades Import_OMS Quer'!N6740</f>
        <v>0</v>
      </c>
      <c r="O6740" t="str">
        <f>CLEAN('Previous Trades Import_OMS Quer'!O6740)</f>
        <v/>
      </c>
      <c r="Q6740" s="25">
        <f t="shared" si="210"/>
        <v>0</v>
      </c>
      <c r="R6740" s="25" t="e">
        <f>VLOOKUP(O6740,'Currency Balance'!$O$3:$Q$32,3,0)</f>
        <v>#N/A</v>
      </c>
      <c r="S6740" t="e">
        <f t="shared" si="211"/>
        <v>#N/A</v>
      </c>
    </row>
    <row r="6741" spans="1:19">
      <c r="A6741">
        <f>'Previous Trades Import_OMS Quer'!A6741</f>
        <v>0</v>
      </c>
      <c r="B6741">
        <f>'Previous Trades Import_OMS Quer'!B6741</f>
        <v>0</v>
      </c>
      <c r="C6741" s="22">
        <f>'Previous Trades Import_OMS Quer'!C6741</f>
        <v>0</v>
      </c>
      <c r="D6741">
        <f>'Previous Trades Import_OMS Quer'!D6741</f>
        <v>0</v>
      </c>
      <c r="E6741" s="22">
        <f>'Previous Trades Import_OMS Quer'!E6741</f>
        <v>0</v>
      </c>
      <c r="F6741">
        <f>'Previous Trades Import_OMS Quer'!F6741</f>
        <v>0</v>
      </c>
      <c r="G6741">
        <f>'Previous Trades Import_OMS Quer'!G6741</f>
        <v>0</v>
      </c>
      <c r="H6741">
        <f>'Previous Trades Import_OMS Quer'!H6741</f>
        <v>0</v>
      </c>
      <c r="I6741">
        <f>'Previous Trades Import_OMS Quer'!I6741</f>
        <v>0</v>
      </c>
      <c r="J6741">
        <f>'Previous Trades Import_OMS Quer'!J6741</f>
        <v>0</v>
      </c>
      <c r="K6741">
        <f>'Previous Trades Import_OMS Quer'!K6741</f>
        <v>0</v>
      </c>
      <c r="L6741">
        <f>'Previous Trades Import_OMS Quer'!L6741</f>
        <v>0</v>
      </c>
      <c r="M6741">
        <f>'Previous Trades Import_OMS Quer'!M6741</f>
        <v>0</v>
      </c>
      <c r="N6741">
        <f>'Previous Trades Import_OMS Quer'!N6741</f>
        <v>0</v>
      </c>
      <c r="O6741" t="str">
        <f>CLEAN('Previous Trades Import_OMS Quer'!O6741)</f>
        <v/>
      </c>
      <c r="Q6741" s="25">
        <f t="shared" si="210"/>
        <v>0</v>
      </c>
      <c r="R6741" s="25" t="e">
        <f>VLOOKUP(O6741,'Currency Balance'!$O$3:$Q$32,3,0)</f>
        <v>#N/A</v>
      </c>
      <c r="S6741" t="e">
        <f t="shared" si="211"/>
        <v>#N/A</v>
      </c>
    </row>
    <row r="6742" spans="1:19">
      <c r="A6742">
        <f>'Previous Trades Import_OMS Quer'!A6742</f>
        <v>0</v>
      </c>
      <c r="B6742">
        <f>'Previous Trades Import_OMS Quer'!B6742</f>
        <v>0</v>
      </c>
      <c r="C6742" s="22">
        <f>'Previous Trades Import_OMS Quer'!C6742</f>
        <v>0</v>
      </c>
      <c r="D6742">
        <f>'Previous Trades Import_OMS Quer'!D6742</f>
        <v>0</v>
      </c>
      <c r="E6742" s="22">
        <f>'Previous Trades Import_OMS Quer'!E6742</f>
        <v>0</v>
      </c>
      <c r="F6742">
        <f>'Previous Trades Import_OMS Quer'!F6742</f>
        <v>0</v>
      </c>
      <c r="G6742">
        <f>'Previous Trades Import_OMS Quer'!G6742</f>
        <v>0</v>
      </c>
      <c r="H6742">
        <f>'Previous Trades Import_OMS Quer'!H6742</f>
        <v>0</v>
      </c>
      <c r="I6742">
        <f>'Previous Trades Import_OMS Quer'!I6742</f>
        <v>0</v>
      </c>
      <c r="J6742">
        <f>'Previous Trades Import_OMS Quer'!J6742</f>
        <v>0</v>
      </c>
      <c r="K6742">
        <f>'Previous Trades Import_OMS Quer'!K6742</f>
        <v>0</v>
      </c>
      <c r="L6742">
        <f>'Previous Trades Import_OMS Quer'!L6742</f>
        <v>0</v>
      </c>
      <c r="M6742">
        <f>'Previous Trades Import_OMS Quer'!M6742</f>
        <v>0</v>
      </c>
      <c r="N6742">
        <f>'Previous Trades Import_OMS Quer'!N6742</f>
        <v>0</v>
      </c>
      <c r="O6742" t="str">
        <f>CLEAN('Previous Trades Import_OMS Quer'!O6742)</f>
        <v/>
      </c>
      <c r="Q6742" s="25">
        <f t="shared" si="210"/>
        <v>0</v>
      </c>
      <c r="R6742" s="25" t="e">
        <f>VLOOKUP(O6742,'Currency Balance'!$O$3:$Q$32,3,0)</f>
        <v>#N/A</v>
      </c>
      <c r="S6742" t="e">
        <f t="shared" si="211"/>
        <v>#N/A</v>
      </c>
    </row>
    <row r="6743" spans="1:19">
      <c r="A6743">
        <f>'Previous Trades Import_OMS Quer'!A6743</f>
        <v>0</v>
      </c>
      <c r="B6743">
        <f>'Previous Trades Import_OMS Quer'!B6743</f>
        <v>0</v>
      </c>
      <c r="C6743" s="22">
        <f>'Previous Trades Import_OMS Quer'!C6743</f>
        <v>0</v>
      </c>
      <c r="D6743">
        <f>'Previous Trades Import_OMS Quer'!D6743</f>
        <v>0</v>
      </c>
      <c r="E6743" s="22">
        <f>'Previous Trades Import_OMS Quer'!E6743</f>
        <v>0</v>
      </c>
      <c r="F6743">
        <f>'Previous Trades Import_OMS Quer'!F6743</f>
        <v>0</v>
      </c>
      <c r="G6743">
        <f>'Previous Trades Import_OMS Quer'!G6743</f>
        <v>0</v>
      </c>
      <c r="H6743">
        <f>'Previous Trades Import_OMS Quer'!H6743</f>
        <v>0</v>
      </c>
      <c r="I6743">
        <f>'Previous Trades Import_OMS Quer'!I6743</f>
        <v>0</v>
      </c>
      <c r="J6743">
        <f>'Previous Trades Import_OMS Quer'!J6743</f>
        <v>0</v>
      </c>
      <c r="K6743">
        <f>'Previous Trades Import_OMS Quer'!K6743</f>
        <v>0</v>
      </c>
      <c r="L6743">
        <f>'Previous Trades Import_OMS Quer'!L6743</f>
        <v>0</v>
      </c>
      <c r="M6743">
        <f>'Previous Trades Import_OMS Quer'!M6743</f>
        <v>0</v>
      </c>
      <c r="N6743">
        <f>'Previous Trades Import_OMS Quer'!N6743</f>
        <v>0</v>
      </c>
      <c r="O6743" t="str">
        <f>CLEAN('Previous Trades Import_OMS Quer'!O6743)</f>
        <v/>
      </c>
      <c r="Q6743" s="25">
        <f t="shared" si="210"/>
        <v>0</v>
      </c>
      <c r="R6743" s="25" t="e">
        <f>VLOOKUP(O6743,'Currency Balance'!$O$3:$Q$32,3,0)</f>
        <v>#N/A</v>
      </c>
      <c r="S6743" t="e">
        <f t="shared" si="211"/>
        <v>#N/A</v>
      </c>
    </row>
    <row r="6744" spans="1:19">
      <c r="A6744">
        <f>'Previous Trades Import_OMS Quer'!A6744</f>
        <v>0</v>
      </c>
      <c r="B6744">
        <f>'Previous Trades Import_OMS Quer'!B6744</f>
        <v>0</v>
      </c>
      <c r="C6744" s="22">
        <f>'Previous Trades Import_OMS Quer'!C6744</f>
        <v>0</v>
      </c>
      <c r="D6744">
        <f>'Previous Trades Import_OMS Quer'!D6744</f>
        <v>0</v>
      </c>
      <c r="E6744" s="22">
        <f>'Previous Trades Import_OMS Quer'!E6744</f>
        <v>0</v>
      </c>
      <c r="F6744">
        <f>'Previous Trades Import_OMS Quer'!F6744</f>
        <v>0</v>
      </c>
      <c r="G6744">
        <f>'Previous Trades Import_OMS Quer'!G6744</f>
        <v>0</v>
      </c>
      <c r="H6744">
        <f>'Previous Trades Import_OMS Quer'!H6744</f>
        <v>0</v>
      </c>
      <c r="I6744">
        <f>'Previous Trades Import_OMS Quer'!I6744</f>
        <v>0</v>
      </c>
      <c r="J6744">
        <f>'Previous Trades Import_OMS Quer'!J6744</f>
        <v>0</v>
      </c>
      <c r="K6744">
        <f>'Previous Trades Import_OMS Quer'!K6744</f>
        <v>0</v>
      </c>
      <c r="L6744">
        <f>'Previous Trades Import_OMS Quer'!L6744</f>
        <v>0</v>
      </c>
      <c r="M6744">
        <f>'Previous Trades Import_OMS Quer'!M6744</f>
        <v>0</v>
      </c>
      <c r="N6744">
        <f>'Previous Trades Import_OMS Quer'!N6744</f>
        <v>0</v>
      </c>
      <c r="O6744" t="str">
        <f>CLEAN('Previous Trades Import_OMS Quer'!O6744)</f>
        <v/>
      </c>
      <c r="Q6744" s="25">
        <f t="shared" si="210"/>
        <v>0</v>
      </c>
      <c r="R6744" s="25" t="e">
        <f>VLOOKUP(O6744,'Currency Balance'!$O$3:$Q$32,3,0)</f>
        <v>#N/A</v>
      </c>
      <c r="S6744" t="e">
        <f t="shared" si="211"/>
        <v>#N/A</v>
      </c>
    </row>
    <row r="6745" spans="1:19">
      <c r="A6745">
        <f>'Previous Trades Import_OMS Quer'!A6745</f>
        <v>0</v>
      </c>
      <c r="B6745">
        <f>'Previous Trades Import_OMS Quer'!B6745</f>
        <v>0</v>
      </c>
      <c r="C6745" s="22">
        <f>'Previous Trades Import_OMS Quer'!C6745</f>
        <v>0</v>
      </c>
      <c r="D6745">
        <f>'Previous Trades Import_OMS Quer'!D6745</f>
        <v>0</v>
      </c>
      <c r="E6745" s="22">
        <f>'Previous Trades Import_OMS Quer'!E6745</f>
        <v>0</v>
      </c>
      <c r="F6745">
        <f>'Previous Trades Import_OMS Quer'!F6745</f>
        <v>0</v>
      </c>
      <c r="G6745">
        <f>'Previous Trades Import_OMS Quer'!G6745</f>
        <v>0</v>
      </c>
      <c r="H6745">
        <f>'Previous Trades Import_OMS Quer'!H6745</f>
        <v>0</v>
      </c>
      <c r="I6745">
        <f>'Previous Trades Import_OMS Quer'!I6745</f>
        <v>0</v>
      </c>
      <c r="J6745">
        <f>'Previous Trades Import_OMS Quer'!J6745</f>
        <v>0</v>
      </c>
      <c r="K6745">
        <f>'Previous Trades Import_OMS Quer'!K6745</f>
        <v>0</v>
      </c>
      <c r="L6745">
        <f>'Previous Trades Import_OMS Quer'!L6745</f>
        <v>0</v>
      </c>
      <c r="M6745">
        <f>'Previous Trades Import_OMS Quer'!M6745</f>
        <v>0</v>
      </c>
      <c r="N6745">
        <f>'Previous Trades Import_OMS Quer'!N6745</f>
        <v>0</v>
      </c>
      <c r="O6745" t="str">
        <f>CLEAN('Previous Trades Import_OMS Quer'!O6745)</f>
        <v/>
      </c>
      <c r="Q6745" s="25">
        <f t="shared" si="210"/>
        <v>0</v>
      </c>
      <c r="R6745" s="25" t="e">
        <f>VLOOKUP(O6745,'Currency Balance'!$O$3:$Q$32,3,0)</f>
        <v>#N/A</v>
      </c>
      <c r="S6745" t="e">
        <f t="shared" si="211"/>
        <v>#N/A</v>
      </c>
    </row>
    <row r="6746" spans="1:19">
      <c r="A6746">
        <f>'Previous Trades Import_OMS Quer'!A6746</f>
        <v>0</v>
      </c>
      <c r="B6746">
        <f>'Previous Trades Import_OMS Quer'!B6746</f>
        <v>0</v>
      </c>
      <c r="C6746" s="22">
        <f>'Previous Trades Import_OMS Quer'!C6746</f>
        <v>0</v>
      </c>
      <c r="D6746">
        <f>'Previous Trades Import_OMS Quer'!D6746</f>
        <v>0</v>
      </c>
      <c r="E6746" s="22">
        <f>'Previous Trades Import_OMS Quer'!E6746</f>
        <v>0</v>
      </c>
      <c r="F6746">
        <f>'Previous Trades Import_OMS Quer'!F6746</f>
        <v>0</v>
      </c>
      <c r="G6746">
        <f>'Previous Trades Import_OMS Quer'!G6746</f>
        <v>0</v>
      </c>
      <c r="H6746">
        <f>'Previous Trades Import_OMS Quer'!H6746</f>
        <v>0</v>
      </c>
      <c r="I6746">
        <f>'Previous Trades Import_OMS Quer'!I6746</f>
        <v>0</v>
      </c>
      <c r="J6746">
        <f>'Previous Trades Import_OMS Quer'!J6746</f>
        <v>0</v>
      </c>
      <c r="K6746">
        <f>'Previous Trades Import_OMS Quer'!K6746</f>
        <v>0</v>
      </c>
      <c r="L6746">
        <f>'Previous Trades Import_OMS Quer'!L6746</f>
        <v>0</v>
      </c>
      <c r="M6746">
        <f>'Previous Trades Import_OMS Quer'!M6746</f>
        <v>0</v>
      </c>
      <c r="N6746">
        <f>'Previous Trades Import_OMS Quer'!N6746</f>
        <v>0</v>
      </c>
      <c r="O6746" t="str">
        <f>CLEAN('Previous Trades Import_OMS Quer'!O6746)</f>
        <v/>
      </c>
      <c r="Q6746" s="25">
        <f t="shared" si="210"/>
        <v>0</v>
      </c>
      <c r="R6746" s="25" t="e">
        <f>VLOOKUP(O6746,'Currency Balance'!$O$3:$Q$32,3,0)</f>
        <v>#N/A</v>
      </c>
      <c r="S6746" t="e">
        <f t="shared" si="211"/>
        <v>#N/A</v>
      </c>
    </row>
    <row r="6747" spans="1:19">
      <c r="A6747">
        <f>'Previous Trades Import_OMS Quer'!A6747</f>
        <v>0</v>
      </c>
      <c r="B6747">
        <f>'Previous Trades Import_OMS Quer'!B6747</f>
        <v>0</v>
      </c>
      <c r="C6747" s="22">
        <f>'Previous Trades Import_OMS Quer'!C6747</f>
        <v>0</v>
      </c>
      <c r="D6747">
        <f>'Previous Trades Import_OMS Quer'!D6747</f>
        <v>0</v>
      </c>
      <c r="E6747" s="22">
        <f>'Previous Trades Import_OMS Quer'!E6747</f>
        <v>0</v>
      </c>
      <c r="F6747">
        <f>'Previous Trades Import_OMS Quer'!F6747</f>
        <v>0</v>
      </c>
      <c r="G6747">
        <f>'Previous Trades Import_OMS Quer'!G6747</f>
        <v>0</v>
      </c>
      <c r="H6747">
        <f>'Previous Trades Import_OMS Quer'!H6747</f>
        <v>0</v>
      </c>
      <c r="I6747">
        <f>'Previous Trades Import_OMS Quer'!I6747</f>
        <v>0</v>
      </c>
      <c r="J6747">
        <f>'Previous Trades Import_OMS Quer'!J6747</f>
        <v>0</v>
      </c>
      <c r="K6747">
        <f>'Previous Trades Import_OMS Quer'!K6747</f>
        <v>0</v>
      </c>
      <c r="L6747">
        <f>'Previous Trades Import_OMS Quer'!L6747</f>
        <v>0</v>
      </c>
      <c r="M6747">
        <f>'Previous Trades Import_OMS Quer'!M6747</f>
        <v>0</v>
      </c>
      <c r="N6747">
        <f>'Previous Trades Import_OMS Quer'!N6747</f>
        <v>0</v>
      </c>
      <c r="O6747" t="str">
        <f>CLEAN('Previous Trades Import_OMS Quer'!O6747)</f>
        <v/>
      </c>
      <c r="Q6747" s="25">
        <f t="shared" si="210"/>
        <v>0</v>
      </c>
      <c r="R6747" s="25" t="e">
        <f>VLOOKUP(O6747,'Currency Balance'!$O$3:$Q$32,3,0)</f>
        <v>#N/A</v>
      </c>
      <c r="S6747" t="e">
        <f t="shared" si="211"/>
        <v>#N/A</v>
      </c>
    </row>
    <row r="6748" spans="1:19">
      <c r="A6748">
        <f>'Previous Trades Import_OMS Quer'!A6748</f>
        <v>0</v>
      </c>
      <c r="B6748">
        <f>'Previous Trades Import_OMS Quer'!B6748</f>
        <v>0</v>
      </c>
      <c r="C6748" s="22">
        <f>'Previous Trades Import_OMS Quer'!C6748</f>
        <v>0</v>
      </c>
      <c r="D6748">
        <f>'Previous Trades Import_OMS Quer'!D6748</f>
        <v>0</v>
      </c>
      <c r="E6748" s="22">
        <f>'Previous Trades Import_OMS Quer'!E6748</f>
        <v>0</v>
      </c>
      <c r="F6748">
        <f>'Previous Trades Import_OMS Quer'!F6748</f>
        <v>0</v>
      </c>
      <c r="G6748">
        <f>'Previous Trades Import_OMS Quer'!G6748</f>
        <v>0</v>
      </c>
      <c r="H6748">
        <f>'Previous Trades Import_OMS Quer'!H6748</f>
        <v>0</v>
      </c>
      <c r="I6748">
        <f>'Previous Trades Import_OMS Quer'!I6748</f>
        <v>0</v>
      </c>
      <c r="J6748">
        <f>'Previous Trades Import_OMS Quer'!J6748</f>
        <v>0</v>
      </c>
      <c r="K6748">
        <f>'Previous Trades Import_OMS Quer'!K6748</f>
        <v>0</v>
      </c>
      <c r="L6748">
        <f>'Previous Trades Import_OMS Quer'!L6748</f>
        <v>0</v>
      </c>
      <c r="M6748">
        <f>'Previous Trades Import_OMS Quer'!M6748</f>
        <v>0</v>
      </c>
      <c r="N6748">
        <f>'Previous Trades Import_OMS Quer'!N6748</f>
        <v>0</v>
      </c>
      <c r="O6748" t="str">
        <f>CLEAN('Previous Trades Import_OMS Quer'!O6748)</f>
        <v/>
      </c>
      <c r="Q6748" s="25">
        <f t="shared" si="210"/>
        <v>0</v>
      </c>
      <c r="R6748" s="25" t="e">
        <f>VLOOKUP(O6748,'Currency Balance'!$O$3:$Q$32,3,0)</f>
        <v>#N/A</v>
      </c>
      <c r="S6748" t="e">
        <f t="shared" si="211"/>
        <v>#N/A</v>
      </c>
    </row>
    <row r="6749" spans="1:19">
      <c r="A6749">
        <f>'Previous Trades Import_OMS Quer'!A6749</f>
        <v>0</v>
      </c>
      <c r="B6749">
        <f>'Previous Trades Import_OMS Quer'!B6749</f>
        <v>0</v>
      </c>
      <c r="C6749" s="22">
        <f>'Previous Trades Import_OMS Quer'!C6749</f>
        <v>0</v>
      </c>
      <c r="D6749">
        <f>'Previous Trades Import_OMS Quer'!D6749</f>
        <v>0</v>
      </c>
      <c r="E6749" s="22">
        <f>'Previous Trades Import_OMS Quer'!E6749</f>
        <v>0</v>
      </c>
      <c r="F6749">
        <f>'Previous Trades Import_OMS Quer'!F6749</f>
        <v>0</v>
      </c>
      <c r="G6749">
        <f>'Previous Trades Import_OMS Quer'!G6749</f>
        <v>0</v>
      </c>
      <c r="H6749">
        <f>'Previous Trades Import_OMS Quer'!H6749</f>
        <v>0</v>
      </c>
      <c r="I6749">
        <f>'Previous Trades Import_OMS Quer'!I6749</f>
        <v>0</v>
      </c>
      <c r="J6749">
        <f>'Previous Trades Import_OMS Quer'!J6749</f>
        <v>0</v>
      </c>
      <c r="K6749">
        <f>'Previous Trades Import_OMS Quer'!K6749</f>
        <v>0</v>
      </c>
      <c r="L6749">
        <f>'Previous Trades Import_OMS Quer'!L6749</f>
        <v>0</v>
      </c>
      <c r="M6749">
        <f>'Previous Trades Import_OMS Quer'!M6749</f>
        <v>0</v>
      </c>
      <c r="N6749">
        <f>'Previous Trades Import_OMS Quer'!N6749</f>
        <v>0</v>
      </c>
      <c r="O6749" t="str">
        <f>CLEAN('Previous Trades Import_OMS Quer'!O6749)</f>
        <v/>
      </c>
      <c r="Q6749" s="25">
        <f t="shared" si="210"/>
        <v>0</v>
      </c>
      <c r="R6749" s="25" t="e">
        <f>VLOOKUP(O6749,'Currency Balance'!$O$3:$Q$32,3,0)</f>
        <v>#N/A</v>
      </c>
      <c r="S6749" t="e">
        <f t="shared" si="211"/>
        <v>#N/A</v>
      </c>
    </row>
    <row r="6750" spans="1:19">
      <c r="A6750">
        <f>'Previous Trades Import_OMS Quer'!A6750</f>
        <v>0</v>
      </c>
      <c r="B6750">
        <f>'Previous Trades Import_OMS Quer'!B6750</f>
        <v>0</v>
      </c>
      <c r="C6750" s="22">
        <f>'Previous Trades Import_OMS Quer'!C6750</f>
        <v>0</v>
      </c>
      <c r="D6750">
        <f>'Previous Trades Import_OMS Quer'!D6750</f>
        <v>0</v>
      </c>
      <c r="E6750" s="22">
        <f>'Previous Trades Import_OMS Quer'!E6750</f>
        <v>0</v>
      </c>
      <c r="F6750">
        <f>'Previous Trades Import_OMS Quer'!F6750</f>
        <v>0</v>
      </c>
      <c r="G6750">
        <f>'Previous Trades Import_OMS Quer'!G6750</f>
        <v>0</v>
      </c>
      <c r="H6750">
        <f>'Previous Trades Import_OMS Quer'!H6750</f>
        <v>0</v>
      </c>
      <c r="I6750">
        <f>'Previous Trades Import_OMS Quer'!I6750</f>
        <v>0</v>
      </c>
      <c r="J6750">
        <f>'Previous Trades Import_OMS Quer'!J6750</f>
        <v>0</v>
      </c>
      <c r="K6750">
        <f>'Previous Trades Import_OMS Quer'!K6750</f>
        <v>0</v>
      </c>
      <c r="L6750">
        <f>'Previous Trades Import_OMS Quer'!L6750</f>
        <v>0</v>
      </c>
      <c r="M6750">
        <f>'Previous Trades Import_OMS Quer'!M6750</f>
        <v>0</v>
      </c>
      <c r="N6750">
        <f>'Previous Trades Import_OMS Quer'!N6750</f>
        <v>0</v>
      </c>
      <c r="O6750" t="str">
        <f>CLEAN('Previous Trades Import_OMS Quer'!O6750)</f>
        <v/>
      </c>
      <c r="Q6750" s="25">
        <f t="shared" si="210"/>
        <v>0</v>
      </c>
      <c r="R6750" s="25" t="e">
        <f>VLOOKUP(O6750,'Currency Balance'!$O$3:$Q$32,3,0)</f>
        <v>#N/A</v>
      </c>
      <c r="S6750" t="e">
        <f t="shared" si="211"/>
        <v>#N/A</v>
      </c>
    </row>
    <row r="6751" spans="1:19">
      <c r="A6751">
        <f>'Previous Trades Import_OMS Quer'!A6751</f>
        <v>0</v>
      </c>
      <c r="B6751">
        <f>'Previous Trades Import_OMS Quer'!B6751</f>
        <v>0</v>
      </c>
      <c r="C6751" s="22">
        <f>'Previous Trades Import_OMS Quer'!C6751</f>
        <v>0</v>
      </c>
      <c r="D6751">
        <f>'Previous Trades Import_OMS Quer'!D6751</f>
        <v>0</v>
      </c>
      <c r="E6751" s="22">
        <f>'Previous Trades Import_OMS Quer'!E6751</f>
        <v>0</v>
      </c>
      <c r="F6751">
        <f>'Previous Trades Import_OMS Quer'!F6751</f>
        <v>0</v>
      </c>
      <c r="G6751">
        <f>'Previous Trades Import_OMS Quer'!G6751</f>
        <v>0</v>
      </c>
      <c r="H6751">
        <f>'Previous Trades Import_OMS Quer'!H6751</f>
        <v>0</v>
      </c>
      <c r="I6751">
        <f>'Previous Trades Import_OMS Quer'!I6751</f>
        <v>0</v>
      </c>
      <c r="J6751">
        <f>'Previous Trades Import_OMS Quer'!J6751</f>
        <v>0</v>
      </c>
      <c r="K6751">
        <f>'Previous Trades Import_OMS Quer'!K6751</f>
        <v>0</v>
      </c>
      <c r="L6751">
        <f>'Previous Trades Import_OMS Quer'!L6751</f>
        <v>0</v>
      </c>
      <c r="M6751">
        <f>'Previous Trades Import_OMS Quer'!M6751</f>
        <v>0</v>
      </c>
      <c r="N6751">
        <f>'Previous Trades Import_OMS Quer'!N6751</f>
        <v>0</v>
      </c>
      <c r="O6751" t="str">
        <f>CLEAN('Previous Trades Import_OMS Quer'!O6751)</f>
        <v/>
      </c>
      <c r="Q6751" s="25">
        <f t="shared" si="210"/>
        <v>0</v>
      </c>
      <c r="R6751" s="25" t="e">
        <f>VLOOKUP(O6751,'Currency Balance'!$O$3:$Q$32,3,0)</f>
        <v>#N/A</v>
      </c>
      <c r="S6751" t="e">
        <f t="shared" si="211"/>
        <v>#N/A</v>
      </c>
    </row>
    <row r="6752" spans="1:19">
      <c r="A6752">
        <f>'Previous Trades Import_OMS Quer'!A6752</f>
        <v>0</v>
      </c>
      <c r="B6752">
        <f>'Previous Trades Import_OMS Quer'!B6752</f>
        <v>0</v>
      </c>
      <c r="C6752" s="22">
        <f>'Previous Trades Import_OMS Quer'!C6752</f>
        <v>0</v>
      </c>
      <c r="D6752">
        <f>'Previous Trades Import_OMS Quer'!D6752</f>
        <v>0</v>
      </c>
      <c r="E6752" s="22">
        <f>'Previous Trades Import_OMS Quer'!E6752</f>
        <v>0</v>
      </c>
      <c r="F6752">
        <f>'Previous Trades Import_OMS Quer'!F6752</f>
        <v>0</v>
      </c>
      <c r="G6752">
        <f>'Previous Trades Import_OMS Quer'!G6752</f>
        <v>0</v>
      </c>
      <c r="H6752">
        <f>'Previous Trades Import_OMS Quer'!H6752</f>
        <v>0</v>
      </c>
      <c r="I6752">
        <f>'Previous Trades Import_OMS Quer'!I6752</f>
        <v>0</v>
      </c>
      <c r="J6752">
        <f>'Previous Trades Import_OMS Quer'!J6752</f>
        <v>0</v>
      </c>
      <c r="K6752">
        <f>'Previous Trades Import_OMS Quer'!K6752</f>
        <v>0</v>
      </c>
      <c r="L6752">
        <f>'Previous Trades Import_OMS Quer'!L6752</f>
        <v>0</v>
      </c>
      <c r="M6752">
        <f>'Previous Trades Import_OMS Quer'!M6752</f>
        <v>0</v>
      </c>
      <c r="N6752">
        <f>'Previous Trades Import_OMS Quer'!N6752</f>
        <v>0</v>
      </c>
      <c r="O6752" t="str">
        <f>CLEAN('Previous Trades Import_OMS Quer'!O6752)</f>
        <v/>
      </c>
      <c r="Q6752" s="25">
        <f t="shared" si="210"/>
        <v>0</v>
      </c>
      <c r="R6752" s="25" t="e">
        <f>VLOOKUP(O6752,'Currency Balance'!$O$3:$Q$32,3,0)</f>
        <v>#N/A</v>
      </c>
      <c r="S6752" t="e">
        <f t="shared" si="211"/>
        <v>#N/A</v>
      </c>
    </row>
    <row r="6753" spans="1:19">
      <c r="A6753">
        <f>'Previous Trades Import_OMS Quer'!A6753</f>
        <v>0</v>
      </c>
      <c r="B6753">
        <f>'Previous Trades Import_OMS Quer'!B6753</f>
        <v>0</v>
      </c>
      <c r="C6753" s="22">
        <f>'Previous Trades Import_OMS Quer'!C6753</f>
        <v>0</v>
      </c>
      <c r="D6753">
        <f>'Previous Trades Import_OMS Quer'!D6753</f>
        <v>0</v>
      </c>
      <c r="E6753" s="22">
        <f>'Previous Trades Import_OMS Quer'!E6753</f>
        <v>0</v>
      </c>
      <c r="F6753">
        <f>'Previous Trades Import_OMS Quer'!F6753</f>
        <v>0</v>
      </c>
      <c r="G6753">
        <f>'Previous Trades Import_OMS Quer'!G6753</f>
        <v>0</v>
      </c>
      <c r="H6753">
        <f>'Previous Trades Import_OMS Quer'!H6753</f>
        <v>0</v>
      </c>
      <c r="I6753">
        <f>'Previous Trades Import_OMS Quer'!I6753</f>
        <v>0</v>
      </c>
      <c r="J6753">
        <f>'Previous Trades Import_OMS Quer'!J6753</f>
        <v>0</v>
      </c>
      <c r="K6753">
        <f>'Previous Trades Import_OMS Quer'!K6753</f>
        <v>0</v>
      </c>
      <c r="L6753">
        <f>'Previous Trades Import_OMS Quer'!L6753</f>
        <v>0</v>
      </c>
      <c r="M6753">
        <f>'Previous Trades Import_OMS Quer'!M6753</f>
        <v>0</v>
      </c>
      <c r="N6753">
        <f>'Previous Trades Import_OMS Quer'!N6753</f>
        <v>0</v>
      </c>
      <c r="O6753" t="str">
        <f>CLEAN('Previous Trades Import_OMS Quer'!O6753)</f>
        <v/>
      </c>
      <c r="Q6753" s="25">
        <f t="shared" si="210"/>
        <v>0</v>
      </c>
      <c r="R6753" s="25" t="e">
        <f>VLOOKUP(O6753,'Currency Balance'!$O$3:$Q$32,3,0)</f>
        <v>#N/A</v>
      </c>
      <c r="S6753" t="e">
        <f t="shared" si="211"/>
        <v>#N/A</v>
      </c>
    </row>
    <row r="6754" spans="1:19">
      <c r="A6754">
        <f>'Previous Trades Import_OMS Quer'!A6754</f>
        <v>0</v>
      </c>
      <c r="B6754">
        <f>'Previous Trades Import_OMS Quer'!B6754</f>
        <v>0</v>
      </c>
      <c r="C6754" s="22">
        <f>'Previous Trades Import_OMS Quer'!C6754</f>
        <v>0</v>
      </c>
      <c r="D6754">
        <f>'Previous Trades Import_OMS Quer'!D6754</f>
        <v>0</v>
      </c>
      <c r="E6754" s="22">
        <f>'Previous Trades Import_OMS Quer'!E6754</f>
        <v>0</v>
      </c>
      <c r="F6754">
        <f>'Previous Trades Import_OMS Quer'!F6754</f>
        <v>0</v>
      </c>
      <c r="G6754">
        <f>'Previous Trades Import_OMS Quer'!G6754</f>
        <v>0</v>
      </c>
      <c r="H6754">
        <f>'Previous Trades Import_OMS Quer'!H6754</f>
        <v>0</v>
      </c>
      <c r="I6754">
        <f>'Previous Trades Import_OMS Quer'!I6754</f>
        <v>0</v>
      </c>
      <c r="J6754">
        <f>'Previous Trades Import_OMS Quer'!J6754</f>
        <v>0</v>
      </c>
      <c r="K6754">
        <f>'Previous Trades Import_OMS Quer'!K6754</f>
        <v>0</v>
      </c>
      <c r="L6754">
        <f>'Previous Trades Import_OMS Quer'!L6754</f>
        <v>0</v>
      </c>
      <c r="M6754">
        <f>'Previous Trades Import_OMS Quer'!M6754</f>
        <v>0</v>
      </c>
      <c r="N6754">
        <f>'Previous Trades Import_OMS Quer'!N6754</f>
        <v>0</v>
      </c>
      <c r="O6754" t="str">
        <f>CLEAN('Previous Trades Import_OMS Quer'!O6754)</f>
        <v/>
      </c>
      <c r="Q6754" s="25">
        <f t="shared" si="210"/>
        <v>0</v>
      </c>
      <c r="R6754" s="25" t="e">
        <f>VLOOKUP(O6754,'Currency Balance'!$O$3:$Q$32,3,0)</f>
        <v>#N/A</v>
      </c>
      <c r="S6754" t="e">
        <f t="shared" si="211"/>
        <v>#N/A</v>
      </c>
    </row>
    <row r="6755" spans="1:19">
      <c r="A6755">
        <f>'Previous Trades Import_OMS Quer'!A6755</f>
        <v>0</v>
      </c>
      <c r="B6755">
        <f>'Previous Trades Import_OMS Quer'!B6755</f>
        <v>0</v>
      </c>
      <c r="C6755" s="22">
        <f>'Previous Trades Import_OMS Quer'!C6755</f>
        <v>0</v>
      </c>
      <c r="D6755">
        <f>'Previous Trades Import_OMS Quer'!D6755</f>
        <v>0</v>
      </c>
      <c r="E6755" s="22">
        <f>'Previous Trades Import_OMS Quer'!E6755</f>
        <v>0</v>
      </c>
      <c r="F6755">
        <f>'Previous Trades Import_OMS Quer'!F6755</f>
        <v>0</v>
      </c>
      <c r="G6755">
        <f>'Previous Trades Import_OMS Quer'!G6755</f>
        <v>0</v>
      </c>
      <c r="H6755">
        <f>'Previous Trades Import_OMS Quer'!H6755</f>
        <v>0</v>
      </c>
      <c r="I6755">
        <f>'Previous Trades Import_OMS Quer'!I6755</f>
        <v>0</v>
      </c>
      <c r="J6755">
        <f>'Previous Trades Import_OMS Quer'!J6755</f>
        <v>0</v>
      </c>
      <c r="K6755">
        <f>'Previous Trades Import_OMS Quer'!K6755</f>
        <v>0</v>
      </c>
      <c r="L6755">
        <f>'Previous Trades Import_OMS Quer'!L6755</f>
        <v>0</v>
      </c>
      <c r="M6755">
        <f>'Previous Trades Import_OMS Quer'!M6755</f>
        <v>0</v>
      </c>
      <c r="N6755">
        <f>'Previous Trades Import_OMS Quer'!N6755</f>
        <v>0</v>
      </c>
      <c r="O6755" t="str">
        <f>CLEAN('Previous Trades Import_OMS Quer'!O6755)</f>
        <v/>
      </c>
      <c r="Q6755" s="25">
        <f t="shared" si="210"/>
        <v>0</v>
      </c>
      <c r="R6755" s="25" t="e">
        <f>VLOOKUP(O6755,'Currency Balance'!$O$3:$Q$32,3,0)</f>
        <v>#N/A</v>
      </c>
      <c r="S6755" t="e">
        <f t="shared" si="211"/>
        <v>#N/A</v>
      </c>
    </row>
    <row r="6756" spans="1:19">
      <c r="A6756">
        <f>'Previous Trades Import_OMS Quer'!A6756</f>
        <v>0</v>
      </c>
      <c r="B6756">
        <f>'Previous Trades Import_OMS Quer'!B6756</f>
        <v>0</v>
      </c>
      <c r="C6756" s="22">
        <f>'Previous Trades Import_OMS Quer'!C6756</f>
        <v>0</v>
      </c>
      <c r="D6756">
        <f>'Previous Trades Import_OMS Quer'!D6756</f>
        <v>0</v>
      </c>
      <c r="E6756" s="22">
        <f>'Previous Trades Import_OMS Quer'!E6756</f>
        <v>0</v>
      </c>
      <c r="F6756">
        <f>'Previous Trades Import_OMS Quer'!F6756</f>
        <v>0</v>
      </c>
      <c r="G6756">
        <f>'Previous Trades Import_OMS Quer'!G6756</f>
        <v>0</v>
      </c>
      <c r="H6756">
        <f>'Previous Trades Import_OMS Quer'!H6756</f>
        <v>0</v>
      </c>
      <c r="I6756">
        <f>'Previous Trades Import_OMS Quer'!I6756</f>
        <v>0</v>
      </c>
      <c r="J6756">
        <f>'Previous Trades Import_OMS Quer'!J6756</f>
        <v>0</v>
      </c>
      <c r="K6756">
        <f>'Previous Trades Import_OMS Quer'!K6756</f>
        <v>0</v>
      </c>
      <c r="L6756">
        <f>'Previous Trades Import_OMS Quer'!L6756</f>
        <v>0</v>
      </c>
      <c r="M6756">
        <f>'Previous Trades Import_OMS Quer'!M6756</f>
        <v>0</v>
      </c>
      <c r="N6756">
        <f>'Previous Trades Import_OMS Quer'!N6756</f>
        <v>0</v>
      </c>
      <c r="O6756" t="str">
        <f>CLEAN('Previous Trades Import_OMS Quer'!O6756)</f>
        <v/>
      </c>
      <c r="Q6756" s="25">
        <f t="shared" si="210"/>
        <v>0</v>
      </c>
      <c r="R6756" s="25" t="e">
        <f>VLOOKUP(O6756,'Currency Balance'!$O$3:$Q$32,3,0)</f>
        <v>#N/A</v>
      </c>
      <c r="S6756" t="e">
        <f t="shared" si="211"/>
        <v>#N/A</v>
      </c>
    </row>
    <row r="6757" spans="1:19">
      <c r="A6757">
        <f>'Previous Trades Import_OMS Quer'!A6757</f>
        <v>0</v>
      </c>
      <c r="B6757">
        <f>'Previous Trades Import_OMS Quer'!B6757</f>
        <v>0</v>
      </c>
      <c r="C6757" s="22">
        <f>'Previous Trades Import_OMS Quer'!C6757</f>
        <v>0</v>
      </c>
      <c r="D6757">
        <f>'Previous Trades Import_OMS Quer'!D6757</f>
        <v>0</v>
      </c>
      <c r="E6757" s="22">
        <f>'Previous Trades Import_OMS Quer'!E6757</f>
        <v>0</v>
      </c>
      <c r="F6757">
        <f>'Previous Trades Import_OMS Quer'!F6757</f>
        <v>0</v>
      </c>
      <c r="G6757">
        <f>'Previous Trades Import_OMS Quer'!G6757</f>
        <v>0</v>
      </c>
      <c r="H6757">
        <f>'Previous Trades Import_OMS Quer'!H6757</f>
        <v>0</v>
      </c>
      <c r="I6757">
        <f>'Previous Trades Import_OMS Quer'!I6757</f>
        <v>0</v>
      </c>
      <c r="J6757">
        <f>'Previous Trades Import_OMS Quer'!J6757</f>
        <v>0</v>
      </c>
      <c r="K6757">
        <f>'Previous Trades Import_OMS Quer'!K6757</f>
        <v>0</v>
      </c>
      <c r="L6757">
        <f>'Previous Trades Import_OMS Quer'!L6757</f>
        <v>0</v>
      </c>
      <c r="M6757">
        <f>'Previous Trades Import_OMS Quer'!M6757</f>
        <v>0</v>
      </c>
      <c r="N6757">
        <f>'Previous Trades Import_OMS Quer'!N6757</f>
        <v>0</v>
      </c>
      <c r="O6757" t="str">
        <f>CLEAN('Previous Trades Import_OMS Quer'!O6757)</f>
        <v/>
      </c>
      <c r="Q6757" s="25">
        <f t="shared" si="210"/>
        <v>0</v>
      </c>
      <c r="R6757" s="25" t="e">
        <f>VLOOKUP(O6757,'Currency Balance'!$O$3:$Q$32,3,0)</f>
        <v>#N/A</v>
      </c>
      <c r="S6757" t="e">
        <f t="shared" si="211"/>
        <v>#N/A</v>
      </c>
    </row>
    <row r="6758" spans="1:19">
      <c r="A6758">
        <f>'Previous Trades Import_OMS Quer'!A6758</f>
        <v>0</v>
      </c>
      <c r="B6758">
        <f>'Previous Trades Import_OMS Quer'!B6758</f>
        <v>0</v>
      </c>
      <c r="C6758" s="22">
        <f>'Previous Trades Import_OMS Quer'!C6758</f>
        <v>0</v>
      </c>
      <c r="D6758">
        <f>'Previous Trades Import_OMS Quer'!D6758</f>
        <v>0</v>
      </c>
      <c r="E6758" s="22">
        <f>'Previous Trades Import_OMS Quer'!E6758</f>
        <v>0</v>
      </c>
      <c r="F6758">
        <f>'Previous Trades Import_OMS Quer'!F6758</f>
        <v>0</v>
      </c>
      <c r="G6758">
        <f>'Previous Trades Import_OMS Quer'!G6758</f>
        <v>0</v>
      </c>
      <c r="H6758">
        <f>'Previous Trades Import_OMS Quer'!H6758</f>
        <v>0</v>
      </c>
      <c r="I6758">
        <f>'Previous Trades Import_OMS Quer'!I6758</f>
        <v>0</v>
      </c>
      <c r="J6758">
        <f>'Previous Trades Import_OMS Quer'!J6758</f>
        <v>0</v>
      </c>
      <c r="K6758">
        <f>'Previous Trades Import_OMS Quer'!K6758</f>
        <v>0</v>
      </c>
      <c r="L6758">
        <f>'Previous Trades Import_OMS Quer'!L6758</f>
        <v>0</v>
      </c>
      <c r="M6758">
        <f>'Previous Trades Import_OMS Quer'!M6758</f>
        <v>0</v>
      </c>
      <c r="N6758">
        <f>'Previous Trades Import_OMS Quer'!N6758</f>
        <v>0</v>
      </c>
      <c r="O6758" t="str">
        <f>CLEAN('Previous Trades Import_OMS Quer'!O6758)</f>
        <v/>
      </c>
      <c r="Q6758" s="25">
        <f t="shared" si="210"/>
        <v>0</v>
      </c>
      <c r="R6758" s="25" t="e">
        <f>VLOOKUP(O6758,'Currency Balance'!$O$3:$Q$32,3,0)</f>
        <v>#N/A</v>
      </c>
      <c r="S6758" t="e">
        <f t="shared" si="211"/>
        <v>#N/A</v>
      </c>
    </row>
    <row r="6759" spans="1:19">
      <c r="A6759">
        <f>'Previous Trades Import_OMS Quer'!A6759</f>
        <v>0</v>
      </c>
      <c r="B6759">
        <f>'Previous Trades Import_OMS Quer'!B6759</f>
        <v>0</v>
      </c>
      <c r="C6759" s="22">
        <f>'Previous Trades Import_OMS Quer'!C6759</f>
        <v>0</v>
      </c>
      <c r="D6759">
        <f>'Previous Trades Import_OMS Quer'!D6759</f>
        <v>0</v>
      </c>
      <c r="E6759" s="22">
        <f>'Previous Trades Import_OMS Quer'!E6759</f>
        <v>0</v>
      </c>
      <c r="F6759">
        <f>'Previous Trades Import_OMS Quer'!F6759</f>
        <v>0</v>
      </c>
      <c r="G6759">
        <f>'Previous Trades Import_OMS Quer'!G6759</f>
        <v>0</v>
      </c>
      <c r="H6759">
        <f>'Previous Trades Import_OMS Quer'!H6759</f>
        <v>0</v>
      </c>
      <c r="I6759">
        <f>'Previous Trades Import_OMS Quer'!I6759</f>
        <v>0</v>
      </c>
      <c r="J6759">
        <f>'Previous Trades Import_OMS Quer'!J6759</f>
        <v>0</v>
      </c>
      <c r="K6759">
        <f>'Previous Trades Import_OMS Quer'!K6759</f>
        <v>0</v>
      </c>
      <c r="L6759">
        <f>'Previous Trades Import_OMS Quer'!L6759</f>
        <v>0</v>
      </c>
      <c r="M6759">
        <f>'Previous Trades Import_OMS Quer'!M6759</f>
        <v>0</v>
      </c>
      <c r="N6759">
        <f>'Previous Trades Import_OMS Quer'!N6759</f>
        <v>0</v>
      </c>
      <c r="O6759" t="str">
        <f>CLEAN('Previous Trades Import_OMS Quer'!O6759)</f>
        <v/>
      </c>
      <c r="Q6759" s="25">
        <f t="shared" si="210"/>
        <v>0</v>
      </c>
      <c r="R6759" s="25" t="e">
        <f>VLOOKUP(O6759,'Currency Balance'!$O$3:$Q$32,3,0)</f>
        <v>#N/A</v>
      </c>
      <c r="S6759" t="e">
        <f t="shared" si="211"/>
        <v>#N/A</v>
      </c>
    </row>
    <row r="6760" spans="1:19">
      <c r="A6760">
        <f>'Previous Trades Import_OMS Quer'!A6760</f>
        <v>0</v>
      </c>
      <c r="B6760">
        <f>'Previous Trades Import_OMS Quer'!B6760</f>
        <v>0</v>
      </c>
      <c r="C6760" s="22">
        <f>'Previous Trades Import_OMS Quer'!C6760</f>
        <v>0</v>
      </c>
      <c r="D6760">
        <f>'Previous Trades Import_OMS Quer'!D6760</f>
        <v>0</v>
      </c>
      <c r="E6760" s="22">
        <f>'Previous Trades Import_OMS Quer'!E6760</f>
        <v>0</v>
      </c>
      <c r="F6760">
        <f>'Previous Trades Import_OMS Quer'!F6760</f>
        <v>0</v>
      </c>
      <c r="G6760">
        <f>'Previous Trades Import_OMS Quer'!G6760</f>
        <v>0</v>
      </c>
      <c r="H6760">
        <f>'Previous Trades Import_OMS Quer'!H6760</f>
        <v>0</v>
      </c>
      <c r="I6760">
        <f>'Previous Trades Import_OMS Quer'!I6760</f>
        <v>0</v>
      </c>
      <c r="J6760">
        <f>'Previous Trades Import_OMS Quer'!J6760</f>
        <v>0</v>
      </c>
      <c r="K6760">
        <f>'Previous Trades Import_OMS Quer'!K6760</f>
        <v>0</v>
      </c>
      <c r="L6760">
        <f>'Previous Trades Import_OMS Quer'!L6760</f>
        <v>0</v>
      </c>
      <c r="M6760">
        <f>'Previous Trades Import_OMS Quer'!M6760</f>
        <v>0</v>
      </c>
      <c r="N6760">
        <f>'Previous Trades Import_OMS Quer'!N6760</f>
        <v>0</v>
      </c>
      <c r="O6760" t="str">
        <f>CLEAN('Previous Trades Import_OMS Quer'!O6760)</f>
        <v/>
      </c>
      <c r="Q6760" s="25">
        <f t="shared" si="210"/>
        <v>0</v>
      </c>
      <c r="R6760" s="25" t="e">
        <f>VLOOKUP(O6760,'Currency Balance'!$O$3:$Q$32,3,0)</f>
        <v>#N/A</v>
      </c>
      <c r="S6760" t="e">
        <f t="shared" si="211"/>
        <v>#N/A</v>
      </c>
    </row>
    <row r="6761" spans="1:19">
      <c r="A6761">
        <f>'Previous Trades Import_OMS Quer'!A6761</f>
        <v>0</v>
      </c>
      <c r="B6761">
        <f>'Previous Trades Import_OMS Quer'!B6761</f>
        <v>0</v>
      </c>
      <c r="C6761" s="22">
        <f>'Previous Trades Import_OMS Quer'!C6761</f>
        <v>0</v>
      </c>
      <c r="D6761">
        <f>'Previous Trades Import_OMS Quer'!D6761</f>
        <v>0</v>
      </c>
      <c r="E6761" s="22">
        <f>'Previous Trades Import_OMS Quer'!E6761</f>
        <v>0</v>
      </c>
      <c r="F6761">
        <f>'Previous Trades Import_OMS Quer'!F6761</f>
        <v>0</v>
      </c>
      <c r="G6761">
        <f>'Previous Trades Import_OMS Quer'!G6761</f>
        <v>0</v>
      </c>
      <c r="H6761">
        <f>'Previous Trades Import_OMS Quer'!H6761</f>
        <v>0</v>
      </c>
      <c r="I6761">
        <f>'Previous Trades Import_OMS Quer'!I6761</f>
        <v>0</v>
      </c>
      <c r="J6761">
        <f>'Previous Trades Import_OMS Quer'!J6761</f>
        <v>0</v>
      </c>
      <c r="K6761">
        <f>'Previous Trades Import_OMS Quer'!K6761</f>
        <v>0</v>
      </c>
      <c r="L6761">
        <f>'Previous Trades Import_OMS Quer'!L6761</f>
        <v>0</v>
      </c>
      <c r="M6761">
        <f>'Previous Trades Import_OMS Quer'!M6761</f>
        <v>0</v>
      </c>
      <c r="N6761">
        <f>'Previous Trades Import_OMS Quer'!N6761</f>
        <v>0</v>
      </c>
      <c r="O6761" t="str">
        <f>CLEAN('Previous Trades Import_OMS Quer'!O6761)</f>
        <v/>
      </c>
      <c r="Q6761" s="25">
        <f t="shared" si="210"/>
        <v>0</v>
      </c>
      <c r="R6761" s="25" t="e">
        <f>VLOOKUP(O6761,'Currency Balance'!$O$3:$Q$32,3,0)</f>
        <v>#N/A</v>
      </c>
      <c r="S6761" t="e">
        <f t="shared" si="211"/>
        <v>#N/A</v>
      </c>
    </row>
    <row r="6762" spans="1:19">
      <c r="A6762">
        <f>'Previous Trades Import_OMS Quer'!A6762</f>
        <v>0</v>
      </c>
      <c r="B6762">
        <f>'Previous Trades Import_OMS Quer'!B6762</f>
        <v>0</v>
      </c>
      <c r="C6762" s="22">
        <f>'Previous Trades Import_OMS Quer'!C6762</f>
        <v>0</v>
      </c>
      <c r="D6762">
        <f>'Previous Trades Import_OMS Quer'!D6762</f>
        <v>0</v>
      </c>
      <c r="E6762" s="22">
        <f>'Previous Trades Import_OMS Quer'!E6762</f>
        <v>0</v>
      </c>
      <c r="F6762">
        <f>'Previous Trades Import_OMS Quer'!F6762</f>
        <v>0</v>
      </c>
      <c r="G6762">
        <f>'Previous Trades Import_OMS Quer'!G6762</f>
        <v>0</v>
      </c>
      <c r="H6762">
        <f>'Previous Trades Import_OMS Quer'!H6762</f>
        <v>0</v>
      </c>
      <c r="I6762">
        <f>'Previous Trades Import_OMS Quer'!I6762</f>
        <v>0</v>
      </c>
      <c r="J6762">
        <f>'Previous Trades Import_OMS Quer'!J6762</f>
        <v>0</v>
      </c>
      <c r="K6762">
        <f>'Previous Trades Import_OMS Quer'!K6762</f>
        <v>0</v>
      </c>
      <c r="L6762">
        <f>'Previous Trades Import_OMS Quer'!L6762</f>
        <v>0</v>
      </c>
      <c r="M6762">
        <f>'Previous Trades Import_OMS Quer'!M6762</f>
        <v>0</v>
      </c>
      <c r="N6762">
        <f>'Previous Trades Import_OMS Quer'!N6762</f>
        <v>0</v>
      </c>
      <c r="O6762" t="str">
        <f>CLEAN('Previous Trades Import_OMS Quer'!O6762)</f>
        <v/>
      </c>
      <c r="Q6762" s="25">
        <f t="shared" si="210"/>
        <v>0</v>
      </c>
      <c r="R6762" s="25" t="e">
        <f>VLOOKUP(O6762,'Currency Balance'!$O$3:$Q$32,3,0)</f>
        <v>#N/A</v>
      </c>
      <c r="S6762" t="e">
        <f t="shared" si="211"/>
        <v>#N/A</v>
      </c>
    </row>
    <row r="6763" spans="1:19">
      <c r="A6763">
        <f>'Previous Trades Import_OMS Quer'!A6763</f>
        <v>0</v>
      </c>
      <c r="B6763">
        <f>'Previous Trades Import_OMS Quer'!B6763</f>
        <v>0</v>
      </c>
      <c r="C6763" s="22">
        <f>'Previous Trades Import_OMS Quer'!C6763</f>
        <v>0</v>
      </c>
      <c r="D6763">
        <f>'Previous Trades Import_OMS Quer'!D6763</f>
        <v>0</v>
      </c>
      <c r="E6763" s="22">
        <f>'Previous Trades Import_OMS Quer'!E6763</f>
        <v>0</v>
      </c>
      <c r="F6763">
        <f>'Previous Trades Import_OMS Quer'!F6763</f>
        <v>0</v>
      </c>
      <c r="G6763">
        <f>'Previous Trades Import_OMS Quer'!G6763</f>
        <v>0</v>
      </c>
      <c r="H6763">
        <f>'Previous Trades Import_OMS Quer'!H6763</f>
        <v>0</v>
      </c>
      <c r="I6763">
        <f>'Previous Trades Import_OMS Quer'!I6763</f>
        <v>0</v>
      </c>
      <c r="J6763">
        <f>'Previous Trades Import_OMS Quer'!J6763</f>
        <v>0</v>
      </c>
      <c r="K6763">
        <f>'Previous Trades Import_OMS Quer'!K6763</f>
        <v>0</v>
      </c>
      <c r="L6763">
        <f>'Previous Trades Import_OMS Quer'!L6763</f>
        <v>0</v>
      </c>
      <c r="M6763">
        <f>'Previous Trades Import_OMS Quer'!M6763</f>
        <v>0</v>
      </c>
      <c r="N6763">
        <f>'Previous Trades Import_OMS Quer'!N6763</f>
        <v>0</v>
      </c>
      <c r="O6763" t="str">
        <f>CLEAN('Previous Trades Import_OMS Quer'!O6763)</f>
        <v/>
      </c>
      <c r="Q6763" s="25">
        <f t="shared" si="210"/>
        <v>0</v>
      </c>
      <c r="R6763" s="25" t="e">
        <f>VLOOKUP(O6763,'Currency Balance'!$O$3:$Q$32,3,0)</f>
        <v>#N/A</v>
      </c>
      <c r="S6763" t="e">
        <f t="shared" si="211"/>
        <v>#N/A</v>
      </c>
    </row>
    <row r="6764" spans="1:19">
      <c r="A6764">
        <f>'Previous Trades Import_OMS Quer'!A6764</f>
        <v>0</v>
      </c>
      <c r="B6764">
        <f>'Previous Trades Import_OMS Quer'!B6764</f>
        <v>0</v>
      </c>
      <c r="C6764" s="22">
        <f>'Previous Trades Import_OMS Quer'!C6764</f>
        <v>0</v>
      </c>
      <c r="D6764">
        <f>'Previous Trades Import_OMS Quer'!D6764</f>
        <v>0</v>
      </c>
      <c r="E6764" s="22">
        <f>'Previous Trades Import_OMS Quer'!E6764</f>
        <v>0</v>
      </c>
      <c r="F6764">
        <f>'Previous Trades Import_OMS Quer'!F6764</f>
        <v>0</v>
      </c>
      <c r="G6764">
        <f>'Previous Trades Import_OMS Quer'!G6764</f>
        <v>0</v>
      </c>
      <c r="H6764">
        <f>'Previous Trades Import_OMS Quer'!H6764</f>
        <v>0</v>
      </c>
      <c r="I6764">
        <f>'Previous Trades Import_OMS Quer'!I6764</f>
        <v>0</v>
      </c>
      <c r="J6764">
        <f>'Previous Trades Import_OMS Quer'!J6764</f>
        <v>0</v>
      </c>
      <c r="K6764">
        <f>'Previous Trades Import_OMS Quer'!K6764</f>
        <v>0</v>
      </c>
      <c r="L6764">
        <f>'Previous Trades Import_OMS Quer'!L6764</f>
        <v>0</v>
      </c>
      <c r="M6764">
        <f>'Previous Trades Import_OMS Quer'!M6764</f>
        <v>0</v>
      </c>
      <c r="N6764">
        <f>'Previous Trades Import_OMS Quer'!N6764</f>
        <v>0</v>
      </c>
      <c r="O6764" t="str">
        <f>CLEAN('Previous Trades Import_OMS Quer'!O6764)</f>
        <v/>
      </c>
      <c r="Q6764" s="25">
        <f t="shared" si="210"/>
        <v>0</v>
      </c>
      <c r="R6764" s="25" t="e">
        <f>VLOOKUP(O6764,'Currency Balance'!$O$3:$Q$32,3,0)</f>
        <v>#N/A</v>
      </c>
      <c r="S6764" t="e">
        <f t="shared" si="211"/>
        <v>#N/A</v>
      </c>
    </row>
    <row r="6765" spans="1:19">
      <c r="A6765">
        <f>'Previous Trades Import_OMS Quer'!A6765</f>
        <v>0</v>
      </c>
      <c r="B6765">
        <f>'Previous Trades Import_OMS Quer'!B6765</f>
        <v>0</v>
      </c>
      <c r="C6765" s="22">
        <f>'Previous Trades Import_OMS Quer'!C6765</f>
        <v>0</v>
      </c>
      <c r="D6765">
        <f>'Previous Trades Import_OMS Quer'!D6765</f>
        <v>0</v>
      </c>
      <c r="E6765" s="22">
        <f>'Previous Trades Import_OMS Quer'!E6765</f>
        <v>0</v>
      </c>
      <c r="F6765">
        <f>'Previous Trades Import_OMS Quer'!F6765</f>
        <v>0</v>
      </c>
      <c r="G6765">
        <f>'Previous Trades Import_OMS Quer'!G6765</f>
        <v>0</v>
      </c>
      <c r="H6765">
        <f>'Previous Trades Import_OMS Quer'!H6765</f>
        <v>0</v>
      </c>
      <c r="I6765">
        <f>'Previous Trades Import_OMS Quer'!I6765</f>
        <v>0</v>
      </c>
      <c r="J6765">
        <f>'Previous Trades Import_OMS Quer'!J6765</f>
        <v>0</v>
      </c>
      <c r="K6765">
        <f>'Previous Trades Import_OMS Quer'!K6765</f>
        <v>0</v>
      </c>
      <c r="L6765">
        <f>'Previous Trades Import_OMS Quer'!L6765</f>
        <v>0</v>
      </c>
      <c r="M6765">
        <f>'Previous Trades Import_OMS Quer'!M6765</f>
        <v>0</v>
      </c>
      <c r="N6765">
        <f>'Previous Trades Import_OMS Quer'!N6765</f>
        <v>0</v>
      </c>
      <c r="O6765" t="str">
        <f>CLEAN('Previous Trades Import_OMS Quer'!O6765)</f>
        <v/>
      </c>
      <c r="Q6765" s="25">
        <f t="shared" si="210"/>
        <v>0</v>
      </c>
      <c r="R6765" s="25" t="e">
        <f>VLOOKUP(O6765,'Currency Balance'!$O$3:$Q$32,3,0)</f>
        <v>#N/A</v>
      </c>
      <c r="S6765" t="e">
        <f t="shared" si="211"/>
        <v>#N/A</v>
      </c>
    </row>
    <row r="6766" spans="1:19">
      <c r="A6766">
        <f>'Previous Trades Import_OMS Quer'!A6766</f>
        <v>0</v>
      </c>
      <c r="B6766">
        <f>'Previous Trades Import_OMS Quer'!B6766</f>
        <v>0</v>
      </c>
      <c r="C6766" s="22">
        <f>'Previous Trades Import_OMS Quer'!C6766</f>
        <v>0</v>
      </c>
      <c r="D6766">
        <f>'Previous Trades Import_OMS Quer'!D6766</f>
        <v>0</v>
      </c>
      <c r="E6766" s="22">
        <f>'Previous Trades Import_OMS Quer'!E6766</f>
        <v>0</v>
      </c>
      <c r="F6766">
        <f>'Previous Trades Import_OMS Quer'!F6766</f>
        <v>0</v>
      </c>
      <c r="G6766">
        <f>'Previous Trades Import_OMS Quer'!G6766</f>
        <v>0</v>
      </c>
      <c r="H6766">
        <f>'Previous Trades Import_OMS Quer'!H6766</f>
        <v>0</v>
      </c>
      <c r="I6766">
        <f>'Previous Trades Import_OMS Quer'!I6766</f>
        <v>0</v>
      </c>
      <c r="J6766">
        <f>'Previous Trades Import_OMS Quer'!J6766</f>
        <v>0</v>
      </c>
      <c r="K6766">
        <f>'Previous Trades Import_OMS Quer'!K6766</f>
        <v>0</v>
      </c>
      <c r="L6766">
        <f>'Previous Trades Import_OMS Quer'!L6766</f>
        <v>0</v>
      </c>
      <c r="M6766">
        <f>'Previous Trades Import_OMS Quer'!M6766</f>
        <v>0</v>
      </c>
      <c r="N6766">
        <f>'Previous Trades Import_OMS Quer'!N6766</f>
        <v>0</v>
      </c>
      <c r="O6766" t="str">
        <f>CLEAN('Previous Trades Import_OMS Quer'!O6766)</f>
        <v/>
      </c>
      <c r="Q6766" s="25">
        <f t="shared" si="210"/>
        <v>0</v>
      </c>
      <c r="R6766" s="25" t="e">
        <f>VLOOKUP(O6766,'Currency Balance'!$O$3:$Q$32,3,0)</f>
        <v>#N/A</v>
      </c>
      <c r="S6766" t="e">
        <f t="shared" si="211"/>
        <v>#N/A</v>
      </c>
    </row>
    <row r="6767" spans="1:19">
      <c r="A6767">
        <f>'Previous Trades Import_OMS Quer'!A6767</f>
        <v>0</v>
      </c>
      <c r="B6767">
        <f>'Previous Trades Import_OMS Quer'!B6767</f>
        <v>0</v>
      </c>
      <c r="C6767" s="22">
        <f>'Previous Trades Import_OMS Quer'!C6767</f>
        <v>0</v>
      </c>
      <c r="D6767">
        <f>'Previous Trades Import_OMS Quer'!D6767</f>
        <v>0</v>
      </c>
      <c r="E6767" s="22">
        <f>'Previous Trades Import_OMS Quer'!E6767</f>
        <v>0</v>
      </c>
      <c r="F6767">
        <f>'Previous Trades Import_OMS Quer'!F6767</f>
        <v>0</v>
      </c>
      <c r="G6767">
        <f>'Previous Trades Import_OMS Quer'!G6767</f>
        <v>0</v>
      </c>
      <c r="H6767">
        <f>'Previous Trades Import_OMS Quer'!H6767</f>
        <v>0</v>
      </c>
      <c r="I6767">
        <f>'Previous Trades Import_OMS Quer'!I6767</f>
        <v>0</v>
      </c>
      <c r="J6767">
        <f>'Previous Trades Import_OMS Quer'!J6767</f>
        <v>0</v>
      </c>
      <c r="K6767">
        <f>'Previous Trades Import_OMS Quer'!K6767</f>
        <v>0</v>
      </c>
      <c r="L6767">
        <f>'Previous Trades Import_OMS Quer'!L6767</f>
        <v>0</v>
      </c>
      <c r="M6767">
        <f>'Previous Trades Import_OMS Quer'!M6767</f>
        <v>0</v>
      </c>
      <c r="N6767">
        <f>'Previous Trades Import_OMS Quer'!N6767</f>
        <v>0</v>
      </c>
      <c r="O6767" t="str">
        <f>CLEAN('Previous Trades Import_OMS Quer'!O6767)</f>
        <v/>
      </c>
      <c r="Q6767" s="25">
        <f t="shared" si="210"/>
        <v>0</v>
      </c>
      <c r="R6767" s="25" t="e">
        <f>VLOOKUP(O6767,'Currency Balance'!$O$3:$Q$32,3,0)</f>
        <v>#N/A</v>
      </c>
      <c r="S6767" t="e">
        <f t="shared" si="211"/>
        <v>#N/A</v>
      </c>
    </row>
    <row r="6768" spans="1:19">
      <c r="A6768">
        <f>'Previous Trades Import_OMS Quer'!A6768</f>
        <v>0</v>
      </c>
      <c r="B6768">
        <f>'Previous Trades Import_OMS Quer'!B6768</f>
        <v>0</v>
      </c>
      <c r="C6768" s="22">
        <f>'Previous Trades Import_OMS Quer'!C6768</f>
        <v>0</v>
      </c>
      <c r="D6768">
        <f>'Previous Trades Import_OMS Quer'!D6768</f>
        <v>0</v>
      </c>
      <c r="E6768" s="22">
        <f>'Previous Trades Import_OMS Quer'!E6768</f>
        <v>0</v>
      </c>
      <c r="F6768">
        <f>'Previous Trades Import_OMS Quer'!F6768</f>
        <v>0</v>
      </c>
      <c r="G6768">
        <f>'Previous Trades Import_OMS Quer'!G6768</f>
        <v>0</v>
      </c>
      <c r="H6768">
        <f>'Previous Trades Import_OMS Quer'!H6768</f>
        <v>0</v>
      </c>
      <c r="I6768">
        <f>'Previous Trades Import_OMS Quer'!I6768</f>
        <v>0</v>
      </c>
      <c r="J6768">
        <f>'Previous Trades Import_OMS Quer'!J6768</f>
        <v>0</v>
      </c>
      <c r="K6768">
        <f>'Previous Trades Import_OMS Quer'!K6768</f>
        <v>0</v>
      </c>
      <c r="L6768">
        <f>'Previous Trades Import_OMS Quer'!L6768</f>
        <v>0</v>
      </c>
      <c r="M6768">
        <f>'Previous Trades Import_OMS Quer'!M6768</f>
        <v>0</v>
      </c>
      <c r="N6768">
        <f>'Previous Trades Import_OMS Quer'!N6768</f>
        <v>0</v>
      </c>
      <c r="O6768" t="str">
        <f>CLEAN('Previous Trades Import_OMS Quer'!O6768)</f>
        <v/>
      </c>
      <c r="Q6768" s="25">
        <f t="shared" si="210"/>
        <v>0</v>
      </c>
      <c r="R6768" s="25" t="e">
        <f>VLOOKUP(O6768,'Currency Balance'!$O$3:$Q$32,3,0)</f>
        <v>#N/A</v>
      </c>
      <c r="S6768" t="e">
        <f t="shared" si="211"/>
        <v>#N/A</v>
      </c>
    </row>
    <row r="6769" spans="1:19">
      <c r="A6769">
        <f>'Previous Trades Import_OMS Quer'!A6769</f>
        <v>0</v>
      </c>
      <c r="B6769">
        <f>'Previous Trades Import_OMS Quer'!B6769</f>
        <v>0</v>
      </c>
      <c r="C6769" s="22">
        <f>'Previous Trades Import_OMS Quer'!C6769</f>
        <v>0</v>
      </c>
      <c r="D6769">
        <f>'Previous Trades Import_OMS Quer'!D6769</f>
        <v>0</v>
      </c>
      <c r="E6769" s="22">
        <f>'Previous Trades Import_OMS Quer'!E6769</f>
        <v>0</v>
      </c>
      <c r="F6769">
        <f>'Previous Trades Import_OMS Quer'!F6769</f>
        <v>0</v>
      </c>
      <c r="G6769">
        <f>'Previous Trades Import_OMS Quer'!G6769</f>
        <v>0</v>
      </c>
      <c r="H6769">
        <f>'Previous Trades Import_OMS Quer'!H6769</f>
        <v>0</v>
      </c>
      <c r="I6769">
        <f>'Previous Trades Import_OMS Quer'!I6769</f>
        <v>0</v>
      </c>
      <c r="J6769">
        <f>'Previous Trades Import_OMS Quer'!J6769</f>
        <v>0</v>
      </c>
      <c r="K6769">
        <f>'Previous Trades Import_OMS Quer'!K6769</f>
        <v>0</v>
      </c>
      <c r="L6769">
        <f>'Previous Trades Import_OMS Quer'!L6769</f>
        <v>0</v>
      </c>
      <c r="M6769">
        <f>'Previous Trades Import_OMS Quer'!M6769</f>
        <v>0</v>
      </c>
      <c r="N6769">
        <f>'Previous Trades Import_OMS Quer'!N6769</f>
        <v>0</v>
      </c>
      <c r="O6769" t="str">
        <f>CLEAN('Previous Trades Import_OMS Quer'!O6769)</f>
        <v/>
      </c>
      <c r="Q6769" s="25">
        <f t="shared" si="210"/>
        <v>0</v>
      </c>
      <c r="R6769" s="25" t="e">
        <f>VLOOKUP(O6769,'Currency Balance'!$O$3:$Q$32,3,0)</f>
        <v>#N/A</v>
      </c>
      <c r="S6769" t="e">
        <f t="shared" si="211"/>
        <v>#N/A</v>
      </c>
    </row>
    <row r="6770" spans="1:19">
      <c r="A6770">
        <f>'Previous Trades Import_OMS Quer'!A6770</f>
        <v>0</v>
      </c>
      <c r="B6770">
        <f>'Previous Trades Import_OMS Quer'!B6770</f>
        <v>0</v>
      </c>
      <c r="C6770" s="22">
        <f>'Previous Trades Import_OMS Quer'!C6770</f>
        <v>0</v>
      </c>
      <c r="D6770">
        <f>'Previous Trades Import_OMS Quer'!D6770</f>
        <v>0</v>
      </c>
      <c r="E6770" s="22">
        <f>'Previous Trades Import_OMS Quer'!E6770</f>
        <v>0</v>
      </c>
      <c r="F6770">
        <f>'Previous Trades Import_OMS Quer'!F6770</f>
        <v>0</v>
      </c>
      <c r="G6770">
        <f>'Previous Trades Import_OMS Quer'!G6770</f>
        <v>0</v>
      </c>
      <c r="H6770">
        <f>'Previous Trades Import_OMS Quer'!H6770</f>
        <v>0</v>
      </c>
      <c r="I6770">
        <f>'Previous Trades Import_OMS Quer'!I6770</f>
        <v>0</v>
      </c>
      <c r="J6770">
        <f>'Previous Trades Import_OMS Quer'!J6770</f>
        <v>0</v>
      </c>
      <c r="K6770">
        <f>'Previous Trades Import_OMS Quer'!K6770</f>
        <v>0</v>
      </c>
      <c r="L6770">
        <f>'Previous Trades Import_OMS Quer'!L6770</f>
        <v>0</v>
      </c>
      <c r="M6770">
        <f>'Previous Trades Import_OMS Quer'!M6770</f>
        <v>0</v>
      </c>
      <c r="N6770">
        <f>'Previous Trades Import_OMS Quer'!N6770</f>
        <v>0</v>
      </c>
      <c r="O6770" t="str">
        <f>CLEAN('Previous Trades Import_OMS Quer'!O6770)</f>
        <v/>
      </c>
      <c r="Q6770" s="25">
        <f t="shared" si="210"/>
        <v>0</v>
      </c>
      <c r="R6770" s="25" t="e">
        <f>VLOOKUP(O6770,'Currency Balance'!$O$3:$Q$32,3,0)</f>
        <v>#N/A</v>
      </c>
      <c r="S6770" t="e">
        <f t="shared" si="211"/>
        <v>#N/A</v>
      </c>
    </row>
    <row r="6771" spans="1:19">
      <c r="A6771">
        <f>'Previous Trades Import_OMS Quer'!A6771</f>
        <v>0</v>
      </c>
      <c r="B6771">
        <f>'Previous Trades Import_OMS Quer'!B6771</f>
        <v>0</v>
      </c>
      <c r="C6771" s="22">
        <f>'Previous Trades Import_OMS Quer'!C6771</f>
        <v>0</v>
      </c>
      <c r="D6771">
        <f>'Previous Trades Import_OMS Quer'!D6771</f>
        <v>0</v>
      </c>
      <c r="E6771" s="22">
        <f>'Previous Trades Import_OMS Quer'!E6771</f>
        <v>0</v>
      </c>
      <c r="F6771">
        <f>'Previous Trades Import_OMS Quer'!F6771</f>
        <v>0</v>
      </c>
      <c r="G6771">
        <f>'Previous Trades Import_OMS Quer'!G6771</f>
        <v>0</v>
      </c>
      <c r="H6771">
        <f>'Previous Trades Import_OMS Quer'!H6771</f>
        <v>0</v>
      </c>
      <c r="I6771">
        <f>'Previous Trades Import_OMS Quer'!I6771</f>
        <v>0</v>
      </c>
      <c r="J6771">
        <f>'Previous Trades Import_OMS Quer'!J6771</f>
        <v>0</v>
      </c>
      <c r="K6771">
        <f>'Previous Trades Import_OMS Quer'!K6771</f>
        <v>0</v>
      </c>
      <c r="L6771">
        <f>'Previous Trades Import_OMS Quer'!L6771</f>
        <v>0</v>
      </c>
      <c r="M6771">
        <f>'Previous Trades Import_OMS Quer'!M6771</f>
        <v>0</v>
      </c>
      <c r="N6771">
        <f>'Previous Trades Import_OMS Quer'!N6771</f>
        <v>0</v>
      </c>
      <c r="O6771" t="str">
        <f>CLEAN('Previous Trades Import_OMS Quer'!O6771)</f>
        <v/>
      </c>
      <c r="Q6771" s="25">
        <f t="shared" si="210"/>
        <v>0</v>
      </c>
      <c r="R6771" s="25" t="e">
        <f>VLOOKUP(O6771,'Currency Balance'!$O$3:$Q$32,3,0)</f>
        <v>#N/A</v>
      </c>
      <c r="S6771" t="e">
        <f t="shared" si="211"/>
        <v>#N/A</v>
      </c>
    </row>
    <row r="6772" spans="1:19">
      <c r="A6772">
        <f>'Previous Trades Import_OMS Quer'!A6772</f>
        <v>0</v>
      </c>
      <c r="B6772">
        <f>'Previous Trades Import_OMS Quer'!B6772</f>
        <v>0</v>
      </c>
      <c r="C6772" s="22">
        <f>'Previous Trades Import_OMS Quer'!C6772</f>
        <v>0</v>
      </c>
      <c r="D6772">
        <f>'Previous Trades Import_OMS Quer'!D6772</f>
        <v>0</v>
      </c>
      <c r="E6772" s="22">
        <f>'Previous Trades Import_OMS Quer'!E6772</f>
        <v>0</v>
      </c>
      <c r="F6772">
        <f>'Previous Trades Import_OMS Quer'!F6772</f>
        <v>0</v>
      </c>
      <c r="G6772">
        <f>'Previous Trades Import_OMS Quer'!G6772</f>
        <v>0</v>
      </c>
      <c r="H6772">
        <f>'Previous Trades Import_OMS Quer'!H6772</f>
        <v>0</v>
      </c>
      <c r="I6772">
        <f>'Previous Trades Import_OMS Quer'!I6772</f>
        <v>0</v>
      </c>
      <c r="J6772">
        <f>'Previous Trades Import_OMS Quer'!J6772</f>
        <v>0</v>
      </c>
      <c r="K6772">
        <f>'Previous Trades Import_OMS Quer'!K6772</f>
        <v>0</v>
      </c>
      <c r="L6772">
        <f>'Previous Trades Import_OMS Quer'!L6772</f>
        <v>0</v>
      </c>
      <c r="M6772">
        <f>'Previous Trades Import_OMS Quer'!M6772</f>
        <v>0</v>
      </c>
      <c r="N6772">
        <f>'Previous Trades Import_OMS Quer'!N6772</f>
        <v>0</v>
      </c>
      <c r="O6772" t="str">
        <f>CLEAN('Previous Trades Import_OMS Quer'!O6772)</f>
        <v/>
      </c>
      <c r="Q6772" s="25">
        <f t="shared" si="210"/>
        <v>0</v>
      </c>
      <c r="R6772" s="25" t="e">
        <f>VLOOKUP(O6772,'Currency Balance'!$O$3:$Q$32,3,0)</f>
        <v>#N/A</v>
      </c>
      <c r="S6772" t="e">
        <f t="shared" si="211"/>
        <v>#N/A</v>
      </c>
    </row>
    <row r="6773" spans="1:19">
      <c r="A6773">
        <f>'Previous Trades Import_OMS Quer'!A6773</f>
        <v>0</v>
      </c>
      <c r="B6773">
        <f>'Previous Trades Import_OMS Quer'!B6773</f>
        <v>0</v>
      </c>
      <c r="C6773" s="22">
        <f>'Previous Trades Import_OMS Quer'!C6773</f>
        <v>0</v>
      </c>
      <c r="D6773">
        <f>'Previous Trades Import_OMS Quer'!D6773</f>
        <v>0</v>
      </c>
      <c r="E6773" s="22">
        <f>'Previous Trades Import_OMS Quer'!E6773</f>
        <v>0</v>
      </c>
      <c r="F6773">
        <f>'Previous Trades Import_OMS Quer'!F6773</f>
        <v>0</v>
      </c>
      <c r="G6773">
        <f>'Previous Trades Import_OMS Quer'!G6773</f>
        <v>0</v>
      </c>
      <c r="H6773">
        <f>'Previous Trades Import_OMS Quer'!H6773</f>
        <v>0</v>
      </c>
      <c r="I6773">
        <f>'Previous Trades Import_OMS Quer'!I6773</f>
        <v>0</v>
      </c>
      <c r="J6773">
        <f>'Previous Trades Import_OMS Quer'!J6773</f>
        <v>0</v>
      </c>
      <c r="K6773">
        <f>'Previous Trades Import_OMS Quer'!K6773</f>
        <v>0</v>
      </c>
      <c r="L6773">
        <f>'Previous Trades Import_OMS Quer'!L6773</f>
        <v>0</v>
      </c>
      <c r="M6773">
        <f>'Previous Trades Import_OMS Quer'!M6773</f>
        <v>0</v>
      </c>
      <c r="N6773">
        <f>'Previous Trades Import_OMS Quer'!N6773</f>
        <v>0</v>
      </c>
      <c r="O6773" t="str">
        <f>CLEAN('Previous Trades Import_OMS Quer'!O6773)</f>
        <v/>
      </c>
      <c r="Q6773" s="25">
        <f t="shared" si="210"/>
        <v>0</v>
      </c>
      <c r="R6773" s="25" t="e">
        <f>VLOOKUP(O6773,'Currency Balance'!$O$3:$Q$32,3,0)</f>
        <v>#N/A</v>
      </c>
      <c r="S6773" t="e">
        <f t="shared" si="211"/>
        <v>#N/A</v>
      </c>
    </row>
    <row r="6774" spans="1:19">
      <c r="A6774">
        <f>'Previous Trades Import_OMS Quer'!A6774</f>
        <v>0</v>
      </c>
      <c r="B6774">
        <f>'Previous Trades Import_OMS Quer'!B6774</f>
        <v>0</v>
      </c>
      <c r="C6774" s="22">
        <f>'Previous Trades Import_OMS Quer'!C6774</f>
        <v>0</v>
      </c>
      <c r="D6774">
        <f>'Previous Trades Import_OMS Quer'!D6774</f>
        <v>0</v>
      </c>
      <c r="E6774" s="22">
        <f>'Previous Trades Import_OMS Quer'!E6774</f>
        <v>0</v>
      </c>
      <c r="F6774">
        <f>'Previous Trades Import_OMS Quer'!F6774</f>
        <v>0</v>
      </c>
      <c r="G6774">
        <f>'Previous Trades Import_OMS Quer'!G6774</f>
        <v>0</v>
      </c>
      <c r="H6774">
        <f>'Previous Trades Import_OMS Quer'!H6774</f>
        <v>0</v>
      </c>
      <c r="I6774">
        <f>'Previous Trades Import_OMS Quer'!I6774</f>
        <v>0</v>
      </c>
      <c r="J6774">
        <f>'Previous Trades Import_OMS Quer'!J6774</f>
        <v>0</v>
      </c>
      <c r="K6774">
        <f>'Previous Trades Import_OMS Quer'!K6774</f>
        <v>0</v>
      </c>
      <c r="L6774">
        <f>'Previous Trades Import_OMS Quer'!L6774</f>
        <v>0</v>
      </c>
      <c r="M6774">
        <f>'Previous Trades Import_OMS Quer'!M6774</f>
        <v>0</v>
      </c>
      <c r="N6774">
        <f>'Previous Trades Import_OMS Quer'!N6774</f>
        <v>0</v>
      </c>
      <c r="O6774" t="str">
        <f>CLEAN('Previous Trades Import_OMS Quer'!O6774)</f>
        <v/>
      </c>
      <c r="Q6774" s="25">
        <f t="shared" si="210"/>
        <v>0</v>
      </c>
      <c r="R6774" s="25" t="e">
        <f>VLOOKUP(O6774,'Currency Balance'!$O$3:$Q$32,3,0)</f>
        <v>#N/A</v>
      </c>
      <c r="S6774" t="e">
        <f t="shared" si="211"/>
        <v>#N/A</v>
      </c>
    </row>
    <row r="6775" spans="1:19">
      <c r="A6775">
        <f>'Previous Trades Import_OMS Quer'!A6775</f>
        <v>0</v>
      </c>
      <c r="B6775">
        <f>'Previous Trades Import_OMS Quer'!B6775</f>
        <v>0</v>
      </c>
      <c r="C6775" s="22">
        <f>'Previous Trades Import_OMS Quer'!C6775</f>
        <v>0</v>
      </c>
      <c r="D6775">
        <f>'Previous Trades Import_OMS Quer'!D6775</f>
        <v>0</v>
      </c>
      <c r="E6775" s="22">
        <f>'Previous Trades Import_OMS Quer'!E6775</f>
        <v>0</v>
      </c>
      <c r="F6775">
        <f>'Previous Trades Import_OMS Quer'!F6775</f>
        <v>0</v>
      </c>
      <c r="G6775">
        <f>'Previous Trades Import_OMS Quer'!G6775</f>
        <v>0</v>
      </c>
      <c r="H6775">
        <f>'Previous Trades Import_OMS Quer'!H6775</f>
        <v>0</v>
      </c>
      <c r="I6775">
        <f>'Previous Trades Import_OMS Quer'!I6775</f>
        <v>0</v>
      </c>
      <c r="J6775">
        <f>'Previous Trades Import_OMS Quer'!J6775</f>
        <v>0</v>
      </c>
      <c r="K6775">
        <f>'Previous Trades Import_OMS Quer'!K6775</f>
        <v>0</v>
      </c>
      <c r="L6775">
        <f>'Previous Trades Import_OMS Quer'!L6775</f>
        <v>0</v>
      </c>
      <c r="M6775">
        <f>'Previous Trades Import_OMS Quer'!M6775</f>
        <v>0</v>
      </c>
      <c r="N6775">
        <f>'Previous Trades Import_OMS Quer'!N6775</f>
        <v>0</v>
      </c>
      <c r="O6775" t="str">
        <f>CLEAN('Previous Trades Import_OMS Quer'!O6775)</f>
        <v/>
      </c>
      <c r="Q6775" s="25">
        <f t="shared" si="210"/>
        <v>0</v>
      </c>
      <c r="R6775" s="25" t="e">
        <f>VLOOKUP(O6775,'Currency Balance'!$O$3:$Q$32,3,0)</f>
        <v>#N/A</v>
      </c>
      <c r="S6775" t="e">
        <f t="shared" si="211"/>
        <v>#N/A</v>
      </c>
    </row>
    <row r="6776" spans="1:19">
      <c r="A6776">
        <f>'Previous Trades Import_OMS Quer'!A6776</f>
        <v>0</v>
      </c>
      <c r="B6776">
        <f>'Previous Trades Import_OMS Quer'!B6776</f>
        <v>0</v>
      </c>
      <c r="C6776" s="22">
        <f>'Previous Trades Import_OMS Quer'!C6776</f>
        <v>0</v>
      </c>
      <c r="D6776">
        <f>'Previous Trades Import_OMS Quer'!D6776</f>
        <v>0</v>
      </c>
      <c r="E6776" s="22">
        <f>'Previous Trades Import_OMS Quer'!E6776</f>
        <v>0</v>
      </c>
      <c r="F6776">
        <f>'Previous Trades Import_OMS Quer'!F6776</f>
        <v>0</v>
      </c>
      <c r="G6776">
        <f>'Previous Trades Import_OMS Quer'!G6776</f>
        <v>0</v>
      </c>
      <c r="H6776">
        <f>'Previous Trades Import_OMS Quer'!H6776</f>
        <v>0</v>
      </c>
      <c r="I6776">
        <f>'Previous Trades Import_OMS Quer'!I6776</f>
        <v>0</v>
      </c>
      <c r="J6776">
        <f>'Previous Trades Import_OMS Quer'!J6776</f>
        <v>0</v>
      </c>
      <c r="K6776">
        <f>'Previous Trades Import_OMS Quer'!K6776</f>
        <v>0</v>
      </c>
      <c r="L6776">
        <f>'Previous Trades Import_OMS Quer'!L6776</f>
        <v>0</v>
      </c>
      <c r="M6776">
        <f>'Previous Trades Import_OMS Quer'!M6776</f>
        <v>0</v>
      </c>
      <c r="N6776">
        <f>'Previous Trades Import_OMS Quer'!N6776</f>
        <v>0</v>
      </c>
      <c r="O6776" t="str">
        <f>CLEAN('Previous Trades Import_OMS Quer'!O6776)</f>
        <v/>
      </c>
      <c r="Q6776" s="25">
        <f t="shared" si="210"/>
        <v>0</v>
      </c>
      <c r="R6776" s="25" t="e">
        <f>VLOOKUP(O6776,'Currency Balance'!$O$3:$Q$32,3,0)</f>
        <v>#N/A</v>
      </c>
      <c r="S6776" t="e">
        <f t="shared" si="211"/>
        <v>#N/A</v>
      </c>
    </row>
    <row r="6777" spans="1:19">
      <c r="A6777">
        <f>'Previous Trades Import_OMS Quer'!A6777</f>
        <v>0</v>
      </c>
      <c r="B6777">
        <f>'Previous Trades Import_OMS Quer'!B6777</f>
        <v>0</v>
      </c>
      <c r="C6777" s="22">
        <f>'Previous Trades Import_OMS Quer'!C6777</f>
        <v>0</v>
      </c>
      <c r="D6777">
        <f>'Previous Trades Import_OMS Quer'!D6777</f>
        <v>0</v>
      </c>
      <c r="E6777" s="22">
        <f>'Previous Trades Import_OMS Quer'!E6777</f>
        <v>0</v>
      </c>
      <c r="F6777">
        <f>'Previous Trades Import_OMS Quer'!F6777</f>
        <v>0</v>
      </c>
      <c r="G6777">
        <f>'Previous Trades Import_OMS Quer'!G6777</f>
        <v>0</v>
      </c>
      <c r="H6777">
        <f>'Previous Trades Import_OMS Quer'!H6777</f>
        <v>0</v>
      </c>
      <c r="I6777">
        <f>'Previous Trades Import_OMS Quer'!I6777</f>
        <v>0</v>
      </c>
      <c r="J6777">
        <f>'Previous Trades Import_OMS Quer'!J6777</f>
        <v>0</v>
      </c>
      <c r="K6777">
        <f>'Previous Trades Import_OMS Quer'!K6777</f>
        <v>0</v>
      </c>
      <c r="L6777">
        <f>'Previous Trades Import_OMS Quer'!L6777</f>
        <v>0</v>
      </c>
      <c r="M6777">
        <f>'Previous Trades Import_OMS Quer'!M6777</f>
        <v>0</v>
      </c>
      <c r="N6777">
        <f>'Previous Trades Import_OMS Quer'!N6777</f>
        <v>0</v>
      </c>
      <c r="O6777" t="str">
        <f>CLEAN('Previous Trades Import_OMS Quer'!O6777)</f>
        <v/>
      </c>
      <c r="Q6777" s="25">
        <f t="shared" si="210"/>
        <v>0</v>
      </c>
      <c r="R6777" s="25" t="e">
        <f>VLOOKUP(O6777,'Currency Balance'!$O$3:$Q$32,3,0)</f>
        <v>#N/A</v>
      </c>
      <c r="S6777" t="e">
        <f t="shared" si="211"/>
        <v>#N/A</v>
      </c>
    </row>
    <row r="6778" spans="1:19">
      <c r="A6778">
        <f>'Previous Trades Import_OMS Quer'!A6778</f>
        <v>0</v>
      </c>
      <c r="B6778">
        <f>'Previous Trades Import_OMS Quer'!B6778</f>
        <v>0</v>
      </c>
      <c r="C6778" s="22">
        <f>'Previous Trades Import_OMS Quer'!C6778</f>
        <v>0</v>
      </c>
      <c r="D6778">
        <f>'Previous Trades Import_OMS Quer'!D6778</f>
        <v>0</v>
      </c>
      <c r="E6778" s="22">
        <f>'Previous Trades Import_OMS Quer'!E6778</f>
        <v>0</v>
      </c>
      <c r="F6778">
        <f>'Previous Trades Import_OMS Quer'!F6778</f>
        <v>0</v>
      </c>
      <c r="G6778">
        <f>'Previous Trades Import_OMS Quer'!G6778</f>
        <v>0</v>
      </c>
      <c r="H6778">
        <f>'Previous Trades Import_OMS Quer'!H6778</f>
        <v>0</v>
      </c>
      <c r="I6778">
        <f>'Previous Trades Import_OMS Quer'!I6778</f>
        <v>0</v>
      </c>
      <c r="J6778">
        <f>'Previous Trades Import_OMS Quer'!J6778</f>
        <v>0</v>
      </c>
      <c r="K6778">
        <f>'Previous Trades Import_OMS Quer'!K6778</f>
        <v>0</v>
      </c>
      <c r="L6778">
        <f>'Previous Trades Import_OMS Quer'!L6778</f>
        <v>0</v>
      </c>
      <c r="M6778">
        <f>'Previous Trades Import_OMS Quer'!M6778</f>
        <v>0</v>
      </c>
      <c r="N6778">
        <f>'Previous Trades Import_OMS Quer'!N6778</f>
        <v>0</v>
      </c>
      <c r="O6778" t="str">
        <f>CLEAN('Previous Trades Import_OMS Quer'!O6778)</f>
        <v/>
      </c>
      <c r="Q6778" s="25">
        <f t="shared" si="210"/>
        <v>0</v>
      </c>
      <c r="R6778" s="25" t="e">
        <f>VLOOKUP(O6778,'Currency Balance'!$O$3:$Q$32,3,0)</f>
        <v>#N/A</v>
      </c>
      <c r="S6778" t="e">
        <f t="shared" si="211"/>
        <v>#N/A</v>
      </c>
    </row>
    <row r="6779" spans="1:19">
      <c r="A6779">
        <f>'Previous Trades Import_OMS Quer'!A6779</f>
        <v>0</v>
      </c>
      <c r="B6779">
        <f>'Previous Trades Import_OMS Quer'!B6779</f>
        <v>0</v>
      </c>
      <c r="C6779" s="22">
        <f>'Previous Trades Import_OMS Quer'!C6779</f>
        <v>0</v>
      </c>
      <c r="D6779">
        <f>'Previous Trades Import_OMS Quer'!D6779</f>
        <v>0</v>
      </c>
      <c r="E6779" s="22">
        <f>'Previous Trades Import_OMS Quer'!E6779</f>
        <v>0</v>
      </c>
      <c r="F6779">
        <f>'Previous Trades Import_OMS Quer'!F6779</f>
        <v>0</v>
      </c>
      <c r="G6779">
        <f>'Previous Trades Import_OMS Quer'!G6779</f>
        <v>0</v>
      </c>
      <c r="H6779">
        <f>'Previous Trades Import_OMS Quer'!H6779</f>
        <v>0</v>
      </c>
      <c r="I6779">
        <f>'Previous Trades Import_OMS Quer'!I6779</f>
        <v>0</v>
      </c>
      <c r="J6779">
        <f>'Previous Trades Import_OMS Quer'!J6779</f>
        <v>0</v>
      </c>
      <c r="K6779">
        <f>'Previous Trades Import_OMS Quer'!K6779</f>
        <v>0</v>
      </c>
      <c r="L6779">
        <f>'Previous Trades Import_OMS Quer'!L6779</f>
        <v>0</v>
      </c>
      <c r="M6779">
        <f>'Previous Trades Import_OMS Quer'!M6779</f>
        <v>0</v>
      </c>
      <c r="N6779">
        <f>'Previous Trades Import_OMS Quer'!N6779</f>
        <v>0</v>
      </c>
      <c r="O6779" t="str">
        <f>CLEAN('Previous Trades Import_OMS Quer'!O6779)</f>
        <v/>
      </c>
      <c r="Q6779" s="25">
        <f t="shared" si="210"/>
        <v>0</v>
      </c>
      <c r="R6779" s="25" t="e">
        <f>VLOOKUP(O6779,'Currency Balance'!$O$3:$Q$32,3,0)</f>
        <v>#N/A</v>
      </c>
      <c r="S6779" t="e">
        <f t="shared" si="211"/>
        <v>#N/A</v>
      </c>
    </row>
    <row r="6780" spans="1:19">
      <c r="A6780">
        <f>'Previous Trades Import_OMS Quer'!A6780</f>
        <v>0</v>
      </c>
      <c r="B6780">
        <f>'Previous Trades Import_OMS Quer'!B6780</f>
        <v>0</v>
      </c>
      <c r="C6780" s="22">
        <f>'Previous Trades Import_OMS Quer'!C6780</f>
        <v>0</v>
      </c>
      <c r="D6780">
        <f>'Previous Trades Import_OMS Quer'!D6780</f>
        <v>0</v>
      </c>
      <c r="E6780" s="22">
        <f>'Previous Trades Import_OMS Quer'!E6780</f>
        <v>0</v>
      </c>
      <c r="F6780">
        <f>'Previous Trades Import_OMS Quer'!F6780</f>
        <v>0</v>
      </c>
      <c r="G6780">
        <f>'Previous Trades Import_OMS Quer'!G6780</f>
        <v>0</v>
      </c>
      <c r="H6780">
        <f>'Previous Trades Import_OMS Quer'!H6780</f>
        <v>0</v>
      </c>
      <c r="I6780">
        <f>'Previous Trades Import_OMS Quer'!I6780</f>
        <v>0</v>
      </c>
      <c r="J6780">
        <f>'Previous Trades Import_OMS Quer'!J6780</f>
        <v>0</v>
      </c>
      <c r="K6780">
        <f>'Previous Trades Import_OMS Quer'!K6780</f>
        <v>0</v>
      </c>
      <c r="L6780">
        <f>'Previous Trades Import_OMS Quer'!L6780</f>
        <v>0</v>
      </c>
      <c r="M6780">
        <f>'Previous Trades Import_OMS Quer'!M6780</f>
        <v>0</v>
      </c>
      <c r="N6780">
        <f>'Previous Trades Import_OMS Quer'!N6780</f>
        <v>0</v>
      </c>
      <c r="O6780" t="str">
        <f>CLEAN('Previous Trades Import_OMS Quer'!O6780)</f>
        <v/>
      </c>
      <c r="Q6780" s="25">
        <f t="shared" si="210"/>
        <v>0</v>
      </c>
      <c r="R6780" s="25" t="e">
        <f>VLOOKUP(O6780,'Currency Balance'!$O$3:$Q$32,3,0)</f>
        <v>#N/A</v>
      </c>
      <c r="S6780" t="e">
        <f t="shared" si="211"/>
        <v>#N/A</v>
      </c>
    </row>
    <row r="6781" spans="1:19">
      <c r="A6781">
        <f>'Previous Trades Import_OMS Quer'!A6781</f>
        <v>0</v>
      </c>
      <c r="B6781">
        <f>'Previous Trades Import_OMS Quer'!B6781</f>
        <v>0</v>
      </c>
      <c r="C6781" s="22">
        <f>'Previous Trades Import_OMS Quer'!C6781</f>
        <v>0</v>
      </c>
      <c r="D6781">
        <f>'Previous Trades Import_OMS Quer'!D6781</f>
        <v>0</v>
      </c>
      <c r="E6781" s="22">
        <f>'Previous Trades Import_OMS Quer'!E6781</f>
        <v>0</v>
      </c>
      <c r="F6781">
        <f>'Previous Trades Import_OMS Quer'!F6781</f>
        <v>0</v>
      </c>
      <c r="G6781">
        <f>'Previous Trades Import_OMS Quer'!G6781</f>
        <v>0</v>
      </c>
      <c r="H6781">
        <f>'Previous Trades Import_OMS Quer'!H6781</f>
        <v>0</v>
      </c>
      <c r="I6781">
        <f>'Previous Trades Import_OMS Quer'!I6781</f>
        <v>0</v>
      </c>
      <c r="J6781">
        <f>'Previous Trades Import_OMS Quer'!J6781</f>
        <v>0</v>
      </c>
      <c r="K6781">
        <f>'Previous Trades Import_OMS Quer'!K6781</f>
        <v>0</v>
      </c>
      <c r="L6781">
        <f>'Previous Trades Import_OMS Quer'!L6781</f>
        <v>0</v>
      </c>
      <c r="M6781">
        <f>'Previous Trades Import_OMS Quer'!M6781</f>
        <v>0</v>
      </c>
      <c r="N6781">
        <f>'Previous Trades Import_OMS Quer'!N6781</f>
        <v>0</v>
      </c>
      <c r="O6781" t="str">
        <f>CLEAN('Previous Trades Import_OMS Quer'!O6781)</f>
        <v/>
      </c>
      <c r="Q6781" s="25">
        <f t="shared" si="210"/>
        <v>0</v>
      </c>
      <c r="R6781" s="25" t="e">
        <f>VLOOKUP(O6781,'Currency Balance'!$O$3:$Q$32,3,0)</f>
        <v>#N/A</v>
      </c>
      <c r="S6781" t="e">
        <f t="shared" si="211"/>
        <v>#N/A</v>
      </c>
    </row>
    <row r="6782" spans="1:19">
      <c r="A6782">
        <f>'Previous Trades Import_OMS Quer'!A6782</f>
        <v>0</v>
      </c>
      <c r="B6782">
        <f>'Previous Trades Import_OMS Quer'!B6782</f>
        <v>0</v>
      </c>
      <c r="C6782" s="22">
        <f>'Previous Trades Import_OMS Quer'!C6782</f>
        <v>0</v>
      </c>
      <c r="D6782">
        <f>'Previous Trades Import_OMS Quer'!D6782</f>
        <v>0</v>
      </c>
      <c r="E6782" s="22">
        <f>'Previous Trades Import_OMS Quer'!E6782</f>
        <v>0</v>
      </c>
      <c r="F6782">
        <f>'Previous Trades Import_OMS Quer'!F6782</f>
        <v>0</v>
      </c>
      <c r="G6782">
        <f>'Previous Trades Import_OMS Quer'!G6782</f>
        <v>0</v>
      </c>
      <c r="H6782">
        <f>'Previous Trades Import_OMS Quer'!H6782</f>
        <v>0</v>
      </c>
      <c r="I6782">
        <f>'Previous Trades Import_OMS Quer'!I6782</f>
        <v>0</v>
      </c>
      <c r="J6782">
        <f>'Previous Trades Import_OMS Quer'!J6782</f>
        <v>0</v>
      </c>
      <c r="K6782">
        <f>'Previous Trades Import_OMS Quer'!K6782</f>
        <v>0</v>
      </c>
      <c r="L6782">
        <f>'Previous Trades Import_OMS Quer'!L6782</f>
        <v>0</v>
      </c>
      <c r="M6782">
        <f>'Previous Trades Import_OMS Quer'!M6782</f>
        <v>0</v>
      </c>
      <c r="N6782">
        <f>'Previous Trades Import_OMS Quer'!N6782</f>
        <v>0</v>
      </c>
      <c r="O6782" t="str">
        <f>CLEAN('Previous Trades Import_OMS Quer'!O6782)</f>
        <v/>
      </c>
      <c r="Q6782" s="25">
        <f t="shared" si="210"/>
        <v>0</v>
      </c>
      <c r="R6782" s="25" t="e">
        <f>VLOOKUP(O6782,'Currency Balance'!$O$3:$Q$32,3,0)</f>
        <v>#N/A</v>
      </c>
      <c r="S6782" t="e">
        <f t="shared" si="211"/>
        <v>#N/A</v>
      </c>
    </row>
    <row r="6783" spans="1:19">
      <c r="A6783">
        <f>'Previous Trades Import_OMS Quer'!A6783</f>
        <v>0</v>
      </c>
      <c r="B6783">
        <f>'Previous Trades Import_OMS Quer'!B6783</f>
        <v>0</v>
      </c>
      <c r="C6783" s="22">
        <f>'Previous Trades Import_OMS Quer'!C6783</f>
        <v>0</v>
      </c>
      <c r="D6783">
        <f>'Previous Trades Import_OMS Quer'!D6783</f>
        <v>0</v>
      </c>
      <c r="E6783" s="22">
        <f>'Previous Trades Import_OMS Quer'!E6783</f>
        <v>0</v>
      </c>
      <c r="F6783">
        <f>'Previous Trades Import_OMS Quer'!F6783</f>
        <v>0</v>
      </c>
      <c r="G6783">
        <f>'Previous Trades Import_OMS Quer'!G6783</f>
        <v>0</v>
      </c>
      <c r="H6783">
        <f>'Previous Trades Import_OMS Quer'!H6783</f>
        <v>0</v>
      </c>
      <c r="I6783">
        <f>'Previous Trades Import_OMS Quer'!I6783</f>
        <v>0</v>
      </c>
      <c r="J6783">
        <f>'Previous Trades Import_OMS Quer'!J6783</f>
        <v>0</v>
      </c>
      <c r="K6783">
        <f>'Previous Trades Import_OMS Quer'!K6783</f>
        <v>0</v>
      </c>
      <c r="L6783">
        <f>'Previous Trades Import_OMS Quer'!L6783</f>
        <v>0</v>
      </c>
      <c r="M6783">
        <f>'Previous Trades Import_OMS Quer'!M6783</f>
        <v>0</v>
      </c>
      <c r="N6783">
        <f>'Previous Trades Import_OMS Quer'!N6783</f>
        <v>0</v>
      </c>
      <c r="O6783" t="str">
        <f>CLEAN('Previous Trades Import_OMS Quer'!O6783)</f>
        <v/>
      </c>
      <c r="Q6783" s="25">
        <f t="shared" si="210"/>
        <v>0</v>
      </c>
      <c r="R6783" s="25" t="e">
        <f>VLOOKUP(O6783,'Currency Balance'!$O$3:$Q$32,3,0)</f>
        <v>#N/A</v>
      </c>
      <c r="S6783" t="e">
        <f t="shared" si="211"/>
        <v>#N/A</v>
      </c>
    </row>
    <row r="6784" spans="1:19">
      <c r="A6784">
        <f>'Previous Trades Import_OMS Quer'!A6784</f>
        <v>0</v>
      </c>
      <c r="B6784">
        <f>'Previous Trades Import_OMS Quer'!B6784</f>
        <v>0</v>
      </c>
      <c r="C6784" s="22">
        <f>'Previous Trades Import_OMS Quer'!C6784</f>
        <v>0</v>
      </c>
      <c r="D6784">
        <f>'Previous Trades Import_OMS Quer'!D6784</f>
        <v>0</v>
      </c>
      <c r="E6784" s="22">
        <f>'Previous Trades Import_OMS Quer'!E6784</f>
        <v>0</v>
      </c>
      <c r="F6784">
        <f>'Previous Trades Import_OMS Quer'!F6784</f>
        <v>0</v>
      </c>
      <c r="G6784">
        <f>'Previous Trades Import_OMS Quer'!G6784</f>
        <v>0</v>
      </c>
      <c r="H6784">
        <f>'Previous Trades Import_OMS Quer'!H6784</f>
        <v>0</v>
      </c>
      <c r="I6784">
        <f>'Previous Trades Import_OMS Quer'!I6784</f>
        <v>0</v>
      </c>
      <c r="J6784">
        <f>'Previous Trades Import_OMS Quer'!J6784</f>
        <v>0</v>
      </c>
      <c r="K6784">
        <f>'Previous Trades Import_OMS Quer'!K6784</f>
        <v>0</v>
      </c>
      <c r="L6784">
        <f>'Previous Trades Import_OMS Quer'!L6784</f>
        <v>0</v>
      </c>
      <c r="M6784">
        <f>'Previous Trades Import_OMS Quer'!M6784</f>
        <v>0</v>
      </c>
      <c r="N6784">
        <f>'Previous Trades Import_OMS Quer'!N6784</f>
        <v>0</v>
      </c>
      <c r="O6784" t="str">
        <f>CLEAN('Previous Trades Import_OMS Quer'!O6784)</f>
        <v/>
      </c>
      <c r="Q6784" s="25">
        <f t="shared" si="210"/>
        <v>0</v>
      </c>
      <c r="R6784" s="25" t="e">
        <f>VLOOKUP(O6784,'Currency Balance'!$O$3:$Q$32,3,0)</f>
        <v>#N/A</v>
      </c>
      <c r="S6784" t="e">
        <f t="shared" si="211"/>
        <v>#N/A</v>
      </c>
    </row>
    <row r="6785" spans="1:19">
      <c r="A6785">
        <f>'Previous Trades Import_OMS Quer'!A6785</f>
        <v>0</v>
      </c>
      <c r="B6785">
        <f>'Previous Trades Import_OMS Quer'!B6785</f>
        <v>0</v>
      </c>
      <c r="C6785" s="22">
        <f>'Previous Trades Import_OMS Quer'!C6785</f>
        <v>0</v>
      </c>
      <c r="D6785">
        <f>'Previous Trades Import_OMS Quer'!D6785</f>
        <v>0</v>
      </c>
      <c r="E6785" s="22">
        <f>'Previous Trades Import_OMS Quer'!E6785</f>
        <v>0</v>
      </c>
      <c r="F6785">
        <f>'Previous Trades Import_OMS Quer'!F6785</f>
        <v>0</v>
      </c>
      <c r="G6785">
        <f>'Previous Trades Import_OMS Quer'!G6785</f>
        <v>0</v>
      </c>
      <c r="H6785">
        <f>'Previous Trades Import_OMS Quer'!H6785</f>
        <v>0</v>
      </c>
      <c r="I6785">
        <f>'Previous Trades Import_OMS Quer'!I6785</f>
        <v>0</v>
      </c>
      <c r="J6785">
        <f>'Previous Trades Import_OMS Quer'!J6785</f>
        <v>0</v>
      </c>
      <c r="K6785">
        <f>'Previous Trades Import_OMS Quer'!K6785</f>
        <v>0</v>
      </c>
      <c r="L6785">
        <f>'Previous Trades Import_OMS Quer'!L6785</f>
        <v>0</v>
      </c>
      <c r="M6785">
        <f>'Previous Trades Import_OMS Quer'!M6785</f>
        <v>0</v>
      </c>
      <c r="N6785">
        <f>'Previous Trades Import_OMS Quer'!N6785</f>
        <v>0</v>
      </c>
      <c r="O6785" t="str">
        <f>CLEAN('Previous Trades Import_OMS Quer'!O6785)</f>
        <v/>
      </c>
      <c r="Q6785" s="25">
        <f t="shared" si="210"/>
        <v>0</v>
      </c>
      <c r="R6785" s="25" t="e">
        <f>VLOOKUP(O6785,'Currency Balance'!$O$3:$Q$32,3,0)</f>
        <v>#N/A</v>
      </c>
      <c r="S6785" t="e">
        <f t="shared" si="211"/>
        <v>#N/A</v>
      </c>
    </row>
    <row r="6786" spans="1:19">
      <c r="A6786">
        <f>'Previous Trades Import_OMS Quer'!A6786</f>
        <v>0</v>
      </c>
      <c r="B6786">
        <f>'Previous Trades Import_OMS Quer'!B6786</f>
        <v>0</v>
      </c>
      <c r="C6786" s="22">
        <f>'Previous Trades Import_OMS Quer'!C6786</f>
        <v>0</v>
      </c>
      <c r="D6786">
        <f>'Previous Trades Import_OMS Quer'!D6786</f>
        <v>0</v>
      </c>
      <c r="E6786" s="22">
        <f>'Previous Trades Import_OMS Quer'!E6786</f>
        <v>0</v>
      </c>
      <c r="F6786">
        <f>'Previous Trades Import_OMS Quer'!F6786</f>
        <v>0</v>
      </c>
      <c r="G6786">
        <f>'Previous Trades Import_OMS Quer'!G6786</f>
        <v>0</v>
      </c>
      <c r="H6786">
        <f>'Previous Trades Import_OMS Quer'!H6786</f>
        <v>0</v>
      </c>
      <c r="I6786">
        <f>'Previous Trades Import_OMS Quer'!I6786</f>
        <v>0</v>
      </c>
      <c r="J6786">
        <f>'Previous Trades Import_OMS Quer'!J6786</f>
        <v>0</v>
      </c>
      <c r="K6786">
        <f>'Previous Trades Import_OMS Quer'!K6786</f>
        <v>0</v>
      </c>
      <c r="L6786">
        <f>'Previous Trades Import_OMS Quer'!L6786</f>
        <v>0</v>
      </c>
      <c r="M6786">
        <f>'Previous Trades Import_OMS Quer'!M6786</f>
        <v>0</v>
      </c>
      <c r="N6786">
        <f>'Previous Trades Import_OMS Quer'!N6786</f>
        <v>0</v>
      </c>
      <c r="O6786" t="str">
        <f>CLEAN('Previous Trades Import_OMS Quer'!O6786)</f>
        <v/>
      </c>
      <c r="Q6786" s="25">
        <f t="shared" ref="Q6786:Q6849" si="212">IF(G6786="sell",M6786,-M6786)</f>
        <v>0</v>
      </c>
      <c r="R6786" s="25" t="e">
        <f>VLOOKUP(O6786,'Currency Balance'!$O$3:$Q$32,3,0)</f>
        <v>#N/A</v>
      </c>
      <c r="S6786" t="e">
        <f t="shared" ref="S6786:S6849" si="213">Q6786/R6786</f>
        <v>#N/A</v>
      </c>
    </row>
    <row r="6787" spans="1:19">
      <c r="A6787">
        <f>'Previous Trades Import_OMS Quer'!A6787</f>
        <v>0</v>
      </c>
      <c r="B6787">
        <f>'Previous Trades Import_OMS Quer'!B6787</f>
        <v>0</v>
      </c>
      <c r="C6787" s="22">
        <f>'Previous Trades Import_OMS Quer'!C6787</f>
        <v>0</v>
      </c>
      <c r="D6787">
        <f>'Previous Trades Import_OMS Quer'!D6787</f>
        <v>0</v>
      </c>
      <c r="E6787" s="22">
        <f>'Previous Trades Import_OMS Quer'!E6787</f>
        <v>0</v>
      </c>
      <c r="F6787">
        <f>'Previous Trades Import_OMS Quer'!F6787</f>
        <v>0</v>
      </c>
      <c r="G6787">
        <f>'Previous Trades Import_OMS Quer'!G6787</f>
        <v>0</v>
      </c>
      <c r="H6787">
        <f>'Previous Trades Import_OMS Quer'!H6787</f>
        <v>0</v>
      </c>
      <c r="I6787">
        <f>'Previous Trades Import_OMS Quer'!I6787</f>
        <v>0</v>
      </c>
      <c r="J6787">
        <f>'Previous Trades Import_OMS Quer'!J6787</f>
        <v>0</v>
      </c>
      <c r="K6787">
        <f>'Previous Trades Import_OMS Quer'!K6787</f>
        <v>0</v>
      </c>
      <c r="L6787">
        <f>'Previous Trades Import_OMS Quer'!L6787</f>
        <v>0</v>
      </c>
      <c r="M6787">
        <f>'Previous Trades Import_OMS Quer'!M6787</f>
        <v>0</v>
      </c>
      <c r="N6787">
        <f>'Previous Trades Import_OMS Quer'!N6787</f>
        <v>0</v>
      </c>
      <c r="O6787" t="str">
        <f>CLEAN('Previous Trades Import_OMS Quer'!O6787)</f>
        <v/>
      </c>
      <c r="Q6787" s="25">
        <f t="shared" si="212"/>
        <v>0</v>
      </c>
      <c r="R6787" s="25" t="e">
        <f>VLOOKUP(O6787,'Currency Balance'!$O$3:$Q$32,3,0)</f>
        <v>#N/A</v>
      </c>
      <c r="S6787" t="e">
        <f t="shared" si="213"/>
        <v>#N/A</v>
      </c>
    </row>
    <row r="6788" spans="1:19">
      <c r="A6788">
        <f>'Previous Trades Import_OMS Quer'!A6788</f>
        <v>0</v>
      </c>
      <c r="B6788">
        <f>'Previous Trades Import_OMS Quer'!B6788</f>
        <v>0</v>
      </c>
      <c r="C6788" s="22">
        <f>'Previous Trades Import_OMS Quer'!C6788</f>
        <v>0</v>
      </c>
      <c r="D6788">
        <f>'Previous Trades Import_OMS Quer'!D6788</f>
        <v>0</v>
      </c>
      <c r="E6788" s="22">
        <f>'Previous Trades Import_OMS Quer'!E6788</f>
        <v>0</v>
      </c>
      <c r="F6788">
        <f>'Previous Trades Import_OMS Quer'!F6788</f>
        <v>0</v>
      </c>
      <c r="G6788">
        <f>'Previous Trades Import_OMS Quer'!G6788</f>
        <v>0</v>
      </c>
      <c r="H6788">
        <f>'Previous Trades Import_OMS Quer'!H6788</f>
        <v>0</v>
      </c>
      <c r="I6788">
        <f>'Previous Trades Import_OMS Quer'!I6788</f>
        <v>0</v>
      </c>
      <c r="J6788">
        <f>'Previous Trades Import_OMS Quer'!J6788</f>
        <v>0</v>
      </c>
      <c r="K6788">
        <f>'Previous Trades Import_OMS Quer'!K6788</f>
        <v>0</v>
      </c>
      <c r="L6788">
        <f>'Previous Trades Import_OMS Quer'!L6788</f>
        <v>0</v>
      </c>
      <c r="M6788">
        <f>'Previous Trades Import_OMS Quer'!M6788</f>
        <v>0</v>
      </c>
      <c r="N6788">
        <f>'Previous Trades Import_OMS Quer'!N6788</f>
        <v>0</v>
      </c>
      <c r="O6788" t="str">
        <f>CLEAN('Previous Trades Import_OMS Quer'!O6788)</f>
        <v/>
      </c>
      <c r="Q6788" s="25">
        <f t="shared" si="212"/>
        <v>0</v>
      </c>
      <c r="R6788" s="25" t="e">
        <f>VLOOKUP(O6788,'Currency Balance'!$O$3:$Q$32,3,0)</f>
        <v>#N/A</v>
      </c>
      <c r="S6788" t="e">
        <f t="shared" si="213"/>
        <v>#N/A</v>
      </c>
    </row>
    <row r="6789" spans="1:19">
      <c r="A6789">
        <f>'Previous Trades Import_OMS Quer'!A6789</f>
        <v>0</v>
      </c>
      <c r="B6789">
        <f>'Previous Trades Import_OMS Quer'!B6789</f>
        <v>0</v>
      </c>
      <c r="C6789" s="22">
        <f>'Previous Trades Import_OMS Quer'!C6789</f>
        <v>0</v>
      </c>
      <c r="D6789">
        <f>'Previous Trades Import_OMS Quer'!D6789</f>
        <v>0</v>
      </c>
      <c r="E6789" s="22">
        <f>'Previous Trades Import_OMS Quer'!E6789</f>
        <v>0</v>
      </c>
      <c r="F6789">
        <f>'Previous Trades Import_OMS Quer'!F6789</f>
        <v>0</v>
      </c>
      <c r="G6789">
        <f>'Previous Trades Import_OMS Quer'!G6789</f>
        <v>0</v>
      </c>
      <c r="H6789">
        <f>'Previous Trades Import_OMS Quer'!H6789</f>
        <v>0</v>
      </c>
      <c r="I6789">
        <f>'Previous Trades Import_OMS Quer'!I6789</f>
        <v>0</v>
      </c>
      <c r="J6789">
        <f>'Previous Trades Import_OMS Quer'!J6789</f>
        <v>0</v>
      </c>
      <c r="K6789">
        <f>'Previous Trades Import_OMS Quer'!K6789</f>
        <v>0</v>
      </c>
      <c r="L6789">
        <f>'Previous Trades Import_OMS Quer'!L6789</f>
        <v>0</v>
      </c>
      <c r="M6789">
        <f>'Previous Trades Import_OMS Quer'!M6789</f>
        <v>0</v>
      </c>
      <c r="N6789">
        <f>'Previous Trades Import_OMS Quer'!N6789</f>
        <v>0</v>
      </c>
      <c r="O6789" t="str">
        <f>CLEAN('Previous Trades Import_OMS Quer'!O6789)</f>
        <v/>
      </c>
      <c r="Q6789" s="25">
        <f t="shared" si="212"/>
        <v>0</v>
      </c>
      <c r="R6789" s="25" t="e">
        <f>VLOOKUP(O6789,'Currency Balance'!$O$3:$Q$32,3,0)</f>
        <v>#N/A</v>
      </c>
      <c r="S6789" t="e">
        <f t="shared" si="213"/>
        <v>#N/A</v>
      </c>
    </row>
    <row r="6790" spans="1:19">
      <c r="A6790">
        <f>'Previous Trades Import_OMS Quer'!A6790</f>
        <v>0</v>
      </c>
      <c r="B6790">
        <f>'Previous Trades Import_OMS Quer'!B6790</f>
        <v>0</v>
      </c>
      <c r="C6790" s="22">
        <f>'Previous Trades Import_OMS Quer'!C6790</f>
        <v>0</v>
      </c>
      <c r="D6790">
        <f>'Previous Trades Import_OMS Quer'!D6790</f>
        <v>0</v>
      </c>
      <c r="E6790" s="22">
        <f>'Previous Trades Import_OMS Quer'!E6790</f>
        <v>0</v>
      </c>
      <c r="F6790">
        <f>'Previous Trades Import_OMS Quer'!F6790</f>
        <v>0</v>
      </c>
      <c r="G6790">
        <f>'Previous Trades Import_OMS Quer'!G6790</f>
        <v>0</v>
      </c>
      <c r="H6790">
        <f>'Previous Trades Import_OMS Quer'!H6790</f>
        <v>0</v>
      </c>
      <c r="I6790">
        <f>'Previous Trades Import_OMS Quer'!I6790</f>
        <v>0</v>
      </c>
      <c r="J6790">
        <f>'Previous Trades Import_OMS Quer'!J6790</f>
        <v>0</v>
      </c>
      <c r="K6790">
        <f>'Previous Trades Import_OMS Quer'!K6790</f>
        <v>0</v>
      </c>
      <c r="L6790">
        <f>'Previous Trades Import_OMS Quer'!L6790</f>
        <v>0</v>
      </c>
      <c r="M6790">
        <f>'Previous Trades Import_OMS Quer'!M6790</f>
        <v>0</v>
      </c>
      <c r="N6790">
        <f>'Previous Trades Import_OMS Quer'!N6790</f>
        <v>0</v>
      </c>
      <c r="O6790" t="str">
        <f>CLEAN('Previous Trades Import_OMS Quer'!O6790)</f>
        <v/>
      </c>
      <c r="Q6790" s="25">
        <f t="shared" si="212"/>
        <v>0</v>
      </c>
      <c r="R6790" s="25" t="e">
        <f>VLOOKUP(O6790,'Currency Balance'!$O$3:$Q$32,3,0)</f>
        <v>#N/A</v>
      </c>
      <c r="S6790" t="e">
        <f t="shared" si="213"/>
        <v>#N/A</v>
      </c>
    </row>
    <row r="6791" spans="1:19">
      <c r="A6791">
        <f>'Previous Trades Import_OMS Quer'!A6791</f>
        <v>0</v>
      </c>
      <c r="B6791">
        <f>'Previous Trades Import_OMS Quer'!B6791</f>
        <v>0</v>
      </c>
      <c r="C6791" s="22">
        <f>'Previous Trades Import_OMS Quer'!C6791</f>
        <v>0</v>
      </c>
      <c r="D6791">
        <f>'Previous Trades Import_OMS Quer'!D6791</f>
        <v>0</v>
      </c>
      <c r="E6791" s="22">
        <f>'Previous Trades Import_OMS Quer'!E6791</f>
        <v>0</v>
      </c>
      <c r="F6791">
        <f>'Previous Trades Import_OMS Quer'!F6791</f>
        <v>0</v>
      </c>
      <c r="G6791">
        <f>'Previous Trades Import_OMS Quer'!G6791</f>
        <v>0</v>
      </c>
      <c r="H6791">
        <f>'Previous Trades Import_OMS Quer'!H6791</f>
        <v>0</v>
      </c>
      <c r="I6791">
        <f>'Previous Trades Import_OMS Quer'!I6791</f>
        <v>0</v>
      </c>
      <c r="J6791">
        <f>'Previous Trades Import_OMS Quer'!J6791</f>
        <v>0</v>
      </c>
      <c r="K6791">
        <f>'Previous Trades Import_OMS Quer'!K6791</f>
        <v>0</v>
      </c>
      <c r="L6791">
        <f>'Previous Trades Import_OMS Quer'!L6791</f>
        <v>0</v>
      </c>
      <c r="M6791">
        <f>'Previous Trades Import_OMS Quer'!M6791</f>
        <v>0</v>
      </c>
      <c r="N6791">
        <f>'Previous Trades Import_OMS Quer'!N6791</f>
        <v>0</v>
      </c>
      <c r="O6791" t="str">
        <f>CLEAN('Previous Trades Import_OMS Quer'!O6791)</f>
        <v/>
      </c>
      <c r="Q6791" s="25">
        <f t="shared" si="212"/>
        <v>0</v>
      </c>
      <c r="R6791" s="25" t="e">
        <f>VLOOKUP(O6791,'Currency Balance'!$O$3:$Q$32,3,0)</f>
        <v>#N/A</v>
      </c>
      <c r="S6791" t="e">
        <f t="shared" si="213"/>
        <v>#N/A</v>
      </c>
    </row>
    <row r="6792" spans="1:19">
      <c r="A6792">
        <f>'Previous Trades Import_OMS Quer'!A6792</f>
        <v>0</v>
      </c>
      <c r="B6792">
        <f>'Previous Trades Import_OMS Quer'!B6792</f>
        <v>0</v>
      </c>
      <c r="C6792" s="22">
        <f>'Previous Trades Import_OMS Quer'!C6792</f>
        <v>0</v>
      </c>
      <c r="D6792">
        <f>'Previous Trades Import_OMS Quer'!D6792</f>
        <v>0</v>
      </c>
      <c r="E6792" s="22">
        <f>'Previous Trades Import_OMS Quer'!E6792</f>
        <v>0</v>
      </c>
      <c r="F6792">
        <f>'Previous Trades Import_OMS Quer'!F6792</f>
        <v>0</v>
      </c>
      <c r="G6792">
        <f>'Previous Trades Import_OMS Quer'!G6792</f>
        <v>0</v>
      </c>
      <c r="H6792">
        <f>'Previous Trades Import_OMS Quer'!H6792</f>
        <v>0</v>
      </c>
      <c r="I6792">
        <f>'Previous Trades Import_OMS Quer'!I6792</f>
        <v>0</v>
      </c>
      <c r="J6792">
        <f>'Previous Trades Import_OMS Quer'!J6792</f>
        <v>0</v>
      </c>
      <c r="K6792">
        <f>'Previous Trades Import_OMS Quer'!K6792</f>
        <v>0</v>
      </c>
      <c r="L6792">
        <f>'Previous Trades Import_OMS Quer'!L6792</f>
        <v>0</v>
      </c>
      <c r="M6792">
        <f>'Previous Trades Import_OMS Quer'!M6792</f>
        <v>0</v>
      </c>
      <c r="N6792">
        <f>'Previous Trades Import_OMS Quer'!N6792</f>
        <v>0</v>
      </c>
      <c r="O6792" t="str">
        <f>CLEAN('Previous Trades Import_OMS Quer'!O6792)</f>
        <v/>
      </c>
      <c r="Q6792" s="25">
        <f t="shared" si="212"/>
        <v>0</v>
      </c>
      <c r="R6792" s="25" t="e">
        <f>VLOOKUP(O6792,'Currency Balance'!$O$3:$Q$32,3,0)</f>
        <v>#N/A</v>
      </c>
      <c r="S6792" t="e">
        <f t="shared" si="213"/>
        <v>#N/A</v>
      </c>
    </row>
    <row r="6793" spans="1:19">
      <c r="A6793">
        <f>'Previous Trades Import_OMS Quer'!A6793</f>
        <v>0</v>
      </c>
      <c r="B6793">
        <f>'Previous Trades Import_OMS Quer'!B6793</f>
        <v>0</v>
      </c>
      <c r="C6793" s="22">
        <f>'Previous Trades Import_OMS Quer'!C6793</f>
        <v>0</v>
      </c>
      <c r="D6793">
        <f>'Previous Trades Import_OMS Quer'!D6793</f>
        <v>0</v>
      </c>
      <c r="E6793" s="22">
        <f>'Previous Trades Import_OMS Quer'!E6793</f>
        <v>0</v>
      </c>
      <c r="F6793">
        <f>'Previous Trades Import_OMS Quer'!F6793</f>
        <v>0</v>
      </c>
      <c r="G6793">
        <f>'Previous Trades Import_OMS Quer'!G6793</f>
        <v>0</v>
      </c>
      <c r="H6793">
        <f>'Previous Trades Import_OMS Quer'!H6793</f>
        <v>0</v>
      </c>
      <c r="I6793">
        <f>'Previous Trades Import_OMS Quer'!I6793</f>
        <v>0</v>
      </c>
      <c r="J6793">
        <f>'Previous Trades Import_OMS Quer'!J6793</f>
        <v>0</v>
      </c>
      <c r="K6793">
        <f>'Previous Trades Import_OMS Quer'!K6793</f>
        <v>0</v>
      </c>
      <c r="L6793">
        <f>'Previous Trades Import_OMS Quer'!L6793</f>
        <v>0</v>
      </c>
      <c r="M6793">
        <f>'Previous Trades Import_OMS Quer'!M6793</f>
        <v>0</v>
      </c>
      <c r="N6793">
        <f>'Previous Trades Import_OMS Quer'!N6793</f>
        <v>0</v>
      </c>
      <c r="O6793" t="str">
        <f>CLEAN('Previous Trades Import_OMS Quer'!O6793)</f>
        <v/>
      </c>
      <c r="Q6793" s="25">
        <f t="shared" si="212"/>
        <v>0</v>
      </c>
      <c r="R6793" s="25" t="e">
        <f>VLOOKUP(O6793,'Currency Balance'!$O$3:$Q$32,3,0)</f>
        <v>#N/A</v>
      </c>
      <c r="S6793" t="e">
        <f t="shared" si="213"/>
        <v>#N/A</v>
      </c>
    </row>
    <row r="6794" spans="1:19">
      <c r="A6794">
        <f>'Previous Trades Import_OMS Quer'!A6794</f>
        <v>0</v>
      </c>
      <c r="B6794">
        <f>'Previous Trades Import_OMS Quer'!B6794</f>
        <v>0</v>
      </c>
      <c r="C6794" s="22">
        <f>'Previous Trades Import_OMS Quer'!C6794</f>
        <v>0</v>
      </c>
      <c r="D6794">
        <f>'Previous Trades Import_OMS Quer'!D6794</f>
        <v>0</v>
      </c>
      <c r="E6794" s="22">
        <f>'Previous Trades Import_OMS Quer'!E6794</f>
        <v>0</v>
      </c>
      <c r="F6794">
        <f>'Previous Trades Import_OMS Quer'!F6794</f>
        <v>0</v>
      </c>
      <c r="G6794">
        <f>'Previous Trades Import_OMS Quer'!G6794</f>
        <v>0</v>
      </c>
      <c r="H6794">
        <f>'Previous Trades Import_OMS Quer'!H6794</f>
        <v>0</v>
      </c>
      <c r="I6794">
        <f>'Previous Trades Import_OMS Quer'!I6794</f>
        <v>0</v>
      </c>
      <c r="J6794">
        <f>'Previous Trades Import_OMS Quer'!J6794</f>
        <v>0</v>
      </c>
      <c r="K6794">
        <f>'Previous Trades Import_OMS Quer'!K6794</f>
        <v>0</v>
      </c>
      <c r="L6794">
        <f>'Previous Trades Import_OMS Quer'!L6794</f>
        <v>0</v>
      </c>
      <c r="M6794">
        <f>'Previous Trades Import_OMS Quer'!M6794</f>
        <v>0</v>
      </c>
      <c r="N6794">
        <f>'Previous Trades Import_OMS Quer'!N6794</f>
        <v>0</v>
      </c>
      <c r="O6794" t="str">
        <f>CLEAN('Previous Trades Import_OMS Quer'!O6794)</f>
        <v/>
      </c>
      <c r="Q6794" s="25">
        <f t="shared" si="212"/>
        <v>0</v>
      </c>
      <c r="R6794" s="25" t="e">
        <f>VLOOKUP(O6794,'Currency Balance'!$O$3:$Q$32,3,0)</f>
        <v>#N/A</v>
      </c>
      <c r="S6794" t="e">
        <f t="shared" si="213"/>
        <v>#N/A</v>
      </c>
    </row>
    <row r="6795" spans="1:19">
      <c r="A6795">
        <f>'Previous Trades Import_OMS Quer'!A6795</f>
        <v>0</v>
      </c>
      <c r="B6795">
        <f>'Previous Trades Import_OMS Quer'!B6795</f>
        <v>0</v>
      </c>
      <c r="C6795" s="22">
        <f>'Previous Trades Import_OMS Quer'!C6795</f>
        <v>0</v>
      </c>
      <c r="D6795">
        <f>'Previous Trades Import_OMS Quer'!D6795</f>
        <v>0</v>
      </c>
      <c r="E6795" s="22">
        <f>'Previous Trades Import_OMS Quer'!E6795</f>
        <v>0</v>
      </c>
      <c r="F6795">
        <f>'Previous Trades Import_OMS Quer'!F6795</f>
        <v>0</v>
      </c>
      <c r="G6795">
        <f>'Previous Trades Import_OMS Quer'!G6795</f>
        <v>0</v>
      </c>
      <c r="H6795">
        <f>'Previous Trades Import_OMS Quer'!H6795</f>
        <v>0</v>
      </c>
      <c r="I6795">
        <f>'Previous Trades Import_OMS Quer'!I6795</f>
        <v>0</v>
      </c>
      <c r="J6795">
        <f>'Previous Trades Import_OMS Quer'!J6795</f>
        <v>0</v>
      </c>
      <c r="K6795">
        <f>'Previous Trades Import_OMS Quer'!K6795</f>
        <v>0</v>
      </c>
      <c r="L6795">
        <f>'Previous Trades Import_OMS Quer'!L6795</f>
        <v>0</v>
      </c>
      <c r="M6795">
        <f>'Previous Trades Import_OMS Quer'!M6795</f>
        <v>0</v>
      </c>
      <c r="N6795">
        <f>'Previous Trades Import_OMS Quer'!N6795</f>
        <v>0</v>
      </c>
      <c r="O6795" t="str">
        <f>CLEAN('Previous Trades Import_OMS Quer'!O6795)</f>
        <v/>
      </c>
      <c r="Q6795" s="25">
        <f t="shared" si="212"/>
        <v>0</v>
      </c>
      <c r="R6795" s="25" t="e">
        <f>VLOOKUP(O6795,'Currency Balance'!$O$3:$Q$32,3,0)</f>
        <v>#N/A</v>
      </c>
      <c r="S6795" t="e">
        <f t="shared" si="213"/>
        <v>#N/A</v>
      </c>
    </row>
    <row r="6796" spans="1:19">
      <c r="A6796">
        <f>'Previous Trades Import_OMS Quer'!A6796</f>
        <v>0</v>
      </c>
      <c r="B6796">
        <f>'Previous Trades Import_OMS Quer'!B6796</f>
        <v>0</v>
      </c>
      <c r="C6796" s="22">
        <f>'Previous Trades Import_OMS Quer'!C6796</f>
        <v>0</v>
      </c>
      <c r="D6796">
        <f>'Previous Trades Import_OMS Quer'!D6796</f>
        <v>0</v>
      </c>
      <c r="E6796" s="22">
        <f>'Previous Trades Import_OMS Quer'!E6796</f>
        <v>0</v>
      </c>
      <c r="F6796">
        <f>'Previous Trades Import_OMS Quer'!F6796</f>
        <v>0</v>
      </c>
      <c r="G6796">
        <f>'Previous Trades Import_OMS Quer'!G6796</f>
        <v>0</v>
      </c>
      <c r="H6796">
        <f>'Previous Trades Import_OMS Quer'!H6796</f>
        <v>0</v>
      </c>
      <c r="I6796">
        <f>'Previous Trades Import_OMS Quer'!I6796</f>
        <v>0</v>
      </c>
      <c r="J6796">
        <f>'Previous Trades Import_OMS Quer'!J6796</f>
        <v>0</v>
      </c>
      <c r="K6796">
        <f>'Previous Trades Import_OMS Quer'!K6796</f>
        <v>0</v>
      </c>
      <c r="L6796">
        <f>'Previous Trades Import_OMS Quer'!L6796</f>
        <v>0</v>
      </c>
      <c r="M6796">
        <f>'Previous Trades Import_OMS Quer'!M6796</f>
        <v>0</v>
      </c>
      <c r="N6796">
        <f>'Previous Trades Import_OMS Quer'!N6796</f>
        <v>0</v>
      </c>
      <c r="O6796" t="str">
        <f>CLEAN('Previous Trades Import_OMS Quer'!O6796)</f>
        <v/>
      </c>
      <c r="Q6796" s="25">
        <f t="shared" si="212"/>
        <v>0</v>
      </c>
      <c r="R6796" s="25" t="e">
        <f>VLOOKUP(O6796,'Currency Balance'!$O$3:$Q$32,3,0)</f>
        <v>#N/A</v>
      </c>
      <c r="S6796" t="e">
        <f t="shared" si="213"/>
        <v>#N/A</v>
      </c>
    </row>
    <row r="6797" spans="1:19">
      <c r="A6797">
        <f>'Previous Trades Import_OMS Quer'!A6797</f>
        <v>0</v>
      </c>
      <c r="B6797">
        <f>'Previous Trades Import_OMS Quer'!B6797</f>
        <v>0</v>
      </c>
      <c r="C6797" s="22">
        <f>'Previous Trades Import_OMS Quer'!C6797</f>
        <v>0</v>
      </c>
      <c r="D6797">
        <f>'Previous Trades Import_OMS Quer'!D6797</f>
        <v>0</v>
      </c>
      <c r="E6797" s="22">
        <f>'Previous Trades Import_OMS Quer'!E6797</f>
        <v>0</v>
      </c>
      <c r="F6797">
        <f>'Previous Trades Import_OMS Quer'!F6797</f>
        <v>0</v>
      </c>
      <c r="G6797">
        <f>'Previous Trades Import_OMS Quer'!G6797</f>
        <v>0</v>
      </c>
      <c r="H6797">
        <f>'Previous Trades Import_OMS Quer'!H6797</f>
        <v>0</v>
      </c>
      <c r="I6797">
        <f>'Previous Trades Import_OMS Quer'!I6797</f>
        <v>0</v>
      </c>
      <c r="J6797">
        <f>'Previous Trades Import_OMS Quer'!J6797</f>
        <v>0</v>
      </c>
      <c r="K6797">
        <f>'Previous Trades Import_OMS Quer'!K6797</f>
        <v>0</v>
      </c>
      <c r="L6797">
        <f>'Previous Trades Import_OMS Quer'!L6797</f>
        <v>0</v>
      </c>
      <c r="M6797">
        <f>'Previous Trades Import_OMS Quer'!M6797</f>
        <v>0</v>
      </c>
      <c r="N6797">
        <f>'Previous Trades Import_OMS Quer'!N6797</f>
        <v>0</v>
      </c>
      <c r="O6797" t="str">
        <f>CLEAN('Previous Trades Import_OMS Quer'!O6797)</f>
        <v/>
      </c>
      <c r="Q6797" s="25">
        <f t="shared" si="212"/>
        <v>0</v>
      </c>
      <c r="R6797" s="25" t="e">
        <f>VLOOKUP(O6797,'Currency Balance'!$O$3:$Q$32,3,0)</f>
        <v>#N/A</v>
      </c>
      <c r="S6797" t="e">
        <f t="shared" si="213"/>
        <v>#N/A</v>
      </c>
    </row>
    <row r="6798" spans="1:19">
      <c r="A6798">
        <f>'Previous Trades Import_OMS Quer'!A6798</f>
        <v>0</v>
      </c>
      <c r="B6798">
        <f>'Previous Trades Import_OMS Quer'!B6798</f>
        <v>0</v>
      </c>
      <c r="C6798" s="22">
        <f>'Previous Trades Import_OMS Quer'!C6798</f>
        <v>0</v>
      </c>
      <c r="D6798">
        <f>'Previous Trades Import_OMS Quer'!D6798</f>
        <v>0</v>
      </c>
      <c r="E6798" s="22">
        <f>'Previous Trades Import_OMS Quer'!E6798</f>
        <v>0</v>
      </c>
      <c r="F6798">
        <f>'Previous Trades Import_OMS Quer'!F6798</f>
        <v>0</v>
      </c>
      <c r="G6798">
        <f>'Previous Trades Import_OMS Quer'!G6798</f>
        <v>0</v>
      </c>
      <c r="H6798">
        <f>'Previous Trades Import_OMS Quer'!H6798</f>
        <v>0</v>
      </c>
      <c r="I6798">
        <f>'Previous Trades Import_OMS Quer'!I6798</f>
        <v>0</v>
      </c>
      <c r="J6798">
        <f>'Previous Trades Import_OMS Quer'!J6798</f>
        <v>0</v>
      </c>
      <c r="K6798">
        <f>'Previous Trades Import_OMS Quer'!K6798</f>
        <v>0</v>
      </c>
      <c r="L6798">
        <f>'Previous Trades Import_OMS Quer'!L6798</f>
        <v>0</v>
      </c>
      <c r="M6798">
        <f>'Previous Trades Import_OMS Quer'!M6798</f>
        <v>0</v>
      </c>
      <c r="N6798">
        <f>'Previous Trades Import_OMS Quer'!N6798</f>
        <v>0</v>
      </c>
      <c r="O6798" t="str">
        <f>CLEAN('Previous Trades Import_OMS Quer'!O6798)</f>
        <v/>
      </c>
      <c r="Q6798" s="25">
        <f t="shared" si="212"/>
        <v>0</v>
      </c>
      <c r="R6798" s="25" t="e">
        <f>VLOOKUP(O6798,'Currency Balance'!$O$3:$Q$32,3,0)</f>
        <v>#N/A</v>
      </c>
      <c r="S6798" t="e">
        <f t="shared" si="213"/>
        <v>#N/A</v>
      </c>
    </row>
    <row r="6799" spans="1:19">
      <c r="A6799">
        <f>'Previous Trades Import_OMS Quer'!A6799</f>
        <v>0</v>
      </c>
      <c r="B6799">
        <f>'Previous Trades Import_OMS Quer'!B6799</f>
        <v>0</v>
      </c>
      <c r="C6799" s="22">
        <f>'Previous Trades Import_OMS Quer'!C6799</f>
        <v>0</v>
      </c>
      <c r="D6799">
        <f>'Previous Trades Import_OMS Quer'!D6799</f>
        <v>0</v>
      </c>
      <c r="E6799" s="22">
        <f>'Previous Trades Import_OMS Quer'!E6799</f>
        <v>0</v>
      </c>
      <c r="F6799">
        <f>'Previous Trades Import_OMS Quer'!F6799</f>
        <v>0</v>
      </c>
      <c r="G6799">
        <f>'Previous Trades Import_OMS Quer'!G6799</f>
        <v>0</v>
      </c>
      <c r="H6799">
        <f>'Previous Trades Import_OMS Quer'!H6799</f>
        <v>0</v>
      </c>
      <c r="I6799">
        <f>'Previous Trades Import_OMS Quer'!I6799</f>
        <v>0</v>
      </c>
      <c r="J6799">
        <f>'Previous Trades Import_OMS Quer'!J6799</f>
        <v>0</v>
      </c>
      <c r="K6799">
        <f>'Previous Trades Import_OMS Quer'!K6799</f>
        <v>0</v>
      </c>
      <c r="L6799">
        <f>'Previous Trades Import_OMS Quer'!L6799</f>
        <v>0</v>
      </c>
      <c r="M6799">
        <f>'Previous Trades Import_OMS Quer'!M6799</f>
        <v>0</v>
      </c>
      <c r="N6799">
        <f>'Previous Trades Import_OMS Quer'!N6799</f>
        <v>0</v>
      </c>
      <c r="O6799" t="str">
        <f>CLEAN('Previous Trades Import_OMS Quer'!O6799)</f>
        <v/>
      </c>
      <c r="Q6799" s="25">
        <f t="shared" si="212"/>
        <v>0</v>
      </c>
      <c r="R6799" s="25" t="e">
        <f>VLOOKUP(O6799,'Currency Balance'!$O$3:$Q$32,3,0)</f>
        <v>#N/A</v>
      </c>
      <c r="S6799" t="e">
        <f t="shared" si="213"/>
        <v>#N/A</v>
      </c>
    </row>
    <row r="6800" spans="1:19">
      <c r="A6800">
        <f>'Previous Trades Import_OMS Quer'!A6800</f>
        <v>0</v>
      </c>
      <c r="B6800">
        <f>'Previous Trades Import_OMS Quer'!B6800</f>
        <v>0</v>
      </c>
      <c r="C6800" s="22">
        <f>'Previous Trades Import_OMS Quer'!C6800</f>
        <v>0</v>
      </c>
      <c r="D6800">
        <f>'Previous Trades Import_OMS Quer'!D6800</f>
        <v>0</v>
      </c>
      <c r="E6800" s="22">
        <f>'Previous Trades Import_OMS Quer'!E6800</f>
        <v>0</v>
      </c>
      <c r="F6800">
        <f>'Previous Trades Import_OMS Quer'!F6800</f>
        <v>0</v>
      </c>
      <c r="G6800">
        <f>'Previous Trades Import_OMS Quer'!G6800</f>
        <v>0</v>
      </c>
      <c r="H6800">
        <f>'Previous Trades Import_OMS Quer'!H6800</f>
        <v>0</v>
      </c>
      <c r="I6800">
        <f>'Previous Trades Import_OMS Quer'!I6800</f>
        <v>0</v>
      </c>
      <c r="J6800">
        <f>'Previous Trades Import_OMS Quer'!J6800</f>
        <v>0</v>
      </c>
      <c r="K6800">
        <f>'Previous Trades Import_OMS Quer'!K6800</f>
        <v>0</v>
      </c>
      <c r="L6800">
        <f>'Previous Trades Import_OMS Quer'!L6800</f>
        <v>0</v>
      </c>
      <c r="M6800">
        <f>'Previous Trades Import_OMS Quer'!M6800</f>
        <v>0</v>
      </c>
      <c r="N6800">
        <f>'Previous Trades Import_OMS Quer'!N6800</f>
        <v>0</v>
      </c>
      <c r="O6800" t="str">
        <f>CLEAN('Previous Trades Import_OMS Quer'!O6800)</f>
        <v/>
      </c>
      <c r="Q6800" s="25">
        <f t="shared" si="212"/>
        <v>0</v>
      </c>
      <c r="R6800" s="25" t="e">
        <f>VLOOKUP(O6800,'Currency Balance'!$O$3:$Q$32,3,0)</f>
        <v>#N/A</v>
      </c>
      <c r="S6800" t="e">
        <f t="shared" si="213"/>
        <v>#N/A</v>
      </c>
    </row>
    <row r="6801" spans="1:19">
      <c r="A6801">
        <f>'Previous Trades Import_OMS Quer'!A6801</f>
        <v>0</v>
      </c>
      <c r="B6801">
        <f>'Previous Trades Import_OMS Quer'!B6801</f>
        <v>0</v>
      </c>
      <c r="C6801" s="22">
        <f>'Previous Trades Import_OMS Quer'!C6801</f>
        <v>0</v>
      </c>
      <c r="D6801">
        <f>'Previous Trades Import_OMS Quer'!D6801</f>
        <v>0</v>
      </c>
      <c r="E6801" s="22">
        <f>'Previous Trades Import_OMS Quer'!E6801</f>
        <v>0</v>
      </c>
      <c r="F6801">
        <f>'Previous Trades Import_OMS Quer'!F6801</f>
        <v>0</v>
      </c>
      <c r="G6801">
        <f>'Previous Trades Import_OMS Quer'!G6801</f>
        <v>0</v>
      </c>
      <c r="H6801">
        <f>'Previous Trades Import_OMS Quer'!H6801</f>
        <v>0</v>
      </c>
      <c r="I6801">
        <f>'Previous Trades Import_OMS Quer'!I6801</f>
        <v>0</v>
      </c>
      <c r="J6801">
        <f>'Previous Trades Import_OMS Quer'!J6801</f>
        <v>0</v>
      </c>
      <c r="K6801">
        <f>'Previous Trades Import_OMS Quer'!K6801</f>
        <v>0</v>
      </c>
      <c r="L6801">
        <f>'Previous Trades Import_OMS Quer'!L6801</f>
        <v>0</v>
      </c>
      <c r="M6801">
        <f>'Previous Trades Import_OMS Quer'!M6801</f>
        <v>0</v>
      </c>
      <c r="N6801">
        <f>'Previous Trades Import_OMS Quer'!N6801</f>
        <v>0</v>
      </c>
      <c r="O6801" t="str">
        <f>CLEAN('Previous Trades Import_OMS Quer'!O6801)</f>
        <v/>
      </c>
      <c r="Q6801" s="25">
        <f t="shared" si="212"/>
        <v>0</v>
      </c>
      <c r="R6801" s="25" t="e">
        <f>VLOOKUP(O6801,'Currency Balance'!$O$3:$Q$32,3,0)</f>
        <v>#N/A</v>
      </c>
      <c r="S6801" t="e">
        <f t="shared" si="213"/>
        <v>#N/A</v>
      </c>
    </row>
    <row r="6802" spans="1:19">
      <c r="A6802">
        <f>'Previous Trades Import_OMS Quer'!A6802</f>
        <v>0</v>
      </c>
      <c r="B6802">
        <f>'Previous Trades Import_OMS Quer'!B6802</f>
        <v>0</v>
      </c>
      <c r="C6802" s="22">
        <f>'Previous Trades Import_OMS Quer'!C6802</f>
        <v>0</v>
      </c>
      <c r="D6802">
        <f>'Previous Trades Import_OMS Quer'!D6802</f>
        <v>0</v>
      </c>
      <c r="E6802" s="22">
        <f>'Previous Trades Import_OMS Quer'!E6802</f>
        <v>0</v>
      </c>
      <c r="F6802">
        <f>'Previous Trades Import_OMS Quer'!F6802</f>
        <v>0</v>
      </c>
      <c r="G6802">
        <f>'Previous Trades Import_OMS Quer'!G6802</f>
        <v>0</v>
      </c>
      <c r="H6802">
        <f>'Previous Trades Import_OMS Quer'!H6802</f>
        <v>0</v>
      </c>
      <c r="I6802">
        <f>'Previous Trades Import_OMS Quer'!I6802</f>
        <v>0</v>
      </c>
      <c r="J6802">
        <f>'Previous Trades Import_OMS Quer'!J6802</f>
        <v>0</v>
      </c>
      <c r="K6802">
        <f>'Previous Trades Import_OMS Quer'!K6802</f>
        <v>0</v>
      </c>
      <c r="L6802">
        <f>'Previous Trades Import_OMS Quer'!L6802</f>
        <v>0</v>
      </c>
      <c r="M6802">
        <f>'Previous Trades Import_OMS Quer'!M6802</f>
        <v>0</v>
      </c>
      <c r="N6802">
        <f>'Previous Trades Import_OMS Quer'!N6802</f>
        <v>0</v>
      </c>
      <c r="O6802" t="str">
        <f>CLEAN('Previous Trades Import_OMS Quer'!O6802)</f>
        <v/>
      </c>
      <c r="Q6802" s="25">
        <f t="shared" si="212"/>
        <v>0</v>
      </c>
      <c r="R6802" s="25" t="e">
        <f>VLOOKUP(O6802,'Currency Balance'!$O$3:$Q$32,3,0)</f>
        <v>#N/A</v>
      </c>
      <c r="S6802" t="e">
        <f t="shared" si="213"/>
        <v>#N/A</v>
      </c>
    </row>
    <row r="6803" spans="1:19">
      <c r="A6803">
        <f>'Previous Trades Import_OMS Quer'!A6803</f>
        <v>0</v>
      </c>
      <c r="B6803">
        <f>'Previous Trades Import_OMS Quer'!B6803</f>
        <v>0</v>
      </c>
      <c r="C6803" s="22">
        <f>'Previous Trades Import_OMS Quer'!C6803</f>
        <v>0</v>
      </c>
      <c r="D6803">
        <f>'Previous Trades Import_OMS Quer'!D6803</f>
        <v>0</v>
      </c>
      <c r="E6803" s="22">
        <f>'Previous Trades Import_OMS Quer'!E6803</f>
        <v>0</v>
      </c>
      <c r="F6803">
        <f>'Previous Trades Import_OMS Quer'!F6803</f>
        <v>0</v>
      </c>
      <c r="G6803">
        <f>'Previous Trades Import_OMS Quer'!G6803</f>
        <v>0</v>
      </c>
      <c r="H6803">
        <f>'Previous Trades Import_OMS Quer'!H6803</f>
        <v>0</v>
      </c>
      <c r="I6803">
        <f>'Previous Trades Import_OMS Quer'!I6803</f>
        <v>0</v>
      </c>
      <c r="J6803">
        <f>'Previous Trades Import_OMS Quer'!J6803</f>
        <v>0</v>
      </c>
      <c r="K6803">
        <f>'Previous Trades Import_OMS Quer'!K6803</f>
        <v>0</v>
      </c>
      <c r="L6803">
        <f>'Previous Trades Import_OMS Quer'!L6803</f>
        <v>0</v>
      </c>
      <c r="M6803">
        <f>'Previous Trades Import_OMS Quer'!M6803</f>
        <v>0</v>
      </c>
      <c r="N6803">
        <f>'Previous Trades Import_OMS Quer'!N6803</f>
        <v>0</v>
      </c>
      <c r="O6803" t="str">
        <f>CLEAN('Previous Trades Import_OMS Quer'!O6803)</f>
        <v/>
      </c>
      <c r="Q6803" s="25">
        <f t="shared" si="212"/>
        <v>0</v>
      </c>
      <c r="R6803" s="25" t="e">
        <f>VLOOKUP(O6803,'Currency Balance'!$O$3:$Q$32,3,0)</f>
        <v>#N/A</v>
      </c>
      <c r="S6803" t="e">
        <f t="shared" si="213"/>
        <v>#N/A</v>
      </c>
    </row>
    <row r="6804" spans="1:19">
      <c r="A6804">
        <f>'Previous Trades Import_OMS Quer'!A6804</f>
        <v>0</v>
      </c>
      <c r="B6804">
        <f>'Previous Trades Import_OMS Quer'!B6804</f>
        <v>0</v>
      </c>
      <c r="C6804" s="22">
        <f>'Previous Trades Import_OMS Quer'!C6804</f>
        <v>0</v>
      </c>
      <c r="D6804">
        <f>'Previous Trades Import_OMS Quer'!D6804</f>
        <v>0</v>
      </c>
      <c r="E6804" s="22">
        <f>'Previous Trades Import_OMS Quer'!E6804</f>
        <v>0</v>
      </c>
      <c r="F6804">
        <f>'Previous Trades Import_OMS Quer'!F6804</f>
        <v>0</v>
      </c>
      <c r="G6804">
        <f>'Previous Trades Import_OMS Quer'!G6804</f>
        <v>0</v>
      </c>
      <c r="H6804">
        <f>'Previous Trades Import_OMS Quer'!H6804</f>
        <v>0</v>
      </c>
      <c r="I6804">
        <f>'Previous Trades Import_OMS Quer'!I6804</f>
        <v>0</v>
      </c>
      <c r="J6804">
        <f>'Previous Trades Import_OMS Quer'!J6804</f>
        <v>0</v>
      </c>
      <c r="K6804">
        <f>'Previous Trades Import_OMS Quer'!K6804</f>
        <v>0</v>
      </c>
      <c r="L6804">
        <f>'Previous Trades Import_OMS Quer'!L6804</f>
        <v>0</v>
      </c>
      <c r="M6804">
        <f>'Previous Trades Import_OMS Quer'!M6804</f>
        <v>0</v>
      </c>
      <c r="N6804">
        <f>'Previous Trades Import_OMS Quer'!N6804</f>
        <v>0</v>
      </c>
      <c r="O6804" t="str">
        <f>CLEAN('Previous Trades Import_OMS Quer'!O6804)</f>
        <v/>
      </c>
      <c r="Q6804" s="25">
        <f t="shared" si="212"/>
        <v>0</v>
      </c>
      <c r="R6804" s="25" t="e">
        <f>VLOOKUP(O6804,'Currency Balance'!$O$3:$Q$32,3,0)</f>
        <v>#N/A</v>
      </c>
      <c r="S6804" t="e">
        <f t="shared" si="213"/>
        <v>#N/A</v>
      </c>
    </row>
    <row r="6805" spans="1:19">
      <c r="A6805">
        <f>'Previous Trades Import_OMS Quer'!A6805</f>
        <v>0</v>
      </c>
      <c r="B6805">
        <f>'Previous Trades Import_OMS Quer'!B6805</f>
        <v>0</v>
      </c>
      <c r="C6805" s="22">
        <f>'Previous Trades Import_OMS Quer'!C6805</f>
        <v>0</v>
      </c>
      <c r="D6805">
        <f>'Previous Trades Import_OMS Quer'!D6805</f>
        <v>0</v>
      </c>
      <c r="E6805" s="22">
        <f>'Previous Trades Import_OMS Quer'!E6805</f>
        <v>0</v>
      </c>
      <c r="F6805">
        <f>'Previous Trades Import_OMS Quer'!F6805</f>
        <v>0</v>
      </c>
      <c r="G6805">
        <f>'Previous Trades Import_OMS Quer'!G6805</f>
        <v>0</v>
      </c>
      <c r="H6805">
        <f>'Previous Trades Import_OMS Quer'!H6805</f>
        <v>0</v>
      </c>
      <c r="I6805">
        <f>'Previous Trades Import_OMS Quer'!I6805</f>
        <v>0</v>
      </c>
      <c r="J6805">
        <f>'Previous Trades Import_OMS Quer'!J6805</f>
        <v>0</v>
      </c>
      <c r="K6805">
        <f>'Previous Trades Import_OMS Quer'!K6805</f>
        <v>0</v>
      </c>
      <c r="L6805">
        <f>'Previous Trades Import_OMS Quer'!L6805</f>
        <v>0</v>
      </c>
      <c r="M6805">
        <f>'Previous Trades Import_OMS Quer'!M6805</f>
        <v>0</v>
      </c>
      <c r="N6805">
        <f>'Previous Trades Import_OMS Quer'!N6805</f>
        <v>0</v>
      </c>
      <c r="O6805" t="str">
        <f>CLEAN('Previous Trades Import_OMS Quer'!O6805)</f>
        <v/>
      </c>
      <c r="Q6805" s="25">
        <f t="shared" si="212"/>
        <v>0</v>
      </c>
      <c r="R6805" s="25" t="e">
        <f>VLOOKUP(O6805,'Currency Balance'!$O$3:$Q$32,3,0)</f>
        <v>#N/A</v>
      </c>
      <c r="S6805" t="e">
        <f t="shared" si="213"/>
        <v>#N/A</v>
      </c>
    </row>
    <row r="6806" spans="1:19">
      <c r="A6806">
        <f>'Previous Trades Import_OMS Quer'!A6806</f>
        <v>0</v>
      </c>
      <c r="B6806">
        <f>'Previous Trades Import_OMS Quer'!B6806</f>
        <v>0</v>
      </c>
      <c r="C6806" s="22">
        <f>'Previous Trades Import_OMS Quer'!C6806</f>
        <v>0</v>
      </c>
      <c r="D6806">
        <f>'Previous Trades Import_OMS Quer'!D6806</f>
        <v>0</v>
      </c>
      <c r="E6806" s="22">
        <f>'Previous Trades Import_OMS Quer'!E6806</f>
        <v>0</v>
      </c>
      <c r="F6806">
        <f>'Previous Trades Import_OMS Quer'!F6806</f>
        <v>0</v>
      </c>
      <c r="G6806">
        <f>'Previous Trades Import_OMS Quer'!G6806</f>
        <v>0</v>
      </c>
      <c r="H6806">
        <f>'Previous Trades Import_OMS Quer'!H6806</f>
        <v>0</v>
      </c>
      <c r="I6806">
        <f>'Previous Trades Import_OMS Quer'!I6806</f>
        <v>0</v>
      </c>
      <c r="J6806">
        <f>'Previous Trades Import_OMS Quer'!J6806</f>
        <v>0</v>
      </c>
      <c r="K6806">
        <f>'Previous Trades Import_OMS Quer'!K6806</f>
        <v>0</v>
      </c>
      <c r="L6806">
        <f>'Previous Trades Import_OMS Quer'!L6806</f>
        <v>0</v>
      </c>
      <c r="M6806">
        <f>'Previous Trades Import_OMS Quer'!M6806</f>
        <v>0</v>
      </c>
      <c r="N6806">
        <f>'Previous Trades Import_OMS Quer'!N6806</f>
        <v>0</v>
      </c>
      <c r="O6806" t="str">
        <f>CLEAN('Previous Trades Import_OMS Quer'!O6806)</f>
        <v/>
      </c>
      <c r="Q6806" s="25">
        <f t="shared" si="212"/>
        <v>0</v>
      </c>
      <c r="R6806" s="25" t="e">
        <f>VLOOKUP(O6806,'Currency Balance'!$O$3:$Q$32,3,0)</f>
        <v>#N/A</v>
      </c>
      <c r="S6806" t="e">
        <f t="shared" si="213"/>
        <v>#N/A</v>
      </c>
    </row>
    <row r="6807" spans="1:19">
      <c r="A6807">
        <f>'Previous Trades Import_OMS Quer'!A6807</f>
        <v>0</v>
      </c>
      <c r="B6807">
        <f>'Previous Trades Import_OMS Quer'!B6807</f>
        <v>0</v>
      </c>
      <c r="C6807" s="22">
        <f>'Previous Trades Import_OMS Quer'!C6807</f>
        <v>0</v>
      </c>
      <c r="D6807">
        <f>'Previous Trades Import_OMS Quer'!D6807</f>
        <v>0</v>
      </c>
      <c r="E6807" s="22">
        <f>'Previous Trades Import_OMS Quer'!E6807</f>
        <v>0</v>
      </c>
      <c r="F6807">
        <f>'Previous Trades Import_OMS Quer'!F6807</f>
        <v>0</v>
      </c>
      <c r="G6807">
        <f>'Previous Trades Import_OMS Quer'!G6807</f>
        <v>0</v>
      </c>
      <c r="H6807">
        <f>'Previous Trades Import_OMS Quer'!H6807</f>
        <v>0</v>
      </c>
      <c r="I6807">
        <f>'Previous Trades Import_OMS Quer'!I6807</f>
        <v>0</v>
      </c>
      <c r="J6807">
        <f>'Previous Trades Import_OMS Quer'!J6807</f>
        <v>0</v>
      </c>
      <c r="K6807">
        <f>'Previous Trades Import_OMS Quer'!K6807</f>
        <v>0</v>
      </c>
      <c r="L6807">
        <f>'Previous Trades Import_OMS Quer'!L6807</f>
        <v>0</v>
      </c>
      <c r="M6807">
        <f>'Previous Trades Import_OMS Quer'!M6807</f>
        <v>0</v>
      </c>
      <c r="N6807">
        <f>'Previous Trades Import_OMS Quer'!N6807</f>
        <v>0</v>
      </c>
      <c r="O6807" t="str">
        <f>CLEAN('Previous Trades Import_OMS Quer'!O6807)</f>
        <v/>
      </c>
      <c r="Q6807" s="25">
        <f t="shared" si="212"/>
        <v>0</v>
      </c>
      <c r="R6807" s="25" t="e">
        <f>VLOOKUP(O6807,'Currency Balance'!$O$3:$Q$32,3,0)</f>
        <v>#N/A</v>
      </c>
      <c r="S6807" t="e">
        <f t="shared" si="213"/>
        <v>#N/A</v>
      </c>
    </row>
    <row r="6808" spans="1:19">
      <c r="A6808">
        <f>'Previous Trades Import_OMS Quer'!A6808</f>
        <v>0</v>
      </c>
      <c r="B6808">
        <f>'Previous Trades Import_OMS Quer'!B6808</f>
        <v>0</v>
      </c>
      <c r="C6808" s="22">
        <f>'Previous Trades Import_OMS Quer'!C6808</f>
        <v>0</v>
      </c>
      <c r="D6808">
        <f>'Previous Trades Import_OMS Quer'!D6808</f>
        <v>0</v>
      </c>
      <c r="E6808" s="22">
        <f>'Previous Trades Import_OMS Quer'!E6808</f>
        <v>0</v>
      </c>
      <c r="F6808">
        <f>'Previous Trades Import_OMS Quer'!F6808</f>
        <v>0</v>
      </c>
      <c r="G6808">
        <f>'Previous Trades Import_OMS Quer'!G6808</f>
        <v>0</v>
      </c>
      <c r="H6808">
        <f>'Previous Trades Import_OMS Quer'!H6808</f>
        <v>0</v>
      </c>
      <c r="I6808">
        <f>'Previous Trades Import_OMS Quer'!I6808</f>
        <v>0</v>
      </c>
      <c r="J6808">
        <f>'Previous Trades Import_OMS Quer'!J6808</f>
        <v>0</v>
      </c>
      <c r="K6808">
        <f>'Previous Trades Import_OMS Quer'!K6808</f>
        <v>0</v>
      </c>
      <c r="L6808">
        <f>'Previous Trades Import_OMS Quer'!L6808</f>
        <v>0</v>
      </c>
      <c r="M6808">
        <f>'Previous Trades Import_OMS Quer'!M6808</f>
        <v>0</v>
      </c>
      <c r="N6808">
        <f>'Previous Trades Import_OMS Quer'!N6808</f>
        <v>0</v>
      </c>
      <c r="O6808" t="str">
        <f>CLEAN('Previous Trades Import_OMS Quer'!O6808)</f>
        <v/>
      </c>
      <c r="Q6808" s="25">
        <f t="shared" si="212"/>
        <v>0</v>
      </c>
      <c r="R6808" s="25" t="e">
        <f>VLOOKUP(O6808,'Currency Balance'!$O$3:$Q$32,3,0)</f>
        <v>#N/A</v>
      </c>
      <c r="S6808" t="e">
        <f t="shared" si="213"/>
        <v>#N/A</v>
      </c>
    </row>
    <row r="6809" spans="1:19">
      <c r="A6809">
        <f>'Previous Trades Import_OMS Quer'!A6809</f>
        <v>0</v>
      </c>
      <c r="B6809">
        <f>'Previous Trades Import_OMS Quer'!B6809</f>
        <v>0</v>
      </c>
      <c r="C6809" s="22">
        <f>'Previous Trades Import_OMS Quer'!C6809</f>
        <v>0</v>
      </c>
      <c r="D6809">
        <f>'Previous Trades Import_OMS Quer'!D6809</f>
        <v>0</v>
      </c>
      <c r="E6809" s="22">
        <f>'Previous Trades Import_OMS Quer'!E6809</f>
        <v>0</v>
      </c>
      <c r="F6809">
        <f>'Previous Trades Import_OMS Quer'!F6809</f>
        <v>0</v>
      </c>
      <c r="G6809">
        <f>'Previous Trades Import_OMS Quer'!G6809</f>
        <v>0</v>
      </c>
      <c r="H6809">
        <f>'Previous Trades Import_OMS Quer'!H6809</f>
        <v>0</v>
      </c>
      <c r="I6809">
        <f>'Previous Trades Import_OMS Quer'!I6809</f>
        <v>0</v>
      </c>
      <c r="J6809">
        <f>'Previous Trades Import_OMS Quer'!J6809</f>
        <v>0</v>
      </c>
      <c r="K6809">
        <f>'Previous Trades Import_OMS Quer'!K6809</f>
        <v>0</v>
      </c>
      <c r="L6809">
        <f>'Previous Trades Import_OMS Quer'!L6809</f>
        <v>0</v>
      </c>
      <c r="M6809">
        <f>'Previous Trades Import_OMS Quer'!M6809</f>
        <v>0</v>
      </c>
      <c r="N6809">
        <f>'Previous Trades Import_OMS Quer'!N6809</f>
        <v>0</v>
      </c>
      <c r="O6809" t="str">
        <f>CLEAN('Previous Trades Import_OMS Quer'!O6809)</f>
        <v/>
      </c>
      <c r="Q6809" s="25">
        <f t="shared" si="212"/>
        <v>0</v>
      </c>
      <c r="R6809" s="25" t="e">
        <f>VLOOKUP(O6809,'Currency Balance'!$O$3:$Q$32,3,0)</f>
        <v>#N/A</v>
      </c>
      <c r="S6809" t="e">
        <f t="shared" si="213"/>
        <v>#N/A</v>
      </c>
    </row>
    <row r="6810" spans="1:19">
      <c r="A6810">
        <f>'Previous Trades Import_OMS Quer'!A6810</f>
        <v>0</v>
      </c>
      <c r="B6810">
        <f>'Previous Trades Import_OMS Quer'!B6810</f>
        <v>0</v>
      </c>
      <c r="C6810" s="22">
        <f>'Previous Trades Import_OMS Quer'!C6810</f>
        <v>0</v>
      </c>
      <c r="D6810">
        <f>'Previous Trades Import_OMS Quer'!D6810</f>
        <v>0</v>
      </c>
      <c r="E6810" s="22">
        <f>'Previous Trades Import_OMS Quer'!E6810</f>
        <v>0</v>
      </c>
      <c r="F6810">
        <f>'Previous Trades Import_OMS Quer'!F6810</f>
        <v>0</v>
      </c>
      <c r="G6810">
        <f>'Previous Trades Import_OMS Quer'!G6810</f>
        <v>0</v>
      </c>
      <c r="H6810">
        <f>'Previous Trades Import_OMS Quer'!H6810</f>
        <v>0</v>
      </c>
      <c r="I6810">
        <f>'Previous Trades Import_OMS Quer'!I6810</f>
        <v>0</v>
      </c>
      <c r="J6810">
        <f>'Previous Trades Import_OMS Quer'!J6810</f>
        <v>0</v>
      </c>
      <c r="K6810">
        <f>'Previous Trades Import_OMS Quer'!K6810</f>
        <v>0</v>
      </c>
      <c r="L6810">
        <f>'Previous Trades Import_OMS Quer'!L6810</f>
        <v>0</v>
      </c>
      <c r="M6810">
        <f>'Previous Trades Import_OMS Quer'!M6810</f>
        <v>0</v>
      </c>
      <c r="N6810">
        <f>'Previous Trades Import_OMS Quer'!N6810</f>
        <v>0</v>
      </c>
      <c r="O6810" t="str">
        <f>CLEAN('Previous Trades Import_OMS Quer'!O6810)</f>
        <v/>
      </c>
      <c r="Q6810" s="25">
        <f t="shared" si="212"/>
        <v>0</v>
      </c>
      <c r="R6810" s="25" t="e">
        <f>VLOOKUP(O6810,'Currency Balance'!$O$3:$Q$32,3,0)</f>
        <v>#N/A</v>
      </c>
      <c r="S6810" t="e">
        <f t="shared" si="213"/>
        <v>#N/A</v>
      </c>
    </row>
    <row r="6811" spans="1:19">
      <c r="A6811">
        <f>'Previous Trades Import_OMS Quer'!A6811</f>
        <v>0</v>
      </c>
      <c r="B6811">
        <f>'Previous Trades Import_OMS Quer'!B6811</f>
        <v>0</v>
      </c>
      <c r="C6811" s="22">
        <f>'Previous Trades Import_OMS Quer'!C6811</f>
        <v>0</v>
      </c>
      <c r="D6811">
        <f>'Previous Trades Import_OMS Quer'!D6811</f>
        <v>0</v>
      </c>
      <c r="E6811" s="22">
        <f>'Previous Trades Import_OMS Quer'!E6811</f>
        <v>0</v>
      </c>
      <c r="F6811">
        <f>'Previous Trades Import_OMS Quer'!F6811</f>
        <v>0</v>
      </c>
      <c r="G6811">
        <f>'Previous Trades Import_OMS Quer'!G6811</f>
        <v>0</v>
      </c>
      <c r="H6811">
        <f>'Previous Trades Import_OMS Quer'!H6811</f>
        <v>0</v>
      </c>
      <c r="I6811">
        <f>'Previous Trades Import_OMS Quer'!I6811</f>
        <v>0</v>
      </c>
      <c r="J6811">
        <f>'Previous Trades Import_OMS Quer'!J6811</f>
        <v>0</v>
      </c>
      <c r="K6811">
        <f>'Previous Trades Import_OMS Quer'!K6811</f>
        <v>0</v>
      </c>
      <c r="L6811">
        <f>'Previous Trades Import_OMS Quer'!L6811</f>
        <v>0</v>
      </c>
      <c r="M6811">
        <f>'Previous Trades Import_OMS Quer'!M6811</f>
        <v>0</v>
      </c>
      <c r="N6811">
        <f>'Previous Trades Import_OMS Quer'!N6811</f>
        <v>0</v>
      </c>
      <c r="O6811" t="str">
        <f>CLEAN('Previous Trades Import_OMS Quer'!O6811)</f>
        <v/>
      </c>
      <c r="Q6811" s="25">
        <f t="shared" si="212"/>
        <v>0</v>
      </c>
      <c r="R6811" s="25" t="e">
        <f>VLOOKUP(O6811,'Currency Balance'!$O$3:$Q$32,3,0)</f>
        <v>#N/A</v>
      </c>
      <c r="S6811" t="e">
        <f t="shared" si="213"/>
        <v>#N/A</v>
      </c>
    </row>
    <row r="6812" spans="1:19">
      <c r="A6812">
        <f>'Previous Trades Import_OMS Quer'!A6812</f>
        <v>0</v>
      </c>
      <c r="B6812">
        <f>'Previous Trades Import_OMS Quer'!B6812</f>
        <v>0</v>
      </c>
      <c r="C6812" s="22">
        <f>'Previous Trades Import_OMS Quer'!C6812</f>
        <v>0</v>
      </c>
      <c r="D6812">
        <f>'Previous Trades Import_OMS Quer'!D6812</f>
        <v>0</v>
      </c>
      <c r="E6812" s="22">
        <f>'Previous Trades Import_OMS Quer'!E6812</f>
        <v>0</v>
      </c>
      <c r="F6812">
        <f>'Previous Trades Import_OMS Quer'!F6812</f>
        <v>0</v>
      </c>
      <c r="G6812">
        <f>'Previous Trades Import_OMS Quer'!G6812</f>
        <v>0</v>
      </c>
      <c r="H6812">
        <f>'Previous Trades Import_OMS Quer'!H6812</f>
        <v>0</v>
      </c>
      <c r="I6812">
        <f>'Previous Trades Import_OMS Quer'!I6812</f>
        <v>0</v>
      </c>
      <c r="J6812">
        <f>'Previous Trades Import_OMS Quer'!J6812</f>
        <v>0</v>
      </c>
      <c r="K6812">
        <f>'Previous Trades Import_OMS Quer'!K6812</f>
        <v>0</v>
      </c>
      <c r="L6812">
        <f>'Previous Trades Import_OMS Quer'!L6812</f>
        <v>0</v>
      </c>
      <c r="M6812">
        <f>'Previous Trades Import_OMS Quer'!M6812</f>
        <v>0</v>
      </c>
      <c r="N6812">
        <f>'Previous Trades Import_OMS Quer'!N6812</f>
        <v>0</v>
      </c>
      <c r="O6812" t="str">
        <f>CLEAN('Previous Trades Import_OMS Quer'!O6812)</f>
        <v/>
      </c>
      <c r="Q6812" s="25">
        <f t="shared" si="212"/>
        <v>0</v>
      </c>
      <c r="R6812" s="25" t="e">
        <f>VLOOKUP(O6812,'Currency Balance'!$O$3:$Q$32,3,0)</f>
        <v>#N/A</v>
      </c>
      <c r="S6812" t="e">
        <f t="shared" si="213"/>
        <v>#N/A</v>
      </c>
    </row>
    <row r="6813" spans="1:19">
      <c r="A6813">
        <f>'Previous Trades Import_OMS Quer'!A6813</f>
        <v>0</v>
      </c>
      <c r="B6813">
        <f>'Previous Trades Import_OMS Quer'!B6813</f>
        <v>0</v>
      </c>
      <c r="C6813" s="22">
        <f>'Previous Trades Import_OMS Quer'!C6813</f>
        <v>0</v>
      </c>
      <c r="D6813">
        <f>'Previous Trades Import_OMS Quer'!D6813</f>
        <v>0</v>
      </c>
      <c r="E6813" s="22">
        <f>'Previous Trades Import_OMS Quer'!E6813</f>
        <v>0</v>
      </c>
      <c r="F6813">
        <f>'Previous Trades Import_OMS Quer'!F6813</f>
        <v>0</v>
      </c>
      <c r="G6813">
        <f>'Previous Trades Import_OMS Quer'!G6813</f>
        <v>0</v>
      </c>
      <c r="H6813">
        <f>'Previous Trades Import_OMS Quer'!H6813</f>
        <v>0</v>
      </c>
      <c r="I6813">
        <f>'Previous Trades Import_OMS Quer'!I6813</f>
        <v>0</v>
      </c>
      <c r="J6813">
        <f>'Previous Trades Import_OMS Quer'!J6813</f>
        <v>0</v>
      </c>
      <c r="K6813">
        <f>'Previous Trades Import_OMS Quer'!K6813</f>
        <v>0</v>
      </c>
      <c r="L6813">
        <f>'Previous Trades Import_OMS Quer'!L6813</f>
        <v>0</v>
      </c>
      <c r="M6813">
        <f>'Previous Trades Import_OMS Quer'!M6813</f>
        <v>0</v>
      </c>
      <c r="N6813">
        <f>'Previous Trades Import_OMS Quer'!N6813</f>
        <v>0</v>
      </c>
      <c r="O6813" t="str">
        <f>CLEAN('Previous Trades Import_OMS Quer'!O6813)</f>
        <v/>
      </c>
      <c r="Q6813" s="25">
        <f t="shared" si="212"/>
        <v>0</v>
      </c>
      <c r="R6813" s="25" t="e">
        <f>VLOOKUP(O6813,'Currency Balance'!$O$3:$Q$32,3,0)</f>
        <v>#N/A</v>
      </c>
      <c r="S6813" t="e">
        <f t="shared" si="213"/>
        <v>#N/A</v>
      </c>
    </row>
    <row r="6814" spans="1:19">
      <c r="A6814">
        <f>'Previous Trades Import_OMS Quer'!A6814</f>
        <v>0</v>
      </c>
      <c r="B6814">
        <f>'Previous Trades Import_OMS Quer'!B6814</f>
        <v>0</v>
      </c>
      <c r="C6814" s="22">
        <f>'Previous Trades Import_OMS Quer'!C6814</f>
        <v>0</v>
      </c>
      <c r="D6814">
        <f>'Previous Trades Import_OMS Quer'!D6814</f>
        <v>0</v>
      </c>
      <c r="E6814" s="22">
        <f>'Previous Trades Import_OMS Quer'!E6814</f>
        <v>0</v>
      </c>
      <c r="F6814">
        <f>'Previous Trades Import_OMS Quer'!F6814</f>
        <v>0</v>
      </c>
      <c r="G6814">
        <f>'Previous Trades Import_OMS Quer'!G6814</f>
        <v>0</v>
      </c>
      <c r="H6814">
        <f>'Previous Trades Import_OMS Quer'!H6814</f>
        <v>0</v>
      </c>
      <c r="I6814">
        <f>'Previous Trades Import_OMS Quer'!I6814</f>
        <v>0</v>
      </c>
      <c r="J6814">
        <f>'Previous Trades Import_OMS Quer'!J6814</f>
        <v>0</v>
      </c>
      <c r="K6814">
        <f>'Previous Trades Import_OMS Quer'!K6814</f>
        <v>0</v>
      </c>
      <c r="L6814">
        <f>'Previous Trades Import_OMS Quer'!L6814</f>
        <v>0</v>
      </c>
      <c r="M6814">
        <f>'Previous Trades Import_OMS Quer'!M6814</f>
        <v>0</v>
      </c>
      <c r="N6814">
        <f>'Previous Trades Import_OMS Quer'!N6814</f>
        <v>0</v>
      </c>
      <c r="O6814" t="str">
        <f>CLEAN('Previous Trades Import_OMS Quer'!O6814)</f>
        <v/>
      </c>
      <c r="Q6814" s="25">
        <f t="shared" si="212"/>
        <v>0</v>
      </c>
      <c r="R6814" s="25" t="e">
        <f>VLOOKUP(O6814,'Currency Balance'!$O$3:$Q$32,3,0)</f>
        <v>#N/A</v>
      </c>
      <c r="S6814" t="e">
        <f t="shared" si="213"/>
        <v>#N/A</v>
      </c>
    </row>
    <row r="6815" spans="1:19">
      <c r="A6815">
        <f>'Previous Trades Import_OMS Quer'!A6815</f>
        <v>0</v>
      </c>
      <c r="B6815">
        <f>'Previous Trades Import_OMS Quer'!B6815</f>
        <v>0</v>
      </c>
      <c r="C6815" s="22">
        <f>'Previous Trades Import_OMS Quer'!C6815</f>
        <v>0</v>
      </c>
      <c r="D6815">
        <f>'Previous Trades Import_OMS Quer'!D6815</f>
        <v>0</v>
      </c>
      <c r="E6815" s="22">
        <f>'Previous Trades Import_OMS Quer'!E6815</f>
        <v>0</v>
      </c>
      <c r="F6815">
        <f>'Previous Trades Import_OMS Quer'!F6815</f>
        <v>0</v>
      </c>
      <c r="G6815">
        <f>'Previous Trades Import_OMS Quer'!G6815</f>
        <v>0</v>
      </c>
      <c r="H6815">
        <f>'Previous Trades Import_OMS Quer'!H6815</f>
        <v>0</v>
      </c>
      <c r="I6815">
        <f>'Previous Trades Import_OMS Quer'!I6815</f>
        <v>0</v>
      </c>
      <c r="J6815">
        <f>'Previous Trades Import_OMS Quer'!J6815</f>
        <v>0</v>
      </c>
      <c r="K6815">
        <f>'Previous Trades Import_OMS Quer'!K6815</f>
        <v>0</v>
      </c>
      <c r="L6815">
        <f>'Previous Trades Import_OMS Quer'!L6815</f>
        <v>0</v>
      </c>
      <c r="M6815">
        <f>'Previous Trades Import_OMS Quer'!M6815</f>
        <v>0</v>
      </c>
      <c r="N6815">
        <f>'Previous Trades Import_OMS Quer'!N6815</f>
        <v>0</v>
      </c>
      <c r="O6815" t="str">
        <f>CLEAN('Previous Trades Import_OMS Quer'!O6815)</f>
        <v/>
      </c>
      <c r="Q6815" s="25">
        <f t="shared" si="212"/>
        <v>0</v>
      </c>
      <c r="R6815" s="25" t="e">
        <f>VLOOKUP(O6815,'Currency Balance'!$O$3:$Q$32,3,0)</f>
        <v>#N/A</v>
      </c>
      <c r="S6815" t="e">
        <f t="shared" si="213"/>
        <v>#N/A</v>
      </c>
    </row>
    <row r="6816" spans="1:19">
      <c r="A6816">
        <f>'Previous Trades Import_OMS Quer'!A6816</f>
        <v>0</v>
      </c>
      <c r="B6816">
        <f>'Previous Trades Import_OMS Quer'!B6816</f>
        <v>0</v>
      </c>
      <c r="C6816" s="22">
        <f>'Previous Trades Import_OMS Quer'!C6816</f>
        <v>0</v>
      </c>
      <c r="D6816">
        <f>'Previous Trades Import_OMS Quer'!D6816</f>
        <v>0</v>
      </c>
      <c r="E6816" s="22">
        <f>'Previous Trades Import_OMS Quer'!E6816</f>
        <v>0</v>
      </c>
      <c r="F6816">
        <f>'Previous Trades Import_OMS Quer'!F6816</f>
        <v>0</v>
      </c>
      <c r="G6816">
        <f>'Previous Trades Import_OMS Quer'!G6816</f>
        <v>0</v>
      </c>
      <c r="H6816">
        <f>'Previous Trades Import_OMS Quer'!H6816</f>
        <v>0</v>
      </c>
      <c r="I6816">
        <f>'Previous Trades Import_OMS Quer'!I6816</f>
        <v>0</v>
      </c>
      <c r="J6816">
        <f>'Previous Trades Import_OMS Quer'!J6816</f>
        <v>0</v>
      </c>
      <c r="K6816">
        <f>'Previous Trades Import_OMS Quer'!K6816</f>
        <v>0</v>
      </c>
      <c r="L6816">
        <f>'Previous Trades Import_OMS Quer'!L6816</f>
        <v>0</v>
      </c>
      <c r="M6816">
        <f>'Previous Trades Import_OMS Quer'!M6816</f>
        <v>0</v>
      </c>
      <c r="N6816">
        <f>'Previous Trades Import_OMS Quer'!N6816</f>
        <v>0</v>
      </c>
      <c r="O6816" t="str">
        <f>CLEAN('Previous Trades Import_OMS Quer'!O6816)</f>
        <v/>
      </c>
      <c r="Q6816" s="25">
        <f t="shared" si="212"/>
        <v>0</v>
      </c>
      <c r="R6816" s="25" t="e">
        <f>VLOOKUP(O6816,'Currency Balance'!$O$3:$Q$32,3,0)</f>
        <v>#N/A</v>
      </c>
      <c r="S6816" t="e">
        <f t="shared" si="213"/>
        <v>#N/A</v>
      </c>
    </row>
    <row r="6817" spans="1:19">
      <c r="A6817">
        <f>'Previous Trades Import_OMS Quer'!A6817</f>
        <v>0</v>
      </c>
      <c r="B6817">
        <f>'Previous Trades Import_OMS Quer'!B6817</f>
        <v>0</v>
      </c>
      <c r="C6817" s="22">
        <f>'Previous Trades Import_OMS Quer'!C6817</f>
        <v>0</v>
      </c>
      <c r="D6817">
        <f>'Previous Trades Import_OMS Quer'!D6817</f>
        <v>0</v>
      </c>
      <c r="E6817" s="22">
        <f>'Previous Trades Import_OMS Quer'!E6817</f>
        <v>0</v>
      </c>
      <c r="F6817">
        <f>'Previous Trades Import_OMS Quer'!F6817</f>
        <v>0</v>
      </c>
      <c r="G6817">
        <f>'Previous Trades Import_OMS Quer'!G6817</f>
        <v>0</v>
      </c>
      <c r="H6817">
        <f>'Previous Trades Import_OMS Quer'!H6817</f>
        <v>0</v>
      </c>
      <c r="I6817">
        <f>'Previous Trades Import_OMS Quer'!I6817</f>
        <v>0</v>
      </c>
      <c r="J6817">
        <f>'Previous Trades Import_OMS Quer'!J6817</f>
        <v>0</v>
      </c>
      <c r="K6817">
        <f>'Previous Trades Import_OMS Quer'!K6817</f>
        <v>0</v>
      </c>
      <c r="L6817">
        <f>'Previous Trades Import_OMS Quer'!L6817</f>
        <v>0</v>
      </c>
      <c r="M6817">
        <f>'Previous Trades Import_OMS Quer'!M6817</f>
        <v>0</v>
      </c>
      <c r="N6817">
        <f>'Previous Trades Import_OMS Quer'!N6817</f>
        <v>0</v>
      </c>
      <c r="O6817" t="str">
        <f>CLEAN('Previous Trades Import_OMS Quer'!O6817)</f>
        <v/>
      </c>
      <c r="Q6817" s="25">
        <f t="shared" si="212"/>
        <v>0</v>
      </c>
      <c r="R6817" s="25" t="e">
        <f>VLOOKUP(O6817,'Currency Balance'!$O$3:$Q$32,3,0)</f>
        <v>#N/A</v>
      </c>
      <c r="S6817" t="e">
        <f t="shared" si="213"/>
        <v>#N/A</v>
      </c>
    </row>
    <row r="6818" spans="1:19">
      <c r="A6818">
        <f>'Previous Trades Import_OMS Quer'!A6818</f>
        <v>0</v>
      </c>
      <c r="B6818">
        <f>'Previous Trades Import_OMS Quer'!B6818</f>
        <v>0</v>
      </c>
      <c r="C6818" s="22">
        <f>'Previous Trades Import_OMS Quer'!C6818</f>
        <v>0</v>
      </c>
      <c r="D6818">
        <f>'Previous Trades Import_OMS Quer'!D6818</f>
        <v>0</v>
      </c>
      <c r="E6818" s="22">
        <f>'Previous Trades Import_OMS Quer'!E6818</f>
        <v>0</v>
      </c>
      <c r="F6818">
        <f>'Previous Trades Import_OMS Quer'!F6818</f>
        <v>0</v>
      </c>
      <c r="G6818">
        <f>'Previous Trades Import_OMS Quer'!G6818</f>
        <v>0</v>
      </c>
      <c r="H6818">
        <f>'Previous Trades Import_OMS Quer'!H6818</f>
        <v>0</v>
      </c>
      <c r="I6818">
        <f>'Previous Trades Import_OMS Quer'!I6818</f>
        <v>0</v>
      </c>
      <c r="J6818">
        <f>'Previous Trades Import_OMS Quer'!J6818</f>
        <v>0</v>
      </c>
      <c r="K6818">
        <f>'Previous Trades Import_OMS Quer'!K6818</f>
        <v>0</v>
      </c>
      <c r="L6818">
        <f>'Previous Trades Import_OMS Quer'!L6818</f>
        <v>0</v>
      </c>
      <c r="M6818">
        <f>'Previous Trades Import_OMS Quer'!M6818</f>
        <v>0</v>
      </c>
      <c r="N6818">
        <f>'Previous Trades Import_OMS Quer'!N6818</f>
        <v>0</v>
      </c>
      <c r="O6818" t="str">
        <f>CLEAN('Previous Trades Import_OMS Quer'!O6818)</f>
        <v/>
      </c>
      <c r="Q6818" s="25">
        <f t="shared" si="212"/>
        <v>0</v>
      </c>
      <c r="R6818" s="25" t="e">
        <f>VLOOKUP(O6818,'Currency Balance'!$O$3:$Q$32,3,0)</f>
        <v>#N/A</v>
      </c>
      <c r="S6818" t="e">
        <f t="shared" si="213"/>
        <v>#N/A</v>
      </c>
    </row>
    <row r="6819" spans="1:19">
      <c r="A6819">
        <f>'Previous Trades Import_OMS Quer'!A6819</f>
        <v>0</v>
      </c>
      <c r="B6819">
        <f>'Previous Trades Import_OMS Quer'!B6819</f>
        <v>0</v>
      </c>
      <c r="C6819" s="22">
        <f>'Previous Trades Import_OMS Quer'!C6819</f>
        <v>0</v>
      </c>
      <c r="D6819">
        <f>'Previous Trades Import_OMS Quer'!D6819</f>
        <v>0</v>
      </c>
      <c r="E6819" s="22">
        <f>'Previous Trades Import_OMS Quer'!E6819</f>
        <v>0</v>
      </c>
      <c r="F6819">
        <f>'Previous Trades Import_OMS Quer'!F6819</f>
        <v>0</v>
      </c>
      <c r="G6819">
        <f>'Previous Trades Import_OMS Quer'!G6819</f>
        <v>0</v>
      </c>
      <c r="H6819">
        <f>'Previous Trades Import_OMS Quer'!H6819</f>
        <v>0</v>
      </c>
      <c r="I6819">
        <f>'Previous Trades Import_OMS Quer'!I6819</f>
        <v>0</v>
      </c>
      <c r="J6819">
        <f>'Previous Trades Import_OMS Quer'!J6819</f>
        <v>0</v>
      </c>
      <c r="K6819">
        <f>'Previous Trades Import_OMS Quer'!K6819</f>
        <v>0</v>
      </c>
      <c r="L6819">
        <f>'Previous Trades Import_OMS Quer'!L6819</f>
        <v>0</v>
      </c>
      <c r="M6819">
        <f>'Previous Trades Import_OMS Quer'!M6819</f>
        <v>0</v>
      </c>
      <c r="N6819">
        <f>'Previous Trades Import_OMS Quer'!N6819</f>
        <v>0</v>
      </c>
      <c r="O6819" t="str">
        <f>CLEAN('Previous Trades Import_OMS Quer'!O6819)</f>
        <v/>
      </c>
      <c r="Q6819" s="25">
        <f t="shared" si="212"/>
        <v>0</v>
      </c>
      <c r="R6819" s="25" t="e">
        <f>VLOOKUP(O6819,'Currency Balance'!$O$3:$Q$32,3,0)</f>
        <v>#N/A</v>
      </c>
      <c r="S6819" t="e">
        <f t="shared" si="213"/>
        <v>#N/A</v>
      </c>
    </row>
    <row r="6820" spans="1:19">
      <c r="A6820">
        <f>'Previous Trades Import_OMS Quer'!A6820</f>
        <v>0</v>
      </c>
      <c r="B6820">
        <f>'Previous Trades Import_OMS Quer'!B6820</f>
        <v>0</v>
      </c>
      <c r="C6820" s="22">
        <f>'Previous Trades Import_OMS Quer'!C6820</f>
        <v>0</v>
      </c>
      <c r="D6820">
        <f>'Previous Trades Import_OMS Quer'!D6820</f>
        <v>0</v>
      </c>
      <c r="E6820" s="22">
        <f>'Previous Trades Import_OMS Quer'!E6820</f>
        <v>0</v>
      </c>
      <c r="F6820">
        <f>'Previous Trades Import_OMS Quer'!F6820</f>
        <v>0</v>
      </c>
      <c r="G6820">
        <f>'Previous Trades Import_OMS Quer'!G6820</f>
        <v>0</v>
      </c>
      <c r="H6820">
        <f>'Previous Trades Import_OMS Quer'!H6820</f>
        <v>0</v>
      </c>
      <c r="I6820">
        <f>'Previous Trades Import_OMS Quer'!I6820</f>
        <v>0</v>
      </c>
      <c r="J6820">
        <f>'Previous Trades Import_OMS Quer'!J6820</f>
        <v>0</v>
      </c>
      <c r="K6820">
        <f>'Previous Trades Import_OMS Quer'!K6820</f>
        <v>0</v>
      </c>
      <c r="L6820">
        <f>'Previous Trades Import_OMS Quer'!L6820</f>
        <v>0</v>
      </c>
      <c r="M6820">
        <f>'Previous Trades Import_OMS Quer'!M6820</f>
        <v>0</v>
      </c>
      <c r="N6820">
        <f>'Previous Trades Import_OMS Quer'!N6820</f>
        <v>0</v>
      </c>
      <c r="O6820" t="str">
        <f>CLEAN('Previous Trades Import_OMS Quer'!O6820)</f>
        <v/>
      </c>
      <c r="Q6820" s="25">
        <f t="shared" si="212"/>
        <v>0</v>
      </c>
      <c r="R6820" s="25" t="e">
        <f>VLOOKUP(O6820,'Currency Balance'!$O$3:$Q$32,3,0)</f>
        <v>#N/A</v>
      </c>
      <c r="S6820" t="e">
        <f t="shared" si="213"/>
        <v>#N/A</v>
      </c>
    </row>
    <row r="6821" spans="1:19">
      <c r="A6821">
        <f>'Previous Trades Import_OMS Quer'!A6821</f>
        <v>0</v>
      </c>
      <c r="B6821">
        <f>'Previous Trades Import_OMS Quer'!B6821</f>
        <v>0</v>
      </c>
      <c r="C6821" s="22">
        <f>'Previous Trades Import_OMS Quer'!C6821</f>
        <v>0</v>
      </c>
      <c r="D6821">
        <f>'Previous Trades Import_OMS Quer'!D6821</f>
        <v>0</v>
      </c>
      <c r="E6821" s="22">
        <f>'Previous Trades Import_OMS Quer'!E6821</f>
        <v>0</v>
      </c>
      <c r="F6821">
        <f>'Previous Trades Import_OMS Quer'!F6821</f>
        <v>0</v>
      </c>
      <c r="G6821">
        <f>'Previous Trades Import_OMS Quer'!G6821</f>
        <v>0</v>
      </c>
      <c r="H6821">
        <f>'Previous Trades Import_OMS Quer'!H6821</f>
        <v>0</v>
      </c>
      <c r="I6821">
        <f>'Previous Trades Import_OMS Quer'!I6821</f>
        <v>0</v>
      </c>
      <c r="J6821">
        <f>'Previous Trades Import_OMS Quer'!J6821</f>
        <v>0</v>
      </c>
      <c r="K6821">
        <f>'Previous Trades Import_OMS Quer'!K6821</f>
        <v>0</v>
      </c>
      <c r="L6821">
        <f>'Previous Trades Import_OMS Quer'!L6821</f>
        <v>0</v>
      </c>
      <c r="M6821">
        <f>'Previous Trades Import_OMS Quer'!M6821</f>
        <v>0</v>
      </c>
      <c r="N6821">
        <f>'Previous Trades Import_OMS Quer'!N6821</f>
        <v>0</v>
      </c>
      <c r="O6821" t="str">
        <f>CLEAN('Previous Trades Import_OMS Quer'!O6821)</f>
        <v/>
      </c>
      <c r="Q6821" s="25">
        <f t="shared" si="212"/>
        <v>0</v>
      </c>
      <c r="R6821" s="25" t="e">
        <f>VLOOKUP(O6821,'Currency Balance'!$O$3:$Q$32,3,0)</f>
        <v>#N/A</v>
      </c>
      <c r="S6821" t="e">
        <f t="shared" si="213"/>
        <v>#N/A</v>
      </c>
    </row>
    <row r="6822" spans="1:19">
      <c r="A6822">
        <f>'Previous Trades Import_OMS Quer'!A6822</f>
        <v>0</v>
      </c>
      <c r="B6822">
        <f>'Previous Trades Import_OMS Quer'!B6822</f>
        <v>0</v>
      </c>
      <c r="C6822" s="22">
        <f>'Previous Trades Import_OMS Quer'!C6822</f>
        <v>0</v>
      </c>
      <c r="D6822">
        <f>'Previous Trades Import_OMS Quer'!D6822</f>
        <v>0</v>
      </c>
      <c r="E6822" s="22">
        <f>'Previous Trades Import_OMS Quer'!E6822</f>
        <v>0</v>
      </c>
      <c r="F6822">
        <f>'Previous Trades Import_OMS Quer'!F6822</f>
        <v>0</v>
      </c>
      <c r="G6822">
        <f>'Previous Trades Import_OMS Quer'!G6822</f>
        <v>0</v>
      </c>
      <c r="H6822">
        <f>'Previous Trades Import_OMS Quer'!H6822</f>
        <v>0</v>
      </c>
      <c r="I6822">
        <f>'Previous Trades Import_OMS Quer'!I6822</f>
        <v>0</v>
      </c>
      <c r="J6822">
        <f>'Previous Trades Import_OMS Quer'!J6822</f>
        <v>0</v>
      </c>
      <c r="K6822">
        <f>'Previous Trades Import_OMS Quer'!K6822</f>
        <v>0</v>
      </c>
      <c r="L6822">
        <f>'Previous Trades Import_OMS Quer'!L6822</f>
        <v>0</v>
      </c>
      <c r="M6822">
        <f>'Previous Trades Import_OMS Quer'!M6822</f>
        <v>0</v>
      </c>
      <c r="N6822">
        <f>'Previous Trades Import_OMS Quer'!N6822</f>
        <v>0</v>
      </c>
      <c r="O6822" t="str">
        <f>CLEAN('Previous Trades Import_OMS Quer'!O6822)</f>
        <v/>
      </c>
      <c r="Q6822" s="25">
        <f t="shared" si="212"/>
        <v>0</v>
      </c>
      <c r="R6822" s="25" t="e">
        <f>VLOOKUP(O6822,'Currency Balance'!$O$3:$Q$32,3,0)</f>
        <v>#N/A</v>
      </c>
      <c r="S6822" t="e">
        <f t="shared" si="213"/>
        <v>#N/A</v>
      </c>
    </row>
    <row r="6823" spans="1:19">
      <c r="A6823">
        <f>'Previous Trades Import_OMS Quer'!A6823</f>
        <v>0</v>
      </c>
      <c r="B6823">
        <f>'Previous Trades Import_OMS Quer'!B6823</f>
        <v>0</v>
      </c>
      <c r="C6823" s="22">
        <f>'Previous Trades Import_OMS Quer'!C6823</f>
        <v>0</v>
      </c>
      <c r="D6823">
        <f>'Previous Trades Import_OMS Quer'!D6823</f>
        <v>0</v>
      </c>
      <c r="E6823" s="22">
        <f>'Previous Trades Import_OMS Quer'!E6823</f>
        <v>0</v>
      </c>
      <c r="F6823">
        <f>'Previous Trades Import_OMS Quer'!F6823</f>
        <v>0</v>
      </c>
      <c r="G6823">
        <f>'Previous Trades Import_OMS Quer'!G6823</f>
        <v>0</v>
      </c>
      <c r="H6823">
        <f>'Previous Trades Import_OMS Quer'!H6823</f>
        <v>0</v>
      </c>
      <c r="I6823">
        <f>'Previous Trades Import_OMS Quer'!I6823</f>
        <v>0</v>
      </c>
      <c r="J6823">
        <f>'Previous Trades Import_OMS Quer'!J6823</f>
        <v>0</v>
      </c>
      <c r="K6823">
        <f>'Previous Trades Import_OMS Quer'!K6823</f>
        <v>0</v>
      </c>
      <c r="L6823">
        <f>'Previous Trades Import_OMS Quer'!L6823</f>
        <v>0</v>
      </c>
      <c r="M6823">
        <f>'Previous Trades Import_OMS Quer'!M6823</f>
        <v>0</v>
      </c>
      <c r="N6823">
        <f>'Previous Trades Import_OMS Quer'!N6823</f>
        <v>0</v>
      </c>
      <c r="O6823" t="str">
        <f>CLEAN('Previous Trades Import_OMS Quer'!O6823)</f>
        <v/>
      </c>
      <c r="Q6823" s="25">
        <f t="shared" si="212"/>
        <v>0</v>
      </c>
      <c r="R6823" s="25" t="e">
        <f>VLOOKUP(O6823,'Currency Balance'!$O$3:$Q$32,3,0)</f>
        <v>#N/A</v>
      </c>
      <c r="S6823" t="e">
        <f t="shared" si="213"/>
        <v>#N/A</v>
      </c>
    </row>
    <row r="6824" spans="1:19">
      <c r="A6824">
        <f>'Previous Trades Import_OMS Quer'!A6824</f>
        <v>0</v>
      </c>
      <c r="B6824">
        <f>'Previous Trades Import_OMS Quer'!B6824</f>
        <v>0</v>
      </c>
      <c r="C6824" s="22">
        <f>'Previous Trades Import_OMS Quer'!C6824</f>
        <v>0</v>
      </c>
      <c r="D6824">
        <f>'Previous Trades Import_OMS Quer'!D6824</f>
        <v>0</v>
      </c>
      <c r="E6824" s="22">
        <f>'Previous Trades Import_OMS Quer'!E6824</f>
        <v>0</v>
      </c>
      <c r="F6824">
        <f>'Previous Trades Import_OMS Quer'!F6824</f>
        <v>0</v>
      </c>
      <c r="G6824">
        <f>'Previous Trades Import_OMS Quer'!G6824</f>
        <v>0</v>
      </c>
      <c r="H6824">
        <f>'Previous Trades Import_OMS Quer'!H6824</f>
        <v>0</v>
      </c>
      <c r="I6824">
        <f>'Previous Trades Import_OMS Quer'!I6824</f>
        <v>0</v>
      </c>
      <c r="J6824">
        <f>'Previous Trades Import_OMS Quer'!J6824</f>
        <v>0</v>
      </c>
      <c r="K6824">
        <f>'Previous Trades Import_OMS Quer'!K6824</f>
        <v>0</v>
      </c>
      <c r="L6824">
        <f>'Previous Trades Import_OMS Quer'!L6824</f>
        <v>0</v>
      </c>
      <c r="M6824">
        <f>'Previous Trades Import_OMS Quer'!M6824</f>
        <v>0</v>
      </c>
      <c r="N6824">
        <f>'Previous Trades Import_OMS Quer'!N6824</f>
        <v>0</v>
      </c>
      <c r="O6824" t="str">
        <f>CLEAN('Previous Trades Import_OMS Quer'!O6824)</f>
        <v/>
      </c>
      <c r="Q6824" s="25">
        <f t="shared" si="212"/>
        <v>0</v>
      </c>
      <c r="R6824" s="25" t="e">
        <f>VLOOKUP(O6824,'Currency Balance'!$O$3:$Q$32,3,0)</f>
        <v>#N/A</v>
      </c>
      <c r="S6824" t="e">
        <f t="shared" si="213"/>
        <v>#N/A</v>
      </c>
    </row>
    <row r="6825" spans="1:19">
      <c r="A6825">
        <f>'Previous Trades Import_OMS Quer'!A6825</f>
        <v>0</v>
      </c>
      <c r="B6825">
        <f>'Previous Trades Import_OMS Quer'!B6825</f>
        <v>0</v>
      </c>
      <c r="C6825" s="22">
        <f>'Previous Trades Import_OMS Quer'!C6825</f>
        <v>0</v>
      </c>
      <c r="D6825">
        <f>'Previous Trades Import_OMS Quer'!D6825</f>
        <v>0</v>
      </c>
      <c r="E6825" s="22">
        <f>'Previous Trades Import_OMS Quer'!E6825</f>
        <v>0</v>
      </c>
      <c r="F6825">
        <f>'Previous Trades Import_OMS Quer'!F6825</f>
        <v>0</v>
      </c>
      <c r="G6825">
        <f>'Previous Trades Import_OMS Quer'!G6825</f>
        <v>0</v>
      </c>
      <c r="H6825">
        <f>'Previous Trades Import_OMS Quer'!H6825</f>
        <v>0</v>
      </c>
      <c r="I6825">
        <f>'Previous Trades Import_OMS Quer'!I6825</f>
        <v>0</v>
      </c>
      <c r="J6825">
        <f>'Previous Trades Import_OMS Quer'!J6825</f>
        <v>0</v>
      </c>
      <c r="K6825">
        <f>'Previous Trades Import_OMS Quer'!K6825</f>
        <v>0</v>
      </c>
      <c r="L6825">
        <f>'Previous Trades Import_OMS Quer'!L6825</f>
        <v>0</v>
      </c>
      <c r="M6825">
        <f>'Previous Trades Import_OMS Quer'!M6825</f>
        <v>0</v>
      </c>
      <c r="N6825">
        <f>'Previous Trades Import_OMS Quer'!N6825</f>
        <v>0</v>
      </c>
      <c r="O6825" t="str">
        <f>CLEAN('Previous Trades Import_OMS Quer'!O6825)</f>
        <v/>
      </c>
      <c r="Q6825" s="25">
        <f t="shared" si="212"/>
        <v>0</v>
      </c>
      <c r="R6825" s="25" t="e">
        <f>VLOOKUP(O6825,'Currency Balance'!$O$3:$Q$32,3,0)</f>
        <v>#N/A</v>
      </c>
      <c r="S6825" t="e">
        <f t="shared" si="213"/>
        <v>#N/A</v>
      </c>
    </row>
    <row r="6826" spans="1:19">
      <c r="A6826">
        <f>'Previous Trades Import_OMS Quer'!A6826</f>
        <v>0</v>
      </c>
      <c r="B6826">
        <f>'Previous Trades Import_OMS Quer'!B6826</f>
        <v>0</v>
      </c>
      <c r="C6826" s="22">
        <f>'Previous Trades Import_OMS Quer'!C6826</f>
        <v>0</v>
      </c>
      <c r="D6826">
        <f>'Previous Trades Import_OMS Quer'!D6826</f>
        <v>0</v>
      </c>
      <c r="E6826" s="22">
        <f>'Previous Trades Import_OMS Quer'!E6826</f>
        <v>0</v>
      </c>
      <c r="F6826">
        <f>'Previous Trades Import_OMS Quer'!F6826</f>
        <v>0</v>
      </c>
      <c r="G6826">
        <f>'Previous Trades Import_OMS Quer'!G6826</f>
        <v>0</v>
      </c>
      <c r="H6826">
        <f>'Previous Trades Import_OMS Quer'!H6826</f>
        <v>0</v>
      </c>
      <c r="I6826">
        <f>'Previous Trades Import_OMS Quer'!I6826</f>
        <v>0</v>
      </c>
      <c r="J6826">
        <f>'Previous Trades Import_OMS Quer'!J6826</f>
        <v>0</v>
      </c>
      <c r="K6826">
        <f>'Previous Trades Import_OMS Quer'!K6826</f>
        <v>0</v>
      </c>
      <c r="L6826">
        <f>'Previous Trades Import_OMS Quer'!L6826</f>
        <v>0</v>
      </c>
      <c r="M6826">
        <f>'Previous Trades Import_OMS Quer'!M6826</f>
        <v>0</v>
      </c>
      <c r="N6826">
        <f>'Previous Trades Import_OMS Quer'!N6826</f>
        <v>0</v>
      </c>
      <c r="O6826" t="str">
        <f>CLEAN('Previous Trades Import_OMS Quer'!O6826)</f>
        <v/>
      </c>
      <c r="Q6826" s="25">
        <f t="shared" si="212"/>
        <v>0</v>
      </c>
      <c r="R6826" s="25" t="e">
        <f>VLOOKUP(O6826,'Currency Balance'!$O$3:$Q$32,3,0)</f>
        <v>#N/A</v>
      </c>
      <c r="S6826" t="e">
        <f t="shared" si="213"/>
        <v>#N/A</v>
      </c>
    </row>
    <row r="6827" spans="1:19">
      <c r="A6827">
        <f>'Previous Trades Import_OMS Quer'!A6827</f>
        <v>0</v>
      </c>
      <c r="B6827">
        <f>'Previous Trades Import_OMS Quer'!B6827</f>
        <v>0</v>
      </c>
      <c r="C6827" s="22">
        <f>'Previous Trades Import_OMS Quer'!C6827</f>
        <v>0</v>
      </c>
      <c r="D6827">
        <f>'Previous Trades Import_OMS Quer'!D6827</f>
        <v>0</v>
      </c>
      <c r="E6827" s="22">
        <f>'Previous Trades Import_OMS Quer'!E6827</f>
        <v>0</v>
      </c>
      <c r="F6827">
        <f>'Previous Trades Import_OMS Quer'!F6827</f>
        <v>0</v>
      </c>
      <c r="G6827">
        <f>'Previous Trades Import_OMS Quer'!G6827</f>
        <v>0</v>
      </c>
      <c r="H6827">
        <f>'Previous Trades Import_OMS Quer'!H6827</f>
        <v>0</v>
      </c>
      <c r="I6827">
        <f>'Previous Trades Import_OMS Quer'!I6827</f>
        <v>0</v>
      </c>
      <c r="J6827">
        <f>'Previous Trades Import_OMS Quer'!J6827</f>
        <v>0</v>
      </c>
      <c r="K6827">
        <f>'Previous Trades Import_OMS Quer'!K6827</f>
        <v>0</v>
      </c>
      <c r="L6827">
        <f>'Previous Trades Import_OMS Quer'!L6827</f>
        <v>0</v>
      </c>
      <c r="M6827">
        <f>'Previous Trades Import_OMS Quer'!M6827</f>
        <v>0</v>
      </c>
      <c r="N6827">
        <f>'Previous Trades Import_OMS Quer'!N6827</f>
        <v>0</v>
      </c>
      <c r="O6827" t="str">
        <f>CLEAN('Previous Trades Import_OMS Quer'!O6827)</f>
        <v/>
      </c>
      <c r="Q6827" s="25">
        <f t="shared" si="212"/>
        <v>0</v>
      </c>
      <c r="R6827" s="25" t="e">
        <f>VLOOKUP(O6827,'Currency Balance'!$O$3:$Q$32,3,0)</f>
        <v>#N/A</v>
      </c>
      <c r="S6827" t="e">
        <f t="shared" si="213"/>
        <v>#N/A</v>
      </c>
    </row>
    <row r="6828" spans="1:19">
      <c r="A6828">
        <f>'Previous Trades Import_OMS Quer'!A6828</f>
        <v>0</v>
      </c>
      <c r="B6828">
        <f>'Previous Trades Import_OMS Quer'!B6828</f>
        <v>0</v>
      </c>
      <c r="C6828" s="22">
        <f>'Previous Trades Import_OMS Quer'!C6828</f>
        <v>0</v>
      </c>
      <c r="D6828">
        <f>'Previous Trades Import_OMS Quer'!D6828</f>
        <v>0</v>
      </c>
      <c r="E6828" s="22">
        <f>'Previous Trades Import_OMS Quer'!E6828</f>
        <v>0</v>
      </c>
      <c r="F6828">
        <f>'Previous Trades Import_OMS Quer'!F6828</f>
        <v>0</v>
      </c>
      <c r="G6828">
        <f>'Previous Trades Import_OMS Quer'!G6828</f>
        <v>0</v>
      </c>
      <c r="H6828">
        <f>'Previous Trades Import_OMS Quer'!H6828</f>
        <v>0</v>
      </c>
      <c r="I6828">
        <f>'Previous Trades Import_OMS Quer'!I6828</f>
        <v>0</v>
      </c>
      <c r="J6828">
        <f>'Previous Trades Import_OMS Quer'!J6828</f>
        <v>0</v>
      </c>
      <c r="K6828">
        <f>'Previous Trades Import_OMS Quer'!K6828</f>
        <v>0</v>
      </c>
      <c r="L6828">
        <f>'Previous Trades Import_OMS Quer'!L6828</f>
        <v>0</v>
      </c>
      <c r="M6828">
        <f>'Previous Trades Import_OMS Quer'!M6828</f>
        <v>0</v>
      </c>
      <c r="N6828">
        <f>'Previous Trades Import_OMS Quer'!N6828</f>
        <v>0</v>
      </c>
      <c r="O6828" t="str">
        <f>CLEAN('Previous Trades Import_OMS Quer'!O6828)</f>
        <v/>
      </c>
      <c r="Q6828" s="25">
        <f t="shared" si="212"/>
        <v>0</v>
      </c>
      <c r="R6828" s="25" t="e">
        <f>VLOOKUP(O6828,'Currency Balance'!$O$3:$Q$32,3,0)</f>
        <v>#N/A</v>
      </c>
      <c r="S6828" t="e">
        <f t="shared" si="213"/>
        <v>#N/A</v>
      </c>
    </row>
    <row r="6829" spans="1:19">
      <c r="A6829">
        <f>'Previous Trades Import_OMS Quer'!A6829</f>
        <v>0</v>
      </c>
      <c r="B6829">
        <f>'Previous Trades Import_OMS Quer'!B6829</f>
        <v>0</v>
      </c>
      <c r="C6829" s="22">
        <f>'Previous Trades Import_OMS Quer'!C6829</f>
        <v>0</v>
      </c>
      <c r="D6829">
        <f>'Previous Trades Import_OMS Quer'!D6829</f>
        <v>0</v>
      </c>
      <c r="E6829" s="22">
        <f>'Previous Trades Import_OMS Quer'!E6829</f>
        <v>0</v>
      </c>
      <c r="F6829">
        <f>'Previous Trades Import_OMS Quer'!F6829</f>
        <v>0</v>
      </c>
      <c r="G6829">
        <f>'Previous Trades Import_OMS Quer'!G6829</f>
        <v>0</v>
      </c>
      <c r="H6829">
        <f>'Previous Trades Import_OMS Quer'!H6829</f>
        <v>0</v>
      </c>
      <c r="I6829">
        <f>'Previous Trades Import_OMS Quer'!I6829</f>
        <v>0</v>
      </c>
      <c r="J6829">
        <f>'Previous Trades Import_OMS Quer'!J6829</f>
        <v>0</v>
      </c>
      <c r="K6829">
        <f>'Previous Trades Import_OMS Quer'!K6829</f>
        <v>0</v>
      </c>
      <c r="L6829">
        <f>'Previous Trades Import_OMS Quer'!L6829</f>
        <v>0</v>
      </c>
      <c r="M6829">
        <f>'Previous Trades Import_OMS Quer'!M6829</f>
        <v>0</v>
      </c>
      <c r="N6829">
        <f>'Previous Trades Import_OMS Quer'!N6829</f>
        <v>0</v>
      </c>
      <c r="O6829" t="str">
        <f>CLEAN('Previous Trades Import_OMS Quer'!O6829)</f>
        <v/>
      </c>
      <c r="Q6829" s="25">
        <f t="shared" si="212"/>
        <v>0</v>
      </c>
      <c r="R6829" s="25" t="e">
        <f>VLOOKUP(O6829,'Currency Balance'!$O$3:$Q$32,3,0)</f>
        <v>#N/A</v>
      </c>
      <c r="S6829" t="e">
        <f t="shared" si="213"/>
        <v>#N/A</v>
      </c>
    </row>
    <row r="6830" spans="1:19">
      <c r="A6830">
        <f>'Previous Trades Import_OMS Quer'!A6830</f>
        <v>0</v>
      </c>
      <c r="B6830">
        <f>'Previous Trades Import_OMS Quer'!B6830</f>
        <v>0</v>
      </c>
      <c r="C6830" s="22">
        <f>'Previous Trades Import_OMS Quer'!C6830</f>
        <v>0</v>
      </c>
      <c r="D6830">
        <f>'Previous Trades Import_OMS Quer'!D6830</f>
        <v>0</v>
      </c>
      <c r="E6830" s="22">
        <f>'Previous Trades Import_OMS Quer'!E6830</f>
        <v>0</v>
      </c>
      <c r="F6830">
        <f>'Previous Trades Import_OMS Quer'!F6830</f>
        <v>0</v>
      </c>
      <c r="G6830">
        <f>'Previous Trades Import_OMS Quer'!G6830</f>
        <v>0</v>
      </c>
      <c r="H6830">
        <f>'Previous Trades Import_OMS Quer'!H6830</f>
        <v>0</v>
      </c>
      <c r="I6830">
        <f>'Previous Trades Import_OMS Quer'!I6830</f>
        <v>0</v>
      </c>
      <c r="J6830">
        <f>'Previous Trades Import_OMS Quer'!J6830</f>
        <v>0</v>
      </c>
      <c r="K6830">
        <f>'Previous Trades Import_OMS Quer'!K6830</f>
        <v>0</v>
      </c>
      <c r="L6830">
        <f>'Previous Trades Import_OMS Quer'!L6830</f>
        <v>0</v>
      </c>
      <c r="M6830">
        <f>'Previous Trades Import_OMS Quer'!M6830</f>
        <v>0</v>
      </c>
      <c r="N6830">
        <f>'Previous Trades Import_OMS Quer'!N6830</f>
        <v>0</v>
      </c>
      <c r="O6830" t="str">
        <f>CLEAN('Previous Trades Import_OMS Quer'!O6830)</f>
        <v/>
      </c>
      <c r="Q6830" s="25">
        <f t="shared" si="212"/>
        <v>0</v>
      </c>
      <c r="R6830" s="25" t="e">
        <f>VLOOKUP(O6830,'Currency Balance'!$O$3:$Q$32,3,0)</f>
        <v>#N/A</v>
      </c>
      <c r="S6830" t="e">
        <f t="shared" si="213"/>
        <v>#N/A</v>
      </c>
    </row>
    <row r="6831" spans="1:19">
      <c r="A6831">
        <f>'Previous Trades Import_OMS Quer'!A6831</f>
        <v>0</v>
      </c>
      <c r="B6831">
        <f>'Previous Trades Import_OMS Quer'!B6831</f>
        <v>0</v>
      </c>
      <c r="C6831" s="22">
        <f>'Previous Trades Import_OMS Quer'!C6831</f>
        <v>0</v>
      </c>
      <c r="D6831">
        <f>'Previous Trades Import_OMS Quer'!D6831</f>
        <v>0</v>
      </c>
      <c r="E6831" s="22">
        <f>'Previous Trades Import_OMS Quer'!E6831</f>
        <v>0</v>
      </c>
      <c r="F6831">
        <f>'Previous Trades Import_OMS Quer'!F6831</f>
        <v>0</v>
      </c>
      <c r="G6831">
        <f>'Previous Trades Import_OMS Quer'!G6831</f>
        <v>0</v>
      </c>
      <c r="H6831">
        <f>'Previous Trades Import_OMS Quer'!H6831</f>
        <v>0</v>
      </c>
      <c r="I6831">
        <f>'Previous Trades Import_OMS Quer'!I6831</f>
        <v>0</v>
      </c>
      <c r="J6831">
        <f>'Previous Trades Import_OMS Quer'!J6831</f>
        <v>0</v>
      </c>
      <c r="K6831">
        <f>'Previous Trades Import_OMS Quer'!K6831</f>
        <v>0</v>
      </c>
      <c r="L6831">
        <f>'Previous Trades Import_OMS Quer'!L6831</f>
        <v>0</v>
      </c>
      <c r="M6831">
        <f>'Previous Trades Import_OMS Quer'!M6831</f>
        <v>0</v>
      </c>
      <c r="N6831">
        <f>'Previous Trades Import_OMS Quer'!N6831</f>
        <v>0</v>
      </c>
      <c r="O6831" t="str">
        <f>CLEAN('Previous Trades Import_OMS Quer'!O6831)</f>
        <v/>
      </c>
      <c r="Q6831" s="25">
        <f t="shared" si="212"/>
        <v>0</v>
      </c>
      <c r="R6831" s="25" t="e">
        <f>VLOOKUP(O6831,'Currency Balance'!$O$3:$Q$32,3,0)</f>
        <v>#N/A</v>
      </c>
      <c r="S6831" t="e">
        <f t="shared" si="213"/>
        <v>#N/A</v>
      </c>
    </row>
    <row r="6832" spans="1:19">
      <c r="A6832">
        <f>'Previous Trades Import_OMS Quer'!A6832</f>
        <v>0</v>
      </c>
      <c r="B6832">
        <f>'Previous Trades Import_OMS Quer'!B6832</f>
        <v>0</v>
      </c>
      <c r="C6832" s="22">
        <f>'Previous Trades Import_OMS Quer'!C6832</f>
        <v>0</v>
      </c>
      <c r="D6832">
        <f>'Previous Trades Import_OMS Quer'!D6832</f>
        <v>0</v>
      </c>
      <c r="E6832" s="22">
        <f>'Previous Trades Import_OMS Quer'!E6832</f>
        <v>0</v>
      </c>
      <c r="F6832">
        <f>'Previous Trades Import_OMS Quer'!F6832</f>
        <v>0</v>
      </c>
      <c r="G6832">
        <f>'Previous Trades Import_OMS Quer'!G6832</f>
        <v>0</v>
      </c>
      <c r="H6832">
        <f>'Previous Trades Import_OMS Quer'!H6832</f>
        <v>0</v>
      </c>
      <c r="I6832">
        <f>'Previous Trades Import_OMS Quer'!I6832</f>
        <v>0</v>
      </c>
      <c r="J6832">
        <f>'Previous Trades Import_OMS Quer'!J6832</f>
        <v>0</v>
      </c>
      <c r="K6832">
        <f>'Previous Trades Import_OMS Quer'!K6832</f>
        <v>0</v>
      </c>
      <c r="L6832">
        <f>'Previous Trades Import_OMS Quer'!L6832</f>
        <v>0</v>
      </c>
      <c r="M6832">
        <f>'Previous Trades Import_OMS Quer'!M6832</f>
        <v>0</v>
      </c>
      <c r="N6832">
        <f>'Previous Trades Import_OMS Quer'!N6832</f>
        <v>0</v>
      </c>
      <c r="O6832" t="str">
        <f>CLEAN('Previous Trades Import_OMS Quer'!O6832)</f>
        <v/>
      </c>
      <c r="Q6832" s="25">
        <f t="shared" si="212"/>
        <v>0</v>
      </c>
      <c r="R6832" s="25" t="e">
        <f>VLOOKUP(O6832,'Currency Balance'!$O$3:$Q$32,3,0)</f>
        <v>#N/A</v>
      </c>
      <c r="S6832" t="e">
        <f t="shared" si="213"/>
        <v>#N/A</v>
      </c>
    </row>
    <row r="6833" spans="1:19">
      <c r="A6833">
        <f>'Previous Trades Import_OMS Quer'!A6833</f>
        <v>0</v>
      </c>
      <c r="B6833">
        <f>'Previous Trades Import_OMS Quer'!B6833</f>
        <v>0</v>
      </c>
      <c r="C6833" s="22">
        <f>'Previous Trades Import_OMS Quer'!C6833</f>
        <v>0</v>
      </c>
      <c r="D6833">
        <f>'Previous Trades Import_OMS Quer'!D6833</f>
        <v>0</v>
      </c>
      <c r="E6833" s="22">
        <f>'Previous Trades Import_OMS Quer'!E6833</f>
        <v>0</v>
      </c>
      <c r="F6833">
        <f>'Previous Trades Import_OMS Quer'!F6833</f>
        <v>0</v>
      </c>
      <c r="G6833">
        <f>'Previous Trades Import_OMS Quer'!G6833</f>
        <v>0</v>
      </c>
      <c r="H6833">
        <f>'Previous Trades Import_OMS Quer'!H6833</f>
        <v>0</v>
      </c>
      <c r="I6833">
        <f>'Previous Trades Import_OMS Quer'!I6833</f>
        <v>0</v>
      </c>
      <c r="J6833">
        <f>'Previous Trades Import_OMS Quer'!J6833</f>
        <v>0</v>
      </c>
      <c r="K6833">
        <f>'Previous Trades Import_OMS Quer'!K6833</f>
        <v>0</v>
      </c>
      <c r="L6833">
        <f>'Previous Trades Import_OMS Quer'!L6833</f>
        <v>0</v>
      </c>
      <c r="M6833">
        <f>'Previous Trades Import_OMS Quer'!M6833</f>
        <v>0</v>
      </c>
      <c r="N6833">
        <f>'Previous Trades Import_OMS Quer'!N6833</f>
        <v>0</v>
      </c>
      <c r="O6833" t="str">
        <f>CLEAN('Previous Trades Import_OMS Quer'!O6833)</f>
        <v/>
      </c>
      <c r="Q6833" s="25">
        <f t="shared" si="212"/>
        <v>0</v>
      </c>
      <c r="R6833" s="25" t="e">
        <f>VLOOKUP(O6833,'Currency Balance'!$O$3:$Q$32,3,0)</f>
        <v>#N/A</v>
      </c>
      <c r="S6833" t="e">
        <f t="shared" si="213"/>
        <v>#N/A</v>
      </c>
    </row>
    <row r="6834" spans="1:19">
      <c r="A6834">
        <f>'Previous Trades Import_OMS Quer'!A6834</f>
        <v>0</v>
      </c>
      <c r="B6834">
        <f>'Previous Trades Import_OMS Quer'!B6834</f>
        <v>0</v>
      </c>
      <c r="C6834" s="22">
        <f>'Previous Trades Import_OMS Quer'!C6834</f>
        <v>0</v>
      </c>
      <c r="D6834">
        <f>'Previous Trades Import_OMS Quer'!D6834</f>
        <v>0</v>
      </c>
      <c r="E6834" s="22">
        <f>'Previous Trades Import_OMS Quer'!E6834</f>
        <v>0</v>
      </c>
      <c r="F6834">
        <f>'Previous Trades Import_OMS Quer'!F6834</f>
        <v>0</v>
      </c>
      <c r="G6834">
        <f>'Previous Trades Import_OMS Quer'!G6834</f>
        <v>0</v>
      </c>
      <c r="H6834">
        <f>'Previous Trades Import_OMS Quer'!H6834</f>
        <v>0</v>
      </c>
      <c r="I6834">
        <f>'Previous Trades Import_OMS Quer'!I6834</f>
        <v>0</v>
      </c>
      <c r="J6834">
        <f>'Previous Trades Import_OMS Quer'!J6834</f>
        <v>0</v>
      </c>
      <c r="K6834">
        <f>'Previous Trades Import_OMS Quer'!K6834</f>
        <v>0</v>
      </c>
      <c r="L6834">
        <f>'Previous Trades Import_OMS Quer'!L6834</f>
        <v>0</v>
      </c>
      <c r="M6834">
        <f>'Previous Trades Import_OMS Quer'!M6834</f>
        <v>0</v>
      </c>
      <c r="N6834">
        <f>'Previous Trades Import_OMS Quer'!N6834</f>
        <v>0</v>
      </c>
      <c r="O6834" t="str">
        <f>CLEAN('Previous Trades Import_OMS Quer'!O6834)</f>
        <v/>
      </c>
      <c r="Q6834" s="25">
        <f t="shared" si="212"/>
        <v>0</v>
      </c>
      <c r="R6834" s="25" t="e">
        <f>VLOOKUP(O6834,'Currency Balance'!$O$3:$Q$32,3,0)</f>
        <v>#N/A</v>
      </c>
      <c r="S6834" t="e">
        <f t="shared" si="213"/>
        <v>#N/A</v>
      </c>
    </row>
    <row r="6835" spans="1:19">
      <c r="A6835">
        <f>'Previous Trades Import_OMS Quer'!A6835</f>
        <v>0</v>
      </c>
      <c r="B6835">
        <f>'Previous Trades Import_OMS Quer'!B6835</f>
        <v>0</v>
      </c>
      <c r="C6835" s="22">
        <f>'Previous Trades Import_OMS Quer'!C6835</f>
        <v>0</v>
      </c>
      <c r="D6835">
        <f>'Previous Trades Import_OMS Quer'!D6835</f>
        <v>0</v>
      </c>
      <c r="E6835" s="22">
        <f>'Previous Trades Import_OMS Quer'!E6835</f>
        <v>0</v>
      </c>
      <c r="F6835">
        <f>'Previous Trades Import_OMS Quer'!F6835</f>
        <v>0</v>
      </c>
      <c r="G6835">
        <f>'Previous Trades Import_OMS Quer'!G6835</f>
        <v>0</v>
      </c>
      <c r="H6835">
        <f>'Previous Trades Import_OMS Quer'!H6835</f>
        <v>0</v>
      </c>
      <c r="I6835">
        <f>'Previous Trades Import_OMS Quer'!I6835</f>
        <v>0</v>
      </c>
      <c r="J6835">
        <f>'Previous Trades Import_OMS Quer'!J6835</f>
        <v>0</v>
      </c>
      <c r="K6835">
        <f>'Previous Trades Import_OMS Quer'!K6835</f>
        <v>0</v>
      </c>
      <c r="L6835">
        <f>'Previous Trades Import_OMS Quer'!L6835</f>
        <v>0</v>
      </c>
      <c r="M6835">
        <f>'Previous Trades Import_OMS Quer'!M6835</f>
        <v>0</v>
      </c>
      <c r="N6835">
        <f>'Previous Trades Import_OMS Quer'!N6835</f>
        <v>0</v>
      </c>
      <c r="O6835" t="str">
        <f>CLEAN('Previous Trades Import_OMS Quer'!O6835)</f>
        <v/>
      </c>
      <c r="Q6835" s="25">
        <f t="shared" si="212"/>
        <v>0</v>
      </c>
      <c r="R6835" s="25" t="e">
        <f>VLOOKUP(O6835,'Currency Balance'!$O$3:$Q$32,3,0)</f>
        <v>#N/A</v>
      </c>
      <c r="S6835" t="e">
        <f t="shared" si="213"/>
        <v>#N/A</v>
      </c>
    </row>
    <row r="6836" spans="1:19">
      <c r="A6836">
        <f>'Previous Trades Import_OMS Quer'!A6836</f>
        <v>0</v>
      </c>
      <c r="B6836">
        <f>'Previous Trades Import_OMS Quer'!B6836</f>
        <v>0</v>
      </c>
      <c r="C6836" s="22">
        <f>'Previous Trades Import_OMS Quer'!C6836</f>
        <v>0</v>
      </c>
      <c r="D6836">
        <f>'Previous Trades Import_OMS Quer'!D6836</f>
        <v>0</v>
      </c>
      <c r="E6836" s="22">
        <f>'Previous Trades Import_OMS Quer'!E6836</f>
        <v>0</v>
      </c>
      <c r="F6836">
        <f>'Previous Trades Import_OMS Quer'!F6836</f>
        <v>0</v>
      </c>
      <c r="G6836">
        <f>'Previous Trades Import_OMS Quer'!G6836</f>
        <v>0</v>
      </c>
      <c r="H6836">
        <f>'Previous Trades Import_OMS Quer'!H6836</f>
        <v>0</v>
      </c>
      <c r="I6836">
        <f>'Previous Trades Import_OMS Quer'!I6836</f>
        <v>0</v>
      </c>
      <c r="J6836">
        <f>'Previous Trades Import_OMS Quer'!J6836</f>
        <v>0</v>
      </c>
      <c r="K6836">
        <f>'Previous Trades Import_OMS Quer'!K6836</f>
        <v>0</v>
      </c>
      <c r="L6836">
        <f>'Previous Trades Import_OMS Quer'!L6836</f>
        <v>0</v>
      </c>
      <c r="M6836">
        <f>'Previous Trades Import_OMS Quer'!M6836</f>
        <v>0</v>
      </c>
      <c r="N6836">
        <f>'Previous Trades Import_OMS Quer'!N6836</f>
        <v>0</v>
      </c>
      <c r="O6836" t="str">
        <f>CLEAN('Previous Trades Import_OMS Quer'!O6836)</f>
        <v/>
      </c>
      <c r="Q6836" s="25">
        <f t="shared" si="212"/>
        <v>0</v>
      </c>
      <c r="R6836" s="25" t="e">
        <f>VLOOKUP(O6836,'Currency Balance'!$O$3:$Q$32,3,0)</f>
        <v>#N/A</v>
      </c>
      <c r="S6836" t="e">
        <f t="shared" si="213"/>
        <v>#N/A</v>
      </c>
    </row>
    <row r="6837" spans="1:19">
      <c r="A6837">
        <f>'Previous Trades Import_OMS Quer'!A6837</f>
        <v>0</v>
      </c>
      <c r="B6837">
        <f>'Previous Trades Import_OMS Quer'!B6837</f>
        <v>0</v>
      </c>
      <c r="C6837" s="22">
        <f>'Previous Trades Import_OMS Quer'!C6837</f>
        <v>0</v>
      </c>
      <c r="D6837">
        <f>'Previous Trades Import_OMS Quer'!D6837</f>
        <v>0</v>
      </c>
      <c r="E6837" s="22">
        <f>'Previous Trades Import_OMS Quer'!E6837</f>
        <v>0</v>
      </c>
      <c r="F6837">
        <f>'Previous Trades Import_OMS Quer'!F6837</f>
        <v>0</v>
      </c>
      <c r="G6837">
        <f>'Previous Trades Import_OMS Quer'!G6837</f>
        <v>0</v>
      </c>
      <c r="H6837">
        <f>'Previous Trades Import_OMS Quer'!H6837</f>
        <v>0</v>
      </c>
      <c r="I6837">
        <f>'Previous Trades Import_OMS Quer'!I6837</f>
        <v>0</v>
      </c>
      <c r="J6837">
        <f>'Previous Trades Import_OMS Quer'!J6837</f>
        <v>0</v>
      </c>
      <c r="K6837">
        <f>'Previous Trades Import_OMS Quer'!K6837</f>
        <v>0</v>
      </c>
      <c r="L6837">
        <f>'Previous Trades Import_OMS Quer'!L6837</f>
        <v>0</v>
      </c>
      <c r="M6837">
        <f>'Previous Trades Import_OMS Quer'!M6837</f>
        <v>0</v>
      </c>
      <c r="N6837">
        <f>'Previous Trades Import_OMS Quer'!N6837</f>
        <v>0</v>
      </c>
      <c r="O6837" t="str">
        <f>CLEAN('Previous Trades Import_OMS Quer'!O6837)</f>
        <v/>
      </c>
      <c r="Q6837" s="25">
        <f t="shared" si="212"/>
        <v>0</v>
      </c>
      <c r="R6837" s="25" t="e">
        <f>VLOOKUP(O6837,'Currency Balance'!$O$3:$Q$32,3,0)</f>
        <v>#N/A</v>
      </c>
      <c r="S6837" t="e">
        <f t="shared" si="213"/>
        <v>#N/A</v>
      </c>
    </row>
    <row r="6838" spans="1:19">
      <c r="A6838">
        <f>'Previous Trades Import_OMS Quer'!A6838</f>
        <v>0</v>
      </c>
      <c r="B6838">
        <f>'Previous Trades Import_OMS Quer'!B6838</f>
        <v>0</v>
      </c>
      <c r="C6838" s="22">
        <f>'Previous Trades Import_OMS Quer'!C6838</f>
        <v>0</v>
      </c>
      <c r="D6838">
        <f>'Previous Trades Import_OMS Quer'!D6838</f>
        <v>0</v>
      </c>
      <c r="E6838" s="22">
        <f>'Previous Trades Import_OMS Quer'!E6838</f>
        <v>0</v>
      </c>
      <c r="F6838">
        <f>'Previous Trades Import_OMS Quer'!F6838</f>
        <v>0</v>
      </c>
      <c r="G6838">
        <f>'Previous Trades Import_OMS Quer'!G6838</f>
        <v>0</v>
      </c>
      <c r="H6838">
        <f>'Previous Trades Import_OMS Quer'!H6838</f>
        <v>0</v>
      </c>
      <c r="I6838">
        <f>'Previous Trades Import_OMS Quer'!I6838</f>
        <v>0</v>
      </c>
      <c r="J6838">
        <f>'Previous Trades Import_OMS Quer'!J6838</f>
        <v>0</v>
      </c>
      <c r="K6838">
        <f>'Previous Trades Import_OMS Quer'!K6838</f>
        <v>0</v>
      </c>
      <c r="L6838">
        <f>'Previous Trades Import_OMS Quer'!L6838</f>
        <v>0</v>
      </c>
      <c r="M6838">
        <f>'Previous Trades Import_OMS Quer'!M6838</f>
        <v>0</v>
      </c>
      <c r="N6838">
        <f>'Previous Trades Import_OMS Quer'!N6838</f>
        <v>0</v>
      </c>
      <c r="O6838" t="str">
        <f>CLEAN('Previous Trades Import_OMS Quer'!O6838)</f>
        <v/>
      </c>
      <c r="Q6838" s="25">
        <f t="shared" si="212"/>
        <v>0</v>
      </c>
      <c r="R6838" s="25" t="e">
        <f>VLOOKUP(O6838,'Currency Balance'!$O$3:$Q$32,3,0)</f>
        <v>#N/A</v>
      </c>
      <c r="S6838" t="e">
        <f t="shared" si="213"/>
        <v>#N/A</v>
      </c>
    </row>
    <row r="6839" spans="1:19">
      <c r="A6839">
        <f>'Previous Trades Import_OMS Quer'!A6839</f>
        <v>0</v>
      </c>
      <c r="B6839">
        <f>'Previous Trades Import_OMS Quer'!B6839</f>
        <v>0</v>
      </c>
      <c r="C6839" s="22">
        <f>'Previous Trades Import_OMS Quer'!C6839</f>
        <v>0</v>
      </c>
      <c r="D6839">
        <f>'Previous Trades Import_OMS Quer'!D6839</f>
        <v>0</v>
      </c>
      <c r="E6839" s="22">
        <f>'Previous Trades Import_OMS Quer'!E6839</f>
        <v>0</v>
      </c>
      <c r="F6839">
        <f>'Previous Trades Import_OMS Quer'!F6839</f>
        <v>0</v>
      </c>
      <c r="G6839">
        <f>'Previous Trades Import_OMS Quer'!G6839</f>
        <v>0</v>
      </c>
      <c r="H6839">
        <f>'Previous Trades Import_OMS Quer'!H6839</f>
        <v>0</v>
      </c>
      <c r="I6839">
        <f>'Previous Trades Import_OMS Quer'!I6839</f>
        <v>0</v>
      </c>
      <c r="J6839">
        <f>'Previous Trades Import_OMS Quer'!J6839</f>
        <v>0</v>
      </c>
      <c r="K6839">
        <f>'Previous Trades Import_OMS Quer'!K6839</f>
        <v>0</v>
      </c>
      <c r="L6839">
        <f>'Previous Trades Import_OMS Quer'!L6839</f>
        <v>0</v>
      </c>
      <c r="M6839">
        <f>'Previous Trades Import_OMS Quer'!M6839</f>
        <v>0</v>
      </c>
      <c r="N6839">
        <f>'Previous Trades Import_OMS Quer'!N6839</f>
        <v>0</v>
      </c>
      <c r="O6839" t="str">
        <f>CLEAN('Previous Trades Import_OMS Quer'!O6839)</f>
        <v/>
      </c>
      <c r="Q6839" s="25">
        <f t="shared" si="212"/>
        <v>0</v>
      </c>
      <c r="R6839" s="25" t="e">
        <f>VLOOKUP(O6839,'Currency Balance'!$O$3:$Q$32,3,0)</f>
        <v>#N/A</v>
      </c>
      <c r="S6839" t="e">
        <f t="shared" si="213"/>
        <v>#N/A</v>
      </c>
    </row>
    <row r="6840" spans="1:19">
      <c r="A6840">
        <f>'Previous Trades Import_OMS Quer'!A6840</f>
        <v>0</v>
      </c>
      <c r="B6840">
        <f>'Previous Trades Import_OMS Quer'!B6840</f>
        <v>0</v>
      </c>
      <c r="C6840" s="22">
        <f>'Previous Trades Import_OMS Quer'!C6840</f>
        <v>0</v>
      </c>
      <c r="D6840">
        <f>'Previous Trades Import_OMS Quer'!D6840</f>
        <v>0</v>
      </c>
      <c r="E6840" s="22">
        <f>'Previous Trades Import_OMS Quer'!E6840</f>
        <v>0</v>
      </c>
      <c r="F6840">
        <f>'Previous Trades Import_OMS Quer'!F6840</f>
        <v>0</v>
      </c>
      <c r="G6840">
        <f>'Previous Trades Import_OMS Quer'!G6840</f>
        <v>0</v>
      </c>
      <c r="H6840">
        <f>'Previous Trades Import_OMS Quer'!H6840</f>
        <v>0</v>
      </c>
      <c r="I6840">
        <f>'Previous Trades Import_OMS Quer'!I6840</f>
        <v>0</v>
      </c>
      <c r="J6840">
        <f>'Previous Trades Import_OMS Quer'!J6840</f>
        <v>0</v>
      </c>
      <c r="K6840">
        <f>'Previous Trades Import_OMS Quer'!K6840</f>
        <v>0</v>
      </c>
      <c r="L6840">
        <f>'Previous Trades Import_OMS Quer'!L6840</f>
        <v>0</v>
      </c>
      <c r="M6840">
        <f>'Previous Trades Import_OMS Quer'!M6840</f>
        <v>0</v>
      </c>
      <c r="N6840">
        <f>'Previous Trades Import_OMS Quer'!N6840</f>
        <v>0</v>
      </c>
      <c r="O6840" t="str">
        <f>CLEAN('Previous Trades Import_OMS Quer'!O6840)</f>
        <v/>
      </c>
      <c r="Q6840" s="25">
        <f t="shared" si="212"/>
        <v>0</v>
      </c>
      <c r="R6840" s="25" t="e">
        <f>VLOOKUP(O6840,'Currency Balance'!$O$3:$Q$32,3,0)</f>
        <v>#N/A</v>
      </c>
      <c r="S6840" t="e">
        <f t="shared" si="213"/>
        <v>#N/A</v>
      </c>
    </row>
    <row r="6841" spans="1:19">
      <c r="A6841">
        <f>'Previous Trades Import_OMS Quer'!A6841</f>
        <v>0</v>
      </c>
      <c r="B6841">
        <f>'Previous Trades Import_OMS Quer'!B6841</f>
        <v>0</v>
      </c>
      <c r="C6841" s="22">
        <f>'Previous Trades Import_OMS Quer'!C6841</f>
        <v>0</v>
      </c>
      <c r="D6841">
        <f>'Previous Trades Import_OMS Quer'!D6841</f>
        <v>0</v>
      </c>
      <c r="E6841" s="22">
        <f>'Previous Trades Import_OMS Quer'!E6841</f>
        <v>0</v>
      </c>
      <c r="F6841">
        <f>'Previous Trades Import_OMS Quer'!F6841</f>
        <v>0</v>
      </c>
      <c r="G6841">
        <f>'Previous Trades Import_OMS Quer'!G6841</f>
        <v>0</v>
      </c>
      <c r="H6841">
        <f>'Previous Trades Import_OMS Quer'!H6841</f>
        <v>0</v>
      </c>
      <c r="I6841">
        <f>'Previous Trades Import_OMS Quer'!I6841</f>
        <v>0</v>
      </c>
      <c r="J6841">
        <f>'Previous Trades Import_OMS Quer'!J6841</f>
        <v>0</v>
      </c>
      <c r="K6841">
        <f>'Previous Trades Import_OMS Quer'!K6841</f>
        <v>0</v>
      </c>
      <c r="L6841">
        <f>'Previous Trades Import_OMS Quer'!L6841</f>
        <v>0</v>
      </c>
      <c r="M6841">
        <f>'Previous Trades Import_OMS Quer'!M6841</f>
        <v>0</v>
      </c>
      <c r="N6841">
        <f>'Previous Trades Import_OMS Quer'!N6841</f>
        <v>0</v>
      </c>
      <c r="O6841" t="str">
        <f>CLEAN('Previous Trades Import_OMS Quer'!O6841)</f>
        <v/>
      </c>
      <c r="Q6841" s="25">
        <f t="shared" si="212"/>
        <v>0</v>
      </c>
      <c r="R6841" s="25" t="e">
        <f>VLOOKUP(O6841,'Currency Balance'!$O$3:$Q$32,3,0)</f>
        <v>#N/A</v>
      </c>
      <c r="S6841" t="e">
        <f t="shared" si="213"/>
        <v>#N/A</v>
      </c>
    </row>
    <row r="6842" spans="1:19">
      <c r="A6842">
        <f>'Previous Trades Import_OMS Quer'!A6842</f>
        <v>0</v>
      </c>
      <c r="B6842">
        <f>'Previous Trades Import_OMS Quer'!B6842</f>
        <v>0</v>
      </c>
      <c r="C6842" s="22">
        <f>'Previous Trades Import_OMS Quer'!C6842</f>
        <v>0</v>
      </c>
      <c r="D6842">
        <f>'Previous Trades Import_OMS Quer'!D6842</f>
        <v>0</v>
      </c>
      <c r="E6842" s="22">
        <f>'Previous Trades Import_OMS Quer'!E6842</f>
        <v>0</v>
      </c>
      <c r="F6842">
        <f>'Previous Trades Import_OMS Quer'!F6842</f>
        <v>0</v>
      </c>
      <c r="G6842">
        <f>'Previous Trades Import_OMS Quer'!G6842</f>
        <v>0</v>
      </c>
      <c r="H6842">
        <f>'Previous Trades Import_OMS Quer'!H6842</f>
        <v>0</v>
      </c>
      <c r="I6842">
        <f>'Previous Trades Import_OMS Quer'!I6842</f>
        <v>0</v>
      </c>
      <c r="J6842">
        <f>'Previous Trades Import_OMS Quer'!J6842</f>
        <v>0</v>
      </c>
      <c r="K6842">
        <f>'Previous Trades Import_OMS Quer'!K6842</f>
        <v>0</v>
      </c>
      <c r="L6842">
        <f>'Previous Trades Import_OMS Quer'!L6842</f>
        <v>0</v>
      </c>
      <c r="M6842">
        <f>'Previous Trades Import_OMS Quer'!M6842</f>
        <v>0</v>
      </c>
      <c r="N6842">
        <f>'Previous Trades Import_OMS Quer'!N6842</f>
        <v>0</v>
      </c>
      <c r="O6842" t="str">
        <f>CLEAN('Previous Trades Import_OMS Quer'!O6842)</f>
        <v/>
      </c>
      <c r="Q6842" s="25">
        <f t="shared" si="212"/>
        <v>0</v>
      </c>
      <c r="R6842" s="25" t="e">
        <f>VLOOKUP(O6842,'Currency Balance'!$O$3:$Q$32,3,0)</f>
        <v>#N/A</v>
      </c>
      <c r="S6842" t="e">
        <f t="shared" si="213"/>
        <v>#N/A</v>
      </c>
    </row>
    <row r="6843" spans="1:19">
      <c r="A6843">
        <f>'Previous Trades Import_OMS Quer'!A6843</f>
        <v>0</v>
      </c>
      <c r="B6843">
        <f>'Previous Trades Import_OMS Quer'!B6843</f>
        <v>0</v>
      </c>
      <c r="C6843" s="22">
        <f>'Previous Trades Import_OMS Quer'!C6843</f>
        <v>0</v>
      </c>
      <c r="D6843">
        <f>'Previous Trades Import_OMS Quer'!D6843</f>
        <v>0</v>
      </c>
      <c r="E6843" s="22">
        <f>'Previous Trades Import_OMS Quer'!E6843</f>
        <v>0</v>
      </c>
      <c r="F6843">
        <f>'Previous Trades Import_OMS Quer'!F6843</f>
        <v>0</v>
      </c>
      <c r="G6843">
        <f>'Previous Trades Import_OMS Quer'!G6843</f>
        <v>0</v>
      </c>
      <c r="H6843">
        <f>'Previous Trades Import_OMS Quer'!H6843</f>
        <v>0</v>
      </c>
      <c r="I6843">
        <f>'Previous Trades Import_OMS Quer'!I6843</f>
        <v>0</v>
      </c>
      <c r="J6843">
        <f>'Previous Trades Import_OMS Quer'!J6843</f>
        <v>0</v>
      </c>
      <c r="K6843">
        <f>'Previous Trades Import_OMS Quer'!K6843</f>
        <v>0</v>
      </c>
      <c r="L6843">
        <f>'Previous Trades Import_OMS Quer'!L6843</f>
        <v>0</v>
      </c>
      <c r="M6843">
        <f>'Previous Trades Import_OMS Quer'!M6843</f>
        <v>0</v>
      </c>
      <c r="N6843">
        <f>'Previous Trades Import_OMS Quer'!N6843</f>
        <v>0</v>
      </c>
      <c r="O6843" t="str">
        <f>CLEAN('Previous Trades Import_OMS Quer'!O6843)</f>
        <v/>
      </c>
      <c r="Q6843" s="25">
        <f t="shared" si="212"/>
        <v>0</v>
      </c>
      <c r="R6843" s="25" t="e">
        <f>VLOOKUP(O6843,'Currency Balance'!$O$3:$Q$32,3,0)</f>
        <v>#N/A</v>
      </c>
      <c r="S6843" t="e">
        <f t="shared" si="213"/>
        <v>#N/A</v>
      </c>
    </row>
    <row r="6844" spans="1:19">
      <c r="A6844">
        <f>'Previous Trades Import_OMS Quer'!A6844</f>
        <v>0</v>
      </c>
      <c r="B6844">
        <f>'Previous Trades Import_OMS Quer'!B6844</f>
        <v>0</v>
      </c>
      <c r="C6844" s="22">
        <f>'Previous Trades Import_OMS Quer'!C6844</f>
        <v>0</v>
      </c>
      <c r="D6844">
        <f>'Previous Trades Import_OMS Quer'!D6844</f>
        <v>0</v>
      </c>
      <c r="E6844" s="22">
        <f>'Previous Trades Import_OMS Quer'!E6844</f>
        <v>0</v>
      </c>
      <c r="F6844">
        <f>'Previous Trades Import_OMS Quer'!F6844</f>
        <v>0</v>
      </c>
      <c r="G6844">
        <f>'Previous Trades Import_OMS Quer'!G6844</f>
        <v>0</v>
      </c>
      <c r="H6844">
        <f>'Previous Trades Import_OMS Quer'!H6844</f>
        <v>0</v>
      </c>
      <c r="I6844">
        <f>'Previous Trades Import_OMS Quer'!I6844</f>
        <v>0</v>
      </c>
      <c r="J6844">
        <f>'Previous Trades Import_OMS Quer'!J6844</f>
        <v>0</v>
      </c>
      <c r="K6844">
        <f>'Previous Trades Import_OMS Quer'!K6844</f>
        <v>0</v>
      </c>
      <c r="L6844">
        <f>'Previous Trades Import_OMS Quer'!L6844</f>
        <v>0</v>
      </c>
      <c r="M6844">
        <f>'Previous Trades Import_OMS Quer'!M6844</f>
        <v>0</v>
      </c>
      <c r="N6844">
        <f>'Previous Trades Import_OMS Quer'!N6844</f>
        <v>0</v>
      </c>
      <c r="O6844" t="str">
        <f>CLEAN('Previous Trades Import_OMS Quer'!O6844)</f>
        <v/>
      </c>
      <c r="Q6844" s="25">
        <f t="shared" si="212"/>
        <v>0</v>
      </c>
      <c r="R6844" s="25" t="e">
        <f>VLOOKUP(O6844,'Currency Balance'!$O$3:$Q$32,3,0)</f>
        <v>#N/A</v>
      </c>
      <c r="S6844" t="e">
        <f t="shared" si="213"/>
        <v>#N/A</v>
      </c>
    </row>
    <row r="6845" spans="1:19">
      <c r="A6845">
        <f>'Previous Trades Import_OMS Quer'!A6845</f>
        <v>0</v>
      </c>
      <c r="B6845">
        <f>'Previous Trades Import_OMS Quer'!B6845</f>
        <v>0</v>
      </c>
      <c r="C6845" s="22">
        <f>'Previous Trades Import_OMS Quer'!C6845</f>
        <v>0</v>
      </c>
      <c r="D6845">
        <f>'Previous Trades Import_OMS Quer'!D6845</f>
        <v>0</v>
      </c>
      <c r="E6845" s="22">
        <f>'Previous Trades Import_OMS Quer'!E6845</f>
        <v>0</v>
      </c>
      <c r="F6845">
        <f>'Previous Trades Import_OMS Quer'!F6845</f>
        <v>0</v>
      </c>
      <c r="G6845">
        <f>'Previous Trades Import_OMS Quer'!G6845</f>
        <v>0</v>
      </c>
      <c r="H6845">
        <f>'Previous Trades Import_OMS Quer'!H6845</f>
        <v>0</v>
      </c>
      <c r="I6845">
        <f>'Previous Trades Import_OMS Quer'!I6845</f>
        <v>0</v>
      </c>
      <c r="J6845">
        <f>'Previous Trades Import_OMS Quer'!J6845</f>
        <v>0</v>
      </c>
      <c r="K6845">
        <f>'Previous Trades Import_OMS Quer'!K6845</f>
        <v>0</v>
      </c>
      <c r="L6845">
        <f>'Previous Trades Import_OMS Quer'!L6845</f>
        <v>0</v>
      </c>
      <c r="M6845">
        <f>'Previous Trades Import_OMS Quer'!M6845</f>
        <v>0</v>
      </c>
      <c r="N6845">
        <f>'Previous Trades Import_OMS Quer'!N6845</f>
        <v>0</v>
      </c>
      <c r="O6845" t="str">
        <f>CLEAN('Previous Trades Import_OMS Quer'!O6845)</f>
        <v/>
      </c>
      <c r="Q6845" s="25">
        <f t="shared" si="212"/>
        <v>0</v>
      </c>
      <c r="R6845" s="25" t="e">
        <f>VLOOKUP(O6845,'Currency Balance'!$O$3:$Q$32,3,0)</f>
        <v>#N/A</v>
      </c>
      <c r="S6845" t="e">
        <f t="shared" si="213"/>
        <v>#N/A</v>
      </c>
    </row>
    <row r="6846" spans="1:19">
      <c r="A6846">
        <f>'Previous Trades Import_OMS Quer'!A6846</f>
        <v>0</v>
      </c>
      <c r="B6846">
        <f>'Previous Trades Import_OMS Quer'!B6846</f>
        <v>0</v>
      </c>
      <c r="C6846" s="22">
        <f>'Previous Trades Import_OMS Quer'!C6846</f>
        <v>0</v>
      </c>
      <c r="D6846">
        <f>'Previous Trades Import_OMS Quer'!D6846</f>
        <v>0</v>
      </c>
      <c r="E6846" s="22">
        <f>'Previous Trades Import_OMS Quer'!E6846</f>
        <v>0</v>
      </c>
      <c r="F6846">
        <f>'Previous Trades Import_OMS Quer'!F6846</f>
        <v>0</v>
      </c>
      <c r="G6846">
        <f>'Previous Trades Import_OMS Quer'!G6846</f>
        <v>0</v>
      </c>
      <c r="H6846">
        <f>'Previous Trades Import_OMS Quer'!H6846</f>
        <v>0</v>
      </c>
      <c r="I6846">
        <f>'Previous Trades Import_OMS Quer'!I6846</f>
        <v>0</v>
      </c>
      <c r="J6846">
        <f>'Previous Trades Import_OMS Quer'!J6846</f>
        <v>0</v>
      </c>
      <c r="K6846">
        <f>'Previous Trades Import_OMS Quer'!K6846</f>
        <v>0</v>
      </c>
      <c r="L6846">
        <f>'Previous Trades Import_OMS Quer'!L6846</f>
        <v>0</v>
      </c>
      <c r="M6846">
        <f>'Previous Trades Import_OMS Quer'!M6846</f>
        <v>0</v>
      </c>
      <c r="N6846">
        <f>'Previous Trades Import_OMS Quer'!N6846</f>
        <v>0</v>
      </c>
      <c r="O6846" t="str">
        <f>CLEAN('Previous Trades Import_OMS Quer'!O6846)</f>
        <v/>
      </c>
      <c r="Q6846" s="25">
        <f t="shared" si="212"/>
        <v>0</v>
      </c>
      <c r="R6846" s="25" t="e">
        <f>VLOOKUP(O6846,'Currency Balance'!$O$3:$Q$32,3,0)</f>
        <v>#N/A</v>
      </c>
      <c r="S6846" t="e">
        <f t="shared" si="213"/>
        <v>#N/A</v>
      </c>
    </row>
    <row r="6847" spans="1:19">
      <c r="A6847">
        <f>'Previous Trades Import_OMS Quer'!A6847</f>
        <v>0</v>
      </c>
      <c r="B6847">
        <f>'Previous Trades Import_OMS Quer'!B6847</f>
        <v>0</v>
      </c>
      <c r="C6847" s="22">
        <f>'Previous Trades Import_OMS Quer'!C6847</f>
        <v>0</v>
      </c>
      <c r="D6847">
        <f>'Previous Trades Import_OMS Quer'!D6847</f>
        <v>0</v>
      </c>
      <c r="E6847" s="22">
        <f>'Previous Trades Import_OMS Quer'!E6847</f>
        <v>0</v>
      </c>
      <c r="F6847">
        <f>'Previous Trades Import_OMS Quer'!F6847</f>
        <v>0</v>
      </c>
      <c r="G6847">
        <f>'Previous Trades Import_OMS Quer'!G6847</f>
        <v>0</v>
      </c>
      <c r="H6847">
        <f>'Previous Trades Import_OMS Quer'!H6847</f>
        <v>0</v>
      </c>
      <c r="I6847">
        <f>'Previous Trades Import_OMS Quer'!I6847</f>
        <v>0</v>
      </c>
      <c r="J6847">
        <f>'Previous Trades Import_OMS Quer'!J6847</f>
        <v>0</v>
      </c>
      <c r="K6847">
        <f>'Previous Trades Import_OMS Quer'!K6847</f>
        <v>0</v>
      </c>
      <c r="L6847">
        <f>'Previous Trades Import_OMS Quer'!L6847</f>
        <v>0</v>
      </c>
      <c r="M6847">
        <f>'Previous Trades Import_OMS Quer'!M6847</f>
        <v>0</v>
      </c>
      <c r="N6847">
        <f>'Previous Trades Import_OMS Quer'!N6847</f>
        <v>0</v>
      </c>
      <c r="O6847" t="str">
        <f>CLEAN('Previous Trades Import_OMS Quer'!O6847)</f>
        <v/>
      </c>
      <c r="Q6847" s="25">
        <f t="shared" si="212"/>
        <v>0</v>
      </c>
      <c r="R6847" s="25" t="e">
        <f>VLOOKUP(O6847,'Currency Balance'!$O$3:$Q$32,3,0)</f>
        <v>#N/A</v>
      </c>
      <c r="S6847" t="e">
        <f t="shared" si="213"/>
        <v>#N/A</v>
      </c>
    </row>
    <row r="6848" spans="1:19">
      <c r="A6848">
        <f>'Previous Trades Import_OMS Quer'!A6848</f>
        <v>0</v>
      </c>
      <c r="B6848">
        <f>'Previous Trades Import_OMS Quer'!B6848</f>
        <v>0</v>
      </c>
      <c r="C6848" s="22">
        <f>'Previous Trades Import_OMS Quer'!C6848</f>
        <v>0</v>
      </c>
      <c r="D6848">
        <f>'Previous Trades Import_OMS Quer'!D6848</f>
        <v>0</v>
      </c>
      <c r="E6848" s="22">
        <f>'Previous Trades Import_OMS Quer'!E6848</f>
        <v>0</v>
      </c>
      <c r="F6848">
        <f>'Previous Trades Import_OMS Quer'!F6848</f>
        <v>0</v>
      </c>
      <c r="G6848">
        <f>'Previous Trades Import_OMS Quer'!G6848</f>
        <v>0</v>
      </c>
      <c r="H6848">
        <f>'Previous Trades Import_OMS Quer'!H6848</f>
        <v>0</v>
      </c>
      <c r="I6848">
        <f>'Previous Trades Import_OMS Quer'!I6848</f>
        <v>0</v>
      </c>
      <c r="J6848">
        <f>'Previous Trades Import_OMS Quer'!J6848</f>
        <v>0</v>
      </c>
      <c r="K6848">
        <f>'Previous Trades Import_OMS Quer'!K6848</f>
        <v>0</v>
      </c>
      <c r="L6848">
        <f>'Previous Trades Import_OMS Quer'!L6848</f>
        <v>0</v>
      </c>
      <c r="M6848">
        <f>'Previous Trades Import_OMS Quer'!M6848</f>
        <v>0</v>
      </c>
      <c r="N6848">
        <f>'Previous Trades Import_OMS Quer'!N6848</f>
        <v>0</v>
      </c>
      <c r="O6848" t="str">
        <f>CLEAN('Previous Trades Import_OMS Quer'!O6848)</f>
        <v/>
      </c>
      <c r="Q6848" s="25">
        <f t="shared" si="212"/>
        <v>0</v>
      </c>
      <c r="R6848" s="25" t="e">
        <f>VLOOKUP(O6848,'Currency Balance'!$O$3:$Q$32,3,0)</f>
        <v>#N/A</v>
      </c>
      <c r="S6848" t="e">
        <f t="shared" si="213"/>
        <v>#N/A</v>
      </c>
    </row>
    <row r="6849" spans="1:19">
      <c r="A6849">
        <f>'Previous Trades Import_OMS Quer'!A6849</f>
        <v>0</v>
      </c>
      <c r="B6849">
        <f>'Previous Trades Import_OMS Quer'!B6849</f>
        <v>0</v>
      </c>
      <c r="C6849" s="22">
        <f>'Previous Trades Import_OMS Quer'!C6849</f>
        <v>0</v>
      </c>
      <c r="D6849">
        <f>'Previous Trades Import_OMS Quer'!D6849</f>
        <v>0</v>
      </c>
      <c r="E6849" s="22">
        <f>'Previous Trades Import_OMS Quer'!E6849</f>
        <v>0</v>
      </c>
      <c r="F6849">
        <f>'Previous Trades Import_OMS Quer'!F6849</f>
        <v>0</v>
      </c>
      <c r="G6849">
        <f>'Previous Trades Import_OMS Quer'!G6849</f>
        <v>0</v>
      </c>
      <c r="H6849">
        <f>'Previous Trades Import_OMS Quer'!H6849</f>
        <v>0</v>
      </c>
      <c r="I6849">
        <f>'Previous Trades Import_OMS Quer'!I6849</f>
        <v>0</v>
      </c>
      <c r="J6849">
        <f>'Previous Trades Import_OMS Quer'!J6849</f>
        <v>0</v>
      </c>
      <c r="K6849">
        <f>'Previous Trades Import_OMS Quer'!K6849</f>
        <v>0</v>
      </c>
      <c r="L6849">
        <f>'Previous Trades Import_OMS Quer'!L6849</f>
        <v>0</v>
      </c>
      <c r="M6849">
        <f>'Previous Trades Import_OMS Quer'!M6849</f>
        <v>0</v>
      </c>
      <c r="N6849">
        <f>'Previous Trades Import_OMS Quer'!N6849</f>
        <v>0</v>
      </c>
      <c r="O6849" t="str">
        <f>CLEAN('Previous Trades Import_OMS Quer'!O6849)</f>
        <v/>
      </c>
      <c r="Q6849" s="25">
        <f t="shared" si="212"/>
        <v>0</v>
      </c>
      <c r="R6849" s="25" t="e">
        <f>VLOOKUP(O6849,'Currency Balance'!$O$3:$Q$32,3,0)</f>
        <v>#N/A</v>
      </c>
      <c r="S6849" t="e">
        <f t="shared" si="213"/>
        <v>#N/A</v>
      </c>
    </row>
    <row r="6850" spans="1:19">
      <c r="A6850">
        <f>'Previous Trades Import_OMS Quer'!A6850</f>
        <v>0</v>
      </c>
      <c r="B6850">
        <f>'Previous Trades Import_OMS Quer'!B6850</f>
        <v>0</v>
      </c>
      <c r="C6850" s="22">
        <f>'Previous Trades Import_OMS Quer'!C6850</f>
        <v>0</v>
      </c>
      <c r="D6850">
        <f>'Previous Trades Import_OMS Quer'!D6850</f>
        <v>0</v>
      </c>
      <c r="E6850" s="22">
        <f>'Previous Trades Import_OMS Quer'!E6850</f>
        <v>0</v>
      </c>
      <c r="F6850">
        <f>'Previous Trades Import_OMS Quer'!F6850</f>
        <v>0</v>
      </c>
      <c r="G6850">
        <f>'Previous Trades Import_OMS Quer'!G6850</f>
        <v>0</v>
      </c>
      <c r="H6850">
        <f>'Previous Trades Import_OMS Quer'!H6850</f>
        <v>0</v>
      </c>
      <c r="I6850">
        <f>'Previous Trades Import_OMS Quer'!I6850</f>
        <v>0</v>
      </c>
      <c r="J6850">
        <f>'Previous Trades Import_OMS Quer'!J6850</f>
        <v>0</v>
      </c>
      <c r="K6850">
        <f>'Previous Trades Import_OMS Quer'!K6850</f>
        <v>0</v>
      </c>
      <c r="L6850">
        <f>'Previous Trades Import_OMS Quer'!L6850</f>
        <v>0</v>
      </c>
      <c r="M6850">
        <f>'Previous Trades Import_OMS Quer'!M6850</f>
        <v>0</v>
      </c>
      <c r="N6850">
        <f>'Previous Trades Import_OMS Quer'!N6850</f>
        <v>0</v>
      </c>
      <c r="O6850" t="str">
        <f>CLEAN('Previous Trades Import_OMS Quer'!O6850)</f>
        <v/>
      </c>
      <c r="Q6850" s="25">
        <f t="shared" ref="Q6850:Q6913" si="214">IF(G6850="sell",M6850,-M6850)</f>
        <v>0</v>
      </c>
      <c r="R6850" s="25" t="e">
        <f>VLOOKUP(O6850,'Currency Balance'!$O$3:$Q$32,3,0)</f>
        <v>#N/A</v>
      </c>
      <c r="S6850" t="e">
        <f t="shared" ref="S6850:S6913" si="215">Q6850/R6850</f>
        <v>#N/A</v>
      </c>
    </row>
    <row r="6851" spans="1:19">
      <c r="A6851">
        <f>'Previous Trades Import_OMS Quer'!A6851</f>
        <v>0</v>
      </c>
      <c r="B6851">
        <f>'Previous Trades Import_OMS Quer'!B6851</f>
        <v>0</v>
      </c>
      <c r="C6851" s="22">
        <f>'Previous Trades Import_OMS Quer'!C6851</f>
        <v>0</v>
      </c>
      <c r="D6851">
        <f>'Previous Trades Import_OMS Quer'!D6851</f>
        <v>0</v>
      </c>
      <c r="E6851" s="22">
        <f>'Previous Trades Import_OMS Quer'!E6851</f>
        <v>0</v>
      </c>
      <c r="F6851">
        <f>'Previous Trades Import_OMS Quer'!F6851</f>
        <v>0</v>
      </c>
      <c r="G6851">
        <f>'Previous Trades Import_OMS Quer'!G6851</f>
        <v>0</v>
      </c>
      <c r="H6851">
        <f>'Previous Trades Import_OMS Quer'!H6851</f>
        <v>0</v>
      </c>
      <c r="I6851">
        <f>'Previous Trades Import_OMS Quer'!I6851</f>
        <v>0</v>
      </c>
      <c r="J6851">
        <f>'Previous Trades Import_OMS Quer'!J6851</f>
        <v>0</v>
      </c>
      <c r="K6851">
        <f>'Previous Trades Import_OMS Quer'!K6851</f>
        <v>0</v>
      </c>
      <c r="L6851">
        <f>'Previous Trades Import_OMS Quer'!L6851</f>
        <v>0</v>
      </c>
      <c r="M6851">
        <f>'Previous Trades Import_OMS Quer'!M6851</f>
        <v>0</v>
      </c>
      <c r="N6851">
        <f>'Previous Trades Import_OMS Quer'!N6851</f>
        <v>0</v>
      </c>
      <c r="O6851" t="str">
        <f>CLEAN('Previous Trades Import_OMS Quer'!O6851)</f>
        <v/>
      </c>
      <c r="Q6851" s="25">
        <f t="shared" si="214"/>
        <v>0</v>
      </c>
      <c r="R6851" s="25" t="e">
        <f>VLOOKUP(O6851,'Currency Balance'!$O$3:$Q$32,3,0)</f>
        <v>#N/A</v>
      </c>
      <c r="S6851" t="e">
        <f t="shared" si="215"/>
        <v>#N/A</v>
      </c>
    </row>
    <row r="6852" spans="1:19">
      <c r="A6852">
        <f>'Previous Trades Import_OMS Quer'!A6852</f>
        <v>0</v>
      </c>
      <c r="B6852">
        <f>'Previous Trades Import_OMS Quer'!B6852</f>
        <v>0</v>
      </c>
      <c r="C6852" s="22">
        <f>'Previous Trades Import_OMS Quer'!C6852</f>
        <v>0</v>
      </c>
      <c r="D6852">
        <f>'Previous Trades Import_OMS Quer'!D6852</f>
        <v>0</v>
      </c>
      <c r="E6852" s="22">
        <f>'Previous Trades Import_OMS Quer'!E6852</f>
        <v>0</v>
      </c>
      <c r="F6852">
        <f>'Previous Trades Import_OMS Quer'!F6852</f>
        <v>0</v>
      </c>
      <c r="G6852">
        <f>'Previous Trades Import_OMS Quer'!G6852</f>
        <v>0</v>
      </c>
      <c r="H6852">
        <f>'Previous Trades Import_OMS Quer'!H6852</f>
        <v>0</v>
      </c>
      <c r="I6852">
        <f>'Previous Trades Import_OMS Quer'!I6852</f>
        <v>0</v>
      </c>
      <c r="J6852">
        <f>'Previous Trades Import_OMS Quer'!J6852</f>
        <v>0</v>
      </c>
      <c r="K6852">
        <f>'Previous Trades Import_OMS Quer'!K6852</f>
        <v>0</v>
      </c>
      <c r="L6852">
        <f>'Previous Trades Import_OMS Quer'!L6852</f>
        <v>0</v>
      </c>
      <c r="M6852">
        <f>'Previous Trades Import_OMS Quer'!M6852</f>
        <v>0</v>
      </c>
      <c r="N6852">
        <f>'Previous Trades Import_OMS Quer'!N6852</f>
        <v>0</v>
      </c>
      <c r="O6852" t="str">
        <f>CLEAN('Previous Trades Import_OMS Quer'!O6852)</f>
        <v/>
      </c>
      <c r="Q6852" s="25">
        <f t="shared" si="214"/>
        <v>0</v>
      </c>
      <c r="R6852" s="25" t="e">
        <f>VLOOKUP(O6852,'Currency Balance'!$O$3:$Q$32,3,0)</f>
        <v>#N/A</v>
      </c>
      <c r="S6852" t="e">
        <f t="shared" si="215"/>
        <v>#N/A</v>
      </c>
    </row>
    <row r="6853" spans="1:19">
      <c r="A6853">
        <f>'Previous Trades Import_OMS Quer'!A6853</f>
        <v>0</v>
      </c>
      <c r="B6853">
        <f>'Previous Trades Import_OMS Quer'!B6853</f>
        <v>0</v>
      </c>
      <c r="C6853" s="22">
        <f>'Previous Trades Import_OMS Quer'!C6853</f>
        <v>0</v>
      </c>
      <c r="D6853">
        <f>'Previous Trades Import_OMS Quer'!D6853</f>
        <v>0</v>
      </c>
      <c r="E6853" s="22">
        <f>'Previous Trades Import_OMS Quer'!E6853</f>
        <v>0</v>
      </c>
      <c r="F6853">
        <f>'Previous Trades Import_OMS Quer'!F6853</f>
        <v>0</v>
      </c>
      <c r="G6853">
        <f>'Previous Trades Import_OMS Quer'!G6853</f>
        <v>0</v>
      </c>
      <c r="H6853">
        <f>'Previous Trades Import_OMS Quer'!H6853</f>
        <v>0</v>
      </c>
      <c r="I6853">
        <f>'Previous Trades Import_OMS Quer'!I6853</f>
        <v>0</v>
      </c>
      <c r="J6853">
        <f>'Previous Trades Import_OMS Quer'!J6853</f>
        <v>0</v>
      </c>
      <c r="K6853">
        <f>'Previous Trades Import_OMS Quer'!K6853</f>
        <v>0</v>
      </c>
      <c r="L6853">
        <f>'Previous Trades Import_OMS Quer'!L6853</f>
        <v>0</v>
      </c>
      <c r="M6853">
        <f>'Previous Trades Import_OMS Quer'!M6853</f>
        <v>0</v>
      </c>
      <c r="N6853">
        <f>'Previous Trades Import_OMS Quer'!N6853</f>
        <v>0</v>
      </c>
      <c r="O6853" t="str">
        <f>CLEAN('Previous Trades Import_OMS Quer'!O6853)</f>
        <v/>
      </c>
      <c r="Q6853" s="25">
        <f t="shared" si="214"/>
        <v>0</v>
      </c>
      <c r="R6853" s="25" t="e">
        <f>VLOOKUP(O6853,'Currency Balance'!$O$3:$Q$32,3,0)</f>
        <v>#N/A</v>
      </c>
      <c r="S6853" t="e">
        <f t="shared" si="215"/>
        <v>#N/A</v>
      </c>
    </row>
    <row r="6854" spans="1:19">
      <c r="A6854">
        <f>'Previous Trades Import_OMS Quer'!A6854</f>
        <v>0</v>
      </c>
      <c r="B6854">
        <f>'Previous Trades Import_OMS Quer'!B6854</f>
        <v>0</v>
      </c>
      <c r="C6854" s="22">
        <f>'Previous Trades Import_OMS Quer'!C6854</f>
        <v>0</v>
      </c>
      <c r="D6854">
        <f>'Previous Trades Import_OMS Quer'!D6854</f>
        <v>0</v>
      </c>
      <c r="E6854" s="22">
        <f>'Previous Trades Import_OMS Quer'!E6854</f>
        <v>0</v>
      </c>
      <c r="F6854">
        <f>'Previous Trades Import_OMS Quer'!F6854</f>
        <v>0</v>
      </c>
      <c r="G6854">
        <f>'Previous Trades Import_OMS Quer'!G6854</f>
        <v>0</v>
      </c>
      <c r="H6854">
        <f>'Previous Trades Import_OMS Quer'!H6854</f>
        <v>0</v>
      </c>
      <c r="I6854">
        <f>'Previous Trades Import_OMS Quer'!I6854</f>
        <v>0</v>
      </c>
      <c r="J6854">
        <f>'Previous Trades Import_OMS Quer'!J6854</f>
        <v>0</v>
      </c>
      <c r="K6854">
        <f>'Previous Trades Import_OMS Quer'!K6854</f>
        <v>0</v>
      </c>
      <c r="L6854">
        <f>'Previous Trades Import_OMS Quer'!L6854</f>
        <v>0</v>
      </c>
      <c r="M6854">
        <f>'Previous Trades Import_OMS Quer'!M6854</f>
        <v>0</v>
      </c>
      <c r="N6854">
        <f>'Previous Trades Import_OMS Quer'!N6854</f>
        <v>0</v>
      </c>
      <c r="O6854" t="str">
        <f>CLEAN('Previous Trades Import_OMS Quer'!O6854)</f>
        <v/>
      </c>
      <c r="Q6854" s="25">
        <f t="shared" si="214"/>
        <v>0</v>
      </c>
      <c r="R6854" s="25" t="e">
        <f>VLOOKUP(O6854,'Currency Balance'!$O$3:$Q$32,3,0)</f>
        <v>#N/A</v>
      </c>
      <c r="S6854" t="e">
        <f t="shared" si="215"/>
        <v>#N/A</v>
      </c>
    </row>
    <row r="6855" spans="1:19">
      <c r="A6855">
        <f>'Previous Trades Import_OMS Quer'!A6855</f>
        <v>0</v>
      </c>
      <c r="B6855">
        <f>'Previous Trades Import_OMS Quer'!B6855</f>
        <v>0</v>
      </c>
      <c r="C6855" s="22">
        <f>'Previous Trades Import_OMS Quer'!C6855</f>
        <v>0</v>
      </c>
      <c r="D6855">
        <f>'Previous Trades Import_OMS Quer'!D6855</f>
        <v>0</v>
      </c>
      <c r="E6855" s="22">
        <f>'Previous Trades Import_OMS Quer'!E6855</f>
        <v>0</v>
      </c>
      <c r="F6855">
        <f>'Previous Trades Import_OMS Quer'!F6855</f>
        <v>0</v>
      </c>
      <c r="G6855">
        <f>'Previous Trades Import_OMS Quer'!G6855</f>
        <v>0</v>
      </c>
      <c r="H6855">
        <f>'Previous Trades Import_OMS Quer'!H6855</f>
        <v>0</v>
      </c>
      <c r="I6855">
        <f>'Previous Trades Import_OMS Quer'!I6855</f>
        <v>0</v>
      </c>
      <c r="J6855">
        <f>'Previous Trades Import_OMS Quer'!J6855</f>
        <v>0</v>
      </c>
      <c r="K6855">
        <f>'Previous Trades Import_OMS Quer'!K6855</f>
        <v>0</v>
      </c>
      <c r="L6855">
        <f>'Previous Trades Import_OMS Quer'!L6855</f>
        <v>0</v>
      </c>
      <c r="M6855">
        <f>'Previous Trades Import_OMS Quer'!M6855</f>
        <v>0</v>
      </c>
      <c r="N6855">
        <f>'Previous Trades Import_OMS Quer'!N6855</f>
        <v>0</v>
      </c>
      <c r="O6855" t="str">
        <f>CLEAN('Previous Trades Import_OMS Quer'!O6855)</f>
        <v/>
      </c>
      <c r="Q6855" s="25">
        <f t="shared" si="214"/>
        <v>0</v>
      </c>
      <c r="R6855" s="25" t="e">
        <f>VLOOKUP(O6855,'Currency Balance'!$O$3:$Q$32,3,0)</f>
        <v>#N/A</v>
      </c>
      <c r="S6855" t="e">
        <f t="shared" si="215"/>
        <v>#N/A</v>
      </c>
    </row>
    <row r="6856" spans="1:19">
      <c r="A6856">
        <f>'Previous Trades Import_OMS Quer'!A6856</f>
        <v>0</v>
      </c>
      <c r="B6856">
        <f>'Previous Trades Import_OMS Quer'!B6856</f>
        <v>0</v>
      </c>
      <c r="C6856" s="22">
        <f>'Previous Trades Import_OMS Quer'!C6856</f>
        <v>0</v>
      </c>
      <c r="D6856">
        <f>'Previous Trades Import_OMS Quer'!D6856</f>
        <v>0</v>
      </c>
      <c r="E6856" s="22">
        <f>'Previous Trades Import_OMS Quer'!E6856</f>
        <v>0</v>
      </c>
      <c r="F6856">
        <f>'Previous Trades Import_OMS Quer'!F6856</f>
        <v>0</v>
      </c>
      <c r="G6856">
        <f>'Previous Trades Import_OMS Quer'!G6856</f>
        <v>0</v>
      </c>
      <c r="H6856">
        <f>'Previous Trades Import_OMS Quer'!H6856</f>
        <v>0</v>
      </c>
      <c r="I6856">
        <f>'Previous Trades Import_OMS Quer'!I6856</f>
        <v>0</v>
      </c>
      <c r="J6856">
        <f>'Previous Trades Import_OMS Quer'!J6856</f>
        <v>0</v>
      </c>
      <c r="K6856">
        <f>'Previous Trades Import_OMS Quer'!K6856</f>
        <v>0</v>
      </c>
      <c r="L6856">
        <f>'Previous Trades Import_OMS Quer'!L6856</f>
        <v>0</v>
      </c>
      <c r="M6856">
        <f>'Previous Trades Import_OMS Quer'!M6856</f>
        <v>0</v>
      </c>
      <c r="N6856">
        <f>'Previous Trades Import_OMS Quer'!N6856</f>
        <v>0</v>
      </c>
      <c r="O6856" t="str">
        <f>CLEAN('Previous Trades Import_OMS Quer'!O6856)</f>
        <v/>
      </c>
      <c r="Q6856" s="25">
        <f t="shared" si="214"/>
        <v>0</v>
      </c>
      <c r="R6856" s="25" t="e">
        <f>VLOOKUP(O6856,'Currency Balance'!$O$3:$Q$32,3,0)</f>
        <v>#N/A</v>
      </c>
      <c r="S6856" t="e">
        <f t="shared" si="215"/>
        <v>#N/A</v>
      </c>
    </row>
    <row r="6857" spans="1:19">
      <c r="A6857">
        <f>'Previous Trades Import_OMS Quer'!A6857</f>
        <v>0</v>
      </c>
      <c r="B6857">
        <f>'Previous Trades Import_OMS Quer'!B6857</f>
        <v>0</v>
      </c>
      <c r="C6857" s="22">
        <f>'Previous Trades Import_OMS Quer'!C6857</f>
        <v>0</v>
      </c>
      <c r="D6857">
        <f>'Previous Trades Import_OMS Quer'!D6857</f>
        <v>0</v>
      </c>
      <c r="E6857" s="22">
        <f>'Previous Trades Import_OMS Quer'!E6857</f>
        <v>0</v>
      </c>
      <c r="F6857">
        <f>'Previous Trades Import_OMS Quer'!F6857</f>
        <v>0</v>
      </c>
      <c r="G6857">
        <f>'Previous Trades Import_OMS Quer'!G6857</f>
        <v>0</v>
      </c>
      <c r="H6857">
        <f>'Previous Trades Import_OMS Quer'!H6857</f>
        <v>0</v>
      </c>
      <c r="I6857">
        <f>'Previous Trades Import_OMS Quer'!I6857</f>
        <v>0</v>
      </c>
      <c r="J6857">
        <f>'Previous Trades Import_OMS Quer'!J6857</f>
        <v>0</v>
      </c>
      <c r="K6857">
        <f>'Previous Trades Import_OMS Quer'!K6857</f>
        <v>0</v>
      </c>
      <c r="L6857">
        <f>'Previous Trades Import_OMS Quer'!L6857</f>
        <v>0</v>
      </c>
      <c r="M6857">
        <f>'Previous Trades Import_OMS Quer'!M6857</f>
        <v>0</v>
      </c>
      <c r="N6857">
        <f>'Previous Trades Import_OMS Quer'!N6857</f>
        <v>0</v>
      </c>
      <c r="O6857" t="str">
        <f>CLEAN('Previous Trades Import_OMS Quer'!O6857)</f>
        <v/>
      </c>
      <c r="Q6857" s="25">
        <f t="shared" si="214"/>
        <v>0</v>
      </c>
      <c r="R6857" s="25" t="e">
        <f>VLOOKUP(O6857,'Currency Balance'!$O$3:$Q$32,3,0)</f>
        <v>#N/A</v>
      </c>
      <c r="S6857" t="e">
        <f t="shared" si="215"/>
        <v>#N/A</v>
      </c>
    </row>
    <row r="6858" spans="1:19">
      <c r="A6858">
        <f>'Previous Trades Import_OMS Quer'!A6858</f>
        <v>0</v>
      </c>
      <c r="B6858">
        <f>'Previous Trades Import_OMS Quer'!B6858</f>
        <v>0</v>
      </c>
      <c r="C6858" s="22">
        <f>'Previous Trades Import_OMS Quer'!C6858</f>
        <v>0</v>
      </c>
      <c r="D6858">
        <f>'Previous Trades Import_OMS Quer'!D6858</f>
        <v>0</v>
      </c>
      <c r="E6858" s="22">
        <f>'Previous Trades Import_OMS Quer'!E6858</f>
        <v>0</v>
      </c>
      <c r="F6858">
        <f>'Previous Trades Import_OMS Quer'!F6858</f>
        <v>0</v>
      </c>
      <c r="G6858">
        <f>'Previous Trades Import_OMS Quer'!G6858</f>
        <v>0</v>
      </c>
      <c r="H6858">
        <f>'Previous Trades Import_OMS Quer'!H6858</f>
        <v>0</v>
      </c>
      <c r="I6858">
        <f>'Previous Trades Import_OMS Quer'!I6858</f>
        <v>0</v>
      </c>
      <c r="J6858">
        <f>'Previous Trades Import_OMS Quer'!J6858</f>
        <v>0</v>
      </c>
      <c r="K6858">
        <f>'Previous Trades Import_OMS Quer'!K6858</f>
        <v>0</v>
      </c>
      <c r="L6858">
        <f>'Previous Trades Import_OMS Quer'!L6858</f>
        <v>0</v>
      </c>
      <c r="M6858">
        <f>'Previous Trades Import_OMS Quer'!M6858</f>
        <v>0</v>
      </c>
      <c r="N6858">
        <f>'Previous Trades Import_OMS Quer'!N6858</f>
        <v>0</v>
      </c>
      <c r="O6858" t="str">
        <f>CLEAN('Previous Trades Import_OMS Quer'!O6858)</f>
        <v/>
      </c>
      <c r="Q6858" s="25">
        <f t="shared" si="214"/>
        <v>0</v>
      </c>
      <c r="R6858" s="25" t="e">
        <f>VLOOKUP(O6858,'Currency Balance'!$O$3:$Q$32,3,0)</f>
        <v>#N/A</v>
      </c>
      <c r="S6858" t="e">
        <f t="shared" si="215"/>
        <v>#N/A</v>
      </c>
    </row>
    <row r="6859" spans="1:19">
      <c r="A6859">
        <f>'Previous Trades Import_OMS Quer'!A6859</f>
        <v>0</v>
      </c>
      <c r="B6859">
        <f>'Previous Trades Import_OMS Quer'!B6859</f>
        <v>0</v>
      </c>
      <c r="C6859" s="22">
        <f>'Previous Trades Import_OMS Quer'!C6859</f>
        <v>0</v>
      </c>
      <c r="D6859">
        <f>'Previous Trades Import_OMS Quer'!D6859</f>
        <v>0</v>
      </c>
      <c r="E6859" s="22">
        <f>'Previous Trades Import_OMS Quer'!E6859</f>
        <v>0</v>
      </c>
      <c r="F6859">
        <f>'Previous Trades Import_OMS Quer'!F6859</f>
        <v>0</v>
      </c>
      <c r="G6859">
        <f>'Previous Trades Import_OMS Quer'!G6859</f>
        <v>0</v>
      </c>
      <c r="H6859">
        <f>'Previous Trades Import_OMS Quer'!H6859</f>
        <v>0</v>
      </c>
      <c r="I6859">
        <f>'Previous Trades Import_OMS Quer'!I6859</f>
        <v>0</v>
      </c>
      <c r="J6859">
        <f>'Previous Trades Import_OMS Quer'!J6859</f>
        <v>0</v>
      </c>
      <c r="K6859">
        <f>'Previous Trades Import_OMS Quer'!K6859</f>
        <v>0</v>
      </c>
      <c r="L6859">
        <f>'Previous Trades Import_OMS Quer'!L6859</f>
        <v>0</v>
      </c>
      <c r="M6859">
        <f>'Previous Trades Import_OMS Quer'!M6859</f>
        <v>0</v>
      </c>
      <c r="N6859">
        <f>'Previous Trades Import_OMS Quer'!N6859</f>
        <v>0</v>
      </c>
      <c r="O6859" t="str">
        <f>CLEAN('Previous Trades Import_OMS Quer'!O6859)</f>
        <v/>
      </c>
      <c r="Q6859" s="25">
        <f t="shared" si="214"/>
        <v>0</v>
      </c>
      <c r="R6859" s="25" t="e">
        <f>VLOOKUP(O6859,'Currency Balance'!$O$3:$Q$32,3,0)</f>
        <v>#N/A</v>
      </c>
      <c r="S6859" t="e">
        <f t="shared" si="215"/>
        <v>#N/A</v>
      </c>
    </row>
    <row r="6860" spans="1:19">
      <c r="A6860">
        <f>'Previous Trades Import_OMS Quer'!A6860</f>
        <v>0</v>
      </c>
      <c r="B6860">
        <f>'Previous Trades Import_OMS Quer'!B6860</f>
        <v>0</v>
      </c>
      <c r="C6860" s="22">
        <f>'Previous Trades Import_OMS Quer'!C6860</f>
        <v>0</v>
      </c>
      <c r="D6860">
        <f>'Previous Trades Import_OMS Quer'!D6860</f>
        <v>0</v>
      </c>
      <c r="E6860" s="22">
        <f>'Previous Trades Import_OMS Quer'!E6860</f>
        <v>0</v>
      </c>
      <c r="F6860">
        <f>'Previous Trades Import_OMS Quer'!F6860</f>
        <v>0</v>
      </c>
      <c r="G6860">
        <f>'Previous Trades Import_OMS Quer'!G6860</f>
        <v>0</v>
      </c>
      <c r="H6860">
        <f>'Previous Trades Import_OMS Quer'!H6860</f>
        <v>0</v>
      </c>
      <c r="I6860">
        <f>'Previous Trades Import_OMS Quer'!I6860</f>
        <v>0</v>
      </c>
      <c r="J6860">
        <f>'Previous Trades Import_OMS Quer'!J6860</f>
        <v>0</v>
      </c>
      <c r="K6860">
        <f>'Previous Trades Import_OMS Quer'!K6860</f>
        <v>0</v>
      </c>
      <c r="L6860">
        <f>'Previous Trades Import_OMS Quer'!L6860</f>
        <v>0</v>
      </c>
      <c r="M6860">
        <f>'Previous Trades Import_OMS Quer'!M6860</f>
        <v>0</v>
      </c>
      <c r="N6860">
        <f>'Previous Trades Import_OMS Quer'!N6860</f>
        <v>0</v>
      </c>
      <c r="O6860" t="str">
        <f>CLEAN('Previous Trades Import_OMS Quer'!O6860)</f>
        <v/>
      </c>
      <c r="Q6860" s="25">
        <f t="shared" si="214"/>
        <v>0</v>
      </c>
      <c r="R6860" s="25" t="e">
        <f>VLOOKUP(O6860,'Currency Balance'!$O$3:$Q$32,3,0)</f>
        <v>#N/A</v>
      </c>
      <c r="S6860" t="e">
        <f t="shared" si="215"/>
        <v>#N/A</v>
      </c>
    </row>
    <row r="6861" spans="1:19">
      <c r="A6861">
        <f>'Previous Trades Import_OMS Quer'!A6861</f>
        <v>0</v>
      </c>
      <c r="B6861">
        <f>'Previous Trades Import_OMS Quer'!B6861</f>
        <v>0</v>
      </c>
      <c r="C6861" s="22">
        <f>'Previous Trades Import_OMS Quer'!C6861</f>
        <v>0</v>
      </c>
      <c r="D6861">
        <f>'Previous Trades Import_OMS Quer'!D6861</f>
        <v>0</v>
      </c>
      <c r="E6861" s="22">
        <f>'Previous Trades Import_OMS Quer'!E6861</f>
        <v>0</v>
      </c>
      <c r="F6861">
        <f>'Previous Trades Import_OMS Quer'!F6861</f>
        <v>0</v>
      </c>
      <c r="G6861">
        <f>'Previous Trades Import_OMS Quer'!G6861</f>
        <v>0</v>
      </c>
      <c r="H6861">
        <f>'Previous Trades Import_OMS Quer'!H6861</f>
        <v>0</v>
      </c>
      <c r="I6861">
        <f>'Previous Trades Import_OMS Quer'!I6861</f>
        <v>0</v>
      </c>
      <c r="J6861">
        <f>'Previous Trades Import_OMS Quer'!J6861</f>
        <v>0</v>
      </c>
      <c r="K6861">
        <f>'Previous Trades Import_OMS Quer'!K6861</f>
        <v>0</v>
      </c>
      <c r="L6861">
        <f>'Previous Trades Import_OMS Quer'!L6861</f>
        <v>0</v>
      </c>
      <c r="M6861">
        <f>'Previous Trades Import_OMS Quer'!M6861</f>
        <v>0</v>
      </c>
      <c r="N6861">
        <f>'Previous Trades Import_OMS Quer'!N6861</f>
        <v>0</v>
      </c>
      <c r="O6861" t="str">
        <f>CLEAN('Previous Trades Import_OMS Quer'!O6861)</f>
        <v/>
      </c>
      <c r="Q6861" s="25">
        <f t="shared" si="214"/>
        <v>0</v>
      </c>
      <c r="R6861" s="25" t="e">
        <f>VLOOKUP(O6861,'Currency Balance'!$O$3:$Q$32,3,0)</f>
        <v>#N/A</v>
      </c>
      <c r="S6861" t="e">
        <f t="shared" si="215"/>
        <v>#N/A</v>
      </c>
    </row>
    <row r="6862" spans="1:19">
      <c r="A6862">
        <f>'Previous Trades Import_OMS Quer'!A6862</f>
        <v>0</v>
      </c>
      <c r="B6862">
        <f>'Previous Trades Import_OMS Quer'!B6862</f>
        <v>0</v>
      </c>
      <c r="C6862" s="22">
        <f>'Previous Trades Import_OMS Quer'!C6862</f>
        <v>0</v>
      </c>
      <c r="D6862">
        <f>'Previous Trades Import_OMS Quer'!D6862</f>
        <v>0</v>
      </c>
      <c r="E6862" s="22">
        <f>'Previous Trades Import_OMS Quer'!E6862</f>
        <v>0</v>
      </c>
      <c r="F6862">
        <f>'Previous Trades Import_OMS Quer'!F6862</f>
        <v>0</v>
      </c>
      <c r="G6862">
        <f>'Previous Trades Import_OMS Quer'!G6862</f>
        <v>0</v>
      </c>
      <c r="H6862">
        <f>'Previous Trades Import_OMS Quer'!H6862</f>
        <v>0</v>
      </c>
      <c r="I6862">
        <f>'Previous Trades Import_OMS Quer'!I6862</f>
        <v>0</v>
      </c>
      <c r="J6862">
        <f>'Previous Trades Import_OMS Quer'!J6862</f>
        <v>0</v>
      </c>
      <c r="K6862">
        <f>'Previous Trades Import_OMS Quer'!K6862</f>
        <v>0</v>
      </c>
      <c r="L6862">
        <f>'Previous Trades Import_OMS Quer'!L6862</f>
        <v>0</v>
      </c>
      <c r="M6862">
        <f>'Previous Trades Import_OMS Quer'!M6862</f>
        <v>0</v>
      </c>
      <c r="N6862">
        <f>'Previous Trades Import_OMS Quer'!N6862</f>
        <v>0</v>
      </c>
      <c r="O6862" t="str">
        <f>CLEAN('Previous Trades Import_OMS Quer'!O6862)</f>
        <v/>
      </c>
      <c r="Q6862" s="25">
        <f t="shared" si="214"/>
        <v>0</v>
      </c>
      <c r="R6862" s="25" t="e">
        <f>VLOOKUP(O6862,'Currency Balance'!$O$3:$Q$32,3,0)</f>
        <v>#N/A</v>
      </c>
      <c r="S6862" t="e">
        <f t="shared" si="215"/>
        <v>#N/A</v>
      </c>
    </row>
    <row r="6863" spans="1:19">
      <c r="A6863">
        <f>'Previous Trades Import_OMS Quer'!A6863</f>
        <v>0</v>
      </c>
      <c r="B6863">
        <f>'Previous Trades Import_OMS Quer'!B6863</f>
        <v>0</v>
      </c>
      <c r="C6863" s="22">
        <f>'Previous Trades Import_OMS Quer'!C6863</f>
        <v>0</v>
      </c>
      <c r="D6863">
        <f>'Previous Trades Import_OMS Quer'!D6863</f>
        <v>0</v>
      </c>
      <c r="E6863" s="22">
        <f>'Previous Trades Import_OMS Quer'!E6863</f>
        <v>0</v>
      </c>
      <c r="F6863">
        <f>'Previous Trades Import_OMS Quer'!F6863</f>
        <v>0</v>
      </c>
      <c r="G6863">
        <f>'Previous Trades Import_OMS Quer'!G6863</f>
        <v>0</v>
      </c>
      <c r="H6863">
        <f>'Previous Trades Import_OMS Quer'!H6863</f>
        <v>0</v>
      </c>
      <c r="I6863">
        <f>'Previous Trades Import_OMS Quer'!I6863</f>
        <v>0</v>
      </c>
      <c r="J6863">
        <f>'Previous Trades Import_OMS Quer'!J6863</f>
        <v>0</v>
      </c>
      <c r="K6863">
        <f>'Previous Trades Import_OMS Quer'!K6863</f>
        <v>0</v>
      </c>
      <c r="L6863">
        <f>'Previous Trades Import_OMS Quer'!L6863</f>
        <v>0</v>
      </c>
      <c r="M6863">
        <f>'Previous Trades Import_OMS Quer'!M6863</f>
        <v>0</v>
      </c>
      <c r="N6863">
        <f>'Previous Trades Import_OMS Quer'!N6863</f>
        <v>0</v>
      </c>
      <c r="O6863" t="str">
        <f>CLEAN('Previous Trades Import_OMS Quer'!O6863)</f>
        <v/>
      </c>
      <c r="Q6863" s="25">
        <f t="shared" si="214"/>
        <v>0</v>
      </c>
      <c r="R6863" s="25" t="e">
        <f>VLOOKUP(O6863,'Currency Balance'!$O$3:$Q$32,3,0)</f>
        <v>#N/A</v>
      </c>
      <c r="S6863" t="e">
        <f t="shared" si="215"/>
        <v>#N/A</v>
      </c>
    </row>
    <row r="6864" spans="1:19">
      <c r="A6864">
        <f>'Previous Trades Import_OMS Quer'!A6864</f>
        <v>0</v>
      </c>
      <c r="B6864">
        <f>'Previous Trades Import_OMS Quer'!B6864</f>
        <v>0</v>
      </c>
      <c r="C6864" s="22">
        <f>'Previous Trades Import_OMS Quer'!C6864</f>
        <v>0</v>
      </c>
      <c r="D6864">
        <f>'Previous Trades Import_OMS Quer'!D6864</f>
        <v>0</v>
      </c>
      <c r="E6864" s="22">
        <f>'Previous Trades Import_OMS Quer'!E6864</f>
        <v>0</v>
      </c>
      <c r="F6864">
        <f>'Previous Trades Import_OMS Quer'!F6864</f>
        <v>0</v>
      </c>
      <c r="G6864">
        <f>'Previous Trades Import_OMS Quer'!G6864</f>
        <v>0</v>
      </c>
      <c r="H6864">
        <f>'Previous Trades Import_OMS Quer'!H6864</f>
        <v>0</v>
      </c>
      <c r="I6864">
        <f>'Previous Trades Import_OMS Quer'!I6864</f>
        <v>0</v>
      </c>
      <c r="J6864">
        <f>'Previous Trades Import_OMS Quer'!J6864</f>
        <v>0</v>
      </c>
      <c r="K6864">
        <f>'Previous Trades Import_OMS Quer'!K6864</f>
        <v>0</v>
      </c>
      <c r="L6864">
        <f>'Previous Trades Import_OMS Quer'!L6864</f>
        <v>0</v>
      </c>
      <c r="M6864">
        <f>'Previous Trades Import_OMS Quer'!M6864</f>
        <v>0</v>
      </c>
      <c r="N6864">
        <f>'Previous Trades Import_OMS Quer'!N6864</f>
        <v>0</v>
      </c>
      <c r="O6864" t="str">
        <f>CLEAN('Previous Trades Import_OMS Quer'!O6864)</f>
        <v/>
      </c>
      <c r="Q6864" s="25">
        <f t="shared" si="214"/>
        <v>0</v>
      </c>
      <c r="R6864" s="25" t="e">
        <f>VLOOKUP(O6864,'Currency Balance'!$O$3:$Q$32,3,0)</f>
        <v>#N/A</v>
      </c>
      <c r="S6864" t="e">
        <f t="shared" si="215"/>
        <v>#N/A</v>
      </c>
    </row>
    <row r="6865" spans="1:19">
      <c r="A6865">
        <f>'Previous Trades Import_OMS Quer'!A6865</f>
        <v>0</v>
      </c>
      <c r="B6865">
        <f>'Previous Trades Import_OMS Quer'!B6865</f>
        <v>0</v>
      </c>
      <c r="C6865" s="22">
        <f>'Previous Trades Import_OMS Quer'!C6865</f>
        <v>0</v>
      </c>
      <c r="D6865">
        <f>'Previous Trades Import_OMS Quer'!D6865</f>
        <v>0</v>
      </c>
      <c r="E6865" s="22">
        <f>'Previous Trades Import_OMS Quer'!E6865</f>
        <v>0</v>
      </c>
      <c r="F6865">
        <f>'Previous Trades Import_OMS Quer'!F6865</f>
        <v>0</v>
      </c>
      <c r="G6865">
        <f>'Previous Trades Import_OMS Quer'!G6865</f>
        <v>0</v>
      </c>
      <c r="H6865">
        <f>'Previous Trades Import_OMS Quer'!H6865</f>
        <v>0</v>
      </c>
      <c r="I6865">
        <f>'Previous Trades Import_OMS Quer'!I6865</f>
        <v>0</v>
      </c>
      <c r="J6865">
        <f>'Previous Trades Import_OMS Quer'!J6865</f>
        <v>0</v>
      </c>
      <c r="K6865">
        <f>'Previous Trades Import_OMS Quer'!K6865</f>
        <v>0</v>
      </c>
      <c r="L6865">
        <f>'Previous Trades Import_OMS Quer'!L6865</f>
        <v>0</v>
      </c>
      <c r="M6865">
        <f>'Previous Trades Import_OMS Quer'!M6865</f>
        <v>0</v>
      </c>
      <c r="N6865">
        <f>'Previous Trades Import_OMS Quer'!N6865</f>
        <v>0</v>
      </c>
      <c r="O6865" t="str">
        <f>CLEAN('Previous Trades Import_OMS Quer'!O6865)</f>
        <v/>
      </c>
      <c r="Q6865" s="25">
        <f t="shared" si="214"/>
        <v>0</v>
      </c>
      <c r="R6865" s="25" t="e">
        <f>VLOOKUP(O6865,'Currency Balance'!$O$3:$Q$32,3,0)</f>
        <v>#N/A</v>
      </c>
      <c r="S6865" t="e">
        <f t="shared" si="215"/>
        <v>#N/A</v>
      </c>
    </row>
    <row r="6866" spans="1:19">
      <c r="A6866">
        <f>'Previous Trades Import_OMS Quer'!A6866</f>
        <v>0</v>
      </c>
      <c r="B6866">
        <f>'Previous Trades Import_OMS Quer'!B6866</f>
        <v>0</v>
      </c>
      <c r="C6866" s="22">
        <f>'Previous Trades Import_OMS Quer'!C6866</f>
        <v>0</v>
      </c>
      <c r="D6866">
        <f>'Previous Trades Import_OMS Quer'!D6866</f>
        <v>0</v>
      </c>
      <c r="E6866" s="22">
        <f>'Previous Trades Import_OMS Quer'!E6866</f>
        <v>0</v>
      </c>
      <c r="F6866">
        <f>'Previous Trades Import_OMS Quer'!F6866</f>
        <v>0</v>
      </c>
      <c r="G6866">
        <f>'Previous Trades Import_OMS Quer'!G6866</f>
        <v>0</v>
      </c>
      <c r="H6866">
        <f>'Previous Trades Import_OMS Quer'!H6866</f>
        <v>0</v>
      </c>
      <c r="I6866">
        <f>'Previous Trades Import_OMS Quer'!I6866</f>
        <v>0</v>
      </c>
      <c r="J6866">
        <f>'Previous Trades Import_OMS Quer'!J6866</f>
        <v>0</v>
      </c>
      <c r="K6866">
        <f>'Previous Trades Import_OMS Quer'!K6866</f>
        <v>0</v>
      </c>
      <c r="L6866">
        <f>'Previous Trades Import_OMS Quer'!L6866</f>
        <v>0</v>
      </c>
      <c r="M6866">
        <f>'Previous Trades Import_OMS Quer'!M6866</f>
        <v>0</v>
      </c>
      <c r="N6866">
        <f>'Previous Trades Import_OMS Quer'!N6866</f>
        <v>0</v>
      </c>
      <c r="O6866" t="str">
        <f>CLEAN('Previous Trades Import_OMS Quer'!O6866)</f>
        <v/>
      </c>
      <c r="Q6866" s="25">
        <f t="shared" si="214"/>
        <v>0</v>
      </c>
      <c r="R6866" s="25" t="e">
        <f>VLOOKUP(O6866,'Currency Balance'!$O$3:$Q$32,3,0)</f>
        <v>#N/A</v>
      </c>
      <c r="S6866" t="e">
        <f t="shared" si="215"/>
        <v>#N/A</v>
      </c>
    </row>
    <row r="6867" spans="1:19">
      <c r="A6867">
        <f>'Previous Trades Import_OMS Quer'!A6867</f>
        <v>0</v>
      </c>
      <c r="B6867">
        <f>'Previous Trades Import_OMS Quer'!B6867</f>
        <v>0</v>
      </c>
      <c r="C6867" s="22">
        <f>'Previous Trades Import_OMS Quer'!C6867</f>
        <v>0</v>
      </c>
      <c r="D6867">
        <f>'Previous Trades Import_OMS Quer'!D6867</f>
        <v>0</v>
      </c>
      <c r="E6867" s="22">
        <f>'Previous Trades Import_OMS Quer'!E6867</f>
        <v>0</v>
      </c>
      <c r="F6867">
        <f>'Previous Trades Import_OMS Quer'!F6867</f>
        <v>0</v>
      </c>
      <c r="G6867">
        <f>'Previous Trades Import_OMS Quer'!G6867</f>
        <v>0</v>
      </c>
      <c r="H6867">
        <f>'Previous Trades Import_OMS Quer'!H6867</f>
        <v>0</v>
      </c>
      <c r="I6867">
        <f>'Previous Trades Import_OMS Quer'!I6867</f>
        <v>0</v>
      </c>
      <c r="J6867">
        <f>'Previous Trades Import_OMS Quer'!J6867</f>
        <v>0</v>
      </c>
      <c r="K6867">
        <f>'Previous Trades Import_OMS Quer'!K6867</f>
        <v>0</v>
      </c>
      <c r="L6867">
        <f>'Previous Trades Import_OMS Quer'!L6867</f>
        <v>0</v>
      </c>
      <c r="M6867">
        <f>'Previous Trades Import_OMS Quer'!M6867</f>
        <v>0</v>
      </c>
      <c r="N6867">
        <f>'Previous Trades Import_OMS Quer'!N6867</f>
        <v>0</v>
      </c>
      <c r="O6867" t="str">
        <f>CLEAN('Previous Trades Import_OMS Quer'!O6867)</f>
        <v/>
      </c>
      <c r="Q6867" s="25">
        <f t="shared" si="214"/>
        <v>0</v>
      </c>
      <c r="R6867" s="25" t="e">
        <f>VLOOKUP(O6867,'Currency Balance'!$O$3:$Q$32,3,0)</f>
        <v>#N/A</v>
      </c>
      <c r="S6867" t="e">
        <f t="shared" si="215"/>
        <v>#N/A</v>
      </c>
    </row>
    <row r="6868" spans="1:19">
      <c r="A6868">
        <f>'Previous Trades Import_OMS Quer'!A6868</f>
        <v>0</v>
      </c>
      <c r="B6868">
        <f>'Previous Trades Import_OMS Quer'!B6868</f>
        <v>0</v>
      </c>
      <c r="C6868" s="22">
        <f>'Previous Trades Import_OMS Quer'!C6868</f>
        <v>0</v>
      </c>
      <c r="D6868">
        <f>'Previous Trades Import_OMS Quer'!D6868</f>
        <v>0</v>
      </c>
      <c r="E6868" s="22">
        <f>'Previous Trades Import_OMS Quer'!E6868</f>
        <v>0</v>
      </c>
      <c r="F6868">
        <f>'Previous Trades Import_OMS Quer'!F6868</f>
        <v>0</v>
      </c>
      <c r="G6868">
        <f>'Previous Trades Import_OMS Quer'!G6868</f>
        <v>0</v>
      </c>
      <c r="H6868">
        <f>'Previous Trades Import_OMS Quer'!H6868</f>
        <v>0</v>
      </c>
      <c r="I6868">
        <f>'Previous Trades Import_OMS Quer'!I6868</f>
        <v>0</v>
      </c>
      <c r="J6868">
        <f>'Previous Trades Import_OMS Quer'!J6868</f>
        <v>0</v>
      </c>
      <c r="K6868">
        <f>'Previous Trades Import_OMS Quer'!K6868</f>
        <v>0</v>
      </c>
      <c r="L6868">
        <f>'Previous Trades Import_OMS Quer'!L6868</f>
        <v>0</v>
      </c>
      <c r="M6868">
        <f>'Previous Trades Import_OMS Quer'!M6868</f>
        <v>0</v>
      </c>
      <c r="N6868">
        <f>'Previous Trades Import_OMS Quer'!N6868</f>
        <v>0</v>
      </c>
      <c r="O6868" t="str">
        <f>CLEAN('Previous Trades Import_OMS Quer'!O6868)</f>
        <v/>
      </c>
      <c r="Q6868" s="25">
        <f t="shared" si="214"/>
        <v>0</v>
      </c>
      <c r="R6868" s="25" t="e">
        <f>VLOOKUP(O6868,'Currency Balance'!$O$3:$Q$32,3,0)</f>
        <v>#N/A</v>
      </c>
      <c r="S6868" t="e">
        <f t="shared" si="215"/>
        <v>#N/A</v>
      </c>
    </row>
    <row r="6869" spans="1:19">
      <c r="A6869">
        <f>'Previous Trades Import_OMS Quer'!A6869</f>
        <v>0</v>
      </c>
      <c r="B6869">
        <f>'Previous Trades Import_OMS Quer'!B6869</f>
        <v>0</v>
      </c>
      <c r="C6869" s="22">
        <f>'Previous Trades Import_OMS Quer'!C6869</f>
        <v>0</v>
      </c>
      <c r="D6869">
        <f>'Previous Trades Import_OMS Quer'!D6869</f>
        <v>0</v>
      </c>
      <c r="E6869" s="22">
        <f>'Previous Trades Import_OMS Quer'!E6869</f>
        <v>0</v>
      </c>
      <c r="F6869">
        <f>'Previous Trades Import_OMS Quer'!F6869</f>
        <v>0</v>
      </c>
      <c r="G6869">
        <f>'Previous Trades Import_OMS Quer'!G6869</f>
        <v>0</v>
      </c>
      <c r="H6869">
        <f>'Previous Trades Import_OMS Quer'!H6869</f>
        <v>0</v>
      </c>
      <c r="I6869">
        <f>'Previous Trades Import_OMS Quer'!I6869</f>
        <v>0</v>
      </c>
      <c r="J6869">
        <f>'Previous Trades Import_OMS Quer'!J6869</f>
        <v>0</v>
      </c>
      <c r="K6869">
        <f>'Previous Trades Import_OMS Quer'!K6869</f>
        <v>0</v>
      </c>
      <c r="L6869">
        <f>'Previous Trades Import_OMS Quer'!L6869</f>
        <v>0</v>
      </c>
      <c r="M6869">
        <f>'Previous Trades Import_OMS Quer'!M6869</f>
        <v>0</v>
      </c>
      <c r="N6869">
        <f>'Previous Trades Import_OMS Quer'!N6869</f>
        <v>0</v>
      </c>
      <c r="O6869" t="str">
        <f>CLEAN('Previous Trades Import_OMS Quer'!O6869)</f>
        <v/>
      </c>
      <c r="Q6869" s="25">
        <f t="shared" si="214"/>
        <v>0</v>
      </c>
      <c r="R6869" s="25" t="e">
        <f>VLOOKUP(O6869,'Currency Balance'!$O$3:$Q$32,3,0)</f>
        <v>#N/A</v>
      </c>
      <c r="S6869" t="e">
        <f t="shared" si="215"/>
        <v>#N/A</v>
      </c>
    </row>
    <row r="6870" spans="1:19">
      <c r="A6870">
        <f>'Previous Trades Import_OMS Quer'!A6870</f>
        <v>0</v>
      </c>
      <c r="B6870">
        <f>'Previous Trades Import_OMS Quer'!B6870</f>
        <v>0</v>
      </c>
      <c r="C6870" s="22">
        <f>'Previous Trades Import_OMS Quer'!C6870</f>
        <v>0</v>
      </c>
      <c r="D6870">
        <f>'Previous Trades Import_OMS Quer'!D6870</f>
        <v>0</v>
      </c>
      <c r="E6870" s="22">
        <f>'Previous Trades Import_OMS Quer'!E6870</f>
        <v>0</v>
      </c>
      <c r="F6870">
        <f>'Previous Trades Import_OMS Quer'!F6870</f>
        <v>0</v>
      </c>
      <c r="G6870">
        <f>'Previous Trades Import_OMS Quer'!G6870</f>
        <v>0</v>
      </c>
      <c r="H6870">
        <f>'Previous Trades Import_OMS Quer'!H6870</f>
        <v>0</v>
      </c>
      <c r="I6870">
        <f>'Previous Trades Import_OMS Quer'!I6870</f>
        <v>0</v>
      </c>
      <c r="J6870">
        <f>'Previous Trades Import_OMS Quer'!J6870</f>
        <v>0</v>
      </c>
      <c r="K6870">
        <f>'Previous Trades Import_OMS Quer'!K6870</f>
        <v>0</v>
      </c>
      <c r="L6870">
        <f>'Previous Trades Import_OMS Quer'!L6870</f>
        <v>0</v>
      </c>
      <c r="M6870">
        <f>'Previous Trades Import_OMS Quer'!M6870</f>
        <v>0</v>
      </c>
      <c r="N6870">
        <f>'Previous Trades Import_OMS Quer'!N6870</f>
        <v>0</v>
      </c>
      <c r="O6870" t="str">
        <f>CLEAN('Previous Trades Import_OMS Quer'!O6870)</f>
        <v/>
      </c>
      <c r="Q6870" s="25">
        <f t="shared" si="214"/>
        <v>0</v>
      </c>
      <c r="R6870" s="25" t="e">
        <f>VLOOKUP(O6870,'Currency Balance'!$O$3:$Q$32,3,0)</f>
        <v>#N/A</v>
      </c>
      <c r="S6870" t="e">
        <f t="shared" si="215"/>
        <v>#N/A</v>
      </c>
    </row>
    <row r="6871" spans="1:19">
      <c r="A6871">
        <f>'Previous Trades Import_OMS Quer'!A6871</f>
        <v>0</v>
      </c>
      <c r="B6871">
        <f>'Previous Trades Import_OMS Quer'!B6871</f>
        <v>0</v>
      </c>
      <c r="C6871" s="22">
        <f>'Previous Trades Import_OMS Quer'!C6871</f>
        <v>0</v>
      </c>
      <c r="D6871">
        <f>'Previous Trades Import_OMS Quer'!D6871</f>
        <v>0</v>
      </c>
      <c r="E6871" s="22">
        <f>'Previous Trades Import_OMS Quer'!E6871</f>
        <v>0</v>
      </c>
      <c r="F6871">
        <f>'Previous Trades Import_OMS Quer'!F6871</f>
        <v>0</v>
      </c>
      <c r="G6871">
        <f>'Previous Trades Import_OMS Quer'!G6871</f>
        <v>0</v>
      </c>
      <c r="H6871">
        <f>'Previous Trades Import_OMS Quer'!H6871</f>
        <v>0</v>
      </c>
      <c r="I6871">
        <f>'Previous Trades Import_OMS Quer'!I6871</f>
        <v>0</v>
      </c>
      <c r="J6871">
        <f>'Previous Trades Import_OMS Quer'!J6871</f>
        <v>0</v>
      </c>
      <c r="K6871">
        <f>'Previous Trades Import_OMS Quer'!K6871</f>
        <v>0</v>
      </c>
      <c r="L6871">
        <f>'Previous Trades Import_OMS Quer'!L6871</f>
        <v>0</v>
      </c>
      <c r="M6871">
        <f>'Previous Trades Import_OMS Quer'!M6871</f>
        <v>0</v>
      </c>
      <c r="N6871">
        <f>'Previous Trades Import_OMS Quer'!N6871</f>
        <v>0</v>
      </c>
      <c r="O6871" t="str">
        <f>CLEAN('Previous Trades Import_OMS Quer'!O6871)</f>
        <v/>
      </c>
      <c r="Q6871" s="25">
        <f t="shared" si="214"/>
        <v>0</v>
      </c>
      <c r="R6871" s="25" t="e">
        <f>VLOOKUP(O6871,'Currency Balance'!$O$3:$Q$32,3,0)</f>
        <v>#N/A</v>
      </c>
      <c r="S6871" t="e">
        <f t="shared" si="215"/>
        <v>#N/A</v>
      </c>
    </row>
    <row r="6872" spans="1:19">
      <c r="A6872">
        <f>'Previous Trades Import_OMS Quer'!A6872</f>
        <v>0</v>
      </c>
      <c r="B6872">
        <f>'Previous Trades Import_OMS Quer'!B6872</f>
        <v>0</v>
      </c>
      <c r="C6872" s="22">
        <f>'Previous Trades Import_OMS Quer'!C6872</f>
        <v>0</v>
      </c>
      <c r="D6872">
        <f>'Previous Trades Import_OMS Quer'!D6872</f>
        <v>0</v>
      </c>
      <c r="E6872" s="22">
        <f>'Previous Trades Import_OMS Quer'!E6872</f>
        <v>0</v>
      </c>
      <c r="F6872">
        <f>'Previous Trades Import_OMS Quer'!F6872</f>
        <v>0</v>
      </c>
      <c r="G6872">
        <f>'Previous Trades Import_OMS Quer'!G6872</f>
        <v>0</v>
      </c>
      <c r="H6872">
        <f>'Previous Trades Import_OMS Quer'!H6872</f>
        <v>0</v>
      </c>
      <c r="I6872">
        <f>'Previous Trades Import_OMS Quer'!I6872</f>
        <v>0</v>
      </c>
      <c r="J6872">
        <f>'Previous Trades Import_OMS Quer'!J6872</f>
        <v>0</v>
      </c>
      <c r="K6872">
        <f>'Previous Trades Import_OMS Quer'!K6872</f>
        <v>0</v>
      </c>
      <c r="L6872">
        <f>'Previous Trades Import_OMS Quer'!L6872</f>
        <v>0</v>
      </c>
      <c r="M6872">
        <f>'Previous Trades Import_OMS Quer'!M6872</f>
        <v>0</v>
      </c>
      <c r="N6872">
        <f>'Previous Trades Import_OMS Quer'!N6872</f>
        <v>0</v>
      </c>
      <c r="O6872" t="str">
        <f>CLEAN('Previous Trades Import_OMS Quer'!O6872)</f>
        <v/>
      </c>
      <c r="Q6872" s="25">
        <f t="shared" si="214"/>
        <v>0</v>
      </c>
      <c r="R6872" s="25" t="e">
        <f>VLOOKUP(O6872,'Currency Balance'!$O$3:$Q$32,3,0)</f>
        <v>#N/A</v>
      </c>
      <c r="S6872" t="e">
        <f t="shared" si="215"/>
        <v>#N/A</v>
      </c>
    </row>
    <row r="6873" spans="1:19">
      <c r="A6873">
        <f>'Previous Trades Import_OMS Quer'!A6873</f>
        <v>0</v>
      </c>
      <c r="B6873">
        <f>'Previous Trades Import_OMS Quer'!B6873</f>
        <v>0</v>
      </c>
      <c r="C6873" s="22">
        <f>'Previous Trades Import_OMS Quer'!C6873</f>
        <v>0</v>
      </c>
      <c r="D6873">
        <f>'Previous Trades Import_OMS Quer'!D6873</f>
        <v>0</v>
      </c>
      <c r="E6873" s="22">
        <f>'Previous Trades Import_OMS Quer'!E6873</f>
        <v>0</v>
      </c>
      <c r="F6873">
        <f>'Previous Trades Import_OMS Quer'!F6873</f>
        <v>0</v>
      </c>
      <c r="G6873">
        <f>'Previous Trades Import_OMS Quer'!G6873</f>
        <v>0</v>
      </c>
      <c r="H6873">
        <f>'Previous Trades Import_OMS Quer'!H6873</f>
        <v>0</v>
      </c>
      <c r="I6873">
        <f>'Previous Trades Import_OMS Quer'!I6873</f>
        <v>0</v>
      </c>
      <c r="J6873">
        <f>'Previous Trades Import_OMS Quer'!J6873</f>
        <v>0</v>
      </c>
      <c r="K6873">
        <f>'Previous Trades Import_OMS Quer'!K6873</f>
        <v>0</v>
      </c>
      <c r="L6873">
        <f>'Previous Trades Import_OMS Quer'!L6873</f>
        <v>0</v>
      </c>
      <c r="M6873">
        <f>'Previous Trades Import_OMS Quer'!M6873</f>
        <v>0</v>
      </c>
      <c r="N6873">
        <f>'Previous Trades Import_OMS Quer'!N6873</f>
        <v>0</v>
      </c>
      <c r="O6873" t="str">
        <f>CLEAN('Previous Trades Import_OMS Quer'!O6873)</f>
        <v/>
      </c>
      <c r="Q6873" s="25">
        <f t="shared" si="214"/>
        <v>0</v>
      </c>
      <c r="R6873" s="25" t="e">
        <f>VLOOKUP(O6873,'Currency Balance'!$O$3:$Q$32,3,0)</f>
        <v>#N/A</v>
      </c>
      <c r="S6873" t="e">
        <f t="shared" si="215"/>
        <v>#N/A</v>
      </c>
    </row>
    <row r="6874" spans="1:19">
      <c r="A6874">
        <f>'Previous Trades Import_OMS Quer'!A6874</f>
        <v>0</v>
      </c>
      <c r="B6874">
        <f>'Previous Trades Import_OMS Quer'!B6874</f>
        <v>0</v>
      </c>
      <c r="C6874" s="22">
        <f>'Previous Trades Import_OMS Quer'!C6874</f>
        <v>0</v>
      </c>
      <c r="D6874">
        <f>'Previous Trades Import_OMS Quer'!D6874</f>
        <v>0</v>
      </c>
      <c r="E6874" s="22">
        <f>'Previous Trades Import_OMS Quer'!E6874</f>
        <v>0</v>
      </c>
      <c r="F6874">
        <f>'Previous Trades Import_OMS Quer'!F6874</f>
        <v>0</v>
      </c>
      <c r="G6874">
        <f>'Previous Trades Import_OMS Quer'!G6874</f>
        <v>0</v>
      </c>
      <c r="H6874">
        <f>'Previous Trades Import_OMS Quer'!H6874</f>
        <v>0</v>
      </c>
      <c r="I6874">
        <f>'Previous Trades Import_OMS Quer'!I6874</f>
        <v>0</v>
      </c>
      <c r="J6874">
        <f>'Previous Trades Import_OMS Quer'!J6874</f>
        <v>0</v>
      </c>
      <c r="K6874">
        <f>'Previous Trades Import_OMS Quer'!K6874</f>
        <v>0</v>
      </c>
      <c r="L6874">
        <f>'Previous Trades Import_OMS Quer'!L6874</f>
        <v>0</v>
      </c>
      <c r="M6874">
        <f>'Previous Trades Import_OMS Quer'!M6874</f>
        <v>0</v>
      </c>
      <c r="N6874">
        <f>'Previous Trades Import_OMS Quer'!N6874</f>
        <v>0</v>
      </c>
      <c r="O6874" t="str">
        <f>CLEAN('Previous Trades Import_OMS Quer'!O6874)</f>
        <v/>
      </c>
      <c r="Q6874" s="25">
        <f t="shared" si="214"/>
        <v>0</v>
      </c>
      <c r="R6874" s="25" t="e">
        <f>VLOOKUP(O6874,'Currency Balance'!$O$3:$Q$32,3,0)</f>
        <v>#N/A</v>
      </c>
      <c r="S6874" t="e">
        <f t="shared" si="215"/>
        <v>#N/A</v>
      </c>
    </row>
    <row r="6875" spans="1:19">
      <c r="A6875">
        <f>'Previous Trades Import_OMS Quer'!A6875</f>
        <v>0</v>
      </c>
      <c r="B6875">
        <f>'Previous Trades Import_OMS Quer'!B6875</f>
        <v>0</v>
      </c>
      <c r="C6875" s="22">
        <f>'Previous Trades Import_OMS Quer'!C6875</f>
        <v>0</v>
      </c>
      <c r="D6875">
        <f>'Previous Trades Import_OMS Quer'!D6875</f>
        <v>0</v>
      </c>
      <c r="E6875" s="22">
        <f>'Previous Trades Import_OMS Quer'!E6875</f>
        <v>0</v>
      </c>
      <c r="F6875">
        <f>'Previous Trades Import_OMS Quer'!F6875</f>
        <v>0</v>
      </c>
      <c r="G6875">
        <f>'Previous Trades Import_OMS Quer'!G6875</f>
        <v>0</v>
      </c>
      <c r="H6875">
        <f>'Previous Trades Import_OMS Quer'!H6875</f>
        <v>0</v>
      </c>
      <c r="I6875">
        <f>'Previous Trades Import_OMS Quer'!I6875</f>
        <v>0</v>
      </c>
      <c r="J6875">
        <f>'Previous Trades Import_OMS Quer'!J6875</f>
        <v>0</v>
      </c>
      <c r="K6875">
        <f>'Previous Trades Import_OMS Quer'!K6875</f>
        <v>0</v>
      </c>
      <c r="L6875">
        <f>'Previous Trades Import_OMS Quer'!L6875</f>
        <v>0</v>
      </c>
      <c r="M6875">
        <f>'Previous Trades Import_OMS Quer'!M6875</f>
        <v>0</v>
      </c>
      <c r="N6875">
        <f>'Previous Trades Import_OMS Quer'!N6875</f>
        <v>0</v>
      </c>
      <c r="O6875" t="str">
        <f>CLEAN('Previous Trades Import_OMS Quer'!O6875)</f>
        <v/>
      </c>
      <c r="Q6875" s="25">
        <f t="shared" si="214"/>
        <v>0</v>
      </c>
      <c r="R6875" s="25" t="e">
        <f>VLOOKUP(O6875,'Currency Balance'!$O$3:$Q$32,3,0)</f>
        <v>#N/A</v>
      </c>
      <c r="S6875" t="e">
        <f t="shared" si="215"/>
        <v>#N/A</v>
      </c>
    </row>
    <row r="6876" spans="1:19">
      <c r="A6876">
        <f>'Previous Trades Import_OMS Quer'!A6876</f>
        <v>0</v>
      </c>
      <c r="B6876">
        <f>'Previous Trades Import_OMS Quer'!B6876</f>
        <v>0</v>
      </c>
      <c r="C6876" s="22">
        <f>'Previous Trades Import_OMS Quer'!C6876</f>
        <v>0</v>
      </c>
      <c r="D6876">
        <f>'Previous Trades Import_OMS Quer'!D6876</f>
        <v>0</v>
      </c>
      <c r="E6876" s="22">
        <f>'Previous Trades Import_OMS Quer'!E6876</f>
        <v>0</v>
      </c>
      <c r="F6876">
        <f>'Previous Trades Import_OMS Quer'!F6876</f>
        <v>0</v>
      </c>
      <c r="G6876">
        <f>'Previous Trades Import_OMS Quer'!G6876</f>
        <v>0</v>
      </c>
      <c r="H6876">
        <f>'Previous Trades Import_OMS Quer'!H6876</f>
        <v>0</v>
      </c>
      <c r="I6876">
        <f>'Previous Trades Import_OMS Quer'!I6876</f>
        <v>0</v>
      </c>
      <c r="J6876">
        <f>'Previous Trades Import_OMS Quer'!J6876</f>
        <v>0</v>
      </c>
      <c r="K6876">
        <f>'Previous Trades Import_OMS Quer'!K6876</f>
        <v>0</v>
      </c>
      <c r="L6876">
        <f>'Previous Trades Import_OMS Quer'!L6876</f>
        <v>0</v>
      </c>
      <c r="M6876">
        <f>'Previous Trades Import_OMS Quer'!M6876</f>
        <v>0</v>
      </c>
      <c r="N6876">
        <f>'Previous Trades Import_OMS Quer'!N6876</f>
        <v>0</v>
      </c>
      <c r="O6876" t="str">
        <f>CLEAN('Previous Trades Import_OMS Quer'!O6876)</f>
        <v/>
      </c>
      <c r="Q6876" s="25">
        <f t="shared" si="214"/>
        <v>0</v>
      </c>
      <c r="R6876" s="25" t="e">
        <f>VLOOKUP(O6876,'Currency Balance'!$O$3:$Q$32,3,0)</f>
        <v>#N/A</v>
      </c>
      <c r="S6876" t="e">
        <f t="shared" si="215"/>
        <v>#N/A</v>
      </c>
    </row>
    <row r="6877" spans="1:19">
      <c r="A6877">
        <f>'Previous Trades Import_OMS Quer'!A6877</f>
        <v>0</v>
      </c>
      <c r="B6877">
        <f>'Previous Trades Import_OMS Quer'!B6877</f>
        <v>0</v>
      </c>
      <c r="C6877" s="22">
        <f>'Previous Trades Import_OMS Quer'!C6877</f>
        <v>0</v>
      </c>
      <c r="D6877">
        <f>'Previous Trades Import_OMS Quer'!D6877</f>
        <v>0</v>
      </c>
      <c r="E6877" s="22">
        <f>'Previous Trades Import_OMS Quer'!E6877</f>
        <v>0</v>
      </c>
      <c r="F6877">
        <f>'Previous Trades Import_OMS Quer'!F6877</f>
        <v>0</v>
      </c>
      <c r="G6877">
        <f>'Previous Trades Import_OMS Quer'!G6877</f>
        <v>0</v>
      </c>
      <c r="H6877">
        <f>'Previous Trades Import_OMS Quer'!H6877</f>
        <v>0</v>
      </c>
      <c r="I6877">
        <f>'Previous Trades Import_OMS Quer'!I6877</f>
        <v>0</v>
      </c>
      <c r="J6877">
        <f>'Previous Trades Import_OMS Quer'!J6877</f>
        <v>0</v>
      </c>
      <c r="K6877">
        <f>'Previous Trades Import_OMS Quer'!K6877</f>
        <v>0</v>
      </c>
      <c r="L6877">
        <f>'Previous Trades Import_OMS Quer'!L6877</f>
        <v>0</v>
      </c>
      <c r="M6877">
        <f>'Previous Trades Import_OMS Quer'!M6877</f>
        <v>0</v>
      </c>
      <c r="N6877">
        <f>'Previous Trades Import_OMS Quer'!N6877</f>
        <v>0</v>
      </c>
      <c r="O6877" t="str">
        <f>CLEAN('Previous Trades Import_OMS Quer'!O6877)</f>
        <v/>
      </c>
      <c r="Q6877" s="25">
        <f t="shared" si="214"/>
        <v>0</v>
      </c>
      <c r="R6877" s="25" t="e">
        <f>VLOOKUP(O6877,'Currency Balance'!$O$3:$Q$32,3,0)</f>
        <v>#N/A</v>
      </c>
      <c r="S6877" t="e">
        <f t="shared" si="215"/>
        <v>#N/A</v>
      </c>
    </row>
    <row r="6878" spans="1:19">
      <c r="A6878">
        <f>'Previous Trades Import_OMS Quer'!A6878</f>
        <v>0</v>
      </c>
      <c r="B6878">
        <f>'Previous Trades Import_OMS Quer'!B6878</f>
        <v>0</v>
      </c>
      <c r="C6878" s="22">
        <f>'Previous Trades Import_OMS Quer'!C6878</f>
        <v>0</v>
      </c>
      <c r="D6878">
        <f>'Previous Trades Import_OMS Quer'!D6878</f>
        <v>0</v>
      </c>
      <c r="E6878" s="22">
        <f>'Previous Trades Import_OMS Quer'!E6878</f>
        <v>0</v>
      </c>
      <c r="F6878">
        <f>'Previous Trades Import_OMS Quer'!F6878</f>
        <v>0</v>
      </c>
      <c r="G6878">
        <f>'Previous Trades Import_OMS Quer'!G6878</f>
        <v>0</v>
      </c>
      <c r="H6878">
        <f>'Previous Trades Import_OMS Quer'!H6878</f>
        <v>0</v>
      </c>
      <c r="I6878">
        <f>'Previous Trades Import_OMS Quer'!I6878</f>
        <v>0</v>
      </c>
      <c r="J6878">
        <f>'Previous Trades Import_OMS Quer'!J6878</f>
        <v>0</v>
      </c>
      <c r="K6878">
        <f>'Previous Trades Import_OMS Quer'!K6878</f>
        <v>0</v>
      </c>
      <c r="L6878">
        <f>'Previous Trades Import_OMS Quer'!L6878</f>
        <v>0</v>
      </c>
      <c r="M6878">
        <f>'Previous Trades Import_OMS Quer'!M6878</f>
        <v>0</v>
      </c>
      <c r="N6878">
        <f>'Previous Trades Import_OMS Quer'!N6878</f>
        <v>0</v>
      </c>
      <c r="O6878" t="str">
        <f>CLEAN('Previous Trades Import_OMS Quer'!O6878)</f>
        <v/>
      </c>
      <c r="Q6878" s="25">
        <f t="shared" si="214"/>
        <v>0</v>
      </c>
      <c r="R6878" s="25" t="e">
        <f>VLOOKUP(O6878,'Currency Balance'!$O$3:$Q$32,3,0)</f>
        <v>#N/A</v>
      </c>
      <c r="S6878" t="e">
        <f t="shared" si="215"/>
        <v>#N/A</v>
      </c>
    </row>
    <row r="6879" spans="1:19">
      <c r="A6879">
        <f>'Previous Trades Import_OMS Quer'!A6879</f>
        <v>0</v>
      </c>
      <c r="B6879">
        <f>'Previous Trades Import_OMS Quer'!B6879</f>
        <v>0</v>
      </c>
      <c r="C6879" s="22">
        <f>'Previous Trades Import_OMS Quer'!C6879</f>
        <v>0</v>
      </c>
      <c r="D6879">
        <f>'Previous Trades Import_OMS Quer'!D6879</f>
        <v>0</v>
      </c>
      <c r="E6879" s="22">
        <f>'Previous Trades Import_OMS Quer'!E6879</f>
        <v>0</v>
      </c>
      <c r="F6879">
        <f>'Previous Trades Import_OMS Quer'!F6879</f>
        <v>0</v>
      </c>
      <c r="G6879">
        <f>'Previous Trades Import_OMS Quer'!G6879</f>
        <v>0</v>
      </c>
      <c r="H6879">
        <f>'Previous Trades Import_OMS Quer'!H6879</f>
        <v>0</v>
      </c>
      <c r="I6879">
        <f>'Previous Trades Import_OMS Quer'!I6879</f>
        <v>0</v>
      </c>
      <c r="J6879">
        <f>'Previous Trades Import_OMS Quer'!J6879</f>
        <v>0</v>
      </c>
      <c r="K6879">
        <f>'Previous Trades Import_OMS Quer'!K6879</f>
        <v>0</v>
      </c>
      <c r="L6879">
        <f>'Previous Trades Import_OMS Quer'!L6879</f>
        <v>0</v>
      </c>
      <c r="M6879">
        <f>'Previous Trades Import_OMS Quer'!M6879</f>
        <v>0</v>
      </c>
      <c r="N6879">
        <f>'Previous Trades Import_OMS Quer'!N6879</f>
        <v>0</v>
      </c>
      <c r="O6879" t="str">
        <f>CLEAN('Previous Trades Import_OMS Quer'!O6879)</f>
        <v/>
      </c>
      <c r="Q6879" s="25">
        <f t="shared" si="214"/>
        <v>0</v>
      </c>
      <c r="R6879" s="25" t="e">
        <f>VLOOKUP(O6879,'Currency Balance'!$O$3:$Q$32,3,0)</f>
        <v>#N/A</v>
      </c>
      <c r="S6879" t="e">
        <f t="shared" si="215"/>
        <v>#N/A</v>
      </c>
    </row>
    <row r="6880" spans="1:19">
      <c r="A6880">
        <f>'Previous Trades Import_OMS Quer'!A6880</f>
        <v>0</v>
      </c>
      <c r="B6880">
        <f>'Previous Trades Import_OMS Quer'!B6880</f>
        <v>0</v>
      </c>
      <c r="C6880" s="22">
        <f>'Previous Trades Import_OMS Quer'!C6880</f>
        <v>0</v>
      </c>
      <c r="D6880">
        <f>'Previous Trades Import_OMS Quer'!D6880</f>
        <v>0</v>
      </c>
      <c r="E6880" s="22">
        <f>'Previous Trades Import_OMS Quer'!E6880</f>
        <v>0</v>
      </c>
      <c r="F6880">
        <f>'Previous Trades Import_OMS Quer'!F6880</f>
        <v>0</v>
      </c>
      <c r="G6880">
        <f>'Previous Trades Import_OMS Quer'!G6880</f>
        <v>0</v>
      </c>
      <c r="H6880">
        <f>'Previous Trades Import_OMS Quer'!H6880</f>
        <v>0</v>
      </c>
      <c r="I6880">
        <f>'Previous Trades Import_OMS Quer'!I6880</f>
        <v>0</v>
      </c>
      <c r="J6880">
        <f>'Previous Trades Import_OMS Quer'!J6880</f>
        <v>0</v>
      </c>
      <c r="K6880">
        <f>'Previous Trades Import_OMS Quer'!K6880</f>
        <v>0</v>
      </c>
      <c r="L6880">
        <f>'Previous Trades Import_OMS Quer'!L6880</f>
        <v>0</v>
      </c>
      <c r="M6880">
        <f>'Previous Trades Import_OMS Quer'!M6880</f>
        <v>0</v>
      </c>
      <c r="N6880">
        <f>'Previous Trades Import_OMS Quer'!N6880</f>
        <v>0</v>
      </c>
      <c r="O6880" t="str">
        <f>CLEAN('Previous Trades Import_OMS Quer'!O6880)</f>
        <v/>
      </c>
      <c r="Q6880" s="25">
        <f t="shared" si="214"/>
        <v>0</v>
      </c>
      <c r="R6880" s="25" t="e">
        <f>VLOOKUP(O6880,'Currency Balance'!$O$3:$Q$32,3,0)</f>
        <v>#N/A</v>
      </c>
      <c r="S6880" t="e">
        <f t="shared" si="215"/>
        <v>#N/A</v>
      </c>
    </row>
    <row r="6881" spans="1:19">
      <c r="A6881">
        <f>'Previous Trades Import_OMS Quer'!A6881</f>
        <v>0</v>
      </c>
      <c r="B6881">
        <f>'Previous Trades Import_OMS Quer'!B6881</f>
        <v>0</v>
      </c>
      <c r="C6881" s="22">
        <f>'Previous Trades Import_OMS Quer'!C6881</f>
        <v>0</v>
      </c>
      <c r="D6881">
        <f>'Previous Trades Import_OMS Quer'!D6881</f>
        <v>0</v>
      </c>
      <c r="E6881" s="22">
        <f>'Previous Trades Import_OMS Quer'!E6881</f>
        <v>0</v>
      </c>
      <c r="F6881">
        <f>'Previous Trades Import_OMS Quer'!F6881</f>
        <v>0</v>
      </c>
      <c r="G6881">
        <f>'Previous Trades Import_OMS Quer'!G6881</f>
        <v>0</v>
      </c>
      <c r="H6881">
        <f>'Previous Trades Import_OMS Quer'!H6881</f>
        <v>0</v>
      </c>
      <c r="I6881">
        <f>'Previous Trades Import_OMS Quer'!I6881</f>
        <v>0</v>
      </c>
      <c r="J6881">
        <f>'Previous Trades Import_OMS Quer'!J6881</f>
        <v>0</v>
      </c>
      <c r="K6881">
        <f>'Previous Trades Import_OMS Quer'!K6881</f>
        <v>0</v>
      </c>
      <c r="L6881">
        <f>'Previous Trades Import_OMS Quer'!L6881</f>
        <v>0</v>
      </c>
      <c r="M6881">
        <f>'Previous Trades Import_OMS Quer'!M6881</f>
        <v>0</v>
      </c>
      <c r="N6881">
        <f>'Previous Trades Import_OMS Quer'!N6881</f>
        <v>0</v>
      </c>
      <c r="O6881" t="str">
        <f>CLEAN('Previous Trades Import_OMS Quer'!O6881)</f>
        <v/>
      </c>
      <c r="Q6881" s="25">
        <f t="shared" si="214"/>
        <v>0</v>
      </c>
      <c r="R6881" s="25" t="e">
        <f>VLOOKUP(O6881,'Currency Balance'!$O$3:$Q$32,3,0)</f>
        <v>#N/A</v>
      </c>
      <c r="S6881" t="e">
        <f t="shared" si="215"/>
        <v>#N/A</v>
      </c>
    </row>
    <row r="6882" spans="1:19">
      <c r="A6882">
        <f>'Previous Trades Import_OMS Quer'!A6882</f>
        <v>0</v>
      </c>
      <c r="B6882">
        <f>'Previous Trades Import_OMS Quer'!B6882</f>
        <v>0</v>
      </c>
      <c r="C6882" s="22">
        <f>'Previous Trades Import_OMS Quer'!C6882</f>
        <v>0</v>
      </c>
      <c r="D6882">
        <f>'Previous Trades Import_OMS Quer'!D6882</f>
        <v>0</v>
      </c>
      <c r="E6882" s="22">
        <f>'Previous Trades Import_OMS Quer'!E6882</f>
        <v>0</v>
      </c>
      <c r="F6882">
        <f>'Previous Trades Import_OMS Quer'!F6882</f>
        <v>0</v>
      </c>
      <c r="G6882">
        <f>'Previous Trades Import_OMS Quer'!G6882</f>
        <v>0</v>
      </c>
      <c r="H6882">
        <f>'Previous Trades Import_OMS Quer'!H6882</f>
        <v>0</v>
      </c>
      <c r="I6882">
        <f>'Previous Trades Import_OMS Quer'!I6882</f>
        <v>0</v>
      </c>
      <c r="J6882">
        <f>'Previous Trades Import_OMS Quer'!J6882</f>
        <v>0</v>
      </c>
      <c r="K6882">
        <f>'Previous Trades Import_OMS Quer'!K6882</f>
        <v>0</v>
      </c>
      <c r="L6882">
        <f>'Previous Trades Import_OMS Quer'!L6882</f>
        <v>0</v>
      </c>
      <c r="M6882">
        <f>'Previous Trades Import_OMS Quer'!M6882</f>
        <v>0</v>
      </c>
      <c r="N6882">
        <f>'Previous Trades Import_OMS Quer'!N6882</f>
        <v>0</v>
      </c>
      <c r="O6882" t="str">
        <f>CLEAN('Previous Trades Import_OMS Quer'!O6882)</f>
        <v/>
      </c>
      <c r="Q6882" s="25">
        <f t="shared" si="214"/>
        <v>0</v>
      </c>
      <c r="R6882" s="25" t="e">
        <f>VLOOKUP(O6882,'Currency Balance'!$O$3:$Q$32,3,0)</f>
        <v>#N/A</v>
      </c>
      <c r="S6882" t="e">
        <f t="shared" si="215"/>
        <v>#N/A</v>
      </c>
    </row>
    <row r="6883" spans="1:19">
      <c r="A6883">
        <f>'Previous Trades Import_OMS Quer'!A6883</f>
        <v>0</v>
      </c>
      <c r="B6883">
        <f>'Previous Trades Import_OMS Quer'!B6883</f>
        <v>0</v>
      </c>
      <c r="C6883" s="22">
        <f>'Previous Trades Import_OMS Quer'!C6883</f>
        <v>0</v>
      </c>
      <c r="D6883">
        <f>'Previous Trades Import_OMS Quer'!D6883</f>
        <v>0</v>
      </c>
      <c r="E6883" s="22">
        <f>'Previous Trades Import_OMS Quer'!E6883</f>
        <v>0</v>
      </c>
      <c r="F6883">
        <f>'Previous Trades Import_OMS Quer'!F6883</f>
        <v>0</v>
      </c>
      <c r="G6883">
        <f>'Previous Trades Import_OMS Quer'!G6883</f>
        <v>0</v>
      </c>
      <c r="H6883">
        <f>'Previous Trades Import_OMS Quer'!H6883</f>
        <v>0</v>
      </c>
      <c r="I6883">
        <f>'Previous Trades Import_OMS Quer'!I6883</f>
        <v>0</v>
      </c>
      <c r="J6883">
        <f>'Previous Trades Import_OMS Quer'!J6883</f>
        <v>0</v>
      </c>
      <c r="K6883">
        <f>'Previous Trades Import_OMS Quer'!K6883</f>
        <v>0</v>
      </c>
      <c r="L6883">
        <f>'Previous Trades Import_OMS Quer'!L6883</f>
        <v>0</v>
      </c>
      <c r="M6883">
        <f>'Previous Trades Import_OMS Quer'!M6883</f>
        <v>0</v>
      </c>
      <c r="N6883">
        <f>'Previous Trades Import_OMS Quer'!N6883</f>
        <v>0</v>
      </c>
      <c r="O6883" t="str">
        <f>CLEAN('Previous Trades Import_OMS Quer'!O6883)</f>
        <v/>
      </c>
      <c r="Q6883" s="25">
        <f t="shared" si="214"/>
        <v>0</v>
      </c>
      <c r="R6883" s="25" t="e">
        <f>VLOOKUP(O6883,'Currency Balance'!$O$3:$Q$32,3,0)</f>
        <v>#N/A</v>
      </c>
      <c r="S6883" t="e">
        <f t="shared" si="215"/>
        <v>#N/A</v>
      </c>
    </row>
    <row r="6884" spans="1:19">
      <c r="A6884">
        <f>'Previous Trades Import_OMS Quer'!A6884</f>
        <v>0</v>
      </c>
      <c r="B6884">
        <f>'Previous Trades Import_OMS Quer'!B6884</f>
        <v>0</v>
      </c>
      <c r="C6884" s="22">
        <f>'Previous Trades Import_OMS Quer'!C6884</f>
        <v>0</v>
      </c>
      <c r="D6884">
        <f>'Previous Trades Import_OMS Quer'!D6884</f>
        <v>0</v>
      </c>
      <c r="E6884" s="22">
        <f>'Previous Trades Import_OMS Quer'!E6884</f>
        <v>0</v>
      </c>
      <c r="F6884">
        <f>'Previous Trades Import_OMS Quer'!F6884</f>
        <v>0</v>
      </c>
      <c r="G6884">
        <f>'Previous Trades Import_OMS Quer'!G6884</f>
        <v>0</v>
      </c>
      <c r="H6884">
        <f>'Previous Trades Import_OMS Quer'!H6884</f>
        <v>0</v>
      </c>
      <c r="I6884">
        <f>'Previous Trades Import_OMS Quer'!I6884</f>
        <v>0</v>
      </c>
      <c r="J6884">
        <f>'Previous Trades Import_OMS Quer'!J6884</f>
        <v>0</v>
      </c>
      <c r="K6884">
        <f>'Previous Trades Import_OMS Quer'!K6884</f>
        <v>0</v>
      </c>
      <c r="L6884">
        <f>'Previous Trades Import_OMS Quer'!L6884</f>
        <v>0</v>
      </c>
      <c r="M6884">
        <f>'Previous Trades Import_OMS Quer'!M6884</f>
        <v>0</v>
      </c>
      <c r="N6884">
        <f>'Previous Trades Import_OMS Quer'!N6884</f>
        <v>0</v>
      </c>
      <c r="O6884" t="str">
        <f>CLEAN('Previous Trades Import_OMS Quer'!O6884)</f>
        <v/>
      </c>
      <c r="Q6884" s="25">
        <f t="shared" si="214"/>
        <v>0</v>
      </c>
      <c r="R6884" s="25" t="e">
        <f>VLOOKUP(O6884,'Currency Balance'!$O$3:$Q$32,3,0)</f>
        <v>#N/A</v>
      </c>
      <c r="S6884" t="e">
        <f t="shared" si="215"/>
        <v>#N/A</v>
      </c>
    </row>
    <row r="6885" spans="1:19">
      <c r="A6885">
        <f>'Previous Trades Import_OMS Quer'!A6885</f>
        <v>0</v>
      </c>
      <c r="B6885">
        <f>'Previous Trades Import_OMS Quer'!B6885</f>
        <v>0</v>
      </c>
      <c r="C6885" s="22">
        <f>'Previous Trades Import_OMS Quer'!C6885</f>
        <v>0</v>
      </c>
      <c r="D6885">
        <f>'Previous Trades Import_OMS Quer'!D6885</f>
        <v>0</v>
      </c>
      <c r="E6885" s="22">
        <f>'Previous Trades Import_OMS Quer'!E6885</f>
        <v>0</v>
      </c>
      <c r="F6885">
        <f>'Previous Trades Import_OMS Quer'!F6885</f>
        <v>0</v>
      </c>
      <c r="G6885">
        <f>'Previous Trades Import_OMS Quer'!G6885</f>
        <v>0</v>
      </c>
      <c r="H6885">
        <f>'Previous Trades Import_OMS Quer'!H6885</f>
        <v>0</v>
      </c>
      <c r="I6885">
        <f>'Previous Trades Import_OMS Quer'!I6885</f>
        <v>0</v>
      </c>
      <c r="J6885">
        <f>'Previous Trades Import_OMS Quer'!J6885</f>
        <v>0</v>
      </c>
      <c r="K6885">
        <f>'Previous Trades Import_OMS Quer'!K6885</f>
        <v>0</v>
      </c>
      <c r="L6885">
        <f>'Previous Trades Import_OMS Quer'!L6885</f>
        <v>0</v>
      </c>
      <c r="M6885">
        <f>'Previous Trades Import_OMS Quer'!M6885</f>
        <v>0</v>
      </c>
      <c r="N6885">
        <f>'Previous Trades Import_OMS Quer'!N6885</f>
        <v>0</v>
      </c>
      <c r="O6885" t="str">
        <f>CLEAN('Previous Trades Import_OMS Quer'!O6885)</f>
        <v/>
      </c>
      <c r="Q6885" s="25">
        <f t="shared" si="214"/>
        <v>0</v>
      </c>
      <c r="R6885" s="25" t="e">
        <f>VLOOKUP(O6885,'Currency Balance'!$O$3:$Q$32,3,0)</f>
        <v>#N/A</v>
      </c>
      <c r="S6885" t="e">
        <f t="shared" si="215"/>
        <v>#N/A</v>
      </c>
    </row>
    <row r="6886" spans="1:19">
      <c r="A6886">
        <f>'Previous Trades Import_OMS Quer'!A6886</f>
        <v>0</v>
      </c>
      <c r="B6886">
        <f>'Previous Trades Import_OMS Quer'!B6886</f>
        <v>0</v>
      </c>
      <c r="C6886" s="22">
        <f>'Previous Trades Import_OMS Quer'!C6886</f>
        <v>0</v>
      </c>
      <c r="D6886">
        <f>'Previous Trades Import_OMS Quer'!D6886</f>
        <v>0</v>
      </c>
      <c r="E6886" s="22">
        <f>'Previous Trades Import_OMS Quer'!E6886</f>
        <v>0</v>
      </c>
      <c r="F6886">
        <f>'Previous Trades Import_OMS Quer'!F6886</f>
        <v>0</v>
      </c>
      <c r="G6886">
        <f>'Previous Trades Import_OMS Quer'!G6886</f>
        <v>0</v>
      </c>
      <c r="H6886">
        <f>'Previous Trades Import_OMS Quer'!H6886</f>
        <v>0</v>
      </c>
      <c r="I6886">
        <f>'Previous Trades Import_OMS Quer'!I6886</f>
        <v>0</v>
      </c>
      <c r="J6886">
        <f>'Previous Trades Import_OMS Quer'!J6886</f>
        <v>0</v>
      </c>
      <c r="K6886">
        <f>'Previous Trades Import_OMS Quer'!K6886</f>
        <v>0</v>
      </c>
      <c r="L6886">
        <f>'Previous Trades Import_OMS Quer'!L6886</f>
        <v>0</v>
      </c>
      <c r="M6886">
        <f>'Previous Trades Import_OMS Quer'!M6886</f>
        <v>0</v>
      </c>
      <c r="N6886">
        <f>'Previous Trades Import_OMS Quer'!N6886</f>
        <v>0</v>
      </c>
      <c r="O6886" t="str">
        <f>CLEAN('Previous Trades Import_OMS Quer'!O6886)</f>
        <v/>
      </c>
      <c r="Q6886" s="25">
        <f t="shared" si="214"/>
        <v>0</v>
      </c>
      <c r="R6886" s="25" t="e">
        <f>VLOOKUP(O6886,'Currency Balance'!$O$3:$Q$32,3,0)</f>
        <v>#N/A</v>
      </c>
      <c r="S6886" t="e">
        <f t="shared" si="215"/>
        <v>#N/A</v>
      </c>
    </row>
    <row r="6887" spans="1:19">
      <c r="A6887">
        <f>'Previous Trades Import_OMS Quer'!A6887</f>
        <v>0</v>
      </c>
      <c r="B6887">
        <f>'Previous Trades Import_OMS Quer'!B6887</f>
        <v>0</v>
      </c>
      <c r="C6887" s="22">
        <f>'Previous Trades Import_OMS Quer'!C6887</f>
        <v>0</v>
      </c>
      <c r="D6887">
        <f>'Previous Trades Import_OMS Quer'!D6887</f>
        <v>0</v>
      </c>
      <c r="E6887" s="22">
        <f>'Previous Trades Import_OMS Quer'!E6887</f>
        <v>0</v>
      </c>
      <c r="F6887">
        <f>'Previous Trades Import_OMS Quer'!F6887</f>
        <v>0</v>
      </c>
      <c r="G6887">
        <f>'Previous Trades Import_OMS Quer'!G6887</f>
        <v>0</v>
      </c>
      <c r="H6887">
        <f>'Previous Trades Import_OMS Quer'!H6887</f>
        <v>0</v>
      </c>
      <c r="I6887">
        <f>'Previous Trades Import_OMS Quer'!I6887</f>
        <v>0</v>
      </c>
      <c r="J6887">
        <f>'Previous Trades Import_OMS Quer'!J6887</f>
        <v>0</v>
      </c>
      <c r="K6887">
        <f>'Previous Trades Import_OMS Quer'!K6887</f>
        <v>0</v>
      </c>
      <c r="L6887">
        <f>'Previous Trades Import_OMS Quer'!L6887</f>
        <v>0</v>
      </c>
      <c r="M6887">
        <f>'Previous Trades Import_OMS Quer'!M6887</f>
        <v>0</v>
      </c>
      <c r="N6887">
        <f>'Previous Trades Import_OMS Quer'!N6887</f>
        <v>0</v>
      </c>
      <c r="O6887" t="str">
        <f>CLEAN('Previous Trades Import_OMS Quer'!O6887)</f>
        <v/>
      </c>
      <c r="Q6887" s="25">
        <f t="shared" si="214"/>
        <v>0</v>
      </c>
      <c r="R6887" s="25" t="e">
        <f>VLOOKUP(O6887,'Currency Balance'!$O$3:$Q$32,3,0)</f>
        <v>#N/A</v>
      </c>
      <c r="S6887" t="e">
        <f t="shared" si="215"/>
        <v>#N/A</v>
      </c>
    </row>
    <row r="6888" spans="1:19">
      <c r="A6888">
        <f>'Previous Trades Import_OMS Quer'!A6888</f>
        <v>0</v>
      </c>
      <c r="B6888">
        <f>'Previous Trades Import_OMS Quer'!B6888</f>
        <v>0</v>
      </c>
      <c r="C6888" s="22">
        <f>'Previous Trades Import_OMS Quer'!C6888</f>
        <v>0</v>
      </c>
      <c r="D6888">
        <f>'Previous Trades Import_OMS Quer'!D6888</f>
        <v>0</v>
      </c>
      <c r="E6888" s="22">
        <f>'Previous Trades Import_OMS Quer'!E6888</f>
        <v>0</v>
      </c>
      <c r="F6888">
        <f>'Previous Trades Import_OMS Quer'!F6888</f>
        <v>0</v>
      </c>
      <c r="G6888">
        <f>'Previous Trades Import_OMS Quer'!G6888</f>
        <v>0</v>
      </c>
      <c r="H6888">
        <f>'Previous Trades Import_OMS Quer'!H6888</f>
        <v>0</v>
      </c>
      <c r="I6888">
        <f>'Previous Trades Import_OMS Quer'!I6888</f>
        <v>0</v>
      </c>
      <c r="J6888">
        <f>'Previous Trades Import_OMS Quer'!J6888</f>
        <v>0</v>
      </c>
      <c r="K6888">
        <f>'Previous Trades Import_OMS Quer'!K6888</f>
        <v>0</v>
      </c>
      <c r="L6888">
        <f>'Previous Trades Import_OMS Quer'!L6888</f>
        <v>0</v>
      </c>
      <c r="M6888">
        <f>'Previous Trades Import_OMS Quer'!M6888</f>
        <v>0</v>
      </c>
      <c r="N6888">
        <f>'Previous Trades Import_OMS Quer'!N6888</f>
        <v>0</v>
      </c>
      <c r="O6888" t="str">
        <f>CLEAN('Previous Trades Import_OMS Quer'!O6888)</f>
        <v/>
      </c>
      <c r="Q6888" s="25">
        <f t="shared" si="214"/>
        <v>0</v>
      </c>
      <c r="R6888" s="25" t="e">
        <f>VLOOKUP(O6888,'Currency Balance'!$O$3:$Q$32,3,0)</f>
        <v>#N/A</v>
      </c>
      <c r="S6888" t="e">
        <f t="shared" si="215"/>
        <v>#N/A</v>
      </c>
    </row>
    <row r="6889" spans="1:19">
      <c r="A6889">
        <f>'Previous Trades Import_OMS Quer'!A6889</f>
        <v>0</v>
      </c>
      <c r="B6889">
        <f>'Previous Trades Import_OMS Quer'!B6889</f>
        <v>0</v>
      </c>
      <c r="C6889" s="22">
        <f>'Previous Trades Import_OMS Quer'!C6889</f>
        <v>0</v>
      </c>
      <c r="D6889">
        <f>'Previous Trades Import_OMS Quer'!D6889</f>
        <v>0</v>
      </c>
      <c r="E6889" s="22">
        <f>'Previous Trades Import_OMS Quer'!E6889</f>
        <v>0</v>
      </c>
      <c r="F6889">
        <f>'Previous Trades Import_OMS Quer'!F6889</f>
        <v>0</v>
      </c>
      <c r="G6889">
        <f>'Previous Trades Import_OMS Quer'!G6889</f>
        <v>0</v>
      </c>
      <c r="H6889">
        <f>'Previous Trades Import_OMS Quer'!H6889</f>
        <v>0</v>
      </c>
      <c r="I6889">
        <f>'Previous Trades Import_OMS Quer'!I6889</f>
        <v>0</v>
      </c>
      <c r="J6889">
        <f>'Previous Trades Import_OMS Quer'!J6889</f>
        <v>0</v>
      </c>
      <c r="K6889">
        <f>'Previous Trades Import_OMS Quer'!K6889</f>
        <v>0</v>
      </c>
      <c r="L6889">
        <f>'Previous Trades Import_OMS Quer'!L6889</f>
        <v>0</v>
      </c>
      <c r="M6889">
        <f>'Previous Trades Import_OMS Quer'!M6889</f>
        <v>0</v>
      </c>
      <c r="N6889">
        <f>'Previous Trades Import_OMS Quer'!N6889</f>
        <v>0</v>
      </c>
      <c r="O6889" t="str">
        <f>CLEAN('Previous Trades Import_OMS Quer'!O6889)</f>
        <v/>
      </c>
      <c r="Q6889" s="25">
        <f t="shared" si="214"/>
        <v>0</v>
      </c>
      <c r="R6889" s="25" t="e">
        <f>VLOOKUP(O6889,'Currency Balance'!$O$3:$Q$32,3,0)</f>
        <v>#N/A</v>
      </c>
      <c r="S6889" t="e">
        <f t="shared" si="215"/>
        <v>#N/A</v>
      </c>
    </row>
    <row r="6890" spans="1:19">
      <c r="A6890">
        <f>'Previous Trades Import_OMS Quer'!A6890</f>
        <v>0</v>
      </c>
      <c r="B6890">
        <f>'Previous Trades Import_OMS Quer'!B6890</f>
        <v>0</v>
      </c>
      <c r="C6890" s="22">
        <f>'Previous Trades Import_OMS Quer'!C6890</f>
        <v>0</v>
      </c>
      <c r="D6890">
        <f>'Previous Trades Import_OMS Quer'!D6890</f>
        <v>0</v>
      </c>
      <c r="E6890" s="22">
        <f>'Previous Trades Import_OMS Quer'!E6890</f>
        <v>0</v>
      </c>
      <c r="F6890">
        <f>'Previous Trades Import_OMS Quer'!F6890</f>
        <v>0</v>
      </c>
      <c r="G6890">
        <f>'Previous Trades Import_OMS Quer'!G6890</f>
        <v>0</v>
      </c>
      <c r="H6890">
        <f>'Previous Trades Import_OMS Quer'!H6890</f>
        <v>0</v>
      </c>
      <c r="I6890">
        <f>'Previous Trades Import_OMS Quer'!I6890</f>
        <v>0</v>
      </c>
      <c r="J6890">
        <f>'Previous Trades Import_OMS Quer'!J6890</f>
        <v>0</v>
      </c>
      <c r="K6890">
        <f>'Previous Trades Import_OMS Quer'!K6890</f>
        <v>0</v>
      </c>
      <c r="L6890">
        <f>'Previous Trades Import_OMS Quer'!L6890</f>
        <v>0</v>
      </c>
      <c r="M6890">
        <f>'Previous Trades Import_OMS Quer'!M6890</f>
        <v>0</v>
      </c>
      <c r="N6890">
        <f>'Previous Trades Import_OMS Quer'!N6890</f>
        <v>0</v>
      </c>
      <c r="O6890" t="str">
        <f>CLEAN('Previous Trades Import_OMS Quer'!O6890)</f>
        <v/>
      </c>
      <c r="Q6890" s="25">
        <f t="shared" si="214"/>
        <v>0</v>
      </c>
      <c r="R6890" s="25" t="e">
        <f>VLOOKUP(O6890,'Currency Balance'!$O$3:$Q$32,3,0)</f>
        <v>#N/A</v>
      </c>
      <c r="S6890" t="e">
        <f t="shared" si="215"/>
        <v>#N/A</v>
      </c>
    </row>
    <row r="6891" spans="1:19">
      <c r="A6891">
        <f>'Previous Trades Import_OMS Quer'!A6891</f>
        <v>0</v>
      </c>
      <c r="B6891">
        <f>'Previous Trades Import_OMS Quer'!B6891</f>
        <v>0</v>
      </c>
      <c r="C6891" s="22">
        <f>'Previous Trades Import_OMS Quer'!C6891</f>
        <v>0</v>
      </c>
      <c r="D6891">
        <f>'Previous Trades Import_OMS Quer'!D6891</f>
        <v>0</v>
      </c>
      <c r="E6891" s="22">
        <f>'Previous Trades Import_OMS Quer'!E6891</f>
        <v>0</v>
      </c>
      <c r="F6891">
        <f>'Previous Trades Import_OMS Quer'!F6891</f>
        <v>0</v>
      </c>
      <c r="G6891">
        <f>'Previous Trades Import_OMS Quer'!G6891</f>
        <v>0</v>
      </c>
      <c r="H6891">
        <f>'Previous Trades Import_OMS Quer'!H6891</f>
        <v>0</v>
      </c>
      <c r="I6891">
        <f>'Previous Trades Import_OMS Quer'!I6891</f>
        <v>0</v>
      </c>
      <c r="J6891">
        <f>'Previous Trades Import_OMS Quer'!J6891</f>
        <v>0</v>
      </c>
      <c r="K6891">
        <f>'Previous Trades Import_OMS Quer'!K6891</f>
        <v>0</v>
      </c>
      <c r="L6891">
        <f>'Previous Trades Import_OMS Quer'!L6891</f>
        <v>0</v>
      </c>
      <c r="M6891">
        <f>'Previous Trades Import_OMS Quer'!M6891</f>
        <v>0</v>
      </c>
      <c r="N6891">
        <f>'Previous Trades Import_OMS Quer'!N6891</f>
        <v>0</v>
      </c>
      <c r="O6891" t="str">
        <f>CLEAN('Previous Trades Import_OMS Quer'!O6891)</f>
        <v/>
      </c>
      <c r="Q6891" s="25">
        <f t="shared" si="214"/>
        <v>0</v>
      </c>
      <c r="R6891" s="25" t="e">
        <f>VLOOKUP(O6891,'Currency Balance'!$O$3:$Q$32,3,0)</f>
        <v>#N/A</v>
      </c>
      <c r="S6891" t="e">
        <f t="shared" si="215"/>
        <v>#N/A</v>
      </c>
    </row>
    <row r="6892" spans="1:19">
      <c r="A6892">
        <f>'Previous Trades Import_OMS Quer'!A6892</f>
        <v>0</v>
      </c>
      <c r="B6892">
        <f>'Previous Trades Import_OMS Quer'!B6892</f>
        <v>0</v>
      </c>
      <c r="C6892" s="22">
        <f>'Previous Trades Import_OMS Quer'!C6892</f>
        <v>0</v>
      </c>
      <c r="D6892">
        <f>'Previous Trades Import_OMS Quer'!D6892</f>
        <v>0</v>
      </c>
      <c r="E6892" s="22">
        <f>'Previous Trades Import_OMS Quer'!E6892</f>
        <v>0</v>
      </c>
      <c r="F6892">
        <f>'Previous Trades Import_OMS Quer'!F6892</f>
        <v>0</v>
      </c>
      <c r="G6892">
        <f>'Previous Trades Import_OMS Quer'!G6892</f>
        <v>0</v>
      </c>
      <c r="H6892">
        <f>'Previous Trades Import_OMS Quer'!H6892</f>
        <v>0</v>
      </c>
      <c r="I6892">
        <f>'Previous Trades Import_OMS Quer'!I6892</f>
        <v>0</v>
      </c>
      <c r="J6892">
        <f>'Previous Trades Import_OMS Quer'!J6892</f>
        <v>0</v>
      </c>
      <c r="K6892">
        <f>'Previous Trades Import_OMS Quer'!K6892</f>
        <v>0</v>
      </c>
      <c r="L6892">
        <f>'Previous Trades Import_OMS Quer'!L6892</f>
        <v>0</v>
      </c>
      <c r="M6892">
        <f>'Previous Trades Import_OMS Quer'!M6892</f>
        <v>0</v>
      </c>
      <c r="N6892">
        <f>'Previous Trades Import_OMS Quer'!N6892</f>
        <v>0</v>
      </c>
      <c r="O6892" t="str">
        <f>CLEAN('Previous Trades Import_OMS Quer'!O6892)</f>
        <v/>
      </c>
      <c r="Q6892" s="25">
        <f t="shared" si="214"/>
        <v>0</v>
      </c>
      <c r="R6892" s="25" t="e">
        <f>VLOOKUP(O6892,'Currency Balance'!$O$3:$Q$32,3,0)</f>
        <v>#N/A</v>
      </c>
      <c r="S6892" t="e">
        <f t="shared" si="215"/>
        <v>#N/A</v>
      </c>
    </row>
    <row r="6893" spans="1:19">
      <c r="A6893">
        <f>'Previous Trades Import_OMS Quer'!A6893</f>
        <v>0</v>
      </c>
      <c r="B6893">
        <f>'Previous Trades Import_OMS Quer'!B6893</f>
        <v>0</v>
      </c>
      <c r="C6893" s="22">
        <f>'Previous Trades Import_OMS Quer'!C6893</f>
        <v>0</v>
      </c>
      <c r="D6893">
        <f>'Previous Trades Import_OMS Quer'!D6893</f>
        <v>0</v>
      </c>
      <c r="E6893" s="22">
        <f>'Previous Trades Import_OMS Quer'!E6893</f>
        <v>0</v>
      </c>
      <c r="F6893">
        <f>'Previous Trades Import_OMS Quer'!F6893</f>
        <v>0</v>
      </c>
      <c r="G6893">
        <f>'Previous Trades Import_OMS Quer'!G6893</f>
        <v>0</v>
      </c>
      <c r="H6893">
        <f>'Previous Trades Import_OMS Quer'!H6893</f>
        <v>0</v>
      </c>
      <c r="I6893">
        <f>'Previous Trades Import_OMS Quer'!I6893</f>
        <v>0</v>
      </c>
      <c r="J6893">
        <f>'Previous Trades Import_OMS Quer'!J6893</f>
        <v>0</v>
      </c>
      <c r="K6893">
        <f>'Previous Trades Import_OMS Quer'!K6893</f>
        <v>0</v>
      </c>
      <c r="L6893">
        <f>'Previous Trades Import_OMS Quer'!L6893</f>
        <v>0</v>
      </c>
      <c r="M6893">
        <f>'Previous Trades Import_OMS Quer'!M6893</f>
        <v>0</v>
      </c>
      <c r="N6893">
        <f>'Previous Trades Import_OMS Quer'!N6893</f>
        <v>0</v>
      </c>
      <c r="O6893" t="str">
        <f>CLEAN('Previous Trades Import_OMS Quer'!O6893)</f>
        <v/>
      </c>
      <c r="Q6893" s="25">
        <f t="shared" si="214"/>
        <v>0</v>
      </c>
      <c r="R6893" s="25" t="e">
        <f>VLOOKUP(O6893,'Currency Balance'!$O$3:$Q$32,3,0)</f>
        <v>#N/A</v>
      </c>
      <c r="S6893" t="e">
        <f t="shared" si="215"/>
        <v>#N/A</v>
      </c>
    </row>
    <row r="6894" spans="1:19">
      <c r="A6894">
        <f>'Previous Trades Import_OMS Quer'!A6894</f>
        <v>0</v>
      </c>
      <c r="B6894">
        <f>'Previous Trades Import_OMS Quer'!B6894</f>
        <v>0</v>
      </c>
      <c r="C6894" s="22">
        <f>'Previous Trades Import_OMS Quer'!C6894</f>
        <v>0</v>
      </c>
      <c r="D6894">
        <f>'Previous Trades Import_OMS Quer'!D6894</f>
        <v>0</v>
      </c>
      <c r="E6894" s="22">
        <f>'Previous Trades Import_OMS Quer'!E6894</f>
        <v>0</v>
      </c>
      <c r="F6894">
        <f>'Previous Trades Import_OMS Quer'!F6894</f>
        <v>0</v>
      </c>
      <c r="G6894">
        <f>'Previous Trades Import_OMS Quer'!G6894</f>
        <v>0</v>
      </c>
      <c r="H6894">
        <f>'Previous Trades Import_OMS Quer'!H6894</f>
        <v>0</v>
      </c>
      <c r="I6894">
        <f>'Previous Trades Import_OMS Quer'!I6894</f>
        <v>0</v>
      </c>
      <c r="J6894">
        <f>'Previous Trades Import_OMS Quer'!J6894</f>
        <v>0</v>
      </c>
      <c r="K6894">
        <f>'Previous Trades Import_OMS Quer'!K6894</f>
        <v>0</v>
      </c>
      <c r="L6894">
        <f>'Previous Trades Import_OMS Quer'!L6894</f>
        <v>0</v>
      </c>
      <c r="M6894">
        <f>'Previous Trades Import_OMS Quer'!M6894</f>
        <v>0</v>
      </c>
      <c r="N6894">
        <f>'Previous Trades Import_OMS Quer'!N6894</f>
        <v>0</v>
      </c>
      <c r="O6894" t="str">
        <f>CLEAN('Previous Trades Import_OMS Quer'!O6894)</f>
        <v/>
      </c>
      <c r="Q6894" s="25">
        <f t="shared" si="214"/>
        <v>0</v>
      </c>
      <c r="R6894" s="25" t="e">
        <f>VLOOKUP(O6894,'Currency Balance'!$O$3:$Q$32,3,0)</f>
        <v>#N/A</v>
      </c>
      <c r="S6894" t="e">
        <f t="shared" si="215"/>
        <v>#N/A</v>
      </c>
    </row>
    <row r="6895" spans="1:19">
      <c r="A6895">
        <f>'Previous Trades Import_OMS Quer'!A6895</f>
        <v>0</v>
      </c>
      <c r="B6895">
        <f>'Previous Trades Import_OMS Quer'!B6895</f>
        <v>0</v>
      </c>
      <c r="C6895" s="22">
        <f>'Previous Trades Import_OMS Quer'!C6895</f>
        <v>0</v>
      </c>
      <c r="D6895">
        <f>'Previous Trades Import_OMS Quer'!D6895</f>
        <v>0</v>
      </c>
      <c r="E6895" s="22">
        <f>'Previous Trades Import_OMS Quer'!E6895</f>
        <v>0</v>
      </c>
      <c r="F6895">
        <f>'Previous Trades Import_OMS Quer'!F6895</f>
        <v>0</v>
      </c>
      <c r="G6895">
        <f>'Previous Trades Import_OMS Quer'!G6895</f>
        <v>0</v>
      </c>
      <c r="H6895">
        <f>'Previous Trades Import_OMS Quer'!H6895</f>
        <v>0</v>
      </c>
      <c r="I6895">
        <f>'Previous Trades Import_OMS Quer'!I6895</f>
        <v>0</v>
      </c>
      <c r="J6895">
        <f>'Previous Trades Import_OMS Quer'!J6895</f>
        <v>0</v>
      </c>
      <c r="K6895">
        <f>'Previous Trades Import_OMS Quer'!K6895</f>
        <v>0</v>
      </c>
      <c r="L6895">
        <f>'Previous Trades Import_OMS Quer'!L6895</f>
        <v>0</v>
      </c>
      <c r="M6895">
        <f>'Previous Trades Import_OMS Quer'!M6895</f>
        <v>0</v>
      </c>
      <c r="N6895">
        <f>'Previous Trades Import_OMS Quer'!N6895</f>
        <v>0</v>
      </c>
      <c r="O6895" t="str">
        <f>CLEAN('Previous Trades Import_OMS Quer'!O6895)</f>
        <v/>
      </c>
      <c r="Q6895" s="25">
        <f t="shared" si="214"/>
        <v>0</v>
      </c>
      <c r="R6895" s="25" t="e">
        <f>VLOOKUP(O6895,'Currency Balance'!$O$3:$Q$32,3,0)</f>
        <v>#N/A</v>
      </c>
      <c r="S6895" t="e">
        <f t="shared" si="215"/>
        <v>#N/A</v>
      </c>
    </row>
    <row r="6896" spans="1:19">
      <c r="A6896">
        <f>'Previous Trades Import_OMS Quer'!A6896</f>
        <v>0</v>
      </c>
      <c r="B6896">
        <f>'Previous Trades Import_OMS Quer'!B6896</f>
        <v>0</v>
      </c>
      <c r="C6896" s="22">
        <f>'Previous Trades Import_OMS Quer'!C6896</f>
        <v>0</v>
      </c>
      <c r="D6896">
        <f>'Previous Trades Import_OMS Quer'!D6896</f>
        <v>0</v>
      </c>
      <c r="E6896" s="22">
        <f>'Previous Trades Import_OMS Quer'!E6896</f>
        <v>0</v>
      </c>
      <c r="F6896">
        <f>'Previous Trades Import_OMS Quer'!F6896</f>
        <v>0</v>
      </c>
      <c r="G6896">
        <f>'Previous Trades Import_OMS Quer'!G6896</f>
        <v>0</v>
      </c>
      <c r="H6896">
        <f>'Previous Trades Import_OMS Quer'!H6896</f>
        <v>0</v>
      </c>
      <c r="I6896">
        <f>'Previous Trades Import_OMS Quer'!I6896</f>
        <v>0</v>
      </c>
      <c r="J6896">
        <f>'Previous Trades Import_OMS Quer'!J6896</f>
        <v>0</v>
      </c>
      <c r="K6896">
        <f>'Previous Trades Import_OMS Quer'!K6896</f>
        <v>0</v>
      </c>
      <c r="L6896">
        <f>'Previous Trades Import_OMS Quer'!L6896</f>
        <v>0</v>
      </c>
      <c r="M6896">
        <f>'Previous Trades Import_OMS Quer'!M6896</f>
        <v>0</v>
      </c>
      <c r="N6896">
        <f>'Previous Trades Import_OMS Quer'!N6896</f>
        <v>0</v>
      </c>
      <c r="O6896" t="str">
        <f>CLEAN('Previous Trades Import_OMS Quer'!O6896)</f>
        <v/>
      </c>
      <c r="Q6896" s="25">
        <f t="shared" si="214"/>
        <v>0</v>
      </c>
      <c r="R6896" s="25" t="e">
        <f>VLOOKUP(O6896,'Currency Balance'!$O$3:$Q$32,3,0)</f>
        <v>#N/A</v>
      </c>
      <c r="S6896" t="e">
        <f t="shared" si="215"/>
        <v>#N/A</v>
      </c>
    </row>
    <row r="6897" spans="1:19">
      <c r="A6897">
        <f>'Previous Trades Import_OMS Quer'!A6897</f>
        <v>0</v>
      </c>
      <c r="B6897">
        <f>'Previous Trades Import_OMS Quer'!B6897</f>
        <v>0</v>
      </c>
      <c r="C6897" s="22">
        <f>'Previous Trades Import_OMS Quer'!C6897</f>
        <v>0</v>
      </c>
      <c r="D6897">
        <f>'Previous Trades Import_OMS Quer'!D6897</f>
        <v>0</v>
      </c>
      <c r="E6897" s="22">
        <f>'Previous Trades Import_OMS Quer'!E6897</f>
        <v>0</v>
      </c>
      <c r="F6897">
        <f>'Previous Trades Import_OMS Quer'!F6897</f>
        <v>0</v>
      </c>
      <c r="G6897">
        <f>'Previous Trades Import_OMS Quer'!G6897</f>
        <v>0</v>
      </c>
      <c r="H6897">
        <f>'Previous Trades Import_OMS Quer'!H6897</f>
        <v>0</v>
      </c>
      <c r="I6897">
        <f>'Previous Trades Import_OMS Quer'!I6897</f>
        <v>0</v>
      </c>
      <c r="J6897">
        <f>'Previous Trades Import_OMS Quer'!J6897</f>
        <v>0</v>
      </c>
      <c r="K6897">
        <f>'Previous Trades Import_OMS Quer'!K6897</f>
        <v>0</v>
      </c>
      <c r="L6897">
        <f>'Previous Trades Import_OMS Quer'!L6897</f>
        <v>0</v>
      </c>
      <c r="M6897">
        <f>'Previous Trades Import_OMS Quer'!M6897</f>
        <v>0</v>
      </c>
      <c r="N6897">
        <f>'Previous Trades Import_OMS Quer'!N6897</f>
        <v>0</v>
      </c>
      <c r="O6897" t="str">
        <f>CLEAN('Previous Trades Import_OMS Quer'!O6897)</f>
        <v/>
      </c>
      <c r="Q6897" s="25">
        <f t="shared" si="214"/>
        <v>0</v>
      </c>
      <c r="R6897" s="25" t="e">
        <f>VLOOKUP(O6897,'Currency Balance'!$O$3:$Q$32,3,0)</f>
        <v>#N/A</v>
      </c>
      <c r="S6897" t="e">
        <f t="shared" si="215"/>
        <v>#N/A</v>
      </c>
    </row>
    <row r="6898" spans="1:19">
      <c r="A6898">
        <f>'Previous Trades Import_OMS Quer'!A6898</f>
        <v>0</v>
      </c>
      <c r="B6898">
        <f>'Previous Trades Import_OMS Quer'!B6898</f>
        <v>0</v>
      </c>
      <c r="C6898" s="22">
        <f>'Previous Trades Import_OMS Quer'!C6898</f>
        <v>0</v>
      </c>
      <c r="D6898">
        <f>'Previous Trades Import_OMS Quer'!D6898</f>
        <v>0</v>
      </c>
      <c r="E6898" s="22">
        <f>'Previous Trades Import_OMS Quer'!E6898</f>
        <v>0</v>
      </c>
      <c r="F6898">
        <f>'Previous Trades Import_OMS Quer'!F6898</f>
        <v>0</v>
      </c>
      <c r="G6898">
        <f>'Previous Trades Import_OMS Quer'!G6898</f>
        <v>0</v>
      </c>
      <c r="H6898">
        <f>'Previous Trades Import_OMS Quer'!H6898</f>
        <v>0</v>
      </c>
      <c r="I6898">
        <f>'Previous Trades Import_OMS Quer'!I6898</f>
        <v>0</v>
      </c>
      <c r="J6898">
        <f>'Previous Trades Import_OMS Quer'!J6898</f>
        <v>0</v>
      </c>
      <c r="K6898">
        <f>'Previous Trades Import_OMS Quer'!K6898</f>
        <v>0</v>
      </c>
      <c r="L6898">
        <f>'Previous Trades Import_OMS Quer'!L6898</f>
        <v>0</v>
      </c>
      <c r="M6898">
        <f>'Previous Trades Import_OMS Quer'!M6898</f>
        <v>0</v>
      </c>
      <c r="N6898">
        <f>'Previous Trades Import_OMS Quer'!N6898</f>
        <v>0</v>
      </c>
      <c r="O6898" t="str">
        <f>CLEAN('Previous Trades Import_OMS Quer'!O6898)</f>
        <v/>
      </c>
      <c r="Q6898" s="25">
        <f t="shared" si="214"/>
        <v>0</v>
      </c>
      <c r="R6898" s="25" t="e">
        <f>VLOOKUP(O6898,'Currency Balance'!$O$3:$Q$32,3,0)</f>
        <v>#N/A</v>
      </c>
      <c r="S6898" t="e">
        <f t="shared" si="215"/>
        <v>#N/A</v>
      </c>
    </row>
    <row r="6899" spans="1:19">
      <c r="A6899">
        <f>'Previous Trades Import_OMS Quer'!A6899</f>
        <v>0</v>
      </c>
      <c r="B6899">
        <f>'Previous Trades Import_OMS Quer'!B6899</f>
        <v>0</v>
      </c>
      <c r="C6899" s="22">
        <f>'Previous Trades Import_OMS Quer'!C6899</f>
        <v>0</v>
      </c>
      <c r="D6899">
        <f>'Previous Trades Import_OMS Quer'!D6899</f>
        <v>0</v>
      </c>
      <c r="E6899" s="22">
        <f>'Previous Trades Import_OMS Quer'!E6899</f>
        <v>0</v>
      </c>
      <c r="F6899">
        <f>'Previous Trades Import_OMS Quer'!F6899</f>
        <v>0</v>
      </c>
      <c r="G6899">
        <f>'Previous Trades Import_OMS Quer'!G6899</f>
        <v>0</v>
      </c>
      <c r="H6899">
        <f>'Previous Trades Import_OMS Quer'!H6899</f>
        <v>0</v>
      </c>
      <c r="I6899">
        <f>'Previous Trades Import_OMS Quer'!I6899</f>
        <v>0</v>
      </c>
      <c r="J6899">
        <f>'Previous Trades Import_OMS Quer'!J6899</f>
        <v>0</v>
      </c>
      <c r="K6899">
        <f>'Previous Trades Import_OMS Quer'!K6899</f>
        <v>0</v>
      </c>
      <c r="L6899">
        <f>'Previous Trades Import_OMS Quer'!L6899</f>
        <v>0</v>
      </c>
      <c r="M6899">
        <f>'Previous Trades Import_OMS Quer'!M6899</f>
        <v>0</v>
      </c>
      <c r="N6899">
        <f>'Previous Trades Import_OMS Quer'!N6899</f>
        <v>0</v>
      </c>
      <c r="O6899" t="str">
        <f>CLEAN('Previous Trades Import_OMS Quer'!O6899)</f>
        <v/>
      </c>
      <c r="Q6899" s="25">
        <f t="shared" si="214"/>
        <v>0</v>
      </c>
      <c r="R6899" s="25" t="e">
        <f>VLOOKUP(O6899,'Currency Balance'!$O$3:$Q$32,3,0)</f>
        <v>#N/A</v>
      </c>
      <c r="S6899" t="e">
        <f t="shared" si="215"/>
        <v>#N/A</v>
      </c>
    </row>
    <row r="6900" spans="1:19">
      <c r="A6900">
        <f>'Previous Trades Import_OMS Quer'!A6900</f>
        <v>0</v>
      </c>
      <c r="B6900">
        <f>'Previous Trades Import_OMS Quer'!B6900</f>
        <v>0</v>
      </c>
      <c r="C6900" s="22">
        <f>'Previous Trades Import_OMS Quer'!C6900</f>
        <v>0</v>
      </c>
      <c r="D6900">
        <f>'Previous Trades Import_OMS Quer'!D6900</f>
        <v>0</v>
      </c>
      <c r="E6900" s="22">
        <f>'Previous Trades Import_OMS Quer'!E6900</f>
        <v>0</v>
      </c>
      <c r="F6900">
        <f>'Previous Trades Import_OMS Quer'!F6900</f>
        <v>0</v>
      </c>
      <c r="G6900">
        <f>'Previous Trades Import_OMS Quer'!G6900</f>
        <v>0</v>
      </c>
      <c r="H6900">
        <f>'Previous Trades Import_OMS Quer'!H6900</f>
        <v>0</v>
      </c>
      <c r="I6900">
        <f>'Previous Trades Import_OMS Quer'!I6900</f>
        <v>0</v>
      </c>
      <c r="J6900">
        <f>'Previous Trades Import_OMS Quer'!J6900</f>
        <v>0</v>
      </c>
      <c r="K6900">
        <f>'Previous Trades Import_OMS Quer'!K6900</f>
        <v>0</v>
      </c>
      <c r="L6900">
        <f>'Previous Trades Import_OMS Quer'!L6900</f>
        <v>0</v>
      </c>
      <c r="M6900">
        <f>'Previous Trades Import_OMS Quer'!M6900</f>
        <v>0</v>
      </c>
      <c r="N6900">
        <f>'Previous Trades Import_OMS Quer'!N6900</f>
        <v>0</v>
      </c>
      <c r="O6900" t="str">
        <f>CLEAN('Previous Trades Import_OMS Quer'!O6900)</f>
        <v/>
      </c>
      <c r="Q6900" s="25">
        <f t="shared" si="214"/>
        <v>0</v>
      </c>
      <c r="R6900" s="25" t="e">
        <f>VLOOKUP(O6900,'Currency Balance'!$O$3:$Q$32,3,0)</f>
        <v>#N/A</v>
      </c>
      <c r="S6900" t="e">
        <f t="shared" si="215"/>
        <v>#N/A</v>
      </c>
    </row>
    <row r="6901" spans="1:19">
      <c r="A6901">
        <f>'Previous Trades Import_OMS Quer'!A6901</f>
        <v>0</v>
      </c>
      <c r="B6901">
        <f>'Previous Trades Import_OMS Quer'!B6901</f>
        <v>0</v>
      </c>
      <c r="C6901" s="22">
        <f>'Previous Trades Import_OMS Quer'!C6901</f>
        <v>0</v>
      </c>
      <c r="D6901">
        <f>'Previous Trades Import_OMS Quer'!D6901</f>
        <v>0</v>
      </c>
      <c r="E6901" s="22">
        <f>'Previous Trades Import_OMS Quer'!E6901</f>
        <v>0</v>
      </c>
      <c r="F6901">
        <f>'Previous Trades Import_OMS Quer'!F6901</f>
        <v>0</v>
      </c>
      <c r="G6901">
        <f>'Previous Trades Import_OMS Quer'!G6901</f>
        <v>0</v>
      </c>
      <c r="H6901">
        <f>'Previous Trades Import_OMS Quer'!H6901</f>
        <v>0</v>
      </c>
      <c r="I6901">
        <f>'Previous Trades Import_OMS Quer'!I6901</f>
        <v>0</v>
      </c>
      <c r="J6901">
        <f>'Previous Trades Import_OMS Quer'!J6901</f>
        <v>0</v>
      </c>
      <c r="K6901">
        <f>'Previous Trades Import_OMS Quer'!K6901</f>
        <v>0</v>
      </c>
      <c r="L6901">
        <f>'Previous Trades Import_OMS Quer'!L6901</f>
        <v>0</v>
      </c>
      <c r="M6901">
        <f>'Previous Trades Import_OMS Quer'!M6901</f>
        <v>0</v>
      </c>
      <c r="N6901">
        <f>'Previous Trades Import_OMS Quer'!N6901</f>
        <v>0</v>
      </c>
      <c r="O6901" t="str">
        <f>CLEAN('Previous Trades Import_OMS Quer'!O6901)</f>
        <v/>
      </c>
      <c r="Q6901" s="25">
        <f t="shared" si="214"/>
        <v>0</v>
      </c>
      <c r="R6901" s="25" t="e">
        <f>VLOOKUP(O6901,'Currency Balance'!$O$3:$Q$32,3,0)</f>
        <v>#N/A</v>
      </c>
      <c r="S6901" t="e">
        <f t="shared" si="215"/>
        <v>#N/A</v>
      </c>
    </row>
    <row r="6902" spans="1:19">
      <c r="A6902">
        <f>'Previous Trades Import_OMS Quer'!A6902</f>
        <v>0</v>
      </c>
      <c r="B6902">
        <f>'Previous Trades Import_OMS Quer'!B6902</f>
        <v>0</v>
      </c>
      <c r="C6902" s="22">
        <f>'Previous Trades Import_OMS Quer'!C6902</f>
        <v>0</v>
      </c>
      <c r="D6902">
        <f>'Previous Trades Import_OMS Quer'!D6902</f>
        <v>0</v>
      </c>
      <c r="E6902" s="22">
        <f>'Previous Trades Import_OMS Quer'!E6902</f>
        <v>0</v>
      </c>
      <c r="F6902">
        <f>'Previous Trades Import_OMS Quer'!F6902</f>
        <v>0</v>
      </c>
      <c r="G6902">
        <f>'Previous Trades Import_OMS Quer'!G6902</f>
        <v>0</v>
      </c>
      <c r="H6902">
        <f>'Previous Trades Import_OMS Quer'!H6902</f>
        <v>0</v>
      </c>
      <c r="I6902">
        <f>'Previous Trades Import_OMS Quer'!I6902</f>
        <v>0</v>
      </c>
      <c r="J6902">
        <f>'Previous Trades Import_OMS Quer'!J6902</f>
        <v>0</v>
      </c>
      <c r="K6902">
        <f>'Previous Trades Import_OMS Quer'!K6902</f>
        <v>0</v>
      </c>
      <c r="L6902">
        <f>'Previous Trades Import_OMS Quer'!L6902</f>
        <v>0</v>
      </c>
      <c r="M6902">
        <f>'Previous Trades Import_OMS Quer'!M6902</f>
        <v>0</v>
      </c>
      <c r="N6902">
        <f>'Previous Trades Import_OMS Quer'!N6902</f>
        <v>0</v>
      </c>
      <c r="O6902" t="str">
        <f>CLEAN('Previous Trades Import_OMS Quer'!O6902)</f>
        <v/>
      </c>
      <c r="Q6902" s="25">
        <f t="shared" si="214"/>
        <v>0</v>
      </c>
      <c r="R6902" s="25" t="e">
        <f>VLOOKUP(O6902,'Currency Balance'!$O$3:$Q$32,3,0)</f>
        <v>#N/A</v>
      </c>
      <c r="S6902" t="e">
        <f t="shared" si="215"/>
        <v>#N/A</v>
      </c>
    </row>
    <row r="6903" spans="1:19">
      <c r="A6903">
        <f>'Previous Trades Import_OMS Quer'!A6903</f>
        <v>0</v>
      </c>
      <c r="B6903">
        <f>'Previous Trades Import_OMS Quer'!B6903</f>
        <v>0</v>
      </c>
      <c r="C6903" s="22">
        <f>'Previous Trades Import_OMS Quer'!C6903</f>
        <v>0</v>
      </c>
      <c r="D6903">
        <f>'Previous Trades Import_OMS Quer'!D6903</f>
        <v>0</v>
      </c>
      <c r="E6903" s="22">
        <f>'Previous Trades Import_OMS Quer'!E6903</f>
        <v>0</v>
      </c>
      <c r="F6903">
        <f>'Previous Trades Import_OMS Quer'!F6903</f>
        <v>0</v>
      </c>
      <c r="G6903">
        <f>'Previous Trades Import_OMS Quer'!G6903</f>
        <v>0</v>
      </c>
      <c r="H6903">
        <f>'Previous Trades Import_OMS Quer'!H6903</f>
        <v>0</v>
      </c>
      <c r="I6903">
        <f>'Previous Trades Import_OMS Quer'!I6903</f>
        <v>0</v>
      </c>
      <c r="J6903">
        <f>'Previous Trades Import_OMS Quer'!J6903</f>
        <v>0</v>
      </c>
      <c r="K6903">
        <f>'Previous Trades Import_OMS Quer'!K6903</f>
        <v>0</v>
      </c>
      <c r="L6903">
        <f>'Previous Trades Import_OMS Quer'!L6903</f>
        <v>0</v>
      </c>
      <c r="M6903">
        <f>'Previous Trades Import_OMS Quer'!M6903</f>
        <v>0</v>
      </c>
      <c r="N6903">
        <f>'Previous Trades Import_OMS Quer'!N6903</f>
        <v>0</v>
      </c>
      <c r="O6903" t="str">
        <f>CLEAN('Previous Trades Import_OMS Quer'!O6903)</f>
        <v/>
      </c>
      <c r="Q6903" s="25">
        <f t="shared" si="214"/>
        <v>0</v>
      </c>
      <c r="R6903" s="25" t="e">
        <f>VLOOKUP(O6903,'Currency Balance'!$O$3:$Q$32,3,0)</f>
        <v>#N/A</v>
      </c>
      <c r="S6903" t="e">
        <f t="shared" si="215"/>
        <v>#N/A</v>
      </c>
    </row>
    <row r="6904" spans="1:19">
      <c r="A6904">
        <f>'Previous Trades Import_OMS Quer'!A6904</f>
        <v>0</v>
      </c>
      <c r="B6904">
        <f>'Previous Trades Import_OMS Quer'!B6904</f>
        <v>0</v>
      </c>
      <c r="C6904" s="22">
        <f>'Previous Trades Import_OMS Quer'!C6904</f>
        <v>0</v>
      </c>
      <c r="D6904">
        <f>'Previous Trades Import_OMS Quer'!D6904</f>
        <v>0</v>
      </c>
      <c r="E6904" s="22">
        <f>'Previous Trades Import_OMS Quer'!E6904</f>
        <v>0</v>
      </c>
      <c r="F6904">
        <f>'Previous Trades Import_OMS Quer'!F6904</f>
        <v>0</v>
      </c>
      <c r="G6904">
        <f>'Previous Trades Import_OMS Quer'!G6904</f>
        <v>0</v>
      </c>
      <c r="H6904">
        <f>'Previous Trades Import_OMS Quer'!H6904</f>
        <v>0</v>
      </c>
      <c r="I6904">
        <f>'Previous Trades Import_OMS Quer'!I6904</f>
        <v>0</v>
      </c>
      <c r="J6904">
        <f>'Previous Trades Import_OMS Quer'!J6904</f>
        <v>0</v>
      </c>
      <c r="K6904">
        <f>'Previous Trades Import_OMS Quer'!K6904</f>
        <v>0</v>
      </c>
      <c r="L6904">
        <f>'Previous Trades Import_OMS Quer'!L6904</f>
        <v>0</v>
      </c>
      <c r="M6904">
        <f>'Previous Trades Import_OMS Quer'!M6904</f>
        <v>0</v>
      </c>
      <c r="N6904">
        <f>'Previous Trades Import_OMS Quer'!N6904</f>
        <v>0</v>
      </c>
      <c r="O6904" t="str">
        <f>CLEAN('Previous Trades Import_OMS Quer'!O6904)</f>
        <v/>
      </c>
      <c r="Q6904" s="25">
        <f t="shared" si="214"/>
        <v>0</v>
      </c>
      <c r="R6904" s="25" t="e">
        <f>VLOOKUP(O6904,'Currency Balance'!$O$3:$Q$32,3,0)</f>
        <v>#N/A</v>
      </c>
      <c r="S6904" t="e">
        <f t="shared" si="215"/>
        <v>#N/A</v>
      </c>
    </row>
    <row r="6905" spans="1:19">
      <c r="A6905">
        <f>'Previous Trades Import_OMS Quer'!A6905</f>
        <v>0</v>
      </c>
      <c r="B6905">
        <f>'Previous Trades Import_OMS Quer'!B6905</f>
        <v>0</v>
      </c>
      <c r="C6905" s="22">
        <f>'Previous Trades Import_OMS Quer'!C6905</f>
        <v>0</v>
      </c>
      <c r="D6905">
        <f>'Previous Trades Import_OMS Quer'!D6905</f>
        <v>0</v>
      </c>
      <c r="E6905" s="22">
        <f>'Previous Trades Import_OMS Quer'!E6905</f>
        <v>0</v>
      </c>
      <c r="F6905">
        <f>'Previous Trades Import_OMS Quer'!F6905</f>
        <v>0</v>
      </c>
      <c r="G6905">
        <f>'Previous Trades Import_OMS Quer'!G6905</f>
        <v>0</v>
      </c>
      <c r="H6905">
        <f>'Previous Trades Import_OMS Quer'!H6905</f>
        <v>0</v>
      </c>
      <c r="I6905">
        <f>'Previous Trades Import_OMS Quer'!I6905</f>
        <v>0</v>
      </c>
      <c r="J6905">
        <f>'Previous Trades Import_OMS Quer'!J6905</f>
        <v>0</v>
      </c>
      <c r="K6905">
        <f>'Previous Trades Import_OMS Quer'!K6905</f>
        <v>0</v>
      </c>
      <c r="L6905">
        <f>'Previous Trades Import_OMS Quer'!L6905</f>
        <v>0</v>
      </c>
      <c r="M6905">
        <f>'Previous Trades Import_OMS Quer'!M6905</f>
        <v>0</v>
      </c>
      <c r="N6905">
        <f>'Previous Trades Import_OMS Quer'!N6905</f>
        <v>0</v>
      </c>
      <c r="O6905" t="str">
        <f>CLEAN('Previous Trades Import_OMS Quer'!O6905)</f>
        <v/>
      </c>
      <c r="Q6905" s="25">
        <f t="shared" si="214"/>
        <v>0</v>
      </c>
      <c r="R6905" s="25" t="e">
        <f>VLOOKUP(O6905,'Currency Balance'!$O$3:$Q$32,3,0)</f>
        <v>#N/A</v>
      </c>
      <c r="S6905" t="e">
        <f t="shared" si="215"/>
        <v>#N/A</v>
      </c>
    </row>
    <row r="6906" spans="1:19">
      <c r="A6906">
        <f>'Previous Trades Import_OMS Quer'!A6906</f>
        <v>0</v>
      </c>
      <c r="B6906">
        <f>'Previous Trades Import_OMS Quer'!B6906</f>
        <v>0</v>
      </c>
      <c r="C6906" s="22">
        <f>'Previous Trades Import_OMS Quer'!C6906</f>
        <v>0</v>
      </c>
      <c r="D6906">
        <f>'Previous Trades Import_OMS Quer'!D6906</f>
        <v>0</v>
      </c>
      <c r="E6906" s="22">
        <f>'Previous Trades Import_OMS Quer'!E6906</f>
        <v>0</v>
      </c>
      <c r="F6906">
        <f>'Previous Trades Import_OMS Quer'!F6906</f>
        <v>0</v>
      </c>
      <c r="G6906">
        <f>'Previous Trades Import_OMS Quer'!G6906</f>
        <v>0</v>
      </c>
      <c r="H6906">
        <f>'Previous Trades Import_OMS Quer'!H6906</f>
        <v>0</v>
      </c>
      <c r="I6906">
        <f>'Previous Trades Import_OMS Quer'!I6906</f>
        <v>0</v>
      </c>
      <c r="J6906">
        <f>'Previous Trades Import_OMS Quer'!J6906</f>
        <v>0</v>
      </c>
      <c r="K6906">
        <f>'Previous Trades Import_OMS Quer'!K6906</f>
        <v>0</v>
      </c>
      <c r="L6906">
        <f>'Previous Trades Import_OMS Quer'!L6906</f>
        <v>0</v>
      </c>
      <c r="M6906">
        <f>'Previous Trades Import_OMS Quer'!M6906</f>
        <v>0</v>
      </c>
      <c r="N6906">
        <f>'Previous Trades Import_OMS Quer'!N6906</f>
        <v>0</v>
      </c>
      <c r="O6906" t="str">
        <f>CLEAN('Previous Trades Import_OMS Quer'!O6906)</f>
        <v/>
      </c>
      <c r="Q6906" s="25">
        <f t="shared" si="214"/>
        <v>0</v>
      </c>
      <c r="R6906" s="25" t="e">
        <f>VLOOKUP(O6906,'Currency Balance'!$O$3:$Q$32,3,0)</f>
        <v>#N/A</v>
      </c>
      <c r="S6906" t="e">
        <f t="shared" si="215"/>
        <v>#N/A</v>
      </c>
    </row>
    <row r="6907" spans="1:19">
      <c r="A6907">
        <f>'Previous Trades Import_OMS Quer'!A6907</f>
        <v>0</v>
      </c>
      <c r="B6907">
        <f>'Previous Trades Import_OMS Quer'!B6907</f>
        <v>0</v>
      </c>
      <c r="C6907" s="22">
        <f>'Previous Trades Import_OMS Quer'!C6907</f>
        <v>0</v>
      </c>
      <c r="D6907">
        <f>'Previous Trades Import_OMS Quer'!D6907</f>
        <v>0</v>
      </c>
      <c r="E6907" s="22">
        <f>'Previous Trades Import_OMS Quer'!E6907</f>
        <v>0</v>
      </c>
      <c r="F6907">
        <f>'Previous Trades Import_OMS Quer'!F6907</f>
        <v>0</v>
      </c>
      <c r="G6907">
        <f>'Previous Trades Import_OMS Quer'!G6907</f>
        <v>0</v>
      </c>
      <c r="H6907">
        <f>'Previous Trades Import_OMS Quer'!H6907</f>
        <v>0</v>
      </c>
      <c r="I6907">
        <f>'Previous Trades Import_OMS Quer'!I6907</f>
        <v>0</v>
      </c>
      <c r="J6907">
        <f>'Previous Trades Import_OMS Quer'!J6907</f>
        <v>0</v>
      </c>
      <c r="K6907">
        <f>'Previous Trades Import_OMS Quer'!K6907</f>
        <v>0</v>
      </c>
      <c r="L6907">
        <f>'Previous Trades Import_OMS Quer'!L6907</f>
        <v>0</v>
      </c>
      <c r="M6907">
        <f>'Previous Trades Import_OMS Quer'!M6907</f>
        <v>0</v>
      </c>
      <c r="N6907">
        <f>'Previous Trades Import_OMS Quer'!N6907</f>
        <v>0</v>
      </c>
      <c r="O6907" t="str">
        <f>CLEAN('Previous Trades Import_OMS Quer'!O6907)</f>
        <v/>
      </c>
      <c r="Q6907" s="25">
        <f t="shared" si="214"/>
        <v>0</v>
      </c>
      <c r="R6907" s="25" t="e">
        <f>VLOOKUP(O6907,'Currency Balance'!$O$3:$Q$32,3,0)</f>
        <v>#N/A</v>
      </c>
      <c r="S6907" t="e">
        <f t="shared" si="215"/>
        <v>#N/A</v>
      </c>
    </row>
    <row r="6908" spans="1:19">
      <c r="A6908">
        <f>'Previous Trades Import_OMS Quer'!A6908</f>
        <v>0</v>
      </c>
      <c r="B6908">
        <f>'Previous Trades Import_OMS Quer'!B6908</f>
        <v>0</v>
      </c>
      <c r="C6908" s="22">
        <f>'Previous Trades Import_OMS Quer'!C6908</f>
        <v>0</v>
      </c>
      <c r="D6908">
        <f>'Previous Trades Import_OMS Quer'!D6908</f>
        <v>0</v>
      </c>
      <c r="E6908" s="22">
        <f>'Previous Trades Import_OMS Quer'!E6908</f>
        <v>0</v>
      </c>
      <c r="F6908">
        <f>'Previous Trades Import_OMS Quer'!F6908</f>
        <v>0</v>
      </c>
      <c r="G6908">
        <f>'Previous Trades Import_OMS Quer'!G6908</f>
        <v>0</v>
      </c>
      <c r="H6908">
        <f>'Previous Trades Import_OMS Quer'!H6908</f>
        <v>0</v>
      </c>
      <c r="I6908">
        <f>'Previous Trades Import_OMS Quer'!I6908</f>
        <v>0</v>
      </c>
      <c r="J6908">
        <f>'Previous Trades Import_OMS Quer'!J6908</f>
        <v>0</v>
      </c>
      <c r="K6908">
        <f>'Previous Trades Import_OMS Quer'!K6908</f>
        <v>0</v>
      </c>
      <c r="L6908">
        <f>'Previous Trades Import_OMS Quer'!L6908</f>
        <v>0</v>
      </c>
      <c r="M6908">
        <f>'Previous Trades Import_OMS Quer'!M6908</f>
        <v>0</v>
      </c>
      <c r="N6908">
        <f>'Previous Trades Import_OMS Quer'!N6908</f>
        <v>0</v>
      </c>
      <c r="O6908" t="str">
        <f>CLEAN('Previous Trades Import_OMS Quer'!O6908)</f>
        <v/>
      </c>
      <c r="Q6908" s="25">
        <f t="shared" si="214"/>
        <v>0</v>
      </c>
      <c r="R6908" s="25" t="e">
        <f>VLOOKUP(O6908,'Currency Balance'!$O$3:$Q$32,3,0)</f>
        <v>#N/A</v>
      </c>
      <c r="S6908" t="e">
        <f t="shared" si="215"/>
        <v>#N/A</v>
      </c>
    </row>
    <row r="6909" spans="1:19">
      <c r="A6909">
        <f>'Previous Trades Import_OMS Quer'!A6909</f>
        <v>0</v>
      </c>
      <c r="B6909">
        <f>'Previous Trades Import_OMS Quer'!B6909</f>
        <v>0</v>
      </c>
      <c r="C6909" s="22">
        <f>'Previous Trades Import_OMS Quer'!C6909</f>
        <v>0</v>
      </c>
      <c r="D6909">
        <f>'Previous Trades Import_OMS Quer'!D6909</f>
        <v>0</v>
      </c>
      <c r="E6909" s="22">
        <f>'Previous Trades Import_OMS Quer'!E6909</f>
        <v>0</v>
      </c>
      <c r="F6909">
        <f>'Previous Trades Import_OMS Quer'!F6909</f>
        <v>0</v>
      </c>
      <c r="G6909">
        <f>'Previous Trades Import_OMS Quer'!G6909</f>
        <v>0</v>
      </c>
      <c r="H6909">
        <f>'Previous Trades Import_OMS Quer'!H6909</f>
        <v>0</v>
      </c>
      <c r="I6909">
        <f>'Previous Trades Import_OMS Quer'!I6909</f>
        <v>0</v>
      </c>
      <c r="J6909">
        <f>'Previous Trades Import_OMS Quer'!J6909</f>
        <v>0</v>
      </c>
      <c r="K6909">
        <f>'Previous Trades Import_OMS Quer'!K6909</f>
        <v>0</v>
      </c>
      <c r="L6909">
        <f>'Previous Trades Import_OMS Quer'!L6909</f>
        <v>0</v>
      </c>
      <c r="M6909">
        <f>'Previous Trades Import_OMS Quer'!M6909</f>
        <v>0</v>
      </c>
      <c r="N6909">
        <f>'Previous Trades Import_OMS Quer'!N6909</f>
        <v>0</v>
      </c>
      <c r="O6909" t="str">
        <f>CLEAN('Previous Trades Import_OMS Quer'!O6909)</f>
        <v/>
      </c>
      <c r="Q6909" s="25">
        <f t="shared" si="214"/>
        <v>0</v>
      </c>
      <c r="R6909" s="25" t="e">
        <f>VLOOKUP(O6909,'Currency Balance'!$O$3:$Q$32,3,0)</f>
        <v>#N/A</v>
      </c>
      <c r="S6909" t="e">
        <f t="shared" si="215"/>
        <v>#N/A</v>
      </c>
    </row>
    <row r="6910" spans="1:19">
      <c r="A6910">
        <f>'Previous Trades Import_OMS Quer'!A6910</f>
        <v>0</v>
      </c>
      <c r="B6910">
        <f>'Previous Trades Import_OMS Quer'!B6910</f>
        <v>0</v>
      </c>
      <c r="C6910" s="22">
        <f>'Previous Trades Import_OMS Quer'!C6910</f>
        <v>0</v>
      </c>
      <c r="D6910">
        <f>'Previous Trades Import_OMS Quer'!D6910</f>
        <v>0</v>
      </c>
      <c r="E6910" s="22">
        <f>'Previous Trades Import_OMS Quer'!E6910</f>
        <v>0</v>
      </c>
      <c r="F6910">
        <f>'Previous Trades Import_OMS Quer'!F6910</f>
        <v>0</v>
      </c>
      <c r="G6910">
        <f>'Previous Trades Import_OMS Quer'!G6910</f>
        <v>0</v>
      </c>
      <c r="H6910">
        <f>'Previous Trades Import_OMS Quer'!H6910</f>
        <v>0</v>
      </c>
      <c r="I6910">
        <f>'Previous Trades Import_OMS Quer'!I6910</f>
        <v>0</v>
      </c>
      <c r="J6910">
        <f>'Previous Trades Import_OMS Quer'!J6910</f>
        <v>0</v>
      </c>
      <c r="K6910">
        <f>'Previous Trades Import_OMS Quer'!K6910</f>
        <v>0</v>
      </c>
      <c r="L6910">
        <f>'Previous Trades Import_OMS Quer'!L6910</f>
        <v>0</v>
      </c>
      <c r="M6910">
        <f>'Previous Trades Import_OMS Quer'!M6910</f>
        <v>0</v>
      </c>
      <c r="N6910">
        <f>'Previous Trades Import_OMS Quer'!N6910</f>
        <v>0</v>
      </c>
      <c r="O6910" t="str">
        <f>CLEAN('Previous Trades Import_OMS Quer'!O6910)</f>
        <v/>
      </c>
      <c r="Q6910" s="25">
        <f t="shared" si="214"/>
        <v>0</v>
      </c>
      <c r="R6910" s="25" t="e">
        <f>VLOOKUP(O6910,'Currency Balance'!$O$3:$Q$32,3,0)</f>
        <v>#N/A</v>
      </c>
      <c r="S6910" t="e">
        <f t="shared" si="215"/>
        <v>#N/A</v>
      </c>
    </row>
    <row r="6911" spans="1:19">
      <c r="A6911">
        <f>'Previous Trades Import_OMS Quer'!A6911</f>
        <v>0</v>
      </c>
      <c r="B6911">
        <f>'Previous Trades Import_OMS Quer'!B6911</f>
        <v>0</v>
      </c>
      <c r="C6911" s="22">
        <f>'Previous Trades Import_OMS Quer'!C6911</f>
        <v>0</v>
      </c>
      <c r="D6911">
        <f>'Previous Trades Import_OMS Quer'!D6911</f>
        <v>0</v>
      </c>
      <c r="E6911" s="22">
        <f>'Previous Trades Import_OMS Quer'!E6911</f>
        <v>0</v>
      </c>
      <c r="F6911">
        <f>'Previous Trades Import_OMS Quer'!F6911</f>
        <v>0</v>
      </c>
      <c r="G6911">
        <f>'Previous Trades Import_OMS Quer'!G6911</f>
        <v>0</v>
      </c>
      <c r="H6911">
        <f>'Previous Trades Import_OMS Quer'!H6911</f>
        <v>0</v>
      </c>
      <c r="I6911">
        <f>'Previous Trades Import_OMS Quer'!I6911</f>
        <v>0</v>
      </c>
      <c r="J6911">
        <f>'Previous Trades Import_OMS Quer'!J6911</f>
        <v>0</v>
      </c>
      <c r="K6911">
        <f>'Previous Trades Import_OMS Quer'!K6911</f>
        <v>0</v>
      </c>
      <c r="L6911">
        <f>'Previous Trades Import_OMS Quer'!L6911</f>
        <v>0</v>
      </c>
      <c r="M6911">
        <f>'Previous Trades Import_OMS Quer'!M6911</f>
        <v>0</v>
      </c>
      <c r="N6911">
        <f>'Previous Trades Import_OMS Quer'!N6911</f>
        <v>0</v>
      </c>
      <c r="O6911" t="str">
        <f>CLEAN('Previous Trades Import_OMS Quer'!O6911)</f>
        <v/>
      </c>
      <c r="Q6911" s="25">
        <f t="shared" si="214"/>
        <v>0</v>
      </c>
      <c r="R6911" s="25" t="e">
        <f>VLOOKUP(O6911,'Currency Balance'!$O$3:$Q$32,3,0)</f>
        <v>#N/A</v>
      </c>
      <c r="S6911" t="e">
        <f t="shared" si="215"/>
        <v>#N/A</v>
      </c>
    </row>
    <row r="6912" spans="1:19">
      <c r="A6912">
        <f>'Previous Trades Import_OMS Quer'!A6912</f>
        <v>0</v>
      </c>
      <c r="B6912">
        <f>'Previous Trades Import_OMS Quer'!B6912</f>
        <v>0</v>
      </c>
      <c r="C6912" s="22">
        <f>'Previous Trades Import_OMS Quer'!C6912</f>
        <v>0</v>
      </c>
      <c r="D6912">
        <f>'Previous Trades Import_OMS Quer'!D6912</f>
        <v>0</v>
      </c>
      <c r="E6912" s="22">
        <f>'Previous Trades Import_OMS Quer'!E6912</f>
        <v>0</v>
      </c>
      <c r="F6912">
        <f>'Previous Trades Import_OMS Quer'!F6912</f>
        <v>0</v>
      </c>
      <c r="G6912">
        <f>'Previous Trades Import_OMS Quer'!G6912</f>
        <v>0</v>
      </c>
      <c r="H6912">
        <f>'Previous Trades Import_OMS Quer'!H6912</f>
        <v>0</v>
      </c>
      <c r="I6912">
        <f>'Previous Trades Import_OMS Quer'!I6912</f>
        <v>0</v>
      </c>
      <c r="J6912">
        <f>'Previous Trades Import_OMS Quer'!J6912</f>
        <v>0</v>
      </c>
      <c r="K6912">
        <f>'Previous Trades Import_OMS Quer'!K6912</f>
        <v>0</v>
      </c>
      <c r="L6912">
        <f>'Previous Trades Import_OMS Quer'!L6912</f>
        <v>0</v>
      </c>
      <c r="M6912">
        <f>'Previous Trades Import_OMS Quer'!M6912</f>
        <v>0</v>
      </c>
      <c r="N6912">
        <f>'Previous Trades Import_OMS Quer'!N6912</f>
        <v>0</v>
      </c>
      <c r="O6912" t="str">
        <f>CLEAN('Previous Trades Import_OMS Quer'!O6912)</f>
        <v/>
      </c>
      <c r="Q6912" s="25">
        <f t="shared" si="214"/>
        <v>0</v>
      </c>
      <c r="R6912" s="25" t="e">
        <f>VLOOKUP(O6912,'Currency Balance'!$O$3:$Q$32,3,0)</f>
        <v>#N/A</v>
      </c>
      <c r="S6912" t="e">
        <f t="shared" si="215"/>
        <v>#N/A</v>
      </c>
    </row>
    <row r="6913" spans="1:19">
      <c r="A6913">
        <f>'Previous Trades Import_OMS Quer'!A6913</f>
        <v>0</v>
      </c>
      <c r="B6913">
        <f>'Previous Trades Import_OMS Quer'!B6913</f>
        <v>0</v>
      </c>
      <c r="C6913" s="22">
        <f>'Previous Trades Import_OMS Quer'!C6913</f>
        <v>0</v>
      </c>
      <c r="D6913">
        <f>'Previous Trades Import_OMS Quer'!D6913</f>
        <v>0</v>
      </c>
      <c r="E6913" s="22">
        <f>'Previous Trades Import_OMS Quer'!E6913</f>
        <v>0</v>
      </c>
      <c r="F6913">
        <f>'Previous Trades Import_OMS Quer'!F6913</f>
        <v>0</v>
      </c>
      <c r="G6913">
        <f>'Previous Trades Import_OMS Quer'!G6913</f>
        <v>0</v>
      </c>
      <c r="H6913">
        <f>'Previous Trades Import_OMS Quer'!H6913</f>
        <v>0</v>
      </c>
      <c r="I6913">
        <f>'Previous Trades Import_OMS Quer'!I6913</f>
        <v>0</v>
      </c>
      <c r="J6913">
        <f>'Previous Trades Import_OMS Quer'!J6913</f>
        <v>0</v>
      </c>
      <c r="K6913">
        <f>'Previous Trades Import_OMS Quer'!K6913</f>
        <v>0</v>
      </c>
      <c r="L6913">
        <f>'Previous Trades Import_OMS Quer'!L6913</f>
        <v>0</v>
      </c>
      <c r="M6913">
        <f>'Previous Trades Import_OMS Quer'!M6913</f>
        <v>0</v>
      </c>
      <c r="N6913">
        <f>'Previous Trades Import_OMS Quer'!N6913</f>
        <v>0</v>
      </c>
      <c r="O6913" t="str">
        <f>CLEAN('Previous Trades Import_OMS Quer'!O6913)</f>
        <v/>
      </c>
      <c r="Q6913" s="25">
        <f t="shared" si="214"/>
        <v>0</v>
      </c>
      <c r="R6913" s="25" t="e">
        <f>VLOOKUP(O6913,'Currency Balance'!$O$3:$Q$32,3,0)</f>
        <v>#N/A</v>
      </c>
      <c r="S6913" t="e">
        <f t="shared" si="215"/>
        <v>#N/A</v>
      </c>
    </row>
    <row r="6914" spans="1:19">
      <c r="A6914">
        <f>'Previous Trades Import_OMS Quer'!A6914</f>
        <v>0</v>
      </c>
      <c r="B6914">
        <f>'Previous Trades Import_OMS Quer'!B6914</f>
        <v>0</v>
      </c>
      <c r="C6914" s="22">
        <f>'Previous Trades Import_OMS Quer'!C6914</f>
        <v>0</v>
      </c>
      <c r="D6914">
        <f>'Previous Trades Import_OMS Quer'!D6914</f>
        <v>0</v>
      </c>
      <c r="E6914" s="22">
        <f>'Previous Trades Import_OMS Quer'!E6914</f>
        <v>0</v>
      </c>
      <c r="F6914">
        <f>'Previous Trades Import_OMS Quer'!F6914</f>
        <v>0</v>
      </c>
      <c r="G6914">
        <f>'Previous Trades Import_OMS Quer'!G6914</f>
        <v>0</v>
      </c>
      <c r="H6914">
        <f>'Previous Trades Import_OMS Quer'!H6914</f>
        <v>0</v>
      </c>
      <c r="I6914">
        <f>'Previous Trades Import_OMS Quer'!I6914</f>
        <v>0</v>
      </c>
      <c r="J6914">
        <f>'Previous Trades Import_OMS Quer'!J6914</f>
        <v>0</v>
      </c>
      <c r="K6914">
        <f>'Previous Trades Import_OMS Quer'!K6914</f>
        <v>0</v>
      </c>
      <c r="L6914">
        <f>'Previous Trades Import_OMS Quer'!L6914</f>
        <v>0</v>
      </c>
      <c r="M6914">
        <f>'Previous Trades Import_OMS Quer'!M6914</f>
        <v>0</v>
      </c>
      <c r="N6914">
        <f>'Previous Trades Import_OMS Quer'!N6914</f>
        <v>0</v>
      </c>
      <c r="O6914" t="str">
        <f>CLEAN('Previous Trades Import_OMS Quer'!O6914)</f>
        <v/>
      </c>
      <c r="Q6914" s="25">
        <f t="shared" ref="Q6914:Q6977" si="216">IF(G6914="sell",M6914,-M6914)</f>
        <v>0</v>
      </c>
      <c r="R6914" s="25" t="e">
        <f>VLOOKUP(O6914,'Currency Balance'!$O$3:$Q$32,3,0)</f>
        <v>#N/A</v>
      </c>
      <c r="S6914" t="e">
        <f t="shared" ref="S6914:S6977" si="217">Q6914/R6914</f>
        <v>#N/A</v>
      </c>
    </row>
    <row r="6915" spans="1:19">
      <c r="A6915">
        <f>'Previous Trades Import_OMS Quer'!A6915</f>
        <v>0</v>
      </c>
      <c r="B6915">
        <f>'Previous Trades Import_OMS Quer'!B6915</f>
        <v>0</v>
      </c>
      <c r="C6915" s="22">
        <f>'Previous Trades Import_OMS Quer'!C6915</f>
        <v>0</v>
      </c>
      <c r="D6915">
        <f>'Previous Trades Import_OMS Quer'!D6915</f>
        <v>0</v>
      </c>
      <c r="E6915" s="22">
        <f>'Previous Trades Import_OMS Quer'!E6915</f>
        <v>0</v>
      </c>
      <c r="F6915">
        <f>'Previous Trades Import_OMS Quer'!F6915</f>
        <v>0</v>
      </c>
      <c r="G6915">
        <f>'Previous Trades Import_OMS Quer'!G6915</f>
        <v>0</v>
      </c>
      <c r="H6915">
        <f>'Previous Trades Import_OMS Quer'!H6915</f>
        <v>0</v>
      </c>
      <c r="I6915">
        <f>'Previous Trades Import_OMS Quer'!I6915</f>
        <v>0</v>
      </c>
      <c r="J6915">
        <f>'Previous Trades Import_OMS Quer'!J6915</f>
        <v>0</v>
      </c>
      <c r="K6915">
        <f>'Previous Trades Import_OMS Quer'!K6915</f>
        <v>0</v>
      </c>
      <c r="L6915">
        <f>'Previous Trades Import_OMS Quer'!L6915</f>
        <v>0</v>
      </c>
      <c r="M6915">
        <f>'Previous Trades Import_OMS Quer'!M6915</f>
        <v>0</v>
      </c>
      <c r="N6915">
        <f>'Previous Trades Import_OMS Quer'!N6915</f>
        <v>0</v>
      </c>
      <c r="O6915" t="str">
        <f>CLEAN('Previous Trades Import_OMS Quer'!O6915)</f>
        <v/>
      </c>
      <c r="Q6915" s="25">
        <f t="shared" si="216"/>
        <v>0</v>
      </c>
      <c r="R6915" s="25" t="e">
        <f>VLOOKUP(O6915,'Currency Balance'!$O$3:$Q$32,3,0)</f>
        <v>#N/A</v>
      </c>
      <c r="S6915" t="e">
        <f t="shared" si="217"/>
        <v>#N/A</v>
      </c>
    </row>
    <row r="6916" spans="1:19">
      <c r="A6916">
        <f>'Previous Trades Import_OMS Quer'!A6916</f>
        <v>0</v>
      </c>
      <c r="B6916">
        <f>'Previous Trades Import_OMS Quer'!B6916</f>
        <v>0</v>
      </c>
      <c r="C6916" s="22">
        <f>'Previous Trades Import_OMS Quer'!C6916</f>
        <v>0</v>
      </c>
      <c r="D6916">
        <f>'Previous Trades Import_OMS Quer'!D6916</f>
        <v>0</v>
      </c>
      <c r="E6916" s="22">
        <f>'Previous Trades Import_OMS Quer'!E6916</f>
        <v>0</v>
      </c>
      <c r="F6916">
        <f>'Previous Trades Import_OMS Quer'!F6916</f>
        <v>0</v>
      </c>
      <c r="G6916">
        <f>'Previous Trades Import_OMS Quer'!G6916</f>
        <v>0</v>
      </c>
      <c r="H6916">
        <f>'Previous Trades Import_OMS Quer'!H6916</f>
        <v>0</v>
      </c>
      <c r="I6916">
        <f>'Previous Trades Import_OMS Quer'!I6916</f>
        <v>0</v>
      </c>
      <c r="J6916">
        <f>'Previous Trades Import_OMS Quer'!J6916</f>
        <v>0</v>
      </c>
      <c r="K6916">
        <f>'Previous Trades Import_OMS Quer'!K6916</f>
        <v>0</v>
      </c>
      <c r="L6916">
        <f>'Previous Trades Import_OMS Quer'!L6916</f>
        <v>0</v>
      </c>
      <c r="M6916">
        <f>'Previous Trades Import_OMS Quer'!M6916</f>
        <v>0</v>
      </c>
      <c r="N6916">
        <f>'Previous Trades Import_OMS Quer'!N6916</f>
        <v>0</v>
      </c>
      <c r="O6916" t="str">
        <f>CLEAN('Previous Trades Import_OMS Quer'!O6916)</f>
        <v/>
      </c>
      <c r="Q6916" s="25">
        <f t="shared" si="216"/>
        <v>0</v>
      </c>
      <c r="R6916" s="25" t="e">
        <f>VLOOKUP(O6916,'Currency Balance'!$O$3:$Q$32,3,0)</f>
        <v>#N/A</v>
      </c>
      <c r="S6916" t="e">
        <f t="shared" si="217"/>
        <v>#N/A</v>
      </c>
    </row>
    <row r="6917" spans="1:19">
      <c r="A6917">
        <f>'Previous Trades Import_OMS Quer'!A6917</f>
        <v>0</v>
      </c>
      <c r="B6917">
        <f>'Previous Trades Import_OMS Quer'!B6917</f>
        <v>0</v>
      </c>
      <c r="C6917" s="22">
        <f>'Previous Trades Import_OMS Quer'!C6917</f>
        <v>0</v>
      </c>
      <c r="D6917">
        <f>'Previous Trades Import_OMS Quer'!D6917</f>
        <v>0</v>
      </c>
      <c r="E6917" s="22">
        <f>'Previous Trades Import_OMS Quer'!E6917</f>
        <v>0</v>
      </c>
      <c r="F6917">
        <f>'Previous Trades Import_OMS Quer'!F6917</f>
        <v>0</v>
      </c>
      <c r="G6917">
        <f>'Previous Trades Import_OMS Quer'!G6917</f>
        <v>0</v>
      </c>
      <c r="H6917">
        <f>'Previous Trades Import_OMS Quer'!H6917</f>
        <v>0</v>
      </c>
      <c r="I6917">
        <f>'Previous Trades Import_OMS Quer'!I6917</f>
        <v>0</v>
      </c>
      <c r="J6917">
        <f>'Previous Trades Import_OMS Quer'!J6917</f>
        <v>0</v>
      </c>
      <c r="K6917">
        <f>'Previous Trades Import_OMS Quer'!K6917</f>
        <v>0</v>
      </c>
      <c r="L6917">
        <f>'Previous Trades Import_OMS Quer'!L6917</f>
        <v>0</v>
      </c>
      <c r="M6917">
        <f>'Previous Trades Import_OMS Quer'!M6917</f>
        <v>0</v>
      </c>
      <c r="N6917">
        <f>'Previous Trades Import_OMS Quer'!N6917</f>
        <v>0</v>
      </c>
      <c r="O6917" t="str">
        <f>CLEAN('Previous Trades Import_OMS Quer'!O6917)</f>
        <v/>
      </c>
      <c r="Q6917" s="25">
        <f t="shared" si="216"/>
        <v>0</v>
      </c>
      <c r="R6917" s="25" t="e">
        <f>VLOOKUP(O6917,'Currency Balance'!$O$3:$Q$32,3,0)</f>
        <v>#N/A</v>
      </c>
      <c r="S6917" t="e">
        <f t="shared" si="217"/>
        <v>#N/A</v>
      </c>
    </row>
    <row r="6918" spans="1:19">
      <c r="A6918">
        <f>'Previous Trades Import_OMS Quer'!A6918</f>
        <v>0</v>
      </c>
      <c r="B6918">
        <f>'Previous Trades Import_OMS Quer'!B6918</f>
        <v>0</v>
      </c>
      <c r="C6918" s="22">
        <f>'Previous Trades Import_OMS Quer'!C6918</f>
        <v>0</v>
      </c>
      <c r="D6918">
        <f>'Previous Trades Import_OMS Quer'!D6918</f>
        <v>0</v>
      </c>
      <c r="E6918" s="22">
        <f>'Previous Trades Import_OMS Quer'!E6918</f>
        <v>0</v>
      </c>
      <c r="F6918">
        <f>'Previous Trades Import_OMS Quer'!F6918</f>
        <v>0</v>
      </c>
      <c r="G6918">
        <f>'Previous Trades Import_OMS Quer'!G6918</f>
        <v>0</v>
      </c>
      <c r="H6918">
        <f>'Previous Trades Import_OMS Quer'!H6918</f>
        <v>0</v>
      </c>
      <c r="I6918">
        <f>'Previous Trades Import_OMS Quer'!I6918</f>
        <v>0</v>
      </c>
      <c r="J6918">
        <f>'Previous Trades Import_OMS Quer'!J6918</f>
        <v>0</v>
      </c>
      <c r="K6918">
        <f>'Previous Trades Import_OMS Quer'!K6918</f>
        <v>0</v>
      </c>
      <c r="L6918">
        <f>'Previous Trades Import_OMS Quer'!L6918</f>
        <v>0</v>
      </c>
      <c r="M6918">
        <f>'Previous Trades Import_OMS Quer'!M6918</f>
        <v>0</v>
      </c>
      <c r="N6918">
        <f>'Previous Trades Import_OMS Quer'!N6918</f>
        <v>0</v>
      </c>
      <c r="O6918" t="str">
        <f>CLEAN('Previous Trades Import_OMS Quer'!O6918)</f>
        <v/>
      </c>
      <c r="Q6918" s="25">
        <f t="shared" si="216"/>
        <v>0</v>
      </c>
      <c r="R6918" s="25" t="e">
        <f>VLOOKUP(O6918,'Currency Balance'!$O$3:$Q$32,3,0)</f>
        <v>#N/A</v>
      </c>
      <c r="S6918" t="e">
        <f t="shared" si="217"/>
        <v>#N/A</v>
      </c>
    </row>
    <row r="6919" spans="1:19">
      <c r="A6919">
        <f>'Previous Trades Import_OMS Quer'!A6919</f>
        <v>0</v>
      </c>
      <c r="B6919">
        <f>'Previous Trades Import_OMS Quer'!B6919</f>
        <v>0</v>
      </c>
      <c r="C6919" s="22">
        <f>'Previous Trades Import_OMS Quer'!C6919</f>
        <v>0</v>
      </c>
      <c r="D6919">
        <f>'Previous Trades Import_OMS Quer'!D6919</f>
        <v>0</v>
      </c>
      <c r="E6919" s="22">
        <f>'Previous Trades Import_OMS Quer'!E6919</f>
        <v>0</v>
      </c>
      <c r="F6919">
        <f>'Previous Trades Import_OMS Quer'!F6919</f>
        <v>0</v>
      </c>
      <c r="G6919">
        <f>'Previous Trades Import_OMS Quer'!G6919</f>
        <v>0</v>
      </c>
      <c r="H6919">
        <f>'Previous Trades Import_OMS Quer'!H6919</f>
        <v>0</v>
      </c>
      <c r="I6919">
        <f>'Previous Trades Import_OMS Quer'!I6919</f>
        <v>0</v>
      </c>
      <c r="J6919">
        <f>'Previous Trades Import_OMS Quer'!J6919</f>
        <v>0</v>
      </c>
      <c r="K6919">
        <f>'Previous Trades Import_OMS Quer'!K6919</f>
        <v>0</v>
      </c>
      <c r="L6919">
        <f>'Previous Trades Import_OMS Quer'!L6919</f>
        <v>0</v>
      </c>
      <c r="M6919">
        <f>'Previous Trades Import_OMS Quer'!M6919</f>
        <v>0</v>
      </c>
      <c r="N6919">
        <f>'Previous Trades Import_OMS Quer'!N6919</f>
        <v>0</v>
      </c>
      <c r="O6919" t="str">
        <f>CLEAN('Previous Trades Import_OMS Quer'!O6919)</f>
        <v/>
      </c>
      <c r="Q6919" s="25">
        <f t="shared" si="216"/>
        <v>0</v>
      </c>
      <c r="R6919" s="25" t="e">
        <f>VLOOKUP(O6919,'Currency Balance'!$O$3:$Q$32,3,0)</f>
        <v>#N/A</v>
      </c>
      <c r="S6919" t="e">
        <f t="shared" si="217"/>
        <v>#N/A</v>
      </c>
    </row>
    <row r="6920" spans="1:19">
      <c r="A6920">
        <f>'Previous Trades Import_OMS Quer'!A6920</f>
        <v>0</v>
      </c>
      <c r="B6920">
        <f>'Previous Trades Import_OMS Quer'!B6920</f>
        <v>0</v>
      </c>
      <c r="C6920" s="22">
        <f>'Previous Trades Import_OMS Quer'!C6920</f>
        <v>0</v>
      </c>
      <c r="D6920">
        <f>'Previous Trades Import_OMS Quer'!D6920</f>
        <v>0</v>
      </c>
      <c r="E6920" s="22">
        <f>'Previous Trades Import_OMS Quer'!E6920</f>
        <v>0</v>
      </c>
      <c r="F6920">
        <f>'Previous Trades Import_OMS Quer'!F6920</f>
        <v>0</v>
      </c>
      <c r="G6920">
        <f>'Previous Trades Import_OMS Quer'!G6920</f>
        <v>0</v>
      </c>
      <c r="H6920">
        <f>'Previous Trades Import_OMS Quer'!H6920</f>
        <v>0</v>
      </c>
      <c r="I6920">
        <f>'Previous Trades Import_OMS Quer'!I6920</f>
        <v>0</v>
      </c>
      <c r="J6920">
        <f>'Previous Trades Import_OMS Quer'!J6920</f>
        <v>0</v>
      </c>
      <c r="K6920">
        <f>'Previous Trades Import_OMS Quer'!K6920</f>
        <v>0</v>
      </c>
      <c r="L6920">
        <f>'Previous Trades Import_OMS Quer'!L6920</f>
        <v>0</v>
      </c>
      <c r="M6920">
        <f>'Previous Trades Import_OMS Quer'!M6920</f>
        <v>0</v>
      </c>
      <c r="N6920">
        <f>'Previous Trades Import_OMS Quer'!N6920</f>
        <v>0</v>
      </c>
      <c r="O6920" t="str">
        <f>CLEAN('Previous Trades Import_OMS Quer'!O6920)</f>
        <v/>
      </c>
      <c r="Q6920" s="25">
        <f t="shared" si="216"/>
        <v>0</v>
      </c>
      <c r="R6920" s="25" t="e">
        <f>VLOOKUP(O6920,'Currency Balance'!$O$3:$Q$32,3,0)</f>
        <v>#N/A</v>
      </c>
      <c r="S6920" t="e">
        <f t="shared" si="217"/>
        <v>#N/A</v>
      </c>
    </row>
    <row r="6921" spans="1:19">
      <c r="A6921">
        <f>'Previous Trades Import_OMS Quer'!A6921</f>
        <v>0</v>
      </c>
      <c r="B6921">
        <f>'Previous Trades Import_OMS Quer'!B6921</f>
        <v>0</v>
      </c>
      <c r="C6921" s="22">
        <f>'Previous Trades Import_OMS Quer'!C6921</f>
        <v>0</v>
      </c>
      <c r="D6921">
        <f>'Previous Trades Import_OMS Quer'!D6921</f>
        <v>0</v>
      </c>
      <c r="E6921" s="22">
        <f>'Previous Trades Import_OMS Quer'!E6921</f>
        <v>0</v>
      </c>
      <c r="F6921">
        <f>'Previous Trades Import_OMS Quer'!F6921</f>
        <v>0</v>
      </c>
      <c r="G6921">
        <f>'Previous Trades Import_OMS Quer'!G6921</f>
        <v>0</v>
      </c>
      <c r="H6921">
        <f>'Previous Trades Import_OMS Quer'!H6921</f>
        <v>0</v>
      </c>
      <c r="I6921">
        <f>'Previous Trades Import_OMS Quer'!I6921</f>
        <v>0</v>
      </c>
      <c r="J6921">
        <f>'Previous Trades Import_OMS Quer'!J6921</f>
        <v>0</v>
      </c>
      <c r="K6921">
        <f>'Previous Trades Import_OMS Quer'!K6921</f>
        <v>0</v>
      </c>
      <c r="L6921">
        <f>'Previous Trades Import_OMS Quer'!L6921</f>
        <v>0</v>
      </c>
      <c r="M6921">
        <f>'Previous Trades Import_OMS Quer'!M6921</f>
        <v>0</v>
      </c>
      <c r="N6921">
        <f>'Previous Trades Import_OMS Quer'!N6921</f>
        <v>0</v>
      </c>
      <c r="O6921" t="str">
        <f>CLEAN('Previous Trades Import_OMS Quer'!O6921)</f>
        <v/>
      </c>
      <c r="Q6921" s="25">
        <f t="shared" si="216"/>
        <v>0</v>
      </c>
      <c r="R6921" s="25" t="e">
        <f>VLOOKUP(O6921,'Currency Balance'!$O$3:$Q$32,3,0)</f>
        <v>#N/A</v>
      </c>
      <c r="S6921" t="e">
        <f t="shared" si="217"/>
        <v>#N/A</v>
      </c>
    </row>
    <row r="6922" spans="1:19">
      <c r="A6922">
        <f>'Previous Trades Import_OMS Quer'!A6922</f>
        <v>0</v>
      </c>
      <c r="B6922">
        <f>'Previous Trades Import_OMS Quer'!B6922</f>
        <v>0</v>
      </c>
      <c r="C6922" s="22">
        <f>'Previous Trades Import_OMS Quer'!C6922</f>
        <v>0</v>
      </c>
      <c r="D6922">
        <f>'Previous Trades Import_OMS Quer'!D6922</f>
        <v>0</v>
      </c>
      <c r="E6922" s="22">
        <f>'Previous Trades Import_OMS Quer'!E6922</f>
        <v>0</v>
      </c>
      <c r="F6922">
        <f>'Previous Trades Import_OMS Quer'!F6922</f>
        <v>0</v>
      </c>
      <c r="G6922">
        <f>'Previous Trades Import_OMS Quer'!G6922</f>
        <v>0</v>
      </c>
      <c r="H6922">
        <f>'Previous Trades Import_OMS Quer'!H6922</f>
        <v>0</v>
      </c>
      <c r="I6922">
        <f>'Previous Trades Import_OMS Quer'!I6922</f>
        <v>0</v>
      </c>
      <c r="J6922">
        <f>'Previous Trades Import_OMS Quer'!J6922</f>
        <v>0</v>
      </c>
      <c r="K6922">
        <f>'Previous Trades Import_OMS Quer'!K6922</f>
        <v>0</v>
      </c>
      <c r="L6922">
        <f>'Previous Trades Import_OMS Quer'!L6922</f>
        <v>0</v>
      </c>
      <c r="M6922">
        <f>'Previous Trades Import_OMS Quer'!M6922</f>
        <v>0</v>
      </c>
      <c r="N6922">
        <f>'Previous Trades Import_OMS Quer'!N6922</f>
        <v>0</v>
      </c>
      <c r="O6922" t="str">
        <f>CLEAN('Previous Trades Import_OMS Quer'!O6922)</f>
        <v/>
      </c>
      <c r="Q6922" s="25">
        <f t="shared" si="216"/>
        <v>0</v>
      </c>
      <c r="R6922" s="25" t="e">
        <f>VLOOKUP(O6922,'Currency Balance'!$O$3:$Q$32,3,0)</f>
        <v>#N/A</v>
      </c>
      <c r="S6922" t="e">
        <f t="shared" si="217"/>
        <v>#N/A</v>
      </c>
    </row>
    <row r="6923" spans="1:19">
      <c r="A6923">
        <f>'Previous Trades Import_OMS Quer'!A6923</f>
        <v>0</v>
      </c>
      <c r="B6923">
        <f>'Previous Trades Import_OMS Quer'!B6923</f>
        <v>0</v>
      </c>
      <c r="C6923" s="22">
        <f>'Previous Trades Import_OMS Quer'!C6923</f>
        <v>0</v>
      </c>
      <c r="D6923">
        <f>'Previous Trades Import_OMS Quer'!D6923</f>
        <v>0</v>
      </c>
      <c r="E6923" s="22">
        <f>'Previous Trades Import_OMS Quer'!E6923</f>
        <v>0</v>
      </c>
      <c r="F6923">
        <f>'Previous Trades Import_OMS Quer'!F6923</f>
        <v>0</v>
      </c>
      <c r="G6923">
        <f>'Previous Trades Import_OMS Quer'!G6923</f>
        <v>0</v>
      </c>
      <c r="H6923">
        <f>'Previous Trades Import_OMS Quer'!H6923</f>
        <v>0</v>
      </c>
      <c r="I6923">
        <f>'Previous Trades Import_OMS Quer'!I6923</f>
        <v>0</v>
      </c>
      <c r="J6923">
        <f>'Previous Trades Import_OMS Quer'!J6923</f>
        <v>0</v>
      </c>
      <c r="K6923">
        <f>'Previous Trades Import_OMS Quer'!K6923</f>
        <v>0</v>
      </c>
      <c r="L6923">
        <f>'Previous Trades Import_OMS Quer'!L6923</f>
        <v>0</v>
      </c>
      <c r="M6923">
        <f>'Previous Trades Import_OMS Quer'!M6923</f>
        <v>0</v>
      </c>
      <c r="N6923">
        <f>'Previous Trades Import_OMS Quer'!N6923</f>
        <v>0</v>
      </c>
      <c r="O6923" t="str">
        <f>CLEAN('Previous Trades Import_OMS Quer'!O6923)</f>
        <v/>
      </c>
      <c r="Q6923" s="25">
        <f t="shared" si="216"/>
        <v>0</v>
      </c>
      <c r="R6923" s="25" t="e">
        <f>VLOOKUP(O6923,'Currency Balance'!$O$3:$Q$32,3,0)</f>
        <v>#N/A</v>
      </c>
      <c r="S6923" t="e">
        <f t="shared" si="217"/>
        <v>#N/A</v>
      </c>
    </row>
    <row r="6924" spans="1:19">
      <c r="A6924">
        <f>'Previous Trades Import_OMS Quer'!A6924</f>
        <v>0</v>
      </c>
      <c r="B6924">
        <f>'Previous Trades Import_OMS Quer'!B6924</f>
        <v>0</v>
      </c>
      <c r="C6924" s="22">
        <f>'Previous Trades Import_OMS Quer'!C6924</f>
        <v>0</v>
      </c>
      <c r="D6924">
        <f>'Previous Trades Import_OMS Quer'!D6924</f>
        <v>0</v>
      </c>
      <c r="E6924" s="22">
        <f>'Previous Trades Import_OMS Quer'!E6924</f>
        <v>0</v>
      </c>
      <c r="F6924">
        <f>'Previous Trades Import_OMS Quer'!F6924</f>
        <v>0</v>
      </c>
      <c r="G6924">
        <f>'Previous Trades Import_OMS Quer'!G6924</f>
        <v>0</v>
      </c>
      <c r="H6924">
        <f>'Previous Trades Import_OMS Quer'!H6924</f>
        <v>0</v>
      </c>
      <c r="I6924">
        <f>'Previous Trades Import_OMS Quer'!I6924</f>
        <v>0</v>
      </c>
      <c r="J6924">
        <f>'Previous Trades Import_OMS Quer'!J6924</f>
        <v>0</v>
      </c>
      <c r="K6924">
        <f>'Previous Trades Import_OMS Quer'!K6924</f>
        <v>0</v>
      </c>
      <c r="L6924">
        <f>'Previous Trades Import_OMS Quer'!L6924</f>
        <v>0</v>
      </c>
      <c r="M6924">
        <f>'Previous Trades Import_OMS Quer'!M6924</f>
        <v>0</v>
      </c>
      <c r="N6924">
        <f>'Previous Trades Import_OMS Quer'!N6924</f>
        <v>0</v>
      </c>
      <c r="O6924" t="str">
        <f>CLEAN('Previous Trades Import_OMS Quer'!O6924)</f>
        <v/>
      </c>
      <c r="Q6924" s="25">
        <f t="shared" si="216"/>
        <v>0</v>
      </c>
      <c r="R6924" s="25" t="e">
        <f>VLOOKUP(O6924,'Currency Balance'!$O$3:$Q$32,3,0)</f>
        <v>#N/A</v>
      </c>
      <c r="S6924" t="e">
        <f t="shared" si="217"/>
        <v>#N/A</v>
      </c>
    </row>
    <row r="6925" spans="1:19">
      <c r="A6925">
        <f>'Previous Trades Import_OMS Quer'!A6925</f>
        <v>0</v>
      </c>
      <c r="B6925">
        <f>'Previous Trades Import_OMS Quer'!B6925</f>
        <v>0</v>
      </c>
      <c r="C6925" s="22">
        <f>'Previous Trades Import_OMS Quer'!C6925</f>
        <v>0</v>
      </c>
      <c r="D6925">
        <f>'Previous Trades Import_OMS Quer'!D6925</f>
        <v>0</v>
      </c>
      <c r="E6925" s="22">
        <f>'Previous Trades Import_OMS Quer'!E6925</f>
        <v>0</v>
      </c>
      <c r="F6925">
        <f>'Previous Trades Import_OMS Quer'!F6925</f>
        <v>0</v>
      </c>
      <c r="G6925">
        <f>'Previous Trades Import_OMS Quer'!G6925</f>
        <v>0</v>
      </c>
      <c r="H6925">
        <f>'Previous Trades Import_OMS Quer'!H6925</f>
        <v>0</v>
      </c>
      <c r="I6925">
        <f>'Previous Trades Import_OMS Quer'!I6925</f>
        <v>0</v>
      </c>
      <c r="J6925">
        <f>'Previous Trades Import_OMS Quer'!J6925</f>
        <v>0</v>
      </c>
      <c r="K6925">
        <f>'Previous Trades Import_OMS Quer'!K6925</f>
        <v>0</v>
      </c>
      <c r="L6925">
        <f>'Previous Trades Import_OMS Quer'!L6925</f>
        <v>0</v>
      </c>
      <c r="M6925">
        <f>'Previous Trades Import_OMS Quer'!M6925</f>
        <v>0</v>
      </c>
      <c r="N6925">
        <f>'Previous Trades Import_OMS Quer'!N6925</f>
        <v>0</v>
      </c>
      <c r="O6925" t="str">
        <f>CLEAN('Previous Trades Import_OMS Quer'!O6925)</f>
        <v/>
      </c>
      <c r="Q6925" s="25">
        <f t="shared" si="216"/>
        <v>0</v>
      </c>
      <c r="R6925" s="25" t="e">
        <f>VLOOKUP(O6925,'Currency Balance'!$O$3:$Q$32,3,0)</f>
        <v>#N/A</v>
      </c>
      <c r="S6925" t="e">
        <f t="shared" si="217"/>
        <v>#N/A</v>
      </c>
    </row>
    <row r="6926" spans="1:19">
      <c r="A6926">
        <f>'Previous Trades Import_OMS Quer'!A6926</f>
        <v>0</v>
      </c>
      <c r="B6926">
        <f>'Previous Trades Import_OMS Quer'!B6926</f>
        <v>0</v>
      </c>
      <c r="C6926" s="22">
        <f>'Previous Trades Import_OMS Quer'!C6926</f>
        <v>0</v>
      </c>
      <c r="D6926">
        <f>'Previous Trades Import_OMS Quer'!D6926</f>
        <v>0</v>
      </c>
      <c r="E6926" s="22">
        <f>'Previous Trades Import_OMS Quer'!E6926</f>
        <v>0</v>
      </c>
      <c r="F6926">
        <f>'Previous Trades Import_OMS Quer'!F6926</f>
        <v>0</v>
      </c>
      <c r="G6926">
        <f>'Previous Trades Import_OMS Quer'!G6926</f>
        <v>0</v>
      </c>
      <c r="H6926">
        <f>'Previous Trades Import_OMS Quer'!H6926</f>
        <v>0</v>
      </c>
      <c r="I6926">
        <f>'Previous Trades Import_OMS Quer'!I6926</f>
        <v>0</v>
      </c>
      <c r="J6926">
        <f>'Previous Trades Import_OMS Quer'!J6926</f>
        <v>0</v>
      </c>
      <c r="K6926">
        <f>'Previous Trades Import_OMS Quer'!K6926</f>
        <v>0</v>
      </c>
      <c r="L6926">
        <f>'Previous Trades Import_OMS Quer'!L6926</f>
        <v>0</v>
      </c>
      <c r="M6926">
        <f>'Previous Trades Import_OMS Quer'!M6926</f>
        <v>0</v>
      </c>
      <c r="N6926">
        <f>'Previous Trades Import_OMS Quer'!N6926</f>
        <v>0</v>
      </c>
      <c r="O6926" t="str">
        <f>CLEAN('Previous Trades Import_OMS Quer'!O6926)</f>
        <v/>
      </c>
      <c r="Q6926" s="25">
        <f t="shared" si="216"/>
        <v>0</v>
      </c>
      <c r="R6926" s="25" t="e">
        <f>VLOOKUP(O6926,'Currency Balance'!$O$3:$Q$32,3,0)</f>
        <v>#N/A</v>
      </c>
      <c r="S6926" t="e">
        <f t="shared" si="217"/>
        <v>#N/A</v>
      </c>
    </row>
    <row r="6927" spans="1:19">
      <c r="A6927">
        <f>'Previous Trades Import_OMS Quer'!A6927</f>
        <v>0</v>
      </c>
      <c r="B6927">
        <f>'Previous Trades Import_OMS Quer'!B6927</f>
        <v>0</v>
      </c>
      <c r="C6927" s="22">
        <f>'Previous Trades Import_OMS Quer'!C6927</f>
        <v>0</v>
      </c>
      <c r="D6927">
        <f>'Previous Trades Import_OMS Quer'!D6927</f>
        <v>0</v>
      </c>
      <c r="E6927" s="22">
        <f>'Previous Trades Import_OMS Quer'!E6927</f>
        <v>0</v>
      </c>
      <c r="F6927">
        <f>'Previous Trades Import_OMS Quer'!F6927</f>
        <v>0</v>
      </c>
      <c r="G6927">
        <f>'Previous Trades Import_OMS Quer'!G6927</f>
        <v>0</v>
      </c>
      <c r="H6927">
        <f>'Previous Trades Import_OMS Quer'!H6927</f>
        <v>0</v>
      </c>
      <c r="I6927">
        <f>'Previous Trades Import_OMS Quer'!I6927</f>
        <v>0</v>
      </c>
      <c r="J6927">
        <f>'Previous Trades Import_OMS Quer'!J6927</f>
        <v>0</v>
      </c>
      <c r="K6927">
        <f>'Previous Trades Import_OMS Quer'!K6927</f>
        <v>0</v>
      </c>
      <c r="L6927">
        <f>'Previous Trades Import_OMS Quer'!L6927</f>
        <v>0</v>
      </c>
      <c r="M6927">
        <f>'Previous Trades Import_OMS Quer'!M6927</f>
        <v>0</v>
      </c>
      <c r="N6927">
        <f>'Previous Trades Import_OMS Quer'!N6927</f>
        <v>0</v>
      </c>
      <c r="O6927" t="str">
        <f>CLEAN('Previous Trades Import_OMS Quer'!O6927)</f>
        <v/>
      </c>
      <c r="Q6927" s="25">
        <f t="shared" si="216"/>
        <v>0</v>
      </c>
      <c r="R6927" s="25" t="e">
        <f>VLOOKUP(O6927,'Currency Balance'!$O$3:$Q$32,3,0)</f>
        <v>#N/A</v>
      </c>
      <c r="S6927" t="e">
        <f t="shared" si="217"/>
        <v>#N/A</v>
      </c>
    </row>
    <row r="6928" spans="1:19">
      <c r="A6928">
        <f>'Previous Trades Import_OMS Quer'!A6928</f>
        <v>0</v>
      </c>
      <c r="B6928">
        <f>'Previous Trades Import_OMS Quer'!B6928</f>
        <v>0</v>
      </c>
      <c r="C6928" s="22">
        <f>'Previous Trades Import_OMS Quer'!C6928</f>
        <v>0</v>
      </c>
      <c r="D6928">
        <f>'Previous Trades Import_OMS Quer'!D6928</f>
        <v>0</v>
      </c>
      <c r="E6928" s="22">
        <f>'Previous Trades Import_OMS Quer'!E6928</f>
        <v>0</v>
      </c>
      <c r="F6928">
        <f>'Previous Trades Import_OMS Quer'!F6928</f>
        <v>0</v>
      </c>
      <c r="G6928">
        <f>'Previous Trades Import_OMS Quer'!G6928</f>
        <v>0</v>
      </c>
      <c r="H6928">
        <f>'Previous Trades Import_OMS Quer'!H6928</f>
        <v>0</v>
      </c>
      <c r="I6928">
        <f>'Previous Trades Import_OMS Quer'!I6928</f>
        <v>0</v>
      </c>
      <c r="J6928">
        <f>'Previous Trades Import_OMS Quer'!J6928</f>
        <v>0</v>
      </c>
      <c r="K6928">
        <f>'Previous Trades Import_OMS Quer'!K6928</f>
        <v>0</v>
      </c>
      <c r="L6928">
        <f>'Previous Trades Import_OMS Quer'!L6928</f>
        <v>0</v>
      </c>
      <c r="M6928">
        <f>'Previous Trades Import_OMS Quer'!M6928</f>
        <v>0</v>
      </c>
      <c r="N6928">
        <f>'Previous Trades Import_OMS Quer'!N6928</f>
        <v>0</v>
      </c>
      <c r="O6928" t="str">
        <f>CLEAN('Previous Trades Import_OMS Quer'!O6928)</f>
        <v/>
      </c>
      <c r="Q6928" s="25">
        <f t="shared" si="216"/>
        <v>0</v>
      </c>
      <c r="R6928" s="25" t="e">
        <f>VLOOKUP(O6928,'Currency Balance'!$O$3:$Q$32,3,0)</f>
        <v>#N/A</v>
      </c>
      <c r="S6928" t="e">
        <f t="shared" si="217"/>
        <v>#N/A</v>
      </c>
    </row>
    <row r="6929" spans="1:19">
      <c r="A6929">
        <f>'Previous Trades Import_OMS Quer'!A6929</f>
        <v>0</v>
      </c>
      <c r="B6929">
        <f>'Previous Trades Import_OMS Quer'!B6929</f>
        <v>0</v>
      </c>
      <c r="C6929" s="22">
        <f>'Previous Trades Import_OMS Quer'!C6929</f>
        <v>0</v>
      </c>
      <c r="D6929">
        <f>'Previous Trades Import_OMS Quer'!D6929</f>
        <v>0</v>
      </c>
      <c r="E6929" s="22">
        <f>'Previous Trades Import_OMS Quer'!E6929</f>
        <v>0</v>
      </c>
      <c r="F6929">
        <f>'Previous Trades Import_OMS Quer'!F6929</f>
        <v>0</v>
      </c>
      <c r="G6929">
        <f>'Previous Trades Import_OMS Quer'!G6929</f>
        <v>0</v>
      </c>
      <c r="H6929">
        <f>'Previous Trades Import_OMS Quer'!H6929</f>
        <v>0</v>
      </c>
      <c r="I6929">
        <f>'Previous Trades Import_OMS Quer'!I6929</f>
        <v>0</v>
      </c>
      <c r="J6929">
        <f>'Previous Trades Import_OMS Quer'!J6929</f>
        <v>0</v>
      </c>
      <c r="K6929">
        <f>'Previous Trades Import_OMS Quer'!K6929</f>
        <v>0</v>
      </c>
      <c r="L6929">
        <f>'Previous Trades Import_OMS Quer'!L6929</f>
        <v>0</v>
      </c>
      <c r="M6929">
        <f>'Previous Trades Import_OMS Quer'!M6929</f>
        <v>0</v>
      </c>
      <c r="N6929">
        <f>'Previous Trades Import_OMS Quer'!N6929</f>
        <v>0</v>
      </c>
      <c r="O6929" t="str">
        <f>CLEAN('Previous Trades Import_OMS Quer'!O6929)</f>
        <v/>
      </c>
      <c r="Q6929" s="25">
        <f t="shared" si="216"/>
        <v>0</v>
      </c>
      <c r="R6929" s="25" t="e">
        <f>VLOOKUP(O6929,'Currency Balance'!$O$3:$Q$32,3,0)</f>
        <v>#N/A</v>
      </c>
      <c r="S6929" t="e">
        <f t="shared" si="217"/>
        <v>#N/A</v>
      </c>
    </row>
    <row r="6930" spans="1:19">
      <c r="A6930">
        <f>'Previous Trades Import_OMS Quer'!A6930</f>
        <v>0</v>
      </c>
      <c r="B6930">
        <f>'Previous Trades Import_OMS Quer'!B6930</f>
        <v>0</v>
      </c>
      <c r="C6930" s="22">
        <f>'Previous Trades Import_OMS Quer'!C6930</f>
        <v>0</v>
      </c>
      <c r="D6930">
        <f>'Previous Trades Import_OMS Quer'!D6930</f>
        <v>0</v>
      </c>
      <c r="E6930" s="22">
        <f>'Previous Trades Import_OMS Quer'!E6930</f>
        <v>0</v>
      </c>
      <c r="F6930">
        <f>'Previous Trades Import_OMS Quer'!F6930</f>
        <v>0</v>
      </c>
      <c r="G6930">
        <f>'Previous Trades Import_OMS Quer'!G6930</f>
        <v>0</v>
      </c>
      <c r="H6930">
        <f>'Previous Trades Import_OMS Quer'!H6930</f>
        <v>0</v>
      </c>
      <c r="I6930">
        <f>'Previous Trades Import_OMS Quer'!I6930</f>
        <v>0</v>
      </c>
      <c r="J6930">
        <f>'Previous Trades Import_OMS Quer'!J6930</f>
        <v>0</v>
      </c>
      <c r="K6930">
        <f>'Previous Trades Import_OMS Quer'!K6930</f>
        <v>0</v>
      </c>
      <c r="L6930">
        <f>'Previous Trades Import_OMS Quer'!L6930</f>
        <v>0</v>
      </c>
      <c r="M6930">
        <f>'Previous Trades Import_OMS Quer'!M6930</f>
        <v>0</v>
      </c>
      <c r="N6930">
        <f>'Previous Trades Import_OMS Quer'!N6930</f>
        <v>0</v>
      </c>
      <c r="O6930" t="str">
        <f>CLEAN('Previous Trades Import_OMS Quer'!O6930)</f>
        <v/>
      </c>
      <c r="Q6930" s="25">
        <f t="shared" si="216"/>
        <v>0</v>
      </c>
      <c r="R6930" s="25" t="e">
        <f>VLOOKUP(O6930,'Currency Balance'!$O$3:$Q$32,3,0)</f>
        <v>#N/A</v>
      </c>
      <c r="S6930" t="e">
        <f t="shared" si="217"/>
        <v>#N/A</v>
      </c>
    </row>
    <row r="6931" spans="1:19">
      <c r="A6931">
        <f>'Previous Trades Import_OMS Quer'!A6931</f>
        <v>0</v>
      </c>
      <c r="B6931">
        <f>'Previous Trades Import_OMS Quer'!B6931</f>
        <v>0</v>
      </c>
      <c r="C6931" s="22">
        <f>'Previous Trades Import_OMS Quer'!C6931</f>
        <v>0</v>
      </c>
      <c r="D6931">
        <f>'Previous Trades Import_OMS Quer'!D6931</f>
        <v>0</v>
      </c>
      <c r="E6931" s="22">
        <f>'Previous Trades Import_OMS Quer'!E6931</f>
        <v>0</v>
      </c>
      <c r="F6931">
        <f>'Previous Trades Import_OMS Quer'!F6931</f>
        <v>0</v>
      </c>
      <c r="G6931">
        <f>'Previous Trades Import_OMS Quer'!G6931</f>
        <v>0</v>
      </c>
      <c r="H6931">
        <f>'Previous Trades Import_OMS Quer'!H6931</f>
        <v>0</v>
      </c>
      <c r="I6931">
        <f>'Previous Trades Import_OMS Quer'!I6931</f>
        <v>0</v>
      </c>
      <c r="J6931">
        <f>'Previous Trades Import_OMS Quer'!J6931</f>
        <v>0</v>
      </c>
      <c r="K6931">
        <f>'Previous Trades Import_OMS Quer'!K6931</f>
        <v>0</v>
      </c>
      <c r="L6931">
        <f>'Previous Trades Import_OMS Quer'!L6931</f>
        <v>0</v>
      </c>
      <c r="M6931">
        <f>'Previous Trades Import_OMS Quer'!M6931</f>
        <v>0</v>
      </c>
      <c r="N6931">
        <f>'Previous Trades Import_OMS Quer'!N6931</f>
        <v>0</v>
      </c>
      <c r="O6931" t="str">
        <f>CLEAN('Previous Trades Import_OMS Quer'!O6931)</f>
        <v/>
      </c>
      <c r="Q6931" s="25">
        <f t="shared" si="216"/>
        <v>0</v>
      </c>
      <c r="R6931" s="25" t="e">
        <f>VLOOKUP(O6931,'Currency Balance'!$O$3:$Q$32,3,0)</f>
        <v>#N/A</v>
      </c>
      <c r="S6931" t="e">
        <f t="shared" si="217"/>
        <v>#N/A</v>
      </c>
    </row>
    <row r="6932" spans="1:19">
      <c r="A6932">
        <f>'Previous Trades Import_OMS Quer'!A6932</f>
        <v>0</v>
      </c>
      <c r="B6932">
        <f>'Previous Trades Import_OMS Quer'!B6932</f>
        <v>0</v>
      </c>
      <c r="C6932" s="22">
        <f>'Previous Trades Import_OMS Quer'!C6932</f>
        <v>0</v>
      </c>
      <c r="D6932">
        <f>'Previous Trades Import_OMS Quer'!D6932</f>
        <v>0</v>
      </c>
      <c r="E6932" s="22">
        <f>'Previous Trades Import_OMS Quer'!E6932</f>
        <v>0</v>
      </c>
      <c r="F6932">
        <f>'Previous Trades Import_OMS Quer'!F6932</f>
        <v>0</v>
      </c>
      <c r="G6932">
        <f>'Previous Trades Import_OMS Quer'!G6932</f>
        <v>0</v>
      </c>
      <c r="H6932">
        <f>'Previous Trades Import_OMS Quer'!H6932</f>
        <v>0</v>
      </c>
      <c r="I6932">
        <f>'Previous Trades Import_OMS Quer'!I6932</f>
        <v>0</v>
      </c>
      <c r="J6932">
        <f>'Previous Trades Import_OMS Quer'!J6932</f>
        <v>0</v>
      </c>
      <c r="K6932">
        <f>'Previous Trades Import_OMS Quer'!K6932</f>
        <v>0</v>
      </c>
      <c r="L6932">
        <f>'Previous Trades Import_OMS Quer'!L6932</f>
        <v>0</v>
      </c>
      <c r="M6932">
        <f>'Previous Trades Import_OMS Quer'!M6932</f>
        <v>0</v>
      </c>
      <c r="N6932">
        <f>'Previous Trades Import_OMS Quer'!N6932</f>
        <v>0</v>
      </c>
      <c r="O6932" t="str">
        <f>CLEAN('Previous Trades Import_OMS Quer'!O6932)</f>
        <v/>
      </c>
      <c r="Q6932" s="25">
        <f t="shared" si="216"/>
        <v>0</v>
      </c>
      <c r="R6932" s="25" t="e">
        <f>VLOOKUP(O6932,'Currency Balance'!$O$3:$Q$32,3,0)</f>
        <v>#N/A</v>
      </c>
      <c r="S6932" t="e">
        <f t="shared" si="217"/>
        <v>#N/A</v>
      </c>
    </row>
    <row r="6933" spans="1:19">
      <c r="A6933">
        <f>'Previous Trades Import_OMS Quer'!A6933</f>
        <v>0</v>
      </c>
      <c r="B6933">
        <f>'Previous Trades Import_OMS Quer'!B6933</f>
        <v>0</v>
      </c>
      <c r="C6933" s="22">
        <f>'Previous Trades Import_OMS Quer'!C6933</f>
        <v>0</v>
      </c>
      <c r="D6933">
        <f>'Previous Trades Import_OMS Quer'!D6933</f>
        <v>0</v>
      </c>
      <c r="E6933" s="22">
        <f>'Previous Trades Import_OMS Quer'!E6933</f>
        <v>0</v>
      </c>
      <c r="F6933">
        <f>'Previous Trades Import_OMS Quer'!F6933</f>
        <v>0</v>
      </c>
      <c r="G6933">
        <f>'Previous Trades Import_OMS Quer'!G6933</f>
        <v>0</v>
      </c>
      <c r="H6933">
        <f>'Previous Trades Import_OMS Quer'!H6933</f>
        <v>0</v>
      </c>
      <c r="I6933">
        <f>'Previous Trades Import_OMS Quer'!I6933</f>
        <v>0</v>
      </c>
      <c r="J6933">
        <f>'Previous Trades Import_OMS Quer'!J6933</f>
        <v>0</v>
      </c>
      <c r="K6933">
        <f>'Previous Trades Import_OMS Quer'!K6933</f>
        <v>0</v>
      </c>
      <c r="L6933">
        <f>'Previous Trades Import_OMS Quer'!L6933</f>
        <v>0</v>
      </c>
      <c r="M6933">
        <f>'Previous Trades Import_OMS Quer'!M6933</f>
        <v>0</v>
      </c>
      <c r="N6933">
        <f>'Previous Trades Import_OMS Quer'!N6933</f>
        <v>0</v>
      </c>
      <c r="O6933" t="str">
        <f>CLEAN('Previous Trades Import_OMS Quer'!O6933)</f>
        <v/>
      </c>
      <c r="Q6933" s="25">
        <f t="shared" si="216"/>
        <v>0</v>
      </c>
      <c r="R6933" s="25" t="e">
        <f>VLOOKUP(O6933,'Currency Balance'!$O$3:$Q$32,3,0)</f>
        <v>#N/A</v>
      </c>
      <c r="S6933" t="e">
        <f t="shared" si="217"/>
        <v>#N/A</v>
      </c>
    </row>
    <row r="6934" spans="1:19">
      <c r="A6934">
        <f>'Previous Trades Import_OMS Quer'!A6934</f>
        <v>0</v>
      </c>
      <c r="B6934">
        <f>'Previous Trades Import_OMS Quer'!B6934</f>
        <v>0</v>
      </c>
      <c r="C6934" s="22">
        <f>'Previous Trades Import_OMS Quer'!C6934</f>
        <v>0</v>
      </c>
      <c r="D6934">
        <f>'Previous Trades Import_OMS Quer'!D6934</f>
        <v>0</v>
      </c>
      <c r="E6934" s="22">
        <f>'Previous Trades Import_OMS Quer'!E6934</f>
        <v>0</v>
      </c>
      <c r="F6934">
        <f>'Previous Trades Import_OMS Quer'!F6934</f>
        <v>0</v>
      </c>
      <c r="G6934">
        <f>'Previous Trades Import_OMS Quer'!G6934</f>
        <v>0</v>
      </c>
      <c r="H6934">
        <f>'Previous Trades Import_OMS Quer'!H6934</f>
        <v>0</v>
      </c>
      <c r="I6934">
        <f>'Previous Trades Import_OMS Quer'!I6934</f>
        <v>0</v>
      </c>
      <c r="J6934">
        <f>'Previous Trades Import_OMS Quer'!J6934</f>
        <v>0</v>
      </c>
      <c r="K6934">
        <f>'Previous Trades Import_OMS Quer'!K6934</f>
        <v>0</v>
      </c>
      <c r="L6934">
        <f>'Previous Trades Import_OMS Quer'!L6934</f>
        <v>0</v>
      </c>
      <c r="M6934">
        <f>'Previous Trades Import_OMS Quer'!M6934</f>
        <v>0</v>
      </c>
      <c r="N6934">
        <f>'Previous Trades Import_OMS Quer'!N6934</f>
        <v>0</v>
      </c>
      <c r="O6934" t="str">
        <f>CLEAN('Previous Trades Import_OMS Quer'!O6934)</f>
        <v/>
      </c>
      <c r="Q6934" s="25">
        <f t="shared" si="216"/>
        <v>0</v>
      </c>
      <c r="R6934" s="25" t="e">
        <f>VLOOKUP(O6934,'Currency Balance'!$O$3:$Q$32,3,0)</f>
        <v>#N/A</v>
      </c>
      <c r="S6934" t="e">
        <f t="shared" si="217"/>
        <v>#N/A</v>
      </c>
    </row>
    <row r="6935" spans="1:19">
      <c r="A6935">
        <f>'Previous Trades Import_OMS Quer'!A6935</f>
        <v>0</v>
      </c>
      <c r="B6935">
        <f>'Previous Trades Import_OMS Quer'!B6935</f>
        <v>0</v>
      </c>
      <c r="C6935" s="22">
        <f>'Previous Trades Import_OMS Quer'!C6935</f>
        <v>0</v>
      </c>
      <c r="D6935">
        <f>'Previous Trades Import_OMS Quer'!D6935</f>
        <v>0</v>
      </c>
      <c r="E6935" s="22">
        <f>'Previous Trades Import_OMS Quer'!E6935</f>
        <v>0</v>
      </c>
      <c r="F6935">
        <f>'Previous Trades Import_OMS Quer'!F6935</f>
        <v>0</v>
      </c>
      <c r="G6935">
        <f>'Previous Trades Import_OMS Quer'!G6935</f>
        <v>0</v>
      </c>
      <c r="H6935">
        <f>'Previous Trades Import_OMS Quer'!H6935</f>
        <v>0</v>
      </c>
      <c r="I6935">
        <f>'Previous Trades Import_OMS Quer'!I6935</f>
        <v>0</v>
      </c>
      <c r="J6935">
        <f>'Previous Trades Import_OMS Quer'!J6935</f>
        <v>0</v>
      </c>
      <c r="K6935">
        <f>'Previous Trades Import_OMS Quer'!K6935</f>
        <v>0</v>
      </c>
      <c r="L6935">
        <f>'Previous Trades Import_OMS Quer'!L6935</f>
        <v>0</v>
      </c>
      <c r="M6935">
        <f>'Previous Trades Import_OMS Quer'!M6935</f>
        <v>0</v>
      </c>
      <c r="N6935">
        <f>'Previous Trades Import_OMS Quer'!N6935</f>
        <v>0</v>
      </c>
      <c r="O6935" t="str">
        <f>CLEAN('Previous Trades Import_OMS Quer'!O6935)</f>
        <v/>
      </c>
      <c r="Q6935" s="25">
        <f t="shared" si="216"/>
        <v>0</v>
      </c>
      <c r="R6935" s="25" t="e">
        <f>VLOOKUP(O6935,'Currency Balance'!$O$3:$Q$32,3,0)</f>
        <v>#N/A</v>
      </c>
      <c r="S6935" t="e">
        <f t="shared" si="217"/>
        <v>#N/A</v>
      </c>
    </row>
    <row r="6936" spans="1:19">
      <c r="A6936">
        <f>'Previous Trades Import_OMS Quer'!A6936</f>
        <v>0</v>
      </c>
      <c r="B6936">
        <f>'Previous Trades Import_OMS Quer'!B6936</f>
        <v>0</v>
      </c>
      <c r="C6936" s="22">
        <f>'Previous Trades Import_OMS Quer'!C6936</f>
        <v>0</v>
      </c>
      <c r="D6936">
        <f>'Previous Trades Import_OMS Quer'!D6936</f>
        <v>0</v>
      </c>
      <c r="E6936" s="22">
        <f>'Previous Trades Import_OMS Quer'!E6936</f>
        <v>0</v>
      </c>
      <c r="F6936">
        <f>'Previous Trades Import_OMS Quer'!F6936</f>
        <v>0</v>
      </c>
      <c r="G6936">
        <f>'Previous Trades Import_OMS Quer'!G6936</f>
        <v>0</v>
      </c>
      <c r="H6936">
        <f>'Previous Trades Import_OMS Quer'!H6936</f>
        <v>0</v>
      </c>
      <c r="I6936">
        <f>'Previous Trades Import_OMS Quer'!I6936</f>
        <v>0</v>
      </c>
      <c r="J6936">
        <f>'Previous Trades Import_OMS Quer'!J6936</f>
        <v>0</v>
      </c>
      <c r="K6936">
        <f>'Previous Trades Import_OMS Quer'!K6936</f>
        <v>0</v>
      </c>
      <c r="L6936">
        <f>'Previous Trades Import_OMS Quer'!L6936</f>
        <v>0</v>
      </c>
      <c r="M6936">
        <f>'Previous Trades Import_OMS Quer'!M6936</f>
        <v>0</v>
      </c>
      <c r="N6936">
        <f>'Previous Trades Import_OMS Quer'!N6936</f>
        <v>0</v>
      </c>
      <c r="O6936" t="str">
        <f>CLEAN('Previous Trades Import_OMS Quer'!O6936)</f>
        <v/>
      </c>
      <c r="Q6936" s="25">
        <f t="shared" si="216"/>
        <v>0</v>
      </c>
      <c r="R6936" s="25" t="e">
        <f>VLOOKUP(O6936,'Currency Balance'!$O$3:$Q$32,3,0)</f>
        <v>#N/A</v>
      </c>
      <c r="S6936" t="e">
        <f t="shared" si="217"/>
        <v>#N/A</v>
      </c>
    </row>
    <row r="6937" spans="1:19">
      <c r="A6937">
        <f>'Previous Trades Import_OMS Quer'!A6937</f>
        <v>0</v>
      </c>
      <c r="B6937">
        <f>'Previous Trades Import_OMS Quer'!B6937</f>
        <v>0</v>
      </c>
      <c r="C6937" s="22">
        <f>'Previous Trades Import_OMS Quer'!C6937</f>
        <v>0</v>
      </c>
      <c r="D6937">
        <f>'Previous Trades Import_OMS Quer'!D6937</f>
        <v>0</v>
      </c>
      <c r="E6937" s="22">
        <f>'Previous Trades Import_OMS Quer'!E6937</f>
        <v>0</v>
      </c>
      <c r="F6937">
        <f>'Previous Trades Import_OMS Quer'!F6937</f>
        <v>0</v>
      </c>
      <c r="G6937">
        <f>'Previous Trades Import_OMS Quer'!G6937</f>
        <v>0</v>
      </c>
      <c r="H6937">
        <f>'Previous Trades Import_OMS Quer'!H6937</f>
        <v>0</v>
      </c>
      <c r="I6937">
        <f>'Previous Trades Import_OMS Quer'!I6937</f>
        <v>0</v>
      </c>
      <c r="J6937">
        <f>'Previous Trades Import_OMS Quer'!J6937</f>
        <v>0</v>
      </c>
      <c r="K6937">
        <f>'Previous Trades Import_OMS Quer'!K6937</f>
        <v>0</v>
      </c>
      <c r="L6937">
        <f>'Previous Trades Import_OMS Quer'!L6937</f>
        <v>0</v>
      </c>
      <c r="M6937">
        <f>'Previous Trades Import_OMS Quer'!M6937</f>
        <v>0</v>
      </c>
      <c r="N6937">
        <f>'Previous Trades Import_OMS Quer'!N6937</f>
        <v>0</v>
      </c>
      <c r="O6937" t="str">
        <f>CLEAN('Previous Trades Import_OMS Quer'!O6937)</f>
        <v/>
      </c>
      <c r="Q6937" s="25">
        <f t="shared" si="216"/>
        <v>0</v>
      </c>
      <c r="R6937" s="25" t="e">
        <f>VLOOKUP(O6937,'Currency Balance'!$O$3:$Q$32,3,0)</f>
        <v>#N/A</v>
      </c>
      <c r="S6937" t="e">
        <f t="shared" si="217"/>
        <v>#N/A</v>
      </c>
    </row>
    <row r="6938" spans="1:19">
      <c r="A6938">
        <f>'Previous Trades Import_OMS Quer'!A6938</f>
        <v>0</v>
      </c>
      <c r="B6938">
        <f>'Previous Trades Import_OMS Quer'!B6938</f>
        <v>0</v>
      </c>
      <c r="C6938" s="22">
        <f>'Previous Trades Import_OMS Quer'!C6938</f>
        <v>0</v>
      </c>
      <c r="D6938">
        <f>'Previous Trades Import_OMS Quer'!D6938</f>
        <v>0</v>
      </c>
      <c r="E6938" s="22">
        <f>'Previous Trades Import_OMS Quer'!E6938</f>
        <v>0</v>
      </c>
      <c r="F6938">
        <f>'Previous Trades Import_OMS Quer'!F6938</f>
        <v>0</v>
      </c>
      <c r="G6938">
        <f>'Previous Trades Import_OMS Quer'!G6938</f>
        <v>0</v>
      </c>
      <c r="H6938">
        <f>'Previous Trades Import_OMS Quer'!H6938</f>
        <v>0</v>
      </c>
      <c r="I6938">
        <f>'Previous Trades Import_OMS Quer'!I6938</f>
        <v>0</v>
      </c>
      <c r="J6938">
        <f>'Previous Trades Import_OMS Quer'!J6938</f>
        <v>0</v>
      </c>
      <c r="K6938">
        <f>'Previous Trades Import_OMS Quer'!K6938</f>
        <v>0</v>
      </c>
      <c r="L6938">
        <f>'Previous Trades Import_OMS Quer'!L6938</f>
        <v>0</v>
      </c>
      <c r="M6938">
        <f>'Previous Trades Import_OMS Quer'!M6938</f>
        <v>0</v>
      </c>
      <c r="N6938">
        <f>'Previous Trades Import_OMS Quer'!N6938</f>
        <v>0</v>
      </c>
      <c r="O6938" t="str">
        <f>CLEAN('Previous Trades Import_OMS Quer'!O6938)</f>
        <v/>
      </c>
      <c r="Q6938" s="25">
        <f t="shared" si="216"/>
        <v>0</v>
      </c>
      <c r="R6938" s="25" t="e">
        <f>VLOOKUP(O6938,'Currency Balance'!$O$3:$Q$32,3,0)</f>
        <v>#N/A</v>
      </c>
      <c r="S6938" t="e">
        <f t="shared" si="217"/>
        <v>#N/A</v>
      </c>
    </row>
    <row r="6939" spans="1:19">
      <c r="A6939">
        <f>'Previous Trades Import_OMS Quer'!A6939</f>
        <v>0</v>
      </c>
      <c r="B6939">
        <f>'Previous Trades Import_OMS Quer'!B6939</f>
        <v>0</v>
      </c>
      <c r="C6939" s="22">
        <f>'Previous Trades Import_OMS Quer'!C6939</f>
        <v>0</v>
      </c>
      <c r="D6939">
        <f>'Previous Trades Import_OMS Quer'!D6939</f>
        <v>0</v>
      </c>
      <c r="E6939" s="22">
        <f>'Previous Trades Import_OMS Quer'!E6939</f>
        <v>0</v>
      </c>
      <c r="F6939">
        <f>'Previous Trades Import_OMS Quer'!F6939</f>
        <v>0</v>
      </c>
      <c r="G6939">
        <f>'Previous Trades Import_OMS Quer'!G6939</f>
        <v>0</v>
      </c>
      <c r="H6939">
        <f>'Previous Trades Import_OMS Quer'!H6939</f>
        <v>0</v>
      </c>
      <c r="I6939">
        <f>'Previous Trades Import_OMS Quer'!I6939</f>
        <v>0</v>
      </c>
      <c r="J6939">
        <f>'Previous Trades Import_OMS Quer'!J6939</f>
        <v>0</v>
      </c>
      <c r="K6939">
        <f>'Previous Trades Import_OMS Quer'!K6939</f>
        <v>0</v>
      </c>
      <c r="L6939">
        <f>'Previous Trades Import_OMS Quer'!L6939</f>
        <v>0</v>
      </c>
      <c r="M6939">
        <f>'Previous Trades Import_OMS Quer'!M6939</f>
        <v>0</v>
      </c>
      <c r="N6939">
        <f>'Previous Trades Import_OMS Quer'!N6939</f>
        <v>0</v>
      </c>
      <c r="O6939" t="str">
        <f>CLEAN('Previous Trades Import_OMS Quer'!O6939)</f>
        <v/>
      </c>
      <c r="Q6939" s="25">
        <f t="shared" si="216"/>
        <v>0</v>
      </c>
      <c r="R6939" s="25" t="e">
        <f>VLOOKUP(O6939,'Currency Balance'!$O$3:$Q$32,3,0)</f>
        <v>#N/A</v>
      </c>
      <c r="S6939" t="e">
        <f t="shared" si="217"/>
        <v>#N/A</v>
      </c>
    </row>
    <row r="6940" spans="1:19">
      <c r="A6940">
        <f>'Previous Trades Import_OMS Quer'!A6940</f>
        <v>0</v>
      </c>
      <c r="B6940">
        <f>'Previous Trades Import_OMS Quer'!B6940</f>
        <v>0</v>
      </c>
      <c r="C6940" s="22">
        <f>'Previous Trades Import_OMS Quer'!C6940</f>
        <v>0</v>
      </c>
      <c r="D6940">
        <f>'Previous Trades Import_OMS Quer'!D6940</f>
        <v>0</v>
      </c>
      <c r="E6940" s="22">
        <f>'Previous Trades Import_OMS Quer'!E6940</f>
        <v>0</v>
      </c>
      <c r="F6940">
        <f>'Previous Trades Import_OMS Quer'!F6940</f>
        <v>0</v>
      </c>
      <c r="G6940">
        <f>'Previous Trades Import_OMS Quer'!G6940</f>
        <v>0</v>
      </c>
      <c r="H6940">
        <f>'Previous Trades Import_OMS Quer'!H6940</f>
        <v>0</v>
      </c>
      <c r="I6940">
        <f>'Previous Trades Import_OMS Quer'!I6940</f>
        <v>0</v>
      </c>
      <c r="J6940">
        <f>'Previous Trades Import_OMS Quer'!J6940</f>
        <v>0</v>
      </c>
      <c r="K6940">
        <f>'Previous Trades Import_OMS Quer'!K6940</f>
        <v>0</v>
      </c>
      <c r="L6940">
        <f>'Previous Trades Import_OMS Quer'!L6940</f>
        <v>0</v>
      </c>
      <c r="M6940">
        <f>'Previous Trades Import_OMS Quer'!M6940</f>
        <v>0</v>
      </c>
      <c r="N6940">
        <f>'Previous Trades Import_OMS Quer'!N6940</f>
        <v>0</v>
      </c>
      <c r="O6940" t="str">
        <f>CLEAN('Previous Trades Import_OMS Quer'!O6940)</f>
        <v/>
      </c>
      <c r="Q6940" s="25">
        <f t="shared" si="216"/>
        <v>0</v>
      </c>
      <c r="R6940" s="25" t="e">
        <f>VLOOKUP(O6940,'Currency Balance'!$O$3:$Q$32,3,0)</f>
        <v>#N/A</v>
      </c>
      <c r="S6940" t="e">
        <f t="shared" si="217"/>
        <v>#N/A</v>
      </c>
    </row>
    <row r="6941" spans="1:19">
      <c r="A6941">
        <f>'Previous Trades Import_OMS Quer'!A6941</f>
        <v>0</v>
      </c>
      <c r="B6941">
        <f>'Previous Trades Import_OMS Quer'!B6941</f>
        <v>0</v>
      </c>
      <c r="C6941" s="22">
        <f>'Previous Trades Import_OMS Quer'!C6941</f>
        <v>0</v>
      </c>
      <c r="D6941">
        <f>'Previous Trades Import_OMS Quer'!D6941</f>
        <v>0</v>
      </c>
      <c r="E6941" s="22">
        <f>'Previous Trades Import_OMS Quer'!E6941</f>
        <v>0</v>
      </c>
      <c r="F6941">
        <f>'Previous Trades Import_OMS Quer'!F6941</f>
        <v>0</v>
      </c>
      <c r="G6941">
        <f>'Previous Trades Import_OMS Quer'!G6941</f>
        <v>0</v>
      </c>
      <c r="H6941">
        <f>'Previous Trades Import_OMS Quer'!H6941</f>
        <v>0</v>
      </c>
      <c r="I6941">
        <f>'Previous Trades Import_OMS Quer'!I6941</f>
        <v>0</v>
      </c>
      <c r="J6941">
        <f>'Previous Trades Import_OMS Quer'!J6941</f>
        <v>0</v>
      </c>
      <c r="K6941">
        <f>'Previous Trades Import_OMS Quer'!K6941</f>
        <v>0</v>
      </c>
      <c r="L6941">
        <f>'Previous Trades Import_OMS Quer'!L6941</f>
        <v>0</v>
      </c>
      <c r="M6941">
        <f>'Previous Trades Import_OMS Quer'!M6941</f>
        <v>0</v>
      </c>
      <c r="N6941">
        <f>'Previous Trades Import_OMS Quer'!N6941</f>
        <v>0</v>
      </c>
      <c r="O6941" t="str">
        <f>CLEAN('Previous Trades Import_OMS Quer'!O6941)</f>
        <v/>
      </c>
      <c r="Q6941" s="25">
        <f t="shared" si="216"/>
        <v>0</v>
      </c>
      <c r="R6941" s="25" t="e">
        <f>VLOOKUP(O6941,'Currency Balance'!$O$3:$Q$32,3,0)</f>
        <v>#N/A</v>
      </c>
      <c r="S6941" t="e">
        <f t="shared" si="217"/>
        <v>#N/A</v>
      </c>
    </row>
    <row r="6942" spans="1:19">
      <c r="A6942">
        <f>'Previous Trades Import_OMS Quer'!A6942</f>
        <v>0</v>
      </c>
      <c r="B6942">
        <f>'Previous Trades Import_OMS Quer'!B6942</f>
        <v>0</v>
      </c>
      <c r="C6942" s="22">
        <f>'Previous Trades Import_OMS Quer'!C6942</f>
        <v>0</v>
      </c>
      <c r="D6942">
        <f>'Previous Trades Import_OMS Quer'!D6942</f>
        <v>0</v>
      </c>
      <c r="E6942" s="22">
        <f>'Previous Trades Import_OMS Quer'!E6942</f>
        <v>0</v>
      </c>
      <c r="F6942">
        <f>'Previous Trades Import_OMS Quer'!F6942</f>
        <v>0</v>
      </c>
      <c r="G6942">
        <f>'Previous Trades Import_OMS Quer'!G6942</f>
        <v>0</v>
      </c>
      <c r="H6942">
        <f>'Previous Trades Import_OMS Quer'!H6942</f>
        <v>0</v>
      </c>
      <c r="I6942">
        <f>'Previous Trades Import_OMS Quer'!I6942</f>
        <v>0</v>
      </c>
      <c r="J6942">
        <f>'Previous Trades Import_OMS Quer'!J6942</f>
        <v>0</v>
      </c>
      <c r="K6942">
        <f>'Previous Trades Import_OMS Quer'!K6942</f>
        <v>0</v>
      </c>
      <c r="L6942">
        <f>'Previous Trades Import_OMS Quer'!L6942</f>
        <v>0</v>
      </c>
      <c r="M6942">
        <f>'Previous Trades Import_OMS Quer'!M6942</f>
        <v>0</v>
      </c>
      <c r="N6942">
        <f>'Previous Trades Import_OMS Quer'!N6942</f>
        <v>0</v>
      </c>
      <c r="O6942" t="str">
        <f>CLEAN('Previous Trades Import_OMS Quer'!O6942)</f>
        <v/>
      </c>
      <c r="Q6942" s="25">
        <f t="shared" si="216"/>
        <v>0</v>
      </c>
      <c r="R6942" s="25" t="e">
        <f>VLOOKUP(O6942,'Currency Balance'!$O$3:$Q$32,3,0)</f>
        <v>#N/A</v>
      </c>
      <c r="S6942" t="e">
        <f t="shared" si="217"/>
        <v>#N/A</v>
      </c>
    </row>
    <row r="6943" spans="1:19">
      <c r="A6943">
        <f>'Previous Trades Import_OMS Quer'!A6943</f>
        <v>0</v>
      </c>
      <c r="B6943">
        <f>'Previous Trades Import_OMS Quer'!B6943</f>
        <v>0</v>
      </c>
      <c r="C6943" s="22">
        <f>'Previous Trades Import_OMS Quer'!C6943</f>
        <v>0</v>
      </c>
      <c r="D6943">
        <f>'Previous Trades Import_OMS Quer'!D6943</f>
        <v>0</v>
      </c>
      <c r="E6943" s="22">
        <f>'Previous Trades Import_OMS Quer'!E6943</f>
        <v>0</v>
      </c>
      <c r="F6943">
        <f>'Previous Trades Import_OMS Quer'!F6943</f>
        <v>0</v>
      </c>
      <c r="G6943">
        <f>'Previous Trades Import_OMS Quer'!G6943</f>
        <v>0</v>
      </c>
      <c r="H6943">
        <f>'Previous Trades Import_OMS Quer'!H6943</f>
        <v>0</v>
      </c>
      <c r="I6943">
        <f>'Previous Trades Import_OMS Quer'!I6943</f>
        <v>0</v>
      </c>
      <c r="J6943">
        <f>'Previous Trades Import_OMS Quer'!J6943</f>
        <v>0</v>
      </c>
      <c r="K6943">
        <f>'Previous Trades Import_OMS Quer'!K6943</f>
        <v>0</v>
      </c>
      <c r="L6943">
        <f>'Previous Trades Import_OMS Quer'!L6943</f>
        <v>0</v>
      </c>
      <c r="M6943">
        <f>'Previous Trades Import_OMS Quer'!M6943</f>
        <v>0</v>
      </c>
      <c r="N6943">
        <f>'Previous Trades Import_OMS Quer'!N6943</f>
        <v>0</v>
      </c>
      <c r="O6943" t="str">
        <f>CLEAN('Previous Trades Import_OMS Quer'!O6943)</f>
        <v/>
      </c>
      <c r="Q6943" s="25">
        <f t="shared" si="216"/>
        <v>0</v>
      </c>
      <c r="R6943" s="25" t="e">
        <f>VLOOKUP(O6943,'Currency Balance'!$O$3:$Q$32,3,0)</f>
        <v>#N/A</v>
      </c>
      <c r="S6943" t="e">
        <f t="shared" si="217"/>
        <v>#N/A</v>
      </c>
    </row>
    <row r="6944" spans="1:19">
      <c r="A6944">
        <f>'Previous Trades Import_OMS Quer'!A6944</f>
        <v>0</v>
      </c>
      <c r="B6944">
        <f>'Previous Trades Import_OMS Quer'!B6944</f>
        <v>0</v>
      </c>
      <c r="C6944" s="22">
        <f>'Previous Trades Import_OMS Quer'!C6944</f>
        <v>0</v>
      </c>
      <c r="D6944">
        <f>'Previous Trades Import_OMS Quer'!D6944</f>
        <v>0</v>
      </c>
      <c r="E6944" s="22">
        <f>'Previous Trades Import_OMS Quer'!E6944</f>
        <v>0</v>
      </c>
      <c r="F6944">
        <f>'Previous Trades Import_OMS Quer'!F6944</f>
        <v>0</v>
      </c>
      <c r="G6944">
        <f>'Previous Trades Import_OMS Quer'!G6944</f>
        <v>0</v>
      </c>
      <c r="H6944">
        <f>'Previous Trades Import_OMS Quer'!H6944</f>
        <v>0</v>
      </c>
      <c r="I6944">
        <f>'Previous Trades Import_OMS Quer'!I6944</f>
        <v>0</v>
      </c>
      <c r="J6944">
        <f>'Previous Trades Import_OMS Quer'!J6944</f>
        <v>0</v>
      </c>
      <c r="K6944">
        <f>'Previous Trades Import_OMS Quer'!K6944</f>
        <v>0</v>
      </c>
      <c r="L6944">
        <f>'Previous Trades Import_OMS Quer'!L6944</f>
        <v>0</v>
      </c>
      <c r="M6944">
        <f>'Previous Trades Import_OMS Quer'!M6944</f>
        <v>0</v>
      </c>
      <c r="N6944">
        <f>'Previous Trades Import_OMS Quer'!N6944</f>
        <v>0</v>
      </c>
      <c r="O6944" t="str">
        <f>CLEAN('Previous Trades Import_OMS Quer'!O6944)</f>
        <v/>
      </c>
      <c r="Q6944" s="25">
        <f t="shared" si="216"/>
        <v>0</v>
      </c>
      <c r="R6944" s="25" t="e">
        <f>VLOOKUP(O6944,'Currency Balance'!$O$3:$Q$32,3,0)</f>
        <v>#N/A</v>
      </c>
      <c r="S6944" t="e">
        <f t="shared" si="217"/>
        <v>#N/A</v>
      </c>
    </row>
    <row r="6945" spans="1:19">
      <c r="A6945">
        <f>'Previous Trades Import_OMS Quer'!A6945</f>
        <v>0</v>
      </c>
      <c r="B6945">
        <f>'Previous Trades Import_OMS Quer'!B6945</f>
        <v>0</v>
      </c>
      <c r="C6945" s="22">
        <f>'Previous Trades Import_OMS Quer'!C6945</f>
        <v>0</v>
      </c>
      <c r="D6945">
        <f>'Previous Trades Import_OMS Quer'!D6945</f>
        <v>0</v>
      </c>
      <c r="E6945" s="22">
        <f>'Previous Trades Import_OMS Quer'!E6945</f>
        <v>0</v>
      </c>
      <c r="F6945">
        <f>'Previous Trades Import_OMS Quer'!F6945</f>
        <v>0</v>
      </c>
      <c r="G6945">
        <f>'Previous Trades Import_OMS Quer'!G6945</f>
        <v>0</v>
      </c>
      <c r="H6945">
        <f>'Previous Trades Import_OMS Quer'!H6945</f>
        <v>0</v>
      </c>
      <c r="I6945">
        <f>'Previous Trades Import_OMS Quer'!I6945</f>
        <v>0</v>
      </c>
      <c r="J6945">
        <f>'Previous Trades Import_OMS Quer'!J6945</f>
        <v>0</v>
      </c>
      <c r="K6945">
        <f>'Previous Trades Import_OMS Quer'!K6945</f>
        <v>0</v>
      </c>
      <c r="L6945">
        <f>'Previous Trades Import_OMS Quer'!L6945</f>
        <v>0</v>
      </c>
      <c r="M6945">
        <f>'Previous Trades Import_OMS Quer'!M6945</f>
        <v>0</v>
      </c>
      <c r="N6945">
        <f>'Previous Trades Import_OMS Quer'!N6945</f>
        <v>0</v>
      </c>
      <c r="O6945" t="str">
        <f>CLEAN('Previous Trades Import_OMS Quer'!O6945)</f>
        <v/>
      </c>
      <c r="Q6945" s="25">
        <f t="shared" si="216"/>
        <v>0</v>
      </c>
      <c r="R6945" s="25" t="e">
        <f>VLOOKUP(O6945,'Currency Balance'!$O$3:$Q$32,3,0)</f>
        <v>#N/A</v>
      </c>
      <c r="S6945" t="e">
        <f t="shared" si="217"/>
        <v>#N/A</v>
      </c>
    </row>
    <row r="6946" spans="1:19">
      <c r="A6946">
        <f>'Previous Trades Import_OMS Quer'!A6946</f>
        <v>0</v>
      </c>
      <c r="B6946">
        <f>'Previous Trades Import_OMS Quer'!B6946</f>
        <v>0</v>
      </c>
      <c r="C6946" s="22">
        <f>'Previous Trades Import_OMS Quer'!C6946</f>
        <v>0</v>
      </c>
      <c r="D6946">
        <f>'Previous Trades Import_OMS Quer'!D6946</f>
        <v>0</v>
      </c>
      <c r="E6946" s="22">
        <f>'Previous Trades Import_OMS Quer'!E6946</f>
        <v>0</v>
      </c>
      <c r="F6946">
        <f>'Previous Trades Import_OMS Quer'!F6946</f>
        <v>0</v>
      </c>
      <c r="G6946">
        <f>'Previous Trades Import_OMS Quer'!G6946</f>
        <v>0</v>
      </c>
      <c r="H6946">
        <f>'Previous Trades Import_OMS Quer'!H6946</f>
        <v>0</v>
      </c>
      <c r="I6946">
        <f>'Previous Trades Import_OMS Quer'!I6946</f>
        <v>0</v>
      </c>
      <c r="J6946">
        <f>'Previous Trades Import_OMS Quer'!J6946</f>
        <v>0</v>
      </c>
      <c r="K6946">
        <f>'Previous Trades Import_OMS Quer'!K6946</f>
        <v>0</v>
      </c>
      <c r="L6946">
        <f>'Previous Trades Import_OMS Quer'!L6946</f>
        <v>0</v>
      </c>
      <c r="M6946">
        <f>'Previous Trades Import_OMS Quer'!M6946</f>
        <v>0</v>
      </c>
      <c r="N6946">
        <f>'Previous Trades Import_OMS Quer'!N6946</f>
        <v>0</v>
      </c>
      <c r="O6946" t="str">
        <f>CLEAN('Previous Trades Import_OMS Quer'!O6946)</f>
        <v/>
      </c>
      <c r="Q6946" s="25">
        <f t="shared" si="216"/>
        <v>0</v>
      </c>
      <c r="R6946" s="25" t="e">
        <f>VLOOKUP(O6946,'Currency Balance'!$O$3:$Q$32,3,0)</f>
        <v>#N/A</v>
      </c>
      <c r="S6946" t="e">
        <f t="shared" si="217"/>
        <v>#N/A</v>
      </c>
    </row>
    <row r="6947" spans="1:19">
      <c r="A6947">
        <f>'Previous Trades Import_OMS Quer'!A6947</f>
        <v>0</v>
      </c>
      <c r="B6947">
        <f>'Previous Trades Import_OMS Quer'!B6947</f>
        <v>0</v>
      </c>
      <c r="C6947" s="22">
        <f>'Previous Trades Import_OMS Quer'!C6947</f>
        <v>0</v>
      </c>
      <c r="D6947">
        <f>'Previous Trades Import_OMS Quer'!D6947</f>
        <v>0</v>
      </c>
      <c r="E6947" s="22">
        <f>'Previous Trades Import_OMS Quer'!E6947</f>
        <v>0</v>
      </c>
      <c r="F6947">
        <f>'Previous Trades Import_OMS Quer'!F6947</f>
        <v>0</v>
      </c>
      <c r="G6947">
        <f>'Previous Trades Import_OMS Quer'!G6947</f>
        <v>0</v>
      </c>
      <c r="H6947">
        <f>'Previous Trades Import_OMS Quer'!H6947</f>
        <v>0</v>
      </c>
      <c r="I6947">
        <f>'Previous Trades Import_OMS Quer'!I6947</f>
        <v>0</v>
      </c>
      <c r="J6947">
        <f>'Previous Trades Import_OMS Quer'!J6947</f>
        <v>0</v>
      </c>
      <c r="K6947">
        <f>'Previous Trades Import_OMS Quer'!K6947</f>
        <v>0</v>
      </c>
      <c r="L6947">
        <f>'Previous Trades Import_OMS Quer'!L6947</f>
        <v>0</v>
      </c>
      <c r="M6947">
        <f>'Previous Trades Import_OMS Quer'!M6947</f>
        <v>0</v>
      </c>
      <c r="N6947">
        <f>'Previous Trades Import_OMS Quer'!N6947</f>
        <v>0</v>
      </c>
      <c r="O6947" t="str">
        <f>CLEAN('Previous Trades Import_OMS Quer'!O6947)</f>
        <v/>
      </c>
      <c r="Q6947" s="25">
        <f t="shared" si="216"/>
        <v>0</v>
      </c>
      <c r="R6947" s="25" t="e">
        <f>VLOOKUP(O6947,'Currency Balance'!$O$3:$Q$32,3,0)</f>
        <v>#N/A</v>
      </c>
      <c r="S6947" t="e">
        <f t="shared" si="217"/>
        <v>#N/A</v>
      </c>
    </row>
    <row r="6948" spans="1:19">
      <c r="A6948">
        <f>'Previous Trades Import_OMS Quer'!A6948</f>
        <v>0</v>
      </c>
      <c r="B6948">
        <f>'Previous Trades Import_OMS Quer'!B6948</f>
        <v>0</v>
      </c>
      <c r="C6948" s="22">
        <f>'Previous Trades Import_OMS Quer'!C6948</f>
        <v>0</v>
      </c>
      <c r="D6948">
        <f>'Previous Trades Import_OMS Quer'!D6948</f>
        <v>0</v>
      </c>
      <c r="E6948" s="22">
        <f>'Previous Trades Import_OMS Quer'!E6948</f>
        <v>0</v>
      </c>
      <c r="F6948">
        <f>'Previous Trades Import_OMS Quer'!F6948</f>
        <v>0</v>
      </c>
      <c r="G6948">
        <f>'Previous Trades Import_OMS Quer'!G6948</f>
        <v>0</v>
      </c>
      <c r="H6948">
        <f>'Previous Trades Import_OMS Quer'!H6948</f>
        <v>0</v>
      </c>
      <c r="I6948">
        <f>'Previous Trades Import_OMS Quer'!I6948</f>
        <v>0</v>
      </c>
      <c r="J6948">
        <f>'Previous Trades Import_OMS Quer'!J6948</f>
        <v>0</v>
      </c>
      <c r="K6948">
        <f>'Previous Trades Import_OMS Quer'!K6948</f>
        <v>0</v>
      </c>
      <c r="L6948">
        <f>'Previous Trades Import_OMS Quer'!L6948</f>
        <v>0</v>
      </c>
      <c r="M6948">
        <f>'Previous Trades Import_OMS Quer'!M6948</f>
        <v>0</v>
      </c>
      <c r="N6948">
        <f>'Previous Trades Import_OMS Quer'!N6948</f>
        <v>0</v>
      </c>
      <c r="O6948" t="str">
        <f>CLEAN('Previous Trades Import_OMS Quer'!O6948)</f>
        <v/>
      </c>
      <c r="Q6948" s="25">
        <f t="shared" si="216"/>
        <v>0</v>
      </c>
      <c r="R6948" s="25" t="e">
        <f>VLOOKUP(O6948,'Currency Balance'!$O$3:$Q$32,3,0)</f>
        <v>#N/A</v>
      </c>
      <c r="S6948" t="e">
        <f t="shared" si="217"/>
        <v>#N/A</v>
      </c>
    </row>
    <row r="6949" spans="1:19">
      <c r="A6949">
        <f>'Previous Trades Import_OMS Quer'!A6949</f>
        <v>0</v>
      </c>
      <c r="B6949">
        <f>'Previous Trades Import_OMS Quer'!B6949</f>
        <v>0</v>
      </c>
      <c r="C6949" s="22">
        <f>'Previous Trades Import_OMS Quer'!C6949</f>
        <v>0</v>
      </c>
      <c r="D6949">
        <f>'Previous Trades Import_OMS Quer'!D6949</f>
        <v>0</v>
      </c>
      <c r="E6949" s="22">
        <f>'Previous Trades Import_OMS Quer'!E6949</f>
        <v>0</v>
      </c>
      <c r="F6949">
        <f>'Previous Trades Import_OMS Quer'!F6949</f>
        <v>0</v>
      </c>
      <c r="G6949">
        <f>'Previous Trades Import_OMS Quer'!G6949</f>
        <v>0</v>
      </c>
      <c r="H6949">
        <f>'Previous Trades Import_OMS Quer'!H6949</f>
        <v>0</v>
      </c>
      <c r="I6949">
        <f>'Previous Trades Import_OMS Quer'!I6949</f>
        <v>0</v>
      </c>
      <c r="J6949">
        <f>'Previous Trades Import_OMS Quer'!J6949</f>
        <v>0</v>
      </c>
      <c r="K6949">
        <f>'Previous Trades Import_OMS Quer'!K6949</f>
        <v>0</v>
      </c>
      <c r="L6949">
        <f>'Previous Trades Import_OMS Quer'!L6949</f>
        <v>0</v>
      </c>
      <c r="M6949">
        <f>'Previous Trades Import_OMS Quer'!M6949</f>
        <v>0</v>
      </c>
      <c r="N6949">
        <f>'Previous Trades Import_OMS Quer'!N6949</f>
        <v>0</v>
      </c>
      <c r="O6949" t="str">
        <f>CLEAN('Previous Trades Import_OMS Quer'!O6949)</f>
        <v/>
      </c>
      <c r="Q6949" s="25">
        <f t="shared" si="216"/>
        <v>0</v>
      </c>
      <c r="R6949" s="25" t="e">
        <f>VLOOKUP(O6949,'Currency Balance'!$O$3:$Q$32,3,0)</f>
        <v>#N/A</v>
      </c>
      <c r="S6949" t="e">
        <f t="shared" si="217"/>
        <v>#N/A</v>
      </c>
    </row>
    <row r="6950" spans="1:19">
      <c r="A6950">
        <f>'Previous Trades Import_OMS Quer'!A6950</f>
        <v>0</v>
      </c>
      <c r="B6950">
        <f>'Previous Trades Import_OMS Quer'!B6950</f>
        <v>0</v>
      </c>
      <c r="C6950" s="22">
        <f>'Previous Trades Import_OMS Quer'!C6950</f>
        <v>0</v>
      </c>
      <c r="D6950">
        <f>'Previous Trades Import_OMS Quer'!D6950</f>
        <v>0</v>
      </c>
      <c r="E6950" s="22">
        <f>'Previous Trades Import_OMS Quer'!E6950</f>
        <v>0</v>
      </c>
      <c r="F6950">
        <f>'Previous Trades Import_OMS Quer'!F6950</f>
        <v>0</v>
      </c>
      <c r="G6950">
        <f>'Previous Trades Import_OMS Quer'!G6950</f>
        <v>0</v>
      </c>
      <c r="H6950">
        <f>'Previous Trades Import_OMS Quer'!H6950</f>
        <v>0</v>
      </c>
      <c r="I6950">
        <f>'Previous Trades Import_OMS Quer'!I6950</f>
        <v>0</v>
      </c>
      <c r="J6950">
        <f>'Previous Trades Import_OMS Quer'!J6950</f>
        <v>0</v>
      </c>
      <c r="K6950">
        <f>'Previous Trades Import_OMS Quer'!K6950</f>
        <v>0</v>
      </c>
      <c r="L6950">
        <f>'Previous Trades Import_OMS Quer'!L6950</f>
        <v>0</v>
      </c>
      <c r="M6950">
        <f>'Previous Trades Import_OMS Quer'!M6950</f>
        <v>0</v>
      </c>
      <c r="N6950">
        <f>'Previous Trades Import_OMS Quer'!N6950</f>
        <v>0</v>
      </c>
      <c r="O6950" t="str">
        <f>CLEAN('Previous Trades Import_OMS Quer'!O6950)</f>
        <v/>
      </c>
      <c r="Q6950" s="25">
        <f t="shared" si="216"/>
        <v>0</v>
      </c>
      <c r="R6950" s="25" t="e">
        <f>VLOOKUP(O6950,'Currency Balance'!$O$3:$Q$32,3,0)</f>
        <v>#N/A</v>
      </c>
      <c r="S6950" t="e">
        <f t="shared" si="217"/>
        <v>#N/A</v>
      </c>
    </row>
    <row r="6951" spans="1:19">
      <c r="A6951">
        <f>'Previous Trades Import_OMS Quer'!A6951</f>
        <v>0</v>
      </c>
      <c r="B6951">
        <f>'Previous Trades Import_OMS Quer'!B6951</f>
        <v>0</v>
      </c>
      <c r="C6951" s="22">
        <f>'Previous Trades Import_OMS Quer'!C6951</f>
        <v>0</v>
      </c>
      <c r="D6951">
        <f>'Previous Trades Import_OMS Quer'!D6951</f>
        <v>0</v>
      </c>
      <c r="E6951" s="22">
        <f>'Previous Trades Import_OMS Quer'!E6951</f>
        <v>0</v>
      </c>
      <c r="F6951">
        <f>'Previous Trades Import_OMS Quer'!F6951</f>
        <v>0</v>
      </c>
      <c r="G6951">
        <f>'Previous Trades Import_OMS Quer'!G6951</f>
        <v>0</v>
      </c>
      <c r="H6951">
        <f>'Previous Trades Import_OMS Quer'!H6951</f>
        <v>0</v>
      </c>
      <c r="I6951">
        <f>'Previous Trades Import_OMS Quer'!I6951</f>
        <v>0</v>
      </c>
      <c r="J6951">
        <f>'Previous Trades Import_OMS Quer'!J6951</f>
        <v>0</v>
      </c>
      <c r="K6951">
        <f>'Previous Trades Import_OMS Quer'!K6951</f>
        <v>0</v>
      </c>
      <c r="L6951">
        <f>'Previous Trades Import_OMS Quer'!L6951</f>
        <v>0</v>
      </c>
      <c r="M6951">
        <f>'Previous Trades Import_OMS Quer'!M6951</f>
        <v>0</v>
      </c>
      <c r="N6951">
        <f>'Previous Trades Import_OMS Quer'!N6951</f>
        <v>0</v>
      </c>
      <c r="O6951" t="str">
        <f>CLEAN('Previous Trades Import_OMS Quer'!O6951)</f>
        <v/>
      </c>
      <c r="Q6951" s="25">
        <f t="shared" si="216"/>
        <v>0</v>
      </c>
      <c r="R6951" s="25" t="e">
        <f>VLOOKUP(O6951,'Currency Balance'!$O$3:$Q$32,3,0)</f>
        <v>#N/A</v>
      </c>
      <c r="S6951" t="e">
        <f t="shared" si="217"/>
        <v>#N/A</v>
      </c>
    </row>
    <row r="6952" spans="1:19">
      <c r="A6952">
        <f>'Previous Trades Import_OMS Quer'!A6952</f>
        <v>0</v>
      </c>
      <c r="B6952">
        <f>'Previous Trades Import_OMS Quer'!B6952</f>
        <v>0</v>
      </c>
      <c r="C6952" s="22">
        <f>'Previous Trades Import_OMS Quer'!C6952</f>
        <v>0</v>
      </c>
      <c r="D6952">
        <f>'Previous Trades Import_OMS Quer'!D6952</f>
        <v>0</v>
      </c>
      <c r="E6952" s="22">
        <f>'Previous Trades Import_OMS Quer'!E6952</f>
        <v>0</v>
      </c>
      <c r="F6952">
        <f>'Previous Trades Import_OMS Quer'!F6952</f>
        <v>0</v>
      </c>
      <c r="G6952">
        <f>'Previous Trades Import_OMS Quer'!G6952</f>
        <v>0</v>
      </c>
      <c r="H6952">
        <f>'Previous Trades Import_OMS Quer'!H6952</f>
        <v>0</v>
      </c>
      <c r="I6952">
        <f>'Previous Trades Import_OMS Quer'!I6952</f>
        <v>0</v>
      </c>
      <c r="J6952">
        <f>'Previous Trades Import_OMS Quer'!J6952</f>
        <v>0</v>
      </c>
      <c r="K6952">
        <f>'Previous Trades Import_OMS Quer'!K6952</f>
        <v>0</v>
      </c>
      <c r="L6952">
        <f>'Previous Trades Import_OMS Quer'!L6952</f>
        <v>0</v>
      </c>
      <c r="M6952">
        <f>'Previous Trades Import_OMS Quer'!M6952</f>
        <v>0</v>
      </c>
      <c r="N6952">
        <f>'Previous Trades Import_OMS Quer'!N6952</f>
        <v>0</v>
      </c>
      <c r="O6952" t="str">
        <f>CLEAN('Previous Trades Import_OMS Quer'!O6952)</f>
        <v/>
      </c>
      <c r="Q6952" s="25">
        <f t="shared" si="216"/>
        <v>0</v>
      </c>
      <c r="R6952" s="25" t="e">
        <f>VLOOKUP(O6952,'Currency Balance'!$O$3:$Q$32,3,0)</f>
        <v>#N/A</v>
      </c>
      <c r="S6952" t="e">
        <f t="shared" si="217"/>
        <v>#N/A</v>
      </c>
    </row>
    <row r="6953" spans="1:19">
      <c r="A6953">
        <f>'Previous Trades Import_OMS Quer'!A6953</f>
        <v>0</v>
      </c>
      <c r="B6953">
        <f>'Previous Trades Import_OMS Quer'!B6953</f>
        <v>0</v>
      </c>
      <c r="C6953" s="22">
        <f>'Previous Trades Import_OMS Quer'!C6953</f>
        <v>0</v>
      </c>
      <c r="D6953">
        <f>'Previous Trades Import_OMS Quer'!D6953</f>
        <v>0</v>
      </c>
      <c r="E6953" s="22">
        <f>'Previous Trades Import_OMS Quer'!E6953</f>
        <v>0</v>
      </c>
      <c r="F6953">
        <f>'Previous Trades Import_OMS Quer'!F6953</f>
        <v>0</v>
      </c>
      <c r="G6953">
        <f>'Previous Trades Import_OMS Quer'!G6953</f>
        <v>0</v>
      </c>
      <c r="H6953">
        <f>'Previous Trades Import_OMS Quer'!H6953</f>
        <v>0</v>
      </c>
      <c r="I6953">
        <f>'Previous Trades Import_OMS Quer'!I6953</f>
        <v>0</v>
      </c>
      <c r="J6953">
        <f>'Previous Trades Import_OMS Quer'!J6953</f>
        <v>0</v>
      </c>
      <c r="K6953">
        <f>'Previous Trades Import_OMS Quer'!K6953</f>
        <v>0</v>
      </c>
      <c r="L6953">
        <f>'Previous Trades Import_OMS Quer'!L6953</f>
        <v>0</v>
      </c>
      <c r="M6953">
        <f>'Previous Trades Import_OMS Quer'!M6953</f>
        <v>0</v>
      </c>
      <c r="N6953">
        <f>'Previous Trades Import_OMS Quer'!N6953</f>
        <v>0</v>
      </c>
      <c r="O6953" t="str">
        <f>CLEAN('Previous Trades Import_OMS Quer'!O6953)</f>
        <v/>
      </c>
      <c r="Q6953" s="25">
        <f t="shared" si="216"/>
        <v>0</v>
      </c>
      <c r="R6953" s="25" t="e">
        <f>VLOOKUP(O6953,'Currency Balance'!$O$3:$Q$32,3,0)</f>
        <v>#N/A</v>
      </c>
      <c r="S6953" t="e">
        <f t="shared" si="217"/>
        <v>#N/A</v>
      </c>
    </row>
    <row r="6954" spans="1:19">
      <c r="A6954">
        <f>'Previous Trades Import_OMS Quer'!A6954</f>
        <v>0</v>
      </c>
      <c r="B6954">
        <f>'Previous Trades Import_OMS Quer'!B6954</f>
        <v>0</v>
      </c>
      <c r="C6954" s="22">
        <f>'Previous Trades Import_OMS Quer'!C6954</f>
        <v>0</v>
      </c>
      <c r="D6954">
        <f>'Previous Trades Import_OMS Quer'!D6954</f>
        <v>0</v>
      </c>
      <c r="E6954" s="22">
        <f>'Previous Trades Import_OMS Quer'!E6954</f>
        <v>0</v>
      </c>
      <c r="F6954">
        <f>'Previous Trades Import_OMS Quer'!F6954</f>
        <v>0</v>
      </c>
      <c r="G6954">
        <f>'Previous Trades Import_OMS Quer'!G6954</f>
        <v>0</v>
      </c>
      <c r="H6954">
        <f>'Previous Trades Import_OMS Quer'!H6954</f>
        <v>0</v>
      </c>
      <c r="I6954">
        <f>'Previous Trades Import_OMS Quer'!I6954</f>
        <v>0</v>
      </c>
      <c r="J6954">
        <f>'Previous Trades Import_OMS Quer'!J6954</f>
        <v>0</v>
      </c>
      <c r="K6954">
        <f>'Previous Trades Import_OMS Quer'!K6954</f>
        <v>0</v>
      </c>
      <c r="L6954">
        <f>'Previous Trades Import_OMS Quer'!L6954</f>
        <v>0</v>
      </c>
      <c r="M6954">
        <f>'Previous Trades Import_OMS Quer'!M6954</f>
        <v>0</v>
      </c>
      <c r="N6954">
        <f>'Previous Trades Import_OMS Quer'!N6954</f>
        <v>0</v>
      </c>
      <c r="O6954" t="str">
        <f>CLEAN('Previous Trades Import_OMS Quer'!O6954)</f>
        <v/>
      </c>
      <c r="Q6954" s="25">
        <f t="shared" si="216"/>
        <v>0</v>
      </c>
      <c r="R6954" s="25" t="e">
        <f>VLOOKUP(O6954,'Currency Balance'!$O$3:$Q$32,3,0)</f>
        <v>#N/A</v>
      </c>
      <c r="S6954" t="e">
        <f t="shared" si="217"/>
        <v>#N/A</v>
      </c>
    </row>
    <row r="6955" spans="1:19">
      <c r="A6955">
        <f>'Previous Trades Import_OMS Quer'!A6955</f>
        <v>0</v>
      </c>
      <c r="B6955">
        <f>'Previous Trades Import_OMS Quer'!B6955</f>
        <v>0</v>
      </c>
      <c r="C6955" s="22">
        <f>'Previous Trades Import_OMS Quer'!C6955</f>
        <v>0</v>
      </c>
      <c r="D6955">
        <f>'Previous Trades Import_OMS Quer'!D6955</f>
        <v>0</v>
      </c>
      <c r="E6955" s="22">
        <f>'Previous Trades Import_OMS Quer'!E6955</f>
        <v>0</v>
      </c>
      <c r="F6955">
        <f>'Previous Trades Import_OMS Quer'!F6955</f>
        <v>0</v>
      </c>
      <c r="G6955">
        <f>'Previous Trades Import_OMS Quer'!G6955</f>
        <v>0</v>
      </c>
      <c r="H6955">
        <f>'Previous Trades Import_OMS Quer'!H6955</f>
        <v>0</v>
      </c>
      <c r="I6955">
        <f>'Previous Trades Import_OMS Quer'!I6955</f>
        <v>0</v>
      </c>
      <c r="J6955">
        <f>'Previous Trades Import_OMS Quer'!J6955</f>
        <v>0</v>
      </c>
      <c r="K6955">
        <f>'Previous Trades Import_OMS Quer'!K6955</f>
        <v>0</v>
      </c>
      <c r="L6955">
        <f>'Previous Trades Import_OMS Quer'!L6955</f>
        <v>0</v>
      </c>
      <c r="M6955">
        <f>'Previous Trades Import_OMS Quer'!M6955</f>
        <v>0</v>
      </c>
      <c r="N6955">
        <f>'Previous Trades Import_OMS Quer'!N6955</f>
        <v>0</v>
      </c>
      <c r="O6955" t="str">
        <f>CLEAN('Previous Trades Import_OMS Quer'!O6955)</f>
        <v/>
      </c>
      <c r="Q6955" s="25">
        <f t="shared" si="216"/>
        <v>0</v>
      </c>
      <c r="R6955" s="25" t="e">
        <f>VLOOKUP(O6955,'Currency Balance'!$O$3:$Q$32,3,0)</f>
        <v>#N/A</v>
      </c>
      <c r="S6955" t="e">
        <f t="shared" si="217"/>
        <v>#N/A</v>
      </c>
    </row>
    <row r="6956" spans="1:19">
      <c r="A6956">
        <f>'Previous Trades Import_OMS Quer'!A6956</f>
        <v>0</v>
      </c>
      <c r="B6956">
        <f>'Previous Trades Import_OMS Quer'!B6956</f>
        <v>0</v>
      </c>
      <c r="C6956" s="22">
        <f>'Previous Trades Import_OMS Quer'!C6956</f>
        <v>0</v>
      </c>
      <c r="D6956">
        <f>'Previous Trades Import_OMS Quer'!D6956</f>
        <v>0</v>
      </c>
      <c r="E6956" s="22">
        <f>'Previous Trades Import_OMS Quer'!E6956</f>
        <v>0</v>
      </c>
      <c r="F6956">
        <f>'Previous Trades Import_OMS Quer'!F6956</f>
        <v>0</v>
      </c>
      <c r="G6956">
        <f>'Previous Trades Import_OMS Quer'!G6956</f>
        <v>0</v>
      </c>
      <c r="H6956">
        <f>'Previous Trades Import_OMS Quer'!H6956</f>
        <v>0</v>
      </c>
      <c r="I6956">
        <f>'Previous Trades Import_OMS Quer'!I6956</f>
        <v>0</v>
      </c>
      <c r="J6956">
        <f>'Previous Trades Import_OMS Quer'!J6956</f>
        <v>0</v>
      </c>
      <c r="K6956">
        <f>'Previous Trades Import_OMS Quer'!K6956</f>
        <v>0</v>
      </c>
      <c r="L6956">
        <f>'Previous Trades Import_OMS Quer'!L6956</f>
        <v>0</v>
      </c>
      <c r="M6956">
        <f>'Previous Trades Import_OMS Quer'!M6956</f>
        <v>0</v>
      </c>
      <c r="N6956">
        <f>'Previous Trades Import_OMS Quer'!N6956</f>
        <v>0</v>
      </c>
      <c r="O6956" t="str">
        <f>CLEAN('Previous Trades Import_OMS Quer'!O6956)</f>
        <v/>
      </c>
      <c r="Q6956" s="25">
        <f t="shared" si="216"/>
        <v>0</v>
      </c>
      <c r="R6956" s="25" t="e">
        <f>VLOOKUP(O6956,'Currency Balance'!$O$3:$Q$32,3,0)</f>
        <v>#N/A</v>
      </c>
      <c r="S6956" t="e">
        <f t="shared" si="217"/>
        <v>#N/A</v>
      </c>
    </row>
    <row r="6957" spans="1:19">
      <c r="A6957">
        <f>'Previous Trades Import_OMS Quer'!A6957</f>
        <v>0</v>
      </c>
      <c r="B6957">
        <f>'Previous Trades Import_OMS Quer'!B6957</f>
        <v>0</v>
      </c>
      <c r="C6957" s="22">
        <f>'Previous Trades Import_OMS Quer'!C6957</f>
        <v>0</v>
      </c>
      <c r="D6957">
        <f>'Previous Trades Import_OMS Quer'!D6957</f>
        <v>0</v>
      </c>
      <c r="E6957" s="22">
        <f>'Previous Trades Import_OMS Quer'!E6957</f>
        <v>0</v>
      </c>
      <c r="F6957">
        <f>'Previous Trades Import_OMS Quer'!F6957</f>
        <v>0</v>
      </c>
      <c r="G6957">
        <f>'Previous Trades Import_OMS Quer'!G6957</f>
        <v>0</v>
      </c>
      <c r="H6957">
        <f>'Previous Trades Import_OMS Quer'!H6957</f>
        <v>0</v>
      </c>
      <c r="I6957">
        <f>'Previous Trades Import_OMS Quer'!I6957</f>
        <v>0</v>
      </c>
      <c r="J6957">
        <f>'Previous Trades Import_OMS Quer'!J6957</f>
        <v>0</v>
      </c>
      <c r="K6957">
        <f>'Previous Trades Import_OMS Quer'!K6957</f>
        <v>0</v>
      </c>
      <c r="L6957">
        <f>'Previous Trades Import_OMS Quer'!L6957</f>
        <v>0</v>
      </c>
      <c r="M6957">
        <f>'Previous Trades Import_OMS Quer'!M6957</f>
        <v>0</v>
      </c>
      <c r="N6957">
        <f>'Previous Trades Import_OMS Quer'!N6957</f>
        <v>0</v>
      </c>
      <c r="O6957" t="str">
        <f>CLEAN('Previous Trades Import_OMS Quer'!O6957)</f>
        <v/>
      </c>
      <c r="Q6957" s="25">
        <f t="shared" si="216"/>
        <v>0</v>
      </c>
      <c r="R6957" s="25" t="e">
        <f>VLOOKUP(O6957,'Currency Balance'!$O$3:$Q$32,3,0)</f>
        <v>#N/A</v>
      </c>
      <c r="S6957" t="e">
        <f t="shared" si="217"/>
        <v>#N/A</v>
      </c>
    </row>
    <row r="6958" spans="1:19">
      <c r="A6958">
        <f>'Previous Trades Import_OMS Quer'!A6958</f>
        <v>0</v>
      </c>
      <c r="B6958">
        <f>'Previous Trades Import_OMS Quer'!B6958</f>
        <v>0</v>
      </c>
      <c r="C6958" s="22">
        <f>'Previous Trades Import_OMS Quer'!C6958</f>
        <v>0</v>
      </c>
      <c r="D6958">
        <f>'Previous Trades Import_OMS Quer'!D6958</f>
        <v>0</v>
      </c>
      <c r="E6958" s="22">
        <f>'Previous Trades Import_OMS Quer'!E6958</f>
        <v>0</v>
      </c>
      <c r="F6958">
        <f>'Previous Trades Import_OMS Quer'!F6958</f>
        <v>0</v>
      </c>
      <c r="G6958">
        <f>'Previous Trades Import_OMS Quer'!G6958</f>
        <v>0</v>
      </c>
      <c r="H6958">
        <f>'Previous Trades Import_OMS Quer'!H6958</f>
        <v>0</v>
      </c>
      <c r="I6958">
        <f>'Previous Trades Import_OMS Quer'!I6958</f>
        <v>0</v>
      </c>
      <c r="J6958">
        <f>'Previous Trades Import_OMS Quer'!J6958</f>
        <v>0</v>
      </c>
      <c r="K6958">
        <f>'Previous Trades Import_OMS Quer'!K6958</f>
        <v>0</v>
      </c>
      <c r="L6958">
        <f>'Previous Trades Import_OMS Quer'!L6958</f>
        <v>0</v>
      </c>
      <c r="M6958">
        <f>'Previous Trades Import_OMS Quer'!M6958</f>
        <v>0</v>
      </c>
      <c r="N6958">
        <f>'Previous Trades Import_OMS Quer'!N6958</f>
        <v>0</v>
      </c>
      <c r="O6958" t="str">
        <f>CLEAN('Previous Trades Import_OMS Quer'!O6958)</f>
        <v/>
      </c>
      <c r="Q6958" s="25">
        <f t="shared" si="216"/>
        <v>0</v>
      </c>
      <c r="R6958" s="25" t="e">
        <f>VLOOKUP(O6958,'Currency Balance'!$O$3:$Q$32,3,0)</f>
        <v>#N/A</v>
      </c>
      <c r="S6958" t="e">
        <f t="shared" si="217"/>
        <v>#N/A</v>
      </c>
    </row>
    <row r="6959" spans="1:19">
      <c r="A6959">
        <f>'Previous Trades Import_OMS Quer'!A6959</f>
        <v>0</v>
      </c>
      <c r="B6959">
        <f>'Previous Trades Import_OMS Quer'!B6959</f>
        <v>0</v>
      </c>
      <c r="C6959" s="22">
        <f>'Previous Trades Import_OMS Quer'!C6959</f>
        <v>0</v>
      </c>
      <c r="D6959">
        <f>'Previous Trades Import_OMS Quer'!D6959</f>
        <v>0</v>
      </c>
      <c r="E6959" s="22">
        <f>'Previous Trades Import_OMS Quer'!E6959</f>
        <v>0</v>
      </c>
      <c r="F6959">
        <f>'Previous Trades Import_OMS Quer'!F6959</f>
        <v>0</v>
      </c>
      <c r="G6959">
        <f>'Previous Trades Import_OMS Quer'!G6959</f>
        <v>0</v>
      </c>
      <c r="H6959">
        <f>'Previous Trades Import_OMS Quer'!H6959</f>
        <v>0</v>
      </c>
      <c r="I6959">
        <f>'Previous Trades Import_OMS Quer'!I6959</f>
        <v>0</v>
      </c>
      <c r="J6959">
        <f>'Previous Trades Import_OMS Quer'!J6959</f>
        <v>0</v>
      </c>
      <c r="K6959">
        <f>'Previous Trades Import_OMS Quer'!K6959</f>
        <v>0</v>
      </c>
      <c r="L6959">
        <f>'Previous Trades Import_OMS Quer'!L6959</f>
        <v>0</v>
      </c>
      <c r="M6959">
        <f>'Previous Trades Import_OMS Quer'!M6959</f>
        <v>0</v>
      </c>
      <c r="N6959">
        <f>'Previous Trades Import_OMS Quer'!N6959</f>
        <v>0</v>
      </c>
      <c r="O6959" t="str">
        <f>CLEAN('Previous Trades Import_OMS Quer'!O6959)</f>
        <v/>
      </c>
      <c r="Q6959" s="25">
        <f t="shared" si="216"/>
        <v>0</v>
      </c>
      <c r="R6959" s="25" t="e">
        <f>VLOOKUP(O6959,'Currency Balance'!$O$3:$Q$32,3,0)</f>
        <v>#N/A</v>
      </c>
      <c r="S6959" t="e">
        <f t="shared" si="217"/>
        <v>#N/A</v>
      </c>
    </row>
    <row r="6960" spans="1:19">
      <c r="A6960">
        <f>'Previous Trades Import_OMS Quer'!A6960</f>
        <v>0</v>
      </c>
      <c r="B6960">
        <f>'Previous Trades Import_OMS Quer'!B6960</f>
        <v>0</v>
      </c>
      <c r="C6960" s="22">
        <f>'Previous Trades Import_OMS Quer'!C6960</f>
        <v>0</v>
      </c>
      <c r="D6960">
        <f>'Previous Trades Import_OMS Quer'!D6960</f>
        <v>0</v>
      </c>
      <c r="E6960" s="22">
        <f>'Previous Trades Import_OMS Quer'!E6960</f>
        <v>0</v>
      </c>
      <c r="F6960">
        <f>'Previous Trades Import_OMS Quer'!F6960</f>
        <v>0</v>
      </c>
      <c r="G6960">
        <f>'Previous Trades Import_OMS Quer'!G6960</f>
        <v>0</v>
      </c>
      <c r="H6960">
        <f>'Previous Trades Import_OMS Quer'!H6960</f>
        <v>0</v>
      </c>
      <c r="I6960">
        <f>'Previous Trades Import_OMS Quer'!I6960</f>
        <v>0</v>
      </c>
      <c r="J6960">
        <f>'Previous Trades Import_OMS Quer'!J6960</f>
        <v>0</v>
      </c>
      <c r="K6960">
        <f>'Previous Trades Import_OMS Quer'!K6960</f>
        <v>0</v>
      </c>
      <c r="L6960">
        <f>'Previous Trades Import_OMS Quer'!L6960</f>
        <v>0</v>
      </c>
      <c r="M6960">
        <f>'Previous Trades Import_OMS Quer'!M6960</f>
        <v>0</v>
      </c>
      <c r="N6960">
        <f>'Previous Trades Import_OMS Quer'!N6960</f>
        <v>0</v>
      </c>
      <c r="O6960" t="str">
        <f>CLEAN('Previous Trades Import_OMS Quer'!O6960)</f>
        <v/>
      </c>
      <c r="Q6960" s="25">
        <f t="shared" si="216"/>
        <v>0</v>
      </c>
      <c r="R6960" s="25" t="e">
        <f>VLOOKUP(O6960,'Currency Balance'!$O$3:$Q$32,3,0)</f>
        <v>#N/A</v>
      </c>
      <c r="S6960" t="e">
        <f t="shared" si="217"/>
        <v>#N/A</v>
      </c>
    </row>
    <row r="6961" spans="1:19">
      <c r="A6961">
        <f>'Previous Trades Import_OMS Quer'!A6961</f>
        <v>0</v>
      </c>
      <c r="B6961">
        <f>'Previous Trades Import_OMS Quer'!B6961</f>
        <v>0</v>
      </c>
      <c r="C6961" s="22">
        <f>'Previous Trades Import_OMS Quer'!C6961</f>
        <v>0</v>
      </c>
      <c r="D6961">
        <f>'Previous Trades Import_OMS Quer'!D6961</f>
        <v>0</v>
      </c>
      <c r="E6961" s="22">
        <f>'Previous Trades Import_OMS Quer'!E6961</f>
        <v>0</v>
      </c>
      <c r="F6961">
        <f>'Previous Trades Import_OMS Quer'!F6961</f>
        <v>0</v>
      </c>
      <c r="G6961">
        <f>'Previous Trades Import_OMS Quer'!G6961</f>
        <v>0</v>
      </c>
      <c r="H6961">
        <f>'Previous Trades Import_OMS Quer'!H6961</f>
        <v>0</v>
      </c>
      <c r="I6961">
        <f>'Previous Trades Import_OMS Quer'!I6961</f>
        <v>0</v>
      </c>
      <c r="J6961">
        <f>'Previous Trades Import_OMS Quer'!J6961</f>
        <v>0</v>
      </c>
      <c r="K6961">
        <f>'Previous Trades Import_OMS Quer'!K6961</f>
        <v>0</v>
      </c>
      <c r="L6961">
        <f>'Previous Trades Import_OMS Quer'!L6961</f>
        <v>0</v>
      </c>
      <c r="M6961">
        <f>'Previous Trades Import_OMS Quer'!M6961</f>
        <v>0</v>
      </c>
      <c r="N6961">
        <f>'Previous Trades Import_OMS Quer'!N6961</f>
        <v>0</v>
      </c>
      <c r="O6961" t="str">
        <f>CLEAN('Previous Trades Import_OMS Quer'!O6961)</f>
        <v/>
      </c>
      <c r="Q6961" s="25">
        <f t="shared" si="216"/>
        <v>0</v>
      </c>
      <c r="R6961" s="25" t="e">
        <f>VLOOKUP(O6961,'Currency Balance'!$O$3:$Q$32,3,0)</f>
        <v>#N/A</v>
      </c>
      <c r="S6961" t="e">
        <f t="shared" si="217"/>
        <v>#N/A</v>
      </c>
    </row>
    <row r="6962" spans="1:19">
      <c r="A6962">
        <f>'Previous Trades Import_OMS Quer'!A6962</f>
        <v>0</v>
      </c>
      <c r="B6962">
        <f>'Previous Trades Import_OMS Quer'!B6962</f>
        <v>0</v>
      </c>
      <c r="C6962" s="22">
        <f>'Previous Trades Import_OMS Quer'!C6962</f>
        <v>0</v>
      </c>
      <c r="D6962">
        <f>'Previous Trades Import_OMS Quer'!D6962</f>
        <v>0</v>
      </c>
      <c r="E6962" s="22">
        <f>'Previous Trades Import_OMS Quer'!E6962</f>
        <v>0</v>
      </c>
      <c r="F6962">
        <f>'Previous Trades Import_OMS Quer'!F6962</f>
        <v>0</v>
      </c>
      <c r="G6962">
        <f>'Previous Trades Import_OMS Quer'!G6962</f>
        <v>0</v>
      </c>
      <c r="H6962">
        <f>'Previous Trades Import_OMS Quer'!H6962</f>
        <v>0</v>
      </c>
      <c r="I6962">
        <f>'Previous Trades Import_OMS Quer'!I6962</f>
        <v>0</v>
      </c>
      <c r="J6962">
        <f>'Previous Trades Import_OMS Quer'!J6962</f>
        <v>0</v>
      </c>
      <c r="K6962">
        <f>'Previous Trades Import_OMS Quer'!K6962</f>
        <v>0</v>
      </c>
      <c r="L6962">
        <f>'Previous Trades Import_OMS Quer'!L6962</f>
        <v>0</v>
      </c>
      <c r="M6962">
        <f>'Previous Trades Import_OMS Quer'!M6962</f>
        <v>0</v>
      </c>
      <c r="N6962">
        <f>'Previous Trades Import_OMS Quer'!N6962</f>
        <v>0</v>
      </c>
      <c r="O6962" t="str">
        <f>CLEAN('Previous Trades Import_OMS Quer'!O6962)</f>
        <v/>
      </c>
      <c r="Q6962" s="25">
        <f t="shared" si="216"/>
        <v>0</v>
      </c>
      <c r="R6962" s="25" t="e">
        <f>VLOOKUP(O6962,'Currency Balance'!$O$3:$Q$32,3,0)</f>
        <v>#N/A</v>
      </c>
      <c r="S6962" t="e">
        <f t="shared" si="217"/>
        <v>#N/A</v>
      </c>
    </row>
    <row r="6963" spans="1:19">
      <c r="A6963">
        <f>'Previous Trades Import_OMS Quer'!A6963</f>
        <v>0</v>
      </c>
      <c r="B6963">
        <f>'Previous Trades Import_OMS Quer'!B6963</f>
        <v>0</v>
      </c>
      <c r="C6963" s="22">
        <f>'Previous Trades Import_OMS Quer'!C6963</f>
        <v>0</v>
      </c>
      <c r="D6963">
        <f>'Previous Trades Import_OMS Quer'!D6963</f>
        <v>0</v>
      </c>
      <c r="E6963" s="22">
        <f>'Previous Trades Import_OMS Quer'!E6963</f>
        <v>0</v>
      </c>
      <c r="F6963">
        <f>'Previous Trades Import_OMS Quer'!F6963</f>
        <v>0</v>
      </c>
      <c r="G6963">
        <f>'Previous Trades Import_OMS Quer'!G6963</f>
        <v>0</v>
      </c>
      <c r="H6963">
        <f>'Previous Trades Import_OMS Quer'!H6963</f>
        <v>0</v>
      </c>
      <c r="I6963">
        <f>'Previous Trades Import_OMS Quer'!I6963</f>
        <v>0</v>
      </c>
      <c r="J6963">
        <f>'Previous Trades Import_OMS Quer'!J6963</f>
        <v>0</v>
      </c>
      <c r="K6963">
        <f>'Previous Trades Import_OMS Quer'!K6963</f>
        <v>0</v>
      </c>
      <c r="L6963">
        <f>'Previous Trades Import_OMS Quer'!L6963</f>
        <v>0</v>
      </c>
      <c r="M6963">
        <f>'Previous Trades Import_OMS Quer'!M6963</f>
        <v>0</v>
      </c>
      <c r="N6963">
        <f>'Previous Trades Import_OMS Quer'!N6963</f>
        <v>0</v>
      </c>
      <c r="O6963" t="str">
        <f>CLEAN('Previous Trades Import_OMS Quer'!O6963)</f>
        <v/>
      </c>
      <c r="Q6963" s="25">
        <f t="shared" si="216"/>
        <v>0</v>
      </c>
      <c r="R6963" s="25" t="e">
        <f>VLOOKUP(O6963,'Currency Balance'!$O$3:$Q$32,3,0)</f>
        <v>#N/A</v>
      </c>
      <c r="S6963" t="e">
        <f t="shared" si="217"/>
        <v>#N/A</v>
      </c>
    </row>
    <row r="6964" spans="1:19">
      <c r="A6964">
        <f>'Previous Trades Import_OMS Quer'!A6964</f>
        <v>0</v>
      </c>
      <c r="B6964">
        <f>'Previous Trades Import_OMS Quer'!B6964</f>
        <v>0</v>
      </c>
      <c r="C6964" s="22">
        <f>'Previous Trades Import_OMS Quer'!C6964</f>
        <v>0</v>
      </c>
      <c r="D6964">
        <f>'Previous Trades Import_OMS Quer'!D6964</f>
        <v>0</v>
      </c>
      <c r="E6964" s="22">
        <f>'Previous Trades Import_OMS Quer'!E6964</f>
        <v>0</v>
      </c>
      <c r="F6964">
        <f>'Previous Trades Import_OMS Quer'!F6964</f>
        <v>0</v>
      </c>
      <c r="G6964">
        <f>'Previous Trades Import_OMS Quer'!G6964</f>
        <v>0</v>
      </c>
      <c r="H6964">
        <f>'Previous Trades Import_OMS Quer'!H6964</f>
        <v>0</v>
      </c>
      <c r="I6964">
        <f>'Previous Trades Import_OMS Quer'!I6964</f>
        <v>0</v>
      </c>
      <c r="J6964">
        <f>'Previous Trades Import_OMS Quer'!J6964</f>
        <v>0</v>
      </c>
      <c r="K6964">
        <f>'Previous Trades Import_OMS Quer'!K6964</f>
        <v>0</v>
      </c>
      <c r="L6964">
        <f>'Previous Trades Import_OMS Quer'!L6964</f>
        <v>0</v>
      </c>
      <c r="M6964">
        <f>'Previous Trades Import_OMS Quer'!M6964</f>
        <v>0</v>
      </c>
      <c r="N6964">
        <f>'Previous Trades Import_OMS Quer'!N6964</f>
        <v>0</v>
      </c>
      <c r="O6964" t="str">
        <f>CLEAN('Previous Trades Import_OMS Quer'!O6964)</f>
        <v/>
      </c>
      <c r="Q6964" s="25">
        <f t="shared" si="216"/>
        <v>0</v>
      </c>
      <c r="R6964" s="25" t="e">
        <f>VLOOKUP(O6964,'Currency Balance'!$O$3:$Q$32,3,0)</f>
        <v>#N/A</v>
      </c>
      <c r="S6964" t="e">
        <f t="shared" si="217"/>
        <v>#N/A</v>
      </c>
    </row>
    <row r="6965" spans="1:19">
      <c r="A6965">
        <f>'Previous Trades Import_OMS Quer'!A6965</f>
        <v>0</v>
      </c>
      <c r="B6965">
        <f>'Previous Trades Import_OMS Quer'!B6965</f>
        <v>0</v>
      </c>
      <c r="C6965" s="22">
        <f>'Previous Trades Import_OMS Quer'!C6965</f>
        <v>0</v>
      </c>
      <c r="D6965">
        <f>'Previous Trades Import_OMS Quer'!D6965</f>
        <v>0</v>
      </c>
      <c r="E6965" s="22">
        <f>'Previous Trades Import_OMS Quer'!E6965</f>
        <v>0</v>
      </c>
      <c r="F6965">
        <f>'Previous Trades Import_OMS Quer'!F6965</f>
        <v>0</v>
      </c>
      <c r="G6965">
        <f>'Previous Trades Import_OMS Quer'!G6965</f>
        <v>0</v>
      </c>
      <c r="H6965">
        <f>'Previous Trades Import_OMS Quer'!H6965</f>
        <v>0</v>
      </c>
      <c r="I6965">
        <f>'Previous Trades Import_OMS Quer'!I6965</f>
        <v>0</v>
      </c>
      <c r="J6965">
        <f>'Previous Trades Import_OMS Quer'!J6965</f>
        <v>0</v>
      </c>
      <c r="K6965">
        <f>'Previous Trades Import_OMS Quer'!K6965</f>
        <v>0</v>
      </c>
      <c r="L6965">
        <f>'Previous Trades Import_OMS Quer'!L6965</f>
        <v>0</v>
      </c>
      <c r="M6965">
        <f>'Previous Trades Import_OMS Quer'!M6965</f>
        <v>0</v>
      </c>
      <c r="N6965">
        <f>'Previous Trades Import_OMS Quer'!N6965</f>
        <v>0</v>
      </c>
      <c r="O6965" t="str">
        <f>CLEAN('Previous Trades Import_OMS Quer'!O6965)</f>
        <v/>
      </c>
      <c r="Q6965" s="25">
        <f t="shared" si="216"/>
        <v>0</v>
      </c>
      <c r="R6965" s="25" t="e">
        <f>VLOOKUP(O6965,'Currency Balance'!$O$3:$Q$32,3,0)</f>
        <v>#N/A</v>
      </c>
      <c r="S6965" t="e">
        <f t="shared" si="217"/>
        <v>#N/A</v>
      </c>
    </row>
    <row r="6966" spans="1:19">
      <c r="A6966">
        <f>'Previous Trades Import_OMS Quer'!A6966</f>
        <v>0</v>
      </c>
      <c r="B6966">
        <f>'Previous Trades Import_OMS Quer'!B6966</f>
        <v>0</v>
      </c>
      <c r="C6966" s="22">
        <f>'Previous Trades Import_OMS Quer'!C6966</f>
        <v>0</v>
      </c>
      <c r="D6966">
        <f>'Previous Trades Import_OMS Quer'!D6966</f>
        <v>0</v>
      </c>
      <c r="E6966" s="22">
        <f>'Previous Trades Import_OMS Quer'!E6966</f>
        <v>0</v>
      </c>
      <c r="F6966">
        <f>'Previous Trades Import_OMS Quer'!F6966</f>
        <v>0</v>
      </c>
      <c r="G6966">
        <f>'Previous Trades Import_OMS Quer'!G6966</f>
        <v>0</v>
      </c>
      <c r="H6966">
        <f>'Previous Trades Import_OMS Quer'!H6966</f>
        <v>0</v>
      </c>
      <c r="I6966">
        <f>'Previous Trades Import_OMS Quer'!I6966</f>
        <v>0</v>
      </c>
      <c r="J6966">
        <f>'Previous Trades Import_OMS Quer'!J6966</f>
        <v>0</v>
      </c>
      <c r="K6966">
        <f>'Previous Trades Import_OMS Quer'!K6966</f>
        <v>0</v>
      </c>
      <c r="L6966">
        <f>'Previous Trades Import_OMS Quer'!L6966</f>
        <v>0</v>
      </c>
      <c r="M6966">
        <f>'Previous Trades Import_OMS Quer'!M6966</f>
        <v>0</v>
      </c>
      <c r="N6966">
        <f>'Previous Trades Import_OMS Quer'!N6966</f>
        <v>0</v>
      </c>
      <c r="O6966" t="str">
        <f>CLEAN('Previous Trades Import_OMS Quer'!O6966)</f>
        <v/>
      </c>
      <c r="Q6966" s="25">
        <f t="shared" si="216"/>
        <v>0</v>
      </c>
      <c r="R6966" s="25" t="e">
        <f>VLOOKUP(O6966,'Currency Balance'!$O$3:$Q$32,3,0)</f>
        <v>#N/A</v>
      </c>
      <c r="S6966" t="e">
        <f t="shared" si="217"/>
        <v>#N/A</v>
      </c>
    </row>
    <row r="6967" spans="1:19">
      <c r="A6967">
        <f>'Previous Trades Import_OMS Quer'!A6967</f>
        <v>0</v>
      </c>
      <c r="B6967">
        <f>'Previous Trades Import_OMS Quer'!B6967</f>
        <v>0</v>
      </c>
      <c r="C6967" s="22">
        <f>'Previous Trades Import_OMS Quer'!C6967</f>
        <v>0</v>
      </c>
      <c r="D6967">
        <f>'Previous Trades Import_OMS Quer'!D6967</f>
        <v>0</v>
      </c>
      <c r="E6967" s="22">
        <f>'Previous Trades Import_OMS Quer'!E6967</f>
        <v>0</v>
      </c>
      <c r="F6967">
        <f>'Previous Trades Import_OMS Quer'!F6967</f>
        <v>0</v>
      </c>
      <c r="G6967">
        <f>'Previous Trades Import_OMS Quer'!G6967</f>
        <v>0</v>
      </c>
      <c r="H6967">
        <f>'Previous Trades Import_OMS Quer'!H6967</f>
        <v>0</v>
      </c>
      <c r="I6967">
        <f>'Previous Trades Import_OMS Quer'!I6967</f>
        <v>0</v>
      </c>
      <c r="J6967">
        <f>'Previous Trades Import_OMS Quer'!J6967</f>
        <v>0</v>
      </c>
      <c r="K6967">
        <f>'Previous Trades Import_OMS Quer'!K6967</f>
        <v>0</v>
      </c>
      <c r="L6967">
        <f>'Previous Trades Import_OMS Quer'!L6967</f>
        <v>0</v>
      </c>
      <c r="M6967">
        <f>'Previous Trades Import_OMS Quer'!M6967</f>
        <v>0</v>
      </c>
      <c r="N6967">
        <f>'Previous Trades Import_OMS Quer'!N6967</f>
        <v>0</v>
      </c>
      <c r="O6967" t="str">
        <f>CLEAN('Previous Trades Import_OMS Quer'!O6967)</f>
        <v/>
      </c>
      <c r="Q6967" s="25">
        <f t="shared" si="216"/>
        <v>0</v>
      </c>
      <c r="R6967" s="25" t="e">
        <f>VLOOKUP(O6967,'Currency Balance'!$O$3:$Q$32,3,0)</f>
        <v>#N/A</v>
      </c>
      <c r="S6967" t="e">
        <f t="shared" si="217"/>
        <v>#N/A</v>
      </c>
    </row>
    <row r="6968" spans="1:19">
      <c r="A6968">
        <f>'Previous Trades Import_OMS Quer'!A6968</f>
        <v>0</v>
      </c>
      <c r="B6968">
        <f>'Previous Trades Import_OMS Quer'!B6968</f>
        <v>0</v>
      </c>
      <c r="C6968" s="22">
        <f>'Previous Trades Import_OMS Quer'!C6968</f>
        <v>0</v>
      </c>
      <c r="D6968">
        <f>'Previous Trades Import_OMS Quer'!D6968</f>
        <v>0</v>
      </c>
      <c r="E6968" s="22">
        <f>'Previous Trades Import_OMS Quer'!E6968</f>
        <v>0</v>
      </c>
      <c r="F6968">
        <f>'Previous Trades Import_OMS Quer'!F6968</f>
        <v>0</v>
      </c>
      <c r="G6968">
        <f>'Previous Trades Import_OMS Quer'!G6968</f>
        <v>0</v>
      </c>
      <c r="H6968">
        <f>'Previous Trades Import_OMS Quer'!H6968</f>
        <v>0</v>
      </c>
      <c r="I6968">
        <f>'Previous Trades Import_OMS Quer'!I6968</f>
        <v>0</v>
      </c>
      <c r="J6968">
        <f>'Previous Trades Import_OMS Quer'!J6968</f>
        <v>0</v>
      </c>
      <c r="K6968">
        <f>'Previous Trades Import_OMS Quer'!K6968</f>
        <v>0</v>
      </c>
      <c r="L6968">
        <f>'Previous Trades Import_OMS Quer'!L6968</f>
        <v>0</v>
      </c>
      <c r="M6968">
        <f>'Previous Trades Import_OMS Quer'!M6968</f>
        <v>0</v>
      </c>
      <c r="N6968">
        <f>'Previous Trades Import_OMS Quer'!N6968</f>
        <v>0</v>
      </c>
      <c r="O6968" t="str">
        <f>CLEAN('Previous Trades Import_OMS Quer'!O6968)</f>
        <v/>
      </c>
      <c r="Q6968" s="25">
        <f t="shared" si="216"/>
        <v>0</v>
      </c>
      <c r="R6968" s="25" t="e">
        <f>VLOOKUP(O6968,'Currency Balance'!$O$3:$Q$32,3,0)</f>
        <v>#N/A</v>
      </c>
      <c r="S6968" t="e">
        <f t="shared" si="217"/>
        <v>#N/A</v>
      </c>
    </row>
    <row r="6969" spans="1:19">
      <c r="A6969">
        <f>'Previous Trades Import_OMS Quer'!A6969</f>
        <v>0</v>
      </c>
      <c r="B6969">
        <f>'Previous Trades Import_OMS Quer'!B6969</f>
        <v>0</v>
      </c>
      <c r="C6969" s="22">
        <f>'Previous Trades Import_OMS Quer'!C6969</f>
        <v>0</v>
      </c>
      <c r="D6969">
        <f>'Previous Trades Import_OMS Quer'!D6969</f>
        <v>0</v>
      </c>
      <c r="E6969" s="22">
        <f>'Previous Trades Import_OMS Quer'!E6969</f>
        <v>0</v>
      </c>
      <c r="F6969">
        <f>'Previous Trades Import_OMS Quer'!F6969</f>
        <v>0</v>
      </c>
      <c r="G6969">
        <f>'Previous Trades Import_OMS Quer'!G6969</f>
        <v>0</v>
      </c>
      <c r="H6969">
        <f>'Previous Trades Import_OMS Quer'!H6969</f>
        <v>0</v>
      </c>
      <c r="I6969">
        <f>'Previous Trades Import_OMS Quer'!I6969</f>
        <v>0</v>
      </c>
      <c r="J6969">
        <f>'Previous Trades Import_OMS Quer'!J6969</f>
        <v>0</v>
      </c>
      <c r="K6969">
        <f>'Previous Trades Import_OMS Quer'!K6969</f>
        <v>0</v>
      </c>
      <c r="L6969">
        <f>'Previous Trades Import_OMS Quer'!L6969</f>
        <v>0</v>
      </c>
      <c r="M6969">
        <f>'Previous Trades Import_OMS Quer'!M6969</f>
        <v>0</v>
      </c>
      <c r="N6969">
        <f>'Previous Trades Import_OMS Quer'!N6969</f>
        <v>0</v>
      </c>
      <c r="O6969" t="str">
        <f>CLEAN('Previous Trades Import_OMS Quer'!O6969)</f>
        <v/>
      </c>
      <c r="Q6969" s="25">
        <f t="shared" si="216"/>
        <v>0</v>
      </c>
      <c r="R6969" s="25" t="e">
        <f>VLOOKUP(O6969,'Currency Balance'!$O$3:$Q$32,3,0)</f>
        <v>#N/A</v>
      </c>
      <c r="S6969" t="e">
        <f t="shared" si="217"/>
        <v>#N/A</v>
      </c>
    </row>
    <row r="6970" spans="1:19">
      <c r="A6970">
        <f>'Previous Trades Import_OMS Quer'!A6970</f>
        <v>0</v>
      </c>
      <c r="B6970">
        <f>'Previous Trades Import_OMS Quer'!B6970</f>
        <v>0</v>
      </c>
      <c r="C6970" s="22">
        <f>'Previous Trades Import_OMS Quer'!C6970</f>
        <v>0</v>
      </c>
      <c r="D6970">
        <f>'Previous Trades Import_OMS Quer'!D6970</f>
        <v>0</v>
      </c>
      <c r="E6970" s="22">
        <f>'Previous Trades Import_OMS Quer'!E6970</f>
        <v>0</v>
      </c>
      <c r="F6970">
        <f>'Previous Trades Import_OMS Quer'!F6970</f>
        <v>0</v>
      </c>
      <c r="G6970">
        <f>'Previous Trades Import_OMS Quer'!G6970</f>
        <v>0</v>
      </c>
      <c r="H6970">
        <f>'Previous Trades Import_OMS Quer'!H6970</f>
        <v>0</v>
      </c>
      <c r="I6970">
        <f>'Previous Trades Import_OMS Quer'!I6970</f>
        <v>0</v>
      </c>
      <c r="J6970">
        <f>'Previous Trades Import_OMS Quer'!J6970</f>
        <v>0</v>
      </c>
      <c r="K6970">
        <f>'Previous Trades Import_OMS Quer'!K6970</f>
        <v>0</v>
      </c>
      <c r="L6970">
        <f>'Previous Trades Import_OMS Quer'!L6970</f>
        <v>0</v>
      </c>
      <c r="M6970">
        <f>'Previous Trades Import_OMS Quer'!M6970</f>
        <v>0</v>
      </c>
      <c r="N6970">
        <f>'Previous Trades Import_OMS Quer'!N6970</f>
        <v>0</v>
      </c>
      <c r="O6970" t="str">
        <f>CLEAN('Previous Trades Import_OMS Quer'!O6970)</f>
        <v/>
      </c>
      <c r="Q6970" s="25">
        <f t="shared" si="216"/>
        <v>0</v>
      </c>
      <c r="R6970" s="25" t="e">
        <f>VLOOKUP(O6970,'Currency Balance'!$O$3:$Q$32,3,0)</f>
        <v>#N/A</v>
      </c>
      <c r="S6970" t="e">
        <f t="shared" si="217"/>
        <v>#N/A</v>
      </c>
    </row>
    <row r="6971" spans="1:19">
      <c r="A6971">
        <f>'Previous Trades Import_OMS Quer'!A6971</f>
        <v>0</v>
      </c>
      <c r="B6971">
        <f>'Previous Trades Import_OMS Quer'!B6971</f>
        <v>0</v>
      </c>
      <c r="C6971" s="22">
        <f>'Previous Trades Import_OMS Quer'!C6971</f>
        <v>0</v>
      </c>
      <c r="D6971">
        <f>'Previous Trades Import_OMS Quer'!D6971</f>
        <v>0</v>
      </c>
      <c r="E6971" s="22">
        <f>'Previous Trades Import_OMS Quer'!E6971</f>
        <v>0</v>
      </c>
      <c r="F6971">
        <f>'Previous Trades Import_OMS Quer'!F6971</f>
        <v>0</v>
      </c>
      <c r="G6971">
        <f>'Previous Trades Import_OMS Quer'!G6971</f>
        <v>0</v>
      </c>
      <c r="H6971">
        <f>'Previous Trades Import_OMS Quer'!H6971</f>
        <v>0</v>
      </c>
      <c r="I6971">
        <f>'Previous Trades Import_OMS Quer'!I6971</f>
        <v>0</v>
      </c>
      <c r="J6971">
        <f>'Previous Trades Import_OMS Quer'!J6971</f>
        <v>0</v>
      </c>
      <c r="K6971">
        <f>'Previous Trades Import_OMS Quer'!K6971</f>
        <v>0</v>
      </c>
      <c r="L6971">
        <f>'Previous Trades Import_OMS Quer'!L6971</f>
        <v>0</v>
      </c>
      <c r="M6971">
        <f>'Previous Trades Import_OMS Quer'!M6971</f>
        <v>0</v>
      </c>
      <c r="N6971">
        <f>'Previous Trades Import_OMS Quer'!N6971</f>
        <v>0</v>
      </c>
      <c r="O6971" t="str">
        <f>CLEAN('Previous Trades Import_OMS Quer'!O6971)</f>
        <v/>
      </c>
      <c r="Q6971" s="25">
        <f t="shared" si="216"/>
        <v>0</v>
      </c>
      <c r="R6971" s="25" t="e">
        <f>VLOOKUP(O6971,'Currency Balance'!$O$3:$Q$32,3,0)</f>
        <v>#N/A</v>
      </c>
      <c r="S6971" t="e">
        <f t="shared" si="217"/>
        <v>#N/A</v>
      </c>
    </row>
    <row r="6972" spans="1:19">
      <c r="A6972">
        <f>'Previous Trades Import_OMS Quer'!A6972</f>
        <v>0</v>
      </c>
      <c r="B6972">
        <f>'Previous Trades Import_OMS Quer'!B6972</f>
        <v>0</v>
      </c>
      <c r="C6972" s="22">
        <f>'Previous Trades Import_OMS Quer'!C6972</f>
        <v>0</v>
      </c>
      <c r="D6972">
        <f>'Previous Trades Import_OMS Quer'!D6972</f>
        <v>0</v>
      </c>
      <c r="E6972" s="22">
        <f>'Previous Trades Import_OMS Quer'!E6972</f>
        <v>0</v>
      </c>
      <c r="F6972">
        <f>'Previous Trades Import_OMS Quer'!F6972</f>
        <v>0</v>
      </c>
      <c r="G6972">
        <f>'Previous Trades Import_OMS Quer'!G6972</f>
        <v>0</v>
      </c>
      <c r="H6972">
        <f>'Previous Trades Import_OMS Quer'!H6972</f>
        <v>0</v>
      </c>
      <c r="I6972">
        <f>'Previous Trades Import_OMS Quer'!I6972</f>
        <v>0</v>
      </c>
      <c r="J6972">
        <f>'Previous Trades Import_OMS Quer'!J6972</f>
        <v>0</v>
      </c>
      <c r="K6972">
        <f>'Previous Trades Import_OMS Quer'!K6972</f>
        <v>0</v>
      </c>
      <c r="L6972">
        <f>'Previous Trades Import_OMS Quer'!L6972</f>
        <v>0</v>
      </c>
      <c r="M6972">
        <f>'Previous Trades Import_OMS Quer'!M6972</f>
        <v>0</v>
      </c>
      <c r="N6972">
        <f>'Previous Trades Import_OMS Quer'!N6972</f>
        <v>0</v>
      </c>
      <c r="O6972" t="str">
        <f>CLEAN('Previous Trades Import_OMS Quer'!O6972)</f>
        <v/>
      </c>
      <c r="Q6972" s="25">
        <f t="shared" si="216"/>
        <v>0</v>
      </c>
      <c r="R6972" s="25" t="e">
        <f>VLOOKUP(O6972,'Currency Balance'!$O$3:$Q$32,3,0)</f>
        <v>#N/A</v>
      </c>
      <c r="S6972" t="e">
        <f t="shared" si="217"/>
        <v>#N/A</v>
      </c>
    </row>
    <row r="6973" spans="1:19">
      <c r="A6973">
        <f>'Previous Trades Import_OMS Quer'!A6973</f>
        <v>0</v>
      </c>
      <c r="B6973">
        <f>'Previous Trades Import_OMS Quer'!B6973</f>
        <v>0</v>
      </c>
      <c r="C6973" s="22">
        <f>'Previous Trades Import_OMS Quer'!C6973</f>
        <v>0</v>
      </c>
      <c r="D6973">
        <f>'Previous Trades Import_OMS Quer'!D6973</f>
        <v>0</v>
      </c>
      <c r="E6973" s="22">
        <f>'Previous Trades Import_OMS Quer'!E6973</f>
        <v>0</v>
      </c>
      <c r="F6973">
        <f>'Previous Trades Import_OMS Quer'!F6973</f>
        <v>0</v>
      </c>
      <c r="G6973">
        <f>'Previous Trades Import_OMS Quer'!G6973</f>
        <v>0</v>
      </c>
      <c r="H6973">
        <f>'Previous Trades Import_OMS Quer'!H6973</f>
        <v>0</v>
      </c>
      <c r="I6973">
        <f>'Previous Trades Import_OMS Quer'!I6973</f>
        <v>0</v>
      </c>
      <c r="J6973">
        <f>'Previous Trades Import_OMS Quer'!J6973</f>
        <v>0</v>
      </c>
      <c r="K6973">
        <f>'Previous Trades Import_OMS Quer'!K6973</f>
        <v>0</v>
      </c>
      <c r="L6973">
        <f>'Previous Trades Import_OMS Quer'!L6973</f>
        <v>0</v>
      </c>
      <c r="M6973">
        <f>'Previous Trades Import_OMS Quer'!M6973</f>
        <v>0</v>
      </c>
      <c r="N6973">
        <f>'Previous Trades Import_OMS Quer'!N6973</f>
        <v>0</v>
      </c>
      <c r="O6973" t="str">
        <f>CLEAN('Previous Trades Import_OMS Quer'!O6973)</f>
        <v/>
      </c>
      <c r="Q6973" s="25">
        <f t="shared" si="216"/>
        <v>0</v>
      </c>
      <c r="R6973" s="25" t="e">
        <f>VLOOKUP(O6973,'Currency Balance'!$O$3:$Q$32,3,0)</f>
        <v>#N/A</v>
      </c>
      <c r="S6973" t="e">
        <f t="shared" si="217"/>
        <v>#N/A</v>
      </c>
    </row>
    <row r="6974" spans="1:19">
      <c r="A6974">
        <f>'Previous Trades Import_OMS Quer'!A6974</f>
        <v>0</v>
      </c>
      <c r="B6974">
        <f>'Previous Trades Import_OMS Quer'!B6974</f>
        <v>0</v>
      </c>
      <c r="C6974" s="22">
        <f>'Previous Trades Import_OMS Quer'!C6974</f>
        <v>0</v>
      </c>
      <c r="D6974">
        <f>'Previous Trades Import_OMS Quer'!D6974</f>
        <v>0</v>
      </c>
      <c r="E6974" s="22">
        <f>'Previous Trades Import_OMS Quer'!E6974</f>
        <v>0</v>
      </c>
      <c r="F6974">
        <f>'Previous Trades Import_OMS Quer'!F6974</f>
        <v>0</v>
      </c>
      <c r="G6974">
        <f>'Previous Trades Import_OMS Quer'!G6974</f>
        <v>0</v>
      </c>
      <c r="H6974">
        <f>'Previous Trades Import_OMS Quer'!H6974</f>
        <v>0</v>
      </c>
      <c r="I6974">
        <f>'Previous Trades Import_OMS Quer'!I6974</f>
        <v>0</v>
      </c>
      <c r="J6974">
        <f>'Previous Trades Import_OMS Quer'!J6974</f>
        <v>0</v>
      </c>
      <c r="K6974">
        <f>'Previous Trades Import_OMS Quer'!K6974</f>
        <v>0</v>
      </c>
      <c r="L6974">
        <f>'Previous Trades Import_OMS Quer'!L6974</f>
        <v>0</v>
      </c>
      <c r="M6974">
        <f>'Previous Trades Import_OMS Quer'!M6974</f>
        <v>0</v>
      </c>
      <c r="N6974">
        <f>'Previous Trades Import_OMS Quer'!N6974</f>
        <v>0</v>
      </c>
      <c r="O6974" t="str">
        <f>CLEAN('Previous Trades Import_OMS Quer'!O6974)</f>
        <v/>
      </c>
      <c r="Q6974" s="25">
        <f t="shared" si="216"/>
        <v>0</v>
      </c>
      <c r="R6974" s="25" t="e">
        <f>VLOOKUP(O6974,'Currency Balance'!$O$3:$Q$32,3,0)</f>
        <v>#N/A</v>
      </c>
      <c r="S6974" t="e">
        <f t="shared" si="217"/>
        <v>#N/A</v>
      </c>
    </row>
    <row r="6975" spans="1:19">
      <c r="A6975">
        <f>'Previous Trades Import_OMS Quer'!A6975</f>
        <v>0</v>
      </c>
      <c r="B6975">
        <f>'Previous Trades Import_OMS Quer'!B6975</f>
        <v>0</v>
      </c>
      <c r="C6975" s="22">
        <f>'Previous Trades Import_OMS Quer'!C6975</f>
        <v>0</v>
      </c>
      <c r="D6975">
        <f>'Previous Trades Import_OMS Quer'!D6975</f>
        <v>0</v>
      </c>
      <c r="E6975" s="22">
        <f>'Previous Trades Import_OMS Quer'!E6975</f>
        <v>0</v>
      </c>
      <c r="F6975">
        <f>'Previous Trades Import_OMS Quer'!F6975</f>
        <v>0</v>
      </c>
      <c r="G6975">
        <f>'Previous Trades Import_OMS Quer'!G6975</f>
        <v>0</v>
      </c>
      <c r="H6975">
        <f>'Previous Trades Import_OMS Quer'!H6975</f>
        <v>0</v>
      </c>
      <c r="I6975">
        <f>'Previous Trades Import_OMS Quer'!I6975</f>
        <v>0</v>
      </c>
      <c r="J6975">
        <f>'Previous Trades Import_OMS Quer'!J6975</f>
        <v>0</v>
      </c>
      <c r="K6975">
        <f>'Previous Trades Import_OMS Quer'!K6975</f>
        <v>0</v>
      </c>
      <c r="L6975">
        <f>'Previous Trades Import_OMS Quer'!L6975</f>
        <v>0</v>
      </c>
      <c r="M6975">
        <f>'Previous Trades Import_OMS Quer'!M6975</f>
        <v>0</v>
      </c>
      <c r="N6975">
        <f>'Previous Trades Import_OMS Quer'!N6975</f>
        <v>0</v>
      </c>
      <c r="O6975" t="str">
        <f>CLEAN('Previous Trades Import_OMS Quer'!O6975)</f>
        <v/>
      </c>
      <c r="Q6975" s="25">
        <f t="shared" si="216"/>
        <v>0</v>
      </c>
      <c r="R6975" s="25" t="e">
        <f>VLOOKUP(O6975,'Currency Balance'!$O$3:$Q$32,3,0)</f>
        <v>#N/A</v>
      </c>
      <c r="S6975" t="e">
        <f t="shared" si="217"/>
        <v>#N/A</v>
      </c>
    </row>
    <row r="6976" spans="1:19">
      <c r="A6976">
        <f>'Previous Trades Import_OMS Quer'!A6976</f>
        <v>0</v>
      </c>
      <c r="B6976">
        <f>'Previous Trades Import_OMS Quer'!B6976</f>
        <v>0</v>
      </c>
      <c r="C6976" s="22">
        <f>'Previous Trades Import_OMS Quer'!C6976</f>
        <v>0</v>
      </c>
      <c r="D6976">
        <f>'Previous Trades Import_OMS Quer'!D6976</f>
        <v>0</v>
      </c>
      <c r="E6976" s="22">
        <f>'Previous Trades Import_OMS Quer'!E6976</f>
        <v>0</v>
      </c>
      <c r="F6976">
        <f>'Previous Trades Import_OMS Quer'!F6976</f>
        <v>0</v>
      </c>
      <c r="G6976">
        <f>'Previous Trades Import_OMS Quer'!G6976</f>
        <v>0</v>
      </c>
      <c r="H6976">
        <f>'Previous Trades Import_OMS Quer'!H6976</f>
        <v>0</v>
      </c>
      <c r="I6976">
        <f>'Previous Trades Import_OMS Quer'!I6976</f>
        <v>0</v>
      </c>
      <c r="J6976">
        <f>'Previous Trades Import_OMS Quer'!J6976</f>
        <v>0</v>
      </c>
      <c r="K6976">
        <f>'Previous Trades Import_OMS Quer'!K6976</f>
        <v>0</v>
      </c>
      <c r="L6976">
        <f>'Previous Trades Import_OMS Quer'!L6976</f>
        <v>0</v>
      </c>
      <c r="M6976">
        <f>'Previous Trades Import_OMS Quer'!M6976</f>
        <v>0</v>
      </c>
      <c r="N6976">
        <f>'Previous Trades Import_OMS Quer'!N6976</f>
        <v>0</v>
      </c>
      <c r="O6976" t="str">
        <f>CLEAN('Previous Trades Import_OMS Quer'!O6976)</f>
        <v/>
      </c>
      <c r="Q6976" s="25">
        <f t="shared" si="216"/>
        <v>0</v>
      </c>
      <c r="R6976" s="25" t="e">
        <f>VLOOKUP(O6976,'Currency Balance'!$O$3:$Q$32,3,0)</f>
        <v>#N/A</v>
      </c>
      <c r="S6976" t="e">
        <f t="shared" si="217"/>
        <v>#N/A</v>
      </c>
    </row>
    <row r="6977" spans="1:19">
      <c r="A6977">
        <f>'Previous Trades Import_OMS Quer'!A6977</f>
        <v>0</v>
      </c>
      <c r="B6977">
        <f>'Previous Trades Import_OMS Quer'!B6977</f>
        <v>0</v>
      </c>
      <c r="C6977" s="22">
        <f>'Previous Trades Import_OMS Quer'!C6977</f>
        <v>0</v>
      </c>
      <c r="D6977">
        <f>'Previous Trades Import_OMS Quer'!D6977</f>
        <v>0</v>
      </c>
      <c r="E6977" s="22">
        <f>'Previous Trades Import_OMS Quer'!E6977</f>
        <v>0</v>
      </c>
      <c r="F6977">
        <f>'Previous Trades Import_OMS Quer'!F6977</f>
        <v>0</v>
      </c>
      <c r="G6977">
        <f>'Previous Trades Import_OMS Quer'!G6977</f>
        <v>0</v>
      </c>
      <c r="H6977">
        <f>'Previous Trades Import_OMS Quer'!H6977</f>
        <v>0</v>
      </c>
      <c r="I6977">
        <f>'Previous Trades Import_OMS Quer'!I6977</f>
        <v>0</v>
      </c>
      <c r="J6977">
        <f>'Previous Trades Import_OMS Quer'!J6977</f>
        <v>0</v>
      </c>
      <c r="K6977">
        <f>'Previous Trades Import_OMS Quer'!K6977</f>
        <v>0</v>
      </c>
      <c r="L6977">
        <f>'Previous Trades Import_OMS Quer'!L6977</f>
        <v>0</v>
      </c>
      <c r="M6977">
        <f>'Previous Trades Import_OMS Quer'!M6977</f>
        <v>0</v>
      </c>
      <c r="N6977">
        <f>'Previous Trades Import_OMS Quer'!N6977</f>
        <v>0</v>
      </c>
      <c r="O6977" t="str">
        <f>CLEAN('Previous Trades Import_OMS Quer'!O6977)</f>
        <v/>
      </c>
      <c r="Q6977" s="25">
        <f t="shared" si="216"/>
        <v>0</v>
      </c>
      <c r="R6977" s="25" t="e">
        <f>VLOOKUP(O6977,'Currency Balance'!$O$3:$Q$32,3,0)</f>
        <v>#N/A</v>
      </c>
      <c r="S6977" t="e">
        <f t="shared" si="217"/>
        <v>#N/A</v>
      </c>
    </row>
    <row r="6978" spans="1:19">
      <c r="A6978">
        <f>'Previous Trades Import_OMS Quer'!A6978</f>
        <v>0</v>
      </c>
      <c r="B6978">
        <f>'Previous Trades Import_OMS Quer'!B6978</f>
        <v>0</v>
      </c>
      <c r="C6978" s="22">
        <f>'Previous Trades Import_OMS Quer'!C6978</f>
        <v>0</v>
      </c>
      <c r="D6978">
        <f>'Previous Trades Import_OMS Quer'!D6978</f>
        <v>0</v>
      </c>
      <c r="E6978" s="22">
        <f>'Previous Trades Import_OMS Quer'!E6978</f>
        <v>0</v>
      </c>
      <c r="F6978">
        <f>'Previous Trades Import_OMS Quer'!F6978</f>
        <v>0</v>
      </c>
      <c r="G6978">
        <f>'Previous Trades Import_OMS Quer'!G6978</f>
        <v>0</v>
      </c>
      <c r="H6978">
        <f>'Previous Trades Import_OMS Quer'!H6978</f>
        <v>0</v>
      </c>
      <c r="I6978">
        <f>'Previous Trades Import_OMS Quer'!I6978</f>
        <v>0</v>
      </c>
      <c r="J6978">
        <f>'Previous Trades Import_OMS Quer'!J6978</f>
        <v>0</v>
      </c>
      <c r="K6978">
        <f>'Previous Trades Import_OMS Quer'!K6978</f>
        <v>0</v>
      </c>
      <c r="L6978">
        <f>'Previous Trades Import_OMS Quer'!L6978</f>
        <v>0</v>
      </c>
      <c r="M6978">
        <f>'Previous Trades Import_OMS Quer'!M6978</f>
        <v>0</v>
      </c>
      <c r="N6978">
        <f>'Previous Trades Import_OMS Quer'!N6978</f>
        <v>0</v>
      </c>
      <c r="O6978" t="str">
        <f>CLEAN('Previous Trades Import_OMS Quer'!O6978)</f>
        <v/>
      </c>
      <c r="Q6978" s="25">
        <f t="shared" ref="Q6978:Q7041" si="218">IF(G6978="sell",M6978,-M6978)</f>
        <v>0</v>
      </c>
      <c r="R6978" s="25" t="e">
        <f>VLOOKUP(O6978,'Currency Balance'!$O$3:$Q$32,3,0)</f>
        <v>#N/A</v>
      </c>
      <c r="S6978" t="e">
        <f t="shared" ref="S6978:S7041" si="219">Q6978/R6978</f>
        <v>#N/A</v>
      </c>
    </row>
    <row r="6979" spans="1:19">
      <c r="A6979">
        <f>'Previous Trades Import_OMS Quer'!A6979</f>
        <v>0</v>
      </c>
      <c r="B6979">
        <f>'Previous Trades Import_OMS Quer'!B6979</f>
        <v>0</v>
      </c>
      <c r="C6979" s="22">
        <f>'Previous Trades Import_OMS Quer'!C6979</f>
        <v>0</v>
      </c>
      <c r="D6979">
        <f>'Previous Trades Import_OMS Quer'!D6979</f>
        <v>0</v>
      </c>
      <c r="E6979" s="22">
        <f>'Previous Trades Import_OMS Quer'!E6979</f>
        <v>0</v>
      </c>
      <c r="F6979">
        <f>'Previous Trades Import_OMS Quer'!F6979</f>
        <v>0</v>
      </c>
      <c r="G6979">
        <f>'Previous Trades Import_OMS Quer'!G6979</f>
        <v>0</v>
      </c>
      <c r="H6979">
        <f>'Previous Trades Import_OMS Quer'!H6979</f>
        <v>0</v>
      </c>
      <c r="I6979">
        <f>'Previous Trades Import_OMS Quer'!I6979</f>
        <v>0</v>
      </c>
      <c r="J6979">
        <f>'Previous Trades Import_OMS Quer'!J6979</f>
        <v>0</v>
      </c>
      <c r="K6979">
        <f>'Previous Trades Import_OMS Quer'!K6979</f>
        <v>0</v>
      </c>
      <c r="L6979">
        <f>'Previous Trades Import_OMS Quer'!L6979</f>
        <v>0</v>
      </c>
      <c r="M6979">
        <f>'Previous Trades Import_OMS Quer'!M6979</f>
        <v>0</v>
      </c>
      <c r="N6979">
        <f>'Previous Trades Import_OMS Quer'!N6979</f>
        <v>0</v>
      </c>
      <c r="O6979" t="str">
        <f>CLEAN('Previous Trades Import_OMS Quer'!O6979)</f>
        <v/>
      </c>
      <c r="Q6979" s="25">
        <f t="shared" si="218"/>
        <v>0</v>
      </c>
      <c r="R6979" s="25" t="e">
        <f>VLOOKUP(O6979,'Currency Balance'!$O$3:$Q$32,3,0)</f>
        <v>#N/A</v>
      </c>
      <c r="S6979" t="e">
        <f t="shared" si="219"/>
        <v>#N/A</v>
      </c>
    </row>
    <row r="6980" spans="1:19">
      <c r="A6980">
        <f>'Previous Trades Import_OMS Quer'!A6980</f>
        <v>0</v>
      </c>
      <c r="B6980">
        <f>'Previous Trades Import_OMS Quer'!B6980</f>
        <v>0</v>
      </c>
      <c r="C6980" s="22">
        <f>'Previous Trades Import_OMS Quer'!C6980</f>
        <v>0</v>
      </c>
      <c r="D6980">
        <f>'Previous Trades Import_OMS Quer'!D6980</f>
        <v>0</v>
      </c>
      <c r="E6980" s="22">
        <f>'Previous Trades Import_OMS Quer'!E6980</f>
        <v>0</v>
      </c>
      <c r="F6980">
        <f>'Previous Trades Import_OMS Quer'!F6980</f>
        <v>0</v>
      </c>
      <c r="G6980">
        <f>'Previous Trades Import_OMS Quer'!G6980</f>
        <v>0</v>
      </c>
      <c r="H6980">
        <f>'Previous Trades Import_OMS Quer'!H6980</f>
        <v>0</v>
      </c>
      <c r="I6980">
        <f>'Previous Trades Import_OMS Quer'!I6980</f>
        <v>0</v>
      </c>
      <c r="J6980">
        <f>'Previous Trades Import_OMS Quer'!J6980</f>
        <v>0</v>
      </c>
      <c r="K6980">
        <f>'Previous Trades Import_OMS Quer'!K6980</f>
        <v>0</v>
      </c>
      <c r="L6980">
        <f>'Previous Trades Import_OMS Quer'!L6980</f>
        <v>0</v>
      </c>
      <c r="M6980">
        <f>'Previous Trades Import_OMS Quer'!M6980</f>
        <v>0</v>
      </c>
      <c r="N6980">
        <f>'Previous Trades Import_OMS Quer'!N6980</f>
        <v>0</v>
      </c>
      <c r="O6980" t="str">
        <f>CLEAN('Previous Trades Import_OMS Quer'!O6980)</f>
        <v/>
      </c>
      <c r="Q6980" s="25">
        <f t="shared" si="218"/>
        <v>0</v>
      </c>
      <c r="R6980" s="25" t="e">
        <f>VLOOKUP(O6980,'Currency Balance'!$O$3:$Q$32,3,0)</f>
        <v>#N/A</v>
      </c>
      <c r="S6980" t="e">
        <f t="shared" si="219"/>
        <v>#N/A</v>
      </c>
    </row>
    <row r="6981" spans="1:19">
      <c r="A6981">
        <f>'Previous Trades Import_OMS Quer'!A6981</f>
        <v>0</v>
      </c>
      <c r="B6981">
        <f>'Previous Trades Import_OMS Quer'!B6981</f>
        <v>0</v>
      </c>
      <c r="C6981" s="22">
        <f>'Previous Trades Import_OMS Quer'!C6981</f>
        <v>0</v>
      </c>
      <c r="D6981">
        <f>'Previous Trades Import_OMS Quer'!D6981</f>
        <v>0</v>
      </c>
      <c r="E6981" s="22">
        <f>'Previous Trades Import_OMS Quer'!E6981</f>
        <v>0</v>
      </c>
      <c r="F6981">
        <f>'Previous Trades Import_OMS Quer'!F6981</f>
        <v>0</v>
      </c>
      <c r="G6981">
        <f>'Previous Trades Import_OMS Quer'!G6981</f>
        <v>0</v>
      </c>
      <c r="H6981">
        <f>'Previous Trades Import_OMS Quer'!H6981</f>
        <v>0</v>
      </c>
      <c r="I6981">
        <f>'Previous Trades Import_OMS Quer'!I6981</f>
        <v>0</v>
      </c>
      <c r="J6981">
        <f>'Previous Trades Import_OMS Quer'!J6981</f>
        <v>0</v>
      </c>
      <c r="K6981">
        <f>'Previous Trades Import_OMS Quer'!K6981</f>
        <v>0</v>
      </c>
      <c r="L6981">
        <f>'Previous Trades Import_OMS Quer'!L6981</f>
        <v>0</v>
      </c>
      <c r="M6981">
        <f>'Previous Trades Import_OMS Quer'!M6981</f>
        <v>0</v>
      </c>
      <c r="N6981">
        <f>'Previous Trades Import_OMS Quer'!N6981</f>
        <v>0</v>
      </c>
      <c r="O6981" t="str">
        <f>CLEAN('Previous Trades Import_OMS Quer'!O6981)</f>
        <v/>
      </c>
      <c r="Q6981" s="25">
        <f t="shared" si="218"/>
        <v>0</v>
      </c>
      <c r="R6981" s="25" t="e">
        <f>VLOOKUP(O6981,'Currency Balance'!$O$3:$Q$32,3,0)</f>
        <v>#N/A</v>
      </c>
      <c r="S6981" t="e">
        <f t="shared" si="219"/>
        <v>#N/A</v>
      </c>
    </row>
    <row r="6982" spans="1:19">
      <c r="A6982">
        <f>'Previous Trades Import_OMS Quer'!A6982</f>
        <v>0</v>
      </c>
      <c r="B6982">
        <f>'Previous Trades Import_OMS Quer'!B6982</f>
        <v>0</v>
      </c>
      <c r="C6982" s="22">
        <f>'Previous Trades Import_OMS Quer'!C6982</f>
        <v>0</v>
      </c>
      <c r="D6982">
        <f>'Previous Trades Import_OMS Quer'!D6982</f>
        <v>0</v>
      </c>
      <c r="E6982" s="22">
        <f>'Previous Trades Import_OMS Quer'!E6982</f>
        <v>0</v>
      </c>
      <c r="F6982">
        <f>'Previous Trades Import_OMS Quer'!F6982</f>
        <v>0</v>
      </c>
      <c r="G6982">
        <f>'Previous Trades Import_OMS Quer'!G6982</f>
        <v>0</v>
      </c>
      <c r="H6982">
        <f>'Previous Trades Import_OMS Quer'!H6982</f>
        <v>0</v>
      </c>
      <c r="I6982">
        <f>'Previous Trades Import_OMS Quer'!I6982</f>
        <v>0</v>
      </c>
      <c r="J6982">
        <f>'Previous Trades Import_OMS Quer'!J6982</f>
        <v>0</v>
      </c>
      <c r="K6982">
        <f>'Previous Trades Import_OMS Quer'!K6982</f>
        <v>0</v>
      </c>
      <c r="L6982">
        <f>'Previous Trades Import_OMS Quer'!L6982</f>
        <v>0</v>
      </c>
      <c r="M6982">
        <f>'Previous Trades Import_OMS Quer'!M6982</f>
        <v>0</v>
      </c>
      <c r="N6982">
        <f>'Previous Trades Import_OMS Quer'!N6982</f>
        <v>0</v>
      </c>
      <c r="O6982" t="str">
        <f>CLEAN('Previous Trades Import_OMS Quer'!O6982)</f>
        <v/>
      </c>
      <c r="Q6982" s="25">
        <f t="shared" si="218"/>
        <v>0</v>
      </c>
      <c r="R6982" s="25" t="e">
        <f>VLOOKUP(O6982,'Currency Balance'!$O$3:$Q$32,3,0)</f>
        <v>#N/A</v>
      </c>
      <c r="S6982" t="e">
        <f t="shared" si="219"/>
        <v>#N/A</v>
      </c>
    </row>
    <row r="6983" spans="1:19">
      <c r="A6983">
        <f>'Previous Trades Import_OMS Quer'!A6983</f>
        <v>0</v>
      </c>
      <c r="B6983">
        <f>'Previous Trades Import_OMS Quer'!B6983</f>
        <v>0</v>
      </c>
      <c r="C6983" s="22">
        <f>'Previous Trades Import_OMS Quer'!C6983</f>
        <v>0</v>
      </c>
      <c r="D6983">
        <f>'Previous Trades Import_OMS Quer'!D6983</f>
        <v>0</v>
      </c>
      <c r="E6983" s="22">
        <f>'Previous Trades Import_OMS Quer'!E6983</f>
        <v>0</v>
      </c>
      <c r="F6983">
        <f>'Previous Trades Import_OMS Quer'!F6983</f>
        <v>0</v>
      </c>
      <c r="G6983">
        <f>'Previous Trades Import_OMS Quer'!G6983</f>
        <v>0</v>
      </c>
      <c r="H6983">
        <f>'Previous Trades Import_OMS Quer'!H6983</f>
        <v>0</v>
      </c>
      <c r="I6983">
        <f>'Previous Trades Import_OMS Quer'!I6983</f>
        <v>0</v>
      </c>
      <c r="J6983">
        <f>'Previous Trades Import_OMS Quer'!J6983</f>
        <v>0</v>
      </c>
      <c r="K6983">
        <f>'Previous Trades Import_OMS Quer'!K6983</f>
        <v>0</v>
      </c>
      <c r="L6983">
        <f>'Previous Trades Import_OMS Quer'!L6983</f>
        <v>0</v>
      </c>
      <c r="M6983">
        <f>'Previous Trades Import_OMS Quer'!M6983</f>
        <v>0</v>
      </c>
      <c r="N6983">
        <f>'Previous Trades Import_OMS Quer'!N6983</f>
        <v>0</v>
      </c>
      <c r="O6983" t="str">
        <f>CLEAN('Previous Trades Import_OMS Quer'!O6983)</f>
        <v/>
      </c>
      <c r="Q6983" s="25">
        <f t="shared" si="218"/>
        <v>0</v>
      </c>
      <c r="R6983" s="25" t="e">
        <f>VLOOKUP(O6983,'Currency Balance'!$O$3:$Q$32,3,0)</f>
        <v>#N/A</v>
      </c>
      <c r="S6983" t="e">
        <f t="shared" si="219"/>
        <v>#N/A</v>
      </c>
    </row>
    <row r="6984" spans="1:19">
      <c r="A6984">
        <f>'Previous Trades Import_OMS Quer'!A6984</f>
        <v>0</v>
      </c>
      <c r="B6984">
        <f>'Previous Trades Import_OMS Quer'!B6984</f>
        <v>0</v>
      </c>
      <c r="C6984" s="22">
        <f>'Previous Trades Import_OMS Quer'!C6984</f>
        <v>0</v>
      </c>
      <c r="D6984">
        <f>'Previous Trades Import_OMS Quer'!D6984</f>
        <v>0</v>
      </c>
      <c r="E6984" s="22">
        <f>'Previous Trades Import_OMS Quer'!E6984</f>
        <v>0</v>
      </c>
      <c r="F6984">
        <f>'Previous Trades Import_OMS Quer'!F6984</f>
        <v>0</v>
      </c>
      <c r="G6984">
        <f>'Previous Trades Import_OMS Quer'!G6984</f>
        <v>0</v>
      </c>
      <c r="H6984">
        <f>'Previous Trades Import_OMS Quer'!H6984</f>
        <v>0</v>
      </c>
      <c r="I6984">
        <f>'Previous Trades Import_OMS Quer'!I6984</f>
        <v>0</v>
      </c>
      <c r="J6984">
        <f>'Previous Trades Import_OMS Quer'!J6984</f>
        <v>0</v>
      </c>
      <c r="K6984">
        <f>'Previous Trades Import_OMS Quer'!K6984</f>
        <v>0</v>
      </c>
      <c r="L6984">
        <f>'Previous Trades Import_OMS Quer'!L6984</f>
        <v>0</v>
      </c>
      <c r="M6984">
        <f>'Previous Trades Import_OMS Quer'!M6984</f>
        <v>0</v>
      </c>
      <c r="N6984">
        <f>'Previous Trades Import_OMS Quer'!N6984</f>
        <v>0</v>
      </c>
      <c r="O6984" t="str">
        <f>CLEAN('Previous Trades Import_OMS Quer'!O6984)</f>
        <v/>
      </c>
      <c r="Q6984" s="25">
        <f t="shared" si="218"/>
        <v>0</v>
      </c>
      <c r="R6984" s="25" t="e">
        <f>VLOOKUP(O6984,'Currency Balance'!$O$3:$Q$32,3,0)</f>
        <v>#N/A</v>
      </c>
      <c r="S6984" t="e">
        <f t="shared" si="219"/>
        <v>#N/A</v>
      </c>
    </row>
    <row r="6985" spans="1:19">
      <c r="A6985">
        <f>'Previous Trades Import_OMS Quer'!A6985</f>
        <v>0</v>
      </c>
      <c r="B6985">
        <f>'Previous Trades Import_OMS Quer'!B6985</f>
        <v>0</v>
      </c>
      <c r="C6985" s="22">
        <f>'Previous Trades Import_OMS Quer'!C6985</f>
        <v>0</v>
      </c>
      <c r="D6985">
        <f>'Previous Trades Import_OMS Quer'!D6985</f>
        <v>0</v>
      </c>
      <c r="E6985" s="22">
        <f>'Previous Trades Import_OMS Quer'!E6985</f>
        <v>0</v>
      </c>
      <c r="F6985">
        <f>'Previous Trades Import_OMS Quer'!F6985</f>
        <v>0</v>
      </c>
      <c r="G6985">
        <f>'Previous Trades Import_OMS Quer'!G6985</f>
        <v>0</v>
      </c>
      <c r="H6985">
        <f>'Previous Trades Import_OMS Quer'!H6985</f>
        <v>0</v>
      </c>
      <c r="I6985">
        <f>'Previous Trades Import_OMS Quer'!I6985</f>
        <v>0</v>
      </c>
      <c r="J6985">
        <f>'Previous Trades Import_OMS Quer'!J6985</f>
        <v>0</v>
      </c>
      <c r="K6985">
        <f>'Previous Trades Import_OMS Quer'!K6985</f>
        <v>0</v>
      </c>
      <c r="L6985">
        <f>'Previous Trades Import_OMS Quer'!L6985</f>
        <v>0</v>
      </c>
      <c r="M6985">
        <f>'Previous Trades Import_OMS Quer'!M6985</f>
        <v>0</v>
      </c>
      <c r="N6985">
        <f>'Previous Trades Import_OMS Quer'!N6985</f>
        <v>0</v>
      </c>
      <c r="O6985" t="str">
        <f>CLEAN('Previous Trades Import_OMS Quer'!O6985)</f>
        <v/>
      </c>
      <c r="Q6985" s="25">
        <f t="shared" si="218"/>
        <v>0</v>
      </c>
      <c r="R6985" s="25" t="e">
        <f>VLOOKUP(O6985,'Currency Balance'!$O$3:$Q$32,3,0)</f>
        <v>#N/A</v>
      </c>
      <c r="S6985" t="e">
        <f t="shared" si="219"/>
        <v>#N/A</v>
      </c>
    </row>
    <row r="6986" spans="1:19">
      <c r="A6986">
        <f>'Previous Trades Import_OMS Quer'!A6986</f>
        <v>0</v>
      </c>
      <c r="B6986">
        <f>'Previous Trades Import_OMS Quer'!B6986</f>
        <v>0</v>
      </c>
      <c r="C6986" s="22">
        <f>'Previous Trades Import_OMS Quer'!C6986</f>
        <v>0</v>
      </c>
      <c r="D6986">
        <f>'Previous Trades Import_OMS Quer'!D6986</f>
        <v>0</v>
      </c>
      <c r="E6986" s="22">
        <f>'Previous Trades Import_OMS Quer'!E6986</f>
        <v>0</v>
      </c>
      <c r="F6986">
        <f>'Previous Trades Import_OMS Quer'!F6986</f>
        <v>0</v>
      </c>
      <c r="G6986">
        <f>'Previous Trades Import_OMS Quer'!G6986</f>
        <v>0</v>
      </c>
      <c r="H6986">
        <f>'Previous Trades Import_OMS Quer'!H6986</f>
        <v>0</v>
      </c>
      <c r="I6986">
        <f>'Previous Trades Import_OMS Quer'!I6986</f>
        <v>0</v>
      </c>
      <c r="J6986">
        <f>'Previous Trades Import_OMS Quer'!J6986</f>
        <v>0</v>
      </c>
      <c r="K6986">
        <f>'Previous Trades Import_OMS Quer'!K6986</f>
        <v>0</v>
      </c>
      <c r="L6986">
        <f>'Previous Trades Import_OMS Quer'!L6986</f>
        <v>0</v>
      </c>
      <c r="M6986">
        <f>'Previous Trades Import_OMS Quer'!M6986</f>
        <v>0</v>
      </c>
      <c r="N6986">
        <f>'Previous Trades Import_OMS Quer'!N6986</f>
        <v>0</v>
      </c>
      <c r="O6986" t="str">
        <f>CLEAN('Previous Trades Import_OMS Quer'!O6986)</f>
        <v/>
      </c>
      <c r="Q6986" s="25">
        <f t="shared" si="218"/>
        <v>0</v>
      </c>
      <c r="R6986" s="25" t="e">
        <f>VLOOKUP(O6986,'Currency Balance'!$O$3:$Q$32,3,0)</f>
        <v>#N/A</v>
      </c>
      <c r="S6986" t="e">
        <f t="shared" si="219"/>
        <v>#N/A</v>
      </c>
    </row>
    <row r="6987" spans="1:19">
      <c r="A6987">
        <f>'Previous Trades Import_OMS Quer'!A6987</f>
        <v>0</v>
      </c>
      <c r="B6987">
        <f>'Previous Trades Import_OMS Quer'!B6987</f>
        <v>0</v>
      </c>
      <c r="C6987" s="22">
        <f>'Previous Trades Import_OMS Quer'!C6987</f>
        <v>0</v>
      </c>
      <c r="D6987">
        <f>'Previous Trades Import_OMS Quer'!D6987</f>
        <v>0</v>
      </c>
      <c r="E6987" s="22">
        <f>'Previous Trades Import_OMS Quer'!E6987</f>
        <v>0</v>
      </c>
      <c r="F6987">
        <f>'Previous Trades Import_OMS Quer'!F6987</f>
        <v>0</v>
      </c>
      <c r="G6987">
        <f>'Previous Trades Import_OMS Quer'!G6987</f>
        <v>0</v>
      </c>
      <c r="H6987">
        <f>'Previous Trades Import_OMS Quer'!H6987</f>
        <v>0</v>
      </c>
      <c r="I6987">
        <f>'Previous Trades Import_OMS Quer'!I6987</f>
        <v>0</v>
      </c>
      <c r="J6987">
        <f>'Previous Trades Import_OMS Quer'!J6987</f>
        <v>0</v>
      </c>
      <c r="K6987">
        <f>'Previous Trades Import_OMS Quer'!K6987</f>
        <v>0</v>
      </c>
      <c r="L6987">
        <f>'Previous Trades Import_OMS Quer'!L6987</f>
        <v>0</v>
      </c>
      <c r="M6987">
        <f>'Previous Trades Import_OMS Quer'!M6987</f>
        <v>0</v>
      </c>
      <c r="N6987">
        <f>'Previous Trades Import_OMS Quer'!N6987</f>
        <v>0</v>
      </c>
      <c r="O6987" t="str">
        <f>CLEAN('Previous Trades Import_OMS Quer'!O6987)</f>
        <v/>
      </c>
      <c r="Q6987" s="25">
        <f t="shared" si="218"/>
        <v>0</v>
      </c>
      <c r="R6987" s="25" t="e">
        <f>VLOOKUP(O6987,'Currency Balance'!$O$3:$Q$32,3,0)</f>
        <v>#N/A</v>
      </c>
      <c r="S6987" t="e">
        <f t="shared" si="219"/>
        <v>#N/A</v>
      </c>
    </row>
    <row r="6988" spans="1:19">
      <c r="A6988">
        <f>'Previous Trades Import_OMS Quer'!A6988</f>
        <v>0</v>
      </c>
      <c r="B6988">
        <f>'Previous Trades Import_OMS Quer'!B6988</f>
        <v>0</v>
      </c>
      <c r="C6988" s="22">
        <f>'Previous Trades Import_OMS Quer'!C6988</f>
        <v>0</v>
      </c>
      <c r="D6988">
        <f>'Previous Trades Import_OMS Quer'!D6988</f>
        <v>0</v>
      </c>
      <c r="E6988" s="22">
        <f>'Previous Trades Import_OMS Quer'!E6988</f>
        <v>0</v>
      </c>
      <c r="F6988">
        <f>'Previous Trades Import_OMS Quer'!F6988</f>
        <v>0</v>
      </c>
      <c r="G6988">
        <f>'Previous Trades Import_OMS Quer'!G6988</f>
        <v>0</v>
      </c>
      <c r="H6988">
        <f>'Previous Trades Import_OMS Quer'!H6988</f>
        <v>0</v>
      </c>
      <c r="I6988">
        <f>'Previous Trades Import_OMS Quer'!I6988</f>
        <v>0</v>
      </c>
      <c r="J6988">
        <f>'Previous Trades Import_OMS Quer'!J6988</f>
        <v>0</v>
      </c>
      <c r="K6988">
        <f>'Previous Trades Import_OMS Quer'!K6988</f>
        <v>0</v>
      </c>
      <c r="L6988">
        <f>'Previous Trades Import_OMS Quer'!L6988</f>
        <v>0</v>
      </c>
      <c r="M6988">
        <f>'Previous Trades Import_OMS Quer'!M6988</f>
        <v>0</v>
      </c>
      <c r="N6988">
        <f>'Previous Trades Import_OMS Quer'!N6988</f>
        <v>0</v>
      </c>
      <c r="O6988" t="str">
        <f>CLEAN('Previous Trades Import_OMS Quer'!O6988)</f>
        <v/>
      </c>
      <c r="Q6988" s="25">
        <f t="shared" si="218"/>
        <v>0</v>
      </c>
      <c r="R6988" s="25" t="e">
        <f>VLOOKUP(O6988,'Currency Balance'!$O$3:$Q$32,3,0)</f>
        <v>#N/A</v>
      </c>
      <c r="S6988" t="e">
        <f t="shared" si="219"/>
        <v>#N/A</v>
      </c>
    </row>
    <row r="6989" spans="1:19">
      <c r="A6989">
        <f>'Previous Trades Import_OMS Quer'!A6989</f>
        <v>0</v>
      </c>
      <c r="B6989">
        <f>'Previous Trades Import_OMS Quer'!B6989</f>
        <v>0</v>
      </c>
      <c r="C6989" s="22">
        <f>'Previous Trades Import_OMS Quer'!C6989</f>
        <v>0</v>
      </c>
      <c r="D6989">
        <f>'Previous Trades Import_OMS Quer'!D6989</f>
        <v>0</v>
      </c>
      <c r="E6989" s="22">
        <f>'Previous Trades Import_OMS Quer'!E6989</f>
        <v>0</v>
      </c>
      <c r="F6989">
        <f>'Previous Trades Import_OMS Quer'!F6989</f>
        <v>0</v>
      </c>
      <c r="G6989">
        <f>'Previous Trades Import_OMS Quer'!G6989</f>
        <v>0</v>
      </c>
      <c r="H6989">
        <f>'Previous Trades Import_OMS Quer'!H6989</f>
        <v>0</v>
      </c>
      <c r="I6989">
        <f>'Previous Trades Import_OMS Quer'!I6989</f>
        <v>0</v>
      </c>
      <c r="J6989">
        <f>'Previous Trades Import_OMS Quer'!J6989</f>
        <v>0</v>
      </c>
      <c r="K6989">
        <f>'Previous Trades Import_OMS Quer'!K6989</f>
        <v>0</v>
      </c>
      <c r="L6989">
        <f>'Previous Trades Import_OMS Quer'!L6989</f>
        <v>0</v>
      </c>
      <c r="M6989">
        <f>'Previous Trades Import_OMS Quer'!M6989</f>
        <v>0</v>
      </c>
      <c r="N6989">
        <f>'Previous Trades Import_OMS Quer'!N6989</f>
        <v>0</v>
      </c>
      <c r="O6989" t="str">
        <f>CLEAN('Previous Trades Import_OMS Quer'!O6989)</f>
        <v/>
      </c>
      <c r="Q6989" s="25">
        <f t="shared" si="218"/>
        <v>0</v>
      </c>
      <c r="R6989" s="25" t="e">
        <f>VLOOKUP(O6989,'Currency Balance'!$O$3:$Q$32,3,0)</f>
        <v>#N/A</v>
      </c>
      <c r="S6989" t="e">
        <f t="shared" si="219"/>
        <v>#N/A</v>
      </c>
    </row>
    <row r="6990" spans="1:19">
      <c r="A6990">
        <f>'Previous Trades Import_OMS Quer'!A6990</f>
        <v>0</v>
      </c>
      <c r="B6990">
        <f>'Previous Trades Import_OMS Quer'!B6990</f>
        <v>0</v>
      </c>
      <c r="C6990" s="22">
        <f>'Previous Trades Import_OMS Quer'!C6990</f>
        <v>0</v>
      </c>
      <c r="D6990">
        <f>'Previous Trades Import_OMS Quer'!D6990</f>
        <v>0</v>
      </c>
      <c r="E6990" s="22">
        <f>'Previous Trades Import_OMS Quer'!E6990</f>
        <v>0</v>
      </c>
      <c r="F6990">
        <f>'Previous Trades Import_OMS Quer'!F6990</f>
        <v>0</v>
      </c>
      <c r="G6990">
        <f>'Previous Trades Import_OMS Quer'!G6990</f>
        <v>0</v>
      </c>
      <c r="H6990">
        <f>'Previous Trades Import_OMS Quer'!H6990</f>
        <v>0</v>
      </c>
      <c r="I6990">
        <f>'Previous Trades Import_OMS Quer'!I6990</f>
        <v>0</v>
      </c>
      <c r="J6990">
        <f>'Previous Trades Import_OMS Quer'!J6990</f>
        <v>0</v>
      </c>
      <c r="K6990">
        <f>'Previous Trades Import_OMS Quer'!K6990</f>
        <v>0</v>
      </c>
      <c r="L6990">
        <f>'Previous Trades Import_OMS Quer'!L6990</f>
        <v>0</v>
      </c>
      <c r="M6990">
        <f>'Previous Trades Import_OMS Quer'!M6990</f>
        <v>0</v>
      </c>
      <c r="N6990">
        <f>'Previous Trades Import_OMS Quer'!N6990</f>
        <v>0</v>
      </c>
      <c r="O6990" t="str">
        <f>CLEAN('Previous Trades Import_OMS Quer'!O6990)</f>
        <v/>
      </c>
      <c r="Q6990" s="25">
        <f t="shared" si="218"/>
        <v>0</v>
      </c>
      <c r="R6990" s="25" t="e">
        <f>VLOOKUP(O6990,'Currency Balance'!$O$3:$Q$32,3,0)</f>
        <v>#N/A</v>
      </c>
      <c r="S6990" t="e">
        <f t="shared" si="219"/>
        <v>#N/A</v>
      </c>
    </row>
    <row r="6991" spans="1:19">
      <c r="A6991">
        <f>'Previous Trades Import_OMS Quer'!A6991</f>
        <v>0</v>
      </c>
      <c r="B6991">
        <f>'Previous Trades Import_OMS Quer'!B6991</f>
        <v>0</v>
      </c>
      <c r="C6991" s="22">
        <f>'Previous Trades Import_OMS Quer'!C6991</f>
        <v>0</v>
      </c>
      <c r="D6991">
        <f>'Previous Trades Import_OMS Quer'!D6991</f>
        <v>0</v>
      </c>
      <c r="E6991" s="22">
        <f>'Previous Trades Import_OMS Quer'!E6991</f>
        <v>0</v>
      </c>
      <c r="F6991">
        <f>'Previous Trades Import_OMS Quer'!F6991</f>
        <v>0</v>
      </c>
      <c r="G6991">
        <f>'Previous Trades Import_OMS Quer'!G6991</f>
        <v>0</v>
      </c>
      <c r="H6991">
        <f>'Previous Trades Import_OMS Quer'!H6991</f>
        <v>0</v>
      </c>
      <c r="I6991">
        <f>'Previous Trades Import_OMS Quer'!I6991</f>
        <v>0</v>
      </c>
      <c r="J6991">
        <f>'Previous Trades Import_OMS Quer'!J6991</f>
        <v>0</v>
      </c>
      <c r="K6991">
        <f>'Previous Trades Import_OMS Quer'!K6991</f>
        <v>0</v>
      </c>
      <c r="L6991">
        <f>'Previous Trades Import_OMS Quer'!L6991</f>
        <v>0</v>
      </c>
      <c r="M6991">
        <f>'Previous Trades Import_OMS Quer'!M6991</f>
        <v>0</v>
      </c>
      <c r="N6991">
        <f>'Previous Trades Import_OMS Quer'!N6991</f>
        <v>0</v>
      </c>
      <c r="O6991" t="str">
        <f>CLEAN('Previous Trades Import_OMS Quer'!O6991)</f>
        <v/>
      </c>
      <c r="Q6991" s="25">
        <f t="shared" si="218"/>
        <v>0</v>
      </c>
      <c r="R6991" s="25" t="e">
        <f>VLOOKUP(O6991,'Currency Balance'!$O$3:$Q$32,3,0)</f>
        <v>#N/A</v>
      </c>
      <c r="S6991" t="e">
        <f t="shared" si="219"/>
        <v>#N/A</v>
      </c>
    </row>
    <row r="6992" spans="1:19">
      <c r="A6992">
        <f>'Previous Trades Import_OMS Quer'!A6992</f>
        <v>0</v>
      </c>
      <c r="B6992">
        <f>'Previous Trades Import_OMS Quer'!B6992</f>
        <v>0</v>
      </c>
      <c r="C6992" s="22">
        <f>'Previous Trades Import_OMS Quer'!C6992</f>
        <v>0</v>
      </c>
      <c r="D6992">
        <f>'Previous Trades Import_OMS Quer'!D6992</f>
        <v>0</v>
      </c>
      <c r="E6992" s="22">
        <f>'Previous Trades Import_OMS Quer'!E6992</f>
        <v>0</v>
      </c>
      <c r="F6992">
        <f>'Previous Trades Import_OMS Quer'!F6992</f>
        <v>0</v>
      </c>
      <c r="G6992">
        <f>'Previous Trades Import_OMS Quer'!G6992</f>
        <v>0</v>
      </c>
      <c r="H6992">
        <f>'Previous Trades Import_OMS Quer'!H6992</f>
        <v>0</v>
      </c>
      <c r="I6992">
        <f>'Previous Trades Import_OMS Quer'!I6992</f>
        <v>0</v>
      </c>
      <c r="J6992">
        <f>'Previous Trades Import_OMS Quer'!J6992</f>
        <v>0</v>
      </c>
      <c r="K6992">
        <f>'Previous Trades Import_OMS Quer'!K6992</f>
        <v>0</v>
      </c>
      <c r="L6992">
        <f>'Previous Trades Import_OMS Quer'!L6992</f>
        <v>0</v>
      </c>
      <c r="M6992">
        <f>'Previous Trades Import_OMS Quer'!M6992</f>
        <v>0</v>
      </c>
      <c r="N6992">
        <f>'Previous Trades Import_OMS Quer'!N6992</f>
        <v>0</v>
      </c>
      <c r="O6992" t="str">
        <f>CLEAN('Previous Trades Import_OMS Quer'!O6992)</f>
        <v/>
      </c>
      <c r="Q6992" s="25">
        <f t="shared" si="218"/>
        <v>0</v>
      </c>
      <c r="R6992" s="25" t="e">
        <f>VLOOKUP(O6992,'Currency Balance'!$O$3:$Q$32,3,0)</f>
        <v>#N/A</v>
      </c>
      <c r="S6992" t="e">
        <f t="shared" si="219"/>
        <v>#N/A</v>
      </c>
    </row>
    <row r="6993" spans="1:19">
      <c r="A6993">
        <f>'Previous Trades Import_OMS Quer'!A6993</f>
        <v>0</v>
      </c>
      <c r="B6993">
        <f>'Previous Trades Import_OMS Quer'!B6993</f>
        <v>0</v>
      </c>
      <c r="C6993" s="22">
        <f>'Previous Trades Import_OMS Quer'!C6993</f>
        <v>0</v>
      </c>
      <c r="D6993">
        <f>'Previous Trades Import_OMS Quer'!D6993</f>
        <v>0</v>
      </c>
      <c r="E6993" s="22">
        <f>'Previous Trades Import_OMS Quer'!E6993</f>
        <v>0</v>
      </c>
      <c r="F6993">
        <f>'Previous Trades Import_OMS Quer'!F6993</f>
        <v>0</v>
      </c>
      <c r="G6993">
        <f>'Previous Trades Import_OMS Quer'!G6993</f>
        <v>0</v>
      </c>
      <c r="H6993">
        <f>'Previous Trades Import_OMS Quer'!H6993</f>
        <v>0</v>
      </c>
      <c r="I6993">
        <f>'Previous Trades Import_OMS Quer'!I6993</f>
        <v>0</v>
      </c>
      <c r="J6993">
        <f>'Previous Trades Import_OMS Quer'!J6993</f>
        <v>0</v>
      </c>
      <c r="K6993">
        <f>'Previous Trades Import_OMS Quer'!K6993</f>
        <v>0</v>
      </c>
      <c r="L6993">
        <f>'Previous Trades Import_OMS Quer'!L6993</f>
        <v>0</v>
      </c>
      <c r="M6993">
        <f>'Previous Trades Import_OMS Quer'!M6993</f>
        <v>0</v>
      </c>
      <c r="N6993">
        <f>'Previous Trades Import_OMS Quer'!N6993</f>
        <v>0</v>
      </c>
      <c r="O6993" t="str">
        <f>CLEAN('Previous Trades Import_OMS Quer'!O6993)</f>
        <v/>
      </c>
      <c r="Q6993" s="25">
        <f t="shared" si="218"/>
        <v>0</v>
      </c>
      <c r="R6993" s="25" t="e">
        <f>VLOOKUP(O6993,'Currency Balance'!$O$3:$Q$32,3,0)</f>
        <v>#N/A</v>
      </c>
      <c r="S6993" t="e">
        <f t="shared" si="219"/>
        <v>#N/A</v>
      </c>
    </row>
    <row r="6994" spans="1:19">
      <c r="A6994">
        <f>'Previous Trades Import_OMS Quer'!A6994</f>
        <v>0</v>
      </c>
      <c r="B6994">
        <f>'Previous Trades Import_OMS Quer'!B6994</f>
        <v>0</v>
      </c>
      <c r="C6994" s="22">
        <f>'Previous Trades Import_OMS Quer'!C6994</f>
        <v>0</v>
      </c>
      <c r="D6994">
        <f>'Previous Trades Import_OMS Quer'!D6994</f>
        <v>0</v>
      </c>
      <c r="E6994" s="22">
        <f>'Previous Trades Import_OMS Quer'!E6994</f>
        <v>0</v>
      </c>
      <c r="F6994">
        <f>'Previous Trades Import_OMS Quer'!F6994</f>
        <v>0</v>
      </c>
      <c r="G6994">
        <f>'Previous Trades Import_OMS Quer'!G6994</f>
        <v>0</v>
      </c>
      <c r="H6994">
        <f>'Previous Trades Import_OMS Quer'!H6994</f>
        <v>0</v>
      </c>
      <c r="I6994">
        <f>'Previous Trades Import_OMS Quer'!I6994</f>
        <v>0</v>
      </c>
      <c r="J6994">
        <f>'Previous Trades Import_OMS Quer'!J6994</f>
        <v>0</v>
      </c>
      <c r="K6994">
        <f>'Previous Trades Import_OMS Quer'!K6994</f>
        <v>0</v>
      </c>
      <c r="L6994">
        <f>'Previous Trades Import_OMS Quer'!L6994</f>
        <v>0</v>
      </c>
      <c r="M6994">
        <f>'Previous Trades Import_OMS Quer'!M6994</f>
        <v>0</v>
      </c>
      <c r="N6994">
        <f>'Previous Trades Import_OMS Quer'!N6994</f>
        <v>0</v>
      </c>
      <c r="O6994" t="str">
        <f>CLEAN('Previous Trades Import_OMS Quer'!O6994)</f>
        <v/>
      </c>
      <c r="Q6994" s="25">
        <f t="shared" si="218"/>
        <v>0</v>
      </c>
      <c r="R6994" s="25" t="e">
        <f>VLOOKUP(O6994,'Currency Balance'!$O$3:$Q$32,3,0)</f>
        <v>#N/A</v>
      </c>
      <c r="S6994" t="e">
        <f t="shared" si="219"/>
        <v>#N/A</v>
      </c>
    </row>
    <row r="6995" spans="1:19">
      <c r="A6995">
        <f>'Previous Trades Import_OMS Quer'!A6995</f>
        <v>0</v>
      </c>
      <c r="B6995">
        <f>'Previous Trades Import_OMS Quer'!B6995</f>
        <v>0</v>
      </c>
      <c r="C6995" s="22">
        <f>'Previous Trades Import_OMS Quer'!C6995</f>
        <v>0</v>
      </c>
      <c r="D6995">
        <f>'Previous Trades Import_OMS Quer'!D6995</f>
        <v>0</v>
      </c>
      <c r="E6995" s="22">
        <f>'Previous Trades Import_OMS Quer'!E6995</f>
        <v>0</v>
      </c>
      <c r="F6995">
        <f>'Previous Trades Import_OMS Quer'!F6995</f>
        <v>0</v>
      </c>
      <c r="G6995">
        <f>'Previous Trades Import_OMS Quer'!G6995</f>
        <v>0</v>
      </c>
      <c r="H6995">
        <f>'Previous Trades Import_OMS Quer'!H6995</f>
        <v>0</v>
      </c>
      <c r="I6995">
        <f>'Previous Trades Import_OMS Quer'!I6995</f>
        <v>0</v>
      </c>
      <c r="J6995">
        <f>'Previous Trades Import_OMS Quer'!J6995</f>
        <v>0</v>
      </c>
      <c r="K6995">
        <f>'Previous Trades Import_OMS Quer'!K6995</f>
        <v>0</v>
      </c>
      <c r="L6995">
        <f>'Previous Trades Import_OMS Quer'!L6995</f>
        <v>0</v>
      </c>
      <c r="M6995">
        <f>'Previous Trades Import_OMS Quer'!M6995</f>
        <v>0</v>
      </c>
      <c r="N6995">
        <f>'Previous Trades Import_OMS Quer'!N6995</f>
        <v>0</v>
      </c>
      <c r="O6995" t="str">
        <f>CLEAN('Previous Trades Import_OMS Quer'!O6995)</f>
        <v/>
      </c>
      <c r="Q6995" s="25">
        <f t="shared" si="218"/>
        <v>0</v>
      </c>
      <c r="R6995" s="25" t="e">
        <f>VLOOKUP(O6995,'Currency Balance'!$O$3:$Q$32,3,0)</f>
        <v>#N/A</v>
      </c>
      <c r="S6995" t="e">
        <f t="shared" si="219"/>
        <v>#N/A</v>
      </c>
    </row>
    <row r="6996" spans="1:19">
      <c r="A6996">
        <f>'Previous Trades Import_OMS Quer'!A6996</f>
        <v>0</v>
      </c>
      <c r="B6996">
        <f>'Previous Trades Import_OMS Quer'!B6996</f>
        <v>0</v>
      </c>
      <c r="C6996" s="22">
        <f>'Previous Trades Import_OMS Quer'!C6996</f>
        <v>0</v>
      </c>
      <c r="D6996">
        <f>'Previous Trades Import_OMS Quer'!D6996</f>
        <v>0</v>
      </c>
      <c r="E6996" s="22">
        <f>'Previous Trades Import_OMS Quer'!E6996</f>
        <v>0</v>
      </c>
      <c r="F6996">
        <f>'Previous Trades Import_OMS Quer'!F6996</f>
        <v>0</v>
      </c>
      <c r="G6996">
        <f>'Previous Trades Import_OMS Quer'!G6996</f>
        <v>0</v>
      </c>
      <c r="H6996">
        <f>'Previous Trades Import_OMS Quer'!H6996</f>
        <v>0</v>
      </c>
      <c r="I6996">
        <f>'Previous Trades Import_OMS Quer'!I6996</f>
        <v>0</v>
      </c>
      <c r="J6996">
        <f>'Previous Trades Import_OMS Quer'!J6996</f>
        <v>0</v>
      </c>
      <c r="K6996">
        <f>'Previous Trades Import_OMS Quer'!K6996</f>
        <v>0</v>
      </c>
      <c r="L6996">
        <f>'Previous Trades Import_OMS Quer'!L6996</f>
        <v>0</v>
      </c>
      <c r="M6996">
        <f>'Previous Trades Import_OMS Quer'!M6996</f>
        <v>0</v>
      </c>
      <c r="N6996">
        <f>'Previous Trades Import_OMS Quer'!N6996</f>
        <v>0</v>
      </c>
      <c r="O6996" t="str">
        <f>CLEAN('Previous Trades Import_OMS Quer'!O6996)</f>
        <v/>
      </c>
      <c r="Q6996" s="25">
        <f t="shared" si="218"/>
        <v>0</v>
      </c>
      <c r="R6996" s="25" t="e">
        <f>VLOOKUP(O6996,'Currency Balance'!$O$3:$Q$32,3,0)</f>
        <v>#N/A</v>
      </c>
      <c r="S6996" t="e">
        <f t="shared" si="219"/>
        <v>#N/A</v>
      </c>
    </row>
    <row r="6997" spans="1:19">
      <c r="A6997">
        <f>'Previous Trades Import_OMS Quer'!A6997</f>
        <v>0</v>
      </c>
      <c r="B6997">
        <f>'Previous Trades Import_OMS Quer'!B6997</f>
        <v>0</v>
      </c>
      <c r="C6997" s="22">
        <f>'Previous Trades Import_OMS Quer'!C6997</f>
        <v>0</v>
      </c>
      <c r="D6997">
        <f>'Previous Trades Import_OMS Quer'!D6997</f>
        <v>0</v>
      </c>
      <c r="E6997" s="22">
        <f>'Previous Trades Import_OMS Quer'!E6997</f>
        <v>0</v>
      </c>
      <c r="F6997">
        <f>'Previous Trades Import_OMS Quer'!F6997</f>
        <v>0</v>
      </c>
      <c r="G6997">
        <f>'Previous Trades Import_OMS Quer'!G6997</f>
        <v>0</v>
      </c>
      <c r="H6997">
        <f>'Previous Trades Import_OMS Quer'!H6997</f>
        <v>0</v>
      </c>
      <c r="I6997">
        <f>'Previous Trades Import_OMS Quer'!I6997</f>
        <v>0</v>
      </c>
      <c r="J6997">
        <f>'Previous Trades Import_OMS Quer'!J6997</f>
        <v>0</v>
      </c>
      <c r="K6997">
        <f>'Previous Trades Import_OMS Quer'!K6997</f>
        <v>0</v>
      </c>
      <c r="L6997">
        <f>'Previous Trades Import_OMS Quer'!L6997</f>
        <v>0</v>
      </c>
      <c r="M6997">
        <f>'Previous Trades Import_OMS Quer'!M6997</f>
        <v>0</v>
      </c>
      <c r="N6997">
        <f>'Previous Trades Import_OMS Quer'!N6997</f>
        <v>0</v>
      </c>
      <c r="O6997" t="str">
        <f>CLEAN('Previous Trades Import_OMS Quer'!O6997)</f>
        <v/>
      </c>
      <c r="Q6997" s="25">
        <f t="shared" si="218"/>
        <v>0</v>
      </c>
      <c r="R6997" s="25" t="e">
        <f>VLOOKUP(O6997,'Currency Balance'!$O$3:$Q$32,3,0)</f>
        <v>#N/A</v>
      </c>
      <c r="S6997" t="e">
        <f t="shared" si="219"/>
        <v>#N/A</v>
      </c>
    </row>
    <row r="6998" spans="1:19">
      <c r="A6998">
        <f>'Previous Trades Import_OMS Quer'!A6998</f>
        <v>0</v>
      </c>
      <c r="B6998">
        <f>'Previous Trades Import_OMS Quer'!B6998</f>
        <v>0</v>
      </c>
      <c r="C6998" s="22">
        <f>'Previous Trades Import_OMS Quer'!C6998</f>
        <v>0</v>
      </c>
      <c r="D6998">
        <f>'Previous Trades Import_OMS Quer'!D6998</f>
        <v>0</v>
      </c>
      <c r="E6998" s="22">
        <f>'Previous Trades Import_OMS Quer'!E6998</f>
        <v>0</v>
      </c>
      <c r="F6998">
        <f>'Previous Trades Import_OMS Quer'!F6998</f>
        <v>0</v>
      </c>
      <c r="G6998">
        <f>'Previous Trades Import_OMS Quer'!G6998</f>
        <v>0</v>
      </c>
      <c r="H6998">
        <f>'Previous Trades Import_OMS Quer'!H6998</f>
        <v>0</v>
      </c>
      <c r="I6998">
        <f>'Previous Trades Import_OMS Quer'!I6998</f>
        <v>0</v>
      </c>
      <c r="J6998">
        <f>'Previous Trades Import_OMS Quer'!J6998</f>
        <v>0</v>
      </c>
      <c r="K6998">
        <f>'Previous Trades Import_OMS Quer'!K6998</f>
        <v>0</v>
      </c>
      <c r="L6998">
        <f>'Previous Trades Import_OMS Quer'!L6998</f>
        <v>0</v>
      </c>
      <c r="M6998">
        <f>'Previous Trades Import_OMS Quer'!M6998</f>
        <v>0</v>
      </c>
      <c r="N6998">
        <f>'Previous Trades Import_OMS Quer'!N6998</f>
        <v>0</v>
      </c>
      <c r="O6998" t="str">
        <f>CLEAN('Previous Trades Import_OMS Quer'!O6998)</f>
        <v/>
      </c>
      <c r="Q6998" s="25">
        <f t="shared" si="218"/>
        <v>0</v>
      </c>
      <c r="R6998" s="25" t="e">
        <f>VLOOKUP(O6998,'Currency Balance'!$O$3:$Q$32,3,0)</f>
        <v>#N/A</v>
      </c>
      <c r="S6998" t="e">
        <f t="shared" si="219"/>
        <v>#N/A</v>
      </c>
    </row>
    <row r="6999" spans="1:19">
      <c r="A6999">
        <f>'Previous Trades Import_OMS Quer'!A6999</f>
        <v>0</v>
      </c>
      <c r="B6999">
        <f>'Previous Trades Import_OMS Quer'!B6999</f>
        <v>0</v>
      </c>
      <c r="C6999" s="22">
        <f>'Previous Trades Import_OMS Quer'!C6999</f>
        <v>0</v>
      </c>
      <c r="D6999">
        <f>'Previous Trades Import_OMS Quer'!D6999</f>
        <v>0</v>
      </c>
      <c r="E6999" s="22">
        <f>'Previous Trades Import_OMS Quer'!E6999</f>
        <v>0</v>
      </c>
      <c r="F6999">
        <f>'Previous Trades Import_OMS Quer'!F6999</f>
        <v>0</v>
      </c>
      <c r="G6999">
        <f>'Previous Trades Import_OMS Quer'!G6999</f>
        <v>0</v>
      </c>
      <c r="H6999">
        <f>'Previous Trades Import_OMS Quer'!H6999</f>
        <v>0</v>
      </c>
      <c r="I6999">
        <f>'Previous Trades Import_OMS Quer'!I6999</f>
        <v>0</v>
      </c>
      <c r="J6999">
        <f>'Previous Trades Import_OMS Quer'!J6999</f>
        <v>0</v>
      </c>
      <c r="K6999">
        <f>'Previous Trades Import_OMS Quer'!K6999</f>
        <v>0</v>
      </c>
      <c r="L6999">
        <f>'Previous Trades Import_OMS Quer'!L6999</f>
        <v>0</v>
      </c>
      <c r="M6999">
        <f>'Previous Trades Import_OMS Quer'!M6999</f>
        <v>0</v>
      </c>
      <c r="N6999">
        <f>'Previous Trades Import_OMS Quer'!N6999</f>
        <v>0</v>
      </c>
      <c r="O6999" t="str">
        <f>CLEAN('Previous Trades Import_OMS Quer'!O6999)</f>
        <v/>
      </c>
      <c r="Q6999" s="25">
        <f t="shared" si="218"/>
        <v>0</v>
      </c>
      <c r="R6999" s="25" t="e">
        <f>VLOOKUP(O6999,'Currency Balance'!$O$3:$Q$32,3,0)</f>
        <v>#N/A</v>
      </c>
      <c r="S6999" t="e">
        <f t="shared" si="219"/>
        <v>#N/A</v>
      </c>
    </row>
    <row r="7000" spans="1:19">
      <c r="A7000">
        <f>'Previous Trades Import_OMS Quer'!A7000</f>
        <v>0</v>
      </c>
      <c r="B7000">
        <f>'Previous Trades Import_OMS Quer'!B7000</f>
        <v>0</v>
      </c>
      <c r="C7000" s="22">
        <f>'Previous Trades Import_OMS Quer'!C7000</f>
        <v>0</v>
      </c>
      <c r="D7000">
        <f>'Previous Trades Import_OMS Quer'!D7000</f>
        <v>0</v>
      </c>
      <c r="E7000" s="22">
        <f>'Previous Trades Import_OMS Quer'!E7000</f>
        <v>0</v>
      </c>
      <c r="F7000">
        <f>'Previous Trades Import_OMS Quer'!F7000</f>
        <v>0</v>
      </c>
      <c r="G7000">
        <f>'Previous Trades Import_OMS Quer'!G7000</f>
        <v>0</v>
      </c>
      <c r="H7000">
        <f>'Previous Trades Import_OMS Quer'!H7000</f>
        <v>0</v>
      </c>
      <c r="I7000">
        <f>'Previous Trades Import_OMS Quer'!I7000</f>
        <v>0</v>
      </c>
      <c r="J7000">
        <f>'Previous Trades Import_OMS Quer'!J7000</f>
        <v>0</v>
      </c>
      <c r="K7000">
        <f>'Previous Trades Import_OMS Quer'!K7000</f>
        <v>0</v>
      </c>
      <c r="L7000">
        <f>'Previous Trades Import_OMS Quer'!L7000</f>
        <v>0</v>
      </c>
      <c r="M7000">
        <f>'Previous Trades Import_OMS Quer'!M7000</f>
        <v>0</v>
      </c>
      <c r="N7000">
        <f>'Previous Trades Import_OMS Quer'!N7000</f>
        <v>0</v>
      </c>
      <c r="O7000" t="str">
        <f>CLEAN('Previous Trades Import_OMS Quer'!O7000)</f>
        <v/>
      </c>
      <c r="Q7000" s="25">
        <f t="shared" si="218"/>
        <v>0</v>
      </c>
      <c r="R7000" s="25" t="e">
        <f>VLOOKUP(O7000,'Currency Balance'!$O$3:$Q$32,3,0)</f>
        <v>#N/A</v>
      </c>
      <c r="S7000" t="e">
        <f t="shared" si="219"/>
        <v>#N/A</v>
      </c>
    </row>
    <row r="7001" spans="1:19">
      <c r="A7001">
        <f>'Previous Trades Import_OMS Quer'!A7001</f>
        <v>0</v>
      </c>
      <c r="B7001">
        <f>'Previous Trades Import_OMS Quer'!B7001</f>
        <v>0</v>
      </c>
      <c r="C7001" s="22">
        <f>'Previous Trades Import_OMS Quer'!C7001</f>
        <v>0</v>
      </c>
      <c r="D7001">
        <f>'Previous Trades Import_OMS Quer'!D7001</f>
        <v>0</v>
      </c>
      <c r="E7001" s="22">
        <f>'Previous Trades Import_OMS Quer'!E7001</f>
        <v>0</v>
      </c>
      <c r="F7001">
        <f>'Previous Trades Import_OMS Quer'!F7001</f>
        <v>0</v>
      </c>
      <c r="G7001">
        <f>'Previous Trades Import_OMS Quer'!G7001</f>
        <v>0</v>
      </c>
      <c r="H7001">
        <f>'Previous Trades Import_OMS Quer'!H7001</f>
        <v>0</v>
      </c>
      <c r="I7001">
        <f>'Previous Trades Import_OMS Quer'!I7001</f>
        <v>0</v>
      </c>
      <c r="J7001">
        <f>'Previous Trades Import_OMS Quer'!J7001</f>
        <v>0</v>
      </c>
      <c r="K7001">
        <f>'Previous Trades Import_OMS Quer'!K7001</f>
        <v>0</v>
      </c>
      <c r="L7001">
        <f>'Previous Trades Import_OMS Quer'!L7001</f>
        <v>0</v>
      </c>
      <c r="M7001">
        <f>'Previous Trades Import_OMS Quer'!M7001</f>
        <v>0</v>
      </c>
      <c r="N7001">
        <f>'Previous Trades Import_OMS Quer'!N7001</f>
        <v>0</v>
      </c>
      <c r="O7001" t="str">
        <f>CLEAN('Previous Trades Import_OMS Quer'!O7001)</f>
        <v/>
      </c>
      <c r="Q7001" s="25">
        <f t="shared" si="218"/>
        <v>0</v>
      </c>
      <c r="R7001" s="25" t="e">
        <f>VLOOKUP(O7001,'Currency Balance'!$O$3:$Q$32,3,0)</f>
        <v>#N/A</v>
      </c>
      <c r="S7001" t="e">
        <f t="shared" si="219"/>
        <v>#N/A</v>
      </c>
    </row>
    <row r="7002" spans="1:19">
      <c r="A7002">
        <f>'Previous Trades Import_OMS Quer'!A7002</f>
        <v>0</v>
      </c>
      <c r="B7002">
        <f>'Previous Trades Import_OMS Quer'!B7002</f>
        <v>0</v>
      </c>
      <c r="C7002" s="22">
        <f>'Previous Trades Import_OMS Quer'!C7002</f>
        <v>0</v>
      </c>
      <c r="D7002">
        <f>'Previous Trades Import_OMS Quer'!D7002</f>
        <v>0</v>
      </c>
      <c r="E7002" s="22">
        <f>'Previous Trades Import_OMS Quer'!E7002</f>
        <v>0</v>
      </c>
      <c r="F7002">
        <f>'Previous Trades Import_OMS Quer'!F7002</f>
        <v>0</v>
      </c>
      <c r="G7002">
        <f>'Previous Trades Import_OMS Quer'!G7002</f>
        <v>0</v>
      </c>
      <c r="H7002">
        <f>'Previous Trades Import_OMS Quer'!H7002</f>
        <v>0</v>
      </c>
      <c r="I7002">
        <f>'Previous Trades Import_OMS Quer'!I7002</f>
        <v>0</v>
      </c>
      <c r="J7002">
        <f>'Previous Trades Import_OMS Quer'!J7002</f>
        <v>0</v>
      </c>
      <c r="K7002">
        <f>'Previous Trades Import_OMS Quer'!K7002</f>
        <v>0</v>
      </c>
      <c r="L7002">
        <f>'Previous Trades Import_OMS Quer'!L7002</f>
        <v>0</v>
      </c>
      <c r="M7002">
        <f>'Previous Trades Import_OMS Quer'!M7002</f>
        <v>0</v>
      </c>
      <c r="N7002">
        <f>'Previous Trades Import_OMS Quer'!N7002</f>
        <v>0</v>
      </c>
      <c r="O7002" t="str">
        <f>CLEAN('Previous Trades Import_OMS Quer'!O7002)</f>
        <v/>
      </c>
      <c r="Q7002" s="25">
        <f t="shared" si="218"/>
        <v>0</v>
      </c>
      <c r="R7002" s="25" t="e">
        <f>VLOOKUP(O7002,'Currency Balance'!$O$3:$Q$32,3,0)</f>
        <v>#N/A</v>
      </c>
      <c r="S7002" t="e">
        <f t="shared" si="219"/>
        <v>#N/A</v>
      </c>
    </row>
    <row r="7003" spans="1:19">
      <c r="A7003">
        <f>'Previous Trades Import_OMS Quer'!A7003</f>
        <v>0</v>
      </c>
      <c r="B7003">
        <f>'Previous Trades Import_OMS Quer'!B7003</f>
        <v>0</v>
      </c>
      <c r="C7003" s="22">
        <f>'Previous Trades Import_OMS Quer'!C7003</f>
        <v>0</v>
      </c>
      <c r="D7003">
        <f>'Previous Trades Import_OMS Quer'!D7003</f>
        <v>0</v>
      </c>
      <c r="E7003" s="22">
        <f>'Previous Trades Import_OMS Quer'!E7003</f>
        <v>0</v>
      </c>
      <c r="F7003">
        <f>'Previous Trades Import_OMS Quer'!F7003</f>
        <v>0</v>
      </c>
      <c r="G7003">
        <f>'Previous Trades Import_OMS Quer'!G7003</f>
        <v>0</v>
      </c>
      <c r="H7003">
        <f>'Previous Trades Import_OMS Quer'!H7003</f>
        <v>0</v>
      </c>
      <c r="I7003">
        <f>'Previous Trades Import_OMS Quer'!I7003</f>
        <v>0</v>
      </c>
      <c r="J7003">
        <f>'Previous Trades Import_OMS Quer'!J7003</f>
        <v>0</v>
      </c>
      <c r="K7003">
        <f>'Previous Trades Import_OMS Quer'!K7003</f>
        <v>0</v>
      </c>
      <c r="L7003">
        <f>'Previous Trades Import_OMS Quer'!L7003</f>
        <v>0</v>
      </c>
      <c r="M7003">
        <f>'Previous Trades Import_OMS Quer'!M7003</f>
        <v>0</v>
      </c>
      <c r="N7003">
        <f>'Previous Trades Import_OMS Quer'!N7003</f>
        <v>0</v>
      </c>
      <c r="O7003" t="str">
        <f>CLEAN('Previous Trades Import_OMS Quer'!O7003)</f>
        <v/>
      </c>
      <c r="Q7003" s="25">
        <f t="shared" si="218"/>
        <v>0</v>
      </c>
      <c r="R7003" s="25" t="e">
        <f>VLOOKUP(O7003,'Currency Balance'!$O$3:$Q$32,3,0)</f>
        <v>#N/A</v>
      </c>
      <c r="S7003" t="e">
        <f t="shared" si="219"/>
        <v>#N/A</v>
      </c>
    </row>
    <row r="7004" spans="1:19">
      <c r="A7004">
        <f>'Previous Trades Import_OMS Quer'!A7004</f>
        <v>0</v>
      </c>
      <c r="B7004">
        <f>'Previous Trades Import_OMS Quer'!B7004</f>
        <v>0</v>
      </c>
      <c r="C7004" s="22">
        <f>'Previous Trades Import_OMS Quer'!C7004</f>
        <v>0</v>
      </c>
      <c r="D7004">
        <f>'Previous Trades Import_OMS Quer'!D7004</f>
        <v>0</v>
      </c>
      <c r="E7004" s="22">
        <f>'Previous Trades Import_OMS Quer'!E7004</f>
        <v>0</v>
      </c>
      <c r="F7004">
        <f>'Previous Trades Import_OMS Quer'!F7004</f>
        <v>0</v>
      </c>
      <c r="G7004">
        <f>'Previous Trades Import_OMS Quer'!G7004</f>
        <v>0</v>
      </c>
      <c r="H7004">
        <f>'Previous Trades Import_OMS Quer'!H7004</f>
        <v>0</v>
      </c>
      <c r="I7004">
        <f>'Previous Trades Import_OMS Quer'!I7004</f>
        <v>0</v>
      </c>
      <c r="J7004">
        <f>'Previous Trades Import_OMS Quer'!J7004</f>
        <v>0</v>
      </c>
      <c r="K7004">
        <f>'Previous Trades Import_OMS Quer'!K7004</f>
        <v>0</v>
      </c>
      <c r="L7004">
        <f>'Previous Trades Import_OMS Quer'!L7004</f>
        <v>0</v>
      </c>
      <c r="M7004">
        <f>'Previous Trades Import_OMS Quer'!M7004</f>
        <v>0</v>
      </c>
      <c r="N7004">
        <f>'Previous Trades Import_OMS Quer'!N7004</f>
        <v>0</v>
      </c>
      <c r="O7004" t="str">
        <f>CLEAN('Previous Trades Import_OMS Quer'!O7004)</f>
        <v/>
      </c>
      <c r="Q7004" s="25">
        <f t="shared" si="218"/>
        <v>0</v>
      </c>
      <c r="R7004" s="25" t="e">
        <f>VLOOKUP(O7004,'Currency Balance'!$O$3:$Q$32,3,0)</f>
        <v>#N/A</v>
      </c>
      <c r="S7004" t="e">
        <f t="shared" si="219"/>
        <v>#N/A</v>
      </c>
    </row>
    <row r="7005" spans="1:19">
      <c r="A7005">
        <f>'Previous Trades Import_OMS Quer'!A7005</f>
        <v>0</v>
      </c>
      <c r="B7005">
        <f>'Previous Trades Import_OMS Quer'!B7005</f>
        <v>0</v>
      </c>
      <c r="C7005" s="22">
        <f>'Previous Trades Import_OMS Quer'!C7005</f>
        <v>0</v>
      </c>
      <c r="D7005">
        <f>'Previous Trades Import_OMS Quer'!D7005</f>
        <v>0</v>
      </c>
      <c r="E7005" s="22">
        <f>'Previous Trades Import_OMS Quer'!E7005</f>
        <v>0</v>
      </c>
      <c r="F7005">
        <f>'Previous Trades Import_OMS Quer'!F7005</f>
        <v>0</v>
      </c>
      <c r="G7005">
        <f>'Previous Trades Import_OMS Quer'!G7005</f>
        <v>0</v>
      </c>
      <c r="H7005">
        <f>'Previous Trades Import_OMS Quer'!H7005</f>
        <v>0</v>
      </c>
      <c r="I7005">
        <f>'Previous Trades Import_OMS Quer'!I7005</f>
        <v>0</v>
      </c>
      <c r="J7005">
        <f>'Previous Trades Import_OMS Quer'!J7005</f>
        <v>0</v>
      </c>
      <c r="K7005">
        <f>'Previous Trades Import_OMS Quer'!K7005</f>
        <v>0</v>
      </c>
      <c r="L7005">
        <f>'Previous Trades Import_OMS Quer'!L7005</f>
        <v>0</v>
      </c>
      <c r="M7005">
        <f>'Previous Trades Import_OMS Quer'!M7005</f>
        <v>0</v>
      </c>
      <c r="N7005">
        <f>'Previous Trades Import_OMS Quer'!N7005</f>
        <v>0</v>
      </c>
      <c r="O7005" t="str">
        <f>CLEAN('Previous Trades Import_OMS Quer'!O7005)</f>
        <v/>
      </c>
      <c r="Q7005" s="25">
        <f t="shared" si="218"/>
        <v>0</v>
      </c>
      <c r="R7005" s="25" t="e">
        <f>VLOOKUP(O7005,'Currency Balance'!$O$3:$Q$32,3,0)</f>
        <v>#N/A</v>
      </c>
      <c r="S7005" t="e">
        <f t="shared" si="219"/>
        <v>#N/A</v>
      </c>
    </row>
    <row r="7006" spans="1:19">
      <c r="A7006">
        <f>'Previous Trades Import_OMS Quer'!A7006</f>
        <v>0</v>
      </c>
      <c r="B7006">
        <f>'Previous Trades Import_OMS Quer'!B7006</f>
        <v>0</v>
      </c>
      <c r="C7006" s="22">
        <f>'Previous Trades Import_OMS Quer'!C7006</f>
        <v>0</v>
      </c>
      <c r="D7006">
        <f>'Previous Trades Import_OMS Quer'!D7006</f>
        <v>0</v>
      </c>
      <c r="E7006" s="22">
        <f>'Previous Trades Import_OMS Quer'!E7006</f>
        <v>0</v>
      </c>
      <c r="F7006">
        <f>'Previous Trades Import_OMS Quer'!F7006</f>
        <v>0</v>
      </c>
      <c r="G7006">
        <f>'Previous Trades Import_OMS Quer'!G7006</f>
        <v>0</v>
      </c>
      <c r="H7006">
        <f>'Previous Trades Import_OMS Quer'!H7006</f>
        <v>0</v>
      </c>
      <c r="I7006">
        <f>'Previous Trades Import_OMS Quer'!I7006</f>
        <v>0</v>
      </c>
      <c r="J7006">
        <f>'Previous Trades Import_OMS Quer'!J7006</f>
        <v>0</v>
      </c>
      <c r="K7006">
        <f>'Previous Trades Import_OMS Quer'!K7006</f>
        <v>0</v>
      </c>
      <c r="L7006">
        <f>'Previous Trades Import_OMS Quer'!L7006</f>
        <v>0</v>
      </c>
      <c r="M7006">
        <f>'Previous Trades Import_OMS Quer'!M7006</f>
        <v>0</v>
      </c>
      <c r="N7006">
        <f>'Previous Trades Import_OMS Quer'!N7006</f>
        <v>0</v>
      </c>
      <c r="O7006" t="str">
        <f>CLEAN('Previous Trades Import_OMS Quer'!O7006)</f>
        <v/>
      </c>
      <c r="Q7006" s="25">
        <f t="shared" si="218"/>
        <v>0</v>
      </c>
      <c r="R7006" s="25" t="e">
        <f>VLOOKUP(O7006,'Currency Balance'!$O$3:$Q$32,3,0)</f>
        <v>#N/A</v>
      </c>
      <c r="S7006" t="e">
        <f t="shared" si="219"/>
        <v>#N/A</v>
      </c>
    </row>
    <row r="7007" spans="1:19">
      <c r="A7007">
        <f>'Previous Trades Import_OMS Quer'!A7007</f>
        <v>0</v>
      </c>
      <c r="B7007">
        <f>'Previous Trades Import_OMS Quer'!B7007</f>
        <v>0</v>
      </c>
      <c r="C7007" s="22">
        <f>'Previous Trades Import_OMS Quer'!C7007</f>
        <v>0</v>
      </c>
      <c r="D7007">
        <f>'Previous Trades Import_OMS Quer'!D7007</f>
        <v>0</v>
      </c>
      <c r="E7007" s="22">
        <f>'Previous Trades Import_OMS Quer'!E7007</f>
        <v>0</v>
      </c>
      <c r="F7007">
        <f>'Previous Trades Import_OMS Quer'!F7007</f>
        <v>0</v>
      </c>
      <c r="G7007">
        <f>'Previous Trades Import_OMS Quer'!G7007</f>
        <v>0</v>
      </c>
      <c r="H7007">
        <f>'Previous Trades Import_OMS Quer'!H7007</f>
        <v>0</v>
      </c>
      <c r="I7007">
        <f>'Previous Trades Import_OMS Quer'!I7007</f>
        <v>0</v>
      </c>
      <c r="J7007">
        <f>'Previous Trades Import_OMS Quer'!J7007</f>
        <v>0</v>
      </c>
      <c r="K7007">
        <f>'Previous Trades Import_OMS Quer'!K7007</f>
        <v>0</v>
      </c>
      <c r="L7007">
        <f>'Previous Trades Import_OMS Quer'!L7007</f>
        <v>0</v>
      </c>
      <c r="M7007">
        <f>'Previous Trades Import_OMS Quer'!M7007</f>
        <v>0</v>
      </c>
      <c r="N7007">
        <f>'Previous Trades Import_OMS Quer'!N7007</f>
        <v>0</v>
      </c>
      <c r="O7007" t="str">
        <f>CLEAN('Previous Trades Import_OMS Quer'!O7007)</f>
        <v/>
      </c>
      <c r="Q7007" s="25">
        <f t="shared" si="218"/>
        <v>0</v>
      </c>
      <c r="R7007" s="25" t="e">
        <f>VLOOKUP(O7007,'Currency Balance'!$O$3:$Q$32,3,0)</f>
        <v>#N/A</v>
      </c>
      <c r="S7007" t="e">
        <f t="shared" si="219"/>
        <v>#N/A</v>
      </c>
    </row>
    <row r="7008" spans="1:19">
      <c r="A7008">
        <f>'Previous Trades Import_OMS Quer'!A7008</f>
        <v>0</v>
      </c>
      <c r="B7008">
        <f>'Previous Trades Import_OMS Quer'!B7008</f>
        <v>0</v>
      </c>
      <c r="C7008" s="22">
        <f>'Previous Trades Import_OMS Quer'!C7008</f>
        <v>0</v>
      </c>
      <c r="D7008">
        <f>'Previous Trades Import_OMS Quer'!D7008</f>
        <v>0</v>
      </c>
      <c r="E7008" s="22">
        <f>'Previous Trades Import_OMS Quer'!E7008</f>
        <v>0</v>
      </c>
      <c r="F7008">
        <f>'Previous Trades Import_OMS Quer'!F7008</f>
        <v>0</v>
      </c>
      <c r="G7008">
        <f>'Previous Trades Import_OMS Quer'!G7008</f>
        <v>0</v>
      </c>
      <c r="H7008">
        <f>'Previous Trades Import_OMS Quer'!H7008</f>
        <v>0</v>
      </c>
      <c r="I7008">
        <f>'Previous Trades Import_OMS Quer'!I7008</f>
        <v>0</v>
      </c>
      <c r="J7008">
        <f>'Previous Trades Import_OMS Quer'!J7008</f>
        <v>0</v>
      </c>
      <c r="K7008">
        <f>'Previous Trades Import_OMS Quer'!K7008</f>
        <v>0</v>
      </c>
      <c r="L7008">
        <f>'Previous Trades Import_OMS Quer'!L7008</f>
        <v>0</v>
      </c>
      <c r="M7008">
        <f>'Previous Trades Import_OMS Quer'!M7008</f>
        <v>0</v>
      </c>
      <c r="N7008">
        <f>'Previous Trades Import_OMS Quer'!N7008</f>
        <v>0</v>
      </c>
      <c r="O7008" t="str">
        <f>CLEAN('Previous Trades Import_OMS Quer'!O7008)</f>
        <v/>
      </c>
      <c r="Q7008" s="25">
        <f t="shared" si="218"/>
        <v>0</v>
      </c>
      <c r="R7008" s="25" t="e">
        <f>VLOOKUP(O7008,'Currency Balance'!$O$3:$Q$32,3,0)</f>
        <v>#N/A</v>
      </c>
      <c r="S7008" t="e">
        <f t="shared" si="219"/>
        <v>#N/A</v>
      </c>
    </row>
    <row r="7009" spans="1:19">
      <c r="A7009">
        <f>'Previous Trades Import_OMS Quer'!A7009</f>
        <v>0</v>
      </c>
      <c r="B7009">
        <f>'Previous Trades Import_OMS Quer'!B7009</f>
        <v>0</v>
      </c>
      <c r="C7009" s="22">
        <f>'Previous Trades Import_OMS Quer'!C7009</f>
        <v>0</v>
      </c>
      <c r="D7009">
        <f>'Previous Trades Import_OMS Quer'!D7009</f>
        <v>0</v>
      </c>
      <c r="E7009" s="22">
        <f>'Previous Trades Import_OMS Quer'!E7009</f>
        <v>0</v>
      </c>
      <c r="F7009">
        <f>'Previous Trades Import_OMS Quer'!F7009</f>
        <v>0</v>
      </c>
      <c r="G7009">
        <f>'Previous Trades Import_OMS Quer'!G7009</f>
        <v>0</v>
      </c>
      <c r="H7009">
        <f>'Previous Trades Import_OMS Quer'!H7009</f>
        <v>0</v>
      </c>
      <c r="I7009">
        <f>'Previous Trades Import_OMS Quer'!I7009</f>
        <v>0</v>
      </c>
      <c r="J7009">
        <f>'Previous Trades Import_OMS Quer'!J7009</f>
        <v>0</v>
      </c>
      <c r="K7009">
        <f>'Previous Trades Import_OMS Quer'!K7009</f>
        <v>0</v>
      </c>
      <c r="L7009">
        <f>'Previous Trades Import_OMS Quer'!L7009</f>
        <v>0</v>
      </c>
      <c r="M7009">
        <f>'Previous Trades Import_OMS Quer'!M7009</f>
        <v>0</v>
      </c>
      <c r="N7009">
        <f>'Previous Trades Import_OMS Quer'!N7009</f>
        <v>0</v>
      </c>
      <c r="O7009" t="str">
        <f>CLEAN('Previous Trades Import_OMS Quer'!O7009)</f>
        <v/>
      </c>
      <c r="Q7009" s="25">
        <f t="shared" si="218"/>
        <v>0</v>
      </c>
      <c r="R7009" s="25" t="e">
        <f>VLOOKUP(O7009,'Currency Balance'!$O$3:$Q$32,3,0)</f>
        <v>#N/A</v>
      </c>
      <c r="S7009" t="e">
        <f t="shared" si="219"/>
        <v>#N/A</v>
      </c>
    </row>
    <row r="7010" spans="1:19">
      <c r="A7010">
        <f>'Previous Trades Import_OMS Quer'!A7010</f>
        <v>0</v>
      </c>
      <c r="B7010">
        <f>'Previous Trades Import_OMS Quer'!B7010</f>
        <v>0</v>
      </c>
      <c r="C7010" s="22">
        <f>'Previous Trades Import_OMS Quer'!C7010</f>
        <v>0</v>
      </c>
      <c r="D7010">
        <f>'Previous Trades Import_OMS Quer'!D7010</f>
        <v>0</v>
      </c>
      <c r="E7010" s="22">
        <f>'Previous Trades Import_OMS Quer'!E7010</f>
        <v>0</v>
      </c>
      <c r="F7010">
        <f>'Previous Trades Import_OMS Quer'!F7010</f>
        <v>0</v>
      </c>
      <c r="G7010">
        <f>'Previous Trades Import_OMS Quer'!G7010</f>
        <v>0</v>
      </c>
      <c r="H7010">
        <f>'Previous Trades Import_OMS Quer'!H7010</f>
        <v>0</v>
      </c>
      <c r="I7010">
        <f>'Previous Trades Import_OMS Quer'!I7010</f>
        <v>0</v>
      </c>
      <c r="J7010">
        <f>'Previous Trades Import_OMS Quer'!J7010</f>
        <v>0</v>
      </c>
      <c r="K7010">
        <f>'Previous Trades Import_OMS Quer'!K7010</f>
        <v>0</v>
      </c>
      <c r="L7010">
        <f>'Previous Trades Import_OMS Quer'!L7010</f>
        <v>0</v>
      </c>
      <c r="M7010">
        <f>'Previous Trades Import_OMS Quer'!M7010</f>
        <v>0</v>
      </c>
      <c r="N7010">
        <f>'Previous Trades Import_OMS Quer'!N7010</f>
        <v>0</v>
      </c>
      <c r="O7010" t="str">
        <f>CLEAN('Previous Trades Import_OMS Quer'!O7010)</f>
        <v/>
      </c>
      <c r="Q7010" s="25">
        <f t="shared" si="218"/>
        <v>0</v>
      </c>
      <c r="R7010" s="25" t="e">
        <f>VLOOKUP(O7010,'Currency Balance'!$O$3:$Q$32,3,0)</f>
        <v>#N/A</v>
      </c>
      <c r="S7010" t="e">
        <f t="shared" si="219"/>
        <v>#N/A</v>
      </c>
    </row>
    <row r="7011" spans="1:19">
      <c r="A7011">
        <f>'Previous Trades Import_OMS Quer'!A7011</f>
        <v>0</v>
      </c>
      <c r="B7011">
        <f>'Previous Trades Import_OMS Quer'!B7011</f>
        <v>0</v>
      </c>
      <c r="C7011" s="22">
        <f>'Previous Trades Import_OMS Quer'!C7011</f>
        <v>0</v>
      </c>
      <c r="D7011">
        <f>'Previous Trades Import_OMS Quer'!D7011</f>
        <v>0</v>
      </c>
      <c r="E7011" s="22">
        <f>'Previous Trades Import_OMS Quer'!E7011</f>
        <v>0</v>
      </c>
      <c r="F7011">
        <f>'Previous Trades Import_OMS Quer'!F7011</f>
        <v>0</v>
      </c>
      <c r="G7011">
        <f>'Previous Trades Import_OMS Quer'!G7011</f>
        <v>0</v>
      </c>
      <c r="H7011">
        <f>'Previous Trades Import_OMS Quer'!H7011</f>
        <v>0</v>
      </c>
      <c r="I7011">
        <f>'Previous Trades Import_OMS Quer'!I7011</f>
        <v>0</v>
      </c>
      <c r="J7011">
        <f>'Previous Trades Import_OMS Quer'!J7011</f>
        <v>0</v>
      </c>
      <c r="K7011">
        <f>'Previous Trades Import_OMS Quer'!K7011</f>
        <v>0</v>
      </c>
      <c r="L7011">
        <f>'Previous Trades Import_OMS Quer'!L7011</f>
        <v>0</v>
      </c>
      <c r="M7011">
        <f>'Previous Trades Import_OMS Quer'!M7011</f>
        <v>0</v>
      </c>
      <c r="N7011">
        <f>'Previous Trades Import_OMS Quer'!N7011</f>
        <v>0</v>
      </c>
      <c r="O7011" t="str">
        <f>CLEAN('Previous Trades Import_OMS Quer'!O7011)</f>
        <v/>
      </c>
      <c r="Q7011" s="25">
        <f t="shared" si="218"/>
        <v>0</v>
      </c>
      <c r="R7011" s="25" t="e">
        <f>VLOOKUP(O7011,'Currency Balance'!$O$3:$Q$32,3,0)</f>
        <v>#N/A</v>
      </c>
      <c r="S7011" t="e">
        <f t="shared" si="219"/>
        <v>#N/A</v>
      </c>
    </row>
    <row r="7012" spans="1:19">
      <c r="A7012">
        <f>'Previous Trades Import_OMS Quer'!A7012</f>
        <v>0</v>
      </c>
      <c r="B7012">
        <f>'Previous Trades Import_OMS Quer'!B7012</f>
        <v>0</v>
      </c>
      <c r="C7012" s="22">
        <f>'Previous Trades Import_OMS Quer'!C7012</f>
        <v>0</v>
      </c>
      <c r="D7012">
        <f>'Previous Trades Import_OMS Quer'!D7012</f>
        <v>0</v>
      </c>
      <c r="E7012" s="22">
        <f>'Previous Trades Import_OMS Quer'!E7012</f>
        <v>0</v>
      </c>
      <c r="F7012">
        <f>'Previous Trades Import_OMS Quer'!F7012</f>
        <v>0</v>
      </c>
      <c r="G7012">
        <f>'Previous Trades Import_OMS Quer'!G7012</f>
        <v>0</v>
      </c>
      <c r="H7012">
        <f>'Previous Trades Import_OMS Quer'!H7012</f>
        <v>0</v>
      </c>
      <c r="I7012">
        <f>'Previous Trades Import_OMS Quer'!I7012</f>
        <v>0</v>
      </c>
      <c r="J7012">
        <f>'Previous Trades Import_OMS Quer'!J7012</f>
        <v>0</v>
      </c>
      <c r="K7012">
        <f>'Previous Trades Import_OMS Quer'!K7012</f>
        <v>0</v>
      </c>
      <c r="L7012">
        <f>'Previous Trades Import_OMS Quer'!L7012</f>
        <v>0</v>
      </c>
      <c r="M7012">
        <f>'Previous Trades Import_OMS Quer'!M7012</f>
        <v>0</v>
      </c>
      <c r="N7012">
        <f>'Previous Trades Import_OMS Quer'!N7012</f>
        <v>0</v>
      </c>
      <c r="O7012" t="str">
        <f>CLEAN('Previous Trades Import_OMS Quer'!O7012)</f>
        <v/>
      </c>
      <c r="Q7012" s="25">
        <f t="shared" si="218"/>
        <v>0</v>
      </c>
      <c r="R7012" s="25" t="e">
        <f>VLOOKUP(O7012,'Currency Balance'!$O$3:$Q$32,3,0)</f>
        <v>#N/A</v>
      </c>
      <c r="S7012" t="e">
        <f t="shared" si="219"/>
        <v>#N/A</v>
      </c>
    </row>
    <row r="7013" spans="1:19">
      <c r="A7013">
        <f>'Previous Trades Import_OMS Quer'!A7013</f>
        <v>0</v>
      </c>
      <c r="B7013">
        <f>'Previous Trades Import_OMS Quer'!B7013</f>
        <v>0</v>
      </c>
      <c r="C7013" s="22">
        <f>'Previous Trades Import_OMS Quer'!C7013</f>
        <v>0</v>
      </c>
      <c r="D7013">
        <f>'Previous Trades Import_OMS Quer'!D7013</f>
        <v>0</v>
      </c>
      <c r="E7013" s="22">
        <f>'Previous Trades Import_OMS Quer'!E7013</f>
        <v>0</v>
      </c>
      <c r="F7013">
        <f>'Previous Trades Import_OMS Quer'!F7013</f>
        <v>0</v>
      </c>
      <c r="G7013">
        <f>'Previous Trades Import_OMS Quer'!G7013</f>
        <v>0</v>
      </c>
      <c r="H7013">
        <f>'Previous Trades Import_OMS Quer'!H7013</f>
        <v>0</v>
      </c>
      <c r="I7013">
        <f>'Previous Trades Import_OMS Quer'!I7013</f>
        <v>0</v>
      </c>
      <c r="J7013">
        <f>'Previous Trades Import_OMS Quer'!J7013</f>
        <v>0</v>
      </c>
      <c r="K7013">
        <f>'Previous Trades Import_OMS Quer'!K7013</f>
        <v>0</v>
      </c>
      <c r="L7013">
        <f>'Previous Trades Import_OMS Quer'!L7013</f>
        <v>0</v>
      </c>
      <c r="M7013">
        <f>'Previous Trades Import_OMS Quer'!M7013</f>
        <v>0</v>
      </c>
      <c r="N7013">
        <f>'Previous Trades Import_OMS Quer'!N7013</f>
        <v>0</v>
      </c>
      <c r="O7013" t="str">
        <f>CLEAN('Previous Trades Import_OMS Quer'!O7013)</f>
        <v/>
      </c>
      <c r="Q7013" s="25">
        <f t="shared" si="218"/>
        <v>0</v>
      </c>
      <c r="R7013" s="25" t="e">
        <f>VLOOKUP(O7013,'Currency Balance'!$O$3:$Q$32,3,0)</f>
        <v>#N/A</v>
      </c>
      <c r="S7013" t="e">
        <f t="shared" si="219"/>
        <v>#N/A</v>
      </c>
    </row>
    <row r="7014" spans="1:19">
      <c r="A7014">
        <f>'Previous Trades Import_OMS Quer'!A7014</f>
        <v>0</v>
      </c>
      <c r="B7014">
        <f>'Previous Trades Import_OMS Quer'!B7014</f>
        <v>0</v>
      </c>
      <c r="C7014" s="22">
        <f>'Previous Trades Import_OMS Quer'!C7014</f>
        <v>0</v>
      </c>
      <c r="D7014">
        <f>'Previous Trades Import_OMS Quer'!D7014</f>
        <v>0</v>
      </c>
      <c r="E7014" s="22">
        <f>'Previous Trades Import_OMS Quer'!E7014</f>
        <v>0</v>
      </c>
      <c r="F7014">
        <f>'Previous Trades Import_OMS Quer'!F7014</f>
        <v>0</v>
      </c>
      <c r="G7014">
        <f>'Previous Trades Import_OMS Quer'!G7014</f>
        <v>0</v>
      </c>
      <c r="H7014">
        <f>'Previous Trades Import_OMS Quer'!H7014</f>
        <v>0</v>
      </c>
      <c r="I7014">
        <f>'Previous Trades Import_OMS Quer'!I7014</f>
        <v>0</v>
      </c>
      <c r="J7014">
        <f>'Previous Trades Import_OMS Quer'!J7014</f>
        <v>0</v>
      </c>
      <c r="K7014">
        <f>'Previous Trades Import_OMS Quer'!K7014</f>
        <v>0</v>
      </c>
      <c r="L7014">
        <f>'Previous Trades Import_OMS Quer'!L7014</f>
        <v>0</v>
      </c>
      <c r="M7014">
        <f>'Previous Trades Import_OMS Quer'!M7014</f>
        <v>0</v>
      </c>
      <c r="N7014">
        <f>'Previous Trades Import_OMS Quer'!N7014</f>
        <v>0</v>
      </c>
      <c r="O7014" t="str">
        <f>CLEAN('Previous Trades Import_OMS Quer'!O7014)</f>
        <v/>
      </c>
      <c r="Q7014" s="25">
        <f t="shared" si="218"/>
        <v>0</v>
      </c>
      <c r="R7014" s="25" t="e">
        <f>VLOOKUP(O7014,'Currency Balance'!$O$3:$Q$32,3,0)</f>
        <v>#N/A</v>
      </c>
      <c r="S7014" t="e">
        <f t="shared" si="219"/>
        <v>#N/A</v>
      </c>
    </row>
    <row r="7015" spans="1:19">
      <c r="A7015">
        <f>'Previous Trades Import_OMS Quer'!A7015</f>
        <v>0</v>
      </c>
      <c r="B7015">
        <f>'Previous Trades Import_OMS Quer'!B7015</f>
        <v>0</v>
      </c>
      <c r="C7015" s="22">
        <f>'Previous Trades Import_OMS Quer'!C7015</f>
        <v>0</v>
      </c>
      <c r="D7015">
        <f>'Previous Trades Import_OMS Quer'!D7015</f>
        <v>0</v>
      </c>
      <c r="E7015" s="22">
        <f>'Previous Trades Import_OMS Quer'!E7015</f>
        <v>0</v>
      </c>
      <c r="F7015">
        <f>'Previous Trades Import_OMS Quer'!F7015</f>
        <v>0</v>
      </c>
      <c r="G7015">
        <f>'Previous Trades Import_OMS Quer'!G7015</f>
        <v>0</v>
      </c>
      <c r="H7015">
        <f>'Previous Trades Import_OMS Quer'!H7015</f>
        <v>0</v>
      </c>
      <c r="I7015">
        <f>'Previous Trades Import_OMS Quer'!I7015</f>
        <v>0</v>
      </c>
      <c r="J7015">
        <f>'Previous Trades Import_OMS Quer'!J7015</f>
        <v>0</v>
      </c>
      <c r="K7015">
        <f>'Previous Trades Import_OMS Quer'!K7015</f>
        <v>0</v>
      </c>
      <c r="L7015">
        <f>'Previous Trades Import_OMS Quer'!L7015</f>
        <v>0</v>
      </c>
      <c r="M7015">
        <f>'Previous Trades Import_OMS Quer'!M7015</f>
        <v>0</v>
      </c>
      <c r="N7015">
        <f>'Previous Trades Import_OMS Quer'!N7015</f>
        <v>0</v>
      </c>
      <c r="O7015" t="str">
        <f>CLEAN('Previous Trades Import_OMS Quer'!O7015)</f>
        <v/>
      </c>
      <c r="Q7015" s="25">
        <f t="shared" si="218"/>
        <v>0</v>
      </c>
      <c r="R7015" s="25" t="e">
        <f>VLOOKUP(O7015,'Currency Balance'!$O$3:$Q$32,3,0)</f>
        <v>#N/A</v>
      </c>
      <c r="S7015" t="e">
        <f t="shared" si="219"/>
        <v>#N/A</v>
      </c>
    </row>
    <row r="7016" spans="1:19">
      <c r="A7016">
        <f>'Previous Trades Import_OMS Quer'!A7016</f>
        <v>0</v>
      </c>
      <c r="B7016">
        <f>'Previous Trades Import_OMS Quer'!B7016</f>
        <v>0</v>
      </c>
      <c r="C7016" s="22">
        <f>'Previous Trades Import_OMS Quer'!C7016</f>
        <v>0</v>
      </c>
      <c r="D7016">
        <f>'Previous Trades Import_OMS Quer'!D7016</f>
        <v>0</v>
      </c>
      <c r="E7016" s="22">
        <f>'Previous Trades Import_OMS Quer'!E7016</f>
        <v>0</v>
      </c>
      <c r="F7016">
        <f>'Previous Trades Import_OMS Quer'!F7016</f>
        <v>0</v>
      </c>
      <c r="G7016">
        <f>'Previous Trades Import_OMS Quer'!G7016</f>
        <v>0</v>
      </c>
      <c r="H7016">
        <f>'Previous Trades Import_OMS Quer'!H7016</f>
        <v>0</v>
      </c>
      <c r="I7016">
        <f>'Previous Trades Import_OMS Quer'!I7016</f>
        <v>0</v>
      </c>
      <c r="J7016">
        <f>'Previous Trades Import_OMS Quer'!J7016</f>
        <v>0</v>
      </c>
      <c r="K7016">
        <f>'Previous Trades Import_OMS Quer'!K7016</f>
        <v>0</v>
      </c>
      <c r="L7016">
        <f>'Previous Trades Import_OMS Quer'!L7016</f>
        <v>0</v>
      </c>
      <c r="M7016">
        <f>'Previous Trades Import_OMS Quer'!M7016</f>
        <v>0</v>
      </c>
      <c r="N7016">
        <f>'Previous Trades Import_OMS Quer'!N7016</f>
        <v>0</v>
      </c>
      <c r="O7016" t="str">
        <f>CLEAN('Previous Trades Import_OMS Quer'!O7016)</f>
        <v/>
      </c>
      <c r="Q7016" s="25">
        <f t="shared" si="218"/>
        <v>0</v>
      </c>
      <c r="R7016" s="25" t="e">
        <f>VLOOKUP(O7016,'Currency Balance'!$O$3:$Q$32,3,0)</f>
        <v>#N/A</v>
      </c>
      <c r="S7016" t="e">
        <f t="shared" si="219"/>
        <v>#N/A</v>
      </c>
    </row>
    <row r="7017" spans="1:19">
      <c r="A7017">
        <f>'Previous Trades Import_OMS Quer'!A7017</f>
        <v>0</v>
      </c>
      <c r="B7017">
        <f>'Previous Trades Import_OMS Quer'!B7017</f>
        <v>0</v>
      </c>
      <c r="C7017" s="22">
        <f>'Previous Trades Import_OMS Quer'!C7017</f>
        <v>0</v>
      </c>
      <c r="D7017">
        <f>'Previous Trades Import_OMS Quer'!D7017</f>
        <v>0</v>
      </c>
      <c r="E7017" s="22">
        <f>'Previous Trades Import_OMS Quer'!E7017</f>
        <v>0</v>
      </c>
      <c r="F7017">
        <f>'Previous Trades Import_OMS Quer'!F7017</f>
        <v>0</v>
      </c>
      <c r="G7017">
        <f>'Previous Trades Import_OMS Quer'!G7017</f>
        <v>0</v>
      </c>
      <c r="H7017">
        <f>'Previous Trades Import_OMS Quer'!H7017</f>
        <v>0</v>
      </c>
      <c r="I7017">
        <f>'Previous Trades Import_OMS Quer'!I7017</f>
        <v>0</v>
      </c>
      <c r="J7017">
        <f>'Previous Trades Import_OMS Quer'!J7017</f>
        <v>0</v>
      </c>
      <c r="K7017">
        <f>'Previous Trades Import_OMS Quer'!K7017</f>
        <v>0</v>
      </c>
      <c r="L7017">
        <f>'Previous Trades Import_OMS Quer'!L7017</f>
        <v>0</v>
      </c>
      <c r="M7017">
        <f>'Previous Trades Import_OMS Quer'!M7017</f>
        <v>0</v>
      </c>
      <c r="N7017">
        <f>'Previous Trades Import_OMS Quer'!N7017</f>
        <v>0</v>
      </c>
      <c r="O7017" t="str">
        <f>CLEAN('Previous Trades Import_OMS Quer'!O7017)</f>
        <v/>
      </c>
      <c r="Q7017" s="25">
        <f t="shared" si="218"/>
        <v>0</v>
      </c>
      <c r="R7017" s="25" t="e">
        <f>VLOOKUP(O7017,'Currency Balance'!$O$3:$Q$32,3,0)</f>
        <v>#N/A</v>
      </c>
      <c r="S7017" t="e">
        <f t="shared" si="219"/>
        <v>#N/A</v>
      </c>
    </row>
    <row r="7018" spans="1:19">
      <c r="A7018">
        <f>'Previous Trades Import_OMS Quer'!A7018</f>
        <v>0</v>
      </c>
      <c r="B7018">
        <f>'Previous Trades Import_OMS Quer'!B7018</f>
        <v>0</v>
      </c>
      <c r="C7018" s="22">
        <f>'Previous Trades Import_OMS Quer'!C7018</f>
        <v>0</v>
      </c>
      <c r="D7018">
        <f>'Previous Trades Import_OMS Quer'!D7018</f>
        <v>0</v>
      </c>
      <c r="E7018" s="22">
        <f>'Previous Trades Import_OMS Quer'!E7018</f>
        <v>0</v>
      </c>
      <c r="F7018">
        <f>'Previous Trades Import_OMS Quer'!F7018</f>
        <v>0</v>
      </c>
      <c r="G7018">
        <f>'Previous Trades Import_OMS Quer'!G7018</f>
        <v>0</v>
      </c>
      <c r="H7018">
        <f>'Previous Trades Import_OMS Quer'!H7018</f>
        <v>0</v>
      </c>
      <c r="I7018">
        <f>'Previous Trades Import_OMS Quer'!I7018</f>
        <v>0</v>
      </c>
      <c r="J7018">
        <f>'Previous Trades Import_OMS Quer'!J7018</f>
        <v>0</v>
      </c>
      <c r="K7018">
        <f>'Previous Trades Import_OMS Quer'!K7018</f>
        <v>0</v>
      </c>
      <c r="L7018">
        <f>'Previous Trades Import_OMS Quer'!L7018</f>
        <v>0</v>
      </c>
      <c r="M7018">
        <f>'Previous Trades Import_OMS Quer'!M7018</f>
        <v>0</v>
      </c>
      <c r="N7018">
        <f>'Previous Trades Import_OMS Quer'!N7018</f>
        <v>0</v>
      </c>
      <c r="O7018" t="str">
        <f>CLEAN('Previous Trades Import_OMS Quer'!O7018)</f>
        <v/>
      </c>
      <c r="Q7018" s="25">
        <f t="shared" si="218"/>
        <v>0</v>
      </c>
      <c r="R7018" s="25" t="e">
        <f>VLOOKUP(O7018,'Currency Balance'!$O$3:$Q$32,3,0)</f>
        <v>#N/A</v>
      </c>
      <c r="S7018" t="e">
        <f t="shared" si="219"/>
        <v>#N/A</v>
      </c>
    </row>
    <row r="7019" spans="1:19">
      <c r="A7019">
        <f>'Previous Trades Import_OMS Quer'!A7019</f>
        <v>0</v>
      </c>
      <c r="B7019">
        <f>'Previous Trades Import_OMS Quer'!B7019</f>
        <v>0</v>
      </c>
      <c r="C7019" s="22">
        <f>'Previous Trades Import_OMS Quer'!C7019</f>
        <v>0</v>
      </c>
      <c r="D7019">
        <f>'Previous Trades Import_OMS Quer'!D7019</f>
        <v>0</v>
      </c>
      <c r="E7019" s="22">
        <f>'Previous Trades Import_OMS Quer'!E7019</f>
        <v>0</v>
      </c>
      <c r="F7019">
        <f>'Previous Trades Import_OMS Quer'!F7019</f>
        <v>0</v>
      </c>
      <c r="G7019">
        <f>'Previous Trades Import_OMS Quer'!G7019</f>
        <v>0</v>
      </c>
      <c r="H7019">
        <f>'Previous Trades Import_OMS Quer'!H7019</f>
        <v>0</v>
      </c>
      <c r="I7019">
        <f>'Previous Trades Import_OMS Quer'!I7019</f>
        <v>0</v>
      </c>
      <c r="J7019">
        <f>'Previous Trades Import_OMS Quer'!J7019</f>
        <v>0</v>
      </c>
      <c r="K7019">
        <f>'Previous Trades Import_OMS Quer'!K7019</f>
        <v>0</v>
      </c>
      <c r="L7019">
        <f>'Previous Trades Import_OMS Quer'!L7019</f>
        <v>0</v>
      </c>
      <c r="M7019">
        <f>'Previous Trades Import_OMS Quer'!M7019</f>
        <v>0</v>
      </c>
      <c r="N7019">
        <f>'Previous Trades Import_OMS Quer'!N7019</f>
        <v>0</v>
      </c>
      <c r="O7019" t="str">
        <f>CLEAN('Previous Trades Import_OMS Quer'!O7019)</f>
        <v/>
      </c>
      <c r="Q7019" s="25">
        <f t="shared" si="218"/>
        <v>0</v>
      </c>
      <c r="R7019" s="25" t="e">
        <f>VLOOKUP(O7019,'Currency Balance'!$O$3:$Q$32,3,0)</f>
        <v>#N/A</v>
      </c>
      <c r="S7019" t="e">
        <f t="shared" si="219"/>
        <v>#N/A</v>
      </c>
    </row>
    <row r="7020" spans="1:19">
      <c r="A7020">
        <f>'Previous Trades Import_OMS Quer'!A7020</f>
        <v>0</v>
      </c>
      <c r="B7020">
        <f>'Previous Trades Import_OMS Quer'!B7020</f>
        <v>0</v>
      </c>
      <c r="C7020" s="22">
        <f>'Previous Trades Import_OMS Quer'!C7020</f>
        <v>0</v>
      </c>
      <c r="D7020">
        <f>'Previous Trades Import_OMS Quer'!D7020</f>
        <v>0</v>
      </c>
      <c r="E7020" s="22">
        <f>'Previous Trades Import_OMS Quer'!E7020</f>
        <v>0</v>
      </c>
      <c r="F7020">
        <f>'Previous Trades Import_OMS Quer'!F7020</f>
        <v>0</v>
      </c>
      <c r="G7020">
        <f>'Previous Trades Import_OMS Quer'!G7020</f>
        <v>0</v>
      </c>
      <c r="H7020">
        <f>'Previous Trades Import_OMS Quer'!H7020</f>
        <v>0</v>
      </c>
      <c r="I7020">
        <f>'Previous Trades Import_OMS Quer'!I7020</f>
        <v>0</v>
      </c>
      <c r="J7020">
        <f>'Previous Trades Import_OMS Quer'!J7020</f>
        <v>0</v>
      </c>
      <c r="K7020">
        <f>'Previous Trades Import_OMS Quer'!K7020</f>
        <v>0</v>
      </c>
      <c r="L7020">
        <f>'Previous Trades Import_OMS Quer'!L7020</f>
        <v>0</v>
      </c>
      <c r="M7020">
        <f>'Previous Trades Import_OMS Quer'!M7020</f>
        <v>0</v>
      </c>
      <c r="N7020">
        <f>'Previous Trades Import_OMS Quer'!N7020</f>
        <v>0</v>
      </c>
      <c r="O7020" t="str">
        <f>CLEAN('Previous Trades Import_OMS Quer'!O7020)</f>
        <v/>
      </c>
      <c r="Q7020" s="25">
        <f t="shared" si="218"/>
        <v>0</v>
      </c>
      <c r="R7020" s="25" t="e">
        <f>VLOOKUP(O7020,'Currency Balance'!$O$3:$Q$32,3,0)</f>
        <v>#N/A</v>
      </c>
      <c r="S7020" t="e">
        <f t="shared" si="219"/>
        <v>#N/A</v>
      </c>
    </row>
    <row r="7021" spans="1:19">
      <c r="A7021">
        <f>'Previous Trades Import_OMS Quer'!A7021</f>
        <v>0</v>
      </c>
      <c r="B7021">
        <f>'Previous Trades Import_OMS Quer'!B7021</f>
        <v>0</v>
      </c>
      <c r="C7021" s="22">
        <f>'Previous Trades Import_OMS Quer'!C7021</f>
        <v>0</v>
      </c>
      <c r="D7021">
        <f>'Previous Trades Import_OMS Quer'!D7021</f>
        <v>0</v>
      </c>
      <c r="E7021" s="22">
        <f>'Previous Trades Import_OMS Quer'!E7021</f>
        <v>0</v>
      </c>
      <c r="F7021">
        <f>'Previous Trades Import_OMS Quer'!F7021</f>
        <v>0</v>
      </c>
      <c r="G7021">
        <f>'Previous Trades Import_OMS Quer'!G7021</f>
        <v>0</v>
      </c>
      <c r="H7021">
        <f>'Previous Trades Import_OMS Quer'!H7021</f>
        <v>0</v>
      </c>
      <c r="I7021">
        <f>'Previous Trades Import_OMS Quer'!I7021</f>
        <v>0</v>
      </c>
      <c r="J7021">
        <f>'Previous Trades Import_OMS Quer'!J7021</f>
        <v>0</v>
      </c>
      <c r="K7021">
        <f>'Previous Trades Import_OMS Quer'!K7021</f>
        <v>0</v>
      </c>
      <c r="L7021">
        <f>'Previous Trades Import_OMS Quer'!L7021</f>
        <v>0</v>
      </c>
      <c r="M7021">
        <f>'Previous Trades Import_OMS Quer'!M7021</f>
        <v>0</v>
      </c>
      <c r="N7021">
        <f>'Previous Trades Import_OMS Quer'!N7021</f>
        <v>0</v>
      </c>
      <c r="O7021" t="str">
        <f>CLEAN('Previous Trades Import_OMS Quer'!O7021)</f>
        <v/>
      </c>
      <c r="Q7021" s="25">
        <f t="shared" si="218"/>
        <v>0</v>
      </c>
      <c r="R7021" s="25" t="e">
        <f>VLOOKUP(O7021,'Currency Balance'!$O$3:$Q$32,3,0)</f>
        <v>#N/A</v>
      </c>
      <c r="S7021" t="e">
        <f t="shared" si="219"/>
        <v>#N/A</v>
      </c>
    </row>
    <row r="7022" spans="1:19">
      <c r="A7022">
        <f>'Previous Trades Import_OMS Quer'!A7022</f>
        <v>0</v>
      </c>
      <c r="B7022">
        <f>'Previous Trades Import_OMS Quer'!B7022</f>
        <v>0</v>
      </c>
      <c r="C7022" s="22">
        <f>'Previous Trades Import_OMS Quer'!C7022</f>
        <v>0</v>
      </c>
      <c r="D7022">
        <f>'Previous Trades Import_OMS Quer'!D7022</f>
        <v>0</v>
      </c>
      <c r="E7022" s="22">
        <f>'Previous Trades Import_OMS Quer'!E7022</f>
        <v>0</v>
      </c>
      <c r="F7022">
        <f>'Previous Trades Import_OMS Quer'!F7022</f>
        <v>0</v>
      </c>
      <c r="G7022">
        <f>'Previous Trades Import_OMS Quer'!G7022</f>
        <v>0</v>
      </c>
      <c r="H7022">
        <f>'Previous Trades Import_OMS Quer'!H7022</f>
        <v>0</v>
      </c>
      <c r="I7022">
        <f>'Previous Trades Import_OMS Quer'!I7022</f>
        <v>0</v>
      </c>
      <c r="J7022">
        <f>'Previous Trades Import_OMS Quer'!J7022</f>
        <v>0</v>
      </c>
      <c r="K7022">
        <f>'Previous Trades Import_OMS Quer'!K7022</f>
        <v>0</v>
      </c>
      <c r="L7022">
        <f>'Previous Trades Import_OMS Quer'!L7022</f>
        <v>0</v>
      </c>
      <c r="M7022">
        <f>'Previous Trades Import_OMS Quer'!M7022</f>
        <v>0</v>
      </c>
      <c r="N7022">
        <f>'Previous Trades Import_OMS Quer'!N7022</f>
        <v>0</v>
      </c>
      <c r="O7022" t="str">
        <f>CLEAN('Previous Trades Import_OMS Quer'!O7022)</f>
        <v/>
      </c>
      <c r="Q7022" s="25">
        <f t="shared" si="218"/>
        <v>0</v>
      </c>
      <c r="R7022" s="25" t="e">
        <f>VLOOKUP(O7022,'Currency Balance'!$O$3:$Q$32,3,0)</f>
        <v>#N/A</v>
      </c>
      <c r="S7022" t="e">
        <f t="shared" si="219"/>
        <v>#N/A</v>
      </c>
    </row>
    <row r="7023" spans="1:19">
      <c r="A7023">
        <f>'Previous Trades Import_OMS Quer'!A7023</f>
        <v>0</v>
      </c>
      <c r="B7023">
        <f>'Previous Trades Import_OMS Quer'!B7023</f>
        <v>0</v>
      </c>
      <c r="C7023" s="22">
        <f>'Previous Trades Import_OMS Quer'!C7023</f>
        <v>0</v>
      </c>
      <c r="D7023">
        <f>'Previous Trades Import_OMS Quer'!D7023</f>
        <v>0</v>
      </c>
      <c r="E7023" s="22">
        <f>'Previous Trades Import_OMS Quer'!E7023</f>
        <v>0</v>
      </c>
      <c r="F7023">
        <f>'Previous Trades Import_OMS Quer'!F7023</f>
        <v>0</v>
      </c>
      <c r="G7023">
        <f>'Previous Trades Import_OMS Quer'!G7023</f>
        <v>0</v>
      </c>
      <c r="H7023">
        <f>'Previous Trades Import_OMS Quer'!H7023</f>
        <v>0</v>
      </c>
      <c r="I7023">
        <f>'Previous Trades Import_OMS Quer'!I7023</f>
        <v>0</v>
      </c>
      <c r="J7023">
        <f>'Previous Trades Import_OMS Quer'!J7023</f>
        <v>0</v>
      </c>
      <c r="K7023">
        <f>'Previous Trades Import_OMS Quer'!K7023</f>
        <v>0</v>
      </c>
      <c r="L7023">
        <f>'Previous Trades Import_OMS Quer'!L7023</f>
        <v>0</v>
      </c>
      <c r="M7023">
        <f>'Previous Trades Import_OMS Quer'!M7023</f>
        <v>0</v>
      </c>
      <c r="N7023">
        <f>'Previous Trades Import_OMS Quer'!N7023</f>
        <v>0</v>
      </c>
      <c r="O7023" t="str">
        <f>CLEAN('Previous Trades Import_OMS Quer'!O7023)</f>
        <v/>
      </c>
      <c r="Q7023" s="25">
        <f t="shared" si="218"/>
        <v>0</v>
      </c>
      <c r="R7023" s="25" t="e">
        <f>VLOOKUP(O7023,'Currency Balance'!$O$3:$Q$32,3,0)</f>
        <v>#N/A</v>
      </c>
      <c r="S7023" t="e">
        <f t="shared" si="219"/>
        <v>#N/A</v>
      </c>
    </row>
    <row r="7024" spans="1:19">
      <c r="A7024">
        <f>'Previous Trades Import_OMS Quer'!A7024</f>
        <v>0</v>
      </c>
      <c r="B7024">
        <f>'Previous Trades Import_OMS Quer'!B7024</f>
        <v>0</v>
      </c>
      <c r="C7024" s="22">
        <f>'Previous Trades Import_OMS Quer'!C7024</f>
        <v>0</v>
      </c>
      <c r="D7024">
        <f>'Previous Trades Import_OMS Quer'!D7024</f>
        <v>0</v>
      </c>
      <c r="E7024" s="22">
        <f>'Previous Trades Import_OMS Quer'!E7024</f>
        <v>0</v>
      </c>
      <c r="F7024">
        <f>'Previous Trades Import_OMS Quer'!F7024</f>
        <v>0</v>
      </c>
      <c r="G7024">
        <f>'Previous Trades Import_OMS Quer'!G7024</f>
        <v>0</v>
      </c>
      <c r="H7024">
        <f>'Previous Trades Import_OMS Quer'!H7024</f>
        <v>0</v>
      </c>
      <c r="I7024">
        <f>'Previous Trades Import_OMS Quer'!I7024</f>
        <v>0</v>
      </c>
      <c r="J7024">
        <f>'Previous Trades Import_OMS Quer'!J7024</f>
        <v>0</v>
      </c>
      <c r="K7024">
        <f>'Previous Trades Import_OMS Quer'!K7024</f>
        <v>0</v>
      </c>
      <c r="L7024">
        <f>'Previous Trades Import_OMS Quer'!L7024</f>
        <v>0</v>
      </c>
      <c r="M7024">
        <f>'Previous Trades Import_OMS Quer'!M7024</f>
        <v>0</v>
      </c>
      <c r="N7024">
        <f>'Previous Trades Import_OMS Quer'!N7024</f>
        <v>0</v>
      </c>
      <c r="O7024" t="str">
        <f>CLEAN('Previous Trades Import_OMS Quer'!O7024)</f>
        <v/>
      </c>
      <c r="Q7024" s="25">
        <f t="shared" si="218"/>
        <v>0</v>
      </c>
      <c r="R7024" s="25" t="e">
        <f>VLOOKUP(O7024,'Currency Balance'!$O$3:$Q$32,3,0)</f>
        <v>#N/A</v>
      </c>
      <c r="S7024" t="e">
        <f t="shared" si="219"/>
        <v>#N/A</v>
      </c>
    </row>
    <row r="7025" spans="1:19">
      <c r="A7025">
        <f>'Previous Trades Import_OMS Quer'!A7025</f>
        <v>0</v>
      </c>
      <c r="B7025">
        <f>'Previous Trades Import_OMS Quer'!B7025</f>
        <v>0</v>
      </c>
      <c r="C7025" s="22">
        <f>'Previous Trades Import_OMS Quer'!C7025</f>
        <v>0</v>
      </c>
      <c r="D7025">
        <f>'Previous Trades Import_OMS Quer'!D7025</f>
        <v>0</v>
      </c>
      <c r="E7025" s="22">
        <f>'Previous Trades Import_OMS Quer'!E7025</f>
        <v>0</v>
      </c>
      <c r="F7025">
        <f>'Previous Trades Import_OMS Quer'!F7025</f>
        <v>0</v>
      </c>
      <c r="G7025">
        <f>'Previous Trades Import_OMS Quer'!G7025</f>
        <v>0</v>
      </c>
      <c r="H7025">
        <f>'Previous Trades Import_OMS Quer'!H7025</f>
        <v>0</v>
      </c>
      <c r="I7025">
        <f>'Previous Trades Import_OMS Quer'!I7025</f>
        <v>0</v>
      </c>
      <c r="J7025">
        <f>'Previous Trades Import_OMS Quer'!J7025</f>
        <v>0</v>
      </c>
      <c r="K7025">
        <f>'Previous Trades Import_OMS Quer'!K7025</f>
        <v>0</v>
      </c>
      <c r="L7025">
        <f>'Previous Trades Import_OMS Quer'!L7025</f>
        <v>0</v>
      </c>
      <c r="M7025">
        <f>'Previous Trades Import_OMS Quer'!M7025</f>
        <v>0</v>
      </c>
      <c r="N7025">
        <f>'Previous Trades Import_OMS Quer'!N7025</f>
        <v>0</v>
      </c>
      <c r="O7025" t="str">
        <f>CLEAN('Previous Trades Import_OMS Quer'!O7025)</f>
        <v/>
      </c>
      <c r="Q7025" s="25">
        <f t="shared" si="218"/>
        <v>0</v>
      </c>
      <c r="R7025" s="25" t="e">
        <f>VLOOKUP(O7025,'Currency Balance'!$O$3:$Q$32,3,0)</f>
        <v>#N/A</v>
      </c>
      <c r="S7025" t="e">
        <f t="shared" si="219"/>
        <v>#N/A</v>
      </c>
    </row>
    <row r="7026" spans="1:19">
      <c r="A7026">
        <f>'Previous Trades Import_OMS Quer'!A7026</f>
        <v>0</v>
      </c>
      <c r="B7026">
        <f>'Previous Trades Import_OMS Quer'!B7026</f>
        <v>0</v>
      </c>
      <c r="C7026" s="22">
        <f>'Previous Trades Import_OMS Quer'!C7026</f>
        <v>0</v>
      </c>
      <c r="D7026">
        <f>'Previous Trades Import_OMS Quer'!D7026</f>
        <v>0</v>
      </c>
      <c r="E7026" s="22">
        <f>'Previous Trades Import_OMS Quer'!E7026</f>
        <v>0</v>
      </c>
      <c r="F7026">
        <f>'Previous Trades Import_OMS Quer'!F7026</f>
        <v>0</v>
      </c>
      <c r="G7026">
        <f>'Previous Trades Import_OMS Quer'!G7026</f>
        <v>0</v>
      </c>
      <c r="H7026">
        <f>'Previous Trades Import_OMS Quer'!H7026</f>
        <v>0</v>
      </c>
      <c r="I7026">
        <f>'Previous Trades Import_OMS Quer'!I7026</f>
        <v>0</v>
      </c>
      <c r="J7026">
        <f>'Previous Trades Import_OMS Quer'!J7026</f>
        <v>0</v>
      </c>
      <c r="K7026">
        <f>'Previous Trades Import_OMS Quer'!K7026</f>
        <v>0</v>
      </c>
      <c r="L7026">
        <f>'Previous Trades Import_OMS Quer'!L7026</f>
        <v>0</v>
      </c>
      <c r="M7026">
        <f>'Previous Trades Import_OMS Quer'!M7026</f>
        <v>0</v>
      </c>
      <c r="N7026">
        <f>'Previous Trades Import_OMS Quer'!N7026</f>
        <v>0</v>
      </c>
      <c r="O7026" t="str">
        <f>CLEAN('Previous Trades Import_OMS Quer'!O7026)</f>
        <v/>
      </c>
      <c r="Q7026" s="25">
        <f t="shared" si="218"/>
        <v>0</v>
      </c>
      <c r="R7026" s="25" t="e">
        <f>VLOOKUP(O7026,'Currency Balance'!$O$3:$Q$32,3,0)</f>
        <v>#N/A</v>
      </c>
      <c r="S7026" t="e">
        <f t="shared" si="219"/>
        <v>#N/A</v>
      </c>
    </row>
    <row r="7027" spans="1:19">
      <c r="A7027">
        <f>'Previous Trades Import_OMS Quer'!A7027</f>
        <v>0</v>
      </c>
      <c r="B7027">
        <f>'Previous Trades Import_OMS Quer'!B7027</f>
        <v>0</v>
      </c>
      <c r="C7027" s="22">
        <f>'Previous Trades Import_OMS Quer'!C7027</f>
        <v>0</v>
      </c>
      <c r="D7027">
        <f>'Previous Trades Import_OMS Quer'!D7027</f>
        <v>0</v>
      </c>
      <c r="E7027" s="22">
        <f>'Previous Trades Import_OMS Quer'!E7027</f>
        <v>0</v>
      </c>
      <c r="F7027">
        <f>'Previous Trades Import_OMS Quer'!F7027</f>
        <v>0</v>
      </c>
      <c r="G7027">
        <f>'Previous Trades Import_OMS Quer'!G7027</f>
        <v>0</v>
      </c>
      <c r="H7027">
        <f>'Previous Trades Import_OMS Quer'!H7027</f>
        <v>0</v>
      </c>
      <c r="I7027">
        <f>'Previous Trades Import_OMS Quer'!I7027</f>
        <v>0</v>
      </c>
      <c r="J7027">
        <f>'Previous Trades Import_OMS Quer'!J7027</f>
        <v>0</v>
      </c>
      <c r="K7027">
        <f>'Previous Trades Import_OMS Quer'!K7027</f>
        <v>0</v>
      </c>
      <c r="L7027">
        <f>'Previous Trades Import_OMS Quer'!L7027</f>
        <v>0</v>
      </c>
      <c r="M7027">
        <f>'Previous Trades Import_OMS Quer'!M7027</f>
        <v>0</v>
      </c>
      <c r="N7027">
        <f>'Previous Trades Import_OMS Quer'!N7027</f>
        <v>0</v>
      </c>
      <c r="O7027" t="str">
        <f>CLEAN('Previous Trades Import_OMS Quer'!O7027)</f>
        <v/>
      </c>
      <c r="Q7027" s="25">
        <f t="shared" si="218"/>
        <v>0</v>
      </c>
      <c r="R7027" s="25" t="e">
        <f>VLOOKUP(O7027,'Currency Balance'!$O$3:$Q$32,3,0)</f>
        <v>#N/A</v>
      </c>
      <c r="S7027" t="e">
        <f t="shared" si="219"/>
        <v>#N/A</v>
      </c>
    </row>
    <row r="7028" spans="1:19">
      <c r="A7028">
        <f>'Previous Trades Import_OMS Quer'!A7028</f>
        <v>0</v>
      </c>
      <c r="B7028">
        <f>'Previous Trades Import_OMS Quer'!B7028</f>
        <v>0</v>
      </c>
      <c r="C7028" s="22">
        <f>'Previous Trades Import_OMS Quer'!C7028</f>
        <v>0</v>
      </c>
      <c r="D7028">
        <f>'Previous Trades Import_OMS Quer'!D7028</f>
        <v>0</v>
      </c>
      <c r="E7028" s="22">
        <f>'Previous Trades Import_OMS Quer'!E7028</f>
        <v>0</v>
      </c>
      <c r="F7028">
        <f>'Previous Trades Import_OMS Quer'!F7028</f>
        <v>0</v>
      </c>
      <c r="G7028">
        <f>'Previous Trades Import_OMS Quer'!G7028</f>
        <v>0</v>
      </c>
      <c r="H7028">
        <f>'Previous Trades Import_OMS Quer'!H7028</f>
        <v>0</v>
      </c>
      <c r="I7028">
        <f>'Previous Trades Import_OMS Quer'!I7028</f>
        <v>0</v>
      </c>
      <c r="J7028">
        <f>'Previous Trades Import_OMS Quer'!J7028</f>
        <v>0</v>
      </c>
      <c r="K7028">
        <f>'Previous Trades Import_OMS Quer'!K7028</f>
        <v>0</v>
      </c>
      <c r="L7028">
        <f>'Previous Trades Import_OMS Quer'!L7028</f>
        <v>0</v>
      </c>
      <c r="M7028">
        <f>'Previous Trades Import_OMS Quer'!M7028</f>
        <v>0</v>
      </c>
      <c r="N7028">
        <f>'Previous Trades Import_OMS Quer'!N7028</f>
        <v>0</v>
      </c>
      <c r="O7028" t="str">
        <f>CLEAN('Previous Trades Import_OMS Quer'!O7028)</f>
        <v/>
      </c>
      <c r="Q7028" s="25">
        <f t="shared" si="218"/>
        <v>0</v>
      </c>
      <c r="R7028" s="25" t="e">
        <f>VLOOKUP(O7028,'Currency Balance'!$O$3:$Q$32,3,0)</f>
        <v>#N/A</v>
      </c>
      <c r="S7028" t="e">
        <f t="shared" si="219"/>
        <v>#N/A</v>
      </c>
    </row>
    <row r="7029" spans="1:19">
      <c r="A7029">
        <f>'Previous Trades Import_OMS Quer'!A7029</f>
        <v>0</v>
      </c>
      <c r="B7029">
        <f>'Previous Trades Import_OMS Quer'!B7029</f>
        <v>0</v>
      </c>
      <c r="C7029" s="22">
        <f>'Previous Trades Import_OMS Quer'!C7029</f>
        <v>0</v>
      </c>
      <c r="D7029">
        <f>'Previous Trades Import_OMS Quer'!D7029</f>
        <v>0</v>
      </c>
      <c r="E7029" s="22">
        <f>'Previous Trades Import_OMS Quer'!E7029</f>
        <v>0</v>
      </c>
      <c r="F7029">
        <f>'Previous Trades Import_OMS Quer'!F7029</f>
        <v>0</v>
      </c>
      <c r="G7029">
        <f>'Previous Trades Import_OMS Quer'!G7029</f>
        <v>0</v>
      </c>
      <c r="H7029">
        <f>'Previous Trades Import_OMS Quer'!H7029</f>
        <v>0</v>
      </c>
      <c r="I7029">
        <f>'Previous Trades Import_OMS Quer'!I7029</f>
        <v>0</v>
      </c>
      <c r="J7029">
        <f>'Previous Trades Import_OMS Quer'!J7029</f>
        <v>0</v>
      </c>
      <c r="K7029">
        <f>'Previous Trades Import_OMS Quer'!K7029</f>
        <v>0</v>
      </c>
      <c r="L7029">
        <f>'Previous Trades Import_OMS Quer'!L7029</f>
        <v>0</v>
      </c>
      <c r="M7029">
        <f>'Previous Trades Import_OMS Quer'!M7029</f>
        <v>0</v>
      </c>
      <c r="N7029">
        <f>'Previous Trades Import_OMS Quer'!N7029</f>
        <v>0</v>
      </c>
      <c r="O7029" t="str">
        <f>CLEAN('Previous Trades Import_OMS Quer'!O7029)</f>
        <v/>
      </c>
      <c r="Q7029" s="25">
        <f t="shared" si="218"/>
        <v>0</v>
      </c>
      <c r="R7029" s="25" t="e">
        <f>VLOOKUP(O7029,'Currency Balance'!$O$3:$Q$32,3,0)</f>
        <v>#N/A</v>
      </c>
      <c r="S7029" t="e">
        <f t="shared" si="219"/>
        <v>#N/A</v>
      </c>
    </row>
    <row r="7030" spans="1:19">
      <c r="A7030">
        <f>'Previous Trades Import_OMS Quer'!A7030</f>
        <v>0</v>
      </c>
      <c r="B7030">
        <f>'Previous Trades Import_OMS Quer'!B7030</f>
        <v>0</v>
      </c>
      <c r="C7030" s="22">
        <f>'Previous Trades Import_OMS Quer'!C7030</f>
        <v>0</v>
      </c>
      <c r="D7030">
        <f>'Previous Trades Import_OMS Quer'!D7030</f>
        <v>0</v>
      </c>
      <c r="E7030" s="22">
        <f>'Previous Trades Import_OMS Quer'!E7030</f>
        <v>0</v>
      </c>
      <c r="F7030">
        <f>'Previous Trades Import_OMS Quer'!F7030</f>
        <v>0</v>
      </c>
      <c r="G7030">
        <f>'Previous Trades Import_OMS Quer'!G7030</f>
        <v>0</v>
      </c>
      <c r="H7030">
        <f>'Previous Trades Import_OMS Quer'!H7030</f>
        <v>0</v>
      </c>
      <c r="I7030">
        <f>'Previous Trades Import_OMS Quer'!I7030</f>
        <v>0</v>
      </c>
      <c r="J7030">
        <f>'Previous Trades Import_OMS Quer'!J7030</f>
        <v>0</v>
      </c>
      <c r="K7030">
        <f>'Previous Trades Import_OMS Quer'!K7030</f>
        <v>0</v>
      </c>
      <c r="L7030">
        <f>'Previous Trades Import_OMS Quer'!L7030</f>
        <v>0</v>
      </c>
      <c r="M7030">
        <f>'Previous Trades Import_OMS Quer'!M7030</f>
        <v>0</v>
      </c>
      <c r="N7030">
        <f>'Previous Trades Import_OMS Quer'!N7030</f>
        <v>0</v>
      </c>
      <c r="O7030" t="str">
        <f>CLEAN('Previous Trades Import_OMS Quer'!O7030)</f>
        <v/>
      </c>
      <c r="Q7030" s="25">
        <f t="shared" si="218"/>
        <v>0</v>
      </c>
      <c r="R7030" s="25" t="e">
        <f>VLOOKUP(O7030,'Currency Balance'!$O$3:$Q$32,3,0)</f>
        <v>#N/A</v>
      </c>
      <c r="S7030" t="e">
        <f t="shared" si="219"/>
        <v>#N/A</v>
      </c>
    </row>
    <row r="7031" spans="1:19">
      <c r="A7031">
        <f>'Previous Trades Import_OMS Quer'!A7031</f>
        <v>0</v>
      </c>
      <c r="B7031">
        <f>'Previous Trades Import_OMS Quer'!B7031</f>
        <v>0</v>
      </c>
      <c r="C7031" s="22">
        <f>'Previous Trades Import_OMS Quer'!C7031</f>
        <v>0</v>
      </c>
      <c r="D7031">
        <f>'Previous Trades Import_OMS Quer'!D7031</f>
        <v>0</v>
      </c>
      <c r="E7031" s="22">
        <f>'Previous Trades Import_OMS Quer'!E7031</f>
        <v>0</v>
      </c>
      <c r="F7031">
        <f>'Previous Trades Import_OMS Quer'!F7031</f>
        <v>0</v>
      </c>
      <c r="G7031">
        <f>'Previous Trades Import_OMS Quer'!G7031</f>
        <v>0</v>
      </c>
      <c r="H7031">
        <f>'Previous Trades Import_OMS Quer'!H7031</f>
        <v>0</v>
      </c>
      <c r="I7031">
        <f>'Previous Trades Import_OMS Quer'!I7031</f>
        <v>0</v>
      </c>
      <c r="J7031">
        <f>'Previous Trades Import_OMS Quer'!J7031</f>
        <v>0</v>
      </c>
      <c r="K7031">
        <f>'Previous Trades Import_OMS Quer'!K7031</f>
        <v>0</v>
      </c>
      <c r="L7031">
        <f>'Previous Trades Import_OMS Quer'!L7031</f>
        <v>0</v>
      </c>
      <c r="M7031">
        <f>'Previous Trades Import_OMS Quer'!M7031</f>
        <v>0</v>
      </c>
      <c r="N7031">
        <f>'Previous Trades Import_OMS Quer'!N7031</f>
        <v>0</v>
      </c>
      <c r="O7031" t="str">
        <f>CLEAN('Previous Trades Import_OMS Quer'!O7031)</f>
        <v/>
      </c>
      <c r="Q7031" s="25">
        <f t="shared" si="218"/>
        <v>0</v>
      </c>
      <c r="R7031" s="25" t="e">
        <f>VLOOKUP(O7031,'Currency Balance'!$O$3:$Q$32,3,0)</f>
        <v>#N/A</v>
      </c>
      <c r="S7031" t="e">
        <f t="shared" si="219"/>
        <v>#N/A</v>
      </c>
    </row>
    <row r="7032" spans="1:19">
      <c r="A7032">
        <f>'Previous Trades Import_OMS Quer'!A7032</f>
        <v>0</v>
      </c>
      <c r="B7032">
        <f>'Previous Trades Import_OMS Quer'!B7032</f>
        <v>0</v>
      </c>
      <c r="C7032" s="22">
        <f>'Previous Trades Import_OMS Quer'!C7032</f>
        <v>0</v>
      </c>
      <c r="D7032">
        <f>'Previous Trades Import_OMS Quer'!D7032</f>
        <v>0</v>
      </c>
      <c r="E7032" s="22">
        <f>'Previous Trades Import_OMS Quer'!E7032</f>
        <v>0</v>
      </c>
      <c r="F7032">
        <f>'Previous Trades Import_OMS Quer'!F7032</f>
        <v>0</v>
      </c>
      <c r="G7032">
        <f>'Previous Trades Import_OMS Quer'!G7032</f>
        <v>0</v>
      </c>
      <c r="H7032">
        <f>'Previous Trades Import_OMS Quer'!H7032</f>
        <v>0</v>
      </c>
      <c r="I7032">
        <f>'Previous Trades Import_OMS Quer'!I7032</f>
        <v>0</v>
      </c>
      <c r="J7032">
        <f>'Previous Trades Import_OMS Quer'!J7032</f>
        <v>0</v>
      </c>
      <c r="K7032">
        <f>'Previous Trades Import_OMS Quer'!K7032</f>
        <v>0</v>
      </c>
      <c r="L7032">
        <f>'Previous Trades Import_OMS Quer'!L7032</f>
        <v>0</v>
      </c>
      <c r="M7032">
        <f>'Previous Trades Import_OMS Quer'!M7032</f>
        <v>0</v>
      </c>
      <c r="N7032">
        <f>'Previous Trades Import_OMS Quer'!N7032</f>
        <v>0</v>
      </c>
      <c r="O7032" t="str">
        <f>CLEAN('Previous Trades Import_OMS Quer'!O7032)</f>
        <v/>
      </c>
      <c r="Q7032" s="25">
        <f t="shared" si="218"/>
        <v>0</v>
      </c>
      <c r="R7032" s="25" t="e">
        <f>VLOOKUP(O7032,'Currency Balance'!$O$3:$Q$32,3,0)</f>
        <v>#N/A</v>
      </c>
      <c r="S7032" t="e">
        <f t="shared" si="219"/>
        <v>#N/A</v>
      </c>
    </row>
    <row r="7033" spans="1:19">
      <c r="A7033">
        <f>'Previous Trades Import_OMS Quer'!A7033</f>
        <v>0</v>
      </c>
      <c r="B7033">
        <f>'Previous Trades Import_OMS Quer'!B7033</f>
        <v>0</v>
      </c>
      <c r="C7033" s="22">
        <f>'Previous Trades Import_OMS Quer'!C7033</f>
        <v>0</v>
      </c>
      <c r="D7033">
        <f>'Previous Trades Import_OMS Quer'!D7033</f>
        <v>0</v>
      </c>
      <c r="E7033" s="22">
        <f>'Previous Trades Import_OMS Quer'!E7033</f>
        <v>0</v>
      </c>
      <c r="F7033">
        <f>'Previous Trades Import_OMS Quer'!F7033</f>
        <v>0</v>
      </c>
      <c r="G7033">
        <f>'Previous Trades Import_OMS Quer'!G7033</f>
        <v>0</v>
      </c>
      <c r="H7033">
        <f>'Previous Trades Import_OMS Quer'!H7033</f>
        <v>0</v>
      </c>
      <c r="I7033">
        <f>'Previous Trades Import_OMS Quer'!I7033</f>
        <v>0</v>
      </c>
      <c r="J7033">
        <f>'Previous Trades Import_OMS Quer'!J7033</f>
        <v>0</v>
      </c>
      <c r="K7033">
        <f>'Previous Trades Import_OMS Quer'!K7033</f>
        <v>0</v>
      </c>
      <c r="L7033">
        <f>'Previous Trades Import_OMS Quer'!L7033</f>
        <v>0</v>
      </c>
      <c r="M7033">
        <f>'Previous Trades Import_OMS Quer'!M7033</f>
        <v>0</v>
      </c>
      <c r="N7033">
        <f>'Previous Trades Import_OMS Quer'!N7033</f>
        <v>0</v>
      </c>
      <c r="O7033" t="str">
        <f>CLEAN('Previous Trades Import_OMS Quer'!O7033)</f>
        <v/>
      </c>
      <c r="Q7033" s="25">
        <f t="shared" si="218"/>
        <v>0</v>
      </c>
      <c r="R7033" s="25" t="e">
        <f>VLOOKUP(O7033,'Currency Balance'!$O$3:$Q$32,3,0)</f>
        <v>#N/A</v>
      </c>
      <c r="S7033" t="e">
        <f t="shared" si="219"/>
        <v>#N/A</v>
      </c>
    </row>
    <row r="7034" spans="1:19">
      <c r="A7034">
        <f>'Previous Trades Import_OMS Quer'!A7034</f>
        <v>0</v>
      </c>
      <c r="B7034">
        <f>'Previous Trades Import_OMS Quer'!B7034</f>
        <v>0</v>
      </c>
      <c r="C7034" s="22">
        <f>'Previous Trades Import_OMS Quer'!C7034</f>
        <v>0</v>
      </c>
      <c r="D7034">
        <f>'Previous Trades Import_OMS Quer'!D7034</f>
        <v>0</v>
      </c>
      <c r="E7034" s="22">
        <f>'Previous Trades Import_OMS Quer'!E7034</f>
        <v>0</v>
      </c>
      <c r="F7034">
        <f>'Previous Trades Import_OMS Quer'!F7034</f>
        <v>0</v>
      </c>
      <c r="G7034">
        <f>'Previous Trades Import_OMS Quer'!G7034</f>
        <v>0</v>
      </c>
      <c r="H7034">
        <f>'Previous Trades Import_OMS Quer'!H7034</f>
        <v>0</v>
      </c>
      <c r="I7034">
        <f>'Previous Trades Import_OMS Quer'!I7034</f>
        <v>0</v>
      </c>
      <c r="J7034">
        <f>'Previous Trades Import_OMS Quer'!J7034</f>
        <v>0</v>
      </c>
      <c r="K7034">
        <f>'Previous Trades Import_OMS Quer'!K7034</f>
        <v>0</v>
      </c>
      <c r="L7034">
        <f>'Previous Trades Import_OMS Quer'!L7034</f>
        <v>0</v>
      </c>
      <c r="M7034">
        <f>'Previous Trades Import_OMS Quer'!M7034</f>
        <v>0</v>
      </c>
      <c r="N7034">
        <f>'Previous Trades Import_OMS Quer'!N7034</f>
        <v>0</v>
      </c>
      <c r="O7034" t="str">
        <f>CLEAN('Previous Trades Import_OMS Quer'!O7034)</f>
        <v/>
      </c>
      <c r="Q7034" s="25">
        <f t="shared" si="218"/>
        <v>0</v>
      </c>
      <c r="R7034" s="25" t="e">
        <f>VLOOKUP(O7034,'Currency Balance'!$O$3:$Q$32,3,0)</f>
        <v>#N/A</v>
      </c>
      <c r="S7034" t="e">
        <f t="shared" si="219"/>
        <v>#N/A</v>
      </c>
    </row>
    <row r="7035" spans="1:19">
      <c r="A7035">
        <f>'Previous Trades Import_OMS Quer'!A7035</f>
        <v>0</v>
      </c>
      <c r="B7035">
        <f>'Previous Trades Import_OMS Quer'!B7035</f>
        <v>0</v>
      </c>
      <c r="C7035" s="22">
        <f>'Previous Trades Import_OMS Quer'!C7035</f>
        <v>0</v>
      </c>
      <c r="D7035">
        <f>'Previous Trades Import_OMS Quer'!D7035</f>
        <v>0</v>
      </c>
      <c r="E7035" s="22">
        <f>'Previous Trades Import_OMS Quer'!E7035</f>
        <v>0</v>
      </c>
      <c r="F7035">
        <f>'Previous Trades Import_OMS Quer'!F7035</f>
        <v>0</v>
      </c>
      <c r="G7035">
        <f>'Previous Trades Import_OMS Quer'!G7035</f>
        <v>0</v>
      </c>
      <c r="H7035">
        <f>'Previous Trades Import_OMS Quer'!H7035</f>
        <v>0</v>
      </c>
      <c r="I7035">
        <f>'Previous Trades Import_OMS Quer'!I7035</f>
        <v>0</v>
      </c>
      <c r="J7035">
        <f>'Previous Trades Import_OMS Quer'!J7035</f>
        <v>0</v>
      </c>
      <c r="K7035">
        <f>'Previous Trades Import_OMS Quer'!K7035</f>
        <v>0</v>
      </c>
      <c r="L7035">
        <f>'Previous Trades Import_OMS Quer'!L7035</f>
        <v>0</v>
      </c>
      <c r="M7035">
        <f>'Previous Trades Import_OMS Quer'!M7035</f>
        <v>0</v>
      </c>
      <c r="N7035">
        <f>'Previous Trades Import_OMS Quer'!N7035</f>
        <v>0</v>
      </c>
      <c r="O7035" t="str">
        <f>CLEAN('Previous Trades Import_OMS Quer'!O7035)</f>
        <v/>
      </c>
      <c r="Q7035" s="25">
        <f t="shared" si="218"/>
        <v>0</v>
      </c>
      <c r="R7035" s="25" t="e">
        <f>VLOOKUP(O7035,'Currency Balance'!$O$3:$Q$32,3,0)</f>
        <v>#N/A</v>
      </c>
      <c r="S7035" t="e">
        <f t="shared" si="219"/>
        <v>#N/A</v>
      </c>
    </row>
    <row r="7036" spans="1:19">
      <c r="A7036">
        <f>'Previous Trades Import_OMS Quer'!A7036</f>
        <v>0</v>
      </c>
      <c r="B7036">
        <f>'Previous Trades Import_OMS Quer'!B7036</f>
        <v>0</v>
      </c>
      <c r="C7036" s="22">
        <f>'Previous Trades Import_OMS Quer'!C7036</f>
        <v>0</v>
      </c>
      <c r="D7036">
        <f>'Previous Trades Import_OMS Quer'!D7036</f>
        <v>0</v>
      </c>
      <c r="E7036" s="22">
        <f>'Previous Trades Import_OMS Quer'!E7036</f>
        <v>0</v>
      </c>
      <c r="F7036">
        <f>'Previous Trades Import_OMS Quer'!F7036</f>
        <v>0</v>
      </c>
      <c r="G7036">
        <f>'Previous Trades Import_OMS Quer'!G7036</f>
        <v>0</v>
      </c>
      <c r="H7036">
        <f>'Previous Trades Import_OMS Quer'!H7036</f>
        <v>0</v>
      </c>
      <c r="I7036">
        <f>'Previous Trades Import_OMS Quer'!I7036</f>
        <v>0</v>
      </c>
      <c r="J7036">
        <f>'Previous Trades Import_OMS Quer'!J7036</f>
        <v>0</v>
      </c>
      <c r="K7036">
        <f>'Previous Trades Import_OMS Quer'!K7036</f>
        <v>0</v>
      </c>
      <c r="L7036">
        <f>'Previous Trades Import_OMS Quer'!L7036</f>
        <v>0</v>
      </c>
      <c r="M7036">
        <f>'Previous Trades Import_OMS Quer'!M7036</f>
        <v>0</v>
      </c>
      <c r="N7036">
        <f>'Previous Trades Import_OMS Quer'!N7036</f>
        <v>0</v>
      </c>
      <c r="O7036" t="str">
        <f>CLEAN('Previous Trades Import_OMS Quer'!O7036)</f>
        <v/>
      </c>
      <c r="Q7036" s="25">
        <f t="shared" si="218"/>
        <v>0</v>
      </c>
      <c r="R7036" s="25" t="e">
        <f>VLOOKUP(O7036,'Currency Balance'!$O$3:$Q$32,3,0)</f>
        <v>#N/A</v>
      </c>
      <c r="S7036" t="e">
        <f t="shared" si="219"/>
        <v>#N/A</v>
      </c>
    </row>
    <row r="7037" spans="1:19">
      <c r="A7037">
        <f>'Previous Trades Import_OMS Quer'!A7037</f>
        <v>0</v>
      </c>
      <c r="B7037">
        <f>'Previous Trades Import_OMS Quer'!B7037</f>
        <v>0</v>
      </c>
      <c r="C7037" s="22">
        <f>'Previous Trades Import_OMS Quer'!C7037</f>
        <v>0</v>
      </c>
      <c r="D7037">
        <f>'Previous Trades Import_OMS Quer'!D7037</f>
        <v>0</v>
      </c>
      <c r="E7037" s="22">
        <f>'Previous Trades Import_OMS Quer'!E7037</f>
        <v>0</v>
      </c>
      <c r="F7037">
        <f>'Previous Trades Import_OMS Quer'!F7037</f>
        <v>0</v>
      </c>
      <c r="G7037">
        <f>'Previous Trades Import_OMS Quer'!G7037</f>
        <v>0</v>
      </c>
      <c r="H7037">
        <f>'Previous Trades Import_OMS Quer'!H7037</f>
        <v>0</v>
      </c>
      <c r="I7037">
        <f>'Previous Trades Import_OMS Quer'!I7037</f>
        <v>0</v>
      </c>
      <c r="J7037">
        <f>'Previous Trades Import_OMS Quer'!J7037</f>
        <v>0</v>
      </c>
      <c r="K7037">
        <f>'Previous Trades Import_OMS Quer'!K7037</f>
        <v>0</v>
      </c>
      <c r="L7037">
        <f>'Previous Trades Import_OMS Quer'!L7037</f>
        <v>0</v>
      </c>
      <c r="M7037">
        <f>'Previous Trades Import_OMS Quer'!M7037</f>
        <v>0</v>
      </c>
      <c r="N7037">
        <f>'Previous Trades Import_OMS Quer'!N7037</f>
        <v>0</v>
      </c>
      <c r="O7037" t="str">
        <f>CLEAN('Previous Trades Import_OMS Quer'!O7037)</f>
        <v/>
      </c>
      <c r="Q7037" s="25">
        <f t="shared" si="218"/>
        <v>0</v>
      </c>
      <c r="R7037" s="25" t="e">
        <f>VLOOKUP(O7037,'Currency Balance'!$O$3:$Q$32,3,0)</f>
        <v>#N/A</v>
      </c>
      <c r="S7037" t="e">
        <f t="shared" si="219"/>
        <v>#N/A</v>
      </c>
    </row>
    <row r="7038" spans="1:19">
      <c r="A7038">
        <f>'Previous Trades Import_OMS Quer'!A7038</f>
        <v>0</v>
      </c>
      <c r="B7038">
        <f>'Previous Trades Import_OMS Quer'!B7038</f>
        <v>0</v>
      </c>
      <c r="C7038" s="22">
        <f>'Previous Trades Import_OMS Quer'!C7038</f>
        <v>0</v>
      </c>
      <c r="D7038">
        <f>'Previous Trades Import_OMS Quer'!D7038</f>
        <v>0</v>
      </c>
      <c r="E7038" s="22">
        <f>'Previous Trades Import_OMS Quer'!E7038</f>
        <v>0</v>
      </c>
      <c r="F7038">
        <f>'Previous Trades Import_OMS Quer'!F7038</f>
        <v>0</v>
      </c>
      <c r="G7038">
        <f>'Previous Trades Import_OMS Quer'!G7038</f>
        <v>0</v>
      </c>
      <c r="H7038">
        <f>'Previous Trades Import_OMS Quer'!H7038</f>
        <v>0</v>
      </c>
      <c r="I7038">
        <f>'Previous Trades Import_OMS Quer'!I7038</f>
        <v>0</v>
      </c>
      <c r="J7038">
        <f>'Previous Trades Import_OMS Quer'!J7038</f>
        <v>0</v>
      </c>
      <c r="K7038">
        <f>'Previous Trades Import_OMS Quer'!K7038</f>
        <v>0</v>
      </c>
      <c r="L7038">
        <f>'Previous Trades Import_OMS Quer'!L7038</f>
        <v>0</v>
      </c>
      <c r="M7038">
        <f>'Previous Trades Import_OMS Quer'!M7038</f>
        <v>0</v>
      </c>
      <c r="N7038">
        <f>'Previous Trades Import_OMS Quer'!N7038</f>
        <v>0</v>
      </c>
      <c r="O7038" t="str">
        <f>CLEAN('Previous Trades Import_OMS Quer'!O7038)</f>
        <v/>
      </c>
      <c r="Q7038" s="25">
        <f t="shared" si="218"/>
        <v>0</v>
      </c>
      <c r="R7038" s="25" t="e">
        <f>VLOOKUP(O7038,'Currency Balance'!$O$3:$Q$32,3,0)</f>
        <v>#N/A</v>
      </c>
      <c r="S7038" t="e">
        <f t="shared" si="219"/>
        <v>#N/A</v>
      </c>
    </row>
    <row r="7039" spans="1:19">
      <c r="A7039">
        <f>'Previous Trades Import_OMS Quer'!A7039</f>
        <v>0</v>
      </c>
      <c r="B7039">
        <f>'Previous Trades Import_OMS Quer'!B7039</f>
        <v>0</v>
      </c>
      <c r="C7039" s="22">
        <f>'Previous Trades Import_OMS Quer'!C7039</f>
        <v>0</v>
      </c>
      <c r="D7039">
        <f>'Previous Trades Import_OMS Quer'!D7039</f>
        <v>0</v>
      </c>
      <c r="E7039" s="22">
        <f>'Previous Trades Import_OMS Quer'!E7039</f>
        <v>0</v>
      </c>
      <c r="F7039">
        <f>'Previous Trades Import_OMS Quer'!F7039</f>
        <v>0</v>
      </c>
      <c r="G7039">
        <f>'Previous Trades Import_OMS Quer'!G7039</f>
        <v>0</v>
      </c>
      <c r="H7039">
        <f>'Previous Trades Import_OMS Quer'!H7039</f>
        <v>0</v>
      </c>
      <c r="I7039">
        <f>'Previous Trades Import_OMS Quer'!I7039</f>
        <v>0</v>
      </c>
      <c r="J7039">
        <f>'Previous Trades Import_OMS Quer'!J7039</f>
        <v>0</v>
      </c>
      <c r="K7039">
        <f>'Previous Trades Import_OMS Quer'!K7039</f>
        <v>0</v>
      </c>
      <c r="L7039">
        <f>'Previous Trades Import_OMS Quer'!L7039</f>
        <v>0</v>
      </c>
      <c r="M7039">
        <f>'Previous Trades Import_OMS Quer'!M7039</f>
        <v>0</v>
      </c>
      <c r="N7039">
        <f>'Previous Trades Import_OMS Quer'!N7039</f>
        <v>0</v>
      </c>
      <c r="O7039" t="str">
        <f>CLEAN('Previous Trades Import_OMS Quer'!O7039)</f>
        <v/>
      </c>
      <c r="Q7039" s="25">
        <f t="shared" si="218"/>
        <v>0</v>
      </c>
      <c r="R7039" s="25" t="e">
        <f>VLOOKUP(O7039,'Currency Balance'!$O$3:$Q$32,3,0)</f>
        <v>#N/A</v>
      </c>
      <c r="S7039" t="e">
        <f t="shared" si="219"/>
        <v>#N/A</v>
      </c>
    </row>
    <row r="7040" spans="1:19">
      <c r="A7040">
        <f>'Previous Trades Import_OMS Quer'!A7040</f>
        <v>0</v>
      </c>
      <c r="B7040">
        <f>'Previous Trades Import_OMS Quer'!B7040</f>
        <v>0</v>
      </c>
      <c r="C7040" s="22">
        <f>'Previous Trades Import_OMS Quer'!C7040</f>
        <v>0</v>
      </c>
      <c r="D7040">
        <f>'Previous Trades Import_OMS Quer'!D7040</f>
        <v>0</v>
      </c>
      <c r="E7040" s="22">
        <f>'Previous Trades Import_OMS Quer'!E7040</f>
        <v>0</v>
      </c>
      <c r="F7040">
        <f>'Previous Trades Import_OMS Quer'!F7040</f>
        <v>0</v>
      </c>
      <c r="G7040">
        <f>'Previous Trades Import_OMS Quer'!G7040</f>
        <v>0</v>
      </c>
      <c r="H7040">
        <f>'Previous Trades Import_OMS Quer'!H7040</f>
        <v>0</v>
      </c>
      <c r="I7040">
        <f>'Previous Trades Import_OMS Quer'!I7040</f>
        <v>0</v>
      </c>
      <c r="J7040">
        <f>'Previous Trades Import_OMS Quer'!J7040</f>
        <v>0</v>
      </c>
      <c r="K7040">
        <f>'Previous Trades Import_OMS Quer'!K7040</f>
        <v>0</v>
      </c>
      <c r="L7040">
        <f>'Previous Trades Import_OMS Quer'!L7040</f>
        <v>0</v>
      </c>
      <c r="M7040">
        <f>'Previous Trades Import_OMS Quer'!M7040</f>
        <v>0</v>
      </c>
      <c r="N7040">
        <f>'Previous Trades Import_OMS Quer'!N7040</f>
        <v>0</v>
      </c>
      <c r="O7040" t="str">
        <f>CLEAN('Previous Trades Import_OMS Quer'!O7040)</f>
        <v/>
      </c>
      <c r="Q7040" s="25">
        <f t="shared" si="218"/>
        <v>0</v>
      </c>
      <c r="R7040" s="25" t="e">
        <f>VLOOKUP(O7040,'Currency Balance'!$O$3:$Q$32,3,0)</f>
        <v>#N/A</v>
      </c>
      <c r="S7040" t="e">
        <f t="shared" si="219"/>
        <v>#N/A</v>
      </c>
    </row>
    <row r="7041" spans="1:19">
      <c r="A7041">
        <f>'Previous Trades Import_OMS Quer'!A7041</f>
        <v>0</v>
      </c>
      <c r="B7041">
        <f>'Previous Trades Import_OMS Quer'!B7041</f>
        <v>0</v>
      </c>
      <c r="C7041" s="22">
        <f>'Previous Trades Import_OMS Quer'!C7041</f>
        <v>0</v>
      </c>
      <c r="D7041">
        <f>'Previous Trades Import_OMS Quer'!D7041</f>
        <v>0</v>
      </c>
      <c r="E7041" s="22">
        <f>'Previous Trades Import_OMS Quer'!E7041</f>
        <v>0</v>
      </c>
      <c r="F7041">
        <f>'Previous Trades Import_OMS Quer'!F7041</f>
        <v>0</v>
      </c>
      <c r="G7041">
        <f>'Previous Trades Import_OMS Quer'!G7041</f>
        <v>0</v>
      </c>
      <c r="H7041">
        <f>'Previous Trades Import_OMS Quer'!H7041</f>
        <v>0</v>
      </c>
      <c r="I7041">
        <f>'Previous Trades Import_OMS Quer'!I7041</f>
        <v>0</v>
      </c>
      <c r="J7041">
        <f>'Previous Trades Import_OMS Quer'!J7041</f>
        <v>0</v>
      </c>
      <c r="K7041">
        <f>'Previous Trades Import_OMS Quer'!K7041</f>
        <v>0</v>
      </c>
      <c r="L7041">
        <f>'Previous Trades Import_OMS Quer'!L7041</f>
        <v>0</v>
      </c>
      <c r="M7041">
        <f>'Previous Trades Import_OMS Quer'!M7041</f>
        <v>0</v>
      </c>
      <c r="N7041">
        <f>'Previous Trades Import_OMS Quer'!N7041</f>
        <v>0</v>
      </c>
      <c r="O7041" t="str">
        <f>CLEAN('Previous Trades Import_OMS Quer'!O7041)</f>
        <v/>
      </c>
      <c r="Q7041" s="25">
        <f t="shared" si="218"/>
        <v>0</v>
      </c>
      <c r="R7041" s="25" t="e">
        <f>VLOOKUP(O7041,'Currency Balance'!$O$3:$Q$32,3,0)</f>
        <v>#N/A</v>
      </c>
      <c r="S7041" t="e">
        <f t="shared" si="219"/>
        <v>#N/A</v>
      </c>
    </row>
    <row r="7042" spans="1:19">
      <c r="A7042">
        <f>'Previous Trades Import_OMS Quer'!A7042</f>
        <v>0</v>
      </c>
      <c r="B7042">
        <f>'Previous Trades Import_OMS Quer'!B7042</f>
        <v>0</v>
      </c>
      <c r="C7042" s="22">
        <f>'Previous Trades Import_OMS Quer'!C7042</f>
        <v>0</v>
      </c>
      <c r="D7042">
        <f>'Previous Trades Import_OMS Quer'!D7042</f>
        <v>0</v>
      </c>
      <c r="E7042" s="22">
        <f>'Previous Trades Import_OMS Quer'!E7042</f>
        <v>0</v>
      </c>
      <c r="F7042">
        <f>'Previous Trades Import_OMS Quer'!F7042</f>
        <v>0</v>
      </c>
      <c r="G7042">
        <f>'Previous Trades Import_OMS Quer'!G7042</f>
        <v>0</v>
      </c>
      <c r="H7042">
        <f>'Previous Trades Import_OMS Quer'!H7042</f>
        <v>0</v>
      </c>
      <c r="I7042">
        <f>'Previous Trades Import_OMS Quer'!I7042</f>
        <v>0</v>
      </c>
      <c r="J7042">
        <f>'Previous Trades Import_OMS Quer'!J7042</f>
        <v>0</v>
      </c>
      <c r="K7042">
        <f>'Previous Trades Import_OMS Quer'!K7042</f>
        <v>0</v>
      </c>
      <c r="L7042">
        <f>'Previous Trades Import_OMS Quer'!L7042</f>
        <v>0</v>
      </c>
      <c r="M7042">
        <f>'Previous Trades Import_OMS Quer'!M7042</f>
        <v>0</v>
      </c>
      <c r="N7042">
        <f>'Previous Trades Import_OMS Quer'!N7042</f>
        <v>0</v>
      </c>
      <c r="O7042" t="str">
        <f>CLEAN('Previous Trades Import_OMS Quer'!O7042)</f>
        <v/>
      </c>
      <c r="Q7042" s="25">
        <f t="shared" ref="Q7042:Q7105" si="220">IF(G7042="sell",M7042,-M7042)</f>
        <v>0</v>
      </c>
      <c r="R7042" s="25" t="e">
        <f>VLOOKUP(O7042,'Currency Balance'!$O$3:$Q$32,3,0)</f>
        <v>#N/A</v>
      </c>
      <c r="S7042" t="e">
        <f t="shared" ref="S7042:S7105" si="221">Q7042/R7042</f>
        <v>#N/A</v>
      </c>
    </row>
    <row r="7043" spans="1:19">
      <c r="A7043">
        <f>'Previous Trades Import_OMS Quer'!A7043</f>
        <v>0</v>
      </c>
      <c r="B7043">
        <f>'Previous Trades Import_OMS Quer'!B7043</f>
        <v>0</v>
      </c>
      <c r="C7043" s="22">
        <f>'Previous Trades Import_OMS Quer'!C7043</f>
        <v>0</v>
      </c>
      <c r="D7043">
        <f>'Previous Trades Import_OMS Quer'!D7043</f>
        <v>0</v>
      </c>
      <c r="E7043" s="22">
        <f>'Previous Trades Import_OMS Quer'!E7043</f>
        <v>0</v>
      </c>
      <c r="F7043">
        <f>'Previous Trades Import_OMS Quer'!F7043</f>
        <v>0</v>
      </c>
      <c r="G7043">
        <f>'Previous Trades Import_OMS Quer'!G7043</f>
        <v>0</v>
      </c>
      <c r="H7043">
        <f>'Previous Trades Import_OMS Quer'!H7043</f>
        <v>0</v>
      </c>
      <c r="I7043">
        <f>'Previous Trades Import_OMS Quer'!I7043</f>
        <v>0</v>
      </c>
      <c r="J7043">
        <f>'Previous Trades Import_OMS Quer'!J7043</f>
        <v>0</v>
      </c>
      <c r="K7043">
        <f>'Previous Trades Import_OMS Quer'!K7043</f>
        <v>0</v>
      </c>
      <c r="L7043">
        <f>'Previous Trades Import_OMS Quer'!L7043</f>
        <v>0</v>
      </c>
      <c r="M7043">
        <f>'Previous Trades Import_OMS Quer'!M7043</f>
        <v>0</v>
      </c>
      <c r="N7043">
        <f>'Previous Trades Import_OMS Quer'!N7043</f>
        <v>0</v>
      </c>
      <c r="O7043" t="str">
        <f>CLEAN('Previous Trades Import_OMS Quer'!O7043)</f>
        <v/>
      </c>
      <c r="Q7043" s="25">
        <f t="shared" si="220"/>
        <v>0</v>
      </c>
      <c r="R7043" s="25" t="e">
        <f>VLOOKUP(O7043,'Currency Balance'!$O$3:$Q$32,3,0)</f>
        <v>#N/A</v>
      </c>
      <c r="S7043" t="e">
        <f t="shared" si="221"/>
        <v>#N/A</v>
      </c>
    </row>
    <row r="7044" spans="1:19">
      <c r="A7044">
        <f>'Previous Trades Import_OMS Quer'!A7044</f>
        <v>0</v>
      </c>
      <c r="B7044">
        <f>'Previous Trades Import_OMS Quer'!B7044</f>
        <v>0</v>
      </c>
      <c r="C7044" s="22">
        <f>'Previous Trades Import_OMS Quer'!C7044</f>
        <v>0</v>
      </c>
      <c r="D7044">
        <f>'Previous Trades Import_OMS Quer'!D7044</f>
        <v>0</v>
      </c>
      <c r="E7044" s="22">
        <f>'Previous Trades Import_OMS Quer'!E7044</f>
        <v>0</v>
      </c>
      <c r="F7044">
        <f>'Previous Trades Import_OMS Quer'!F7044</f>
        <v>0</v>
      </c>
      <c r="G7044">
        <f>'Previous Trades Import_OMS Quer'!G7044</f>
        <v>0</v>
      </c>
      <c r="H7044">
        <f>'Previous Trades Import_OMS Quer'!H7044</f>
        <v>0</v>
      </c>
      <c r="I7044">
        <f>'Previous Trades Import_OMS Quer'!I7044</f>
        <v>0</v>
      </c>
      <c r="J7044">
        <f>'Previous Trades Import_OMS Quer'!J7044</f>
        <v>0</v>
      </c>
      <c r="K7044">
        <f>'Previous Trades Import_OMS Quer'!K7044</f>
        <v>0</v>
      </c>
      <c r="L7044">
        <f>'Previous Trades Import_OMS Quer'!L7044</f>
        <v>0</v>
      </c>
      <c r="M7044">
        <f>'Previous Trades Import_OMS Quer'!M7044</f>
        <v>0</v>
      </c>
      <c r="N7044">
        <f>'Previous Trades Import_OMS Quer'!N7044</f>
        <v>0</v>
      </c>
      <c r="O7044" t="str">
        <f>CLEAN('Previous Trades Import_OMS Quer'!O7044)</f>
        <v/>
      </c>
      <c r="Q7044" s="25">
        <f t="shared" si="220"/>
        <v>0</v>
      </c>
      <c r="R7044" s="25" t="e">
        <f>VLOOKUP(O7044,'Currency Balance'!$O$3:$Q$32,3,0)</f>
        <v>#N/A</v>
      </c>
      <c r="S7044" t="e">
        <f t="shared" si="221"/>
        <v>#N/A</v>
      </c>
    </row>
    <row r="7045" spans="1:19">
      <c r="A7045">
        <f>'Previous Trades Import_OMS Quer'!A7045</f>
        <v>0</v>
      </c>
      <c r="B7045">
        <f>'Previous Trades Import_OMS Quer'!B7045</f>
        <v>0</v>
      </c>
      <c r="C7045" s="22">
        <f>'Previous Trades Import_OMS Quer'!C7045</f>
        <v>0</v>
      </c>
      <c r="D7045">
        <f>'Previous Trades Import_OMS Quer'!D7045</f>
        <v>0</v>
      </c>
      <c r="E7045" s="22">
        <f>'Previous Trades Import_OMS Quer'!E7045</f>
        <v>0</v>
      </c>
      <c r="F7045">
        <f>'Previous Trades Import_OMS Quer'!F7045</f>
        <v>0</v>
      </c>
      <c r="G7045">
        <f>'Previous Trades Import_OMS Quer'!G7045</f>
        <v>0</v>
      </c>
      <c r="H7045">
        <f>'Previous Trades Import_OMS Quer'!H7045</f>
        <v>0</v>
      </c>
      <c r="I7045">
        <f>'Previous Trades Import_OMS Quer'!I7045</f>
        <v>0</v>
      </c>
      <c r="J7045">
        <f>'Previous Trades Import_OMS Quer'!J7045</f>
        <v>0</v>
      </c>
      <c r="K7045">
        <f>'Previous Trades Import_OMS Quer'!K7045</f>
        <v>0</v>
      </c>
      <c r="L7045">
        <f>'Previous Trades Import_OMS Quer'!L7045</f>
        <v>0</v>
      </c>
      <c r="M7045">
        <f>'Previous Trades Import_OMS Quer'!M7045</f>
        <v>0</v>
      </c>
      <c r="N7045">
        <f>'Previous Trades Import_OMS Quer'!N7045</f>
        <v>0</v>
      </c>
      <c r="O7045" t="str">
        <f>CLEAN('Previous Trades Import_OMS Quer'!O7045)</f>
        <v/>
      </c>
      <c r="Q7045" s="25">
        <f t="shared" si="220"/>
        <v>0</v>
      </c>
      <c r="R7045" s="25" t="e">
        <f>VLOOKUP(O7045,'Currency Balance'!$O$3:$Q$32,3,0)</f>
        <v>#N/A</v>
      </c>
      <c r="S7045" t="e">
        <f t="shared" si="221"/>
        <v>#N/A</v>
      </c>
    </row>
    <row r="7046" spans="1:19">
      <c r="A7046">
        <f>'Previous Trades Import_OMS Quer'!A7046</f>
        <v>0</v>
      </c>
      <c r="B7046">
        <f>'Previous Trades Import_OMS Quer'!B7046</f>
        <v>0</v>
      </c>
      <c r="C7046" s="22">
        <f>'Previous Trades Import_OMS Quer'!C7046</f>
        <v>0</v>
      </c>
      <c r="D7046">
        <f>'Previous Trades Import_OMS Quer'!D7046</f>
        <v>0</v>
      </c>
      <c r="E7046" s="22">
        <f>'Previous Trades Import_OMS Quer'!E7046</f>
        <v>0</v>
      </c>
      <c r="F7046">
        <f>'Previous Trades Import_OMS Quer'!F7046</f>
        <v>0</v>
      </c>
      <c r="G7046">
        <f>'Previous Trades Import_OMS Quer'!G7046</f>
        <v>0</v>
      </c>
      <c r="H7046">
        <f>'Previous Trades Import_OMS Quer'!H7046</f>
        <v>0</v>
      </c>
      <c r="I7046">
        <f>'Previous Trades Import_OMS Quer'!I7046</f>
        <v>0</v>
      </c>
      <c r="J7046">
        <f>'Previous Trades Import_OMS Quer'!J7046</f>
        <v>0</v>
      </c>
      <c r="K7046">
        <f>'Previous Trades Import_OMS Quer'!K7046</f>
        <v>0</v>
      </c>
      <c r="L7046">
        <f>'Previous Trades Import_OMS Quer'!L7046</f>
        <v>0</v>
      </c>
      <c r="M7046">
        <f>'Previous Trades Import_OMS Quer'!M7046</f>
        <v>0</v>
      </c>
      <c r="N7046">
        <f>'Previous Trades Import_OMS Quer'!N7046</f>
        <v>0</v>
      </c>
      <c r="O7046" t="str">
        <f>CLEAN('Previous Trades Import_OMS Quer'!O7046)</f>
        <v/>
      </c>
      <c r="Q7046" s="25">
        <f t="shared" si="220"/>
        <v>0</v>
      </c>
      <c r="R7046" s="25" t="e">
        <f>VLOOKUP(O7046,'Currency Balance'!$O$3:$Q$32,3,0)</f>
        <v>#N/A</v>
      </c>
      <c r="S7046" t="e">
        <f t="shared" si="221"/>
        <v>#N/A</v>
      </c>
    </row>
    <row r="7047" spans="1:19">
      <c r="A7047">
        <f>'Previous Trades Import_OMS Quer'!A7047</f>
        <v>0</v>
      </c>
      <c r="B7047">
        <f>'Previous Trades Import_OMS Quer'!B7047</f>
        <v>0</v>
      </c>
      <c r="C7047" s="22">
        <f>'Previous Trades Import_OMS Quer'!C7047</f>
        <v>0</v>
      </c>
      <c r="D7047">
        <f>'Previous Trades Import_OMS Quer'!D7047</f>
        <v>0</v>
      </c>
      <c r="E7047" s="22">
        <f>'Previous Trades Import_OMS Quer'!E7047</f>
        <v>0</v>
      </c>
      <c r="F7047">
        <f>'Previous Trades Import_OMS Quer'!F7047</f>
        <v>0</v>
      </c>
      <c r="G7047">
        <f>'Previous Trades Import_OMS Quer'!G7047</f>
        <v>0</v>
      </c>
      <c r="H7047">
        <f>'Previous Trades Import_OMS Quer'!H7047</f>
        <v>0</v>
      </c>
      <c r="I7047">
        <f>'Previous Trades Import_OMS Quer'!I7047</f>
        <v>0</v>
      </c>
      <c r="J7047">
        <f>'Previous Trades Import_OMS Quer'!J7047</f>
        <v>0</v>
      </c>
      <c r="K7047">
        <f>'Previous Trades Import_OMS Quer'!K7047</f>
        <v>0</v>
      </c>
      <c r="L7047">
        <f>'Previous Trades Import_OMS Quer'!L7047</f>
        <v>0</v>
      </c>
      <c r="M7047">
        <f>'Previous Trades Import_OMS Quer'!M7047</f>
        <v>0</v>
      </c>
      <c r="N7047">
        <f>'Previous Trades Import_OMS Quer'!N7047</f>
        <v>0</v>
      </c>
      <c r="O7047" t="str">
        <f>CLEAN('Previous Trades Import_OMS Quer'!O7047)</f>
        <v/>
      </c>
      <c r="Q7047" s="25">
        <f t="shared" si="220"/>
        <v>0</v>
      </c>
      <c r="R7047" s="25" t="e">
        <f>VLOOKUP(O7047,'Currency Balance'!$O$3:$Q$32,3,0)</f>
        <v>#N/A</v>
      </c>
      <c r="S7047" t="e">
        <f t="shared" si="221"/>
        <v>#N/A</v>
      </c>
    </row>
    <row r="7048" spans="1:19">
      <c r="A7048">
        <f>'Previous Trades Import_OMS Quer'!A7048</f>
        <v>0</v>
      </c>
      <c r="B7048">
        <f>'Previous Trades Import_OMS Quer'!B7048</f>
        <v>0</v>
      </c>
      <c r="C7048" s="22">
        <f>'Previous Trades Import_OMS Quer'!C7048</f>
        <v>0</v>
      </c>
      <c r="D7048">
        <f>'Previous Trades Import_OMS Quer'!D7048</f>
        <v>0</v>
      </c>
      <c r="E7048" s="22">
        <f>'Previous Trades Import_OMS Quer'!E7048</f>
        <v>0</v>
      </c>
      <c r="F7048">
        <f>'Previous Trades Import_OMS Quer'!F7048</f>
        <v>0</v>
      </c>
      <c r="G7048">
        <f>'Previous Trades Import_OMS Quer'!G7048</f>
        <v>0</v>
      </c>
      <c r="H7048">
        <f>'Previous Trades Import_OMS Quer'!H7048</f>
        <v>0</v>
      </c>
      <c r="I7048">
        <f>'Previous Trades Import_OMS Quer'!I7048</f>
        <v>0</v>
      </c>
      <c r="J7048">
        <f>'Previous Trades Import_OMS Quer'!J7048</f>
        <v>0</v>
      </c>
      <c r="K7048">
        <f>'Previous Trades Import_OMS Quer'!K7048</f>
        <v>0</v>
      </c>
      <c r="L7048">
        <f>'Previous Trades Import_OMS Quer'!L7048</f>
        <v>0</v>
      </c>
      <c r="M7048">
        <f>'Previous Trades Import_OMS Quer'!M7048</f>
        <v>0</v>
      </c>
      <c r="N7048">
        <f>'Previous Trades Import_OMS Quer'!N7048</f>
        <v>0</v>
      </c>
      <c r="O7048" t="str">
        <f>CLEAN('Previous Trades Import_OMS Quer'!O7048)</f>
        <v/>
      </c>
      <c r="Q7048" s="25">
        <f t="shared" si="220"/>
        <v>0</v>
      </c>
      <c r="R7048" s="25" t="e">
        <f>VLOOKUP(O7048,'Currency Balance'!$O$3:$Q$32,3,0)</f>
        <v>#N/A</v>
      </c>
      <c r="S7048" t="e">
        <f t="shared" si="221"/>
        <v>#N/A</v>
      </c>
    </row>
    <row r="7049" spans="1:19">
      <c r="A7049">
        <f>'Previous Trades Import_OMS Quer'!A7049</f>
        <v>0</v>
      </c>
      <c r="B7049">
        <f>'Previous Trades Import_OMS Quer'!B7049</f>
        <v>0</v>
      </c>
      <c r="C7049" s="22">
        <f>'Previous Trades Import_OMS Quer'!C7049</f>
        <v>0</v>
      </c>
      <c r="D7049">
        <f>'Previous Trades Import_OMS Quer'!D7049</f>
        <v>0</v>
      </c>
      <c r="E7049" s="22">
        <f>'Previous Trades Import_OMS Quer'!E7049</f>
        <v>0</v>
      </c>
      <c r="F7049">
        <f>'Previous Trades Import_OMS Quer'!F7049</f>
        <v>0</v>
      </c>
      <c r="G7049">
        <f>'Previous Trades Import_OMS Quer'!G7049</f>
        <v>0</v>
      </c>
      <c r="H7049">
        <f>'Previous Trades Import_OMS Quer'!H7049</f>
        <v>0</v>
      </c>
      <c r="I7049">
        <f>'Previous Trades Import_OMS Quer'!I7049</f>
        <v>0</v>
      </c>
      <c r="J7049">
        <f>'Previous Trades Import_OMS Quer'!J7049</f>
        <v>0</v>
      </c>
      <c r="K7049">
        <f>'Previous Trades Import_OMS Quer'!K7049</f>
        <v>0</v>
      </c>
      <c r="L7049">
        <f>'Previous Trades Import_OMS Quer'!L7049</f>
        <v>0</v>
      </c>
      <c r="M7049">
        <f>'Previous Trades Import_OMS Quer'!M7049</f>
        <v>0</v>
      </c>
      <c r="N7049">
        <f>'Previous Trades Import_OMS Quer'!N7049</f>
        <v>0</v>
      </c>
      <c r="O7049" t="str">
        <f>CLEAN('Previous Trades Import_OMS Quer'!O7049)</f>
        <v/>
      </c>
      <c r="Q7049" s="25">
        <f t="shared" si="220"/>
        <v>0</v>
      </c>
      <c r="R7049" s="25" t="e">
        <f>VLOOKUP(O7049,'Currency Balance'!$O$3:$Q$32,3,0)</f>
        <v>#N/A</v>
      </c>
      <c r="S7049" t="e">
        <f t="shared" si="221"/>
        <v>#N/A</v>
      </c>
    </row>
    <row r="7050" spans="1:19">
      <c r="A7050">
        <f>'Previous Trades Import_OMS Quer'!A7050</f>
        <v>0</v>
      </c>
      <c r="B7050">
        <f>'Previous Trades Import_OMS Quer'!B7050</f>
        <v>0</v>
      </c>
      <c r="C7050" s="22">
        <f>'Previous Trades Import_OMS Quer'!C7050</f>
        <v>0</v>
      </c>
      <c r="D7050">
        <f>'Previous Trades Import_OMS Quer'!D7050</f>
        <v>0</v>
      </c>
      <c r="E7050" s="22">
        <f>'Previous Trades Import_OMS Quer'!E7050</f>
        <v>0</v>
      </c>
      <c r="F7050">
        <f>'Previous Trades Import_OMS Quer'!F7050</f>
        <v>0</v>
      </c>
      <c r="G7050">
        <f>'Previous Trades Import_OMS Quer'!G7050</f>
        <v>0</v>
      </c>
      <c r="H7050">
        <f>'Previous Trades Import_OMS Quer'!H7050</f>
        <v>0</v>
      </c>
      <c r="I7050">
        <f>'Previous Trades Import_OMS Quer'!I7050</f>
        <v>0</v>
      </c>
      <c r="J7050">
        <f>'Previous Trades Import_OMS Quer'!J7050</f>
        <v>0</v>
      </c>
      <c r="K7050">
        <f>'Previous Trades Import_OMS Quer'!K7050</f>
        <v>0</v>
      </c>
      <c r="L7050">
        <f>'Previous Trades Import_OMS Quer'!L7050</f>
        <v>0</v>
      </c>
      <c r="M7050">
        <f>'Previous Trades Import_OMS Quer'!M7050</f>
        <v>0</v>
      </c>
      <c r="N7050">
        <f>'Previous Trades Import_OMS Quer'!N7050</f>
        <v>0</v>
      </c>
      <c r="O7050" t="str">
        <f>CLEAN('Previous Trades Import_OMS Quer'!O7050)</f>
        <v/>
      </c>
      <c r="Q7050" s="25">
        <f t="shared" si="220"/>
        <v>0</v>
      </c>
      <c r="R7050" s="25" t="e">
        <f>VLOOKUP(O7050,'Currency Balance'!$O$3:$Q$32,3,0)</f>
        <v>#N/A</v>
      </c>
      <c r="S7050" t="e">
        <f t="shared" si="221"/>
        <v>#N/A</v>
      </c>
    </row>
    <row r="7051" spans="1:19">
      <c r="A7051">
        <f>'Previous Trades Import_OMS Quer'!A7051</f>
        <v>0</v>
      </c>
      <c r="B7051">
        <f>'Previous Trades Import_OMS Quer'!B7051</f>
        <v>0</v>
      </c>
      <c r="C7051" s="22">
        <f>'Previous Trades Import_OMS Quer'!C7051</f>
        <v>0</v>
      </c>
      <c r="D7051">
        <f>'Previous Trades Import_OMS Quer'!D7051</f>
        <v>0</v>
      </c>
      <c r="E7051" s="22">
        <f>'Previous Trades Import_OMS Quer'!E7051</f>
        <v>0</v>
      </c>
      <c r="F7051">
        <f>'Previous Trades Import_OMS Quer'!F7051</f>
        <v>0</v>
      </c>
      <c r="G7051">
        <f>'Previous Trades Import_OMS Quer'!G7051</f>
        <v>0</v>
      </c>
      <c r="H7051">
        <f>'Previous Trades Import_OMS Quer'!H7051</f>
        <v>0</v>
      </c>
      <c r="I7051">
        <f>'Previous Trades Import_OMS Quer'!I7051</f>
        <v>0</v>
      </c>
      <c r="J7051">
        <f>'Previous Trades Import_OMS Quer'!J7051</f>
        <v>0</v>
      </c>
      <c r="K7051">
        <f>'Previous Trades Import_OMS Quer'!K7051</f>
        <v>0</v>
      </c>
      <c r="L7051">
        <f>'Previous Trades Import_OMS Quer'!L7051</f>
        <v>0</v>
      </c>
      <c r="M7051">
        <f>'Previous Trades Import_OMS Quer'!M7051</f>
        <v>0</v>
      </c>
      <c r="N7051">
        <f>'Previous Trades Import_OMS Quer'!N7051</f>
        <v>0</v>
      </c>
      <c r="O7051" t="str">
        <f>CLEAN('Previous Trades Import_OMS Quer'!O7051)</f>
        <v/>
      </c>
      <c r="Q7051" s="25">
        <f t="shared" si="220"/>
        <v>0</v>
      </c>
      <c r="R7051" s="25" t="e">
        <f>VLOOKUP(O7051,'Currency Balance'!$O$3:$Q$32,3,0)</f>
        <v>#N/A</v>
      </c>
      <c r="S7051" t="e">
        <f t="shared" si="221"/>
        <v>#N/A</v>
      </c>
    </row>
    <row r="7052" spans="1:19">
      <c r="A7052">
        <f>'Previous Trades Import_OMS Quer'!A7052</f>
        <v>0</v>
      </c>
      <c r="B7052">
        <f>'Previous Trades Import_OMS Quer'!B7052</f>
        <v>0</v>
      </c>
      <c r="C7052" s="22">
        <f>'Previous Trades Import_OMS Quer'!C7052</f>
        <v>0</v>
      </c>
      <c r="D7052">
        <f>'Previous Trades Import_OMS Quer'!D7052</f>
        <v>0</v>
      </c>
      <c r="E7052" s="22">
        <f>'Previous Trades Import_OMS Quer'!E7052</f>
        <v>0</v>
      </c>
      <c r="F7052">
        <f>'Previous Trades Import_OMS Quer'!F7052</f>
        <v>0</v>
      </c>
      <c r="G7052">
        <f>'Previous Trades Import_OMS Quer'!G7052</f>
        <v>0</v>
      </c>
      <c r="H7052">
        <f>'Previous Trades Import_OMS Quer'!H7052</f>
        <v>0</v>
      </c>
      <c r="I7052">
        <f>'Previous Trades Import_OMS Quer'!I7052</f>
        <v>0</v>
      </c>
      <c r="J7052">
        <f>'Previous Trades Import_OMS Quer'!J7052</f>
        <v>0</v>
      </c>
      <c r="K7052">
        <f>'Previous Trades Import_OMS Quer'!K7052</f>
        <v>0</v>
      </c>
      <c r="L7052">
        <f>'Previous Trades Import_OMS Quer'!L7052</f>
        <v>0</v>
      </c>
      <c r="M7052">
        <f>'Previous Trades Import_OMS Quer'!M7052</f>
        <v>0</v>
      </c>
      <c r="N7052">
        <f>'Previous Trades Import_OMS Quer'!N7052</f>
        <v>0</v>
      </c>
      <c r="O7052" t="str">
        <f>CLEAN('Previous Trades Import_OMS Quer'!O7052)</f>
        <v/>
      </c>
      <c r="Q7052" s="25">
        <f t="shared" si="220"/>
        <v>0</v>
      </c>
      <c r="R7052" s="25" t="e">
        <f>VLOOKUP(O7052,'Currency Balance'!$O$3:$Q$32,3,0)</f>
        <v>#N/A</v>
      </c>
      <c r="S7052" t="e">
        <f t="shared" si="221"/>
        <v>#N/A</v>
      </c>
    </row>
    <row r="7053" spans="1:19">
      <c r="A7053">
        <f>'Previous Trades Import_OMS Quer'!A7053</f>
        <v>0</v>
      </c>
      <c r="B7053">
        <f>'Previous Trades Import_OMS Quer'!B7053</f>
        <v>0</v>
      </c>
      <c r="C7053" s="22">
        <f>'Previous Trades Import_OMS Quer'!C7053</f>
        <v>0</v>
      </c>
      <c r="D7053">
        <f>'Previous Trades Import_OMS Quer'!D7053</f>
        <v>0</v>
      </c>
      <c r="E7053" s="22">
        <f>'Previous Trades Import_OMS Quer'!E7053</f>
        <v>0</v>
      </c>
      <c r="F7053">
        <f>'Previous Trades Import_OMS Quer'!F7053</f>
        <v>0</v>
      </c>
      <c r="G7053">
        <f>'Previous Trades Import_OMS Quer'!G7053</f>
        <v>0</v>
      </c>
      <c r="H7053">
        <f>'Previous Trades Import_OMS Quer'!H7053</f>
        <v>0</v>
      </c>
      <c r="I7053">
        <f>'Previous Trades Import_OMS Quer'!I7053</f>
        <v>0</v>
      </c>
      <c r="J7053">
        <f>'Previous Trades Import_OMS Quer'!J7053</f>
        <v>0</v>
      </c>
      <c r="K7053">
        <f>'Previous Trades Import_OMS Quer'!K7053</f>
        <v>0</v>
      </c>
      <c r="L7053">
        <f>'Previous Trades Import_OMS Quer'!L7053</f>
        <v>0</v>
      </c>
      <c r="M7053">
        <f>'Previous Trades Import_OMS Quer'!M7053</f>
        <v>0</v>
      </c>
      <c r="N7053">
        <f>'Previous Trades Import_OMS Quer'!N7053</f>
        <v>0</v>
      </c>
      <c r="O7053" t="str">
        <f>CLEAN('Previous Trades Import_OMS Quer'!O7053)</f>
        <v/>
      </c>
      <c r="Q7053" s="25">
        <f t="shared" si="220"/>
        <v>0</v>
      </c>
      <c r="R7053" s="25" t="e">
        <f>VLOOKUP(O7053,'Currency Balance'!$O$3:$Q$32,3,0)</f>
        <v>#N/A</v>
      </c>
      <c r="S7053" t="e">
        <f t="shared" si="221"/>
        <v>#N/A</v>
      </c>
    </row>
    <row r="7054" spans="1:19">
      <c r="A7054">
        <f>'Previous Trades Import_OMS Quer'!A7054</f>
        <v>0</v>
      </c>
      <c r="B7054">
        <f>'Previous Trades Import_OMS Quer'!B7054</f>
        <v>0</v>
      </c>
      <c r="C7054" s="22">
        <f>'Previous Trades Import_OMS Quer'!C7054</f>
        <v>0</v>
      </c>
      <c r="D7054">
        <f>'Previous Trades Import_OMS Quer'!D7054</f>
        <v>0</v>
      </c>
      <c r="E7054" s="22">
        <f>'Previous Trades Import_OMS Quer'!E7054</f>
        <v>0</v>
      </c>
      <c r="F7054">
        <f>'Previous Trades Import_OMS Quer'!F7054</f>
        <v>0</v>
      </c>
      <c r="G7054">
        <f>'Previous Trades Import_OMS Quer'!G7054</f>
        <v>0</v>
      </c>
      <c r="H7054">
        <f>'Previous Trades Import_OMS Quer'!H7054</f>
        <v>0</v>
      </c>
      <c r="I7054">
        <f>'Previous Trades Import_OMS Quer'!I7054</f>
        <v>0</v>
      </c>
      <c r="J7054">
        <f>'Previous Trades Import_OMS Quer'!J7054</f>
        <v>0</v>
      </c>
      <c r="K7054">
        <f>'Previous Trades Import_OMS Quer'!K7054</f>
        <v>0</v>
      </c>
      <c r="L7054">
        <f>'Previous Trades Import_OMS Quer'!L7054</f>
        <v>0</v>
      </c>
      <c r="M7054">
        <f>'Previous Trades Import_OMS Quer'!M7054</f>
        <v>0</v>
      </c>
      <c r="N7054">
        <f>'Previous Trades Import_OMS Quer'!N7054</f>
        <v>0</v>
      </c>
      <c r="O7054" t="str">
        <f>CLEAN('Previous Trades Import_OMS Quer'!O7054)</f>
        <v/>
      </c>
      <c r="Q7054" s="25">
        <f t="shared" si="220"/>
        <v>0</v>
      </c>
      <c r="R7054" s="25" t="e">
        <f>VLOOKUP(O7054,'Currency Balance'!$O$3:$Q$32,3,0)</f>
        <v>#N/A</v>
      </c>
      <c r="S7054" t="e">
        <f t="shared" si="221"/>
        <v>#N/A</v>
      </c>
    </row>
    <row r="7055" spans="1:19">
      <c r="A7055">
        <f>'Previous Trades Import_OMS Quer'!A7055</f>
        <v>0</v>
      </c>
      <c r="B7055">
        <f>'Previous Trades Import_OMS Quer'!B7055</f>
        <v>0</v>
      </c>
      <c r="C7055" s="22">
        <f>'Previous Trades Import_OMS Quer'!C7055</f>
        <v>0</v>
      </c>
      <c r="D7055">
        <f>'Previous Trades Import_OMS Quer'!D7055</f>
        <v>0</v>
      </c>
      <c r="E7055" s="22">
        <f>'Previous Trades Import_OMS Quer'!E7055</f>
        <v>0</v>
      </c>
      <c r="F7055">
        <f>'Previous Trades Import_OMS Quer'!F7055</f>
        <v>0</v>
      </c>
      <c r="G7055">
        <f>'Previous Trades Import_OMS Quer'!G7055</f>
        <v>0</v>
      </c>
      <c r="H7055">
        <f>'Previous Trades Import_OMS Quer'!H7055</f>
        <v>0</v>
      </c>
      <c r="I7055">
        <f>'Previous Trades Import_OMS Quer'!I7055</f>
        <v>0</v>
      </c>
      <c r="J7055">
        <f>'Previous Trades Import_OMS Quer'!J7055</f>
        <v>0</v>
      </c>
      <c r="K7055">
        <f>'Previous Trades Import_OMS Quer'!K7055</f>
        <v>0</v>
      </c>
      <c r="L7055">
        <f>'Previous Trades Import_OMS Quer'!L7055</f>
        <v>0</v>
      </c>
      <c r="M7055">
        <f>'Previous Trades Import_OMS Quer'!M7055</f>
        <v>0</v>
      </c>
      <c r="N7055">
        <f>'Previous Trades Import_OMS Quer'!N7055</f>
        <v>0</v>
      </c>
      <c r="O7055" t="str">
        <f>CLEAN('Previous Trades Import_OMS Quer'!O7055)</f>
        <v/>
      </c>
      <c r="Q7055" s="25">
        <f t="shared" si="220"/>
        <v>0</v>
      </c>
      <c r="R7055" s="25" t="e">
        <f>VLOOKUP(O7055,'Currency Balance'!$O$3:$Q$32,3,0)</f>
        <v>#N/A</v>
      </c>
      <c r="S7055" t="e">
        <f t="shared" si="221"/>
        <v>#N/A</v>
      </c>
    </row>
    <row r="7056" spans="1:19">
      <c r="A7056">
        <f>'Previous Trades Import_OMS Quer'!A7056</f>
        <v>0</v>
      </c>
      <c r="B7056">
        <f>'Previous Trades Import_OMS Quer'!B7056</f>
        <v>0</v>
      </c>
      <c r="C7056" s="22">
        <f>'Previous Trades Import_OMS Quer'!C7056</f>
        <v>0</v>
      </c>
      <c r="D7056">
        <f>'Previous Trades Import_OMS Quer'!D7056</f>
        <v>0</v>
      </c>
      <c r="E7056" s="22">
        <f>'Previous Trades Import_OMS Quer'!E7056</f>
        <v>0</v>
      </c>
      <c r="F7056">
        <f>'Previous Trades Import_OMS Quer'!F7056</f>
        <v>0</v>
      </c>
      <c r="G7056">
        <f>'Previous Trades Import_OMS Quer'!G7056</f>
        <v>0</v>
      </c>
      <c r="H7056">
        <f>'Previous Trades Import_OMS Quer'!H7056</f>
        <v>0</v>
      </c>
      <c r="I7056">
        <f>'Previous Trades Import_OMS Quer'!I7056</f>
        <v>0</v>
      </c>
      <c r="J7056">
        <f>'Previous Trades Import_OMS Quer'!J7056</f>
        <v>0</v>
      </c>
      <c r="K7056">
        <f>'Previous Trades Import_OMS Quer'!K7056</f>
        <v>0</v>
      </c>
      <c r="L7056">
        <f>'Previous Trades Import_OMS Quer'!L7056</f>
        <v>0</v>
      </c>
      <c r="M7056">
        <f>'Previous Trades Import_OMS Quer'!M7056</f>
        <v>0</v>
      </c>
      <c r="N7056">
        <f>'Previous Trades Import_OMS Quer'!N7056</f>
        <v>0</v>
      </c>
      <c r="O7056" t="str">
        <f>CLEAN('Previous Trades Import_OMS Quer'!O7056)</f>
        <v/>
      </c>
      <c r="Q7056" s="25">
        <f t="shared" si="220"/>
        <v>0</v>
      </c>
      <c r="R7056" s="25" t="e">
        <f>VLOOKUP(O7056,'Currency Balance'!$O$3:$Q$32,3,0)</f>
        <v>#N/A</v>
      </c>
      <c r="S7056" t="e">
        <f t="shared" si="221"/>
        <v>#N/A</v>
      </c>
    </row>
    <row r="7057" spans="1:19">
      <c r="A7057">
        <f>'Previous Trades Import_OMS Quer'!A7057</f>
        <v>0</v>
      </c>
      <c r="B7057">
        <f>'Previous Trades Import_OMS Quer'!B7057</f>
        <v>0</v>
      </c>
      <c r="C7057" s="22">
        <f>'Previous Trades Import_OMS Quer'!C7057</f>
        <v>0</v>
      </c>
      <c r="D7057">
        <f>'Previous Trades Import_OMS Quer'!D7057</f>
        <v>0</v>
      </c>
      <c r="E7057" s="22">
        <f>'Previous Trades Import_OMS Quer'!E7057</f>
        <v>0</v>
      </c>
      <c r="F7057">
        <f>'Previous Trades Import_OMS Quer'!F7057</f>
        <v>0</v>
      </c>
      <c r="G7057">
        <f>'Previous Trades Import_OMS Quer'!G7057</f>
        <v>0</v>
      </c>
      <c r="H7057">
        <f>'Previous Trades Import_OMS Quer'!H7057</f>
        <v>0</v>
      </c>
      <c r="I7057">
        <f>'Previous Trades Import_OMS Quer'!I7057</f>
        <v>0</v>
      </c>
      <c r="J7057">
        <f>'Previous Trades Import_OMS Quer'!J7057</f>
        <v>0</v>
      </c>
      <c r="K7057">
        <f>'Previous Trades Import_OMS Quer'!K7057</f>
        <v>0</v>
      </c>
      <c r="L7057">
        <f>'Previous Trades Import_OMS Quer'!L7057</f>
        <v>0</v>
      </c>
      <c r="M7057">
        <f>'Previous Trades Import_OMS Quer'!M7057</f>
        <v>0</v>
      </c>
      <c r="N7057">
        <f>'Previous Trades Import_OMS Quer'!N7057</f>
        <v>0</v>
      </c>
      <c r="O7057" t="str">
        <f>CLEAN('Previous Trades Import_OMS Quer'!O7057)</f>
        <v/>
      </c>
      <c r="Q7057" s="25">
        <f t="shared" si="220"/>
        <v>0</v>
      </c>
      <c r="R7057" s="25" t="e">
        <f>VLOOKUP(O7057,'Currency Balance'!$O$3:$Q$32,3,0)</f>
        <v>#N/A</v>
      </c>
      <c r="S7057" t="e">
        <f t="shared" si="221"/>
        <v>#N/A</v>
      </c>
    </row>
    <row r="7058" spans="1:19">
      <c r="A7058">
        <f>'Previous Trades Import_OMS Quer'!A7058</f>
        <v>0</v>
      </c>
      <c r="B7058">
        <f>'Previous Trades Import_OMS Quer'!B7058</f>
        <v>0</v>
      </c>
      <c r="C7058" s="22">
        <f>'Previous Trades Import_OMS Quer'!C7058</f>
        <v>0</v>
      </c>
      <c r="D7058">
        <f>'Previous Trades Import_OMS Quer'!D7058</f>
        <v>0</v>
      </c>
      <c r="E7058" s="22">
        <f>'Previous Trades Import_OMS Quer'!E7058</f>
        <v>0</v>
      </c>
      <c r="F7058">
        <f>'Previous Trades Import_OMS Quer'!F7058</f>
        <v>0</v>
      </c>
      <c r="G7058">
        <f>'Previous Trades Import_OMS Quer'!G7058</f>
        <v>0</v>
      </c>
      <c r="H7058">
        <f>'Previous Trades Import_OMS Quer'!H7058</f>
        <v>0</v>
      </c>
      <c r="I7058">
        <f>'Previous Trades Import_OMS Quer'!I7058</f>
        <v>0</v>
      </c>
      <c r="J7058">
        <f>'Previous Trades Import_OMS Quer'!J7058</f>
        <v>0</v>
      </c>
      <c r="K7058">
        <f>'Previous Trades Import_OMS Quer'!K7058</f>
        <v>0</v>
      </c>
      <c r="L7058">
        <f>'Previous Trades Import_OMS Quer'!L7058</f>
        <v>0</v>
      </c>
      <c r="M7058">
        <f>'Previous Trades Import_OMS Quer'!M7058</f>
        <v>0</v>
      </c>
      <c r="N7058">
        <f>'Previous Trades Import_OMS Quer'!N7058</f>
        <v>0</v>
      </c>
      <c r="O7058" t="str">
        <f>CLEAN('Previous Trades Import_OMS Quer'!O7058)</f>
        <v/>
      </c>
      <c r="Q7058" s="25">
        <f t="shared" si="220"/>
        <v>0</v>
      </c>
      <c r="R7058" s="25" t="e">
        <f>VLOOKUP(O7058,'Currency Balance'!$O$3:$Q$32,3,0)</f>
        <v>#N/A</v>
      </c>
      <c r="S7058" t="e">
        <f t="shared" si="221"/>
        <v>#N/A</v>
      </c>
    </row>
    <row r="7059" spans="1:19">
      <c r="A7059">
        <f>'Previous Trades Import_OMS Quer'!A7059</f>
        <v>0</v>
      </c>
      <c r="B7059">
        <f>'Previous Trades Import_OMS Quer'!B7059</f>
        <v>0</v>
      </c>
      <c r="C7059" s="22">
        <f>'Previous Trades Import_OMS Quer'!C7059</f>
        <v>0</v>
      </c>
      <c r="D7059">
        <f>'Previous Trades Import_OMS Quer'!D7059</f>
        <v>0</v>
      </c>
      <c r="E7059" s="22">
        <f>'Previous Trades Import_OMS Quer'!E7059</f>
        <v>0</v>
      </c>
      <c r="F7059">
        <f>'Previous Trades Import_OMS Quer'!F7059</f>
        <v>0</v>
      </c>
      <c r="G7059">
        <f>'Previous Trades Import_OMS Quer'!G7059</f>
        <v>0</v>
      </c>
      <c r="H7059">
        <f>'Previous Trades Import_OMS Quer'!H7059</f>
        <v>0</v>
      </c>
      <c r="I7059">
        <f>'Previous Trades Import_OMS Quer'!I7059</f>
        <v>0</v>
      </c>
      <c r="J7059">
        <f>'Previous Trades Import_OMS Quer'!J7059</f>
        <v>0</v>
      </c>
      <c r="K7059">
        <f>'Previous Trades Import_OMS Quer'!K7059</f>
        <v>0</v>
      </c>
      <c r="L7059">
        <f>'Previous Trades Import_OMS Quer'!L7059</f>
        <v>0</v>
      </c>
      <c r="M7059">
        <f>'Previous Trades Import_OMS Quer'!M7059</f>
        <v>0</v>
      </c>
      <c r="N7059">
        <f>'Previous Trades Import_OMS Quer'!N7059</f>
        <v>0</v>
      </c>
      <c r="O7059" t="str">
        <f>CLEAN('Previous Trades Import_OMS Quer'!O7059)</f>
        <v/>
      </c>
      <c r="Q7059" s="25">
        <f t="shared" si="220"/>
        <v>0</v>
      </c>
      <c r="R7059" s="25" t="e">
        <f>VLOOKUP(O7059,'Currency Balance'!$O$3:$Q$32,3,0)</f>
        <v>#N/A</v>
      </c>
      <c r="S7059" t="e">
        <f t="shared" si="221"/>
        <v>#N/A</v>
      </c>
    </row>
    <row r="7060" spans="1:19">
      <c r="A7060">
        <f>'Previous Trades Import_OMS Quer'!A7060</f>
        <v>0</v>
      </c>
      <c r="B7060">
        <f>'Previous Trades Import_OMS Quer'!B7060</f>
        <v>0</v>
      </c>
      <c r="C7060" s="22">
        <f>'Previous Trades Import_OMS Quer'!C7060</f>
        <v>0</v>
      </c>
      <c r="D7060">
        <f>'Previous Trades Import_OMS Quer'!D7060</f>
        <v>0</v>
      </c>
      <c r="E7060" s="22">
        <f>'Previous Trades Import_OMS Quer'!E7060</f>
        <v>0</v>
      </c>
      <c r="F7060">
        <f>'Previous Trades Import_OMS Quer'!F7060</f>
        <v>0</v>
      </c>
      <c r="G7060">
        <f>'Previous Trades Import_OMS Quer'!G7060</f>
        <v>0</v>
      </c>
      <c r="H7060">
        <f>'Previous Trades Import_OMS Quer'!H7060</f>
        <v>0</v>
      </c>
      <c r="I7060">
        <f>'Previous Trades Import_OMS Quer'!I7060</f>
        <v>0</v>
      </c>
      <c r="J7060">
        <f>'Previous Trades Import_OMS Quer'!J7060</f>
        <v>0</v>
      </c>
      <c r="K7060">
        <f>'Previous Trades Import_OMS Quer'!K7060</f>
        <v>0</v>
      </c>
      <c r="L7060">
        <f>'Previous Trades Import_OMS Quer'!L7060</f>
        <v>0</v>
      </c>
      <c r="M7060">
        <f>'Previous Trades Import_OMS Quer'!M7060</f>
        <v>0</v>
      </c>
      <c r="N7060">
        <f>'Previous Trades Import_OMS Quer'!N7060</f>
        <v>0</v>
      </c>
      <c r="O7060" t="str">
        <f>CLEAN('Previous Trades Import_OMS Quer'!O7060)</f>
        <v/>
      </c>
      <c r="Q7060" s="25">
        <f t="shared" si="220"/>
        <v>0</v>
      </c>
      <c r="R7060" s="25" t="e">
        <f>VLOOKUP(O7060,'Currency Balance'!$O$3:$Q$32,3,0)</f>
        <v>#N/A</v>
      </c>
      <c r="S7060" t="e">
        <f t="shared" si="221"/>
        <v>#N/A</v>
      </c>
    </row>
    <row r="7061" spans="1:19">
      <c r="A7061">
        <f>'Previous Trades Import_OMS Quer'!A7061</f>
        <v>0</v>
      </c>
      <c r="B7061">
        <f>'Previous Trades Import_OMS Quer'!B7061</f>
        <v>0</v>
      </c>
      <c r="C7061" s="22">
        <f>'Previous Trades Import_OMS Quer'!C7061</f>
        <v>0</v>
      </c>
      <c r="D7061">
        <f>'Previous Trades Import_OMS Quer'!D7061</f>
        <v>0</v>
      </c>
      <c r="E7061" s="22">
        <f>'Previous Trades Import_OMS Quer'!E7061</f>
        <v>0</v>
      </c>
      <c r="F7061">
        <f>'Previous Trades Import_OMS Quer'!F7061</f>
        <v>0</v>
      </c>
      <c r="G7061">
        <f>'Previous Trades Import_OMS Quer'!G7061</f>
        <v>0</v>
      </c>
      <c r="H7061">
        <f>'Previous Trades Import_OMS Quer'!H7061</f>
        <v>0</v>
      </c>
      <c r="I7061">
        <f>'Previous Trades Import_OMS Quer'!I7061</f>
        <v>0</v>
      </c>
      <c r="J7061">
        <f>'Previous Trades Import_OMS Quer'!J7061</f>
        <v>0</v>
      </c>
      <c r="K7061">
        <f>'Previous Trades Import_OMS Quer'!K7061</f>
        <v>0</v>
      </c>
      <c r="L7061">
        <f>'Previous Trades Import_OMS Quer'!L7061</f>
        <v>0</v>
      </c>
      <c r="M7061">
        <f>'Previous Trades Import_OMS Quer'!M7061</f>
        <v>0</v>
      </c>
      <c r="N7061">
        <f>'Previous Trades Import_OMS Quer'!N7061</f>
        <v>0</v>
      </c>
      <c r="O7061" t="str">
        <f>CLEAN('Previous Trades Import_OMS Quer'!O7061)</f>
        <v/>
      </c>
      <c r="Q7061" s="25">
        <f t="shared" si="220"/>
        <v>0</v>
      </c>
      <c r="R7061" s="25" t="e">
        <f>VLOOKUP(O7061,'Currency Balance'!$O$3:$Q$32,3,0)</f>
        <v>#N/A</v>
      </c>
      <c r="S7061" t="e">
        <f t="shared" si="221"/>
        <v>#N/A</v>
      </c>
    </row>
    <row r="7062" spans="1:19">
      <c r="A7062">
        <f>'Previous Trades Import_OMS Quer'!A7062</f>
        <v>0</v>
      </c>
      <c r="B7062">
        <f>'Previous Trades Import_OMS Quer'!B7062</f>
        <v>0</v>
      </c>
      <c r="C7062" s="22">
        <f>'Previous Trades Import_OMS Quer'!C7062</f>
        <v>0</v>
      </c>
      <c r="D7062">
        <f>'Previous Trades Import_OMS Quer'!D7062</f>
        <v>0</v>
      </c>
      <c r="E7062" s="22">
        <f>'Previous Trades Import_OMS Quer'!E7062</f>
        <v>0</v>
      </c>
      <c r="F7062">
        <f>'Previous Trades Import_OMS Quer'!F7062</f>
        <v>0</v>
      </c>
      <c r="G7062">
        <f>'Previous Trades Import_OMS Quer'!G7062</f>
        <v>0</v>
      </c>
      <c r="H7062">
        <f>'Previous Trades Import_OMS Quer'!H7062</f>
        <v>0</v>
      </c>
      <c r="I7062">
        <f>'Previous Trades Import_OMS Quer'!I7062</f>
        <v>0</v>
      </c>
      <c r="J7062">
        <f>'Previous Trades Import_OMS Quer'!J7062</f>
        <v>0</v>
      </c>
      <c r="K7062">
        <f>'Previous Trades Import_OMS Quer'!K7062</f>
        <v>0</v>
      </c>
      <c r="L7062">
        <f>'Previous Trades Import_OMS Quer'!L7062</f>
        <v>0</v>
      </c>
      <c r="M7062">
        <f>'Previous Trades Import_OMS Quer'!M7062</f>
        <v>0</v>
      </c>
      <c r="N7062">
        <f>'Previous Trades Import_OMS Quer'!N7062</f>
        <v>0</v>
      </c>
      <c r="O7062" t="str">
        <f>CLEAN('Previous Trades Import_OMS Quer'!O7062)</f>
        <v/>
      </c>
      <c r="Q7062" s="25">
        <f t="shared" si="220"/>
        <v>0</v>
      </c>
      <c r="R7062" s="25" t="e">
        <f>VLOOKUP(O7062,'Currency Balance'!$O$3:$Q$32,3,0)</f>
        <v>#N/A</v>
      </c>
      <c r="S7062" t="e">
        <f t="shared" si="221"/>
        <v>#N/A</v>
      </c>
    </row>
    <row r="7063" spans="1:19">
      <c r="A7063">
        <f>'Previous Trades Import_OMS Quer'!A7063</f>
        <v>0</v>
      </c>
      <c r="B7063">
        <f>'Previous Trades Import_OMS Quer'!B7063</f>
        <v>0</v>
      </c>
      <c r="C7063" s="22">
        <f>'Previous Trades Import_OMS Quer'!C7063</f>
        <v>0</v>
      </c>
      <c r="D7063">
        <f>'Previous Trades Import_OMS Quer'!D7063</f>
        <v>0</v>
      </c>
      <c r="E7063" s="22">
        <f>'Previous Trades Import_OMS Quer'!E7063</f>
        <v>0</v>
      </c>
      <c r="F7063">
        <f>'Previous Trades Import_OMS Quer'!F7063</f>
        <v>0</v>
      </c>
      <c r="G7063">
        <f>'Previous Trades Import_OMS Quer'!G7063</f>
        <v>0</v>
      </c>
      <c r="H7063">
        <f>'Previous Trades Import_OMS Quer'!H7063</f>
        <v>0</v>
      </c>
      <c r="I7063">
        <f>'Previous Trades Import_OMS Quer'!I7063</f>
        <v>0</v>
      </c>
      <c r="J7063">
        <f>'Previous Trades Import_OMS Quer'!J7063</f>
        <v>0</v>
      </c>
      <c r="K7063">
        <f>'Previous Trades Import_OMS Quer'!K7063</f>
        <v>0</v>
      </c>
      <c r="L7063">
        <f>'Previous Trades Import_OMS Quer'!L7063</f>
        <v>0</v>
      </c>
      <c r="M7063">
        <f>'Previous Trades Import_OMS Quer'!M7063</f>
        <v>0</v>
      </c>
      <c r="N7063">
        <f>'Previous Trades Import_OMS Quer'!N7063</f>
        <v>0</v>
      </c>
      <c r="O7063" t="str">
        <f>CLEAN('Previous Trades Import_OMS Quer'!O7063)</f>
        <v/>
      </c>
      <c r="Q7063" s="25">
        <f t="shared" si="220"/>
        <v>0</v>
      </c>
      <c r="R7063" s="25" t="e">
        <f>VLOOKUP(O7063,'Currency Balance'!$O$3:$Q$32,3,0)</f>
        <v>#N/A</v>
      </c>
      <c r="S7063" t="e">
        <f t="shared" si="221"/>
        <v>#N/A</v>
      </c>
    </row>
    <row r="7064" spans="1:19">
      <c r="A7064">
        <f>'Previous Trades Import_OMS Quer'!A7064</f>
        <v>0</v>
      </c>
      <c r="B7064">
        <f>'Previous Trades Import_OMS Quer'!B7064</f>
        <v>0</v>
      </c>
      <c r="C7064" s="22">
        <f>'Previous Trades Import_OMS Quer'!C7064</f>
        <v>0</v>
      </c>
      <c r="D7064">
        <f>'Previous Trades Import_OMS Quer'!D7064</f>
        <v>0</v>
      </c>
      <c r="E7064" s="22">
        <f>'Previous Trades Import_OMS Quer'!E7064</f>
        <v>0</v>
      </c>
      <c r="F7064">
        <f>'Previous Trades Import_OMS Quer'!F7064</f>
        <v>0</v>
      </c>
      <c r="G7064">
        <f>'Previous Trades Import_OMS Quer'!G7064</f>
        <v>0</v>
      </c>
      <c r="H7064">
        <f>'Previous Trades Import_OMS Quer'!H7064</f>
        <v>0</v>
      </c>
      <c r="I7064">
        <f>'Previous Trades Import_OMS Quer'!I7064</f>
        <v>0</v>
      </c>
      <c r="J7064">
        <f>'Previous Trades Import_OMS Quer'!J7064</f>
        <v>0</v>
      </c>
      <c r="K7064">
        <f>'Previous Trades Import_OMS Quer'!K7064</f>
        <v>0</v>
      </c>
      <c r="L7064">
        <f>'Previous Trades Import_OMS Quer'!L7064</f>
        <v>0</v>
      </c>
      <c r="M7064">
        <f>'Previous Trades Import_OMS Quer'!M7064</f>
        <v>0</v>
      </c>
      <c r="N7064">
        <f>'Previous Trades Import_OMS Quer'!N7064</f>
        <v>0</v>
      </c>
      <c r="O7064" t="str">
        <f>CLEAN('Previous Trades Import_OMS Quer'!O7064)</f>
        <v/>
      </c>
      <c r="Q7064" s="25">
        <f t="shared" si="220"/>
        <v>0</v>
      </c>
      <c r="R7064" s="25" t="e">
        <f>VLOOKUP(O7064,'Currency Balance'!$O$3:$Q$32,3,0)</f>
        <v>#N/A</v>
      </c>
      <c r="S7064" t="e">
        <f t="shared" si="221"/>
        <v>#N/A</v>
      </c>
    </row>
    <row r="7065" spans="1:19">
      <c r="A7065">
        <f>'Previous Trades Import_OMS Quer'!A7065</f>
        <v>0</v>
      </c>
      <c r="B7065">
        <f>'Previous Trades Import_OMS Quer'!B7065</f>
        <v>0</v>
      </c>
      <c r="C7065" s="22">
        <f>'Previous Trades Import_OMS Quer'!C7065</f>
        <v>0</v>
      </c>
      <c r="D7065">
        <f>'Previous Trades Import_OMS Quer'!D7065</f>
        <v>0</v>
      </c>
      <c r="E7065" s="22">
        <f>'Previous Trades Import_OMS Quer'!E7065</f>
        <v>0</v>
      </c>
      <c r="F7065">
        <f>'Previous Trades Import_OMS Quer'!F7065</f>
        <v>0</v>
      </c>
      <c r="G7065">
        <f>'Previous Trades Import_OMS Quer'!G7065</f>
        <v>0</v>
      </c>
      <c r="H7065">
        <f>'Previous Trades Import_OMS Quer'!H7065</f>
        <v>0</v>
      </c>
      <c r="I7065">
        <f>'Previous Trades Import_OMS Quer'!I7065</f>
        <v>0</v>
      </c>
      <c r="J7065">
        <f>'Previous Trades Import_OMS Quer'!J7065</f>
        <v>0</v>
      </c>
      <c r="K7065">
        <f>'Previous Trades Import_OMS Quer'!K7065</f>
        <v>0</v>
      </c>
      <c r="L7065">
        <f>'Previous Trades Import_OMS Quer'!L7065</f>
        <v>0</v>
      </c>
      <c r="M7065">
        <f>'Previous Trades Import_OMS Quer'!M7065</f>
        <v>0</v>
      </c>
      <c r="N7065">
        <f>'Previous Trades Import_OMS Quer'!N7065</f>
        <v>0</v>
      </c>
      <c r="O7065" t="str">
        <f>CLEAN('Previous Trades Import_OMS Quer'!O7065)</f>
        <v/>
      </c>
      <c r="Q7065" s="25">
        <f t="shared" si="220"/>
        <v>0</v>
      </c>
      <c r="R7065" s="25" t="e">
        <f>VLOOKUP(O7065,'Currency Balance'!$O$3:$Q$32,3,0)</f>
        <v>#N/A</v>
      </c>
      <c r="S7065" t="e">
        <f t="shared" si="221"/>
        <v>#N/A</v>
      </c>
    </row>
    <row r="7066" spans="1:19">
      <c r="A7066">
        <f>'Previous Trades Import_OMS Quer'!A7066</f>
        <v>0</v>
      </c>
      <c r="B7066">
        <f>'Previous Trades Import_OMS Quer'!B7066</f>
        <v>0</v>
      </c>
      <c r="C7066" s="22">
        <f>'Previous Trades Import_OMS Quer'!C7066</f>
        <v>0</v>
      </c>
      <c r="D7066">
        <f>'Previous Trades Import_OMS Quer'!D7066</f>
        <v>0</v>
      </c>
      <c r="E7066" s="22">
        <f>'Previous Trades Import_OMS Quer'!E7066</f>
        <v>0</v>
      </c>
      <c r="F7066">
        <f>'Previous Trades Import_OMS Quer'!F7066</f>
        <v>0</v>
      </c>
      <c r="G7066">
        <f>'Previous Trades Import_OMS Quer'!G7066</f>
        <v>0</v>
      </c>
      <c r="H7066">
        <f>'Previous Trades Import_OMS Quer'!H7066</f>
        <v>0</v>
      </c>
      <c r="I7066">
        <f>'Previous Trades Import_OMS Quer'!I7066</f>
        <v>0</v>
      </c>
      <c r="J7066">
        <f>'Previous Trades Import_OMS Quer'!J7066</f>
        <v>0</v>
      </c>
      <c r="K7066">
        <f>'Previous Trades Import_OMS Quer'!K7066</f>
        <v>0</v>
      </c>
      <c r="L7066">
        <f>'Previous Trades Import_OMS Quer'!L7066</f>
        <v>0</v>
      </c>
      <c r="M7066">
        <f>'Previous Trades Import_OMS Quer'!M7066</f>
        <v>0</v>
      </c>
      <c r="N7066">
        <f>'Previous Trades Import_OMS Quer'!N7066</f>
        <v>0</v>
      </c>
      <c r="O7066" t="str">
        <f>CLEAN('Previous Trades Import_OMS Quer'!O7066)</f>
        <v/>
      </c>
      <c r="Q7066" s="25">
        <f t="shared" si="220"/>
        <v>0</v>
      </c>
      <c r="R7066" s="25" t="e">
        <f>VLOOKUP(O7066,'Currency Balance'!$O$3:$Q$32,3,0)</f>
        <v>#N/A</v>
      </c>
      <c r="S7066" t="e">
        <f t="shared" si="221"/>
        <v>#N/A</v>
      </c>
    </row>
    <row r="7067" spans="1:19">
      <c r="A7067">
        <f>'Previous Trades Import_OMS Quer'!A7067</f>
        <v>0</v>
      </c>
      <c r="B7067">
        <f>'Previous Trades Import_OMS Quer'!B7067</f>
        <v>0</v>
      </c>
      <c r="C7067" s="22">
        <f>'Previous Trades Import_OMS Quer'!C7067</f>
        <v>0</v>
      </c>
      <c r="D7067">
        <f>'Previous Trades Import_OMS Quer'!D7067</f>
        <v>0</v>
      </c>
      <c r="E7067" s="22">
        <f>'Previous Trades Import_OMS Quer'!E7067</f>
        <v>0</v>
      </c>
      <c r="F7067">
        <f>'Previous Trades Import_OMS Quer'!F7067</f>
        <v>0</v>
      </c>
      <c r="G7067">
        <f>'Previous Trades Import_OMS Quer'!G7067</f>
        <v>0</v>
      </c>
      <c r="H7067">
        <f>'Previous Trades Import_OMS Quer'!H7067</f>
        <v>0</v>
      </c>
      <c r="I7067">
        <f>'Previous Trades Import_OMS Quer'!I7067</f>
        <v>0</v>
      </c>
      <c r="J7067">
        <f>'Previous Trades Import_OMS Quer'!J7067</f>
        <v>0</v>
      </c>
      <c r="K7067">
        <f>'Previous Trades Import_OMS Quer'!K7067</f>
        <v>0</v>
      </c>
      <c r="L7067">
        <f>'Previous Trades Import_OMS Quer'!L7067</f>
        <v>0</v>
      </c>
      <c r="M7067">
        <f>'Previous Trades Import_OMS Quer'!M7067</f>
        <v>0</v>
      </c>
      <c r="N7067">
        <f>'Previous Trades Import_OMS Quer'!N7067</f>
        <v>0</v>
      </c>
      <c r="O7067" t="str">
        <f>CLEAN('Previous Trades Import_OMS Quer'!O7067)</f>
        <v/>
      </c>
      <c r="Q7067" s="25">
        <f t="shared" si="220"/>
        <v>0</v>
      </c>
      <c r="R7067" s="25" t="e">
        <f>VLOOKUP(O7067,'Currency Balance'!$O$3:$Q$32,3,0)</f>
        <v>#N/A</v>
      </c>
      <c r="S7067" t="e">
        <f t="shared" si="221"/>
        <v>#N/A</v>
      </c>
    </row>
    <row r="7068" spans="1:19">
      <c r="A7068">
        <f>'Previous Trades Import_OMS Quer'!A7068</f>
        <v>0</v>
      </c>
      <c r="B7068">
        <f>'Previous Trades Import_OMS Quer'!B7068</f>
        <v>0</v>
      </c>
      <c r="C7068" s="22">
        <f>'Previous Trades Import_OMS Quer'!C7068</f>
        <v>0</v>
      </c>
      <c r="D7068">
        <f>'Previous Trades Import_OMS Quer'!D7068</f>
        <v>0</v>
      </c>
      <c r="E7068" s="22">
        <f>'Previous Trades Import_OMS Quer'!E7068</f>
        <v>0</v>
      </c>
      <c r="F7068">
        <f>'Previous Trades Import_OMS Quer'!F7068</f>
        <v>0</v>
      </c>
      <c r="G7068">
        <f>'Previous Trades Import_OMS Quer'!G7068</f>
        <v>0</v>
      </c>
      <c r="H7068">
        <f>'Previous Trades Import_OMS Quer'!H7068</f>
        <v>0</v>
      </c>
      <c r="I7068">
        <f>'Previous Trades Import_OMS Quer'!I7068</f>
        <v>0</v>
      </c>
      <c r="J7068">
        <f>'Previous Trades Import_OMS Quer'!J7068</f>
        <v>0</v>
      </c>
      <c r="K7068">
        <f>'Previous Trades Import_OMS Quer'!K7068</f>
        <v>0</v>
      </c>
      <c r="L7068">
        <f>'Previous Trades Import_OMS Quer'!L7068</f>
        <v>0</v>
      </c>
      <c r="M7068">
        <f>'Previous Trades Import_OMS Quer'!M7068</f>
        <v>0</v>
      </c>
      <c r="N7068">
        <f>'Previous Trades Import_OMS Quer'!N7068</f>
        <v>0</v>
      </c>
      <c r="O7068" t="str">
        <f>CLEAN('Previous Trades Import_OMS Quer'!O7068)</f>
        <v/>
      </c>
      <c r="Q7068" s="25">
        <f t="shared" si="220"/>
        <v>0</v>
      </c>
      <c r="R7068" s="25" t="e">
        <f>VLOOKUP(O7068,'Currency Balance'!$O$3:$Q$32,3,0)</f>
        <v>#N/A</v>
      </c>
      <c r="S7068" t="e">
        <f t="shared" si="221"/>
        <v>#N/A</v>
      </c>
    </row>
    <row r="7069" spans="1:19">
      <c r="A7069">
        <f>'Previous Trades Import_OMS Quer'!A7069</f>
        <v>0</v>
      </c>
      <c r="B7069">
        <f>'Previous Trades Import_OMS Quer'!B7069</f>
        <v>0</v>
      </c>
      <c r="C7069" s="22">
        <f>'Previous Trades Import_OMS Quer'!C7069</f>
        <v>0</v>
      </c>
      <c r="D7069">
        <f>'Previous Trades Import_OMS Quer'!D7069</f>
        <v>0</v>
      </c>
      <c r="E7069" s="22">
        <f>'Previous Trades Import_OMS Quer'!E7069</f>
        <v>0</v>
      </c>
      <c r="F7069">
        <f>'Previous Trades Import_OMS Quer'!F7069</f>
        <v>0</v>
      </c>
      <c r="G7069">
        <f>'Previous Trades Import_OMS Quer'!G7069</f>
        <v>0</v>
      </c>
      <c r="H7069">
        <f>'Previous Trades Import_OMS Quer'!H7069</f>
        <v>0</v>
      </c>
      <c r="I7069">
        <f>'Previous Trades Import_OMS Quer'!I7069</f>
        <v>0</v>
      </c>
      <c r="J7069">
        <f>'Previous Trades Import_OMS Quer'!J7069</f>
        <v>0</v>
      </c>
      <c r="K7069">
        <f>'Previous Trades Import_OMS Quer'!K7069</f>
        <v>0</v>
      </c>
      <c r="L7069">
        <f>'Previous Trades Import_OMS Quer'!L7069</f>
        <v>0</v>
      </c>
      <c r="M7069">
        <f>'Previous Trades Import_OMS Quer'!M7069</f>
        <v>0</v>
      </c>
      <c r="N7069">
        <f>'Previous Trades Import_OMS Quer'!N7069</f>
        <v>0</v>
      </c>
      <c r="O7069" t="str">
        <f>CLEAN('Previous Trades Import_OMS Quer'!O7069)</f>
        <v/>
      </c>
      <c r="Q7069" s="25">
        <f t="shared" si="220"/>
        <v>0</v>
      </c>
      <c r="R7069" s="25" t="e">
        <f>VLOOKUP(O7069,'Currency Balance'!$O$3:$Q$32,3,0)</f>
        <v>#N/A</v>
      </c>
      <c r="S7069" t="e">
        <f t="shared" si="221"/>
        <v>#N/A</v>
      </c>
    </row>
    <row r="7070" spans="1:19">
      <c r="A7070">
        <f>'Previous Trades Import_OMS Quer'!A7070</f>
        <v>0</v>
      </c>
      <c r="B7070">
        <f>'Previous Trades Import_OMS Quer'!B7070</f>
        <v>0</v>
      </c>
      <c r="C7070" s="22">
        <f>'Previous Trades Import_OMS Quer'!C7070</f>
        <v>0</v>
      </c>
      <c r="D7070">
        <f>'Previous Trades Import_OMS Quer'!D7070</f>
        <v>0</v>
      </c>
      <c r="E7070" s="22">
        <f>'Previous Trades Import_OMS Quer'!E7070</f>
        <v>0</v>
      </c>
      <c r="F7070">
        <f>'Previous Trades Import_OMS Quer'!F7070</f>
        <v>0</v>
      </c>
      <c r="G7070">
        <f>'Previous Trades Import_OMS Quer'!G7070</f>
        <v>0</v>
      </c>
      <c r="H7070">
        <f>'Previous Trades Import_OMS Quer'!H7070</f>
        <v>0</v>
      </c>
      <c r="I7070">
        <f>'Previous Trades Import_OMS Quer'!I7070</f>
        <v>0</v>
      </c>
      <c r="J7070">
        <f>'Previous Trades Import_OMS Quer'!J7070</f>
        <v>0</v>
      </c>
      <c r="K7070">
        <f>'Previous Trades Import_OMS Quer'!K7070</f>
        <v>0</v>
      </c>
      <c r="L7070">
        <f>'Previous Trades Import_OMS Quer'!L7070</f>
        <v>0</v>
      </c>
      <c r="M7070">
        <f>'Previous Trades Import_OMS Quer'!M7070</f>
        <v>0</v>
      </c>
      <c r="N7070">
        <f>'Previous Trades Import_OMS Quer'!N7070</f>
        <v>0</v>
      </c>
      <c r="O7070" t="str">
        <f>CLEAN('Previous Trades Import_OMS Quer'!O7070)</f>
        <v/>
      </c>
      <c r="Q7070" s="25">
        <f t="shared" si="220"/>
        <v>0</v>
      </c>
      <c r="R7070" s="25" t="e">
        <f>VLOOKUP(O7070,'Currency Balance'!$O$3:$Q$32,3,0)</f>
        <v>#N/A</v>
      </c>
      <c r="S7070" t="e">
        <f t="shared" si="221"/>
        <v>#N/A</v>
      </c>
    </row>
    <row r="7071" spans="1:19">
      <c r="A7071">
        <f>'Previous Trades Import_OMS Quer'!A7071</f>
        <v>0</v>
      </c>
      <c r="B7071">
        <f>'Previous Trades Import_OMS Quer'!B7071</f>
        <v>0</v>
      </c>
      <c r="C7071" s="22">
        <f>'Previous Trades Import_OMS Quer'!C7071</f>
        <v>0</v>
      </c>
      <c r="D7071">
        <f>'Previous Trades Import_OMS Quer'!D7071</f>
        <v>0</v>
      </c>
      <c r="E7071" s="22">
        <f>'Previous Trades Import_OMS Quer'!E7071</f>
        <v>0</v>
      </c>
      <c r="F7071">
        <f>'Previous Trades Import_OMS Quer'!F7071</f>
        <v>0</v>
      </c>
      <c r="G7071">
        <f>'Previous Trades Import_OMS Quer'!G7071</f>
        <v>0</v>
      </c>
      <c r="H7071">
        <f>'Previous Trades Import_OMS Quer'!H7071</f>
        <v>0</v>
      </c>
      <c r="I7071">
        <f>'Previous Trades Import_OMS Quer'!I7071</f>
        <v>0</v>
      </c>
      <c r="J7071">
        <f>'Previous Trades Import_OMS Quer'!J7071</f>
        <v>0</v>
      </c>
      <c r="K7071">
        <f>'Previous Trades Import_OMS Quer'!K7071</f>
        <v>0</v>
      </c>
      <c r="L7071">
        <f>'Previous Trades Import_OMS Quer'!L7071</f>
        <v>0</v>
      </c>
      <c r="M7071">
        <f>'Previous Trades Import_OMS Quer'!M7071</f>
        <v>0</v>
      </c>
      <c r="N7071">
        <f>'Previous Trades Import_OMS Quer'!N7071</f>
        <v>0</v>
      </c>
      <c r="O7071" t="str">
        <f>CLEAN('Previous Trades Import_OMS Quer'!O7071)</f>
        <v/>
      </c>
      <c r="Q7071" s="25">
        <f t="shared" si="220"/>
        <v>0</v>
      </c>
      <c r="R7071" s="25" t="e">
        <f>VLOOKUP(O7071,'Currency Balance'!$O$3:$Q$32,3,0)</f>
        <v>#N/A</v>
      </c>
      <c r="S7071" t="e">
        <f t="shared" si="221"/>
        <v>#N/A</v>
      </c>
    </row>
    <row r="7072" spans="1:19">
      <c r="A7072">
        <f>'Previous Trades Import_OMS Quer'!A7072</f>
        <v>0</v>
      </c>
      <c r="B7072">
        <f>'Previous Trades Import_OMS Quer'!B7072</f>
        <v>0</v>
      </c>
      <c r="C7072" s="22">
        <f>'Previous Trades Import_OMS Quer'!C7072</f>
        <v>0</v>
      </c>
      <c r="D7072">
        <f>'Previous Trades Import_OMS Quer'!D7072</f>
        <v>0</v>
      </c>
      <c r="E7072" s="22">
        <f>'Previous Trades Import_OMS Quer'!E7072</f>
        <v>0</v>
      </c>
      <c r="F7072">
        <f>'Previous Trades Import_OMS Quer'!F7072</f>
        <v>0</v>
      </c>
      <c r="G7072">
        <f>'Previous Trades Import_OMS Quer'!G7072</f>
        <v>0</v>
      </c>
      <c r="H7072">
        <f>'Previous Trades Import_OMS Quer'!H7072</f>
        <v>0</v>
      </c>
      <c r="I7072">
        <f>'Previous Trades Import_OMS Quer'!I7072</f>
        <v>0</v>
      </c>
      <c r="J7072">
        <f>'Previous Trades Import_OMS Quer'!J7072</f>
        <v>0</v>
      </c>
      <c r="K7072">
        <f>'Previous Trades Import_OMS Quer'!K7072</f>
        <v>0</v>
      </c>
      <c r="L7072">
        <f>'Previous Trades Import_OMS Quer'!L7072</f>
        <v>0</v>
      </c>
      <c r="M7072">
        <f>'Previous Trades Import_OMS Quer'!M7072</f>
        <v>0</v>
      </c>
      <c r="N7072">
        <f>'Previous Trades Import_OMS Quer'!N7072</f>
        <v>0</v>
      </c>
      <c r="O7072" t="str">
        <f>CLEAN('Previous Trades Import_OMS Quer'!O7072)</f>
        <v/>
      </c>
      <c r="Q7072" s="25">
        <f t="shared" si="220"/>
        <v>0</v>
      </c>
      <c r="R7072" s="25" t="e">
        <f>VLOOKUP(O7072,'Currency Balance'!$O$3:$Q$32,3,0)</f>
        <v>#N/A</v>
      </c>
      <c r="S7072" t="e">
        <f t="shared" si="221"/>
        <v>#N/A</v>
      </c>
    </row>
    <row r="7073" spans="1:19">
      <c r="A7073">
        <f>'Previous Trades Import_OMS Quer'!A7073</f>
        <v>0</v>
      </c>
      <c r="B7073">
        <f>'Previous Trades Import_OMS Quer'!B7073</f>
        <v>0</v>
      </c>
      <c r="C7073" s="22">
        <f>'Previous Trades Import_OMS Quer'!C7073</f>
        <v>0</v>
      </c>
      <c r="D7073">
        <f>'Previous Trades Import_OMS Quer'!D7073</f>
        <v>0</v>
      </c>
      <c r="E7073" s="22">
        <f>'Previous Trades Import_OMS Quer'!E7073</f>
        <v>0</v>
      </c>
      <c r="F7073">
        <f>'Previous Trades Import_OMS Quer'!F7073</f>
        <v>0</v>
      </c>
      <c r="G7073">
        <f>'Previous Trades Import_OMS Quer'!G7073</f>
        <v>0</v>
      </c>
      <c r="H7073">
        <f>'Previous Trades Import_OMS Quer'!H7073</f>
        <v>0</v>
      </c>
      <c r="I7073">
        <f>'Previous Trades Import_OMS Quer'!I7073</f>
        <v>0</v>
      </c>
      <c r="J7073">
        <f>'Previous Trades Import_OMS Quer'!J7073</f>
        <v>0</v>
      </c>
      <c r="K7073">
        <f>'Previous Trades Import_OMS Quer'!K7073</f>
        <v>0</v>
      </c>
      <c r="L7073">
        <f>'Previous Trades Import_OMS Quer'!L7073</f>
        <v>0</v>
      </c>
      <c r="M7073">
        <f>'Previous Trades Import_OMS Quer'!M7073</f>
        <v>0</v>
      </c>
      <c r="N7073">
        <f>'Previous Trades Import_OMS Quer'!N7073</f>
        <v>0</v>
      </c>
      <c r="O7073" t="str">
        <f>CLEAN('Previous Trades Import_OMS Quer'!O7073)</f>
        <v/>
      </c>
      <c r="Q7073" s="25">
        <f t="shared" si="220"/>
        <v>0</v>
      </c>
      <c r="R7073" s="25" t="e">
        <f>VLOOKUP(O7073,'Currency Balance'!$O$3:$Q$32,3,0)</f>
        <v>#N/A</v>
      </c>
      <c r="S7073" t="e">
        <f t="shared" si="221"/>
        <v>#N/A</v>
      </c>
    </row>
    <row r="7074" spans="1:19">
      <c r="A7074">
        <f>'Previous Trades Import_OMS Quer'!A7074</f>
        <v>0</v>
      </c>
      <c r="B7074">
        <f>'Previous Trades Import_OMS Quer'!B7074</f>
        <v>0</v>
      </c>
      <c r="C7074" s="22">
        <f>'Previous Trades Import_OMS Quer'!C7074</f>
        <v>0</v>
      </c>
      <c r="D7074">
        <f>'Previous Trades Import_OMS Quer'!D7074</f>
        <v>0</v>
      </c>
      <c r="E7074" s="22">
        <f>'Previous Trades Import_OMS Quer'!E7074</f>
        <v>0</v>
      </c>
      <c r="F7074">
        <f>'Previous Trades Import_OMS Quer'!F7074</f>
        <v>0</v>
      </c>
      <c r="G7074">
        <f>'Previous Trades Import_OMS Quer'!G7074</f>
        <v>0</v>
      </c>
      <c r="H7074">
        <f>'Previous Trades Import_OMS Quer'!H7074</f>
        <v>0</v>
      </c>
      <c r="I7074">
        <f>'Previous Trades Import_OMS Quer'!I7074</f>
        <v>0</v>
      </c>
      <c r="J7074">
        <f>'Previous Trades Import_OMS Quer'!J7074</f>
        <v>0</v>
      </c>
      <c r="K7074">
        <f>'Previous Trades Import_OMS Quer'!K7074</f>
        <v>0</v>
      </c>
      <c r="L7074">
        <f>'Previous Trades Import_OMS Quer'!L7074</f>
        <v>0</v>
      </c>
      <c r="M7074">
        <f>'Previous Trades Import_OMS Quer'!M7074</f>
        <v>0</v>
      </c>
      <c r="N7074">
        <f>'Previous Trades Import_OMS Quer'!N7074</f>
        <v>0</v>
      </c>
      <c r="O7074" t="str">
        <f>CLEAN('Previous Trades Import_OMS Quer'!O7074)</f>
        <v/>
      </c>
      <c r="Q7074" s="25">
        <f t="shared" si="220"/>
        <v>0</v>
      </c>
      <c r="R7074" s="25" t="e">
        <f>VLOOKUP(O7074,'Currency Balance'!$O$3:$Q$32,3,0)</f>
        <v>#N/A</v>
      </c>
      <c r="S7074" t="e">
        <f t="shared" si="221"/>
        <v>#N/A</v>
      </c>
    </row>
    <row r="7075" spans="1:19">
      <c r="A7075">
        <f>'Previous Trades Import_OMS Quer'!A7075</f>
        <v>0</v>
      </c>
      <c r="B7075">
        <f>'Previous Trades Import_OMS Quer'!B7075</f>
        <v>0</v>
      </c>
      <c r="C7075" s="22">
        <f>'Previous Trades Import_OMS Quer'!C7075</f>
        <v>0</v>
      </c>
      <c r="D7075">
        <f>'Previous Trades Import_OMS Quer'!D7075</f>
        <v>0</v>
      </c>
      <c r="E7075" s="22">
        <f>'Previous Trades Import_OMS Quer'!E7075</f>
        <v>0</v>
      </c>
      <c r="F7075">
        <f>'Previous Trades Import_OMS Quer'!F7075</f>
        <v>0</v>
      </c>
      <c r="G7075">
        <f>'Previous Trades Import_OMS Quer'!G7075</f>
        <v>0</v>
      </c>
      <c r="H7075">
        <f>'Previous Trades Import_OMS Quer'!H7075</f>
        <v>0</v>
      </c>
      <c r="I7075">
        <f>'Previous Trades Import_OMS Quer'!I7075</f>
        <v>0</v>
      </c>
      <c r="J7075">
        <f>'Previous Trades Import_OMS Quer'!J7075</f>
        <v>0</v>
      </c>
      <c r="K7075">
        <f>'Previous Trades Import_OMS Quer'!K7075</f>
        <v>0</v>
      </c>
      <c r="L7075">
        <f>'Previous Trades Import_OMS Quer'!L7075</f>
        <v>0</v>
      </c>
      <c r="M7075">
        <f>'Previous Trades Import_OMS Quer'!M7075</f>
        <v>0</v>
      </c>
      <c r="N7075">
        <f>'Previous Trades Import_OMS Quer'!N7075</f>
        <v>0</v>
      </c>
      <c r="O7075" t="str">
        <f>CLEAN('Previous Trades Import_OMS Quer'!O7075)</f>
        <v/>
      </c>
      <c r="Q7075" s="25">
        <f t="shared" si="220"/>
        <v>0</v>
      </c>
      <c r="R7075" s="25" t="e">
        <f>VLOOKUP(O7075,'Currency Balance'!$O$3:$Q$32,3,0)</f>
        <v>#N/A</v>
      </c>
      <c r="S7075" t="e">
        <f t="shared" si="221"/>
        <v>#N/A</v>
      </c>
    </row>
    <row r="7076" spans="1:19">
      <c r="A7076">
        <f>'Previous Trades Import_OMS Quer'!A7076</f>
        <v>0</v>
      </c>
      <c r="B7076">
        <f>'Previous Trades Import_OMS Quer'!B7076</f>
        <v>0</v>
      </c>
      <c r="C7076" s="22">
        <f>'Previous Trades Import_OMS Quer'!C7076</f>
        <v>0</v>
      </c>
      <c r="D7076">
        <f>'Previous Trades Import_OMS Quer'!D7076</f>
        <v>0</v>
      </c>
      <c r="E7076" s="22">
        <f>'Previous Trades Import_OMS Quer'!E7076</f>
        <v>0</v>
      </c>
      <c r="F7076">
        <f>'Previous Trades Import_OMS Quer'!F7076</f>
        <v>0</v>
      </c>
      <c r="G7076">
        <f>'Previous Trades Import_OMS Quer'!G7076</f>
        <v>0</v>
      </c>
      <c r="H7076">
        <f>'Previous Trades Import_OMS Quer'!H7076</f>
        <v>0</v>
      </c>
      <c r="I7076">
        <f>'Previous Trades Import_OMS Quer'!I7076</f>
        <v>0</v>
      </c>
      <c r="J7076">
        <f>'Previous Trades Import_OMS Quer'!J7076</f>
        <v>0</v>
      </c>
      <c r="K7076">
        <f>'Previous Trades Import_OMS Quer'!K7076</f>
        <v>0</v>
      </c>
      <c r="L7076">
        <f>'Previous Trades Import_OMS Quer'!L7076</f>
        <v>0</v>
      </c>
      <c r="M7076">
        <f>'Previous Trades Import_OMS Quer'!M7076</f>
        <v>0</v>
      </c>
      <c r="N7076">
        <f>'Previous Trades Import_OMS Quer'!N7076</f>
        <v>0</v>
      </c>
      <c r="O7076" t="str">
        <f>CLEAN('Previous Trades Import_OMS Quer'!O7076)</f>
        <v/>
      </c>
      <c r="Q7076" s="25">
        <f t="shared" si="220"/>
        <v>0</v>
      </c>
      <c r="R7076" s="25" t="e">
        <f>VLOOKUP(O7076,'Currency Balance'!$O$3:$Q$32,3,0)</f>
        <v>#N/A</v>
      </c>
      <c r="S7076" t="e">
        <f t="shared" si="221"/>
        <v>#N/A</v>
      </c>
    </row>
    <row r="7077" spans="1:19">
      <c r="A7077">
        <f>'Previous Trades Import_OMS Quer'!A7077</f>
        <v>0</v>
      </c>
      <c r="B7077">
        <f>'Previous Trades Import_OMS Quer'!B7077</f>
        <v>0</v>
      </c>
      <c r="C7077" s="22">
        <f>'Previous Trades Import_OMS Quer'!C7077</f>
        <v>0</v>
      </c>
      <c r="D7077">
        <f>'Previous Trades Import_OMS Quer'!D7077</f>
        <v>0</v>
      </c>
      <c r="E7077" s="22">
        <f>'Previous Trades Import_OMS Quer'!E7077</f>
        <v>0</v>
      </c>
      <c r="F7077">
        <f>'Previous Trades Import_OMS Quer'!F7077</f>
        <v>0</v>
      </c>
      <c r="G7077">
        <f>'Previous Trades Import_OMS Quer'!G7077</f>
        <v>0</v>
      </c>
      <c r="H7077">
        <f>'Previous Trades Import_OMS Quer'!H7077</f>
        <v>0</v>
      </c>
      <c r="I7077">
        <f>'Previous Trades Import_OMS Quer'!I7077</f>
        <v>0</v>
      </c>
      <c r="J7077">
        <f>'Previous Trades Import_OMS Quer'!J7077</f>
        <v>0</v>
      </c>
      <c r="K7077">
        <f>'Previous Trades Import_OMS Quer'!K7077</f>
        <v>0</v>
      </c>
      <c r="L7077">
        <f>'Previous Trades Import_OMS Quer'!L7077</f>
        <v>0</v>
      </c>
      <c r="M7077">
        <f>'Previous Trades Import_OMS Quer'!M7077</f>
        <v>0</v>
      </c>
      <c r="N7077">
        <f>'Previous Trades Import_OMS Quer'!N7077</f>
        <v>0</v>
      </c>
      <c r="O7077" t="str">
        <f>CLEAN('Previous Trades Import_OMS Quer'!O7077)</f>
        <v/>
      </c>
      <c r="Q7077" s="25">
        <f t="shared" si="220"/>
        <v>0</v>
      </c>
      <c r="R7077" s="25" t="e">
        <f>VLOOKUP(O7077,'Currency Balance'!$O$3:$Q$32,3,0)</f>
        <v>#N/A</v>
      </c>
      <c r="S7077" t="e">
        <f t="shared" si="221"/>
        <v>#N/A</v>
      </c>
    </row>
    <row r="7078" spans="1:19">
      <c r="A7078">
        <f>'Previous Trades Import_OMS Quer'!A7078</f>
        <v>0</v>
      </c>
      <c r="B7078">
        <f>'Previous Trades Import_OMS Quer'!B7078</f>
        <v>0</v>
      </c>
      <c r="C7078" s="22">
        <f>'Previous Trades Import_OMS Quer'!C7078</f>
        <v>0</v>
      </c>
      <c r="D7078">
        <f>'Previous Trades Import_OMS Quer'!D7078</f>
        <v>0</v>
      </c>
      <c r="E7078" s="22">
        <f>'Previous Trades Import_OMS Quer'!E7078</f>
        <v>0</v>
      </c>
      <c r="F7078">
        <f>'Previous Trades Import_OMS Quer'!F7078</f>
        <v>0</v>
      </c>
      <c r="G7078">
        <f>'Previous Trades Import_OMS Quer'!G7078</f>
        <v>0</v>
      </c>
      <c r="H7078">
        <f>'Previous Trades Import_OMS Quer'!H7078</f>
        <v>0</v>
      </c>
      <c r="I7078">
        <f>'Previous Trades Import_OMS Quer'!I7078</f>
        <v>0</v>
      </c>
      <c r="J7078">
        <f>'Previous Trades Import_OMS Quer'!J7078</f>
        <v>0</v>
      </c>
      <c r="K7078">
        <f>'Previous Trades Import_OMS Quer'!K7078</f>
        <v>0</v>
      </c>
      <c r="L7078">
        <f>'Previous Trades Import_OMS Quer'!L7078</f>
        <v>0</v>
      </c>
      <c r="M7078">
        <f>'Previous Trades Import_OMS Quer'!M7078</f>
        <v>0</v>
      </c>
      <c r="N7078">
        <f>'Previous Trades Import_OMS Quer'!N7078</f>
        <v>0</v>
      </c>
      <c r="O7078" t="str">
        <f>CLEAN('Previous Trades Import_OMS Quer'!O7078)</f>
        <v/>
      </c>
      <c r="Q7078" s="25">
        <f t="shared" si="220"/>
        <v>0</v>
      </c>
      <c r="R7078" s="25" t="e">
        <f>VLOOKUP(O7078,'Currency Balance'!$O$3:$Q$32,3,0)</f>
        <v>#N/A</v>
      </c>
      <c r="S7078" t="e">
        <f t="shared" si="221"/>
        <v>#N/A</v>
      </c>
    </row>
    <row r="7079" spans="1:19">
      <c r="A7079">
        <f>'Previous Trades Import_OMS Quer'!A7079</f>
        <v>0</v>
      </c>
      <c r="B7079">
        <f>'Previous Trades Import_OMS Quer'!B7079</f>
        <v>0</v>
      </c>
      <c r="C7079" s="22">
        <f>'Previous Trades Import_OMS Quer'!C7079</f>
        <v>0</v>
      </c>
      <c r="D7079">
        <f>'Previous Trades Import_OMS Quer'!D7079</f>
        <v>0</v>
      </c>
      <c r="E7079" s="22">
        <f>'Previous Trades Import_OMS Quer'!E7079</f>
        <v>0</v>
      </c>
      <c r="F7079">
        <f>'Previous Trades Import_OMS Quer'!F7079</f>
        <v>0</v>
      </c>
      <c r="G7079">
        <f>'Previous Trades Import_OMS Quer'!G7079</f>
        <v>0</v>
      </c>
      <c r="H7079">
        <f>'Previous Trades Import_OMS Quer'!H7079</f>
        <v>0</v>
      </c>
      <c r="I7079">
        <f>'Previous Trades Import_OMS Quer'!I7079</f>
        <v>0</v>
      </c>
      <c r="J7079">
        <f>'Previous Trades Import_OMS Quer'!J7079</f>
        <v>0</v>
      </c>
      <c r="K7079">
        <f>'Previous Trades Import_OMS Quer'!K7079</f>
        <v>0</v>
      </c>
      <c r="L7079">
        <f>'Previous Trades Import_OMS Quer'!L7079</f>
        <v>0</v>
      </c>
      <c r="M7079">
        <f>'Previous Trades Import_OMS Quer'!M7079</f>
        <v>0</v>
      </c>
      <c r="N7079">
        <f>'Previous Trades Import_OMS Quer'!N7079</f>
        <v>0</v>
      </c>
      <c r="O7079" t="str">
        <f>CLEAN('Previous Trades Import_OMS Quer'!O7079)</f>
        <v/>
      </c>
      <c r="Q7079" s="25">
        <f t="shared" si="220"/>
        <v>0</v>
      </c>
      <c r="R7079" s="25" t="e">
        <f>VLOOKUP(O7079,'Currency Balance'!$O$3:$Q$32,3,0)</f>
        <v>#N/A</v>
      </c>
      <c r="S7079" t="e">
        <f t="shared" si="221"/>
        <v>#N/A</v>
      </c>
    </row>
    <row r="7080" spans="1:19">
      <c r="A7080">
        <f>'Previous Trades Import_OMS Quer'!A7080</f>
        <v>0</v>
      </c>
      <c r="B7080">
        <f>'Previous Trades Import_OMS Quer'!B7080</f>
        <v>0</v>
      </c>
      <c r="C7080" s="22">
        <f>'Previous Trades Import_OMS Quer'!C7080</f>
        <v>0</v>
      </c>
      <c r="D7080">
        <f>'Previous Trades Import_OMS Quer'!D7080</f>
        <v>0</v>
      </c>
      <c r="E7080" s="22">
        <f>'Previous Trades Import_OMS Quer'!E7080</f>
        <v>0</v>
      </c>
      <c r="F7080">
        <f>'Previous Trades Import_OMS Quer'!F7080</f>
        <v>0</v>
      </c>
      <c r="G7080">
        <f>'Previous Trades Import_OMS Quer'!G7080</f>
        <v>0</v>
      </c>
      <c r="H7080">
        <f>'Previous Trades Import_OMS Quer'!H7080</f>
        <v>0</v>
      </c>
      <c r="I7080">
        <f>'Previous Trades Import_OMS Quer'!I7080</f>
        <v>0</v>
      </c>
      <c r="J7080">
        <f>'Previous Trades Import_OMS Quer'!J7080</f>
        <v>0</v>
      </c>
      <c r="K7080">
        <f>'Previous Trades Import_OMS Quer'!K7080</f>
        <v>0</v>
      </c>
      <c r="L7080">
        <f>'Previous Trades Import_OMS Quer'!L7080</f>
        <v>0</v>
      </c>
      <c r="M7080">
        <f>'Previous Trades Import_OMS Quer'!M7080</f>
        <v>0</v>
      </c>
      <c r="N7080">
        <f>'Previous Trades Import_OMS Quer'!N7080</f>
        <v>0</v>
      </c>
      <c r="O7080" t="str">
        <f>CLEAN('Previous Trades Import_OMS Quer'!O7080)</f>
        <v/>
      </c>
      <c r="Q7080" s="25">
        <f t="shared" si="220"/>
        <v>0</v>
      </c>
      <c r="R7080" s="25" t="e">
        <f>VLOOKUP(O7080,'Currency Balance'!$O$3:$Q$32,3,0)</f>
        <v>#N/A</v>
      </c>
      <c r="S7080" t="e">
        <f t="shared" si="221"/>
        <v>#N/A</v>
      </c>
    </row>
    <row r="7081" spans="1:19">
      <c r="A7081">
        <f>'Previous Trades Import_OMS Quer'!A7081</f>
        <v>0</v>
      </c>
      <c r="B7081">
        <f>'Previous Trades Import_OMS Quer'!B7081</f>
        <v>0</v>
      </c>
      <c r="C7081" s="22">
        <f>'Previous Trades Import_OMS Quer'!C7081</f>
        <v>0</v>
      </c>
      <c r="D7081">
        <f>'Previous Trades Import_OMS Quer'!D7081</f>
        <v>0</v>
      </c>
      <c r="E7081" s="22">
        <f>'Previous Trades Import_OMS Quer'!E7081</f>
        <v>0</v>
      </c>
      <c r="F7081">
        <f>'Previous Trades Import_OMS Quer'!F7081</f>
        <v>0</v>
      </c>
      <c r="G7081">
        <f>'Previous Trades Import_OMS Quer'!G7081</f>
        <v>0</v>
      </c>
      <c r="H7081">
        <f>'Previous Trades Import_OMS Quer'!H7081</f>
        <v>0</v>
      </c>
      <c r="I7081">
        <f>'Previous Trades Import_OMS Quer'!I7081</f>
        <v>0</v>
      </c>
      <c r="J7081">
        <f>'Previous Trades Import_OMS Quer'!J7081</f>
        <v>0</v>
      </c>
      <c r="K7081">
        <f>'Previous Trades Import_OMS Quer'!K7081</f>
        <v>0</v>
      </c>
      <c r="L7081">
        <f>'Previous Trades Import_OMS Quer'!L7081</f>
        <v>0</v>
      </c>
      <c r="M7081">
        <f>'Previous Trades Import_OMS Quer'!M7081</f>
        <v>0</v>
      </c>
      <c r="N7081">
        <f>'Previous Trades Import_OMS Quer'!N7081</f>
        <v>0</v>
      </c>
      <c r="O7081" t="str">
        <f>CLEAN('Previous Trades Import_OMS Quer'!O7081)</f>
        <v/>
      </c>
      <c r="Q7081" s="25">
        <f t="shared" si="220"/>
        <v>0</v>
      </c>
      <c r="R7081" s="25" t="e">
        <f>VLOOKUP(O7081,'Currency Balance'!$O$3:$Q$32,3,0)</f>
        <v>#N/A</v>
      </c>
      <c r="S7081" t="e">
        <f t="shared" si="221"/>
        <v>#N/A</v>
      </c>
    </row>
    <row r="7082" spans="1:19">
      <c r="A7082">
        <f>'Previous Trades Import_OMS Quer'!A7082</f>
        <v>0</v>
      </c>
      <c r="B7082">
        <f>'Previous Trades Import_OMS Quer'!B7082</f>
        <v>0</v>
      </c>
      <c r="C7082" s="22">
        <f>'Previous Trades Import_OMS Quer'!C7082</f>
        <v>0</v>
      </c>
      <c r="D7082">
        <f>'Previous Trades Import_OMS Quer'!D7082</f>
        <v>0</v>
      </c>
      <c r="E7082" s="22">
        <f>'Previous Trades Import_OMS Quer'!E7082</f>
        <v>0</v>
      </c>
      <c r="F7082">
        <f>'Previous Trades Import_OMS Quer'!F7082</f>
        <v>0</v>
      </c>
      <c r="G7082">
        <f>'Previous Trades Import_OMS Quer'!G7082</f>
        <v>0</v>
      </c>
      <c r="H7082">
        <f>'Previous Trades Import_OMS Quer'!H7082</f>
        <v>0</v>
      </c>
      <c r="I7082">
        <f>'Previous Trades Import_OMS Quer'!I7082</f>
        <v>0</v>
      </c>
      <c r="J7082">
        <f>'Previous Trades Import_OMS Quer'!J7082</f>
        <v>0</v>
      </c>
      <c r="K7082">
        <f>'Previous Trades Import_OMS Quer'!K7082</f>
        <v>0</v>
      </c>
      <c r="L7082">
        <f>'Previous Trades Import_OMS Quer'!L7082</f>
        <v>0</v>
      </c>
      <c r="M7082">
        <f>'Previous Trades Import_OMS Quer'!M7082</f>
        <v>0</v>
      </c>
      <c r="N7082">
        <f>'Previous Trades Import_OMS Quer'!N7082</f>
        <v>0</v>
      </c>
      <c r="O7082" t="str">
        <f>CLEAN('Previous Trades Import_OMS Quer'!O7082)</f>
        <v/>
      </c>
      <c r="Q7082" s="25">
        <f t="shared" si="220"/>
        <v>0</v>
      </c>
      <c r="R7082" s="25" t="e">
        <f>VLOOKUP(O7082,'Currency Balance'!$O$3:$Q$32,3,0)</f>
        <v>#N/A</v>
      </c>
      <c r="S7082" t="e">
        <f t="shared" si="221"/>
        <v>#N/A</v>
      </c>
    </row>
    <row r="7083" spans="1:19">
      <c r="A7083">
        <f>'Previous Trades Import_OMS Quer'!A7083</f>
        <v>0</v>
      </c>
      <c r="B7083">
        <f>'Previous Trades Import_OMS Quer'!B7083</f>
        <v>0</v>
      </c>
      <c r="C7083" s="22">
        <f>'Previous Trades Import_OMS Quer'!C7083</f>
        <v>0</v>
      </c>
      <c r="D7083">
        <f>'Previous Trades Import_OMS Quer'!D7083</f>
        <v>0</v>
      </c>
      <c r="E7083" s="22">
        <f>'Previous Trades Import_OMS Quer'!E7083</f>
        <v>0</v>
      </c>
      <c r="F7083">
        <f>'Previous Trades Import_OMS Quer'!F7083</f>
        <v>0</v>
      </c>
      <c r="G7083">
        <f>'Previous Trades Import_OMS Quer'!G7083</f>
        <v>0</v>
      </c>
      <c r="H7083">
        <f>'Previous Trades Import_OMS Quer'!H7083</f>
        <v>0</v>
      </c>
      <c r="I7083">
        <f>'Previous Trades Import_OMS Quer'!I7083</f>
        <v>0</v>
      </c>
      <c r="J7083">
        <f>'Previous Trades Import_OMS Quer'!J7083</f>
        <v>0</v>
      </c>
      <c r="K7083">
        <f>'Previous Trades Import_OMS Quer'!K7083</f>
        <v>0</v>
      </c>
      <c r="L7083">
        <f>'Previous Trades Import_OMS Quer'!L7083</f>
        <v>0</v>
      </c>
      <c r="M7083">
        <f>'Previous Trades Import_OMS Quer'!M7083</f>
        <v>0</v>
      </c>
      <c r="N7083">
        <f>'Previous Trades Import_OMS Quer'!N7083</f>
        <v>0</v>
      </c>
      <c r="O7083" t="str">
        <f>CLEAN('Previous Trades Import_OMS Quer'!O7083)</f>
        <v/>
      </c>
      <c r="Q7083" s="25">
        <f t="shared" si="220"/>
        <v>0</v>
      </c>
      <c r="R7083" s="25" t="e">
        <f>VLOOKUP(O7083,'Currency Balance'!$O$3:$Q$32,3,0)</f>
        <v>#N/A</v>
      </c>
      <c r="S7083" t="e">
        <f t="shared" si="221"/>
        <v>#N/A</v>
      </c>
    </row>
    <row r="7084" spans="1:19">
      <c r="A7084">
        <f>'Previous Trades Import_OMS Quer'!A7084</f>
        <v>0</v>
      </c>
      <c r="B7084">
        <f>'Previous Trades Import_OMS Quer'!B7084</f>
        <v>0</v>
      </c>
      <c r="C7084" s="22">
        <f>'Previous Trades Import_OMS Quer'!C7084</f>
        <v>0</v>
      </c>
      <c r="D7084">
        <f>'Previous Trades Import_OMS Quer'!D7084</f>
        <v>0</v>
      </c>
      <c r="E7084" s="22">
        <f>'Previous Trades Import_OMS Quer'!E7084</f>
        <v>0</v>
      </c>
      <c r="F7084">
        <f>'Previous Trades Import_OMS Quer'!F7084</f>
        <v>0</v>
      </c>
      <c r="G7084">
        <f>'Previous Trades Import_OMS Quer'!G7084</f>
        <v>0</v>
      </c>
      <c r="H7084">
        <f>'Previous Trades Import_OMS Quer'!H7084</f>
        <v>0</v>
      </c>
      <c r="I7084">
        <f>'Previous Trades Import_OMS Quer'!I7084</f>
        <v>0</v>
      </c>
      <c r="J7084">
        <f>'Previous Trades Import_OMS Quer'!J7084</f>
        <v>0</v>
      </c>
      <c r="K7084">
        <f>'Previous Trades Import_OMS Quer'!K7084</f>
        <v>0</v>
      </c>
      <c r="L7084">
        <f>'Previous Trades Import_OMS Quer'!L7084</f>
        <v>0</v>
      </c>
      <c r="M7084">
        <f>'Previous Trades Import_OMS Quer'!M7084</f>
        <v>0</v>
      </c>
      <c r="N7084">
        <f>'Previous Trades Import_OMS Quer'!N7084</f>
        <v>0</v>
      </c>
      <c r="O7084" t="str">
        <f>CLEAN('Previous Trades Import_OMS Quer'!O7084)</f>
        <v/>
      </c>
      <c r="Q7084" s="25">
        <f t="shared" si="220"/>
        <v>0</v>
      </c>
      <c r="R7084" s="25" t="e">
        <f>VLOOKUP(O7084,'Currency Balance'!$O$3:$Q$32,3,0)</f>
        <v>#N/A</v>
      </c>
      <c r="S7084" t="e">
        <f t="shared" si="221"/>
        <v>#N/A</v>
      </c>
    </row>
    <row r="7085" spans="1:19">
      <c r="A7085">
        <f>'Previous Trades Import_OMS Quer'!A7085</f>
        <v>0</v>
      </c>
      <c r="B7085">
        <f>'Previous Trades Import_OMS Quer'!B7085</f>
        <v>0</v>
      </c>
      <c r="C7085" s="22">
        <f>'Previous Trades Import_OMS Quer'!C7085</f>
        <v>0</v>
      </c>
      <c r="D7085">
        <f>'Previous Trades Import_OMS Quer'!D7085</f>
        <v>0</v>
      </c>
      <c r="E7085" s="22">
        <f>'Previous Trades Import_OMS Quer'!E7085</f>
        <v>0</v>
      </c>
      <c r="F7085">
        <f>'Previous Trades Import_OMS Quer'!F7085</f>
        <v>0</v>
      </c>
      <c r="G7085">
        <f>'Previous Trades Import_OMS Quer'!G7085</f>
        <v>0</v>
      </c>
      <c r="H7085">
        <f>'Previous Trades Import_OMS Quer'!H7085</f>
        <v>0</v>
      </c>
      <c r="I7085">
        <f>'Previous Trades Import_OMS Quer'!I7085</f>
        <v>0</v>
      </c>
      <c r="J7085">
        <f>'Previous Trades Import_OMS Quer'!J7085</f>
        <v>0</v>
      </c>
      <c r="K7085">
        <f>'Previous Trades Import_OMS Quer'!K7085</f>
        <v>0</v>
      </c>
      <c r="L7085">
        <f>'Previous Trades Import_OMS Quer'!L7085</f>
        <v>0</v>
      </c>
      <c r="M7085">
        <f>'Previous Trades Import_OMS Quer'!M7085</f>
        <v>0</v>
      </c>
      <c r="N7085">
        <f>'Previous Trades Import_OMS Quer'!N7085</f>
        <v>0</v>
      </c>
      <c r="O7085" t="str">
        <f>CLEAN('Previous Trades Import_OMS Quer'!O7085)</f>
        <v/>
      </c>
      <c r="Q7085" s="25">
        <f t="shared" si="220"/>
        <v>0</v>
      </c>
      <c r="R7085" s="25" t="e">
        <f>VLOOKUP(O7085,'Currency Balance'!$O$3:$Q$32,3,0)</f>
        <v>#N/A</v>
      </c>
      <c r="S7085" t="e">
        <f t="shared" si="221"/>
        <v>#N/A</v>
      </c>
    </row>
    <row r="7086" spans="1:19">
      <c r="A7086">
        <f>'Previous Trades Import_OMS Quer'!A7086</f>
        <v>0</v>
      </c>
      <c r="B7086">
        <f>'Previous Trades Import_OMS Quer'!B7086</f>
        <v>0</v>
      </c>
      <c r="C7086" s="22">
        <f>'Previous Trades Import_OMS Quer'!C7086</f>
        <v>0</v>
      </c>
      <c r="D7086">
        <f>'Previous Trades Import_OMS Quer'!D7086</f>
        <v>0</v>
      </c>
      <c r="E7086" s="22">
        <f>'Previous Trades Import_OMS Quer'!E7086</f>
        <v>0</v>
      </c>
      <c r="F7086">
        <f>'Previous Trades Import_OMS Quer'!F7086</f>
        <v>0</v>
      </c>
      <c r="G7086">
        <f>'Previous Trades Import_OMS Quer'!G7086</f>
        <v>0</v>
      </c>
      <c r="H7086">
        <f>'Previous Trades Import_OMS Quer'!H7086</f>
        <v>0</v>
      </c>
      <c r="I7086">
        <f>'Previous Trades Import_OMS Quer'!I7086</f>
        <v>0</v>
      </c>
      <c r="J7086">
        <f>'Previous Trades Import_OMS Quer'!J7086</f>
        <v>0</v>
      </c>
      <c r="K7086">
        <f>'Previous Trades Import_OMS Quer'!K7086</f>
        <v>0</v>
      </c>
      <c r="L7086">
        <f>'Previous Trades Import_OMS Quer'!L7086</f>
        <v>0</v>
      </c>
      <c r="M7086">
        <f>'Previous Trades Import_OMS Quer'!M7086</f>
        <v>0</v>
      </c>
      <c r="N7086">
        <f>'Previous Trades Import_OMS Quer'!N7086</f>
        <v>0</v>
      </c>
      <c r="O7086" t="str">
        <f>CLEAN('Previous Trades Import_OMS Quer'!O7086)</f>
        <v/>
      </c>
      <c r="Q7086" s="25">
        <f t="shared" si="220"/>
        <v>0</v>
      </c>
      <c r="R7086" s="25" t="e">
        <f>VLOOKUP(O7086,'Currency Balance'!$O$3:$Q$32,3,0)</f>
        <v>#N/A</v>
      </c>
      <c r="S7086" t="e">
        <f t="shared" si="221"/>
        <v>#N/A</v>
      </c>
    </row>
    <row r="7087" spans="1:19">
      <c r="A7087">
        <f>'Previous Trades Import_OMS Quer'!A7087</f>
        <v>0</v>
      </c>
      <c r="B7087">
        <f>'Previous Trades Import_OMS Quer'!B7087</f>
        <v>0</v>
      </c>
      <c r="C7087" s="22">
        <f>'Previous Trades Import_OMS Quer'!C7087</f>
        <v>0</v>
      </c>
      <c r="D7087">
        <f>'Previous Trades Import_OMS Quer'!D7087</f>
        <v>0</v>
      </c>
      <c r="E7087" s="22">
        <f>'Previous Trades Import_OMS Quer'!E7087</f>
        <v>0</v>
      </c>
      <c r="F7087">
        <f>'Previous Trades Import_OMS Quer'!F7087</f>
        <v>0</v>
      </c>
      <c r="G7087">
        <f>'Previous Trades Import_OMS Quer'!G7087</f>
        <v>0</v>
      </c>
      <c r="H7087">
        <f>'Previous Trades Import_OMS Quer'!H7087</f>
        <v>0</v>
      </c>
      <c r="I7087">
        <f>'Previous Trades Import_OMS Quer'!I7087</f>
        <v>0</v>
      </c>
      <c r="J7087">
        <f>'Previous Trades Import_OMS Quer'!J7087</f>
        <v>0</v>
      </c>
      <c r="K7087">
        <f>'Previous Trades Import_OMS Quer'!K7087</f>
        <v>0</v>
      </c>
      <c r="L7087">
        <f>'Previous Trades Import_OMS Quer'!L7087</f>
        <v>0</v>
      </c>
      <c r="M7087">
        <f>'Previous Trades Import_OMS Quer'!M7087</f>
        <v>0</v>
      </c>
      <c r="N7087">
        <f>'Previous Trades Import_OMS Quer'!N7087</f>
        <v>0</v>
      </c>
      <c r="O7087" t="str">
        <f>CLEAN('Previous Trades Import_OMS Quer'!O7087)</f>
        <v/>
      </c>
      <c r="Q7087" s="25">
        <f t="shared" si="220"/>
        <v>0</v>
      </c>
      <c r="R7087" s="25" t="e">
        <f>VLOOKUP(O7087,'Currency Balance'!$O$3:$Q$32,3,0)</f>
        <v>#N/A</v>
      </c>
      <c r="S7087" t="e">
        <f t="shared" si="221"/>
        <v>#N/A</v>
      </c>
    </row>
    <row r="7088" spans="1:19">
      <c r="A7088">
        <f>'Previous Trades Import_OMS Quer'!A7088</f>
        <v>0</v>
      </c>
      <c r="B7088">
        <f>'Previous Trades Import_OMS Quer'!B7088</f>
        <v>0</v>
      </c>
      <c r="C7088" s="22">
        <f>'Previous Trades Import_OMS Quer'!C7088</f>
        <v>0</v>
      </c>
      <c r="D7088">
        <f>'Previous Trades Import_OMS Quer'!D7088</f>
        <v>0</v>
      </c>
      <c r="E7088" s="22">
        <f>'Previous Trades Import_OMS Quer'!E7088</f>
        <v>0</v>
      </c>
      <c r="F7088">
        <f>'Previous Trades Import_OMS Quer'!F7088</f>
        <v>0</v>
      </c>
      <c r="G7088">
        <f>'Previous Trades Import_OMS Quer'!G7088</f>
        <v>0</v>
      </c>
      <c r="H7088">
        <f>'Previous Trades Import_OMS Quer'!H7088</f>
        <v>0</v>
      </c>
      <c r="I7088">
        <f>'Previous Trades Import_OMS Quer'!I7088</f>
        <v>0</v>
      </c>
      <c r="J7088">
        <f>'Previous Trades Import_OMS Quer'!J7088</f>
        <v>0</v>
      </c>
      <c r="K7088">
        <f>'Previous Trades Import_OMS Quer'!K7088</f>
        <v>0</v>
      </c>
      <c r="L7088">
        <f>'Previous Trades Import_OMS Quer'!L7088</f>
        <v>0</v>
      </c>
      <c r="M7088">
        <f>'Previous Trades Import_OMS Quer'!M7088</f>
        <v>0</v>
      </c>
      <c r="N7088">
        <f>'Previous Trades Import_OMS Quer'!N7088</f>
        <v>0</v>
      </c>
      <c r="O7088" t="str">
        <f>CLEAN('Previous Trades Import_OMS Quer'!O7088)</f>
        <v/>
      </c>
      <c r="Q7088" s="25">
        <f t="shared" si="220"/>
        <v>0</v>
      </c>
      <c r="R7088" s="25" t="e">
        <f>VLOOKUP(O7088,'Currency Balance'!$O$3:$Q$32,3,0)</f>
        <v>#N/A</v>
      </c>
      <c r="S7088" t="e">
        <f t="shared" si="221"/>
        <v>#N/A</v>
      </c>
    </row>
    <row r="7089" spans="1:19">
      <c r="A7089">
        <f>'Previous Trades Import_OMS Quer'!A7089</f>
        <v>0</v>
      </c>
      <c r="B7089">
        <f>'Previous Trades Import_OMS Quer'!B7089</f>
        <v>0</v>
      </c>
      <c r="C7089" s="22">
        <f>'Previous Trades Import_OMS Quer'!C7089</f>
        <v>0</v>
      </c>
      <c r="D7089">
        <f>'Previous Trades Import_OMS Quer'!D7089</f>
        <v>0</v>
      </c>
      <c r="E7089" s="22">
        <f>'Previous Trades Import_OMS Quer'!E7089</f>
        <v>0</v>
      </c>
      <c r="F7089">
        <f>'Previous Trades Import_OMS Quer'!F7089</f>
        <v>0</v>
      </c>
      <c r="G7089">
        <f>'Previous Trades Import_OMS Quer'!G7089</f>
        <v>0</v>
      </c>
      <c r="H7089">
        <f>'Previous Trades Import_OMS Quer'!H7089</f>
        <v>0</v>
      </c>
      <c r="I7089">
        <f>'Previous Trades Import_OMS Quer'!I7089</f>
        <v>0</v>
      </c>
      <c r="J7089">
        <f>'Previous Trades Import_OMS Quer'!J7089</f>
        <v>0</v>
      </c>
      <c r="K7089">
        <f>'Previous Trades Import_OMS Quer'!K7089</f>
        <v>0</v>
      </c>
      <c r="L7089">
        <f>'Previous Trades Import_OMS Quer'!L7089</f>
        <v>0</v>
      </c>
      <c r="M7089">
        <f>'Previous Trades Import_OMS Quer'!M7089</f>
        <v>0</v>
      </c>
      <c r="N7089">
        <f>'Previous Trades Import_OMS Quer'!N7089</f>
        <v>0</v>
      </c>
      <c r="O7089" t="str">
        <f>CLEAN('Previous Trades Import_OMS Quer'!O7089)</f>
        <v/>
      </c>
      <c r="Q7089" s="25">
        <f t="shared" si="220"/>
        <v>0</v>
      </c>
      <c r="R7089" s="25" t="e">
        <f>VLOOKUP(O7089,'Currency Balance'!$O$3:$Q$32,3,0)</f>
        <v>#N/A</v>
      </c>
      <c r="S7089" t="e">
        <f t="shared" si="221"/>
        <v>#N/A</v>
      </c>
    </row>
    <row r="7090" spans="1:19">
      <c r="A7090">
        <f>'Previous Trades Import_OMS Quer'!A7090</f>
        <v>0</v>
      </c>
      <c r="B7090">
        <f>'Previous Trades Import_OMS Quer'!B7090</f>
        <v>0</v>
      </c>
      <c r="C7090" s="22">
        <f>'Previous Trades Import_OMS Quer'!C7090</f>
        <v>0</v>
      </c>
      <c r="D7090">
        <f>'Previous Trades Import_OMS Quer'!D7090</f>
        <v>0</v>
      </c>
      <c r="E7090" s="22">
        <f>'Previous Trades Import_OMS Quer'!E7090</f>
        <v>0</v>
      </c>
      <c r="F7090">
        <f>'Previous Trades Import_OMS Quer'!F7090</f>
        <v>0</v>
      </c>
      <c r="G7090">
        <f>'Previous Trades Import_OMS Quer'!G7090</f>
        <v>0</v>
      </c>
      <c r="H7090">
        <f>'Previous Trades Import_OMS Quer'!H7090</f>
        <v>0</v>
      </c>
      <c r="I7090">
        <f>'Previous Trades Import_OMS Quer'!I7090</f>
        <v>0</v>
      </c>
      <c r="J7090">
        <f>'Previous Trades Import_OMS Quer'!J7090</f>
        <v>0</v>
      </c>
      <c r="K7090">
        <f>'Previous Trades Import_OMS Quer'!K7090</f>
        <v>0</v>
      </c>
      <c r="L7090">
        <f>'Previous Trades Import_OMS Quer'!L7090</f>
        <v>0</v>
      </c>
      <c r="M7090">
        <f>'Previous Trades Import_OMS Quer'!M7090</f>
        <v>0</v>
      </c>
      <c r="N7090">
        <f>'Previous Trades Import_OMS Quer'!N7090</f>
        <v>0</v>
      </c>
      <c r="O7090" t="str">
        <f>CLEAN('Previous Trades Import_OMS Quer'!O7090)</f>
        <v/>
      </c>
      <c r="Q7090" s="25">
        <f t="shared" si="220"/>
        <v>0</v>
      </c>
      <c r="R7090" s="25" t="e">
        <f>VLOOKUP(O7090,'Currency Balance'!$O$3:$Q$32,3,0)</f>
        <v>#N/A</v>
      </c>
      <c r="S7090" t="e">
        <f t="shared" si="221"/>
        <v>#N/A</v>
      </c>
    </row>
    <row r="7091" spans="1:19">
      <c r="A7091">
        <f>'Previous Trades Import_OMS Quer'!A7091</f>
        <v>0</v>
      </c>
      <c r="B7091">
        <f>'Previous Trades Import_OMS Quer'!B7091</f>
        <v>0</v>
      </c>
      <c r="C7091" s="22">
        <f>'Previous Trades Import_OMS Quer'!C7091</f>
        <v>0</v>
      </c>
      <c r="D7091">
        <f>'Previous Trades Import_OMS Quer'!D7091</f>
        <v>0</v>
      </c>
      <c r="E7091" s="22">
        <f>'Previous Trades Import_OMS Quer'!E7091</f>
        <v>0</v>
      </c>
      <c r="F7091">
        <f>'Previous Trades Import_OMS Quer'!F7091</f>
        <v>0</v>
      </c>
      <c r="G7091">
        <f>'Previous Trades Import_OMS Quer'!G7091</f>
        <v>0</v>
      </c>
      <c r="H7091">
        <f>'Previous Trades Import_OMS Quer'!H7091</f>
        <v>0</v>
      </c>
      <c r="I7091">
        <f>'Previous Trades Import_OMS Quer'!I7091</f>
        <v>0</v>
      </c>
      <c r="J7091">
        <f>'Previous Trades Import_OMS Quer'!J7091</f>
        <v>0</v>
      </c>
      <c r="K7091">
        <f>'Previous Trades Import_OMS Quer'!K7091</f>
        <v>0</v>
      </c>
      <c r="L7091">
        <f>'Previous Trades Import_OMS Quer'!L7091</f>
        <v>0</v>
      </c>
      <c r="M7091">
        <f>'Previous Trades Import_OMS Quer'!M7091</f>
        <v>0</v>
      </c>
      <c r="N7091">
        <f>'Previous Trades Import_OMS Quer'!N7091</f>
        <v>0</v>
      </c>
      <c r="O7091" t="str">
        <f>CLEAN('Previous Trades Import_OMS Quer'!O7091)</f>
        <v/>
      </c>
      <c r="Q7091" s="25">
        <f t="shared" si="220"/>
        <v>0</v>
      </c>
      <c r="R7091" s="25" t="e">
        <f>VLOOKUP(O7091,'Currency Balance'!$O$3:$Q$32,3,0)</f>
        <v>#N/A</v>
      </c>
      <c r="S7091" t="e">
        <f t="shared" si="221"/>
        <v>#N/A</v>
      </c>
    </row>
    <row r="7092" spans="1:19">
      <c r="A7092">
        <f>'Previous Trades Import_OMS Quer'!A7092</f>
        <v>0</v>
      </c>
      <c r="B7092">
        <f>'Previous Trades Import_OMS Quer'!B7092</f>
        <v>0</v>
      </c>
      <c r="C7092" s="22">
        <f>'Previous Trades Import_OMS Quer'!C7092</f>
        <v>0</v>
      </c>
      <c r="D7092">
        <f>'Previous Trades Import_OMS Quer'!D7092</f>
        <v>0</v>
      </c>
      <c r="E7092" s="22">
        <f>'Previous Trades Import_OMS Quer'!E7092</f>
        <v>0</v>
      </c>
      <c r="F7092">
        <f>'Previous Trades Import_OMS Quer'!F7092</f>
        <v>0</v>
      </c>
      <c r="G7092">
        <f>'Previous Trades Import_OMS Quer'!G7092</f>
        <v>0</v>
      </c>
      <c r="H7092">
        <f>'Previous Trades Import_OMS Quer'!H7092</f>
        <v>0</v>
      </c>
      <c r="I7092">
        <f>'Previous Trades Import_OMS Quer'!I7092</f>
        <v>0</v>
      </c>
      <c r="J7092">
        <f>'Previous Trades Import_OMS Quer'!J7092</f>
        <v>0</v>
      </c>
      <c r="K7092">
        <f>'Previous Trades Import_OMS Quer'!K7092</f>
        <v>0</v>
      </c>
      <c r="L7092">
        <f>'Previous Trades Import_OMS Quer'!L7092</f>
        <v>0</v>
      </c>
      <c r="M7092">
        <f>'Previous Trades Import_OMS Quer'!M7092</f>
        <v>0</v>
      </c>
      <c r="N7092">
        <f>'Previous Trades Import_OMS Quer'!N7092</f>
        <v>0</v>
      </c>
      <c r="O7092" t="str">
        <f>CLEAN('Previous Trades Import_OMS Quer'!O7092)</f>
        <v/>
      </c>
      <c r="Q7092" s="25">
        <f t="shared" si="220"/>
        <v>0</v>
      </c>
      <c r="R7092" s="25" t="e">
        <f>VLOOKUP(O7092,'Currency Balance'!$O$3:$Q$32,3,0)</f>
        <v>#N/A</v>
      </c>
      <c r="S7092" t="e">
        <f t="shared" si="221"/>
        <v>#N/A</v>
      </c>
    </row>
    <row r="7093" spans="1:19">
      <c r="A7093">
        <f>'Previous Trades Import_OMS Quer'!A7093</f>
        <v>0</v>
      </c>
      <c r="B7093">
        <f>'Previous Trades Import_OMS Quer'!B7093</f>
        <v>0</v>
      </c>
      <c r="C7093" s="22">
        <f>'Previous Trades Import_OMS Quer'!C7093</f>
        <v>0</v>
      </c>
      <c r="D7093">
        <f>'Previous Trades Import_OMS Quer'!D7093</f>
        <v>0</v>
      </c>
      <c r="E7093" s="22">
        <f>'Previous Trades Import_OMS Quer'!E7093</f>
        <v>0</v>
      </c>
      <c r="F7093">
        <f>'Previous Trades Import_OMS Quer'!F7093</f>
        <v>0</v>
      </c>
      <c r="G7093">
        <f>'Previous Trades Import_OMS Quer'!G7093</f>
        <v>0</v>
      </c>
      <c r="H7093">
        <f>'Previous Trades Import_OMS Quer'!H7093</f>
        <v>0</v>
      </c>
      <c r="I7093">
        <f>'Previous Trades Import_OMS Quer'!I7093</f>
        <v>0</v>
      </c>
      <c r="J7093">
        <f>'Previous Trades Import_OMS Quer'!J7093</f>
        <v>0</v>
      </c>
      <c r="K7093">
        <f>'Previous Trades Import_OMS Quer'!K7093</f>
        <v>0</v>
      </c>
      <c r="L7093">
        <f>'Previous Trades Import_OMS Quer'!L7093</f>
        <v>0</v>
      </c>
      <c r="M7093">
        <f>'Previous Trades Import_OMS Quer'!M7093</f>
        <v>0</v>
      </c>
      <c r="N7093">
        <f>'Previous Trades Import_OMS Quer'!N7093</f>
        <v>0</v>
      </c>
      <c r="O7093" t="str">
        <f>CLEAN('Previous Trades Import_OMS Quer'!O7093)</f>
        <v/>
      </c>
      <c r="Q7093" s="25">
        <f t="shared" si="220"/>
        <v>0</v>
      </c>
      <c r="R7093" s="25" t="e">
        <f>VLOOKUP(O7093,'Currency Balance'!$O$3:$Q$32,3,0)</f>
        <v>#N/A</v>
      </c>
      <c r="S7093" t="e">
        <f t="shared" si="221"/>
        <v>#N/A</v>
      </c>
    </row>
    <row r="7094" spans="1:19">
      <c r="A7094">
        <f>'Previous Trades Import_OMS Quer'!A7094</f>
        <v>0</v>
      </c>
      <c r="B7094">
        <f>'Previous Trades Import_OMS Quer'!B7094</f>
        <v>0</v>
      </c>
      <c r="C7094" s="22">
        <f>'Previous Trades Import_OMS Quer'!C7094</f>
        <v>0</v>
      </c>
      <c r="D7094">
        <f>'Previous Trades Import_OMS Quer'!D7094</f>
        <v>0</v>
      </c>
      <c r="E7094" s="22">
        <f>'Previous Trades Import_OMS Quer'!E7094</f>
        <v>0</v>
      </c>
      <c r="F7094">
        <f>'Previous Trades Import_OMS Quer'!F7094</f>
        <v>0</v>
      </c>
      <c r="G7094">
        <f>'Previous Trades Import_OMS Quer'!G7094</f>
        <v>0</v>
      </c>
      <c r="H7094">
        <f>'Previous Trades Import_OMS Quer'!H7094</f>
        <v>0</v>
      </c>
      <c r="I7094">
        <f>'Previous Trades Import_OMS Quer'!I7094</f>
        <v>0</v>
      </c>
      <c r="J7094">
        <f>'Previous Trades Import_OMS Quer'!J7094</f>
        <v>0</v>
      </c>
      <c r="K7094">
        <f>'Previous Trades Import_OMS Quer'!K7094</f>
        <v>0</v>
      </c>
      <c r="L7094">
        <f>'Previous Trades Import_OMS Quer'!L7094</f>
        <v>0</v>
      </c>
      <c r="M7094">
        <f>'Previous Trades Import_OMS Quer'!M7094</f>
        <v>0</v>
      </c>
      <c r="N7094">
        <f>'Previous Trades Import_OMS Quer'!N7094</f>
        <v>0</v>
      </c>
      <c r="O7094" t="str">
        <f>CLEAN('Previous Trades Import_OMS Quer'!O7094)</f>
        <v/>
      </c>
      <c r="Q7094" s="25">
        <f t="shared" si="220"/>
        <v>0</v>
      </c>
      <c r="R7094" s="25" t="e">
        <f>VLOOKUP(O7094,'Currency Balance'!$O$3:$Q$32,3,0)</f>
        <v>#N/A</v>
      </c>
      <c r="S7094" t="e">
        <f t="shared" si="221"/>
        <v>#N/A</v>
      </c>
    </row>
    <row r="7095" spans="1:19">
      <c r="A7095">
        <f>'Previous Trades Import_OMS Quer'!A7095</f>
        <v>0</v>
      </c>
      <c r="B7095">
        <f>'Previous Trades Import_OMS Quer'!B7095</f>
        <v>0</v>
      </c>
      <c r="C7095" s="22">
        <f>'Previous Trades Import_OMS Quer'!C7095</f>
        <v>0</v>
      </c>
      <c r="D7095">
        <f>'Previous Trades Import_OMS Quer'!D7095</f>
        <v>0</v>
      </c>
      <c r="E7095" s="22">
        <f>'Previous Trades Import_OMS Quer'!E7095</f>
        <v>0</v>
      </c>
      <c r="F7095">
        <f>'Previous Trades Import_OMS Quer'!F7095</f>
        <v>0</v>
      </c>
      <c r="G7095">
        <f>'Previous Trades Import_OMS Quer'!G7095</f>
        <v>0</v>
      </c>
      <c r="H7095">
        <f>'Previous Trades Import_OMS Quer'!H7095</f>
        <v>0</v>
      </c>
      <c r="I7095">
        <f>'Previous Trades Import_OMS Quer'!I7095</f>
        <v>0</v>
      </c>
      <c r="J7095">
        <f>'Previous Trades Import_OMS Quer'!J7095</f>
        <v>0</v>
      </c>
      <c r="K7095">
        <f>'Previous Trades Import_OMS Quer'!K7095</f>
        <v>0</v>
      </c>
      <c r="L7095">
        <f>'Previous Trades Import_OMS Quer'!L7095</f>
        <v>0</v>
      </c>
      <c r="M7095">
        <f>'Previous Trades Import_OMS Quer'!M7095</f>
        <v>0</v>
      </c>
      <c r="N7095">
        <f>'Previous Trades Import_OMS Quer'!N7095</f>
        <v>0</v>
      </c>
      <c r="O7095" t="str">
        <f>CLEAN('Previous Trades Import_OMS Quer'!O7095)</f>
        <v/>
      </c>
      <c r="Q7095" s="25">
        <f t="shared" si="220"/>
        <v>0</v>
      </c>
      <c r="R7095" s="25" t="e">
        <f>VLOOKUP(O7095,'Currency Balance'!$O$3:$Q$32,3,0)</f>
        <v>#N/A</v>
      </c>
      <c r="S7095" t="e">
        <f t="shared" si="221"/>
        <v>#N/A</v>
      </c>
    </row>
    <row r="7096" spans="1:19">
      <c r="A7096">
        <f>'Previous Trades Import_OMS Quer'!A7096</f>
        <v>0</v>
      </c>
      <c r="B7096">
        <f>'Previous Trades Import_OMS Quer'!B7096</f>
        <v>0</v>
      </c>
      <c r="C7096" s="22">
        <f>'Previous Trades Import_OMS Quer'!C7096</f>
        <v>0</v>
      </c>
      <c r="D7096">
        <f>'Previous Trades Import_OMS Quer'!D7096</f>
        <v>0</v>
      </c>
      <c r="E7096" s="22">
        <f>'Previous Trades Import_OMS Quer'!E7096</f>
        <v>0</v>
      </c>
      <c r="F7096">
        <f>'Previous Trades Import_OMS Quer'!F7096</f>
        <v>0</v>
      </c>
      <c r="G7096">
        <f>'Previous Trades Import_OMS Quer'!G7096</f>
        <v>0</v>
      </c>
      <c r="H7096">
        <f>'Previous Trades Import_OMS Quer'!H7096</f>
        <v>0</v>
      </c>
      <c r="I7096">
        <f>'Previous Trades Import_OMS Quer'!I7096</f>
        <v>0</v>
      </c>
      <c r="J7096">
        <f>'Previous Trades Import_OMS Quer'!J7096</f>
        <v>0</v>
      </c>
      <c r="K7096">
        <f>'Previous Trades Import_OMS Quer'!K7096</f>
        <v>0</v>
      </c>
      <c r="L7096">
        <f>'Previous Trades Import_OMS Quer'!L7096</f>
        <v>0</v>
      </c>
      <c r="M7096">
        <f>'Previous Trades Import_OMS Quer'!M7096</f>
        <v>0</v>
      </c>
      <c r="N7096">
        <f>'Previous Trades Import_OMS Quer'!N7096</f>
        <v>0</v>
      </c>
      <c r="O7096" t="str">
        <f>CLEAN('Previous Trades Import_OMS Quer'!O7096)</f>
        <v/>
      </c>
      <c r="Q7096" s="25">
        <f t="shared" si="220"/>
        <v>0</v>
      </c>
      <c r="R7096" s="25" t="e">
        <f>VLOOKUP(O7096,'Currency Balance'!$O$3:$Q$32,3,0)</f>
        <v>#N/A</v>
      </c>
      <c r="S7096" t="e">
        <f t="shared" si="221"/>
        <v>#N/A</v>
      </c>
    </row>
    <row r="7097" spans="1:19">
      <c r="A7097">
        <f>'Previous Trades Import_OMS Quer'!A7097</f>
        <v>0</v>
      </c>
      <c r="B7097">
        <f>'Previous Trades Import_OMS Quer'!B7097</f>
        <v>0</v>
      </c>
      <c r="C7097" s="22">
        <f>'Previous Trades Import_OMS Quer'!C7097</f>
        <v>0</v>
      </c>
      <c r="D7097">
        <f>'Previous Trades Import_OMS Quer'!D7097</f>
        <v>0</v>
      </c>
      <c r="E7097" s="22">
        <f>'Previous Trades Import_OMS Quer'!E7097</f>
        <v>0</v>
      </c>
      <c r="F7097">
        <f>'Previous Trades Import_OMS Quer'!F7097</f>
        <v>0</v>
      </c>
      <c r="G7097">
        <f>'Previous Trades Import_OMS Quer'!G7097</f>
        <v>0</v>
      </c>
      <c r="H7097">
        <f>'Previous Trades Import_OMS Quer'!H7097</f>
        <v>0</v>
      </c>
      <c r="I7097">
        <f>'Previous Trades Import_OMS Quer'!I7097</f>
        <v>0</v>
      </c>
      <c r="J7097">
        <f>'Previous Trades Import_OMS Quer'!J7097</f>
        <v>0</v>
      </c>
      <c r="K7097">
        <f>'Previous Trades Import_OMS Quer'!K7097</f>
        <v>0</v>
      </c>
      <c r="L7097">
        <f>'Previous Trades Import_OMS Quer'!L7097</f>
        <v>0</v>
      </c>
      <c r="M7097">
        <f>'Previous Trades Import_OMS Quer'!M7097</f>
        <v>0</v>
      </c>
      <c r="N7097">
        <f>'Previous Trades Import_OMS Quer'!N7097</f>
        <v>0</v>
      </c>
      <c r="O7097" t="str">
        <f>CLEAN('Previous Trades Import_OMS Quer'!O7097)</f>
        <v/>
      </c>
      <c r="Q7097" s="25">
        <f t="shared" si="220"/>
        <v>0</v>
      </c>
      <c r="R7097" s="25" t="e">
        <f>VLOOKUP(O7097,'Currency Balance'!$O$3:$Q$32,3,0)</f>
        <v>#N/A</v>
      </c>
      <c r="S7097" t="e">
        <f t="shared" si="221"/>
        <v>#N/A</v>
      </c>
    </row>
    <row r="7098" spans="1:19">
      <c r="A7098">
        <f>'Previous Trades Import_OMS Quer'!A7098</f>
        <v>0</v>
      </c>
      <c r="B7098">
        <f>'Previous Trades Import_OMS Quer'!B7098</f>
        <v>0</v>
      </c>
      <c r="C7098" s="22">
        <f>'Previous Trades Import_OMS Quer'!C7098</f>
        <v>0</v>
      </c>
      <c r="D7098">
        <f>'Previous Trades Import_OMS Quer'!D7098</f>
        <v>0</v>
      </c>
      <c r="E7098" s="22">
        <f>'Previous Trades Import_OMS Quer'!E7098</f>
        <v>0</v>
      </c>
      <c r="F7098">
        <f>'Previous Trades Import_OMS Quer'!F7098</f>
        <v>0</v>
      </c>
      <c r="G7098">
        <f>'Previous Trades Import_OMS Quer'!G7098</f>
        <v>0</v>
      </c>
      <c r="H7098">
        <f>'Previous Trades Import_OMS Quer'!H7098</f>
        <v>0</v>
      </c>
      <c r="I7098">
        <f>'Previous Trades Import_OMS Quer'!I7098</f>
        <v>0</v>
      </c>
      <c r="J7098">
        <f>'Previous Trades Import_OMS Quer'!J7098</f>
        <v>0</v>
      </c>
      <c r="K7098">
        <f>'Previous Trades Import_OMS Quer'!K7098</f>
        <v>0</v>
      </c>
      <c r="L7098">
        <f>'Previous Trades Import_OMS Quer'!L7098</f>
        <v>0</v>
      </c>
      <c r="M7098">
        <f>'Previous Trades Import_OMS Quer'!M7098</f>
        <v>0</v>
      </c>
      <c r="N7098">
        <f>'Previous Trades Import_OMS Quer'!N7098</f>
        <v>0</v>
      </c>
      <c r="O7098" t="str">
        <f>CLEAN('Previous Trades Import_OMS Quer'!O7098)</f>
        <v/>
      </c>
      <c r="Q7098" s="25">
        <f t="shared" si="220"/>
        <v>0</v>
      </c>
      <c r="R7098" s="25" t="e">
        <f>VLOOKUP(O7098,'Currency Balance'!$O$3:$Q$32,3,0)</f>
        <v>#N/A</v>
      </c>
      <c r="S7098" t="e">
        <f t="shared" si="221"/>
        <v>#N/A</v>
      </c>
    </row>
    <row r="7099" spans="1:19">
      <c r="A7099">
        <f>'Previous Trades Import_OMS Quer'!A7099</f>
        <v>0</v>
      </c>
      <c r="B7099">
        <f>'Previous Trades Import_OMS Quer'!B7099</f>
        <v>0</v>
      </c>
      <c r="C7099" s="22">
        <f>'Previous Trades Import_OMS Quer'!C7099</f>
        <v>0</v>
      </c>
      <c r="D7099">
        <f>'Previous Trades Import_OMS Quer'!D7099</f>
        <v>0</v>
      </c>
      <c r="E7099" s="22">
        <f>'Previous Trades Import_OMS Quer'!E7099</f>
        <v>0</v>
      </c>
      <c r="F7099">
        <f>'Previous Trades Import_OMS Quer'!F7099</f>
        <v>0</v>
      </c>
      <c r="G7099">
        <f>'Previous Trades Import_OMS Quer'!G7099</f>
        <v>0</v>
      </c>
      <c r="H7099">
        <f>'Previous Trades Import_OMS Quer'!H7099</f>
        <v>0</v>
      </c>
      <c r="I7099">
        <f>'Previous Trades Import_OMS Quer'!I7099</f>
        <v>0</v>
      </c>
      <c r="J7099">
        <f>'Previous Trades Import_OMS Quer'!J7099</f>
        <v>0</v>
      </c>
      <c r="K7099">
        <f>'Previous Trades Import_OMS Quer'!K7099</f>
        <v>0</v>
      </c>
      <c r="L7099">
        <f>'Previous Trades Import_OMS Quer'!L7099</f>
        <v>0</v>
      </c>
      <c r="M7099">
        <f>'Previous Trades Import_OMS Quer'!M7099</f>
        <v>0</v>
      </c>
      <c r="N7099">
        <f>'Previous Trades Import_OMS Quer'!N7099</f>
        <v>0</v>
      </c>
      <c r="O7099" t="str">
        <f>CLEAN('Previous Trades Import_OMS Quer'!O7099)</f>
        <v/>
      </c>
      <c r="Q7099" s="25">
        <f t="shared" si="220"/>
        <v>0</v>
      </c>
      <c r="R7099" s="25" t="e">
        <f>VLOOKUP(O7099,'Currency Balance'!$O$3:$Q$32,3,0)</f>
        <v>#N/A</v>
      </c>
      <c r="S7099" t="e">
        <f t="shared" si="221"/>
        <v>#N/A</v>
      </c>
    </row>
    <row r="7100" spans="1:19">
      <c r="A7100">
        <f>'Previous Trades Import_OMS Quer'!A7100</f>
        <v>0</v>
      </c>
      <c r="B7100">
        <f>'Previous Trades Import_OMS Quer'!B7100</f>
        <v>0</v>
      </c>
      <c r="C7100" s="22">
        <f>'Previous Trades Import_OMS Quer'!C7100</f>
        <v>0</v>
      </c>
      <c r="D7100">
        <f>'Previous Trades Import_OMS Quer'!D7100</f>
        <v>0</v>
      </c>
      <c r="E7100" s="22">
        <f>'Previous Trades Import_OMS Quer'!E7100</f>
        <v>0</v>
      </c>
      <c r="F7100">
        <f>'Previous Trades Import_OMS Quer'!F7100</f>
        <v>0</v>
      </c>
      <c r="G7100">
        <f>'Previous Trades Import_OMS Quer'!G7100</f>
        <v>0</v>
      </c>
      <c r="H7100">
        <f>'Previous Trades Import_OMS Quer'!H7100</f>
        <v>0</v>
      </c>
      <c r="I7100">
        <f>'Previous Trades Import_OMS Quer'!I7100</f>
        <v>0</v>
      </c>
      <c r="J7100">
        <f>'Previous Trades Import_OMS Quer'!J7100</f>
        <v>0</v>
      </c>
      <c r="K7100">
        <f>'Previous Trades Import_OMS Quer'!K7100</f>
        <v>0</v>
      </c>
      <c r="L7100">
        <f>'Previous Trades Import_OMS Quer'!L7100</f>
        <v>0</v>
      </c>
      <c r="M7100">
        <f>'Previous Trades Import_OMS Quer'!M7100</f>
        <v>0</v>
      </c>
      <c r="N7100">
        <f>'Previous Trades Import_OMS Quer'!N7100</f>
        <v>0</v>
      </c>
      <c r="O7100" t="str">
        <f>CLEAN('Previous Trades Import_OMS Quer'!O7100)</f>
        <v/>
      </c>
      <c r="Q7100" s="25">
        <f t="shared" si="220"/>
        <v>0</v>
      </c>
      <c r="R7100" s="25" t="e">
        <f>VLOOKUP(O7100,'Currency Balance'!$O$3:$Q$32,3,0)</f>
        <v>#N/A</v>
      </c>
      <c r="S7100" t="e">
        <f t="shared" si="221"/>
        <v>#N/A</v>
      </c>
    </row>
    <row r="7101" spans="1:19">
      <c r="A7101">
        <f>'Previous Trades Import_OMS Quer'!A7101</f>
        <v>0</v>
      </c>
      <c r="B7101">
        <f>'Previous Trades Import_OMS Quer'!B7101</f>
        <v>0</v>
      </c>
      <c r="C7101" s="22">
        <f>'Previous Trades Import_OMS Quer'!C7101</f>
        <v>0</v>
      </c>
      <c r="D7101">
        <f>'Previous Trades Import_OMS Quer'!D7101</f>
        <v>0</v>
      </c>
      <c r="E7101" s="22">
        <f>'Previous Trades Import_OMS Quer'!E7101</f>
        <v>0</v>
      </c>
      <c r="F7101">
        <f>'Previous Trades Import_OMS Quer'!F7101</f>
        <v>0</v>
      </c>
      <c r="G7101">
        <f>'Previous Trades Import_OMS Quer'!G7101</f>
        <v>0</v>
      </c>
      <c r="H7101">
        <f>'Previous Trades Import_OMS Quer'!H7101</f>
        <v>0</v>
      </c>
      <c r="I7101">
        <f>'Previous Trades Import_OMS Quer'!I7101</f>
        <v>0</v>
      </c>
      <c r="J7101">
        <f>'Previous Trades Import_OMS Quer'!J7101</f>
        <v>0</v>
      </c>
      <c r="K7101">
        <f>'Previous Trades Import_OMS Quer'!K7101</f>
        <v>0</v>
      </c>
      <c r="L7101">
        <f>'Previous Trades Import_OMS Quer'!L7101</f>
        <v>0</v>
      </c>
      <c r="M7101">
        <f>'Previous Trades Import_OMS Quer'!M7101</f>
        <v>0</v>
      </c>
      <c r="N7101">
        <f>'Previous Trades Import_OMS Quer'!N7101</f>
        <v>0</v>
      </c>
      <c r="O7101" t="str">
        <f>CLEAN('Previous Trades Import_OMS Quer'!O7101)</f>
        <v/>
      </c>
      <c r="Q7101" s="25">
        <f t="shared" si="220"/>
        <v>0</v>
      </c>
      <c r="R7101" s="25" t="e">
        <f>VLOOKUP(O7101,'Currency Balance'!$O$3:$Q$32,3,0)</f>
        <v>#N/A</v>
      </c>
      <c r="S7101" t="e">
        <f t="shared" si="221"/>
        <v>#N/A</v>
      </c>
    </row>
    <row r="7102" spans="1:19">
      <c r="A7102">
        <f>'Previous Trades Import_OMS Quer'!A7102</f>
        <v>0</v>
      </c>
      <c r="B7102">
        <f>'Previous Trades Import_OMS Quer'!B7102</f>
        <v>0</v>
      </c>
      <c r="C7102" s="22">
        <f>'Previous Trades Import_OMS Quer'!C7102</f>
        <v>0</v>
      </c>
      <c r="D7102">
        <f>'Previous Trades Import_OMS Quer'!D7102</f>
        <v>0</v>
      </c>
      <c r="E7102" s="22">
        <f>'Previous Trades Import_OMS Quer'!E7102</f>
        <v>0</v>
      </c>
      <c r="F7102">
        <f>'Previous Trades Import_OMS Quer'!F7102</f>
        <v>0</v>
      </c>
      <c r="G7102">
        <f>'Previous Trades Import_OMS Quer'!G7102</f>
        <v>0</v>
      </c>
      <c r="H7102">
        <f>'Previous Trades Import_OMS Quer'!H7102</f>
        <v>0</v>
      </c>
      <c r="I7102">
        <f>'Previous Trades Import_OMS Quer'!I7102</f>
        <v>0</v>
      </c>
      <c r="J7102">
        <f>'Previous Trades Import_OMS Quer'!J7102</f>
        <v>0</v>
      </c>
      <c r="K7102">
        <f>'Previous Trades Import_OMS Quer'!K7102</f>
        <v>0</v>
      </c>
      <c r="L7102">
        <f>'Previous Trades Import_OMS Quer'!L7102</f>
        <v>0</v>
      </c>
      <c r="M7102">
        <f>'Previous Trades Import_OMS Quer'!M7102</f>
        <v>0</v>
      </c>
      <c r="N7102">
        <f>'Previous Trades Import_OMS Quer'!N7102</f>
        <v>0</v>
      </c>
      <c r="O7102" t="str">
        <f>CLEAN('Previous Trades Import_OMS Quer'!O7102)</f>
        <v/>
      </c>
      <c r="Q7102" s="25">
        <f t="shared" si="220"/>
        <v>0</v>
      </c>
      <c r="R7102" s="25" t="e">
        <f>VLOOKUP(O7102,'Currency Balance'!$O$3:$Q$32,3,0)</f>
        <v>#N/A</v>
      </c>
      <c r="S7102" t="e">
        <f t="shared" si="221"/>
        <v>#N/A</v>
      </c>
    </row>
    <row r="7103" spans="1:19">
      <c r="A7103">
        <f>'Previous Trades Import_OMS Quer'!A7103</f>
        <v>0</v>
      </c>
      <c r="B7103">
        <f>'Previous Trades Import_OMS Quer'!B7103</f>
        <v>0</v>
      </c>
      <c r="C7103" s="22">
        <f>'Previous Trades Import_OMS Quer'!C7103</f>
        <v>0</v>
      </c>
      <c r="D7103">
        <f>'Previous Trades Import_OMS Quer'!D7103</f>
        <v>0</v>
      </c>
      <c r="E7103" s="22">
        <f>'Previous Trades Import_OMS Quer'!E7103</f>
        <v>0</v>
      </c>
      <c r="F7103">
        <f>'Previous Trades Import_OMS Quer'!F7103</f>
        <v>0</v>
      </c>
      <c r="G7103">
        <f>'Previous Trades Import_OMS Quer'!G7103</f>
        <v>0</v>
      </c>
      <c r="H7103">
        <f>'Previous Trades Import_OMS Quer'!H7103</f>
        <v>0</v>
      </c>
      <c r="I7103">
        <f>'Previous Trades Import_OMS Quer'!I7103</f>
        <v>0</v>
      </c>
      <c r="J7103">
        <f>'Previous Trades Import_OMS Quer'!J7103</f>
        <v>0</v>
      </c>
      <c r="K7103">
        <f>'Previous Trades Import_OMS Quer'!K7103</f>
        <v>0</v>
      </c>
      <c r="L7103">
        <f>'Previous Trades Import_OMS Quer'!L7103</f>
        <v>0</v>
      </c>
      <c r="M7103">
        <f>'Previous Trades Import_OMS Quer'!M7103</f>
        <v>0</v>
      </c>
      <c r="N7103">
        <f>'Previous Trades Import_OMS Quer'!N7103</f>
        <v>0</v>
      </c>
      <c r="O7103" t="str">
        <f>CLEAN('Previous Trades Import_OMS Quer'!O7103)</f>
        <v/>
      </c>
      <c r="Q7103" s="25">
        <f t="shared" si="220"/>
        <v>0</v>
      </c>
      <c r="R7103" s="25" t="e">
        <f>VLOOKUP(O7103,'Currency Balance'!$O$3:$Q$32,3,0)</f>
        <v>#N/A</v>
      </c>
      <c r="S7103" t="e">
        <f t="shared" si="221"/>
        <v>#N/A</v>
      </c>
    </row>
    <row r="7104" spans="1:19">
      <c r="A7104">
        <f>'Previous Trades Import_OMS Quer'!A7104</f>
        <v>0</v>
      </c>
      <c r="B7104">
        <f>'Previous Trades Import_OMS Quer'!B7104</f>
        <v>0</v>
      </c>
      <c r="C7104" s="22">
        <f>'Previous Trades Import_OMS Quer'!C7104</f>
        <v>0</v>
      </c>
      <c r="D7104">
        <f>'Previous Trades Import_OMS Quer'!D7104</f>
        <v>0</v>
      </c>
      <c r="E7104" s="22">
        <f>'Previous Trades Import_OMS Quer'!E7104</f>
        <v>0</v>
      </c>
      <c r="F7104">
        <f>'Previous Trades Import_OMS Quer'!F7104</f>
        <v>0</v>
      </c>
      <c r="G7104">
        <f>'Previous Trades Import_OMS Quer'!G7104</f>
        <v>0</v>
      </c>
      <c r="H7104">
        <f>'Previous Trades Import_OMS Quer'!H7104</f>
        <v>0</v>
      </c>
      <c r="I7104">
        <f>'Previous Trades Import_OMS Quer'!I7104</f>
        <v>0</v>
      </c>
      <c r="J7104">
        <f>'Previous Trades Import_OMS Quer'!J7104</f>
        <v>0</v>
      </c>
      <c r="K7104">
        <f>'Previous Trades Import_OMS Quer'!K7104</f>
        <v>0</v>
      </c>
      <c r="L7104">
        <f>'Previous Trades Import_OMS Quer'!L7104</f>
        <v>0</v>
      </c>
      <c r="M7104">
        <f>'Previous Trades Import_OMS Quer'!M7104</f>
        <v>0</v>
      </c>
      <c r="N7104">
        <f>'Previous Trades Import_OMS Quer'!N7104</f>
        <v>0</v>
      </c>
      <c r="O7104" t="str">
        <f>CLEAN('Previous Trades Import_OMS Quer'!O7104)</f>
        <v/>
      </c>
      <c r="Q7104" s="25">
        <f t="shared" si="220"/>
        <v>0</v>
      </c>
      <c r="R7104" s="25" t="e">
        <f>VLOOKUP(O7104,'Currency Balance'!$O$3:$Q$32,3,0)</f>
        <v>#N/A</v>
      </c>
      <c r="S7104" t="e">
        <f t="shared" si="221"/>
        <v>#N/A</v>
      </c>
    </row>
    <row r="7105" spans="1:19">
      <c r="A7105">
        <f>'Previous Trades Import_OMS Quer'!A7105</f>
        <v>0</v>
      </c>
      <c r="B7105">
        <f>'Previous Trades Import_OMS Quer'!B7105</f>
        <v>0</v>
      </c>
      <c r="C7105" s="22">
        <f>'Previous Trades Import_OMS Quer'!C7105</f>
        <v>0</v>
      </c>
      <c r="D7105">
        <f>'Previous Trades Import_OMS Quer'!D7105</f>
        <v>0</v>
      </c>
      <c r="E7105" s="22">
        <f>'Previous Trades Import_OMS Quer'!E7105</f>
        <v>0</v>
      </c>
      <c r="F7105">
        <f>'Previous Trades Import_OMS Quer'!F7105</f>
        <v>0</v>
      </c>
      <c r="G7105">
        <f>'Previous Trades Import_OMS Quer'!G7105</f>
        <v>0</v>
      </c>
      <c r="H7105">
        <f>'Previous Trades Import_OMS Quer'!H7105</f>
        <v>0</v>
      </c>
      <c r="I7105">
        <f>'Previous Trades Import_OMS Quer'!I7105</f>
        <v>0</v>
      </c>
      <c r="J7105">
        <f>'Previous Trades Import_OMS Quer'!J7105</f>
        <v>0</v>
      </c>
      <c r="K7105">
        <f>'Previous Trades Import_OMS Quer'!K7105</f>
        <v>0</v>
      </c>
      <c r="L7105">
        <f>'Previous Trades Import_OMS Quer'!L7105</f>
        <v>0</v>
      </c>
      <c r="M7105">
        <f>'Previous Trades Import_OMS Quer'!M7105</f>
        <v>0</v>
      </c>
      <c r="N7105">
        <f>'Previous Trades Import_OMS Quer'!N7105</f>
        <v>0</v>
      </c>
      <c r="O7105" t="str">
        <f>CLEAN('Previous Trades Import_OMS Quer'!O7105)</f>
        <v/>
      </c>
      <c r="Q7105" s="25">
        <f t="shared" si="220"/>
        <v>0</v>
      </c>
      <c r="R7105" s="25" t="e">
        <f>VLOOKUP(O7105,'Currency Balance'!$O$3:$Q$32,3,0)</f>
        <v>#N/A</v>
      </c>
      <c r="S7105" t="e">
        <f t="shared" si="221"/>
        <v>#N/A</v>
      </c>
    </row>
    <row r="7106" spans="1:19">
      <c r="A7106">
        <f>'Previous Trades Import_OMS Quer'!A7106</f>
        <v>0</v>
      </c>
      <c r="B7106">
        <f>'Previous Trades Import_OMS Quer'!B7106</f>
        <v>0</v>
      </c>
      <c r="C7106" s="22">
        <f>'Previous Trades Import_OMS Quer'!C7106</f>
        <v>0</v>
      </c>
      <c r="D7106">
        <f>'Previous Trades Import_OMS Quer'!D7106</f>
        <v>0</v>
      </c>
      <c r="E7106" s="22">
        <f>'Previous Trades Import_OMS Quer'!E7106</f>
        <v>0</v>
      </c>
      <c r="F7106">
        <f>'Previous Trades Import_OMS Quer'!F7106</f>
        <v>0</v>
      </c>
      <c r="G7106">
        <f>'Previous Trades Import_OMS Quer'!G7106</f>
        <v>0</v>
      </c>
      <c r="H7106">
        <f>'Previous Trades Import_OMS Quer'!H7106</f>
        <v>0</v>
      </c>
      <c r="I7106">
        <f>'Previous Trades Import_OMS Quer'!I7106</f>
        <v>0</v>
      </c>
      <c r="J7106">
        <f>'Previous Trades Import_OMS Quer'!J7106</f>
        <v>0</v>
      </c>
      <c r="K7106">
        <f>'Previous Trades Import_OMS Quer'!K7106</f>
        <v>0</v>
      </c>
      <c r="L7106">
        <f>'Previous Trades Import_OMS Quer'!L7106</f>
        <v>0</v>
      </c>
      <c r="M7106">
        <f>'Previous Trades Import_OMS Quer'!M7106</f>
        <v>0</v>
      </c>
      <c r="N7106">
        <f>'Previous Trades Import_OMS Quer'!N7106</f>
        <v>0</v>
      </c>
      <c r="O7106" t="str">
        <f>CLEAN('Previous Trades Import_OMS Quer'!O7106)</f>
        <v/>
      </c>
      <c r="Q7106" s="25">
        <f t="shared" ref="Q7106:Q7169" si="222">IF(G7106="sell",M7106,-M7106)</f>
        <v>0</v>
      </c>
      <c r="R7106" s="25" t="e">
        <f>VLOOKUP(O7106,'Currency Balance'!$O$3:$Q$32,3,0)</f>
        <v>#N/A</v>
      </c>
      <c r="S7106" t="e">
        <f t="shared" ref="S7106:S7169" si="223">Q7106/R7106</f>
        <v>#N/A</v>
      </c>
    </row>
    <row r="7107" spans="1:19">
      <c r="A7107">
        <f>'Previous Trades Import_OMS Quer'!A7107</f>
        <v>0</v>
      </c>
      <c r="B7107">
        <f>'Previous Trades Import_OMS Quer'!B7107</f>
        <v>0</v>
      </c>
      <c r="C7107" s="22">
        <f>'Previous Trades Import_OMS Quer'!C7107</f>
        <v>0</v>
      </c>
      <c r="D7107">
        <f>'Previous Trades Import_OMS Quer'!D7107</f>
        <v>0</v>
      </c>
      <c r="E7107" s="22">
        <f>'Previous Trades Import_OMS Quer'!E7107</f>
        <v>0</v>
      </c>
      <c r="F7107">
        <f>'Previous Trades Import_OMS Quer'!F7107</f>
        <v>0</v>
      </c>
      <c r="G7107">
        <f>'Previous Trades Import_OMS Quer'!G7107</f>
        <v>0</v>
      </c>
      <c r="H7107">
        <f>'Previous Trades Import_OMS Quer'!H7107</f>
        <v>0</v>
      </c>
      <c r="I7107">
        <f>'Previous Trades Import_OMS Quer'!I7107</f>
        <v>0</v>
      </c>
      <c r="J7107">
        <f>'Previous Trades Import_OMS Quer'!J7107</f>
        <v>0</v>
      </c>
      <c r="K7107">
        <f>'Previous Trades Import_OMS Quer'!K7107</f>
        <v>0</v>
      </c>
      <c r="L7107">
        <f>'Previous Trades Import_OMS Quer'!L7107</f>
        <v>0</v>
      </c>
      <c r="M7107">
        <f>'Previous Trades Import_OMS Quer'!M7107</f>
        <v>0</v>
      </c>
      <c r="N7107">
        <f>'Previous Trades Import_OMS Quer'!N7107</f>
        <v>0</v>
      </c>
      <c r="O7107" t="str">
        <f>CLEAN('Previous Trades Import_OMS Quer'!O7107)</f>
        <v/>
      </c>
      <c r="Q7107" s="25">
        <f t="shared" si="222"/>
        <v>0</v>
      </c>
      <c r="R7107" s="25" t="e">
        <f>VLOOKUP(O7107,'Currency Balance'!$O$3:$Q$32,3,0)</f>
        <v>#N/A</v>
      </c>
      <c r="S7107" t="e">
        <f t="shared" si="223"/>
        <v>#N/A</v>
      </c>
    </row>
    <row r="7108" spans="1:19">
      <c r="A7108">
        <f>'Previous Trades Import_OMS Quer'!A7108</f>
        <v>0</v>
      </c>
      <c r="B7108">
        <f>'Previous Trades Import_OMS Quer'!B7108</f>
        <v>0</v>
      </c>
      <c r="C7108" s="22">
        <f>'Previous Trades Import_OMS Quer'!C7108</f>
        <v>0</v>
      </c>
      <c r="D7108">
        <f>'Previous Trades Import_OMS Quer'!D7108</f>
        <v>0</v>
      </c>
      <c r="E7108" s="22">
        <f>'Previous Trades Import_OMS Quer'!E7108</f>
        <v>0</v>
      </c>
      <c r="F7108">
        <f>'Previous Trades Import_OMS Quer'!F7108</f>
        <v>0</v>
      </c>
      <c r="G7108">
        <f>'Previous Trades Import_OMS Quer'!G7108</f>
        <v>0</v>
      </c>
      <c r="H7108">
        <f>'Previous Trades Import_OMS Quer'!H7108</f>
        <v>0</v>
      </c>
      <c r="I7108">
        <f>'Previous Trades Import_OMS Quer'!I7108</f>
        <v>0</v>
      </c>
      <c r="J7108">
        <f>'Previous Trades Import_OMS Quer'!J7108</f>
        <v>0</v>
      </c>
      <c r="K7108">
        <f>'Previous Trades Import_OMS Quer'!K7108</f>
        <v>0</v>
      </c>
      <c r="L7108">
        <f>'Previous Trades Import_OMS Quer'!L7108</f>
        <v>0</v>
      </c>
      <c r="M7108">
        <f>'Previous Trades Import_OMS Quer'!M7108</f>
        <v>0</v>
      </c>
      <c r="N7108">
        <f>'Previous Trades Import_OMS Quer'!N7108</f>
        <v>0</v>
      </c>
      <c r="O7108" t="str">
        <f>CLEAN('Previous Trades Import_OMS Quer'!O7108)</f>
        <v/>
      </c>
      <c r="Q7108" s="25">
        <f t="shared" si="222"/>
        <v>0</v>
      </c>
      <c r="R7108" s="25" t="e">
        <f>VLOOKUP(O7108,'Currency Balance'!$O$3:$Q$32,3,0)</f>
        <v>#N/A</v>
      </c>
      <c r="S7108" t="e">
        <f t="shared" si="223"/>
        <v>#N/A</v>
      </c>
    </row>
    <row r="7109" spans="1:19">
      <c r="A7109">
        <f>'Previous Trades Import_OMS Quer'!A7109</f>
        <v>0</v>
      </c>
      <c r="B7109">
        <f>'Previous Trades Import_OMS Quer'!B7109</f>
        <v>0</v>
      </c>
      <c r="C7109" s="22">
        <f>'Previous Trades Import_OMS Quer'!C7109</f>
        <v>0</v>
      </c>
      <c r="D7109">
        <f>'Previous Trades Import_OMS Quer'!D7109</f>
        <v>0</v>
      </c>
      <c r="E7109" s="22">
        <f>'Previous Trades Import_OMS Quer'!E7109</f>
        <v>0</v>
      </c>
      <c r="F7109">
        <f>'Previous Trades Import_OMS Quer'!F7109</f>
        <v>0</v>
      </c>
      <c r="G7109">
        <f>'Previous Trades Import_OMS Quer'!G7109</f>
        <v>0</v>
      </c>
      <c r="H7109">
        <f>'Previous Trades Import_OMS Quer'!H7109</f>
        <v>0</v>
      </c>
      <c r="I7109">
        <f>'Previous Trades Import_OMS Quer'!I7109</f>
        <v>0</v>
      </c>
      <c r="J7109">
        <f>'Previous Trades Import_OMS Quer'!J7109</f>
        <v>0</v>
      </c>
      <c r="K7109">
        <f>'Previous Trades Import_OMS Quer'!K7109</f>
        <v>0</v>
      </c>
      <c r="L7109">
        <f>'Previous Trades Import_OMS Quer'!L7109</f>
        <v>0</v>
      </c>
      <c r="M7109">
        <f>'Previous Trades Import_OMS Quer'!M7109</f>
        <v>0</v>
      </c>
      <c r="N7109">
        <f>'Previous Trades Import_OMS Quer'!N7109</f>
        <v>0</v>
      </c>
      <c r="O7109" t="str">
        <f>CLEAN('Previous Trades Import_OMS Quer'!O7109)</f>
        <v/>
      </c>
      <c r="Q7109" s="25">
        <f t="shared" si="222"/>
        <v>0</v>
      </c>
      <c r="R7109" s="25" t="e">
        <f>VLOOKUP(O7109,'Currency Balance'!$O$3:$Q$32,3,0)</f>
        <v>#N/A</v>
      </c>
      <c r="S7109" t="e">
        <f t="shared" si="223"/>
        <v>#N/A</v>
      </c>
    </row>
    <row r="7110" spans="1:19">
      <c r="A7110">
        <f>'Previous Trades Import_OMS Quer'!A7110</f>
        <v>0</v>
      </c>
      <c r="B7110">
        <f>'Previous Trades Import_OMS Quer'!B7110</f>
        <v>0</v>
      </c>
      <c r="C7110" s="22">
        <f>'Previous Trades Import_OMS Quer'!C7110</f>
        <v>0</v>
      </c>
      <c r="D7110">
        <f>'Previous Trades Import_OMS Quer'!D7110</f>
        <v>0</v>
      </c>
      <c r="E7110" s="22">
        <f>'Previous Trades Import_OMS Quer'!E7110</f>
        <v>0</v>
      </c>
      <c r="F7110">
        <f>'Previous Trades Import_OMS Quer'!F7110</f>
        <v>0</v>
      </c>
      <c r="G7110">
        <f>'Previous Trades Import_OMS Quer'!G7110</f>
        <v>0</v>
      </c>
      <c r="H7110">
        <f>'Previous Trades Import_OMS Quer'!H7110</f>
        <v>0</v>
      </c>
      <c r="I7110">
        <f>'Previous Trades Import_OMS Quer'!I7110</f>
        <v>0</v>
      </c>
      <c r="J7110">
        <f>'Previous Trades Import_OMS Quer'!J7110</f>
        <v>0</v>
      </c>
      <c r="K7110">
        <f>'Previous Trades Import_OMS Quer'!K7110</f>
        <v>0</v>
      </c>
      <c r="L7110">
        <f>'Previous Trades Import_OMS Quer'!L7110</f>
        <v>0</v>
      </c>
      <c r="M7110">
        <f>'Previous Trades Import_OMS Quer'!M7110</f>
        <v>0</v>
      </c>
      <c r="N7110">
        <f>'Previous Trades Import_OMS Quer'!N7110</f>
        <v>0</v>
      </c>
      <c r="O7110" t="str">
        <f>CLEAN('Previous Trades Import_OMS Quer'!O7110)</f>
        <v/>
      </c>
      <c r="Q7110" s="25">
        <f t="shared" si="222"/>
        <v>0</v>
      </c>
      <c r="R7110" s="25" t="e">
        <f>VLOOKUP(O7110,'Currency Balance'!$O$3:$Q$32,3,0)</f>
        <v>#N/A</v>
      </c>
      <c r="S7110" t="e">
        <f t="shared" si="223"/>
        <v>#N/A</v>
      </c>
    </row>
    <row r="7111" spans="1:19">
      <c r="A7111">
        <f>'Previous Trades Import_OMS Quer'!A7111</f>
        <v>0</v>
      </c>
      <c r="B7111">
        <f>'Previous Trades Import_OMS Quer'!B7111</f>
        <v>0</v>
      </c>
      <c r="C7111" s="22">
        <f>'Previous Trades Import_OMS Quer'!C7111</f>
        <v>0</v>
      </c>
      <c r="D7111">
        <f>'Previous Trades Import_OMS Quer'!D7111</f>
        <v>0</v>
      </c>
      <c r="E7111" s="22">
        <f>'Previous Trades Import_OMS Quer'!E7111</f>
        <v>0</v>
      </c>
      <c r="F7111">
        <f>'Previous Trades Import_OMS Quer'!F7111</f>
        <v>0</v>
      </c>
      <c r="G7111">
        <f>'Previous Trades Import_OMS Quer'!G7111</f>
        <v>0</v>
      </c>
      <c r="H7111">
        <f>'Previous Trades Import_OMS Quer'!H7111</f>
        <v>0</v>
      </c>
      <c r="I7111">
        <f>'Previous Trades Import_OMS Quer'!I7111</f>
        <v>0</v>
      </c>
      <c r="J7111">
        <f>'Previous Trades Import_OMS Quer'!J7111</f>
        <v>0</v>
      </c>
      <c r="K7111">
        <f>'Previous Trades Import_OMS Quer'!K7111</f>
        <v>0</v>
      </c>
      <c r="L7111">
        <f>'Previous Trades Import_OMS Quer'!L7111</f>
        <v>0</v>
      </c>
      <c r="M7111">
        <f>'Previous Trades Import_OMS Quer'!M7111</f>
        <v>0</v>
      </c>
      <c r="N7111">
        <f>'Previous Trades Import_OMS Quer'!N7111</f>
        <v>0</v>
      </c>
      <c r="O7111" t="str">
        <f>CLEAN('Previous Trades Import_OMS Quer'!O7111)</f>
        <v/>
      </c>
      <c r="Q7111" s="25">
        <f t="shared" si="222"/>
        <v>0</v>
      </c>
      <c r="R7111" s="25" t="e">
        <f>VLOOKUP(O7111,'Currency Balance'!$O$3:$Q$32,3,0)</f>
        <v>#N/A</v>
      </c>
      <c r="S7111" t="e">
        <f t="shared" si="223"/>
        <v>#N/A</v>
      </c>
    </row>
    <row r="7112" spans="1:19">
      <c r="A7112">
        <f>'Previous Trades Import_OMS Quer'!A7112</f>
        <v>0</v>
      </c>
      <c r="B7112">
        <f>'Previous Trades Import_OMS Quer'!B7112</f>
        <v>0</v>
      </c>
      <c r="C7112" s="22">
        <f>'Previous Trades Import_OMS Quer'!C7112</f>
        <v>0</v>
      </c>
      <c r="D7112">
        <f>'Previous Trades Import_OMS Quer'!D7112</f>
        <v>0</v>
      </c>
      <c r="E7112" s="22">
        <f>'Previous Trades Import_OMS Quer'!E7112</f>
        <v>0</v>
      </c>
      <c r="F7112">
        <f>'Previous Trades Import_OMS Quer'!F7112</f>
        <v>0</v>
      </c>
      <c r="G7112">
        <f>'Previous Trades Import_OMS Quer'!G7112</f>
        <v>0</v>
      </c>
      <c r="H7112">
        <f>'Previous Trades Import_OMS Quer'!H7112</f>
        <v>0</v>
      </c>
      <c r="I7112">
        <f>'Previous Trades Import_OMS Quer'!I7112</f>
        <v>0</v>
      </c>
      <c r="J7112">
        <f>'Previous Trades Import_OMS Quer'!J7112</f>
        <v>0</v>
      </c>
      <c r="K7112">
        <f>'Previous Trades Import_OMS Quer'!K7112</f>
        <v>0</v>
      </c>
      <c r="L7112">
        <f>'Previous Trades Import_OMS Quer'!L7112</f>
        <v>0</v>
      </c>
      <c r="M7112">
        <f>'Previous Trades Import_OMS Quer'!M7112</f>
        <v>0</v>
      </c>
      <c r="N7112">
        <f>'Previous Trades Import_OMS Quer'!N7112</f>
        <v>0</v>
      </c>
      <c r="O7112" t="str">
        <f>CLEAN('Previous Trades Import_OMS Quer'!O7112)</f>
        <v/>
      </c>
      <c r="Q7112" s="25">
        <f t="shared" si="222"/>
        <v>0</v>
      </c>
      <c r="R7112" s="25" t="e">
        <f>VLOOKUP(O7112,'Currency Balance'!$O$3:$Q$32,3,0)</f>
        <v>#N/A</v>
      </c>
      <c r="S7112" t="e">
        <f t="shared" si="223"/>
        <v>#N/A</v>
      </c>
    </row>
    <row r="7113" spans="1:19">
      <c r="A7113">
        <f>'Previous Trades Import_OMS Quer'!A7113</f>
        <v>0</v>
      </c>
      <c r="B7113">
        <f>'Previous Trades Import_OMS Quer'!B7113</f>
        <v>0</v>
      </c>
      <c r="C7113" s="22">
        <f>'Previous Trades Import_OMS Quer'!C7113</f>
        <v>0</v>
      </c>
      <c r="D7113">
        <f>'Previous Trades Import_OMS Quer'!D7113</f>
        <v>0</v>
      </c>
      <c r="E7113" s="22">
        <f>'Previous Trades Import_OMS Quer'!E7113</f>
        <v>0</v>
      </c>
      <c r="F7113">
        <f>'Previous Trades Import_OMS Quer'!F7113</f>
        <v>0</v>
      </c>
      <c r="G7113">
        <f>'Previous Trades Import_OMS Quer'!G7113</f>
        <v>0</v>
      </c>
      <c r="H7113">
        <f>'Previous Trades Import_OMS Quer'!H7113</f>
        <v>0</v>
      </c>
      <c r="I7113">
        <f>'Previous Trades Import_OMS Quer'!I7113</f>
        <v>0</v>
      </c>
      <c r="J7113">
        <f>'Previous Trades Import_OMS Quer'!J7113</f>
        <v>0</v>
      </c>
      <c r="K7113">
        <f>'Previous Trades Import_OMS Quer'!K7113</f>
        <v>0</v>
      </c>
      <c r="L7113">
        <f>'Previous Trades Import_OMS Quer'!L7113</f>
        <v>0</v>
      </c>
      <c r="M7113">
        <f>'Previous Trades Import_OMS Quer'!M7113</f>
        <v>0</v>
      </c>
      <c r="N7113">
        <f>'Previous Trades Import_OMS Quer'!N7113</f>
        <v>0</v>
      </c>
      <c r="O7113" t="str">
        <f>CLEAN('Previous Trades Import_OMS Quer'!O7113)</f>
        <v/>
      </c>
      <c r="Q7113" s="25">
        <f t="shared" si="222"/>
        <v>0</v>
      </c>
      <c r="R7113" s="25" t="e">
        <f>VLOOKUP(O7113,'Currency Balance'!$O$3:$Q$32,3,0)</f>
        <v>#N/A</v>
      </c>
      <c r="S7113" t="e">
        <f t="shared" si="223"/>
        <v>#N/A</v>
      </c>
    </row>
    <row r="7114" spans="1:19">
      <c r="A7114">
        <f>'Previous Trades Import_OMS Quer'!A7114</f>
        <v>0</v>
      </c>
      <c r="B7114">
        <f>'Previous Trades Import_OMS Quer'!B7114</f>
        <v>0</v>
      </c>
      <c r="C7114" s="22">
        <f>'Previous Trades Import_OMS Quer'!C7114</f>
        <v>0</v>
      </c>
      <c r="D7114">
        <f>'Previous Trades Import_OMS Quer'!D7114</f>
        <v>0</v>
      </c>
      <c r="E7114" s="22">
        <f>'Previous Trades Import_OMS Quer'!E7114</f>
        <v>0</v>
      </c>
      <c r="F7114">
        <f>'Previous Trades Import_OMS Quer'!F7114</f>
        <v>0</v>
      </c>
      <c r="G7114">
        <f>'Previous Trades Import_OMS Quer'!G7114</f>
        <v>0</v>
      </c>
      <c r="H7114">
        <f>'Previous Trades Import_OMS Quer'!H7114</f>
        <v>0</v>
      </c>
      <c r="I7114">
        <f>'Previous Trades Import_OMS Quer'!I7114</f>
        <v>0</v>
      </c>
      <c r="J7114">
        <f>'Previous Trades Import_OMS Quer'!J7114</f>
        <v>0</v>
      </c>
      <c r="K7114">
        <f>'Previous Trades Import_OMS Quer'!K7114</f>
        <v>0</v>
      </c>
      <c r="L7114">
        <f>'Previous Trades Import_OMS Quer'!L7114</f>
        <v>0</v>
      </c>
      <c r="M7114">
        <f>'Previous Trades Import_OMS Quer'!M7114</f>
        <v>0</v>
      </c>
      <c r="N7114">
        <f>'Previous Trades Import_OMS Quer'!N7114</f>
        <v>0</v>
      </c>
      <c r="O7114" t="str">
        <f>CLEAN('Previous Trades Import_OMS Quer'!O7114)</f>
        <v/>
      </c>
      <c r="Q7114" s="25">
        <f t="shared" si="222"/>
        <v>0</v>
      </c>
      <c r="R7114" s="25" t="e">
        <f>VLOOKUP(O7114,'Currency Balance'!$O$3:$Q$32,3,0)</f>
        <v>#N/A</v>
      </c>
      <c r="S7114" t="e">
        <f t="shared" si="223"/>
        <v>#N/A</v>
      </c>
    </row>
    <row r="7115" spans="1:19">
      <c r="A7115">
        <f>'Previous Trades Import_OMS Quer'!A7115</f>
        <v>0</v>
      </c>
      <c r="B7115">
        <f>'Previous Trades Import_OMS Quer'!B7115</f>
        <v>0</v>
      </c>
      <c r="C7115" s="22">
        <f>'Previous Trades Import_OMS Quer'!C7115</f>
        <v>0</v>
      </c>
      <c r="D7115">
        <f>'Previous Trades Import_OMS Quer'!D7115</f>
        <v>0</v>
      </c>
      <c r="E7115" s="22">
        <f>'Previous Trades Import_OMS Quer'!E7115</f>
        <v>0</v>
      </c>
      <c r="F7115">
        <f>'Previous Trades Import_OMS Quer'!F7115</f>
        <v>0</v>
      </c>
      <c r="G7115">
        <f>'Previous Trades Import_OMS Quer'!G7115</f>
        <v>0</v>
      </c>
      <c r="H7115">
        <f>'Previous Trades Import_OMS Quer'!H7115</f>
        <v>0</v>
      </c>
      <c r="I7115">
        <f>'Previous Trades Import_OMS Quer'!I7115</f>
        <v>0</v>
      </c>
      <c r="J7115">
        <f>'Previous Trades Import_OMS Quer'!J7115</f>
        <v>0</v>
      </c>
      <c r="K7115">
        <f>'Previous Trades Import_OMS Quer'!K7115</f>
        <v>0</v>
      </c>
      <c r="L7115">
        <f>'Previous Trades Import_OMS Quer'!L7115</f>
        <v>0</v>
      </c>
      <c r="M7115">
        <f>'Previous Trades Import_OMS Quer'!M7115</f>
        <v>0</v>
      </c>
      <c r="N7115">
        <f>'Previous Trades Import_OMS Quer'!N7115</f>
        <v>0</v>
      </c>
      <c r="O7115" t="str">
        <f>CLEAN('Previous Trades Import_OMS Quer'!O7115)</f>
        <v/>
      </c>
      <c r="Q7115" s="25">
        <f t="shared" si="222"/>
        <v>0</v>
      </c>
      <c r="R7115" s="25" t="e">
        <f>VLOOKUP(O7115,'Currency Balance'!$O$3:$Q$32,3,0)</f>
        <v>#N/A</v>
      </c>
      <c r="S7115" t="e">
        <f t="shared" si="223"/>
        <v>#N/A</v>
      </c>
    </row>
    <row r="7116" spans="1:19">
      <c r="A7116">
        <f>'Previous Trades Import_OMS Quer'!A7116</f>
        <v>0</v>
      </c>
      <c r="B7116">
        <f>'Previous Trades Import_OMS Quer'!B7116</f>
        <v>0</v>
      </c>
      <c r="C7116" s="22">
        <f>'Previous Trades Import_OMS Quer'!C7116</f>
        <v>0</v>
      </c>
      <c r="D7116">
        <f>'Previous Trades Import_OMS Quer'!D7116</f>
        <v>0</v>
      </c>
      <c r="E7116" s="22">
        <f>'Previous Trades Import_OMS Quer'!E7116</f>
        <v>0</v>
      </c>
      <c r="F7116">
        <f>'Previous Trades Import_OMS Quer'!F7116</f>
        <v>0</v>
      </c>
      <c r="G7116">
        <f>'Previous Trades Import_OMS Quer'!G7116</f>
        <v>0</v>
      </c>
      <c r="H7116">
        <f>'Previous Trades Import_OMS Quer'!H7116</f>
        <v>0</v>
      </c>
      <c r="I7116">
        <f>'Previous Trades Import_OMS Quer'!I7116</f>
        <v>0</v>
      </c>
      <c r="J7116">
        <f>'Previous Trades Import_OMS Quer'!J7116</f>
        <v>0</v>
      </c>
      <c r="K7116">
        <f>'Previous Trades Import_OMS Quer'!K7116</f>
        <v>0</v>
      </c>
      <c r="L7116">
        <f>'Previous Trades Import_OMS Quer'!L7116</f>
        <v>0</v>
      </c>
      <c r="M7116">
        <f>'Previous Trades Import_OMS Quer'!M7116</f>
        <v>0</v>
      </c>
      <c r="N7116">
        <f>'Previous Trades Import_OMS Quer'!N7116</f>
        <v>0</v>
      </c>
      <c r="O7116" t="str">
        <f>CLEAN('Previous Trades Import_OMS Quer'!O7116)</f>
        <v/>
      </c>
      <c r="Q7116" s="25">
        <f t="shared" si="222"/>
        <v>0</v>
      </c>
      <c r="R7116" s="25" t="e">
        <f>VLOOKUP(O7116,'Currency Balance'!$O$3:$Q$32,3,0)</f>
        <v>#N/A</v>
      </c>
      <c r="S7116" t="e">
        <f t="shared" si="223"/>
        <v>#N/A</v>
      </c>
    </row>
    <row r="7117" spans="1:19">
      <c r="A7117">
        <f>'Previous Trades Import_OMS Quer'!A7117</f>
        <v>0</v>
      </c>
      <c r="B7117">
        <f>'Previous Trades Import_OMS Quer'!B7117</f>
        <v>0</v>
      </c>
      <c r="C7117" s="22">
        <f>'Previous Trades Import_OMS Quer'!C7117</f>
        <v>0</v>
      </c>
      <c r="D7117">
        <f>'Previous Trades Import_OMS Quer'!D7117</f>
        <v>0</v>
      </c>
      <c r="E7117" s="22">
        <f>'Previous Trades Import_OMS Quer'!E7117</f>
        <v>0</v>
      </c>
      <c r="F7117">
        <f>'Previous Trades Import_OMS Quer'!F7117</f>
        <v>0</v>
      </c>
      <c r="G7117">
        <f>'Previous Trades Import_OMS Quer'!G7117</f>
        <v>0</v>
      </c>
      <c r="H7117">
        <f>'Previous Trades Import_OMS Quer'!H7117</f>
        <v>0</v>
      </c>
      <c r="I7117">
        <f>'Previous Trades Import_OMS Quer'!I7117</f>
        <v>0</v>
      </c>
      <c r="J7117">
        <f>'Previous Trades Import_OMS Quer'!J7117</f>
        <v>0</v>
      </c>
      <c r="K7117">
        <f>'Previous Trades Import_OMS Quer'!K7117</f>
        <v>0</v>
      </c>
      <c r="L7117">
        <f>'Previous Trades Import_OMS Quer'!L7117</f>
        <v>0</v>
      </c>
      <c r="M7117">
        <f>'Previous Trades Import_OMS Quer'!M7117</f>
        <v>0</v>
      </c>
      <c r="N7117">
        <f>'Previous Trades Import_OMS Quer'!N7117</f>
        <v>0</v>
      </c>
      <c r="O7117" t="str">
        <f>CLEAN('Previous Trades Import_OMS Quer'!O7117)</f>
        <v/>
      </c>
      <c r="Q7117" s="25">
        <f t="shared" si="222"/>
        <v>0</v>
      </c>
      <c r="R7117" s="25" t="e">
        <f>VLOOKUP(O7117,'Currency Balance'!$O$3:$Q$32,3,0)</f>
        <v>#N/A</v>
      </c>
      <c r="S7117" t="e">
        <f t="shared" si="223"/>
        <v>#N/A</v>
      </c>
    </row>
    <row r="7118" spans="1:19">
      <c r="A7118">
        <f>'Previous Trades Import_OMS Quer'!A7118</f>
        <v>0</v>
      </c>
      <c r="B7118">
        <f>'Previous Trades Import_OMS Quer'!B7118</f>
        <v>0</v>
      </c>
      <c r="C7118" s="22">
        <f>'Previous Trades Import_OMS Quer'!C7118</f>
        <v>0</v>
      </c>
      <c r="D7118">
        <f>'Previous Trades Import_OMS Quer'!D7118</f>
        <v>0</v>
      </c>
      <c r="E7118" s="22">
        <f>'Previous Trades Import_OMS Quer'!E7118</f>
        <v>0</v>
      </c>
      <c r="F7118">
        <f>'Previous Trades Import_OMS Quer'!F7118</f>
        <v>0</v>
      </c>
      <c r="G7118">
        <f>'Previous Trades Import_OMS Quer'!G7118</f>
        <v>0</v>
      </c>
      <c r="H7118">
        <f>'Previous Trades Import_OMS Quer'!H7118</f>
        <v>0</v>
      </c>
      <c r="I7118">
        <f>'Previous Trades Import_OMS Quer'!I7118</f>
        <v>0</v>
      </c>
      <c r="J7118">
        <f>'Previous Trades Import_OMS Quer'!J7118</f>
        <v>0</v>
      </c>
      <c r="K7118">
        <f>'Previous Trades Import_OMS Quer'!K7118</f>
        <v>0</v>
      </c>
      <c r="L7118">
        <f>'Previous Trades Import_OMS Quer'!L7118</f>
        <v>0</v>
      </c>
      <c r="M7118">
        <f>'Previous Trades Import_OMS Quer'!M7118</f>
        <v>0</v>
      </c>
      <c r="N7118">
        <f>'Previous Trades Import_OMS Quer'!N7118</f>
        <v>0</v>
      </c>
      <c r="O7118" t="str">
        <f>CLEAN('Previous Trades Import_OMS Quer'!O7118)</f>
        <v/>
      </c>
      <c r="Q7118" s="25">
        <f t="shared" si="222"/>
        <v>0</v>
      </c>
      <c r="R7118" s="25" t="e">
        <f>VLOOKUP(O7118,'Currency Balance'!$O$3:$Q$32,3,0)</f>
        <v>#N/A</v>
      </c>
      <c r="S7118" t="e">
        <f t="shared" si="223"/>
        <v>#N/A</v>
      </c>
    </row>
    <row r="7119" spans="1:19">
      <c r="A7119">
        <f>'Previous Trades Import_OMS Quer'!A7119</f>
        <v>0</v>
      </c>
      <c r="B7119">
        <f>'Previous Trades Import_OMS Quer'!B7119</f>
        <v>0</v>
      </c>
      <c r="C7119" s="22">
        <f>'Previous Trades Import_OMS Quer'!C7119</f>
        <v>0</v>
      </c>
      <c r="D7119">
        <f>'Previous Trades Import_OMS Quer'!D7119</f>
        <v>0</v>
      </c>
      <c r="E7119" s="22">
        <f>'Previous Trades Import_OMS Quer'!E7119</f>
        <v>0</v>
      </c>
      <c r="F7119">
        <f>'Previous Trades Import_OMS Quer'!F7119</f>
        <v>0</v>
      </c>
      <c r="G7119">
        <f>'Previous Trades Import_OMS Quer'!G7119</f>
        <v>0</v>
      </c>
      <c r="H7119">
        <f>'Previous Trades Import_OMS Quer'!H7119</f>
        <v>0</v>
      </c>
      <c r="I7119">
        <f>'Previous Trades Import_OMS Quer'!I7119</f>
        <v>0</v>
      </c>
      <c r="J7119">
        <f>'Previous Trades Import_OMS Quer'!J7119</f>
        <v>0</v>
      </c>
      <c r="K7119">
        <f>'Previous Trades Import_OMS Quer'!K7119</f>
        <v>0</v>
      </c>
      <c r="L7119">
        <f>'Previous Trades Import_OMS Quer'!L7119</f>
        <v>0</v>
      </c>
      <c r="M7119">
        <f>'Previous Trades Import_OMS Quer'!M7119</f>
        <v>0</v>
      </c>
      <c r="N7119">
        <f>'Previous Trades Import_OMS Quer'!N7119</f>
        <v>0</v>
      </c>
      <c r="O7119" t="str">
        <f>CLEAN('Previous Trades Import_OMS Quer'!O7119)</f>
        <v/>
      </c>
      <c r="Q7119" s="25">
        <f t="shared" si="222"/>
        <v>0</v>
      </c>
      <c r="R7119" s="25" t="e">
        <f>VLOOKUP(O7119,'Currency Balance'!$O$3:$Q$32,3,0)</f>
        <v>#N/A</v>
      </c>
      <c r="S7119" t="e">
        <f t="shared" si="223"/>
        <v>#N/A</v>
      </c>
    </row>
    <row r="7120" spans="1:19">
      <c r="A7120">
        <f>'Previous Trades Import_OMS Quer'!A7120</f>
        <v>0</v>
      </c>
      <c r="B7120">
        <f>'Previous Trades Import_OMS Quer'!B7120</f>
        <v>0</v>
      </c>
      <c r="C7120" s="22">
        <f>'Previous Trades Import_OMS Quer'!C7120</f>
        <v>0</v>
      </c>
      <c r="D7120">
        <f>'Previous Trades Import_OMS Quer'!D7120</f>
        <v>0</v>
      </c>
      <c r="E7120" s="22">
        <f>'Previous Trades Import_OMS Quer'!E7120</f>
        <v>0</v>
      </c>
      <c r="F7120">
        <f>'Previous Trades Import_OMS Quer'!F7120</f>
        <v>0</v>
      </c>
      <c r="G7120">
        <f>'Previous Trades Import_OMS Quer'!G7120</f>
        <v>0</v>
      </c>
      <c r="H7120">
        <f>'Previous Trades Import_OMS Quer'!H7120</f>
        <v>0</v>
      </c>
      <c r="I7120">
        <f>'Previous Trades Import_OMS Quer'!I7120</f>
        <v>0</v>
      </c>
      <c r="J7120">
        <f>'Previous Trades Import_OMS Quer'!J7120</f>
        <v>0</v>
      </c>
      <c r="K7120">
        <f>'Previous Trades Import_OMS Quer'!K7120</f>
        <v>0</v>
      </c>
      <c r="L7120">
        <f>'Previous Trades Import_OMS Quer'!L7120</f>
        <v>0</v>
      </c>
      <c r="M7120">
        <f>'Previous Trades Import_OMS Quer'!M7120</f>
        <v>0</v>
      </c>
      <c r="N7120">
        <f>'Previous Trades Import_OMS Quer'!N7120</f>
        <v>0</v>
      </c>
      <c r="O7120" t="str">
        <f>CLEAN('Previous Trades Import_OMS Quer'!O7120)</f>
        <v/>
      </c>
      <c r="Q7120" s="25">
        <f t="shared" si="222"/>
        <v>0</v>
      </c>
      <c r="R7120" s="25" t="e">
        <f>VLOOKUP(O7120,'Currency Balance'!$O$3:$Q$32,3,0)</f>
        <v>#N/A</v>
      </c>
      <c r="S7120" t="e">
        <f t="shared" si="223"/>
        <v>#N/A</v>
      </c>
    </row>
    <row r="7121" spans="1:19">
      <c r="A7121">
        <f>'Previous Trades Import_OMS Quer'!A7121</f>
        <v>0</v>
      </c>
      <c r="B7121">
        <f>'Previous Trades Import_OMS Quer'!B7121</f>
        <v>0</v>
      </c>
      <c r="C7121" s="22">
        <f>'Previous Trades Import_OMS Quer'!C7121</f>
        <v>0</v>
      </c>
      <c r="D7121">
        <f>'Previous Trades Import_OMS Quer'!D7121</f>
        <v>0</v>
      </c>
      <c r="E7121" s="22">
        <f>'Previous Trades Import_OMS Quer'!E7121</f>
        <v>0</v>
      </c>
      <c r="F7121">
        <f>'Previous Trades Import_OMS Quer'!F7121</f>
        <v>0</v>
      </c>
      <c r="G7121">
        <f>'Previous Trades Import_OMS Quer'!G7121</f>
        <v>0</v>
      </c>
      <c r="H7121">
        <f>'Previous Trades Import_OMS Quer'!H7121</f>
        <v>0</v>
      </c>
      <c r="I7121">
        <f>'Previous Trades Import_OMS Quer'!I7121</f>
        <v>0</v>
      </c>
      <c r="J7121">
        <f>'Previous Trades Import_OMS Quer'!J7121</f>
        <v>0</v>
      </c>
      <c r="K7121">
        <f>'Previous Trades Import_OMS Quer'!K7121</f>
        <v>0</v>
      </c>
      <c r="L7121">
        <f>'Previous Trades Import_OMS Quer'!L7121</f>
        <v>0</v>
      </c>
      <c r="M7121">
        <f>'Previous Trades Import_OMS Quer'!M7121</f>
        <v>0</v>
      </c>
      <c r="N7121">
        <f>'Previous Trades Import_OMS Quer'!N7121</f>
        <v>0</v>
      </c>
      <c r="O7121" t="str">
        <f>CLEAN('Previous Trades Import_OMS Quer'!O7121)</f>
        <v/>
      </c>
      <c r="Q7121" s="25">
        <f t="shared" si="222"/>
        <v>0</v>
      </c>
      <c r="R7121" s="25" t="e">
        <f>VLOOKUP(O7121,'Currency Balance'!$O$3:$Q$32,3,0)</f>
        <v>#N/A</v>
      </c>
      <c r="S7121" t="e">
        <f t="shared" si="223"/>
        <v>#N/A</v>
      </c>
    </row>
    <row r="7122" spans="1:19">
      <c r="A7122">
        <f>'Previous Trades Import_OMS Quer'!A7122</f>
        <v>0</v>
      </c>
      <c r="B7122">
        <f>'Previous Trades Import_OMS Quer'!B7122</f>
        <v>0</v>
      </c>
      <c r="C7122" s="22">
        <f>'Previous Trades Import_OMS Quer'!C7122</f>
        <v>0</v>
      </c>
      <c r="D7122">
        <f>'Previous Trades Import_OMS Quer'!D7122</f>
        <v>0</v>
      </c>
      <c r="E7122" s="22">
        <f>'Previous Trades Import_OMS Quer'!E7122</f>
        <v>0</v>
      </c>
      <c r="F7122">
        <f>'Previous Trades Import_OMS Quer'!F7122</f>
        <v>0</v>
      </c>
      <c r="G7122">
        <f>'Previous Trades Import_OMS Quer'!G7122</f>
        <v>0</v>
      </c>
      <c r="H7122">
        <f>'Previous Trades Import_OMS Quer'!H7122</f>
        <v>0</v>
      </c>
      <c r="I7122">
        <f>'Previous Trades Import_OMS Quer'!I7122</f>
        <v>0</v>
      </c>
      <c r="J7122">
        <f>'Previous Trades Import_OMS Quer'!J7122</f>
        <v>0</v>
      </c>
      <c r="K7122">
        <f>'Previous Trades Import_OMS Quer'!K7122</f>
        <v>0</v>
      </c>
      <c r="L7122">
        <f>'Previous Trades Import_OMS Quer'!L7122</f>
        <v>0</v>
      </c>
      <c r="M7122">
        <f>'Previous Trades Import_OMS Quer'!M7122</f>
        <v>0</v>
      </c>
      <c r="N7122">
        <f>'Previous Trades Import_OMS Quer'!N7122</f>
        <v>0</v>
      </c>
      <c r="O7122" t="str">
        <f>CLEAN('Previous Trades Import_OMS Quer'!O7122)</f>
        <v/>
      </c>
      <c r="Q7122" s="25">
        <f t="shared" si="222"/>
        <v>0</v>
      </c>
      <c r="R7122" s="25" t="e">
        <f>VLOOKUP(O7122,'Currency Balance'!$O$3:$Q$32,3,0)</f>
        <v>#N/A</v>
      </c>
      <c r="S7122" t="e">
        <f t="shared" si="223"/>
        <v>#N/A</v>
      </c>
    </row>
    <row r="7123" spans="1:19">
      <c r="A7123">
        <f>'Previous Trades Import_OMS Quer'!A7123</f>
        <v>0</v>
      </c>
      <c r="B7123">
        <f>'Previous Trades Import_OMS Quer'!B7123</f>
        <v>0</v>
      </c>
      <c r="C7123" s="22">
        <f>'Previous Trades Import_OMS Quer'!C7123</f>
        <v>0</v>
      </c>
      <c r="D7123">
        <f>'Previous Trades Import_OMS Quer'!D7123</f>
        <v>0</v>
      </c>
      <c r="E7123" s="22">
        <f>'Previous Trades Import_OMS Quer'!E7123</f>
        <v>0</v>
      </c>
      <c r="F7123">
        <f>'Previous Trades Import_OMS Quer'!F7123</f>
        <v>0</v>
      </c>
      <c r="G7123">
        <f>'Previous Trades Import_OMS Quer'!G7123</f>
        <v>0</v>
      </c>
      <c r="H7123">
        <f>'Previous Trades Import_OMS Quer'!H7123</f>
        <v>0</v>
      </c>
      <c r="I7123">
        <f>'Previous Trades Import_OMS Quer'!I7123</f>
        <v>0</v>
      </c>
      <c r="J7123">
        <f>'Previous Trades Import_OMS Quer'!J7123</f>
        <v>0</v>
      </c>
      <c r="K7123">
        <f>'Previous Trades Import_OMS Quer'!K7123</f>
        <v>0</v>
      </c>
      <c r="L7123">
        <f>'Previous Trades Import_OMS Quer'!L7123</f>
        <v>0</v>
      </c>
      <c r="M7123">
        <f>'Previous Trades Import_OMS Quer'!M7123</f>
        <v>0</v>
      </c>
      <c r="N7123">
        <f>'Previous Trades Import_OMS Quer'!N7123</f>
        <v>0</v>
      </c>
      <c r="O7123" t="str">
        <f>CLEAN('Previous Trades Import_OMS Quer'!O7123)</f>
        <v/>
      </c>
      <c r="Q7123" s="25">
        <f t="shared" si="222"/>
        <v>0</v>
      </c>
      <c r="R7123" s="25" t="e">
        <f>VLOOKUP(O7123,'Currency Balance'!$O$3:$Q$32,3,0)</f>
        <v>#N/A</v>
      </c>
      <c r="S7123" t="e">
        <f t="shared" si="223"/>
        <v>#N/A</v>
      </c>
    </row>
    <row r="7124" spans="1:19">
      <c r="A7124">
        <f>'Previous Trades Import_OMS Quer'!A7124</f>
        <v>0</v>
      </c>
      <c r="B7124">
        <f>'Previous Trades Import_OMS Quer'!B7124</f>
        <v>0</v>
      </c>
      <c r="C7124" s="22">
        <f>'Previous Trades Import_OMS Quer'!C7124</f>
        <v>0</v>
      </c>
      <c r="D7124">
        <f>'Previous Trades Import_OMS Quer'!D7124</f>
        <v>0</v>
      </c>
      <c r="E7124" s="22">
        <f>'Previous Trades Import_OMS Quer'!E7124</f>
        <v>0</v>
      </c>
      <c r="F7124">
        <f>'Previous Trades Import_OMS Quer'!F7124</f>
        <v>0</v>
      </c>
      <c r="G7124">
        <f>'Previous Trades Import_OMS Quer'!G7124</f>
        <v>0</v>
      </c>
      <c r="H7124">
        <f>'Previous Trades Import_OMS Quer'!H7124</f>
        <v>0</v>
      </c>
      <c r="I7124">
        <f>'Previous Trades Import_OMS Quer'!I7124</f>
        <v>0</v>
      </c>
      <c r="J7124">
        <f>'Previous Trades Import_OMS Quer'!J7124</f>
        <v>0</v>
      </c>
      <c r="K7124">
        <f>'Previous Trades Import_OMS Quer'!K7124</f>
        <v>0</v>
      </c>
      <c r="L7124">
        <f>'Previous Trades Import_OMS Quer'!L7124</f>
        <v>0</v>
      </c>
      <c r="M7124">
        <f>'Previous Trades Import_OMS Quer'!M7124</f>
        <v>0</v>
      </c>
      <c r="N7124">
        <f>'Previous Trades Import_OMS Quer'!N7124</f>
        <v>0</v>
      </c>
      <c r="O7124" t="str">
        <f>CLEAN('Previous Trades Import_OMS Quer'!O7124)</f>
        <v/>
      </c>
      <c r="Q7124" s="25">
        <f t="shared" si="222"/>
        <v>0</v>
      </c>
      <c r="R7124" s="25" t="e">
        <f>VLOOKUP(O7124,'Currency Balance'!$O$3:$Q$32,3,0)</f>
        <v>#N/A</v>
      </c>
      <c r="S7124" t="e">
        <f t="shared" si="223"/>
        <v>#N/A</v>
      </c>
    </row>
    <row r="7125" spans="1:19">
      <c r="A7125">
        <f>'Previous Trades Import_OMS Quer'!A7125</f>
        <v>0</v>
      </c>
      <c r="B7125">
        <f>'Previous Trades Import_OMS Quer'!B7125</f>
        <v>0</v>
      </c>
      <c r="C7125" s="22">
        <f>'Previous Trades Import_OMS Quer'!C7125</f>
        <v>0</v>
      </c>
      <c r="D7125">
        <f>'Previous Trades Import_OMS Quer'!D7125</f>
        <v>0</v>
      </c>
      <c r="E7125" s="22">
        <f>'Previous Trades Import_OMS Quer'!E7125</f>
        <v>0</v>
      </c>
      <c r="F7125">
        <f>'Previous Trades Import_OMS Quer'!F7125</f>
        <v>0</v>
      </c>
      <c r="G7125">
        <f>'Previous Trades Import_OMS Quer'!G7125</f>
        <v>0</v>
      </c>
      <c r="H7125">
        <f>'Previous Trades Import_OMS Quer'!H7125</f>
        <v>0</v>
      </c>
      <c r="I7125">
        <f>'Previous Trades Import_OMS Quer'!I7125</f>
        <v>0</v>
      </c>
      <c r="J7125">
        <f>'Previous Trades Import_OMS Quer'!J7125</f>
        <v>0</v>
      </c>
      <c r="K7125">
        <f>'Previous Trades Import_OMS Quer'!K7125</f>
        <v>0</v>
      </c>
      <c r="L7125">
        <f>'Previous Trades Import_OMS Quer'!L7125</f>
        <v>0</v>
      </c>
      <c r="M7125">
        <f>'Previous Trades Import_OMS Quer'!M7125</f>
        <v>0</v>
      </c>
      <c r="N7125">
        <f>'Previous Trades Import_OMS Quer'!N7125</f>
        <v>0</v>
      </c>
      <c r="O7125" t="str">
        <f>CLEAN('Previous Trades Import_OMS Quer'!O7125)</f>
        <v/>
      </c>
      <c r="Q7125" s="25">
        <f t="shared" si="222"/>
        <v>0</v>
      </c>
      <c r="R7125" s="25" t="e">
        <f>VLOOKUP(O7125,'Currency Balance'!$O$3:$Q$32,3,0)</f>
        <v>#N/A</v>
      </c>
      <c r="S7125" t="e">
        <f t="shared" si="223"/>
        <v>#N/A</v>
      </c>
    </row>
    <row r="7126" spans="1:19">
      <c r="A7126">
        <f>'Previous Trades Import_OMS Quer'!A7126</f>
        <v>0</v>
      </c>
      <c r="B7126">
        <f>'Previous Trades Import_OMS Quer'!B7126</f>
        <v>0</v>
      </c>
      <c r="C7126" s="22">
        <f>'Previous Trades Import_OMS Quer'!C7126</f>
        <v>0</v>
      </c>
      <c r="D7126">
        <f>'Previous Trades Import_OMS Quer'!D7126</f>
        <v>0</v>
      </c>
      <c r="E7126" s="22">
        <f>'Previous Trades Import_OMS Quer'!E7126</f>
        <v>0</v>
      </c>
      <c r="F7126">
        <f>'Previous Trades Import_OMS Quer'!F7126</f>
        <v>0</v>
      </c>
      <c r="G7126">
        <f>'Previous Trades Import_OMS Quer'!G7126</f>
        <v>0</v>
      </c>
      <c r="H7126">
        <f>'Previous Trades Import_OMS Quer'!H7126</f>
        <v>0</v>
      </c>
      <c r="I7126">
        <f>'Previous Trades Import_OMS Quer'!I7126</f>
        <v>0</v>
      </c>
      <c r="J7126">
        <f>'Previous Trades Import_OMS Quer'!J7126</f>
        <v>0</v>
      </c>
      <c r="K7126">
        <f>'Previous Trades Import_OMS Quer'!K7126</f>
        <v>0</v>
      </c>
      <c r="L7126">
        <f>'Previous Trades Import_OMS Quer'!L7126</f>
        <v>0</v>
      </c>
      <c r="M7126">
        <f>'Previous Trades Import_OMS Quer'!M7126</f>
        <v>0</v>
      </c>
      <c r="N7126">
        <f>'Previous Trades Import_OMS Quer'!N7126</f>
        <v>0</v>
      </c>
      <c r="O7126" t="str">
        <f>CLEAN('Previous Trades Import_OMS Quer'!O7126)</f>
        <v/>
      </c>
      <c r="Q7126" s="25">
        <f t="shared" si="222"/>
        <v>0</v>
      </c>
      <c r="R7126" s="25" t="e">
        <f>VLOOKUP(O7126,'Currency Balance'!$O$3:$Q$32,3,0)</f>
        <v>#N/A</v>
      </c>
      <c r="S7126" t="e">
        <f t="shared" si="223"/>
        <v>#N/A</v>
      </c>
    </row>
    <row r="7127" spans="1:19">
      <c r="A7127">
        <f>'Previous Trades Import_OMS Quer'!A7127</f>
        <v>0</v>
      </c>
      <c r="B7127">
        <f>'Previous Trades Import_OMS Quer'!B7127</f>
        <v>0</v>
      </c>
      <c r="C7127" s="22">
        <f>'Previous Trades Import_OMS Quer'!C7127</f>
        <v>0</v>
      </c>
      <c r="D7127">
        <f>'Previous Trades Import_OMS Quer'!D7127</f>
        <v>0</v>
      </c>
      <c r="E7127" s="22">
        <f>'Previous Trades Import_OMS Quer'!E7127</f>
        <v>0</v>
      </c>
      <c r="F7127">
        <f>'Previous Trades Import_OMS Quer'!F7127</f>
        <v>0</v>
      </c>
      <c r="G7127">
        <f>'Previous Trades Import_OMS Quer'!G7127</f>
        <v>0</v>
      </c>
      <c r="H7127">
        <f>'Previous Trades Import_OMS Quer'!H7127</f>
        <v>0</v>
      </c>
      <c r="I7127">
        <f>'Previous Trades Import_OMS Quer'!I7127</f>
        <v>0</v>
      </c>
      <c r="J7127">
        <f>'Previous Trades Import_OMS Quer'!J7127</f>
        <v>0</v>
      </c>
      <c r="K7127">
        <f>'Previous Trades Import_OMS Quer'!K7127</f>
        <v>0</v>
      </c>
      <c r="L7127">
        <f>'Previous Trades Import_OMS Quer'!L7127</f>
        <v>0</v>
      </c>
      <c r="M7127">
        <f>'Previous Trades Import_OMS Quer'!M7127</f>
        <v>0</v>
      </c>
      <c r="N7127">
        <f>'Previous Trades Import_OMS Quer'!N7127</f>
        <v>0</v>
      </c>
      <c r="O7127" t="str">
        <f>CLEAN('Previous Trades Import_OMS Quer'!O7127)</f>
        <v/>
      </c>
      <c r="Q7127" s="25">
        <f t="shared" si="222"/>
        <v>0</v>
      </c>
      <c r="R7127" s="25" t="e">
        <f>VLOOKUP(O7127,'Currency Balance'!$O$3:$Q$32,3,0)</f>
        <v>#N/A</v>
      </c>
      <c r="S7127" t="e">
        <f t="shared" si="223"/>
        <v>#N/A</v>
      </c>
    </row>
    <row r="7128" spans="1:19">
      <c r="A7128">
        <f>'Previous Trades Import_OMS Quer'!A7128</f>
        <v>0</v>
      </c>
      <c r="B7128">
        <f>'Previous Trades Import_OMS Quer'!B7128</f>
        <v>0</v>
      </c>
      <c r="C7128" s="22">
        <f>'Previous Trades Import_OMS Quer'!C7128</f>
        <v>0</v>
      </c>
      <c r="D7128">
        <f>'Previous Trades Import_OMS Quer'!D7128</f>
        <v>0</v>
      </c>
      <c r="E7128" s="22">
        <f>'Previous Trades Import_OMS Quer'!E7128</f>
        <v>0</v>
      </c>
      <c r="F7128">
        <f>'Previous Trades Import_OMS Quer'!F7128</f>
        <v>0</v>
      </c>
      <c r="G7128">
        <f>'Previous Trades Import_OMS Quer'!G7128</f>
        <v>0</v>
      </c>
      <c r="H7128">
        <f>'Previous Trades Import_OMS Quer'!H7128</f>
        <v>0</v>
      </c>
      <c r="I7128">
        <f>'Previous Trades Import_OMS Quer'!I7128</f>
        <v>0</v>
      </c>
      <c r="J7128">
        <f>'Previous Trades Import_OMS Quer'!J7128</f>
        <v>0</v>
      </c>
      <c r="K7128">
        <f>'Previous Trades Import_OMS Quer'!K7128</f>
        <v>0</v>
      </c>
      <c r="L7128">
        <f>'Previous Trades Import_OMS Quer'!L7128</f>
        <v>0</v>
      </c>
      <c r="M7128">
        <f>'Previous Trades Import_OMS Quer'!M7128</f>
        <v>0</v>
      </c>
      <c r="N7128">
        <f>'Previous Trades Import_OMS Quer'!N7128</f>
        <v>0</v>
      </c>
      <c r="O7128" t="str">
        <f>CLEAN('Previous Trades Import_OMS Quer'!O7128)</f>
        <v/>
      </c>
      <c r="Q7128" s="25">
        <f t="shared" si="222"/>
        <v>0</v>
      </c>
      <c r="R7128" s="25" t="e">
        <f>VLOOKUP(O7128,'Currency Balance'!$O$3:$Q$32,3,0)</f>
        <v>#N/A</v>
      </c>
      <c r="S7128" t="e">
        <f t="shared" si="223"/>
        <v>#N/A</v>
      </c>
    </row>
    <row r="7129" spans="1:19">
      <c r="A7129">
        <f>'Previous Trades Import_OMS Quer'!A7129</f>
        <v>0</v>
      </c>
      <c r="B7129">
        <f>'Previous Trades Import_OMS Quer'!B7129</f>
        <v>0</v>
      </c>
      <c r="C7129" s="22">
        <f>'Previous Trades Import_OMS Quer'!C7129</f>
        <v>0</v>
      </c>
      <c r="D7129">
        <f>'Previous Trades Import_OMS Quer'!D7129</f>
        <v>0</v>
      </c>
      <c r="E7129" s="22">
        <f>'Previous Trades Import_OMS Quer'!E7129</f>
        <v>0</v>
      </c>
      <c r="F7129">
        <f>'Previous Trades Import_OMS Quer'!F7129</f>
        <v>0</v>
      </c>
      <c r="G7129">
        <f>'Previous Trades Import_OMS Quer'!G7129</f>
        <v>0</v>
      </c>
      <c r="H7129">
        <f>'Previous Trades Import_OMS Quer'!H7129</f>
        <v>0</v>
      </c>
      <c r="I7129">
        <f>'Previous Trades Import_OMS Quer'!I7129</f>
        <v>0</v>
      </c>
      <c r="J7129">
        <f>'Previous Trades Import_OMS Quer'!J7129</f>
        <v>0</v>
      </c>
      <c r="K7129">
        <f>'Previous Trades Import_OMS Quer'!K7129</f>
        <v>0</v>
      </c>
      <c r="L7129">
        <f>'Previous Trades Import_OMS Quer'!L7129</f>
        <v>0</v>
      </c>
      <c r="M7129">
        <f>'Previous Trades Import_OMS Quer'!M7129</f>
        <v>0</v>
      </c>
      <c r="N7129">
        <f>'Previous Trades Import_OMS Quer'!N7129</f>
        <v>0</v>
      </c>
      <c r="O7129" t="str">
        <f>CLEAN('Previous Trades Import_OMS Quer'!O7129)</f>
        <v/>
      </c>
      <c r="Q7129" s="25">
        <f t="shared" si="222"/>
        <v>0</v>
      </c>
      <c r="R7129" s="25" t="e">
        <f>VLOOKUP(O7129,'Currency Balance'!$O$3:$Q$32,3,0)</f>
        <v>#N/A</v>
      </c>
      <c r="S7129" t="e">
        <f t="shared" si="223"/>
        <v>#N/A</v>
      </c>
    </row>
    <row r="7130" spans="1:19">
      <c r="A7130">
        <f>'Previous Trades Import_OMS Quer'!A7130</f>
        <v>0</v>
      </c>
      <c r="B7130">
        <f>'Previous Trades Import_OMS Quer'!B7130</f>
        <v>0</v>
      </c>
      <c r="C7130" s="22">
        <f>'Previous Trades Import_OMS Quer'!C7130</f>
        <v>0</v>
      </c>
      <c r="D7130">
        <f>'Previous Trades Import_OMS Quer'!D7130</f>
        <v>0</v>
      </c>
      <c r="E7130" s="22">
        <f>'Previous Trades Import_OMS Quer'!E7130</f>
        <v>0</v>
      </c>
      <c r="F7130">
        <f>'Previous Trades Import_OMS Quer'!F7130</f>
        <v>0</v>
      </c>
      <c r="G7130">
        <f>'Previous Trades Import_OMS Quer'!G7130</f>
        <v>0</v>
      </c>
      <c r="H7130">
        <f>'Previous Trades Import_OMS Quer'!H7130</f>
        <v>0</v>
      </c>
      <c r="I7130">
        <f>'Previous Trades Import_OMS Quer'!I7130</f>
        <v>0</v>
      </c>
      <c r="J7130">
        <f>'Previous Trades Import_OMS Quer'!J7130</f>
        <v>0</v>
      </c>
      <c r="K7130">
        <f>'Previous Trades Import_OMS Quer'!K7130</f>
        <v>0</v>
      </c>
      <c r="L7130">
        <f>'Previous Trades Import_OMS Quer'!L7130</f>
        <v>0</v>
      </c>
      <c r="M7130">
        <f>'Previous Trades Import_OMS Quer'!M7130</f>
        <v>0</v>
      </c>
      <c r="N7130">
        <f>'Previous Trades Import_OMS Quer'!N7130</f>
        <v>0</v>
      </c>
      <c r="O7130" t="str">
        <f>CLEAN('Previous Trades Import_OMS Quer'!O7130)</f>
        <v/>
      </c>
      <c r="Q7130" s="25">
        <f t="shared" si="222"/>
        <v>0</v>
      </c>
      <c r="R7130" s="25" t="e">
        <f>VLOOKUP(O7130,'Currency Balance'!$O$3:$Q$32,3,0)</f>
        <v>#N/A</v>
      </c>
      <c r="S7130" t="e">
        <f t="shared" si="223"/>
        <v>#N/A</v>
      </c>
    </row>
    <row r="7131" spans="1:19">
      <c r="A7131">
        <f>'Previous Trades Import_OMS Quer'!A7131</f>
        <v>0</v>
      </c>
      <c r="B7131">
        <f>'Previous Trades Import_OMS Quer'!B7131</f>
        <v>0</v>
      </c>
      <c r="C7131" s="22">
        <f>'Previous Trades Import_OMS Quer'!C7131</f>
        <v>0</v>
      </c>
      <c r="D7131">
        <f>'Previous Trades Import_OMS Quer'!D7131</f>
        <v>0</v>
      </c>
      <c r="E7131" s="22">
        <f>'Previous Trades Import_OMS Quer'!E7131</f>
        <v>0</v>
      </c>
      <c r="F7131">
        <f>'Previous Trades Import_OMS Quer'!F7131</f>
        <v>0</v>
      </c>
      <c r="G7131">
        <f>'Previous Trades Import_OMS Quer'!G7131</f>
        <v>0</v>
      </c>
      <c r="H7131">
        <f>'Previous Trades Import_OMS Quer'!H7131</f>
        <v>0</v>
      </c>
      <c r="I7131">
        <f>'Previous Trades Import_OMS Quer'!I7131</f>
        <v>0</v>
      </c>
      <c r="J7131">
        <f>'Previous Trades Import_OMS Quer'!J7131</f>
        <v>0</v>
      </c>
      <c r="K7131">
        <f>'Previous Trades Import_OMS Quer'!K7131</f>
        <v>0</v>
      </c>
      <c r="L7131">
        <f>'Previous Trades Import_OMS Quer'!L7131</f>
        <v>0</v>
      </c>
      <c r="M7131">
        <f>'Previous Trades Import_OMS Quer'!M7131</f>
        <v>0</v>
      </c>
      <c r="N7131">
        <f>'Previous Trades Import_OMS Quer'!N7131</f>
        <v>0</v>
      </c>
      <c r="O7131" t="str">
        <f>CLEAN('Previous Trades Import_OMS Quer'!O7131)</f>
        <v/>
      </c>
      <c r="Q7131" s="25">
        <f t="shared" si="222"/>
        <v>0</v>
      </c>
      <c r="R7131" s="25" t="e">
        <f>VLOOKUP(O7131,'Currency Balance'!$O$3:$Q$32,3,0)</f>
        <v>#N/A</v>
      </c>
      <c r="S7131" t="e">
        <f t="shared" si="223"/>
        <v>#N/A</v>
      </c>
    </row>
    <row r="7132" spans="1:19">
      <c r="A7132">
        <f>'Previous Trades Import_OMS Quer'!A7132</f>
        <v>0</v>
      </c>
      <c r="B7132">
        <f>'Previous Trades Import_OMS Quer'!B7132</f>
        <v>0</v>
      </c>
      <c r="C7132" s="22">
        <f>'Previous Trades Import_OMS Quer'!C7132</f>
        <v>0</v>
      </c>
      <c r="D7132">
        <f>'Previous Trades Import_OMS Quer'!D7132</f>
        <v>0</v>
      </c>
      <c r="E7132" s="22">
        <f>'Previous Trades Import_OMS Quer'!E7132</f>
        <v>0</v>
      </c>
      <c r="F7132">
        <f>'Previous Trades Import_OMS Quer'!F7132</f>
        <v>0</v>
      </c>
      <c r="G7132">
        <f>'Previous Trades Import_OMS Quer'!G7132</f>
        <v>0</v>
      </c>
      <c r="H7132">
        <f>'Previous Trades Import_OMS Quer'!H7132</f>
        <v>0</v>
      </c>
      <c r="I7132">
        <f>'Previous Trades Import_OMS Quer'!I7132</f>
        <v>0</v>
      </c>
      <c r="J7132">
        <f>'Previous Trades Import_OMS Quer'!J7132</f>
        <v>0</v>
      </c>
      <c r="K7132">
        <f>'Previous Trades Import_OMS Quer'!K7132</f>
        <v>0</v>
      </c>
      <c r="L7132">
        <f>'Previous Trades Import_OMS Quer'!L7132</f>
        <v>0</v>
      </c>
      <c r="M7132">
        <f>'Previous Trades Import_OMS Quer'!M7132</f>
        <v>0</v>
      </c>
      <c r="N7132">
        <f>'Previous Trades Import_OMS Quer'!N7132</f>
        <v>0</v>
      </c>
      <c r="O7132" t="str">
        <f>CLEAN('Previous Trades Import_OMS Quer'!O7132)</f>
        <v/>
      </c>
      <c r="Q7132" s="25">
        <f t="shared" si="222"/>
        <v>0</v>
      </c>
      <c r="R7132" s="25" t="e">
        <f>VLOOKUP(O7132,'Currency Balance'!$O$3:$Q$32,3,0)</f>
        <v>#N/A</v>
      </c>
      <c r="S7132" t="e">
        <f t="shared" si="223"/>
        <v>#N/A</v>
      </c>
    </row>
    <row r="7133" spans="1:19">
      <c r="A7133">
        <f>'Previous Trades Import_OMS Quer'!A7133</f>
        <v>0</v>
      </c>
      <c r="B7133">
        <f>'Previous Trades Import_OMS Quer'!B7133</f>
        <v>0</v>
      </c>
      <c r="C7133" s="22">
        <f>'Previous Trades Import_OMS Quer'!C7133</f>
        <v>0</v>
      </c>
      <c r="D7133">
        <f>'Previous Trades Import_OMS Quer'!D7133</f>
        <v>0</v>
      </c>
      <c r="E7133" s="22">
        <f>'Previous Trades Import_OMS Quer'!E7133</f>
        <v>0</v>
      </c>
      <c r="F7133">
        <f>'Previous Trades Import_OMS Quer'!F7133</f>
        <v>0</v>
      </c>
      <c r="G7133">
        <f>'Previous Trades Import_OMS Quer'!G7133</f>
        <v>0</v>
      </c>
      <c r="H7133">
        <f>'Previous Trades Import_OMS Quer'!H7133</f>
        <v>0</v>
      </c>
      <c r="I7133">
        <f>'Previous Trades Import_OMS Quer'!I7133</f>
        <v>0</v>
      </c>
      <c r="J7133">
        <f>'Previous Trades Import_OMS Quer'!J7133</f>
        <v>0</v>
      </c>
      <c r="K7133">
        <f>'Previous Trades Import_OMS Quer'!K7133</f>
        <v>0</v>
      </c>
      <c r="L7133">
        <f>'Previous Trades Import_OMS Quer'!L7133</f>
        <v>0</v>
      </c>
      <c r="M7133">
        <f>'Previous Trades Import_OMS Quer'!M7133</f>
        <v>0</v>
      </c>
      <c r="N7133">
        <f>'Previous Trades Import_OMS Quer'!N7133</f>
        <v>0</v>
      </c>
      <c r="O7133" t="str">
        <f>CLEAN('Previous Trades Import_OMS Quer'!O7133)</f>
        <v/>
      </c>
      <c r="Q7133" s="25">
        <f t="shared" si="222"/>
        <v>0</v>
      </c>
      <c r="R7133" s="25" t="e">
        <f>VLOOKUP(O7133,'Currency Balance'!$O$3:$Q$32,3,0)</f>
        <v>#N/A</v>
      </c>
      <c r="S7133" t="e">
        <f t="shared" si="223"/>
        <v>#N/A</v>
      </c>
    </row>
    <row r="7134" spans="1:19">
      <c r="A7134">
        <f>'Previous Trades Import_OMS Quer'!A7134</f>
        <v>0</v>
      </c>
      <c r="B7134">
        <f>'Previous Trades Import_OMS Quer'!B7134</f>
        <v>0</v>
      </c>
      <c r="C7134" s="22">
        <f>'Previous Trades Import_OMS Quer'!C7134</f>
        <v>0</v>
      </c>
      <c r="D7134">
        <f>'Previous Trades Import_OMS Quer'!D7134</f>
        <v>0</v>
      </c>
      <c r="E7134" s="22">
        <f>'Previous Trades Import_OMS Quer'!E7134</f>
        <v>0</v>
      </c>
      <c r="F7134">
        <f>'Previous Trades Import_OMS Quer'!F7134</f>
        <v>0</v>
      </c>
      <c r="G7134">
        <f>'Previous Trades Import_OMS Quer'!G7134</f>
        <v>0</v>
      </c>
      <c r="H7134">
        <f>'Previous Trades Import_OMS Quer'!H7134</f>
        <v>0</v>
      </c>
      <c r="I7134">
        <f>'Previous Trades Import_OMS Quer'!I7134</f>
        <v>0</v>
      </c>
      <c r="J7134">
        <f>'Previous Trades Import_OMS Quer'!J7134</f>
        <v>0</v>
      </c>
      <c r="K7134">
        <f>'Previous Trades Import_OMS Quer'!K7134</f>
        <v>0</v>
      </c>
      <c r="L7134">
        <f>'Previous Trades Import_OMS Quer'!L7134</f>
        <v>0</v>
      </c>
      <c r="M7134">
        <f>'Previous Trades Import_OMS Quer'!M7134</f>
        <v>0</v>
      </c>
      <c r="N7134">
        <f>'Previous Trades Import_OMS Quer'!N7134</f>
        <v>0</v>
      </c>
      <c r="O7134" t="str">
        <f>CLEAN('Previous Trades Import_OMS Quer'!O7134)</f>
        <v/>
      </c>
      <c r="Q7134" s="25">
        <f t="shared" si="222"/>
        <v>0</v>
      </c>
      <c r="R7134" s="25" t="e">
        <f>VLOOKUP(O7134,'Currency Balance'!$O$3:$Q$32,3,0)</f>
        <v>#N/A</v>
      </c>
      <c r="S7134" t="e">
        <f t="shared" si="223"/>
        <v>#N/A</v>
      </c>
    </row>
    <row r="7135" spans="1:19">
      <c r="A7135">
        <f>'Previous Trades Import_OMS Quer'!A7135</f>
        <v>0</v>
      </c>
      <c r="B7135">
        <f>'Previous Trades Import_OMS Quer'!B7135</f>
        <v>0</v>
      </c>
      <c r="C7135" s="22">
        <f>'Previous Trades Import_OMS Quer'!C7135</f>
        <v>0</v>
      </c>
      <c r="D7135">
        <f>'Previous Trades Import_OMS Quer'!D7135</f>
        <v>0</v>
      </c>
      <c r="E7135" s="22">
        <f>'Previous Trades Import_OMS Quer'!E7135</f>
        <v>0</v>
      </c>
      <c r="F7135">
        <f>'Previous Trades Import_OMS Quer'!F7135</f>
        <v>0</v>
      </c>
      <c r="G7135">
        <f>'Previous Trades Import_OMS Quer'!G7135</f>
        <v>0</v>
      </c>
      <c r="H7135">
        <f>'Previous Trades Import_OMS Quer'!H7135</f>
        <v>0</v>
      </c>
      <c r="I7135">
        <f>'Previous Trades Import_OMS Quer'!I7135</f>
        <v>0</v>
      </c>
      <c r="J7135">
        <f>'Previous Trades Import_OMS Quer'!J7135</f>
        <v>0</v>
      </c>
      <c r="K7135">
        <f>'Previous Trades Import_OMS Quer'!K7135</f>
        <v>0</v>
      </c>
      <c r="L7135">
        <f>'Previous Trades Import_OMS Quer'!L7135</f>
        <v>0</v>
      </c>
      <c r="M7135">
        <f>'Previous Trades Import_OMS Quer'!M7135</f>
        <v>0</v>
      </c>
      <c r="N7135">
        <f>'Previous Trades Import_OMS Quer'!N7135</f>
        <v>0</v>
      </c>
      <c r="O7135" t="str">
        <f>CLEAN('Previous Trades Import_OMS Quer'!O7135)</f>
        <v/>
      </c>
      <c r="Q7135" s="25">
        <f t="shared" si="222"/>
        <v>0</v>
      </c>
      <c r="R7135" s="25" t="e">
        <f>VLOOKUP(O7135,'Currency Balance'!$O$3:$Q$32,3,0)</f>
        <v>#N/A</v>
      </c>
      <c r="S7135" t="e">
        <f t="shared" si="223"/>
        <v>#N/A</v>
      </c>
    </row>
    <row r="7136" spans="1:19">
      <c r="A7136">
        <f>'Previous Trades Import_OMS Quer'!A7136</f>
        <v>0</v>
      </c>
      <c r="B7136">
        <f>'Previous Trades Import_OMS Quer'!B7136</f>
        <v>0</v>
      </c>
      <c r="C7136" s="22">
        <f>'Previous Trades Import_OMS Quer'!C7136</f>
        <v>0</v>
      </c>
      <c r="D7136">
        <f>'Previous Trades Import_OMS Quer'!D7136</f>
        <v>0</v>
      </c>
      <c r="E7136" s="22">
        <f>'Previous Trades Import_OMS Quer'!E7136</f>
        <v>0</v>
      </c>
      <c r="F7136">
        <f>'Previous Trades Import_OMS Quer'!F7136</f>
        <v>0</v>
      </c>
      <c r="G7136">
        <f>'Previous Trades Import_OMS Quer'!G7136</f>
        <v>0</v>
      </c>
      <c r="H7136">
        <f>'Previous Trades Import_OMS Quer'!H7136</f>
        <v>0</v>
      </c>
      <c r="I7136">
        <f>'Previous Trades Import_OMS Quer'!I7136</f>
        <v>0</v>
      </c>
      <c r="J7136">
        <f>'Previous Trades Import_OMS Quer'!J7136</f>
        <v>0</v>
      </c>
      <c r="K7136">
        <f>'Previous Trades Import_OMS Quer'!K7136</f>
        <v>0</v>
      </c>
      <c r="L7136">
        <f>'Previous Trades Import_OMS Quer'!L7136</f>
        <v>0</v>
      </c>
      <c r="M7136">
        <f>'Previous Trades Import_OMS Quer'!M7136</f>
        <v>0</v>
      </c>
      <c r="N7136">
        <f>'Previous Trades Import_OMS Quer'!N7136</f>
        <v>0</v>
      </c>
      <c r="O7136" t="str">
        <f>CLEAN('Previous Trades Import_OMS Quer'!O7136)</f>
        <v/>
      </c>
      <c r="Q7136" s="25">
        <f t="shared" si="222"/>
        <v>0</v>
      </c>
      <c r="R7136" s="25" t="e">
        <f>VLOOKUP(O7136,'Currency Balance'!$O$3:$Q$32,3,0)</f>
        <v>#N/A</v>
      </c>
      <c r="S7136" t="e">
        <f t="shared" si="223"/>
        <v>#N/A</v>
      </c>
    </row>
    <row r="7137" spans="1:19">
      <c r="A7137">
        <f>'Previous Trades Import_OMS Quer'!A7137</f>
        <v>0</v>
      </c>
      <c r="B7137">
        <f>'Previous Trades Import_OMS Quer'!B7137</f>
        <v>0</v>
      </c>
      <c r="C7137" s="22">
        <f>'Previous Trades Import_OMS Quer'!C7137</f>
        <v>0</v>
      </c>
      <c r="D7137">
        <f>'Previous Trades Import_OMS Quer'!D7137</f>
        <v>0</v>
      </c>
      <c r="E7137" s="22">
        <f>'Previous Trades Import_OMS Quer'!E7137</f>
        <v>0</v>
      </c>
      <c r="F7137">
        <f>'Previous Trades Import_OMS Quer'!F7137</f>
        <v>0</v>
      </c>
      <c r="G7137">
        <f>'Previous Trades Import_OMS Quer'!G7137</f>
        <v>0</v>
      </c>
      <c r="H7137">
        <f>'Previous Trades Import_OMS Quer'!H7137</f>
        <v>0</v>
      </c>
      <c r="I7137">
        <f>'Previous Trades Import_OMS Quer'!I7137</f>
        <v>0</v>
      </c>
      <c r="J7137">
        <f>'Previous Trades Import_OMS Quer'!J7137</f>
        <v>0</v>
      </c>
      <c r="K7137">
        <f>'Previous Trades Import_OMS Quer'!K7137</f>
        <v>0</v>
      </c>
      <c r="L7137">
        <f>'Previous Trades Import_OMS Quer'!L7137</f>
        <v>0</v>
      </c>
      <c r="M7137">
        <f>'Previous Trades Import_OMS Quer'!M7137</f>
        <v>0</v>
      </c>
      <c r="N7137">
        <f>'Previous Trades Import_OMS Quer'!N7137</f>
        <v>0</v>
      </c>
      <c r="O7137" t="str">
        <f>CLEAN('Previous Trades Import_OMS Quer'!O7137)</f>
        <v/>
      </c>
      <c r="Q7137" s="25">
        <f t="shared" si="222"/>
        <v>0</v>
      </c>
      <c r="R7137" s="25" t="e">
        <f>VLOOKUP(O7137,'Currency Balance'!$O$3:$Q$32,3,0)</f>
        <v>#N/A</v>
      </c>
      <c r="S7137" t="e">
        <f t="shared" si="223"/>
        <v>#N/A</v>
      </c>
    </row>
    <row r="7138" spans="1:19">
      <c r="A7138">
        <f>'Previous Trades Import_OMS Quer'!A7138</f>
        <v>0</v>
      </c>
      <c r="B7138">
        <f>'Previous Trades Import_OMS Quer'!B7138</f>
        <v>0</v>
      </c>
      <c r="C7138" s="22">
        <f>'Previous Trades Import_OMS Quer'!C7138</f>
        <v>0</v>
      </c>
      <c r="D7138">
        <f>'Previous Trades Import_OMS Quer'!D7138</f>
        <v>0</v>
      </c>
      <c r="E7138" s="22">
        <f>'Previous Trades Import_OMS Quer'!E7138</f>
        <v>0</v>
      </c>
      <c r="F7138">
        <f>'Previous Trades Import_OMS Quer'!F7138</f>
        <v>0</v>
      </c>
      <c r="G7138">
        <f>'Previous Trades Import_OMS Quer'!G7138</f>
        <v>0</v>
      </c>
      <c r="H7138">
        <f>'Previous Trades Import_OMS Quer'!H7138</f>
        <v>0</v>
      </c>
      <c r="I7138">
        <f>'Previous Trades Import_OMS Quer'!I7138</f>
        <v>0</v>
      </c>
      <c r="J7138">
        <f>'Previous Trades Import_OMS Quer'!J7138</f>
        <v>0</v>
      </c>
      <c r="K7138">
        <f>'Previous Trades Import_OMS Quer'!K7138</f>
        <v>0</v>
      </c>
      <c r="L7138">
        <f>'Previous Trades Import_OMS Quer'!L7138</f>
        <v>0</v>
      </c>
      <c r="M7138">
        <f>'Previous Trades Import_OMS Quer'!M7138</f>
        <v>0</v>
      </c>
      <c r="N7138">
        <f>'Previous Trades Import_OMS Quer'!N7138</f>
        <v>0</v>
      </c>
      <c r="O7138" t="str">
        <f>CLEAN('Previous Trades Import_OMS Quer'!O7138)</f>
        <v/>
      </c>
      <c r="Q7138" s="25">
        <f t="shared" si="222"/>
        <v>0</v>
      </c>
      <c r="R7138" s="25" t="e">
        <f>VLOOKUP(O7138,'Currency Balance'!$O$3:$Q$32,3,0)</f>
        <v>#N/A</v>
      </c>
      <c r="S7138" t="e">
        <f t="shared" si="223"/>
        <v>#N/A</v>
      </c>
    </row>
    <row r="7139" spans="1:19">
      <c r="A7139">
        <f>'Previous Trades Import_OMS Quer'!A7139</f>
        <v>0</v>
      </c>
      <c r="B7139">
        <f>'Previous Trades Import_OMS Quer'!B7139</f>
        <v>0</v>
      </c>
      <c r="C7139" s="22">
        <f>'Previous Trades Import_OMS Quer'!C7139</f>
        <v>0</v>
      </c>
      <c r="D7139">
        <f>'Previous Trades Import_OMS Quer'!D7139</f>
        <v>0</v>
      </c>
      <c r="E7139" s="22">
        <f>'Previous Trades Import_OMS Quer'!E7139</f>
        <v>0</v>
      </c>
      <c r="F7139">
        <f>'Previous Trades Import_OMS Quer'!F7139</f>
        <v>0</v>
      </c>
      <c r="G7139">
        <f>'Previous Trades Import_OMS Quer'!G7139</f>
        <v>0</v>
      </c>
      <c r="H7139">
        <f>'Previous Trades Import_OMS Quer'!H7139</f>
        <v>0</v>
      </c>
      <c r="I7139">
        <f>'Previous Trades Import_OMS Quer'!I7139</f>
        <v>0</v>
      </c>
      <c r="J7139">
        <f>'Previous Trades Import_OMS Quer'!J7139</f>
        <v>0</v>
      </c>
      <c r="K7139">
        <f>'Previous Trades Import_OMS Quer'!K7139</f>
        <v>0</v>
      </c>
      <c r="L7139">
        <f>'Previous Trades Import_OMS Quer'!L7139</f>
        <v>0</v>
      </c>
      <c r="M7139">
        <f>'Previous Trades Import_OMS Quer'!M7139</f>
        <v>0</v>
      </c>
      <c r="N7139">
        <f>'Previous Trades Import_OMS Quer'!N7139</f>
        <v>0</v>
      </c>
      <c r="O7139" t="str">
        <f>CLEAN('Previous Trades Import_OMS Quer'!O7139)</f>
        <v/>
      </c>
      <c r="Q7139" s="25">
        <f t="shared" si="222"/>
        <v>0</v>
      </c>
      <c r="R7139" s="25" t="e">
        <f>VLOOKUP(O7139,'Currency Balance'!$O$3:$Q$32,3,0)</f>
        <v>#N/A</v>
      </c>
      <c r="S7139" t="e">
        <f t="shared" si="223"/>
        <v>#N/A</v>
      </c>
    </row>
    <row r="7140" spans="1:19">
      <c r="A7140">
        <f>'Previous Trades Import_OMS Quer'!A7140</f>
        <v>0</v>
      </c>
      <c r="B7140">
        <f>'Previous Trades Import_OMS Quer'!B7140</f>
        <v>0</v>
      </c>
      <c r="C7140" s="22">
        <f>'Previous Trades Import_OMS Quer'!C7140</f>
        <v>0</v>
      </c>
      <c r="D7140">
        <f>'Previous Trades Import_OMS Quer'!D7140</f>
        <v>0</v>
      </c>
      <c r="E7140" s="22">
        <f>'Previous Trades Import_OMS Quer'!E7140</f>
        <v>0</v>
      </c>
      <c r="F7140">
        <f>'Previous Trades Import_OMS Quer'!F7140</f>
        <v>0</v>
      </c>
      <c r="G7140">
        <f>'Previous Trades Import_OMS Quer'!G7140</f>
        <v>0</v>
      </c>
      <c r="H7140">
        <f>'Previous Trades Import_OMS Quer'!H7140</f>
        <v>0</v>
      </c>
      <c r="I7140">
        <f>'Previous Trades Import_OMS Quer'!I7140</f>
        <v>0</v>
      </c>
      <c r="J7140">
        <f>'Previous Trades Import_OMS Quer'!J7140</f>
        <v>0</v>
      </c>
      <c r="K7140">
        <f>'Previous Trades Import_OMS Quer'!K7140</f>
        <v>0</v>
      </c>
      <c r="L7140">
        <f>'Previous Trades Import_OMS Quer'!L7140</f>
        <v>0</v>
      </c>
      <c r="M7140">
        <f>'Previous Trades Import_OMS Quer'!M7140</f>
        <v>0</v>
      </c>
      <c r="N7140">
        <f>'Previous Trades Import_OMS Quer'!N7140</f>
        <v>0</v>
      </c>
      <c r="O7140" t="str">
        <f>CLEAN('Previous Trades Import_OMS Quer'!O7140)</f>
        <v/>
      </c>
      <c r="Q7140" s="25">
        <f t="shared" si="222"/>
        <v>0</v>
      </c>
      <c r="R7140" s="25" t="e">
        <f>VLOOKUP(O7140,'Currency Balance'!$O$3:$Q$32,3,0)</f>
        <v>#N/A</v>
      </c>
      <c r="S7140" t="e">
        <f t="shared" si="223"/>
        <v>#N/A</v>
      </c>
    </row>
    <row r="7141" spans="1:19">
      <c r="A7141">
        <f>'Previous Trades Import_OMS Quer'!A7141</f>
        <v>0</v>
      </c>
      <c r="B7141">
        <f>'Previous Trades Import_OMS Quer'!B7141</f>
        <v>0</v>
      </c>
      <c r="C7141" s="22">
        <f>'Previous Trades Import_OMS Quer'!C7141</f>
        <v>0</v>
      </c>
      <c r="D7141">
        <f>'Previous Trades Import_OMS Quer'!D7141</f>
        <v>0</v>
      </c>
      <c r="E7141" s="22">
        <f>'Previous Trades Import_OMS Quer'!E7141</f>
        <v>0</v>
      </c>
      <c r="F7141">
        <f>'Previous Trades Import_OMS Quer'!F7141</f>
        <v>0</v>
      </c>
      <c r="G7141">
        <f>'Previous Trades Import_OMS Quer'!G7141</f>
        <v>0</v>
      </c>
      <c r="H7141">
        <f>'Previous Trades Import_OMS Quer'!H7141</f>
        <v>0</v>
      </c>
      <c r="I7141">
        <f>'Previous Trades Import_OMS Quer'!I7141</f>
        <v>0</v>
      </c>
      <c r="J7141">
        <f>'Previous Trades Import_OMS Quer'!J7141</f>
        <v>0</v>
      </c>
      <c r="K7141">
        <f>'Previous Trades Import_OMS Quer'!K7141</f>
        <v>0</v>
      </c>
      <c r="L7141">
        <f>'Previous Trades Import_OMS Quer'!L7141</f>
        <v>0</v>
      </c>
      <c r="M7141">
        <f>'Previous Trades Import_OMS Quer'!M7141</f>
        <v>0</v>
      </c>
      <c r="N7141">
        <f>'Previous Trades Import_OMS Quer'!N7141</f>
        <v>0</v>
      </c>
      <c r="O7141" t="str">
        <f>CLEAN('Previous Trades Import_OMS Quer'!O7141)</f>
        <v/>
      </c>
      <c r="Q7141" s="25">
        <f t="shared" si="222"/>
        <v>0</v>
      </c>
      <c r="R7141" s="25" t="e">
        <f>VLOOKUP(O7141,'Currency Balance'!$O$3:$Q$32,3,0)</f>
        <v>#N/A</v>
      </c>
      <c r="S7141" t="e">
        <f t="shared" si="223"/>
        <v>#N/A</v>
      </c>
    </row>
    <row r="7142" spans="1:19">
      <c r="A7142">
        <f>'Previous Trades Import_OMS Quer'!A7142</f>
        <v>0</v>
      </c>
      <c r="B7142">
        <f>'Previous Trades Import_OMS Quer'!B7142</f>
        <v>0</v>
      </c>
      <c r="C7142" s="22">
        <f>'Previous Trades Import_OMS Quer'!C7142</f>
        <v>0</v>
      </c>
      <c r="D7142">
        <f>'Previous Trades Import_OMS Quer'!D7142</f>
        <v>0</v>
      </c>
      <c r="E7142" s="22">
        <f>'Previous Trades Import_OMS Quer'!E7142</f>
        <v>0</v>
      </c>
      <c r="F7142">
        <f>'Previous Trades Import_OMS Quer'!F7142</f>
        <v>0</v>
      </c>
      <c r="G7142">
        <f>'Previous Trades Import_OMS Quer'!G7142</f>
        <v>0</v>
      </c>
      <c r="H7142">
        <f>'Previous Trades Import_OMS Quer'!H7142</f>
        <v>0</v>
      </c>
      <c r="I7142">
        <f>'Previous Trades Import_OMS Quer'!I7142</f>
        <v>0</v>
      </c>
      <c r="J7142">
        <f>'Previous Trades Import_OMS Quer'!J7142</f>
        <v>0</v>
      </c>
      <c r="K7142">
        <f>'Previous Trades Import_OMS Quer'!K7142</f>
        <v>0</v>
      </c>
      <c r="L7142">
        <f>'Previous Trades Import_OMS Quer'!L7142</f>
        <v>0</v>
      </c>
      <c r="M7142">
        <f>'Previous Trades Import_OMS Quer'!M7142</f>
        <v>0</v>
      </c>
      <c r="N7142">
        <f>'Previous Trades Import_OMS Quer'!N7142</f>
        <v>0</v>
      </c>
      <c r="O7142" t="str">
        <f>CLEAN('Previous Trades Import_OMS Quer'!O7142)</f>
        <v/>
      </c>
      <c r="Q7142" s="25">
        <f t="shared" si="222"/>
        <v>0</v>
      </c>
      <c r="R7142" s="25" t="e">
        <f>VLOOKUP(O7142,'Currency Balance'!$O$3:$Q$32,3,0)</f>
        <v>#N/A</v>
      </c>
      <c r="S7142" t="e">
        <f t="shared" si="223"/>
        <v>#N/A</v>
      </c>
    </row>
    <row r="7143" spans="1:19">
      <c r="A7143">
        <f>'Previous Trades Import_OMS Quer'!A7143</f>
        <v>0</v>
      </c>
      <c r="B7143">
        <f>'Previous Trades Import_OMS Quer'!B7143</f>
        <v>0</v>
      </c>
      <c r="C7143" s="22">
        <f>'Previous Trades Import_OMS Quer'!C7143</f>
        <v>0</v>
      </c>
      <c r="D7143">
        <f>'Previous Trades Import_OMS Quer'!D7143</f>
        <v>0</v>
      </c>
      <c r="E7143" s="22">
        <f>'Previous Trades Import_OMS Quer'!E7143</f>
        <v>0</v>
      </c>
      <c r="F7143">
        <f>'Previous Trades Import_OMS Quer'!F7143</f>
        <v>0</v>
      </c>
      <c r="G7143">
        <f>'Previous Trades Import_OMS Quer'!G7143</f>
        <v>0</v>
      </c>
      <c r="H7143">
        <f>'Previous Trades Import_OMS Quer'!H7143</f>
        <v>0</v>
      </c>
      <c r="I7143">
        <f>'Previous Trades Import_OMS Quer'!I7143</f>
        <v>0</v>
      </c>
      <c r="J7143">
        <f>'Previous Trades Import_OMS Quer'!J7143</f>
        <v>0</v>
      </c>
      <c r="K7143">
        <f>'Previous Trades Import_OMS Quer'!K7143</f>
        <v>0</v>
      </c>
      <c r="L7143">
        <f>'Previous Trades Import_OMS Quer'!L7143</f>
        <v>0</v>
      </c>
      <c r="M7143">
        <f>'Previous Trades Import_OMS Quer'!M7143</f>
        <v>0</v>
      </c>
      <c r="N7143">
        <f>'Previous Trades Import_OMS Quer'!N7143</f>
        <v>0</v>
      </c>
      <c r="O7143" t="str">
        <f>CLEAN('Previous Trades Import_OMS Quer'!O7143)</f>
        <v/>
      </c>
      <c r="Q7143" s="25">
        <f t="shared" si="222"/>
        <v>0</v>
      </c>
      <c r="R7143" s="25" t="e">
        <f>VLOOKUP(O7143,'Currency Balance'!$O$3:$Q$32,3,0)</f>
        <v>#N/A</v>
      </c>
      <c r="S7143" t="e">
        <f t="shared" si="223"/>
        <v>#N/A</v>
      </c>
    </row>
    <row r="7144" spans="1:19">
      <c r="A7144">
        <f>'Previous Trades Import_OMS Quer'!A7144</f>
        <v>0</v>
      </c>
      <c r="B7144">
        <f>'Previous Trades Import_OMS Quer'!B7144</f>
        <v>0</v>
      </c>
      <c r="C7144" s="22">
        <f>'Previous Trades Import_OMS Quer'!C7144</f>
        <v>0</v>
      </c>
      <c r="D7144">
        <f>'Previous Trades Import_OMS Quer'!D7144</f>
        <v>0</v>
      </c>
      <c r="E7144" s="22">
        <f>'Previous Trades Import_OMS Quer'!E7144</f>
        <v>0</v>
      </c>
      <c r="F7144">
        <f>'Previous Trades Import_OMS Quer'!F7144</f>
        <v>0</v>
      </c>
      <c r="G7144">
        <f>'Previous Trades Import_OMS Quer'!G7144</f>
        <v>0</v>
      </c>
      <c r="H7144">
        <f>'Previous Trades Import_OMS Quer'!H7144</f>
        <v>0</v>
      </c>
      <c r="I7144">
        <f>'Previous Trades Import_OMS Quer'!I7144</f>
        <v>0</v>
      </c>
      <c r="J7144">
        <f>'Previous Trades Import_OMS Quer'!J7144</f>
        <v>0</v>
      </c>
      <c r="K7144">
        <f>'Previous Trades Import_OMS Quer'!K7144</f>
        <v>0</v>
      </c>
      <c r="L7144">
        <f>'Previous Trades Import_OMS Quer'!L7144</f>
        <v>0</v>
      </c>
      <c r="M7144">
        <f>'Previous Trades Import_OMS Quer'!M7144</f>
        <v>0</v>
      </c>
      <c r="N7144">
        <f>'Previous Trades Import_OMS Quer'!N7144</f>
        <v>0</v>
      </c>
      <c r="O7144" t="str">
        <f>CLEAN('Previous Trades Import_OMS Quer'!O7144)</f>
        <v/>
      </c>
      <c r="Q7144" s="25">
        <f t="shared" si="222"/>
        <v>0</v>
      </c>
      <c r="R7144" s="25" t="e">
        <f>VLOOKUP(O7144,'Currency Balance'!$O$3:$Q$32,3,0)</f>
        <v>#N/A</v>
      </c>
      <c r="S7144" t="e">
        <f t="shared" si="223"/>
        <v>#N/A</v>
      </c>
    </row>
    <row r="7145" spans="1:19">
      <c r="A7145">
        <f>'Previous Trades Import_OMS Quer'!A7145</f>
        <v>0</v>
      </c>
      <c r="B7145">
        <f>'Previous Trades Import_OMS Quer'!B7145</f>
        <v>0</v>
      </c>
      <c r="C7145" s="22">
        <f>'Previous Trades Import_OMS Quer'!C7145</f>
        <v>0</v>
      </c>
      <c r="D7145">
        <f>'Previous Trades Import_OMS Quer'!D7145</f>
        <v>0</v>
      </c>
      <c r="E7145" s="22">
        <f>'Previous Trades Import_OMS Quer'!E7145</f>
        <v>0</v>
      </c>
      <c r="F7145">
        <f>'Previous Trades Import_OMS Quer'!F7145</f>
        <v>0</v>
      </c>
      <c r="G7145">
        <f>'Previous Trades Import_OMS Quer'!G7145</f>
        <v>0</v>
      </c>
      <c r="H7145">
        <f>'Previous Trades Import_OMS Quer'!H7145</f>
        <v>0</v>
      </c>
      <c r="I7145">
        <f>'Previous Trades Import_OMS Quer'!I7145</f>
        <v>0</v>
      </c>
      <c r="J7145">
        <f>'Previous Trades Import_OMS Quer'!J7145</f>
        <v>0</v>
      </c>
      <c r="K7145">
        <f>'Previous Trades Import_OMS Quer'!K7145</f>
        <v>0</v>
      </c>
      <c r="L7145">
        <f>'Previous Trades Import_OMS Quer'!L7145</f>
        <v>0</v>
      </c>
      <c r="M7145">
        <f>'Previous Trades Import_OMS Quer'!M7145</f>
        <v>0</v>
      </c>
      <c r="N7145">
        <f>'Previous Trades Import_OMS Quer'!N7145</f>
        <v>0</v>
      </c>
      <c r="O7145" t="str">
        <f>CLEAN('Previous Trades Import_OMS Quer'!O7145)</f>
        <v/>
      </c>
      <c r="Q7145" s="25">
        <f t="shared" si="222"/>
        <v>0</v>
      </c>
      <c r="R7145" s="25" t="e">
        <f>VLOOKUP(O7145,'Currency Balance'!$O$3:$Q$32,3,0)</f>
        <v>#N/A</v>
      </c>
      <c r="S7145" t="e">
        <f t="shared" si="223"/>
        <v>#N/A</v>
      </c>
    </row>
    <row r="7146" spans="1:19">
      <c r="A7146">
        <f>'Previous Trades Import_OMS Quer'!A7146</f>
        <v>0</v>
      </c>
      <c r="B7146">
        <f>'Previous Trades Import_OMS Quer'!B7146</f>
        <v>0</v>
      </c>
      <c r="C7146" s="22">
        <f>'Previous Trades Import_OMS Quer'!C7146</f>
        <v>0</v>
      </c>
      <c r="D7146">
        <f>'Previous Trades Import_OMS Quer'!D7146</f>
        <v>0</v>
      </c>
      <c r="E7146" s="22">
        <f>'Previous Trades Import_OMS Quer'!E7146</f>
        <v>0</v>
      </c>
      <c r="F7146">
        <f>'Previous Trades Import_OMS Quer'!F7146</f>
        <v>0</v>
      </c>
      <c r="G7146">
        <f>'Previous Trades Import_OMS Quer'!G7146</f>
        <v>0</v>
      </c>
      <c r="H7146">
        <f>'Previous Trades Import_OMS Quer'!H7146</f>
        <v>0</v>
      </c>
      <c r="I7146">
        <f>'Previous Trades Import_OMS Quer'!I7146</f>
        <v>0</v>
      </c>
      <c r="J7146">
        <f>'Previous Trades Import_OMS Quer'!J7146</f>
        <v>0</v>
      </c>
      <c r="K7146">
        <f>'Previous Trades Import_OMS Quer'!K7146</f>
        <v>0</v>
      </c>
      <c r="L7146">
        <f>'Previous Trades Import_OMS Quer'!L7146</f>
        <v>0</v>
      </c>
      <c r="M7146">
        <f>'Previous Trades Import_OMS Quer'!M7146</f>
        <v>0</v>
      </c>
      <c r="N7146">
        <f>'Previous Trades Import_OMS Quer'!N7146</f>
        <v>0</v>
      </c>
      <c r="O7146" t="str">
        <f>CLEAN('Previous Trades Import_OMS Quer'!O7146)</f>
        <v/>
      </c>
      <c r="Q7146" s="25">
        <f t="shared" si="222"/>
        <v>0</v>
      </c>
      <c r="R7146" s="25" t="e">
        <f>VLOOKUP(O7146,'Currency Balance'!$O$3:$Q$32,3,0)</f>
        <v>#N/A</v>
      </c>
      <c r="S7146" t="e">
        <f t="shared" si="223"/>
        <v>#N/A</v>
      </c>
    </row>
    <row r="7147" spans="1:19">
      <c r="A7147">
        <f>'Previous Trades Import_OMS Quer'!A7147</f>
        <v>0</v>
      </c>
      <c r="B7147">
        <f>'Previous Trades Import_OMS Quer'!B7147</f>
        <v>0</v>
      </c>
      <c r="C7147" s="22">
        <f>'Previous Trades Import_OMS Quer'!C7147</f>
        <v>0</v>
      </c>
      <c r="D7147">
        <f>'Previous Trades Import_OMS Quer'!D7147</f>
        <v>0</v>
      </c>
      <c r="E7147" s="22">
        <f>'Previous Trades Import_OMS Quer'!E7147</f>
        <v>0</v>
      </c>
      <c r="F7147">
        <f>'Previous Trades Import_OMS Quer'!F7147</f>
        <v>0</v>
      </c>
      <c r="G7147">
        <f>'Previous Trades Import_OMS Quer'!G7147</f>
        <v>0</v>
      </c>
      <c r="H7147">
        <f>'Previous Trades Import_OMS Quer'!H7147</f>
        <v>0</v>
      </c>
      <c r="I7147">
        <f>'Previous Trades Import_OMS Quer'!I7147</f>
        <v>0</v>
      </c>
      <c r="J7147">
        <f>'Previous Trades Import_OMS Quer'!J7147</f>
        <v>0</v>
      </c>
      <c r="K7147">
        <f>'Previous Trades Import_OMS Quer'!K7147</f>
        <v>0</v>
      </c>
      <c r="L7147">
        <f>'Previous Trades Import_OMS Quer'!L7147</f>
        <v>0</v>
      </c>
      <c r="M7147">
        <f>'Previous Trades Import_OMS Quer'!M7147</f>
        <v>0</v>
      </c>
      <c r="N7147">
        <f>'Previous Trades Import_OMS Quer'!N7147</f>
        <v>0</v>
      </c>
      <c r="O7147" t="str">
        <f>CLEAN('Previous Trades Import_OMS Quer'!O7147)</f>
        <v/>
      </c>
      <c r="Q7147" s="25">
        <f t="shared" si="222"/>
        <v>0</v>
      </c>
      <c r="R7147" s="25" t="e">
        <f>VLOOKUP(O7147,'Currency Balance'!$O$3:$Q$32,3,0)</f>
        <v>#N/A</v>
      </c>
      <c r="S7147" t="e">
        <f t="shared" si="223"/>
        <v>#N/A</v>
      </c>
    </row>
    <row r="7148" spans="1:19">
      <c r="A7148">
        <f>'Previous Trades Import_OMS Quer'!A7148</f>
        <v>0</v>
      </c>
      <c r="B7148">
        <f>'Previous Trades Import_OMS Quer'!B7148</f>
        <v>0</v>
      </c>
      <c r="C7148" s="22">
        <f>'Previous Trades Import_OMS Quer'!C7148</f>
        <v>0</v>
      </c>
      <c r="D7148">
        <f>'Previous Trades Import_OMS Quer'!D7148</f>
        <v>0</v>
      </c>
      <c r="E7148" s="22">
        <f>'Previous Trades Import_OMS Quer'!E7148</f>
        <v>0</v>
      </c>
      <c r="F7148">
        <f>'Previous Trades Import_OMS Quer'!F7148</f>
        <v>0</v>
      </c>
      <c r="G7148">
        <f>'Previous Trades Import_OMS Quer'!G7148</f>
        <v>0</v>
      </c>
      <c r="H7148">
        <f>'Previous Trades Import_OMS Quer'!H7148</f>
        <v>0</v>
      </c>
      <c r="I7148">
        <f>'Previous Trades Import_OMS Quer'!I7148</f>
        <v>0</v>
      </c>
      <c r="J7148">
        <f>'Previous Trades Import_OMS Quer'!J7148</f>
        <v>0</v>
      </c>
      <c r="K7148">
        <f>'Previous Trades Import_OMS Quer'!K7148</f>
        <v>0</v>
      </c>
      <c r="L7148">
        <f>'Previous Trades Import_OMS Quer'!L7148</f>
        <v>0</v>
      </c>
      <c r="M7148">
        <f>'Previous Trades Import_OMS Quer'!M7148</f>
        <v>0</v>
      </c>
      <c r="N7148">
        <f>'Previous Trades Import_OMS Quer'!N7148</f>
        <v>0</v>
      </c>
      <c r="O7148" t="str">
        <f>CLEAN('Previous Trades Import_OMS Quer'!O7148)</f>
        <v/>
      </c>
      <c r="Q7148" s="25">
        <f t="shared" si="222"/>
        <v>0</v>
      </c>
      <c r="R7148" s="25" t="e">
        <f>VLOOKUP(O7148,'Currency Balance'!$O$3:$Q$32,3,0)</f>
        <v>#N/A</v>
      </c>
      <c r="S7148" t="e">
        <f t="shared" si="223"/>
        <v>#N/A</v>
      </c>
    </row>
    <row r="7149" spans="1:19">
      <c r="A7149">
        <f>'Previous Trades Import_OMS Quer'!A7149</f>
        <v>0</v>
      </c>
      <c r="B7149">
        <f>'Previous Trades Import_OMS Quer'!B7149</f>
        <v>0</v>
      </c>
      <c r="C7149" s="22">
        <f>'Previous Trades Import_OMS Quer'!C7149</f>
        <v>0</v>
      </c>
      <c r="D7149">
        <f>'Previous Trades Import_OMS Quer'!D7149</f>
        <v>0</v>
      </c>
      <c r="E7149" s="22">
        <f>'Previous Trades Import_OMS Quer'!E7149</f>
        <v>0</v>
      </c>
      <c r="F7149">
        <f>'Previous Trades Import_OMS Quer'!F7149</f>
        <v>0</v>
      </c>
      <c r="G7149">
        <f>'Previous Trades Import_OMS Quer'!G7149</f>
        <v>0</v>
      </c>
      <c r="H7149">
        <f>'Previous Trades Import_OMS Quer'!H7149</f>
        <v>0</v>
      </c>
      <c r="I7149">
        <f>'Previous Trades Import_OMS Quer'!I7149</f>
        <v>0</v>
      </c>
      <c r="J7149">
        <f>'Previous Trades Import_OMS Quer'!J7149</f>
        <v>0</v>
      </c>
      <c r="K7149">
        <f>'Previous Trades Import_OMS Quer'!K7149</f>
        <v>0</v>
      </c>
      <c r="L7149">
        <f>'Previous Trades Import_OMS Quer'!L7149</f>
        <v>0</v>
      </c>
      <c r="M7149">
        <f>'Previous Trades Import_OMS Quer'!M7149</f>
        <v>0</v>
      </c>
      <c r="N7149">
        <f>'Previous Trades Import_OMS Quer'!N7149</f>
        <v>0</v>
      </c>
      <c r="O7149" t="str">
        <f>CLEAN('Previous Trades Import_OMS Quer'!O7149)</f>
        <v/>
      </c>
      <c r="Q7149" s="25">
        <f t="shared" si="222"/>
        <v>0</v>
      </c>
      <c r="R7149" s="25" t="e">
        <f>VLOOKUP(O7149,'Currency Balance'!$O$3:$Q$32,3,0)</f>
        <v>#N/A</v>
      </c>
      <c r="S7149" t="e">
        <f t="shared" si="223"/>
        <v>#N/A</v>
      </c>
    </row>
    <row r="7150" spans="1:19">
      <c r="A7150">
        <f>'Previous Trades Import_OMS Quer'!A7150</f>
        <v>0</v>
      </c>
      <c r="B7150">
        <f>'Previous Trades Import_OMS Quer'!B7150</f>
        <v>0</v>
      </c>
      <c r="C7150" s="22">
        <f>'Previous Trades Import_OMS Quer'!C7150</f>
        <v>0</v>
      </c>
      <c r="D7150">
        <f>'Previous Trades Import_OMS Quer'!D7150</f>
        <v>0</v>
      </c>
      <c r="E7150" s="22">
        <f>'Previous Trades Import_OMS Quer'!E7150</f>
        <v>0</v>
      </c>
      <c r="F7150">
        <f>'Previous Trades Import_OMS Quer'!F7150</f>
        <v>0</v>
      </c>
      <c r="G7150">
        <f>'Previous Trades Import_OMS Quer'!G7150</f>
        <v>0</v>
      </c>
      <c r="H7150">
        <f>'Previous Trades Import_OMS Quer'!H7150</f>
        <v>0</v>
      </c>
      <c r="I7150">
        <f>'Previous Trades Import_OMS Quer'!I7150</f>
        <v>0</v>
      </c>
      <c r="J7150">
        <f>'Previous Trades Import_OMS Quer'!J7150</f>
        <v>0</v>
      </c>
      <c r="K7150">
        <f>'Previous Trades Import_OMS Quer'!K7150</f>
        <v>0</v>
      </c>
      <c r="L7150">
        <f>'Previous Trades Import_OMS Quer'!L7150</f>
        <v>0</v>
      </c>
      <c r="M7150">
        <f>'Previous Trades Import_OMS Quer'!M7150</f>
        <v>0</v>
      </c>
      <c r="N7150">
        <f>'Previous Trades Import_OMS Quer'!N7150</f>
        <v>0</v>
      </c>
      <c r="O7150" t="str">
        <f>CLEAN('Previous Trades Import_OMS Quer'!O7150)</f>
        <v/>
      </c>
      <c r="Q7150" s="25">
        <f t="shared" si="222"/>
        <v>0</v>
      </c>
      <c r="R7150" s="25" t="e">
        <f>VLOOKUP(O7150,'Currency Balance'!$O$3:$Q$32,3,0)</f>
        <v>#N/A</v>
      </c>
      <c r="S7150" t="e">
        <f t="shared" si="223"/>
        <v>#N/A</v>
      </c>
    </row>
    <row r="7151" spans="1:19">
      <c r="A7151">
        <f>'Previous Trades Import_OMS Quer'!A7151</f>
        <v>0</v>
      </c>
      <c r="B7151">
        <f>'Previous Trades Import_OMS Quer'!B7151</f>
        <v>0</v>
      </c>
      <c r="C7151" s="22">
        <f>'Previous Trades Import_OMS Quer'!C7151</f>
        <v>0</v>
      </c>
      <c r="D7151">
        <f>'Previous Trades Import_OMS Quer'!D7151</f>
        <v>0</v>
      </c>
      <c r="E7151" s="22">
        <f>'Previous Trades Import_OMS Quer'!E7151</f>
        <v>0</v>
      </c>
      <c r="F7151">
        <f>'Previous Trades Import_OMS Quer'!F7151</f>
        <v>0</v>
      </c>
      <c r="G7151">
        <f>'Previous Trades Import_OMS Quer'!G7151</f>
        <v>0</v>
      </c>
      <c r="H7151">
        <f>'Previous Trades Import_OMS Quer'!H7151</f>
        <v>0</v>
      </c>
      <c r="I7151">
        <f>'Previous Trades Import_OMS Quer'!I7151</f>
        <v>0</v>
      </c>
      <c r="J7151">
        <f>'Previous Trades Import_OMS Quer'!J7151</f>
        <v>0</v>
      </c>
      <c r="K7151">
        <f>'Previous Trades Import_OMS Quer'!K7151</f>
        <v>0</v>
      </c>
      <c r="L7151">
        <f>'Previous Trades Import_OMS Quer'!L7151</f>
        <v>0</v>
      </c>
      <c r="M7151">
        <f>'Previous Trades Import_OMS Quer'!M7151</f>
        <v>0</v>
      </c>
      <c r="N7151">
        <f>'Previous Trades Import_OMS Quer'!N7151</f>
        <v>0</v>
      </c>
      <c r="O7151" t="str">
        <f>CLEAN('Previous Trades Import_OMS Quer'!O7151)</f>
        <v/>
      </c>
      <c r="Q7151" s="25">
        <f t="shared" si="222"/>
        <v>0</v>
      </c>
      <c r="R7151" s="25" t="e">
        <f>VLOOKUP(O7151,'Currency Balance'!$O$3:$Q$32,3,0)</f>
        <v>#N/A</v>
      </c>
      <c r="S7151" t="e">
        <f t="shared" si="223"/>
        <v>#N/A</v>
      </c>
    </row>
    <row r="7152" spans="1:19">
      <c r="A7152">
        <f>'Previous Trades Import_OMS Quer'!A7152</f>
        <v>0</v>
      </c>
      <c r="B7152">
        <f>'Previous Trades Import_OMS Quer'!B7152</f>
        <v>0</v>
      </c>
      <c r="C7152" s="22">
        <f>'Previous Trades Import_OMS Quer'!C7152</f>
        <v>0</v>
      </c>
      <c r="D7152">
        <f>'Previous Trades Import_OMS Quer'!D7152</f>
        <v>0</v>
      </c>
      <c r="E7152" s="22">
        <f>'Previous Trades Import_OMS Quer'!E7152</f>
        <v>0</v>
      </c>
      <c r="F7152">
        <f>'Previous Trades Import_OMS Quer'!F7152</f>
        <v>0</v>
      </c>
      <c r="G7152">
        <f>'Previous Trades Import_OMS Quer'!G7152</f>
        <v>0</v>
      </c>
      <c r="H7152">
        <f>'Previous Trades Import_OMS Quer'!H7152</f>
        <v>0</v>
      </c>
      <c r="I7152">
        <f>'Previous Trades Import_OMS Quer'!I7152</f>
        <v>0</v>
      </c>
      <c r="J7152">
        <f>'Previous Trades Import_OMS Quer'!J7152</f>
        <v>0</v>
      </c>
      <c r="K7152">
        <f>'Previous Trades Import_OMS Quer'!K7152</f>
        <v>0</v>
      </c>
      <c r="L7152">
        <f>'Previous Trades Import_OMS Quer'!L7152</f>
        <v>0</v>
      </c>
      <c r="M7152">
        <f>'Previous Trades Import_OMS Quer'!M7152</f>
        <v>0</v>
      </c>
      <c r="N7152">
        <f>'Previous Trades Import_OMS Quer'!N7152</f>
        <v>0</v>
      </c>
      <c r="O7152" t="str">
        <f>CLEAN('Previous Trades Import_OMS Quer'!O7152)</f>
        <v/>
      </c>
      <c r="Q7152" s="25">
        <f t="shared" si="222"/>
        <v>0</v>
      </c>
      <c r="R7152" s="25" t="e">
        <f>VLOOKUP(O7152,'Currency Balance'!$O$3:$Q$32,3,0)</f>
        <v>#N/A</v>
      </c>
      <c r="S7152" t="e">
        <f t="shared" si="223"/>
        <v>#N/A</v>
      </c>
    </row>
    <row r="7153" spans="1:19">
      <c r="A7153">
        <f>'Previous Trades Import_OMS Quer'!A7153</f>
        <v>0</v>
      </c>
      <c r="B7153">
        <f>'Previous Trades Import_OMS Quer'!B7153</f>
        <v>0</v>
      </c>
      <c r="C7153" s="22">
        <f>'Previous Trades Import_OMS Quer'!C7153</f>
        <v>0</v>
      </c>
      <c r="D7153">
        <f>'Previous Trades Import_OMS Quer'!D7153</f>
        <v>0</v>
      </c>
      <c r="E7153" s="22">
        <f>'Previous Trades Import_OMS Quer'!E7153</f>
        <v>0</v>
      </c>
      <c r="F7153">
        <f>'Previous Trades Import_OMS Quer'!F7153</f>
        <v>0</v>
      </c>
      <c r="G7153">
        <f>'Previous Trades Import_OMS Quer'!G7153</f>
        <v>0</v>
      </c>
      <c r="H7153">
        <f>'Previous Trades Import_OMS Quer'!H7153</f>
        <v>0</v>
      </c>
      <c r="I7153">
        <f>'Previous Trades Import_OMS Quer'!I7153</f>
        <v>0</v>
      </c>
      <c r="J7153">
        <f>'Previous Trades Import_OMS Quer'!J7153</f>
        <v>0</v>
      </c>
      <c r="K7153">
        <f>'Previous Trades Import_OMS Quer'!K7153</f>
        <v>0</v>
      </c>
      <c r="L7153">
        <f>'Previous Trades Import_OMS Quer'!L7153</f>
        <v>0</v>
      </c>
      <c r="M7153">
        <f>'Previous Trades Import_OMS Quer'!M7153</f>
        <v>0</v>
      </c>
      <c r="N7153">
        <f>'Previous Trades Import_OMS Quer'!N7153</f>
        <v>0</v>
      </c>
      <c r="O7153" t="str">
        <f>CLEAN('Previous Trades Import_OMS Quer'!O7153)</f>
        <v/>
      </c>
      <c r="Q7153" s="25">
        <f t="shared" si="222"/>
        <v>0</v>
      </c>
      <c r="R7153" s="25" t="e">
        <f>VLOOKUP(O7153,'Currency Balance'!$O$3:$Q$32,3,0)</f>
        <v>#N/A</v>
      </c>
      <c r="S7153" t="e">
        <f t="shared" si="223"/>
        <v>#N/A</v>
      </c>
    </row>
    <row r="7154" spans="1:19">
      <c r="A7154">
        <f>'Previous Trades Import_OMS Quer'!A7154</f>
        <v>0</v>
      </c>
      <c r="B7154">
        <f>'Previous Trades Import_OMS Quer'!B7154</f>
        <v>0</v>
      </c>
      <c r="C7154" s="22">
        <f>'Previous Trades Import_OMS Quer'!C7154</f>
        <v>0</v>
      </c>
      <c r="D7154">
        <f>'Previous Trades Import_OMS Quer'!D7154</f>
        <v>0</v>
      </c>
      <c r="E7154" s="22">
        <f>'Previous Trades Import_OMS Quer'!E7154</f>
        <v>0</v>
      </c>
      <c r="F7154">
        <f>'Previous Trades Import_OMS Quer'!F7154</f>
        <v>0</v>
      </c>
      <c r="G7154">
        <f>'Previous Trades Import_OMS Quer'!G7154</f>
        <v>0</v>
      </c>
      <c r="H7154">
        <f>'Previous Trades Import_OMS Quer'!H7154</f>
        <v>0</v>
      </c>
      <c r="I7154">
        <f>'Previous Trades Import_OMS Quer'!I7154</f>
        <v>0</v>
      </c>
      <c r="J7154">
        <f>'Previous Trades Import_OMS Quer'!J7154</f>
        <v>0</v>
      </c>
      <c r="K7154">
        <f>'Previous Trades Import_OMS Quer'!K7154</f>
        <v>0</v>
      </c>
      <c r="L7154">
        <f>'Previous Trades Import_OMS Quer'!L7154</f>
        <v>0</v>
      </c>
      <c r="M7154">
        <f>'Previous Trades Import_OMS Quer'!M7154</f>
        <v>0</v>
      </c>
      <c r="N7154">
        <f>'Previous Trades Import_OMS Quer'!N7154</f>
        <v>0</v>
      </c>
      <c r="O7154" t="str">
        <f>CLEAN('Previous Trades Import_OMS Quer'!O7154)</f>
        <v/>
      </c>
      <c r="Q7154" s="25">
        <f t="shared" si="222"/>
        <v>0</v>
      </c>
      <c r="R7154" s="25" t="e">
        <f>VLOOKUP(O7154,'Currency Balance'!$O$3:$Q$32,3,0)</f>
        <v>#N/A</v>
      </c>
      <c r="S7154" t="e">
        <f t="shared" si="223"/>
        <v>#N/A</v>
      </c>
    </row>
    <row r="7155" spans="1:19">
      <c r="A7155">
        <f>'Previous Trades Import_OMS Quer'!A7155</f>
        <v>0</v>
      </c>
      <c r="B7155">
        <f>'Previous Trades Import_OMS Quer'!B7155</f>
        <v>0</v>
      </c>
      <c r="C7155" s="22">
        <f>'Previous Trades Import_OMS Quer'!C7155</f>
        <v>0</v>
      </c>
      <c r="D7155">
        <f>'Previous Trades Import_OMS Quer'!D7155</f>
        <v>0</v>
      </c>
      <c r="E7155" s="22">
        <f>'Previous Trades Import_OMS Quer'!E7155</f>
        <v>0</v>
      </c>
      <c r="F7155">
        <f>'Previous Trades Import_OMS Quer'!F7155</f>
        <v>0</v>
      </c>
      <c r="G7155">
        <f>'Previous Trades Import_OMS Quer'!G7155</f>
        <v>0</v>
      </c>
      <c r="H7155">
        <f>'Previous Trades Import_OMS Quer'!H7155</f>
        <v>0</v>
      </c>
      <c r="I7155">
        <f>'Previous Trades Import_OMS Quer'!I7155</f>
        <v>0</v>
      </c>
      <c r="J7155">
        <f>'Previous Trades Import_OMS Quer'!J7155</f>
        <v>0</v>
      </c>
      <c r="K7155">
        <f>'Previous Trades Import_OMS Quer'!K7155</f>
        <v>0</v>
      </c>
      <c r="L7155">
        <f>'Previous Trades Import_OMS Quer'!L7155</f>
        <v>0</v>
      </c>
      <c r="M7155">
        <f>'Previous Trades Import_OMS Quer'!M7155</f>
        <v>0</v>
      </c>
      <c r="N7155">
        <f>'Previous Trades Import_OMS Quer'!N7155</f>
        <v>0</v>
      </c>
      <c r="O7155" t="str">
        <f>CLEAN('Previous Trades Import_OMS Quer'!O7155)</f>
        <v/>
      </c>
      <c r="Q7155" s="25">
        <f t="shared" si="222"/>
        <v>0</v>
      </c>
      <c r="R7155" s="25" t="e">
        <f>VLOOKUP(O7155,'Currency Balance'!$O$3:$Q$32,3,0)</f>
        <v>#N/A</v>
      </c>
      <c r="S7155" t="e">
        <f t="shared" si="223"/>
        <v>#N/A</v>
      </c>
    </row>
    <row r="7156" spans="1:19">
      <c r="A7156">
        <f>'Previous Trades Import_OMS Quer'!A7156</f>
        <v>0</v>
      </c>
      <c r="B7156">
        <f>'Previous Trades Import_OMS Quer'!B7156</f>
        <v>0</v>
      </c>
      <c r="C7156" s="22">
        <f>'Previous Trades Import_OMS Quer'!C7156</f>
        <v>0</v>
      </c>
      <c r="D7156">
        <f>'Previous Trades Import_OMS Quer'!D7156</f>
        <v>0</v>
      </c>
      <c r="E7156" s="22">
        <f>'Previous Trades Import_OMS Quer'!E7156</f>
        <v>0</v>
      </c>
      <c r="F7156">
        <f>'Previous Trades Import_OMS Quer'!F7156</f>
        <v>0</v>
      </c>
      <c r="G7156">
        <f>'Previous Trades Import_OMS Quer'!G7156</f>
        <v>0</v>
      </c>
      <c r="H7156">
        <f>'Previous Trades Import_OMS Quer'!H7156</f>
        <v>0</v>
      </c>
      <c r="I7156">
        <f>'Previous Trades Import_OMS Quer'!I7156</f>
        <v>0</v>
      </c>
      <c r="J7156">
        <f>'Previous Trades Import_OMS Quer'!J7156</f>
        <v>0</v>
      </c>
      <c r="K7156">
        <f>'Previous Trades Import_OMS Quer'!K7156</f>
        <v>0</v>
      </c>
      <c r="L7156">
        <f>'Previous Trades Import_OMS Quer'!L7156</f>
        <v>0</v>
      </c>
      <c r="M7156">
        <f>'Previous Trades Import_OMS Quer'!M7156</f>
        <v>0</v>
      </c>
      <c r="N7156">
        <f>'Previous Trades Import_OMS Quer'!N7156</f>
        <v>0</v>
      </c>
      <c r="O7156" t="str">
        <f>CLEAN('Previous Trades Import_OMS Quer'!O7156)</f>
        <v/>
      </c>
      <c r="Q7156" s="25">
        <f t="shared" si="222"/>
        <v>0</v>
      </c>
      <c r="R7156" s="25" t="e">
        <f>VLOOKUP(O7156,'Currency Balance'!$O$3:$Q$32,3,0)</f>
        <v>#N/A</v>
      </c>
      <c r="S7156" t="e">
        <f t="shared" si="223"/>
        <v>#N/A</v>
      </c>
    </row>
    <row r="7157" spans="1:19">
      <c r="A7157">
        <f>'Previous Trades Import_OMS Quer'!A7157</f>
        <v>0</v>
      </c>
      <c r="B7157">
        <f>'Previous Trades Import_OMS Quer'!B7157</f>
        <v>0</v>
      </c>
      <c r="C7157" s="22">
        <f>'Previous Trades Import_OMS Quer'!C7157</f>
        <v>0</v>
      </c>
      <c r="D7157">
        <f>'Previous Trades Import_OMS Quer'!D7157</f>
        <v>0</v>
      </c>
      <c r="E7157" s="22">
        <f>'Previous Trades Import_OMS Quer'!E7157</f>
        <v>0</v>
      </c>
      <c r="F7157">
        <f>'Previous Trades Import_OMS Quer'!F7157</f>
        <v>0</v>
      </c>
      <c r="G7157">
        <f>'Previous Trades Import_OMS Quer'!G7157</f>
        <v>0</v>
      </c>
      <c r="H7157">
        <f>'Previous Trades Import_OMS Quer'!H7157</f>
        <v>0</v>
      </c>
      <c r="I7157">
        <f>'Previous Trades Import_OMS Quer'!I7157</f>
        <v>0</v>
      </c>
      <c r="J7157">
        <f>'Previous Trades Import_OMS Quer'!J7157</f>
        <v>0</v>
      </c>
      <c r="K7157">
        <f>'Previous Trades Import_OMS Quer'!K7157</f>
        <v>0</v>
      </c>
      <c r="L7157">
        <f>'Previous Trades Import_OMS Quer'!L7157</f>
        <v>0</v>
      </c>
      <c r="M7157">
        <f>'Previous Trades Import_OMS Quer'!M7157</f>
        <v>0</v>
      </c>
      <c r="N7157">
        <f>'Previous Trades Import_OMS Quer'!N7157</f>
        <v>0</v>
      </c>
      <c r="O7157" t="str">
        <f>CLEAN('Previous Trades Import_OMS Quer'!O7157)</f>
        <v/>
      </c>
      <c r="Q7157" s="25">
        <f t="shared" si="222"/>
        <v>0</v>
      </c>
      <c r="R7157" s="25" t="e">
        <f>VLOOKUP(O7157,'Currency Balance'!$O$3:$Q$32,3,0)</f>
        <v>#N/A</v>
      </c>
      <c r="S7157" t="e">
        <f t="shared" si="223"/>
        <v>#N/A</v>
      </c>
    </row>
    <row r="7158" spans="1:19">
      <c r="A7158">
        <f>'Previous Trades Import_OMS Quer'!A7158</f>
        <v>0</v>
      </c>
      <c r="B7158">
        <f>'Previous Trades Import_OMS Quer'!B7158</f>
        <v>0</v>
      </c>
      <c r="C7158" s="22">
        <f>'Previous Trades Import_OMS Quer'!C7158</f>
        <v>0</v>
      </c>
      <c r="D7158">
        <f>'Previous Trades Import_OMS Quer'!D7158</f>
        <v>0</v>
      </c>
      <c r="E7158" s="22">
        <f>'Previous Trades Import_OMS Quer'!E7158</f>
        <v>0</v>
      </c>
      <c r="F7158">
        <f>'Previous Trades Import_OMS Quer'!F7158</f>
        <v>0</v>
      </c>
      <c r="G7158">
        <f>'Previous Trades Import_OMS Quer'!G7158</f>
        <v>0</v>
      </c>
      <c r="H7158">
        <f>'Previous Trades Import_OMS Quer'!H7158</f>
        <v>0</v>
      </c>
      <c r="I7158">
        <f>'Previous Trades Import_OMS Quer'!I7158</f>
        <v>0</v>
      </c>
      <c r="J7158">
        <f>'Previous Trades Import_OMS Quer'!J7158</f>
        <v>0</v>
      </c>
      <c r="K7158">
        <f>'Previous Trades Import_OMS Quer'!K7158</f>
        <v>0</v>
      </c>
      <c r="L7158">
        <f>'Previous Trades Import_OMS Quer'!L7158</f>
        <v>0</v>
      </c>
      <c r="M7158">
        <f>'Previous Trades Import_OMS Quer'!M7158</f>
        <v>0</v>
      </c>
      <c r="N7158">
        <f>'Previous Trades Import_OMS Quer'!N7158</f>
        <v>0</v>
      </c>
      <c r="O7158" t="str">
        <f>CLEAN('Previous Trades Import_OMS Quer'!O7158)</f>
        <v/>
      </c>
      <c r="Q7158" s="25">
        <f t="shared" si="222"/>
        <v>0</v>
      </c>
      <c r="R7158" s="25" t="e">
        <f>VLOOKUP(O7158,'Currency Balance'!$O$3:$Q$32,3,0)</f>
        <v>#N/A</v>
      </c>
      <c r="S7158" t="e">
        <f t="shared" si="223"/>
        <v>#N/A</v>
      </c>
    </row>
    <row r="7159" spans="1:19">
      <c r="A7159">
        <f>'Previous Trades Import_OMS Quer'!A7159</f>
        <v>0</v>
      </c>
      <c r="B7159">
        <f>'Previous Trades Import_OMS Quer'!B7159</f>
        <v>0</v>
      </c>
      <c r="C7159" s="22">
        <f>'Previous Trades Import_OMS Quer'!C7159</f>
        <v>0</v>
      </c>
      <c r="D7159">
        <f>'Previous Trades Import_OMS Quer'!D7159</f>
        <v>0</v>
      </c>
      <c r="E7159" s="22">
        <f>'Previous Trades Import_OMS Quer'!E7159</f>
        <v>0</v>
      </c>
      <c r="F7159">
        <f>'Previous Trades Import_OMS Quer'!F7159</f>
        <v>0</v>
      </c>
      <c r="G7159">
        <f>'Previous Trades Import_OMS Quer'!G7159</f>
        <v>0</v>
      </c>
      <c r="H7159">
        <f>'Previous Trades Import_OMS Quer'!H7159</f>
        <v>0</v>
      </c>
      <c r="I7159">
        <f>'Previous Trades Import_OMS Quer'!I7159</f>
        <v>0</v>
      </c>
      <c r="J7159">
        <f>'Previous Trades Import_OMS Quer'!J7159</f>
        <v>0</v>
      </c>
      <c r="K7159">
        <f>'Previous Trades Import_OMS Quer'!K7159</f>
        <v>0</v>
      </c>
      <c r="L7159">
        <f>'Previous Trades Import_OMS Quer'!L7159</f>
        <v>0</v>
      </c>
      <c r="M7159">
        <f>'Previous Trades Import_OMS Quer'!M7159</f>
        <v>0</v>
      </c>
      <c r="N7159">
        <f>'Previous Trades Import_OMS Quer'!N7159</f>
        <v>0</v>
      </c>
      <c r="O7159" t="str">
        <f>CLEAN('Previous Trades Import_OMS Quer'!O7159)</f>
        <v/>
      </c>
      <c r="Q7159" s="25">
        <f t="shared" si="222"/>
        <v>0</v>
      </c>
      <c r="R7159" s="25" t="e">
        <f>VLOOKUP(O7159,'Currency Balance'!$O$3:$Q$32,3,0)</f>
        <v>#N/A</v>
      </c>
      <c r="S7159" t="e">
        <f t="shared" si="223"/>
        <v>#N/A</v>
      </c>
    </row>
    <row r="7160" spans="1:19">
      <c r="A7160">
        <f>'Previous Trades Import_OMS Quer'!A7160</f>
        <v>0</v>
      </c>
      <c r="B7160">
        <f>'Previous Trades Import_OMS Quer'!B7160</f>
        <v>0</v>
      </c>
      <c r="C7160" s="22">
        <f>'Previous Trades Import_OMS Quer'!C7160</f>
        <v>0</v>
      </c>
      <c r="D7160">
        <f>'Previous Trades Import_OMS Quer'!D7160</f>
        <v>0</v>
      </c>
      <c r="E7160" s="22">
        <f>'Previous Trades Import_OMS Quer'!E7160</f>
        <v>0</v>
      </c>
      <c r="F7160">
        <f>'Previous Trades Import_OMS Quer'!F7160</f>
        <v>0</v>
      </c>
      <c r="G7160">
        <f>'Previous Trades Import_OMS Quer'!G7160</f>
        <v>0</v>
      </c>
      <c r="H7160">
        <f>'Previous Trades Import_OMS Quer'!H7160</f>
        <v>0</v>
      </c>
      <c r="I7160">
        <f>'Previous Trades Import_OMS Quer'!I7160</f>
        <v>0</v>
      </c>
      <c r="J7160">
        <f>'Previous Trades Import_OMS Quer'!J7160</f>
        <v>0</v>
      </c>
      <c r="K7160">
        <f>'Previous Trades Import_OMS Quer'!K7160</f>
        <v>0</v>
      </c>
      <c r="L7160">
        <f>'Previous Trades Import_OMS Quer'!L7160</f>
        <v>0</v>
      </c>
      <c r="M7160">
        <f>'Previous Trades Import_OMS Quer'!M7160</f>
        <v>0</v>
      </c>
      <c r="N7160">
        <f>'Previous Trades Import_OMS Quer'!N7160</f>
        <v>0</v>
      </c>
      <c r="O7160" t="str">
        <f>CLEAN('Previous Trades Import_OMS Quer'!O7160)</f>
        <v/>
      </c>
      <c r="Q7160" s="25">
        <f t="shared" si="222"/>
        <v>0</v>
      </c>
      <c r="R7160" s="25" t="e">
        <f>VLOOKUP(O7160,'Currency Balance'!$O$3:$Q$32,3,0)</f>
        <v>#N/A</v>
      </c>
      <c r="S7160" t="e">
        <f t="shared" si="223"/>
        <v>#N/A</v>
      </c>
    </row>
    <row r="7161" spans="1:19">
      <c r="A7161">
        <f>'Previous Trades Import_OMS Quer'!A7161</f>
        <v>0</v>
      </c>
      <c r="B7161">
        <f>'Previous Trades Import_OMS Quer'!B7161</f>
        <v>0</v>
      </c>
      <c r="C7161" s="22">
        <f>'Previous Trades Import_OMS Quer'!C7161</f>
        <v>0</v>
      </c>
      <c r="D7161">
        <f>'Previous Trades Import_OMS Quer'!D7161</f>
        <v>0</v>
      </c>
      <c r="E7161" s="22">
        <f>'Previous Trades Import_OMS Quer'!E7161</f>
        <v>0</v>
      </c>
      <c r="F7161">
        <f>'Previous Trades Import_OMS Quer'!F7161</f>
        <v>0</v>
      </c>
      <c r="G7161">
        <f>'Previous Trades Import_OMS Quer'!G7161</f>
        <v>0</v>
      </c>
      <c r="H7161">
        <f>'Previous Trades Import_OMS Quer'!H7161</f>
        <v>0</v>
      </c>
      <c r="I7161">
        <f>'Previous Trades Import_OMS Quer'!I7161</f>
        <v>0</v>
      </c>
      <c r="J7161">
        <f>'Previous Trades Import_OMS Quer'!J7161</f>
        <v>0</v>
      </c>
      <c r="K7161">
        <f>'Previous Trades Import_OMS Quer'!K7161</f>
        <v>0</v>
      </c>
      <c r="L7161">
        <f>'Previous Trades Import_OMS Quer'!L7161</f>
        <v>0</v>
      </c>
      <c r="M7161">
        <f>'Previous Trades Import_OMS Quer'!M7161</f>
        <v>0</v>
      </c>
      <c r="N7161">
        <f>'Previous Trades Import_OMS Quer'!N7161</f>
        <v>0</v>
      </c>
      <c r="O7161" t="str">
        <f>CLEAN('Previous Trades Import_OMS Quer'!O7161)</f>
        <v/>
      </c>
      <c r="Q7161" s="25">
        <f t="shared" si="222"/>
        <v>0</v>
      </c>
      <c r="R7161" s="25" t="e">
        <f>VLOOKUP(O7161,'Currency Balance'!$O$3:$Q$32,3,0)</f>
        <v>#N/A</v>
      </c>
      <c r="S7161" t="e">
        <f t="shared" si="223"/>
        <v>#N/A</v>
      </c>
    </row>
    <row r="7162" spans="1:19">
      <c r="A7162">
        <f>'Previous Trades Import_OMS Quer'!A7162</f>
        <v>0</v>
      </c>
      <c r="B7162">
        <f>'Previous Trades Import_OMS Quer'!B7162</f>
        <v>0</v>
      </c>
      <c r="C7162" s="22">
        <f>'Previous Trades Import_OMS Quer'!C7162</f>
        <v>0</v>
      </c>
      <c r="D7162">
        <f>'Previous Trades Import_OMS Quer'!D7162</f>
        <v>0</v>
      </c>
      <c r="E7162" s="22">
        <f>'Previous Trades Import_OMS Quer'!E7162</f>
        <v>0</v>
      </c>
      <c r="F7162">
        <f>'Previous Trades Import_OMS Quer'!F7162</f>
        <v>0</v>
      </c>
      <c r="G7162">
        <f>'Previous Trades Import_OMS Quer'!G7162</f>
        <v>0</v>
      </c>
      <c r="H7162">
        <f>'Previous Trades Import_OMS Quer'!H7162</f>
        <v>0</v>
      </c>
      <c r="I7162">
        <f>'Previous Trades Import_OMS Quer'!I7162</f>
        <v>0</v>
      </c>
      <c r="J7162">
        <f>'Previous Trades Import_OMS Quer'!J7162</f>
        <v>0</v>
      </c>
      <c r="K7162">
        <f>'Previous Trades Import_OMS Quer'!K7162</f>
        <v>0</v>
      </c>
      <c r="L7162">
        <f>'Previous Trades Import_OMS Quer'!L7162</f>
        <v>0</v>
      </c>
      <c r="M7162">
        <f>'Previous Trades Import_OMS Quer'!M7162</f>
        <v>0</v>
      </c>
      <c r="N7162">
        <f>'Previous Trades Import_OMS Quer'!N7162</f>
        <v>0</v>
      </c>
      <c r="O7162" t="str">
        <f>CLEAN('Previous Trades Import_OMS Quer'!O7162)</f>
        <v/>
      </c>
      <c r="Q7162" s="25">
        <f t="shared" si="222"/>
        <v>0</v>
      </c>
      <c r="R7162" s="25" t="e">
        <f>VLOOKUP(O7162,'Currency Balance'!$O$3:$Q$32,3,0)</f>
        <v>#N/A</v>
      </c>
      <c r="S7162" t="e">
        <f t="shared" si="223"/>
        <v>#N/A</v>
      </c>
    </row>
    <row r="7163" spans="1:19">
      <c r="A7163">
        <f>'Previous Trades Import_OMS Quer'!A7163</f>
        <v>0</v>
      </c>
      <c r="B7163">
        <f>'Previous Trades Import_OMS Quer'!B7163</f>
        <v>0</v>
      </c>
      <c r="C7163" s="22">
        <f>'Previous Trades Import_OMS Quer'!C7163</f>
        <v>0</v>
      </c>
      <c r="D7163">
        <f>'Previous Trades Import_OMS Quer'!D7163</f>
        <v>0</v>
      </c>
      <c r="E7163" s="22">
        <f>'Previous Trades Import_OMS Quer'!E7163</f>
        <v>0</v>
      </c>
      <c r="F7163">
        <f>'Previous Trades Import_OMS Quer'!F7163</f>
        <v>0</v>
      </c>
      <c r="G7163">
        <f>'Previous Trades Import_OMS Quer'!G7163</f>
        <v>0</v>
      </c>
      <c r="H7163">
        <f>'Previous Trades Import_OMS Quer'!H7163</f>
        <v>0</v>
      </c>
      <c r="I7163">
        <f>'Previous Trades Import_OMS Quer'!I7163</f>
        <v>0</v>
      </c>
      <c r="J7163">
        <f>'Previous Trades Import_OMS Quer'!J7163</f>
        <v>0</v>
      </c>
      <c r="K7163">
        <f>'Previous Trades Import_OMS Quer'!K7163</f>
        <v>0</v>
      </c>
      <c r="L7163">
        <f>'Previous Trades Import_OMS Quer'!L7163</f>
        <v>0</v>
      </c>
      <c r="M7163">
        <f>'Previous Trades Import_OMS Quer'!M7163</f>
        <v>0</v>
      </c>
      <c r="N7163">
        <f>'Previous Trades Import_OMS Quer'!N7163</f>
        <v>0</v>
      </c>
      <c r="O7163" t="str">
        <f>CLEAN('Previous Trades Import_OMS Quer'!O7163)</f>
        <v/>
      </c>
      <c r="Q7163" s="25">
        <f t="shared" si="222"/>
        <v>0</v>
      </c>
      <c r="R7163" s="25" t="e">
        <f>VLOOKUP(O7163,'Currency Balance'!$O$3:$Q$32,3,0)</f>
        <v>#N/A</v>
      </c>
      <c r="S7163" t="e">
        <f t="shared" si="223"/>
        <v>#N/A</v>
      </c>
    </row>
    <row r="7164" spans="1:19">
      <c r="A7164">
        <f>'Previous Trades Import_OMS Quer'!A7164</f>
        <v>0</v>
      </c>
      <c r="B7164">
        <f>'Previous Trades Import_OMS Quer'!B7164</f>
        <v>0</v>
      </c>
      <c r="C7164" s="22">
        <f>'Previous Trades Import_OMS Quer'!C7164</f>
        <v>0</v>
      </c>
      <c r="D7164">
        <f>'Previous Trades Import_OMS Quer'!D7164</f>
        <v>0</v>
      </c>
      <c r="E7164" s="22">
        <f>'Previous Trades Import_OMS Quer'!E7164</f>
        <v>0</v>
      </c>
      <c r="F7164">
        <f>'Previous Trades Import_OMS Quer'!F7164</f>
        <v>0</v>
      </c>
      <c r="G7164">
        <f>'Previous Trades Import_OMS Quer'!G7164</f>
        <v>0</v>
      </c>
      <c r="H7164">
        <f>'Previous Trades Import_OMS Quer'!H7164</f>
        <v>0</v>
      </c>
      <c r="I7164">
        <f>'Previous Trades Import_OMS Quer'!I7164</f>
        <v>0</v>
      </c>
      <c r="J7164">
        <f>'Previous Trades Import_OMS Quer'!J7164</f>
        <v>0</v>
      </c>
      <c r="K7164">
        <f>'Previous Trades Import_OMS Quer'!K7164</f>
        <v>0</v>
      </c>
      <c r="L7164">
        <f>'Previous Trades Import_OMS Quer'!L7164</f>
        <v>0</v>
      </c>
      <c r="M7164">
        <f>'Previous Trades Import_OMS Quer'!M7164</f>
        <v>0</v>
      </c>
      <c r="N7164">
        <f>'Previous Trades Import_OMS Quer'!N7164</f>
        <v>0</v>
      </c>
      <c r="O7164" t="str">
        <f>CLEAN('Previous Trades Import_OMS Quer'!O7164)</f>
        <v/>
      </c>
      <c r="Q7164" s="25">
        <f t="shared" si="222"/>
        <v>0</v>
      </c>
      <c r="R7164" s="25" t="e">
        <f>VLOOKUP(O7164,'Currency Balance'!$O$3:$Q$32,3,0)</f>
        <v>#N/A</v>
      </c>
      <c r="S7164" t="e">
        <f t="shared" si="223"/>
        <v>#N/A</v>
      </c>
    </row>
    <row r="7165" spans="1:19">
      <c r="A7165">
        <f>'Previous Trades Import_OMS Quer'!A7165</f>
        <v>0</v>
      </c>
      <c r="B7165">
        <f>'Previous Trades Import_OMS Quer'!B7165</f>
        <v>0</v>
      </c>
      <c r="C7165" s="22">
        <f>'Previous Trades Import_OMS Quer'!C7165</f>
        <v>0</v>
      </c>
      <c r="D7165">
        <f>'Previous Trades Import_OMS Quer'!D7165</f>
        <v>0</v>
      </c>
      <c r="E7165" s="22">
        <f>'Previous Trades Import_OMS Quer'!E7165</f>
        <v>0</v>
      </c>
      <c r="F7165">
        <f>'Previous Trades Import_OMS Quer'!F7165</f>
        <v>0</v>
      </c>
      <c r="G7165">
        <f>'Previous Trades Import_OMS Quer'!G7165</f>
        <v>0</v>
      </c>
      <c r="H7165">
        <f>'Previous Trades Import_OMS Quer'!H7165</f>
        <v>0</v>
      </c>
      <c r="I7165">
        <f>'Previous Trades Import_OMS Quer'!I7165</f>
        <v>0</v>
      </c>
      <c r="J7165">
        <f>'Previous Trades Import_OMS Quer'!J7165</f>
        <v>0</v>
      </c>
      <c r="K7165">
        <f>'Previous Trades Import_OMS Quer'!K7165</f>
        <v>0</v>
      </c>
      <c r="L7165">
        <f>'Previous Trades Import_OMS Quer'!L7165</f>
        <v>0</v>
      </c>
      <c r="M7165">
        <f>'Previous Trades Import_OMS Quer'!M7165</f>
        <v>0</v>
      </c>
      <c r="N7165">
        <f>'Previous Trades Import_OMS Quer'!N7165</f>
        <v>0</v>
      </c>
      <c r="O7165" t="str">
        <f>CLEAN('Previous Trades Import_OMS Quer'!O7165)</f>
        <v/>
      </c>
      <c r="Q7165" s="25">
        <f t="shared" si="222"/>
        <v>0</v>
      </c>
      <c r="R7165" s="25" t="e">
        <f>VLOOKUP(O7165,'Currency Balance'!$O$3:$Q$32,3,0)</f>
        <v>#N/A</v>
      </c>
      <c r="S7165" t="e">
        <f t="shared" si="223"/>
        <v>#N/A</v>
      </c>
    </row>
    <row r="7166" spans="1:19">
      <c r="A7166">
        <f>'Previous Trades Import_OMS Quer'!A7166</f>
        <v>0</v>
      </c>
      <c r="B7166">
        <f>'Previous Trades Import_OMS Quer'!B7166</f>
        <v>0</v>
      </c>
      <c r="C7166" s="22">
        <f>'Previous Trades Import_OMS Quer'!C7166</f>
        <v>0</v>
      </c>
      <c r="D7166">
        <f>'Previous Trades Import_OMS Quer'!D7166</f>
        <v>0</v>
      </c>
      <c r="E7166" s="22">
        <f>'Previous Trades Import_OMS Quer'!E7166</f>
        <v>0</v>
      </c>
      <c r="F7166">
        <f>'Previous Trades Import_OMS Quer'!F7166</f>
        <v>0</v>
      </c>
      <c r="G7166">
        <f>'Previous Trades Import_OMS Quer'!G7166</f>
        <v>0</v>
      </c>
      <c r="H7166">
        <f>'Previous Trades Import_OMS Quer'!H7166</f>
        <v>0</v>
      </c>
      <c r="I7166">
        <f>'Previous Trades Import_OMS Quer'!I7166</f>
        <v>0</v>
      </c>
      <c r="J7166">
        <f>'Previous Trades Import_OMS Quer'!J7166</f>
        <v>0</v>
      </c>
      <c r="K7166">
        <f>'Previous Trades Import_OMS Quer'!K7166</f>
        <v>0</v>
      </c>
      <c r="L7166">
        <f>'Previous Trades Import_OMS Quer'!L7166</f>
        <v>0</v>
      </c>
      <c r="M7166">
        <f>'Previous Trades Import_OMS Quer'!M7166</f>
        <v>0</v>
      </c>
      <c r="N7166">
        <f>'Previous Trades Import_OMS Quer'!N7166</f>
        <v>0</v>
      </c>
      <c r="O7166" t="str">
        <f>CLEAN('Previous Trades Import_OMS Quer'!O7166)</f>
        <v/>
      </c>
      <c r="Q7166" s="25">
        <f t="shared" si="222"/>
        <v>0</v>
      </c>
      <c r="R7166" s="25" t="e">
        <f>VLOOKUP(O7166,'Currency Balance'!$O$3:$Q$32,3,0)</f>
        <v>#N/A</v>
      </c>
      <c r="S7166" t="e">
        <f t="shared" si="223"/>
        <v>#N/A</v>
      </c>
    </row>
    <row r="7167" spans="1:19">
      <c r="A7167">
        <f>'Previous Trades Import_OMS Quer'!A7167</f>
        <v>0</v>
      </c>
      <c r="B7167">
        <f>'Previous Trades Import_OMS Quer'!B7167</f>
        <v>0</v>
      </c>
      <c r="C7167" s="22">
        <f>'Previous Trades Import_OMS Quer'!C7167</f>
        <v>0</v>
      </c>
      <c r="D7167">
        <f>'Previous Trades Import_OMS Quer'!D7167</f>
        <v>0</v>
      </c>
      <c r="E7167" s="22">
        <f>'Previous Trades Import_OMS Quer'!E7167</f>
        <v>0</v>
      </c>
      <c r="F7167">
        <f>'Previous Trades Import_OMS Quer'!F7167</f>
        <v>0</v>
      </c>
      <c r="G7167">
        <f>'Previous Trades Import_OMS Quer'!G7167</f>
        <v>0</v>
      </c>
      <c r="H7167">
        <f>'Previous Trades Import_OMS Quer'!H7167</f>
        <v>0</v>
      </c>
      <c r="I7167">
        <f>'Previous Trades Import_OMS Quer'!I7167</f>
        <v>0</v>
      </c>
      <c r="J7167">
        <f>'Previous Trades Import_OMS Quer'!J7167</f>
        <v>0</v>
      </c>
      <c r="K7167">
        <f>'Previous Trades Import_OMS Quer'!K7167</f>
        <v>0</v>
      </c>
      <c r="L7167">
        <f>'Previous Trades Import_OMS Quer'!L7167</f>
        <v>0</v>
      </c>
      <c r="M7167">
        <f>'Previous Trades Import_OMS Quer'!M7167</f>
        <v>0</v>
      </c>
      <c r="N7167">
        <f>'Previous Trades Import_OMS Quer'!N7167</f>
        <v>0</v>
      </c>
      <c r="O7167" t="str">
        <f>CLEAN('Previous Trades Import_OMS Quer'!O7167)</f>
        <v/>
      </c>
      <c r="Q7167" s="25">
        <f t="shared" si="222"/>
        <v>0</v>
      </c>
      <c r="R7167" s="25" t="e">
        <f>VLOOKUP(O7167,'Currency Balance'!$O$3:$Q$32,3,0)</f>
        <v>#N/A</v>
      </c>
      <c r="S7167" t="e">
        <f t="shared" si="223"/>
        <v>#N/A</v>
      </c>
    </row>
    <row r="7168" spans="1:19">
      <c r="A7168">
        <f>'Previous Trades Import_OMS Quer'!A7168</f>
        <v>0</v>
      </c>
      <c r="B7168">
        <f>'Previous Trades Import_OMS Quer'!B7168</f>
        <v>0</v>
      </c>
      <c r="C7168" s="22">
        <f>'Previous Trades Import_OMS Quer'!C7168</f>
        <v>0</v>
      </c>
      <c r="D7168">
        <f>'Previous Trades Import_OMS Quer'!D7168</f>
        <v>0</v>
      </c>
      <c r="E7168" s="22">
        <f>'Previous Trades Import_OMS Quer'!E7168</f>
        <v>0</v>
      </c>
      <c r="F7168">
        <f>'Previous Trades Import_OMS Quer'!F7168</f>
        <v>0</v>
      </c>
      <c r="G7168">
        <f>'Previous Trades Import_OMS Quer'!G7168</f>
        <v>0</v>
      </c>
      <c r="H7168">
        <f>'Previous Trades Import_OMS Quer'!H7168</f>
        <v>0</v>
      </c>
      <c r="I7168">
        <f>'Previous Trades Import_OMS Quer'!I7168</f>
        <v>0</v>
      </c>
      <c r="J7168">
        <f>'Previous Trades Import_OMS Quer'!J7168</f>
        <v>0</v>
      </c>
      <c r="K7168">
        <f>'Previous Trades Import_OMS Quer'!K7168</f>
        <v>0</v>
      </c>
      <c r="L7168">
        <f>'Previous Trades Import_OMS Quer'!L7168</f>
        <v>0</v>
      </c>
      <c r="M7168">
        <f>'Previous Trades Import_OMS Quer'!M7168</f>
        <v>0</v>
      </c>
      <c r="N7168">
        <f>'Previous Trades Import_OMS Quer'!N7168</f>
        <v>0</v>
      </c>
      <c r="O7168" t="str">
        <f>CLEAN('Previous Trades Import_OMS Quer'!O7168)</f>
        <v/>
      </c>
      <c r="Q7168" s="25">
        <f t="shared" si="222"/>
        <v>0</v>
      </c>
      <c r="R7168" s="25" t="e">
        <f>VLOOKUP(O7168,'Currency Balance'!$O$3:$Q$32,3,0)</f>
        <v>#N/A</v>
      </c>
      <c r="S7168" t="e">
        <f t="shared" si="223"/>
        <v>#N/A</v>
      </c>
    </row>
    <row r="7169" spans="1:19">
      <c r="A7169">
        <f>'Previous Trades Import_OMS Quer'!A7169</f>
        <v>0</v>
      </c>
      <c r="B7169">
        <f>'Previous Trades Import_OMS Quer'!B7169</f>
        <v>0</v>
      </c>
      <c r="C7169" s="22">
        <f>'Previous Trades Import_OMS Quer'!C7169</f>
        <v>0</v>
      </c>
      <c r="D7169">
        <f>'Previous Trades Import_OMS Quer'!D7169</f>
        <v>0</v>
      </c>
      <c r="E7169" s="22">
        <f>'Previous Trades Import_OMS Quer'!E7169</f>
        <v>0</v>
      </c>
      <c r="F7169">
        <f>'Previous Trades Import_OMS Quer'!F7169</f>
        <v>0</v>
      </c>
      <c r="G7169">
        <f>'Previous Trades Import_OMS Quer'!G7169</f>
        <v>0</v>
      </c>
      <c r="H7169">
        <f>'Previous Trades Import_OMS Quer'!H7169</f>
        <v>0</v>
      </c>
      <c r="I7169">
        <f>'Previous Trades Import_OMS Quer'!I7169</f>
        <v>0</v>
      </c>
      <c r="J7169">
        <f>'Previous Trades Import_OMS Quer'!J7169</f>
        <v>0</v>
      </c>
      <c r="K7169">
        <f>'Previous Trades Import_OMS Quer'!K7169</f>
        <v>0</v>
      </c>
      <c r="L7169">
        <f>'Previous Trades Import_OMS Quer'!L7169</f>
        <v>0</v>
      </c>
      <c r="M7169">
        <f>'Previous Trades Import_OMS Quer'!M7169</f>
        <v>0</v>
      </c>
      <c r="N7169">
        <f>'Previous Trades Import_OMS Quer'!N7169</f>
        <v>0</v>
      </c>
      <c r="O7169" t="str">
        <f>CLEAN('Previous Trades Import_OMS Quer'!O7169)</f>
        <v/>
      </c>
      <c r="Q7169" s="25">
        <f t="shared" si="222"/>
        <v>0</v>
      </c>
      <c r="R7169" s="25" t="e">
        <f>VLOOKUP(O7169,'Currency Balance'!$O$3:$Q$32,3,0)</f>
        <v>#N/A</v>
      </c>
      <c r="S7169" t="e">
        <f t="shared" si="223"/>
        <v>#N/A</v>
      </c>
    </row>
    <row r="7170" spans="1:19">
      <c r="A7170">
        <f>'Previous Trades Import_OMS Quer'!A7170</f>
        <v>0</v>
      </c>
      <c r="B7170">
        <f>'Previous Trades Import_OMS Quer'!B7170</f>
        <v>0</v>
      </c>
      <c r="C7170" s="22">
        <f>'Previous Trades Import_OMS Quer'!C7170</f>
        <v>0</v>
      </c>
      <c r="D7170">
        <f>'Previous Trades Import_OMS Quer'!D7170</f>
        <v>0</v>
      </c>
      <c r="E7170" s="22">
        <f>'Previous Trades Import_OMS Quer'!E7170</f>
        <v>0</v>
      </c>
      <c r="F7170">
        <f>'Previous Trades Import_OMS Quer'!F7170</f>
        <v>0</v>
      </c>
      <c r="G7170">
        <f>'Previous Trades Import_OMS Quer'!G7170</f>
        <v>0</v>
      </c>
      <c r="H7170">
        <f>'Previous Trades Import_OMS Quer'!H7170</f>
        <v>0</v>
      </c>
      <c r="I7170">
        <f>'Previous Trades Import_OMS Quer'!I7170</f>
        <v>0</v>
      </c>
      <c r="J7170">
        <f>'Previous Trades Import_OMS Quer'!J7170</f>
        <v>0</v>
      </c>
      <c r="K7170">
        <f>'Previous Trades Import_OMS Quer'!K7170</f>
        <v>0</v>
      </c>
      <c r="L7170">
        <f>'Previous Trades Import_OMS Quer'!L7170</f>
        <v>0</v>
      </c>
      <c r="M7170">
        <f>'Previous Trades Import_OMS Quer'!M7170</f>
        <v>0</v>
      </c>
      <c r="N7170">
        <f>'Previous Trades Import_OMS Quer'!N7170</f>
        <v>0</v>
      </c>
      <c r="O7170" t="str">
        <f>CLEAN('Previous Trades Import_OMS Quer'!O7170)</f>
        <v/>
      </c>
      <c r="Q7170" s="25">
        <f t="shared" ref="Q7170:Q7233" si="224">IF(G7170="sell",M7170,-M7170)</f>
        <v>0</v>
      </c>
      <c r="R7170" s="25" t="e">
        <f>VLOOKUP(O7170,'Currency Balance'!$O$3:$Q$32,3,0)</f>
        <v>#N/A</v>
      </c>
      <c r="S7170" t="e">
        <f t="shared" ref="S7170:S7233" si="225">Q7170/R7170</f>
        <v>#N/A</v>
      </c>
    </row>
    <row r="7171" spans="1:19">
      <c r="A7171">
        <f>'Previous Trades Import_OMS Quer'!A7171</f>
        <v>0</v>
      </c>
      <c r="B7171">
        <f>'Previous Trades Import_OMS Quer'!B7171</f>
        <v>0</v>
      </c>
      <c r="C7171" s="22">
        <f>'Previous Trades Import_OMS Quer'!C7171</f>
        <v>0</v>
      </c>
      <c r="D7171">
        <f>'Previous Trades Import_OMS Quer'!D7171</f>
        <v>0</v>
      </c>
      <c r="E7171" s="22">
        <f>'Previous Trades Import_OMS Quer'!E7171</f>
        <v>0</v>
      </c>
      <c r="F7171">
        <f>'Previous Trades Import_OMS Quer'!F7171</f>
        <v>0</v>
      </c>
      <c r="G7171">
        <f>'Previous Trades Import_OMS Quer'!G7171</f>
        <v>0</v>
      </c>
      <c r="H7171">
        <f>'Previous Trades Import_OMS Quer'!H7171</f>
        <v>0</v>
      </c>
      <c r="I7171">
        <f>'Previous Trades Import_OMS Quer'!I7171</f>
        <v>0</v>
      </c>
      <c r="J7171">
        <f>'Previous Trades Import_OMS Quer'!J7171</f>
        <v>0</v>
      </c>
      <c r="K7171">
        <f>'Previous Trades Import_OMS Quer'!K7171</f>
        <v>0</v>
      </c>
      <c r="L7171">
        <f>'Previous Trades Import_OMS Quer'!L7171</f>
        <v>0</v>
      </c>
      <c r="M7171">
        <f>'Previous Trades Import_OMS Quer'!M7171</f>
        <v>0</v>
      </c>
      <c r="N7171">
        <f>'Previous Trades Import_OMS Quer'!N7171</f>
        <v>0</v>
      </c>
      <c r="O7171" t="str">
        <f>CLEAN('Previous Trades Import_OMS Quer'!O7171)</f>
        <v/>
      </c>
      <c r="Q7171" s="25">
        <f t="shared" si="224"/>
        <v>0</v>
      </c>
      <c r="R7171" s="25" t="e">
        <f>VLOOKUP(O7171,'Currency Balance'!$O$3:$Q$32,3,0)</f>
        <v>#N/A</v>
      </c>
      <c r="S7171" t="e">
        <f t="shared" si="225"/>
        <v>#N/A</v>
      </c>
    </row>
    <row r="7172" spans="1:19">
      <c r="A7172">
        <f>'Previous Trades Import_OMS Quer'!A7172</f>
        <v>0</v>
      </c>
      <c r="B7172">
        <f>'Previous Trades Import_OMS Quer'!B7172</f>
        <v>0</v>
      </c>
      <c r="C7172" s="22">
        <f>'Previous Trades Import_OMS Quer'!C7172</f>
        <v>0</v>
      </c>
      <c r="D7172">
        <f>'Previous Trades Import_OMS Quer'!D7172</f>
        <v>0</v>
      </c>
      <c r="E7172" s="22">
        <f>'Previous Trades Import_OMS Quer'!E7172</f>
        <v>0</v>
      </c>
      <c r="F7172">
        <f>'Previous Trades Import_OMS Quer'!F7172</f>
        <v>0</v>
      </c>
      <c r="G7172">
        <f>'Previous Trades Import_OMS Quer'!G7172</f>
        <v>0</v>
      </c>
      <c r="H7172">
        <f>'Previous Trades Import_OMS Quer'!H7172</f>
        <v>0</v>
      </c>
      <c r="I7172">
        <f>'Previous Trades Import_OMS Quer'!I7172</f>
        <v>0</v>
      </c>
      <c r="J7172">
        <f>'Previous Trades Import_OMS Quer'!J7172</f>
        <v>0</v>
      </c>
      <c r="K7172">
        <f>'Previous Trades Import_OMS Quer'!K7172</f>
        <v>0</v>
      </c>
      <c r="L7172">
        <f>'Previous Trades Import_OMS Quer'!L7172</f>
        <v>0</v>
      </c>
      <c r="M7172">
        <f>'Previous Trades Import_OMS Quer'!M7172</f>
        <v>0</v>
      </c>
      <c r="N7172">
        <f>'Previous Trades Import_OMS Quer'!N7172</f>
        <v>0</v>
      </c>
      <c r="O7172" t="str">
        <f>CLEAN('Previous Trades Import_OMS Quer'!O7172)</f>
        <v/>
      </c>
      <c r="Q7172" s="25">
        <f t="shared" si="224"/>
        <v>0</v>
      </c>
      <c r="R7172" s="25" t="e">
        <f>VLOOKUP(O7172,'Currency Balance'!$O$3:$Q$32,3,0)</f>
        <v>#N/A</v>
      </c>
      <c r="S7172" t="e">
        <f t="shared" si="225"/>
        <v>#N/A</v>
      </c>
    </row>
    <row r="7173" spans="1:19">
      <c r="A7173">
        <f>'Previous Trades Import_OMS Quer'!A7173</f>
        <v>0</v>
      </c>
      <c r="B7173">
        <f>'Previous Trades Import_OMS Quer'!B7173</f>
        <v>0</v>
      </c>
      <c r="C7173" s="22">
        <f>'Previous Trades Import_OMS Quer'!C7173</f>
        <v>0</v>
      </c>
      <c r="D7173">
        <f>'Previous Trades Import_OMS Quer'!D7173</f>
        <v>0</v>
      </c>
      <c r="E7173" s="22">
        <f>'Previous Trades Import_OMS Quer'!E7173</f>
        <v>0</v>
      </c>
      <c r="F7173">
        <f>'Previous Trades Import_OMS Quer'!F7173</f>
        <v>0</v>
      </c>
      <c r="G7173">
        <f>'Previous Trades Import_OMS Quer'!G7173</f>
        <v>0</v>
      </c>
      <c r="H7173">
        <f>'Previous Trades Import_OMS Quer'!H7173</f>
        <v>0</v>
      </c>
      <c r="I7173">
        <f>'Previous Trades Import_OMS Quer'!I7173</f>
        <v>0</v>
      </c>
      <c r="J7173">
        <f>'Previous Trades Import_OMS Quer'!J7173</f>
        <v>0</v>
      </c>
      <c r="K7173">
        <f>'Previous Trades Import_OMS Quer'!K7173</f>
        <v>0</v>
      </c>
      <c r="L7173">
        <f>'Previous Trades Import_OMS Quer'!L7173</f>
        <v>0</v>
      </c>
      <c r="M7173">
        <f>'Previous Trades Import_OMS Quer'!M7173</f>
        <v>0</v>
      </c>
      <c r="N7173">
        <f>'Previous Trades Import_OMS Quer'!N7173</f>
        <v>0</v>
      </c>
      <c r="O7173" t="str">
        <f>CLEAN('Previous Trades Import_OMS Quer'!O7173)</f>
        <v/>
      </c>
      <c r="Q7173" s="25">
        <f t="shared" si="224"/>
        <v>0</v>
      </c>
      <c r="R7173" s="25" t="e">
        <f>VLOOKUP(O7173,'Currency Balance'!$O$3:$Q$32,3,0)</f>
        <v>#N/A</v>
      </c>
      <c r="S7173" t="e">
        <f t="shared" si="225"/>
        <v>#N/A</v>
      </c>
    </row>
    <row r="7174" spans="1:19">
      <c r="A7174">
        <f>'Previous Trades Import_OMS Quer'!A7174</f>
        <v>0</v>
      </c>
      <c r="B7174">
        <f>'Previous Trades Import_OMS Quer'!B7174</f>
        <v>0</v>
      </c>
      <c r="C7174" s="22">
        <f>'Previous Trades Import_OMS Quer'!C7174</f>
        <v>0</v>
      </c>
      <c r="D7174">
        <f>'Previous Trades Import_OMS Quer'!D7174</f>
        <v>0</v>
      </c>
      <c r="E7174" s="22">
        <f>'Previous Trades Import_OMS Quer'!E7174</f>
        <v>0</v>
      </c>
      <c r="F7174">
        <f>'Previous Trades Import_OMS Quer'!F7174</f>
        <v>0</v>
      </c>
      <c r="G7174">
        <f>'Previous Trades Import_OMS Quer'!G7174</f>
        <v>0</v>
      </c>
      <c r="H7174">
        <f>'Previous Trades Import_OMS Quer'!H7174</f>
        <v>0</v>
      </c>
      <c r="I7174">
        <f>'Previous Trades Import_OMS Quer'!I7174</f>
        <v>0</v>
      </c>
      <c r="J7174">
        <f>'Previous Trades Import_OMS Quer'!J7174</f>
        <v>0</v>
      </c>
      <c r="K7174">
        <f>'Previous Trades Import_OMS Quer'!K7174</f>
        <v>0</v>
      </c>
      <c r="L7174">
        <f>'Previous Trades Import_OMS Quer'!L7174</f>
        <v>0</v>
      </c>
      <c r="M7174">
        <f>'Previous Trades Import_OMS Quer'!M7174</f>
        <v>0</v>
      </c>
      <c r="N7174">
        <f>'Previous Trades Import_OMS Quer'!N7174</f>
        <v>0</v>
      </c>
      <c r="O7174" t="str">
        <f>CLEAN('Previous Trades Import_OMS Quer'!O7174)</f>
        <v/>
      </c>
      <c r="Q7174" s="25">
        <f t="shared" si="224"/>
        <v>0</v>
      </c>
      <c r="R7174" s="25" t="e">
        <f>VLOOKUP(O7174,'Currency Balance'!$O$3:$Q$32,3,0)</f>
        <v>#N/A</v>
      </c>
      <c r="S7174" t="e">
        <f t="shared" si="225"/>
        <v>#N/A</v>
      </c>
    </row>
    <row r="7175" spans="1:19">
      <c r="A7175">
        <f>'Previous Trades Import_OMS Quer'!A7175</f>
        <v>0</v>
      </c>
      <c r="B7175">
        <f>'Previous Trades Import_OMS Quer'!B7175</f>
        <v>0</v>
      </c>
      <c r="C7175" s="22">
        <f>'Previous Trades Import_OMS Quer'!C7175</f>
        <v>0</v>
      </c>
      <c r="D7175">
        <f>'Previous Trades Import_OMS Quer'!D7175</f>
        <v>0</v>
      </c>
      <c r="E7175" s="22">
        <f>'Previous Trades Import_OMS Quer'!E7175</f>
        <v>0</v>
      </c>
      <c r="F7175">
        <f>'Previous Trades Import_OMS Quer'!F7175</f>
        <v>0</v>
      </c>
      <c r="G7175">
        <f>'Previous Trades Import_OMS Quer'!G7175</f>
        <v>0</v>
      </c>
      <c r="H7175">
        <f>'Previous Trades Import_OMS Quer'!H7175</f>
        <v>0</v>
      </c>
      <c r="I7175">
        <f>'Previous Trades Import_OMS Quer'!I7175</f>
        <v>0</v>
      </c>
      <c r="J7175">
        <f>'Previous Trades Import_OMS Quer'!J7175</f>
        <v>0</v>
      </c>
      <c r="K7175">
        <f>'Previous Trades Import_OMS Quer'!K7175</f>
        <v>0</v>
      </c>
      <c r="L7175">
        <f>'Previous Trades Import_OMS Quer'!L7175</f>
        <v>0</v>
      </c>
      <c r="M7175">
        <f>'Previous Trades Import_OMS Quer'!M7175</f>
        <v>0</v>
      </c>
      <c r="N7175">
        <f>'Previous Trades Import_OMS Quer'!N7175</f>
        <v>0</v>
      </c>
      <c r="O7175" t="str">
        <f>CLEAN('Previous Trades Import_OMS Quer'!O7175)</f>
        <v/>
      </c>
      <c r="Q7175" s="25">
        <f t="shared" si="224"/>
        <v>0</v>
      </c>
      <c r="R7175" s="25" t="e">
        <f>VLOOKUP(O7175,'Currency Balance'!$O$3:$Q$32,3,0)</f>
        <v>#N/A</v>
      </c>
      <c r="S7175" t="e">
        <f t="shared" si="225"/>
        <v>#N/A</v>
      </c>
    </row>
    <row r="7176" spans="1:19">
      <c r="A7176">
        <f>'Previous Trades Import_OMS Quer'!A7176</f>
        <v>0</v>
      </c>
      <c r="B7176">
        <f>'Previous Trades Import_OMS Quer'!B7176</f>
        <v>0</v>
      </c>
      <c r="C7176" s="22">
        <f>'Previous Trades Import_OMS Quer'!C7176</f>
        <v>0</v>
      </c>
      <c r="D7176">
        <f>'Previous Trades Import_OMS Quer'!D7176</f>
        <v>0</v>
      </c>
      <c r="E7176" s="22">
        <f>'Previous Trades Import_OMS Quer'!E7176</f>
        <v>0</v>
      </c>
      <c r="F7176">
        <f>'Previous Trades Import_OMS Quer'!F7176</f>
        <v>0</v>
      </c>
      <c r="G7176">
        <f>'Previous Trades Import_OMS Quer'!G7176</f>
        <v>0</v>
      </c>
      <c r="H7176">
        <f>'Previous Trades Import_OMS Quer'!H7176</f>
        <v>0</v>
      </c>
      <c r="I7176">
        <f>'Previous Trades Import_OMS Quer'!I7176</f>
        <v>0</v>
      </c>
      <c r="J7176">
        <f>'Previous Trades Import_OMS Quer'!J7176</f>
        <v>0</v>
      </c>
      <c r="K7176">
        <f>'Previous Trades Import_OMS Quer'!K7176</f>
        <v>0</v>
      </c>
      <c r="L7176">
        <f>'Previous Trades Import_OMS Quer'!L7176</f>
        <v>0</v>
      </c>
      <c r="M7176">
        <f>'Previous Trades Import_OMS Quer'!M7176</f>
        <v>0</v>
      </c>
      <c r="N7176">
        <f>'Previous Trades Import_OMS Quer'!N7176</f>
        <v>0</v>
      </c>
      <c r="O7176" t="str">
        <f>CLEAN('Previous Trades Import_OMS Quer'!O7176)</f>
        <v/>
      </c>
      <c r="Q7176" s="25">
        <f t="shared" si="224"/>
        <v>0</v>
      </c>
      <c r="R7176" s="25" t="e">
        <f>VLOOKUP(O7176,'Currency Balance'!$O$3:$Q$32,3,0)</f>
        <v>#N/A</v>
      </c>
      <c r="S7176" t="e">
        <f t="shared" si="225"/>
        <v>#N/A</v>
      </c>
    </row>
    <row r="7177" spans="1:19">
      <c r="A7177">
        <f>'Previous Trades Import_OMS Quer'!A7177</f>
        <v>0</v>
      </c>
      <c r="B7177">
        <f>'Previous Trades Import_OMS Quer'!B7177</f>
        <v>0</v>
      </c>
      <c r="C7177" s="22">
        <f>'Previous Trades Import_OMS Quer'!C7177</f>
        <v>0</v>
      </c>
      <c r="D7177">
        <f>'Previous Trades Import_OMS Quer'!D7177</f>
        <v>0</v>
      </c>
      <c r="E7177" s="22">
        <f>'Previous Trades Import_OMS Quer'!E7177</f>
        <v>0</v>
      </c>
      <c r="F7177">
        <f>'Previous Trades Import_OMS Quer'!F7177</f>
        <v>0</v>
      </c>
      <c r="G7177">
        <f>'Previous Trades Import_OMS Quer'!G7177</f>
        <v>0</v>
      </c>
      <c r="H7177">
        <f>'Previous Trades Import_OMS Quer'!H7177</f>
        <v>0</v>
      </c>
      <c r="I7177">
        <f>'Previous Trades Import_OMS Quer'!I7177</f>
        <v>0</v>
      </c>
      <c r="J7177">
        <f>'Previous Trades Import_OMS Quer'!J7177</f>
        <v>0</v>
      </c>
      <c r="K7177">
        <f>'Previous Trades Import_OMS Quer'!K7177</f>
        <v>0</v>
      </c>
      <c r="L7177">
        <f>'Previous Trades Import_OMS Quer'!L7177</f>
        <v>0</v>
      </c>
      <c r="M7177">
        <f>'Previous Trades Import_OMS Quer'!M7177</f>
        <v>0</v>
      </c>
      <c r="N7177">
        <f>'Previous Trades Import_OMS Quer'!N7177</f>
        <v>0</v>
      </c>
      <c r="O7177" t="str">
        <f>CLEAN('Previous Trades Import_OMS Quer'!O7177)</f>
        <v/>
      </c>
      <c r="Q7177" s="25">
        <f t="shared" si="224"/>
        <v>0</v>
      </c>
      <c r="R7177" s="25" t="e">
        <f>VLOOKUP(O7177,'Currency Balance'!$O$3:$Q$32,3,0)</f>
        <v>#N/A</v>
      </c>
      <c r="S7177" t="e">
        <f t="shared" si="225"/>
        <v>#N/A</v>
      </c>
    </row>
    <row r="7178" spans="1:19">
      <c r="A7178">
        <f>'Previous Trades Import_OMS Quer'!A7178</f>
        <v>0</v>
      </c>
      <c r="B7178">
        <f>'Previous Trades Import_OMS Quer'!B7178</f>
        <v>0</v>
      </c>
      <c r="C7178" s="22">
        <f>'Previous Trades Import_OMS Quer'!C7178</f>
        <v>0</v>
      </c>
      <c r="D7178">
        <f>'Previous Trades Import_OMS Quer'!D7178</f>
        <v>0</v>
      </c>
      <c r="E7178" s="22">
        <f>'Previous Trades Import_OMS Quer'!E7178</f>
        <v>0</v>
      </c>
      <c r="F7178">
        <f>'Previous Trades Import_OMS Quer'!F7178</f>
        <v>0</v>
      </c>
      <c r="G7178">
        <f>'Previous Trades Import_OMS Quer'!G7178</f>
        <v>0</v>
      </c>
      <c r="H7178">
        <f>'Previous Trades Import_OMS Quer'!H7178</f>
        <v>0</v>
      </c>
      <c r="I7178">
        <f>'Previous Trades Import_OMS Quer'!I7178</f>
        <v>0</v>
      </c>
      <c r="J7178">
        <f>'Previous Trades Import_OMS Quer'!J7178</f>
        <v>0</v>
      </c>
      <c r="K7178">
        <f>'Previous Trades Import_OMS Quer'!K7178</f>
        <v>0</v>
      </c>
      <c r="L7178">
        <f>'Previous Trades Import_OMS Quer'!L7178</f>
        <v>0</v>
      </c>
      <c r="M7178">
        <f>'Previous Trades Import_OMS Quer'!M7178</f>
        <v>0</v>
      </c>
      <c r="N7178">
        <f>'Previous Trades Import_OMS Quer'!N7178</f>
        <v>0</v>
      </c>
      <c r="O7178" t="str">
        <f>CLEAN('Previous Trades Import_OMS Quer'!O7178)</f>
        <v/>
      </c>
      <c r="Q7178" s="25">
        <f t="shared" si="224"/>
        <v>0</v>
      </c>
      <c r="R7178" s="25" t="e">
        <f>VLOOKUP(O7178,'Currency Balance'!$O$3:$Q$32,3,0)</f>
        <v>#N/A</v>
      </c>
      <c r="S7178" t="e">
        <f t="shared" si="225"/>
        <v>#N/A</v>
      </c>
    </row>
    <row r="7179" spans="1:19">
      <c r="A7179">
        <f>'Previous Trades Import_OMS Quer'!A7179</f>
        <v>0</v>
      </c>
      <c r="B7179">
        <f>'Previous Trades Import_OMS Quer'!B7179</f>
        <v>0</v>
      </c>
      <c r="C7179" s="22">
        <f>'Previous Trades Import_OMS Quer'!C7179</f>
        <v>0</v>
      </c>
      <c r="D7179">
        <f>'Previous Trades Import_OMS Quer'!D7179</f>
        <v>0</v>
      </c>
      <c r="E7179" s="22">
        <f>'Previous Trades Import_OMS Quer'!E7179</f>
        <v>0</v>
      </c>
      <c r="F7179">
        <f>'Previous Trades Import_OMS Quer'!F7179</f>
        <v>0</v>
      </c>
      <c r="G7179">
        <f>'Previous Trades Import_OMS Quer'!G7179</f>
        <v>0</v>
      </c>
      <c r="H7179">
        <f>'Previous Trades Import_OMS Quer'!H7179</f>
        <v>0</v>
      </c>
      <c r="I7179">
        <f>'Previous Trades Import_OMS Quer'!I7179</f>
        <v>0</v>
      </c>
      <c r="J7179">
        <f>'Previous Trades Import_OMS Quer'!J7179</f>
        <v>0</v>
      </c>
      <c r="K7179">
        <f>'Previous Trades Import_OMS Quer'!K7179</f>
        <v>0</v>
      </c>
      <c r="L7179">
        <f>'Previous Trades Import_OMS Quer'!L7179</f>
        <v>0</v>
      </c>
      <c r="M7179">
        <f>'Previous Trades Import_OMS Quer'!M7179</f>
        <v>0</v>
      </c>
      <c r="N7179">
        <f>'Previous Trades Import_OMS Quer'!N7179</f>
        <v>0</v>
      </c>
      <c r="O7179" t="str">
        <f>CLEAN('Previous Trades Import_OMS Quer'!O7179)</f>
        <v/>
      </c>
      <c r="Q7179" s="25">
        <f t="shared" si="224"/>
        <v>0</v>
      </c>
      <c r="R7179" s="25" t="e">
        <f>VLOOKUP(O7179,'Currency Balance'!$O$3:$Q$32,3,0)</f>
        <v>#N/A</v>
      </c>
      <c r="S7179" t="e">
        <f t="shared" si="225"/>
        <v>#N/A</v>
      </c>
    </row>
    <row r="7180" spans="1:19">
      <c r="A7180">
        <f>'Previous Trades Import_OMS Quer'!A7180</f>
        <v>0</v>
      </c>
      <c r="B7180">
        <f>'Previous Trades Import_OMS Quer'!B7180</f>
        <v>0</v>
      </c>
      <c r="C7180" s="22">
        <f>'Previous Trades Import_OMS Quer'!C7180</f>
        <v>0</v>
      </c>
      <c r="D7180">
        <f>'Previous Trades Import_OMS Quer'!D7180</f>
        <v>0</v>
      </c>
      <c r="E7180" s="22">
        <f>'Previous Trades Import_OMS Quer'!E7180</f>
        <v>0</v>
      </c>
      <c r="F7180">
        <f>'Previous Trades Import_OMS Quer'!F7180</f>
        <v>0</v>
      </c>
      <c r="G7180">
        <f>'Previous Trades Import_OMS Quer'!G7180</f>
        <v>0</v>
      </c>
      <c r="H7180">
        <f>'Previous Trades Import_OMS Quer'!H7180</f>
        <v>0</v>
      </c>
      <c r="I7180">
        <f>'Previous Trades Import_OMS Quer'!I7180</f>
        <v>0</v>
      </c>
      <c r="J7180">
        <f>'Previous Trades Import_OMS Quer'!J7180</f>
        <v>0</v>
      </c>
      <c r="K7180">
        <f>'Previous Trades Import_OMS Quer'!K7180</f>
        <v>0</v>
      </c>
      <c r="L7180">
        <f>'Previous Trades Import_OMS Quer'!L7180</f>
        <v>0</v>
      </c>
      <c r="M7180">
        <f>'Previous Trades Import_OMS Quer'!M7180</f>
        <v>0</v>
      </c>
      <c r="N7180">
        <f>'Previous Trades Import_OMS Quer'!N7180</f>
        <v>0</v>
      </c>
      <c r="O7180" t="str">
        <f>CLEAN('Previous Trades Import_OMS Quer'!O7180)</f>
        <v/>
      </c>
      <c r="Q7180" s="25">
        <f t="shared" si="224"/>
        <v>0</v>
      </c>
      <c r="R7180" s="25" t="e">
        <f>VLOOKUP(O7180,'Currency Balance'!$O$3:$Q$32,3,0)</f>
        <v>#N/A</v>
      </c>
      <c r="S7180" t="e">
        <f t="shared" si="225"/>
        <v>#N/A</v>
      </c>
    </row>
    <row r="7181" spans="1:19">
      <c r="A7181">
        <f>'Previous Trades Import_OMS Quer'!A7181</f>
        <v>0</v>
      </c>
      <c r="B7181">
        <f>'Previous Trades Import_OMS Quer'!B7181</f>
        <v>0</v>
      </c>
      <c r="C7181" s="22">
        <f>'Previous Trades Import_OMS Quer'!C7181</f>
        <v>0</v>
      </c>
      <c r="D7181">
        <f>'Previous Trades Import_OMS Quer'!D7181</f>
        <v>0</v>
      </c>
      <c r="E7181" s="22">
        <f>'Previous Trades Import_OMS Quer'!E7181</f>
        <v>0</v>
      </c>
      <c r="F7181">
        <f>'Previous Trades Import_OMS Quer'!F7181</f>
        <v>0</v>
      </c>
      <c r="G7181">
        <f>'Previous Trades Import_OMS Quer'!G7181</f>
        <v>0</v>
      </c>
      <c r="H7181">
        <f>'Previous Trades Import_OMS Quer'!H7181</f>
        <v>0</v>
      </c>
      <c r="I7181">
        <f>'Previous Trades Import_OMS Quer'!I7181</f>
        <v>0</v>
      </c>
      <c r="J7181">
        <f>'Previous Trades Import_OMS Quer'!J7181</f>
        <v>0</v>
      </c>
      <c r="K7181">
        <f>'Previous Trades Import_OMS Quer'!K7181</f>
        <v>0</v>
      </c>
      <c r="L7181">
        <f>'Previous Trades Import_OMS Quer'!L7181</f>
        <v>0</v>
      </c>
      <c r="M7181">
        <f>'Previous Trades Import_OMS Quer'!M7181</f>
        <v>0</v>
      </c>
      <c r="N7181">
        <f>'Previous Trades Import_OMS Quer'!N7181</f>
        <v>0</v>
      </c>
      <c r="O7181" t="str">
        <f>CLEAN('Previous Trades Import_OMS Quer'!O7181)</f>
        <v/>
      </c>
      <c r="Q7181" s="25">
        <f t="shared" si="224"/>
        <v>0</v>
      </c>
      <c r="R7181" s="25" t="e">
        <f>VLOOKUP(O7181,'Currency Balance'!$O$3:$Q$32,3,0)</f>
        <v>#N/A</v>
      </c>
      <c r="S7181" t="e">
        <f t="shared" si="225"/>
        <v>#N/A</v>
      </c>
    </row>
    <row r="7182" spans="1:19">
      <c r="A7182">
        <f>'Previous Trades Import_OMS Quer'!A7182</f>
        <v>0</v>
      </c>
      <c r="B7182">
        <f>'Previous Trades Import_OMS Quer'!B7182</f>
        <v>0</v>
      </c>
      <c r="C7182" s="22">
        <f>'Previous Trades Import_OMS Quer'!C7182</f>
        <v>0</v>
      </c>
      <c r="D7182">
        <f>'Previous Trades Import_OMS Quer'!D7182</f>
        <v>0</v>
      </c>
      <c r="E7182" s="22">
        <f>'Previous Trades Import_OMS Quer'!E7182</f>
        <v>0</v>
      </c>
      <c r="F7182">
        <f>'Previous Trades Import_OMS Quer'!F7182</f>
        <v>0</v>
      </c>
      <c r="G7182">
        <f>'Previous Trades Import_OMS Quer'!G7182</f>
        <v>0</v>
      </c>
      <c r="H7182">
        <f>'Previous Trades Import_OMS Quer'!H7182</f>
        <v>0</v>
      </c>
      <c r="I7182">
        <f>'Previous Trades Import_OMS Quer'!I7182</f>
        <v>0</v>
      </c>
      <c r="J7182">
        <f>'Previous Trades Import_OMS Quer'!J7182</f>
        <v>0</v>
      </c>
      <c r="K7182">
        <f>'Previous Trades Import_OMS Quer'!K7182</f>
        <v>0</v>
      </c>
      <c r="L7182">
        <f>'Previous Trades Import_OMS Quer'!L7182</f>
        <v>0</v>
      </c>
      <c r="M7182">
        <f>'Previous Trades Import_OMS Quer'!M7182</f>
        <v>0</v>
      </c>
      <c r="N7182">
        <f>'Previous Trades Import_OMS Quer'!N7182</f>
        <v>0</v>
      </c>
      <c r="O7182" t="str">
        <f>CLEAN('Previous Trades Import_OMS Quer'!O7182)</f>
        <v/>
      </c>
      <c r="Q7182" s="25">
        <f t="shared" si="224"/>
        <v>0</v>
      </c>
      <c r="R7182" s="25" t="e">
        <f>VLOOKUP(O7182,'Currency Balance'!$O$3:$Q$32,3,0)</f>
        <v>#N/A</v>
      </c>
      <c r="S7182" t="e">
        <f t="shared" si="225"/>
        <v>#N/A</v>
      </c>
    </row>
    <row r="7183" spans="1:19">
      <c r="A7183">
        <f>'Previous Trades Import_OMS Quer'!A7183</f>
        <v>0</v>
      </c>
      <c r="B7183">
        <f>'Previous Trades Import_OMS Quer'!B7183</f>
        <v>0</v>
      </c>
      <c r="C7183" s="22">
        <f>'Previous Trades Import_OMS Quer'!C7183</f>
        <v>0</v>
      </c>
      <c r="D7183">
        <f>'Previous Trades Import_OMS Quer'!D7183</f>
        <v>0</v>
      </c>
      <c r="E7183" s="22">
        <f>'Previous Trades Import_OMS Quer'!E7183</f>
        <v>0</v>
      </c>
      <c r="F7183">
        <f>'Previous Trades Import_OMS Quer'!F7183</f>
        <v>0</v>
      </c>
      <c r="G7183">
        <f>'Previous Trades Import_OMS Quer'!G7183</f>
        <v>0</v>
      </c>
      <c r="H7183">
        <f>'Previous Trades Import_OMS Quer'!H7183</f>
        <v>0</v>
      </c>
      <c r="I7183">
        <f>'Previous Trades Import_OMS Quer'!I7183</f>
        <v>0</v>
      </c>
      <c r="J7183">
        <f>'Previous Trades Import_OMS Quer'!J7183</f>
        <v>0</v>
      </c>
      <c r="K7183">
        <f>'Previous Trades Import_OMS Quer'!K7183</f>
        <v>0</v>
      </c>
      <c r="L7183">
        <f>'Previous Trades Import_OMS Quer'!L7183</f>
        <v>0</v>
      </c>
      <c r="M7183">
        <f>'Previous Trades Import_OMS Quer'!M7183</f>
        <v>0</v>
      </c>
      <c r="N7183">
        <f>'Previous Trades Import_OMS Quer'!N7183</f>
        <v>0</v>
      </c>
      <c r="O7183" t="str">
        <f>CLEAN('Previous Trades Import_OMS Quer'!O7183)</f>
        <v/>
      </c>
      <c r="Q7183" s="25">
        <f t="shared" si="224"/>
        <v>0</v>
      </c>
      <c r="R7183" s="25" t="e">
        <f>VLOOKUP(O7183,'Currency Balance'!$O$3:$Q$32,3,0)</f>
        <v>#N/A</v>
      </c>
      <c r="S7183" t="e">
        <f t="shared" si="225"/>
        <v>#N/A</v>
      </c>
    </row>
    <row r="7184" spans="1:19">
      <c r="A7184">
        <f>'Previous Trades Import_OMS Quer'!A7184</f>
        <v>0</v>
      </c>
      <c r="B7184">
        <f>'Previous Trades Import_OMS Quer'!B7184</f>
        <v>0</v>
      </c>
      <c r="C7184" s="22">
        <f>'Previous Trades Import_OMS Quer'!C7184</f>
        <v>0</v>
      </c>
      <c r="D7184">
        <f>'Previous Trades Import_OMS Quer'!D7184</f>
        <v>0</v>
      </c>
      <c r="E7184" s="22">
        <f>'Previous Trades Import_OMS Quer'!E7184</f>
        <v>0</v>
      </c>
      <c r="F7184">
        <f>'Previous Trades Import_OMS Quer'!F7184</f>
        <v>0</v>
      </c>
      <c r="G7184">
        <f>'Previous Trades Import_OMS Quer'!G7184</f>
        <v>0</v>
      </c>
      <c r="H7184">
        <f>'Previous Trades Import_OMS Quer'!H7184</f>
        <v>0</v>
      </c>
      <c r="I7184">
        <f>'Previous Trades Import_OMS Quer'!I7184</f>
        <v>0</v>
      </c>
      <c r="J7184">
        <f>'Previous Trades Import_OMS Quer'!J7184</f>
        <v>0</v>
      </c>
      <c r="K7184">
        <f>'Previous Trades Import_OMS Quer'!K7184</f>
        <v>0</v>
      </c>
      <c r="L7184">
        <f>'Previous Trades Import_OMS Quer'!L7184</f>
        <v>0</v>
      </c>
      <c r="M7184">
        <f>'Previous Trades Import_OMS Quer'!M7184</f>
        <v>0</v>
      </c>
      <c r="N7184">
        <f>'Previous Trades Import_OMS Quer'!N7184</f>
        <v>0</v>
      </c>
      <c r="O7184" t="str">
        <f>CLEAN('Previous Trades Import_OMS Quer'!O7184)</f>
        <v/>
      </c>
      <c r="Q7184" s="25">
        <f t="shared" si="224"/>
        <v>0</v>
      </c>
      <c r="R7184" s="25" t="e">
        <f>VLOOKUP(O7184,'Currency Balance'!$O$3:$Q$32,3,0)</f>
        <v>#N/A</v>
      </c>
      <c r="S7184" t="e">
        <f t="shared" si="225"/>
        <v>#N/A</v>
      </c>
    </row>
    <row r="7185" spans="1:19">
      <c r="A7185">
        <f>'Previous Trades Import_OMS Quer'!A7185</f>
        <v>0</v>
      </c>
      <c r="B7185">
        <f>'Previous Trades Import_OMS Quer'!B7185</f>
        <v>0</v>
      </c>
      <c r="C7185" s="22">
        <f>'Previous Trades Import_OMS Quer'!C7185</f>
        <v>0</v>
      </c>
      <c r="D7185">
        <f>'Previous Trades Import_OMS Quer'!D7185</f>
        <v>0</v>
      </c>
      <c r="E7185" s="22">
        <f>'Previous Trades Import_OMS Quer'!E7185</f>
        <v>0</v>
      </c>
      <c r="F7185">
        <f>'Previous Trades Import_OMS Quer'!F7185</f>
        <v>0</v>
      </c>
      <c r="G7185">
        <f>'Previous Trades Import_OMS Quer'!G7185</f>
        <v>0</v>
      </c>
      <c r="H7185">
        <f>'Previous Trades Import_OMS Quer'!H7185</f>
        <v>0</v>
      </c>
      <c r="I7185">
        <f>'Previous Trades Import_OMS Quer'!I7185</f>
        <v>0</v>
      </c>
      <c r="J7185">
        <f>'Previous Trades Import_OMS Quer'!J7185</f>
        <v>0</v>
      </c>
      <c r="K7185">
        <f>'Previous Trades Import_OMS Quer'!K7185</f>
        <v>0</v>
      </c>
      <c r="L7185">
        <f>'Previous Trades Import_OMS Quer'!L7185</f>
        <v>0</v>
      </c>
      <c r="M7185">
        <f>'Previous Trades Import_OMS Quer'!M7185</f>
        <v>0</v>
      </c>
      <c r="N7185">
        <f>'Previous Trades Import_OMS Quer'!N7185</f>
        <v>0</v>
      </c>
      <c r="O7185" t="str">
        <f>CLEAN('Previous Trades Import_OMS Quer'!O7185)</f>
        <v/>
      </c>
      <c r="Q7185" s="25">
        <f t="shared" si="224"/>
        <v>0</v>
      </c>
      <c r="R7185" s="25" t="e">
        <f>VLOOKUP(O7185,'Currency Balance'!$O$3:$Q$32,3,0)</f>
        <v>#N/A</v>
      </c>
      <c r="S7185" t="e">
        <f t="shared" si="225"/>
        <v>#N/A</v>
      </c>
    </row>
    <row r="7186" spans="1:19">
      <c r="A7186">
        <f>'Previous Trades Import_OMS Quer'!A7186</f>
        <v>0</v>
      </c>
      <c r="B7186">
        <f>'Previous Trades Import_OMS Quer'!B7186</f>
        <v>0</v>
      </c>
      <c r="C7186" s="22">
        <f>'Previous Trades Import_OMS Quer'!C7186</f>
        <v>0</v>
      </c>
      <c r="D7186">
        <f>'Previous Trades Import_OMS Quer'!D7186</f>
        <v>0</v>
      </c>
      <c r="E7186" s="22">
        <f>'Previous Trades Import_OMS Quer'!E7186</f>
        <v>0</v>
      </c>
      <c r="F7186">
        <f>'Previous Trades Import_OMS Quer'!F7186</f>
        <v>0</v>
      </c>
      <c r="G7186">
        <f>'Previous Trades Import_OMS Quer'!G7186</f>
        <v>0</v>
      </c>
      <c r="H7186">
        <f>'Previous Trades Import_OMS Quer'!H7186</f>
        <v>0</v>
      </c>
      <c r="I7186">
        <f>'Previous Trades Import_OMS Quer'!I7186</f>
        <v>0</v>
      </c>
      <c r="J7186">
        <f>'Previous Trades Import_OMS Quer'!J7186</f>
        <v>0</v>
      </c>
      <c r="K7186">
        <f>'Previous Trades Import_OMS Quer'!K7186</f>
        <v>0</v>
      </c>
      <c r="L7186">
        <f>'Previous Trades Import_OMS Quer'!L7186</f>
        <v>0</v>
      </c>
      <c r="M7186">
        <f>'Previous Trades Import_OMS Quer'!M7186</f>
        <v>0</v>
      </c>
      <c r="N7186">
        <f>'Previous Trades Import_OMS Quer'!N7186</f>
        <v>0</v>
      </c>
      <c r="O7186" t="str">
        <f>CLEAN('Previous Trades Import_OMS Quer'!O7186)</f>
        <v/>
      </c>
      <c r="Q7186" s="25">
        <f t="shared" si="224"/>
        <v>0</v>
      </c>
      <c r="R7186" s="25" t="e">
        <f>VLOOKUP(O7186,'Currency Balance'!$O$3:$Q$32,3,0)</f>
        <v>#N/A</v>
      </c>
      <c r="S7186" t="e">
        <f t="shared" si="225"/>
        <v>#N/A</v>
      </c>
    </row>
    <row r="7187" spans="1:19">
      <c r="A7187">
        <f>'Previous Trades Import_OMS Quer'!A7187</f>
        <v>0</v>
      </c>
      <c r="B7187">
        <f>'Previous Trades Import_OMS Quer'!B7187</f>
        <v>0</v>
      </c>
      <c r="C7187" s="22">
        <f>'Previous Trades Import_OMS Quer'!C7187</f>
        <v>0</v>
      </c>
      <c r="D7187">
        <f>'Previous Trades Import_OMS Quer'!D7187</f>
        <v>0</v>
      </c>
      <c r="E7187" s="22">
        <f>'Previous Trades Import_OMS Quer'!E7187</f>
        <v>0</v>
      </c>
      <c r="F7187">
        <f>'Previous Trades Import_OMS Quer'!F7187</f>
        <v>0</v>
      </c>
      <c r="G7187">
        <f>'Previous Trades Import_OMS Quer'!G7187</f>
        <v>0</v>
      </c>
      <c r="H7187">
        <f>'Previous Trades Import_OMS Quer'!H7187</f>
        <v>0</v>
      </c>
      <c r="I7187">
        <f>'Previous Trades Import_OMS Quer'!I7187</f>
        <v>0</v>
      </c>
      <c r="J7187">
        <f>'Previous Trades Import_OMS Quer'!J7187</f>
        <v>0</v>
      </c>
      <c r="K7187">
        <f>'Previous Trades Import_OMS Quer'!K7187</f>
        <v>0</v>
      </c>
      <c r="L7187">
        <f>'Previous Trades Import_OMS Quer'!L7187</f>
        <v>0</v>
      </c>
      <c r="M7187">
        <f>'Previous Trades Import_OMS Quer'!M7187</f>
        <v>0</v>
      </c>
      <c r="N7187">
        <f>'Previous Trades Import_OMS Quer'!N7187</f>
        <v>0</v>
      </c>
      <c r="O7187" t="str">
        <f>CLEAN('Previous Trades Import_OMS Quer'!O7187)</f>
        <v/>
      </c>
      <c r="Q7187" s="25">
        <f t="shared" si="224"/>
        <v>0</v>
      </c>
      <c r="R7187" s="25" t="e">
        <f>VLOOKUP(O7187,'Currency Balance'!$O$3:$Q$32,3,0)</f>
        <v>#N/A</v>
      </c>
      <c r="S7187" t="e">
        <f t="shared" si="225"/>
        <v>#N/A</v>
      </c>
    </row>
    <row r="7188" spans="1:19">
      <c r="A7188">
        <f>'Previous Trades Import_OMS Quer'!A7188</f>
        <v>0</v>
      </c>
      <c r="B7188">
        <f>'Previous Trades Import_OMS Quer'!B7188</f>
        <v>0</v>
      </c>
      <c r="C7188" s="22">
        <f>'Previous Trades Import_OMS Quer'!C7188</f>
        <v>0</v>
      </c>
      <c r="D7188">
        <f>'Previous Trades Import_OMS Quer'!D7188</f>
        <v>0</v>
      </c>
      <c r="E7188" s="22">
        <f>'Previous Trades Import_OMS Quer'!E7188</f>
        <v>0</v>
      </c>
      <c r="F7188">
        <f>'Previous Trades Import_OMS Quer'!F7188</f>
        <v>0</v>
      </c>
      <c r="G7188">
        <f>'Previous Trades Import_OMS Quer'!G7188</f>
        <v>0</v>
      </c>
      <c r="H7188">
        <f>'Previous Trades Import_OMS Quer'!H7188</f>
        <v>0</v>
      </c>
      <c r="I7188">
        <f>'Previous Trades Import_OMS Quer'!I7188</f>
        <v>0</v>
      </c>
      <c r="J7188">
        <f>'Previous Trades Import_OMS Quer'!J7188</f>
        <v>0</v>
      </c>
      <c r="K7188">
        <f>'Previous Trades Import_OMS Quer'!K7188</f>
        <v>0</v>
      </c>
      <c r="L7188">
        <f>'Previous Trades Import_OMS Quer'!L7188</f>
        <v>0</v>
      </c>
      <c r="M7188">
        <f>'Previous Trades Import_OMS Quer'!M7188</f>
        <v>0</v>
      </c>
      <c r="N7188">
        <f>'Previous Trades Import_OMS Quer'!N7188</f>
        <v>0</v>
      </c>
      <c r="O7188" t="str">
        <f>CLEAN('Previous Trades Import_OMS Quer'!O7188)</f>
        <v/>
      </c>
      <c r="Q7188" s="25">
        <f t="shared" si="224"/>
        <v>0</v>
      </c>
      <c r="R7188" s="25" t="e">
        <f>VLOOKUP(O7188,'Currency Balance'!$O$3:$Q$32,3,0)</f>
        <v>#N/A</v>
      </c>
      <c r="S7188" t="e">
        <f t="shared" si="225"/>
        <v>#N/A</v>
      </c>
    </row>
    <row r="7189" spans="1:19">
      <c r="A7189">
        <f>'Previous Trades Import_OMS Quer'!A7189</f>
        <v>0</v>
      </c>
      <c r="B7189">
        <f>'Previous Trades Import_OMS Quer'!B7189</f>
        <v>0</v>
      </c>
      <c r="C7189" s="22">
        <f>'Previous Trades Import_OMS Quer'!C7189</f>
        <v>0</v>
      </c>
      <c r="D7189">
        <f>'Previous Trades Import_OMS Quer'!D7189</f>
        <v>0</v>
      </c>
      <c r="E7189" s="22">
        <f>'Previous Trades Import_OMS Quer'!E7189</f>
        <v>0</v>
      </c>
      <c r="F7189">
        <f>'Previous Trades Import_OMS Quer'!F7189</f>
        <v>0</v>
      </c>
      <c r="G7189">
        <f>'Previous Trades Import_OMS Quer'!G7189</f>
        <v>0</v>
      </c>
      <c r="H7189">
        <f>'Previous Trades Import_OMS Quer'!H7189</f>
        <v>0</v>
      </c>
      <c r="I7189">
        <f>'Previous Trades Import_OMS Quer'!I7189</f>
        <v>0</v>
      </c>
      <c r="J7189">
        <f>'Previous Trades Import_OMS Quer'!J7189</f>
        <v>0</v>
      </c>
      <c r="K7189">
        <f>'Previous Trades Import_OMS Quer'!K7189</f>
        <v>0</v>
      </c>
      <c r="L7189">
        <f>'Previous Trades Import_OMS Quer'!L7189</f>
        <v>0</v>
      </c>
      <c r="M7189">
        <f>'Previous Trades Import_OMS Quer'!M7189</f>
        <v>0</v>
      </c>
      <c r="N7189">
        <f>'Previous Trades Import_OMS Quer'!N7189</f>
        <v>0</v>
      </c>
      <c r="O7189" t="str">
        <f>CLEAN('Previous Trades Import_OMS Quer'!O7189)</f>
        <v/>
      </c>
      <c r="Q7189" s="25">
        <f t="shared" si="224"/>
        <v>0</v>
      </c>
      <c r="R7189" s="25" t="e">
        <f>VLOOKUP(O7189,'Currency Balance'!$O$3:$Q$32,3,0)</f>
        <v>#N/A</v>
      </c>
      <c r="S7189" t="e">
        <f t="shared" si="225"/>
        <v>#N/A</v>
      </c>
    </row>
    <row r="7190" spans="1:19">
      <c r="A7190">
        <f>'Previous Trades Import_OMS Quer'!A7190</f>
        <v>0</v>
      </c>
      <c r="B7190">
        <f>'Previous Trades Import_OMS Quer'!B7190</f>
        <v>0</v>
      </c>
      <c r="C7190" s="22">
        <f>'Previous Trades Import_OMS Quer'!C7190</f>
        <v>0</v>
      </c>
      <c r="D7190">
        <f>'Previous Trades Import_OMS Quer'!D7190</f>
        <v>0</v>
      </c>
      <c r="E7190" s="22">
        <f>'Previous Trades Import_OMS Quer'!E7190</f>
        <v>0</v>
      </c>
      <c r="F7190">
        <f>'Previous Trades Import_OMS Quer'!F7190</f>
        <v>0</v>
      </c>
      <c r="G7190">
        <f>'Previous Trades Import_OMS Quer'!G7190</f>
        <v>0</v>
      </c>
      <c r="H7190">
        <f>'Previous Trades Import_OMS Quer'!H7190</f>
        <v>0</v>
      </c>
      <c r="I7190">
        <f>'Previous Trades Import_OMS Quer'!I7190</f>
        <v>0</v>
      </c>
      <c r="J7190">
        <f>'Previous Trades Import_OMS Quer'!J7190</f>
        <v>0</v>
      </c>
      <c r="K7190">
        <f>'Previous Trades Import_OMS Quer'!K7190</f>
        <v>0</v>
      </c>
      <c r="L7190">
        <f>'Previous Trades Import_OMS Quer'!L7190</f>
        <v>0</v>
      </c>
      <c r="M7190">
        <f>'Previous Trades Import_OMS Quer'!M7190</f>
        <v>0</v>
      </c>
      <c r="N7190">
        <f>'Previous Trades Import_OMS Quer'!N7190</f>
        <v>0</v>
      </c>
      <c r="O7190" t="str">
        <f>CLEAN('Previous Trades Import_OMS Quer'!O7190)</f>
        <v/>
      </c>
      <c r="Q7190" s="25">
        <f t="shared" si="224"/>
        <v>0</v>
      </c>
      <c r="R7190" s="25" t="e">
        <f>VLOOKUP(O7190,'Currency Balance'!$O$3:$Q$32,3,0)</f>
        <v>#N/A</v>
      </c>
      <c r="S7190" t="e">
        <f t="shared" si="225"/>
        <v>#N/A</v>
      </c>
    </row>
    <row r="7191" spans="1:19">
      <c r="A7191">
        <f>'Previous Trades Import_OMS Quer'!A7191</f>
        <v>0</v>
      </c>
      <c r="B7191">
        <f>'Previous Trades Import_OMS Quer'!B7191</f>
        <v>0</v>
      </c>
      <c r="C7191" s="22">
        <f>'Previous Trades Import_OMS Quer'!C7191</f>
        <v>0</v>
      </c>
      <c r="D7191">
        <f>'Previous Trades Import_OMS Quer'!D7191</f>
        <v>0</v>
      </c>
      <c r="E7191" s="22">
        <f>'Previous Trades Import_OMS Quer'!E7191</f>
        <v>0</v>
      </c>
      <c r="F7191">
        <f>'Previous Trades Import_OMS Quer'!F7191</f>
        <v>0</v>
      </c>
      <c r="G7191">
        <f>'Previous Trades Import_OMS Quer'!G7191</f>
        <v>0</v>
      </c>
      <c r="H7191">
        <f>'Previous Trades Import_OMS Quer'!H7191</f>
        <v>0</v>
      </c>
      <c r="I7191">
        <f>'Previous Trades Import_OMS Quer'!I7191</f>
        <v>0</v>
      </c>
      <c r="J7191">
        <f>'Previous Trades Import_OMS Quer'!J7191</f>
        <v>0</v>
      </c>
      <c r="K7191">
        <f>'Previous Trades Import_OMS Quer'!K7191</f>
        <v>0</v>
      </c>
      <c r="L7191">
        <f>'Previous Trades Import_OMS Quer'!L7191</f>
        <v>0</v>
      </c>
      <c r="M7191">
        <f>'Previous Trades Import_OMS Quer'!M7191</f>
        <v>0</v>
      </c>
      <c r="N7191">
        <f>'Previous Trades Import_OMS Quer'!N7191</f>
        <v>0</v>
      </c>
      <c r="O7191" t="str">
        <f>CLEAN('Previous Trades Import_OMS Quer'!O7191)</f>
        <v/>
      </c>
      <c r="Q7191" s="25">
        <f t="shared" si="224"/>
        <v>0</v>
      </c>
      <c r="R7191" s="25" t="e">
        <f>VLOOKUP(O7191,'Currency Balance'!$O$3:$Q$32,3,0)</f>
        <v>#N/A</v>
      </c>
      <c r="S7191" t="e">
        <f t="shared" si="225"/>
        <v>#N/A</v>
      </c>
    </row>
    <row r="7192" spans="1:19">
      <c r="A7192">
        <f>'Previous Trades Import_OMS Quer'!A7192</f>
        <v>0</v>
      </c>
      <c r="B7192">
        <f>'Previous Trades Import_OMS Quer'!B7192</f>
        <v>0</v>
      </c>
      <c r="C7192" s="22">
        <f>'Previous Trades Import_OMS Quer'!C7192</f>
        <v>0</v>
      </c>
      <c r="D7192">
        <f>'Previous Trades Import_OMS Quer'!D7192</f>
        <v>0</v>
      </c>
      <c r="E7192" s="22">
        <f>'Previous Trades Import_OMS Quer'!E7192</f>
        <v>0</v>
      </c>
      <c r="F7192">
        <f>'Previous Trades Import_OMS Quer'!F7192</f>
        <v>0</v>
      </c>
      <c r="G7192">
        <f>'Previous Trades Import_OMS Quer'!G7192</f>
        <v>0</v>
      </c>
      <c r="H7192">
        <f>'Previous Trades Import_OMS Quer'!H7192</f>
        <v>0</v>
      </c>
      <c r="I7192">
        <f>'Previous Trades Import_OMS Quer'!I7192</f>
        <v>0</v>
      </c>
      <c r="J7192">
        <f>'Previous Trades Import_OMS Quer'!J7192</f>
        <v>0</v>
      </c>
      <c r="K7192">
        <f>'Previous Trades Import_OMS Quer'!K7192</f>
        <v>0</v>
      </c>
      <c r="L7192">
        <f>'Previous Trades Import_OMS Quer'!L7192</f>
        <v>0</v>
      </c>
      <c r="M7192">
        <f>'Previous Trades Import_OMS Quer'!M7192</f>
        <v>0</v>
      </c>
      <c r="N7192">
        <f>'Previous Trades Import_OMS Quer'!N7192</f>
        <v>0</v>
      </c>
      <c r="O7192" t="str">
        <f>CLEAN('Previous Trades Import_OMS Quer'!O7192)</f>
        <v/>
      </c>
      <c r="Q7192" s="25">
        <f t="shared" si="224"/>
        <v>0</v>
      </c>
      <c r="R7192" s="25" t="e">
        <f>VLOOKUP(O7192,'Currency Balance'!$O$3:$Q$32,3,0)</f>
        <v>#N/A</v>
      </c>
      <c r="S7192" t="e">
        <f t="shared" si="225"/>
        <v>#N/A</v>
      </c>
    </row>
    <row r="7193" spans="1:19">
      <c r="A7193">
        <f>'Previous Trades Import_OMS Quer'!A7193</f>
        <v>0</v>
      </c>
      <c r="B7193">
        <f>'Previous Trades Import_OMS Quer'!B7193</f>
        <v>0</v>
      </c>
      <c r="C7193" s="22">
        <f>'Previous Trades Import_OMS Quer'!C7193</f>
        <v>0</v>
      </c>
      <c r="D7193">
        <f>'Previous Trades Import_OMS Quer'!D7193</f>
        <v>0</v>
      </c>
      <c r="E7193" s="22">
        <f>'Previous Trades Import_OMS Quer'!E7193</f>
        <v>0</v>
      </c>
      <c r="F7193">
        <f>'Previous Trades Import_OMS Quer'!F7193</f>
        <v>0</v>
      </c>
      <c r="G7193">
        <f>'Previous Trades Import_OMS Quer'!G7193</f>
        <v>0</v>
      </c>
      <c r="H7193">
        <f>'Previous Trades Import_OMS Quer'!H7193</f>
        <v>0</v>
      </c>
      <c r="I7193">
        <f>'Previous Trades Import_OMS Quer'!I7193</f>
        <v>0</v>
      </c>
      <c r="J7193">
        <f>'Previous Trades Import_OMS Quer'!J7193</f>
        <v>0</v>
      </c>
      <c r="K7193">
        <f>'Previous Trades Import_OMS Quer'!K7193</f>
        <v>0</v>
      </c>
      <c r="L7193">
        <f>'Previous Trades Import_OMS Quer'!L7193</f>
        <v>0</v>
      </c>
      <c r="M7193">
        <f>'Previous Trades Import_OMS Quer'!M7193</f>
        <v>0</v>
      </c>
      <c r="N7193">
        <f>'Previous Trades Import_OMS Quer'!N7193</f>
        <v>0</v>
      </c>
      <c r="O7193" t="str">
        <f>CLEAN('Previous Trades Import_OMS Quer'!O7193)</f>
        <v/>
      </c>
      <c r="Q7193" s="25">
        <f t="shared" si="224"/>
        <v>0</v>
      </c>
      <c r="R7193" s="25" t="e">
        <f>VLOOKUP(O7193,'Currency Balance'!$O$3:$Q$32,3,0)</f>
        <v>#N/A</v>
      </c>
      <c r="S7193" t="e">
        <f t="shared" si="225"/>
        <v>#N/A</v>
      </c>
    </row>
    <row r="7194" spans="1:19">
      <c r="A7194">
        <f>'Previous Trades Import_OMS Quer'!A7194</f>
        <v>0</v>
      </c>
      <c r="B7194">
        <f>'Previous Trades Import_OMS Quer'!B7194</f>
        <v>0</v>
      </c>
      <c r="C7194" s="22">
        <f>'Previous Trades Import_OMS Quer'!C7194</f>
        <v>0</v>
      </c>
      <c r="D7194">
        <f>'Previous Trades Import_OMS Quer'!D7194</f>
        <v>0</v>
      </c>
      <c r="E7194" s="22">
        <f>'Previous Trades Import_OMS Quer'!E7194</f>
        <v>0</v>
      </c>
      <c r="F7194">
        <f>'Previous Trades Import_OMS Quer'!F7194</f>
        <v>0</v>
      </c>
      <c r="G7194">
        <f>'Previous Trades Import_OMS Quer'!G7194</f>
        <v>0</v>
      </c>
      <c r="H7194">
        <f>'Previous Trades Import_OMS Quer'!H7194</f>
        <v>0</v>
      </c>
      <c r="I7194">
        <f>'Previous Trades Import_OMS Quer'!I7194</f>
        <v>0</v>
      </c>
      <c r="J7194">
        <f>'Previous Trades Import_OMS Quer'!J7194</f>
        <v>0</v>
      </c>
      <c r="K7194">
        <f>'Previous Trades Import_OMS Quer'!K7194</f>
        <v>0</v>
      </c>
      <c r="L7194">
        <f>'Previous Trades Import_OMS Quer'!L7194</f>
        <v>0</v>
      </c>
      <c r="M7194">
        <f>'Previous Trades Import_OMS Quer'!M7194</f>
        <v>0</v>
      </c>
      <c r="N7194">
        <f>'Previous Trades Import_OMS Quer'!N7194</f>
        <v>0</v>
      </c>
      <c r="O7194" t="str">
        <f>CLEAN('Previous Trades Import_OMS Quer'!O7194)</f>
        <v/>
      </c>
      <c r="Q7194" s="25">
        <f t="shared" si="224"/>
        <v>0</v>
      </c>
      <c r="R7194" s="25" t="e">
        <f>VLOOKUP(O7194,'Currency Balance'!$O$3:$Q$32,3,0)</f>
        <v>#N/A</v>
      </c>
      <c r="S7194" t="e">
        <f t="shared" si="225"/>
        <v>#N/A</v>
      </c>
    </row>
    <row r="7195" spans="1:19">
      <c r="A7195">
        <f>'Previous Trades Import_OMS Quer'!A7195</f>
        <v>0</v>
      </c>
      <c r="B7195">
        <f>'Previous Trades Import_OMS Quer'!B7195</f>
        <v>0</v>
      </c>
      <c r="C7195" s="22">
        <f>'Previous Trades Import_OMS Quer'!C7195</f>
        <v>0</v>
      </c>
      <c r="D7195">
        <f>'Previous Trades Import_OMS Quer'!D7195</f>
        <v>0</v>
      </c>
      <c r="E7195" s="22">
        <f>'Previous Trades Import_OMS Quer'!E7195</f>
        <v>0</v>
      </c>
      <c r="F7195">
        <f>'Previous Trades Import_OMS Quer'!F7195</f>
        <v>0</v>
      </c>
      <c r="G7195">
        <f>'Previous Trades Import_OMS Quer'!G7195</f>
        <v>0</v>
      </c>
      <c r="H7195">
        <f>'Previous Trades Import_OMS Quer'!H7195</f>
        <v>0</v>
      </c>
      <c r="I7195">
        <f>'Previous Trades Import_OMS Quer'!I7195</f>
        <v>0</v>
      </c>
      <c r="J7195">
        <f>'Previous Trades Import_OMS Quer'!J7195</f>
        <v>0</v>
      </c>
      <c r="K7195">
        <f>'Previous Trades Import_OMS Quer'!K7195</f>
        <v>0</v>
      </c>
      <c r="L7195">
        <f>'Previous Trades Import_OMS Quer'!L7195</f>
        <v>0</v>
      </c>
      <c r="M7195">
        <f>'Previous Trades Import_OMS Quer'!M7195</f>
        <v>0</v>
      </c>
      <c r="N7195">
        <f>'Previous Trades Import_OMS Quer'!N7195</f>
        <v>0</v>
      </c>
      <c r="O7195" t="str">
        <f>CLEAN('Previous Trades Import_OMS Quer'!O7195)</f>
        <v/>
      </c>
      <c r="Q7195" s="25">
        <f t="shared" si="224"/>
        <v>0</v>
      </c>
      <c r="R7195" s="25" t="e">
        <f>VLOOKUP(O7195,'Currency Balance'!$O$3:$Q$32,3,0)</f>
        <v>#N/A</v>
      </c>
      <c r="S7195" t="e">
        <f t="shared" si="225"/>
        <v>#N/A</v>
      </c>
    </row>
    <row r="7196" spans="1:19">
      <c r="A7196">
        <f>'Previous Trades Import_OMS Quer'!A7196</f>
        <v>0</v>
      </c>
      <c r="B7196">
        <f>'Previous Trades Import_OMS Quer'!B7196</f>
        <v>0</v>
      </c>
      <c r="C7196" s="22">
        <f>'Previous Trades Import_OMS Quer'!C7196</f>
        <v>0</v>
      </c>
      <c r="D7196">
        <f>'Previous Trades Import_OMS Quer'!D7196</f>
        <v>0</v>
      </c>
      <c r="E7196" s="22">
        <f>'Previous Trades Import_OMS Quer'!E7196</f>
        <v>0</v>
      </c>
      <c r="F7196">
        <f>'Previous Trades Import_OMS Quer'!F7196</f>
        <v>0</v>
      </c>
      <c r="G7196">
        <f>'Previous Trades Import_OMS Quer'!G7196</f>
        <v>0</v>
      </c>
      <c r="H7196">
        <f>'Previous Trades Import_OMS Quer'!H7196</f>
        <v>0</v>
      </c>
      <c r="I7196">
        <f>'Previous Trades Import_OMS Quer'!I7196</f>
        <v>0</v>
      </c>
      <c r="J7196">
        <f>'Previous Trades Import_OMS Quer'!J7196</f>
        <v>0</v>
      </c>
      <c r="K7196">
        <f>'Previous Trades Import_OMS Quer'!K7196</f>
        <v>0</v>
      </c>
      <c r="L7196">
        <f>'Previous Trades Import_OMS Quer'!L7196</f>
        <v>0</v>
      </c>
      <c r="M7196">
        <f>'Previous Trades Import_OMS Quer'!M7196</f>
        <v>0</v>
      </c>
      <c r="N7196">
        <f>'Previous Trades Import_OMS Quer'!N7196</f>
        <v>0</v>
      </c>
      <c r="O7196" t="str">
        <f>CLEAN('Previous Trades Import_OMS Quer'!O7196)</f>
        <v/>
      </c>
      <c r="Q7196" s="25">
        <f t="shared" si="224"/>
        <v>0</v>
      </c>
      <c r="R7196" s="25" t="e">
        <f>VLOOKUP(O7196,'Currency Balance'!$O$3:$Q$32,3,0)</f>
        <v>#N/A</v>
      </c>
      <c r="S7196" t="e">
        <f t="shared" si="225"/>
        <v>#N/A</v>
      </c>
    </row>
    <row r="7197" spans="1:19">
      <c r="A7197">
        <f>'Previous Trades Import_OMS Quer'!A7197</f>
        <v>0</v>
      </c>
      <c r="B7197">
        <f>'Previous Trades Import_OMS Quer'!B7197</f>
        <v>0</v>
      </c>
      <c r="C7197" s="22">
        <f>'Previous Trades Import_OMS Quer'!C7197</f>
        <v>0</v>
      </c>
      <c r="D7197">
        <f>'Previous Trades Import_OMS Quer'!D7197</f>
        <v>0</v>
      </c>
      <c r="E7197" s="22">
        <f>'Previous Trades Import_OMS Quer'!E7197</f>
        <v>0</v>
      </c>
      <c r="F7197">
        <f>'Previous Trades Import_OMS Quer'!F7197</f>
        <v>0</v>
      </c>
      <c r="G7197">
        <f>'Previous Trades Import_OMS Quer'!G7197</f>
        <v>0</v>
      </c>
      <c r="H7197">
        <f>'Previous Trades Import_OMS Quer'!H7197</f>
        <v>0</v>
      </c>
      <c r="I7197">
        <f>'Previous Trades Import_OMS Quer'!I7197</f>
        <v>0</v>
      </c>
      <c r="J7197">
        <f>'Previous Trades Import_OMS Quer'!J7197</f>
        <v>0</v>
      </c>
      <c r="K7197">
        <f>'Previous Trades Import_OMS Quer'!K7197</f>
        <v>0</v>
      </c>
      <c r="L7197">
        <f>'Previous Trades Import_OMS Quer'!L7197</f>
        <v>0</v>
      </c>
      <c r="M7197">
        <f>'Previous Trades Import_OMS Quer'!M7197</f>
        <v>0</v>
      </c>
      <c r="N7197">
        <f>'Previous Trades Import_OMS Quer'!N7197</f>
        <v>0</v>
      </c>
      <c r="O7197" t="str">
        <f>CLEAN('Previous Trades Import_OMS Quer'!O7197)</f>
        <v/>
      </c>
      <c r="Q7197" s="25">
        <f t="shared" si="224"/>
        <v>0</v>
      </c>
      <c r="R7197" s="25" t="e">
        <f>VLOOKUP(O7197,'Currency Balance'!$O$3:$Q$32,3,0)</f>
        <v>#N/A</v>
      </c>
      <c r="S7197" t="e">
        <f t="shared" si="225"/>
        <v>#N/A</v>
      </c>
    </row>
    <row r="7198" spans="1:19">
      <c r="A7198">
        <f>'Previous Trades Import_OMS Quer'!A7198</f>
        <v>0</v>
      </c>
      <c r="B7198">
        <f>'Previous Trades Import_OMS Quer'!B7198</f>
        <v>0</v>
      </c>
      <c r="C7198" s="22">
        <f>'Previous Trades Import_OMS Quer'!C7198</f>
        <v>0</v>
      </c>
      <c r="D7198">
        <f>'Previous Trades Import_OMS Quer'!D7198</f>
        <v>0</v>
      </c>
      <c r="E7198" s="22">
        <f>'Previous Trades Import_OMS Quer'!E7198</f>
        <v>0</v>
      </c>
      <c r="F7198">
        <f>'Previous Trades Import_OMS Quer'!F7198</f>
        <v>0</v>
      </c>
      <c r="G7198">
        <f>'Previous Trades Import_OMS Quer'!G7198</f>
        <v>0</v>
      </c>
      <c r="H7198">
        <f>'Previous Trades Import_OMS Quer'!H7198</f>
        <v>0</v>
      </c>
      <c r="I7198">
        <f>'Previous Trades Import_OMS Quer'!I7198</f>
        <v>0</v>
      </c>
      <c r="J7198">
        <f>'Previous Trades Import_OMS Quer'!J7198</f>
        <v>0</v>
      </c>
      <c r="K7198">
        <f>'Previous Trades Import_OMS Quer'!K7198</f>
        <v>0</v>
      </c>
      <c r="L7198">
        <f>'Previous Trades Import_OMS Quer'!L7198</f>
        <v>0</v>
      </c>
      <c r="M7198">
        <f>'Previous Trades Import_OMS Quer'!M7198</f>
        <v>0</v>
      </c>
      <c r="N7198">
        <f>'Previous Trades Import_OMS Quer'!N7198</f>
        <v>0</v>
      </c>
      <c r="O7198" t="str">
        <f>CLEAN('Previous Trades Import_OMS Quer'!O7198)</f>
        <v/>
      </c>
      <c r="Q7198" s="25">
        <f t="shared" si="224"/>
        <v>0</v>
      </c>
      <c r="R7198" s="25" t="e">
        <f>VLOOKUP(O7198,'Currency Balance'!$O$3:$Q$32,3,0)</f>
        <v>#N/A</v>
      </c>
      <c r="S7198" t="e">
        <f t="shared" si="225"/>
        <v>#N/A</v>
      </c>
    </row>
    <row r="7199" spans="1:19">
      <c r="A7199">
        <f>'Previous Trades Import_OMS Quer'!A7199</f>
        <v>0</v>
      </c>
      <c r="B7199">
        <f>'Previous Trades Import_OMS Quer'!B7199</f>
        <v>0</v>
      </c>
      <c r="C7199" s="22">
        <f>'Previous Trades Import_OMS Quer'!C7199</f>
        <v>0</v>
      </c>
      <c r="D7199">
        <f>'Previous Trades Import_OMS Quer'!D7199</f>
        <v>0</v>
      </c>
      <c r="E7199" s="22">
        <f>'Previous Trades Import_OMS Quer'!E7199</f>
        <v>0</v>
      </c>
      <c r="F7199">
        <f>'Previous Trades Import_OMS Quer'!F7199</f>
        <v>0</v>
      </c>
      <c r="G7199">
        <f>'Previous Trades Import_OMS Quer'!G7199</f>
        <v>0</v>
      </c>
      <c r="H7199">
        <f>'Previous Trades Import_OMS Quer'!H7199</f>
        <v>0</v>
      </c>
      <c r="I7199">
        <f>'Previous Trades Import_OMS Quer'!I7199</f>
        <v>0</v>
      </c>
      <c r="J7199">
        <f>'Previous Trades Import_OMS Quer'!J7199</f>
        <v>0</v>
      </c>
      <c r="K7199">
        <f>'Previous Trades Import_OMS Quer'!K7199</f>
        <v>0</v>
      </c>
      <c r="L7199">
        <f>'Previous Trades Import_OMS Quer'!L7199</f>
        <v>0</v>
      </c>
      <c r="M7199">
        <f>'Previous Trades Import_OMS Quer'!M7199</f>
        <v>0</v>
      </c>
      <c r="N7199">
        <f>'Previous Trades Import_OMS Quer'!N7199</f>
        <v>0</v>
      </c>
      <c r="O7199" t="str">
        <f>CLEAN('Previous Trades Import_OMS Quer'!O7199)</f>
        <v/>
      </c>
      <c r="Q7199" s="25">
        <f t="shared" si="224"/>
        <v>0</v>
      </c>
      <c r="R7199" s="25" t="e">
        <f>VLOOKUP(O7199,'Currency Balance'!$O$3:$Q$32,3,0)</f>
        <v>#N/A</v>
      </c>
      <c r="S7199" t="e">
        <f t="shared" si="225"/>
        <v>#N/A</v>
      </c>
    </row>
    <row r="7200" spans="1:19">
      <c r="A7200">
        <f>'Previous Trades Import_OMS Quer'!A7200</f>
        <v>0</v>
      </c>
      <c r="B7200">
        <f>'Previous Trades Import_OMS Quer'!B7200</f>
        <v>0</v>
      </c>
      <c r="C7200" s="22">
        <f>'Previous Trades Import_OMS Quer'!C7200</f>
        <v>0</v>
      </c>
      <c r="D7200">
        <f>'Previous Trades Import_OMS Quer'!D7200</f>
        <v>0</v>
      </c>
      <c r="E7200" s="22">
        <f>'Previous Trades Import_OMS Quer'!E7200</f>
        <v>0</v>
      </c>
      <c r="F7200">
        <f>'Previous Trades Import_OMS Quer'!F7200</f>
        <v>0</v>
      </c>
      <c r="G7200">
        <f>'Previous Trades Import_OMS Quer'!G7200</f>
        <v>0</v>
      </c>
      <c r="H7200">
        <f>'Previous Trades Import_OMS Quer'!H7200</f>
        <v>0</v>
      </c>
      <c r="I7200">
        <f>'Previous Trades Import_OMS Quer'!I7200</f>
        <v>0</v>
      </c>
      <c r="J7200">
        <f>'Previous Trades Import_OMS Quer'!J7200</f>
        <v>0</v>
      </c>
      <c r="K7200">
        <f>'Previous Trades Import_OMS Quer'!K7200</f>
        <v>0</v>
      </c>
      <c r="L7200">
        <f>'Previous Trades Import_OMS Quer'!L7200</f>
        <v>0</v>
      </c>
      <c r="M7200">
        <f>'Previous Trades Import_OMS Quer'!M7200</f>
        <v>0</v>
      </c>
      <c r="N7200">
        <f>'Previous Trades Import_OMS Quer'!N7200</f>
        <v>0</v>
      </c>
      <c r="O7200" t="str">
        <f>CLEAN('Previous Trades Import_OMS Quer'!O7200)</f>
        <v/>
      </c>
      <c r="Q7200" s="25">
        <f t="shared" si="224"/>
        <v>0</v>
      </c>
      <c r="R7200" s="25" t="e">
        <f>VLOOKUP(O7200,'Currency Balance'!$O$3:$Q$32,3,0)</f>
        <v>#N/A</v>
      </c>
      <c r="S7200" t="e">
        <f t="shared" si="225"/>
        <v>#N/A</v>
      </c>
    </row>
    <row r="7201" spans="1:19">
      <c r="A7201">
        <f>'Previous Trades Import_OMS Quer'!A7201</f>
        <v>0</v>
      </c>
      <c r="B7201">
        <f>'Previous Trades Import_OMS Quer'!B7201</f>
        <v>0</v>
      </c>
      <c r="C7201" s="22">
        <f>'Previous Trades Import_OMS Quer'!C7201</f>
        <v>0</v>
      </c>
      <c r="D7201">
        <f>'Previous Trades Import_OMS Quer'!D7201</f>
        <v>0</v>
      </c>
      <c r="E7201" s="22">
        <f>'Previous Trades Import_OMS Quer'!E7201</f>
        <v>0</v>
      </c>
      <c r="F7201">
        <f>'Previous Trades Import_OMS Quer'!F7201</f>
        <v>0</v>
      </c>
      <c r="G7201">
        <f>'Previous Trades Import_OMS Quer'!G7201</f>
        <v>0</v>
      </c>
      <c r="H7201">
        <f>'Previous Trades Import_OMS Quer'!H7201</f>
        <v>0</v>
      </c>
      <c r="I7201">
        <f>'Previous Trades Import_OMS Quer'!I7201</f>
        <v>0</v>
      </c>
      <c r="J7201">
        <f>'Previous Trades Import_OMS Quer'!J7201</f>
        <v>0</v>
      </c>
      <c r="K7201">
        <f>'Previous Trades Import_OMS Quer'!K7201</f>
        <v>0</v>
      </c>
      <c r="L7201">
        <f>'Previous Trades Import_OMS Quer'!L7201</f>
        <v>0</v>
      </c>
      <c r="M7201">
        <f>'Previous Trades Import_OMS Quer'!M7201</f>
        <v>0</v>
      </c>
      <c r="N7201">
        <f>'Previous Trades Import_OMS Quer'!N7201</f>
        <v>0</v>
      </c>
      <c r="O7201" t="str">
        <f>CLEAN('Previous Trades Import_OMS Quer'!O7201)</f>
        <v/>
      </c>
      <c r="Q7201" s="25">
        <f t="shared" si="224"/>
        <v>0</v>
      </c>
      <c r="R7201" s="25" t="e">
        <f>VLOOKUP(O7201,'Currency Balance'!$O$3:$Q$32,3,0)</f>
        <v>#N/A</v>
      </c>
      <c r="S7201" t="e">
        <f t="shared" si="225"/>
        <v>#N/A</v>
      </c>
    </row>
    <row r="7202" spans="1:19">
      <c r="A7202">
        <f>'Previous Trades Import_OMS Quer'!A7202</f>
        <v>0</v>
      </c>
      <c r="B7202">
        <f>'Previous Trades Import_OMS Quer'!B7202</f>
        <v>0</v>
      </c>
      <c r="C7202" s="22">
        <f>'Previous Trades Import_OMS Quer'!C7202</f>
        <v>0</v>
      </c>
      <c r="D7202">
        <f>'Previous Trades Import_OMS Quer'!D7202</f>
        <v>0</v>
      </c>
      <c r="E7202" s="22">
        <f>'Previous Trades Import_OMS Quer'!E7202</f>
        <v>0</v>
      </c>
      <c r="F7202">
        <f>'Previous Trades Import_OMS Quer'!F7202</f>
        <v>0</v>
      </c>
      <c r="G7202">
        <f>'Previous Trades Import_OMS Quer'!G7202</f>
        <v>0</v>
      </c>
      <c r="H7202">
        <f>'Previous Trades Import_OMS Quer'!H7202</f>
        <v>0</v>
      </c>
      <c r="I7202">
        <f>'Previous Trades Import_OMS Quer'!I7202</f>
        <v>0</v>
      </c>
      <c r="J7202">
        <f>'Previous Trades Import_OMS Quer'!J7202</f>
        <v>0</v>
      </c>
      <c r="K7202">
        <f>'Previous Trades Import_OMS Quer'!K7202</f>
        <v>0</v>
      </c>
      <c r="L7202">
        <f>'Previous Trades Import_OMS Quer'!L7202</f>
        <v>0</v>
      </c>
      <c r="M7202">
        <f>'Previous Trades Import_OMS Quer'!M7202</f>
        <v>0</v>
      </c>
      <c r="N7202">
        <f>'Previous Trades Import_OMS Quer'!N7202</f>
        <v>0</v>
      </c>
      <c r="O7202" t="str">
        <f>CLEAN('Previous Trades Import_OMS Quer'!O7202)</f>
        <v/>
      </c>
      <c r="Q7202" s="25">
        <f t="shared" si="224"/>
        <v>0</v>
      </c>
      <c r="R7202" s="25" t="e">
        <f>VLOOKUP(O7202,'Currency Balance'!$O$3:$Q$32,3,0)</f>
        <v>#N/A</v>
      </c>
      <c r="S7202" t="e">
        <f t="shared" si="225"/>
        <v>#N/A</v>
      </c>
    </row>
    <row r="7203" spans="1:19">
      <c r="A7203">
        <f>'Previous Trades Import_OMS Quer'!A7203</f>
        <v>0</v>
      </c>
      <c r="B7203">
        <f>'Previous Trades Import_OMS Quer'!B7203</f>
        <v>0</v>
      </c>
      <c r="C7203" s="22">
        <f>'Previous Trades Import_OMS Quer'!C7203</f>
        <v>0</v>
      </c>
      <c r="D7203">
        <f>'Previous Trades Import_OMS Quer'!D7203</f>
        <v>0</v>
      </c>
      <c r="E7203" s="22">
        <f>'Previous Trades Import_OMS Quer'!E7203</f>
        <v>0</v>
      </c>
      <c r="F7203">
        <f>'Previous Trades Import_OMS Quer'!F7203</f>
        <v>0</v>
      </c>
      <c r="G7203">
        <f>'Previous Trades Import_OMS Quer'!G7203</f>
        <v>0</v>
      </c>
      <c r="H7203">
        <f>'Previous Trades Import_OMS Quer'!H7203</f>
        <v>0</v>
      </c>
      <c r="I7203">
        <f>'Previous Trades Import_OMS Quer'!I7203</f>
        <v>0</v>
      </c>
      <c r="J7203">
        <f>'Previous Trades Import_OMS Quer'!J7203</f>
        <v>0</v>
      </c>
      <c r="K7203">
        <f>'Previous Trades Import_OMS Quer'!K7203</f>
        <v>0</v>
      </c>
      <c r="L7203">
        <f>'Previous Trades Import_OMS Quer'!L7203</f>
        <v>0</v>
      </c>
      <c r="M7203">
        <f>'Previous Trades Import_OMS Quer'!M7203</f>
        <v>0</v>
      </c>
      <c r="N7203">
        <f>'Previous Trades Import_OMS Quer'!N7203</f>
        <v>0</v>
      </c>
      <c r="O7203" t="str">
        <f>CLEAN('Previous Trades Import_OMS Quer'!O7203)</f>
        <v/>
      </c>
      <c r="Q7203" s="25">
        <f t="shared" si="224"/>
        <v>0</v>
      </c>
      <c r="R7203" s="25" t="e">
        <f>VLOOKUP(O7203,'Currency Balance'!$O$3:$Q$32,3,0)</f>
        <v>#N/A</v>
      </c>
      <c r="S7203" t="e">
        <f t="shared" si="225"/>
        <v>#N/A</v>
      </c>
    </row>
    <row r="7204" spans="1:19">
      <c r="A7204">
        <f>'Previous Trades Import_OMS Quer'!A7204</f>
        <v>0</v>
      </c>
      <c r="B7204">
        <f>'Previous Trades Import_OMS Quer'!B7204</f>
        <v>0</v>
      </c>
      <c r="C7204" s="22">
        <f>'Previous Trades Import_OMS Quer'!C7204</f>
        <v>0</v>
      </c>
      <c r="D7204">
        <f>'Previous Trades Import_OMS Quer'!D7204</f>
        <v>0</v>
      </c>
      <c r="E7204" s="22">
        <f>'Previous Trades Import_OMS Quer'!E7204</f>
        <v>0</v>
      </c>
      <c r="F7204">
        <f>'Previous Trades Import_OMS Quer'!F7204</f>
        <v>0</v>
      </c>
      <c r="G7204">
        <f>'Previous Trades Import_OMS Quer'!G7204</f>
        <v>0</v>
      </c>
      <c r="H7204">
        <f>'Previous Trades Import_OMS Quer'!H7204</f>
        <v>0</v>
      </c>
      <c r="I7204">
        <f>'Previous Trades Import_OMS Quer'!I7204</f>
        <v>0</v>
      </c>
      <c r="J7204">
        <f>'Previous Trades Import_OMS Quer'!J7204</f>
        <v>0</v>
      </c>
      <c r="K7204">
        <f>'Previous Trades Import_OMS Quer'!K7204</f>
        <v>0</v>
      </c>
      <c r="L7204">
        <f>'Previous Trades Import_OMS Quer'!L7204</f>
        <v>0</v>
      </c>
      <c r="M7204">
        <f>'Previous Trades Import_OMS Quer'!M7204</f>
        <v>0</v>
      </c>
      <c r="N7204">
        <f>'Previous Trades Import_OMS Quer'!N7204</f>
        <v>0</v>
      </c>
      <c r="O7204" t="str">
        <f>CLEAN('Previous Trades Import_OMS Quer'!O7204)</f>
        <v/>
      </c>
      <c r="Q7204" s="25">
        <f t="shared" si="224"/>
        <v>0</v>
      </c>
      <c r="R7204" s="25" t="e">
        <f>VLOOKUP(O7204,'Currency Balance'!$O$3:$Q$32,3,0)</f>
        <v>#N/A</v>
      </c>
      <c r="S7204" t="e">
        <f t="shared" si="225"/>
        <v>#N/A</v>
      </c>
    </row>
    <row r="7205" spans="1:19">
      <c r="A7205">
        <f>'Previous Trades Import_OMS Quer'!A7205</f>
        <v>0</v>
      </c>
      <c r="B7205">
        <f>'Previous Trades Import_OMS Quer'!B7205</f>
        <v>0</v>
      </c>
      <c r="C7205" s="22">
        <f>'Previous Trades Import_OMS Quer'!C7205</f>
        <v>0</v>
      </c>
      <c r="D7205">
        <f>'Previous Trades Import_OMS Quer'!D7205</f>
        <v>0</v>
      </c>
      <c r="E7205" s="22">
        <f>'Previous Trades Import_OMS Quer'!E7205</f>
        <v>0</v>
      </c>
      <c r="F7205">
        <f>'Previous Trades Import_OMS Quer'!F7205</f>
        <v>0</v>
      </c>
      <c r="G7205">
        <f>'Previous Trades Import_OMS Quer'!G7205</f>
        <v>0</v>
      </c>
      <c r="H7205">
        <f>'Previous Trades Import_OMS Quer'!H7205</f>
        <v>0</v>
      </c>
      <c r="I7205">
        <f>'Previous Trades Import_OMS Quer'!I7205</f>
        <v>0</v>
      </c>
      <c r="J7205">
        <f>'Previous Trades Import_OMS Quer'!J7205</f>
        <v>0</v>
      </c>
      <c r="K7205">
        <f>'Previous Trades Import_OMS Quer'!K7205</f>
        <v>0</v>
      </c>
      <c r="L7205">
        <f>'Previous Trades Import_OMS Quer'!L7205</f>
        <v>0</v>
      </c>
      <c r="M7205">
        <f>'Previous Trades Import_OMS Quer'!M7205</f>
        <v>0</v>
      </c>
      <c r="N7205">
        <f>'Previous Trades Import_OMS Quer'!N7205</f>
        <v>0</v>
      </c>
      <c r="O7205" t="str">
        <f>CLEAN('Previous Trades Import_OMS Quer'!O7205)</f>
        <v/>
      </c>
      <c r="Q7205" s="25">
        <f t="shared" si="224"/>
        <v>0</v>
      </c>
      <c r="R7205" s="25" t="e">
        <f>VLOOKUP(O7205,'Currency Balance'!$O$3:$Q$32,3,0)</f>
        <v>#N/A</v>
      </c>
      <c r="S7205" t="e">
        <f t="shared" si="225"/>
        <v>#N/A</v>
      </c>
    </row>
    <row r="7206" spans="1:19">
      <c r="A7206">
        <f>'Previous Trades Import_OMS Quer'!A7206</f>
        <v>0</v>
      </c>
      <c r="B7206">
        <f>'Previous Trades Import_OMS Quer'!B7206</f>
        <v>0</v>
      </c>
      <c r="C7206" s="22">
        <f>'Previous Trades Import_OMS Quer'!C7206</f>
        <v>0</v>
      </c>
      <c r="D7206">
        <f>'Previous Trades Import_OMS Quer'!D7206</f>
        <v>0</v>
      </c>
      <c r="E7206" s="22">
        <f>'Previous Trades Import_OMS Quer'!E7206</f>
        <v>0</v>
      </c>
      <c r="F7206">
        <f>'Previous Trades Import_OMS Quer'!F7206</f>
        <v>0</v>
      </c>
      <c r="G7206">
        <f>'Previous Trades Import_OMS Quer'!G7206</f>
        <v>0</v>
      </c>
      <c r="H7206">
        <f>'Previous Trades Import_OMS Quer'!H7206</f>
        <v>0</v>
      </c>
      <c r="I7206">
        <f>'Previous Trades Import_OMS Quer'!I7206</f>
        <v>0</v>
      </c>
      <c r="J7206">
        <f>'Previous Trades Import_OMS Quer'!J7206</f>
        <v>0</v>
      </c>
      <c r="K7206">
        <f>'Previous Trades Import_OMS Quer'!K7206</f>
        <v>0</v>
      </c>
      <c r="L7206">
        <f>'Previous Trades Import_OMS Quer'!L7206</f>
        <v>0</v>
      </c>
      <c r="M7206">
        <f>'Previous Trades Import_OMS Quer'!M7206</f>
        <v>0</v>
      </c>
      <c r="N7206">
        <f>'Previous Trades Import_OMS Quer'!N7206</f>
        <v>0</v>
      </c>
      <c r="O7206" t="str">
        <f>CLEAN('Previous Trades Import_OMS Quer'!O7206)</f>
        <v/>
      </c>
      <c r="Q7206" s="25">
        <f t="shared" si="224"/>
        <v>0</v>
      </c>
      <c r="R7206" s="25" t="e">
        <f>VLOOKUP(O7206,'Currency Balance'!$O$3:$Q$32,3,0)</f>
        <v>#N/A</v>
      </c>
      <c r="S7206" t="e">
        <f t="shared" si="225"/>
        <v>#N/A</v>
      </c>
    </row>
    <row r="7207" spans="1:19">
      <c r="A7207">
        <f>'Previous Trades Import_OMS Quer'!A7207</f>
        <v>0</v>
      </c>
      <c r="B7207">
        <f>'Previous Trades Import_OMS Quer'!B7207</f>
        <v>0</v>
      </c>
      <c r="C7207" s="22">
        <f>'Previous Trades Import_OMS Quer'!C7207</f>
        <v>0</v>
      </c>
      <c r="D7207">
        <f>'Previous Trades Import_OMS Quer'!D7207</f>
        <v>0</v>
      </c>
      <c r="E7207" s="22">
        <f>'Previous Trades Import_OMS Quer'!E7207</f>
        <v>0</v>
      </c>
      <c r="F7207">
        <f>'Previous Trades Import_OMS Quer'!F7207</f>
        <v>0</v>
      </c>
      <c r="G7207">
        <f>'Previous Trades Import_OMS Quer'!G7207</f>
        <v>0</v>
      </c>
      <c r="H7207">
        <f>'Previous Trades Import_OMS Quer'!H7207</f>
        <v>0</v>
      </c>
      <c r="I7207">
        <f>'Previous Trades Import_OMS Quer'!I7207</f>
        <v>0</v>
      </c>
      <c r="J7207">
        <f>'Previous Trades Import_OMS Quer'!J7207</f>
        <v>0</v>
      </c>
      <c r="K7207">
        <f>'Previous Trades Import_OMS Quer'!K7207</f>
        <v>0</v>
      </c>
      <c r="L7207">
        <f>'Previous Trades Import_OMS Quer'!L7207</f>
        <v>0</v>
      </c>
      <c r="M7207">
        <f>'Previous Trades Import_OMS Quer'!M7207</f>
        <v>0</v>
      </c>
      <c r="N7207">
        <f>'Previous Trades Import_OMS Quer'!N7207</f>
        <v>0</v>
      </c>
      <c r="O7207" t="str">
        <f>CLEAN('Previous Trades Import_OMS Quer'!O7207)</f>
        <v/>
      </c>
      <c r="Q7207" s="25">
        <f t="shared" si="224"/>
        <v>0</v>
      </c>
      <c r="R7207" s="25" t="e">
        <f>VLOOKUP(O7207,'Currency Balance'!$O$3:$Q$32,3,0)</f>
        <v>#N/A</v>
      </c>
      <c r="S7207" t="e">
        <f t="shared" si="225"/>
        <v>#N/A</v>
      </c>
    </row>
    <row r="7208" spans="1:19">
      <c r="A7208">
        <f>'Previous Trades Import_OMS Quer'!A7208</f>
        <v>0</v>
      </c>
      <c r="B7208">
        <f>'Previous Trades Import_OMS Quer'!B7208</f>
        <v>0</v>
      </c>
      <c r="C7208" s="22">
        <f>'Previous Trades Import_OMS Quer'!C7208</f>
        <v>0</v>
      </c>
      <c r="D7208">
        <f>'Previous Trades Import_OMS Quer'!D7208</f>
        <v>0</v>
      </c>
      <c r="E7208" s="22">
        <f>'Previous Trades Import_OMS Quer'!E7208</f>
        <v>0</v>
      </c>
      <c r="F7208">
        <f>'Previous Trades Import_OMS Quer'!F7208</f>
        <v>0</v>
      </c>
      <c r="G7208">
        <f>'Previous Trades Import_OMS Quer'!G7208</f>
        <v>0</v>
      </c>
      <c r="H7208">
        <f>'Previous Trades Import_OMS Quer'!H7208</f>
        <v>0</v>
      </c>
      <c r="I7208">
        <f>'Previous Trades Import_OMS Quer'!I7208</f>
        <v>0</v>
      </c>
      <c r="J7208">
        <f>'Previous Trades Import_OMS Quer'!J7208</f>
        <v>0</v>
      </c>
      <c r="K7208">
        <f>'Previous Trades Import_OMS Quer'!K7208</f>
        <v>0</v>
      </c>
      <c r="L7208">
        <f>'Previous Trades Import_OMS Quer'!L7208</f>
        <v>0</v>
      </c>
      <c r="M7208">
        <f>'Previous Trades Import_OMS Quer'!M7208</f>
        <v>0</v>
      </c>
      <c r="N7208">
        <f>'Previous Trades Import_OMS Quer'!N7208</f>
        <v>0</v>
      </c>
      <c r="O7208" t="str">
        <f>CLEAN('Previous Trades Import_OMS Quer'!O7208)</f>
        <v/>
      </c>
      <c r="Q7208" s="25">
        <f t="shared" si="224"/>
        <v>0</v>
      </c>
      <c r="R7208" s="25" t="e">
        <f>VLOOKUP(O7208,'Currency Balance'!$O$3:$Q$32,3,0)</f>
        <v>#N/A</v>
      </c>
      <c r="S7208" t="e">
        <f t="shared" si="225"/>
        <v>#N/A</v>
      </c>
    </row>
    <row r="7209" spans="1:19">
      <c r="A7209">
        <f>'Previous Trades Import_OMS Quer'!A7209</f>
        <v>0</v>
      </c>
      <c r="B7209">
        <f>'Previous Trades Import_OMS Quer'!B7209</f>
        <v>0</v>
      </c>
      <c r="C7209" s="22">
        <f>'Previous Trades Import_OMS Quer'!C7209</f>
        <v>0</v>
      </c>
      <c r="D7209">
        <f>'Previous Trades Import_OMS Quer'!D7209</f>
        <v>0</v>
      </c>
      <c r="E7209" s="22">
        <f>'Previous Trades Import_OMS Quer'!E7209</f>
        <v>0</v>
      </c>
      <c r="F7209">
        <f>'Previous Trades Import_OMS Quer'!F7209</f>
        <v>0</v>
      </c>
      <c r="G7209">
        <f>'Previous Trades Import_OMS Quer'!G7209</f>
        <v>0</v>
      </c>
      <c r="H7209">
        <f>'Previous Trades Import_OMS Quer'!H7209</f>
        <v>0</v>
      </c>
      <c r="I7209">
        <f>'Previous Trades Import_OMS Quer'!I7209</f>
        <v>0</v>
      </c>
      <c r="J7209">
        <f>'Previous Trades Import_OMS Quer'!J7209</f>
        <v>0</v>
      </c>
      <c r="K7209">
        <f>'Previous Trades Import_OMS Quer'!K7209</f>
        <v>0</v>
      </c>
      <c r="L7209">
        <f>'Previous Trades Import_OMS Quer'!L7209</f>
        <v>0</v>
      </c>
      <c r="M7209">
        <f>'Previous Trades Import_OMS Quer'!M7209</f>
        <v>0</v>
      </c>
      <c r="N7209">
        <f>'Previous Trades Import_OMS Quer'!N7209</f>
        <v>0</v>
      </c>
      <c r="O7209" t="str">
        <f>CLEAN('Previous Trades Import_OMS Quer'!O7209)</f>
        <v/>
      </c>
      <c r="Q7209" s="25">
        <f t="shared" si="224"/>
        <v>0</v>
      </c>
      <c r="R7209" s="25" t="e">
        <f>VLOOKUP(O7209,'Currency Balance'!$O$3:$Q$32,3,0)</f>
        <v>#N/A</v>
      </c>
      <c r="S7209" t="e">
        <f t="shared" si="225"/>
        <v>#N/A</v>
      </c>
    </row>
    <row r="7210" spans="1:19">
      <c r="A7210">
        <f>'Previous Trades Import_OMS Quer'!A7210</f>
        <v>0</v>
      </c>
      <c r="B7210">
        <f>'Previous Trades Import_OMS Quer'!B7210</f>
        <v>0</v>
      </c>
      <c r="C7210" s="22">
        <f>'Previous Trades Import_OMS Quer'!C7210</f>
        <v>0</v>
      </c>
      <c r="D7210">
        <f>'Previous Trades Import_OMS Quer'!D7210</f>
        <v>0</v>
      </c>
      <c r="E7210" s="22">
        <f>'Previous Trades Import_OMS Quer'!E7210</f>
        <v>0</v>
      </c>
      <c r="F7210">
        <f>'Previous Trades Import_OMS Quer'!F7210</f>
        <v>0</v>
      </c>
      <c r="G7210">
        <f>'Previous Trades Import_OMS Quer'!G7210</f>
        <v>0</v>
      </c>
      <c r="H7210">
        <f>'Previous Trades Import_OMS Quer'!H7210</f>
        <v>0</v>
      </c>
      <c r="I7210">
        <f>'Previous Trades Import_OMS Quer'!I7210</f>
        <v>0</v>
      </c>
      <c r="J7210">
        <f>'Previous Trades Import_OMS Quer'!J7210</f>
        <v>0</v>
      </c>
      <c r="K7210">
        <f>'Previous Trades Import_OMS Quer'!K7210</f>
        <v>0</v>
      </c>
      <c r="L7210">
        <f>'Previous Trades Import_OMS Quer'!L7210</f>
        <v>0</v>
      </c>
      <c r="M7210">
        <f>'Previous Trades Import_OMS Quer'!M7210</f>
        <v>0</v>
      </c>
      <c r="N7210">
        <f>'Previous Trades Import_OMS Quer'!N7210</f>
        <v>0</v>
      </c>
      <c r="O7210" t="str">
        <f>CLEAN('Previous Trades Import_OMS Quer'!O7210)</f>
        <v/>
      </c>
      <c r="Q7210" s="25">
        <f t="shared" si="224"/>
        <v>0</v>
      </c>
      <c r="R7210" s="25" t="e">
        <f>VLOOKUP(O7210,'Currency Balance'!$O$3:$Q$32,3,0)</f>
        <v>#N/A</v>
      </c>
      <c r="S7210" t="e">
        <f t="shared" si="225"/>
        <v>#N/A</v>
      </c>
    </row>
    <row r="7211" spans="1:19">
      <c r="A7211">
        <f>'Previous Trades Import_OMS Quer'!A7211</f>
        <v>0</v>
      </c>
      <c r="B7211">
        <f>'Previous Trades Import_OMS Quer'!B7211</f>
        <v>0</v>
      </c>
      <c r="C7211" s="22">
        <f>'Previous Trades Import_OMS Quer'!C7211</f>
        <v>0</v>
      </c>
      <c r="D7211">
        <f>'Previous Trades Import_OMS Quer'!D7211</f>
        <v>0</v>
      </c>
      <c r="E7211" s="22">
        <f>'Previous Trades Import_OMS Quer'!E7211</f>
        <v>0</v>
      </c>
      <c r="F7211">
        <f>'Previous Trades Import_OMS Quer'!F7211</f>
        <v>0</v>
      </c>
      <c r="G7211">
        <f>'Previous Trades Import_OMS Quer'!G7211</f>
        <v>0</v>
      </c>
      <c r="H7211">
        <f>'Previous Trades Import_OMS Quer'!H7211</f>
        <v>0</v>
      </c>
      <c r="I7211">
        <f>'Previous Trades Import_OMS Quer'!I7211</f>
        <v>0</v>
      </c>
      <c r="J7211">
        <f>'Previous Trades Import_OMS Quer'!J7211</f>
        <v>0</v>
      </c>
      <c r="K7211">
        <f>'Previous Trades Import_OMS Quer'!K7211</f>
        <v>0</v>
      </c>
      <c r="L7211">
        <f>'Previous Trades Import_OMS Quer'!L7211</f>
        <v>0</v>
      </c>
      <c r="M7211">
        <f>'Previous Trades Import_OMS Quer'!M7211</f>
        <v>0</v>
      </c>
      <c r="N7211">
        <f>'Previous Trades Import_OMS Quer'!N7211</f>
        <v>0</v>
      </c>
      <c r="O7211" t="str">
        <f>CLEAN('Previous Trades Import_OMS Quer'!O7211)</f>
        <v/>
      </c>
      <c r="Q7211" s="25">
        <f t="shared" si="224"/>
        <v>0</v>
      </c>
      <c r="R7211" s="25" t="e">
        <f>VLOOKUP(O7211,'Currency Balance'!$O$3:$Q$32,3,0)</f>
        <v>#N/A</v>
      </c>
      <c r="S7211" t="e">
        <f t="shared" si="225"/>
        <v>#N/A</v>
      </c>
    </row>
    <row r="7212" spans="1:19">
      <c r="A7212">
        <f>'Previous Trades Import_OMS Quer'!A7212</f>
        <v>0</v>
      </c>
      <c r="B7212">
        <f>'Previous Trades Import_OMS Quer'!B7212</f>
        <v>0</v>
      </c>
      <c r="C7212" s="22">
        <f>'Previous Trades Import_OMS Quer'!C7212</f>
        <v>0</v>
      </c>
      <c r="D7212">
        <f>'Previous Trades Import_OMS Quer'!D7212</f>
        <v>0</v>
      </c>
      <c r="E7212" s="22">
        <f>'Previous Trades Import_OMS Quer'!E7212</f>
        <v>0</v>
      </c>
      <c r="F7212">
        <f>'Previous Trades Import_OMS Quer'!F7212</f>
        <v>0</v>
      </c>
      <c r="G7212">
        <f>'Previous Trades Import_OMS Quer'!G7212</f>
        <v>0</v>
      </c>
      <c r="H7212">
        <f>'Previous Trades Import_OMS Quer'!H7212</f>
        <v>0</v>
      </c>
      <c r="I7212">
        <f>'Previous Trades Import_OMS Quer'!I7212</f>
        <v>0</v>
      </c>
      <c r="J7212">
        <f>'Previous Trades Import_OMS Quer'!J7212</f>
        <v>0</v>
      </c>
      <c r="K7212">
        <f>'Previous Trades Import_OMS Quer'!K7212</f>
        <v>0</v>
      </c>
      <c r="L7212">
        <f>'Previous Trades Import_OMS Quer'!L7212</f>
        <v>0</v>
      </c>
      <c r="M7212">
        <f>'Previous Trades Import_OMS Quer'!M7212</f>
        <v>0</v>
      </c>
      <c r="N7212">
        <f>'Previous Trades Import_OMS Quer'!N7212</f>
        <v>0</v>
      </c>
      <c r="O7212" t="str">
        <f>CLEAN('Previous Trades Import_OMS Quer'!O7212)</f>
        <v/>
      </c>
      <c r="Q7212" s="25">
        <f t="shared" si="224"/>
        <v>0</v>
      </c>
      <c r="R7212" s="25" t="e">
        <f>VLOOKUP(O7212,'Currency Balance'!$O$3:$Q$32,3,0)</f>
        <v>#N/A</v>
      </c>
      <c r="S7212" t="e">
        <f t="shared" si="225"/>
        <v>#N/A</v>
      </c>
    </row>
    <row r="7213" spans="1:19">
      <c r="A7213">
        <f>'Previous Trades Import_OMS Quer'!A7213</f>
        <v>0</v>
      </c>
      <c r="B7213">
        <f>'Previous Trades Import_OMS Quer'!B7213</f>
        <v>0</v>
      </c>
      <c r="C7213" s="22">
        <f>'Previous Trades Import_OMS Quer'!C7213</f>
        <v>0</v>
      </c>
      <c r="D7213">
        <f>'Previous Trades Import_OMS Quer'!D7213</f>
        <v>0</v>
      </c>
      <c r="E7213" s="22">
        <f>'Previous Trades Import_OMS Quer'!E7213</f>
        <v>0</v>
      </c>
      <c r="F7213">
        <f>'Previous Trades Import_OMS Quer'!F7213</f>
        <v>0</v>
      </c>
      <c r="G7213">
        <f>'Previous Trades Import_OMS Quer'!G7213</f>
        <v>0</v>
      </c>
      <c r="H7213">
        <f>'Previous Trades Import_OMS Quer'!H7213</f>
        <v>0</v>
      </c>
      <c r="I7213">
        <f>'Previous Trades Import_OMS Quer'!I7213</f>
        <v>0</v>
      </c>
      <c r="J7213">
        <f>'Previous Trades Import_OMS Quer'!J7213</f>
        <v>0</v>
      </c>
      <c r="K7213">
        <f>'Previous Trades Import_OMS Quer'!K7213</f>
        <v>0</v>
      </c>
      <c r="L7213">
        <f>'Previous Trades Import_OMS Quer'!L7213</f>
        <v>0</v>
      </c>
      <c r="M7213">
        <f>'Previous Trades Import_OMS Quer'!M7213</f>
        <v>0</v>
      </c>
      <c r="N7213">
        <f>'Previous Trades Import_OMS Quer'!N7213</f>
        <v>0</v>
      </c>
      <c r="O7213" t="str">
        <f>CLEAN('Previous Trades Import_OMS Quer'!O7213)</f>
        <v/>
      </c>
      <c r="Q7213" s="25">
        <f t="shared" si="224"/>
        <v>0</v>
      </c>
      <c r="R7213" s="25" t="e">
        <f>VLOOKUP(O7213,'Currency Balance'!$O$3:$Q$32,3,0)</f>
        <v>#N/A</v>
      </c>
      <c r="S7213" t="e">
        <f t="shared" si="225"/>
        <v>#N/A</v>
      </c>
    </row>
    <row r="7214" spans="1:19">
      <c r="A7214">
        <f>'Previous Trades Import_OMS Quer'!A7214</f>
        <v>0</v>
      </c>
      <c r="B7214">
        <f>'Previous Trades Import_OMS Quer'!B7214</f>
        <v>0</v>
      </c>
      <c r="C7214" s="22">
        <f>'Previous Trades Import_OMS Quer'!C7214</f>
        <v>0</v>
      </c>
      <c r="D7214">
        <f>'Previous Trades Import_OMS Quer'!D7214</f>
        <v>0</v>
      </c>
      <c r="E7214" s="22">
        <f>'Previous Trades Import_OMS Quer'!E7214</f>
        <v>0</v>
      </c>
      <c r="F7214">
        <f>'Previous Trades Import_OMS Quer'!F7214</f>
        <v>0</v>
      </c>
      <c r="G7214">
        <f>'Previous Trades Import_OMS Quer'!G7214</f>
        <v>0</v>
      </c>
      <c r="H7214">
        <f>'Previous Trades Import_OMS Quer'!H7214</f>
        <v>0</v>
      </c>
      <c r="I7214">
        <f>'Previous Trades Import_OMS Quer'!I7214</f>
        <v>0</v>
      </c>
      <c r="J7214">
        <f>'Previous Trades Import_OMS Quer'!J7214</f>
        <v>0</v>
      </c>
      <c r="K7214">
        <f>'Previous Trades Import_OMS Quer'!K7214</f>
        <v>0</v>
      </c>
      <c r="L7214">
        <f>'Previous Trades Import_OMS Quer'!L7214</f>
        <v>0</v>
      </c>
      <c r="M7214">
        <f>'Previous Trades Import_OMS Quer'!M7214</f>
        <v>0</v>
      </c>
      <c r="N7214">
        <f>'Previous Trades Import_OMS Quer'!N7214</f>
        <v>0</v>
      </c>
      <c r="O7214" t="str">
        <f>CLEAN('Previous Trades Import_OMS Quer'!O7214)</f>
        <v/>
      </c>
      <c r="Q7214" s="25">
        <f t="shared" si="224"/>
        <v>0</v>
      </c>
      <c r="R7214" s="25" t="e">
        <f>VLOOKUP(O7214,'Currency Balance'!$O$3:$Q$32,3,0)</f>
        <v>#N/A</v>
      </c>
      <c r="S7214" t="e">
        <f t="shared" si="225"/>
        <v>#N/A</v>
      </c>
    </row>
    <row r="7215" spans="1:19">
      <c r="A7215">
        <f>'Previous Trades Import_OMS Quer'!A7215</f>
        <v>0</v>
      </c>
      <c r="B7215">
        <f>'Previous Trades Import_OMS Quer'!B7215</f>
        <v>0</v>
      </c>
      <c r="C7215" s="22">
        <f>'Previous Trades Import_OMS Quer'!C7215</f>
        <v>0</v>
      </c>
      <c r="D7215">
        <f>'Previous Trades Import_OMS Quer'!D7215</f>
        <v>0</v>
      </c>
      <c r="E7215" s="22">
        <f>'Previous Trades Import_OMS Quer'!E7215</f>
        <v>0</v>
      </c>
      <c r="F7215">
        <f>'Previous Trades Import_OMS Quer'!F7215</f>
        <v>0</v>
      </c>
      <c r="G7215">
        <f>'Previous Trades Import_OMS Quer'!G7215</f>
        <v>0</v>
      </c>
      <c r="H7215">
        <f>'Previous Trades Import_OMS Quer'!H7215</f>
        <v>0</v>
      </c>
      <c r="I7215">
        <f>'Previous Trades Import_OMS Quer'!I7215</f>
        <v>0</v>
      </c>
      <c r="J7215">
        <f>'Previous Trades Import_OMS Quer'!J7215</f>
        <v>0</v>
      </c>
      <c r="K7215">
        <f>'Previous Trades Import_OMS Quer'!K7215</f>
        <v>0</v>
      </c>
      <c r="L7215">
        <f>'Previous Trades Import_OMS Quer'!L7215</f>
        <v>0</v>
      </c>
      <c r="M7215">
        <f>'Previous Trades Import_OMS Quer'!M7215</f>
        <v>0</v>
      </c>
      <c r="N7215">
        <f>'Previous Trades Import_OMS Quer'!N7215</f>
        <v>0</v>
      </c>
      <c r="O7215" t="str">
        <f>CLEAN('Previous Trades Import_OMS Quer'!O7215)</f>
        <v/>
      </c>
      <c r="Q7215" s="25">
        <f t="shared" si="224"/>
        <v>0</v>
      </c>
      <c r="R7215" s="25" t="e">
        <f>VLOOKUP(O7215,'Currency Balance'!$O$3:$Q$32,3,0)</f>
        <v>#N/A</v>
      </c>
      <c r="S7215" t="e">
        <f t="shared" si="225"/>
        <v>#N/A</v>
      </c>
    </row>
    <row r="7216" spans="1:19">
      <c r="A7216">
        <f>'Previous Trades Import_OMS Quer'!A7216</f>
        <v>0</v>
      </c>
      <c r="B7216">
        <f>'Previous Trades Import_OMS Quer'!B7216</f>
        <v>0</v>
      </c>
      <c r="C7216" s="22">
        <f>'Previous Trades Import_OMS Quer'!C7216</f>
        <v>0</v>
      </c>
      <c r="D7216">
        <f>'Previous Trades Import_OMS Quer'!D7216</f>
        <v>0</v>
      </c>
      <c r="E7216" s="22">
        <f>'Previous Trades Import_OMS Quer'!E7216</f>
        <v>0</v>
      </c>
      <c r="F7216">
        <f>'Previous Trades Import_OMS Quer'!F7216</f>
        <v>0</v>
      </c>
      <c r="G7216">
        <f>'Previous Trades Import_OMS Quer'!G7216</f>
        <v>0</v>
      </c>
      <c r="H7216">
        <f>'Previous Trades Import_OMS Quer'!H7216</f>
        <v>0</v>
      </c>
      <c r="I7216">
        <f>'Previous Trades Import_OMS Quer'!I7216</f>
        <v>0</v>
      </c>
      <c r="J7216">
        <f>'Previous Trades Import_OMS Quer'!J7216</f>
        <v>0</v>
      </c>
      <c r="K7216">
        <f>'Previous Trades Import_OMS Quer'!K7216</f>
        <v>0</v>
      </c>
      <c r="L7216">
        <f>'Previous Trades Import_OMS Quer'!L7216</f>
        <v>0</v>
      </c>
      <c r="M7216">
        <f>'Previous Trades Import_OMS Quer'!M7216</f>
        <v>0</v>
      </c>
      <c r="N7216">
        <f>'Previous Trades Import_OMS Quer'!N7216</f>
        <v>0</v>
      </c>
      <c r="O7216" t="str">
        <f>CLEAN('Previous Trades Import_OMS Quer'!O7216)</f>
        <v/>
      </c>
      <c r="Q7216" s="25">
        <f t="shared" si="224"/>
        <v>0</v>
      </c>
      <c r="R7216" s="25" t="e">
        <f>VLOOKUP(O7216,'Currency Balance'!$O$3:$Q$32,3,0)</f>
        <v>#N/A</v>
      </c>
      <c r="S7216" t="e">
        <f t="shared" si="225"/>
        <v>#N/A</v>
      </c>
    </row>
    <row r="7217" spans="1:19">
      <c r="A7217">
        <f>'Previous Trades Import_OMS Quer'!A7217</f>
        <v>0</v>
      </c>
      <c r="B7217">
        <f>'Previous Trades Import_OMS Quer'!B7217</f>
        <v>0</v>
      </c>
      <c r="C7217" s="22">
        <f>'Previous Trades Import_OMS Quer'!C7217</f>
        <v>0</v>
      </c>
      <c r="D7217">
        <f>'Previous Trades Import_OMS Quer'!D7217</f>
        <v>0</v>
      </c>
      <c r="E7217" s="22">
        <f>'Previous Trades Import_OMS Quer'!E7217</f>
        <v>0</v>
      </c>
      <c r="F7217">
        <f>'Previous Trades Import_OMS Quer'!F7217</f>
        <v>0</v>
      </c>
      <c r="G7217">
        <f>'Previous Trades Import_OMS Quer'!G7217</f>
        <v>0</v>
      </c>
      <c r="H7217">
        <f>'Previous Trades Import_OMS Quer'!H7217</f>
        <v>0</v>
      </c>
      <c r="I7217">
        <f>'Previous Trades Import_OMS Quer'!I7217</f>
        <v>0</v>
      </c>
      <c r="J7217">
        <f>'Previous Trades Import_OMS Quer'!J7217</f>
        <v>0</v>
      </c>
      <c r="K7217">
        <f>'Previous Trades Import_OMS Quer'!K7217</f>
        <v>0</v>
      </c>
      <c r="L7217">
        <f>'Previous Trades Import_OMS Quer'!L7217</f>
        <v>0</v>
      </c>
      <c r="M7217">
        <f>'Previous Trades Import_OMS Quer'!M7217</f>
        <v>0</v>
      </c>
      <c r="N7217">
        <f>'Previous Trades Import_OMS Quer'!N7217</f>
        <v>0</v>
      </c>
      <c r="O7217" t="str">
        <f>CLEAN('Previous Trades Import_OMS Quer'!O7217)</f>
        <v/>
      </c>
      <c r="Q7217" s="25">
        <f t="shared" si="224"/>
        <v>0</v>
      </c>
      <c r="R7217" s="25" t="e">
        <f>VLOOKUP(O7217,'Currency Balance'!$O$3:$Q$32,3,0)</f>
        <v>#N/A</v>
      </c>
      <c r="S7217" t="e">
        <f t="shared" si="225"/>
        <v>#N/A</v>
      </c>
    </row>
    <row r="7218" spans="1:19">
      <c r="A7218">
        <f>'Previous Trades Import_OMS Quer'!A7218</f>
        <v>0</v>
      </c>
      <c r="B7218">
        <f>'Previous Trades Import_OMS Quer'!B7218</f>
        <v>0</v>
      </c>
      <c r="C7218" s="22">
        <f>'Previous Trades Import_OMS Quer'!C7218</f>
        <v>0</v>
      </c>
      <c r="D7218">
        <f>'Previous Trades Import_OMS Quer'!D7218</f>
        <v>0</v>
      </c>
      <c r="E7218" s="22">
        <f>'Previous Trades Import_OMS Quer'!E7218</f>
        <v>0</v>
      </c>
      <c r="F7218">
        <f>'Previous Trades Import_OMS Quer'!F7218</f>
        <v>0</v>
      </c>
      <c r="G7218">
        <f>'Previous Trades Import_OMS Quer'!G7218</f>
        <v>0</v>
      </c>
      <c r="H7218">
        <f>'Previous Trades Import_OMS Quer'!H7218</f>
        <v>0</v>
      </c>
      <c r="I7218">
        <f>'Previous Trades Import_OMS Quer'!I7218</f>
        <v>0</v>
      </c>
      <c r="J7218">
        <f>'Previous Trades Import_OMS Quer'!J7218</f>
        <v>0</v>
      </c>
      <c r="K7218">
        <f>'Previous Trades Import_OMS Quer'!K7218</f>
        <v>0</v>
      </c>
      <c r="L7218">
        <f>'Previous Trades Import_OMS Quer'!L7218</f>
        <v>0</v>
      </c>
      <c r="M7218">
        <f>'Previous Trades Import_OMS Quer'!M7218</f>
        <v>0</v>
      </c>
      <c r="N7218">
        <f>'Previous Trades Import_OMS Quer'!N7218</f>
        <v>0</v>
      </c>
      <c r="O7218" t="str">
        <f>CLEAN('Previous Trades Import_OMS Quer'!O7218)</f>
        <v/>
      </c>
      <c r="Q7218" s="25">
        <f t="shared" si="224"/>
        <v>0</v>
      </c>
      <c r="R7218" s="25" t="e">
        <f>VLOOKUP(O7218,'Currency Balance'!$O$3:$Q$32,3,0)</f>
        <v>#N/A</v>
      </c>
      <c r="S7218" t="e">
        <f t="shared" si="225"/>
        <v>#N/A</v>
      </c>
    </row>
    <row r="7219" spans="1:19">
      <c r="A7219">
        <f>'Previous Trades Import_OMS Quer'!A7219</f>
        <v>0</v>
      </c>
      <c r="B7219">
        <f>'Previous Trades Import_OMS Quer'!B7219</f>
        <v>0</v>
      </c>
      <c r="C7219" s="22">
        <f>'Previous Trades Import_OMS Quer'!C7219</f>
        <v>0</v>
      </c>
      <c r="D7219">
        <f>'Previous Trades Import_OMS Quer'!D7219</f>
        <v>0</v>
      </c>
      <c r="E7219" s="22">
        <f>'Previous Trades Import_OMS Quer'!E7219</f>
        <v>0</v>
      </c>
      <c r="F7219">
        <f>'Previous Trades Import_OMS Quer'!F7219</f>
        <v>0</v>
      </c>
      <c r="G7219">
        <f>'Previous Trades Import_OMS Quer'!G7219</f>
        <v>0</v>
      </c>
      <c r="H7219">
        <f>'Previous Trades Import_OMS Quer'!H7219</f>
        <v>0</v>
      </c>
      <c r="I7219">
        <f>'Previous Trades Import_OMS Quer'!I7219</f>
        <v>0</v>
      </c>
      <c r="J7219">
        <f>'Previous Trades Import_OMS Quer'!J7219</f>
        <v>0</v>
      </c>
      <c r="K7219">
        <f>'Previous Trades Import_OMS Quer'!K7219</f>
        <v>0</v>
      </c>
      <c r="L7219">
        <f>'Previous Trades Import_OMS Quer'!L7219</f>
        <v>0</v>
      </c>
      <c r="M7219">
        <f>'Previous Trades Import_OMS Quer'!M7219</f>
        <v>0</v>
      </c>
      <c r="N7219">
        <f>'Previous Trades Import_OMS Quer'!N7219</f>
        <v>0</v>
      </c>
      <c r="O7219" t="str">
        <f>CLEAN('Previous Trades Import_OMS Quer'!O7219)</f>
        <v/>
      </c>
      <c r="Q7219" s="25">
        <f t="shared" si="224"/>
        <v>0</v>
      </c>
      <c r="R7219" s="25" t="e">
        <f>VLOOKUP(O7219,'Currency Balance'!$O$3:$Q$32,3,0)</f>
        <v>#N/A</v>
      </c>
      <c r="S7219" t="e">
        <f t="shared" si="225"/>
        <v>#N/A</v>
      </c>
    </row>
    <row r="7220" spans="1:19">
      <c r="A7220">
        <f>'Previous Trades Import_OMS Quer'!A7220</f>
        <v>0</v>
      </c>
      <c r="B7220">
        <f>'Previous Trades Import_OMS Quer'!B7220</f>
        <v>0</v>
      </c>
      <c r="C7220" s="22">
        <f>'Previous Trades Import_OMS Quer'!C7220</f>
        <v>0</v>
      </c>
      <c r="D7220">
        <f>'Previous Trades Import_OMS Quer'!D7220</f>
        <v>0</v>
      </c>
      <c r="E7220" s="22">
        <f>'Previous Trades Import_OMS Quer'!E7220</f>
        <v>0</v>
      </c>
      <c r="F7220">
        <f>'Previous Trades Import_OMS Quer'!F7220</f>
        <v>0</v>
      </c>
      <c r="G7220">
        <f>'Previous Trades Import_OMS Quer'!G7220</f>
        <v>0</v>
      </c>
      <c r="H7220">
        <f>'Previous Trades Import_OMS Quer'!H7220</f>
        <v>0</v>
      </c>
      <c r="I7220">
        <f>'Previous Trades Import_OMS Quer'!I7220</f>
        <v>0</v>
      </c>
      <c r="J7220">
        <f>'Previous Trades Import_OMS Quer'!J7220</f>
        <v>0</v>
      </c>
      <c r="K7220">
        <f>'Previous Trades Import_OMS Quer'!K7220</f>
        <v>0</v>
      </c>
      <c r="L7220">
        <f>'Previous Trades Import_OMS Quer'!L7220</f>
        <v>0</v>
      </c>
      <c r="M7220">
        <f>'Previous Trades Import_OMS Quer'!M7220</f>
        <v>0</v>
      </c>
      <c r="N7220">
        <f>'Previous Trades Import_OMS Quer'!N7220</f>
        <v>0</v>
      </c>
      <c r="O7220" t="str">
        <f>CLEAN('Previous Trades Import_OMS Quer'!O7220)</f>
        <v/>
      </c>
      <c r="Q7220" s="25">
        <f t="shared" si="224"/>
        <v>0</v>
      </c>
      <c r="R7220" s="25" t="e">
        <f>VLOOKUP(O7220,'Currency Balance'!$O$3:$Q$32,3,0)</f>
        <v>#N/A</v>
      </c>
      <c r="S7220" t="e">
        <f t="shared" si="225"/>
        <v>#N/A</v>
      </c>
    </row>
    <row r="7221" spans="1:19">
      <c r="A7221">
        <f>'Previous Trades Import_OMS Quer'!A7221</f>
        <v>0</v>
      </c>
      <c r="B7221">
        <f>'Previous Trades Import_OMS Quer'!B7221</f>
        <v>0</v>
      </c>
      <c r="C7221" s="22">
        <f>'Previous Trades Import_OMS Quer'!C7221</f>
        <v>0</v>
      </c>
      <c r="D7221">
        <f>'Previous Trades Import_OMS Quer'!D7221</f>
        <v>0</v>
      </c>
      <c r="E7221" s="22">
        <f>'Previous Trades Import_OMS Quer'!E7221</f>
        <v>0</v>
      </c>
      <c r="F7221">
        <f>'Previous Trades Import_OMS Quer'!F7221</f>
        <v>0</v>
      </c>
      <c r="G7221">
        <f>'Previous Trades Import_OMS Quer'!G7221</f>
        <v>0</v>
      </c>
      <c r="H7221">
        <f>'Previous Trades Import_OMS Quer'!H7221</f>
        <v>0</v>
      </c>
      <c r="I7221">
        <f>'Previous Trades Import_OMS Quer'!I7221</f>
        <v>0</v>
      </c>
      <c r="J7221">
        <f>'Previous Trades Import_OMS Quer'!J7221</f>
        <v>0</v>
      </c>
      <c r="K7221">
        <f>'Previous Trades Import_OMS Quer'!K7221</f>
        <v>0</v>
      </c>
      <c r="L7221">
        <f>'Previous Trades Import_OMS Quer'!L7221</f>
        <v>0</v>
      </c>
      <c r="M7221">
        <f>'Previous Trades Import_OMS Quer'!M7221</f>
        <v>0</v>
      </c>
      <c r="N7221">
        <f>'Previous Trades Import_OMS Quer'!N7221</f>
        <v>0</v>
      </c>
      <c r="O7221" t="str">
        <f>CLEAN('Previous Trades Import_OMS Quer'!O7221)</f>
        <v/>
      </c>
      <c r="Q7221" s="25">
        <f t="shared" si="224"/>
        <v>0</v>
      </c>
      <c r="R7221" s="25" t="e">
        <f>VLOOKUP(O7221,'Currency Balance'!$O$3:$Q$32,3,0)</f>
        <v>#N/A</v>
      </c>
      <c r="S7221" t="e">
        <f t="shared" si="225"/>
        <v>#N/A</v>
      </c>
    </row>
    <row r="7222" spans="1:19">
      <c r="A7222">
        <f>'Previous Trades Import_OMS Quer'!A7222</f>
        <v>0</v>
      </c>
      <c r="B7222">
        <f>'Previous Trades Import_OMS Quer'!B7222</f>
        <v>0</v>
      </c>
      <c r="C7222" s="22">
        <f>'Previous Trades Import_OMS Quer'!C7222</f>
        <v>0</v>
      </c>
      <c r="D7222">
        <f>'Previous Trades Import_OMS Quer'!D7222</f>
        <v>0</v>
      </c>
      <c r="E7222" s="22">
        <f>'Previous Trades Import_OMS Quer'!E7222</f>
        <v>0</v>
      </c>
      <c r="F7222">
        <f>'Previous Trades Import_OMS Quer'!F7222</f>
        <v>0</v>
      </c>
      <c r="G7222">
        <f>'Previous Trades Import_OMS Quer'!G7222</f>
        <v>0</v>
      </c>
      <c r="H7222">
        <f>'Previous Trades Import_OMS Quer'!H7222</f>
        <v>0</v>
      </c>
      <c r="I7222">
        <f>'Previous Trades Import_OMS Quer'!I7222</f>
        <v>0</v>
      </c>
      <c r="J7222">
        <f>'Previous Trades Import_OMS Quer'!J7222</f>
        <v>0</v>
      </c>
      <c r="K7222">
        <f>'Previous Trades Import_OMS Quer'!K7222</f>
        <v>0</v>
      </c>
      <c r="L7222">
        <f>'Previous Trades Import_OMS Quer'!L7222</f>
        <v>0</v>
      </c>
      <c r="M7222">
        <f>'Previous Trades Import_OMS Quer'!M7222</f>
        <v>0</v>
      </c>
      <c r="N7222">
        <f>'Previous Trades Import_OMS Quer'!N7222</f>
        <v>0</v>
      </c>
      <c r="O7222" t="str">
        <f>CLEAN('Previous Trades Import_OMS Quer'!O7222)</f>
        <v/>
      </c>
      <c r="Q7222" s="25">
        <f t="shared" si="224"/>
        <v>0</v>
      </c>
      <c r="R7222" s="25" t="e">
        <f>VLOOKUP(O7222,'Currency Balance'!$O$3:$Q$32,3,0)</f>
        <v>#N/A</v>
      </c>
      <c r="S7222" t="e">
        <f t="shared" si="225"/>
        <v>#N/A</v>
      </c>
    </row>
    <row r="7223" spans="1:19">
      <c r="A7223">
        <f>'Previous Trades Import_OMS Quer'!A7223</f>
        <v>0</v>
      </c>
      <c r="B7223">
        <f>'Previous Trades Import_OMS Quer'!B7223</f>
        <v>0</v>
      </c>
      <c r="C7223" s="22">
        <f>'Previous Trades Import_OMS Quer'!C7223</f>
        <v>0</v>
      </c>
      <c r="D7223">
        <f>'Previous Trades Import_OMS Quer'!D7223</f>
        <v>0</v>
      </c>
      <c r="E7223" s="22">
        <f>'Previous Trades Import_OMS Quer'!E7223</f>
        <v>0</v>
      </c>
      <c r="F7223">
        <f>'Previous Trades Import_OMS Quer'!F7223</f>
        <v>0</v>
      </c>
      <c r="G7223">
        <f>'Previous Trades Import_OMS Quer'!G7223</f>
        <v>0</v>
      </c>
      <c r="H7223">
        <f>'Previous Trades Import_OMS Quer'!H7223</f>
        <v>0</v>
      </c>
      <c r="I7223">
        <f>'Previous Trades Import_OMS Quer'!I7223</f>
        <v>0</v>
      </c>
      <c r="J7223">
        <f>'Previous Trades Import_OMS Quer'!J7223</f>
        <v>0</v>
      </c>
      <c r="K7223">
        <f>'Previous Trades Import_OMS Quer'!K7223</f>
        <v>0</v>
      </c>
      <c r="L7223">
        <f>'Previous Trades Import_OMS Quer'!L7223</f>
        <v>0</v>
      </c>
      <c r="M7223">
        <f>'Previous Trades Import_OMS Quer'!M7223</f>
        <v>0</v>
      </c>
      <c r="N7223">
        <f>'Previous Trades Import_OMS Quer'!N7223</f>
        <v>0</v>
      </c>
      <c r="O7223" t="str">
        <f>CLEAN('Previous Trades Import_OMS Quer'!O7223)</f>
        <v/>
      </c>
      <c r="Q7223" s="25">
        <f t="shared" si="224"/>
        <v>0</v>
      </c>
      <c r="R7223" s="25" t="e">
        <f>VLOOKUP(O7223,'Currency Balance'!$O$3:$Q$32,3,0)</f>
        <v>#N/A</v>
      </c>
      <c r="S7223" t="e">
        <f t="shared" si="225"/>
        <v>#N/A</v>
      </c>
    </row>
    <row r="7224" spans="1:19">
      <c r="A7224">
        <f>'Previous Trades Import_OMS Quer'!A7224</f>
        <v>0</v>
      </c>
      <c r="B7224">
        <f>'Previous Trades Import_OMS Quer'!B7224</f>
        <v>0</v>
      </c>
      <c r="C7224" s="22">
        <f>'Previous Trades Import_OMS Quer'!C7224</f>
        <v>0</v>
      </c>
      <c r="D7224">
        <f>'Previous Trades Import_OMS Quer'!D7224</f>
        <v>0</v>
      </c>
      <c r="E7224" s="22">
        <f>'Previous Trades Import_OMS Quer'!E7224</f>
        <v>0</v>
      </c>
      <c r="F7224">
        <f>'Previous Trades Import_OMS Quer'!F7224</f>
        <v>0</v>
      </c>
      <c r="G7224">
        <f>'Previous Trades Import_OMS Quer'!G7224</f>
        <v>0</v>
      </c>
      <c r="H7224">
        <f>'Previous Trades Import_OMS Quer'!H7224</f>
        <v>0</v>
      </c>
      <c r="I7224">
        <f>'Previous Trades Import_OMS Quer'!I7224</f>
        <v>0</v>
      </c>
      <c r="J7224">
        <f>'Previous Trades Import_OMS Quer'!J7224</f>
        <v>0</v>
      </c>
      <c r="K7224">
        <f>'Previous Trades Import_OMS Quer'!K7224</f>
        <v>0</v>
      </c>
      <c r="L7224">
        <f>'Previous Trades Import_OMS Quer'!L7224</f>
        <v>0</v>
      </c>
      <c r="M7224">
        <f>'Previous Trades Import_OMS Quer'!M7224</f>
        <v>0</v>
      </c>
      <c r="N7224">
        <f>'Previous Trades Import_OMS Quer'!N7224</f>
        <v>0</v>
      </c>
      <c r="O7224" t="str">
        <f>CLEAN('Previous Trades Import_OMS Quer'!O7224)</f>
        <v/>
      </c>
      <c r="Q7224" s="25">
        <f t="shared" si="224"/>
        <v>0</v>
      </c>
      <c r="R7224" s="25" t="e">
        <f>VLOOKUP(O7224,'Currency Balance'!$O$3:$Q$32,3,0)</f>
        <v>#N/A</v>
      </c>
      <c r="S7224" t="e">
        <f t="shared" si="225"/>
        <v>#N/A</v>
      </c>
    </row>
    <row r="7225" spans="1:19">
      <c r="A7225">
        <f>'Previous Trades Import_OMS Quer'!A7225</f>
        <v>0</v>
      </c>
      <c r="B7225">
        <f>'Previous Trades Import_OMS Quer'!B7225</f>
        <v>0</v>
      </c>
      <c r="C7225" s="22">
        <f>'Previous Trades Import_OMS Quer'!C7225</f>
        <v>0</v>
      </c>
      <c r="D7225">
        <f>'Previous Trades Import_OMS Quer'!D7225</f>
        <v>0</v>
      </c>
      <c r="E7225" s="22">
        <f>'Previous Trades Import_OMS Quer'!E7225</f>
        <v>0</v>
      </c>
      <c r="F7225">
        <f>'Previous Trades Import_OMS Quer'!F7225</f>
        <v>0</v>
      </c>
      <c r="G7225">
        <f>'Previous Trades Import_OMS Quer'!G7225</f>
        <v>0</v>
      </c>
      <c r="H7225">
        <f>'Previous Trades Import_OMS Quer'!H7225</f>
        <v>0</v>
      </c>
      <c r="I7225">
        <f>'Previous Trades Import_OMS Quer'!I7225</f>
        <v>0</v>
      </c>
      <c r="J7225">
        <f>'Previous Trades Import_OMS Quer'!J7225</f>
        <v>0</v>
      </c>
      <c r="K7225">
        <f>'Previous Trades Import_OMS Quer'!K7225</f>
        <v>0</v>
      </c>
      <c r="L7225">
        <f>'Previous Trades Import_OMS Quer'!L7225</f>
        <v>0</v>
      </c>
      <c r="M7225">
        <f>'Previous Trades Import_OMS Quer'!M7225</f>
        <v>0</v>
      </c>
      <c r="N7225">
        <f>'Previous Trades Import_OMS Quer'!N7225</f>
        <v>0</v>
      </c>
      <c r="O7225" t="str">
        <f>CLEAN('Previous Trades Import_OMS Quer'!O7225)</f>
        <v/>
      </c>
      <c r="Q7225" s="25">
        <f t="shared" si="224"/>
        <v>0</v>
      </c>
      <c r="R7225" s="25" t="e">
        <f>VLOOKUP(O7225,'Currency Balance'!$O$3:$Q$32,3,0)</f>
        <v>#N/A</v>
      </c>
      <c r="S7225" t="e">
        <f t="shared" si="225"/>
        <v>#N/A</v>
      </c>
    </row>
    <row r="7226" spans="1:19">
      <c r="A7226">
        <f>'Previous Trades Import_OMS Quer'!A7226</f>
        <v>0</v>
      </c>
      <c r="B7226">
        <f>'Previous Trades Import_OMS Quer'!B7226</f>
        <v>0</v>
      </c>
      <c r="C7226" s="22">
        <f>'Previous Trades Import_OMS Quer'!C7226</f>
        <v>0</v>
      </c>
      <c r="D7226">
        <f>'Previous Trades Import_OMS Quer'!D7226</f>
        <v>0</v>
      </c>
      <c r="E7226" s="22">
        <f>'Previous Trades Import_OMS Quer'!E7226</f>
        <v>0</v>
      </c>
      <c r="F7226">
        <f>'Previous Trades Import_OMS Quer'!F7226</f>
        <v>0</v>
      </c>
      <c r="G7226">
        <f>'Previous Trades Import_OMS Quer'!G7226</f>
        <v>0</v>
      </c>
      <c r="H7226">
        <f>'Previous Trades Import_OMS Quer'!H7226</f>
        <v>0</v>
      </c>
      <c r="I7226">
        <f>'Previous Trades Import_OMS Quer'!I7226</f>
        <v>0</v>
      </c>
      <c r="J7226">
        <f>'Previous Trades Import_OMS Quer'!J7226</f>
        <v>0</v>
      </c>
      <c r="K7226">
        <f>'Previous Trades Import_OMS Quer'!K7226</f>
        <v>0</v>
      </c>
      <c r="L7226">
        <f>'Previous Trades Import_OMS Quer'!L7226</f>
        <v>0</v>
      </c>
      <c r="M7226">
        <f>'Previous Trades Import_OMS Quer'!M7226</f>
        <v>0</v>
      </c>
      <c r="N7226">
        <f>'Previous Trades Import_OMS Quer'!N7226</f>
        <v>0</v>
      </c>
      <c r="O7226" t="str">
        <f>CLEAN('Previous Trades Import_OMS Quer'!O7226)</f>
        <v/>
      </c>
      <c r="Q7226" s="25">
        <f t="shared" si="224"/>
        <v>0</v>
      </c>
      <c r="R7226" s="25" t="e">
        <f>VLOOKUP(O7226,'Currency Balance'!$O$3:$Q$32,3,0)</f>
        <v>#N/A</v>
      </c>
      <c r="S7226" t="e">
        <f t="shared" si="225"/>
        <v>#N/A</v>
      </c>
    </row>
    <row r="7227" spans="1:19">
      <c r="A7227">
        <f>'Previous Trades Import_OMS Quer'!A7227</f>
        <v>0</v>
      </c>
      <c r="B7227">
        <f>'Previous Trades Import_OMS Quer'!B7227</f>
        <v>0</v>
      </c>
      <c r="C7227" s="22">
        <f>'Previous Trades Import_OMS Quer'!C7227</f>
        <v>0</v>
      </c>
      <c r="D7227">
        <f>'Previous Trades Import_OMS Quer'!D7227</f>
        <v>0</v>
      </c>
      <c r="E7227" s="22">
        <f>'Previous Trades Import_OMS Quer'!E7227</f>
        <v>0</v>
      </c>
      <c r="F7227">
        <f>'Previous Trades Import_OMS Quer'!F7227</f>
        <v>0</v>
      </c>
      <c r="G7227">
        <f>'Previous Trades Import_OMS Quer'!G7227</f>
        <v>0</v>
      </c>
      <c r="H7227">
        <f>'Previous Trades Import_OMS Quer'!H7227</f>
        <v>0</v>
      </c>
      <c r="I7227">
        <f>'Previous Trades Import_OMS Quer'!I7227</f>
        <v>0</v>
      </c>
      <c r="J7227">
        <f>'Previous Trades Import_OMS Quer'!J7227</f>
        <v>0</v>
      </c>
      <c r="K7227">
        <f>'Previous Trades Import_OMS Quer'!K7227</f>
        <v>0</v>
      </c>
      <c r="L7227">
        <f>'Previous Trades Import_OMS Quer'!L7227</f>
        <v>0</v>
      </c>
      <c r="M7227">
        <f>'Previous Trades Import_OMS Quer'!M7227</f>
        <v>0</v>
      </c>
      <c r="N7227">
        <f>'Previous Trades Import_OMS Quer'!N7227</f>
        <v>0</v>
      </c>
      <c r="O7227" t="str">
        <f>CLEAN('Previous Trades Import_OMS Quer'!O7227)</f>
        <v/>
      </c>
      <c r="Q7227" s="25">
        <f t="shared" si="224"/>
        <v>0</v>
      </c>
      <c r="R7227" s="25" t="e">
        <f>VLOOKUP(O7227,'Currency Balance'!$O$3:$Q$32,3,0)</f>
        <v>#N/A</v>
      </c>
      <c r="S7227" t="e">
        <f t="shared" si="225"/>
        <v>#N/A</v>
      </c>
    </row>
    <row r="7228" spans="1:19">
      <c r="A7228">
        <f>'Previous Trades Import_OMS Quer'!A7228</f>
        <v>0</v>
      </c>
      <c r="B7228">
        <f>'Previous Trades Import_OMS Quer'!B7228</f>
        <v>0</v>
      </c>
      <c r="C7228" s="22">
        <f>'Previous Trades Import_OMS Quer'!C7228</f>
        <v>0</v>
      </c>
      <c r="D7228">
        <f>'Previous Trades Import_OMS Quer'!D7228</f>
        <v>0</v>
      </c>
      <c r="E7228" s="22">
        <f>'Previous Trades Import_OMS Quer'!E7228</f>
        <v>0</v>
      </c>
      <c r="F7228">
        <f>'Previous Trades Import_OMS Quer'!F7228</f>
        <v>0</v>
      </c>
      <c r="G7228">
        <f>'Previous Trades Import_OMS Quer'!G7228</f>
        <v>0</v>
      </c>
      <c r="H7228">
        <f>'Previous Trades Import_OMS Quer'!H7228</f>
        <v>0</v>
      </c>
      <c r="I7228">
        <f>'Previous Trades Import_OMS Quer'!I7228</f>
        <v>0</v>
      </c>
      <c r="J7228">
        <f>'Previous Trades Import_OMS Quer'!J7228</f>
        <v>0</v>
      </c>
      <c r="K7228">
        <f>'Previous Trades Import_OMS Quer'!K7228</f>
        <v>0</v>
      </c>
      <c r="L7228">
        <f>'Previous Trades Import_OMS Quer'!L7228</f>
        <v>0</v>
      </c>
      <c r="M7228">
        <f>'Previous Trades Import_OMS Quer'!M7228</f>
        <v>0</v>
      </c>
      <c r="N7228">
        <f>'Previous Trades Import_OMS Quer'!N7228</f>
        <v>0</v>
      </c>
      <c r="O7228" t="str">
        <f>CLEAN('Previous Trades Import_OMS Quer'!O7228)</f>
        <v/>
      </c>
      <c r="Q7228" s="25">
        <f t="shared" si="224"/>
        <v>0</v>
      </c>
      <c r="R7228" s="25" t="e">
        <f>VLOOKUP(O7228,'Currency Balance'!$O$3:$Q$32,3,0)</f>
        <v>#N/A</v>
      </c>
      <c r="S7228" t="e">
        <f t="shared" si="225"/>
        <v>#N/A</v>
      </c>
    </row>
    <row r="7229" spans="1:19">
      <c r="A7229">
        <f>'Previous Trades Import_OMS Quer'!A7229</f>
        <v>0</v>
      </c>
      <c r="B7229">
        <f>'Previous Trades Import_OMS Quer'!B7229</f>
        <v>0</v>
      </c>
      <c r="C7229" s="22">
        <f>'Previous Trades Import_OMS Quer'!C7229</f>
        <v>0</v>
      </c>
      <c r="D7229">
        <f>'Previous Trades Import_OMS Quer'!D7229</f>
        <v>0</v>
      </c>
      <c r="E7229" s="22">
        <f>'Previous Trades Import_OMS Quer'!E7229</f>
        <v>0</v>
      </c>
      <c r="F7229">
        <f>'Previous Trades Import_OMS Quer'!F7229</f>
        <v>0</v>
      </c>
      <c r="G7229">
        <f>'Previous Trades Import_OMS Quer'!G7229</f>
        <v>0</v>
      </c>
      <c r="H7229">
        <f>'Previous Trades Import_OMS Quer'!H7229</f>
        <v>0</v>
      </c>
      <c r="I7229">
        <f>'Previous Trades Import_OMS Quer'!I7229</f>
        <v>0</v>
      </c>
      <c r="J7229">
        <f>'Previous Trades Import_OMS Quer'!J7229</f>
        <v>0</v>
      </c>
      <c r="K7229">
        <f>'Previous Trades Import_OMS Quer'!K7229</f>
        <v>0</v>
      </c>
      <c r="L7229">
        <f>'Previous Trades Import_OMS Quer'!L7229</f>
        <v>0</v>
      </c>
      <c r="M7229">
        <f>'Previous Trades Import_OMS Quer'!M7229</f>
        <v>0</v>
      </c>
      <c r="N7229">
        <f>'Previous Trades Import_OMS Quer'!N7229</f>
        <v>0</v>
      </c>
      <c r="O7229" t="str">
        <f>CLEAN('Previous Trades Import_OMS Quer'!O7229)</f>
        <v/>
      </c>
      <c r="Q7229" s="25">
        <f t="shared" si="224"/>
        <v>0</v>
      </c>
      <c r="R7229" s="25" t="e">
        <f>VLOOKUP(O7229,'Currency Balance'!$O$3:$Q$32,3,0)</f>
        <v>#N/A</v>
      </c>
      <c r="S7229" t="e">
        <f t="shared" si="225"/>
        <v>#N/A</v>
      </c>
    </row>
    <row r="7230" spans="1:19">
      <c r="A7230">
        <f>'Previous Trades Import_OMS Quer'!A7230</f>
        <v>0</v>
      </c>
      <c r="B7230">
        <f>'Previous Trades Import_OMS Quer'!B7230</f>
        <v>0</v>
      </c>
      <c r="C7230" s="22">
        <f>'Previous Trades Import_OMS Quer'!C7230</f>
        <v>0</v>
      </c>
      <c r="D7230">
        <f>'Previous Trades Import_OMS Quer'!D7230</f>
        <v>0</v>
      </c>
      <c r="E7230" s="22">
        <f>'Previous Trades Import_OMS Quer'!E7230</f>
        <v>0</v>
      </c>
      <c r="F7230">
        <f>'Previous Trades Import_OMS Quer'!F7230</f>
        <v>0</v>
      </c>
      <c r="G7230">
        <f>'Previous Trades Import_OMS Quer'!G7230</f>
        <v>0</v>
      </c>
      <c r="H7230">
        <f>'Previous Trades Import_OMS Quer'!H7230</f>
        <v>0</v>
      </c>
      <c r="I7230">
        <f>'Previous Trades Import_OMS Quer'!I7230</f>
        <v>0</v>
      </c>
      <c r="J7230">
        <f>'Previous Trades Import_OMS Quer'!J7230</f>
        <v>0</v>
      </c>
      <c r="K7230">
        <f>'Previous Trades Import_OMS Quer'!K7230</f>
        <v>0</v>
      </c>
      <c r="L7230">
        <f>'Previous Trades Import_OMS Quer'!L7230</f>
        <v>0</v>
      </c>
      <c r="M7230">
        <f>'Previous Trades Import_OMS Quer'!M7230</f>
        <v>0</v>
      </c>
      <c r="N7230">
        <f>'Previous Trades Import_OMS Quer'!N7230</f>
        <v>0</v>
      </c>
      <c r="O7230" t="str">
        <f>CLEAN('Previous Trades Import_OMS Quer'!O7230)</f>
        <v/>
      </c>
      <c r="Q7230" s="25">
        <f t="shared" si="224"/>
        <v>0</v>
      </c>
      <c r="R7230" s="25" t="e">
        <f>VLOOKUP(O7230,'Currency Balance'!$O$3:$Q$32,3,0)</f>
        <v>#N/A</v>
      </c>
      <c r="S7230" t="e">
        <f t="shared" si="225"/>
        <v>#N/A</v>
      </c>
    </row>
    <row r="7231" spans="1:19">
      <c r="A7231">
        <f>'Previous Trades Import_OMS Quer'!A7231</f>
        <v>0</v>
      </c>
      <c r="B7231">
        <f>'Previous Trades Import_OMS Quer'!B7231</f>
        <v>0</v>
      </c>
      <c r="C7231" s="22">
        <f>'Previous Trades Import_OMS Quer'!C7231</f>
        <v>0</v>
      </c>
      <c r="D7231">
        <f>'Previous Trades Import_OMS Quer'!D7231</f>
        <v>0</v>
      </c>
      <c r="E7231" s="22">
        <f>'Previous Trades Import_OMS Quer'!E7231</f>
        <v>0</v>
      </c>
      <c r="F7231">
        <f>'Previous Trades Import_OMS Quer'!F7231</f>
        <v>0</v>
      </c>
      <c r="G7231">
        <f>'Previous Trades Import_OMS Quer'!G7231</f>
        <v>0</v>
      </c>
      <c r="H7231">
        <f>'Previous Trades Import_OMS Quer'!H7231</f>
        <v>0</v>
      </c>
      <c r="I7231">
        <f>'Previous Trades Import_OMS Quer'!I7231</f>
        <v>0</v>
      </c>
      <c r="J7231">
        <f>'Previous Trades Import_OMS Quer'!J7231</f>
        <v>0</v>
      </c>
      <c r="K7231">
        <f>'Previous Trades Import_OMS Quer'!K7231</f>
        <v>0</v>
      </c>
      <c r="L7231">
        <f>'Previous Trades Import_OMS Quer'!L7231</f>
        <v>0</v>
      </c>
      <c r="M7231">
        <f>'Previous Trades Import_OMS Quer'!M7231</f>
        <v>0</v>
      </c>
      <c r="N7231">
        <f>'Previous Trades Import_OMS Quer'!N7231</f>
        <v>0</v>
      </c>
      <c r="O7231" t="str">
        <f>CLEAN('Previous Trades Import_OMS Quer'!O7231)</f>
        <v/>
      </c>
      <c r="Q7231" s="25">
        <f t="shared" si="224"/>
        <v>0</v>
      </c>
      <c r="R7231" s="25" t="e">
        <f>VLOOKUP(O7231,'Currency Balance'!$O$3:$Q$32,3,0)</f>
        <v>#N/A</v>
      </c>
      <c r="S7231" t="e">
        <f t="shared" si="225"/>
        <v>#N/A</v>
      </c>
    </row>
    <row r="7232" spans="1:19">
      <c r="A7232">
        <f>'Previous Trades Import_OMS Quer'!A7232</f>
        <v>0</v>
      </c>
      <c r="B7232">
        <f>'Previous Trades Import_OMS Quer'!B7232</f>
        <v>0</v>
      </c>
      <c r="C7232" s="22">
        <f>'Previous Trades Import_OMS Quer'!C7232</f>
        <v>0</v>
      </c>
      <c r="D7232">
        <f>'Previous Trades Import_OMS Quer'!D7232</f>
        <v>0</v>
      </c>
      <c r="E7232" s="22">
        <f>'Previous Trades Import_OMS Quer'!E7232</f>
        <v>0</v>
      </c>
      <c r="F7232">
        <f>'Previous Trades Import_OMS Quer'!F7232</f>
        <v>0</v>
      </c>
      <c r="G7232">
        <f>'Previous Trades Import_OMS Quer'!G7232</f>
        <v>0</v>
      </c>
      <c r="H7232">
        <f>'Previous Trades Import_OMS Quer'!H7232</f>
        <v>0</v>
      </c>
      <c r="I7232">
        <f>'Previous Trades Import_OMS Quer'!I7232</f>
        <v>0</v>
      </c>
      <c r="J7232">
        <f>'Previous Trades Import_OMS Quer'!J7232</f>
        <v>0</v>
      </c>
      <c r="K7232">
        <f>'Previous Trades Import_OMS Quer'!K7232</f>
        <v>0</v>
      </c>
      <c r="L7232">
        <f>'Previous Trades Import_OMS Quer'!L7232</f>
        <v>0</v>
      </c>
      <c r="M7232">
        <f>'Previous Trades Import_OMS Quer'!M7232</f>
        <v>0</v>
      </c>
      <c r="N7232">
        <f>'Previous Trades Import_OMS Quer'!N7232</f>
        <v>0</v>
      </c>
      <c r="O7232" t="str">
        <f>CLEAN('Previous Trades Import_OMS Quer'!O7232)</f>
        <v/>
      </c>
      <c r="Q7232" s="25">
        <f t="shared" si="224"/>
        <v>0</v>
      </c>
      <c r="R7232" s="25" t="e">
        <f>VLOOKUP(O7232,'Currency Balance'!$O$3:$Q$32,3,0)</f>
        <v>#N/A</v>
      </c>
      <c r="S7232" t="e">
        <f t="shared" si="225"/>
        <v>#N/A</v>
      </c>
    </row>
    <row r="7233" spans="1:19">
      <c r="A7233">
        <f>'Previous Trades Import_OMS Quer'!A7233</f>
        <v>0</v>
      </c>
      <c r="B7233">
        <f>'Previous Trades Import_OMS Quer'!B7233</f>
        <v>0</v>
      </c>
      <c r="C7233" s="22">
        <f>'Previous Trades Import_OMS Quer'!C7233</f>
        <v>0</v>
      </c>
      <c r="D7233">
        <f>'Previous Trades Import_OMS Quer'!D7233</f>
        <v>0</v>
      </c>
      <c r="E7233" s="22">
        <f>'Previous Trades Import_OMS Quer'!E7233</f>
        <v>0</v>
      </c>
      <c r="F7233">
        <f>'Previous Trades Import_OMS Quer'!F7233</f>
        <v>0</v>
      </c>
      <c r="G7233">
        <f>'Previous Trades Import_OMS Quer'!G7233</f>
        <v>0</v>
      </c>
      <c r="H7233">
        <f>'Previous Trades Import_OMS Quer'!H7233</f>
        <v>0</v>
      </c>
      <c r="I7233">
        <f>'Previous Trades Import_OMS Quer'!I7233</f>
        <v>0</v>
      </c>
      <c r="J7233">
        <f>'Previous Trades Import_OMS Quer'!J7233</f>
        <v>0</v>
      </c>
      <c r="K7233">
        <f>'Previous Trades Import_OMS Quer'!K7233</f>
        <v>0</v>
      </c>
      <c r="L7233">
        <f>'Previous Trades Import_OMS Quer'!L7233</f>
        <v>0</v>
      </c>
      <c r="M7233">
        <f>'Previous Trades Import_OMS Quer'!M7233</f>
        <v>0</v>
      </c>
      <c r="N7233">
        <f>'Previous Trades Import_OMS Quer'!N7233</f>
        <v>0</v>
      </c>
      <c r="O7233" t="str">
        <f>CLEAN('Previous Trades Import_OMS Quer'!O7233)</f>
        <v/>
      </c>
      <c r="Q7233" s="25">
        <f t="shared" si="224"/>
        <v>0</v>
      </c>
      <c r="R7233" s="25" t="e">
        <f>VLOOKUP(O7233,'Currency Balance'!$O$3:$Q$32,3,0)</f>
        <v>#N/A</v>
      </c>
      <c r="S7233" t="e">
        <f t="shared" si="225"/>
        <v>#N/A</v>
      </c>
    </row>
    <row r="7234" spans="1:19">
      <c r="A7234">
        <f>'Previous Trades Import_OMS Quer'!A7234</f>
        <v>0</v>
      </c>
      <c r="B7234">
        <f>'Previous Trades Import_OMS Quer'!B7234</f>
        <v>0</v>
      </c>
      <c r="C7234" s="22">
        <f>'Previous Trades Import_OMS Quer'!C7234</f>
        <v>0</v>
      </c>
      <c r="D7234">
        <f>'Previous Trades Import_OMS Quer'!D7234</f>
        <v>0</v>
      </c>
      <c r="E7234" s="22">
        <f>'Previous Trades Import_OMS Quer'!E7234</f>
        <v>0</v>
      </c>
      <c r="F7234">
        <f>'Previous Trades Import_OMS Quer'!F7234</f>
        <v>0</v>
      </c>
      <c r="G7234">
        <f>'Previous Trades Import_OMS Quer'!G7234</f>
        <v>0</v>
      </c>
      <c r="H7234">
        <f>'Previous Trades Import_OMS Quer'!H7234</f>
        <v>0</v>
      </c>
      <c r="I7234">
        <f>'Previous Trades Import_OMS Quer'!I7234</f>
        <v>0</v>
      </c>
      <c r="J7234">
        <f>'Previous Trades Import_OMS Quer'!J7234</f>
        <v>0</v>
      </c>
      <c r="K7234">
        <f>'Previous Trades Import_OMS Quer'!K7234</f>
        <v>0</v>
      </c>
      <c r="L7234">
        <f>'Previous Trades Import_OMS Quer'!L7234</f>
        <v>0</v>
      </c>
      <c r="M7234">
        <f>'Previous Trades Import_OMS Quer'!M7234</f>
        <v>0</v>
      </c>
      <c r="N7234">
        <f>'Previous Trades Import_OMS Quer'!N7234</f>
        <v>0</v>
      </c>
      <c r="O7234" t="str">
        <f>CLEAN('Previous Trades Import_OMS Quer'!O7234)</f>
        <v/>
      </c>
      <c r="Q7234" s="25">
        <f t="shared" ref="Q7234:Q7297" si="226">IF(G7234="sell",M7234,-M7234)</f>
        <v>0</v>
      </c>
      <c r="R7234" s="25" t="e">
        <f>VLOOKUP(O7234,'Currency Balance'!$O$3:$Q$32,3,0)</f>
        <v>#N/A</v>
      </c>
      <c r="S7234" t="e">
        <f t="shared" ref="S7234:S7297" si="227">Q7234/R7234</f>
        <v>#N/A</v>
      </c>
    </row>
    <row r="7235" spans="1:19">
      <c r="A7235">
        <f>'Previous Trades Import_OMS Quer'!A7235</f>
        <v>0</v>
      </c>
      <c r="B7235">
        <f>'Previous Trades Import_OMS Quer'!B7235</f>
        <v>0</v>
      </c>
      <c r="C7235" s="22">
        <f>'Previous Trades Import_OMS Quer'!C7235</f>
        <v>0</v>
      </c>
      <c r="D7235">
        <f>'Previous Trades Import_OMS Quer'!D7235</f>
        <v>0</v>
      </c>
      <c r="E7235" s="22">
        <f>'Previous Trades Import_OMS Quer'!E7235</f>
        <v>0</v>
      </c>
      <c r="F7235">
        <f>'Previous Trades Import_OMS Quer'!F7235</f>
        <v>0</v>
      </c>
      <c r="G7235">
        <f>'Previous Trades Import_OMS Quer'!G7235</f>
        <v>0</v>
      </c>
      <c r="H7235">
        <f>'Previous Trades Import_OMS Quer'!H7235</f>
        <v>0</v>
      </c>
      <c r="I7235">
        <f>'Previous Trades Import_OMS Quer'!I7235</f>
        <v>0</v>
      </c>
      <c r="J7235">
        <f>'Previous Trades Import_OMS Quer'!J7235</f>
        <v>0</v>
      </c>
      <c r="K7235">
        <f>'Previous Trades Import_OMS Quer'!K7235</f>
        <v>0</v>
      </c>
      <c r="L7235">
        <f>'Previous Trades Import_OMS Quer'!L7235</f>
        <v>0</v>
      </c>
      <c r="M7235">
        <f>'Previous Trades Import_OMS Quer'!M7235</f>
        <v>0</v>
      </c>
      <c r="N7235">
        <f>'Previous Trades Import_OMS Quer'!N7235</f>
        <v>0</v>
      </c>
      <c r="O7235" t="str">
        <f>CLEAN('Previous Trades Import_OMS Quer'!O7235)</f>
        <v/>
      </c>
      <c r="Q7235" s="25">
        <f t="shared" si="226"/>
        <v>0</v>
      </c>
      <c r="R7235" s="25" t="e">
        <f>VLOOKUP(O7235,'Currency Balance'!$O$3:$Q$32,3,0)</f>
        <v>#N/A</v>
      </c>
      <c r="S7235" t="e">
        <f t="shared" si="227"/>
        <v>#N/A</v>
      </c>
    </row>
    <row r="7236" spans="1:19">
      <c r="A7236">
        <f>'Previous Trades Import_OMS Quer'!A7236</f>
        <v>0</v>
      </c>
      <c r="B7236">
        <f>'Previous Trades Import_OMS Quer'!B7236</f>
        <v>0</v>
      </c>
      <c r="C7236" s="22">
        <f>'Previous Trades Import_OMS Quer'!C7236</f>
        <v>0</v>
      </c>
      <c r="D7236">
        <f>'Previous Trades Import_OMS Quer'!D7236</f>
        <v>0</v>
      </c>
      <c r="E7236" s="22">
        <f>'Previous Trades Import_OMS Quer'!E7236</f>
        <v>0</v>
      </c>
      <c r="F7236">
        <f>'Previous Trades Import_OMS Quer'!F7236</f>
        <v>0</v>
      </c>
      <c r="G7236">
        <f>'Previous Trades Import_OMS Quer'!G7236</f>
        <v>0</v>
      </c>
      <c r="H7236">
        <f>'Previous Trades Import_OMS Quer'!H7236</f>
        <v>0</v>
      </c>
      <c r="I7236">
        <f>'Previous Trades Import_OMS Quer'!I7236</f>
        <v>0</v>
      </c>
      <c r="J7236">
        <f>'Previous Trades Import_OMS Quer'!J7236</f>
        <v>0</v>
      </c>
      <c r="K7236">
        <f>'Previous Trades Import_OMS Quer'!K7236</f>
        <v>0</v>
      </c>
      <c r="L7236">
        <f>'Previous Trades Import_OMS Quer'!L7236</f>
        <v>0</v>
      </c>
      <c r="M7236">
        <f>'Previous Trades Import_OMS Quer'!M7236</f>
        <v>0</v>
      </c>
      <c r="N7236">
        <f>'Previous Trades Import_OMS Quer'!N7236</f>
        <v>0</v>
      </c>
      <c r="O7236" t="str">
        <f>CLEAN('Previous Trades Import_OMS Quer'!O7236)</f>
        <v/>
      </c>
      <c r="Q7236" s="25">
        <f t="shared" si="226"/>
        <v>0</v>
      </c>
      <c r="R7236" s="25" t="e">
        <f>VLOOKUP(O7236,'Currency Balance'!$O$3:$Q$32,3,0)</f>
        <v>#N/A</v>
      </c>
      <c r="S7236" t="e">
        <f t="shared" si="227"/>
        <v>#N/A</v>
      </c>
    </row>
    <row r="7237" spans="1:19">
      <c r="A7237">
        <f>'Previous Trades Import_OMS Quer'!A7237</f>
        <v>0</v>
      </c>
      <c r="B7237">
        <f>'Previous Trades Import_OMS Quer'!B7237</f>
        <v>0</v>
      </c>
      <c r="C7237" s="22">
        <f>'Previous Trades Import_OMS Quer'!C7237</f>
        <v>0</v>
      </c>
      <c r="D7237">
        <f>'Previous Trades Import_OMS Quer'!D7237</f>
        <v>0</v>
      </c>
      <c r="E7237" s="22">
        <f>'Previous Trades Import_OMS Quer'!E7237</f>
        <v>0</v>
      </c>
      <c r="F7237">
        <f>'Previous Trades Import_OMS Quer'!F7237</f>
        <v>0</v>
      </c>
      <c r="G7237">
        <f>'Previous Trades Import_OMS Quer'!G7237</f>
        <v>0</v>
      </c>
      <c r="H7237">
        <f>'Previous Trades Import_OMS Quer'!H7237</f>
        <v>0</v>
      </c>
      <c r="I7237">
        <f>'Previous Trades Import_OMS Quer'!I7237</f>
        <v>0</v>
      </c>
      <c r="J7237">
        <f>'Previous Trades Import_OMS Quer'!J7237</f>
        <v>0</v>
      </c>
      <c r="K7237">
        <f>'Previous Trades Import_OMS Quer'!K7237</f>
        <v>0</v>
      </c>
      <c r="L7237">
        <f>'Previous Trades Import_OMS Quer'!L7237</f>
        <v>0</v>
      </c>
      <c r="M7237">
        <f>'Previous Trades Import_OMS Quer'!M7237</f>
        <v>0</v>
      </c>
      <c r="N7237">
        <f>'Previous Trades Import_OMS Quer'!N7237</f>
        <v>0</v>
      </c>
      <c r="O7237" t="str">
        <f>CLEAN('Previous Trades Import_OMS Quer'!O7237)</f>
        <v/>
      </c>
      <c r="Q7237" s="25">
        <f t="shared" si="226"/>
        <v>0</v>
      </c>
      <c r="R7237" s="25" t="e">
        <f>VLOOKUP(O7237,'Currency Balance'!$O$3:$Q$32,3,0)</f>
        <v>#N/A</v>
      </c>
      <c r="S7237" t="e">
        <f t="shared" si="227"/>
        <v>#N/A</v>
      </c>
    </row>
    <row r="7238" spans="1:19">
      <c r="A7238">
        <f>'Previous Trades Import_OMS Quer'!A7238</f>
        <v>0</v>
      </c>
      <c r="B7238">
        <f>'Previous Trades Import_OMS Quer'!B7238</f>
        <v>0</v>
      </c>
      <c r="C7238" s="22">
        <f>'Previous Trades Import_OMS Quer'!C7238</f>
        <v>0</v>
      </c>
      <c r="D7238">
        <f>'Previous Trades Import_OMS Quer'!D7238</f>
        <v>0</v>
      </c>
      <c r="E7238" s="22">
        <f>'Previous Trades Import_OMS Quer'!E7238</f>
        <v>0</v>
      </c>
      <c r="F7238">
        <f>'Previous Trades Import_OMS Quer'!F7238</f>
        <v>0</v>
      </c>
      <c r="G7238">
        <f>'Previous Trades Import_OMS Quer'!G7238</f>
        <v>0</v>
      </c>
      <c r="H7238">
        <f>'Previous Trades Import_OMS Quer'!H7238</f>
        <v>0</v>
      </c>
      <c r="I7238">
        <f>'Previous Trades Import_OMS Quer'!I7238</f>
        <v>0</v>
      </c>
      <c r="J7238">
        <f>'Previous Trades Import_OMS Quer'!J7238</f>
        <v>0</v>
      </c>
      <c r="K7238">
        <f>'Previous Trades Import_OMS Quer'!K7238</f>
        <v>0</v>
      </c>
      <c r="L7238">
        <f>'Previous Trades Import_OMS Quer'!L7238</f>
        <v>0</v>
      </c>
      <c r="M7238">
        <f>'Previous Trades Import_OMS Quer'!M7238</f>
        <v>0</v>
      </c>
      <c r="N7238">
        <f>'Previous Trades Import_OMS Quer'!N7238</f>
        <v>0</v>
      </c>
      <c r="O7238" t="str">
        <f>CLEAN('Previous Trades Import_OMS Quer'!O7238)</f>
        <v/>
      </c>
      <c r="Q7238" s="25">
        <f t="shared" si="226"/>
        <v>0</v>
      </c>
      <c r="R7238" s="25" t="e">
        <f>VLOOKUP(O7238,'Currency Balance'!$O$3:$Q$32,3,0)</f>
        <v>#N/A</v>
      </c>
      <c r="S7238" t="e">
        <f t="shared" si="227"/>
        <v>#N/A</v>
      </c>
    </row>
    <row r="7239" spans="1:19">
      <c r="A7239">
        <f>'Previous Trades Import_OMS Quer'!A7239</f>
        <v>0</v>
      </c>
      <c r="B7239">
        <f>'Previous Trades Import_OMS Quer'!B7239</f>
        <v>0</v>
      </c>
      <c r="C7239" s="22">
        <f>'Previous Trades Import_OMS Quer'!C7239</f>
        <v>0</v>
      </c>
      <c r="D7239">
        <f>'Previous Trades Import_OMS Quer'!D7239</f>
        <v>0</v>
      </c>
      <c r="E7239" s="22">
        <f>'Previous Trades Import_OMS Quer'!E7239</f>
        <v>0</v>
      </c>
      <c r="F7239">
        <f>'Previous Trades Import_OMS Quer'!F7239</f>
        <v>0</v>
      </c>
      <c r="G7239">
        <f>'Previous Trades Import_OMS Quer'!G7239</f>
        <v>0</v>
      </c>
      <c r="H7239">
        <f>'Previous Trades Import_OMS Quer'!H7239</f>
        <v>0</v>
      </c>
      <c r="I7239">
        <f>'Previous Trades Import_OMS Quer'!I7239</f>
        <v>0</v>
      </c>
      <c r="J7239">
        <f>'Previous Trades Import_OMS Quer'!J7239</f>
        <v>0</v>
      </c>
      <c r="K7239">
        <f>'Previous Trades Import_OMS Quer'!K7239</f>
        <v>0</v>
      </c>
      <c r="L7239">
        <f>'Previous Trades Import_OMS Quer'!L7239</f>
        <v>0</v>
      </c>
      <c r="M7239">
        <f>'Previous Trades Import_OMS Quer'!M7239</f>
        <v>0</v>
      </c>
      <c r="N7239">
        <f>'Previous Trades Import_OMS Quer'!N7239</f>
        <v>0</v>
      </c>
      <c r="O7239" t="str">
        <f>CLEAN('Previous Trades Import_OMS Quer'!O7239)</f>
        <v/>
      </c>
      <c r="Q7239" s="25">
        <f t="shared" si="226"/>
        <v>0</v>
      </c>
      <c r="R7239" s="25" t="e">
        <f>VLOOKUP(O7239,'Currency Balance'!$O$3:$Q$32,3,0)</f>
        <v>#N/A</v>
      </c>
      <c r="S7239" t="e">
        <f t="shared" si="227"/>
        <v>#N/A</v>
      </c>
    </row>
    <row r="7240" spans="1:19">
      <c r="A7240">
        <f>'Previous Trades Import_OMS Quer'!A7240</f>
        <v>0</v>
      </c>
      <c r="B7240">
        <f>'Previous Trades Import_OMS Quer'!B7240</f>
        <v>0</v>
      </c>
      <c r="C7240" s="22">
        <f>'Previous Trades Import_OMS Quer'!C7240</f>
        <v>0</v>
      </c>
      <c r="D7240">
        <f>'Previous Trades Import_OMS Quer'!D7240</f>
        <v>0</v>
      </c>
      <c r="E7240" s="22">
        <f>'Previous Trades Import_OMS Quer'!E7240</f>
        <v>0</v>
      </c>
      <c r="F7240">
        <f>'Previous Trades Import_OMS Quer'!F7240</f>
        <v>0</v>
      </c>
      <c r="G7240">
        <f>'Previous Trades Import_OMS Quer'!G7240</f>
        <v>0</v>
      </c>
      <c r="H7240">
        <f>'Previous Trades Import_OMS Quer'!H7240</f>
        <v>0</v>
      </c>
      <c r="I7240">
        <f>'Previous Trades Import_OMS Quer'!I7240</f>
        <v>0</v>
      </c>
      <c r="J7240">
        <f>'Previous Trades Import_OMS Quer'!J7240</f>
        <v>0</v>
      </c>
      <c r="K7240">
        <f>'Previous Trades Import_OMS Quer'!K7240</f>
        <v>0</v>
      </c>
      <c r="L7240">
        <f>'Previous Trades Import_OMS Quer'!L7240</f>
        <v>0</v>
      </c>
      <c r="M7240">
        <f>'Previous Trades Import_OMS Quer'!M7240</f>
        <v>0</v>
      </c>
      <c r="N7240">
        <f>'Previous Trades Import_OMS Quer'!N7240</f>
        <v>0</v>
      </c>
      <c r="O7240" t="str">
        <f>CLEAN('Previous Trades Import_OMS Quer'!O7240)</f>
        <v/>
      </c>
      <c r="Q7240" s="25">
        <f t="shared" si="226"/>
        <v>0</v>
      </c>
      <c r="R7240" s="25" t="e">
        <f>VLOOKUP(O7240,'Currency Balance'!$O$3:$Q$32,3,0)</f>
        <v>#N/A</v>
      </c>
      <c r="S7240" t="e">
        <f t="shared" si="227"/>
        <v>#N/A</v>
      </c>
    </row>
    <row r="7241" spans="1:19">
      <c r="A7241">
        <f>'Previous Trades Import_OMS Quer'!A7241</f>
        <v>0</v>
      </c>
      <c r="B7241">
        <f>'Previous Trades Import_OMS Quer'!B7241</f>
        <v>0</v>
      </c>
      <c r="C7241" s="22">
        <f>'Previous Trades Import_OMS Quer'!C7241</f>
        <v>0</v>
      </c>
      <c r="D7241">
        <f>'Previous Trades Import_OMS Quer'!D7241</f>
        <v>0</v>
      </c>
      <c r="E7241" s="22">
        <f>'Previous Trades Import_OMS Quer'!E7241</f>
        <v>0</v>
      </c>
      <c r="F7241">
        <f>'Previous Trades Import_OMS Quer'!F7241</f>
        <v>0</v>
      </c>
      <c r="G7241">
        <f>'Previous Trades Import_OMS Quer'!G7241</f>
        <v>0</v>
      </c>
      <c r="H7241">
        <f>'Previous Trades Import_OMS Quer'!H7241</f>
        <v>0</v>
      </c>
      <c r="I7241">
        <f>'Previous Trades Import_OMS Quer'!I7241</f>
        <v>0</v>
      </c>
      <c r="J7241">
        <f>'Previous Trades Import_OMS Quer'!J7241</f>
        <v>0</v>
      </c>
      <c r="K7241">
        <f>'Previous Trades Import_OMS Quer'!K7241</f>
        <v>0</v>
      </c>
      <c r="L7241">
        <f>'Previous Trades Import_OMS Quer'!L7241</f>
        <v>0</v>
      </c>
      <c r="M7241">
        <f>'Previous Trades Import_OMS Quer'!M7241</f>
        <v>0</v>
      </c>
      <c r="N7241">
        <f>'Previous Trades Import_OMS Quer'!N7241</f>
        <v>0</v>
      </c>
      <c r="O7241" t="str">
        <f>CLEAN('Previous Trades Import_OMS Quer'!O7241)</f>
        <v/>
      </c>
      <c r="Q7241" s="25">
        <f t="shared" si="226"/>
        <v>0</v>
      </c>
      <c r="R7241" s="25" t="e">
        <f>VLOOKUP(O7241,'Currency Balance'!$O$3:$Q$32,3,0)</f>
        <v>#N/A</v>
      </c>
      <c r="S7241" t="e">
        <f t="shared" si="227"/>
        <v>#N/A</v>
      </c>
    </row>
    <row r="7242" spans="1:19">
      <c r="A7242">
        <f>'Previous Trades Import_OMS Quer'!A7242</f>
        <v>0</v>
      </c>
      <c r="B7242">
        <f>'Previous Trades Import_OMS Quer'!B7242</f>
        <v>0</v>
      </c>
      <c r="C7242" s="22">
        <f>'Previous Trades Import_OMS Quer'!C7242</f>
        <v>0</v>
      </c>
      <c r="D7242">
        <f>'Previous Trades Import_OMS Quer'!D7242</f>
        <v>0</v>
      </c>
      <c r="E7242" s="22">
        <f>'Previous Trades Import_OMS Quer'!E7242</f>
        <v>0</v>
      </c>
      <c r="F7242">
        <f>'Previous Trades Import_OMS Quer'!F7242</f>
        <v>0</v>
      </c>
      <c r="G7242">
        <f>'Previous Trades Import_OMS Quer'!G7242</f>
        <v>0</v>
      </c>
      <c r="H7242">
        <f>'Previous Trades Import_OMS Quer'!H7242</f>
        <v>0</v>
      </c>
      <c r="I7242">
        <f>'Previous Trades Import_OMS Quer'!I7242</f>
        <v>0</v>
      </c>
      <c r="J7242">
        <f>'Previous Trades Import_OMS Quer'!J7242</f>
        <v>0</v>
      </c>
      <c r="K7242">
        <f>'Previous Trades Import_OMS Quer'!K7242</f>
        <v>0</v>
      </c>
      <c r="L7242">
        <f>'Previous Trades Import_OMS Quer'!L7242</f>
        <v>0</v>
      </c>
      <c r="M7242">
        <f>'Previous Trades Import_OMS Quer'!M7242</f>
        <v>0</v>
      </c>
      <c r="N7242">
        <f>'Previous Trades Import_OMS Quer'!N7242</f>
        <v>0</v>
      </c>
      <c r="O7242" t="str">
        <f>CLEAN('Previous Trades Import_OMS Quer'!O7242)</f>
        <v/>
      </c>
      <c r="Q7242" s="25">
        <f t="shared" si="226"/>
        <v>0</v>
      </c>
      <c r="R7242" s="25" t="e">
        <f>VLOOKUP(O7242,'Currency Balance'!$O$3:$Q$32,3,0)</f>
        <v>#N/A</v>
      </c>
      <c r="S7242" t="e">
        <f t="shared" si="227"/>
        <v>#N/A</v>
      </c>
    </row>
    <row r="7243" spans="1:19">
      <c r="A7243">
        <f>'Previous Trades Import_OMS Quer'!A7243</f>
        <v>0</v>
      </c>
      <c r="B7243">
        <f>'Previous Trades Import_OMS Quer'!B7243</f>
        <v>0</v>
      </c>
      <c r="C7243" s="22">
        <f>'Previous Trades Import_OMS Quer'!C7243</f>
        <v>0</v>
      </c>
      <c r="D7243">
        <f>'Previous Trades Import_OMS Quer'!D7243</f>
        <v>0</v>
      </c>
      <c r="E7243" s="22">
        <f>'Previous Trades Import_OMS Quer'!E7243</f>
        <v>0</v>
      </c>
      <c r="F7243">
        <f>'Previous Trades Import_OMS Quer'!F7243</f>
        <v>0</v>
      </c>
      <c r="G7243">
        <f>'Previous Trades Import_OMS Quer'!G7243</f>
        <v>0</v>
      </c>
      <c r="H7243">
        <f>'Previous Trades Import_OMS Quer'!H7243</f>
        <v>0</v>
      </c>
      <c r="I7243">
        <f>'Previous Trades Import_OMS Quer'!I7243</f>
        <v>0</v>
      </c>
      <c r="J7243">
        <f>'Previous Trades Import_OMS Quer'!J7243</f>
        <v>0</v>
      </c>
      <c r="K7243">
        <f>'Previous Trades Import_OMS Quer'!K7243</f>
        <v>0</v>
      </c>
      <c r="L7243">
        <f>'Previous Trades Import_OMS Quer'!L7243</f>
        <v>0</v>
      </c>
      <c r="M7243">
        <f>'Previous Trades Import_OMS Quer'!M7243</f>
        <v>0</v>
      </c>
      <c r="N7243">
        <f>'Previous Trades Import_OMS Quer'!N7243</f>
        <v>0</v>
      </c>
      <c r="O7243" t="str">
        <f>CLEAN('Previous Trades Import_OMS Quer'!O7243)</f>
        <v/>
      </c>
      <c r="Q7243" s="25">
        <f t="shared" si="226"/>
        <v>0</v>
      </c>
      <c r="R7243" s="25" t="e">
        <f>VLOOKUP(O7243,'Currency Balance'!$O$3:$Q$32,3,0)</f>
        <v>#N/A</v>
      </c>
      <c r="S7243" t="e">
        <f t="shared" si="227"/>
        <v>#N/A</v>
      </c>
    </row>
    <row r="7244" spans="1:19">
      <c r="A7244">
        <f>'Previous Trades Import_OMS Quer'!A7244</f>
        <v>0</v>
      </c>
      <c r="B7244">
        <f>'Previous Trades Import_OMS Quer'!B7244</f>
        <v>0</v>
      </c>
      <c r="C7244" s="22">
        <f>'Previous Trades Import_OMS Quer'!C7244</f>
        <v>0</v>
      </c>
      <c r="D7244">
        <f>'Previous Trades Import_OMS Quer'!D7244</f>
        <v>0</v>
      </c>
      <c r="E7244" s="22">
        <f>'Previous Trades Import_OMS Quer'!E7244</f>
        <v>0</v>
      </c>
      <c r="F7244">
        <f>'Previous Trades Import_OMS Quer'!F7244</f>
        <v>0</v>
      </c>
      <c r="G7244">
        <f>'Previous Trades Import_OMS Quer'!G7244</f>
        <v>0</v>
      </c>
      <c r="H7244">
        <f>'Previous Trades Import_OMS Quer'!H7244</f>
        <v>0</v>
      </c>
      <c r="I7244">
        <f>'Previous Trades Import_OMS Quer'!I7244</f>
        <v>0</v>
      </c>
      <c r="J7244">
        <f>'Previous Trades Import_OMS Quer'!J7244</f>
        <v>0</v>
      </c>
      <c r="K7244">
        <f>'Previous Trades Import_OMS Quer'!K7244</f>
        <v>0</v>
      </c>
      <c r="L7244">
        <f>'Previous Trades Import_OMS Quer'!L7244</f>
        <v>0</v>
      </c>
      <c r="M7244">
        <f>'Previous Trades Import_OMS Quer'!M7244</f>
        <v>0</v>
      </c>
      <c r="N7244">
        <f>'Previous Trades Import_OMS Quer'!N7244</f>
        <v>0</v>
      </c>
      <c r="O7244" t="str">
        <f>CLEAN('Previous Trades Import_OMS Quer'!O7244)</f>
        <v/>
      </c>
      <c r="Q7244" s="25">
        <f t="shared" si="226"/>
        <v>0</v>
      </c>
      <c r="R7244" s="25" t="e">
        <f>VLOOKUP(O7244,'Currency Balance'!$O$3:$Q$32,3,0)</f>
        <v>#N/A</v>
      </c>
      <c r="S7244" t="e">
        <f t="shared" si="227"/>
        <v>#N/A</v>
      </c>
    </row>
    <row r="7245" spans="1:19">
      <c r="A7245">
        <f>'Previous Trades Import_OMS Quer'!A7245</f>
        <v>0</v>
      </c>
      <c r="B7245">
        <f>'Previous Trades Import_OMS Quer'!B7245</f>
        <v>0</v>
      </c>
      <c r="C7245" s="22">
        <f>'Previous Trades Import_OMS Quer'!C7245</f>
        <v>0</v>
      </c>
      <c r="D7245">
        <f>'Previous Trades Import_OMS Quer'!D7245</f>
        <v>0</v>
      </c>
      <c r="E7245" s="22">
        <f>'Previous Trades Import_OMS Quer'!E7245</f>
        <v>0</v>
      </c>
      <c r="F7245">
        <f>'Previous Trades Import_OMS Quer'!F7245</f>
        <v>0</v>
      </c>
      <c r="G7245">
        <f>'Previous Trades Import_OMS Quer'!G7245</f>
        <v>0</v>
      </c>
      <c r="H7245">
        <f>'Previous Trades Import_OMS Quer'!H7245</f>
        <v>0</v>
      </c>
      <c r="I7245">
        <f>'Previous Trades Import_OMS Quer'!I7245</f>
        <v>0</v>
      </c>
      <c r="J7245">
        <f>'Previous Trades Import_OMS Quer'!J7245</f>
        <v>0</v>
      </c>
      <c r="K7245">
        <f>'Previous Trades Import_OMS Quer'!K7245</f>
        <v>0</v>
      </c>
      <c r="L7245">
        <f>'Previous Trades Import_OMS Quer'!L7245</f>
        <v>0</v>
      </c>
      <c r="M7245">
        <f>'Previous Trades Import_OMS Quer'!M7245</f>
        <v>0</v>
      </c>
      <c r="N7245">
        <f>'Previous Trades Import_OMS Quer'!N7245</f>
        <v>0</v>
      </c>
      <c r="O7245" t="str">
        <f>CLEAN('Previous Trades Import_OMS Quer'!O7245)</f>
        <v/>
      </c>
      <c r="Q7245" s="25">
        <f t="shared" si="226"/>
        <v>0</v>
      </c>
      <c r="R7245" s="25" t="e">
        <f>VLOOKUP(O7245,'Currency Balance'!$O$3:$Q$32,3,0)</f>
        <v>#N/A</v>
      </c>
      <c r="S7245" t="e">
        <f t="shared" si="227"/>
        <v>#N/A</v>
      </c>
    </row>
    <row r="7246" spans="1:19">
      <c r="A7246">
        <f>'Previous Trades Import_OMS Quer'!A7246</f>
        <v>0</v>
      </c>
      <c r="B7246">
        <f>'Previous Trades Import_OMS Quer'!B7246</f>
        <v>0</v>
      </c>
      <c r="C7246" s="22">
        <f>'Previous Trades Import_OMS Quer'!C7246</f>
        <v>0</v>
      </c>
      <c r="D7246">
        <f>'Previous Trades Import_OMS Quer'!D7246</f>
        <v>0</v>
      </c>
      <c r="E7246" s="22">
        <f>'Previous Trades Import_OMS Quer'!E7246</f>
        <v>0</v>
      </c>
      <c r="F7246">
        <f>'Previous Trades Import_OMS Quer'!F7246</f>
        <v>0</v>
      </c>
      <c r="G7246">
        <f>'Previous Trades Import_OMS Quer'!G7246</f>
        <v>0</v>
      </c>
      <c r="H7246">
        <f>'Previous Trades Import_OMS Quer'!H7246</f>
        <v>0</v>
      </c>
      <c r="I7246">
        <f>'Previous Trades Import_OMS Quer'!I7246</f>
        <v>0</v>
      </c>
      <c r="J7246">
        <f>'Previous Trades Import_OMS Quer'!J7246</f>
        <v>0</v>
      </c>
      <c r="K7246">
        <f>'Previous Trades Import_OMS Quer'!K7246</f>
        <v>0</v>
      </c>
      <c r="L7246">
        <f>'Previous Trades Import_OMS Quer'!L7246</f>
        <v>0</v>
      </c>
      <c r="M7246">
        <f>'Previous Trades Import_OMS Quer'!M7246</f>
        <v>0</v>
      </c>
      <c r="N7246">
        <f>'Previous Trades Import_OMS Quer'!N7246</f>
        <v>0</v>
      </c>
      <c r="O7246" t="str">
        <f>CLEAN('Previous Trades Import_OMS Quer'!O7246)</f>
        <v/>
      </c>
      <c r="Q7246" s="25">
        <f t="shared" si="226"/>
        <v>0</v>
      </c>
      <c r="R7246" s="25" t="e">
        <f>VLOOKUP(O7246,'Currency Balance'!$O$3:$Q$32,3,0)</f>
        <v>#N/A</v>
      </c>
      <c r="S7246" t="e">
        <f t="shared" si="227"/>
        <v>#N/A</v>
      </c>
    </row>
    <row r="7247" spans="1:19">
      <c r="A7247">
        <f>'Previous Trades Import_OMS Quer'!A7247</f>
        <v>0</v>
      </c>
      <c r="B7247">
        <f>'Previous Trades Import_OMS Quer'!B7247</f>
        <v>0</v>
      </c>
      <c r="C7247" s="22">
        <f>'Previous Trades Import_OMS Quer'!C7247</f>
        <v>0</v>
      </c>
      <c r="D7247">
        <f>'Previous Trades Import_OMS Quer'!D7247</f>
        <v>0</v>
      </c>
      <c r="E7247" s="22">
        <f>'Previous Trades Import_OMS Quer'!E7247</f>
        <v>0</v>
      </c>
      <c r="F7247">
        <f>'Previous Trades Import_OMS Quer'!F7247</f>
        <v>0</v>
      </c>
      <c r="G7247">
        <f>'Previous Trades Import_OMS Quer'!G7247</f>
        <v>0</v>
      </c>
      <c r="H7247">
        <f>'Previous Trades Import_OMS Quer'!H7247</f>
        <v>0</v>
      </c>
      <c r="I7247">
        <f>'Previous Trades Import_OMS Quer'!I7247</f>
        <v>0</v>
      </c>
      <c r="J7247">
        <f>'Previous Trades Import_OMS Quer'!J7247</f>
        <v>0</v>
      </c>
      <c r="K7247">
        <f>'Previous Trades Import_OMS Quer'!K7247</f>
        <v>0</v>
      </c>
      <c r="L7247">
        <f>'Previous Trades Import_OMS Quer'!L7247</f>
        <v>0</v>
      </c>
      <c r="M7247">
        <f>'Previous Trades Import_OMS Quer'!M7247</f>
        <v>0</v>
      </c>
      <c r="N7247">
        <f>'Previous Trades Import_OMS Quer'!N7247</f>
        <v>0</v>
      </c>
      <c r="O7247" t="str">
        <f>CLEAN('Previous Trades Import_OMS Quer'!O7247)</f>
        <v/>
      </c>
      <c r="Q7247" s="25">
        <f t="shared" si="226"/>
        <v>0</v>
      </c>
      <c r="R7247" s="25" t="e">
        <f>VLOOKUP(O7247,'Currency Balance'!$O$3:$Q$32,3,0)</f>
        <v>#N/A</v>
      </c>
      <c r="S7247" t="e">
        <f t="shared" si="227"/>
        <v>#N/A</v>
      </c>
    </row>
    <row r="7248" spans="1:19">
      <c r="A7248">
        <f>'Previous Trades Import_OMS Quer'!A7248</f>
        <v>0</v>
      </c>
      <c r="B7248">
        <f>'Previous Trades Import_OMS Quer'!B7248</f>
        <v>0</v>
      </c>
      <c r="C7248" s="22">
        <f>'Previous Trades Import_OMS Quer'!C7248</f>
        <v>0</v>
      </c>
      <c r="D7248">
        <f>'Previous Trades Import_OMS Quer'!D7248</f>
        <v>0</v>
      </c>
      <c r="E7248" s="22">
        <f>'Previous Trades Import_OMS Quer'!E7248</f>
        <v>0</v>
      </c>
      <c r="F7248">
        <f>'Previous Trades Import_OMS Quer'!F7248</f>
        <v>0</v>
      </c>
      <c r="G7248">
        <f>'Previous Trades Import_OMS Quer'!G7248</f>
        <v>0</v>
      </c>
      <c r="H7248">
        <f>'Previous Trades Import_OMS Quer'!H7248</f>
        <v>0</v>
      </c>
      <c r="I7248">
        <f>'Previous Trades Import_OMS Quer'!I7248</f>
        <v>0</v>
      </c>
      <c r="J7248">
        <f>'Previous Trades Import_OMS Quer'!J7248</f>
        <v>0</v>
      </c>
      <c r="K7248">
        <f>'Previous Trades Import_OMS Quer'!K7248</f>
        <v>0</v>
      </c>
      <c r="L7248">
        <f>'Previous Trades Import_OMS Quer'!L7248</f>
        <v>0</v>
      </c>
      <c r="M7248">
        <f>'Previous Trades Import_OMS Quer'!M7248</f>
        <v>0</v>
      </c>
      <c r="N7248">
        <f>'Previous Trades Import_OMS Quer'!N7248</f>
        <v>0</v>
      </c>
      <c r="O7248" t="str">
        <f>CLEAN('Previous Trades Import_OMS Quer'!O7248)</f>
        <v/>
      </c>
      <c r="Q7248" s="25">
        <f t="shared" si="226"/>
        <v>0</v>
      </c>
      <c r="R7248" s="25" t="e">
        <f>VLOOKUP(O7248,'Currency Balance'!$O$3:$Q$32,3,0)</f>
        <v>#N/A</v>
      </c>
      <c r="S7248" t="e">
        <f t="shared" si="227"/>
        <v>#N/A</v>
      </c>
    </row>
    <row r="7249" spans="1:19">
      <c r="A7249">
        <f>'Previous Trades Import_OMS Quer'!A7249</f>
        <v>0</v>
      </c>
      <c r="B7249">
        <f>'Previous Trades Import_OMS Quer'!B7249</f>
        <v>0</v>
      </c>
      <c r="C7249" s="22">
        <f>'Previous Trades Import_OMS Quer'!C7249</f>
        <v>0</v>
      </c>
      <c r="D7249">
        <f>'Previous Trades Import_OMS Quer'!D7249</f>
        <v>0</v>
      </c>
      <c r="E7249" s="22">
        <f>'Previous Trades Import_OMS Quer'!E7249</f>
        <v>0</v>
      </c>
      <c r="F7249">
        <f>'Previous Trades Import_OMS Quer'!F7249</f>
        <v>0</v>
      </c>
      <c r="G7249">
        <f>'Previous Trades Import_OMS Quer'!G7249</f>
        <v>0</v>
      </c>
      <c r="H7249">
        <f>'Previous Trades Import_OMS Quer'!H7249</f>
        <v>0</v>
      </c>
      <c r="I7249">
        <f>'Previous Trades Import_OMS Quer'!I7249</f>
        <v>0</v>
      </c>
      <c r="J7249">
        <f>'Previous Trades Import_OMS Quer'!J7249</f>
        <v>0</v>
      </c>
      <c r="K7249">
        <f>'Previous Trades Import_OMS Quer'!K7249</f>
        <v>0</v>
      </c>
      <c r="L7249">
        <f>'Previous Trades Import_OMS Quer'!L7249</f>
        <v>0</v>
      </c>
      <c r="M7249">
        <f>'Previous Trades Import_OMS Quer'!M7249</f>
        <v>0</v>
      </c>
      <c r="N7249">
        <f>'Previous Trades Import_OMS Quer'!N7249</f>
        <v>0</v>
      </c>
      <c r="O7249" t="str">
        <f>CLEAN('Previous Trades Import_OMS Quer'!O7249)</f>
        <v/>
      </c>
      <c r="Q7249" s="25">
        <f t="shared" si="226"/>
        <v>0</v>
      </c>
      <c r="R7249" s="25" t="e">
        <f>VLOOKUP(O7249,'Currency Balance'!$O$3:$Q$32,3,0)</f>
        <v>#N/A</v>
      </c>
      <c r="S7249" t="e">
        <f t="shared" si="227"/>
        <v>#N/A</v>
      </c>
    </row>
    <row r="7250" spans="1:19">
      <c r="A7250">
        <f>'Previous Trades Import_OMS Quer'!A7250</f>
        <v>0</v>
      </c>
      <c r="B7250">
        <f>'Previous Trades Import_OMS Quer'!B7250</f>
        <v>0</v>
      </c>
      <c r="C7250" s="22">
        <f>'Previous Trades Import_OMS Quer'!C7250</f>
        <v>0</v>
      </c>
      <c r="D7250">
        <f>'Previous Trades Import_OMS Quer'!D7250</f>
        <v>0</v>
      </c>
      <c r="E7250" s="22">
        <f>'Previous Trades Import_OMS Quer'!E7250</f>
        <v>0</v>
      </c>
      <c r="F7250">
        <f>'Previous Trades Import_OMS Quer'!F7250</f>
        <v>0</v>
      </c>
      <c r="G7250">
        <f>'Previous Trades Import_OMS Quer'!G7250</f>
        <v>0</v>
      </c>
      <c r="H7250">
        <f>'Previous Trades Import_OMS Quer'!H7250</f>
        <v>0</v>
      </c>
      <c r="I7250">
        <f>'Previous Trades Import_OMS Quer'!I7250</f>
        <v>0</v>
      </c>
      <c r="J7250">
        <f>'Previous Trades Import_OMS Quer'!J7250</f>
        <v>0</v>
      </c>
      <c r="K7250">
        <f>'Previous Trades Import_OMS Quer'!K7250</f>
        <v>0</v>
      </c>
      <c r="L7250">
        <f>'Previous Trades Import_OMS Quer'!L7250</f>
        <v>0</v>
      </c>
      <c r="M7250">
        <f>'Previous Trades Import_OMS Quer'!M7250</f>
        <v>0</v>
      </c>
      <c r="N7250">
        <f>'Previous Trades Import_OMS Quer'!N7250</f>
        <v>0</v>
      </c>
      <c r="O7250" t="str">
        <f>CLEAN('Previous Trades Import_OMS Quer'!O7250)</f>
        <v/>
      </c>
      <c r="Q7250" s="25">
        <f t="shared" si="226"/>
        <v>0</v>
      </c>
      <c r="R7250" s="25" t="e">
        <f>VLOOKUP(O7250,'Currency Balance'!$O$3:$Q$32,3,0)</f>
        <v>#N/A</v>
      </c>
      <c r="S7250" t="e">
        <f t="shared" si="227"/>
        <v>#N/A</v>
      </c>
    </row>
    <row r="7251" spans="1:19">
      <c r="A7251">
        <f>'Previous Trades Import_OMS Quer'!A7251</f>
        <v>0</v>
      </c>
      <c r="B7251">
        <f>'Previous Trades Import_OMS Quer'!B7251</f>
        <v>0</v>
      </c>
      <c r="C7251" s="22">
        <f>'Previous Trades Import_OMS Quer'!C7251</f>
        <v>0</v>
      </c>
      <c r="D7251">
        <f>'Previous Trades Import_OMS Quer'!D7251</f>
        <v>0</v>
      </c>
      <c r="E7251" s="22">
        <f>'Previous Trades Import_OMS Quer'!E7251</f>
        <v>0</v>
      </c>
      <c r="F7251">
        <f>'Previous Trades Import_OMS Quer'!F7251</f>
        <v>0</v>
      </c>
      <c r="G7251">
        <f>'Previous Trades Import_OMS Quer'!G7251</f>
        <v>0</v>
      </c>
      <c r="H7251">
        <f>'Previous Trades Import_OMS Quer'!H7251</f>
        <v>0</v>
      </c>
      <c r="I7251">
        <f>'Previous Trades Import_OMS Quer'!I7251</f>
        <v>0</v>
      </c>
      <c r="J7251">
        <f>'Previous Trades Import_OMS Quer'!J7251</f>
        <v>0</v>
      </c>
      <c r="K7251">
        <f>'Previous Trades Import_OMS Quer'!K7251</f>
        <v>0</v>
      </c>
      <c r="L7251">
        <f>'Previous Trades Import_OMS Quer'!L7251</f>
        <v>0</v>
      </c>
      <c r="M7251">
        <f>'Previous Trades Import_OMS Quer'!M7251</f>
        <v>0</v>
      </c>
      <c r="N7251">
        <f>'Previous Trades Import_OMS Quer'!N7251</f>
        <v>0</v>
      </c>
      <c r="O7251" t="str">
        <f>CLEAN('Previous Trades Import_OMS Quer'!O7251)</f>
        <v/>
      </c>
      <c r="Q7251" s="25">
        <f t="shared" si="226"/>
        <v>0</v>
      </c>
      <c r="R7251" s="25" t="e">
        <f>VLOOKUP(O7251,'Currency Balance'!$O$3:$Q$32,3,0)</f>
        <v>#N/A</v>
      </c>
      <c r="S7251" t="e">
        <f t="shared" si="227"/>
        <v>#N/A</v>
      </c>
    </row>
    <row r="7252" spans="1:19">
      <c r="A7252">
        <f>'Previous Trades Import_OMS Quer'!A7252</f>
        <v>0</v>
      </c>
      <c r="B7252">
        <f>'Previous Trades Import_OMS Quer'!B7252</f>
        <v>0</v>
      </c>
      <c r="C7252" s="22">
        <f>'Previous Trades Import_OMS Quer'!C7252</f>
        <v>0</v>
      </c>
      <c r="D7252">
        <f>'Previous Trades Import_OMS Quer'!D7252</f>
        <v>0</v>
      </c>
      <c r="E7252" s="22">
        <f>'Previous Trades Import_OMS Quer'!E7252</f>
        <v>0</v>
      </c>
      <c r="F7252">
        <f>'Previous Trades Import_OMS Quer'!F7252</f>
        <v>0</v>
      </c>
      <c r="G7252">
        <f>'Previous Trades Import_OMS Quer'!G7252</f>
        <v>0</v>
      </c>
      <c r="H7252">
        <f>'Previous Trades Import_OMS Quer'!H7252</f>
        <v>0</v>
      </c>
      <c r="I7252">
        <f>'Previous Trades Import_OMS Quer'!I7252</f>
        <v>0</v>
      </c>
      <c r="J7252">
        <f>'Previous Trades Import_OMS Quer'!J7252</f>
        <v>0</v>
      </c>
      <c r="K7252">
        <f>'Previous Trades Import_OMS Quer'!K7252</f>
        <v>0</v>
      </c>
      <c r="L7252">
        <f>'Previous Trades Import_OMS Quer'!L7252</f>
        <v>0</v>
      </c>
      <c r="M7252">
        <f>'Previous Trades Import_OMS Quer'!M7252</f>
        <v>0</v>
      </c>
      <c r="N7252">
        <f>'Previous Trades Import_OMS Quer'!N7252</f>
        <v>0</v>
      </c>
      <c r="O7252" t="str">
        <f>CLEAN('Previous Trades Import_OMS Quer'!O7252)</f>
        <v/>
      </c>
      <c r="Q7252" s="25">
        <f t="shared" si="226"/>
        <v>0</v>
      </c>
      <c r="R7252" s="25" t="e">
        <f>VLOOKUP(O7252,'Currency Balance'!$O$3:$Q$32,3,0)</f>
        <v>#N/A</v>
      </c>
      <c r="S7252" t="e">
        <f t="shared" si="227"/>
        <v>#N/A</v>
      </c>
    </row>
    <row r="7253" spans="1:19">
      <c r="A7253">
        <f>'Previous Trades Import_OMS Quer'!A7253</f>
        <v>0</v>
      </c>
      <c r="B7253">
        <f>'Previous Trades Import_OMS Quer'!B7253</f>
        <v>0</v>
      </c>
      <c r="C7253" s="22">
        <f>'Previous Trades Import_OMS Quer'!C7253</f>
        <v>0</v>
      </c>
      <c r="D7253">
        <f>'Previous Trades Import_OMS Quer'!D7253</f>
        <v>0</v>
      </c>
      <c r="E7253" s="22">
        <f>'Previous Trades Import_OMS Quer'!E7253</f>
        <v>0</v>
      </c>
      <c r="F7253">
        <f>'Previous Trades Import_OMS Quer'!F7253</f>
        <v>0</v>
      </c>
      <c r="G7253">
        <f>'Previous Trades Import_OMS Quer'!G7253</f>
        <v>0</v>
      </c>
      <c r="H7253">
        <f>'Previous Trades Import_OMS Quer'!H7253</f>
        <v>0</v>
      </c>
      <c r="I7253">
        <f>'Previous Trades Import_OMS Quer'!I7253</f>
        <v>0</v>
      </c>
      <c r="J7253">
        <f>'Previous Trades Import_OMS Quer'!J7253</f>
        <v>0</v>
      </c>
      <c r="K7253">
        <f>'Previous Trades Import_OMS Quer'!K7253</f>
        <v>0</v>
      </c>
      <c r="L7253">
        <f>'Previous Trades Import_OMS Quer'!L7253</f>
        <v>0</v>
      </c>
      <c r="M7253">
        <f>'Previous Trades Import_OMS Quer'!M7253</f>
        <v>0</v>
      </c>
      <c r="N7253">
        <f>'Previous Trades Import_OMS Quer'!N7253</f>
        <v>0</v>
      </c>
      <c r="O7253" t="str">
        <f>CLEAN('Previous Trades Import_OMS Quer'!O7253)</f>
        <v/>
      </c>
      <c r="Q7253" s="25">
        <f t="shared" si="226"/>
        <v>0</v>
      </c>
      <c r="R7253" s="25" t="e">
        <f>VLOOKUP(O7253,'Currency Balance'!$O$3:$Q$32,3,0)</f>
        <v>#N/A</v>
      </c>
      <c r="S7253" t="e">
        <f t="shared" si="227"/>
        <v>#N/A</v>
      </c>
    </row>
    <row r="7254" spans="1:19">
      <c r="A7254">
        <f>'Previous Trades Import_OMS Quer'!A7254</f>
        <v>0</v>
      </c>
      <c r="B7254">
        <f>'Previous Trades Import_OMS Quer'!B7254</f>
        <v>0</v>
      </c>
      <c r="C7254" s="22">
        <f>'Previous Trades Import_OMS Quer'!C7254</f>
        <v>0</v>
      </c>
      <c r="D7254">
        <f>'Previous Trades Import_OMS Quer'!D7254</f>
        <v>0</v>
      </c>
      <c r="E7254" s="22">
        <f>'Previous Trades Import_OMS Quer'!E7254</f>
        <v>0</v>
      </c>
      <c r="F7254">
        <f>'Previous Trades Import_OMS Quer'!F7254</f>
        <v>0</v>
      </c>
      <c r="G7254">
        <f>'Previous Trades Import_OMS Quer'!G7254</f>
        <v>0</v>
      </c>
      <c r="H7254">
        <f>'Previous Trades Import_OMS Quer'!H7254</f>
        <v>0</v>
      </c>
      <c r="I7254">
        <f>'Previous Trades Import_OMS Quer'!I7254</f>
        <v>0</v>
      </c>
      <c r="J7254">
        <f>'Previous Trades Import_OMS Quer'!J7254</f>
        <v>0</v>
      </c>
      <c r="K7254">
        <f>'Previous Trades Import_OMS Quer'!K7254</f>
        <v>0</v>
      </c>
      <c r="L7254">
        <f>'Previous Trades Import_OMS Quer'!L7254</f>
        <v>0</v>
      </c>
      <c r="M7254">
        <f>'Previous Trades Import_OMS Quer'!M7254</f>
        <v>0</v>
      </c>
      <c r="N7254">
        <f>'Previous Trades Import_OMS Quer'!N7254</f>
        <v>0</v>
      </c>
      <c r="O7254" t="str">
        <f>CLEAN('Previous Trades Import_OMS Quer'!O7254)</f>
        <v/>
      </c>
      <c r="Q7254" s="25">
        <f t="shared" si="226"/>
        <v>0</v>
      </c>
      <c r="R7254" s="25" t="e">
        <f>VLOOKUP(O7254,'Currency Balance'!$O$3:$Q$32,3,0)</f>
        <v>#N/A</v>
      </c>
      <c r="S7254" t="e">
        <f t="shared" si="227"/>
        <v>#N/A</v>
      </c>
    </row>
    <row r="7255" spans="1:19">
      <c r="A7255">
        <f>'Previous Trades Import_OMS Quer'!A7255</f>
        <v>0</v>
      </c>
      <c r="B7255">
        <f>'Previous Trades Import_OMS Quer'!B7255</f>
        <v>0</v>
      </c>
      <c r="C7255" s="22">
        <f>'Previous Trades Import_OMS Quer'!C7255</f>
        <v>0</v>
      </c>
      <c r="D7255">
        <f>'Previous Trades Import_OMS Quer'!D7255</f>
        <v>0</v>
      </c>
      <c r="E7255" s="22">
        <f>'Previous Trades Import_OMS Quer'!E7255</f>
        <v>0</v>
      </c>
      <c r="F7255">
        <f>'Previous Trades Import_OMS Quer'!F7255</f>
        <v>0</v>
      </c>
      <c r="G7255">
        <f>'Previous Trades Import_OMS Quer'!G7255</f>
        <v>0</v>
      </c>
      <c r="H7255">
        <f>'Previous Trades Import_OMS Quer'!H7255</f>
        <v>0</v>
      </c>
      <c r="I7255">
        <f>'Previous Trades Import_OMS Quer'!I7255</f>
        <v>0</v>
      </c>
      <c r="J7255">
        <f>'Previous Trades Import_OMS Quer'!J7255</f>
        <v>0</v>
      </c>
      <c r="K7255">
        <f>'Previous Trades Import_OMS Quer'!K7255</f>
        <v>0</v>
      </c>
      <c r="L7255">
        <f>'Previous Trades Import_OMS Quer'!L7255</f>
        <v>0</v>
      </c>
      <c r="M7255">
        <f>'Previous Trades Import_OMS Quer'!M7255</f>
        <v>0</v>
      </c>
      <c r="N7255">
        <f>'Previous Trades Import_OMS Quer'!N7255</f>
        <v>0</v>
      </c>
      <c r="O7255" t="str">
        <f>CLEAN('Previous Trades Import_OMS Quer'!O7255)</f>
        <v/>
      </c>
      <c r="Q7255" s="25">
        <f t="shared" si="226"/>
        <v>0</v>
      </c>
      <c r="R7255" s="25" t="e">
        <f>VLOOKUP(O7255,'Currency Balance'!$O$3:$Q$32,3,0)</f>
        <v>#N/A</v>
      </c>
      <c r="S7255" t="e">
        <f t="shared" si="227"/>
        <v>#N/A</v>
      </c>
    </row>
    <row r="7256" spans="1:19">
      <c r="A7256">
        <f>'Previous Trades Import_OMS Quer'!A7256</f>
        <v>0</v>
      </c>
      <c r="B7256">
        <f>'Previous Trades Import_OMS Quer'!B7256</f>
        <v>0</v>
      </c>
      <c r="C7256" s="22">
        <f>'Previous Trades Import_OMS Quer'!C7256</f>
        <v>0</v>
      </c>
      <c r="D7256">
        <f>'Previous Trades Import_OMS Quer'!D7256</f>
        <v>0</v>
      </c>
      <c r="E7256" s="22">
        <f>'Previous Trades Import_OMS Quer'!E7256</f>
        <v>0</v>
      </c>
      <c r="F7256">
        <f>'Previous Trades Import_OMS Quer'!F7256</f>
        <v>0</v>
      </c>
      <c r="G7256">
        <f>'Previous Trades Import_OMS Quer'!G7256</f>
        <v>0</v>
      </c>
      <c r="H7256">
        <f>'Previous Trades Import_OMS Quer'!H7256</f>
        <v>0</v>
      </c>
      <c r="I7256">
        <f>'Previous Trades Import_OMS Quer'!I7256</f>
        <v>0</v>
      </c>
      <c r="J7256">
        <f>'Previous Trades Import_OMS Quer'!J7256</f>
        <v>0</v>
      </c>
      <c r="K7256">
        <f>'Previous Trades Import_OMS Quer'!K7256</f>
        <v>0</v>
      </c>
      <c r="L7256">
        <f>'Previous Trades Import_OMS Quer'!L7256</f>
        <v>0</v>
      </c>
      <c r="M7256">
        <f>'Previous Trades Import_OMS Quer'!M7256</f>
        <v>0</v>
      </c>
      <c r="N7256">
        <f>'Previous Trades Import_OMS Quer'!N7256</f>
        <v>0</v>
      </c>
      <c r="O7256" t="str">
        <f>CLEAN('Previous Trades Import_OMS Quer'!O7256)</f>
        <v/>
      </c>
      <c r="Q7256" s="25">
        <f t="shared" si="226"/>
        <v>0</v>
      </c>
      <c r="R7256" s="25" t="e">
        <f>VLOOKUP(O7256,'Currency Balance'!$O$3:$Q$32,3,0)</f>
        <v>#N/A</v>
      </c>
      <c r="S7256" t="e">
        <f t="shared" si="227"/>
        <v>#N/A</v>
      </c>
    </row>
    <row r="7257" spans="1:19">
      <c r="A7257">
        <f>'Previous Trades Import_OMS Quer'!A7257</f>
        <v>0</v>
      </c>
      <c r="B7257">
        <f>'Previous Trades Import_OMS Quer'!B7257</f>
        <v>0</v>
      </c>
      <c r="C7257" s="22">
        <f>'Previous Trades Import_OMS Quer'!C7257</f>
        <v>0</v>
      </c>
      <c r="D7257">
        <f>'Previous Trades Import_OMS Quer'!D7257</f>
        <v>0</v>
      </c>
      <c r="E7257" s="22">
        <f>'Previous Trades Import_OMS Quer'!E7257</f>
        <v>0</v>
      </c>
      <c r="F7257">
        <f>'Previous Trades Import_OMS Quer'!F7257</f>
        <v>0</v>
      </c>
      <c r="G7257">
        <f>'Previous Trades Import_OMS Quer'!G7257</f>
        <v>0</v>
      </c>
      <c r="H7257">
        <f>'Previous Trades Import_OMS Quer'!H7257</f>
        <v>0</v>
      </c>
      <c r="I7257">
        <f>'Previous Trades Import_OMS Quer'!I7257</f>
        <v>0</v>
      </c>
      <c r="J7257">
        <f>'Previous Trades Import_OMS Quer'!J7257</f>
        <v>0</v>
      </c>
      <c r="K7257">
        <f>'Previous Trades Import_OMS Quer'!K7257</f>
        <v>0</v>
      </c>
      <c r="L7257">
        <f>'Previous Trades Import_OMS Quer'!L7257</f>
        <v>0</v>
      </c>
      <c r="M7257">
        <f>'Previous Trades Import_OMS Quer'!M7257</f>
        <v>0</v>
      </c>
      <c r="N7257">
        <f>'Previous Trades Import_OMS Quer'!N7257</f>
        <v>0</v>
      </c>
      <c r="O7257" t="str">
        <f>CLEAN('Previous Trades Import_OMS Quer'!O7257)</f>
        <v/>
      </c>
      <c r="Q7257" s="25">
        <f t="shared" si="226"/>
        <v>0</v>
      </c>
      <c r="R7257" s="25" t="e">
        <f>VLOOKUP(O7257,'Currency Balance'!$O$3:$Q$32,3,0)</f>
        <v>#N/A</v>
      </c>
      <c r="S7257" t="e">
        <f t="shared" si="227"/>
        <v>#N/A</v>
      </c>
    </row>
    <row r="7258" spans="1:19">
      <c r="A7258">
        <f>'Previous Trades Import_OMS Quer'!A7258</f>
        <v>0</v>
      </c>
      <c r="B7258">
        <f>'Previous Trades Import_OMS Quer'!B7258</f>
        <v>0</v>
      </c>
      <c r="C7258" s="22">
        <f>'Previous Trades Import_OMS Quer'!C7258</f>
        <v>0</v>
      </c>
      <c r="D7258">
        <f>'Previous Trades Import_OMS Quer'!D7258</f>
        <v>0</v>
      </c>
      <c r="E7258" s="22">
        <f>'Previous Trades Import_OMS Quer'!E7258</f>
        <v>0</v>
      </c>
      <c r="F7258">
        <f>'Previous Trades Import_OMS Quer'!F7258</f>
        <v>0</v>
      </c>
      <c r="G7258">
        <f>'Previous Trades Import_OMS Quer'!G7258</f>
        <v>0</v>
      </c>
      <c r="H7258">
        <f>'Previous Trades Import_OMS Quer'!H7258</f>
        <v>0</v>
      </c>
      <c r="I7258">
        <f>'Previous Trades Import_OMS Quer'!I7258</f>
        <v>0</v>
      </c>
      <c r="J7258">
        <f>'Previous Trades Import_OMS Quer'!J7258</f>
        <v>0</v>
      </c>
      <c r="K7258">
        <f>'Previous Trades Import_OMS Quer'!K7258</f>
        <v>0</v>
      </c>
      <c r="L7258">
        <f>'Previous Trades Import_OMS Quer'!L7258</f>
        <v>0</v>
      </c>
      <c r="M7258">
        <f>'Previous Trades Import_OMS Quer'!M7258</f>
        <v>0</v>
      </c>
      <c r="N7258">
        <f>'Previous Trades Import_OMS Quer'!N7258</f>
        <v>0</v>
      </c>
      <c r="O7258" t="str">
        <f>CLEAN('Previous Trades Import_OMS Quer'!O7258)</f>
        <v/>
      </c>
      <c r="Q7258" s="25">
        <f t="shared" si="226"/>
        <v>0</v>
      </c>
      <c r="R7258" s="25" t="e">
        <f>VLOOKUP(O7258,'Currency Balance'!$O$3:$Q$32,3,0)</f>
        <v>#N/A</v>
      </c>
      <c r="S7258" t="e">
        <f t="shared" si="227"/>
        <v>#N/A</v>
      </c>
    </row>
    <row r="7259" spans="1:19">
      <c r="A7259">
        <f>'Previous Trades Import_OMS Quer'!A7259</f>
        <v>0</v>
      </c>
      <c r="B7259">
        <f>'Previous Trades Import_OMS Quer'!B7259</f>
        <v>0</v>
      </c>
      <c r="C7259" s="22">
        <f>'Previous Trades Import_OMS Quer'!C7259</f>
        <v>0</v>
      </c>
      <c r="D7259">
        <f>'Previous Trades Import_OMS Quer'!D7259</f>
        <v>0</v>
      </c>
      <c r="E7259" s="22">
        <f>'Previous Trades Import_OMS Quer'!E7259</f>
        <v>0</v>
      </c>
      <c r="F7259">
        <f>'Previous Trades Import_OMS Quer'!F7259</f>
        <v>0</v>
      </c>
      <c r="G7259">
        <f>'Previous Trades Import_OMS Quer'!G7259</f>
        <v>0</v>
      </c>
      <c r="H7259">
        <f>'Previous Trades Import_OMS Quer'!H7259</f>
        <v>0</v>
      </c>
      <c r="I7259">
        <f>'Previous Trades Import_OMS Quer'!I7259</f>
        <v>0</v>
      </c>
      <c r="J7259">
        <f>'Previous Trades Import_OMS Quer'!J7259</f>
        <v>0</v>
      </c>
      <c r="K7259">
        <f>'Previous Trades Import_OMS Quer'!K7259</f>
        <v>0</v>
      </c>
      <c r="L7259">
        <f>'Previous Trades Import_OMS Quer'!L7259</f>
        <v>0</v>
      </c>
      <c r="M7259">
        <f>'Previous Trades Import_OMS Quer'!M7259</f>
        <v>0</v>
      </c>
      <c r="N7259">
        <f>'Previous Trades Import_OMS Quer'!N7259</f>
        <v>0</v>
      </c>
      <c r="O7259" t="str">
        <f>CLEAN('Previous Trades Import_OMS Quer'!O7259)</f>
        <v/>
      </c>
      <c r="Q7259" s="25">
        <f t="shared" si="226"/>
        <v>0</v>
      </c>
      <c r="R7259" s="25" t="e">
        <f>VLOOKUP(O7259,'Currency Balance'!$O$3:$Q$32,3,0)</f>
        <v>#N/A</v>
      </c>
      <c r="S7259" t="e">
        <f t="shared" si="227"/>
        <v>#N/A</v>
      </c>
    </row>
    <row r="7260" spans="1:19">
      <c r="A7260">
        <f>'Previous Trades Import_OMS Quer'!A7260</f>
        <v>0</v>
      </c>
      <c r="B7260">
        <f>'Previous Trades Import_OMS Quer'!B7260</f>
        <v>0</v>
      </c>
      <c r="C7260" s="22">
        <f>'Previous Trades Import_OMS Quer'!C7260</f>
        <v>0</v>
      </c>
      <c r="D7260">
        <f>'Previous Trades Import_OMS Quer'!D7260</f>
        <v>0</v>
      </c>
      <c r="E7260" s="22">
        <f>'Previous Trades Import_OMS Quer'!E7260</f>
        <v>0</v>
      </c>
      <c r="F7260">
        <f>'Previous Trades Import_OMS Quer'!F7260</f>
        <v>0</v>
      </c>
      <c r="G7260">
        <f>'Previous Trades Import_OMS Quer'!G7260</f>
        <v>0</v>
      </c>
      <c r="H7260">
        <f>'Previous Trades Import_OMS Quer'!H7260</f>
        <v>0</v>
      </c>
      <c r="I7260">
        <f>'Previous Trades Import_OMS Quer'!I7260</f>
        <v>0</v>
      </c>
      <c r="J7260">
        <f>'Previous Trades Import_OMS Quer'!J7260</f>
        <v>0</v>
      </c>
      <c r="K7260">
        <f>'Previous Trades Import_OMS Quer'!K7260</f>
        <v>0</v>
      </c>
      <c r="L7260">
        <f>'Previous Trades Import_OMS Quer'!L7260</f>
        <v>0</v>
      </c>
      <c r="M7260">
        <f>'Previous Trades Import_OMS Quer'!M7260</f>
        <v>0</v>
      </c>
      <c r="N7260">
        <f>'Previous Trades Import_OMS Quer'!N7260</f>
        <v>0</v>
      </c>
      <c r="O7260" t="str">
        <f>CLEAN('Previous Trades Import_OMS Quer'!O7260)</f>
        <v/>
      </c>
      <c r="Q7260" s="25">
        <f t="shared" si="226"/>
        <v>0</v>
      </c>
      <c r="R7260" s="25" t="e">
        <f>VLOOKUP(O7260,'Currency Balance'!$O$3:$Q$32,3,0)</f>
        <v>#N/A</v>
      </c>
      <c r="S7260" t="e">
        <f t="shared" si="227"/>
        <v>#N/A</v>
      </c>
    </row>
    <row r="7261" spans="1:19">
      <c r="A7261">
        <f>'Previous Trades Import_OMS Quer'!A7261</f>
        <v>0</v>
      </c>
      <c r="B7261">
        <f>'Previous Trades Import_OMS Quer'!B7261</f>
        <v>0</v>
      </c>
      <c r="C7261" s="22">
        <f>'Previous Trades Import_OMS Quer'!C7261</f>
        <v>0</v>
      </c>
      <c r="D7261">
        <f>'Previous Trades Import_OMS Quer'!D7261</f>
        <v>0</v>
      </c>
      <c r="E7261" s="22">
        <f>'Previous Trades Import_OMS Quer'!E7261</f>
        <v>0</v>
      </c>
      <c r="F7261">
        <f>'Previous Trades Import_OMS Quer'!F7261</f>
        <v>0</v>
      </c>
      <c r="G7261">
        <f>'Previous Trades Import_OMS Quer'!G7261</f>
        <v>0</v>
      </c>
      <c r="H7261">
        <f>'Previous Trades Import_OMS Quer'!H7261</f>
        <v>0</v>
      </c>
      <c r="I7261">
        <f>'Previous Trades Import_OMS Quer'!I7261</f>
        <v>0</v>
      </c>
      <c r="J7261">
        <f>'Previous Trades Import_OMS Quer'!J7261</f>
        <v>0</v>
      </c>
      <c r="K7261">
        <f>'Previous Trades Import_OMS Quer'!K7261</f>
        <v>0</v>
      </c>
      <c r="L7261">
        <f>'Previous Trades Import_OMS Quer'!L7261</f>
        <v>0</v>
      </c>
      <c r="M7261">
        <f>'Previous Trades Import_OMS Quer'!M7261</f>
        <v>0</v>
      </c>
      <c r="N7261">
        <f>'Previous Trades Import_OMS Quer'!N7261</f>
        <v>0</v>
      </c>
      <c r="O7261" t="str">
        <f>CLEAN('Previous Trades Import_OMS Quer'!O7261)</f>
        <v/>
      </c>
      <c r="Q7261" s="25">
        <f t="shared" si="226"/>
        <v>0</v>
      </c>
      <c r="R7261" s="25" t="e">
        <f>VLOOKUP(O7261,'Currency Balance'!$O$3:$Q$32,3,0)</f>
        <v>#N/A</v>
      </c>
      <c r="S7261" t="e">
        <f t="shared" si="227"/>
        <v>#N/A</v>
      </c>
    </row>
    <row r="7262" spans="1:19">
      <c r="A7262">
        <f>'Previous Trades Import_OMS Quer'!A7262</f>
        <v>0</v>
      </c>
      <c r="B7262">
        <f>'Previous Trades Import_OMS Quer'!B7262</f>
        <v>0</v>
      </c>
      <c r="C7262" s="22">
        <f>'Previous Trades Import_OMS Quer'!C7262</f>
        <v>0</v>
      </c>
      <c r="D7262">
        <f>'Previous Trades Import_OMS Quer'!D7262</f>
        <v>0</v>
      </c>
      <c r="E7262" s="22">
        <f>'Previous Trades Import_OMS Quer'!E7262</f>
        <v>0</v>
      </c>
      <c r="F7262">
        <f>'Previous Trades Import_OMS Quer'!F7262</f>
        <v>0</v>
      </c>
      <c r="G7262">
        <f>'Previous Trades Import_OMS Quer'!G7262</f>
        <v>0</v>
      </c>
      <c r="H7262">
        <f>'Previous Trades Import_OMS Quer'!H7262</f>
        <v>0</v>
      </c>
      <c r="I7262">
        <f>'Previous Trades Import_OMS Quer'!I7262</f>
        <v>0</v>
      </c>
      <c r="J7262">
        <f>'Previous Trades Import_OMS Quer'!J7262</f>
        <v>0</v>
      </c>
      <c r="K7262">
        <f>'Previous Trades Import_OMS Quer'!K7262</f>
        <v>0</v>
      </c>
      <c r="L7262">
        <f>'Previous Trades Import_OMS Quer'!L7262</f>
        <v>0</v>
      </c>
      <c r="M7262">
        <f>'Previous Trades Import_OMS Quer'!M7262</f>
        <v>0</v>
      </c>
      <c r="N7262">
        <f>'Previous Trades Import_OMS Quer'!N7262</f>
        <v>0</v>
      </c>
      <c r="O7262" t="str">
        <f>CLEAN('Previous Trades Import_OMS Quer'!O7262)</f>
        <v/>
      </c>
      <c r="Q7262" s="25">
        <f t="shared" si="226"/>
        <v>0</v>
      </c>
      <c r="R7262" s="25" t="e">
        <f>VLOOKUP(O7262,'Currency Balance'!$O$3:$Q$32,3,0)</f>
        <v>#N/A</v>
      </c>
      <c r="S7262" t="e">
        <f t="shared" si="227"/>
        <v>#N/A</v>
      </c>
    </row>
    <row r="7263" spans="1:19">
      <c r="A7263">
        <f>'Previous Trades Import_OMS Quer'!A7263</f>
        <v>0</v>
      </c>
      <c r="B7263">
        <f>'Previous Trades Import_OMS Quer'!B7263</f>
        <v>0</v>
      </c>
      <c r="C7263" s="22">
        <f>'Previous Trades Import_OMS Quer'!C7263</f>
        <v>0</v>
      </c>
      <c r="D7263">
        <f>'Previous Trades Import_OMS Quer'!D7263</f>
        <v>0</v>
      </c>
      <c r="E7263" s="22">
        <f>'Previous Trades Import_OMS Quer'!E7263</f>
        <v>0</v>
      </c>
      <c r="F7263">
        <f>'Previous Trades Import_OMS Quer'!F7263</f>
        <v>0</v>
      </c>
      <c r="G7263">
        <f>'Previous Trades Import_OMS Quer'!G7263</f>
        <v>0</v>
      </c>
      <c r="H7263">
        <f>'Previous Trades Import_OMS Quer'!H7263</f>
        <v>0</v>
      </c>
      <c r="I7263">
        <f>'Previous Trades Import_OMS Quer'!I7263</f>
        <v>0</v>
      </c>
      <c r="J7263">
        <f>'Previous Trades Import_OMS Quer'!J7263</f>
        <v>0</v>
      </c>
      <c r="K7263">
        <f>'Previous Trades Import_OMS Quer'!K7263</f>
        <v>0</v>
      </c>
      <c r="L7263">
        <f>'Previous Trades Import_OMS Quer'!L7263</f>
        <v>0</v>
      </c>
      <c r="M7263">
        <f>'Previous Trades Import_OMS Quer'!M7263</f>
        <v>0</v>
      </c>
      <c r="N7263">
        <f>'Previous Trades Import_OMS Quer'!N7263</f>
        <v>0</v>
      </c>
      <c r="O7263" t="str">
        <f>CLEAN('Previous Trades Import_OMS Quer'!O7263)</f>
        <v/>
      </c>
      <c r="Q7263" s="25">
        <f t="shared" si="226"/>
        <v>0</v>
      </c>
      <c r="R7263" s="25" t="e">
        <f>VLOOKUP(O7263,'Currency Balance'!$O$3:$Q$32,3,0)</f>
        <v>#N/A</v>
      </c>
      <c r="S7263" t="e">
        <f t="shared" si="227"/>
        <v>#N/A</v>
      </c>
    </row>
    <row r="7264" spans="1:19">
      <c r="A7264">
        <f>'Previous Trades Import_OMS Quer'!A7264</f>
        <v>0</v>
      </c>
      <c r="B7264">
        <f>'Previous Trades Import_OMS Quer'!B7264</f>
        <v>0</v>
      </c>
      <c r="C7264" s="22">
        <f>'Previous Trades Import_OMS Quer'!C7264</f>
        <v>0</v>
      </c>
      <c r="D7264">
        <f>'Previous Trades Import_OMS Quer'!D7264</f>
        <v>0</v>
      </c>
      <c r="E7264" s="22">
        <f>'Previous Trades Import_OMS Quer'!E7264</f>
        <v>0</v>
      </c>
      <c r="F7264">
        <f>'Previous Trades Import_OMS Quer'!F7264</f>
        <v>0</v>
      </c>
      <c r="G7264">
        <f>'Previous Trades Import_OMS Quer'!G7264</f>
        <v>0</v>
      </c>
      <c r="H7264">
        <f>'Previous Trades Import_OMS Quer'!H7264</f>
        <v>0</v>
      </c>
      <c r="I7264">
        <f>'Previous Trades Import_OMS Quer'!I7264</f>
        <v>0</v>
      </c>
      <c r="J7264">
        <f>'Previous Trades Import_OMS Quer'!J7264</f>
        <v>0</v>
      </c>
      <c r="K7264">
        <f>'Previous Trades Import_OMS Quer'!K7264</f>
        <v>0</v>
      </c>
      <c r="L7264">
        <f>'Previous Trades Import_OMS Quer'!L7264</f>
        <v>0</v>
      </c>
      <c r="M7264">
        <f>'Previous Trades Import_OMS Quer'!M7264</f>
        <v>0</v>
      </c>
      <c r="N7264">
        <f>'Previous Trades Import_OMS Quer'!N7264</f>
        <v>0</v>
      </c>
      <c r="O7264" t="str">
        <f>CLEAN('Previous Trades Import_OMS Quer'!O7264)</f>
        <v/>
      </c>
      <c r="Q7264" s="25">
        <f t="shared" si="226"/>
        <v>0</v>
      </c>
      <c r="R7264" s="25" t="e">
        <f>VLOOKUP(O7264,'Currency Balance'!$O$3:$Q$32,3,0)</f>
        <v>#N/A</v>
      </c>
      <c r="S7264" t="e">
        <f t="shared" si="227"/>
        <v>#N/A</v>
      </c>
    </row>
    <row r="7265" spans="1:19">
      <c r="A7265">
        <f>'Previous Trades Import_OMS Quer'!A7265</f>
        <v>0</v>
      </c>
      <c r="B7265">
        <f>'Previous Trades Import_OMS Quer'!B7265</f>
        <v>0</v>
      </c>
      <c r="C7265" s="22">
        <f>'Previous Trades Import_OMS Quer'!C7265</f>
        <v>0</v>
      </c>
      <c r="D7265">
        <f>'Previous Trades Import_OMS Quer'!D7265</f>
        <v>0</v>
      </c>
      <c r="E7265" s="22">
        <f>'Previous Trades Import_OMS Quer'!E7265</f>
        <v>0</v>
      </c>
      <c r="F7265">
        <f>'Previous Trades Import_OMS Quer'!F7265</f>
        <v>0</v>
      </c>
      <c r="G7265">
        <f>'Previous Trades Import_OMS Quer'!G7265</f>
        <v>0</v>
      </c>
      <c r="H7265">
        <f>'Previous Trades Import_OMS Quer'!H7265</f>
        <v>0</v>
      </c>
      <c r="I7265">
        <f>'Previous Trades Import_OMS Quer'!I7265</f>
        <v>0</v>
      </c>
      <c r="J7265">
        <f>'Previous Trades Import_OMS Quer'!J7265</f>
        <v>0</v>
      </c>
      <c r="K7265">
        <f>'Previous Trades Import_OMS Quer'!K7265</f>
        <v>0</v>
      </c>
      <c r="L7265">
        <f>'Previous Trades Import_OMS Quer'!L7265</f>
        <v>0</v>
      </c>
      <c r="M7265">
        <f>'Previous Trades Import_OMS Quer'!M7265</f>
        <v>0</v>
      </c>
      <c r="N7265">
        <f>'Previous Trades Import_OMS Quer'!N7265</f>
        <v>0</v>
      </c>
      <c r="O7265" t="str">
        <f>CLEAN('Previous Trades Import_OMS Quer'!O7265)</f>
        <v/>
      </c>
      <c r="Q7265" s="25">
        <f t="shared" si="226"/>
        <v>0</v>
      </c>
      <c r="R7265" s="25" t="e">
        <f>VLOOKUP(O7265,'Currency Balance'!$O$3:$Q$32,3,0)</f>
        <v>#N/A</v>
      </c>
      <c r="S7265" t="e">
        <f t="shared" si="227"/>
        <v>#N/A</v>
      </c>
    </row>
    <row r="7266" spans="1:19">
      <c r="A7266">
        <f>'Previous Trades Import_OMS Quer'!A7266</f>
        <v>0</v>
      </c>
      <c r="B7266">
        <f>'Previous Trades Import_OMS Quer'!B7266</f>
        <v>0</v>
      </c>
      <c r="C7266" s="22">
        <f>'Previous Trades Import_OMS Quer'!C7266</f>
        <v>0</v>
      </c>
      <c r="D7266">
        <f>'Previous Trades Import_OMS Quer'!D7266</f>
        <v>0</v>
      </c>
      <c r="E7266" s="22">
        <f>'Previous Trades Import_OMS Quer'!E7266</f>
        <v>0</v>
      </c>
      <c r="F7266">
        <f>'Previous Trades Import_OMS Quer'!F7266</f>
        <v>0</v>
      </c>
      <c r="G7266">
        <f>'Previous Trades Import_OMS Quer'!G7266</f>
        <v>0</v>
      </c>
      <c r="H7266">
        <f>'Previous Trades Import_OMS Quer'!H7266</f>
        <v>0</v>
      </c>
      <c r="I7266">
        <f>'Previous Trades Import_OMS Quer'!I7266</f>
        <v>0</v>
      </c>
      <c r="J7266">
        <f>'Previous Trades Import_OMS Quer'!J7266</f>
        <v>0</v>
      </c>
      <c r="K7266">
        <f>'Previous Trades Import_OMS Quer'!K7266</f>
        <v>0</v>
      </c>
      <c r="L7266">
        <f>'Previous Trades Import_OMS Quer'!L7266</f>
        <v>0</v>
      </c>
      <c r="M7266">
        <f>'Previous Trades Import_OMS Quer'!M7266</f>
        <v>0</v>
      </c>
      <c r="N7266">
        <f>'Previous Trades Import_OMS Quer'!N7266</f>
        <v>0</v>
      </c>
      <c r="O7266" t="str">
        <f>CLEAN('Previous Trades Import_OMS Quer'!O7266)</f>
        <v/>
      </c>
      <c r="Q7266" s="25">
        <f t="shared" si="226"/>
        <v>0</v>
      </c>
      <c r="R7266" s="25" t="e">
        <f>VLOOKUP(O7266,'Currency Balance'!$O$3:$Q$32,3,0)</f>
        <v>#N/A</v>
      </c>
      <c r="S7266" t="e">
        <f t="shared" si="227"/>
        <v>#N/A</v>
      </c>
    </row>
    <row r="7267" spans="1:19">
      <c r="A7267">
        <f>'Previous Trades Import_OMS Quer'!A7267</f>
        <v>0</v>
      </c>
      <c r="B7267">
        <f>'Previous Trades Import_OMS Quer'!B7267</f>
        <v>0</v>
      </c>
      <c r="C7267" s="22">
        <f>'Previous Trades Import_OMS Quer'!C7267</f>
        <v>0</v>
      </c>
      <c r="D7267">
        <f>'Previous Trades Import_OMS Quer'!D7267</f>
        <v>0</v>
      </c>
      <c r="E7267" s="22">
        <f>'Previous Trades Import_OMS Quer'!E7267</f>
        <v>0</v>
      </c>
      <c r="F7267">
        <f>'Previous Trades Import_OMS Quer'!F7267</f>
        <v>0</v>
      </c>
      <c r="G7267">
        <f>'Previous Trades Import_OMS Quer'!G7267</f>
        <v>0</v>
      </c>
      <c r="H7267">
        <f>'Previous Trades Import_OMS Quer'!H7267</f>
        <v>0</v>
      </c>
      <c r="I7267">
        <f>'Previous Trades Import_OMS Quer'!I7267</f>
        <v>0</v>
      </c>
      <c r="J7267">
        <f>'Previous Trades Import_OMS Quer'!J7267</f>
        <v>0</v>
      </c>
      <c r="K7267">
        <f>'Previous Trades Import_OMS Quer'!K7267</f>
        <v>0</v>
      </c>
      <c r="L7267">
        <f>'Previous Trades Import_OMS Quer'!L7267</f>
        <v>0</v>
      </c>
      <c r="M7267">
        <f>'Previous Trades Import_OMS Quer'!M7267</f>
        <v>0</v>
      </c>
      <c r="N7267">
        <f>'Previous Trades Import_OMS Quer'!N7267</f>
        <v>0</v>
      </c>
      <c r="O7267" t="str">
        <f>CLEAN('Previous Trades Import_OMS Quer'!O7267)</f>
        <v/>
      </c>
      <c r="Q7267" s="25">
        <f t="shared" si="226"/>
        <v>0</v>
      </c>
      <c r="R7267" s="25" t="e">
        <f>VLOOKUP(O7267,'Currency Balance'!$O$3:$Q$32,3,0)</f>
        <v>#N/A</v>
      </c>
      <c r="S7267" t="e">
        <f t="shared" si="227"/>
        <v>#N/A</v>
      </c>
    </row>
    <row r="7268" spans="1:19">
      <c r="A7268">
        <f>'Previous Trades Import_OMS Quer'!A7268</f>
        <v>0</v>
      </c>
      <c r="B7268">
        <f>'Previous Trades Import_OMS Quer'!B7268</f>
        <v>0</v>
      </c>
      <c r="C7268" s="22">
        <f>'Previous Trades Import_OMS Quer'!C7268</f>
        <v>0</v>
      </c>
      <c r="D7268">
        <f>'Previous Trades Import_OMS Quer'!D7268</f>
        <v>0</v>
      </c>
      <c r="E7268" s="22">
        <f>'Previous Trades Import_OMS Quer'!E7268</f>
        <v>0</v>
      </c>
      <c r="F7268">
        <f>'Previous Trades Import_OMS Quer'!F7268</f>
        <v>0</v>
      </c>
      <c r="G7268">
        <f>'Previous Trades Import_OMS Quer'!G7268</f>
        <v>0</v>
      </c>
      <c r="H7268">
        <f>'Previous Trades Import_OMS Quer'!H7268</f>
        <v>0</v>
      </c>
      <c r="I7268">
        <f>'Previous Trades Import_OMS Quer'!I7268</f>
        <v>0</v>
      </c>
      <c r="J7268">
        <f>'Previous Trades Import_OMS Quer'!J7268</f>
        <v>0</v>
      </c>
      <c r="K7268">
        <f>'Previous Trades Import_OMS Quer'!K7268</f>
        <v>0</v>
      </c>
      <c r="L7268">
        <f>'Previous Trades Import_OMS Quer'!L7268</f>
        <v>0</v>
      </c>
      <c r="M7268">
        <f>'Previous Trades Import_OMS Quer'!M7268</f>
        <v>0</v>
      </c>
      <c r="N7268">
        <f>'Previous Trades Import_OMS Quer'!N7268</f>
        <v>0</v>
      </c>
      <c r="O7268" t="str">
        <f>CLEAN('Previous Trades Import_OMS Quer'!O7268)</f>
        <v/>
      </c>
      <c r="Q7268" s="25">
        <f t="shared" si="226"/>
        <v>0</v>
      </c>
      <c r="R7268" s="25" t="e">
        <f>VLOOKUP(O7268,'Currency Balance'!$O$3:$Q$32,3,0)</f>
        <v>#N/A</v>
      </c>
      <c r="S7268" t="e">
        <f t="shared" si="227"/>
        <v>#N/A</v>
      </c>
    </row>
    <row r="7269" spans="1:19">
      <c r="A7269">
        <f>'Previous Trades Import_OMS Quer'!A7269</f>
        <v>0</v>
      </c>
      <c r="B7269">
        <f>'Previous Trades Import_OMS Quer'!B7269</f>
        <v>0</v>
      </c>
      <c r="C7269" s="22">
        <f>'Previous Trades Import_OMS Quer'!C7269</f>
        <v>0</v>
      </c>
      <c r="D7269">
        <f>'Previous Trades Import_OMS Quer'!D7269</f>
        <v>0</v>
      </c>
      <c r="E7269" s="22">
        <f>'Previous Trades Import_OMS Quer'!E7269</f>
        <v>0</v>
      </c>
      <c r="F7269">
        <f>'Previous Trades Import_OMS Quer'!F7269</f>
        <v>0</v>
      </c>
      <c r="G7269">
        <f>'Previous Trades Import_OMS Quer'!G7269</f>
        <v>0</v>
      </c>
      <c r="H7269">
        <f>'Previous Trades Import_OMS Quer'!H7269</f>
        <v>0</v>
      </c>
      <c r="I7269">
        <f>'Previous Trades Import_OMS Quer'!I7269</f>
        <v>0</v>
      </c>
      <c r="J7269">
        <f>'Previous Trades Import_OMS Quer'!J7269</f>
        <v>0</v>
      </c>
      <c r="K7269">
        <f>'Previous Trades Import_OMS Quer'!K7269</f>
        <v>0</v>
      </c>
      <c r="L7269">
        <f>'Previous Trades Import_OMS Quer'!L7269</f>
        <v>0</v>
      </c>
      <c r="M7269">
        <f>'Previous Trades Import_OMS Quer'!M7269</f>
        <v>0</v>
      </c>
      <c r="N7269">
        <f>'Previous Trades Import_OMS Quer'!N7269</f>
        <v>0</v>
      </c>
      <c r="O7269" t="str">
        <f>CLEAN('Previous Trades Import_OMS Quer'!O7269)</f>
        <v/>
      </c>
      <c r="Q7269" s="25">
        <f t="shared" si="226"/>
        <v>0</v>
      </c>
      <c r="R7269" s="25" t="e">
        <f>VLOOKUP(O7269,'Currency Balance'!$O$3:$Q$32,3,0)</f>
        <v>#N/A</v>
      </c>
      <c r="S7269" t="e">
        <f t="shared" si="227"/>
        <v>#N/A</v>
      </c>
    </row>
    <row r="7270" spans="1:19">
      <c r="A7270">
        <f>'Previous Trades Import_OMS Quer'!A7270</f>
        <v>0</v>
      </c>
      <c r="B7270">
        <f>'Previous Trades Import_OMS Quer'!B7270</f>
        <v>0</v>
      </c>
      <c r="C7270" s="22">
        <f>'Previous Trades Import_OMS Quer'!C7270</f>
        <v>0</v>
      </c>
      <c r="D7270">
        <f>'Previous Trades Import_OMS Quer'!D7270</f>
        <v>0</v>
      </c>
      <c r="E7270" s="22">
        <f>'Previous Trades Import_OMS Quer'!E7270</f>
        <v>0</v>
      </c>
      <c r="F7270">
        <f>'Previous Trades Import_OMS Quer'!F7270</f>
        <v>0</v>
      </c>
      <c r="G7270">
        <f>'Previous Trades Import_OMS Quer'!G7270</f>
        <v>0</v>
      </c>
      <c r="H7270">
        <f>'Previous Trades Import_OMS Quer'!H7270</f>
        <v>0</v>
      </c>
      <c r="I7270">
        <f>'Previous Trades Import_OMS Quer'!I7270</f>
        <v>0</v>
      </c>
      <c r="J7270">
        <f>'Previous Trades Import_OMS Quer'!J7270</f>
        <v>0</v>
      </c>
      <c r="K7270">
        <f>'Previous Trades Import_OMS Quer'!K7270</f>
        <v>0</v>
      </c>
      <c r="L7270">
        <f>'Previous Trades Import_OMS Quer'!L7270</f>
        <v>0</v>
      </c>
      <c r="M7270">
        <f>'Previous Trades Import_OMS Quer'!M7270</f>
        <v>0</v>
      </c>
      <c r="N7270">
        <f>'Previous Trades Import_OMS Quer'!N7270</f>
        <v>0</v>
      </c>
      <c r="O7270" t="str">
        <f>CLEAN('Previous Trades Import_OMS Quer'!O7270)</f>
        <v/>
      </c>
      <c r="Q7270" s="25">
        <f t="shared" si="226"/>
        <v>0</v>
      </c>
      <c r="R7270" s="25" t="e">
        <f>VLOOKUP(O7270,'Currency Balance'!$O$3:$Q$32,3,0)</f>
        <v>#N/A</v>
      </c>
      <c r="S7270" t="e">
        <f t="shared" si="227"/>
        <v>#N/A</v>
      </c>
    </row>
    <row r="7271" spans="1:19">
      <c r="A7271">
        <f>'Previous Trades Import_OMS Quer'!A7271</f>
        <v>0</v>
      </c>
      <c r="B7271">
        <f>'Previous Trades Import_OMS Quer'!B7271</f>
        <v>0</v>
      </c>
      <c r="C7271" s="22">
        <f>'Previous Trades Import_OMS Quer'!C7271</f>
        <v>0</v>
      </c>
      <c r="D7271">
        <f>'Previous Trades Import_OMS Quer'!D7271</f>
        <v>0</v>
      </c>
      <c r="E7271" s="22">
        <f>'Previous Trades Import_OMS Quer'!E7271</f>
        <v>0</v>
      </c>
      <c r="F7271">
        <f>'Previous Trades Import_OMS Quer'!F7271</f>
        <v>0</v>
      </c>
      <c r="G7271">
        <f>'Previous Trades Import_OMS Quer'!G7271</f>
        <v>0</v>
      </c>
      <c r="H7271">
        <f>'Previous Trades Import_OMS Quer'!H7271</f>
        <v>0</v>
      </c>
      <c r="I7271">
        <f>'Previous Trades Import_OMS Quer'!I7271</f>
        <v>0</v>
      </c>
      <c r="J7271">
        <f>'Previous Trades Import_OMS Quer'!J7271</f>
        <v>0</v>
      </c>
      <c r="K7271">
        <f>'Previous Trades Import_OMS Quer'!K7271</f>
        <v>0</v>
      </c>
      <c r="L7271">
        <f>'Previous Trades Import_OMS Quer'!L7271</f>
        <v>0</v>
      </c>
      <c r="M7271">
        <f>'Previous Trades Import_OMS Quer'!M7271</f>
        <v>0</v>
      </c>
      <c r="N7271">
        <f>'Previous Trades Import_OMS Quer'!N7271</f>
        <v>0</v>
      </c>
      <c r="O7271" t="str">
        <f>CLEAN('Previous Trades Import_OMS Quer'!O7271)</f>
        <v/>
      </c>
      <c r="Q7271" s="25">
        <f t="shared" si="226"/>
        <v>0</v>
      </c>
      <c r="R7271" s="25" t="e">
        <f>VLOOKUP(O7271,'Currency Balance'!$O$3:$Q$32,3,0)</f>
        <v>#N/A</v>
      </c>
      <c r="S7271" t="e">
        <f t="shared" si="227"/>
        <v>#N/A</v>
      </c>
    </row>
    <row r="7272" spans="1:19">
      <c r="A7272">
        <f>'Previous Trades Import_OMS Quer'!A7272</f>
        <v>0</v>
      </c>
      <c r="B7272">
        <f>'Previous Trades Import_OMS Quer'!B7272</f>
        <v>0</v>
      </c>
      <c r="C7272" s="22">
        <f>'Previous Trades Import_OMS Quer'!C7272</f>
        <v>0</v>
      </c>
      <c r="D7272">
        <f>'Previous Trades Import_OMS Quer'!D7272</f>
        <v>0</v>
      </c>
      <c r="E7272" s="22">
        <f>'Previous Trades Import_OMS Quer'!E7272</f>
        <v>0</v>
      </c>
      <c r="F7272">
        <f>'Previous Trades Import_OMS Quer'!F7272</f>
        <v>0</v>
      </c>
      <c r="G7272">
        <f>'Previous Trades Import_OMS Quer'!G7272</f>
        <v>0</v>
      </c>
      <c r="H7272">
        <f>'Previous Trades Import_OMS Quer'!H7272</f>
        <v>0</v>
      </c>
      <c r="I7272">
        <f>'Previous Trades Import_OMS Quer'!I7272</f>
        <v>0</v>
      </c>
      <c r="J7272">
        <f>'Previous Trades Import_OMS Quer'!J7272</f>
        <v>0</v>
      </c>
      <c r="K7272">
        <f>'Previous Trades Import_OMS Quer'!K7272</f>
        <v>0</v>
      </c>
      <c r="L7272">
        <f>'Previous Trades Import_OMS Quer'!L7272</f>
        <v>0</v>
      </c>
      <c r="M7272">
        <f>'Previous Trades Import_OMS Quer'!M7272</f>
        <v>0</v>
      </c>
      <c r="N7272">
        <f>'Previous Trades Import_OMS Quer'!N7272</f>
        <v>0</v>
      </c>
      <c r="O7272" t="str">
        <f>CLEAN('Previous Trades Import_OMS Quer'!O7272)</f>
        <v/>
      </c>
      <c r="Q7272" s="25">
        <f t="shared" si="226"/>
        <v>0</v>
      </c>
      <c r="R7272" s="25" t="e">
        <f>VLOOKUP(O7272,'Currency Balance'!$O$3:$Q$32,3,0)</f>
        <v>#N/A</v>
      </c>
      <c r="S7272" t="e">
        <f t="shared" si="227"/>
        <v>#N/A</v>
      </c>
    </row>
    <row r="7273" spans="1:19">
      <c r="A7273">
        <f>'Previous Trades Import_OMS Quer'!A7273</f>
        <v>0</v>
      </c>
      <c r="B7273">
        <f>'Previous Trades Import_OMS Quer'!B7273</f>
        <v>0</v>
      </c>
      <c r="C7273" s="22">
        <f>'Previous Trades Import_OMS Quer'!C7273</f>
        <v>0</v>
      </c>
      <c r="D7273">
        <f>'Previous Trades Import_OMS Quer'!D7273</f>
        <v>0</v>
      </c>
      <c r="E7273" s="22">
        <f>'Previous Trades Import_OMS Quer'!E7273</f>
        <v>0</v>
      </c>
      <c r="F7273">
        <f>'Previous Trades Import_OMS Quer'!F7273</f>
        <v>0</v>
      </c>
      <c r="G7273">
        <f>'Previous Trades Import_OMS Quer'!G7273</f>
        <v>0</v>
      </c>
      <c r="H7273">
        <f>'Previous Trades Import_OMS Quer'!H7273</f>
        <v>0</v>
      </c>
      <c r="I7273">
        <f>'Previous Trades Import_OMS Quer'!I7273</f>
        <v>0</v>
      </c>
      <c r="J7273">
        <f>'Previous Trades Import_OMS Quer'!J7273</f>
        <v>0</v>
      </c>
      <c r="K7273">
        <f>'Previous Trades Import_OMS Quer'!K7273</f>
        <v>0</v>
      </c>
      <c r="L7273">
        <f>'Previous Trades Import_OMS Quer'!L7273</f>
        <v>0</v>
      </c>
      <c r="M7273">
        <f>'Previous Trades Import_OMS Quer'!M7273</f>
        <v>0</v>
      </c>
      <c r="N7273">
        <f>'Previous Trades Import_OMS Quer'!N7273</f>
        <v>0</v>
      </c>
      <c r="O7273" t="str">
        <f>CLEAN('Previous Trades Import_OMS Quer'!O7273)</f>
        <v/>
      </c>
      <c r="Q7273" s="25">
        <f t="shared" si="226"/>
        <v>0</v>
      </c>
      <c r="R7273" s="25" t="e">
        <f>VLOOKUP(O7273,'Currency Balance'!$O$3:$Q$32,3,0)</f>
        <v>#N/A</v>
      </c>
      <c r="S7273" t="e">
        <f t="shared" si="227"/>
        <v>#N/A</v>
      </c>
    </row>
    <row r="7274" spans="1:19">
      <c r="A7274">
        <f>'Previous Trades Import_OMS Quer'!A7274</f>
        <v>0</v>
      </c>
      <c r="B7274">
        <f>'Previous Trades Import_OMS Quer'!B7274</f>
        <v>0</v>
      </c>
      <c r="C7274" s="22">
        <f>'Previous Trades Import_OMS Quer'!C7274</f>
        <v>0</v>
      </c>
      <c r="D7274">
        <f>'Previous Trades Import_OMS Quer'!D7274</f>
        <v>0</v>
      </c>
      <c r="E7274" s="22">
        <f>'Previous Trades Import_OMS Quer'!E7274</f>
        <v>0</v>
      </c>
      <c r="F7274">
        <f>'Previous Trades Import_OMS Quer'!F7274</f>
        <v>0</v>
      </c>
      <c r="G7274">
        <f>'Previous Trades Import_OMS Quer'!G7274</f>
        <v>0</v>
      </c>
      <c r="H7274">
        <f>'Previous Trades Import_OMS Quer'!H7274</f>
        <v>0</v>
      </c>
      <c r="I7274">
        <f>'Previous Trades Import_OMS Quer'!I7274</f>
        <v>0</v>
      </c>
      <c r="J7274">
        <f>'Previous Trades Import_OMS Quer'!J7274</f>
        <v>0</v>
      </c>
      <c r="K7274">
        <f>'Previous Trades Import_OMS Quer'!K7274</f>
        <v>0</v>
      </c>
      <c r="L7274">
        <f>'Previous Trades Import_OMS Quer'!L7274</f>
        <v>0</v>
      </c>
      <c r="M7274">
        <f>'Previous Trades Import_OMS Quer'!M7274</f>
        <v>0</v>
      </c>
      <c r="N7274">
        <f>'Previous Trades Import_OMS Quer'!N7274</f>
        <v>0</v>
      </c>
      <c r="O7274" t="str">
        <f>CLEAN('Previous Trades Import_OMS Quer'!O7274)</f>
        <v/>
      </c>
      <c r="Q7274" s="25">
        <f t="shared" si="226"/>
        <v>0</v>
      </c>
      <c r="R7274" s="25" t="e">
        <f>VLOOKUP(O7274,'Currency Balance'!$O$3:$Q$32,3,0)</f>
        <v>#N/A</v>
      </c>
      <c r="S7274" t="e">
        <f t="shared" si="227"/>
        <v>#N/A</v>
      </c>
    </row>
    <row r="7275" spans="1:19">
      <c r="A7275">
        <f>'Previous Trades Import_OMS Quer'!A7275</f>
        <v>0</v>
      </c>
      <c r="B7275">
        <f>'Previous Trades Import_OMS Quer'!B7275</f>
        <v>0</v>
      </c>
      <c r="C7275" s="22">
        <f>'Previous Trades Import_OMS Quer'!C7275</f>
        <v>0</v>
      </c>
      <c r="D7275">
        <f>'Previous Trades Import_OMS Quer'!D7275</f>
        <v>0</v>
      </c>
      <c r="E7275" s="22">
        <f>'Previous Trades Import_OMS Quer'!E7275</f>
        <v>0</v>
      </c>
      <c r="F7275">
        <f>'Previous Trades Import_OMS Quer'!F7275</f>
        <v>0</v>
      </c>
      <c r="G7275">
        <f>'Previous Trades Import_OMS Quer'!G7275</f>
        <v>0</v>
      </c>
      <c r="H7275">
        <f>'Previous Trades Import_OMS Quer'!H7275</f>
        <v>0</v>
      </c>
      <c r="I7275">
        <f>'Previous Trades Import_OMS Quer'!I7275</f>
        <v>0</v>
      </c>
      <c r="J7275">
        <f>'Previous Trades Import_OMS Quer'!J7275</f>
        <v>0</v>
      </c>
      <c r="K7275">
        <f>'Previous Trades Import_OMS Quer'!K7275</f>
        <v>0</v>
      </c>
      <c r="L7275">
        <f>'Previous Trades Import_OMS Quer'!L7275</f>
        <v>0</v>
      </c>
      <c r="M7275">
        <f>'Previous Trades Import_OMS Quer'!M7275</f>
        <v>0</v>
      </c>
      <c r="N7275">
        <f>'Previous Trades Import_OMS Quer'!N7275</f>
        <v>0</v>
      </c>
      <c r="O7275" t="str">
        <f>CLEAN('Previous Trades Import_OMS Quer'!O7275)</f>
        <v/>
      </c>
      <c r="Q7275" s="25">
        <f t="shared" si="226"/>
        <v>0</v>
      </c>
      <c r="R7275" s="25" t="e">
        <f>VLOOKUP(O7275,'Currency Balance'!$O$3:$Q$32,3,0)</f>
        <v>#N/A</v>
      </c>
      <c r="S7275" t="e">
        <f t="shared" si="227"/>
        <v>#N/A</v>
      </c>
    </row>
    <row r="7276" spans="1:19">
      <c r="A7276">
        <f>'Previous Trades Import_OMS Quer'!A7276</f>
        <v>0</v>
      </c>
      <c r="B7276">
        <f>'Previous Trades Import_OMS Quer'!B7276</f>
        <v>0</v>
      </c>
      <c r="C7276" s="22">
        <f>'Previous Trades Import_OMS Quer'!C7276</f>
        <v>0</v>
      </c>
      <c r="D7276">
        <f>'Previous Trades Import_OMS Quer'!D7276</f>
        <v>0</v>
      </c>
      <c r="E7276" s="22">
        <f>'Previous Trades Import_OMS Quer'!E7276</f>
        <v>0</v>
      </c>
      <c r="F7276">
        <f>'Previous Trades Import_OMS Quer'!F7276</f>
        <v>0</v>
      </c>
      <c r="G7276">
        <f>'Previous Trades Import_OMS Quer'!G7276</f>
        <v>0</v>
      </c>
      <c r="H7276">
        <f>'Previous Trades Import_OMS Quer'!H7276</f>
        <v>0</v>
      </c>
      <c r="I7276">
        <f>'Previous Trades Import_OMS Quer'!I7276</f>
        <v>0</v>
      </c>
      <c r="J7276">
        <f>'Previous Trades Import_OMS Quer'!J7276</f>
        <v>0</v>
      </c>
      <c r="K7276">
        <f>'Previous Trades Import_OMS Quer'!K7276</f>
        <v>0</v>
      </c>
      <c r="L7276">
        <f>'Previous Trades Import_OMS Quer'!L7276</f>
        <v>0</v>
      </c>
      <c r="M7276">
        <f>'Previous Trades Import_OMS Quer'!M7276</f>
        <v>0</v>
      </c>
      <c r="N7276">
        <f>'Previous Trades Import_OMS Quer'!N7276</f>
        <v>0</v>
      </c>
      <c r="O7276" t="str">
        <f>CLEAN('Previous Trades Import_OMS Quer'!O7276)</f>
        <v/>
      </c>
      <c r="Q7276" s="25">
        <f t="shared" si="226"/>
        <v>0</v>
      </c>
      <c r="R7276" s="25" t="e">
        <f>VLOOKUP(O7276,'Currency Balance'!$O$3:$Q$32,3,0)</f>
        <v>#N/A</v>
      </c>
      <c r="S7276" t="e">
        <f t="shared" si="227"/>
        <v>#N/A</v>
      </c>
    </row>
    <row r="7277" spans="1:19">
      <c r="A7277">
        <f>'Previous Trades Import_OMS Quer'!A7277</f>
        <v>0</v>
      </c>
      <c r="B7277">
        <f>'Previous Trades Import_OMS Quer'!B7277</f>
        <v>0</v>
      </c>
      <c r="C7277" s="22">
        <f>'Previous Trades Import_OMS Quer'!C7277</f>
        <v>0</v>
      </c>
      <c r="D7277">
        <f>'Previous Trades Import_OMS Quer'!D7277</f>
        <v>0</v>
      </c>
      <c r="E7277" s="22">
        <f>'Previous Trades Import_OMS Quer'!E7277</f>
        <v>0</v>
      </c>
      <c r="F7277">
        <f>'Previous Trades Import_OMS Quer'!F7277</f>
        <v>0</v>
      </c>
      <c r="G7277">
        <f>'Previous Trades Import_OMS Quer'!G7277</f>
        <v>0</v>
      </c>
      <c r="H7277">
        <f>'Previous Trades Import_OMS Quer'!H7277</f>
        <v>0</v>
      </c>
      <c r="I7277">
        <f>'Previous Trades Import_OMS Quer'!I7277</f>
        <v>0</v>
      </c>
      <c r="J7277">
        <f>'Previous Trades Import_OMS Quer'!J7277</f>
        <v>0</v>
      </c>
      <c r="K7277">
        <f>'Previous Trades Import_OMS Quer'!K7277</f>
        <v>0</v>
      </c>
      <c r="L7277">
        <f>'Previous Trades Import_OMS Quer'!L7277</f>
        <v>0</v>
      </c>
      <c r="M7277">
        <f>'Previous Trades Import_OMS Quer'!M7277</f>
        <v>0</v>
      </c>
      <c r="N7277">
        <f>'Previous Trades Import_OMS Quer'!N7277</f>
        <v>0</v>
      </c>
      <c r="O7277" t="str">
        <f>CLEAN('Previous Trades Import_OMS Quer'!O7277)</f>
        <v/>
      </c>
      <c r="Q7277" s="25">
        <f t="shared" si="226"/>
        <v>0</v>
      </c>
      <c r="R7277" s="25" t="e">
        <f>VLOOKUP(O7277,'Currency Balance'!$O$3:$Q$32,3,0)</f>
        <v>#N/A</v>
      </c>
      <c r="S7277" t="e">
        <f t="shared" si="227"/>
        <v>#N/A</v>
      </c>
    </row>
    <row r="7278" spans="1:19">
      <c r="A7278">
        <f>'Previous Trades Import_OMS Quer'!A7278</f>
        <v>0</v>
      </c>
      <c r="B7278">
        <f>'Previous Trades Import_OMS Quer'!B7278</f>
        <v>0</v>
      </c>
      <c r="C7278" s="22">
        <f>'Previous Trades Import_OMS Quer'!C7278</f>
        <v>0</v>
      </c>
      <c r="D7278">
        <f>'Previous Trades Import_OMS Quer'!D7278</f>
        <v>0</v>
      </c>
      <c r="E7278" s="22">
        <f>'Previous Trades Import_OMS Quer'!E7278</f>
        <v>0</v>
      </c>
      <c r="F7278">
        <f>'Previous Trades Import_OMS Quer'!F7278</f>
        <v>0</v>
      </c>
      <c r="G7278">
        <f>'Previous Trades Import_OMS Quer'!G7278</f>
        <v>0</v>
      </c>
      <c r="H7278">
        <f>'Previous Trades Import_OMS Quer'!H7278</f>
        <v>0</v>
      </c>
      <c r="I7278">
        <f>'Previous Trades Import_OMS Quer'!I7278</f>
        <v>0</v>
      </c>
      <c r="J7278">
        <f>'Previous Trades Import_OMS Quer'!J7278</f>
        <v>0</v>
      </c>
      <c r="K7278">
        <f>'Previous Trades Import_OMS Quer'!K7278</f>
        <v>0</v>
      </c>
      <c r="L7278">
        <f>'Previous Trades Import_OMS Quer'!L7278</f>
        <v>0</v>
      </c>
      <c r="M7278">
        <f>'Previous Trades Import_OMS Quer'!M7278</f>
        <v>0</v>
      </c>
      <c r="N7278">
        <f>'Previous Trades Import_OMS Quer'!N7278</f>
        <v>0</v>
      </c>
      <c r="O7278" t="str">
        <f>CLEAN('Previous Trades Import_OMS Quer'!O7278)</f>
        <v/>
      </c>
      <c r="Q7278" s="25">
        <f t="shared" si="226"/>
        <v>0</v>
      </c>
      <c r="R7278" s="25" t="e">
        <f>VLOOKUP(O7278,'Currency Balance'!$O$3:$Q$32,3,0)</f>
        <v>#N/A</v>
      </c>
      <c r="S7278" t="e">
        <f t="shared" si="227"/>
        <v>#N/A</v>
      </c>
    </row>
    <row r="7279" spans="1:19">
      <c r="A7279">
        <f>'Previous Trades Import_OMS Quer'!A7279</f>
        <v>0</v>
      </c>
      <c r="B7279">
        <f>'Previous Trades Import_OMS Quer'!B7279</f>
        <v>0</v>
      </c>
      <c r="C7279" s="22">
        <f>'Previous Trades Import_OMS Quer'!C7279</f>
        <v>0</v>
      </c>
      <c r="D7279">
        <f>'Previous Trades Import_OMS Quer'!D7279</f>
        <v>0</v>
      </c>
      <c r="E7279" s="22">
        <f>'Previous Trades Import_OMS Quer'!E7279</f>
        <v>0</v>
      </c>
      <c r="F7279">
        <f>'Previous Trades Import_OMS Quer'!F7279</f>
        <v>0</v>
      </c>
      <c r="G7279">
        <f>'Previous Trades Import_OMS Quer'!G7279</f>
        <v>0</v>
      </c>
      <c r="H7279">
        <f>'Previous Trades Import_OMS Quer'!H7279</f>
        <v>0</v>
      </c>
      <c r="I7279">
        <f>'Previous Trades Import_OMS Quer'!I7279</f>
        <v>0</v>
      </c>
      <c r="J7279">
        <f>'Previous Trades Import_OMS Quer'!J7279</f>
        <v>0</v>
      </c>
      <c r="K7279">
        <f>'Previous Trades Import_OMS Quer'!K7279</f>
        <v>0</v>
      </c>
      <c r="L7279">
        <f>'Previous Trades Import_OMS Quer'!L7279</f>
        <v>0</v>
      </c>
      <c r="M7279">
        <f>'Previous Trades Import_OMS Quer'!M7279</f>
        <v>0</v>
      </c>
      <c r="N7279">
        <f>'Previous Trades Import_OMS Quer'!N7279</f>
        <v>0</v>
      </c>
      <c r="O7279" t="str">
        <f>CLEAN('Previous Trades Import_OMS Quer'!O7279)</f>
        <v/>
      </c>
      <c r="Q7279" s="25">
        <f t="shared" si="226"/>
        <v>0</v>
      </c>
      <c r="R7279" s="25" t="e">
        <f>VLOOKUP(O7279,'Currency Balance'!$O$3:$Q$32,3,0)</f>
        <v>#N/A</v>
      </c>
      <c r="S7279" t="e">
        <f t="shared" si="227"/>
        <v>#N/A</v>
      </c>
    </row>
    <row r="7280" spans="1:19">
      <c r="A7280">
        <f>'Previous Trades Import_OMS Quer'!A7280</f>
        <v>0</v>
      </c>
      <c r="B7280">
        <f>'Previous Trades Import_OMS Quer'!B7280</f>
        <v>0</v>
      </c>
      <c r="C7280" s="22">
        <f>'Previous Trades Import_OMS Quer'!C7280</f>
        <v>0</v>
      </c>
      <c r="D7280">
        <f>'Previous Trades Import_OMS Quer'!D7280</f>
        <v>0</v>
      </c>
      <c r="E7280" s="22">
        <f>'Previous Trades Import_OMS Quer'!E7280</f>
        <v>0</v>
      </c>
      <c r="F7280">
        <f>'Previous Trades Import_OMS Quer'!F7280</f>
        <v>0</v>
      </c>
      <c r="G7280">
        <f>'Previous Trades Import_OMS Quer'!G7280</f>
        <v>0</v>
      </c>
      <c r="H7280">
        <f>'Previous Trades Import_OMS Quer'!H7280</f>
        <v>0</v>
      </c>
      <c r="I7280">
        <f>'Previous Trades Import_OMS Quer'!I7280</f>
        <v>0</v>
      </c>
      <c r="J7280">
        <f>'Previous Trades Import_OMS Quer'!J7280</f>
        <v>0</v>
      </c>
      <c r="K7280">
        <f>'Previous Trades Import_OMS Quer'!K7280</f>
        <v>0</v>
      </c>
      <c r="L7280">
        <f>'Previous Trades Import_OMS Quer'!L7280</f>
        <v>0</v>
      </c>
      <c r="M7280">
        <f>'Previous Trades Import_OMS Quer'!M7280</f>
        <v>0</v>
      </c>
      <c r="N7280">
        <f>'Previous Trades Import_OMS Quer'!N7280</f>
        <v>0</v>
      </c>
      <c r="O7280" t="str">
        <f>CLEAN('Previous Trades Import_OMS Quer'!O7280)</f>
        <v/>
      </c>
      <c r="Q7280" s="25">
        <f t="shared" si="226"/>
        <v>0</v>
      </c>
      <c r="R7280" s="25" t="e">
        <f>VLOOKUP(O7280,'Currency Balance'!$O$3:$Q$32,3,0)</f>
        <v>#N/A</v>
      </c>
      <c r="S7280" t="e">
        <f t="shared" si="227"/>
        <v>#N/A</v>
      </c>
    </row>
    <row r="7281" spans="1:19">
      <c r="A7281">
        <f>'Previous Trades Import_OMS Quer'!A7281</f>
        <v>0</v>
      </c>
      <c r="B7281">
        <f>'Previous Trades Import_OMS Quer'!B7281</f>
        <v>0</v>
      </c>
      <c r="C7281" s="22">
        <f>'Previous Trades Import_OMS Quer'!C7281</f>
        <v>0</v>
      </c>
      <c r="D7281">
        <f>'Previous Trades Import_OMS Quer'!D7281</f>
        <v>0</v>
      </c>
      <c r="E7281" s="22">
        <f>'Previous Trades Import_OMS Quer'!E7281</f>
        <v>0</v>
      </c>
      <c r="F7281">
        <f>'Previous Trades Import_OMS Quer'!F7281</f>
        <v>0</v>
      </c>
      <c r="G7281">
        <f>'Previous Trades Import_OMS Quer'!G7281</f>
        <v>0</v>
      </c>
      <c r="H7281">
        <f>'Previous Trades Import_OMS Quer'!H7281</f>
        <v>0</v>
      </c>
      <c r="I7281">
        <f>'Previous Trades Import_OMS Quer'!I7281</f>
        <v>0</v>
      </c>
      <c r="J7281">
        <f>'Previous Trades Import_OMS Quer'!J7281</f>
        <v>0</v>
      </c>
      <c r="K7281">
        <f>'Previous Trades Import_OMS Quer'!K7281</f>
        <v>0</v>
      </c>
      <c r="L7281">
        <f>'Previous Trades Import_OMS Quer'!L7281</f>
        <v>0</v>
      </c>
      <c r="M7281">
        <f>'Previous Trades Import_OMS Quer'!M7281</f>
        <v>0</v>
      </c>
      <c r="N7281">
        <f>'Previous Trades Import_OMS Quer'!N7281</f>
        <v>0</v>
      </c>
      <c r="O7281" t="str">
        <f>CLEAN('Previous Trades Import_OMS Quer'!O7281)</f>
        <v/>
      </c>
      <c r="Q7281" s="25">
        <f t="shared" si="226"/>
        <v>0</v>
      </c>
      <c r="R7281" s="25" t="e">
        <f>VLOOKUP(O7281,'Currency Balance'!$O$3:$Q$32,3,0)</f>
        <v>#N/A</v>
      </c>
      <c r="S7281" t="e">
        <f t="shared" si="227"/>
        <v>#N/A</v>
      </c>
    </row>
    <row r="7282" spans="1:19">
      <c r="A7282">
        <f>'Previous Trades Import_OMS Quer'!A7282</f>
        <v>0</v>
      </c>
      <c r="B7282">
        <f>'Previous Trades Import_OMS Quer'!B7282</f>
        <v>0</v>
      </c>
      <c r="C7282" s="22">
        <f>'Previous Trades Import_OMS Quer'!C7282</f>
        <v>0</v>
      </c>
      <c r="D7282">
        <f>'Previous Trades Import_OMS Quer'!D7282</f>
        <v>0</v>
      </c>
      <c r="E7282" s="22">
        <f>'Previous Trades Import_OMS Quer'!E7282</f>
        <v>0</v>
      </c>
      <c r="F7282">
        <f>'Previous Trades Import_OMS Quer'!F7282</f>
        <v>0</v>
      </c>
      <c r="G7282">
        <f>'Previous Trades Import_OMS Quer'!G7282</f>
        <v>0</v>
      </c>
      <c r="H7282">
        <f>'Previous Trades Import_OMS Quer'!H7282</f>
        <v>0</v>
      </c>
      <c r="I7282">
        <f>'Previous Trades Import_OMS Quer'!I7282</f>
        <v>0</v>
      </c>
      <c r="J7282">
        <f>'Previous Trades Import_OMS Quer'!J7282</f>
        <v>0</v>
      </c>
      <c r="K7282">
        <f>'Previous Trades Import_OMS Quer'!K7282</f>
        <v>0</v>
      </c>
      <c r="L7282">
        <f>'Previous Trades Import_OMS Quer'!L7282</f>
        <v>0</v>
      </c>
      <c r="M7282">
        <f>'Previous Trades Import_OMS Quer'!M7282</f>
        <v>0</v>
      </c>
      <c r="N7282">
        <f>'Previous Trades Import_OMS Quer'!N7282</f>
        <v>0</v>
      </c>
      <c r="O7282" t="str">
        <f>CLEAN('Previous Trades Import_OMS Quer'!O7282)</f>
        <v/>
      </c>
      <c r="Q7282" s="25">
        <f t="shared" si="226"/>
        <v>0</v>
      </c>
      <c r="R7282" s="25" t="e">
        <f>VLOOKUP(O7282,'Currency Balance'!$O$3:$Q$32,3,0)</f>
        <v>#N/A</v>
      </c>
      <c r="S7282" t="e">
        <f t="shared" si="227"/>
        <v>#N/A</v>
      </c>
    </row>
    <row r="7283" spans="1:19">
      <c r="A7283">
        <f>'Previous Trades Import_OMS Quer'!A7283</f>
        <v>0</v>
      </c>
      <c r="B7283">
        <f>'Previous Trades Import_OMS Quer'!B7283</f>
        <v>0</v>
      </c>
      <c r="C7283" s="22">
        <f>'Previous Trades Import_OMS Quer'!C7283</f>
        <v>0</v>
      </c>
      <c r="D7283">
        <f>'Previous Trades Import_OMS Quer'!D7283</f>
        <v>0</v>
      </c>
      <c r="E7283" s="22">
        <f>'Previous Trades Import_OMS Quer'!E7283</f>
        <v>0</v>
      </c>
      <c r="F7283">
        <f>'Previous Trades Import_OMS Quer'!F7283</f>
        <v>0</v>
      </c>
      <c r="G7283">
        <f>'Previous Trades Import_OMS Quer'!G7283</f>
        <v>0</v>
      </c>
      <c r="H7283">
        <f>'Previous Trades Import_OMS Quer'!H7283</f>
        <v>0</v>
      </c>
      <c r="I7283">
        <f>'Previous Trades Import_OMS Quer'!I7283</f>
        <v>0</v>
      </c>
      <c r="J7283">
        <f>'Previous Trades Import_OMS Quer'!J7283</f>
        <v>0</v>
      </c>
      <c r="K7283">
        <f>'Previous Trades Import_OMS Quer'!K7283</f>
        <v>0</v>
      </c>
      <c r="L7283">
        <f>'Previous Trades Import_OMS Quer'!L7283</f>
        <v>0</v>
      </c>
      <c r="M7283">
        <f>'Previous Trades Import_OMS Quer'!M7283</f>
        <v>0</v>
      </c>
      <c r="N7283">
        <f>'Previous Trades Import_OMS Quer'!N7283</f>
        <v>0</v>
      </c>
      <c r="O7283" t="str">
        <f>CLEAN('Previous Trades Import_OMS Quer'!O7283)</f>
        <v/>
      </c>
      <c r="Q7283" s="25">
        <f t="shared" si="226"/>
        <v>0</v>
      </c>
      <c r="R7283" s="25" t="e">
        <f>VLOOKUP(O7283,'Currency Balance'!$O$3:$Q$32,3,0)</f>
        <v>#N/A</v>
      </c>
      <c r="S7283" t="e">
        <f t="shared" si="227"/>
        <v>#N/A</v>
      </c>
    </row>
    <row r="7284" spans="1:19">
      <c r="A7284">
        <f>'Previous Trades Import_OMS Quer'!A7284</f>
        <v>0</v>
      </c>
      <c r="B7284">
        <f>'Previous Trades Import_OMS Quer'!B7284</f>
        <v>0</v>
      </c>
      <c r="C7284" s="22">
        <f>'Previous Trades Import_OMS Quer'!C7284</f>
        <v>0</v>
      </c>
      <c r="D7284">
        <f>'Previous Trades Import_OMS Quer'!D7284</f>
        <v>0</v>
      </c>
      <c r="E7284" s="22">
        <f>'Previous Trades Import_OMS Quer'!E7284</f>
        <v>0</v>
      </c>
      <c r="F7284">
        <f>'Previous Trades Import_OMS Quer'!F7284</f>
        <v>0</v>
      </c>
      <c r="G7284">
        <f>'Previous Trades Import_OMS Quer'!G7284</f>
        <v>0</v>
      </c>
      <c r="H7284">
        <f>'Previous Trades Import_OMS Quer'!H7284</f>
        <v>0</v>
      </c>
      <c r="I7284">
        <f>'Previous Trades Import_OMS Quer'!I7284</f>
        <v>0</v>
      </c>
      <c r="J7284">
        <f>'Previous Trades Import_OMS Quer'!J7284</f>
        <v>0</v>
      </c>
      <c r="K7284">
        <f>'Previous Trades Import_OMS Quer'!K7284</f>
        <v>0</v>
      </c>
      <c r="L7284">
        <f>'Previous Trades Import_OMS Quer'!L7284</f>
        <v>0</v>
      </c>
      <c r="M7284">
        <f>'Previous Trades Import_OMS Quer'!M7284</f>
        <v>0</v>
      </c>
      <c r="N7284">
        <f>'Previous Trades Import_OMS Quer'!N7284</f>
        <v>0</v>
      </c>
      <c r="O7284" t="str">
        <f>CLEAN('Previous Trades Import_OMS Quer'!O7284)</f>
        <v/>
      </c>
      <c r="Q7284" s="25">
        <f t="shared" si="226"/>
        <v>0</v>
      </c>
      <c r="R7284" s="25" t="e">
        <f>VLOOKUP(O7284,'Currency Balance'!$O$3:$Q$32,3,0)</f>
        <v>#N/A</v>
      </c>
      <c r="S7284" t="e">
        <f t="shared" si="227"/>
        <v>#N/A</v>
      </c>
    </row>
    <row r="7285" spans="1:19">
      <c r="A7285">
        <f>'Previous Trades Import_OMS Quer'!A7285</f>
        <v>0</v>
      </c>
      <c r="B7285">
        <f>'Previous Trades Import_OMS Quer'!B7285</f>
        <v>0</v>
      </c>
      <c r="C7285" s="22">
        <f>'Previous Trades Import_OMS Quer'!C7285</f>
        <v>0</v>
      </c>
      <c r="D7285">
        <f>'Previous Trades Import_OMS Quer'!D7285</f>
        <v>0</v>
      </c>
      <c r="E7285" s="22">
        <f>'Previous Trades Import_OMS Quer'!E7285</f>
        <v>0</v>
      </c>
      <c r="F7285">
        <f>'Previous Trades Import_OMS Quer'!F7285</f>
        <v>0</v>
      </c>
      <c r="G7285">
        <f>'Previous Trades Import_OMS Quer'!G7285</f>
        <v>0</v>
      </c>
      <c r="H7285">
        <f>'Previous Trades Import_OMS Quer'!H7285</f>
        <v>0</v>
      </c>
      <c r="I7285">
        <f>'Previous Trades Import_OMS Quer'!I7285</f>
        <v>0</v>
      </c>
      <c r="J7285">
        <f>'Previous Trades Import_OMS Quer'!J7285</f>
        <v>0</v>
      </c>
      <c r="K7285">
        <f>'Previous Trades Import_OMS Quer'!K7285</f>
        <v>0</v>
      </c>
      <c r="L7285">
        <f>'Previous Trades Import_OMS Quer'!L7285</f>
        <v>0</v>
      </c>
      <c r="M7285">
        <f>'Previous Trades Import_OMS Quer'!M7285</f>
        <v>0</v>
      </c>
      <c r="N7285">
        <f>'Previous Trades Import_OMS Quer'!N7285</f>
        <v>0</v>
      </c>
      <c r="O7285" t="str">
        <f>CLEAN('Previous Trades Import_OMS Quer'!O7285)</f>
        <v/>
      </c>
      <c r="Q7285" s="25">
        <f t="shared" si="226"/>
        <v>0</v>
      </c>
      <c r="R7285" s="25" t="e">
        <f>VLOOKUP(O7285,'Currency Balance'!$O$3:$Q$32,3,0)</f>
        <v>#N/A</v>
      </c>
      <c r="S7285" t="e">
        <f t="shared" si="227"/>
        <v>#N/A</v>
      </c>
    </row>
    <row r="7286" spans="1:19">
      <c r="A7286">
        <f>'Previous Trades Import_OMS Quer'!A7286</f>
        <v>0</v>
      </c>
      <c r="B7286">
        <f>'Previous Trades Import_OMS Quer'!B7286</f>
        <v>0</v>
      </c>
      <c r="C7286" s="22">
        <f>'Previous Trades Import_OMS Quer'!C7286</f>
        <v>0</v>
      </c>
      <c r="D7286">
        <f>'Previous Trades Import_OMS Quer'!D7286</f>
        <v>0</v>
      </c>
      <c r="E7286" s="22">
        <f>'Previous Trades Import_OMS Quer'!E7286</f>
        <v>0</v>
      </c>
      <c r="F7286">
        <f>'Previous Trades Import_OMS Quer'!F7286</f>
        <v>0</v>
      </c>
      <c r="G7286">
        <f>'Previous Trades Import_OMS Quer'!G7286</f>
        <v>0</v>
      </c>
      <c r="H7286">
        <f>'Previous Trades Import_OMS Quer'!H7286</f>
        <v>0</v>
      </c>
      <c r="I7286">
        <f>'Previous Trades Import_OMS Quer'!I7286</f>
        <v>0</v>
      </c>
      <c r="J7286">
        <f>'Previous Trades Import_OMS Quer'!J7286</f>
        <v>0</v>
      </c>
      <c r="K7286">
        <f>'Previous Trades Import_OMS Quer'!K7286</f>
        <v>0</v>
      </c>
      <c r="L7286">
        <f>'Previous Trades Import_OMS Quer'!L7286</f>
        <v>0</v>
      </c>
      <c r="M7286">
        <f>'Previous Trades Import_OMS Quer'!M7286</f>
        <v>0</v>
      </c>
      <c r="N7286">
        <f>'Previous Trades Import_OMS Quer'!N7286</f>
        <v>0</v>
      </c>
      <c r="O7286" t="str">
        <f>CLEAN('Previous Trades Import_OMS Quer'!O7286)</f>
        <v/>
      </c>
      <c r="Q7286" s="25">
        <f t="shared" si="226"/>
        <v>0</v>
      </c>
      <c r="R7286" s="25" t="e">
        <f>VLOOKUP(O7286,'Currency Balance'!$O$3:$Q$32,3,0)</f>
        <v>#N/A</v>
      </c>
      <c r="S7286" t="e">
        <f t="shared" si="227"/>
        <v>#N/A</v>
      </c>
    </row>
    <row r="7287" spans="1:19">
      <c r="A7287">
        <f>'Previous Trades Import_OMS Quer'!A7287</f>
        <v>0</v>
      </c>
      <c r="B7287">
        <f>'Previous Trades Import_OMS Quer'!B7287</f>
        <v>0</v>
      </c>
      <c r="C7287" s="22">
        <f>'Previous Trades Import_OMS Quer'!C7287</f>
        <v>0</v>
      </c>
      <c r="D7287">
        <f>'Previous Trades Import_OMS Quer'!D7287</f>
        <v>0</v>
      </c>
      <c r="E7287" s="22">
        <f>'Previous Trades Import_OMS Quer'!E7287</f>
        <v>0</v>
      </c>
      <c r="F7287">
        <f>'Previous Trades Import_OMS Quer'!F7287</f>
        <v>0</v>
      </c>
      <c r="G7287">
        <f>'Previous Trades Import_OMS Quer'!G7287</f>
        <v>0</v>
      </c>
      <c r="H7287">
        <f>'Previous Trades Import_OMS Quer'!H7287</f>
        <v>0</v>
      </c>
      <c r="I7287">
        <f>'Previous Trades Import_OMS Quer'!I7287</f>
        <v>0</v>
      </c>
      <c r="J7287">
        <f>'Previous Trades Import_OMS Quer'!J7287</f>
        <v>0</v>
      </c>
      <c r="K7287">
        <f>'Previous Trades Import_OMS Quer'!K7287</f>
        <v>0</v>
      </c>
      <c r="L7287">
        <f>'Previous Trades Import_OMS Quer'!L7287</f>
        <v>0</v>
      </c>
      <c r="M7287">
        <f>'Previous Trades Import_OMS Quer'!M7287</f>
        <v>0</v>
      </c>
      <c r="N7287">
        <f>'Previous Trades Import_OMS Quer'!N7287</f>
        <v>0</v>
      </c>
      <c r="O7287" t="str">
        <f>CLEAN('Previous Trades Import_OMS Quer'!O7287)</f>
        <v/>
      </c>
      <c r="Q7287" s="25">
        <f t="shared" si="226"/>
        <v>0</v>
      </c>
      <c r="R7287" s="25" t="e">
        <f>VLOOKUP(O7287,'Currency Balance'!$O$3:$Q$32,3,0)</f>
        <v>#N/A</v>
      </c>
      <c r="S7287" t="e">
        <f t="shared" si="227"/>
        <v>#N/A</v>
      </c>
    </row>
    <row r="7288" spans="1:19">
      <c r="A7288">
        <f>'Previous Trades Import_OMS Quer'!A7288</f>
        <v>0</v>
      </c>
      <c r="B7288">
        <f>'Previous Trades Import_OMS Quer'!B7288</f>
        <v>0</v>
      </c>
      <c r="C7288" s="22">
        <f>'Previous Trades Import_OMS Quer'!C7288</f>
        <v>0</v>
      </c>
      <c r="D7288">
        <f>'Previous Trades Import_OMS Quer'!D7288</f>
        <v>0</v>
      </c>
      <c r="E7288" s="22">
        <f>'Previous Trades Import_OMS Quer'!E7288</f>
        <v>0</v>
      </c>
      <c r="F7288">
        <f>'Previous Trades Import_OMS Quer'!F7288</f>
        <v>0</v>
      </c>
      <c r="G7288">
        <f>'Previous Trades Import_OMS Quer'!G7288</f>
        <v>0</v>
      </c>
      <c r="H7288">
        <f>'Previous Trades Import_OMS Quer'!H7288</f>
        <v>0</v>
      </c>
      <c r="I7288">
        <f>'Previous Trades Import_OMS Quer'!I7288</f>
        <v>0</v>
      </c>
      <c r="J7288">
        <f>'Previous Trades Import_OMS Quer'!J7288</f>
        <v>0</v>
      </c>
      <c r="K7288">
        <f>'Previous Trades Import_OMS Quer'!K7288</f>
        <v>0</v>
      </c>
      <c r="L7288">
        <f>'Previous Trades Import_OMS Quer'!L7288</f>
        <v>0</v>
      </c>
      <c r="M7288">
        <f>'Previous Trades Import_OMS Quer'!M7288</f>
        <v>0</v>
      </c>
      <c r="N7288">
        <f>'Previous Trades Import_OMS Quer'!N7288</f>
        <v>0</v>
      </c>
      <c r="O7288" t="str">
        <f>CLEAN('Previous Trades Import_OMS Quer'!O7288)</f>
        <v/>
      </c>
      <c r="Q7288" s="25">
        <f t="shared" si="226"/>
        <v>0</v>
      </c>
      <c r="R7288" s="25" t="e">
        <f>VLOOKUP(O7288,'Currency Balance'!$O$3:$Q$32,3,0)</f>
        <v>#N/A</v>
      </c>
      <c r="S7288" t="e">
        <f t="shared" si="227"/>
        <v>#N/A</v>
      </c>
    </row>
    <row r="7289" spans="1:19">
      <c r="A7289">
        <f>'Previous Trades Import_OMS Quer'!A7289</f>
        <v>0</v>
      </c>
      <c r="B7289">
        <f>'Previous Trades Import_OMS Quer'!B7289</f>
        <v>0</v>
      </c>
      <c r="C7289" s="22">
        <f>'Previous Trades Import_OMS Quer'!C7289</f>
        <v>0</v>
      </c>
      <c r="D7289">
        <f>'Previous Trades Import_OMS Quer'!D7289</f>
        <v>0</v>
      </c>
      <c r="E7289" s="22">
        <f>'Previous Trades Import_OMS Quer'!E7289</f>
        <v>0</v>
      </c>
      <c r="F7289">
        <f>'Previous Trades Import_OMS Quer'!F7289</f>
        <v>0</v>
      </c>
      <c r="G7289">
        <f>'Previous Trades Import_OMS Quer'!G7289</f>
        <v>0</v>
      </c>
      <c r="H7289">
        <f>'Previous Trades Import_OMS Quer'!H7289</f>
        <v>0</v>
      </c>
      <c r="I7289">
        <f>'Previous Trades Import_OMS Quer'!I7289</f>
        <v>0</v>
      </c>
      <c r="J7289">
        <f>'Previous Trades Import_OMS Quer'!J7289</f>
        <v>0</v>
      </c>
      <c r="K7289">
        <f>'Previous Trades Import_OMS Quer'!K7289</f>
        <v>0</v>
      </c>
      <c r="L7289">
        <f>'Previous Trades Import_OMS Quer'!L7289</f>
        <v>0</v>
      </c>
      <c r="M7289">
        <f>'Previous Trades Import_OMS Quer'!M7289</f>
        <v>0</v>
      </c>
      <c r="N7289">
        <f>'Previous Trades Import_OMS Quer'!N7289</f>
        <v>0</v>
      </c>
      <c r="O7289" t="str">
        <f>CLEAN('Previous Trades Import_OMS Quer'!O7289)</f>
        <v/>
      </c>
      <c r="Q7289" s="25">
        <f t="shared" si="226"/>
        <v>0</v>
      </c>
      <c r="R7289" s="25" t="e">
        <f>VLOOKUP(O7289,'Currency Balance'!$O$3:$Q$32,3,0)</f>
        <v>#N/A</v>
      </c>
      <c r="S7289" t="e">
        <f t="shared" si="227"/>
        <v>#N/A</v>
      </c>
    </row>
    <row r="7290" spans="1:19">
      <c r="A7290">
        <f>'Previous Trades Import_OMS Quer'!A7290</f>
        <v>0</v>
      </c>
      <c r="B7290">
        <f>'Previous Trades Import_OMS Quer'!B7290</f>
        <v>0</v>
      </c>
      <c r="C7290" s="22">
        <f>'Previous Trades Import_OMS Quer'!C7290</f>
        <v>0</v>
      </c>
      <c r="D7290">
        <f>'Previous Trades Import_OMS Quer'!D7290</f>
        <v>0</v>
      </c>
      <c r="E7290" s="22">
        <f>'Previous Trades Import_OMS Quer'!E7290</f>
        <v>0</v>
      </c>
      <c r="F7290">
        <f>'Previous Trades Import_OMS Quer'!F7290</f>
        <v>0</v>
      </c>
      <c r="G7290">
        <f>'Previous Trades Import_OMS Quer'!G7290</f>
        <v>0</v>
      </c>
      <c r="H7290">
        <f>'Previous Trades Import_OMS Quer'!H7290</f>
        <v>0</v>
      </c>
      <c r="I7290">
        <f>'Previous Trades Import_OMS Quer'!I7290</f>
        <v>0</v>
      </c>
      <c r="J7290">
        <f>'Previous Trades Import_OMS Quer'!J7290</f>
        <v>0</v>
      </c>
      <c r="K7290">
        <f>'Previous Trades Import_OMS Quer'!K7290</f>
        <v>0</v>
      </c>
      <c r="L7290">
        <f>'Previous Trades Import_OMS Quer'!L7290</f>
        <v>0</v>
      </c>
      <c r="M7290">
        <f>'Previous Trades Import_OMS Quer'!M7290</f>
        <v>0</v>
      </c>
      <c r="N7290">
        <f>'Previous Trades Import_OMS Quer'!N7290</f>
        <v>0</v>
      </c>
      <c r="O7290" t="str">
        <f>CLEAN('Previous Trades Import_OMS Quer'!O7290)</f>
        <v/>
      </c>
      <c r="Q7290" s="25">
        <f t="shared" si="226"/>
        <v>0</v>
      </c>
      <c r="R7290" s="25" t="e">
        <f>VLOOKUP(O7290,'Currency Balance'!$O$3:$Q$32,3,0)</f>
        <v>#N/A</v>
      </c>
      <c r="S7290" t="e">
        <f t="shared" si="227"/>
        <v>#N/A</v>
      </c>
    </row>
    <row r="7291" spans="1:19">
      <c r="A7291">
        <f>'Previous Trades Import_OMS Quer'!A7291</f>
        <v>0</v>
      </c>
      <c r="B7291">
        <f>'Previous Trades Import_OMS Quer'!B7291</f>
        <v>0</v>
      </c>
      <c r="C7291" s="22">
        <f>'Previous Trades Import_OMS Quer'!C7291</f>
        <v>0</v>
      </c>
      <c r="D7291">
        <f>'Previous Trades Import_OMS Quer'!D7291</f>
        <v>0</v>
      </c>
      <c r="E7291" s="22">
        <f>'Previous Trades Import_OMS Quer'!E7291</f>
        <v>0</v>
      </c>
      <c r="F7291">
        <f>'Previous Trades Import_OMS Quer'!F7291</f>
        <v>0</v>
      </c>
      <c r="G7291">
        <f>'Previous Trades Import_OMS Quer'!G7291</f>
        <v>0</v>
      </c>
      <c r="H7291">
        <f>'Previous Trades Import_OMS Quer'!H7291</f>
        <v>0</v>
      </c>
      <c r="I7291">
        <f>'Previous Trades Import_OMS Quer'!I7291</f>
        <v>0</v>
      </c>
      <c r="J7291">
        <f>'Previous Trades Import_OMS Quer'!J7291</f>
        <v>0</v>
      </c>
      <c r="K7291">
        <f>'Previous Trades Import_OMS Quer'!K7291</f>
        <v>0</v>
      </c>
      <c r="L7291">
        <f>'Previous Trades Import_OMS Quer'!L7291</f>
        <v>0</v>
      </c>
      <c r="M7291">
        <f>'Previous Trades Import_OMS Quer'!M7291</f>
        <v>0</v>
      </c>
      <c r="N7291">
        <f>'Previous Trades Import_OMS Quer'!N7291</f>
        <v>0</v>
      </c>
      <c r="O7291" t="str">
        <f>CLEAN('Previous Trades Import_OMS Quer'!O7291)</f>
        <v/>
      </c>
      <c r="Q7291" s="25">
        <f t="shared" si="226"/>
        <v>0</v>
      </c>
      <c r="R7291" s="25" t="e">
        <f>VLOOKUP(O7291,'Currency Balance'!$O$3:$Q$32,3,0)</f>
        <v>#N/A</v>
      </c>
      <c r="S7291" t="e">
        <f t="shared" si="227"/>
        <v>#N/A</v>
      </c>
    </row>
    <row r="7292" spans="1:19">
      <c r="A7292">
        <f>'Previous Trades Import_OMS Quer'!A7292</f>
        <v>0</v>
      </c>
      <c r="B7292">
        <f>'Previous Trades Import_OMS Quer'!B7292</f>
        <v>0</v>
      </c>
      <c r="C7292" s="22">
        <f>'Previous Trades Import_OMS Quer'!C7292</f>
        <v>0</v>
      </c>
      <c r="D7292">
        <f>'Previous Trades Import_OMS Quer'!D7292</f>
        <v>0</v>
      </c>
      <c r="E7292" s="22">
        <f>'Previous Trades Import_OMS Quer'!E7292</f>
        <v>0</v>
      </c>
      <c r="F7292">
        <f>'Previous Trades Import_OMS Quer'!F7292</f>
        <v>0</v>
      </c>
      <c r="G7292">
        <f>'Previous Trades Import_OMS Quer'!G7292</f>
        <v>0</v>
      </c>
      <c r="H7292">
        <f>'Previous Trades Import_OMS Quer'!H7292</f>
        <v>0</v>
      </c>
      <c r="I7292">
        <f>'Previous Trades Import_OMS Quer'!I7292</f>
        <v>0</v>
      </c>
      <c r="J7292">
        <f>'Previous Trades Import_OMS Quer'!J7292</f>
        <v>0</v>
      </c>
      <c r="K7292">
        <f>'Previous Trades Import_OMS Quer'!K7292</f>
        <v>0</v>
      </c>
      <c r="L7292">
        <f>'Previous Trades Import_OMS Quer'!L7292</f>
        <v>0</v>
      </c>
      <c r="M7292">
        <f>'Previous Trades Import_OMS Quer'!M7292</f>
        <v>0</v>
      </c>
      <c r="N7292">
        <f>'Previous Trades Import_OMS Quer'!N7292</f>
        <v>0</v>
      </c>
      <c r="O7292" t="str">
        <f>CLEAN('Previous Trades Import_OMS Quer'!O7292)</f>
        <v/>
      </c>
      <c r="Q7292" s="25">
        <f t="shared" si="226"/>
        <v>0</v>
      </c>
      <c r="R7292" s="25" t="e">
        <f>VLOOKUP(O7292,'Currency Balance'!$O$3:$Q$32,3,0)</f>
        <v>#N/A</v>
      </c>
      <c r="S7292" t="e">
        <f t="shared" si="227"/>
        <v>#N/A</v>
      </c>
    </row>
    <row r="7293" spans="1:19">
      <c r="A7293">
        <f>'Previous Trades Import_OMS Quer'!A7293</f>
        <v>0</v>
      </c>
      <c r="B7293">
        <f>'Previous Trades Import_OMS Quer'!B7293</f>
        <v>0</v>
      </c>
      <c r="C7293" s="22">
        <f>'Previous Trades Import_OMS Quer'!C7293</f>
        <v>0</v>
      </c>
      <c r="D7293">
        <f>'Previous Trades Import_OMS Quer'!D7293</f>
        <v>0</v>
      </c>
      <c r="E7293" s="22">
        <f>'Previous Trades Import_OMS Quer'!E7293</f>
        <v>0</v>
      </c>
      <c r="F7293">
        <f>'Previous Trades Import_OMS Quer'!F7293</f>
        <v>0</v>
      </c>
      <c r="G7293">
        <f>'Previous Trades Import_OMS Quer'!G7293</f>
        <v>0</v>
      </c>
      <c r="H7293">
        <f>'Previous Trades Import_OMS Quer'!H7293</f>
        <v>0</v>
      </c>
      <c r="I7293">
        <f>'Previous Trades Import_OMS Quer'!I7293</f>
        <v>0</v>
      </c>
      <c r="J7293">
        <f>'Previous Trades Import_OMS Quer'!J7293</f>
        <v>0</v>
      </c>
      <c r="K7293">
        <f>'Previous Trades Import_OMS Quer'!K7293</f>
        <v>0</v>
      </c>
      <c r="L7293">
        <f>'Previous Trades Import_OMS Quer'!L7293</f>
        <v>0</v>
      </c>
      <c r="M7293">
        <f>'Previous Trades Import_OMS Quer'!M7293</f>
        <v>0</v>
      </c>
      <c r="N7293">
        <f>'Previous Trades Import_OMS Quer'!N7293</f>
        <v>0</v>
      </c>
      <c r="O7293" t="str">
        <f>CLEAN('Previous Trades Import_OMS Quer'!O7293)</f>
        <v/>
      </c>
      <c r="Q7293" s="25">
        <f t="shared" si="226"/>
        <v>0</v>
      </c>
      <c r="R7293" s="25" t="e">
        <f>VLOOKUP(O7293,'Currency Balance'!$O$3:$Q$32,3,0)</f>
        <v>#N/A</v>
      </c>
      <c r="S7293" t="e">
        <f t="shared" si="227"/>
        <v>#N/A</v>
      </c>
    </row>
    <row r="7294" spans="1:19">
      <c r="A7294">
        <f>'Previous Trades Import_OMS Quer'!A7294</f>
        <v>0</v>
      </c>
      <c r="B7294">
        <f>'Previous Trades Import_OMS Quer'!B7294</f>
        <v>0</v>
      </c>
      <c r="C7294" s="22">
        <f>'Previous Trades Import_OMS Quer'!C7294</f>
        <v>0</v>
      </c>
      <c r="D7294">
        <f>'Previous Trades Import_OMS Quer'!D7294</f>
        <v>0</v>
      </c>
      <c r="E7294" s="22">
        <f>'Previous Trades Import_OMS Quer'!E7294</f>
        <v>0</v>
      </c>
      <c r="F7294">
        <f>'Previous Trades Import_OMS Quer'!F7294</f>
        <v>0</v>
      </c>
      <c r="G7294">
        <f>'Previous Trades Import_OMS Quer'!G7294</f>
        <v>0</v>
      </c>
      <c r="H7294">
        <f>'Previous Trades Import_OMS Quer'!H7294</f>
        <v>0</v>
      </c>
      <c r="I7294">
        <f>'Previous Trades Import_OMS Quer'!I7294</f>
        <v>0</v>
      </c>
      <c r="J7294">
        <f>'Previous Trades Import_OMS Quer'!J7294</f>
        <v>0</v>
      </c>
      <c r="K7294">
        <f>'Previous Trades Import_OMS Quer'!K7294</f>
        <v>0</v>
      </c>
      <c r="L7294">
        <f>'Previous Trades Import_OMS Quer'!L7294</f>
        <v>0</v>
      </c>
      <c r="M7294">
        <f>'Previous Trades Import_OMS Quer'!M7294</f>
        <v>0</v>
      </c>
      <c r="N7294">
        <f>'Previous Trades Import_OMS Quer'!N7294</f>
        <v>0</v>
      </c>
      <c r="O7294" t="str">
        <f>CLEAN('Previous Trades Import_OMS Quer'!O7294)</f>
        <v/>
      </c>
      <c r="Q7294" s="25">
        <f t="shared" si="226"/>
        <v>0</v>
      </c>
      <c r="R7294" s="25" t="e">
        <f>VLOOKUP(O7294,'Currency Balance'!$O$3:$Q$32,3,0)</f>
        <v>#N/A</v>
      </c>
      <c r="S7294" t="e">
        <f t="shared" si="227"/>
        <v>#N/A</v>
      </c>
    </row>
    <row r="7295" spans="1:19">
      <c r="A7295">
        <f>'Previous Trades Import_OMS Quer'!A7295</f>
        <v>0</v>
      </c>
      <c r="B7295">
        <f>'Previous Trades Import_OMS Quer'!B7295</f>
        <v>0</v>
      </c>
      <c r="C7295" s="22">
        <f>'Previous Trades Import_OMS Quer'!C7295</f>
        <v>0</v>
      </c>
      <c r="D7295">
        <f>'Previous Trades Import_OMS Quer'!D7295</f>
        <v>0</v>
      </c>
      <c r="E7295" s="22">
        <f>'Previous Trades Import_OMS Quer'!E7295</f>
        <v>0</v>
      </c>
      <c r="F7295">
        <f>'Previous Trades Import_OMS Quer'!F7295</f>
        <v>0</v>
      </c>
      <c r="G7295">
        <f>'Previous Trades Import_OMS Quer'!G7295</f>
        <v>0</v>
      </c>
      <c r="H7295">
        <f>'Previous Trades Import_OMS Quer'!H7295</f>
        <v>0</v>
      </c>
      <c r="I7295">
        <f>'Previous Trades Import_OMS Quer'!I7295</f>
        <v>0</v>
      </c>
      <c r="J7295">
        <f>'Previous Trades Import_OMS Quer'!J7295</f>
        <v>0</v>
      </c>
      <c r="K7295">
        <f>'Previous Trades Import_OMS Quer'!K7295</f>
        <v>0</v>
      </c>
      <c r="L7295">
        <f>'Previous Trades Import_OMS Quer'!L7295</f>
        <v>0</v>
      </c>
      <c r="M7295">
        <f>'Previous Trades Import_OMS Quer'!M7295</f>
        <v>0</v>
      </c>
      <c r="N7295">
        <f>'Previous Trades Import_OMS Quer'!N7295</f>
        <v>0</v>
      </c>
      <c r="O7295" t="str">
        <f>CLEAN('Previous Trades Import_OMS Quer'!O7295)</f>
        <v/>
      </c>
      <c r="Q7295" s="25">
        <f t="shared" si="226"/>
        <v>0</v>
      </c>
      <c r="R7295" s="25" t="e">
        <f>VLOOKUP(O7295,'Currency Balance'!$O$3:$Q$32,3,0)</f>
        <v>#N/A</v>
      </c>
      <c r="S7295" t="e">
        <f t="shared" si="227"/>
        <v>#N/A</v>
      </c>
    </row>
    <row r="7296" spans="1:19">
      <c r="A7296">
        <f>'Previous Trades Import_OMS Quer'!A7296</f>
        <v>0</v>
      </c>
      <c r="B7296">
        <f>'Previous Trades Import_OMS Quer'!B7296</f>
        <v>0</v>
      </c>
      <c r="C7296" s="22">
        <f>'Previous Trades Import_OMS Quer'!C7296</f>
        <v>0</v>
      </c>
      <c r="D7296">
        <f>'Previous Trades Import_OMS Quer'!D7296</f>
        <v>0</v>
      </c>
      <c r="E7296" s="22">
        <f>'Previous Trades Import_OMS Quer'!E7296</f>
        <v>0</v>
      </c>
      <c r="F7296">
        <f>'Previous Trades Import_OMS Quer'!F7296</f>
        <v>0</v>
      </c>
      <c r="G7296">
        <f>'Previous Trades Import_OMS Quer'!G7296</f>
        <v>0</v>
      </c>
      <c r="H7296">
        <f>'Previous Trades Import_OMS Quer'!H7296</f>
        <v>0</v>
      </c>
      <c r="I7296">
        <f>'Previous Trades Import_OMS Quer'!I7296</f>
        <v>0</v>
      </c>
      <c r="J7296">
        <f>'Previous Trades Import_OMS Quer'!J7296</f>
        <v>0</v>
      </c>
      <c r="K7296">
        <f>'Previous Trades Import_OMS Quer'!K7296</f>
        <v>0</v>
      </c>
      <c r="L7296">
        <f>'Previous Trades Import_OMS Quer'!L7296</f>
        <v>0</v>
      </c>
      <c r="M7296">
        <f>'Previous Trades Import_OMS Quer'!M7296</f>
        <v>0</v>
      </c>
      <c r="N7296">
        <f>'Previous Trades Import_OMS Quer'!N7296</f>
        <v>0</v>
      </c>
      <c r="O7296" t="str">
        <f>CLEAN('Previous Trades Import_OMS Quer'!O7296)</f>
        <v/>
      </c>
      <c r="Q7296" s="25">
        <f t="shared" si="226"/>
        <v>0</v>
      </c>
      <c r="R7296" s="25" t="e">
        <f>VLOOKUP(O7296,'Currency Balance'!$O$3:$Q$32,3,0)</f>
        <v>#N/A</v>
      </c>
      <c r="S7296" t="e">
        <f t="shared" si="227"/>
        <v>#N/A</v>
      </c>
    </row>
    <row r="7297" spans="1:19">
      <c r="A7297">
        <f>'Previous Trades Import_OMS Quer'!A7297</f>
        <v>0</v>
      </c>
      <c r="B7297">
        <f>'Previous Trades Import_OMS Quer'!B7297</f>
        <v>0</v>
      </c>
      <c r="C7297" s="22">
        <f>'Previous Trades Import_OMS Quer'!C7297</f>
        <v>0</v>
      </c>
      <c r="D7297">
        <f>'Previous Trades Import_OMS Quer'!D7297</f>
        <v>0</v>
      </c>
      <c r="E7297" s="22">
        <f>'Previous Trades Import_OMS Quer'!E7297</f>
        <v>0</v>
      </c>
      <c r="F7297">
        <f>'Previous Trades Import_OMS Quer'!F7297</f>
        <v>0</v>
      </c>
      <c r="G7297">
        <f>'Previous Trades Import_OMS Quer'!G7297</f>
        <v>0</v>
      </c>
      <c r="H7297">
        <f>'Previous Trades Import_OMS Quer'!H7297</f>
        <v>0</v>
      </c>
      <c r="I7297">
        <f>'Previous Trades Import_OMS Quer'!I7297</f>
        <v>0</v>
      </c>
      <c r="J7297">
        <f>'Previous Trades Import_OMS Quer'!J7297</f>
        <v>0</v>
      </c>
      <c r="K7297">
        <f>'Previous Trades Import_OMS Quer'!K7297</f>
        <v>0</v>
      </c>
      <c r="L7297">
        <f>'Previous Trades Import_OMS Quer'!L7297</f>
        <v>0</v>
      </c>
      <c r="M7297">
        <f>'Previous Trades Import_OMS Quer'!M7297</f>
        <v>0</v>
      </c>
      <c r="N7297">
        <f>'Previous Trades Import_OMS Quer'!N7297</f>
        <v>0</v>
      </c>
      <c r="O7297" t="str">
        <f>CLEAN('Previous Trades Import_OMS Quer'!O7297)</f>
        <v/>
      </c>
      <c r="Q7297" s="25">
        <f t="shared" si="226"/>
        <v>0</v>
      </c>
      <c r="R7297" s="25" t="e">
        <f>VLOOKUP(O7297,'Currency Balance'!$O$3:$Q$32,3,0)</f>
        <v>#N/A</v>
      </c>
      <c r="S7297" t="e">
        <f t="shared" si="227"/>
        <v>#N/A</v>
      </c>
    </row>
    <row r="7298" spans="1:19">
      <c r="A7298">
        <f>'Previous Trades Import_OMS Quer'!A7298</f>
        <v>0</v>
      </c>
      <c r="B7298">
        <f>'Previous Trades Import_OMS Quer'!B7298</f>
        <v>0</v>
      </c>
      <c r="C7298" s="22">
        <f>'Previous Trades Import_OMS Quer'!C7298</f>
        <v>0</v>
      </c>
      <c r="D7298">
        <f>'Previous Trades Import_OMS Quer'!D7298</f>
        <v>0</v>
      </c>
      <c r="E7298" s="22">
        <f>'Previous Trades Import_OMS Quer'!E7298</f>
        <v>0</v>
      </c>
      <c r="F7298">
        <f>'Previous Trades Import_OMS Quer'!F7298</f>
        <v>0</v>
      </c>
      <c r="G7298">
        <f>'Previous Trades Import_OMS Quer'!G7298</f>
        <v>0</v>
      </c>
      <c r="H7298">
        <f>'Previous Trades Import_OMS Quer'!H7298</f>
        <v>0</v>
      </c>
      <c r="I7298">
        <f>'Previous Trades Import_OMS Quer'!I7298</f>
        <v>0</v>
      </c>
      <c r="J7298">
        <f>'Previous Trades Import_OMS Quer'!J7298</f>
        <v>0</v>
      </c>
      <c r="K7298">
        <f>'Previous Trades Import_OMS Quer'!K7298</f>
        <v>0</v>
      </c>
      <c r="L7298">
        <f>'Previous Trades Import_OMS Quer'!L7298</f>
        <v>0</v>
      </c>
      <c r="M7298">
        <f>'Previous Trades Import_OMS Quer'!M7298</f>
        <v>0</v>
      </c>
      <c r="N7298">
        <f>'Previous Trades Import_OMS Quer'!N7298</f>
        <v>0</v>
      </c>
      <c r="O7298" t="str">
        <f>CLEAN('Previous Trades Import_OMS Quer'!O7298)</f>
        <v/>
      </c>
      <c r="Q7298" s="25">
        <f t="shared" ref="Q7298:Q7361" si="228">IF(G7298="sell",M7298,-M7298)</f>
        <v>0</v>
      </c>
      <c r="R7298" s="25" t="e">
        <f>VLOOKUP(O7298,'Currency Balance'!$O$3:$Q$32,3,0)</f>
        <v>#N/A</v>
      </c>
      <c r="S7298" t="e">
        <f t="shared" ref="S7298:S7361" si="229">Q7298/R7298</f>
        <v>#N/A</v>
      </c>
    </row>
    <row r="7299" spans="1:19">
      <c r="A7299">
        <f>'Previous Trades Import_OMS Quer'!A7299</f>
        <v>0</v>
      </c>
      <c r="B7299">
        <f>'Previous Trades Import_OMS Quer'!B7299</f>
        <v>0</v>
      </c>
      <c r="C7299" s="22">
        <f>'Previous Trades Import_OMS Quer'!C7299</f>
        <v>0</v>
      </c>
      <c r="D7299">
        <f>'Previous Trades Import_OMS Quer'!D7299</f>
        <v>0</v>
      </c>
      <c r="E7299" s="22">
        <f>'Previous Trades Import_OMS Quer'!E7299</f>
        <v>0</v>
      </c>
      <c r="F7299">
        <f>'Previous Trades Import_OMS Quer'!F7299</f>
        <v>0</v>
      </c>
      <c r="G7299">
        <f>'Previous Trades Import_OMS Quer'!G7299</f>
        <v>0</v>
      </c>
      <c r="H7299">
        <f>'Previous Trades Import_OMS Quer'!H7299</f>
        <v>0</v>
      </c>
      <c r="I7299">
        <f>'Previous Trades Import_OMS Quer'!I7299</f>
        <v>0</v>
      </c>
      <c r="J7299">
        <f>'Previous Trades Import_OMS Quer'!J7299</f>
        <v>0</v>
      </c>
      <c r="K7299">
        <f>'Previous Trades Import_OMS Quer'!K7299</f>
        <v>0</v>
      </c>
      <c r="L7299">
        <f>'Previous Trades Import_OMS Quer'!L7299</f>
        <v>0</v>
      </c>
      <c r="M7299">
        <f>'Previous Trades Import_OMS Quer'!M7299</f>
        <v>0</v>
      </c>
      <c r="N7299">
        <f>'Previous Trades Import_OMS Quer'!N7299</f>
        <v>0</v>
      </c>
      <c r="O7299" t="str">
        <f>CLEAN('Previous Trades Import_OMS Quer'!O7299)</f>
        <v/>
      </c>
      <c r="Q7299" s="25">
        <f t="shared" si="228"/>
        <v>0</v>
      </c>
      <c r="R7299" s="25" t="e">
        <f>VLOOKUP(O7299,'Currency Balance'!$O$3:$Q$32,3,0)</f>
        <v>#N/A</v>
      </c>
      <c r="S7299" t="e">
        <f t="shared" si="229"/>
        <v>#N/A</v>
      </c>
    </row>
    <row r="7300" spans="1:19">
      <c r="A7300">
        <f>'Previous Trades Import_OMS Quer'!A7300</f>
        <v>0</v>
      </c>
      <c r="B7300">
        <f>'Previous Trades Import_OMS Quer'!B7300</f>
        <v>0</v>
      </c>
      <c r="C7300" s="22">
        <f>'Previous Trades Import_OMS Quer'!C7300</f>
        <v>0</v>
      </c>
      <c r="D7300">
        <f>'Previous Trades Import_OMS Quer'!D7300</f>
        <v>0</v>
      </c>
      <c r="E7300" s="22">
        <f>'Previous Trades Import_OMS Quer'!E7300</f>
        <v>0</v>
      </c>
      <c r="F7300">
        <f>'Previous Trades Import_OMS Quer'!F7300</f>
        <v>0</v>
      </c>
      <c r="G7300">
        <f>'Previous Trades Import_OMS Quer'!G7300</f>
        <v>0</v>
      </c>
      <c r="H7300">
        <f>'Previous Trades Import_OMS Quer'!H7300</f>
        <v>0</v>
      </c>
      <c r="I7300">
        <f>'Previous Trades Import_OMS Quer'!I7300</f>
        <v>0</v>
      </c>
      <c r="J7300">
        <f>'Previous Trades Import_OMS Quer'!J7300</f>
        <v>0</v>
      </c>
      <c r="K7300">
        <f>'Previous Trades Import_OMS Quer'!K7300</f>
        <v>0</v>
      </c>
      <c r="L7300">
        <f>'Previous Trades Import_OMS Quer'!L7300</f>
        <v>0</v>
      </c>
      <c r="M7300">
        <f>'Previous Trades Import_OMS Quer'!M7300</f>
        <v>0</v>
      </c>
      <c r="N7300">
        <f>'Previous Trades Import_OMS Quer'!N7300</f>
        <v>0</v>
      </c>
      <c r="O7300" t="str">
        <f>CLEAN('Previous Trades Import_OMS Quer'!O7300)</f>
        <v/>
      </c>
      <c r="Q7300" s="25">
        <f t="shared" si="228"/>
        <v>0</v>
      </c>
      <c r="R7300" s="25" t="e">
        <f>VLOOKUP(O7300,'Currency Balance'!$O$3:$Q$32,3,0)</f>
        <v>#N/A</v>
      </c>
      <c r="S7300" t="e">
        <f t="shared" si="229"/>
        <v>#N/A</v>
      </c>
    </row>
    <row r="7301" spans="1:19">
      <c r="A7301">
        <f>'Previous Trades Import_OMS Quer'!A7301</f>
        <v>0</v>
      </c>
      <c r="B7301">
        <f>'Previous Trades Import_OMS Quer'!B7301</f>
        <v>0</v>
      </c>
      <c r="C7301" s="22">
        <f>'Previous Trades Import_OMS Quer'!C7301</f>
        <v>0</v>
      </c>
      <c r="D7301">
        <f>'Previous Trades Import_OMS Quer'!D7301</f>
        <v>0</v>
      </c>
      <c r="E7301" s="22">
        <f>'Previous Trades Import_OMS Quer'!E7301</f>
        <v>0</v>
      </c>
      <c r="F7301">
        <f>'Previous Trades Import_OMS Quer'!F7301</f>
        <v>0</v>
      </c>
      <c r="G7301">
        <f>'Previous Trades Import_OMS Quer'!G7301</f>
        <v>0</v>
      </c>
      <c r="H7301">
        <f>'Previous Trades Import_OMS Quer'!H7301</f>
        <v>0</v>
      </c>
      <c r="I7301">
        <f>'Previous Trades Import_OMS Quer'!I7301</f>
        <v>0</v>
      </c>
      <c r="J7301">
        <f>'Previous Trades Import_OMS Quer'!J7301</f>
        <v>0</v>
      </c>
      <c r="K7301">
        <f>'Previous Trades Import_OMS Quer'!K7301</f>
        <v>0</v>
      </c>
      <c r="L7301">
        <f>'Previous Trades Import_OMS Quer'!L7301</f>
        <v>0</v>
      </c>
      <c r="M7301">
        <f>'Previous Trades Import_OMS Quer'!M7301</f>
        <v>0</v>
      </c>
      <c r="N7301">
        <f>'Previous Trades Import_OMS Quer'!N7301</f>
        <v>0</v>
      </c>
      <c r="O7301" t="str">
        <f>CLEAN('Previous Trades Import_OMS Quer'!O7301)</f>
        <v/>
      </c>
      <c r="Q7301" s="25">
        <f t="shared" si="228"/>
        <v>0</v>
      </c>
      <c r="R7301" s="25" t="e">
        <f>VLOOKUP(O7301,'Currency Balance'!$O$3:$Q$32,3,0)</f>
        <v>#N/A</v>
      </c>
      <c r="S7301" t="e">
        <f t="shared" si="229"/>
        <v>#N/A</v>
      </c>
    </row>
    <row r="7302" spans="1:19">
      <c r="A7302">
        <f>'Previous Trades Import_OMS Quer'!A7302</f>
        <v>0</v>
      </c>
      <c r="B7302">
        <f>'Previous Trades Import_OMS Quer'!B7302</f>
        <v>0</v>
      </c>
      <c r="C7302" s="22">
        <f>'Previous Trades Import_OMS Quer'!C7302</f>
        <v>0</v>
      </c>
      <c r="D7302">
        <f>'Previous Trades Import_OMS Quer'!D7302</f>
        <v>0</v>
      </c>
      <c r="E7302" s="22">
        <f>'Previous Trades Import_OMS Quer'!E7302</f>
        <v>0</v>
      </c>
      <c r="F7302">
        <f>'Previous Trades Import_OMS Quer'!F7302</f>
        <v>0</v>
      </c>
      <c r="G7302">
        <f>'Previous Trades Import_OMS Quer'!G7302</f>
        <v>0</v>
      </c>
      <c r="H7302">
        <f>'Previous Trades Import_OMS Quer'!H7302</f>
        <v>0</v>
      </c>
      <c r="I7302">
        <f>'Previous Trades Import_OMS Quer'!I7302</f>
        <v>0</v>
      </c>
      <c r="J7302">
        <f>'Previous Trades Import_OMS Quer'!J7302</f>
        <v>0</v>
      </c>
      <c r="K7302">
        <f>'Previous Trades Import_OMS Quer'!K7302</f>
        <v>0</v>
      </c>
      <c r="L7302">
        <f>'Previous Trades Import_OMS Quer'!L7302</f>
        <v>0</v>
      </c>
      <c r="M7302">
        <f>'Previous Trades Import_OMS Quer'!M7302</f>
        <v>0</v>
      </c>
      <c r="N7302">
        <f>'Previous Trades Import_OMS Quer'!N7302</f>
        <v>0</v>
      </c>
      <c r="O7302" t="str">
        <f>CLEAN('Previous Trades Import_OMS Quer'!O7302)</f>
        <v/>
      </c>
      <c r="Q7302" s="25">
        <f t="shared" si="228"/>
        <v>0</v>
      </c>
      <c r="R7302" s="25" t="e">
        <f>VLOOKUP(O7302,'Currency Balance'!$O$3:$Q$32,3,0)</f>
        <v>#N/A</v>
      </c>
      <c r="S7302" t="e">
        <f t="shared" si="229"/>
        <v>#N/A</v>
      </c>
    </row>
    <row r="7303" spans="1:19">
      <c r="A7303">
        <f>'Previous Trades Import_OMS Quer'!A7303</f>
        <v>0</v>
      </c>
      <c r="B7303">
        <f>'Previous Trades Import_OMS Quer'!B7303</f>
        <v>0</v>
      </c>
      <c r="C7303" s="22">
        <f>'Previous Trades Import_OMS Quer'!C7303</f>
        <v>0</v>
      </c>
      <c r="D7303">
        <f>'Previous Trades Import_OMS Quer'!D7303</f>
        <v>0</v>
      </c>
      <c r="E7303" s="22">
        <f>'Previous Trades Import_OMS Quer'!E7303</f>
        <v>0</v>
      </c>
      <c r="F7303">
        <f>'Previous Trades Import_OMS Quer'!F7303</f>
        <v>0</v>
      </c>
      <c r="G7303">
        <f>'Previous Trades Import_OMS Quer'!G7303</f>
        <v>0</v>
      </c>
      <c r="H7303">
        <f>'Previous Trades Import_OMS Quer'!H7303</f>
        <v>0</v>
      </c>
      <c r="I7303">
        <f>'Previous Trades Import_OMS Quer'!I7303</f>
        <v>0</v>
      </c>
      <c r="J7303">
        <f>'Previous Trades Import_OMS Quer'!J7303</f>
        <v>0</v>
      </c>
      <c r="K7303">
        <f>'Previous Trades Import_OMS Quer'!K7303</f>
        <v>0</v>
      </c>
      <c r="L7303">
        <f>'Previous Trades Import_OMS Quer'!L7303</f>
        <v>0</v>
      </c>
      <c r="M7303">
        <f>'Previous Trades Import_OMS Quer'!M7303</f>
        <v>0</v>
      </c>
      <c r="N7303">
        <f>'Previous Trades Import_OMS Quer'!N7303</f>
        <v>0</v>
      </c>
      <c r="O7303" t="str">
        <f>CLEAN('Previous Trades Import_OMS Quer'!O7303)</f>
        <v/>
      </c>
      <c r="Q7303" s="25">
        <f t="shared" si="228"/>
        <v>0</v>
      </c>
      <c r="R7303" s="25" t="e">
        <f>VLOOKUP(O7303,'Currency Balance'!$O$3:$Q$32,3,0)</f>
        <v>#N/A</v>
      </c>
      <c r="S7303" t="e">
        <f t="shared" si="229"/>
        <v>#N/A</v>
      </c>
    </row>
    <row r="7304" spans="1:19">
      <c r="A7304">
        <f>'Previous Trades Import_OMS Quer'!A7304</f>
        <v>0</v>
      </c>
      <c r="B7304">
        <f>'Previous Trades Import_OMS Quer'!B7304</f>
        <v>0</v>
      </c>
      <c r="C7304" s="22">
        <f>'Previous Trades Import_OMS Quer'!C7304</f>
        <v>0</v>
      </c>
      <c r="D7304">
        <f>'Previous Trades Import_OMS Quer'!D7304</f>
        <v>0</v>
      </c>
      <c r="E7304" s="22">
        <f>'Previous Trades Import_OMS Quer'!E7304</f>
        <v>0</v>
      </c>
      <c r="F7304">
        <f>'Previous Trades Import_OMS Quer'!F7304</f>
        <v>0</v>
      </c>
      <c r="G7304">
        <f>'Previous Trades Import_OMS Quer'!G7304</f>
        <v>0</v>
      </c>
      <c r="H7304">
        <f>'Previous Trades Import_OMS Quer'!H7304</f>
        <v>0</v>
      </c>
      <c r="I7304">
        <f>'Previous Trades Import_OMS Quer'!I7304</f>
        <v>0</v>
      </c>
      <c r="J7304">
        <f>'Previous Trades Import_OMS Quer'!J7304</f>
        <v>0</v>
      </c>
      <c r="K7304">
        <f>'Previous Trades Import_OMS Quer'!K7304</f>
        <v>0</v>
      </c>
      <c r="L7304">
        <f>'Previous Trades Import_OMS Quer'!L7304</f>
        <v>0</v>
      </c>
      <c r="M7304">
        <f>'Previous Trades Import_OMS Quer'!M7304</f>
        <v>0</v>
      </c>
      <c r="N7304">
        <f>'Previous Trades Import_OMS Quer'!N7304</f>
        <v>0</v>
      </c>
      <c r="O7304" t="str">
        <f>CLEAN('Previous Trades Import_OMS Quer'!O7304)</f>
        <v/>
      </c>
      <c r="Q7304" s="25">
        <f t="shared" si="228"/>
        <v>0</v>
      </c>
      <c r="R7304" s="25" t="e">
        <f>VLOOKUP(O7304,'Currency Balance'!$O$3:$Q$32,3,0)</f>
        <v>#N/A</v>
      </c>
      <c r="S7304" t="e">
        <f t="shared" si="229"/>
        <v>#N/A</v>
      </c>
    </row>
    <row r="7305" spans="1:19">
      <c r="A7305">
        <f>'Previous Trades Import_OMS Quer'!A7305</f>
        <v>0</v>
      </c>
      <c r="B7305">
        <f>'Previous Trades Import_OMS Quer'!B7305</f>
        <v>0</v>
      </c>
      <c r="C7305" s="22">
        <f>'Previous Trades Import_OMS Quer'!C7305</f>
        <v>0</v>
      </c>
      <c r="D7305">
        <f>'Previous Trades Import_OMS Quer'!D7305</f>
        <v>0</v>
      </c>
      <c r="E7305" s="22">
        <f>'Previous Trades Import_OMS Quer'!E7305</f>
        <v>0</v>
      </c>
      <c r="F7305">
        <f>'Previous Trades Import_OMS Quer'!F7305</f>
        <v>0</v>
      </c>
      <c r="G7305">
        <f>'Previous Trades Import_OMS Quer'!G7305</f>
        <v>0</v>
      </c>
      <c r="H7305">
        <f>'Previous Trades Import_OMS Quer'!H7305</f>
        <v>0</v>
      </c>
      <c r="I7305">
        <f>'Previous Trades Import_OMS Quer'!I7305</f>
        <v>0</v>
      </c>
      <c r="J7305">
        <f>'Previous Trades Import_OMS Quer'!J7305</f>
        <v>0</v>
      </c>
      <c r="K7305">
        <f>'Previous Trades Import_OMS Quer'!K7305</f>
        <v>0</v>
      </c>
      <c r="L7305">
        <f>'Previous Trades Import_OMS Quer'!L7305</f>
        <v>0</v>
      </c>
      <c r="M7305">
        <f>'Previous Trades Import_OMS Quer'!M7305</f>
        <v>0</v>
      </c>
      <c r="N7305">
        <f>'Previous Trades Import_OMS Quer'!N7305</f>
        <v>0</v>
      </c>
      <c r="O7305" t="str">
        <f>CLEAN('Previous Trades Import_OMS Quer'!O7305)</f>
        <v/>
      </c>
      <c r="Q7305" s="25">
        <f t="shared" si="228"/>
        <v>0</v>
      </c>
      <c r="R7305" s="25" t="e">
        <f>VLOOKUP(O7305,'Currency Balance'!$O$3:$Q$32,3,0)</f>
        <v>#N/A</v>
      </c>
      <c r="S7305" t="e">
        <f t="shared" si="229"/>
        <v>#N/A</v>
      </c>
    </row>
    <row r="7306" spans="1:19">
      <c r="A7306">
        <f>'Previous Trades Import_OMS Quer'!A7306</f>
        <v>0</v>
      </c>
      <c r="B7306">
        <f>'Previous Trades Import_OMS Quer'!B7306</f>
        <v>0</v>
      </c>
      <c r="C7306" s="22">
        <f>'Previous Trades Import_OMS Quer'!C7306</f>
        <v>0</v>
      </c>
      <c r="D7306">
        <f>'Previous Trades Import_OMS Quer'!D7306</f>
        <v>0</v>
      </c>
      <c r="E7306" s="22">
        <f>'Previous Trades Import_OMS Quer'!E7306</f>
        <v>0</v>
      </c>
      <c r="F7306">
        <f>'Previous Trades Import_OMS Quer'!F7306</f>
        <v>0</v>
      </c>
      <c r="G7306">
        <f>'Previous Trades Import_OMS Quer'!G7306</f>
        <v>0</v>
      </c>
      <c r="H7306">
        <f>'Previous Trades Import_OMS Quer'!H7306</f>
        <v>0</v>
      </c>
      <c r="I7306">
        <f>'Previous Trades Import_OMS Quer'!I7306</f>
        <v>0</v>
      </c>
      <c r="J7306">
        <f>'Previous Trades Import_OMS Quer'!J7306</f>
        <v>0</v>
      </c>
      <c r="K7306">
        <f>'Previous Trades Import_OMS Quer'!K7306</f>
        <v>0</v>
      </c>
      <c r="L7306">
        <f>'Previous Trades Import_OMS Quer'!L7306</f>
        <v>0</v>
      </c>
      <c r="M7306">
        <f>'Previous Trades Import_OMS Quer'!M7306</f>
        <v>0</v>
      </c>
      <c r="N7306">
        <f>'Previous Trades Import_OMS Quer'!N7306</f>
        <v>0</v>
      </c>
      <c r="O7306" t="str">
        <f>CLEAN('Previous Trades Import_OMS Quer'!O7306)</f>
        <v/>
      </c>
      <c r="Q7306" s="25">
        <f t="shared" si="228"/>
        <v>0</v>
      </c>
      <c r="R7306" s="25" t="e">
        <f>VLOOKUP(O7306,'Currency Balance'!$O$3:$Q$32,3,0)</f>
        <v>#N/A</v>
      </c>
      <c r="S7306" t="e">
        <f t="shared" si="229"/>
        <v>#N/A</v>
      </c>
    </row>
    <row r="7307" spans="1:19">
      <c r="A7307">
        <f>'Previous Trades Import_OMS Quer'!A7307</f>
        <v>0</v>
      </c>
      <c r="B7307">
        <f>'Previous Trades Import_OMS Quer'!B7307</f>
        <v>0</v>
      </c>
      <c r="C7307" s="22">
        <f>'Previous Trades Import_OMS Quer'!C7307</f>
        <v>0</v>
      </c>
      <c r="D7307">
        <f>'Previous Trades Import_OMS Quer'!D7307</f>
        <v>0</v>
      </c>
      <c r="E7307" s="22">
        <f>'Previous Trades Import_OMS Quer'!E7307</f>
        <v>0</v>
      </c>
      <c r="F7307">
        <f>'Previous Trades Import_OMS Quer'!F7307</f>
        <v>0</v>
      </c>
      <c r="G7307">
        <f>'Previous Trades Import_OMS Quer'!G7307</f>
        <v>0</v>
      </c>
      <c r="H7307">
        <f>'Previous Trades Import_OMS Quer'!H7307</f>
        <v>0</v>
      </c>
      <c r="I7307">
        <f>'Previous Trades Import_OMS Quer'!I7307</f>
        <v>0</v>
      </c>
      <c r="J7307">
        <f>'Previous Trades Import_OMS Quer'!J7307</f>
        <v>0</v>
      </c>
      <c r="K7307">
        <f>'Previous Trades Import_OMS Quer'!K7307</f>
        <v>0</v>
      </c>
      <c r="L7307">
        <f>'Previous Trades Import_OMS Quer'!L7307</f>
        <v>0</v>
      </c>
      <c r="M7307">
        <f>'Previous Trades Import_OMS Quer'!M7307</f>
        <v>0</v>
      </c>
      <c r="N7307">
        <f>'Previous Trades Import_OMS Quer'!N7307</f>
        <v>0</v>
      </c>
      <c r="O7307" t="str">
        <f>CLEAN('Previous Trades Import_OMS Quer'!O7307)</f>
        <v/>
      </c>
      <c r="Q7307" s="25">
        <f t="shared" si="228"/>
        <v>0</v>
      </c>
      <c r="R7307" s="25" t="e">
        <f>VLOOKUP(O7307,'Currency Balance'!$O$3:$Q$32,3,0)</f>
        <v>#N/A</v>
      </c>
      <c r="S7307" t="e">
        <f t="shared" si="229"/>
        <v>#N/A</v>
      </c>
    </row>
    <row r="7308" spans="1:19">
      <c r="A7308">
        <f>'Previous Trades Import_OMS Quer'!A7308</f>
        <v>0</v>
      </c>
      <c r="B7308">
        <f>'Previous Trades Import_OMS Quer'!B7308</f>
        <v>0</v>
      </c>
      <c r="C7308" s="22">
        <f>'Previous Trades Import_OMS Quer'!C7308</f>
        <v>0</v>
      </c>
      <c r="D7308">
        <f>'Previous Trades Import_OMS Quer'!D7308</f>
        <v>0</v>
      </c>
      <c r="E7308" s="22">
        <f>'Previous Trades Import_OMS Quer'!E7308</f>
        <v>0</v>
      </c>
      <c r="F7308">
        <f>'Previous Trades Import_OMS Quer'!F7308</f>
        <v>0</v>
      </c>
      <c r="G7308">
        <f>'Previous Trades Import_OMS Quer'!G7308</f>
        <v>0</v>
      </c>
      <c r="H7308">
        <f>'Previous Trades Import_OMS Quer'!H7308</f>
        <v>0</v>
      </c>
      <c r="I7308">
        <f>'Previous Trades Import_OMS Quer'!I7308</f>
        <v>0</v>
      </c>
      <c r="J7308">
        <f>'Previous Trades Import_OMS Quer'!J7308</f>
        <v>0</v>
      </c>
      <c r="K7308">
        <f>'Previous Trades Import_OMS Quer'!K7308</f>
        <v>0</v>
      </c>
      <c r="L7308">
        <f>'Previous Trades Import_OMS Quer'!L7308</f>
        <v>0</v>
      </c>
      <c r="M7308">
        <f>'Previous Trades Import_OMS Quer'!M7308</f>
        <v>0</v>
      </c>
      <c r="N7308">
        <f>'Previous Trades Import_OMS Quer'!N7308</f>
        <v>0</v>
      </c>
      <c r="O7308" t="str">
        <f>CLEAN('Previous Trades Import_OMS Quer'!O7308)</f>
        <v/>
      </c>
      <c r="Q7308" s="25">
        <f t="shared" si="228"/>
        <v>0</v>
      </c>
      <c r="R7308" s="25" t="e">
        <f>VLOOKUP(O7308,'Currency Balance'!$O$3:$Q$32,3,0)</f>
        <v>#N/A</v>
      </c>
      <c r="S7308" t="e">
        <f t="shared" si="229"/>
        <v>#N/A</v>
      </c>
    </row>
    <row r="7309" spans="1:19">
      <c r="A7309">
        <f>'Previous Trades Import_OMS Quer'!A7309</f>
        <v>0</v>
      </c>
      <c r="B7309">
        <f>'Previous Trades Import_OMS Quer'!B7309</f>
        <v>0</v>
      </c>
      <c r="C7309" s="22">
        <f>'Previous Trades Import_OMS Quer'!C7309</f>
        <v>0</v>
      </c>
      <c r="D7309">
        <f>'Previous Trades Import_OMS Quer'!D7309</f>
        <v>0</v>
      </c>
      <c r="E7309" s="22">
        <f>'Previous Trades Import_OMS Quer'!E7309</f>
        <v>0</v>
      </c>
      <c r="F7309">
        <f>'Previous Trades Import_OMS Quer'!F7309</f>
        <v>0</v>
      </c>
      <c r="G7309">
        <f>'Previous Trades Import_OMS Quer'!G7309</f>
        <v>0</v>
      </c>
      <c r="H7309">
        <f>'Previous Trades Import_OMS Quer'!H7309</f>
        <v>0</v>
      </c>
      <c r="I7309">
        <f>'Previous Trades Import_OMS Quer'!I7309</f>
        <v>0</v>
      </c>
      <c r="J7309">
        <f>'Previous Trades Import_OMS Quer'!J7309</f>
        <v>0</v>
      </c>
      <c r="K7309">
        <f>'Previous Trades Import_OMS Quer'!K7309</f>
        <v>0</v>
      </c>
      <c r="L7309">
        <f>'Previous Trades Import_OMS Quer'!L7309</f>
        <v>0</v>
      </c>
      <c r="M7309">
        <f>'Previous Trades Import_OMS Quer'!M7309</f>
        <v>0</v>
      </c>
      <c r="N7309">
        <f>'Previous Trades Import_OMS Quer'!N7309</f>
        <v>0</v>
      </c>
      <c r="O7309" t="str">
        <f>CLEAN('Previous Trades Import_OMS Quer'!O7309)</f>
        <v/>
      </c>
      <c r="Q7309" s="25">
        <f t="shared" si="228"/>
        <v>0</v>
      </c>
      <c r="R7309" s="25" t="e">
        <f>VLOOKUP(O7309,'Currency Balance'!$O$3:$Q$32,3,0)</f>
        <v>#N/A</v>
      </c>
      <c r="S7309" t="e">
        <f t="shared" si="229"/>
        <v>#N/A</v>
      </c>
    </row>
    <row r="7310" spans="1:19">
      <c r="A7310">
        <f>'Previous Trades Import_OMS Quer'!A7310</f>
        <v>0</v>
      </c>
      <c r="B7310">
        <f>'Previous Trades Import_OMS Quer'!B7310</f>
        <v>0</v>
      </c>
      <c r="C7310" s="22">
        <f>'Previous Trades Import_OMS Quer'!C7310</f>
        <v>0</v>
      </c>
      <c r="D7310">
        <f>'Previous Trades Import_OMS Quer'!D7310</f>
        <v>0</v>
      </c>
      <c r="E7310" s="22">
        <f>'Previous Trades Import_OMS Quer'!E7310</f>
        <v>0</v>
      </c>
      <c r="F7310">
        <f>'Previous Trades Import_OMS Quer'!F7310</f>
        <v>0</v>
      </c>
      <c r="G7310">
        <f>'Previous Trades Import_OMS Quer'!G7310</f>
        <v>0</v>
      </c>
      <c r="H7310">
        <f>'Previous Trades Import_OMS Quer'!H7310</f>
        <v>0</v>
      </c>
      <c r="I7310">
        <f>'Previous Trades Import_OMS Quer'!I7310</f>
        <v>0</v>
      </c>
      <c r="J7310">
        <f>'Previous Trades Import_OMS Quer'!J7310</f>
        <v>0</v>
      </c>
      <c r="K7310">
        <f>'Previous Trades Import_OMS Quer'!K7310</f>
        <v>0</v>
      </c>
      <c r="L7310">
        <f>'Previous Trades Import_OMS Quer'!L7310</f>
        <v>0</v>
      </c>
      <c r="M7310">
        <f>'Previous Trades Import_OMS Quer'!M7310</f>
        <v>0</v>
      </c>
      <c r="N7310">
        <f>'Previous Trades Import_OMS Quer'!N7310</f>
        <v>0</v>
      </c>
      <c r="O7310" t="str">
        <f>CLEAN('Previous Trades Import_OMS Quer'!O7310)</f>
        <v/>
      </c>
      <c r="Q7310" s="25">
        <f t="shared" si="228"/>
        <v>0</v>
      </c>
      <c r="R7310" s="25" t="e">
        <f>VLOOKUP(O7310,'Currency Balance'!$O$3:$Q$32,3,0)</f>
        <v>#N/A</v>
      </c>
      <c r="S7310" t="e">
        <f t="shared" si="229"/>
        <v>#N/A</v>
      </c>
    </row>
    <row r="7311" spans="1:19">
      <c r="A7311">
        <f>'Previous Trades Import_OMS Quer'!A7311</f>
        <v>0</v>
      </c>
      <c r="B7311">
        <f>'Previous Trades Import_OMS Quer'!B7311</f>
        <v>0</v>
      </c>
      <c r="C7311" s="22">
        <f>'Previous Trades Import_OMS Quer'!C7311</f>
        <v>0</v>
      </c>
      <c r="D7311">
        <f>'Previous Trades Import_OMS Quer'!D7311</f>
        <v>0</v>
      </c>
      <c r="E7311" s="22">
        <f>'Previous Trades Import_OMS Quer'!E7311</f>
        <v>0</v>
      </c>
      <c r="F7311">
        <f>'Previous Trades Import_OMS Quer'!F7311</f>
        <v>0</v>
      </c>
      <c r="G7311">
        <f>'Previous Trades Import_OMS Quer'!G7311</f>
        <v>0</v>
      </c>
      <c r="H7311">
        <f>'Previous Trades Import_OMS Quer'!H7311</f>
        <v>0</v>
      </c>
      <c r="I7311">
        <f>'Previous Trades Import_OMS Quer'!I7311</f>
        <v>0</v>
      </c>
      <c r="J7311">
        <f>'Previous Trades Import_OMS Quer'!J7311</f>
        <v>0</v>
      </c>
      <c r="K7311">
        <f>'Previous Trades Import_OMS Quer'!K7311</f>
        <v>0</v>
      </c>
      <c r="L7311">
        <f>'Previous Trades Import_OMS Quer'!L7311</f>
        <v>0</v>
      </c>
      <c r="M7311">
        <f>'Previous Trades Import_OMS Quer'!M7311</f>
        <v>0</v>
      </c>
      <c r="N7311">
        <f>'Previous Trades Import_OMS Quer'!N7311</f>
        <v>0</v>
      </c>
      <c r="O7311" t="str">
        <f>CLEAN('Previous Trades Import_OMS Quer'!O7311)</f>
        <v/>
      </c>
      <c r="Q7311" s="25">
        <f t="shared" si="228"/>
        <v>0</v>
      </c>
      <c r="R7311" s="25" t="e">
        <f>VLOOKUP(O7311,'Currency Balance'!$O$3:$Q$32,3,0)</f>
        <v>#N/A</v>
      </c>
      <c r="S7311" t="e">
        <f t="shared" si="229"/>
        <v>#N/A</v>
      </c>
    </row>
    <row r="7312" spans="1:19">
      <c r="A7312">
        <f>'Previous Trades Import_OMS Quer'!A7312</f>
        <v>0</v>
      </c>
      <c r="B7312">
        <f>'Previous Trades Import_OMS Quer'!B7312</f>
        <v>0</v>
      </c>
      <c r="C7312" s="22">
        <f>'Previous Trades Import_OMS Quer'!C7312</f>
        <v>0</v>
      </c>
      <c r="D7312">
        <f>'Previous Trades Import_OMS Quer'!D7312</f>
        <v>0</v>
      </c>
      <c r="E7312" s="22">
        <f>'Previous Trades Import_OMS Quer'!E7312</f>
        <v>0</v>
      </c>
      <c r="F7312">
        <f>'Previous Trades Import_OMS Quer'!F7312</f>
        <v>0</v>
      </c>
      <c r="G7312">
        <f>'Previous Trades Import_OMS Quer'!G7312</f>
        <v>0</v>
      </c>
      <c r="H7312">
        <f>'Previous Trades Import_OMS Quer'!H7312</f>
        <v>0</v>
      </c>
      <c r="I7312">
        <f>'Previous Trades Import_OMS Quer'!I7312</f>
        <v>0</v>
      </c>
      <c r="J7312">
        <f>'Previous Trades Import_OMS Quer'!J7312</f>
        <v>0</v>
      </c>
      <c r="K7312">
        <f>'Previous Trades Import_OMS Quer'!K7312</f>
        <v>0</v>
      </c>
      <c r="L7312">
        <f>'Previous Trades Import_OMS Quer'!L7312</f>
        <v>0</v>
      </c>
      <c r="M7312">
        <f>'Previous Trades Import_OMS Quer'!M7312</f>
        <v>0</v>
      </c>
      <c r="N7312">
        <f>'Previous Trades Import_OMS Quer'!N7312</f>
        <v>0</v>
      </c>
      <c r="O7312" t="str">
        <f>CLEAN('Previous Trades Import_OMS Quer'!O7312)</f>
        <v/>
      </c>
      <c r="Q7312" s="25">
        <f t="shared" si="228"/>
        <v>0</v>
      </c>
      <c r="R7312" s="25" t="e">
        <f>VLOOKUP(O7312,'Currency Balance'!$O$3:$Q$32,3,0)</f>
        <v>#N/A</v>
      </c>
      <c r="S7312" t="e">
        <f t="shared" si="229"/>
        <v>#N/A</v>
      </c>
    </row>
    <row r="7313" spans="1:19">
      <c r="A7313">
        <f>'Previous Trades Import_OMS Quer'!A7313</f>
        <v>0</v>
      </c>
      <c r="B7313">
        <f>'Previous Trades Import_OMS Quer'!B7313</f>
        <v>0</v>
      </c>
      <c r="C7313" s="22">
        <f>'Previous Trades Import_OMS Quer'!C7313</f>
        <v>0</v>
      </c>
      <c r="D7313">
        <f>'Previous Trades Import_OMS Quer'!D7313</f>
        <v>0</v>
      </c>
      <c r="E7313" s="22">
        <f>'Previous Trades Import_OMS Quer'!E7313</f>
        <v>0</v>
      </c>
      <c r="F7313">
        <f>'Previous Trades Import_OMS Quer'!F7313</f>
        <v>0</v>
      </c>
      <c r="G7313">
        <f>'Previous Trades Import_OMS Quer'!G7313</f>
        <v>0</v>
      </c>
      <c r="H7313">
        <f>'Previous Trades Import_OMS Quer'!H7313</f>
        <v>0</v>
      </c>
      <c r="I7313">
        <f>'Previous Trades Import_OMS Quer'!I7313</f>
        <v>0</v>
      </c>
      <c r="J7313">
        <f>'Previous Trades Import_OMS Quer'!J7313</f>
        <v>0</v>
      </c>
      <c r="K7313">
        <f>'Previous Trades Import_OMS Quer'!K7313</f>
        <v>0</v>
      </c>
      <c r="L7313">
        <f>'Previous Trades Import_OMS Quer'!L7313</f>
        <v>0</v>
      </c>
      <c r="M7313">
        <f>'Previous Trades Import_OMS Quer'!M7313</f>
        <v>0</v>
      </c>
      <c r="N7313">
        <f>'Previous Trades Import_OMS Quer'!N7313</f>
        <v>0</v>
      </c>
      <c r="O7313" t="str">
        <f>CLEAN('Previous Trades Import_OMS Quer'!O7313)</f>
        <v/>
      </c>
      <c r="Q7313" s="25">
        <f t="shared" si="228"/>
        <v>0</v>
      </c>
      <c r="R7313" s="25" t="e">
        <f>VLOOKUP(O7313,'Currency Balance'!$O$3:$Q$32,3,0)</f>
        <v>#N/A</v>
      </c>
      <c r="S7313" t="e">
        <f t="shared" si="229"/>
        <v>#N/A</v>
      </c>
    </row>
    <row r="7314" spans="1:19">
      <c r="A7314">
        <f>'Previous Trades Import_OMS Quer'!A7314</f>
        <v>0</v>
      </c>
      <c r="B7314">
        <f>'Previous Trades Import_OMS Quer'!B7314</f>
        <v>0</v>
      </c>
      <c r="C7314" s="22">
        <f>'Previous Trades Import_OMS Quer'!C7314</f>
        <v>0</v>
      </c>
      <c r="D7314">
        <f>'Previous Trades Import_OMS Quer'!D7314</f>
        <v>0</v>
      </c>
      <c r="E7314" s="22">
        <f>'Previous Trades Import_OMS Quer'!E7314</f>
        <v>0</v>
      </c>
      <c r="F7314">
        <f>'Previous Trades Import_OMS Quer'!F7314</f>
        <v>0</v>
      </c>
      <c r="G7314">
        <f>'Previous Trades Import_OMS Quer'!G7314</f>
        <v>0</v>
      </c>
      <c r="H7314">
        <f>'Previous Trades Import_OMS Quer'!H7314</f>
        <v>0</v>
      </c>
      <c r="I7314">
        <f>'Previous Trades Import_OMS Quer'!I7314</f>
        <v>0</v>
      </c>
      <c r="J7314">
        <f>'Previous Trades Import_OMS Quer'!J7314</f>
        <v>0</v>
      </c>
      <c r="K7314">
        <f>'Previous Trades Import_OMS Quer'!K7314</f>
        <v>0</v>
      </c>
      <c r="L7314">
        <f>'Previous Trades Import_OMS Quer'!L7314</f>
        <v>0</v>
      </c>
      <c r="M7314">
        <f>'Previous Trades Import_OMS Quer'!M7314</f>
        <v>0</v>
      </c>
      <c r="N7314">
        <f>'Previous Trades Import_OMS Quer'!N7314</f>
        <v>0</v>
      </c>
      <c r="O7314" t="str">
        <f>CLEAN('Previous Trades Import_OMS Quer'!O7314)</f>
        <v/>
      </c>
      <c r="Q7314" s="25">
        <f t="shared" si="228"/>
        <v>0</v>
      </c>
      <c r="R7314" s="25" t="e">
        <f>VLOOKUP(O7314,'Currency Balance'!$O$3:$Q$32,3,0)</f>
        <v>#N/A</v>
      </c>
      <c r="S7314" t="e">
        <f t="shared" si="229"/>
        <v>#N/A</v>
      </c>
    </row>
    <row r="7315" spans="1:19">
      <c r="A7315">
        <f>'Previous Trades Import_OMS Quer'!A7315</f>
        <v>0</v>
      </c>
      <c r="B7315">
        <f>'Previous Trades Import_OMS Quer'!B7315</f>
        <v>0</v>
      </c>
      <c r="C7315" s="22">
        <f>'Previous Trades Import_OMS Quer'!C7315</f>
        <v>0</v>
      </c>
      <c r="D7315">
        <f>'Previous Trades Import_OMS Quer'!D7315</f>
        <v>0</v>
      </c>
      <c r="E7315" s="22">
        <f>'Previous Trades Import_OMS Quer'!E7315</f>
        <v>0</v>
      </c>
      <c r="F7315">
        <f>'Previous Trades Import_OMS Quer'!F7315</f>
        <v>0</v>
      </c>
      <c r="G7315">
        <f>'Previous Trades Import_OMS Quer'!G7315</f>
        <v>0</v>
      </c>
      <c r="H7315">
        <f>'Previous Trades Import_OMS Quer'!H7315</f>
        <v>0</v>
      </c>
      <c r="I7315">
        <f>'Previous Trades Import_OMS Quer'!I7315</f>
        <v>0</v>
      </c>
      <c r="J7315">
        <f>'Previous Trades Import_OMS Quer'!J7315</f>
        <v>0</v>
      </c>
      <c r="K7315">
        <f>'Previous Trades Import_OMS Quer'!K7315</f>
        <v>0</v>
      </c>
      <c r="L7315">
        <f>'Previous Trades Import_OMS Quer'!L7315</f>
        <v>0</v>
      </c>
      <c r="M7315">
        <f>'Previous Trades Import_OMS Quer'!M7315</f>
        <v>0</v>
      </c>
      <c r="N7315">
        <f>'Previous Trades Import_OMS Quer'!N7315</f>
        <v>0</v>
      </c>
      <c r="O7315" t="str">
        <f>CLEAN('Previous Trades Import_OMS Quer'!O7315)</f>
        <v/>
      </c>
      <c r="Q7315" s="25">
        <f t="shared" si="228"/>
        <v>0</v>
      </c>
      <c r="R7315" s="25" t="e">
        <f>VLOOKUP(O7315,'Currency Balance'!$O$3:$Q$32,3,0)</f>
        <v>#N/A</v>
      </c>
      <c r="S7315" t="e">
        <f t="shared" si="229"/>
        <v>#N/A</v>
      </c>
    </row>
    <row r="7316" spans="1:19">
      <c r="A7316">
        <f>'Previous Trades Import_OMS Quer'!A7316</f>
        <v>0</v>
      </c>
      <c r="B7316">
        <f>'Previous Trades Import_OMS Quer'!B7316</f>
        <v>0</v>
      </c>
      <c r="C7316" s="22">
        <f>'Previous Trades Import_OMS Quer'!C7316</f>
        <v>0</v>
      </c>
      <c r="D7316">
        <f>'Previous Trades Import_OMS Quer'!D7316</f>
        <v>0</v>
      </c>
      <c r="E7316" s="22">
        <f>'Previous Trades Import_OMS Quer'!E7316</f>
        <v>0</v>
      </c>
      <c r="F7316">
        <f>'Previous Trades Import_OMS Quer'!F7316</f>
        <v>0</v>
      </c>
      <c r="G7316">
        <f>'Previous Trades Import_OMS Quer'!G7316</f>
        <v>0</v>
      </c>
      <c r="H7316">
        <f>'Previous Trades Import_OMS Quer'!H7316</f>
        <v>0</v>
      </c>
      <c r="I7316">
        <f>'Previous Trades Import_OMS Quer'!I7316</f>
        <v>0</v>
      </c>
      <c r="J7316">
        <f>'Previous Trades Import_OMS Quer'!J7316</f>
        <v>0</v>
      </c>
      <c r="K7316">
        <f>'Previous Trades Import_OMS Quer'!K7316</f>
        <v>0</v>
      </c>
      <c r="L7316">
        <f>'Previous Trades Import_OMS Quer'!L7316</f>
        <v>0</v>
      </c>
      <c r="M7316">
        <f>'Previous Trades Import_OMS Quer'!M7316</f>
        <v>0</v>
      </c>
      <c r="N7316">
        <f>'Previous Trades Import_OMS Quer'!N7316</f>
        <v>0</v>
      </c>
      <c r="O7316" t="str">
        <f>CLEAN('Previous Trades Import_OMS Quer'!O7316)</f>
        <v/>
      </c>
      <c r="Q7316" s="25">
        <f t="shared" si="228"/>
        <v>0</v>
      </c>
      <c r="R7316" s="25" t="e">
        <f>VLOOKUP(O7316,'Currency Balance'!$O$3:$Q$32,3,0)</f>
        <v>#N/A</v>
      </c>
      <c r="S7316" t="e">
        <f t="shared" si="229"/>
        <v>#N/A</v>
      </c>
    </row>
    <row r="7317" spans="1:19">
      <c r="A7317">
        <f>'Previous Trades Import_OMS Quer'!A7317</f>
        <v>0</v>
      </c>
      <c r="B7317">
        <f>'Previous Trades Import_OMS Quer'!B7317</f>
        <v>0</v>
      </c>
      <c r="C7317" s="22">
        <f>'Previous Trades Import_OMS Quer'!C7317</f>
        <v>0</v>
      </c>
      <c r="D7317">
        <f>'Previous Trades Import_OMS Quer'!D7317</f>
        <v>0</v>
      </c>
      <c r="E7317" s="22">
        <f>'Previous Trades Import_OMS Quer'!E7317</f>
        <v>0</v>
      </c>
      <c r="F7317">
        <f>'Previous Trades Import_OMS Quer'!F7317</f>
        <v>0</v>
      </c>
      <c r="G7317">
        <f>'Previous Trades Import_OMS Quer'!G7317</f>
        <v>0</v>
      </c>
      <c r="H7317">
        <f>'Previous Trades Import_OMS Quer'!H7317</f>
        <v>0</v>
      </c>
      <c r="I7317">
        <f>'Previous Trades Import_OMS Quer'!I7317</f>
        <v>0</v>
      </c>
      <c r="J7317">
        <f>'Previous Trades Import_OMS Quer'!J7317</f>
        <v>0</v>
      </c>
      <c r="K7317">
        <f>'Previous Trades Import_OMS Quer'!K7317</f>
        <v>0</v>
      </c>
      <c r="L7317">
        <f>'Previous Trades Import_OMS Quer'!L7317</f>
        <v>0</v>
      </c>
      <c r="M7317">
        <f>'Previous Trades Import_OMS Quer'!M7317</f>
        <v>0</v>
      </c>
      <c r="N7317">
        <f>'Previous Trades Import_OMS Quer'!N7317</f>
        <v>0</v>
      </c>
      <c r="O7317" t="str">
        <f>CLEAN('Previous Trades Import_OMS Quer'!O7317)</f>
        <v/>
      </c>
      <c r="Q7317" s="25">
        <f t="shared" si="228"/>
        <v>0</v>
      </c>
      <c r="R7317" s="25" t="e">
        <f>VLOOKUP(O7317,'Currency Balance'!$O$3:$Q$32,3,0)</f>
        <v>#N/A</v>
      </c>
      <c r="S7317" t="e">
        <f t="shared" si="229"/>
        <v>#N/A</v>
      </c>
    </row>
    <row r="7318" spans="1:19">
      <c r="A7318">
        <f>'Previous Trades Import_OMS Quer'!A7318</f>
        <v>0</v>
      </c>
      <c r="B7318">
        <f>'Previous Trades Import_OMS Quer'!B7318</f>
        <v>0</v>
      </c>
      <c r="C7318" s="22">
        <f>'Previous Trades Import_OMS Quer'!C7318</f>
        <v>0</v>
      </c>
      <c r="D7318">
        <f>'Previous Trades Import_OMS Quer'!D7318</f>
        <v>0</v>
      </c>
      <c r="E7318" s="22">
        <f>'Previous Trades Import_OMS Quer'!E7318</f>
        <v>0</v>
      </c>
      <c r="F7318">
        <f>'Previous Trades Import_OMS Quer'!F7318</f>
        <v>0</v>
      </c>
      <c r="G7318">
        <f>'Previous Trades Import_OMS Quer'!G7318</f>
        <v>0</v>
      </c>
      <c r="H7318">
        <f>'Previous Trades Import_OMS Quer'!H7318</f>
        <v>0</v>
      </c>
      <c r="I7318">
        <f>'Previous Trades Import_OMS Quer'!I7318</f>
        <v>0</v>
      </c>
      <c r="J7318">
        <f>'Previous Trades Import_OMS Quer'!J7318</f>
        <v>0</v>
      </c>
      <c r="K7318">
        <f>'Previous Trades Import_OMS Quer'!K7318</f>
        <v>0</v>
      </c>
      <c r="L7318">
        <f>'Previous Trades Import_OMS Quer'!L7318</f>
        <v>0</v>
      </c>
      <c r="M7318">
        <f>'Previous Trades Import_OMS Quer'!M7318</f>
        <v>0</v>
      </c>
      <c r="N7318">
        <f>'Previous Trades Import_OMS Quer'!N7318</f>
        <v>0</v>
      </c>
      <c r="O7318" t="str">
        <f>CLEAN('Previous Trades Import_OMS Quer'!O7318)</f>
        <v/>
      </c>
      <c r="Q7318" s="25">
        <f t="shared" si="228"/>
        <v>0</v>
      </c>
      <c r="R7318" s="25" t="e">
        <f>VLOOKUP(O7318,'Currency Balance'!$O$3:$Q$32,3,0)</f>
        <v>#N/A</v>
      </c>
      <c r="S7318" t="e">
        <f t="shared" si="229"/>
        <v>#N/A</v>
      </c>
    </row>
    <row r="7319" spans="1:19">
      <c r="A7319">
        <f>'Previous Trades Import_OMS Quer'!A7319</f>
        <v>0</v>
      </c>
      <c r="B7319">
        <f>'Previous Trades Import_OMS Quer'!B7319</f>
        <v>0</v>
      </c>
      <c r="C7319" s="22">
        <f>'Previous Trades Import_OMS Quer'!C7319</f>
        <v>0</v>
      </c>
      <c r="D7319">
        <f>'Previous Trades Import_OMS Quer'!D7319</f>
        <v>0</v>
      </c>
      <c r="E7319" s="22">
        <f>'Previous Trades Import_OMS Quer'!E7319</f>
        <v>0</v>
      </c>
      <c r="F7319">
        <f>'Previous Trades Import_OMS Quer'!F7319</f>
        <v>0</v>
      </c>
      <c r="G7319">
        <f>'Previous Trades Import_OMS Quer'!G7319</f>
        <v>0</v>
      </c>
      <c r="H7319">
        <f>'Previous Trades Import_OMS Quer'!H7319</f>
        <v>0</v>
      </c>
      <c r="I7319">
        <f>'Previous Trades Import_OMS Quer'!I7319</f>
        <v>0</v>
      </c>
      <c r="J7319">
        <f>'Previous Trades Import_OMS Quer'!J7319</f>
        <v>0</v>
      </c>
      <c r="K7319">
        <f>'Previous Trades Import_OMS Quer'!K7319</f>
        <v>0</v>
      </c>
      <c r="L7319">
        <f>'Previous Trades Import_OMS Quer'!L7319</f>
        <v>0</v>
      </c>
      <c r="M7319">
        <f>'Previous Trades Import_OMS Quer'!M7319</f>
        <v>0</v>
      </c>
      <c r="N7319">
        <f>'Previous Trades Import_OMS Quer'!N7319</f>
        <v>0</v>
      </c>
      <c r="O7319" t="str">
        <f>CLEAN('Previous Trades Import_OMS Quer'!O7319)</f>
        <v/>
      </c>
      <c r="Q7319" s="25">
        <f t="shared" si="228"/>
        <v>0</v>
      </c>
      <c r="R7319" s="25" t="e">
        <f>VLOOKUP(O7319,'Currency Balance'!$O$3:$Q$32,3,0)</f>
        <v>#N/A</v>
      </c>
      <c r="S7319" t="e">
        <f t="shared" si="229"/>
        <v>#N/A</v>
      </c>
    </row>
    <row r="7320" spans="1:19">
      <c r="A7320">
        <f>'Previous Trades Import_OMS Quer'!A7320</f>
        <v>0</v>
      </c>
      <c r="B7320">
        <f>'Previous Trades Import_OMS Quer'!B7320</f>
        <v>0</v>
      </c>
      <c r="C7320" s="22">
        <f>'Previous Trades Import_OMS Quer'!C7320</f>
        <v>0</v>
      </c>
      <c r="D7320">
        <f>'Previous Trades Import_OMS Quer'!D7320</f>
        <v>0</v>
      </c>
      <c r="E7320" s="22">
        <f>'Previous Trades Import_OMS Quer'!E7320</f>
        <v>0</v>
      </c>
      <c r="F7320">
        <f>'Previous Trades Import_OMS Quer'!F7320</f>
        <v>0</v>
      </c>
      <c r="G7320">
        <f>'Previous Trades Import_OMS Quer'!G7320</f>
        <v>0</v>
      </c>
      <c r="H7320">
        <f>'Previous Trades Import_OMS Quer'!H7320</f>
        <v>0</v>
      </c>
      <c r="I7320">
        <f>'Previous Trades Import_OMS Quer'!I7320</f>
        <v>0</v>
      </c>
      <c r="J7320">
        <f>'Previous Trades Import_OMS Quer'!J7320</f>
        <v>0</v>
      </c>
      <c r="K7320">
        <f>'Previous Trades Import_OMS Quer'!K7320</f>
        <v>0</v>
      </c>
      <c r="L7320">
        <f>'Previous Trades Import_OMS Quer'!L7320</f>
        <v>0</v>
      </c>
      <c r="M7320">
        <f>'Previous Trades Import_OMS Quer'!M7320</f>
        <v>0</v>
      </c>
      <c r="N7320">
        <f>'Previous Trades Import_OMS Quer'!N7320</f>
        <v>0</v>
      </c>
      <c r="O7320" t="str">
        <f>CLEAN('Previous Trades Import_OMS Quer'!O7320)</f>
        <v/>
      </c>
      <c r="Q7320" s="25">
        <f t="shared" si="228"/>
        <v>0</v>
      </c>
      <c r="R7320" s="25" t="e">
        <f>VLOOKUP(O7320,'Currency Balance'!$O$3:$Q$32,3,0)</f>
        <v>#N/A</v>
      </c>
      <c r="S7320" t="e">
        <f t="shared" si="229"/>
        <v>#N/A</v>
      </c>
    </row>
    <row r="7321" spans="1:19">
      <c r="A7321">
        <f>'Previous Trades Import_OMS Quer'!A7321</f>
        <v>0</v>
      </c>
      <c r="B7321">
        <f>'Previous Trades Import_OMS Quer'!B7321</f>
        <v>0</v>
      </c>
      <c r="C7321" s="22">
        <f>'Previous Trades Import_OMS Quer'!C7321</f>
        <v>0</v>
      </c>
      <c r="D7321">
        <f>'Previous Trades Import_OMS Quer'!D7321</f>
        <v>0</v>
      </c>
      <c r="E7321" s="22">
        <f>'Previous Trades Import_OMS Quer'!E7321</f>
        <v>0</v>
      </c>
      <c r="F7321">
        <f>'Previous Trades Import_OMS Quer'!F7321</f>
        <v>0</v>
      </c>
      <c r="G7321">
        <f>'Previous Trades Import_OMS Quer'!G7321</f>
        <v>0</v>
      </c>
      <c r="H7321">
        <f>'Previous Trades Import_OMS Quer'!H7321</f>
        <v>0</v>
      </c>
      <c r="I7321">
        <f>'Previous Trades Import_OMS Quer'!I7321</f>
        <v>0</v>
      </c>
      <c r="J7321">
        <f>'Previous Trades Import_OMS Quer'!J7321</f>
        <v>0</v>
      </c>
      <c r="K7321">
        <f>'Previous Trades Import_OMS Quer'!K7321</f>
        <v>0</v>
      </c>
      <c r="L7321">
        <f>'Previous Trades Import_OMS Quer'!L7321</f>
        <v>0</v>
      </c>
      <c r="M7321">
        <f>'Previous Trades Import_OMS Quer'!M7321</f>
        <v>0</v>
      </c>
      <c r="N7321">
        <f>'Previous Trades Import_OMS Quer'!N7321</f>
        <v>0</v>
      </c>
      <c r="O7321" t="str">
        <f>CLEAN('Previous Trades Import_OMS Quer'!O7321)</f>
        <v/>
      </c>
      <c r="Q7321" s="25">
        <f t="shared" si="228"/>
        <v>0</v>
      </c>
      <c r="R7321" s="25" t="e">
        <f>VLOOKUP(O7321,'Currency Balance'!$O$3:$Q$32,3,0)</f>
        <v>#N/A</v>
      </c>
      <c r="S7321" t="e">
        <f t="shared" si="229"/>
        <v>#N/A</v>
      </c>
    </row>
    <row r="7322" spans="1:19">
      <c r="A7322">
        <f>'Previous Trades Import_OMS Quer'!A7322</f>
        <v>0</v>
      </c>
      <c r="B7322">
        <f>'Previous Trades Import_OMS Quer'!B7322</f>
        <v>0</v>
      </c>
      <c r="C7322" s="22">
        <f>'Previous Trades Import_OMS Quer'!C7322</f>
        <v>0</v>
      </c>
      <c r="D7322">
        <f>'Previous Trades Import_OMS Quer'!D7322</f>
        <v>0</v>
      </c>
      <c r="E7322" s="22">
        <f>'Previous Trades Import_OMS Quer'!E7322</f>
        <v>0</v>
      </c>
      <c r="F7322">
        <f>'Previous Trades Import_OMS Quer'!F7322</f>
        <v>0</v>
      </c>
      <c r="G7322">
        <f>'Previous Trades Import_OMS Quer'!G7322</f>
        <v>0</v>
      </c>
      <c r="H7322">
        <f>'Previous Trades Import_OMS Quer'!H7322</f>
        <v>0</v>
      </c>
      <c r="I7322">
        <f>'Previous Trades Import_OMS Quer'!I7322</f>
        <v>0</v>
      </c>
      <c r="J7322">
        <f>'Previous Trades Import_OMS Quer'!J7322</f>
        <v>0</v>
      </c>
      <c r="K7322">
        <f>'Previous Trades Import_OMS Quer'!K7322</f>
        <v>0</v>
      </c>
      <c r="L7322">
        <f>'Previous Trades Import_OMS Quer'!L7322</f>
        <v>0</v>
      </c>
      <c r="M7322">
        <f>'Previous Trades Import_OMS Quer'!M7322</f>
        <v>0</v>
      </c>
      <c r="N7322">
        <f>'Previous Trades Import_OMS Quer'!N7322</f>
        <v>0</v>
      </c>
      <c r="O7322" t="str">
        <f>CLEAN('Previous Trades Import_OMS Quer'!O7322)</f>
        <v/>
      </c>
      <c r="Q7322" s="25">
        <f t="shared" si="228"/>
        <v>0</v>
      </c>
      <c r="R7322" s="25" t="e">
        <f>VLOOKUP(O7322,'Currency Balance'!$O$3:$Q$32,3,0)</f>
        <v>#N/A</v>
      </c>
      <c r="S7322" t="e">
        <f t="shared" si="229"/>
        <v>#N/A</v>
      </c>
    </row>
    <row r="7323" spans="1:19">
      <c r="A7323">
        <f>'Previous Trades Import_OMS Quer'!A7323</f>
        <v>0</v>
      </c>
      <c r="B7323">
        <f>'Previous Trades Import_OMS Quer'!B7323</f>
        <v>0</v>
      </c>
      <c r="C7323" s="22">
        <f>'Previous Trades Import_OMS Quer'!C7323</f>
        <v>0</v>
      </c>
      <c r="D7323">
        <f>'Previous Trades Import_OMS Quer'!D7323</f>
        <v>0</v>
      </c>
      <c r="E7323" s="22">
        <f>'Previous Trades Import_OMS Quer'!E7323</f>
        <v>0</v>
      </c>
      <c r="F7323">
        <f>'Previous Trades Import_OMS Quer'!F7323</f>
        <v>0</v>
      </c>
      <c r="G7323">
        <f>'Previous Trades Import_OMS Quer'!G7323</f>
        <v>0</v>
      </c>
      <c r="H7323">
        <f>'Previous Trades Import_OMS Quer'!H7323</f>
        <v>0</v>
      </c>
      <c r="I7323">
        <f>'Previous Trades Import_OMS Quer'!I7323</f>
        <v>0</v>
      </c>
      <c r="J7323">
        <f>'Previous Trades Import_OMS Quer'!J7323</f>
        <v>0</v>
      </c>
      <c r="K7323">
        <f>'Previous Trades Import_OMS Quer'!K7323</f>
        <v>0</v>
      </c>
      <c r="L7323">
        <f>'Previous Trades Import_OMS Quer'!L7323</f>
        <v>0</v>
      </c>
      <c r="M7323">
        <f>'Previous Trades Import_OMS Quer'!M7323</f>
        <v>0</v>
      </c>
      <c r="N7323">
        <f>'Previous Trades Import_OMS Quer'!N7323</f>
        <v>0</v>
      </c>
      <c r="O7323" t="str">
        <f>CLEAN('Previous Trades Import_OMS Quer'!O7323)</f>
        <v/>
      </c>
      <c r="Q7323" s="25">
        <f t="shared" si="228"/>
        <v>0</v>
      </c>
      <c r="R7323" s="25" t="e">
        <f>VLOOKUP(O7323,'Currency Balance'!$O$3:$Q$32,3,0)</f>
        <v>#N/A</v>
      </c>
      <c r="S7323" t="e">
        <f t="shared" si="229"/>
        <v>#N/A</v>
      </c>
    </row>
    <row r="7324" spans="1:19">
      <c r="A7324">
        <f>'Previous Trades Import_OMS Quer'!A7324</f>
        <v>0</v>
      </c>
      <c r="B7324">
        <f>'Previous Trades Import_OMS Quer'!B7324</f>
        <v>0</v>
      </c>
      <c r="C7324" s="22">
        <f>'Previous Trades Import_OMS Quer'!C7324</f>
        <v>0</v>
      </c>
      <c r="D7324">
        <f>'Previous Trades Import_OMS Quer'!D7324</f>
        <v>0</v>
      </c>
      <c r="E7324" s="22">
        <f>'Previous Trades Import_OMS Quer'!E7324</f>
        <v>0</v>
      </c>
      <c r="F7324">
        <f>'Previous Trades Import_OMS Quer'!F7324</f>
        <v>0</v>
      </c>
      <c r="G7324">
        <f>'Previous Trades Import_OMS Quer'!G7324</f>
        <v>0</v>
      </c>
      <c r="H7324">
        <f>'Previous Trades Import_OMS Quer'!H7324</f>
        <v>0</v>
      </c>
      <c r="I7324">
        <f>'Previous Trades Import_OMS Quer'!I7324</f>
        <v>0</v>
      </c>
      <c r="J7324">
        <f>'Previous Trades Import_OMS Quer'!J7324</f>
        <v>0</v>
      </c>
      <c r="K7324">
        <f>'Previous Trades Import_OMS Quer'!K7324</f>
        <v>0</v>
      </c>
      <c r="L7324">
        <f>'Previous Trades Import_OMS Quer'!L7324</f>
        <v>0</v>
      </c>
      <c r="M7324">
        <f>'Previous Trades Import_OMS Quer'!M7324</f>
        <v>0</v>
      </c>
      <c r="N7324">
        <f>'Previous Trades Import_OMS Quer'!N7324</f>
        <v>0</v>
      </c>
      <c r="O7324" t="str">
        <f>CLEAN('Previous Trades Import_OMS Quer'!O7324)</f>
        <v/>
      </c>
      <c r="Q7324" s="25">
        <f t="shared" si="228"/>
        <v>0</v>
      </c>
      <c r="R7324" s="25" t="e">
        <f>VLOOKUP(O7324,'Currency Balance'!$O$3:$Q$32,3,0)</f>
        <v>#N/A</v>
      </c>
      <c r="S7324" t="e">
        <f t="shared" si="229"/>
        <v>#N/A</v>
      </c>
    </row>
    <row r="7325" spans="1:19">
      <c r="A7325">
        <f>'Previous Trades Import_OMS Quer'!A7325</f>
        <v>0</v>
      </c>
      <c r="B7325">
        <f>'Previous Trades Import_OMS Quer'!B7325</f>
        <v>0</v>
      </c>
      <c r="C7325" s="22">
        <f>'Previous Trades Import_OMS Quer'!C7325</f>
        <v>0</v>
      </c>
      <c r="D7325">
        <f>'Previous Trades Import_OMS Quer'!D7325</f>
        <v>0</v>
      </c>
      <c r="E7325" s="22">
        <f>'Previous Trades Import_OMS Quer'!E7325</f>
        <v>0</v>
      </c>
      <c r="F7325">
        <f>'Previous Trades Import_OMS Quer'!F7325</f>
        <v>0</v>
      </c>
      <c r="G7325">
        <f>'Previous Trades Import_OMS Quer'!G7325</f>
        <v>0</v>
      </c>
      <c r="H7325">
        <f>'Previous Trades Import_OMS Quer'!H7325</f>
        <v>0</v>
      </c>
      <c r="I7325">
        <f>'Previous Trades Import_OMS Quer'!I7325</f>
        <v>0</v>
      </c>
      <c r="J7325">
        <f>'Previous Trades Import_OMS Quer'!J7325</f>
        <v>0</v>
      </c>
      <c r="K7325">
        <f>'Previous Trades Import_OMS Quer'!K7325</f>
        <v>0</v>
      </c>
      <c r="L7325">
        <f>'Previous Trades Import_OMS Quer'!L7325</f>
        <v>0</v>
      </c>
      <c r="M7325">
        <f>'Previous Trades Import_OMS Quer'!M7325</f>
        <v>0</v>
      </c>
      <c r="N7325">
        <f>'Previous Trades Import_OMS Quer'!N7325</f>
        <v>0</v>
      </c>
      <c r="O7325" t="str">
        <f>CLEAN('Previous Trades Import_OMS Quer'!O7325)</f>
        <v/>
      </c>
      <c r="Q7325" s="25">
        <f t="shared" si="228"/>
        <v>0</v>
      </c>
      <c r="R7325" s="25" t="e">
        <f>VLOOKUP(O7325,'Currency Balance'!$O$3:$Q$32,3,0)</f>
        <v>#N/A</v>
      </c>
      <c r="S7325" t="e">
        <f t="shared" si="229"/>
        <v>#N/A</v>
      </c>
    </row>
    <row r="7326" spans="1:19">
      <c r="A7326">
        <f>'Previous Trades Import_OMS Quer'!A7326</f>
        <v>0</v>
      </c>
      <c r="B7326">
        <f>'Previous Trades Import_OMS Quer'!B7326</f>
        <v>0</v>
      </c>
      <c r="C7326" s="22">
        <f>'Previous Trades Import_OMS Quer'!C7326</f>
        <v>0</v>
      </c>
      <c r="D7326">
        <f>'Previous Trades Import_OMS Quer'!D7326</f>
        <v>0</v>
      </c>
      <c r="E7326" s="22">
        <f>'Previous Trades Import_OMS Quer'!E7326</f>
        <v>0</v>
      </c>
      <c r="F7326">
        <f>'Previous Trades Import_OMS Quer'!F7326</f>
        <v>0</v>
      </c>
      <c r="G7326">
        <f>'Previous Trades Import_OMS Quer'!G7326</f>
        <v>0</v>
      </c>
      <c r="H7326">
        <f>'Previous Trades Import_OMS Quer'!H7326</f>
        <v>0</v>
      </c>
      <c r="I7326">
        <f>'Previous Trades Import_OMS Quer'!I7326</f>
        <v>0</v>
      </c>
      <c r="J7326">
        <f>'Previous Trades Import_OMS Quer'!J7326</f>
        <v>0</v>
      </c>
      <c r="K7326">
        <f>'Previous Trades Import_OMS Quer'!K7326</f>
        <v>0</v>
      </c>
      <c r="L7326">
        <f>'Previous Trades Import_OMS Quer'!L7326</f>
        <v>0</v>
      </c>
      <c r="M7326">
        <f>'Previous Trades Import_OMS Quer'!M7326</f>
        <v>0</v>
      </c>
      <c r="N7326">
        <f>'Previous Trades Import_OMS Quer'!N7326</f>
        <v>0</v>
      </c>
      <c r="O7326" t="str">
        <f>CLEAN('Previous Trades Import_OMS Quer'!O7326)</f>
        <v/>
      </c>
      <c r="Q7326" s="25">
        <f t="shared" si="228"/>
        <v>0</v>
      </c>
      <c r="R7326" s="25" t="e">
        <f>VLOOKUP(O7326,'Currency Balance'!$O$3:$Q$32,3,0)</f>
        <v>#N/A</v>
      </c>
      <c r="S7326" t="e">
        <f t="shared" si="229"/>
        <v>#N/A</v>
      </c>
    </row>
    <row r="7327" spans="1:19">
      <c r="A7327">
        <f>'Previous Trades Import_OMS Quer'!A7327</f>
        <v>0</v>
      </c>
      <c r="B7327">
        <f>'Previous Trades Import_OMS Quer'!B7327</f>
        <v>0</v>
      </c>
      <c r="C7327" s="22">
        <f>'Previous Trades Import_OMS Quer'!C7327</f>
        <v>0</v>
      </c>
      <c r="D7327">
        <f>'Previous Trades Import_OMS Quer'!D7327</f>
        <v>0</v>
      </c>
      <c r="E7327" s="22">
        <f>'Previous Trades Import_OMS Quer'!E7327</f>
        <v>0</v>
      </c>
      <c r="F7327">
        <f>'Previous Trades Import_OMS Quer'!F7327</f>
        <v>0</v>
      </c>
      <c r="G7327">
        <f>'Previous Trades Import_OMS Quer'!G7327</f>
        <v>0</v>
      </c>
      <c r="H7327">
        <f>'Previous Trades Import_OMS Quer'!H7327</f>
        <v>0</v>
      </c>
      <c r="I7327">
        <f>'Previous Trades Import_OMS Quer'!I7327</f>
        <v>0</v>
      </c>
      <c r="J7327">
        <f>'Previous Trades Import_OMS Quer'!J7327</f>
        <v>0</v>
      </c>
      <c r="K7327">
        <f>'Previous Trades Import_OMS Quer'!K7327</f>
        <v>0</v>
      </c>
      <c r="L7327">
        <f>'Previous Trades Import_OMS Quer'!L7327</f>
        <v>0</v>
      </c>
      <c r="M7327">
        <f>'Previous Trades Import_OMS Quer'!M7327</f>
        <v>0</v>
      </c>
      <c r="N7327">
        <f>'Previous Trades Import_OMS Quer'!N7327</f>
        <v>0</v>
      </c>
      <c r="O7327" t="str">
        <f>CLEAN('Previous Trades Import_OMS Quer'!O7327)</f>
        <v/>
      </c>
      <c r="Q7327" s="25">
        <f t="shared" si="228"/>
        <v>0</v>
      </c>
      <c r="R7327" s="25" t="e">
        <f>VLOOKUP(O7327,'Currency Balance'!$O$3:$Q$32,3,0)</f>
        <v>#N/A</v>
      </c>
      <c r="S7327" t="e">
        <f t="shared" si="229"/>
        <v>#N/A</v>
      </c>
    </row>
    <row r="7328" spans="1:19">
      <c r="A7328">
        <f>'Previous Trades Import_OMS Quer'!A7328</f>
        <v>0</v>
      </c>
      <c r="B7328">
        <f>'Previous Trades Import_OMS Quer'!B7328</f>
        <v>0</v>
      </c>
      <c r="C7328" s="22">
        <f>'Previous Trades Import_OMS Quer'!C7328</f>
        <v>0</v>
      </c>
      <c r="D7328">
        <f>'Previous Trades Import_OMS Quer'!D7328</f>
        <v>0</v>
      </c>
      <c r="E7328" s="22">
        <f>'Previous Trades Import_OMS Quer'!E7328</f>
        <v>0</v>
      </c>
      <c r="F7328">
        <f>'Previous Trades Import_OMS Quer'!F7328</f>
        <v>0</v>
      </c>
      <c r="G7328">
        <f>'Previous Trades Import_OMS Quer'!G7328</f>
        <v>0</v>
      </c>
      <c r="H7328">
        <f>'Previous Trades Import_OMS Quer'!H7328</f>
        <v>0</v>
      </c>
      <c r="I7328">
        <f>'Previous Trades Import_OMS Quer'!I7328</f>
        <v>0</v>
      </c>
      <c r="J7328">
        <f>'Previous Trades Import_OMS Quer'!J7328</f>
        <v>0</v>
      </c>
      <c r="K7328">
        <f>'Previous Trades Import_OMS Quer'!K7328</f>
        <v>0</v>
      </c>
      <c r="L7328">
        <f>'Previous Trades Import_OMS Quer'!L7328</f>
        <v>0</v>
      </c>
      <c r="M7328">
        <f>'Previous Trades Import_OMS Quer'!M7328</f>
        <v>0</v>
      </c>
      <c r="N7328">
        <f>'Previous Trades Import_OMS Quer'!N7328</f>
        <v>0</v>
      </c>
      <c r="O7328" t="str">
        <f>CLEAN('Previous Trades Import_OMS Quer'!O7328)</f>
        <v/>
      </c>
      <c r="Q7328" s="25">
        <f t="shared" si="228"/>
        <v>0</v>
      </c>
      <c r="R7328" s="25" t="e">
        <f>VLOOKUP(O7328,'Currency Balance'!$O$3:$Q$32,3,0)</f>
        <v>#N/A</v>
      </c>
      <c r="S7328" t="e">
        <f t="shared" si="229"/>
        <v>#N/A</v>
      </c>
    </row>
    <row r="7329" spans="1:19">
      <c r="A7329">
        <f>'Previous Trades Import_OMS Quer'!A7329</f>
        <v>0</v>
      </c>
      <c r="B7329">
        <f>'Previous Trades Import_OMS Quer'!B7329</f>
        <v>0</v>
      </c>
      <c r="C7329" s="22">
        <f>'Previous Trades Import_OMS Quer'!C7329</f>
        <v>0</v>
      </c>
      <c r="D7329">
        <f>'Previous Trades Import_OMS Quer'!D7329</f>
        <v>0</v>
      </c>
      <c r="E7329" s="22">
        <f>'Previous Trades Import_OMS Quer'!E7329</f>
        <v>0</v>
      </c>
      <c r="F7329">
        <f>'Previous Trades Import_OMS Quer'!F7329</f>
        <v>0</v>
      </c>
      <c r="G7329">
        <f>'Previous Trades Import_OMS Quer'!G7329</f>
        <v>0</v>
      </c>
      <c r="H7329">
        <f>'Previous Trades Import_OMS Quer'!H7329</f>
        <v>0</v>
      </c>
      <c r="I7329">
        <f>'Previous Trades Import_OMS Quer'!I7329</f>
        <v>0</v>
      </c>
      <c r="J7329">
        <f>'Previous Trades Import_OMS Quer'!J7329</f>
        <v>0</v>
      </c>
      <c r="K7329">
        <f>'Previous Trades Import_OMS Quer'!K7329</f>
        <v>0</v>
      </c>
      <c r="L7329">
        <f>'Previous Trades Import_OMS Quer'!L7329</f>
        <v>0</v>
      </c>
      <c r="M7329">
        <f>'Previous Trades Import_OMS Quer'!M7329</f>
        <v>0</v>
      </c>
      <c r="N7329">
        <f>'Previous Trades Import_OMS Quer'!N7329</f>
        <v>0</v>
      </c>
      <c r="O7329" t="str">
        <f>CLEAN('Previous Trades Import_OMS Quer'!O7329)</f>
        <v/>
      </c>
      <c r="Q7329" s="25">
        <f t="shared" si="228"/>
        <v>0</v>
      </c>
      <c r="R7329" s="25" t="e">
        <f>VLOOKUP(O7329,'Currency Balance'!$O$3:$Q$32,3,0)</f>
        <v>#N/A</v>
      </c>
      <c r="S7329" t="e">
        <f t="shared" si="229"/>
        <v>#N/A</v>
      </c>
    </row>
    <row r="7330" spans="1:19">
      <c r="A7330">
        <f>'Previous Trades Import_OMS Quer'!A7330</f>
        <v>0</v>
      </c>
      <c r="B7330">
        <f>'Previous Trades Import_OMS Quer'!B7330</f>
        <v>0</v>
      </c>
      <c r="C7330" s="22">
        <f>'Previous Trades Import_OMS Quer'!C7330</f>
        <v>0</v>
      </c>
      <c r="D7330">
        <f>'Previous Trades Import_OMS Quer'!D7330</f>
        <v>0</v>
      </c>
      <c r="E7330" s="22">
        <f>'Previous Trades Import_OMS Quer'!E7330</f>
        <v>0</v>
      </c>
      <c r="F7330">
        <f>'Previous Trades Import_OMS Quer'!F7330</f>
        <v>0</v>
      </c>
      <c r="G7330">
        <f>'Previous Trades Import_OMS Quer'!G7330</f>
        <v>0</v>
      </c>
      <c r="H7330">
        <f>'Previous Trades Import_OMS Quer'!H7330</f>
        <v>0</v>
      </c>
      <c r="I7330">
        <f>'Previous Trades Import_OMS Quer'!I7330</f>
        <v>0</v>
      </c>
      <c r="J7330">
        <f>'Previous Trades Import_OMS Quer'!J7330</f>
        <v>0</v>
      </c>
      <c r="K7330">
        <f>'Previous Trades Import_OMS Quer'!K7330</f>
        <v>0</v>
      </c>
      <c r="L7330">
        <f>'Previous Trades Import_OMS Quer'!L7330</f>
        <v>0</v>
      </c>
      <c r="M7330">
        <f>'Previous Trades Import_OMS Quer'!M7330</f>
        <v>0</v>
      </c>
      <c r="N7330">
        <f>'Previous Trades Import_OMS Quer'!N7330</f>
        <v>0</v>
      </c>
      <c r="O7330" t="str">
        <f>CLEAN('Previous Trades Import_OMS Quer'!O7330)</f>
        <v/>
      </c>
      <c r="Q7330" s="25">
        <f t="shared" si="228"/>
        <v>0</v>
      </c>
      <c r="R7330" s="25" t="e">
        <f>VLOOKUP(O7330,'Currency Balance'!$O$3:$Q$32,3,0)</f>
        <v>#N/A</v>
      </c>
      <c r="S7330" t="e">
        <f t="shared" si="229"/>
        <v>#N/A</v>
      </c>
    </row>
    <row r="7331" spans="1:19">
      <c r="A7331">
        <f>'Previous Trades Import_OMS Quer'!A7331</f>
        <v>0</v>
      </c>
      <c r="B7331">
        <f>'Previous Trades Import_OMS Quer'!B7331</f>
        <v>0</v>
      </c>
      <c r="C7331" s="22">
        <f>'Previous Trades Import_OMS Quer'!C7331</f>
        <v>0</v>
      </c>
      <c r="D7331">
        <f>'Previous Trades Import_OMS Quer'!D7331</f>
        <v>0</v>
      </c>
      <c r="E7331" s="22">
        <f>'Previous Trades Import_OMS Quer'!E7331</f>
        <v>0</v>
      </c>
      <c r="F7331">
        <f>'Previous Trades Import_OMS Quer'!F7331</f>
        <v>0</v>
      </c>
      <c r="G7331">
        <f>'Previous Trades Import_OMS Quer'!G7331</f>
        <v>0</v>
      </c>
      <c r="H7331">
        <f>'Previous Trades Import_OMS Quer'!H7331</f>
        <v>0</v>
      </c>
      <c r="I7331">
        <f>'Previous Trades Import_OMS Quer'!I7331</f>
        <v>0</v>
      </c>
      <c r="J7331">
        <f>'Previous Trades Import_OMS Quer'!J7331</f>
        <v>0</v>
      </c>
      <c r="K7331">
        <f>'Previous Trades Import_OMS Quer'!K7331</f>
        <v>0</v>
      </c>
      <c r="L7331">
        <f>'Previous Trades Import_OMS Quer'!L7331</f>
        <v>0</v>
      </c>
      <c r="M7331">
        <f>'Previous Trades Import_OMS Quer'!M7331</f>
        <v>0</v>
      </c>
      <c r="N7331">
        <f>'Previous Trades Import_OMS Quer'!N7331</f>
        <v>0</v>
      </c>
      <c r="O7331" t="str">
        <f>CLEAN('Previous Trades Import_OMS Quer'!O7331)</f>
        <v/>
      </c>
      <c r="Q7331" s="25">
        <f t="shared" si="228"/>
        <v>0</v>
      </c>
      <c r="R7331" s="25" t="e">
        <f>VLOOKUP(O7331,'Currency Balance'!$O$3:$Q$32,3,0)</f>
        <v>#N/A</v>
      </c>
      <c r="S7331" t="e">
        <f t="shared" si="229"/>
        <v>#N/A</v>
      </c>
    </row>
    <row r="7332" spans="1:19">
      <c r="A7332">
        <f>'Previous Trades Import_OMS Quer'!A7332</f>
        <v>0</v>
      </c>
      <c r="B7332">
        <f>'Previous Trades Import_OMS Quer'!B7332</f>
        <v>0</v>
      </c>
      <c r="C7332" s="22">
        <f>'Previous Trades Import_OMS Quer'!C7332</f>
        <v>0</v>
      </c>
      <c r="D7332">
        <f>'Previous Trades Import_OMS Quer'!D7332</f>
        <v>0</v>
      </c>
      <c r="E7332" s="22">
        <f>'Previous Trades Import_OMS Quer'!E7332</f>
        <v>0</v>
      </c>
      <c r="F7332">
        <f>'Previous Trades Import_OMS Quer'!F7332</f>
        <v>0</v>
      </c>
      <c r="G7332">
        <f>'Previous Trades Import_OMS Quer'!G7332</f>
        <v>0</v>
      </c>
      <c r="H7332">
        <f>'Previous Trades Import_OMS Quer'!H7332</f>
        <v>0</v>
      </c>
      <c r="I7332">
        <f>'Previous Trades Import_OMS Quer'!I7332</f>
        <v>0</v>
      </c>
      <c r="J7332">
        <f>'Previous Trades Import_OMS Quer'!J7332</f>
        <v>0</v>
      </c>
      <c r="K7332">
        <f>'Previous Trades Import_OMS Quer'!K7332</f>
        <v>0</v>
      </c>
      <c r="L7332">
        <f>'Previous Trades Import_OMS Quer'!L7332</f>
        <v>0</v>
      </c>
      <c r="M7332">
        <f>'Previous Trades Import_OMS Quer'!M7332</f>
        <v>0</v>
      </c>
      <c r="N7332">
        <f>'Previous Trades Import_OMS Quer'!N7332</f>
        <v>0</v>
      </c>
      <c r="O7332" t="str">
        <f>CLEAN('Previous Trades Import_OMS Quer'!O7332)</f>
        <v/>
      </c>
      <c r="Q7332" s="25">
        <f t="shared" si="228"/>
        <v>0</v>
      </c>
      <c r="R7332" s="25" t="e">
        <f>VLOOKUP(O7332,'Currency Balance'!$O$3:$Q$32,3,0)</f>
        <v>#N/A</v>
      </c>
      <c r="S7332" t="e">
        <f t="shared" si="229"/>
        <v>#N/A</v>
      </c>
    </row>
    <row r="7333" spans="1:19">
      <c r="A7333">
        <f>'Previous Trades Import_OMS Quer'!A7333</f>
        <v>0</v>
      </c>
      <c r="B7333">
        <f>'Previous Trades Import_OMS Quer'!B7333</f>
        <v>0</v>
      </c>
      <c r="C7333" s="22">
        <f>'Previous Trades Import_OMS Quer'!C7333</f>
        <v>0</v>
      </c>
      <c r="D7333">
        <f>'Previous Trades Import_OMS Quer'!D7333</f>
        <v>0</v>
      </c>
      <c r="E7333" s="22">
        <f>'Previous Trades Import_OMS Quer'!E7333</f>
        <v>0</v>
      </c>
      <c r="F7333">
        <f>'Previous Trades Import_OMS Quer'!F7333</f>
        <v>0</v>
      </c>
      <c r="G7333">
        <f>'Previous Trades Import_OMS Quer'!G7333</f>
        <v>0</v>
      </c>
      <c r="H7333">
        <f>'Previous Trades Import_OMS Quer'!H7333</f>
        <v>0</v>
      </c>
      <c r="I7333">
        <f>'Previous Trades Import_OMS Quer'!I7333</f>
        <v>0</v>
      </c>
      <c r="J7333">
        <f>'Previous Trades Import_OMS Quer'!J7333</f>
        <v>0</v>
      </c>
      <c r="K7333">
        <f>'Previous Trades Import_OMS Quer'!K7333</f>
        <v>0</v>
      </c>
      <c r="L7333">
        <f>'Previous Trades Import_OMS Quer'!L7333</f>
        <v>0</v>
      </c>
      <c r="M7333">
        <f>'Previous Trades Import_OMS Quer'!M7333</f>
        <v>0</v>
      </c>
      <c r="N7333">
        <f>'Previous Trades Import_OMS Quer'!N7333</f>
        <v>0</v>
      </c>
      <c r="O7333" t="str">
        <f>CLEAN('Previous Trades Import_OMS Quer'!O7333)</f>
        <v/>
      </c>
      <c r="Q7333" s="25">
        <f t="shared" si="228"/>
        <v>0</v>
      </c>
      <c r="R7333" s="25" t="e">
        <f>VLOOKUP(O7333,'Currency Balance'!$O$3:$Q$32,3,0)</f>
        <v>#N/A</v>
      </c>
      <c r="S7333" t="e">
        <f t="shared" si="229"/>
        <v>#N/A</v>
      </c>
    </row>
    <row r="7334" spans="1:19">
      <c r="A7334">
        <f>'Previous Trades Import_OMS Quer'!A7334</f>
        <v>0</v>
      </c>
      <c r="B7334">
        <f>'Previous Trades Import_OMS Quer'!B7334</f>
        <v>0</v>
      </c>
      <c r="C7334" s="22">
        <f>'Previous Trades Import_OMS Quer'!C7334</f>
        <v>0</v>
      </c>
      <c r="D7334">
        <f>'Previous Trades Import_OMS Quer'!D7334</f>
        <v>0</v>
      </c>
      <c r="E7334" s="22">
        <f>'Previous Trades Import_OMS Quer'!E7334</f>
        <v>0</v>
      </c>
      <c r="F7334">
        <f>'Previous Trades Import_OMS Quer'!F7334</f>
        <v>0</v>
      </c>
      <c r="G7334">
        <f>'Previous Trades Import_OMS Quer'!G7334</f>
        <v>0</v>
      </c>
      <c r="H7334">
        <f>'Previous Trades Import_OMS Quer'!H7334</f>
        <v>0</v>
      </c>
      <c r="I7334">
        <f>'Previous Trades Import_OMS Quer'!I7334</f>
        <v>0</v>
      </c>
      <c r="J7334">
        <f>'Previous Trades Import_OMS Quer'!J7334</f>
        <v>0</v>
      </c>
      <c r="K7334">
        <f>'Previous Trades Import_OMS Quer'!K7334</f>
        <v>0</v>
      </c>
      <c r="L7334">
        <f>'Previous Trades Import_OMS Quer'!L7334</f>
        <v>0</v>
      </c>
      <c r="M7334">
        <f>'Previous Trades Import_OMS Quer'!M7334</f>
        <v>0</v>
      </c>
      <c r="N7334">
        <f>'Previous Trades Import_OMS Quer'!N7334</f>
        <v>0</v>
      </c>
      <c r="O7334" t="str">
        <f>CLEAN('Previous Trades Import_OMS Quer'!O7334)</f>
        <v/>
      </c>
      <c r="Q7334" s="25">
        <f t="shared" si="228"/>
        <v>0</v>
      </c>
      <c r="R7334" s="25" t="e">
        <f>VLOOKUP(O7334,'Currency Balance'!$O$3:$Q$32,3,0)</f>
        <v>#N/A</v>
      </c>
      <c r="S7334" t="e">
        <f t="shared" si="229"/>
        <v>#N/A</v>
      </c>
    </row>
    <row r="7335" spans="1:19">
      <c r="A7335">
        <f>'Previous Trades Import_OMS Quer'!A7335</f>
        <v>0</v>
      </c>
      <c r="B7335">
        <f>'Previous Trades Import_OMS Quer'!B7335</f>
        <v>0</v>
      </c>
      <c r="C7335" s="22">
        <f>'Previous Trades Import_OMS Quer'!C7335</f>
        <v>0</v>
      </c>
      <c r="D7335">
        <f>'Previous Trades Import_OMS Quer'!D7335</f>
        <v>0</v>
      </c>
      <c r="E7335" s="22">
        <f>'Previous Trades Import_OMS Quer'!E7335</f>
        <v>0</v>
      </c>
      <c r="F7335">
        <f>'Previous Trades Import_OMS Quer'!F7335</f>
        <v>0</v>
      </c>
      <c r="G7335">
        <f>'Previous Trades Import_OMS Quer'!G7335</f>
        <v>0</v>
      </c>
      <c r="H7335">
        <f>'Previous Trades Import_OMS Quer'!H7335</f>
        <v>0</v>
      </c>
      <c r="I7335">
        <f>'Previous Trades Import_OMS Quer'!I7335</f>
        <v>0</v>
      </c>
      <c r="J7335">
        <f>'Previous Trades Import_OMS Quer'!J7335</f>
        <v>0</v>
      </c>
      <c r="K7335">
        <f>'Previous Trades Import_OMS Quer'!K7335</f>
        <v>0</v>
      </c>
      <c r="L7335">
        <f>'Previous Trades Import_OMS Quer'!L7335</f>
        <v>0</v>
      </c>
      <c r="M7335">
        <f>'Previous Trades Import_OMS Quer'!M7335</f>
        <v>0</v>
      </c>
      <c r="N7335">
        <f>'Previous Trades Import_OMS Quer'!N7335</f>
        <v>0</v>
      </c>
      <c r="O7335" t="str">
        <f>CLEAN('Previous Trades Import_OMS Quer'!O7335)</f>
        <v/>
      </c>
      <c r="Q7335" s="25">
        <f t="shared" si="228"/>
        <v>0</v>
      </c>
      <c r="R7335" s="25" t="e">
        <f>VLOOKUP(O7335,'Currency Balance'!$O$3:$Q$32,3,0)</f>
        <v>#N/A</v>
      </c>
      <c r="S7335" t="e">
        <f t="shared" si="229"/>
        <v>#N/A</v>
      </c>
    </row>
    <row r="7336" spans="1:19">
      <c r="A7336">
        <f>'Previous Trades Import_OMS Quer'!A7336</f>
        <v>0</v>
      </c>
      <c r="B7336">
        <f>'Previous Trades Import_OMS Quer'!B7336</f>
        <v>0</v>
      </c>
      <c r="C7336" s="22">
        <f>'Previous Trades Import_OMS Quer'!C7336</f>
        <v>0</v>
      </c>
      <c r="D7336">
        <f>'Previous Trades Import_OMS Quer'!D7336</f>
        <v>0</v>
      </c>
      <c r="E7336" s="22">
        <f>'Previous Trades Import_OMS Quer'!E7336</f>
        <v>0</v>
      </c>
      <c r="F7336">
        <f>'Previous Trades Import_OMS Quer'!F7336</f>
        <v>0</v>
      </c>
      <c r="G7336">
        <f>'Previous Trades Import_OMS Quer'!G7336</f>
        <v>0</v>
      </c>
      <c r="H7336">
        <f>'Previous Trades Import_OMS Quer'!H7336</f>
        <v>0</v>
      </c>
      <c r="I7336">
        <f>'Previous Trades Import_OMS Quer'!I7336</f>
        <v>0</v>
      </c>
      <c r="J7336">
        <f>'Previous Trades Import_OMS Quer'!J7336</f>
        <v>0</v>
      </c>
      <c r="K7336">
        <f>'Previous Trades Import_OMS Quer'!K7336</f>
        <v>0</v>
      </c>
      <c r="L7336">
        <f>'Previous Trades Import_OMS Quer'!L7336</f>
        <v>0</v>
      </c>
      <c r="M7336">
        <f>'Previous Trades Import_OMS Quer'!M7336</f>
        <v>0</v>
      </c>
      <c r="N7336">
        <f>'Previous Trades Import_OMS Quer'!N7336</f>
        <v>0</v>
      </c>
      <c r="O7336" t="str">
        <f>CLEAN('Previous Trades Import_OMS Quer'!O7336)</f>
        <v/>
      </c>
      <c r="Q7336" s="25">
        <f t="shared" si="228"/>
        <v>0</v>
      </c>
      <c r="R7336" s="25" t="e">
        <f>VLOOKUP(O7336,'Currency Balance'!$O$3:$Q$32,3,0)</f>
        <v>#N/A</v>
      </c>
      <c r="S7336" t="e">
        <f t="shared" si="229"/>
        <v>#N/A</v>
      </c>
    </row>
    <row r="7337" spans="1:19">
      <c r="A7337">
        <f>'Previous Trades Import_OMS Quer'!A7337</f>
        <v>0</v>
      </c>
      <c r="B7337">
        <f>'Previous Trades Import_OMS Quer'!B7337</f>
        <v>0</v>
      </c>
      <c r="C7337" s="22">
        <f>'Previous Trades Import_OMS Quer'!C7337</f>
        <v>0</v>
      </c>
      <c r="D7337">
        <f>'Previous Trades Import_OMS Quer'!D7337</f>
        <v>0</v>
      </c>
      <c r="E7337" s="22">
        <f>'Previous Trades Import_OMS Quer'!E7337</f>
        <v>0</v>
      </c>
      <c r="F7337">
        <f>'Previous Trades Import_OMS Quer'!F7337</f>
        <v>0</v>
      </c>
      <c r="G7337">
        <f>'Previous Trades Import_OMS Quer'!G7337</f>
        <v>0</v>
      </c>
      <c r="H7337">
        <f>'Previous Trades Import_OMS Quer'!H7337</f>
        <v>0</v>
      </c>
      <c r="I7337">
        <f>'Previous Trades Import_OMS Quer'!I7337</f>
        <v>0</v>
      </c>
      <c r="J7337">
        <f>'Previous Trades Import_OMS Quer'!J7337</f>
        <v>0</v>
      </c>
      <c r="K7337">
        <f>'Previous Trades Import_OMS Quer'!K7337</f>
        <v>0</v>
      </c>
      <c r="L7337">
        <f>'Previous Trades Import_OMS Quer'!L7337</f>
        <v>0</v>
      </c>
      <c r="M7337">
        <f>'Previous Trades Import_OMS Quer'!M7337</f>
        <v>0</v>
      </c>
      <c r="N7337">
        <f>'Previous Trades Import_OMS Quer'!N7337</f>
        <v>0</v>
      </c>
      <c r="O7337" t="str">
        <f>CLEAN('Previous Trades Import_OMS Quer'!O7337)</f>
        <v/>
      </c>
      <c r="Q7337" s="25">
        <f t="shared" si="228"/>
        <v>0</v>
      </c>
      <c r="R7337" s="25" t="e">
        <f>VLOOKUP(O7337,'Currency Balance'!$O$3:$Q$32,3,0)</f>
        <v>#N/A</v>
      </c>
      <c r="S7337" t="e">
        <f t="shared" si="229"/>
        <v>#N/A</v>
      </c>
    </row>
    <row r="7338" spans="1:19">
      <c r="A7338">
        <f>'Previous Trades Import_OMS Quer'!A7338</f>
        <v>0</v>
      </c>
      <c r="B7338">
        <f>'Previous Trades Import_OMS Quer'!B7338</f>
        <v>0</v>
      </c>
      <c r="C7338" s="22">
        <f>'Previous Trades Import_OMS Quer'!C7338</f>
        <v>0</v>
      </c>
      <c r="D7338">
        <f>'Previous Trades Import_OMS Quer'!D7338</f>
        <v>0</v>
      </c>
      <c r="E7338" s="22">
        <f>'Previous Trades Import_OMS Quer'!E7338</f>
        <v>0</v>
      </c>
      <c r="F7338">
        <f>'Previous Trades Import_OMS Quer'!F7338</f>
        <v>0</v>
      </c>
      <c r="G7338">
        <f>'Previous Trades Import_OMS Quer'!G7338</f>
        <v>0</v>
      </c>
      <c r="H7338">
        <f>'Previous Trades Import_OMS Quer'!H7338</f>
        <v>0</v>
      </c>
      <c r="I7338">
        <f>'Previous Trades Import_OMS Quer'!I7338</f>
        <v>0</v>
      </c>
      <c r="J7338">
        <f>'Previous Trades Import_OMS Quer'!J7338</f>
        <v>0</v>
      </c>
      <c r="K7338">
        <f>'Previous Trades Import_OMS Quer'!K7338</f>
        <v>0</v>
      </c>
      <c r="L7338">
        <f>'Previous Trades Import_OMS Quer'!L7338</f>
        <v>0</v>
      </c>
      <c r="M7338">
        <f>'Previous Trades Import_OMS Quer'!M7338</f>
        <v>0</v>
      </c>
      <c r="N7338">
        <f>'Previous Trades Import_OMS Quer'!N7338</f>
        <v>0</v>
      </c>
      <c r="O7338" t="str">
        <f>CLEAN('Previous Trades Import_OMS Quer'!O7338)</f>
        <v/>
      </c>
      <c r="Q7338" s="25">
        <f t="shared" si="228"/>
        <v>0</v>
      </c>
      <c r="R7338" s="25" t="e">
        <f>VLOOKUP(O7338,'Currency Balance'!$O$3:$Q$32,3,0)</f>
        <v>#N/A</v>
      </c>
      <c r="S7338" t="e">
        <f t="shared" si="229"/>
        <v>#N/A</v>
      </c>
    </row>
    <row r="7339" spans="1:19">
      <c r="A7339">
        <f>'Previous Trades Import_OMS Quer'!A7339</f>
        <v>0</v>
      </c>
      <c r="B7339">
        <f>'Previous Trades Import_OMS Quer'!B7339</f>
        <v>0</v>
      </c>
      <c r="C7339" s="22">
        <f>'Previous Trades Import_OMS Quer'!C7339</f>
        <v>0</v>
      </c>
      <c r="D7339">
        <f>'Previous Trades Import_OMS Quer'!D7339</f>
        <v>0</v>
      </c>
      <c r="E7339" s="22">
        <f>'Previous Trades Import_OMS Quer'!E7339</f>
        <v>0</v>
      </c>
      <c r="F7339">
        <f>'Previous Trades Import_OMS Quer'!F7339</f>
        <v>0</v>
      </c>
      <c r="G7339">
        <f>'Previous Trades Import_OMS Quer'!G7339</f>
        <v>0</v>
      </c>
      <c r="H7339">
        <f>'Previous Trades Import_OMS Quer'!H7339</f>
        <v>0</v>
      </c>
      <c r="I7339">
        <f>'Previous Trades Import_OMS Quer'!I7339</f>
        <v>0</v>
      </c>
      <c r="J7339">
        <f>'Previous Trades Import_OMS Quer'!J7339</f>
        <v>0</v>
      </c>
      <c r="K7339">
        <f>'Previous Trades Import_OMS Quer'!K7339</f>
        <v>0</v>
      </c>
      <c r="L7339">
        <f>'Previous Trades Import_OMS Quer'!L7339</f>
        <v>0</v>
      </c>
      <c r="M7339">
        <f>'Previous Trades Import_OMS Quer'!M7339</f>
        <v>0</v>
      </c>
      <c r="N7339">
        <f>'Previous Trades Import_OMS Quer'!N7339</f>
        <v>0</v>
      </c>
      <c r="O7339" t="str">
        <f>CLEAN('Previous Trades Import_OMS Quer'!O7339)</f>
        <v/>
      </c>
      <c r="Q7339" s="25">
        <f t="shared" si="228"/>
        <v>0</v>
      </c>
      <c r="R7339" s="25" t="e">
        <f>VLOOKUP(O7339,'Currency Balance'!$O$3:$Q$32,3,0)</f>
        <v>#N/A</v>
      </c>
      <c r="S7339" t="e">
        <f t="shared" si="229"/>
        <v>#N/A</v>
      </c>
    </row>
    <row r="7340" spans="1:19">
      <c r="A7340">
        <f>'Previous Trades Import_OMS Quer'!A7340</f>
        <v>0</v>
      </c>
      <c r="B7340">
        <f>'Previous Trades Import_OMS Quer'!B7340</f>
        <v>0</v>
      </c>
      <c r="C7340" s="22">
        <f>'Previous Trades Import_OMS Quer'!C7340</f>
        <v>0</v>
      </c>
      <c r="D7340">
        <f>'Previous Trades Import_OMS Quer'!D7340</f>
        <v>0</v>
      </c>
      <c r="E7340" s="22">
        <f>'Previous Trades Import_OMS Quer'!E7340</f>
        <v>0</v>
      </c>
      <c r="F7340">
        <f>'Previous Trades Import_OMS Quer'!F7340</f>
        <v>0</v>
      </c>
      <c r="G7340">
        <f>'Previous Trades Import_OMS Quer'!G7340</f>
        <v>0</v>
      </c>
      <c r="H7340">
        <f>'Previous Trades Import_OMS Quer'!H7340</f>
        <v>0</v>
      </c>
      <c r="I7340">
        <f>'Previous Trades Import_OMS Quer'!I7340</f>
        <v>0</v>
      </c>
      <c r="J7340">
        <f>'Previous Trades Import_OMS Quer'!J7340</f>
        <v>0</v>
      </c>
      <c r="K7340">
        <f>'Previous Trades Import_OMS Quer'!K7340</f>
        <v>0</v>
      </c>
      <c r="L7340">
        <f>'Previous Trades Import_OMS Quer'!L7340</f>
        <v>0</v>
      </c>
      <c r="M7340">
        <f>'Previous Trades Import_OMS Quer'!M7340</f>
        <v>0</v>
      </c>
      <c r="N7340">
        <f>'Previous Trades Import_OMS Quer'!N7340</f>
        <v>0</v>
      </c>
      <c r="O7340" t="str">
        <f>CLEAN('Previous Trades Import_OMS Quer'!O7340)</f>
        <v/>
      </c>
      <c r="Q7340" s="25">
        <f t="shared" si="228"/>
        <v>0</v>
      </c>
      <c r="R7340" s="25" t="e">
        <f>VLOOKUP(O7340,'Currency Balance'!$O$3:$Q$32,3,0)</f>
        <v>#N/A</v>
      </c>
      <c r="S7340" t="e">
        <f t="shared" si="229"/>
        <v>#N/A</v>
      </c>
    </row>
    <row r="7341" spans="1:19">
      <c r="A7341">
        <f>'Previous Trades Import_OMS Quer'!A7341</f>
        <v>0</v>
      </c>
      <c r="B7341">
        <f>'Previous Trades Import_OMS Quer'!B7341</f>
        <v>0</v>
      </c>
      <c r="C7341" s="22">
        <f>'Previous Trades Import_OMS Quer'!C7341</f>
        <v>0</v>
      </c>
      <c r="D7341">
        <f>'Previous Trades Import_OMS Quer'!D7341</f>
        <v>0</v>
      </c>
      <c r="E7341" s="22">
        <f>'Previous Trades Import_OMS Quer'!E7341</f>
        <v>0</v>
      </c>
      <c r="F7341">
        <f>'Previous Trades Import_OMS Quer'!F7341</f>
        <v>0</v>
      </c>
      <c r="G7341">
        <f>'Previous Trades Import_OMS Quer'!G7341</f>
        <v>0</v>
      </c>
      <c r="H7341">
        <f>'Previous Trades Import_OMS Quer'!H7341</f>
        <v>0</v>
      </c>
      <c r="I7341">
        <f>'Previous Trades Import_OMS Quer'!I7341</f>
        <v>0</v>
      </c>
      <c r="J7341">
        <f>'Previous Trades Import_OMS Quer'!J7341</f>
        <v>0</v>
      </c>
      <c r="K7341">
        <f>'Previous Trades Import_OMS Quer'!K7341</f>
        <v>0</v>
      </c>
      <c r="L7341">
        <f>'Previous Trades Import_OMS Quer'!L7341</f>
        <v>0</v>
      </c>
      <c r="M7341">
        <f>'Previous Trades Import_OMS Quer'!M7341</f>
        <v>0</v>
      </c>
      <c r="N7341">
        <f>'Previous Trades Import_OMS Quer'!N7341</f>
        <v>0</v>
      </c>
      <c r="O7341" t="str">
        <f>CLEAN('Previous Trades Import_OMS Quer'!O7341)</f>
        <v/>
      </c>
      <c r="Q7341" s="25">
        <f t="shared" si="228"/>
        <v>0</v>
      </c>
      <c r="R7341" s="25" t="e">
        <f>VLOOKUP(O7341,'Currency Balance'!$O$3:$Q$32,3,0)</f>
        <v>#N/A</v>
      </c>
      <c r="S7341" t="e">
        <f t="shared" si="229"/>
        <v>#N/A</v>
      </c>
    </row>
    <row r="7342" spans="1:19">
      <c r="A7342">
        <f>'Previous Trades Import_OMS Quer'!A7342</f>
        <v>0</v>
      </c>
      <c r="B7342">
        <f>'Previous Trades Import_OMS Quer'!B7342</f>
        <v>0</v>
      </c>
      <c r="C7342" s="22">
        <f>'Previous Trades Import_OMS Quer'!C7342</f>
        <v>0</v>
      </c>
      <c r="D7342">
        <f>'Previous Trades Import_OMS Quer'!D7342</f>
        <v>0</v>
      </c>
      <c r="E7342" s="22">
        <f>'Previous Trades Import_OMS Quer'!E7342</f>
        <v>0</v>
      </c>
      <c r="F7342">
        <f>'Previous Trades Import_OMS Quer'!F7342</f>
        <v>0</v>
      </c>
      <c r="G7342">
        <f>'Previous Trades Import_OMS Quer'!G7342</f>
        <v>0</v>
      </c>
      <c r="H7342">
        <f>'Previous Trades Import_OMS Quer'!H7342</f>
        <v>0</v>
      </c>
      <c r="I7342">
        <f>'Previous Trades Import_OMS Quer'!I7342</f>
        <v>0</v>
      </c>
      <c r="J7342">
        <f>'Previous Trades Import_OMS Quer'!J7342</f>
        <v>0</v>
      </c>
      <c r="K7342">
        <f>'Previous Trades Import_OMS Quer'!K7342</f>
        <v>0</v>
      </c>
      <c r="L7342">
        <f>'Previous Trades Import_OMS Quer'!L7342</f>
        <v>0</v>
      </c>
      <c r="M7342">
        <f>'Previous Trades Import_OMS Quer'!M7342</f>
        <v>0</v>
      </c>
      <c r="N7342">
        <f>'Previous Trades Import_OMS Quer'!N7342</f>
        <v>0</v>
      </c>
      <c r="O7342" t="str">
        <f>CLEAN('Previous Trades Import_OMS Quer'!O7342)</f>
        <v/>
      </c>
      <c r="Q7342" s="25">
        <f t="shared" si="228"/>
        <v>0</v>
      </c>
      <c r="R7342" s="25" t="e">
        <f>VLOOKUP(O7342,'Currency Balance'!$O$3:$Q$32,3,0)</f>
        <v>#N/A</v>
      </c>
      <c r="S7342" t="e">
        <f t="shared" si="229"/>
        <v>#N/A</v>
      </c>
    </row>
    <row r="7343" spans="1:19">
      <c r="A7343">
        <f>'Previous Trades Import_OMS Quer'!A7343</f>
        <v>0</v>
      </c>
      <c r="B7343">
        <f>'Previous Trades Import_OMS Quer'!B7343</f>
        <v>0</v>
      </c>
      <c r="C7343" s="22">
        <f>'Previous Trades Import_OMS Quer'!C7343</f>
        <v>0</v>
      </c>
      <c r="D7343">
        <f>'Previous Trades Import_OMS Quer'!D7343</f>
        <v>0</v>
      </c>
      <c r="E7343" s="22">
        <f>'Previous Trades Import_OMS Quer'!E7343</f>
        <v>0</v>
      </c>
      <c r="F7343">
        <f>'Previous Trades Import_OMS Quer'!F7343</f>
        <v>0</v>
      </c>
      <c r="G7343">
        <f>'Previous Trades Import_OMS Quer'!G7343</f>
        <v>0</v>
      </c>
      <c r="H7343">
        <f>'Previous Trades Import_OMS Quer'!H7343</f>
        <v>0</v>
      </c>
      <c r="I7343">
        <f>'Previous Trades Import_OMS Quer'!I7343</f>
        <v>0</v>
      </c>
      <c r="J7343">
        <f>'Previous Trades Import_OMS Quer'!J7343</f>
        <v>0</v>
      </c>
      <c r="K7343">
        <f>'Previous Trades Import_OMS Quer'!K7343</f>
        <v>0</v>
      </c>
      <c r="L7343">
        <f>'Previous Trades Import_OMS Quer'!L7343</f>
        <v>0</v>
      </c>
      <c r="M7343">
        <f>'Previous Trades Import_OMS Quer'!M7343</f>
        <v>0</v>
      </c>
      <c r="N7343">
        <f>'Previous Trades Import_OMS Quer'!N7343</f>
        <v>0</v>
      </c>
      <c r="O7343" t="str">
        <f>CLEAN('Previous Trades Import_OMS Quer'!O7343)</f>
        <v/>
      </c>
      <c r="Q7343" s="25">
        <f t="shared" si="228"/>
        <v>0</v>
      </c>
      <c r="R7343" s="25" t="e">
        <f>VLOOKUP(O7343,'Currency Balance'!$O$3:$Q$32,3,0)</f>
        <v>#N/A</v>
      </c>
      <c r="S7343" t="e">
        <f t="shared" si="229"/>
        <v>#N/A</v>
      </c>
    </row>
    <row r="7344" spans="1:19">
      <c r="A7344">
        <f>'Previous Trades Import_OMS Quer'!A7344</f>
        <v>0</v>
      </c>
      <c r="B7344">
        <f>'Previous Trades Import_OMS Quer'!B7344</f>
        <v>0</v>
      </c>
      <c r="C7344" s="22">
        <f>'Previous Trades Import_OMS Quer'!C7344</f>
        <v>0</v>
      </c>
      <c r="D7344">
        <f>'Previous Trades Import_OMS Quer'!D7344</f>
        <v>0</v>
      </c>
      <c r="E7344" s="22">
        <f>'Previous Trades Import_OMS Quer'!E7344</f>
        <v>0</v>
      </c>
      <c r="F7344">
        <f>'Previous Trades Import_OMS Quer'!F7344</f>
        <v>0</v>
      </c>
      <c r="G7344">
        <f>'Previous Trades Import_OMS Quer'!G7344</f>
        <v>0</v>
      </c>
      <c r="H7344">
        <f>'Previous Trades Import_OMS Quer'!H7344</f>
        <v>0</v>
      </c>
      <c r="I7344">
        <f>'Previous Trades Import_OMS Quer'!I7344</f>
        <v>0</v>
      </c>
      <c r="J7344">
        <f>'Previous Trades Import_OMS Quer'!J7344</f>
        <v>0</v>
      </c>
      <c r="K7344">
        <f>'Previous Trades Import_OMS Quer'!K7344</f>
        <v>0</v>
      </c>
      <c r="L7344">
        <f>'Previous Trades Import_OMS Quer'!L7344</f>
        <v>0</v>
      </c>
      <c r="M7344">
        <f>'Previous Trades Import_OMS Quer'!M7344</f>
        <v>0</v>
      </c>
      <c r="N7344">
        <f>'Previous Trades Import_OMS Quer'!N7344</f>
        <v>0</v>
      </c>
      <c r="O7344" t="str">
        <f>CLEAN('Previous Trades Import_OMS Quer'!O7344)</f>
        <v/>
      </c>
      <c r="Q7344" s="25">
        <f t="shared" si="228"/>
        <v>0</v>
      </c>
      <c r="R7344" s="25" t="e">
        <f>VLOOKUP(O7344,'Currency Balance'!$O$3:$Q$32,3,0)</f>
        <v>#N/A</v>
      </c>
      <c r="S7344" t="e">
        <f t="shared" si="229"/>
        <v>#N/A</v>
      </c>
    </row>
    <row r="7345" spans="1:19">
      <c r="A7345">
        <f>'Previous Trades Import_OMS Quer'!A7345</f>
        <v>0</v>
      </c>
      <c r="B7345">
        <f>'Previous Trades Import_OMS Quer'!B7345</f>
        <v>0</v>
      </c>
      <c r="C7345" s="22">
        <f>'Previous Trades Import_OMS Quer'!C7345</f>
        <v>0</v>
      </c>
      <c r="D7345">
        <f>'Previous Trades Import_OMS Quer'!D7345</f>
        <v>0</v>
      </c>
      <c r="E7345" s="22">
        <f>'Previous Trades Import_OMS Quer'!E7345</f>
        <v>0</v>
      </c>
      <c r="F7345">
        <f>'Previous Trades Import_OMS Quer'!F7345</f>
        <v>0</v>
      </c>
      <c r="G7345">
        <f>'Previous Trades Import_OMS Quer'!G7345</f>
        <v>0</v>
      </c>
      <c r="H7345">
        <f>'Previous Trades Import_OMS Quer'!H7345</f>
        <v>0</v>
      </c>
      <c r="I7345">
        <f>'Previous Trades Import_OMS Quer'!I7345</f>
        <v>0</v>
      </c>
      <c r="J7345">
        <f>'Previous Trades Import_OMS Quer'!J7345</f>
        <v>0</v>
      </c>
      <c r="K7345">
        <f>'Previous Trades Import_OMS Quer'!K7345</f>
        <v>0</v>
      </c>
      <c r="L7345">
        <f>'Previous Trades Import_OMS Quer'!L7345</f>
        <v>0</v>
      </c>
      <c r="M7345">
        <f>'Previous Trades Import_OMS Quer'!M7345</f>
        <v>0</v>
      </c>
      <c r="N7345">
        <f>'Previous Trades Import_OMS Quer'!N7345</f>
        <v>0</v>
      </c>
      <c r="O7345" t="str">
        <f>CLEAN('Previous Trades Import_OMS Quer'!O7345)</f>
        <v/>
      </c>
      <c r="Q7345" s="25">
        <f t="shared" si="228"/>
        <v>0</v>
      </c>
      <c r="R7345" s="25" t="e">
        <f>VLOOKUP(O7345,'Currency Balance'!$O$3:$Q$32,3,0)</f>
        <v>#N/A</v>
      </c>
      <c r="S7345" t="e">
        <f t="shared" si="229"/>
        <v>#N/A</v>
      </c>
    </row>
    <row r="7346" spans="1:19">
      <c r="A7346">
        <f>'Previous Trades Import_OMS Quer'!A7346</f>
        <v>0</v>
      </c>
      <c r="B7346">
        <f>'Previous Trades Import_OMS Quer'!B7346</f>
        <v>0</v>
      </c>
      <c r="C7346" s="22">
        <f>'Previous Trades Import_OMS Quer'!C7346</f>
        <v>0</v>
      </c>
      <c r="D7346">
        <f>'Previous Trades Import_OMS Quer'!D7346</f>
        <v>0</v>
      </c>
      <c r="E7346" s="22">
        <f>'Previous Trades Import_OMS Quer'!E7346</f>
        <v>0</v>
      </c>
      <c r="F7346">
        <f>'Previous Trades Import_OMS Quer'!F7346</f>
        <v>0</v>
      </c>
      <c r="G7346">
        <f>'Previous Trades Import_OMS Quer'!G7346</f>
        <v>0</v>
      </c>
      <c r="H7346">
        <f>'Previous Trades Import_OMS Quer'!H7346</f>
        <v>0</v>
      </c>
      <c r="I7346">
        <f>'Previous Trades Import_OMS Quer'!I7346</f>
        <v>0</v>
      </c>
      <c r="J7346">
        <f>'Previous Trades Import_OMS Quer'!J7346</f>
        <v>0</v>
      </c>
      <c r="K7346">
        <f>'Previous Trades Import_OMS Quer'!K7346</f>
        <v>0</v>
      </c>
      <c r="L7346">
        <f>'Previous Trades Import_OMS Quer'!L7346</f>
        <v>0</v>
      </c>
      <c r="M7346">
        <f>'Previous Trades Import_OMS Quer'!M7346</f>
        <v>0</v>
      </c>
      <c r="N7346">
        <f>'Previous Trades Import_OMS Quer'!N7346</f>
        <v>0</v>
      </c>
      <c r="O7346" t="str">
        <f>CLEAN('Previous Trades Import_OMS Quer'!O7346)</f>
        <v/>
      </c>
      <c r="Q7346" s="25">
        <f t="shared" si="228"/>
        <v>0</v>
      </c>
      <c r="R7346" s="25" t="e">
        <f>VLOOKUP(O7346,'Currency Balance'!$O$3:$Q$32,3,0)</f>
        <v>#N/A</v>
      </c>
      <c r="S7346" t="e">
        <f t="shared" si="229"/>
        <v>#N/A</v>
      </c>
    </row>
    <row r="7347" spans="1:19">
      <c r="A7347">
        <f>'Previous Trades Import_OMS Quer'!A7347</f>
        <v>0</v>
      </c>
      <c r="B7347">
        <f>'Previous Trades Import_OMS Quer'!B7347</f>
        <v>0</v>
      </c>
      <c r="C7347" s="22">
        <f>'Previous Trades Import_OMS Quer'!C7347</f>
        <v>0</v>
      </c>
      <c r="D7347">
        <f>'Previous Trades Import_OMS Quer'!D7347</f>
        <v>0</v>
      </c>
      <c r="E7347" s="22">
        <f>'Previous Trades Import_OMS Quer'!E7347</f>
        <v>0</v>
      </c>
      <c r="F7347">
        <f>'Previous Trades Import_OMS Quer'!F7347</f>
        <v>0</v>
      </c>
      <c r="G7347">
        <f>'Previous Trades Import_OMS Quer'!G7347</f>
        <v>0</v>
      </c>
      <c r="H7347">
        <f>'Previous Trades Import_OMS Quer'!H7347</f>
        <v>0</v>
      </c>
      <c r="I7347">
        <f>'Previous Trades Import_OMS Quer'!I7347</f>
        <v>0</v>
      </c>
      <c r="J7347">
        <f>'Previous Trades Import_OMS Quer'!J7347</f>
        <v>0</v>
      </c>
      <c r="K7347">
        <f>'Previous Trades Import_OMS Quer'!K7347</f>
        <v>0</v>
      </c>
      <c r="L7347">
        <f>'Previous Trades Import_OMS Quer'!L7347</f>
        <v>0</v>
      </c>
      <c r="M7347">
        <f>'Previous Trades Import_OMS Quer'!M7347</f>
        <v>0</v>
      </c>
      <c r="N7347">
        <f>'Previous Trades Import_OMS Quer'!N7347</f>
        <v>0</v>
      </c>
      <c r="O7347" t="str">
        <f>CLEAN('Previous Trades Import_OMS Quer'!O7347)</f>
        <v/>
      </c>
      <c r="Q7347" s="25">
        <f t="shared" si="228"/>
        <v>0</v>
      </c>
      <c r="R7347" s="25" t="e">
        <f>VLOOKUP(O7347,'Currency Balance'!$O$3:$Q$32,3,0)</f>
        <v>#N/A</v>
      </c>
      <c r="S7347" t="e">
        <f t="shared" si="229"/>
        <v>#N/A</v>
      </c>
    </row>
    <row r="7348" spans="1:19">
      <c r="A7348">
        <f>'Previous Trades Import_OMS Quer'!A7348</f>
        <v>0</v>
      </c>
      <c r="B7348">
        <f>'Previous Trades Import_OMS Quer'!B7348</f>
        <v>0</v>
      </c>
      <c r="C7348" s="22">
        <f>'Previous Trades Import_OMS Quer'!C7348</f>
        <v>0</v>
      </c>
      <c r="D7348">
        <f>'Previous Trades Import_OMS Quer'!D7348</f>
        <v>0</v>
      </c>
      <c r="E7348" s="22">
        <f>'Previous Trades Import_OMS Quer'!E7348</f>
        <v>0</v>
      </c>
      <c r="F7348">
        <f>'Previous Trades Import_OMS Quer'!F7348</f>
        <v>0</v>
      </c>
      <c r="G7348">
        <f>'Previous Trades Import_OMS Quer'!G7348</f>
        <v>0</v>
      </c>
      <c r="H7348">
        <f>'Previous Trades Import_OMS Quer'!H7348</f>
        <v>0</v>
      </c>
      <c r="I7348">
        <f>'Previous Trades Import_OMS Quer'!I7348</f>
        <v>0</v>
      </c>
      <c r="J7348">
        <f>'Previous Trades Import_OMS Quer'!J7348</f>
        <v>0</v>
      </c>
      <c r="K7348">
        <f>'Previous Trades Import_OMS Quer'!K7348</f>
        <v>0</v>
      </c>
      <c r="L7348">
        <f>'Previous Trades Import_OMS Quer'!L7348</f>
        <v>0</v>
      </c>
      <c r="M7348">
        <f>'Previous Trades Import_OMS Quer'!M7348</f>
        <v>0</v>
      </c>
      <c r="N7348">
        <f>'Previous Trades Import_OMS Quer'!N7348</f>
        <v>0</v>
      </c>
      <c r="O7348" t="str">
        <f>CLEAN('Previous Trades Import_OMS Quer'!O7348)</f>
        <v/>
      </c>
      <c r="Q7348" s="25">
        <f t="shared" si="228"/>
        <v>0</v>
      </c>
      <c r="R7348" s="25" t="e">
        <f>VLOOKUP(O7348,'Currency Balance'!$O$3:$Q$32,3,0)</f>
        <v>#N/A</v>
      </c>
      <c r="S7348" t="e">
        <f t="shared" si="229"/>
        <v>#N/A</v>
      </c>
    </row>
    <row r="7349" spans="1:19">
      <c r="A7349">
        <f>'Previous Trades Import_OMS Quer'!A7349</f>
        <v>0</v>
      </c>
      <c r="B7349">
        <f>'Previous Trades Import_OMS Quer'!B7349</f>
        <v>0</v>
      </c>
      <c r="C7349" s="22">
        <f>'Previous Trades Import_OMS Quer'!C7349</f>
        <v>0</v>
      </c>
      <c r="D7349">
        <f>'Previous Trades Import_OMS Quer'!D7349</f>
        <v>0</v>
      </c>
      <c r="E7349" s="22">
        <f>'Previous Trades Import_OMS Quer'!E7349</f>
        <v>0</v>
      </c>
      <c r="F7349">
        <f>'Previous Trades Import_OMS Quer'!F7349</f>
        <v>0</v>
      </c>
      <c r="G7349">
        <f>'Previous Trades Import_OMS Quer'!G7349</f>
        <v>0</v>
      </c>
      <c r="H7349">
        <f>'Previous Trades Import_OMS Quer'!H7349</f>
        <v>0</v>
      </c>
      <c r="I7349">
        <f>'Previous Trades Import_OMS Quer'!I7349</f>
        <v>0</v>
      </c>
      <c r="J7349">
        <f>'Previous Trades Import_OMS Quer'!J7349</f>
        <v>0</v>
      </c>
      <c r="K7349">
        <f>'Previous Trades Import_OMS Quer'!K7349</f>
        <v>0</v>
      </c>
      <c r="L7349">
        <f>'Previous Trades Import_OMS Quer'!L7349</f>
        <v>0</v>
      </c>
      <c r="M7349">
        <f>'Previous Trades Import_OMS Quer'!M7349</f>
        <v>0</v>
      </c>
      <c r="N7349">
        <f>'Previous Trades Import_OMS Quer'!N7349</f>
        <v>0</v>
      </c>
      <c r="O7349" t="str">
        <f>CLEAN('Previous Trades Import_OMS Quer'!O7349)</f>
        <v/>
      </c>
      <c r="Q7349" s="25">
        <f t="shared" si="228"/>
        <v>0</v>
      </c>
      <c r="R7349" s="25" t="e">
        <f>VLOOKUP(O7349,'Currency Balance'!$O$3:$Q$32,3,0)</f>
        <v>#N/A</v>
      </c>
      <c r="S7349" t="e">
        <f t="shared" si="229"/>
        <v>#N/A</v>
      </c>
    </row>
    <row r="7350" spans="1:19">
      <c r="A7350">
        <f>'Previous Trades Import_OMS Quer'!A7350</f>
        <v>0</v>
      </c>
      <c r="B7350">
        <f>'Previous Trades Import_OMS Quer'!B7350</f>
        <v>0</v>
      </c>
      <c r="C7350" s="22">
        <f>'Previous Trades Import_OMS Quer'!C7350</f>
        <v>0</v>
      </c>
      <c r="D7350">
        <f>'Previous Trades Import_OMS Quer'!D7350</f>
        <v>0</v>
      </c>
      <c r="E7350" s="22">
        <f>'Previous Trades Import_OMS Quer'!E7350</f>
        <v>0</v>
      </c>
      <c r="F7350">
        <f>'Previous Trades Import_OMS Quer'!F7350</f>
        <v>0</v>
      </c>
      <c r="G7350">
        <f>'Previous Trades Import_OMS Quer'!G7350</f>
        <v>0</v>
      </c>
      <c r="H7350">
        <f>'Previous Trades Import_OMS Quer'!H7350</f>
        <v>0</v>
      </c>
      <c r="I7350">
        <f>'Previous Trades Import_OMS Quer'!I7350</f>
        <v>0</v>
      </c>
      <c r="J7350">
        <f>'Previous Trades Import_OMS Quer'!J7350</f>
        <v>0</v>
      </c>
      <c r="K7350">
        <f>'Previous Trades Import_OMS Quer'!K7350</f>
        <v>0</v>
      </c>
      <c r="L7350">
        <f>'Previous Trades Import_OMS Quer'!L7350</f>
        <v>0</v>
      </c>
      <c r="M7350">
        <f>'Previous Trades Import_OMS Quer'!M7350</f>
        <v>0</v>
      </c>
      <c r="N7350">
        <f>'Previous Trades Import_OMS Quer'!N7350</f>
        <v>0</v>
      </c>
      <c r="O7350" t="str">
        <f>CLEAN('Previous Trades Import_OMS Quer'!O7350)</f>
        <v/>
      </c>
      <c r="Q7350" s="25">
        <f t="shared" si="228"/>
        <v>0</v>
      </c>
      <c r="R7350" s="25" t="e">
        <f>VLOOKUP(O7350,'Currency Balance'!$O$3:$Q$32,3,0)</f>
        <v>#N/A</v>
      </c>
      <c r="S7350" t="e">
        <f t="shared" si="229"/>
        <v>#N/A</v>
      </c>
    </row>
    <row r="7351" spans="1:19">
      <c r="A7351">
        <f>'Previous Trades Import_OMS Quer'!A7351</f>
        <v>0</v>
      </c>
      <c r="B7351">
        <f>'Previous Trades Import_OMS Quer'!B7351</f>
        <v>0</v>
      </c>
      <c r="C7351" s="22">
        <f>'Previous Trades Import_OMS Quer'!C7351</f>
        <v>0</v>
      </c>
      <c r="D7351">
        <f>'Previous Trades Import_OMS Quer'!D7351</f>
        <v>0</v>
      </c>
      <c r="E7351" s="22">
        <f>'Previous Trades Import_OMS Quer'!E7351</f>
        <v>0</v>
      </c>
      <c r="F7351">
        <f>'Previous Trades Import_OMS Quer'!F7351</f>
        <v>0</v>
      </c>
      <c r="G7351">
        <f>'Previous Trades Import_OMS Quer'!G7351</f>
        <v>0</v>
      </c>
      <c r="H7351">
        <f>'Previous Trades Import_OMS Quer'!H7351</f>
        <v>0</v>
      </c>
      <c r="I7351">
        <f>'Previous Trades Import_OMS Quer'!I7351</f>
        <v>0</v>
      </c>
      <c r="J7351">
        <f>'Previous Trades Import_OMS Quer'!J7351</f>
        <v>0</v>
      </c>
      <c r="K7351">
        <f>'Previous Trades Import_OMS Quer'!K7351</f>
        <v>0</v>
      </c>
      <c r="L7351">
        <f>'Previous Trades Import_OMS Quer'!L7351</f>
        <v>0</v>
      </c>
      <c r="M7351">
        <f>'Previous Trades Import_OMS Quer'!M7351</f>
        <v>0</v>
      </c>
      <c r="N7351">
        <f>'Previous Trades Import_OMS Quer'!N7351</f>
        <v>0</v>
      </c>
      <c r="O7351" t="str">
        <f>CLEAN('Previous Trades Import_OMS Quer'!O7351)</f>
        <v/>
      </c>
      <c r="Q7351" s="25">
        <f t="shared" si="228"/>
        <v>0</v>
      </c>
      <c r="R7351" s="25" t="e">
        <f>VLOOKUP(O7351,'Currency Balance'!$O$3:$Q$32,3,0)</f>
        <v>#N/A</v>
      </c>
      <c r="S7351" t="e">
        <f t="shared" si="229"/>
        <v>#N/A</v>
      </c>
    </row>
    <row r="7352" spans="1:19">
      <c r="A7352">
        <f>'Previous Trades Import_OMS Quer'!A7352</f>
        <v>0</v>
      </c>
      <c r="B7352">
        <f>'Previous Trades Import_OMS Quer'!B7352</f>
        <v>0</v>
      </c>
      <c r="C7352" s="22">
        <f>'Previous Trades Import_OMS Quer'!C7352</f>
        <v>0</v>
      </c>
      <c r="D7352">
        <f>'Previous Trades Import_OMS Quer'!D7352</f>
        <v>0</v>
      </c>
      <c r="E7352" s="22">
        <f>'Previous Trades Import_OMS Quer'!E7352</f>
        <v>0</v>
      </c>
      <c r="F7352">
        <f>'Previous Trades Import_OMS Quer'!F7352</f>
        <v>0</v>
      </c>
      <c r="G7352">
        <f>'Previous Trades Import_OMS Quer'!G7352</f>
        <v>0</v>
      </c>
      <c r="H7352">
        <f>'Previous Trades Import_OMS Quer'!H7352</f>
        <v>0</v>
      </c>
      <c r="I7352">
        <f>'Previous Trades Import_OMS Quer'!I7352</f>
        <v>0</v>
      </c>
      <c r="J7352">
        <f>'Previous Trades Import_OMS Quer'!J7352</f>
        <v>0</v>
      </c>
      <c r="K7352">
        <f>'Previous Trades Import_OMS Quer'!K7352</f>
        <v>0</v>
      </c>
      <c r="L7352">
        <f>'Previous Trades Import_OMS Quer'!L7352</f>
        <v>0</v>
      </c>
      <c r="M7352">
        <f>'Previous Trades Import_OMS Quer'!M7352</f>
        <v>0</v>
      </c>
      <c r="N7352">
        <f>'Previous Trades Import_OMS Quer'!N7352</f>
        <v>0</v>
      </c>
      <c r="O7352" t="str">
        <f>CLEAN('Previous Trades Import_OMS Quer'!O7352)</f>
        <v/>
      </c>
      <c r="Q7352" s="25">
        <f t="shared" si="228"/>
        <v>0</v>
      </c>
      <c r="R7352" s="25" t="e">
        <f>VLOOKUP(O7352,'Currency Balance'!$O$3:$Q$32,3,0)</f>
        <v>#N/A</v>
      </c>
      <c r="S7352" t="e">
        <f t="shared" si="229"/>
        <v>#N/A</v>
      </c>
    </row>
    <row r="7353" spans="1:19">
      <c r="A7353">
        <f>'Previous Trades Import_OMS Quer'!A7353</f>
        <v>0</v>
      </c>
      <c r="B7353">
        <f>'Previous Trades Import_OMS Quer'!B7353</f>
        <v>0</v>
      </c>
      <c r="C7353" s="22">
        <f>'Previous Trades Import_OMS Quer'!C7353</f>
        <v>0</v>
      </c>
      <c r="D7353">
        <f>'Previous Trades Import_OMS Quer'!D7353</f>
        <v>0</v>
      </c>
      <c r="E7353" s="22">
        <f>'Previous Trades Import_OMS Quer'!E7353</f>
        <v>0</v>
      </c>
      <c r="F7353">
        <f>'Previous Trades Import_OMS Quer'!F7353</f>
        <v>0</v>
      </c>
      <c r="G7353">
        <f>'Previous Trades Import_OMS Quer'!G7353</f>
        <v>0</v>
      </c>
      <c r="H7353">
        <f>'Previous Trades Import_OMS Quer'!H7353</f>
        <v>0</v>
      </c>
      <c r="I7353">
        <f>'Previous Trades Import_OMS Quer'!I7353</f>
        <v>0</v>
      </c>
      <c r="J7353">
        <f>'Previous Trades Import_OMS Quer'!J7353</f>
        <v>0</v>
      </c>
      <c r="K7353">
        <f>'Previous Trades Import_OMS Quer'!K7353</f>
        <v>0</v>
      </c>
      <c r="L7353">
        <f>'Previous Trades Import_OMS Quer'!L7353</f>
        <v>0</v>
      </c>
      <c r="M7353">
        <f>'Previous Trades Import_OMS Quer'!M7353</f>
        <v>0</v>
      </c>
      <c r="N7353">
        <f>'Previous Trades Import_OMS Quer'!N7353</f>
        <v>0</v>
      </c>
      <c r="O7353" t="str">
        <f>CLEAN('Previous Trades Import_OMS Quer'!O7353)</f>
        <v/>
      </c>
      <c r="Q7353" s="25">
        <f t="shared" si="228"/>
        <v>0</v>
      </c>
      <c r="R7353" s="25" t="e">
        <f>VLOOKUP(O7353,'Currency Balance'!$O$3:$Q$32,3,0)</f>
        <v>#N/A</v>
      </c>
      <c r="S7353" t="e">
        <f t="shared" si="229"/>
        <v>#N/A</v>
      </c>
    </row>
    <row r="7354" spans="1:19">
      <c r="A7354">
        <f>'Previous Trades Import_OMS Quer'!A7354</f>
        <v>0</v>
      </c>
      <c r="B7354">
        <f>'Previous Trades Import_OMS Quer'!B7354</f>
        <v>0</v>
      </c>
      <c r="C7354" s="22">
        <f>'Previous Trades Import_OMS Quer'!C7354</f>
        <v>0</v>
      </c>
      <c r="D7354">
        <f>'Previous Trades Import_OMS Quer'!D7354</f>
        <v>0</v>
      </c>
      <c r="E7354" s="22">
        <f>'Previous Trades Import_OMS Quer'!E7354</f>
        <v>0</v>
      </c>
      <c r="F7354">
        <f>'Previous Trades Import_OMS Quer'!F7354</f>
        <v>0</v>
      </c>
      <c r="G7354">
        <f>'Previous Trades Import_OMS Quer'!G7354</f>
        <v>0</v>
      </c>
      <c r="H7354">
        <f>'Previous Trades Import_OMS Quer'!H7354</f>
        <v>0</v>
      </c>
      <c r="I7354">
        <f>'Previous Trades Import_OMS Quer'!I7354</f>
        <v>0</v>
      </c>
      <c r="J7354">
        <f>'Previous Trades Import_OMS Quer'!J7354</f>
        <v>0</v>
      </c>
      <c r="K7354">
        <f>'Previous Trades Import_OMS Quer'!K7354</f>
        <v>0</v>
      </c>
      <c r="L7354">
        <f>'Previous Trades Import_OMS Quer'!L7354</f>
        <v>0</v>
      </c>
      <c r="M7354">
        <f>'Previous Trades Import_OMS Quer'!M7354</f>
        <v>0</v>
      </c>
      <c r="N7354">
        <f>'Previous Trades Import_OMS Quer'!N7354</f>
        <v>0</v>
      </c>
      <c r="O7354" t="str">
        <f>CLEAN('Previous Trades Import_OMS Quer'!O7354)</f>
        <v/>
      </c>
      <c r="Q7354" s="25">
        <f t="shared" si="228"/>
        <v>0</v>
      </c>
      <c r="R7354" s="25" t="e">
        <f>VLOOKUP(O7354,'Currency Balance'!$O$3:$Q$32,3,0)</f>
        <v>#N/A</v>
      </c>
      <c r="S7354" t="e">
        <f t="shared" si="229"/>
        <v>#N/A</v>
      </c>
    </row>
    <row r="7355" spans="1:19">
      <c r="A7355">
        <f>'Previous Trades Import_OMS Quer'!A7355</f>
        <v>0</v>
      </c>
      <c r="B7355">
        <f>'Previous Trades Import_OMS Quer'!B7355</f>
        <v>0</v>
      </c>
      <c r="C7355" s="22">
        <f>'Previous Trades Import_OMS Quer'!C7355</f>
        <v>0</v>
      </c>
      <c r="D7355">
        <f>'Previous Trades Import_OMS Quer'!D7355</f>
        <v>0</v>
      </c>
      <c r="E7355" s="22">
        <f>'Previous Trades Import_OMS Quer'!E7355</f>
        <v>0</v>
      </c>
      <c r="F7355">
        <f>'Previous Trades Import_OMS Quer'!F7355</f>
        <v>0</v>
      </c>
      <c r="G7355">
        <f>'Previous Trades Import_OMS Quer'!G7355</f>
        <v>0</v>
      </c>
      <c r="H7355">
        <f>'Previous Trades Import_OMS Quer'!H7355</f>
        <v>0</v>
      </c>
      <c r="I7355">
        <f>'Previous Trades Import_OMS Quer'!I7355</f>
        <v>0</v>
      </c>
      <c r="J7355">
        <f>'Previous Trades Import_OMS Quer'!J7355</f>
        <v>0</v>
      </c>
      <c r="K7355">
        <f>'Previous Trades Import_OMS Quer'!K7355</f>
        <v>0</v>
      </c>
      <c r="L7355">
        <f>'Previous Trades Import_OMS Quer'!L7355</f>
        <v>0</v>
      </c>
      <c r="M7355">
        <f>'Previous Trades Import_OMS Quer'!M7355</f>
        <v>0</v>
      </c>
      <c r="N7355">
        <f>'Previous Trades Import_OMS Quer'!N7355</f>
        <v>0</v>
      </c>
      <c r="O7355" t="str">
        <f>CLEAN('Previous Trades Import_OMS Quer'!O7355)</f>
        <v/>
      </c>
      <c r="Q7355" s="25">
        <f t="shared" si="228"/>
        <v>0</v>
      </c>
      <c r="R7355" s="25" t="e">
        <f>VLOOKUP(O7355,'Currency Balance'!$O$3:$Q$32,3,0)</f>
        <v>#N/A</v>
      </c>
      <c r="S7355" t="e">
        <f t="shared" si="229"/>
        <v>#N/A</v>
      </c>
    </row>
    <row r="7356" spans="1:19">
      <c r="A7356">
        <f>'Previous Trades Import_OMS Quer'!A7356</f>
        <v>0</v>
      </c>
      <c r="B7356">
        <f>'Previous Trades Import_OMS Quer'!B7356</f>
        <v>0</v>
      </c>
      <c r="C7356" s="22">
        <f>'Previous Trades Import_OMS Quer'!C7356</f>
        <v>0</v>
      </c>
      <c r="D7356">
        <f>'Previous Trades Import_OMS Quer'!D7356</f>
        <v>0</v>
      </c>
      <c r="E7356" s="22">
        <f>'Previous Trades Import_OMS Quer'!E7356</f>
        <v>0</v>
      </c>
      <c r="F7356">
        <f>'Previous Trades Import_OMS Quer'!F7356</f>
        <v>0</v>
      </c>
      <c r="G7356">
        <f>'Previous Trades Import_OMS Quer'!G7356</f>
        <v>0</v>
      </c>
      <c r="H7356">
        <f>'Previous Trades Import_OMS Quer'!H7356</f>
        <v>0</v>
      </c>
      <c r="I7356">
        <f>'Previous Trades Import_OMS Quer'!I7356</f>
        <v>0</v>
      </c>
      <c r="J7356">
        <f>'Previous Trades Import_OMS Quer'!J7356</f>
        <v>0</v>
      </c>
      <c r="K7356">
        <f>'Previous Trades Import_OMS Quer'!K7356</f>
        <v>0</v>
      </c>
      <c r="L7356">
        <f>'Previous Trades Import_OMS Quer'!L7356</f>
        <v>0</v>
      </c>
      <c r="M7356">
        <f>'Previous Trades Import_OMS Quer'!M7356</f>
        <v>0</v>
      </c>
      <c r="N7356">
        <f>'Previous Trades Import_OMS Quer'!N7356</f>
        <v>0</v>
      </c>
      <c r="O7356" t="str">
        <f>CLEAN('Previous Trades Import_OMS Quer'!O7356)</f>
        <v/>
      </c>
      <c r="Q7356" s="25">
        <f t="shared" si="228"/>
        <v>0</v>
      </c>
      <c r="R7356" s="25" t="e">
        <f>VLOOKUP(O7356,'Currency Balance'!$O$3:$Q$32,3,0)</f>
        <v>#N/A</v>
      </c>
      <c r="S7356" t="e">
        <f t="shared" si="229"/>
        <v>#N/A</v>
      </c>
    </row>
    <row r="7357" spans="1:19">
      <c r="A7357">
        <f>'Previous Trades Import_OMS Quer'!A7357</f>
        <v>0</v>
      </c>
      <c r="B7357">
        <f>'Previous Trades Import_OMS Quer'!B7357</f>
        <v>0</v>
      </c>
      <c r="C7357" s="22">
        <f>'Previous Trades Import_OMS Quer'!C7357</f>
        <v>0</v>
      </c>
      <c r="D7357">
        <f>'Previous Trades Import_OMS Quer'!D7357</f>
        <v>0</v>
      </c>
      <c r="E7357" s="22">
        <f>'Previous Trades Import_OMS Quer'!E7357</f>
        <v>0</v>
      </c>
      <c r="F7357">
        <f>'Previous Trades Import_OMS Quer'!F7357</f>
        <v>0</v>
      </c>
      <c r="G7357">
        <f>'Previous Trades Import_OMS Quer'!G7357</f>
        <v>0</v>
      </c>
      <c r="H7357">
        <f>'Previous Trades Import_OMS Quer'!H7357</f>
        <v>0</v>
      </c>
      <c r="I7357">
        <f>'Previous Trades Import_OMS Quer'!I7357</f>
        <v>0</v>
      </c>
      <c r="J7357">
        <f>'Previous Trades Import_OMS Quer'!J7357</f>
        <v>0</v>
      </c>
      <c r="K7357">
        <f>'Previous Trades Import_OMS Quer'!K7357</f>
        <v>0</v>
      </c>
      <c r="L7357">
        <f>'Previous Trades Import_OMS Quer'!L7357</f>
        <v>0</v>
      </c>
      <c r="M7357">
        <f>'Previous Trades Import_OMS Quer'!M7357</f>
        <v>0</v>
      </c>
      <c r="N7357">
        <f>'Previous Trades Import_OMS Quer'!N7357</f>
        <v>0</v>
      </c>
      <c r="O7357" t="str">
        <f>CLEAN('Previous Trades Import_OMS Quer'!O7357)</f>
        <v/>
      </c>
      <c r="Q7357" s="25">
        <f t="shared" si="228"/>
        <v>0</v>
      </c>
      <c r="R7357" s="25" t="e">
        <f>VLOOKUP(O7357,'Currency Balance'!$O$3:$Q$32,3,0)</f>
        <v>#N/A</v>
      </c>
      <c r="S7357" t="e">
        <f t="shared" si="229"/>
        <v>#N/A</v>
      </c>
    </row>
    <row r="7358" spans="1:19">
      <c r="A7358">
        <f>'Previous Trades Import_OMS Quer'!A7358</f>
        <v>0</v>
      </c>
      <c r="B7358">
        <f>'Previous Trades Import_OMS Quer'!B7358</f>
        <v>0</v>
      </c>
      <c r="C7358" s="22">
        <f>'Previous Trades Import_OMS Quer'!C7358</f>
        <v>0</v>
      </c>
      <c r="D7358">
        <f>'Previous Trades Import_OMS Quer'!D7358</f>
        <v>0</v>
      </c>
      <c r="E7358" s="22">
        <f>'Previous Trades Import_OMS Quer'!E7358</f>
        <v>0</v>
      </c>
      <c r="F7358">
        <f>'Previous Trades Import_OMS Quer'!F7358</f>
        <v>0</v>
      </c>
      <c r="G7358">
        <f>'Previous Trades Import_OMS Quer'!G7358</f>
        <v>0</v>
      </c>
      <c r="H7358">
        <f>'Previous Trades Import_OMS Quer'!H7358</f>
        <v>0</v>
      </c>
      <c r="I7358">
        <f>'Previous Trades Import_OMS Quer'!I7358</f>
        <v>0</v>
      </c>
      <c r="J7358">
        <f>'Previous Trades Import_OMS Quer'!J7358</f>
        <v>0</v>
      </c>
      <c r="K7358">
        <f>'Previous Trades Import_OMS Quer'!K7358</f>
        <v>0</v>
      </c>
      <c r="L7358">
        <f>'Previous Trades Import_OMS Quer'!L7358</f>
        <v>0</v>
      </c>
      <c r="M7358">
        <f>'Previous Trades Import_OMS Quer'!M7358</f>
        <v>0</v>
      </c>
      <c r="N7358">
        <f>'Previous Trades Import_OMS Quer'!N7358</f>
        <v>0</v>
      </c>
      <c r="O7358" t="str">
        <f>CLEAN('Previous Trades Import_OMS Quer'!O7358)</f>
        <v/>
      </c>
      <c r="Q7358" s="25">
        <f t="shared" si="228"/>
        <v>0</v>
      </c>
      <c r="R7358" s="25" t="e">
        <f>VLOOKUP(O7358,'Currency Balance'!$O$3:$Q$32,3,0)</f>
        <v>#N/A</v>
      </c>
      <c r="S7358" t="e">
        <f t="shared" si="229"/>
        <v>#N/A</v>
      </c>
    </row>
    <row r="7359" spans="1:19">
      <c r="A7359">
        <f>'Previous Trades Import_OMS Quer'!A7359</f>
        <v>0</v>
      </c>
      <c r="B7359">
        <f>'Previous Trades Import_OMS Quer'!B7359</f>
        <v>0</v>
      </c>
      <c r="C7359" s="22">
        <f>'Previous Trades Import_OMS Quer'!C7359</f>
        <v>0</v>
      </c>
      <c r="D7359">
        <f>'Previous Trades Import_OMS Quer'!D7359</f>
        <v>0</v>
      </c>
      <c r="E7359" s="22">
        <f>'Previous Trades Import_OMS Quer'!E7359</f>
        <v>0</v>
      </c>
      <c r="F7359">
        <f>'Previous Trades Import_OMS Quer'!F7359</f>
        <v>0</v>
      </c>
      <c r="G7359">
        <f>'Previous Trades Import_OMS Quer'!G7359</f>
        <v>0</v>
      </c>
      <c r="H7359">
        <f>'Previous Trades Import_OMS Quer'!H7359</f>
        <v>0</v>
      </c>
      <c r="I7359">
        <f>'Previous Trades Import_OMS Quer'!I7359</f>
        <v>0</v>
      </c>
      <c r="J7359">
        <f>'Previous Trades Import_OMS Quer'!J7359</f>
        <v>0</v>
      </c>
      <c r="K7359">
        <f>'Previous Trades Import_OMS Quer'!K7359</f>
        <v>0</v>
      </c>
      <c r="L7359">
        <f>'Previous Trades Import_OMS Quer'!L7359</f>
        <v>0</v>
      </c>
      <c r="M7359">
        <f>'Previous Trades Import_OMS Quer'!M7359</f>
        <v>0</v>
      </c>
      <c r="N7359">
        <f>'Previous Trades Import_OMS Quer'!N7359</f>
        <v>0</v>
      </c>
      <c r="O7359" t="str">
        <f>CLEAN('Previous Trades Import_OMS Quer'!O7359)</f>
        <v/>
      </c>
      <c r="Q7359" s="25">
        <f t="shared" si="228"/>
        <v>0</v>
      </c>
      <c r="R7359" s="25" t="e">
        <f>VLOOKUP(O7359,'Currency Balance'!$O$3:$Q$32,3,0)</f>
        <v>#N/A</v>
      </c>
      <c r="S7359" t="e">
        <f t="shared" si="229"/>
        <v>#N/A</v>
      </c>
    </row>
    <row r="7360" spans="1:19">
      <c r="A7360">
        <f>'Previous Trades Import_OMS Quer'!A7360</f>
        <v>0</v>
      </c>
      <c r="B7360">
        <f>'Previous Trades Import_OMS Quer'!B7360</f>
        <v>0</v>
      </c>
      <c r="C7360" s="22">
        <f>'Previous Trades Import_OMS Quer'!C7360</f>
        <v>0</v>
      </c>
      <c r="D7360">
        <f>'Previous Trades Import_OMS Quer'!D7360</f>
        <v>0</v>
      </c>
      <c r="E7360" s="22">
        <f>'Previous Trades Import_OMS Quer'!E7360</f>
        <v>0</v>
      </c>
      <c r="F7360">
        <f>'Previous Trades Import_OMS Quer'!F7360</f>
        <v>0</v>
      </c>
      <c r="G7360">
        <f>'Previous Trades Import_OMS Quer'!G7360</f>
        <v>0</v>
      </c>
      <c r="H7360">
        <f>'Previous Trades Import_OMS Quer'!H7360</f>
        <v>0</v>
      </c>
      <c r="I7360">
        <f>'Previous Trades Import_OMS Quer'!I7360</f>
        <v>0</v>
      </c>
      <c r="J7360">
        <f>'Previous Trades Import_OMS Quer'!J7360</f>
        <v>0</v>
      </c>
      <c r="K7360">
        <f>'Previous Trades Import_OMS Quer'!K7360</f>
        <v>0</v>
      </c>
      <c r="L7360">
        <f>'Previous Trades Import_OMS Quer'!L7360</f>
        <v>0</v>
      </c>
      <c r="M7360">
        <f>'Previous Trades Import_OMS Quer'!M7360</f>
        <v>0</v>
      </c>
      <c r="N7360">
        <f>'Previous Trades Import_OMS Quer'!N7360</f>
        <v>0</v>
      </c>
      <c r="O7360" t="str">
        <f>CLEAN('Previous Trades Import_OMS Quer'!O7360)</f>
        <v/>
      </c>
      <c r="Q7360" s="25">
        <f t="shared" si="228"/>
        <v>0</v>
      </c>
      <c r="R7360" s="25" t="e">
        <f>VLOOKUP(O7360,'Currency Balance'!$O$3:$Q$32,3,0)</f>
        <v>#N/A</v>
      </c>
      <c r="S7360" t="e">
        <f t="shared" si="229"/>
        <v>#N/A</v>
      </c>
    </row>
    <row r="7361" spans="1:19">
      <c r="A7361">
        <f>'Previous Trades Import_OMS Quer'!A7361</f>
        <v>0</v>
      </c>
      <c r="B7361">
        <f>'Previous Trades Import_OMS Quer'!B7361</f>
        <v>0</v>
      </c>
      <c r="C7361" s="22">
        <f>'Previous Trades Import_OMS Quer'!C7361</f>
        <v>0</v>
      </c>
      <c r="D7361">
        <f>'Previous Trades Import_OMS Quer'!D7361</f>
        <v>0</v>
      </c>
      <c r="E7361" s="22">
        <f>'Previous Trades Import_OMS Quer'!E7361</f>
        <v>0</v>
      </c>
      <c r="F7361">
        <f>'Previous Trades Import_OMS Quer'!F7361</f>
        <v>0</v>
      </c>
      <c r="G7361">
        <f>'Previous Trades Import_OMS Quer'!G7361</f>
        <v>0</v>
      </c>
      <c r="H7361">
        <f>'Previous Trades Import_OMS Quer'!H7361</f>
        <v>0</v>
      </c>
      <c r="I7361">
        <f>'Previous Trades Import_OMS Quer'!I7361</f>
        <v>0</v>
      </c>
      <c r="J7361">
        <f>'Previous Trades Import_OMS Quer'!J7361</f>
        <v>0</v>
      </c>
      <c r="K7361">
        <f>'Previous Trades Import_OMS Quer'!K7361</f>
        <v>0</v>
      </c>
      <c r="L7361">
        <f>'Previous Trades Import_OMS Quer'!L7361</f>
        <v>0</v>
      </c>
      <c r="M7361">
        <f>'Previous Trades Import_OMS Quer'!M7361</f>
        <v>0</v>
      </c>
      <c r="N7361">
        <f>'Previous Trades Import_OMS Quer'!N7361</f>
        <v>0</v>
      </c>
      <c r="O7361" t="str">
        <f>CLEAN('Previous Trades Import_OMS Quer'!O7361)</f>
        <v/>
      </c>
      <c r="Q7361" s="25">
        <f t="shared" si="228"/>
        <v>0</v>
      </c>
      <c r="R7361" s="25" t="e">
        <f>VLOOKUP(O7361,'Currency Balance'!$O$3:$Q$32,3,0)</f>
        <v>#N/A</v>
      </c>
      <c r="S7361" t="e">
        <f t="shared" si="229"/>
        <v>#N/A</v>
      </c>
    </row>
    <row r="7362" spans="1:19">
      <c r="A7362">
        <f>'Previous Trades Import_OMS Quer'!A7362</f>
        <v>0</v>
      </c>
      <c r="B7362">
        <f>'Previous Trades Import_OMS Quer'!B7362</f>
        <v>0</v>
      </c>
      <c r="C7362" s="22">
        <f>'Previous Trades Import_OMS Quer'!C7362</f>
        <v>0</v>
      </c>
      <c r="D7362">
        <f>'Previous Trades Import_OMS Quer'!D7362</f>
        <v>0</v>
      </c>
      <c r="E7362" s="22">
        <f>'Previous Trades Import_OMS Quer'!E7362</f>
        <v>0</v>
      </c>
      <c r="F7362">
        <f>'Previous Trades Import_OMS Quer'!F7362</f>
        <v>0</v>
      </c>
      <c r="G7362">
        <f>'Previous Trades Import_OMS Quer'!G7362</f>
        <v>0</v>
      </c>
      <c r="H7362">
        <f>'Previous Trades Import_OMS Quer'!H7362</f>
        <v>0</v>
      </c>
      <c r="I7362">
        <f>'Previous Trades Import_OMS Quer'!I7362</f>
        <v>0</v>
      </c>
      <c r="J7362">
        <f>'Previous Trades Import_OMS Quer'!J7362</f>
        <v>0</v>
      </c>
      <c r="K7362">
        <f>'Previous Trades Import_OMS Quer'!K7362</f>
        <v>0</v>
      </c>
      <c r="L7362">
        <f>'Previous Trades Import_OMS Quer'!L7362</f>
        <v>0</v>
      </c>
      <c r="M7362">
        <f>'Previous Trades Import_OMS Quer'!M7362</f>
        <v>0</v>
      </c>
      <c r="N7362">
        <f>'Previous Trades Import_OMS Quer'!N7362</f>
        <v>0</v>
      </c>
      <c r="O7362" t="str">
        <f>CLEAN('Previous Trades Import_OMS Quer'!O7362)</f>
        <v/>
      </c>
      <c r="Q7362" s="25">
        <f t="shared" ref="Q7362:Q7425" si="230">IF(G7362="sell",M7362,-M7362)</f>
        <v>0</v>
      </c>
      <c r="R7362" s="25" t="e">
        <f>VLOOKUP(O7362,'Currency Balance'!$O$3:$Q$32,3,0)</f>
        <v>#N/A</v>
      </c>
      <c r="S7362" t="e">
        <f t="shared" ref="S7362:S7425" si="231">Q7362/R7362</f>
        <v>#N/A</v>
      </c>
    </row>
    <row r="7363" spans="1:19">
      <c r="A7363">
        <f>'Previous Trades Import_OMS Quer'!A7363</f>
        <v>0</v>
      </c>
      <c r="B7363">
        <f>'Previous Trades Import_OMS Quer'!B7363</f>
        <v>0</v>
      </c>
      <c r="C7363" s="22">
        <f>'Previous Trades Import_OMS Quer'!C7363</f>
        <v>0</v>
      </c>
      <c r="D7363">
        <f>'Previous Trades Import_OMS Quer'!D7363</f>
        <v>0</v>
      </c>
      <c r="E7363" s="22">
        <f>'Previous Trades Import_OMS Quer'!E7363</f>
        <v>0</v>
      </c>
      <c r="F7363">
        <f>'Previous Trades Import_OMS Quer'!F7363</f>
        <v>0</v>
      </c>
      <c r="G7363">
        <f>'Previous Trades Import_OMS Quer'!G7363</f>
        <v>0</v>
      </c>
      <c r="H7363">
        <f>'Previous Trades Import_OMS Quer'!H7363</f>
        <v>0</v>
      </c>
      <c r="I7363">
        <f>'Previous Trades Import_OMS Quer'!I7363</f>
        <v>0</v>
      </c>
      <c r="J7363">
        <f>'Previous Trades Import_OMS Quer'!J7363</f>
        <v>0</v>
      </c>
      <c r="K7363">
        <f>'Previous Trades Import_OMS Quer'!K7363</f>
        <v>0</v>
      </c>
      <c r="L7363">
        <f>'Previous Trades Import_OMS Quer'!L7363</f>
        <v>0</v>
      </c>
      <c r="M7363">
        <f>'Previous Trades Import_OMS Quer'!M7363</f>
        <v>0</v>
      </c>
      <c r="N7363">
        <f>'Previous Trades Import_OMS Quer'!N7363</f>
        <v>0</v>
      </c>
      <c r="O7363" t="str">
        <f>CLEAN('Previous Trades Import_OMS Quer'!O7363)</f>
        <v/>
      </c>
      <c r="Q7363" s="25">
        <f t="shared" si="230"/>
        <v>0</v>
      </c>
      <c r="R7363" s="25" t="e">
        <f>VLOOKUP(O7363,'Currency Balance'!$O$3:$Q$32,3,0)</f>
        <v>#N/A</v>
      </c>
      <c r="S7363" t="e">
        <f t="shared" si="231"/>
        <v>#N/A</v>
      </c>
    </row>
    <row r="7364" spans="1:19">
      <c r="A7364">
        <f>'Previous Trades Import_OMS Quer'!A7364</f>
        <v>0</v>
      </c>
      <c r="B7364">
        <f>'Previous Trades Import_OMS Quer'!B7364</f>
        <v>0</v>
      </c>
      <c r="C7364" s="22">
        <f>'Previous Trades Import_OMS Quer'!C7364</f>
        <v>0</v>
      </c>
      <c r="D7364">
        <f>'Previous Trades Import_OMS Quer'!D7364</f>
        <v>0</v>
      </c>
      <c r="E7364" s="22">
        <f>'Previous Trades Import_OMS Quer'!E7364</f>
        <v>0</v>
      </c>
      <c r="F7364">
        <f>'Previous Trades Import_OMS Quer'!F7364</f>
        <v>0</v>
      </c>
      <c r="G7364">
        <f>'Previous Trades Import_OMS Quer'!G7364</f>
        <v>0</v>
      </c>
      <c r="H7364">
        <f>'Previous Trades Import_OMS Quer'!H7364</f>
        <v>0</v>
      </c>
      <c r="I7364">
        <f>'Previous Trades Import_OMS Quer'!I7364</f>
        <v>0</v>
      </c>
      <c r="J7364">
        <f>'Previous Trades Import_OMS Quer'!J7364</f>
        <v>0</v>
      </c>
      <c r="K7364">
        <f>'Previous Trades Import_OMS Quer'!K7364</f>
        <v>0</v>
      </c>
      <c r="L7364">
        <f>'Previous Trades Import_OMS Quer'!L7364</f>
        <v>0</v>
      </c>
      <c r="M7364">
        <f>'Previous Trades Import_OMS Quer'!M7364</f>
        <v>0</v>
      </c>
      <c r="N7364">
        <f>'Previous Trades Import_OMS Quer'!N7364</f>
        <v>0</v>
      </c>
      <c r="O7364" t="str">
        <f>CLEAN('Previous Trades Import_OMS Quer'!O7364)</f>
        <v/>
      </c>
      <c r="Q7364" s="25">
        <f t="shared" si="230"/>
        <v>0</v>
      </c>
      <c r="R7364" s="25" t="e">
        <f>VLOOKUP(O7364,'Currency Balance'!$O$3:$Q$32,3,0)</f>
        <v>#N/A</v>
      </c>
      <c r="S7364" t="e">
        <f t="shared" si="231"/>
        <v>#N/A</v>
      </c>
    </row>
    <row r="7365" spans="1:19">
      <c r="A7365">
        <f>'Previous Trades Import_OMS Quer'!A7365</f>
        <v>0</v>
      </c>
      <c r="B7365">
        <f>'Previous Trades Import_OMS Quer'!B7365</f>
        <v>0</v>
      </c>
      <c r="C7365" s="22">
        <f>'Previous Trades Import_OMS Quer'!C7365</f>
        <v>0</v>
      </c>
      <c r="D7365">
        <f>'Previous Trades Import_OMS Quer'!D7365</f>
        <v>0</v>
      </c>
      <c r="E7365" s="22">
        <f>'Previous Trades Import_OMS Quer'!E7365</f>
        <v>0</v>
      </c>
      <c r="F7365">
        <f>'Previous Trades Import_OMS Quer'!F7365</f>
        <v>0</v>
      </c>
      <c r="G7365">
        <f>'Previous Trades Import_OMS Quer'!G7365</f>
        <v>0</v>
      </c>
      <c r="H7365">
        <f>'Previous Trades Import_OMS Quer'!H7365</f>
        <v>0</v>
      </c>
      <c r="I7365">
        <f>'Previous Trades Import_OMS Quer'!I7365</f>
        <v>0</v>
      </c>
      <c r="J7365">
        <f>'Previous Trades Import_OMS Quer'!J7365</f>
        <v>0</v>
      </c>
      <c r="K7365">
        <f>'Previous Trades Import_OMS Quer'!K7365</f>
        <v>0</v>
      </c>
      <c r="L7365">
        <f>'Previous Trades Import_OMS Quer'!L7365</f>
        <v>0</v>
      </c>
      <c r="M7365">
        <f>'Previous Trades Import_OMS Quer'!M7365</f>
        <v>0</v>
      </c>
      <c r="N7365">
        <f>'Previous Trades Import_OMS Quer'!N7365</f>
        <v>0</v>
      </c>
      <c r="O7365" t="str">
        <f>CLEAN('Previous Trades Import_OMS Quer'!O7365)</f>
        <v/>
      </c>
      <c r="Q7365" s="25">
        <f t="shared" si="230"/>
        <v>0</v>
      </c>
      <c r="R7365" s="25" t="e">
        <f>VLOOKUP(O7365,'Currency Balance'!$O$3:$Q$32,3,0)</f>
        <v>#N/A</v>
      </c>
      <c r="S7365" t="e">
        <f t="shared" si="231"/>
        <v>#N/A</v>
      </c>
    </row>
    <row r="7366" spans="1:19">
      <c r="A7366">
        <f>'Previous Trades Import_OMS Quer'!A7366</f>
        <v>0</v>
      </c>
      <c r="B7366">
        <f>'Previous Trades Import_OMS Quer'!B7366</f>
        <v>0</v>
      </c>
      <c r="C7366" s="22">
        <f>'Previous Trades Import_OMS Quer'!C7366</f>
        <v>0</v>
      </c>
      <c r="D7366">
        <f>'Previous Trades Import_OMS Quer'!D7366</f>
        <v>0</v>
      </c>
      <c r="E7366" s="22">
        <f>'Previous Trades Import_OMS Quer'!E7366</f>
        <v>0</v>
      </c>
      <c r="F7366">
        <f>'Previous Trades Import_OMS Quer'!F7366</f>
        <v>0</v>
      </c>
      <c r="G7366">
        <f>'Previous Trades Import_OMS Quer'!G7366</f>
        <v>0</v>
      </c>
      <c r="H7366">
        <f>'Previous Trades Import_OMS Quer'!H7366</f>
        <v>0</v>
      </c>
      <c r="I7366">
        <f>'Previous Trades Import_OMS Quer'!I7366</f>
        <v>0</v>
      </c>
      <c r="J7366">
        <f>'Previous Trades Import_OMS Quer'!J7366</f>
        <v>0</v>
      </c>
      <c r="K7366">
        <f>'Previous Trades Import_OMS Quer'!K7366</f>
        <v>0</v>
      </c>
      <c r="L7366">
        <f>'Previous Trades Import_OMS Quer'!L7366</f>
        <v>0</v>
      </c>
      <c r="M7366">
        <f>'Previous Trades Import_OMS Quer'!M7366</f>
        <v>0</v>
      </c>
      <c r="N7366">
        <f>'Previous Trades Import_OMS Quer'!N7366</f>
        <v>0</v>
      </c>
      <c r="O7366" t="str">
        <f>CLEAN('Previous Trades Import_OMS Quer'!O7366)</f>
        <v/>
      </c>
      <c r="Q7366" s="25">
        <f t="shared" si="230"/>
        <v>0</v>
      </c>
      <c r="R7366" s="25" t="e">
        <f>VLOOKUP(O7366,'Currency Balance'!$O$3:$Q$32,3,0)</f>
        <v>#N/A</v>
      </c>
      <c r="S7366" t="e">
        <f t="shared" si="231"/>
        <v>#N/A</v>
      </c>
    </row>
    <row r="7367" spans="1:19">
      <c r="A7367">
        <f>'Previous Trades Import_OMS Quer'!A7367</f>
        <v>0</v>
      </c>
      <c r="B7367">
        <f>'Previous Trades Import_OMS Quer'!B7367</f>
        <v>0</v>
      </c>
      <c r="C7367" s="22">
        <f>'Previous Trades Import_OMS Quer'!C7367</f>
        <v>0</v>
      </c>
      <c r="D7367">
        <f>'Previous Trades Import_OMS Quer'!D7367</f>
        <v>0</v>
      </c>
      <c r="E7367" s="22">
        <f>'Previous Trades Import_OMS Quer'!E7367</f>
        <v>0</v>
      </c>
      <c r="F7367">
        <f>'Previous Trades Import_OMS Quer'!F7367</f>
        <v>0</v>
      </c>
      <c r="G7367">
        <f>'Previous Trades Import_OMS Quer'!G7367</f>
        <v>0</v>
      </c>
      <c r="H7367">
        <f>'Previous Trades Import_OMS Quer'!H7367</f>
        <v>0</v>
      </c>
      <c r="I7367">
        <f>'Previous Trades Import_OMS Quer'!I7367</f>
        <v>0</v>
      </c>
      <c r="J7367">
        <f>'Previous Trades Import_OMS Quer'!J7367</f>
        <v>0</v>
      </c>
      <c r="K7367">
        <f>'Previous Trades Import_OMS Quer'!K7367</f>
        <v>0</v>
      </c>
      <c r="L7367">
        <f>'Previous Trades Import_OMS Quer'!L7367</f>
        <v>0</v>
      </c>
      <c r="M7367">
        <f>'Previous Trades Import_OMS Quer'!M7367</f>
        <v>0</v>
      </c>
      <c r="N7367">
        <f>'Previous Trades Import_OMS Quer'!N7367</f>
        <v>0</v>
      </c>
      <c r="O7367" t="str">
        <f>CLEAN('Previous Trades Import_OMS Quer'!O7367)</f>
        <v/>
      </c>
      <c r="Q7367" s="25">
        <f t="shared" si="230"/>
        <v>0</v>
      </c>
      <c r="R7367" s="25" t="e">
        <f>VLOOKUP(O7367,'Currency Balance'!$O$3:$Q$32,3,0)</f>
        <v>#N/A</v>
      </c>
      <c r="S7367" t="e">
        <f t="shared" si="231"/>
        <v>#N/A</v>
      </c>
    </row>
    <row r="7368" spans="1:19">
      <c r="A7368">
        <f>'Previous Trades Import_OMS Quer'!A7368</f>
        <v>0</v>
      </c>
      <c r="B7368">
        <f>'Previous Trades Import_OMS Quer'!B7368</f>
        <v>0</v>
      </c>
      <c r="C7368" s="22">
        <f>'Previous Trades Import_OMS Quer'!C7368</f>
        <v>0</v>
      </c>
      <c r="D7368">
        <f>'Previous Trades Import_OMS Quer'!D7368</f>
        <v>0</v>
      </c>
      <c r="E7368" s="22">
        <f>'Previous Trades Import_OMS Quer'!E7368</f>
        <v>0</v>
      </c>
      <c r="F7368">
        <f>'Previous Trades Import_OMS Quer'!F7368</f>
        <v>0</v>
      </c>
      <c r="G7368">
        <f>'Previous Trades Import_OMS Quer'!G7368</f>
        <v>0</v>
      </c>
      <c r="H7368">
        <f>'Previous Trades Import_OMS Quer'!H7368</f>
        <v>0</v>
      </c>
      <c r="I7368">
        <f>'Previous Trades Import_OMS Quer'!I7368</f>
        <v>0</v>
      </c>
      <c r="J7368">
        <f>'Previous Trades Import_OMS Quer'!J7368</f>
        <v>0</v>
      </c>
      <c r="K7368">
        <f>'Previous Trades Import_OMS Quer'!K7368</f>
        <v>0</v>
      </c>
      <c r="L7368">
        <f>'Previous Trades Import_OMS Quer'!L7368</f>
        <v>0</v>
      </c>
      <c r="M7368">
        <f>'Previous Trades Import_OMS Quer'!M7368</f>
        <v>0</v>
      </c>
      <c r="N7368">
        <f>'Previous Trades Import_OMS Quer'!N7368</f>
        <v>0</v>
      </c>
      <c r="O7368" t="str">
        <f>CLEAN('Previous Trades Import_OMS Quer'!O7368)</f>
        <v/>
      </c>
      <c r="Q7368" s="25">
        <f t="shared" si="230"/>
        <v>0</v>
      </c>
      <c r="R7368" s="25" t="e">
        <f>VLOOKUP(O7368,'Currency Balance'!$O$3:$Q$32,3,0)</f>
        <v>#N/A</v>
      </c>
      <c r="S7368" t="e">
        <f t="shared" si="231"/>
        <v>#N/A</v>
      </c>
    </row>
    <row r="7369" spans="1:19">
      <c r="A7369">
        <f>'Previous Trades Import_OMS Quer'!A7369</f>
        <v>0</v>
      </c>
      <c r="B7369">
        <f>'Previous Trades Import_OMS Quer'!B7369</f>
        <v>0</v>
      </c>
      <c r="C7369" s="22">
        <f>'Previous Trades Import_OMS Quer'!C7369</f>
        <v>0</v>
      </c>
      <c r="D7369">
        <f>'Previous Trades Import_OMS Quer'!D7369</f>
        <v>0</v>
      </c>
      <c r="E7369" s="22">
        <f>'Previous Trades Import_OMS Quer'!E7369</f>
        <v>0</v>
      </c>
      <c r="F7369">
        <f>'Previous Trades Import_OMS Quer'!F7369</f>
        <v>0</v>
      </c>
      <c r="G7369">
        <f>'Previous Trades Import_OMS Quer'!G7369</f>
        <v>0</v>
      </c>
      <c r="H7369">
        <f>'Previous Trades Import_OMS Quer'!H7369</f>
        <v>0</v>
      </c>
      <c r="I7369">
        <f>'Previous Trades Import_OMS Quer'!I7369</f>
        <v>0</v>
      </c>
      <c r="J7369">
        <f>'Previous Trades Import_OMS Quer'!J7369</f>
        <v>0</v>
      </c>
      <c r="K7369">
        <f>'Previous Trades Import_OMS Quer'!K7369</f>
        <v>0</v>
      </c>
      <c r="L7369">
        <f>'Previous Trades Import_OMS Quer'!L7369</f>
        <v>0</v>
      </c>
      <c r="M7369">
        <f>'Previous Trades Import_OMS Quer'!M7369</f>
        <v>0</v>
      </c>
      <c r="N7369">
        <f>'Previous Trades Import_OMS Quer'!N7369</f>
        <v>0</v>
      </c>
      <c r="O7369" t="str">
        <f>CLEAN('Previous Trades Import_OMS Quer'!O7369)</f>
        <v/>
      </c>
      <c r="Q7369" s="25">
        <f t="shared" si="230"/>
        <v>0</v>
      </c>
      <c r="R7369" s="25" t="e">
        <f>VLOOKUP(O7369,'Currency Balance'!$O$3:$Q$32,3,0)</f>
        <v>#N/A</v>
      </c>
      <c r="S7369" t="e">
        <f t="shared" si="231"/>
        <v>#N/A</v>
      </c>
    </row>
    <row r="7370" spans="1:19">
      <c r="A7370">
        <f>'Previous Trades Import_OMS Quer'!A7370</f>
        <v>0</v>
      </c>
      <c r="B7370">
        <f>'Previous Trades Import_OMS Quer'!B7370</f>
        <v>0</v>
      </c>
      <c r="C7370" s="22">
        <f>'Previous Trades Import_OMS Quer'!C7370</f>
        <v>0</v>
      </c>
      <c r="D7370">
        <f>'Previous Trades Import_OMS Quer'!D7370</f>
        <v>0</v>
      </c>
      <c r="E7370" s="22">
        <f>'Previous Trades Import_OMS Quer'!E7370</f>
        <v>0</v>
      </c>
      <c r="F7370">
        <f>'Previous Trades Import_OMS Quer'!F7370</f>
        <v>0</v>
      </c>
      <c r="G7370">
        <f>'Previous Trades Import_OMS Quer'!G7370</f>
        <v>0</v>
      </c>
      <c r="H7370">
        <f>'Previous Trades Import_OMS Quer'!H7370</f>
        <v>0</v>
      </c>
      <c r="I7370">
        <f>'Previous Trades Import_OMS Quer'!I7370</f>
        <v>0</v>
      </c>
      <c r="J7370">
        <f>'Previous Trades Import_OMS Quer'!J7370</f>
        <v>0</v>
      </c>
      <c r="K7370">
        <f>'Previous Trades Import_OMS Quer'!K7370</f>
        <v>0</v>
      </c>
      <c r="L7370">
        <f>'Previous Trades Import_OMS Quer'!L7370</f>
        <v>0</v>
      </c>
      <c r="M7370">
        <f>'Previous Trades Import_OMS Quer'!M7370</f>
        <v>0</v>
      </c>
      <c r="N7370">
        <f>'Previous Trades Import_OMS Quer'!N7370</f>
        <v>0</v>
      </c>
      <c r="O7370" t="str">
        <f>CLEAN('Previous Trades Import_OMS Quer'!O7370)</f>
        <v/>
      </c>
      <c r="Q7370" s="25">
        <f t="shared" si="230"/>
        <v>0</v>
      </c>
      <c r="R7370" s="25" t="e">
        <f>VLOOKUP(O7370,'Currency Balance'!$O$3:$Q$32,3,0)</f>
        <v>#N/A</v>
      </c>
      <c r="S7370" t="e">
        <f t="shared" si="231"/>
        <v>#N/A</v>
      </c>
    </row>
    <row r="7371" spans="1:19">
      <c r="A7371">
        <f>'Previous Trades Import_OMS Quer'!A7371</f>
        <v>0</v>
      </c>
      <c r="B7371">
        <f>'Previous Trades Import_OMS Quer'!B7371</f>
        <v>0</v>
      </c>
      <c r="C7371" s="22">
        <f>'Previous Trades Import_OMS Quer'!C7371</f>
        <v>0</v>
      </c>
      <c r="D7371">
        <f>'Previous Trades Import_OMS Quer'!D7371</f>
        <v>0</v>
      </c>
      <c r="E7371" s="22">
        <f>'Previous Trades Import_OMS Quer'!E7371</f>
        <v>0</v>
      </c>
      <c r="F7371">
        <f>'Previous Trades Import_OMS Quer'!F7371</f>
        <v>0</v>
      </c>
      <c r="G7371">
        <f>'Previous Trades Import_OMS Quer'!G7371</f>
        <v>0</v>
      </c>
      <c r="H7371">
        <f>'Previous Trades Import_OMS Quer'!H7371</f>
        <v>0</v>
      </c>
      <c r="I7371">
        <f>'Previous Trades Import_OMS Quer'!I7371</f>
        <v>0</v>
      </c>
      <c r="J7371">
        <f>'Previous Trades Import_OMS Quer'!J7371</f>
        <v>0</v>
      </c>
      <c r="K7371">
        <f>'Previous Trades Import_OMS Quer'!K7371</f>
        <v>0</v>
      </c>
      <c r="L7371">
        <f>'Previous Trades Import_OMS Quer'!L7371</f>
        <v>0</v>
      </c>
      <c r="M7371">
        <f>'Previous Trades Import_OMS Quer'!M7371</f>
        <v>0</v>
      </c>
      <c r="N7371">
        <f>'Previous Trades Import_OMS Quer'!N7371</f>
        <v>0</v>
      </c>
      <c r="O7371" t="str">
        <f>CLEAN('Previous Trades Import_OMS Quer'!O7371)</f>
        <v/>
      </c>
      <c r="Q7371" s="25">
        <f t="shared" si="230"/>
        <v>0</v>
      </c>
      <c r="R7371" s="25" t="e">
        <f>VLOOKUP(O7371,'Currency Balance'!$O$3:$Q$32,3,0)</f>
        <v>#N/A</v>
      </c>
      <c r="S7371" t="e">
        <f t="shared" si="231"/>
        <v>#N/A</v>
      </c>
    </row>
    <row r="7372" spans="1:19">
      <c r="A7372">
        <f>'Previous Trades Import_OMS Quer'!A7372</f>
        <v>0</v>
      </c>
      <c r="B7372">
        <f>'Previous Trades Import_OMS Quer'!B7372</f>
        <v>0</v>
      </c>
      <c r="C7372" s="22">
        <f>'Previous Trades Import_OMS Quer'!C7372</f>
        <v>0</v>
      </c>
      <c r="D7372">
        <f>'Previous Trades Import_OMS Quer'!D7372</f>
        <v>0</v>
      </c>
      <c r="E7372" s="22">
        <f>'Previous Trades Import_OMS Quer'!E7372</f>
        <v>0</v>
      </c>
      <c r="F7372">
        <f>'Previous Trades Import_OMS Quer'!F7372</f>
        <v>0</v>
      </c>
      <c r="G7372">
        <f>'Previous Trades Import_OMS Quer'!G7372</f>
        <v>0</v>
      </c>
      <c r="H7372">
        <f>'Previous Trades Import_OMS Quer'!H7372</f>
        <v>0</v>
      </c>
      <c r="I7372">
        <f>'Previous Trades Import_OMS Quer'!I7372</f>
        <v>0</v>
      </c>
      <c r="J7372">
        <f>'Previous Trades Import_OMS Quer'!J7372</f>
        <v>0</v>
      </c>
      <c r="K7372">
        <f>'Previous Trades Import_OMS Quer'!K7372</f>
        <v>0</v>
      </c>
      <c r="L7372">
        <f>'Previous Trades Import_OMS Quer'!L7372</f>
        <v>0</v>
      </c>
      <c r="M7372">
        <f>'Previous Trades Import_OMS Quer'!M7372</f>
        <v>0</v>
      </c>
      <c r="N7372">
        <f>'Previous Trades Import_OMS Quer'!N7372</f>
        <v>0</v>
      </c>
      <c r="O7372" t="str">
        <f>CLEAN('Previous Trades Import_OMS Quer'!O7372)</f>
        <v/>
      </c>
      <c r="Q7372" s="25">
        <f t="shared" si="230"/>
        <v>0</v>
      </c>
      <c r="R7372" s="25" t="e">
        <f>VLOOKUP(O7372,'Currency Balance'!$O$3:$Q$32,3,0)</f>
        <v>#N/A</v>
      </c>
      <c r="S7372" t="e">
        <f t="shared" si="231"/>
        <v>#N/A</v>
      </c>
    </row>
    <row r="7373" spans="1:19">
      <c r="A7373">
        <f>'Previous Trades Import_OMS Quer'!A7373</f>
        <v>0</v>
      </c>
      <c r="B7373">
        <f>'Previous Trades Import_OMS Quer'!B7373</f>
        <v>0</v>
      </c>
      <c r="C7373" s="22">
        <f>'Previous Trades Import_OMS Quer'!C7373</f>
        <v>0</v>
      </c>
      <c r="D7373">
        <f>'Previous Trades Import_OMS Quer'!D7373</f>
        <v>0</v>
      </c>
      <c r="E7373" s="22">
        <f>'Previous Trades Import_OMS Quer'!E7373</f>
        <v>0</v>
      </c>
      <c r="F7373">
        <f>'Previous Trades Import_OMS Quer'!F7373</f>
        <v>0</v>
      </c>
      <c r="G7373">
        <f>'Previous Trades Import_OMS Quer'!G7373</f>
        <v>0</v>
      </c>
      <c r="H7373">
        <f>'Previous Trades Import_OMS Quer'!H7373</f>
        <v>0</v>
      </c>
      <c r="I7373">
        <f>'Previous Trades Import_OMS Quer'!I7373</f>
        <v>0</v>
      </c>
      <c r="J7373">
        <f>'Previous Trades Import_OMS Quer'!J7373</f>
        <v>0</v>
      </c>
      <c r="K7373">
        <f>'Previous Trades Import_OMS Quer'!K7373</f>
        <v>0</v>
      </c>
      <c r="L7373">
        <f>'Previous Trades Import_OMS Quer'!L7373</f>
        <v>0</v>
      </c>
      <c r="M7373">
        <f>'Previous Trades Import_OMS Quer'!M7373</f>
        <v>0</v>
      </c>
      <c r="N7373">
        <f>'Previous Trades Import_OMS Quer'!N7373</f>
        <v>0</v>
      </c>
      <c r="O7373" t="str">
        <f>CLEAN('Previous Trades Import_OMS Quer'!O7373)</f>
        <v/>
      </c>
      <c r="Q7373" s="25">
        <f t="shared" si="230"/>
        <v>0</v>
      </c>
      <c r="R7373" s="25" t="e">
        <f>VLOOKUP(O7373,'Currency Balance'!$O$3:$Q$32,3,0)</f>
        <v>#N/A</v>
      </c>
      <c r="S7373" t="e">
        <f t="shared" si="231"/>
        <v>#N/A</v>
      </c>
    </row>
    <row r="7374" spans="1:19">
      <c r="A7374">
        <f>'Previous Trades Import_OMS Quer'!A7374</f>
        <v>0</v>
      </c>
      <c r="B7374">
        <f>'Previous Trades Import_OMS Quer'!B7374</f>
        <v>0</v>
      </c>
      <c r="C7374" s="22">
        <f>'Previous Trades Import_OMS Quer'!C7374</f>
        <v>0</v>
      </c>
      <c r="D7374">
        <f>'Previous Trades Import_OMS Quer'!D7374</f>
        <v>0</v>
      </c>
      <c r="E7374" s="22">
        <f>'Previous Trades Import_OMS Quer'!E7374</f>
        <v>0</v>
      </c>
      <c r="F7374">
        <f>'Previous Trades Import_OMS Quer'!F7374</f>
        <v>0</v>
      </c>
      <c r="G7374">
        <f>'Previous Trades Import_OMS Quer'!G7374</f>
        <v>0</v>
      </c>
      <c r="H7374">
        <f>'Previous Trades Import_OMS Quer'!H7374</f>
        <v>0</v>
      </c>
      <c r="I7374">
        <f>'Previous Trades Import_OMS Quer'!I7374</f>
        <v>0</v>
      </c>
      <c r="J7374">
        <f>'Previous Trades Import_OMS Quer'!J7374</f>
        <v>0</v>
      </c>
      <c r="K7374">
        <f>'Previous Trades Import_OMS Quer'!K7374</f>
        <v>0</v>
      </c>
      <c r="L7374">
        <f>'Previous Trades Import_OMS Quer'!L7374</f>
        <v>0</v>
      </c>
      <c r="M7374">
        <f>'Previous Trades Import_OMS Quer'!M7374</f>
        <v>0</v>
      </c>
      <c r="N7374">
        <f>'Previous Trades Import_OMS Quer'!N7374</f>
        <v>0</v>
      </c>
      <c r="O7374" t="str">
        <f>CLEAN('Previous Trades Import_OMS Quer'!O7374)</f>
        <v/>
      </c>
      <c r="Q7374" s="25">
        <f t="shared" si="230"/>
        <v>0</v>
      </c>
      <c r="R7374" s="25" t="e">
        <f>VLOOKUP(O7374,'Currency Balance'!$O$3:$Q$32,3,0)</f>
        <v>#N/A</v>
      </c>
      <c r="S7374" t="e">
        <f t="shared" si="231"/>
        <v>#N/A</v>
      </c>
    </row>
    <row r="7375" spans="1:19">
      <c r="A7375">
        <f>'Previous Trades Import_OMS Quer'!A7375</f>
        <v>0</v>
      </c>
      <c r="B7375">
        <f>'Previous Trades Import_OMS Quer'!B7375</f>
        <v>0</v>
      </c>
      <c r="C7375" s="22">
        <f>'Previous Trades Import_OMS Quer'!C7375</f>
        <v>0</v>
      </c>
      <c r="D7375">
        <f>'Previous Trades Import_OMS Quer'!D7375</f>
        <v>0</v>
      </c>
      <c r="E7375" s="22">
        <f>'Previous Trades Import_OMS Quer'!E7375</f>
        <v>0</v>
      </c>
      <c r="F7375">
        <f>'Previous Trades Import_OMS Quer'!F7375</f>
        <v>0</v>
      </c>
      <c r="G7375">
        <f>'Previous Trades Import_OMS Quer'!G7375</f>
        <v>0</v>
      </c>
      <c r="H7375">
        <f>'Previous Trades Import_OMS Quer'!H7375</f>
        <v>0</v>
      </c>
      <c r="I7375">
        <f>'Previous Trades Import_OMS Quer'!I7375</f>
        <v>0</v>
      </c>
      <c r="J7375">
        <f>'Previous Trades Import_OMS Quer'!J7375</f>
        <v>0</v>
      </c>
      <c r="K7375">
        <f>'Previous Trades Import_OMS Quer'!K7375</f>
        <v>0</v>
      </c>
      <c r="L7375">
        <f>'Previous Trades Import_OMS Quer'!L7375</f>
        <v>0</v>
      </c>
      <c r="M7375">
        <f>'Previous Trades Import_OMS Quer'!M7375</f>
        <v>0</v>
      </c>
      <c r="N7375">
        <f>'Previous Trades Import_OMS Quer'!N7375</f>
        <v>0</v>
      </c>
      <c r="O7375" t="str">
        <f>CLEAN('Previous Trades Import_OMS Quer'!O7375)</f>
        <v/>
      </c>
      <c r="Q7375" s="25">
        <f t="shared" si="230"/>
        <v>0</v>
      </c>
      <c r="R7375" s="25" t="e">
        <f>VLOOKUP(O7375,'Currency Balance'!$O$3:$Q$32,3,0)</f>
        <v>#N/A</v>
      </c>
      <c r="S7375" t="e">
        <f t="shared" si="231"/>
        <v>#N/A</v>
      </c>
    </row>
    <row r="7376" spans="1:19">
      <c r="A7376">
        <f>'Previous Trades Import_OMS Quer'!A7376</f>
        <v>0</v>
      </c>
      <c r="B7376">
        <f>'Previous Trades Import_OMS Quer'!B7376</f>
        <v>0</v>
      </c>
      <c r="C7376" s="22">
        <f>'Previous Trades Import_OMS Quer'!C7376</f>
        <v>0</v>
      </c>
      <c r="D7376">
        <f>'Previous Trades Import_OMS Quer'!D7376</f>
        <v>0</v>
      </c>
      <c r="E7376" s="22">
        <f>'Previous Trades Import_OMS Quer'!E7376</f>
        <v>0</v>
      </c>
      <c r="F7376">
        <f>'Previous Trades Import_OMS Quer'!F7376</f>
        <v>0</v>
      </c>
      <c r="G7376">
        <f>'Previous Trades Import_OMS Quer'!G7376</f>
        <v>0</v>
      </c>
      <c r="H7376">
        <f>'Previous Trades Import_OMS Quer'!H7376</f>
        <v>0</v>
      </c>
      <c r="I7376">
        <f>'Previous Trades Import_OMS Quer'!I7376</f>
        <v>0</v>
      </c>
      <c r="J7376">
        <f>'Previous Trades Import_OMS Quer'!J7376</f>
        <v>0</v>
      </c>
      <c r="K7376">
        <f>'Previous Trades Import_OMS Quer'!K7376</f>
        <v>0</v>
      </c>
      <c r="L7376">
        <f>'Previous Trades Import_OMS Quer'!L7376</f>
        <v>0</v>
      </c>
      <c r="M7376">
        <f>'Previous Trades Import_OMS Quer'!M7376</f>
        <v>0</v>
      </c>
      <c r="N7376">
        <f>'Previous Trades Import_OMS Quer'!N7376</f>
        <v>0</v>
      </c>
      <c r="O7376" t="str">
        <f>CLEAN('Previous Trades Import_OMS Quer'!O7376)</f>
        <v/>
      </c>
      <c r="Q7376" s="25">
        <f t="shared" si="230"/>
        <v>0</v>
      </c>
      <c r="R7376" s="25" t="e">
        <f>VLOOKUP(O7376,'Currency Balance'!$O$3:$Q$32,3,0)</f>
        <v>#N/A</v>
      </c>
      <c r="S7376" t="e">
        <f t="shared" si="231"/>
        <v>#N/A</v>
      </c>
    </row>
    <row r="7377" spans="1:19">
      <c r="A7377">
        <f>'Previous Trades Import_OMS Quer'!A7377</f>
        <v>0</v>
      </c>
      <c r="B7377">
        <f>'Previous Trades Import_OMS Quer'!B7377</f>
        <v>0</v>
      </c>
      <c r="C7377" s="22">
        <f>'Previous Trades Import_OMS Quer'!C7377</f>
        <v>0</v>
      </c>
      <c r="D7377">
        <f>'Previous Trades Import_OMS Quer'!D7377</f>
        <v>0</v>
      </c>
      <c r="E7377" s="22">
        <f>'Previous Trades Import_OMS Quer'!E7377</f>
        <v>0</v>
      </c>
      <c r="F7377">
        <f>'Previous Trades Import_OMS Quer'!F7377</f>
        <v>0</v>
      </c>
      <c r="G7377">
        <f>'Previous Trades Import_OMS Quer'!G7377</f>
        <v>0</v>
      </c>
      <c r="H7377">
        <f>'Previous Trades Import_OMS Quer'!H7377</f>
        <v>0</v>
      </c>
      <c r="I7377">
        <f>'Previous Trades Import_OMS Quer'!I7377</f>
        <v>0</v>
      </c>
      <c r="J7377">
        <f>'Previous Trades Import_OMS Quer'!J7377</f>
        <v>0</v>
      </c>
      <c r="K7377">
        <f>'Previous Trades Import_OMS Quer'!K7377</f>
        <v>0</v>
      </c>
      <c r="L7377">
        <f>'Previous Trades Import_OMS Quer'!L7377</f>
        <v>0</v>
      </c>
      <c r="M7377">
        <f>'Previous Trades Import_OMS Quer'!M7377</f>
        <v>0</v>
      </c>
      <c r="N7377">
        <f>'Previous Trades Import_OMS Quer'!N7377</f>
        <v>0</v>
      </c>
      <c r="O7377" t="str">
        <f>CLEAN('Previous Trades Import_OMS Quer'!O7377)</f>
        <v/>
      </c>
      <c r="Q7377" s="25">
        <f t="shared" si="230"/>
        <v>0</v>
      </c>
      <c r="R7377" s="25" t="e">
        <f>VLOOKUP(O7377,'Currency Balance'!$O$3:$Q$32,3,0)</f>
        <v>#N/A</v>
      </c>
      <c r="S7377" t="e">
        <f t="shared" si="231"/>
        <v>#N/A</v>
      </c>
    </row>
    <row r="7378" spans="1:19">
      <c r="A7378">
        <f>'Previous Trades Import_OMS Quer'!A7378</f>
        <v>0</v>
      </c>
      <c r="B7378">
        <f>'Previous Trades Import_OMS Quer'!B7378</f>
        <v>0</v>
      </c>
      <c r="C7378" s="22">
        <f>'Previous Trades Import_OMS Quer'!C7378</f>
        <v>0</v>
      </c>
      <c r="D7378">
        <f>'Previous Trades Import_OMS Quer'!D7378</f>
        <v>0</v>
      </c>
      <c r="E7378" s="22">
        <f>'Previous Trades Import_OMS Quer'!E7378</f>
        <v>0</v>
      </c>
      <c r="F7378">
        <f>'Previous Trades Import_OMS Quer'!F7378</f>
        <v>0</v>
      </c>
      <c r="G7378">
        <f>'Previous Trades Import_OMS Quer'!G7378</f>
        <v>0</v>
      </c>
      <c r="H7378">
        <f>'Previous Trades Import_OMS Quer'!H7378</f>
        <v>0</v>
      </c>
      <c r="I7378">
        <f>'Previous Trades Import_OMS Quer'!I7378</f>
        <v>0</v>
      </c>
      <c r="J7378">
        <f>'Previous Trades Import_OMS Quer'!J7378</f>
        <v>0</v>
      </c>
      <c r="K7378">
        <f>'Previous Trades Import_OMS Quer'!K7378</f>
        <v>0</v>
      </c>
      <c r="L7378">
        <f>'Previous Trades Import_OMS Quer'!L7378</f>
        <v>0</v>
      </c>
      <c r="M7378">
        <f>'Previous Trades Import_OMS Quer'!M7378</f>
        <v>0</v>
      </c>
      <c r="N7378">
        <f>'Previous Trades Import_OMS Quer'!N7378</f>
        <v>0</v>
      </c>
      <c r="O7378" t="str">
        <f>CLEAN('Previous Trades Import_OMS Quer'!O7378)</f>
        <v/>
      </c>
      <c r="Q7378" s="25">
        <f t="shared" si="230"/>
        <v>0</v>
      </c>
      <c r="R7378" s="25" t="e">
        <f>VLOOKUP(O7378,'Currency Balance'!$O$3:$Q$32,3,0)</f>
        <v>#N/A</v>
      </c>
      <c r="S7378" t="e">
        <f t="shared" si="231"/>
        <v>#N/A</v>
      </c>
    </row>
    <row r="7379" spans="1:19">
      <c r="A7379">
        <f>'Previous Trades Import_OMS Quer'!A7379</f>
        <v>0</v>
      </c>
      <c r="B7379">
        <f>'Previous Trades Import_OMS Quer'!B7379</f>
        <v>0</v>
      </c>
      <c r="C7379" s="22">
        <f>'Previous Trades Import_OMS Quer'!C7379</f>
        <v>0</v>
      </c>
      <c r="D7379">
        <f>'Previous Trades Import_OMS Quer'!D7379</f>
        <v>0</v>
      </c>
      <c r="E7379" s="22">
        <f>'Previous Trades Import_OMS Quer'!E7379</f>
        <v>0</v>
      </c>
      <c r="F7379">
        <f>'Previous Trades Import_OMS Quer'!F7379</f>
        <v>0</v>
      </c>
      <c r="G7379">
        <f>'Previous Trades Import_OMS Quer'!G7379</f>
        <v>0</v>
      </c>
      <c r="H7379">
        <f>'Previous Trades Import_OMS Quer'!H7379</f>
        <v>0</v>
      </c>
      <c r="I7379">
        <f>'Previous Trades Import_OMS Quer'!I7379</f>
        <v>0</v>
      </c>
      <c r="J7379">
        <f>'Previous Trades Import_OMS Quer'!J7379</f>
        <v>0</v>
      </c>
      <c r="K7379">
        <f>'Previous Trades Import_OMS Quer'!K7379</f>
        <v>0</v>
      </c>
      <c r="L7379">
        <f>'Previous Trades Import_OMS Quer'!L7379</f>
        <v>0</v>
      </c>
      <c r="M7379">
        <f>'Previous Trades Import_OMS Quer'!M7379</f>
        <v>0</v>
      </c>
      <c r="N7379">
        <f>'Previous Trades Import_OMS Quer'!N7379</f>
        <v>0</v>
      </c>
      <c r="O7379" t="str">
        <f>CLEAN('Previous Trades Import_OMS Quer'!O7379)</f>
        <v/>
      </c>
      <c r="Q7379" s="25">
        <f t="shared" si="230"/>
        <v>0</v>
      </c>
      <c r="R7379" s="25" t="e">
        <f>VLOOKUP(O7379,'Currency Balance'!$O$3:$Q$32,3,0)</f>
        <v>#N/A</v>
      </c>
      <c r="S7379" t="e">
        <f t="shared" si="231"/>
        <v>#N/A</v>
      </c>
    </row>
    <row r="7380" spans="1:19">
      <c r="A7380">
        <f>'Previous Trades Import_OMS Quer'!A7380</f>
        <v>0</v>
      </c>
      <c r="B7380">
        <f>'Previous Trades Import_OMS Quer'!B7380</f>
        <v>0</v>
      </c>
      <c r="C7380" s="22">
        <f>'Previous Trades Import_OMS Quer'!C7380</f>
        <v>0</v>
      </c>
      <c r="D7380">
        <f>'Previous Trades Import_OMS Quer'!D7380</f>
        <v>0</v>
      </c>
      <c r="E7380" s="22">
        <f>'Previous Trades Import_OMS Quer'!E7380</f>
        <v>0</v>
      </c>
      <c r="F7380">
        <f>'Previous Trades Import_OMS Quer'!F7380</f>
        <v>0</v>
      </c>
      <c r="G7380">
        <f>'Previous Trades Import_OMS Quer'!G7380</f>
        <v>0</v>
      </c>
      <c r="H7380">
        <f>'Previous Trades Import_OMS Quer'!H7380</f>
        <v>0</v>
      </c>
      <c r="I7380">
        <f>'Previous Trades Import_OMS Quer'!I7380</f>
        <v>0</v>
      </c>
      <c r="J7380">
        <f>'Previous Trades Import_OMS Quer'!J7380</f>
        <v>0</v>
      </c>
      <c r="K7380">
        <f>'Previous Trades Import_OMS Quer'!K7380</f>
        <v>0</v>
      </c>
      <c r="L7380">
        <f>'Previous Trades Import_OMS Quer'!L7380</f>
        <v>0</v>
      </c>
      <c r="M7380">
        <f>'Previous Trades Import_OMS Quer'!M7380</f>
        <v>0</v>
      </c>
      <c r="N7380">
        <f>'Previous Trades Import_OMS Quer'!N7380</f>
        <v>0</v>
      </c>
      <c r="O7380" t="str">
        <f>CLEAN('Previous Trades Import_OMS Quer'!O7380)</f>
        <v/>
      </c>
      <c r="Q7380" s="25">
        <f t="shared" si="230"/>
        <v>0</v>
      </c>
      <c r="R7380" s="25" t="e">
        <f>VLOOKUP(O7380,'Currency Balance'!$O$3:$Q$32,3,0)</f>
        <v>#N/A</v>
      </c>
      <c r="S7380" t="e">
        <f t="shared" si="231"/>
        <v>#N/A</v>
      </c>
    </row>
    <row r="7381" spans="1:19">
      <c r="A7381">
        <f>'Previous Trades Import_OMS Quer'!A7381</f>
        <v>0</v>
      </c>
      <c r="B7381">
        <f>'Previous Trades Import_OMS Quer'!B7381</f>
        <v>0</v>
      </c>
      <c r="C7381" s="22">
        <f>'Previous Trades Import_OMS Quer'!C7381</f>
        <v>0</v>
      </c>
      <c r="D7381">
        <f>'Previous Trades Import_OMS Quer'!D7381</f>
        <v>0</v>
      </c>
      <c r="E7381" s="22">
        <f>'Previous Trades Import_OMS Quer'!E7381</f>
        <v>0</v>
      </c>
      <c r="F7381">
        <f>'Previous Trades Import_OMS Quer'!F7381</f>
        <v>0</v>
      </c>
      <c r="G7381">
        <f>'Previous Trades Import_OMS Quer'!G7381</f>
        <v>0</v>
      </c>
      <c r="H7381">
        <f>'Previous Trades Import_OMS Quer'!H7381</f>
        <v>0</v>
      </c>
      <c r="I7381">
        <f>'Previous Trades Import_OMS Quer'!I7381</f>
        <v>0</v>
      </c>
      <c r="J7381">
        <f>'Previous Trades Import_OMS Quer'!J7381</f>
        <v>0</v>
      </c>
      <c r="K7381">
        <f>'Previous Trades Import_OMS Quer'!K7381</f>
        <v>0</v>
      </c>
      <c r="L7381">
        <f>'Previous Trades Import_OMS Quer'!L7381</f>
        <v>0</v>
      </c>
      <c r="M7381">
        <f>'Previous Trades Import_OMS Quer'!M7381</f>
        <v>0</v>
      </c>
      <c r="N7381">
        <f>'Previous Trades Import_OMS Quer'!N7381</f>
        <v>0</v>
      </c>
      <c r="O7381" t="str">
        <f>CLEAN('Previous Trades Import_OMS Quer'!O7381)</f>
        <v/>
      </c>
      <c r="Q7381" s="25">
        <f t="shared" si="230"/>
        <v>0</v>
      </c>
      <c r="R7381" s="25" t="e">
        <f>VLOOKUP(O7381,'Currency Balance'!$O$3:$Q$32,3,0)</f>
        <v>#N/A</v>
      </c>
      <c r="S7381" t="e">
        <f t="shared" si="231"/>
        <v>#N/A</v>
      </c>
    </row>
    <row r="7382" spans="1:19">
      <c r="A7382">
        <f>'Previous Trades Import_OMS Quer'!A7382</f>
        <v>0</v>
      </c>
      <c r="B7382">
        <f>'Previous Trades Import_OMS Quer'!B7382</f>
        <v>0</v>
      </c>
      <c r="C7382" s="22">
        <f>'Previous Trades Import_OMS Quer'!C7382</f>
        <v>0</v>
      </c>
      <c r="D7382">
        <f>'Previous Trades Import_OMS Quer'!D7382</f>
        <v>0</v>
      </c>
      <c r="E7382" s="22">
        <f>'Previous Trades Import_OMS Quer'!E7382</f>
        <v>0</v>
      </c>
      <c r="F7382">
        <f>'Previous Trades Import_OMS Quer'!F7382</f>
        <v>0</v>
      </c>
      <c r="G7382">
        <f>'Previous Trades Import_OMS Quer'!G7382</f>
        <v>0</v>
      </c>
      <c r="H7382">
        <f>'Previous Trades Import_OMS Quer'!H7382</f>
        <v>0</v>
      </c>
      <c r="I7382">
        <f>'Previous Trades Import_OMS Quer'!I7382</f>
        <v>0</v>
      </c>
      <c r="J7382">
        <f>'Previous Trades Import_OMS Quer'!J7382</f>
        <v>0</v>
      </c>
      <c r="K7382">
        <f>'Previous Trades Import_OMS Quer'!K7382</f>
        <v>0</v>
      </c>
      <c r="L7382">
        <f>'Previous Trades Import_OMS Quer'!L7382</f>
        <v>0</v>
      </c>
      <c r="M7382">
        <f>'Previous Trades Import_OMS Quer'!M7382</f>
        <v>0</v>
      </c>
      <c r="N7382">
        <f>'Previous Trades Import_OMS Quer'!N7382</f>
        <v>0</v>
      </c>
      <c r="O7382" t="str">
        <f>CLEAN('Previous Trades Import_OMS Quer'!O7382)</f>
        <v/>
      </c>
      <c r="Q7382" s="25">
        <f t="shared" si="230"/>
        <v>0</v>
      </c>
      <c r="R7382" s="25" t="e">
        <f>VLOOKUP(O7382,'Currency Balance'!$O$3:$Q$32,3,0)</f>
        <v>#N/A</v>
      </c>
      <c r="S7382" t="e">
        <f t="shared" si="231"/>
        <v>#N/A</v>
      </c>
    </row>
    <row r="7383" spans="1:19">
      <c r="A7383">
        <f>'Previous Trades Import_OMS Quer'!A7383</f>
        <v>0</v>
      </c>
      <c r="B7383">
        <f>'Previous Trades Import_OMS Quer'!B7383</f>
        <v>0</v>
      </c>
      <c r="C7383" s="22">
        <f>'Previous Trades Import_OMS Quer'!C7383</f>
        <v>0</v>
      </c>
      <c r="D7383">
        <f>'Previous Trades Import_OMS Quer'!D7383</f>
        <v>0</v>
      </c>
      <c r="E7383" s="22">
        <f>'Previous Trades Import_OMS Quer'!E7383</f>
        <v>0</v>
      </c>
      <c r="F7383">
        <f>'Previous Trades Import_OMS Quer'!F7383</f>
        <v>0</v>
      </c>
      <c r="G7383">
        <f>'Previous Trades Import_OMS Quer'!G7383</f>
        <v>0</v>
      </c>
      <c r="H7383">
        <f>'Previous Trades Import_OMS Quer'!H7383</f>
        <v>0</v>
      </c>
      <c r="I7383">
        <f>'Previous Trades Import_OMS Quer'!I7383</f>
        <v>0</v>
      </c>
      <c r="J7383">
        <f>'Previous Trades Import_OMS Quer'!J7383</f>
        <v>0</v>
      </c>
      <c r="K7383">
        <f>'Previous Trades Import_OMS Quer'!K7383</f>
        <v>0</v>
      </c>
      <c r="L7383">
        <f>'Previous Trades Import_OMS Quer'!L7383</f>
        <v>0</v>
      </c>
      <c r="M7383">
        <f>'Previous Trades Import_OMS Quer'!M7383</f>
        <v>0</v>
      </c>
      <c r="N7383">
        <f>'Previous Trades Import_OMS Quer'!N7383</f>
        <v>0</v>
      </c>
      <c r="O7383" t="str">
        <f>CLEAN('Previous Trades Import_OMS Quer'!O7383)</f>
        <v/>
      </c>
      <c r="Q7383" s="25">
        <f t="shared" si="230"/>
        <v>0</v>
      </c>
      <c r="R7383" s="25" t="e">
        <f>VLOOKUP(O7383,'Currency Balance'!$O$3:$Q$32,3,0)</f>
        <v>#N/A</v>
      </c>
      <c r="S7383" t="e">
        <f t="shared" si="231"/>
        <v>#N/A</v>
      </c>
    </row>
    <row r="7384" spans="1:19">
      <c r="A7384">
        <f>'Previous Trades Import_OMS Quer'!A7384</f>
        <v>0</v>
      </c>
      <c r="B7384">
        <f>'Previous Trades Import_OMS Quer'!B7384</f>
        <v>0</v>
      </c>
      <c r="C7384" s="22">
        <f>'Previous Trades Import_OMS Quer'!C7384</f>
        <v>0</v>
      </c>
      <c r="D7384">
        <f>'Previous Trades Import_OMS Quer'!D7384</f>
        <v>0</v>
      </c>
      <c r="E7384" s="22">
        <f>'Previous Trades Import_OMS Quer'!E7384</f>
        <v>0</v>
      </c>
      <c r="F7384">
        <f>'Previous Trades Import_OMS Quer'!F7384</f>
        <v>0</v>
      </c>
      <c r="G7384">
        <f>'Previous Trades Import_OMS Quer'!G7384</f>
        <v>0</v>
      </c>
      <c r="H7384">
        <f>'Previous Trades Import_OMS Quer'!H7384</f>
        <v>0</v>
      </c>
      <c r="I7384">
        <f>'Previous Trades Import_OMS Quer'!I7384</f>
        <v>0</v>
      </c>
      <c r="J7384">
        <f>'Previous Trades Import_OMS Quer'!J7384</f>
        <v>0</v>
      </c>
      <c r="K7384">
        <f>'Previous Trades Import_OMS Quer'!K7384</f>
        <v>0</v>
      </c>
      <c r="L7384">
        <f>'Previous Trades Import_OMS Quer'!L7384</f>
        <v>0</v>
      </c>
      <c r="M7384">
        <f>'Previous Trades Import_OMS Quer'!M7384</f>
        <v>0</v>
      </c>
      <c r="N7384">
        <f>'Previous Trades Import_OMS Quer'!N7384</f>
        <v>0</v>
      </c>
      <c r="O7384" t="str">
        <f>CLEAN('Previous Trades Import_OMS Quer'!O7384)</f>
        <v/>
      </c>
      <c r="Q7384" s="25">
        <f t="shared" si="230"/>
        <v>0</v>
      </c>
      <c r="R7384" s="25" t="e">
        <f>VLOOKUP(O7384,'Currency Balance'!$O$3:$Q$32,3,0)</f>
        <v>#N/A</v>
      </c>
      <c r="S7384" t="e">
        <f t="shared" si="231"/>
        <v>#N/A</v>
      </c>
    </row>
    <row r="7385" spans="1:19">
      <c r="A7385">
        <f>'Previous Trades Import_OMS Quer'!A7385</f>
        <v>0</v>
      </c>
      <c r="B7385">
        <f>'Previous Trades Import_OMS Quer'!B7385</f>
        <v>0</v>
      </c>
      <c r="C7385" s="22">
        <f>'Previous Trades Import_OMS Quer'!C7385</f>
        <v>0</v>
      </c>
      <c r="D7385">
        <f>'Previous Trades Import_OMS Quer'!D7385</f>
        <v>0</v>
      </c>
      <c r="E7385" s="22">
        <f>'Previous Trades Import_OMS Quer'!E7385</f>
        <v>0</v>
      </c>
      <c r="F7385">
        <f>'Previous Trades Import_OMS Quer'!F7385</f>
        <v>0</v>
      </c>
      <c r="G7385">
        <f>'Previous Trades Import_OMS Quer'!G7385</f>
        <v>0</v>
      </c>
      <c r="H7385">
        <f>'Previous Trades Import_OMS Quer'!H7385</f>
        <v>0</v>
      </c>
      <c r="I7385">
        <f>'Previous Trades Import_OMS Quer'!I7385</f>
        <v>0</v>
      </c>
      <c r="J7385">
        <f>'Previous Trades Import_OMS Quer'!J7385</f>
        <v>0</v>
      </c>
      <c r="K7385">
        <f>'Previous Trades Import_OMS Quer'!K7385</f>
        <v>0</v>
      </c>
      <c r="L7385">
        <f>'Previous Trades Import_OMS Quer'!L7385</f>
        <v>0</v>
      </c>
      <c r="M7385">
        <f>'Previous Trades Import_OMS Quer'!M7385</f>
        <v>0</v>
      </c>
      <c r="N7385">
        <f>'Previous Trades Import_OMS Quer'!N7385</f>
        <v>0</v>
      </c>
      <c r="O7385" t="str">
        <f>CLEAN('Previous Trades Import_OMS Quer'!O7385)</f>
        <v/>
      </c>
      <c r="Q7385" s="25">
        <f t="shared" si="230"/>
        <v>0</v>
      </c>
      <c r="R7385" s="25" t="e">
        <f>VLOOKUP(O7385,'Currency Balance'!$O$3:$Q$32,3,0)</f>
        <v>#N/A</v>
      </c>
      <c r="S7385" t="e">
        <f t="shared" si="231"/>
        <v>#N/A</v>
      </c>
    </row>
    <row r="7386" spans="1:19">
      <c r="A7386">
        <f>'Previous Trades Import_OMS Quer'!A7386</f>
        <v>0</v>
      </c>
      <c r="B7386">
        <f>'Previous Trades Import_OMS Quer'!B7386</f>
        <v>0</v>
      </c>
      <c r="C7386" s="22">
        <f>'Previous Trades Import_OMS Quer'!C7386</f>
        <v>0</v>
      </c>
      <c r="D7386">
        <f>'Previous Trades Import_OMS Quer'!D7386</f>
        <v>0</v>
      </c>
      <c r="E7386" s="22">
        <f>'Previous Trades Import_OMS Quer'!E7386</f>
        <v>0</v>
      </c>
      <c r="F7386">
        <f>'Previous Trades Import_OMS Quer'!F7386</f>
        <v>0</v>
      </c>
      <c r="G7386">
        <f>'Previous Trades Import_OMS Quer'!G7386</f>
        <v>0</v>
      </c>
      <c r="H7386">
        <f>'Previous Trades Import_OMS Quer'!H7386</f>
        <v>0</v>
      </c>
      <c r="I7386">
        <f>'Previous Trades Import_OMS Quer'!I7386</f>
        <v>0</v>
      </c>
      <c r="J7386">
        <f>'Previous Trades Import_OMS Quer'!J7386</f>
        <v>0</v>
      </c>
      <c r="K7386">
        <f>'Previous Trades Import_OMS Quer'!K7386</f>
        <v>0</v>
      </c>
      <c r="L7386">
        <f>'Previous Trades Import_OMS Quer'!L7386</f>
        <v>0</v>
      </c>
      <c r="M7386">
        <f>'Previous Trades Import_OMS Quer'!M7386</f>
        <v>0</v>
      </c>
      <c r="N7386">
        <f>'Previous Trades Import_OMS Quer'!N7386</f>
        <v>0</v>
      </c>
      <c r="O7386" t="str">
        <f>CLEAN('Previous Trades Import_OMS Quer'!O7386)</f>
        <v/>
      </c>
      <c r="Q7386" s="25">
        <f t="shared" si="230"/>
        <v>0</v>
      </c>
      <c r="R7386" s="25" t="e">
        <f>VLOOKUP(O7386,'Currency Balance'!$O$3:$Q$32,3,0)</f>
        <v>#N/A</v>
      </c>
      <c r="S7386" t="e">
        <f t="shared" si="231"/>
        <v>#N/A</v>
      </c>
    </row>
    <row r="7387" spans="1:19">
      <c r="A7387">
        <f>'Previous Trades Import_OMS Quer'!A7387</f>
        <v>0</v>
      </c>
      <c r="B7387">
        <f>'Previous Trades Import_OMS Quer'!B7387</f>
        <v>0</v>
      </c>
      <c r="C7387" s="22">
        <f>'Previous Trades Import_OMS Quer'!C7387</f>
        <v>0</v>
      </c>
      <c r="D7387">
        <f>'Previous Trades Import_OMS Quer'!D7387</f>
        <v>0</v>
      </c>
      <c r="E7387" s="22">
        <f>'Previous Trades Import_OMS Quer'!E7387</f>
        <v>0</v>
      </c>
      <c r="F7387">
        <f>'Previous Trades Import_OMS Quer'!F7387</f>
        <v>0</v>
      </c>
      <c r="G7387">
        <f>'Previous Trades Import_OMS Quer'!G7387</f>
        <v>0</v>
      </c>
      <c r="H7387">
        <f>'Previous Trades Import_OMS Quer'!H7387</f>
        <v>0</v>
      </c>
      <c r="I7387">
        <f>'Previous Trades Import_OMS Quer'!I7387</f>
        <v>0</v>
      </c>
      <c r="J7387">
        <f>'Previous Trades Import_OMS Quer'!J7387</f>
        <v>0</v>
      </c>
      <c r="K7387">
        <f>'Previous Trades Import_OMS Quer'!K7387</f>
        <v>0</v>
      </c>
      <c r="L7387">
        <f>'Previous Trades Import_OMS Quer'!L7387</f>
        <v>0</v>
      </c>
      <c r="M7387">
        <f>'Previous Trades Import_OMS Quer'!M7387</f>
        <v>0</v>
      </c>
      <c r="N7387">
        <f>'Previous Trades Import_OMS Quer'!N7387</f>
        <v>0</v>
      </c>
      <c r="O7387" t="str">
        <f>CLEAN('Previous Trades Import_OMS Quer'!O7387)</f>
        <v/>
      </c>
      <c r="Q7387" s="25">
        <f t="shared" si="230"/>
        <v>0</v>
      </c>
      <c r="R7387" s="25" t="e">
        <f>VLOOKUP(O7387,'Currency Balance'!$O$3:$Q$32,3,0)</f>
        <v>#N/A</v>
      </c>
      <c r="S7387" t="e">
        <f t="shared" si="231"/>
        <v>#N/A</v>
      </c>
    </row>
    <row r="7388" spans="1:19">
      <c r="A7388">
        <f>'Previous Trades Import_OMS Quer'!A7388</f>
        <v>0</v>
      </c>
      <c r="B7388">
        <f>'Previous Trades Import_OMS Quer'!B7388</f>
        <v>0</v>
      </c>
      <c r="C7388" s="22">
        <f>'Previous Trades Import_OMS Quer'!C7388</f>
        <v>0</v>
      </c>
      <c r="D7388">
        <f>'Previous Trades Import_OMS Quer'!D7388</f>
        <v>0</v>
      </c>
      <c r="E7388" s="22">
        <f>'Previous Trades Import_OMS Quer'!E7388</f>
        <v>0</v>
      </c>
      <c r="F7388">
        <f>'Previous Trades Import_OMS Quer'!F7388</f>
        <v>0</v>
      </c>
      <c r="G7388">
        <f>'Previous Trades Import_OMS Quer'!G7388</f>
        <v>0</v>
      </c>
      <c r="H7388">
        <f>'Previous Trades Import_OMS Quer'!H7388</f>
        <v>0</v>
      </c>
      <c r="I7388">
        <f>'Previous Trades Import_OMS Quer'!I7388</f>
        <v>0</v>
      </c>
      <c r="J7388">
        <f>'Previous Trades Import_OMS Quer'!J7388</f>
        <v>0</v>
      </c>
      <c r="K7388">
        <f>'Previous Trades Import_OMS Quer'!K7388</f>
        <v>0</v>
      </c>
      <c r="L7388">
        <f>'Previous Trades Import_OMS Quer'!L7388</f>
        <v>0</v>
      </c>
      <c r="M7388">
        <f>'Previous Trades Import_OMS Quer'!M7388</f>
        <v>0</v>
      </c>
      <c r="N7388">
        <f>'Previous Trades Import_OMS Quer'!N7388</f>
        <v>0</v>
      </c>
      <c r="O7388" t="str">
        <f>CLEAN('Previous Trades Import_OMS Quer'!O7388)</f>
        <v/>
      </c>
      <c r="Q7388" s="25">
        <f t="shared" si="230"/>
        <v>0</v>
      </c>
      <c r="R7388" s="25" t="e">
        <f>VLOOKUP(O7388,'Currency Balance'!$O$3:$Q$32,3,0)</f>
        <v>#N/A</v>
      </c>
      <c r="S7388" t="e">
        <f t="shared" si="231"/>
        <v>#N/A</v>
      </c>
    </row>
    <row r="7389" spans="1:19">
      <c r="A7389">
        <f>'Previous Trades Import_OMS Quer'!A7389</f>
        <v>0</v>
      </c>
      <c r="B7389">
        <f>'Previous Trades Import_OMS Quer'!B7389</f>
        <v>0</v>
      </c>
      <c r="C7389" s="22">
        <f>'Previous Trades Import_OMS Quer'!C7389</f>
        <v>0</v>
      </c>
      <c r="D7389">
        <f>'Previous Trades Import_OMS Quer'!D7389</f>
        <v>0</v>
      </c>
      <c r="E7389" s="22">
        <f>'Previous Trades Import_OMS Quer'!E7389</f>
        <v>0</v>
      </c>
      <c r="F7389">
        <f>'Previous Trades Import_OMS Quer'!F7389</f>
        <v>0</v>
      </c>
      <c r="G7389">
        <f>'Previous Trades Import_OMS Quer'!G7389</f>
        <v>0</v>
      </c>
      <c r="H7389">
        <f>'Previous Trades Import_OMS Quer'!H7389</f>
        <v>0</v>
      </c>
      <c r="I7389">
        <f>'Previous Trades Import_OMS Quer'!I7389</f>
        <v>0</v>
      </c>
      <c r="J7389">
        <f>'Previous Trades Import_OMS Quer'!J7389</f>
        <v>0</v>
      </c>
      <c r="K7389">
        <f>'Previous Trades Import_OMS Quer'!K7389</f>
        <v>0</v>
      </c>
      <c r="L7389">
        <f>'Previous Trades Import_OMS Quer'!L7389</f>
        <v>0</v>
      </c>
      <c r="M7389">
        <f>'Previous Trades Import_OMS Quer'!M7389</f>
        <v>0</v>
      </c>
      <c r="N7389">
        <f>'Previous Trades Import_OMS Quer'!N7389</f>
        <v>0</v>
      </c>
      <c r="O7389" t="str">
        <f>CLEAN('Previous Trades Import_OMS Quer'!O7389)</f>
        <v/>
      </c>
      <c r="Q7389" s="25">
        <f t="shared" si="230"/>
        <v>0</v>
      </c>
      <c r="R7389" s="25" t="e">
        <f>VLOOKUP(O7389,'Currency Balance'!$O$3:$Q$32,3,0)</f>
        <v>#N/A</v>
      </c>
      <c r="S7389" t="e">
        <f t="shared" si="231"/>
        <v>#N/A</v>
      </c>
    </row>
    <row r="7390" spans="1:19">
      <c r="A7390">
        <f>'Previous Trades Import_OMS Quer'!A7390</f>
        <v>0</v>
      </c>
      <c r="B7390">
        <f>'Previous Trades Import_OMS Quer'!B7390</f>
        <v>0</v>
      </c>
      <c r="C7390" s="22">
        <f>'Previous Trades Import_OMS Quer'!C7390</f>
        <v>0</v>
      </c>
      <c r="D7390">
        <f>'Previous Trades Import_OMS Quer'!D7390</f>
        <v>0</v>
      </c>
      <c r="E7390" s="22">
        <f>'Previous Trades Import_OMS Quer'!E7390</f>
        <v>0</v>
      </c>
      <c r="F7390">
        <f>'Previous Trades Import_OMS Quer'!F7390</f>
        <v>0</v>
      </c>
      <c r="G7390">
        <f>'Previous Trades Import_OMS Quer'!G7390</f>
        <v>0</v>
      </c>
      <c r="H7390">
        <f>'Previous Trades Import_OMS Quer'!H7390</f>
        <v>0</v>
      </c>
      <c r="I7390">
        <f>'Previous Trades Import_OMS Quer'!I7390</f>
        <v>0</v>
      </c>
      <c r="J7390">
        <f>'Previous Trades Import_OMS Quer'!J7390</f>
        <v>0</v>
      </c>
      <c r="K7390">
        <f>'Previous Trades Import_OMS Quer'!K7390</f>
        <v>0</v>
      </c>
      <c r="L7390">
        <f>'Previous Trades Import_OMS Quer'!L7390</f>
        <v>0</v>
      </c>
      <c r="M7390">
        <f>'Previous Trades Import_OMS Quer'!M7390</f>
        <v>0</v>
      </c>
      <c r="N7390">
        <f>'Previous Trades Import_OMS Quer'!N7390</f>
        <v>0</v>
      </c>
      <c r="O7390" t="str">
        <f>CLEAN('Previous Trades Import_OMS Quer'!O7390)</f>
        <v/>
      </c>
      <c r="Q7390" s="25">
        <f t="shared" si="230"/>
        <v>0</v>
      </c>
      <c r="R7390" s="25" t="e">
        <f>VLOOKUP(O7390,'Currency Balance'!$O$3:$Q$32,3,0)</f>
        <v>#N/A</v>
      </c>
      <c r="S7390" t="e">
        <f t="shared" si="231"/>
        <v>#N/A</v>
      </c>
    </row>
    <row r="7391" spans="1:19">
      <c r="A7391">
        <f>'Previous Trades Import_OMS Quer'!A7391</f>
        <v>0</v>
      </c>
      <c r="B7391">
        <f>'Previous Trades Import_OMS Quer'!B7391</f>
        <v>0</v>
      </c>
      <c r="C7391" s="22">
        <f>'Previous Trades Import_OMS Quer'!C7391</f>
        <v>0</v>
      </c>
      <c r="D7391">
        <f>'Previous Trades Import_OMS Quer'!D7391</f>
        <v>0</v>
      </c>
      <c r="E7391" s="22">
        <f>'Previous Trades Import_OMS Quer'!E7391</f>
        <v>0</v>
      </c>
      <c r="F7391">
        <f>'Previous Trades Import_OMS Quer'!F7391</f>
        <v>0</v>
      </c>
      <c r="G7391">
        <f>'Previous Trades Import_OMS Quer'!G7391</f>
        <v>0</v>
      </c>
      <c r="H7391">
        <f>'Previous Trades Import_OMS Quer'!H7391</f>
        <v>0</v>
      </c>
      <c r="I7391">
        <f>'Previous Trades Import_OMS Quer'!I7391</f>
        <v>0</v>
      </c>
      <c r="J7391">
        <f>'Previous Trades Import_OMS Quer'!J7391</f>
        <v>0</v>
      </c>
      <c r="K7391">
        <f>'Previous Trades Import_OMS Quer'!K7391</f>
        <v>0</v>
      </c>
      <c r="L7391">
        <f>'Previous Trades Import_OMS Quer'!L7391</f>
        <v>0</v>
      </c>
      <c r="M7391">
        <f>'Previous Trades Import_OMS Quer'!M7391</f>
        <v>0</v>
      </c>
      <c r="N7391">
        <f>'Previous Trades Import_OMS Quer'!N7391</f>
        <v>0</v>
      </c>
      <c r="O7391" t="str">
        <f>CLEAN('Previous Trades Import_OMS Quer'!O7391)</f>
        <v/>
      </c>
      <c r="Q7391" s="25">
        <f t="shared" si="230"/>
        <v>0</v>
      </c>
      <c r="R7391" s="25" t="e">
        <f>VLOOKUP(O7391,'Currency Balance'!$O$3:$Q$32,3,0)</f>
        <v>#N/A</v>
      </c>
      <c r="S7391" t="e">
        <f t="shared" si="231"/>
        <v>#N/A</v>
      </c>
    </row>
    <row r="7392" spans="1:19">
      <c r="A7392">
        <f>'Previous Trades Import_OMS Quer'!A7392</f>
        <v>0</v>
      </c>
      <c r="B7392">
        <f>'Previous Trades Import_OMS Quer'!B7392</f>
        <v>0</v>
      </c>
      <c r="C7392" s="22">
        <f>'Previous Trades Import_OMS Quer'!C7392</f>
        <v>0</v>
      </c>
      <c r="D7392">
        <f>'Previous Trades Import_OMS Quer'!D7392</f>
        <v>0</v>
      </c>
      <c r="E7392" s="22">
        <f>'Previous Trades Import_OMS Quer'!E7392</f>
        <v>0</v>
      </c>
      <c r="F7392">
        <f>'Previous Trades Import_OMS Quer'!F7392</f>
        <v>0</v>
      </c>
      <c r="G7392">
        <f>'Previous Trades Import_OMS Quer'!G7392</f>
        <v>0</v>
      </c>
      <c r="H7392">
        <f>'Previous Trades Import_OMS Quer'!H7392</f>
        <v>0</v>
      </c>
      <c r="I7392">
        <f>'Previous Trades Import_OMS Quer'!I7392</f>
        <v>0</v>
      </c>
      <c r="J7392">
        <f>'Previous Trades Import_OMS Quer'!J7392</f>
        <v>0</v>
      </c>
      <c r="K7392">
        <f>'Previous Trades Import_OMS Quer'!K7392</f>
        <v>0</v>
      </c>
      <c r="L7392">
        <f>'Previous Trades Import_OMS Quer'!L7392</f>
        <v>0</v>
      </c>
      <c r="M7392">
        <f>'Previous Trades Import_OMS Quer'!M7392</f>
        <v>0</v>
      </c>
      <c r="N7392">
        <f>'Previous Trades Import_OMS Quer'!N7392</f>
        <v>0</v>
      </c>
      <c r="O7392" t="str">
        <f>CLEAN('Previous Trades Import_OMS Quer'!O7392)</f>
        <v/>
      </c>
      <c r="Q7392" s="25">
        <f t="shared" si="230"/>
        <v>0</v>
      </c>
      <c r="R7392" s="25" t="e">
        <f>VLOOKUP(O7392,'Currency Balance'!$O$3:$Q$32,3,0)</f>
        <v>#N/A</v>
      </c>
      <c r="S7392" t="e">
        <f t="shared" si="231"/>
        <v>#N/A</v>
      </c>
    </row>
    <row r="7393" spans="1:19">
      <c r="A7393">
        <f>'Previous Trades Import_OMS Quer'!A7393</f>
        <v>0</v>
      </c>
      <c r="B7393">
        <f>'Previous Trades Import_OMS Quer'!B7393</f>
        <v>0</v>
      </c>
      <c r="C7393" s="22">
        <f>'Previous Trades Import_OMS Quer'!C7393</f>
        <v>0</v>
      </c>
      <c r="D7393">
        <f>'Previous Trades Import_OMS Quer'!D7393</f>
        <v>0</v>
      </c>
      <c r="E7393" s="22">
        <f>'Previous Trades Import_OMS Quer'!E7393</f>
        <v>0</v>
      </c>
      <c r="F7393">
        <f>'Previous Trades Import_OMS Quer'!F7393</f>
        <v>0</v>
      </c>
      <c r="G7393">
        <f>'Previous Trades Import_OMS Quer'!G7393</f>
        <v>0</v>
      </c>
      <c r="H7393">
        <f>'Previous Trades Import_OMS Quer'!H7393</f>
        <v>0</v>
      </c>
      <c r="I7393">
        <f>'Previous Trades Import_OMS Quer'!I7393</f>
        <v>0</v>
      </c>
      <c r="J7393">
        <f>'Previous Trades Import_OMS Quer'!J7393</f>
        <v>0</v>
      </c>
      <c r="K7393">
        <f>'Previous Trades Import_OMS Quer'!K7393</f>
        <v>0</v>
      </c>
      <c r="L7393">
        <f>'Previous Trades Import_OMS Quer'!L7393</f>
        <v>0</v>
      </c>
      <c r="M7393">
        <f>'Previous Trades Import_OMS Quer'!M7393</f>
        <v>0</v>
      </c>
      <c r="N7393">
        <f>'Previous Trades Import_OMS Quer'!N7393</f>
        <v>0</v>
      </c>
      <c r="O7393" t="str">
        <f>CLEAN('Previous Trades Import_OMS Quer'!O7393)</f>
        <v/>
      </c>
      <c r="Q7393" s="25">
        <f t="shared" si="230"/>
        <v>0</v>
      </c>
      <c r="R7393" s="25" t="e">
        <f>VLOOKUP(O7393,'Currency Balance'!$O$3:$Q$32,3,0)</f>
        <v>#N/A</v>
      </c>
      <c r="S7393" t="e">
        <f t="shared" si="231"/>
        <v>#N/A</v>
      </c>
    </row>
    <row r="7394" spans="1:19">
      <c r="A7394">
        <f>'Previous Trades Import_OMS Quer'!A7394</f>
        <v>0</v>
      </c>
      <c r="B7394">
        <f>'Previous Trades Import_OMS Quer'!B7394</f>
        <v>0</v>
      </c>
      <c r="C7394" s="22">
        <f>'Previous Trades Import_OMS Quer'!C7394</f>
        <v>0</v>
      </c>
      <c r="D7394">
        <f>'Previous Trades Import_OMS Quer'!D7394</f>
        <v>0</v>
      </c>
      <c r="E7394" s="22">
        <f>'Previous Trades Import_OMS Quer'!E7394</f>
        <v>0</v>
      </c>
      <c r="F7394">
        <f>'Previous Trades Import_OMS Quer'!F7394</f>
        <v>0</v>
      </c>
      <c r="G7394">
        <f>'Previous Trades Import_OMS Quer'!G7394</f>
        <v>0</v>
      </c>
      <c r="H7394">
        <f>'Previous Trades Import_OMS Quer'!H7394</f>
        <v>0</v>
      </c>
      <c r="I7394">
        <f>'Previous Trades Import_OMS Quer'!I7394</f>
        <v>0</v>
      </c>
      <c r="J7394">
        <f>'Previous Trades Import_OMS Quer'!J7394</f>
        <v>0</v>
      </c>
      <c r="K7394">
        <f>'Previous Trades Import_OMS Quer'!K7394</f>
        <v>0</v>
      </c>
      <c r="L7394">
        <f>'Previous Trades Import_OMS Quer'!L7394</f>
        <v>0</v>
      </c>
      <c r="M7394">
        <f>'Previous Trades Import_OMS Quer'!M7394</f>
        <v>0</v>
      </c>
      <c r="N7394">
        <f>'Previous Trades Import_OMS Quer'!N7394</f>
        <v>0</v>
      </c>
      <c r="O7394" t="str">
        <f>CLEAN('Previous Trades Import_OMS Quer'!O7394)</f>
        <v/>
      </c>
      <c r="Q7394" s="25">
        <f t="shared" si="230"/>
        <v>0</v>
      </c>
      <c r="R7394" s="25" t="e">
        <f>VLOOKUP(O7394,'Currency Balance'!$O$3:$Q$32,3,0)</f>
        <v>#N/A</v>
      </c>
      <c r="S7394" t="e">
        <f t="shared" si="231"/>
        <v>#N/A</v>
      </c>
    </row>
    <row r="7395" spans="1:19">
      <c r="A7395">
        <f>'Previous Trades Import_OMS Quer'!A7395</f>
        <v>0</v>
      </c>
      <c r="B7395">
        <f>'Previous Trades Import_OMS Quer'!B7395</f>
        <v>0</v>
      </c>
      <c r="C7395" s="22">
        <f>'Previous Trades Import_OMS Quer'!C7395</f>
        <v>0</v>
      </c>
      <c r="D7395">
        <f>'Previous Trades Import_OMS Quer'!D7395</f>
        <v>0</v>
      </c>
      <c r="E7395" s="22">
        <f>'Previous Trades Import_OMS Quer'!E7395</f>
        <v>0</v>
      </c>
      <c r="F7395">
        <f>'Previous Trades Import_OMS Quer'!F7395</f>
        <v>0</v>
      </c>
      <c r="G7395">
        <f>'Previous Trades Import_OMS Quer'!G7395</f>
        <v>0</v>
      </c>
      <c r="H7395">
        <f>'Previous Trades Import_OMS Quer'!H7395</f>
        <v>0</v>
      </c>
      <c r="I7395">
        <f>'Previous Trades Import_OMS Quer'!I7395</f>
        <v>0</v>
      </c>
      <c r="J7395">
        <f>'Previous Trades Import_OMS Quer'!J7395</f>
        <v>0</v>
      </c>
      <c r="K7395">
        <f>'Previous Trades Import_OMS Quer'!K7395</f>
        <v>0</v>
      </c>
      <c r="L7395">
        <f>'Previous Trades Import_OMS Quer'!L7395</f>
        <v>0</v>
      </c>
      <c r="M7395">
        <f>'Previous Trades Import_OMS Quer'!M7395</f>
        <v>0</v>
      </c>
      <c r="N7395">
        <f>'Previous Trades Import_OMS Quer'!N7395</f>
        <v>0</v>
      </c>
      <c r="O7395" t="str">
        <f>CLEAN('Previous Trades Import_OMS Quer'!O7395)</f>
        <v/>
      </c>
      <c r="Q7395" s="25">
        <f t="shared" si="230"/>
        <v>0</v>
      </c>
      <c r="R7395" s="25" t="e">
        <f>VLOOKUP(O7395,'Currency Balance'!$O$3:$Q$32,3,0)</f>
        <v>#N/A</v>
      </c>
      <c r="S7395" t="e">
        <f t="shared" si="231"/>
        <v>#N/A</v>
      </c>
    </row>
    <row r="7396" spans="1:19">
      <c r="A7396">
        <f>'Previous Trades Import_OMS Quer'!A7396</f>
        <v>0</v>
      </c>
      <c r="B7396">
        <f>'Previous Trades Import_OMS Quer'!B7396</f>
        <v>0</v>
      </c>
      <c r="C7396" s="22">
        <f>'Previous Trades Import_OMS Quer'!C7396</f>
        <v>0</v>
      </c>
      <c r="D7396">
        <f>'Previous Trades Import_OMS Quer'!D7396</f>
        <v>0</v>
      </c>
      <c r="E7396" s="22">
        <f>'Previous Trades Import_OMS Quer'!E7396</f>
        <v>0</v>
      </c>
      <c r="F7396">
        <f>'Previous Trades Import_OMS Quer'!F7396</f>
        <v>0</v>
      </c>
      <c r="G7396">
        <f>'Previous Trades Import_OMS Quer'!G7396</f>
        <v>0</v>
      </c>
      <c r="H7396">
        <f>'Previous Trades Import_OMS Quer'!H7396</f>
        <v>0</v>
      </c>
      <c r="I7396">
        <f>'Previous Trades Import_OMS Quer'!I7396</f>
        <v>0</v>
      </c>
      <c r="J7396">
        <f>'Previous Trades Import_OMS Quer'!J7396</f>
        <v>0</v>
      </c>
      <c r="K7396">
        <f>'Previous Trades Import_OMS Quer'!K7396</f>
        <v>0</v>
      </c>
      <c r="L7396">
        <f>'Previous Trades Import_OMS Quer'!L7396</f>
        <v>0</v>
      </c>
      <c r="M7396">
        <f>'Previous Trades Import_OMS Quer'!M7396</f>
        <v>0</v>
      </c>
      <c r="N7396">
        <f>'Previous Trades Import_OMS Quer'!N7396</f>
        <v>0</v>
      </c>
      <c r="O7396" t="str">
        <f>CLEAN('Previous Trades Import_OMS Quer'!O7396)</f>
        <v/>
      </c>
      <c r="Q7396" s="25">
        <f t="shared" si="230"/>
        <v>0</v>
      </c>
      <c r="R7396" s="25" t="e">
        <f>VLOOKUP(O7396,'Currency Balance'!$O$3:$Q$32,3,0)</f>
        <v>#N/A</v>
      </c>
      <c r="S7396" t="e">
        <f t="shared" si="231"/>
        <v>#N/A</v>
      </c>
    </row>
    <row r="7397" spans="1:19">
      <c r="A7397">
        <f>'Previous Trades Import_OMS Quer'!A7397</f>
        <v>0</v>
      </c>
      <c r="B7397">
        <f>'Previous Trades Import_OMS Quer'!B7397</f>
        <v>0</v>
      </c>
      <c r="C7397" s="22">
        <f>'Previous Trades Import_OMS Quer'!C7397</f>
        <v>0</v>
      </c>
      <c r="D7397">
        <f>'Previous Trades Import_OMS Quer'!D7397</f>
        <v>0</v>
      </c>
      <c r="E7397" s="22">
        <f>'Previous Trades Import_OMS Quer'!E7397</f>
        <v>0</v>
      </c>
      <c r="F7397">
        <f>'Previous Trades Import_OMS Quer'!F7397</f>
        <v>0</v>
      </c>
      <c r="G7397">
        <f>'Previous Trades Import_OMS Quer'!G7397</f>
        <v>0</v>
      </c>
      <c r="H7397">
        <f>'Previous Trades Import_OMS Quer'!H7397</f>
        <v>0</v>
      </c>
      <c r="I7397">
        <f>'Previous Trades Import_OMS Quer'!I7397</f>
        <v>0</v>
      </c>
      <c r="J7397">
        <f>'Previous Trades Import_OMS Quer'!J7397</f>
        <v>0</v>
      </c>
      <c r="K7397">
        <f>'Previous Trades Import_OMS Quer'!K7397</f>
        <v>0</v>
      </c>
      <c r="L7397">
        <f>'Previous Trades Import_OMS Quer'!L7397</f>
        <v>0</v>
      </c>
      <c r="M7397">
        <f>'Previous Trades Import_OMS Quer'!M7397</f>
        <v>0</v>
      </c>
      <c r="N7397">
        <f>'Previous Trades Import_OMS Quer'!N7397</f>
        <v>0</v>
      </c>
      <c r="O7397" t="str">
        <f>CLEAN('Previous Trades Import_OMS Quer'!O7397)</f>
        <v/>
      </c>
      <c r="Q7397" s="25">
        <f t="shared" si="230"/>
        <v>0</v>
      </c>
      <c r="R7397" s="25" t="e">
        <f>VLOOKUP(O7397,'Currency Balance'!$O$3:$Q$32,3,0)</f>
        <v>#N/A</v>
      </c>
      <c r="S7397" t="e">
        <f t="shared" si="231"/>
        <v>#N/A</v>
      </c>
    </row>
    <row r="7398" spans="1:19">
      <c r="A7398">
        <f>'Previous Trades Import_OMS Quer'!A7398</f>
        <v>0</v>
      </c>
      <c r="B7398">
        <f>'Previous Trades Import_OMS Quer'!B7398</f>
        <v>0</v>
      </c>
      <c r="C7398" s="22">
        <f>'Previous Trades Import_OMS Quer'!C7398</f>
        <v>0</v>
      </c>
      <c r="D7398">
        <f>'Previous Trades Import_OMS Quer'!D7398</f>
        <v>0</v>
      </c>
      <c r="E7398" s="22">
        <f>'Previous Trades Import_OMS Quer'!E7398</f>
        <v>0</v>
      </c>
      <c r="F7398">
        <f>'Previous Trades Import_OMS Quer'!F7398</f>
        <v>0</v>
      </c>
      <c r="G7398">
        <f>'Previous Trades Import_OMS Quer'!G7398</f>
        <v>0</v>
      </c>
      <c r="H7398">
        <f>'Previous Trades Import_OMS Quer'!H7398</f>
        <v>0</v>
      </c>
      <c r="I7398">
        <f>'Previous Trades Import_OMS Quer'!I7398</f>
        <v>0</v>
      </c>
      <c r="J7398">
        <f>'Previous Trades Import_OMS Quer'!J7398</f>
        <v>0</v>
      </c>
      <c r="K7398">
        <f>'Previous Trades Import_OMS Quer'!K7398</f>
        <v>0</v>
      </c>
      <c r="L7398">
        <f>'Previous Trades Import_OMS Quer'!L7398</f>
        <v>0</v>
      </c>
      <c r="M7398">
        <f>'Previous Trades Import_OMS Quer'!M7398</f>
        <v>0</v>
      </c>
      <c r="N7398">
        <f>'Previous Trades Import_OMS Quer'!N7398</f>
        <v>0</v>
      </c>
      <c r="O7398" t="str">
        <f>CLEAN('Previous Trades Import_OMS Quer'!O7398)</f>
        <v/>
      </c>
      <c r="Q7398" s="25">
        <f t="shared" si="230"/>
        <v>0</v>
      </c>
      <c r="R7398" s="25" t="e">
        <f>VLOOKUP(O7398,'Currency Balance'!$O$3:$Q$32,3,0)</f>
        <v>#N/A</v>
      </c>
      <c r="S7398" t="e">
        <f t="shared" si="231"/>
        <v>#N/A</v>
      </c>
    </row>
    <row r="7399" spans="1:19">
      <c r="A7399">
        <f>'Previous Trades Import_OMS Quer'!A7399</f>
        <v>0</v>
      </c>
      <c r="B7399">
        <f>'Previous Trades Import_OMS Quer'!B7399</f>
        <v>0</v>
      </c>
      <c r="C7399" s="22">
        <f>'Previous Trades Import_OMS Quer'!C7399</f>
        <v>0</v>
      </c>
      <c r="D7399">
        <f>'Previous Trades Import_OMS Quer'!D7399</f>
        <v>0</v>
      </c>
      <c r="E7399" s="22">
        <f>'Previous Trades Import_OMS Quer'!E7399</f>
        <v>0</v>
      </c>
      <c r="F7399">
        <f>'Previous Trades Import_OMS Quer'!F7399</f>
        <v>0</v>
      </c>
      <c r="G7399">
        <f>'Previous Trades Import_OMS Quer'!G7399</f>
        <v>0</v>
      </c>
      <c r="H7399">
        <f>'Previous Trades Import_OMS Quer'!H7399</f>
        <v>0</v>
      </c>
      <c r="I7399">
        <f>'Previous Trades Import_OMS Quer'!I7399</f>
        <v>0</v>
      </c>
      <c r="J7399">
        <f>'Previous Trades Import_OMS Quer'!J7399</f>
        <v>0</v>
      </c>
      <c r="K7399">
        <f>'Previous Trades Import_OMS Quer'!K7399</f>
        <v>0</v>
      </c>
      <c r="L7399">
        <f>'Previous Trades Import_OMS Quer'!L7399</f>
        <v>0</v>
      </c>
      <c r="M7399">
        <f>'Previous Trades Import_OMS Quer'!M7399</f>
        <v>0</v>
      </c>
      <c r="N7399">
        <f>'Previous Trades Import_OMS Quer'!N7399</f>
        <v>0</v>
      </c>
      <c r="O7399" t="str">
        <f>CLEAN('Previous Trades Import_OMS Quer'!O7399)</f>
        <v/>
      </c>
      <c r="Q7399" s="25">
        <f t="shared" si="230"/>
        <v>0</v>
      </c>
      <c r="R7399" s="25" t="e">
        <f>VLOOKUP(O7399,'Currency Balance'!$O$3:$Q$32,3,0)</f>
        <v>#N/A</v>
      </c>
      <c r="S7399" t="e">
        <f t="shared" si="231"/>
        <v>#N/A</v>
      </c>
    </row>
    <row r="7400" spans="1:19">
      <c r="A7400">
        <f>'Previous Trades Import_OMS Quer'!A7400</f>
        <v>0</v>
      </c>
      <c r="B7400">
        <f>'Previous Trades Import_OMS Quer'!B7400</f>
        <v>0</v>
      </c>
      <c r="C7400" s="22">
        <f>'Previous Trades Import_OMS Quer'!C7400</f>
        <v>0</v>
      </c>
      <c r="D7400">
        <f>'Previous Trades Import_OMS Quer'!D7400</f>
        <v>0</v>
      </c>
      <c r="E7400" s="22">
        <f>'Previous Trades Import_OMS Quer'!E7400</f>
        <v>0</v>
      </c>
      <c r="F7400">
        <f>'Previous Trades Import_OMS Quer'!F7400</f>
        <v>0</v>
      </c>
      <c r="G7400">
        <f>'Previous Trades Import_OMS Quer'!G7400</f>
        <v>0</v>
      </c>
      <c r="H7400">
        <f>'Previous Trades Import_OMS Quer'!H7400</f>
        <v>0</v>
      </c>
      <c r="I7400">
        <f>'Previous Trades Import_OMS Quer'!I7400</f>
        <v>0</v>
      </c>
      <c r="J7400">
        <f>'Previous Trades Import_OMS Quer'!J7400</f>
        <v>0</v>
      </c>
      <c r="K7400">
        <f>'Previous Trades Import_OMS Quer'!K7400</f>
        <v>0</v>
      </c>
      <c r="L7400">
        <f>'Previous Trades Import_OMS Quer'!L7400</f>
        <v>0</v>
      </c>
      <c r="M7400">
        <f>'Previous Trades Import_OMS Quer'!M7400</f>
        <v>0</v>
      </c>
      <c r="N7400">
        <f>'Previous Trades Import_OMS Quer'!N7400</f>
        <v>0</v>
      </c>
      <c r="O7400" t="str">
        <f>CLEAN('Previous Trades Import_OMS Quer'!O7400)</f>
        <v/>
      </c>
      <c r="Q7400" s="25">
        <f t="shared" si="230"/>
        <v>0</v>
      </c>
      <c r="R7400" s="25" t="e">
        <f>VLOOKUP(O7400,'Currency Balance'!$O$3:$Q$32,3,0)</f>
        <v>#N/A</v>
      </c>
      <c r="S7400" t="e">
        <f t="shared" si="231"/>
        <v>#N/A</v>
      </c>
    </row>
    <row r="7401" spans="1:19">
      <c r="A7401">
        <f>'Previous Trades Import_OMS Quer'!A7401</f>
        <v>0</v>
      </c>
      <c r="B7401">
        <f>'Previous Trades Import_OMS Quer'!B7401</f>
        <v>0</v>
      </c>
      <c r="C7401" s="22">
        <f>'Previous Trades Import_OMS Quer'!C7401</f>
        <v>0</v>
      </c>
      <c r="D7401">
        <f>'Previous Trades Import_OMS Quer'!D7401</f>
        <v>0</v>
      </c>
      <c r="E7401" s="22">
        <f>'Previous Trades Import_OMS Quer'!E7401</f>
        <v>0</v>
      </c>
      <c r="F7401">
        <f>'Previous Trades Import_OMS Quer'!F7401</f>
        <v>0</v>
      </c>
      <c r="G7401">
        <f>'Previous Trades Import_OMS Quer'!G7401</f>
        <v>0</v>
      </c>
      <c r="H7401">
        <f>'Previous Trades Import_OMS Quer'!H7401</f>
        <v>0</v>
      </c>
      <c r="I7401">
        <f>'Previous Trades Import_OMS Quer'!I7401</f>
        <v>0</v>
      </c>
      <c r="J7401">
        <f>'Previous Trades Import_OMS Quer'!J7401</f>
        <v>0</v>
      </c>
      <c r="K7401">
        <f>'Previous Trades Import_OMS Quer'!K7401</f>
        <v>0</v>
      </c>
      <c r="L7401">
        <f>'Previous Trades Import_OMS Quer'!L7401</f>
        <v>0</v>
      </c>
      <c r="M7401">
        <f>'Previous Trades Import_OMS Quer'!M7401</f>
        <v>0</v>
      </c>
      <c r="N7401">
        <f>'Previous Trades Import_OMS Quer'!N7401</f>
        <v>0</v>
      </c>
      <c r="O7401" t="str">
        <f>CLEAN('Previous Trades Import_OMS Quer'!O7401)</f>
        <v/>
      </c>
      <c r="Q7401" s="25">
        <f t="shared" si="230"/>
        <v>0</v>
      </c>
      <c r="R7401" s="25" t="e">
        <f>VLOOKUP(O7401,'Currency Balance'!$O$3:$Q$32,3,0)</f>
        <v>#N/A</v>
      </c>
      <c r="S7401" t="e">
        <f t="shared" si="231"/>
        <v>#N/A</v>
      </c>
    </row>
    <row r="7402" spans="1:19">
      <c r="A7402">
        <f>'Previous Trades Import_OMS Quer'!A7402</f>
        <v>0</v>
      </c>
      <c r="B7402">
        <f>'Previous Trades Import_OMS Quer'!B7402</f>
        <v>0</v>
      </c>
      <c r="C7402" s="22">
        <f>'Previous Trades Import_OMS Quer'!C7402</f>
        <v>0</v>
      </c>
      <c r="D7402">
        <f>'Previous Trades Import_OMS Quer'!D7402</f>
        <v>0</v>
      </c>
      <c r="E7402" s="22">
        <f>'Previous Trades Import_OMS Quer'!E7402</f>
        <v>0</v>
      </c>
      <c r="F7402">
        <f>'Previous Trades Import_OMS Quer'!F7402</f>
        <v>0</v>
      </c>
      <c r="G7402">
        <f>'Previous Trades Import_OMS Quer'!G7402</f>
        <v>0</v>
      </c>
      <c r="H7402">
        <f>'Previous Trades Import_OMS Quer'!H7402</f>
        <v>0</v>
      </c>
      <c r="I7402">
        <f>'Previous Trades Import_OMS Quer'!I7402</f>
        <v>0</v>
      </c>
      <c r="J7402">
        <f>'Previous Trades Import_OMS Quer'!J7402</f>
        <v>0</v>
      </c>
      <c r="K7402">
        <f>'Previous Trades Import_OMS Quer'!K7402</f>
        <v>0</v>
      </c>
      <c r="L7402">
        <f>'Previous Trades Import_OMS Quer'!L7402</f>
        <v>0</v>
      </c>
      <c r="M7402">
        <f>'Previous Trades Import_OMS Quer'!M7402</f>
        <v>0</v>
      </c>
      <c r="N7402">
        <f>'Previous Trades Import_OMS Quer'!N7402</f>
        <v>0</v>
      </c>
      <c r="O7402" t="str">
        <f>CLEAN('Previous Trades Import_OMS Quer'!O7402)</f>
        <v/>
      </c>
      <c r="Q7402" s="25">
        <f t="shared" si="230"/>
        <v>0</v>
      </c>
      <c r="R7402" s="25" t="e">
        <f>VLOOKUP(O7402,'Currency Balance'!$O$3:$Q$32,3,0)</f>
        <v>#N/A</v>
      </c>
      <c r="S7402" t="e">
        <f t="shared" si="231"/>
        <v>#N/A</v>
      </c>
    </row>
    <row r="7403" spans="1:19">
      <c r="A7403">
        <f>'Previous Trades Import_OMS Quer'!A7403</f>
        <v>0</v>
      </c>
      <c r="B7403">
        <f>'Previous Trades Import_OMS Quer'!B7403</f>
        <v>0</v>
      </c>
      <c r="C7403" s="22">
        <f>'Previous Trades Import_OMS Quer'!C7403</f>
        <v>0</v>
      </c>
      <c r="D7403">
        <f>'Previous Trades Import_OMS Quer'!D7403</f>
        <v>0</v>
      </c>
      <c r="E7403" s="22">
        <f>'Previous Trades Import_OMS Quer'!E7403</f>
        <v>0</v>
      </c>
      <c r="F7403">
        <f>'Previous Trades Import_OMS Quer'!F7403</f>
        <v>0</v>
      </c>
      <c r="G7403">
        <f>'Previous Trades Import_OMS Quer'!G7403</f>
        <v>0</v>
      </c>
      <c r="H7403">
        <f>'Previous Trades Import_OMS Quer'!H7403</f>
        <v>0</v>
      </c>
      <c r="I7403">
        <f>'Previous Trades Import_OMS Quer'!I7403</f>
        <v>0</v>
      </c>
      <c r="J7403">
        <f>'Previous Trades Import_OMS Quer'!J7403</f>
        <v>0</v>
      </c>
      <c r="K7403">
        <f>'Previous Trades Import_OMS Quer'!K7403</f>
        <v>0</v>
      </c>
      <c r="L7403">
        <f>'Previous Trades Import_OMS Quer'!L7403</f>
        <v>0</v>
      </c>
      <c r="M7403">
        <f>'Previous Trades Import_OMS Quer'!M7403</f>
        <v>0</v>
      </c>
      <c r="N7403">
        <f>'Previous Trades Import_OMS Quer'!N7403</f>
        <v>0</v>
      </c>
      <c r="O7403" t="str">
        <f>CLEAN('Previous Trades Import_OMS Quer'!O7403)</f>
        <v/>
      </c>
      <c r="Q7403" s="25">
        <f t="shared" si="230"/>
        <v>0</v>
      </c>
      <c r="R7403" s="25" t="e">
        <f>VLOOKUP(O7403,'Currency Balance'!$O$3:$Q$32,3,0)</f>
        <v>#N/A</v>
      </c>
      <c r="S7403" t="e">
        <f t="shared" si="231"/>
        <v>#N/A</v>
      </c>
    </row>
    <row r="7404" spans="1:19">
      <c r="A7404">
        <f>'Previous Trades Import_OMS Quer'!A7404</f>
        <v>0</v>
      </c>
      <c r="B7404">
        <f>'Previous Trades Import_OMS Quer'!B7404</f>
        <v>0</v>
      </c>
      <c r="C7404" s="22">
        <f>'Previous Trades Import_OMS Quer'!C7404</f>
        <v>0</v>
      </c>
      <c r="D7404">
        <f>'Previous Trades Import_OMS Quer'!D7404</f>
        <v>0</v>
      </c>
      <c r="E7404" s="22">
        <f>'Previous Trades Import_OMS Quer'!E7404</f>
        <v>0</v>
      </c>
      <c r="F7404">
        <f>'Previous Trades Import_OMS Quer'!F7404</f>
        <v>0</v>
      </c>
      <c r="G7404">
        <f>'Previous Trades Import_OMS Quer'!G7404</f>
        <v>0</v>
      </c>
      <c r="H7404">
        <f>'Previous Trades Import_OMS Quer'!H7404</f>
        <v>0</v>
      </c>
      <c r="I7404">
        <f>'Previous Trades Import_OMS Quer'!I7404</f>
        <v>0</v>
      </c>
      <c r="J7404">
        <f>'Previous Trades Import_OMS Quer'!J7404</f>
        <v>0</v>
      </c>
      <c r="K7404">
        <f>'Previous Trades Import_OMS Quer'!K7404</f>
        <v>0</v>
      </c>
      <c r="L7404">
        <f>'Previous Trades Import_OMS Quer'!L7404</f>
        <v>0</v>
      </c>
      <c r="M7404">
        <f>'Previous Trades Import_OMS Quer'!M7404</f>
        <v>0</v>
      </c>
      <c r="N7404">
        <f>'Previous Trades Import_OMS Quer'!N7404</f>
        <v>0</v>
      </c>
      <c r="O7404" t="str">
        <f>CLEAN('Previous Trades Import_OMS Quer'!O7404)</f>
        <v/>
      </c>
      <c r="Q7404" s="25">
        <f t="shared" si="230"/>
        <v>0</v>
      </c>
      <c r="R7404" s="25" t="e">
        <f>VLOOKUP(O7404,'Currency Balance'!$O$3:$Q$32,3,0)</f>
        <v>#N/A</v>
      </c>
      <c r="S7404" t="e">
        <f t="shared" si="231"/>
        <v>#N/A</v>
      </c>
    </row>
    <row r="7405" spans="1:19">
      <c r="A7405">
        <f>'Previous Trades Import_OMS Quer'!A7405</f>
        <v>0</v>
      </c>
      <c r="B7405">
        <f>'Previous Trades Import_OMS Quer'!B7405</f>
        <v>0</v>
      </c>
      <c r="C7405" s="22">
        <f>'Previous Trades Import_OMS Quer'!C7405</f>
        <v>0</v>
      </c>
      <c r="D7405">
        <f>'Previous Trades Import_OMS Quer'!D7405</f>
        <v>0</v>
      </c>
      <c r="E7405" s="22">
        <f>'Previous Trades Import_OMS Quer'!E7405</f>
        <v>0</v>
      </c>
      <c r="F7405">
        <f>'Previous Trades Import_OMS Quer'!F7405</f>
        <v>0</v>
      </c>
      <c r="G7405">
        <f>'Previous Trades Import_OMS Quer'!G7405</f>
        <v>0</v>
      </c>
      <c r="H7405">
        <f>'Previous Trades Import_OMS Quer'!H7405</f>
        <v>0</v>
      </c>
      <c r="I7405">
        <f>'Previous Trades Import_OMS Quer'!I7405</f>
        <v>0</v>
      </c>
      <c r="J7405">
        <f>'Previous Trades Import_OMS Quer'!J7405</f>
        <v>0</v>
      </c>
      <c r="K7405">
        <f>'Previous Trades Import_OMS Quer'!K7405</f>
        <v>0</v>
      </c>
      <c r="L7405">
        <f>'Previous Trades Import_OMS Quer'!L7405</f>
        <v>0</v>
      </c>
      <c r="M7405">
        <f>'Previous Trades Import_OMS Quer'!M7405</f>
        <v>0</v>
      </c>
      <c r="N7405">
        <f>'Previous Trades Import_OMS Quer'!N7405</f>
        <v>0</v>
      </c>
      <c r="O7405" t="str">
        <f>CLEAN('Previous Trades Import_OMS Quer'!O7405)</f>
        <v/>
      </c>
      <c r="Q7405" s="25">
        <f t="shared" si="230"/>
        <v>0</v>
      </c>
      <c r="R7405" s="25" t="e">
        <f>VLOOKUP(O7405,'Currency Balance'!$O$3:$Q$32,3,0)</f>
        <v>#N/A</v>
      </c>
      <c r="S7405" t="e">
        <f t="shared" si="231"/>
        <v>#N/A</v>
      </c>
    </row>
    <row r="7406" spans="1:19">
      <c r="A7406">
        <f>'Previous Trades Import_OMS Quer'!A7406</f>
        <v>0</v>
      </c>
      <c r="B7406">
        <f>'Previous Trades Import_OMS Quer'!B7406</f>
        <v>0</v>
      </c>
      <c r="C7406" s="22">
        <f>'Previous Trades Import_OMS Quer'!C7406</f>
        <v>0</v>
      </c>
      <c r="D7406">
        <f>'Previous Trades Import_OMS Quer'!D7406</f>
        <v>0</v>
      </c>
      <c r="E7406" s="22">
        <f>'Previous Trades Import_OMS Quer'!E7406</f>
        <v>0</v>
      </c>
      <c r="F7406">
        <f>'Previous Trades Import_OMS Quer'!F7406</f>
        <v>0</v>
      </c>
      <c r="G7406">
        <f>'Previous Trades Import_OMS Quer'!G7406</f>
        <v>0</v>
      </c>
      <c r="H7406">
        <f>'Previous Trades Import_OMS Quer'!H7406</f>
        <v>0</v>
      </c>
      <c r="I7406">
        <f>'Previous Trades Import_OMS Quer'!I7406</f>
        <v>0</v>
      </c>
      <c r="J7406">
        <f>'Previous Trades Import_OMS Quer'!J7406</f>
        <v>0</v>
      </c>
      <c r="K7406">
        <f>'Previous Trades Import_OMS Quer'!K7406</f>
        <v>0</v>
      </c>
      <c r="L7406">
        <f>'Previous Trades Import_OMS Quer'!L7406</f>
        <v>0</v>
      </c>
      <c r="M7406">
        <f>'Previous Trades Import_OMS Quer'!M7406</f>
        <v>0</v>
      </c>
      <c r="N7406">
        <f>'Previous Trades Import_OMS Quer'!N7406</f>
        <v>0</v>
      </c>
      <c r="O7406" t="str">
        <f>CLEAN('Previous Trades Import_OMS Quer'!O7406)</f>
        <v/>
      </c>
      <c r="Q7406" s="25">
        <f t="shared" si="230"/>
        <v>0</v>
      </c>
      <c r="R7406" s="25" t="e">
        <f>VLOOKUP(O7406,'Currency Balance'!$O$3:$Q$32,3,0)</f>
        <v>#N/A</v>
      </c>
      <c r="S7406" t="e">
        <f t="shared" si="231"/>
        <v>#N/A</v>
      </c>
    </row>
    <row r="7407" spans="1:19">
      <c r="A7407">
        <f>'Previous Trades Import_OMS Quer'!A7407</f>
        <v>0</v>
      </c>
      <c r="B7407">
        <f>'Previous Trades Import_OMS Quer'!B7407</f>
        <v>0</v>
      </c>
      <c r="C7407" s="22">
        <f>'Previous Trades Import_OMS Quer'!C7407</f>
        <v>0</v>
      </c>
      <c r="D7407">
        <f>'Previous Trades Import_OMS Quer'!D7407</f>
        <v>0</v>
      </c>
      <c r="E7407" s="22">
        <f>'Previous Trades Import_OMS Quer'!E7407</f>
        <v>0</v>
      </c>
      <c r="F7407">
        <f>'Previous Trades Import_OMS Quer'!F7407</f>
        <v>0</v>
      </c>
      <c r="G7407">
        <f>'Previous Trades Import_OMS Quer'!G7407</f>
        <v>0</v>
      </c>
      <c r="H7407">
        <f>'Previous Trades Import_OMS Quer'!H7407</f>
        <v>0</v>
      </c>
      <c r="I7407">
        <f>'Previous Trades Import_OMS Quer'!I7407</f>
        <v>0</v>
      </c>
      <c r="J7407">
        <f>'Previous Trades Import_OMS Quer'!J7407</f>
        <v>0</v>
      </c>
      <c r="K7407">
        <f>'Previous Trades Import_OMS Quer'!K7407</f>
        <v>0</v>
      </c>
      <c r="L7407">
        <f>'Previous Trades Import_OMS Quer'!L7407</f>
        <v>0</v>
      </c>
      <c r="M7407">
        <f>'Previous Trades Import_OMS Quer'!M7407</f>
        <v>0</v>
      </c>
      <c r="N7407">
        <f>'Previous Trades Import_OMS Quer'!N7407</f>
        <v>0</v>
      </c>
      <c r="O7407" t="str">
        <f>CLEAN('Previous Trades Import_OMS Quer'!O7407)</f>
        <v/>
      </c>
      <c r="Q7407" s="25">
        <f t="shared" si="230"/>
        <v>0</v>
      </c>
      <c r="R7407" s="25" t="e">
        <f>VLOOKUP(O7407,'Currency Balance'!$O$3:$Q$32,3,0)</f>
        <v>#N/A</v>
      </c>
      <c r="S7407" t="e">
        <f t="shared" si="231"/>
        <v>#N/A</v>
      </c>
    </row>
    <row r="7408" spans="1:19">
      <c r="A7408">
        <f>'Previous Trades Import_OMS Quer'!A7408</f>
        <v>0</v>
      </c>
      <c r="B7408">
        <f>'Previous Trades Import_OMS Quer'!B7408</f>
        <v>0</v>
      </c>
      <c r="C7408" s="22">
        <f>'Previous Trades Import_OMS Quer'!C7408</f>
        <v>0</v>
      </c>
      <c r="D7408">
        <f>'Previous Trades Import_OMS Quer'!D7408</f>
        <v>0</v>
      </c>
      <c r="E7408" s="22">
        <f>'Previous Trades Import_OMS Quer'!E7408</f>
        <v>0</v>
      </c>
      <c r="F7408">
        <f>'Previous Trades Import_OMS Quer'!F7408</f>
        <v>0</v>
      </c>
      <c r="G7408">
        <f>'Previous Trades Import_OMS Quer'!G7408</f>
        <v>0</v>
      </c>
      <c r="H7408">
        <f>'Previous Trades Import_OMS Quer'!H7408</f>
        <v>0</v>
      </c>
      <c r="I7408">
        <f>'Previous Trades Import_OMS Quer'!I7408</f>
        <v>0</v>
      </c>
      <c r="J7408">
        <f>'Previous Trades Import_OMS Quer'!J7408</f>
        <v>0</v>
      </c>
      <c r="K7408">
        <f>'Previous Trades Import_OMS Quer'!K7408</f>
        <v>0</v>
      </c>
      <c r="L7408">
        <f>'Previous Trades Import_OMS Quer'!L7408</f>
        <v>0</v>
      </c>
      <c r="M7408">
        <f>'Previous Trades Import_OMS Quer'!M7408</f>
        <v>0</v>
      </c>
      <c r="N7408">
        <f>'Previous Trades Import_OMS Quer'!N7408</f>
        <v>0</v>
      </c>
      <c r="O7408" t="str">
        <f>CLEAN('Previous Trades Import_OMS Quer'!O7408)</f>
        <v/>
      </c>
      <c r="Q7408" s="25">
        <f t="shared" si="230"/>
        <v>0</v>
      </c>
      <c r="R7408" s="25" t="e">
        <f>VLOOKUP(O7408,'Currency Balance'!$O$3:$Q$32,3,0)</f>
        <v>#N/A</v>
      </c>
      <c r="S7408" t="e">
        <f t="shared" si="231"/>
        <v>#N/A</v>
      </c>
    </row>
    <row r="7409" spans="1:19">
      <c r="A7409">
        <f>'Previous Trades Import_OMS Quer'!A7409</f>
        <v>0</v>
      </c>
      <c r="B7409">
        <f>'Previous Trades Import_OMS Quer'!B7409</f>
        <v>0</v>
      </c>
      <c r="C7409" s="22">
        <f>'Previous Trades Import_OMS Quer'!C7409</f>
        <v>0</v>
      </c>
      <c r="D7409">
        <f>'Previous Trades Import_OMS Quer'!D7409</f>
        <v>0</v>
      </c>
      <c r="E7409" s="22">
        <f>'Previous Trades Import_OMS Quer'!E7409</f>
        <v>0</v>
      </c>
      <c r="F7409">
        <f>'Previous Trades Import_OMS Quer'!F7409</f>
        <v>0</v>
      </c>
      <c r="G7409">
        <f>'Previous Trades Import_OMS Quer'!G7409</f>
        <v>0</v>
      </c>
      <c r="H7409">
        <f>'Previous Trades Import_OMS Quer'!H7409</f>
        <v>0</v>
      </c>
      <c r="I7409">
        <f>'Previous Trades Import_OMS Quer'!I7409</f>
        <v>0</v>
      </c>
      <c r="J7409">
        <f>'Previous Trades Import_OMS Quer'!J7409</f>
        <v>0</v>
      </c>
      <c r="K7409">
        <f>'Previous Trades Import_OMS Quer'!K7409</f>
        <v>0</v>
      </c>
      <c r="L7409">
        <f>'Previous Trades Import_OMS Quer'!L7409</f>
        <v>0</v>
      </c>
      <c r="M7409">
        <f>'Previous Trades Import_OMS Quer'!M7409</f>
        <v>0</v>
      </c>
      <c r="N7409">
        <f>'Previous Trades Import_OMS Quer'!N7409</f>
        <v>0</v>
      </c>
      <c r="O7409" t="str">
        <f>CLEAN('Previous Trades Import_OMS Quer'!O7409)</f>
        <v/>
      </c>
      <c r="Q7409" s="25">
        <f t="shared" si="230"/>
        <v>0</v>
      </c>
      <c r="R7409" s="25" t="e">
        <f>VLOOKUP(O7409,'Currency Balance'!$O$3:$Q$32,3,0)</f>
        <v>#N/A</v>
      </c>
      <c r="S7409" t="e">
        <f t="shared" si="231"/>
        <v>#N/A</v>
      </c>
    </row>
    <row r="7410" spans="1:19">
      <c r="A7410">
        <f>'Previous Trades Import_OMS Quer'!A7410</f>
        <v>0</v>
      </c>
      <c r="B7410">
        <f>'Previous Trades Import_OMS Quer'!B7410</f>
        <v>0</v>
      </c>
      <c r="C7410" s="22">
        <f>'Previous Trades Import_OMS Quer'!C7410</f>
        <v>0</v>
      </c>
      <c r="D7410">
        <f>'Previous Trades Import_OMS Quer'!D7410</f>
        <v>0</v>
      </c>
      <c r="E7410" s="22">
        <f>'Previous Trades Import_OMS Quer'!E7410</f>
        <v>0</v>
      </c>
      <c r="F7410">
        <f>'Previous Trades Import_OMS Quer'!F7410</f>
        <v>0</v>
      </c>
      <c r="G7410">
        <f>'Previous Trades Import_OMS Quer'!G7410</f>
        <v>0</v>
      </c>
      <c r="H7410">
        <f>'Previous Trades Import_OMS Quer'!H7410</f>
        <v>0</v>
      </c>
      <c r="I7410">
        <f>'Previous Trades Import_OMS Quer'!I7410</f>
        <v>0</v>
      </c>
      <c r="J7410">
        <f>'Previous Trades Import_OMS Quer'!J7410</f>
        <v>0</v>
      </c>
      <c r="K7410">
        <f>'Previous Trades Import_OMS Quer'!K7410</f>
        <v>0</v>
      </c>
      <c r="L7410">
        <f>'Previous Trades Import_OMS Quer'!L7410</f>
        <v>0</v>
      </c>
      <c r="M7410">
        <f>'Previous Trades Import_OMS Quer'!M7410</f>
        <v>0</v>
      </c>
      <c r="N7410">
        <f>'Previous Trades Import_OMS Quer'!N7410</f>
        <v>0</v>
      </c>
      <c r="O7410" t="str">
        <f>CLEAN('Previous Trades Import_OMS Quer'!O7410)</f>
        <v/>
      </c>
      <c r="Q7410" s="25">
        <f t="shared" si="230"/>
        <v>0</v>
      </c>
      <c r="R7410" s="25" t="e">
        <f>VLOOKUP(O7410,'Currency Balance'!$O$3:$Q$32,3,0)</f>
        <v>#N/A</v>
      </c>
      <c r="S7410" t="e">
        <f t="shared" si="231"/>
        <v>#N/A</v>
      </c>
    </row>
    <row r="7411" spans="1:19">
      <c r="A7411">
        <f>'Previous Trades Import_OMS Quer'!A7411</f>
        <v>0</v>
      </c>
      <c r="B7411">
        <f>'Previous Trades Import_OMS Quer'!B7411</f>
        <v>0</v>
      </c>
      <c r="C7411" s="22">
        <f>'Previous Trades Import_OMS Quer'!C7411</f>
        <v>0</v>
      </c>
      <c r="D7411">
        <f>'Previous Trades Import_OMS Quer'!D7411</f>
        <v>0</v>
      </c>
      <c r="E7411" s="22">
        <f>'Previous Trades Import_OMS Quer'!E7411</f>
        <v>0</v>
      </c>
      <c r="F7411">
        <f>'Previous Trades Import_OMS Quer'!F7411</f>
        <v>0</v>
      </c>
      <c r="G7411">
        <f>'Previous Trades Import_OMS Quer'!G7411</f>
        <v>0</v>
      </c>
      <c r="H7411">
        <f>'Previous Trades Import_OMS Quer'!H7411</f>
        <v>0</v>
      </c>
      <c r="I7411">
        <f>'Previous Trades Import_OMS Quer'!I7411</f>
        <v>0</v>
      </c>
      <c r="J7411">
        <f>'Previous Trades Import_OMS Quer'!J7411</f>
        <v>0</v>
      </c>
      <c r="K7411">
        <f>'Previous Trades Import_OMS Quer'!K7411</f>
        <v>0</v>
      </c>
      <c r="L7411">
        <f>'Previous Trades Import_OMS Quer'!L7411</f>
        <v>0</v>
      </c>
      <c r="M7411">
        <f>'Previous Trades Import_OMS Quer'!M7411</f>
        <v>0</v>
      </c>
      <c r="N7411">
        <f>'Previous Trades Import_OMS Quer'!N7411</f>
        <v>0</v>
      </c>
      <c r="O7411" t="str">
        <f>CLEAN('Previous Trades Import_OMS Quer'!O7411)</f>
        <v/>
      </c>
      <c r="Q7411" s="25">
        <f t="shared" si="230"/>
        <v>0</v>
      </c>
      <c r="R7411" s="25" t="e">
        <f>VLOOKUP(O7411,'Currency Balance'!$O$3:$Q$32,3,0)</f>
        <v>#N/A</v>
      </c>
      <c r="S7411" t="e">
        <f t="shared" si="231"/>
        <v>#N/A</v>
      </c>
    </row>
    <row r="7412" spans="1:19">
      <c r="A7412">
        <f>'Previous Trades Import_OMS Quer'!A7412</f>
        <v>0</v>
      </c>
      <c r="B7412">
        <f>'Previous Trades Import_OMS Quer'!B7412</f>
        <v>0</v>
      </c>
      <c r="C7412" s="22">
        <f>'Previous Trades Import_OMS Quer'!C7412</f>
        <v>0</v>
      </c>
      <c r="D7412">
        <f>'Previous Trades Import_OMS Quer'!D7412</f>
        <v>0</v>
      </c>
      <c r="E7412" s="22">
        <f>'Previous Trades Import_OMS Quer'!E7412</f>
        <v>0</v>
      </c>
      <c r="F7412">
        <f>'Previous Trades Import_OMS Quer'!F7412</f>
        <v>0</v>
      </c>
      <c r="G7412">
        <f>'Previous Trades Import_OMS Quer'!G7412</f>
        <v>0</v>
      </c>
      <c r="H7412">
        <f>'Previous Trades Import_OMS Quer'!H7412</f>
        <v>0</v>
      </c>
      <c r="I7412">
        <f>'Previous Trades Import_OMS Quer'!I7412</f>
        <v>0</v>
      </c>
      <c r="J7412">
        <f>'Previous Trades Import_OMS Quer'!J7412</f>
        <v>0</v>
      </c>
      <c r="K7412">
        <f>'Previous Trades Import_OMS Quer'!K7412</f>
        <v>0</v>
      </c>
      <c r="L7412">
        <f>'Previous Trades Import_OMS Quer'!L7412</f>
        <v>0</v>
      </c>
      <c r="M7412">
        <f>'Previous Trades Import_OMS Quer'!M7412</f>
        <v>0</v>
      </c>
      <c r="N7412">
        <f>'Previous Trades Import_OMS Quer'!N7412</f>
        <v>0</v>
      </c>
      <c r="O7412" t="str">
        <f>CLEAN('Previous Trades Import_OMS Quer'!O7412)</f>
        <v/>
      </c>
      <c r="Q7412" s="25">
        <f t="shared" si="230"/>
        <v>0</v>
      </c>
      <c r="R7412" s="25" t="e">
        <f>VLOOKUP(O7412,'Currency Balance'!$O$3:$Q$32,3,0)</f>
        <v>#N/A</v>
      </c>
      <c r="S7412" t="e">
        <f t="shared" si="231"/>
        <v>#N/A</v>
      </c>
    </row>
    <row r="7413" spans="1:19">
      <c r="A7413">
        <f>'Previous Trades Import_OMS Quer'!A7413</f>
        <v>0</v>
      </c>
      <c r="B7413">
        <f>'Previous Trades Import_OMS Quer'!B7413</f>
        <v>0</v>
      </c>
      <c r="C7413" s="22">
        <f>'Previous Trades Import_OMS Quer'!C7413</f>
        <v>0</v>
      </c>
      <c r="D7413">
        <f>'Previous Trades Import_OMS Quer'!D7413</f>
        <v>0</v>
      </c>
      <c r="E7413" s="22">
        <f>'Previous Trades Import_OMS Quer'!E7413</f>
        <v>0</v>
      </c>
      <c r="F7413">
        <f>'Previous Trades Import_OMS Quer'!F7413</f>
        <v>0</v>
      </c>
      <c r="G7413">
        <f>'Previous Trades Import_OMS Quer'!G7413</f>
        <v>0</v>
      </c>
      <c r="H7413">
        <f>'Previous Trades Import_OMS Quer'!H7413</f>
        <v>0</v>
      </c>
      <c r="I7413">
        <f>'Previous Trades Import_OMS Quer'!I7413</f>
        <v>0</v>
      </c>
      <c r="J7413">
        <f>'Previous Trades Import_OMS Quer'!J7413</f>
        <v>0</v>
      </c>
      <c r="K7413">
        <f>'Previous Trades Import_OMS Quer'!K7413</f>
        <v>0</v>
      </c>
      <c r="L7413">
        <f>'Previous Trades Import_OMS Quer'!L7413</f>
        <v>0</v>
      </c>
      <c r="M7413">
        <f>'Previous Trades Import_OMS Quer'!M7413</f>
        <v>0</v>
      </c>
      <c r="N7413">
        <f>'Previous Trades Import_OMS Quer'!N7413</f>
        <v>0</v>
      </c>
      <c r="O7413" t="str">
        <f>CLEAN('Previous Trades Import_OMS Quer'!O7413)</f>
        <v/>
      </c>
      <c r="Q7413" s="25">
        <f t="shared" si="230"/>
        <v>0</v>
      </c>
      <c r="R7413" s="25" t="e">
        <f>VLOOKUP(O7413,'Currency Balance'!$O$3:$Q$32,3,0)</f>
        <v>#N/A</v>
      </c>
      <c r="S7413" t="e">
        <f t="shared" si="231"/>
        <v>#N/A</v>
      </c>
    </row>
    <row r="7414" spans="1:19">
      <c r="A7414">
        <f>'Previous Trades Import_OMS Quer'!A7414</f>
        <v>0</v>
      </c>
      <c r="B7414">
        <f>'Previous Trades Import_OMS Quer'!B7414</f>
        <v>0</v>
      </c>
      <c r="C7414" s="22">
        <f>'Previous Trades Import_OMS Quer'!C7414</f>
        <v>0</v>
      </c>
      <c r="D7414">
        <f>'Previous Trades Import_OMS Quer'!D7414</f>
        <v>0</v>
      </c>
      <c r="E7414" s="22">
        <f>'Previous Trades Import_OMS Quer'!E7414</f>
        <v>0</v>
      </c>
      <c r="F7414">
        <f>'Previous Trades Import_OMS Quer'!F7414</f>
        <v>0</v>
      </c>
      <c r="G7414">
        <f>'Previous Trades Import_OMS Quer'!G7414</f>
        <v>0</v>
      </c>
      <c r="H7414">
        <f>'Previous Trades Import_OMS Quer'!H7414</f>
        <v>0</v>
      </c>
      <c r="I7414">
        <f>'Previous Trades Import_OMS Quer'!I7414</f>
        <v>0</v>
      </c>
      <c r="J7414">
        <f>'Previous Trades Import_OMS Quer'!J7414</f>
        <v>0</v>
      </c>
      <c r="K7414">
        <f>'Previous Trades Import_OMS Quer'!K7414</f>
        <v>0</v>
      </c>
      <c r="L7414">
        <f>'Previous Trades Import_OMS Quer'!L7414</f>
        <v>0</v>
      </c>
      <c r="M7414">
        <f>'Previous Trades Import_OMS Quer'!M7414</f>
        <v>0</v>
      </c>
      <c r="N7414">
        <f>'Previous Trades Import_OMS Quer'!N7414</f>
        <v>0</v>
      </c>
      <c r="O7414" t="str">
        <f>CLEAN('Previous Trades Import_OMS Quer'!O7414)</f>
        <v/>
      </c>
      <c r="Q7414" s="25">
        <f t="shared" si="230"/>
        <v>0</v>
      </c>
      <c r="R7414" s="25" t="e">
        <f>VLOOKUP(O7414,'Currency Balance'!$O$3:$Q$32,3,0)</f>
        <v>#N/A</v>
      </c>
      <c r="S7414" t="e">
        <f t="shared" si="231"/>
        <v>#N/A</v>
      </c>
    </row>
    <row r="7415" spans="1:19">
      <c r="A7415">
        <f>'Previous Trades Import_OMS Quer'!A7415</f>
        <v>0</v>
      </c>
      <c r="B7415">
        <f>'Previous Trades Import_OMS Quer'!B7415</f>
        <v>0</v>
      </c>
      <c r="C7415" s="22">
        <f>'Previous Trades Import_OMS Quer'!C7415</f>
        <v>0</v>
      </c>
      <c r="D7415">
        <f>'Previous Trades Import_OMS Quer'!D7415</f>
        <v>0</v>
      </c>
      <c r="E7415" s="22">
        <f>'Previous Trades Import_OMS Quer'!E7415</f>
        <v>0</v>
      </c>
      <c r="F7415">
        <f>'Previous Trades Import_OMS Quer'!F7415</f>
        <v>0</v>
      </c>
      <c r="G7415">
        <f>'Previous Trades Import_OMS Quer'!G7415</f>
        <v>0</v>
      </c>
      <c r="H7415">
        <f>'Previous Trades Import_OMS Quer'!H7415</f>
        <v>0</v>
      </c>
      <c r="I7415">
        <f>'Previous Trades Import_OMS Quer'!I7415</f>
        <v>0</v>
      </c>
      <c r="J7415">
        <f>'Previous Trades Import_OMS Quer'!J7415</f>
        <v>0</v>
      </c>
      <c r="K7415">
        <f>'Previous Trades Import_OMS Quer'!K7415</f>
        <v>0</v>
      </c>
      <c r="L7415">
        <f>'Previous Trades Import_OMS Quer'!L7415</f>
        <v>0</v>
      </c>
      <c r="M7415">
        <f>'Previous Trades Import_OMS Quer'!M7415</f>
        <v>0</v>
      </c>
      <c r="N7415">
        <f>'Previous Trades Import_OMS Quer'!N7415</f>
        <v>0</v>
      </c>
      <c r="O7415" t="str">
        <f>CLEAN('Previous Trades Import_OMS Quer'!O7415)</f>
        <v/>
      </c>
      <c r="Q7415" s="25">
        <f t="shared" si="230"/>
        <v>0</v>
      </c>
      <c r="R7415" s="25" t="e">
        <f>VLOOKUP(O7415,'Currency Balance'!$O$3:$Q$32,3,0)</f>
        <v>#N/A</v>
      </c>
      <c r="S7415" t="e">
        <f t="shared" si="231"/>
        <v>#N/A</v>
      </c>
    </row>
    <row r="7416" spans="1:19">
      <c r="A7416">
        <f>'Previous Trades Import_OMS Quer'!A7416</f>
        <v>0</v>
      </c>
      <c r="B7416">
        <f>'Previous Trades Import_OMS Quer'!B7416</f>
        <v>0</v>
      </c>
      <c r="C7416" s="22">
        <f>'Previous Trades Import_OMS Quer'!C7416</f>
        <v>0</v>
      </c>
      <c r="D7416">
        <f>'Previous Trades Import_OMS Quer'!D7416</f>
        <v>0</v>
      </c>
      <c r="E7416" s="22">
        <f>'Previous Trades Import_OMS Quer'!E7416</f>
        <v>0</v>
      </c>
      <c r="F7416">
        <f>'Previous Trades Import_OMS Quer'!F7416</f>
        <v>0</v>
      </c>
      <c r="G7416">
        <f>'Previous Trades Import_OMS Quer'!G7416</f>
        <v>0</v>
      </c>
      <c r="H7416">
        <f>'Previous Trades Import_OMS Quer'!H7416</f>
        <v>0</v>
      </c>
      <c r="I7416">
        <f>'Previous Trades Import_OMS Quer'!I7416</f>
        <v>0</v>
      </c>
      <c r="J7416">
        <f>'Previous Trades Import_OMS Quer'!J7416</f>
        <v>0</v>
      </c>
      <c r="K7416">
        <f>'Previous Trades Import_OMS Quer'!K7416</f>
        <v>0</v>
      </c>
      <c r="L7416">
        <f>'Previous Trades Import_OMS Quer'!L7416</f>
        <v>0</v>
      </c>
      <c r="M7416">
        <f>'Previous Trades Import_OMS Quer'!M7416</f>
        <v>0</v>
      </c>
      <c r="N7416">
        <f>'Previous Trades Import_OMS Quer'!N7416</f>
        <v>0</v>
      </c>
      <c r="O7416" t="str">
        <f>CLEAN('Previous Trades Import_OMS Quer'!O7416)</f>
        <v/>
      </c>
      <c r="Q7416" s="25">
        <f t="shared" si="230"/>
        <v>0</v>
      </c>
      <c r="R7416" s="25" t="e">
        <f>VLOOKUP(O7416,'Currency Balance'!$O$3:$Q$32,3,0)</f>
        <v>#N/A</v>
      </c>
      <c r="S7416" t="e">
        <f t="shared" si="231"/>
        <v>#N/A</v>
      </c>
    </row>
    <row r="7417" spans="1:19">
      <c r="A7417">
        <f>'Previous Trades Import_OMS Quer'!A7417</f>
        <v>0</v>
      </c>
      <c r="B7417">
        <f>'Previous Trades Import_OMS Quer'!B7417</f>
        <v>0</v>
      </c>
      <c r="C7417" s="22">
        <f>'Previous Trades Import_OMS Quer'!C7417</f>
        <v>0</v>
      </c>
      <c r="D7417">
        <f>'Previous Trades Import_OMS Quer'!D7417</f>
        <v>0</v>
      </c>
      <c r="E7417" s="22">
        <f>'Previous Trades Import_OMS Quer'!E7417</f>
        <v>0</v>
      </c>
      <c r="F7417">
        <f>'Previous Trades Import_OMS Quer'!F7417</f>
        <v>0</v>
      </c>
      <c r="G7417">
        <f>'Previous Trades Import_OMS Quer'!G7417</f>
        <v>0</v>
      </c>
      <c r="H7417">
        <f>'Previous Trades Import_OMS Quer'!H7417</f>
        <v>0</v>
      </c>
      <c r="I7417">
        <f>'Previous Trades Import_OMS Quer'!I7417</f>
        <v>0</v>
      </c>
      <c r="J7417">
        <f>'Previous Trades Import_OMS Quer'!J7417</f>
        <v>0</v>
      </c>
      <c r="K7417">
        <f>'Previous Trades Import_OMS Quer'!K7417</f>
        <v>0</v>
      </c>
      <c r="L7417">
        <f>'Previous Trades Import_OMS Quer'!L7417</f>
        <v>0</v>
      </c>
      <c r="M7417">
        <f>'Previous Trades Import_OMS Quer'!M7417</f>
        <v>0</v>
      </c>
      <c r="N7417">
        <f>'Previous Trades Import_OMS Quer'!N7417</f>
        <v>0</v>
      </c>
      <c r="O7417" t="str">
        <f>CLEAN('Previous Trades Import_OMS Quer'!O7417)</f>
        <v/>
      </c>
      <c r="Q7417" s="25">
        <f t="shared" si="230"/>
        <v>0</v>
      </c>
      <c r="R7417" s="25" t="e">
        <f>VLOOKUP(O7417,'Currency Balance'!$O$3:$Q$32,3,0)</f>
        <v>#N/A</v>
      </c>
      <c r="S7417" t="e">
        <f t="shared" si="231"/>
        <v>#N/A</v>
      </c>
    </row>
    <row r="7418" spans="1:19">
      <c r="A7418">
        <f>'Previous Trades Import_OMS Quer'!A7418</f>
        <v>0</v>
      </c>
      <c r="B7418">
        <f>'Previous Trades Import_OMS Quer'!B7418</f>
        <v>0</v>
      </c>
      <c r="C7418" s="22">
        <f>'Previous Trades Import_OMS Quer'!C7418</f>
        <v>0</v>
      </c>
      <c r="D7418">
        <f>'Previous Trades Import_OMS Quer'!D7418</f>
        <v>0</v>
      </c>
      <c r="E7418" s="22">
        <f>'Previous Trades Import_OMS Quer'!E7418</f>
        <v>0</v>
      </c>
      <c r="F7418">
        <f>'Previous Trades Import_OMS Quer'!F7418</f>
        <v>0</v>
      </c>
      <c r="G7418">
        <f>'Previous Trades Import_OMS Quer'!G7418</f>
        <v>0</v>
      </c>
      <c r="H7418">
        <f>'Previous Trades Import_OMS Quer'!H7418</f>
        <v>0</v>
      </c>
      <c r="I7418">
        <f>'Previous Trades Import_OMS Quer'!I7418</f>
        <v>0</v>
      </c>
      <c r="J7418">
        <f>'Previous Trades Import_OMS Quer'!J7418</f>
        <v>0</v>
      </c>
      <c r="K7418">
        <f>'Previous Trades Import_OMS Quer'!K7418</f>
        <v>0</v>
      </c>
      <c r="L7418">
        <f>'Previous Trades Import_OMS Quer'!L7418</f>
        <v>0</v>
      </c>
      <c r="M7418">
        <f>'Previous Trades Import_OMS Quer'!M7418</f>
        <v>0</v>
      </c>
      <c r="N7418">
        <f>'Previous Trades Import_OMS Quer'!N7418</f>
        <v>0</v>
      </c>
      <c r="O7418" t="str">
        <f>CLEAN('Previous Trades Import_OMS Quer'!O7418)</f>
        <v/>
      </c>
      <c r="Q7418" s="25">
        <f t="shared" si="230"/>
        <v>0</v>
      </c>
      <c r="R7418" s="25" t="e">
        <f>VLOOKUP(O7418,'Currency Balance'!$O$3:$Q$32,3,0)</f>
        <v>#N/A</v>
      </c>
      <c r="S7418" t="e">
        <f t="shared" si="231"/>
        <v>#N/A</v>
      </c>
    </row>
    <row r="7419" spans="1:19">
      <c r="A7419">
        <f>'Previous Trades Import_OMS Quer'!A7419</f>
        <v>0</v>
      </c>
      <c r="B7419">
        <f>'Previous Trades Import_OMS Quer'!B7419</f>
        <v>0</v>
      </c>
      <c r="C7419" s="22">
        <f>'Previous Trades Import_OMS Quer'!C7419</f>
        <v>0</v>
      </c>
      <c r="D7419">
        <f>'Previous Trades Import_OMS Quer'!D7419</f>
        <v>0</v>
      </c>
      <c r="E7419" s="22">
        <f>'Previous Trades Import_OMS Quer'!E7419</f>
        <v>0</v>
      </c>
      <c r="F7419">
        <f>'Previous Trades Import_OMS Quer'!F7419</f>
        <v>0</v>
      </c>
      <c r="G7419">
        <f>'Previous Trades Import_OMS Quer'!G7419</f>
        <v>0</v>
      </c>
      <c r="H7419">
        <f>'Previous Trades Import_OMS Quer'!H7419</f>
        <v>0</v>
      </c>
      <c r="I7419">
        <f>'Previous Trades Import_OMS Quer'!I7419</f>
        <v>0</v>
      </c>
      <c r="J7419">
        <f>'Previous Trades Import_OMS Quer'!J7419</f>
        <v>0</v>
      </c>
      <c r="K7419">
        <f>'Previous Trades Import_OMS Quer'!K7419</f>
        <v>0</v>
      </c>
      <c r="L7419">
        <f>'Previous Trades Import_OMS Quer'!L7419</f>
        <v>0</v>
      </c>
      <c r="M7419">
        <f>'Previous Trades Import_OMS Quer'!M7419</f>
        <v>0</v>
      </c>
      <c r="N7419">
        <f>'Previous Trades Import_OMS Quer'!N7419</f>
        <v>0</v>
      </c>
      <c r="O7419" t="str">
        <f>CLEAN('Previous Trades Import_OMS Quer'!O7419)</f>
        <v/>
      </c>
      <c r="Q7419" s="25">
        <f t="shared" si="230"/>
        <v>0</v>
      </c>
      <c r="R7419" s="25" t="e">
        <f>VLOOKUP(O7419,'Currency Balance'!$O$3:$Q$32,3,0)</f>
        <v>#N/A</v>
      </c>
      <c r="S7419" t="e">
        <f t="shared" si="231"/>
        <v>#N/A</v>
      </c>
    </row>
    <row r="7420" spans="1:19">
      <c r="A7420">
        <f>'Previous Trades Import_OMS Quer'!A7420</f>
        <v>0</v>
      </c>
      <c r="B7420">
        <f>'Previous Trades Import_OMS Quer'!B7420</f>
        <v>0</v>
      </c>
      <c r="C7420" s="22">
        <f>'Previous Trades Import_OMS Quer'!C7420</f>
        <v>0</v>
      </c>
      <c r="D7420">
        <f>'Previous Trades Import_OMS Quer'!D7420</f>
        <v>0</v>
      </c>
      <c r="E7420" s="22">
        <f>'Previous Trades Import_OMS Quer'!E7420</f>
        <v>0</v>
      </c>
      <c r="F7420">
        <f>'Previous Trades Import_OMS Quer'!F7420</f>
        <v>0</v>
      </c>
      <c r="G7420">
        <f>'Previous Trades Import_OMS Quer'!G7420</f>
        <v>0</v>
      </c>
      <c r="H7420">
        <f>'Previous Trades Import_OMS Quer'!H7420</f>
        <v>0</v>
      </c>
      <c r="I7420">
        <f>'Previous Trades Import_OMS Quer'!I7420</f>
        <v>0</v>
      </c>
      <c r="J7420">
        <f>'Previous Trades Import_OMS Quer'!J7420</f>
        <v>0</v>
      </c>
      <c r="K7420">
        <f>'Previous Trades Import_OMS Quer'!K7420</f>
        <v>0</v>
      </c>
      <c r="L7420">
        <f>'Previous Trades Import_OMS Quer'!L7420</f>
        <v>0</v>
      </c>
      <c r="M7420">
        <f>'Previous Trades Import_OMS Quer'!M7420</f>
        <v>0</v>
      </c>
      <c r="N7420">
        <f>'Previous Trades Import_OMS Quer'!N7420</f>
        <v>0</v>
      </c>
      <c r="O7420" t="str">
        <f>CLEAN('Previous Trades Import_OMS Quer'!O7420)</f>
        <v/>
      </c>
      <c r="Q7420" s="25">
        <f t="shared" si="230"/>
        <v>0</v>
      </c>
      <c r="R7420" s="25" t="e">
        <f>VLOOKUP(O7420,'Currency Balance'!$O$3:$Q$32,3,0)</f>
        <v>#N/A</v>
      </c>
      <c r="S7420" t="e">
        <f t="shared" si="231"/>
        <v>#N/A</v>
      </c>
    </row>
    <row r="7421" spans="1:19">
      <c r="A7421">
        <f>'Previous Trades Import_OMS Quer'!A7421</f>
        <v>0</v>
      </c>
      <c r="B7421">
        <f>'Previous Trades Import_OMS Quer'!B7421</f>
        <v>0</v>
      </c>
      <c r="C7421" s="22">
        <f>'Previous Trades Import_OMS Quer'!C7421</f>
        <v>0</v>
      </c>
      <c r="D7421">
        <f>'Previous Trades Import_OMS Quer'!D7421</f>
        <v>0</v>
      </c>
      <c r="E7421" s="22">
        <f>'Previous Trades Import_OMS Quer'!E7421</f>
        <v>0</v>
      </c>
      <c r="F7421">
        <f>'Previous Trades Import_OMS Quer'!F7421</f>
        <v>0</v>
      </c>
      <c r="G7421">
        <f>'Previous Trades Import_OMS Quer'!G7421</f>
        <v>0</v>
      </c>
      <c r="H7421">
        <f>'Previous Trades Import_OMS Quer'!H7421</f>
        <v>0</v>
      </c>
      <c r="I7421">
        <f>'Previous Trades Import_OMS Quer'!I7421</f>
        <v>0</v>
      </c>
      <c r="J7421">
        <f>'Previous Trades Import_OMS Quer'!J7421</f>
        <v>0</v>
      </c>
      <c r="K7421">
        <f>'Previous Trades Import_OMS Quer'!K7421</f>
        <v>0</v>
      </c>
      <c r="L7421">
        <f>'Previous Trades Import_OMS Quer'!L7421</f>
        <v>0</v>
      </c>
      <c r="M7421">
        <f>'Previous Trades Import_OMS Quer'!M7421</f>
        <v>0</v>
      </c>
      <c r="N7421">
        <f>'Previous Trades Import_OMS Quer'!N7421</f>
        <v>0</v>
      </c>
      <c r="O7421" t="str">
        <f>CLEAN('Previous Trades Import_OMS Quer'!O7421)</f>
        <v/>
      </c>
      <c r="Q7421" s="25">
        <f t="shared" si="230"/>
        <v>0</v>
      </c>
      <c r="R7421" s="25" t="e">
        <f>VLOOKUP(O7421,'Currency Balance'!$O$3:$Q$32,3,0)</f>
        <v>#N/A</v>
      </c>
      <c r="S7421" t="e">
        <f t="shared" si="231"/>
        <v>#N/A</v>
      </c>
    </row>
    <row r="7422" spans="1:19">
      <c r="A7422">
        <f>'Previous Trades Import_OMS Quer'!A7422</f>
        <v>0</v>
      </c>
      <c r="B7422">
        <f>'Previous Trades Import_OMS Quer'!B7422</f>
        <v>0</v>
      </c>
      <c r="C7422" s="22">
        <f>'Previous Trades Import_OMS Quer'!C7422</f>
        <v>0</v>
      </c>
      <c r="D7422">
        <f>'Previous Trades Import_OMS Quer'!D7422</f>
        <v>0</v>
      </c>
      <c r="E7422" s="22">
        <f>'Previous Trades Import_OMS Quer'!E7422</f>
        <v>0</v>
      </c>
      <c r="F7422">
        <f>'Previous Trades Import_OMS Quer'!F7422</f>
        <v>0</v>
      </c>
      <c r="G7422">
        <f>'Previous Trades Import_OMS Quer'!G7422</f>
        <v>0</v>
      </c>
      <c r="H7422">
        <f>'Previous Trades Import_OMS Quer'!H7422</f>
        <v>0</v>
      </c>
      <c r="I7422">
        <f>'Previous Trades Import_OMS Quer'!I7422</f>
        <v>0</v>
      </c>
      <c r="J7422">
        <f>'Previous Trades Import_OMS Quer'!J7422</f>
        <v>0</v>
      </c>
      <c r="K7422">
        <f>'Previous Trades Import_OMS Quer'!K7422</f>
        <v>0</v>
      </c>
      <c r="L7422">
        <f>'Previous Trades Import_OMS Quer'!L7422</f>
        <v>0</v>
      </c>
      <c r="M7422">
        <f>'Previous Trades Import_OMS Quer'!M7422</f>
        <v>0</v>
      </c>
      <c r="N7422">
        <f>'Previous Trades Import_OMS Quer'!N7422</f>
        <v>0</v>
      </c>
      <c r="O7422" t="str">
        <f>CLEAN('Previous Trades Import_OMS Quer'!O7422)</f>
        <v/>
      </c>
      <c r="Q7422" s="25">
        <f t="shared" si="230"/>
        <v>0</v>
      </c>
      <c r="R7422" s="25" t="e">
        <f>VLOOKUP(O7422,'Currency Balance'!$O$3:$Q$32,3,0)</f>
        <v>#N/A</v>
      </c>
      <c r="S7422" t="e">
        <f t="shared" si="231"/>
        <v>#N/A</v>
      </c>
    </row>
    <row r="7423" spans="1:19">
      <c r="A7423">
        <f>'Previous Trades Import_OMS Quer'!A7423</f>
        <v>0</v>
      </c>
      <c r="B7423">
        <f>'Previous Trades Import_OMS Quer'!B7423</f>
        <v>0</v>
      </c>
      <c r="C7423" s="22">
        <f>'Previous Trades Import_OMS Quer'!C7423</f>
        <v>0</v>
      </c>
      <c r="D7423">
        <f>'Previous Trades Import_OMS Quer'!D7423</f>
        <v>0</v>
      </c>
      <c r="E7423" s="22">
        <f>'Previous Trades Import_OMS Quer'!E7423</f>
        <v>0</v>
      </c>
      <c r="F7423">
        <f>'Previous Trades Import_OMS Quer'!F7423</f>
        <v>0</v>
      </c>
      <c r="G7423">
        <f>'Previous Trades Import_OMS Quer'!G7423</f>
        <v>0</v>
      </c>
      <c r="H7423">
        <f>'Previous Trades Import_OMS Quer'!H7423</f>
        <v>0</v>
      </c>
      <c r="I7423">
        <f>'Previous Trades Import_OMS Quer'!I7423</f>
        <v>0</v>
      </c>
      <c r="J7423">
        <f>'Previous Trades Import_OMS Quer'!J7423</f>
        <v>0</v>
      </c>
      <c r="K7423">
        <f>'Previous Trades Import_OMS Quer'!K7423</f>
        <v>0</v>
      </c>
      <c r="L7423">
        <f>'Previous Trades Import_OMS Quer'!L7423</f>
        <v>0</v>
      </c>
      <c r="M7423">
        <f>'Previous Trades Import_OMS Quer'!M7423</f>
        <v>0</v>
      </c>
      <c r="N7423">
        <f>'Previous Trades Import_OMS Quer'!N7423</f>
        <v>0</v>
      </c>
      <c r="O7423" t="str">
        <f>CLEAN('Previous Trades Import_OMS Quer'!O7423)</f>
        <v/>
      </c>
      <c r="Q7423" s="25">
        <f t="shared" si="230"/>
        <v>0</v>
      </c>
      <c r="R7423" s="25" t="e">
        <f>VLOOKUP(O7423,'Currency Balance'!$O$3:$Q$32,3,0)</f>
        <v>#N/A</v>
      </c>
      <c r="S7423" t="e">
        <f t="shared" si="231"/>
        <v>#N/A</v>
      </c>
    </row>
    <row r="7424" spans="1:19">
      <c r="A7424">
        <f>'Previous Trades Import_OMS Quer'!A7424</f>
        <v>0</v>
      </c>
      <c r="B7424">
        <f>'Previous Trades Import_OMS Quer'!B7424</f>
        <v>0</v>
      </c>
      <c r="C7424" s="22">
        <f>'Previous Trades Import_OMS Quer'!C7424</f>
        <v>0</v>
      </c>
      <c r="D7424">
        <f>'Previous Trades Import_OMS Quer'!D7424</f>
        <v>0</v>
      </c>
      <c r="E7424" s="22">
        <f>'Previous Trades Import_OMS Quer'!E7424</f>
        <v>0</v>
      </c>
      <c r="F7424">
        <f>'Previous Trades Import_OMS Quer'!F7424</f>
        <v>0</v>
      </c>
      <c r="G7424">
        <f>'Previous Trades Import_OMS Quer'!G7424</f>
        <v>0</v>
      </c>
      <c r="H7424">
        <f>'Previous Trades Import_OMS Quer'!H7424</f>
        <v>0</v>
      </c>
      <c r="I7424">
        <f>'Previous Trades Import_OMS Quer'!I7424</f>
        <v>0</v>
      </c>
      <c r="J7424">
        <f>'Previous Trades Import_OMS Quer'!J7424</f>
        <v>0</v>
      </c>
      <c r="K7424">
        <f>'Previous Trades Import_OMS Quer'!K7424</f>
        <v>0</v>
      </c>
      <c r="L7424">
        <f>'Previous Trades Import_OMS Quer'!L7424</f>
        <v>0</v>
      </c>
      <c r="M7424">
        <f>'Previous Trades Import_OMS Quer'!M7424</f>
        <v>0</v>
      </c>
      <c r="N7424">
        <f>'Previous Trades Import_OMS Quer'!N7424</f>
        <v>0</v>
      </c>
      <c r="O7424" t="str">
        <f>CLEAN('Previous Trades Import_OMS Quer'!O7424)</f>
        <v/>
      </c>
      <c r="Q7424" s="25">
        <f t="shared" si="230"/>
        <v>0</v>
      </c>
      <c r="R7424" s="25" t="e">
        <f>VLOOKUP(O7424,'Currency Balance'!$O$3:$Q$32,3,0)</f>
        <v>#N/A</v>
      </c>
      <c r="S7424" t="e">
        <f t="shared" si="231"/>
        <v>#N/A</v>
      </c>
    </row>
    <row r="7425" spans="1:19">
      <c r="A7425">
        <f>'Previous Trades Import_OMS Quer'!A7425</f>
        <v>0</v>
      </c>
      <c r="B7425">
        <f>'Previous Trades Import_OMS Quer'!B7425</f>
        <v>0</v>
      </c>
      <c r="C7425" s="22">
        <f>'Previous Trades Import_OMS Quer'!C7425</f>
        <v>0</v>
      </c>
      <c r="D7425">
        <f>'Previous Trades Import_OMS Quer'!D7425</f>
        <v>0</v>
      </c>
      <c r="E7425" s="22">
        <f>'Previous Trades Import_OMS Quer'!E7425</f>
        <v>0</v>
      </c>
      <c r="F7425">
        <f>'Previous Trades Import_OMS Quer'!F7425</f>
        <v>0</v>
      </c>
      <c r="G7425">
        <f>'Previous Trades Import_OMS Quer'!G7425</f>
        <v>0</v>
      </c>
      <c r="H7425">
        <f>'Previous Trades Import_OMS Quer'!H7425</f>
        <v>0</v>
      </c>
      <c r="I7425">
        <f>'Previous Trades Import_OMS Quer'!I7425</f>
        <v>0</v>
      </c>
      <c r="J7425">
        <f>'Previous Trades Import_OMS Quer'!J7425</f>
        <v>0</v>
      </c>
      <c r="K7425">
        <f>'Previous Trades Import_OMS Quer'!K7425</f>
        <v>0</v>
      </c>
      <c r="L7425">
        <f>'Previous Trades Import_OMS Quer'!L7425</f>
        <v>0</v>
      </c>
      <c r="M7425">
        <f>'Previous Trades Import_OMS Quer'!M7425</f>
        <v>0</v>
      </c>
      <c r="N7425">
        <f>'Previous Trades Import_OMS Quer'!N7425</f>
        <v>0</v>
      </c>
      <c r="O7425" t="str">
        <f>CLEAN('Previous Trades Import_OMS Quer'!O7425)</f>
        <v/>
      </c>
      <c r="Q7425" s="25">
        <f t="shared" si="230"/>
        <v>0</v>
      </c>
      <c r="R7425" s="25" t="e">
        <f>VLOOKUP(O7425,'Currency Balance'!$O$3:$Q$32,3,0)</f>
        <v>#N/A</v>
      </c>
      <c r="S7425" t="e">
        <f t="shared" si="231"/>
        <v>#N/A</v>
      </c>
    </row>
    <row r="7426" spans="1:19">
      <c r="A7426">
        <f>'Previous Trades Import_OMS Quer'!A7426</f>
        <v>0</v>
      </c>
      <c r="B7426">
        <f>'Previous Trades Import_OMS Quer'!B7426</f>
        <v>0</v>
      </c>
      <c r="C7426" s="22">
        <f>'Previous Trades Import_OMS Quer'!C7426</f>
        <v>0</v>
      </c>
      <c r="D7426">
        <f>'Previous Trades Import_OMS Quer'!D7426</f>
        <v>0</v>
      </c>
      <c r="E7426" s="22">
        <f>'Previous Trades Import_OMS Quer'!E7426</f>
        <v>0</v>
      </c>
      <c r="F7426">
        <f>'Previous Trades Import_OMS Quer'!F7426</f>
        <v>0</v>
      </c>
      <c r="G7426">
        <f>'Previous Trades Import_OMS Quer'!G7426</f>
        <v>0</v>
      </c>
      <c r="H7426">
        <f>'Previous Trades Import_OMS Quer'!H7426</f>
        <v>0</v>
      </c>
      <c r="I7426">
        <f>'Previous Trades Import_OMS Quer'!I7426</f>
        <v>0</v>
      </c>
      <c r="J7426">
        <f>'Previous Trades Import_OMS Quer'!J7426</f>
        <v>0</v>
      </c>
      <c r="K7426">
        <f>'Previous Trades Import_OMS Quer'!K7426</f>
        <v>0</v>
      </c>
      <c r="L7426">
        <f>'Previous Trades Import_OMS Quer'!L7426</f>
        <v>0</v>
      </c>
      <c r="M7426">
        <f>'Previous Trades Import_OMS Quer'!M7426</f>
        <v>0</v>
      </c>
      <c r="N7426">
        <f>'Previous Trades Import_OMS Quer'!N7426</f>
        <v>0</v>
      </c>
      <c r="O7426" t="str">
        <f>CLEAN('Previous Trades Import_OMS Quer'!O7426)</f>
        <v/>
      </c>
      <c r="Q7426" s="25">
        <f t="shared" ref="Q7426:Q7489" si="232">IF(G7426="sell",M7426,-M7426)</f>
        <v>0</v>
      </c>
      <c r="R7426" s="25" t="e">
        <f>VLOOKUP(O7426,'Currency Balance'!$O$3:$Q$32,3,0)</f>
        <v>#N/A</v>
      </c>
      <c r="S7426" t="e">
        <f t="shared" ref="S7426:S7489" si="233">Q7426/R7426</f>
        <v>#N/A</v>
      </c>
    </row>
    <row r="7427" spans="1:19">
      <c r="A7427">
        <f>'Previous Trades Import_OMS Quer'!A7427</f>
        <v>0</v>
      </c>
      <c r="B7427">
        <f>'Previous Trades Import_OMS Quer'!B7427</f>
        <v>0</v>
      </c>
      <c r="C7427" s="22">
        <f>'Previous Trades Import_OMS Quer'!C7427</f>
        <v>0</v>
      </c>
      <c r="D7427">
        <f>'Previous Trades Import_OMS Quer'!D7427</f>
        <v>0</v>
      </c>
      <c r="E7427" s="22">
        <f>'Previous Trades Import_OMS Quer'!E7427</f>
        <v>0</v>
      </c>
      <c r="F7427">
        <f>'Previous Trades Import_OMS Quer'!F7427</f>
        <v>0</v>
      </c>
      <c r="G7427">
        <f>'Previous Trades Import_OMS Quer'!G7427</f>
        <v>0</v>
      </c>
      <c r="H7427">
        <f>'Previous Trades Import_OMS Quer'!H7427</f>
        <v>0</v>
      </c>
      <c r="I7427">
        <f>'Previous Trades Import_OMS Quer'!I7427</f>
        <v>0</v>
      </c>
      <c r="J7427">
        <f>'Previous Trades Import_OMS Quer'!J7427</f>
        <v>0</v>
      </c>
      <c r="K7427">
        <f>'Previous Trades Import_OMS Quer'!K7427</f>
        <v>0</v>
      </c>
      <c r="L7427">
        <f>'Previous Trades Import_OMS Quer'!L7427</f>
        <v>0</v>
      </c>
      <c r="M7427">
        <f>'Previous Trades Import_OMS Quer'!M7427</f>
        <v>0</v>
      </c>
      <c r="N7427">
        <f>'Previous Trades Import_OMS Quer'!N7427</f>
        <v>0</v>
      </c>
      <c r="O7427" t="str">
        <f>CLEAN('Previous Trades Import_OMS Quer'!O7427)</f>
        <v/>
      </c>
      <c r="Q7427" s="25">
        <f t="shared" si="232"/>
        <v>0</v>
      </c>
      <c r="R7427" s="25" t="e">
        <f>VLOOKUP(O7427,'Currency Balance'!$O$3:$Q$32,3,0)</f>
        <v>#N/A</v>
      </c>
      <c r="S7427" t="e">
        <f t="shared" si="233"/>
        <v>#N/A</v>
      </c>
    </row>
    <row r="7428" spans="1:19">
      <c r="A7428">
        <f>'Previous Trades Import_OMS Quer'!A7428</f>
        <v>0</v>
      </c>
      <c r="B7428">
        <f>'Previous Trades Import_OMS Quer'!B7428</f>
        <v>0</v>
      </c>
      <c r="C7428" s="22">
        <f>'Previous Trades Import_OMS Quer'!C7428</f>
        <v>0</v>
      </c>
      <c r="D7428">
        <f>'Previous Trades Import_OMS Quer'!D7428</f>
        <v>0</v>
      </c>
      <c r="E7428" s="22">
        <f>'Previous Trades Import_OMS Quer'!E7428</f>
        <v>0</v>
      </c>
      <c r="F7428">
        <f>'Previous Trades Import_OMS Quer'!F7428</f>
        <v>0</v>
      </c>
      <c r="G7428">
        <f>'Previous Trades Import_OMS Quer'!G7428</f>
        <v>0</v>
      </c>
      <c r="H7428">
        <f>'Previous Trades Import_OMS Quer'!H7428</f>
        <v>0</v>
      </c>
      <c r="I7428">
        <f>'Previous Trades Import_OMS Quer'!I7428</f>
        <v>0</v>
      </c>
      <c r="J7428">
        <f>'Previous Trades Import_OMS Quer'!J7428</f>
        <v>0</v>
      </c>
      <c r="K7428">
        <f>'Previous Trades Import_OMS Quer'!K7428</f>
        <v>0</v>
      </c>
      <c r="L7428">
        <f>'Previous Trades Import_OMS Quer'!L7428</f>
        <v>0</v>
      </c>
      <c r="M7428">
        <f>'Previous Trades Import_OMS Quer'!M7428</f>
        <v>0</v>
      </c>
      <c r="N7428">
        <f>'Previous Trades Import_OMS Quer'!N7428</f>
        <v>0</v>
      </c>
      <c r="O7428" t="str">
        <f>CLEAN('Previous Trades Import_OMS Quer'!O7428)</f>
        <v/>
      </c>
      <c r="Q7428" s="25">
        <f t="shared" si="232"/>
        <v>0</v>
      </c>
      <c r="R7428" s="25" t="e">
        <f>VLOOKUP(O7428,'Currency Balance'!$O$3:$Q$32,3,0)</f>
        <v>#N/A</v>
      </c>
      <c r="S7428" t="e">
        <f t="shared" si="233"/>
        <v>#N/A</v>
      </c>
    </row>
    <row r="7429" spans="1:19">
      <c r="A7429">
        <f>'Previous Trades Import_OMS Quer'!A7429</f>
        <v>0</v>
      </c>
      <c r="B7429">
        <f>'Previous Trades Import_OMS Quer'!B7429</f>
        <v>0</v>
      </c>
      <c r="C7429" s="22">
        <f>'Previous Trades Import_OMS Quer'!C7429</f>
        <v>0</v>
      </c>
      <c r="D7429">
        <f>'Previous Trades Import_OMS Quer'!D7429</f>
        <v>0</v>
      </c>
      <c r="E7429" s="22">
        <f>'Previous Trades Import_OMS Quer'!E7429</f>
        <v>0</v>
      </c>
      <c r="F7429">
        <f>'Previous Trades Import_OMS Quer'!F7429</f>
        <v>0</v>
      </c>
      <c r="G7429">
        <f>'Previous Trades Import_OMS Quer'!G7429</f>
        <v>0</v>
      </c>
      <c r="H7429">
        <f>'Previous Trades Import_OMS Quer'!H7429</f>
        <v>0</v>
      </c>
      <c r="I7429">
        <f>'Previous Trades Import_OMS Quer'!I7429</f>
        <v>0</v>
      </c>
      <c r="J7429">
        <f>'Previous Trades Import_OMS Quer'!J7429</f>
        <v>0</v>
      </c>
      <c r="K7429">
        <f>'Previous Trades Import_OMS Quer'!K7429</f>
        <v>0</v>
      </c>
      <c r="L7429">
        <f>'Previous Trades Import_OMS Quer'!L7429</f>
        <v>0</v>
      </c>
      <c r="M7429">
        <f>'Previous Trades Import_OMS Quer'!M7429</f>
        <v>0</v>
      </c>
      <c r="N7429">
        <f>'Previous Trades Import_OMS Quer'!N7429</f>
        <v>0</v>
      </c>
      <c r="O7429" t="str">
        <f>CLEAN('Previous Trades Import_OMS Quer'!O7429)</f>
        <v/>
      </c>
      <c r="Q7429" s="25">
        <f t="shared" si="232"/>
        <v>0</v>
      </c>
      <c r="R7429" s="25" t="e">
        <f>VLOOKUP(O7429,'Currency Balance'!$O$3:$Q$32,3,0)</f>
        <v>#N/A</v>
      </c>
      <c r="S7429" t="e">
        <f t="shared" si="233"/>
        <v>#N/A</v>
      </c>
    </row>
    <row r="7430" spans="1:19">
      <c r="A7430">
        <f>'Previous Trades Import_OMS Quer'!A7430</f>
        <v>0</v>
      </c>
      <c r="B7430">
        <f>'Previous Trades Import_OMS Quer'!B7430</f>
        <v>0</v>
      </c>
      <c r="C7430" s="22">
        <f>'Previous Trades Import_OMS Quer'!C7430</f>
        <v>0</v>
      </c>
      <c r="D7430">
        <f>'Previous Trades Import_OMS Quer'!D7430</f>
        <v>0</v>
      </c>
      <c r="E7430" s="22">
        <f>'Previous Trades Import_OMS Quer'!E7430</f>
        <v>0</v>
      </c>
      <c r="F7430">
        <f>'Previous Trades Import_OMS Quer'!F7430</f>
        <v>0</v>
      </c>
      <c r="G7430">
        <f>'Previous Trades Import_OMS Quer'!G7430</f>
        <v>0</v>
      </c>
      <c r="H7430">
        <f>'Previous Trades Import_OMS Quer'!H7430</f>
        <v>0</v>
      </c>
      <c r="I7430">
        <f>'Previous Trades Import_OMS Quer'!I7430</f>
        <v>0</v>
      </c>
      <c r="J7430">
        <f>'Previous Trades Import_OMS Quer'!J7430</f>
        <v>0</v>
      </c>
      <c r="K7430">
        <f>'Previous Trades Import_OMS Quer'!K7430</f>
        <v>0</v>
      </c>
      <c r="L7430">
        <f>'Previous Trades Import_OMS Quer'!L7430</f>
        <v>0</v>
      </c>
      <c r="M7430">
        <f>'Previous Trades Import_OMS Quer'!M7430</f>
        <v>0</v>
      </c>
      <c r="N7430">
        <f>'Previous Trades Import_OMS Quer'!N7430</f>
        <v>0</v>
      </c>
      <c r="O7430" t="str">
        <f>CLEAN('Previous Trades Import_OMS Quer'!O7430)</f>
        <v/>
      </c>
      <c r="Q7430" s="25">
        <f t="shared" si="232"/>
        <v>0</v>
      </c>
      <c r="R7430" s="25" t="e">
        <f>VLOOKUP(O7430,'Currency Balance'!$O$3:$Q$32,3,0)</f>
        <v>#N/A</v>
      </c>
      <c r="S7430" t="e">
        <f t="shared" si="233"/>
        <v>#N/A</v>
      </c>
    </row>
    <row r="7431" spans="1:19">
      <c r="A7431">
        <f>'Previous Trades Import_OMS Quer'!A7431</f>
        <v>0</v>
      </c>
      <c r="B7431">
        <f>'Previous Trades Import_OMS Quer'!B7431</f>
        <v>0</v>
      </c>
      <c r="C7431" s="22">
        <f>'Previous Trades Import_OMS Quer'!C7431</f>
        <v>0</v>
      </c>
      <c r="D7431">
        <f>'Previous Trades Import_OMS Quer'!D7431</f>
        <v>0</v>
      </c>
      <c r="E7431" s="22">
        <f>'Previous Trades Import_OMS Quer'!E7431</f>
        <v>0</v>
      </c>
      <c r="F7431">
        <f>'Previous Trades Import_OMS Quer'!F7431</f>
        <v>0</v>
      </c>
      <c r="G7431">
        <f>'Previous Trades Import_OMS Quer'!G7431</f>
        <v>0</v>
      </c>
      <c r="H7431">
        <f>'Previous Trades Import_OMS Quer'!H7431</f>
        <v>0</v>
      </c>
      <c r="I7431">
        <f>'Previous Trades Import_OMS Quer'!I7431</f>
        <v>0</v>
      </c>
      <c r="J7431">
        <f>'Previous Trades Import_OMS Quer'!J7431</f>
        <v>0</v>
      </c>
      <c r="K7431">
        <f>'Previous Trades Import_OMS Quer'!K7431</f>
        <v>0</v>
      </c>
      <c r="L7431">
        <f>'Previous Trades Import_OMS Quer'!L7431</f>
        <v>0</v>
      </c>
      <c r="M7431">
        <f>'Previous Trades Import_OMS Quer'!M7431</f>
        <v>0</v>
      </c>
      <c r="N7431">
        <f>'Previous Trades Import_OMS Quer'!N7431</f>
        <v>0</v>
      </c>
      <c r="O7431" t="str">
        <f>CLEAN('Previous Trades Import_OMS Quer'!O7431)</f>
        <v/>
      </c>
      <c r="Q7431" s="25">
        <f t="shared" si="232"/>
        <v>0</v>
      </c>
      <c r="R7431" s="25" t="e">
        <f>VLOOKUP(O7431,'Currency Balance'!$O$3:$Q$32,3,0)</f>
        <v>#N/A</v>
      </c>
      <c r="S7431" t="e">
        <f t="shared" si="233"/>
        <v>#N/A</v>
      </c>
    </row>
    <row r="7432" spans="1:19">
      <c r="A7432">
        <f>'Previous Trades Import_OMS Quer'!A7432</f>
        <v>0</v>
      </c>
      <c r="B7432">
        <f>'Previous Trades Import_OMS Quer'!B7432</f>
        <v>0</v>
      </c>
      <c r="C7432" s="22">
        <f>'Previous Trades Import_OMS Quer'!C7432</f>
        <v>0</v>
      </c>
      <c r="D7432">
        <f>'Previous Trades Import_OMS Quer'!D7432</f>
        <v>0</v>
      </c>
      <c r="E7432" s="22">
        <f>'Previous Trades Import_OMS Quer'!E7432</f>
        <v>0</v>
      </c>
      <c r="F7432">
        <f>'Previous Trades Import_OMS Quer'!F7432</f>
        <v>0</v>
      </c>
      <c r="G7432">
        <f>'Previous Trades Import_OMS Quer'!G7432</f>
        <v>0</v>
      </c>
      <c r="H7432">
        <f>'Previous Trades Import_OMS Quer'!H7432</f>
        <v>0</v>
      </c>
      <c r="I7432">
        <f>'Previous Trades Import_OMS Quer'!I7432</f>
        <v>0</v>
      </c>
      <c r="J7432">
        <f>'Previous Trades Import_OMS Quer'!J7432</f>
        <v>0</v>
      </c>
      <c r="K7432">
        <f>'Previous Trades Import_OMS Quer'!K7432</f>
        <v>0</v>
      </c>
      <c r="L7432">
        <f>'Previous Trades Import_OMS Quer'!L7432</f>
        <v>0</v>
      </c>
      <c r="M7432">
        <f>'Previous Trades Import_OMS Quer'!M7432</f>
        <v>0</v>
      </c>
      <c r="N7432">
        <f>'Previous Trades Import_OMS Quer'!N7432</f>
        <v>0</v>
      </c>
      <c r="O7432" t="str">
        <f>CLEAN('Previous Trades Import_OMS Quer'!O7432)</f>
        <v/>
      </c>
      <c r="Q7432" s="25">
        <f t="shared" si="232"/>
        <v>0</v>
      </c>
      <c r="R7432" s="25" t="e">
        <f>VLOOKUP(O7432,'Currency Balance'!$O$3:$Q$32,3,0)</f>
        <v>#N/A</v>
      </c>
      <c r="S7432" t="e">
        <f t="shared" si="233"/>
        <v>#N/A</v>
      </c>
    </row>
    <row r="7433" spans="1:19">
      <c r="A7433">
        <f>'Previous Trades Import_OMS Quer'!A7433</f>
        <v>0</v>
      </c>
      <c r="B7433">
        <f>'Previous Trades Import_OMS Quer'!B7433</f>
        <v>0</v>
      </c>
      <c r="C7433" s="22">
        <f>'Previous Trades Import_OMS Quer'!C7433</f>
        <v>0</v>
      </c>
      <c r="D7433">
        <f>'Previous Trades Import_OMS Quer'!D7433</f>
        <v>0</v>
      </c>
      <c r="E7433" s="22">
        <f>'Previous Trades Import_OMS Quer'!E7433</f>
        <v>0</v>
      </c>
      <c r="F7433">
        <f>'Previous Trades Import_OMS Quer'!F7433</f>
        <v>0</v>
      </c>
      <c r="G7433">
        <f>'Previous Trades Import_OMS Quer'!G7433</f>
        <v>0</v>
      </c>
      <c r="H7433">
        <f>'Previous Trades Import_OMS Quer'!H7433</f>
        <v>0</v>
      </c>
      <c r="I7433">
        <f>'Previous Trades Import_OMS Quer'!I7433</f>
        <v>0</v>
      </c>
      <c r="J7433">
        <f>'Previous Trades Import_OMS Quer'!J7433</f>
        <v>0</v>
      </c>
      <c r="K7433">
        <f>'Previous Trades Import_OMS Quer'!K7433</f>
        <v>0</v>
      </c>
      <c r="L7433">
        <f>'Previous Trades Import_OMS Quer'!L7433</f>
        <v>0</v>
      </c>
      <c r="M7433">
        <f>'Previous Trades Import_OMS Quer'!M7433</f>
        <v>0</v>
      </c>
      <c r="N7433">
        <f>'Previous Trades Import_OMS Quer'!N7433</f>
        <v>0</v>
      </c>
      <c r="O7433" t="str">
        <f>CLEAN('Previous Trades Import_OMS Quer'!O7433)</f>
        <v/>
      </c>
      <c r="Q7433" s="25">
        <f t="shared" si="232"/>
        <v>0</v>
      </c>
      <c r="R7433" s="25" t="e">
        <f>VLOOKUP(O7433,'Currency Balance'!$O$3:$Q$32,3,0)</f>
        <v>#N/A</v>
      </c>
      <c r="S7433" t="e">
        <f t="shared" si="233"/>
        <v>#N/A</v>
      </c>
    </row>
    <row r="7434" spans="1:19">
      <c r="A7434">
        <f>'Previous Trades Import_OMS Quer'!A7434</f>
        <v>0</v>
      </c>
      <c r="B7434">
        <f>'Previous Trades Import_OMS Quer'!B7434</f>
        <v>0</v>
      </c>
      <c r="C7434" s="22">
        <f>'Previous Trades Import_OMS Quer'!C7434</f>
        <v>0</v>
      </c>
      <c r="D7434">
        <f>'Previous Trades Import_OMS Quer'!D7434</f>
        <v>0</v>
      </c>
      <c r="E7434" s="22">
        <f>'Previous Trades Import_OMS Quer'!E7434</f>
        <v>0</v>
      </c>
      <c r="F7434">
        <f>'Previous Trades Import_OMS Quer'!F7434</f>
        <v>0</v>
      </c>
      <c r="G7434">
        <f>'Previous Trades Import_OMS Quer'!G7434</f>
        <v>0</v>
      </c>
      <c r="H7434">
        <f>'Previous Trades Import_OMS Quer'!H7434</f>
        <v>0</v>
      </c>
      <c r="I7434">
        <f>'Previous Trades Import_OMS Quer'!I7434</f>
        <v>0</v>
      </c>
      <c r="J7434">
        <f>'Previous Trades Import_OMS Quer'!J7434</f>
        <v>0</v>
      </c>
      <c r="K7434">
        <f>'Previous Trades Import_OMS Quer'!K7434</f>
        <v>0</v>
      </c>
      <c r="L7434">
        <f>'Previous Trades Import_OMS Quer'!L7434</f>
        <v>0</v>
      </c>
      <c r="M7434">
        <f>'Previous Trades Import_OMS Quer'!M7434</f>
        <v>0</v>
      </c>
      <c r="N7434">
        <f>'Previous Trades Import_OMS Quer'!N7434</f>
        <v>0</v>
      </c>
      <c r="O7434" t="str">
        <f>CLEAN('Previous Trades Import_OMS Quer'!O7434)</f>
        <v/>
      </c>
      <c r="Q7434" s="25">
        <f t="shared" si="232"/>
        <v>0</v>
      </c>
      <c r="R7434" s="25" t="e">
        <f>VLOOKUP(O7434,'Currency Balance'!$O$3:$Q$32,3,0)</f>
        <v>#N/A</v>
      </c>
      <c r="S7434" t="e">
        <f t="shared" si="233"/>
        <v>#N/A</v>
      </c>
    </row>
    <row r="7435" spans="1:19">
      <c r="A7435">
        <f>'Previous Trades Import_OMS Quer'!A7435</f>
        <v>0</v>
      </c>
      <c r="B7435">
        <f>'Previous Trades Import_OMS Quer'!B7435</f>
        <v>0</v>
      </c>
      <c r="C7435" s="22">
        <f>'Previous Trades Import_OMS Quer'!C7435</f>
        <v>0</v>
      </c>
      <c r="D7435">
        <f>'Previous Trades Import_OMS Quer'!D7435</f>
        <v>0</v>
      </c>
      <c r="E7435" s="22">
        <f>'Previous Trades Import_OMS Quer'!E7435</f>
        <v>0</v>
      </c>
      <c r="F7435">
        <f>'Previous Trades Import_OMS Quer'!F7435</f>
        <v>0</v>
      </c>
      <c r="G7435">
        <f>'Previous Trades Import_OMS Quer'!G7435</f>
        <v>0</v>
      </c>
      <c r="H7435">
        <f>'Previous Trades Import_OMS Quer'!H7435</f>
        <v>0</v>
      </c>
      <c r="I7435">
        <f>'Previous Trades Import_OMS Quer'!I7435</f>
        <v>0</v>
      </c>
      <c r="J7435">
        <f>'Previous Trades Import_OMS Quer'!J7435</f>
        <v>0</v>
      </c>
      <c r="K7435">
        <f>'Previous Trades Import_OMS Quer'!K7435</f>
        <v>0</v>
      </c>
      <c r="L7435">
        <f>'Previous Trades Import_OMS Quer'!L7435</f>
        <v>0</v>
      </c>
      <c r="M7435">
        <f>'Previous Trades Import_OMS Quer'!M7435</f>
        <v>0</v>
      </c>
      <c r="N7435">
        <f>'Previous Trades Import_OMS Quer'!N7435</f>
        <v>0</v>
      </c>
      <c r="O7435" t="str">
        <f>CLEAN('Previous Trades Import_OMS Quer'!O7435)</f>
        <v/>
      </c>
      <c r="Q7435" s="25">
        <f t="shared" si="232"/>
        <v>0</v>
      </c>
      <c r="R7435" s="25" t="e">
        <f>VLOOKUP(O7435,'Currency Balance'!$O$3:$Q$32,3,0)</f>
        <v>#N/A</v>
      </c>
      <c r="S7435" t="e">
        <f t="shared" si="233"/>
        <v>#N/A</v>
      </c>
    </row>
    <row r="7436" spans="1:19">
      <c r="A7436">
        <f>'Previous Trades Import_OMS Quer'!A7436</f>
        <v>0</v>
      </c>
      <c r="B7436">
        <f>'Previous Trades Import_OMS Quer'!B7436</f>
        <v>0</v>
      </c>
      <c r="C7436" s="22">
        <f>'Previous Trades Import_OMS Quer'!C7436</f>
        <v>0</v>
      </c>
      <c r="D7436">
        <f>'Previous Trades Import_OMS Quer'!D7436</f>
        <v>0</v>
      </c>
      <c r="E7436" s="22">
        <f>'Previous Trades Import_OMS Quer'!E7436</f>
        <v>0</v>
      </c>
      <c r="F7436">
        <f>'Previous Trades Import_OMS Quer'!F7436</f>
        <v>0</v>
      </c>
      <c r="G7436">
        <f>'Previous Trades Import_OMS Quer'!G7436</f>
        <v>0</v>
      </c>
      <c r="H7436">
        <f>'Previous Trades Import_OMS Quer'!H7436</f>
        <v>0</v>
      </c>
      <c r="I7436">
        <f>'Previous Trades Import_OMS Quer'!I7436</f>
        <v>0</v>
      </c>
      <c r="J7436">
        <f>'Previous Trades Import_OMS Quer'!J7436</f>
        <v>0</v>
      </c>
      <c r="K7436">
        <f>'Previous Trades Import_OMS Quer'!K7436</f>
        <v>0</v>
      </c>
      <c r="L7436">
        <f>'Previous Trades Import_OMS Quer'!L7436</f>
        <v>0</v>
      </c>
      <c r="M7436">
        <f>'Previous Trades Import_OMS Quer'!M7436</f>
        <v>0</v>
      </c>
      <c r="N7436">
        <f>'Previous Trades Import_OMS Quer'!N7436</f>
        <v>0</v>
      </c>
      <c r="O7436" t="str">
        <f>CLEAN('Previous Trades Import_OMS Quer'!O7436)</f>
        <v/>
      </c>
      <c r="Q7436" s="25">
        <f t="shared" si="232"/>
        <v>0</v>
      </c>
      <c r="R7436" s="25" t="e">
        <f>VLOOKUP(O7436,'Currency Balance'!$O$3:$Q$32,3,0)</f>
        <v>#N/A</v>
      </c>
      <c r="S7436" t="e">
        <f t="shared" si="233"/>
        <v>#N/A</v>
      </c>
    </row>
    <row r="7437" spans="1:19">
      <c r="A7437">
        <f>'Previous Trades Import_OMS Quer'!A7437</f>
        <v>0</v>
      </c>
      <c r="B7437">
        <f>'Previous Trades Import_OMS Quer'!B7437</f>
        <v>0</v>
      </c>
      <c r="C7437" s="22">
        <f>'Previous Trades Import_OMS Quer'!C7437</f>
        <v>0</v>
      </c>
      <c r="D7437">
        <f>'Previous Trades Import_OMS Quer'!D7437</f>
        <v>0</v>
      </c>
      <c r="E7437" s="22">
        <f>'Previous Trades Import_OMS Quer'!E7437</f>
        <v>0</v>
      </c>
      <c r="F7437">
        <f>'Previous Trades Import_OMS Quer'!F7437</f>
        <v>0</v>
      </c>
      <c r="G7437">
        <f>'Previous Trades Import_OMS Quer'!G7437</f>
        <v>0</v>
      </c>
      <c r="H7437">
        <f>'Previous Trades Import_OMS Quer'!H7437</f>
        <v>0</v>
      </c>
      <c r="I7437">
        <f>'Previous Trades Import_OMS Quer'!I7437</f>
        <v>0</v>
      </c>
      <c r="J7437">
        <f>'Previous Trades Import_OMS Quer'!J7437</f>
        <v>0</v>
      </c>
      <c r="K7437">
        <f>'Previous Trades Import_OMS Quer'!K7437</f>
        <v>0</v>
      </c>
      <c r="L7437">
        <f>'Previous Trades Import_OMS Quer'!L7437</f>
        <v>0</v>
      </c>
      <c r="M7437">
        <f>'Previous Trades Import_OMS Quer'!M7437</f>
        <v>0</v>
      </c>
      <c r="N7437">
        <f>'Previous Trades Import_OMS Quer'!N7437</f>
        <v>0</v>
      </c>
      <c r="O7437" t="str">
        <f>CLEAN('Previous Trades Import_OMS Quer'!O7437)</f>
        <v/>
      </c>
      <c r="Q7437" s="25">
        <f t="shared" si="232"/>
        <v>0</v>
      </c>
      <c r="R7437" s="25" t="e">
        <f>VLOOKUP(O7437,'Currency Balance'!$O$3:$Q$32,3,0)</f>
        <v>#N/A</v>
      </c>
      <c r="S7437" t="e">
        <f t="shared" si="233"/>
        <v>#N/A</v>
      </c>
    </row>
    <row r="7438" spans="1:19">
      <c r="A7438">
        <f>'Previous Trades Import_OMS Quer'!A7438</f>
        <v>0</v>
      </c>
      <c r="B7438">
        <f>'Previous Trades Import_OMS Quer'!B7438</f>
        <v>0</v>
      </c>
      <c r="C7438" s="22">
        <f>'Previous Trades Import_OMS Quer'!C7438</f>
        <v>0</v>
      </c>
      <c r="D7438">
        <f>'Previous Trades Import_OMS Quer'!D7438</f>
        <v>0</v>
      </c>
      <c r="E7438" s="22">
        <f>'Previous Trades Import_OMS Quer'!E7438</f>
        <v>0</v>
      </c>
      <c r="F7438">
        <f>'Previous Trades Import_OMS Quer'!F7438</f>
        <v>0</v>
      </c>
      <c r="G7438">
        <f>'Previous Trades Import_OMS Quer'!G7438</f>
        <v>0</v>
      </c>
      <c r="H7438">
        <f>'Previous Trades Import_OMS Quer'!H7438</f>
        <v>0</v>
      </c>
      <c r="I7438">
        <f>'Previous Trades Import_OMS Quer'!I7438</f>
        <v>0</v>
      </c>
      <c r="J7438">
        <f>'Previous Trades Import_OMS Quer'!J7438</f>
        <v>0</v>
      </c>
      <c r="K7438">
        <f>'Previous Trades Import_OMS Quer'!K7438</f>
        <v>0</v>
      </c>
      <c r="L7438">
        <f>'Previous Trades Import_OMS Quer'!L7438</f>
        <v>0</v>
      </c>
      <c r="M7438">
        <f>'Previous Trades Import_OMS Quer'!M7438</f>
        <v>0</v>
      </c>
      <c r="N7438">
        <f>'Previous Trades Import_OMS Quer'!N7438</f>
        <v>0</v>
      </c>
      <c r="O7438" t="str">
        <f>CLEAN('Previous Trades Import_OMS Quer'!O7438)</f>
        <v/>
      </c>
      <c r="Q7438" s="25">
        <f t="shared" si="232"/>
        <v>0</v>
      </c>
      <c r="R7438" s="25" t="e">
        <f>VLOOKUP(O7438,'Currency Balance'!$O$3:$Q$32,3,0)</f>
        <v>#N/A</v>
      </c>
      <c r="S7438" t="e">
        <f t="shared" si="233"/>
        <v>#N/A</v>
      </c>
    </row>
    <row r="7439" spans="1:19">
      <c r="A7439">
        <f>'Previous Trades Import_OMS Quer'!A7439</f>
        <v>0</v>
      </c>
      <c r="B7439">
        <f>'Previous Trades Import_OMS Quer'!B7439</f>
        <v>0</v>
      </c>
      <c r="C7439" s="22">
        <f>'Previous Trades Import_OMS Quer'!C7439</f>
        <v>0</v>
      </c>
      <c r="D7439">
        <f>'Previous Trades Import_OMS Quer'!D7439</f>
        <v>0</v>
      </c>
      <c r="E7439" s="22">
        <f>'Previous Trades Import_OMS Quer'!E7439</f>
        <v>0</v>
      </c>
      <c r="F7439">
        <f>'Previous Trades Import_OMS Quer'!F7439</f>
        <v>0</v>
      </c>
      <c r="G7439">
        <f>'Previous Trades Import_OMS Quer'!G7439</f>
        <v>0</v>
      </c>
      <c r="H7439">
        <f>'Previous Trades Import_OMS Quer'!H7439</f>
        <v>0</v>
      </c>
      <c r="I7439">
        <f>'Previous Trades Import_OMS Quer'!I7439</f>
        <v>0</v>
      </c>
      <c r="J7439">
        <f>'Previous Trades Import_OMS Quer'!J7439</f>
        <v>0</v>
      </c>
      <c r="K7439">
        <f>'Previous Trades Import_OMS Quer'!K7439</f>
        <v>0</v>
      </c>
      <c r="L7439">
        <f>'Previous Trades Import_OMS Quer'!L7439</f>
        <v>0</v>
      </c>
      <c r="M7439">
        <f>'Previous Trades Import_OMS Quer'!M7439</f>
        <v>0</v>
      </c>
      <c r="N7439">
        <f>'Previous Trades Import_OMS Quer'!N7439</f>
        <v>0</v>
      </c>
      <c r="O7439" t="str">
        <f>CLEAN('Previous Trades Import_OMS Quer'!O7439)</f>
        <v/>
      </c>
      <c r="Q7439" s="25">
        <f t="shared" si="232"/>
        <v>0</v>
      </c>
      <c r="R7439" s="25" t="e">
        <f>VLOOKUP(O7439,'Currency Balance'!$O$3:$Q$32,3,0)</f>
        <v>#N/A</v>
      </c>
      <c r="S7439" t="e">
        <f t="shared" si="233"/>
        <v>#N/A</v>
      </c>
    </row>
    <row r="7440" spans="1:19">
      <c r="A7440">
        <f>'Previous Trades Import_OMS Quer'!A7440</f>
        <v>0</v>
      </c>
      <c r="B7440">
        <f>'Previous Trades Import_OMS Quer'!B7440</f>
        <v>0</v>
      </c>
      <c r="C7440" s="22">
        <f>'Previous Trades Import_OMS Quer'!C7440</f>
        <v>0</v>
      </c>
      <c r="D7440">
        <f>'Previous Trades Import_OMS Quer'!D7440</f>
        <v>0</v>
      </c>
      <c r="E7440" s="22">
        <f>'Previous Trades Import_OMS Quer'!E7440</f>
        <v>0</v>
      </c>
      <c r="F7440">
        <f>'Previous Trades Import_OMS Quer'!F7440</f>
        <v>0</v>
      </c>
      <c r="G7440">
        <f>'Previous Trades Import_OMS Quer'!G7440</f>
        <v>0</v>
      </c>
      <c r="H7440">
        <f>'Previous Trades Import_OMS Quer'!H7440</f>
        <v>0</v>
      </c>
      <c r="I7440">
        <f>'Previous Trades Import_OMS Quer'!I7440</f>
        <v>0</v>
      </c>
      <c r="J7440">
        <f>'Previous Trades Import_OMS Quer'!J7440</f>
        <v>0</v>
      </c>
      <c r="K7440">
        <f>'Previous Trades Import_OMS Quer'!K7440</f>
        <v>0</v>
      </c>
      <c r="L7440">
        <f>'Previous Trades Import_OMS Quer'!L7440</f>
        <v>0</v>
      </c>
      <c r="M7440">
        <f>'Previous Trades Import_OMS Quer'!M7440</f>
        <v>0</v>
      </c>
      <c r="N7440">
        <f>'Previous Trades Import_OMS Quer'!N7440</f>
        <v>0</v>
      </c>
      <c r="O7440" t="str">
        <f>CLEAN('Previous Trades Import_OMS Quer'!O7440)</f>
        <v/>
      </c>
      <c r="Q7440" s="25">
        <f t="shared" si="232"/>
        <v>0</v>
      </c>
      <c r="R7440" s="25" t="e">
        <f>VLOOKUP(O7440,'Currency Balance'!$O$3:$Q$32,3,0)</f>
        <v>#N/A</v>
      </c>
      <c r="S7440" t="e">
        <f t="shared" si="233"/>
        <v>#N/A</v>
      </c>
    </row>
    <row r="7441" spans="1:19">
      <c r="A7441">
        <f>'Previous Trades Import_OMS Quer'!A7441</f>
        <v>0</v>
      </c>
      <c r="B7441">
        <f>'Previous Trades Import_OMS Quer'!B7441</f>
        <v>0</v>
      </c>
      <c r="C7441" s="22">
        <f>'Previous Trades Import_OMS Quer'!C7441</f>
        <v>0</v>
      </c>
      <c r="D7441">
        <f>'Previous Trades Import_OMS Quer'!D7441</f>
        <v>0</v>
      </c>
      <c r="E7441" s="22">
        <f>'Previous Trades Import_OMS Quer'!E7441</f>
        <v>0</v>
      </c>
      <c r="F7441">
        <f>'Previous Trades Import_OMS Quer'!F7441</f>
        <v>0</v>
      </c>
      <c r="G7441">
        <f>'Previous Trades Import_OMS Quer'!G7441</f>
        <v>0</v>
      </c>
      <c r="H7441">
        <f>'Previous Trades Import_OMS Quer'!H7441</f>
        <v>0</v>
      </c>
      <c r="I7441">
        <f>'Previous Trades Import_OMS Quer'!I7441</f>
        <v>0</v>
      </c>
      <c r="J7441">
        <f>'Previous Trades Import_OMS Quer'!J7441</f>
        <v>0</v>
      </c>
      <c r="K7441">
        <f>'Previous Trades Import_OMS Quer'!K7441</f>
        <v>0</v>
      </c>
      <c r="L7441">
        <f>'Previous Trades Import_OMS Quer'!L7441</f>
        <v>0</v>
      </c>
      <c r="M7441">
        <f>'Previous Trades Import_OMS Quer'!M7441</f>
        <v>0</v>
      </c>
      <c r="N7441">
        <f>'Previous Trades Import_OMS Quer'!N7441</f>
        <v>0</v>
      </c>
      <c r="O7441" t="str">
        <f>CLEAN('Previous Trades Import_OMS Quer'!O7441)</f>
        <v/>
      </c>
      <c r="Q7441" s="25">
        <f t="shared" si="232"/>
        <v>0</v>
      </c>
      <c r="R7441" s="25" t="e">
        <f>VLOOKUP(O7441,'Currency Balance'!$O$3:$Q$32,3,0)</f>
        <v>#N/A</v>
      </c>
      <c r="S7441" t="e">
        <f t="shared" si="233"/>
        <v>#N/A</v>
      </c>
    </row>
    <row r="7442" spans="1:19">
      <c r="A7442">
        <f>'Previous Trades Import_OMS Quer'!A7442</f>
        <v>0</v>
      </c>
      <c r="B7442">
        <f>'Previous Trades Import_OMS Quer'!B7442</f>
        <v>0</v>
      </c>
      <c r="C7442" s="22">
        <f>'Previous Trades Import_OMS Quer'!C7442</f>
        <v>0</v>
      </c>
      <c r="D7442">
        <f>'Previous Trades Import_OMS Quer'!D7442</f>
        <v>0</v>
      </c>
      <c r="E7442" s="22">
        <f>'Previous Trades Import_OMS Quer'!E7442</f>
        <v>0</v>
      </c>
      <c r="F7442">
        <f>'Previous Trades Import_OMS Quer'!F7442</f>
        <v>0</v>
      </c>
      <c r="G7442">
        <f>'Previous Trades Import_OMS Quer'!G7442</f>
        <v>0</v>
      </c>
      <c r="H7442">
        <f>'Previous Trades Import_OMS Quer'!H7442</f>
        <v>0</v>
      </c>
      <c r="I7442">
        <f>'Previous Trades Import_OMS Quer'!I7442</f>
        <v>0</v>
      </c>
      <c r="J7442">
        <f>'Previous Trades Import_OMS Quer'!J7442</f>
        <v>0</v>
      </c>
      <c r="K7442">
        <f>'Previous Trades Import_OMS Quer'!K7442</f>
        <v>0</v>
      </c>
      <c r="L7442">
        <f>'Previous Trades Import_OMS Quer'!L7442</f>
        <v>0</v>
      </c>
      <c r="M7442">
        <f>'Previous Trades Import_OMS Quer'!M7442</f>
        <v>0</v>
      </c>
      <c r="N7442">
        <f>'Previous Trades Import_OMS Quer'!N7442</f>
        <v>0</v>
      </c>
      <c r="O7442" t="str">
        <f>CLEAN('Previous Trades Import_OMS Quer'!O7442)</f>
        <v/>
      </c>
      <c r="Q7442" s="25">
        <f t="shared" si="232"/>
        <v>0</v>
      </c>
      <c r="R7442" s="25" t="e">
        <f>VLOOKUP(O7442,'Currency Balance'!$O$3:$Q$32,3,0)</f>
        <v>#N/A</v>
      </c>
      <c r="S7442" t="e">
        <f t="shared" si="233"/>
        <v>#N/A</v>
      </c>
    </row>
    <row r="7443" spans="1:19">
      <c r="A7443">
        <f>'Previous Trades Import_OMS Quer'!A7443</f>
        <v>0</v>
      </c>
      <c r="B7443">
        <f>'Previous Trades Import_OMS Quer'!B7443</f>
        <v>0</v>
      </c>
      <c r="C7443" s="22">
        <f>'Previous Trades Import_OMS Quer'!C7443</f>
        <v>0</v>
      </c>
      <c r="D7443">
        <f>'Previous Trades Import_OMS Quer'!D7443</f>
        <v>0</v>
      </c>
      <c r="E7443" s="22">
        <f>'Previous Trades Import_OMS Quer'!E7443</f>
        <v>0</v>
      </c>
      <c r="F7443">
        <f>'Previous Trades Import_OMS Quer'!F7443</f>
        <v>0</v>
      </c>
      <c r="G7443">
        <f>'Previous Trades Import_OMS Quer'!G7443</f>
        <v>0</v>
      </c>
      <c r="H7443">
        <f>'Previous Trades Import_OMS Quer'!H7443</f>
        <v>0</v>
      </c>
      <c r="I7443">
        <f>'Previous Trades Import_OMS Quer'!I7443</f>
        <v>0</v>
      </c>
      <c r="J7443">
        <f>'Previous Trades Import_OMS Quer'!J7443</f>
        <v>0</v>
      </c>
      <c r="K7443">
        <f>'Previous Trades Import_OMS Quer'!K7443</f>
        <v>0</v>
      </c>
      <c r="L7443">
        <f>'Previous Trades Import_OMS Quer'!L7443</f>
        <v>0</v>
      </c>
      <c r="M7443">
        <f>'Previous Trades Import_OMS Quer'!M7443</f>
        <v>0</v>
      </c>
      <c r="N7443">
        <f>'Previous Trades Import_OMS Quer'!N7443</f>
        <v>0</v>
      </c>
      <c r="O7443" t="str">
        <f>CLEAN('Previous Trades Import_OMS Quer'!O7443)</f>
        <v/>
      </c>
      <c r="Q7443" s="25">
        <f t="shared" si="232"/>
        <v>0</v>
      </c>
      <c r="R7443" s="25" t="e">
        <f>VLOOKUP(O7443,'Currency Balance'!$O$3:$Q$32,3,0)</f>
        <v>#N/A</v>
      </c>
      <c r="S7443" t="e">
        <f t="shared" si="233"/>
        <v>#N/A</v>
      </c>
    </row>
    <row r="7444" spans="1:19">
      <c r="A7444">
        <f>'Previous Trades Import_OMS Quer'!A7444</f>
        <v>0</v>
      </c>
      <c r="B7444">
        <f>'Previous Trades Import_OMS Quer'!B7444</f>
        <v>0</v>
      </c>
      <c r="C7444" s="22">
        <f>'Previous Trades Import_OMS Quer'!C7444</f>
        <v>0</v>
      </c>
      <c r="D7444">
        <f>'Previous Trades Import_OMS Quer'!D7444</f>
        <v>0</v>
      </c>
      <c r="E7444" s="22">
        <f>'Previous Trades Import_OMS Quer'!E7444</f>
        <v>0</v>
      </c>
      <c r="F7444">
        <f>'Previous Trades Import_OMS Quer'!F7444</f>
        <v>0</v>
      </c>
      <c r="G7444">
        <f>'Previous Trades Import_OMS Quer'!G7444</f>
        <v>0</v>
      </c>
      <c r="H7444">
        <f>'Previous Trades Import_OMS Quer'!H7444</f>
        <v>0</v>
      </c>
      <c r="I7444">
        <f>'Previous Trades Import_OMS Quer'!I7444</f>
        <v>0</v>
      </c>
      <c r="J7444">
        <f>'Previous Trades Import_OMS Quer'!J7444</f>
        <v>0</v>
      </c>
      <c r="K7444">
        <f>'Previous Trades Import_OMS Quer'!K7444</f>
        <v>0</v>
      </c>
      <c r="L7444">
        <f>'Previous Trades Import_OMS Quer'!L7444</f>
        <v>0</v>
      </c>
      <c r="M7444">
        <f>'Previous Trades Import_OMS Quer'!M7444</f>
        <v>0</v>
      </c>
      <c r="N7444">
        <f>'Previous Trades Import_OMS Quer'!N7444</f>
        <v>0</v>
      </c>
      <c r="O7444" t="str">
        <f>CLEAN('Previous Trades Import_OMS Quer'!O7444)</f>
        <v/>
      </c>
      <c r="Q7444" s="25">
        <f t="shared" si="232"/>
        <v>0</v>
      </c>
      <c r="R7444" s="25" t="e">
        <f>VLOOKUP(O7444,'Currency Balance'!$O$3:$Q$32,3,0)</f>
        <v>#N/A</v>
      </c>
      <c r="S7444" t="e">
        <f t="shared" si="233"/>
        <v>#N/A</v>
      </c>
    </row>
    <row r="7445" spans="1:19">
      <c r="A7445">
        <f>'Previous Trades Import_OMS Quer'!A7445</f>
        <v>0</v>
      </c>
      <c r="B7445">
        <f>'Previous Trades Import_OMS Quer'!B7445</f>
        <v>0</v>
      </c>
      <c r="C7445" s="22">
        <f>'Previous Trades Import_OMS Quer'!C7445</f>
        <v>0</v>
      </c>
      <c r="D7445">
        <f>'Previous Trades Import_OMS Quer'!D7445</f>
        <v>0</v>
      </c>
      <c r="E7445" s="22">
        <f>'Previous Trades Import_OMS Quer'!E7445</f>
        <v>0</v>
      </c>
      <c r="F7445">
        <f>'Previous Trades Import_OMS Quer'!F7445</f>
        <v>0</v>
      </c>
      <c r="G7445">
        <f>'Previous Trades Import_OMS Quer'!G7445</f>
        <v>0</v>
      </c>
      <c r="H7445">
        <f>'Previous Trades Import_OMS Quer'!H7445</f>
        <v>0</v>
      </c>
      <c r="I7445">
        <f>'Previous Trades Import_OMS Quer'!I7445</f>
        <v>0</v>
      </c>
      <c r="J7445">
        <f>'Previous Trades Import_OMS Quer'!J7445</f>
        <v>0</v>
      </c>
      <c r="K7445">
        <f>'Previous Trades Import_OMS Quer'!K7445</f>
        <v>0</v>
      </c>
      <c r="L7445">
        <f>'Previous Trades Import_OMS Quer'!L7445</f>
        <v>0</v>
      </c>
      <c r="M7445">
        <f>'Previous Trades Import_OMS Quer'!M7445</f>
        <v>0</v>
      </c>
      <c r="N7445">
        <f>'Previous Trades Import_OMS Quer'!N7445</f>
        <v>0</v>
      </c>
      <c r="O7445" t="str">
        <f>CLEAN('Previous Trades Import_OMS Quer'!O7445)</f>
        <v/>
      </c>
      <c r="Q7445" s="25">
        <f t="shared" si="232"/>
        <v>0</v>
      </c>
      <c r="R7445" s="25" t="e">
        <f>VLOOKUP(O7445,'Currency Balance'!$O$3:$Q$32,3,0)</f>
        <v>#N/A</v>
      </c>
      <c r="S7445" t="e">
        <f t="shared" si="233"/>
        <v>#N/A</v>
      </c>
    </row>
    <row r="7446" spans="1:19">
      <c r="A7446">
        <f>'Previous Trades Import_OMS Quer'!A7446</f>
        <v>0</v>
      </c>
      <c r="B7446">
        <f>'Previous Trades Import_OMS Quer'!B7446</f>
        <v>0</v>
      </c>
      <c r="C7446" s="22">
        <f>'Previous Trades Import_OMS Quer'!C7446</f>
        <v>0</v>
      </c>
      <c r="D7446">
        <f>'Previous Trades Import_OMS Quer'!D7446</f>
        <v>0</v>
      </c>
      <c r="E7446" s="22">
        <f>'Previous Trades Import_OMS Quer'!E7446</f>
        <v>0</v>
      </c>
      <c r="F7446">
        <f>'Previous Trades Import_OMS Quer'!F7446</f>
        <v>0</v>
      </c>
      <c r="G7446">
        <f>'Previous Trades Import_OMS Quer'!G7446</f>
        <v>0</v>
      </c>
      <c r="H7446">
        <f>'Previous Trades Import_OMS Quer'!H7446</f>
        <v>0</v>
      </c>
      <c r="I7446">
        <f>'Previous Trades Import_OMS Quer'!I7446</f>
        <v>0</v>
      </c>
      <c r="J7446">
        <f>'Previous Trades Import_OMS Quer'!J7446</f>
        <v>0</v>
      </c>
      <c r="K7446">
        <f>'Previous Trades Import_OMS Quer'!K7446</f>
        <v>0</v>
      </c>
      <c r="L7446">
        <f>'Previous Trades Import_OMS Quer'!L7446</f>
        <v>0</v>
      </c>
      <c r="M7446">
        <f>'Previous Trades Import_OMS Quer'!M7446</f>
        <v>0</v>
      </c>
      <c r="N7446">
        <f>'Previous Trades Import_OMS Quer'!N7446</f>
        <v>0</v>
      </c>
      <c r="O7446" t="str">
        <f>CLEAN('Previous Trades Import_OMS Quer'!O7446)</f>
        <v/>
      </c>
      <c r="Q7446" s="25">
        <f t="shared" si="232"/>
        <v>0</v>
      </c>
      <c r="R7446" s="25" t="e">
        <f>VLOOKUP(O7446,'Currency Balance'!$O$3:$Q$32,3,0)</f>
        <v>#N/A</v>
      </c>
      <c r="S7446" t="e">
        <f t="shared" si="233"/>
        <v>#N/A</v>
      </c>
    </row>
    <row r="7447" spans="1:19">
      <c r="A7447">
        <f>'Previous Trades Import_OMS Quer'!A7447</f>
        <v>0</v>
      </c>
      <c r="B7447">
        <f>'Previous Trades Import_OMS Quer'!B7447</f>
        <v>0</v>
      </c>
      <c r="C7447" s="22">
        <f>'Previous Trades Import_OMS Quer'!C7447</f>
        <v>0</v>
      </c>
      <c r="D7447">
        <f>'Previous Trades Import_OMS Quer'!D7447</f>
        <v>0</v>
      </c>
      <c r="E7447" s="22">
        <f>'Previous Trades Import_OMS Quer'!E7447</f>
        <v>0</v>
      </c>
      <c r="F7447">
        <f>'Previous Trades Import_OMS Quer'!F7447</f>
        <v>0</v>
      </c>
      <c r="G7447">
        <f>'Previous Trades Import_OMS Quer'!G7447</f>
        <v>0</v>
      </c>
      <c r="H7447">
        <f>'Previous Trades Import_OMS Quer'!H7447</f>
        <v>0</v>
      </c>
      <c r="I7447">
        <f>'Previous Trades Import_OMS Quer'!I7447</f>
        <v>0</v>
      </c>
      <c r="J7447">
        <f>'Previous Trades Import_OMS Quer'!J7447</f>
        <v>0</v>
      </c>
      <c r="K7447">
        <f>'Previous Trades Import_OMS Quer'!K7447</f>
        <v>0</v>
      </c>
      <c r="L7447">
        <f>'Previous Trades Import_OMS Quer'!L7447</f>
        <v>0</v>
      </c>
      <c r="M7447">
        <f>'Previous Trades Import_OMS Quer'!M7447</f>
        <v>0</v>
      </c>
      <c r="N7447">
        <f>'Previous Trades Import_OMS Quer'!N7447</f>
        <v>0</v>
      </c>
      <c r="O7447" t="str">
        <f>CLEAN('Previous Trades Import_OMS Quer'!O7447)</f>
        <v/>
      </c>
      <c r="Q7447" s="25">
        <f t="shared" si="232"/>
        <v>0</v>
      </c>
      <c r="R7447" s="25" t="e">
        <f>VLOOKUP(O7447,'Currency Balance'!$O$3:$Q$32,3,0)</f>
        <v>#N/A</v>
      </c>
      <c r="S7447" t="e">
        <f t="shared" si="233"/>
        <v>#N/A</v>
      </c>
    </row>
    <row r="7448" spans="1:19">
      <c r="A7448">
        <f>'Previous Trades Import_OMS Quer'!A7448</f>
        <v>0</v>
      </c>
      <c r="B7448">
        <f>'Previous Trades Import_OMS Quer'!B7448</f>
        <v>0</v>
      </c>
      <c r="C7448" s="22">
        <f>'Previous Trades Import_OMS Quer'!C7448</f>
        <v>0</v>
      </c>
      <c r="D7448">
        <f>'Previous Trades Import_OMS Quer'!D7448</f>
        <v>0</v>
      </c>
      <c r="E7448" s="22">
        <f>'Previous Trades Import_OMS Quer'!E7448</f>
        <v>0</v>
      </c>
      <c r="F7448">
        <f>'Previous Trades Import_OMS Quer'!F7448</f>
        <v>0</v>
      </c>
      <c r="G7448">
        <f>'Previous Trades Import_OMS Quer'!G7448</f>
        <v>0</v>
      </c>
      <c r="H7448">
        <f>'Previous Trades Import_OMS Quer'!H7448</f>
        <v>0</v>
      </c>
      <c r="I7448">
        <f>'Previous Trades Import_OMS Quer'!I7448</f>
        <v>0</v>
      </c>
      <c r="J7448">
        <f>'Previous Trades Import_OMS Quer'!J7448</f>
        <v>0</v>
      </c>
      <c r="K7448">
        <f>'Previous Trades Import_OMS Quer'!K7448</f>
        <v>0</v>
      </c>
      <c r="L7448">
        <f>'Previous Trades Import_OMS Quer'!L7448</f>
        <v>0</v>
      </c>
      <c r="M7448">
        <f>'Previous Trades Import_OMS Quer'!M7448</f>
        <v>0</v>
      </c>
      <c r="N7448">
        <f>'Previous Trades Import_OMS Quer'!N7448</f>
        <v>0</v>
      </c>
      <c r="O7448" t="str">
        <f>CLEAN('Previous Trades Import_OMS Quer'!O7448)</f>
        <v/>
      </c>
      <c r="Q7448" s="25">
        <f t="shared" si="232"/>
        <v>0</v>
      </c>
      <c r="R7448" s="25" t="e">
        <f>VLOOKUP(O7448,'Currency Balance'!$O$3:$Q$32,3,0)</f>
        <v>#N/A</v>
      </c>
      <c r="S7448" t="e">
        <f t="shared" si="233"/>
        <v>#N/A</v>
      </c>
    </row>
    <row r="7449" spans="1:19">
      <c r="A7449">
        <f>'Previous Trades Import_OMS Quer'!A7449</f>
        <v>0</v>
      </c>
      <c r="B7449">
        <f>'Previous Trades Import_OMS Quer'!B7449</f>
        <v>0</v>
      </c>
      <c r="C7449" s="22">
        <f>'Previous Trades Import_OMS Quer'!C7449</f>
        <v>0</v>
      </c>
      <c r="D7449">
        <f>'Previous Trades Import_OMS Quer'!D7449</f>
        <v>0</v>
      </c>
      <c r="E7449" s="22">
        <f>'Previous Trades Import_OMS Quer'!E7449</f>
        <v>0</v>
      </c>
      <c r="F7449">
        <f>'Previous Trades Import_OMS Quer'!F7449</f>
        <v>0</v>
      </c>
      <c r="G7449">
        <f>'Previous Trades Import_OMS Quer'!G7449</f>
        <v>0</v>
      </c>
      <c r="H7449">
        <f>'Previous Trades Import_OMS Quer'!H7449</f>
        <v>0</v>
      </c>
      <c r="I7449">
        <f>'Previous Trades Import_OMS Quer'!I7449</f>
        <v>0</v>
      </c>
      <c r="J7449">
        <f>'Previous Trades Import_OMS Quer'!J7449</f>
        <v>0</v>
      </c>
      <c r="K7449">
        <f>'Previous Trades Import_OMS Quer'!K7449</f>
        <v>0</v>
      </c>
      <c r="L7449">
        <f>'Previous Trades Import_OMS Quer'!L7449</f>
        <v>0</v>
      </c>
      <c r="M7449">
        <f>'Previous Trades Import_OMS Quer'!M7449</f>
        <v>0</v>
      </c>
      <c r="N7449">
        <f>'Previous Trades Import_OMS Quer'!N7449</f>
        <v>0</v>
      </c>
      <c r="O7449" t="str">
        <f>CLEAN('Previous Trades Import_OMS Quer'!O7449)</f>
        <v/>
      </c>
      <c r="Q7449" s="25">
        <f t="shared" si="232"/>
        <v>0</v>
      </c>
      <c r="R7449" s="25" t="e">
        <f>VLOOKUP(O7449,'Currency Balance'!$O$3:$Q$32,3,0)</f>
        <v>#N/A</v>
      </c>
      <c r="S7449" t="e">
        <f t="shared" si="233"/>
        <v>#N/A</v>
      </c>
    </row>
    <row r="7450" spans="1:19">
      <c r="A7450">
        <f>'Previous Trades Import_OMS Quer'!A7450</f>
        <v>0</v>
      </c>
      <c r="B7450">
        <f>'Previous Trades Import_OMS Quer'!B7450</f>
        <v>0</v>
      </c>
      <c r="C7450" s="22">
        <f>'Previous Trades Import_OMS Quer'!C7450</f>
        <v>0</v>
      </c>
      <c r="D7450">
        <f>'Previous Trades Import_OMS Quer'!D7450</f>
        <v>0</v>
      </c>
      <c r="E7450" s="22">
        <f>'Previous Trades Import_OMS Quer'!E7450</f>
        <v>0</v>
      </c>
      <c r="F7450">
        <f>'Previous Trades Import_OMS Quer'!F7450</f>
        <v>0</v>
      </c>
      <c r="G7450">
        <f>'Previous Trades Import_OMS Quer'!G7450</f>
        <v>0</v>
      </c>
      <c r="H7450">
        <f>'Previous Trades Import_OMS Quer'!H7450</f>
        <v>0</v>
      </c>
      <c r="I7450">
        <f>'Previous Trades Import_OMS Quer'!I7450</f>
        <v>0</v>
      </c>
      <c r="J7450">
        <f>'Previous Trades Import_OMS Quer'!J7450</f>
        <v>0</v>
      </c>
      <c r="K7450">
        <f>'Previous Trades Import_OMS Quer'!K7450</f>
        <v>0</v>
      </c>
      <c r="L7450">
        <f>'Previous Trades Import_OMS Quer'!L7450</f>
        <v>0</v>
      </c>
      <c r="M7450">
        <f>'Previous Trades Import_OMS Quer'!M7450</f>
        <v>0</v>
      </c>
      <c r="N7450">
        <f>'Previous Trades Import_OMS Quer'!N7450</f>
        <v>0</v>
      </c>
      <c r="O7450" t="str">
        <f>CLEAN('Previous Trades Import_OMS Quer'!O7450)</f>
        <v/>
      </c>
      <c r="Q7450" s="25">
        <f t="shared" si="232"/>
        <v>0</v>
      </c>
      <c r="R7450" s="25" t="e">
        <f>VLOOKUP(O7450,'Currency Balance'!$O$3:$Q$32,3,0)</f>
        <v>#N/A</v>
      </c>
      <c r="S7450" t="e">
        <f t="shared" si="233"/>
        <v>#N/A</v>
      </c>
    </row>
    <row r="7451" spans="1:19">
      <c r="A7451">
        <f>'Previous Trades Import_OMS Quer'!A7451</f>
        <v>0</v>
      </c>
      <c r="B7451">
        <f>'Previous Trades Import_OMS Quer'!B7451</f>
        <v>0</v>
      </c>
      <c r="C7451" s="22">
        <f>'Previous Trades Import_OMS Quer'!C7451</f>
        <v>0</v>
      </c>
      <c r="D7451">
        <f>'Previous Trades Import_OMS Quer'!D7451</f>
        <v>0</v>
      </c>
      <c r="E7451" s="22">
        <f>'Previous Trades Import_OMS Quer'!E7451</f>
        <v>0</v>
      </c>
      <c r="F7451">
        <f>'Previous Trades Import_OMS Quer'!F7451</f>
        <v>0</v>
      </c>
      <c r="G7451">
        <f>'Previous Trades Import_OMS Quer'!G7451</f>
        <v>0</v>
      </c>
      <c r="H7451">
        <f>'Previous Trades Import_OMS Quer'!H7451</f>
        <v>0</v>
      </c>
      <c r="I7451">
        <f>'Previous Trades Import_OMS Quer'!I7451</f>
        <v>0</v>
      </c>
      <c r="J7451">
        <f>'Previous Trades Import_OMS Quer'!J7451</f>
        <v>0</v>
      </c>
      <c r="K7451">
        <f>'Previous Trades Import_OMS Quer'!K7451</f>
        <v>0</v>
      </c>
      <c r="L7451">
        <f>'Previous Trades Import_OMS Quer'!L7451</f>
        <v>0</v>
      </c>
      <c r="M7451">
        <f>'Previous Trades Import_OMS Quer'!M7451</f>
        <v>0</v>
      </c>
      <c r="N7451">
        <f>'Previous Trades Import_OMS Quer'!N7451</f>
        <v>0</v>
      </c>
      <c r="O7451" t="str">
        <f>CLEAN('Previous Trades Import_OMS Quer'!O7451)</f>
        <v/>
      </c>
      <c r="Q7451" s="25">
        <f t="shared" si="232"/>
        <v>0</v>
      </c>
      <c r="R7451" s="25" t="e">
        <f>VLOOKUP(O7451,'Currency Balance'!$O$3:$Q$32,3,0)</f>
        <v>#N/A</v>
      </c>
      <c r="S7451" t="e">
        <f t="shared" si="233"/>
        <v>#N/A</v>
      </c>
    </row>
    <row r="7452" spans="1:19">
      <c r="A7452">
        <f>'Previous Trades Import_OMS Quer'!A7452</f>
        <v>0</v>
      </c>
      <c r="B7452">
        <f>'Previous Trades Import_OMS Quer'!B7452</f>
        <v>0</v>
      </c>
      <c r="C7452" s="22">
        <f>'Previous Trades Import_OMS Quer'!C7452</f>
        <v>0</v>
      </c>
      <c r="D7452">
        <f>'Previous Trades Import_OMS Quer'!D7452</f>
        <v>0</v>
      </c>
      <c r="E7452" s="22">
        <f>'Previous Trades Import_OMS Quer'!E7452</f>
        <v>0</v>
      </c>
      <c r="F7452">
        <f>'Previous Trades Import_OMS Quer'!F7452</f>
        <v>0</v>
      </c>
      <c r="G7452">
        <f>'Previous Trades Import_OMS Quer'!G7452</f>
        <v>0</v>
      </c>
      <c r="H7452">
        <f>'Previous Trades Import_OMS Quer'!H7452</f>
        <v>0</v>
      </c>
      <c r="I7452">
        <f>'Previous Trades Import_OMS Quer'!I7452</f>
        <v>0</v>
      </c>
      <c r="J7452">
        <f>'Previous Trades Import_OMS Quer'!J7452</f>
        <v>0</v>
      </c>
      <c r="K7452">
        <f>'Previous Trades Import_OMS Quer'!K7452</f>
        <v>0</v>
      </c>
      <c r="L7452">
        <f>'Previous Trades Import_OMS Quer'!L7452</f>
        <v>0</v>
      </c>
      <c r="M7452">
        <f>'Previous Trades Import_OMS Quer'!M7452</f>
        <v>0</v>
      </c>
      <c r="N7452">
        <f>'Previous Trades Import_OMS Quer'!N7452</f>
        <v>0</v>
      </c>
      <c r="O7452" t="str">
        <f>CLEAN('Previous Trades Import_OMS Quer'!O7452)</f>
        <v/>
      </c>
      <c r="Q7452" s="25">
        <f t="shared" si="232"/>
        <v>0</v>
      </c>
      <c r="R7452" s="25" t="e">
        <f>VLOOKUP(O7452,'Currency Balance'!$O$3:$Q$32,3,0)</f>
        <v>#N/A</v>
      </c>
      <c r="S7452" t="e">
        <f t="shared" si="233"/>
        <v>#N/A</v>
      </c>
    </row>
    <row r="7453" spans="1:19">
      <c r="A7453">
        <f>'Previous Trades Import_OMS Quer'!A7453</f>
        <v>0</v>
      </c>
      <c r="B7453">
        <f>'Previous Trades Import_OMS Quer'!B7453</f>
        <v>0</v>
      </c>
      <c r="C7453" s="22">
        <f>'Previous Trades Import_OMS Quer'!C7453</f>
        <v>0</v>
      </c>
      <c r="D7453">
        <f>'Previous Trades Import_OMS Quer'!D7453</f>
        <v>0</v>
      </c>
      <c r="E7453" s="22">
        <f>'Previous Trades Import_OMS Quer'!E7453</f>
        <v>0</v>
      </c>
      <c r="F7453">
        <f>'Previous Trades Import_OMS Quer'!F7453</f>
        <v>0</v>
      </c>
      <c r="G7453">
        <f>'Previous Trades Import_OMS Quer'!G7453</f>
        <v>0</v>
      </c>
      <c r="H7453">
        <f>'Previous Trades Import_OMS Quer'!H7453</f>
        <v>0</v>
      </c>
      <c r="I7453">
        <f>'Previous Trades Import_OMS Quer'!I7453</f>
        <v>0</v>
      </c>
      <c r="J7453">
        <f>'Previous Trades Import_OMS Quer'!J7453</f>
        <v>0</v>
      </c>
      <c r="K7453">
        <f>'Previous Trades Import_OMS Quer'!K7453</f>
        <v>0</v>
      </c>
      <c r="L7453">
        <f>'Previous Trades Import_OMS Quer'!L7453</f>
        <v>0</v>
      </c>
      <c r="M7453">
        <f>'Previous Trades Import_OMS Quer'!M7453</f>
        <v>0</v>
      </c>
      <c r="N7453">
        <f>'Previous Trades Import_OMS Quer'!N7453</f>
        <v>0</v>
      </c>
      <c r="O7453" t="str">
        <f>CLEAN('Previous Trades Import_OMS Quer'!O7453)</f>
        <v/>
      </c>
      <c r="Q7453" s="25">
        <f t="shared" si="232"/>
        <v>0</v>
      </c>
      <c r="R7453" s="25" t="e">
        <f>VLOOKUP(O7453,'Currency Balance'!$O$3:$Q$32,3,0)</f>
        <v>#N/A</v>
      </c>
      <c r="S7453" t="e">
        <f t="shared" si="233"/>
        <v>#N/A</v>
      </c>
    </row>
    <row r="7454" spans="1:19">
      <c r="A7454">
        <f>'Previous Trades Import_OMS Quer'!A7454</f>
        <v>0</v>
      </c>
      <c r="B7454">
        <f>'Previous Trades Import_OMS Quer'!B7454</f>
        <v>0</v>
      </c>
      <c r="C7454" s="22">
        <f>'Previous Trades Import_OMS Quer'!C7454</f>
        <v>0</v>
      </c>
      <c r="D7454">
        <f>'Previous Trades Import_OMS Quer'!D7454</f>
        <v>0</v>
      </c>
      <c r="E7454" s="22">
        <f>'Previous Trades Import_OMS Quer'!E7454</f>
        <v>0</v>
      </c>
      <c r="F7454">
        <f>'Previous Trades Import_OMS Quer'!F7454</f>
        <v>0</v>
      </c>
      <c r="G7454">
        <f>'Previous Trades Import_OMS Quer'!G7454</f>
        <v>0</v>
      </c>
      <c r="H7454">
        <f>'Previous Trades Import_OMS Quer'!H7454</f>
        <v>0</v>
      </c>
      <c r="I7454">
        <f>'Previous Trades Import_OMS Quer'!I7454</f>
        <v>0</v>
      </c>
      <c r="J7454">
        <f>'Previous Trades Import_OMS Quer'!J7454</f>
        <v>0</v>
      </c>
      <c r="K7454">
        <f>'Previous Trades Import_OMS Quer'!K7454</f>
        <v>0</v>
      </c>
      <c r="L7454">
        <f>'Previous Trades Import_OMS Quer'!L7454</f>
        <v>0</v>
      </c>
      <c r="M7454">
        <f>'Previous Trades Import_OMS Quer'!M7454</f>
        <v>0</v>
      </c>
      <c r="N7454">
        <f>'Previous Trades Import_OMS Quer'!N7454</f>
        <v>0</v>
      </c>
      <c r="O7454" t="str">
        <f>CLEAN('Previous Trades Import_OMS Quer'!O7454)</f>
        <v/>
      </c>
      <c r="Q7454" s="25">
        <f t="shared" si="232"/>
        <v>0</v>
      </c>
      <c r="R7454" s="25" t="e">
        <f>VLOOKUP(O7454,'Currency Balance'!$O$3:$Q$32,3,0)</f>
        <v>#N/A</v>
      </c>
      <c r="S7454" t="e">
        <f t="shared" si="233"/>
        <v>#N/A</v>
      </c>
    </row>
    <row r="7455" spans="1:19">
      <c r="A7455">
        <f>'Previous Trades Import_OMS Quer'!A7455</f>
        <v>0</v>
      </c>
      <c r="B7455">
        <f>'Previous Trades Import_OMS Quer'!B7455</f>
        <v>0</v>
      </c>
      <c r="C7455" s="22">
        <f>'Previous Trades Import_OMS Quer'!C7455</f>
        <v>0</v>
      </c>
      <c r="D7455">
        <f>'Previous Trades Import_OMS Quer'!D7455</f>
        <v>0</v>
      </c>
      <c r="E7455" s="22">
        <f>'Previous Trades Import_OMS Quer'!E7455</f>
        <v>0</v>
      </c>
      <c r="F7455">
        <f>'Previous Trades Import_OMS Quer'!F7455</f>
        <v>0</v>
      </c>
      <c r="G7455">
        <f>'Previous Trades Import_OMS Quer'!G7455</f>
        <v>0</v>
      </c>
      <c r="H7455">
        <f>'Previous Trades Import_OMS Quer'!H7455</f>
        <v>0</v>
      </c>
      <c r="I7455">
        <f>'Previous Trades Import_OMS Quer'!I7455</f>
        <v>0</v>
      </c>
      <c r="J7455">
        <f>'Previous Trades Import_OMS Quer'!J7455</f>
        <v>0</v>
      </c>
      <c r="K7455">
        <f>'Previous Trades Import_OMS Quer'!K7455</f>
        <v>0</v>
      </c>
      <c r="L7455">
        <f>'Previous Trades Import_OMS Quer'!L7455</f>
        <v>0</v>
      </c>
      <c r="M7455">
        <f>'Previous Trades Import_OMS Quer'!M7455</f>
        <v>0</v>
      </c>
      <c r="N7455">
        <f>'Previous Trades Import_OMS Quer'!N7455</f>
        <v>0</v>
      </c>
      <c r="O7455" t="str">
        <f>CLEAN('Previous Trades Import_OMS Quer'!O7455)</f>
        <v/>
      </c>
      <c r="Q7455" s="25">
        <f t="shared" si="232"/>
        <v>0</v>
      </c>
      <c r="R7455" s="25" t="e">
        <f>VLOOKUP(O7455,'Currency Balance'!$O$3:$Q$32,3,0)</f>
        <v>#N/A</v>
      </c>
      <c r="S7455" t="e">
        <f t="shared" si="233"/>
        <v>#N/A</v>
      </c>
    </row>
    <row r="7456" spans="1:19">
      <c r="A7456">
        <f>'Previous Trades Import_OMS Quer'!A7456</f>
        <v>0</v>
      </c>
      <c r="B7456">
        <f>'Previous Trades Import_OMS Quer'!B7456</f>
        <v>0</v>
      </c>
      <c r="C7456" s="22">
        <f>'Previous Trades Import_OMS Quer'!C7456</f>
        <v>0</v>
      </c>
      <c r="D7456">
        <f>'Previous Trades Import_OMS Quer'!D7456</f>
        <v>0</v>
      </c>
      <c r="E7456" s="22">
        <f>'Previous Trades Import_OMS Quer'!E7456</f>
        <v>0</v>
      </c>
      <c r="F7456">
        <f>'Previous Trades Import_OMS Quer'!F7456</f>
        <v>0</v>
      </c>
      <c r="G7456">
        <f>'Previous Trades Import_OMS Quer'!G7456</f>
        <v>0</v>
      </c>
      <c r="H7456">
        <f>'Previous Trades Import_OMS Quer'!H7456</f>
        <v>0</v>
      </c>
      <c r="I7456">
        <f>'Previous Trades Import_OMS Quer'!I7456</f>
        <v>0</v>
      </c>
      <c r="J7456">
        <f>'Previous Trades Import_OMS Quer'!J7456</f>
        <v>0</v>
      </c>
      <c r="K7456">
        <f>'Previous Trades Import_OMS Quer'!K7456</f>
        <v>0</v>
      </c>
      <c r="L7456">
        <f>'Previous Trades Import_OMS Quer'!L7456</f>
        <v>0</v>
      </c>
      <c r="M7456">
        <f>'Previous Trades Import_OMS Quer'!M7456</f>
        <v>0</v>
      </c>
      <c r="N7456">
        <f>'Previous Trades Import_OMS Quer'!N7456</f>
        <v>0</v>
      </c>
      <c r="O7456" t="str">
        <f>CLEAN('Previous Trades Import_OMS Quer'!O7456)</f>
        <v/>
      </c>
      <c r="Q7456" s="25">
        <f t="shared" si="232"/>
        <v>0</v>
      </c>
      <c r="R7456" s="25" t="e">
        <f>VLOOKUP(O7456,'Currency Balance'!$O$3:$Q$32,3,0)</f>
        <v>#N/A</v>
      </c>
      <c r="S7456" t="e">
        <f t="shared" si="233"/>
        <v>#N/A</v>
      </c>
    </row>
    <row r="7457" spans="1:19">
      <c r="A7457">
        <f>'Previous Trades Import_OMS Quer'!A7457</f>
        <v>0</v>
      </c>
      <c r="B7457">
        <f>'Previous Trades Import_OMS Quer'!B7457</f>
        <v>0</v>
      </c>
      <c r="C7457" s="22">
        <f>'Previous Trades Import_OMS Quer'!C7457</f>
        <v>0</v>
      </c>
      <c r="D7457">
        <f>'Previous Trades Import_OMS Quer'!D7457</f>
        <v>0</v>
      </c>
      <c r="E7457" s="22">
        <f>'Previous Trades Import_OMS Quer'!E7457</f>
        <v>0</v>
      </c>
      <c r="F7457">
        <f>'Previous Trades Import_OMS Quer'!F7457</f>
        <v>0</v>
      </c>
      <c r="G7457">
        <f>'Previous Trades Import_OMS Quer'!G7457</f>
        <v>0</v>
      </c>
      <c r="H7457">
        <f>'Previous Trades Import_OMS Quer'!H7457</f>
        <v>0</v>
      </c>
      <c r="I7457">
        <f>'Previous Trades Import_OMS Quer'!I7457</f>
        <v>0</v>
      </c>
      <c r="J7457">
        <f>'Previous Trades Import_OMS Quer'!J7457</f>
        <v>0</v>
      </c>
      <c r="K7457">
        <f>'Previous Trades Import_OMS Quer'!K7457</f>
        <v>0</v>
      </c>
      <c r="L7457">
        <f>'Previous Trades Import_OMS Quer'!L7457</f>
        <v>0</v>
      </c>
      <c r="M7457">
        <f>'Previous Trades Import_OMS Quer'!M7457</f>
        <v>0</v>
      </c>
      <c r="N7457">
        <f>'Previous Trades Import_OMS Quer'!N7457</f>
        <v>0</v>
      </c>
      <c r="O7457" t="str">
        <f>CLEAN('Previous Trades Import_OMS Quer'!O7457)</f>
        <v/>
      </c>
      <c r="Q7457" s="25">
        <f t="shared" si="232"/>
        <v>0</v>
      </c>
      <c r="R7457" s="25" t="e">
        <f>VLOOKUP(O7457,'Currency Balance'!$O$3:$Q$32,3,0)</f>
        <v>#N/A</v>
      </c>
      <c r="S7457" t="e">
        <f t="shared" si="233"/>
        <v>#N/A</v>
      </c>
    </row>
    <row r="7458" spans="1:19">
      <c r="A7458">
        <f>'Previous Trades Import_OMS Quer'!A7458</f>
        <v>0</v>
      </c>
      <c r="B7458">
        <f>'Previous Trades Import_OMS Quer'!B7458</f>
        <v>0</v>
      </c>
      <c r="C7458" s="22">
        <f>'Previous Trades Import_OMS Quer'!C7458</f>
        <v>0</v>
      </c>
      <c r="D7458">
        <f>'Previous Trades Import_OMS Quer'!D7458</f>
        <v>0</v>
      </c>
      <c r="E7458" s="22">
        <f>'Previous Trades Import_OMS Quer'!E7458</f>
        <v>0</v>
      </c>
      <c r="F7458">
        <f>'Previous Trades Import_OMS Quer'!F7458</f>
        <v>0</v>
      </c>
      <c r="G7458">
        <f>'Previous Trades Import_OMS Quer'!G7458</f>
        <v>0</v>
      </c>
      <c r="H7458">
        <f>'Previous Trades Import_OMS Quer'!H7458</f>
        <v>0</v>
      </c>
      <c r="I7458">
        <f>'Previous Trades Import_OMS Quer'!I7458</f>
        <v>0</v>
      </c>
      <c r="J7458">
        <f>'Previous Trades Import_OMS Quer'!J7458</f>
        <v>0</v>
      </c>
      <c r="K7458">
        <f>'Previous Trades Import_OMS Quer'!K7458</f>
        <v>0</v>
      </c>
      <c r="L7458">
        <f>'Previous Trades Import_OMS Quer'!L7458</f>
        <v>0</v>
      </c>
      <c r="M7458">
        <f>'Previous Trades Import_OMS Quer'!M7458</f>
        <v>0</v>
      </c>
      <c r="N7458">
        <f>'Previous Trades Import_OMS Quer'!N7458</f>
        <v>0</v>
      </c>
      <c r="O7458" t="str">
        <f>CLEAN('Previous Trades Import_OMS Quer'!O7458)</f>
        <v/>
      </c>
      <c r="Q7458" s="25">
        <f t="shared" si="232"/>
        <v>0</v>
      </c>
      <c r="R7458" s="25" t="e">
        <f>VLOOKUP(O7458,'Currency Balance'!$O$3:$Q$32,3,0)</f>
        <v>#N/A</v>
      </c>
      <c r="S7458" t="e">
        <f t="shared" si="233"/>
        <v>#N/A</v>
      </c>
    </row>
    <row r="7459" spans="1:19">
      <c r="A7459">
        <f>'Previous Trades Import_OMS Quer'!A7459</f>
        <v>0</v>
      </c>
      <c r="B7459">
        <f>'Previous Trades Import_OMS Quer'!B7459</f>
        <v>0</v>
      </c>
      <c r="C7459" s="22">
        <f>'Previous Trades Import_OMS Quer'!C7459</f>
        <v>0</v>
      </c>
      <c r="D7459">
        <f>'Previous Trades Import_OMS Quer'!D7459</f>
        <v>0</v>
      </c>
      <c r="E7459" s="22">
        <f>'Previous Trades Import_OMS Quer'!E7459</f>
        <v>0</v>
      </c>
      <c r="F7459">
        <f>'Previous Trades Import_OMS Quer'!F7459</f>
        <v>0</v>
      </c>
      <c r="G7459">
        <f>'Previous Trades Import_OMS Quer'!G7459</f>
        <v>0</v>
      </c>
      <c r="H7459">
        <f>'Previous Trades Import_OMS Quer'!H7459</f>
        <v>0</v>
      </c>
      <c r="I7459">
        <f>'Previous Trades Import_OMS Quer'!I7459</f>
        <v>0</v>
      </c>
      <c r="J7459">
        <f>'Previous Trades Import_OMS Quer'!J7459</f>
        <v>0</v>
      </c>
      <c r="K7459">
        <f>'Previous Trades Import_OMS Quer'!K7459</f>
        <v>0</v>
      </c>
      <c r="L7459">
        <f>'Previous Trades Import_OMS Quer'!L7459</f>
        <v>0</v>
      </c>
      <c r="M7459">
        <f>'Previous Trades Import_OMS Quer'!M7459</f>
        <v>0</v>
      </c>
      <c r="N7459">
        <f>'Previous Trades Import_OMS Quer'!N7459</f>
        <v>0</v>
      </c>
      <c r="O7459" t="str">
        <f>CLEAN('Previous Trades Import_OMS Quer'!O7459)</f>
        <v/>
      </c>
      <c r="Q7459" s="25">
        <f t="shared" si="232"/>
        <v>0</v>
      </c>
      <c r="R7459" s="25" t="e">
        <f>VLOOKUP(O7459,'Currency Balance'!$O$3:$Q$32,3,0)</f>
        <v>#N/A</v>
      </c>
      <c r="S7459" t="e">
        <f t="shared" si="233"/>
        <v>#N/A</v>
      </c>
    </row>
    <row r="7460" spans="1:19">
      <c r="A7460">
        <f>'Previous Trades Import_OMS Quer'!A7460</f>
        <v>0</v>
      </c>
      <c r="B7460">
        <f>'Previous Trades Import_OMS Quer'!B7460</f>
        <v>0</v>
      </c>
      <c r="C7460" s="22">
        <f>'Previous Trades Import_OMS Quer'!C7460</f>
        <v>0</v>
      </c>
      <c r="D7460">
        <f>'Previous Trades Import_OMS Quer'!D7460</f>
        <v>0</v>
      </c>
      <c r="E7460" s="22">
        <f>'Previous Trades Import_OMS Quer'!E7460</f>
        <v>0</v>
      </c>
      <c r="F7460">
        <f>'Previous Trades Import_OMS Quer'!F7460</f>
        <v>0</v>
      </c>
      <c r="G7460">
        <f>'Previous Trades Import_OMS Quer'!G7460</f>
        <v>0</v>
      </c>
      <c r="H7460">
        <f>'Previous Trades Import_OMS Quer'!H7460</f>
        <v>0</v>
      </c>
      <c r="I7460">
        <f>'Previous Trades Import_OMS Quer'!I7460</f>
        <v>0</v>
      </c>
      <c r="J7460">
        <f>'Previous Trades Import_OMS Quer'!J7460</f>
        <v>0</v>
      </c>
      <c r="K7460">
        <f>'Previous Trades Import_OMS Quer'!K7460</f>
        <v>0</v>
      </c>
      <c r="L7460">
        <f>'Previous Trades Import_OMS Quer'!L7460</f>
        <v>0</v>
      </c>
      <c r="M7460">
        <f>'Previous Trades Import_OMS Quer'!M7460</f>
        <v>0</v>
      </c>
      <c r="N7460">
        <f>'Previous Trades Import_OMS Quer'!N7460</f>
        <v>0</v>
      </c>
      <c r="O7460" t="str">
        <f>CLEAN('Previous Trades Import_OMS Quer'!O7460)</f>
        <v/>
      </c>
      <c r="Q7460" s="25">
        <f t="shared" si="232"/>
        <v>0</v>
      </c>
      <c r="R7460" s="25" t="e">
        <f>VLOOKUP(O7460,'Currency Balance'!$O$3:$Q$32,3,0)</f>
        <v>#N/A</v>
      </c>
      <c r="S7460" t="e">
        <f t="shared" si="233"/>
        <v>#N/A</v>
      </c>
    </row>
    <row r="7461" spans="1:19">
      <c r="A7461">
        <f>'Previous Trades Import_OMS Quer'!A7461</f>
        <v>0</v>
      </c>
      <c r="B7461">
        <f>'Previous Trades Import_OMS Quer'!B7461</f>
        <v>0</v>
      </c>
      <c r="C7461" s="22">
        <f>'Previous Trades Import_OMS Quer'!C7461</f>
        <v>0</v>
      </c>
      <c r="D7461">
        <f>'Previous Trades Import_OMS Quer'!D7461</f>
        <v>0</v>
      </c>
      <c r="E7461" s="22">
        <f>'Previous Trades Import_OMS Quer'!E7461</f>
        <v>0</v>
      </c>
      <c r="F7461">
        <f>'Previous Trades Import_OMS Quer'!F7461</f>
        <v>0</v>
      </c>
      <c r="G7461">
        <f>'Previous Trades Import_OMS Quer'!G7461</f>
        <v>0</v>
      </c>
      <c r="H7461">
        <f>'Previous Trades Import_OMS Quer'!H7461</f>
        <v>0</v>
      </c>
      <c r="I7461">
        <f>'Previous Trades Import_OMS Quer'!I7461</f>
        <v>0</v>
      </c>
      <c r="J7461">
        <f>'Previous Trades Import_OMS Quer'!J7461</f>
        <v>0</v>
      </c>
      <c r="K7461">
        <f>'Previous Trades Import_OMS Quer'!K7461</f>
        <v>0</v>
      </c>
      <c r="L7461">
        <f>'Previous Trades Import_OMS Quer'!L7461</f>
        <v>0</v>
      </c>
      <c r="M7461">
        <f>'Previous Trades Import_OMS Quer'!M7461</f>
        <v>0</v>
      </c>
      <c r="N7461">
        <f>'Previous Trades Import_OMS Quer'!N7461</f>
        <v>0</v>
      </c>
      <c r="O7461" t="str">
        <f>CLEAN('Previous Trades Import_OMS Quer'!O7461)</f>
        <v/>
      </c>
      <c r="Q7461" s="25">
        <f t="shared" si="232"/>
        <v>0</v>
      </c>
      <c r="R7461" s="25" t="e">
        <f>VLOOKUP(O7461,'Currency Balance'!$O$3:$Q$32,3,0)</f>
        <v>#N/A</v>
      </c>
      <c r="S7461" t="e">
        <f t="shared" si="233"/>
        <v>#N/A</v>
      </c>
    </row>
    <row r="7462" spans="1:19">
      <c r="A7462">
        <f>'Previous Trades Import_OMS Quer'!A7462</f>
        <v>0</v>
      </c>
      <c r="B7462">
        <f>'Previous Trades Import_OMS Quer'!B7462</f>
        <v>0</v>
      </c>
      <c r="C7462" s="22">
        <f>'Previous Trades Import_OMS Quer'!C7462</f>
        <v>0</v>
      </c>
      <c r="D7462">
        <f>'Previous Trades Import_OMS Quer'!D7462</f>
        <v>0</v>
      </c>
      <c r="E7462" s="22">
        <f>'Previous Trades Import_OMS Quer'!E7462</f>
        <v>0</v>
      </c>
      <c r="F7462">
        <f>'Previous Trades Import_OMS Quer'!F7462</f>
        <v>0</v>
      </c>
      <c r="G7462">
        <f>'Previous Trades Import_OMS Quer'!G7462</f>
        <v>0</v>
      </c>
      <c r="H7462">
        <f>'Previous Trades Import_OMS Quer'!H7462</f>
        <v>0</v>
      </c>
      <c r="I7462">
        <f>'Previous Trades Import_OMS Quer'!I7462</f>
        <v>0</v>
      </c>
      <c r="J7462">
        <f>'Previous Trades Import_OMS Quer'!J7462</f>
        <v>0</v>
      </c>
      <c r="K7462">
        <f>'Previous Trades Import_OMS Quer'!K7462</f>
        <v>0</v>
      </c>
      <c r="L7462">
        <f>'Previous Trades Import_OMS Quer'!L7462</f>
        <v>0</v>
      </c>
      <c r="M7462">
        <f>'Previous Trades Import_OMS Quer'!M7462</f>
        <v>0</v>
      </c>
      <c r="N7462">
        <f>'Previous Trades Import_OMS Quer'!N7462</f>
        <v>0</v>
      </c>
      <c r="O7462" t="str">
        <f>CLEAN('Previous Trades Import_OMS Quer'!O7462)</f>
        <v/>
      </c>
      <c r="Q7462" s="25">
        <f t="shared" si="232"/>
        <v>0</v>
      </c>
      <c r="R7462" s="25" t="e">
        <f>VLOOKUP(O7462,'Currency Balance'!$O$3:$Q$32,3,0)</f>
        <v>#N/A</v>
      </c>
      <c r="S7462" t="e">
        <f t="shared" si="233"/>
        <v>#N/A</v>
      </c>
    </row>
    <row r="7463" spans="1:19">
      <c r="A7463">
        <f>'Previous Trades Import_OMS Quer'!A7463</f>
        <v>0</v>
      </c>
      <c r="B7463">
        <f>'Previous Trades Import_OMS Quer'!B7463</f>
        <v>0</v>
      </c>
      <c r="C7463" s="22">
        <f>'Previous Trades Import_OMS Quer'!C7463</f>
        <v>0</v>
      </c>
      <c r="D7463">
        <f>'Previous Trades Import_OMS Quer'!D7463</f>
        <v>0</v>
      </c>
      <c r="E7463" s="22">
        <f>'Previous Trades Import_OMS Quer'!E7463</f>
        <v>0</v>
      </c>
      <c r="F7463">
        <f>'Previous Trades Import_OMS Quer'!F7463</f>
        <v>0</v>
      </c>
      <c r="G7463">
        <f>'Previous Trades Import_OMS Quer'!G7463</f>
        <v>0</v>
      </c>
      <c r="H7463">
        <f>'Previous Trades Import_OMS Quer'!H7463</f>
        <v>0</v>
      </c>
      <c r="I7463">
        <f>'Previous Trades Import_OMS Quer'!I7463</f>
        <v>0</v>
      </c>
      <c r="J7463">
        <f>'Previous Trades Import_OMS Quer'!J7463</f>
        <v>0</v>
      </c>
      <c r="K7463">
        <f>'Previous Trades Import_OMS Quer'!K7463</f>
        <v>0</v>
      </c>
      <c r="L7463">
        <f>'Previous Trades Import_OMS Quer'!L7463</f>
        <v>0</v>
      </c>
      <c r="M7463">
        <f>'Previous Trades Import_OMS Quer'!M7463</f>
        <v>0</v>
      </c>
      <c r="N7463">
        <f>'Previous Trades Import_OMS Quer'!N7463</f>
        <v>0</v>
      </c>
      <c r="O7463" t="str">
        <f>CLEAN('Previous Trades Import_OMS Quer'!O7463)</f>
        <v/>
      </c>
      <c r="Q7463" s="25">
        <f t="shared" si="232"/>
        <v>0</v>
      </c>
      <c r="R7463" s="25" t="e">
        <f>VLOOKUP(O7463,'Currency Balance'!$O$3:$Q$32,3,0)</f>
        <v>#N/A</v>
      </c>
      <c r="S7463" t="e">
        <f t="shared" si="233"/>
        <v>#N/A</v>
      </c>
    </row>
    <row r="7464" spans="1:19">
      <c r="A7464">
        <f>'Previous Trades Import_OMS Quer'!A7464</f>
        <v>0</v>
      </c>
      <c r="B7464">
        <f>'Previous Trades Import_OMS Quer'!B7464</f>
        <v>0</v>
      </c>
      <c r="C7464" s="22">
        <f>'Previous Trades Import_OMS Quer'!C7464</f>
        <v>0</v>
      </c>
      <c r="D7464">
        <f>'Previous Trades Import_OMS Quer'!D7464</f>
        <v>0</v>
      </c>
      <c r="E7464" s="22">
        <f>'Previous Trades Import_OMS Quer'!E7464</f>
        <v>0</v>
      </c>
      <c r="F7464">
        <f>'Previous Trades Import_OMS Quer'!F7464</f>
        <v>0</v>
      </c>
      <c r="G7464">
        <f>'Previous Trades Import_OMS Quer'!G7464</f>
        <v>0</v>
      </c>
      <c r="H7464">
        <f>'Previous Trades Import_OMS Quer'!H7464</f>
        <v>0</v>
      </c>
      <c r="I7464">
        <f>'Previous Trades Import_OMS Quer'!I7464</f>
        <v>0</v>
      </c>
      <c r="J7464">
        <f>'Previous Trades Import_OMS Quer'!J7464</f>
        <v>0</v>
      </c>
      <c r="K7464">
        <f>'Previous Trades Import_OMS Quer'!K7464</f>
        <v>0</v>
      </c>
      <c r="L7464">
        <f>'Previous Trades Import_OMS Quer'!L7464</f>
        <v>0</v>
      </c>
      <c r="M7464">
        <f>'Previous Trades Import_OMS Quer'!M7464</f>
        <v>0</v>
      </c>
      <c r="N7464">
        <f>'Previous Trades Import_OMS Quer'!N7464</f>
        <v>0</v>
      </c>
      <c r="O7464" t="str">
        <f>CLEAN('Previous Trades Import_OMS Quer'!O7464)</f>
        <v/>
      </c>
      <c r="Q7464" s="25">
        <f t="shared" si="232"/>
        <v>0</v>
      </c>
      <c r="R7464" s="25" t="e">
        <f>VLOOKUP(O7464,'Currency Balance'!$O$3:$Q$32,3,0)</f>
        <v>#N/A</v>
      </c>
      <c r="S7464" t="e">
        <f t="shared" si="233"/>
        <v>#N/A</v>
      </c>
    </row>
    <row r="7465" spans="1:19">
      <c r="A7465">
        <f>'Previous Trades Import_OMS Quer'!A7465</f>
        <v>0</v>
      </c>
      <c r="B7465">
        <f>'Previous Trades Import_OMS Quer'!B7465</f>
        <v>0</v>
      </c>
      <c r="C7465" s="22">
        <f>'Previous Trades Import_OMS Quer'!C7465</f>
        <v>0</v>
      </c>
      <c r="D7465">
        <f>'Previous Trades Import_OMS Quer'!D7465</f>
        <v>0</v>
      </c>
      <c r="E7465" s="22">
        <f>'Previous Trades Import_OMS Quer'!E7465</f>
        <v>0</v>
      </c>
      <c r="F7465">
        <f>'Previous Trades Import_OMS Quer'!F7465</f>
        <v>0</v>
      </c>
      <c r="G7465">
        <f>'Previous Trades Import_OMS Quer'!G7465</f>
        <v>0</v>
      </c>
      <c r="H7465">
        <f>'Previous Trades Import_OMS Quer'!H7465</f>
        <v>0</v>
      </c>
      <c r="I7465">
        <f>'Previous Trades Import_OMS Quer'!I7465</f>
        <v>0</v>
      </c>
      <c r="J7465">
        <f>'Previous Trades Import_OMS Quer'!J7465</f>
        <v>0</v>
      </c>
      <c r="K7465">
        <f>'Previous Trades Import_OMS Quer'!K7465</f>
        <v>0</v>
      </c>
      <c r="L7465">
        <f>'Previous Trades Import_OMS Quer'!L7465</f>
        <v>0</v>
      </c>
      <c r="M7465">
        <f>'Previous Trades Import_OMS Quer'!M7465</f>
        <v>0</v>
      </c>
      <c r="N7465">
        <f>'Previous Trades Import_OMS Quer'!N7465</f>
        <v>0</v>
      </c>
      <c r="O7465" t="str">
        <f>CLEAN('Previous Trades Import_OMS Quer'!O7465)</f>
        <v/>
      </c>
      <c r="Q7465" s="25">
        <f t="shared" si="232"/>
        <v>0</v>
      </c>
      <c r="R7465" s="25" t="e">
        <f>VLOOKUP(O7465,'Currency Balance'!$O$3:$Q$32,3,0)</f>
        <v>#N/A</v>
      </c>
      <c r="S7465" t="e">
        <f t="shared" si="233"/>
        <v>#N/A</v>
      </c>
    </row>
    <row r="7466" spans="1:19">
      <c r="A7466">
        <f>'Previous Trades Import_OMS Quer'!A7466</f>
        <v>0</v>
      </c>
      <c r="B7466">
        <f>'Previous Trades Import_OMS Quer'!B7466</f>
        <v>0</v>
      </c>
      <c r="C7466" s="22">
        <f>'Previous Trades Import_OMS Quer'!C7466</f>
        <v>0</v>
      </c>
      <c r="D7466">
        <f>'Previous Trades Import_OMS Quer'!D7466</f>
        <v>0</v>
      </c>
      <c r="E7466" s="22">
        <f>'Previous Trades Import_OMS Quer'!E7466</f>
        <v>0</v>
      </c>
      <c r="F7466">
        <f>'Previous Trades Import_OMS Quer'!F7466</f>
        <v>0</v>
      </c>
      <c r="G7466">
        <f>'Previous Trades Import_OMS Quer'!G7466</f>
        <v>0</v>
      </c>
      <c r="H7466">
        <f>'Previous Trades Import_OMS Quer'!H7466</f>
        <v>0</v>
      </c>
      <c r="I7466">
        <f>'Previous Trades Import_OMS Quer'!I7466</f>
        <v>0</v>
      </c>
      <c r="J7466">
        <f>'Previous Trades Import_OMS Quer'!J7466</f>
        <v>0</v>
      </c>
      <c r="K7466">
        <f>'Previous Trades Import_OMS Quer'!K7466</f>
        <v>0</v>
      </c>
      <c r="L7466">
        <f>'Previous Trades Import_OMS Quer'!L7466</f>
        <v>0</v>
      </c>
      <c r="M7466">
        <f>'Previous Trades Import_OMS Quer'!M7466</f>
        <v>0</v>
      </c>
      <c r="N7466">
        <f>'Previous Trades Import_OMS Quer'!N7466</f>
        <v>0</v>
      </c>
      <c r="O7466" t="str">
        <f>CLEAN('Previous Trades Import_OMS Quer'!O7466)</f>
        <v/>
      </c>
      <c r="Q7466" s="25">
        <f t="shared" si="232"/>
        <v>0</v>
      </c>
      <c r="R7466" s="25" t="e">
        <f>VLOOKUP(O7466,'Currency Balance'!$O$3:$Q$32,3,0)</f>
        <v>#N/A</v>
      </c>
      <c r="S7466" t="e">
        <f t="shared" si="233"/>
        <v>#N/A</v>
      </c>
    </row>
    <row r="7467" spans="1:19">
      <c r="A7467">
        <f>'Previous Trades Import_OMS Quer'!A7467</f>
        <v>0</v>
      </c>
      <c r="B7467">
        <f>'Previous Trades Import_OMS Quer'!B7467</f>
        <v>0</v>
      </c>
      <c r="C7467" s="22">
        <f>'Previous Trades Import_OMS Quer'!C7467</f>
        <v>0</v>
      </c>
      <c r="D7467">
        <f>'Previous Trades Import_OMS Quer'!D7467</f>
        <v>0</v>
      </c>
      <c r="E7467" s="22">
        <f>'Previous Trades Import_OMS Quer'!E7467</f>
        <v>0</v>
      </c>
      <c r="F7467">
        <f>'Previous Trades Import_OMS Quer'!F7467</f>
        <v>0</v>
      </c>
      <c r="G7467">
        <f>'Previous Trades Import_OMS Quer'!G7467</f>
        <v>0</v>
      </c>
      <c r="H7467">
        <f>'Previous Trades Import_OMS Quer'!H7467</f>
        <v>0</v>
      </c>
      <c r="I7467">
        <f>'Previous Trades Import_OMS Quer'!I7467</f>
        <v>0</v>
      </c>
      <c r="J7467">
        <f>'Previous Trades Import_OMS Quer'!J7467</f>
        <v>0</v>
      </c>
      <c r="K7467">
        <f>'Previous Trades Import_OMS Quer'!K7467</f>
        <v>0</v>
      </c>
      <c r="L7467">
        <f>'Previous Trades Import_OMS Quer'!L7467</f>
        <v>0</v>
      </c>
      <c r="M7467">
        <f>'Previous Trades Import_OMS Quer'!M7467</f>
        <v>0</v>
      </c>
      <c r="N7467">
        <f>'Previous Trades Import_OMS Quer'!N7467</f>
        <v>0</v>
      </c>
      <c r="O7467" t="str">
        <f>CLEAN('Previous Trades Import_OMS Quer'!O7467)</f>
        <v/>
      </c>
      <c r="Q7467" s="25">
        <f t="shared" si="232"/>
        <v>0</v>
      </c>
      <c r="R7467" s="25" t="e">
        <f>VLOOKUP(O7467,'Currency Balance'!$O$3:$Q$32,3,0)</f>
        <v>#N/A</v>
      </c>
      <c r="S7467" t="e">
        <f t="shared" si="233"/>
        <v>#N/A</v>
      </c>
    </row>
    <row r="7468" spans="1:19">
      <c r="A7468">
        <f>'Previous Trades Import_OMS Quer'!A7468</f>
        <v>0</v>
      </c>
      <c r="B7468">
        <f>'Previous Trades Import_OMS Quer'!B7468</f>
        <v>0</v>
      </c>
      <c r="C7468" s="22">
        <f>'Previous Trades Import_OMS Quer'!C7468</f>
        <v>0</v>
      </c>
      <c r="D7468">
        <f>'Previous Trades Import_OMS Quer'!D7468</f>
        <v>0</v>
      </c>
      <c r="E7468" s="22">
        <f>'Previous Trades Import_OMS Quer'!E7468</f>
        <v>0</v>
      </c>
      <c r="F7468">
        <f>'Previous Trades Import_OMS Quer'!F7468</f>
        <v>0</v>
      </c>
      <c r="G7468">
        <f>'Previous Trades Import_OMS Quer'!G7468</f>
        <v>0</v>
      </c>
      <c r="H7468">
        <f>'Previous Trades Import_OMS Quer'!H7468</f>
        <v>0</v>
      </c>
      <c r="I7468">
        <f>'Previous Trades Import_OMS Quer'!I7468</f>
        <v>0</v>
      </c>
      <c r="J7468">
        <f>'Previous Trades Import_OMS Quer'!J7468</f>
        <v>0</v>
      </c>
      <c r="K7468">
        <f>'Previous Trades Import_OMS Quer'!K7468</f>
        <v>0</v>
      </c>
      <c r="L7468">
        <f>'Previous Trades Import_OMS Quer'!L7468</f>
        <v>0</v>
      </c>
      <c r="M7468">
        <f>'Previous Trades Import_OMS Quer'!M7468</f>
        <v>0</v>
      </c>
      <c r="N7468">
        <f>'Previous Trades Import_OMS Quer'!N7468</f>
        <v>0</v>
      </c>
      <c r="O7468" t="str">
        <f>CLEAN('Previous Trades Import_OMS Quer'!O7468)</f>
        <v/>
      </c>
      <c r="Q7468" s="25">
        <f t="shared" si="232"/>
        <v>0</v>
      </c>
      <c r="R7468" s="25" t="e">
        <f>VLOOKUP(O7468,'Currency Balance'!$O$3:$Q$32,3,0)</f>
        <v>#N/A</v>
      </c>
      <c r="S7468" t="e">
        <f t="shared" si="233"/>
        <v>#N/A</v>
      </c>
    </row>
    <row r="7469" spans="1:19">
      <c r="A7469">
        <f>'Previous Trades Import_OMS Quer'!A7469</f>
        <v>0</v>
      </c>
      <c r="B7469">
        <f>'Previous Trades Import_OMS Quer'!B7469</f>
        <v>0</v>
      </c>
      <c r="C7469" s="22">
        <f>'Previous Trades Import_OMS Quer'!C7469</f>
        <v>0</v>
      </c>
      <c r="D7469">
        <f>'Previous Trades Import_OMS Quer'!D7469</f>
        <v>0</v>
      </c>
      <c r="E7469" s="22">
        <f>'Previous Trades Import_OMS Quer'!E7469</f>
        <v>0</v>
      </c>
      <c r="F7469">
        <f>'Previous Trades Import_OMS Quer'!F7469</f>
        <v>0</v>
      </c>
      <c r="G7469">
        <f>'Previous Trades Import_OMS Quer'!G7469</f>
        <v>0</v>
      </c>
      <c r="H7469">
        <f>'Previous Trades Import_OMS Quer'!H7469</f>
        <v>0</v>
      </c>
      <c r="I7469">
        <f>'Previous Trades Import_OMS Quer'!I7469</f>
        <v>0</v>
      </c>
      <c r="J7469">
        <f>'Previous Trades Import_OMS Quer'!J7469</f>
        <v>0</v>
      </c>
      <c r="K7469">
        <f>'Previous Trades Import_OMS Quer'!K7469</f>
        <v>0</v>
      </c>
      <c r="L7469">
        <f>'Previous Trades Import_OMS Quer'!L7469</f>
        <v>0</v>
      </c>
      <c r="M7469">
        <f>'Previous Trades Import_OMS Quer'!M7469</f>
        <v>0</v>
      </c>
      <c r="N7469">
        <f>'Previous Trades Import_OMS Quer'!N7469</f>
        <v>0</v>
      </c>
      <c r="O7469" t="str">
        <f>CLEAN('Previous Trades Import_OMS Quer'!O7469)</f>
        <v/>
      </c>
      <c r="Q7469" s="25">
        <f t="shared" si="232"/>
        <v>0</v>
      </c>
      <c r="R7469" s="25" t="e">
        <f>VLOOKUP(O7469,'Currency Balance'!$O$3:$Q$32,3,0)</f>
        <v>#N/A</v>
      </c>
      <c r="S7469" t="e">
        <f t="shared" si="233"/>
        <v>#N/A</v>
      </c>
    </row>
    <row r="7470" spans="1:19">
      <c r="A7470">
        <f>'Previous Trades Import_OMS Quer'!A7470</f>
        <v>0</v>
      </c>
      <c r="B7470">
        <f>'Previous Trades Import_OMS Quer'!B7470</f>
        <v>0</v>
      </c>
      <c r="C7470" s="22">
        <f>'Previous Trades Import_OMS Quer'!C7470</f>
        <v>0</v>
      </c>
      <c r="D7470">
        <f>'Previous Trades Import_OMS Quer'!D7470</f>
        <v>0</v>
      </c>
      <c r="E7470" s="22">
        <f>'Previous Trades Import_OMS Quer'!E7470</f>
        <v>0</v>
      </c>
      <c r="F7470">
        <f>'Previous Trades Import_OMS Quer'!F7470</f>
        <v>0</v>
      </c>
      <c r="G7470">
        <f>'Previous Trades Import_OMS Quer'!G7470</f>
        <v>0</v>
      </c>
      <c r="H7470">
        <f>'Previous Trades Import_OMS Quer'!H7470</f>
        <v>0</v>
      </c>
      <c r="I7470">
        <f>'Previous Trades Import_OMS Quer'!I7470</f>
        <v>0</v>
      </c>
      <c r="J7470">
        <f>'Previous Trades Import_OMS Quer'!J7470</f>
        <v>0</v>
      </c>
      <c r="K7470">
        <f>'Previous Trades Import_OMS Quer'!K7470</f>
        <v>0</v>
      </c>
      <c r="L7470">
        <f>'Previous Trades Import_OMS Quer'!L7470</f>
        <v>0</v>
      </c>
      <c r="M7470">
        <f>'Previous Trades Import_OMS Quer'!M7470</f>
        <v>0</v>
      </c>
      <c r="N7470">
        <f>'Previous Trades Import_OMS Quer'!N7470</f>
        <v>0</v>
      </c>
      <c r="O7470" t="str">
        <f>CLEAN('Previous Trades Import_OMS Quer'!O7470)</f>
        <v/>
      </c>
      <c r="Q7470" s="25">
        <f t="shared" si="232"/>
        <v>0</v>
      </c>
      <c r="R7470" s="25" t="e">
        <f>VLOOKUP(O7470,'Currency Balance'!$O$3:$Q$32,3,0)</f>
        <v>#N/A</v>
      </c>
      <c r="S7470" t="e">
        <f t="shared" si="233"/>
        <v>#N/A</v>
      </c>
    </row>
    <row r="7471" spans="1:19">
      <c r="A7471">
        <f>'Previous Trades Import_OMS Quer'!A7471</f>
        <v>0</v>
      </c>
      <c r="B7471">
        <f>'Previous Trades Import_OMS Quer'!B7471</f>
        <v>0</v>
      </c>
      <c r="C7471" s="22">
        <f>'Previous Trades Import_OMS Quer'!C7471</f>
        <v>0</v>
      </c>
      <c r="D7471">
        <f>'Previous Trades Import_OMS Quer'!D7471</f>
        <v>0</v>
      </c>
      <c r="E7471" s="22">
        <f>'Previous Trades Import_OMS Quer'!E7471</f>
        <v>0</v>
      </c>
      <c r="F7471">
        <f>'Previous Trades Import_OMS Quer'!F7471</f>
        <v>0</v>
      </c>
      <c r="G7471">
        <f>'Previous Trades Import_OMS Quer'!G7471</f>
        <v>0</v>
      </c>
      <c r="H7471">
        <f>'Previous Trades Import_OMS Quer'!H7471</f>
        <v>0</v>
      </c>
      <c r="I7471">
        <f>'Previous Trades Import_OMS Quer'!I7471</f>
        <v>0</v>
      </c>
      <c r="J7471">
        <f>'Previous Trades Import_OMS Quer'!J7471</f>
        <v>0</v>
      </c>
      <c r="K7471">
        <f>'Previous Trades Import_OMS Quer'!K7471</f>
        <v>0</v>
      </c>
      <c r="L7471">
        <f>'Previous Trades Import_OMS Quer'!L7471</f>
        <v>0</v>
      </c>
      <c r="M7471">
        <f>'Previous Trades Import_OMS Quer'!M7471</f>
        <v>0</v>
      </c>
      <c r="N7471">
        <f>'Previous Trades Import_OMS Quer'!N7471</f>
        <v>0</v>
      </c>
      <c r="O7471" t="str">
        <f>CLEAN('Previous Trades Import_OMS Quer'!O7471)</f>
        <v/>
      </c>
      <c r="Q7471" s="25">
        <f t="shared" si="232"/>
        <v>0</v>
      </c>
      <c r="R7471" s="25" t="e">
        <f>VLOOKUP(O7471,'Currency Balance'!$O$3:$Q$32,3,0)</f>
        <v>#N/A</v>
      </c>
      <c r="S7471" t="e">
        <f t="shared" si="233"/>
        <v>#N/A</v>
      </c>
    </row>
    <row r="7472" spans="1:19">
      <c r="A7472">
        <f>'Previous Trades Import_OMS Quer'!A7472</f>
        <v>0</v>
      </c>
      <c r="B7472">
        <f>'Previous Trades Import_OMS Quer'!B7472</f>
        <v>0</v>
      </c>
      <c r="C7472" s="22">
        <f>'Previous Trades Import_OMS Quer'!C7472</f>
        <v>0</v>
      </c>
      <c r="D7472">
        <f>'Previous Trades Import_OMS Quer'!D7472</f>
        <v>0</v>
      </c>
      <c r="E7472" s="22">
        <f>'Previous Trades Import_OMS Quer'!E7472</f>
        <v>0</v>
      </c>
      <c r="F7472">
        <f>'Previous Trades Import_OMS Quer'!F7472</f>
        <v>0</v>
      </c>
      <c r="G7472">
        <f>'Previous Trades Import_OMS Quer'!G7472</f>
        <v>0</v>
      </c>
      <c r="H7472">
        <f>'Previous Trades Import_OMS Quer'!H7472</f>
        <v>0</v>
      </c>
      <c r="I7472">
        <f>'Previous Trades Import_OMS Quer'!I7472</f>
        <v>0</v>
      </c>
      <c r="J7472">
        <f>'Previous Trades Import_OMS Quer'!J7472</f>
        <v>0</v>
      </c>
      <c r="K7472">
        <f>'Previous Trades Import_OMS Quer'!K7472</f>
        <v>0</v>
      </c>
      <c r="L7472">
        <f>'Previous Trades Import_OMS Quer'!L7472</f>
        <v>0</v>
      </c>
      <c r="M7472">
        <f>'Previous Trades Import_OMS Quer'!M7472</f>
        <v>0</v>
      </c>
      <c r="N7472">
        <f>'Previous Trades Import_OMS Quer'!N7472</f>
        <v>0</v>
      </c>
      <c r="O7472" t="str">
        <f>CLEAN('Previous Trades Import_OMS Quer'!O7472)</f>
        <v/>
      </c>
      <c r="Q7472" s="25">
        <f t="shared" si="232"/>
        <v>0</v>
      </c>
      <c r="R7472" s="25" t="e">
        <f>VLOOKUP(O7472,'Currency Balance'!$O$3:$Q$32,3,0)</f>
        <v>#N/A</v>
      </c>
      <c r="S7472" t="e">
        <f t="shared" si="233"/>
        <v>#N/A</v>
      </c>
    </row>
    <row r="7473" spans="1:19">
      <c r="A7473">
        <f>'Previous Trades Import_OMS Quer'!A7473</f>
        <v>0</v>
      </c>
      <c r="B7473">
        <f>'Previous Trades Import_OMS Quer'!B7473</f>
        <v>0</v>
      </c>
      <c r="C7473" s="22">
        <f>'Previous Trades Import_OMS Quer'!C7473</f>
        <v>0</v>
      </c>
      <c r="D7473">
        <f>'Previous Trades Import_OMS Quer'!D7473</f>
        <v>0</v>
      </c>
      <c r="E7473" s="22">
        <f>'Previous Trades Import_OMS Quer'!E7473</f>
        <v>0</v>
      </c>
      <c r="F7473">
        <f>'Previous Trades Import_OMS Quer'!F7473</f>
        <v>0</v>
      </c>
      <c r="G7473">
        <f>'Previous Trades Import_OMS Quer'!G7473</f>
        <v>0</v>
      </c>
      <c r="H7473">
        <f>'Previous Trades Import_OMS Quer'!H7473</f>
        <v>0</v>
      </c>
      <c r="I7473">
        <f>'Previous Trades Import_OMS Quer'!I7473</f>
        <v>0</v>
      </c>
      <c r="J7473">
        <f>'Previous Trades Import_OMS Quer'!J7473</f>
        <v>0</v>
      </c>
      <c r="K7473">
        <f>'Previous Trades Import_OMS Quer'!K7473</f>
        <v>0</v>
      </c>
      <c r="L7473">
        <f>'Previous Trades Import_OMS Quer'!L7473</f>
        <v>0</v>
      </c>
      <c r="M7473">
        <f>'Previous Trades Import_OMS Quer'!M7473</f>
        <v>0</v>
      </c>
      <c r="N7473">
        <f>'Previous Trades Import_OMS Quer'!N7473</f>
        <v>0</v>
      </c>
      <c r="O7473" t="str">
        <f>CLEAN('Previous Trades Import_OMS Quer'!O7473)</f>
        <v/>
      </c>
      <c r="Q7473" s="25">
        <f t="shared" si="232"/>
        <v>0</v>
      </c>
      <c r="R7473" s="25" t="e">
        <f>VLOOKUP(O7473,'Currency Balance'!$O$3:$Q$32,3,0)</f>
        <v>#N/A</v>
      </c>
      <c r="S7473" t="e">
        <f t="shared" si="233"/>
        <v>#N/A</v>
      </c>
    </row>
    <row r="7474" spans="1:19">
      <c r="A7474">
        <f>'Previous Trades Import_OMS Quer'!A7474</f>
        <v>0</v>
      </c>
      <c r="B7474">
        <f>'Previous Trades Import_OMS Quer'!B7474</f>
        <v>0</v>
      </c>
      <c r="C7474" s="22">
        <f>'Previous Trades Import_OMS Quer'!C7474</f>
        <v>0</v>
      </c>
      <c r="D7474">
        <f>'Previous Trades Import_OMS Quer'!D7474</f>
        <v>0</v>
      </c>
      <c r="E7474" s="22">
        <f>'Previous Trades Import_OMS Quer'!E7474</f>
        <v>0</v>
      </c>
      <c r="F7474">
        <f>'Previous Trades Import_OMS Quer'!F7474</f>
        <v>0</v>
      </c>
      <c r="G7474">
        <f>'Previous Trades Import_OMS Quer'!G7474</f>
        <v>0</v>
      </c>
      <c r="H7474">
        <f>'Previous Trades Import_OMS Quer'!H7474</f>
        <v>0</v>
      </c>
      <c r="I7474">
        <f>'Previous Trades Import_OMS Quer'!I7474</f>
        <v>0</v>
      </c>
      <c r="J7474">
        <f>'Previous Trades Import_OMS Quer'!J7474</f>
        <v>0</v>
      </c>
      <c r="K7474">
        <f>'Previous Trades Import_OMS Quer'!K7474</f>
        <v>0</v>
      </c>
      <c r="L7474">
        <f>'Previous Trades Import_OMS Quer'!L7474</f>
        <v>0</v>
      </c>
      <c r="M7474">
        <f>'Previous Trades Import_OMS Quer'!M7474</f>
        <v>0</v>
      </c>
      <c r="N7474">
        <f>'Previous Trades Import_OMS Quer'!N7474</f>
        <v>0</v>
      </c>
      <c r="O7474" t="str">
        <f>CLEAN('Previous Trades Import_OMS Quer'!O7474)</f>
        <v/>
      </c>
      <c r="Q7474" s="25">
        <f t="shared" si="232"/>
        <v>0</v>
      </c>
      <c r="R7474" s="25" t="e">
        <f>VLOOKUP(O7474,'Currency Balance'!$O$3:$Q$32,3,0)</f>
        <v>#N/A</v>
      </c>
      <c r="S7474" t="e">
        <f t="shared" si="233"/>
        <v>#N/A</v>
      </c>
    </row>
    <row r="7475" spans="1:19">
      <c r="A7475">
        <f>'Previous Trades Import_OMS Quer'!A7475</f>
        <v>0</v>
      </c>
      <c r="B7475">
        <f>'Previous Trades Import_OMS Quer'!B7475</f>
        <v>0</v>
      </c>
      <c r="C7475" s="22">
        <f>'Previous Trades Import_OMS Quer'!C7475</f>
        <v>0</v>
      </c>
      <c r="D7475">
        <f>'Previous Trades Import_OMS Quer'!D7475</f>
        <v>0</v>
      </c>
      <c r="E7475" s="22">
        <f>'Previous Trades Import_OMS Quer'!E7475</f>
        <v>0</v>
      </c>
      <c r="F7475">
        <f>'Previous Trades Import_OMS Quer'!F7475</f>
        <v>0</v>
      </c>
      <c r="G7475">
        <f>'Previous Trades Import_OMS Quer'!G7475</f>
        <v>0</v>
      </c>
      <c r="H7475">
        <f>'Previous Trades Import_OMS Quer'!H7475</f>
        <v>0</v>
      </c>
      <c r="I7475">
        <f>'Previous Trades Import_OMS Quer'!I7475</f>
        <v>0</v>
      </c>
      <c r="J7475">
        <f>'Previous Trades Import_OMS Quer'!J7475</f>
        <v>0</v>
      </c>
      <c r="K7475">
        <f>'Previous Trades Import_OMS Quer'!K7475</f>
        <v>0</v>
      </c>
      <c r="L7475">
        <f>'Previous Trades Import_OMS Quer'!L7475</f>
        <v>0</v>
      </c>
      <c r="M7475">
        <f>'Previous Trades Import_OMS Quer'!M7475</f>
        <v>0</v>
      </c>
      <c r="N7475">
        <f>'Previous Trades Import_OMS Quer'!N7475</f>
        <v>0</v>
      </c>
      <c r="O7475" t="str">
        <f>CLEAN('Previous Trades Import_OMS Quer'!O7475)</f>
        <v/>
      </c>
      <c r="Q7475" s="25">
        <f t="shared" si="232"/>
        <v>0</v>
      </c>
      <c r="R7475" s="25" t="e">
        <f>VLOOKUP(O7475,'Currency Balance'!$O$3:$Q$32,3,0)</f>
        <v>#N/A</v>
      </c>
      <c r="S7475" t="e">
        <f t="shared" si="233"/>
        <v>#N/A</v>
      </c>
    </row>
    <row r="7476" spans="1:19">
      <c r="A7476">
        <f>'Previous Trades Import_OMS Quer'!A7476</f>
        <v>0</v>
      </c>
      <c r="B7476">
        <f>'Previous Trades Import_OMS Quer'!B7476</f>
        <v>0</v>
      </c>
      <c r="C7476" s="22">
        <f>'Previous Trades Import_OMS Quer'!C7476</f>
        <v>0</v>
      </c>
      <c r="D7476">
        <f>'Previous Trades Import_OMS Quer'!D7476</f>
        <v>0</v>
      </c>
      <c r="E7476" s="22">
        <f>'Previous Trades Import_OMS Quer'!E7476</f>
        <v>0</v>
      </c>
      <c r="F7476">
        <f>'Previous Trades Import_OMS Quer'!F7476</f>
        <v>0</v>
      </c>
      <c r="G7476">
        <f>'Previous Trades Import_OMS Quer'!G7476</f>
        <v>0</v>
      </c>
      <c r="H7476">
        <f>'Previous Trades Import_OMS Quer'!H7476</f>
        <v>0</v>
      </c>
      <c r="I7476">
        <f>'Previous Trades Import_OMS Quer'!I7476</f>
        <v>0</v>
      </c>
      <c r="J7476">
        <f>'Previous Trades Import_OMS Quer'!J7476</f>
        <v>0</v>
      </c>
      <c r="K7476">
        <f>'Previous Trades Import_OMS Quer'!K7476</f>
        <v>0</v>
      </c>
      <c r="L7476">
        <f>'Previous Trades Import_OMS Quer'!L7476</f>
        <v>0</v>
      </c>
      <c r="M7476">
        <f>'Previous Trades Import_OMS Quer'!M7476</f>
        <v>0</v>
      </c>
      <c r="N7476">
        <f>'Previous Trades Import_OMS Quer'!N7476</f>
        <v>0</v>
      </c>
      <c r="O7476" t="str">
        <f>CLEAN('Previous Trades Import_OMS Quer'!O7476)</f>
        <v/>
      </c>
      <c r="Q7476" s="25">
        <f t="shared" si="232"/>
        <v>0</v>
      </c>
      <c r="R7476" s="25" t="e">
        <f>VLOOKUP(O7476,'Currency Balance'!$O$3:$Q$32,3,0)</f>
        <v>#N/A</v>
      </c>
      <c r="S7476" t="e">
        <f t="shared" si="233"/>
        <v>#N/A</v>
      </c>
    </row>
    <row r="7477" spans="1:19">
      <c r="A7477">
        <f>'Previous Trades Import_OMS Quer'!A7477</f>
        <v>0</v>
      </c>
      <c r="B7477">
        <f>'Previous Trades Import_OMS Quer'!B7477</f>
        <v>0</v>
      </c>
      <c r="C7477" s="22">
        <f>'Previous Trades Import_OMS Quer'!C7477</f>
        <v>0</v>
      </c>
      <c r="D7477">
        <f>'Previous Trades Import_OMS Quer'!D7477</f>
        <v>0</v>
      </c>
      <c r="E7477" s="22">
        <f>'Previous Trades Import_OMS Quer'!E7477</f>
        <v>0</v>
      </c>
      <c r="F7477">
        <f>'Previous Trades Import_OMS Quer'!F7477</f>
        <v>0</v>
      </c>
      <c r="G7477">
        <f>'Previous Trades Import_OMS Quer'!G7477</f>
        <v>0</v>
      </c>
      <c r="H7477">
        <f>'Previous Trades Import_OMS Quer'!H7477</f>
        <v>0</v>
      </c>
      <c r="I7477">
        <f>'Previous Trades Import_OMS Quer'!I7477</f>
        <v>0</v>
      </c>
      <c r="J7477">
        <f>'Previous Trades Import_OMS Quer'!J7477</f>
        <v>0</v>
      </c>
      <c r="K7477">
        <f>'Previous Trades Import_OMS Quer'!K7477</f>
        <v>0</v>
      </c>
      <c r="L7477">
        <f>'Previous Trades Import_OMS Quer'!L7477</f>
        <v>0</v>
      </c>
      <c r="M7477">
        <f>'Previous Trades Import_OMS Quer'!M7477</f>
        <v>0</v>
      </c>
      <c r="N7477">
        <f>'Previous Trades Import_OMS Quer'!N7477</f>
        <v>0</v>
      </c>
      <c r="O7477" t="str">
        <f>CLEAN('Previous Trades Import_OMS Quer'!O7477)</f>
        <v/>
      </c>
      <c r="Q7477" s="25">
        <f t="shared" si="232"/>
        <v>0</v>
      </c>
      <c r="R7477" s="25" t="e">
        <f>VLOOKUP(O7477,'Currency Balance'!$O$3:$Q$32,3,0)</f>
        <v>#N/A</v>
      </c>
      <c r="S7477" t="e">
        <f t="shared" si="233"/>
        <v>#N/A</v>
      </c>
    </row>
    <row r="7478" spans="1:19">
      <c r="A7478">
        <f>'Previous Trades Import_OMS Quer'!A7478</f>
        <v>0</v>
      </c>
      <c r="B7478">
        <f>'Previous Trades Import_OMS Quer'!B7478</f>
        <v>0</v>
      </c>
      <c r="C7478" s="22">
        <f>'Previous Trades Import_OMS Quer'!C7478</f>
        <v>0</v>
      </c>
      <c r="D7478">
        <f>'Previous Trades Import_OMS Quer'!D7478</f>
        <v>0</v>
      </c>
      <c r="E7478" s="22">
        <f>'Previous Trades Import_OMS Quer'!E7478</f>
        <v>0</v>
      </c>
      <c r="F7478">
        <f>'Previous Trades Import_OMS Quer'!F7478</f>
        <v>0</v>
      </c>
      <c r="G7478">
        <f>'Previous Trades Import_OMS Quer'!G7478</f>
        <v>0</v>
      </c>
      <c r="H7478">
        <f>'Previous Trades Import_OMS Quer'!H7478</f>
        <v>0</v>
      </c>
      <c r="I7478">
        <f>'Previous Trades Import_OMS Quer'!I7478</f>
        <v>0</v>
      </c>
      <c r="J7478">
        <f>'Previous Trades Import_OMS Quer'!J7478</f>
        <v>0</v>
      </c>
      <c r="K7478">
        <f>'Previous Trades Import_OMS Quer'!K7478</f>
        <v>0</v>
      </c>
      <c r="L7478">
        <f>'Previous Trades Import_OMS Quer'!L7478</f>
        <v>0</v>
      </c>
      <c r="M7478">
        <f>'Previous Trades Import_OMS Quer'!M7478</f>
        <v>0</v>
      </c>
      <c r="N7478">
        <f>'Previous Trades Import_OMS Quer'!N7478</f>
        <v>0</v>
      </c>
      <c r="O7478" t="str">
        <f>CLEAN('Previous Trades Import_OMS Quer'!O7478)</f>
        <v/>
      </c>
      <c r="Q7478" s="25">
        <f t="shared" si="232"/>
        <v>0</v>
      </c>
      <c r="R7478" s="25" t="e">
        <f>VLOOKUP(O7478,'Currency Balance'!$O$3:$Q$32,3,0)</f>
        <v>#N/A</v>
      </c>
      <c r="S7478" t="e">
        <f t="shared" si="233"/>
        <v>#N/A</v>
      </c>
    </row>
    <row r="7479" spans="1:19">
      <c r="A7479">
        <f>'Previous Trades Import_OMS Quer'!A7479</f>
        <v>0</v>
      </c>
      <c r="B7479">
        <f>'Previous Trades Import_OMS Quer'!B7479</f>
        <v>0</v>
      </c>
      <c r="C7479" s="22">
        <f>'Previous Trades Import_OMS Quer'!C7479</f>
        <v>0</v>
      </c>
      <c r="D7479">
        <f>'Previous Trades Import_OMS Quer'!D7479</f>
        <v>0</v>
      </c>
      <c r="E7479" s="22">
        <f>'Previous Trades Import_OMS Quer'!E7479</f>
        <v>0</v>
      </c>
      <c r="F7479">
        <f>'Previous Trades Import_OMS Quer'!F7479</f>
        <v>0</v>
      </c>
      <c r="G7479">
        <f>'Previous Trades Import_OMS Quer'!G7479</f>
        <v>0</v>
      </c>
      <c r="H7479">
        <f>'Previous Trades Import_OMS Quer'!H7479</f>
        <v>0</v>
      </c>
      <c r="I7479">
        <f>'Previous Trades Import_OMS Quer'!I7479</f>
        <v>0</v>
      </c>
      <c r="J7479">
        <f>'Previous Trades Import_OMS Quer'!J7479</f>
        <v>0</v>
      </c>
      <c r="K7479">
        <f>'Previous Trades Import_OMS Quer'!K7479</f>
        <v>0</v>
      </c>
      <c r="L7479">
        <f>'Previous Trades Import_OMS Quer'!L7479</f>
        <v>0</v>
      </c>
      <c r="M7479">
        <f>'Previous Trades Import_OMS Quer'!M7479</f>
        <v>0</v>
      </c>
      <c r="N7479">
        <f>'Previous Trades Import_OMS Quer'!N7479</f>
        <v>0</v>
      </c>
      <c r="O7479" t="str">
        <f>CLEAN('Previous Trades Import_OMS Quer'!O7479)</f>
        <v/>
      </c>
      <c r="Q7479" s="25">
        <f t="shared" si="232"/>
        <v>0</v>
      </c>
      <c r="R7479" s="25" t="e">
        <f>VLOOKUP(O7479,'Currency Balance'!$O$3:$Q$32,3,0)</f>
        <v>#N/A</v>
      </c>
      <c r="S7479" t="e">
        <f t="shared" si="233"/>
        <v>#N/A</v>
      </c>
    </row>
    <row r="7480" spans="1:19">
      <c r="A7480">
        <f>'Previous Trades Import_OMS Quer'!A7480</f>
        <v>0</v>
      </c>
      <c r="B7480">
        <f>'Previous Trades Import_OMS Quer'!B7480</f>
        <v>0</v>
      </c>
      <c r="C7480" s="22">
        <f>'Previous Trades Import_OMS Quer'!C7480</f>
        <v>0</v>
      </c>
      <c r="D7480">
        <f>'Previous Trades Import_OMS Quer'!D7480</f>
        <v>0</v>
      </c>
      <c r="E7480" s="22">
        <f>'Previous Trades Import_OMS Quer'!E7480</f>
        <v>0</v>
      </c>
      <c r="F7480">
        <f>'Previous Trades Import_OMS Quer'!F7480</f>
        <v>0</v>
      </c>
      <c r="G7480">
        <f>'Previous Trades Import_OMS Quer'!G7480</f>
        <v>0</v>
      </c>
      <c r="H7480">
        <f>'Previous Trades Import_OMS Quer'!H7480</f>
        <v>0</v>
      </c>
      <c r="I7480">
        <f>'Previous Trades Import_OMS Quer'!I7480</f>
        <v>0</v>
      </c>
      <c r="J7480">
        <f>'Previous Trades Import_OMS Quer'!J7480</f>
        <v>0</v>
      </c>
      <c r="K7480">
        <f>'Previous Trades Import_OMS Quer'!K7480</f>
        <v>0</v>
      </c>
      <c r="L7480">
        <f>'Previous Trades Import_OMS Quer'!L7480</f>
        <v>0</v>
      </c>
      <c r="M7480">
        <f>'Previous Trades Import_OMS Quer'!M7480</f>
        <v>0</v>
      </c>
      <c r="N7480">
        <f>'Previous Trades Import_OMS Quer'!N7480</f>
        <v>0</v>
      </c>
      <c r="O7480" t="str">
        <f>CLEAN('Previous Trades Import_OMS Quer'!O7480)</f>
        <v/>
      </c>
      <c r="Q7480" s="25">
        <f t="shared" si="232"/>
        <v>0</v>
      </c>
      <c r="R7480" s="25" t="e">
        <f>VLOOKUP(O7480,'Currency Balance'!$O$3:$Q$32,3,0)</f>
        <v>#N/A</v>
      </c>
      <c r="S7480" t="e">
        <f t="shared" si="233"/>
        <v>#N/A</v>
      </c>
    </row>
    <row r="7481" spans="1:19">
      <c r="A7481">
        <f>'Previous Trades Import_OMS Quer'!A7481</f>
        <v>0</v>
      </c>
      <c r="B7481">
        <f>'Previous Trades Import_OMS Quer'!B7481</f>
        <v>0</v>
      </c>
      <c r="C7481" s="22">
        <f>'Previous Trades Import_OMS Quer'!C7481</f>
        <v>0</v>
      </c>
      <c r="D7481">
        <f>'Previous Trades Import_OMS Quer'!D7481</f>
        <v>0</v>
      </c>
      <c r="E7481" s="22">
        <f>'Previous Trades Import_OMS Quer'!E7481</f>
        <v>0</v>
      </c>
      <c r="F7481">
        <f>'Previous Trades Import_OMS Quer'!F7481</f>
        <v>0</v>
      </c>
      <c r="G7481">
        <f>'Previous Trades Import_OMS Quer'!G7481</f>
        <v>0</v>
      </c>
      <c r="H7481">
        <f>'Previous Trades Import_OMS Quer'!H7481</f>
        <v>0</v>
      </c>
      <c r="I7481">
        <f>'Previous Trades Import_OMS Quer'!I7481</f>
        <v>0</v>
      </c>
      <c r="J7481">
        <f>'Previous Trades Import_OMS Quer'!J7481</f>
        <v>0</v>
      </c>
      <c r="K7481">
        <f>'Previous Trades Import_OMS Quer'!K7481</f>
        <v>0</v>
      </c>
      <c r="L7481">
        <f>'Previous Trades Import_OMS Quer'!L7481</f>
        <v>0</v>
      </c>
      <c r="M7481">
        <f>'Previous Trades Import_OMS Quer'!M7481</f>
        <v>0</v>
      </c>
      <c r="N7481">
        <f>'Previous Trades Import_OMS Quer'!N7481</f>
        <v>0</v>
      </c>
      <c r="O7481" t="str">
        <f>CLEAN('Previous Trades Import_OMS Quer'!O7481)</f>
        <v/>
      </c>
      <c r="Q7481" s="25">
        <f t="shared" si="232"/>
        <v>0</v>
      </c>
      <c r="R7481" s="25" t="e">
        <f>VLOOKUP(O7481,'Currency Balance'!$O$3:$Q$32,3,0)</f>
        <v>#N/A</v>
      </c>
      <c r="S7481" t="e">
        <f t="shared" si="233"/>
        <v>#N/A</v>
      </c>
    </row>
    <row r="7482" spans="1:19">
      <c r="A7482">
        <f>'Previous Trades Import_OMS Quer'!A7482</f>
        <v>0</v>
      </c>
      <c r="B7482">
        <f>'Previous Trades Import_OMS Quer'!B7482</f>
        <v>0</v>
      </c>
      <c r="C7482" s="22">
        <f>'Previous Trades Import_OMS Quer'!C7482</f>
        <v>0</v>
      </c>
      <c r="D7482">
        <f>'Previous Trades Import_OMS Quer'!D7482</f>
        <v>0</v>
      </c>
      <c r="E7482" s="22">
        <f>'Previous Trades Import_OMS Quer'!E7482</f>
        <v>0</v>
      </c>
      <c r="F7482">
        <f>'Previous Trades Import_OMS Quer'!F7482</f>
        <v>0</v>
      </c>
      <c r="G7482">
        <f>'Previous Trades Import_OMS Quer'!G7482</f>
        <v>0</v>
      </c>
      <c r="H7482">
        <f>'Previous Trades Import_OMS Quer'!H7482</f>
        <v>0</v>
      </c>
      <c r="I7482">
        <f>'Previous Trades Import_OMS Quer'!I7482</f>
        <v>0</v>
      </c>
      <c r="J7482">
        <f>'Previous Trades Import_OMS Quer'!J7482</f>
        <v>0</v>
      </c>
      <c r="K7482">
        <f>'Previous Trades Import_OMS Quer'!K7482</f>
        <v>0</v>
      </c>
      <c r="L7482">
        <f>'Previous Trades Import_OMS Quer'!L7482</f>
        <v>0</v>
      </c>
      <c r="M7482">
        <f>'Previous Trades Import_OMS Quer'!M7482</f>
        <v>0</v>
      </c>
      <c r="N7482">
        <f>'Previous Trades Import_OMS Quer'!N7482</f>
        <v>0</v>
      </c>
      <c r="O7482" t="str">
        <f>CLEAN('Previous Trades Import_OMS Quer'!O7482)</f>
        <v/>
      </c>
      <c r="Q7482" s="25">
        <f t="shared" si="232"/>
        <v>0</v>
      </c>
      <c r="R7482" s="25" t="e">
        <f>VLOOKUP(O7482,'Currency Balance'!$O$3:$Q$32,3,0)</f>
        <v>#N/A</v>
      </c>
      <c r="S7482" t="e">
        <f t="shared" si="233"/>
        <v>#N/A</v>
      </c>
    </row>
    <row r="7483" spans="1:19">
      <c r="A7483">
        <f>'Previous Trades Import_OMS Quer'!A7483</f>
        <v>0</v>
      </c>
      <c r="B7483">
        <f>'Previous Trades Import_OMS Quer'!B7483</f>
        <v>0</v>
      </c>
      <c r="C7483" s="22">
        <f>'Previous Trades Import_OMS Quer'!C7483</f>
        <v>0</v>
      </c>
      <c r="D7483">
        <f>'Previous Trades Import_OMS Quer'!D7483</f>
        <v>0</v>
      </c>
      <c r="E7483" s="22">
        <f>'Previous Trades Import_OMS Quer'!E7483</f>
        <v>0</v>
      </c>
      <c r="F7483">
        <f>'Previous Trades Import_OMS Quer'!F7483</f>
        <v>0</v>
      </c>
      <c r="G7483">
        <f>'Previous Trades Import_OMS Quer'!G7483</f>
        <v>0</v>
      </c>
      <c r="H7483">
        <f>'Previous Trades Import_OMS Quer'!H7483</f>
        <v>0</v>
      </c>
      <c r="I7483">
        <f>'Previous Trades Import_OMS Quer'!I7483</f>
        <v>0</v>
      </c>
      <c r="J7483">
        <f>'Previous Trades Import_OMS Quer'!J7483</f>
        <v>0</v>
      </c>
      <c r="K7483">
        <f>'Previous Trades Import_OMS Quer'!K7483</f>
        <v>0</v>
      </c>
      <c r="L7483">
        <f>'Previous Trades Import_OMS Quer'!L7483</f>
        <v>0</v>
      </c>
      <c r="M7483">
        <f>'Previous Trades Import_OMS Quer'!M7483</f>
        <v>0</v>
      </c>
      <c r="N7483">
        <f>'Previous Trades Import_OMS Quer'!N7483</f>
        <v>0</v>
      </c>
      <c r="O7483" t="str">
        <f>CLEAN('Previous Trades Import_OMS Quer'!O7483)</f>
        <v/>
      </c>
      <c r="Q7483" s="25">
        <f t="shared" si="232"/>
        <v>0</v>
      </c>
      <c r="R7483" s="25" t="e">
        <f>VLOOKUP(O7483,'Currency Balance'!$O$3:$Q$32,3,0)</f>
        <v>#N/A</v>
      </c>
      <c r="S7483" t="e">
        <f t="shared" si="233"/>
        <v>#N/A</v>
      </c>
    </row>
    <row r="7484" spans="1:19">
      <c r="A7484">
        <f>'Previous Trades Import_OMS Quer'!A7484</f>
        <v>0</v>
      </c>
      <c r="B7484">
        <f>'Previous Trades Import_OMS Quer'!B7484</f>
        <v>0</v>
      </c>
      <c r="C7484" s="22">
        <f>'Previous Trades Import_OMS Quer'!C7484</f>
        <v>0</v>
      </c>
      <c r="D7484">
        <f>'Previous Trades Import_OMS Quer'!D7484</f>
        <v>0</v>
      </c>
      <c r="E7484" s="22">
        <f>'Previous Trades Import_OMS Quer'!E7484</f>
        <v>0</v>
      </c>
      <c r="F7484">
        <f>'Previous Trades Import_OMS Quer'!F7484</f>
        <v>0</v>
      </c>
      <c r="G7484">
        <f>'Previous Trades Import_OMS Quer'!G7484</f>
        <v>0</v>
      </c>
      <c r="H7484">
        <f>'Previous Trades Import_OMS Quer'!H7484</f>
        <v>0</v>
      </c>
      <c r="I7484">
        <f>'Previous Trades Import_OMS Quer'!I7484</f>
        <v>0</v>
      </c>
      <c r="J7484">
        <f>'Previous Trades Import_OMS Quer'!J7484</f>
        <v>0</v>
      </c>
      <c r="K7484">
        <f>'Previous Trades Import_OMS Quer'!K7484</f>
        <v>0</v>
      </c>
      <c r="L7484">
        <f>'Previous Trades Import_OMS Quer'!L7484</f>
        <v>0</v>
      </c>
      <c r="M7484">
        <f>'Previous Trades Import_OMS Quer'!M7484</f>
        <v>0</v>
      </c>
      <c r="N7484">
        <f>'Previous Trades Import_OMS Quer'!N7484</f>
        <v>0</v>
      </c>
      <c r="O7484" t="str">
        <f>CLEAN('Previous Trades Import_OMS Quer'!O7484)</f>
        <v/>
      </c>
      <c r="Q7484" s="25">
        <f t="shared" si="232"/>
        <v>0</v>
      </c>
      <c r="R7484" s="25" t="e">
        <f>VLOOKUP(O7484,'Currency Balance'!$O$3:$Q$32,3,0)</f>
        <v>#N/A</v>
      </c>
      <c r="S7484" t="e">
        <f t="shared" si="233"/>
        <v>#N/A</v>
      </c>
    </row>
    <row r="7485" spans="1:19">
      <c r="A7485">
        <f>'Previous Trades Import_OMS Quer'!A7485</f>
        <v>0</v>
      </c>
      <c r="B7485">
        <f>'Previous Trades Import_OMS Quer'!B7485</f>
        <v>0</v>
      </c>
      <c r="C7485" s="22">
        <f>'Previous Trades Import_OMS Quer'!C7485</f>
        <v>0</v>
      </c>
      <c r="D7485">
        <f>'Previous Trades Import_OMS Quer'!D7485</f>
        <v>0</v>
      </c>
      <c r="E7485" s="22">
        <f>'Previous Trades Import_OMS Quer'!E7485</f>
        <v>0</v>
      </c>
      <c r="F7485">
        <f>'Previous Trades Import_OMS Quer'!F7485</f>
        <v>0</v>
      </c>
      <c r="G7485">
        <f>'Previous Trades Import_OMS Quer'!G7485</f>
        <v>0</v>
      </c>
      <c r="H7485">
        <f>'Previous Trades Import_OMS Quer'!H7485</f>
        <v>0</v>
      </c>
      <c r="I7485">
        <f>'Previous Trades Import_OMS Quer'!I7485</f>
        <v>0</v>
      </c>
      <c r="J7485">
        <f>'Previous Trades Import_OMS Quer'!J7485</f>
        <v>0</v>
      </c>
      <c r="K7485">
        <f>'Previous Trades Import_OMS Quer'!K7485</f>
        <v>0</v>
      </c>
      <c r="L7485">
        <f>'Previous Trades Import_OMS Quer'!L7485</f>
        <v>0</v>
      </c>
      <c r="M7485">
        <f>'Previous Trades Import_OMS Quer'!M7485</f>
        <v>0</v>
      </c>
      <c r="N7485">
        <f>'Previous Trades Import_OMS Quer'!N7485</f>
        <v>0</v>
      </c>
      <c r="O7485" t="str">
        <f>CLEAN('Previous Trades Import_OMS Quer'!O7485)</f>
        <v/>
      </c>
      <c r="Q7485" s="25">
        <f t="shared" si="232"/>
        <v>0</v>
      </c>
      <c r="R7485" s="25" t="e">
        <f>VLOOKUP(O7485,'Currency Balance'!$O$3:$Q$32,3,0)</f>
        <v>#N/A</v>
      </c>
      <c r="S7485" t="e">
        <f t="shared" si="233"/>
        <v>#N/A</v>
      </c>
    </row>
    <row r="7486" spans="1:19">
      <c r="A7486">
        <f>'Previous Trades Import_OMS Quer'!A7486</f>
        <v>0</v>
      </c>
      <c r="B7486">
        <f>'Previous Trades Import_OMS Quer'!B7486</f>
        <v>0</v>
      </c>
      <c r="C7486" s="22">
        <f>'Previous Trades Import_OMS Quer'!C7486</f>
        <v>0</v>
      </c>
      <c r="D7486">
        <f>'Previous Trades Import_OMS Quer'!D7486</f>
        <v>0</v>
      </c>
      <c r="E7486" s="22">
        <f>'Previous Trades Import_OMS Quer'!E7486</f>
        <v>0</v>
      </c>
      <c r="F7486">
        <f>'Previous Trades Import_OMS Quer'!F7486</f>
        <v>0</v>
      </c>
      <c r="G7486">
        <f>'Previous Trades Import_OMS Quer'!G7486</f>
        <v>0</v>
      </c>
      <c r="H7486">
        <f>'Previous Trades Import_OMS Quer'!H7486</f>
        <v>0</v>
      </c>
      <c r="I7486">
        <f>'Previous Trades Import_OMS Quer'!I7486</f>
        <v>0</v>
      </c>
      <c r="J7486">
        <f>'Previous Trades Import_OMS Quer'!J7486</f>
        <v>0</v>
      </c>
      <c r="K7486">
        <f>'Previous Trades Import_OMS Quer'!K7486</f>
        <v>0</v>
      </c>
      <c r="L7486">
        <f>'Previous Trades Import_OMS Quer'!L7486</f>
        <v>0</v>
      </c>
      <c r="M7486">
        <f>'Previous Trades Import_OMS Quer'!M7486</f>
        <v>0</v>
      </c>
      <c r="N7486">
        <f>'Previous Trades Import_OMS Quer'!N7486</f>
        <v>0</v>
      </c>
      <c r="O7486" t="str">
        <f>CLEAN('Previous Trades Import_OMS Quer'!O7486)</f>
        <v/>
      </c>
      <c r="Q7486" s="25">
        <f t="shared" si="232"/>
        <v>0</v>
      </c>
      <c r="R7486" s="25" t="e">
        <f>VLOOKUP(O7486,'Currency Balance'!$O$3:$Q$32,3,0)</f>
        <v>#N/A</v>
      </c>
      <c r="S7486" t="e">
        <f t="shared" si="233"/>
        <v>#N/A</v>
      </c>
    </row>
    <row r="7487" spans="1:19">
      <c r="A7487">
        <f>'Previous Trades Import_OMS Quer'!A7487</f>
        <v>0</v>
      </c>
      <c r="B7487">
        <f>'Previous Trades Import_OMS Quer'!B7487</f>
        <v>0</v>
      </c>
      <c r="C7487" s="22">
        <f>'Previous Trades Import_OMS Quer'!C7487</f>
        <v>0</v>
      </c>
      <c r="D7487">
        <f>'Previous Trades Import_OMS Quer'!D7487</f>
        <v>0</v>
      </c>
      <c r="E7487" s="22">
        <f>'Previous Trades Import_OMS Quer'!E7487</f>
        <v>0</v>
      </c>
      <c r="F7487">
        <f>'Previous Trades Import_OMS Quer'!F7487</f>
        <v>0</v>
      </c>
      <c r="G7487">
        <f>'Previous Trades Import_OMS Quer'!G7487</f>
        <v>0</v>
      </c>
      <c r="H7487">
        <f>'Previous Trades Import_OMS Quer'!H7487</f>
        <v>0</v>
      </c>
      <c r="I7487">
        <f>'Previous Trades Import_OMS Quer'!I7487</f>
        <v>0</v>
      </c>
      <c r="J7487">
        <f>'Previous Trades Import_OMS Quer'!J7487</f>
        <v>0</v>
      </c>
      <c r="K7487">
        <f>'Previous Trades Import_OMS Quer'!K7487</f>
        <v>0</v>
      </c>
      <c r="L7487">
        <f>'Previous Trades Import_OMS Quer'!L7487</f>
        <v>0</v>
      </c>
      <c r="M7487">
        <f>'Previous Trades Import_OMS Quer'!M7487</f>
        <v>0</v>
      </c>
      <c r="N7487">
        <f>'Previous Trades Import_OMS Quer'!N7487</f>
        <v>0</v>
      </c>
      <c r="O7487" t="str">
        <f>CLEAN('Previous Trades Import_OMS Quer'!O7487)</f>
        <v/>
      </c>
      <c r="Q7487" s="25">
        <f t="shared" si="232"/>
        <v>0</v>
      </c>
      <c r="R7487" s="25" t="e">
        <f>VLOOKUP(O7487,'Currency Balance'!$O$3:$Q$32,3,0)</f>
        <v>#N/A</v>
      </c>
      <c r="S7487" t="e">
        <f t="shared" si="233"/>
        <v>#N/A</v>
      </c>
    </row>
    <row r="7488" spans="1:19">
      <c r="A7488">
        <f>'Previous Trades Import_OMS Quer'!A7488</f>
        <v>0</v>
      </c>
      <c r="B7488">
        <f>'Previous Trades Import_OMS Quer'!B7488</f>
        <v>0</v>
      </c>
      <c r="C7488" s="22">
        <f>'Previous Trades Import_OMS Quer'!C7488</f>
        <v>0</v>
      </c>
      <c r="D7488">
        <f>'Previous Trades Import_OMS Quer'!D7488</f>
        <v>0</v>
      </c>
      <c r="E7488" s="22">
        <f>'Previous Trades Import_OMS Quer'!E7488</f>
        <v>0</v>
      </c>
      <c r="F7488">
        <f>'Previous Trades Import_OMS Quer'!F7488</f>
        <v>0</v>
      </c>
      <c r="G7488">
        <f>'Previous Trades Import_OMS Quer'!G7488</f>
        <v>0</v>
      </c>
      <c r="H7488">
        <f>'Previous Trades Import_OMS Quer'!H7488</f>
        <v>0</v>
      </c>
      <c r="I7488">
        <f>'Previous Trades Import_OMS Quer'!I7488</f>
        <v>0</v>
      </c>
      <c r="J7488">
        <f>'Previous Trades Import_OMS Quer'!J7488</f>
        <v>0</v>
      </c>
      <c r="K7488">
        <f>'Previous Trades Import_OMS Quer'!K7488</f>
        <v>0</v>
      </c>
      <c r="L7488">
        <f>'Previous Trades Import_OMS Quer'!L7488</f>
        <v>0</v>
      </c>
      <c r="M7488">
        <f>'Previous Trades Import_OMS Quer'!M7488</f>
        <v>0</v>
      </c>
      <c r="N7488">
        <f>'Previous Trades Import_OMS Quer'!N7488</f>
        <v>0</v>
      </c>
      <c r="O7488" t="str">
        <f>CLEAN('Previous Trades Import_OMS Quer'!O7488)</f>
        <v/>
      </c>
      <c r="Q7488" s="25">
        <f t="shared" si="232"/>
        <v>0</v>
      </c>
      <c r="R7488" s="25" t="e">
        <f>VLOOKUP(O7488,'Currency Balance'!$O$3:$Q$32,3,0)</f>
        <v>#N/A</v>
      </c>
      <c r="S7488" t="e">
        <f t="shared" si="233"/>
        <v>#N/A</v>
      </c>
    </row>
    <row r="7489" spans="1:19">
      <c r="A7489">
        <f>'Previous Trades Import_OMS Quer'!A7489</f>
        <v>0</v>
      </c>
      <c r="B7489">
        <f>'Previous Trades Import_OMS Quer'!B7489</f>
        <v>0</v>
      </c>
      <c r="C7489" s="22">
        <f>'Previous Trades Import_OMS Quer'!C7489</f>
        <v>0</v>
      </c>
      <c r="D7489">
        <f>'Previous Trades Import_OMS Quer'!D7489</f>
        <v>0</v>
      </c>
      <c r="E7489" s="22">
        <f>'Previous Trades Import_OMS Quer'!E7489</f>
        <v>0</v>
      </c>
      <c r="F7489">
        <f>'Previous Trades Import_OMS Quer'!F7489</f>
        <v>0</v>
      </c>
      <c r="G7489">
        <f>'Previous Trades Import_OMS Quer'!G7489</f>
        <v>0</v>
      </c>
      <c r="H7489">
        <f>'Previous Trades Import_OMS Quer'!H7489</f>
        <v>0</v>
      </c>
      <c r="I7489">
        <f>'Previous Trades Import_OMS Quer'!I7489</f>
        <v>0</v>
      </c>
      <c r="J7489">
        <f>'Previous Trades Import_OMS Quer'!J7489</f>
        <v>0</v>
      </c>
      <c r="K7489">
        <f>'Previous Trades Import_OMS Quer'!K7489</f>
        <v>0</v>
      </c>
      <c r="L7489">
        <f>'Previous Trades Import_OMS Quer'!L7489</f>
        <v>0</v>
      </c>
      <c r="M7489">
        <f>'Previous Trades Import_OMS Quer'!M7489</f>
        <v>0</v>
      </c>
      <c r="N7489">
        <f>'Previous Trades Import_OMS Quer'!N7489</f>
        <v>0</v>
      </c>
      <c r="O7489" t="str">
        <f>CLEAN('Previous Trades Import_OMS Quer'!O7489)</f>
        <v/>
      </c>
      <c r="Q7489" s="25">
        <f t="shared" si="232"/>
        <v>0</v>
      </c>
      <c r="R7489" s="25" t="e">
        <f>VLOOKUP(O7489,'Currency Balance'!$O$3:$Q$32,3,0)</f>
        <v>#N/A</v>
      </c>
      <c r="S7489" t="e">
        <f t="shared" si="233"/>
        <v>#N/A</v>
      </c>
    </row>
    <row r="7490" spans="1:19">
      <c r="A7490">
        <f>'Previous Trades Import_OMS Quer'!A7490</f>
        <v>0</v>
      </c>
      <c r="B7490">
        <f>'Previous Trades Import_OMS Quer'!B7490</f>
        <v>0</v>
      </c>
      <c r="C7490" s="22">
        <f>'Previous Trades Import_OMS Quer'!C7490</f>
        <v>0</v>
      </c>
      <c r="D7490">
        <f>'Previous Trades Import_OMS Quer'!D7490</f>
        <v>0</v>
      </c>
      <c r="E7490" s="22">
        <f>'Previous Trades Import_OMS Quer'!E7490</f>
        <v>0</v>
      </c>
      <c r="F7490">
        <f>'Previous Trades Import_OMS Quer'!F7490</f>
        <v>0</v>
      </c>
      <c r="G7490">
        <f>'Previous Trades Import_OMS Quer'!G7490</f>
        <v>0</v>
      </c>
      <c r="H7490">
        <f>'Previous Trades Import_OMS Quer'!H7490</f>
        <v>0</v>
      </c>
      <c r="I7490">
        <f>'Previous Trades Import_OMS Quer'!I7490</f>
        <v>0</v>
      </c>
      <c r="J7490">
        <f>'Previous Trades Import_OMS Quer'!J7490</f>
        <v>0</v>
      </c>
      <c r="K7490">
        <f>'Previous Trades Import_OMS Quer'!K7490</f>
        <v>0</v>
      </c>
      <c r="L7490">
        <f>'Previous Trades Import_OMS Quer'!L7490</f>
        <v>0</v>
      </c>
      <c r="M7490">
        <f>'Previous Trades Import_OMS Quer'!M7490</f>
        <v>0</v>
      </c>
      <c r="N7490">
        <f>'Previous Trades Import_OMS Quer'!N7490</f>
        <v>0</v>
      </c>
      <c r="O7490" t="str">
        <f>CLEAN('Previous Trades Import_OMS Quer'!O7490)</f>
        <v/>
      </c>
      <c r="Q7490" s="25">
        <f t="shared" ref="Q7490:Q7553" si="234">IF(G7490="sell",M7490,-M7490)</f>
        <v>0</v>
      </c>
      <c r="R7490" s="25" t="e">
        <f>VLOOKUP(O7490,'Currency Balance'!$O$3:$Q$32,3,0)</f>
        <v>#N/A</v>
      </c>
      <c r="S7490" t="e">
        <f t="shared" ref="S7490:S7553" si="235">Q7490/R7490</f>
        <v>#N/A</v>
      </c>
    </row>
    <row r="7491" spans="1:19">
      <c r="A7491">
        <f>'Previous Trades Import_OMS Quer'!A7491</f>
        <v>0</v>
      </c>
      <c r="B7491">
        <f>'Previous Trades Import_OMS Quer'!B7491</f>
        <v>0</v>
      </c>
      <c r="C7491" s="22">
        <f>'Previous Trades Import_OMS Quer'!C7491</f>
        <v>0</v>
      </c>
      <c r="D7491">
        <f>'Previous Trades Import_OMS Quer'!D7491</f>
        <v>0</v>
      </c>
      <c r="E7491" s="22">
        <f>'Previous Trades Import_OMS Quer'!E7491</f>
        <v>0</v>
      </c>
      <c r="F7491">
        <f>'Previous Trades Import_OMS Quer'!F7491</f>
        <v>0</v>
      </c>
      <c r="G7491">
        <f>'Previous Trades Import_OMS Quer'!G7491</f>
        <v>0</v>
      </c>
      <c r="H7491">
        <f>'Previous Trades Import_OMS Quer'!H7491</f>
        <v>0</v>
      </c>
      <c r="I7491">
        <f>'Previous Trades Import_OMS Quer'!I7491</f>
        <v>0</v>
      </c>
      <c r="J7491">
        <f>'Previous Trades Import_OMS Quer'!J7491</f>
        <v>0</v>
      </c>
      <c r="K7491">
        <f>'Previous Trades Import_OMS Quer'!K7491</f>
        <v>0</v>
      </c>
      <c r="L7491">
        <f>'Previous Trades Import_OMS Quer'!L7491</f>
        <v>0</v>
      </c>
      <c r="M7491">
        <f>'Previous Trades Import_OMS Quer'!M7491</f>
        <v>0</v>
      </c>
      <c r="N7491">
        <f>'Previous Trades Import_OMS Quer'!N7491</f>
        <v>0</v>
      </c>
      <c r="O7491" t="str">
        <f>CLEAN('Previous Trades Import_OMS Quer'!O7491)</f>
        <v/>
      </c>
      <c r="Q7491" s="25">
        <f t="shared" si="234"/>
        <v>0</v>
      </c>
      <c r="R7491" s="25" t="e">
        <f>VLOOKUP(O7491,'Currency Balance'!$O$3:$Q$32,3,0)</f>
        <v>#N/A</v>
      </c>
      <c r="S7491" t="e">
        <f t="shared" si="235"/>
        <v>#N/A</v>
      </c>
    </row>
    <row r="7492" spans="1:19">
      <c r="A7492">
        <f>'Previous Trades Import_OMS Quer'!A7492</f>
        <v>0</v>
      </c>
      <c r="B7492">
        <f>'Previous Trades Import_OMS Quer'!B7492</f>
        <v>0</v>
      </c>
      <c r="C7492" s="22">
        <f>'Previous Trades Import_OMS Quer'!C7492</f>
        <v>0</v>
      </c>
      <c r="D7492">
        <f>'Previous Trades Import_OMS Quer'!D7492</f>
        <v>0</v>
      </c>
      <c r="E7492" s="22">
        <f>'Previous Trades Import_OMS Quer'!E7492</f>
        <v>0</v>
      </c>
      <c r="F7492">
        <f>'Previous Trades Import_OMS Quer'!F7492</f>
        <v>0</v>
      </c>
      <c r="G7492">
        <f>'Previous Trades Import_OMS Quer'!G7492</f>
        <v>0</v>
      </c>
      <c r="H7492">
        <f>'Previous Trades Import_OMS Quer'!H7492</f>
        <v>0</v>
      </c>
      <c r="I7492">
        <f>'Previous Trades Import_OMS Quer'!I7492</f>
        <v>0</v>
      </c>
      <c r="J7492">
        <f>'Previous Trades Import_OMS Quer'!J7492</f>
        <v>0</v>
      </c>
      <c r="K7492">
        <f>'Previous Trades Import_OMS Quer'!K7492</f>
        <v>0</v>
      </c>
      <c r="L7492">
        <f>'Previous Trades Import_OMS Quer'!L7492</f>
        <v>0</v>
      </c>
      <c r="M7492">
        <f>'Previous Trades Import_OMS Quer'!M7492</f>
        <v>0</v>
      </c>
      <c r="N7492">
        <f>'Previous Trades Import_OMS Quer'!N7492</f>
        <v>0</v>
      </c>
      <c r="O7492" t="str">
        <f>CLEAN('Previous Trades Import_OMS Quer'!O7492)</f>
        <v/>
      </c>
      <c r="Q7492" s="25">
        <f t="shared" si="234"/>
        <v>0</v>
      </c>
      <c r="R7492" s="25" t="e">
        <f>VLOOKUP(O7492,'Currency Balance'!$O$3:$Q$32,3,0)</f>
        <v>#N/A</v>
      </c>
      <c r="S7492" t="e">
        <f t="shared" si="235"/>
        <v>#N/A</v>
      </c>
    </row>
    <row r="7493" spans="1:19">
      <c r="A7493">
        <f>'Previous Trades Import_OMS Quer'!A7493</f>
        <v>0</v>
      </c>
      <c r="B7493">
        <f>'Previous Trades Import_OMS Quer'!B7493</f>
        <v>0</v>
      </c>
      <c r="C7493" s="22">
        <f>'Previous Trades Import_OMS Quer'!C7493</f>
        <v>0</v>
      </c>
      <c r="D7493">
        <f>'Previous Trades Import_OMS Quer'!D7493</f>
        <v>0</v>
      </c>
      <c r="E7493" s="22">
        <f>'Previous Trades Import_OMS Quer'!E7493</f>
        <v>0</v>
      </c>
      <c r="F7493">
        <f>'Previous Trades Import_OMS Quer'!F7493</f>
        <v>0</v>
      </c>
      <c r="G7493">
        <f>'Previous Trades Import_OMS Quer'!G7493</f>
        <v>0</v>
      </c>
      <c r="H7493">
        <f>'Previous Trades Import_OMS Quer'!H7493</f>
        <v>0</v>
      </c>
      <c r="I7493">
        <f>'Previous Trades Import_OMS Quer'!I7493</f>
        <v>0</v>
      </c>
      <c r="J7493">
        <f>'Previous Trades Import_OMS Quer'!J7493</f>
        <v>0</v>
      </c>
      <c r="K7493">
        <f>'Previous Trades Import_OMS Quer'!K7493</f>
        <v>0</v>
      </c>
      <c r="L7493">
        <f>'Previous Trades Import_OMS Quer'!L7493</f>
        <v>0</v>
      </c>
      <c r="M7493">
        <f>'Previous Trades Import_OMS Quer'!M7493</f>
        <v>0</v>
      </c>
      <c r="N7493">
        <f>'Previous Trades Import_OMS Quer'!N7493</f>
        <v>0</v>
      </c>
      <c r="O7493" t="str">
        <f>CLEAN('Previous Trades Import_OMS Quer'!O7493)</f>
        <v/>
      </c>
      <c r="Q7493" s="25">
        <f t="shared" si="234"/>
        <v>0</v>
      </c>
      <c r="R7493" s="25" t="e">
        <f>VLOOKUP(O7493,'Currency Balance'!$O$3:$Q$32,3,0)</f>
        <v>#N/A</v>
      </c>
      <c r="S7493" t="e">
        <f t="shared" si="235"/>
        <v>#N/A</v>
      </c>
    </row>
    <row r="7494" spans="1:19">
      <c r="A7494">
        <f>'Previous Trades Import_OMS Quer'!A7494</f>
        <v>0</v>
      </c>
      <c r="B7494">
        <f>'Previous Trades Import_OMS Quer'!B7494</f>
        <v>0</v>
      </c>
      <c r="C7494" s="22">
        <f>'Previous Trades Import_OMS Quer'!C7494</f>
        <v>0</v>
      </c>
      <c r="D7494">
        <f>'Previous Trades Import_OMS Quer'!D7494</f>
        <v>0</v>
      </c>
      <c r="E7494" s="22">
        <f>'Previous Trades Import_OMS Quer'!E7494</f>
        <v>0</v>
      </c>
      <c r="F7494">
        <f>'Previous Trades Import_OMS Quer'!F7494</f>
        <v>0</v>
      </c>
      <c r="G7494">
        <f>'Previous Trades Import_OMS Quer'!G7494</f>
        <v>0</v>
      </c>
      <c r="H7494">
        <f>'Previous Trades Import_OMS Quer'!H7494</f>
        <v>0</v>
      </c>
      <c r="I7494">
        <f>'Previous Trades Import_OMS Quer'!I7494</f>
        <v>0</v>
      </c>
      <c r="J7494">
        <f>'Previous Trades Import_OMS Quer'!J7494</f>
        <v>0</v>
      </c>
      <c r="K7494">
        <f>'Previous Trades Import_OMS Quer'!K7494</f>
        <v>0</v>
      </c>
      <c r="L7494">
        <f>'Previous Trades Import_OMS Quer'!L7494</f>
        <v>0</v>
      </c>
      <c r="M7494">
        <f>'Previous Trades Import_OMS Quer'!M7494</f>
        <v>0</v>
      </c>
      <c r="N7494">
        <f>'Previous Trades Import_OMS Quer'!N7494</f>
        <v>0</v>
      </c>
      <c r="O7494" t="str">
        <f>CLEAN('Previous Trades Import_OMS Quer'!O7494)</f>
        <v/>
      </c>
      <c r="Q7494" s="25">
        <f t="shared" si="234"/>
        <v>0</v>
      </c>
      <c r="R7494" s="25" t="e">
        <f>VLOOKUP(O7494,'Currency Balance'!$O$3:$Q$32,3,0)</f>
        <v>#N/A</v>
      </c>
      <c r="S7494" t="e">
        <f t="shared" si="235"/>
        <v>#N/A</v>
      </c>
    </row>
    <row r="7495" spans="1:19">
      <c r="A7495">
        <f>'Previous Trades Import_OMS Quer'!A7495</f>
        <v>0</v>
      </c>
      <c r="B7495">
        <f>'Previous Trades Import_OMS Quer'!B7495</f>
        <v>0</v>
      </c>
      <c r="C7495" s="22">
        <f>'Previous Trades Import_OMS Quer'!C7495</f>
        <v>0</v>
      </c>
      <c r="D7495">
        <f>'Previous Trades Import_OMS Quer'!D7495</f>
        <v>0</v>
      </c>
      <c r="E7495" s="22">
        <f>'Previous Trades Import_OMS Quer'!E7495</f>
        <v>0</v>
      </c>
      <c r="F7495">
        <f>'Previous Trades Import_OMS Quer'!F7495</f>
        <v>0</v>
      </c>
      <c r="G7495">
        <f>'Previous Trades Import_OMS Quer'!G7495</f>
        <v>0</v>
      </c>
      <c r="H7495">
        <f>'Previous Trades Import_OMS Quer'!H7495</f>
        <v>0</v>
      </c>
      <c r="I7495">
        <f>'Previous Trades Import_OMS Quer'!I7495</f>
        <v>0</v>
      </c>
      <c r="J7495">
        <f>'Previous Trades Import_OMS Quer'!J7495</f>
        <v>0</v>
      </c>
      <c r="K7495">
        <f>'Previous Trades Import_OMS Quer'!K7495</f>
        <v>0</v>
      </c>
      <c r="L7495">
        <f>'Previous Trades Import_OMS Quer'!L7495</f>
        <v>0</v>
      </c>
      <c r="M7495">
        <f>'Previous Trades Import_OMS Quer'!M7495</f>
        <v>0</v>
      </c>
      <c r="N7495">
        <f>'Previous Trades Import_OMS Quer'!N7495</f>
        <v>0</v>
      </c>
      <c r="O7495" t="str">
        <f>CLEAN('Previous Trades Import_OMS Quer'!O7495)</f>
        <v/>
      </c>
      <c r="Q7495" s="25">
        <f t="shared" si="234"/>
        <v>0</v>
      </c>
      <c r="R7495" s="25" t="e">
        <f>VLOOKUP(O7495,'Currency Balance'!$O$3:$Q$32,3,0)</f>
        <v>#N/A</v>
      </c>
      <c r="S7495" t="e">
        <f t="shared" si="235"/>
        <v>#N/A</v>
      </c>
    </row>
    <row r="7496" spans="1:19">
      <c r="A7496">
        <f>'Previous Trades Import_OMS Quer'!A7496</f>
        <v>0</v>
      </c>
      <c r="B7496">
        <f>'Previous Trades Import_OMS Quer'!B7496</f>
        <v>0</v>
      </c>
      <c r="C7496" s="22">
        <f>'Previous Trades Import_OMS Quer'!C7496</f>
        <v>0</v>
      </c>
      <c r="D7496">
        <f>'Previous Trades Import_OMS Quer'!D7496</f>
        <v>0</v>
      </c>
      <c r="E7496" s="22">
        <f>'Previous Trades Import_OMS Quer'!E7496</f>
        <v>0</v>
      </c>
      <c r="F7496">
        <f>'Previous Trades Import_OMS Quer'!F7496</f>
        <v>0</v>
      </c>
      <c r="G7496">
        <f>'Previous Trades Import_OMS Quer'!G7496</f>
        <v>0</v>
      </c>
      <c r="H7496">
        <f>'Previous Trades Import_OMS Quer'!H7496</f>
        <v>0</v>
      </c>
      <c r="I7496">
        <f>'Previous Trades Import_OMS Quer'!I7496</f>
        <v>0</v>
      </c>
      <c r="J7496">
        <f>'Previous Trades Import_OMS Quer'!J7496</f>
        <v>0</v>
      </c>
      <c r="K7496">
        <f>'Previous Trades Import_OMS Quer'!K7496</f>
        <v>0</v>
      </c>
      <c r="L7496">
        <f>'Previous Trades Import_OMS Quer'!L7496</f>
        <v>0</v>
      </c>
      <c r="M7496">
        <f>'Previous Trades Import_OMS Quer'!M7496</f>
        <v>0</v>
      </c>
      <c r="N7496">
        <f>'Previous Trades Import_OMS Quer'!N7496</f>
        <v>0</v>
      </c>
      <c r="O7496" t="str">
        <f>CLEAN('Previous Trades Import_OMS Quer'!O7496)</f>
        <v/>
      </c>
      <c r="Q7496" s="25">
        <f t="shared" si="234"/>
        <v>0</v>
      </c>
      <c r="R7496" s="25" t="e">
        <f>VLOOKUP(O7496,'Currency Balance'!$O$3:$Q$32,3,0)</f>
        <v>#N/A</v>
      </c>
      <c r="S7496" t="e">
        <f t="shared" si="235"/>
        <v>#N/A</v>
      </c>
    </row>
    <row r="7497" spans="1:19">
      <c r="A7497">
        <f>'Previous Trades Import_OMS Quer'!A7497</f>
        <v>0</v>
      </c>
      <c r="B7497">
        <f>'Previous Trades Import_OMS Quer'!B7497</f>
        <v>0</v>
      </c>
      <c r="C7497" s="22">
        <f>'Previous Trades Import_OMS Quer'!C7497</f>
        <v>0</v>
      </c>
      <c r="D7497">
        <f>'Previous Trades Import_OMS Quer'!D7497</f>
        <v>0</v>
      </c>
      <c r="E7497" s="22">
        <f>'Previous Trades Import_OMS Quer'!E7497</f>
        <v>0</v>
      </c>
      <c r="F7497">
        <f>'Previous Trades Import_OMS Quer'!F7497</f>
        <v>0</v>
      </c>
      <c r="G7497">
        <f>'Previous Trades Import_OMS Quer'!G7497</f>
        <v>0</v>
      </c>
      <c r="H7497">
        <f>'Previous Trades Import_OMS Quer'!H7497</f>
        <v>0</v>
      </c>
      <c r="I7497">
        <f>'Previous Trades Import_OMS Quer'!I7497</f>
        <v>0</v>
      </c>
      <c r="J7497">
        <f>'Previous Trades Import_OMS Quer'!J7497</f>
        <v>0</v>
      </c>
      <c r="K7497">
        <f>'Previous Trades Import_OMS Quer'!K7497</f>
        <v>0</v>
      </c>
      <c r="L7497">
        <f>'Previous Trades Import_OMS Quer'!L7497</f>
        <v>0</v>
      </c>
      <c r="M7497">
        <f>'Previous Trades Import_OMS Quer'!M7497</f>
        <v>0</v>
      </c>
      <c r="N7497">
        <f>'Previous Trades Import_OMS Quer'!N7497</f>
        <v>0</v>
      </c>
      <c r="O7497" t="str">
        <f>CLEAN('Previous Trades Import_OMS Quer'!O7497)</f>
        <v/>
      </c>
      <c r="Q7497" s="25">
        <f t="shared" si="234"/>
        <v>0</v>
      </c>
      <c r="R7497" s="25" t="e">
        <f>VLOOKUP(O7497,'Currency Balance'!$O$3:$Q$32,3,0)</f>
        <v>#N/A</v>
      </c>
      <c r="S7497" t="e">
        <f t="shared" si="235"/>
        <v>#N/A</v>
      </c>
    </row>
    <row r="7498" spans="1:19">
      <c r="A7498">
        <f>'Previous Trades Import_OMS Quer'!A7498</f>
        <v>0</v>
      </c>
      <c r="B7498">
        <f>'Previous Trades Import_OMS Quer'!B7498</f>
        <v>0</v>
      </c>
      <c r="C7498" s="22">
        <f>'Previous Trades Import_OMS Quer'!C7498</f>
        <v>0</v>
      </c>
      <c r="D7498">
        <f>'Previous Trades Import_OMS Quer'!D7498</f>
        <v>0</v>
      </c>
      <c r="E7498" s="22">
        <f>'Previous Trades Import_OMS Quer'!E7498</f>
        <v>0</v>
      </c>
      <c r="F7498">
        <f>'Previous Trades Import_OMS Quer'!F7498</f>
        <v>0</v>
      </c>
      <c r="G7498">
        <f>'Previous Trades Import_OMS Quer'!G7498</f>
        <v>0</v>
      </c>
      <c r="H7498">
        <f>'Previous Trades Import_OMS Quer'!H7498</f>
        <v>0</v>
      </c>
      <c r="I7498">
        <f>'Previous Trades Import_OMS Quer'!I7498</f>
        <v>0</v>
      </c>
      <c r="J7498">
        <f>'Previous Trades Import_OMS Quer'!J7498</f>
        <v>0</v>
      </c>
      <c r="K7498">
        <f>'Previous Trades Import_OMS Quer'!K7498</f>
        <v>0</v>
      </c>
      <c r="L7498">
        <f>'Previous Trades Import_OMS Quer'!L7498</f>
        <v>0</v>
      </c>
      <c r="M7498">
        <f>'Previous Trades Import_OMS Quer'!M7498</f>
        <v>0</v>
      </c>
      <c r="N7498">
        <f>'Previous Trades Import_OMS Quer'!N7498</f>
        <v>0</v>
      </c>
      <c r="O7498" t="str">
        <f>CLEAN('Previous Trades Import_OMS Quer'!O7498)</f>
        <v/>
      </c>
      <c r="Q7498" s="25">
        <f t="shared" si="234"/>
        <v>0</v>
      </c>
      <c r="R7498" s="25" t="e">
        <f>VLOOKUP(O7498,'Currency Balance'!$O$3:$Q$32,3,0)</f>
        <v>#N/A</v>
      </c>
      <c r="S7498" t="e">
        <f t="shared" si="235"/>
        <v>#N/A</v>
      </c>
    </row>
    <row r="7499" spans="1:19">
      <c r="A7499">
        <f>'Previous Trades Import_OMS Quer'!A7499</f>
        <v>0</v>
      </c>
      <c r="B7499">
        <f>'Previous Trades Import_OMS Quer'!B7499</f>
        <v>0</v>
      </c>
      <c r="C7499" s="22">
        <f>'Previous Trades Import_OMS Quer'!C7499</f>
        <v>0</v>
      </c>
      <c r="D7499">
        <f>'Previous Trades Import_OMS Quer'!D7499</f>
        <v>0</v>
      </c>
      <c r="E7499" s="22">
        <f>'Previous Trades Import_OMS Quer'!E7499</f>
        <v>0</v>
      </c>
      <c r="F7499">
        <f>'Previous Trades Import_OMS Quer'!F7499</f>
        <v>0</v>
      </c>
      <c r="G7499">
        <f>'Previous Trades Import_OMS Quer'!G7499</f>
        <v>0</v>
      </c>
      <c r="H7499">
        <f>'Previous Trades Import_OMS Quer'!H7499</f>
        <v>0</v>
      </c>
      <c r="I7499">
        <f>'Previous Trades Import_OMS Quer'!I7499</f>
        <v>0</v>
      </c>
      <c r="J7499">
        <f>'Previous Trades Import_OMS Quer'!J7499</f>
        <v>0</v>
      </c>
      <c r="K7499">
        <f>'Previous Trades Import_OMS Quer'!K7499</f>
        <v>0</v>
      </c>
      <c r="L7499">
        <f>'Previous Trades Import_OMS Quer'!L7499</f>
        <v>0</v>
      </c>
      <c r="M7499">
        <f>'Previous Trades Import_OMS Quer'!M7499</f>
        <v>0</v>
      </c>
      <c r="N7499">
        <f>'Previous Trades Import_OMS Quer'!N7499</f>
        <v>0</v>
      </c>
      <c r="O7499" t="str">
        <f>CLEAN('Previous Trades Import_OMS Quer'!O7499)</f>
        <v/>
      </c>
      <c r="Q7499" s="25">
        <f t="shared" si="234"/>
        <v>0</v>
      </c>
      <c r="R7499" s="25" t="e">
        <f>VLOOKUP(O7499,'Currency Balance'!$O$3:$Q$32,3,0)</f>
        <v>#N/A</v>
      </c>
      <c r="S7499" t="e">
        <f t="shared" si="235"/>
        <v>#N/A</v>
      </c>
    </row>
    <row r="7500" spans="1:19">
      <c r="A7500">
        <f>'Previous Trades Import_OMS Quer'!A7500</f>
        <v>0</v>
      </c>
      <c r="B7500">
        <f>'Previous Trades Import_OMS Quer'!B7500</f>
        <v>0</v>
      </c>
      <c r="C7500" s="22">
        <f>'Previous Trades Import_OMS Quer'!C7500</f>
        <v>0</v>
      </c>
      <c r="D7500">
        <f>'Previous Trades Import_OMS Quer'!D7500</f>
        <v>0</v>
      </c>
      <c r="E7500" s="22">
        <f>'Previous Trades Import_OMS Quer'!E7500</f>
        <v>0</v>
      </c>
      <c r="F7500">
        <f>'Previous Trades Import_OMS Quer'!F7500</f>
        <v>0</v>
      </c>
      <c r="G7500">
        <f>'Previous Trades Import_OMS Quer'!G7500</f>
        <v>0</v>
      </c>
      <c r="H7500">
        <f>'Previous Trades Import_OMS Quer'!H7500</f>
        <v>0</v>
      </c>
      <c r="I7500">
        <f>'Previous Trades Import_OMS Quer'!I7500</f>
        <v>0</v>
      </c>
      <c r="J7500">
        <f>'Previous Trades Import_OMS Quer'!J7500</f>
        <v>0</v>
      </c>
      <c r="K7500">
        <f>'Previous Trades Import_OMS Quer'!K7500</f>
        <v>0</v>
      </c>
      <c r="L7500">
        <f>'Previous Trades Import_OMS Quer'!L7500</f>
        <v>0</v>
      </c>
      <c r="M7500">
        <f>'Previous Trades Import_OMS Quer'!M7500</f>
        <v>0</v>
      </c>
      <c r="N7500">
        <f>'Previous Trades Import_OMS Quer'!N7500</f>
        <v>0</v>
      </c>
      <c r="O7500" t="str">
        <f>CLEAN('Previous Trades Import_OMS Quer'!O7500)</f>
        <v/>
      </c>
      <c r="Q7500" s="25">
        <f t="shared" si="234"/>
        <v>0</v>
      </c>
      <c r="R7500" s="25" t="e">
        <f>VLOOKUP(O7500,'Currency Balance'!$O$3:$Q$32,3,0)</f>
        <v>#N/A</v>
      </c>
      <c r="S7500" t="e">
        <f t="shared" si="235"/>
        <v>#N/A</v>
      </c>
    </row>
    <row r="7501" spans="1:19">
      <c r="A7501">
        <f>'Previous Trades Import_OMS Quer'!A7501</f>
        <v>0</v>
      </c>
      <c r="B7501">
        <f>'Previous Trades Import_OMS Quer'!B7501</f>
        <v>0</v>
      </c>
      <c r="C7501" s="22">
        <f>'Previous Trades Import_OMS Quer'!C7501</f>
        <v>0</v>
      </c>
      <c r="D7501">
        <f>'Previous Trades Import_OMS Quer'!D7501</f>
        <v>0</v>
      </c>
      <c r="E7501" s="22">
        <f>'Previous Trades Import_OMS Quer'!E7501</f>
        <v>0</v>
      </c>
      <c r="F7501">
        <f>'Previous Trades Import_OMS Quer'!F7501</f>
        <v>0</v>
      </c>
      <c r="G7501">
        <f>'Previous Trades Import_OMS Quer'!G7501</f>
        <v>0</v>
      </c>
      <c r="H7501">
        <f>'Previous Trades Import_OMS Quer'!H7501</f>
        <v>0</v>
      </c>
      <c r="I7501">
        <f>'Previous Trades Import_OMS Quer'!I7501</f>
        <v>0</v>
      </c>
      <c r="J7501">
        <f>'Previous Trades Import_OMS Quer'!J7501</f>
        <v>0</v>
      </c>
      <c r="K7501">
        <f>'Previous Trades Import_OMS Quer'!K7501</f>
        <v>0</v>
      </c>
      <c r="L7501">
        <f>'Previous Trades Import_OMS Quer'!L7501</f>
        <v>0</v>
      </c>
      <c r="M7501">
        <f>'Previous Trades Import_OMS Quer'!M7501</f>
        <v>0</v>
      </c>
      <c r="N7501">
        <f>'Previous Trades Import_OMS Quer'!N7501</f>
        <v>0</v>
      </c>
      <c r="O7501" t="str">
        <f>CLEAN('Previous Trades Import_OMS Quer'!O7501)</f>
        <v/>
      </c>
      <c r="Q7501" s="25">
        <f t="shared" si="234"/>
        <v>0</v>
      </c>
      <c r="R7501" s="25" t="e">
        <f>VLOOKUP(O7501,'Currency Balance'!$O$3:$Q$32,3,0)</f>
        <v>#N/A</v>
      </c>
      <c r="S7501" t="e">
        <f t="shared" si="235"/>
        <v>#N/A</v>
      </c>
    </row>
    <row r="7502" spans="1:19">
      <c r="A7502">
        <f>'Previous Trades Import_OMS Quer'!A7502</f>
        <v>0</v>
      </c>
      <c r="B7502">
        <f>'Previous Trades Import_OMS Quer'!B7502</f>
        <v>0</v>
      </c>
      <c r="C7502" s="22">
        <f>'Previous Trades Import_OMS Quer'!C7502</f>
        <v>0</v>
      </c>
      <c r="D7502">
        <f>'Previous Trades Import_OMS Quer'!D7502</f>
        <v>0</v>
      </c>
      <c r="E7502" s="22">
        <f>'Previous Trades Import_OMS Quer'!E7502</f>
        <v>0</v>
      </c>
      <c r="F7502">
        <f>'Previous Trades Import_OMS Quer'!F7502</f>
        <v>0</v>
      </c>
      <c r="G7502">
        <f>'Previous Trades Import_OMS Quer'!G7502</f>
        <v>0</v>
      </c>
      <c r="H7502">
        <f>'Previous Trades Import_OMS Quer'!H7502</f>
        <v>0</v>
      </c>
      <c r="I7502">
        <f>'Previous Trades Import_OMS Quer'!I7502</f>
        <v>0</v>
      </c>
      <c r="J7502">
        <f>'Previous Trades Import_OMS Quer'!J7502</f>
        <v>0</v>
      </c>
      <c r="K7502">
        <f>'Previous Trades Import_OMS Quer'!K7502</f>
        <v>0</v>
      </c>
      <c r="L7502">
        <f>'Previous Trades Import_OMS Quer'!L7502</f>
        <v>0</v>
      </c>
      <c r="M7502">
        <f>'Previous Trades Import_OMS Quer'!M7502</f>
        <v>0</v>
      </c>
      <c r="N7502">
        <f>'Previous Trades Import_OMS Quer'!N7502</f>
        <v>0</v>
      </c>
      <c r="O7502" t="str">
        <f>CLEAN('Previous Trades Import_OMS Quer'!O7502)</f>
        <v/>
      </c>
      <c r="Q7502" s="25">
        <f t="shared" si="234"/>
        <v>0</v>
      </c>
      <c r="R7502" s="25" t="e">
        <f>VLOOKUP(O7502,'Currency Balance'!$O$3:$Q$32,3,0)</f>
        <v>#N/A</v>
      </c>
      <c r="S7502" t="e">
        <f t="shared" si="235"/>
        <v>#N/A</v>
      </c>
    </row>
    <row r="7503" spans="1:19">
      <c r="A7503">
        <f>'Previous Trades Import_OMS Quer'!A7503</f>
        <v>0</v>
      </c>
      <c r="B7503">
        <f>'Previous Trades Import_OMS Quer'!B7503</f>
        <v>0</v>
      </c>
      <c r="C7503" s="22">
        <f>'Previous Trades Import_OMS Quer'!C7503</f>
        <v>0</v>
      </c>
      <c r="D7503">
        <f>'Previous Trades Import_OMS Quer'!D7503</f>
        <v>0</v>
      </c>
      <c r="E7503" s="22">
        <f>'Previous Trades Import_OMS Quer'!E7503</f>
        <v>0</v>
      </c>
      <c r="F7503">
        <f>'Previous Trades Import_OMS Quer'!F7503</f>
        <v>0</v>
      </c>
      <c r="G7503">
        <f>'Previous Trades Import_OMS Quer'!G7503</f>
        <v>0</v>
      </c>
      <c r="H7503">
        <f>'Previous Trades Import_OMS Quer'!H7503</f>
        <v>0</v>
      </c>
      <c r="I7503">
        <f>'Previous Trades Import_OMS Quer'!I7503</f>
        <v>0</v>
      </c>
      <c r="J7503">
        <f>'Previous Trades Import_OMS Quer'!J7503</f>
        <v>0</v>
      </c>
      <c r="K7503">
        <f>'Previous Trades Import_OMS Quer'!K7503</f>
        <v>0</v>
      </c>
      <c r="L7503">
        <f>'Previous Trades Import_OMS Quer'!L7503</f>
        <v>0</v>
      </c>
      <c r="M7503">
        <f>'Previous Trades Import_OMS Quer'!M7503</f>
        <v>0</v>
      </c>
      <c r="N7503">
        <f>'Previous Trades Import_OMS Quer'!N7503</f>
        <v>0</v>
      </c>
      <c r="O7503" t="str">
        <f>CLEAN('Previous Trades Import_OMS Quer'!O7503)</f>
        <v/>
      </c>
      <c r="Q7503" s="25">
        <f t="shared" si="234"/>
        <v>0</v>
      </c>
      <c r="R7503" s="25" t="e">
        <f>VLOOKUP(O7503,'Currency Balance'!$O$3:$Q$32,3,0)</f>
        <v>#N/A</v>
      </c>
      <c r="S7503" t="e">
        <f t="shared" si="235"/>
        <v>#N/A</v>
      </c>
    </row>
    <row r="7504" spans="1:19">
      <c r="A7504">
        <f>'Previous Trades Import_OMS Quer'!A7504</f>
        <v>0</v>
      </c>
      <c r="B7504">
        <f>'Previous Trades Import_OMS Quer'!B7504</f>
        <v>0</v>
      </c>
      <c r="C7504" s="22">
        <f>'Previous Trades Import_OMS Quer'!C7504</f>
        <v>0</v>
      </c>
      <c r="D7504">
        <f>'Previous Trades Import_OMS Quer'!D7504</f>
        <v>0</v>
      </c>
      <c r="E7504" s="22">
        <f>'Previous Trades Import_OMS Quer'!E7504</f>
        <v>0</v>
      </c>
      <c r="F7504">
        <f>'Previous Trades Import_OMS Quer'!F7504</f>
        <v>0</v>
      </c>
      <c r="G7504">
        <f>'Previous Trades Import_OMS Quer'!G7504</f>
        <v>0</v>
      </c>
      <c r="H7504">
        <f>'Previous Trades Import_OMS Quer'!H7504</f>
        <v>0</v>
      </c>
      <c r="I7504">
        <f>'Previous Trades Import_OMS Quer'!I7504</f>
        <v>0</v>
      </c>
      <c r="J7504">
        <f>'Previous Trades Import_OMS Quer'!J7504</f>
        <v>0</v>
      </c>
      <c r="K7504">
        <f>'Previous Trades Import_OMS Quer'!K7504</f>
        <v>0</v>
      </c>
      <c r="L7504">
        <f>'Previous Trades Import_OMS Quer'!L7504</f>
        <v>0</v>
      </c>
      <c r="M7504">
        <f>'Previous Trades Import_OMS Quer'!M7504</f>
        <v>0</v>
      </c>
      <c r="N7504">
        <f>'Previous Trades Import_OMS Quer'!N7504</f>
        <v>0</v>
      </c>
      <c r="O7504" t="str">
        <f>CLEAN('Previous Trades Import_OMS Quer'!O7504)</f>
        <v/>
      </c>
      <c r="Q7504" s="25">
        <f t="shared" si="234"/>
        <v>0</v>
      </c>
      <c r="R7504" s="25" t="e">
        <f>VLOOKUP(O7504,'Currency Balance'!$O$3:$Q$32,3,0)</f>
        <v>#N/A</v>
      </c>
      <c r="S7504" t="e">
        <f t="shared" si="235"/>
        <v>#N/A</v>
      </c>
    </row>
    <row r="7505" spans="1:19">
      <c r="A7505">
        <f>'Previous Trades Import_OMS Quer'!A7505</f>
        <v>0</v>
      </c>
      <c r="B7505">
        <f>'Previous Trades Import_OMS Quer'!B7505</f>
        <v>0</v>
      </c>
      <c r="C7505" s="22">
        <f>'Previous Trades Import_OMS Quer'!C7505</f>
        <v>0</v>
      </c>
      <c r="D7505">
        <f>'Previous Trades Import_OMS Quer'!D7505</f>
        <v>0</v>
      </c>
      <c r="E7505" s="22">
        <f>'Previous Trades Import_OMS Quer'!E7505</f>
        <v>0</v>
      </c>
      <c r="F7505">
        <f>'Previous Trades Import_OMS Quer'!F7505</f>
        <v>0</v>
      </c>
      <c r="G7505">
        <f>'Previous Trades Import_OMS Quer'!G7505</f>
        <v>0</v>
      </c>
      <c r="H7505">
        <f>'Previous Trades Import_OMS Quer'!H7505</f>
        <v>0</v>
      </c>
      <c r="I7505">
        <f>'Previous Trades Import_OMS Quer'!I7505</f>
        <v>0</v>
      </c>
      <c r="J7505">
        <f>'Previous Trades Import_OMS Quer'!J7505</f>
        <v>0</v>
      </c>
      <c r="K7505">
        <f>'Previous Trades Import_OMS Quer'!K7505</f>
        <v>0</v>
      </c>
      <c r="L7505">
        <f>'Previous Trades Import_OMS Quer'!L7505</f>
        <v>0</v>
      </c>
      <c r="M7505">
        <f>'Previous Trades Import_OMS Quer'!M7505</f>
        <v>0</v>
      </c>
      <c r="N7505">
        <f>'Previous Trades Import_OMS Quer'!N7505</f>
        <v>0</v>
      </c>
      <c r="O7505" t="str">
        <f>CLEAN('Previous Trades Import_OMS Quer'!O7505)</f>
        <v/>
      </c>
      <c r="Q7505" s="25">
        <f t="shared" si="234"/>
        <v>0</v>
      </c>
      <c r="R7505" s="25" t="e">
        <f>VLOOKUP(O7505,'Currency Balance'!$O$3:$Q$32,3,0)</f>
        <v>#N/A</v>
      </c>
      <c r="S7505" t="e">
        <f t="shared" si="235"/>
        <v>#N/A</v>
      </c>
    </row>
    <row r="7506" spans="1:19">
      <c r="A7506">
        <f>'Previous Trades Import_OMS Quer'!A7506</f>
        <v>0</v>
      </c>
      <c r="B7506">
        <f>'Previous Trades Import_OMS Quer'!B7506</f>
        <v>0</v>
      </c>
      <c r="C7506" s="22">
        <f>'Previous Trades Import_OMS Quer'!C7506</f>
        <v>0</v>
      </c>
      <c r="D7506">
        <f>'Previous Trades Import_OMS Quer'!D7506</f>
        <v>0</v>
      </c>
      <c r="E7506" s="22">
        <f>'Previous Trades Import_OMS Quer'!E7506</f>
        <v>0</v>
      </c>
      <c r="F7506">
        <f>'Previous Trades Import_OMS Quer'!F7506</f>
        <v>0</v>
      </c>
      <c r="G7506">
        <f>'Previous Trades Import_OMS Quer'!G7506</f>
        <v>0</v>
      </c>
      <c r="H7506">
        <f>'Previous Trades Import_OMS Quer'!H7506</f>
        <v>0</v>
      </c>
      <c r="I7506">
        <f>'Previous Trades Import_OMS Quer'!I7506</f>
        <v>0</v>
      </c>
      <c r="J7506">
        <f>'Previous Trades Import_OMS Quer'!J7506</f>
        <v>0</v>
      </c>
      <c r="K7506">
        <f>'Previous Trades Import_OMS Quer'!K7506</f>
        <v>0</v>
      </c>
      <c r="L7506">
        <f>'Previous Trades Import_OMS Quer'!L7506</f>
        <v>0</v>
      </c>
      <c r="M7506">
        <f>'Previous Trades Import_OMS Quer'!M7506</f>
        <v>0</v>
      </c>
      <c r="N7506">
        <f>'Previous Trades Import_OMS Quer'!N7506</f>
        <v>0</v>
      </c>
      <c r="O7506" t="str">
        <f>CLEAN('Previous Trades Import_OMS Quer'!O7506)</f>
        <v/>
      </c>
      <c r="Q7506" s="25">
        <f t="shared" si="234"/>
        <v>0</v>
      </c>
      <c r="R7506" s="25" t="e">
        <f>VLOOKUP(O7506,'Currency Balance'!$O$3:$Q$32,3,0)</f>
        <v>#N/A</v>
      </c>
      <c r="S7506" t="e">
        <f t="shared" si="235"/>
        <v>#N/A</v>
      </c>
    </row>
    <row r="7507" spans="1:19">
      <c r="A7507">
        <f>'Previous Trades Import_OMS Quer'!A7507</f>
        <v>0</v>
      </c>
      <c r="B7507">
        <f>'Previous Trades Import_OMS Quer'!B7507</f>
        <v>0</v>
      </c>
      <c r="C7507" s="22">
        <f>'Previous Trades Import_OMS Quer'!C7507</f>
        <v>0</v>
      </c>
      <c r="D7507">
        <f>'Previous Trades Import_OMS Quer'!D7507</f>
        <v>0</v>
      </c>
      <c r="E7507" s="22">
        <f>'Previous Trades Import_OMS Quer'!E7507</f>
        <v>0</v>
      </c>
      <c r="F7507">
        <f>'Previous Trades Import_OMS Quer'!F7507</f>
        <v>0</v>
      </c>
      <c r="G7507">
        <f>'Previous Trades Import_OMS Quer'!G7507</f>
        <v>0</v>
      </c>
      <c r="H7507">
        <f>'Previous Trades Import_OMS Quer'!H7507</f>
        <v>0</v>
      </c>
      <c r="I7507">
        <f>'Previous Trades Import_OMS Quer'!I7507</f>
        <v>0</v>
      </c>
      <c r="J7507">
        <f>'Previous Trades Import_OMS Quer'!J7507</f>
        <v>0</v>
      </c>
      <c r="K7507">
        <f>'Previous Trades Import_OMS Quer'!K7507</f>
        <v>0</v>
      </c>
      <c r="L7507">
        <f>'Previous Trades Import_OMS Quer'!L7507</f>
        <v>0</v>
      </c>
      <c r="M7507">
        <f>'Previous Trades Import_OMS Quer'!M7507</f>
        <v>0</v>
      </c>
      <c r="N7507">
        <f>'Previous Trades Import_OMS Quer'!N7507</f>
        <v>0</v>
      </c>
      <c r="O7507" t="str">
        <f>CLEAN('Previous Trades Import_OMS Quer'!O7507)</f>
        <v/>
      </c>
      <c r="Q7507" s="25">
        <f t="shared" si="234"/>
        <v>0</v>
      </c>
      <c r="R7507" s="25" t="e">
        <f>VLOOKUP(O7507,'Currency Balance'!$O$3:$Q$32,3,0)</f>
        <v>#N/A</v>
      </c>
      <c r="S7507" t="e">
        <f t="shared" si="235"/>
        <v>#N/A</v>
      </c>
    </row>
    <row r="7508" spans="1:19">
      <c r="A7508">
        <f>'Previous Trades Import_OMS Quer'!A7508</f>
        <v>0</v>
      </c>
      <c r="B7508">
        <f>'Previous Trades Import_OMS Quer'!B7508</f>
        <v>0</v>
      </c>
      <c r="C7508" s="22">
        <f>'Previous Trades Import_OMS Quer'!C7508</f>
        <v>0</v>
      </c>
      <c r="D7508">
        <f>'Previous Trades Import_OMS Quer'!D7508</f>
        <v>0</v>
      </c>
      <c r="E7508" s="22">
        <f>'Previous Trades Import_OMS Quer'!E7508</f>
        <v>0</v>
      </c>
      <c r="F7508">
        <f>'Previous Trades Import_OMS Quer'!F7508</f>
        <v>0</v>
      </c>
      <c r="G7508">
        <f>'Previous Trades Import_OMS Quer'!G7508</f>
        <v>0</v>
      </c>
      <c r="H7508">
        <f>'Previous Trades Import_OMS Quer'!H7508</f>
        <v>0</v>
      </c>
      <c r="I7508">
        <f>'Previous Trades Import_OMS Quer'!I7508</f>
        <v>0</v>
      </c>
      <c r="J7508">
        <f>'Previous Trades Import_OMS Quer'!J7508</f>
        <v>0</v>
      </c>
      <c r="K7508">
        <f>'Previous Trades Import_OMS Quer'!K7508</f>
        <v>0</v>
      </c>
      <c r="L7508">
        <f>'Previous Trades Import_OMS Quer'!L7508</f>
        <v>0</v>
      </c>
      <c r="M7508">
        <f>'Previous Trades Import_OMS Quer'!M7508</f>
        <v>0</v>
      </c>
      <c r="N7508">
        <f>'Previous Trades Import_OMS Quer'!N7508</f>
        <v>0</v>
      </c>
      <c r="O7508" t="str">
        <f>CLEAN('Previous Trades Import_OMS Quer'!O7508)</f>
        <v/>
      </c>
      <c r="Q7508" s="25">
        <f t="shared" si="234"/>
        <v>0</v>
      </c>
      <c r="R7508" s="25" t="e">
        <f>VLOOKUP(O7508,'Currency Balance'!$O$3:$Q$32,3,0)</f>
        <v>#N/A</v>
      </c>
      <c r="S7508" t="e">
        <f t="shared" si="235"/>
        <v>#N/A</v>
      </c>
    </row>
    <row r="7509" spans="1:19">
      <c r="A7509">
        <f>'Previous Trades Import_OMS Quer'!A7509</f>
        <v>0</v>
      </c>
      <c r="B7509">
        <f>'Previous Trades Import_OMS Quer'!B7509</f>
        <v>0</v>
      </c>
      <c r="C7509" s="22">
        <f>'Previous Trades Import_OMS Quer'!C7509</f>
        <v>0</v>
      </c>
      <c r="D7509">
        <f>'Previous Trades Import_OMS Quer'!D7509</f>
        <v>0</v>
      </c>
      <c r="E7509" s="22">
        <f>'Previous Trades Import_OMS Quer'!E7509</f>
        <v>0</v>
      </c>
      <c r="F7509">
        <f>'Previous Trades Import_OMS Quer'!F7509</f>
        <v>0</v>
      </c>
      <c r="G7509">
        <f>'Previous Trades Import_OMS Quer'!G7509</f>
        <v>0</v>
      </c>
      <c r="H7509">
        <f>'Previous Trades Import_OMS Quer'!H7509</f>
        <v>0</v>
      </c>
      <c r="I7509">
        <f>'Previous Trades Import_OMS Quer'!I7509</f>
        <v>0</v>
      </c>
      <c r="J7509">
        <f>'Previous Trades Import_OMS Quer'!J7509</f>
        <v>0</v>
      </c>
      <c r="K7509">
        <f>'Previous Trades Import_OMS Quer'!K7509</f>
        <v>0</v>
      </c>
      <c r="L7509">
        <f>'Previous Trades Import_OMS Quer'!L7509</f>
        <v>0</v>
      </c>
      <c r="M7509">
        <f>'Previous Trades Import_OMS Quer'!M7509</f>
        <v>0</v>
      </c>
      <c r="N7509">
        <f>'Previous Trades Import_OMS Quer'!N7509</f>
        <v>0</v>
      </c>
      <c r="O7509" t="str">
        <f>CLEAN('Previous Trades Import_OMS Quer'!O7509)</f>
        <v/>
      </c>
      <c r="Q7509" s="25">
        <f t="shared" si="234"/>
        <v>0</v>
      </c>
      <c r="R7509" s="25" t="e">
        <f>VLOOKUP(O7509,'Currency Balance'!$O$3:$Q$32,3,0)</f>
        <v>#N/A</v>
      </c>
      <c r="S7509" t="e">
        <f t="shared" si="235"/>
        <v>#N/A</v>
      </c>
    </row>
    <row r="7510" spans="1:19">
      <c r="A7510">
        <f>'Previous Trades Import_OMS Quer'!A7510</f>
        <v>0</v>
      </c>
      <c r="B7510">
        <f>'Previous Trades Import_OMS Quer'!B7510</f>
        <v>0</v>
      </c>
      <c r="C7510" s="22">
        <f>'Previous Trades Import_OMS Quer'!C7510</f>
        <v>0</v>
      </c>
      <c r="D7510">
        <f>'Previous Trades Import_OMS Quer'!D7510</f>
        <v>0</v>
      </c>
      <c r="E7510" s="22">
        <f>'Previous Trades Import_OMS Quer'!E7510</f>
        <v>0</v>
      </c>
      <c r="F7510">
        <f>'Previous Trades Import_OMS Quer'!F7510</f>
        <v>0</v>
      </c>
      <c r="G7510">
        <f>'Previous Trades Import_OMS Quer'!G7510</f>
        <v>0</v>
      </c>
      <c r="H7510">
        <f>'Previous Trades Import_OMS Quer'!H7510</f>
        <v>0</v>
      </c>
      <c r="I7510">
        <f>'Previous Trades Import_OMS Quer'!I7510</f>
        <v>0</v>
      </c>
      <c r="J7510">
        <f>'Previous Trades Import_OMS Quer'!J7510</f>
        <v>0</v>
      </c>
      <c r="K7510">
        <f>'Previous Trades Import_OMS Quer'!K7510</f>
        <v>0</v>
      </c>
      <c r="L7510">
        <f>'Previous Trades Import_OMS Quer'!L7510</f>
        <v>0</v>
      </c>
      <c r="M7510">
        <f>'Previous Trades Import_OMS Quer'!M7510</f>
        <v>0</v>
      </c>
      <c r="N7510">
        <f>'Previous Trades Import_OMS Quer'!N7510</f>
        <v>0</v>
      </c>
      <c r="O7510" t="str">
        <f>CLEAN('Previous Trades Import_OMS Quer'!O7510)</f>
        <v/>
      </c>
      <c r="Q7510" s="25">
        <f t="shared" si="234"/>
        <v>0</v>
      </c>
      <c r="R7510" s="25" t="e">
        <f>VLOOKUP(O7510,'Currency Balance'!$O$3:$Q$32,3,0)</f>
        <v>#N/A</v>
      </c>
      <c r="S7510" t="e">
        <f t="shared" si="235"/>
        <v>#N/A</v>
      </c>
    </row>
    <row r="7511" spans="1:19">
      <c r="A7511">
        <f>'Previous Trades Import_OMS Quer'!A7511</f>
        <v>0</v>
      </c>
      <c r="B7511">
        <f>'Previous Trades Import_OMS Quer'!B7511</f>
        <v>0</v>
      </c>
      <c r="C7511" s="22">
        <f>'Previous Trades Import_OMS Quer'!C7511</f>
        <v>0</v>
      </c>
      <c r="D7511">
        <f>'Previous Trades Import_OMS Quer'!D7511</f>
        <v>0</v>
      </c>
      <c r="E7511" s="22">
        <f>'Previous Trades Import_OMS Quer'!E7511</f>
        <v>0</v>
      </c>
      <c r="F7511">
        <f>'Previous Trades Import_OMS Quer'!F7511</f>
        <v>0</v>
      </c>
      <c r="G7511">
        <f>'Previous Trades Import_OMS Quer'!G7511</f>
        <v>0</v>
      </c>
      <c r="H7511">
        <f>'Previous Trades Import_OMS Quer'!H7511</f>
        <v>0</v>
      </c>
      <c r="I7511">
        <f>'Previous Trades Import_OMS Quer'!I7511</f>
        <v>0</v>
      </c>
      <c r="J7511">
        <f>'Previous Trades Import_OMS Quer'!J7511</f>
        <v>0</v>
      </c>
      <c r="K7511">
        <f>'Previous Trades Import_OMS Quer'!K7511</f>
        <v>0</v>
      </c>
      <c r="L7511">
        <f>'Previous Trades Import_OMS Quer'!L7511</f>
        <v>0</v>
      </c>
      <c r="M7511">
        <f>'Previous Trades Import_OMS Quer'!M7511</f>
        <v>0</v>
      </c>
      <c r="N7511">
        <f>'Previous Trades Import_OMS Quer'!N7511</f>
        <v>0</v>
      </c>
      <c r="O7511" t="str">
        <f>CLEAN('Previous Trades Import_OMS Quer'!O7511)</f>
        <v/>
      </c>
      <c r="Q7511" s="25">
        <f t="shared" si="234"/>
        <v>0</v>
      </c>
      <c r="R7511" s="25" t="e">
        <f>VLOOKUP(O7511,'Currency Balance'!$O$3:$Q$32,3,0)</f>
        <v>#N/A</v>
      </c>
      <c r="S7511" t="e">
        <f t="shared" si="235"/>
        <v>#N/A</v>
      </c>
    </row>
    <row r="7512" spans="1:19">
      <c r="A7512">
        <f>'Previous Trades Import_OMS Quer'!A7512</f>
        <v>0</v>
      </c>
      <c r="B7512">
        <f>'Previous Trades Import_OMS Quer'!B7512</f>
        <v>0</v>
      </c>
      <c r="C7512" s="22">
        <f>'Previous Trades Import_OMS Quer'!C7512</f>
        <v>0</v>
      </c>
      <c r="D7512">
        <f>'Previous Trades Import_OMS Quer'!D7512</f>
        <v>0</v>
      </c>
      <c r="E7512" s="22">
        <f>'Previous Trades Import_OMS Quer'!E7512</f>
        <v>0</v>
      </c>
      <c r="F7512">
        <f>'Previous Trades Import_OMS Quer'!F7512</f>
        <v>0</v>
      </c>
      <c r="G7512">
        <f>'Previous Trades Import_OMS Quer'!G7512</f>
        <v>0</v>
      </c>
      <c r="H7512">
        <f>'Previous Trades Import_OMS Quer'!H7512</f>
        <v>0</v>
      </c>
      <c r="I7512">
        <f>'Previous Trades Import_OMS Quer'!I7512</f>
        <v>0</v>
      </c>
      <c r="J7512">
        <f>'Previous Trades Import_OMS Quer'!J7512</f>
        <v>0</v>
      </c>
      <c r="K7512">
        <f>'Previous Trades Import_OMS Quer'!K7512</f>
        <v>0</v>
      </c>
      <c r="L7512">
        <f>'Previous Trades Import_OMS Quer'!L7512</f>
        <v>0</v>
      </c>
      <c r="M7512">
        <f>'Previous Trades Import_OMS Quer'!M7512</f>
        <v>0</v>
      </c>
      <c r="N7512">
        <f>'Previous Trades Import_OMS Quer'!N7512</f>
        <v>0</v>
      </c>
      <c r="O7512" t="str">
        <f>CLEAN('Previous Trades Import_OMS Quer'!O7512)</f>
        <v/>
      </c>
      <c r="Q7512" s="25">
        <f t="shared" si="234"/>
        <v>0</v>
      </c>
      <c r="R7512" s="25" t="e">
        <f>VLOOKUP(O7512,'Currency Balance'!$O$3:$Q$32,3,0)</f>
        <v>#N/A</v>
      </c>
      <c r="S7512" t="e">
        <f t="shared" si="235"/>
        <v>#N/A</v>
      </c>
    </row>
    <row r="7513" spans="1:19">
      <c r="A7513">
        <f>'Previous Trades Import_OMS Quer'!A7513</f>
        <v>0</v>
      </c>
      <c r="B7513">
        <f>'Previous Trades Import_OMS Quer'!B7513</f>
        <v>0</v>
      </c>
      <c r="C7513" s="22">
        <f>'Previous Trades Import_OMS Quer'!C7513</f>
        <v>0</v>
      </c>
      <c r="D7513">
        <f>'Previous Trades Import_OMS Quer'!D7513</f>
        <v>0</v>
      </c>
      <c r="E7513" s="22">
        <f>'Previous Trades Import_OMS Quer'!E7513</f>
        <v>0</v>
      </c>
      <c r="F7513">
        <f>'Previous Trades Import_OMS Quer'!F7513</f>
        <v>0</v>
      </c>
      <c r="G7513">
        <f>'Previous Trades Import_OMS Quer'!G7513</f>
        <v>0</v>
      </c>
      <c r="H7513">
        <f>'Previous Trades Import_OMS Quer'!H7513</f>
        <v>0</v>
      </c>
      <c r="I7513">
        <f>'Previous Trades Import_OMS Quer'!I7513</f>
        <v>0</v>
      </c>
      <c r="J7513">
        <f>'Previous Trades Import_OMS Quer'!J7513</f>
        <v>0</v>
      </c>
      <c r="K7513">
        <f>'Previous Trades Import_OMS Quer'!K7513</f>
        <v>0</v>
      </c>
      <c r="L7513">
        <f>'Previous Trades Import_OMS Quer'!L7513</f>
        <v>0</v>
      </c>
      <c r="M7513">
        <f>'Previous Trades Import_OMS Quer'!M7513</f>
        <v>0</v>
      </c>
      <c r="N7513">
        <f>'Previous Trades Import_OMS Quer'!N7513</f>
        <v>0</v>
      </c>
      <c r="O7513" t="str">
        <f>CLEAN('Previous Trades Import_OMS Quer'!O7513)</f>
        <v/>
      </c>
      <c r="Q7513" s="25">
        <f t="shared" si="234"/>
        <v>0</v>
      </c>
      <c r="R7513" s="25" t="e">
        <f>VLOOKUP(O7513,'Currency Balance'!$O$3:$Q$32,3,0)</f>
        <v>#N/A</v>
      </c>
      <c r="S7513" t="e">
        <f t="shared" si="235"/>
        <v>#N/A</v>
      </c>
    </row>
    <row r="7514" spans="1:19">
      <c r="A7514">
        <f>'Previous Trades Import_OMS Quer'!A7514</f>
        <v>0</v>
      </c>
      <c r="B7514">
        <f>'Previous Trades Import_OMS Quer'!B7514</f>
        <v>0</v>
      </c>
      <c r="C7514" s="22">
        <f>'Previous Trades Import_OMS Quer'!C7514</f>
        <v>0</v>
      </c>
      <c r="D7514">
        <f>'Previous Trades Import_OMS Quer'!D7514</f>
        <v>0</v>
      </c>
      <c r="E7514" s="22">
        <f>'Previous Trades Import_OMS Quer'!E7514</f>
        <v>0</v>
      </c>
      <c r="F7514">
        <f>'Previous Trades Import_OMS Quer'!F7514</f>
        <v>0</v>
      </c>
      <c r="G7514">
        <f>'Previous Trades Import_OMS Quer'!G7514</f>
        <v>0</v>
      </c>
      <c r="H7514">
        <f>'Previous Trades Import_OMS Quer'!H7514</f>
        <v>0</v>
      </c>
      <c r="I7514">
        <f>'Previous Trades Import_OMS Quer'!I7514</f>
        <v>0</v>
      </c>
      <c r="J7514">
        <f>'Previous Trades Import_OMS Quer'!J7514</f>
        <v>0</v>
      </c>
      <c r="K7514">
        <f>'Previous Trades Import_OMS Quer'!K7514</f>
        <v>0</v>
      </c>
      <c r="L7514">
        <f>'Previous Trades Import_OMS Quer'!L7514</f>
        <v>0</v>
      </c>
      <c r="M7514">
        <f>'Previous Trades Import_OMS Quer'!M7514</f>
        <v>0</v>
      </c>
      <c r="N7514">
        <f>'Previous Trades Import_OMS Quer'!N7514</f>
        <v>0</v>
      </c>
      <c r="O7514" t="str">
        <f>CLEAN('Previous Trades Import_OMS Quer'!O7514)</f>
        <v/>
      </c>
      <c r="Q7514" s="25">
        <f t="shared" si="234"/>
        <v>0</v>
      </c>
      <c r="R7514" s="25" t="e">
        <f>VLOOKUP(O7514,'Currency Balance'!$O$3:$Q$32,3,0)</f>
        <v>#N/A</v>
      </c>
      <c r="S7514" t="e">
        <f t="shared" si="235"/>
        <v>#N/A</v>
      </c>
    </row>
    <row r="7515" spans="1:19">
      <c r="A7515">
        <f>'Previous Trades Import_OMS Quer'!A7515</f>
        <v>0</v>
      </c>
      <c r="B7515">
        <f>'Previous Trades Import_OMS Quer'!B7515</f>
        <v>0</v>
      </c>
      <c r="C7515" s="22">
        <f>'Previous Trades Import_OMS Quer'!C7515</f>
        <v>0</v>
      </c>
      <c r="D7515">
        <f>'Previous Trades Import_OMS Quer'!D7515</f>
        <v>0</v>
      </c>
      <c r="E7515" s="22">
        <f>'Previous Trades Import_OMS Quer'!E7515</f>
        <v>0</v>
      </c>
      <c r="F7515">
        <f>'Previous Trades Import_OMS Quer'!F7515</f>
        <v>0</v>
      </c>
      <c r="G7515">
        <f>'Previous Trades Import_OMS Quer'!G7515</f>
        <v>0</v>
      </c>
      <c r="H7515">
        <f>'Previous Trades Import_OMS Quer'!H7515</f>
        <v>0</v>
      </c>
      <c r="I7515">
        <f>'Previous Trades Import_OMS Quer'!I7515</f>
        <v>0</v>
      </c>
      <c r="J7515">
        <f>'Previous Trades Import_OMS Quer'!J7515</f>
        <v>0</v>
      </c>
      <c r="K7515">
        <f>'Previous Trades Import_OMS Quer'!K7515</f>
        <v>0</v>
      </c>
      <c r="L7515">
        <f>'Previous Trades Import_OMS Quer'!L7515</f>
        <v>0</v>
      </c>
      <c r="M7515">
        <f>'Previous Trades Import_OMS Quer'!M7515</f>
        <v>0</v>
      </c>
      <c r="N7515">
        <f>'Previous Trades Import_OMS Quer'!N7515</f>
        <v>0</v>
      </c>
      <c r="O7515" t="str">
        <f>CLEAN('Previous Trades Import_OMS Quer'!O7515)</f>
        <v/>
      </c>
      <c r="Q7515" s="25">
        <f t="shared" si="234"/>
        <v>0</v>
      </c>
      <c r="R7515" s="25" t="e">
        <f>VLOOKUP(O7515,'Currency Balance'!$O$3:$Q$32,3,0)</f>
        <v>#N/A</v>
      </c>
      <c r="S7515" t="e">
        <f t="shared" si="235"/>
        <v>#N/A</v>
      </c>
    </row>
    <row r="7516" spans="1:19">
      <c r="A7516">
        <f>'Previous Trades Import_OMS Quer'!A7516</f>
        <v>0</v>
      </c>
      <c r="B7516">
        <f>'Previous Trades Import_OMS Quer'!B7516</f>
        <v>0</v>
      </c>
      <c r="C7516" s="22">
        <f>'Previous Trades Import_OMS Quer'!C7516</f>
        <v>0</v>
      </c>
      <c r="D7516">
        <f>'Previous Trades Import_OMS Quer'!D7516</f>
        <v>0</v>
      </c>
      <c r="E7516" s="22">
        <f>'Previous Trades Import_OMS Quer'!E7516</f>
        <v>0</v>
      </c>
      <c r="F7516">
        <f>'Previous Trades Import_OMS Quer'!F7516</f>
        <v>0</v>
      </c>
      <c r="G7516">
        <f>'Previous Trades Import_OMS Quer'!G7516</f>
        <v>0</v>
      </c>
      <c r="H7516">
        <f>'Previous Trades Import_OMS Quer'!H7516</f>
        <v>0</v>
      </c>
      <c r="I7516">
        <f>'Previous Trades Import_OMS Quer'!I7516</f>
        <v>0</v>
      </c>
      <c r="J7516">
        <f>'Previous Trades Import_OMS Quer'!J7516</f>
        <v>0</v>
      </c>
      <c r="K7516">
        <f>'Previous Trades Import_OMS Quer'!K7516</f>
        <v>0</v>
      </c>
      <c r="L7516">
        <f>'Previous Trades Import_OMS Quer'!L7516</f>
        <v>0</v>
      </c>
      <c r="M7516">
        <f>'Previous Trades Import_OMS Quer'!M7516</f>
        <v>0</v>
      </c>
      <c r="N7516">
        <f>'Previous Trades Import_OMS Quer'!N7516</f>
        <v>0</v>
      </c>
      <c r="O7516" t="str">
        <f>CLEAN('Previous Trades Import_OMS Quer'!O7516)</f>
        <v/>
      </c>
      <c r="Q7516" s="25">
        <f t="shared" si="234"/>
        <v>0</v>
      </c>
      <c r="R7516" s="25" t="e">
        <f>VLOOKUP(O7516,'Currency Balance'!$O$3:$Q$32,3,0)</f>
        <v>#N/A</v>
      </c>
      <c r="S7516" t="e">
        <f t="shared" si="235"/>
        <v>#N/A</v>
      </c>
    </row>
    <row r="7517" spans="1:19">
      <c r="A7517">
        <f>'Previous Trades Import_OMS Quer'!A7517</f>
        <v>0</v>
      </c>
      <c r="B7517">
        <f>'Previous Trades Import_OMS Quer'!B7517</f>
        <v>0</v>
      </c>
      <c r="C7517" s="22">
        <f>'Previous Trades Import_OMS Quer'!C7517</f>
        <v>0</v>
      </c>
      <c r="D7517">
        <f>'Previous Trades Import_OMS Quer'!D7517</f>
        <v>0</v>
      </c>
      <c r="E7517" s="22">
        <f>'Previous Trades Import_OMS Quer'!E7517</f>
        <v>0</v>
      </c>
      <c r="F7517">
        <f>'Previous Trades Import_OMS Quer'!F7517</f>
        <v>0</v>
      </c>
      <c r="G7517">
        <f>'Previous Trades Import_OMS Quer'!G7517</f>
        <v>0</v>
      </c>
      <c r="H7517">
        <f>'Previous Trades Import_OMS Quer'!H7517</f>
        <v>0</v>
      </c>
      <c r="I7517">
        <f>'Previous Trades Import_OMS Quer'!I7517</f>
        <v>0</v>
      </c>
      <c r="J7517">
        <f>'Previous Trades Import_OMS Quer'!J7517</f>
        <v>0</v>
      </c>
      <c r="K7517">
        <f>'Previous Trades Import_OMS Quer'!K7517</f>
        <v>0</v>
      </c>
      <c r="L7517">
        <f>'Previous Trades Import_OMS Quer'!L7517</f>
        <v>0</v>
      </c>
      <c r="M7517">
        <f>'Previous Trades Import_OMS Quer'!M7517</f>
        <v>0</v>
      </c>
      <c r="N7517">
        <f>'Previous Trades Import_OMS Quer'!N7517</f>
        <v>0</v>
      </c>
      <c r="O7517" t="str">
        <f>CLEAN('Previous Trades Import_OMS Quer'!O7517)</f>
        <v/>
      </c>
      <c r="Q7517" s="25">
        <f t="shared" si="234"/>
        <v>0</v>
      </c>
      <c r="R7517" s="25" t="e">
        <f>VLOOKUP(O7517,'Currency Balance'!$O$3:$Q$32,3,0)</f>
        <v>#N/A</v>
      </c>
      <c r="S7517" t="e">
        <f t="shared" si="235"/>
        <v>#N/A</v>
      </c>
    </row>
    <row r="7518" spans="1:19">
      <c r="A7518">
        <f>'Previous Trades Import_OMS Quer'!A7518</f>
        <v>0</v>
      </c>
      <c r="B7518">
        <f>'Previous Trades Import_OMS Quer'!B7518</f>
        <v>0</v>
      </c>
      <c r="C7518" s="22">
        <f>'Previous Trades Import_OMS Quer'!C7518</f>
        <v>0</v>
      </c>
      <c r="D7518">
        <f>'Previous Trades Import_OMS Quer'!D7518</f>
        <v>0</v>
      </c>
      <c r="E7518" s="22">
        <f>'Previous Trades Import_OMS Quer'!E7518</f>
        <v>0</v>
      </c>
      <c r="F7518">
        <f>'Previous Trades Import_OMS Quer'!F7518</f>
        <v>0</v>
      </c>
      <c r="G7518">
        <f>'Previous Trades Import_OMS Quer'!G7518</f>
        <v>0</v>
      </c>
      <c r="H7518">
        <f>'Previous Trades Import_OMS Quer'!H7518</f>
        <v>0</v>
      </c>
      <c r="I7518">
        <f>'Previous Trades Import_OMS Quer'!I7518</f>
        <v>0</v>
      </c>
      <c r="J7518">
        <f>'Previous Trades Import_OMS Quer'!J7518</f>
        <v>0</v>
      </c>
      <c r="K7518">
        <f>'Previous Trades Import_OMS Quer'!K7518</f>
        <v>0</v>
      </c>
      <c r="L7518">
        <f>'Previous Trades Import_OMS Quer'!L7518</f>
        <v>0</v>
      </c>
      <c r="M7518">
        <f>'Previous Trades Import_OMS Quer'!M7518</f>
        <v>0</v>
      </c>
      <c r="N7518">
        <f>'Previous Trades Import_OMS Quer'!N7518</f>
        <v>0</v>
      </c>
      <c r="O7518" t="str">
        <f>CLEAN('Previous Trades Import_OMS Quer'!O7518)</f>
        <v/>
      </c>
      <c r="Q7518" s="25">
        <f t="shared" si="234"/>
        <v>0</v>
      </c>
      <c r="R7518" s="25" t="e">
        <f>VLOOKUP(O7518,'Currency Balance'!$O$3:$Q$32,3,0)</f>
        <v>#N/A</v>
      </c>
      <c r="S7518" t="e">
        <f t="shared" si="235"/>
        <v>#N/A</v>
      </c>
    </row>
    <row r="7519" spans="1:19">
      <c r="A7519">
        <f>'Previous Trades Import_OMS Quer'!A7519</f>
        <v>0</v>
      </c>
      <c r="B7519">
        <f>'Previous Trades Import_OMS Quer'!B7519</f>
        <v>0</v>
      </c>
      <c r="C7519" s="22">
        <f>'Previous Trades Import_OMS Quer'!C7519</f>
        <v>0</v>
      </c>
      <c r="D7519">
        <f>'Previous Trades Import_OMS Quer'!D7519</f>
        <v>0</v>
      </c>
      <c r="E7519" s="22">
        <f>'Previous Trades Import_OMS Quer'!E7519</f>
        <v>0</v>
      </c>
      <c r="F7519">
        <f>'Previous Trades Import_OMS Quer'!F7519</f>
        <v>0</v>
      </c>
      <c r="G7519">
        <f>'Previous Trades Import_OMS Quer'!G7519</f>
        <v>0</v>
      </c>
      <c r="H7519">
        <f>'Previous Trades Import_OMS Quer'!H7519</f>
        <v>0</v>
      </c>
      <c r="I7519">
        <f>'Previous Trades Import_OMS Quer'!I7519</f>
        <v>0</v>
      </c>
      <c r="J7519">
        <f>'Previous Trades Import_OMS Quer'!J7519</f>
        <v>0</v>
      </c>
      <c r="K7519">
        <f>'Previous Trades Import_OMS Quer'!K7519</f>
        <v>0</v>
      </c>
      <c r="L7519">
        <f>'Previous Trades Import_OMS Quer'!L7519</f>
        <v>0</v>
      </c>
      <c r="M7519">
        <f>'Previous Trades Import_OMS Quer'!M7519</f>
        <v>0</v>
      </c>
      <c r="N7519">
        <f>'Previous Trades Import_OMS Quer'!N7519</f>
        <v>0</v>
      </c>
      <c r="O7519" t="str">
        <f>CLEAN('Previous Trades Import_OMS Quer'!O7519)</f>
        <v/>
      </c>
      <c r="Q7519" s="25">
        <f t="shared" si="234"/>
        <v>0</v>
      </c>
      <c r="R7519" s="25" t="e">
        <f>VLOOKUP(O7519,'Currency Balance'!$O$3:$Q$32,3,0)</f>
        <v>#N/A</v>
      </c>
      <c r="S7519" t="e">
        <f t="shared" si="235"/>
        <v>#N/A</v>
      </c>
    </row>
    <row r="7520" spans="1:19">
      <c r="A7520">
        <f>'Previous Trades Import_OMS Quer'!A7520</f>
        <v>0</v>
      </c>
      <c r="B7520">
        <f>'Previous Trades Import_OMS Quer'!B7520</f>
        <v>0</v>
      </c>
      <c r="C7520" s="22">
        <f>'Previous Trades Import_OMS Quer'!C7520</f>
        <v>0</v>
      </c>
      <c r="D7520">
        <f>'Previous Trades Import_OMS Quer'!D7520</f>
        <v>0</v>
      </c>
      <c r="E7520" s="22">
        <f>'Previous Trades Import_OMS Quer'!E7520</f>
        <v>0</v>
      </c>
      <c r="F7520">
        <f>'Previous Trades Import_OMS Quer'!F7520</f>
        <v>0</v>
      </c>
      <c r="G7520">
        <f>'Previous Trades Import_OMS Quer'!G7520</f>
        <v>0</v>
      </c>
      <c r="H7520">
        <f>'Previous Trades Import_OMS Quer'!H7520</f>
        <v>0</v>
      </c>
      <c r="I7520">
        <f>'Previous Trades Import_OMS Quer'!I7520</f>
        <v>0</v>
      </c>
      <c r="J7520">
        <f>'Previous Trades Import_OMS Quer'!J7520</f>
        <v>0</v>
      </c>
      <c r="K7520">
        <f>'Previous Trades Import_OMS Quer'!K7520</f>
        <v>0</v>
      </c>
      <c r="L7520">
        <f>'Previous Trades Import_OMS Quer'!L7520</f>
        <v>0</v>
      </c>
      <c r="M7520">
        <f>'Previous Trades Import_OMS Quer'!M7520</f>
        <v>0</v>
      </c>
      <c r="N7520">
        <f>'Previous Trades Import_OMS Quer'!N7520</f>
        <v>0</v>
      </c>
      <c r="O7520" t="str">
        <f>CLEAN('Previous Trades Import_OMS Quer'!O7520)</f>
        <v/>
      </c>
      <c r="Q7520" s="25">
        <f t="shared" si="234"/>
        <v>0</v>
      </c>
      <c r="R7520" s="25" t="e">
        <f>VLOOKUP(O7520,'Currency Balance'!$O$3:$Q$32,3,0)</f>
        <v>#N/A</v>
      </c>
      <c r="S7520" t="e">
        <f t="shared" si="235"/>
        <v>#N/A</v>
      </c>
    </row>
    <row r="7521" spans="1:19">
      <c r="A7521">
        <f>'Previous Trades Import_OMS Quer'!A7521</f>
        <v>0</v>
      </c>
      <c r="B7521">
        <f>'Previous Trades Import_OMS Quer'!B7521</f>
        <v>0</v>
      </c>
      <c r="C7521" s="22">
        <f>'Previous Trades Import_OMS Quer'!C7521</f>
        <v>0</v>
      </c>
      <c r="D7521">
        <f>'Previous Trades Import_OMS Quer'!D7521</f>
        <v>0</v>
      </c>
      <c r="E7521" s="22">
        <f>'Previous Trades Import_OMS Quer'!E7521</f>
        <v>0</v>
      </c>
      <c r="F7521">
        <f>'Previous Trades Import_OMS Quer'!F7521</f>
        <v>0</v>
      </c>
      <c r="G7521">
        <f>'Previous Trades Import_OMS Quer'!G7521</f>
        <v>0</v>
      </c>
      <c r="H7521">
        <f>'Previous Trades Import_OMS Quer'!H7521</f>
        <v>0</v>
      </c>
      <c r="I7521">
        <f>'Previous Trades Import_OMS Quer'!I7521</f>
        <v>0</v>
      </c>
      <c r="J7521">
        <f>'Previous Trades Import_OMS Quer'!J7521</f>
        <v>0</v>
      </c>
      <c r="K7521">
        <f>'Previous Trades Import_OMS Quer'!K7521</f>
        <v>0</v>
      </c>
      <c r="L7521">
        <f>'Previous Trades Import_OMS Quer'!L7521</f>
        <v>0</v>
      </c>
      <c r="M7521">
        <f>'Previous Trades Import_OMS Quer'!M7521</f>
        <v>0</v>
      </c>
      <c r="N7521">
        <f>'Previous Trades Import_OMS Quer'!N7521</f>
        <v>0</v>
      </c>
      <c r="O7521" t="str">
        <f>CLEAN('Previous Trades Import_OMS Quer'!O7521)</f>
        <v/>
      </c>
      <c r="Q7521" s="25">
        <f t="shared" si="234"/>
        <v>0</v>
      </c>
      <c r="R7521" s="25" t="e">
        <f>VLOOKUP(O7521,'Currency Balance'!$O$3:$Q$32,3,0)</f>
        <v>#N/A</v>
      </c>
      <c r="S7521" t="e">
        <f t="shared" si="235"/>
        <v>#N/A</v>
      </c>
    </row>
    <row r="7522" spans="1:19">
      <c r="A7522">
        <f>'Previous Trades Import_OMS Quer'!A7522</f>
        <v>0</v>
      </c>
      <c r="B7522">
        <f>'Previous Trades Import_OMS Quer'!B7522</f>
        <v>0</v>
      </c>
      <c r="C7522" s="22">
        <f>'Previous Trades Import_OMS Quer'!C7522</f>
        <v>0</v>
      </c>
      <c r="D7522">
        <f>'Previous Trades Import_OMS Quer'!D7522</f>
        <v>0</v>
      </c>
      <c r="E7522" s="22">
        <f>'Previous Trades Import_OMS Quer'!E7522</f>
        <v>0</v>
      </c>
      <c r="F7522">
        <f>'Previous Trades Import_OMS Quer'!F7522</f>
        <v>0</v>
      </c>
      <c r="G7522">
        <f>'Previous Trades Import_OMS Quer'!G7522</f>
        <v>0</v>
      </c>
      <c r="H7522">
        <f>'Previous Trades Import_OMS Quer'!H7522</f>
        <v>0</v>
      </c>
      <c r="I7522">
        <f>'Previous Trades Import_OMS Quer'!I7522</f>
        <v>0</v>
      </c>
      <c r="J7522">
        <f>'Previous Trades Import_OMS Quer'!J7522</f>
        <v>0</v>
      </c>
      <c r="K7522">
        <f>'Previous Trades Import_OMS Quer'!K7522</f>
        <v>0</v>
      </c>
      <c r="L7522">
        <f>'Previous Trades Import_OMS Quer'!L7522</f>
        <v>0</v>
      </c>
      <c r="M7522">
        <f>'Previous Trades Import_OMS Quer'!M7522</f>
        <v>0</v>
      </c>
      <c r="N7522">
        <f>'Previous Trades Import_OMS Quer'!N7522</f>
        <v>0</v>
      </c>
      <c r="O7522" t="str">
        <f>CLEAN('Previous Trades Import_OMS Quer'!O7522)</f>
        <v/>
      </c>
      <c r="Q7522" s="25">
        <f t="shared" si="234"/>
        <v>0</v>
      </c>
      <c r="R7522" s="25" t="e">
        <f>VLOOKUP(O7522,'Currency Balance'!$O$3:$Q$32,3,0)</f>
        <v>#N/A</v>
      </c>
      <c r="S7522" t="e">
        <f t="shared" si="235"/>
        <v>#N/A</v>
      </c>
    </row>
    <row r="7523" spans="1:19">
      <c r="A7523">
        <f>'Previous Trades Import_OMS Quer'!A7523</f>
        <v>0</v>
      </c>
      <c r="B7523">
        <f>'Previous Trades Import_OMS Quer'!B7523</f>
        <v>0</v>
      </c>
      <c r="C7523" s="22">
        <f>'Previous Trades Import_OMS Quer'!C7523</f>
        <v>0</v>
      </c>
      <c r="D7523">
        <f>'Previous Trades Import_OMS Quer'!D7523</f>
        <v>0</v>
      </c>
      <c r="E7523" s="22">
        <f>'Previous Trades Import_OMS Quer'!E7523</f>
        <v>0</v>
      </c>
      <c r="F7523">
        <f>'Previous Trades Import_OMS Quer'!F7523</f>
        <v>0</v>
      </c>
      <c r="G7523">
        <f>'Previous Trades Import_OMS Quer'!G7523</f>
        <v>0</v>
      </c>
      <c r="H7523">
        <f>'Previous Trades Import_OMS Quer'!H7523</f>
        <v>0</v>
      </c>
      <c r="I7523">
        <f>'Previous Trades Import_OMS Quer'!I7523</f>
        <v>0</v>
      </c>
      <c r="J7523">
        <f>'Previous Trades Import_OMS Quer'!J7523</f>
        <v>0</v>
      </c>
      <c r="K7523">
        <f>'Previous Trades Import_OMS Quer'!K7523</f>
        <v>0</v>
      </c>
      <c r="L7523">
        <f>'Previous Trades Import_OMS Quer'!L7523</f>
        <v>0</v>
      </c>
      <c r="M7523">
        <f>'Previous Trades Import_OMS Quer'!M7523</f>
        <v>0</v>
      </c>
      <c r="N7523">
        <f>'Previous Trades Import_OMS Quer'!N7523</f>
        <v>0</v>
      </c>
      <c r="O7523" t="str">
        <f>CLEAN('Previous Trades Import_OMS Quer'!O7523)</f>
        <v/>
      </c>
      <c r="Q7523" s="25">
        <f t="shared" si="234"/>
        <v>0</v>
      </c>
      <c r="R7523" s="25" t="e">
        <f>VLOOKUP(O7523,'Currency Balance'!$O$3:$Q$32,3,0)</f>
        <v>#N/A</v>
      </c>
      <c r="S7523" t="e">
        <f t="shared" si="235"/>
        <v>#N/A</v>
      </c>
    </row>
    <row r="7524" spans="1:19">
      <c r="A7524">
        <f>'Previous Trades Import_OMS Quer'!A7524</f>
        <v>0</v>
      </c>
      <c r="B7524">
        <f>'Previous Trades Import_OMS Quer'!B7524</f>
        <v>0</v>
      </c>
      <c r="C7524" s="22">
        <f>'Previous Trades Import_OMS Quer'!C7524</f>
        <v>0</v>
      </c>
      <c r="D7524">
        <f>'Previous Trades Import_OMS Quer'!D7524</f>
        <v>0</v>
      </c>
      <c r="E7524" s="22">
        <f>'Previous Trades Import_OMS Quer'!E7524</f>
        <v>0</v>
      </c>
      <c r="F7524">
        <f>'Previous Trades Import_OMS Quer'!F7524</f>
        <v>0</v>
      </c>
      <c r="G7524">
        <f>'Previous Trades Import_OMS Quer'!G7524</f>
        <v>0</v>
      </c>
      <c r="H7524">
        <f>'Previous Trades Import_OMS Quer'!H7524</f>
        <v>0</v>
      </c>
      <c r="I7524">
        <f>'Previous Trades Import_OMS Quer'!I7524</f>
        <v>0</v>
      </c>
      <c r="J7524">
        <f>'Previous Trades Import_OMS Quer'!J7524</f>
        <v>0</v>
      </c>
      <c r="K7524">
        <f>'Previous Trades Import_OMS Quer'!K7524</f>
        <v>0</v>
      </c>
      <c r="L7524">
        <f>'Previous Trades Import_OMS Quer'!L7524</f>
        <v>0</v>
      </c>
      <c r="M7524">
        <f>'Previous Trades Import_OMS Quer'!M7524</f>
        <v>0</v>
      </c>
      <c r="N7524">
        <f>'Previous Trades Import_OMS Quer'!N7524</f>
        <v>0</v>
      </c>
      <c r="O7524" t="str">
        <f>CLEAN('Previous Trades Import_OMS Quer'!O7524)</f>
        <v/>
      </c>
      <c r="Q7524" s="25">
        <f t="shared" si="234"/>
        <v>0</v>
      </c>
      <c r="R7524" s="25" t="e">
        <f>VLOOKUP(O7524,'Currency Balance'!$O$3:$Q$32,3,0)</f>
        <v>#N/A</v>
      </c>
      <c r="S7524" t="e">
        <f t="shared" si="235"/>
        <v>#N/A</v>
      </c>
    </row>
    <row r="7525" spans="1:19">
      <c r="A7525">
        <f>'Previous Trades Import_OMS Quer'!A7525</f>
        <v>0</v>
      </c>
      <c r="B7525">
        <f>'Previous Trades Import_OMS Quer'!B7525</f>
        <v>0</v>
      </c>
      <c r="C7525" s="22">
        <f>'Previous Trades Import_OMS Quer'!C7525</f>
        <v>0</v>
      </c>
      <c r="D7525">
        <f>'Previous Trades Import_OMS Quer'!D7525</f>
        <v>0</v>
      </c>
      <c r="E7525" s="22">
        <f>'Previous Trades Import_OMS Quer'!E7525</f>
        <v>0</v>
      </c>
      <c r="F7525">
        <f>'Previous Trades Import_OMS Quer'!F7525</f>
        <v>0</v>
      </c>
      <c r="G7525">
        <f>'Previous Trades Import_OMS Quer'!G7525</f>
        <v>0</v>
      </c>
      <c r="H7525">
        <f>'Previous Trades Import_OMS Quer'!H7525</f>
        <v>0</v>
      </c>
      <c r="I7525">
        <f>'Previous Trades Import_OMS Quer'!I7525</f>
        <v>0</v>
      </c>
      <c r="J7525">
        <f>'Previous Trades Import_OMS Quer'!J7525</f>
        <v>0</v>
      </c>
      <c r="K7525">
        <f>'Previous Trades Import_OMS Quer'!K7525</f>
        <v>0</v>
      </c>
      <c r="L7525">
        <f>'Previous Trades Import_OMS Quer'!L7525</f>
        <v>0</v>
      </c>
      <c r="M7525">
        <f>'Previous Trades Import_OMS Quer'!M7525</f>
        <v>0</v>
      </c>
      <c r="N7525">
        <f>'Previous Trades Import_OMS Quer'!N7525</f>
        <v>0</v>
      </c>
      <c r="O7525" t="str">
        <f>CLEAN('Previous Trades Import_OMS Quer'!O7525)</f>
        <v/>
      </c>
      <c r="Q7525" s="25">
        <f t="shared" si="234"/>
        <v>0</v>
      </c>
      <c r="R7525" s="25" t="e">
        <f>VLOOKUP(O7525,'Currency Balance'!$O$3:$Q$32,3,0)</f>
        <v>#N/A</v>
      </c>
      <c r="S7525" t="e">
        <f t="shared" si="235"/>
        <v>#N/A</v>
      </c>
    </row>
    <row r="7526" spans="1:19">
      <c r="A7526">
        <f>'Previous Trades Import_OMS Quer'!A7526</f>
        <v>0</v>
      </c>
      <c r="B7526">
        <f>'Previous Trades Import_OMS Quer'!B7526</f>
        <v>0</v>
      </c>
      <c r="C7526" s="22">
        <f>'Previous Trades Import_OMS Quer'!C7526</f>
        <v>0</v>
      </c>
      <c r="D7526">
        <f>'Previous Trades Import_OMS Quer'!D7526</f>
        <v>0</v>
      </c>
      <c r="E7526" s="22">
        <f>'Previous Trades Import_OMS Quer'!E7526</f>
        <v>0</v>
      </c>
      <c r="F7526">
        <f>'Previous Trades Import_OMS Quer'!F7526</f>
        <v>0</v>
      </c>
      <c r="G7526">
        <f>'Previous Trades Import_OMS Quer'!G7526</f>
        <v>0</v>
      </c>
      <c r="H7526">
        <f>'Previous Trades Import_OMS Quer'!H7526</f>
        <v>0</v>
      </c>
      <c r="I7526">
        <f>'Previous Trades Import_OMS Quer'!I7526</f>
        <v>0</v>
      </c>
      <c r="J7526">
        <f>'Previous Trades Import_OMS Quer'!J7526</f>
        <v>0</v>
      </c>
      <c r="K7526">
        <f>'Previous Trades Import_OMS Quer'!K7526</f>
        <v>0</v>
      </c>
      <c r="L7526">
        <f>'Previous Trades Import_OMS Quer'!L7526</f>
        <v>0</v>
      </c>
      <c r="M7526">
        <f>'Previous Trades Import_OMS Quer'!M7526</f>
        <v>0</v>
      </c>
      <c r="N7526">
        <f>'Previous Trades Import_OMS Quer'!N7526</f>
        <v>0</v>
      </c>
      <c r="O7526" t="str">
        <f>CLEAN('Previous Trades Import_OMS Quer'!O7526)</f>
        <v/>
      </c>
      <c r="Q7526" s="25">
        <f t="shared" si="234"/>
        <v>0</v>
      </c>
      <c r="R7526" s="25" t="e">
        <f>VLOOKUP(O7526,'Currency Balance'!$O$3:$Q$32,3,0)</f>
        <v>#N/A</v>
      </c>
      <c r="S7526" t="e">
        <f t="shared" si="235"/>
        <v>#N/A</v>
      </c>
    </row>
    <row r="7527" spans="1:19">
      <c r="A7527">
        <f>'Previous Trades Import_OMS Quer'!A7527</f>
        <v>0</v>
      </c>
      <c r="B7527">
        <f>'Previous Trades Import_OMS Quer'!B7527</f>
        <v>0</v>
      </c>
      <c r="C7527" s="22">
        <f>'Previous Trades Import_OMS Quer'!C7527</f>
        <v>0</v>
      </c>
      <c r="D7527">
        <f>'Previous Trades Import_OMS Quer'!D7527</f>
        <v>0</v>
      </c>
      <c r="E7527" s="22">
        <f>'Previous Trades Import_OMS Quer'!E7527</f>
        <v>0</v>
      </c>
      <c r="F7527">
        <f>'Previous Trades Import_OMS Quer'!F7527</f>
        <v>0</v>
      </c>
      <c r="G7527">
        <f>'Previous Trades Import_OMS Quer'!G7527</f>
        <v>0</v>
      </c>
      <c r="H7527">
        <f>'Previous Trades Import_OMS Quer'!H7527</f>
        <v>0</v>
      </c>
      <c r="I7527">
        <f>'Previous Trades Import_OMS Quer'!I7527</f>
        <v>0</v>
      </c>
      <c r="J7527">
        <f>'Previous Trades Import_OMS Quer'!J7527</f>
        <v>0</v>
      </c>
      <c r="K7527">
        <f>'Previous Trades Import_OMS Quer'!K7527</f>
        <v>0</v>
      </c>
      <c r="L7527">
        <f>'Previous Trades Import_OMS Quer'!L7527</f>
        <v>0</v>
      </c>
      <c r="M7527">
        <f>'Previous Trades Import_OMS Quer'!M7527</f>
        <v>0</v>
      </c>
      <c r="N7527">
        <f>'Previous Trades Import_OMS Quer'!N7527</f>
        <v>0</v>
      </c>
      <c r="O7527" t="str">
        <f>CLEAN('Previous Trades Import_OMS Quer'!O7527)</f>
        <v/>
      </c>
      <c r="Q7527" s="25">
        <f t="shared" si="234"/>
        <v>0</v>
      </c>
      <c r="R7527" s="25" t="e">
        <f>VLOOKUP(O7527,'Currency Balance'!$O$3:$Q$32,3,0)</f>
        <v>#N/A</v>
      </c>
      <c r="S7527" t="e">
        <f t="shared" si="235"/>
        <v>#N/A</v>
      </c>
    </row>
    <row r="7528" spans="1:19">
      <c r="A7528">
        <f>'Previous Trades Import_OMS Quer'!A7528</f>
        <v>0</v>
      </c>
      <c r="B7528">
        <f>'Previous Trades Import_OMS Quer'!B7528</f>
        <v>0</v>
      </c>
      <c r="C7528" s="22">
        <f>'Previous Trades Import_OMS Quer'!C7528</f>
        <v>0</v>
      </c>
      <c r="D7528">
        <f>'Previous Trades Import_OMS Quer'!D7528</f>
        <v>0</v>
      </c>
      <c r="E7528" s="22">
        <f>'Previous Trades Import_OMS Quer'!E7528</f>
        <v>0</v>
      </c>
      <c r="F7528">
        <f>'Previous Trades Import_OMS Quer'!F7528</f>
        <v>0</v>
      </c>
      <c r="G7528">
        <f>'Previous Trades Import_OMS Quer'!G7528</f>
        <v>0</v>
      </c>
      <c r="H7528">
        <f>'Previous Trades Import_OMS Quer'!H7528</f>
        <v>0</v>
      </c>
      <c r="I7528">
        <f>'Previous Trades Import_OMS Quer'!I7528</f>
        <v>0</v>
      </c>
      <c r="J7528">
        <f>'Previous Trades Import_OMS Quer'!J7528</f>
        <v>0</v>
      </c>
      <c r="K7528">
        <f>'Previous Trades Import_OMS Quer'!K7528</f>
        <v>0</v>
      </c>
      <c r="L7528">
        <f>'Previous Trades Import_OMS Quer'!L7528</f>
        <v>0</v>
      </c>
      <c r="M7528">
        <f>'Previous Trades Import_OMS Quer'!M7528</f>
        <v>0</v>
      </c>
      <c r="N7528">
        <f>'Previous Trades Import_OMS Quer'!N7528</f>
        <v>0</v>
      </c>
      <c r="O7528" t="str">
        <f>CLEAN('Previous Trades Import_OMS Quer'!O7528)</f>
        <v/>
      </c>
      <c r="Q7528" s="25">
        <f t="shared" si="234"/>
        <v>0</v>
      </c>
      <c r="R7528" s="25" t="e">
        <f>VLOOKUP(O7528,'Currency Balance'!$O$3:$Q$32,3,0)</f>
        <v>#N/A</v>
      </c>
      <c r="S7528" t="e">
        <f t="shared" si="235"/>
        <v>#N/A</v>
      </c>
    </row>
    <row r="7529" spans="1:19">
      <c r="A7529">
        <f>'Previous Trades Import_OMS Quer'!A7529</f>
        <v>0</v>
      </c>
      <c r="B7529">
        <f>'Previous Trades Import_OMS Quer'!B7529</f>
        <v>0</v>
      </c>
      <c r="C7529" s="22">
        <f>'Previous Trades Import_OMS Quer'!C7529</f>
        <v>0</v>
      </c>
      <c r="D7529">
        <f>'Previous Trades Import_OMS Quer'!D7529</f>
        <v>0</v>
      </c>
      <c r="E7529" s="22">
        <f>'Previous Trades Import_OMS Quer'!E7529</f>
        <v>0</v>
      </c>
      <c r="F7529">
        <f>'Previous Trades Import_OMS Quer'!F7529</f>
        <v>0</v>
      </c>
      <c r="G7529">
        <f>'Previous Trades Import_OMS Quer'!G7529</f>
        <v>0</v>
      </c>
      <c r="H7529">
        <f>'Previous Trades Import_OMS Quer'!H7529</f>
        <v>0</v>
      </c>
      <c r="I7529">
        <f>'Previous Trades Import_OMS Quer'!I7529</f>
        <v>0</v>
      </c>
      <c r="J7529">
        <f>'Previous Trades Import_OMS Quer'!J7529</f>
        <v>0</v>
      </c>
      <c r="K7529">
        <f>'Previous Trades Import_OMS Quer'!K7529</f>
        <v>0</v>
      </c>
      <c r="L7529">
        <f>'Previous Trades Import_OMS Quer'!L7529</f>
        <v>0</v>
      </c>
      <c r="M7529">
        <f>'Previous Trades Import_OMS Quer'!M7529</f>
        <v>0</v>
      </c>
      <c r="N7529">
        <f>'Previous Trades Import_OMS Quer'!N7529</f>
        <v>0</v>
      </c>
      <c r="O7529" t="str">
        <f>CLEAN('Previous Trades Import_OMS Quer'!O7529)</f>
        <v/>
      </c>
      <c r="Q7529" s="25">
        <f t="shared" si="234"/>
        <v>0</v>
      </c>
      <c r="R7529" s="25" t="e">
        <f>VLOOKUP(O7529,'Currency Balance'!$O$3:$Q$32,3,0)</f>
        <v>#N/A</v>
      </c>
      <c r="S7529" t="e">
        <f t="shared" si="235"/>
        <v>#N/A</v>
      </c>
    </row>
    <row r="7530" spans="1:19">
      <c r="A7530">
        <f>'Previous Trades Import_OMS Quer'!A7530</f>
        <v>0</v>
      </c>
      <c r="B7530">
        <f>'Previous Trades Import_OMS Quer'!B7530</f>
        <v>0</v>
      </c>
      <c r="C7530" s="22">
        <f>'Previous Trades Import_OMS Quer'!C7530</f>
        <v>0</v>
      </c>
      <c r="D7530">
        <f>'Previous Trades Import_OMS Quer'!D7530</f>
        <v>0</v>
      </c>
      <c r="E7530" s="22">
        <f>'Previous Trades Import_OMS Quer'!E7530</f>
        <v>0</v>
      </c>
      <c r="F7530">
        <f>'Previous Trades Import_OMS Quer'!F7530</f>
        <v>0</v>
      </c>
      <c r="G7530">
        <f>'Previous Trades Import_OMS Quer'!G7530</f>
        <v>0</v>
      </c>
      <c r="H7530">
        <f>'Previous Trades Import_OMS Quer'!H7530</f>
        <v>0</v>
      </c>
      <c r="I7530">
        <f>'Previous Trades Import_OMS Quer'!I7530</f>
        <v>0</v>
      </c>
      <c r="J7530">
        <f>'Previous Trades Import_OMS Quer'!J7530</f>
        <v>0</v>
      </c>
      <c r="K7530">
        <f>'Previous Trades Import_OMS Quer'!K7530</f>
        <v>0</v>
      </c>
      <c r="L7530">
        <f>'Previous Trades Import_OMS Quer'!L7530</f>
        <v>0</v>
      </c>
      <c r="M7530">
        <f>'Previous Trades Import_OMS Quer'!M7530</f>
        <v>0</v>
      </c>
      <c r="N7530">
        <f>'Previous Trades Import_OMS Quer'!N7530</f>
        <v>0</v>
      </c>
      <c r="O7530" t="str">
        <f>CLEAN('Previous Trades Import_OMS Quer'!O7530)</f>
        <v/>
      </c>
      <c r="Q7530" s="25">
        <f t="shared" si="234"/>
        <v>0</v>
      </c>
      <c r="R7530" s="25" t="e">
        <f>VLOOKUP(O7530,'Currency Balance'!$O$3:$Q$32,3,0)</f>
        <v>#N/A</v>
      </c>
      <c r="S7530" t="e">
        <f t="shared" si="235"/>
        <v>#N/A</v>
      </c>
    </row>
    <row r="7531" spans="1:19">
      <c r="A7531">
        <f>'Previous Trades Import_OMS Quer'!A7531</f>
        <v>0</v>
      </c>
      <c r="B7531">
        <f>'Previous Trades Import_OMS Quer'!B7531</f>
        <v>0</v>
      </c>
      <c r="C7531" s="22">
        <f>'Previous Trades Import_OMS Quer'!C7531</f>
        <v>0</v>
      </c>
      <c r="D7531">
        <f>'Previous Trades Import_OMS Quer'!D7531</f>
        <v>0</v>
      </c>
      <c r="E7531" s="22">
        <f>'Previous Trades Import_OMS Quer'!E7531</f>
        <v>0</v>
      </c>
      <c r="F7531">
        <f>'Previous Trades Import_OMS Quer'!F7531</f>
        <v>0</v>
      </c>
      <c r="G7531">
        <f>'Previous Trades Import_OMS Quer'!G7531</f>
        <v>0</v>
      </c>
      <c r="H7531">
        <f>'Previous Trades Import_OMS Quer'!H7531</f>
        <v>0</v>
      </c>
      <c r="I7531">
        <f>'Previous Trades Import_OMS Quer'!I7531</f>
        <v>0</v>
      </c>
      <c r="J7531">
        <f>'Previous Trades Import_OMS Quer'!J7531</f>
        <v>0</v>
      </c>
      <c r="K7531">
        <f>'Previous Trades Import_OMS Quer'!K7531</f>
        <v>0</v>
      </c>
      <c r="L7531">
        <f>'Previous Trades Import_OMS Quer'!L7531</f>
        <v>0</v>
      </c>
      <c r="M7531">
        <f>'Previous Trades Import_OMS Quer'!M7531</f>
        <v>0</v>
      </c>
      <c r="N7531">
        <f>'Previous Trades Import_OMS Quer'!N7531</f>
        <v>0</v>
      </c>
      <c r="O7531" t="str">
        <f>CLEAN('Previous Trades Import_OMS Quer'!O7531)</f>
        <v/>
      </c>
      <c r="Q7531" s="25">
        <f t="shared" si="234"/>
        <v>0</v>
      </c>
      <c r="R7531" s="25" t="e">
        <f>VLOOKUP(O7531,'Currency Balance'!$O$3:$Q$32,3,0)</f>
        <v>#N/A</v>
      </c>
      <c r="S7531" t="e">
        <f t="shared" si="235"/>
        <v>#N/A</v>
      </c>
    </row>
    <row r="7532" spans="1:19">
      <c r="A7532">
        <f>'Previous Trades Import_OMS Quer'!A7532</f>
        <v>0</v>
      </c>
      <c r="B7532">
        <f>'Previous Trades Import_OMS Quer'!B7532</f>
        <v>0</v>
      </c>
      <c r="C7532" s="22">
        <f>'Previous Trades Import_OMS Quer'!C7532</f>
        <v>0</v>
      </c>
      <c r="D7532">
        <f>'Previous Trades Import_OMS Quer'!D7532</f>
        <v>0</v>
      </c>
      <c r="E7532" s="22">
        <f>'Previous Trades Import_OMS Quer'!E7532</f>
        <v>0</v>
      </c>
      <c r="F7532">
        <f>'Previous Trades Import_OMS Quer'!F7532</f>
        <v>0</v>
      </c>
      <c r="G7532">
        <f>'Previous Trades Import_OMS Quer'!G7532</f>
        <v>0</v>
      </c>
      <c r="H7532">
        <f>'Previous Trades Import_OMS Quer'!H7532</f>
        <v>0</v>
      </c>
      <c r="I7532">
        <f>'Previous Trades Import_OMS Quer'!I7532</f>
        <v>0</v>
      </c>
      <c r="J7532">
        <f>'Previous Trades Import_OMS Quer'!J7532</f>
        <v>0</v>
      </c>
      <c r="K7532">
        <f>'Previous Trades Import_OMS Quer'!K7532</f>
        <v>0</v>
      </c>
      <c r="L7532">
        <f>'Previous Trades Import_OMS Quer'!L7532</f>
        <v>0</v>
      </c>
      <c r="M7532">
        <f>'Previous Trades Import_OMS Quer'!M7532</f>
        <v>0</v>
      </c>
      <c r="N7532">
        <f>'Previous Trades Import_OMS Quer'!N7532</f>
        <v>0</v>
      </c>
      <c r="O7532" t="str">
        <f>CLEAN('Previous Trades Import_OMS Quer'!O7532)</f>
        <v/>
      </c>
      <c r="Q7532" s="25">
        <f t="shared" si="234"/>
        <v>0</v>
      </c>
      <c r="R7532" s="25" t="e">
        <f>VLOOKUP(O7532,'Currency Balance'!$O$3:$Q$32,3,0)</f>
        <v>#N/A</v>
      </c>
      <c r="S7532" t="e">
        <f t="shared" si="235"/>
        <v>#N/A</v>
      </c>
    </row>
    <row r="7533" spans="1:19">
      <c r="A7533">
        <f>'Previous Trades Import_OMS Quer'!A7533</f>
        <v>0</v>
      </c>
      <c r="B7533">
        <f>'Previous Trades Import_OMS Quer'!B7533</f>
        <v>0</v>
      </c>
      <c r="C7533" s="22">
        <f>'Previous Trades Import_OMS Quer'!C7533</f>
        <v>0</v>
      </c>
      <c r="D7533">
        <f>'Previous Trades Import_OMS Quer'!D7533</f>
        <v>0</v>
      </c>
      <c r="E7533" s="22">
        <f>'Previous Trades Import_OMS Quer'!E7533</f>
        <v>0</v>
      </c>
      <c r="F7533">
        <f>'Previous Trades Import_OMS Quer'!F7533</f>
        <v>0</v>
      </c>
      <c r="G7533">
        <f>'Previous Trades Import_OMS Quer'!G7533</f>
        <v>0</v>
      </c>
      <c r="H7533">
        <f>'Previous Trades Import_OMS Quer'!H7533</f>
        <v>0</v>
      </c>
      <c r="I7533">
        <f>'Previous Trades Import_OMS Quer'!I7533</f>
        <v>0</v>
      </c>
      <c r="J7533">
        <f>'Previous Trades Import_OMS Quer'!J7533</f>
        <v>0</v>
      </c>
      <c r="K7533">
        <f>'Previous Trades Import_OMS Quer'!K7533</f>
        <v>0</v>
      </c>
      <c r="L7533">
        <f>'Previous Trades Import_OMS Quer'!L7533</f>
        <v>0</v>
      </c>
      <c r="M7533">
        <f>'Previous Trades Import_OMS Quer'!M7533</f>
        <v>0</v>
      </c>
      <c r="N7533">
        <f>'Previous Trades Import_OMS Quer'!N7533</f>
        <v>0</v>
      </c>
      <c r="O7533" t="str">
        <f>CLEAN('Previous Trades Import_OMS Quer'!O7533)</f>
        <v/>
      </c>
      <c r="Q7533" s="25">
        <f t="shared" si="234"/>
        <v>0</v>
      </c>
      <c r="R7533" s="25" t="e">
        <f>VLOOKUP(O7533,'Currency Balance'!$O$3:$Q$32,3,0)</f>
        <v>#N/A</v>
      </c>
      <c r="S7533" t="e">
        <f t="shared" si="235"/>
        <v>#N/A</v>
      </c>
    </row>
    <row r="7534" spans="1:19">
      <c r="A7534">
        <f>'Previous Trades Import_OMS Quer'!A7534</f>
        <v>0</v>
      </c>
      <c r="B7534">
        <f>'Previous Trades Import_OMS Quer'!B7534</f>
        <v>0</v>
      </c>
      <c r="C7534" s="22">
        <f>'Previous Trades Import_OMS Quer'!C7534</f>
        <v>0</v>
      </c>
      <c r="D7534">
        <f>'Previous Trades Import_OMS Quer'!D7534</f>
        <v>0</v>
      </c>
      <c r="E7534" s="22">
        <f>'Previous Trades Import_OMS Quer'!E7534</f>
        <v>0</v>
      </c>
      <c r="F7534">
        <f>'Previous Trades Import_OMS Quer'!F7534</f>
        <v>0</v>
      </c>
      <c r="G7534">
        <f>'Previous Trades Import_OMS Quer'!G7534</f>
        <v>0</v>
      </c>
      <c r="H7534">
        <f>'Previous Trades Import_OMS Quer'!H7534</f>
        <v>0</v>
      </c>
      <c r="I7534">
        <f>'Previous Trades Import_OMS Quer'!I7534</f>
        <v>0</v>
      </c>
      <c r="J7534">
        <f>'Previous Trades Import_OMS Quer'!J7534</f>
        <v>0</v>
      </c>
      <c r="K7534">
        <f>'Previous Trades Import_OMS Quer'!K7534</f>
        <v>0</v>
      </c>
      <c r="L7534">
        <f>'Previous Trades Import_OMS Quer'!L7534</f>
        <v>0</v>
      </c>
      <c r="M7534">
        <f>'Previous Trades Import_OMS Quer'!M7534</f>
        <v>0</v>
      </c>
      <c r="N7534">
        <f>'Previous Trades Import_OMS Quer'!N7534</f>
        <v>0</v>
      </c>
      <c r="O7534" t="str">
        <f>CLEAN('Previous Trades Import_OMS Quer'!O7534)</f>
        <v/>
      </c>
      <c r="Q7534" s="25">
        <f t="shared" si="234"/>
        <v>0</v>
      </c>
      <c r="R7534" s="25" t="e">
        <f>VLOOKUP(O7534,'Currency Balance'!$O$3:$Q$32,3,0)</f>
        <v>#N/A</v>
      </c>
      <c r="S7534" t="e">
        <f t="shared" si="235"/>
        <v>#N/A</v>
      </c>
    </row>
    <row r="7535" spans="1:19">
      <c r="A7535">
        <f>'Previous Trades Import_OMS Quer'!A7535</f>
        <v>0</v>
      </c>
      <c r="B7535">
        <f>'Previous Trades Import_OMS Quer'!B7535</f>
        <v>0</v>
      </c>
      <c r="C7535" s="22">
        <f>'Previous Trades Import_OMS Quer'!C7535</f>
        <v>0</v>
      </c>
      <c r="D7535">
        <f>'Previous Trades Import_OMS Quer'!D7535</f>
        <v>0</v>
      </c>
      <c r="E7535" s="22">
        <f>'Previous Trades Import_OMS Quer'!E7535</f>
        <v>0</v>
      </c>
      <c r="F7535">
        <f>'Previous Trades Import_OMS Quer'!F7535</f>
        <v>0</v>
      </c>
      <c r="G7535">
        <f>'Previous Trades Import_OMS Quer'!G7535</f>
        <v>0</v>
      </c>
      <c r="H7535">
        <f>'Previous Trades Import_OMS Quer'!H7535</f>
        <v>0</v>
      </c>
      <c r="I7535">
        <f>'Previous Trades Import_OMS Quer'!I7535</f>
        <v>0</v>
      </c>
      <c r="J7535">
        <f>'Previous Trades Import_OMS Quer'!J7535</f>
        <v>0</v>
      </c>
      <c r="K7535">
        <f>'Previous Trades Import_OMS Quer'!K7535</f>
        <v>0</v>
      </c>
      <c r="L7535">
        <f>'Previous Trades Import_OMS Quer'!L7535</f>
        <v>0</v>
      </c>
      <c r="M7535">
        <f>'Previous Trades Import_OMS Quer'!M7535</f>
        <v>0</v>
      </c>
      <c r="N7535">
        <f>'Previous Trades Import_OMS Quer'!N7535</f>
        <v>0</v>
      </c>
      <c r="O7535" t="str">
        <f>CLEAN('Previous Trades Import_OMS Quer'!O7535)</f>
        <v/>
      </c>
      <c r="Q7535" s="25">
        <f t="shared" si="234"/>
        <v>0</v>
      </c>
      <c r="R7535" s="25" t="e">
        <f>VLOOKUP(O7535,'Currency Balance'!$O$3:$Q$32,3,0)</f>
        <v>#N/A</v>
      </c>
      <c r="S7535" t="e">
        <f t="shared" si="235"/>
        <v>#N/A</v>
      </c>
    </row>
    <row r="7536" spans="1:19">
      <c r="A7536">
        <f>'Previous Trades Import_OMS Quer'!A7536</f>
        <v>0</v>
      </c>
      <c r="B7536">
        <f>'Previous Trades Import_OMS Quer'!B7536</f>
        <v>0</v>
      </c>
      <c r="C7536" s="22">
        <f>'Previous Trades Import_OMS Quer'!C7536</f>
        <v>0</v>
      </c>
      <c r="D7536">
        <f>'Previous Trades Import_OMS Quer'!D7536</f>
        <v>0</v>
      </c>
      <c r="E7536" s="22">
        <f>'Previous Trades Import_OMS Quer'!E7536</f>
        <v>0</v>
      </c>
      <c r="F7536">
        <f>'Previous Trades Import_OMS Quer'!F7536</f>
        <v>0</v>
      </c>
      <c r="G7536">
        <f>'Previous Trades Import_OMS Quer'!G7536</f>
        <v>0</v>
      </c>
      <c r="H7536">
        <f>'Previous Trades Import_OMS Quer'!H7536</f>
        <v>0</v>
      </c>
      <c r="I7536">
        <f>'Previous Trades Import_OMS Quer'!I7536</f>
        <v>0</v>
      </c>
      <c r="J7536">
        <f>'Previous Trades Import_OMS Quer'!J7536</f>
        <v>0</v>
      </c>
      <c r="K7536">
        <f>'Previous Trades Import_OMS Quer'!K7536</f>
        <v>0</v>
      </c>
      <c r="L7536">
        <f>'Previous Trades Import_OMS Quer'!L7536</f>
        <v>0</v>
      </c>
      <c r="M7536">
        <f>'Previous Trades Import_OMS Quer'!M7536</f>
        <v>0</v>
      </c>
      <c r="N7536">
        <f>'Previous Trades Import_OMS Quer'!N7536</f>
        <v>0</v>
      </c>
      <c r="O7536" t="str">
        <f>CLEAN('Previous Trades Import_OMS Quer'!O7536)</f>
        <v/>
      </c>
      <c r="Q7536" s="25">
        <f t="shared" si="234"/>
        <v>0</v>
      </c>
      <c r="R7536" s="25" t="e">
        <f>VLOOKUP(O7536,'Currency Balance'!$O$3:$Q$32,3,0)</f>
        <v>#N/A</v>
      </c>
      <c r="S7536" t="e">
        <f t="shared" si="235"/>
        <v>#N/A</v>
      </c>
    </row>
    <row r="7537" spans="1:19">
      <c r="A7537">
        <f>'Previous Trades Import_OMS Quer'!A7537</f>
        <v>0</v>
      </c>
      <c r="B7537">
        <f>'Previous Trades Import_OMS Quer'!B7537</f>
        <v>0</v>
      </c>
      <c r="C7537" s="22">
        <f>'Previous Trades Import_OMS Quer'!C7537</f>
        <v>0</v>
      </c>
      <c r="D7537">
        <f>'Previous Trades Import_OMS Quer'!D7537</f>
        <v>0</v>
      </c>
      <c r="E7537" s="22">
        <f>'Previous Trades Import_OMS Quer'!E7537</f>
        <v>0</v>
      </c>
      <c r="F7537">
        <f>'Previous Trades Import_OMS Quer'!F7537</f>
        <v>0</v>
      </c>
      <c r="G7537">
        <f>'Previous Trades Import_OMS Quer'!G7537</f>
        <v>0</v>
      </c>
      <c r="H7537">
        <f>'Previous Trades Import_OMS Quer'!H7537</f>
        <v>0</v>
      </c>
      <c r="I7537">
        <f>'Previous Trades Import_OMS Quer'!I7537</f>
        <v>0</v>
      </c>
      <c r="J7537">
        <f>'Previous Trades Import_OMS Quer'!J7537</f>
        <v>0</v>
      </c>
      <c r="K7537">
        <f>'Previous Trades Import_OMS Quer'!K7537</f>
        <v>0</v>
      </c>
      <c r="L7537">
        <f>'Previous Trades Import_OMS Quer'!L7537</f>
        <v>0</v>
      </c>
      <c r="M7537">
        <f>'Previous Trades Import_OMS Quer'!M7537</f>
        <v>0</v>
      </c>
      <c r="N7537">
        <f>'Previous Trades Import_OMS Quer'!N7537</f>
        <v>0</v>
      </c>
      <c r="O7537" t="str">
        <f>CLEAN('Previous Trades Import_OMS Quer'!O7537)</f>
        <v/>
      </c>
      <c r="Q7537" s="25">
        <f t="shared" si="234"/>
        <v>0</v>
      </c>
      <c r="R7537" s="25" t="e">
        <f>VLOOKUP(O7537,'Currency Balance'!$O$3:$Q$32,3,0)</f>
        <v>#N/A</v>
      </c>
      <c r="S7537" t="e">
        <f t="shared" si="235"/>
        <v>#N/A</v>
      </c>
    </row>
    <row r="7538" spans="1:19">
      <c r="A7538">
        <f>'Previous Trades Import_OMS Quer'!A7538</f>
        <v>0</v>
      </c>
      <c r="B7538">
        <f>'Previous Trades Import_OMS Quer'!B7538</f>
        <v>0</v>
      </c>
      <c r="C7538" s="22">
        <f>'Previous Trades Import_OMS Quer'!C7538</f>
        <v>0</v>
      </c>
      <c r="D7538">
        <f>'Previous Trades Import_OMS Quer'!D7538</f>
        <v>0</v>
      </c>
      <c r="E7538" s="22">
        <f>'Previous Trades Import_OMS Quer'!E7538</f>
        <v>0</v>
      </c>
      <c r="F7538">
        <f>'Previous Trades Import_OMS Quer'!F7538</f>
        <v>0</v>
      </c>
      <c r="G7538">
        <f>'Previous Trades Import_OMS Quer'!G7538</f>
        <v>0</v>
      </c>
      <c r="H7538">
        <f>'Previous Trades Import_OMS Quer'!H7538</f>
        <v>0</v>
      </c>
      <c r="I7538">
        <f>'Previous Trades Import_OMS Quer'!I7538</f>
        <v>0</v>
      </c>
      <c r="J7538">
        <f>'Previous Trades Import_OMS Quer'!J7538</f>
        <v>0</v>
      </c>
      <c r="K7538">
        <f>'Previous Trades Import_OMS Quer'!K7538</f>
        <v>0</v>
      </c>
      <c r="L7538">
        <f>'Previous Trades Import_OMS Quer'!L7538</f>
        <v>0</v>
      </c>
      <c r="M7538">
        <f>'Previous Trades Import_OMS Quer'!M7538</f>
        <v>0</v>
      </c>
      <c r="N7538">
        <f>'Previous Trades Import_OMS Quer'!N7538</f>
        <v>0</v>
      </c>
      <c r="O7538" t="str">
        <f>CLEAN('Previous Trades Import_OMS Quer'!O7538)</f>
        <v/>
      </c>
      <c r="Q7538" s="25">
        <f t="shared" si="234"/>
        <v>0</v>
      </c>
      <c r="R7538" s="25" t="e">
        <f>VLOOKUP(O7538,'Currency Balance'!$O$3:$Q$32,3,0)</f>
        <v>#N/A</v>
      </c>
      <c r="S7538" t="e">
        <f t="shared" si="235"/>
        <v>#N/A</v>
      </c>
    </row>
    <row r="7539" spans="1:19">
      <c r="A7539">
        <f>'Previous Trades Import_OMS Quer'!A7539</f>
        <v>0</v>
      </c>
      <c r="B7539">
        <f>'Previous Trades Import_OMS Quer'!B7539</f>
        <v>0</v>
      </c>
      <c r="C7539" s="22">
        <f>'Previous Trades Import_OMS Quer'!C7539</f>
        <v>0</v>
      </c>
      <c r="D7539">
        <f>'Previous Trades Import_OMS Quer'!D7539</f>
        <v>0</v>
      </c>
      <c r="E7539" s="22">
        <f>'Previous Trades Import_OMS Quer'!E7539</f>
        <v>0</v>
      </c>
      <c r="F7539">
        <f>'Previous Trades Import_OMS Quer'!F7539</f>
        <v>0</v>
      </c>
      <c r="G7539">
        <f>'Previous Trades Import_OMS Quer'!G7539</f>
        <v>0</v>
      </c>
      <c r="H7539">
        <f>'Previous Trades Import_OMS Quer'!H7539</f>
        <v>0</v>
      </c>
      <c r="I7539">
        <f>'Previous Trades Import_OMS Quer'!I7539</f>
        <v>0</v>
      </c>
      <c r="J7539">
        <f>'Previous Trades Import_OMS Quer'!J7539</f>
        <v>0</v>
      </c>
      <c r="K7539">
        <f>'Previous Trades Import_OMS Quer'!K7539</f>
        <v>0</v>
      </c>
      <c r="L7539">
        <f>'Previous Trades Import_OMS Quer'!L7539</f>
        <v>0</v>
      </c>
      <c r="M7539">
        <f>'Previous Trades Import_OMS Quer'!M7539</f>
        <v>0</v>
      </c>
      <c r="N7539">
        <f>'Previous Trades Import_OMS Quer'!N7539</f>
        <v>0</v>
      </c>
      <c r="O7539" t="str">
        <f>CLEAN('Previous Trades Import_OMS Quer'!O7539)</f>
        <v/>
      </c>
      <c r="Q7539" s="25">
        <f t="shared" si="234"/>
        <v>0</v>
      </c>
      <c r="R7539" s="25" t="e">
        <f>VLOOKUP(O7539,'Currency Balance'!$O$3:$Q$32,3,0)</f>
        <v>#N/A</v>
      </c>
      <c r="S7539" t="e">
        <f t="shared" si="235"/>
        <v>#N/A</v>
      </c>
    </row>
    <row r="7540" spans="1:19">
      <c r="A7540">
        <f>'Previous Trades Import_OMS Quer'!A7540</f>
        <v>0</v>
      </c>
      <c r="B7540">
        <f>'Previous Trades Import_OMS Quer'!B7540</f>
        <v>0</v>
      </c>
      <c r="C7540" s="22">
        <f>'Previous Trades Import_OMS Quer'!C7540</f>
        <v>0</v>
      </c>
      <c r="D7540">
        <f>'Previous Trades Import_OMS Quer'!D7540</f>
        <v>0</v>
      </c>
      <c r="E7540" s="22">
        <f>'Previous Trades Import_OMS Quer'!E7540</f>
        <v>0</v>
      </c>
      <c r="F7540">
        <f>'Previous Trades Import_OMS Quer'!F7540</f>
        <v>0</v>
      </c>
      <c r="G7540">
        <f>'Previous Trades Import_OMS Quer'!G7540</f>
        <v>0</v>
      </c>
      <c r="H7540">
        <f>'Previous Trades Import_OMS Quer'!H7540</f>
        <v>0</v>
      </c>
      <c r="I7540">
        <f>'Previous Trades Import_OMS Quer'!I7540</f>
        <v>0</v>
      </c>
      <c r="J7540">
        <f>'Previous Trades Import_OMS Quer'!J7540</f>
        <v>0</v>
      </c>
      <c r="K7540">
        <f>'Previous Trades Import_OMS Quer'!K7540</f>
        <v>0</v>
      </c>
      <c r="L7540">
        <f>'Previous Trades Import_OMS Quer'!L7540</f>
        <v>0</v>
      </c>
      <c r="M7540">
        <f>'Previous Trades Import_OMS Quer'!M7540</f>
        <v>0</v>
      </c>
      <c r="N7540">
        <f>'Previous Trades Import_OMS Quer'!N7540</f>
        <v>0</v>
      </c>
      <c r="O7540" t="str">
        <f>CLEAN('Previous Trades Import_OMS Quer'!O7540)</f>
        <v/>
      </c>
      <c r="Q7540" s="25">
        <f t="shared" si="234"/>
        <v>0</v>
      </c>
      <c r="R7540" s="25" t="e">
        <f>VLOOKUP(O7540,'Currency Balance'!$O$3:$Q$32,3,0)</f>
        <v>#N/A</v>
      </c>
      <c r="S7540" t="e">
        <f t="shared" si="235"/>
        <v>#N/A</v>
      </c>
    </row>
    <row r="7541" spans="1:19">
      <c r="A7541">
        <f>'Previous Trades Import_OMS Quer'!A7541</f>
        <v>0</v>
      </c>
      <c r="B7541">
        <f>'Previous Trades Import_OMS Quer'!B7541</f>
        <v>0</v>
      </c>
      <c r="C7541" s="22">
        <f>'Previous Trades Import_OMS Quer'!C7541</f>
        <v>0</v>
      </c>
      <c r="D7541">
        <f>'Previous Trades Import_OMS Quer'!D7541</f>
        <v>0</v>
      </c>
      <c r="E7541" s="22">
        <f>'Previous Trades Import_OMS Quer'!E7541</f>
        <v>0</v>
      </c>
      <c r="F7541">
        <f>'Previous Trades Import_OMS Quer'!F7541</f>
        <v>0</v>
      </c>
      <c r="G7541">
        <f>'Previous Trades Import_OMS Quer'!G7541</f>
        <v>0</v>
      </c>
      <c r="H7541">
        <f>'Previous Trades Import_OMS Quer'!H7541</f>
        <v>0</v>
      </c>
      <c r="I7541">
        <f>'Previous Trades Import_OMS Quer'!I7541</f>
        <v>0</v>
      </c>
      <c r="J7541">
        <f>'Previous Trades Import_OMS Quer'!J7541</f>
        <v>0</v>
      </c>
      <c r="K7541">
        <f>'Previous Trades Import_OMS Quer'!K7541</f>
        <v>0</v>
      </c>
      <c r="L7541">
        <f>'Previous Trades Import_OMS Quer'!L7541</f>
        <v>0</v>
      </c>
      <c r="M7541">
        <f>'Previous Trades Import_OMS Quer'!M7541</f>
        <v>0</v>
      </c>
      <c r="N7541">
        <f>'Previous Trades Import_OMS Quer'!N7541</f>
        <v>0</v>
      </c>
      <c r="O7541" t="str">
        <f>CLEAN('Previous Trades Import_OMS Quer'!O7541)</f>
        <v/>
      </c>
      <c r="Q7541" s="25">
        <f t="shared" si="234"/>
        <v>0</v>
      </c>
      <c r="R7541" s="25" t="e">
        <f>VLOOKUP(O7541,'Currency Balance'!$O$3:$Q$32,3,0)</f>
        <v>#N/A</v>
      </c>
      <c r="S7541" t="e">
        <f t="shared" si="235"/>
        <v>#N/A</v>
      </c>
    </row>
    <row r="7542" spans="1:19">
      <c r="A7542">
        <f>'Previous Trades Import_OMS Quer'!A7542</f>
        <v>0</v>
      </c>
      <c r="B7542">
        <f>'Previous Trades Import_OMS Quer'!B7542</f>
        <v>0</v>
      </c>
      <c r="C7542" s="22">
        <f>'Previous Trades Import_OMS Quer'!C7542</f>
        <v>0</v>
      </c>
      <c r="D7542">
        <f>'Previous Trades Import_OMS Quer'!D7542</f>
        <v>0</v>
      </c>
      <c r="E7542" s="22">
        <f>'Previous Trades Import_OMS Quer'!E7542</f>
        <v>0</v>
      </c>
      <c r="F7542">
        <f>'Previous Trades Import_OMS Quer'!F7542</f>
        <v>0</v>
      </c>
      <c r="G7542">
        <f>'Previous Trades Import_OMS Quer'!G7542</f>
        <v>0</v>
      </c>
      <c r="H7542">
        <f>'Previous Trades Import_OMS Quer'!H7542</f>
        <v>0</v>
      </c>
      <c r="I7542">
        <f>'Previous Trades Import_OMS Quer'!I7542</f>
        <v>0</v>
      </c>
      <c r="J7542">
        <f>'Previous Trades Import_OMS Quer'!J7542</f>
        <v>0</v>
      </c>
      <c r="K7542">
        <f>'Previous Trades Import_OMS Quer'!K7542</f>
        <v>0</v>
      </c>
      <c r="L7542">
        <f>'Previous Trades Import_OMS Quer'!L7542</f>
        <v>0</v>
      </c>
      <c r="M7542">
        <f>'Previous Trades Import_OMS Quer'!M7542</f>
        <v>0</v>
      </c>
      <c r="N7542">
        <f>'Previous Trades Import_OMS Quer'!N7542</f>
        <v>0</v>
      </c>
      <c r="O7542" t="str">
        <f>CLEAN('Previous Trades Import_OMS Quer'!O7542)</f>
        <v/>
      </c>
      <c r="Q7542" s="25">
        <f t="shared" si="234"/>
        <v>0</v>
      </c>
      <c r="R7542" s="25" t="e">
        <f>VLOOKUP(O7542,'Currency Balance'!$O$3:$Q$32,3,0)</f>
        <v>#N/A</v>
      </c>
      <c r="S7542" t="e">
        <f t="shared" si="235"/>
        <v>#N/A</v>
      </c>
    </row>
    <row r="7543" spans="1:19">
      <c r="A7543">
        <f>'Previous Trades Import_OMS Quer'!A7543</f>
        <v>0</v>
      </c>
      <c r="B7543">
        <f>'Previous Trades Import_OMS Quer'!B7543</f>
        <v>0</v>
      </c>
      <c r="C7543" s="22">
        <f>'Previous Trades Import_OMS Quer'!C7543</f>
        <v>0</v>
      </c>
      <c r="D7543">
        <f>'Previous Trades Import_OMS Quer'!D7543</f>
        <v>0</v>
      </c>
      <c r="E7543" s="22">
        <f>'Previous Trades Import_OMS Quer'!E7543</f>
        <v>0</v>
      </c>
      <c r="F7543">
        <f>'Previous Trades Import_OMS Quer'!F7543</f>
        <v>0</v>
      </c>
      <c r="G7543">
        <f>'Previous Trades Import_OMS Quer'!G7543</f>
        <v>0</v>
      </c>
      <c r="H7543">
        <f>'Previous Trades Import_OMS Quer'!H7543</f>
        <v>0</v>
      </c>
      <c r="I7543">
        <f>'Previous Trades Import_OMS Quer'!I7543</f>
        <v>0</v>
      </c>
      <c r="J7543">
        <f>'Previous Trades Import_OMS Quer'!J7543</f>
        <v>0</v>
      </c>
      <c r="K7543">
        <f>'Previous Trades Import_OMS Quer'!K7543</f>
        <v>0</v>
      </c>
      <c r="L7543">
        <f>'Previous Trades Import_OMS Quer'!L7543</f>
        <v>0</v>
      </c>
      <c r="M7543">
        <f>'Previous Trades Import_OMS Quer'!M7543</f>
        <v>0</v>
      </c>
      <c r="N7543">
        <f>'Previous Trades Import_OMS Quer'!N7543</f>
        <v>0</v>
      </c>
      <c r="O7543" t="str">
        <f>CLEAN('Previous Trades Import_OMS Quer'!O7543)</f>
        <v/>
      </c>
      <c r="Q7543" s="25">
        <f t="shared" si="234"/>
        <v>0</v>
      </c>
      <c r="R7543" s="25" t="e">
        <f>VLOOKUP(O7543,'Currency Balance'!$O$3:$Q$32,3,0)</f>
        <v>#N/A</v>
      </c>
      <c r="S7543" t="e">
        <f t="shared" si="235"/>
        <v>#N/A</v>
      </c>
    </row>
    <row r="7544" spans="1:19">
      <c r="A7544">
        <f>'Previous Trades Import_OMS Quer'!A7544</f>
        <v>0</v>
      </c>
      <c r="B7544">
        <f>'Previous Trades Import_OMS Quer'!B7544</f>
        <v>0</v>
      </c>
      <c r="C7544" s="22">
        <f>'Previous Trades Import_OMS Quer'!C7544</f>
        <v>0</v>
      </c>
      <c r="D7544">
        <f>'Previous Trades Import_OMS Quer'!D7544</f>
        <v>0</v>
      </c>
      <c r="E7544" s="22">
        <f>'Previous Trades Import_OMS Quer'!E7544</f>
        <v>0</v>
      </c>
      <c r="F7544">
        <f>'Previous Trades Import_OMS Quer'!F7544</f>
        <v>0</v>
      </c>
      <c r="G7544">
        <f>'Previous Trades Import_OMS Quer'!G7544</f>
        <v>0</v>
      </c>
      <c r="H7544">
        <f>'Previous Trades Import_OMS Quer'!H7544</f>
        <v>0</v>
      </c>
      <c r="I7544">
        <f>'Previous Trades Import_OMS Quer'!I7544</f>
        <v>0</v>
      </c>
      <c r="J7544">
        <f>'Previous Trades Import_OMS Quer'!J7544</f>
        <v>0</v>
      </c>
      <c r="K7544">
        <f>'Previous Trades Import_OMS Quer'!K7544</f>
        <v>0</v>
      </c>
      <c r="L7544">
        <f>'Previous Trades Import_OMS Quer'!L7544</f>
        <v>0</v>
      </c>
      <c r="M7544">
        <f>'Previous Trades Import_OMS Quer'!M7544</f>
        <v>0</v>
      </c>
      <c r="N7544">
        <f>'Previous Trades Import_OMS Quer'!N7544</f>
        <v>0</v>
      </c>
      <c r="O7544" t="str">
        <f>CLEAN('Previous Trades Import_OMS Quer'!O7544)</f>
        <v/>
      </c>
      <c r="Q7544" s="25">
        <f t="shared" si="234"/>
        <v>0</v>
      </c>
      <c r="R7544" s="25" t="e">
        <f>VLOOKUP(O7544,'Currency Balance'!$O$3:$Q$32,3,0)</f>
        <v>#N/A</v>
      </c>
      <c r="S7544" t="e">
        <f t="shared" si="235"/>
        <v>#N/A</v>
      </c>
    </row>
    <row r="7545" spans="1:19">
      <c r="A7545">
        <f>'Previous Trades Import_OMS Quer'!A7545</f>
        <v>0</v>
      </c>
      <c r="B7545">
        <f>'Previous Trades Import_OMS Quer'!B7545</f>
        <v>0</v>
      </c>
      <c r="C7545" s="22">
        <f>'Previous Trades Import_OMS Quer'!C7545</f>
        <v>0</v>
      </c>
      <c r="D7545">
        <f>'Previous Trades Import_OMS Quer'!D7545</f>
        <v>0</v>
      </c>
      <c r="E7545" s="22">
        <f>'Previous Trades Import_OMS Quer'!E7545</f>
        <v>0</v>
      </c>
      <c r="F7545">
        <f>'Previous Trades Import_OMS Quer'!F7545</f>
        <v>0</v>
      </c>
      <c r="G7545">
        <f>'Previous Trades Import_OMS Quer'!G7545</f>
        <v>0</v>
      </c>
      <c r="H7545">
        <f>'Previous Trades Import_OMS Quer'!H7545</f>
        <v>0</v>
      </c>
      <c r="I7545">
        <f>'Previous Trades Import_OMS Quer'!I7545</f>
        <v>0</v>
      </c>
      <c r="J7545">
        <f>'Previous Trades Import_OMS Quer'!J7545</f>
        <v>0</v>
      </c>
      <c r="K7545">
        <f>'Previous Trades Import_OMS Quer'!K7545</f>
        <v>0</v>
      </c>
      <c r="L7545">
        <f>'Previous Trades Import_OMS Quer'!L7545</f>
        <v>0</v>
      </c>
      <c r="M7545">
        <f>'Previous Trades Import_OMS Quer'!M7545</f>
        <v>0</v>
      </c>
      <c r="N7545">
        <f>'Previous Trades Import_OMS Quer'!N7545</f>
        <v>0</v>
      </c>
      <c r="O7545" t="str">
        <f>CLEAN('Previous Trades Import_OMS Quer'!O7545)</f>
        <v/>
      </c>
      <c r="Q7545" s="25">
        <f t="shared" si="234"/>
        <v>0</v>
      </c>
      <c r="R7545" s="25" t="e">
        <f>VLOOKUP(O7545,'Currency Balance'!$O$3:$Q$32,3,0)</f>
        <v>#N/A</v>
      </c>
      <c r="S7545" t="e">
        <f t="shared" si="235"/>
        <v>#N/A</v>
      </c>
    </row>
    <row r="7546" spans="1:19">
      <c r="A7546">
        <f>'Previous Trades Import_OMS Quer'!A7546</f>
        <v>0</v>
      </c>
      <c r="B7546">
        <f>'Previous Trades Import_OMS Quer'!B7546</f>
        <v>0</v>
      </c>
      <c r="C7546" s="22">
        <f>'Previous Trades Import_OMS Quer'!C7546</f>
        <v>0</v>
      </c>
      <c r="D7546">
        <f>'Previous Trades Import_OMS Quer'!D7546</f>
        <v>0</v>
      </c>
      <c r="E7546" s="22">
        <f>'Previous Trades Import_OMS Quer'!E7546</f>
        <v>0</v>
      </c>
      <c r="F7546">
        <f>'Previous Trades Import_OMS Quer'!F7546</f>
        <v>0</v>
      </c>
      <c r="G7546">
        <f>'Previous Trades Import_OMS Quer'!G7546</f>
        <v>0</v>
      </c>
      <c r="H7546">
        <f>'Previous Trades Import_OMS Quer'!H7546</f>
        <v>0</v>
      </c>
      <c r="I7546">
        <f>'Previous Trades Import_OMS Quer'!I7546</f>
        <v>0</v>
      </c>
      <c r="J7546">
        <f>'Previous Trades Import_OMS Quer'!J7546</f>
        <v>0</v>
      </c>
      <c r="K7546">
        <f>'Previous Trades Import_OMS Quer'!K7546</f>
        <v>0</v>
      </c>
      <c r="L7546">
        <f>'Previous Trades Import_OMS Quer'!L7546</f>
        <v>0</v>
      </c>
      <c r="M7546">
        <f>'Previous Trades Import_OMS Quer'!M7546</f>
        <v>0</v>
      </c>
      <c r="N7546">
        <f>'Previous Trades Import_OMS Quer'!N7546</f>
        <v>0</v>
      </c>
      <c r="O7546" t="str">
        <f>CLEAN('Previous Trades Import_OMS Quer'!O7546)</f>
        <v/>
      </c>
      <c r="Q7546" s="25">
        <f t="shared" si="234"/>
        <v>0</v>
      </c>
      <c r="R7546" s="25" t="e">
        <f>VLOOKUP(O7546,'Currency Balance'!$O$3:$Q$32,3,0)</f>
        <v>#N/A</v>
      </c>
      <c r="S7546" t="e">
        <f t="shared" si="235"/>
        <v>#N/A</v>
      </c>
    </row>
    <row r="7547" spans="1:19">
      <c r="A7547">
        <f>'Previous Trades Import_OMS Quer'!A7547</f>
        <v>0</v>
      </c>
      <c r="B7547">
        <f>'Previous Trades Import_OMS Quer'!B7547</f>
        <v>0</v>
      </c>
      <c r="C7547" s="22">
        <f>'Previous Trades Import_OMS Quer'!C7547</f>
        <v>0</v>
      </c>
      <c r="D7547">
        <f>'Previous Trades Import_OMS Quer'!D7547</f>
        <v>0</v>
      </c>
      <c r="E7547" s="22">
        <f>'Previous Trades Import_OMS Quer'!E7547</f>
        <v>0</v>
      </c>
      <c r="F7547">
        <f>'Previous Trades Import_OMS Quer'!F7547</f>
        <v>0</v>
      </c>
      <c r="G7547">
        <f>'Previous Trades Import_OMS Quer'!G7547</f>
        <v>0</v>
      </c>
      <c r="H7547">
        <f>'Previous Trades Import_OMS Quer'!H7547</f>
        <v>0</v>
      </c>
      <c r="I7547">
        <f>'Previous Trades Import_OMS Quer'!I7547</f>
        <v>0</v>
      </c>
      <c r="J7547">
        <f>'Previous Trades Import_OMS Quer'!J7547</f>
        <v>0</v>
      </c>
      <c r="K7547">
        <f>'Previous Trades Import_OMS Quer'!K7547</f>
        <v>0</v>
      </c>
      <c r="L7547">
        <f>'Previous Trades Import_OMS Quer'!L7547</f>
        <v>0</v>
      </c>
      <c r="M7547">
        <f>'Previous Trades Import_OMS Quer'!M7547</f>
        <v>0</v>
      </c>
      <c r="N7547">
        <f>'Previous Trades Import_OMS Quer'!N7547</f>
        <v>0</v>
      </c>
      <c r="O7547" t="str">
        <f>CLEAN('Previous Trades Import_OMS Quer'!O7547)</f>
        <v/>
      </c>
      <c r="Q7547" s="25">
        <f t="shared" si="234"/>
        <v>0</v>
      </c>
      <c r="R7547" s="25" t="e">
        <f>VLOOKUP(O7547,'Currency Balance'!$O$3:$Q$32,3,0)</f>
        <v>#N/A</v>
      </c>
      <c r="S7547" t="e">
        <f t="shared" si="235"/>
        <v>#N/A</v>
      </c>
    </row>
    <row r="7548" spans="1:19">
      <c r="A7548">
        <f>'Previous Trades Import_OMS Quer'!A7548</f>
        <v>0</v>
      </c>
      <c r="B7548">
        <f>'Previous Trades Import_OMS Quer'!B7548</f>
        <v>0</v>
      </c>
      <c r="C7548" s="22">
        <f>'Previous Trades Import_OMS Quer'!C7548</f>
        <v>0</v>
      </c>
      <c r="D7548">
        <f>'Previous Trades Import_OMS Quer'!D7548</f>
        <v>0</v>
      </c>
      <c r="E7548" s="22">
        <f>'Previous Trades Import_OMS Quer'!E7548</f>
        <v>0</v>
      </c>
      <c r="F7548">
        <f>'Previous Trades Import_OMS Quer'!F7548</f>
        <v>0</v>
      </c>
      <c r="G7548">
        <f>'Previous Trades Import_OMS Quer'!G7548</f>
        <v>0</v>
      </c>
      <c r="H7548">
        <f>'Previous Trades Import_OMS Quer'!H7548</f>
        <v>0</v>
      </c>
      <c r="I7548">
        <f>'Previous Trades Import_OMS Quer'!I7548</f>
        <v>0</v>
      </c>
      <c r="J7548">
        <f>'Previous Trades Import_OMS Quer'!J7548</f>
        <v>0</v>
      </c>
      <c r="K7548">
        <f>'Previous Trades Import_OMS Quer'!K7548</f>
        <v>0</v>
      </c>
      <c r="L7548">
        <f>'Previous Trades Import_OMS Quer'!L7548</f>
        <v>0</v>
      </c>
      <c r="M7548">
        <f>'Previous Trades Import_OMS Quer'!M7548</f>
        <v>0</v>
      </c>
      <c r="N7548">
        <f>'Previous Trades Import_OMS Quer'!N7548</f>
        <v>0</v>
      </c>
      <c r="O7548" t="str">
        <f>CLEAN('Previous Trades Import_OMS Quer'!O7548)</f>
        <v/>
      </c>
      <c r="Q7548" s="25">
        <f t="shared" si="234"/>
        <v>0</v>
      </c>
      <c r="R7548" s="25" t="e">
        <f>VLOOKUP(O7548,'Currency Balance'!$O$3:$Q$32,3,0)</f>
        <v>#N/A</v>
      </c>
      <c r="S7548" t="e">
        <f t="shared" si="235"/>
        <v>#N/A</v>
      </c>
    </row>
    <row r="7549" spans="1:19">
      <c r="A7549">
        <f>'Previous Trades Import_OMS Quer'!A7549</f>
        <v>0</v>
      </c>
      <c r="B7549">
        <f>'Previous Trades Import_OMS Quer'!B7549</f>
        <v>0</v>
      </c>
      <c r="C7549" s="22">
        <f>'Previous Trades Import_OMS Quer'!C7549</f>
        <v>0</v>
      </c>
      <c r="D7549">
        <f>'Previous Trades Import_OMS Quer'!D7549</f>
        <v>0</v>
      </c>
      <c r="E7549" s="22">
        <f>'Previous Trades Import_OMS Quer'!E7549</f>
        <v>0</v>
      </c>
      <c r="F7549">
        <f>'Previous Trades Import_OMS Quer'!F7549</f>
        <v>0</v>
      </c>
      <c r="G7549">
        <f>'Previous Trades Import_OMS Quer'!G7549</f>
        <v>0</v>
      </c>
      <c r="H7549">
        <f>'Previous Trades Import_OMS Quer'!H7549</f>
        <v>0</v>
      </c>
      <c r="I7549">
        <f>'Previous Trades Import_OMS Quer'!I7549</f>
        <v>0</v>
      </c>
      <c r="J7549">
        <f>'Previous Trades Import_OMS Quer'!J7549</f>
        <v>0</v>
      </c>
      <c r="K7549">
        <f>'Previous Trades Import_OMS Quer'!K7549</f>
        <v>0</v>
      </c>
      <c r="L7549">
        <f>'Previous Trades Import_OMS Quer'!L7549</f>
        <v>0</v>
      </c>
      <c r="M7549">
        <f>'Previous Trades Import_OMS Quer'!M7549</f>
        <v>0</v>
      </c>
      <c r="N7549">
        <f>'Previous Trades Import_OMS Quer'!N7549</f>
        <v>0</v>
      </c>
      <c r="O7549" t="str">
        <f>CLEAN('Previous Trades Import_OMS Quer'!O7549)</f>
        <v/>
      </c>
      <c r="Q7549" s="25">
        <f t="shared" si="234"/>
        <v>0</v>
      </c>
      <c r="R7549" s="25" t="e">
        <f>VLOOKUP(O7549,'Currency Balance'!$O$3:$Q$32,3,0)</f>
        <v>#N/A</v>
      </c>
      <c r="S7549" t="e">
        <f t="shared" si="235"/>
        <v>#N/A</v>
      </c>
    </row>
    <row r="7550" spans="1:19">
      <c r="A7550">
        <f>'Previous Trades Import_OMS Quer'!A7550</f>
        <v>0</v>
      </c>
      <c r="B7550">
        <f>'Previous Trades Import_OMS Quer'!B7550</f>
        <v>0</v>
      </c>
      <c r="C7550" s="22">
        <f>'Previous Trades Import_OMS Quer'!C7550</f>
        <v>0</v>
      </c>
      <c r="D7550">
        <f>'Previous Trades Import_OMS Quer'!D7550</f>
        <v>0</v>
      </c>
      <c r="E7550" s="22">
        <f>'Previous Trades Import_OMS Quer'!E7550</f>
        <v>0</v>
      </c>
      <c r="F7550">
        <f>'Previous Trades Import_OMS Quer'!F7550</f>
        <v>0</v>
      </c>
      <c r="G7550">
        <f>'Previous Trades Import_OMS Quer'!G7550</f>
        <v>0</v>
      </c>
      <c r="H7550">
        <f>'Previous Trades Import_OMS Quer'!H7550</f>
        <v>0</v>
      </c>
      <c r="I7550">
        <f>'Previous Trades Import_OMS Quer'!I7550</f>
        <v>0</v>
      </c>
      <c r="J7550">
        <f>'Previous Trades Import_OMS Quer'!J7550</f>
        <v>0</v>
      </c>
      <c r="K7550">
        <f>'Previous Trades Import_OMS Quer'!K7550</f>
        <v>0</v>
      </c>
      <c r="L7550">
        <f>'Previous Trades Import_OMS Quer'!L7550</f>
        <v>0</v>
      </c>
      <c r="M7550">
        <f>'Previous Trades Import_OMS Quer'!M7550</f>
        <v>0</v>
      </c>
      <c r="N7550">
        <f>'Previous Trades Import_OMS Quer'!N7550</f>
        <v>0</v>
      </c>
      <c r="O7550" t="str">
        <f>CLEAN('Previous Trades Import_OMS Quer'!O7550)</f>
        <v/>
      </c>
      <c r="Q7550" s="25">
        <f t="shared" si="234"/>
        <v>0</v>
      </c>
      <c r="R7550" s="25" t="e">
        <f>VLOOKUP(O7550,'Currency Balance'!$O$3:$Q$32,3,0)</f>
        <v>#N/A</v>
      </c>
      <c r="S7550" t="e">
        <f t="shared" si="235"/>
        <v>#N/A</v>
      </c>
    </row>
    <row r="7551" spans="1:19">
      <c r="A7551">
        <f>'Previous Trades Import_OMS Quer'!A7551</f>
        <v>0</v>
      </c>
      <c r="B7551">
        <f>'Previous Trades Import_OMS Quer'!B7551</f>
        <v>0</v>
      </c>
      <c r="C7551" s="22">
        <f>'Previous Trades Import_OMS Quer'!C7551</f>
        <v>0</v>
      </c>
      <c r="D7551">
        <f>'Previous Trades Import_OMS Quer'!D7551</f>
        <v>0</v>
      </c>
      <c r="E7551" s="22">
        <f>'Previous Trades Import_OMS Quer'!E7551</f>
        <v>0</v>
      </c>
      <c r="F7551">
        <f>'Previous Trades Import_OMS Quer'!F7551</f>
        <v>0</v>
      </c>
      <c r="G7551">
        <f>'Previous Trades Import_OMS Quer'!G7551</f>
        <v>0</v>
      </c>
      <c r="H7551">
        <f>'Previous Trades Import_OMS Quer'!H7551</f>
        <v>0</v>
      </c>
      <c r="I7551">
        <f>'Previous Trades Import_OMS Quer'!I7551</f>
        <v>0</v>
      </c>
      <c r="J7551">
        <f>'Previous Trades Import_OMS Quer'!J7551</f>
        <v>0</v>
      </c>
      <c r="K7551">
        <f>'Previous Trades Import_OMS Quer'!K7551</f>
        <v>0</v>
      </c>
      <c r="L7551">
        <f>'Previous Trades Import_OMS Quer'!L7551</f>
        <v>0</v>
      </c>
      <c r="M7551">
        <f>'Previous Trades Import_OMS Quer'!M7551</f>
        <v>0</v>
      </c>
      <c r="N7551">
        <f>'Previous Trades Import_OMS Quer'!N7551</f>
        <v>0</v>
      </c>
      <c r="O7551" t="str">
        <f>CLEAN('Previous Trades Import_OMS Quer'!O7551)</f>
        <v/>
      </c>
      <c r="Q7551" s="25">
        <f t="shared" si="234"/>
        <v>0</v>
      </c>
      <c r="R7551" s="25" t="e">
        <f>VLOOKUP(O7551,'Currency Balance'!$O$3:$Q$32,3,0)</f>
        <v>#N/A</v>
      </c>
      <c r="S7551" t="e">
        <f t="shared" si="235"/>
        <v>#N/A</v>
      </c>
    </row>
    <row r="7552" spans="1:19">
      <c r="A7552">
        <f>'Previous Trades Import_OMS Quer'!A7552</f>
        <v>0</v>
      </c>
      <c r="B7552">
        <f>'Previous Trades Import_OMS Quer'!B7552</f>
        <v>0</v>
      </c>
      <c r="C7552" s="22">
        <f>'Previous Trades Import_OMS Quer'!C7552</f>
        <v>0</v>
      </c>
      <c r="D7552">
        <f>'Previous Trades Import_OMS Quer'!D7552</f>
        <v>0</v>
      </c>
      <c r="E7552" s="22">
        <f>'Previous Trades Import_OMS Quer'!E7552</f>
        <v>0</v>
      </c>
      <c r="F7552">
        <f>'Previous Trades Import_OMS Quer'!F7552</f>
        <v>0</v>
      </c>
      <c r="G7552">
        <f>'Previous Trades Import_OMS Quer'!G7552</f>
        <v>0</v>
      </c>
      <c r="H7552">
        <f>'Previous Trades Import_OMS Quer'!H7552</f>
        <v>0</v>
      </c>
      <c r="I7552">
        <f>'Previous Trades Import_OMS Quer'!I7552</f>
        <v>0</v>
      </c>
      <c r="J7552">
        <f>'Previous Trades Import_OMS Quer'!J7552</f>
        <v>0</v>
      </c>
      <c r="K7552">
        <f>'Previous Trades Import_OMS Quer'!K7552</f>
        <v>0</v>
      </c>
      <c r="L7552">
        <f>'Previous Trades Import_OMS Quer'!L7552</f>
        <v>0</v>
      </c>
      <c r="M7552">
        <f>'Previous Trades Import_OMS Quer'!M7552</f>
        <v>0</v>
      </c>
      <c r="N7552">
        <f>'Previous Trades Import_OMS Quer'!N7552</f>
        <v>0</v>
      </c>
      <c r="O7552" t="str">
        <f>CLEAN('Previous Trades Import_OMS Quer'!O7552)</f>
        <v/>
      </c>
      <c r="Q7552" s="25">
        <f t="shared" si="234"/>
        <v>0</v>
      </c>
      <c r="R7552" s="25" t="e">
        <f>VLOOKUP(O7552,'Currency Balance'!$O$3:$Q$32,3,0)</f>
        <v>#N/A</v>
      </c>
      <c r="S7552" t="e">
        <f t="shared" si="235"/>
        <v>#N/A</v>
      </c>
    </row>
    <row r="7553" spans="1:19">
      <c r="A7553">
        <f>'Previous Trades Import_OMS Quer'!A7553</f>
        <v>0</v>
      </c>
      <c r="B7553">
        <f>'Previous Trades Import_OMS Quer'!B7553</f>
        <v>0</v>
      </c>
      <c r="C7553" s="22">
        <f>'Previous Trades Import_OMS Quer'!C7553</f>
        <v>0</v>
      </c>
      <c r="D7553">
        <f>'Previous Trades Import_OMS Quer'!D7553</f>
        <v>0</v>
      </c>
      <c r="E7553" s="22">
        <f>'Previous Trades Import_OMS Quer'!E7553</f>
        <v>0</v>
      </c>
      <c r="F7553">
        <f>'Previous Trades Import_OMS Quer'!F7553</f>
        <v>0</v>
      </c>
      <c r="G7553">
        <f>'Previous Trades Import_OMS Quer'!G7553</f>
        <v>0</v>
      </c>
      <c r="H7553">
        <f>'Previous Trades Import_OMS Quer'!H7553</f>
        <v>0</v>
      </c>
      <c r="I7553">
        <f>'Previous Trades Import_OMS Quer'!I7553</f>
        <v>0</v>
      </c>
      <c r="J7553">
        <f>'Previous Trades Import_OMS Quer'!J7553</f>
        <v>0</v>
      </c>
      <c r="K7553">
        <f>'Previous Trades Import_OMS Quer'!K7553</f>
        <v>0</v>
      </c>
      <c r="L7553">
        <f>'Previous Trades Import_OMS Quer'!L7553</f>
        <v>0</v>
      </c>
      <c r="M7553">
        <f>'Previous Trades Import_OMS Quer'!M7553</f>
        <v>0</v>
      </c>
      <c r="N7553">
        <f>'Previous Trades Import_OMS Quer'!N7553</f>
        <v>0</v>
      </c>
      <c r="O7553" t="str">
        <f>CLEAN('Previous Trades Import_OMS Quer'!O7553)</f>
        <v/>
      </c>
      <c r="Q7553" s="25">
        <f t="shared" si="234"/>
        <v>0</v>
      </c>
      <c r="R7553" s="25" t="e">
        <f>VLOOKUP(O7553,'Currency Balance'!$O$3:$Q$32,3,0)</f>
        <v>#N/A</v>
      </c>
      <c r="S7553" t="e">
        <f t="shared" si="235"/>
        <v>#N/A</v>
      </c>
    </row>
    <row r="7554" spans="1:19">
      <c r="A7554">
        <f>'Previous Trades Import_OMS Quer'!A7554</f>
        <v>0</v>
      </c>
      <c r="B7554">
        <f>'Previous Trades Import_OMS Quer'!B7554</f>
        <v>0</v>
      </c>
      <c r="C7554" s="22">
        <f>'Previous Trades Import_OMS Quer'!C7554</f>
        <v>0</v>
      </c>
      <c r="D7554">
        <f>'Previous Trades Import_OMS Quer'!D7554</f>
        <v>0</v>
      </c>
      <c r="E7554" s="22">
        <f>'Previous Trades Import_OMS Quer'!E7554</f>
        <v>0</v>
      </c>
      <c r="F7554">
        <f>'Previous Trades Import_OMS Quer'!F7554</f>
        <v>0</v>
      </c>
      <c r="G7554">
        <f>'Previous Trades Import_OMS Quer'!G7554</f>
        <v>0</v>
      </c>
      <c r="H7554">
        <f>'Previous Trades Import_OMS Quer'!H7554</f>
        <v>0</v>
      </c>
      <c r="I7554">
        <f>'Previous Trades Import_OMS Quer'!I7554</f>
        <v>0</v>
      </c>
      <c r="J7554">
        <f>'Previous Trades Import_OMS Quer'!J7554</f>
        <v>0</v>
      </c>
      <c r="K7554">
        <f>'Previous Trades Import_OMS Quer'!K7554</f>
        <v>0</v>
      </c>
      <c r="L7554">
        <f>'Previous Trades Import_OMS Quer'!L7554</f>
        <v>0</v>
      </c>
      <c r="M7554">
        <f>'Previous Trades Import_OMS Quer'!M7554</f>
        <v>0</v>
      </c>
      <c r="N7554">
        <f>'Previous Trades Import_OMS Quer'!N7554</f>
        <v>0</v>
      </c>
      <c r="O7554" t="str">
        <f>CLEAN('Previous Trades Import_OMS Quer'!O7554)</f>
        <v/>
      </c>
      <c r="Q7554" s="25">
        <f t="shared" ref="Q7554:Q7617" si="236">IF(G7554="sell",M7554,-M7554)</f>
        <v>0</v>
      </c>
      <c r="R7554" s="25" t="e">
        <f>VLOOKUP(O7554,'Currency Balance'!$O$3:$Q$32,3,0)</f>
        <v>#N/A</v>
      </c>
      <c r="S7554" t="e">
        <f t="shared" ref="S7554:S7617" si="237">Q7554/R7554</f>
        <v>#N/A</v>
      </c>
    </row>
    <row r="7555" spans="1:19">
      <c r="A7555">
        <f>'Previous Trades Import_OMS Quer'!A7555</f>
        <v>0</v>
      </c>
      <c r="B7555">
        <f>'Previous Trades Import_OMS Quer'!B7555</f>
        <v>0</v>
      </c>
      <c r="C7555" s="22">
        <f>'Previous Trades Import_OMS Quer'!C7555</f>
        <v>0</v>
      </c>
      <c r="D7555">
        <f>'Previous Trades Import_OMS Quer'!D7555</f>
        <v>0</v>
      </c>
      <c r="E7555" s="22">
        <f>'Previous Trades Import_OMS Quer'!E7555</f>
        <v>0</v>
      </c>
      <c r="F7555">
        <f>'Previous Trades Import_OMS Quer'!F7555</f>
        <v>0</v>
      </c>
      <c r="G7555">
        <f>'Previous Trades Import_OMS Quer'!G7555</f>
        <v>0</v>
      </c>
      <c r="H7555">
        <f>'Previous Trades Import_OMS Quer'!H7555</f>
        <v>0</v>
      </c>
      <c r="I7555">
        <f>'Previous Trades Import_OMS Quer'!I7555</f>
        <v>0</v>
      </c>
      <c r="J7555">
        <f>'Previous Trades Import_OMS Quer'!J7555</f>
        <v>0</v>
      </c>
      <c r="K7555">
        <f>'Previous Trades Import_OMS Quer'!K7555</f>
        <v>0</v>
      </c>
      <c r="L7555">
        <f>'Previous Trades Import_OMS Quer'!L7555</f>
        <v>0</v>
      </c>
      <c r="M7555">
        <f>'Previous Trades Import_OMS Quer'!M7555</f>
        <v>0</v>
      </c>
      <c r="N7555">
        <f>'Previous Trades Import_OMS Quer'!N7555</f>
        <v>0</v>
      </c>
      <c r="O7555" t="str">
        <f>CLEAN('Previous Trades Import_OMS Quer'!O7555)</f>
        <v/>
      </c>
      <c r="Q7555" s="25">
        <f t="shared" si="236"/>
        <v>0</v>
      </c>
      <c r="R7555" s="25" t="e">
        <f>VLOOKUP(O7555,'Currency Balance'!$O$3:$Q$32,3,0)</f>
        <v>#N/A</v>
      </c>
      <c r="S7555" t="e">
        <f t="shared" si="237"/>
        <v>#N/A</v>
      </c>
    </row>
    <row r="7556" spans="1:19">
      <c r="A7556">
        <f>'Previous Trades Import_OMS Quer'!A7556</f>
        <v>0</v>
      </c>
      <c r="B7556">
        <f>'Previous Trades Import_OMS Quer'!B7556</f>
        <v>0</v>
      </c>
      <c r="C7556" s="22">
        <f>'Previous Trades Import_OMS Quer'!C7556</f>
        <v>0</v>
      </c>
      <c r="D7556">
        <f>'Previous Trades Import_OMS Quer'!D7556</f>
        <v>0</v>
      </c>
      <c r="E7556" s="22">
        <f>'Previous Trades Import_OMS Quer'!E7556</f>
        <v>0</v>
      </c>
      <c r="F7556">
        <f>'Previous Trades Import_OMS Quer'!F7556</f>
        <v>0</v>
      </c>
      <c r="G7556">
        <f>'Previous Trades Import_OMS Quer'!G7556</f>
        <v>0</v>
      </c>
      <c r="H7556">
        <f>'Previous Trades Import_OMS Quer'!H7556</f>
        <v>0</v>
      </c>
      <c r="I7556">
        <f>'Previous Trades Import_OMS Quer'!I7556</f>
        <v>0</v>
      </c>
      <c r="J7556">
        <f>'Previous Trades Import_OMS Quer'!J7556</f>
        <v>0</v>
      </c>
      <c r="K7556">
        <f>'Previous Trades Import_OMS Quer'!K7556</f>
        <v>0</v>
      </c>
      <c r="L7556">
        <f>'Previous Trades Import_OMS Quer'!L7556</f>
        <v>0</v>
      </c>
      <c r="M7556">
        <f>'Previous Trades Import_OMS Quer'!M7556</f>
        <v>0</v>
      </c>
      <c r="N7556">
        <f>'Previous Trades Import_OMS Quer'!N7556</f>
        <v>0</v>
      </c>
      <c r="O7556" t="str">
        <f>CLEAN('Previous Trades Import_OMS Quer'!O7556)</f>
        <v/>
      </c>
      <c r="Q7556" s="25">
        <f t="shared" si="236"/>
        <v>0</v>
      </c>
      <c r="R7556" s="25" t="e">
        <f>VLOOKUP(O7556,'Currency Balance'!$O$3:$Q$32,3,0)</f>
        <v>#N/A</v>
      </c>
      <c r="S7556" t="e">
        <f t="shared" si="237"/>
        <v>#N/A</v>
      </c>
    </row>
    <row r="7557" spans="1:19">
      <c r="A7557">
        <f>'Previous Trades Import_OMS Quer'!A7557</f>
        <v>0</v>
      </c>
      <c r="B7557">
        <f>'Previous Trades Import_OMS Quer'!B7557</f>
        <v>0</v>
      </c>
      <c r="C7557" s="22">
        <f>'Previous Trades Import_OMS Quer'!C7557</f>
        <v>0</v>
      </c>
      <c r="D7557">
        <f>'Previous Trades Import_OMS Quer'!D7557</f>
        <v>0</v>
      </c>
      <c r="E7557" s="22">
        <f>'Previous Trades Import_OMS Quer'!E7557</f>
        <v>0</v>
      </c>
      <c r="F7557">
        <f>'Previous Trades Import_OMS Quer'!F7557</f>
        <v>0</v>
      </c>
      <c r="G7557">
        <f>'Previous Trades Import_OMS Quer'!G7557</f>
        <v>0</v>
      </c>
      <c r="H7557">
        <f>'Previous Trades Import_OMS Quer'!H7557</f>
        <v>0</v>
      </c>
      <c r="I7557">
        <f>'Previous Trades Import_OMS Quer'!I7557</f>
        <v>0</v>
      </c>
      <c r="J7557">
        <f>'Previous Trades Import_OMS Quer'!J7557</f>
        <v>0</v>
      </c>
      <c r="K7557">
        <f>'Previous Trades Import_OMS Quer'!K7557</f>
        <v>0</v>
      </c>
      <c r="L7557">
        <f>'Previous Trades Import_OMS Quer'!L7557</f>
        <v>0</v>
      </c>
      <c r="M7557">
        <f>'Previous Trades Import_OMS Quer'!M7557</f>
        <v>0</v>
      </c>
      <c r="N7557">
        <f>'Previous Trades Import_OMS Quer'!N7557</f>
        <v>0</v>
      </c>
      <c r="O7557" t="str">
        <f>CLEAN('Previous Trades Import_OMS Quer'!O7557)</f>
        <v/>
      </c>
      <c r="Q7557" s="25">
        <f t="shared" si="236"/>
        <v>0</v>
      </c>
      <c r="R7557" s="25" t="e">
        <f>VLOOKUP(O7557,'Currency Balance'!$O$3:$Q$32,3,0)</f>
        <v>#N/A</v>
      </c>
      <c r="S7557" t="e">
        <f t="shared" si="237"/>
        <v>#N/A</v>
      </c>
    </row>
    <row r="7558" spans="1:19">
      <c r="A7558">
        <f>'Previous Trades Import_OMS Quer'!A7558</f>
        <v>0</v>
      </c>
      <c r="B7558">
        <f>'Previous Trades Import_OMS Quer'!B7558</f>
        <v>0</v>
      </c>
      <c r="C7558" s="22">
        <f>'Previous Trades Import_OMS Quer'!C7558</f>
        <v>0</v>
      </c>
      <c r="D7558">
        <f>'Previous Trades Import_OMS Quer'!D7558</f>
        <v>0</v>
      </c>
      <c r="E7558" s="22">
        <f>'Previous Trades Import_OMS Quer'!E7558</f>
        <v>0</v>
      </c>
      <c r="F7558">
        <f>'Previous Trades Import_OMS Quer'!F7558</f>
        <v>0</v>
      </c>
      <c r="G7558">
        <f>'Previous Trades Import_OMS Quer'!G7558</f>
        <v>0</v>
      </c>
      <c r="H7558">
        <f>'Previous Trades Import_OMS Quer'!H7558</f>
        <v>0</v>
      </c>
      <c r="I7558">
        <f>'Previous Trades Import_OMS Quer'!I7558</f>
        <v>0</v>
      </c>
      <c r="J7558">
        <f>'Previous Trades Import_OMS Quer'!J7558</f>
        <v>0</v>
      </c>
      <c r="K7558">
        <f>'Previous Trades Import_OMS Quer'!K7558</f>
        <v>0</v>
      </c>
      <c r="L7558">
        <f>'Previous Trades Import_OMS Quer'!L7558</f>
        <v>0</v>
      </c>
      <c r="M7558">
        <f>'Previous Trades Import_OMS Quer'!M7558</f>
        <v>0</v>
      </c>
      <c r="N7558">
        <f>'Previous Trades Import_OMS Quer'!N7558</f>
        <v>0</v>
      </c>
      <c r="O7558" t="str">
        <f>CLEAN('Previous Trades Import_OMS Quer'!O7558)</f>
        <v/>
      </c>
      <c r="Q7558" s="25">
        <f t="shared" si="236"/>
        <v>0</v>
      </c>
      <c r="R7558" s="25" t="e">
        <f>VLOOKUP(O7558,'Currency Balance'!$O$3:$Q$32,3,0)</f>
        <v>#N/A</v>
      </c>
      <c r="S7558" t="e">
        <f t="shared" si="237"/>
        <v>#N/A</v>
      </c>
    </row>
    <row r="7559" spans="1:19">
      <c r="A7559">
        <f>'Previous Trades Import_OMS Quer'!A7559</f>
        <v>0</v>
      </c>
      <c r="B7559">
        <f>'Previous Trades Import_OMS Quer'!B7559</f>
        <v>0</v>
      </c>
      <c r="C7559" s="22">
        <f>'Previous Trades Import_OMS Quer'!C7559</f>
        <v>0</v>
      </c>
      <c r="D7559">
        <f>'Previous Trades Import_OMS Quer'!D7559</f>
        <v>0</v>
      </c>
      <c r="E7559" s="22">
        <f>'Previous Trades Import_OMS Quer'!E7559</f>
        <v>0</v>
      </c>
      <c r="F7559">
        <f>'Previous Trades Import_OMS Quer'!F7559</f>
        <v>0</v>
      </c>
      <c r="G7559">
        <f>'Previous Trades Import_OMS Quer'!G7559</f>
        <v>0</v>
      </c>
      <c r="H7559">
        <f>'Previous Trades Import_OMS Quer'!H7559</f>
        <v>0</v>
      </c>
      <c r="I7559">
        <f>'Previous Trades Import_OMS Quer'!I7559</f>
        <v>0</v>
      </c>
      <c r="J7559">
        <f>'Previous Trades Import_OMS Quer'!J7559</f>
        <v>0</v>
      </c>
      <c r="K7559">
        <f>'Previous Trades Import_OMS Quer'!K7559</f>
        <v>0</v>
      </c>
      <c r="L7559">
        <f>'Previous Trades Import_OMS Quer'!L7559</f>
        <v>0</v>
      </c>
      <c r="M7559">
        <f>'Previous Trades Import_OMS Quer'!M7559</f>
        <v>0</v>
      </c>
      <c r="N7559">
        <f>'Previous Trades Import_OMS Quer'!N7559</f>
        <v>0</v>
      </c>
      <c r="O7559" t="str">
        <f>CLEAN('Previous Trades Import_OMS Quer'!O7559)</f>
        <v/>
      </c>
      <c r="Q7559" s="25">
        <f t="shared" si="236"/>
        <v>0</v>
      </c>
      <c r="R7559" s="25" t="e">
        <f>VLOOKUP(O7559,'Currency Balance'!$O$3:$Q$32,3,0)</f>
        <v>#N/A</v>
      </c>
      <c r="S7559" t="e">
        <f t="shared" si="237"/>
        <v>#N/A</v>
      </c>
    </row>
    <row r="7560" spans="1:19">
      <c r="A7560">
        <f>'Previous Trades Import_OMS Quer'!A7560</f>
        <v>0</v>
      </c>
      <c r="B7560">
        <f>'Previous Trades Import_OMS Quer'!B7560</f>
        <v>0</v>
      </c>
      <c r="C7560" s="22">
        <f>'Previous Trades Import_OMS Quer'!C7560</f>
        <v>0</v>
      </c>
      <c r="D7560">
        <f>'Previous Trades Import_OMS Quer'!D7560</f>
        <v>0</v>
      </c>
      <c r="E7560" s="22">
        <f>'Previous Trades Import_OMS Quer'!E7560</f>
        <v>0</v>
      </c>
      <c r="F7560">
        <f>'Previous Trades Import_OMS Quer'!F7560</f>
        <v>0</v>
      </c>
      <c r="G7560">
        <f>'Previous Trades Import_OMS Quer'!G7560</f>
        <v>0</v>
      </c>
      <c r="H7560">
        <f>'Previous Trades Import_OMS Quer'!H7560</f>
        <v>0</v>
      </c>
      <c r="I7560">
        <f>'Previous Trades Import_OMS Quer'!I7560</f>
        <v>0</v>
      </c>
      <c r="J7560">
        <f>'Previous Trades Import_OMS Quer'!J7560</f>
        <v>0</v>
      </c>
      <c r="K7560">
        <f>'Previous Trades Import_OMS Quer'!K7560</f>
        <v>0</v>
      </c>
      <c r="L7560">
        <f>'Previous Trades Import_OMS Quer'!L7560</f>
        <v>0</v>
      </c>
      <c r="M7560">
        <f>'Previous Trades Import_OMS Quer'!M7560</f>
        <v>0</v>
      </c>
      <c r="N7560">
        <f>'Previous Trades Import_OMS Quer'!N7560</f>
        <v>0</v>
      </c>
      <c r="O7560" t="str">
        <f>CLEAN('Previous Trades Import_OMS Quer'!O7560)</f>
        <v/>
      </c>
      <c r="Q7560" s="25">
        <f t="shared" si="236"/>
        <v>0</v>
      </c>
      <c r="R7560" s="25" t="e">
        <f>VLOOKUP(O7560,'Currency Balance'!$O$3:$Q$32,3,0)</f>
        <v>#N/A</v>
      </c>
      <c r="S7560" t="e">
        <f t="shared" si="237"/>
        <v>#N/A</v>
      </c>
    </row>
    <row r="7561" spans="1:19">
      <c r="A7561">
        <f>'Previous Trades Import_OMS Quer'!A7561</f>
        <v>0</v>
      </c>
      <c r="B7561">
        <f>'Previous Trades Import_OMS Quer'!B7561</f>
        <v>0</v>
      </c>
      <c r="C7561" s="22">
        <f>'Previous Trades Import_OMS Quer'!C7561</f>
        <v>0</v>
      </c>
      <c r="D7561">
        <f>'Previous Trades Import_OMS Quer'!D7561</f>
        <v>0</v>
      </c>
      <c r="E7561" s="22">
        <f>'Previous Trades Import_OMS Quer'!E7561</f>
        <v>0</v>
      </c>
      <c r="F7561">
        <f>'Previous Trades Import_OMS Quer'!F7561</f>
        <v>0</v>
      </c>
      <c r="G7561">
        <f>'Previous Trades Import_OMS Quer'!G7561</f>
        <v>0</v>
      </c>
      <c r="H7561">
        <f>'Previous Trades Import_OMS Quer'!H7561</f>
        <v>0</v>
      </c>
      <c r="I7561">
        <f>'Previous Trades Import_OMS Quer'!I7561</f>
        <v>0</v>
      </c>
      <c r="J7561">
        <f>'Previous Trades Import_OMS Quer'!J7561</f>
        <v>0</v>
      </c>
      <c r="K7561">
        <f>'Previous Trades Import_OMS Quer'!K7561</f>
        <v>0</v>
      </c>
      <c r="L7561">
        <f>'Previous Trades Import_OMS Quer'!L7561</f>
        <v>0</v>
      </c>
      <c r="M7561">
        <f>'Previous Trades Import_OMS Quer'!M7561</f>
        <v>0</v>
      </c>
      <c r="N7561">
        <f>'Previous Trades Import_OMS Quer'!N7561</f>
        <v>0</v>
      </c>
      <c r="O7561" t="str">
        <f>CLEAN('Previous Trades Import_OMS Quer'!O7561)</f>
        <v/>
      </c>
      <c r="Q7561" s="25">
        <f t="shared" si="236"/>
        <v>0</v>
      </c>
      <c r="R7561" s="25" t="e">
        <f>VLOOKUP(O7561,'Currency Balance'!$O$3:$Q$32,3,0)</f>
        <v>#N/A</v>
      </c>
      <c r="S7561" t="e">
        <f t="shared" si="237"/>
        <v>#N/A</v>
      </c>
    </row>
    <row r="7562" spans="1:19">
      <c r="A7562">
        <f>'Previous Trades Import_OMS Quer'!A7562</f>
        <v>0</v>
      </c>
      <c r="B7562">
        <f>'Previous Trades Import_OMS Quer'!B7562</f>
        <v>0</v>
      </c>
      <c r="C7562" s="22">
        <f>'Previous Trades Import_OMS Quer'!C7562</f>
        <v>0</v>
      </c>
      <c r="D7562">
        <f>'Previous Trades Import_OMS Quer'!D7562</f>
        <v>0</v>
      </c>
      <c r="E7562" s="22">
        <f>'Previous Trades Import_OMS Quer'!E7562</f>
        <v>0</v>
      </c>
      <c r="F7562">
        <f>'Previous Trades Import_OMS Quer'!F7562</f>
        <v>0</v>
      </c>
      <c r="G7562">
        <f>'Previous Trades Import_OMS Quer'!G7562</f>
        <v>0</v>
      </c>
      <c r="H7562">
        <f>'Previous Trades Import_OMS Quer'!H7562</f>
        <v>0</v>
      </c>
      <c r="I7562">
        <f>'Previous Trades Import_OMS Quer'!I7562</f>
        <v>0</v>
      </c>
      <c r="J7562">
        <f>'Previous Trades Import_OMS Quer'!J7562</f>
        <v>0</v>
      </c>
      <c r="K7562">
        <f>'Previous Trades Import_OMS Quer'!K7562</f>
        <v>0</v>
      </c>
      <c r="L7562">
        <f>'Previous Trades Import_OMS Quer'!L7562</f>
        <v>0</v>
      </c>
      <c r="M7562">
        <f>'Previous Trades Import_OMS Quer'!M7562</f>
        <v>0</v>
      </c>
      <c r="N7562">
        <f>'Previous Trades Import_OMS Quer'!N7562</f>
        <v>0</v>
      </c>
      <c r="O7562" t="str">
        <f>CLEAN('Previous Trades Import_OMS Quer'!O7562)</f>
        <v/>
      </c>
      <c r="Q7562" s="25">
        <f t="shared" si="236"/>
        <v>0</v>
      </c>
      <c r="R7562" s="25" t="e">
        <f>VLOOKUP(O7562,'Currency Balance'!$O$3:$Q$32,3,0)</f>
        <v>#N/A</v>
      </c>
      <c r="S7562" t="e">
        <f t="shared" si="237"/>
        <v>#N/A</v>
      </c>
    </row>
    <row r="7563" spans="1:19">
      <c r="A7563">
        <f>'Previous Trades Import_OMS Quer'!A7563</f>
        <v>0</v>
      </c>
      <c r="B7563">
        <f>'Previous Trades Import_OMS Quer'!B7563</f>
        <v>0</v>
      </c>
      <c r="C7563" s="22">
        <f>'Previous Trades Import_OMS Quer'!C7563</f>
        <v>0</v>
      </c>
      <c r="D7563">
        <f>'Previous Trades Import_OMS Quer'!D7563</f>
        <v>0</v>
      </c>
      <c r="E7563" s="22">
        <f>'Previous Trades Import_OMS Quer'!E7563</f>
        <v>0</v>
      </c>
      <c r="F7563">
        <f>'Previous Trades Import_OMS Quer'!F7563</f>
        <v>0</v>
      </c>
      <c r="G7563">
        <f>'Previous Trades Import_OMS Quer'!G7563</f>
        <v>0</v>
      </c>
      <c r="H7563">
        <f>'Previous Trades Import_OMS Quer'!H7563</f>
        <v>0</v>
      </c>
      <c r="I7563">
        <f>'Previous Trades Import_OMS Quer'!I7563</f>
        <v>0</v>
      </c>
      <c r="J7563">
        <f>'Previous Trades Import_OMS Quer'!J7563</f>
        <v>0</v>
      </c>
      <c r="K7563">
        <f>'Previous Trades Import_OMS Quer'!K7563</f>
        <v>0</v>
      </c>
      <c r="L7563">
        <f>'Previous Trades Import_OMS Quer'!L7563</f>
        <v>0</v>
      </c>
      <c r="M7563">
        <f>'Previous Trades Import_OMS Quer'!M7563</f>
        <v>0</v>
      </c>
      <c r="N7563">
        <f>'Previous Trades Import_OMS Quer'!N7563</f>
        <v>0</v>
      </c>
      <c r="O7563" t="str">
        <f>CLEAN('Previous Trades Import_OMS Quer'!O7563)</f>
        <v/>
      </c>
      <c r="Q7563" s="25">
        <f t="shared" si="236"/>
        <v>0</v>
      </c>
      <c r="R7563" s="25" t="e">
        <f>VLOOKUP(O7563,'Currency Balance'!$O$3:$Q$32,3,0)</f>
        <v>#N/A</v>
      </c>
      <c r="S7563" t="e">
        <f t="shared" si="237"/>
        <v>#N/A</v>
      </c>
    </row>
    <row r="7564" spans="1:19">
      <c r="A7564">
        <f>'Previous Trades Import_OMS Quer'!A7564</f>
        <v>0</v>
      </c>
      <c r="B7564">
        <f>'Previous Trades Import_OMS Quer'!B7564</f>
        <v>0</v>
      </c>
      <c r="C7564" s="22">
        <f>'Previous Trades Import_OMS Quer'!C7564</f>
        <v>0</v>
      </c>
      <c r="D7564">
        <f>'Previous Trades Import_OMS Quer'!D7564</f>
        <v>0</v>
      </c>
      <c r="E7564" s="22">
        <f>'Previous Trades Import_OMS Quer'!E7564</f>
        <v>0</v>
      </c>
      <c r="F7564">
        <f>'Previous Trades Import_OMS Quer'!F7564</f>
        <v>0</v>
      </c>
      <c r="G7564">
        <f>'Previous Trades Import_OMS Quer'!G7564</f>
        <v>0</v>
      </c>
      <c r="H7564">
        <f>'Previous Trades Import_OMS Quer'!H7564</f>
        <v>0</v>
      </c>
      <c r="I7564">
        <f>'Previous Trades Import_OMS Quer'!I7564</f>
        <v>0</v>
      </c>
      <c r="J7564">
        <f>'Previous Trades Import_OMS Quer'!J7564</f>
        <v>0</v>
      </c>
      <c r="K7564">
        <f>'Previous Trades Import_OMS Quer'!K7564</f>
        <v>0</v>
      </c>
      <c r="L7564">
        <f>'Previous Trades Import_OMS Quer'!L7564</f>
        <v>0</v>
      </c>
      <c r="M7564">
        <f>'Previous Trades Import_OMS Quer'!M7564</f>
        <v>0</v>
      </c>
      <c r="N7564">
        <f>'Previous Trades Import_OMS Quer'!N7564</f>
        <v>0</v>
      </c>
      <c r="O7564" t="str">
        <f>CLEAN('Previous Trades Import_OMS Quer'!O7564)</f>
        <v/>
      </c>
      <c r="Q7564" s="25">
        <f t="shared" si="236"/>
        <v>0</v>
      </c>
      <c r="R7564" s="25" t="e">
        <f>VLOOKUP(O7564,'Currency Balance'!$O$3:$Q$32,3,0)</f>
        <v>#N/A</v>
      </c>
      <c r="S7564" t="e">
        <f t="shared" si="237"/>
        <v>#N/A</v>
      </c>
    </row>
    <row r="7565" spans="1:19">
      <c r="A7565">
        <f>'Previous Trades Import_OMS Quer'!A7565</f>
        <v>0</v>
      </c>
      <c r="B7565">
        <f>'Previous Trades Import_OMS Quer'!B7565</f>
        <v>0</v>
      </c>
      <c r="C7565" s="22">
        <f>'Previous Trades Import_OMS Quer'!C7565</f>
        <v>0</v>
      </c>
      <c r="D7565">
        <f>'Previous Trades Import_OMS Quer'!D7565</f>
        <v>0</v>
      </c>
      <c r="E7565" s="22">
        <f>'Previous Trades Import_OMS Quer'!E7565</f>
        <v>0</v>
      </c>
      <c r="F7565">
        <f>'Previous Trades Import_OMS Quer'!F7565</f>
        <v>0</v>
      </c>
      <c r="G7565">
        <f>'Previous Trades Import_OMS Quer'!G7565</f>
        <v>0</v>
      </c>
      <c r="H7565">
        <f>'Previous Trades Import_OMS Quer'!H7565</f>
        <v>0</v>
      </c>
      <c r="I7565">
        <f>'Previous Trades Import_OMS Quer'!I7565</f>
        <v>0</v>
      </c>
      <c r="J7565">
        <f>'Previous Trades Import_OMS Quer'!J7565</f>
        <v>0</v>
      </c>
      <c r="K7565">
        <f>'Previous Trades Import_OMS Quer'!K7565</f>
        <v>0</v>
      </c>
      <c r="L7565">
        <f>'Previous Trades Import_OMS Quer'!L7565</f>
        <v>0</v>
      </c>
      <c r="M7565">
        <f>'Previous Trades Import_OMS Quer'!M7565</f>
        <v>0</v>
      </c>
      <c r="N7565">
        <f>'Previous Trades Import_OMS Quer'!N7565</f>
        <v>0</v>
      </c>
      <c r="O7565" t="str">
        <f>CLEAN('Previous Trades Import_OMS Quer'!O7565)</f>
        <v/>
      </c>
      <c r="Q7565" s="25">
        <f t="shared" si="236"/>
        <v>0</v>
      </c>
      <c r="R7565" s="25" t="e">
        <f>VLOOKUP(O7565,'Currency Balance'!$O$3:$Q$32,3,0)</f>
        <v>#N/A</v>
      </c>
      <c r="S7565" t="e">
        <f t="shared" si="237"/>
        <v>#N/A</v>
      </c>
    </row>
    <row r="7566" spans="1:19">
      <c r="A7566">
        <f>'Previous Trades Import_OMS Quer'!A7566</f>
        <v>0</v>
      </c>
      <c r="B7566">
        <f>'Previous Trades Import_OMS Quer'!B7566</f>
        <v>0</v>
      </c>
      <c r="C7566" s="22">
        <f>'Previous Trades Import_OMS Quer'!C7566</f>
        <v>0</v>
      </c>
      <c r="D7566">
        <f>'Previous Trades Import_OMS Quer'!D7566</f>
        <v>0</v>
      </c>
      <c r="E7566" s="22">
        <f>'Previous Trades Import_OMS Quer'!E7566</f>
        <v>0</v>
      </c>
      <c r="F7566">
        <f>'Previous Trades Import_OMS Quer'!F7566</f>
        <v>0</v>
      </c>
      <c r="G7566">
        <f>'Previous Trades Import_OMS Quer'!G7566</f>
        <v>0</v>
      </c>
      <c r="H7566">
        <f>'Previous Trades Import_OMS Quer'!H7566</f>
        <v>0</v>
      </c>
      <c r="I7566">
        <f>'Previous Trades Import_OMS Quer'!I7566</f>
        <v>0</v>
      </c>
      <c r="J7566">
        <f>'Previous Trades Import_OMS Quer'!J7566</f>
        <v>0</v>
      </c>
      <c r="K7566">
        <f>'Previous Trades Import_OMS Quer'!K7566</f>
        <v>0</v>
      </c>
      <c r="L7566">
        <f>'Previous Trades Import_OMS Quer'!L7566</f>
        <v>0</v>
      </c>
      <c r="M7566">
        <f>'Previous Trades Import_OMS Quer'!M7566</f>
        <v>0</v>
      </c>
      <c r="N7566">
        <f>'Previous Trades Import_OMS Quer'!N7566</f>
        <v>0</v>
      </c>
      <c r="O7566" t="str">
        <f>CLEAN('Previous Trades Import_OMS Quer'!O7566)</f>
        <v/>
      </c>
      <c r="Q7566" s="25">
        <f t="shared" si="236"/>
        <v>0</v>
      </c>
      <c r="R7566" s="25" t="e">
        <f>VLOOKUP(O7566,'Currency Balance'!$O$3:$Q$32,3,0)</f>
        <v>#N/A</v>
      </c>
      <c r="S7566" t="e">
        <f t="shared" si="237"/>
        <v>#N/A</v>
      </c>
    </row>
    <row r="7567" spans="1:19">
      <c r="A7567">
        <f>'Previous Trades Import_OMS Quer'!A7567</f>
        <v>0</v>
      </c>
      <c r="B7567">
        <f>'Previous Trades Import_OMS Quer'!B7567</f>
        <v>0</v>
      </c>
      <c r="C7567" s="22">
        <f>'Previous Trades Import_OMS Quer'!C7567</f>
        <v>0</v>
      </c>
      <c r="D7567">
        <f>'Previous Trades Import_OMS Quer'!D7567</f>
        <v>0</v>
      </c>
      <c r="E7567" s="22">
        <f>'Previous Trades Import_OMS Quer'!E7567</f>
        <v>0</v>
      </c>
      <c r="F7567">
        <f>'Previous Trades Import_OMS Quer'!F7567</f>
        <v>0</v>
      </c>
      <c r="G7567">
        <f>'Previous Trades Import_OMS Quer'!G7567</f>
        <v>0</v>
      </c>
      <c r="H7567">
        <f>'Previous Trades Import_OMS Quer'!H7567</f>
        <v>0</v>
      </c>
      <c r="I7567">
        <f>'Previous Trades Import_OMS Quer'!I7567</f>
        <v>0</v>
      </c>
      <c r="J7567">
        <f>'Previous Trades Import_OMS Quer'!J7567</f>
        <v>0</v>
      </c>
      <c r="K7567">
        <f>'Previous Trades Import_OMS Quer'!K7567</f>
        <v>0</v>
      </c>
      <c r="L7567">
        <f>'Previous Trades Import_OMS Quer'!L7567</f>
        <v>0</v>
      </c>
      <c r="M7567">
        <f>'Previous Trades Import_OMS Quer'!M7567</f>
        <v>0</v>
      </c>
      <c r="N7567">
        <f>'Previous Trades Import_OMS Quer'!N7567</f>
        <v>0</v>
      </c>
      <c r="O7567" t="str">
        <f>CLEAN('Previous Trades Import_OMS Quer'!O7567)</f>
        <v/>
      </c>
      <c r="Q7567" s="25">
        <f t="shared" si="236"/>
        <v>0</v>
      </c>
      <c r="R7567" s="25" t="e">
        <f>VLOOKUP(O7567,'Currency Balance'!$O$3:$Q$32,3,0)</f>
        <v>#N/A</v>
      </c>
      <c r="S7567" t="e">
        <f t="shared" si="237"/>
        <v>#N/A</v>
      </c>
    </row>
    <row r="7568" spans="1:19">
      <c r="A7568">
        <f>'Previous Trades Import_OMS Quer'!A7568</f>
        <v>0</v>
      </c>
      <c r="B7568">
        <f>'Previous Trades Import_OMS Quer'!B7568</f>
        <v>0</v>
      </c>
      <c r="C7568" s="22">
        <f>'Previous Trades Import_OMS Quer'!C7568</f>
        <v>0</v>
      </c>
      <c r="D7568">
        <f>'Previous Trades Import_OMS Quer'!D7568</f>
        <v>0</v>
      </c>
      <c r="E7568" s="22">
        <f>'Previous Trades Import_OMS Quer'!E7568</f>
        <v>0</v>
      </c>
      <c r="F7568">
        <f>'Previous Trades Import_OMS Quer'!F7568</f>
        <v>0</v>
      </c>
      <c r="G7568">
        <f>'Previous Trades Import_OMS Quer'!G7568</f>
        <v>0</v>
      </c>
      <c r="H7568">
        <f>'Previous Trades Import_OMS Quer'!H7568</f>
        <v>0</v>
      </c>
      <c r="I7568">
        <f>'Previous Trades Import_OMS Quer'!I7568</f>
        <v>0</v>
      </c>
      <c r="J7568">
        <f>'Previous Trades Import_OMS Quer'!J7568</f>
        <v>0</v>
      </c>
      <c r="K7568">
        <f>'Previous Trades Import_OMS Quer'!K7568</f>
        <v>0</v>
      </c>
      <c r="L7568">
        <f>'Previous Trades Import_OMS Quer'!L7568</f>
        <v>0</v>
      </c>
      <c r="M7568">
        <f>'Previous Trades Import_OMS Quer'!M7568</f>
        <v>0</v>
      </c>
      <c r="N7568">
        <f>'Previous Trades Import_OMS Quer'!N7568</f>
        <v>0</v>
      </c>
      <c r="O7568" t="str">
        <f>CLEAN('Previous Trades Import_OMS Quer'!O7568)</f>
        <v/>
      </c>
      <c r="Q7568" s="25">
        <f t="shared" si="236"/>
        <v>0</v>
      </c>
      <c r="R7568" s="25" t="e">
        <f>VLOOKUP(O7568,'Currency Balance'!$O$3:$Q$32,3,0)</f>
        <v>#N/A</v>
      </c>
      <c r="S7568" t="e">
        <f t="shared" si="237"/>
        <v>#N/A</v>
      </c>
    </row>
    <row r="7569" spans="1:19">
      <c r="A7569">
        <f>'Previous Trades Import_OMS Quer'!A7569</f>
        <v>0</v>
      </c>
      <c r="B7569">
        <f>'Previous Trades Import_OMS Quer'!B7569</f>
        <v>0</v>
      </c>
      <c r="C7569" s="22">
        <f>'Previous Trades Import_OMS Quer'!C7569</f>
        <v>0</v>
      </c>
      <c r="D7569">
        <f>'Previous Trades Import_OMS Quer'!D7569</f>
        <v>0</v>
      </c>
      <c r="E7569" s="22">
        <f>'Previous Trades Import_OMS Quer'!E7569</f>
        <v>0</v>
      </c>
      <c r="F7569">
        <f>'Previous Trades Import_OMS Quer'!F7569</f>
        <v>0</v>
      </c>
      <c r="G7569">
        <f>'Previous Trades Import_OMS Quer'!G7569</f>
        <v>0</v>
      </c>
      <c r="H7569">
        <f>'Previous Trades Import_OMS Quer'!H7569</f>
        <v>0</v>
      </c>
      <c r="I7569">
        <f>'Previous Trades Import_OMS Quer'!I7569</f>
        <v>0</v>
      </c>
      <c r="J7569">
        <f>'Previous Trades Import_OMS Quer'!J7569</f>
        <v>0</v>
      </c>
      <c r="K7569">
        <f>'Previous Trades Import_OMS Quer'!K7569</f>
        <v>0</v>
      </c>
      <c r="L7569">
        <f>'Previous Trades Import_OMS Quer'!L7569</f>
        <v>0</v>
      </c>
      <c r="M7569">
        <f>'Previous Trades Import_OMS Quer'!M7569</f>
        <v>0</v>
      </c>
      <c r="N7569">
        <f>'Previous Trades Import_OMS Quer'!N7569</f>
        <v>0</v>
      </c>
      <c r="O7569" t="str">
        <f>CLEAN('Previous Trades Import_OMS Quer'!O7569)</f>
        <v/>
      </c>
      <c r="Q7569" s="25">
        <f t="shared" si="236"/>
        <v>0</v>
      </c>
      <c r="R7569" s="25" t="e">
        <f>VLOOKUP(O7569,'Currency Balance'!$O$3:$Q$32,3,0)</f>
        <v>#N/A</v>
      </c>
      <c r="S7569" t="e">
        <f t="shared" si="237"/>
        <v>#N/A</v>
      </c>
    </row>
    <row r="7570" spans="1:19">
      <c r="A7570">
        <f>'Previous Trades Import_OMS Quer'!A7570</f>
        <v>0</v>
      </c>
      <c r="B7570">
        <f>'Previous Trades Import_OMS Quer'!B7570</f>
        <v>0</v>
      </c>
      <c r="C7570" s="22">
        <f>'Previous Trades Import_OMS Quer'!C7570</f>
        <v>0</v>
      </c>
      <c r="D7570">
        <f>'Previous Trades Import_OMS Quer'!D7570</f>
        <v>0</v>
      </c>
      <c r="E7570" s="22">
        <f>'Previous Trades Import_OMS Quer'!E7570</f>
        <v>0</v>
      </c>
      <c r="F7570">
        <f>'Previous Trades Import_OMS Quer'!F7570</f>
        <v>0</v>
      </c>
      <c r="G7570">
        <f>'Previous Trades Import_OMS Quer'!G7570</f>
        <v>0</v>
      </c>
      <c r="H7570">
        <f>'Previous Trades Import_OMS Quer'!H7570</f>
        <v>0</v>
      </c>
      <c r="I7570">
        <f>'Previous Trades Import_OMS Quer'!I7570</f>
        <v>0</v>
      </c>
      <c r="J7570">
        <f>'Previous Trades Import_OMS Quer'!J7570</f>
        <v>0</v>
      </c>
      <c r="K7570">
        <f>'Previous Trades Import_OMS Quer'!K7570</f>
        <v>0</v>
      </c>
      <c r="L7570">
        <f>'Previous Trades Import_OMS Quer'!L7570</f>
        <v>0</v>
      </c>
      <c r="M7570">
        <f>'Previous Trades Import_OMS Quer'!M7570</f>
        <v>0</v>
      </c>
      <c r="N7570">
        <f>'Previous Trades Import_OMS Quer'!N7570</f>
        <v>0</v>
      </c>
      <c r="O7570" t="str">
        <f>CLEAN('Previous Trades Import_OMS Quer'!O7570)</f>
        <v/>
      </c>
      <c r="Q7570" s="25">
        <f t="shared" si="236"/>
        <v>0</v>
      </c>
      <c r="R7570" s="25" t="e">
        <f>VLOOKUP(O7570,'Currency Balance'!$O$3:$Q$32,3,0)</f>
        <v>#N/A</v>
      </c>
      <c r="S7570" t="e">
        <f t="shared" si="237"/>
        <v>#N/A</v>
      </c>
    </row>
    <row r="7571" spans="1:19">
      <c r="A7571">
        <f>'Previous Trades Import_OMS Quer'!A7571</f>
        <v>0</v>
      </c>
      <c r="B7571">
        <f>'Previous Trades Import_OMS Quer'!B7571</f>
        <v>0</v>
      </c>
      <c r="C7571" s="22">
        <f>'Previous Trades Import_OMS Quer'!C7571</f>
        <v>0</v>
      </c>
      <c r="D7571">
        <f>'Previous Trades Import_OMS Quer'!D7571</f>
        <v>0</v>
      </c>
      <c r="E7571" s="22">
        <f>'Previous Trades Import_OMS Quer'!E7571</f>
        <v>0</v>
      </c>
      <c r="F7571">
        <f>'Previous Trades Import_OMS Quer'!F7571</f>
        <v>0</v>
      </c>
      <c r="G7571">
        <f>'Previous Trades Import_OMS Quer'!G7571</f>
        <v>0</v>
      </c>
      <c r="H7571">
        <f>'Previous Trades Import_OMS Quer'!H7571</f>
        <v>0</v>
      </c>
      <c r="I7571">
        <f>'Previous Trades Import_OMS Quer'!I7571</f>
        <v>0</v>
      </c>
      <c r="J7571">
        <f>'Previous Trades Import_OMS Quer'!J7571</f>
        <v>0</v>
      </c>
      <c r="K7571">
        <f>'Previous Trades Import_OMS Quer'!K7571</f>
        <v>0</v>
      </c>
      <c r="L7571">
        <f>'Previous Trades Import_OMS Quer'!L7571</f>
        <v>0</v>
      </c>
      <c r="M7571">
        <f>'Previous Trades Import_OMS Quer'!M7571</f>
        <v>0</v>
      </c>
      <c r="N7571">
        <f>'Previous Trades Import_OMS Quer'!N7571</f>
        <v>0</v>
      </c>
      <c r="O7571" t="str">
        <f>CLEAN('Previous Trades Import_OMS Quer'!O7571)</f>
        <v/>
      </c>
      <c r="Q7571" s="25">
        <f t="shared" si="236"/>
        <v>0</v>
      </c>
      <c r="R7571" s="25" t="e">
        <f>VLOOKUP(O7571,'Currency Balance'!$O$3:$Q$32,3,0)</f>
        <v>#N/A</v>
      </c>
      <c r="S7571" t="e">
        <f t="shared" si="237"/>
        <v>#N/A</v>
      </c>
    </row>
    <row r="7572" spans="1:19">
      <c r="A7572">
        <f>'Previous Trades Import_OMS Quer'!A7572</f>
        <v>0</v>
      </c>
      <c r="B7572">
        <f>'Previous Trades Import_OMS Quer'!B7572</f>
        <v>0</v>
      </c>
      <c r="C7572" s="22">
        <f>'Previous Trades Import_OMS Quer'!C7572</f>
        <v>0</v>
      </c>
      <c r="D7572">
        <f>'Previous Trades Import_OMS Quer'!D7572</f>
        <v>0</v>
      </c>
      <c r="E7572" s="22">
        <f>'Previous Trades Import_OMS Quer'!E7572</f>
        <v>0</v>
      </c>
      <c r="F7572">
        <f>'Previous Trades Import_OMS Quer'!F7572</f>
        <v>0</v>
      </c>
      <c r="G7572">
        <f>'Previous Trades Import_OMS Quer'!G7572</f>
        <v>0</v>
      </c>
      <c r="H7572">
        <f>'Previous Trades Import_OMS Quer'!H7572</f>
        <v>0</v>
      </c>
      <c r="I7572">
        <f>'Previous Trades Import_OMS Quer'!I7572</f>
        <v>0</v>
      </c>
      <c r="J7572">
        <f>'Previous Trades Import_OMS Quer'!J7572</f>
        <v>0</v>
      </c>
      <c r="K7572">
        <f>'Previous Trades Import_OMS Quer'!K7572</f>
        <v>0</v>
      </c>
      <c r="L7572">
        <f>'Previous Trades Import_OMS Quer'!L7572</f>
        <v>0</v>
      </c>
      <c r="M7572">
        <f>'Previous Trades Import_OMS Quer'!M7572</f>
        <v>0</v>
      </c>
      <c r="N7572">
        <f>'Previous Trades Import_OMS Quer'!N7572</f>
        <v>0</v>
      </c>
      <c r="O7572" t="str">
        <f>CLEAN('Previous Trades Import_OMS Quer'!O7572)</f>
        <v/>
      </c>
      <c r="Q7572" s="25">
        <f t="shared" si="236"/>
        <v>0</v>
      </c>
      <c r="R7572" s="25" t="e">
        <f>VLOOKUP(O7572,'Currency Balance'!$O$3:$Q$32,3,0)</f>
        <v>#N/A</v>
      </c>
      <c r="S7572" t="e">
        <f t="shared" si="237"/>
        <v>#N/A</v>
      </c>
    </row>
    <row r="7573" spans="1:19">
      <c r="A7573">
        <f>'Previous Trades Import_OMS Quer'!A7573</f>
        <v>0</v>
      </c>
      <c r="B7573">
        <f>'Previous Trades Import_OMS Quer'!B7573</f>
        <v>0</v>
      </c>
      <c r="C7573" s="22">
        <f>'Previous Trades Import_OMS Quer'!C7573</f>
        <v>0</v>
      </c>
      <c r="D7573">
        <f>'Previous Trades Import_OMS Quer'!D7573</f>
        <v>0</v>
      </c>
      <c r="E7573" s="22">
        <f>'Previous Trades Import_OMS Quer'!E7573</f>
        <v>0</v>
      </c>
      <c r="F7573">
        <f>'Previous Trades Import_OMS Quer'!F7573</f>
        <v>0</v>
      </c>
      <c r="G7573">
        <f>'Previous Trades Import_OMS Quer'!G7573</f>
        <v>0</v>
      </c>
      <c r="H7573">
        <f>'Previous Trades Import_OMS Quer'!H7573</f>
        <v>0</v>
      </c>
      <c r="I7573">
        <f>'Previous Trades Import_OMS Quer'!I7573</f>
        <v>0</v>
      </c>
      <c r="J7573">
        <f>'Previous Trades Import_OMS Quer'!J7573</f>
        <v>0</v>
      </c>
      <c r="K7573">
        <f>'Previous Trades Import_OMS Quer'!K7573</f>
        <v>0</v>
      </c>
      <c r="L7573">
        <f>'Previous Trades Import_OMS Quer'!L7573</f>
        <v>0</v>
      </c>
      <c r="M7573">
        <f>'Previous Trades Import_OMS Quer'!M7573</f>
        <v>0</v>
      </c>
      <c r="N7573">
        <f>'Previous Trades Import_OMS Quer'!N7573</f>
        <v>0</v>
      </c>
      <c r="O7573" t="str">
        <f>CLEAN('Previous Trades Import_OMS Quer'!O7573)</f>
        <v/>
      </c>
      <c r="Q7573" s="25">
        <f t="shared" si="236"/>
        <v>0</v>
      </c>
      <c r="R7573" s="25" t="e">
        <f>VLOOKUP(O7573,'Currency Balance'!$O$3:$Q$32,3,0)</f>
        <v>#N/A</v>
      </c>
      <c r="S7573" t="e">
        <f t="shared" si="237"/>
        <v>#N/A</v>
      </c>
    </row>
    <row r="7574" spans="1:19">
      <c r="A7574">
        <f>'Previous Trades Import_OMS Quer'!A7574</f>
        <v>0</v>
      </c>
      <c r="B7574">
        <f>'Previous Trades Import_OMS Quer'!B7574</f>
        <v>0</v>
      </c>
      <c r="C7574" s="22">
        <f>'Previous Trades Import_OMS Quer'!C7574</f>
        <v>0</v>
      </c>
      <c r="D7574">
        <f>'Previous Trades Import_OMS Quer'!D7574</f>
        <v>0</v>
      </c>
      <c r="E7574" s="22">
        <f>'Previous Trades Import_OMS Quer'!E7574</f>
        <v>0</v>
      </c>
      <c r="F7574">
        <f>'Previous Trades Import_OMS Quer'!F7574</f>
        <v>0</v>
      </c>
      <c r="G7574">
        <f>'Previous Trades Import_OMS Quer'!G7574</f>
        <v>0</v>
      </c>
      <c r="H7574">
        <f>'Previous Trades Import_OMS Quer'!H7574</f>
        <v>0</v>
      </c>
      <c r="I7574">
        <f>'Previous Trades Import_OMS Quer'!I7574</f>
        <v>0</v>
      </c>
      <c r="J7574">
        <f>'Previous Trades Import_OMS Quer'!J7574</f>
        <v>0</v>
      </c>
      <c r="K7574">
        <f>'Previous Trades Import_OMS Quer'!K7574</f>
        <v>0</v>
      </c>
      <c r="L7574">
        <f>'Previous Trades Import_OMS Quer'!L7574</f>
        <v>0</v>
      </c>
      <c r="M7574">
        <f>'Previous Trades Import_OMS Quer'!M7574</f>
        <v>0</v>
      </c>
      <c r="N7574">
        <f>'Previous Trades Import_OMS Quer'!N7574</f>
        <v>0</v>
      </c>
      <c r="O7574" t="str">
        <f>CLEAN('Previous Trades Import_OMS Quer'!O7574)</f>
        <v/>
      </c>
      <c r="Q7574" s="25">
        <f t="shared" si="236"/>
        <v>0</v>
      </c>
      <c r="R7574" s="25" t="e">
        <f>VLOOKUP(O7574,'Currency Balance'!$O$3:$Q$32,3,0)</f>
        <v>#N/A</v>
      </c>
      <c r="S7574" t="e">
        <f t="shared" si="237"/>
        <v>#N/A</v>
      </c>
    </row>
    <row r="7575" spans="1:19">
      <c r="A7575">
        <f>'Previous Trades Import_OMS Quer'!A7575</f>
        <v>0</v>
      </c>
      <c r="B7575">
        <f>'Previous Trades Import_OMS Quer'!B7575</f>
        <v>0</v>
      </c>
      <c r="C7575" s="22">
        <f>'Previous Trades Import_OMS Quer'!C7575</f>
        <v>0</v>
      </c>
      <c r="D7575">
        <f>'Previous Trades Import_OMS Quer'!D7575</f>
        <v>0</v>
      </c>
      <c r="E7575" s="22">
        <f>'Previous Trades Import_OMS Quer'!E7575</f>
        <v>0</v>
      </c>
      <c r="F7575">
        <f>'Previous Trades Import_OMS Quer'!F7575</f>
        <v>0</v>
      </c>
      <c r="G7575">
        <f>'Previous Trades Import_OMS Quer'!G7575</f>
        <v>0</v>
      </c>
      <c r="H7575">
        <f>'Previous Trades Import_OMS Quer'!H7575</f>
        <v>0</v>
      </c>
      <c r="I7575">
        <f>'Previous Trades Import_OMS Quer'!I7575</f>
        <v>0</v>
      </c>
      <c r="J7575">
        <f>'Previous Trades Import_OMS Quer'!J7575</f>
        <v>0</v>
      </c>
      <c r="K7575">
        <f>'Previous Trades Import_OMS Quer'!K7575</f>
        <v>0</v>
      </c>
      <c r="L7575">
        <f>'Previous Trades Import_OMS Quer'!L7575</f>
        <v>0</v>
      </c>
      <c r="M7575">
        <f>'Previous Trades Import_OMS Quer'!M7575</f>
        <v>0</v>
      </c>
      <c r="N7575">
        <f>'Previous Trades Import_OMS Quer'!N7575</f>
        <v>0</v>
      </c>
      <c r="O7575" t="str">
        <f>CLEAN('Previous Trades Import_OMS Quer'!O7575)</f>
        <v/>
      </c>
      <c r="Q7575" s="25">
        <f t="shared" si="236"/>
        <v>0</v>
      </c>
      <c r="R7575" s="25" t="e">
        <f>VLOOKUP(O7575,'Currency Balance'!$O$3:$Q$32,3,0)</f>
        <v>#N/A</v>
      </c>
      <c r="S7575" t="e">
        <f t="shared" si="237"/>
        <v>#N/A</v>
      </c>
    </row>
    <row r="7576" spans="1:19">
      <c r="A7576">
        <f>'Previous Trades Import_OMS Quer'!A7576</f>
        <v>0</v>
      </c>
      <c r="B7576">
        <f>'Previous Trades Import_OMS Quer'!B7576</f>
        <v>0</v>
      </c>
      <c r="C7576" s="22">
        <f>'Previous Trades Import_OMS Quer'!C7576</f>
        <v>0</v>
      </c>
      <c r="D7576">
        <f>'Previous Trades Import_OMS Quer'!D7576</f>
        <v>0</v>
      </c>
      <c r="E7576" s="22">
        <f>'Previous Trades Import_OMS Quer'!E7576</f>
        <v>0</v>
      </c>
      <c r="F7576">
        <f>'Previous Trades Import_OMS Quer'!F7576</f>
        <v>0</v>
      </c>
      <c r="G7576">
        <f>'Previous Trades Import_OMS Quer'!G7576</f>
        <v>0</v>
      </c>
      <c r="H7576">
        <f>'Previous Trades Import_OMS Quer'!H7576</f>
        <v>0</v>
      </c>
      <c r="I7576">
        <f>'Previous Trades Import_OMS Quer'!I7576</f>
        <v>0</v>
      </c>
      <c r="J7576">
        <f>'Previous Trades Import_OMS Quer'!J7576</f>
        <v>0</v>
      </c>
      <c r="K7576">
        <f>'Previous Trades Import_OMS Quer'!K7576</f>
        <v>0</v>
      </c>
      <c r="L7576">
        <f>'Previous Trades Import_OMS Quer'!L7576</f>
        <v>0</v>
      </c>
      <c r="M7576">
        <f>'Previous Trades Import_OMS Quer'!M7576</f>
        <v>0</v>
      </c>
      <c r="N7576">
        <f>'Previous Trades Import_OMS Quer'!N7576</f>
        <v>0</v>
      </c>
      <c r="O7576" t="str">
        <f>CLEAN('Previous Trades Import_OMS Quer'!O7576)</f>
        <v/>
      </c>
      <c r="Q7576" s="25">
        <f t="shared" si="236"/>
        <v>0</v>
      </c>
      <c r="R7576" s="25" t="e">
        <f>VLOOKUP(O7576,'Currency Balance'!$O$3:$Q$32,3,0)</f>
        <v>#N/A</v>
      </c>
      <c r="S7576" t="e">
        <f t="shared" si="237"/>
        <v>#N/A</v>
      </c>
    </row>
    <row r="7577" spans="1:19">
      <c r="A7577">
        <f>'Previous Trades Import_OMS Quer'!A7577</f>
        <v>0</v>
      </c>
      <c r="B7577">
        <f>'Previous Trades Import_OMS Quer'!B7577</f>
        <v>0</v>
      </c>
      <c r="C7577" s="22">
        <f>'Previous Trades Import_OMS Quer'!C7577</f>
        <v>0</v>
      </c>
      <c r="D7577">
        <f>'Previous Trades Import_OMS Quer'!D7577</f>
        <v>0</v>
      </c>
      <c r="E7577" s="22">
        <f>'Previous Trades Import_OMS Quer'!E7577</f>
        <v>0</v>
      </c>
      <c r="F7577">
        <f>'Previous Trades Import_OMS Quer'!F7577</f>
        <v>0</v>
      </c>
      <c r="G7577">
        <f>'Previous Trades Import_OMS Quer'!G7577</f>
        <v>0</v>
      </c>
      <c r="H7577">
        <f>'Previous Trades Import_OMS Quer'!H7577</f>
        <v>0</v>
      </c>
      <c r="I7577">
        <f>'Previous Trades Import_OMS Quer'!I7577</f>
        <v>0</v>
      </c>
      <c r="J7577">
        <f>'Previous Trades Import_OMS Quer'!J7577</f>
        <v>0</v>
      </c>
      <c r="K7577">
        <f>'Previous Trades Import_OMS Quer'!K7577</f>
        <v>0</v>
      </c>
      <c r="L7577">
        <f>'Previous Trades Import_OMS Quer'!L7577</f>
        <v>0</v>
      </c>
      <c r="M7577">
        <f>'Previous Trades Import_OMS Quer'!M7577</f>
        <v>0</v>
      </c>
      <c r="N7577">
        <f>'Previous Trades Import_OMS Quer'!N7577</f>
        <v>0</v>
      </c>
      <c r="O7577" t="str">
        <f>CLEAN('Previous Trades Import_OMS Quer'!O7577)</f>
        <v/>
      </c>
      <c r="Q7577" s="25">
        <f t="shared" si="236"/>
        <v>0</v>
      </c>
      <c r="R7577" s="25" t="e">
        <f>VLOOKUP(O7577,'Currency Balance'!$O$3:$Q$32,3,0)</f>
        <v>#N/A</v>
      </c>
      <c r="S7577" t="e">
        <f t="shared" si="237"/>
        <v>#N/A</v>
      </c>
    </row>
    <row r="7578" spans="1:19">
      <c r="A7578">
        <f>'Previous Trades Import_OMS Quer'!A7578</f>
        <v>0</v>
      </c>
      <c r="B7578">
        <f>'Previous Trades Import_OMS Quer'!B7578</f>
        <v>0</v>
      </c>
      <c r="C7578" s="22">
        <f>'Previous Trades Import_OMS Quer'!C7578</f>
        <v>0</v>
      </c>
      <c r="D7578">
        <f>'Previous Trades Import_OMS Quer'!D7578</f>
        <v>0</v>
      </c>
      <c r="E7578" s="22">
        <f>'Previous Trades Import_OMS Quer'!E7578</f>
        <v>0</v>
      </c>
      <c r="F7578">
        <f>'Previous Trades Import_OMS Quer'!F7578</f>
        <v>0</v>
      </c>
      <c r="G7578">
        <f>'Previous Trades Import_OMS Quer'!G7578</f>
        <v>0</v>
      </c>
      <c r="H7578">
        <f>'Previous Trades Import_OMS Quer'!H7578</f>
        <v>0</v>
      </c>
      <c r="I7578">
        <f>'Previous Trades Import_OMS Quer'!I7578</f>
        <v>0</v>
      </c>
      <c r="J7578">
        <f>'Previous Trades Import_OMS Quer'!J7578</f>
        <v>0</v>
      </c>
      <c r="K7578">
        <f>'Previous Trades Import_OMS Quer'!K7578</f>
        <v>0</v>
      </c>
      <c r="L7578">
        <f>'Previous Trades Import_OMS Quer'!L7578</f>
        <v>0</v>
      </c>
      <c r="M7578">
        <f>'Previous Trades Import_OMS Quer'!M7578</f>
        <v>0</v>
      </c>
      <c r="N7578">
        <f>'Previous Trades Import_OMS Quer'!N7578</f>
        <v>0</v>
      </c>
      <c r="O7578" t="str">
        <f>CLEAN('Previous Trades Import_OMS Quer'!O7578)</f>
        <v/>
      </c>
      <c r="Q7578" s="25">
        <f t="shared" si="236"/>
        <v>0</v>
      </c>
      <c r="R7578" s="25" t="e">
        <f>VLOOKUP(O7578,'Currency Balance'!$O$3:$Q$32,3,0)</f>
        <v>#N/A</v>
      </c>
      <c r="S7578" t="e">
        <f t="shared" si="237"/>
        <v>#N/A</v>
      </c>
    </row>
    <row r="7579" spans="1:19">
      <c r="A7579">
        <f>'Previous Trades Import_OMS Quer'!A7579</f>
        <v>0</v>
      </c>
      <c r="B7579">
        <f>'Previous Trades Import_OMS Quer'!B7579</f>
        <v>0</v>
      </c>
      <c r="C7579" s="22">
        <f>'Previous Trades Import_OMS Quer'!C7579</f>
        <v>0</v>
      </c>
      <c r="D7579">
        <f>'Previous Trades Import_OMS Quer'!D7579</f>
        <v>0</v>
      </c>
      <c r="E7579" s="22">
        <f>'Previous Trades Import_OMS Quer'!E7579</f>
        <v>0</v>
      </c>
      <c r="F7579">
        <f>'Previous Trades Import_OMS Quer'!F7579</f>
        <v>0</v>
      </c>
      <c r="G7579">
        <f>'Previous Trades Import_OMS Quer'!G7579</f>
        <v>0</v>
      </c>
      <c r="H7579">
        <f>'Previous Trades Import_OMS Quer'!H7579</f>
        <v>0</v>
      </c>
      <c r="I7579">
        <f>'Previous Trades Import_OMS Quer'!I7579</f>
        <v>0</v>
      </c>
      <c r="J7579">
        <f>'Previous Trades Import_OMS Quer'!J7579</f>
        <v>0</v>
      </c>
      <c r="K7579">
        <f>'Previous Trades Import_OMS Quer'!K7579</f>
        <v>0</v>
      </c>
      <c r="L7579">
        <f>'Previous Trades Import_OMS Quer'!L7579</f>
        <v>0</v>
      </c>
      <c r="M7579">
        <f>'Previous Trades Import_OMS Quer'!M7579</f>
        <v>0</v>
      </c>
      <c r="N7579">
        <f>'Previous Trades Import_OMS Quer'!N7579</f>
        <v>0</v>
      </c>
      <c r="O7579" t="str">
        <f>CLEAN('Previous Trades Import_OMS Quer'!O7579)</f>
        <v/>
      </c>
      <c r="Q7579" s="25">
        <f t="shared" si="236"/>
        <v>0</v>
      </c>
      <c r="R7579" s="25" t="e">
        <f>VLOOKUP(O7579,'Currency Balance'!$O$3:$Q$32,3,0)</f>
        <v>#N/A</v>
      </c>
      <c r="S7579" t="e">
        <f t="shared" si="237"/>
        <v>#N/A</v>
      </c>
    </row>
    <row r="7580" spans="1:19">
      <c r="A7580">
        <f>'Previous Trades Import_OMS Quer'!A7580</f>
        <v>0</v>
      </c>
      <c r="B7580">
        <f>'Previous Trades Import_OMS Quer'!B7580</f>
        <v>0</v>
      </c>
      <c r="C7580" s="22">
        <f>'Previous Trades Import_OMS Quer'!C7580</f>
        <v>0</v>
      </c>
      <c r="D7580">
        <f>'Previous Trades Import_OMS Quer'!D7580</f>
        <v>0</v>
      </c>
      <c r="E7580" s="22">
        <f>'Previous Trades Import_OMS Quer'!E7580</f>
        <v>0</v>
      </c>
      <c r="F7580">
        <f>'Previous Trades Import_OMS Quer'!F7580</f>
        <v>0</v>
      </c>
      <c r="G7580">
        <f>'Previous Trades Import_OMS Quer'!G7580</f>
        <v>0</v>
      </c>
      <c r="H7580">
        <f>'Previous Trades Import_OMS Quer'!H7580</f>
        <v>0</v>
      </c>
      <c r="I7580">
        <f>'Previous Trades Import_OMS Quer'!I7580</f>
        <v>0</v>
      </c>
      <c r="J7580">
        <f>'Previous Trades Import_OMS Quer'!J7580</f>
        <v>0</v>
      </c>
      <c r="K7580">
        <f>'Previous Trades Import_OMS Quer'!K7580</f>
        <v>0</v>
      </c>
      <c r="L7580">
        <f>'Previous Trades Import_OMS Quer'!L7580</f>
        <v>0</v>
      </c>
      <c r="M7580">
        <f>'Previous Trades Import_OMS Quer'!M7580</f>
        <v>0</v>
      </c>
      <c r="N7580">
        <f>'Previous Trades Import_OMS Quer'!N7580</f>
        <v>0</v>
      </c>
      <c r="O7580" t="str">
        <f>CLEAN('Previous Trades Import_OMS Quer'!O7580)</f>
        <v/>
      </c>
      <c r="Q7580" s="25">
        <f t="shared" si="236"/>
        <v>0</v>
      </c>
      <c r="R7580" s="25" t="e">
        <f>VLOOKUP(O7580,'Currency Balance'!$O$3:$Q$32,3,0)</f>
        <v>#N/A</v>
      </c>
      <c r="S7580" t="e">
        <f t="shared" si="237"/>
        <v>#N/A</v>
      </c>
    </row>
    <row r="7581" spans="1:19">
      <c r="A7581">
        <f>'Previous Trades Import_OMS Quer'!A7581</f>
        <v>0</v>
      </c>
      <c r="B7581">
        <f>'Previous Trades Import_OMS Quer'!B7581</f>
        <v>0</v>
      </c>
      <c r="C7581" s="22">
        <f>'Previous Trades Import_OMS Quer'!C7581</f>
        <v>0</v>
      </c>
      <c r="D7581">
        <f>'Previous Trades Import_OMS Quer'!D7581</f>
        <v>0</v>
      </c>
      <c r="E7581" s="22">
        <f>'Previous Trades Import_OMS Quer'!E7581</f>
        <v>0</v>
      </c>
      <c r="F7581">
        <f>'Previous Trades Import_OMS Quer'!F7581</f>
        <v>0</v>
      </c>
      <c r="G7581">
        <f>'Previous Trades Import_OMS Quer'!G7581</f>
        <v>0</v>
      </c>
      <c r="H7581">
        <f>'Previous Trades Import_OMS Quer'!H7581</f>
        <v>0</v>
      </c>
      <c r="I7581">
        <f>'Previous Trades Import_OMS Quer'!I7581</f>
        <v>0</v>
      </c>
      <c r="J7581">
        <f>'Previous Trades Import_OMS Quer'!J7581</f>
        <v>0</v>
      </c>
      <c r="K7581">
        <f>'Previous Trades Import_OMS Quer'!K7581</f>
        <v>0</v>
      </c>
      <c r="L7581">
        <f>'Previous Trades Import_OMS Quer'!L7581</f>
        <v>0</v>
      </c>
      <c r="M7581">
        <f>'Previous Trades Import_OMS Quer'!M7581</f>
        <v>0</v>
      </c>
      <c r="N7581">
        <f>'Previous Trades Import_OMS Quer'!N7581</f>
        <v>0</v>
      </c>
      <c r="O7581" t="str">
        <f>CLEAN('Previous Trades Import_OMS Quer'!O7581)</f>
        <v/>
      </c>
      <c r="Q7581" s="25">
        <f t="shared" si="236"/>
        <v>0</v>
      </c>
      <c r="R7581" s="25" t="e">
        <f>VLOOKUP(O7581,'Currency Balance'!$O$3:$Q$32,3,0)</f>
        <v>#N/A</v>
      </c>
      <c r="S7581" t="e">
        <f t="shared" si="237"/>
        <v>#N/A</v>
      </c>
    </row>
    <row r="7582" spans="1:19">
      <c r="A7582">
        <f>'Previous Trades Import_OMS Quer'!A7582</f>
        <v>0</v>
      </c>
      <c r="B7582">
        <f>'Previous Trades Import_OMS Quer'!B7582</f>
        <v>0</v>
      </c>
      <c r="C7582" s="22">
        <f>'Previous Trades Import_OMS Quer'!C7582</f>
        <v>0</v>
      </c>
      <c r="D7582">
        <f>'Previous Trades Import_OMS Quer'!D7582</f>
        <v>0</v>
      </c>
      <c r="E7582" s="22">
        <f>'Previous Trades Import_OMS Quer'!E7582</f>
        <v>0</v>
      </c>
      <c r="F7582">
        <f>'Previous Trades Import_OMS Quer'!F7582</f>
        <v>0</v>
      </c>
      <c r="G7582">
        <f>'Previous Trades Import_OMS Quer'!G7582</f>
        <v>0</v>
      </c>
      <c r="H7582">
        <f>'Previous Trades Import_OMS Quer'!H7582</f>
        <v>0</v>
      </c>
      <c r="I7582">
        <f>'Previous Trades Import_OMS Quer'!I7582</f>
        <v>0</v>
      </c>
      <c r="J7582">
        <f>'Previous Trades Import_OMS Quer'!J7582</f>
        <v>0</v>
      </c>
      <c r="K7582">
        <f>'Previous Trades Import_OMS Quer'!K7582</f>
        <v>0</v>
      </c>
      <c r="L7582">
        <f>'Previous Trades Import_OMS Quer'!L7582</f>
        <v>0</v>
      </c>
      <c r="M7582">
        <f>'Previous Trades Import_OMS Quer'!M7582</f>
        <v>0</v>
      </c>
      <c r="N7582">
        <f>'Previous Trades Import_OMS Quer'!N7582</f>
        <v>0</v>
      </c>
      <c r="O7582" t="str">
        <f>CLEAN('Previous Trades Import_OMS Quer'!O7582)</f>
        <v/>
      </c>
      <c r="Q7582" s="25">
        <f t="shared" si="236"/>
        <v>0</v>
      </c>
      <c r="R7582" s="25" t="e">
        <f>VLOOKUP(O7582,'Currency Balance'!$O$3:$Q$32,3,0)</f>
        <v>#N/A</v>
      </c>
      <c r="S7582" t="e">
        <f t="shared" si="237"/>
        <v>#N/A</v>
      </c>
    </row>
    <row r="7583" spans="1:19">
      <c r="A7583">
        <f>'Previous Trades Import_OMS Quer'!A7583</f>
        <v>0</v>
      </c>
      <c r="B7583">
        <f>'Previous Trades Import_OMS Quer'!B7583</f>
        <v>0</v>
      </c>
      <c r="C7583" s="22">
        <f>'Previous Trades Import_OMS Quer'!C7583</f>
        <v>0</v>
      </c>
      <c r="D7583">
        <f>'Previous Trades Import_OMS Quer'!D7583</f>
        <v>0</v>
      </c>
      <c r="E7583" s="22">
        <f>'Previous Trades Import_OMS Quer'!E7583</f>
        <v>0</v>
      </c>
      <c r="F7583">
        <f>'Previous Trades Import_OMS Quer'!F7583</f>
        <v>0</v>
      </c>
      <c r="G7583">
        <f>'Previous Trades Import_OMS Quer'!G7583</f>
        <v>0</v>
      </c>
      <c r="H7583">
        <f>'Previous Trades Import_OMS Quer'!H7583</f>
        <v>0</v>
      </c>
      <c r="I7583">
        <f>'Previous Trades Import_OMS Quer'!I7583</f>
        <v>0</v>
      </c>
      <c r="J7583">
        <f>'Previous Trades Import_OMS Quer'!J7583</f>
        <v>0</v>
      </c>
      <c r="K7583">
        <f>'Previous Trades Import_OMS Quer'!K7583</f>
        <v>0</v>
      </c>
      <c r="L7583">
        <f>'Previous Trades Import_OMS Quer'!L7583</f>
        <v>0</v>
      </c>
      <c r="M7583">
        <f>'Previous Trades Import_OMS Quer'!M7583</f>
        <v>0</v>
      </c>
      <c r="N7583">
        <f>'Previous Trades Import_OMS Quer'!N7583</f>
        <v>0</v>
      </c>
      <c r="O7583" t="str">
        <f>CLEAN('Previous Trades Import_OMS Quer'!O7583)</f>
        <v/>
      </c>
      <c r="Q7583" s="25">
        <f t="shared" si="236"/>
        <v>0</v>
      </c>
      <c r="R7583" s="25" t="e">
        <f>VLOOKUP(O7583,'Currency Balance'!$O$3:$Q$32,3,0)</f>
        <v>#N/A</v>
      </c>
      <c r="S7583" t="e">
        <f t="shared" si="237"/>
        <v>#N/A</v>
      </c>
    </row>
    <row r="7584" spans="1:19">
      <c r="A7584">
        <f>'Previous Trades Import_OMS Quer'!A7584</f>
        <v>0</v>
      </c>
      <c r="B7584">
        <f>'Previous Trades Import_OMS Quer'!B7584</f>
        <v>0</v>
      </c>
      <c r="C7584" s="22">
        <f>'Previous Trades Import_OMS Quer'!C7584</f>
        <v>0</v>
      </c>
      <c r="D7584">
        <f>'Previous Trades Import_OMS Quer'!D7584</f>
        <v>0</v>
      </c>
      <c r="E7584" s="22">
        <f>'Previous Trades Import_OMS Quer'!E7584</f>
        <v>0</v>
      </c>
      <c r="F7584">
        <f>'Previous Trades Import_OMS Quer'!F7584</f>
        <v>0</v>
      </c>
      <c r="G7584">
        <f>'Previous Trades Import_OMS Quer'!G7584</f>
        <v>0</v>
      </c>
      <c r="H7584">
        <f>'Previous Trades Import_OMS Quer'!H7584</f>
        <v>0</v>
      </c>
      <c r="I7584">
        <f>'Previous Trades Import_OMS Quer'!I7584</f>
        <v>0</v>
      </c>
      <c r="J7584">
        <f>'Previous Trades Import_OMS Quer'!J7584</f>
        <v>0</v>
      </c>
      <c r="K7584">
        <f>'Previous Trades Import_OMS Quer'!K7584</f>
        <v>0</v>
      </c>
      <c r="L7584">
        <f>'Previous Trades Import_OMS Quer'!L7584</f>
        <v>0</v>
      </c>
      <c r="M7584">
        <f>'Previous Trades Import_OMS Quer'!M7584</f>
        <v>0</v>
      </c>
      <c r="N7584">
        <f>'Previous Trades Import_OMS Quer'!N7584</f>
        <v>0</v>
      </c>
      <c r="O7584" t="str">
        <f>CLEAN('Previous Trades Import_OMS Quer'!O7584)</f>
        <v/>
      </c>
      <c r="Q7584" s="25">
        <f t="shared" si="236"/>
        <v>0</v>
      </c>
      <c r="R7584" s="25" t="e">
        <f>VLOOKUP(O7584,'Currency Balance'!$O$3:$Q$32,3,0)</f>
        <v>#N/A</v>
      </c>
      <c r="S7584" t="e">
        <f t="shared" si="237"/>
        <v>#N/A</v>
      </c>
    </row>
    <row r="7585" spans="1:19">
      <c r="A7585">
        <f>'Previous Trades Import_OMS Quer'!A7585</f>
        <v>0</v>
      </c>
      <c r="B7585">
        <f>'Previous Trades Import_OMS Quer'!B7585</f>
        <v>0</v>
      </c>
      <c r="C7585" s="22">
        <f>'Previous Trades Import_OMS Quer'!C7585</f>
        <v>0</v>
      </c>
      <c r="D7585">
        <f>'Previous Trades Import_OMS Quer'!D7585</f>
        <v>0</v>
      </c>
      <c r="E7585" s="22">
        <f>'Previous Trades Import_OMS Quer'!E7585</f>
        <v>0</v>
      </c>
      <c r="F7585">
        <f>'Previous Trades Import_OMS Quer'!F7585</f>
        <v>0</v>
      </c>
      <c r="G7585">
        <f>'Previous Trades Import_OMS Quer'!G7585</f>
        <v>0</v>
      </c>
      <c r="H7585">
        <f>'Previous Trades Import_OMS Quer'!H7585</f>
        <v>0</v>
      </c>
      <c r="I7585">
        <f>'Previous Trades Import_OMS Quer'!I7585</f>
        <v>0</v>
      </c>
      <c r="J7585">
        <f>'Previous Trades Import_OMS Quer'!J7585</f>
        <v>0</v>
      </c>
      <c r="K7585">
        <f>'Previous Trades Import_OMS Quer'!K7585</f>
        <v>0</v>
      </c>
      <c r="L7585">
        <f>'Previous Trades Import_OMS Quer'!L7585</f>
        <v>0</v>
      </c>
      <c r="M7585">
        <f>'Previous Trades Import_OMS Quer'!M7585</f>
        <v>0</v>
      </c>
      <c r="N7585">
        <f>'Previous Trades Import_OMS Quer'!N7585</f>
        <v>0</v>
      </c>
      <c r="O7585" t="str">
        <f>CLEAN('Previous Trades Import_OMS Quer'!O7585)</f>
        <v/>
      </c>
      <c r="Q7585" s="25">
        <f t="shared" si="236"/>
        <v>0</v>
      </c>
      <c r="R7585" s="25" t="e">
        <f>VLOOKUP(O7585,'Currency Balance'!$O$3:$Q$32,3,0)</f>
        <v>#N/A</v>
      </c>
      <c r="S7585" t="e">
        <f t="shared" si="237"/>
        <v>#N/A</v>
      </c>
    </row>
    <row r="7586" spans="1:19">
      <c r="A7586">
        <f>'Previous Trades Import_OMS Quer'!A7586</f>
        <v>0</v>
      </c>
      <c r="B7586">
        <f>'Previous Trades Import_OMS Quer'!B7586</f>
        <v>0</v>
      </c>
      <c r="C7586" s="22">
        <f>'Previous Trades Import_OMS Quer'!C7586</f>
        <v>0</v>
      </c>
      <c r="D7586">
        <f>'Previous Trades Import_OMS Quer'!D7586</f>
        <v>0</v>
      </c>
      <c r="E7586" s="22">
        <f>'Previous Trades Import_OMS Quer'!E7586</f>
        <v>0</v>
      </c>
      <c r="F7586">
        <f>'Previous Trades Import_OMS Quer'!F7586</f>
        <v>0</v>
      </c>
      <c r="G7586">
        <f>'Previous Trades Import_OMS Quer'!G7586</f>
        <v>0</v>
      </c>
      <c r="H7586">
        <f>'Previous Trades Import_OMS Quer'!H7586</f>
        <v>0</v>
      </c>
      <c r="I7586">
        <f>'Previous Trades Import_OMS Quer'!I7586</f>
        <v>0</v>
      </c>
      <c r="J7586">
        <f>'Previous Trades Import_OMS Quer'!J7586</f>
        <v>0</v>
      </c>
      <c r="K7586">
        <f>'Previous Trades Import_OMS Quer'!K7586</f>
        <v>0</v>
      </c>
      <c r="L7586">
        <f>'Previous Trades Import_OMS Quer'!L7586</f>
        <v>0</v>
      </c>
      <c r="M7586">
        <f>'Previous Trades Import_OMS Quer'!M7586</f>
        <v>0</v>
      </c>
      <c r="N7586">
        <f>'Previous Trades Import_OMS Quer'!N7586</f>
        <v>0</v>
      </c>
      <c r="O7586" t="str">
        <f>CLEAN('Previous Trades Import_OMS Quer'!O7586)</f>
        <v/>
      </c>
      <c r="Q7586" s="25">
        <f t="shared" si="236"/>
        <v>0</v>
      </c>
      <c r="R7586" s="25" t="e">
        <f>VLOOKUP(O7586,'Currency Balance'!$O$3:$Q$32,3,0)</f>
        <v>#N/A</v>
      </c>
      <c r="S7586" t="e">
        <f t="shared" si="237"/>
        <v>#N/A</v>
      </c>
    </row>
    <row r="7587" spans="1:19">
      <c r="A7587">
        <f>'Previous Trades Import_OMS Quer'!A7587</f>
        <v>0</v>
      </c>
      <c r="B7587">
        <f>'Previous Trades Import_OMS Quer'!B7587</f>
        <v>0</v>
      </c>
      <c r="C7587" s="22">
        <f>'Previous Trades Import_OMS Quer'!C7587</f>
        <v>0</v>
      </c>
      <c r="D7587">
        <f>'Previous Trades Import_OMS Quer'!D7587</f>
        <v>0</v>
      </c>
      <c r="E7587" s="22">
        <f>'Previous Trades Import_OMS Quer'!E7587</f>
        <v>0</v>
      </c>
      <c r="F7587">
        <f>'Previous Trades Import_OMS Quer'!F7587</f>
        <v>0</v>
      </c>
      <c r="G7587">
        <f>'Previous Trades Import_OMS Quer'!G7587</f>
        <v>0</v>
      </c>
      <c r="H7587">
        <f>'Previous Trades Import_OMS Quer'!H7587</f>
        <v>0</v>
      </c>
      <c r="I7587">
        <f>'Previous Trades Import_OMS Quer'!I7587</f>
        <v>0</v>
      </c>
      <c r="J7587">
        <f>'Previous Trades Import_OMS Quer'!J7587</f>
        <v>0</v>
      </c>
      <c r="K7587">
        <f>'Previous Trades Import_OMS Quer'!K7587</f>
        <v>0</v>
      </c>
      <c r="L7587">
        <f>'Previous Trades Import_OMS Quer'!L7587</f>
        <v>0</v>
      </c>
      <c r="M7587">
        <f>'Previous Trades Import_OMS Quer'!M7587</f>
        <v>0</v>
      </c>
      <c r="N7587">
        <f>'Previous Trades Import_OMS Quer'!N7587</f>
        <v>0</v>
      </c>
      <c r="O7587" t="str">
        <f>CLEAN('Previous Trades Import_OMS Quer'!O7587)</f>
        <v/>
      </c>
      <c r="Q7587" s="25">
        <f t="shared" si="236"/>
        <v>0</v>
      </c>
      <c r="R7587" s="25" t="e">
        <f>VLOOKUP(O7587,'Currency Balance'!$O$3:$Q$32,3,0)</f>
        <v>#N/A</v>
      </c>
      <c r="S7587" t="e">
        <f t="shared" si="237"/>
        <v>#N/A</v>
      </c>
    </row>
    <row r="7588" spans="1:19">
      <c r="A7588">
        <f>'Previous Trades Import_OMS Quer'!A7588</f>
        <v>0</v>
      </c>
      <c r="B7588">
        <f>'Previous Trades Import_OMS Quer'!B7588</f>
        <v>0</v>
      </c>
      <c r="C7588" s="22">
        <f>'Previous Trades Import_OMS Quer'!C7588</f>
        <v>0</v>
      </c>
      <c r="D7588">
        <f>'Previous Trades Import_OMS Quer'!D7588</f>
        <v>0</v>
      </c>
      <c r="E7588" s="22">
        <f>'Previous Trades Import_OMS Quer'!E7588</f>
        <v>0</v>
      </c>
      <c r="F7588">
        <f>'Previous Trades Import_OMS Quer'!F7588</f>
        <v>0</v>
      </c>
      <c r="G7588">
        <f>'Previous Trades Import_OMS Quer'!G7588</f>
        <v>0</v>
      </c>
      <c r="H7588">
        <f>'Previous Trades Import_OMS Quer'!H7588</f>
        <v>0</v>
      </c>
      <c r="I7588">
        <f>'Previous Trades Import_OMS Quer'!I7588</f>
        <v>0</v>
      </c>
      <c r="J7588">
        <f>'Previous Trades Import_OMS Quer'!J7588</f>
        <v>0</v>
      </c>
      <c r="K7588">
        <f>'Previous Trades Import_OMS Quer'!K7588</f>
        <v>0</v>
      </c>
      <c r="L7588">
        <f>'Previous Trades Import_OMS Quer'!L7588</f>
        <v>0</v>
      </c>
      <c r="M7588">
        <f>'Previous Trades Import_OMS Quer'!M7588</f>
        <v>0</v>
      </c>
      <c r="N7588">
        <f>'Previous Trades Import_OMS Quer'!N7588</f>
        <v>0</v>
      </c>
      <c r="O7588" t="str">
        <f>CLEAN('Previous Trades Import_OMS Quer'!O7588)</f>
        <v/>
      </c>
      <c r="Q7588" s="25">
        <f t="shared" si="236"/>
        <v>0</v>
      </c>
      <c r="R7588" s="25" t="e">
        <f>VLOOKUP(O7588,'Currency Balance'!$O$3:$Q$32,3,0)</f>
        <v>#N/A</v>
      </c>
      <c r="S7588" t="e">
        <f t="shared" si="237"/>
        <v>#N/A</v>
      </c>
    </row>
    <row r="7589" spans="1:19">
      <c r="A7589">
        <f>'Previous Trades Import_OMS Quer'!A7589</f>
        <v>0</v>
      </c>
      <c r="B7589">
        <f>'Previous Trades Import_OMS Quer'!B7589</f>
        <v>0</v>
      </c>
      <c r="C7589" s="22">
        <f>'Previous Trades Import_OMS Quer'!C7589</f>
        <v>0</v>
      </c>
      <c r="D7589">
        <f>'Previous Trades Import_OMS Quer'!D7589</f>
        <v>0</v>
      </c>
      <c r="E7589" s="22">
        <f>'Previous Trades Import_OMS Quer'!E7589</f>
        <v>0</v>
      </c>
      <c r="F7589">
        <f>'Previous Trades Import_OMS Quer'!F7589</f>
        <v>0</v>
      </c>
      <c r="G7589">
        <f>'Previous Trades Import_OMS Quer'!G7589</f>
        <v>0</v>
      </c>
      <c r="H7589">
        <f>'Previous Trades Import_OMS Quer'!H7589</f>
        <v>0</v>
      </c>
      <c r="I7589">
        <f>'Previous Trades Import_OMS Quer'!I7589</f>
        <v>0</v>
      </c>
      <c r="J7589">
        <f>'Previous Trades Import_OMS Quer'!J7589</f>
        <v>0</v>
      </c>
      <c r="K7589">
        <f>'Previous Trades Import_OMS Quer'!K7589</f>
        <v>0</v>
      </c>
      <c r="L7589">
        <f>'Previous Trades Import_OMS Quer'!L7589</f>
        <v>0</v>
      </c>
      <c r="M7589">
        <f>'Previous Trades Import_OMS Quer'!M7589</f>
        <v>0</v>
      </c>
      <c r="N7589">
        <f>'Previous Trades Import_OMS Quer'!N7589</f>
        <v>0</v>
      </c>
      <c r="O7589" t="str">
        <f>CLEAN('Previous Trades Import_OMS Quer'!O7589)</f>
        <v/>
      </c>
      <c r="Q7589" s="25">
        <f t="shared" si="236"/>
        <v>0</v>
      </c>
      <c r="R7589" s="25" t="e">
        <f>VLOOKUP(O7589,'Currency Balance'!$O$3:$Q$32,3,0)</f>
        <v>#N/A</v>
      </c>
      <c r="S7589" t="e">
        <f t="shared" si="237"/>
        <v>#N/A</v>
      </c>
    </row>
    <row r="7590" spans="1:19">
      <c r="A7590">
        <f>'Previous Trades Import_OMS Quer'!A7590</f>
        <v>0</v>
      </c>
      <c r="B7590">
        <f>'Previous Trades Import_OMS Quer'!B7590</f>
        <v>0</v>
      </c>
      <c r="C7590" s="22">
        <f>'Previous Trades Import_OMS Quer'!C7590</f>
        <v>0</v>
      </c>
      <c r="D7590">
        <f>'Previous Trades Import_OMS Quer'!D7590</f>
        <v>0</v>
      </c>
      <c r="E7590" s="22">
        <f>'Previous Trades Import_OMS Quer'!E7590</f>
        <v>0</v>
      </c>
      <c r="F7590">
        <f>'Previous Trades Import_OMS Quer'!F7590</f>
        <v>0</v>
      </c>
      <c r="G7590">
        <f>'Previous Trades Import_OMS Quer'!G7590</f>
        <v>0</v>
      </c>
      <c r="H7590">
        <f>'Previous Trades Import_OMS Quer'!H7590</f>
        <v>0</v>
      </c>
      <c r="I7590">
        <f>'Previous Trades Import_OMS Quer'!I7590</f>
        <v>0</v>
      </c>
      <c r="J7590">
        <f>'Previous Trades Import_OMS Quer'!J7590</f>
        <v>0</v>
      </c>
      <c r="K7590">
        <f>'Previous Trades Import_OMS Quer'!K7590</f>
        <v>0</v>
      </c>
      <c r="L7590">
        <f>'Previous Trades Import_OMS Quer'!L7590</f>
        <v>0</v>
      </c>
      <c r="M7590">
        <f>'Previous Trades Import_OMS Quer'!M7590</f>
        <v>0</v>
      </c>
      <c r="N7590">
        <f>'Previous Trades Import_OMS Quer'!N7590</f>
        <v>0</v>
      </c>
      <c r="O7590" t="str">
        <f>CLEAN('Previous Trades Import_OMS Quer'!O7590)</f>
        <v/>
      </c>
      <c r="Q7590" s="25">
        <f t="shared" si="236"/>
        <v>0</v>
      </c>
      <c r="R7590" s="25" t="e">
        <f>VLOOKUP(O7590,'Currency Balance'!$O$3:$Q$32,3,0)</f>
        <v>#N/A</v>
      </c>
      <c r="S7590" t="e">
        <f t="shared" si="237"/>
        <v>#N/A</v>
      </c>
    </row>
    <row r="7591" spans="1:19">
      <c r="A7591">
        <f>'Previous Trades Import_OMS Quer'!A7591</f>
        <v>0</v>
      </c>
      <c r="B7591">
        <f>'Previous Trades Import_OMS Quer'!B7591</f>
        <v>0</v>
      </c>
      <c r="C7591" s="22">
        <f>'Previous Trades Import_OMS Quer'!C7591</f>
        <v>0</v>
      </c>
      <c r="D7591">
        <f>'Previous Trades Import_OMS Quer'!D7591</f>
        <v>0</v>
      </c>
      <c r="E7591" s="22">
        <f>'Previous Trades Import_OMS Quer'!E7591</f>
        <v>0</v>
      </c>
      <c r="F7591">
        <f>'Previous Trades Import_OMS Quer'!F7591</f>
        <v>0</v>
      </c>
      <c r="G7591">
        <f>'Previous Trades Import_OMS Quer'!G7591</f>
        <v>0</v>
      </c>
      <c r="H7591">
        <f>'Previous Trades Import_OMS Quer'!H7591</f>
        <v>0</v>
      </c>
      <c r="I7591">
        <f>'Previous Trades Import_OMS Quer'!I7591</f>
        <v>0</v>
      </c>
      <c r="J7591">
        <f>'Previous Trades Import_OMS Quer'!J7591</f>
        <v>0</v>
      </c>
      <c r="K7591">
        <f>'Previous Trades Import_OMS Quer'!K7591</f>
        <v>0</v>
      </c>
      <c r="L7591">
        <f>'Previous Trades Import_OMS Quer'!L7591</f>
        <v>0</v>
      </c>
      <c r="M7591">
        <f>'Previous Trades Import_OMS Quer'!M7591</f>
        <v>0</v>
      </c>
      <c r="N7591">
        <f>'Previous Trades Import_OMS Quer'!N7591</f>
        <v>0</v>
      </c>
      <c r="O7591" t="str">
        <f>CLEAN('Previous Trades Import_OMS Quer'!O7591)</f>
        <v/>
      </c>
      <c r="Q7591" s="25">
        <f t="shared" si="236"/>
        <v>0</v>
      </c>
      <c r="R7591" s="25" t="e">
        <f>VLOOKUP(O7591,'Currency Balance'!$O$3:$Q$32,3,0)</f>
        <v>#N/A</v>
      </c>
      <c r="S7591" t="e">
        <f t="shared" si="237"/>
        <v>#N/A</v>
      </c>
    </row>
    <row r="7592" spans="1:19">
      <c r="A7592">
        <f>'Previous Trades Import_OMS Quer'!A7592</f>
        <v>0</v>
      </c>
      <c r="B7592">
        <f>'Previous Trades Import_OMS Quer'!B7592</f>
        <v>0</v>
      </c>
      <c r="C7592" s="22">
        <f>'Previous Trades Import_OMS Quer'!C7592</f>
        <v>0</v>
      </c>
      <c r="D7592">
        <f>'Previous Trades Import_OMS Quer'!D7592</f>
        <v>0</v>
      </c>
      <c r="E7592" s="22">
        <f>'Previous Trades Import_OMS Quer'!E7592</f>
        <v>0</v>
      </c>
      <c r="F7592">
        <f>'Previous Trades Import_OMS Quer'!F7592</f>
        <v>0</v>
      </c>
      <c r="G7592">
        <f>'Previous Trades Import_OMS Quer'!G7592</f>
        <v>0</v>
      </c>
      <c r="H7592">
        <f>'Previous Trades Import_OMS Quer'!H7592</f>
        <v>0</v>
      </c>
      <c r="I7592">
        <f>'Previous Trades Import_OMS Quer'!I7592</f>
        <v>0</v>
      </c>
      <c r="J7592">
        <f>'Previous Trades Import_OMS Quer'!J7592</f>
        <v>0</v>
      </c>
      <c r="K7592">
        <f>'Previous Trades Import_OMS Quer'!K7592</f>
        <v>0</v>
      </c>
      <c r="L7592">
        <f>'Previous Trades Import_OMS Quer'!L7592</f>
        <v>0</v>
      </c>
      <c r="M7592">
        <f>'Previous Trades Import_OMS Quer'!M7592</f>
        <v>0</v>
      </c>
      <c r="N7592">
        <f>'Previous Trades Import_OMS Quer'!N7592</f>
        <v>0</v>
      </c>
      <c r="O7592" t="str">
        <f>CLEAN('Previous Trades Import_OMS Quer'!O7592)</f>
        <v/>
      </c>
      <c r="Q7592" s="25">
        <f t="shared" si="236"/>
        <v>0</v>
      </c>
      <c r="R7592" s="25" t="e">
        <f>VLOOKUP(O7592,'Currency Balance'!$O$3:$Q$32,3,0)</f>
        <v>#N/A</v>
      </c>
      <c r="S7592" t="e">
        <f t="shared" si="237"/>
        <v>#N/A</v>
      </c>
    </row>
    <row r="7593" spans="1:19">
      <c r="A7593">
        <f>'Previous Trades Import_OMS Quer'!A7593</f>
        <v>0</v>
      </c>
      <c r="B7593">
        <f>'Previous Trades Import_OMS Quer'!B7593</f>
        <v>0</v>
      </c>
      <c r="C7593" s="22">
        <f>'Previous Trades Import_OMS Quer'!C7593</f>
        <v>0</v>
      </c>
      <c r="D7593">
        <f>'Previous Trades Import_OMS Quer'!D7593</f>
        <v>0</v>
      </c>
      <c r="E7593" s="22">
        <f>'Previous Trades Import_OMS Quer'!E7593</f>
        <v>0</v>
      </c>
      <c r="F7593">
        <f>'Previous Trades Import_OMS Quer'!F7593</f>
        <v>0</v>
      </c>
      <c r="G7593">
        <f>'Previous Trades Import_OMS Quer'!G7593</f>
        <v>0</v>
      </c>
      <c r="H7593">
        <f>'Previous Trades Import_OMS Quer'!H7593</f>
        <v>0</v>
      </c>
      <c r="I7593">
        <f>'Previous Trades Import_OMS Quer'!I7593</f>
        <v>0</v>
      </c>
      <c r="J7593">
        <f>'Previous Trades Import_OMS Quer'!J7593</f>
        <v>0</v>
      </c>
      <c r="K7593">
        <f>'Previous Trades Import_OMS Quer'!K7593</f>
        <v>0</v>
      </c>
      <c r="L7593">
        <f>'Previous Trades Import_OMS Quer'!L7593</f>
        <v>0</v>
      </c>
      <c r="M7593">
        <f>'Previous Trades Import_OMS Quer'!M7593</f>
        <v>0</v>
      </c>
      <c r="N7593">
        <f>'Previous Trades Import_OMS Quer'!N7593</f>
        <v>0</v>
      </c>
      <c r="O7593" t="str">
        <f>CLEAN('Previous Trades Import_OMS Quer'!O7593)</f>
        <v/>
      </c>
      <c r="Q7593" s="25">
        <f t="shared" si="236"/>
        <v>0</v>
      </c>
      <c r="R7593" s="25" t="e">
        <f>VLOOKUP(O7593,'Currency Balance'!$O$3:$Q$32,3,0)</f>
        <v>#N/A</v>
      </c>
      <c r="S7593" t="e">
        <f t="shared" si="237"/>
        <v>#N/A</v>
      </c>
    </row>
    <row r="7594" spans="1:19">
      <c r="A7594">
        <f>'Previous Trades Import_OMS Quer'!A7594</f>
        <v>0</v>
      </c>
      <c r="B7594">
        <f>'Previous Trades Import_OMS Quer'!B7594</f>
        <v>0</v>
      </c>
      <c r="C7594" s="22">
        <f>'Previous Trades Import_OMS Quer'!C7594</f>
        <v>0</v>
      </c>
      <c r="D7594">
        <f>'Previous Trades Import_OMS Quer'!D7594</f>
        <v>0</v>
      </c>
      <c r="E7594" s="22">
        <f>'Previous Trades Import_OMS Quer'!E7594</f>
        <v>0</v>
      </c>
      <c r="F7594">
        <f>'Previous Trades Import_OMS Quer'!F7594</f>
        <v>0</v>
      </c>
      <c r="G7594">
        <f>'Previous Trades Import_OMS Quer'!G7594</f>
        <v>0</v>
      </c>
      <c r="H7594">
        <f>'Previous Trades Import_OMS Quer'!H7594</f>
        <v>0</v>
      </c>
      <c r="I7594">
        <f>'Previous Trades Import_OMS Quer'!I7594</f>
        <v>0</v>
      </c>
      <c r="J7594">
        <f>'Previous Trades Import_OMS Quer'!J7594</f>
        <v>0</v>
      </c>
      <c r="K7594">
        <f>'Previous Trades Import_OMS Quer'!K7594</f>
        <v>0</v>
      </c>
      <c r="L7594">
        <f>'Previous Trades Import_OMS Quer'!L7594</f>
        <v>0</v>
      </c>
      <c r="M7594">
        <f>'Previous Trades Import_OMS Quer'!M7594</f>
        <v>0</v>
      </c>
      <c r="N7594">
        <f>'Previous Trades Import_OMS Quer'!N7594</f>
        <v>0</v>
      </c>
      <c r="O7594" t="str">
        <f>CLEAN('Previous Trades Import_OMS Quer'!O7594)</f>
        <v/>
      </c>
      <c r="Q7594" s="25">
        <f t="shared" si="236"/>
        <v>0</v>
      </c>
      <c r="R7594" s="25" t="e">
        <f>VLOOKUP(O7594,'Currency Balance'!$O$3:$Q$32,3,0)</f>
        <v>#N/A</v>
      </c>
      <c r="S7594" t="e">
        <f t="shared" si="237"/>
        <v>#N/A</v>
      </c>
    </row>
    <row r="7595" spans="1:19">
      <c r="A7595">
        <f>'Previous Trades Import_OMS Quer'!A7595</f>
        <v>0</v>
      </c>
      <c r="B7595">
        <f>'Previous Trades Import_OMS Quer'!B7595</f>
        <v>0</v>
      </c>
      <c r="C7595" s="22">
        <f>'Previous Trades Import_OMS Quer'!C7595</f>
        <v>0</v>
      </c>
      <c r="D7595">
        <f>'Previous Trades Import_OMS Quer'!D7595</f>
        <v>0</v>
      </c>
      <c r="E7595" s="22">
        <f>'Previous Trades Import_OMS Quer'!E7595</f>
        <v>0</v>
      </c>
      <c r="F7595">
        <f>'Previous Trades Import_OMS Quer'!F7595</f>
        <v>0</v>
      </c>
      <c r="G7595">
        <f>'Previous Trades Import_OMS Quer'!G7595</f>
        <v>0</v>
      </c>
      <c r="H7595">
        <f>'Previous Trades Import_OMS Quer'!H7595</f>
        <v>0</v>
      </c>
      <c r="I7595">
        <f>'Previous Trades Import_OMS Quer'!I7595</f>
        <v>0</v>
      </c>
      <c r="J7595">
        <f>'Previous Trades Import_OMS Quer'!J7595</f>
        <v>0</v>
      </c>
      <c r="K7595">
        <f>'Previous Trades Import_OMS Quer'!K7595</f>
        <v>0</v>
      </c>
      <c r="L7595">
        <f>'Previous Trades Import_OMS Quer'!L7595</f>
        <v>0</v>
      </c>
      <c r="M7595">
        <f>'Previous Trades Import_OMS Quer'!M7595</f>
        <v>0</v>
      </c>
      <c r="N7595">
        <f>'Previous Trades Import_OMS Quer'!N7595</f>
        <v>0</v>
      </c>
      <c r="O7595" t="str">
        <f>CLEAN('Previous Trades Import_OMS Quer'!O7595)</f>
        <v/>
      </c>
      <c r="Q7595" s="25">
        <f t="shared" si="236"/>
        <v>0</v>
      </c>
      <c r="R7595" s="25" t="e">
        <f>VLOOKUP(O7595,'Currency Balance'!$O$3:$Q$32,3,0)</f>
        <v>#N/A</v>
      </c>
      <c r="S7595" t="e">
        <f t="shared" si="237"/>
        <v>#N/A</v>
      </c>
    </row>
    <row r="7596" spans="1:19">
      <c r="A7596">
        <f>'Previous Trades Import_OMS Quer'!A7596</f>
        <v>0</v>
      </c>
      <c r="B7596">
        <f>'Previous Trades Import_OMS Quer'!B7596</f>
        <v>0</v>
      </c>
      <c r="C7596" s="22">
        <f>'Previous Trades Import_OMS Quer'!C7596</f>
        <v>0</v>
      </c>
      <c r="D7596">
        <f>'Previous Trades Import_OMS Quer'!D7596</f>
        <v>0</v>
      </c>
      <c r="E7596" s="22">
        <f>'Previous Trades Import_OMS Quer'!E7596</f>
        <v>0</v>
      </c>
      <c r="F7596">
        <f>'Previous Trades Import_OMS Quer'!F7596</f>
        <v>0</v>
      </c>
      <c r="G7596">
        <f>'Previous Trades Import_OMS Quer'!G7596</f>
        <v>0</v>
      </c>
      <c r="H7596">
        <f>'Previous Trades Import_OMS Quer'!H7596</f>
        <v>0</v>
      </c>
      <c r="I7596">
        <f>'Previous Trades Import_OMS Quer'!I7596</f>
        <v>0</v>
      </c>
      <c r="J7596">
        <f>'Previous Trades Import_OMS Quer'!J7596</f>
        <v>0</v>
      </c>
      <c r="K7596">
        <f>'Previous Trades Import_OMS Quer'!K7596</f>
        <v>0</v>
      </c>
      <c r="L7596">
        <f>'Previous Trades Import_OMS Quer'!L7596</f>
        <v>0</v>
      </c>
      <c r="M7596">
        <f>'Previous Trades Import_OMS Quer'!M7596</f>
        <v>0</v>
      </c>
      <c r="N7596">
        <f>'Previous Trades Import_OMS Quer'!N7596</f>
        <v>0</v>
      </c>
      <c r="O7596" t="str">
        <f>CLEAN('Previous Trades Import_OMS Quer'!O7596)</f>
        <v/>
      </c>
      <c r="Q7596" s="25">
        <f t="shared" si="236"/>
        <v>0</v>
      </c>
      <c r="R7596" s="25" t="e">
        <f>VLOOKUP(O7596,'Currency Balance'!$O$3:$Q$32,3,0)</f>
        <v>#N/A</v>
      </c>
      <c r="S7596" t="e">
        <f t="shared" si="237"/>
        <v>#N/A</v>
      </c>
    </row>
    <row r="7597" spans="1:19">
      <c r="A7597">
        <f>'Previous Trades Import_OMS Quer'!A7597</f>
        <v>0</v>
      </c>
      <c r="B7597">
        <f>'Previous Trades Import_OMS Quer'!B7597</f>
        <v>0</v>
      </c>
      <c r="C7597" s="22">
        <f>'Previous Trades Import_OMS Quer'!C7597</f>
        <v>0</v>
      </c>
      <c r="D7597">
        <f>'Previous Trades Import_OMS Quer'!D7597</f>
        <v>0</v>
      </c>
      <c r="E7597" s="22">
        <f>'Previous Trades Import_OMS Quer'!E7597</f>
        <v>0</v>
      </c>
      <c r="F7597">
        <f>'Previous Trades Import_OMS Quer'!F7597</f>
        <v>0</v>
      </c>
      <c r="G7597">
        <f>'Previous Trades Import_OMS Quer'!G7597</f>
        <v>0</v>
      </c>
      <c r="H7597">
        <f>'Previous Trades Import_OMS Quer'!H7597</f>
        <v>0</v>
      </c>
      <c r="I7597">
        <f>'Previous Trades Import_OMS Quer'!I7597</f>
        <v>0</v>
      </c>
      <c r="J7597">
        <f>'Previous Trades Import_OMS Quer'!J7597</f>
        <v>0</v>
      </c>
      <c r="K7597">
        <f>'Previous Trades Import_OMS Quer'!K7597</f>
        <v>0</v>
      </c>
      <c r="L7597">
        <f>'Previous Trades Import_OMS Quer'!L7597</f>
        <v>0</v>
      </c>
      <c r="M7597">
        <f>'Previous Trades Import_OMS Quer'!M7597</f>
        <v>0</v>
      </c>
      <c r="N7597">
        <f>'Previous Trades Import_OMS Quer'!N7597</f>
        <v>0</v>
      </c>
      <c r="O7597" t="str">
        <f>CLEAN('Previous Trades Import_OMS Quer'!O7597)</f>
        <v/>
      </c>
      <c r="Q7597" s="25">
        <f t="shared" si="236"/>
        <v>0</v>
      </c>
      <c r="R7597" s="25" t="e">
        <f>VLOOKUP(O7597,'Currency Balance'!$O$3:$Q$32,3,0)</f>
        <v>#N/A</v>
      </c>
      <c r="S7597" t="e">
        <f t="shared" si="237"/>
        <v>#N/A</v>
      </c>
    </row>
    <row r="7598" spans="1:19">
      <c r="A7598">
        <f>'Previous Trades Import_OMS Quer'!A7598</f>
        <v>0</v>
      </c>
      <c r="B7598">
        <f>'Previous Trades Import_OMS Quer'!B7598</f>
        <v>0</v>
      </c>
      <c r="C7598" s="22">
        <f>'Previous Trades Import_OMS Quer'!C7598</f>
        <v>0</v>
      </c>
      <c r="D7598">
        <f>'Previous Trades Import_OMS Quer'!D7598</f>
        <v>0</v>
      </c>
      <c r="E7598" s="22">
        <f>'Previous Trades Import_OMS Quer'!E7598</f>
        <v>0</v>
      </c>
      <c r="F7598">
        <f>'Previous Trades Import_OMS Quer'!F7598</f>
        <v>0</v>
      </c>
      <c r="G7598">
        <f>'Previous Trades Import_OMS Quer'!G7598</f>
        <v>0</v>
      </c>
      <c r="H7598">
        <f>'Previous Trades Import_OMS Quer'!H7598</f>
        <v>0</v>
      </c>
      <c r="I7598">
        <f>'Previous Trades Import_OMS Quer'!I7598</f>
        <v>0</v>
      </c>
      <c r="J7598">
        <f>'Previous Trades Import_OMS Quer'!J7598</f>
        <v>0</v>
      </c>
      <c r="K7598">
        <f>'Previous Trades Import_OMS Quer'!K7598</f>
        <v>0</v>
      </c>
      <c r="L7598">
        <f>'Previous Trades Import_OMS Quer'!L7598</f>
        <v>0</v>
      </c>
      <c r="M7598">
        <f>'Previous Trades Import_OMS Quer'!M7598</f>
        <v>0</v>
      </c>
      <c r="N7598">
        <f>'Previous Trades Import_OMS Quer'!N7598</f>
        <v>0</v>
      </c>
      <c r="O7598" t="str">
        <f>CLEAN('Previous Trades Import_OMS Quer'!O7598)</f>
        <v/>
      </c>
      <c r="Q7598" s="25">
        <f t="shared" si="236"/>
        <v>0</v>
      </c>
      <c r="R7598" s="25" t="e">
        <f>VLOOKUP(O7598,'Currency Balance'!$O$3:$Q$32,3,0)</f>
        <v>#N/A</v>
      </c>
      <c r="S7598" t="e">
        <f t="shared" si="237"/>
        <v>#N/A</v>
      </c>
    </row>
    <row r="7599" spans="1:19">
      <c r="A7599">
        <f>'Previous Trades Import_OMS Quer'!A7599</f>
        <v>0</v>
      </c>
      <c r="B7599">
        <f>'Previous Trades Import_OMS Quer'!B7599</f>
        <v>0</v>
      </c>
      <c r="C7599" s="22">
        <f>'Previous Trades Import_OMS Quer'!C7599</f>
        <v>0</v>
      </c>
      <c r="D7599">
        <f>'Previous Trades Import_OMS Quer'!D7599</f>
        <v>0</v>
      </c>
      <c r="E7599" s="22">
        <f>'Previous Trades Import_OMS Quer'!E7599</f>
        <v>0</v>
      </c>
      <c r="F7599">
        <f>'Previous Trades Import_OMS Quer'!F7599</f>
        <v>0</v>
      </c>
      <c r="G7599">
        <f>'Previous Trades Import_OMS Quer'!G7599</f>
        <v>0</v>
      </c>
      <c r="H7599">
        <f>'Previous Trades Import_OMS Quer'!H7599</f>
        <v>0</v>
      </c>
      <c r="I7599">
        <f>'Previous Trades Import_OMS Quer'!I7599</f>
        <v>0</v>
      </c>
      <c r="J7599">
        <f>'Previous Trades Import_OMS Quer'!J7599</f>
        <v>0</v>
      </c>
      <c r="K7599">
        <f>'Previous Trades Import_OMS Quer'!K7599</f>
        <v>0</v>
      </c>
      <c r="L7599">
        <f>'Previous Trades Import_OMS Quer'!L7599</f>
        <v>0</v>
      </c>
      <c r="M7599">
        <f>'Previous Trades Import_OMS Quer'!M7599</f>
        <v>0</v>
      </c>
      <c r="N7599">
        <f>'Previous Trades Import_OMS Quer'!N7599</f>
        <v>0</v>
      </c>
      <c r="O7599" t="str">
        <f>CLEAN('Previous Trades Import_OMS Quer'!O7599)</f>
        <v/>
      </c>
      <c r="Q7599" s="25">
        <f t="shared" si="236"/>
        <v>0</v>
      </c>
      <c r="R7599" s="25" t="e">
        <f>VLOOKUP(O7599,'Currency Balance'!$O$3:$Q$32,3,0)</f>
        <v>#N/A</v>
      </c>
      <c r="S7599" t="e">
        <f t="shared" si="237"/>
        <v>#N/A</v>
      </c>
    </row>
    <row r="7600" spans="1:19">
      <c r="A7600">
        <f>'Previous Trades Import_OMS Quer'!A7600</f>
        <v>0</v>
      </c>
      <c r="B7600">
        <f>'Previous Trades Import_OMS Quer'!B7600</f>
        <v>0</v>
      </c>
      <c r="C7600" s="22">
        <f>'Previous Trades Import_OMS Quer'!C7600</f>
        <v>0</v>
      </c>
      <c r="D7600">
        <f>'Previous Trades Import_OMS Quer'!D7600</f>
        <v>0</v>
      </c>
      <c r="E7600" s="22">
        <f>'Previous Trades Import_OMS Quer'!E7600</f>
        <v>0</v>
      </c>
      <c r="F7600">
        <f>'Previous Trades Import_OMS Quer'!F7600</f>
        <v>0</v>
      </c>
      <c r="G7600">
        <f>'Previous Trades Import_OMS Quer'!G7600</f>
        <v>0</v>
      </c>
      <c r="H7600">
        <f>'Previous Trades Import_OMS Quer'!H7600</f>
        <v>0</v>
      </c>
      <c r="I7600">
        <f>'Previous Trades Import_OMS Quer'!I7600</f>
        <v>0</v>
      </c>
      <c r="J7600">
        <f>'Previous Trades Import_OMS Quer'!J7600</f>
        <v>0</v>
      </c>
      <c r="K7600">
        <f>'Previous Trades Import_OMS Quer'!K7600</f>
        <v>0</v>
      </c>
      <c r="L7600">
        <f>'Previous Trades Import_OMS Quer'!L7600</f>
        <v>0</v>
      </c>
      <c r="M7600">
        <f>'Previous Trades Import_OMS Quer'!M7600</f>
        <v>0</v>
      </c>
      <c r="N7600">
        <f>'Previous Trades Import_OMS Quer'!N7600</f>
        <v>0</v>
      </c>
      <c r="O7600" t="str">
        <f>CLEAN('Previous Trades Import_OMS Quer'!O7600)</f>
        <v/>
      </c>
      <c r="Q7600" s="25">
        <f t="shared" si="236"/>
        <v>0</v>
      </c>
      <c r="R7600" s="25" t="e">
        <f>VLOOKUP(O7600,'Currency Balance'!$O$3:$Q$32,3,0)</f>
        <v>#N/A</v>
      </c>
      <c r="S7600" t="e">
        <f t="shared" si="237"/>
        <v>#N/A</v>
      </c>
    </row>
    <row r="7601" spans="1:19">
      <c r="A7601">
        <f>'Previous Trades Import_OMS Quer'!A7601</f>
        <v>0</v>
      </c>
      <c r="B7601">
        <f>'Previous Trades Import_OMS Quer'!B7601</f>
        <v>0</v>
      </c>
      <c r="C7601" s="22">
        <f>'Previous Trades Import_OMS Quer'!C7601</f>
        <v>0</v>
      </c>
      <c r="D7601">
        <f>'Previous Trades Import_OMS Quer'!D7601</f>
        <v>0</v>
      </c>
      <c r="E7601" s="22">
        <f>'Previous Trades Import_OMS Quer'!E7601</f>
        <v>0</v>
      </c>
      <c r="F7601">
        <f>'Previous Trades Import_OMS Quer'!F7601</f>
        <v>0</v>
      </c>
      <c r="G7601">
        <f>'Previous Trades Import_OMS Quer'!G7601</f>
        <v>0</v>
      </c>
      <c r="H7601">
        <f>'Previous Trades Import_OMS Quer'!H7601</f>
        <v>0</v>
      </c>
      <c r="I7601">
        <f>'Previous Trades Import_OMS Quer'!I7601</f>
        <v>0</v>
      </c>
      <c r="J7601">
        <f>'Previous Trades Import_OMS Quer'!J7601</f>
        <v>0</v>
      </c>
      <c r="K7601">
        <f>'Previous Trades Import_OMS Quer'!K7601</f>
        <v>0</v>
      </c>
      <c r="L7601">
        <f>'Previous Trades Import_OMS Quer'!L7601</f>
        <v>0</v>
      </c>
      <c r="M7601">
        <f>'Previous Trades Import_OMS Quer'!M7601</f>
        <v>0</v>
      </c>
      <c r="N7601">
        <f>'Previous Trades Import_OMS Quer'!N7601</f>
        <v>0</v>
      </c>
      <c r="O7601" t="str">
        <f>CLEAN('Previous Trades Import_OMS Quer'!O7601)</f>
        <v/>
      </c>
      <c r="Q7601" s="25">
        <f t="shared" si="236"/>
        <v>0</v>
      </c>
      <c r="R7601" s="25" t="e">
        <f>VLOOKUP(O7601,'Currency Balance'!$O$3:$Q$32,3,0)</f>
        <v>#N/A</v>
      </c>
      <c r="S7601" t="e">
        <f t="shared" si="237"/>
        <v>#N/A</v>
      </c>
    </row>
    <row r="7602" spans="1:19">
      <c r="A7602">
        <f>'Previous Trades Import_OMS Quer'!A7602</f>
        <v>0</v>
      </c>
      <c r="B7602">
        <f>'Previous Trades Import_OMS Quer'!B7602</f>
        <v>0</v>
      </c>
      <c r="C7602" s="22">
        <f>'Previous Trades Import_OMS Quer'!C7602</f>
        <v>0</v>
      </c>
      <c r="D7602">
        <f>'Previous Trades Import_OMS Quer'!D7602</f>
        <v>0</v>
      </c>
      <c r="E7602" s="22">
        <f>'Previous Trades Import_OMS Quer'!E7602</f>
        <v>0</v>
      </c>
      <c r="F7602">
        <f>'Previous Trades Import_OMS Quer'!F7602</f>
        <v>0</v>
      </c>
      <c r="G7602">
        <f>'Previous Trades Import_OMS Quer'!G7602</f>
        <v>0</v>
      </c>
      <c r="H7602">
        <f>'Previous Trades Import_OMS Quer'!H7602</f>
        <v>0</v>
      </c>
      <c r="I7602">
        <f>'Previous Trades Import_OMS Quer'!I7602</f>
        <v>0</v>
      </c>
      <c r="J7602">
        <f>'Previous Trades Import_OMS Quer'!J7602</f>
        <v>0</v>
      </c>
      <c r="K7602">
        <f>'Previous Trades Import_OMS Quer'!K7602</f>
        <v>0</v>
      </c>
      <c r="L7602">
        <f>'Previous Trades Import_OMS Quer'!L7602</f>
        <v>0</v>
      </c>
      <c r="M7602">
        <f>'Previous Trades Import_OMS Quer'!M7602</f>
        <v>0</v>
      </c>
      <c r="N7602">
        <f>'Previous Trades Import_OMS Quer'!N7602</f>
        <v>0</v>
      </c>
      <c r="O7602" t="str">
        <f>CLEAN('Previous Trades Import_OMS Quer'!O7602)</f>
        <v/>
      </c>
      <c r="Q7602" s="25">
        <f t="shared" si="236"/>
        <v>0</v>
      </c>
      <c r="R7602" s="25" t="e">
        <f>VLOOKUP(O7602,'Currency Balance'!$O$3:$Q$32,3,0)</f>
        <v>#N/A</v>
      </c>
      <c r="S7602" t="e">
        <f t="shared" si="237"/>
        <v>#N/A</v>
      </c>
    </row>
    <row r="7603" spans="1:19">
      <c r="A7603">
        <f>'Previous Trades Import_OMS Quer'!A7603</f>
        <v>0</v>
      </c>
      <c r="B7603">
        <f>'Previous Trades Import_OMS Quer'!B7603</f>
        <v>0</v>
      </c>
      <c r="C7603" s="22">
        <f>'Previous Trades Import_OMS Quer'!C7603</f>
        <v>0</v>
      </c>
      <c r="D7603">
        <f>'Previous Trades Import_OMS Quer'!D7603</f>
        <v>0</v>
      </c>
      <c r="E7603" s="22">
        <f>'Previous Trades Import_OMS Quer'!E7603</f>
        <v>0</v>
      </c>
      <c r="F7603">
        <f>'Previous Trades Import_OMS Quer'!F7603</f>
        <v>0</v>
      </c>
      <c r="G7603">
        <f>'Previous Trades Import_OMS Quer'!G7603</f>
        <v>0</v>
      </c>
      <c r="H7603">
        <f>'Previous Trades Import_OMS Quer'!H7603</f>
        <v>0</v>
      </c>
      <c r="I7603">
        <f>'Previous Trades Import_OMS Quer'!I7603</f>
        <v>0</v>
      </c>
      <c r="J7603">
        <f>'Previous Trades Import_OMS Quer'!J7603</f>
        <v>0</v>
      </c>
      <c r="K7603">
        <f>'Previous Trades Import_OMS Quer'!K7603</f>
        <v>0</v>
      </c>
      <c r="L7603">
        <f>'Previous Trades Import_OMS Quer'!L7603</f>
        <v>0</v>
      </c>
      <c r="M7603">
        <f>'Previous Trades Import_OMS Quer'!M7603</f>
        <v>0</v>
      </c>
      <c r="N7603">
        <f>'Previous Trades Import_OMS Quer'!N7603</f>
        <v>0</v>
      </c>
      <c r="O7603" t="str">
        <f>CLEAN('Previous Trades Import_OMS Quer'!O7603)</f>
        <v/>
      </c>
      <c r="Q7603" s="25">
        <f t="shared" si="236"/>
        <v>0</v>
      </c>
      <c r="R7603" s="25" t="e">
        <f>VLOOKUP(O7603,'Currency Balance'!$O$3:$Q$32,3,0)</f>
        <v>#N/A</v>
      </c>
      <c r="S7603" t="e">
        <f t="shared" si="237"/>
        <v>#N/A</v>
      </c>
    </row>
    <row r="7604" spans="1:19">
      <c r="A7604">
        <f>'Previous Trades Import_OMS Quer'!A7604</f>
        <v>0</v>
      </c>
      <c r="B7604">
        <f>'Previous Trades Import_OMS Quer'!B7604</f>
        <v>0</v>
      </c>
      <c r="C7604" s="22">
        <f>'Previous Trades Import_OMS Quer'!C7604</f>
        <v>0</v>
      </c>
      <c r="D7604">
        <f>'Previous Trades Import_OMS Quer'!D7604</f>
        <v>0</v>
      </c>
      <c r="E7604" s="22">
        <f>'Previous Trades Import_OMS Quer'!E7604</f>
        <v>0</v>
      </c>
      <c r="F7604">
        <f>'Previous Trades Import_OMS Quer'!F7604</f>
        <v>0</v>
      </c>
      <c r="G7604">
        <f>'Previous Trades Import_OMS Quer'!G7604</f>
        <v>0</v>
      </c>
      <c r="H7604">
        <f>'Previous Trades Import_OMS Quer'!H7604</f>
        <v>0</v>
      </c>
      <c r="I7604">
        <f>'Previous Trades Import_OMS Quer'!I7604</f>
        <v>0</v>
      </c>
      <c r="J7604">
        <f>'Previous Trades Import_OMS Quer'!J7604</f>
        <v>0</v>
      </c>
      <c r="K7604">
        <f>'Previous Trades Import_OMS Quer'!K7604</f>
        <v>0</v>
      </c>
      <c r="L7604">
        <f>'Previous Trades Import_OMS Quer'!L7604</f>
        <v>0</v>
      </c>
      <c r="M7604">
        <f>'Previous Trades Import_OMS Quer'!M7604</f>
        <v>0</v>
      </c>
      <c r="N7604">
        <f>'Previous Trades Import_OMS Quer'!N7604</f>
        <v>0</v>
      </c>
      <c r="O7604" t="str">
        <f>CLEAN('Previous Trades Import_OMS Quer'!O7604)</f>
        <v/>
      </c>
      <c r="Q7604" s="25">
        <f t="shared" si="236"/>
        <v>0</v>
      </c>
      <c r="R7604" s="25" t="e">
        <f>VLOOKUP(O7604,'Currency Balance'!$O$3:$Q$32,3,0)</f>
        <v>#N/A</v>
      </c>
      <c r="S7604" t="e">
        <f t="shared" si="237"/>
        <v>#N/A</v>
      </c>
    </row>
    <row r="7605" spans="1:19">
      <c r="A7605">
        <f>'Previous Trades Import_OMS Quer'!A7605</f>
        <v>0</v>
      </c>
      <c r="B7605">
        <f>'Previous Trades Import_OMS Quer'!B7605</f>
        <v>0</v>
      </c>
      <c r="C7605" s="22">
        <f>'Previous Trades Import_OMS Quer'!C7605</f>
        <v>0</v>
      </c>
      <c r="D7605">
        <f>'Previous Trades Import_OMS Quer'!D7605</f>
        <v>0</v>
      </c>
      <c r="E7605" s="22">
        <f>'Previous Trades Import_OMS Quer'!E7605</f>
        <v>0</v>
      </c>
      <c r="F7605">
        <f>'Previous Trades Import_OMS Quer'!F7605</f>
        <v>0</v>
      </c>
      <c r="G7605">
        <f>'Previous Trades Import_OMS Quer'!G7605</f>
        <v>0</v>
      </c>
      <c r="H7605">
        <f>'Previous Trades Import_OMS Quer'!H7605</f>
        <v>0</v>
      </c>
      <c r="I7605">
        <f>'Previous Trades Import_OMS Quer'!I7605</f>
        <v>0</v>
      </c>
      <c r="J7605">
        <f>'Previous Trades Import_OMS Quer'!J7605</f>
        <v>0</v>
      </c>
      <c r="K7605">
        <f>'Previous Trades Import_OMS Quer'!K7605</f>
        <v>0</v>
      </c>
      <c r="L7605">
        <f>'Previous Trades Import_OMS Quer'!L7605</f>
        <v>0</v>
      </c>
      <c r="M7605">
        <f>'Previous Trades Import_OMS Quer'!M7605</f>
        <v>0</v>
      </c>
      <c r="N7605">
        <f>'Previous Trades Import_OMS Quer'!N7605</f>
        <v>0</v>
      </c>
      <c r="O7605" t="str">
        <f>CLEAN('Previous Trades Import_OMS Quer'!O7605)</f>
        <v/>
      </c>
      <c r="Q7605" s="25">
        <f t="shared" si="236"/>
        <v>0</v>
      </c>
      <c r="R7605" s="25" t="e">
        <f>VLOOKUP(O7605,'Currency Balance'!$O$3:$Q$32,3,0)</f>
        <v>#N/A</v>
      </c>
      <c r="S7605" t="e">
        <f t="shared" si="237"/>
        <v>#N/A</v>
      </c>
    </row>
    <row r="7606" spans="1:19">
      <c r="A7606">
        <f>'Previous Trades Import_OMS Quer'!A7606</f>
        <v>0</v>
      </c>
      <c r="B7606">
        <f>'Previous Trades Import_OMS Quer'!B7606</f>
        <v>0</v>
      </c>
      <c r="C7606" s="22">
        <f>'Previous Trades Import_OMS Quer'!C7606</f>
        <v>0</v>
      </c>
      <c r="D7606">
        <f>'Previous Trades Import_OMS Quer'!D7606</f>
        <v>0</v>
      </c>
      <c r="E7606" s="22">
        <f>'Previous Trades Import_OMS Quer'!E7606</f>
        <v>0</v>
      </c>
      <c r="F7606">
        <f>'Previous Trades Import_OMS Quer'!F7606</f>
        <v>0</v>
      </c>
      <c r="G7606">
        <f>'Previous Trades Import_OMS Quer'!G7606</f>
        <v>0</v>
      </c>
      <c r="H7606">
        <f>'Previous Trades Import_OMS Quer'!H7606</f>
        <v>0</v>
      </c>
      <c r="I7606">
        <f>'Previous Trades Import_OMS Quer'!I7606</f>
        <v>0</v>
      </c>
      <c r="J7606">
        <f>'Previous Trades Import_OMS Quer'!J7606</f>
        <v>0</v>
      </c>
      <c r="K7606">
        <f>'Previous Trades Import_OMS Quer'!K7606</f>
        <v>0</v>
      </c>
      <c r="L7606">
        <f>'Previous Trades Import_OMS Quer'!L7606</f>
        <v>0</v>
      </c>
      <c r="M7606">
        <f>'Previous Trades Import_OMS Quer'!M7606</f>
        <v>0</v>
      </c>
      <c r="N7606">
        <f>'Previous Trades Import_OMS Quer'!N7606</f>
        <v>0</v>
      </c>
      <c r="O7606" t="str">
        <f>CLEAN('Previous Trades Import_OMS Quer'!O7606)</f>
        <v/>
      </c>
      <c r="Q7606" s="25">
        <f t="shared" si="236"/>
        <v>0</v>
      </c>
      <c r="R7606" s="25" t="e">
        <f>VLOOKUP(O7606,'Currency Balance'!$O$3:$Q$32,3,0)</f>
        <v>#N/A</v>
      </c>
      <c r="S7606" t="e">
        <f t="shared" si="237"/>
        <v>#N/A</v>
      </c>
    </row>
    <row r="7607" spans="1:19">
      <c r="A7607">
        <f>'Previous Trades Import_OMS Quer'!A7607</f>
        <v>0</v>
      </c>
      <c r="B7607">
        <f>'Previous Trades Import_OMS Quer'!B7607</f>
        <v>0</v>
      </c>
      <c r="C7607" s="22">
        <f>'Previous Trades Import_OMS Quer'!C7607</f>
        <v>0</v>
      </c>
      <c r="D7607">
        <f>'Previous Trades Import_OMS Quer'!D7607</f>
        <v>0</v>
      </c>
      <c r="E7607" s="22">
        <f>'Previous Trades Import_OMS Quer'!E7607</f>
        <v>0</v>
      </c>
      <c r="F7607">
        <f>'Previous Trades Import_OMS Quer'!F7607</f>
        <v>0</v>
      </c>
      <c r="G7607">
        <f>'Previous Trades Import_OMS Quer'!G7607</f>
        <v>0</v>
      </c>
      <c r="H7607">
        <f>'Previous Trades Import_OMS Quer'!H7607</f>
        <v>0</v>
      </c>
      <c r="I7607">
        <f>'Previous Trades Import_OMS Quer'!I7607</f>
        <v>0</v>
      </c>
      <c r="J7607">
        <f>'Previous Trades Import_OMS Quer'!J7607</f>
        <v>0</v>
      </c>
      <c r="K7607">
        <f>'Previous Trades Import_OMS Quer'!K7607</f>
        <v>0</v>
      </c>
      <c r="L7607">
        <f>'Previous Trades Import_OMS Quer'!L7607</f>
        <v>0</v>
      </c>
      <c r="M7607">
        <f>'Previous Trades Import_OMS Quer'!M7607</f>
        <v>0</v>
      </c>
      <c r="N7607">
        <f>'Previous Trades Import_OMS Quer'!N7607</f>
        <v>0</v>
      </c>
      <c r="O7607" t="str">
        <f>CLEAN('Previous Trades Import_OMS Quer'!O7607)</f>
        <v/>
      </c>
      <c r="Q7607" s="25">
        <f t="shared" si="236"/>
        <v>0</v>
      </c>
      <c r="R7607" s="25" t="e">
        <f>VLOOKUP(O7607,'Currency Balance'!$O$3:$Q$32,3,0)</f>
        <v>#N/A</v>
      </c>
      <c r="S7607" t="e">
        <f t="shared" si="237"/>
        <v>#N/A</v>
      </c>
    </row>
    <row r="7608" spans="1:19">
      <c r="A7608">
        <f>'Previous Trades Import_OMS Quer'!A7608</f>
        <v>0</v>
      </c>
      <c r="B7608">
        <f>'Previous Trades Import_OMS Quer'!B7608</f>
        <v>0</v>
      </c>
      <c r="C7608" s="22">
        <f>'Previous Trades Import_OMS Quer'!C7608</f>
        <v>0</v>
      </c>
      <c r="D7608">
        <f>'Previous Trades Import_OMS Quer'!D7608</f>
        <v>0</v>
      </c>
      <c r="E7608" s="22">
        <f>'Previous Trades Import_OMS Quer'!E7608</f>
        <v>0</v>
      </c>
      <c r="F7608">
        <f>'Previous Trades Import_OMS Quer'!F7608</f>
        <v>0</v>
      </c>
      <c r="G7608">
        <f>'Previous Trades Import_OMS Quer'!G7608</f>
        <v>0</v>
      </c>
      <c r="H7608">
        <f>'Previous Trades Import_OMS Quer'!H7608</f>
        <v>0</v>
      </c>
      <c r="I7608">
        <f>'Previous Trades Import_OMS Quer'!I7608</f>
        <v>0</v>
      </c>
      <c r="J7608">
        <f>'Previous Trades Import_OMS Quer'!J7608</f>
        <v>0</v>
      </c>
      <c r="K7608">
        <f>'Previous Trades Import_OMS Quer'!K7608</f>
        <v>0</v>
      </c>
      <c r="L7608">
        <f>'Previous Trades Import_OMS Quer'!L7608</f>
        <v>0</v>
      </c>
      <c r="M7608">
        <f>'Previous Trades Import_OMS Quer'!M7608</f>
        <v>0</v>
      </c>
      <c r="N7608">
        <f>'Previous Trades Import_OMS Quer'!N7608</f>
        <v>0</v>
      </c>
      <c r="O7608" t="str">
        <f>CLEAN('Previous Trades Import_OMS Quer'!O7608)</f>
        <v/>
      </c>
      <c r="Q7608" s="25">
        <f t="shared" si="236"/>
        <v>0</v>
      </c>
      <c r="R7608" s="25" t="e">
        <f>VLOOKUP(O7608,'Currency Balance'!$O$3:$Q$32,3,0)</f>
        <v>#N/A</v>
      </c>
      <c r="S7608" t="e">
        <f t="shared" si="237"/>
        <v>#N/A</v>
      </c>
    </row>
    <row r="7609" spans="1:19">
      <c r="A7609">
        <f>'Previous Trades Import_OMS Quer'!A7609</f>
        <v>0</v>
      </c>
      <c r="B7609">
        <f>'Previous Trades Import_OMS Quer'!B7609</f>
        <v>0</v>
      </c>
      <c r="C7609" s="22">
        <f>'Previous Trades Import_OMS Quer'!C7609</f>
        <v>0</v>
      </c>
      <c r="D7609">
        <f>'Previous Trades Import_OMS Quer'!D7609</f>
        <v>0</v>
      </c>
      <c r="E7609" s="22">
        <f>'Previous Trades Import_OMS Quer'!E7609</f>
        <v>0</v>
      </c>
      <c r="F7609">
        <f>'Previous Trades Import_OMS Quer'!F7609</f>
        <v>0</v>
      </c>
      <c r="G7609">
        <f>'Previous Trades Import_OMS Quer'!G7609</f>
        <v>0</v>
      </c>
      <c r="H7609">
        <f>'Previous Trades Import_OMS Quer'!H7609</f>
        <v>0</v>
      </c>
      <c r="I7609">
        <f>'Previous Trades Import_OMS Quer'!I7609</f>
        <v>0</v>
      </c>
      <c r="J7609">
        <f>'Previous Trades Import_OMS Quer'!J7609</f>
        <v>0</v>
      </c>
      <c r="K7609">
        <f>'Previous Trades Import_OMS Quer'!K7609</f>
        <v>0</v>
      </c>
      <c r="L7609">
        <f>'Previous Trades Import_OMS Quer'!L7609</f>
        <v>0</v>
      </c>
      <c r="M7609">
        <f>'Previous Trades Import_OMS Quer'!M7609</f>
        <v>0</v>
      </c>
      <c r="N7609">
        <f>'Previous Trades Import_OMS Quer'!N7609</f>
        <v>0</v>
      </c>
      <c r="O7609" t="str">
        <f>CLEAN('Previous Trades Import_OMS Quer'!O7609)</f>
        <v/>
      </c>
      <c r="Q7609" s="25">
        <f t="shared" si="236"/>
        <v>0</v>
      </c>
      <c r="R7609" s="25" t="e">
        <f>VLOOKUP(O7609,'Currency Balance'!$O$3:$Q$32,3,0)</f>
        <v>#N/A</v>
      </c>
      <c r="S7609" t="e">
        <f t="shared" si="237"/>
        <v>#N/A</v>
      </c>
    </row>
    <row r="7610" spans="1:19">
      <c r="A7610">
        <f>'Previous Trades Import_OMS Quer'!A7610</f>
        <v>0</v>
      </c>
      <c r="B7610">
        <f>'Previous Trades Import_OMS Quer'!B7610</f>
        <v>0</v>
      </c>
      <c r="C7610" s="22">
        <f>'Previous Trades Import_OMS Quer'!C7610</f>
        <v>0</v>
      </c>
      <c r="D7610">
        <f>'Previous Trades Import_OMS Quer'!D7610</f>
        <v>0</v>
      </c>
      <c r="E7610" s="22">
        <f>'Previous Trades Import_OMS Quer'!E7610</f>
        <v>0</v>
      </c>
      <c r="F7610">
        <f>'Previous Trades Import_OMS Quer'!F7610</f>
        <v>0</v>
      </c>
      <c r="G7610">
        <f>'Previous Trades Import_OMS Quer'!G7610</f>
        <v>0</v>
      </c>
      <c r="H7610">
        <f>'Previous Trades Import_OMS Quer'!H7610</f>
        <v>0</v>
      </c>
      <c r="I7610">
        <f>'Previous Trades Import_OMS Quer'!I7610</f>
        <v>0</v>
      </c>
      <c r="J7610">
        <f>'Previous Trades Import_OMS Quer'!J7610</f>
        <v>0</v>
      </c>
      <c r="K7610">
        <f>'Previous Trades Import_OMS Quer'!K7610</f>
        <v>0</v>
      </c>
      <c r="L7610">
        <f>'Previous Trades Import_OMS Quer'!L7610</f>
        <v>0</v>
      </c>
      <c r="M7610">
        <f>'Previous Trades Import_OMS Quer'!M7610</f>
        <v>0</v>
      </c>
      <c r="N7610">
        <f>'Previous Trades Import_OMS Quer'!N7610</f>
        <v>0</v>
      </c>
      <c r="O7610" t="str">
        <f>CLEAN('Previous Trades Import_OMS Quer'!O7610)</f>
        <v/>
      </c>
      <c r="Q7610" s="25">
        <f t="shared" si="236"/>
        <v>0</v>
      </c>
      <c r="R7610" s="25" t="e">
        <f>VLOOKUP(O7610,'Currency Balance'!$O$3:$Q$32,3,0)</f>
        <v>#N/A</v>
      </c>
      <c r="S7610" t="e">
        <f t="shared" si="237"/>
        <v>#N/A</v>
      </c>
    </row>
    <row r="7611" spans="1:19">
      <c r="A7611">
        <f>'Previous Trades Import_OMS Quer'!A7611</f>
        <v>0</v>
      </c>
      <c r="B7611">
        <f>'Previous Trades Import_OMS Quer'!B7611</f>
        <v>0</v>
      </c>
      <c r="C7611" s="22">
        <f>'Previous Trades Import_OMS Quer'!C7611</f>
        <v>0</v>
      </c>
      <c r="D7611">
        <f>'Previous Trades Import_OMS Quer'!D7611</f>
        <v>0</v>
      </c>
      <c r="E7611" s="22">
        <f>'Previous Trades Import_OMS Quer'!E7611</f>
        <v>0</v>
      </c>
      <c r="F7611">
        <f>'Previous Trades Import_OMS Quer'!F7611</f>
        <v>0</v>
      </c>
      <c r="G7611">
        <f>'Previous Trades Import_OMS Quer'!G7611</f>
        <v>0</v>
      </c>
      <c r="H7611">
        <f>'Previous Trades Import_OMS Quer'!H7611</f>
        <v>0</v>
      </c>
      <c r="I7611">
        <f>'Previous Trades Import_OMS Quer'!I7611</f>
        <v>0</v>
      </c>
      <c r="J7611">
        <f>'Previous Trades Import_OMS Quer'!J7611</f>
        <v>0</v>
      </c>
      <c r="K7611">
        <f>'Previous Trades Import_OMS Quer'!K7611</f>
        <v>0</v>
      </c>
      <c r="L7611">
        <f>'Previous Trades Import_OMS Quer'!L7611</f>
        <v>0</v>
      </c>
      <c r="M7611">
        <f>'Previous Trades Import_OMS Quer'!M7611</f>
        <v>0</v>
      </c>
      <c r="N7611">
        <f>'Previous Trades Import_OMS Quer'!N7611</f>
        <v>0</v>
      </c>
      <c r="O7611" t="str">
        <f>CLEAN('Previous Trades Import_OMS Quer'!O7611)</f>
        <v/>
      </c>
      <c r="Q7611" s="25">
        <f t="shared" si="236"/>
        <v>0</v>
      </c>
      <c r="R7611" s="25" t="e">
        <f>VLOOKUP(O7611,'Currency Balance'!$O$3:$Q$32,3,0)</f>
        <v>#N/A</v>
      </c>
      <c r="S7611" t="e">
        <f t="shared" si="237"/>
        <v>#N/A</v>
      </c>
    </row>
    <row r="7612" spans="1:19">
      <c r="A7612">
        <f>'Previous Trades Import_OMS Quer'!A7612</f>
        <v>0</v>
      </c>
      <c r="B7612">
        <f>'Previous Trades Import_OMS Quer'!B7612</f>
        <v>0</v>
      </c>
      <c r="C7612" s="22">
        <f>'Previous Trades Import_OMS Quer'!C7612</f>
        <v>0</v>
      </c>
      <c r="D7612">
        <f>'Previous Trades Import_OMS Quer'!D7612</f>
        <v>0</v>
      </c>
      <c r="E7612" s="22">
        <f>'Previous Trades Import_OMS Quer'!E7612</f>
        <v>0</v>
      </c>
      <c r="F7612">
        <f>'Previous Trades Import_OMS Quer'!F7612</f>
        <v>0</v>
      </c>
      <c r="G7612">
        <f>'Previous Trades Import_OMS Quer'!G7612</f>
        <v>0</v>
      </c>
      <c r="H7612">
        <f>'Previous Trades Import_OMS Quer'!H7612</f>
        <v>0</v>
      </c>
      <c r="I7612">
        <f>'Previous Trades Import_OMS Quer'!I7612</f>
        <v>0</v>
      </c>
      <c r="J7612">
        <f>'Previous Trades Import_OMS Quer'!J7612</f>
        <v>0</v>
      </c>
      <c r="K7612">
        <f>'Previous Trades Import_OMS Quer'!K7612</f>
        <v>0</v>
      </c>
      <c r="L7612">
        <f>'Previous Trades Import_OMS Quer'!L7612</f>
        <v>0</v>
      </c>
      <c r="M7612">
        <f>'Previous Trades Import_OMS Quer'!M7612</f>
        <v>0</v>
      </c>
      <c r="N7612">
        <f>'Previous Trades Import_OMS Quer'!N7612</f>
        <v>0</v>
      </c>
      <c r="O7612" t="str">
        <f>CLEAN('Previous Trades Import_OMS Quer'!O7612)</f>
        <v/>
      </c>
      <c r="Q7612" s="25">
        <f t="shared" si="236"/>
        <v>0</v>
      </c>
      <c r="R7612" s="25" t="e">
        <f>VLOOKUP(O7612,'Currency Balance'!$O$3:$Q$32,3,0)</f>
        <v>#N/A</v>
      </c>
      <c r="S7612" t="e">
        <f t="shared" si="237"/>
        <v>#N/A</v>
      </c>
    </row>
    <row r="7613" spans="1:19">
      <c r="A7613">
        <f>'Previous Trades Import_OMS Quer'!A7613</f>
        <v>0</v>
      </c>
      <c r="B7613">
        <f>'Previous Trades Import_OMS Quer'!B7613</f>
        <v>0</v>
      </c>
      <c r="C7613" s="22">
        <f>'Previous Trades Import_OMS Quer'!C7613</f>
        <v>0</v>
      </c>
      <c r="D7613">
        <f>'Previous Trades Import_OMS Quer'!D7613</f>
        <v>0</v>
      </c>
      <c r="E7613" s="22">
        <f>'Previous Trades Import_OMS Quer'!E7613</f>
        <v>0</v>
      </c>
      <c r="F7613">
        <f>'Previous Trades Import_OMS Quer'!F7613</f>
        <v>0</v>
      </c>
      <c r="G7613">
        <f>'Previous Trades Import_OMS Quer'!G7613</f>
        <v>0</v>
      </c>
      <c r="H7613">
        <f>'Previous Trades Import_OMS Quer'!H7613</f>
        <v>0</v>
      </c>
      <c r="I7613">
        <f>'Previous Trades Import_OMS Quer'!I7613</f>
        <v>0</v>
      </c>
      <c r="J7613">
        <f>'Previous Trades Import_OMS Quer'!J7613</f>
        <v>0</v>
      </c>
      <c r="K7613">
        <f>'Previous Trades Import_OMS Quer'!K7613</f>
        <v>0</v>
      </c>
      <c r="L7613">
        <f>'Previous Trades Import_OMS Quer'!L7613</f>
        <v>0</v>
      </c>
      <c r="M7613">
        <f>'Previous Trades Import_OMS Quer'!M7613</f>
        <v>0</v>
      </c>
      <c r="N7613">
        <f>'Previous Trades Import_OMS Quer'!N7613</f>
        <v>0</v>
      </c>
      <c r="O7613" t="str">
        <f>CLEAN('Previous Trades Import_OMS Quer'!O7613)</f>
        <v/>
      </c>
      <c r="Q7613" s="25">
        <f t="shared" si="236"/>
        <v>0</v>
      </c>
      <c r="R7613" s="25" t="e">
        <f>VLOOKUP(O7613,'Currency Balance'!$O$3:$Q$32,3,0)</f>
        <v>#N/A</v>
      </c>
      <c r="S7613" t="e">
        <f t="shared" si="237"/>
        <v>#N/A</v>
      </c>
    </row>
    <row r="7614" spans="1:19">
      <c r="A7614">
        <f>'Previous Trades Import_OMS Quer'!A7614</f>
        <v>0</v>
      </c>
      <c r="B7614">
        <f>'Previous Trades Import_OMS Quer'!B7614</f>
        <v>0</v>
      </c>
      <c r="C7614" s="22">
        <f>'Previous Trades Import_OMS Quer'!C7614</f>
        <v>0</v>
      </c>
      <c r="D7614">
        <f>'Previous Trades Import_OMS Quer'!D7614</f>
        <v>0</v>
      </c>
      <c r="E7614" s="22">
        <f>'Previous Trades Import_OMS Quer'!E7614</f>
        <v>0</v>
      </c>
      <c r="F7614">
        <f>'Previous Trades Import_OMS Quer'!F7614</f>
        <v>0</v>
      </c>
      <c r="G7614">
        <f>'Previous Trades Import_OMS Quer'!G7614</f>
        <v>0</v>
      </c>
      <c r="H7614">
        <f>'Previous Trades Import_OMS Quer'!H7614</f>
        <v>0</v>
      </c>
      <c r="I7614">
        <f>'Previous Trades Import_OMS Quer'!I7614</f>
        <v>0</v>
      </c>
      <c r="J7614">
        <f>'Previous Trades Import_OMS Quer'!J7614</f>
        <v>0</v>
      </c>
      <c r="K7614">
        <f>'Previous Trades Import_OMS Quer'!K7614</f>
        <v>0</v>
      </c>
      <c r="L7614">
        <f>'Previous Trades Import_OMS Quer'!L7614</f>
        <v>0</v>
      </c>
      <c r="M7614">
        <f>'Previous Trades Import_OMS Quer'!M7614</f>
        <v>0</v>
      </c>
      <c r="N7614">
        <f>'Previous Trades Import_OMS Quer'!N7614</f>
        <v>0</v>
      </c>
      <c r="O7614" t="str">
        <f>CLEAN('Previous Trades Import_OMS Quer'!O7614)</f>
        <v/>
      </c>
      <c r="Q7614" s="25">
        <f t="shared" si="236"/>
        <v>0</v>
      </c>
      <c r="R7614" s="25" t="e">
        <f>VLOOKUP(O7614,'Currency Balance'!$O$3:$Q$32,3,0)</f>
        <v>#N/A</v>
      </c>
      <c r="S7614" t="e">
        <f t="shared" si="237"/>
        <v>#N/A</v>
      </c>
    </row>
    <row r="7615" spans="1:19">
      <c r="A7615">
        <f>'Previous Trades Import_OMS Quer'!A7615</f>
        <v>0</v>
      </c>
      <c r="B7615">
        <f>'Previous Trades Import_OMS Quer'!B7615</f>
        <v>0</v>
      </c>
      <c r="C7615" s="22">
        <f>'Previous Trades Import_OMS Quer'!C7615</f>
        <v>0</v>
      </c>
      <c r="D7615">
        <f>'Previous Trades Import_OMS Quer'!D7615</f>
        <v>0</v>
      </c>
      <c r="E7615" s="22">
        <f>'Previous Trades Import_OMS Quer'!E7615</f>
        <v>0</v>
      </c>
      <c r="F7615">
        <f>'Previous Trades Import_OMS Quer'!F7615</f>
        <v>0</v>
      </c>
      <c r="G7615">
        <f>'Previous Trades Import_OMS Quer'!G7615</f>
        <v>0</v>
      </c>
      <c r="H7615">
        <f>'Previous Trades Import_OMS Quer'!H7615</f>
        <v>0</v>
      </c>
      <c r="I7615">
        <f>'Previous Trades Import_OMS Quer'!I7615</f>
        <v>0</v>
      </c>
      <c r="J7615">
        <f>'Previous Trades Import_OMS Quer'!J7615</f>
        <v>0</v>
      </c>
      <c r="K7615">
        <f>'Previous Trades Import_OMS Quer'!K7615</f>
        <v>0</v>
      </c>
      <c r="L7615">
        <f>'Previous Trades Import_OMS Quer'!L7615</f>
        <v>0</v>
      </c>
      <c r="M7615">
        <f>'Previous Trades Import_OMS Quer'!M7615</f>
        <v>0</v>
      </c>
      <c r="N7615">
        <f>'Previous Trades Import_OMS Quer'!N7615</f>
        <v>0</v>
      </c>
      <c r="O7615" t="str">
        <f>CLEAN('Previous Trades Import_OMS Quer'!O7615)</f>
        <v/>
      </c>
      <c r="Q7615" s="25">
        <f t="shared" si="236"/>
        <v>0</v>
      </c>
      <c r="R7615" s="25" t="e">
        <f>VLOOKUP(O7615,'Currency Balance'!$O$3:$Q$32,3,0)</f>
        <v>#N/A</v>
      </c>
      <c r="S7615" t="e">
        <f t="shared" si="237"/>
        <v>#N/A</v>
      </c>
    </row>
    <row r="7616" spans="1:19">
      <c r="A7616">
        <f>'Previous Trades Import_OMS Quer'!A7616</f>
        <v>0</v>
      </c>
      <c r="B7616">
        <f>'Previous Trades Import_OMS Quer'!B7616</f>
        <v>0</v>
      </c>
      <c r="C7616" s="22">
        <f>'Previous Trades Import_OMS Quer'!C7616</f>
        <v>0</v>
      </c>
      <c r="D7616">
        <f>'Previous Trades Import_OMS Quer'!D7616</f>
        <v>0</v>
      </c>
      <c r="E7616" s="22">
        <f>'Previous Trades Import_OMS Quer'!E7616</f>
        <v>0</v>
      </c>
      <c r="F7616">
        <f>'Previous Trades Import_OMS Quer'!F7616</f>
        <v>0</v>
      </c>
      <c r="G7616">
        <f>'Previous Trades Import_OMS Quer'!G7616</f>
        <v>0</v>
      </c>
      <c r="H7616">
        <f>'Previous Trades Import_OMS Quer'!H7616</f>
        <v>0</v>
      </c>
      <c r="I7616">
        <f>'Previous Trades Import_OMS Quer'!I7616</f>
        <v>0</v>
      </c>
      <c r="J7616">
        <f>'Previous Trades Import_OMS Quer'!J7616</f>
        <v>0</v>
      </c>
      <c r="K7616">
        <f>'Previous Trades Import_OMS Quer'!K7616</f>
        <v>0</v>
      </c>
      <c r="L7616">
        <f>'Previous Trades Import_OMS Quer'!L7616</f>
        <v>0</v>
      </c>
      <c r="M7616">
        <f>'Previous Trades Import_OMS Quer'!M7616</f>
        <v>0</v>
      </c>
      <c r="N7616">
        <f>'Previous Trades Import_OMS Quer'!N7616</f>
        <v>0</v>
      </c>
      <c r="O7616" t="str">
        <f>CLEAN('Previous Trades Import_OMS Quer'!O7616)</f>
        <v/>
      </c>
      <c r="Q7616" s="25">
        <f t="shared" si="236"/>
        <v>0</v>
      </c>
      <c r="R7616" s="25" t="e">
        <f>VLOOKUP(O7616,'Currency Balance'!$O$3:$Q$32,3,0)</f>
        <v>#N/A</v>
      </c>
      <c r="S7616" t="e">
        <f t="shared" si="237"/>
        <v>#N/A</v>
      </c>
    </row>
    <row r="7617" spans="1:19">
      <c r="A7617">
        <f>'Previous Trades Import_OMS Quer'!A7617</f>
        <v>0</v>
      </c>
      <c r="B7617">
        <f>'Previous Trades Import_OMS Quer'!B7617</f>
        <v>0</v>
      </c>
      <c r="C7617" s="22">
        <f>'Previous Trades Import_OMS Quer'!C7617</f>
        <v>0</v>
      </c>
      <c r="D7617">
        <f>'Previous Trades Import_OMS Quer'!D7617</f>
        <v>0</v>
      </c>
      <c r="E7617" s="22">
        <f>'Previous Trades Import_OMS Quer'!E7617</f>
        <v>0</v>
      </c>
      <c r="F7617">
        <f>'Previous Trades Import_OMS Quer'!F7617</f>
        <v>0</v>
      </c>
      <c r="G7617">
        <f>'Previous Trades Import_OMS Quer'!G7617</f>
        <v>0</v>
      </c>
      <c r="H7617">
        <f>'Previous Trades Import_OMS Quer'!H7617</f>
        <v>0</v>
      </c>
      <c r="I7617">
        <f>'Previous Trades Import_OMS Quer'!I7617</f>
        <v>0</v>
      </c>
      <c r="J7617">
        <f>'Previous Trades Import_OMS Quer'!J7617</f>
        <v>0</v>
      </c>
      <c r="K7617">
        <f>'Previous Trades Import_OMS Quer'!K7617</f>
        <v>0</v>
      </c>
      <c r="L7617">
        <f>'Previous Trades Import_OMS Quer'!L7617</f>
        <v>0</v>
      </c>
      <c r="M7617">
        <f>'Previous Trades Import_OMS Quer'!M7617</f>
        <v>0</v>
      </c>
      <c r="N7617">
        <f>'Previous Trades Import_OMS Quer'!N7617</f>
        <v>0</v>
      </c>
      <c r="O7617" t="str">
        <f>CLEAN('Previous Trades Import_OMS Quer'!O7617)</f>
        <v/>
      </c>
      <c r="Q7617" s="25">
        <f t="shared" si="236"/>
        <v>0</v>
      </c>
      <c r="R7617" s="25" t="e">
        <f>VLOOKUP(O7617,'Currency Balance'!$O$3:$Q$32,3,0)</f>
        <v>#N/A</v>
      </c>
      <c r="S7617" t="e">
        <f t="shared" si="237"/>
        <v>#N/A</v>
      </c>
    </row>
    <row r="7618" spans="1:19">
      <c r="A7618">
        <f>'Previous Trades Import_OMS Quer'!A7618</f>
        <v>0</v>
      </c>
      <c r="B7618">
        <f>'Previous Trades Import_OMS Quer'!B7618</f>
        <v>0</v>
      </c>
      <c r="C7618" s="22">
        <f>'Previous Trades Import_OMS Quer'!C7618</f>
        <v>0</v>
      </c>
      <c r="D7618">
        <f>'Previous Trades Import_OMS Quer'!D7618</f>
        <v>0</v>
      </c>
      <c r="E7618" s="22">
        <f>'Previous Trades Import_OMS Quer'!E7618</f>
        <v>0</v>
      </c>
      <c r="F7618">
        <f>'Previous Trades Import_OMS Quer'!F7618</f>
        <v>0</v>
      </c>
      <c r="G7618">
        <f>'Previous Trades Import_OMS Quer'!G7618</f>
        <v>0</v>
      </c>
      <c r="H7618">
        <f>'Previous Trades Import_OMS Quer'!H7618</f>
        <v>0</v>
      </c>
      <c r="I7618">
        <f>'Previous Trades Import_OMS Quer'!I7618</f>
        <v>0</v>
      </c>
      <c r="J7618">
        <f>'Previous Trades Import_OMS Quer'!J7618</f>
        <v>0</v>
      </c>
      <c r="K7618">
        <f>'Previous Trades Import_OMS Quer'!K7618</f>
        <v>0</v>
      </c>
      <c r="L7618">
        <f>'Previous Trades Import_OMS Quer'!L7618</f>
        <v>0</v>
      </c>
      <c r="M7618">
        <f>'Previous Trades Import_OMS Quer'!M7618</f>
        <v>0</v>
      </c>
      <c r="N7618">
        <f>'Previous Trades Import_OMS Quer'!N7618</f>
        <v>0</v>
      </c>
      <c r="O7618" t="str">
        <f>CLEAN('Previous Trades Import_OMS Quer'!O7618)</f>
        <v/>
      </c>
      <c r="Q7618" s="25">
        <f t="shared" ref="Q7618:Q7681" si="238">IF(G7618="sell",M7618,-M7618)</f>
        <v>0</v>
      </c>
      <c r="R7618" s="25" t="e">
        <f>VLOOKUP(O7618,'Currency Balance'!$O$3:$Q$32,3,0)</f>
        <v>#N/A</v>
      </c>
      <c r="S7618" t="e">
        <f t="shared" ref="S7618:S7681" si="239">Q7618/R7618</f>
        <v>#N/A</v>
      </c>
    </row>
    <row r="7619" spans="1:19">
      <c r="A7619">
        <f>'Previous Trades Import_OMS Quer'!A7619</f>
        <v>0</v>
      </c>
      <c r="B7619">
        <f>'Previous Trades Import_OMS Quer'!B7619</f>
        <v>0</v>
      </c>
      <c r="C7619" s="22">
        <f>'Previous Trades Import_OMS Quer'!C7619</f>
        <v>0</v>
      </c>
      <c r="D7619">
        <f>'Previous Trades Import_OMS Quer'!D7619</f>
        <v>0</v>
      </c>
      <c r="E7619" s="22">
        <f>'Previous Trades Import_OMS Quer'!E7619</f>
        <v>0</v>
      </c>
      <c r="F7619">
        <f>'Previous Trades Import_OMS Quer'!F7619</f>
        <v>0</v>
      </c>
      <c r="G7619">
        <f>'Previous Trades Import_OMS Quer'!G7619</f>
        <v>0</v>
      </c>
      <c r="H7619">
        <f>'Previous Trades Import_OMS Quer'!H7619</f>
        <v>0</v>
      </c>
      <c r="I7619">
        <f>'Previous Trades Import_OMS Quer'!I7619</f>
        <v>0</v>
      </c>
      <c r="J7619">
        <f>'Previous Trades Import_OMS Quer'!J7619</f>
        <v>0</v>
      </c>
      <c r="K7619">
        <f>'Previous Trades Import_OMS Quer'!K7619</f>
        <v>0</v>
      </c>
      <c r="L7619">
        <f>'Previous Trades Import_OMS Quer'!L7619</f>
        <v>0</v>
      </c>
      <c r="M7619">
        <f>'Previous Trades Import_OMS Quer'!M7619</f>
        <v>0</v>
      </c>
      <c r="N7619">
        <f>'Previous Trades Import_OMS Quer'!N7619</f>
        <v>0</v>
      </c>
      <c r="O7619" t="str">
        <f>CLEAN('Previous Trades Import_OMS Quer'!O7619)</f>
        <v/>
      </c>
      <c r="Q7619" s="25">
        <f t="shared" si="238"/>
        <v>0</v>
      </c>
      <c r="R7619" s="25" t="e">
        <f>VLOOKUP(O7619,'Currency Balance'!$O$3:$Q$32,3,0)</f>
        <v>#N/A</v>
      </c>
      <c r="S7619" t="e">
        <f t="shared" si="239"/>
        <v>#N/A</v>
      </c>
    </row>
    <row r="7620" spans="1:19">
      <c r="A7620">
        <f>'Previous Trades Import_OMS Quer'!A7620</f>
        <v>0</v>
      </c>
      <c r="B7620">
        <f>'Previous Trades Import_OMS Quer'!B7620</f>
        <v>0</v>
      </c>
      <c r="C7620" s="22">
        <f>'Previous Trades Import_OMS Quer'!C7620</f>
        <v>0</v>
      </c>
      <c r="D7620">
        <f>'Previous Trades Import_OMS Quer'!D7620</f>
        <v>0</v>
      </c>
      <c r="E7620" s="22">
        <f>'Previous Trades Import_OMS Quer'!E7620</f>
        <v>0</v>
      </c>
      <c r="F7620">
        <f>'Previous Trades Import_OMS Quer'!F7620</f>
        <v>0</v>
      </c>
      <c r="G7620">
        <f>'Previous Trades Import_OMS Quer'!G7620</f>
        <v>0</v>
      </c>
      <c r="H7620">
        <f>'Previous Trades Import_OMS Quer'!H7620</f>
        <v>0</v>
      </c>
      <c r="I7620">
        <f>'Previous Trades Import_OMS Quer'!I7620</f>
        <v>0</v>
      </c>
      <c r="J7620">
        <f>'Previous Trades Import_OMS Quer'!J7620</f>
        <v>0</v>
      </c>
      <c r="K7620">
        <f>'Previous Trades Import_OMS Quer'!K7620</f>
        <v>0</v>
      </c>
      <c r="L7620">
        <f>'Previous Trades Import_OMS Quer'!L7620</f>
        <v>0</v>
      </c>
      <c r="M7620">
        <f>'Previous Trades Import_OMS Quer'!M7620</f>
        <v>0</v>
      </c>
      <c r="N7620">
        <f>'Previous Trades Import_OMS Quer'!N7620</f>
        <v>0</v>
      </c>
      <c r="O7620" t="str">
        <f>CLEAN('Previous Trades Import_OMS Quer'!O7620)</f>
        <v/>
      </c>
      <c r="Q7620" s="25">
        <f t="shared" si="238"/>
        <v>0</v>
      </c>
      <c r="R7620" s="25" t="e">
        <f>VLOOKUP(O7620,'Currency Balance'!$O$3:$Q$32,3,0)</f>
        <v>#N/A</v>
      </c>
      <c r="S7620" t="e">
        <f t="shared" si="239"/>
        <v>#N/A</v>
      </c>
    </row>
    <row r="7621" spans="1:19">
      <c r="A7621">
        <f>'Previous Trades Import_OMS Quer'!A7621</f>
        <v>0</v>
      </c>
      <c r="B7621">
        <f>'Previous Trades Import_OMS Quer'!B7621</f>
        <v>0</v>
      </c>
      <c r="C7621" s="22">
        <f>'Previous Trades Import_OMS Quer'!C7621</f>
        <v>0</v>
      </c>
      <c r="D7621">
        <f>'Previous Trades Import_OMS Quer'!D7621</f>
        <v>0</v>
      </c>
      <c r="E7621" s="22">
        <f>'Previous Trades Import_OMS Quer'!E7621</f>
        <v>0</v>
      </c>
      <c r="F7621">
        <f>'Previous Trades Import_OMS Quer'!F7621</f>
        <v>0</v>
      </c>
      <c r="G7621">
        <f>'Previous Trades Import_OMS Quer'!G7621</f>
        <v>0</v>
      </c>
      <c r="H7621">
        <f>'Previous Trades Import_OMS Quer'!H7621</f>
        <v>0</v>
      </c>
      <c r="I7621">
        <f>'Previous Trades Import_OMS Quer'!I7621</f>
        <v>0</v>
      </c>
      <c r="J7621">
        <f>'Previous Trades Import_OMS Quer'!J7621</f>
        <v>0</v>
      </c>
      <c r="K7621">
        <f>'Previous Trades Import_OMS Quer'!K7621</f>
        <v>0</v>
      </c>
      <c r="L7621">
        <f>'Previous Trades Import_OMS Quer'!L7621</f>
        <v>0</v>
      </c>
      <c r="M7621">
        <f>'Previous Trades Import_OMS Quer'!M7621</f>
        <v>0</v>
      </c>
      <c r="N7621">
        <f>'Previous Trades Import_OMS Quer'!N7621</f>
        <v>0</v>
      </c>
      <c r="O7621" t="str">
        <f>CLEAN('Previous Trades Import_OMS Quer'!O7621)</f>
        <v/>
      </c>
      <c r="Q7621" s="25">
        <f t="shared" si="238"/>
        <v>0</v>
      </c>
      <c r="R7621" s="25" t="e">
        <f>VLOOKUP(O7621,'Currency Balance'!$O$3:$Q$32,3,0)</f>
        <v>#N/A</v>
      </c>
      <c r="S7621" t="e">
        <f t="shared" si="239"/>
        <v>#N/A</v>
      </c>
    </row>
    <row r="7622" spans="1:19">
      <c r="A7622">
        <f>'Previous Trades Import_OMS Quer'!A7622</f>
        <v>0</v>
      </c>
      <c r="B7622">
        <f>'Previous Trades Import_OMS Quer'!B7622</f>
        <v>0</v>
      </c>
      <c r="C7622" s="22">
        <f>'Previous Trades Import_OMS Quer'!C7622</f>
        <v>0</v>
      </c>
      <c r="D7622">
        <f>'Previous Trades Import_OMS Quer'!D7622</f>
        <v>0</v>
      </c>
      <c r="E7622" s="22">
        <f>'Previous Trades Import_OMS Quer'!E7622</f>
        <v>0</v>
      </c>
      <c r="F7622">
        <f>'Previous Trades Import_OMS Quer'!F7622</f>
        <v>0</v>
      </c>
      <c r="G7622">
        <f>'Previous Trades Import_OMS Quer'!G7622</f>
        <v>0</v>
      </c>
      <c r="H7622">
        <f>'Previous Trades Import_OMS Quer'!H7622</f>
        <v>0</v>
      </c>
      <c r="I7622">
        <f>'Previous Trades Import_OMS Quer'!I7622</f>
        <v>0</v>
      </c>
      <c r="J7622">
        <f>'Previous Trades Import_OMS Quer'!J7622</f>
        <v>0</v>
      </c>
      <c r="K7622">
        <f>'Previous Trades Import_OMS Quer'!K7622</f>
        <v>0</v>
      </c>
      <c r="L7622">
        <f>'Previous Trades Import_OMS Quer'!L7622</f>
        <v>0</v>
      </c>
      <c r="M7622">
        <f>'Previous Trades Import_OMS Quer'!M7622</f>
        <v>0</v>
      </c>
      <c r="N7622">
        <f>'Previous Trades Import_OMS Quer'!N7622</f>
        <v>0</v>
      </c>
      <c r="O7622" t="str">
        <f>CLEAN('Previous Trades Import_OMS Quer'!O7622)</f>
        <v/>
      </c>
      <c r="Q7622" s="25">
        <f t="shared" si="238"/>
        <v>0</v>
      </c>
      <c r="R7622" s="25" t="e">
        <f>VLOOKUP(O7622,'Currency Balance'!$O$3:$Q$32,3,0)</f>
        <v>#N/A</v>
      </c>
      <c r="S7622" t="e">
        <f t="shared" si="239"/>
        <v>#N/A</v>
      </c>
    </row>
    <row r="7623" spans="1:19">
      <c r="A7623">
        <f>'Previous Trades Import_OMS Quer'!A7623</f>
        <v>0</v>
      </c>
      <c r="B7623">
        <f>'Previous Trades Import_OMS Quer'!B7623</f>
        <v>0</v>
      </c>
      <c r="C7623" s="22">
        <f>'Previous Trades Import_OMS Quer'!C7623</f>
        <v>0</v>
      </c>
      <c r="D7623">
        <f>'Previous Trades Import_OMS Quer'!D7623</f>
        <v>0</v>
      </c>
      <c r="E7623" s="22">
        <f>'Previous Trades Import_OMS Quer'!E7623</f>
        <v>0</v>
      </c>
      <c r="F7623">
        <f>'Previous Trades Import_OMS Quer'!F7623</f>
        <v>0</v>
      </c>
      <c r="G7623">
        <f>'Previous Trades Import_OMS Quer'!G7623</f>
        <v>0</v>
      </c>
      <c r="H7623">
        <f>'Previous Trades Import_OMS Quer'!H7623</f>
        <v>0</v>
      </c>
      <c r="I7623">
        <f>'Previous Trades Import_OMS Quer'!I7623</f>
        <v>0</v>
      </c>
      <c r="J7623">
        <f>'Previous Trades Import_OMS Quer'!J7623</f>
        <v>0</v>
      </c>
      <c r="K7623">
        <f>'Previous Trades Import_OMS Quer'!K7623</f>
        <v>0</v>
      </c>
      <c r="L7623">
        <f>'Previous Trades Import_OMS Quer'!L7623</f>
        <v>0</v>
      </c>
      <c r="M7623">
        <f>'Previous Trades Import_OMS Quer'!M7623</f>
        <v>0</v>
      </c>
      <c r="N7623">
        <f>'Previous Trades Import_OMS Quer'!N7623</f>
        <v>0</v>
      </c>
      <c r="O7623" t="str">
        <f>CLEAN('Previous Trades Import_OMS Quer'!O7623)</f>
        <v/>
      </c>
      <c r="Q7623" s="25">
        <f t="shared" si="238"/>
        <v>0</v>
      </c>
      <c r="R7623" s="25" t="e">
        <f>VLOOKUP(O7623,'Currency Balance'!$O$3:$Q$32,3,0)</f>
        <v>#N/A</v>
      </c>
      <c r="S7623" t="e">
        <f t="shared" si="239"/>
        <v>#N/A</v>
      </c>
    </row>
    <row r="7624" spans="1:19">
      <c r="A7624">
        <f>'Previous Trades Import_OMS Quer'!A7624</f>
        <v>0</v>
      </c>
      <c r="B7624">
        <f>'Previous Trades Import_OMS Quer'!B7624</f>
        <v>0</v>
      </c>
      <c r="C7624" s="22">
        <f>'Previous Trades Import_OMS Quer'!C7624</f>
        <v>0</v>
      </c>
      <c r="D7624">
        <f>'Previous Trades Import_OMS Quer'!D7624</f>
        <v>0</v>
      </c>
      <c r="E7624" s="22">
        <f>'Previous Trades Import_OMS Quer'!E7624</f>
        <v>0</v>
      </c>
      <c r="F7624">
        <f>'Previous Trades Import_OMS Quer'!F7624</f>
        <v>0</v>
      </c>
      <c r="G7624">
        <f>'Previous Trades Import_OMS Quer'!G7624</f>
        <v>0</v>
      </c>
      <c r="H7624">
        <f>'Previous Trades Import_OMS Quer'!H7624</f>
        <v>0</v>
      </c>
      <c r="I7624">
        <f>'Previous Trades Import_OMS Quer'!I7624</f>
        <v>0</v>
      </c>
      <c r="J7624">
        <f>'Previous Trades Import_OMS Quer'!J7624</f>
        <v>0</v>
      </c>
      <c r="K7624">
        <f>'Previous Trades Import_OMS Quer'!K7624</f>
        <v>0</v>
      </c>
      <c r="L7624">
        <f>'Previous Trades Import_OMS Quer'!L7624</f>
        <v>0</v>
      </c>
      <c r="M7624">
        <f>'Previous Trades Import_OMS Quer'!M7624</f>
        <v>0</v>
      </c>
      <c r="N7624">
        <f>'Previous Trades Import_OMS Quer'!N7624</f>
        <v>0</v>
      </c>
      <c r="O7624" t="str">
        <f>CLEAN('Previous Trades Import_OMS Quer'!O7624)</f>
        <v/>
      </c>
      <c r="Q7624" s="25">
        <f t="shared" si="238"/>
        <v>0</v>
      </c>
      <c r="R7624" s="25" t="e">
        <f>VLOOKUP(O7624,'Currency Balance'!$O$3:$Q$32,3,0)</f>
        <v>#N/A</v>
      </c>
      <c r="S7624" t="e">
        <f t="shared" si="239"/>
        <v>#N/A</v>
      </c>
    </row>
    <row r="7625" spans="1:19">
      <c r="A7625">
        <f>'Previous Trades Import_OMS Quer'!A7625</f>
        <v>0</v>
      </c>
      <c r="B7625">
        <f>'Previous Trades Import_OMS Quer'!B7625</f>
        <v>0</v>
      </c>
      <c r="C7625" s="22">
        <f>'Previous Trades Import_OMS Quer'!C7625</f>
        <v>0</v>
      </c>
      <c r="D7625">
        <f>'Previous Trades Import_OMS Quer'!D7625</f>
        <v>0</v>
      </c>
      <c r="E7625" s="22">
        <f>'Previous Trades Import_OMS Quer'!E7625</f>
        <v>0</v>
      </c>
      <c r="F7625">
        <f>'Previous Trades Import_OMS Quer'!F7625</f>
        <v>0</v>
      </c>
      <c r="G7625">
        <f>'Previous Trades Import_OMS Quer'!G7625</f>
        <v>0</v>
      </c>
      <c r="H7625">
        <f>'Previous Trades Import_OMS Quer'!H7625</f>
        <v>0</v>
      </c>
      <c r="I7625">
        <f>'Previous Trades Import_OMS Quer'!I7625</f>
        <v>0</v>
      </c>
      <c r="J7625">
        <f>'Previous Trades Import_OMS Quer'!J7625</f>
        <v>0</v>
      </c>
      <c r="K7625">
        <f>'Previous Trades Import_OMS Quer'!K7625</f>
        <v>0</v>
      </c>
      <c r="L7625">
        <f>'Previous Trades Import_OMS Quer'!L7625</f>
        <v>0</v>
      </c>
      <c r="M7625">
        <f>'Previous Trades Import_OMS Quer'!M7625</f>
        <v>0</v>
      </c>
      <c r="N7625">
        <f>'Previous Trades Import_OMS Quer'!N7625</f>
        <v>0</v>
      </c>
      <c r="O7625" t="str">
        <f>CLEAN('Previous Trades Import_OMS Quer'!O7625)</f>
        <v/>
      </c>
      <c r="Q7625" s="25">
        <f t="shared" si="238"/>
        <v>0</v>
      </c>
      <c r="R7625" s="25" t="e">
        <f>VLOOKUP(O7625,'Currency Balance'!$O$3:$Q$32,3,0)</f>
        <v>#N/A</v>
      </c>
      <c r="S7625" t="e">
        <f t="shared" si="239"/>
        <v>#N/A</v>
      </c>
    </row>
    <row r="7626" spans="1:19">
      <c r="A7626">
        <f>'Previous Trades Import_OMS Quer'!A7626</f>
        <v>0</v>
      </c>
      <c r="B7626">
        <f>'Previous Trades Import_OMS Quer'!B7626</f>
        <v>0</v>
      </c>
      <c r="C7626" s="22">
        <f>'Previous Trades Import_OMS Quer'!C7626</f>
        <v>0</v>
      </c>
      <c r="D7626">
        <f>'Previous Trades Import_OMS Quer'!D7626</f>
        <v>0</v>
      </c>
      <c r="E7626" s="22">
        <f>'Previous Trades Import_OMS Quer'!E7626</f>
        <v>0</v>
      </c>
      <c r="F7626">
        <f>'Previous Trades Import_OMS Quer'!F7626</f>
        <v>0</v>
      </c>
      <c r="G7626">
        <f>'Previous Trades Import_OMS Quer'!G7626</f>
        <v>0</v>
      </c>
      <c r="H7626">
        <f>'Previous Trades Import_OMS Quer'!H7626</f>
        <v>0</v>
      </c>
      <c r="I7626">
        <f>'Previous Trades Import_OMS Quer'!I7626</f>
        <v>0</v>
      </c>
      <c r="J7626">
        <f>'Previous Trades Import_OMS Quer'!J7626</f>
        <v>0</v>
      </c>
      <c r="K7626">
        <f>'Previous Trades Import_OMS Quer'!K7626</f>
        <v>0</v>
      </c>
      <c r="L7626">
        <f>'Previous Trades Import_OMS Quer'!L7626</f>
        <v>0</v>
      </c>
      <c r="M7626">
        <f>'Previous Trades Import_OMS Quer'!M7626</f>
        <v>0</v>
      </c>
      <c r="N7626">
        <f>'Previous Trades Import_OMS Quer'!N7626</f>
        <v>0</v>
      </c>
      <c r="O7626" t="str">
        <f>CLEAN('Previous Trades Import_OMS Quer'!O7626)</f>
        <v/>
      </c>
      <c r="Q7626" s="25">
        <f t="shared" si="238"/>
        <v>0</v>
      </c>
      <c r="R7626" s="25" t="e">
        <f>VLOOKUP(O7626,'Currency Balance'!$O$3:$Q$32,3,0)</f>
        <v>#N/A</v>
      </c>
      <c r="S7626" t="e">
        <f t="shared" si="239"/>
        <v>#N/A</v>
      </c>
    </row>
    <row r="7627" spans="1:19">
      <c r="A7627">
        <f>'Previous Trades Import_OMS Quer'!A7627</f>
        <v>0</v>
      </c>
      <c r="B7627">
        <f>'Previous Trades Import_OMS Quer'!B7627</f>
        <v>0</v>
      </c>
      <c r="C7627" s="22">
        <f>'Previous Trades Import_OMS Quer'!C7627</f>
        <v>0</v>
      </c>
      <c r="D7627">
        <f>'Previous Trades Import_OMS Quer'!D7627</f>
        <v>0</v>
      </c>
      <c r="E7627" s="22">
        <f>'Previous Trades Import_OMS Quer'!E7627</f>
        <v>0</v>
      </c>
      <c r="F7627">
        <f>'Previous Trades Import_OMS Quer'!F7627</f>
        <v>0</v>
      </c>
      <c r="G7627">
        <f>'Previous Trades Import_OMS Quer'!G7627</f>
        <v>0</v>
      </c>
      <c r="H7627">
        <f>'Previous Trades Import_OMS Quer'!H7627</f>
        <v>0</v>
      </c>
      <c r="I7627">
        <f>'Previous Trades Import_OMS Quer'!I7627</f>
        <v>0</v>
      </c>
      <c r="J7627">
        <f>'Previous Trades Import_OMS Quer'!J7627</f>
        <v>0</v>
      </c>
      <c r="K7627">
        <f>'Previous Trades Import_OMS Quer'!K7627</f>
        <v>0</v>
      </c>
      <c r="L7627">
        <f>'Previous Trades Import_OMS Quer'!L7627</f>
        <v>0</v>
      </c>
      <c r="M7627">
        <f>'Previous Trades Import_OMS Quer'!M7627</f>
        <v>0</v>
      </c>
      <c r="N7627">
        <f>'Previous Trades Import_OMS Quer'!N7627</f>
        <v>0</v>
      </c>
      <c r="O7627" t="str">
        <f>CLEAN('Previous Trades Import_OMS Quer'!O7627)</f>
        <v/>
      </c>
      <c r="Q7627" s="25">
        <f t="shared" si="238"/>
        <v>0</v>
      </c>
      <c r="R7627" s="25" t="e">
        <f>VLOOKUP(O7627,'Currency Balance'!$O$3:$Q$32,3,0)</f>
        <v>#N/A</v>
      </c>
      <c r="S7627" t="e">
        <f t="shared" si="239"/>
        <v>#N/A</v>
      </c>
    </row>
    <row r="7628" spans="1:19">
      <c r="A7628">
        <f>'Previous Trades Import_OMS Quer'!A7628</f>
        <v>0</v>
      </c>
      <c r="B7628">
        <f>'Previous Trades Import_OMS Quer'!B7628</f>
        <v>0</v>
      </c>
      <c r="C7628" s="22">
        <f>'Previous Trades Import_OMS Quer'!C7628</f>
        <v>0</v>
      </c>
      <c r="D7628">
        <f>'Previous Trades Import_OMS Quer'!D7628</f>
        <v>0</v>
      </c>
      <c r="E7628" s="22">
        <f>'Previous Trades Import_OMS Quer'!E7628</f>
        <v>0</v>
      </c>
      <c r="F7628">
        <f>'Previous Trades Import_OMS Quer'!F7628</f>
        <v>0</v>
      </c>
      <c r="G7628">
        <f>'Previous Trades Import_OMS Quer'!G7628</f>
        <v>0</v>
      </c>
      <c r="H7628">
        <f>'Previous Trades Import_OMS Quer'!H7628</f>
        <v>0</v>
      </c>
      <c r="I7628">
        <f>'Previous Trades Import_OMS Quer'!I7628</f>
        <v>0</v>
      </c>
      <c r="J7628">
        <f>'Previous Trades Import_OMS Quer'!J7628</f>
        <v>0</v>
      </c>
      <c r="K7628">
        <f>'Previous Trades Import_OMS Quer'!K7628</f>
        <v>0</v>
      </c>
      <c r="L7628">
        <f>'Previous Trades Import_OMS Quer'!L7628</f>
        <v>0</v>
      </c>
      <c r="M7628">
        <f>'Previous Trades Import_OMS Quer'!M7628</f>
        <v>0</v>
      </c>
      <c r="N7628">
        <f>'Previous Trades Import_OMS Quer'!N7628</f>
        <v>0</v>
      </c>
      <c r="O7628" t="str">
        <f>CLEAN('Previous Trades Import_OMS Quer'!O7628)</f>
        <v/>
      </c>
      <c r="Q7628" s="25">
        <f t="shared" si="238"/>
        <v>0</v>
      </c>
      <c r="R7628" s="25" t="e">
        <f>VLOOKUP(O7628,'Currency Balance'!$O$3:$Q$32,3,0)</f>
        <v>#N/A</v>
      </c>
      <c r="S7628" t="e">
        <f t="shared" si="239"/>
        <v>#N/A</v>
      </c>
    </row>
    <row r="7629" spans="1:19">
      <c r="A7629">
        <f>'Previous Trades Import_OMS Quer'!A7629</f>
        <v>0</v>
      </c>
      <c r="B7629">
        <f>'Previous Trades Import_OMS Quer'!B7629</f>
        <v>0</v>
      </c>
      <c r="C7629" s="22">
        <f>'Previous Trades Import_OMS Quer'!C7629</f>
        <v>0</v>
      </c>
      <c r="D7629">
        <f>'Previous Trades Import_OMS Quer'!D7629</f>
        <v>0</v>
      </c>
      <c r="E7629" s="22">
        <f>'Previous Trades Import_OMS Quer'!E7629</f>
        <v>0</v>
      </c>
      <c r="F7629">
        <f>'Previous Trades Import_OMS Quer'!F7629</f>
        <v>0</v>
      </c>
      <c r="G7629">
        <f>'Previous Trades Import_OMS Quer'!G7629</f>
        <v>0</v>
      </c>
      <c r="H7629">
        <f>'Previous Trades Import_OMS Quer'!H7629</f>
        <v>0</v>
      </c>
      <c r="I7629">
        <f>'Previous Trades Import_OMS Quer'!I7629</f>
        <v>0</v>
      </c>
      <c r="J7629">
        <f>'Previous Trades Import_OMS Quer'!J7629</f>
        <v>0</v>
      </c>
      <c r="K7629">
        <f>'Previous Trades Import_OMS Quer'!K7629</f>
        <v>0</v>
      </c>
      <c r="L7629">
        <f>'Previous Trades Import_OMS Quer'!L7629</f>
        <v>0</v>
      </c>
      <c r="M7629">
        <f>'Previous Trades Import_OMS Quer'!M7629</f>
        <v>0</v>
      </c>
      <c r="N7629">
        <f>'Previous Trades Import_OMS Quer'!N7629</f>
        <v>0</v>
      </c>
      <c r="O7629" t="str">
        <f>CLEAN('Previous Trades Import_OMS Quer'!O7629)</f>
        <v/>
      </c>
      <c r="Q7629" s="25">
        <f t="shared" si="238"/>
        <v>0</v>
      </c>
      <c r="R7629" s="25" t="e">
        <f>VLOOKUP(O7629,'Currency Balance'!$O$3:$Q$32,3,0)</f>
        <v>#N/A</v>
      </c>
      <c r="S7629" t="e">
        <f t="shared" si="239"/>
        <v>#N/A</v>
      </c>
    </row>
    <row r="7630" spans="1:19">
      <c r="A7630">
        <f>'Previous Trades Import_OMS Quer'!A7630</f>
        <v>0</v>
      </c>
      <c r="B7630">
        <f>'Previous Trades Import_OMS Quer'!B7630</f>
        <v>0</v>
      </c>
      <c r="C7630" s="22">
        <f>'Previous Trades Import_OMS Quer'!C7630</f>
        <v>0</v>
      </c>
      <c r="D7630">
        <f>'Previous Trades Import_OMS Quer'!D7630</f>
        <v>0</v>
      </c>
      <c r="E7630" s="22">
        <f>'Previous Trades Import_OMS Quer'!E7630</f>
        <v>0</v>
      </c>
      <c r="F7630">
        <f>'Previous Trades Import_OMS Quer'!F7630</f>
        <v>0</v>
      </c>
      <c r="G7630">
        <f>'Previous Trades Import_OMS Quer'!G7630</f>
        <v>0</v>
      </c>
      <c r="H7630">
        <f>'Previous Trades Import_OMS Quer'!H7630</f>
        <v>0</v>
      </c>
      <c r="I7630">
        <f>'Previous Trades Import_OMS Quer'!I7630</f>
        <v>0</v>
      </c>
      <c r="J7630">
        <f>'Previous Trades Import_OMS Quer'!J7630</f>
        <v>0</v>
      </c>
      <c r="K7630">
        <f>'Previous Trades Import_OMS Quer'!K7630</f>
        <v>0</v>
      </c>
      <c r="L7630">
        <f>'Previous Trades Import_OMS Quer'!L7630</f>
        <v>0</v>
      </c>
      <c r="M7630">
        <f>'Previous Trades Import_OMS Quer'!M7630</f>
        <v>0</v>
      </c>
      <c r="N7630">
        <f>'Previous Trades Import_OMS Quer'!N7630</f>
        <v>0</v>
      </c>
      <c r="O7630" t="str">
        <f>CLEAN('Previous Trades Import_OMS Quer'!O7630)</f>
        <v/>
      </c>
      <c r="Q7630" s="25">
        <f t="shared" si="238"/>
        <v>0</v>
      </c>
      <c r="R7630" s="25" t="e">
        <f>VLOOKUP(O7630,'Currency Balance'!$O$3:$Q$32,3,0)</f>
        <v>#N/A</v>
      </c>
      <c r="S7630" t="e">
        <f t="shared" si="239"/>
        <v>#N/A</v>
      </c>
    </row>
    <row r="7631" spans="1:19">
      <c r="A7631">
        <f>'Previous Trades Import_OMS Quer'!A7631</f>
        <v>0</v>
      </c>
      <c r="B7631">
        <f>'Previous Trades Import_OMS Quer'!B7631</f>
        <v>0</v>
      </c>
      <c r="C7631" s="22">
        <f>'Previous Trades Import_OMS Quer'!C7631</f>
        <v>0</v>
      </c>
      <c r="D7631">
        <f>'Previous Trades Import_OMS Quer'!D7631</f>
        <v>0</v>
      </c>
      <c r="E7631" s="22">
        <f>'Previous Trades Import_OMS Quer'!E7631</f>
        <v>0</v>
      </c>
      <c r="F7631">
        <f>'Previous Trades Import_OMS Quer'!F7631</f>
        <v>0</v>
      </c>
      <c r="G7631">
        <f>'Previous Trades Import_OMS Quer'!G7631</f>
        <v>0</v>
      </c>
      <c r="H7631">
        <f>'Previous Trades Import_OMS Quer'!H7631</f>
        <v>0</v>
      </c>
      <c r="I7631">
        <f>'Previous Trades Import_OMS Quer'!I7631</f>
        <v>0</v>
      </c>
      <c r="J7631">
        <f>'Previous Trades Import_OMS Quer'!J7631</f>
        <v>0</v>
      </c>
      <c r="K7631">
        <f>'Previous Trades Import_OMS Quer'!K7631</f>
        <v>0</v>
      </c>
      <c r="L7631">
        <f>'Previous Trades Import_OMS Quer'!L7631</f>
        <v>0</v>
      </c>
      <c r="M7631">
        <f>'Previous Trades Import_OMS Quer'!M7631</f>
        <v>0</v>
      </c>
      <c r="N7631">
        <f>'Previous Trades Import_OMS Quer'!N7631</f>
        <v>0</v>
      </c>
      <c r="O7631" t="str">
        <f>CLEAN('Previous Trades Import_OMS Quer'!O7631)</f>
        <v/>
      </c>
      <c r="Q7631" s="25">
        <f t="shared" si="238"/>
        <v>0</v>
      </c>
      <c r="R7631" s="25" t="e">
        <f>VLOOKUP(O7631,'Currency Balance'!$O$3:$Q$32,3,0)</f>
        <v>#N/A</v>
      </c>
      <c r="S7631" t="e">
        <f t="shared" si="239"/>
        <v>#N/A</v>
      </c>
    </row>
    <row r="7632" spans="1:19">
      <c r="A7632">
        <f>'Previous Trades Import_OMS Quer'!A7632</f>
        <v>0</v>
      </c>
      <c r="B7632">
        <f>'Previous Trades Import_OMS Quer'!B7632</f>
        <v>0</v>
      </c>
      <c r="C7632" s="22">
        <f>'Previous Trades Import_OMS Quer'!C7632</f>
        <v>0</v>
      </c>
      <c r="D7632">
        <f>'Previous Trades Import_OMS Quer'!D7632</f>
        <v>0</v>
      </c>
      <c r="E7632" s="22">
        <f>'Previous Trades Import_OMS Quer'!E7632</f>
        <v>0</v>
      </c>
      <c r="F7632">
        <f>'Previous Trades Import_OMS Quer'!F7632</f>
        <v>0</v>
      </c>
      <c r="G7632">
        <f>'Previous Trades Import_OMS Quer'!G7632</f>
        <v>0</v>
      </c>
      <c r="H7632">
        <f>'Previous Trades Import_OMS Quer'!H7632</f>
        <v>0</v>
      </c>
      <c r="I7632">
        <f>'Previous Trades Import_OMS Quer'!I7632</f>
        <v>0</v>
      </c>
      <c r="J7632">
        <f>'Previous Trades Import_OMS Quer'!J7632</f>
        <v>0</v>
      </c>
      <c r="K7632">
        <f>'Previous Trades Import_OMS Quer'!K7632</f>
        <v>0</v>
      </c>
      <c r="L7632">
        <f>'Previous Trades Import_OMS Quer'!L7632</f>
        <v>0</v>
      </c>
      <c r="M7632">
        <f>'Previous Trades Import_OMS Quer'!M7632</f>
        <v>0</v>
      </c>
      <c r="N7632">
        <f>'Previous Trades Import_OMS Quer'!N7632</f>
        <v>0</v>
      </c>
      <c r="O7632" t="str">
        <f>CLEAN('Previous Trades Import_OMS Quer'!O7632)</f>
        <v/>
      </c>
      <c r="Q7632" s="25">
        <f t="shared" si="238"/>
        <v>0</v>
      </c>
      <c r="R7632" s="25" t="e">
        <f>VLOOKUP(O7632,'Currency Balance'!$O$3:$Q$32,3,0)</f>
        <v>#N/A</v>
      </c>
      <c r="S7632" t="e">
        <f t="shared" si="239"/>
        <v>#N/A</v>
      </c>
    </row>
    <row r="7633" spans="1:19">
      <c r="A7633">
        <f>'Previous Trades Import_OMS Quer'!A7633</f>
        <v>0</v>
      </c>
      <c r="B7633">
        <f>'Previous Trades Import_OMS Quer'!B7633</f>
        <v>0</v>
      </c>
      <c r="C7633" s="22">
        <f>'Previous Trades Import_OMS Quer'!C7633</f>
        <v>0</v>
      </c>
      <c r="D7633">
        <f>'Previous Trades Import_OMS Quer'!D7633</f>
        <v>0</v>
      </c>
      <c r="E7633" s="22">
        <f>'Previous Trades Import_OMS Quer'!E7633</f>
        <v>0</v>
      </c>
      <c r="F7633">
        <f>'Previous Trades Import_OMS Quer'!F7633</f>
        <v>0</v>
      </c>
      <c r="G7633">
        <f>'Previous Trades Import_OMS Quer'!G7633</f>
        <v>0</v>
      </c>
      <c r="H7633">
        <f>'Previous Trades Import_OMS Quer'!H7633</f>
        <v>0</v>
      </c>
      <c r="I7633">
        <f>'Previous Trades Import_OMS Quer'!I7633</f>
        <v>0</v>
      </c>
      <c r="J7633">
        <f>'Previous Trades Import_OMS Quer'!J7633</f>
        <v>0</v>
      </c>
      <c r="K7633">
        <f>'Previous Trades Import_OMS Quer'!K7633</f>
        <v>0</v>
      </c>
      <c r="L7633">
        <f>'Previous Trades Import_OMS Quer'!L7633</f>
        <v>0</v>
      </c>
      <c r="M7633">
        <f>'Previous Trades Import_OMS Quer'!M7633</f>
        <v>0</v>
      </c>
      <c r="N7633">
        <f>'Previous Trades Import_OMS Quer'!N7633</f>
        <v>0</v>
      </c>
      <c r="O7633" t="str">
        <f>CLEAN('Previous Trades Import_OMS Quer'!O7633)</f>
        <v/>
      </c>
      <c r="Q7633" s="25">
        <f t="shared" si="238"/>
        <v>0</v>
      </c>
      <c r="R7633" s="25" t="e">
        <f>VLOOKUP(O7633,'Currency Balance'!$O$3:$Q$32,3,0)</f>
        <v>#N/A</v>
      </c>
      <c r="S7633" t="e">
        <f t="shared" si="239"/>
        <v>#N/A</v>
      </c>
    </row>
    <row r="7634" spans="1:19">
      <c r="A7634">
        <f>'Previous Trades Import_OMS Quer'!A7634</f>
        <v>0</v>
      </c>
      <c r="B7634">
        <f>'Previous Trades Import_OMS Quer'!B7634</f>
        <v>0</v>
      </c>
      <c r="C7634" s="22">
        <f>'Previous Trades Import_OMS Quer'!C7634</f>
        <v>0</v>
      </c>
      <c r="D7634">
        <f>'Previous Trades Import_OMS Quer'!D7634</f>
        <v>0</v>
      </c>
      <c r="E7634" s="22">
        <f>'Previous Trades Import_OMS Quer'!E7634</f>
        <v>0</v>
      </c>
      <c r="F7634">
        <f>'Previous Trades Import_OMS Quer'!F7634</f>
        <v>0</v>
      </c>
      <c r="G7634">
        <f>'Previous Trades Import_OMS Quer'!G7634</f>
        <v>0</v>
      </c>
      <c r="H7634">
        <f>'Previous Trades Import_OMS Quer'!H7634</f>
        <v>0</v>
      </c>
      <c r="I7634">
        <f>'Previous Trades Import_OMS Quer'!I7634</f>
        <v>0</v>
      </c>
      <c r="J7634">
        <f>'Previous Trades Import_OMS Quer'!J7634</f>
        <v>0</v>
      </c>
      <c r="K7634">
        <f>'Previous Trades Import_OMS Quer'!K7634</f>
        <v>0</v>
      </c>
      <c r="L7634">
        <f>'Previous Trades Import_OMS Quer'!L7634</f>
        <v>0</v>
      </c>
      <c r="M7634">
        <f>'Previous Trades Import_OMS Quer'!M7634</f>
        <v>0</v>
      </c>
      <c r="N7634">
        <f>'Previous Trades Import_OMS Quer'!N7634</f>
        <v>0</v>
      </c>
      <c r="O7634" t="str">
        <f>CLEAN('Previous Trades Import_OMS Quer'!O7634)</f>
        <v/>
      </c>
      <c r="Q7634" s="25">
        <f t="shared" si="238"/>
        <v>0</v>
      </c>
      <c r="R7634" s="25" t="e">
        <f>VLOOKUP(O7634,'Currency Balance'!$O$3:$Q$32,3,0)</f>
        <v>#N/A</v>
      </c>
      <c r="S7634" t="e">
        <f t="shared" si="239"/>
        <v>#N/A</v>
      </c>
    </row>
    <row r="7635" spans="1:19">
      <c r="A7635">
        <f>'Previous Trades Import_OMS Quer'!A7635</f>
        <v>0</v>
      </c>
      <c r="B7635">
        <f>'Previous Trades Import_OMS Quer'!B7635</f>
        <v>0</v>
      </c>
      <c r="C7635" s="22">
        <f>'Previous Trades Import_OMS Quer'!C7635</f>
        <v>0</v>
      </c>
      <c r="D7635">
        <f>'Previous Trades Import_OMS Quer'!D7635</f>
        <v>0</v>
      </c>
      <c r="E7635" s="22">
        <f>'Previous Trades Import_OMS Quer'!E7635</f>
        <v>0</v>
      </c>
      <c r="F7635">
        <f>'Previous Trades Import_OMS Quer'!F7635</f>
        <v>0</v>
      </c>
      <c r="G7635">
        <f>'Previous Trades Import_OMS Quer'!G7635</f>
        <v>0</v>
      </c>
      <c r="H7635">
        <f>'Previous Trades Import_OMS Quer'!H7635</f>
        <v>0</v>
      </c>
      <c r="I7635">
        <f>'Previous Trades Import_OMS Quer'!I7635</f>
        <v>0</v>
      </c>
      <c r="J7635">
        <f>'Previous Trades Import_OMS Quer'!J7635</f>
        <v>0</v>
      </c>
      <c r="K7635">
        <f>'Previous Trades Import_OMS Quer'!K7635</f>
        <v>0</v>
      </c>
      <c r="L7635">
        <f>'Previous Trades Import_OMS Quer'!L7635</f>
        <v>0</v>
      </c>
      <c r="M7635">
        <f>'Previous Trades Import_OMS Quer'!M7635</f>
        <v>0</v>
      </c>
      <c r="N7635">
        <f>'Previous Trades Import_OMS Quer'!N7635</f>
        <v>0</v>
      </c>
      <c r="O7635" t="str">
        <f>CLEAN('Previous Trades Import_OMS Quer'!O7635)</f>
        <v/>
      </c>
      <c r="Q7635" s="25">
        <f t="shared" si="238"/>
        <v>0</v>
      </c>
      <c r="R7635" s="25" t="e">
        <f>VLOOKUP(O7635,'Currency Balance'!$O$3:$Q$32,3,0)</f>
        <v>#N/A</v>
      </c>
      <c r="S7635" t="e">
        <f t="shared" si="239"/>
        <v>#N/A</v>
      </c>
    </row>
    <row r="7636" spans="1:19">
      <c r="A7636">
        <f>'Previous Trades Import_OMS Quer'!A7636</f>
        <v>0</v>
      </c>
      <c r="B7636">
        <f>'Previous Trades Import_OMS Quer'!B7636</f>
        <v>0</v>
      </c>
      <c r="C7636" s="22">
        <f>'Previous Trades Import_OMS Quer'!C7636</f>
        <v>0</v>
      </c>
      <c r="D7636">
        <f>'Previous Trades Import_OMS Quer'!D7636</f>
        <v>0</v>
      </c>
      <c r="E7636" s="22">
        <f>'Previous Trades Import_OMS Quer'!E7636</f>
        <v>0</v>
      </c>
      <c r="F7636">
        <f>'Previous Trades Import_OMS Quer'!F7636</f>
        <v>0</v>
      </c>
      <c r="G7636">
        <f>'Previous Trades Import_OMS Quer'!G7636</f>
        <v>0</v>
      </c>
      <c r="H7636">
        <f>'Previous Trades Import_OMS Quer'!H7636</f>
        <v>0</v>
      </c>
      <c r="I7636">
        <f>'Previous Trades Import_OMS Quer'!I7636</f>
        <v>0</v>
      </c>
      <c r="J7636">
        <f>'Previous Trades Import_OMS Quer'!J7636</f>
        <v>0</v>
      </c>
      <c r="K7636">
        <f>'Previous Trades Import_OMS Quer'!K7636</f>
        <v>0</v>
      </c>
      <c r="L7636">
        <f>'Previous Trades Import_OMS Quer'!L7636</f>
        <v>0</v>
      </c>
      <c r="M7636">
        <f>'Previous Trades Import_OMS Quer'!M7636</f>
        <v>0</v>
      </c>
      <c r="N7636">
        <f>'Previous Trades Import_OMS Quer'!N7636</f>
        <v>0</v>
      </c>
      <c r="O7636" t="str">
        <f>CLEAN('Previous Trades Import_OMS Quer'!O7636)</f>
        <v/>
      </c>
      <c r="Q7636" s="25">
        <f t="shared" si="238"/>
        <v>0</v>
      </c>
      <c r="R7636" s="25" t="e">
        <f>VLOOKUP(O7636,'Currency Balance'!$O$3:$Q$32,3,0)</f>
        <v>#N/A</v>
      </c>
      <c r="S7636" t="e">
        <f t="shared" si="239"/>
        <v>#N/A</v>
      </c>
    </row>
    <row r="7637" spans="1:19">
      <c r="A7637">
        <f>'Previous Trades Import_OMS Quer'!A7637</f>
        <v>0</v>
      </c>
      <c r="B7637">
        <f>'Previous Trades Import_OMS Quer'!B7637</f>
        <v>0</v>
      </c>
      <c r="C7637" s="22">
        <f>'Previous Trades Import_OMS Quer'!C7637</f>
        <v>0</v>
      </c>
      <c r="D7637">
        <f>'Previous Trades Import_OMS Quer'!D7637</f>
        <v>0</v>
      </c>
      <c r="E7637" s="22">
        <f>'Previous Trades Import_OMS Quer'!E7637</f>
        <v>0</v>
      </c>
      <c r="F7637">
        <f>'Previous Trades Import_OMS Quer'!F7637</f>
        <v>0</v>
      </c>
      <c r="G7637">
        <f>'Previous Trades Import_OMS Quer'!G7637</f>
        <v>0</v>
      </c>
      <c r="H7637">
        <f>'Previous Trades Import_OMS Quer'!H7637</f>
        <v>0</v>
      </c>
      <c r="I7637">
        <f>'Previous Trades Import_OMS Quer'!I7637</f>
        <v>0</v>
      </c>
      <c r="J7637">
        <f>'Previous Trades Import_OMS Quer'!J7637</f>
        <v>0</v>
      </c>
      <c r="K7637">
        <f>'Previous Trades Import_OMS Quer'!K7637</f>
        <v>0</v>
      </c>
      <c r="L7637">
        <f>'Previous Trades Import_OMS Quer'!L7637</f>
        <v>0</v>
      </c>
      <c r="M7637">
        <f>'Previous Trades Import_OMS Quer'!M7637</f>
        <v>0</v>
      </c>
      <c r="N7637">
        <f>'Previous Trades Import_OMS Quer'!N7637</f>
        <v>0</v>
      </c>
      <c r="O7637" t="str">
        <f>CLEAN('Previous Trades Import_OMS Quer'!O7637)</f>
        <v/>
      </c>
      <c r="Q7637" s="25">
        <f t="shared" si="238"/>
        <v>0</v>
      </c>
      <c r="R7637" s="25" t="e">
        <f>VLOOKUP(O7637,'Currency Balance'!$O$3:$Q$32,3,0)</f>
        <v>#N/A</v>
      </c>
      <c r="S7637" t="e">
        <f t="shared" si="239"/>
        <v>#N/A</v>
      </c>
    </row>
    <row r="7638" spans="1:19">
      <c r="A7638">
        <f>'Previous Trades Import_OMS Quer'!A7638</f>
        <v>0</v>
      </c>
      <c r="B7638">
        <f>'Previous Trades Import_OMS Quer'!B7638</f>
        <v>0</v>
      </c>
      <c r="C7638" s="22">
        <f>'Previous Trades Import_OMS Quer'!C7638</f>
        <v>0</v>
      </c>
      <c r="D7638">
        <f>'Previous Trades Import_OMS Quer'!D7638</f>
        <v>0</v>
      </c>
      <c r="E7638" s="22">
        <f>'Previous Trades Import_OMS Quer'!E7638</f>
        <v>0</v>
      </c>
      <c r="F7638">
        <f>'Previous Trades Import_OMS Quer'!F7638</f>
        <v>0</v>
      </c>
      <c r="G7638">
        <f>'Previous Trades Import_OMS Quer'!G7638</f>
        <v>0</v>
      </c>
      <c r="H7638">
        <f>'Previous Trades Import_OMS Quer'!H7638</f>
        <v>0</v>
      </c>
      <c r="I7638">
        <f>'Previous Trades Import_OMS Quer'!I7638</f>
        <v>0</v>
      </c>
      <c r="J7638">
        <f>'Previous Trades Import_OMS Quer'!J7638</f>
        <v>0</v>
      </c>
      <c r="K7638">
        <f>'Previous Trades Import_OMS Quer'!K7638</f>
        <v>0</v>
      </c>
      <c r="L7638">
        <f>'Previous Trades Import_OMS Quer'!L7638</f>
        <v>0</v>
      </c>
      <c r="M7638">
        <f>'Previous Trades Import_OMS Quer'!M7638</f>
        <v>0</v>
      </c>
      <c r="N7638">
        <f>'Previous Trades Import_OMS Quer'!N7638</f>
        <v>0</v>
      </c>
      <c r="O7638" t="str">
        <f>CLEAN('Previous Trades Import_OMS Quer'!O7638)</f>
        <v/>
      </c>
      <c r="Q7638" s="25">
        <f t="shared" si="238"/>
        <v>0</v>
      </c>
      <c r="R7638" s="25" t="e">
        <f>VLOOKUP(O7638,'Currency Balance'!$O$3:$Q$32,3,0)</f>
        <v>#N/A</v>
      </c>
      <c r="S7638" t="e">
        <f t="shared" si="239"/>
        <v>#N/A</v>
      </c>
    </row>
    <row r="7639" spans="1:19">
      <c r="A7639">
        <f>'Previous Trades Import_OMS Quer'!A7639</f>
        <v>0</v>
      </c>
      <c r="B7639">
        <f>'Previous Trades Import_OMS Quer'!B7639</f>
        <v>0</v>
      </c>
      <c r="C7639" s="22">
        <f>'Previous Trades Import_OMS Quer'!C7639</f>
        <v>0</v>
      </c>
      <c r="D7639">
        <f>'Previous Trades Import_OMS Quer'!D7639</f>
        <v>0</v>
      </c>
      <c r="E7639" s="22">
        <f>'Previous Trades Import_OMS Quer'!E7639</f>
        <v>0</v>
      </c>
      <c r="F7639">
        <f>'Previous Trades Import_OMS Quer'!F7639</f>
        <v>0</v>
      </c>
      <c r="G7639">
        <f>'Previous Trades Import_OMS Quer'!G7639</f>
        <v>0</v>
      </c>
      <c r="H7639">
        <f>'Previous Trades Import_OMS Quer'!H7639</f>
        <v>0</v>
      </c>
      <c r="I7639">
        <f>'Previous Trades Import_OMS Quer'!I7639</f>
        <v>0</v>
      </c>
      <c r="J7639">
        <f>'Previous Trades Import_OMS Quer'!J7639</f>
        <v>0</v>
      </c>
      <c r="K7639">
        <f>'Previous Trades Import_OMS Quer'!K7639</f>
        <v>0</v>
      </c>
      <c r="L7639">
        <f>'Previous Trades Import_OMS Quer'!L7639</f>
        <v>0</v>
      </c>
      <c r="M7639">
        <f>'Previous Trades Import_OMS Quer'!M7639</f>
        <v>0</v>
      </c>
      <c r="N7639">
        <f>'Previous Trades Import_OMS Quer'!N7639</f>
        <v>0</v>
      </c>
      <c r="O7639" t="str">
        <f>CLEAN('Previous Trades Import_OMS Quer'!O7639)</f>
        <v/>
      </c>
      <c r="Q7639" s="25">
        <f t="shared" si="238"/>
        <v>0</v>
      </c>
      <c r="R7639" s="25" t="e">
        <f>VLOOKUP(O7639,'Currency Balance'!$O$3:$Q$32,3,0)</f>
        <v>#N/A</v>
      </c>
      <c r="S7639" t="e">
        <f t="shared" si="239"/>
        <v>#N/A</v>
      </c>
    </row>
    <row r="7640" spans="1:19">
      <c r="A7640">
        <f>'Previous Trades Import_OMS Quer'!A7640</f>
        <v>0</v>
      </c>
      <c r="B7640">
        <f>'Previous Trades Import_OMS Quer'!B7640</f>
        <v>0</v>
      </c>
      <c r="C7640" s="22">
        <f>'Previous Trades Import_OMS Quer'!C7640</f>
        <v>0</v>
      </c>
      <c r="D7640">
        <f>'Previous Trades Import_OMS Quer'!D7640</f>
        <v>0</v>
      </c>
      <c r="E7640" s="22">
        <f>'Previous Trades Import_OMS Quer'!E7640</f>
        <v>0</v>
      </c>
      <c r="F7640">
        <f>'Previous Trades Import_OMS Quer'!F7640</f>
        <v>0</v>
      </c>
      <c r="G7640">
        <f>'Previous Trades Import_OMS Quer'!G7640</f>
        <v>0</v>
      </c>
      <c r="H7640">
        <f>'Previous Trades Import_OMS Quer'!H7640</f>
        <v>0</v>
      </c>
      <c r="I7640">
        <f>'Previous Trades Import_OMS Quer'!I7640</f>
        <v>0</v>
      </c>
      <c r="J7640">
        <f>'Previous Trades Import_OMS Quer'!J7640</f>
        <v>0</v>
      </c>
      <c r="K7640">
        <f>'Previous Trades Import_OMS Quer'!K7640</f>
        <v>0</v>
      </c>
      <c r="L7640">
        <f>'Previous Trades Import_OMS Quer'!L7640</f>
        <v>0</v>
      </c>
      <c r="M7640">
        <f>'Previous Trades Import_OMS Quer'!M7640</f>
        <v>0</v>
      </c>
      <c r="N7640">
        <f>'Previous Trades Import_OMS Quer'!N7640</f>
        <v>0</v>
      </c>
      <c r="O7640" t="str">
        <f>CLEAN('Previous Trades Import_OMS Quer'!O7640)</f>
        <v/>
      </c>
      <c r="Q7640" s="25">
        <f t="shared" si="238"/>
        <v>0</v>
      </c>
      <c r="R7640" s="25" t="e">
        <f>VLOOKUP(O7640,'Currency Balance'!$O$3:$Q$32,3,0)</f>
        <v>#N/A</v>
      </c>
      <c r="S7640" t="e">
        <f t="shared" si="239"/>
        <v>#N/A</v>
      </c>
    </row>
    <row r="7641" spans="1:19">
      <c r="A7641">
        <f>'Previous Trades Import_OMS Quer'!A7641</f>
        <v>0</v>
      </c>
      <c r="B7641">
        <f>'Previous Trades Import_OMS Quer'!B7641</f>
        <v>0</v>
      </c>
      <c r="C7641" s="22">
        <f>'Previous Trades Import_OMS Quer'!C7641</f>
        <v>0</v>
      </c>
      <c r="D7641">
        <f>'Previous Trades Import_OMS Quer'!D7641</f>
        <v>0</v>
      </c>
      <c r="E7641" s="22">
        <f>'Previous Trades Import_OMS Quer'!E7641</f>
        <v>0</v>
      </c>
      <c r="F7641">
        <f>'Previous Trades Import_OMS Quer'!F7641</f>
        <v>0</v>
      </c>
      <c r="G7641">
        <f>'Previous Trades Import_OMS Quer'!G7641</f>
        <v>0</v>
      </c>
      <c r="H7641">
        <f>'Previous Trades Import_OMS Quer'!H7641</f>
        <v>0</v>
      </c>
      <c r="I7641">
        <f>'Previous Trades Import_OMS Quer'!I7641</f>
        <v>0</v>
      </c>
      <c r="J7641">
        <f>'Previous Trades Import_OMS Quer'!J7641</f>
        <v>0</v>
      </c>
      <c r="K7641">
        <f>'Previous Trades Import_OMS Quer'!K7641</f>
        <v>0</v>
      </c>
      <c r="L7641">
        <f>'Previous Trades Import_OMS Quer'!L7641</f>
        <v>0</v>
      </c>
      <c r="M7641">
        <f>'Previous Trades Import_OMS Quer'!M7641</f>
        <v>0</v>
      </c>
      <c r="N7641">
        <f>'Previous Trades Import_OMS Quer'!N7641</f>
        <v>0</v>
      </c>
      <c r="O7641" t="str">
        <f>CLEAN('Previous Trades Import_OMS Quer'!O7641)</f>
        <v/>
      </c>
      <c r="Q7641" s="25">
        <f t="shared" si="238"/>
        <v>0</v>
      </c>
      <c r="R7641" s="25" t="e">
        <f>VLOOKUP(O7641,'Currency Balance'!$O$3:$Q$32,3,0)</f>
        <v>#N/A</v>
      </c>
      <c r="S7641" t="e">
        <f t="shared" si="239"/>
        <v>#N/A</v>
      </c>
    </row>
    <row r="7642" spans="1:19">
      <c r="A7642">
        <f>'Previous Trades Import_OMS Quer'!A7642</f>
        <v>0</v>
      </c>
      <c r="B7642">
        <f>'Previous Trades Import_OMS Quer'!B7642</f>
        <v>0</v>
      </c>
      <c r="C7642" s="22">
        <f>'Previous Trades Import_OMS Quer'!C7642</f>
        <v>0</v>
      </c>
      <c r="D7642">
        <f>'Previous Trades Import_OMS Quer'!D7642</f>
        <v>0</v>
      </c>
      <c r="E7642" s="22">
        <f>'Previous Trades Import_OMS Quer'!E7642</f>
        <v>0</v>
      </c>
      <c r="F7642">
        <f>'Previous Trades Import_OMS Quer'!F7642</f>
        <v>0</v>
      </c>
      <c r="G7642">
        <f>'Previous Trades Import_OMS Quer'!G7642</f>
        <v>0</v>
      </c>
      <c r="H7642">
        <f>'Previous Trades Import_OMS Quer'!H7642</f>
        <v>0</v>
      </c>
      <c r="I7642">
        <f>'Previous Trades Import_OMS Quer'!I7642</f>
        <v>0</v>
      </c>
      <c r="J7642">
        <f>'Previous Trades Import_OMS Quer'!J7642</f>
        <v>0</v>
      </c>
      <c r="K7642">
        <f>'Previous Trades Import_OMS Quer'!K7642</f>
        <v>0</v>
      </c>
      <c r="L7642">
        <f>'Previous Trades Import_OMS Quer'!L7642</f>
        <v>0</v>
      </c>
      <c r="M7642">
        <f>'Previous Trades Import_OMS Quer'!M7642</f>
        <v>0</v>
      </c>
      <c r="N7642">
        <f>'Previous Trades Import_OMS Quer'!N7642</f>
        <v>0</v>
      </c>
      <c r="O7642" t="str">
        <f>CLEAN('Previous Trades Import_OMS Quer'!O7642)</f>
        <v/>
      </c>
      <c r="Q7642" s="25">
        <f t="shared" si="238"/>
        <v>0</v>
      </c>
      <c r="R7642" s="25" t="e">
        <f>VLOOKUP(O7642,'Currency Balance'!$O$3:$Q$32,3,0)</f>
        <v>#N/A</v>
      </c>
      <c r="S7642" t="e">
        <f t="shared" si="239"/>
        <v>#N/A</v>
      </c>
    </row>
    <row r="7643" spans="1:19">
      <c r="A7643">
        <f>'Previous Trades Import_OMS Quer'!A7643</f>
        <v>0</v>
      </c>
      <c r="B7643">
        <f>'Previous Trades Import_OMS Quer'!B7643</f>
        <v>0</v>
      </c>
      <c r="C7643" s="22">
        <f>'Previous Trades Import_OMS Quer'!C7643</f>
        <v>0</v>
      </c>
      <c r="D7643">
        <f>'Previous Trades Import_OMS Quer'!D7643</f>
        <v>0</v>
      </c>
      <c r="E7643" s="22">
        <f>'Previous Trades Import_OMS Quer'!E7643</f>
        <v>0</v>
      </c>
      <c r="F7643">
        <f>'Previous Trades Import_OMS Quer'!F7643</f>
        <v>0</v>
      </c>
      <c r="G7643">
        <f>'Previous Trades Import_OMS Quer'!G7643</f>
        <v>0</v>
      </c>
      <c r="H7643">
        <f>'Previous Trades Import_OMS Quer'!H7643</f>
        <v>0</v>
      </c>
      <c r="I7643">
        <f>'Previous Trades Import_OMS Quer'!I7643</f>
        <v>0</v>
      </c>
      <c r="J7643">
        <f>'Previous Trades Import_OMS Quer'!J7643</f>
        <v>0</v>
      </c>
      <c r="K7643">
        <f>'Previous Trades Import_OMS Quer'!K7643</f>
        <v>0</v>
      </c>
      <c r="L7643">
        <f>'Previous Trades Import_OMS Quer'!L7643</f>
        <v>0</v>
      </c>
      <c r="M7643">
        <f>'Previous Trades Import_OMS Quer'!M7643</f>
        <v>0</v>
      </c>
      <c r="N7643">
        <f>'Previous Trades Import_OMS Quer'!N7643</f>
        <v>0</v>
      </c>
      <c r="O7643" t="str">
        <f>CLEAN('Previous Trades Import_OMS Quer'!O7643)</f>
        <v/>
      </c>
      <c r="Q7643" s="25">
        <f t="shared" si="238"/>
        <v>0</v>
      </c>
      <c r="R7643" s="25" t="e">
        <f>VLOOKUP(O7643,'Currency Balance'!$O$3:$Q$32,3,0)</f>
        <v>#N/A</v>
      </c>
      <c r="S7643" t="e">
        <f t="shared" si="239"/>
        <v>#N/A</v>
      </c>
    </row>
    <row r="7644" spans="1:19">
      <c r="A7644">
        <f>'Previous Trades Import_OMS Quer'!A7644</f>
        <v>0</v>
      </c>
      <c r="B7644">
        <f>'Previous Trades Import_OMS Quer'!B7644</f>
        <v>0</v>
      </c>
      <c r="C7644" s="22">
        <f>'Previous Trades Import_OMS Quer'!C7644</f>
        <v>0</v>
      </c>
      <c r="D7644">
        <f>'Previous Trades Import_OMS Quer'!D7644</f>
        <v>0</v>
      </c>
      <c r="E7644" s="22">
        <f>'Previous Trades Import_OMS Quer'!E7644</f>
        <v>0</v>
      </c>
      <c r="F7644">
        <f>'Previous Trades Import_OMS Quer'!F7644</f>
        <v>0</v>
      </c>
      <c r="G7644">
        <f>'Previous Trades Import_OMS Quer'!G7644</f>
        <v>0</v>
      </c>
      <c r="H7644">
        <f>'Previous Trades Import_OMS Quer'!H7644</f>
        <v>0</v>
      </c>
      <c r="I7644">
        <f>'Previous Trades Import_OMS Quer'!I7644</f>
        <v>0</v>
      </c>
      <c r="J7644">
        <f>'Previous Trades Import_OMS Quer'!J7644</f>
        <v>0</v>
      </c>
      <c r="K7644">
        <f>'Previous Trades Import_OMS Quer'!K7644</f>
        <v>0</v>
      </c>
      <c r="L7644">
        <f>'Previous Trades Import_OMS Quer'!L7644</f>
        <v>0</v>
      </c>
      <c r="M7644">
        <f>'Previous Trades Import_OMS Quer'!M7644</f>
        <v>0</v>
      </c>
      <c r="N7644">
        <f>'Previous Trades Import_OMS Quer'!N7644</f>
        <v>0</v>
      </c>
      <c r="O7644" t="str">
        <f>CLEAN('Previous Trades Import_OMS Quer'!O7644)</f>
        <v/>
      </c>
      <c r="Q7644" s="25">
        <f t="shared" si="238"/>
        <v>0</v>
      </c>
      <c r="R7644" s="25" t="e">
        <f>VLOOKUP(O7644,'Currency Balance'!$O$3:$Q$32,3,0)</f>
        <v>#N/A</v>
      </c>
      <c r="S7644" t="e">
        <f t="shared" si="239"/>
        <v>#N/A</v>
      </c>
    </row>
    <row r="7645" spans="1:19">
      <c r="A7645">
        <f>'Previous Trades Import_OMS Quer'!A7645</f>
        <v>0</v>
      </c>
      <c r="B7645">
        <f>'Previous Trades Import_OMS Quer'!B7645</f>
        <v>0</v>
      </c>
      <c r="C7645" s="22">
        <f>'Previous Trades Import_OMS Quer'!C7645</f>
        <v>0</v>
      </c>
      <c r="D7645">
        <f>'Previous Trades Import_OMS Quer'!D7645</f>
        <v>0</v>
      </c>
      <c r="E7645" s="22">
        <f>'Previous Trades Import_OMS Quer'!E7645</f>
        <v>0</v>
      </c>
      <c r="F7645">
        <f>'Previous Trades Import_OMS Quer'!F7645</f>
        <v>0</v>
      </c>
      <c r="G7645">
        <f>'Previous Trades Import_OMS Quer'!G7645</f>
        <v>0</v>
      </c>
      <c r="H7645">
        <f>'Previous Trades Import_OMS Quer'!H7645</f>
        <v>0</v>
      </c>
      <c r="I7645">
        <f>'Previous Trades Import_OMS Quer'!I7645</f>
        <v>0</v>
      </c>
      <c r="J7645">
        <f>'Previous Trades Import_OMS Quer'!J7645</f>
        <v>0</v>
      </c>
      <c r="K7645">
        <f>'Previous Trades Import_OMS Quer'!K7645</f>
        <v>0</v>
      </c>
      <c r="L7645">
        <f>'Previous Trades Import_OMS Quer'!L7645</f>
        <v>0</v>
      </c>
      <c r="M7645">
        <f>'Previous Trades Import_OMS Quer'!M7645</f>
        <v>0</v>
      </c>
      <c r="N7645">
        <f>'Previous Trades Import_OMS Quer'!N7645</f>
        <v>0</v>
      </c>
      <c r="O7645" t="str">
        <f>CLEAN('Previous Trades Import_OMS Quer'!O7645)</f>
        <v/>
      </c>
      <c r="Q7645" s="25">
        <f t="shared" si="238"/>
        <v>0</v>
      </c>
      <c r="R7645" s="25" t="e">
        <f>VLOOKUP(O7645,'Currency Balance'!$O$3:$Q$32,3,0)</f>
        <v>#N/A</v>
      </c>
      <c r="S7645" t="e">
        <f t="shared" si="239"/>
        <v>#N/A</v>
      </c>
    </row>
    <row r="7646" spans="1:19">
      <c r="A7646">
        <f>'Previous Trades Import_OMS Quer'!A7646</f>
        <v>0</v>
      </c>
      <c r="B7646">
        <f>'Previous Trades Import_OMS Quer'!B7646</f>
        <v>0</v>
      </c>
      <c r="C7646" s="22">
        <f>'Previous Trades Import_OMS Quer'!C7646</f>
        <v>0</v>
      </c>
      <c r="D7646">
        <f>'Previous Trades Import_OMS Quer'!D7646</f>
        <v>0</v>
      </c>
      <c r="E7646" s="22">
        <f>'Previous Trades Import_OMS Quer'!E7646</f>
        <v>0</v>
      </c>
      <c r="F7646">
        <f>'Previous Trades Import_OMS Quer'!F7646</f>
        <v>0</v>
      </c>
      <c r="G7646">
        <f>'Previous Trades Import_OMS Quer'!G7646</f>
        <v>0</v>
      </c>
      <c r="H7646">
        <f>'Previous Trades Import_OMS Quer'!H7646</f>
        <v>0</v>
      </c>
      <c r="I7646">
        <f>'Previous Trades Import_OMS Quer'!I7646</f>
        <v>0</v>
      </c>
      <c r="J7646">
        <f>'Previous Trades Import_OMS Quer'!J7646</f>
        <v>0</v>
      </c>
      <c r="K7646">
        <f>'Previous Trades Import_OMS Quer'!K7646</f>
        <v>0</v>
      </c>
      <c r="L7646">
        <f>'Previous Trades Import_OMS Quer'!L7646</f>
        <v>0</v>
      </c>
      <c r="M7646">
        <f>'Previous Trades Import_OMS Quer'!M7646</f>
        <v>0</v>
      </c>
      <c r="N7646">
        <f>'Previous Trades Import_OMS Quer'!N7646</f>
        <v>0</v>
      </c>
      <c r="O7646" t="str">
        <f>CLEAN('Previous Trades Import_OMS Quer'!O7646)</f>
        <v/>
      </c>
      <c r="Q7646" s="25">
        <f t="shared" si="238"/>
        <v>0</v>
      </c>
      <c r="R7646" s="25" t="e">
        <f>VLOOKUP(O7646,'Currency Balance'!$O$3:$Q$32,3,0)</f>
        <v>#N/A</v>
      </c>
      <c r="S7646" t="e">
        <f t="shared" si="239"/>
        <v>#N/A</v>
      </c>
    </row>
    <row r="7647" spans="1:19">
      <c r="A7647">
        <f>'Previous Trades Import_OMS Quer'!A7647</f>
        <v>0</v>
      </c>
      <c r="B7647">
        <f>'Previous Trades Import_OMS Quer'!B7647</f>
        <v>0</v>
      </c>
      <c r="C7647" s="22">
        <f>'Previous Trades Import_OMS Quer'!C7647</f>
        <v>0</v>
      </c>
      <c r="D7647">
        <f>'Previous Trades Import_OMS Quer'!D7647</f>
        <v>0</v>
      </c>
      <c r="E7647" s="22">
        <f>'Previous Trades Import_OMS Quer'!E7647</f>
        <v>0</v>
      </c>
      <c r="F7647">
        <f>'Previous Trades Import_OMS Quer'!F7647</f>
        <v>0</v>
      </c>
      <c r="G7647">
        <f>'Previous Trades Import_OMS Quer'!G7647</f>
        <v>0</v>
      </c>
      <c r="H7647">
        <f>'Previous Trades Import_OMS Quer'!H7647</f>
        <v>0</v>
      </c>
      <c r="I7647">
        <f>'Previous Trades Import_OMS Quer'!I7647</f>
        <v>0</v>
      </c>
      <c r="J7647">
        <f>'Previous Trades Import_OMS Quer'!J7647</f>
        <v>0</v>
      </c>
      <c r="K7647">
        <f>'Previous Trades Import_OMS Quer'!K7647</f>
        <v>0</v>
      </c>
      <c r="L7647">
        <f>'Previous Trades Import_OMS Quer'!L7647</f>
        <v>0</v>
      </c>
      <c r="M7647">
        <f>'Previous Trades Import_OMS Quer'!M7647</f>
        <v>0</v>
      </c>
      <c r="N7647">
        <f>'Previous Trades Import_OMS Quer'!N7647</f>
        <v>0</v>
      </c>
      <c r="O7647" t="str">
        <f>CLEAN('Previous Trades Import_OMS Quer'!O7647)</f>
        <v/>
      </c>
      <c r="Q7647" s="25">
        <f t="shared" si="238"/>
        <v>0</v>
      </c>
      <c r="R7647" s="25" t="e">
        <f>VLOOKUP(O7647,'Currency Balance'!$O$3:$Q$32,3,0)</f>
        <v>#N/A</v>
      </c>
      <c r="S7647" t="e">
        <f t="shared" si="239"/>
        <v>#N/A</v>
      </c>
    </row>
    <row r="7648" spans="1:19">
      <c r="A7648">
        <f>'Previous Trades Import_OMS Quer'!A7648</f>
        <v>0</v>
      </c>
      <c r="B7648">
        <f>'Previous Trades Import_OMS Quer'!B7648</f>
        <v>0</v>
      </c>
      <c r="C7648" s="22">
        <f>'Previous Trades Import_OMS Quer'!C7648</f>
        <v>0</v>
      </c>
      <c r="D7648">
        <f>'Previous Trades Import_OMS Quer'!D7648</f>
        <v>0</v>
      </c>
      <c r="E7648" s="22">
        <f>'Previous Trades Import_OMS Quer'!E7648</f>
        <v>0</v>
      </c>
      <c r="F7648">
        <f>'Previous Trades Import_OMS Quer'!F7648</f>
        <v>0</v>
      </c>
      <c r="G7648">
        <f>'Previous Trades Import_OMS Quer'!G7648</f>
        <v>0</v>
      </c>
      <c r="H7648">
        <f>'Previous Trades Import_OMS Quer'!H7648</f>
        <v>0</v>
      </c>
      <c r="I7648">
        <f>'Previous Trades Import_OMS Quer'!I7648</f>
        <v>0</v>
      </c>
      <c r="J7648">
        <f>'Previous Trades Import_OMS Quer'!J7648</f>
        <v>0</v>
      </c>
      <c r="K7648">
        <f>'Previous Trades Import_OMS Quer'!K7648</f>
        <v>0</v>
      </c>
      <c r="L7648">
        <f>'Previous Trades Import_OMS Quer'!L7648</f>
        <v>0</v>
      </c>
      <c r="M7648">
        <f>'Previous Trades Import_OMS Quer'!M7648</f>
        <v>0</v>
      </c>
      <c r="N7648">
        <f>'Previous Trades Import_OMS Quer'!N7648</f>
        <v>0</v>
      </c>
      <c r="O7648" t="str">
        <f>CLEAN('Previous Trades Import_OMS Quer'!O7648)</f>
        <v/>
      </c>
      <c r="Q7648" s="25">
        <f t="shared" si="238"/>
        <v>0</v>
      </c>
      <c r="R7648" s="25" t="e">
        <f>VLOOKUP(O7648,'Currency Balance'!$O$3:$Q$32,3,0)</f>
        <v>#N/A</v>
      </c>
      <c r="S7648" t="e">
        <f t="shared" si="239"/>
        <v>#N/A</v>
      </c>
    </row>
    <row r="7649" spans="1:19">
      <c r="A7649">
        <f>'Previous Trades Import_OMS Quer'!A7649</f>
        <v>0</v>
      </c>
      <c r="B7649">
        <f>'Previous Trades Import_OMS Quer'!B7649</f>
        <v>0</v>
      </c>
      <c r="C7649" s="22">
        <f>'Previous Trades Import_OMS Quer'!C7649</f>
        <v>0</v>
      </c>
      <c r="D7649">
        <f>'Previous Trades Import_OMS Quer'!D7649</f>
        <v>0</v>
      </c>
      <c r="E7649" s="22">
        <f>'Previous Trades Import_OMS Quer'!E7649</f>
        <v>0</v>
      </c>
      <c r="F7649">
        <f>'Previous Trades Import_OMS Quer'!F7649</f>
        <v>0</v>
      </c>
      <c r="G7649">
        <f>'Previous Trades Import_OMS Quer'!G7649</f>
        <v>0</v>
      </c>
      <c r="H7649">
        <f>'Previous Trades Import_OMS Quer'!H7649</f>
        <v>0</v>
      </c>
      <c r="I7649">
        <f>'Previous Trades Import_OMS Quer'!I7649</f>
        <v>0</v>
      </c>
      <c r="J7649">
        <f>'Previous Trades Import_OMS Quer'!J7649</f>
        <v>0</v>
      </c>
      <c r="K7649">
        <f>'Previous Trades Import_OMS Quer'!K7649</f>
        <v>0</v>
      </c>
      <c r="L7649">
        <f>'Previous Trades Import_OMS Quer'!L7649</f>
        <v>0</v>
      </c>
      <c r="M7649">
        <f>'Previous Trades Import_OMS Quer'!M7649</f>
        <v>0</v>
      </c>
      <c r="N7649">
        <f>'Previous Trades Import_OMS Quer'!N7649</f>
        <v>0</v>
      </c>
      <c r="O7649" t="str">
        <f>CLEAN('Previous Trades Import_OMS Quer'!O7649)</f>
        <v/>
      </c>
      <c r="Q7649" s="25">
        <f t="shared" si="238"/>
        <v>0</v>
      </c>
      <c r="R7649" s="25" t="e">
        <f>VLOOKUP(O7649,'Currency Balance'!$O$3:$Q$32,3,0)</f>
        <v>#N/A</v>
      </c>
      <c r="S7649" t="e">
        <f t="shared" si="239"/>
        <v>#N/A</v>
      </c>
    </row>
    <row r="7650" spans="1:19">
      <c r="A7650">
        <f>'Previous Trades Import_OMS Quer'!A7650</f>
        <v>0</v>
      </c>
      <c r="B7650">
        <f>'Previous Trades Import_OMS Quer'!B7650</f>
        <v>0</v>
      </c>
      <c r="C7650" s="22">
        <f>'Previous Trades Import_OMS Quer'!C7650</f>
        <v>0</v>
      </c>
      <c r="D7650">
        <f>'Previous Trades Import_OMS Quer'!D7650</f>
        <v>0</v>
      </c>
      <c r="E7650" s="22">
        <f>'Previous Trades Import_OMS Quer'!E7650</f>
        <v>0</v>
      </c>
      <c r="F7650">
        <f>'Previous Trades Import_OMS Quer'!F7650</f>
        <v>0</v>
      </c>
      <c r="G7650">
        <f>'Previous Trades Import_OMS Quer'!G7650</f>
        <v>0</v>
      </c>
      <c r="H7650">
        <f>'Previous Trades Import_OMS Quer'!H7650</f>
        <v>0</v>
      </c>
      <c r="I7650">
        <f>'Previous Trades Import_OMS Quer'!I7650</f>
        <v>0</v>
      </c>
      <c r="J7650">
        <f>'Previous Trades Import_OMS Quer'!J7650</f>
        <v>0</v>
      </c>
      <c r="K7650">
        <f>'Previous Trades Import_OMS Quer'!K7650</f>
        <v>0</v>
      </c>
      <c r="L7650">
        <f>'Previous Trades Import_OMS Quer'!L7650</f>
        <v>0</v>
      </c>
      <c r="M7650">
        <f>'Previous Trades Import_OMS Quer'!M7650</f>
        <v>0</v>
      </c>
      <c r="N7650">
        <f>'Previous Trades Import_OMS Quer'!N7650</f>
        <v>0</v>
      </c>
      <c r="O7650" t="str">
        <f>CLEAN('Previous Trades Import_OMS Quer'!O7650)</f>
        <v/>
      </c>
      <c r="Q7650" s="25">
        <f t="shared" si="238"/>
        <v>0</v>
      </c>
      <c r="R7650" s="25" t="e">
        <f>VLOOKUP(O7650,'Currency Balance'!$O$3:$Q$32,3,0)</f>
        <v>#N/A</v>
      </c>
      <c r="S7650" t="e">
        <f t="shared" si="239"/>
        <v>#N/A</v>
      </c>
    </row>
    <row r="7651" spans="1:19">
      <c r="A7651">
        <f>'Previous Trades Import_OMS Quer'!A7651</f>
        <v>0</v>
      </c>
      <c r="B7651">
        <f>'Previous Trades Import_OMS Quer'!B7651</f>
        <v>0</v>
      </c>
      <c r="C7651" s="22">
        <f>'Previous Trades Import_OMS Quer'!C7651</f>
        <v>0</v>
      </c>
      <c r="D7651">
        <f>'Previous Trades Import_OMS Quer'!D7651</f>
        <v>0</v>
      </c>
      <c r="E7651" s="22">
        <f>'Previous Trades Import_OMS Quer'!E7651</f>
        <v>0</v>
      </c>
      <c r="F7651">
        <f>'Previous Trades Import_OMS Quer'!F7651</f>
        <v>0</v>
      </c>
      <c r="G7651">
        <f>'Previous Trades Import_OMS Quer'!G7651</f>
        <v>0</v>
      </c>
      <c r="H7651">
        <f>'Previous Trades Import_OMS Quer'!H7651</f>
        <v>0</v>
      </c>
      <c r="I7651">
        <f>'Previous Trades Import_OMS Quer'!I7651</f>
        <v>0</v>
      </c>
      <c r="J7651">
        <f>'Previous Trades Import_OMS Quer'!J7651</f>
        <v>0</v>
      </c>
      <c r="K7651">
        <f>'Previous Trades Import_OMS Quer'!K7651</f>
        <v>0</v>
      </c>
      <c r="L7651">
        <f>'Previous Trades Import_OMS Quer'!L7651</f>
        <v>0</v>
      </c>
      <c r="M7651">
        <f>'Previous Trades Import_OMS Quer'!M7651</f>
        <v>0</v>
      </c>
      <c r="N7651">
        <f>'Previous Trades Import_OMS Quer'!N7651</f>
        <v>0</v>
      </c>
      <c r="O7651" t="str">
        <f>CLEAN('Previous Trades Import_OMS Quer'!O7651)</f>
        <v/>
      </c>
      <c r="Q7651" s="25">
        <f t="shared" si="238"/>
        <v>0</v>
      </c>
      <c r="R7651" s="25" t="e">
        <f>VLOOKUP(O7651,'Currency Balance'!$O$3:$Q$32,3,0)</f>
        <v>#N/A</v>
      </c>
      <c r="S7651" t="e">
        <f t="shared" si="239"/>
        <v>#N/A</v>
      </c>
    </row>
    <row r="7652" spans="1:19">
      <c r="A7652">
        <f>'Previous Trades Import_OMS Quer'!A7652</f>
        <v>0</v>
      </c>
      <c r="B7652">
        <f>'Previous Trades Import_OMS Quer'!B7652</f>
        <v>0</v>
      </c>
      <c r="C7652" s="22">
        <f>'Previous Trades Import_OMS Quer'!C7652</f>
        <v>0</v>
      </c>
      <c r="D7652">
        <f>'Previous Trades Import_OMS Quer'!D7652</f>
        <v>0</v>
      </c>
      <c r="E7652" s="22">
        <f>'Previous Trades Import_OMS Quer'!E7652</f>
        <v>0</v>
      </c>
      <c r="F7652">
        <f>'Previous Trades Import_OMS Quer'!F7652</f>
        <v>0</v>
      </c>
      <c r="G7652">
        <f>'Previous Trades Import_OMS Quer'!G7652</f>
        <v>0</v>
      </c>
      <c r="H7652">
        <f>'Previous Trades Import_OMS Quer'!H7652</f>
        <v>0</v>
      </c>
      <c r="I7652">
        <f>'Previous Trades Import_OMS Quer'!I7652</f>
        <v>0</v>
      </c>
      <c r="J7652">
        <f>'Previous Trades Import_OMS Quer'!J7652</f>
        <v>0</v>
      </c>
      <c r="K7652">
        <f>'Previous Trades Import_OMS Quer'!K7652</f>
        <v>0</v>
      </c>
      <c r="L7652">
        <f>'Previous Trades Import_OMS Quer'!L7652</f>
        <v>0</v>
      </c>
      <c r="M7652">
        <f>'Previous Trades Import_OMS Quer'!M7652</f>
        <v>0</v>
      </c>
      <c r="N7652">
        <f>'Previous Trades Import_OMS Quer'!N7652</f>
        <v>0</v>
      </c>
      <c r="O7652" t="str">
        <f>CLEAN('Previous Trades Import_OMS Quer'!O7652)</f>
        <v/>
      </c>
      <c r="Q7652" s="25">
        <f t="shared" si="238"/>
        <v>0</v>
      </c>
      <c r="R7652" s="25" t="e">
        <f>VLOOKUP(O7652,'Currency Balance'!$O$3:$Q$32,3,0)</f>
        <v>#N/A</v>
      </c>
      <c r="S7652" t="e">
        <f t="shared" si="239"/>
        <v>#N/A</v>
      </c>
    </row>
    <row r="7653" spans="1:19">
      <c r="A7653">
        <f>'Previous Trades Import_OMS Quer'!A7653</f>
        <v>0</v>
      </c>
      <c r="B7653">
        <f>'Previous Trades Import_OMS Quer'!B7653</f>
        <v>0</v>
      </c>
      <c r="C7653" s="22">
        <f>'Previous Trades Import_OMS Quer'!C7653</f>
        <v>0</v>
      </c>
      <c r="D7653">
        <f>'Previous Trades Import_OMS Quer'!D7653</f>
        <v>0</v>
      </c>
      <c r="E7653" s="22">
        <f>'Previous Trades Import_OMS Quer'!E7653</f>
        <v>0</v>
      </c>
      <c r="F7653">
        <f>'Previous Trades Import_OMS Quer'!F7653</f>
        <v>0</v>
      </c>
      <c r="G7653">
        <f>'Previous Trades Import_OMS Quer'!G7653</f>
        <v>0</v>
      </c>
      <c r="H7653">
        <f>'Previous Trades Import_OMS Quer'!H7653</f>
        <v>0</v>
      </c>
      <c r="I7653">
        <f>'Previous Trades Import_OMS Quer'!I7653</f>
        <v>0</v>
      </c>
      <c r="J7653">
        <f>'Previous Trades Import_OMS Quer'!J7653</f>
        <v>0</v>
      </c>
      <c r="K7653">
        <f>'Previous Trades Import_OMS Quer'!K7653</f>
        <v>0</v>
      </c>
      <c r="L7653">
        <f>'Previous Trades Import_OMS Quer'!L7653</f>
        <v>0</v>
      </c>
      <c r="M7653">
        <f>'Previous Trades Import_OMS Quer'!M7653</f>
        <v>0</v>
      </c>
      <c r="N7653">
        <f>'Previous Trades Import_OMS Quer'!N7653</f>
        <v>0</v>
      </c>
      <c r="O7653" t="str">
        <f>CLEAN('Previous Trades Import_OMS Quer'!O7653)</f>
        <v/>
      </c>
      <c r="Q7653" s="25">
        <f t="shared" si="238"/>
        <v>0</v>
      </c>
      <c r="R7653" s="25" t="e">
        <f>VLOOKUP(O7653,'Currency Balance'!$O$3:$Q$32,3,0)</f>
        <v>#N/A</v>
      </c>
      <c r="S7653" t="e">
        <f t="shared" si="239"/>
        <v>#N/A</v>
      </c>
    </row>
    <row r="7654" spans="1:19">
      <c r="A7654">
        <f>'Previous Trades Import_OMS Quer'!A7654</f>
        <v>0</v>
      </c>
      <c r="B7654">
        <f>'Previous Trades Import_OMS Quer'!B7654</f>
        <v>0</v>
      </c>
      <c r="C7654" s="22">
        <f>'Previous Trades Import_OMS Quer'!C7654</f>
        <v>0</v>
      </c>
      <c r="D7654">
        <f>'Previous Trades Import_OMS Quer'!D7654</f>
        <v>0</v>
      </c>
      <c r="E7654" s="22">
        <f>'Previous Trades Import_OMS Quer'!E7654</f>
        <v>0</v>
      </c>
      <c r="F7654">
        <f>'Previous Trades Import_OMS Quer'!F7654</f>
        <v>0</v>
      </c>
      <c r="G7654">
        <f>'Previous Trades Import_OMS Quer'!G7654</f>
        <v>0</v>
      </c>
      <c r="H7654">
        <f>'Previous Trades Import_OMS Quer'!H7654</f>
        <v>0</v>
      </c>
      <c r="I7654">
        <f>'Previous Trades Import_OMS Quer'!I7654</f>
        <v>0</v>
      </c>
      <c r="J7654">
        <f>'Previous Trades Import_OMS Quer'!J7654</f>
        <v>0</v>
      </c>
      <c r="K7654">
        <f>'Previous Trades Import_OMS Quer'!K7654</f>
        <v>0</v>
      </c>
      <c r="L7654">
        <f>'Previous Trades Import_OMS Quer'!L7654</f>
        <v>0</v>
      </c>
      <c r="M7654">
        <f>'Previous Trades Import_OMS Quer'!M7654</f>
        <v>0</v>
      </c>
      <c r="N7654">
        <f>'Previous Trades Import_OMS Quer'!N7654</f>
        <v>0</v>
      </c>
      <c r="O7654" t="str">
        <f>CLEAN('Previous Trades Import_OMS Quer'!O7654)</f>
        <v/>
      </c>
      <c r="Q7654" s="25">
        <f t="shared" si="238"/>
        <v>0</v>
      </c>
      <c r="R7654" s="25" t="e">
        <f>VLOOKUP(O7654,'Currency Balance'!$O$3:$Q$32,3,0)</f>
        <v>#N/A</v>
      </c>
      <c r="S7654" t="e">
        <f t="shared" si="239"/>
        <v>#N/A</v>
      </c>
    </row>
    <row r="7655" spans="1:19">
      <c r="A7655">
        <f>'Previous Trades Import_OMS Quer'!A7655</f>
        <v>0</v>
      </c>
      <c r="B7655">
        <f>'Previous Trades Import_OMS Quer'!B7655</f>
        <v>0</v>
      </c>
      <c r="C7655" s="22">
        <f>'Previous Trades Import_OMS Quer'!C7655</f>
        <v>0</v>
      </c>
      <c r="D7655">
        <f>'Previous Trades Import_OMS Quer'!D7655</f>
        <v>0</v>
      </c>
      <c r="E7655" s="22">
        <f>'Previous Trades Import_OMS Quer'!E7655</f>
        <v>0</v>
      </c>
      <c r="F7655">
        <f>'Previous Trades Import_OMS Quer'!F7655</f>
        <v>0</v>
      </c>
      <c r="G7655">
        <f>'Previous Trades Import_OMS Quer'!G7655</f>
        <v>0</v>
      </c>
      <c r="H7655">
        <f>'Previous Trades Import_OMS Quer'!H7655</f>
        <v>0</v>
      </c>
      <c r="I7655">
        <f>'Previous Trades Import_OMS Quer'!I7655</f>
        <v>0</v>
      </c>
      <c r="J7655">
        <f>'Previous Trades Import_OMS Quer'!J7655</f>
        <v>0</v>
      </c>
      <c r="K7655">
        <f>'Previous Trades Import_OMS Quer'!K7655</f>
        <v>0</v>
      </c>
      <c r="L7655">
        <f>'Previous Trades Import_OMS Quer'!L7655</f>
        <v>0</v>
      </c>
      <c r="M7655">
        <f>'Previous Trades Import_OMS Quer'!M7655</f>
        <v>0</v>
      </c>
      <c r="N7655">
        <f>'Previous Trades Import_OMS Quer'!N7655</f>
        <v>0</v>
      </c>
      <c r="O7655" t="str">
        <f>CLEAN('Previous Trades Import_OMS Quer'!O7655)</f>
        <v/>
      </c>
      <c r="Q7655" s="25">
        <f t="shared" si="238"/>
        <v>0</v>
      </c>
      <c r="R7655" s="25" t="e">
        <f>VLOOKUP(O7655,'Currency Balance'!$O$3:$Q$32,3,0)</f>
        <v>#N/A</v>
      </c>
      <c r="S7655" t="e">
        <f t="shared" si="239"/>
        <v>#N/A</v>
      </c>
    </row>
    <row r="7656" spans="1:19">
      <c r="A7656">
        <f>'Previous Trades Import_OMS Quer'!A7656</f>
        <v>0</v>
      </c>
      <c r="B7656">
        <f>'Previous Trades Import_OMS Quer'!B7656</f>
        <v>0</v>
      </c>
      <c r="C7656" s="22">
        <f>'Previous Trades Import_OMS Quer'!C7656</f>
        <v>0</v>
      </c>
      <c r="D7656">
        <f>'Previous Trades Import_OMS Quer'!D7656</f>
        <v>0</v>
      </c>
      <c r="E7656" s="22">
        <f>'Previous Trades Import_OMS Quer'!E7656</f>
        <v>0</v>
      </c>
      <c r="F7656">
        <f>'Previous Trades Import_OMS Quer'!F7656</f>
        <v>0</v>
      </c>
      <c r="G7656">
        <f>'Previous Trades Import_OMS Quer'!G7656</f>
        <v>0</v>
      </c>
      <c r="H7656">
        <f>'Previous Trades Import_OMS Quer'!H7656</f>
        <v>0</v>
      </c>
      <c r="I7656">
        <f>'Previous Trades Import_OMS Quer'!I7656</f>
        <v>0</v>
      </c>
      <c r="J7656">
        <f>'Previous Trades Import_OMS Quer'!J7656</f>
        <v>0</v>
      </c>
      <c r="K7656">
        <f>'Previous Trades Import_OMS Quer'!K7656</f>
        <v>0</v>
      </c>
      <c r="L7656">
        <f>'Previous Trades Import_OMS Quer'!L7656</f>
        <v>0</v>
      </c>
      <c r="M7656">
        <f>'Previous Trades Import_OMS Quer'!M7656</f>
        <v>0</v>
      </c>
      <c r="N7656">
        <f>'Previous Trades Import_OMS Quer'!N7656</f>
        <v>0</v>
      </c>
      <c r="O7656" t="str">
        <f>CLEAN('Previous Trades Import_OMS Quer'!O7656)</f>
        <v/>
      </c>
      <c r="Q7656" s="25">
        <f t="shared" si="238"/>
        <v>0</v>
      </c>
      <c r="R7656" s="25" t="e">
        <f>VLOOKUP(O7656,'Currency Balance'!$O$3:$Q$32,3,0)</f>
        <v>#N/A</v>
      </c>
      <c r="S7656" t="e">
        <f t="shared" si="239"/>
        <v>#N/A</v>
      </c>
    </row>
    <row r="7657" spans="1:19">
      <c r="A7657">
        <f>'Previous Trades Import_OMS Quer'!A7657</f>
        <v>0</v>
      </c>
      <c r="B7657">
        <f>'Previous Trades Import_OMS Quer'!B7657</f>
        <v>0</v>
      </c>
      <c r="C7657" s="22">
        <f>'Previous Trades Import_OMS Quer'!C7657</f>
        <v>0</v>
      </c>
      <c r="D7657">
        <f>'Previous Trades Import_OMS Quer'!D7657</f>
        <v>0</v>
      </c>
      <c r="E7657" s="22">
        <f>'Previous Trades Import_OMS Quer'!E7657</f>
        <v>0</v>
      </c>
      <c r="F7657">
        <f>'Previous Trades Import_OMS Quer'!F7657</f>
        <v>0</v>
      </c>
      <c r="G7657">
        <f>'Previous Trades Import_OMS Quer'!G7657</f>
        <v>0</v>
      </c>
      <c r="H7657">
        <f>'Previous Trades Import_OMS Quer'!H7657</f>
        <v>0</v>
      </c>
      <c r="I7657">
        <f>'Previous Trades Import_OMS Quer'!I7657</f>
        <v>0</v>
      </c>
      <c r="J7657">
        <f>'Previous Trades Import_OMS Quer'!J7657</f>
        <v>0</v>
      </c>
      <c r="K7657">
        <f>'Previous Trades Import_OMS Quer'!K7657</f>
        <v>0</v>
      </c>
      <c r="L7657">
        <f>'Previous Trades Import_OMS Quer'!L7657</f>
        <v>0</v>
      </c>
      <c r="M7657">
        <f>'Previous Trades Import_OMS Quer'!M7657</f>
        <v>0</v>
      </c>
      <c r="N7657">
        <f>'Previous Trades Import_OMS Quer'!N7657</f>
        <v>0</v>
      </c>
      <c r="O7657" t="str">
        <f>CLEAN('Previous Trades Import_OMS Quer'!O7657)</f>
        <v/>
      </c>
      <c r="Q7657" s="25">
        <f t="shared" si="238"/>
        <v>0</v>
      </c>
      <c r="R7657" s="25" t="e">
        <f>VLOOKUP(O7657,'Currency Balance'!$O$3:$Q$32,3,0)</f>
        <v>#N/A</v>
      </c>
      <c r="S7657" t="e">
        <f t="shared" si="239"/>
        <v>#N/A</v>
      </c>
    </row>
    <row r="7658" spans="1:19">
      <c r="A7658">
        <f>'Previous Trades Import_OMS Quer'!A7658</f>
        <v>0</v>
      </c>
      <c r="B7658">
        <f>'Previous Trades Import_OMS Quer'!B7658</f>
        <v>0</v>
      </c>
      <c r="C7658" s="22">
        <f>'Previous Trades Import_OMS Quer'!C7658</f>
        <v>0</v>
      </c>
      <c r="D7658">
        <f>'Previous Trades Import_OMS Quer'!D7658</f>
        <v>0</v>
      </c>
      <c r="E7658" s="22">
        <f>'Previous Trades Import_OMS Quer'!E7658</f>
        <v>0</v>
      </c>
      <c r="F7658">
        <f>'Previous Trades Import_OMS Quer'!F7658</f>
        <v>0</v>
      </c>
      <c r="G7658">
        <f>'Previous Trades Import_OMS Quer'!G7658</f>
        <v>0</v>
      </c>
      <c r="H7658">
        <f>'Previous Trades Import_OMS Quer'!H7658</f>
        <v>0</v>
      </c>
      <c r="I7658">
        <f>'Previous Trades Import_OMS Quer'!I7658</f>
        <v>0</v>
      </c>
      <c r="J7658">
        <f>'Previous Trades Import_OMS Quer'!J7658</f>
        <v>0</v>
      </c>
      <c r="K7658">
        <f>'Previous Trades Import_OMS Quer'!K7658</f>
        <v>0</v>
      </c>
      <c r="L7658">
        <f>'Previous Trades Import_OMS Quer'!L7658</f>
        <v>0</v>
      </c>
      <c r="M7658">
        <f>'Previous Trades Import_OMS Quer'!M7658</f>
        <v>0</v>
      </c>
      <c r="N7658">
        <f>'Previous Trades Import_OMS Quer'!N7658</f>
        <v>0</v>
      </c>
      <c r="O7658" t="str">
        <f>CLEAN('Previous Trades Import_OMS Quer'!O7658)</f>
        <v/>
      </c>
      <c r="Q7658" s="25">
        <f t="shared" si="238"/>
        <v>0</v>
      </c>
      <c r="R7658" s="25" t="e">
        <f>VLOOKUP(O7658,'Currency Balance'!$O$3:$Q$32,3,0)</f>
        <v>#N/A</v>
      </c>
      <c r="S7658" t="e">
        <f t="shared" si="239"/>
        <v>#N/A</v>
      </c>
    </row>
    <row r="7659" spans="1:19">
      <c r="A7659">
        <f>'Previous Trades Import_OMS Quer'!A7659</f>
        <v>0</v>
      </c>
      <c r="B7659">
        <f>'Previous Trades Import_OMS Quer'!B7659</f>
        <v>0</v>
      </c>
      <c r="C7659" s="22">
        <f>'Previous Trades Import_OMS Quer'!C7659</f>
        <v>0</v>
      </c>
      <c r="D7659">
        <f>'Previous Trades Import_OMS Quer'!D7659</f>
        <v>0</v>
      </c>
      <c r="E7659" s="22">
        <f>'Previous Trades Import_OMS Quer'!E7659</f>
        <v>0</v>
      </c>
      <c r="F7659">
        <f>'Previous Trades Import_OMS Quer'!F7659</f>
        <v>0</v>
      </c>
      <c r="G7659">
        <f>'Previous Trades Import_OMS Quer'!G7659</f>
        <v>0</v>
      </c>
      <c r="H7659">
        <f>'Previous Trades Import_OMS Quer'!H7659</f>
        <v>0</v>
      </c>
      <c r="I7659">
        <f>'Previous Trades Import_OMS Quer'!I7659</f>
        <v>0</v>
      </c>
      <c r="J7659">
        <f>'Previous Trades Import_OMS Quer'!J7659</f>
        <v>0</v>
      </c>
      <c r="K7659">
        <f>'Previous Trades Import_OMS Quer'!K7659</f>
        <v>0</v>
      </c>
      <c r="L7659">
        <f>'Previous Trades Import_OMS Quer'!L7659</f>
        <v>0</v>
      </c>
      <c r="M7659">
        <f>'Previous Trades Import_OMS Quer'!M7659</f>
        <v>0</v>
      </c>
      <c r="N7659">
        <f>'Previous Trades Import_OMS Quer'!N7659</f>
        <v>0</v>
      </c>
      <c r="O7659" t="str">
        <f>CLEAN('Previous Trades Import_OMS Quer'!O7659)</f>
        <v/>
      </c>
      <c r="Q7659" s="25">
        <f t="shared" si="238"/>
        <v>0</v>
      </c>
      <c r="R7659" s="25" t="e">
        <f>VLOOKUP(O7659,'Currency Balance'!$O$3:$Q$32,3,0)</f>
        <v>#N/A</v>
      </c>
      <c r="S7659" t="e">
        <f t="shared" si="239"/>
        <v>#N/A</v>
      </c>
    </row>
    <row r="7660" spans="1:19">
      <c r="A7660">
        <f>'Previous Trades Import_OMS Quer'!A7660</f>
        <v>0</v>
      </c>
      <c r="B7660">
        <f>'Previous Trades Import_OMS Quer'!B7660</f>
        <v>0</v>
      </c>
      <c r="C7660" s="22">
        <f>'Previous Trades Import_OMS Quer'!C7660</f>
        <v>0</v>
      </c>
      <c r="D7660">
        <f>'Previous Trades Import_OMS Quer'!D7660</f>
        <v>0</v>
      </c>
      <c r="E7660" s="22">
        <f>'Previous Trades Import_OMS Quer'!E7660</f>
        <v>0</v>
      </c>
      <c r="F7660">
        <f>'Previous Trades Import_OMS Quer'!F7660</f>
        <v>0</v>
      </c>
      <c r="G7660">
        <f>'Previous Trades Import_OMS Quer'!G7660</f>
        <v>0</v>
      </c>
      <c r="H7660">
        <f>'Previous Trades Import_OMS Quer'!H7660</f>
        <v>0</v>
      </c>
      <c r="I7660">
        <f>'Previous Trades Import_OMS Quer'!I7660</f>
        <v>0</v>
      </c>
      <c r="J7660">
        <f>'Previous Trades Import_OMS Quer'!J7660</f>
        <v>0</v>
      </c>
      <c r="K7660">
        <f>'Previous Trades Import_OMS Quer'!K7660</f>
        <v>0</v>
      </c>
      <c r="L7660">
        <f>'Previous Trades Import_OMS Quer'!L7660</f>
        <v>0</v>
      </c>
      <c r="M7660">
        <f>'Previous Trades Import_OMS Quer'!M7660</f>
        <v>0</v>
      </c>
      <c r="N7660">
        <f>'Previous Trades Import_OMS Quer'!N7660</f>
        <v>0</v>
      </c>
      <c r="O7660" t="str">
        <f>CLEAN('Previous Trades Import_OMS Quer'!O7660)</f>
        <v/>
      </c>
      <c r="Q7660" s="25">
        <f t="shared" si="238"/>
        <v>0</v>
      </c>
      <c r="R7660" s="25" t="e">
        <f>VLOOKUP(O7660,'Currency Balance'!$O$3:$Q$32,3,0)</f>
        <v>#N/A</v>
      </c>
      <c r="S7660" t="e">
        <f t="shared" si="239"/>
        <v>#N/A</v>
      </c>
    </row>
    <row r="7661" spans="1:19">
      <c r="A7661">
        <f>'Previous Trades Import_OMS Quer'!A7661</f>
        <v>0</v>
      </c>
      <c r="B7661">
        <f>'Previous Trades Import_OMS Quer'!B7661</f>
        <v>0</v>
      </c>
      <c r="C7661" s="22">
        <f>'Previous Trades Import_OMS Quer'!C7661</f>
        <v>0</v>
      </c>
      <c r="D7661">
        <f>'Previous Trades Import_OMS Quer'!D7661</f>
        <v>0</v>
      </c>
      <c r="E7661" s="22">
        <f>'Previous Trades Import_OMS Quer'!E7661</f>
        <v>0</v>
      </c>
      <c r="F7661">
        <f>'Previous Trades Import_OMS Quer'!F7661</f>
        <v>0</v>
      </c>
      <c r="G7661">
        <f>'Previous Trades Import_OMS Quer'!G7661</f>
        <v>0</v>
      </c>
      <c r="H7661">
        <f>'Previous Trades Import_OMS Quer'!H7661</f>
        <v>0</v>
      </c>
      <c r="I7661">
        <f>'Previous Trades Import_OMS Quer'!I7661</f>
        <v>0</v>
      </c>
      <c r="J7661">
        <f>'Previous Trades Import_OMS Quer'!J7661</f>
        <v>0</v>
      </c>
      <c r="K7661">
        <f>'Previous Trades Import_OMS Quer'!K7661</f>
        <v>0</v>
      </c>
      <c r="L7661">
        <f>'Previous Trades Import_OMS Quer'!L7661</f>
        <v>0</v>
      </c>
      <c r="M7661">
        <f>'Previous Trades Import_OMS Quer'!M7661</f>
        <v>0</v>
      </c>
      <c r="N7661">
        <f>'Previous Trades Import_OMS Quer'!N7661</f>
        <v>0</v>
      </c>
      <c r="O7661" t="str">
        <f>CLEAN('Previous Trades Import_OMS Quer'!O7661)</f>
        <v/>
      </c>
      <c r="Q7661" s="25">
        <f t="shared" si="238"/>
        <v>0</v>
      </c>
      <c r="R7661" s="25" t="e">
        <f>VLOOKUP(O7661,'Currency Balance'!$O$3:$Q$32,3,0)</f>
        <v>#N/A</v>
      </c>
      <c r="S7661" t="e">
        <f t="shared" si="239"/>
        <v>#N/A</v>
      </c>
    </row>
    <row r="7662" spans="1:19">
      <c r="A7662">
        <f>'Previous Trades Import_OMS Quer'!A7662</f>
        <v>0</v>
      </c>
      <c r="B7662">
        <f>'Previous Trades Import_OMS Quer'!B7662</f>
        <v>0</v>
      </c>
      <c r="C7662" s="22">
        <f>'Previous Trades Import_OMS Quer'!C7662</f>
        <v>0</v>
      </c>
      <c r="D7662">
        <f>'Previous Trades Import_OMS Quer'!D7662</f>
        <v>0</v>
      </c>
      <c r="E7662" s="22">
        <f>'Previous Trades Import_OMS Quer'!E7662</f>
        <v>0</v>
      </c>
      <c r="F7662">
        <f>'Previous Trades Import_OMS Quer'!F7662</f>
        <v>0</v>
      </c>
      <c r="G7662">
        <f>'Previous Trades Import_OMS Quer'!G7662</f>
        <v>0</v>
      </c>
      <c r="H7662">
        <f>'Previous Trades Import_OMS Quer'!H7662</f>
        <v>0</v>
      </c>
      <c r="I7662">
        <f>'Previous Trades Import_OMS Quer'!I7662</f>
        <v>0</v>
      </c>
      <c r="J7662">
        <f>'Previous Trades Import_OMS Quer'!J7662</f>
        <v>0</v>
      </c>
      <c r="K7662">
        <f>'Previous Trades Import_OMS Quer'!K7662</f>
        <v>0</v>
      </c>
      <c r="L7662">
        <f>'Previous Trades Import_OMS Quer'!L7662</f>
        <v>0</v>
      </c>
      <c r="M7662">
        <f>'Previous Trades Import_OMS Quer'!M7662</f>
        <v>0</v>
      </c>
      <c r="N7662">
        <f>'Previous Trades Import_OMS Quer'!N7662</f>
        <v>0</v>
      </c>
      <c r="O7662" t="str">
        <f>CLEAN('Previous Trades Import_OMS Quer'!O7662)</f>
        <v/>
      </c>
      <c r="Q7662" s="25">
        <f t="shared" si="238"/>
        <v>0</v>
      </c>
      <c r="R7662" s="25" t="e">
        <f>VLOOKUP(O7662,'Currency Balance'!$O$3:$Q$32,3,0)</f>
        <v>#N/A</v>
      </c>
      <c r="S7662" t="e">
        <f t="shared" si="239"/>
        <v>#N/A</v>
      </c>
    </row>
    <row r="7663" spans="1:19">
      <c r="A7663">
        <f>'Previous Trades Import_OMS Quer'!A7663</f>
        <v>0</v>
      </c>
      <c r="B7663">
        <f>'Previous Trades Import_OMS Quer'!B7663</f>
        <v>0</v>
      </c>
      <c r="C7663" s="22">
        <f>'Previous Trades Import_OMS Quer'!C7663</f>
        <v>0</v>
      </c>
      <c r="D7663">
        <f>'Previous Trades Import_OMS Quer'!D7663</f>
        <v>0</v>
      </c>
      <c r="E7663" s="22">
        <f>'Previous Trades Import_OMS Quer'!E7663</f>
        <v>0</v>
      </c>
      <c r="F7663">
        <f>'Previous Trades Import_OMS Quer'!F7663</f>
        <v>0</v>
      </c>
      <c r="G7663">
        <f>'Previous Trades Import_OMS Quer'!G7663</f>
        <v>0</v>
      </c>
      <c r="H7663">
        <f>'Previous Trades Import_OMS Quer'!H7663</f>
        <v>0</v>
      </c>
      <c r="I7663">
        <f>'Previous Trades Import_OMS Quer'!I7663</f>
        <v>0</v>
      </c>
      <c r="J7663">
        <f>'Previous Trades Import_OMS Quer'!J7663</f>
        <v>0</v>
      </c>
      <c r="K7663">
        <f>'Previous Trades Import_OMS Quer'!K7663</f>
        <v>0</v>
      </c>
      <c r="L7663">
        <f>'Previous Trades Import_OMS Quer'!L7663</f>
        <v>0</v>
      </c>
      <c r="M7663">
        <f>'Previous Trades Import_OMS Quer'!M7663</f>
        <v>0</v>
      </c>
      <c r="N7663">
        <f>'Previous Trades Import_OMS Quer'!N7663</f>
        <v>0</v>
      </c>
      <c r="O7663" t="str">
        <f>CLEAN('Previous Trades Import_OMS Quer'!O7663)</f>
        <v/>
      </c>
      <c r="Q7663" s="25">
        <f t="shared" si="238"/>
        <v>0</v>
      </c>
      <c r="R7663" s="25" t="e">
        <f>VLOOKUP(O7663,'Currency Balance'!$O$3:$Q$32,3,0)</f>
        <v>#N/A</v>
      </c>
      <c r="S7663" t="e">
        <f t="shared" si="239"/>
        <v>#N/A</v>
      </c>
    </row>
    <row r="7664" spans="1:19">
      <c r="A7664">
        <f>'Previous Trades Import_OMS Quer'!A7664</f>
        <v>0</v>
      </c>
      <c r="B7664">
        <f>'Previous Trades Import_OMS Quer'!B7664</f>
        <v>0</v>
      </c>
      <c r="C7664" s="22">
        <f>'Previous Trades Import_OMS Quer'!C7664</f>
        <v>0</v>
      </c>
      <c r="D7664">
        <f>'Previous Trades Import_OMS Quer'!D7664</f>
        <v>0</v>
      </c>
      <c r="E7664" s="22">
        <f>'Previous Trades Import_OMS Quer'!E7664</f>
        <v>0</v>
      </c>
      <c r="F7664">
        <f>'Previous Trades Import_OMS Quer'!F7664</f>
        <v>0</v>
      </c>
      <c r="G7664">
        <f>'Previous Trades Import_OMS Quer'!G7664</f>
        <v>0</v>
      </c>
      <c r="H7664">
        <f>'Previous Trades Import_OMS Quer'!H7664</f>
        <v>0</v>
      </c>
      <c r="I7664">
        <f>'Previous Trades Import_OMS Quer'!I7664</f>
        <v>0</v>
      </c>
      <c r="J7664">
        <f>'Previous Trades Import_OMS Quer'!J7664</f>
        <v>0</v>
      </c>
      <c r="K7664">
        <f>'Previous Trades Import_OMS Quer'!K7664</f>
        <v>0</v>
      </c>
      <c r="L7664">
        <f>'Previous Trades Import_OMS Quer'!L7664</f>
        <v>0</v>
      </c>
      <c r="M7664">
        <f>'Previous Trades Import_OMS Quer'!M7664</f>
        <v>0</v>
      </c>
      <c r="N7664">
        <f>'Previous Trades Import_OMS Quer'!N7664</f>
        <v>0</v>
      </c>
      <c r="O7664" t="str">
        <f>CLEAN('Previous Trades Import_OMS Quer'!O7664)</f>
        <v/>
      </c>
      <c r="Q7664" s="25">
        <f t="shared" si="238"/>
        <v>0</v>
      </c>
      <c r="R7664" s="25" t="e">
        <f>VLOOKUP(O7664,'Currency Balance'!$O$3:$Q$32,3,0)</f>
        <v>#N/A</v>
      </c>
      <c r="S7664" t="e">
        <f t="shared" si="239"/>
        <v>#N/A</v>
      </c>
    </row>
    <row r="7665" spans="1:19">
      <c r="A7665">
        <f>'Previous Trades Import_OMS Quer'!A7665</f>
        <v>0</v>
      </c>
      <c r="B7665">
        <f>'Previous Trades Import_OMS Quer'!B7665</f>
        <v>0</v>
      </c>
      <c r="C7665" s="22">
        <f>'Previous Trades Import_OMS Quer'!C7665</f>
        <v>0</v>
      </c>
      <c r="D7665">
        <f>'Previous Trades Import_OMS Quer'!D7665</f>
        <v>0</v>
      </c>
      <c r="E7665" s="22">
        <f>'Previous Trades Import_OMS Quer'!E7665</f>
        <v>0</v>
      </c>
      <c r="F7665">
        <f>'Previous Trades Import_OMS Quer'!F7665</f>
        <v>0</v>
      </c>
      <c r="G7665">
        <f>'Previous Trades Import_OMS Quer'!G7665</f>
        <v>0</v>
      </c>
      <c r="H7665">
        <f>'Previous Trades Import_OMS Quer'!H7665</f>
        <v>0</v>
      </c>
      <c r="I7665">
        <f>'Previous Trades Import_OMS Quer'!I7665</f>
        <v>0</v>
      </c>
      <c r="J7665">
        <f>'Previous Trades Import_OMS Quer'!J7665</f>
        <v>0</v>
      </c>
      <c r="K7665">
        <f>'Previous Trades Import_OMS Quer'!K7665</f>
        <v>0</v>
      </c>
      <c r="L7665">
        <f>'Previous Trades Import_OMS Quer'!L7665</f>
        <v>0</v>
      </c>
      <c r="M7665">
        <f>'Previous Trades Import_OMS Quer'!M7665</f>
        <v>0</v>
      </c>
      <c r="N7665">
        <f>'Previous Trades Import_OMS Quer'!N7665</f>
        <v>0</v>
      </c>
      <c r="O7665" t="str">
        <f>CLEAN('Previous Trades Import_OMS Quer'!O7665)</f>
        <v/>
      </c>
      <c r="Q7665" s="25">
        <f t="shared" si="238"/>
        <v>0</v>
      </c>
      <c r="R7665" s="25" t="e">
        <f>VLOOKUP(O7665,'Currency Balance'!$O$3:$Q$32,3,0)</f>
        <v>#N/A</v>
      </c>
      <c r="S7665" t="e">
        <f t="shared" si="239"/>
        <v>#N/A</v>
      </c>
    </row>
    <row r="7666" spans="1:19">
      <c r="A7666">
        <f>'Previous Trades Import_OMS Quer'!A7666</f>
        <v>0</v>
      </c>
      <c r="B7666">
        <f>'Previous Trades Import_OMS Quer'!B7666</f>
        <v>0</v>
      </c>
      <c r="C7666" s="22">
        <f>'Previous Trades Import_OMS Quer'!C7666</f>
        <v>0</v>
      </c>
      <c r="D7666">
        <f>'Previous Trades Import_OMS Quer'!D7666</f>
        <v>0</v>
      </c>
      <c r="E7666" s="22">
        <f>'Previous Trades Import_OMS Quer'!E7666</f>
        <v>0</v>
      </c>
      <c r="F7666">
        <f>'Previous Trades Import_OMS Quer'!F7666</f>
        <v>0</v>
      </c>
      <c r="G7666">
        <f>'Previous Trades Import_OMS Quer'!G7666</f>
        <v>0</v>
      </c>
      <c r="H7666">
        <f>'Previous Trades Import_OMS Quer'!H7666</f>
        <v>0</v>
      </c>
      <c r="I7666">
        <f>'Previous Trades Import_OMS Quer'!I7666</f>
        <v>0</v>
      </c>
      <c r="J7666">
        <f>'Previous Trades Import_OMS Quer'!J7666</f>
        <v>0</v>
      </c>
      <c r="K7666">
        <f>'Previous Trades Import_OMS Quer'!K7666</f>
        <v>0</v>
      </c>
      <c r="L7666">
        <f>'Previous Trades Import_OMS Quer'!L7666</f>
        <v>0</v>
      </c>
      <c r="M7666">
        <f>'Previous Trades Import_OMS Quer'!M7666</f>
        <v>0</v>
      </c>
      <c r="N7666">
        <f>'Previous Trades Import_OMS Quer'!N7666</f>
        <v>0</v>
      </c>
      <c r="O7666" t="str">
        <f>CLEAN('Previous Trades Import_OMS Quer'!O7666)</f>
        <v/>
      </c>
      <c r="Q7666" s="25">
        <f t="shared" si="238"/>
        <v>0</v>
      </c>
      <c r="R7666" s="25" t="e">
        <f>VLOOKUP(O7666,'Currency Balance'!$O$3:$Q$32,3,0)</f>
        <v>#N/A</v>
      </c>
      <c r="S7666" t="e">
        <f t="shared" si="239"/>
        <v>#N/A</v>
      </c>
    </row>
    <row r="7667" spans="1:19">
      <c r="A7667">
        <f>'Previous Trades Import_OMS Quer'!A7667</f>
        <v>0</v>
      </c>
      <c r="B7667">
        <f>'Previous Trades Import_OMS Quer'!B7667</f>
        <v>0</v>
      </c>
      <c r="C7667" s="22">
        <f>'Previous Trades Import_OMS Quer'!C7667</f>
        <v>0</v>
      </c>
      <c r="D7667">
        <f>'Previous Trades Import_OMS Quer'!D7667</f>
        <v>0</v>
      </c>
      <c r="E7667" s="22">
        <f>'Previous Trades Import_OMS Quer'!E7667</f>
        <v>0</v>
      </c>
      <c r="F7667">
        <f>'Previous Trades Import_OMS Quer'!F7667</f>
        <v>0</v>
      </c>
      <c r="G7667">
        <f>'Previous Trades Import_OMS Quer'!G7667</f>
        <v>0</v>
      </c>
      <c r="H7667">
        <f>'Previous Trades Import_OMS Quer'!H7667</f>
        <v>0</v>
      </c>
      <c r="I7667">
        <f>'Previous Trades Import_OMS Quer'!I7667</f>
        <v>0</v>
      </c>
      <c r="J7667">
        <f>'Previous Trades Import_OMS Quer'!J7667</f>
        <v>0</v>
      </c>
      <c r="K7667">
        <f>'Previous Trades Import_OMS Quer'!K7667</f>
        <v>0</v>
      </c>
      <c r="L7667">
        <f>'Previous Trades Import_OMS Quer'!L7667</f>
        <v>0</v>
      </c>
      <c r="M7667">
        <f>'Previous Trades Import_OMS Quer'!M7667</f>
        <v>0</v>
      </c>
      <c r="N7667">
        <f>'Previous Trades Import_OMS Quer'!N7667</f>
        <v>0</v>
      </c>
      <c r="O7667" t="str">
        <f>CLEAN('Previous Trades Import_OMS Quer'!O7667)</f>
        <v/>
      </c>
      <c r="Q7667" s="25">
        <f t="shared" si="238"/>
        <v>0</v>
      </c>
      <c r="R7667" s="25" t="e">
        <f>VLOOKUP(O7667,'Currency Balance'!$O$3:$Q$32,3,0)</f>
        <v>#N/A</v>
      </c>
      <c r="S7667" t="e">
        <f t="shared" si="239"/>
        <v>#N/A</v>
      </c>
    </row>
    <row r="7668" spans="1:19">
      <c r="A7668">
        <f>'Previous Trades Import_OMS Quer'!A7668</f>
        <v>0</v>
      </c>
      <c r="B7668">
        <f>'Previous Trades Import_OMS Quer'!B7668</f>
        <v>0</v>
      </c>
      <c r="C7668" s="22">
        <f>'Previous Trades Import_OMS Quer'!C7668</f>
        <v>0</v>
      </c>
      <c r="D7668">
        <f>'Previous Trades Import_OMS Quer'!D7668</f>
        <v>0</v>
      </c>
      <c r="E7668" s="22">
        <f>'Previous Trades Import_OMS Quer'!E7668</f>
        <v>0</v>
      </c>
      <c r="F7668">
        <f>'Previous Trades Import_OMS Quer'!F7668</f>
        <v>0</v>
      </c>
      <c r="G7668">
        <f>'Previous Trades Import_OMS Quer'!G7668</f>
        <v>0</v>
      </c>
      <c r="H7668">
        <f>'Previous Trades Import_OMS Quer'!H7668</f>
        <v>0</v>
      </c>
      <c r="I7668">
        <f>'Previous Trades Import_OMS Quer'!I7668</f>
        <v>0</v>
      </c>
      <c r="J7668">
        <f>'Previous Trades Import_OMS Quer'!J7668</f>
        <v>0</v>
      </c>
      <c r="K7668">
        <f>'Previous Trades Import_OMS Quer'!K7668</f>
        <v>0</v>
      </c>
      <c r="L7668">
        <f>'Previous Trades Import_OMS Quer'!L7668</f>
        <v>0</v>
      </c>
      <c r="M7668">
        <f>'Previous Trades Import_OMS Quer'!M7668</f>
        <v>0</v>
      </c>
      <c r="N7668">
        <f>'Previous Trades Import_OMS Quer'!N7668</f>
        <v>0</v>
      </c>
      <c r="O7668" t="str">
        <f>CLEAN('Previous Trades Import_OMS Quer'!O7668)</f>
        <v/>
      </c>
      <c r="Q7668" s="25">
        <f t="shared" si="238"/>
        <v>0</v>
      </c>
      <c r="R7668" s="25" t="e">
        <f>VLOOKUP(O7668,'Currency Balance'!$O$3:$Q$32,3,0)</f>
        <v>#N/A</v>
      </c>
      <c r="S7668" t="e">
        <f t="shared" si="239"/>
        <v>#N/A</v>
      </c>
    </row>
    <row r="7669" spans="1:19">
      <c r="A7669">
        <f>'Previous Trades Import_OMS Quer'!A7669</f>
        <v>0</v>
      </c>
      <c r="B7669">
        <f>'Previous Trades Import_OMS Quer'!B7669</f>
        <v>0</v>
      </c>
      <c r="C7669" s="22">
        <f>'Previous Trades Import_OMS Quer'!C7669</f>
        <v>0</v>
      </c>
      <c r="D7669">
        <f>'Previous Trades Import_OMS Quer'!D7669</f>
        <v>0</v>
      </c>
      <c r="E7669" s="22">
        <f>'Previous Trades Import_OMS Quer'!E7669</f>
        <v>0</v>
      </c>
      <c r="F7669">
        <f>'Previous Trades Import_OMS Quer'!F7669</f>
        <v>0</v>
      </c>
      <c r="G7669">
        <f>'Previous Trades Import_OMS Quer'!G7669</f>
        <v>0</v>
      </c>
      <c r="H7669">
        <f>'Previous Trades Import_OMS Quer'!H7669</f>
        <v>0</v>
      </c>
      <c r="I7669">
        <f>'Previous Trades Import_OMS Quer'!I7669</f>
        <v>0</v>
      </c>
      <c r="J7669">
        <f>'Previous Trades Import_OMS Quer'!J7669</f>
        <v>0</v>
      </c>
      <c r="K7669">
        <f>'Previous Trades Import_OMS Quer'!K7669</f>
        <v>0</v>
      </c>
      <c r="L7669">
        <f>'Previous Trades Import_OMS Quer'!L7669</f>
        <v>0</v>
      </c>
      <c r="M7669">
        <f>'Previous Trades Import_OMS Quer'!M7669</f>
        <v>0</v>
      </c>
      <c r="N7669">
        <f>'Previous Trades Import_OMS Quer'!N7669</f>
        <v>0</v>
      </c>
      <c r="O7669" t="str">
        <f>CLEAN('Previous Trades Import_OMS Quer'!O7669)</f>
        <v/>
      </c>
      <c r="Q7669" s="25">
        <f t="shared" si="238"/>
        <v>0</v>
      </c>
      <c r="R7669" s="25" t="e">
        <f>VLOOKUP(O7669,'Currency Balance'!$O$3:$Q$32,3,0)</f>
        <v>#N/A</v>
      </c>
      <c r="S7669" t="e">
        <f t="shared" si="239"/>
        <v>#N/A</v>
      </c>
    </row>
    <row r="7670" spans="1:19">
      <c r="A7670">
        <f>'Previous Trades Import_OMS Quer'!A7670</f>
        <v>0</v>
      </c>
      <c r="B7670">
        <f>'Previous Trades Import_OMS Quer'!B7670</f>
        <v>0</v>
      </c>
      <c r="C7670" s="22">
        <f>'Previous Trades Import_OMS Quer'!C7670</f>
        <v>0</v>
      </c>
      <c r="D7670">
        <f>'Previous Trades Import_OMS Quer'!D7670</f>
        <v>0</v>
      </c>
      <c r="E7670" s="22">
        <f>'Previous Trades Import_OMS Quer'!E7670</f>
        <v>0</v>
      </c>
      <c r="F7670">
        <f>'Previous Trades Import_OMS Quer'!F7670</f>
        <v>0</v>
      </c>
      <c r="G7670">
        <f>'Previous Trades Import_OMS Quer'!G7670</f>
        <v>0</v>
      </c>
      <c r="H7670">
        <f>'Previous Trades Import_OMS Quer'!H7670</f>
        <v>0</v>
      </c>
      <c r="I7670">
        <f>'Previous Trades Import_OMS Quer'!I7670</f>
        <v>0</v>
      </c>
      <c r="J7670">
        <f>'Previous Trades Import_OMS Quer'!J7670</f>
        <v>0</v>
      </c>
      <c r="K7670">
        <f>'Previous Trades Import_OMS Quer'!K7670</f>
        <v>0</v>
      </c>
      <c r="L7670">
        <f>'Previous Trades Import_OMS Quer'!L7670</f>
        <v>0</v>
      </c>
      <c r="M7670">
        <f>'Previous Trades Import_OMS Quer'!M7670</f>
        <v>0</v>
      </c>
      <c r="N7670">
        <f>'Previous Trades Import_OMS Quer'!N7670</f>
        <v>0</v>
      </c>
      <c r="O7670" t="str">
        <f>CLEAN('Previous Trades Import_OMS Quer'!O7670)</f>
        <v/>
      </c>
      <c r="Q7670" s="25">
        <f t="shared" si="238"/>
        <v>0</v>
      </c>
      <c r="R7670" s="25" t="e">
        <f>VLOOKUP(O7670,'Currency Balance'!$O$3:$Q$32,3,0)</f>
        <v>#N/A</v>
      </c>
      <c r="S7670" t="e">
        <f t="shared" si="239"/>
        <v>#N/A</v>
      </c>
    </row>
    <row r="7671" spans="1:19">
      <c r="A7671">
        <f>'Previous Trades Import_OMS Quer'!A7671</f>
        <v>0</v>
      </c>
      <c r="B7671">
        <f>'Previous Trades Import_OMS Quer'!B7671</f>
        <v>0</v>
      </c>
      <c r="C7671" s="22">
        <f>'Previous Trades Import_OMS Quer'!C7671</f>
        <v>0</v>
      </c>
      <c r="D7671">
        <f>'Previous Trades Import_OMS Quer'!D7671</f>
        <v>0</v>
      </c>
      <c r="E7671" s="22">
        <f>'Previous Trades Import_OMS Quer'!E7671</f>
        <v>0</v>
      </c>
      <c r="F7671">
        <f>'Previous Trades Import_OMS Quer'!F7671</f>
        <v>0</v>
      </c>
      <c r="G7671">
        <f>'Previous Trades Import_OMS Quer'!G7671</f>
        <v>0</v>
      </c>
      <c r="H7671">
        <f>'Previous Trades Import_OMS Quer'!H7671</f>
        <v>0</v>
      </c>
      <c r="I7671">
        <f>'Previous Trades Import_OMS Quer'!I7671</f>
        <v>0</v>
      </c>
      <c r="J7671">
        <f>'Previous Trades Import_OMS Quer'!J7671</f>
        <v>0</v>
      </c>
      <c r="K7671">
        <f>'Previous Trades Import_OMS Quer'!K7671</f>
        <v>0</v>
      </c>
      <c r="L7671">
        <f>'Previous Trades Import_OMS Quer'!L7671</f>
        <v>0</v>
      </c>
      <c r="M7671">
        <f>'Previous Trades Import_OMS Quer'!M7671</f>
        <v>0</v>
      </c>
      <c r="N7671">
        <f>'Previous Trades Import_OMS Quer'!N7671</f>
        <v>0</v>
      </c>
      <c r="O7671" t="str">
        <f>CLEAN('Previous Trades Import_OMS Quer'!O7671)</f>
        <v/>
      </c>
      <c r="Q7671" s="25">
        <f t="shared" si="238"/>
        <v>0</v>
      </c>
      <c r="R7671" s="25" t="e">
        <f>VLOOKUP(O7671,'Currency Balance'!$O$3:$Q$32,3,0)</f>
        <v>#N/A</v>
      </c>
      <c r="S7671" t="e">
        <f t="shared" si="239"/>
        <v>#N/A</v>
      </c>
    </row>
    <row r="7672" spans="1:19">
      <c r="A7672">
        <f>'Previous Trades Import_OMS Quer'!A7672</f>
        <v>0</v>
      </c>
      <c r="B7672">
        <f>'Previous Trades Import_OMS Quer'!B7672</f>
        <v>0</v>
      </c>
      <c r="C7672" s="22">
        <f>'Previous Trades Import_OMS Quer'!C7672</f>
        <v>0</v>
      </c>
      <c r="D7672">
        <f>'Previous Trades Import_OMS Quer'!D7672</f>
        <v>0</v>
      </c>
      <c r="E7672" s="22">
        <f>'Previous Trades Import_OMS Quer'!E7672</f>
        <v>0</v>
      </c>
      <c r="F7672">
        <f>'Previous Trades Import_OMS Quer'!F7672</f>
        <v>0</v>
      </c>
      <c r="G7672">
        <f>'Previous Trades Import_OMS Quer'!G7672</f>
        <v>0</v>
      </c>
      <c r="H7672">
        <f>'Previous Trades Import_OMS Quer'!H7672</f>
        <v>0</v>
      </c>
      <c r="I7672">
        <f>'Previous Trades Import_OMS Quer'!I7672</f>
        <v>0</v>
      </c>
      <c r="J7672">
        <f>'Previous Trades Import_OMS Quer'!J7672</f>
        <v>0</v>
      </c>
      <c r="K7672">
        <f>'Previous Trades Import_OMS Quer'!K7672</f>
        <v>0</v>
      </c>
      <c r="L7672">
        <f>'Previous Trades Import_OMS Quer'!L7672</f>
        <v>0</v>
      </c>
      <c r="M7672">
        <f>'Previous Trades Import_OMS Quer'!M7672</f>
        <v>0</v>
      </c>
      <c r="N7672">
        <f>'Previous Trades Import_OMS Quer'!N7672</f>
        <v>0</v>
      </c>
      <c r="O7672" t="str">
        <f>CLEAN('Previous Trades Import_OMS Quer'!O7672)</f>
        <v/>
      </c>
      <c r="Q7672" s="25">
        <f t="shared" si="238"/>
        <v>0</v>
      </c>
      <c r="R7672" s="25" t="e">
        <f>VLOOKUP(O7672,'Currency Balance'!$O$3:$Q$32,3,0)</f>
        <v>#N/A</v>
      </c>
      <c r="S7672" t="e">
        <f t="shared" si="239"/>
        <v>#N/A</v>
      </c>
    </row>
    <row r="7673" spans="1:19">
      <c r="A7673">
        <f>'Previous Trades Import_OMS Quer'!A7673</f>
        <v>0</v>
      </c>
      <c r="B7673">
        <f>'Previous Trades Import_OMS Quer'!B7673</f>
        <v>0</v>
      </c>
      <c r="C7673" s="22">
        <f>'Previous Trades Import_OMS Quer'!C7673</f>
        <v>0</v>
      </c>
      <c r="D7673">
        <f>'Previous Trades Import_OMS Quer'!D7673</f>
        <v>0</v>
      </c>
      <c r="E7673" s="22">
        <f>'Previous Trades Import_OMS Quer'!E7673</f>
        <v>0</v>
      </c>
      <c r="F7673">
        <f>'Previous Trades Import_OMS Quer'!F7673</f>
        <v>0</v>
      </c>
      <c r="G7673">
        <f>'Previous Trades Import_OMS Quer'!G7673</f>
        <v>0</v>
      </c>
      <c r="H7673">
        <f>'Previous Trades Import_OMS Quer'!H7673</f>
        <v>0</v>
      </c>
      <c r="I7673">
        <f>'Previous Trades Import_OMS Quer'!I7673</f>
        <v>0</v>
      </c>
      <c r="J7673">
        <f>'Previous Trades Import_OMS Quer'!J7673</f>
        <v>0</v>
      </c>
      <c r="K7673">
        <f>'Previous Trades Import_OMS Quer'!K7673</f>
        <v>0</v>
      </c>
      <c r="L7673">
        <f>'Previous Trades Import_OMS Quer'!L7673</f>
        <v>0</v>
      </c>
      <c r="M7673">
        <f>'Previous Trades Import_OMS Quer'!M7673</f>
        <v>0</v>
      </c>
      <c r="N7673">
        <f>'Previous Trades Import_OMS Quer'!N7673</f>
        <v>0</v>
      </c>
      <c r="O7673" t="str">
        <f>CLEAN('Previous Trades Import_OMS Quer'!O7673)</f>
        <v/>
      </c>
      <c r="Q7673" s="25">
        <f t="shared" si="238"/>
        <v>0</v>
      </c>
      <c r="R7673" s="25" t="e">
        <f>VLOOKUP(O7673,'Currency Balance'!$O$3:$Q$32,3,0)</f>
        <v>#N/A</v>
      </c>
      <c r="S7673" t="e">
        <f t="shared" si="239"/>
        <v>#N/A</v>
      </c>
    </row>
    <row r="7674" spans="1:19">
      <c r="A7674">
        <f>'Previous Trades Import_OMS Quer'!A7674</f>
        <v>0</v>
      </c>
      <c r="B7674">
        <f>'Previous Trades Import_OMS Quer'!B7674</f>
        <v>0</v>
      </c>
      <c r="C7674" s="22">
        <f>'Previous Trades Import_OMS Quer'!C7674</f>
        <v>0</v>
      </c>
      <c r="D7674">
        <f>'Previous Trades Import_OMS Quer'!D7674</f>
        <v>0</v>
      </c>
      <c r="E7674" s="22">
        <f>'Previous Trades Import_OMS Quer'!E7674</f>
        <v>0</v>
      </c>
      <c r="F7674">
        <f>'Previous Trades Import_OMS Quer'!F7674</f>
        <v>0</v>
      </c>
      <c r="G7674">
        <f>'Previous Trades Import_OMS Quer'!G7674</f>
        <v>0</v>
      </c>
      <c r="H7674">
        <f>'Previous Trades Import_OMS Quer'!H7674</f>
        <v>0</v>
      </c>
      <c r="I7674">
        <f>'Previous Trades Import_OMS Quer'!I7674</f>
        <v>0</v>
      </c>
      <c r="J7674">
        <f>'Previous Trades Import_OMS Quer'!J7674</f>
        <v>0</v>
      </c>
      <c r="K7674">
        <f>'Previous Trades Import_OMS Quer'!K7674</f>
        <v>0</v>
      </c>
      <c r="L7674">
        <f>'Previous Trades Import_OMS Quer'!L7674</f>
        <v>0</v>
      </c>
      <c r="M7674">
        <f>'Previous Trades Import_OMS Quer'!M7674</f>
        <v>0</v>
      </c>
      <c r="N7674">
        <f>'Previous Trades Import_OMS Quer'!N7674</f>
        <v>0</v>
      </c>
      <c r="O7674" t="str">
        <f>CLEAN('Previous Trades Import_OMS Quer'!O7674)</f>
        <v/>
      </c>
      <c r="Q7674" s="25">
        <f t="shared" si="238"/>
        <v>0</v>
      </c>
      <c r="R7674" s="25" t="e">
        <f>VLOOKUP(O7674,'Currency Balance'!$O$3:$Q$32,3,0)</f>
        <v>#N/A</v>
      </c>
      <c r="S7674" t="e">
        <f t="shared" si="239"/>
        <v>#N/A</v>
      </c>
    </row>
    <row r="7675" spans="1:19">
      <c r="A7675">
        <f>'Previous Trades Import_OMS Quer'!A7675</f>
        <v>0</v>
      </c>
      <c r="B7675">
        <f>'Previous Trades Import_OMS Quer'!B7675</f>
        <v>0</v>
      </c>
      <c r="C7675" s="22">
        <f>'Previous Trades Import_OMS Quer'!C7675</f>
        <v>0</v>
      </c>
      <c r="D7675">
        <f>'Previous Trades Import_OMS Quer'!D7675</f>
        <v>0</v>
      </c>
      <c r="E7675" s="22">
        <f>'Previous Trades Import_OMS Quer'!E7675</f>
        <v>0</v>
      </c>
      <c r="F7675">
        <f>'Previous Trades Import_OMS Quer'!F7675</f>
        <v>0</v>
      </c>
      <c r="G7675">
        <f>'Previous Trades Import_OMS Quer'!G7675</f>
        <v>0</v>
      </c>
      <c r="H7675">
        <f>'Previous Trades Import_OMS Quer'!H7675</f>
        <v>0</v>
      </c>
      <c r="I7675">
        <f>'Previous Trades Import_OMS Quer'!I7675</f>
        <v>0</v>
      </c>
      <c r="J7675">
        <f>'Previous Trades Import_OMS Quer'!J7675</f>
        <v>0</v>
      </c>
      <c r="K7675">
        <f>'Previous Trades Import_OMS Quer'!K7675</f>
        <v>0</v>
      </c>
      <c r="L7675">
        <f>'Previous Trades Import_OMS Quer'!L7675</f>
        <v>0</v>
      </c>
      <c r="M7675">
        <f>'Previous Trades Import_OMS Quer'!M7675</f>
        <v>0</v>
      </c>
      <c r="N7675">
        <f>'Previous Trades Import_OMS Quer'!N7675</f>
        <v>0</v>
      </c>
      <c r="O7675" t="str">
        <f>CLEAN('Previous Trades Import_OMS Quer'!O7675)</f>
        <v/>
      </c>
      <c r="Q7675" s="25">
        <f t="shared" si="238"/>
        <v>0</v>
      </c>
      <c r="R7675" s="25" t="e">
        <f>VLOOKUP(O7675,'Currency Balance'!$O$3:$Q$32,3,0)</f>
        <v>#N/A</v>
      </c>
      <c r="S7675" t="e">
        <f t="shared" si="239"/>
        <v>#N/A</v>
      </c>
    </row>
    <row r="7676" spans="1:19">
      <c r="A7676">
        <f>'Previous Trades Import_OMS Quer'!A7676</f>
        <v>0</v>
      </c>
      <c r="B7676">
        <f>'Previous Trades Import_OMS Quer'!B7676</f>
        <v>0</v>
      </c>
      <c r="C7676" s="22">
        <f>'Previous Trades Import_OMS Quer'!C7676</f>
        <v>0</v>
      </c>
      <c r="D7676">
        <f>'Previous Trades Import_OMS Quer'!D7676</f>
        <v>0</v>
      </c>
      <c r="E7676" s="22">
        <f>'Previous Trades Import_OMS Quer'!E7676</f>
        <v>0</v>
      </c>
      <c r="F7676">
        <f>'Previous Trades Import_OMS Quer'!F7676</f>
        <v>0</v>
      </c>
      <c r="G7676">
        <f>'Previous Trades Import_OMS Quer'!G7676</f>
        <v>0</v>
      </c>
      <c r="H7676">
        <f>'Previous Trades Import_OMS Quer'!H7676</f>
        <v>0</v>
      </c>
      <c r="I7676">
        <f>'Previous Trades Import_OMS Quer'!I7676</f>
        <v>0</v>
      </c>
      <c r="J7676">
        <f>'Previous Trades Import_OMS Quer'!J7676</f>
        <v>0</v>
      </c>
      <c r="K7676">
        <f>'Previous Trades Import_OMS Quer'!K7676</f>
        <v>0</v>
      </c>
      <c r="L7676">
        <f>'Previous Trades Import_OMS Quer'!L7676</f>
        <v>0</v>
      </c>
      <c r="M7676">
        <f>'Previous Trades Import_OMS Quer'!M7676</f>
        <v>0</v>
      </c>
      <c r="N7676">
        <f>'Previous Trades Import_OMS Quer'!N7676</f>
        <v>0</v>
      </c>
      <c r="O7676" t="str">
        <f>CLEAN('Previous Trades Import_OMS Quer'!O7676)</f>
        <v/>
      </c>
      <c r="Q7676" s="25">
        <f t="shared" si="238"/>
        <v>0</v>
      </c>
      <c r="R7676" s="25" t="e">
        <f>VLOOKUP(O7676,'Currency Balance'!$O$3:$Q$32,3,0)</f>
        <v>#N/A</v>
      </c>
      <c r="S7676" t="e">
        <f t="shared" si="239"/>
        <v>#N/A</v>
      </c>
    </row>
    <row r="7677" spans="1:19">
      <c r="A7677">
        <f>'Previous Trades Import_OMS Quer'!A7677</f>
        <v>0</v>
      </c>
      <c r="B7677">
        <f>'Previous Trades Import_OMS Quer'!B7677</f>
        <v>0</v>
      </c>
      <c r="C7677" s="22">
        <f>'Previous Trades Import_OMS Quer'!C7677</f>
        <v>0</v>
      </c>
      <c r="D7677">
        <f>'Previous Trades Import_OMS Quer'!D7677</f>
        <v>0</v>
      </c>
      <c r="E7677" s="22">
        <f>'Previous Trades Import_OMS Quer'!E7677</f>
        <v>0</v>
      </c>
      <c r="F7677">
        <f>'Previous Trades Import_OMS Quer'!F7677</f>
        <v>0</v>
      </c>
      <c r="G7677">
        <f>'Previous Trades Import_OMS Quer'!G7677</f>
        <v>0</v>
      </c>
      <c r="H7677">
        <f>'Previous Trades Import_OMS Quer'!H7677</f>
        <v>0</v>
      </c>
      <c r="I7677">
        <f>'Previous Trades Import_OMS Quer'!I7677</f>
        <v>0</v>
      </c>
      <c r="J7677">
        <f>'Previous Trades Import_OMS Quer'!J7677</f>
        <v>0</v>
      </c>
      <c r="K7677">
        <f>'Previous Trades Import_OMS Quer'!K7677</f>
        <v>0</v>
      </c>
      <c r="L7677">
        <f>'Previous Trades Import_OMS Quer'!L7677</f>
        <v>0</v>
      </c>
      <c r="M7677">
        <f>'Previous Trades Import_OMS Quer'!M7677</f>
        <v>0</v>
      </c>
      <c r="N7677">
        <f>'Previous Trades Import_OMS Quer'!N7677</f>
        <v>0</v>
      </c>
      <c r="O7677" t="str">
        <f>CLEAN('Previous Trades Import_OMS Quer'!O7677)</f>
        <v/>
      </c>
      <c r="Q7677" s="25">
        <f t="shared" si="238"/>
        <v>0</v>
      </c>
      <c r="R7677" s="25" t="e">
        <f>VLOOKUP(O7677,'Currency Balance'!$O$3:$Q$32,3,0)</f>
        <v>#N/A</v>
      </c>
      <c r="S7677" t="e">
        <f t="shared" si="239"/>
        <v>#N/A</v>
      </c>
    </row>
    <row r="7678" spans="1:19">
      <c r="A7678">
        <f>'Previous Trades Import_OMS Quer'!A7678</f>
        <v>0</v>
      </c>
      <c r="B7678">
        <f>'Previous Trades Import_OMS Quer'!B7678</f>
        <v>0</v>
      </c>
      <c r="C7678" s="22">
        <f>'Previous Trades Import_OMS Quer'!C7678</f>
        <v>0</v>
      </c>
      <c r="D7678">
        <f>'Previous Trades Import_OMS Quer'!D7678</f>
        <v>0</v>
      </c>
      <c r="E7678" s="22">
        <f>'Previous Trades Import_OMS Quer'!E7678</f>
        <v>0</v>
      </c>
      <c r="F7678">
        <f>'Previous Trades Import_OMS Quer'!F7678</f>
        <v>0</v>
      </c>
      <c r="G7678">
        <f>'Previous Trades Import_OMS Quer'!G7678</f>
        <v>0</v>
      </c>
      <c r="H7678">
        <f>'Previous Trades Import_OMS Quer'!H7678</f>
        <v>0</v>
      </c>
      <c r="I7678">
        <f>'Previous Trades Import_OMS Quer'!I7678</f>
        <v>0</v>
      </c>
      <c r="J7678">
        <f>'Previous Trades Import_OMS Quer'!J7678</f>
        <v>0</v>
      </c>
      <c r="K7678">
        <f>'Previous Trades Import_OMS Quer'!K7678</f>
        <v>0</v>
      </c>
      <c r="L7678">
        <f>'Previous Trades Import_OMS Quer'!L7678</f>
        <v>0</v>
      </c>
      <c r="M7678">
        <f>'Previous Trades Import_OMS Quer'!M7678</f>
        <v>0</v>
      </c>
      <c r="N7678">
        <f>'Previous Trades Import_OMS Quer'!N7678</f>
        <v>0</v>
      </c>
      <c r="O7678" t="str">
        <f>CLEAN('Previous Trades Import_OMS Quer'!O7678)</f>
        <v/>
      </c>
      <c r="Q7678" s="25">
        <f t="shared" si="238"/>
        <v>0</v>
      </c>
      <c r="R7678" s="25" t="e">
        <f>VLOOKUP(O7678,'Currency Balance'!$O$3:$Q$32,3,0)</f>
        <v>#N/A</v>
      </c>
      <c r="S7678" t="e">
        <f t="shared" si="239"/>
        <v>#N/A</v>
      </c>
    </row>
    <row r="7679" spans="1:19">
      <c r="A7679">
        <f>'Previous Trades Import_OMS Quer'!A7679</f>
        <v>0</v>
      </c>
      <c r="B7679">
        <f>'Previous Trades Import_OMS Quer'!B7679</f>
        <v>0</v>
      </c>
      <c r="C7679" s="22">
        <f>'Previous Trades Import_OMS Quer'!C7679</f>
        <v>0</v>
      </c>
      <c r="D7679">
        <f>'Previous Trades Import_OMS Quer'!D7679</f>
        <v>0</v>
      </c>
      <c r="E7679" s="22">
        <f>'Previous Trades Import_OMS Quer'!E7679</f>
        <v>0</v>
      </c>
      <c r="F7679">
        <f>'Previous Trades Import_OMS Quer'!F7679</f>
        <v>0</v>
      </c>
      <c r="G7679">
        <f>'Previous Trades Import_OMS Quer'!G7679</f>
        <v>0</v>
      </c>
      <c r="H7679">
        <f>'Previous Trades Import_OMS Quer'!H7679</f>
        <v>0</v>
      </c>
      <c r="I7679">
        <f>'Previous Trades Import_OMS Quer'!I7679</f>
        <v>0</v>
      </c>
      <c r="J7679">
        <f>'Previous Trades Import_OMS Quer'!J7679</f>
        <v>0</v>
      </c>
      <c r="K7679">
        <f>'Previous Trades Import_OMS Quer'!K7679</f>
        <v>0</v>
      </c>
      <c r="L7679">
        <f>'Previous Trades Import_OMS Quer'!L7679</f>
        <v>0</v>
      </c>
      <c r="M7679">
        <f>'Previous Trades Import_OMS Quer'!M7679</f>
        <v>0</v>
      </c>
      <c r="N7679">
        <f>'Previous Trades Import_OMS Quer'!N7679</f>
        <v>0</v>
      </c>
      <c r="O7679" t="str">
        <f>CLEAN('Previous Trades Import_OMS Quer'!O7679)</f>
        <v/>
      </c>
      <c r="Q7679" s="25">
        <f t="shared" si="238"/>
        <v>0</v>
      </c>
      <c r="R7679" s="25" t="e">
        <f>VLOOKUP(O7679,'Currency Balance'!$O$3:$Q$32,3,0)</f>
        <v>#N/A</v>
      </c>
      <c r="S7679" t="e">
        <f t="shared" si="239"/>
        <v>#N/A</v>
      </c>
    </row>
    <row r="7680" spans="1:19">
      <c r="A7680">
        <f>'Previous Trades Import_OMS Quer'!A7680</f>
        <v>0</v>
      </c>
      <c r="B7680">
        <f>'Previous Trades Import_OMS Quer'!B7680</f>
        <v>0</v>
      </c>
      <c r="C7680" s="22">
        <f>'Previous Trades Import_OMS Quer'!C7680</f>
        <v>0</v>
      </c>
      <c r="D7680">
        <f>'Previous Trades Import_OMS Quer'!D7680</f>
        <v>0</v>
      </c>
      <c r="E7680" s="22">
        <f>'Previous Trades Import_OMS Quer'!E7680</f>
        <v>0</v>
      </c>
      <c r="F7680">
        <f>'Previous Trades Import_OMS Quer'!F7680</f>
        <v>0</v>
      </c>
      <c r="G7680">
        <f>'Previous Trades Import_OMS Quer'!G7680</f>
        <v>0</v>
      </c>
      <c r="H7680">
        <f>'Previous Trades Import_OMS Quer'!H7680</f>
        <v>0</v>
      </c>
      <c r="I7680">
        <f>'Previous Trades Import_OMS Quer'!I7680</f>
        <v>0</v>
      </c>
      <c r="J7680">
        <f>'Previous Trades Import_OMS Quer'!J7680</f>
        <v>0</v>
      </c>
      <c r="K7680">
        <f>'Previous Trades Import_OMS Quer'!K7680</f>
        <v>0</v>
      </c>
      <c r="L7680">
        <f>'Previous Trades Import_OMS Quer'!L7680</f>
        <v>0</v>
      </c>
      <c r="M7680">
        <f>'Previous Trades Import_OMS Quer'!M7680</f>
        <v>0</v>
      </c>
      <c r="N7680">
        <f>'Previous Trades Import_OMS Quer'!N7680</f>
        <v>0</v>
      </c>
      <c r="O7680" t="str">
        <f>CLEAN('Previous Trades Import_OMS Quer'!O7680)</f>
        <v/>
      </c>
      <c r="Q7680" s="25">
        <f t="shared" si="238"/>
        <v>0</v>
      </c>
      <c r="R7680" s="25" t="e">
        <f>VLOOKUP(O7680,'Currency Balance'!$O$3:$Q$32,3,0)</f>
        <v>#N/A</v>
      </c>
      <c r="S7680" t="e">
        <f t="shared" si="239"/>
        <v>#N/A</v>
      </c>
    </row>
    <row r="7681" spans="1:19">
      <c r="A7681">
        <f>'Previous Trades Import_OMS Quer'!A7681</f>
        <v>0</v>
      </c>
      <c r="B7681">
        <f>'Previous Trades Import_OMS Quer'!B7681</f>
        <v>0</v>
      </c>
      <c r="C7681" s="22">
        <f>'Previous Trades Import_OMS Quer'!C7681</f>
        <v>0</v>
      </c>
      <c r="D7681">
        <f>'Previous Trades Import_OMS Quer'!D7681</f>
        <v>0</v>
      </c>
      <c r="E7681" s="22">
        <f>'Previous Trades Import_OMS Quer'!E7681</f>
        <v>0</v>
      </c>
      <c r="F7681">
        <f>'Previous Trades Import_OMS Quer'!F7681</f>
        <v>0</v>
      </c>
      <c r="G7681">
        <f>'Previous Trades Import_OMS Quer'!G7681</f>
        <v>0</v>
      </c>
      <c r="H7681">
        <f>'Previous Trades Import_OMS Quer'!H7681</f>
        <v>0</v>
      </c>
      <c r="I7681">
        <f>'Previous Trades Import_OMS Quer'!I7681</f>
        <v>0</v>
      </c>
      <c r="J7681">
        <f>'Previous Trades Import_OMS Quer'!J7681</f>
        <v>0</v>
      </c>
      <c r="K7681">
        <f>'Previous Trades Import_OMS Quer'!K7681</f>
        <v>0</v>
      </c>
      <c r="L7681">
        <f>'Previous Trades Import_OMS Quer'!L7681</f>
        <v>0</v>
      </c>
      <c r="M7681">
        <f>'Previous Trades Import_OMS Quer'!M7681</f>
        <v>0</v>
      </c>
      <c r="N7681">
        <f>'Previous Trades Import_OMS Quer'!N7681</f>
        <v>0</v>
      </c>
      <c r="O7681" t="str">
        <f>CLEAN('Previous Trades Import_OMS Quer'!O7681)</f>
        <v/>
      </c>
      <c r="Q7681" s="25">
        <f t="shared" si="238"/>
        <v>0</v>
      </c>
      <c r="R7681" s="25" t="e">
        <f>VLOOKUP(O7681,'Currency Balance'!$O$3:$Q$32,3,0)</f>
        <v>#N/A</v>
      </c>
      <c r="S7681" t="e">
        <f t="shared" si="239"/>
        <v>#N/A</v>
      </c>
    </row>
    <row r="7682" spans="1:19">
      <c r="A7682">
        <f>'Previous Trades Import_OMS Quer'!A7682</f>
        <v>0</v>
      </c>
      <c r="B7682">
        <f>'Previous Trades Import_OMS Quer'!B7682</f>
        <v>0</v>
      </c>
      <c r="C7682" s="22">
        <f>'Previous Trades Import_OMS Quer'!C7682</f>
        <v>0</v>
      </c>
      <c r="D7682">
        <f>'Previous Trades Import_OMS Quer'!D7682</f>
        <v>0</v>
      </c>
      <c r="E7682" s="22">
        <f>'Previous Trades Import_OMS Quer'!E7682</f>
        <v>0</v>
      </c>
      <c r="F7682">
        <f>'Previous Trades Import_OMS Quer'!F7682</f>
        <v>0</v>
      </c>
      <c r="G7682">
        <f>'Previous Trades Import_OMS Quer'!G7682</f>
        <v>0</v>
      </c>
      <c r="H7682">
        <f>'Previous Trades Import_OMS Quer'!H7682</f>
        <v>0</v>
      </c>
      <c r="I7682">
        <f>'Previous Trades Import_OMS Quer'!I7682</f>
        <v>0</v>
      </c>
      <c r="J7682">
        <f>'Previous Trades Import_OMS Quer'!J7682</f>
        <v>0</v>
      </c>
      <c r="K7682">
        <f>'Previous Trades Import_OMS Quer'!K7682</f>
        <v>0</v>
      </c>
      <c r="L7682">
        <f>'Previous Trades Import_OMS Quer'!L7682</f>
        <v>0</v>
      </c>
      <c r="M7682">
        <f>'Previous Trades Import_OMS Quer'!M7682</f>
        <v>0</v>
      </c>
      <c r="N7682">
        <f>'Previous Trades Import_OMS Quer'!N7682</f>
        <v>0</v>
      </c>
      <c r="O7682" t="str">
        <f>CLEAN('Previous Trades Import_OMS Quer'!O7682)</f>
        <v/>
      </c>
      <c r="Q7682" s="25">
        <f t="shared" ref="Q7682:Q7745" si="240">IF(G7682="sell",M7682,-M7682)</f>
        <v>0</v>
      </c>
      <c r="R7682" s="25" t="e">
        <f>VLOOKUP(O7682,'Currency Balance'!$O$3:$Q$32,3,0)</f>
        <v>#N/A</v>
      </c>
      <c r="S7682" t="e">
        <f t="shared" ref="S7682:S7745" si="241">Q7682/R7682</f>
        <v>#N/A</v>
      </c>
    </row>
    <row r="7683" spans="1:19">
      <c r="A7683">
        <f>'Previous Trades Import_OMS Quer'!A7683</f>
        <v>0</v>
      </c>
      <c r="B7683">
        <f>'Previous Trades Import_OMS Quer'!B7683</f>
        <v>0</v>
      </c>
      <c r="C7683" s="22">
        <f>'Previous Trades Import_OMS Quer'!C7683</f>
        <v>0</v>
      </c>
      <c r="D7683">
        <f>'Previous Trades Import_OMS Quer'!D7683</f>
        <v>0</v>
      </c>
      <c r="E7683" s="22">
        <f>'Previous Trades Import_OMS Quer'!E7683</f>
        <v>0</v>
      </c>
      <c r="F7683">
        <f>'Previous Trades Import_OMS Quer'!F7683</f>
        <v>0</v>
      </c>
      <c r="G7683">
        <f>'Previous Trades Import_OMS Quer'!G7683</f>
        <v>0</v>
      </c>
      <c r="H7683">
        <f>'Previous Trades Import_OMS Quer'!H7683</f>
        <v>0</v>
      </c>
      <c r="I7683">
        <f>'Previous Trades Import_OMS Quer'!I7683</f>
        <v>0</v>
      </c>
      <c r="J7683">
        <f>'Previous Trades Import_OMS Quer'!J7683</f>
        <v>0</v>
      </c>
      <c r="K7683">
        <f>'Previous Trades Import_OMS Quer'!K7683</f>
        <v>0</v>
      </c>
      <c r="L7683">
        <f>'Previous Trades Import_OMS Quer'!L7683</f>
        <v>0</v>
      </c>
      <c r="M7683">
        <f>'Previous Trades Import_OMS Quer'!M7683</f>
        <v>0</v>
      </c>
      <c r="N7683">
        <f>'Previous Trades Import_OMS Quer'!N7683</f>
        <v>0</v>
      </c>
      <c r="O7683" t="str">
        <f>CLEAN('Previous Trades Import_OMS Quer'!O7683)</f>
        <v/>
      </c>
      <c r="Q7683" s="25">
        <f t="shared" si="240"/>
        <v>0</v>
      </c>
      <c r="R7683" s="25" t="e">
        <f>VLOOKUP(O7683,'Currency Balance'!$O$3:$Q$32,3,0)</f>
        <v>#N/A</v>
      </c>
      <c r="S7683" t="e">
        <f t="shared" si="241"/>
        <v>#N/A</v>
      </c>
    </row>
    <row r="7684" spans="1:19">
      <c r="A7684">
        <f>'Previous Trades Import_OMS Quer'!A7684</f>
        <v>0</v>
      </c>
      <c r="B7684">
        <f>'Previous Trades Import_OMS Quer'!B7684</f>
        <v>0</v>
      </c>
      <c r="C7684" s="22">
        <f>'Previous Trades Import_OMS Quer'!C7684</f>
        <v>0</v>
      </c>
      <c r="D7684">
        <f>'Previous Trades Import_OMS Quer'!D7684</f>
        <v>0</v>
      </c>
      <c r="E7684" s="22">
        <f>'Previous Trades Import_OMS Quer'!E7684</f>
        <v>0</v>
      </c>
      <c r="F7684">
        <f>'Previous Trades Import_OMS Quer'!F7684</f>
        <v>0</v>
      </c>
      <c r="G7684">
        <f>'Previous Trades Import_OMS Quer'!G7684</f>
        <v>0</v>
      </c>
      <c r="H7684">
        <f>'Previous Trades Import_OMS Quer'!H7684</f>
        <v>0</v>
      </c>
      <c r="I7684">
        <f>'Previous Trades Import_OMS Quer'!I7684</f>
        <v>0</v>
      </c>
      <c r="J7684">
        <f>'Previous Trades Import_OMS Quer'!J7684</f>
        <v>0</v>
      </c>
      <c r="K7684">
        <f>'Previous Trades Import_OMS Quer'!K7684</f>
        <v>0</v>
      </c>
      <c r="L7684">
        <f>'Previous Trades Import_OMS Quer'!L7684</f>
        <v>0</v>
      </c>
      <c r="M7684">
        <f>'Previous Trades Import_OMS Quer'!M7684</f>
        <v>0</v>
      </c>
      <c r="N7684">
        <f>'Previous Trades Import_OMS Quer'!N7684</f>
        <v>0</v>
      </c>
      <c r="O7684" t="str">
        <f>CLEAN('Previous Trades Import_OMS Quer'!O7684)</f>
        <v/>
      </c>
      <c r="Q7684" s="25">
        <f t="shared" si="240"/>
        <v>0</v>
      </c>
      <c r="R7684" s="25" t="e">
        <f>VLOOKUP(O7684,'Currency Balance'!$O$3:$Q$32,3,0)</f>
        <v>#N/A</v>
      </c>
      <c r="S7684" t="e">
        <f t="shared" si="241"/>
        <v>#N/A</v>
      </c>
    </row>
    <row r="7685" spans="1:19">
      <c r="A7685">
        <f>'Previous Trades Import_OMS Quer'!A7685</f>
        <v>0</v>
      </c>
      <c r="B7685">
        <f>'Previous Trades Import_OMS Quer'!B7685</f>
        <v>0</v>
      </c>
      <c r="C7685" s="22">
        <f>'Previous Trades Import_OMS Quer'!C7685</f>
        <v>0</v>
      </c>
      <c r="D7685">
        <f>'Previous Trades Import_OMS Quer'!D7685</f>
        <v>0</v>
      </c>
      <c r="E7685" s="22">
        <f>'Previous Trades Import_OMS Quer'!E7685</f>
        <v>0</v>
      </c>
      <c r="F7685">
        <f>'Previous Trades Import_OMS Quer'!F7685</f>
        <v>0</v>
      </c>
      <c r="G7685">
        <f>'Previous Trades Import_OMS Quer'!G7685</f>
        <v>0</v>
      </c>
      <c r="H7685">
        <f>'Previous Trades Import_OMS Quer'!H7685</f>
        <v>0</v>
      </c>
      <c r="I7685">
        <f>'Previous Trades Import_OMS Quer'!I7685</f>
        <v>0</v>
      </c>
      <c r="J7685">
        <f>'Previous Trades Import_OMS Quer'!J7685</f>
        <v>0</v>
      </c>
      <c r="K7685">
        <f>'Previous Trades Import_OMS Quer'!K7685</f>
        <v>0</v>
      </c>
      <c r="L7685">
        <f>'Previous Trades Import_OMS Quer'!L7685</f>
        <v>0</v>
      </c>
      <c r="M7685">
        <f>'Previous Trades Import_OMS Quer'!M7685</f>
        <v>0</v>
      </c>
      <c r="N7685">
        <f>'Previous Trades Import_OMS Quer'!N7685</f>
        <v>0</v>
      </c>
      <c r="O7685" t="str">
        <f>CLEAN('Previous Trades Import_OMS Quer'!O7685)</f>
        <v/>
      </c>
      <c r="Q7685" s="25">
        <f t="shared" si="240"/>
        <v>0</v>
      </c>
      <c r="R7685" s="25" t="e">
        <f>VLOOKUP(O7685,'Currency Balance'!$O$3:$Q$32,3,0)</f>
        <v>#N/A</v>
      </c>
      <c r="S7685" t="e">
        <f t="shared" si="241"/>
        <v>#N/A</v>
      </c>
    </row>
    <row r="7686" spans="1:19">
      <c r="A7686">
        <f>'Previous Trades Import_OMS Quer'!A7686</f>
        <v>0</v>
      </c>
      <c r="B7686">
        <f>'Previous Trades Import_OMS Quer'!B7686</f>
        <v>0</v>
      </c>
      <c r="C7686" s="22">
        <f>'Previous Trades Import_OMS Quer'!C7686</f>
        <v>0</v>
      </c>
      <c r="D7686">
        <f>'Previous Trades Import_OMS Quer'!D7686</f>
        <v>0</v>
      </c>
      <c r="E7686" s="22">
        <f>'Previous Trades Import_OMS Quer'!E7686</f>
        <v>0</v>
      </c>
      <c r="F7686">
        <f>'Previous Trades Import_OMS Quer'!F7686</f>
        <v>0</v>
      </c>
      <c r="G7686">
        <f>'Previous Trades Import_OMS Quer'!G7686</f>
        <v>0</v>
      </c>
      <c r="H7686">
        <f>'Previous Trades Import_OMS Quer'!H7686</f>
        <v>0</v>
      </c>
      <c r="I7686">
        <f>'Previous Trades Import_OMS Quer'!I7686</f>
        <v>0</v>
      </c>
      <c r="J7686">
        <f>'Previous Trades Import_OMS Quer'!J7686</f>
        <v>0</v>
      </c>
      <c r="K7686">
        <f>'Previous Trades Import_OMS Quer'!K7686</f>
        <v>0</v>
      </c>
      <c r="L7686">
        <f>'Previous Trades Import_OMS Quer'!L7686</f>
        <v>0</v>
      </c>
      <c r="M7686">
        <f>'Previous Trades Import_OMS Quer'!M7686</f>
        <v>0</v>
      </c>
      <c r="N7686">
        <f>'Previous Trades Import_OMS Quer'!N7686</f>
        <v>0</v>
      </c>
      <c r="O7686" t="str">
        <f>CLEAN('Previous Trades Import_OMS Quer'!O7686)</f>
        <v/>
      </c>
      <c r="Q7686" s="25">
        <f t="shared" si="240"/>
        <v>0</v>
      </c>
      <c r="R7686" s="25" t="e">
        <f>VLOOKUP(O7686,'Currency Balance'!$O$3:$Q$32,3,0)</f>
        <v>#N/A</v>
      </c>
      <c r="S7686" t="e">
        <f t="shared" si="241"/>
        <v>#N/A</v>
      </c>
    </row>
    <row r="7687" spans="1:19">
      <c r="A7687">
        <f>'Previous Trades Import_OMS Quer'!A7687</f>
        <v>0</v>
      </c>
      <c r="B7687">
        <f>'Previous Trades Import_OMS Quer'!B7687</f>
        <v>0</v>
      </c>
      <c r="C7687" s="22">
        <f>'Previous Trades Import_OMS Quer'!C7687</f>
        <v>0</v>
      </c>
      <c r="D7687">
        <f>'Previous Trades Import_OMS Quer'!D7687</f>
        <v>0</v>
      </c>
      <c r="E7687" s="22">
        <f>'Previous Trades Import_OMS Quer'!E7687</f>
        <v>0</v>
      </c>
      <c r="F7687">
        <f>'Previous Trades Import_OMS Quer'!F7687</f>
        <v>0</v>
      </c>
      <c r="G7687">
        <f>'Previous Trades Import_OMS Quer'!G7687</f>
        <v>0</v>
      </c>
      <c r="H7687">
        <f>'Previous Trades Import_OMS Quer'!H7687</f>
        <v>0</v>
      </c>
      <c r="I7687">
        <f>'Previous Trades Import_OMS Quer'!I7687</f>
        <v>0</v>
      </c>
      <c r="J7687">
        <f>'Previous Trades Import_OMS Quer'!J7687</f>
        <v>0</v>
      </c>
      <c r="K7687">
        <f>'Previous Trades Import_OMS Quer'!K7687</f>
        <v>0</v>
      </c>
      <c r="L7687">
        <f>'Previous Trades Import_OMS Quer'!L7687</f>
        <v>0</v>
      </c>
      <c r="M7687">
        <f>'Previous Trades Import_OMS Quer'!M7687</f>
        <v>0</v>
      </c>
      <c r="N7687">
        <f>'Previous Trades Import_OMS Quer'!N7687</f>
        <v>0</v>
      </c>
      <c r="O7687" t="str">
        <f>CLEAN('Previous Trades Import_OMS Quer'!O7687)</f>
        <v/>
      </c>
      <c r="Q7687" s="25">
        <f t="shared" si="240"/>
        <v>0</v>
      </c>
      <c r="R7687" s="25" t="e">
        <f>VLOOKUP(O7687,'Currency Balance'!$O$3:$Q$32,3,0)</f>
        <v>#N/A</v>
      </c>
      <c r="S7687" t="e">
        <f t="shared" si="241"/>
        <v>#N/A</v>
      </c>
    </row>
    <row r="7688" spans="1:19">
      <c r="A7688">
        <f>'Previous Trades Import_OMS Quer'!A7688</f>
        <v>0</v>
      </c>
      <c r="B7688">
        <f>'Previous Trades Import_OMS Quer'!B7688</f>
        <v>0</v>
      </c>
      <c r="C7688" s="22">
        <f>'Previous Trades Import_OMS Quer'!C7688</f>
        <v>0</v>
      </c>
      <c r="D7688">
        <f>'Previous Trades Import_OMS Quer'!D7688</f>
        <v>0</v>
      </c>
      <c r="E7688" s="22">
        <f>'Previous Trades Import_OMS Quer'!E7688</f>
        <v>0</v>
      </c>
      <c r="F7688">
        <f>'Previous Trades Import_OMS Quer'!F7688</f>
        <v>0</v>
      </c>
      <c r="G7688">
        <f>'Previous Trades Import_OMS Quer'!G7688</f>
        <v>0</v>
      </c>
      <c r="H7688">
        <f>'Previous Trades Import_OMS Quer'!H7688</f>
        <v>0</v>
      </c>
      <c r="I7688">
        <f>'Previous Trades Import_OMS Quer'!I7688</f>
        <v>0</v>
      </c>
      <c r="J7688">
        <f>'Previous Trades Import_OMS Quer'!J7688</f>
        <v>0</v>
      </c>
      <c r="K7688">
        <f>'Previous Trades Import_OMS Quer'!K7688</f>
        <v>0</v>
      </c>
      <c r="L7688">
        <f>'Previous Trades Import_OMS Quer'!L7688</f>
        <v>0</v>
      </c>
      <c r="M7688">
        <f>'Previous Trades Import_OMS Quer'!M7688</f>
        <v>0</v>
      </c>
      <c r="N7688">
        <f>'Previous Trades Import_OMS Quer'!N7688</f>
        <v>0</v>
      </c>
      <c r="O7688" t="str">
        <f>CLEAN('Previous Trades Import_OMS Quer'!O7688)</f>
        <v/>
      </c>
      <c r="Q7688" s="25">
        <f t="shared" si="240"/>
        <v>0</v>
      </c>
      <c r="R7688" s="25" t="e">
        <f>VLOOKUP(O7688,'Currency Balance'!$O$3:$Q$32,3,0)</f>
        <v>#N/A</v>
      </c>
      <c r="S7688" t="e">
        <f t="shared" si="241"/>
        <v>#N/A</v>
      </c>
    </row>
    <row r="7689" spans="1:19">
      <c r="A7689">
        <f>'Previous Trades Import_OMS Quer'!A7689</f>
        <v>0</v>
      </c>
      <c r="B7689">
        <f>'Previous Trades Import_OMS Quer'!B7689</f>
        <v>0</v>
      </c>
      <c r="C7689" s="22">
        <f>'Previous Trades Import_OMS Quer'!C7689</f>
        <v>0</v>
      </c>
      <c r="D7689">
        <f>'Previous Trades Import_OMS Quer'!D7689</f>
        <v>0</v>
      </c>
      <c r="E7689" s="22">
        <f>'Previous Trades Import_OMS Quer'!E7689</f>
        <v>0</v>
      </c>
      <c r="F7689">
        <f>'Previous Trades Import_OMS Quer'!F7689</f>
        <v>0</v>
      </c>
      <c r="G7689">
        <f>'Previous Trades Import_OMS Quer'!G7689</f>
        <v>0</v>
      </c>
      <c r="H7689">
        <f>'Previous Trades Import_OMS Quer'!H7689</f>
        <v>0</v>
      </c>
      <c r="I7689">
        <f>'Previous Trades Import_OMS Quer'!I7689</f>
        <v>0</v>
      </c>
      <c r="J7689">
        <f>'Previous Trades Import_OMS Quer'!J7689</f>
        <v>0</v>
      </c>
      <c r="K7689">
        <f>'Previous Trades Import_OMS Quer'!K7689</f>
        <v>0</v>
      </c>
      <c r="L7689">
        <f>'Previous Trades Import_OMS Quer'!L7689</f>
        <v>0</v>
      </c>
      <c r="M7689">
        <f>'Previous Trades Import_OMS Quer'!M7689</f>
        <v>0</v>
      </c>
      <c r="N7689">
        <f>'Previous Trades Import_OMS Quer'!N7689</f>
        <v>0</v>
      </c>
      <c r="O7689" t="str">
        <f>CLEAN('Previous Trades Import_OMS Quer'!O7689)</f>
        <v/>
      </c>
      <c r="Q7689" s="25">
        <f t="shared" si="240"/>
        <v>0</v>
      </c>
      <c r="R7689" s="25" t="e">
        <f>VLOOKUP(O7689,'Currency Balance'!$O$3:$Q$32,3,0)</f>
        <v>#N/A</v>
      </c>
      <c r="S7689" t="e">
        <f t="shared" si="241"/>
        <v>#N/A</v>
      </c>
    </row>
    <row r="7690" spans="1:19">
      <c r="A7690">
        <f>'Previous Trades Import_OMS Quer'!A7690</f>
        <v>0</v>
      </c>
      <c r="B7690">
        <f>'Previous Trades Import_OMS Quer'!B7690</f>
        <v>0</v>
      </c>
      <c r="C7690" s="22">
        <f>'Previous Trades Import_OMS Quer'!C7690</f>
        <v>0</v>
      </c>
      <c r="D7690">
        <f>'Previous Trades Import_OMS Quer'!D7690</f>
        <v>0</v>
      </c>
      <c r="E7690" s="22">
        <f>'Previous Trades Import_OMS Quer'!E7690</f>
        <v>0</v>
      </c>
      <c r="F7690">
        <f>'Previous Trades Import_OMS Quer'!F7690</f>
        <v>0</v>
      </c>
      <c r="G7690">
        <f>'Previous Trades Import_OMS Quer'!G7690</f>
        <v>0</v>
      </c>
      <c r="H7690">
        <f>'Previous Trades Import_OMS Quer'!H7690</f>
        <v>0</v>
      </c>
      <c r="I7690">
        <f>'Previous Trades Import_OMS Quer'!I7690</f>
        <v>0</v>
      </c>
      <c r="J7690">
        <f>'Previous Trades Import_OMS Quer'!J7690</f>
        <v>0</v>
      </c>
      <c r="K7690">
        <f>'Previous Trades Import_OMS Quer'!K7690</f>
        <v>0</v>
      </c>
      <c r="L7690">
        <f>'Previous Trades Import_OMS Quer'!L7690</f>
        <v>0</v>
      </c>
      <c r="M7690">
        <f>'Previous Trades Import_OMS Quer'!M7690</f>
        <v>0</v>
      </c>
      <c r="N7690">
        <f>'Previous Trades Import_OMS Quer'!N7690</f>
        <v>0</v>
      </c>
      <c r="O7690" t="str">
        <f>CLEAN('Previous Trades Import_OMS Quer'!O7690)</f>
        <v/>
      </c>
      <c r="Q7690" s="25">
        <f t="shared" si="240"/>
        <v>0</v>
      </c>
      <c r="R7690" s="25" t="e">
        <f>VLOOKUP(O7690,'Currency Balance'!$O$3:$Q$32,3,0)</f>
        <v>#N/A</v>
      </c>
      <c r="S7690" t="e">
        <f t="shared" si="241"/>
        <v>#N/A</v>
      </c>
    </row>
    <row r="7691" spans="1:19">
      <c r="A7691">
        <f>'Previous Trades Import_OMS Quer'!A7691</f>
        <v>0</v>
      </c>
      <c r="B7691">
        <f>'Previous Trades Import_OMS Quer'!B7691</f>
        <v>0</v>
      </c>
      <c r="C7691" s="22">
        <f>'Previous Trades Import_OMS Quer'!C7691</f>
        <v>0</v>
      </c>
      <c r="D7691">
        <f>'Previous Trades Import_OMS Quer'!D7691</f>
        <v>0</v>
      </c>
      <c r="E7691" s="22">
        <f>'Previous Trades Import_OMS Quer'!E7691</f>
        <v>0</v>
      </c>
      <c r="F7691">
        <f>'Previous Trades Import_OMS Quer'!F7691</f>
        <v>0</v>
      </c>
      <c r="G7691">
        <f>'Previous Trades Import_OMS Quer'!G7691</f>
        <v>0</v>
      </c>
      <c r="H7691">
        <f>'Previous Trades Import_OMS Quer'!H7691</f>
        <v>0</v>
      </c>
      <c r="I7691">
        <f>'Previous Trades Import_OMS Quer'!I7691</f>
        <v>0</v>
      </c>
      <c r="J7691">
        <f>'Previous Trades Import_OMS Quer'!J7691</f>
        <v>0</v>
      </c>
      <c r="K7691">
        <f>'Previous Trades Import_OMS Quer'!K7691</f>
        <v>0</v>
      </c>
      <c r="L7691">
        <f>'Previous Trades Import_OMS Quer'!L7691</f>
        <v>0</v>
      </c>
      <c r="M7691">
        <f>'Previous Trades Import_OMS Quer'!M7691</f>
        <v>0</v>
      </c>
      <c r="N7691">
        <f>'Previous Trades Import_OMS Quer'!N7691</f>
        <v>0</v>
      </c>
      <c r="O7691" t="str">
        <f>CLEAN('Previous Trades Import_OMS Quer'!O7691)</f>
        <v/>
      </c>
      <c r="Q7691" s="25">
        <f t="shared" si="240"/>
        <v>0</v>
      </c>
      <c r="R7691" s="25" t="e">
        <f>VLOOKUP(O7691,'Currency Balance'!$O$3:$Q$32,3,0)</f>
        <v>#N/A</v>
      </c>
      <c r="S7691" t="e">
        <f t="shared" si="241"/>
        <v>#N/A</v>
      </c>
    </row>
    <row r="7692" spans="1:19">
      <c r="A7692">
        <f>'Previous Trades Import_OMS Quer'!A7692</f>
        <v>0</v>
      </c>
      <c r="B7692">
        <f>'Previous Trades Import_OMS Quer'!B7692</f>
        <v>0</v>
      </c>
      <c r="C7692" s="22">
        <f>'Previous Trades Import_OMS Quer'!C7692</f>
        <v>0</v>
      </c>
      <c r="D7692">
        <f>'Previous Trades Import_OMS Quer'!D7692</f>
        <v>0</v>
      </c>
      <c r="E7692" s="22">
        <f>'Previous Trades Import_OMS Quer'!E7692</f>
        <v>0</v>
      </c>
      <c r="F7692">
        <f>'Previous Trades Import_OMS Quer'!F7692</f>
        <v>0</v>
      </c>
      <c r="G7692">
        <f>'Previous Trades Import_OMS Quer'!G7692</f>
        <v>0</v>
      </c>
      <c r="H7692">
        <f>'Previous Trades Import_OMS Quer'!H7692</f>
        <v>0</v>
      </c>
      <c r="I7692">
        <f>'Previous Trades Import_OMS Quer'!I7692</f>
        <v>0</v>
      </c>
      <c r="J7692">
        <f>'Previous Trades Import_OMS Quer'!J7692</f>
        <v>0</v>
      </c>
      <c r="K7692">
        <f>'Previous Trades Import_OMS Quer'!K7692</f>
        <v>0</v>
      </c>
      <c r="L7692">
        <f>'Previous Trades Import_OMS Quer'!L7692</f>
        <v>0</v>
      </c>
      <c r="M7692">
        <f>'Previous Trades Import_OMS Quer'!M7692</f>
        <v>0</v>
      </c>
      <c r="N7692">
        <f>'Previous Trades Import_OMS Quer'!N7692</f>
        <v>0</v>
      </c>
      <c r="O7692" t="str">
        <f>CLEAN('Previous Trades Import_OMS Quer'!O7692)</f>
        <v/>
      </c>
      <c r="Q7692" s="25">
        <f t="shared" si="240"/>
        <v>0</v>
      </c>
      <c r="R7692" s="25" t="e">
        <f>VLOOKUP(O7692,'Currency Balance'!$O$3:$Q$32,3,0)</f>
        <v>#N/A</v>
      </c>
      <c r="S7692" t="e">
        <f t="shared" si="241"/>
        <v>#N/A</v>
      </c>
    </row>
    <row r="7693" spans="1:19">
      <c r="A7693">
        <f>'Previous Trades Import_OMS Quer'!A7693</f>
        <v>0</v>
      </c>
      <c r="B7693">
        <f>'Previous Trades Import_OMS Quer'!B7693</f>
        <v>0</v>
      </c>
      <c r="C7693" s="22">
        <f>'Previous Trades Import_OMS Quer'!C7693</f>
        <v>0</v>
      </c>
      <c r="D7693">
        <f>'Previous Trades Import_OMS Quer'!D7693</f>
        <v>0</v>
      </c>
      <c r="E7693" s="22">
        <f>'Previous Trades Import_OMS Quer'!E7693</f>
        <v>0</v>
      </c>
      <c r="F7693">
        <f>'Previous Trades Import_OMS Quer'!F7693</f>
        <v>0</v>
      </c>
      <c r="G7693">
        <f>'Previous Trades Import_OMS Quer'!G7693</f>
        <v>0</v>
      </c>
      <c r="H7693">
        <f>'Previous Trades Import_OMS Quer'!H7693</f>
        <v>0</v>
      </c>
      <c r="I7693">
        <f>'Previous Trades Import_OMS Quer'!I7693</f>
        <v>0</v>
      </c>
      <c r="J7693">
        <f>'Previous Trades Import_OMS Quer'!J7693</f>
        <v>0</v>
      </c>
      <c r="K7693">
        <f>'Previous Trades Import_OMS Quer'!K7693</f>
        <v>0</v>
      </c>
      <c r="L7693">
        <f>'Previous Trades Import_OMS Quer'!L7693</f>
        <v>0</v>
      </c>
      <c r="M7693">
        <f>'Previous Trades Import_OMS Quer'!M7693</f>
        <v>0</v>
      </c>
      <c r="N7693">
        <f>'Previous Trades Import_OMS Quer'!N7693</f>
        <v>0</v>
      </c>
      <c r="O7693" t="str">
        <f>CLEAN('Previous Trades Import_OMS Quer'!O7693)</f>
        <v/>
      </c>
      <c r="Q7693" s="25">
        <f t="shared" si="240"/>
        <v>0</v>
      </c>
      <c r="R7693" s="25" t="e">
        <f>VLOOKUP(O7693,'Currency Balance'!$O$3:$Q$32,3,0)</f>
        <v>#N/A</v>
      </c>
      <c r="S7693" t="e">
        <f t="shared" si="241"/>
        <v>#N/A</v>
      </c>
    </row>
    <row r="7694" spans="1:19">
      <c r="A7694">
        <f>'Previous Trades Import_OMS Quer'!A7694</f>
        <v>0</v>
      </c>
      <c r="B7694">
        <f>'Previous Trades Import_OMS Quer'!B7694</f>
        <v>0</v>
      </c>
      <c r="C7694" s="22">
        <f>'Previous Trades Import_OMS Quer'!C7694</f>
        <v>0</v>
      </c>
      <c r="D7694">
        <f>'Previous Trades Import_OMS Quer'!D7694</f>
        <v>0</v>
      </c>
      <c r="E7694" s="22">
        <f>'Previous Trades Import_OMS Quer'!E7694</f>
        <v>0</v>
      </c>
      <c r="F7694">
        <f>'Previous Trades Import_OMS Quer'!F7694</f>
        <v>0</v>
      </c>
      <c r="G7694">
        <f>'Previous Trades Import_OMS Quer'!G7694</f>
        <v>0</v>
      </c>
      <c r="H7694">
        <f>'Previous Trades Import_OMS Quer'!H7694</f>
        <v>0</v>
      </c>
      <c r="I7694">
        <f>'Previous Trades Import_OMS Quer'!I7694</f>
        <v>0</v>
      </c>
      <c r="J7694">
        <f>'Previous Trades Import_OMS Quer'!J7694</f>
        <v>0</v>
      </c>
      <c r="K7694">
        <f>'Previous Trades Import_OMS Quer'!K7694</f>
        <v>0</v>
      </c>
      <c r="L7694">
        <f>'Previous Trades Import_OMS Quer'!L7694</f>
        <v>0</v>
      </c>
      <c r="M7694">
        <f>'Previous Trades Import_OMS Quer'!M7694</f>
        <v>0</v>
      </c>
      <c r="N7694">
        <f>'Previous Trades Import_OMS Quer'!N7694</f>
        <v>0</v>
      </c>
      <c r="O7694" t="str">
        <f>CLEAN('Previous Trades Import_OMS Quer'!O7694)</f>
        <v/>
      </c>
      <c r="Q7694" s="25">
        <f t="shared" si="240"/>
        <v>0</v>
      </c>
      <c r="R7694" s="25" t="e">
        <f>VLOOKUP(O7694,'Currency Balance'!$O$3:$Q$32,3,0)</f>
        <v>#N/A</v>
      </c>
      <c r="S7694" t="e">
        <f t="shared" si="241"/>
        <v>#N/A</v>
      </c>
    </row>
    <row r="7695" spans="1:19">
      <c r="A7695">
        <f>'Previous Trades Import_OMS Quer'!A7695</f>
        <v>0</v>
      </c>
      <c r="B7695">
        <f>'Previous Trades Import_OMS Quer'!B7695</f>
        <v>0</v>
      </c>
      <c r="C7695" s="22">
        <f>'Previous Trades Import_OMS Quer'!C7695</f>
        <v>0</v>
      </c>
      <c r="D7695">
        <f>'Previous Trades Import_OMS Quer'!D7695</f>
        <v>0</v>
      </c>
      <c r="E7695" s="22">
        <f>'Previous Trades Import_OMS Quer'!E7695</f>
        <v>0</v>
      </c>
      <c r="F7695">
        <f>'Previous Trades Import_OMS Quer'!F7695</f>
        <v>0</v>
      </c>
      <c r="G7695">
        <f>'Previous Trades Import_OMS Quer'!G7695</f>
        <v>0</v>
      </c>
      <c r="H7695">
        <f>'Previous Trades Import_OMS Quer'!H7695</f>
        <v>0</v>
      </c>
      <c r="I7695">
        <f>'Previous Trades Import_OMS Quer'!I7695</f>
        <v>0</v>
      </c>
      <c r="J7695">
        <f>'Previous Trades Import_OMS Quer'!J7695</f>
        <v>0</v>
      </c>
      <c r="K7695">
        <f>'Previous Trades Import_OMS Quer'!K7695</f>
        <v>0</v>
      </c>
      <c r="L7695">
        <f>'Previous Trades Import_OMS Quer'!L7695</f>
        <v>0</v>
      </c>
      <c r="M7695">
        <f>'Previous Trades Import_OMS Quer'!M7695</f>
        <v>0</v>
      </c>
      <c r="N7695">
        <f>'Previous Trades Import_OMS Quer'!N7695</f>
        <v>0</v>
      </c>
      <c r="O7695" t="str">
        <f>CLEAN('Previous Trades Import_OMS Quer'!O7695)</f>
        <v/>
      </c>
      <c r="Q7695" s="25">
        <f t="shared" si="240"/>
        <v>0</v>
      </c>
      <c r="R7695" s="25" t="e">
        <f>VLOOKUP(O7695,'Currency Balance'!$O$3:$Q$32,3,0)</f>
        <v>#N/A</v>
      </c>
      <c r="S7695" t="e">
        <f t="shared" si="241"/>
        <v>#N/A</v>
      </c>
    </row>
    <row r="7696" spans="1:19">
      <c r="A7696">
        <f>'Previous Trades Import_OMS Quer'!A7696</f>
        <v>0</v>
      </c>
      <c r="B7696">
        <f>'Previous Trades Import_OMS Quer'!B7696</f>
        <v>0</v>
      </c>
      <c r="C7696" s="22">
        <f>'Previous Trades Import_OMS Quer'!C7696</f>
        <v>0</v>
      </c>
      <c r="D7696">
        <f>'Previous Trades Import_OMS Quer'!D7696</f>
        <v>0</v>
      </c>
      <c r="E7696" s="22">
        <f>'Previous Trades Import_OMS Quer'!E7696</f>
        <v>0</v>
      </c>
      <c r="F7696">
        <f>'Previous Trades Import_OMS Quer'!F7696</f>
        <v>0</v>
      </c>
      <c r="G7696">
        <f>'Previous Trades Import_OMS Quer'!G7696</f>
        <v>0</v>
      </c>
      <c r="H7696">
        <f>'Previous Trades Import_OMS Quer'!H7696</f>
        <v>0</v>
      </c>
      <c r="I7696">
        <f>'Previous Trades Import_OMS Quer'!I7696</f>
        <v>0</v>
      </c>
      <c r="J7696">
        <f>'Previous Trades Import_OMS Quer'!J7696</f>
        <v>0</v>
      </c>
      <c r="K7696">
        <f>'Previous Trades Import_OMS Quer'!K7696</f>
        <v>0</v>
      </c>
      <c r="L7696">
        <f>'Previous Trades Import_OMS Quer'!L7696</f>
        <v>0</v>
      </c>
      <c r="M7696">
        <f>'Previous Trades Import_OMS Quer'!M7696</f>
        <v>0</v>
      </c>
      <c r="N7696">
        <f>'Previous Trades Import_OMS Quer'!N7696</f>
        <v>0</v>
      </c>
      <c r="O7696" t="str">
        <f>CLEAN('Previous Trades Import_OMS Quer'!O7696)</f>
        <v/>
      </c>
      <c r="Q7696" s="25">
        <f t="shared" si="240"/>
        <v>0</v>
      </c>
      <c r="R7696" s="25" t="e">
        <f>VLOOKUP(O7696,'Currency Balance'!$O$3:$Q$32,3,0)</f>
        <v>#N/A</v>
      </c>
      <c r="S7696" t="e">
        <f t="shared" si="241"/>
        <v>#N/A</v>
      </c>
    </row>
    <row r="7697" spans="1:19">
      <c r="A7697">
        <f>'Previous Trades Import_OMS Quer'!A7697</f>
        <v>0</v>
      </c>
      <c r="B7697">
        <f>'Previous Trades Import_OMS Quer'!B7697</f>
        <v>0</v>
      </c>
      <c r="C7697" s="22">
        <f>'Previous Trades Import_OMS Quer'!C7697</f>
        <v>0</v>
      </c>
      <c r="D7697">
        <f>'Previous Trades Import_OMS Quer'!D7697</f>
        <v>0</v>
      </c>
      <c r="E7697" s="22">
        <f>'Previous Trades Import_OMS Quer'!E7697</f>
        <v>0</v>
      </c>
      <c r="F7697">
        <f>'Previous Trades Import_OMS Quer'!F7697</f>
        <v>0</v>
      </c>
      <c r="G7697">
        <f>'Previous Trades Import_OMS Quer'!G7697</f>
        <v>0</v>
      </c>
      <c r="H7697">
        <f>'Previous Trades Import_OMS Quer'!H7697</f>
        <v>0</v>
      </c>
      <c r="I7697">
        <f>'Previous Trades Import_OMS Quer'!I7697</f>
        <v>0</v>
      </c>
      <c r="J7697">
        <f>'Previous Trades Import_OMS Quer'!J7697</f>
        <v>0</v>
      </c>
      <c r="K7697">
        <f>'Previous Trades Import_OMS Quer'!K7697</f>
        <v>0</v>
      </c>
      <c r="L7697">
        <f>'Previous Trades Import_OMS Quer'!L7697</f>
        <v>0</v>
      </c>
      <c r="M7697">
        <f>'Previous Trades Import_OMS Quer'!M7697</f>
        <v>0</v>
      </c>
      <c r="N7697">
        <f>'Previous Trades Import_OMS Quer'!N7697</f>
        <v>0</v>
      </c>
      <c r="O7697" t="str">
        <f>CLEAN('Previous Trades Import_OMS Quer'!O7697)</f>
        <v/>
      </c>
      <c r="Q7697" s="25">
        <f t="shared" si="240"/>
        <v>0</v>
      </c>
      <c r="R7697" s="25" t="e">
        <f>VLOOKUP(O7697,'Currency Balance'!$O$3:$Q$32,3,0)</f>
        <v>#N/A</v>
      </c>
      <c r="S7697" t="e">
        <f t="shared" si="241"/>
        <v>#N/A</v>
      </c>
    </row>
    <row r="7698" spans="1:19">
      <c r="A7698">
        <f>'Previous Trades Import_OMS Quer'!A7698</f>
        <v>0</v>
      </c>
      <c r="B7698">
        <f>'Previous Trades Import_OMS Quer'!B7698</f>
        <v>0</v>
      </c>
      <c r="C7698" s="22">
        <f>'Previous Trades Import_OMS Quer'!C7698</f>
        <v>0</v>
      </c>
      <c r="D7698">
        <f>'Previous Trades Import_OMS Quer'!D7698</f>
        <v>0</v>
      </c>
      <c r="E7698" s="22">
        <f>'Previous Trades Import_OMS Quer'!E7698</f>
        <v>0</v>
      </c>
      <c r="F7698">
        <f>'Previous Trades Import_OMS Quer'!F7698</f>
        <v>0</v>
      </c>
      <c r="G7698">
        <f>'Previous Trades Import_OMS Quer'!G7698</f>
        <v>0</v>
      </c>
      <c r="H7698">
        <f>'Previous Trades Import_OMS Quer'!H7698</f>
        <v>0</v>
      </c>
      <c r="I7698">
        <f>'Previous Trades Import_OMS Quer'!I7698</f>
        <v>0</v>
      </c>
      <c r="J7698">
        <f>'Previous Trades Import_OMS Quer'!J7698</f>
        <v>0</v>
      </c>
      <c r="K7698">
        <f>'Previous Trades Import_OMS Quer'!K7698</f>
        <v>0</v>
      </c>
      <c r="L7698">
        <f>'Previous Trades Import_OMS Quer'!L7698</f>
        <v>0</v>
      </c>
      <c r="M7698">
        <f>'Previous Trades Import_OMS Quer'!M7698</f>
        <v>0</v>
      </c>
      <c r="N7698">
        <f>'Previous Trades Import_OMS Quer'!N7698</f>
        <v>0</v>
      </c>
      <c r="O7698" t="str">
        <f>CLEAN('Previous Trades Import_OMS Quer'!O7698)</f>
        <v/>
      </c>
      <c r="Q7698" s="25">
        <f t="shared" si="240"/>
        <v>0</v>
      </c>
      <c r="R7698" s="25" t="e">
        <f>VLOOKUP(O7698,'Currency Balance'!$O$3:$Q$32,3,0)</f>
        <v>#N/A</v>
      </c>
      <c r="S7698" t="e">
        <f t="shared" si="241"/>
        <v>#N/A</v>
      </c>
    </row>
    <row r="7699" spans="1:19">
      <c r="A7699">
        <f>'Previous Trades Import_OMS Quer'!A7699</f>
        <v>0</v>
      </c>
      <c r="B7699">
        <f>'Previous Trades Import_OMS Quer'!B7699</f>
        <v>0</v>
      </c>
      <c r="C7699" s="22">
        <f>'Previous Trades Import_OMS Quer'!C7699</f>
        <v>0</v>
      </c>
      <c r="D7699">
        <f>'Previous Trades Import_OMS Quer'!D7699</f>
        <v>0</v>
      </c>
      <c r="E7699" s="22">
        <f>'Previous Trades Import_OMS Quer'!E7699</f>
        <v>0</v>
      </c>
      <c r="F7699">
        <f>'Previous Trades Import_OMS Quer'!F7699</f>
        <v>0</v>
      </c>
      <c r="G7699">
        <f>'Previous Trades Import_OMS Quer'!G7699</f>
        <v>0</v>
      </c>
      <c r="H7699">
        <f>'Previous Trades Import_OMS Quer'!H7699</f>
        <v>0</v>
      </c>
      <c r="I7699">
        <f>'Previous Trades Import_OMS Quer'!I7699</f>
        <v>0</v>
      </c>
      <c r="J7699">
        <f>'Previous Trades Import_OMS Quer'!J7699</f>
        <v>0</v>
      </c>
      <c r="K7699">
        <f>'Previous Trades Import_OMS Quer'!K7699</f>
        <v>0</v>
      </c>
      <c r="L7699">
        <f>'Previous Trades Import_OMS Quer'!L7699</f>
        <v>0</v>
      </c>
      <c r="M7699">
        <f>'Previous Trades Import_OMS Quer'!M7699</f>
        <v>0</v>
      </c>
      <c r="N7699">
        <f>'Previous Trades Import_OMS Quer'!N7699</f>
        <v>0</v>
      </c>
      <c r="O7699" t="str">
        <f>CLEAN('Previous Trades Import_OMS Quer'!O7699)</f>
        <v/>
      </c>
      <c r="Q7699" s="25">
        <f t="shared" si="240"/>
        <v>0</v>
      </c>
      <c r="R7699" s="25" t="e">
        <f>VLOOKUP(O7699,'Currency Balance'!$O$3:$Q$32,3,0)</f>
        <v>#N/A</v>
      </c>
      <c r="S7699" t="e">
        <f t="shared" si="241"/>
        <v>#N/A</v>
      </c>
    </row>
    <row r="7700" spans="1:19">
      <c r="A7700">
        <f>'Previous Trades Import_OMS Quer'!A7700</f>
        <v>0</v>
      </c>
      <c r="B7700">
        <f>'Previous Trades Import_OMS Quer'!B7700</f>
        <v>0</v>
      </c>
      <c r="C7700" s="22">
        <f>'Previous Trades Import_OMS Quer'!C7700</f>
        <v>0</v>
      </c>
      <c r="D7700">
        <f>'Previous Trades Import_OMS Quer'!D7700</f>
        <v>0</v>
      </c>
      <c r="E7700" s="22">
        <f>'Previous Trades Import_OMS Quer'!E7700</f>
        <v>0</v>
      </c>
      <c r="F7700">
        <f>'Previous Trades Import_OMS Quer'!F7700</f>
        <v>0</v>
      </c>
      <c r="G7700">
        <f>'Previous Trades Import_OMS Quer'!G7700</f>
        <v>0</v>
      </c>
      <c r="H7700">
        <f>'Previous Trades Import_OMS Quer'!H7700</f>
        <v>0</v>
      </c>
      <c r="I7700">
        <f>'Previous Trades Import_OMS Quer'!I7700</f>
        <v>0</v>
      </c>
      <c r="J7700">
        <f>'Previous Trades Import_OMS Quer'!J7700</f>
        <v>0</v>
      </c>
      <c r="K7700">
        <f>'Previous Trades Import_OMS Quer'!K7700</f>
        <v>0</v>
      </c>
      <c r="L7700">
        <f>'Previous Trades Import_OMS Quer'!L7700</f>
        <v>0</v>
      </c>
      <c r="M7700">
        <f>'Previous Trades Import_OMS Quer'!M7700</f>
        <v>0</v>
      </c>
      <c r="N7700">
        <f>'Previous Trades Import_OMS Quer'!N7700</f>
        <v>0</v>
      </c>
      <c r="O7700" t="str">
        <f>CLEAN('Previous Trades Import_OMS Quer'!O7700)</f>
        <v/>
      </c>
      <c r="Q7700" s="25">
        <f t="shared" si="240"/>
        <v>0</v>
      </c>
      <c r="R7700" s="25" t="e">
        <f>VLOOKUP(O7700,'Currency Balance'!$O$3:$Q$32,3,0)</f>
        <v>#N/A</v>
      </c>
      <c r="S7700" t="e">
        <f t="shared" si="241"/>
        <v>#N/A</v>
      </c>
    </row>
    <row r="7701" spans="1:19">
      <c r="A7701">
        <f>'Previous Trades Import_OMS Quer'!A7701</f>
        <v>0</v>
      </c>
      <c r="B7701">
        <f>'Previous Trades Import_OMS Quer'!B7701</f>
        <v>0</v>
      </c>
      <c r="C7701" s="22">
        <f>'Previous Trades Import_OMS Quer'!C7701</f>
        <v>0</v>
      </c>
      <c r="D7701">
        <f>'Previous Trades Import_OMS Quer'!D7701</f>
        <v>0</v>
      </c>
      <c r="E7701" s="22">
        <f>'Previous Trades Import_OMS Quer'!E7701</f>
        <v>0</v>
      </c>
      <c r="F7701">
        <f>'Previous Trades Import_OMS Quer'!F7701</f>
        <v>0</v>
      </c>
      <c r="G7701">
        <f>'Previous Trades Import_OMS Quer'!G7701</f>
        <v>0</v>
      </c>
      <c r="H7701">
        <f>'Previous Trades Import_OMS Quer'!H7701</f>
        <v>0</v>
      </c>
      <c r="I7701">
        <f>'Previous Trades Import_OMS Quer'!I7701</f>
        <v>0</v>
      </c>
      <c r="J7701">
        <f>'Previous Trades Import_OMS Quer'!J7701</f>
        <v>0</v>
      </c>
      <c r="K7701">
        <f>'Previous Trades Import_OMS Quer'!K7701</f>
        <v>0</v>
      </c>
      <c r="L7701">
        <f>'Previous Trades Import_OMS Quer'!L7701</f>
        <v>0</v>
      </c>
      <c r="M7701">
        <f>'Previous Trades Import_OMS Quer'!M7701</f>
        <v>0</v>
      </c>
      <c r="N7701">
        <f>'Previous Trades Import_OMS Quer'!N7701</f>
        <v>0</v>
      </c>
      <c r="O7701" t="str">
        <f>CLEAN('Previous Trades Import_OMS Quer'!O7701)</f>
        <v/>
      </c>
      <c r="Q7701" s="25">
        <f t="shared" si="240"/>
        <v>0</v>
      </c>
      <c r="R7701" s="25" t="e">
        <f>VLOOKUP(O7701,'Currency Balance'!$O$3:$Q$32,3,0)</f>
        <v>#N/A</v>
      </c>
      <c r="S7701" t="e">
        <f t="shared" si="241"/>
        <v>#N/A</v>
      </c>
    </row>
    <row r="7702" spans="1:19">
      <c r="A7702">
        <f>'Previous Trades Import_OMS Quer'!A7702</f>
        <v>0</v>
      </c>
      <c r="B7702">
        <f>'Previous Trades Import_OMS Quer'!B7702</f>
        <v>0</v>
      </c>
      <c r="C7702" s="22">
        <f>'Previous Trades Import_OMS Quer'!C7702</f>
        <v>0</v>
      </c>
      <c r="D7702">
        <f>'Previous Trades Import_OMS Quer'!D7702</f>
        <v>0</v>
      </c>
      <c r="E7702" s="22">
        <f>'Previous Trades Import_OMS Quer'!E7702</f>
        <v>0</v>
      </c>
      <c r="F7702">
        <f>'Previous Trades Import_OMS Quer'!F7702</f>
        <v>0</v>
      </c>
      <c r="G7702">
        <f>'Previous Trades Import_OMS Quer'!G7702</f>
        <v>0</v>
      </c>
      <c r="H7702">
        <f>'Previous Trades Import_OMS Quer'!H7702</f>
        <v>0</v>
      </c>
      <c r="I7702">
        <f>'Previous Trades Import_OMS Quer'!I7702</f>
        <v>0</v>
      </c>
      <c r="J7702">
        <f>'Previous Trades Import_OMS Quer'!J7702</f>
        <v>0</v>
      </c>
      <c r="K7702">
        <f>'Previous Trades Import_OMS Quer'!K7702</f>
        <v>0</v>
      </c>
      <c r="L7702">
        <f>'Previous Trades Import_OMS Quer'!L7702</f>
        <v>0</v>
      </c>
      <c r="M7702">
        <f>'Previous Trades Import_OMS Quer'!M7702</f>
        <v>0</v>
      </c>
      <c r="N7702">
        <f>'Previous Trades Import_OMS Quer'!N7702</f>
        <v>0</v>
      </c>
      <c r="O7702" t="str">
        <f>CLEAN('Previous Trades Import_OMS Quer'!O7702)</f>
        <v/>
      </c>
      <c r="Q7702" s="25">
        <f t="shared" si="240"/>
        <v>0</v>
      </c>
      <c r="R7702" s="25" t="e">
        <f>VLOOKUP(O7702,'Currency Balance'!$O$3:$Q$32,3,0)</f>
        <v>#N/A</v>
      </c>
      <c r="S7702" t="e">
        <f t="shared" si="241"/>
        <v>#N/A</v>
      </c>
    </row>
    <row r="7703" spans="1:19">
      <c r="A7703">
        <f>'Previous Trades Import_OMS Quer'!A7703</f>
        <v>0</v>
      </c>
      <c r="B7703">
        <f>'Previous Trades Import_OMS Quer'!B7703</f>
        <v>0</v>
      </c>
      <c r="C7703" s="22">
        <f>'Previous Trades Import_OMS Quer'!C7703</f>
        <v>0</v>
      </c>
      <c r="D7703">
        <f>'Previous Trades Import_OMS Quer'!D7703</f>
        <v>0</v>
      </c>
      <c r="E7703" s="22">
        <f>'Previous Trades Import_OMS Quer'!E7703</f>
        <v>0</v>
      </c>
      <c r="F7703">
        <f>'Previous Trades Import_OMS Quer'!F7703</f>
        <v>0</v>
      </c>
      <c r="G7703">
        <f>'Previous Trades Import_OMS Quer'!G7703</f>
        <v>0</v>
      </c>
      <c r="H7703">
        <f>'Previous Trades Import_OMS Quer'!H7703</f>
        <v>0</v>
      </c>
      <c r="I7703">
        <f>'Previous Trades Import_OMS Quer'!I7703</f>
        <v>0</v>
      </c>
      <c r="J7703">
        <f>'Previous Trades Import_OMS Quer'!J7703</f>
        <v>0</v>
      </c>
      <c r="K7703">
        <f>'Previous Trades Import_OMS Quer'!K7703</f>
        <v>0</v>
      </c>
      <c r="L7703">
        <f>'Previous Trades Import_OMS Quer'!L7703</f>
        <v>0</v>
      </c>
      <c r="M7703">
        <f>'Previous Trades Import_OMS Quer'!M7703</f>
        <v>0</v>
      </c>
      <c r="N7703">
        <f>'Previous Trades Import_OMS Quer'!N7703</f>
        <v>0</v>
      </c>
      <c r="O7703" t="str">
        <f>CLEAN('Previous Trades Import_OMS Quer'!O7703)</f>
        <v/>
      </c>
      <c r="Q7703" s="25">
        <f t="shared" si="240"/>
        <v>0</v>
      </c>
      <c r="R7703" s="25" t="e">
        <f>VLOOKUP(O7703,'Currency Balance'!$O$3:$Q$32,3,0)</f>
        <v>#N/A</v>
      </c>
      <c r="S7703" t="e">
        <f t="shared" si="241"/>
        <v>#N/A</v>
      </c>
    </row>
    <row r="7704" spans="1:19">
      <c r="A7704">
        <f>'Previous Trades Import_OMS Quer'!A7704</f>
        <v>0</v>
      </c>
      <c r="B7704">
        <f>'Previous Trades Import_OMS Quer'!B7704</f>
        <v>0</v>
      </c>
      <c r="C7704" s="22">
        <f>'Previous Trades Import_OMS Quer'!C7704</f>
        <v>0</v>
      </c>
      <c r="D7704">
        <f>'Previous Trades Import_OMS Quer'!D7704</f>
        <v>0</v>
      </c>
      <c r="E7704" s="22">
        <f>'Previous Trades Import_OMS Quer'!E7704</f>
        <v>0</v>
      </c>
      <c r="F7704">
        <f>'Previous Trades Import_OMS Quer'!F7704</f>
        <v>0</v>
      </c>
      <c r="G7704">
        <f>'Previous Trades Import_OMS Quer'!G7704</f>
        <v>0</v>
      </c>
      <c r="H7704">
        <f>'Previous Trades Import_OMS Quer'!H7704</f>
        <v>0</v>
      </c>
      <c r="I7704">
        <f>'Previous Trades Import_OMS Quer'!I7704</f>
        <v>0</v>
      </c>
      <c r="J7704">
        <f>'Previous Trades Import_OMS Quer'!J7704</f>
        <v>0</v>
      </c>
      <c r="K7704">
        <f>'Previous Trades Import_OMS Quer'!K7704</f>
        <v>0</v>
      </c>
      <c r="L7704">
        <f>'Previous Trades Import_OMS Quer'!L7704</f>
        <v>0</v>
      </c>
      <c r="M7704">
        <f>'Previous Trades Import_OMS Quer'!M7704</f>
        <v>0</v>
      </c>
      <c r="N7704">
        <f>'Previous Trades Import_OMS Quer'!N7704</f>
        <v>0</v>
      </c>
      <c r="O7704" t="str">
        <f>CLEAN('Previous Trades Import_OMS Quer'!O7704)</f>
        <v/>
      </c>
      <c r="Q7704" s="25">
        <f t="shared" si="240"/>
        <v>0</v>
      </c>
      <c r="R7704" s="25" t="e">
        <f>VLOOKUP(O7704,'Currency Balance'!$O$3:$Q$32,3,0)</f>
        <v>#N/A</v>
      </c>
      <c r="S7704" t="e">
        <f t="shared" si="241"/>
        <v>#N/A</v>
      </c>
    </row>
    <row r="7705" spans="1:19">
      <c r="A7705">
        <f>'Previous Trades Import_OMS Quer'!A7705</f>
        <v>0</v>
      </c>
      <c r="B7705">
        <f>'Previous Trades Import_OMS Quer'!B7705</f>
        <v>0</v>
      </c>
      <c r="C7705" s="22">
        <f>'Previous Trades Import_OMS Quer'!C7705</f>
        <v>0</v>
      </c>
      <c r="D7705">
        <f>'Previous Trades Import_OMS Quer'!D7705</f>
        <v>0</v>
      </c>
      <c r="E7705" s="22">
        <f>'Previous Trades Import_OMS Quer'!E7705</f>
        <v>0</v>
      </c>
      <c r="F7705">
        <f>'Previous Trades Import_OMS Quer'!F7705</f>
        <v>0</v>
      </c>
      <c r="G7705">
        <f>'Previous Trades Import_OMS Quer'!G7705</f>
        <v>0</v>
      </c>
      <c r="H7705">
        <f>'Previous Trades Import_OMS Quer'!H7705</f>
        <v>0</v>
      </c>
      <c r="I7705">
        <f>'Previous Trades Import_OMS Quer'!I7705</f>
        <v>0</v>
      </c>
      <c r="J7705">
        <f>'Previous Trades Import_OMS Quer'!J7705</f>
        <v>0</v>
      </c>
      <c r="K7705">
        <f>'Previous Trades Import_OMS Quer'!K7705</f>
        <v>0</v>
      </c>
      <c r="L7705">
        <f>'Previous Trades Import_OMS Quer'!L7705</f>
        <v>0</v>
      </c>
      <c r="M7705">
        <f>'Previous Trades Import_OMS Quer'!M7705</f>
        <v>0</v>
      </c>
      <c r="N7705">
        <f>'Previous Trades Import_OMS Quer'!N7705</f>
        <v>0</v>
      </c>
      <c r="O7705" t="str">
        <f>CLEAN('Previous Trades Import_OMS Quer'!O7705)</f>
        <v/>
      </c>
      <c r="Q7705" s="25">
        <f t="shared" si="240"/>
        <v>0</v>
      </c>
      <c r="R7705" s="25" t="e">
        <f>VLOOKUP(O7705,'Currency Balance'!$O$3:$Q$32,3,0)</f>
        <v>#N/A</v>
      </c>
      <c r="S7705" t="e">
        <f t="shared" si="241"/>
        <v>#N/A</v>
      </c>
    </row>
    <row r="7706" spans="1:19">
      <c r="A7706">
        <f>'Previous Trades Import_OMS Quer'!A7706</f>
        <v>0</v>
      </c>
      <c r="B7706">
        <f>'Previous Trades Import_OMS Quer'!B7706</f>
        <v>0</v>
      </c>
      <c r="C7706" s="22">
        <f>'Previous Trades Import_OMS Quer'!C7706</f>
        <v>0</v>
      </c>
      <c r="D7706">
        <f>'Previous Trades Import_OMS Quer'!D7706</f>
        <v>0</v>
      </c>
      <c r="E7706" s="22">
        <f>'Previous Trades Import_OMS Quer'!E7706</f>
        <v>0</v>
      </c>
      <c r="F7706">
        <f>'Previous Trades Import_OMS Quer'!F7706</f>
        <v>0</v>
      </c>
      <c r="G7706">
        <f>'Previous Trades Import_OMS Quer'!G7706</f>
        <v>0</v>
      </c>
      <c r="H7706">
        <f>'Previous Trades Import_OMS Quer'!H7706</f>
        <v>0</v>
      </c>
      <c r="I7706">
        <f>'Previous Trades Import_OMS Quer'!I7706</f>
        <v>0</v>
      </c>
      <c r="J7706">
        <f>'Previous Trades Import_OMS Quer'!J7706</f>
        <v>0</v>
      </c>
      <c r="K7706">
        <f>'Previous Trades Import_OMS Quer'!K7706</f>
        <v>0</v>
      </c>
      <c r="L7706">
        <f>'Previous Trades Import_OMS Quer'!L7706</f>
        <v>0</v>
      </c>
      <c r="M7706">
        <f>'Previous Trades Import_OMS Quer'!M7706</f>
        <v>0</v>
      </c>
      <c r="N7706">
        <f>'Previous Trades Import_OMS Quer'!N7706</f>
        <v>0</v>
      </c>
      <c r="O7706" t="str">
        <f>CLEAN('Previous Trades Import_OMS Quer'!O7706)</f>
        <v/>
      </c>
      <c r="Q7706" s="25">
        <f t="shared" si="240"/>
        <v>0</v>
      </c>
      <c r="R7706" s="25" t="e">
        <f>VLOOKUP(O7706,'Currency Balance'!$O$3:$Q$32,3,0)</f>
        <v>#N/A</v>
      </c>
      <c r="S7706" t="e">
        <f t="shared" si="241"/>
        <v>#N/A</v>
      </c>
    </row>
    <row r="7707" spans="1:19">
      <c r="A7707">
        <f>'Previous Trades Import_OMS Quer'!A7707</f>
        <v>0</v>
      </c>
      <c r="B7707">
        <f>'Previous Trades Import_OMS Quer'!B7707</f>
        <v>0</v>
      </c>
      <c r="C7707" s="22">
        <f>'Previous Trades Import_OMS Quer'!C7707</f>
        <v>0</v>
      </c>
      <c r="D7707">
        <f>'Previous Trades Import_OMS Quer'!D7707</f>
        <v>0</v>
      </c>
      <c r="E7707" s="22">
        <f>'Previous Trades Import_OMS Quer'!E7707</f>
        <v>0</v>
      </c>
      <c r="F7707">
        <f>'Previous Trades Import_OMS Quer'!F7707</f>
        <v>0</v>
      </c>
      <c r="G7707">
        <f>'Previous Trades Import_OMS Quer'!G7707</f>
        <v>0</v>
      </c>
      <c r="H7707">
        <f>'Previous Trades Import_OMS Quer'!H7707</f>
        <v>0</v>
      </c>
      <c r="I7707">
        <f>'Previous Trades Import_OMS Quer'!I7707</f>
        <v>0</v>
      </c>
      <c r="J7707">
        <f>'Previous Trades Import_OMS Quer'!J7707</f>
        <v>0</v>
      </c>
      <c r="K7707">
        <f>'Previous Trades Import_OMS Quer'!K7707</f>
        <v>0</v>
      </c>
      <c r="L7707">
        <f>'Previous Trades Import_OMS Quer'!L7707</f>
        <v>0</v>
      </c>
      <c r="M7707">
        <f>'Previous Trades Import_OMS Quer'!M7707</f>
        <v>0</v>
      </c>
      <c r="N7707">
        <f>'Previous Trades Import_OMS Quer'!N7707</f>
        <v>0</v>
      </c>
      <c r="O7707" t="str">
        <f>CLEAN('Previous Trades Import_OMS Quer'!O7707)</f>
        <v/>
      </c>
      <c r="Q7707" s="25">
        <f t="shared" si="240"/>
        <v>0</v>
      </c>
      <c r="R7707" s="25" t="e">
        <f>VLOOKUP(O7707,'Currency Balance'!$O$3:$Q$32,3,0)</f>
        <v>#N/A</v>
      </c>
      <c r="S7707" t="e">
        <f t="shared" si="241"/>
        <v>#N/A</v>
      </c>
    </row>
    <row r="7708" spans="1:19">
      <c r="A7708">
        <f>'Previous Trades Import_OMS Quer'!A7708</f>
        <v>0</v>
      </c>
      <c r="B7708">
        <f>'Previous Trades Import_OMS Quer'!B7708</f>
        <v>0</v>
      </c>
      <c r="C7708" s="22">
        <f>'Previous Trades Import_OMS Quer'!C7708</f>
        <v>0</v>
      </c>
      <c r="D7708">
        <f>'Previous Trades Import_OMS Quer'!D7708</f>
        <v>0</v>
      </c>
      <c r="E7708" s="22">
        <f>'Previous Trades Import_OMS Quer'!E7708</f>
        <v>0</v>
      </c>
      <c r="F7708">
        <f>'Previous Trades Import_OMS Quer'!F7708</f>
        <v>0</v>
      </c>
      <c r="G7708">
        <f>'Previous Trades Import_OMS Quer'!G7708</f>
        <v>0</v>
      </c>
      <c r="H7708">
        <f>'Previous Trades Import_OMS Quer'!H7708</f>
        <v>0</v>
      </c>
      <c r="I7708">
        <f>'Previous Trades Import_OMS Quer'!I7708</f>
        <v>0</v>
      </c>
      <c r="J7708">
        <f>'Previous Trades Import_OMS Quer'!J7708</f>
        <v>0</v>
      </c>
      <c r="K7708">
        <f>'Previous Trades Import_OMS Quer'!K7708</f>
        <v>0</v>
      </c>
      <c r="L7708">
        <f>'Previous Trades Import_OMS Quer'!L7708</f>
        <v>0</v>
      </c>
      <c r="M7708">
        <f>'Previous Trades Import_OMS Quer'!M7708</f>
        <v>0</v>
      </c>
      <c r="N7708">
        <f>'Previous Trades Import_OMS Quer'!N7708</f>
        <v>0</v>
      </c>
      <c r="O7708" t="str">
        <f>CLEAN('Previous Trades Import_OMS Quer'!O7708)</f>
        <v/>
      </c>
      <c r="Q7708" s="25">
        <f t="shared" si="240"/>
        <v>0</v>
      </c>
      <c r="R7708" s="25" t="e">
        <f>VLOOKUP(O7708,'Currency Balance'!$O$3:$Q$32,3,0)</f>
        <v>#N/A</v>
      </c>
      <c r="S7708" t="e">
        <f t="shared" si="241"/>
        <v>#N/A</v>
      </c>
    </row>
    <row r="7709" spans="1:19">
      <c r="A7709">
        <f>'Previous Trades Import_OMS Quer'!A7709</f>
        <v>0</v>
      </c>
      <c r="B7709">
        <f>'Previous Trades Import_OMS Quer'!B7709</f>
        <v>0</v>
      </c>
      <c r="C7709" s="22">
        <f>'Previous Trades Import_OMS Quer'!C7709</f>
        <v>0</v>
      </c>
      <c r="D7709">
        <f>'Previous Trades Import_OMS Quer'!D7709</f>
        <v>0</v>
      </c>
      <c r="E7709" s="22">
        <f>'Previous Trades Import_OMS Quer'!E7709</f>
        <v>0</v>
      </c>
      <c r="F7709">
        <f>'Previous Trades Import_OMS Quer'!F7709</f>
        <v>0</v>
      </c>
      <c r="G7709">
        <f>'Previous Trades Import_OMS Quer'!G7709</f>
        <v>0</v>
      </c>
      <c r="H7709">
        <f>'Previous Trades Import_OMS Quer'!H7709</f>
        <v>0</v>
      </c>
      <c r="I7709">
        <f>'Previous Trades Import_OMS Quer'!I7709</f>
        <v>0</v>
      </c>
      <c r="J7709">
        <f>'Previous Trades Import_OMS Quer'!J7709</f>
        <v>0</v>
      </c>
      <c r="K7709">
        <f>'Previous Trades Import_OMS Quer'!K7709</f>
        <v>0</v>
      </c>
      <c r="L7709">
        <f>'Previous Trades Import_OMS Quer'!L7709</f>
        <v>0</v>
      </c>
      <c r="M7709">
        <f>'Previous Trades Import_OMS Quer'!M7709</f>
        <v>0</v>
      </c>
      <c r="N7709">
        <f>'Previous Trades Import_OMS Quer'!N7709</f>
        <v>0</v>
      </c>
      <c r="O7709" t="str">
        <f>CLEAN('Previous Trades Import_OMS Quer'!O7709)</f>
        <v/>
      </c>
      <c r="Q7709" s="25">
        <f t="shared" si="240"/>
        <v>0</v>
      </c>
      <c r="R7709" s="25" t="e">
        <f>VLOOKUP(O7709,'Currency Balance'!$O$3:$Q$32,3,0)</f>
        <v>#N/A</v>
      </c>
      <c r="S7709" t="e">
        <f t="shared" si="241"/>
        <v>#N/A</v>
      </c>
    </row>
    <row r="7710" spans="1:19">
      <c r="A7710">
        <f>'Previous Trades Import_OMS Quer'!A7710</f>
        <v>0</v>
      </c>
      <c r="B7710">
        <f>'Previous Trades Import_OMS Quer'!B7710</f>
        <v>0</v>
      </c>
      <c r="C7710" s="22">
        <f>'Previous Trades Import_OMS Quer'!C7710</f>
        <v>0</v>
      </c>
      <c r="D7710">
        <f>'Previous Trades Import_OMS Quer'!D7710</f>
        <v>0</v>
      </c>
      <c r="E7710" s="22">
        <f>'Previous Trades Import_OMS Quer'!E7710</f>
        <v>0</v>
      </c>
      <c r="F7710">
        <f>'Previous Trades Import_OMS Quer'!F7710</f>
        <v>0</v>
      </c>
      <c r="G7710">
        <f>'Previous Trades Import_OMS Quer'!G7710</f>
        <v>0</v>
      </c>
      <c r="H7710">
        <f>'Previous Trades Import_OMS Quer'!H7710</f>
        <v>0</v>
      </c>
      <c r="I7710">
        <f>'Previous Trades Import_OMS Quer'!I7710</f>
        <v>0</v>
      </c>
      <c r="J7710">
        <f>'Previous Trades Import_OMS Quer'!J7710</f>
        <v>0</v>
      </c>
      <c r="K7710">
        <f>'Previous Trades Import_OMS Quer'!K7710</f>
        <v>0</v>
      </c>
      <c r="L7710">
        <f>'Previous Trades Import_OMS Quer'!L7710</f>
        <v>0</v>
      </c>
      <c r="M7710">
        <f>'Previous Trades Import_OMS Quer'!M7710</f>
        <v>0</v>
      </c>
      <c r="N7710">
        <f>'Previous Trades Import_OMS Quer'!N7710</f>
        <v>0</v>
      </c>
      <c r="O7710" t="str">
        <f>CLEAN('Previous Trades Import_OMS Quer'!O7710)</f>
        <v/>
      </c>
      <c r="Q7710" s="25">
        <f t="shared" si="240"/>
        <v>0</v>
      </c>
      <c r="R7710" s="25" t="e">
        <f>VLOOKUP(O7710,'Currency Balance'!$O$3:$Q$32,3,0)</f>
        <v>#N/A</v>
      </c>
      <c r="S7710" t="e">
        <f t="shared" si="241"/>
        <v>#N/A</v>
      </c>
    </row>
    <row r="7711" spans="1:19">
      <c r="A7711">
        <f>'Previous Trades Import_OMS Quer'!A7711</f>
        <v>0</v>
      </c>
      <c r="B7711">
        <f>'Previous Trades Import_OMS Quer'!B7711</f>
        <v>0</v>
      </c>
      <c r="C7711" s="22">
        <f>'Previous Trades Import_OMS Quer'!C7711</f>
        <v>0</v>
      </c>
      <c r="D7711">
        <f>'Previous Trades Import_OMS Quer'!D7711</f>
        <v>0</v>
      </c>
      <c r="E7711" s="22">
        <f>'Previous Trades Import_OMS Quer'!E7711</f>
        <v>0</v>
      </c>
      <c r="F7711">
        <f>'Previous Trades Import_OMS Quer'!F7711</f>
        <v>0</v>
      </c>
      <c r="G7711">
        <f>'Previous Trades Import_OMS Quer'!G7711</f>
        <v>0</v>
      </c>
      <c r="H7711">
        <f>'Previous Trades Import_OMS Quer'!H7711</f>
        <v>0</v>
      </c>
      <c r="I7711">
        <f>'Previous Trades Import_OMS Quer'!I7711</f>
        <v>0</v>
      </c>
      <c r="J7711">
        <f>'Previous Trades Import_OMS Quer'!J7711</f>
        <v>0</v>
      </c>
      <c r="K7711">
        <f>'Previous Trades Import_OMS Quer'!K7711</f>
        <v>0</v>
      </c>
      <c r="L7711">
        <f>'Previous Trades Import_OMS Quer'!L7711</f>
        <v>0</v>
      </c>
      <c r="M7711">
        <f>'Previous Trades Import_OMS Quer'!M7711</f>
        <v>0</v>
      </c>
      <c r="N7711">
        <f>'Previous Trades Import_OMS Quer'!N7711</f>
        <v>0</v>
      </c>
      <c r="O7711" t="str">
        <f>CLEAN('Previous Trades Import_OMS Quer'!O7711)</f>
        <v/>
      </c>
      <c r="Q7711" s="25">
        <f t="shared" si="240"/>
        <v>0</v>
      </c>
      <c r="R7711" s="25" t="e">
        <f>VLOOKUP(O7711,'Currency Balance'!$O$3:$Q$32,3,0)</f>
        <v>#N/A</v>
      </c>
      <c r="S7711" t="e">
        <f t="shared" si="241"/>
        <v>#N/A</v>
      </c>
    </row>
    <row r="7712" spans="1:19">
      <c r="A7712">
        <f>'Previous Trades Import_OMS Quer'!A7712</f>
        <v>0</v>
      </c>
      <c r="B7712">
        <f>'Previous Trades Import_OMS Quer'!B7712</f>
        <v>0</v>
      </c>
      <c r="C7712" s="22">
        <f>'Previous Trades Import_OMS Quer'!C7712</f>
        <v>0</v>
      </c>
      <c r="D7712">
        <f>'Previous Trades Import_OMS Quer'!D7712</f>
        <v>0</v>
      </c>
      <c r="E7712" s="22">
        <f>'Previous Trades Import_OMS Quer'!E7712</f>
        <v>0</v>
      </c>
      <c r="F7712">
        <f>'Previous Trades Import_OMS Quer'!F7712</f>
        <v>0</v>
      </c>
      <c r="G7712">
        <f>'Previous Trades Import_OMS Quer'!G7712</f>
        <v>0</v>
      </c>
      <c r="H7712">
        <f>'Previous Trades Import_OMS Quer'!H7712</f>
        <v>0</v>
      </c>
      <c r="I7712">
        <f>'Previous Trades Import_OMS Quer'!I7712</f>
        <v>0</v>
      </c>
      <c r="J7712">
        <f>'Previous Trades Import_OMS Quer'!J7712</f>
        <v>0</v>
      </c>
      <c r="K7712">
        <f>'Previous Trades Import_OMS Quer'!K7712</f>
        <v>0</v>
      </c>
      <c r="L7712">
        <f>'Previous Trades Import_OMS Quer'!L7712</f>
        <v>0</v>
      </c>
      <c r="M7712">
        <f>'Previous Trades Import_OMS Quer'!M7712</f>
        <v>0</v>
      </c>
      <c r="N7712">
        <f>'Previous Trades Import_OMS Quer'!N7712</f>
        <v>0</v>
      </c>
      <c r="O7712" t="str">
        <f>CLEAN('Previous Trades Import_OMS Quer'!O7712)</f>
        <v/>
      </c>
      <c r="Q7712" s="25">
        <f t="shared" si="240"/>
        <v>0</v>
      </c>
      <c r="R7712" s="25" t="e">
        <f>VLOOKUP(O7712,'Currency Balance'!$O$3:$Q$32,3,0)</f>
        <v>#N/A</v>
      </c>
      <c r="S7712" t="e">
        <f t="shared" si="241"/>
        <v>#N/A</v>
      </c>
    </row>
    <row r="7713" spans="1:19">
      <c r="A7713">
        <f>'Previous Trades Import_OMS Quer'!A7713</f>
        <v>0</v>
      </c>
      <c r="B7713">
        <f>'Previous Trades Import_OMS Quer'!B7713</f>
        <v>0</v>
      </c>
      <c r="C7713" s="22">
        <f>'Previous Trades Import_OMS Quer'!C7713</f>
        <v>0</v>
      </c>
      <c r="D7713">
        <f>'Previous Trades Import_OMS Quer'!D7713</f>
        <v>0</v>
      </c>
      <c r="E7713" s="22">
        <f>'Previous Trades Import_OMS Quer'!E7713</f>
        <v>0</v>
      </c>
      <c r="F7713">
        <f>'Previous Trades Import_OMS Quer'!F7713</f>
        <v>0</v>
      </c>
      <c r="G7713">
        <f>'Previous Trades Import_OMS Quer'!G7713</f>
        <v>0</v>
      </c>
      <c r="H7713">
        <f>'Previous Trades Import_OMS Quer'!H7713</f>
        <v>0</v>
      </c>
      <c r="I7713">
        <f>'Previous Trades Import_OMS Quer'!I7713</f>
        <v>0</v>
      </c>
      <c r="J7713">
        <f>'Previous Trades Import_OMS Quer'!J7713</f>
        <v>0</v>
      </c>
      <c r="K7713">
        <f>'Previous Trades Import_OMS Quer'!K7713</f>
        <v>0</v>
      </c>
      <c r="L7713">
        <f>'Previous Trades Import_OMS Quer'!L7713</f>
        <v>0</v>
      </c>
      <c r="M7713">
        <f>'Previous Trades Import_OMS Quer'!M7713</f>
        <v>0</v>
      </c>
      <c r="N7713">
        <f>'Previous Trades Import_OMS Quer'!N7713</f>
        <v>0</v>
      </c>
      <c r="O7713" t="str">
        <f>CLEAN('Previous Trades Import_OMS Quer'!O7713)</f>
        <v/>
      </c>
      <c r="Q7713" s="25">
        <f t="shared" si="240"/>
        <v>0</v>
      </c>
      <c r="R7713" s="25" t="e">
        <f>VLOOKUP(O7713,'Currency Balance'!$O$3:$Q$32,3,0)</f>
        <v>#N/A</v>
      </c>
      <c r="S7713" t="e">
        <f t="shared" si="241"/>
        <v>#N/A</v>
      </c>
    </row>
    <row r="7714" spans="1:19">
      <c r="A7714">
        <f>'Previous Trades Import_OMS Quer'!A7714</f>
        <v>0</v>
      </c>
      <c r="B7714">
        <f>'Previous Trades Import_OMS Quer'!B7714</f>
        <v>0</v>
      </c>
      <c r="C7714" s="22">
        <f>'Previous Trades Import_OMS Quer'!C7714</f>
        <v>0</v>
      </c>
      <c r="D7714">
        <f>'Previous Trades Import_OMS Quer'!D7714</f>
        <v>0</v>
      </c>
      <c r="E7714" s="22">
        <f>'Previous Trades Import_OMS Quer'!E7714</f>
        <v>0</v>
      </c>
      <c r="F7714">
        <f>'Previous Trades Import_OMS Quer'!F7714</f>
        <v>0</v>
      </c>
      <c r="G7714">
        <f>'Previous Trades Import_OMS Quer'!G7714</f>
        <v>0</v>
      </c>
      <c r="H7714">
        <f>'Previous Trades Import_OMS Quer'!H7714</f>
        <v>0</v>
      </c>
      <c r="I7714">
        <f>'Previous Trades Import_OMS Quer'!I7714</f>
        <v>0</v>
      </c>
      <c r="J7714">
        <f>'Previous Trades Import_OMS Quer'!J7714</f>
        <v>0</v>
      </c>
      <c r="K7714">
        <f>'Previous Trades Import_OMS Quer'!K7714</f>
        <v>0</v>
      </c>
      <c r="L7714">
        <f>'Previous Trades Import_OMS Quer'!L7714</f>
        <v>0</v>
      </c>
      <c r="M7714">
        <f>'Previous Trades Import_OMS Quer'!M7714</f>
        <v>0</v>
      </c>
      <c r="N7714">
        <f>'Previous Trades Import_OMS Quer'!N7714</f>
        <v>0</v>
      </c>
      <c r="O7714" t="str">
        <f>CLEAN('Previous Trades Import_OMS Quer'!O7714)</f>
        <v/>
      </c>
      <c r="Q7714" s="25">
        <f t="shared" si="240"/>
        <v>0</v>
      </c>
      <c r="R7714" s="25" t="e">
        <f>VLOOKUP(O7714,'Currency Balance'!$O$3:$Q$32,3,0)</f>
        <v>#N/A</v>
      </c>
      <c r="S7714" t="e">
        <f t="shared" si="241"/>
        <v>#N/A</v>
      </c>
    </row>
    <row r="7715" spans="1:19">
      <c r="A7715">
        <f>'Previous Trades Import_OMS Quer'!A7715</f>
        <v>0</v>
      </c>
      <c r="B7715">
        <f>'Previous Trades Import_OMS Quer'!B7715</f>
        <v>0</v>
      </c>
      <c r="C7715" s="22">
        <f>'Previous Trades Import_OMS Quer'!C7715</f>
        <v>0</v>
      </c>
      <c r="D7715">
        <f>'Previous Trades Import_OMS Quer'!D7715</f>
        <v>0</v>
      </c>
      <c r="E7715" s="22">
        <f>'Previous Trades Import_OMS Quer'!E7715</f>
        <v>0</v>
      </c>
      <c r="F7715">
        <f>'Previous Trades Import_OMS Quer'!F7715</f>
        <v>0</v>
      </c>
      <c r="G7715">
        <f>'Previous Trades Import_OMS Quer'!G7715</f>
        <v>0</v>
      </c>
      <c r="H7715">
        <f>'Previous Trades Import_OMS Quer'!H7715</f>
        <v>0</v>
      </c>
      <c r="I7715">
        <f>'Previous Trades Import_OMS Quer'!I7715</f>
        <v>0</v>
      </c>
      <c r="J7715">
        <f>'Previous Trades Import_OMS Quer'!J7715</f>
        <v>0</v>
      </c>
      <c r="K7715">
        <f>'Previous Trades Import_OMS Quer'!K7715</f>
        <v>0</v>
      </c>
      <c r="L7715">
        <f>'Previous Trades Import_OMS Quer'!L7715</f>
        <v>0</v>
      </c>
      <c r="M7715">
        <f>'Previous Trades Import_OMS Quer'!M7715</f>
        <v>0</v>
      </c>
      <c r="N7715">
        <f>'Previous Trades Import_OMS Quer'!N7715</f>
        <v>0</v>
      </c>
      <c r="O7715" t="str">
        <f>CLEAN('Previous Trades Import_OMS Quer'!O7715)</f>
        <v/>
      </c>
      <c r="Q7715" s="25">
        <f t="shared" si="240"/>
        <v>0</v>
      </c>
      <c r="R7715" s="25" t="e">
        <f>VLOOKUP(O7715,'Currency Balance'!$O$3:$Q$32,3,0)</f>
        <v>#N/A</v>
      </c>
      <c r="S7715" t="e">
        <f t="shared" si="241"/>
        <v>#N/A</v>
      </c>
    </row>
    <row r="7716" spans="1:19">
      <c r="A7716">
        <f>'Previous Trades Import_OMS Quer'!A7716</f>
        <v>0</v>
      </c>
      <c r="B7716">
        <f>'Previous Trades Import_OMS Quer'!B7716</f>
        <v>0</v>
      </c>
      <c r="C7716" s="22">
        <f>'Previous Trades Import_OMS Quer'!C7716</f>
        <v>0</v>
      </c>
      <c r="D7716">
        <f>'Previous Trades Import_OMS Quer'!D7716</f>
        <v>0</v>
      </c>
      <c r="E7716" s="22">
        <f>'Previous Trades Import_OMS Quer'!E7716</f>
        <v>0</v>
      </c>
      <c r="F7716">
        <f>'Previous Trades Import_OMS Quer'!F7716</f>
        <v>0</v>
      </c>
      <c r="G7716">
        <f>'Previous Trades Import_OMS Quer'!G7716</f>
        <v>0</v>
      </c>
      <c r="H7716">
        <f>'Previous Trades Import_OMS Quer'!H7716</f>
        <v>0</v>
      </c>
      <c r="I7716">
        <f>'Previous Trades Import_OMS Quer'!I7716</f>
        <v>0</v>
      </c>
      <c r="J7716">
        <f>'Previous Trades Import_OMS Quer'!J7716</f>
        <v>0</v>
      </c>
      <c r="K7716">
        <f>'Previous Trades Import_OMS Quer'!K7716</f>
        <v>0</v>
      </c>
      <c r="L7716">
        <f>'Previous Trades Import_OMS Quer'!L7716</f>
        <v>0</v>
      </c>
      <c r="M7716">
        <f>'Previous Trades Import_OMS Quer'!M7716</f>
        <v>0</v>
      </c>
      <c r="N7716">
        <f>'Previous Trades Import_OMS Quer'!N7716</f>
        <v>0</v>
      </c>
      <c r="O7716" t="str">
        <f>CLEAN('Previous Trades Import_OMS Quer'!O7716)</f>
        <v/>
      </c>
      <c r="Q7716" s="25">
        <f t="shared" si="240"/>
        <v>0</v>
      </c>
      <c r="R7716" s="25" t="e">
        <f>VLOOKUP(O7716,'Currency Balance'!$O$3:$Q$32,3,0)</f>
        <v>#N/A</v>
      </c>
      <c r="S7716" t="e">
        <f t="shared" si="241"/>
        <v>#N/A</v>
      </c>
    </row>
    <row r="7717" spans="1:19">
      <c r="A7717">
        <f>'Previous Trades Import_OMS Quer'!A7717</f>
        <v>0</v>
      </c>
      <c r="B7717">
        <f>'Previous Trades Import_OMS Quer'!B7717</f>
        <v>0</v>
      </c>
      <c r="C7717" s="22">
        <f>'Previous Trades Import_OMS Quer'!C7717</f>
        <v>0</v>
      </c>
      <c r="D7717">
        <f>'Previous Trades Import_OMS Quer'!D7717</f>
        <v>0</v>
      </c>
      <c r="E7717" s="22">
        <f>'Previous Trades Import_OMS Quer'!E7717</f>
        <v>0</v>
      </c>
      <c r="F7717">
        <f>'Previous Trades Import_OMS Quer'!F7717</f>
        <v>0</v>
      </c>
      <c r="G7717">
        <f>'Previous Trades Import_OMS Quer'!G7717</f>
        <v>0</v>
      </c>
      <c r="H7717">
        <f>'Previous Trades Import_OMS Quer'!H7717</f>
        <v>0</v>
      </c>
      <c r="I7717">
        <f>'Previous Trades Import_OMS Quer'!I7717</f>
        <v>0</v>
      </c>
      <c r="J7717">
        <f>'Previous Trades Import_OMS Quer'!J7717</f>
        <v>0</v>
      </c>
      <c r="K7717">
        <f>'Previous Trades Import_OMS Quer'!K7717</f>
        <v>0</v>
      </c>
      <c r="L7717">
        <f>'Previous Trades Import_OMS Quer'!L7717</f>
        <v>0</v>
      </c>
      <c r="M7717">
        <f>'Previous Trades Import_OMS Quer'!M7717</f>
        <v>0</v>
      </c>
      <c r="N7717">
        <f>'Previous Trades Import_OMS Quer'!N7717</f>
        <v>0</v>
      </c>
      <c r="O7717" t="str">
        <f>CLEAN('Previous Trades Import_OMS Quer'!O7717)</f>
        <v/>
      </c>
      <c r="Q7717" s="25">
        <f t="shared" si="240"/>
        <v>0</v>
      </c>
      <c r="R7717" s="25" t="e">
        <f>VLOOKUP(O7717,'Currency Balance'!$O$3:$Q$32,3,0)</f>
        <v>#N/A</v>
      </c>
      <c r="S7717" t="e">
        <f t="shared" si="241"/>
        <v>#N/A</v>
      </c>
    </row>
    <row r="7718" spans="1:19">
      <c r="A7718">
        <f>'Previous Trades Import_OMS Quer'!A7718</f>
        <v>0</v>
      </c>
      <c r="B7718">
        <f>'Previous Trades Import_OMS Quer'!B7718</f>
        <v>0</v>
      </c>
      <c r="C7718" s="22">
        <f>'Previous Trades Import_OMS Quer'!C7718</f>
        <v>0</v>
      </c>
      <c r="D7718">
        <f>'Previous Trades Import_OMS Quer'!D7718</f>
        <v>0</v>
      </c>
      <c r="E7718" s="22">
        <f>'Previous Trades Import_OMS Quer'!E7718</f>
        <v>0</v>
      </c>
      <c r="F7718">
        <f>'Previous Trades Import_OMS Quer'!F7718</f>
        <v>0</v>
      </c>
      <c r="G7718">
        <f>'Previous Trades Import_OMS Quer'!G7718</f>
        <v>0</v>
      </c>
      <c r="H7718">
        <f>'Previous Trades Import_OMS Quer'!H7718</f>
        <v>0</v>
      </c>
      <c r="I7718">
        <f>'Previous Trades Import_OMS Quer'!I7718</f>
        <v>0</v>
      </c>
      <c r="J7718">
        <f>'Previous Trades Import_OMS Quer'!J7718</f>
        <v>0</v>
      </c>
      <c r="K7718">
        <f>'Previous Trades Import_OMS Quer'!K7718</f>
        <v>0</v>
      </c>
      <c r="L7718">
        <f>'Previous Trades Import_OMS Quer'!L7718</f>
        <v>0</v>
      </c>
      <c r="M7718">
        <f>'Previous Trades Import_OMS Quer'!M7718</f>
        <v>0</v>
      </c>
      <c r="N7718">
        <f>'Previous Trades Import_OMS Quer'!N7718</f>
        <v>0</v>
      </c>
      <c r="O7718" t="str">
        <f>CLEAN('Previous Trades Import_OMS Quer'!O7718)</f>
        <v/>
      </c>
      <c r="Q7718" s="25">
        <f t="shared" si="240"/>
        <v>0</v>
      </c>
      <c r="R7718" s="25" t="e">
        <f>VLOOKUP(O7718,'Currency Balance'!$O$3:$Q$32,3,0)</f>
        <v>#N/A</v>
      </c>
      <c r="S7718" t="e">
        <f t="shared" si="241"/>
        <v>#N/A</v>
      </c>
    </row>
    <row r="7719" spans="1:19">
      <c r="A7719">
        <f>'Previous Trades Import_OMS Quer'!A7719</f>
        <v>0</v>
      </c>
      <c r="B7719">
        <f>'Previous Trades Import_OMS Quer'!B7719</f>
        <v>0</v>
      </c>
      <c r="C7719" s="22">
        <f>'Previous Trades Import_OMS Quer'!C7719</f>
        <v>0</v>
      </c>
      <c r="D7719">
        <f>'Previous Trades Import_OMS Quer'!D7719</f>
        <v>0</v>
      </c>
      <c r="E7719" s="22">
        <f>'Previous Trades Import_OMS Quer'!E7719</f>
        <v>0</v>
      </c>
      <c r="F7719">
        <f>'Previous Trades Import_OMS Quer'!F7719</f>
        <v>0</v>
      </c>
      <c r="G7719">
        <f>'Previous Trades Import_OMS Quer'!G7719</f>
        <v>0</v>
      </c>
      <c r="H7719">
        <f>'Previous Trades Import_OMS Quer'!H7719</f>
        <v>0</v>
      </c>
      <c r="I7719">
        <f>'Previous Trades Import_OMS Quer'!I7719</f>
        <v>0</v>
      </c>
      <c r="J7719">
        <f>'Previous Trades Import_OMS Quer'!J7719</f>
        <v>0</v>
      </c>
      <c r="K7719">
        <f>'Previous Trades Import_OMS Quer'!K7719</f>
        <v>0</v>
      </c>
      <c r="L7719">
        <f>'Previous Trades Import_OMS Quer'!L7719</f>
        <v>0</v>
      </c>
      <c r="M7719">
        <f>'Previous Trades Import_OMS Quer'!M7719</f>
        <v>0</v>
      </c>
      <c r="N7719">
        <f>'Previous Trades Import_OMS Quer'!N7719</f>
        <v>0</v>
      </c>
      <c r="O7719" t="str">
        <f>CLEAN('Previous Trades Import_OMS Quer'!O7719)</f>
        <v/>
      </c>
      <c r="Q7719" s="25">
        <f t="shared" si="240"/>
        <v>0</v>
      </c>
      <c r="R7719" s="25" t="e">
        <f>VLOOKUP(O7719,'Currency Balance'!$O$3:$Q$32,3,0)</f>
        <v>#N/A</v>
      </c>
      <c r="S7719" t="e">
        <f t="shared" si="241"/>
        <v>#N/A</v>
      </c>
    </row>
    <row r="7720" spans="1:19">
      <c r="A7720">
        <f>'Previous Trades Import_OMS Quer'!A7720</f>
        <v>0</v>
      </c>
      <c r="B7720">
        <f>'Previous Trades Import_OMS Quer'!B7720</f>
        <v>0</v>
      </c>
      <c r="C7720" s="22">
        <f>'Previous Trades Import_OMS Quer'!C7720</f>
        <v>0</v>
      </c>
      <c r="D7720">
        <f>'Previous Trades Import_OMS Quer'!D7720</f>
        <v>0</v>
      </c>
      <c r="E7720" s="22">
        <f>'Previous Trades Import_OMS Quer'!E7720</f>
        <v>0</v>
      </c>
      <c r="F7720">
        <f>'Previous Trades Import_OMS Quer'!F7720</f>
        <v>0</v>
      </c>
      <c r="G7720">
        <f>'Previous Trades Import_OMS Quer'!G7720</f>
        <v>0</v>
      </c>
      <c r="H7720">
        <f>'Previous Trades Import_OMS Quer'!H7720</f>
        <v>0</v>
      </c>
      <c r="I7720">
        <f>'Previous Trades Import_OMS Quer'!I7720</f>
        <v>0</v>
      </c>
      <c r="J7720">
        <f>'Previous Trades Import_OMS Quer'!J7720</f>
        <v>0</v>
      </c>
      <c r="K7720">
        <f>'Previous Trades Import_OMS Quer'!K7720</f>
        <v>0</v>
      </c>
      <c r="L7720">
        <f>'Previous Trades Import_OMS Quer'!L7720</f>
        <v>0</v>
      </c>
      <c r="M7720">
        <f>'Previous Trades Import_OMS Quer'!M7720</f>
        <v>0</v>
      </c>
      <c r="N7720">
        <f>'Previous Trades Import_OMS Quer'!N7720</f>
        <v>0</v>
      </c>
      <c r="O7720" t="str">
        <f>CLEAN('Previous Trades Import_OMS Quer'!O7720)</f>
        <v/>
      </c>
      <c r="Q7720" s="25">
        <f t="shared" si="240"/>
        <v>0</v>
      </c>
      <c r="R7720" s="25" t="e">
        <f>VLOOKUP(O7720,'Currency Balance'!$O$3:$Q$32,3,0)</f>
        <v>#N/A</v>
      </c>
      <c r="S7720" t="e">
        <f t="shared" si="241"/>
        <v>#N/A</v>
      </c>
    </row>
    <row r="7721" spans="1:19">
      <c r="A7721">
        <f>'Previous Trades Import_OMS Quer'!A7721</f>
        <v>0</v>
      </c>
      <c r="B7721">
        <f>'Previous Trades Import_OMS Quer'!B7721</f>
        <v>0</v>
      </c>
      <c r="C7721" s="22">
        <f>'Previous Trades Import_OMS Quer'!C7721</f>
        <v>0</v>
      </c>
      <c r="D7721">
        <f>'Previous Trades Import_OMS Quer'!D7721</f>
        <v>0</v>
      </c>
      <c r="E7721" s="22">
        <f>'Previous Trades Import_OMS Quer'!E7721</f>
        <v>0</v>
      </c>
      <c r="F7721">
        <f>'Previous Trades Import_OMS Quer'!F7721</f>
        <v>0</v>
      </c>
      <c r="G7721">
        <f>'Previous Trades Import_OMS Quer'!G7721</f>
        <v>0</v>
      </c>
      <c r="H7721">
        <f>'Previous Trades Import_OMS Quer'!H7721</f>
        <v>0</v>
      </c>
      <c r="I7721">
        <f>'Previous Trades Import_OMS Quer'!I7721</f>
        <v>0</v>
      </c>
      <c r="J7721">
        <f>'Previous Trades Import_OMS Quer'!J7721</f>
        <v>0</v>
      </c>
      <c r="K7721">
        <f>'Previous Trades Import_OMS Quer'!K7721</f>
        <v>0</v>
      </c>
      <c r="L7721">
        <f>'Previous Trades Import_OMS Quer'!L7721</f>
        <v>0</v>
      </c>
      <c r="M7721">
        <f>'Previous Trades Import_OMS Quer'!M7721</f>
        <v>0</v>
      </c>
      <c r="N7721">
        <f>'Previous Trades Import_OMS Quer'!N7721</f>
        <v>0</v>
      </c>
      <c r="O7721" t="str">
        <f>CLEAN('Previous Trades Import_OMS Quer'!O7721)</f>
        <v/>
      </c>
      <c r="Q7721" s="25">
        <f t="shared" si="240"/>
        <v>0</v>
      </c>
      <c r="R7721" s="25" t="e">
        <f>VLOOKUP(O7721,'Currency Balance'!$O$3:$Q$32,3,0)</f>
        <v>#N/A</v>
      </c>
      <c r="S7721" t="e">
        <f t="shared" si="241"/>
        <v>#N/A</v>
      </c>
    </row>
    <row r="7722" spans="1:19">
      <c r="A7722">
        <f>'Previous Trades Import_OMS Quer'!A7722</f>
        <v>0</v>
      </c>
      <c r="B7722">
        <f>'Previous Trades Import_OMS Quer'!B7722</f>
        <v>0</v>
      </c>
      <c r="C7722" s="22">
        <f>'Previous Trades Import_OMS Quer'!C7722</f>
        <v>0</v>
      </c>
      <c r="D7722">
        <f>'Previous Trades Import_OMS Quer'!D7722</f>
        <v>0</v>
      </c>
      <c r="E7722" s="22">
        <f>'Previous Trades Import_OMS Quer'!E7722</f>
        <v>0</v>
      </c>
      <c r="F7722">
        <f>'Previous Trades Import_OMS Quer'!F7722</f>
        <v>0</v>
      </c>
      <c r="G7722">
        <f>'Previous Trades Import_OMS Quer'!G7722</f>
        <v>0</v>
      </c>
      <c r="H7722">
        <f>'Previous Trades Import_OMS Quer'!H7722</f>
        <v>0</v>
      </c>
      <c r="I7722">
        <f>'Previous Trades Import_OMS Quer'!I7722</f>
        <v>0</v>
      </c>
      <c r="J7722">
        <f>'Previous Trades Import_OMS Quer'!J7722</f>
        <v>0</v>
      </c>
      <c r="K7722">
        <f>'Previous Trades Import_OMS Quer'!K7722</f>
        <v>0</v>
      </c>
      <c r="L7722">
        <f>'Previous Trades Import_OMS Quer'!L7722</f>
        <v>0</v>
      </c>
      <c r="M7722">
        <f>'Previous Trades Import_OMS Quer'!M7722</f>
        <v>0</v>
      </c>
      <c r="N7722">
        <f>'Previous Trades Import_OMS Quer'!N7722</f>
        <v>0</v>
      </c>
      <c r="O7722" t="str">
        <f>CLEAN('Previous Trades Import_OMS Quer'!O7722)</f>
        <v/>
      </c>
      <c r="Q7722" s="25">
        <f t="shared" si="240"/>
        <v>0</v>
      </c>
      <c r="R7722" s="25" t="e">
        <f>VLOOKUP(O7722,'Currency Balance'!$O$3:$Q$32,3,0)</f>
        <v>#N/A</v>
      </c>
      <c r="S7722" t="e">
        <f t="shared" si="241"/>
        <v>#N/A</v>
      </c>
    </row>
    <row r="7723" spans="1:19">
      <c r="A7723">
        <f>'Previous Trades Import_OMS Quer'!A7723</f>
        <v>0</v>
      </c>
      <c r="B7723">
        <f>'Previous Trades Import_OMS Quer'!B7723</f>
        <v>0</v>
      </c>
      <c r="C7723" s="22">
        <f>'Previous Trades Import_OMS Quer'!C7723</f>
        <v>0</v>
      </c>
      <c r="D7723">
        <f>'Previous Trades Import_OMS Quer'!D7723</f>
        <v>0</v>
      </c>
      <c r="E7723" s="22">
        <f>'Previous Trades Import_OMS Quer'!E7723</f>
        <v>0</v>
      </c>
      <c r="F7723">
        <f>'Previous Trades Import_OMS Quer'!F7723</f>
        <v>0</v>
      </c>
      <c r="G7723">
        <f>'Previous Trades Import_OMS Quer'!G7723</f>
        <v>0</v>
      </c>
      <c r="H7723">
        <f>'Previous Trades Import_OMS Quer'!H7723</f>
        <v>0</v>
      </c>
      <c r="I7723">
        <f>'Previous Trades Import_OMS Quer'!I7723</f>
        <v>0</v>
      </c>
      <c r="J7723">
        <f>'Previous Trades Import_OMS Quer'!J7723</f>
        <v>0</v>
      </c>
      <c r="K7723">
        <f>'Previous Trades Import_OMS Quer'!K7723</f>
        <v>0</v>
      </c>
      <c r="L7723">
        <f>'Previous Trades Import_OMS Quer'!L7723</f>
        <v>0</v>
      </c>
      <c r="M7723">
        <f>'Previous Trades Import_OMS Quer'!M7723</f>
        <v>0</v>
      </c>
      <c r="N7723">
        <f>'Previous Trades Import_OMS Quer'!N7723</f>
        <v>0</v>
      </c>
      <c r="O7723" t="str">
        <f>CLEAN('Previous Trades Import_OMS Quer'!O7723)</f>
        <v/>
      </c>
      <c r="Q7723" s="25">
        <f t="shared" si="240"/>
        <v>0</v>
      </c>
      <c r="R7723" s="25" t="e">
        <f>VLOOKUP(O7723,'Currency Balance'!$O$3:$Q$32,3,0)</f>
        <v>#N/A</v>
      </c>
      <c r="S7723" t="e">
        <f t="shared" si="241"/>
        <v>#N/A</v>
      </c>
    </row>
    <row r="7724" spans="1:19">
      <c r="A7724">
        <f>'Previous Trades Import_OMS Quer'!A7724</f>
        <v>0</v>
      </c>
      <c r="B7724">
        <f>'Previous Trades Import_OMS Quer'!B7724</f>
        <v>0</v>
      </c>
      <c r="C7724" s="22">
        <f>'Previous Trades Import_OMS Quer'!C7724</f>
        <v>0</v>
      </c>
      <c r="D7724">
        <f>'Previous Trades Import_OMS Quer'!D7724</f>
        <v>0</v>
      </c>
      <c r="E7724" s="22">
        <f>'Previous Trades Import_OMS Quer'!E7724</f>
        <v>0</v>
      </c>
      <c r="F7724">
        <f>'Previous Trades Import_OMS Quer'!F7724</f>
        <v>0</v>
      </c>
      <c r="G7724">
        <f>'Previous Trades Import_OMS Quer'!G7724</f>
        <v>0</v>
      </c>
      <c r="H7724">
        <f>'Previous Trades Import_OMS Quer'!H7724</f>
        <v>0</v>
      </c>
      <c r="I7724">
        <f>'Previous Trades Import_OMS Quer'!I7724</f>
        <v>0</v>
      </c>
      <c r="J7724">
        <f>'Previous Trades Import_OMS Quer'!J7724</f>
        <v>0</v>
      </c>
      <c r="K7724">
        <f>'Previous Trades Import_OMS Quer'!K7724</f>
        <v>0</v>
      </c>
      <c r="L7724">
        <f>'Previous Trades Import_OMS Quer'!L7724</f>
        <v>0</v>
      </c>
      <c r="M7724">
        <f>'Previous Trades Import_OMS Quer'!M7724</f>
        <v>0</v>
      </c>
      <c r="N7724">
        <f>'Previous Trades Import_OMS Quer'!N7724</f>
        <v>0</v>
      </c>
      <c r="O7724" t="str">
        <f>CLEAN('Previous Trades Import_OMS Quer'!O7724)</f>
        <v/>
      </c>
      <c r="Q7724" s="25">
        <f t="shared" si="240"/>
        <v>0</v>
      </c>
      <c r="R7724" s="25" t="e">
        <f>VLOOKUP(O7724,'Currency Balance'!$O$3:$Q$32,3,0)</f>
        <v>#N/A</v>
      </c>
      <c r="S7724" t="e">
        <f t="shared" si="241"/>
        <v>#N/A</v>
      </c>
    </row>
    <row r="7725" spans="1:19">
      <c r="A7725">
        <f>'Previous Trades Import_OMS Quer'!A7725</f>
        <v>0</v>
      </c>
      <c r="B7725">
        <f>'Previous Trades Import_OMS Quer'!B7725</f>
        <v>0</v>
      </c>
      <c r="C7725" s="22">
        <f>'Previous Trades Import_OMS Quer'!C7725</f>
        <v>0</v>
      </c>
      <c r="D7725">
        <f>'Previous Trades Import_OMS Quer'!D7725</f>
        <v>0</v>
      </c>
      <c r="E7725" s="22">
        <f>'Previous Trades Import_OMS Quer'!E7725</f>
        <v>0</v>
      </c>
      <c r="F7725">
        <f>'Previous Trades Import_OMS Quer'!F7725</f>
        <v>0</v>
      </c>
      <c r="G7725">
        <f>'Previous Trades Import_OMS Quer'!G7725</f>
        <v>0</v>
      </c>
      <c r="H7725">
        <f>'Previous Trades Import_OMS Quer'!H7725</f>
        <v>0</v>
      </c>
      <c r="I7725">
        <f>'Previous Trades Import_OMS Quer'!I7725</f>
        <v>0</v>
      </c>
      <c r="J7725">
        <f>'Previous Trades Import_OMS Quer'!J7725</f>
        <v>0</v>
      </c>
      <c r="K7725">
        <f>'Previous Trades Import_OMS Quer'!K7725</f>
        <v>0</v>
      </c>
      <c r="L7725">
        <f>'Previous Trades Import_OMS Quer'!L7725</f>
        <v>0</v>
      </c>
      <c r="M7725">
        <f>'Previous Trades Import_OMS Quer'!M7725</f>
        <v>0</v>
      </c>
      <c r="N7725">
        <f>'Previous Trades Import_OMS Quer'!N7725</f>
        <v>0</v>
      </c>
      <c r="O7725" t="str">
        <f>CLEAN('Previous Trades Import_OMS Quer'!O7725)</f>
        <v/>
      </c>
      <c r="Q7725" s="25">
        <f t="shared" si="240"/>
        <v>0</v>
      </c>
      <c r="R7725" s="25" t="e">
        <f>VLOOKUP(O7725,'Currency Balance'!$O$3:$Q$32,3,0)</f>
        <v>#N/A</v>
      </c>
      <c r="S7725" t="e">
        <f t="shared" si="241"/>
        <v>#N/A</v>
      </c>
    </row>
    <row r="7726" spans="1:19">
      <c r="A7726">
        <f>'Previous Trades Import_OMS Quer'!A7726</f>
        <v>0</v>
      </c>
      <c r="B7726">
        <f>'Previous Trades Import_OMS Quer'!B7726</f>
        <v>0</v>
      </c>
      <c r="C7726" s="22">
        <f>'Previous Trades Import_OMS Quer'!C7726</f>
        <v>0</v>
      </c>
      <c r="D7726">
        <f>'Previous Trades Import_OMS Quer'!D7726</f>
        <v>0</v>
      </c>
      <c r="E7726" s="22">
        <f>'Previous Trades Import_OMS Quer'!E7726</f>
        <v>0</v>
      </c>
      <c r="F7726">
        <f>'Previous Trades Import_OMS Quer'!F7726</f>
        <v>0</v>
      </c>
      <c r="G7726">
        <f>'Previous Trades Import_OMS Quer'!G7726</f>
        <v>0</v>
      </c>
      <c r="H7726">
        <f>'Previous Trades Import_OMS Quer'!H7726</f>
        <v>0</v>
      </c>
      <c r="I7726">
        <f>'Previous Trades Import_OMS Quer'!I7726</f>
        <v>0</v>
      </c>
      <c r="J7726">
        <f>'Previous Trades Import_OMS Quer'!J7726</f>
        <v>0</v>
      </c>
      <c r="K7726">
        <f>'Previous Trades Import_OMS Quer'!K7726</f>
        <v>0</v>
      </c>
      <c r="L7726">
        <f>'Previous Trades Import_OMS Quer'!L7726</f>
        <v>0</v>
      </c>
      <c r="M7726">
        <f>'Previous Trades Import_OMS Quer'!M7726</f>
        <v>0</v>
      </c>
      <c r="N7726">
        <f>'Previous Trades Import_OMS Quer'!N7726</f>
        <v>0</v>
      </c>
      <c r="O7726" t="str">
        <f>CLEAN('Previous Trades Import_OMS Quer'!O7726)</f>
        <v/>
      </c>
      <c r="Q7726" s="25">
        <f t="shared" si="240"/>
        <v>0</v>
      </c>
      <c r="R7726" s="25" t="e">
        <f>VLOOKUP(O7726,'Currency Balance'!$O$3:$Q$32,3,0)</f>
        <v>#N/A</v>
      </c>
      <c r="S7726" t="e">
        <f t="shared" si="241"/>
        <v>#N/A</v>
      </c>
    </row>
    <row r="7727" spans="1:19">
      <c r="A7727">
        <f>'Previous Trades Import_OMS Quer'!A7727</f>
        <v>0</v>
      </c>
      <c r="B7727">
        <f>'Previous Trades Import_OMS Quer'!B7727</f>
        <v>0</v>
      </c>
      <c r="C7727" s="22">
        <f>'Previous Trades Import_OMS Quer'!C7727</f>
        <v>0</v>
      </c>
      <c r="D7727">
        <f>'Previous Trades Import_OMS Quer'!D7727</f>
        <v>0</v>
      </c>
      <c r="E7727" s="22">
        <f>'Previous Trades Import_OMS Quer'!E7727</f>
        <v>0</v>
      </c>
      <c r="F7727">
        <f>'Previous Trades Import_OMS Quer'!F7727</f>
        <v>0</v>
      </c>
      <c r="G7727">
        <f>'Previous Trades Import_OMS Quer'!G7727</f>
        <v>0</v>
      </c>
      <c r="H7727">
        <f>'Previous Trades Import_OMS Quer'!H7727</f>
        <v>0</v>
      </c>
      <c r="I7727">
        <f>'Previous Trades Import_OMS Quer'!I7727</f>
        <v>0</v>
      </c>
      <c r="J7727">
        <f>'Previous Trades Import_OMS Quer'!J7727</f>
        <v>0</v>
      </c>
      <c r="K7727">
        <f>'Previous Trades Import_OMS Quer'!K7727</f>
        <v>0</v>
      </c>
      <c r="L7727">
        <f>'Previous Trades Import_OMS Quer'!L7727</f>
        <v>0</v>
      </c>
      <c r="M7727">
        <f>'Previous Trades Import_OMS Quer'!M7727</f>
        <v>0</v>
      </c>
      <c r="N7727">
        <f>'Previous Trades Import_OMS Quer'!N7727</f>
        <v>0</v>
      </c>
      <c r="O7727" t="str">
        <f>CLEAN('Previous Trades Import_OMS Quer'!O7727)</f>
        <v/>
      </c>
      <c r="Q7727" s="25">
        <f t="shared" si="240"/>
        <v>0</v>
      </c>
      <c r="R7727" s="25" t="e">
        <f>VLOOKUP(O7727,'Currency Balance'!$O$3:$Q$32,3,0)</f>
        <v>#N/A</v>
      </c>
      <c r="S7727" t="e">
        <f t="shared" si="241"/>
        <v>#N/A</v>
      </c>
    </row>
    <row r="7728" spans="1:19">
      <c r="A7728">
        <f>'Previous Trades Import_OMS Quer'!A7728</f>
        <v>0</v>
      </c>
      <c r="B7728">
        <f>'Previous Trades Import_OMS Quer'!B7728</f>
        <v>0</v>
      </c>
      <c r="C7728" s="22">
        <f>'Previous Trades Import_OMS Quer'!C7728</f>
        <v>0</v>
      </c>
      <c r="D7728">
        <f>'Previous Trades Import_OMS Quer'!D7728</f>
        <v>0</v>
      </c>
      <c r="E7728" s="22">
        <f>'Previous Trades Import_OMS Quer'!E7728</f>
        <v>0</v>
      </c>
      <c r="F7728">
        <f>'Previous Trades Import_OMS Quer'!F7728</f>
        <v>0</v>
      </c>
      <c r="G7728">
        <f>'Previous Trades Import_OMS Quer'!G7728</f>
        <v>0</v>
      </c>
      <c r="H7728">
        <f>'Previous Trades Import_OMS Quer'!H7728</f>
        <v>0</v>
      </c>
      <c r="I7728">
        <f>'Previous Trades Import_OMS Quer'!I7728</f>
        <v>0</v>
      </c>
      <c r="J7728">
        <f>'Previous Trades Import_OMS Quer'!J7728</f>
        <v>0</v>
      </c>
      <c r="K7728">
        <f>'Previous Trades Import_OMS Quer'!K7728</f>
        <v>0</v>
      </c>
      <c r="L7728">
        <f>'Previous Trades Import_OMS Quer'!L7728</f>
        <v>0</v>
      </c>
      <c r="M7728">
        <f>'Previous Trades Import_OMS Quer'!M7728</f>
        <v>0</v>
      </c>
      <c r="N7728">
        <f>'Previous Trades Import_OMS Quer'!N7728</f>
        <v>0</v>
      </c>
      <c r="O7728" t="str">
        <f>CLEAN('Previous Trades Import_OMS Quer'!O7728)</f>
        <v/>
      </c>
      <c r="Q7728" s="25">
        <f t="shared" si="240"/>
        <v>0</v>
      </c>
      <c r="R7728" s="25" t="e">
        <f>VLOOKUP(O7728,'Currency Balance'!$O$3:$Q$32,3,0)</f>
        <v>#N/A</v>
      </c>
      <c r="S7728" t="e">
        <f t="shared" si="241"/>
        <v>#N/A</v>
      </c>
    </row>
    <row r="7729" spans="1:19">
      <c r="A7729">
        <f>'Previous Trades Import_OMS Quer'!A7729</f>
        <v>0</v>
      </c>
      <c r="B7729">
        <f>'Previous Trades Import_OMS Quer'!B7729</f>
        <v>0</v>
      </c>
      <c r="C7729" s="22">
        <f>'Previous Trades Import_OMS Quer'!C7729</f>
        <v>0</v>
      </c>
      <c r="D7729">
        <f>'Previous Trades Import_OMS Quer'!D7729</f>
        <v>0</v>
      </c>
      <c r="E7729" s="22">
        <f>'Previous Trades Import_OMS Quer'!E7729</f>
        <v>0</v>
      </c>
      <c r="F7729">
        <f>'Previous Trades Import_OMS Quer'!F7729</f>
        <v>0</v>
      </c>
      <c r="G7729">
        <f>'Previous Trades Import_OMS Quer'!G7729</f>
        <v>0</v>
      </c>
      <c r="H7729">
        <f>'Previous Trades Import_OMS Quer'!H7729</f>
        <v>0</v>
      </c>
      <c r="I7729">
        <f>'Previous Trades Import_OMS Quer'!I7729</f>
        <v>0</v>
      </c>
      <c r="J7729">
        <f>'Previous Trades Import_OMS Quer'!J7729</f>
        <v>0</v>
      </c>
      <c r="K7729">
        <f>'Previous Trades Import_OMS Quer'!K7729</f>
        <v>0</v>
      </c>
      <c r="L7729">
        <f>'Previous Trades Import_OMS Quer'!L7729</f>
        <v>0</v>
      </c>
      <c r="M7729">
        <f>'Previous Trades Import_OMS Quer'!M7729</f>
        <v>0</v>
      </c>
      <c r="N7729">
        <f>'Previous Trades Import_OMS Quer'!N7729</f>
        <v>0</v>
      </c>
      <c r="O7729" t="str">
        <f>CLEAN('Previous Trades Import_OMS Quer'!O7729)</f>
        <v/>
      </c>
      <c r="Q7729" s="25">
        <f t="shared" si="240"/>
        <v>0</v>
      </c>
      <c r="R7729" s="25" t="e">
        <f>VLOOKUP(O7729,'Currency Balance'!$O$3:$Q$32,3,0)</f>
        <v>#N/A</v>
      </c>
      <c r="S7729" t="e">
        <f t="shared" si="241"/>
        <v>#N/A</v>
      </c>
    </row>
    <row r="7730" spans="1:19">
      <c r="A7730">
        <f>'Previous Trades Import_OMS Quer'!A7730</f>
        <v>0</v>
      </c>
      <c r="B7730">
        <f>'Previous Trades Import_OMS Quer'!B7730</f>
        <v>0</v>
      </c>
      <c r="C7730" s="22">
        <f>'Previous Trades Import_OMS Quer'!C7730</f>
        <v>0</v>
      </c>
      <c r="D7730">
        <f>'Previous Trades Import_OMS Quer'!D7730</f>
        <v>0</v>
      </c>
      <c r="E7730" s="22">
        <f>'Previous Trades Import_OMS Quer'!E7730</f>
        <v>0</v>
      </c>
      <c r="F7730">
        <f>'Previous Trades Import_OMS Quer'!F7730</f>
        <v>0</v>
      </c>
      <c r="G7730">
        <f>'Previous Trades Import_OMS Quer'!G7730</f>
        <v>0</v>
      </c>
      <c r="H7730">
        <f>'Previous Trades Import_OMS Quer'!H7730</f>
        <v>0</v>
      </c>
      <c r="I7730">
        <f>'Previous Trades Import_OMS Quer'!I7730</f>
        <v>0</v>
      </c>
      <c r="J7730">
        <f>'Previous Trades Import_OMS Quer'!J7730</f>
        <v>0</v>
      </c>
      <c r="K7730">
        <f>'Previous Trades Import_OMS Quer'!K7730</f>
        <v>0</v>
      </c>
      <c r="L7730">
        <f>'Previous Trades Import_OMS Quer'!L7730</f>
        <v>0</v>
      </c>
      <c r="M7730">
        <f>'Previous Trades Import_OMS Quer'!M7730</f>
        <v>0</v>
      </c>
      <c r="N7730">
        <f>'Previous Trades Import_OMS Quer'!N7730</f>
        <v>0</v>
      </c>
      <c r="O7730" t="str">
        <f>CLEAN('Previous Trades Import_OMS Quer'!O7730)</f>
        <v/>
      </c>
      <c r="Q7730" s="25">
        <f t="shared" si="240"/>
        <v>0</v>
      </c>
      <c r="R7730" s="25" t="e">
        <f>VLOOKUP(O7730,'Currency Balance'!$O$3:$Q$32,3,0)</f>
        <v>#N/A</v>
      </c>
      <c r="S7730" t="e">
        <f t="shared" si="241"/>
        <v>#N/A</v>
      </c>
    </row>
    <row r="7731" spans="1:19">
      <c r="A7731">
        <f>'Previous Trades Import_OMS Quer'!A7731</f>
        <v>0</v>
      </c>
      <c r="B7731">
        <f>'Previous Trades Import_OMS Quer'!B7731</f>
        <v>0</v>
      </c>
      <c r="C7731" s="22">
        <f>'Previous Trades Import_OMS Quer'!C7731</f>
        <v>0</v>
      </c>
      <c r="D7731">
        <f>'Previous Trades Import_OMS Quer'!D7731</f>
        <v>0</v>
      </c>
      <c r="E7731" s="22">
        <f>'Previous Trades Import_OMS Quer'!E7731</f>
        <v>0</v>
      </c>
      <c r="F7731">
        <f>'Previous Trades Import_OMS Quer'!F7731</f>
        <v>0</v>
      </c>
      <c r="G7731">
        <f>'Previous Trades Import_OMS Quer'!G7731</f>
        <v>0</v>
      </c>
      <c r="H7731">
        <f>'Previous Trades Import_OMS Quer'!H7731</f>
        <v>0</v>
      </c>
      <c r="I7731">
        <f>'Previous Trades Import_OMS Quer'!I7731</f>
        <v>0</v>
      </c>
      <c r="J7731">
        <f>'Previous Trades Import_OMS Quer'!J7731</f>
        <v>0</v>
      </c>
      <c r="K7731">
        <f>'Previous Trades Import_OMS Quer'!K7731</f>
        <v>0</v>
      </c>
      <c r="L7731">
        <f>'Previous Trades Import_OMS Quer'!L7731</f>
        <v>0</v>
      </c>
      <c r="M7731">
        <f>'Previous Trades Import_OMS Quer'!M7731</f>
        <v>0</v>
      </c>
      <c r="N7731">
        <f>'Previous Trades Import_OMS Quer'!N7731</f>
        <v>0</v>
      </c>
      <c r="O7731" t="str">
        <f>CLEAN('Previous Trades Import_OMS Quer'!O7731)</f>
        <v/>
      </c>
      <c r="Q7731" s="25">
        <f t="shared" si="240"/>
        <v>0</v>
      </c>
      <c r="R7731" s="25" t="e">
        <f>VLOOKUP(O7731,'Currency Balance'!$O$3:$Q$32,3,0)</f>
        <v>#N/A</v>
      </c>
      <c r="S7731" t="e">
        <f t="shared" si="241"/>
        <v>#N/A</v>
      </c>
    </row>
    <row r="7732" spans="1:19">
      <c r="A7732">
        <f>'Previous Trades Import_OMS Quer'!A7732</f>
        <v>0</v>
      </c>
      <c r="B7732">
        <f>'Previous Trades Import_OMS Quer'!B7732</f>
        <v>0</v>
      </c>
      <c r="C7732" s="22">
        <f>'Previous Trades Import_OMS Quer'!C7732</f>
        <v>0</v>
      </c>
      <c r="D7732">
        <f>'Previous Trades Import_OMS Quer'!D7732</f>
        <v>0</v>
      </c>
      <c r="E7732" s="22">
        <f>'Previous Trades Import_OMS Quer'!E7732</f>
        <v>0</v>
      </c>
      <c r="F7732">
        <f>'Previous Trades Import_OMS Quer'!F7732</f>
        <v>0</v>
      </c>
      <c r="G7732">
        <f>'Previous Trades Import_OMS Quer'!G7732</f>
        <v>0</v>
      </c>
      <c r="H7732">
        <f>'Previous Trades Import_OMS Quer'!H7732</f>
        <v>0</v>
      </c>
      <c r="I7732">
        <f>'Previous Trades Import_OMS Quer'!I7732</f>
        <v>0</v>
      </c>
      <c r="J7732">
        <f>'Previous Trades Import_OMS Quer'!J7732</f>
        <v>0</v>
      </c>
      <c r="K7732">
        <f>'Previous Trades Import_OMS Quer'!K7732</f>
        <v>0</v>
      </c>
      <c r="L7732">
        <f>'Previous Trades Import_OMS Quer'!L7732</f>
        <v>0</v>
      </c>
      <c r="M7732">
        <f>'Previous Trades Import_OMS Quer'!M7732</f>
        <v>0</v>
      </c>
      <c r="N7732">
        <f>'Previous Trades Import_OMS Quer'!N7732</f>
        <v>0</v>
      </c>
      <c r="O7732" t="str">
        <f>CLEAN('Previous Trades Import_OMS Quer'!O7732)</f>
        <v/>
      </c>
      <c r="Q7732" s="25">
        <f t="shared" si="240"/>
        <v>0</v>
      </c>
      <c r="R7732" s="25" t="e">
        <f>VLOOKUP(O7732,'Currency Balance'!$O$3:$Q$32,3,0)</f>
        <v>#N/A</v>
      </c>
      <c r="S7732" t="e">
        <f t="shared" si="241"/>
        <v>#N/A</v>
      </c>
    </row>
    <row r="7733" spans="1:19">
      <c r="A7733">
        <f>'Previous Trades Import_OMS Quer'!A7733</f>
        <v>0</v>
      </c>
      <c r="B7733">
        <f>'Previous Trades Import_OMS Quer'!B7733</f>
        <v>0</v>
      </c>
      <c r="C7733" s="22">
        <f>'Previous Trades Import_OMS Quer'!C7733</f>
        <v>0</v>
      </c>
      <c r="D7733">
        <f>'Previous Trades Import_OMS Quer'!D7733</f>
        <v>0</v>
      </c>
      <c r="E7733" s="22">
        <f>'Previous Trades Import_OMS Quer'!E7733</f>
        <v>0</v>
      </c>
      <c r="F7733">
        <f>'Previous Trades Import_OMS Quer'!F7733</f>
        <v>0</v>
      </c>
      <c r="G7733">
        <f>'Previous Trades Import_OMS Quer'!G7733</f>
        <v>0</v>
      </c>
      <c r="H7733">
        <f>'Previous Trades Import_OMS Quer'!H7733</f>
        <v>0</v>
      </c>
      <c r="I7733">
        <f>'Previous Trades Import_OMS Quer'!I7733</f>
        <v>0</v>
      </c>
      <c r="J7733">
        <f>'Previous Trades Import_OMS Quer'!J7733</f>
        <v>0</v>
      </c>
      <c r="K7733">
        <f>'Previous Trades Import_OMS Quer'!K7733</f>
        <v>0</v>
      </c>
      <c r="L7733">
        <f>'Previous Trades Import_OMS Quer'!L7733</f>
        <v>0</v>
      </c>
      <c r="M7733">
        <f>'Previous Trades Import_OMS Quer'!M7733</f>
        <v>0</v>
      </c>
      <c r="N7733">
        <f>'Previous Trades Import_OMS Quer'!N7733</f>
        <v>0</v>
      </c>
      <c r="O7733" t="str">
        <f>CLEAN('Previous Trades Import_OMS Quer'!O7733)</f>
        <v/>
      </c>
      <c r="Q7733" s="25">
        <f t="shared" si="240"/>
        <v>0</v>
      </c>
      <c r="R7733" s="25" t="e">
        <f>VLOOKUP(O7733,'Currency Balance'!$O$3:$Q$32,3,0)</f>
        <v>#N/A</v>
      </c>
      <c r="S7733" t="e">
        <f t="shared" si="241"/>
        <v>#N/A</v>
      </c>
    </row>
    <row r="7734" spans="1:19">
      <c r="A7734">
        <f>'Previous Trades Import_OMS Quer'!A7734</f>
        <v>0</v>
      </c>
      <c r="B7734">
        <f>'Previous Trades Import_OMS Quer'!B7734</f>
        <v>0</v>
      </c>
      <c r="C7734" s="22">
        <f>'Previous Trades Import_OMS Quer'!C7734</f>
        <v>0</v>
      </c>
      <c r="D7734">
        <f>'Previous Trades Import_OMS Quer'!D7734</f>
        <v>0</v>
      </c>
      <c r="E7734" s="22">
        <f>'Previous Trades Import_OMS Quer'!E7734</f>
        <v>0</v>
      </c>
      <c r="F7734">
        <f>'Previous Trades Import_OMS Quer'!F7734</f>
        <v>0</v>
      </c>
      <c r="G7734">
        <f>'Previous Trades Import_OMS Quer'!G7734</f>
        <v>0</v>
      </c>
      <c r="H7734">
        <f>'Previous Trades Import_OMS Quer'!H7734</f>
        <v>0</v>
      </c>
      <c r="I7734">
        <f>'Previous Trades Import_OMS Quer'!I7734</f>
        <v>0</v>
      </c>
      <c r="J7734">
        <f>'Previous Trades Import_OMS Quer'!J7734</f>
        <v>0</v>
      </c>
      <c r="K7734">
        <f>'Previous Trades Import_OMS Quer'!K7734</f>
        <v>0</v>
      </c>
      <c r="L7734">
        <f>'Previous Trades Import_OMS Quer'!L7734</f>
        <v>0</v>
      </c>
      <c r="M7734">
        <f>'Previous Trades Import_OMS Quer'!M7734</f>
        <v>0</v>
      </c>
      <c r="N7734">
        <f>'Previous Trades Import_OMS Quer'!N7734</f>
        <v>0</v>
      </c>
      <c r="O7734" t="str">
        <f>CLEAN('Previous Trades Import_OMS Quer'!O7734)</f>
        <v/>
      </c>
      <c r="Q7734" s="25">
        <f t="shared" si="240"/>
        <v>0</v>
      </c>
      <c r="R7734" s="25" t="e">
        <f>VLOOKUP(O7734,'Currency Balance'!$O$3:$Q$32,3,0)</f>
        <v>#N/A</v>
      </c>
      <c r="S7734" t="e">
        <f t="shared" si="241"/>
        <v>#N/A</v>
      </c>
    </row>
    <row r="7735" spans="1:19">
      <c r="A7735">
        <f>'Previous Trades Import_OMS Quer'!A7735</f>
        <v>0</v>
      </c>
      <c r="B7735">
        <f>'Previous Trades Import_OMS Quer'!B7735</f>
        <v>0</v>
      </c>
      <c r="C7735" s="22">
        <f>'Previous Trades Import_OMS Quer'!C7735</f>
        <v>0</v>
      </c>
      <c r="D7735">
        <f>'Previous Trades Import_OMS Quer'!D7735</f>
        <v>0</v>
      </c>
      <c r="E7735" s="22">
        <f>'Previous Trades Import_OMS Quer'!E7735</f>
        <v>0</v>
      </c>
      <c r="F7735">
        <f>'Previous Trades Import_OMS Quer'!F7735</f>
        <v>0</v>
      </c>
      <c r="G7735">
        <f>'Previous Trades Import_OMS Quer'!G7735</f>
        <v>0</v>
      </c>
      <c r="H7735">
        <f>'Previous Trades Import_OMS Quer'!H7735</f>
        <v>0</v>
      </c>
      <c r="I7735">
        <f>'Previous Trades Import_OMS Quer'!I7735</f>
        <v>0</v>
      </c>
      <c r="J7735">
        <f>'Previous Trades Import_OMS Quer'!J7735</f>
        <v>0</v>
      </c>
      <c r="K7735">
        <f>'Previous Trades Import_OMS Quer'!K7735</f>
        <v>0</v>
      </c>
      <c r="L7735">
        <f>'Previous Trades Import_OMS Quer'!L7735</f>
        <v>0</v>
      </c>
      <c r="M7735">
        <f>'Previous Trades Import_OMS Quer'!M7735</f>
        <v>0</v>
      </c>
      <c r="N7735">
        <f>'Previous Trades Import_OMS Quer'!N7735</f>
        <v>0</v>
      </c>
      <c r="O7735" t="str">
        <f>CLEAN('Previous Trades Import_OMS Quer'!O7735)</f>
        <v/>
      </c>
      <c r="Q7735" s="25">
        <f t="shared" si="240"/>
        <v>0</v>
      </c>
      <c r="R7735" s="25" t="e">
        <f>VLOOKUP(O7735,'Currency Balance'!$O$3:$Q$32,3,0)</f>
        <v>#N/A</v>
      </c>
      <c r="S7735" t="e">
        <f t="shared" si="241"/>
        <v>#N/A</v>
      </c>
    </row>
    <row r="7736" spans="1:19">
      <c r="A7736">
        <f>'Previous Trades Import_OMS Quer'!A7736</f>
        <v>0</v>
      </c>
      <c r="B7736">
        <f>'Previous Trades Import_OMS Quer'!B7736</f>
        <v>0</v>
      </c>
      <c r="C7736" s="22">
        <f>'Previous Trades Import_OMS Quer'!C7736</f>
        <v>0</v>
      </c>
      <c r="D7736">
        <f>'Previous Trades Import_OMS Quer'!D7736</f>
        <v>0</v>
      </c>
      <c r="E7736" s="22">
        <f>'Previous Trades Import_OMS Quer'!E7736</f>
        <v>0</v>
      </c>
      <c r="F7736">
        <f>'Previous Trades Import_OMS Quer'!F7736</f>
        <v>0</v>
      </c>
      <c r="G7736">
        <f>'Previous Trades Import_OMS Quer'!G7736</f>
        <v>0</v>
      </c>
      <c r="H7736">
        <f>'Previous Trades Import_OMS Quer'!H7736</f>
        <v>0</v>
      </c>
      <c r="I7736">
        <f>'Previous Trades Import_OMS Quer'!I7736</f>
        <v>0</v>
      </c>
      <c r="J7736">
        <f>'Previous Trades Import_OMS Quer'!J7736</f>
        <v>0</v>
      </c>
      <c r="K7736">
        <f>'Previous Trades Import_OMS Quer'!K7736</f>
        <v>0</v>
      </c>
      <c r="L7736">
        <f>'Previous Trades Import_OMS Quer'!L7736</f>
        <v>0</v>
      </c>
      <c r="M7736">
        <f>'Previous Trades Import_OMS Quer'!M7736</f>
        <v>0</v>
      </c>
      <c r="N7736">
        <f>'Previous Trades Import_OMS Quer'!N7736</f>
        <v>0</v>
      </c>
      <c r="O7736" t="str">
        <f>CLEAN('Previous Trades Import_OMS Quer'!O7736)</f>
        <v/>
      </c>
      <c r="Q7736" s="25">
        <f t="shared" si="240"/>
        <v>0</v>
      </c>
      <c r="R7736" s="25" t="e">
        <f>VLOOKUP(O7736,'Currency Balance'!$O$3:$Q$32,3,0)</f>
        <v>#N/A</v>
      </c>
      <c r="S7736" t="e">
        <f t="shared" si="241"/>
        <v>#N/A</v>
      </c>
    </row>
    <row r="7737" spans="1:19">
      <c r="A7737">
        <f>'Previous Trades Import_OMS Quer'!A7737</f>
        <v>0</v>
      </c>
      <c r="B7737">
        <f>'Previous Trades Import_OMS Quer'!B7737</f>
        <v>0</v>
      </c>
      <c r="C7737" s="22">
        <f>'Previous Trades Import_OMS Quer'!C7737</f>
        <v>0</v>
      </c>
      <c r="D7737">
        <f>'Previous Trades Import_OMS Quer'!D7737</f>
        <v>0</v>
      </c>
      <c r="E7737" s="22">
        <f>'Previous Trades Import_OMS Quer'!E7737</f>
        <v>0</v>
      </c>
      <c r="F7737">
        <f>'Previous Trades Import_OMS Quer'!F7737</f>
        <v>0</v>
      </c>
      <c r="G7737">
        <f>'Previous Trades Import_OMS Quer'!G7737</f>
        <v>0</v>
      </c>
      <c r="H7737">
        <f>'Previous Trades Import_OMS Quer'!H7737</f>
        <v>0</v>
      </c>
      <c r="I7737">
        <f>'Previous Trades Import_OMS Quer'!I7737</f>
        <v>0</v>
      </c>
      <c r="J7737">
        <f>'Previous Trades Import_OMS Quer'!J7737</f>
        <v>0</v>
      </c>
      <c r="K7737">
        <f>'Previous Trades Import_OMS Quer'!K7737</f>
        <v>0</v>
      </c>
      <c r="L7737">
        <f>'Previous Trades Import_OMS Quer'!L7737</f>
        <v>0</v>
      </c>
      <c r="M7737">
        <f>'Previous Trades Import_OMS Quer'!M7737</f>
        <v>0</v>
      </c>
      <c r="N7737">
        <f>'Previous Trades Import_OMS Quer'!N7737</f>
        <v>0</v>
      </c>
      <c r="O7737" t="str">
        <f>CLEAN('Previous Trades Import_OMS Quer'!O7737)</f>
        <v/>
      </c>
      <c r="Q7737" s="25">
        <f t="shared" si="240"/>
        <v>0</v>
      </c>
      <c r="R7737" s="25" t="e">
        <f>VLOOKUP(O7737,'Currency Balance'!$O$3:$Q$32,3,0)</f>
        <v>#N/A</v>
      </c>
      <c r="S7737" t="e">
        <f t="shared" si="241"/>
        <v>#N/A</v>
      </c>
    </row>
    <row r="7738" spans="1:19">
      <c r="A7738">
        <f>'Previous Trades Import_OMS Quer'!A7738</f>
        <v>0</v>
      </c>
      <c r="B7738">
        <f>'Previous Trades Import_OMS Quer'!B7738</f>
        <v>0</v>
      </c>
      <c r="C7738" s="22">
        <f>'Previous Trades Import_OMS Quer'!C7738</f>
        <v>0</v>
      </c>
      <c r="D7738">
        <f>'Previous Trades Import_OMS Quer'!D7738</f>
        <v>0</v>
      </c>
      <c r="E7738" s="22">
        <f>'Previous Trades Import_OMS Quer'!E7738</f>
        <v>0</v>
      </c>
      <c r="F7738">
        <f>'Previous Trades Import_OMS Quer'!F7738</f>
        <v>0</v>
      </c>
      <c r="G7738">
        <f>'Previous Trades Import_OMS Quer'!G7738</f>
        <v>0</v>
      </c>
      <c r="H7738">
        <f>'Previous Trades Import_OMS Quer'!H7738</f>
        <v>0</v>
      </c>
      <c r="I7738">
        <f>'Previous Trades Import_OMS Quer'!I7738</f>
        <v>0</v>
      </c>
      <c r="J7738">
        <f>'Previous Trades Import_OMS Quer'!J7738</f>
        <v>0</v>
      </c>
      <c r="K7738">
        <f>'Previous Trades Import_OMS Quer'!K7738</f>
        <v>0</v>
      </c>
      <c r="L7738">
        <f>'Previous Trades Import_OMS Quer'!L7738</f>
        <v>0</v>
      </c>
      <c r="M7738">
        <f>'Previous Trades Import_OMS Quer'!M7738</f>
        <v>0</v>
      </c>
      <c r="N7738">
        <f>'Previous Trades Import_OMS Quer'!N7738</f>
        <v>0</v>
      </c>
      <c r="O7738" t="str">
        <f>CLEAN('Previous Trades Import_OMS Quer'!O7738)</f>
        <v/>
      </c>
      <c r="Q7738" s="25">
        <f t="shared" si="240"/>
        <v>0</v>
      </c>
      <c r="R7738" s="25" t="e">
        <f>VLOOKUP(O7738,'Currency Balance'!$O$3:$Q$32,3,0)</f>
        <v>#N/A</v>
      </c>
      <c r="S7738" t="e">
        <f t="shared" si="241"/>
        <v>#N/A</v>
      </c>
    </row>
    <row r="7739" spans="1:19">
      <c r="A7739">
        <f>'Previous Trades Import_OMS Quer'!A7739</f>
        <v>0</v>
      </c>
      <c r="B7739">
        <f>'Previous Trades Import_OMS Quer'!B7739</f>
        <v>0</v>
      </c>
      <c r="C7739" s="22">
        <f>'Previous Trades Import_OMS Quer'!C7739</f>
        <v>0</v>
      </c>
      <c r="D7739">
        <f>'Previous Trades Import_OMS Quer'!D7739</f>
        <v>0</v>
      </c>
      <c r="E7739" s="22">
        <f>'Previous Trades Import_OMS Quer'!E7739</f>
        <v>0</v>
      </c>
      <c r="F7739">
        <f>'Previous Trades Import_OMS Quer'!F7739</f>
        <v>0</v>
      </c>
      <c r="G7739">
        <f>'Previous Trades Import_OMS Quer'!G7739</f>
        <v>0</v>
      </c>
      <c r="H7739">
        <f>'Previous Trades Import_OMS Quer'!H7739</f>
        <v>0</v>
      </c>
      <c r="I7739">
        <f>'Previous Trades Import_OMS Quer'!I7739</f>
        <v>0</v>
      </c>
      <c r="J7739">
        <f>'Previous Trades Import_OMS Quer'!J7739</f>
        <v>0</v>
      </c>
      <c r="K7739">
        <f>'Previous Trades Import_OMS Quer'!K7739</f>
        <v>0</v>
      </c>
      <c r="L7739">
        <f>'Previous Trades Import_OMS Quer'!L7739</f>
        <v>0</v>
      </c>
      <c r="M7739">
        <f>'Previous Trades Import_OMS Quer'!M7739</f>
        <v>0</v>
      </c>
      <c r="N7739">
        <f>'Previous Trades Import_OMS Quer'!N7739</f>
        <v>0</v>
      </c>
      <c r="O7739" t="str">
        <f>CLEAN('Previous Trades Import_OMS Quer'!O7739)</f>
        <v/>
      </c>
      <c r="Q7739" s="25">
        <f t="shared" si="240"/>
        <v>0</v>
      </c>
      <c r="R7739" s="25" t="e">
        <f>VLOOKUP(O7739,'Currency Balance'!$O$3:$Q$32,3,0)</f>
        <v>#N/A</v>
      </c>
      <c r="S7739" t="e">
        <f t="shared" si="241"/>
        <v>#N/A</v>
      </c>
    </row>
    <row r="7740" spans="1:19">
      <c r="A7740">
        <f>'Previous Trades Import_OMS Quer'!A7740</f>
        <v>0</v>
      </c>
      <c r="B7740">
        <f>'Previous Trades Import_OMS Quer'!B7740</f>
        <v>0</v>
      </c>
      <c r="C7740" s="22">
        <f>'Previous Trades Import_OMS Quer'!C7740</f>
        <v>0</v>
      </c>
      <c r="D7740">
        <f>'Previous Trades Import_OMS Quer'!D7740</f>
        <v>0</v>
      </c>
      <c r="E7740" s="22">
        <f>'Previous Trades Import_OMS Quer'!E7740</f>
        <v>0</v>
      </c>
      <c r="F7740">
        <f>'Previous Trades Import_OMS Quer'!F7740</f>
        <v>0</v>
      </c>
      <c r="G7740">
        <f>'Previous Trades Import_OMS Quer'!G7740</f>
        <v>0</v>
      </c>
      <c r="H7740">
        <f>'Previous Trades Import_OMS Quer'!H7740</f>
        <v>0</v>
      </c>
      <c r="I7740">
        <f>'Previous Trades Import_OMS Quer'!I7740</f>
        <v>0</v>
      </c>
      <c r="J7740">
        <f>'Previous Trades Import_OMS Quer'!J7740</f>
        <v>0</v>
      </c>
      <c r="K7740">
        <f>'Previous Trades Import_OMS Quer'!K7740</f>
        <v>0</v>
      </c>
      <c r="L7740">
        <f>'Previous Trades Import_OMS Quer'!L7740</f>
        <v>0</v>
      </c>
      <c r="M7740">
        <f>'Previous Trades Import_OMS Quer'!M7740</f>
        <v>0</v>
      </c>
      <c r="N7740">
        <f>'Previous Trades Import_OMS Quer'!N7740</f>
        <v>0</v>
      </c>
      <c r="O7740" t="str">
        <f>CLEAN('Previous Trades Import_OMS Quer'!O7740)</f>
        <v/>
      </c>
      <c r="Q7740" s="25">
        <f t="shared" si="240"/>
        <v>0</v>
      </c>
      <c r="R7740" s="25" t="e">
        <f>VLOOKUP(O7740,'Currency Balance'!$O$3:$Q$32,3,0)</f>
        <v>#N/A</v>
      </c>
      <c r="S7740" t="e">
        <f t="shared" si="241"/>
        <v>#N/A</v>
      </c>
    </row>
    <row r="7741" spans="1:19">
      <c r="A7741">
        <f>'Previous Trades Import_OMS Quer'!A7741</f>
        <v>0</v>
      </c>
      <c r="B7741">
        <f>'Previous Trades Import_OMS Quer'!B7741</f>
        <v>0</v>
      </c>
      <c r="C7741" s="22">
        <f>'Previous Trades Import_OMS Quer'!C7741</f>
        <v>0</v>
      </c>
      <c r="D7741">
        <f>'Previous Trades Import_OMS Quer'!D7741</f>
        <v>0</v>
      </c>
      <c r="E7741" s="22">
        <f>'Previous Trades Import_OMS Quer'!E7741</f>
        <v>0</v>
      </c>
      <c r="F7741">
        <f>'Previous Trades Import_OMS Quer'!F7741</f>
        <v>0</v>
      </c>
      <c r="G7741">
        <f>'Previous Trades Import_OMS Quer'!G7741</f>
        <v>0</v>
      </c>
      <c r="H7741">
        <f>'Previous Trades Import_OMS Quer'!H7741</f>
        <v>0</v>
      </c>
      <c r="I7741">
        <f>'Previous Trades Import_OMS Quer'!I7741</f>
        <v>0</v>
      </c>
      <c r="J7741">
        <f>'Previous Trades Import_OMS Quer'!J7741</f>
        <v>0</v>
      </c>
      <c r="K7741">
        <f>'Previous Trades Import_OMS Quer'!K7741</f>
        <v>0</v>
      </c>
      <c r="L7741">
        <f>'Previous Trades Import_OMS Quer'!L7741</f>
        <v>0</v>
      </c>
      <c r="M7741">
        <f>'Previous Trades Import_OMS Quer'!M7741</f>
        <v>0</v>
      </c>
      <c r="N7741">
        <f>'Previous Trades Import_OMS Quer'!N7741</f>
        <v>0</v>
      </c>
      <c r="O7741" t="str">
        <f>CLEAN('Previous Trades Import_OMS Quer'!O7741)</f>
        <v/>
      </c>
      <c r="Q7741" s="25">
        <f t="shared" si="240"/>
        <v>0</v>
      </c>
      <c r="R7741" s="25" t="e">
        <f>VLOOKUP(O7741,'Currency Balance'!$O$3:$Q$32,3,0)</f>
        <v>#N/A</v>
      </c>
      <c r="S7741" t="e">
        <f t="shared" si="241"/>
        <v>#N/A</v>
      </c>
    </row>
    <row r="7742" spans="1:19">
      <c r="A7742">
        <f>'Previous Trades Import_OMS Quer'!A7742</f>
        <v>0</v>
      </c>
      <c r="B7742">
        <f>'Previous Trades Import_OMS Quer'!B7742</f>
        <v>0</v>
      </c>
      <c r="C7742" s="22">
        <f>'Previous Trades Import_OMS Quer'!C7742</f>
        <v>0</v>
      </c>
      <c r="D7742">
        <f>'Previous Trades Import_OMS Quer'!D7742</f>
        <v>0</v>
      </c>
      <c r="E7742" s="22">
        <f>'Previous Trades Import_OMS Quer'!E7742</f>
        <v>0</v>
      </c>
      <c r="F7742">
        <f>'Previous Trades Import_OMS Quer'!F7742</f>
        <v>0</v>
      </c>
      <c r="G7742">
        <f>'Previous Trades Import_OMS Quer'!G7742</f>
        <v>0</v>
      </c>
      <c r="H7742">
        <f>'Previous Trades Import_OMS Quer'!H7742</f>
        <v>0</v>
      </c>
      <c r="I7742">
        <f>'Previous Trades Import_OMS Quer'!I7742</f>
        <v>0</v>
      </c>
      <c r="J7742">
        <f>'Previous Trades Import_OMS Quer'!J7742</f>
        <v>0</v>
      </c>
      <c r="K7742">
        <f>'Previous Trades Import_OMS Quer'!K7742</f>
        <v>0</v>
      </c>
      <c r="L7742">
        <f>'Previous Trades Import_OMS Quer'!L7742</f>
        <v>0</v>
      </c>
      <c r="M7742">
        <f>'Previous Trades Import_OMS Quer'!M7742</f>
        <v>0</v>
      </c>
      <c r="N7742">
        <f>'Previous Trades Import_OMS Quer'!N7742</f>
        <v>0</v>
      </c>
      <c r="O7742" t="str">
        <f>CLEAN('Previous Trades Import_OMS Quer'!O7742)</f>
        <v/>
      </c>
      <c r="Q7742" s="25">
        <f t="shared" si="240"/>
        <v>0</v>
      </c>
      <c r="R7742" s="25" t="e">
        <f>VLOOKUP(O7742,'Currency Balance'!$O$3:$Q$32,3,0)</f>
        <v>#N/A</v>
      </c>
      <c r="S7742" t="e">
        <f t="shared" si="241"/>
        <v>#N/A</v>
      </c>
    </row>
    <row r="7743" spans="1:19">
      <c r="A7743">
        <f>'Previous Trades Import_OMS Quer'!A7743</f>
        <v>0</v>
      </c>
      <c r="B7743">
        <f>'Previous Trades Import_OMS Quer'!B7743</f>
        <v>0</v>
      </c>
      <c r="C7743" s="22">
        <f>'Previous Trades Import_OMS Quer'!C7743</f>
        <v>0</v>
      </c>
      <c r="D7743">
        <f>'Previous Trades Import_OMS Quer'!D7743</f>
        <v>0</v>
      </c>
      <c r="E7743" s="22">
        <f>'Previous Trades Import_OMS Quer'!E7743</f>
        <v>0</v>
      </c>
      <c r="F7743">
        <f>'Previous Trades Import_OMS Quer'!F7743</f>
        <v>0</v>
      </c>
      <c r="G7743">
        <f>'Previous Trades Import_OMS Quer'!G7743</f>
        <v>0</v>
      </c>
      <c r="H7743">
        <f>'Previous Trades Import_OMS Quer'!H7743</f>
        <v>0</v>
      </c>
      <c r="I7743">
        <f>'Previous Trades Import_OMS Quer'!I7743</f>
        <v>0</v>
      </c>
      <c r="J7743">
        <f>'Previous Trades Import_OMS Quer'!J7743</f>
        <v>0</v>
      </c>
      <c r="K7743">
        <f>'Previous Trades Import_OMS Quer'!K7743</f>
        <v>0</v>
      </c>
      <c r="L7743">
        <f>'Previous Trades Import_OMS Quer'!L7743</f>
        <v>0</v>
      </c>
      <c r="M7743">
        <f>'Previous Trades Import_OMS Quer'!M7743</f>
        <v>0</v>
      </c>
      <c r="N7743">
        <f>'Previous Trades Import_OMS Quer'!N7743</f>
        <v>0</v>
      </c>
      <c r="O7743" t="str">
        <f>CLEAN('Previous Trades Import_OMS Quer'!O7743)</f>
        <v/>
      </c>
      <c r="Q7743" s="25">
        <f t="shared" si="240"/>
        <v>0</v>
      </c>
      <c r="R7743" s="25" t="e">
        <f>VLOOKUP(O7743,'Currency Balance'!$O$3:$Q$32,3,0)</f>
        <v>#N/A</v>
      </c>
      <c r="S7743" t="e">
        <f t="shared" si="241"/>
        <v>#N/A</v>
      </c>
    </row>
    <row r="7744" spans="1:19">
      <c r="A7744">
        <f>'Previous Trades Import_OMS Quer'!A7744</f>
        <v>0</v>
      </c>
      <c r="B7744">
        <f>'Previous Trades Import_OMS Quer'!B7744</f>
        <v>0</v>
      </c>
      <c r="C7744" s="22">
        <f>'Previous Trades Import_OMS Quer'!C7744</f>
        <v>0</v>
      </c>
      <c r="D7744">
        <f>'Previous Trades Import_OMS Quer'!D7744</f>
        <v>0</v>
      </c>
      <c r="E7744" s="22">
        <f>'Previous Trades Import_OMS Quer'!E7744</f>
        <v>0</v>
      </c>
      <c r="F7744">
        <f>'Previous Trades Import_OMS Quer'!F7744</f>
        <v>0</v>
      </c>
      <c r="G7744">
        <f>'Previous Trades Import_OMS Quer'!G7744</f>
        <v>0</v>
      </c>
      <c r="H7744">
        <f>'Previous Trades Import_OMS Quer'!H7744</f>
        <v>0</v>
      </c>
      <c r="I7744">
        <f>'Previous Trades Import_OMS Quer'!I7744</f>
        <v>0</v>
      </c>
      <c r="J7744">
        <f>'Previous Trades Import_OMS Quer'!J7744</f>
        <v>0</v>
      </c>
      <c r="K7744">
        <f>'Previous Trades Import_OMS Quer'!K7744</f>
        <v>0</v>
      </c>
      <c r="L7744">
        <f>'Previous Trades Import_OMS Quer'!L7744</f>
        <v>0</v>
      </c>
      <c r="M7744">
        <f>'Previous Trades Import_OMS Quer'!M7744</f>
        <v>0</v>
      </c>
      <c r="N7744">
        <f>'Previous Trades Import_OMS Quer'!N7744</f>
        <v>0</v>
      </c>
      <c r="O7744" t="str">
        <f>CLEAN('Previous Trades Import_OMS Quer'!O7744)</f>
        <v/>
      </c>
      <c r="Q7744" s="25">
        <f t="shared" si="240"/>
        <v>0</v>
      </c>
      <c r="R7744" s="25" t="e">
        <f>VLOOKUP(O7744,'Currency Balance'!$O$3:$Q$32,3,0)</f>
        <v>#N/A</v>
      </c>
      <c r="S7744" t="e">
        <f t="shared" si="241"/>
        <v>#N/A</v>
      </c>
    </row>
    <row r="7745" spans="1:19">
      <c r="A7745">
        <f>'Previous Trades Import_OMS Quer'!A7745</f>
        <v>0</v>
      </c>
      <c r="B7745">
        <f>'Previous Trades Import_OMS Quer'!B7745</f>
        <v>0</v>
      </c>
      <c r="C7745" s="22">
        <f>'Previous Trades Import_OMS Quer'!C7745</f>
        <v>0</v>
      </c>
      <c r="D7745">
        <f>'Previous Trades Import_OMS Quer'!D7745</f>
        <v>0</v>
      </c>
      <c r="E7745" s="22">
        <f>'Previous Trades Import_OMS Quer'!E7745</f>
        <v>0</v>
      </c>
      <c r="F7745">
        <f>'Previous Trades Import_OMS Quer'!F7745</f>
        <v>0</v>
      </c>
      <c r="G7745">
        <f>'Previous Trades Import_OMS Quer'!G7745</f>
        <v>0</v>
      </c>
      <c r="H7745">
        <f>'Previous Trades Import_OMS Quer'!H7745</f>
        <v>0</v>
      </c>
      <c r="I7745">
        <f>'Previous Trades Import_OMS Quer'!I7745</f>
        <v>0</v>
      </c>
      <c r="J7745">
        <f>'Previous Trades Import_OMS Quer'!J7745</f>
        <v>0</v>
      </c>
      <c r="K7745">
        <f>'Previous Trades Import_OMS Quer'!K7745</f>
        <v>0</v>
      </c>
      <c r="L7745">
        <f>'Previous Trades Import_OMS Quer'!L7745</f>
        <v>0</v>
      </c>
      <c r="M7745">
        <f>'Previous Trades Import_OMS Quer'!M7745</f>
        <v>0</v>
      </c>
      <c r="N7745">
        <f>'Previous Trades Import_OMS Quer'!N7745</f>
        <v>0</v>
      </c>
      <c r="O7745" t="str">
        <f>CLEAN('Previous Trades Import_OMS Quer'!O7745)</f>
        <v/>
      </c>
      <c r="Q7745" s="25">
        <f t="shared" si="240"/>
        <v>0</v>
      </c>
      <c r="R7745" s="25" t="e">
        <f>VLOOKUP(O7745,'Currency Balance'!$O$3:$Q$32,3,0)</f>
        <v>#N/A</v>
      </c>
      <c r="S7745" t="e">
        <f t="shared" si="241"/>
        <v>#N/A</v>
      </c>
    </row>
    <row r="7746" spans="1:19">
      <c r="A7746">
        <f>'Previous Trades Import_OMS Quer'!A7746</f>
        <v>0</v>
      </c>
      <c r="B7746">
        <f>'Previous Trades Import_OMS Quer'!B7746</f>
        <v>0</v>
      </c>
      <c r="C7746" s="22">
        <f>'Previous Trades Import_OMS Quer'!C7746</f>
        <v>0</v>
      </c>
      <c r="D7746">
        <f>'Previous Trades Import_OMS Quer'!D7746</f>
        <v>0</v>
      </c>
      <c r="E7746" s="22">
        <f>'Previous Trades Import_OMS Quer'!E7746</f>
        <v>0</v>
      </c>
      <c r="F7746">
        <f>'Previous Trades Import_OMS Quer'!F7746</f>
        <v>0</v>
      </c>
      <c r="G7746">
        <f>'Previous Trades Import_OMS Quer'!G7746</f>
        <v>0</v>
      </c>
      <c r="H7746">
        <f>'Previous Trades Import_OMS Quer'!H7746</f>
        <v>0</v>
      </c>
      <c r="I7746">
        <f>'Previous Trades Import_OMS Quer'!I7746</f>
        <v>0</v>
      </c>
      <c r="J7746">
        <f>'Previous Trades Import_OMS Quer'!J7746</f>
        <v>0</v>
      </c>
      <c r="K7746">
        <f>'Previous Trades Import_OMS Quer'!K7746</f>
        <v>0</v>
      </c>
      <c r="L7746">
        <f>'Previous Trades Import_OMS Quer'!L7746</f>
        <v>0</v>
      </c>
      <c r="M7746">
        <f>'Previous Trades Import_OMS Quer'!M7746</f>
        <v>0</v>
      </c>
      <c r="N7746">
        <f>'Previous Trades Import_OMS Quer'!N7746</f>
        <v>0</v>
      </c>
      <c r="O7746" t="str">
        <f>CLEAN('Previous Trades Import_OMS Quer'!O7746)</f>
        <v/>
      </c>
      <c r="Q7746" s="25">
        <f t="shared" ref="Q7746:Q7809" si="242">IF(G7746="sell",M7746,-M7746)</f>
        <v>0</v>
      </c>
      <c r="R7746" s="25" t="e">
        <f>VLOOKUP(O7746,'Currency Balance'!$O$3:$Q$32,3,0)</f>
        <v>#N/A</v>
      </c>
      <c r="S7746" t="e">
        <f t="shared" ref="S7746:S7809" si="243">Q7746/R7746</f>
        <v>#N/A</v>
      </c>
    </row>
    <row r="7747" spans="1:19">
      <c r="A7747">
        <f>'Previous Trades Import_OMS Quer'!A7747</f>
        <v>0</v>
      </c>
      <c r="B7747">
        <f>'Previous Trades Import_OMS Quer'!B7747</f>
        <v>0</v>
      </c>
      <c r="C7747" s="22">
        <f>'Previous Trades Import_OMS Quer'!C7747</f>
        <v>0</v>
      </c>
      <c r="D7747">
        <f>'Previous Trades Import_OMS Quer'!D7747</f>
        <v>0</v>
      </c>
      <c r="E7747" s="22">
        <f>'Previous Trades Import_OMS Quer'!E7747</f>
        <v>0</v>
      </c>
      <c r="F7747">
        <f>'Previous Trades Import_OMS Quer'!F7747</f>
        <v>0</v>
      </c>
      <c r="G7747">
        <f>'Previous Trades Import_OMS Quer'!G7747</f>
        <v>0</v>
      </c>
      <c r="H7747">
        <f>'Previous Trades Import_OMS Quer'!H7747</f>
        <v>0</v>
      </c>
      <c r="I7747">
        <f>'Previous Trades Import_OMS Quer'!I7747</f>
        <v>0</v>
      </c>
      <c r="J7747">
        <f>'Previous Trades Import_OMS Quer'!J7747</f>
        <v>0</v>
      </c>
      <c r="K7747">
        <f>'Previous Trades Import_OMS Quer'!K7747</f>
        <v>0</v>
      </c>
      <c r="L7747">
        <f>'Previous Trades Import_OMS Quer'!L7747</f>
        <v>0</v>
      </c>
      <c r="M7747">
        <f>'Previous Trades Import_OMS Quer'!M7747</f>
        <v>0</v>
      </c>
      <c r="N7747">
        <f>'Previous Trades Import_OMS Quer'!N7747</f>
        <v>0</v>
      </c>
      <c r="O7747" t="str">
        <f>CLEAN('Previous Trades Import_OMS Quer'!O7747)</f>
        <v/>
      </c>
      <c r="Q7747" s="25">
        <f t="shared" si="242"/>
        <v>0</v>
      </c>
      <c r="R7747" s="25" t="e">
        <f>VLOOKUP(O7747,'Currency Balance'!$O$3:$Q$32,3,0)</f>
        <v>#N/A</v>
      </c>
      <c r="S7747" t="e">
        <f t="shared" si="243"/>
        <v>#N/A</v>
      </c>
    </row>
    <row r="7748" spans="1:19">
      <c r="A7748">
        <f>'Previous Trades Import_OMS Quer'!A7748</f>
        <v>0</v>
      </c>
      <c r="B7748">
        <f>'Previous Trades Import_OMS Quer'!B7748</f>
        <v>0</v>
      </c>
      <c r="C7748" s="22">
        <f>'Previous Trades Import_OMS Quer'!C7748</f>
        <v>0</v>
      </c>
      <c r="D7748">
        <f>'Previous Trades Import_OMS Quer'!D7748</f>
        <v>0</v>
      </c>
      <c r="E7748" s="22">
        <f>'Previous Trades Import_OMS Quer'!E7748</f>
        <v>0</v>
      </c>
      <c r="F7748">
        <f>'Previous Trades Import_OMS Quer'!F7748</f>
        <v>0</v>
      </c>
      <c r="G7748">
        <f>'Previous Trades Import_OMS Quer'!G7748</f>
        <v>0</v>
      </c>
      <c r="H7748">
        <f>'Previous Trades Import_OMS Quer'!H7748</f>
        <v>0</v>
      </c>
      <c r="I7748">
        <f>'Previous Trades Import_OMS Quer'!I7748</f>
        <v>0</v>
      </c>
      <c r="J7748">
        <f>'Previous Trades Import_OMS Quer'!J7748</f>
        <v>0</v>
      </c>
      <c r="K7748">
        <f>'Previous Trades Import_OMS Quer'!K7748</f>
        <v>0</v>
      </c>
      <c r="L7748">
        <f>'Previous Trades Import_OMS Quer'!L7748</f>
        <v>0</v>
      </c>
      <c r="M7748">
        <f>'Previous Trades Import_OMS Quer'!M7748</f>
        <v>0</v>
      </c>
      <c r="N7748">
        <f>'Previous Trades Import_OMS Quer'!N7748</f>
        <v>0</v>
      </c>
      <c r="O7748" t="str">
        <f>CLEAN('Previous Trades Import_OMS Quer'!O7748)</f>
        <v/>
      </c>
      <c r="Q7748" s="25">
        <f t="shared" si="242"/>
        <v>0</v>
      </c>
      <c r="R7748" s="25" t="e">
        <f>VLOOKUP(O7748,'Currency Balance'!$O$3:$Q$32,3,0)</f>
        <v>#N/A</v>
      </c>
      <c r="S7748" t="e">
        <f t="shared" si="243"/>
        <v>#N/A</v>
      </c>
    </row>
    <row r="7749" spans="1:19">
      <c r="A7749">
        <f>'Previous Trades Import_OMS Quer'!A7749</f>
        <v>0</v>
      </c>
      <c r="B7749">
        <f>'Previous Trades Import_OMS Quer'!B7749</f>
        <v>0</v>
      </c>
      <c r="C7749" s="22">
        <f>'Previous Trades Import_OMS Quer'!C7749</f>
        <v>0</v>
      </c>
      <c r="D7749">
        <f>'Previous Trades Import_OMS Quer'!D7749</f>
        <v>0</v>
      </c>
      <c r="E7749" s="22">
        <f>'Previous Trades Import_OMS Quer'!E7749</f>
        <v>0</v>
      </c>
      <c r="F7749">
        <f>'Previous Trades Import_OMS Quer'!F7749</f>
        <v>0</v>
      </c>
      <c r="G7749">
        <f>'Previous Trades Import_OMS Quer'!G7749</f>
        <v>0</v>
      </c>
      <c r="H7749">
        <f>'Previous Trades Import_OMS Quer'!H7749</f>
        <v>0</v>
      </c>
      <c r="I7749">
        <f>'Previous Trades Import_OMS Quer'!I7749</f>
        <v>0</v>
      </c>
      <c r="J7749">
        <f>'Previous Trades Import_OMS Quer'!J7749</f>
        <v>0</v>
      </c>
      <c r="K7749">
        <f>'Previous Trades Import_OMS Quer'!K7749</f>
        <v>0</v>
      </c>
      <c r="L7749">
        <f>'Previous Trades Import_OMS Quer'!L7749</f>
        <v>0</v>
      </c>
      <c r="M7749">
        <f>'Previous Trades Import_OMS Quer'!M7749</f>
        <v>0</v>
      </c>
      <c r="N7749">
        <f>'Previous Trades Import_OMS Quer'!N7749</f>
        <v>0</v>
      </c>
      <c r="O7749" t="str">
        <f>CLEAN('Previous Trades Import_OMS Quer'!O7749)</f>
        <v/>
      </c>
      <c r="Q7749" s="25">
        <f t="shared" si="242"/>
        <v>0</v>
      </c>
      <c r="R7749" s="25" t="e">
        <f>VLOOKUP(O7749,'Currency Balance'!$O$3:$Q$32,3,0)</f>
        <v>#N/A</v>
      </c>
      <c r="S7749" t="e">
        <f t="shared" si="243"/>
        <v>#N/A</v>
      </c>
    </row>
    <row r="7750" spans="1:19">
      <c r="A7750">
        <f>'Previous Trades Import_OMS Quer'!A7750</f>
        <v>0</v>
      </c>
      <c r="B7750">
        <f>'Previous Trades Import_OMS Quer'!B7750</f>
        <v>0</v>
      </c>
      <c r="C7750" s="22">
        <f>'Previous Trades Import_OMS Quer'!C7750</f>
        <v>0</v>
      </c>
      <c r="D7750">
        <f>'Previous Trades Import_OMS Quer'!D7750</f>
        <v>0</v>
      </c>
      <c r="E7750" s="22">
        <f>'Previous Trades Import_OMS Quer'!E7750</f>
        <v>0</v>
      </c>
      <c r="F7750">
        <f>'Previous Trades Import_OMS Quer'!F7750</f>
        <v>0</v>
      </c>
      <c r="G7750">
        <f>'Previous Trades Import_OMS Quer'!G7750</f>
        <v>0</v>
      </c>
      <c r="H7750">
        <f>'Previous Trades Import_OMS Quer'!H7750</f>
        <v>0</v>
      </c>
      <c r="I7750">
        <f>'Previous Trades Import_OMS Quer'!I7750</f>
        <v>0</v>
      </c>
      <c r="J7750">
        <f>'Previous Trades Import_OMS Quer'!J7750</f>
        <v>0</v>
      </c>
      <c r="K7750">
        <f>'Previous Trades Import_OMS Quer'!K7750</f>
        <v>0</v>
      </c>
      <c r="L7750">
        <f>'Previous Trades Import_OMS Quer'!L7750</f>
        <v>0</v>
      </c>
      <c r="M7750">
        <f>'Previous Trades Import_OMS Quer'!M7750</f>
        <v>0</v>
      </c>
      <c r="N7750">
        <f>'Previous Trades Import_OMS Quer'!N7750</f>
        <v>0</v>
      </c>
      <c r="O7750" t="str">
        <f>CLEAN('Previous Trades Import_OMS Quer'!O7750)</f>
        <v/>
      </c>
      <c r="Q7750" s="25">
        <f t="shared" si="242"/>
        <v>0</v>
      </c>
      <c r="R7750" s="25" t="e">
        <f>VLOOKUP(O7750,'Currency Balance'!$O$3:$Q$32,3,0)</f>
        <v>#N/A</v>
      </c>
      <c r="S7750" t="e">
        <f t="shared" si="243"/>
        <v>#N/A</v>
      </c>
    </row>
    <row r="7751" spans="1:19">
      <c r="A7751">
        <f>'Previous Trades Import_OMS Quer'!A7751</f>
        <v>0</v>
      </c>
      <c r="B7751">
        <f>'Previous Trades Import_OMS Quer'!B7751</f>
        <v>0</v>
      </c>
      <c r="C7751" s="22">
        <f>'Previous Trades Import_OMS Quer'!C7751</f>
        <v>0</v>
      </c>
      <c r="D7751">
        <f>'Previous Trades Import_OMS Quer'!D7751</f>
        <v>0</v>
      </c>
      <c r="E7751" s="22">
        <f>'Previous Trades Import_OMS Quer'!E7751</f>
        <v>0</v>
      </c>
      <c r="F7751">
        <f>'Previous Trades Import_OMS Quer'!F7751</f>
        <v>0</v>
      </c>
      <c r="G7751">
        <f>'Previous Trades Import_OMS Quer'!G7751</f>
        <v>0</v>
      </c>
      <c r="H7751">
        <f>'Previous Trades Import_OMS Quer'!H7751</f>
        <v>0</v>
      </c>
      <c r="I7751">
        <f>'Previous Trades Import_OMS Quer'!I7751</f>
        <v>0</v>
      </c>
      <c r="J7751">
        <f>'Previous Trades Import_OMS Quer'!J7751</f>
        <v>0</v>
      </c>
      <c r="K7751">
        <f>'Previous Trades Import_OMS Quer'!K7751</f>
        <v>0</v>
      </c>
      <c r="L7751">
        <f>'Previous Trades Import_OMS Quer'!L7751</f>
        <v>0</v>
      </c>
      <c r="M7751">
        <f>'Previous Trades Import_OMS Quer'!M7751</f>
        <v>0</v>
      </c>
      <c r="N7751">
        <f>'Previous Trades Import_OMS Quer'!N7751</f>
        <v>0</v>
      </c>
      <c r="O7751" t="str">
        <f>CLEAN('Previous Trades Import_OMS Quer'!O7751)</f>
        <v/>
      </c>
      <c r="Q7751" s="25">
        <f t="shared" si="242"/>
        <v>0</v>
      </c>
      <c r="R7751" s="25" t="e">
        <f>VLOOKUP(O7751,'Currency Balance'!$O$3:$Q$32,3,0)</f>
        <v>#N/A</v>
      </c>
      <c r="S7751" t="e">
        <f t="shared" si="243"/>
        <v>#N/A</v>
      </c>
    </row>
    <row r="7752" spans="1:19">
      <c r="A7752">
        <f>'Previous Trades Import_OMS Quer'!A7752</f>
        <v>0</v>
      </c>
      <c r="B7752">
        <f>'Previous Trades Import_OMS Quer'!B7752</f>
        <v>0</v>
      </c>
      <c r="C7752" s="22">
        <f>'Previous Trades Import_OMS Quer'!C7752</f>
        <v>0</v>
      </c>
      <c r="D7752">
        <f>'Previous Trades Import_OMS Quer'!D7752</f>
        <v>0</v>
      </c>
      <c r="E7752" s="22">
        <f>'Previous Trades Import_OMS Quer'!E7752</f>
        <v>0</v>
      </c>
      <c r="F7752">
        <f>'Previous Trades Import_OMS Quer'!F7752</f>
        <v>0</v>
      </c>
      <c r="G7752">
        <f>'Previous Trades Import_OMS Quer'!G7752</f>
        <v>0</v>
      </c>
      <c r="H7752">
        <f>'Previous Trades Import_OMS Quer'!H7752</f>
        <v>0</v>
      </c>
      <c r="I7752">
        <f>'Previous Trades Import_OMS Quer'!I7752</f>
        <v>0</v>
      </c>
      <c r="J7752">
        <f>'Previous Trades Import_OMS Quer'!J7752</f>
        <v>0</v>
      </c>
      <c r="K7752">
        <f>'Previous Trades Import_OMS Quer'!K7752</f>
        <v>0</v>
      </c>
      <c r="L7752">
        <f>'Previous Trades Import_OMS Quer'!L7752</f>
        <v>0</v>
      </c>
      <c r="M7752">
        <f>'Previous Trades Import_OMS Quer'!M7752</f>
        <v>0</v>
      </c>
      <c r="N7752">
        <f>'Previous Trades Import_OMS Quer'!N7752</f>
        <v>0</v>
      </c>
      <c r="O7752" t="str">
        <f>CLEAN('Previous Trades Import_OMS Quer'!O7752)</f>
        <v/>
      </c>
      <c r="Q7752" s="25">
        <f t="shared" si="242"/>
        <v>0</v>
      </c>
      <c r="R7752" s="25" t="e">
        <f>VLOOKUP(O7752,'Currency Balance'!$O$3:$Q$32,3,0)</f>
        <v>#N/A</v>
      </c>
      <c r="S7752" t="e">
        <f t="shared" si="243"/>
        <v>#N/A</v>
      </c>
    </row>
    <row r="7753" spans="1:19">
      <c r="A7753">
        <f>'Previous Trades Import_OMS Quer'!A7753</f>
        <v>0</v>
      </c>
      <c r="B7753">
        <f>'Previous Trades Import_OMS Quer'!B7753</f>
        <v>0</v>
      </c>
      <c r="C7753" s="22">
        <f>'Previous Trades Import_OMS Quer'!C7753</f>
        <v>0</v>
      </c>
      <c r="D7753">
        <f>'Previous Trades Import_OMS Quer'!D7753</f>
        <v>0</v>
      </c>
      <c r="E7753" s="22">
        <f>'Previous Trades Import_OMS Quer'!E7753</f>
        <v>0</v>
      </c>
      <c r="F7753">
        <f>'Previous Trades Import_OMS Quer'!F7753</f>
        <v>0</v>
      </c>
      <c r="G7753">
        <f>'Previous Trades Import_OMS Quer'!G7753</f>
        <v>0</v>
      </c>
      <c r="H7753">
        <f>'Previous Trades Import_OMS Quer'!H7753</f>
        <v>0</v>
      </c>
      <c r="I7753">
        <f>'Previous Trades Import_OMS Quer'!I7753</f>
        <v>0</v>
      </c>
      <c r="J7753">
        <f>'Previous Trades Import_OMS Quer'!J7753</f>
        <v>0</v>
      </c>
      <c r="K7753">
        <f>'Previous Trades Import_OMS Quer'!K7753</f>
        <v>0</v>
      </c>
      <c r="L7753">
        <f>'Previous Trades Import_OMS Quer'!L7753</f>
        <v>0</v>
      </c>
      <c r="M7753">
        <f>'Previous Trades Import_OMS Quer'!M7753</f>
        <v>0</v>
      </c>
      <c r="N7753">
        <f>'Previous Trades Import_OMS Quer'!N7753</f>
        <v>0</v>
      </c>
      <c r="O7753" t="str">
        <f>CLEAN('Previous Trades Import_OMS Quer'!O7753)</f>
        <v/>
      </c>
      <c r="Q7753" s="25">
        <f t="shared" si="242"/>
        <v>0</v>
      </c>
      <c r="R7753" s="25" t="e">
        <f>VLOOKUP(O7753,'Currency Balance'!$O$3:$Q$32,3,0)</f>
        <v>#N/A</v>
      </c>
      <c r="S7753" t="e">
        <f t="shared" si="243"/>
        <v>#N/A</v>
      </c>
    </row>
    <row r="7754" spans="1:19">
      <c r="A7754">
        <f>'Previous Trades Import_OMS Quer'!A7754</f>
        <v>0</v>
      </c>
      <c r="B7754">
        <f>'Previous Trades Import_OMS Quer'!B7754</f>
        <v>0</v>
      </c>
      <c r="C7754" s="22">
        <f>'Previous Trades Import_OMS Quer'!C7754</f>
        <v>0</v>
      </c>
      <c r="D7754">
        <f>'Previous Trades Import_OMS Quer'!D7754</f>
        <v>0</v>
      </c>
      <c r="E7754" s="22">
        <f>'Previous Trades Import_OMS Quer'!E7754</f>
        <v>0</v>
      </c>
      <c r="F7754">
        <f>'Previous Trades Import_OMS Quer'!F7754</f>
        <v>0</v>
      </c>
      <c r="G7754">
        <f>'Previous Trades Import_OMS Quer'!G7754</f>
        <v>0</v>
      </c>
      <c r="H7754">
        <f>'Previous Trades Import_OMS Quer'!H7754</f>
        <v>0</v>
      </c>
      <c r="I7754">
        <f>'Previous Trades Import_OMS Quer'!I7754</f>
        <v>0</v>
      </c>
      <c r="J7754">
        <f>'Previous Trades Import_OMS Quer'!J7754</f>
        <v>0</v>
      </c>
      <c r="K7754">
        <f>'Previous Trades Import_OMS Quer'!K7754</f>
        <v>0</v>
      </c>
      <c r="L7754">
        <f>'Previous Trades Import_OMS Quer'!L7754</f>
        <v>0</v>
      </c>
      <c r="M7754">
        <f>'Previous Trades Import_OMS Quer'!M7754</f>
        <v>0</v>
      </c>
      <c r="N7754">
        <f>'Previous Trades Import_OMS Quer'!N7754</f>
        <v>0</v>
      </c>
      <c r="O7754" t="str">
        <f>CLEAN('Previous Trades Import_OMS Quer'!O7754)</f>
        <v/>
      </c>
      <c r="Q7754" s="25">
        <f t="shared" si="242"/>
        <v>0</v>
      </c>
      <c r="R7754" s="25" t="e">
        <f>VLOOKUP(O7754,'Currency Balance'!$O$3:$Q$32,3,0)</f>
        <v>#N/A</v>
      </c>
      <c r="S7754" t="e">
        <f t="shared" si="243"/>
        <v>#N/A</v>
      </c>
    </row>
    <row r="7755" spans="1:19">
      <c r="A7755">
        <f>'Previous Trades Import_OMS Quer'!A7755</f>
        <v>0</v>
      </c>
      <c r="B7755">
        <f>'Previous Trades Import_OMS Quer'!B7755</f>
        <v>0</v>
      </c>
      <c r="C7755" s="22">
        <f>'Previous Trades Import_OMS Quer'!C7755</f>
        <v>0</v>
      </c>
      <c r="D7755">
        <f>'Previous Trades Import_OMS Quer'!D7755</f>
        <v>0</v>
      </c>
      <c r="E7755" s="22">
        <f>'Previous Trades Import_OMS Quer'!E7755</f>
        <v>0</v>
      </c>
      <c r="F7755">
        <f>'Previous Trades Import_OMS Quer'!F7755</f>
        <v>0</v>
      </c>
      <c r="G7755">
        <f>'Previous Trades Import_OMS Quer'!G7755</f>
        <v>0</v>
      </c>
      <c r="H7755">
        <f>'Previous Trades Import_OMS Quer'!H7755</f>
        <v>0</v>
      </c>
      <c r="I7755">
        <f>'Previous Trades Import_OMS Quer'!I7755</f>
        <v>0</v>
      </c>
      <c r="J7755">
        <f>'Previous Trades Import_OMS Quer'!J7755</f>
        <v>0</v>
      </c>
      <c r="K7755">
        <f>'Previous Trades Import_OMS Quer'!K7755</f>
        <v>0</v>
      </c>
      <c r="L7755">
        <f>'Previous Trades Import_OMS Quer'!L7755</f>
        <v>0</v>
      </c>
      <c r="M7755">
        <f>'Previous Trades Import_OMS Quer'!M7755</f>
        <v>0</v>
      </c>
      <c r="N7755">
        <f>'Previous Trades Import_OMS Quer'!N7755</f>
        <v>0</v>
      </c>
      <c r="O7755" t="str">
        <f>CLEAN('Previous Trades Import_OMS Quer'!O7755)</f>
        <v/>
      </c>
      <c r="Q7755" s="25">
        <f t="shared" si="242"/>
        <v>0</v>
      </c>
      <c r="R7755" s="25" t="e">
        <f>VLOOKUP(O7755,'Currency Balance'!$O$3:$Q$32,3,0)</f>
        <v>#N/A</v>
      </c>
      <c r="S7755" t="e">
        <f t="shared" si="243"/>
        <v>#N/A</v>
      </c>
    </row>
    <row r="7756" spans="1:19">
      <c r="A7756">
        <f>'Previous Trades Import_OMS Quer'!A7756</f>
        <v>0</v>
      </c>
      <c r="B7756">
        <f>'Previous Trades Import_OMS Quer'!B7756</f>
        <v>0</v>
      </c>
      <c r="C7756" s="22">
        <f>'Previous Trades Import_OMS Quer'!C7756</f>
        <v>0</v>
      </c>
      <c r="D7756">
        <f>'Previous Trades Import_OMS Quer'!D7756</f>
        <v>0</v>
      </c>
      <c r="E7756" s="22">
        <f>'Previous Trades Import_OMS Quer'!E7756</f>
        <v>0</v>
      </c>
      <c r="F7756">
        <f>'Previous Trades Import_OMS Quer'!F7756</f>
        <v>0</v>
      </c>
      <c r="G7756">
        <f>'Previous Trades Import_OMS Quer'!G7756</f>
        <v>0</v>
      </c>
      <c r="H7756">
        <f>'Previous Trades Import_OMS Quer'!H7756</f>
        <v>0</v>
      </c>
      <c r="I7756">
        <f>'Previous Trades Import_OMS Quer'!I7756</f>
        <v>0</v>
      </c>
      <c r="J7756">
        <f>'Previous Trades Import_OMS Quer'!J7756</f>
        <v>0</v>
      </c>
      <c r="K7756">
        <f>'Previous Trades Import_OMS Quer'!K7756</f>
        <v>0</v>
      </c>
      <c r="L7756">
        <f>'Previous Trades Import_OMS Quer'!L7756</f>
        <v>0</v>
      </c>
      <c r="M7756">
        <f>'Previous Trades Import_OMS Quer'!M7756</f>
        <v>0</v>
      </c>
      <c r="N7756">
        <f>'Previous Trades Import_OMS Quer'!N7756</f>
        <v>0</v>
      </c>
      <c r="O7756" t="str">
        <f>CLEAN('Previous Trades Import_OMS Quer'!O7756)</f>
        <v/>
      </c>
      <c r="Q7756" s="25">
        <f t="shared" si="242"/>
        <v>0</v>
      </c>
      <c r="R7756" s="25" t="e">
        <f>VLOOKUP(O7756,'Currency Balance'!$O$3:$Q$32,3,0)</f>
        <v>#N/A</v>
      </c>
      <c r="S7756" t="e">
        <f t="shared" si="243"/>
        <v>#N/A</v>
      </c>
    </row>
    <row r="7757" spans="1:19">
      <c r="A7757">
        <f>'Previous Trades Import_OMS Quer'!A7757</f>
        <v>0</v>
      </c>
      <c r="B7757">
        <f>'Previous Trades Import_OMS Quer'!B7757</f>
        <v>0</v>
      </c>
      <c r="C7757" s="22">
        <f>'Previous Trades Import_OMS Quer'!C7757</f>
        <v>0</v>
      </c>
      <c r="D7757">
        <f>'Previous Trades Import_OMS Quer'!D7757</f>
        <v>0</v>
      </c>
      <c r="E7757" s="22">
        <f>'Previous Trades Import_OMS Quer'!E7757</f>
        <v>0</v>
      </c>
      <c r="F7757">
        <f>'Previous Trades Import_OMS Quer'!F7757</f>
        <v>0</v>
      </c>
      <c r="G7757">
        <f>'Previous Trades Import_OMS Quer'!G7757</f>
        <v>0</v>
      </c>
      <c r="H7757">
        <f>'Previous Trades Import_OMS Quer'!H7757</f>
        <v>0</v>
      </c>
      <c r="I7757">
        <f>'Previous Trades Import_OMS Quer'!I7757</f>
        <v>0</v>
      </c>
      <c r="J7757">
        <f>'Previous Trades Import_OMS Quer'!J7757</f>
        <v>0</v>
      </c>
      <c r="K7757">
        <f>'Previous Trades Import_OMS Quer'!K7757</f>
        <v>0</v>
      </c>
      <c r="L7757">
        <f>'Previous Trades Import_OMS Quer'!L7757</f>
        <v>0</v>
      </c>
      <c r="M7757">
        <f>'Previous Trades Import_OMS Quer'!M7757</f>
        <v>0</v>
      </c>
      <c r="N7757">
        <f>'Previous Trades Import_OMS Quer'!N7757</f>
        <v>0</v>
      </c>
      <c r="O7757" t="str">
        <f>CLEAN('Previous Trades Import_OMS Quer'!O7757)</f>
        <v/>
      </c>
      <c r="Q7757" s="25">
        <f t="shared" si="242"/>
        <v>0</v>
      </c>
      <c r="R7757" s="25" t="e">
        <f>VLOOKUP(O7757,'Currency Balance'!$O$3:$Q$32,3,0)</f>
        <v>#N/A</v>
      </c>
      <c r="S7757" t="e">
        <f t="shared" si="243"/>
        <v>#N/A</v>
      </c>
    </row>
    <row r="7758" spans="1:19">
      <c r="A7758">
        <f>'Previous Trades Import_OMS Quer'!A7758</f>
        <v>0</v>
      </c>
      <c r="B7758">
        <f>'Previous Trades Import_OMS Quer'!B7758</f>
        <v>0</v>
      </c>
      <c r="C7758" s="22">
        <f>'Previous Trades Import_OMS Quer'!C7758</f>
        <v>0</v>
      </c>
      <c r="D7758">
        <f>'Previous Trades Import_OMS Quer'!D7758</f>
        <v>0</v>
      </c>
      <c r="E7758" s="22">
        <f>'Previous Trades Import_OMS Quer'!E7758</f>
        <v>0</v>
      </c>
      <c r="F7758">
        <f>'Previous Trades Import_OMS Quer'!F7758</f>
        <v>0</v>
      </c>
      <c r="G7758">
        <f>'Previous Trades Import_OMS Quer'!G7758</f>
        <v>0</v>
      </c>
      <c r="H7758">
        <f>'Previous Trades Import_OMS Quer'!H7758</f>
        <v>0</v>
      </c>
      <c r="I7758">
        <f>'Previous Trades Import_OMS Quer'!I7758</f>
        <v>0</v>
      </c>
      <c r="J7758">
        <f>'Previous Trades Import_OMS Quer'!J7758</f>
        <v>0</v>
      </c>
      <c r="K7758">
        <f>'Previous Trades Import_OMS Quer'!K7758</f>
        <v>0</v>
      </c>
      <c r="L7758">
        <f>'Previous Trades Import_OMS Quer'!L7758</f>
        <v>0</v>
      </c>
      <c r="M7758">
        <f>'Previous Trades Import_OMS Quer'!M7758</f>
        <v>0</v>
      </c>
      <c r="N7758">
        <f>'Previous Trades Import_OMS Quer'!N7758</f>
        <v>0</v>
      </c>
      <c r="O7758" t="str">
        <f>CLEAN('Previous Trades Import_OMS Quer'!O7758)</f>
        <v/>
      </c>
      <c r="Q7758" s="25">
        <f t="shared" si="242"/>
        <v>0</v>
      </c>
      <c r="R7758" s="25" t="e">
        <f>VLOOKUP(O7758,'Currency Balance'!$O$3:$Q$32,3,0)</f>
        <v>#N/A</v>
      </c>
      <c r="S7758" t="e">
        <f t="shared" si="243"/>
        <v>#N/A</v>
      </c>
    </row>
    <row r="7759" spans="1:19">
      <c r="A7759">
        <f>'Previous Trades Import_OMS Quer'!A7759</f>
        <v>0</v>
      </c>
      <c r="B7759">
        <f>'Previous Trades Import_OMS Quer'!B7759</f>
        <v>0</v>
      </c>
      <c r="C7759" s="22">
        <f>'Previous Trades Import_OMS Quer'!C7759</f>
        <v>0</v>
      </c>
      <c r="D7759">
        <f>'Previous Trades Import_OMS Quer'!D7759</f>
        <v>0</v>
      </c>
      <c r="E7759" s="22">
        <f>'Previous Trades Import_OMS Quer'!E7759</f>
        <v>0</v>
      </c>
      <c r="F7759">
        <f>'Previous Trades Import_OMS Quer'!F7759</f>
        <v>0</v>
      </c>
      <c r="G7759">
        <f>'Previous Trades Import_OMS Quer'!G7759</f>
        <v>0</v>
      </c>
      <c r="H7759">
        <f>'Previous Trades Import_OMS Quer'!H7759</f>
        <v>0</v>
      </c>
      <c r="I7759">
        <f>'Previous Trades Import_OMS Quer'!I7759</f>
        <v>0</v>
      </c>
      <c r="J7759">
        <f>'Previous Trades Import_OMS Quer'!J7759</f>
        <v>0</v>
      </c>
      <c r="K7759">
        <f>'Previous Trades Import_OMS Quer'!K7759</f>
        <v>0</v>
      </c>
      <c r="L7759">
        <f>'Previous Trades Import_OMS Quer'!L7759</f>
        <v>0</v>
      </c>
      <c r="M7759">
        <f>'Previous Trades Import_OMS Quer'!M7759</f>
        <v>0</v>
      </c>
      <c r="N7759">
        <f>'Previous Trades Import_OMS Quer'!N7759</f>
        <v>0</v>
      </c>
      <c r="O7759" t="str">
        <f>CLEAN('Previous Trades Import_OMS Quer'!O7759)</f>
        <v/>
      </c>
      <c r="Q7759" s="25">
        <f t="shared" si="242"/>
        <v>0</v>
      </c>
      <c r="R7759" s="25" t="e">
        <f>VLOOKUP(O7759,'Currency Balance'!$O$3:$Q$32,3,0)</f>
        <v>#N/A</v>
      </c>
      <c r="S7759" t="e">
        <f t="shared" si="243"/>
        <v>#N/A</v>
      </c>
    </row>
    <row r="7760" spans="1:19">
      <c r="A7760">
        <f>'Previous Trades Import_OMS Quer'!A7760</f>
        <v>0</v>
      </c>
      <c r="B7760">
        <f>'Previous Trades Import_OMS Quer'!B7760</f>
        <v>0</v>
      </c>
      <c r="C7760" s="22">
        <f>'Previous Trades Import_OMS Quer'!C7760</f>
        <v>0</v>
      </c>
      <c r="D7760">
        <f>'Previous Trades Import_OMS Quer'!D7760</f>
        <v>0</v>
      </c>
      <c r="E7760" s="22">
        <f>'Previous Trades Import_OMS Quer'!E7760</f>
        <v>0</v>
      </c>
      <c r="F7760">
        <f>'Previous Trades Import_OMS Quer'!F7760</f>
        <v>0</v>
      </c>
      <c r="G7760">
        <f>'Previous Trades Import_OMS Quer'!G7760</f>
        <v>0</v>
      </c>
      <c r="H7760">
        <f>'Previous Trades Import_OMS Quer'!H7760</f>
        <v>0</v>
      </c>
      <c r="I7760">
        <f>'Previous Trades Import_OMS Quer'!I7760</f>
        <v>0</v>
      </c>
      <c r="J7760">
        <f>'Previous Trades Import_OMS Quer'!J7760</f>
        <v>0</v>
      </c>
      <c r="K7760">
        <f>'Previous Trades Import_OMS Quer'!K7760</f>
        <v>0</v>
      </c>
      <c r="L7760">
        <f>'Previous Trades Import_OMS Quer'!L7760</f>
        <v>0</v>
      </c>
      <c r="M7760">
        <f>'Previous Trades Import_OMS Quer'!M7760</f>
        <v>0</v>
      </c>
      <c r="N7760">
        <f>'Previous Trades Import_OMS Quer'!N7760</f>
        <v>0</v>
      </c>
      <c r="O7760" t="str">
        <f>CLEAN('Previous Trades Import_OMS Quer'!O7760)</f>
        <v/>
      </c>
      <c r="Q7760" s="25">
        <f t="shared" si="242"/>
        <v>0</v>
      </c>
      <c r="R7760" s="25" t="e">
        <f>VLOOKUP(O7760,'Currency Balance'!$O$3:$Q$32,3,0)</f>
        <v>#N/A</v>
      </c>
      <c r="S7760" t="e">
        <f t="shared" si="243"/>
        <v>#N/A</v>
      </c>
    </row>
    <row r="7761" spans="1:19">
      <c r="A7761">
        <f>'Previous Trades Import_OMS Quer'!A7761</f>
        <v>0</v>
      </c>
      <c r="B7761">
        <f>'Previous Trades Import_OMS Quer'!B7761</f>
        <v>0</v>
      </c>
      <c r="C7761" s="22">
        <f>'Previous Trades Import_OMS Quer'!C7761</f>
        <v>0</v>
      </c>
      <c r="D7761">
        <f>'Previous Trades Import_OMS Quer'!D7761</f>
        <v>0</v>
      </c>
      <c r="E7761" s="22">
        <f>'Previous Trades Import_OMS Quer'!E7761</f>
        <v>0</v>
      </c>
      <c r="F7761">
        <f>'Previous Trades Import_OMS Quer'!F7761</f>
        <v>0</v>
      </c>
      <c r="G7761">
        <f>'Previous Trades Import_OMS Quer'!G7761</f>
        <v>0</v>
      </c>
      <c r="H7761">
        <f>'Previous Trades Import_OMS Quer'!H7761</f>
        <v>0</v>
      </c>
      <c r="I7761">
        <f>'Previous Trades Import_OMS Quer'!I7761</f>
        <v>0</v>
      </c>
      <c r="J7761">
        <f>'Previous Trades Import_OMS Quer'!J7761</f>
        <v>0</v>
      </c>
      <c r="K7761">
        <f>'Previous Trades Import_OMS Quer'!K7761</f>
        <v>0</v>
      </c>
      <c r="L7761">
        <f>'Previous Trades Import_OMS Quer'!L7761</f>
        <v>0</v>
      </c>
      <c r="M7761">
        <f>'Previous Trades Import_OMS Quer'!M7761</f>
        <v>0</v>
      </c>
      <c r="N7761">
        <f>'Previous Trades Import_OMS Quer'!N7761</f>
        <v>0</v>
      </c>
      <c r="O7761" t="str">
        <f>CLEAN('Previous Trades Import_OMS Quer'!O7761)</f>
        <v/>
      </c>
      <c r="Q7761" s="25">
        <f t="shared" si="242"/>
        <v>0</v>
      </c>
      <c r="R7761" s="25" t="e">
        <f>VLOOKUP(O7761,'Currency Balance'!$O$3:$Q$32,3,0)</f>
        <v>#N/A</v>
      </c>
      <c r="S7761" t="e">
        <f t="shared" si="243"/>
        <v>#N/A</v>
      </c>
    </row>
    <row r="7762" spans="1:19">
      <c r="A7762">
        <f>'Previous Trades Import_OMS Quer'!A7762</f>
        <v>0</v>
      </c>
      <c r="B7762">
        <f>'Previous Trades Import_OMS Quer'!B7762</f>
        <v>0</v>
      </c>
      <c r="C7762" s="22">
        <f>'Previous Trades Import_OMS Quer'!C7762</f>
        <v>0</v>
      </c>
      <c r="D7762">
        <f>'Previous Trades Import_OMS Quer'!D7762</f>
        <v>0</v>
      </c>
      <c r="E7762" s="22">
        <f>'Previous Trades Import_OMS Quer'!E7762</f>
        <v>0</v>
      </c>
      <c r="F7762">
        <f>'Previous Trades Import_OMS Quer'!F7762</f>
        <v>0</v>
      </c>
      <c r="G7762">
        <f>'Previous Trades Import_OMS Quer'!G7762</f>
        <v>0</v>
      </c>
      <c r="H7762">
        <f>'Previous Trades Import_OMS Quer'!H7762</f>
        <v>0</v>
      </c>
      <c r="I7762">
        <f>'Previous Trades Import_OMS Quer'!I7762</f>
        <v>0</v>
      </c>
      <c r="J7762">
        <f>'Previous Trades Import_OMS Quer'!J7762</f>
        <v>0</v>
      </c>
      <c r="K7762">
        <f>'Previous Trades Import_OMS Quer'!K7762</f>
        <v>0</v>
      </c>
      <c r="L7762">
        <f>'Previous Trades Import_OMS Quer'!L7762</f>
        <v>0</v>
      </c>
      <c r="M7762">
        <f>'Previous Trades Import_OMS Quer'!M7762</f>
        <v>0</v>
      </c>
      <c r="N7762">
        <f>'Previous Trades Import_OMS Quer'!N7762</f>
        <v>0</v>
      </c>
      <c r="O7762" t="str">
        <f>CLEAN('Previous Trades Import_OMS Quer'!O7762)</f>
        <v/>
      </c>
      <c r="Q7762" s="25">
        <f t="shared" si="242"/>
        <v>0</v>
      </c>
      <c r="R7762" s="25" t="e">
        <f>VLOOKUP(O7762,'Currency Balance'!$O$3:$Q$32,3,0)</f>
        <v>#N/A</v>
      </c>
      <c r="S7762" t="e">
        <f t="shared" si="243"/>
        <v>#N/A</v>
      </c>
    </row>
    <row r="7763" spans="1:19">
      <c r="A7763">
        <f>'Previous Trades Import_OMS Quer'!A7763</f>
        <v>0</v>
      </c>
      <c r="B7763">
        <f>'Previous Trades Import_OMS Quer'!B7763</f>
        <v>0</v>
      </c>
      <c r="C7763" s="22">
        <f>'Previous Trades Import_OMS Quer'!C7763</f>
        <v>0</v>
      </c>
      <c r="D7763">
        <f>'Previous Trades Import_OMS Quer'!D7763</f>
        <v>0</v>
      </c>
      <c r="E7763" s="22">
        <f>'Previous Trades Import_OMS Quer'!E7763</f>
        <v>0</v>
      </c>
      <c r="F7763">
        <f>'Previous Trades Import_OMS Quer'!F7763</f>
        <v>0</v>
      </c>
      <c r="G7763">
        <f>'Previous Trades Import_OMS Quer'!G7763</f>
        <v>0</v>
      </c>
      <c r="H7763">
        <f>'Previous Trades Import_OMS Quer'!H7763</f>
        <v>0</v>
      </c>
      <c r="I7763">
        <f>'Previous Trades Import_OMS Quer'!I7763</f>
        <v>0</v>
      </c>
      <c r="J7763">
        <f>'Previous Trades Import_OMS Quer'!J7763</f>
        <v>0</v>
      </c>
      <c r="K7763">
        <f>'Previous Trades Import_OMS Quer'!K7763</f>
        <v>0</v>
      </c>
      <c r="L7763">
        <f>'Previous Trades Import_OMS Quer'!L7763</f>
        <v>0</v>
      </c>
      <c r="M7763">
        <f>'Previous Trades Import_OMS Quer'!M7763</f>
        <v>0</v>
      </c>
      <c r="N7763">
        <f>'Previous Trades Import_OMS Quer'!N7763</f>
        <v>0</v>
      </c>
      <c r="O7763" t="str">
        <f>CLEAN('Previous Trades Import_OMS Quer'!O7763)</f>
        <v/>
      </c>
      <c r="Q7763" s="25">
        <f t="shared" si="242"/>
        <v>0</v>
      </c>
      <c r="R7763" s="25" t="e">
        <f>VLOOKUP(O7763,'Currency Balance'!$O$3:$Q$32,3,0)</f>
        <v>#N/A</v>
      </c>
      <c r="S7763" t="e">
        <f t="shared" si="243"/>
        <v>#N/A</v>
      </c>
    </row>
    <row r="7764" spans="1:19">
      <c r="A7764">
        <f>'Previous Trades Import_OMS Quer'!A7764</f>
        <v>0</v>
      </c>
      <c r="B7764">
        <f>'Previous Trades Import_OMS Quer'!B7764</f>
        <v>0</v>
      </c>
      <c r="C7764" s="22">
        <f>'Previous Trades Import_OMS Quer'!C7764</f>
        <v>0</v>
      </c>
      <c r="D7764">
        <f>'Previous Trades Import_OMS Quer'!D7764</f>
        <v>0</v>
      </c>
      <c r="E7764" s="22">
        <f>'Previous Trades Import_OMS Quer'!E7764</f>
        <v>0</v>
      </c>
      <c r="F7764">
        <f>'Previous Trades Import_OMS Quer'!F7764</f>
        <v>0</v>
      </c>
      <c r="G7764">
        <f>'Previous Trades Import_OMS Quer'!G7764</f>
        <v>0</v>
      </c>
      <c r="H7764">
        <f>'Previous Trades Import_OMS Quer'!H7764</f>
        <v>0</v>
      </c>
      <c r="I7764">
        <f>'Previous Trades Import_OMS Quer'!I7764</f>
        <v>0</v>
      </c>
      <c r="J7764">
        <f>'Previous Trades Import_OMS Quer'!J7764</f>
        <v>0</v>
      </c>
      <c r="K7764">
        <f>'Previous Trades Import_OMS Quer'!K7764</f>
        <v>0</v>
      </c>
      <c r="L7764">
        <f>'Previous Trades Import_OMS Quer'!L7764</f>
        <v>0</v>
      </c>
      <c r="M7764">
        <f>'Previous Trades Import_OMS Quer'!M7764</f>
        <v>0</v>
      </c>
      <c r="N7764">
        <f>'Previous Trades Import_OMS Quer'!N7764</f>
        <v>0</v>
      </c>
      <c r="O7764" t="str">
        <f>CLEAN('Previous Trades Import_OMS Quer'!O7764)</f>
        <v/>
      </c>
      <c r="Q7764" s="25">
        <f t="shared" si="242"/>
        <v>0</v>
      </c>
      <c r="R7764" s="25" t="e">
        <f>VLOOKUP(O7764,'Currency Balance'!$O$3:$Q$32,3,0)</f>
        <v>#N/A</v>
      </c>
      <c r="S7764" t="e">
        <f t="shared" si="243"/>
        <v>#N/A</v>
      </c>
    </row>
    <row r="7765" spans="1:19">
      <c r="A7765">
        <f>'Previous Trades Import_OMS Quer'!A7765</f>
        <v>0</v>
      </c>
      <c r="B7765">
        <f>'Previous Trades Import_OMS Quer'!B7765</f>
        <v>0</v>
      </c>
      <c r="C7765" s="22">
        <f>'Previous Trades Import_OMS Quer'!C7765</f>
        <v>0</v>
      </c>
      <c r="D7765">
        <f>'Previous Trades Import_OMS Quer'!D7765</f>
        <v>0</v>
      </c>
      <c r="E7765" s="22">
        <f>'Previous Trades Import_OMS Quer'!E7765</f>
        <v>0</v>
      </c>
      <c r="F7765">
        <f>'Previous Trades Import_OMS Quer'!F7765</f>
        <v>0</v>
      </c>
      <c r="G7765">
        <f>'Previous Trades Import_OMS Quer'!G7765</f>
        <v>0</v>
      </c>
      <c r="H7765">
        <f>'Previous Trades Import_OMS Quer'!H7765</f>
        <v>0</v>
      </c>
      <c r="I7765">
        <f>'Previous Trades Import_OMS Quer'!I7765</f>
        <v>0</v>
      </c>
      <c r="J7765">
        <f>'Previous Trades Import_OMS Quer'!J7765</f>
        <v>0</v>
      </c>
      <c r="K7765">
        <f>'Previous Trades Import_OMS Quer'!K7765</f>
        <v>0</v>
      </c>
      <c r="L7765">
        <f>'Previous Trades Import_OMS Quer'!L7765</f>
        <v>0</v>
      </c>
      <c r="M7765">
        <f>'Previous Trades Import_OMS Quer'!M7765</f>
        <v>0</v>
      </c>
      <c r="N7765">
        <f>'Previous Trades Import_OMS Quer'!N7765</f>
        <v>0</v>
      </c>
      <c r="O7765" t="str">
        <f>CLEAN('Previous Trades Import_OMS Quer'!O7765)</f>
        <v/>
      </c>
      <c r="Q7765" s="25">
        <f t="shared" si="242"/>
        <v>0</v>
      </c>
      <c r="R7765" s="25" t="e">
        <f>VLOOKUP(O7765,'Currency Balance'!$O$3:$Q$32,3,0)</f>
        <v>#N/A</v>
      </c>
      <c r="S7765" t="e">
        <f t="shared" si="243"/>
        <v>#N/A</v>
      </c>
    </row>
    <row r="7766" spans="1:19">
      <c r="A7766">
        <f>'Previous Trades Import_OMS Quer'!A7766</f>
        <v>0</v>
      </c>
      <c r="B7766">
        <f>'Previous Trades Import_OMS Quer'!B7766</f>
        <v>0</v>
      </c>
      <c r="C7766" s="22">
        <f>'Previous Trades Import_OMS Quer'!C7766</f>
        <v>0</v>
      </c>
      <c r="D7766">
        <f>'Previous Trades Import_OMS Quer'!D7766</f>
        <v>0</v>
      </c>
      <c r="E7766" s="22">
        <f>'Previous Trades Import_OMS Quer'!E7766</f>
        <v>0</v>
      </c>
      <c r="F7766">
        <f>'Previous Trades Import_OMS Quer'!F7766</f>
        <v>0</v>
      </c>
      <c r="G7766">
        <f>'Previous Trades Import_OMS Quer'!G7766</f>
        <v>0</v>
      </c>
      <c r="H7766">
        <f>'Previous Trades Import_OMS Quer'!H7766</f>
        <v>0</v>
      </c>
      <c r="I7766">
        <f>'Previous Trades Import_OMS Quer'!I7766</f>
        <v>0</v>
      </c>
      <c r="J7766">
        <f>'Previous Trades Import_OMS Quer'!J7766</f>
        <v>0</v>
      </c>
      <c r="K7766">
        <f>'Previous Trades Import_OMS Quer'!K7766</f>
        <v>0</v>
      </c>
      <c r="L7766">
        <f>'Previous Trades Import_OMS Quer'!L7766</f>
        <v>0</v>
      </c>
      <c r="M7766">
        <f>'Previous Trades Import_OMS Quer'!M7766</f>
        <v>0</v>
      </c>
      <c r="N7766">
        <f>'Previous Trades Import_OMS Quer'!N7766</f>
        <v>0</v>
      </c>
      <c r="O7766" t="str">
        <f>CLEAN('Previous Trades Import_OMS Quer'!O7766)</f>
        <v/>
      </c>
      <c r="Q7766" s="25">
        <f t="shared" si="242"/>
        <v>0</v>
      </c>
      <c r="R7766" s="25" t="e">
        <f>VLOOKUP(O7766,'Currency Balance'!$O$3:$Q$32,3,0)</f>
        <v>#N/A</v>
      </c>
      <c r="S7766" t="e">
        <f t="shared" si="243"/>
        <v>#N/A</v>
      </c>
    </row>
    <row r="7767" spans="1:19">
      <c r="A7767">
        <f>'Previous Trades Import_OMS Quer'!A7767</f>
        <v>0</v>
      </c>
      <c r="B7767">
        <f>'Previous Trades Import_OMS Quer'!B7767</f>
        <v>0</v>
      </c>
      <c r="C7767" s="22">
        <f>'Previous Trades Import_OMS Quer'!C7767</f>
        <v>0</v>
      </c>
      <c r="D7767">
        <f>'Previous Trades Import_OMS Quer'!D7767</f>
        <v>0</v>
      </c>
      <c r="E7767" s="22">
        <f>'Previous Trades Import_OMS Quer'!E7767</f>
        <v>0</v>
      </c>
      <c r="F7767">
        <f>'Previous Trades Import_OMS Quer'!F7767</f>
        <v>0</v>
      </c>
      <c r="G7767">
        <f>'Previous Trades Import_OMS Quer'!G7767</f>
        <v>0</v>
      </c>
      <c r="H7767">
        <f>'Previous Trades Import_OMS Quer'!H7767</f>
        <v>0</v>
      </c>
      <c r="I7767">
        <f>'Previous Trades Import_OMS Quer'!I7767</f>
        <v>0</v>
      </c>
      <c r="J7767">
        <f>'Previous Trades Import_OMS Quer'!J7767</f>
        <v>0</v>
      </c>
      <c r="K7767">
        <f>'Previous Trades Import_OMS Quer'!K7767</f>
        <v>0</v>
      </c>
      <c r="L7767">
        <f>'Previous Trades Import_OMS Quer'!L7767</f>
        <v>0</v>
      </c>
      <c r="M7767">
        <f>'Previous Trades Import_OMS Quer'!M7767</f>
        <v>0</v>
      </c>
      <c r="N7767">
        <f>'Previous Trades Import_OMS Quer'!N7767</f>
        <v>0</v>
      </c>
      <c r="O7767" t="str">
        <f>CLEAN('Previous Trades Import_OMS Quer'!O7767)</f>
        <v/>
      </c>
      <c r="Q7767" s="25">
        <f t="shared" si="242"/>
        <v>0</v>
      </c>
      <c r="R7767" s="25" t="e">
        <f>VLOOKUP(O7767,'Currency Balance'!$O$3:$Q$32,3,0)</f>
        <v>#N/A</v>
      </c>
      <c r="S7767" t="e">
        <f t="shared" si="243"/>
        <v>#N/A</v>
      </c>
    </row>
    <row r="7768" spans="1:19">
      <c r="A7768">
        <f>'Previous Trades Import_OMS Quer'!A7768</f>
        <v>0</v>
      </c>
      <c r="B7768">
        <f>'Previous Trades Import_OMS Quer'!B7768</f>
        <v>0</v>
      </c>
      <c r="C7768" s="22">
        <f>'Previous Trades Import_OMS Quer'!C7768</f>
        <v>0</v>
      </c>
      <c r="D7768">
        <f>'Previous Trades Import_OMS Quer'!D7768</f>
        <v>0</v>
      </c>
      <c r="E7768" s="22">
        <f>'Previous Trades Import_OMS Quer'!E7768</f>
        <v>0</v>
      </c>
      <c r="F7768">
        <f>'Previous Trades Import_OMS Quer'!F7768</f>
        <v>0</v>
      </c>
      <c r="G7768">
        <f>'Previous Trades Import_OMS Quer'!G7768</f>
        <v>0</v>
      </c>
      <c r="H7768">
        <f>'Previous Trades Import_OMS Quer'!H7768</f>
        <v>0</v>
      </c>
      <c r="I7768">
        <f>'Previous Trades Import_OMS Quer'!I7768</f>
        <v>0</v>
      </c>
      <c r="J7768">
        <f>'Previous Trades Import_OMS Quer'!J7768</f>
        <v>0</v>
      </c>
      <c r="K7768">
        <f>'Previous Trades Import_OMS Quer'!K7768</f>
        <v>0</v>
      </c>
      <c r="L7768">
        <f>'Previous Trades Import_OMS Quer'!L7768</f>
        <v>0</v>
      </c>
      <c r="M7768">
        <f>'Previous Trades Import_OMS Quer'!M7768</f>
        <v>0</v>
      </c>
      <c r="N7768">
        <f>'Previous Trades Import_OMS Quer'!N7768</f>
        <v>0</v>
      </c>
      <c r="O7768" t="str">
        <f>CLEAN('Previous Trades Import_OMS Quer'!O7768)</f>
        <v/>
      </c>
      <c r="Q7768" s="25">
        <f t="shared" si="242"/>
        <v>0</v>
      </c>
      <c r="R7768" s="25" t="e">
        <f>VLOOKUP(O7768,'Currency Balance'!$O$3:$Q$32,3,0)</f>
        <v>#N/A</v>
      </c>
      <c r="S7768" t="e">
        <f t="shared" si="243"/>
        <v>#N/A</v>
      </c>
    </row>
    <row r="7769" spans="1:19">
      <c r="A7769">
        <f>'Previous Trades Import_OMS Quer'!A7769</f>
        <v>0</v>
      </c>
      <c r="B7769">
        <f>'Previous Trades Import_OMS Quer'!B7769</f>
        <v>0</v>
      </c>
      <c r="C7769" s="22">
        <f>'Previous Trades Import_OMS Quer'!C7769</f>
        <v>0</v>
      </c>
      <c r="D7769">
        <f>'Previous Trades Import_OMS Quer'!D7769</f>
        <v>0</v>
      </c>
      <c r="E7769" s="22">
        <f>'Previous Trades Import_OMS Quer'!E7769</f>
        <v>0</v>
      </c>
      <c r="F7769">
        <f>'Previous Trades Import_OMS Quer'!F7769</f>
        <v>0</v>
      </c>
      <c r="G7769">
        <f>'Previous Trades Import_OMS Quer'!G7769</f>
        <v>0</v>
      </c>
      <c r="H7769">
        <f>'Previous Trades Import_OMS Quer'!H7769</f>
        <v>0</v>
      </c>
      <c r="I7769">
        <f>'Previous Trades Import_OMS Quer'!I7769</f>
        <v>0</v>
      </c>
      <c r="J7769">
        <f>'Previous Trades Import_OMS Quer'!J7769</f>
        <v>0</v>
      </c>
      <c r="K7769">
        <f>'Previous Trades Import_OMS Quer'!K7769</f>
        <v>0</v>
      </c>
      <c r="L7769">
        <f>'Previous Trades Import_OMS Quer'!L7769</f>
        <v>0</v>
      </c>
      <c r="M7769">
        <f>'Previous Trades Import_OMS Quer'!M7769</f>
        <v>0</v>
      </c>
      <c r="N7769">
        <f>'Previous Trades Import_OMS Quer'!N7769</f>
        <v>0</v>
      </c>
      <c r="O7769" t="str">
        <f>CLEAN('Previous Trades Import_OMS Quer'!O7769)</f>
        <v/>
      </c>
      <c r="Q7769" s="25">
        <f t="shared" si="242"/>
        <v>0</v>
      </c>
      <c r="R7769" s="25" t="e">
        <f>VLOOKUP(O7769,'Currency Balance'!$O$3:$Q$32,3,0)</f>
        <v>#N/A</v>
      </c>
      <c r="S7769" t="e">
        <f t="shared" si="243"/>
        <v>#N/A</v>
      </c>
    </row>
    <row r="7770" spans="1:19">
      <c r="A7770">
        <f>'Previous Trades Import_OMS Quer'!A7770</f>
        <v>0</v>
      </c>
      <c r="B7770">
        <f>'Previous Trades Import_OMS Quer'!B7770</f>
        <v>0</v>
      </c>
      <c r="C7770" s="22">
        <f>'Previous Trades Import_OMS Quer'!C7770</f>
        <v>0</v>
      </c>
      <c r="D7770">
        <f>'Previous Trades Import_OMS Quer'!D7770</f>
        <v>0</v>
      </c>
      <c r="E7770" s="22">
        <f>'Previous Trades Import_OMS Quer'!E7770</f>
        <v>0</v>
      </c>
      <c r="F7770">
        <f>'Previous Trades Import_OMS Quer'!F7770</f>
        <v>0</v>
      </c>
      <c r="G7770">
        <f>'Previous Trades Import_OMS Quer'!G7770</f>
        <v>0</v>
      </c>
      <c r="H7770">
        <f>'Previous Trades Import_OMS Quer'!H7770</f>
        <v>0</v>
      </c>
      <c r="I7770">
        <f>'Previous Trades Import_OMS Quer'!I7770</f>
        <v>0</v>
      </c>
      <c r="J7770">
        <f>'Previous Trades Import_OMS Quer'!J7770</f>
        <v>0</v>
      </c>
      <c r="K7770">
        <f>'Previous Trades Import_OMS Quer'!K7770</f>
        <v>0</v>
      </c>
      <c r="L7770">
        <f>'Previous Trades Import_OMS Quer'!L7770</f>
        <v>0</v>
      </c>
      <c r="M7770">
        <f>'Previous Trades Import_OMS Quer'!M7770</f>
        <v>0</v>
      </c>
      <c r="N7770">
        <f>'Previous Trades Import_OMS Quer'!N7770</f>
        <v>0</v>
      </c>
      <c r="O7770" t="str">
        <f>CLEAN('Previous Trades Import_OMS Quer'!O7770)</f>
        <v/>
      </c>
      <c r="Q7770" s="25">
        <f t="shared" si="242"/>
        <v>0</v>
      </c>
      <c r="R7770" s="25" t="e">
        <f>VLOOKUP(O7770,'Currency Balance'!$O$3:$Q$32,3,0)</f>
        <v>#N/A</v>
      </c>
      <c r="S7770" t="e">
        <f t="shared" si="243"/>
        <v>#N/A</v>
      </c>
    </row>
    <row r="7771" spans="1:19">
      <c r="A7771">
        <f>'Previous Trades Import_OMS Quer'!A7771</f>
        <v>0</v>
      </c>
      <c r="B7771">
        <f>'Previous Trades Import_OMS Quer'!B7771</f>
        <v>0</v>
      </c>
      <c r="C7771" s="22">
        <f>'Previous Trades Import_OMS Quer'!C7771</f>
        <v>0</v>
      </c>
      <c r="D7771">
        <f>'Previous Trades Import_OMS Quer'!D7771</f>
        <v>0</v>
      </c>
      <c r="E7771" s="22">
        <f>'Previous Trades Import_OMS Quer'!E7771</f>
        <v>0</v>
      </c>
      <c r="F7771">
        <f>'Previous Trades Import_OMS Quer'!F7771</f>
        <v>0</v>
      </c>
      <c r="G7771">
        <f>'Previous Trades Import_OMS Quer'!G7771</f>
        <v>0</v>
      </c>
      <c r="H7771">
        <f>'Previous Trades Import_OMS Quer'!H7771</f>
        <v>0</v>
      </c>
      <c r="I7771">
        <f>'Previous Trades Import_OMS Quer'!I7771</f>
        <v>0</v>
      </c>
      <c r="J7771">
        <f>'Previous Trades Import_OMS Quer'!J7771</f>
        <v>0</v>
      </c>
      <c r="K7771">
        <f>'Previous Trades Import_OMS Quer'!K7771</f>
        <v>0</v>
      </c>
      <c r="L7771">
        <f>'Previous Trades Import_OMS Quer'!L7771</f>
        <v>0</v>
      </c>
      <c r="M7771">
        <f>'Previous Trades Import_OMS Quer'!M7771</f>
        <v>0</v>
      </c>
      <c r="N7771">
        <f>'Previous Trades Import_OMS Quer'!N7771</f>
        <v>0</v>
      </c>
      <c r="O7771" t="str">
        <f>CLEAN('Previous Trades Import_OMS Quer'!O7771)</f>
        <v/>
      </c>
      <c r="Q7771" s="25">
        <f t="shared" si="242"/>
        <v>0</v>
      </c>
      <c r="R7771" s="25" t="e">
        <f>VLOOKUP(O7771,'Currency Balance'!$O$3:$Q$32,3,0)</f>
        <v>#N/A</v>
      </c>
      <c r="S7771" t="e">
        <f t="shared" si="243"/>
        <v>#N/A</v>
      </c>
    </row>
    <row r="7772" spans="1:19">
      <c r="A7772">
        <f>'Previous Trades Import_OMS Quer'!A7772</f>
        <v>0</v>
      </c>
      <c r="B7772">
        <f>'Previous Trades Import_OMS Quer'!B7772</f>
        <v>0</v>
      </c>
      <c r="C7772" s="22">
        <f>'Previous Trades Import_OMS Quer'!C7772</f>
        <v>0</v>
      </c>
      <c r="D7772">
        <f>'Previous Trades Import_OMS Quer'!D7772</f>
        <v>0</v>
      </c>
      <c r="E7772" s="22">
        <f>'Previous Trades Import_OMS Quer'!E7772</f>
        <v>0</v>
      </c>
      <c r="F7772">
        <f>'Previous Trades Import_OMS Quer'!F7772</f>
        <v>0</v>
      </c>
      <c r="G7772">
        <f>'Previous Trades Import_OMS Quer'!G7772</f>
        <v>0</v>
      </c>
      <c r="H7772">
        <f>'Previous Trades Import_OMS Quer'!H7772</f>
        <v>0</v>
      </c>
      <c r="I7772">
        <f>'Previous Trades Import_OMS Quer'!I7772</f>
        <v>0</v>
      </c>
      <c r="J7772">
        <f>'Previous Trades Import_OMS Quer'!J7772</f>
        <v>0</v>
      </c>
      <c r="K7772">
        <f>'Previous Trades Import_OMS Quer'!K7772</f>
        <v>0</v>
      </c>
      <c r="L7772">
        <f>'Previous Trades Import_OMS Quer'!L7772</f>
        <v>0</v>
      </c>
      <c r="M7772">
        <f>'Previous Trades Import_OMS Quer'!M7772</f>
        <v>0</v>
      </c>
      <c r="N7772">
        <f>'Previous Trades Import_OMS Quer'!N7772</f>
        <v>0</v>
      </c>
      <c r="O7772" t="str">
        <f>CLEAN('Previous Trades Import_OMS Quer'!O7772)</f>
        <v/>
      </c>
      <c r="Q7772" s="25">
        <f t="shared" si="242"/>
        <v>0</v>
      </c>
      <c r="R7772" s="25" t="e">
        <f>VLOOKUP(O7772,'Currency Balance'!$O$3:$Q$32,3,0)</f>
        <v>#N/A</v>
      </c>
      <c r="S7772" t="e">
        <f t="shared" si="243"/>
        <v>#N/A</v>
      </c>
    </row>
    <row r="7773" spans="1:19">
      <c r="A7773">
        <f>'Previous Trades Import_OMS Quer'!A7773</f>
        <v>0</v>
      </c>
      <c r="B7773">
        <f>'Previous Trades Import_OMS Quer'!B7773</f>
        <v>0</v>
      </c>
      <c r="C7773" s="22">
        <f>'Previous Trades Import_OMS Quer'!C7773</f>
        <v>0</v>
      </c>
      <c r="D7773">
        <f>'Previous Trades Import_OMS Quer'!D7773</f>
        <v>0</v>
      </c>
      <c r="E7773" s="22">
        <f>'Previous Trades Import_OMS Quer'!E7773</f>
        <v>0</v>
      </c>
      <c r="F7773">
        <f>'Previous Trades Import_OMS Quer'!F7773</f>
        <v>0</v>
      </c>
      <c r="G7773">
        <f>'Previous Trades Import_OMS Quer'!G7773</f>
        <v>0</v>
      </c>
      <c r="H7773">
        <f>'Previous Trades Import_OMS Quer'!H7773</f>
        <v>0</v>
      </c>
      <c r="I7773">
        <f>'Previous Trades Import_OMS Quer'!I7773</f>
        <v>0</v>
      </c>
      <c r="J7773">
        <f>'Previous Trades Import_OMS Quer'!J7773</f>
        <v>0</v>
      </c>
      <c r="K7773">
        <f>'Previous Trades Import_OMS Quer'!K7773</f>
        <v>0</v>
      </c>
      <c r="L7773">
        <f>'Previous Trades Import_OMS Quer'!L7773</f>
        <v>0</v>
      </c>
      <c r="M7773">
        <f>'Previous Trades Import_OMS Quer'!M7773</f>
        <v>0</v>
      </c>
      <c r="N7773">
        <f>'Previous Trades Import_OMS Quer'!N7773</f>
        <v>0</v>
      </c>
      <c r="O7773" t="str">
        <f>CLEAN('Previous Trades Import_OMS Quer'!O7773)</f>
        <v/>
      </c>
      <c r="Q7773" s="25">
        <f t="shared" si="242"/>
        <v>0</v>
      </c>
      <c r="R7773" s="25" t="e">
        <f>VLOOKUP(O7773,'Currency Balance'!$O$3:$Q$32,3,0)</f>
        <v>#N/A</v>
      </c>
      <c r="S7773" t="e">
        <f t="shared" si="243"/>
        <v>#N/A</v>
      </c>
    </row>
    <row r="7774" spans="1:19">
      <c r="A7774">
        <f>'Previous Trades Import_OMS Quer'!A7774</f>
        <v>0</v>
      </c>
      <c r="B7774">
        <f>'Previous Trades Import_OMS Quer'!B7774</f>
        <v>0</v>
      </c>
      <c r="C7774" s="22">
        <f>'Previous Trades Import_OMS Quer'!C7774</f>
        <v>0</v>
      </c>
      <c r="D7774">
        <f>'Previous Trades Import_OMS Quer'!D7774</f>
        <v>0</v>
      </c>
      <c r="E7774" s="22">
        <f>'Previous Trades Import_OMS Quer'!E7774</f>
        <v>0</v>
      </c>
      <c r="F7774">
        <f>'Previous Trades Import_OMS Quer'!F7774</f>
        <v>0</v>
      </c>
      <c r="G7774">
        <f>'Previous Trades Import_OMS Quer'!G7774</f>
        <v>0</v>
      </c>
      <c r="H7774">
        <f>'Previous Trades Import_OMS Quer'!H7774</f>
        <v>0</v>
      </c>
      <c r="I7774">
        <f>'Previous Trades Import_OMS Quer'!I7774</f>
        <v>0</v>
      </c>
      <c r="J7774">
        <f>'Previous Trades Import_OMS Quer'!J7774</f>
        <v>0</v>
      </c>
      <c r="K7774">
        <f>'Previous Trades Import_OMS Quer'!K7774</f>
        <v>0</v>
      </c>
      <c r="L7774">
        <f>'Previous Trades Import_OMS Quer'!L7774</f>
        <v>0</v>
      </c>
      <c r="M7774">
        <f>'Previous Trades Import_OMS Quer'!M7774</f>
        <v>0</v>
      </c>
      <c r="N7774">
        <f>'Previous Trades Import_OMS Quer'!N7774</f>
        <v>0</v>
      </c>
      <c r="O7774" t="str">
        <f>CLEAN('Previous Trades Import_OMS Quer'!O7774)</f>
        <v/>
      </c>
      <c r="Q7774" s="25">
        <f t="shared" si="242"/>
        <v>0</v>
      </c>
      <c r="R7774" s="25" t="e">
        <f>VLOOKUP(O7774,'Currency Balance'!$O$3:$Q$32,3,0)</f>
        <v>#N/A</v>
      </c>
      <c r="S7774" t="e">
        <f t="shared" si="243"/>
        <v>#N/A</v>
      </c>
    </row>
    <row r="7775" spans="1:19">
      <c r="A7775">
        <f>'Previous Trades Import_OMS Quer'!A7775</f>
        <v>0</v>
      </c>
      <c r="B7775">
        <f>'Previous Trades Import_OMS Quer'!B7775</f>
        <v>0</v>
      </c>
      <c r="C7775" s="22">
        <f>'Previous Trades Import_OMS Quer'!C7775</f>
        <v>0</v>
      </c>
      <c r="D7775">
        <f>'Previous Trades Import_OMS Quer'!D7775</f>
        <v>0</v>
      </c>
      <c r="E7775" s="22">
        <f>'Previous Trades Import_OMS Quer'!E7775</f>
        <v>0</v>
      </c>
      <c r="F7775">
        <f>'Previous Trades Import_OMS Quer'!F7775</f>
        <v>0</v>
      </c>
      <c r="G7775">
        <f>'Previous Trades Import_OMS Quer'!G7775</f>
        <v>0</v>
      </c>
      <c r="H7775">
        <f>'Previous Trades Import_OMS Quer'!H7775</f>
        <v>0</v>
      </c>
      <c r="I7775">
        <f>'Previous Trades Import_OMS Quer'!I7775</f>
        <v>0</v>
      </c>
      <c r="J7775">
        <f>'Previous Trades Import_OMS Quer'!J7775</f>
        <v>0</v>
      </c>
      <c r="K7775">
        <f>'Previous Trades Import_OMS Quer'!K7775</f>
        <v>0</v>
      </c>
      <c r="L7775">
        <f>'Previous Trades Import_OMS Quer'!L7775</f>
        <v>0</v>
      </c>
      <c r="M7775">
        <f>'Previous Trades Import_OMS Quer'!M7775</f>
        <v>0</v>
      </c>
      <c r="N7775">
        <f>'Previous Trades Import_OMS Quer'!N7775</f>
        <v>0</v>
      </c>
      <c r="O7775" t="str">
        <f>CLEAN('Previous Trades Import_OMS Quer'!O7775)</f>
        <v/>
      </c>
      <c r="Q7775" s="25">
        <f t="shared" si="242"/>
        <v>0</v>
      </c>
      <c r="R7775" s="25" t="e">
        <f>VLOOKUP(O7775,'Currency Balance'!$O$3:$Q$32,3,0)</f>
        <v>#N/A</v>
      </c>
      <c r="S7775" t="e">
        <f t="shared" si="243"/>
        <v>#N/A</v>
      </c>
    </row>
    <row r="7776" spans="1:19">
      <c r="A7776">
        <f>'Previous Trades Import_OMS Quer'!A7776</f>
        <v>0</v>
      </c>
      <c r="B7776">
        <f>'Previous Trades Import_OMS Quer'!B7776</f>
        <v>0</v>
      </c>
      <c r="C7776" s="22">
        <f>'Previous Trades Import_OMS Quer'!C7776</f>
        <v>0</v>
      </c>
      <c r="D7776">
        <f>'Previous Trades Import_OMS Quer'!D7776</f>
        <v>0</v>
      </c>
      <c r="E7776" s="22">
        <f>'Previous Trades Import_OMS Quer'!E7776</f>
        <v>0</v>
      </c>
      <c r="F7776">
        <f>'Previous Trades Import_OMS Quer'!F7776</f>
        <v>0</v>
      </c>
      <c r="G7776">
        <f>'Previous Trades Import_OMS Quer'!G7776</f>
        <v>0</v>
      </c>
      <c r="H7776">
        <f>'Previous Trades Import_OMS Quer'!H7776</f>
        <v>0</v>
      </c>
      <c r="I7776">
        <f>'Previous Trades Import_OMS Quer'!I7776</f>
        <v>0</v>
      </c>
      <c r="J7776">
        <f>'Previous Trades Import_OMS Quer'!J7776</f>
        <v>0</v>
      </c>
      <c r="K7776">
        <f>'Previous Trades Import_OMS Quer'!K7776</f>
        <v>0</v>
      </c>
      <c r="L7776">
        <f>'Previous Trades Import_OMS Quer'!L7776</f>
        <v>0</v>
      </c>
      <c r="M7776">
        <f>'Previous Trades Import_OMS Quer'!M7776</f>
        <v>0</v>
      </c>
      <c r="N7776">
        <f>'Previous Trades Import_OMS Quer'!N7776</f>
        <v>0</v>
      </c>
      <c r="O7776" t="str">
        <f>CLEAN('Previous Trades Import_OMS Quer'!O7776)</f>
        <v/>
      </c>
      <c r="Q7776" s="25">
        <f t="shared" si="242"/>
        <v>0</v>
      </c>
      <c r="R7776" s="25" t="e">
        <f>VLOOKUP(O7776,'Currency Balance'!$O$3:$Q$32,3,0)</f>
        <v>#N/A</v>
      </c>
      <c r="S7776" t="e">
        <f t="shared" si="243"/>
        <v>#N/A</v>
      </c>
    </row>
    <row r="7777" spans="1:19">
      <c r="A7777">
        <f>'Previous Trades Import_OMS Quer'!A7777</f>
        <v>0</v>
      </c>
      <c r="B7777">
        <f>'Previous Trades Import_OMS Quer'!B7777</f>
        <v>0</v>
      </c>
      <c r="C7777" s="22">
        <f>'Previous Trades Import_OMS Quer'!C7777</f>
        <v>0</v>
      </c>
      <c r="D7777">
        <f>'Previous Trades Import_OMS Quer'!D7777</f>
        <v>0</v>
      </c>
      <c r="E7777" s="22">
        <f>'Previous Trades Import_OMS Quer'!E7777</f>
        <v>0</v>
      </c>
      <c r="F7777">
        <f>'Previous Trades Import_OMS Quer'!F7777</f>
        <v>0</v>
      </c>
      <c r="G7777">
        <f>'Previous Trades Import_OMS Quer'!G7777</f>
        <v>0</v>
      </c>
      <c r="H7777">
        <f>'Previous Trades Import_OMS Quer'!H7777</f>
        <v>0</v>
      </c>
      <c r="I7777">
        <f>'Previous Trades Import_OMS Quer'!I7777</f>
        <v>0</v>
      </c>
      <c r="J7777">
        <f>'Previous Trades Import_OMS Quer'!J7777</f>
        <v>0</v>
      </c>
      <c r="K7777">
        <f>'Previous Trades Import_OMS Quer'!K7777</f>
        <v>0</v>
      </c>
      <c r="L7777">
        <f>'Previous Trades Import_OMS Quer'!L7777</f>
        <v>0</v>
      </c>
      <c r="M7777">
        <f>'Previous Trades Import_OMS Quer'!M7777</f>
        <v>0</v>
      </c>
      <c r="N7777">
        <f>'Previous Trades Import_OMS Quer'!N7777</f>
        <v>0</v>
      </c>
      <c r="O7777" t="str">
        <f>CLEAN('Previous Trades Import_OMS Quer'!O7777)</f>
        <v/>
      </c>
      <c r="Q7777" s="25">
        <f t="shared" si="242"/>
        <v>0</v>
      </c>
      <c r="R7777" s="25" t="e">
        <f>VLOOKUP(O7777,'Currency Balance'!$O$3:$Q$32,3,0)</f>
        <v>#N/A</v>
      </c>
      <c r="S7777" t="e">
        <f t="shared" si="243"/>
        <v>#N/A</v>
      </c>
    </row>
    <row r="7778" spans="1:19">
      <c r="A7778">
        <f>'Previous Trades Import_OMS Quer'!A7778</f>
        <v>0</v>
      </c>
      <c r="B7778">
        <f>'Previous Trades Import_OMS Quer'!B7778</f>
        <v>0</v>
      </c>
      <c r="C7778" s="22">
        <f>'Previous Trades Import_OMS Quer'!C7778</f>
        <v>0</v>
      </c>
      <c r="D7778">
        <f>'Previous Trades Import_OMS Quer'!D7778</f>
        <v>0</v>
      </c>
      <c r="E7778" s="22">
        <f>'Previous Trades Import_OMS Quer'!E7778</f>
        <v>0</v>
      </c>
      <c r="F7778">
        <f>'Previous Trades Import_OMS Quer'!F7778</f>
        <v>0</v>
      </c>
      <c r="G7778">
        <f>'Previous Trades Import_OMS Quer'!G7778</f>
        <v>0</v>
      </c>
      <c r="H7778">
        <f>'Previous Trades Import_OMS Quer'!H7778</f>
        <v>0</v>
      </c>
      <c r="I7778">
        <f>'Previous Trades Import_OMS Quer'!I7778</f>
        <v>0</v>
      </c>
      <c r="J7778">
        <f>'Previous Trades Import_OMS Quer'!J7778</f>
        <v>0</v>
      </c>
      <c r="K7778">
        <f>'Previous Trades Import_OMS Quer'!K7778</f>
        <v>0</v>
      </c>
      <c r="L7778">
        <f>'Previous Trades Import_OMS Quer'!L7778</f>
        <v>0</v>
      </c>
      <c r="M7778">
        <f>'Previous Trades Import_OMS Quer'!M7778</f>
        <v>0</v>
      </c>
      <c r="N7778">
        <f>'Previous Trades Import_OMS Quer'!N7778</f>
        <v>0</v>
      </c>
      <c r="O7778" t="str">
        <f>CLEAN('Previous Trades Import_OMS Quer'!O7778)</f>
        <v/>
      </c>
      <c r="Q7778" s="25">
        <f t="shared" si="242"/>
        <v>0</v>
      </c>
      <c r="R7778" s="25" t="e">
        <f>VLOOKUP(O7778,'Currency Balance'!$O$3:$Q$32,3,0)</f>
        <v>#N/A</v>
      </c>
      <c r="S7778" t="e">
        <f t="shared" si="243"/>
        <v>#N/A</v>
      </c>
    </row>
    <row r="7779" spans="1:19">
      <c r="A7779">
        <f>'Previous Trades Import_OMS Quer'!A7779</f>
        <v>0</v>
      </c>
      <c r="B7779">
        <f>'Previous Trades Import_OMS Quer'!B7779</f>
        <v>0</v>
      </c>
      <c r="C7779" s="22">
        <f>'Previous Trades Import_OMS Quer'!C7779</f>
        <v>0</v>
      </c>
      <c r="D7779">
        <f>'Previous Trades Import_OMS Quer'!D7779</f>
        <v>0</v>
      </c>
      <c r="E7779" s="22">
        <f>'Previous Trades Import_OMS Quer'!E7779</f>
        <v>0</v>
      </c>
      <c r="F7779">
        <f>'Previous Trades Import_OMS Quer'!F7779</f>
        <v>0</v>
      </c>
      <c r="G7779">
        <f>'Previous Trades Import_OMS Quer'!G7779</f>
        <v>0</v>
      </c>
      <c r="H7779">
        <f>'Previous Trades Import_OMS Quer'!H7779</f>
        <v>0</v>
      </c>
      <c r="I7779">
        <f>'Previous Trades Import_OMS Quer'!I7779</f>
        <v>0</v>
      </c>
      <c r="J7779">
        <f>'Previous Trades Import_OMS Quer'!J7779</f>
        <v>0</v>
      </c>
      <c r="K7779">
        <f>'Previous Trades Import_OMS Quer'!K7779</f>
        <v>0</v>
      </c>
      <c r="L7779">
        <f>'Previous Trades Import_OMS Quer'!L7779</f>
        <v>0</v>
      </c>
      <c r="M7779">
        <f>'Previous Trades Import_OMS Quer'!M7779</f>
        <v>0</v>
      </c>
      <c r="N7779">
        <f>'Previous Trades Import_OMS Quer'!N7779</f>
        <v>0</v>
      </c>
      <c r="O7779" t="str">
        <f>CLEAN('Previous Trades Import_OMS Quer'!O7779)</f>
        <v/>
      </c>
      <c r="Q7779" s="25">
        <f t="shared" si="242"/>
        <v>0</v>
      </c>
      <c r="R7779" s="25" t="e">
        <f>VLOOKUP(O7779,'Currency Balance'!$O$3:$Q$32,3,0)</f>
        <v>#N/A</v>
      </c>
      <c r="S7779" t="e">
        <f t="shared" si="243"/>
        <v>#N/A</v>
      </c>
    </row>
    <row r="7780" spans="1:19">
      <c r="A7780">
        <f>'Previous Trades Import_OMS Quer'!A7780</f>
        <v>0</v>
      </c>
      <c r="B7780">
        <f>'Previous Trades Import_OMS Quer'!B7780</f>
        <v>0</v>
      </c>
      <c r="C7780" s="22">
        <f>'Previous Trades Import_OMS Quer'!C7780</f>
        <v>0</v>
      </c>
      <c r="D7780">
        <f>'Previous Trades Import_OMS Quer'!D7780</f>
        <v>0</v>
      </c>
      <c r="E7780" s="22">
        <f>'Previous Trades Import_OMS Quer'!E7780</f>
        <v>0</v>
      </c>
      <c r="F7780">
        <f>'Previous Trades Import_OMS Quer'!F7780</f>
        <v>0</v>
      </c>
      <c r="G7780">
        <f>'Previous Trades Import_OMS Quer'!G7780</f>
        <v>0</v>
      </c>
      <c r="H7780">
        <f>'Previous Trades Import_OMS Quer'!H7780</f>
        <v>0</v>
      </c>
      <c r="I7780">
        <f>'Previous Trades Import_OMS Quer'!I7780</f>
        <v>0</v>
      </c>
      <c r="J7780">
        <f>'Previous Trades Import_OMS Quer'!J7780</f>
        <v>0</v>
      </c>
      <c r="K7780">
        <f>'Previous Trades Import_OMS Quer'!K7780</f>
        <v>0</v>
      </c>
      <c r="L7780">
        <f>'Previous Trades Import_OMS Quer'!L7780</f>
        <v>0</v>
      </c>
      <c r="M7780">
        <f>'Previous Trades Import_OMS Quer'!M7780</f>
        <v>0</v>
      </c>
      <c r="N7780">
        <f>'Previous Trades Import_OMS Quer'!N7780</f>
        <v>0</v>
      </c>
      <c r="O7780" t="str">
        <f>CLEAN('Previous Trades Import_OMS Quer'!O7780)</f>
        <v/>
      </c>
      <c r="Q7780" s="25">
        <f t="shared" si="242"/>
        <v>0</v>
      </c>
      <c r="R7780" s="25" t="e">
        <f>VLOOKUP(O7780,'Currency Balance'!$O$3:$Q$32,3,0)</f>
        <v>#N/A</v>
      </c>
      <c r="S7780" t="e">
        <f t="shared" si="243"/>
        <v>#N/A</v>
      </c>
    </row>
    <row r="7781" spans="1:19">
      <c r="A7781">
        <f>'Previous Trades Import_OMS Quer'!A7781</f>
        <v>0</v>
      </c>
      <c r="B7781">
        <f>'Previous Trades Import_OMS Quer'!B7781</f>
        <v>0</v>
      </c>
      <c r="C7781" s="22">
        <f>'Previous Trades Import_OMS Quer'!C7781</f>
        <v>0</v>
      </c>
      <c r="D7781">
        <f>'Previous Trades Import_OMS Quer'!D7781</f>
        <v>0</v>
      </c>
      <c r="E7781" s="22">
        <f>'Previous Trades Import_OMS Quer'!E7781</f>
        <v>0</v>
      </c>
      <c r="F7781">
        <f>'Previous Trades Import_OMS Quer'!F7781</f>
        <v>0</v>
      </c>
      <c r="G7781">
        <f>'Previous Trades Import_OMS Quer'!G7781</f>
        <v>0</v>
      </c>
      <c r="H7781">
        <f>'Previous Trades Import_OMS Quer'!H7781</f>
        <v>0</v>
      </c>
      <c r="I7781">
        <f>'Previous Trades Import_OMS Quer'!I7781</f>
        <v>0</v>
      </c>
      <c r="J7781">
        <f>'Previous Trades Import_OMS Quer'!J7781</f>
        <v>0</v>
      </c>
      <c r="K7781">
        <f>'Previous Trades Import_OMS Quer'!K7781</f>
        <v>0</v>
      </c>
      <c r="L7781">
        <f>'Previous Trades Import_OMS Quer'!L7781</f>
        <v>0</v>
      </c>
      <c r="M7781">
        <f>'Previous Trades Import_OMS Quer'!M7781</f>
        <v>0</v>
      </c>
      <c r="N7781">
        <f>'Previous Trades Import_OMS Quer'!N7781</f>
        <v>0</v>
      </c>
      <c r="O7781" t="str">
        <f>CLEAN('Previous Trades Import_OMS Quer'!O7781)</f>
        <v/>
      </c>
      <c r="Q7781" s="25">
        <f t="shared" si="242"/>
        <v>0</v>
      </c>
      <c r="R7781" s="25" t="e">
        <f>VLOOKUP(O7781,'Currency Balance'!$O$3:$Q$32,3,0)</f>
        <v>#N/A</v>
      </c>
      <c r="S7781" t="e">
        <f t="shared" si="243"/>
        <v>#N/A</v>
      </c>
    </row>
    <row r="7782" spans="1:19">
      <c r="A7782">
        <f>'Previous Trades Import_OMS Quer'!A7782</f>
        <v>0</v>
      </c>
      <c r="B7782">
        <f>'Previous Trades Import_OMS Quer'!B7782</f>
        <v>0</v>
      </c>
      <c r="C7782" s="22">
        <f>'Previous Trades Import_OMS Quer'!C7782</f>
        <v>0</v>
      </c>
      <c r="D7782">
        <f>'Previous Trades Import_OMS Quer'!D7782</f>
        <v>0</v>
      </c>
      <c r="E7782" s="22">
        <f>'Previous Trades Import_OMS Quer'!E7782</f>
        <v>0</v>
      </c>
      <c r="F7782">
        <f>'Previous Trades Import_OMS Quer'!F7782</f>
        <v>0</v>
      </c>
      <c r="G7782">
        <f>'Previous Trades Import_OMS Quer'!G7782</f>
        <v>0</v>
      </c>
      <c r="H7782">
        <f>'Previous Trades Import_OMS Quer'!H7782</f>
        <v>0</v>
      </c>
      <c r="I7782">
        <f>'Previous Trades Import_OMS Quer'!I7782</f>
        <v>0</v>
      </c>
      <c r="J7782">
        <f>'Previous Trades Import_OMS Quer'!J7782</f>
        <v>0</v>
      </c>
      <c r="K7782">
        <f>'Previous Trades Import_OMS Quer'!K7782</f>
        <v>0</v>
      </c>
      <c r="L7782">
        <f>'Previous Trades Import_OMS Quer'!L7782</f>
        <v>0</v>
      </c>
      <c r="M7782">
        <f>'Previous Trades Import_OMS Quer'!M7782</f>
        <v>0</v>
      </c>
      <c r="N7782">
        <f>'Previous Trades Import_OMS Quer'!N7782</f>
        <v>0</v>
      </c>
      <c r="O7782" t="str">
        <f>CLEAN('Previous Trades Import_OMS Quer'!O7782)</f>
        <v/>
      </c>
      <c r="Q7782" s="25">
        <f t="shared" si="242"/>
        <v>0</v>
      </c>
      <c r="R7782" s="25" t="e">
        <f>VLOOKUP(O7782,'Currency Balance'!$O$3:$Q$32,3,0)</f>
        <v>#N/A</v>
      </c>
      <c r="S7782" t="e">
        <f t="shared" si="243"/>
        <v>#N/A</v>
      </c>
    </row>
    <row r="7783" spans="1:19">
      <c r="A7783">
        <f>'Previous Trades Import_OMS Quer'!A7783</f>
        <v>0</v>
      </c>
      <c r="B7783">
        <f>'Previous Trades Import_OMS Quer'!B7783</f>
        <v>0</v>
      </c>
      <c r="C7783" s="22">
        <f>'Previous Trades Import_OMS Quer'!C7783</f>
        <v>0</v>
      </c>
      <c r="D7783">
        <f>'Previous Trades Import_OMS Quer'!D7783</f>
        <v>0</v>
      </c>
      <c r="E7783" s="22">
        <f>'Previous Trades Import_OMS Quer'!E7783</f>
        <v>0</v>
      </c>
      <c r="F7783">
        <f>'Previous Trades Import_OMS Quer'!F7783</f>
        <v>0</v>
      </c>
      <c r="G7783">
        <f>'Previous Trades Import_OMS Quer'!G7783</f>
        <v>0</v>
      </c>
      <c r="H7783">
        <f>'Previous Trades Import_OMS Quer'!H7783</f>
        <v>0</v>
      </c>
      <c r="I7783">
        <f>'Previous Trades Import_OMS Quer'!I7783</f>
        <v>0</v>
      </c>
      <c r="J7783">
        <f>'Previous Trades Import_OMS Quer'!J7783</f>
        <v>0</v>
      </c>
      <c r="K7783">
        <f>'Previous Trades Import_OMS Quer'!K7783</f>
        <v>0</v>
      </c>
      <c r="L7783">
        <f>'Previous Trades Import_OMS Quer'!L7783</f>
        <v>0</v>
      </c>
      <c r="M7783">
        <f>'Previous Trades Import_OMS Quer'!M7783</f>
        <v>0</v>
      </c>
      <c r="N7783">
        <f>'Previous Trades Import_OMS Quer'!N7783</f>
        <v>0</v>
      </c>
      <c r="O7783" t="str">
        <f>CLEAN('Previous Trades Import_OMS Quer'!O7783)</f>
        <v/>
      </c>
      <c r="Q7783" s="25">
        <f t="shared" si="242"/>
        <v>0</v>
      </c>
      <c r="R7783" s="25" t="e">
        <f>VLOOKUP(O7783,'Currency Balance'!$O$3:$Q$32,3,0)</f>
        <v>#N/A</v>
      </c>
      <c r="S7783" t="e">
        <f t="shared" si="243"/>
        <v>#N/A</v>
      </c>
    </row>
    <row r="7784" spans="1:19">
      <c r="A7784">
        <f>'Previous Trades Import_OMS Quer'!A7784</f>
        <v>0</v>
      </c>
      <c r="B7784">
        <f>'Previous Trades Import_OMS Quer'!B7784</f>
        <v>0</v>
      </c>
      <c r="C7784" s="22">
        <f>'Previous Trades Import_OMS Quer'!C7784</f>
        <v>0</v>
      </c>
      <c r="D7784">
        <f>'Previous Trades Import_OMS Quer'!D7784</f>
        <v>0</v>
      </c>
      <c r="E7784" s="22">
        <f>'Previous Trades Import_OMS Quer'!E7784</f>
        <v>0</v>
      </c>
      <c r="F7784">
        <f>'Previous Trades Import_OMS Quer'!F7784</f>
        <v>0</v>
      </c>
      <c r="G7784">
        <f>'Previous Trades Import_OMS Quer'!G7784</f>
        <v>0</v>
      </c>
      <c r="H7784">
        <f>'Previous Trades Import_OMS Quer'!H7784</f>
        <v>0</v>
      </c>
      <c r="I7784">
        <f>'Previous Trades Import_OMS Quer'!I7784</f>
        <v>0</v>
      </c>
      <c r="J7784">
        <f>'Previous Trades Import_OMS Quer'!J7784</f>
        <v>0</v>
      </c>
      <c r="K7784">
        <f>'Previous Trades Import_OMS Quer'!K7784</f>
        <v>0</v>
      </c>
      <c r="L7784">
        <f>'Previous Trades Import_OMS Quer'!L7784</f>
        <v>0</v>
      </c>
      <c r="M7784">
        <f>'Previous Trades Import_OMS Quer'!M7784</f>
        <v>0</v>
      </c>
      <c r="N7784">
        <f>'Previous Trades Import_OMS Quer'!N7784</f>
        <v>0</v>
      </c>
      <c r="O7784" t="str">
        <f>CLEAN('Previous Trades Import_OMS Quer'!O7784)</f>
        <v/>
      </c>
      <c r="Q7784" s="25">
        <f t="shared" si="242"/>
        <v>0</v>
      </c>
      <c r="R7784" s="25" t="e">
        <f>VLOOKUP(O7784,'Currency Balance'!$O$3:$Q$32,3,0)</f>
        <v>#N/A</v>
      </c>
      <c r="S7784" t="e">
        <f t="shared" si="243"/>
        <v>#N/A</v>
      </c>
    </row>
    <row r="7785" spans="1:19">
      <c r="A7785">
        <f>'Previous Trades Import_OMS Quer'!A7785</f>
        <v>0</v>
      </c>
      <c r="B7785">
        <f>'Previous Trades Import_OMS Quer'!B7785</f>
        <v>0</v>
      </c>
      <c r="C7785" s="22">
        <f>'Previous Trades Import_OMS Quer'!C7785</f>
        <v>0</v>
      </c>
      <c r="D7785">
        <f>'Previous Trades Import_OMS Quer'!D7785</f>
        <v>0</v>
      </c>
      <c r="E7785" s="22">
        <f>'Previous Trades Import_OMS Quer'!E7785</f>
        <v>0</v>
      </c>
      <c r="F7785">
        <f>'Previous Trades Import_OMS Quer'!F7785</f>
        <v>0</v>
      </c>
      <c r="G7785">
        <f>'Previous Trades Import_OMS Quer'!G7785</f>
        <v>0</v>
      </c>
      <c r="H7785">
        <f>'Previous Trades Import_OMS Quer'!H7785</f>
        <v>0</v>
      </c>
      <c r="I7785">
        <f>'Previous Trades Import_OMS Quer'!I7785</f>
        <v>0</v>
      </c>
      <c r="J7785">
        <f>'Previous Trades Import_OMS Quer'!J7785</f>
        <v>0</v>
      </c>
      <c r="K7785">
        <f>'Previous Trades Import_OMS Quer'!K7785</f>
        <v>0</v>
      </c>
      <c r="L7785">
        <f>'Previous Trades Import_OMS Quer'!L7785</f>
        <v>0</v>
      </c>
      <c r="M7785">
        <f>'Previous Trades Import_OMS Quer'!M7785</f>
        <v>0</v>
      </c>
      <c r="N7785">
        <f>'Previous Trades Import_OMS Quer'!N7785</f>
        <v>0</v>
      </c>
      <c r="O7785" t="str">
        <f>CLEAN('Previous Trades Import_OMS Quer'!O7785)</f>
        <v/>
      </c>
      <c r="Q7785" s="25">
        <f t="shared" si="242"/>
        <v>0</v>
      </c>
      <c r="R7785" s="25" t="e">
        <f>VLOOKUP(O7785,'Currency Balance'!$O$3:$Q$32,3,0)</f>
        <v>#N/A</v>
      </c>
      <c r="S7785" t="e">
        <f t="shared" si="243"/>
        <v>#N/A</v>
      </c>
    </row>
    <row r="7786" spans="1:19">
      <c r="A7786">
        <f>'Previous Trades Import_OMS Quer'!A7786</f>
        <v>0</v>
      </c>
      <c r="B7786">
        <f>'Previous Trades Import_OMS Quer'!B7786</f>
        <v>0</v>
      </c>
      <c r="C7786" s="22">
        <f>'Previous Trades Import_OMS Quer'!C7786</f>
        <v>0</v>
      </c>
      <c r="D7786">
        <f>'Previous Trades Import_OMS Quer'!D7786</f>
        <v>0</v>
      </c>
      <c r="E7786" s="22">
        <f>'Previous Trades Import_OMS Quer'!E7786</f>
        <v>0</v>
      </c>
      <c r="F7786">
        <f>'Previous Trades Import_OMS Quer'!F7786</f>
        <v>0</v>
      </c>
      <c r="G7786">
        <f>'Previous Trades Import_OMS Quer'!G7786</f>
        <v>0</v>
      </c>
      <c r="H7786">
        <f>'Previous Trades Import_OMS Quer'!H7786</f>
        <v>0</v>
      </c>
      <c r="I7786">
        <f>'Previous Trades Import_OMS Quer'!I7786</f>
        <v>0</v>
      </c>
      <c r="J7786">
        <f>'Previous Trades Import_OMS Quer'!J7786</f>
        <v>0</v>
      </c>
      <c r="K7786">
        <f>'Previous Trades Import_OMS Quer'!K7786</f>
        <v>0</v>
      </c>
      <c r="L7786">
        <f>'Previous Trades Import_OMS Quer'!L7786</f>
        <v>0</v>
      </c>
      <c r="M7786">
        <f>'Previous Trades Import_OMS Quer'!M7786</f>
        <v>0</v>
      </c>
      <c r="N7786">
        <f>'Previous Trades Import_OMS Quer'!N7786</f>
        <v>0</v>
      </c>
      <c r="O7786" t="str">
        <f>CLEAN('Previous Trades Import_OMS Quer'!O7786)</f>
        <v/>
      </c>
      <c r="Q7786" s="25">
        <f t="shared" si="242"/>
        <v>0</v>
      </c>
      <c r="R7786" s="25" t="e">
        <f>VLOOKUP(O7786,'Currency Balance'!$O$3:$Q$32,3,0)</f>
        <v>#N/A</v>
      </c>
      <c r="S7786" t="e">
        <f t="shared" si="243"/>
        <v>#N/A</v>
      </c>
    </row>
    <row r="7787" spans="1:19">
      <c r="A7787">
        <f>'Previous Trades Import_OMS Quer'!A7787</f>
        <v>0</v>
      </c>
      <c r="B7787">
        <f>'Previous Trades Import_OMS Quer'!B7787</f>
        <v>0</v>
      </c>
      <c r="C7787" s="22">
        <f>'Previous Trades Import_OMS Quer'!C7787</f>
        <v>0</v>
      </c>
      <c r="D7787">
        <f>'Previous Trades Import_OMS Quer'!D7787</f>
        <v>0</v>
      </c>
      <c r="E7787" s="22">
        <f>'Previous Trades Import_OMS Quer'!E7787</f>
        <v>0</v>
      </c>
      <c r="F7787">
        <f>'Previous Trades Import_OMS Quer'!F7787</f>
        <v>0</v>
      </c>
      <c r="G7787">
        <f>'Previous Trades Import_OMS Quer'!G7787</f>
        <v>0</v>
      </c>
      <c r="H7787">
        <f>'Previous Trades Import_OMS Quer'!H7787</f>
        <v>0</v>
      </c>
      <c r="I7787">
        <f>'Previous Trades Import_OMS Quer'!I7787</f>
        <v>0</v>
      </c>
      <c r="J7787">
        <f>'Previous Trades Import_OMS Quer'!J7787</f>
        <v>0</v>
      </c>
      <c r="K7787">
        <f>'Previous Trades Import_OMS Quer'!K7787</f>
        <v>0</v>
      </c>
      <c r="L7787">
        <f>'Previous Trades Import_OMS Quer'!L7787</f>
        <v>0</v>
      </c>
      <c r="M7787">
        <f>'Previous Trades Import_OMS Quer'!M7787</f>
        <v>0</v>
      </c>
      <c r="N7787">
        <f>'Previous Trades Import_OMS Quer'!N7787</f>
        <v>0</v>
      </c>
      <c r="O7787" t="str">
        <f>CLEAN('Previous Trades Import_OMS Quer'!O7787)</f>
        <v/>
      </c>
      <c r="Q7787" s="25">
        <f t="shared" si="242"/>
        <v>0</v>
      </c>
      <c r="R7787" s="25" t="e">
        <f>VLOOKUP(O7787,'Currency Balance'!$O$3:$Q$32,3,0)</f>
        <v>#N/A</v>
      </c>
      <c r="S7787" t="e">
        <f t="shared" si="243"/>
        <v>#N/A</v>
      </c>
    </row>
    <row r="7788" spans="1:19">
      <c r="A7788">
        <f>'Previous Trades Import_OMS Quer'!A7788</f>
        <v>0</v>
      </c>
      <c r="B7788">
        <f>'Previous Trades Import_OMS Quer'!B7788</f>
        <v>0</v>
      </c>
      <c r="C7788" s="22">
        <f>'Previous Trades Import_OMS Quer'!C7788</f>
        <v>0</v>
      </c>
      <c r="D7788">
        <f>'Previous Trades Import_OMS Quer'!D7788</f>
        <v>0</v>
      </c>
      <c r="E7788" s="22">
        <f>'Previous Trades Import_OMS Quer'!E7788</f>
        <v>0</v>
      </c>
      <c r="F7788">
        <f>'Previous Trades Import_OMS Quer'!F7788</f>
        <v>0</v>
      </c>
      <c r="G7788">
        <f>'Previous Trades Import_OMS Quer'!G7788</f>
        <v>0</v>
      </c>
      <c r="H7788">
        <f>'Previous Trades Import_OMS Quer'!H7788</f>
        <v>0</v>
      </c>
      <c r="I7788">
        <f>'Previous Trades Import_OMS Quer'!I7788</f>
        <v>0</v>
      </c>
      <c r="J7788">
        <f>'Previous Trades Import_OMS Quer'!J7788</f>
        <v>0</v>
      </c>
      <c r="K7788">
        <f>'Previous Trades Import_OMS Quer'!K7788</f>
        <v>0</v>
      </c>
      <c r="L7788">
        <f>'Previous Trades Import_OMS Quer'!L7788</f>
        <v>0</v>
      </c>
      <c r="M7788">
        <f>'Previous Trades Import_OMS Quer'!M7788</f>
        <v>0</v>
      </c>
      <c r="N7788">
        <f>'Previous Trades Import_OMS Quer'!N7788</f>
        <v>0</v>
      </c>
      <c r="O7788" t="str">
        <f>CLEAN('Previous Trades Import_OMS Quer'!O7788)</f>
        <v/>
      </c>
      <c r="Q7788" s="25">
        <f t="shared" si="242"/>
        <v>0</v>
      </c>
      <c r="R7788" s="25" t="e">
        <f>VLOOKUP(O7788,'Currency Balance'!$O$3:$Q$32,3,0)</f>
        <v>#N/A</v>
      </c>
      <c r="S7788" t="e">
        <f t="shared" si="243"/>
        <v>#N/A</v>
      </c>
    </row>
    <row r="7789" spans="1:19">
      <c r="A7789">
        <f>'Previous Trades Import_OMS Quer'!A7789</f>
        <v>0</v>
      </c>
      <c r="B7789">
        <f>'Previous Trades Import_OMS Quer'!B7789</f>
        <v>0</v>
      </c>
      <c r="C7789" s="22">
        <f>'Previous Trades Import_OMS Quer'!C7789</f>
        <v>0</v>
      </c>
      <c r="D7789">
        <f>'Previous Trades Import_OMS Quer'!D7789</f>
        <v>0</v>
      </c>
      <c r="E7789" s="22">
        <f>'Previous Trades Import_OMS Quer'!E7789</f>
        <v>0</v>
      </c>
      <c r="F7789">
        <f>'Previous Trades Import_OMS Quer'!F7789</f>
        <v>0</v>
      </c>
      <c r="G7789">
        <f>'Previous Trades Import_OMS Quer'!G7789</f>
        <v>0</v>
      </c>
      <c r="H7789">
        <f>'Previous Trades Import_OMS Quer'!H7789</f>
        <v>0</v>
      </c>
      <c r="I7789">
        <f>'Previous Trades Import_OMS Quer'!I7789</f>
        <v>0</v>
      </c>
      <c r="J7789">
        <f>'Previous Trades Import_OMS Quer'!J7789</f>
        <v>0</v>
      </c>
      <c r="K7789">
        <f>'Previous Trades Import_OMS Quer'!K7789</f>
        <v>0</v>
      </c>
      <c r="L7789">
        <f>'Previous Trades Import_OMS Quer'!L7789</f>
        <v>0</v>
      </c>
      <c r="M7789">
        <f>'Previous Trades Import_OMS Quer'!M7789</f>
        <v>0</v>
      </c>
      <c r="N7789">
        <f>'Previous Trades Import_OMS Quer'!N7789</f>
        <v>0</v>
      </c>
      <c r="O7789" t="str">
        <f>CLEAN('Previous Trades Import_OMS Quer'!O7789)</f>
        <v/>
      </c>
      <c r="Q7789" s="25">
        <f t="shared" si="242"/>
        <v>0</v>
      </c>
      <c r="R7789" s="25" t="e">
        <f>VLOOKUP(O7789,'Currency Balance'!$O$3:$Q$32,3,0)</f>
        <v>#N/A</v>
      </c>
      <c r="S7789" t="e">
        <f t="shared" si="243"/>
        <v>#N/A</v>
      </c>
    </row>
    <row r="7790" spans="1:19">
      <c r="A7790">
        <f>'Previous Trades Import_OMS Quer'!A7790</f>
        <v>0</v>
      </c>
      <c r="B7790">
        <f>'Previous Trades Import_OMS Quer'!B7790</f>
        <v>0</v>
      </c>
      <c r="C7790" s="22">
        <f>'Previous Trades Import_OMS Quer'!C7790</f>
        <v>0</v>
      </c>
      <c r="D7790">
        <f>'Previous Trades Import_OMS Quer'!D7790</f>
        <v>0</v>
      </c>
      <c r="E7790" s="22">
        <f>'Previous Trades Import_OMS Quer'!E7790</f>
        <v>0</v>
      </c>
      <c r="F7790">
        <f>'Previous Trades Import_OMS Quer'!F7790</f>
        <v>0</v>
      </c>
      <c r="G7790">
        <f>'Previous Trades Import_OMS Quer'!G7790</f>
        <v>0</v>
      </c>
      <c r="H7790">
        <f>'Previous Trades Import_OMS Quer'!H7790</f>
        <v>0</v>
      </c>
      <c r="I7790">
        <f>'Previous Trades Import_OMS Quer'!I7790</f>
        <v>0</v>
      </c>
      <c r="J7790">
        <f>'Previous Trades Import_OMS Quer'!J7790</f>
        <v>0</v>
      </c>
      <c r="K7790">
        <f>'Previous Trades Import_OMS Quer'!K7790</f>
        <v>0</v>
      </c>
      <c r="L7790">
        <f>'Previous Trades Import_OMS Quer'!L7790</f>
        <v>0</v>
      </c>
      <c r="M7790">
        <f>'Previous Trades Import_OMS Quer'!M7790</f>
        <v>0</v>
      </c>
      <c r="N7790">
        <f>'Previous Trades Import_OMS Quer'!N7790</f>
        <v>0</v>
      </c>
      <c r="O7790" t="str">
        <f>CLEAN('Previous Trades Import_OMS Quer'!O7790)</f>
        <v/>
      </c>
      <c r="Q7790" s="25">
        <f t="shared" si="242"/>
        <v>0</v>
      </c>
      <c r="R7790" s="25" t="e">
        <f>VLOOKUP(O7790,'Currency Balance'!$O$3:$Q$32,3,0)</f>
        <v>#N/A</v>
      </c>
      <c r="S7790" t="e">
        <f t="shared" si="243"/>
        <v>#N/A</v>
      </c>
    </row>
    <row r="7791" spans="1:19">
      <c r="A7791">
        <f>'Previous Trades Import_OMS Quer'!A7791</f>
        <v>0</v>
      </c>
      <c r="B7791">
        <f>'Previous Trades Import_OMS Quer'!B7791</f>
        <v>0</v>
      </c>
      <c r="C7791" s="22">
        <f>'Previous Trades Import_OMS Quer'!C7791</f>
        <v>0</v>
      </c>
      <c r="D7791">
        <f>'Previous Trades Import_OMS Quer'!D7791</f>
        <v>0</v>
      </c>
      <c r="E7791" s="22">
        <f>'Previous Trades Import_OMS Quer'!E7791</f>
        <v>0</v>
      </c>
      <c r="F7791">
        <f>'Previous Trades Import_OMS Quer'!F7791</f>
        <v>0</v>
      </c>
      <c r="G7791">
        <f>'Previous Trades Import_OMS Quer'!G7791</f>
        <v>0</v>
      </c>
      <c r="H7791">
        <f>'Previous Trades Import_OMS Quer'!H7791</f>
        <v>0</v>
      </c>
      <c r="I7791">
        <f>'Previous Trades Import_OMS Quer'!I7791</f>
        <v>0</v>
      </c>
      <c r="J7791">
        <f>'Previous Trades Import_OMS Quer'!J7791</f>
        <v>0</v>
      </c>
      <c r="K7791">
        <f>'Previous Trades Import_OMS Quer'!K7791</f>
        <v>0</v>
      </c>
      <c r="L7791">
        <f>'Previous Trades Import_OMS Quer'!L7791</f>
        <v>0</v>
      </c>
      <c r="M7791">
        <f>'Previous Trades Import_OMS Quer'!M7791</f>
        <v>0</v>
      </c>
      <c r="N7791">
        <f>'Previous Trades Import_OMS Quer'!N7791</f>
        <v>0</v>
      </c>
      <c r="O7791" t="str">
        <f>CLEAN('Previous Trades Import_OMS Quer'!O7791)</f>
        <v/>
      </c>
      <c r="Q7791" s="25">
        <f t="shared" si="242"/>
        <v>0</v>
      </c>
      <c r="R7791" s="25" t="e">
        <f>VLOOKUP(O7791,'Currency Balance'!$O$3:$Q$32,3,0)</f>
        <v>#N/A</v>
      </c>
      <c r="S7791" t="e">
        <f t="shared" si="243"/>
        <v>#N/A</v>
      </c>
    </row>
    <row r="7792" spans="1:19">
      <c r="A7792">
        <f>'Previous Trades Import_OMS Quer'!A7792</f>
        <v>0</v>
      </c>
      <c r="B7792">
        <f>'Previous Trades Import_OMS Quer'!B7792</f>
        <v>0</v>
      </c>
      <c r="C7792" s="22">
        <f>'Previous Trades Import_OMS Quer'!C7792</f>
        <v>0</v>
      </c>
      <c r="D7792">
        <f>'Previous Trades Import_OMS Quer'!D7792</f>
        <v>0</v>
      </c>
      <c r="E7792" s="22">
        <f>'Previous Trades Import_OMS Quer'!E7792</f>
        <v>0</v>
      </c>
      <c r="F7792">
        <f>'Previous Trades Import_OMS Quer'!F7792</f>
        <v>0</v>
      </c>
      <c r="G7792">
        <f>'Previous Trades Import_OMS Quer'!G7792</f>
        <v>0</v>
      </c>
      <c r="H7792">
        <f>'Previous Trades Import_OMS Quer'!H7792</f>
        <v>0</v>
      </c>
      <c r="I7792">
        <f>'Previous Trades Import_OMS Quer'!I7792</f>
        <v>0</v>
      </c>
      <c r="J7792">
        <f>'Previous Trades Import_OMS Quer'!J7792</f>
        <v>0</v>
      </c>
      <c r="K7792">
        <f>'Previous Trades Import_OMS Quer'!K7792</f>
        <v>0</v>
      </c>
      <c r="L7792">
        <f>'Previous Trades Import_OMS Quer'!L7792</f>
        <v>0</v>
      </c>
      <c r="M7792">
        <f>'Previous Trades Import_OMS Quer'!M7792</f>
        <v>0</v>
      </c>
      <c r="N7792">
        <f>'Previous Trades Import_OMS Quer'!N7792</f>
        <v>0</v>
      </c>
      <c r="O7792" t="str">
        <f>CLEAN('Previous Trades Import_OMS Quer'!O7792)</f>
        <v/>
      </c>
      <c r="Q7792" s="25">
        <f t="shared" si="242"/>
        <v>0</v>
      </c>
      <c r="R7792" s="25" t="e">
        <f>VLOOKUP(O7792,'Currency Balance'!$O$3:$Q$32,3,0)</f>
        <v>#N/A</v>
      </c>
      <c r="S7792" t="e">
        <f t="shared" si="243"/>
        <v>#N/A</v>
      </c>
    </row>
    <row r="7793" spans="1:19">
      <c r="A7793">
        <f>'Previous Trades Import_OMS Quer'!A7793</f>
        <v>0</v>
      </c>
      <c r="B7793">
        <f>'Previous Trades Import_OMS Quer'!B7793</f>
        <v>0</v>
      </c>
      <c r="C7793" s="22">
        <f>'Previous Trades Import_OMS Quer'!C7793</f>
        <v>0</v>
      </c>
      <c r="D7793">
        <f>'Previous Trades Import_OMS Quer'!D7793</f>
        <v>0</v>
      </c>
      <c r="E7793" s="22">
        <f>'Previous Trades Import_OMS Quer'!E7793</f>
        <v>0</v>
      </c>
      <c r="F7793">
        <f>'Previous Trades Import_OMS Quer'!F7793</f>
        <v>0</v>
      </c>
      <c r="G7793">
        <f>'Previous Trades Import_OMS Quer'!G7793</f>
        <v>0</v>
      </c>
      <c r="H7793">
        <f>'Previous Trades Import_OMS Quer'!H7793</f>
        <v>0</v>
      </c>
      <c r="I7793">
        <f>'Previous Trades Import_OMS Quer'!I7793</f>
        <v>0</v>
      </c>
      <c r="J7793">
        <f>'Previous Trades Import_OMS Quer'!J7793</f>
        <v>0</v>
      </c>
      <c r="K7793">
        <f>'Previous Trades Import_OMS Quer'!K7793</f>
        <v>0</v>
      </c>
      <c r="L7793">
        <f>'Previous Trades Import_OMS Quer'!L7793</f>
        <v>0</v>
      </c>
      <c r="M7793">
        <f>'Previous Trades Import_OMS Quer'!M7793</f>
        <v>0</v>
      </c>
      <c r="N7793">
        <f>'Previous Trades Import_OMS Quer'!N7793</f>
        <v>0</v>
      </c>
      <c r="O7793" t="str">
        <f>CLEAN('Previous Trades Import_OMS Quer'!O7793)</f>
        <v/>
      </c>
      <c r="Q7793" s="25">
        <f t="shared" si="242"/>
        <v>0</v>
      </c>
      <c r="R7793" s="25" t="e">
        <f>VLOOKUP(O7793,'Currency Balance'!$O$3:$Q$32,3,0)</f>
        <v>#N/A</v>
      </c>
      <c r="S7793" t="e">
        <f t="shared" si="243"/>
        <v>#N/A</v>
      </c>
    </row>
    <row r="7794" spans="1:19">
      <c r="A7794">
        <f>'Previous Trades Import_OMS Quer'!A7794</f>
        <v>0</v>
      </c>
      <c r="B7794">
        <f>'Previous Trades Import_OMS Quer'!B7794</f>
        <v>0</v>
      </c>
      <c r="C7794" s="22">
        <f>'Previous Trades Import_OMS Quer'!C7794</f>
        <v>0</v>
      </c>
      <c r="D7794">
        <f>'Previous Trades Import_OMS Quer'!D7794</f>
        <v>0</v>
      </c>
      <c r="E7794" s="22">
        <f>'Previous Trades Import_OMS Quer'!E7794</f>
        <v>0</v>
      </c>
      <c r="F7794">
        <f>'Previous Trades Import_OMS Quer'!F7794</f>
        <v>0</v>
      </c>
      <c r="G7794">
        <f>'Previous Trades Import_OMS Quer'!G7794</f>
        <v>0</v>
      </c>
      <c r="H7794">
        <f>'Previous Trades Import_OMS Quer'!H7794</f>
        <v>0</v>
      </c>
      <c r="I7794">
        <f>'Previous Trades Import_OMS Quer'!I7794</f>
        <v>0</v>
      </c>
      <c r="J7794">
        <f>'Previous Trades Import_OMS Quer'!J7794</f>
        <v>0</v>
      </c>
      <c r="K7794">
        <f>'Previous Trades Import_OMS Quer'!K7794</f>
        <v>0</v>
      </c>
      <c r="L7794">
        <f>'Previous Trades Import_OMS Quer'!L7794</f>
        <v>0</v>
      </c>
      <c r="M7794">
        <f>'Previous Trades Import_OMS Quer'!M7794</f>
        <v>0</v>
      </c>
      <c r="N7794">
        <f>'Previous Trades Import_OMS Quer'!N7794</f>
        <v>0</v>
      </c>
      <c r="O7794" t="str">
        <f>CLEAN('Previous Trades Import_OMS Quer'!O7794)</f>
        <v/>
      </c>
      <c r="Q7794" s="25">
        <f t="shared" si="242"/>
        <v>0</v>
      </c>
      <c r="R7794" s="25" t="e">
        <f>VLOOKUP(O7794,'Currency Balance'!$O$3:$Q$32,3,0)</f>
        <v>#N/A</v>
      </c>
      <c r="S7794" t="e">
        <f t="shared" si="243"/>
        <v>#N/A</v>
      </c>
    </row>
    <row r="7795" spans="1:19">
      <c r="A7795">
        <f>'Previous Trades Import_OMS Quer'!A7795</f>
        <v>0</v>
      </c>
      <c r="B7795">
        <f>'Previous Trades Import_OMS Quer'!B7795</f>
        <v>0</v>
      </c>
      <c r="C7795" s="22">
        <f>'Previous Trades Import_OMS Quer'!C7795</f>
        <v>0</v>
      </c>
      <c r="D7795">
        <f>'Previous Trades Import_OMS Quer'!D7795</f>
        <v>0</v>
      </c>
      <c r="E7795" s="22">
        <f>'Previous Trades Import_OMS Quer'!E7795</f>
        <v>0</v>
      </c>
      <c r="F7795">
        <f>'Previous Trades Import_OMS Quer'!F7795</f>
        <v>0</v>
      </c>
      <c r="G7795">
        <f>'Previous Trades Import_OMS Quer'!G7795</f>
        <v>0</v>
      </c>
      <c r="H7795">
        <f>'Previous Trades Import_OMS Quer'!H7795</f>
        <v>0</v>
      </c>
      <c r="I7795">
        <f>'Previous Trades Import_OMS Quer'!I7795</f>
        <v>0</v>
      </c>
      <c r="J7795">
        <f>'Previous Trades Import_OMS Quer'!J7795</f>
        <v>0</v>
      </c>
      <c r="K7795">
        <f>'Previous Trades Import_OMS Quer'!K7795</f>
        <v>0</v>
      </c>
      <c r="L7795">
        <f>'Previous Trades Import_OMS Quer'!L7795</f>
        <v>0</v>
      </c>
      <c r="M7795">
        <f>'Previous Trades Import_OMS Quer'!M7795</f>
        <v>0</v>
      </c>
      <c r="N7795">
        <f>'Previous Trades Import_OMS Quer'!N7795</f>
        <v>0</v>
      </c>
      <c r="O7795" t="str">
        <f>CLEAN('Previous Trades Import_OMS Quer'!O7795)</f>
        <v/>
      </c>
      <c r="Q7795" s="25">
        <f t="shared" si="242"/>
        <v>0</v>
      </c>
      <c r="R7795" s="25" t="e">
        <f>VLOOKUP(O7795,'Currency Balance'!$O$3:$Q$32,3,0)</f>
        <v>#N/A</v>
      </c>
      <c r="S7795" t="e">
        <f t="shared" si="243"/>
        <v>#N/A</v>
      </c>
    </row>
    <row r="7796" spans="1:19">
      <c r="A7796">
        <f>'Previous Trades Import_OMS Quer'!A7796</f>
        <v>0</v>
      </c>
      <c r="B7796">
        <f>'Previous Trades Import_OMS Quer'!B7796</f>
        <v>0</v>
      </c>
      <c r="C7796" s="22">
        <f>'Previous Trades Import_OMS Quer'!C7796</f>
        <v>0</v>
      </c>
      <c r="D7796">
        <f>'Previous Trades Import_OMS Quer'!D7796</f>
        <v>0</v>
      </c>
      <c r="E7796" s="22">
        <f>'Previous Trades Import_OMS Quer'!E7796</f>
        <v>0</v>
      </c>
      <c r="F7796">
        <f>'Previous Trades Import_OMS Quer'!F7796</f>
        <v>0</v>
      </c>
      <c r="G7796">
        <f>'Previous Trades Import_OMS Quer'!G7796</f>
        <v>0</v>
      </c>
      <c r="H7796">
        <f>'Previous Trades Import_OMS Quer'!H7796</f>
        <v>0</v>
      </c>
      <c r="I7796">
        <f>'Previous Trades Import_OMS Quer'!I7796</f>
        <v>0</v>
      </c>
      <c r="J7796">
        <f>'Previous Trades Import_OMS Quer'!J7796</f>
        <v>0</v>
      </c>
      <c r="K7796">
        <f>'Previous Trades Import_OMS Quer'!K7796</f>
        <v>0</v>
      </c>
      <c r="L7796">
        <f>'Previous Trades Import_OMS Quer'!L7796</f>
        <v>0</v>
      </c>
      <c r="M7796">
        <f>'Previous Trades Import_OMS Quer'!M7796</f>
        <v>0</v>
      </c>
      <c r="N7796">
        <f>'Previous Trades Import_OMS Quer'!N7796</f>
        <v>0</v>
      </c>
      <c r="O7796" t="str">
        <f>CLEAN('Previous Trades Import_OMS Quer'!O7796)</f>
        <v/>
      </c>
      <c r="Q7796" s="25">
        <f t="shared" si="242"/>
        <v>0</v>
      </c>
      <c r="R7796" s="25" t="e">
        <f>VLOOKUP(O7796,'Currency Balance'!$O$3:$Q$32,3,0)</f>
        <v>#N/A</v>
      </c>
      <c r="S7796" t="e">
        <f t="shared" si="243"/>
        <v>#N/A</v>
      </c>
    </row>
    <row r="7797" spans="1:19">
      <c r="A7797">
        <f>'Previous Trades Import_OMS Quer'!A7797</f>
        <v>0</v>
      </c>
      <c r="B7797">
        <f>'Previous Trades Import_OMS Quer'!B7797</f>
        <v>0</v>
      </c>
      <c r="C7797" s="22">
        <f>'Previous Trades Import_OMS Quer'!C7797</f>
        <v>0</v>
      </c>
      <c r="D7797">
        <f>'Previous Trades Import_OMS Quer'!D7797</f>
        <v>0</v>
      </c>
      <c r="E7797" s="22">
        <f>'Previous Trades Import_OMS Quer'!E7797</f>
        <v>0</v>
      </c>
      <c r="F7797">
        <f>'Previous Trades Import_OMS Quer'!F7797</f>
        <v>0</v>
      </c>
      <c r="G7797">
        <f>'Previous Trades Import_OMS Quer'!G7797</f>
        <v>0</v>
      </c>
      <c r="H7797">
        <f>'Previous Trades Import_OMS Quer'!H7797</f>
        <v>0</v>
      </c>
      <c r="I7797">
        <f>'Previous Trades Import_OMS Quer'!I7797</f>
        <v>0</v>
      </c>
      <c r="J7797">
        <f>'Previous Trades Import_OMS Quer'!J7797</f>
        <v>0</v>
      </c>
      <c r="K7797">
        <f>'Previous Trades Import_OMS Quer'!K7797</f>
        <v>0</v>
      </c>
      <c r="L7797">
        <f>'Previous Trades Import_OMS Quer'!L7797</f>
        <v>0</v>
      </c>
      <c r="M7797">
        <f>'Previous Trades Import_OMS Quer'!M7797</f>
        <v>0</v>
      </c>
      <c r="N7797">
        <f>'Previous Trades Import_OMS Quer'!N7797</f>
        <v>0</v>
      </c>
      <c r="O7797" t="str">
        <f>CLEAN('Previous Trades Import_OMS Quer'!O7797)</f>
        <v/>
      </c>
      <c r="Q7797" s="25">
        <f t="shared" si="242"/>
        <v>0</v>
      </c>
      <c r="R7797" s="25" t="e">
        <f>VLOOKUP(O7797,'Currency Balance'!$O$3:$Q$32,3,0)</f>
        <v>#N/A</v>
      </c>
      <c r="S7797" t="e">
        <f t="shared" si="243"/>
        <v>#N/A</v>
      </c>
    </row>
    <row r="7798" spans="1:19">
      <c r="A7798">
        <f>'Previous Trades Import_OMS Quer'!A7798</f>
        <v>0</v>
      </c>
      <c r="B7798">
        <f>'Previous Trades Import_OMS Quer'!B7798</f>
        <v>0</v>
      </c>
      <c r="C7798" s="22">
        <f>'Previous Trades Import_OMS Quer'!C7798</f>
        <v>0</v>
      </c>
      <c r="D7798">
        <f>'Previous Trades Import_OMS Quer'!D7798</f>
        <v>0</v>
      </c>
      <c r="E7798" s="22">
        <f>'Previous Trades Import_OMS Quer'!E7798</f>
        <v>0</v>
      </c>
      <c r="F7798">
        <f>'Previous Trades Import_OMS Quer'!F7798</f>
        <v>0</v>
      </c>
      <c r="G7798">
        <f>'Previous Trades Import_OMS Quer'!G7798</f>
        <v>0</v>
      </c>
      <c r="H7798">
        <f>'Previous Trades Import_OMS Quer'!H7798</f>
        <v>0</v>
      </c>
      <c r="I7798">
        <f>'Previous Trades Import_OMS Quer'!I7798</f>
        <v>0</v>
      </c>
      <c r="J7798">
        <f>'Previous Trades Import_OMS Quer'!J7798</f>
        <v>0</v>
      </c>
      <c r="K7798">
        <f>'Previous Trades Import_OMS Quer'!K7798</f>
        <v>0</v>
      </c>
      <c r="L7798">
        <f>'Previous Trades Import_OMS Quer'!L7798</f>
        <v>0</v>
      </c>
      <c r="M7798">
        <f>'Previous Trades Import_OMS Quer'!M7798</f>
        <v>0</v>
      </c>
      <c r="N7798">
        <f>'Previous Trades Import_OMS Quer'!N7798</f>
        <v>0</v>
      </c>
      <c r="O7798" t="str">
        <f>CLEAN('Previous Trades Import_OMS Quer'!O7798)</f>
        <v/>
      </c>
      <c r="Q7798" s="25">
        <f t="shared" si="242"/>
        <v>0</v>
      </c>
      <c r="R7798" s="25" t="e">
        <f>VLOOKUP(O7798,'Currency Balance'!$O$3:$Q$32,3,0)</f>
        <v>#N/A</v>
      </c>
      <c r="S7798" t="e">
        <f t="shared" si="243"/>
        <v>#N/A</v>
      </c>
    </row>
    <row r="7799" spans="1:19">
      <c r="A7799">
        <f>'Previous Trades Import_OMS Quer'!A7799</f>
        <v>0</v>
      </c>
      <c r="B7799">
        <f>'Previous Trades Import_OMS Quer'!B7799</f>
        <v>0</v>
      </c>
      <c r="C7799" s="22">
        <f>'Previous Trades Import_OMS Quer'!C7799</f>
        <v>0</v>
      </c>
      <c r="D7799">
        <f>'Previous Trades Import_OMS Quer'!D7799</f>
        <v>0</v>
      </c>
      <c r="E7799" s="22">
        <f>'Previous Trades Import_OMS Quer'!E7799</f>
        <v>0</v>
      </c>
      <c r="F7799">
        <f>'Previous Trades Import_OMS Quer'!F7799</f>
        <v>0</v>
      </c>
      <c r="G7799">
        <f>'Previous Trades Import_OMS Quer'!G7799</f>
        <v>0</v>
      </c>
      <c r="H7799">
        <f>'Previous Trades Import_OMS Quer'!H7799</f>
        <v>0</v>
      </c>
      <c r="I7799">
        <f>'Previous Trades Import_OMS Quer'!I7799</f>
        <v>0</v>
      </c>
      <c r="J7799">
        <f>'Previous Trades Import_OMS Quer'!J7799</f>
        <v>0</v>
      </c>
      <c r="K7799">
        <f>'Previous Trades Import_OMS Quer'!K7799</f>
        <v>0</v>
      </c>
      <c r="L7799">
        <f>'Previous Trades Import_OMS Quer'!L7799</f>
        <v>0</v>
      </c>
      <c r="M7799">
        <f>'Previous Trades Import_OMS Quer'!M7799</f>
        <v>0</v>
      </c>
      <c r="N7799">
        <f>'Previous Trades Import_OMS Quer'!N7799</f>
        <v>0</v>
      </c>
      <c r="O7799" t="str">
        <f>CLEAN('Previous Trades Import_OMS Quer'!O7799)</f>
        <v/>
      </c>
      <c r="Q7799" s="25">
        <f t="shared" si="242"/>
        <v>0</v>
      </c>
      <c r="R7799" s="25" t="e">
        <f>VLOOKUP(O7799,'Currency Balance'!$O$3:$Q$32,3,0)</f>
        <v>#N/A</v>
      </c>
      <c r="S7799" t="e">
        <f t="shared" si="243"/>
        <v>#N/A</v>
      </c>
    </row>
    <row r="7800" spans="1:19">
      <c r="A7800">
        <f>'Previous Trades Import_OMS Quer'!A7800</f>
        <v>0</v>
      </c>
      <c r="B7800">
        <f>'Previous Trades Import_OMS Quer'!B7800</f>
        <v>0</v>
      </c>
      <c r="C7800" s="22">
        <f>'Previous Trades Import_OMS Quer'!C7800</f>
        <v>0</v>
      </c>
      <c r="D7800">
        <f>'Previous Trades Import_OMS Quer'!D7800</f>
        <v>0</v>
      </c>
      <c r="E7800" s="22">
        <f>'Previous Trades Import_OMS Quer'!E7800</f>
        <v>0</v>
      </c>
      <c r="F7800">
        <f>'Previous Trades Import_OMS Quer'!F7800</f>
        <v>0</v>
      </c>
      <c r="G7800">
        <f>'Previous Trades Import_OMS Quer'!G7800</f>
        <v>0</v>
      </c>
      <c r="H7800">
        <f>'Previous Trades Import_OMS Quer'!H7800</f>
        <v>0</v>
      </c>
      <c r="I7800">
        <f>'Previous Trades Import_OMS Quer'!I7800</f>
        <v>0</v>
      </c>
      <c r="J7800">
        <f>'Previous Trades Import_OMS Quer'!J7800</f>
        <v>0</v>
      </c>
      <c r="K7800">
        <f>'Previous Trades Import_OMS Quer'!K7800</f>
        <v>0</v>
      </c>
      <c r="L7800">
        <f>'Previous Trades Import_OMS Quer'!L7800</f>
        <v>0</v>
      </c>
      <c r="M7800">
        <f>'Previous Trades Import_OMS Quer'!M7800</f>
        <v>0</v>
      </c>
      <c r="N7800">
        <f>'Previous Trades Import_OMS Quer'!N7800</f>
        <v>0</v>
      </c>
      <c r="O7800" t="str">
        <f>CLEAN('Previous Trades Import_OMS Quer'!O7800)</f>
        <v/>
      </c>
      <c r="Q7800" s="25">
        <f t="shared" si="242"/>
        <v>0</v>
      </c>
      <c r="R7800" s="25" t="e">
        <f>VLOOKUP(O7800,'Currency Balance'!$O$3:$Q$32,3,0)</f>
        <v>#N/A</v>
      </c>
      <c r="S7800" t="e">
        <f t="shared" si="243"/>
        <v>#N/A</v>
      </c>
    </row>
    <row r="7801" spans="1:19">
      <c r="A7801">
        <f>'Previous Trades Import_OMS Quer'!A7801</f>
        <v>0</v>
      </c>
      <c r="B7801">
        <f>'Previous Trades Import_OMS Quer'!B7801</f>
        <v>0</v>
      </c>
      <c r="C7801" s="22">
        <f>'Previous Trades Import_OMS Quer'!C7801</f>
        <v>0</v>
      </c>
      <c r="D7801">
        <f>'Previous Trades Import_OMS Quer'!D7801</f>
        <v>0</v>
      </c>
      <c r="E7801" s="22">
        <f>'Previous Trades Import_OMS Quer'!E7801</f>
        <v>0</v>
      </c>
      <c r="F7801">
        <f>'Previous Trades Import_OMS Quer'!F7801</f>
        <v>0</v>
      </c>
      <c r="G7801">
        <f>'Previous Trades Import_OMS Quer'!G7801</f>
        <v>0</v>
      </c>
      <c r="H7801">
        <f>'Previous Trades Import_OMS Quer'!H7801</f>
        <v>0</v>
      </c>
      <c r="I7801">
        <f>'Previous Trades Import_OMS Quer'!I7801</f>
        <v>0</v>
      </c>
      <c r="J7801">
        <f>'Previous Trades Import_OMS Quer'!J7801</f>
        <v>0</v>
      </c>
      <c r="K7801">
        <f>'Previous Trades Import_OMS Quer'!K7801</f>
        <v>0</v>
      </c>
      <c r="L7801">
        <f>'Previous Trades Import_OMS Quer'!L7801</f>
        <v>0</v>
      </c>
      <c r="M7801">
        <f>'Previous Trades Import_OMS Quer'!M7801</f>
        <v>0</v>
      </c>
      <c r="N7801">
        <f>'Previous Trades Import_OMS Quer'!N7801</f>
        <v>0</v>
      </c>
      <c r="O7801" t="str">
        <f>CLEAN('Previous Trades Import_OMS Quer'!O7801)</f>
        <v/>
      </c>
      <c r="Q7801" s="25">
        <f t="shared" si="242"/>
        <v>0</v>
      </c>
      <c r="R7801" s="25" t="e">
        <f>VLOOKUP(O7801,'Currency Balance'!$O$3:$Q$32,3,0)</f>
        <v>#N/A</v>
      </c>
      <c r="S7801" t="e">
        <f t="shared" si="243"/>
        <v>#N/A</v>
      </c>
    </row>
    <row r="7802" spans="1:19">
      <c r="A7802">
        <f>'Previous Trades Import_OMS Quer'!A7802</f>
        <v>0</v>
      </c>
      <c r="B7802">
        <f>'Previous Trades Import_OMS Quer'!B7802</f>
        <v>0</v>
      </c>
      <c r="C7802" s="22">
        <f>'Previous Trades Import_OMS Quer'!C7802</f>
        <v>0</v>
      </c>
      <c r="D7802">
        <f>'Previous Trades Import_OMS Quer'!D7802</f>
        <v>0</v>
      </c>
      <c r="E7802" s="22">
        <f>'Previous Trades Import_OMS Quer'!E7802</f>
        <v>0</v>
      </c>
      <c r="F7802">
        <f>'Previous Trades Import_OMS Quer'!F7802</f>
        <v>0</v>
      </c>
      <c r="G7802">
        <f>'Previous Trades Import_OMS Quer'!G7802</f>
        <v>0</v>
      </c>
      <c r="H7802">
        <f>'Previous Trades Import_OMS Quer'!H7802</f>
        <v>0</v>
      </c>
      <c r="I7802">
        <f>'Previous Trades Import_OMS Quer'!I7802</f>
        <v>0</v>
      </c>
      <c r="J7802">
        <f>'Previous Trades Import_OMS Quer'!J7802</f>
        <v>0</v>
      </c>
      <c r="K7802">
        <f>'Previous Trades Import_OMS Quer'!K7802</f>
        <v>0</v>
      </c>
      <c r="L7802">
        <f>'Previous Trades Import_OMS Quer'!L7802</f>
        <v>0</v>
      </c>
      <c r="M7802">
        <f>'Previous Trades Import_OMS Quer'!M7802</f>
        <v>0</v>
      </c>
      <c r="N7802">
        <f>'Previous Trades Import_OMS Quer'!N7802</f>
        <v>0</v>
      </c>
      <c r="O7802" t="str">
        <f>CLEAN('Previous Trades Import_OMS Quer'!O7802)</f>
        <v/>
      </c>
      <c r="Q7802" s="25">
        <f t="shared" si="242"/>
        <v>0</v>
      </c>
      <c r="R7802" s="25" t="e">
        <f>VLOOKUP(O7802,'Currency Balance'!$O$3:$Q$32,3,0)</f>
        <v>#N/A</v>
      </c>
      <c r="S7802" t="e">
        <f t="shared" si="243"/>
        <v>#N/A</v>
      </c>
    </row>
    <row r="7803" spans="1:19">
      <c r="A7803">
        <f>'Previous Trades Import_OMS Quer'!A7803</f>
        <v>0</v>
      </c>
      <c r="B7803">
        <f>'Previous Trades Import_OMS Quer'!B7803</f>
        <v>0</v>
      </c>
      <c r="C7803" s="22">
        <f>'Previous Trades Import_OMS Quer'!C7803</f>
        <v>0</v>
      </c>
      <c r="D7803">
        <f>'Previous Trades Import_OMS Quer'!D7803</f>
        <v>0</v>
      </c>
      <c r="E7803" s="22">
        <f>'Previous Trades Import_OMS Quer'!E7803</f>
        <v>0</v>
      </c>
      <c r="F7803">
        <f>'Previous Trades Import_OMS Quer'!F7803</f>
        <v>0</v>
      </c>
      <c r="G7803">
        <f>'Previous Trades Import_OMS Quer'!G7803</f>
        <v>0</v>
      </c>
      <c r="H7803">
        <f>'Previous Trades Import_OMS Quer'!H7803</f>
        <v>0</v>
      </c>
      <c r="I7803">
        <f>'Previous Trades Import_OMS Quer'!I7803</f>
        <v>0</v>
      </c>
      <c r="J7803">
        <f>'Previous Trades Import_OMS Quer'!J7803</f>
        <v>0</v>
      </c>
      <c r="K7803">
        <f>'Previous Trades Import_OMS Quer'!K7803</f>
        <v>0</v>
      </c>
      <c r="L7803">
        <f>'Previous Trades Import_OMS Quer'!L7803</f>
        <v>0</v>
      </c>
      <c r="M7803">
        <f>'Previous Trades Import_OMS Quer'!M7803</f>
        <v>0</v>
      </c>
      <c r="N7803">
        <f>'Previous Trades Import_OMS Quer'!N7803</f>
        <v>0</v>
      </c>
      <c r="O7803" t="str">
        <f>CLEAN('Previous Trades Import_OMS Quer'!O7803)</f>
        <v/>
      </c>
      <c r="Q7803" s="25">
        <f t="shared" si="242"/>
        <v>0</v>
      </c>
      <c r="R7803" s="25" t="e">
        <f>VLOOKUP(O7803,'Currency Balance'!$O$3:$Q$32,3,0)</f>
        <v>#N/A</v>
      </c>
      <c r="S7803" t="e">
        <f t="shared" si="243"/>
        <v>#N/A</v>
      </c>
    </row>
    <row r="7804" spans="1:19">
      <c r="A7804">
        <f>'Previous Trades Import_OMS Quer'!A7804</f>
        <v>0</v>
      </c>
      <c r="B7804">
        <f>'Previous Trades Import_OMS Quer'!B7804</f>
        <v>0</v>
      </c>
      <c r="C7804" s="22">
        <f>'Previous Trades Import_OMS Quer'!C7804</f>
        <v>0</v>
      </c>
      <c r="D7804">
        <f>'Previous Trades Import_OMS Quer'!D7804</f>
        <v>0</v>
      </c>
      <c r="E7804" s="22">
        <f>'Previous Trades Import_OMS Quer'!E7804</f>
        <v>0</v>
      </c>
      <c r="F7804">
        <f>'Previous Trades Import_OMS Quer'!F7804</f>
        <v>0</v>
      </c>
      <c r="G7804">
        <f>'Previous Trades Import_OMS Quer'!G7804</f>
        <v>0</v>
      </c>
      <c r="H7804">
        <f>'Previous Trades Import_OMS Quer'!H7804</f>
        <v>0</v>
      </c>
      <c r="I7804">
        <f>'Previous Trades Import_OMS Quer'!I7804</f>
        <v>0</v>
      </c>
      <c r="J7804">
        <f>'Previous Trades Import_OMS Quer'!J7804</f>
        <v>0</v>
      </c>
      <c r="K7804">
        <f>'Previous Trades Import_OMS Quer'!K7804</f>
        <v>0</v>
      </c>
      <c r="L7804">
        <f>'Previous Trades Import_OMS Quer'!L7804</f>
        <v>0</v>
      </c>
      <c r="M7804">
        <f>'Previous Trades Import_OMS Quer'!M7804</f>
        <v>0</v>
      </c>
      <c r="N7804">
        <f>'Previous Trades Import_OMS Quer'!N7804</f>
        <v>0</v>
      </c>
      <c r="O7804" t="str">
        <f>CLEAN('Previous Trades Import_OMS Quer'!O7804)</f>
        <v/>
      </c>
      <c r="Q7804" s="25">
        <f t="shared" si="242"/>
        <v>0</v>
      </c>
      <c r="R7804" s="25" t="e">
        <f>VLOOKUP(O7804,'Currency Balance'!$O$3:$Q$32,3,0)</f>
        <v>#N/A</v>
      </c>
      <c r="S7804" t="e">
        <f t="shared" si="243"/>
        <v>#N/A</v>
      </c>
    </row>
    <row r="7805" spans="1:19">
      <c r="A7805">
        <f>'Previous Trades Import_OMS Quer'!A7805</f>
        <v>0</v>
      </c>
      <c r="B7805">
        <f>'Previous Trades Import_OMS Quer'!B7805</f>
        <v>0</v>
      </c>
      <c r="C7805" s="22">
        <f>'Previous Trades Import_OMS Quer'!C7805</f>
        <v>0</v>
      </c>
      <c r="D7805">
        <f>'Previous Trades Import_OMS Quer'!D7805</f>
        <v>0</v>
      </c>
      <c r="E7805" s="22">
        <f>'Previous Trades Import_OMS Quer'!E7805</f>
        <v>0</v>
      </c>
      <c r="F7805">
        <f>'Previous Trades Import_OMS Quer'!F7805</f>
        <v>0</v>
      </c>
      <c r="G7805">
        <f>'Previous Trades Import_OMS Quer'!G7805</f>
        <v>0</v>
      </c>
      <c r="H7805">
        <f>'Previous Trades Import_OMS Quer'!H7805</f>
        <v>0</v>
      </c>
      <c r="I7805">
        <f>'Previous Trades Import_OMS Quer'!I7805</f>
        <v>0</v>
      </c>
      <c r="J7805">
        <f>'Previous Trades Import_OMS Quer'!J7805</f>
        <v>0</v>
      </c>
      <c r="K7805">
        <f>'Previous Trades Import_OMS Quer'!K7805</f>
        <v>0</v>
      </c>
      <c r="L7805">
        <f>'Previous Trades Import_OMS Quer'!L7805</f>
        <v>0</v>
      </c>
      <c r="M7805">
        <f>'Previous Trades Import_OMS Quer'!M7805</f>
        <v>0</v>
      </c>
      <c r="N7805">
        <f>'Previous Trades Import_OMS Quer'!N7805</f>
        <v>0</v>
      </c>
      <c r="O7805" t="str">
        <f>CLEAN('Previous Trades Import_OMS Quer'!O7805)</f>
        <v/>
      </c>
      <c r="Q7805" s="25">
        <f t="shared" si="242"/>
        <v>0</v>
      </c>
      <c r="R7805" s="25" t="e">
        <f>VLOOKUP(O7805,'Currency Balance'!$O$3:$Q$32,3,0)</f>
        <v>#N/A</v>
      </c>
      <c r="S7805" t="e">
        <f t="shared" si="243"/>
        <v>#N/A</v>
      </c>
    </row>
    <row r="7806" spans="1:19">
      <c r="A7806">
        <f>'Previous Trades Import_OMS Quer'!A7806</f>
        <v>0</v>
      </c>
      <c r="B7806">
        <f>'Previous Trades Import_OMS Quer'!B7806</f>
        <v>0</v>
      </c>
      <c r="C7806" s="22">
        <f>'Previous Trades Import_OMS Quer'!C7806</f>
        <v>0</v>
      </c>
      <c r="D7806">
        <f>'Previous Trades Import_OMS Quer'!D7806</f>
        <v>0</v>
      </c>
      <c r="E7806" s="22">
        <f>'Previous Trades Import_OMS Quer'!E7806</f>
        <v>0</v>
      </c>
      <c r="F7806">
        <f>'Previous Trades Import_OMS Quer'!F7806</f>
        <v>0</v>
      </c>
      <c r="G7806">
        <f>'Previous Trades Import_OMS Quer'!G7806</f>
        <v>0</v>
      </c>
      <c r="H7806">
        <f>'Previous Trades Import_OMS Quer'!H7806</f>
        <v>0</v>
      </c>
      <c r="I7806">
        <f>'Previous Trades Import_OMS Quer'!I7806</f>
        <v>0</v>
      </c>
      <c r="J7806">
        <f>'Previous Trades Import_OMS Quer'!J7806</f>
        <v>0</v>
      </c>
      <c r="K7806">
        <f>'Previous Trades Import_OMS Quer'!K7806</f>
        <v>0</v>
      </c>
      <c r="L7806">
        <f>'Previous Trades Import_OMS Quer'!L7806</f>
        <v>0</v>
      </c>
      <c r="M7806">
        <f>'Previous Trades Import_OMS Quer'!M7806</f>
        <v>0</v>
      </c>
      <c r="N7806">
        <f>'Previous Trades Import_OMS Quer'!N7806</f>
        <v>0</v>
      </c>
      <c r="O7806" t="str">
        <f>CLEAN('Previous Trades Import_OMS Quer'!O7806)</f>
        <v/>
      </c>
      <c r="Q7806" s="25">
        <f t="shared" si="242"/>
        <v>0</v>
      </c>
      <c r="R7806" s="25" t="e">
        <f>VLOOKUP(O7806,'Currency Balance'!$O$3:$Q$32,3,0)</f>
        <v>#N/A</v>
      </c>
      <c r="S7806" t="e">
        <f t="shared" si="243"/>
        <v>#N/A</v>
      </c>
    </row>
    <row r="7807" spans="1:19">
      <c r="A7807">
        <f>'Previous Trades Import_OMS Quer'!A7807</f>
        <v>0</v>
      </c>
      <c r="B7807">
        <f>'Previous Trades Import_OMS Quer'!B7807</f>
        <v>0</v>
      </c>
      <c r="C7807" s="22">
        <f>'Previous Trades Import_OMS Quer'!C7807</f>
        <v>0</v>
      </c>
      <c r="D7807">
        <f>'Previous Trades Import_OMS Quer'!D7807</f>
        <v>0</v>
      </c>
      <c r="E7807" s="22">
        <f>'Previous Trades Import_OMS Quer'!E7807</f>
        <v>0</v>
      </c>
      <c r="F7807">
        <f>'Previous Trades Import_OMS Quer'!F7807</f>
        <v>0</v>
      </c>
      <c r="G7807">
        <f>'Previous Trades Import_OMS Quer'!G7807</f>
        <v>0</v>
      </c>
      <c r="H7807">
        <f>'Previous Trades Import_OMS Quer'!H7807</f>
        <v>0</v>
      </c>
      <c r="I7807">
        <f>'Previous Trades Import_OMS Quer'!I7807</f>
        <v>0</v>
      </c>
      <c r="J7807">
        <f>'Previous Trades Import_OMS Quer'!J7807</f>
        <v>0</v>
      </c>
      <c r="K7807">
        <f>'Previous Trades Import_OMS Quer'!K7807</f>
        <v>0</v>
      </c>
      <c r="L7807">
        <f>'Previous Trades Import_OMS Quer'!L7807</f>
        <v>0</v>
      </c>
      <c r="M7807">
        <f>'Previous Trades Import_OMS Quer'!M7807</f>
        <v>0</v>
      </c>
      <c r="N7807">
        <f>'Previous Trades Import_OMS Quer'!N7807</f>
        <v>0</v>
      </c>
      <c r="O7807" t="str">
        <f>CLEAN('Previous Trades Import_OMS Quer'!O7807)</f>
        <v/>
      </c>
      <c r="Q7807" s="25">
        <f t="shared" si="242"/>
        <v>0</v>
      </c>
      <c r="R7807" s="25" t="e">
        <f>VLOOKUP(O7807,'Currency Balance'!$O$3:$Q$32,3,0)</f>
        <v>#N/A</v>
      </c>
      <c r="S7807" t="e">
        <f t="shared" si="243"/>
        <v>#N/A</v>
      </c>
    </row>
    <row r="7808" spans="1:19">
      <c r="A7808">
        <f>'Previous Trades Import_OMS Quer'!A7808</f>
        <v>0</v>
      </c>
      <c r="B7808">
        <f>'Previous Trades Import_OMS Quer'!B7808</f>
        <v>0</v>
      </c>
      <c r="C7808" s="22">
        <f>'Previous Trades Import_OMS Quer'!C7808</f>
        <v>0</v>
      </c>
      <c r="D7808">
        <f>'Previous Trades Import_OMS Quer'!D7808</f>
        <v>0</v>
      </c>
      <c r="E7808" s="22">
        <f>'Previous Trades Import_OMS Quer'!E7808</f>
        <v>0</v>
      </c>
      <c r="F7808">
        <f>'Previous Trades Import_OMS Quer'!F7808</f>
        <v>0</v>
      </c>
      <c r="G7808">
        <f>'Previous Trades Import_OMS Quer'!G7808</f>
        <v>0</v>
      </c>
      <c r="H7808">
        <f>'Previous Trades Import_OMS Quer'!H7808</f>
        <v>0</v>
      </c>
      <c r="I7808">
        <f>'Previous Trades Import_OMS Quer'!I7808</f>
        <v>0</v>
      </c>
      <c r="J7808">
        <f>'Previous Trades Import_OMS Quer'!J7808</f>
        <v>0</v>
      </c>
      <c r="K7808">
        <f>'Previous Trades Import_OMS Quer'!K7808</f>
        <v>0</v>
      </c>
      <c r="L7808">
        <f>'Previous Trades Import_OMS Quer'!L7808</f>
        <v>0</v>
      </c>
      <c r="M7808">
        <f>'Previous Trades Import_OMS Quer'!M7808</f>
        <v>0</v>
      </c>
      <c r="N7808">
        <f>'Previous Trades Import_OMS Quer'!N7808</f>
        <v>0</v>
      </c>
      <c r="O7808" t="str">
        <f>CLEAN('Previous Trades Import_OMS Quer'!O7808)</f>
        <v/>
      </c>
      <c r="Q7808" s="25">
        <f t="shared" si="242"/>
        <v>0</v>
      </c>
      <c r="R7808" s="25" t="e">
        <f>VLOOKUP(O7808,'Currency Balance'!$O$3:$Q$32,3,0)</f>
        <v>#N/A</v>
      </c>
      <c r="S7808" t="e">
        <f t="shared" si="243"/>
        <v>#N/A</v>
      </c>
    </row>
    <row r="7809" spans="1:19">
      <c r="A7809">
        <f>'Previous Trades Import_OMS Quer'!A7809</f>
        <v>0</v>
      </c>
      <c r="B7809">
        <f>'Previous Trades Import_OMS Quer'!B7809</f>
        <v>0</v>
      </c>
      <c r="C7809" s="22">
        <f>'Previous Trades Import_OMS Quer'!C7809</f>
        <v>0</v>
      </c>
      <c r="D7809">
        <f>'Previous Trades Import_OMS Quer'!D7809</f>
        <v>0</v>
      </c>
      <c r="E7809" s="22">
        <f>'Previous Trades Import_OMS Quer'!E7809</f>
        <v>0</v>
      </c>
      <c r="F7809">
        <f>'Previous Trades Import_OMS Quer'!F7809</f>
        <v>0</v>
      </c>
      <c r="G7809">
        <f>'Previous Trades Import_OMS Quer'!G7809</f>
        <v>0</v>
      </c>
      <c r="H7809">
        <f>'Previous Trades Import_OMS Quer'!H7809</f>
        <v>0</v>
      </c>
      <c r="I7809">
        <f>'Previous Trades Import_OMS Quer'!I7809</f>
        <v>0</v>
      </c>
      <c r="J7809">
        <f>'Previous Trades Import_OMS Quer'!J7809</f>
        <v>0</v>
      </c>
      <c r="K7809">
        <f>'Previous Trades Import_OMS Quer'!K7809</f>
        <v>0</v>
      </c>
      <c r="L7809">
        <f>'Previous Trades Import_OMS Quer'!L7809</f>
        <v>0</v>
      </c>
      <c r="M7809">
        <f>'Previous Trades Import_OMS Quer'!M7809</f>
        <v>0</v>
      </c>
      <c r="N7809">
        <f>'Previous Trades Import_OMS Quer'!N7809</f>
        <v>0</v>
      </c>
      <c r="O7809" t="str">
        <f>CLEAN('Previous Trades Import_OMS Quer'!O7809)</f>
        <v/>
      </c>
      <c r="Q7809" s="25">
        <f t="shared" si="242"/>
        <v>0</v>
      </c>
      <c r="R7809" s="25" t="e">
        <f>VLOOKUP(O7809,'Currency Balance'!$O$3:$Q$32,3,0)</f>
        <v>#N/A</v>
      </c>
      <c r="S7809" t="e">
        <f t="shared" si="243"/>
        <v>#N/A</v>
      </c>
    </row>
    <row r="7810" spans="1:19">
      <c r="A7810">
        <f>'Previous Trades Import_OMS Quer'!A7810</f>
        <v>0</v>
      </c>
      <c r="B7810">
        <f>'Previous Trades Import_OMS Quer'!B7810</f>
        <v>0</v>
      </c>
      <c r="C7810" s="22">
        <f>'Previous Trades Import_OMS Quer'!C7810</f>
        <v>0</v>
      </c>
      <c r="D7810">
        <f>'Previous Trades Import_OMS Quer'!D7810</f>
        <v>0</v>
      </c>
      <c r="E7810" s="22">
        <f>'Previous Trades Import_OMS Quer'!E7810</f>
        <v>0</v>
      </c>
      <c r="F7810">
        <f>'Previous Trades Import_OMS Quer'!F7810</f>
        <v>0</v>
      </c>
      <c r="G7810">
        <f>'Previous Trades Import_OMS Quer'!G7810</f>
        <v>0</v>
      </c>
      <c r="H7810">
        <f>'Previous Trades Import_OMS Quer'!H7810</f>
        <v>0</v>
      </c>
      <c r="I7810">
        <f>'Previous Trades Import_OMS Quer'!I7810</f>
        <v>0</v>
      </c>
      <c r="J7810">
        <f>'Previous Trades Import_OMS Quer'!J7810</f>
        <v>0</v>
      </c>
      <c r="K7810">
        <f>'Previous Trades Import_OMS Quer'!K7810</f>
        <v>0</v>
      </c>
      <c r="L7810">
        <f>'Previous Trades Import_OMS Quer'!L7810</f>
        <v>0</v>
      </c>
      <c r="M7810">
        <f>'Previous Trades Import_OMS Quer'!M7810</f>
        <v>0</v>
      </c>
      <c r="N7810">
        <f>'Previous Trades Import_OMS Quer'!N7810</f>
        <v>0</v>
      </c>
      <c r="O7810" t="str">
        <f>CLEAN('Previous Trades Import_OMS Quer'!O7810)</f>
        <v/>
      </c>
      <c r="Q7810" s="25">
        <f t="shared" ref="Q7810:Q7873" si="244">IF(G7810="sell",M7810,-M7810)</f>
        <v>0</v>
      </c>
      <c r="R7810" s="25" t="e">
        <f>VLOOKUP(O7810,'Currency Balance'!$O$3:$Q$32,3,0)</f>
        <v>#N/A</v>
      </c>
      <c r="S7810" t="e">
        <f t="shared" ref="S7810:S7873" si="245">Q7810/R7810</f>
        <v>#N/A</v>
      </c>
    </row>
    <row r="7811" spans="1:19">
      <c r="A7811">
        <f>'Previous Trades Import_OMS Quer'!A7811</f>
        <v>0</v>
      </c>
      <c r="B7811">
        <f>'Previous Trades Import_OMS Quer'!B7811</f>
        <v>0</v>
      </c>
      <c r="C7811" s="22">
        <f>'Previous Trades Import_OMS Quer'!C7811</f>
        <v>0</v>
      </c>
      <c r="D7811">
        <f>'Previous Trades Import_OMS Quer'!D7811</f>
        <v>0</v>
      </c>
      <c r="E7811" s="22">
        <f>'Previous Trades Import_OMS Quer'!E7811</f>
        <v>0</v>
      </c>
      <c r="F7811">
        <f>'Previous Trades Import_OMS Quer'!F7811</f>
        <v>0</v>
      </c>
      <c r="G7811">
        <f>'Previous Trades Import_OMS Quer'!G7811</f>
        <v>0</v>
      </c>
      <c r="H7811">
        <f>'Previous Trades Import_OMS Quer'!H7811</f>
        <v>0</v>
      </c>
      <c r="I7811">
        <f>'Previous Trades Import_OMS Quer'!I7811</f>
        <v>0</v>
      </c>
      <c r="J7811">
        <f>'Previous Trades Import_OMS Quer'!J7811</f>
        <v>0</v>
      </c>
      <c r="K7811">
        <f>'Previous Trades Import_OMS Quer'!K7811</f>
        <v>0</v>
      </c>
      <c r="L7811">
        <f>'Previous Trades Import_OMS Quer'!L7811</f>
        <v>0</v>
      </c>
      <c r="M7811">
        <f>'Previous Trades Import_OMS Quer'!M7811</f>
        <v>0</v>
      </c>
      <c r="N7811">
        <f>'Previous Trades Import_OMS Quer'!N7811</f>
        <v>0</v>
      </c>
      <c r="O7811" t="str">
        <f>CLEAN('Previous Trades Import_OMS Quer'!O7811)</f>
        <v/>
      </c>
      <c r="Q7811" s="25">
        <f t="shared" si="244"/>
        <v>0</v>
      </c>
      <c r="R7811" s="25" t="e">
        <f>VLOOKUP(O7811,'Currency Balance'!$O$3:$Q$32,3,0)</f>
        <v>#N/A</v>
      </c>
      <c r="S7811" t="e">
        <f t="shared" si="245"/>
        <v>#N/A</v>
      </c>
    </row>
    <row r="7812" spans="1:19">
      <c r="A7812">
        <f>'Previous Trades Import_OMS Quer'!A7812</f>
        <v>0</v>
      </c>
      <c r="B7812">
        <f>'Previous Trades Import_OMS Quer'!B7812</f>
        <v>0</v>
      </c>
      <c r="C7812" s="22">
        <f>'Previous Trades Import_OMS Quer'!C7812</f>
        <v>0</v>
      </c>
      <c r="D7812">
        <f>'Previous Trades Import_OMS Quer'!D7812</f>
        <v>0</v>
      </c>
      <c r="E7812" s="22">
        <f>'Previous Trades Import_OMS Quer'!E7812</f>
        <v>0</v>
      </c>
      <c r="F7812">
        <f>'Previous Trades Import_OMS Quer'!F7812</f>
        <v>0</v>
      </c>
      <c r="G7812">
        <f>'Previous Trades Import_OMS Quer'!G7812</f>
        <v>0</v>
      </c>
      <c r="H7812">
        <f>'Previous Trades Import_OMS Quer'!H7812</f>
        <v>0</v>
      </c>
      <c r="I7812">
        <f>'Previous Trades Import_OMS Quer'!I7812</f>
        <v>0</v>
      </c>
      <c r="J7812">
        <f>'Previous Trades Import_OMS Quer'!J7812</f>
        <v>0</v>
      </c>
      <c r="K7812">
        <f>'Previous Trades Import_OMS Quer'!K7812</f>
        <v>0</v>
      </c>
      <c r="L7812">
        <f>'Previous Trades Import_OMS Quer'!L7812</f>
        <v>0</v>
      </c>
      <c r="M7812">
        <f>'Previous Trades Import_OMS Quer'!M7812</f>
        <v>0</v>
      </c>
      <c r="N7812">
        <f>'Previous Trades Import_OMS Quer'!N7812</f>
        <v>0</v>
      </c>
      <c r="O7812" t="str">
        <f>CLEAN('Previous Trades Import_OMS Quer'!O7812)</f>
        <v/>
      </c>
      <c r="Q7812" s="25">
        <f t="shared" si="244"/>
        <v>0</v>
      </c>
      <c r="R7812" s="25" t="e">
        <f>VLOOKUP(O7812,'Currency Balance'!$O$3:$Q$32,3,0)</f>
        <v>#N/A</v>
      </c>
      <c r="S7812" t="e">
        <f t="shared" si="245"/>
        <v>#N/A</v>
      </c>
    </row>
    <row r="7813" spans="1:19">
      <c r="A7813">
        <f>'Previous Trades Import_OMS Quer'!A7813</f>
        <v>0</v>
      </c>
      <c r="B7813">
        <f>'Previous Trades Import_OMS Quer'!B7813</f>
        <v>0</v>
      </c>
      <c r="C7813" s="22">
        <f>'Previous Trades Import_OMS Quer'!C7813</f>
        <v>0</v>
      </c>
      <c r="D7813">
        <f>'Previous Trades Import_OMS Quer'!D7813</f>
        <v>0</v>
      </c>
      <c r="E7813" s="22">
        <f>'Previous Trades Import_OMS Quer'!E7813</f>
        <v>0</v>
      </c>
      <c r="F7813">
        <f>'Previous Trades Import_OMS Quer'!F7813</f>
        <v>0</v>
      </c>
      <c r="G7813">
        <f>'Previous Trades Import_OMS Quer'!G7813</f>
        <v>0</v>
      </c>
      <c r="H7813">
        <f>'Previous Trades Import_OMS Quer'!H7813</f>
        <v>0</v>
      </c>
      <c r="I7813">
        <f>'Previous Trades Import_OMS Quer'!I7813</f>
        <v>0</v>
      </c>
      <c r="J7813">
        <f>'Previous Trades Import_OMS Quer'!J7813</f>
        <v>0</v>
      </c>
      <c r="K7813">
        <f>'Previous Trades Import_OMS Quer'!K7813</f>
        <v>0</v>
      </c>
      <c r="L7813">
        <f>'Previous Trades Import_OMS Quer'!L7813</f>
        <v>0</v>
      </c>
      <c r="M7813">
        <f>'Previous Trades Import_OMS Quer'!M7813</f>
        <v>0</v>
      </c>
      <c r="N7813">
        <f>'Previous Trades Import_OMS Quer'!N7813</f>
        <v>0</v>
      </c>
      <c r="O7813" t="str">
        <f>CLEAN('Previous Trades Import_OMS Quer'!O7813)</f>
        <v/>
      </c>
      <c r="Q7813" s="25">
        <f t="shared" si="244"/>
        <v>0</v>
      </c>
      <c r="R7813" s="25" t="e">
        <f>VLOOKUP(O7813,'Currency Balance'!$O$3:$Q$32,3,0)</f>
        <v>#N/A</v>
      </c>
      <c r="S7813" t="e">
        <f t="shared" si="245"/>
        <v>#N/A</v>
      </c>
    </row>
    <row r="7814" spans="1:19">
      <c r="A7814">
        <f>'Previous Trades Import_OMS Quer'!A7814</f>
        <v>0</v>
      </c>
      <c r="B7814">
        <f>'Previous Trades Import_OMS Quer'!B7814</f>
        <v>0</v>
      </c>
      <c r="C7814" s="22">
        <f>'Previous Trades Import_OMS Quer'!C7814</f>
        <v>0</v>
      </c>
      <c r="D7814">
        <f>'Previous Trades Import_OMS Quer'!D7814</f>
        <v>0</v>
      </c>
      <c r="E7814" s="22">
        <f>'Previous Trades Import_OMS Quer'!E7814</f>
        <v>0</v>
      </c>
      <c r="F7814">
        <f>'Previous Trades Import_OMS Quer'!F7814</f>
        <v>0</v>
      </c>
      <c r="G7814">
        <f>'Previous Trades Import_OMS Quer'!G7814</f>
        <v>0</v>
      </c>
      <c r="H7814">
        <f>'Previous Trades Import_OMS Quer'!H7814</f>
        <v>0</v>
      </c>
      <c r="I7814">
        <f>'Previous Trades Import_OMS Quer'!I7814</f>
        <v>0</v>
      </c>
      <c r="J7814">
        <f>'Previous Trades Import_OMS Quer'!J7814</f>
        <v>0</v>
      </c>
      <c r="K7814">
        <f>'Previous Trades Import_OMS Quer'!K7814</f>
        <v>0</v>
      </c>
      <c r="L7814">
        <f>'Previous Trades Import_OMS Quer'!L7814</f>
        <v>0</v>
      </c>
      <c r="M7814">
        <f>'Previous Trades Import_OMS Quer'!M7814</f>
        <v>0</v>
      </c>
      <c r="N7814">
        <f>'Previous Trades Import_OMS Quer'!N7814</f>
        <v>0</v>
      </c>
      <c r="O7814" t="str">
        <f>CLEAN('Previous Trades Import_OMS Quer'!O7814)</f>
        <v/>
      </c>
      <c r="Q7814" s="25">
        <f t="shared" si="244"/>
        <v>0</v>
      </c>
      <c r="R7814" s="25" t="e">
        <f>VLOOKUP(O7814,'Currency Balance'!$O$3:$Q$32,3,0)</f>
        <v>#N/A</v>
      </c>
      <c r="S7814" t="e">
        <f t="shared" si="245"/>
        <v>#N/A</v>
      </c>
    </row>
    <row r="7815" spans="1:19">
      <c r="A7815">
        <f>'Previous Trades Import_OMS Quer'!A7815</f>
        <v>0</v>
      </c>
      <c r="B7815">
        <f>'Previous Trades Import_OMS Quer'!B7815</f>
        <v>0</v>
      </c>
      <c r="C7815" s="22">
        <f>'Previous Trades Import_OMS Quer'!C7815</f>
        <v>0</v>
      </c>
      <c r="D7815">
        <f>'Previous Trades Import_OMS Quer'!D7815</f>
        <v>0</v>
      </c>
      <c r="E7815" s="22">
        <f>'Previous Trades Import_OMS Quer'!E7815</f>
        <v>0</v>
      </c>
      <c r="F7815">
        <f>'Previous Trades Import_OMS Quer'!F7815</f>
        <v>0</v>
      </c>
      <c r="G7815">
        <f>'Previous Trades Import_OMS Quer'!G7815</f>
        <v>0</v>
      </c>
      <c r="H7815">
        <f>'Previous Trades Import_OMS Quer'!H7815</f>
        <v>0</v>
      </c>
      <c r="I7815">
        <f>'Previous Trades Import_OMS Quer'!I7815</f>
        <v>0</v>
      </c>
      <c r="J7815">
        <f>'Previous Trades Import_OMS Quer'!J7815</f>
        <v>0</v>
      </c>
      <c r="K7815">
        <f>'Previous Trades Import_OMS Quer'!K7815</f>
        <v>0</v>
      </c>
      <c r="L7815">
        <f>'Previous Trades Import_OMS Quer'!L7815</f>
        <v>0</v>
      </c>
      <c r="M7815">
        <f>'Previous Trades Import_OMS Quer'!M7815</f>
        <v>0</v>
      </c>
      <c r="N7815">
        <f>'Previous Trades Import_OMS Quer'!N7815</f>
        <v>0</v>
      </c>
      <c r="O7815" t="str">
        <f>CLEAN('Previous Trades Import_OMS Quer'!O7815)</f>
        <v/>
      </c>
      <c r="Q7815" s="25">
        <f t="shared" si="244"/>
        <v>0</v>
      </c>
      <c r="R7815" s="25" t="e">
        <f>VLOOKUP(O7815,'Currency Balance'!$O$3:$Q$32,3,0)</f>
        <v>#N/A</v>
      </c>
      <c r="S7815" t="e">
        <f t="shared" si="245"/>
        <v>#N/A</v>
      </c>
    </row>
    <row r="7816" spans="1:19">
      <c r="A7816">
        <f>'Previous Trades Import_OMS Quer'!A7816</f>
        <v>0</v>
      </c>
      <c r="B7816">
        <f>'Previous Trades Import_OMS Quer'!B7816</f>
        <v>0</v>
      </c>
      <c r="C7816" s="22">
        <f>'Previous Trades Import_OMS Quer'!C7816</f>
        <v>0</v>
      </c>
      <c r="D7816">
        <f>'Previous Trades Import_OMS Quer'!D7816</f>
        <v>0</v>
      </c>
      <c r="E7816" s="22">
        <f>'Previous Trades Import_OMS Quer'!E7816</f>
        <v>0</v>
      </c>
      <c r="F7816">
        <f>'Previous Trades Import_OMS Quer'!F7816</f>
        <v>0</v>
      </c>
      <c r="G7816">
        <f>'Previous Trades Import_OMS Quer'!G7816</f>
        <v>0</v>
      </c>
      <c r="H7816">
        <f>'Previous Trades Import_OMS Quer'!H7816</f>
        <v>0</v>
      </c>
      <c r="I7816">
        <f>'Previous Trades Import_OMS Quer'!I7816</f>
        <v>0</v>
      </c>
      <c r="J7816">
        <f>'Previous Trades Import_OMS Quer'!J7816</f>
        <v>0</v>
      </c>
      <c r="K7816">
        <f>'Previous Trades Import_OMS Quer'!K7816</f>
        <v>0</v>
      </c>
      <c r="L7816">
        <f>'Previous Trades Import_OMS Quer'!L7816</f>
        <v>0</v>
      </c>
      <c r="M7816">
        <f>'Previous Trades Import_OMS Quer'!M7816</f>
        <v>0</v>
      </c>
      <c r="N7816">
        <f>'Previous Trades Import_OMS Quer'!N7816</f>
        <v>0</v>
      </c>
      <c r="O7816" t="str">
        <f>CLEAN('Previous Trades Import_OMS Quer'!O7816)</f>
        <v/>
      </c>
      <c r="Q7816" s="25">
        <f t="shared" si="244"/>
        <v>0</v>
      </c>
      <c r="R7816" s="25" t="e">
        <f>VLOOKUP(O7816,'Currency Balance'!$O$3:$Q$32,3,0)</f>
        <v>#N/A</v>
      </c>
      <c r="S7816" t="e">
        <f t="shared" si="245"/>
        <v>#N/A</v>
      </c>
    </row>
    <row r="7817" spans="1:19">
      <c r="A7817">
        <f>'Previous Trades Import_OMS Quer'!A7817</f>
        <v>0</v>
      </c>
      <c r="B7817">
        <f>'Previous Trades Import_OMS Quer'!B7817</f>
        <v>0</v>
      </c>
      <c r="C7817" s="22">
        <f>'Previous Trades Import_OMS Quer'!C7817</f>
        <v>0</v>
      </c>
      <c r="D7817">
        <f>'Previous Trades Import_OMS Quer'!D7817</f>
        <v>0</v>
      </c>
      <c r="E7817" s="22">
        <f>'Previous Trades Import_OMS Quer'!E7817</f>
        <v>0</v>
      </c>
      <c r="F7817">
        <f>'Previous Trades Import_OMS Quer'!F7817</f>
        <v>0</v>
      </c>
      <c r="G7817">
        <f>'Previous Trades Import_OMS Quer'!G7817</f>
        <v>0</v>
      </c>
      <c r="H7817">
        <f>'Previous Trades Import_OMS Quer'!H7817</f>
        <v>0</v>
      </c>
      <c r="I7817">
        <f>'Previous Trades Import_OMS Quer'!I7817</f>
        <v>0</v>
      </c>
      <c r="J7817">
        <f>'Previous Trades Import_OMS Quer'!J7817</f>
        <v>0</v>
      </c>
      <c r="K7817">
        <f>'Previous Trades Import_OMS Quer'!K7817</f>
        <v>0</v>
      </c>
      <c r="L7817">
        <f>'Previous Trades Import_OMS Quer'!L7817</f>
        <v>0</v>
      </c>
      <c r="M7817">
        <f>'Previous Trades Import_OMS Quer'!M7817</f>
        <v>0</v>
      </c>
      <c r="N7817">
        <f>'Previous Trades Import_OMS Quer'!N7817</f>
        <v>0</v>
      </c>
      <c r="O7817" t="str">
        <f>CLEAN('Previous Trades Import_OMS Quer'!O7817)</f>
        <v/>
      </c>
      <c r="Q7817" s="25">
        <f t="shared" si="244"/>
        <v>0</v>
      </c>
      <c r="R7817" s="25" t="e">
        <f>VLOOKUP(O7817,'Currency Balance'!$O$3:$Q$32,3,0)</f>
        <v>#N/A</v>
      </c>
      <c r="S7817" t="e">
        <f t="shared" si="245"/>
        <v>#N/A</v>
      </c>
    </row>
    <row r="7818" spans="1:19">
      <c r="A7818">
        <f>'Previous Trades Import_OMS Quer'!A7818</f>
        <v>0</v>
      </c>
      <c r="B7818">
        <f>'Previous Trades Import_OMS Quer'!B7818</f>
        <v>0</v>
      </c>
      <c r="C7818" s="22">
        <f>'Previous Trades Import_OMS Quer'!C7818</f>
        <v>0</v>
      </c>
      <c r="D7818">
        <f>'Previous Trades Import_OMS Quer'!D7818</f>
        <v>0</v>
      </c>
      <c r="E7818" s="22">
        <f>'Previous Trades Import_OMS Quer'!E7818</f>
        <v>0</v>
      </c>
      <c r="F7818">
        <f>'Previous Trades Import_OMS Quer'!F7818</f>
        <v>0</v>
      </c>
      <c r="G7818">
        <f>'Previous Trades Import_OMS Quer'!G7818</f>
        <v>0</v>
      </c>
      <c r="H7818">
        <f>'Previous Trades Import_OMS Quer'!H7818</f>
        <v>0</v>
      </c>
      <c r="I7818">
        <f>'Previous Trades Import_OMS Quer'!I7818</f>
        <v>0</v>
      </c>
      <c r="J7818">
        <f>'Previous Trades Import_OMS Quer'!J7818</f>
        <v>0</v>
      </c>
      <c r="K7818">
        <f>'Previous Trades Import_OMS Quer'!K7818</f>
        <v>0</v>
      </c>
      <c r="L7818">
        <f>'Previous Trades Import_OMS Quer'!L7818</f>
        <v>0</v>
      </c>
      <c r="M7818">
        <f>'Previous Trades Import_OMS Quer'!M7818</f>
        <v>0</v>
      </c>
      <c r="N7818">
        <f>'Previous Trades Import_OMS Quer'!N7818</f>
        <v>0</v>
      </c>
      <c r="O7818" t="str">
        <f>CLEAN('Previous Trades Import_OMS Quer'!O7818)</f>
        <v/>
      </c>
      <c r="Q7818" s="25">
        <f t="shared" si="244"/>
        <v>0</v>
      </c>
      <c r="R7818" s="25" t="e">
        <f>VLOOKUP(O7818,'Currency Balance'!$O$3:$Q$32,3,0)</f>
        <v>#N/A</v>
      </c>
      <c r="S7818" t="e">
        <f t="shared" si="245"/>
        <v>#N/A</v>
      </c>
    </row>
    <row r="7819" spans="1:19">
      <c r="A7819">
        <f>'Previous Trades Import_OMS Quer'!A7819</f>
        <v>0</v>
      </c>
      <c r="B7819">
        <f>'Previous Trades Import_OMS Quer'!B7819</f>
        <v>0</v>
      </c>
      <c r="C7819" s="22">
        <f>'Previous Trades Import_OMS Quer'!C7819</f>
        <v>0</v>
      </c>
      <c r="D7819">
        <f>'Previous Trades Import_OMS Quer'!D7819</f>
        <v>0</v>
      </c>
      <c r="E7819" s="22">
        <f>'Previous Trades Import_OMS Quer'!E7819</f>
        <v>0</v>
      </c>
      <c r="F7819">
        <f>'Previous Trades Import_OMS Quer'!F7819</f>
        <v>0</v>
      </c>
      <c r="G7819">
        <f>'Previous Trades Import_OMS Quer'!G7819</f>
        <v>0</v>
      </c>
      <c r="H7819">
        <f>'Previous Trades Import_OMS Quer'!H7819</f>
        <v>0</v>
      </c>
      <c r="I7819">
        <f>'Previous Trades Import_OMS Quer'!I7819</f>
        <v>0</v>
      </c>
      <c r="J7819">
        <f>'Previous Trades Import_OMS Quer'!J7819</f>
        <v>0</v>
      </c>
      <c r="K7819">
        <f>'Previous Trades Import_OMS Quer'!K7819</f>
        <v>0</v>
      </c>
      <c r="L7819">
        <f>'Previous Trades Import_OMS Quer'!L7819</f>
        <v>0</v>
      </c>
      <c r="M7819">
        <f>'Previous Trades Import_OMS Quer'!M7819</f>
        <v>0</v>
      </c>
      <c r="N7819">
        <f>'Previous Trades Import_OMS Quer'!N7819</f>
        <v>0</v>
      </c>
      <c r="O7819" t="str">
        <f>CLEAN('Previous Trades Import_OMS Quer'!O7819)</f>
        <v/>
      </c>
      <c r="Q7819" s="25">
        <f t="shared" si="244"/>
        <v>0</v>
      </c>
      <c r="R7819" s="25" t="e">
        <f>VLOOKUP(O7819,'Currency Balance'!$O$3:$Q$32,3,0)</f>
        <v>#N/A</v>
      </c>
      <c r="S7819" t="e">
        <f t="shared" si="245"/>
        <v>#N/A</v>
      </c>
    </row>
    <row r="7820" spans="1:19">
      <c r="A7820">
        <f>'Previous Trades Import_OMS Quer'!A7820</f>
        <v>0</v>
      </c>
      <c r="B7820">
        <f>'Previous Trades Import_OMS Quer'!B7820</f>
        <v>0</v>
      </c>
      <c r="C7820" s="22">
        <f>'Previous Trades Import_OMS Quer'!C7820</f>
        <v>0</v>
      </c>
      <c r="D7820">
        <f>'Previous Trades Import_OMS Quer'!D7820</f>
        <v>0</v>
      </c>
      <c r="E7820" s="22">
        <f>'Previous Trades Import_OMS Quer'!E7820</f>
        <v>0</v>
      </c>
      <c r="F7820">
        <f>'Previous Trades Import_OMS Quer'!F7820</f>
        <v>0</v>
      </c>
      <c r="G7820">
        <f>'Previous Trades Import_OMS Quer'!G7820</f>
        <v>0</v>
      </c>
      <c r="H7820">
        <f>'Previous Trades Import_OMS Quer'!H7820</f>
        <v>0</v>
      </c>
      <c r="I7820">
        <f>'Previous Trades Import_OMS Quer'!I7820</f>
        <v>0</v>
      </c>
      <c r="J7820">
        <f>'Previous Trades Import_OMS Quer'!J7820</f>
        <v>0</v>
      </c>
      <c r="K7820">
        <f>'Previous Trades Import_OMS Quer'!K7820</f>
        <v>0</v>
      </c>
      <c r="L7820">
        <f>'Previous Trades Import_OMS Quer'!L7820</f>
        <v>0</v>
      </c>
      <c r="M7820">
        <f>'Previous Trades Import_OMS Quer'!M7820</f>
        <v>0</v>
      </c>
      <c r="N7820">
        <f>'Previous Trades Import_OMS Quer'!N7820</f>
        <v>0</v>
      </c>
      <c r="O7820" t="str">
        <f>CLEAN('Previous Trades Import_OMS Quer'!O7820)</f>
        <v/>
      </c>
      <c r="Q7820" s="25">
        <f t="shared" si="244"/>
        <v>0</v>
      </c>
      <c r="R7820" s="25" t="e">
        <f>VLOOKUP(O7820,'Currency Balance'!$O$3:$Q$32,3,0)</f>
        <v>#N/A</v>
      </c>
      <c r="S7820" t="e">
        <f t="shared" si="245"/>
        <v>#N/A</v>
      </c>
    </row>
    <row r="7821" spans="1:19">
      <c r="A7821">
        <f>'Previous Trades Import_OMS Quer'!A7821</f>
        <v>0</v>
      </c>
      <c r="B7821">
        <f>'Previous Trades Import_OMS Quer'!B7821</f>
        <v>0</v>
      </c>
      <c r="C7821" s="22">
        <f>'Previous Trades Import_OMS Quer'!C7821</f>
        <v>0</v>
      </c>
      <c r="D7821">
        <f>'Previous Trades Import_OMS Quer'!D7821</f>
        <v>0</v>
      </c>
      <c r="E7821" s="22">
        <f>'Previous Trades Import_OMS Quer'!E7821</f>
        <v>0</v>
      </c>
      <c r="F7821">
        <f>'Previous Trades Import_OMS Quer'!F7821</f>
        <v>0</v>
      </c>
      <c r="G7821">
        <f>'Previous Trades Import_OMS Quer'!G7821</f>
        <v>0</v>
      </c>
      <c r="H7821">
        <f>'Previous Trades Import_OMS Quer'!H7821</f>
        <v>0</v>
      </c>
      <c r="I7821">
        <f>'Previous Trades Import_OMS Quer'!I7821</f>
        <v>0</v>
      </c>
      <c r="J7821">
        <f>'Previous Trades Import_OMS Quer'!J7821</f>
        <v>0</v>
      </c>
      <c r="K7821">
        <f>'Previous Trades Import_OMS Quer'!K7821</f>
        <v>0</v>
      </c>
      <c r="L7821">
        <f>'Previous Trades Import_OMS Quer'!L7821</f>
        <v>0</v>
      </c>
      <c r="M7821">
        <f>'Previous Trades Import_OMS Quer'!M7821</f>
        <v>0</v>
      </c>
      <c r="N7821">
        <f>'Previous Trades Import_OMS Quer'!N7821</f>
        <v>0</v>
      </c>
      <c r="O7821" t="str">
        <f>CLEAN('Previous Trades Import_OMS Quer'!O7821)</f>
        <v/>
      </c>
      <c r="Q7821" s="25">
        <f t="shared" si="244"/>
        <v>0</v>
      </c>
      <c r="R7821" s="25" t="e">
        <f>VLOOKUP(O7821,'Currency Balance'!$O$3:$Q$32,3,0)</f>
        <v>#N/A</v>
      </c>
      <c r="S7821" t="e">
        <f t="shared" si="245"/>
        <v>#N/A</v>
      </c>
    </row>
    <row r="7822" spans="1:19">
      <c r="A7822">
        <f>'Previous Trades Import_OMS Quer'!A7822</f>
        <v>0</v>
      </c>
      <c r="B7822">
        <f>'Previous Trades Import_OMS Quer'!B7822</f>
        <v>0</v>
      </c>
      <c r="C7822" s="22">
        <f>'Previous Trades Import_OMS Quer'!C7822</f>
        <v>0</v>
      </c>
      <c r="D7822">
        <f>'Previous Trades Import_OMS Quer'!D7822</f>
        <v>0</v>
      </c>
      <c r="E7822" s="22">
        <f>'Previous Trades Import_OMS Quer'!E7822</f>
        <v>0</v>
      </c>
      <c r="F7822">
        <f>'Previous Trades Import_OMS Quer'!F7822</f>
        <v>0</v>
      </c>
      <c r="G7822">
        <f>'Previous Trades Import_OMS Quer'!G7822</f>
        <v>0</v>
      </c>
      <c r="H7822">
        <f>'Previous Trades Import_OMS Quer'!H7822</f>
        <v>0</v>
      </c>
      <c r="I7822">
        <f>'Previous Trades Import_OMS Quer'!I7822</f>
        <v>0</v>
      </c>
      <c r="J7822">
        <f>'Previous Trades Import_OMS Quer'!J7822</f>
        <v>0</v>
      </c>
      <c r="K7822">
        <f>'Previous Trades Import_OMS Quer'!K7822</f>
        <v>0</v>
      </c>
      <c r="L7822">
        <f>'Previous Trades Import_OMS Quer'!L7822</f>
        <v>0</v>
      </c>
      <c r="M7822">
        <f>'Previous Trades Import_OMS Quer'!M7822</f>
        <v>0</v>
      </c>
      <c r="N7822">
        <f>'Previous Trades Import_OMS Quer'!N7822</f>
        <v>0</v>
      </c>
      <c r="O7822" t="str">
        <f>CLEAN('Previous Trades Import_OMS Quer'!O7822)</f>
        <v/>
      </c>
      <c r="Q7822" s="25">
        <f t="shared" si="244"/>
        <v>0</v>
      </c>
      <c r="R7822" s="25" t="e">
        <f>VLOOKUP(O7822,'Currency Balance'!$O$3:$Q$32,3,0)</f>
        <v>#N/A</v>
      </c>
      <c r="S7822" t="e">
        <f t="shared" si="245"/>
        <v>#N/A</v>
      </c>
    </row>
    <row r="7823" spans="1:19">
      <c r="A7823">
        <f>'Previous Trades Import_OMS Quer'!A7823</f>
        <v>0</v>
      </c>
      <c r="B7823">
        <f>'Previous Trades Import_OMS Quer'!B7823</f>
        <v>0</v>
      </c>
      <c r="C7823" s="22">
        <f>'Previous Trades Import_OMS Quer'!C7823</f>
        <v>0</v>
      </c>
      <c r="D7823">
        <f>'Previous Trades Import_OMS Quer'!D7823</f>
        <v>0</v>
      </c>
      <c r="E7823" s="22">
        <f>'Previous Trades Import_OMS Quer'!E7823</f>
        <v>0</v>
      </c>
      <c r="F7823">
        <f>'Previous Trades Import_OMS Quer'!F7823</f>
        <v>0</v>
      </c>
      <c r="G7823">
        <f>'Previous Trades Import_OMS Quer'!G7823</f>
        <v>0</v>
      </c>
      <c r="H7823">
        <f>'Previous Trades Import_OMS Quer'!H7823</f>
        <v>0</v>
      </c>
      <c r="I7823">
        <f>'Previous Trades Import_OMS Quer'!I7823</f>
        <v>0</v>
      </c>
      <c r="J7823">
        <f>'Previous Trades Import_OMS Quer'!J7823</f>
        <v>0</v>
      </c>
      <c r="K7823">
        <f>'Previous Trades Import_OMS Quer'!K7823</f>
        <v>0</v>
      </c>
      <c r="L7823">
        <f>'Previous Trades Import_OMS Quer'!L7823</f>
        <v>0</v>
      </c>
      <c r="M7823">
        <f>'Previous Trades Import_OMS Quer'!M7823</f>
        <v>0</v>
      </c>
      <c r="N7823">
        <f>'Previous Trades Import_OMS Quer'!N7823</f>
        <v>0</v>
      </c>
      <c r="O7823" t="str">
        <f>CLEAN('Previous Trades Import_OMS Quer'!O7823)</f>
        <v/>
      </c>
      <c r="Q7823" s="25">
        <f t="shared" si="244"/>
        <v>0</v>
      </c>
      <c r="R7823" s="25" t="e">
        <f>VLOOKUP(O7823,'Currency Balance'!$O$3:$Q$32,3,0)</f>
        <v>#N/A</v>
      </c>
      <c r="S7823" t="e">
        <f t="shared" si="245"/>
        <v>#N/A</v>
      </c>
    </row>
    <row r="7824" spans="1:19">
      <c r="A7824">
        <f>'Previous Trades Import_OMS Quer'!A7824</f>
        <v>0</v>
      </c>
      <c r="B7824">
        <f>'Previous Trades Import_OMS Quer'!B7824</f>
        <v>0</v>
      </c>
      <c r="C7824" s="22">
        <f>'Previous Trades Import_OMS Quer'!C7824</f>
        <v>0</v>
      </c>
      <c r="D7824">
        <f>'Previous Trades Import_OMS Quer'!D7824</f>
        <v>0</v>
      </c>
      <c r="E7824" s="22">
        <f>'Previous Trades Import_OMS Quer'!E7824</f>
        <v>0</v>
      </c>
      <c r="F7824">
        <f>'Previous Trades Import_OMS Quer'!F7824</f>
        <v>0</v>
      </c>
      <c r="G7824">
        <f>'Previous Trades Import_OMS Quer'!G7824</f>
        <v>0</v>
      </c>
      <c r="H7824">
        <f>'Previous Trades Import_OMS Quer'!H7824</f>
        <v>0</v>
      </c>
      <c r="I7824">
        <f>'Previous Trades Import_OMS Quer'!I7824</f>
        <v>0</v>
      </c>
      <c r="J7824">
        <f>'Previous Trades Import_OMS Quer'!J7824</f>
        <v>0</v>
      </c>
      <c r="K7824">
        <f>'Previous Trades Import_OMS Quer'!K7824</f>
        <v>0</v>
      </c>
      <c r="L7824">
        <f>'Previous Trades Import_OMS Quer'!L7824</f>
        <v>0</v>
      </c>
      <c r="M7824">
        <f>'Previous Trades Import_OMS Quer'!M7824</f>
        <v>0</v>
      </c>
      <c r="N7824">
        <f>'Previous Trades Import_OMS Quer'!N7824</f>
        <v>0</v>
      </c>
      <c r="O7824" t="str">
        <f>CLEAN('Previous Trades Import_OMS Quer'!O7824)</f>
        <v/>
      </c>
      <c r="Q7824" s="25">
        <f t="shared" si="244"/>
        <v>0</v>
      </c>
      <c r="R7824" s="25" t="e">
        <f>VLOOKUP(O7824,'Currency Balance'!$O$3:$Q$32,3,0)</f>
        <v>#N/A</v>
      </c>
      <c r="S7824" t="e">
        <f t="shared" si="245"/>
        <v>#N/A</v>
      </c>
    </row>
    <row r="7825" spans="1:19">
      <c r="A7825">
        <f>'Previous Trades Import_OMS Quer'!A7825</f>
        <v>0</v>
      </c>
      <c r="B7825">
        <f>'Previous Trades Import_OMS Quer'!B7825</f>
        <v>0</v>
      </c>
      <c r="C7825" s="22">
        <f>'Previous Trades Import_OMS Quer'!C7825</f>
        <v>0</v>
      </c>
      <c r="D7825">
        <f>'Previous Trades Import_OMS Quer'!D7825</f>
        <v>0</v>
      </c>
      <c r="E7825" s="22">
        <f>'Previous Trades Import_OMS Quer'!E7825</f>
        <v>0</v>
      </c>
      <c r="F7825">
        <f>'Previous Trades Import_OMS Quer'!F7825</f>
        <v>0</v>
      </c>
      <c r="G7825">
        <f>'Previous Trades Import_OMS Quer'!G7825</f>
        <v>0</v>
      </c>
      <c r="H7825">
        <f>'Previous Trades Import_OMS Quer'!H7825</f>
        <v>0</v>
      </c>
      <c r="I7825">
        <f>'Previous Trades Import_OMS Quer'!I7825</f>
        <v>0</v>
      </c>
      <c r="J7825">
        <f>'Previous Trades Import_OMS Quer'!J7825</f>
        <v>0</v>
      </c>
      <c r="K7825">
        <f>'Previous Trades Import_OMS Quer'!K7825</f>
        <v>0</v>
      </c>
      <c r="L7825">
        <f>'Previous Trades Import_OMS Quer'!L7825</f>
        <v>0</v>
      </c>
      <c r="M7825">
        <f>'Previous Trades Import_OMS Quer'!M7825</f>
        <v>0</v>
      </c>
      <c r="N7825">
        <f>'Previous Trades Import_OMS Quer'!N7825</f>
        <v>0</v>
      </c>
      <c r="O7825" t="str">
        <f>CLEAN('Previous Trades Import_OMS Quer'!O7825)</f>
        <v/>
      </c>
      <c r="Q7825" s="25">
        <f t="shared" si="244"/>
        <v>0</v>
      </c>
      <c r="R7825" s="25" t="e">
        <f>VLOOKUP(O7825,'Currency Balance'!$O$3:$Q$32,3,0)</f>
        <v>#N/A</v>
      </c>
      <c r="S7825" t="e">
        <f t="shared" si="245"/>
        <v>#N/A</v>
      </c>
    </row>
    <row r="7826" spans="1:19">
      <c r="A7826">
        <f>'Previous Trades Import_OMS Quer'!A7826</f>
        <v>0</v>
      </c>
      <c r="B7826">
        <f>'Previous Trades Import_OMS Quer'!B7826</f>
        <v>0</v>
      </c>
      <c r="C7826" s="22">
        <f>'Previous Trades Import_OMS Quer'!C7826</f>
        <v>0</v>
      </c>
      <c r="D7826">
        <f>'Previous Trades Import_OMS Quer'!D7826</f>
        <v>0</v>
      </c>
      <c r="E7826" s="22">
        <f>'Previous Trades Import_OMS Quer'!E7826</f>
        <v>0</v>
      </c>
      <c r="F7826">
        <f>'Previous Trades Import_OMS Quer'!F7826</f>
        <v>0</v>
      </c>
      <c r="G7826">
        <f>'Previous Trades Import_OMS Quer'!G7826</f>
        <v>0</v>
      </c>
      <c r="H7826">
        <f>'Previous Trades Import_OMS Quer'!H7826</f>
        <v>0</v>
      </c>
      <c r="I7826">
        <f>'Previous Trades Import_OMS Quer'!I7826</f>
        <v>0</v>
      </c>
      <c r="J7826">
        <f>'Previous Trades Import_OMS Quer'!J7826</f>
        <v>0</v>
      </c>
      <c r="K7826">
        <f>'Previous Trades Import_OMS Quer'!K7826</f>
        <v>0</v>
      </c>
      <c r="L7826">
        <f>'Previous Trades Import_OMS Quer'!L7826</f>
        <v>0</v>
      </c>
      <c r="M7826">
        <f>'Previous Trades Import_OMS Quer'!M7826</f>
        <v>0</v>
      </c>
      <c r="N7826">
        <f>'Previous Trades Import_OMS Quer'!N7826</f>
        <v>0</v>
      </c>
      <c r="O7826" t="str">
        <f>CLEAN('Previous Trades Import_OMS Quer'!O7826)</f>
        <v/>
      </c>
      <c r="Q7826" s="25">
        <f t="shared" si="244"/>
        <v>0</v>
      </c>
      <c r="R7826" s="25" t="e">
        <f>VLOOKUP(O7826,'Currency Balance'!$O$3:$Q$32,3,0)</f>
        <v>#N/A</v>
      </c>
      <c r="S7826" t="e">
        <f t="shared" si="245"/>
        <v>#N/A</v>
      </c>
    </row>
    <row r="7827" spans="1:19">
      <c r="A7827">
        <f>'Previous Trades Import_OMS Quer'!A7827</f>
        <v>0</v>
      </c>
      <c r="B7827">
        <f>'Previous Trades Import_OMS Quer'!B7827</f>
        <v>0</v>
      </c>
      <c r="C7827" s="22">
        <f>'Previous Trades Import_OMS Quer'!C7827</f>
        <v>0</v>
      </c>
      <c r="D7827">
        <f>'Previous Trades Import_OMS Quer'!D7827</f>
        <v>0</v>
      </c>
      <c r="E7827" s="22">
        <f>'Previous Trades Import_OMS Quer'!E7827</f>
        <v>0</v>
      </c>
      <c r="F7827">
        <f>'Previous Trades Import_OMS Quer'!F7827</f>
        <v>0</v>
      </c>
      <c r="G7827">
        <f>'Previous Trades Import_OMS Quer'!G7827</f>
        <v>0</v>
      </c>
      <c r="H7827">
        <f>'Previous Trades Import_OMS Quer'!H7827</f>
        <v>0</v>
      </c>
      <c r="I7827">
        <f>'Previous Trades Import_OMS Quer'!I7827</f>
        <v>0</v>
      </c>
      <c r="J7827">
        <f>'Previous Trades Import_OMS Quer'!J7827</f>
        <v>0</v>
      </c>
      <c r="K7827">
        <f>'Previous Trades Import_OMS Quer'!K7827</f>
        <v>0</v>
      </c>
      <c r="L7827">
        <f>'Previous Trades Import_OMS Quer'!L7827</f>
        <v>0</v>
      </c>
      <c r="M7827">
        <f>'Previous Trades Import_OMS Quer'!M7827</f>
        <v>0</v>
      </c>
      <c r="N7827">
        <f>'Previous Trades Import_OMS Quer'!N7827</f>
        <v>0</v>
      </c>
      <c r="O7827" t="str">
        <f>CLEAN('Previous Trades Import_OMS Quer'!O7827)</f>
        <v/>
      </c>
      <c r="Q7827" s="25">
        <f t="shared" si="244"/>
        <v>0</v>
      </c>
      <c r="R7827" s="25" t="e">
        <f>VLOOKUP(O7827,'Currency Balance'!$O$3:$Q$32,3,0)</f>
        <v>#N/A</v>
      </c>
      <c r="S7827" t="e">
        <f t="shared" si="245"/>
        <v>#N/A</v>
      </c>
    </row>
    <row r="7828" spans="1:19">
      <c r="A7828">
        <f>'Previous Trades Import_OMS Quer'!A7828</f>
        <v>0</v>
      </c>
      <c r="B7828">
        <f>'Previous Trades Import_OMS Quer'!B7828</f>
        <v>0</v>
      </c>
      <c r="C7828" s="22">
        <f>'Previous Trades Import_OMS Quer'!C7828</f>
        <v>0</v>
      </c>
      <c r="D7828">
        <f>'Previous Trades Import_OMS Quer'!D7828</f>
        <v>0</v>
      </c>
      <c r="E7828" s="22">
        <f>'Previous Trades Import_OMS Quer'!E7828</f>
        <v>0</v>
      </c>
      <c r="F7828">
        <f>'Previous Trades Import_OMS Quer'!F7828</f>
        <v>0</v>
      </c>
      <c r="G7828">
        <f>'Previous Trades Import_OMS Quer'!G7828</f>
        <v>0</v>
      </c>
      <c r="H7828">
        <f>'Previous Trades Import_OMS Quer'!H7828</f>
        <v>0</v>
      </c>
      <c r="I7828">
        <f>'Previous Trades Import_OMS Quer'!I7828</f>
        <v>0</v>
      </c>
      <c r="J7828">
        <f>'Previous Trades Import_OMS Quer'!J7828</f>
        <v>0</v>
      </c>
      <c r="K7828">
        <f>'Previous Trades Import_OMS Quer'!K7828</f>
        <v>0</v>
      </c>
      <c r="L7828">
        <f>'Previous Trades Import_OMS Quer'!L7828</f>
        <v>0</v>
      </c>
      <c r="M7828">
        <f>'Previous Trades Import_OMS Quer'!M7828</f>
        <v>0</v>
      </c>
      <c r="N7828">
        <f>'Previous Trades Import_OMS Quer'!N7828</f>
        <v>0</v>
      </c>
      <c r="O7828" t="str">
        <f>CLEAN('Previous Trades Import_OMS Quer'!O7828)</f>
        <v/>
      </c>
      <c r="Q7828" s="25">
        <f t="shared" si="244"/>
        <v>0</v>
      </c>
      <c r="R7828" s="25" t="e">
        <f>VLOOKUP(O7828,'Currency Balance'!$O$3:$Q$32,3,0)</f>
        <v>#N/A</v>
      </c>
      <c r="S7828" t="e">
        <f t="shared" si="245"/>
        <v>#N/A</v>
      </c>
    </row>
    <row r="7829" spans="1:19">
      <c r="A7829">
        <f>'Previous Trades Import_OMS Quer'!A7829</f>
        <v>0</v>
      </c>
      <c r="B7829">
        <f>'Previous Trades Import_OMS Quer'!B7829</f>
        <v>0</v>
      </c>
      <c r="C7829" s="22">
        <f>'Previous Trades Import_OMS Quer'!C7829</f>
        <v>0</v>
      </c>
      <c r="D7829">
        <f>'Previous Trades Import_OMS Quer'!D7829</f>
        <v>0</v>
      </c>
      <c r="E7829" s="22">
        <f>'Previous Trades Import_OMS Quer'!E7829</f>
        <v>0</v>
      </c>
      <c r="F7829">
        <f>'Previous Trades Import_OMS Quer'!F7829</f>
        <v>0</v>
      </c>
      <c r="G7829">
        <f>'Previous Trades Import_OMS Quer'!G7829</f>
        <v>0</v>
      </c>
      <c r="H7829">
        <f>'Previous Trades Import_OMS Quer'!H7829</f>
        <v>0</v>
      </c>
      <c r="I7829">
        <f>'Previous Trades Import_OMS Quer'!I7829</f>
        <v>0</v>
      </c>
      <c r="J7829">
        <f>'Previous Trades Import_OMS Quer'!J7829</f>
        <v>0</v>
      </c>
      <c r="K7829">
        <f>'Previous Trades Import_OMS Quer'!K7829</f>
        <v>0</v>
      </c>
      <c r="L7829">
        <f>'Previous Trades Import_OMS Quer'!L7829</f>
        <v>0</v>
      </c>
      <c r="M7829">
        <f>'Previous Trades Import_OMS Quer'!M7829</f>
        <v>0</v>
      </c>
      <c r="N7829">
        <f>'Previous Trades Import_OMS Quer'!N7829</f>
        <v>0</v>
      </c>
      <c r="O7829" t="str">
        <f>CLEAN('Previous Trades Import_OMS Quer'!O7829)</f>
        <v/>
      </c>
      <c r="Q7829" s="25">
        <f t="shared" si="244"/>
        <v>0</v>
      </c>
      <c r="R7829" s="25" t="e">
        <f>VLOOKUP(O7829,'Currency Balance'!$O$3:$Q$32,3,0)</f>
        <v>#N/A</v>
      </c>
      <c r="S7829" t="e">
        <f t="shared" si="245"/>
        <v>#N/A</v>
      </c>
    </row>
    <row r="7830" spans="1:19">
      <c r="A7830">
        <f>'Previous Trades Import_OMS Quer'!A7830</f>
        <v>0</v>
      </c>
      <c r="B7830">
        <f>'Previous Trades Import_OMS Quer'!B7830</f>
        <v>0</v>
      </c>
      <c r="C7830" s="22">
        <f>'Previous Trades Import_OMS Quer'!C7830</f>
        <v>0</v>
      </c>
      <c r="D7830">
        <f>'Previous Trades Import_OMS Quer'!D7830</f>
        <v>0</v>
      </c>
      <c r="E7830" s="22">
        <f>'Previous Trades Import_OMS Quer'!E7830</f>
        <v>0</v>
      </c>
      <c r="F7830">
        <f>'Previous Trades Import_OMS Quer'!F7830</f>
        <v>0</v>
      </c>
      <c r="G7830">
        <f>'Previous Trades Import_OMS Quer'!G7830</f>
        <v>0</v>
      </c>
      <c r="H7830">
        <f>'Previous Trades Import_OMS Quer'!H7830</f>
        <v>0</v>
      </c>
      <c r="I7830">
        <f>'Previous Trades Import_OMS Quer'!I7830</f>
        <v>0</v>
      </c>
      <c r="J7830">
        <f>'Previous Trades Import_OMS Quer'!J7830</f>
        <v>0</v>
      </c>
      <c r="K7830">
        <f>'Previous Trades Import_OMS Quer'!K7830</f>
        <v>0</v>
      </c>
      <c r="L7830">
        <f>'Previous Trades Import_OMS Quer'!L7830</f>
        <v>0</v>
      </c>
      <c r="M7830">
        <f>'Previous Trades Import_OMS Quer'!M7830</f>
        <v>0</v>
      </c>
      <c r="N7830">
        <f>'Previous Trades Import_OMS Quer'!N7830</f>
        <v>0</v>
      </c>
      <c r="O7830" t="str">
        <f>CLEAN('Previous Trades Import_OMS Quer'!O7830)</f>
        <v/>
      </c>
      <c r="Q7830" s="25">
        <f t="shared" si="244"/>
        <v>0</v>
      </c>
      <c r="R7830" s="25" t="e">
        <f>VLOOKUP(O7830,'Currency Balance'!$O$3:$Q$32,3,0)</f>
        <v>#N/A</v>
      </c>
      <c r="S7830" t="e">
        <f t="shared" si="245"/>
        <v>#N/A</v>
      </c>
    </row>
    <row r="7831" spans="1:19">
      <c r="A7831">
        <f>'Previous Trades Import_OMS Quer'!A7831</f>
        <v>0</v>
      </c>
      <c r="B7831">
        <f>'Previous Trades Import_OMS Quer'!B7831</f>
        <v>0</v>
      </c>
      <c r="C7831" s="22">
        <f>'Previous Trades Import_OMS Quer'!C7831</f>
        <v>0</v>
      </c>
      <c r="D7831">
        <f>'Previous Trades Import_OMS Quer'!D7831</f>
        <v>0</v>
      </c>
      <c r="E7831" s="22">
        <f>'Previous Trades Import_OMS Quer'!E7831</f>
        <v>0</v>
      </c>
      <c r="F7831">
        <f>'Previous Trades Import_OMS Quer'!F7831</f>
        <v>0</v>
      </c>
      <c r="G7831">
        <f>'Previous Trades Import_OMS Quer'!G7831</f>
        <v>0</v>
      </c>
      <c r="H7831">
        <f>'Previous Trades Import_OMS Quer'!H7831</f>
        <v>0</v>
      </c>
      <c r="I7831">
        <f>'Previous Trades Import_OMS Quer'!I7831</f>
        <v>0</v>
      </c>
      <c r="J7831">
        <f>'Previous Trades Import_OMS Quer'!J7831</f>
        <v>0</v>
      </c>
      <c r="K7831">
        <f>'Previous Trades Import_OMS Quer'!K7831</f>
        <v>0</v>
      </c>
      <c r="L7831">
        <f>'Previous Trades Import_OMS Quer'!L7831</f>
        <v>0</v>
      </c>
      <c r="M7831">
        <f>'Previous Trades Import_OMS Quer'!M7831</f>
        <v>0</v>
      </c>
      <c r="N7831">
        <f>'Previous Trades Import_OMS Quer'!N7831</f>
        <v>0</v>
      </c>
      <c r="O7831" t="str">
        <f>CLEAN('Previous Trades Import_OMS Quer'!O7831)</f>
        <v/>
      </c>
      <c r="Q7831" s="25">
        <f t="shared" si="244"/>
        <v>0</v>
      </c>
      <c r="R7831" s="25" t="e">
        <f>VLOOKUP(O7831,'Currency Balance'!$O$3:$Q$32,3,0)</f>
        <v>#N/A</v>
      </c>
      <c r="S7831" t="e">
        <f t="shared" si="245"/>
        <v>#N/A</v>
      </c>
    </row>
    <row r="7832" spans="1:19">
      <c r="A7832">
        <f>'Previous Trades Import_OMS Quer'!A7832</f>
        <v>0</v>
      </c>
      <c r="B7832">
        <f>'Previous Trades Import_OMS Quer'!B7832</f>
        <v>0</v>
      </c>
      <c r="C7832" s="22">
        <f>'Previous Trades Import_OMS Quer'!C7832</f>
        <v>0</v>
      </c>
      <c r="D7832">
        <f>'Previous Trades Import_OMS Quer'!D7832</f>
        <v>0</v>
      </c>
      <c r="E7832" s="22">
        <f>'Previous Trades Import_OMS Quer'!E7832</f>
        <v>0</v>
      </c>
      <c r="F7832">
        <f>'Previous Trades Import_OMS Quer'!F7832</f>
        <v>0</v>
      </c>
      <c r="G7832">
        <f>'Previous Trades Import_OMS Quer'!G7832</f>
        <v>0</v>
      </c>
      <c r="H7832">
        <f>'Previous Trades Import_OMS Quer'!H7832</f>
        <v>0</v>
      </c>
      <c r="I7832">
        <f>'Previous Trades Import_OMS Quer'!I7832</f>
        <v>0</v>
      </c>
      <c r="J7832">
        <f>'Previous Trades Import_OMS Quer'!J7832</f>
        <v>0</v>
      </c>
      <c r="K7832">
        <f>'Previous Trades Import_OMS Quer'!K7832</f>
        <v>0</v>
      </c>
      <c r="L7832">
        <f>'Previous Trades Import_OMS Quer'!L7832</f>
        <v>0</v>
      </c>
      <c r="M7832">
        <f>'Previous Trades Import_OMS Quer'!M7832</f>
        <v>0</v>
      </c>
      <c r="N7832">
        <f>'Previous Trades Import_OMS Quer'!N7832</f>
        <v>0</v>
      </c>
      <c r="O7832" t="str">
        <f>CLEAN('Previous Trades Import_OMS Quer'!O7832)</f>
        <v/>
      </c>
      <c r="Q7832" s="25">
        <f t="shared" si="244"/>
        <v>0</v>
      </c>
      <c r="R7832" s="25" t="e">
        <f>VLOOKUP(O7832,'Currency Balance'!$O$3:$Q$32,3,0)</f>
        <v>#N/A</v>
      </c>
      <c r="S7832" t="e">
        <f t="shared" si="245"/>
        <v>#N/A</v>
      </c>
    </row>
    <row r="7833" spans="1:19">
      <c r="A7833">
        <f>'Previous Trades Import_OMS Quer'!A7833</f>
        <v>0</v>
      </c>
      <c r="B7833">
        <f>'Previous Trades Import_OMS Quer'!B7833</f>
        <v>0</v>
      </c>
      <c r="C7833" s="22">
        <f>'Previous Trades Import_OMS Quer'!C7833</f>
        <v>0</v>
      </c>
      <c r="D7833">
        <f>'Previous Trades Import_OMS Quer'!D7833</f>
        <v>0</v>
      </c>
      <c r="E7833" s="22">
        <f>'Previous Trades Import_OMS Quer'!E7833</f>
        <v>0</v>
      </c>
      <c r="F7833">
        <f>'Previous Trades Import_OMS Quer'!F7833</f>
        <v>0</v>
      </c>
      <c r="G7833">
        <f>'Previous Trades Import_OMS Quer'!G7833</f>
        <v>0</v>
      </c>
      <c r="H7833">
        <f>'Previous Trades Import_OMS Quer'!H7833</f>
        <v>0</v>
      </c>
      <c r="I7833">
        <f>'Previous Trades Import_OMS Quer'!I7833</f>
        <v>0</v>
      </c>
      <c r="J7833">
        <f>'Previous Trades Import_OMS Quer'!J7833</f>
        <v>0</v>
      </c>
      <c r="K7833">
        <f>'Previous Trades Import_OMS Quer'!K7833</f>
        <v>0</v>
      </c>
      <c r="L7833">
        <f>'Previous Trades Import_OMS Quer'!L7833</f>
        <v>0</v>
      </c>
      <c r="M7833">
        <f>'Previous Trades Import_OMS Quer'!M7833</f>
        <v>0</v>
      </c>
      <c r="N7833">
        <f>'Previous Trades Import_OMS Quer'!N7833</f>
        <v>0</v>
      </c>
      <c r="O7833" t="str">
        <f>CLEAN('Previous Trades Import_OMS Quer'!O7833)</f>
        <v/>
      </c>
      <c r="Q7833" s="25">
        <f t="shared" si="244"/>
        <v>0</v>
      </c>
      <c r="R7833" s="25" t="e">
        <f>VLOOKUP(O7833,'Currency Balance'!$O$3:$Q$32,3,0)</f>
        <v>#N/A</v>
      </c>
      <c r="S7833" t="e">
        <f t="shared" si="245"/>
        <v>#N/A</v>
      </c>
    </row>
    <row r="7834" spans="1:19">
      <c r="A7834">
        <f>'Previous Trades Import_OMS Quer'!A7834</f>
        <v>0</v>
      </c>
      <c r="B7834">
        <f>'Previous Trades Import_OMS Quer'!B7834</f>
        <v>0</v>
      </c>
      <c r="C7834" s="22">
        <f>'Previous Trades Import_OMS Quer'!C7834</f>
        <v>0</v>
      </c>
      <c r="D7834">
        <f>'Previous Trades Import_OMS Quer'!D7834</f>
        <v>0</v>
      </c>
      <c r="E7834" s="22">
        <f>'Previous Trades Import_OMS Quer'!E7834</f>
        <v>0</v>
      </c>
      <c r="F7834">
        <f>'Previous Trades Import_OMS Quer'!F7834</f>
        <v>0</v>
      </c>
      <c r="G7834">
        <f>'Previous Trades Import_OMS Quer'!G7834</f>
        <v>0</v>
      </c>
      <c r="H7834">
        <f>'Previous Trades Import_OMS Quer'!H7834</f>
        <v>0</v>
      </c>
      <c r="I7834">
        <f>'Previous Trades Import_OMS Quer'!I7834</f>
        <v>0</v>
      </c>
      <c r="J7834">
        <f>'Previous Trades Import_OMS Quer'!J7834</f>
        <v>0</v>
      </c>
      <c r="K7834">
        <f>'Previous Trades Import_OMS Quer'!K7834</f>
        <v>0</v>
      </c>
      <c r="L7834">
        <f>'Previous Trades Import_OMS Quer'!L7834</f>
        <v>0</v>
      </c>
      <c r="M7834">
        <f>'Previous Trades Import_OMS Quer'!M7834</f>
        <v>0</v>
      </c>
      <c r="N7834">
        <f>'Previous Trades Import_OMS Quer'!N7834</f>
        <v>0</v>
      </c>
      <c r="O7834" t="str">
        <f>CLEAN('Previous Trades Import_OMS Quer'!O7834)</f>
        <v/>
      </c>
      <c r="Q7834" s="25">
        <f t="shared" si="244"/>
        <v>0</v>
      </c>
      <c r="R7834" s="25" t="e">
        <f>VLOOKUP(O7834,'Currency Balance'!$O$3:$Q$32,3,0)</f>
        <v>#N/A</v>
      </c>
      <c r="S7834" t="e">
        <f t="shared" si="245"/>
        <v>#N/A</v>
      </c>
    </row>
    <row r="7835" spans="1:19">
      <c r="A7835">
        <f>'Previous Trades Import_OMS Quer'!A7835</f>
        <v>0</v>
      </c>
      <c r="B7835">
        <f>'Previous Trades Import_OMS Quer'!B7835</f>
        <v>0</v>
      </c>
      <c r="C7835" s="22">
        <f>'Previous Trades Import_OMS Quer'!C7835</f>
        <v>0</v>
      </c>
      <c r="D7835">
        <f>'Previous Trades Import_OMS Quer'!D7835</f>
        <v>0</v>
      </c>
      <c r="E7835" s="22">
        <f>'Previous Trades Import_OMS Quer'!E7835</f>
        <v>0</v>
      </c>
      <c r="F7835">
        <f>'Previous Trades Import_OMS Quer'!F7835</f>
        <v>0</v>
      </c>
      <c r="G7835">
        <f>'Previous Trades Import_OMS Quer'!G7835</f>
        <v>0</v>
      </c>
      <c r="H7835">
        <f>'Previous Trades Import_OMS Quer'!H7835</f>
        <v>0</v>
      </c>
      <c r="I7835">
        <f>'Previous Trades Import_OMS Quer'!I7835</f>
        <v>0</v>
      </c>
      <c r="J7835">
        <f>'Previous Trades Import_OMS Quer'!J7835</f>
        <v>0</v>
      </c>
      <c r="K7835">
        <f>'Previous Trades Import_OMS Quer'!K7835</f>
        <v>0</v>
      </c>
      <c r="L7835">
        <f>'Previous Trades Import_OMS Quer'!L7835</f>
        <v>0</v>
      </c>
      <c r="M7835">
        <f>'Previous Trades Import_OMS Quer'!M7835</f>
        <v>0</v>
      </c>
      <c r="N7835">
        <f>'Previous Trades Import_OMS Quer'!N7835</f>
        <v>0</v>
      </c>
      <c r="O7835" t="str">
        <f>CLEAN('Previous Trades Import_OMS Quer'!O7835)</f>
        <v/>
      </c>
      <c r="Q7835" s="25">
        <f t="shared" si="244"/>
        <v>0</v>
      </c>
      <c r="R7835" s="25" t="e">
        <f>VLOOKUP(O7835,'Currency Balance'!$O$3:$Q$32,3,0)</f>
        <v>#N/A</v>
      </c>
      <c r="S7835" t="e">
        <f t="shared" si="245"/>
        <v>#N/A</v>
      </c>
    </row>
    <row r="7836" spans="1:19">
      <c r="A7836">
        <f>'Previous Trades Import_OMS Quer'!A7836</f>
        <v>0</v>
      </c>
      <c r="B7836">
        <f>'Previous Trades Import_OMS Quer'!B7836</f>
        <v>0</v>
      </c>
      <c r="C7836" s="22">
        <f>'Previous Trades Import_OMS Quer'!C7836</f>
        <v>0</v>
      </c>
      <c r="D7836">
        <f>'Previous Trades Import_OMS Quer'!D7836</f>
        <v>0</v>
      </c>
      <c r="E7836" s="22">
        <f>'Previous Trades Import_OMS Quer'!E7836</f>
        <v>0</v>
      </c>
      <c r="F7836">
        <f>'Previous Trades Import_OMS Quer'!F7836</f>
        <v>0</v>
      </c>
      <c r="G7836">
        <f>'Previous Trades Import_OMS Quer'!G7836</f>
        <v>0</v>
      </c>
      <c r="H7836">
        <f>'Previous Trades Import_OMS Quer'!H7836</f>
        <v>0</v>
      </c>
      <c r="I7836">
        <f>'Previous Trades Import_OMS Quer'!I7836</f>
        <v>0</v>
      </c>
      <c r="J7836">
        <f>'Previous Trades Import_OMS Quer'!J7836</f>
        <v>0</v>
      </c>
      <c r="K7836">
        <f>'Previous Trades Import_OMS Quer'!K7836</f>
        <v>0</v>
      </c>
      <c r="L7836">
        <f>'Previous Trades Import_OMS Quer'!L7836</f>
        <v>0</v>
      </c>
      <c r="M7836">
        <f>'Previous Trades Import_OMS Quer'!M7836</f>
        <v>0</v>
      </c>
      <c r="N7836">
        <f>'Previous Trades Import_OMS Quer'!N7836</f>
        <v>0</v>
      </c>
      <c r="O7836" t="str">
        <f>CLEAN('Previous Trades Import_OMS Quer'!O7836)</f>
        <v/>
      </c>
      <c r="Q7836" s="25">
        <f t="shared" si="244"/>
        <v>0</v>
      </c>
      <c r="R7836" s="25" t="e">
        <f>VLOOKUP(O7836,'Currency Balance'!$O$3:$Q$32,3,0)</f>
        <v>#N/A</v>
      </c>
      <c r="S7836" t="e">
        <f t="shared" si="245"/>
        <v>#N/A</v>
      </c>
    </row>
    <row r="7837" spans="1:19">
      <c r="A7837">
        <f>'Previous Trades Import_OMS Quer'!A7837</f>
        <v>0</v>
      </c>
      <c r="B7837">
        <f>'Previous Trades Import_OMS Quer'!B7837</f>
        <v>0</v>
      </c>
      <c r="C7837" s="22">
        <f>'Previous Trades Import_OMS Quer'!C7837</f>
        <v>0</v>
      </c>
      <c r="D7837">
        <f>'Previous Trades Import_OMS Quer'!D7837</f>
        <v>0</v>
      </c>
      <c r="E7837" s="22">
        <f>'Previous Trades Import_OMS Quer'!E7837</f>
        <v>0</v>
      </c>
      <c r="F7837">
        <f>'Previous Trades Import_OMS Quer'!F7837</f>
        <v>0</v>
      </c>
      <c r="G7837">
        <f>'Previous Trades Import_OMS Quer'!G7837</f>
        <v>0</v>
      </c>
      <c r="H7837">
        <f>'Previous Trades Import_OMS Quer'!H7837</f>
        <v>0</v>
      </c>
      <c r="I7837">
        <f>'Previous Trades Import_OMS Quer'!I7837</f>
        <v>0</v>
      </c>
      <c r="J7837">
        <f>'Previous Trades Import_OMS Quer'!J7837</f>
        <v>0</v>
      </c>
      <c r="K7837">
        <f>'Previous Trades Import_OMS Quer'!K7837</f>
        <v>0</v>
      </c>
      <c r="L7837">
        <f>'Previous Trades Import_OMS Quer'!L7837</f>
        <v>0</v>
      </c>
      <c r="M7837">
        <f>'Previous Trades Import_OMS Quer'!M7837</f>
        <v>0</v>
      </c>
      <c r="N7837">
        <f>'Previous Trades Import_OMS Quer'!N7837</f>
        <v>0</v>
      </c>
      <c r="O7837" t="str">
        <f>CLEAN('Previous Trades Import_OMS Quer'!O7837)</f>
        <v/>
      </c>
      <c r="Q7837" s="25">
        <f t="shared" si="244"/>
        <v>0</v>
      </c>
      <c r="R7837" s="25" t="e">
        <f>VLOOKUP(O7837,'Currency Balance'!$O$3:$Q$32,3,0)</f>
        <v>#N/A</v>
      </c>
      <c r="S7837" t="e">
        <f t="shared" si="245"/>
        <v>#N/A</v>
      </c>
    </row>
    <row r="7838" spans="1:19">
      <c r="A7838">
        <f>'Previous Trades Import_OMS Quer'!A7838</f>
        <v>0</v>
      </c>
      <c r="B7838">
        <f>'Previous Trades Import_OMS Quer'!B7838</f>
        <v>0</v>
      </c>
      <c r="C7838" s="22">
        <f>'Previous Trades Import_OMS Quer'!C7838</f>
        <v>0</v>
      </c>
      <c r="D7838">
        <f>'Previous Trades Import_OMS Quer'!D7838</f>
        <v>0</v>
      </c>
      <c r="E7838" s="22">
        <f>'Previous Trades Import_OMS Quer'!E7838</f>
        <v>0</v>
      </c>
      <c r="F7838">
        <f>'Previous Trades Import_OMS Quer'!F7838</f>
        <v>0</v>
      </c>
      <c r="G7838">
        <f>'Previous Trades Import_OMS Quer'!G7838</f>
        <v>0</v>
      </c>
      <c r="H7838">
        <f>'Previous Trades Import_OMS Quer'!H7838</f>
        <v>0</v>
      </c>
      <c r="I7838">
        <f>'Previous Trades Import_OMS Quer'!I7838</f>
        <v>0</v>
      </c>
      <c r="J7838">
        <f>'Previous Trades Import_OMS Quer'!J7838</f>
        <v>0</v>
      </c>
      <c r="K7838">
        <f>'Previous Trades Import_OMS Quer'!K7838</f>
        <v>0</v>
      </c>
      <c r="L7838">
        <f>'Previous Trades Import_OMS Quer'!L7838</f>
        <v>0</v>
      </c>
      <c r="M7838">
        <f>'Previous Trades Import_OMS Quer'!M7838</f>
        <v>0</v>
      </c>
      <c r="N7838">
        <f>'Previous Trades Import_OMS Quer'!N7838</f>
        <v>0</v>
      </c>
      <c r="O7838" t="str">
        <f>CLEAN('Previous Trades Import_OMS Quer'!O7838)</f>
        <v/>
      </c>
      <c r="Q7838" s="25">
        <f t="shared" si="244"/>
        <v>0</v>
      </c>
      <c r="R7838" s="25" t="e">
        <f>VLOOKUP(O7838,'Currency Balance'!$O$3:$Q$32,3,0)</f>
        <v>#N/A</v>
      </c>
      <c r="S7838" t="e">
        <f t="shared" si="245"/>
        <v>#N/A</v>
      </c>
    </row>
    <row r="7839" spans="1:19">
      <c r="A7839">
        <f>'Previous Trades Import_OMS Quer'!A7839</f>
        <v>0</v>
      </c>
      <c r="B7839">
        <f>'Previous Trades Import_OMS Quer'!B7839</f>
        <v>0</v>
      </c>
      <c r="C7839" s="22">
        <f>'Previous Trades Import_OMS Quer'!C7839</f>
        <v>0</v>
      </c>
      <c r="D7839">
        <f>'Previous Trades Import_OMS Quer'!D7839</f>
        <v>0</v>
      </c>
      <c r="E7839" s="22">
        <f>'Previous Trades Import_OMS Quer'!E7839</f>
        <v>0</v>
      </c>
      <c r="F7839">
        <f>'Previous Trades Import_OMS Quer'!F7839</f>
        <v>0</v>
      </c>
      <c r="G7839">
        <f>'Previous Trades Import_OMS Quer'!G7839</f>
        <v>0</v>
      </c>
      <c r="H7839">
        <f>'Previous Trades Import_OMS Quer'!H7839</f>
        <v>0</v>
      </c>
      <c r="I7839">
        <f>'Previous Trades Import_OMS Quer'!I7839</f>
        <v>0</v>
      </c>
      <c r="J7839">
        <f>'Previous Trades Import_OMS Quer'!J7839</f>
        <v>0</v>
      </c>
      <c r="K7839">
        <f>'Previous Trades Import_OMS Quer'!K7839</f>
        <v>0</v>
      </c>
      <c r="L7839">
        <f>'Previous Trades Import_OMS Quer'!L7839</f>
        <v>0</v>
      </c>
      <c r="M7839">
        <f>'Previous Trades Import_OMS Quer'!M7839</f>
        <v>0</v>
      </c>
      <c r="N7839">
        <f>'Previous Trades Import_OMS Quer'!N7839</f>
        <v>0</v>
      </c>
      <c r="O7839" t="str">
        <f>CLEAN('Previous Trades Import_OMS Quer'!O7839)</f>
        <v/>
      </c>
      <c r="Q7839" s="25">
        <f t="shared" si="244"/>
        <v>0</v>
      </c>
      <c r="R7839" s="25" t="e">
        <f>VLOOKUP(O7839,'Currency Balance'!$O$3:$Q$32,3,0)</f>
        <v>#N/A</v>
      </c>
      <c r="S7839" t="e">
        <f t="shared" si="245"/>
        <v>#N/A</v>
      </c>
    </row>
    <row r="7840" spans="1:19">
      <c r="A7840">
        <f>'Previous Trades Import_OMS Quer'!A7840</f>
        <v>0</v>
      </c>
      <c r="B7840">
        <f>'Previous Trades Import_OMS Quer'!B7840</f>
        <v>0</v>
      </c>
      <c r="C7840" s="22">
        <f>'Previous Trades Import_OMS Quer'!C7840</f>
        <v>0</v>
      </c>
      <c r="D7840">
        <f>'Previous Trades Import_OMS Quer'!D7840</f>
        <v>0</v>
      </c>
      <c r="E7840" s="22">
        <f>'Previous Trades Import_OMS Quer'!E7840</f>
        <v>0</v>
      </c>
      <c r="F7840">
        <f>'Previous Trades Import_OMS Quer'!F7840</f>
        <v>0</v>
      </c>
      <c r="G7840">
        <f>'Previous Trades Import_OMS Quer'!G7840</f>
        <v>0</v>
      </c>
      <c r="H7840">
        <f>'Previous Trades Import_OMS Quer'!H7840</f>
        <v>0</v>
      </c>
      <c r="I7840">
        <f>'Previous Trades Import_OMS Quer'!I7840</f>
        <v>0</v>
      </c>
      <c r="J7840">
        <f>'Previous Trades Import_OMS Quer'!J7840</f>
        <v>0</v>
      </c>
      <c r="K7840">
        <f>'Previous Trades Import_OMS Quer'!K7840</f>
        <v>0</v>
      </c>
      <c r="L7840">
        <f>'Previous Trades Import_OMS Quer'!L7840</f>
        <v>0</v>
      </c>
      <c r="M7840">
        <f>'Previous Trades Import_OMS Quer'!M7840</f>
        <v>0</v>
      </c>
      <c r="N7840">
        <f>'Previous Trades Import_OMS Quer'!N7840</f>
        <v>0</v>
      </c>
      <c r="O7840" t="str">
        <f>CLEAN('Previous Trades Import_OMS Quer'!O7840)</f>
        <v/>
      </c>
      <c r="Q7840" s="25">
        <f t="shared" si="244"/>
        <v>0</v>
      </c>
      <c r="R7840" s="25" t="e">
        <f>VLOOKUP(O7840,'Currency Balance'!$O$3:$Q$32,3,0)</f>
        <v>#N/A</v>
      </c>
      <c r="S7840" t="e">
        <f t="shared" si="245"/>
        <v>#N/A</v>
      </c>
    </row>
    <row r="7841" spans="1:19">
      <c r="A7841">
        <f>'Previous Trades Import_OMS Quer'!A7841</f>
        <v>0</v>
      </c>
      <c r="B7841">
        <f>'Previous Trades Import_OMS Quer'!B7841</f>
        <v>0</v>
      </c>
      <c r="C7841" s="22">
        <f>'Previous Trades Import_OMS Quer'!C7841</f>
        <v>0</v>
      </c>
      <c r="D7841">
        <f>'Previous Trades Import_OMS Quer'!D7841</f>
        <v>0</v>
      </c>
      <c r="E7841" s="22">
        <f>'Previous Trades Import_OMS Quer'!E7841</f>
        <v>0</v>
      </c>
      <c r="F7841">
        <f>'Previous Trades Import_OMS Quer'!F7841</f>
        <v>0</v>
      </c>
      <c r="G7841">
        <f>'Previous Trades Import_OMS Quer'!G7841</f>
        <v>0</v>
      </c>
      <c r="H7841">
        <f>'Previous Trades Import_OMS Quer'!H7841</f>
        <v>0</v>
      </c>
      <c r="I7841">
        <f>'Previous Trades Import_OMS Quer'!I7841</f>
        <v>0</v>
      </c>
      <c r="J7841">
        <f>'Previous Trades Import_OMS Quer'!J7841</f>
        <v>0</v>
      </c>
      <c r="K7841">
        <f>'Previous Trades Import_OMS Quer'!K7841</f>
        <v>0</v>
      </c>
      <c r="L7841">
        <f>'Previous Trades Import_OMS Quer'!L7841</f>
        <v>0</v>
      </c>
      <c r="M7841">
        <f>'Previous Trades Import_OMS Quer'!M7841</f>
        <v>0</v>
      </c>
      <c r="N7841">
        <f>'Previous Trades Import_OMS Quer'!N7841</f>
        <v>0</v>
      </c>
      <c r="O7841" t="str">
        <f>CLEAN('Previous Trades Import_OMS Quer'!O7841)</f>
        <v/>
      </c>
      <c r="Q7841" s="25">
        <f t="shared" si="244"/>
        <v>0</v>
      </c>
      <c r="R7841" s="25" t="e">
        <f>VLOOKUP(O7841,'Currency Balance'!$O$3:$Q$32,3,0)</f>
        <v>#N/A</v>
      </c>
      <c r="S7841" t="e">
        <f t="shared" si="245"/>
        <v>#N/A</v>
      </c>
    </row>
    <row r="7842" spans="1:19">
      <c r="A7842">
        <f>'Previous Trades Import_OMS Quer'!A7842</f>
        <v>0</v>
      </c>
      <c r="B7842">
        <f>'Previous Trades Import_OMS Quer'!B7842</f>
        <v>0</v>
      </c>
      <c r="C7842" s="22">
        <f>'Previous Trades Import_OMS Quer'!C7842</f>
        <v>0</v>
      </c>
      <c r="D7842">
        <f>'Previous Trades Import_OMS Quer'!D7842</f>
        <v>0</v>
      </c>
      <c r="E7842" s="22">
        <f>'Previous Trades Import_OMS Quer'!E7842</f>
        <v>0</v>
      </c>
      <c r="F7842">
        <f>'Previous Trades Import_OMS Quer'!F7842</f>
        <v>0</v>
      </c>
      <c r="G7842">
        <f>'Previous Trades Import_OMS Quer'!G7842</f>
        <v>0</v>
      </c>
      <c r="H7842">
        <f>'Previous Trades Import_OMS Quer'!H7842</f>
        <v>0</v>
      </c>
      <c r="I7842">
        <f>'Previous Trades Import_OMS Quer'!I7842</f>
        <v>0</v>
      </c>
      <c r="J7842">
        <f>'Previous Trades Import_OMS Quer'!J7842</f>
        <v>0</v>
      </c>
      <c r="K7842">
        <f>'Previous Trades Import_OMS Quer'!K7842</f>
        <v>0</v>
      </c>
      <c r="L7842">
        <f>'Previous Trades Import_OMS Quer'!L7842</f>
        <v>0</v>
      </c>
      <c r="M7842">
        <f>'Previous Trades Import_OMS Quer'!M7842</f>
        <v>0</v>
      </c>
      <c r="N7842">
        <f>'Previous Trades Import_OMS Quer'!N7842</f>
        <v>0</v>
      </c>
      <c r="O7842" t="str">
        <f>CLEAN('Previous Trades Import_OMS Quer'!O7842)</f>
        <v/>
      </c>
      <c r="Q7842" s="25">
        <f t="shared" si="244"/>
        <v>0</v>
      </c>
      <c r="R7842" s="25" t="e">
        <f>VLOOKUP(O7842,'Currency Balance'!$O$3:$Q$32,3,0)</f>
        <v>#N/A</v>
      </c>
      <c r="S7842" t="e">
        <f t="shared" si="245"/>
        <v>#N/A</v>
      </c>
    </row>
    <row r="7843" spans="1:19">
      <c r="A7843">
        <f>'Previous Trades Import_OMS Quer'!A7843</f>
        <v>0</v>
      </c>
      <c r="B7843">
        <f>'Previous Trades Import_OMS Quer'!B7843</f>
        <v>0</v>
      </c>
      <c r="C7843" s="22">
        <f>'Previous Trades Import_OMS Quer'!C7843</f>
        <v>0</v>
      </c>
      <c r="D7843">
        <f>'Previous Trades Import_OMS Quer'!D7843</f>
        <v>0</v>
      </c>
      <c r="E7843" s="22">
        <f>'Previous Trades Import_OMS Quer'!E7843</f>
        <v>0</v>
      </c>
      <c r="F7843">
        <f>'Previous Trades Import_OMS Quer'!F7843</f>
        <v>0</v>
      </c>
      <c r="G7843">
        <f>'Previous Trades Import_OMS Quer'!G7843</f>
        <v>0</v>
      </c>
      <c r="H7843">
        <f>'Previous Trades Import_OMS Quer'!H7843</f>
        <v>0</v>
      </c>
      <c r="I7843">
        <f>'Previous Trades Import_OMS Quer'!I7843</f>
        <v>0</v>
      </c>
      <c r="J7843">
        <f>'Previous Trades Import_OMS Quer'!J7843</f>
        <v>0</v>
      </c>
      <c r="K7843">
        <f>'Previous Trades Import_OMS Quer'!K7843</f>
        <v>0</v>
      </c>
      <c r="L7843">
        <f>'Previous Trades Import_OMS Quer'!L7843</f>
        <v>0</v>
      </c>
      <c r="M7843">
        <f>'Previous Trades Import_OMS Quer'!M7843</f>
        <v>0</v>
      </c>
      <c r="N7843">
        <f>'Previous Trades Import_OMS Quer'!N7843</f>
        <v>0</v>
      </c>
      <c r="O7843" t="str">
        <f>CLEAN('Previous Trades Import_OMS Quer'!O7843)</f>
        <v/>
      </c>
      <c r="Q7843" s="25">
        <f t="shared" si="244"/>
        <v>0</v>
      </c>
      <c r="R7843" s="25" t="e">
        <f>VLOOKUP(O7843,'Currency Balance'!$O$3:$Q$32,3,0)</f>
        <v>#N/A</v>
      </c>
      <c r="S7843" t="e">
        <f t="shared" si="245"/>
        <v>#N/A</v>
      </c>
    </row>
    <row r="7844" spans="1:19">
      <c r="A7844">
        <f>'Previous Trades Import_OMS Quer'!A7844</f>
        <v>0</v>
      </c>
      <c r="B7844">
        <f>'Previous Trades Import_OMS Quer'!B7844</f>
        <v>0</v>
      </c>
      <c r="C7844" s="22">
        <f>'Previous Trades Import_OMS Quer'!C7844</f>
        <v>0</v>
      </c>
      <c r="D7844">
        <f>'Previous Trades Import_OMS Quer'!D7844</f>
        <v>0</v>
      </c>
      <c r="E7844" s="22">
        <f>'Previous Trades Import_OMS Quer'!E7844</f>
        <v>0</v>
      </c>
      <c r="F7844">
        <f>'Previous Trades Import_OMS Quer'!F7844</f>
        <v>0</v>
      </c>
      <c r="G7844">
        <f>'Previous Trades Import_OMS Quer'!G7844</f>
        <v>0</v>
      </c>
      <c r="H7844">
        <f>'Previous Trades Import_OMS Quer'!H7844</f>
        <v>0</v>
      </c>
      <c r="I7844">
        <f>'Previous Trades Import_OMS Quer'!I7844</f>
        <v>0</v>
      </c>
      <c r="J7844">
        <f>'Previous Trades Import_OMS Quer'!J7844</f>
        <v>0</v>
      </c>
      <c r="K7844">
        <f>'Previous Trades Import_OMS Quer'!K7844</f>
        <v>0</v>
      </c>
      <c r="L7844">
        <f>'Previous Trades Import_OMS Quer'!L7844</f>
        <v>0</v>
      </c>
      <c r="M7844">
        <f>'Previous Trades Import_OMS Quer'!M7844</f>
        <v>0</v>
      </c>
      <c r="N7844">
        <f>'Previous Trades Import_OMS Quer'!N7844</f>
        <v>0</v>
      </c>
      <c r="O7844" t="str">
        <f>CLEAN('Previous Trades Import_OMS Quer'!O7844)</f>
        <v/>
      </c>
      <c r="Q7844" s="25">
        <f t="shared" si="244"/>
        <v>0</v>
      </c>
      <c r="R7844" s="25" t="e">
        <f>VLOOKUP(O7844,'Currency Balance'!$O$3:$Q$32,3,0)</f>
        <v>#N/A</v>
      </c>
      <c r="S7844" t="e">
        <f t="shared" si="245"/>
        <v>#N/A</v>
      </c>
    </row>
    <row r="7845" spans="1:19">
      <c r="A7845">
        <f>'Previous Trades Import_OMS Quer'!A7845</f>
        <v>0</v>
      </c>
      <c r="B7845">
        <f>'Previous Trades Import_OMS Quer'!B7845</f>
        <v>0</v>
      </c>
      <c r="C7845" s="22">
        <f>'Previous Trades Import_OMS Quer'!C7845</f>
        <v>0</v>
      </c>
      <c r="D7845">
        <f>'Previous Trades Import_OMS Quer'!D7845</f>
        <v>0</v>
      </c>
      <c r="E7845" s="22">
        <f>'Previous Trades Import_OMS Quer'!E7845</f>
        <v>0</v>
      </c>
      <c r="F7845">
        <f>'Previous Trades Import_OMS Quer'!F7845</f>
        <v>0</v>
      </c>
      <c r="G7845">
        <f>'Previous Trades Import_OMS Quer'!G7845</f>
        <v>0</v>
      </c>
      <c r="H7845">
        <f>'Previous Trades Import_OMS Quer'!H7845</f>
        <v>0</v>
      </c>
      <c r="I7845">
        <f>'Previous Trades Import_OMS Quer'!I7845</f>
        <v>0</v>
      </c>
      <c r="J7845">
        <f>'Previous Trades Import_OMS Quer'!J7845</f>
        <v>0</v>
      </c>
      <c r="K7845">
        <f>'Previous Trades Import_OMS Quer'!K7845</f>
        <v>0</v>
      </c>
      <c r="L7845">
        <f>'Previous Trades Import_OMS Quer'!L7845</f>
        <v>0</v>
      </c>
      <c r="M7845">
        <f>'Previous Trades Import_OMS Quer'!M7845</f>
        <v>0</v>
      </c>
      <c r="N7845">
        <f>'Previous Trades Import_OMS Quer'!N7845</f>
        <v>0</v>
      </c>
      <c r="O7845" t="str">
        <f>CLEAN('Previous Trades Import_OMS Quer'!O7845)</f>
        <v/>
      </c>
      <c r="Q7845" s="25">
        <f t="shared" si="244"/>
        <v>0</v>
      </c>
      <c r="R7845" s="25" t="e">
        <f>VLOOKUP(O7845,'Currency Balance'!$O$3:$Q$32,3,0)</f>
        <v>#N/A</v>
      </c>
      <c r="S7845" t="e">
        <f t="shared" si="245"/>
        <v>#N/A</v>
      </c>
    </row>
    <row r="7846" spans="1:19">
      <c r="A7846">
        <f>'Previous Trades Import_OMS Quer'!A7846</f>
        <v>0</v>
      </c>
      <c r="B7846">
        <f>'Previous Trades Import_OMS Quer'!B7846</f>
        <v>0</v>
      </c>
      <c r="C7846" s="22">
        <f>'Previous Trades Import_OMS Quer'!C7846</f>
        <v>0</v>
      </c>
      <c r="D7846">
        <f>'Previous Trades Import_OMS Quer'!D7846</f>
        <v>0</v>
      </c>
      <c r="E7846" s="22">
        <f>'Previous Trades Import_OMS Quer'!E7846</f>
        <v>0</v>
      </c>
      <c r="F7846">
        <f>'Previous Trades Import_OMS Quer'!F7846</f>
        <v>0</v>
      </c>
      <c r="G7846">
        <f>'Previous Trades Import_OMS Quer'!G7846</f>
        <v>0</v>
      </c>
      <c r="H7846">
        <f>'Previous Trades Import_OMS Quer'!H7846</f>
        <v>0</v>
      </c>
      <c r="I7846">
        <f>'Previous Trades Import_OMS Quer'!I7846</f>
        <v>0</v>
      </c>
      <c r="J7846">
        <f>'Previous Trades Import_OMS Quer'!J7846</f>
        <v>0</v>
      </c>
      <c r="K7846">
        <f>'Previous Trades Import_OMS Quer'!K7846</f>
        <v>0</v>
      </c>
      <c r="L7846">
        <f>'Previous Trades Import_OMS Quer'!L7846</f>
        <v>0</v>
      </c>
      <c r="M7846">
        <f>'Previous Trades Import_OMS Quer'!M7846</f>
        <v>0</v>
      </c>
      <c r="N7846">
        <f>'Previous Trades Import_OMS Quer'!N7846</f>
        <v>0</v>
      </c>
      <c r="O7846" t="str">
        <f>CLEAN('Previous Trades Import_OMS Quer'!O7846)</f>
        <v/>
      </c>
      <c r="Q7846" s="25">
        <f t="shared" si="244"/>
        <v>0</v>
      </c>
      <c r="R7846" s="25" t="e">
        <f>VLOOKUP(O7846,'Currency Balance'!$O$3:$Q$32,3,0)</f>
        <v>#N/A</v>
      </c>
      <c r="S7846" t="e">
        <f t="shared" si="245"/>
        <v>#N/A</v>
      </c>
    </row>
    <row r="7847" spans="1:19">
      <c r="A7847">
        <f>'Previous Trades Import_OMS Quer'!A7847</f>
        <v>0</v>
      </c>
      <c r="B7847">
        <f>'Previous Trades Import_OMS Quer'!B7847</f>
        <v>0</v>
      </c>
      <c r="C7847" s="22">
        <f>'Previous Trades Import_OMS Quer'!C7847</f>
        <v>0</v>
      </c>
      <c r="D7847">
        <f>'Previous Trades Import_OMS Quer'!D7847</f>
        <v>0</v>
      </c>
      <c r="E7847" s="22">
        <f>'Previous Trades Import_OMS Quer'!E7847</f>
        <v>0</v>
      </c>
      <c r="F7847">
        <f>'Previous Trades Import_OMS Quer'!F7847</f>
        <v>0</v>
      </c>
      <c r="G7847">
        <f>'Previous Trades Import_OMS Quer'!G7847</f>
        <v>0</v>
      </c>
      <c r="H7847">
        <f>'Previous Trades Import_OMS Quer'!H7847</f>
        <v>0</v>
      </c>
      <c r="I7847">
        <f>'Previous Trades Import_OMS Quer'!I7847</f>
        <v>0</v>
      </c>
      <c r="J7847">
        <f>'Previous Trades Import_OMS Quer'!J7847</f>
        <v>0</v>
      </c>
      <c r="K7847">
        <f>'Previous Trades Import_OMS Quer'!K7847</f>
        <v>0</v>
      </c>
      <c r="L7847">
        <f>'Previous Trades Import_OMS Quer'!L7847</f>
        <v>0</v>
      </c>
      <c r="M7847">
        <f>'Previous Trades Import_OMS Quer'!M7847</f>
        <v>0</v>
      </c>
      <c r="N7847">
        <f>'Previous Trades Import_OMS Quer'!N7847</f>
        <v>0</v>
      </c>
      <c r="O7847" t="str">
        <f>CLEAN('Previous Trades Import_OMS Quer'!O7847)</f>
        <v/>
      </c>
      <c r="Q7847" s="25">
        <f t="shared" si="244"/>
        <v>0</v>
      </c>
      <c r="R7847" s="25" t="e">
        <f>VLOOKUP(O7847,'Currency Balance'!$O$3:$Q$32,3,0)</f>
        <v>#N/A</v>
      </c>
      <c r="S7847" t="e">
        <f t="shared" si="245"/>
        <v>#N/A</v>
      </c>
    </row>
    <row r="7848" spans="1:19">
      <c r="A7848">
        <f>'Previous Trades Import_OMS Quer'!A7848</f>
        <v>0</v>
      </c>
      <c r="B7848">
        <f>'Previous Trades Import_OMS Quer'!B7848</f>
        <v>0</v>
      </c>
      <c r="C7848" s="22">
        <f>'Previous Trades Import_OMS Quer'!C7848</f>
        <v>0</v>
      </c>
      <c r="D7848">
        <f>'Previous Trades Import_OMS Quer'!D7848</f>
        <v>0</v>
      </c>
      <c r="E7848" s="22">
        <f>'Previous Trades Import_OMS Quer'!E7848</f>
        <v>0</v>
      </c>
      <c r="F7848">
        <f>'Previous Trades Import_OMS Quer'!F7848</f>
        <v>0</v>
      </c>
      <c r="G7848">
        <f>'Previous Trades Import_OMS Quer'!G7848</f>
        <v>0</v>
      </c>
      <c r="H7848">
        <f>'Previous Trades Import_OMS Quer'!H7848</f>
        <v>0</v>
      </c>
      <c r="I7848">
        <f>'Previous Trades Import_OMS Quer'!I7848</f>
        <v>0</v>
      </c>
      <c r="J7848">
        <f>'Previous Trades Import_OMS Quer'!J7848</f>
        <v>0</v>
      </c>
      <c r="K7848">
        <f>'Previous Trades Import_OMS Quer'!K7848</f>
        <v>0</v>
      </c>
      <c r="L7848">
        <f>'Previous Trades Import_OMS Quer'!L7848</f>
        <v>0</v>
      </c>
      <c r="M7848">
        <f>'Previous Trades Import_OMS Quer'!M7848</f>
        <v>0</v>
      </c>
      <c r="N7848">
        <f>'Previous Trades Import_OMS Quer'!N7848</f>
        <v>0</v>
      </c>
      <c r="O7848" t="str">
        <f>CLEAN('Previous Trades Import_OMS Quer'!O7848)</f>
        <v/>
      </c>
      <c r="Q7848" s="25">
        <f t="shared" si="244"/>
        <v>0</v>
      </c>
      <c r="R7848" s="25" t="e">
        <f>VLOOKUP(O7848,'Currency Balance'!$O$3:$Q$32,3,0)</f>
        <v>#N/A</v>
      </c>
      <c r="S7848" t="e">
        <f t="shared" si="245"/>
        <v>#N/A</v>
      </c>
    </row>
    <row r="7849" spans="1:19">
      <c r="A7849">
        <f>'Previous Trades Import_OMS Quer'!A7849</f>
        <v>0</v>
      </c>
      <c r="B7849">
        <f>'Previous Trades Import_OMS Quer'!B7849</f>
        <v>0</v>
      </c>
      <c r="C7849" s="22">
        <f>'Previous Trades Import_OMS Quer'!C7849</f>
        <v>0</v>
      </c>
      <c r="D7849">
        <f>'Previous Trades Import_OMS Quer'!D7849</f>
        <v>0</v>
      </c>
      <c r="E7849" s="22">
        <f>'Previous Trades Import_OMS Quer'!E7849</f>
        <v>0</v>
      </c>
      <c r="F7849">
        <f>'Previous Trades Import_OMS Quer'!F7849</f>
        <v>0</v>
      </c>
      <c r="G7849">
        <f>'Previous Trades Import_OMS Quer'!G7849</f>
        <v>0</v>
      </c>
      <c r="H7849">
        <f>'Previous Trades Import_OMS Quer'!H7849</f>
        <v>0</v>
      </c>
      <c r="I7849">
        <f>'Previous Trades Import_OMS Quer'!I7849</f>
        <v>0</v>
      </c>
      <c r="J7849">
        <f>'Previous Trades Import_OMS Quer'!J7849</f>
        <v>0</v>
      </c>
      <c r="K7849">
        <f>'Previous Trades Import_OMS Quer'!K7849</f>
        <v>0</v>
      </c>
      <c r="L7849">
        <f>'Previous Trades Import_OMS Quer'!L7849</f>
        <v>0</v>
      </c>
      <c r="M7849">
        <f>'Previous Trades Import_OMS Quer'!M7849</f>
        <v>0</v>
      </c>
      <c r="N7849">
        <f>'Previous Trades Import_OMS Quer'!N7849</f>
        <v>0</v>
      </c>
      <c r="O7849" t="str">
        <f>CLEAN('Previous Trades Import_OMS Quer'!O7849)</f>
        <v/>
      </c>
      <c r="Q7849" s="25">
        <f t="shared" si="244"/>
        <v>0</v>
      </c>
      <c r="R7849" s="25" t="e">
        <f>VLOOKUP(O7849,'Currency Balance'!$O$3:$Q$32,3,0)</f>
        <v>#N/A</v>
      </c>
      <c r="S7849" t="e">
        <f t="shared" si="245"/>
        <v>#N/A</v>
      </c>
    </row>
    <row r="7850" spans="1:19">
      <c r="A7850">
        <f>'Previous Trades Import_OMS Quer'!A7850</f>
        <v>0</v>
      </c>
      <c r="B7850">
        <f>'Previous Trades Import_OMS Quer'!B7850</f>
        <v>0</v>
      </c>
      <c r="C7850" s="22">
        <f>'Previous Trades Import_OMS Quer'!C7850</f>
        <v>0</v>
      </c>
      <c r="D7850">
        <f>'Previous Trades Import_OMS Quer'!D7850</f>
        <v>0</v>
      </c>
      <c r="E7850" s="22">
        <f>'Previous Trades Import_OMS Quer'!E7850</f>
        <v>0</v>
      </c>
      <c r="F7850">
        <f>'Previous Trades Import_OMS Quer'!F7850</f>
        <v>0</v>
      </c>
      <c r="G7850">
        <f>'Previous Trades Import_OMS Quer'!G7850</f>
        <v>0</v>
      </c>
      <c r="H7850">
        <f>'Previous Trades Import_OMS Quer'!H7850</f>
        <v>0</v>
      </c>
      <c r="I7850">
        <f>'Previous Trades Import_OMS Quer'!I7850</f>
        <v>0</v>
      </c>
      <c r="J7850">
        <f>'Previous Trades Import_OMS Quer'!J7850</f>
        <v>0</v>
      </c>
      <c r="K7850">
        <f>'Previous Trades Import_OMS Quer'!K7850</f>
        <v>0</v>
      </c>
      <c r="L7850">
        <f>'Previous Trades Import_OMS Quer'!L7850</f>
        <v>0</v>
      </c>
      <c r="M7850">
        <f>'Previous Trades Import_OMS Quer'!M7850</f>
        <v>0</v>
      </c>
      <c r="N7850">
        <f>'Previous Trades Import_OMS Quer'!N7850</f>
        <v>0</v>
      </c>
      <c r="O7850" t="str">
        <f>CLEAN('Previous Trades Import_OMS Quer'!O7850)</f>
        <v/>
      </c>
      <c r="Q7850" s="25">
        <f t="shared" si="244"/>
        <v>0</v>
      </c>
      <c r="R7850" s="25" t="e">
        <f>VLOOKUP(O7850,'Currency Balance'!$O$3:$Q$32,3,0)</f>
        <v>#N/A</v>
      </c>
      <c r="S7850" t="e">
        <f t="shared" si="245"/>
        <v>#N/A</v>
      </c>
    </row>
    <row r="7851" spans="1:19">
      <c r="A7851">
        <f>'Previous Trades Import_OMS Quer'!A7851</f>
        <v>0</v>
      </c>
      <c r="B7851">
        <f>'Previous Trades Import_OMS Quer'!B7851</f>
        <v>0</v>
      </c>
      <c r="C7851" s="22">
        <f>'Previous Trades Import_OMS Quer'!C7851</f>
        <v>0</v>
      </c>
      <c r="D7851">
        <f>'Previous Trades Import_OMS Quer'!D7851</f>
        <v>0</v>
      </c>
      <c r="E7851" s="22">
        <f>'Previous Trades Import_OMS Quer'!E7851</f>
        <v>0</v>
      </c>
      <c r="F7851">
        <f>'Previous Trades Import_OMS Quer'!F7851</f>
        <v>0</v>
      </c>
      <c r="G7851">
        <f>'Previous Trades Import_OMS Quer'!G7851</f>
        <v>0</v>
      </c>
      <c r="H7851">
        <f>'Previous Trades Import_OMS Quer'!H7851</f>
        <v>0</v>
      </c>
      <c r="I7851">
        <f>'Previous Trades Import_OMS Quer'!I7851</f>
        <v>0</v>
      </c>
      <c r="J7851">
        <f>'Previous Trades Import_OMS Quer'!J7851</f>
        <v>0</v>
      </c>
      <c r="K7851">
        <f>'Previous Trades Import_OMS Quer'!K7851</f>
        <v>0</v>
      </c>
      <c r="L7851">
        <f>'Previous Trades Import_OMS Quer'!L7851</f>
        <v>0</v>
      </c>
      <c r="M7851">
        <f>'Previous Trades Import_OMS Quer'!M7851</f>
        <v>0</v>
      </c>
      <c r="N7851">
        <f>'Previous Trades Import_OMS Quer'!N7851</f>
        <v>0</v>
      </c>
      <c r="O7851" t="str">
        <f>CLEAN('Previous Trades Import_OMS Quer'!O7851)</f>
        <v/>
      </c>
      <c r="Q7851" s="25">
        <f t="shared" si="244"/>
        <v>0</v>
      </c>
      <c r="R7851" s="25" t="e">
        <f>VLOOKUP(O7851,'Currency Balance'!$O$3:$Q$32,3,0)</f>
        <v>#N/A</v>
      </c>
      <c r="S7851" t="e">
        <f t="shared" si="245"/>
        <v>#N/A</v>
      </c>
    </row>
    <row r="7852" spans="1:19">
      <c r="A7852">
        <f>'Previous Trades Import_OMS Quer'!A7852</f>
        <v>0</v>
      </c>
      <c r="B7852">
        <f>'Previous Trades Import_OMS Quer'!B7852</f>
        <v>0</v>
      </c>
      <c r="C7852" s="22">
        <f>'Previous Trades Import_OMS Quer'!C7852</f>
        <v>0</v>
      </c>
      <c r="D7852">
        <f>'Previous Trades Import_OMS Quer'!D7852</f>
        <v>0</v>
      </c>
      <c r="E7852" s="22">
        <f>'Previous Trades Import_OMS Quer'!E7852</f>
        <v>0</v>
      </c>
      <c r="F7852">
        <f>'Previous Trades Import_OMS Quer'!F7852</f>
        <v>0</v>
      </c>
      <c r="G7852">
        <f>'Previous Trades Import_OMS Quer'!G7852</f>
        <v>0</v>
      </c>
      <c r="H7852">
        <f>'Previous Trades Import_OMS Quer'!H7852</f>
        <v>0</v>
      </c>
      <c r="I7852">
        <f>'Previous Trades Import_OMS Quer'!I7852</f>
        <v>0</v>
      </c>
      <c r="J7852">
        <f>'Previous Trades Import_OMS Quer'!J7852</f>
        <v>0</v>
      </c>
      <c r="K7852">
        <f>'Previous Trades Import_OMS Quer'!K7852</f>
        <v>0</v>
      </c>
      <c r="L7852">
        <f>'Previous Trades Import_OMS Quer'!L7852</f>
        <v>0</v>
      </c>
      <c r="M7852">
        <f>'Previous Trades Import_OMS Quer'!M7852</f>
        <v>0</v>
      </c>
      <c r="N7852">
        <f>'Previous Trades Import_OMS Quer'!N7852</f>
        <v>0</v>
      </c>
      <c r="O7852" t="str">
        <f>CLEAN('Previous Trades Import_OMS Quer'!O7852)</f>
        <v/>
      </c>
      <c r="Q7852" s="25">
        <f t="shared" si="244"/>
        <v>0</v>
      </c>
      <c r="R7852" s="25" t="e">
        <f>VLOOKUP(O7852,'Currency Balance'!$O$3:$Q$32,3,0)</f>
        <v>#N/A</v>
      </c>
      <c r="S7852" t="e">
        <f t="shared" si="245"/>
        <v>#N/A</v>
      </c>
    </row>
    <row r="7853" spans="1:19">
      <c r="A7853">
        <f>'Previous Trades Import_OMS Quer'!A7853</f>
        <v>0</v>
      </c>
      <c r="B7853">
        <f>'Previous Trades Import_OMS Quer'!B7853</f>
        <v>0</v>
      </c>
      <c r="C7853" s="22">
        <f>'Previous Trades Import_OMS Quer'!C7853</f>
        <v>0</v>
      </c>
      <c r="D7853">
        <f>'Previous Trades Import_OMS Quer'!D7853</f>
        <v>0</v>
      </c>
      <c r="E7853" s="22">
        <f>'Previous Trades Import_OMS Quer'!E7853</f>
        <v>0</v>
      </c>
      <c r="F7853">
        <f>'Previous Trades Import_OMS Quer'!F7853</f>
        <v>0</v>
      </c>
      <c r="G7853">
        <f>'Previous Trades Import_OMS Quer'!G7853</f>
        <v>0</v>
      </c>
      <c r="H7853">
        <f>'Previous Trades Import_OMS Quer'!H7853</f>
        <v>0</v>
      </c>
      <c r="I7853">
        <f>'Previous Trades Import_OMS Quer'!I7853</f>
        <v>0</v>
      </c>
      <c r="J7853">
        <f>'Previous Trades Import_OMS Quer'!J7853</f>
        <v>0</v>
      </c>
      <c r="K7853">
        <f>'Previous Trades Import_OMS Quer'!K7853</f>
        <v>0</v>
      </c>
      <c r="L7853">
        <f>'Previous Trades Import_OMS Quer'!L7853</f>
        <v>0</v>
      </c>
      <c r="M7853">
        <f>'Previous Trades Import_OMS Quer'!M7853</f>
        <v>0</v>
      </c>
      <c r="N7853">
        <f>'Previous Trades Import_OMS Quer'!N7853</f>
        <v>0</v>
      </c>
      <c r="O7853" t="str">
        <f>CLEAN('Previous Trades Import_OMS Quer'!O7853)</f>
        <v/>
      </c>
      <c r="Q7853" s="25">
        <f t="shared" si="244"/>
        <v>0</v>
      </c>
      <c r="R7853" s="25" t="e">
        <f>VLOOKUP(O7853,'Currency Balance'!$O$3:$Q$32,3,0)</f>
        <v>#N/A</v>
      </c>
      <c r="S7853" t="e">
        <f t="shared" si="245"/>
        <v>#N/A</v>
      </c>
    </row>
    <row r="7854" spans="1:19">
      <c r="A7854">
        <f>'Previous Trades Import_OMS Quer'!A7854</f>
        <v>0</v>
      </c>
      <c r="B7854">
        <f>'Previous Trades Import_OMS Quer'!B7854</f>
        <v>0</v>
      </c>
      <c r="C7854" s="22">
        <f>'Previous Trades Import_OMS Quer'!C7854</f>
        <v>0</v>
      </c>
      <c r="D7854">
        <f>'Previous Trades Import_OMS Quer'!D7854</f>
        <v>0</v>
      </c>
      <c r="E7854" s="22">
        <f>'Previous Trades Import_OMS Quer'!E7854</f>
        <v>0</v>
      </c>
      <c r="F7854">
        <f>'Previous Trades Import_OMS Quer'!F7854</f>
        <v>0</v>
      </c>
      <c r="G7854">
        <f>'Previous Trades Import_OMS Quer'!G7854</f>
        <v>0</v>
      </c>
      <c r="H7854">
        <f>'Previous Trades Import_OMS Quer'!H7854</f>
        <v>0</v>
      </c>
      <c r="I7854">
        <f>'Previous Trades Import_OMS Quer'!I7854</f>
        <v>0</v>
      </c>
      <c r="J7854">
        <f>'Previous Trades Import_OMS Quer'!J7854</f>
        <v>0</v>
      </c>
      <c r="K7854">
        <f>'Previous Trades Import_OMS Quer'!K7854</f>
        <v>0</v>
      </c>
      <c r="L7854">
        <f>'Previous Trades Import_OMS Quer'!L7854</f>
        <v>0</v>
      </c>
      <c r="M7854">
        <f>'Previous Trades Import_OMS Quer'!M7854</f>
        <v>0</v>
      </c>
      <c r="N7854">
        <f>'Previous Trades Import_OMS Quer'!N7854</f>
        <v>0</v>
      </c>
      <c r="O7854" t="str">
        <f>CLEAN('Previous Trades Import_OMS Quer'!O7854)</f>
        <v/>
      </c>
      <c r="Q7854" s="25">
        <f t="shared" si="244"/>
        <v>0</v>
      </c>
      <c r="R7854" s="25" t="e">
        <f>VLOOKUP(O7854,'Currency Balance'!$O$3:$Q$32,3,0)</f>
        <v>#N/A</v>
      </c>
      <c r="S7854" t="e">
        <f t="shared" si="245"/>
        <v>#N/A</v>
      </c>
    </row>
    <row r="7855" spans="1:19">
      <c r="A7855">
        <f>'Previous Trades Import_OMS Quer'!A7855</f>
        <v>0</v>
      </c>
      <c r="B7855">
        <f>'Previous Trades Import_OMS Quer'!B7855</f>
        <v>0</v>
      </c>
      <c r="C7855" s="22">
        <f>'Previous Trades Import_OMS Quer'!C7855</f>
        <v>0</v>
      </c>
      <c r="D7855">
        <f>'Previous Trades Import_OMS Quer'!D7855</f>
        <v>0</v>
      </c>
      <c r="E7855" s="22">
        <f>'Previous Trades Import_OMS Quer'!E7855</f>
        <v>0</v>
      </c>
      <c r="F7855">
        <f>'Previous Trades Import_OMS Quer'!F7855</f>
        <v>0</v>
      </c>
      <c r="G7855">
        <f>'Previous Trades Import_OMS Quer'!G7855</f>
        <v>0</v>
      </c>
      <c r="H7855">
        <f>'Previous Trades Import_OMS Quer'!H7855</f>
        <v>0</v>
      </c>
      <c r="I7855">
        <f>'Previous Trades Import_OMS Quer'!I7855</f>
        <v>0</v>
      </c>
      <c r="J7855">
        <f>'Previous Trades Import_OMS Quer'!J7855</f>
        <v>0</v>
      </c>
      <c r="K7855">
        <f>'Previous Trades Import_OMS Quer'!K7855</f>
        <v>0</v>
      </c>
      <c r="L7855">
        <f>'Previous Trades Import_OMS Quer'!L7855</f>
        <v>0</v>
      </c>
      <c r="M7855">
        <f>'Previous Trades Import_OMS Quer'!M7855</f>
        <v>0</v>
      </c>
      <c r="N7855">
        <f>'Previous Trades Import_OMS Quer'!N7855</f>
        <v>0</v>
      </c>
      <c r="O7855" t="str">
        <f>CLEAN('Previous Trades Import_OMS Quer'!O7855)</f>
        <v/>
      </c>
      <c r="Q7855" s="25">
        <f t="shared" si="244"/>
        <v>0</v>
      </c>
      <c r="R7855" s="25" t="e">
        <f>VLOOKUP(O7855,'Currency Balance'!$O$3:$Q$32,3,0)</f>
        <v>#N/A</v>
      </c>
      <c r="S7855" t="e">
        <f t="shared" si="245"/>
        <v>#N/A</v>
      </c>
    </row>
    <row r="7856" spans="1:19">
      <c r="A7856">
        <f>'Previous Trades Import_OMS Quer'!A7856</f>
        <v>0</v>
      </c>
      <c r="B7856">
        <f>'Previous Trades Import_OMS Quer'!B7856</f>
        <v>0</v>
      </c>
      <c r="C7856" s="22">
        <f>'Previous Trades Import_OMS Quer'!C7856</f>
        <v>0</v>
      </c>
      <c r="D7856">
        <f>'Previous Trades Import_OMS Quer'!D7856</f>
        <v>0</v>
      </c>
      <c r="E7856" s="22">
        <f>'Previous Trades Import_OMS Quer'!E7856</f>
        <v>0</v>
      </c>
      <c r="F7856">
        <f>'Previous Trades Import_OMS Quer'!F7856</f>
        <v>0</v>
      </c>
      <c r="G7856">
        <f>'Previous Trades Import_OMS Quer'!G7856</f>
        <v>0</v>
      </c>
      <c r="H7856">
        <f>'Previous Trades Import_OMS Quer'!H7856</f>
        <v>0</v>
      </c>
      <c r="I7856">
        <f>'Previous Trades Import_OMS Quer'!I7856</f>
        <v>0</v>
      </c>
      <c r="J7856">
        <f>'Previous Trades Import_OMS Quer'!J7856</f>
        <v>0</v>
      </c>
      <c r="K7856">
        <f>'Previous Trades Import_OMS Quer'!K7856</f>
        <v>0</v>
      </c>
      <c r="L7856">
        <f>'Previous Trades Import_OMS Quer'!L7856</f>
        <v>0</v>
      </c>
      <c r="M7856">
        <f>'Previous Trades Import_OMS Quer'!M7856</f>
        <v>0</v>
      </c>
      <c r="N7856">
        <f>'Previous Trades Import_OMS Quer'!N7856</f>
        <v>0</v>
      </c>
      <c r="O7856" t="str">
        <f>CLEAN('Previous Trades Import_OMS Quer'!O7856)</f>
        <v/>
      </c>
      <c r="Q7856" s="25">
        <f t="shared" si="244"/>
        <v>0</v>
      </c>
      <c r="R7856" s="25" t="e">
        <f>VLOOKUP(O7856,'Currency Balance'!$O$3:$Q$32,3,0)</f>
        <v>#N/A</v>
      </c>
      <c r="S7856" t="e">
        <f t="shared" si="245"/>
        <v>#N/A</v>
      </c>
    </row>
    <row r="7857" spans="1:19">
      <c r="A7857">
        <f>'Previous Trades Import_OMS Quer'!A7857</f>
        <v>0</v>
      </c>
      <c r="B7857">
        <f>'Previous Trades Import_OMS Quer'!B7857</f>
        <v>0</v>
      </c>
      <c r="C7857" s="22">
        <f>'Previous Trades Import_OMS Quer'!C7857</f>
        <v>0</v>
      </c>
      <c r="D7857">
        <f>'Previous Trades Import_OMS Quer'!D7857</f>
        <v>0</v>
      </c>
      <c r="E7857" s="22">
        <f>'Previous Trades Import_OMS Quer'!E7857</f>
        <v>0</v>
      </c>
      <c r="F7857">
        <f>'Previous Trades Import_OMS Quer'!F7857</f>
        <v>0</v>
      </c>
      <c r="G7857">
        <f>'Previous Trades Import_OMS Quer'!G7857</f>
        <v>0</v>
      </c>
      <c r="H7857">
        <f>'Previous Trades Import_OMS Quer'!H7857</f>
        <v>0</v>
      </c>
      <c r="I7857">
        <f>'Previous Trades Import_OMS Quer'!I7857</f>
        <v>0</v>
      </c>
      <c r="J7857">
        <f>'Previous Trades Import_OMS Quer'!J7857</f>
        <v>0</v>
      </c>
      <c r="K7857">
        <f>'Previous Trades Import_OMS Quer'!K7857</f>
        <v>0</v>
      </c>
      <c r="L7857">
        <f>'Previous Trades Import_OMS Quer'!L7857</f>
        <v>0</v>
      </c>
      <c r="M7857">
        <f>'Previous Trades Import_OMS Quer'!M7857</f>
        <v>0</v>
      </c>
      <c r="N7857">
        <f>'Previous Trades Import_OMS Quer'!N7857</f>
        <v>0</v>
      </c>
      <c r="O7857" t="str">
        <f>CLEAN('Previous Trades Import_OMS Quer'!O7857)</f>
        <v/>
      </c>
      <c r="Q7857" s="25">
        <f t="shared" si="244"/>
        <v>0</v>
      </c>
      <c r="R7857" s="25" t="e">
        <f>VLOOKUP(O7857,'Currency Balance'!$O$3:$Q$32,3,0)</f>
        <v>#N/A</v>
      </c>
      <c r="S7857" t="e">
        <f t="shared" si="245"/>
        <v>#N/A</v>
      </c>
    </row>
    <row r="7858" spans="1:19">
      <c r="A7858">
        <f>'Previous Trades Import_OMS Quer'!A7858</f>
        <v>0</v>
      </c>
      <c r="B7858">
        <f>'Previous Trades Import_OMS Quer'!B7858</f>
        <v>0</v>
      </c>
      <c r="C7858" s="22">
        <f>'Previous Trades Import_OMS Quer'!C7858</f>
        <v>0</v>
      </c>
      <c r="D7858">
        <f>'Previous Trades Import_OMS Quer'!D7858</f>
        <v>0</v>
      </c>
      <c r="E7858" s="22">
        <f>'Previous Trades Import_OMS Quer'!E7858</f>
        <v>0</v>
      </c>
      <c r="F7858">
        <f>'Previous Trades Import_OMS Quer'!F7858</f>
        <v>0</v>
      </c>
      <c r="G7858">
        <f>'Previous Trades Import_OMS Quer'!G7858</f>
        <v>0</v>
      </c>
      <c r="H7858">
        <f>'Previous Trades Import_OMS Quer'!H7858</f>
        <v>0</v>
      </c>
      <c r="I7858">
        <f>'Previous Trades Import_OMS Quer'!I7858</f>
        <v>0</v>
      </c>
      <c r="J7858">
        <f>'Previous Trades Import_OMS Quer'!J7858</f>
        <v>0</v>
      </c>
      <c r="K7858">
        <f>'Previous Trades Import_OMS Quer'!K7858</f>
        <v>0</v>
      </c>
      <c r="L7858">
        <f>'Previous Trades Import_OMS Quer'!L7858</f>
        <v>0</v>
      </c>
      <c r="M7858">
        <f>'Previous Trades Import_OMS Quer'!M7858</f>
        <v>0</v>
      </c>
      <c r="N7858">
        <f>'Previous Trades Import_OMS Quer'!N7858</f>
        <v>0</v>
      </c>
      <c r="O7858" t="str">
        <f>CLEAN('Previous Trades Import_OMS Quer'!O7858)</f>
        <v/>
      </c>
      <c r="Q7858" s="25">
        <f t="shared" si="244"/>
        <v>0</v>
      </c>
      <c r="R7858" s="25" t="e">
        <f>VLOOKUP(O7858,'Currency Balance'!$O$3:$Q$32,3,0)</f>
        <v>#N/A</v>
      </c>
      <c r="S7858" t="e">
        <f t="shared" si="245"/>
        <v>#N/A</v>
      </c>
    </row>
    <row r="7859" spans="1:19">
      <c r="A7859">
        <f>'Previous Trades Import_OMS Quer'!A7859</f>
        <v>0</v>
      </c>
      <c r="B7859">
        <f>'Previous Trades Import_OMS Quer'!B7859</f>
        <v>0</v>
      </c>
      <c r="C7859" s="22">
        <f>'Previous Trades Import_OMS Quer'!C7859</f>
        <v>0</v>
      </c>
      <c r="D7859">
        <f>'Previous Trades Import_OMS Quer'!D7859</f>
        <v>0</v>
      </c>
      <c r="E7859" s="22">
        <f>'Previous Trades Import_OMS Quer'!E7859</f>
        <v>0</v>
      </c>
      <c r="F7859">
        <f>'Previous Trades Import_OMS Quer'!F7859</f>
        <v>0</v>
      </c>
      <c r="G7859">
        <f>'Previous Trades Import_OMS Quer'!G7859</f>
        <v>0</v>
      </c>
      <c r="H7859">
        <f>'Previous Trades Import_OMS Quer'!H7859</f>
        <v>0</v>
      </c>
      <c r="I7859">
        <f>'Previous Trades Import_OMS Quer'!I7859</f>
        <v>0</v>
      </c>
      <c r="J7859">
        <f>'Previous Trades Import_OMS Quer'!J7859</f>
        <v>0</v>
      </c>
      <c r="K7859">
        <f>'Previous Trades Import_OMS Quer'!K7859</f>
        <v>0</v>
      </c>
      <c r="L7859">
        <f>'Previous Trades Import_OMS Quer'!L7859</f>
        <v>0</v>
      </c>
      <c r="M7859">
        <f>'Previous Trades Import_OMS Quer'!M7859</f>
        <v>0</v>
      </c>
      <c r="N7859">
        <f>'Previous Trades Import_OMS Quer'!N7859</f>
        <v>0</v>
      </c>
      <c r="O7859" t="str">
        <f>CLEAN('Previous Trades Import_OMS Quer'!O7859)</f>
        <v/>
      </c>
      <c r="Q7859" s="25">
        <f t="shared" si="244"/>
        <v>0</v>
      </c>
      <c r="R7859" s="25" t="e">
        <f>VLOOKUP(O7859,'Currency Balance'!$O$3:$Q$32,3,0)</f>
        <v>#N/A</v>
      </c>
      <c r="S7859" t="e">
        <f t="shared" si="245"/>
        <v>#N/A</v>
      </c>
    </row>
    <row r="7860" spans="1:19">
      <c r="A7860">
        <f>'Previous Trades Import_OMS Quer'!A7860</f>
        <v>0</v>
      </c>
      <c r="B7860">
        <f>'Previous Trades Import_OMS Quer'!B7860</f>
        <v>0</v>
      </c>
      <c r="C7860" s="22">
        <f>'Previous Trades Import_OMS Quer'!C7860</f>
        <v>0</v>
      </c>
      <c r="D7860">
        <f>'Previous Trades Import_OMS Quer'!D7860</f>
        <v>0</v>
      </c>
      <c r="E7860" s="22">
        <f>'Previous Trades Import_OMS Quer'!E7860</f>
        <v>0</v>
      </c>
      <c r="F7860">
        <f>'Previous Trades Import_OMS Quer'!F7860</f>
        <v>0</v>
      </c>
      <c r="G7860">
        <f>'Previous Trades Import_OMS Quer'!G7860</f>
        <v>0</v>
      </c>
      <c r="H7860">
        <f>'Previous Trades Import_OMS Quer'!H7860</f>
        <v>0</v>
      </c>
      <c r="I7860">
        <f>'Previous Trades Import_OMS Quer'!I7860</f>
        <v>0</v>
      </c>
      <c r="J7860">
        <f>'Previous Trades Import_OMS Quer'!J7860</f>
        <v>0</v>
      </c>
      <c r="K7860">
        <f>'Previous Trades Import_OMS Quer'!K7860</f>
        <v>0</v>
      </c>
      <c r="L7860">
        <f>'Previous Trades Import_OMS Quer'!L7860</f>
        <v>0</v>
      </c>
      <c r="M7860">
        <f>'Previous Trades Import_OMS Quer'!M7860</f>
        <v>0</v>
      </c>
      <c r="N7860">
        <f>'Previous Trades Import_OMS Quer'!N7860</f>
        <v>0</v>
      </c>
      <c r="O7860" t="str">
        <f>CLEAN('Previous Trades Import_OMS Quer'!O7860)</f>
        <v/>
      </c>
      <c r="Q7860" s="25">
        <f t="shared" si="244"/>
        <v>0</v>
      </c>
      <c r="R7860" s="25" t="e">
        <f>VLOOKUP(O7860,'Currency Balance'!$O$3:$Q$32,3,0)</f>
        <v>#N/A</v>
      </c>
      <c r="S7860" t="e">
        <f t="shared" si="245"/>
        <v>#N/A</v>
      </c>
    </row>
    <row r="7861" spans="1:19">
      <c r="A7861">
        <f>'Previous Trades Import_OMS Quer'!A7861</f>
        <v>0</v>
      </c>
      <c r="B7861">
        <f>'Previous Trades Import_OMS Quer'!B7861</f>
        <v>0</v>
      </c>
      <c r="C7861" s="22">
        <f>'Previous Trades Import_OMS Quer'!C7861</f>
        <v>0</v>
      </c>
      <c r="D7861">
        <f>'Previous Trades Import_OMS Quer'!D7861</f>
        <v>0</v>
      </c>
      <c r="E7861" s="22">
        <f>'Previous Trades Import_OMS Quer'!E7861</f>
        <v>0</v>
      </c>
      <c r="F7861">
        <f>'Previous Trades Import_OMS Quer'!F7861</f>
        <v>0</v>
      </c>
      <c r="G7861">
        <f>'Previous Trades Import_OMS Quer'!G7861</f>
        <v>0</v>
      </c>
      <c r="H7861">
        <f>'Previous Trades Import_OMS Quer'!H7861</f>
        <v>0</v>
      </c>
      <c r="I7861">
        <f>'Previous Trades Import_OMS Quer'!I7861</f>
        <v>0</v>
      </c>
      <c r="J7861">
        <f>'Previous Trades Import_OMS Quer'!J7861</f>
        <v>0</v>
      </c>
      <c r="K7861">
        <f>'Previous Trades Import_OMS Quer'!K7861</f>
        <v>0</v>
      </c>
      <c r="L7861">
        <f>'Previous Trades Import_OMS Quer'!L7861</f>
        <v>0</v>
      </c>
      <c r="M7861">
        <f>'Previous Trades Import_OMS Quer'!M7861</f>
        <v>0</v>
      </c>
      <c r="N7861">
        <f>'Previous Trades Import_OMS Quer'!N7861</f>
        <v>0</v>
      </c>
      <c r="O7861" t="str">
        <f>CLEAN('Previous Trades Import_OMS Quer'!O7861)</f>
        <v/>
      </c>
      <c r="Q7861" s="25">
        <f t="shared" si="244"/>
        <v>0</v>
      </c>
      <c r="R7861" s="25" t="e">
        <f>VLOOKUP(O7861,'Currency Balance'!$O$3:$Q$32,3,0)</f>
        <v>#N/A</v>
      </c>
      <c r="S7861" t="e">
        <f t="shared" si="245"/>
        <v>#N/A</v>
      </c>
    </row>
    <row r="7862" spans="1:19">
      <c r="A7862">
        <f>'Previous Trades Import_OMS Quer'!A7862</f>
        <v>0</v>
      </c>
      <c r="B7862">
        <f>'Previous Trades Import_OMS Quer'!B7862</f>
        <v>0</v>
      </c>
      <c r="C7862" s="22">
        <f>'Previous Trades Import_OMS Quer'!C7862</f>
        <v>0</v>
      </c>
      <c r="D7862">
        <f>'Previous Trades Import_OMS Quer'!D7862</f>
        <v>0</v>
      </c>
      <c r="E7862" s="22">
        <f>'Previous Trades Import_OMS Quer'!E7862</f>
        <v>0</v>
      </c>
      <c r="F7862">
        <f>'Previous Trades Import_OMS Quer'!F7862</f>
        <v>0</v>
      </c>
      <c r="G7862">
        <f>'Previous Trades Import_OMS Quer'!G7862</f>
        <v>0</v>
      </c>
      <c r="H7862">
        <f>'Previous Trades Import_OMS Quer'!H7862</f>
        <v>0</v>
      </c>
      <c r="I7862">
        <f>'Previous Trades Import_OMS Quer'!I7862</f>
        <v>0</v>
      </c>
      <c r="J7862">
        <f>'Previous Trades Import_OMS Quer'!J7862</f>
        <v>0</v>
      </c>
      <c r="K7862">
        <f>'Previous Trades Import_OMS Quer'!K7862</f>
        <v>0</v>
      </c>
      <c r="L7862">
        <f>'Previous Trades Import_OMS Quer'!L7862</f>
        <v>0</v>
      </c>
      <c r="M7862">
        <f>'Previous Trades Import_OMS Quer'!M7862</f>
        <v>0</v>
      </c>
      <c r="N7862">
        <f>'Previous Trades Import_OMS Quer'!N7862</f>
        <v>0</v>
      </c>
      <c r="O7862" t="str">
        <f>CLEAN('Previous Trades Import_OMS Quer'!O7862)</f>
        <v/>
      </c>
      <c r="Q7862" s="25">
        <f t="shared" si="244"/>
        <v>0</v>
      </c>
      <c r="R7862" s="25" t="e">
        <f>VLOOKUP(O7862,'Currency Balance'!$O$3:$Q$32,3,0)</f>
        <v>#N/A</v>
      </c>
      <c r="S7862" t="e">
        <f t="shared" si="245"/>
        <v>#N/A</v>
      </c>
    </row>
    <row r="7863" spans="1:19">
      <c r="A7863">
        <f>'Previous Trades Import_OMS Quer'!A7863</f>
        <v>0</v>
      </c>
      <c r="B7863">
        <f>'Previous Trades Import_OMS Quer'!B7863</f>
        <v>0</v>
      </c>
      <c r="C7863" s="22">
        <f>'Previous Trades Import_OMS Quer'!C7863</f>
        <v>0</v>
      </c>
      <c r="D7863">
        <f>'Previous Trades Import_OMS Quer'!D7863</f>
        <v>0</v>
      </c>
      <c r="E7863" s="22">
        <f>'Previous Trades Import_OMS Quer'!E7863</f>
        <v>0</v>
      </c>
      <c r="F7863">
        <f>'Previous Trades Import_OMS Quer'!F7863</f>
        <v>0</v>
      </c>
      <c r="G7863">
        <f>'Previous Trades Import_OMS Quer'!G7863</f>
        <v>0</v>
      </c>
      <c r="H7863">
        <f>'Previous Trades Import_OMS Quer'!H7863</f>
        <v>0</v>
      </c>
      <c r="I7863">
        <f>'Previous Trades Import_OMS Quer'!I7863</f>
        <v>0</v>
      </c>
      <c r="J7863">
        <f>'Previous Trades Import_OMS Quer'!J7863</f>
        <v>0</v>
      </c>
      <c r="K7863">
        <f>'Previous Trades Import_OMS Quer'!K7863</f>
        <v>0</v>
      </c>
      <c r="L7863">
        <f>'Previous Trades Import_OMS Quer'!L7863</f>
        <v>0</v>
      </c>
      <c r="M7863">
        <f>'Previous Trades Import_OMS Quer'!M7863</f>
        <v>0</v>
      </c>
      <c r="N7863">
        <f>'Previous Trades Import_OMS Quer'!N7863</f>
        <v>0</v>
      </c>
      <c r="O7863" t="str">
        <f>CLEAN('Previous Trades Import_OMS Quer'!O7863)</f>
        <v/>
      </c>
      <c r="Q7863" s="25">
        <f t="shared" si="244"/>
        <v>0</v>
      </c>
      <c r="R7863" s="25" t="e">
        <f>VLOOKUP(O7863,'Currency Balance'!$O$3:$Q$32,3,0)</f>
        <v>#N/A</v>
      </c>
      <c r="S7863" t="e">
        <f t="shared" si="245"/>
        <v>#N/A</v>
      </c>
    </row>
    <row r="7864" spans="1:19">
      <c r="A7864">
        <f>'Previous Trades Import_OMS Quer'!A7864</f>
        <v>0</v>
      </c>
      <c r="B7864">
        <f>'Previous Trades Import_OMS Quer'!B7864</f>
        <v>0</v>
      </c>
      <c r="C7864" s="22">
        <f>'Previous Trades Import_OMS Quer'!C7864</f>
        <v>0</v>
      </c>
      <c r="D7864">
        <f>'Previous Trades Import_OMS Quer'!D7864</f>
        <v>0</v>
      </c>
      <c r="E7864" s="22">
        <f>'Previous Trades Import_OMS Quer'!E7864</f>
        <v>0</v>
      </c>
      <c r="F7864">
        <f>'Previous Trades Import_OMS Quer'!F7864</f>
        <v>0</v>
      </c>
      <c r="G7864">
        <f>'Previous Trades Import_OMS Quer'!G7864</f>
        <v>0</v>
      </c>
      <c r="H7864">
        <f>'Previous Trades Import_OMS Quer'!H7864</f>
        <v>0</v>
      </c>
      <c r="I7864">
        <f>'Previous Trades Import_OMS Quer'!I7864</f>
        <v>0</v>
      </c>
      <c r="J7864">
        <f>'Previous Trades Import_OMS Quer'!J7864</f>
        <v>0</v>
      </c>
      <c r="K7864">
        <f>'Previous Trades Import_OMS Quer'!K7864</f>
        <v>0</v>
      </c>
      <c r="L7864">
        <f>'Previous Trades Import_OMS Quer'!L7864</f>
        <v>0</v>
      </c>
      <c r="M7864">
        <f>'Previous Trades Import_OMS Quer'!M7864</f>
        <v>0</v>
      </c>
      <c r="N7864">
        <f>'Previous Trades Import_OMS Quer'!N7864</f>
        <v>0</v>
      </c>
      <c r="O7864" t="str">
        <f>CLEAN('Previous Trades Import_OMS Quer'!O7864)</f>
        <v/>
      </c>
      <c r="Q7864" s="25">
        <f t="shared" si="244"/>
        <v>0</v>
      </c>
      <c r="R7864" s="25" t="e">
        <f>VLOOKUP(O7864,'Currency Balance'!$O$3:$Q$32,3,0)</f>
        <v>#N/A</v>
      </c>
      <c r="S7864" t="e">
        <f t="shared" si="245"/>
        <v>#N/A</v>
      </c>
    </row>
    <row r="7865" spans="1:19">
      <c r="A7865">
        <f>'Previous Trades Import_OMS Quer'!A7865</f>
        <v>0</v>
      </c>
      <c r="B7865">
        <f>'Previous Trades Import_OMS Quer'!B7865</f>
        <v>0</v>
      </c>
      <c r="C7865" s="22">
        <f>'Previous Trades Import_OMS Quer'!C7865</f>
        <v>0</v>
      </c>
      <c r="D7865">
        <f>'Previous Trades Import_OMS Quer'!D7865</f>
        <v>0</v>
      </c>
      <c r="E7865" s="22">
        <f>'Previous Trades Import_OMS Quer'!E7865</f>
        <v>0</v>
      </c>
      <c r="F7865">
        <f>'Previous Trades Import_OMS Quer'!F7865</f>
        <v>0</v>
      </c>
      <c r="G7865">
        <f>'Previous Trades Import_OMS Quer'!G7865</f>
        <v>0</v>
      </c>
      <c r="H7865">
        <f>'Previous Trades Import_OMS Quer'!H7865</f>
        <v>0</v>
      </c>
      <c r="I7865">
        <f>'Previous Trades Import_OMS Quer'!I7865</f>
        <v>0</v>
      </c>
      <c r="J7865">
        <f>'Previous Trades Import_OMS Quer'!J7865</f>
        <v>0</v>
      </c>
      <c r="K7865">
        <f>'Previous Trades Import_OMS Quer'!K7865</f>
        <v>0</v>
      </c>
      <c r="L7865">
        <f>'Previous Trades Import_OMS Quer'!L7865</f>
        <v>0</v>
      </c>
      <c r="M7865">
        <f>'Previous Trades Import_OMS Quer'!M7865</f>
        <v>0</v>
      </c>
      <c r="N7865">
        <f>'Previous Trades Import_OMS Quer'!N7865</f>
        <v>0</v>
      </c>
      <c r="O7865" t="str">
        <f>CLEAN('Previous Trades Import_OMS Quer'!O7865)</f>
        <v/>
      </c>
      <c r="Q7865" s="25">
        <f t="shared" si="244"/>
        <v>0</v>
      </c>
      <c r="R7865" s="25" t="e">
        <f>VLOOKUP(O7865,'Currency Balance'!$O$3:$Q$32,3,0)</f>
        <v>#N/A</v>
      </c>
      <c r="S7865" t="e">
        <f t="shared" si="245"/>
        <v>#N/A</v>
      </c>
    </row>
    <row r="7866" spans="1:19">
      <c r="A7866">
        <f>'Previous Trades Import_OMS Quer'!A7866</f>
        <v>0</v>
      </c>
      <c r="B7866">
        <f>'Previous Trades Import_OMS Quer'!B7866</f>
        <v>0</v>
      </c>
      <c r="C7866" s="22">
        <f>'Previous Trades Import_OMS Quer'!C7866</f>
        <v>0</v>
      </c>
      <c r="D7866">
        <f>'Previous Trades Import_OMS Quer'!D7866</f>
        <v>0</v>
      </c>
      <c r="E7866" s="22">
        <f>'Previous Trades Import_OMS Quer'!E7866</f>
        <v>0</v>
      </c>
      <c r="F7866">
        <f>'Previous Trades Import_OMS Quer'!F7866</f>
        <v>0</v>
      </c>
      <c r="G7866">
        <f>'Previous Trades Import_OMS Quer'!G7866</f>
        <v>0</v>
      </c>
      <c r="H7866">
        <f>'Previous Trades Import_OMS Quer'!H7866</f>
        <v>0</v>
      </c>
      <c r="I7866">
        <f>'Previous Trades Import_OMS Quer'!I7866</f>
        <v>0</v>
      </c>
      <c r="J7866">
        <f>'Previous Trades Import_OMS Quer'!J7866</f>
        <v>0</v>
      </c>
      <c r="K7866">
        <f>'Previous Trades Import_OMS Quer'!K7866</f>
        <v>0</v>
      </c>
      <c r="L7866">
        <f>'Previous Trades Import_OMS Quer'!L7866</f>
        <v>0</v>
      </c>
      <c r="M7866">
        <f>'Previous Trades Import_OMS Quer'!M7866</f>
        <v>0</v>
      </c>
      <c r="N7866">
        <f>'Previous Trades Import_OMS Quer'!N7866</f>
        <v>0</v>
      </c>
      <c r="O7866" t="str">
        <f>CLEAN('Previous Trades Import_OMS Quer'!O7866)</f>
        <v/>
      </c>
      <c r="Q7866" s="25">
        <f t="shared" si="244"/>
        <v>0</v>
      </c>
      <c r="R7866" s="25" t="e">
        <f>VLOOKUP(O7866,'Currency Balance'!$O$3:$Q$32,3,0)</f>
        <v>#N/A</v>
      </c>
      <c r="S7866" t="e">
        <f t="shared" si="245"/>
        <v>#N/A</v>
      </c>
    </row>
    <row r="7867" spans="1:19">
      <c r="A7867">
        <f>'Previous Trades Import_OMS Quer'!A7867</f>
        <v>0</v>
      </c>
      <c r="B7867">
        <f>'Previous Trades Import_OMS Quer'!B7867</f>
        <v>0</v>
      </c>
      <c r="C7867" s="22">
        <f>'Previous Trades Import_OMS Quer'!C7867</f>
        <v>0</v>
      </c>
      <c r="D7867">
        <f>'Previous Trades Import_OMS Quer'!D7867</f>
        <v>0</v>
      </c>
      <c r="E7867" s="22">
        <f>'Previous Trades Import_OMS Quer'!E7867</f>
        <v>0</v>
      </c>
      <c r="F7867">
        <f>'Previous Trades Import_OMS Quer'!F7867</f>
        <v>0</v>
      </c>
      <c r="G7867">
        <f>'Previous Trades Import_OMS Quer'!G7867</f>
        <v>0</v>
      </c>
      <c r="H7867">
        <f>'Previous Trades Import_OMS Quer'!H7867</f>
        <v>0</v>
      </c>
      <c r="I7867">
        <f>'Previous Trades Import_OMS Quer'!I7867</f>
        <v>0</v>
      </c>
      <c r="J7867">
        <f>'Previous Trades Import_OMS Quer'!J7867</f>
        <v>0</v>
      </c>
      <c r="K7867">
        <f>'Previous Trades Import_OMS Quer'!K7867</f>
        <v>0</v>
      </c>
      <c r="L7867">
        <f>'Previous Trades Import_OMS Quer'!L7867</f>
        <v>0</v>
      </c>
      <c r="M7867">
        <f>'Previous Trades Import_OMS Quer'!M7867</f>
        <v>0</v>
      </c>
      <c r="N7867">
        <f>'Previous Trades Import_OMS Quer'!N7867</f>
        <v>0</v>
      </c>
      <c r="O7867" t="str">
        <f>CLEAN('Previous Trades Import_OMS Quer'!O7867)</f>
        <v/>
      </c>
      <c r="Q7867" s="25">
        <f t="shared" si="244"/>
        <v>0</v>
      </c>
      <c r="R7867" s="25" t="e">
        <f>VLOOKUP(O7867,'Currency Balance'!$O$3:$Q$32,3,0)</f>
        <v>#N/A</v>
      </c>
      <c r="S7867" t="e">
        <f t="shared" si="245"/>
        <v>#N/A</v>
      </c>
    </row>
    <row r="7868" spans="1:19">
      <c r="A7868">
        <f>'Previous Trades Import_OMS Quer'!A7868</f>
        <v>0</v>
      </c>
      <c r="B7868">
        <f>'Previous Trades Import_OMS Quer'!B7868</f>
        <v>0</v>
      </c>
      <c r="C7868" s="22">
        <f>'Previous Trades Import_OMS Quer'!C7868</f>
        <v>0</v>
      </c>
      <c r="D7868">
        <f>'Previous Trades Import_OMS Quer'!D7868</f>
        <v>0</v>
      </c>
      <c r="E7868" s="22">
        <f>'Previous Trades Import_OMS Quer'!E7868</f>
        <v>0</v>
      </c>
      <c r="F7868">
        <f>'Previous Trades Import_OMS Quer'!F7868</f>
        <v>0</v>
      </c>
      <c r="G7868">
        <f>'Previous Trades Import_OMS Quer'!G7868</f>
        <v>0</v>
      </c>
      <c r="H7868">
        <f>'Previous Trades Import_OMS Quer'!H7868</f>
        <v>0</v>
      </c>
      <c r="I7868">
        <f>'Previous Trades Import_OMS Quer'!I7868</f>
        <v>0</v>
      </c>
      <c r="J7868">
        <f>'Previous Trades Import_OMS Quer'!J7868</f>
        <v>0</v>
      </c>
      <c r="K7868">
        <f>'Previous Trades Import_OMS Quer'!K7868</f>
        <v>0</v>
      </c>
      <c r="L7868">
        <f>'Previous Trades Import_OMS Quer'!L7868</f>
        <v>0</v>
      </c>
      <c r="M7868">
        <f>'Previous Trades Import_OMS Quer'!M7868</f>
        <v>0</v>
      </c>
      <c r="N7868">
        <f>'Previous Trades Import_OMS Quer'!N7868</f>
        <v>0</v>
      </c>
      <c r="O7868" t="str">
        <f>CLEAN('Previous Trades Import_OMS Quer'!O7868)</f>
        <v/>
      </c>
      <c r="Q7868" s="25">
        <f t="shared" si="244"/>
        <v>0</v>
      </c>
      <c r="R7868" s="25" t="e">
        <f>VLOOKUP(O7868,'Currency Balance'!$O$3:$Q$32,3,0)</f>
        <v>#N/A</v>
      </c>
      <c r="S7868" t="e">
        <f t="shared" si="245"/>
        <v>#N/A</v>
      </c>
    </row>
    <row r="7869" spans="1:19">
      <c r="A7869">
        <f>'Previous Trades Import_OMS Quer'!A7869</f>
        <v>0</v>
      </c>
      <c r="B7869">
        <f>'Previous Trades Import_OMS Quer'!B7869</f>
        <v>0</v>
      </c>
      <c r="C7869" s="22">
        <f>'Previous Trades Import_OMS Quer'!C7869</f>
        <v>0</v>
      </c>
      <c r="D7869">
        <f>'Previous Trades Import_OMS Quer'!D7869</f>
        <v>0</v>
      </c>
      <c r="E7869" s="22">
        <f>'Previous Trades Import_OMS Quer'!E7869</f>
        <v>0</v>
      </c>
      <c r="F7869">
        <f>'Previous Trades Import_OMS Quer'!F7869</f>
        <v>0</v>
      </c>
      <c r="G7869">
        <f>'Previous Trades Import_OMS Quer'!G7869</f>
        <v>0</v>
      </c>
      <c r="H7869">
        <f>'Previous Trades Import_OMS Quer'!H7869</f>
        <v>0</v>
      </c>
      <c r="I7869">
        <f>'Previous Trades Import_OMS Quer'!I7869</f>
        <v>0</v>
      </c>
      <c r="J7869">
        <f>'Previous Trades Import_OMS Quer'!J7869</f>
        <v>0</v>
      </c>
      <c r="K7869">
        <f>'Previous Trades Import_OMS Quer'!K7869</f>
        <v>0</v>
      </c>
      <c r="L7869">
        <f>'Previous Trades Import_OMS Quer'!L7869</f>
        <v>0</v>
      </c>
      <c r="M7869">
        <f>'Previous Trades Import_OMS Quer'!M7869</f>
        <v>0</v>
      </c>
      <c r="N7869">
        <f>'Previous Trades Import_OMS Quer'!N7869</f>
        <v>0</v>
      </c>
      <c r="O7869" t="str">
        <f>CLEAN('Previous Trades Import_OMS Quer'!O7869)</f>
        <v/>
      </c>
      <c r="Q7869" s="25">
        <f t="shared" si="244"/>
        <v>0</v>
      </c>
      <c r="R7869" s="25" t="e">
        <f>VLOOKUP(O7869,'Currency Balance'!$O$3:$Q$32,3,0)</f>
        <v>#N/A</v>
      </c>
      <c r="S7869" t="e">
        <f t="shared" si="245"/>
        <v>#N/A</v>
      </c>
    </row>
    <row r="7870" spans="1:19">
      <c r="A7870">
        <f>'Previous Trades Import_OMS Quer'!A7870</f>
        <v>0</v>
      </c>
      <c r="B7870">
        <f>'Previous Trades Import_OMS Quer'!B7870</f>
        <v>0</v>
      </c>
      <c r="C7870" s="22">
        <f>'Previous Trades Import_OMS Quer'!C7870</f>
        <v>0</v>
      </c>
      <c r="D7870">
        <f>'Previous Trades Import_OMS Quer'!D7870</f>
        <v>0</v>
      </c>
      <c r="E7870" s="22">
        <f>'Previous Trades Import_OMS Quer'!E7870</f>
        <v>0</v>
      </c>
      <c r="F7870">
        <f>'Previous Trades Import_OMS Quer'!F7870</f>
        <v>0</v>
      </c>
      <c r="G7870">
        <f>'Previous Trades Import_OMS Quer'!G7870</f>
        <v>0</v>
      </c>
      <c r="H7870">
        <f>'Previous Trades Import_OMS Quer'!H7870</f>
        <v>0</v>
      </c>
      <c r="I7870">
        <f>'Previous Trades Import_OMS Quer'!I7870</f>
        <v>0</v>
      </c>
      <c r="J7870">
        <f>'Previous Trades Import_OMS Quer'!J7870</f>
        <v>0</v>
      </c>
      <c r="K7870">
        <f>'Previous Trades Import_OMS Quer'!K7870</f>
        <v>0</v>
      </c>
      <c r="L7870">
        <f>'Previous Trades Import_OMS Quer'!L7870</f>
        <v>0</v>
      </c>
      <c r="M7870">
        <f>'Previous Trades Import_OMS Quer'!M7870</f>
        <v>0</v>
      </c>
      <c r="N7870">
        <f>'Previous Trades Import_OMS Quer'!N7870</f>
        <v>0</v>
      </c>
      <c r="O7870" t="str">
        <f>CLEAN('Previous Trades Import_OMS Quer'!O7870)</f>
        <v/>
      </c>
      <c r="Q7870" s="25">
        <f t="shared" si="244"/>
        <v>0</v>
      </c>
      <c r="R7870" s="25" t="e">
        <f>VLOOKUP(O7870,'Currency Balance'!$O$3:$Q$32,3,0)</f>
        <v>#N/A</v>
      </c>
      <c r="S7870" t="e">
        <f t="shared" si="245"/>
        <v>#N/A</v>
      </c>
    </row>
    <row r="7871" spans="1:19">
      <c r="A7871">
        <f>'Previous Trades Import_OMS Quer'!A7871</f>
        <v>0</v>
      </c>
      <c r="B7871">
        <f>'Previous Trades Import_OMS Quer'!B7871</f>
        <v>0</v>
      </c>
      <c r="C7871" s="22">
        <f>'Previous Trades Import_OMS Quer'!C7871</f>
        <v>0</v>
      </c>
      <c r="D7871">
        <f>'Previous Trades Import_OMS Quer'!D7871</f>
        <v>0</v>
      </c>
      <c r="E7871" s="22">
        <f>'Previous Trades Import_OMS Quer'!E7871</f>
        <v>0</v>
      </c>
      <c r="F7871">
        <f>'Previous Trades Import_OMS Quer'!F7871</f>
        <v>0</v>
      </c>
      <c r="G7871">
        <f>'Previous Trades Import_OMS Quer'!G7871</f>
        <v>0</v>
      </c>
      <c r="H7871">
        <f>'Previous Trades Import_OMS Quer'!H7871</f>
        <v>0</v>
      </c>
      <c r="I7871">
        <f>'Previous Trades Import_OMS Quer'!I7871</f>
        <v>0</v>
      </c>
      <c r="J7871">
        <f>'Previous Trades Import_OMS Quer'!J7871</f>
        <v>0</v>
      </c>
      <c r="K7871">
        <f>'Previous Trades Import_OMS Quer'!K7871</f>
        <v>0</v>
      </c>
      <c r="L7871">
        <f>'Previous Trades Import_OMS Quer'!L7871</f>
        <v>0</v>
      </c>
      <c r="M7871">
        <f>'Previous Trades Import_OMS Quer'!M7871</f>
        <v>0</v>
      </c>
      <c r="N7871">
        <f>'Previous Trades Import_OMS Quer'!N7871</f>
        <v>0</v>
      </c>
      <c r="O7871" t="str">
        <f>CLEAN('Previous Trades Import_OMS Quer'!O7871)</f>
        <v/>
      </c>
      <c r="Q7871" s="25">
        <f t="shared" si="244"/>
        <v>0</v>
      </c>
      <c r="R7871" s="25" t="e">
        <f>VLOOKUP(O7871,'Currency Balance'!$O$3:$Q$32,3,0)</f>
        <v>#N/A</v>
      </c>
      <c r="S7871" t="e">
        <f t="shared" si="245"/>
        <v>#N/A</v>
      </c>
    </row>
    <row r="7872" spans="1:19">
      <c r="A7872">
        <f>'Previous Trades Import_OMS Quer'!A7872</f>
        <v>0</v>
      </c>
      <c r="B7872">
        <f>'Previous Trades Import_OMS Quer'!B7872</f>
        <v>0</v>
      </c>
      <c r="C7872" s="22">
        <f>'Previous Trades Import_OMS Quer'!C7872</f>
        <v>0</v>
      </c>
      <c r="D7872">
        <f>'Previous Trades Import_OMS Quer'!D7872</f>
        <v>0</v>
      </c>
      <c r="E7872" s="22">
        <f>'Previous Trades Import_OMS Quer'!E7872</f>
        <v>0</v>
      </c>
      <c r="F7872">
        <f>'Previous Trades Import_OMS Quer'!F7872</f>
        <v>0</v>
      </c>
      <c r="G7872">
        <f>'Previous Trades Import_OMS Quer'!G7872</f>
        <v>0</v>
      </c>
      <c r="H7872">
        <f>'Previous Trades Import_OMS Quer'!H7872</f>
        <v>0</v>
      </c>
      <c r="I7872">
        <f>'Previous Trades Import_OMS Quer'!I7872</f>
        <v>0</v>
      </c>
      <c r="J7872">
        <f>'Previous Trades Import_OMS Quer'!J7872</f>
        <v>0</v>
      </c>
      <c r="K7872">
        <f>'Previous Trades Import_OMS Quer'!K7872</f>
        <v>0</v>
      </c>
      <c r="L7872">
        <f>'Previous Trades Import_OMS Quer'!L7872</f>
        <v>0</v>
      </c>
      <c r="M7872">
        <f>'Previous Trades Import_OMS Quer'!M7872</f>
        <v>0</v>
      </c>
      <c r="N7872">
        <f>'Previous Trades Import_OMS Quer'!N7872</f>
        <v>0</v>
      </c>
      <c r="O7872" t="str">
        <f>CLEAN('Previous Trades Import_OMS Quer'!O7872)</f>
        <v/>
      </c>
      <c r="Q7872" s="25">
        <f t="shared" si="244"/>
        <v>0</v>
      </c>
      <c r="R7872" s="25" t="e">
        <f>VLOOKUP(O7872,'Currency Balance'!$O$3:$Q$32,3,0)</f>
        <v>#N/A</v>
      </c>
      <c r="S7872" t="e">
        <f t="shared" si="245"/>
        <v>#N/A</v>
      </c>
    </row>
    <row r="7873" spans="1:19">
      <c r="A7873">
        <f>'Previous Trades Import_OMS Quer'!A7873</f>
        <v>0</v>
      </c>
      <c r="B7873">
        <f>'Previous Trades Import_OMS Quer'!B7873</f>
        <v>0</v>
      </c>
      <c r="C7873" s="22">
        <f>'Previous Trades Import_OMS Quer'!C7873</f>
        <v>0</v>
      </c>
      <c r="D7873">
        <f>'Previous Trades Import_OMS Quer'!D7873</f>
        <v>0</v>
      </c>
      <c r="E7873" s="22">
        <f>'Previous Trades Import_OMS Quer'!E7873</f>
        <v>0</v>
      </c>
      <c r="F7873">
        <f>'Previous Trades Import_OMS Quer'!F7873</f>
        <v>0</v>
      </c>
      <c r="G7873">
        <f>'Previous Trades Import_OMS Quer'!G7873</f>
        <v>0</v>
      </c>
      <c r="H7873">
        <f>'Previous Trades Import_OMS Quer'!H7873</f>
        <v>0</v>
      </c>
      <c r="I7873">
        <f>'Previous Trades Import_OMS Quer'!I7873</f>
        <v>0</v>
      </c>
      <c r="J7873">
        <f>'Previous Trades Import_OMS Quer'!J7873</f>
        <v>0</v>
      </c>
      <c r="K7873">
        <f>'Previous Trades Import_OMS Quer'!K7873</f>
        <v>0</v>
      </c>
      <c r="L7873">
        <f>'Previous Trades Import_OMS Quer'!L7873</f>
        <v>0</v>
      </c>
      <c r="M7873">
        <f>'Previous Trades Import_OMS Quer'!M7873</f>
        <v>0</v>
      </c>
      <c r="N7873">
        <f>'Previous Trades Import_OMS Quer'!N7873</f>
        <v>0</v>
      </c>
      <c r="O7873" t="str">
        <f>CLEAN('Previous Trades Import_OMS Quer'!O7873)</f>
        <v/>
      </c>
      <c r="Q7873" s="25">
        <f t="shared" si="244"/>
        <v>0</v>
      </c>
      <c r="R7873" s="25" t="e">
        <f>VLOOKUP(O7873,'Currency Balance'!$O$3:$Q$32,3,0)</f>
        <v>#N/A</v>
      </c>
      <c r="S7873" t="e">
        <f t="shared" si="245"/>
        <v>#N/A</v>
      </c>
    </row>
    <row r="7874" spans="1:19">
      <c r="A7874">
        <f>'Previous Trades Import_OMS Quer'!A7874</f>
        <v>0</v>
      </c>
      <c r="B7874">
        <f>'Previous Trades Import_OMS Quer'!B7874</f>
        <v>0</v>
      </c>
      <c r="C7874" s="22">
        <f>'Previous Trades Import_OMS Quer'!C7874</f>
        <v>0</v>
      </c>
      <c r="D7874">
        <f>'Previous Trades Import_OMS Quer'!D7874</f>
        <v>0</v>
      </c>
      <c r="E7874" s="22">
        <f>'Previous Trades Import_OMS Quer'!E7874</f>
        <v>0</v>
      </c>
      <c r="F7874">
        <f>'Previous Trades Import_OMS Quer'!F7874</f>
        <v>0</v>
      </c>
      <c r="G7874">
        <f>'Previous Trades Import_OMS Quer'!G7874</f>
        <v>0</v>
      </c>
      <c r="H7874">
        <f>'Previous Trades Import_OMS Quer'!H7874</f>
        <v>0</v>
      </c>
      <c r="I7874">
        <f>'Previous Trades Import_OMS Quer'!I7874</f>
        <v>0</v>
      </c>
      <c r="J7874">
        <f>'Previous Trades Import_OMS Quer'!J7874</f>
        <v>0</v>
      </c>
      <c r="K7874">
        <f>'Previous Trades Import_OMS Quer'!K7874</f>
        <v>0</v>
      </c>
      <c r="L7874">
        <f>'Previous Trades Import_OMS Quer'!L7874</f>
        <v>0</v>
      </c>
      <c r="M7874">
        <f>'Previous Trades Import_OMS Quer'!M7874</f>
        <v>0</v>
      </c>
      <c r="N7874">
        <f>'Previous Trades Import_OMS Quer'!N7874</f>
        <v>0</v>
      </c>
      <c r="O7874" t="str">
        <f>CLEAN('Previous Trades Import_OMS Quer'!O7874)</f>
        <v/>
      </c>
      <c r="Q7874" s="25">
        <f t="shared" ref="Q7874:Q7937" si="246">IF(G7874="sell",M7874,-M7874)</f>
        <v>0</v>
      </c>
      <c r="R7874" s="25" t="e">
        <f>VLOOKUP(O7874,'Currency Balance'!$O$3:$Q$32,3,0)</f>
        <v>#N/A</v>
      </c>
      <c r="S7874" t="e">
        <f t="shared" ref="S7874:S7937" si="247">Q7874/R7874</f>
        <v>#N/A</v>
      </c>
    </row>
    <row r="7875" spans="1:19">
      <c r="A7875">
        <f>'Previous Trades Import_OMS Quer'!A7875</f>
        <v>0</v>
      </c>
      <c r="B7875">
        <f>'Previous Trades Import_OMS Quer'!B7875</f>
        <v>0</v>
      </c>
      <c r="C7875" s="22">
        <f>'Previous Trades Import_OMS Quer'!C7875</f>
        <v>0</v>
      </c>
      <c r="D7875">
        <f>'Previous Trades Import_OMS Quer'!D7875</f>
        <v>0</v>
      </c>
      <c r="E7875" s="22">
        <f>'Previous Trades Import_OMS Quer'!E7875</f>
        <v>0</v>
      </c>
      <c r="F7875">
        <f>'Previous Trades Import_OMS Quer'!F7875</f>
        <v>0</v>
      </c>
      <c r="G7875">
        <f>'Previous Trades Import_OMS Quer'!G7875</f>
        <v>0</v>
      </c>
      <c r="H7875">
        <f>'Previous Trades Import_OMS Quer'!H7875</f>
        <v>0</v>
      </c>
      <c r="I7875">
        <f>'Previous Trades Import_OMS Quer'!I7875</f>
        <v>0</v>
      </c>
      <c r="J7875">
        <f>'Previous Trades Import_OMS Quer'!J7875</f>
        <v>0</v>
      </c>
      <c r="K7875">
        <f>'Previous Trades Import_OMS Quer'!K7875</f>
        <v>0</v>
      </c>
      <c r="L7875">
        <f>'Previous Trades Import_OMS Quer'!L7875</f>
        <v>0</v>
      </c>
      <c r="M7875">
        <f>'Previous Trades Import_OMS Quer'!M7875</f>
        <v>0</v>
      </c>
      <c r="N7875">
        <f>'Previous Trades Import_OMS Quer'!N7875</f>
        <v>0</v>
      </c>
      <c r="O7875" t="str">
        <f>CLEAN('Previous Trades Import_OMS Quer'!O7875)</f>
        <v/>
      </c>
      <c r="Q7875" s="25">
        <f t="shared" si="246"/>
        <v>0</v>
      </c>
      <c r="R7875" s="25" t="e">
        <f>VLOOKUP(O7875,'Currency Balance'!$O$3:$Q$32,3,0)</f>
        <v>#N/A</v>
      </c>
      <c r="S7875" t="e">
        <f t="shared" si="247"/>
        <v>#N/A</v>
      </c>
    </row>
    <row r="7876" spans="1:19">
      <c r="A7876">
        <f>'Previous Trades Import_OMS Quer'!A7876</f>
        <v>0</v>
      </c>
      <c r="B7876">
        <f>'Previous Trades Import_OMS Quer'!B7876</f>
        <v>0</v>
      </c>
      <c r="C7876" s="22">
        <f>'Previous Trades Import_OMS Quer'!C7876</f>
        <v>0</v>
      </c>
      <c r="D7876">
        <f>'Previous Trades Import_OMS Quer'!D7876</f>
        <v>0</v>
      </c>
      <c r="E7876" s="22">
        <f>'Previous Trades Import_OMS Quer'!E7876</f>
        <v>0</v>
      </c>
      <c r="F7876">
        <f>'Previous Trades Import_OMS Quer'!F7876</f>
        <v>0</v>
      </c>
      <c r="G7876">
        <f>'Previous Trades Import_OMS Quer'!G7876</f>
        <v>0</v>
      </c>
      <c r="H7876">
        <f>'Previous Trades Import_OMS Quer'!H7876</f>
        <v>0</v>
      </c>
      <c r="I7876">
        <f>'Previous Trades Import_OMS Quer'!I7876</f>
        <v>0</v>
      </c>
      <c r="J7876">
        <f>'Previous Trades Import_OMS Quer'!J7876</f>
        <v>0</v>
      </c>
      <c r="K7876">
        <f>'Previous Trades Import_OMS Quer'!K7876</f>
        <v>0</v>
      </c>
      <c r="L7876">
        <f>'Previous Trades Import_OMS Quer'!L7876</f>
        <v>0</v>
      </c>
      <c r="M7876">
        <f>'Previous Trades Import_OMS Quer'!M7876</f>
        <v>0</v>
      </c>
      <c r="N7876">
        <f>'Previous Trades Import_OMS Quer'!N7876</f>
        <v>0</v>
      </c>
      <c r="O7876" t="str">
        <f>CLEAN('Previous Trades Import_OMS Quer'!O7876)</f>
        <v/>
      </c>
      <c r="Q7876" s="25">
        <f t="shared" si="246"/>
        <v>0</v>
      </c>
      <c r="R7876" s="25" t="e">
        <f>VLOOKUP(O7876,'Currency Balance'!$O$3:$Q$32,3,0)</f>
        <v>#N/A</v>
      </c>
      <c r="S7876" t="e">
        <f t="shared" si="247"/>
        <v>#N/A</v>
      </c>
    </row>
    <row r="7877" spans="1:19">
      <c r="A7877">
        <f>'Previous Trades Import_OMS Quer'!A7877</f>
        <v>0</v>
      </c>
      <c r="B7877">
        <f>'Previous Trades Import_OMS Quer'!B7877</f>
        <v>0</v>
      </c>
      <c r="C7877" s="22">
        <f>'Previous Trades Import_OMS Quer'!C7877</f>
        <v>0</v>
      </c>
      <c r="D7877">
        <f>'Previous Trades Import_OMS Quer'!D7877</f>
        <v>0</v>
      </c>
      <c r="E7877" s="22">
        <f>'Previous Trades Import_OMS Quer'!E7877</f>
        <v>0</v>
      </c>
      <c r="F7877">
        <f>'Previous Trades Import_OMS Quer'!F7877</f>
        <v>0</v>
      </c>
      <c r="G7877">
        <f>'Previous Trades Import_OMS Quer'!G7877</f>
        <v>0</v>
      </c>
      <c r="H7877">
        <f>'Previous Trades Import_OMS Quer'!H7877</f>
        <v>0</v>
      </c>
      <c r="I7877">
        <f>'Previous Trades Import_OMS Quer'!I7877</f>
        <v>0</v>
      </c>
      <c r="J7877">
        <f>'Previous Trades Import_OMS Quer'!J7877</f>
        <v>0</v>
      </c>
      <c r="K7877">
        <f>'Previous Trades Import_OMS Quer'!K7877</f>
        <v>0</v>
      </c>
      <c r="L7877">
        <f>'Previous Trades Import_OMS Quer'!L7877</f>
        <v>0</v>
      </c>
      <c r="M7877">
        <f>'Previous Trades Import_OMS Quer'!M7877</f>
        <v>0</v>
      </c>
      <c r="N7877">
        <f>'Previous Trades Import_OMS Quer'!N7877</f>
        <v>0</v>
      </c>
      <c r="O7877" t="str">
        <f>CLEAN('Previous Trades Import_OMS Quer'!O7877)</f>
        <v/>
      </c>
      <c r="Q7877" s="25">
        <f t="shared" si="246"/>
        <v>0</v>
      </c>
      <c r="R7877" s="25" t="e">
        <f>VLOOKUP(O7877,'Currency Balance'!$O$3:$Q$32,3,0)</f>
        <v>#N/A</v>
      </c>
      <c r="S7877" t="e">
        <f t="shared" si="247"/>
        <v>#N/A</v>
      </c>
    </row>
    <row r="7878" spans="1:19">
      <c r="A7878">
        <f>'Previous Trades Import_OMS Quer'!A7878</f>
        <v>0</v>
      </c>
      <c r="B7878">
        <f>'Previous Trades Import_OMS Quer'!B7878</f>
        <v>0</v>
      </c>
      <c r="C7878" s="22">
        <f>'Previous Trades Import_OMS Quer'!C7878</f>
        <v>0</v>
      </c>
      <c r="D7878">
        <f>'Previous Trades Import_OMS Quer'!D7878</f>
        <v>0</v>
      </c>
      <c r="E7878" s="22">
        <f>'Previous Trades Import_OMS Quer'!E7878</f>
        <v>0</v>
      </c>
      <c r="F7878">
        <f>'Previous Trades Import_OMS Quer'!F7878</f>
        <v>0</v>
      </c>
      <c r="G7878">
        <f>'Previous Trades Import_OMS Quer'!G7878</f>
        <v>0</v>
      </c>
      <c r="H7878">
        <f>'Previous Trades Import_OMS Quer'!H7878</f>
        <v>0</v>
      </c>
      <c r="I7878">
        <f>'Previous Trades Import_OMS Quer'!I7878</f>
        <v>0</v>
      </c>
      <c r="J7878">
        <f>'Previous Trades Import_OMS Quer'!J7878</f>
        <v>0</v>
      </c>
      <c r="K7878">
        <f>'Previous Trades Import_OMS Quer'!K7878</f>
        <v>0</v>
      </c>
      <c r="L7878">
        <f>'Previous Trades Import_OMS Quer'!L7878</f>
        <v>0</v>
      </c>
      <c r="M7878">
        <f>'Previous Trades Import_OMS Quer'!M7878</f>
        <v>0</v>
      </c>
      <c r="N7878">
        <f>'Previous Trades Import_OMS Quer'!N7878</f>
        <v>0</v>
      </c>
      <c r="O7878" t="str">
        <f>CLEAN('Previous Trades Import_OMS Quer'!O7878)</f>
        <v/>
      </c>
      <c r="Q7878" s="25">
        <f t="shared" si="246"/>
        <v>0</v>
      </c>
      <c r="R7878" s="25" t="e">
        <f>VLOOKUP(O7878,'Currency Balance'!$O$3:$Q$32,3,0)</f>
        <v>#N/A</v>
      </c>
      <c r="S7878" t="e">
        <f t="shared" si="247"/>
        <v>#N/A</v>
      </c>
    </row>
    <row r="7879" spans="1:19">
      <c r="A7879">
        <f>'Previous Trades Import_OMS Quer'!A7879</f>
        <v>0</v>
      </c>
      <c r="B7879">
        <f>'Previous Trades Import_OMS Quer'!B7879</f>
        <v>0</v>
      </c>
      <c r="C7879" s="22">
        <f>'Previous Trades Import_OMS Quer'!C7879</f>
        <v>0</v>
      </c>
      <c r="D7879">
        <f>'Previous Trades Import_OMS Quer'!D7879</f>
        <v>0</v>
      </c>
      <c r="E7879" s="22">
        <f>'Previous Trades Import_OMS Quer'!E7879</f>
        <v>0</v>
      </c>
      <c r="F7879">
        <f>'Previous Trades Import_OMS Quer'!F7879</f>
        <v>0</v>
      </c>
      <c r="G7879">
        <f>'Previous Trades Import_OMS Quer'!G7879</f>
        <v>0</v>
      </c>
      <c r="H7879">
        <f>'Previous Trades Import_OMS Quer'!H7879</f>
        <v>0</v>
      </c>
      <c r="I7879">
        <f>'Previous Trades Import_OMS Quer'!I7879</f>
        <v>0</v>
      </c>
      <c r="J7879">
        <f>'Previous Trades Import_OMS Quer'!J7879</f>
        <v>0</v>
      </c>
      <c r="K7879">
        <f>'Previous Trades Import_OMS Quer'!K7879</f>
        <v>0</v>
      </c>
      <c r="L7879">
        <f>'Previous Trades Import_OMS Quer'!L7879</f>
        <v>0</v>
      </c>
      <c r="M7879">
        <f>'Previous Trades Import_OMS Quer'!M7879</f>
        <v>0</v>
      </c>
      <c r="N7879">
        <f>'Previous Trades Import_OMS Quer'!N7879</f>
        <v>0</v>
      </c>
      <c r="O7879" t="str">
        <f>CLEAN('Previous Trades Import_OMS Quer'!O7879)</f>
        <v/>
      </c>
      <c r="Q7879" s="25">
        <f t="shared" si="246"/>
        <v>0</v>
      </c>
      <c r="R7879" s="25" t="e">
        <f>VLOOKUP(O7879,'Currency Balance'!$O$3:$Q$32,3,0)</f>
        <v>#N/A</v>
      </c>
      <c r="S7879" t="e">
        <f t="shared" si="247"/>
        <v>#N/A</v>
      </c>
    </row>
    <row r="7880" spans="1:19">
      <c r="A7880">
        <f>'Previous Trades Import_OMS Quer'!A7880</f>
        <v>0</v>
      </c>
      <c r="B7880">
        <f>'Previous Trades Import_OMS Quer'!B7880</f>
        <v>0</v>
      </c>
      <c r="C7880" s="22">
        <f>'Previous Trades Import_OMS Quer'!C7880</f>
        <v>0</v>
      </c>
      <c r="D7880">
        <f>'Previous Trades Import_OMS Quer'!D7880</f>
        <v>0</v>
      </c>
      <c r="E7880" s="22">
        <f>'Previous Trades Import_OMS Quer'!E7880</f>
        <v>0</v>
      </c>
      <c r="F7880">
        <f>'Previous Trades Import_OMS Quer'!F7880</f>
        <v>0</v>
      </c>
      <c r="G7880">
        <f>'Previous Trades Import_OMS Quer'!G7880</f>
        <v>0</v>
      </c>
      <c r="H7880">
        <f>'Previous Trades Import_OMS Quer'!H7880</f>
        <v>0</v>
      </c>
      <c r="I7880">
        <f>'Previous Trades Import_OMS Quer'!I7880</f>
        <v>0</v>
      </c>
      <c r="J7880">
        <f>'Previous Trades Import_OMS Quer'!J7880</f>
        <v>0</v>
      </c>
      <c r="K7880">
        <f>'Previous Trades Import_OMS Quer'!K7880</f>
        <v>0</v>
      </c>
      <c r="L7880">
        <f>'Previous Trades Import_OMS Quer'!L7880</f>
        <v>0</v>
      </c>
      <c r="M7880">
        <f>'Previous Trades Import_OMS Quer'!M7880</f>
        <v>0</v>
      </c>
      <c r="N7880">
        <f>'Previous Trades Import_OMS Quer'!N7880</f>
        <v>0</v>
      </c>
      <c r="O7880" t="str">
        <f>CLEAN('Previous Trades Import_OMS Quer'!O7880)</f>
        <v/>
      </c>
      <c r="Q7880" s="25">
        <f t="shared" si="246"/>
        <v>0</v>
      </c>
      <c r="R7880" s="25" t="e">
        <f>VLOOKUP(O7880,'Currency Balance'!$O$3:$Q$32,3,0)</f>
        <v>#N/A</v>
      </c>
      <c r="S7880" t="e">
        <f t="shared" si="247"/>
        <v>#N/A</v>
      </c>
    </row>
    <row r="7881" spans="1:19">
      <c r="A7881">
        <f>'Previous Trades Import_OMS Quer'!A7881</f>
        <v>0</v>
      </c>
      <c r="B7881">
        <f>'Previous Trades Import_OMS Quer'!B7881</f>
        <v>0</v>
      </c>
      <c r="C7881" s="22">
        <f>'Previous Trades Import_OMS Quer'!C7881</f>
        <v>0</v>
      </c>
      <c r="D7881">
        <f>'Previous Trades Import_OMS Quer'!D7881</f>
        <v>0</v>
      </c>
      <c r="E7881" s="22">
        <f>'Previous Trades Import_OMS Quer'!E7881</f>
        <v>0</v>
      </c>
      <c r="F7881">
        <f>'Previous Trades Import_OMS Quer'!F7881</f>
        <v>0</v>
      </c>
      <c r="G7881">
        <f>'Previous Trades Import_OMS Quer'!G7881</f>
        <v>0</v>
      </c>
      <c r="H7881">
        <f>'Previous Trades Import_OMS Quer'!H7881</f>
        <v>0</v>
      </c>
      <c r="I7881">
        <f>'Previous Trades Import_OMS Quer'!I7881</f>
        <v>0</v>
      </c>
      <c r="J7881">
        <f>'Previous Trades Import_OMS Quer'!J7881</f>
        <v>0</v>
      </c>
      <c r="K7881">
        <f>'Previous Trades Import_OMS Quer'!K7881</f>
        <v>0</v>
      </c>
      <c r="L7881">
        <f>'Previous Trades Import_OMS Quer'!L7881</f>
        <v>0</v>
      </c>
      <c r="M7881">
        <f>'Previous Trades Import_OMS Quer'!M7881</f>
        <v>0</v>
      </c>
      <c r="N7881">
        <f>'Previous Trades Import_OMS Quer'!N7881</f>
        <v>0</v>
      </c>
      <c r="O7881" t="str">
        <f>CLEAN('Previous Trades Import_OMS Quer'!O7881)</f>
        <v/>
      </c>
      <c r="Q7881" s="25">
        <f t="shared" si="246"/>
        <v>0</v>
      </c>
      <c r="R7881" s="25" t="e">
        <f>VLOOKUP(O7881,'Currency Balance'!$O$3:$Q$32,3,0)</f>
        <v>#N/A</v>
      </c>
      <c r="S7881" t="e">
        <f t="shared" si="247"/>
        <v>#N/A</v>
      </c>
    </row>
    <row r="7882" spans="1:19">
      <c r="A7882">
        <f>'Previous Trades Import_OMS Quer'!A7882</f>
        <v>0</v>
      </c>
      <c r="B7882">
        <f>'Previous Trades Import_OMS Quer'!B7882</f>
        <v>0</v>
      </c>
      <c r="C7882" s="22">
        <f>'Previous Trades Import_OMS Quer'!C7882</f>
        <v>0</v>
      </c>
      <c r="D7882">
        <f>'Previous Trades Import_OMS Quer'!D7882</f>
        <v>0</v>
      </c>
      <c r="E7882" s="22">
        <f>'Previous Trades Import_OMS Quer'!E7882</f>
        <v>0</v>
      </c>
      <c r="F7882">
        <f>'Previous Trades Import_OMS Quer'!F7882</f>
        <v>0</v>
      </c>
      <c r="G7882">
        <f>'Previous Trades Import_OMS Quer'!G7882</f>
        <v>0</v>
      </c>
      <c r="H7882">
        <f>'Previous Trades Import_OMS Quer'!H7882</f>
        <v>0</v>
      </c>
      <c r="I7882">
        <f>'Previous Trades Import_OMS Quer'!I7882</f>
        <v>0</v>
      </c>
      <c r="J7882">
        <f>'Previous Trades Import_OMS Quer'!J7882</f>
        <v>0</v>
      </c>
      <c r="K7882">
        <f>'Previous Trades Import_OMS Quer'!K7882</f>
        <v>0</v>
      </c>
      <c r="L7882">
        <f>'Previous Trades Import_OMS Quer'!L7882</f>
        <v>0</v>
      </c>
      <c r="M7882">
        <f>'Previous Trades Import_OMS Quer'!M7882</f>
        <v>0</v>
      </c>
      <c r="N7882">
        <f>'Previous Trades Import_OMS Quer'!N7882</f>
        <v>0</v>
      </c>
      <c r="O7882" t="str">
        <f>CLEAN('Previous Trades Import_OMS Quer'!O7882)</f>
        <v/>
      </c>
      <c r="Q7882" s="25">
        <f t="shared" si="246"/>
        <v>0</v>
      </c>
      <c r="R7882" s="25" t="e">
        <f>VLOOKUP(O7882,'Currency Balance'!$O$3:$Q$32,3,0)</f>
        <v>#N/A</v>
      </c>
      <c r="S7882" t="e">
        <f t="shared" si="247"/>
        <v>#N/A</v>
      </c>
    </row>
    <row r="7883" spans="1:19">
      <c r="A7883">
        <f>'Previous Trades Import_OMS Quer'!A7883</f>
        <v>0</v>
      </c>
      <c r="B7883">
        <f>'Previous Trades Import_OMS Quer'!B7883</f>
        <v>0</v>
      </c>
      <c r="C7883" s="22">
        <f>'Previous Trades Import_OMS Quer'!C7883</f>
        <v>0</v>
      </c>
      <c r="D7883">
        <f>'Previous Trades Import_OMS Quer'!D7883</f>
        <v>0</v>
      </c>
      <c r="E7883" s="22">
        <f>'Previous Trades Import_OMS Quer'!E7883</f>
        <v>0</v>
      </c>
      <c r="F7883">
        <f>'Previous Trades Import_OMS Quer'!F7883</f>
        <v>0</v>
      </c>
      <c r="G7883">
        <f>'Previous Trades Import_OMS Quer'!G7883</f>
        <v>0</v>
      </c>
      <c r="H7883">
        <f>'Previous Trades Import_OMS Quer'!H7883</f>
        <v>0</v>
      </c>
      <c r="I7883">
        <f>'Previous Trades Import_OMS Quer'!I7883</f>
        <v>0</v>
      </c>
      <c r="J7883">
        <f>'Previous Trades Import_OMS Quer'!J7883</f>
        <v>0</v>
      </c>
      <c r="K7883">
        <f>'Previous Trades Import_OMS Quer'!K7883</f>
        <v>0</v>
      </c>
      <c r="L7883">
        <f>'Previous Trades Import_OMS Quer'!L7883</f>
        <v>0</v>
      </c>
      <c r="M7883">
        <f>'Previous Trades Import_OMS Quer'!M7883</f>
        <v>0</v>
      </c>
      <c r="N7883">
        <f>'Previous Trades Import_OMS Quer'!N7883</f>
        <v>0</v>
      </c>
      <c r="O7883" t="str">
        <f>CLEAN('Previous Trades Import_OMS Quer'!O7883)</f>
        <v/>
      </c>
      <c r="Q7883" s="25">
        <f t="shared" si="246"/>
        <v>0</v>
      </c>
      <c r="R7883" s="25" t="e">
        <f>VLOOKUP(O7883,'Currency Balance'!$O$3:$Q$32,3,0)</f>
        <v>#N/A</v>
      </c>
      <c r="S7883" t="e">
        <f t="shared" si="247"/>
        <v>#N/A</v>
      </c>
    </row>
    <row r="7884" spans="1:19">
      <c r="A7884">
        <f>'Previous Trades Import_OMS Quer'!A7884</f>
        <v>0</v>
      </c>
      <c r="B7884">
        <f>'Previous Trades Import_OMS Quer'!B7884</f>
        <v>0</v>
      </c>
      <c r="C7884" s="22">
        <f>'Previous Trades Import_OMS Quer'!C7884</f>
        <v>0</v>
      </c>
      <c r="D7884">
        <f>'Previous Trades Import_OMS Quer'!D7884</f>
        <v>0</v>
      </c>
      <c r="E7884" s="22">
        <f>'Previous Trades Import_OMS Quer'!E7884</f>
        <v>0</v>
      </c>
      <c r="F7884">
        <f>'Previous Trades Import_OMS Quer'!F7884</f>
        <v>0</v>
      </c>
      <c r="G7884">
        <f>'Previous Trades Import_OMS Quer'!G7884</f>
        <v>0</v>
      </c>
      <c r="H7884">
        <f>'Previous Trades Import_OMS Quer'!H7884</f>
        <v>0</v>
      </c>
      <c r="I7884">
        <f>'Previous Trades Import_OMS Quer'!I7884</f>
        <v>0</v>
      </c>
      <c r="J7884">
        <f>'Previous Trades Import_OMS Quer'!J7884</f>
        <v>0</v>
      </c>
      <c r="K7884">
        <f>'Previous Trades Import_OMS Quer'!K7884</f>
        <v>0</v>
      </c>
      <c r="L7884">
        <f>'Previous Trades Import_OMS Quer'!L7884</f>
        <v>0</v>
      </c>
      <c r="M7884">
        <f>'Previous Trades Import_OMS Quer'!M7884</f>
        <v>0</v>
      </c>
      <c r="N7884">
        <f>'Previous Trades Import_OMS Quer'!N7884</f>
        <v>0</v>
      </c>
      <c r="O7884" t="str">
        <f>CLEAN('Previous Trades Import_OMS Quer'!O7884)</f>
        <v/>
      </c>
      <c r="Q7884" s="25">
        <f t="shared" si="246"/>
        <v>0</v>
      </c>
      <c r="R7884" s="25" t="e">
        <f>VLOOKUP(O7884,'Currency Balance'!$O$3:$Q$32,3,0)</f>
        <v>#N/A</v>
      </c>
      <c r="S7884" t="e">
        <f t="shared" si="247"/>
        <v>#N/A</v>
      </c>
    </row>
    <row r="7885" spans="1:19">
      <c r="A7885">
        <f>'Previous Trades Import_OMS Quer'!A7885</f>
        <v>0</v>
      </c>
      <c r="B7885">
        <f>'Previous Trades Import_OMS Quer'!B7885</f>
        <v>0</v>
      </c>
      <c r="C7885" s="22">
        <f>'Previous Trades Import_OMS Quer'!C7885</f>
        <v>0</v>
      </c>
      <c r="D7885">
        <f>'Previous Trades Import_OMS Quer'!D7885</f>
        <v>0</v>
      </c>
      <c r="E7885" s="22">
        <f>'Previous Trades Import_OMS Quer'!E7885</f>
        <v>0</v>
      </c>
      <c r="F7885">
        <f>'Previous Trades Import_OMS Quer'!F7885</f>
        <v>0</v>
      </c>
      <c r="G7885">
        <f>'Previous Trades Import_OMS Quer'!G7885</f>
        <v>0</v>
      </c>
      <c r="H7885">
        <f>'Previous Trades Import_OMS Quer'!H7885</f>
        <v>0</v>
      </c>
      <c r="I7885">
        <f>'Previous Trades Import_OMS Quer'!I7885</f>
        <v>0</v>
      </c>
      <c r="J7885">
        <f>'Previous Trades Import_OMS Quer'!J7885</f>
        <v>0</v>
      </c>
      <c r="K7885">
        <f>'Previous Trades Import_OMS Quer'!K7885</f>
        <v>0</v>
      </c>
      <c r="L7885">
        <f>'Previous Trades Import_OMS Quer'!L7885</f>
        <v>0</v>
      </c>
      <c r="M7885">
        <f>'Previous Trades Import_OMS Quer'!M7885</f>
        <v>0</v>
      </c>
      <c r="N7885">
        <f>'Previous Trades Import_OMS Quer'!N7885</f>
        <v>0</v>
      </c>
      <c r="O7885" t="str">
        <f>CLEAN('Previous Trades Import_OMS Quer'!O7885)</f>
        <v/>
      </c>
      <c r="Q7885" s="25">
        <f t="shared" si="246"/>
        <v>0</v>
      </c>
      <c r="R7885" s="25" t="e">
        <f>VLOOKUP(O7885,'Currency Balance'!$O$3:$Q$32,3,0)</f>
        <v>#N/A</v>
      </c>
      <c r="S7885" t="e">
        <f t="shared" si="247"/>
        <v>#N/A</v>
      </c>
    </row>
    <row r="7886" spans="1:19">
      <c r="A7886">
        <f>'Previous Trades Import_OMS Quer'!A7886</f>
        <v>0</v>
      </c>
      <c r="B7886">
        <f>'Previous Trades Import_OMS Quer'!B7886</f>
        <v>0</v>
      </c>
      <c r="C7886" s="22">
        <f>'Previous Trades Import_OMS Quer'!C7886</f>
        <v>0</v>
      </c>
      <c r="D7886">
        <f>'Previous Trades Import_OMS Quer'!D7886</f>
        <v>0</v>
      </c>
      <c r="E7886" s="22">
        <f>'Previous Trades Import_OMS Quer'!E7886</f>
        <v>0</v>
      </c>
      <c r="F7886">
        <f>'Previous Trades Import_OMS Quer'!F7886</f>
        <v>0</v>
      </c>
      <c r="G7886">
        <f>'Previous Trades Import_OMS Quer'!G7886</f>
        <v>0</v>
      </c>
      <c r="H7886">
        <f>'Previous Trades Import_OMS Quer'!H7886</f>
        <v>0</v>
      </c>
      <c r="I7886">
        <f>'Previous Trades Import_OMS Quer'!I7886</f>
        <v>0</v>
      </c>
      <c r="J7886">
        <f>'Previous Trades Import_OMS Quer'!J7886</f>
        <v>0</v>
      </c>
      <c r="K7886">
        <f>'Previous Trades Import_OMS Quer'!K7886</f>
        <v>0</v>
      </c>
      <c r="L7886">
        <f>'Previous Trades Import_OMS Quer'!L7886</f>
        <v>0</v>
      </c>
      <c r="M7886">
        <f>'Previous Trades Import_OMS Quer'!M7886</f>
        <v>0</v>
      </c>
      <c r="N7886">
        <f>'Previous Trades Import_OMS Quer'!N7886</f>
        <v>0</v>
      </c>
      <c r="O7886" t="str">
        <f>CLEAN('Previous Trades Import_OMS Quer'!O7886)</f>
        <v/>
      </c>
      <c r="Q7886" s="25">
        <f t="shared" si="246"/>
        <v>0</v>
      </c>
      <c r="R7886" s="25" t="e">
        <f>VLOOKUP(O7886,'Currency Balance'!$O$3:$Q$32,3,0)</f>
        <v>#N/A</v>
      </c>
      <c r="S7886" t="e">
        <f t="shared" si="247"/>
        <v>#N/A</v>
      </c>
    </row>
    <row r="7887" spans="1:19">
      <c r="A7887">
        <f>'Previous Trades Import_OMS Quer'!A7887</f>
        <v>0</v>
      </c>
      <c r="B7887">
        <f>'Previous Trades Import_OMS Quer'!B7887</f>
        <v>0</v>
      </c>
      <c r="C7887" s="22">
        <f>'Previous Trades Import_OMS Quer'!C7887</f>
        <v>0</v>
      </c>
      <c r="D7887">
        <f>'Previous Trades Import_OMS Quer'!D7887</f>
        <v>0</v>
      </c>
      <c r="E7887" s="22">
        <f>'Previous Trades Import_OMS Quer'!E7887</f>
        <v>0</v>
      </c>
      <c r="F7887">
        <f>'Previous Trades Import_OMS Quer'!F7887</f>
        <v>0</v>
      </c>
      <c r="G7887">
        <f>'Previous Trades Import_OMS Quer'!G7887</f>
        <v>0</v>
      </c>
      <c r="H7887">
        <f>'Previous Trades Import_OMS Quer'!H7887</f>
        <v>0</v>
      </c>
      <c r="I7887">
        <f>'Previous Trades Import_OMS Quer'!I7887</f>
        <v>0</v>
      </c>
      <c r="J7887">
        <f>'Previous Trades Import_OMS Quer'!J7887</f>
        <v>0</v>
      </c>
      <c r="K7887">
        <f>'Previous Trades Import_OMS Quer'!K7887</f>
        <v>0</v>
      </c>
      <c r="L7887">
        <f>'Previous Trades Import_OMS Quer'!L7887</f>
        <v>0</v>
      </c>
      <c r="M7887">
        <f>'Previous Trades Import_OMS Quer'!M7887</f>
        <v>0</v>
      </c>
      <c r="N7887">
        <f>'Previous Trades Import_OMS Quer'!N7887</f>
        <v>0</v>
      </c>
      <c r="O7887" t="str">
        <f>CLEAN('Previous Trades Import_OMS Quer'!O7887)</f>
        <v/>
      </c>
      <c r="Q7887" s="25">
        <f t="shared" si="246"/>
        <v>0</v>
      </c>
      <c r="R7887" s="25" t="e">
        <f>VLOOKUP(O7887,'Currency Balance'!$O$3:$Q$32,3,0)</f>
        <v>#N/A</v>
      </c>
      <c r="S7887" t="e">
        <f t="shared" si="247"/>
        <v>#N/A</v>
      </c>
    </row>
    <row r="7888" spans="1:19">
      <c r="A7888">
        <f>'Previous Trades Import_OMS Quer'!A7888</f>
        <v>0</v>
      </c>
      <c r="B7888">
        <f>'Previous Trades Import_OMS Quer'!B7888</f>
        <v>0</v>
      </c>
      <c r="C7888" s="22">
        <f>'Previous Trades Import_OMS Quer'!C7888</f>
        <v>0</v>
      </c>
      <c r="D7888">
        <f>'Previous Trades Import_OMS Quer'!D7888</f>
        <v>0</v>
      </c>
      <c r="E7888" s="22">
        <f>'Previous Trades Import_OMS Quer'!E7888</f>
        <v>0</v>
      </c>
      <c r="F7888">
        <f>'Previous Trades Import_OMS Quer'!F7888</f>
        <v>0</v>
      </c>
      <c r="G7888">
        <f>'Previous Trades Import_OMS Quer'!G7888</f>
        <v>0</v>
      </c>
      <c r="H7888">
        <f>'Previous Trades Import_OMS Quer'!H7888</f>
        <v>0</v>
      </c>
      <c r="I7888">
        <f>'Previous Trades Import_OMS Quer'!I7888</f>
        <v>0</v>
      </c>
      <c r="J7888">
        <f>'Previous Trades Import_OMS Quer'!J7888</f>
        <v>0</v>
      </c>
      <c r="K7888">
        <f>'Previous Trades Import_OMS Quer'!K7888</f>
        <v>0</v>
      </c>
      <c r="L7888">
        <f>'Previous Trades Import_OMS Quer'!L7888</f>
        <v>0</v>
      </c>
      <c r="M7888">
        <f>'Previous Trades Import_OMS Quer'!M7888</f>
        <v>0</v>
      </c>
      <c r="N7888">
        <f>'Previous Trades Import_OMS Quer'!N7888</f>
        <v>0</v>
      </c>
      <c r="O7888" t="str">
        <f>CLEAN('Previous Trades Import_OMS Quer'!O7888)</f>
        <v/>
      </c>
      <c r="Q7888" s="25">
        <f t="shared" si="246"/>
        <v>0</v>
      </c>
      <c r="R7888" s="25" t="e">
        <f>VLOOKUP(O7888,'Currency Balance'!$O$3:$Q$32,3,0)</f>
        <v>#N/A</v>
      </c>
      <c r="S7888" t="e">
        <f t="shared" si="247"/>
        <v>#N/A</v>
      </c>
    </row>
    <row r="7889" spans="1:19">
      <c r="A7889">
        <f>'Previous Trades Import_OMS Quer'!A7889</f>
        <v>0</v>
      </c>
      <c r="B7889">
        <f>'Previous Trades Import_OMS Quer'!B7889</f>
        <v>0</v>
      </c>
      <c r="C7889" s="22">
        <f>'Previous Trades Import_OMS Quer'!C7889</f>
        <v>0</v>
      </c>
      <c r="D7889">
        <f>'Previous Trades Import_OMS Quer'!D7889</f>
        <v>0</v>
      </c>
      <c r="E7889" s="22">
        <f>'Previous Trades Import_OMS Quer'!E7889</f>
        <v>0</v>
      </c>
      <c r="F7889">
        <f>'Previous Trades Import_OMS Quer'!F7889</f>
        <v>0</v>
      </c>
      <c r="G7889">
        <f>'Previous Trades Import_OMS Quer'!G7889</f>
        <v>0</v>
      </c>
      <c r="H7889">
        <f>'Previous Trades Import_OMS Quer'!H7889</f>
        <v>0</v>
      </c>
      <c r="I7889">
        <f>'Previous Trades Import_OMS Quer'!I7889</f>
        <v>0</v>
      </c>
      <c r="J7889">
        <f>'Previous Trades Import_OMS Quer'!J7889</f>
        <v>0</v>
      </c>
      <c r="K7889">
        <f>'Previous Trades Import_OMS Quer'!K7889</f>
        <v>0</v>
      </c>
      <c r="L7889">
        <f>'Previous Trades Import_OMS Quer'!L7889</f>
        <v>0</v>
      </c>
      <c r="M7889">
        <f>'Previous Trades Import_OMS Quer'!M7889</f>
        <v>0</v>
      </c>
      <c r="N7889">
        <f>'Previous Trades Import_OMS Quer'!N7889</f>
        <v>0</v>
      </c>
      <c r="O7889" t="str">
        <f>CLEAN('Previous Trades Import_OMS Quer'!O7889)</f>
        <v/>
      </c>
      <c r="Q7889" s="25">
        <f t="shared" si="246"/>
        <v>0</v>
      </c>
      <c r="R7889" s="25" t="e">
        <f>VLOOKUP(O7889,'Currency Balance'!$O$3:$Q$32,3,0)</f>
        <v>#N/A</v>
      </c>
      <c r="S7889" t="e">
        <f t="shared" si="247"/>
        <v>#N/A</v>
      </c>
    </row>
    <row r="7890" spans="1:19">
      <c r="A7890">
        <f>'Previous Trades Import_OMS Quer'!A7890</f>
        <v>0</v>
      </c>
      <c r="B7890">
        <f>'Previous Trades Import_OMS Quer'!B7890</f>
        <v>0</v>
      </c>
      <c r="C7890" s="22">
        <f>'Previous Trades Import_OMS Quer'!C7890</f>
        <v>0</v>
      </c>
      <c r="D7890">
        <f>'Previous Trades Import_OMS Quer'!D7890</f>
        <v>0</v>
      </c>
      <c r="E7890" s="22">
        <f>'Previous Trades Import_OMS Quer'!E7890</f>
        <v>0</v>
      </c>
      <c r="F7890">
        <f>'Previous Trades Import_OMS Quer'!F7890</f>
        <v>0</v>
      </c>
      <c r="G7890">
        <f>'Previous Trades Import_OMS Quer'!G7890</f>
        <v>0</v>
      </c>
      <c r="H7890">
        <f>'Previous Trades Import_OMS Quer'!H7890</f>
        <v>0</v>
      </c>
      <c r="I7890">
        <f>'Previous Trades Import_OMS Quer'!I7890</f>
        <v>0</v>
      </c>
      <c r="J7890">
        <f>'Previous Trades Import_OMS Quer'!J7890</f>
        <v>0</v>
      </c>
      <c r="K7890">
        <f>'Previous Trades Import_OMS Quer'!K7890</f>
        <v>0</v>
      </c>
      <c r="L7890">
        <f>'Previous Trades Import_OMS Quer'!L7890</f>
        <v>0</v>
      </c>
      <c r="M7890">
        <f>'Previous Trades Import_OMS Quer'!M7890</f>
        <v>0</v>
      </c>
      <c r="N7890">
        <f>'Previous Trades Import_OMS Quer'!N7890</f>
        <v>0</v>
      </c>
      <c r="O7890" t="str">
        <f>CLEAN('Previous Trades Import_OMS Quer'!O7890)</f>
        <v/>
      </c>
      <c r="Q7890" s="25">
        <f t="shared" si="246"/>
        <v>0</v>
      </c>
      <c r="R7890" s="25" t="e">
        <f>VLOOKUP(O7890,'Currency Balance'!$O$3:$Q$32,3,0)</f>
        <v>#N/A</v>
      </c>
      <c r="S7890" t="e">
        <f t="shared" si="247"/>
        <v>#N/A</v>
      </c>
    </row>
    <row r="7891" spans="1:19">
      <c r="A7891">
        <f>'Previous Trades Import_OMS Quer'!A7891</f>
        <v>0</v>
      </c>
      <c r="B7891">
        <f>'Previous Trades Import_OMS Quer'!B7891</f>
        <v>0</v>
      </c>
      <c r="C7891" s="22">
        <f>'Previous Trades Import_OMS Quer'!C7891</f>
        <v>0</v>
      </c>
      <c r="D7891">
        <f>'Previous Trades Import_OMS Quer'!D7891</f>
        <v>0</v>
      </c>
      <c r="E7891" s="22">
        <f>'Previous Trades Import_OMS Quer'!E7891</f>
        <v>0</v>
      </c>
      <c r="F7891">
        <f>'Previous Trades Import_OMS Quer'!F7891</f>
        <v>0</v>
      </c>
      <c r="G7891">
        <f>'Previous Trades Import_OMS Quer'!G7891</f>
        <v>0</v>
      </c>
      <c r="H7891">
        <f>'Previous Trades Import_OMS Quer'!H7891</f>
        <v>0</v>
      </c>
      <c r="I7891">
        <f>'Previous Trades Import_OMS Quer'!I7891</f>
        <v>0</v>
      </c>
      <c r="J7891">
        <f>'Previous Trades Import_OMS Quer'!J7891</f>
        <v>0</v>
      </c>
      <c r="K7891">
        <f>'Previous Trades Import_OMS Quer'!K7891</f>
        <v>0</v>
      </c>
      <c r="L7891">
        <f>'Previous Trades Import_OMS Quer'!L7891</f>
        <v>0</v>
      </c>
      <c r="M7891">
        <f>'Previous Trades Import_OMS Quer'!M7891</f>
        <v>0</v>
      </c>
      <c r="N7891">
        <f>'Previous Trades Import_OMS Quer'!N7891</f>
        <v>0</v>
      </c>
      <c r="O7891" t="str">
        <f>CLEAN('Previous Trades Import_OMS Quer'!O7891)</f>
        <v/>
      </c>
      <c r="Q7891" s="25">
        <f t="shared" si="246"/>
        <v>0</v>
      </c>
      <c r="R7891" s="25" t="e">
        <f>VLOOKUP(O7891,'Currency Balance'!$O$3:$Q$32,3,0)</f>
        <v>#N/A</v>
      </c>
      <c r="S7891" t="e">
        <f t="shared" si="247"/>
        <v>#N/A</v>
      </c>
    </row>
    <row r="7892" spans="1:19">
      <c r="A7892">
        <f>'Previous Trades Import_OMS Quer'!A7892</f>
        <v>0</v>
      </c>
      <c r="B7892">
        <f>'Previous Trades Import_OMS Quer'!B7892</f>
        <v>0</v>
      </c>
      <c r="C7892" s="22">
        <f>'Previous Trades Import_OMS Quer'!C7892</f>
        <v>0</v>
      </c>
      <c r="D7892">
        <f>'Previous Trades Import_OMS Quer'!D7892</f>
        <v>0</v>
      </c>
      <c r="E7892" s="22">
        <f>'Previous Trades Import_OMS Quer'!E7892</f>
        <v>0</v>
      </c>
      <c r="F7892">
        <f>'Previous Trades Import_OMS Quer'!F7892</f>
        <v>0</v>
      </c>
      <c r="G7892">
        <f>'Previous Trades Import_OMS Quer'!G7892</f>
        <v>0</v>
      </c>
      <c r="H7892">
        <f>'Previous Trades Import_OMS Quer'!H7892</f>
        <v>0</v>
      </c>
      <c r="I7892">
        <f>'Previous Trades Import_OMS Quer'!I7892</f>
        <v>0</v>
      </c>
      <c r="J7892">
        <f>'Previous Trades Import_OMS Quer'!J7892</f>
        <v>0</v>
      </c>
      <c r="K7892">
        <f>'Previous Trades Import_OMS Quer'!K7892</f>
        <v>0</v>
      </c>
      <c r="L7892">
        <f>'Previous Trades Import_OMS Quer'!L7892</f>
        <v>0</v>
      </c>
      <c r="M7892">
        <f>'Previous Trades Import_OMS Quer'!M7892</f>
        <v>0</v>
      </c>
      <c r="N7892">
        <f>'Previous Trades Import_OMS Quer'!N7892</f>
        <v>0</v>
      </c>
      <c r="O7892" t="str">
        <f>CLEAN('Previous Trades Import_OMS Quer'!O7892)</f>
        <v/>
      </c>
      <c r="Q7892" s="25">
        <f t="shared" si="246"/>
        <v>0</v>
      </c>
      <c r="R7892" s="25" t="e">
        <f>VLOOKUP(O7892,'Currency Balance'!$O$3:$Q$32,3,0)</f>
        <v>#N/A</v>
      </c>
      <c r="S7892" t="e">
        <f t="shared" si="247"/>
        <v>#N/A</v>
      </c>
    </row>
    <row r="7893" spans="1:19">
      <c r="A7893">
        <f>'Previous Trades Import_OMS Quer'!A7893</f>
        <v>0</v>
      </c>
      <c r="B7893">
        <f>'Previous Trades Import_OMS Quer'!B7893</f>
        <v>0</v>
      </c>
      <c r="C7893" s="22">
        <f>'Previous Trades Import_OMS Quer'!C7893</f>
        <v>0</v>
      </c>
      <c r="D7893">
        <f>'Previous Trades Import_OMS Quer'!D7893</f>
        <v>0</v>
      </c>
      <c r="E7893" s="22">
        <f>'Previous Trades Import_OMS Quer'!E7893</f>
        <v>0</v>
      </c>
      <c r="F7893">
        <f>'Previous Trades Import_OMS Quer'!F7893</f>
        <v>0</v>
      </c>
      <c r="G7893">
        <f>'Previous Trades Import_OMS Quer'!G7893</f>
        <v>0</v>
      </c>
      <c r="H7893">
        <f>'Previous Trades Import_OMS Quer'!H7893</f>
        <v>0</v>
      </c>
      <c r="I7893">
        <f>'Previous Trades Import_OMS Quer'!I7893</f>
        <v>0</v>
      </c>
      <c r="J7893">
        <f>'Previous Trades Import_OMS Quer'!J7893</f>
        <v>0</v>
      </c>
      <c r="K7893">
        <f>'Previous Trades Import_OMS Quer'!K7893</f>
        <v>0</v>
      </c>
      <c r="L7893">
        <f>'Previous Trades Import_OMS Quer'!L7893</f>
        <v>0</v>
      </c>
      <c r="M7893">
        <f>'Previous Trades Import_OMS Quer'!M7893</f>
        <v>0</v>
      </c>
      <c r="N7893">
        <f>'Previous Trades Import_OMS Quer'!N7893</f>
        <v>0</v>
      </c>
      <c r="O7893" t="str">
        <f>CLEAN('Previous Trades Import_OMS Quer'!O7893)</f>
        <v/>
      </c>
      <c r="Q7893" s="25">
        <f t="shared" si="246"/>
        <v>0</v>
      </c>
      <c r="R7893" s="25" t="e">
        <f>VLOOKUP(O7893,'Currency Balance'!$O$3:$Q$32,3,0)</f>
        <v>#N/A</v>
      </c>
      <c r="S7893" t="e">
        <f t="shared" si="247"/>
        <v>#N/A</v>
      </c>
    </row>
    <row r="7894" spans="1:19">
      <c r="A7894">
        <f>'Previous Trades Import_OMS Quer'!A7894</f>
        <v>0</v>
      </c>
      <c r="B7894">
        <f>'Previous Trades Import_OMS Quer'!B7894</f>
        <v>0</v>
      </c>
      <c r="C7894" s="22">
        <f>'Previous Trades Import_OMS Quer'!C7894</f>
        <v>0</v>
      </c>
      <c r="D7894">
        <f>'Previous Trades Import_OMS Quer'!D7894</f>
        <v>0</v>
      </c>
      <c r="E7894" s="22">
        <f>'Previous Trades Import_OMS Quer'!E7894</f>
        <v>0</v>
      </c>
      <c r="F7894">
        <f>'Previous Trades Import_OMS Quer'!F7894</f>
        <v>0</v>
      </c>
      <c r="G7894">
        <f>'Previous Trades Import_OMS Quer'!G7894</f>
        <v>0</v>
      </c>
      <c r="H7894">
        <f>'Previous Trades Import_OMS Quer'!H7894</f>
        <v>0</v>
      </c>
      <c r="I7894">
        <f>'Previous Trades Import_OMS Quer'!I7894</f>
        <v>0</v>
      </c>
      <c r="J7894">
        <f>'Previous Trades Import_OMS Quer'!J7894</f>
        <v>0</v>
      </c>
      <c r="K7894">
        <f>'Previous Trades Import_OMS Quer'!K7894</f>
        <v>0</v>
      </c>
      <c r="L7894">
        <f>'Previous Trades Import_OMS Quer'!L7894</f>
        <v>0</v>
      </c>
      <c r="M7894">
        <f>'Previous Trades Import_OMS Quer'!M7894</f>
        <v>0</v>
      </c>
      <c r="N7894">
        <f>'Previous Trades Import_OMS Quer'!N7894</f>
        <v>0</v>
      </c>
      <c r="O7894" t="str">
        <f>CLEAN('Previous Trades Import_OMS Quer'!O7894)</f>
        <v/>
      </c>
      <c r="Q7894" s="25">
        <f t="shared" si="246"/>
        <v>0</v>
      </c>
      <c r="R7894" s="25" t="e">
        <f>VLOOKUP(O7894,'Currency Balance'!$O$3:$Q$32,3,0)</f>
        <v>#N/A</v>
      </c>
      <c r="S7894" t="e">
        <f t="shared" si="247"/>
        <v>#N/A</v>
      </c>
    </row>
    <row r="7895" spans="1:19">
      <c r="A7895">
        <f>'Previous Trades Import_OMS Quer'!A7895</f>
        <v>0</v>
      </c>
      <c r="B7895">
        <f>'Previous Trades Import_OMS Quer'!B7895</f>
        <v>0</v>
      </c>
      <c r="C7895" s="22">
        <f>'Previous Trades Import_OMS Quer'!C7895</f>
        <v>0</v>
      </c>
      <c r="D7895">
        <f>'Previous Trades Import_OMS Quer'!D7895</f>
        <v>0</v>
      </c>
      <c r="E7895" s="22">
        <f>'Previous Trades Import_OMS Quer'!E7895</f>
        <v>0</v>
      </c>
      <c r="F7895">
        <f>'Previous Trades Import_OMS Quer'!F7895</f>
        <v>0</v>
      </c>
      <c r="G7895">
        <f>'Previous Trades Import_OMS Quer'!G7895</f>
        <v>0</v>
      </c>
      <c r="H7895">
        <f>'Previous Trades Import_OMS Quer'!H7895</f>
        <v>0</v>
      </c>
      <c r="I7895">
        <f>'Previous Trades Import_OMS Quer'!I7895</f>
        <v>0</v>
      </c>
      <c r="J7895">
        <f>'Previous Trades Import_OMS Quer'!J7895</f>
        <v>0</v>
      </c>
      <c r="K7895">
        <f>'Previous Trades Import_OMS Quer'!K7895</f>
        <v>0</v>
      </c>
      <c r="L7895">
        <f>'Previous Trades Import_OMS Quer'!L7895</f>
        <v>0</v>
      </c>
      <c r="M7895">
        <f>'Previous Trades Import_OMS Quer'!M7895</f>
        <v>0</v>
      </c>
      <c r="N7895">
        <f>'Previous Trades Import_OMS Quer'!N7895</f>
        <v>0</v>
      </c>
      <c r="O7895" t="str">
        <f>CLEAN('Previous Trades Import_OMS Quer'!O7895)</f>
        <v/>
      </c>
      <c r="Q7895" s="25">
        <f t="shared" si="246"/>
        <v>0</v>
      </c>
      <c r="R7895" s="25" t="e">
        <f>VLOOKUP(O7895,'Currency Balance'!$O$3:$Q$32,3,0)</f>
        <v>#N/A</v>
      </c>
      <c r="S7895" t="e">
        <f t="shared" si="247"/>
        <v>#N/A</v>
      </c>
    </row>
    <row r="7896" spans="1:19">
      <c r="A7896">
        <f>'Previous Trades Import_OMS Quer'!A7896</f>
        <v>0</v>
      </c>
      <c r="B7896">
        <f>'Previous Trades Import_OMS Quer'!B7896</f>
        <v>0</v>
      </c>
      <c r="C7896" s="22">
        <f>'Previous Trades Import_OMS Quer'!C7896</f>
        <v>0</v>
      </c>
      <c r="D7896">
        <f>'Previous Trades Import_OMS Quer'!D7896</f>
        <v>0</v>
      </c>
      <c r="E7896" s="22">
        <f>'Previous Trades Import_OMS Quer'!E7896</f>
        <v>0</v>
      </c>
      <c r="F7896">
        <f>'Previous Trades Import_OMS Quer'!F7896</f>
        <v>0</v>
      </c>
      <c r="G7896">
        <f>'Previous Trades Import_OMS Quer'!G7896</f>
        <v>0</v>
      </c>
      <c r="H7896">
        <f>'Previous Trades Import_OMS Quer'!H7896</f>
        <v>0</v>
      </c>
      <c r="I7896">
        <f>'Previous Trades Import_OMS Quer'!I7896</f>
        <v>0</v>
      </c>
      <c r="J7896">
        <f>'Previous Trades Import_OMS Quer'!J7896</f>
        <v>0</v>
      </c>
      <c r="K7896">
        <f>'Previous Trades Import_OMS Quer'!K7896</f>
        <v>0</v>
      </c>
      <c r="L7896">
        <f>'Previous Trades Import_OMS Quer'!L7896</f>
        <v>0</v>
      </c>
      <c r="M7896">
        <f>'Previous Trades Import_OMS Quer'!M7896</f>
        <v>0</v>
      </c>
      <c r="N7896">
        <f>'Previous Trades Import_OMS Quer'!N7896</f>
        <v>0</v>
      </c>
      <c r="O7896" t="str">
        <f>CLEAN('Previous Trades Import_OMS Quer'!O7896)</f>
        <v/>
      </c>
      <c r="Q7896" s="25">
        <f t="shared" si="246"/>
        <v>0</v>
      </c>
      <c r="R7896" s="25" t="e">
        <f>VLOOKUP(O7896,'Currency Balance'!$O$3:$Q$32,3,0)</f>
        <v>#N/A</v>
      </c>
      <c r="S7896" t="e">
        <f t="shared" si="247"/>
        <v>#N/A</v>
      </c>
    </row>
    <row r="7897" spans="1:19">
      <c r="A7897">
        <f>'Previous Trades Import_OMS Quer'!A7897</f>
        <v>0</v>
      </c>
      <c r="B7897">
        <f>'Previous Trades Import_OMS Quer'!B7897</f>
        <v>0</v>
      </c>
      <c r="C7897" s="22">
        <f>'Previous Trades Import_OMS Quer'!C7897</f>
        <v>0</v>
      </c>
      <c r="D7897">
        <f>'Previous Trades Import_OMS Quer'!D7897</f>
        <v>0</v>
      </c>
      <c r="E7897" s="22">
        <f>'Previous Trades Import_OMS Quer'!E7897</f>
        <v>0</v>
      </c>
      <c r="F7897">
        <f>'Previous Trades Import_OMS Quer'!F7897</f>
        <v>0</v>
      </c>
      <c r="G7897">
        <f>'Previous Trades Import_OMS Quer'!G7897</f>
        <v>0</v>
      </c>
      <c r="H7897">
        <f>'Previous Trades Import_OMS Quer'!H7897</f>
        <v>0</v>
      </c>
      <c r="I7897">
        <f>'Previous Trades Import_OMS Quer'!I7897</f>
        <v>0</v>
      </c>
      <c r="J7897">
        <f>'Previous Trades Import_OMS Quer'!J7897</f>
        <v>0</v>
      </c>
      <c r="K7897">
        <f>'Previous Trades Import_OMS Quer'!K7897</f>
        <v>0</v>
      </c>
      <c r="L7897">
        <f>'Previous Trades Import_OMS Quer'!L7897</f>
        <v>0</v>
      </c>
      <c r="M7897">
        <f>'Previous Trades Import_OMS Quer'!M7897</f>
        <v>0</v>
      </c>
      <c r="N7897">
        <f>'Previous Trades Import_OMS Quer'!N7897</f>
        <v>0</v>
      </c>
      <c r="O7897" t="str">
        <f>CLEAN('Previous Trades Import_OMS Quer'!O7897)</f>
        <v/>
      </c>
      <c r="Q7897" s="25">
        <f t="shared" si="246"/>
        <v>0</v>
      </c>
      <c r="R7897" s="25" t="e">
        <f>VLOOKUP(O7897,'Currency Balance'!$O$3:$Q$32,3,0)</f>
        <v>#N/A</v>
      </c>
      <c r="S7897" t="e">
        <f t="shared" si="247"/>
        <v>#N/A</v>
      </c>
    </row>
    <row r="7898" spans="1:19">
      <c r="A7898">
        <f>'Previous Trades Import_OMS Quer'!A7898</f>
        <v>0</v>
      </c>
      <c r="B7898">
        <f>'Previous Trades Import_OMS Quer'!B7898</f>
        <v>0</v>
      </c>
      <c r="C7898" s="22">
        <f>'Previous Trades Import_OMS Quer'!C7898</f>
        <v>0</v>
      </c>
      <c r="D7898">
        <f>'Previous Trades Import_OMS Quer'!D7898</f>
        <v>0</v>
      </c>
      <c r="E7898" s="22">
        <f>'Previous Trades Import_OMS Quer'!E7898</f>
        <v>0</v>
      </c>
      <c r="F7898">
        <f>'Previous Trades Import_OMS Quer'!F7898</f>
        <v>0</v>
      </c>
      <c r="G7898">
        <f>'Previous Trades Import_OMS Quer'!G7898</f>
        <v>0</v>
      </c>
      <c r="H7898">
        <f>'Previous Trades Import_OMS Quer'!H7898</f>
        <v>0</v>
      </c>
      <c r="I7898">
        <f>'Previous Trades Import_OMS Quer'!I7898</f>
        <v>0</v>
      </c>
      <c r="J7898">
        <f>'Previous Trades Import_OMS Quer'!J7898</f>
        <v>0</v>
      </c>
      <c r="K7898">
        <f>'Previous Trades Import_OMS Quer'!K7898</f>
        <v>0</v>
      </c>
      <c r="L7898">
        <f>'Previous Trades Import_OMS Quer'!L7898</f>
        <v>0</v>
      </c>
      <c r="M7898">
        <f>'Previous Trades Import_OMS Quer'!M7898</f>
        <v>0</v>
      </c>
      <c r="N7898">
        <f>'Previous Trades Import_OMS Quer'!N7898</f>
        <v>0</v>
      </c>
      <c r="O7898" t="str">
        <f>CLEAN('Previous Trades Import_OMS Quer'!O7898)</f>
        <v/>
      </c>
      <c r="Q7898" s="25">
        <f t="shared" si="246"/>
        <v>0</v>
      </c>
      <c r="R7898" s="25" t="e">
        <f>VLOOKUP(O7898,'Currency Balance'!$O$3:$Q$32,3,0)</f>
        <v>#N/A</v>
      </c>
      <c r="S7898" t="e">
        <f t="shared" si="247"/>
        <v>#N/A</v>
      </c>
    </row>
    <row r="7899" spans="1:19">
      <c r="A7899">
        <f>'Previous Trades Import_OMS Quer'!A7899</f>
        <v>0</v>
      </c>
      <c r="B7899">
        <f>'Previous Trades Import_OMS Quer'!B7899</f>
        <v>0</v>
      </c>
      <c r="C7899" s="22">
        <f>'Previous Trades Import_OMS Quer'!C7899</f>
        <v>0</v>
      </c>
      <c r="D7899">
        <f>'Previous Trades Import_OMS Quer'!D7899</f>
        <v>0</v>
      </c>
      <c r="E7899" s="22">
        <f>'Previous Trades Import_OMS Quer'!E7899</f>
        <v>0</v>
      </c>
      <c r="F7899">
        <f>'Previous Trades Import_OMS Quer'!F7899</f>
        <v>0</v>
      </c>
      <c r="G7899">
        <f>'Previous Trades Import_OMS Quer'!G7899</f>
        <v>0</v>
      </c>
      <c r="H7899">
        <f>'Previous Trades Import_OMS Quer'!H7899</f>
        <v>0</v>
      </c>
      <c r="I7899">
        <f>'Previous Trades Import_OMS Quer'!I7899</f>
        <v>0</v>
      </c>
      <c r="J7899">
        <f>'Previous Trades Import_OMS Quer'!J7899</f>
        <v>0</v>
      </c>
      <c r="K7899">
        <f>'Previous Trades Import_OMS Quer'!K7899</f>
        <v>0</v>
      </c>
      <c r="L7899">
        <f>'Previous Trades Import_OMS Quer'!L7899</f>
        <v>0</v>
      </c>
      <c r="M7899">
        <f>'Previous Trades Import_OMS Quer'!M7899</f>
        <v>0</v>
      </c>
      <c r="N7899">
        <f>'Previous Trades Import_OMS Quer'!N7899</f>
        <v>0</v>
      </c>
      <c r="O7899" t="str">
        <f>CLEAN('Previous Trades Import_OMS Quer'!O7899)</f>
        <v/>
      </c>
      <c r="Q7899" s="25">
        <f t="shared" si="246"/>
        <v>0</v>
      </c>
      <c r="R7899" s="25" t="e">
        <f>VLOOKUP(O7899,'Currency Balance'!$O$3:$Q$32,3,0)</f>
        <v>#N/A</v>
      </c>
      <c r="S7899" t="e">
        <f t="shared" si="247"/>
        <v>#N/A</v>
      </c>
    </row>
    <row r="7900" spans="1:19">
      <c r="A7900">
        <f>'Previous Trades Import_OMS Quer'!A7900</f>
        <v>0</v>
      </c>
      <c r="B7900">
        <f>'Previous Trades Import_OMS Quer'!B7900</f>
        <v>0</v>
      </c>
      <c r="C7900" s="22">
        <f>'Previous Trades Import_OMS Quer'!C7900</f>
        <v>0</v>
      </c>
      <c r="D7900">
        <f>'Previous Trades Import_OMS Quer'!D7900</f>
        <v>0</v>
      </c>
      <c r="E7900" s="22">
        <f>'Previous Trades Import_OMS Quer'!E7900</f>
        <v>0</v>
      </c>
      <c r="F7900">
        <f>'Previous Trades Import_OMS Quer'!F7900</f>
        <v>0</v>
      </c>
      <c r="G7900">
        <f>'Previous Trades Import_OMS Quer'!G7900</f>
        <v>0</v>
      </c>
      <c r="H7900">
        <f>'Previous Trades Import_OMS Quer'!H7900</f>
        <v>0</v>
      </c>
      <c r="I7900">
        <f>'Previous Trades Import_OMS Quer'!I7900</f>
        <v>0</v>
      </c>
      <c r="J7900">
        <f>'Previous Trades Import_OMS Quer'!J7900</f>
        <v>0</v>
      </c>
      <c r="K7900">
        <f>'Previous Trades Import_OMS Quer'!K7900</f>
        <v>0</v>
      </c>
      <c r="L7900">
        <f>'Previous Trades Import_OMS Quer'!L7900</f>
        <v>0</v>
      </c>
      <c r="M7900">
        <f>'Previous Trades Import_OMS Quer'!M7900</f>
        <v>0</v>
      </c>
      <c r="N7900">
        <f>'Previous Trades Import_OMS Quer'!N7900</f>
        <v>0</v>
      </c>
      <c r="O7900" t="str">
        <f>CLEAN('Previous Trades Import_OMS Quer'!O7900)</f>
        <v/>
      </c>
      <c r="Q7900" s="25">
        <f t="shared" si="246"/>
        <v>0</v>
      </c>
      <c r="R7900" s="25" t="e">
        <f>VLOOKUP(O7900,'Currency Balance'!$O$3:$Q$32,3,0)</f>
        <v>#N/A</v>
      </c>
      <c r="S7900" t="e">
        <f t="shared" si="247"/>
        <v>#N/A</v>
      </c>
    </row>
    <row r="7901" spans="1:19">
      <c r="A7901">
        <f>'Previous Trades Import_OMS Quer'!A7901</f>
        <v>0</v>
      </c>
      <c r="B7901">
        <f>'Previous Trades Import_OMS Quer'!B7901</f>
        <v>0</v>
      </c>
      <c r="C7901" s="22">
        <f>'Previous Trades Import_OMS Quer'!C7901</f>
        <v>0</v>
      </c>
      <c r="D7901">
        <f>'Previous Trades Import_OMS Quer'!D7901</f>
        <v>0</v>
      </c>
      <c r="E7901" s="22">
        <f>'Previous Trades Import_OMS Quer'!E7901</f>
        <v>0</v>
      </c>
      <c r="F7901">
        <f>'Previous Trades Import_OMS Quer'!F7901</f>
        <v>0</v>
      </c>
      <c r="G7901">
        <f>'Previous Trades Import_OMS Quer'!G7901</f>
        <v>0</v>
      </c>
      <c r="H7901">
        <f>'Previous Trades Import_OMS Quer'!H7901</f>
        <v>0</v>
      </c>
      <c r="I7901">
        <f>'Previous Trades Import_OMS Quer'!I7901</f>
        <v>0</v>
      </c>
      <c r="J7901">
        <f>'Previous Trades Import_OMS Quer'!J7901</f>
        <v>0</v>
      </c>
      <c r="K7901">
        <f>'Previous Trades Import_OMS Quer'!K7901</f>
        <v>0</v>
      </c>
      <c r="L7901">
        <f>'Previous Trades Import_OMS Quer'!L7901</f>
        <v>0</v>
      </c>
      <c r="M7901">
        <f>'Previous Trades Import_OMS Quer'!M7901</f>
        <v>0</v>
      </c>
      <c r="N7901">
        <f>'Previous Trades Import_OMS Quer'!N7901</f>
        <v>0</v>
      </c>
      <c r="O7901" t="str">
        <f>CLEAN('Previous Trades Import_OMS Quer'!O7901)</f>
        <v/>
      </c>
      <c r="Q7901" s="25">
        <f t="shared" si="246"/>
        <v>0</v>
      </c>
      <c r="R7901" s="25" t="e">
        <f>VLOOKUP(O7901,'Currency Balance'!$O$3:$Q$32,3,0)</f>
        <v>#N/A</v>
      </c>
      <c r="S7901" t="e">
        <f t="shared" si="247"/>
        <v>#N/A</v>
      </c>
    </row>
    <row r="7902" spans="1:19">
      <c r="A7902">
        <f>'Previous Trades Import_OMS Quer'!A7902</f>
        <v>0</v>
      </c>
      <c r="B7902">
        <f>'Previous Trades Import_OMS Quer'!B7902</f>
        <v>0</v>
      </c>
      <c r="C7902" s="22">
        <f>'Previous Trades Import_OMS Quer'!C7902</f>
        <v>0</v>
      </c>
      <c r="D7902">
        <f>'Previous Trades Import_OMS Quer'!D7902</f>
        <v>0</v>
      </c>
      <c r="E7902" s="22">
        <f>'Previous Trades Import_OMS Quer'!E7902</f>
        <v>0</v>
      </c>
      <c r="F7902">
        <f>'Previous Trades Import_OMS Quer'!F7902</f>
        <v>0</v>
      </c>
      <c r="G7902">
        <f>'Previous Trades Import_OMS Quer'!G7902</f>
        <v>0</v>
      </c>
      <c r="H7902">
        <f>'Previous Trades Import_OMS Quer'!H7902</f>
        <v>0</v>
      </c>
      <c r="I7902">
        <f>'Previous Trades Import_OMS Quer'!I7902</f>
        <v>0</v>
      </c>
      <c r="J7902">
        <f>'Previous Trades Import_OMS Quer'!J7902</f>
        <v>0</v>
      </c>
      <c r="K7902">
        <f>'Previous Trades Import_OMS Quer'!K7902</f>
        <v>0</v>
      </c>
      <c r="L7902">
        <f>'Previous Trades Import_OMS Quer'!L7902</f>
        <v>0</v>
      </c>
      <c r="M7902">
        <f>'Previous Trades Import_OMS Quer'!M7902</f>
        <v>0</v>
      </c>
      <c r="N7902">
        <f>'Previous Trades Import_OMS Quer'!N7902</f>
        <v>0</v>
      </c>
      <c r="O7902" t="str">
        <f>CLEAN('Previous Trades Import_OMS Quer'!O7902)</f>
        <v/>
      </c>
      <c r="Q7902" s="25">
        <f t="shared" si="246"/>
        <v>0</v>
      </c>
      <c r="R7902" s="25" t="e">
        <f>VLOOKUP(O7902,'Currency Balance'!$O$3:$Q$32,3,0)</f>
        <v>#N/A</v>
      </c>
      <c r="S7902" t="e">
        <f t="shared" si="247"/>
        <v>#N/A</v>
      </c>
    </row>
    <row r="7903" spans="1:19">
      <c r="A7903">
        <f>'Previous Trades Import_OMS Quer'!A7903</f>
        <v>0</v>
      </c>
      <c r="B7903">
        <f>'Previous Trades Import_OMS Quer'!B7903</f>
        <v>0</v>
      </c>
      <c r="C7903" s="22">
        <f>'Previous Trades Import_OMS Quer'!C7903</f>
        <v>0</v>
      </c>
      <c r="D7903">
        <f>'Previous Trades Import_OMS Quer'!D7903</f>
        <v>0</v>
      </c>
      <c r="E7903" s="22">
        <f>'Previous Trades Import_OMS Quer'!E7903</f>
        <v>0</v>
      </c>
      <c r="F7903">
        <f>'Previous Trades Import_OMS Quer'!F7903</f>
        <v>0</v>
      </c>
      <c r="G7903">
        <f>'Previous Trades Import_OMS Quer'!G7903</f>
        <v>0</v>
      </c>
      <c r="H7903">
        <f>'Previous Trades Import_OMS Quer'!H7903</f>
        <v>0</v>
      </c>
      <c r="I7903">
        <f>'Previous Trades Import_OMS Quer'!I7903</f>
        <v>0</v>
      </c>
      <c r="J7903">
        <f>'Previous Trades Import_OMS Quer'!J7903</f>
        <v>0</v>
      </c>
      <c r="K7903">
        <f>'Previous Trades Import_OMS Quer'!K7903</f>
        <v>0</v>
      </c>
      <c r="L7903">
        <f>'Previous Trades Import_OMS Quer'!L7903</f>
        <v>0</v>
      </c>
      <c r="M7903">
        <f>'Previous Trades Import_OMS Quer'!M7903</f>
        <v>0</v>
      </c>
      <c r="N7903">
        <f>'Previous Trades Import_OMS Quer'!N7903</f>
        <v>0</v>
      </c>
      <c r="O7903" t="str">
        <f>CLEAN('Previous Trades Import_OMS Quer'!O7903)</f>
        <v/>
      </c>
      <c r="Q7903" s="25">
        <f t="shared" si="246"/>
        <v>0</v>
      </c>
      <c r="R7903" s="25" t="e">
        <f>VLOOKUP(O7903,'Currency Balance'!$O$3:$Q$32,3,0)</f>
        <v>#N/A</v>
      </c>
      <c r="S7903" t="e">
        <f t="shared" si="247"/>
        <v>#N/A</v>
      </c>
    </row>
    <row r="7904" spans="1:19">
      <c r="A7904">
        <f>'Previous Trades Import_OMS Quer'!A7904</f>
        <v>0</v>
      </c>
      <c r="B7904">
        <f>'Previous Trades Import_OMS Quer'!B7904</f>
        <v>0</v>
      </c>
      <c r="C7904" s="22">
        <f>'Previous Trades Import_OMS Quer'!C7904</f>
        <v>0</v>
      </c>
      <c r="D7904">
        <f>'Previous Trades Import_OMS Quer'!D7904</f>
        <v>0</v>
      </c>
      <c r="E7904" s="22">
        <f>'Previous Trades Import_OMS Quer'!E7904</f>
        <v>0</v>
      </c>
      <c r="F7904">
        <f>'Previous Trades Import_OMS Quer'!F7904</f>
        <v>0</v>
      </c>
      <c r="G7904">
        <f>'Previous Trades Import_OMS Quer'!G7904</f>
        <v>0</v>
      </c>
      <c r="H7904">
        <f>'Previous Trades Import_OMS Quer'!H7904</f>
        <v>0</v>
      </c>
      <c r="I7904">
        <f>'Previous Trades Import_OMS Quer'!I7904</f>
        <v>0</v>
      </c>
      <c r="J7904">
        <f>'Previous Trades Import_OMS Quer'!J7904</f>
        <v>0</v>
      </c>
      <c r="K7904">
        <f>'Previous Trades Import_OMS Quer'!K7904</f>
        <v>0</v>
      </c>
      <c r="L7904">
        <f>'Previous Trades Import_OMS Quer'!L7904</f>
        <v>0</v>
      </c>
      <c r="M7904">
        <f>'Previous Trades Import_OMS Quer'!M7904</f>
        <v>0</v>
      </c>
      <c r="N7904">
        <f>'Previous Trades Import_OMS Quer'!N7904</f>
        <v>0</v>
      </c>
      <c r="O7904" t="str">
        <f>CLEAN('Previous Trades Import_OMS Quer'!O7904)</f>
        <v/>
      </c>
      <c r="Q7904" s="25">
        <f t="shared" si="246"/>
        <v>0</v>
      </c>
      <c r="R7904" s="25" t="e">
        <f>VLOOKUP(O7904,'Currency Balance'!$O$3:$Q$32,3,0)</f>
        <v>#N/A</v>
      </c>
      <c r="S7904" t="e">
        <f t="shared" si="247"/>
        <v>#N/A</v>
      </c>
    </row>
    <row r="7905" spans="1:19">
      <c r="A7905">
        <f>'Previous Trades Import_OMS Quer'!A7905</f>
        <v>0</v>
      </c>
      <c r="B7905">
        <f>'Previous Trades Import_OMS Quer'!B7905</f>
        <v>0</v>
      </c>
      <c r="C7905" s="22">
        <f>'Previous Trades Import_OMS Quer'!C7905</f>
        <v>0</v>
      </c>
      <c r="D7905">
        <f>'Previous Trades Import_OMS Quer'!D7905</f>
        <v>0</v>
      </c>
      <c r="E7905" s="22">
        <f>'Previous Trades Import_OMS Quer'!E7905</f>
        <v>0</v>
      </c>
      <c r="F7905">
        <f>'Previous Trades Import_OMS Quer'!F7905</f>
        <v>0</v>
      </c>
      <c r="G7905">
        <f>'Previous Trades Import_OMS Quer'!G7905</f>
        <v>0</v>
      </c>
      <c r="H7905">
        <f>'Previous Trades Import_OMS Quer'!H7905</f>
        <v>0</v>
      </c>
      <c r="I7905">
        <f>'Previous Trades Import_OMS Quer'!I7905</f>
        <v>0</v>
      </c>
      <c r="J7905">
        <f>'Previous Trades Import_OMS Quer'!J7905</f>
        <v>0</v>
      </c>
      <c r="K7905">
        <f>'Previous Trades Import_OMS Quer'!K7905</f>
        <v>0</v>
      </c>
      <c r="L7905">
        <f>'Previous Trades Import_OMS Quer'!L7905</f>
        <v>0</v>
      </c>
      <c r="M7905">
        <f>'Previous Trades Import_OMS Quer'!M7905</f>
        <v>0</v>
      </c>
      <c r="N7905">
        <f>'Previous Trades Import_OMS Quer'!N7905</f>
        <v>0</v>
      </c>
      <c r="O7905" t="str">
        <f>CLEAN('Previous Trades Import_OMS Quer'!O7905)</f>
        <v/>
      </c>
      <c r="Q7905" s="25">
        <f t="shared" si="246"/>
        <v>0</v>
      </c>
      <c r="R7905" s="25" t="e">
        <f>VLOOKUP(O7905,'Currency Balance'!$O$3:$Q$32,3,0)</f>
        <v>#N/A</v>
      </c>
      <c r="S7905" t="e">
        <f t="shared" si="247"/>
        <v>#N/A</v>
      </c>
    </row>
    <row r="7906" spans="1:19">
      <c r="A7906">
        <f>'Previous Trades Import_OMS Quer'!A7906</f>
        <v>0</v>
      </c>
      <c r="B7906">
        <f>'Previous Trades Import_OMS Quer'!B7906</f>
        <v>0</v>
      </c>
      <c r="C7906" s="22">
        <f>'Previous Trades Import_OMS Quer'!C7906</f>
        <v>0</v>
      </c>
      <c r="D7906">
        <f>'Previous Trades Import_OMS Quer'!D7906</f>
        <v>0</v>
      </c>
      <c r="E7906" s="22">
        <f>'Previous Trades Import_OMS Quer'!E7906</f>
        <v>0</v>
      </c>
      <c r="F7906">
        <f>'Previous Trades Import_OMS Quer'!F7906</f>
        <v>0</v>
      </c>
      <c r="G7906">
        <f>'Previous Trades Import_OMS Quer'!G7906</f>
        <v>0</v>
      </c>
      <c r="H7906">
        <f>'Previous Trades Import_OMS Quer'!H7906</f>
        <v>0</v>
      </c>
      <c r="I7906">
        <f>'Previous Trades Import_OMS Quer'!I7906</f>
        <v>0</v>
      </c>
      <c r="J7906">
        <f>'Previous Trades Import_OMS Quer'!J7906</f>
        <v>0</v>
      </c>
      <c r="K7906">
        <f>'Previous Trades Import_OMS Quer'!K7906</f>
        <v>0</v>
      </c>
      <c r="L7906">
        <f>'Previous Trades Import_OMS Quer'!L7906</f>
        <v>0</v>
      </c>
      <c r="M7906">
        <f>'Previous Trades Import_OMS Quer'!M7906</f>
        <v>0</v>
      </c>
      <c r="N7906">
        <f>'Previous Trades Import_OMS Quer'!N7906</f>
        <v>0</v>
      </c>
      <c r="O7906" t="str">
        <f>CLEAN('Previous Trades Import_OMS Quer'!O7906)</f>
        <v/>
      </c>
      <c r="Q7906" s="25">
        <f t="shared" si="246"/>
        <v>0</v>
      </c>
      <c r="R7906" s="25" t="e">
        <f>VLOOKUP(O7906,'Currency Balance'!$O$3:$Q$32,3,0)</f>
        <v>#N/A</v>
      </c>
      <c r="S7906" t="e">
        <f t="shared" si="247"/>
        <v>#N/A</v>
      </c>
    </row>
    <row r="7907" spans="1:19">
      <c r="A7907">
        <f>'Previous Trades Import_OMS Quer'!A7907</f>
        <v>0</v>
      </c>
      <c r="B7907">
        <f>'Previous Trades Import_OMS Quer'!B7907</f>
        <v>0</v>
      </c>
      <c r="C7907" s="22">
        <f>'Previous Trades Import_OMS Quer'!C7907</f>
        <v>0</v>
      </c>
      <c r="D7907">
        <f>'Previous Trades Import_OMS Quer'!D7907</f>
        <v>0</v>
      </c>
      <c r="E7907" s="22">
        <f>'Previous Trades Import_OMS Quer'!E7907</f>
        <v>0</v>
      </c>
      <c r="F7907">
        <f>'Previous Trades Import_OMS Quer'!F7907</f>
        <v>0</v>
      </c>
      <c r="G7907">
        <f>'Previous Trades Import_OMS Quer'!G7907</f>
        <v>0</v>
      </c>
      <c r="H7907">
        <f>'Previous Trades Import_OMS Quer'!H7907</f>
        <v>0</v>
      </c>
      <c r="I7907">
        <f>'Previous Trades Import_OMS Quer'!I7907</f>
        <v>0</v>
      </c>
      <c r="J7907">
        <f>'Previous Trades Import_OMS Quer'!J7907</f>
        <v>0</v>
      </c>
      <c r="K7907">
        <f>'Previous Trades Import_OMS Quer'!K7907</f>
        <v>0</v>
      </c>
      <c r="L7907">
        <f>'Previous Trades Import_OMS Quer'!L7907</f>
        <v>0</v>
      </c>
      <c r="M7907">
        <f>'Previous Trades Import_OMS Quer'!M7907</f>
        <v>0</v>
      </c>
      <c r="N7907">
        <f>'Previous Trades Import_OMS Quer'!N7907</f>
        <v>0</v>
      </c>
      <c r="O7907" t="str">
        <f>CLEAN('Previous Trades Import_OMS Quer'!O7907)</f>
        <v/>
      </c>
      <c r="Q7907" s="25">
        <f t="shared" si="246"/>
        <v>0</v>
      </c>
      <c r="R7907" s="25" t="e">
        <f>VLOOKUP(O7907,'Currency Balance'!$O$3:$Q$32,3,0)</f>
        <v>#N/A</v>
      </c>
      <c r="S7907" t="e">
        <f t="shared" si="247"/>
        <v>#N/A</v>
      </c>
    </row>
    <row r="7908" spans="1:19">
      <c r="A7908">
        <f>'Previous Trades Import_OMS Quer'!A7908</f>
        <v>0</v>
      </c>
      <c r="B7908">
        <f>'Previous Trades Import_OMS Quer'!B7908</f>
        <v>0</v>
      </c>
      <c r="C7908" s="22">
        <f>'Previous Trades Import_OMS Quer'!C7908</f>
        <v>0</v>
      </c>
      <c r="D7908">
        <f>'Previous Trades Import_OMS Quer'!D7908</f>
        <v>0</v>
      </c>
      <c r="E7908" s="22">
        <f>'Previous Trades Import_OMS Quer'!E7908</f>
        <v>0</v>
      </c>
      <c r="F7908">
        <f>'Previous Trades Import_OMS Quer'!F7908</f>
        <v>0</v>
      </c>
      <c r="G7908">
        <f>'Previous Trades Import_OMS Quer'!G7908</f>
        <v>0</v>
      </c>
      <c r="H7908">
        <f>'Previous Trades Import_OMS Quer'!H7908</f>
        <v>0</v>
      </c>
      <c r="I7908">
        <f>'Previous Trades Import_OMS Quer'!I7908</f>
        <v>0</v>
      </c>
      <c r="J7908">
        <f>'Previous Trades Import_OMS Quer'!J7908</f>
        <v>0</v>
      </c>
      <c r="K7908">
        <f>'Previous Trades Import_OMS Quer'!K7908</f>
        <v>0</v>
      </c>
      <c r="L7908">
        <f>'Previous Trades Import_OMS Quer'!L7908</f>
        <v>0</v>
      </c>
      <c r="M7908">
        <f>'Previous Trades Import_OMS Quer'!M7908</f>
        <v>0</v>
      </c>
      <c r="N7908">
        <f>'Previous Trades Import_OMS Quer'!N7908</f>
        <v>0</v>
      </c>
      <c r="O7908" t="str">
        <f>CLEAN('Previous Trades Import_OMS Quer'!O7908)</f>
        <v/>
      </c>
      <c r="Q7908" s="25">
        <f t="shared" si="246"/>
        <v>0</v>
      </c>
      <c r="R7908" s="25" t="e">
        <f>VLOOKUP(O7908,'Currency Balance'!$O$3:$Q$32,3,0)</f>
        <v>#N/A</v>
      </c>
      <c r="S7908" t="e">
        <f t="shared" si="247"/>
        <v>#N/A</v>
      </c>
    </row>
    <row r="7909" spans="1:19">
      <c r="A7909">
        <f>'Previous Trades Import_OMS Quer'!A7909</f>
        <v>0</v>
      </c>
      <c r="B7909">
        <f>'Previous Trades Import_OMS Quer'!B7909</f>
        <v>0</v>
      </c>
      <c r="C7909" s="22">
        <f>'Previous Trades Import_OMS Quer'!C7909</f>
        <v>0</v>
      </c>
      <c r="D7909">
        <f>'Previous Trades Import_OMS Quer'!D7909</f>
        <v>0</v>
      </c>
      <c r="E7909" s="22">
        <f>'Previous Trades Import_OMS Quer'!E7909</f>
        <v>0</v>
      </c>
      <c r="F7909">
        <f>'Previous Trades Import_OMS Quer'!F7909</f>
        <v>0</v>
      </c>
      <c r="G7909">
        <f>'Previous Trades Import_OMS Quer'!G7909</f>
        <v>0</v>
      </c>
      <c r="H7909">
        <f>'Previous Trades Import_OMS Quer'!H7909</f>
        <v>0</v>
      </c>
      <c r="I7909">
        <f>'Previous Trades Import_OMS Quer'!I7909</f>
        <v>0</v>
      </c>
      <c r="J7909">
        <f>'Previous Trades Import_OMS Quer'!J7909</f>
        <v>0</v>
      </c>
      <c r="K7909">
        <f>'Previous Trades Import_OMS Quer'!K7909</f>
        <v>0</v>
      </c>
      <c r="L7909">
        <f>'Previous Trades Import_OMS Quer'!L7909</f>
        <v>0</v>
      </c>
      <c r="M7909">
        <f>'Previous Trades Import_OMS Quer'!M7909</f>
        <v>0</v>
      </c>
      <c r="N7909">
        <f>'Previous Trades Import_OMS Quer'!N7909</f>
        <v>0</v>
      </c>
      <c r="O7909" t="str">
        <f>CLEAN('Previous Trades Import_OMS Quer'!O7909)</f>
        <v/>
      </c>
      <c r="Q7909" s="25">
        <f t="shared" si="246"/>
        <v>0</v>
      </c>
      <c r="R7909" s="25" t="e">
        <f>VLOOKUP(O7909,'Currency Balance'!$O$3:$Q$32,3,0)</f>
        <v>#N/A</v>
      </c>
      <c r="S7909" t="e">
        <f t="shared" si="247"/>
        <v>#N/A</v>
      </c>
    </row>
    <row r="7910" spans="1:19">
      <c r="A7910">
        <f>'Previous Trades Import_OMS Quer'!A7910</f>
        <v>0</v>
      </c>
      <c r="B7910">
        <f>'Previous Trades Import_OMS Quer'!B7910</f>
        <v>0</v>
      </c>
      <c r="C7910" s="22">
        <f>'Previous Trades Import_OMS Quer'!C7910</f>
        <v>0</v>
      </c>
      <c r="D7910">
        <f>'Previous Trades Import_OMS Quer'!D7910</f>
        <v>0</v>
      </c>
      <c r="E7910" s="22">
        <f>'Previous Trades Import_OMS Quer'!E7910</f>
        <v>0</v>
      </c>
      <c r="F7910">
        <f>'Previous Trades Import_OMS Quer'!F7910</f>
        <v>0</v>
      </c>
      <c r="G7910">
        <f>'Previous Trades Import_OMS Quer'!G7910</f>
        <v>0</v>
      </c>
      <c r="H7910">
        <f>'Previous Trades Import_OMS Quer'!H7910</f>
        <v>0</v>
      </c>
      <c r="I7910">
        <f>'Previous Trades Import_OMS Quer'!I7910</f>
        <v>0</v>
      </c>
      <c r="J7910">
        <f>'Previous Trades Import_OMS Quer'!J7910</f>
        <v>0</v>
      </c>
      <c r="K7910">
        <f>'Previous Trades Import_OMS Quer'!K7910</f>
        <v>0</v>
      </c>
      <c r="L7910">
        <f>'Previous Trades Import_OMS Quer'!L7910</f>
        <v>0</v>
      </c>
      <c r="M7910">
        <f>'Previous Trades Import_OMS Quer'!M7910</f>
        <v>0</v>
      </c>
      <c r="N7910">
        <f>'Previous Trades Import_OMS Quer'!N7910</f>
        <v>0</v>
      </c>
      <c r="O7910" t="str">
        <f>CLEAN('Previous Trades Import_OMS Quer'!O7910)</f>
        <v/>
      </c>
      <c r="Q7910" s="25">
        <f t="shared" si="246"/>
        <v>0</v>
      </c>
      <c r="R7910" s="25" t="e">
        <f>VLOOKUP(O7910,'Currency Balance'!$O$3:$Q$32,3,0)</f>
        <v>#N/A</v>
      </c>
      <c r="S7910" t="e">
        <f t="shared" si="247"/>
        <v>#N/A</v>
      </c>
    </row>
    <row r="7911" spans="1:19">
      <c r="A7911">
        <f>'Previous Trades Import_OMS Quer'!A7911</f>
        <v>0</v>
      </c>
      <c r="B7911">
        <f>'Previous Trades Import_OMS Quer'!B7911</f>
        <v>0</v>
      </c>
      <c r="C7911" s="22">
        <f>'Previous Trades Import_OMS Quer'!C7911</f>
        <v>0</v>
      </c>
      <c r="D7911">
        <f>'Previous Trades Import_OMS Quer'!D7911</f>
        <v>0</v>
      </c>
      <c r="E7911" s="22">
        <f>'Previous Trades Import_OMS Quer'!E7911</f>
        <v>0</v>
      </c>
      <c r="F7911">
        <f>'Previous Trades Import_OMS Quer'!F7911</f>
        <v>0</v>
      </c>
      <c r="G7911">
        <f>'Previous Trades Import_OMS Quer'!G7911</f>
        <v>0</v>
      </c>
      <c r="H7911">
        <f>'Previous Trades Import_OMS Quer'!H7911</f>
        <v>0</v>
      </c>
      <c r="I7911">
        <f>'Previous Trades Import_OMS Quer'!I7911</f>
        <v>0</v>
      </c>
      <c r="J7911">
        <f>'Previous Trades Import_OMS Quer'!J7911</f>
        <v>0</v>
      </c>
      <c r="K7911">
        <f>'Previous Trades Import_OMS Quer'!K7911</f>
        <v>0</v>
      </c>
      <c r="L7911">
        <f>'Previous Trades Import_OMS Quer'!L7911</f>
        <v>0</v>
      </c>
      <c r="M7911">
        <f>'Previous Trades Import_OMS Quer'!M7911</f>
        <v>0</v>
      </c>
      <c r="N7911">
        <f>'Previous Trades Import_OMS Quer'!N7911</f>
        <v>0</v>
      </c>
      <c r="O7911" t="str">
        <f>CLEAN('Previous Trades Import_OMS Quer'!O7911)</f>
        <v/>
      </c>
      <c r="Q7911" s="25">
        <f t="shared" si="246"/>
        <v>0</v>
      </c>
      <c r="R7911" s="25" t="e">
        <f>VLOOKUP(O7911,'Currency Balance'!$O$3:$Q$32,3,0)</f>
        <v>#N/A</v>
      </c>
      <c r="S7911" t="e">
        <f t="shared" si="247"/>
        <v>#N/A</v>
      </c>
    </row>
    <row r="7912" spans="1:19">
      <c r="A7912">
        <f>'Previous Trades Import_OMS Quer'!A7912</f>
        <v>0</v>
      </c>
      <c r="B7912">
        <f>'Previous Trades Import_OMS Quer'!B7912</f>
        <v>0</v>
      </c>
      <c r="C7912" s="22">
        <f>'Previous Trades Import_OMS Quer'!C7912</f>
        <v>0</v>
      </c>
      <c r="D7912">
        <f>'Previous Trades Import_OMS Quer'!D7912</f>
        <v>0</v>
      </c>
      <c r="E7912" s="22">
        <f>'Previous Trades Import_OMS Quer'!E7912</f>
        <v>0</v>
      </c>
      <c r="F7912">
        <f>'Previous Trades Import_OMS Quer'!F7912</f>
        <v>0</v>
      </c>
      <c r="G7912">
        <f>'Previous Trades Import_OMS Quer'!G7912</f>
        <v>0</v>
      </c>
      <c r="H7912">
        <f>'Previous Trades Import_OMS Quer'!H7912</f>
        <v>0</v>
      </c>
      <c r="I7912">
        <f>'Previous Trades Import_OMS Quer'!I7912</f>
        <v>0</v>
      </c>
      <c r="J7912">
        <f>'Previous Trades Import_OMS Quer'!J7912</f>
        <v>0</v>
      </c>
      <c r="K7912">
        <f>'Previous Trades Import_OMS Quer'!K7912</f>
        <v>0</v>
      </c>
      <c r="L7912">
        <f>'Previous Trades Import_OMS Quer'!L7912</f>
        <v>0</v>
      </c>
      <c r="M7912">
        <f>'Previous Trades Import_OMS Quer'!M7912</f>
        <v>0</v>
      </c>
      <c r="N7912">
        <f>'Previous Trades Import_OMS Quer'!N7912</f>
        <v>0</v>
      </c>
      <c r="O7912" t="str">
        <f>CLEAN('Previous Trades Import_OMS Quer'!O7912)</f>
        <v/>
      </c>
      <c r="Q7912" s="25">
        <f t="shared" si="246"/>
        <v>0</v>
      </c>
      <c r="R7912" s="25" t="e">
        <f>VLOOKUP(O7912,'Currency Balance'!$O$3:$Q$32,3,0)</f>
        <v>#N/A</v>
      </c>
      <c r="S7912" t="e">
        <f t="shared" si="247"/>
        <v>#N/A</v>
      </c>
    </row>
    <row r="7913" spans="1:19">
      <c r="A7913">
        <f>'Previous Trades Import_OMS Quer'!A7913</f>
        <v>0</v>
      </c>
      <c r="B7913">
        <f>'Previous Trades Import_OMS Quer'!B7913</f>
        <v>0</v>
      </c>
      <c r="C7913" s="22">
        <f>'Previous Trades Import_OMS Quer'!C7913</f>
        <v>0</v>
      </c>
      <c r="D7913">
        <f>'Previous Trades Import_OMS Quer'!D7913</f>
        <v>0</v>
      </c>
      <c r="E7913" s="22">
        <f>'Previous Trades Import_OMS Quer'!E7913</f>
        <v>0</v>
      </c>
      <c r="F7913">
        <f>'Previous Trades Import_OMS Quer'!F7913</f>
        <v>0</v>
      </c>
      <c r="G7913">
        <f>'Previous Trades Import_OMS Quer'!G7913</f>
        <v>0</v>
      </c>
      <c r="H7913">
        <f>'Previous Trades Import_OMS Quer'!H7913</f>
        <v>0</v>
      </c>
      <c r="I7913">
        <f>'Previous Trades Import_OMS Quer'!I7913</f>
        <v>0</v>
      </c>
      <c r="J7913">
        <f>'Previous Trades Import_OMS Quer'!J7913</f>
        <v>0</v>
      </c>
      <c r="K7913">
        <f>'Previous Trades Import_OMS Quer'!K7913</f>
        <v>0</v>
      </c>
      <c r="L7913">
        <f>'Previous Trades Import_OMS Quer'!L7913</f>
        <v>0</v>
      </c>
      <c r="M7913">
        <f>'Previous Trades Import_OMS Quer'!M7913</f>
        <v>0</v>
      </c>
      <c r="N7913">
        <f>'Previous Trades Import_OMS Quer'!N7913</f>
        <v>0</v>
      </c>
      <c r="O7913" t="str">
        <f>CLEAN('Previous Trades Import_OMS Quer'!O7913)</f>
        <v/>
      </c>
      <c r="Q7913" s="25">
        <f t="shared" si="246"/>
        <v>0</v>
      </c>
      <c r="R7913" s="25" t="e">
        <f>VLOOKUP(O7913,'Currency Balance'!$O$3:$Q$32,3,0)</f>
        <v>#N/A</v>
      </c>
      <c r="S7913" t="e">
        <f t="shared" si="247"/>
        <v>#N/A</v>
      </c>
    </row>
    <row r="7914" spans="1:19">
      <c r="A7914">
        <f>'Previous Trades Import_OMS Quer'!A7914</f>
        <v>0</v>
      </c>
      <c r="B7914">
        <f>'Previous Trades Import_OMS Quer'!B7914</f>
        <v>0</v>
      </c>
      <c r="C7914" s="22">
        <f>'Previous Trades Import_OMS Quer'!C7914</f>
        <v>0</v>
      </c>
      <c r="D7914">
        <f>'Previous Trades Import_OMS Quer'!D7914</f>
        <v>0</v>
      </c>
      <c r="E7914" s="22">
        <f>'Previous Trades Import_OMS Quer'!E7914</f>
        <v>0</v>
      </c>
      <c r="F7914">
        <f>'Previous Trades Import_OMS Quer'!F7914</f>
        <v>0</v>
      </c>
      <c r="G7914">
        <f>'Previous Trades Import_OMS Quer'!G7914</f>
        <v>0</v>
      </c>
      <c r="H7914">
        <f>'Previous Trades Import_OMS Quer'!H7914</f>
        <v>0</v>
      </c>
      <c r="I7914">
        <f>'Previous Trades Import_OMS Quer'!I7914</f>
        <v>0</v>
      </c>
      <c r="J7914">
        <f>'Previous Trades Import_OMS Quer'!J7914</f>
        <v>0</v>
      </c>
      <c r="K7914">
        <f>'Previous Trades Import_OMS Quer'!K7914</f>
        <v>0</v>
      </c>
      <c r="L7914">
        <f>'Previous Trades Import_OMS Quer'!L7914</f>
        <v>0</v>
      </c>
      <c r="M7914">
        <f>'Previous Trades Import_OMS Quer'!M7914</f>
        <v>0</v>
      </c>
      <c r="N7914">
        <f>'Previous Trades Import_OMS Quer'!N7914</f>
        <v>0</v>
      </c>
      <c r="O7914" t="str">
        <f>CLEAN('Previous Trades Import_OMS Quer'!O7914)</f>
        <v/>
      </c>
      <c r="Q7914" s="25">
        <f t="shared" si="246"/>
        <v>0</v>
      </c>
      <c r="R7914" s="25" t="e">
        <f>VLOOKUP(O7914,'Currency Balance'!$O$3:$Q$32,3,0)</f>
        <v>#N/A</v>
      </c>
      <c r="S7914" t="e">
        <f t="shared" si="247"/>
        <v>#N/A</v>
      </c>
    </row>
    <row r="7915" spans="1:19">
      <c r="A7915">
        <f>'Previous Trades Import_OMS Quer'!A7915</f>
        <v>0</v>
      </c>
      <c r="B7915">
        <f>'Previous Trades Import_OMS Quer'!B7915</f>
        <v>0</v>
      </c>
      <c r="C7915" s="22">
        <f>'Previous Trades Import_OMS Quer'!C7915</f>
        <v>0</v>
      </c>
      <c r="D7915">
        <f>'Previous Trades Import_OMS Quer'!D7915</f>
        <v>0</v>
      </c>
      <c r="E7915" s="22">
        <f>'Previous Trades Import_OMS Quer'!E7915</f>
        <v>0</v>
      </c>
      <c r="F7915">
        <f>'Previous Trades Import_OMS Quer'!F7915</f>
        <v>0</v>
      </c>
      <c r="G7915">
        <f>'Previous Trades Import_OMS Quer'!G7915</f>
        <v>0</v>
      </c>
      <c r="H7915">
        <f>'Previous Trades Import_OMS Quer'!H7915</f>
        <v>0</v>
      </c>
      <c r="I7915">
        <f>'Previous Trades Import_OMS Quer'!I7915</f>
        <v>0</v>
      </c>
      <c r="J7915">
        <f>'Previous Trades Import_OMS Quer'!J7915</f>
        <v>0</v>
      </c>
      <c r="K7915">
        <f>'Previous Trades Import_OMS Quer'!K7915</f>
        <v>0</v>
      </c>
      <c r="L7915">
        <f>'Previous Trades Import_OMS Quer'!L7915</f>
        <v>0</v>
      </c>
      <c r="M7915">
        <f>'Previous Trades Import_OMS Quer'!M7915</f>
        <v>0</v>
      </c>
      <c r="N7915">
        <f>'Previous Trades Import_OMS Quer'!N7915</f>
        <v>0</v>
      </c>
      <c r="O7915" t="str">
        <f>CLEAN('Previous Trades Import_OMS Quer'!O7915)</f>
        <v/>
      </c>
      <c r="Q7915" s="25">
        <f t="shared" si="246"/>
        <v>0</v>
      </c>
      <c r="R7915" s="25" t="e">
        <f>VLOOKUP(O7915,'Currency Balance'!$O$3:$Q$32,3,0)</f>
        <v>#N/A</v>
      </c>
      <c r="S7915" t="e">
        <f t="shared" si="247"/>
        <v>#N/A</v>
      </c>
    </row>
    <row r="7916" spans="1:19">
      <c r="A7916">
        <f>'Previous Trades Import_OMS Quer'!A7916</f>
        <v>0</v>
      </c>
      <c r="B7916">
        <f>'Previous Trades Import_OMS Quer'!B7916</f>
        <v>0</v>
      </c>
      <c r="C7916" s="22">
        <f>'Previous Trades Import_OMS Quer'!C7916</f>
        <v>0</v>
      </c>
      <c r="D7916">
        <f>'Previous Trades Import_OMS Quer'!D7916</f>
        <v>0</v>
      </c>
      <c r="E7916" s="22">
        <f>'Previous Trades Import_OMS Quer'!E7916</f>
        <v>0</v>
      </c>
      <c r="F7916">
        <f>'Previous Trades Import_OMS Quer'!F7916</f>
        <v>0</v>
      </c>
      <c r="G7916">
        <f>'Previous Trades Import_OMS Quer'!G7916</f>
        <v>0</v>
      </c>
      <c r="H7916">
        <f>'Previous Trades Import_OMS Quer'!H7916</f>
        <v>0</v>
      </c>
      <c r="I7916">
        <f>'Previous Trades Import_OMS Quer'!I7916</f>
        <v>0</v>
      </c>
      <c r="J7916">
        <f>'Previous Trades Import_OMS Quer'!J7916</f>
        <v>0</v>
      </c>
      <c r="K7916">
        <f>'Previous Trades Import_OMS Quer'!K7916</f>
        <v>0</v>
      </c>
      <c r="L7916">
        <f>'Previous Trades Import_OMS Quer'!L7916</f>
        <v>0</v>
      </c>
      <c r="M7916">
        <f>'Previous Trades Import_OMS Quer'!M7916</f>
        <v>0</v>
      </c>
      <c r="N7916">
        <f>'Previous Trades Import_OMS Quer'!N7916</f>
        <v>0</v>
      </c>
      <c r="O7916" t="str">
        <f>CLEAN('Previous Trades Import_OMS Quer'!O7916)</f>
        <v/>
      </c>
      <c r="Q7916" s="25">
        <f t="shared" si="246"/>
        <v>0</v>
      </c>
      <c r="R7916" s="25" t="e">
        <f>VLOOKUP(O7916,'Currency Balance'!$O$3:$Q$32,3,0)</f>
        <v>#N/A</v>
      </c>
      <c r="S7916" t="e">
        <f t="shared" si="247"/>
        <v>#N/A</v>
      </c>
    </row>
    <row r="7917" spans="1:19">
      <c r="A7917">
        <f>'Previous Trades Import_OMS Quer'!A7917</f>
        <v>0</v>
      </c>
      <c r="B7917">
        <f>'Previous Trades Import_OMS Quer'!B7917</f>
        <v>0</v>
      </c>
      <c r="C7917" s="22">
        <f>'Previous Trades Import_OMS Quer'!C7917</f>
        <v>0</v>
      </c>
      <c r="D7917">
        <f>'Previous Trades Import_OMS Quer'!D7917</f>
        <v>0</v>
      </c>
      <c r="E7917" s="22">
        <f>'Previous Trades Import_OMS Quer'!E7917</f>
        <v>0</v>
      </c>
      <c r="F7917">
        <f>'Previous Trades Import_OMS Quer'!F7917</f>
        <v>0</v>
      </c>
      <c r="G7917">
        <f>'Previous Trades Import_OMS Quer'!G7917</f>
        <v>0</v>
      </c>
      <c r="H7917">
        <f>'Previous Trades Import_OMS Quer'!H7917</f>
        <v>0</v>
      </c>
      <c r="I7917">
        <f>'Previous Trades Import_OMS Quer'!I7917</f>
        <v>0</v>
      </c>
      <c r="J7917">
        <f>'Previous Trades Import_OMS Quer'!J7917</f>
        <v>0</v>
      </c>
      <c r="K7917">
        <f>'Previous Trades Import_OMS Quer'!K7917</f>
        <v>0</v>
      </c>
      <c r="L7917">
        <f>'Previous Trades Import_OMS Quer'!L7917</f>
        <v>0</v>
      </c>
      <c r="M7917">
        <f>'Previous Trades Import_OMS Quer'!M7917</f>
        <v>0</v>
      </c>
      <c r="N7917">
        <f>'Previous Trades Import_OMS Quer'!N7917</f>
        <v>0</v>
      </c>
      <c r="O7917" t="str">
        <f>CLEAN('Previous Trades Import_OMS Quer'!O7917)</f>
        <v/>
      </c>
      <c r="Q7917" s="25">
        <f t="shared" si="246"/>
        <v>0</v>
      </c>
      <c r="R7917" s="25" t="e">
        <f>VLOOKUP(O7917,'Currency Balance'!$O$3:$Q$32,3,0)</f>
        <v>#N/A</v>
      </c>
      <c r="S7917" t="e">
        <f t="shared" si="247"/>
        <v>#N/A</v>
      </c>
    </row>
    <row r="7918" spans="1:19">
      <c r="A7918">
        <f>'Previous Trades Import_OMS Quer'!A7918</f>
        <v>0</v>
      </c>
      <c r="B7918">
        <f>'Previous Trades Import_OMS Quer'!B7918</f>
        <v>0</v>
      </c>
      <c r="C7918" s="22">
        <f>'Previous Trades Import_OMS Quer'!C7918</f>
        <v>0</v>
      </c>
      <c r="D7918">
        <f>'Previous Trades Import_OMS Quer'!D7918</f>
        <v>0</v>
      </c>
      <c r="E7918" s="22">
        <f>'Previous Trades Import_OMS Quer'!E7918</f>
        <v>0</v>
      </c>
      <c r="F7918">
        <f>'Previous Trades Import_OMS Quer'!F7918</f>
        <v>0</v>
      </c>
      <c r="G7918">
        <f>'Previous Trades Import_OMS Quer'!G7918</f>
        <v>0</v>
      </c>
      <c r="H7918">
        <f>'Previous Trades Import_OMS Quer'!H7918</f>
        <v>0</v>
      </c>
      <c r="I7918">
        <f>'Previous Trades Import_OMS Quer'!I7918</f>
        <v>0</v>
      </c>
      <c r="J7918">
        <f>'Previous Trades Import_OMS Quer'!J7918</f>
        <v>0</v>
      </c>
      <c r="K7918">
        <f>'Previous Trades Import_OMS Quer'!K7918</f>
        <v>0</v>
      </c>
      <c r="L7918">
        <f>'Previous Trades Import_OMS Quer'!L7918</f>
        <v>0</v>
      </c>
      <c r="M7918">
        <f>'Previous Trades Import_OMS Quer'!M7918</f>
        <v>0</v>
      </c>
      <c r="N7918">
        <f>'Previous Trades Import_OMS Quer'!N7918</f>
        <v>0</v>
      </c>
      <c r="O7918" t="str">
        <f>CLEAN('Previous Trades Import_OMS Quer'!O7918)</f>
        <v/>
      </c>
      <c r="Q7918" s="25">
        <f t="shared" si="246"/>
        <v>0</v>
      </c>
      <c r="R7918" s="25" t="e">
        <f>VLOOKUP(O7918,'Currency Balance'!$O$3:$Q$32,3,0)</f>
        <v>#N/A</v>
      </c>
      <c r="S7918" t="e">
        <f t="shared" si="247"/>
        <v>#N/A</v>
      </c>
    </row>
    <row r="7919" spans="1:19">
      <c r="A7919">
        <f>'Previous Trades Import_OMS Quer'!A7919</f>
        <v>0</v>
      </c>
      <c r="B7919">
        <f>'Previous Trades Import_OMS Quer'!B7919</f>
        <v>0</v>
      </c>
      <c r="C7919" s="22">
        <f>'Previous Trades Import_OMS Quer'!C7919</f>
        <v>0</v>
      </c>
      <c r="D7919">
        <f>'Previous Trades Import_OMS Quer'!D7919</f>
        <v>0</v>
      </c>
      <c r="E7919" s="22">
        <f>'Previous Trades Import_OMS Quer'!E7919</f>
        <v>0</v>
      </c>
      <c r="F7919">
        <f>'Previous Trades Import_OMS Quer'!F7919</f>
        <v>0</v>
      </c>
      <c r="G7919">
        <f>'Previous Trades Import_OMS Quer'!G7919</f>
        <v>0</v>
      </c>
      <c r="H7919">
        <f>'Previous Trades Import_OMS Quer'!H7919</f>
        <v>0</v>
      </c>
      <c r="I7919">
        <f>'Previous Trades Import_OMS Quer'!I7919</f>
        <v>0</v>
      </c>
      <c r="J7919">
        <f>'Previous Trades Import_OMS Quer'!J7919</f>
        <v>0</v>
      </c>
      <c r="K7919">
        <f>'Previous Trades Import_OMS Quer'!K7919</f>
        <v>0</v>
      </c>
      <c r="L7919">
        <f>'Previous Trades Import_OMS Quer'!L7919</f>
        <v>0</v>
      </c>
      <c r="M7919">
        <f>'Previous Trades Import_OMS Quer'!M7919</f>
        <v>0</v>
      </c>
      <c r="N7919">
        <f>'Previous Trades Import_OMS Quer'!N7919</f>
        <v>0</v>
      </c>
      <c r="O7919" t="str">
        <f>CLEAN('Previous Trades Import_OMS Quer'!O7919)</f>
        <v/>
      </c>
      <c r="Q7919" s="25">
        <f t="shared" si="246"/>
        <v>0</v>
      </c>
      <c r="R7919" s="25" t="e">
        <f>VLOOKUP(O7919,'Currency Balance'!$O$3:$Q$32,3,0)</f>
        <v>#N/A</v>
      </c>
      <c r="S7919" t="e">
        <f t="shared" si="247"/>
        <v>#N/A</v>
      </c>
    </row>
    <row r="7920" spans="1:19">
      <c r="A7920">
        <f>'Previous Trades Import_OMS Quer'!A7920</f>
        <v>0</v>
      </c>
      <c r="B7920">
        <f>'Previous Trades Import_OMS Quer'!B7920</f>
        <v>0</v>
      </c>
      <c r="C7920" s="22">
        <f>'Previous Trades Import_OMS Quer'!C7920</f>
        <v>0</v>
      </c>
      <c r="D7920">
        <f>'Previous Trades Import_OMS Quer'!D7920</f>
        <v>0</v>
      </c>
      <c r="E7920" s="22">
        <f>'Previous Trades Import_OMS Quer'!E7920</f>
        <v>0</v>
      </c>
      <c r="F7920">
        <f>'Previous Trades Import_OMS Quer'!F7920</f>
        <v>0</v>
      </c>
      <c r="G7920">
        <f>'Previous Trades Import_OMS Quer'!G7920</f>
        <v>0</v>
      </c>
      <c r="H7920">
        <f>'Previous Trades Import_OMS Quer'!H7920</f>
        <v>0</v>
      </c>
      <c r="I7920">
        <f>'Previous Trades Import_OMS Quer'!I7920</f>
        <v>0</v>
      </c>
      <c r="J7920">
        <f>'Previous Trades Import_OMS Quer'!J7920</f>
        <v>0</v>
      </c>
      <c r="K7920">
        <f>'Previous Trades Import_OMS Quer'!K7920</f>
        <v>0</v>
      </c>
      <c r="L7920">
        <f>'Previous Trades Import_OMS Quer'!L7920</f>
        <v>0</v>
      </c>
      <c r="M7920">
        <f>'Previous Trades Import_OMS Quer'!M7920</f>
        <v>0</v>
      </c>
      <c r="N7920">
        <f>'Previous Trades Import_OMS Quer'!N7920</f>
        <v>0</v>
      </c>
      <c r="O7920" t="str">
        <f>CLEAN('Previous Trades Import_OMS Quer'!O7920)</f>
        <v/>
      </c>
      <c r="Q7920" s="25">
        <f t="shared" si="246"/>
        <v>0</v>
      </c>
      <c r="R7920" s="25" t="e">
        <f>VLOOKUP(O7920,'Currency Balance'!$O$3:$Q$32,3,0)</f>
        <v>#N/A</v>
      </c>
      <c r="S7920" t="e">
        <f t="shared" si="247"/>
        <v>#N/A</v>
      </c>
    </row>
    <row r="7921" spans="1:19">
      <c r="A7921">
        <f>'Previous Trades Import_OMS Quer'!A7921</f>
        <v>0</v>
      </c>
      <c r="B7921">
        <f>'Previous Trades Import_OMS Quer'!B7921</f>
        <v>0</v>
      </c>
      <c r="C7921" s="22">
        <f>'Previous Trades Import_OMS Quer'!C7921</f>
        <v>0</v>
      </c>
      <c r="D7921">
        <f>'Previous Trades Import_OMS Quer'!D7921</f>
        <v>0</v>
      </c>
      <c r="E7921" s="22">
        <f>'Previous Trades Import_OMS Quer'!E7921</f>
        <v>0</v>
      </c>
      <c r="F7921">
        <f>'Previous Trades Import_OMS Quer'!F7921</f>
        <v>0</v>
      </c>
      <c r="G7921">
        <f>'Previous Trades Import_OMS Quer'!G7921</f>
        <v>0</v>
      </c>
      <c r="H7921">
        <f>'Previous Trades Import_OMS Quer'!H7921</f>
        <v>0</v>
      </c>
      <c r="I7921">
        <f>'Previous Trades Import_OMS Quer'!I7921</f>
        <v>0</v>
      </c>
      <c r="J7921">
        <f>'Previous Trades Import_OMS Quer'!J7921</f>
        <v>0</v>
      </c>
      <c r="K7921">
        <f>'Previous Trades Import_OMS Quer'!K7921</f>
        <v>0</v>
      </c>
      <c r="L7921">
        <f>'Previous Trades Import_OMS Quer'!L7921</f>
        <v>0</v>
      </c>
      <c r="M7921">
        <f>'Previous Trades Import_OMS Quer'!M7921</f>
        <v>0</v>
      </c>
      <c r="N7921">
        <f>'Previous Trades Import_OMS Quer'!N7921</f>
        <v>0</v>
      </c>
      <c r="O7921" t="str">
        <f>CLEAN('Previous Trades Import_OMS Quer'!O7921)</f>
        <v/>
      </c>
      <c r="Q7921" s="25">
        <f t="shared" si="246"/>
        <v>0</v>
      </c>
      <c r="R7921" s="25" t="e">
        <f>VLOOKUP(O7921,'Currency Balance'!$O$3:$Q$32,3,0)</f>
        <v>#N/A</v>
      </c>
      <c r="S7921" t="e">
        <f t="shared" si="247"/>
        <v>#N/A</v>
      </c>
    </row>
    <row r="7922" spans="1:19">
      <c r="A7922">
        <f>'Previous Trades Import_OMS Quer'!A7922</f>
        <v>0</v>
      </c>
      <c r="B7922">
        <f>'Previous Trades Import_OMS Quer'!B7922</f>
        <v>0</v>
      </c>
      <c r="C7922" s="22">
        <f>'Previous Trades Import_OMS Quer'!C7922</f>
        <v>0</v>
      </c>
      <c r="D7922">
        <f>'Previous Trades Import_OMS Quer'!D7922</f>
        <v>0</v>
      </c>
      <c r="E7922" s="22">
        <f>'Previous Trades Import_OMS Quer'!E7922</f>
        <v>0</v>
      </c>
      <c r="F7922">
        <f>'Previous Trades Import_OMS Quer'!F7922</f>
        <v>0</v>
      </c>
      <c r="G7922">
        <f>'Previous Trades Import_OMS Quer'!G7922</f>
        <v>0</v>
      </c>
      <c r="H7922">
        <f>'Previous Trades Import_OMS Quer'!H7922</f>
        <v>0</v>
      </c>
      <c r="I7922">
        <f>'Previous Trades Import_OMS Quer'!I7922</f>
        <v>0</v>
      </c>
      <c r="J7922">
        <f>'Previous Trades Import_OMS Quer'!J7922</f>
        <v>0</v>
      </c>
      <c r="K7922">
        <f>'Previous Trades Import_OMS Quer'!K7922</f>
        <v>0</v>
      </c>
      <c r="L7922">
        <f>'Previous Trades Import_OMS Quer'!L7922</f>
        <v>0</v>
      </c>
      <c r="M7922">
        <f>'Previous Trades Import_OMS Quer'!M7922</f>
        <v>0</v>
      </c>
      <c r="N7922">
        <f>'Previous Trades Import_OMS Quer'!N7922</f>
        <v>0</v>
      </c>
      <c r="O7922" t="str">
        <f>CLEAN('Previous Trades Import_OMS Quer'!O7922)</f>
        <v/>
      </c>
      <c r="Q7922" s="25">
        <f t="shared" si="246"/>
        <v>0</v>
      </c>
      <c r="R7922" s="25" t="e">
        <f>VLOOKUP(O7922,'Currency Balance'!$O$3:$Q$32,3,0)</f>
        <v>#N/A</v>
      </c>
      <c r="S7922" t="e">
        <f t="shared" si="247"/>
        <v>#N/A</v>
      </c>
    </row>
    <row r="7923" spans="1:19">
      <c r="A7923">
        <f>'Previous Trades Import_OMS Quer'!A7923</f>
        <v>0</v>
      </c>
      <c r="B7923">
        <f>'Previous Trades Import_OMS Quer'!B7923</f>
        <v>0</v>
      </c>
      <c r="C7923" s="22">
        <f>'Previous Trades Import_OMS Quer'!C7923</f>
        <v>0</v>
      </c>
      <c r="D7923">
        <f>'Previous Trades Import_OMS Quer'!D7923</f>
        <v>0</v>
      </c>
      <c r="E7923" s="22">
        <f>'Previous Trades Import_OMS Quer'!E7923</f>
        <v>0</v>
      </c>
      <c r="F7923">
        <f>'Previous Trades Import_OMS Quer'!F7923</f>
        <v>0</v>
      </c>
      <c r="G7923">
        <f>'Previous Trades Import_OMS Quer'!G7923</f>
        <v>0</v>
      </c>
      <c r="H7923">
        <f>'Previous Trades Import_OMS Quer'!H7923</f>
        <v>0</v>
      </c>
      <c r="I7923">
        <f>'Previous Trades Import_OMS Quer'!I7923</f>
        <v>0</v>
      </c>
      <c r="J7923">
        <f>'Previous Trades Import_OMS Quer'!J7923</f>
        <v>0</v>
      </c>
      <c r="K7923">
        <f>'Previous Trades Import_OMS Quer'!K7923</f>
        <v>0</v>
      </c>
      <c r="L7923">
        <f>'Previous Trades Import_OMS Quer'!L7923</f>
        <v>0</v>
      </c>
      <c r="M7923">
        <f>'Previous Trades Import_OMS Quer'!M7923</f>
        <v>0</v>
      </c>
      <c r="N7923">
        <f>'Previous Trades Import_OMS Quer'!N7923</f>
        <v>0</v>
      </c>
      <c r="O7923" t="str">
        <f>CLEAN('Previous Trades Import_OMS Quer'!O7923)</f>
        <v/>
      </c>
      <c r="Q7923" s="25">
        <f t="shared" si="246"/>
        <v>0</v>
      </c>
      <c r="R7923" s="25" t="e">
        <f>VLOOKUP(O7923,'Currency Balance'!$O$3:$Q$32,3,0)</f>
        <v>#N/A</v>
      </c>
      <c r="S7923" t="e">
        <f t="shared" si="247"/>
        <v>#N/A</v>
      </c>
    </row>
    <row r="7924" spans="1:19">
      <c r="A7924">
        <f>'Previous Trades Import_OMS Quer'!A7924</f>
        <v>0</v>
      </c>
      <c r="B7924">
        <f>'Previous Trades Import_OMS Quer'!B7924</f>
        <v>0</v>
      </c>
      <c r="C7924" s="22">
        <f>'Previous Trades Import_OMS Quer'!C7924</f>
        <v>0</v>
      </c>
      <c r="D7924">
        <f>'Previous Trades Import_OMS Quer'!D7924</f>
        <v>0</v>
      </c>
      <c r="E7924" s="22">
        <f>'Previous Trades Import_OMS Quer'!E7924</f>
        <v>0</v>
      </c>
      <c r="F7924">
        <f>'Previous Trades Import_OMS Quer'!F7924</f>
        <v>0</v>
      </c>
      <c r="G7924">
        <f>'Previous Trades Import_OMS Quer'!G7924</f>
        <v>0</v>
      </c>
      <c r="H7924">
        <f>'Previous Trades Import_OMS Quer'!H7924</f>
        <v>0</v>
      </c>
      <c r="I7924">
        <f>'Previous Trades Import_OMS Quer'!I7924</f>
        <v>0</v>
      </c>
      <c r="J7924">
        <f>'Previous Trades Import_OMS Quer'!J7924</f>
        <v>0</v>
      </c>
      <c r="K7924">
        <f>'Previous Trades Import_OMS Quer'!K7924</f>
        <v>0</v>
      </c>
      <c r="L7924">
        <f>'Previous Trades Import_OMS Quer'!L7924</f>
        <v>0</v>
      </c>
      <c r="M7924">
        <f>'Previous Trades Import_OMS Quer'!M7924</f>
        <v>0</v>
      </c>
      <c r="N7924">
        <f>'Previous Trades Import_OMS Quer'!N7924</f>
        <v>0</v>
      </c>
      <c r="O7924" t="str">
        <f>CLEAN('Previous Trades Import_OMS Quer'!O7924)</f>
        <v/>
      </c>
      <c r="Q7924" s="25">
        <f t="shared" si="246"/>
        <v>0</v>
      </c>
      <c r="R7924" s="25" t="e">
        <f>VLOOKUP(O7924,'Currency Balance'!$O$3:$Q$32,3,0)</f>
        <v>#N/A</v>
      </c>
      <c r="S7924" t="e">
        <f t="shared" si="247"/>
        <v>#N/A</v>
      </c>
    </row>
    <row r="7925" spans="1:19">
      <c r="A7925">
        <f>'Previous Trades Import_OMS Quer'!A7925</f>
        <v>0</v>
      </c>
      <c r="B7925">
        <f>'Previous Trades Import_OMS Quer'!B7925</f>
        <v>0</v>
      </c>
      <c r="C7925" s="22">
        <f>'Previous Trades Import_OMS Quer'!C7925</f>
        <v>0</v>
      </c>
      <c r="D7925">
        <f>'Previous Trades Import_OMS Quer'!D7925</f>
        <v>0</v>
      </c>
      <c r="E7925" s="22">
        <f>'Previous Trades Import_OMS Quer'!E7925</f>
        <v>0</v>
      </c>
      <c r="F7925">
        <f>'Previous Trades Import_OMS Quer'!F7925</f>
        <v>0</v>
      </c>
      <c r="G7925">
        <f>'Previous Trades Import_OMS Quer'!G7925</f>
        <v>0</v>
      </c>
      <c r="H7925">
        <f>'Previous Trades Import_OMS Quer'!H7925</f>
        <v>0</v>
      </c>
      <c r="I7925">
        <f>'Previous Trades Import_OMS Quer'!I7925</f>
        <v>0</v>
      </c>
      <c r="J7925">
        <f>'Previous Trades Import_OMS Quer'!J7925</f>
        <v>0</v>
      </c>
      <c r="K7925">
        <f>'Previous Trades Import_OMS Quer'!K7925</f>
        <v>0</v>
      </c>
      <c r="L7925">
        <f>'Previous Trades Import_OMS Quer'!L7925</f>
        <v>0</v>
      </c>
      <c r="M7925">
        <f>'Previous Trades Import_OMS Quer'!M7925</f>
        <v>0</v>
      </c>
      <c r="N7925">
        <f>'Previous Trades Import_OMS Quer'!N7925</f>
        <v>0</v>
      </c>
      <c r="O7925" t="str">
        <f>CLEAN('Previous Trades Import_OMS Quer'!O7925)</f>
        <v/>
      </c>
      <c r="Q7925" s="25">
        <f t="shared" si="246"/>
        <v>0</v>
      </c>
      <c r="R7925" s="25" t="e">
        <f>VLOOKUP(O7925,'Currency Balance'!$O$3:$Q$32,3,0)</f>
        <v>#N/A</v>
      </c>
      <c r="S7925" t="e">
        <f t="shared" si="247"/>
        <v>#N/A</v>
      </c>
    </row>
    <row r="7926" spans="1:19">
      <c r="A7926">
        <f>'Previous Trades Import_OMS Quer'!A7926</f>
        <v>0</v>
      </c>
      <c r="B7926">
        <f>'Previous Trades Import_OMS Quer'!B7926</f>
        <v>0</v>
      </c>
      <c r="C7926" s="22">
        <f>'Previous Trades Import_OMS Quer'!C7926</f>
        <v>0</v>
      </c>
      <c r="D7926">
        <f>'Previous Trades Import_OMS Quer'!D7926</f>
        <v>0</v>
      </c>
      <c r="E7926" s="22">
        <f>'Previous Trades Import_OMS Quer'!E7926</f>
        <v>0</v>
      </c>
      <c r="F7926">
        <f>'Previous Trades Import_OMS Quer'!F7926</f>
        <v>0</v>
      </c>
      <c r="G7926">
        <f>'Previous Trades Import_OMS Quer'!G7926</f>
        <v>0</v>
      </c>
      <c r="H7926">
        <f>'Previous Trades Import_OMS Quer'!H7926</f>
        <v>0</v>
      </c>
      <c r="I7926">
        <f>'Previous Trades Import_OMS Quer'!I7926</f>
        <v>0</v>
      </c>
      <c r="J7926">
        <f>'Previous Trades Import_OMS Quer'!J7926</f>
        <v>0</v>
      </c>
      <c r="K7926">
        <f>'Previous Trades Import_OMS Quer'!K7926</f>
        <v>0</v>
      </c>
      <c r="L7926">
        <f>'Previous Trades Import_OMS Quer'!L7926</f>
        <v>0</v>
      </c>
      <c r="M7926">
        <f>'Previous Trades Import_OMS Quer'!M7926</f>
        <v>0</v>
      </c>
      <c r="N7926">
        <f>'Previous Trades Import_OMS Quer'!N7926</f>
        <v>0</v>
      </c>
      <c r="O7926" t="str">
        <f>CLEAN('Previous Trades Import_OMS Quer'!O7926)</f>
        <v/>
      </c>
      <c r="Q7926" s="25">
        <f t="shared" si="246"/>
        <v>0</v>
      </c>
      <c r="R7926" s="25" t="e">
        <f>VLOOKUP(O7926,'Currency Balance'!$O$3:$Q$32,3,0)</f>
        <v>#N/A</v>
      </c>
      <c r="S7926" t="e">
        <f t="shared" si="247"/>
        <v>#N/A</v>
      </c>
    </row>
    <row r="7927" spans="1:19">
      <c r="A7927">
        <f>'Previous Trades Import_OMS Quer'!A7927</f>
        <v>0</v>
      </c>
      <c r="B7927">
        <f>'Previous Trades Import_OMS Quer'!B7927</f>
        <v>0</v>
      </c>
      <c r="C7927" s="22">
        <f>'Previous Trades Import_OMS Quer'!C7927</f>
        <v>0</v>
      </c>
      <c r="D7927">
        <f>'Previous Trades Import_OMS Quer'!D7927</f>
        <v>0</v>
      </c>
      <c r="E7927" s="22">
        <f>'Previous Trades Import_OMS Quer'!E7927</f>
        <v>0</v>
      </c>
      <c r="F7927">
        <f>'Previous Trades Import_OMS Quer'!F7927</f>
        <v>0</v>
      </c>
      <c r="G7927">
        <f>'Previous Trades Import_OMS Quer'!G7927</f>
        <v>0</v>
      </c>
      <c r="H7927">
        <f>'Previous Trades Import_OMS Quer'!H7927</f>
        <v>0</v>
      </c>
      <c r="I7927">
        <f>'Previous Trades Import_OMS Quer'!I7927</f>
        <v>0</v>
      </c>
      <c r="J7927">
        <f>'Previous Trades Import_OMS Quer'!J7927</f>
        <v>0</v>
      </c>
      <c r="K7927">
        <f>'Previous Trades Import_OMS Quer'!K7927</f>
        <v>0</v>
      </c>
      <c r="L7927">
        <f>'Previous Trades Import_OMS Quer'!L7927</f>
        <v>0</v>
      </c>
      <c r="M7927">
        <f>'Previous Trades Import_OMS Quer'!M7927</f>
        <v>0</v>
      </c>
      <c r="N7927">
        <f>'Previous Trades Import_OMS Quer'!N7927</f>
        <v>0</v>
      </c>
      <c r="O7927" t="str">
        <f>CLEAN('Previous Trades Import_OMS Quer'!O7927)</f>
        <v/>
      </c>
      <c r="Q7927" s="25">
        <f t="shared" si="246"/>
        <v>0</v>
      </c>
      <c r="R7927" s="25" t="e">
        <f>VLOOKUP(O7927,'Currency Balance'!$O$3:$Q$32,3,0)</f>
        <v>#N/A</v>
      </c>
      <c r="S7927" t="e">
        <f t="shared" si="247"/>
        <v>#N/A</v>
      </c>
    </row>
    <row r="7928" spans="1:19">
      <c r="A7928">
        <f>'Previous Trades Import_OMS Quer'!A7928</f>
        <v>0</v>
      </c>
      <c r="B7928">
        <f>'Previous Trades Import_OMS Quer'!B7928</f>
        <v>0</v>
      </c>
      <c r="C7928" s="22">
        <f>'Previous Trades Import_OMS Quer'!C7928</f>
        <v>0</v>
      </c>
      <c r="D7928">
        <f>'Previous Trades Import_OMS Quer'!D7928</f>
        <v>0</v>
      </c>
      <c r="E7928" s="22">
        <f>'Previous Trades Import_OMS Quer'!E7928</f>
        <v>0</v>
      </c>
      <c r="F7928">
        <f>'Previous Trades Import_OMS Quer'!F7928</f>
        <v>0</v>
      </c>
      <c r="G7928">
        <f>'Previous Trades Import_OMS Quer'!G7928</f>
        <v>0</v>
      </c>
      <c r="H7928">
        <f>'Previous Trades Import_OMS Quer'!H7928</f>
        <v>0</v>
      </c>
      <c r="I7928">
        <f>'Previous Trades Import_OMS Quer'!I7928</f>
        <v>0</v>
      </c>
      <c r="J7928">
        <f>'Previous Trades Import_OMS Quer'!J7928</f>
        <v>0</v>
      </c>
      <c r="K7928">
        <f>'Previous Trades Import_OMS Quer'!K7928</f>
        <v>0</v>
      </c>
      <c r="L7928">
        <f>'Previous Trades Import_OMS Quer'!L7928</f>
        <v>0</v>
      </c>
      <c r="M7928">
        <f>'Previous Trades Import_OMS Quer'!M7928</f>
        <v>0</v>
      </c>
      <c r="N7928">
        <f>'Previous Trades Import_OMS Quer'!N7928</f>
        <v>0</v>
      </c>
      <c r="O7928" t="str">
        <f>CLEAN('Previous Trades Import_OMS Quer'!O7928)</f>
        <v/>
      </c>
      <c r="Q7928" s="25">
        <f t="shared" si="246"/>
        <v>0</v>
      </c>
      <c r="R7928" s="25" t="e">
        <f>VLOOKUP(O7928,'Currency Balance'!$O$3:$Q$32,3,0)</f>
        <v>#N/A</v>
      </c>
      <c r="S7928" t="e">
        <f t="shared" si="247"/>
        <v>#N/A</v>
      </c>
    </row>
    <row r="7929" spans="1:19">
      <c r="A7929">
        <f>'Previous Trades Import_OMS Quer'!A7929</f>
        <v>0</v>
      </c>
      <c r="B7929">
        <f>'Previous Trades Import_OMS Quer'!B7929</f>
        <v>0</v>
      </c>
      <c r="C7929" s="22">
        <f>'Previous Trades Import_OMS Quer'!C7929</f>
        <v>0</v>
      </c>
      <c r="D7929">
        <f>'Previous Trades Import_OMS Quer'!D7929</f>
        <v>0</v>
      </c>
      <c r="E7929" s="22">
        <f>'Previous Trades Import_OMS Quer'!E7929</f>
        <v>0</v>
      </c>
      <c r="F7929">
        <f>'Previous Trades Import_OMS Quer'!F7929</f>
        <v>0</v>
      </c>
      <c r="G7929">
        <f>'Previous Trades Import_OMS Quer'!G7929</f>
        <v>0</v>
      </c>
      <c r="H7929">
        <f>'Previous Trades Import_OMS Quer'!H7929</f>
        <v>0</v>
      </c>
      <c r="I7929">
        <f>'Previous Trades Import_OMS Quer'!I7929</f>
        <v>0</v>
      </c>
      <c r="J7929">
        <f>'Previous Trades Import_OMS Quer'!J7929</f>
        <v>0</v>
      </c>
      <c r="K7929">
        <f>'Previous Trades Import_OMS Quer'!K7929</f>
        <v>0</v>
      </c>
      <c r="L7929">
        <f>'Previous Trades Import_OMS Quer'!L7929</f>
        <v>0</v>
      </c>
      <c r="M7929">
        <f>'Previous Trades Import_OMS Quer'!M7929</f>
        <v>0</v>
      </c>
      <c r="N7929">
        <f>'Previous Trades Import_OMS Quer'!N7929</f>
        <v>0</v>
      </c>
      <c r="O7929" t="str">
        <f>CLEAN('Previous Trades Import_OMS Quer'!O7929)</f>
        <v/>
      </c>
      <c r="Q7929" s="25">
        <f t="shared" si="246"/>
        <v>0</v>
      </c>
      <c r="R7929" s="25" t="e">
        <f>VLOOKUP(O7929,'Currency Balance'!$O$3:$Q$32,3,0)</f>
        <v>#N/A</v>
      </c>
      <c r="S7929" t="e">
        <f t="shared" si="247"/>
        <v>#N/A</v>
      </c>
    </row>
    <row r="7930" spans="1:19">
      <c r="A7930">
        <f>'Previous Trades Import_OMS Quer'!A7930</f>
        <v>0</v>
      </c>
      <c r="B7930">
        <f>'Previous Trades Import_OMS Quer'!B7930</f>
        <v>0</v>
      </c>
      <c r="C7930" s="22">
        <f>'Previous Trades Import_OMS Quer'!C7930</f>
        <v>0</v>
      </c>
      <c r="D7930">
        <f>'Previous Trades Import_OMS Quer'!D7930</f>
        <v>0</v>
      </c>
      <c r="E7930" s="22">
        <f>'Previous Trades Import_OMS Quer'!E7930</f>
        <v>0</v>
      </c>
      <c r="F7930">
        <f>'Previous Trades Import_OMS Quer'!F7930</f>
        <v>0</v>
      </c>
      <c r="G7930">
        <f>'Previous Trades Import_OMS Quer'!G7930</f>
        <v>0</v>
      </c>
      <c r="H7930">
        <f>'Previous Trades Import_OMS Quer'!H7930</f>
        <v>0</v>
      </c>
      <c r="I7930">
        <f>'Previous Trades Import_OMS Quer'!I7930</f>
        <v>0</v>
      </c>
      <c r="J7930">
        <f>'Previous Trades Import_OMS Quer'!J7930</f>
        <v>0</v>
      </c>
      <c r="K7930">
        <f>'Previous Trades Import_OMS Quer'!K7930</f>
        <v>0</v>
      </c>
      <c r="L7930">
        <f>'Previous Trades Import_OMS Quer'!L7930</f>
        <v>0</v>
      </c>
      <c r="M7930">
        <f>'Previous Trades Import_OMS Quer'!M7930</f>
        <v>0</v>
      </c>
      <c r="N7930">
        <f>'Previous Trades Import_OMS Quer'!N7930</f>
        <v>0</v>
      </c>
      <c r="O7930" t="str">
        <f>CLEAN('Previous Trades Import_OMS Quer'!O7930)</f>
        <v/>
      </c>
      <c r="Q7930" s="25">
        <f t="shared" si="246"/>
        <v>0</v>
      </c>
      <c r="R7930" s="25" t="e">
        <f>VLOOKUP(O7930,'Currency Balance'!$O$3:$Q$32,3,0)</f>
        <v>#N/A</v>
      </c>
      <c r="S7930" t="e">
        <f t="shared" si="247"/>
        <v>#N/A</v>
      </c>
    </row>
    <row r="7931" spans="1:19">
      <c r="A7931">
        <f>'Previous Trades Import_OMS Quer'!A7931</f>
        <v>0</v>
      </c>
      <c r="B7931">
        <f>'Previous Trades Import_OMS Quer'!B7931</f>
        <v>0</v>
      </c>
      <c r="C7931" s="22">
        <f>'Previous Trades Import_OMS Quer'!C7931</f>
        <v>0</v>
      </c>
      <c r="D7931">
        <f>'Previous Trades Import_OMS Quer'!D7931</f>
        <v>0</v>
      </c>
      <c r="E7931" s="22">
        <f>'Previous Trades Import_OMS Quer'!E7931</f>
        <v>0</v>
      </c>
      <c r="F7931">
        <f>'Previous Trades Import_OMS Quer'!F7931</f>
        <v>0</v>
      </c>
      <c r="G7931">
        <f>'Previous Trades Import_OMS Quer'!G7931</f>
        <v>0</v>
      </c>
      <c r="H7931">
        <f>'Previous Trades Import_OMS Quer'!H7931</f>
        <v>0</v>
      </c>
      <c r="I7931">
        <f>'Previous Trades Import_OMS Quer'!I7931</f>
        <v>0</v>
      </c>
      <c r="J7931">
        <f>'Previous Trades Import_OMS Quer'!J7931</f>
        <v>0</v>
      </c>
      <c r="K7931">
        <f>'Previous Trades Import_OMS Quer'!K7931</f>
        <v>0</v>
      </c>
      <c r="L7931">
        <f>'Previous Trades Import_OMS Quer'!L7931</f>
        <v>0</v>
      </c>
      <c r="M7931">
        <f>'Previous Trades Import_OMS Quer'!M7931</f>
        <v>0</v>
      </c>
      <c r="N7931">
        <f>'Previous Trades Import_OMS Quer'!N7931</f>
        <v>0</v>
      </c>
      <c r="O7931" t="str">
        <f>CLEAN('Previous Trades Import_OMS Quer'!O7931)</f>
        <v/>
      </c>
      <c r="Q7931" s="25">
        <f t="shared" si="246"/>
        <v>0</v>
      </c>
      <c r="R7931" s="25" t="e">
        <f>VLOOKUP(O7931,'Currency Balance'!$O$3:$Q$32,3,0)</f>
        <v>#N/A</v>
      </c>
      <c r="S7931" t="e">
        <f t="shared" si="247"/>
        <v>#N/A</v>
      </c>
    </row>
    <row r="7932" spans="1:19">
      <c r="A7932">
        <f>'Previous Trades Import_OMS Quer'!A7932</f>
        <v>0</v>
      </c>
      <c r="B7932">
        <f>'Previous Trades Import_OMS Quer'!B7932</f>
        <v>0</v>
      </c>
      <c r="C7932" s="22">
        <f>'Previous Trades Import_OMS Quer'!C7932</f>
        <v>0</v>
      </c>
      <c r="D7932">
        <f>'Previous Trades Import_OMS Quer'!D7932</f>
        <v>0</v>
      </c>
      <c r="E7932" s="22">
        <f>'Previous Trades Import_OMS Quer'!E7932</f>
        <v>0</v>
      </c>
      <c r="F7932">
        <f>'Previous Trades Import_OMS Quer'!F7932</f>
        <v>0</v>
      </c>
      <c r="G7932">
        <f>'Previous Trades Import_OMS Quer'!G7932</f>
        <v>0</v>
      </c>
      <c r="H7932">
        <f>'Previous Trades Import_OMS Quer'!H7932</f>
        <v>0</v>
      </c>
      <c r="I7932">
        <f>'Previous Trades Import_OMS Quer'!I7932</f>
        <v>0</v>
      </c>
      <c r="J7932">
        <f>'Previous Trades Import_OMS Quer'!J7932</f>
        <v>0</v>
      </c>
      <c r="K7932">
        <f>'Previous Trades Import_OMS Quer'!K7932</f>
        <v>0</v>
      </c>
      <c r="L7932">
        <f>'Previous Trades Import_OMS Quer'!L7932</f>
        <v>0</v>
      </c>
      <c r="M7932">
        <f>'Previous Trades Import_OMS Quer'!M7932</f>
        <v>0</v>
      </c>
      <c r="N7932">
        <f>'Previous Trades Import_OMS Quer'!N7932</f>
        <v>0</v>
      </c>
      <c r="O7932" t="str">
        <f>CLEAN('Previous Trades Import_OMS Quer'!O7932)</f>
        <v/>
      </c>
      <c r="Q7932" s="25">
        <f t="shared" si="246"/>
        <v>0</v>
      </c>
      <c r="R7932" s="25" t="e">
        <f>VLOOKUP(O7932,'Currency Balance'!$O$3:$Q$32,3,0)</f>
        <v>#N/A</v>
      </c>
      <c r="S7932" t="e">
        <f t="shared" si="247"/>
        <v>#N/A</v>
      </c>
    </row>
    <row r="7933" spans="1:19">
      <c r="A7933">
        <f>'Previous Trades Import_OMS Quer'!A7933</f>
        <v>0</v>
      </c>
      <c r="B7933">
        <f>'Previous Trades Import_OMS Quer'!B7933</f>
        <v>0</v>
      </c>
      <c r="C7933" s="22">
        <f>'Previous Trades Import_OMS Quer'!C7933</f>
        <v>0</v>
      </c>
      <c r="D7933">
        <f>'Previous Trades Import_OMS Quer'!D7933</f>
        <v>0</v>
      </c>
      <c r="E7933" s="22">
        <f>'Previous Trades Import_OMS Quer'!E7933</f>
        <v>0</v>
      </c>
      <c r="F7933">
        <f>'Previous Trades Import_OMS Quer'!F7933</f>
        <v>0</v>
      </c>
      <c r="G7933">
        <f>'Previous Trades Import_OMS Quer'!G7933</f>
        <v>0</v>
      </c>
      <c r="H7933">
        <f>'Previous Trades Import_OMS Quer'!H7933</f>
        <v>0</v>
      </c>
      <c r="I7933">
        <f>'Previous Trades Import_OMS Quer'!I7933</f>
        <v>0</v>
      </c>
      <c r="J7933">
        <f>'Previous Trades Import_OMS Quer'!J7933</f>
        <v>0</v>
      </c>
      <c r="K7933">
        <f>'Previous Trades Import_OMS Quer'!K7933</f>
        <v>0</v>
      </c>
      <c r="L7933">
        <f>'Previous Trades Import_OMS Quer'!L7933</f>
        <v>0</v>
      </c>
      <c r="M7933">
        <f>'Previous Trades Import_OMS Quer'!M7933</f>
        <v>0</v>
      </c>
      <c r="N7933">
        <f>'Previous Trades Import_OMS Quer'!N7933</f>
        <v>0</v>
      </c>
      <c r="O7933" t="str">
        <f>CLEAN('Previous Trades Import_OMS Quer'!O7933)</f>
        <v/>
      </c>
      <c r="Q7933" s="25">
        <f t="shared" si="246"/>
        <v>0</v>
      </c>
      <c r="R7933" s="25" t="e">
        <f>VLOOKUP(O7933,'Currency Balance'!$O$3:$Q$32,3,0)</f>
        <v>#N/A</v>
      </c>
      <c r="S7933" t="e">
        <f t="shared" si="247"/>
        <v>#N/A</v>
      </c>
    </row>
    <row r="7934" spans="1:19">
      <c r="A7934">
        <f>'Previous Trades Import_OMS Quer'!A7934</f>
        <v>0</v>
      </c>
      <c r="B7934">
        <f>'Previous Trades Import_OMS Quer'!B7934</f>
        <v>0</v>
      </c>
      <c r="C7934" s="22">
        <f>'Previous Trades Import_OMS Quer'!C7934</f>
        <v>0</v>
      </c>
      <c r="D7934">
        <f>'Previous Trades Import_OMS Quer'!D7934</f>
        <v>0</v>
      </c>
      <c r="E7934" s="22">
        <f>'Previous Trades Import_OMS Quer'!E7934</f>
        <v>0</v>
      </c>
      <c r="F7934">
        <f>'Previous Trades Import_OMS Quer'!F7934</f>
        <v>0</v>
      </c>
      <c r="G7934">
        <f>'Previous Trades Import_OMS Quer'!G7934</f>
        <v>0</v>
      </c>
      <c r="H7934">
        <f>'Previous Trades Import_OMS Quer'!H7934</f>
        <v>0</v>
      </c>
      <c r="I7934">
        <f>'Previous Trades Import_OMS Quer'!I7934</f>
        <v>0</v>
      </c>
      <c r="J7934">
        <f>'Previous Trades Import_OMS Quer'!J7934</f>
        <v>0</v>
      </c>
      <c r="K7934">
        <f>'Previous Trades Import_OMS Quer'!K7934</f>
        <v>0</v>
      </c>
      <c r="L7934">
        <f>'Previous Trades Import_OMS Quer'!L7934</f>
        <v>0</v>
      </c>
      <c r="M7934">
        <f>'Previous Trades Import_OMS Quer'!M7934</f>
        <v>0</v>
      </c>
      <c r="N7934">
        <f>'Previous Trades Import_OMS Quer'!N7934</f>
        <v>0</v>
      </c>
      <c r="O7934" t="str">
        <f>CLEAN('Previous Trades Import_OMS Quer'!O7934)</f>
        <v/>
      </c>
      <c r="Q7934" s="25">
        <f t="shared" si="246"/>
        <v>0</v>
      </c>
      <c r="R7934" s="25" t="e">
        <f>VLOOKUP(O7934,'Currency Balance'!$O$3:$Q$32,3,0)</f>
        <v>#N/A</v>
      </c>
      <c r="S7934" t="e">
        <f t="shared" si="247"/>
        <v>#N/A</v>
      </c>
    </row>
    <row r="7935" spans="1:19">
      <c r="A7935">
        <f>'Previous Trades Import_OMS Quer'!A7935</f>
        <v>0</v>
      </c>
      <c r="B7935">
        <f>'Previous Trades Import_OMS Quer'!B7935</f>
        <v>0</v>
      </c>
      <c r="C7935" s="22">
        <f>'Previous Trades Import_OMS Quer'!C7935</f>
        <v>0</v>
      </c>
      <c r="D7935">
        <f>'Previous Trades Import_OMS Quer'!D7935</f>
        <v>0</v>
      </c>
      <c r="E7935" s="22">
        <f>'Previous Trades Import_OMS Quer'!E7935</f>
        <v>0</v>
      </c>
      <c r="F7935">
        <f>'Previous Trades Import_OMS Quer'!F7935</f>
        <v>0</v>
      </c>
      <c r="G7935">
        <f>'Previous Trades Import_OMS Quer'!G7935</f>
        <v>0</v>
      </c>
      <c r="H7935">
        <f>'Previous Trades Import_OMS Quer'!H7935</f>
        <v>0</v>
      </c>
      <c r="I7935">
        <f>'Previous Trades Import_OMS Quer'!I7935</f>
        <v>0</v>
      </c>
      <c r="J7935">
        <f>'Previous Trades Import_OMS Quer'!J7935</f>
        <v>0</v>
      </c>
      <c r="K7935">
        <f>'Previous Trades Import_OMS Quer'!K7935</f>
        <v>0</v>
      </c>
      <c r="L7935">
        <f>'Previous Trades Import_OMS Quer'!L7935</f>
        <v>0</v>
      </c>
      <c r="M7935">
        <f>'Previous Trades Import_OMS Quer'!M7935</f>
        <v>0</v>
      </c>
      <c r="N7935">
        <f>'Previous Trades Import_OMS Quer'!N7935</f>
        <v>0</v>
      </c>
      <c r="O7935" t="str">
        <f>CLEAN('Previous Trades Import_OMS Quer'!O7935)</f>
        <v/>
      </c>
      <c r="Q7935" s="25">
        <f t="shared" si="246"/>
        <v>0</v>
      </c>
      <c r="R7935" s="25" t="e">
        <f>VLOOKUP(O7935,'Currency Balance'!$O$3:$Q$32,3,0)</f>
        <v>#N/A</v>
      </c>
      <c r="S7935" t="e">
        <f t="shared" si="247"/>
        <v>#N/A</v>
      </c>
    </row>
    <row r="7936" spans="1:19">
      <c r="A7936">
        <f>'Previous Trades Import_OMS Quer'!A7936</f>
        <v>0</v>
      </c>
      <c r="B7936">
        <f>'Previous Trades Import_OMS Quer'!B7936</f>
        <v>0</v>
      </c>
      <c r="C7936" s="22">
        <f>'Previous Trades Import_OMS Quer'!C7936</f>
        <v>0</v>
      </c>
      <c r="D7936">
        <f>'Previous Trades Import_OMS Quer'!D7936</f>
        <v>0</v>
      </c>
      <c r="E7936" s="22">
        <f>'Previous Trades Import_OMS Quer'!E7936</f>
        <v>0</v>
      </c>
      <c r="F7936">
        <f>'Previous Trades Import_OMS Quer'!F7936</f>
        <v>0</v>
      </c>
      <c r="G7936">
        <f>'Previous Trades Import_OMS Quer'!G7936</f>
        <v>0</v>
      </c>
      <c r="H7936">
        <f>'Previous Trades Import_OMS Quer'!H7936</f>
        <v>0</v>
      </c>
      <c r="I7936">
        <f>'Previous Trades Import_OMS Quer'!I7936</f>
        <v>0</v>
      </c>
      <c r="J7936">
        <f>'Previous Trades Import_OMS Quer'!J7936</f>
        <v>0</v>
      </c>
      <c r="K7936">
        <f>'Previous Trades Import_OMS Quer'!K7936</f>
        <v>0</v>
      </c>
      <c r="L7936">
        <f>'Previous Trades Import_OMS Quer'!L7936</f>
        <v>0</v>
      </c>
      <c r="M7936">
        <f>'Previous Trades Import_OMS Quer'!M7936</f>
        <v>0</v>
      </c>
      <c r="N7936">
        <f>'Previous Trades Import_OMS Quer'!N7936</f>
        <v>0</v>
      </c>
      <c r="O7936" t="str">
        <f>CLEAN('Previous Trades Import_OMS Quer'!O7936)</f>
        <v/>
      </c>
      <c r="Q7936" s="25">
        <f t="shared" si="246"/>
        <v>0</v>
      </c>
      <c r="R7936" s="25" t="e">
        <f>VLOOKUP(O7936,'Currency Balance'!$O$3:$Q$32,3,0)</f>
        <v>#N/A</v>
      </c>
      <c r="S7936" t="e">
        <f t="shared" si="247"/>
        <v>#N/A</v>
      </c>
    </row>
    <row r="7937" spans="1:19">
      <c r="A7937">
        <f>'Previous Trades Import_OMS Quer'!A7937</f>
        <v>0</v>
      </c>
      <c r="B7937">
        <f>'Previous Trades Import_OMS Quer'!B7937</f>
        <v>0</v>
      </c>
      <c r="C7937" s="22">
        <f>'Previous Trades Import_OMS Quer'!C7937</f>
        <v>0</v>
      </c>
      <c r="D7937">
        <f>'Previous Trades Import_OMS Quer'!D7937</f>
        <v>0</v>
      </c>
      <c r="E7937" s="22">
        <f>'Previous Trades Import_OMS Quer'!E7937</f>
        <v>0</v>
      </c>
      <c r="F7937">
        <f>'Previous Trades Import_OMS Quer'!F7937</f>
        <v>0</v>
      </c>
      <c r="G7937">
        <f>'Previous Trades Import_OMS Quer'!G7937</f>
        <v>0</v>
      </c>
      <c r="H7937">
        <f>'Previous Trades Import_OMS Quer'!H7937</f>
        <v>0</v>
      </c>
      <c r="I7937">
        <f>'Previous Trades Import_OMS Quer'!I7937</f>
        <v>0</v>
      </c>
      <c r="J7937">
        <f>'Previous Trades Import_OMS Quer'!J7937</f>
        <v>0</v>
      </c>
      <c r="K7937">
        <f>'Previous Trades Import_OMS Quer'!K7937</f>
        <v>0</v>
      </c>
      <c r="L7937">
        <f>'Previous Trades Import_OMS Quer'!L7937</f>
        <v>0</v>
      </c>
      <c r="M7937">
        <f>'Previous Trades Import_OMS Quer'!M7937</f>
        <v>0</v>
      </c>
      <c r="N7937">
        <f>'Previous Trades Import_OMS Quer'!N7937</f>
        <v>0</v>
      </c>
      <c r="O7937" t="str">
        <f>CLEAN('Previous Trades Import_OMS Quer'!O7937)</f>
        <v/>
      </c>
      <c r="Q7937" s="25">
        <f t="shared" si="246"/>
        <v>0</v>
      </c>
      <c r="R7937" s="25" t="e">
        <f>VLOOKUP(O7937,'Currency Balance'!$O$3:$Q$32,3,0)</f>
        <v>#N/A</v>
      </c>
      <c r="S7937" t="e">
        <f t="shared" si="247"/>
        <v>#N/A</v>
      </c>
    </row>
    <row r="7938" spans="1:19">
      <c r="A7938">
        <f>'Previous Trades Import_OMS Quer'!A7938</f>
        <v>0</v>
      </c>
      <c r="B7938">
        <f>'Previous Trades Import_OMS Quer'!B7938</f>
        <v>0</v>
      </c>
      <c r="C7938" s="22">
        <f>'Previous Trades Import_OMS Quer'!C7938</f>
        <v>0</v>
      </c>
      <c r="D7938">
        <f>'Previous Trades Import_OMS Quer'!D7938</f>
        <v>0</v>
      </c>
      <c r="E7938" s="22">
        <f>'Previous Trades Import_OMS Quer'!E7938</f>
        <v>0</v>
      </c>
      <c r="F7938">
        <f>'Previous Trades Import_OMS Quer'!F7938</f>
        <v>0</v>
      </c>
      <c r="G7938">
        <f>'Previous Trades Import_OMS Quer'!G7938</f>
        <v>0</v>
      </c>
      <c r="H7938">
        <f>'Previous Trades Import_OMS Quer'!H7938</f>
        <v>0</v>
      </c>
      <c r="I7938">
        <f>'Previous Trades Import_OMS Quer'!I7938</f>
        <v>0</v>
      </c>
      <c r="J7938">
        <f>'Previous Trades Import_OMS Quer'!J7938</f>
        <v>0</v>
      </c>
      <c r="K7938">
        <f>'Previous Trades Import_OMS Quer'!K7938</f>
        <v>0</v>
      </c>
      <c r="L7938">
        <f>'Previous Trades Import_OMS Quer'!L7938</f>
        <v>0</v>
      </c>
      <c r="M7938">
        <f>'Previous Trades Import_OMS Quer'!M7938</f>
        <v>0</v>
      </c>
      <c r="N7938">
        <f>'Previous Trades Import_OMS Quer'!N7938</f>
        <v>0</v>
      </c>
      <c r="O7938" t="str">
        <f>CLEAN('Previous Trades Import_OMS Quer'!O7938)</f>
        <v/>
      </c>
      <c r="Q7938" s="25">
        <f t="shared" ref="Q7938:Q8001" si="248">IF(G7938="sell",M7938,-M7938)</f>
        <v>0</v>
      </c>
      <c r="R7938" s="25" t="e">
        <f>VLOOKUP(O7938,'Currency Balance'!$O$3:$Q$32,3,0)</f>
        <v>#N/A</v>
      </c>
      <c r="S7938" t="e">
        <f t="shared" ref="S7938:S8001" si="249">Q7938/R7938</f>
        <v>#N/A</v>
      </c>
    </row>
    <row r="7939" spans="1:19">
      <c r="A7939">
        <f>'Previous Trades Import_OMS Quer'!A7939</f>
        <v>0</v>
      </c>
      <c r="B7939">
        <f>'Previous Trades Import_OMS Quer'!B7939</f>
        <v>0</v>
      </c>
      <c r="C7939" s="22">
        <f>'Previous Trades Import_OMS Quer'!C7939</f>
        <v>0</v>
      </c>
      <c r="D7939">
        <f>'Previous Trades Import_OMS Quer'!D7939</f>
        <v>0</v>
      </c>
      <c r="E7939" s="22">
        <f>'Previous Trades Import_OMS Quer'!E7939</f>
        <v>0</v>
      </c>
      <c r="F7939">
        <f>'Previous Trades Import_OMS Quer'!F7939</f>
        <v>0</v>
      </c>
      <c r="G7939">
        <f>'Previous Trades Import_OMS Quer'!G7939</f>
        <v>0</v>
      </c>
      <c r="H7939">
        <f>'Previous Trades Import_OMS Quer'!H7939</f>
        <v>0</v>
      </c>
      <c r="I7939">
        <f>'Previous Trades Import_OMS Quer'!I7939</f>
        <v>0</v>
      </c>
      <c r="J7939">
        <f>'Previous Trades Import_OMS Quer'!J7939</f>
        <v>0</v>
      </c>
      <c r="K7939">
        <f>'Previous Trades Import_OMS Quer'!K7939</f>
        <v>0</v>
      </c>
      <c r="L7939">
        <f>'Previous Trades Import_OMS Quer'!L7939</f>
        <v>0</v>
      </c>
      <c r="M7939">
        <f>'Previous Trades Import_OMS Quer'!M7939</f>
        <v>0</v>
      </c>
      <c r="N7939">
        <f>'Previous Trades Import_OMS Quer'!N7939</f>
        <v>0</v>
      </c>
      <c r="O7939" t="str">
        <f>CLEAN('Previous Trades Import_OMS Quer'!O7939)</f>
        <v/>
      </c>
      <c r="Q7939" s="25">
        <f t="shared" si="248"/>
        <v>0</v>
      </c>
      <c r="R7939" s="25" t="e">
        <f>VLOOKUP(O7939,'Currency Balance'!$O$3:$Q$32,3,0)</f>
        <v>#N/A</v>
      </c>
      <c r="S7939" t="e">
        <f t="shared" si="249"/>
        <v>#N/A</v>
      </c>
    </row>
    <row r="7940" spans="1:19">
      <c r="A7940">
        <f>'Previous Trades Import_OMS Quer'!A7940</f>
        <v>0</v>
      </c>
      <c r="B7940">
        <f>'Previous Trades Import_OMS Quer'!B7940</f>
        <v>0</v>
      </c>
      <c r="C7940" s="22">
        <f>'Previous Trades Import_OMS Quer'!C7940</f>
        <v>0</v>
      </c>
      <c r="D7940">
        <f>'Previous Trades Import_OMS Quer'!D7940</f>
        <v>0</v>
      </c>
      <c r="E7940" s="22">
        <f>'Previous Trades Import_OMS Quer'!E7940</f>
        <v>0</v>
      </c>
      <c r="F7940">
        <f>'Previous Trades Import_OMS Quer'!F7940</f>
        <v>0</v>
      </c>
      <c r="G7940">
        <f>'Previous Trades Import_OMS Quer'!G7940</f>
        <v>0</v>
      </c>
      <c r="H7940">
        <f>'Previous Trades Import_OMS Quer'!H7940</f>
        <v>0</v>
      </c>
      <c r="I7940">
        <f>'Previous Trades Import_OMS Quer'!I7940</f>
        <v>0</v>
      </c>
      <c r="J7940">
        <f>'Previous Trades Import_OMS Quer'!J7940</f>
        <v>0</v>
      </c>
      <c r="K7940">
        <f>'Previous Trades Import_OMS Quer'!K7940</f>
        <v>0</v>
      </c>
      <c r="L7940">
        <f>'Previous Trades Import_OMS Quer'!L7940</f>
        <v>0</v>
      </c>
      <c r="M7940">
        <f>'Previous Trades Import_OMS Quer'!M7940</f>
        <v>0</v>
      </c>
      <c r="N7940">
        <f>'Previous Trades Import_OMS Quer'!N7940</f>
        <v>0</v>
      </c>
      <c r="O7940" t="str">
        <f>CLEAN('Previous Trades Import_OMS Quer'!O7940)</f>
        <v/>
      </c>
      <c r="Q7940" s="25">
        <f t="shared" si="248"/>
        <v>0</v>
      </c>
      <c r="R7940" s="25" t="e">
        <f>VLOOKUP(O7940,'Currency Balance'!$O$3:$Q$32,3,0)</f>
        <v>#N/A</v>
      </c>
      <c r="S7940" t="e">
        <f t="shared" si="249"/>
        <v>#N/A</v>
      </c>
    </row>
    <row r="7941" spans="1:19">
      <c r="A7941">
        <f>'Previous Trades Import_OMS Quer'!A7941</f>
        <v>0</v>
      </c>
      <c r="B7941">
        <f>'Previous Trades Import_OMS Quer'!B7941</f>
        <v>0</v>
      </c>
      <c r="C7941" s="22">
        <f>'Previous Trades Import_OMS Quer'!C7941</f>
        <v>0</v>
      </c>
      <c r="D7941">
        <f>'Previous Trades Import_OMS Quer'!D7941</f>
        <v>0</v>
      </c>
      <c r="E7941" s="22">
        <f>'Previous Trades Import_OMS Quer'!E7941</f>
        <v>0</v>
      </c>
      <c r="F7941">
        <f>'Previous Trades Import_OMS Quer'!F7941</f>
        <v>0</v>
      </c>
      <c r="G7941">
        <f>'Previous Trades Import_OMS Quer'!G7941</f>
        <v>0</v>
      </c>
      <c r="H7941">
        <f>'Previous Trades Import_OMS Quer'!H7941</f>
        <v>0</v>
      </c>
      <c r="I7941">
        <f>'Previous Trades Import_OMS Quer'!I7941</f>
        <v>0</v>
      </c>
      <c r="J7941">
        <f>'Previous Trades Import_OMS Quer'!J7941</f>
        <v>0</v>
      </c>
      <c r="K7941">
        <f>'Previous Trades Import_OMS Quer'!K7941</f>
        <v>0</v>
      </c>
      <c r="L7941">
        <f>'Previous Trades Import_OMS Quer'!L7941</f>
        <v>0</v>
      </c>
      <c r="M7941">
        <f>'Previous Trades Import_OMS Quer'!M7941</f>
        <v>0</v>
      </c>
      <c r="N7941">
        <f>'Previous Trades Import_OMS Quer'!N7941</f>
        <v>0</v>
      </c>
      <c r="O7941" t="str">
        <f>CLEAN('Previous Trades Import_OMS Quer'!O7941)</f>
        <v/>
      </c>
      <c r="Q7941" s="25">
        <f t="shared" si="248"/>
        <v>0</v>
      </c>
      <c r="R7941" s="25" t="e">
        <f>VLOOKUP(O7941,'Currency Balance'!$O$3:$Q$32,3,0)</f>
        <v>#N/A</v>
      </c>
      <c r="S7941" t="e">
        <f t="shared" si="249"/>
        <v>#N/A</v>
      </c>
    </row>
    <row r="7942" spans="1:19">
      <c r="A7942">
        <f>'Previous Trades Import_OMS Quer'!A7942</f>
        <v>0</v>
      </c>
      <c r="B7942">
        <f>'Previous Trades Import_OMS Quer'!B7942</f>
        <v>0</v>
      </c>
      <c r="C7942" s="22">
        <f>'Previous Trades Import_OMS Quer'!C7942</f>
        <v>0</v>
      </c>
      <c r="D7942">
        <f>'Previous Trades Import_OMS Quer'!D7942</f>
        <v>0</v>
      </c>
      <c r="E7942" s="22">
        <f>'Previous Trades Import_OMS Quer'!E7942</f>
        <v>0</v>
      </c>
      <c r="F7942">
        <f>'Previous Trades Import_OMS Quer'!F7942</f>
        <v>0</v>
      </c>
      <c r="G7942">
        <f>'Previous Trades Import_OMS Quer'!G7942</f>
        <v>0</v>
      </c>
      <c r="H7942">
        <f>'Previous Trades Import_OMS Quer'!H7942</f>
        <v>0</v>
      </c>
      <c r="I7942">
        <f>'Previous Trades Import_OMS Quer'!I7942</f>
        <v>0</v>
      </c>
      <c r="J7942">
        <f>'Previous Trades Import_OMS Quer'!J7942</f>
        <v>0</v>
      </c>
      <c r="K7942">
        <f>'Previous Trades Import_OMS Quer'!K7942</f>
        <v>0</v>
      </c>
      <c r="L7942">
        <f>'Previous Trades Import_OMS Quer'!L7942</f>
        <v>0</v>
      </c>
      <c r="M7942">
        <f>'Previous Trades Import_OMS Quer'!M7942</f>
        <v>0</v>
      </c>
      <c r="N7942">
        <f>'Previous Trades Import_OMS Quer'!N7942</f>
        <v>0</v>
      </c>
      <c r="O7942" t="str">
        <f>CLEAN('Previous Trades Import_OMS Quer'!O7942)</f>
        <v/>
      </c>
      <c r="Q7942" s="25">
        <f t="shared" si="248"/>
        <v>0</v>
      </c>
      <c r="R7942" s="25" t="e">
        <f>VLOOKUP(O7942,'Currency Balance'!$O$3:$Q$32,3,0)</f>
        <v>#N/A</v>
      </c>
      <c r="S7942" t="e">
        <f t="shared" si="249"/>
        <v>#N/A</v>
      </c>
    </row>
    <row r="7943" spans="1:19">
      <c r="A7943">
        <f>'Previous Trades Import_OMS Quer'!A7943</f>
        <v>0</v>
      </c>
      <c r="B7943">
        <f>'Previous Trades Import_OMS Quer'!B7943</f>
        <v>0</v>
      </c>
      <c r="C7943" s="22">
        <f>'Previous Trades Import_OMS Quer'!C7943</f>
        <v>0</v>
      </c>
      <c r="D7943">
        <f>'Previous Trades Import_OMS Quer'!D7943</f>
        <v>0</v>
      </c>
      <c r="E7943" s="22">
        <f>'Previous Trades Import_OMS Quer'!E7943</f>
        <v>0</v>
      </c>
      <c r="F7943">
        <f>'Previous Trades Import_OMS Quer'!F7943</f>
        <v>0</v>
      </c>
      <c r="G7943">
        <f>'Previous Trades Import_OMS Quer'!G7943</f>
        <v>0</v>
      </c>
      <c r="H7943">
        <f>'Previous Trades Import_OMS Quer'!H7943</f>
        <v>0</v>
      </c>
      <c r="I7943">
        <f>'Previous Trades Import_OMS Quer'!I7943</f>
        <v>0</v>
      </c>
      <c r="J7943">
        <f>'Previous Trades Import_OMS Quer'!J7943</f>
        <v>0</v>
      </c>
      <c r="K7943">
        <f>'Previous Trades Import_OMS Quer'!K7943</f>
        <v>0</v>
      </c>
      <c r="L7943">
        <f>'Previous Trades Import_OMS Quer'!L7943</f>
        <v>0</v>
      </c>
      <c r="M7943">
        <f>'Previous Trades Import_OMS Quer'!M7943</f>
        <v>0</v>
      </c>
      <c r="N7943">
        <f>'Previous Trades Import_OMS Quer'!N7943</f>
        <v>0</v>
      </c>
      <c r="O7943" t="str">
        <f>CLEAN('Previous Trades Import_OMS Quer'!O7943)</f>
        <v/>
      </c>
      <c r="Q7943" s="25">
        <f t="shared" si="248"/>
        <v>0</v>
      </c>
      <c r="R7943" s="25" t="e">
        <f>VLOOKUP(O7943,'Currency Balance'!$O$3:$Q$32,3,0)</f>
        <v>#N/A</v>
      </c>
      <c r="S7943" t="e">
        <f t="shared" si="249"/>
        <v>#N/A</v>
      </c>
    </row>
    <row r="7944" spans="1:19">
      <c r="A7944">
        <f>'Previous Trades Import_OMS Quer'!A7944</f>
        <v>0</v>
      </c>
      <c r="B7944">
        <f>'Previous Trades Import_OMS Quer'!B7944</f>
        <v>0</v>
      </c>
      <c r="C7944" s="22">
        <f>'Previous Trades Import_OMS Quer'!C7944</f>
        <v>0</v>
      </c>
      <c r="D7944">
        <f>'Previous Trades Import_OMS Quer'!D7944</f>
        <v>0</v>
      </c>
      <c r="E7944" s="22">
        <f>'Previous Trades Import_OMS Quer'!E7944</f>
        <v>0</v>
      </c>
      <c r="F7944">
        <f>'Previous Trades Import_OMS Quer'!F7944</f>
        <v>0</v>
      </c>
      <c r="G7944">
        <f>'Previous Trades Import_OMS Quer'!G7944</f>
        <v>0</v>
      </c>
      <c r="H7944">
        <f>'Previous Trades Import_OMS Quer'!H7944</f>
        <v>0</v>
      </c>
      <c r="I7944">
        <f>'Previous Trades Import_OMS Quer'!I7944</f>
        <v>0</v>
      </c>
      <c r="J7944">
        <f>'Previous Trades Import_OMS Quer'!J7944</f>
        <v>0</v>
      </c>
      <c r="K7944">
        <f>'Previous Trades Import_OMS Quer'!K7944</f>
        <v>0</v>
      </c>
      <c r="L7944">
        <f>'Previous Trades Import_OMS Quer'!L7944</f>
        <v>0</v>
      </c>
      <c r="M7944">
        <f>'Previous Trades Import_OMS Quer'!M7944</f>
        <v>0</v>
      </c>
      <c r="N7944">
        <f>'Previous Trades Import_OMS Quer'!N7944</f>
        <v>0</v>
      </c>
      <c r="O7944" t="str">
        <f>CLEAN('Previous Trades Import_OMS Quer'!O7944)</f>
        <v/>
      </c>
      <c r="Q7944" s="25">
        <f t="shared" si="248"/>
        <v>0</v>
      </c>
      <c r="R7944" s="25" t="e">
        <f>VLOOKUP(O7944,'Currency Balance'!$O$3:$Q$32,3,0)</f>
        <v>#N/A</v>
      </c>
      <c r="S7944" t="e">
        <f t="shared" si="249"/>
        <v>#N/A</v>
      </c>
    </row>
    <row r="7945" spans="1:19">
      <c r="A7945">
        <f>'Previous Trades Import_OMS Quer'!A7945</f>
        <v>0</v>
      </c>
      <c r="B7945">
        <f>'Previous Trades Import_OMS Quer'!B7945</f>
        <v>0</v>
      </c>
      <c r="C7945" s="22">
        <f>'Previous Trades Import_OMS Quer'!C7945</f>
        <v>0</v>
      </c>
      <c r="D7945">
        <f>'Previous Trades Import_OMS Quer'!D7945</f>
        <v>0</v>
      </c>
      <c r="E7945" s="22">
        <f>'Previous Trades Import_OMS Quer'!E7945</f>
        <v>0</v>
      </c>
      <c r="F7945">
        <f>'Previous Trades Import_OMS Quer'!F7945</f>
        <v>0</v>
      </c>
      <c r="G7945">
        <f>'Previous Trades Import_OMS Quer'!G7945</f>
        <v>0</v>
      </c>
      <c r="H7945">
        <f>'Previous Trades Import_OMS Quer'!H7945</f>
        <v>0</v>
      </c>
      <c r="I7945">
        <f>'Previous Trades Import_OMS Quer'!I7945</f>
        <v>0</v>
      </c>
      <c r="J7945">
        <f>'Previous Trades Import_OMS Quer'!J7945</f>
        <v>0</v>
      </c>
      <c r="K7945">
        <f>'Previous Trades Import_OMS Quer'!K7945</f>
        <v>0</v>
      </c>
      <c r="L7945">
        <f>'Previous Trades Import_OMS Quer'!L7945</f>
        <v>0</v>
      </c>
      <c r="M7945">
        <f>'Previous Trades Import_OMS Quer'!M7945</f>
        <v>0</v>
      </c>
      <c r="N7945">
        <f>'Previous Trades Import_OMS Quer'!N7945</f>
        <v>0</v>
      </c>
      <c r="O7945" t="str">
        <f>CLEAN('Previous Trades Import_OMS Quer'!O7945)</f>
        <v/>
      </c>
      <c r="Q7945" s="25">
        <f t="shared" si="248"/>
        <v>0</v>
      </c>
      <c r="R7945" s="25" t="e">
        <f>VLOOKUP(O7945,'Currency Balance'!$O$3:$Q$32,3,0)</f>
        <v>#N/A</v>
      </c>
      <c r="S7945" t="e">
        <f t="shared" si="249"/>
        <v>#N/A</v>
      </c>
    </row>
    <row r="7946" spans="1:19">
      <c r="A7946">
        <f>'Previous Trades Import_OMS Quer'!A7946</f>
        <v>0</v>
      </c>
      <c r="B7946">
        <f>'Previous Trades Import_OMS Quer'!B7946</f>
        <v>0</v>
      </c>
      <c r="C7946" s="22">
        <f>'Previous Trades Import_OMS Quer'!C7946</f>
        <v>0</v>
      </c>
      <c r="D7946">
        <f>'Previous Trades Import_OMS Quer'!D7946</f>
        <v>0</v>
      </c>
      <c r="E7946" s="22">
        <f>'Previous Trades Import_OMS Quer'!E7946</f>
        <v>0</v>
      </c>
      <c r="F7946">
        <f>'Previous Trades Import_OMS Quer'!F7946</f>
        <v>0</v>
      </c>
      <c r="G7946">
        <f>'Previous Trades Import_OMS Quer'!G7946</f>
        <v>0</v>
      </c>
      <c r="H7946">
        <f>'Previous Trades Import_OMS Quer'!H7946</f>
        <v>0</v>
      </c>
      <c r="I7946">
        <f>'Previous Trades Import_OMS Quer'!I7946</f>
        <v>0</v>
      </c>
      <c r="J7946">
        <f>'Previous Trades Import_OMS Quer'!J7946</f>
        <v>0</v>
      </c>
      <c r="K7946">
        <f>'Previous Trades Import_OMS Quer'!K7946</f>
        <v>0</v>
      </c>
      <c r="L7946">
        <f>'Previous Trades Import_OMS Quer'!L7946</f>
        <v>0</v>
      </c>
      <c r="M7946">
        <f>'Previous Trades Import_OMS Quer'!M7946</f>
        <v>0</v>
      </c>
      <c r="N7946">
        <f>'Previous Trades Import_OMS Quer'!N7946</f>
        <v>0</v>
      </c>
      <c r="O7946" t="str">
        <f>CLEAN('Previous Trades Import_OMS Quer'!O7946)</f>
        <v/>
      </c>
      <c r="Q7946" s="25">
        <f t="shared" si="248"/>
        <v>0</v>
      </c>
      <c r="R7946" s="25" t="e">
        <f>VLOOKUP(O7946,'Currency Balance'!$O$3:$Q$32,3,0)</f>
        <v>#N/A</v>
      </c>
      <c r="S7946" t="e">
        <f t="shared" si="249"/>
        <v>#N/A</v>
      </c>
    </row>
    <row r="7947" spans="1:19">
      <c r="A7947">
        <f>'Previous Trades Import_OMS Quer'!A7947</f>
        <v>0</v>
      </c>
      <c r="B7947">
        <f>'Previous Trades Import_OMS Quer'!B7947</f>
        <v>0</v>
      </c>
      <c r="C7947" s="22">
        <f>'Previous Trades Import_OMS Quer'!C7947</f>
        <v>0</v>
      </c>
      <c r="D7947">
        <f>'Previous Trades Import_OMS Quer'!D7947</f>
        <v>0</v>
      </c>
      <c r="E7947" s="22">
        <f>'Previous Trades Import_OMS Quer'!E7947</f>
        <v>0</v>
      </c>
      <c r="F7947">
        <f>'Previous Trades Import_OMS Quer'!F7947</f>
        <v>0</v>
      </c>
      <c r="G7947">
        <f>'Previous Trades Import_OMS Quer'!G7947</f>
        <v>0</v>
      </c>
      <c r="H7947">
        <f>'Previous Trades Import_OMS Quer'!H7947</f>
        <v>0</v>
      </c>
      <c r="I7947">
        <f>'Previous Trades Import_OMS Quer'!I7947</f>
        <v>0</v>
      </c>
      <c r="J7947">
        <f>'Previous Trades Import_OMS Quer'!J7947</f>
        <v>0</v>
      </c>
      <c r="K7947">
        <f>'Previous Trades Import_OMS Quer'!K7947</f>
        <v>0</v>
      </c>
      <c r="L7947">
        <f>'Previous Trades Import_OMS Quer'!L7947</f>
        <v>0</v>
      </c>
      <c r="M7947">
        <f>'Previous Trades Import_OMS Quer'!M7947</f>
        <v>0</v>
      </c>
      <c r="N7947">
        <f>'Previous Trades Import_OMS Quer'!N7947</f>
        <v>0</v>
      </c>
      <c r="O7947" t="str">
        <f>CLEAN('Previous Trades Import_OMS Quer'!O7947)</f>
        <v/>
      </c>
      <c r="Q7947" s="25">
        <f t="shared" si="248"/>
        <v>0</v>
      </c>
      <c r="R7947" s="25" t="e">
        <f>VLOOKUP(O7947,'Currency Balance'!$O$3:$Q$32,3,0)</f>
        <v>#N/A</v>
      </c>
      <c r="S7947" t="e">
        <f t="shared" si="249"/>
        <v>#N/A</v>
      </c>
    </row>
    <row r="7948" spans="1:19">
      <c r="A7948">
        <f>'Previous Trades Import_OMS Quer'!A7948</f>
        <v>0</v>
      </c>
      <c r="B7948">
        <f>'Previous Trades Import_OMS Quer'!B7948</f>
        <v>0</v>
      </c>
      <c r="C7948" s="22">
        <f>'Previous Trades Import_OMS Quer'!C7948</f>
        <v>0</v>
      </c>
      <c r="D7948">
        <f>'Previous Trades Import_OMS Quer'!D7948</f>
        <v>0</v>
      </c>
      <c r="E7948" s="22">
        <f>'Previous Trades Import_OMS Quer'!E7948</f>
        <v>0</v>
      </c>
      <c r="F7948">
        <f>'Previous Trades Import_OMS Quer'!F7948</f>
        <v>0</v>
      </c>
      <c r="G7948">
        <f>'Previous Trades Import_OMS Quer'!G7948</f>
        <v>0</v>
      </c>
      <c r="H7948">
        <f>'Previous Trades Import_OMS Quer'!H7948</f>
        <v>0</v>
      </c>
      <c r="I7948">
        <f>'Previous Trades Import_OMS Quer'!I7948</f>
        <v>0</v>
      </c>
      <c r="J7948">
        <f>'Previous Trades Import_OMS Quer'!J7948</f>
        <v>0</v>
      </c>
      <c r="K7948">
        <f>'Previous Trades Import_OMS Quer'!K7948</f>
        <v>0</v>
      </c>
      <c r="L7948">
        <f>'Previous Trades Import_OMS Quer'!L7948</f>
        <v>0</v>
      </c>
      <c r="M7948">
        <f>'Previous Trades Import_OMS Quer'!M7948</f>
        <v>0</v>
      </c>
      <c r="N7948">
        <f>'Previous Trades Import_OMS Quer'!N7948</f>
        <v>0</v>
      </c>
      <c r="O7948" t="str">
        <f>CLEAN('Previous Trades Import_OMS Quer'!O7948)</f>
        <v/>
      </c>
      <c r="Q7948" s="25">
        <f t="shared" si="248"/>
        <v>0</v>
      </c>
      <c r="R7948" s="25" t="e">
        <f>VLOOKUP(O7948,'Currency Balance'!$O$3:$Q$32,3,0)</f>
        <v>#N/A</v>
      </c>
      <c r="S7948" t="e">
        <f t="shared" si="249"/>
        <v>#N/A</v>
      </c>
    </row>
    <row r="7949" spans="1:19">
      <c r="A7949">
        <f>'Previous Trades Import_OMS Quer'!A7949</f>
        <v>0</v>
      </c>
      <c r="B7949">
        <f>'Previous Trades Import_OMS Quer'!B7949</f>
        <v>0</v>
      </c>
      <c r="C7949" s="22">
        <f>'Previous Trades Import_OMS Quer'!C7949</f>
        <v>0</v>
      </c>
      <c r="D7949">
        <f>'Previous Trades Import_OMS Quer'!D7949</f>
        <v>0</v>
      </c>
      <c r="E7949" s="22">
        <f>'Previous Trades Import_OMS Quer'!E7949</f>
        <v>0</v>
      </c>
      <c r="F7949">
        <f>'Previous Trades Import_OMS Quer'!F7949</f>
        <v>0</v>
      </c>
      <c r="G7949">
        <f>'Previous Trades Import_OMS Quer'!G7949</f>
        <v>0</v>
      </c>
      <c r="H7949">
        <f>'Previous Trades Import_OMS Quer'!H7949</f>
        <v>0</v>
      </c>
      <c r="I7949">
        <f>'Previous Trades Import_OMS Quer'!I7949</f>
        <v>0</v>
      </c>
      <c r="J7949">
        <f>'Previous Trades Import_OMS Quer'!J7949</f>
        <v>0</v>
      </c>
      <c r="K7949">
        <f>'Previous Trades Import_OMS Quer'!K7949</f>
        <v>0</v>
      </c>
      <c r="L7949">
        <f>'Previous Trades Import_OMS Quer'!L7949</f>
        <v>0</v>
      </c>
      <c r="M7949">
        <f>'Previous Trades Import_OMS Quer'!M7949</f>
        <v>0</v>
      </c>
      <c r="N7949">
        <f>'Previous Trades Import_OMS Quer'!N7949</f>
        <v>0</v>
      </c>
      <c r="O7949" t="str">
        <f>CLEAN('Previous Trades Import_OMS Quer'!O7949)</f>
        <v/>
      </c>
      <c r="Q7949" s="25">
        <f t="shared" si="248"/>
        <v>0</v>
      </c>
      <c r="R7949" s="25" t="e">
        <f>VLOOKUP(O7949,'Currency Balance'!$O$3:$Q$32,3,0)</f>
        <v>#N/A</v>
      </c>
      <c r="S7949" t="e">
        <f t="shared" si="249"/>
        <v>#N/A</v>
      </c>
    </row>
    <row r="7950" spans="1:19">
      <c r="A7950">
        <f>'Previous Trades Import_OMS Quer'!A7950</f>
        <v>0</v>
      </c>
      <c r="B7950">
        <f>'Previous Trades Import_OMS Quer'!B7950</f>
        <v>0</v>
      </c>
      <c r="C7950" s="22">
        <f>'Previous Trades Import_OMS Quer'!C7950</f>
        <v>0</v>
      </c>
      <c r="D7950">
        <f>'Previous Trades Import_OMS Quer'!D7950</f>
        <v>0</v>
      </c>
      <c r="E7950" s="22">
        <f>'Previous Trades Import_OMS Quer'!E7950</f>
        <v>0</v>
      </c>
      <c r="F7950">
        <f>'Previous Trades Import_OMS Quer'!F7950</f>
        <v>0</v>
      </c>
      <c r="G7950">
        <f>'Previous Trades Import_OMS Quer'!G7950</f>
        <v>0</v>
      </c>
      <c r="H7950">
        <f>'Previous Trades Import_OMS Quer'!H7950</f>
        <v>0</v>
      </c>
      <c r="I7950">
        <f>'Previous Trades Import_OMS Quer'!I7950</f>
        <v>0</v>
      </c>
      <c r="J7950">
        <f>'Previous Trades Import_OMS Quer'!J7950</f>
        <v>0</v>
      </c>
      <c r="K7950">
        <f>'Previous Trades Import_OMS Quer'!K7950</f>
        <v>0</v>
      </c>
      <c r="L7950">
        <f>'Previous Trades Import_OMS Quer'!L7950</f>
        <v>0</v>
      </c>
      <c r="M7950">
        <f>'Previous Trades Import_OMS Quer'!M7950</f>
        <v>0</v>
      </c>
      <c r="N7950">
        <f>'Previous Trades Import_OMS Quer'!N7950</f>
        <v>0</v>
      </c>
      <c r="O7950" t="str">
        <f>CLEAN('Previous Trades Import_OMS Quer'!O7950)</f>
        <v/>
      </c>
      <c r="Q7950" s="25">
        <f t="shared" si="248"/>
        <v>0</v>
      </c>
      <c r="R7950" s="25" t="e">
        <f>VLOOKUP(O7950,'Currency Balance'!$O$3:$Q$32,3,0)</f>
        <v>#N/A</v>
      </c>
      <c r="S7950" t="e">
        <f t="shared" si="249"/>
        <v>#N/A</v>
      </c>
    </row>
    <row r="7951" spans="1:19">
      <c r="A7951">
        <f>'Previous Trades Import_OMS Quer'!A7951</f>
        <v>0</v>
      </c>
      <c r="B7951">
        <f>'Previous Trades Import_OMS Quer'!B7951</f>
        <v>0</v>
      </c>
      <c r="C7951" s="22">
        <f>'Previous Trades Import_OMS Quer'!C7951</f>
        <v>0</v>
      </c>
      <c r="D7951">
        <f>'Previous Trades Import_OMS Quer'!D7951</f>
        <v>0</v>
      </c>
      <c r="E7951" s="22">
        <f>'Previous Trades Import_OMS Quer'!E7951</f>
        <v>0</v>
      </c>
      <c r="F7951">
        <f>'Previous Trades Import_OMS Quer'!F7951</f>
        <v>0</v>
      </c>
      <c r="G7951">
        <f>'Previous Trades Import_OMS Quer'!G7951</f>
        <v>0</v>
      </c>
      <c r="H7951">
        <f>'Previous Trades Import_OMS Quer'!H7951</f>
        <v>0</v>
      </c>
      <c r="I7951">
        <f>'Previous Trades Import_OMS Quer'!I7951</f>
        <v>0</v>
      </c>
      <c r="J7951">
        <f>'Previous Trades Import_OMS Quer'!J7951</f>
        <v>0</v>
      </c>
      <c r="K7951">
        <f>'Previous Trades Import_OMS Quer'!K7951</f>
        <v>0</v>
      </c>
      <c r="L7951">
        <f>'Previous Trades Import_OMS Quer'!L7951</f>
        <v>0</v>
      </c>
      <c r="M7951">
        <f>'Previous Trades Import_OMS Quer'!M7951</f>
        <v>0</v>
      </c>
      <c r="N7951">
        <f>'Previous Trades Import_OMS Quer'!N7951</f>
        <v>0</v>
      </c>
      <c r="O7951" t="str">
        <f>CLEAN('Previous Trades Import_OMS Quer'!O7951)</f>
        <v/>
      </c>
      <c r="Q7951" s="25">
        <f t="shared" si="248"/>
        <v>0</v>
      </c>
      <c r="R7951" s="25" t="e">
        <f>VLOOKUP(O7951,'Currency Balance'!$O$3:$Q$32,3,0)</f>
        <v>#N/A</v>
      </c>
      <c r="S7951" t="e">
        <f t="shared" si="249"/>
        <v>#N/A</v>
      </c>
    </row>
    <row r="7952" spans="1:19">
      <c r="A7952">
        <f>'Previous Trades Import_OMS Quer'!A7952</f>
        <v>0</v>
      </c>
      <c r="B7952">
        <f>'Previous Trades Import_OMS Quer'!B7952</f>
        <v>0</v>
      </c>
      <c r="C7952" s="22">
        <f>'Previous Trades Import_OMS Quer'!C7952</f>
        <v>0</v>
      </c>
      <c r="D7952">
        <f>'Previous Trades Import_OMS Quer'!D7952</f>
        <v>0</v>
      </c>
      <c r="E7952" s="22">
        <f>'Previous Trades Import_OMS Quer'!E7952</f>
        <v>0</v>
      </c>
      <c r="F7952">
        <f>'Previous Trades Import_OMS Quer'!F7952</f>
        <v>0</v>
      </c>
      <c r="G7952">
        <f>'Previous Trades Import_OMS Quer'!G7952</f>
        <v>0</v>
      </c>
      <c r="H7952">
        <f>'Previous Trades Import_OMS Quer'!H7952</f>
        <v>0</v>
      </c>
      <c r="I7952">
        <f>'Previous Trades Import_OMS Quer'!I7952</f>
        <v>0</v>
      </c>
      <c r="J7952">
        <f>'Previous Trades Import_OMS Quer'!J7952</f>
        <v>0</v>
      </c>
      <c r="K7952">
        <f>'Previous Trades Import_OMS Quer'!K7952</f>
        <v>0</v>
      </c>
      <c r="L7952">
        <f>'Previous Trades Import_OMS Quer'!L7952</f>
        <v>0</v>
      </c>
      <c r="M7952">
        <f>'Previous Trades Import_OMS Quer'!M7952</f>
        <v>0</v>
      </c>
      <c r="N7952">
        <f>'Previous Trades Import_OMS Quer'!N7952</f>
        <v>0</v>
      </c>
      <c r="O7952" t="str">
        <f>CLEAN('Previous Trades Import_OMS Quer'!O7952)</f>
        <v/>
      </c>
      <c r="Q7952" s="25">
        <f t="shared" si="248"/>
        <v>0</v>
      </c>
      <c r="R7952" s="25" t="e">
        <f>VLOOKUP(O7952,'Currency Balance'!$O$3:$Q$32,3,0)</f>
        <v>#N/A</v>
      </c>
      <c r="S7952" t="e">
        <f t="shared" si="249"/>
        <v>#N/A</v>
      </c>
    </row>
    <row r="7953" spans="1:19">
      <c r="A7953">
        <f>'Previous Trades Import_OMS Quer'!A7953</f>
        <v>0</v>
      </c>
      <c r="B7953">
        <f>'Previous Trades Import_OMS Quer'!B7953</f>
        <v>0</v>
      </c>
      <c r="C7953" s="22">
        <f>'Previous Trades Import_OMS Quer'!C7953</f>
        <v>0</v>
      </c>
      <c r="D7953">
        <f>'Previous Trades Import_OMS Quer'!D7953</f>
        <v>0</v>
      </c>
      <c r="E7953" s="22">
        <f>'Previous Trades Import_OMS Quer'!E7953</f>
        <v>0</v>
      </c>
      <c r="F7953">
        <f>'Previous Trades Import_OMS Quer'!F7953</f>
        <v>0</v>
      </c>
      <c r="G7953">
        <f>'Previous Trades Import_OMS Quer'!G7953</f>
        <v>0</v>
      </c>
      <c r="H7953">
        <f>'Previous Trades Import_OMS Quer'!H7953</f>
        <v>0</v>
      </c>
      <c r="I7953">
        <f>'Previous Trades Import_OMS Quer'!I7953</f>
        <v>0</v>
      </c>
      <c r="J7953">
        <f>'Previous Trades Import_OMS Quer'!J7953</f>
        <v>0</v>
      </c>
      <c r="K7953">
        <f>'Previous Trades Import_OMS Quer'!K7953</f>
        <v>0</v>
      </c>
      <c r="L7953">
        <f>'Previous Trades Import_OMS Quer'!L7953</f>
        <v>0</v>
      </c>
      <c r="M7953">
        <f>'Previous Trades Import_OMS Quer'!M7953</f>
        <v>0</v>
      </c>
      <c r="N7953">
        <f>'Previous Trades Import_OMS Quer'!N7953</f>
        <v>0</v>
      </c>
      <c r="O7953" t="str">
        <f>CLEAN('Previous Trades Import_OMS Quer'!O7953)</f>
        <v/>
      </c>
      <c r="Q7953" s="25">
        <f t="shared" si="248"/>
        <v>0</v>
      </c>
      <c r="R7953" s="25" t="e">
        <f>VLOOKUP(O7953,'Currency Balance'!$O$3:$Q$32,3,0)</f>
        <v>#N/A</v>
      </c>
      <c r="S7953" t="e">
        <f t="shared" si="249"/>
        <v>#N/A</v>
      </c>
    </row>
    <row r="7954" spans="1:19">
      <c r="A7954">
        <f>'Previous Trades Import_OMS Quer'!A7954</f>
        <v>0</v>
      </c>
      <c r="B7954">
        <f>'Previous Trades Import_OMS Quer'!B7954</f>
        <v>0</v>
      </c>
      <c r="C7954" s="22">
        <f>'Previous Trades Import_OMS Quer'!C7954</f>
        <v>0</v>
      </c>
      <c r="D7954">
        <f>'Previous Trades Import_OMS Quer'!D7954</f>
        <v>0</v>
      </c>
      <c r="E7954" s="22">
        <f>'Previous Trades Import_OMS Quer'!E7954</f>
        <v>0</v>
      </c>
      <c r="F7954">
        <f>'Previous Trades Import_OMS Quer'!F7954</f>
        <v>0</v>
      </c>
      <c r="G7954">
        <f>'Previous Trades Import_OMS Quer'!G7954</f>
        <v>0</v>
      </c>
      <c r="H7954">
        <f>'Previous Trades Import_OMS Quer'!H7954</f>
        <v>0</v>
      </c>
      <c r="I7954">
        <f>'Previous Trades Import_OMS Quer'!I7954</f>
        <v>0</v>
      </c>
      <c r="J7954">
        <f>'Previous Trades Import_OMS Quer'!J7954</f>
        <v>0</v>
      </c>
      <c r="K7954">
        <f>'Previous Trades Import_OMS Quer'!K7954</f>
        <v>0</v>
      </c>
      <c r="L7954">
        <f>'Previous Trades Import_OMS Quer'!L7954</f>
        <v>0</v>
      </c>
      <c r="M7954">
        <f>'Previous Trades Import_OMS Quer'!M7954</f>
        <v>0</v>
      </c>
      <c r="N7954">
        <f>'Previous Trades Import_OMS Quer'!N7954</f>
        <v>0</v>
      </c>
      <c r="O7954" t="str">
        <f>CLEAN('Previous Trades Import_OMS Quer'!O7954)</f>
        <v/>
      </c>
      <c r="Q7954" s="25">
        <f t="shared" si="248"/>
        <v>0</v>
      </c>
      <c r="R7954" s="25" t="e">
        <f>VLOOKUP(O7954,'Currency Balance'!$O$3:$Q$32,3,0)</f>
        <v>#N/A</v>
      </c>
      <c r="S7954" t="e">
        <f t="shared" si="249"/>
        <v>#N/A</v>
      </c>
    </row>
    <row r="7955" spans="1:19">
      <c r="A7955">
        <f>'Previous Trades Import_OMS Quer'!A7955</f>
        <v>0</v>
      </c>
      <c r="B7955">
        <f>'Previous Trades Import_OMS Quer'!B7955</f>
        <v>0</v>
      </c>
      <c r="C7955" s="22">
        <f>'Previous Trades Import_OMS Quer'!C7955</f>
        <v>0</v>
      </c>
      <c r="D7955">
        <f>'Previous Trades Import_OMS Quer'!D7955</f>
        <v>0</v>
      </c>
      <c r="E7955" s="22">
        <f>'Previous Trades Import_OMS Quer'!E7955</f>
        <v>0</v>
      </c>
      <c r="F7955">
        <f>'Previous Trades Import_OMS Quer'!F7955</f>
        <v>0</v>
      </c>
      <c r="G7955">
        <f>'Previous Trades Import_OMS Quer'!G7955</f>
        <v>0</v>
      </c>
      <c r="H7955">
        <f>'Previous Trades Import_OMS Quer'!H7955</f>
        <v>0</v>
      </c>
      <c r="I7955">
        <f>'Previous Trades Import_OMS Quer'!I7955</f>
        <v>0</v>
      </c>
      <c r="J7955">
        <f>'Previous Trades Import_OMS Quer'!J7955</f>
        <v>0</v>
      </c>
      <c r="K7955">
        <f>'Previous Trades Import_OMS Quer'!K7955</f>
        <v>0</v>
      </c>
      <c r="L7955">
        <f>'Previous Trades Import_OMS Quer'!L7955</f>
        <v>0</v>
      </c>
      <c r="M7955">
        <f>'Previous Trades Import_OMS Quer'!M7955</f>
        <v>0</v>
      </c>
      <c r="N7955">
        <f>'Previous Trades Import_OMS Quer'!N7955</f>
        <v>0</v>
      </c>
      <c r="O7955" t="str">
        <f>CLEAN('Previous Trades Import_OMS Quer'!O7955)</f>
        <v/>
      </c>
      <c r="Q7955" s="25">
        <f t="shared" si="248"/>
        <v>0</v>
      </c>
      <c r="R7955" s="25" t="e">
        <f>VLOOKUP(O7955,'Currency Balance'!$O$3:$Q$32,3,0)</f>
        <v>#N/A</v>
      </c>
      <c r="S7955" t="e">
        <f t="shared" si="249"/>
        <v>#N/A</v>
      </c>
    </row>
    <row r="7956" spans="1:19">
      <c r="A7956">
        <f>'Previous Trades Import_OMS Quer'!A7956</f>
        <v>0</v>
      </c>
      <c r="B7956">
        <f>'Previous Trades Import_OMS Quer'!B7956</f>
        <v>0</v>
      </c>
      <c r="C7956" s="22">
        <f>'Previous Trades Import_OMS Quer'!C7956</f>
        <v>0</v>
      </c>
      <c r="D7956">
        <f>'Previous Trades Import_OMS Quer'!D7956</f>
        <v>0</v>
      </c>
      <c r="E7956" s="22">
        <f>'Previous Trades Import_OMS Quer'!E7956</f>
        <v>0</v>
      </c>
      <c r="F7956">
        <f>'Previous Trades Import_OMS Quer'!F7956</f>
        <v>0</v>
      </c>
      <c r="G7956">
        <f>'Previous Trades Import_OMS Quer'!G7956</f>
        <v>0</v>
      </c>
      <c r="H7956">
        <f>'Previous Trades Import_OMS Quer'!H7956</f>
        <v>0</v>
      </c>
      <c r="I7956">
        <f>'Previous Trades Import_OMS Quer'!I7956</f>
        <v>0</v>
      </c>
      <c r="J7956">
        <f>'Previous Trades Import_OMS Quer'!J7956</f>
        <v>0</v>
      </c>
      <c r="K7956">
        <f>'Previous Trades Import_OMS Quer'!K7956</f>
        <v>0</v>
      </c>
      <c r="L7956">
        <f>'Previous Trades Import_OMS Quer'!L7956</f>
        <v>0</v>
      </c>
      <c r="M7956">
        <f>'Previous Trades Import_OMS Quer'!M7956</f>
        <v>0</v>
      </c>
      <c r="N7956">
        <f>'Previous Trades Import_OMS Quer'!N7956</f>
        <v>0</v>
      </c>
      <c r="O7956" t="str">
        <f>CLEAN('Previous Trades Import_OMS Quer'!O7956)</f>
        <v/>
      </c>
      <c r="Q7956" s="25">
        <f t="shared" si="248"/>
        <v>0</v>
      </c>
      <c r="R7956" s="25" t="e">
        <f>VLOOKUP(O7956,'Currency Balance'!$O$3:$Q$32,3,0)</f>
        <v>#N/A</v>
      </c>
      <c r="S7956" t="e">
        <f t="shared" si="249"/>
        <v>#N/A</v>
      </c>
    </row>
    <row r="7957" spans="1:19">
      <c r="A7957">
        <f>'Previous Trades Import_OMS Quer'!A7957</f>
        <v>0</v>
      </c>
      <c r="B7957">
        <f>'Previous Trades Import_OMS Quer'!B7957</f>
        <v>0</v>
      </c>
      <c r="C7957" s="22">
        <f>'Previous Trades Import_OMS Quer'!C7957</f>
        <v>0</v>
      </c>
      <c r="D7957">
        <f>'Previous Trades Import_OMS Quer'!D7957</f>
        <v>0</v>
      </c>
      <c r="E7957" s="22">
        <f>'Previous Trades Import_OMS Quer'!E7957</f>
        <v>0</v>
      </c>
      <c r="F7957">
        <f>'Previous Trades Import_OMS Quer'!F7957</f>
        <v>0</v>
      </c>
      <c r="G7957">
        <f>'Previous Trades Import_OMS Quer'!G7957</f>
        <v>0</v>
      </c>
      <c r="H7957">
        <f>'Previous Trades Import_OMS Quer'!H7957</f>
        <v>0</v>
      </c>
      <c r="I7957">
        <f>'Previous Trades Import_OMS Quer'!I7957</f>
        <v>0</v>
      </c>
      <c r="J7957">
        <f>'Previous Trades Import_OMS Quer'!J7957</f>
        <v>0</v>
      </c>
      <c r="K7957">
        <f>'Previous Trades Import_OMS Quer'!K7957</f>
        <v>0</v>
      </c>
      <c r="L7957">
        <f>'Previous Trades Import_OMS Quer'!L7957</f>
        <v>0</v>
      </c>
      <c r="M7957">
        <f>'Previous Trades Import_OMS Quer'!M7957</f>
        <v>0</v>
      </c>
      <c r="N7957">
        <f>'Previous Trades Import_OMS Quer'!N7957</f>
        <v>0</v>
      </c>
      <c r="O7957" t="str">
        <f>CLEAN('Previous Trades Import_OMS Quer'!O7957)</f>
        <v/>
      </c>
      <c r="Q7957" s="25">
        <f t="shared" si="248"/>
        <v>0</v>
      </c>
      <c r="R7957" s="25" t="e">
        <f>VLOOKUP(O7957,'Currency Balance'!$O$3:$Q$32,3,0)</f>
        <v>#N/A</v>
      </c>
      <c r="S7957" t="e">
        <f t="shared" si="249"/>
        <v>#N/A</v>
      </c>
    </row>
    <row r="7958" spans="1:19">
      <c r="A7958">
        <f>'Previous Trades Import_OMS Quer'!A7958</f>
        <v>0</v>
      </c>
      <c r="B7958">
        <f>'Previous Trades Import_OMS Quer'!B7958</f>
        <v>0</v>
      </c>
      <c r="C7958" s="22">
        <f>'Previous Trades Import_OMS Quer'!C7958</f>
        <v>0</v>
      </c>
      <c r="D7958">
        <f>'Previous Trades Import_OMS Quer'!D7958</f>
        <v>0</v>
      </c>
      <c r="E7958" s="22">
        <f>'Previous Trades Import_OMS Quer'!E7958</f>
        <v>0</v>
      </c>
      <c r="F7958">
        <f>'Previous Trades Import_OMS Quer'!F7958</f>
        <v>0</v>
      </c>
      <c r="G7958">
        <f>'Previous Trades Import_OMS Quer'!G7958</f>
        <v>0</v>
      </c>
      <c r="H7958">
        <f>'Previous Trades Import_OMS Quer'!H7958</f>
        <v>0</v>
      </c>
      <c r="I7958">
        <f>'Previous Trades Import_OMS Quer'!I7958</f>
        <v>0</v>
      </c>
      <c r="J7958">
        <f>'Previous Trades Import_OMS Quer'!J7958</f>
        <v>0</v>
      </c>
      <c r="K7958">
        <f>'Previous Trades Import_OMS Quer'!K7958</f>
        <v>0</v>
      </c>
      <c r="L7958">
        <f>'Previous Trades Import_OMS Quer'!L7958</f>
        <v>0</v>
      </c>
      <c r="M7958">
        <f>'Previous Trades Import_OMS Quer'!M7958</f>
        <v>0</v>
      </c>
      <c r="N7958">
        <f>'Previous Trades Import_OMS Quer'!N7958</f>
        <v>0</v>
      </c>
      <c r="O7958" t="str">
        <f>CLEAN('Previous Trades Import_OMS Quer'!O7958)</f>
        <v/>
      </c>
      <c r="Q7958" s="25">
        <f t="shared" si="248"/>
        <v>0</v>
      </c>
      <c r="R7958" s="25" t="e">
        <f>VLOOKUP(O7958,'Currency Balance'!$O$3:$Q$32,3,0)</f>
        <v>#N/A</v>
      </c>
      <c r="S7958" t="e">
        <f t="shared" si="249"/>
        <v>#N/A</v>
      </c>
    </row>
    <row r="7959" spans="1:19">
      <c r="A7959">
        <f>'Previous Trades Import_OMS Quer'!A7959</f>
        <v>0</v>
      </c>
      <c r="B7959">
        <f>'Previous Trades Import_OMS Quer'!B7959</f>
        <v>0</v>
      </c>
      <c r="C7959" s="22">
        <f>'Previous Trades Import_OMS Quer'!C7959</f>
        <v>0</v>
      </c>
      <c r="D7959">
        <f>'Previous Trades Import_OMS Quer'!D7959</f>
        <v>0</v>
      </c>
      <c r="E7959" s="22">
        <f>'Previous Trades Import_OMS Quer'!E7959</f>
        <v>0</v>
      </c>
      <c r="F7959">
        <f>'Previous Trades Import_OMS Quer'!F7959</f>
        <v>0</v>
      </c>
      <c r="G7959">
        <f>'Previous Trades Import_OMS Quer'!G7959</f>
        <v>0</v>
      </c>
      <c r="H7959">
        <f>'Previous Trades Import_OMS Quer'!H7959</f>
        <v>0</v>
      </c>
      <c r="I7959">
        <f>'Previous Trades Import_OMS Quer'!I7959</f>
        <v>0</v>
      </c>
      <c r="J7959">
        <f>'Previous Trades Import_OMS Quer'!J7959</f>
        <v>0</v>
      </c>
      <c r="K7959">
        <f>'Previous Trades Import_OMS Quer'!K7959</f>
        <v>0</v>
      </c>
      <c r="L7959">
        <f>'Previous Trades Import_OMS Quer'!L7959</f>
        <v>0</v>
      </c>
      <c r="M7959">
        <f>'Previous Trades Import_OMS Quer'!M7959</f>
        <v>0</v>
      </c>
      <c r="N7959">
        <f>'Previous Trades Import_OMS Quer'!N7959</f>
        <v>0</v>
      </c>
      <c r="O7959" t="str">
        <f>CLEAN('Previous Trades Import_OMS Quer'!O7959)</f>
        <v/>
      </c>
      <c r="Q7959" s="25">
        <f t="shared" si="248"/>
        <v>0</v>
      </c>
      <c r="R7959" s="25" t="e">
        <f>VLOOKUP(O7959,'Currency Balance'!$O$3:$Q$32,3,0)</f>
        <v>#N/A</v>
      </c>
      <c r="S7959" t="e">
        <f t="shared" si="249"/>
        <v>#N/A</v>
      </c>
    </row>
    <row r="7960" spans="1:19">
      <c r="A7960">
        <f>'Previous Trades Import_OMS Quer'!A7960</f>
        <v>0</v>
      </c>
      <c r="B7960">
        <f>'Previous Trades Import_OMS Quer'!B7960</f>
        <v>0</v>
      </c>
      <c r="C7960" s="22">
        <f>'Previous Trades Import_OMS Quer'!C7960</f>
        <v>0</v>
      </c>
      <c r="D7960">
        <f>'Previous Trades Import_OMS Quer'!D7960</f>
        <v>0</v>
      </c>
      <c r="E7960" s="22">
        <f>'Previous Trades Import_OMS Quer'!E7960</f>
        <v>0</v>
      </c>
      <c r="F7960">
        <f>'Previous Trades Import_OMS Quer'!F7960</f>
        <v>0</v>
      </c>
      <c r="G7960">
        <f>'Previous Trades Import_OMS Quer'!G7960</f>
        <v>0</v>
      </c>
      <c r="H7960">
        <f>'Previous Trades Import_OMS Quer'!H7960</f>
        <v>0</v>
      </c>
      <c r="I7960">
        <f>'Previous Trades Import_OMS Quer'!I7960</f>
        <v>0</v>
      </c>
      <c r="J7960">
        <f>'Previous Trades Import_OMS Quer'!J7960</f>
        <v>0</v>
      </c>
      <c r="K7960">
        <f>'Previous Trades Import_OMS Quer'!K7960</f>
        <v>0</v>
      </c>
      <c r="L7960">
        <f>'Previous Trades Import_OMS Quer'!L7960</f>
        <v>0</v>
      </c>
      <c r="M7960">
        <f>'Previous Trades Import_OMS Quer'!M7960</f>
        <v>0</v>
      </c>
      <c r="N7960">
        <f>'Previous Trades Import_OMS Quer'!N7960</f>
        <v>0</v>
      </c>
      <c r="O7960" t="str">
        <f>CLEAN('Previous Trades Import_OMS Quer'!O7960)</f>
        <v/>
      </c>
      <c r="Q7960" s="25">
        <f t="shared" si="248"/>
        <v>0</v>
      </c>
      <c r="R7960" s="25" t="e">
        <f>VLOOKUP(O7960,'Currency Balance'!$O$3:$Q$32,3,0)</f>
        <v>#N/A</v>
      </c>
      <c r="S7960" t="e">
        <f t="shared" si="249"/>
        <v>#N/A</v>
      </c>
    </row>
    <row r="7961" spans="1:19">
      <c r="A7961">
        <f>'Previous Trades Import_OMS Quer'!A7961</f>
        <v>0</v>
      </c>
      <c r="B7961">
        <f>'Previous Trades Import_OMS Quer'!B7961</f>
        <v>0</v>
      </c>
      <c r="C7961" s="22">
        <f>'Previous Trades Import_OMS Quer'!C7961</f>
        <v>0</v>
      </c>
      <c r="D7961">
        <f>'Previous Trades Import_OMS Quer'!D7961</f>
        <v>0</v>
      </c>
      <c r="E7961" s="22">
        <f>'Previous Trades Import_OMS Quer'!E7961</f>
        <v>0</v>
      </c>
      <c r="F7961">
        <f>'Previous Trades Import_OMS Quer'!F7961</f>
        <v>0</v>
      </c>
      <c r="G7961">
        <f>'Previous Trades Import_OMS Quer'!G7961</f>
        <v>0</v>
      </c>
      <c r="H7961">
        <f>'Previous Trades Import_OMS Quer'!H7961</f>
        <v>0</v>
      </c>
      <c r="I7961">
        <f>'Previous Trades Import_OMS Quer'!I7961</f>
        <v>0</v>
      </c>
      <c r="J7961">
        <f>'Previous Trades Import_OMS Quer'!J7961</f>
        <v>0</v>
      </c>
      <c r="K7961">
        <f>'Previous Trades Import_OMS Quer'!K7961</f>
        <v>0</v>
      </c>
      <c r="L7961">
        <f>'Previous Trades Import_OMS Quer'!L7961</f>
        <v>0</v>
      </c>
      <c r="M7961">
        <f>'Previous Trades Import_OMS Quer'!M7961</f>
        <v>0</v>
      </c>
      <c r="N7961">
        <f>'Previous Trades Import_OMS Quer'!N7961</f>
        <v>0</v>
      </c>
      <c r="O7961" t="str">
        <f>CLEAN('Previous Trades Import_OMS Quer'!O7961)</f>
        <v/>
      </c>
      <c r="Q7961" s="25">
        <f t="shared" si="248"/>
        <v>0</v>
      </c>
      <c r="R7961" s="25" t="e">
        <f>VLOOKUP(O7961,'Currency Balance'!$O$3:$Q$32,3,0)</f>
        <v>#N/A</v>
      </c>
      <c r="S7961" t="e">
        <f t="shared" si="249"/>
        <v>#N/A</v>
      </c>
    </row>
    <row r="7962" spans="1:19">
      <c r="A7962">
        <f>'Previous Trades Import_OMS Quer'!A7962</f>
        <v>0</v>
      </c>
      <c r="B7962">
        <f>'Previous Trades Import_OMS Quer'!B7962</f>
        <v>0</v>
      </c>
      <c r="C7962" s="22">
        <f>'Previous Trades Import_OMS Quer'!C7962</f>
        <v>0</v>
      </c>
      <c r="D7962">
        <f>'Previous Trades Import_OMS Quer'!D7962</f>
        <v>0</v>
      </c>
      <c r="E7962" s="22">
        <f>'Previous Trades Import_OMS Quer'!E7962</f>
        <v>0</v>
      </c>
      <c r="F7962">
        <f>'Previous Trades Import_OMS Quer'!F7962</f>
        <v>0</v>
      </c>
      <c r="G7962">
        <f>'Previous Trades Import_OMS Quer'!G7962</f>
        <v>0</v>
      </c>
      <c r="H7962">
        <f>'Previous Trades Import_OMS Quer'!H7962</f>
        <v>0</v>
      </c>
      <c r="I7962">
        <f>'Previous Trades Import_OMS Quer'!I7962</f>
        <v>0</v>
      </c>
      <c r="J7962">
        <f>'Previous Trades Import_OMS Quer'!J7962</f>
        <v>0</v>
      </c>
      <c r="K7962">
        <f>'Previous Trades Import_OMS Quer'!K7962</f>
        <v>0</v>
      </c>
      <c r="L7962">
        <f>'Previous Trades Import_OMS Quer'!L7962</f>
        <v>0</v>
      </c>
      <c r="M7962">
        <f>'Previous Trades Import_OMS Quer'!M7962</f>
        <v>0</v>
      </c>
      <c r="N7962">
        <f>'Previous Trades Import_OMS Quer'!N7962</f>
        <v>0</v>
      </c>
      <c r="O7962" t="str">
        <f>CLEAN('Previous Trades Import_OMS Quer'!O7962)</f>
        <v/>
      </c>
      <c r="Q7962" s="25">
        <f t="shared" si="248"/>
        <v>0</v>
      </c>
      <c r="R7962" s="25" t="e">
        <f>VLOOKUP(O7962,'Currency Balance'!$O$3:$Q$32,3,0)</f>
        <v>#N/A</v>
      </c>
      <c r="S7962" t="e">
        <f t="shared" si="249"/>
        <v>#N/A</v>
      </c>
    </row>
    <row r="7963" spans="1:19">
      <c r="A7963">
        <f>'Previous Trades Import_OMS Quer'!A7963</f>
        <v>0</v>
      </c>
      <c r="B7963">
        <f>'Previous Trades Import_OMS Quer'!B7963</f>
        <v>0</v>
      </c>
      <c r="C7963" s="22">
        <f>'Previous Trades Import_OMS Quer'!C7963</f>
        <v>0</v>
      </c>
      <c r="D7963">
        <f>'Previous Trades Import_OMS Quer'!D7963</f>
        <v>0</v>
      </c>
      <c r="E7963" s="22">
        <f>'Previous Trades Import_OMS Quer'!E7963</f>
        <v>0</v>
      </c>
      <c r="F7963">
        <f>'Previous Trades Import_OMS Quer'!F7963</f>
        <v>0</v>
      </c>
      <c r="G7963">
        <f>'Previous Trades Import_OMS Quer'!G7963</f>
        <v>0</v>
      </c>
      <c r="H7963">
        <f>'Previous Trades Import_OMS Quer'!H7963</f>
        <v>0</v>
      </c>
      <c r="I7963">
        <f>'Previous Trades Import_OMS Quer'!I7963</f>
        <v>0</v>
      </c>
      <c r="J7963">
        <f>'Previous Trades Import_OMS Quer'!J7963</f>
        <v>0</v>
      </c>
      <c r="K7963">
        <f>'Previous Trades Import_OMS Quer'!K7963</f>
        <v>0</v>
      </c>
      <c r="L7963">
        <f>'Previous Trades Import_OMS Quer'!L7963</f>
        <v>0</v>
      </c>
      <c r="M7963">
        <f>'Previous Trades Import_OMS Quer'!M7963</f>
        <v>0</v>
      </c>
      <c r="N7963">
        <f>'Previous Trades Import_OMS Quer'!N7963</f>
        <v>0</v>
      </c>
      <c r="O7963" t="str">
        <f>CLEAN('Previous Trades Import_OMS Quer'!O7963)</f>
        <v/>
      </c>
      <c r="Q7963" s="25">
        <f t="shared" si="248"/>
        <v>0</v>
      </c>
      <c r="R7963" s="25" t="e">
        <f>VLOOKUP(O7963,'Currency Balance'!$O$3:$Q$32,3,0)</f>
        <v>#N/A</v>
      </c>
      <c r="S7963" t="e">
        <f t="shared" si="249"/>
        <v>#N/A</v>
      </c>
    </row>
    <row r="7964" spans="1:19">
      <c r="A7964">
        <f>'Previous Trades Import_OMS Quer'!A7964</f>
        <v>0</v>
      </c>
      <c r="B7964">
        <f>'Previous Trades Import_OMS Quer'!B7964</f>
        <v>0</v>
      </c>
      <c r="C7964" s="22">
        <f>'Previous Trades Import_OMS Quer'!C7964</f>
        <v>0</v>
      </c>
      <c r="D7964">
        <f>'Previous Trades Import_OMS Quer'!D7964</f>
        <v>0</v>
      </c>
      <c r="E7964" s="22">
        <f>'Previous Trades Import_OMS Quer'!E7964</f>
        <v>0</v>
      </c>
      <c r="F7964">
        <f>'Previous Trades Import_OMS Quer'!F7964</f>
        <v>0</v>
      </c>
      <c r="G7964">
        <f>'Previous Trades Import_OMS Quer'!G7964</f>
        <v>0</v>
      </c>
      <c r="H7964">
        <f>'Previous Trades Import_OMS Quer'!H7964</f>
        <v>0</v>
      </c>
      <c r="I7964">
        <f>'Previous Trades Import_OMS Quer'!I7964</f>
        <v>0</v>
      </c>
      <c r="J7964">
        <f>'Previous Trades Import_OMS Quer'!J7964</f>
        <v>0</v>
      </c>
      <c r="K7964">
        <f>'Previous Trades Import_OMS Quer'!K7964</f>
        <v>0</v>
      </c>
      <c r="L7964">
        <f>'Previous Trades Import_OMS Quer'!L7964</f>
        <v>0</v>
      </c>
      <c r="M7964">
        <f>'Previous Trades Import_OMS Quer'!M7964</f>
        <v>0</v>
      </c>
      <c r="N7964">
        <f>'Previous Trades Import_OMS Quer'!N7964</f>
        <v>0</v>
      </c>
      <c r="O7964" t="str">
        <f>CLEAN('Previous Trades Import_OMS Quer'!O7964)</f>
        <v/>
      </c>
      <c r="Q7964" s="25">
        <f t="shared" si="248"/>
        <v>0</v>
      </c>
      <c r="R7964" s="25" t="e">
        <f>VLOOKUP(O7964,'Currency Balance'!$O$3:$Q$32,3,0)</f>
        <v>#N/A</v>
      </c>
      <c r="S7964" t="e">
        <f t="shared" si="249"/>
        <v>#N/A</v>
      </c>
    </row>
    <row r="7965" spans="1:19">
      <c r="A7965">
        <f>'Previous Trades Import_OMS Quer'!A7965</f>
        <v>0</v>
      </c>
      <c r="B7965">
        <f>'Previous Trades Import_OMS Quer'!B7965</f>
        <v>0</v>
      </c>
      <c r="C7965" s="22">
        <f>'Previous Trades Import_OMS Quer'!C7965</f>
        <v>0</v>
      </c>
      <c r="D7965">
        <f>'Previous Trades Import_OMS Quer'!D7965</f>
        <v>0</v>
      </c>
      <c r="E7965" s="22">
        <f>'Previous Trades Import_OMS Quer'!E7965</f>
        <v>0</v>
      </c>
      <c r="F7965">
        <f>'Previous Trades Import_OMS Quer'!F7965</f>
        <v>0</v>
      </c>
      <c r="G7965">
        <f>'Previous Trades Import_OMS Quer'!G7965</f>
        <v>0</v>
      </c>
      <c r="H7965">
        <f>'Previous Trades Import_OMS Quer'!H7965</f>
        <v>0</v>
      </c>
      <c r="I7965">
        <f>'Previous Trades Import_OMS Quer'!I7965</f>
        <v>0</v>
      </c>
      <c r="J7965">
        <f>'Previous Trades Import_OMS Quer'!J7965</f>
        <v>0</v>
      </c>
      <c r="K7965">
        <f>'Previous Trades Import_OMS Quer'!K7965</f>
        <v>0</v>
      </c>
      <c r="L7965">
        <f>'Previous Trades Import_OMS Quer'!L7965</f>
        <v>0</v>
      </c>
      <c r="M7965">
        <f>'Previous Trades Import_OMS Quer'!M7965</f>
        <v>0</v>
      </c>
      <c r="N7965">
        <f>'Previous Trades Import_OMS Quer'!N7965</f>
        <v>0</v>
      </c>
      <c r="O7965" t="str">
        <f>CLEAN('Previous Trades Import_OMS Quer'!O7965)</f>
        <v/>
      </c>
      <c r="Q7965" s="25">
        <f t="shared" si="248"/>
        <v>0</v>
      </c>
      <c r="R7965" s="25" t="e">
        <f>VLOOKUP(O7965,'Currency Balance'!$O$3:$Q$32,3,0)</f>
        <v>#N/A</v>
      </c>
      <c r="S7965" t="e">
        <f t="shared" si="249"/>
        <v>#N/A</v>
      </c>
    </row>
    <row r="7966" spans="1:19">
      <c r="A7966">
        <f>'Previous Trades Import_OMS Quer'!A7966</f>
        <v>0</v>
      </c>
      <c r="B7966">
        <f>'Previous Trades Import_OMS Quer'!B7966</f>
        <v>0</v>
      </c>
      <c r="C7966" s="22">
        <f>'Previous Trades Import_OMS Quer'!C7966</f>
        <v>0</v>
      </c>
      <c r="D7966">
        <f>'Previous Trades Import_OMS Quer'!D7966</f>
        <v>0</v>
      </c>
      <c r="E7966" s="22">
        <f>'Previous Trades Import_OMS Quer'!E7966</f>
        <v>0</v>
      </c>
      <c r="F7966">
        <f>'Previous Trades Import_OMS Quer'!F7966</f>
        <v>0</v>
      </c>
      <c r="G7966">
        <f>'Previous Trades Import_OMS Quer'!G7966</f>
        <v>0</v>
      </c>
      <c r="H7966">
        <f>'Previous Trades Import_OMS Quer'!H7966</f>
        <v>0</v>
      </c>
      <c r="I7966">
        <f>'Previous Trades Import_OMS Quer'!I7966</f>
        <v>0</v>
      </c>
      <c r="J7966">
        <f>'Previous Trades Import_OMS Quer'!J7966</f>
        <v>0</v>
      </c>
      <c r="K7966">
        <f>'Previous Trades Import_OMS Quer'!K7966</f>
        <v>0</v>
      </c>
      <c r="L7966">
        <f>'Previous Trades Import_OMS Quer'!L7966</f>
        <v>0</v>
      </c>
      <c r="M7966">
        <f>'Previous Trades Import_OMS Quer'!M7966</f>
        <v>0</v>
      </c>
      <c r="N7966">
        <f>'Previous Trades Import_OMS Quer'!N7966</f>
        <v>0</v>
      </c>
      <c r="O7966" t="str">
        <f>CLEAN('Previous Trades Import_OMS Quer'!O7966)</f>
        <v/>
      </c>
      <c r="Q7966" s="25">
        <f t="shared" si="248"/>
        <v>0</v>
      </c>
      <c r="R7966" s="25" t="e">
        <f>VLOOKUP(O7966,'Currency Balance'!$O$3:$Q$32,3,0)</f>
        <v>#N/A</v>
      </c>
      <c r="S7966" t="e">
        <f t="shared" si="249"/>
        <v>#N/A</v>
      </c>
    </row>
    <row r="7967" spans="1:19">
      <c r="A7967">
        <f>'Previous Trades Import_OMS Quer'!A7967</f>
        <v>0</v>
      </c>
      <c r="B7967">
        <f>'Previous Trades Import_OMS Quer'!B7967</f>
        <v>0</v>
      </c>
      <c r="C7967" s="22">
        <f>'Previous Trades Import_OMS Quer'!C7967</f>
        <v>0</v>
      </c>
      <c r="D7967">
        <f>'Previous Trades Import_OMS Quer'!D7967</f>
        <v>0</v>
      </c>
      <c r="E7967" s="22">
        <f>'Previous Trades Import_OMS Quer'!E7967</f>
        <v>0</v>
      </c>
      <c r="F7967">
        <f>'Previous Trades Import_OMS Quer'!F7967</f>
        <v>0</v>
      </c>
      <c r="G7967">
        <f>'Previous Trades Import_OMS Quer'!G7967</f>
        <v>0</v>
      </c>
      <c r="H7967">
        <f>'Previous Trades Import_OMS Quer'!H7967</f>
        <v>0</v>
      </c>
      <c r="I7967">
        <f>'Previous Trades Import_OMS Quer'!I7967</f>
        <v>0</v>
      </c>
      <c r="J7967">
        <f>'Previous Trades Import_OMS Quer'!J7967</f>
        <v>0</v>
      </c>
      <c r="K7967">
        <f>'Previous Trades Import_OMS Quer'!K7967</f>
        <v>0</v>
      </c>
      <c r="L7967">
        <f>'Previous Trades Import_OMS Quer'!L7967</f>
        <v>0</v>
      </c>
      <c r="M7967">
        <f>'Previous Trades Import_OMS Quer'!M7967</f>
        <v>0</v>
      </c>
      <c r="N7967">
        <f>'Previous Trades Import_OMS Quer'!N7967</f>
        <v>0</v>
      </c>
      <c r="O7967" t="str">
        <f>CLEAN('Previous Trades Import_OMS Quer'!O7967)</f>
        <v/>
      </c>
      <c r="Q7967" s="25">
        <f t="shared" si="248"/>
        <v>0</v>
      </c>
      <c r="R7967" s="25" t="e">
        <f>VLOOKUP(O7967,'Currency Balance'!$O$3:$Q$32,3,0)</f>
        <v>#N/A</v>
      </c>
      <c r="S7967" t="e">
        <f t="shared" si="249"/>
        <v>#N/A</v>
      </c>
    </row>
    <row r="7968" spans="1:19">
      <c r="A7968">
        <f>'Previous Trades Import_OMS Quer'!A7968</f>
        <v>0</v>
      </c>
      <c r="B7968">
        <f>'Previous Trades Import_OMS Quer'!B7968</f>
        <v>0</v>
      </c>
      <c r="C7968" s="22">
        <f>'Previous Trades Import_OMS Quer'!C7968</f>
        <v>0</v>
      </c>
      <c r="D7968">
        <f>'Previous Trades Import_OMS Quer'!D7968</f>
        <v>0</v>
      </c>
      <c r="E7968" s="22">
        <f>'Previous Trades Import_OMS Quer'!E7968</f>
        <v>0</v>
      </c>
      <c r="F7968">
        <f>'Previous Trades Import_OMS Quer'!F7968</f>
        <v>0</v>
      </c>
      <c r="G7968">
        <f>'Previous Trades Import_OMS Quer'!G7968</f>
        <v>0</v>
      </c>
      <c r="H7968">
        <f>'Previous Trades Import_OMS Quer'!H7968</f>
        <v>0</v>
      </c>
      <c r="I7968">
        <f>'Previous Trades Import_OMS Quer'!I7968</f>
        <v>0</v>
      </c>
      <c r="J7968">
        <f>'Previous Trades Import_OMS Quer'!J7968</f>
        <v>0</v>
      </c>
      <c r="K7968">
        <f>'Previous Trades Import_OMS Quer'!K7968</f>
        <v>0</v>
      </c>
      <c r="L7968">
        <f>'Previous Trades Import_OMS Quer'!L7968</f>
        <v>0</v>
      </c>
      <c r="M7968">
        <f>'Previous Trades Import_OMS Quer'!M7968</f>
        <v>0</v>
      </c>
      <c r="N7968">
        <f>'Previous Trades Import_OMS Quer'!N7968</f>
        <v>0</v>
      </c>
      <c r="O7968" t="str">
        <f>CLEAN('Previous Trades Import_OMS Quer'!O7968)</f>
        <v/>
      </c>
      <c r="Q7968" s="25">
        <f t="shared" si="248"/>
        <v>0</v>
      </c>
      <c r="R7968" s="25" t="e">
        <f>VLOOKUP(O7968,'Currency Balance'!$O$3:$Q$32,3,0)</f>
        <v>#N/A</v>
      </c>
      <c r="S7968" t="e">
        <f t="shared" si="249"/>
        <v>#N/A</v>
      </c>
    </row>
    <row r="7969" spans="1:19">
      <c r="A7969">
        <f>'Previous Trades Import_OMS Quer'!A7969</f>
        <v>0</v>
      </c>
      <c r="B7969">
        <f>'Previous Trades Import_OMS Quer'!B7969</f>
        <v>0</v>
      </c>
      <c r="C7969" s="22">
        <f>'Previous Trades Import_OMS Quer'!C7969</f>
        <v>0</v>
      </c>
      <c r="D7969">
        <f>'Previous Trades Import_OMS Quer'!D7969</f>
        <v>0</v>
      </c>
      <c r="E7969" s="22">
        <f>'Previous Trades Import_OMS Quer'!E7969</f>
        <v>0</v>
      </c>
      <c r="F7969">
        <f>'Previous Trades Import_OMS Quer'!F7969</f>
        <v>0</v>
      </c>
      <c r="G7969">
        <f>'Previous Trades Import_OMS Quer'!G7969</f>
        <v>0</v>
      </c>
      <c r="H7969">
        <f>'Previous Trades Import_OMS Quer'!H7969</f>
        <v>0</v>
      </c>
      <c r="I7969">
        <f>'Previous Trades Import_OMS Quer'!I7969</f>
        <v>0</v>
      </c>
      <c r="J7969">
        <f>'Previous Trades Import_OMS Quer'!J7969</f>
        <v>0</v>
      </c>
      <c r="K7969">
        <f>'Previous Trades Import_OMS Quer'!K7969</f>
        <v>0</v>
      </c>
      <c r="L7969">
        <f>'Previous Trades Import_OMS Quer'!L7969</f>
        <v>0</v>
      </c>
      <c r="M7969">
        <f>'Previous Trades Import_OMS Quer'!M7969</f>
        <v>0</v>
      </c>
      <c r="N7969">
        <f>'Previous Trades Import_OMS Quer'!N7969</f>
        <v>0</v>
      </c>
      <c r="O7969" t="str">
        <f>CLEAN('Previous Trades Import_OMS Quer'!O7969)</f>
        <v/>
      </c>
      <c r="Q7969" s="25">
        <f t="shared" si="248"/>
        <v>0</v>
      </c>
      <c r="R7969" s="25" t="e">
        <f>VLOOKUP(O7969,'Currency Balance'!$O$3:$Q$32,3,0)</f>
        <v>#N/A</v>
      </c>
      <c r="S7969" t="e">
        <f t="shared" si="249"/>
        <v>#N/A</v>
      </c>
    </row>
    <row r="7970" spans="1:19">
      <c r="A7970">
        <f>'Previous Trades Import_OMS Quer'!A7970</f>
        <v>0</v>
      </c>
      <c r="B7970">
        <f>'Previous Trades Import_OMS Quer'!B7970</f>
        <v>0</v>
      </c>
      <c r="C7970" s="22">
        <f>'Previous Trades Import_OMS Quer'!C7970</f>
        <v>0</v>
      </c>
      <c r="D7970">
        <f>'Previous Trades Import_OMS Quer'!D7970</f>
        <v>0</v>
      </c>
      <c r="E7970" s="22">
        <f>'Previous Trades Import_OMS Quer'!E7970</f>
        <v>0</v>
      </c>
      <c r="F7970">
        <f>'Previous Trades Import_OMS Quer'!F7970</f>
        <v>0</v>
      </c>
      <c r="G7970">
        <f>'Previous Trades Import_OMS Quer'!G7970</f>
        <v>0</v>
      </c>
      <c r="H7970">
        <f>'Previous Trades Import_OMS Quer'!H7970</f>
        <v>0</v>
      </c>
      <c r="I7970">
        <f>'Previous Trades Import_OMS Quer'!I7970</f>
        <v>0</v>
      </c>
      <c r="J7970">
        <f>'Previous Trades Import_OMS Quer'!J7970</f>
        <v>0</v>
      </c>
      <c r="K7970">
        <f>'Previous Trades Import_OMS Quer'!K7970</f>
        <v>0</v>
      </c>
      <c r="L7970">
        <f>'Previous Trades Import_OMS Quer'!L7970</f>
        <v>0</v>
      </c>
      <c r="M7970">
        <f>'Previous Trades Import_OMS Quer'!M7970</f>
        <v>0</v>
      </c>
      <c r="N7970">
        <f>'Previous Trades Import_OMS Quer'!N7970</f>
        <v>0</v>
      </c>
      <c r="O7970" t="str">
        <f>CLEAN('Previous Trades Import_OMS Quer'!O7970)</f>
        <v/>
      </c>
      <c r="Q7970" s="25">
        <f t="shared" si="248"/>
        <v>0</v>
      </c>
      <c r="R7970" s="25" t="e">
        <f>VLOOKUP(O7970,'Currency Balance'!$O$3:$Q$32,3,0)</f>
        <v>#N/A</v>
      </c>
      <c r="S7970" t="e">
        <f t="shared" si="249"/>
        <v>#N/A</v>
      </c>
    </row>
    <row r="7971" spans="1:19">
      <c r="A7971">
        <f>'Previous Trades Import_OMS Quer'!A7971</f>
        <v>0</v>
      </c>
      <c r="B7971">
        <f>'Previous Trades Import_OMS Quer'!B7971</f>
        <v>0</v>
      </c>
      <c r="C7971" s="22">
        <f>'Previous Trades Import_OMS Quer'!C7971</f>
        <v>0</v>
      </c>
      <c r="D7971">
        <f>'Previous Trades Import_OMS Quer'!D7971</f>
        <v>0</v>
      </c>
      <c r="E7971" s="22">
        <f>'Previous Trades Import_OMS Quer'!E7971</f>
        <v>0</v>
      </c>
      <c r="F7971">
        <f>'Previous Trades Import_OMS Quer'!F7971</f>
        <v>0</v>
      </c>
      <c r="G7971">
        <f>'Previous Trades Import_OMS Quer'!G7971</f>
        <v>0</v>
      </c>
      <c r="H7971">
        <f>'Previous Trades Import_OMS Quer'!H7971</f>
        <v>0</v>
      </c>
      <c r="I7971">
        <f>'Previous Trades Import_OMS Quer'!I7971</f>
        <v>0</v>
      </c>
      <c r="J7971">
        <f>'Previous Trades Import_OMS Quer'!J7971</f>
        <v>0</v>
      </c>
      <c r="K7971">
        <f>'Previous Trades Import_OMS Quer'!K7971</f>
        <v>0</v>
      </c>
      <c r="L7971">
        <f>'Previous Trades Import_OMS Quer'!L7971</f>
        <v>0</v>
      </c>
      <c r="M7971">
        <f>'Previous Trades Import_OMS Quer'!M7971</f>
        <v>0</v>
      </c>
      <c r="N7971">
        <f>'Previous Trades Import_OMS Quer'!N7971</f>
        <v>0</v>
      </c>
      <c r="O7971" t="str">
        <f>CLEAN('Previous Trades Import_OMS Quer'!O7971)</f>
        <v/>
      </c>
      <c r="Q7971" s="25">
        <f t="shared" si="248"/>
        <v>0</v>
      </c>
      <c r="R7971" s="25" t="e">
        <f>VLOOKUP(O7971,'Currency Balance'!$O$3:$Q$32,3,0)</f>
        <v>#N/A</v>
      </c>
      <c r="S7971" t="e">
        <f t="shared" si="249"/>
        <v>#N/A</v>
      </c>
    </row>
    <row r="7972" spans="1:19">
      <c r="A7972">
        <f>'Previous Trades Import_OMS Quer'!A7972</f>
        <v>0</v>
      </c>
      <c r="B7972">
        <f>'Previous Trades Import_OMS Quer'!B7972</f>
        <v>0</v>
      </c>
      <c r="C7972" s="22">
        <f>'Previous Trades Import_OMS Quer'!C7972</f>
        <v>0</v>
      </c>
      <c r="D7972">
        <f>'Previous Trades Import_OMS Quer'!D7972</f>
        <v>0</v>
      </c>
      <c r="E7972" s="22">
        <f>'Previous Trades Import_OMS Quer'!E7972</f>
        <v>0</v>
      </c>
      <c r="F7972">
        <f>'Previous Trades Import_OMS Quer'!F7972</f>
        <v>0</v>
      </c>
      <c r="G7972">
        <f>'Previous Trades Import_OMS Quer'!G7972</f>
        <v>0</v>
      </c>
      <c r="H7972">
        <f>'Previous Trades Import_OMS Quer'!H7972</f>
        <v>0</v>
      </c>
      <c r="I7972">
        <f>'Previous Trades Import_OMS Quer'!I7972</f>
        <v>0</v>
      </c>
      <c r="J7972">
        <f>'Previous Trades Import_OMS Quer'!J7972</f>
        <v>0</v>
      </c>
      <c r="K7972">
        <f>'Previous Trades Import_OMS Quer'!K7972</f>
        <v>0</v>
      </c>
      <c r="L7972">
        <f>'Previous Trades Import_OMS Quer'!L7972</f>
        <v>0</v>
      </c>
      <c r="M7972">
        <f>'Previous Trades Import_OMS Quer'!M7972</f>
        <v>0</v>
      </c>
      <c r="N7972">
        <f>'Previous Trades Import_OMS Quer'!N7972</f>
        <v>0</v>
      </c>
      <c r="O7972" t="str">
        <f>CLEAN('Previous Trades Import_OMS Quer'!O7972)</f>
        <v/>
      </c>
      <c r="Q7972" s="25">
        <f t="shared" si="248"/>
        <v>0</v>
      </c>
      <c r="R7972" s="25" t="e">
        <f>VLOOKUP(O7972,'Currency Balance'!$O$3:$Q$32,3,0)</f>
        <v>#N/A</v>
      </c>
      <c r="S7972" t="e">
        <f t="shared" si="249"/>
        <v>#N/A</v>
      </c>
    </row>
    <row r="7973" spans="1:19">
      <c r="A7973">
        <f>'Previous Trades Import_OMS Quer'!A7973</f>
        <v>0</v>
      </c>
      <c r="B7973">
        <f>'Previous Trades Import_OMS Quer'!B7973</f>
        <v>0</v>
      </c>
      <c r="C7973" s="22">
        <f>'Previous Trades Import_OMS Quer'!C7973</f>
        <v>0</v>
      </c>
      <c r="D7973">
        <f>'Previous Trades Import_OMS Quer'!D7973</f>
        <v>0</v>
      </c>
      <c r="E7973" s="22">
        <f>'Previous Trades Import_OMS Quer'!E7973</f>
        <v>0</v>
      </c>
      <c r="F7973">
        <f>'Previous Trades Import_OMS Quer'!F7973</f>
        <v>0</v>
      </c>
      <c r="G7973">
        <f>'Previous Trades Import_OMS Quer'!G7973</f>
        <v>0</v>
      </c>
      <c r="H7973">
        <f>'Previous Trades Import_OMS Quer'!H7973</f>
        <v>0</v>
      </c>
      <c r="I7973">
        <f>'Previous Trades Import_OMS Quer'!I7973</f>
        <v>0</v>
      </c>
      <c r="J7973">
        <f>'Previous Trades Import_OMS Quer'!J7973</f>
        <v>0</v>
      </c>
      <c r="K7973">
        <f>'Previous Trades Import_OMS Quer'!K7973</f>
        <v>0</v>
      </c>
      <c r="L7973">
        <f>'Previous Trades Import_OMS Quer'!L7973</f>
        <v>0</v>
      </c>
      <c r="M7973">
        <f>'Previous Trades Import_OMS Quer'!M7973</f>
        <v>0</v>
      </c>
      <c r="N7973">
        <f>'Previous Trades Import_OMS Quer'!N7973</f>
        <v>0</v>
      </c>
      <c r="O7973" t="str">
        <f>CLEAN('Previous Trades Import_OMS Quer'!O7973)</f>
        <v/>
      </c>
      <c r="Q7973" s="25">
        <f t="shared" si="248"/>
        <v>0</v>
      </c>
      <c r="R7973" s="25" t="e">
        <f>VLOOKUP(O7973,'Currency Balance'!$O$3:$Q$32,3,0)</f>
        <v>#N/A</v>
      </c>
      <c r="S7973" t="e">
        <f t="shared" si="249"/>
        <v>#N/A</v>
      </c>
    </row>
    <row r="7974" spans="1:19">
      <c r="A7974">
        <f>'Previous Trades Import_OMS Quer'!A7974</f>
        <v>0</v>
      </c>
      <c r="B7974">
        <f>'Previous Trades Import_OMS Quer'!B7974</f>
        <v>0</v>
      </c>
      <c r="C7974" s="22">
        <f>'Previous Trades Import_OMS Quer'!C7974</f>
        <v>0</v>
      </c>
      <c r="D7974">
        <f>'Previous Trades Import_OMS Quer'!D7974</f>
        <v>0</v>
      </c>
      <c r="E7974" s="22">
        <f>'Previous Trades Import_OMS Quer'!E7974</f>
        <v>0</v>
      </c>
      <c r="F7974">
        <f>'Previous Trades Import_OMS Quer'!F7974</f>
        <v>0</v>
      </c>
      <c r="G7974">
        <f>'Previous Trades Import_OMS Quer'!G7974</f>
        <v>0</v>
      </c>
      <c r="H7974">
        <f>'Previous Trades Import_OMS Quer'!H7974</f>
        <v>0</v>
      </c>
      <c r="I7974">
        <f>'Previous Trades Import_OMS Quer'!I7974</f>
        <v>0</v>
      </c>
      <c r="J7974">
        <f>'Previous Trades Import_OMS Quer'!J7974</f>
        <v>0</v>
      </c>
      <c r="K7974">
        <f>'Previous Trades Import_OMS Quer'!K7974</f>
        <v>0</v>
      </c>
      <c r="L7974">
        <f>'Previous Trades Import_OMS Quer'!L7974</f>
        <v>0</v>
      </c>
      <c r="M7974">
        <f>'Previous Trades Import_OMS Quer'!M7974</f>
        <v>0</v>
      </c>
      <c r="N7974">
        <f>'Previous Trades Import_OMS Quer'!N7974</f>
        <v>0</v>
      </c>
      <c r="O7974" t="str">
        <f>CLEAN('Previous Trades Import_OMS Quer'!O7974)</f>
        <v/>
      </c>
      <c r="Q7974" s="25">
        <f t="shared" si="248"/>
        <v>0</v>
      </c>
      <c r="R7974" s="25" t="e">
        <f>VLOOKUP(O7974,'Currency Balance'!$O$3:$Q$32,3,0)</f>
        <v>#N/A</v>
      </c>
      <c r="S7974" t="e">
        <f t="shared" si="249"/>
        <v>#N/A</v>
      </c>
    </row>
    <row r="7975" spans="1:19">
      <c r="A7975">
        <f>'Previous Trades Import_OMS Quer'!A7975</f>
        <v>0</v>
      </c>
      <c r="B7975">
        <f>'Previous Trades Import_OMS Quer'!B7975</f>
        <v>0</v>
      </c>
      <c r="C7975" s="22">
        <f>'Previous Trades Import_OMS Quer'!C7975</f>
        <v>0</v>
      </c>
      <c r="D7975">
        <f>'Previous Trades Import_OMS Quer'!D7975</f>
        <v>0</v>
      </c>
      <c r="E7975" s="22">
        <f>'Previous Trades Import_OMS Quer'!E7975</f>
        <v>0</v>
      </c>
      <c r="F7975">
        <f>'Previous Trades Import_OMS Quer'!F7975</f>
        <v>0</v>
      </c>
      <c r="G7975">
        <f>'Previous Trades Import_OMS Quer'!G7975</f>
        <v>0</v>
      </c>
      <c r="H7975">
        <f>'Previous Trades Import_OMS Quer'!H7975</f>
        <v>0</v>
      </c>
      <c r="I7975">
        <f>'Previous Trades Import_OMS Quer'!I7975</f>
        <v>0</v>
      </c>
      <c r="J7975">
        <f>'Previous Trades Import_OMS Quer'!J7975</f>
        <v>0</v>
      </c>
      <c r="K7975">
        <f>'Previous Trades Import_OMS Quer'!K7975</f>
        <v>0</v>
      </c>
      <c r="L7975">
        <f>'Previous Trades Import_OMS Quer'!L7975</f>
        <v>0</v>
      </c>
      <c r="M7975">
        <f>'Previous Trades Import_OMS Quer'!M7975</f>
        <v>0</v>
      </c>
      <c r="N7975">
        <f>'Previous Trades Import_OMS Quer'!N7975</f>
        <v>0</v>
      </c>
      <c r="O7975" t="str">
        <f>CLEAN('Previous Trades Import_OMS Quer'!O7975)</f>
        <v/>
      </c>
      <c r="Q7975" s="25">
        <f t="shared" si="248"/>
        <v>0</v>
      </c>
      <c r="R7975" s="25" t="e">
        <f>VLOOKUP(O7975,'Currency Balance'!$O$3:$Q$32,3,0)</f>
        <v>#N/A</v>
      </c>
      <c r="S7975" t="e">
        <f t="shared" si="249"/>
        <v>#N/A</v>
      </c>
    </row>
    <row r="7976" spans="1:19">
      <c r="A7976">
        <f>'Previous Trades Import_OMS Quer'!A7976</f>
        <v>0</v>
      </c>
      <c r="B7976">
        <f>'Previous Trades Import_OMS Quer'!B7976</f>
        <v>0</v>
      </c>
      <c r="C7976" s="22">
        <f>'Previous Trades Import_OMS Quer'!C7976</f>
        <v>0</v>
      </c>
      <c r="D7976">
        <f>'Previous Trades Import_OMS Quer'!D7976</f>
        <v>0</v>
      </c>
      <c r="E7976" s="22">
        <f>'Previous Trades Import_OMS Quer'!E7976</f>
        <v>0</v>
      </c>
      <c r="F7976">
        <f>'Previous Trades Import_OMS Quer'!F7976</f>
        <v>0</v>
      </c>
      <c r="G7976">
        <f>'Previous Trades Import_OMS Quer'!G7976</f>
        <v>0</v>
      </c>
      <c r="H7976">
        <f>'Previous Trades Import_OMS Quer'!H7976</f>
        <v>0</v>
      </c>
      <c r="I7976">
        <f>'Previous Trades Import_OMS Quer'!I7976</f>
        <v>0</v>
      </c>
      <c r="J7976">
        <f>'Previous Trades Import_OMS Quer'!J7976</f>
        <v>0</v>
      </c>
      <c r="K7976">
        <f>'Previous Trades Import_OMS Quer'!K7976</f>
        <v>0</v>
      </c>
      <c r="L7976">
        <f>'Previous Trades Import_OMS Quer'!L7976</f>
        <v>0</v>
      </c>
      <c r="M7976">
        <f>'Previous Trades Import_OMS Quer'!M7976</f>
        <v>0</v>
      </c>
      <c r="N7976">
        <f>'Previous Trades Import_OMS Quer'!N7976</f>
        <v>0</v>
      </c>
      <c r="O7976" t="str">
        <f>CLEAN('Previous Trades Import_OMS Quer'!O7976)</f>
        <v/>
      </c>
      <c r="Q7976" s="25">
        <f t="shared" si="248"/>
        <v>0</v>
      </c>
      <c r="R7976" s="25" t="e">
        <f>VLOOKUP(O7976,'Currency Balance'!$O$3:$Q$32,3,0)</f>
        <v>#N/A</v>
      </c>
      <c r="S7976" t="e">
        <f t="shared" si="249"/>
        <v>#N/A</v>
      </c>
    </row>
    <row r="7977" spans="1:19">
      <c r="A7977">
        <f>'Previous Trades Import_OMS Quer'!A7977</f>
        <v>0</v>
      </c>
      <c r="B7977">
        <f>'Previous Trades Import_OMS Quer'!B7977</f>
        <v>0</v>
      </c>
      <c r="C7977" s="22">
        <f>'Previous Trades Import_OMS Quer'!C7977</f>
        <v>0</v>
      </c>
      <c r="D7977">
        <f>'Previous Trades Import_OMS Quer'!D7977</f>
        <v>0</v>
      </c>
      <c r="E7977" s="22">
        <f>'Previous Trades Import_OMS Quer'!E7977</f>
        <v>0</v>
      </c>
      <c r="F7977">
        <f>'Previous Trades Import_OMS Quer'!F7977</f>
        <v>0</v>
      </c>
      <c r="G7977">
        <f>'Previous Trades Import_OMS Quer'!G7977</f>
        <v>0</v>
      </c>
      <c r="H7977">
        <f>'Previous Trades Import_OMS Quer'!H7977</f>
        <v>0</v>
      </c>
      <c r="I7977">
        <f>'Previous Trades Import_OMS Quer'!I7977</f>
        <v>0</v>
      </c>
      <c r="J7977">
        <f>'Previous Trades Import_OMS Quer'!J7977</f>
        <v>0</v>
      </c>
      <c r="K7977">
        <f>'Previous Trades Import_OMS Quer'!K7977</f>
        <v>0</v>
      </c>
      <c r="L7977">
        <f>'Previous Trades Import_OMS Quer'!L7977</f>
        <v>0</v>
      </c>
      <c r="M7977">
        <f>'Previous Trades Import_OMS Quer'!M7977</f>
        <v>0</v>
      </c>
      <c r="N7977">
        <f>'Previous Trades Import_OMS Quer'!N7977</f>
        <v>0</v>
      </c>
      <c r="O7977" t="str">
        <f>CLEAN('Previous Trades Import_OMS Quer'!O7977)</f>
        <v/>
      </c>
      <c r="Q7977" s="25">
        <f t="shared" si="248"/>
        <v>0</v>
      </c>
      <c r="R7977" s="25" t="e">
        <f>VLOOKUP(O7977,'Currency Balance'!$O$3:$Q$32,3,0)</f>
        <v>#N/A</v>
      </c>
      <c r="S7977" t="e">
        <f t="shared" si="249"/>
        <v>#N/A</v>
      </c>
    </row>
    <row r="7978" spans="1:19">
      <c r="A7978">
        <f>'Previous Trades Import_OMS Quer'!A7978</f>
        <v>0</v>
      </c>
      <c r="B7978">
        <f>'Previous Trades Import_OMS Quer'!B7978</f>
        <v>0</v>
      </c>
      <c r="C7978" s="22">
        <f>'Previous Trades Import_OMS Quer'!C7978</f>
        <v>0</v>
      </c>
      <c r="D7978">
        <f>'Previous Trades Import_OMS Quer'!D7978</f>
        <v>0</v>
      </c>
      <c r="E7978" s="22">
        <f>'Previous Trades Import_OMS Quer'!E7978</f>
        <v>0</v>
      </c>
      <c r="F7978">
        <f>'Previous Trades Import_OMS Quer'!F7978</f>
        <v>0</v>
      </c>
      <c r="G7978">
        <f>'Previous Trades Import_OMS Quer'!G7978</f>
        <v>0</v>
      </c>
      <c r="H7978">
        <f>'Previous Trades Import_OMS Quer'!H7978</f>
        <v>0</v>
      </c>
      <c r="I7978">
        <f>'Previous Trades Import_OMS Quer'!I7978</f>
        <v>0</v>
      </c>
      <c r="J7978">
        <f>'Previous Trades Import_OMS Quer'!J7978</f>
        <v>0</v>
      </c>
      <c r="K7978">
        <f>'Previous Trades Import_OMS Quer'!K7978</f>
        <v>0</v>
      </c>
      <c r="L7978">
        <f>'Previous Trades Import_OMS Quer'!L7978</f>
        <v>0</v>
      </c>
      <c r="M7978">
        <f>'Previous Trades Import_OMS Quer'!M7978</f>
        <v>0</v>
      </c>
      <c r="N7978">
        <f>'Previous Trades Import_OMS Quer'!N7978</f>
        <v>0</v>
      </c>
      <c r="O7978" t="str">
        <f>CLEAN('Previous Trades Import_OMS Quer'!O7978)</f>
        <v/>
      </c>
      <c r="Q7978" s="25">
        <f t="shared" si="248"/>
        <v>0</v>
      </c>
      <c r="R7978" s="25" t="e">
        <f>VLOOKUP(O7978,'Currency Balance'!$O$3:$Q$32,3,0)</f>
        <v>#N/A</v>
      </c>
      <c r="S7978" t="e">
        <f t="shared" si="249"/>
        <v>#N/A</v>
      </c>
    </row>
    <row r="7979" spans="1:19">
      <c r="A7979">
        <f>'Previous Trades Import_OMS Quer'!A7979</f>
        <v>0</v>
      </c>
      <c r="B7979">
        <f>'Previous Trades Import_OMS Quer'!B7979</f>
        <v>0</v>
      </c>
      <c r="C7979" s="22">
        <f>'Previous Trades Import_OMS Quer'!C7979</f>
        <v>0</v>
      </c>
      <c r="D7979">
        <f>'Previous Trades Import_OMS Quer'!D7979</f>
        <v>0</v>
      </c>
      <c r="E7979" s="22">
        <f>'Previous Trades Import_OMS Quer'!E7979</f>
        <v>0</v>
      </c>
      <c r="F7979">
        <f>'Previous Trades Import_OMS Quer'!F7979</f>
        <v>0</v>
      </c>
      <c r="G7979">
        <f>'Previous Trades Import_OMS Quer'!G7979</f>
        <v>0</v>
      </c>
      <c r="H7979">
        <f>'Previous Trades Import_OMS Quer'!H7979</f>
        <v>0</v>
      </c>
      <c r="I7979">
        <f>'Previous Trades Import_OMS Quer'!I7979</f>
        <v>0</v>
      </c>
      <c r="J7979">
        <f>'Previous Trades Import_OMS Quer'!J7979</f>
        <v>0</v>
      </c>
      <c r="K7979">
        <f>'Previous Trades Import_OMS Quer'!K7979</f>
        <v>0</v>
      </c>
      <c r="L7979">
        <f>'Previous Trades Import_OMS Quer'!L7979</f>
        <v>0</v>
      </c>
      <c r="M7979">
        <f>'Previous Trades Import_OMS Quer'!M7979</f>
        <v>0</v>
      </c>
      <c r="N7979">
        <f>'Previous Trades Import_OMS Quer'!N7979</f>
        <v>0</v>
      </c>
      <c r="O7979" t="str">
        <f>CLEAN('Previous Trades Import_OMS Quer'!O7979)</f>
        <v/>
      </c>
      <c r="Q7979" s="25">
        <f t="shared" si="248"/>
        <v>0</v>
      </c>
      <c r="R7979" s="25" t="e">
        <f>VLOOKUP(O7979,'Currency Balance'!$O$3:$Q$32,3,0)</f>
        <v>#N/A</v>
      </c>
      <c r="S7979" t="e">
        <f t="shared" si="249"/>
        <v>#N/A</v>
      </c>
    </row>
    <row r="7980" spans="1:19">
      <c r="A7980">
        <f>'Previous Trades Import_OMS Quer'!A7980</f>
        <v>0</v>
      </c>
      <c r="B7980">
        <f>'Previous Trades Import_OMS Quer'!B7980</f>
        <v>0</v>
      </c>
      <c r="C7980" s="22">
        <f>'Previous Trades Import_OMS Quer'!C7980</f>
        <v>0</v>
      </c>
      <c r="D7980">
        <f>'Previous Trades Import_OMS Quer'!D7980</f>
        <v>0</v>
      </c>
      <c r="E7980" s="22">
        <f>'Previous Trades Import_OMS Quer'!E7980</f>
        <v>0</v>
      </c>
      <c r="F7980">
        <f>'Previous Trades Import_OMS Quer'!F7980</f>
        <v>0</v>
      </c>
      <c r="G7980">
        <f>'Previous Trades Import_OMS Quer'!G7980</f>
        <v>0</v>
      </c>
      <c r="H7980">
        <f>'Previous Trades Import_OMS Quer'!H7980</f>
        <v>0</v>
      </c>
      <c r="I7980">
        <f>'Previous Trades Import_OMS Quer'!I7980</f>
        <v>0</v>
      </c>
      <c r="J7980">
        <f>'Previous Trades Import_OMS Quer'!J7980</f>
        <v>0</v>
      </c>
      <c r="K7980">
        <f>'Previous Trades Import_OMS Quer'!K7980</f>
        <v>0</v>
      </c>
      <c r="L7980">
        <f>'Previous Trades Import_OMS Quer'!L7980</f>
        <v>0</v>
      </c>
      <c r="M7980">
        <f>'Previous Trades Import_OMS Quer'!M7980</f>
        <v>0</v>
      </c>
      <c r="N7980">
        <f>'Previous Trades Import_OMS Quer'!N7980</f>
        <v>0</v>
      </c>
      <c r="O7980" t="str">
        <f>CLEAN('Previous Trades Import_OMS Quer'!O7980)</f>
        <v/>
      </c>
      <c r="Q7980" s="25">
        <f t="shared" si="248"/>
        <v>0</v>
      </c>
      <c r="R7980" s="25" t="e">
        <f>VLOOKUP(O7980,'Currency Balance'!$O$3:$Q$32,3,0)</f>
        <v>#N/A</v>
      </c>
      <c r="S7980" t="e">
        <f t="shared" si="249"/>
        <v>#N/A</v>
      </c>
    </row>
    <row r="7981" spans="1:19">
      <c r="A7981">
        <f>'Previous Trades Import_OMS Quer'!A7981</f>
        <v>0</v>
      </c>
      <c r="B7981">
        <f>'Previous Trades Import_OMS Quer'!B7981</f>
        <v>0</v>
      </c>
      <c r="C7981" s="22">
        <f>'Previous Trades Import_OMS Quer'!C7981</f>
        <v>0</v>
      </c>
      <c r="D7981">
        <f>'Previous Trades Import_OMS Quer'!D7981</f>
        <v>0</v>
      </c>
      <c r="E7981" s="22">
        <f>'Previous Trades Import_OMS Quer'!E7981</f>
        <v>0</v>
      </c>
      <c r="F7981">
        <f>'Previous Trades Import_OMS Quer'!F7981</f>
        <v>0</v>
      </c>
      <c r="G7981">
        <f>'Previous Trades Import_OMS Quer'!G7981</f>
        <v>0</v>
      </c>
      <c r="H7981">
        <f>'Previous Trades Import_OMS Quer'!H7981</f>
        <v>0</v>
      </c>
      <c r="I7981">
        <f>'Previous Trades Import_OMS Quer'!I7981</f>
        <v>0</v>
      </c>
      <c r="J7981">
        <f>'Previous Trades Import_OMS Quer'!J7981</f>
        <v>0</v>
      </c>
      <c r="K7981">
        <f>'Previous Trades Import_OMS Quer'!K7981</f>
        <v>0</v>
      </c>
      <c r="L7981">
        <f>'Previous Trades Import_OMS Quer'!L7981</f>
        <v>0</v>
      </c>
      <c r="M7981">
        <f>'Previous Trades Import_OMS Quer'!M7981</f>
        <v>0</v>
      </c>
      <c r="N7981">
        <f>'Previous Trades Import_OMS Quer'!N7981</f>
        <v>0</v>
      </c>
      <c r="O7981" t="str">
        <f>CLEAN('Previous Trades Import_OMS Quer'!O7981)</f>
        <v/>
      </c>
      <c r="Q7981" s="25">
        <f t="shared" si="248"/>
        <v>0</v>
      </c>
      <c r="R7981" s="25" t="e">
        <f>VLOOKUP(O7981,'Currency Balance'!$O$3:$Q$32,3,0)</f>
        <v>#N/A</v>
      </c>
      <c r="S7981" t="e">
        <f t="shared" si="249"/>
        <v>#N/A</v>
      </c>
    </row>
    <row r="7982" spans="1:19">
      <c r="A7982">
        <f>'Previous Trades Import_OMS Quer'!A7982</f>
        <v>0</v>
      </c>
      <c r="B7982">
        <f>'Previous Trades Import_OMS Quer'!B7982</f>
        <v>0</v>
      </c>
      <c r="C7982" s="22">
        <f>'Previous Trades Import_OMS Quer'!C7982</f>
        <v>0</v>
      </c>
      <c r="D7982">
        <f>'Previous Trades Import_OMS Quer'!D7982</f>
        <v>0</v>
      </c>
      <c r="E7982" s="22">
        <f>'Previous Trades Import_OMS Quer'!E7982</f>
        <v>0</v>
      </c>
      <c r="F7982">
        <f>'Previous Trades Import_OMS Quer'!F7982</f>
        <v>0</v>
      </c>
      <c r="G7982">
        <f>'Previous Trades Import_OMS Quer'!G7982</f>
        <v>0</v>
      </c>
      <c r="H7982">
        <f>'Previous Trades Import_OMS Quer'!H7982</f>
        <v>0</v>
      </c>
      <c r="I7982">
        <f>'Previous Trades Import_OMS Quer'!I7982</f>
        <v>0</v>
      </c>
      <c r="J7982">
        <f>'Previous Trades Import_OMS Quer'!J7982</f>
        <v>0</v>
      </c>
      <c r="K7982">
        <f>'Previous Trades Import_OMS Quer'!K7982</f>
        <v>0</v>
      </c>
      <c r="L7982">
        <f>'Previous Trades Import_OMS Quer'!L7982</f>
        <v>0</v>
      </c>
      <c r="M7982">
        <f>'Previous Trades Import_OMS Quer'!M7982</f>
        <v>0</v>
      </c>
      <c r="N7982">
        <f>'Previous Trades Import_OMS Quer'!N7982</f>
        <v>0</v>
      </c>
      <c r="O7982" t="str">
        <f>CLEAN('Previous Trades Import_OMS Quer'!O7982)</f>
        <v/>
      </c>
      <c r="Q7982" s="25">
        <f t="shared" si="248"/>
        <v>0</v>
      </c>
      <c r="R7982" s="25" t="e">
        <f>VLOOKUP(O7982,'Currency Balance'!$O$3:$Q$32,3,0)</f>
        <v>#N/A</v>
      </c>
      <c r="S7982" t="e">
        <f t="shared" si="249"/>
        <v>#N/A</v>
      </c>
    </row>
    <row r="7983" spans="1:19">
      <c r="A7983">
        <f>'Previous Trades Import_OMS Quer'!A7983</f>
        <v>0</v>
      </c>
      <c r="B7983">
        <f>'Previous Trades Import_OMS Quer'!B7983</f>
        <v>0</v>
      </c>
      <c r="C7983" s="22">
        <f>'Previous Trades Import_OMS Quer'!C7983</f>
        <v>0</v>
      </c>
      <c r="D7983">
        <f>'Previous Trades Import_OMS Quer'!D7983</f>
        <v>0</v>
      </c>
      <c r="E7983" s="22">
        <f>'Previous Trades Import_OMS Quer'!E7983</f>
        <v>0</v>
      </c>
      <c r="F7983">
        <f>'Previous Trades Import_OMS Quer'!F7983</f>
        <v>0</v>
      </c>
      <c r="G7983">
        <f>'Previous Trades Import_OMS Quer'!G7983</f>
        <v>0</v>
      </c>
      <c r="H7983">
        <f>'Previous Trades Import_OMS Quer'!H7983</f>
        <v>0</v>
      </c>
      <c r="I7983">
        <f>'Previous Trades Import_OMS Quer'!I7983</f>
        <v>0</v>
      </c>
      <c r="J7983">
        <f>'Previous Trades Import_OMS Quer'!J7983</f>
        <v>0</v>
      </c>
      <c r="K7983">
        <f>'Previous Trades Import_OMS Quer'!K7983</f>
        <v>0</v>
      </c>
      <c r="L7983">
        <f>'Previous Trades Import_OMS Quer'!L7983</f>
        <v>0</v>
      </c>
      <c r="M7983">
        <f>'Previous Trades Import_OMS Quer'!M7983</f>
        <v>0</v>
      </c>
      <c r="N7983">
        <f>'Previous Trades Import_OMS Quer'!N7983</f>
        <v>0</v>
      </c>
      <c r="O7983" t="str">
        <f>CLEAN('Previous Trades Import_OMS Quer'!O7983)</f>
        <v/>
      </c>
      <c r="Q7983" s="25">
        <f t="shared" si="248"/>
        <v>0</v>
      </c>
      <c r="R7983" s="25" t="e">
        <f>VLOOKUP(O7983,'Currency Balance'!$O$3:$Q$32,3,0)</f>
        <v>#N/A</v>
      </c>
      <c r="S7983" t="e">
        <f t="shared" si="249"/>
        <v>#N/A</v>
      </c>
    </row>
    <row r="7984" spans="1:19">
      <c r="A7984">
        <f>'Previous Trades Import_OMS Quer'!A7984</f>
        <v>0</v>
      </c>
      <c r="B7984">
        <f>'Previous Trades Import_OMS Quer'!B7984</f>
        <v>0</v>
      </c>
      <c r="C7984" s="22">
        <f>'Previous Trades Import_OMS Quer'!C7984</f>
        <v>0</v>
      </c>
      <c r="D7984">
        <f>'Previous Trades Import_OMS Quer'!D7984</f>
        <v>0</v>
      </c>
      <c r="E7984" s="22">
        <f>'Previous Trades Import_OMS Quer'!E7984</f>
        <v>0</v>
      </c>
      <c r="F7984">
        <f>'Previous Trades Import_OMS Quer'!F7984</f>
        <v>0</v>
      </c>
      <c r="G7984">
        <f>'Previous Trades Import_OMS Quer'!G7984</f>
        <v>0</v>
      </c>
      <c r="H7984">
        <f>'Previous Trades Import_OMS Quer'!H7984</f>
        <v>0</v>
      </c>
      <c r="I7984">
        <f>'Previous Trades Import_OMS Quer'!I7984</f>
        <v>0</v>
      </c>
      <c r="J7984">
        <f>'Previous Trades Import_OMS Quer'!J7984</f>
        <v>0</v>
      </c>
      <c r="K7984">
        <f>'Previous Trades Import_OMS Quer'!K7984</f>
        <v>0</v>
      </c>
      <c r="L7984">
        <f>'Previous Trades Import_OMS Quer'!L7984</f>
        <v>0</v>
      </c>
      <c r="M7984">
        <f>'Previous Trades Import_OMS Quer'!M7984</f>
        <v>0</v>
      </c>
      <c r="N7984">
        <f>'Previous Trades Import_OMS Quer'!N7984</f>
        <v>0</v>
      </c>
      <c r="O7984" t="str">
        <f>CLEAN('Previous Trades Import_OMS Quer'!O7984)</f>
        <v/>
      </c>
      <c r="Q7984" s="25">
        <f t="shared" si="248"/>
        <v>0</v>
      </c>
      <c r="R7984" s="25" t="e">
        <f>VLOOKUP(O7984,'Currency Balance'!$O$3:$Q$32,3,0)</f>
        <v>#N/A</v>
      </c>
      <c r="S7984" t="e">
        <f t="shared" si="249"/>
        <v>#N/A</v>
      </c>
    </row>
    <row r="7985" spans="1:19">
      <c r="A7985">
        <f>'Previous Trades Import_OMS Quer'!A7985</f>
        <v>0</v>
      </c>
      <c r="B7985">
        <f>'Previous Trades Import_OMS Quer'!B7985</f>
        <v>0</v>
      </c>
      <c r="C7985" s="22">
        <f>'Previous Trades Import_OMS Quer'!C7985</f>
        <v>0</v>
      </c>
      <c r="D7985">
        <f>'Previous Trades Import_OMS Quer'!D7985</f>
        <v>0</v>
      </c>
      <c r="E7985" s="22">
        <f>'Previous Trades Import_OMS Quer'!E7985</f>
        <v>0</v>
      </c>
      <c r="F7985">
        <f>'Previous Trades Import_OMS Quer'!F7985</f>
        <v>0</v>
      </c>
      <c r="G7985">
        <f>'Previous Trades Import_OMS Quer'!G7985</f>
        <v>0</v>
      </c>
      <c r="H7985">
        <f>'Previous Trades Import_OMS Quer'!H7985</f>
        <v>0</v>
      </c>
      <c r="I7985">
        <f>'Previous Trades Import_OMS Quer'!I7985</f>
        <v>0</v>
      </c>
      <c r="J7985">
        <f>'Previous Trades Import_OMS Quer'!J7985</f>
        <v>0</v>
      </c>
      <c r="K7985">
        <f>'Previous Trades Import_OMS Quer'!K7985</f>
        <v>0</v>
      </c>
      <c r="L7985">
        <f>'Previous Trades Import_OMS Quer'!L7985</f>
        <v>0</v>
      </c>
      <c r="M7985">
        <f>'Previous Trades Import_OMS Quer'!M7985</f>
        <v>0</v>
      </c>
      <c r="N7985">
        <f>'Previous Trades Import_OMS Quer'!N7985</f>
        <v>0</v>
      </c>
      <c r="O7985" t="str">
        <f>CLEAN('Previous Trades Import_OMS Quer'!O7985)</f>
        <v/>
      </c>
      <c r="Q7985" s="25">
        <f t="shared" si="248"/>
        <v>0</v>
      </c>
      <c r="R7985" s="25" t="e">
        <f>VLOOKUP(O7985,'Currency Balance'!$O$3:$Q$32,3,0)</f>
        <v>#N/A</v>
      </c>
      <c r="S7985" t="e">
        <f t="shared" si="249"/>
        <v>#N/A</v>
      </c>
    </row>
    <row r="7986" spans="1:19">
      <c r="A7986">
        <f>'Previous Trades Import_OMS Quer'!A7986</f>
        <v>0</v>
      </c>
      <c r="B7986">
        <f>'Previous Trades Import_OMS Quer'!B7986</f>
        <v>0</v>
      </c>
      <c r="C7986" s="22">
        <f>'Previous Trades Import_OMS Quer'!C7986</f>
        <v>0</v>
      </c>
      <c r="D7986">
        <f>'Previous Trades Import_OMS Quer'!D7986</f>
        <v>0</v>
      </c>
      <c r="E7986" s="22">
        <f>'Previous Trades Import_OMS Quer'!E7986</f>
        <v>0</v>
      </c>
      <c r="F7986">
        <f>'Previous Trades Import_OMS Quer'!F7986</f>
        <v>0</v>
      </c>
      <c r="G7986">
        <f>'Previous Trades Import_OMS Quer'!G7986</f>
        <v>0</v>
      </c>
      <c r="H7986">
        <f>'Previous Trades Import_OMS Quer'!H7986</f>
        <v>0</v>
      </c>
      <c r="I7986">
        <f>'Previous Trades Import_OMS Quer'!I7986</f>
        <v>0</v>
      </c>
      <c r="J7986">
        <f>'Previous Trades Import_OMS Quer'!J7986</f>
        <v>0</v>
      </c>
      <c r="K7986">
        <f>'Previous Trades Import_OMS Quer'!K7986</f>
        <v>0</v>
      </c>
      <c r="L7986">
        <f>'Previous Trades Import_OMS Quer'!L7986</f>
        <v>0</v>
      </c>
      <c r="M7986">
        <f>'Previous Trades Import_OMS Quer'!M7986</f>
        <v>0</v>
      </c>
      <c r="N7986">
        <f>'Previous Trades Import_OMS Quer'!N7986</f>
        <v>0</v>
      </c>
      <c r="O7986" t="str">
        <f>CLEAN('Previous Trades Import_OMS Quer'!O7986)</f>
        <v/>
      </c>
      <c r="Q7986" s="25">
        <f t="shared" si="248"/>
        <v>0</v>
      </c>
      <c r="R7986" s="25" t="e">
        <f>VLOOKUP(O7986,'Currency Balance'!$O$3:$Q$32,3,0)</f>
        <v>#N/A</v>
      </c>
      <c r="S7986" t="e">
        <f t="shared" si="249"/>
        <v>#N/A</v>
      </c>
    </row>
    <row r="7987" spans="1:19">
      <c r="A7987">
        <f>'Previous Trades Import_OMS Quer'!A7987</f>
        <v>0</v>
      </c>
      <c r="B7987">
        <f>'Previous Trades Import_OMS Quer'!B7987</f>
        <v>0</v>
      </c>
      <c r="C7987" s="22">
        <f>'Previous Trades Import_OMS Quer'!C7987</f>
        <v>0</v>
      </c>
      <c r="D7987">
        <f>'Previous Trades Import_OMS Quer'!D7987</f>
        <v>0</v>
      </c>
      <c r="E7987" s="22">
        <f>'Previous Trades Import_OMS Quer'!E7987</f>
        <v>0</v>
      </c>
      <c r="F7987">
        <f>'Previous Trades Import_OMS Quer'!F7987</f>
        <v>0</v>
      </c>
      <c r="G7987">
        <f>'Previous Trades Import_OMS Quer'!G7987</f>
        <v>0</v>
      </c>
      <c r="H7987">
        <f>'Previous Trades Import_OMS Quer'!H7987</f>
        <v>0</v>
      </c>
      <c r="I7987">
        <f>'Previous Trades Import_OMS Quer'!I7987</f>
        <v>0</v>
      </c>
      <c r="J7987">
        <f>'Previous Trades Import_OMS Quer'!J7987</f>
        <v>0</v>
      </c>
      <c r="K7987">
        <f>'Previous Trades Import_OMS Quer'!K7987</f>
        <v>0</v>
      </c>
      <c r="L7987">
        <f>'Previous Trades Import_OMS Quer'!L7987</f>
        <v>0</v>
      </c>
      <c r="M7987">
        <f>'Previous Trades Import_OMS Quer'!M7987</f>
        <v>0</v>
      </c>
      <c r="N7987">
        <f>'Previous Trades Import_OMS Quer'!N7987</f>
        <v>0</v>
      </c>
      <c r="O7987" t="str">
        <f>CLEAN('Previous Trades Import_OMS Quer'!O7987)</f>
        <v/>
      </c>
      <c r="Q7987" s="25">
        <f t="shared" si="248"/>
        <v>0</v>
      </c>
      <c r="R7987" s="25" t="e">
        <f>VLOOKUP(O7987,'Currency Balance'!$O$3:$Q$32,3,0)</f>
        <v>#N/A</v>
      </c>
      <c r="S7987" t="e">
        <f t="shared" si="249"/>
        <v>#N/A</v>
      </c>
    </row>
    <row r="7988" spans="1:19">
      <c r="A7988">
        <f>'Previous Trades Import_OMS Quer'!A7988</f>
        <v>0</v>
      </c>
      <c r="B7988">
        <f>'Previous Trades Import_OMS Quer'!B7988</f>
        <v>0</v>
      </c>
      <c r="C7988" s="22">
        <f>'Previous Trades Import_OMS Quer'!C7988</f>
        <v>0</v>
      </c>
      <c r="D7988">
        <f>'Previous Trades Import_OMS Quer'!D7988</f>
        <v>0</v>
      </c>
      <c r="E7988" s="22">
        <f>'Previous Trades Import_OMS Quer'!E7988</f>
        <v>0</v>
      </c>
      <c r="F7988">
        <f>'Previous Trades Import_OMS Quer'!F7988</f>
        <v>0</v>
      </c>
      <c r="G7988">
        <f>'Previous Trades Import_OMS Quer'!G7988</f>
        <v>0</v>
      </c>
      <c r="H7988">
        <f>'Previous Trades Import_OMS Quer'!H7988</f>
        <v>0</v>
      </c>
      <c r="I7988">
        <f>'Previous Trades Import_OMS Quer'!I7988</f>
        <v>0</v>
      </c>
      <c r="J7988">
        <f>'Previous Trades Import_OMS Quer'!J7988</f>
        <v>0</v>
      </c>
      <c r="K7988">
        <f>'Previous Trades Import_OMS Quer'!K7988</f>
        <v>0</v>
      </c>
      <c r="L7988">
        <f>'Previous Trades Import_OMS Quer'!L7988</f>
        <v>0</v>
      </c>
      <c r="M7988">
        <f>'Previous Trades Import_OMS Quer'!M7988</f>
        <v>0</v>
      </c>
      <c r="N7988">
        <f>'Previous Trades Import_OMS Quer'!N7988</f>
        <v>0</v>
      </c>
      <c r="O7988" t="str">
        <f>CLEAN('Previous Trades Import_OMS Quer'!O7988)</f>
        <v/>
      </c>
      <c r="Q7988" s="25">
        <f t="shared" si="248"/>
        <v>0</v>
      </c>
      <c r="R7988" s="25" t="e">
        <f>VLOOKUP(O7988,'Currency Balance'!$O$3:$Q$32,3,0)</f>
        <v>#N/A</v>
      </c>
      <c r="S7988" t="e">
        <f t="shared" si="249"/>
        <v>#N/A</v>
      </c>
    </row>
    <row r="7989" spans="1:19">
      <c r="A7989">
        <f>'Previous Trades Import_OMS Quer'!A7989</f>
        <v>0</v>
      </c>
      <c r="B7989">
        <f>'Previous Trades Import_OMS Quer'!B7989</f>
        <v>0</v>
      </c>
      <c r="C7989" s="22">
        <f>'Previous Trades Import_OMS Quer'!C7989</f>
        <v>0</v>
      </c>
      <c r="D7989">
        <f>'Previous Trades Import_OMS Quer'!D7989</f>
        <v>0</v>
      </c>
      <c r="E7989" s="22">
        <f>'Previous Trades Import_OMS Quer'!E7989</f>
        <v>0</v>
      </c>
      <c r="F7989">
        <f>'Previous Trades Import_OMS Quer'!F7989</f>
        <v>0</v>
      </c>
      <c r="G7989">
        <f>'Previous Trades Import_OMS Quer'!G7989</f>
        <v>0</v>
      </c>
      <c r="H7989">
        <f>'Previous Trades Import_OMS Quer'!H7989</f>
        <v>0</v>
      </c>
      <c r="I7989">
        <f>'Previous Trades Import_OMS Quer'!I7989</f>
        <v>0</v>
      </c>
      <c r="J7989">
        <f>'Previous Trades Import_OMS Quer'!J7989</f>
        <v>0</v>
      </c>
      <c r="K7989">
        <f>'Previous Trades Import_OMS Quer'!K7989</f>
        <v>0</v>
      </c>
      <c r="L7989">
        <f>'Previous Trades Import_OMS Quer'!L7989</f>
        <v>0</v>
      </c>
      <c r="M7989">
        <f>'Previous Trades Import_OMS Quer'!M7989</f>
        <v>0</v>
      </c>
      <c r="N7989">
        <f>'Previous Trades Import_OMS Quer'!N7989</f>
        <v>0</v>
      </c>
      <c r="O7989" t="str">
        <f>CLEAN('Previous Trades Import_OMS Quer'!O7989)</f>
        <v/>
      </c>
      <c r="Q7989" s="25">
        <f t="shared" si="248"/>
        <v>0</v>
      </c>
      <c r="R7989" s="25" t="e">
        <f>VLOOKUP(O7989,'Currency Balance'!$O$3:$Q$32,3,0)</f>
        <v>#N/A</v>
      </c>
      <c r="S7989" t="e">
        <f t="shared" si="249"/>
        <v>#N/A</v>
      </c>
    </row>
    <row r="7990" spans="1:19">
      <c r="A7990">
        <f>'Previous Trades Import_OMS Quer'!A7990</f>
        <v>0</v>
      </c>
      <c r="B7990">
        <f>'Previous Trades Import_OMS Quer'!B7990</f>
        <v>0</v>
      </c>
      <c r="C7990" s="22">
        <f>'Previous Trades Import_OMS Quer'!C7990</f>
        <v>0</v>
      </c>
      <c r="D7990">
        <f>'Previous Trades Import_OMS Quer'!D7990</f>
        <v>0</v>
      </c>
      <c r="E7990" s="22">
        <f>'Previous Trades Import_OMS Quer'!E7990</f>
        <v>0</v>
      </c>
      <c r="F7990">
        <f>'Previous Trades Import_OMS Quer'!F7990</f>
        <v>0</v>
      </c>
      <c r="G7990">
        <f>'Previous Trades Import_OMS Quer'!G7990</f>
        <v>0</v>
      </c>
      <c r="H7990">
        <f>'Previous Trades Import_OMS Quer'!H7990</f>
        <v>0</v>
      </c>
      <c r="I7990">
        <f>'Previous Trades Import_OMS Quer'!I7990</f>
        <v>0</v>
      </c>
      <c r="J7990">
        <f>'Previous Trades Import_OMS Quer'!J7990</f>
        <v>0</v>
      </c>
      <c r="K7990">
        <f>'Previous Trades Import_OMS Quer'!K7990</f>
        <v>0</v>
      </c>
      <c r="L7990">
        <f>'Previous Trades Import_OMS Quer'!L7990</f>
        <v>0</v>
      </c>
      <c r="M7990">
        <f>'Previous Trades Import_OMS Quer'!M7990</f>
        <v>0</v>
      </c>
      <c r="N7990">
        <f>'Previous Trades Import_OMS Quer'!N7990</f>
        <v>0</v>
      </c>
      <c r="O7990" t="str">
        <f>CLEAN('Previous Trades Import_OMS Quer'!O7990)</f>
        <v/>
      </c>
      <c r="Q7990" s="25">
        <f t="shared" si="248"/>
        <v>0</v>
      </c>
      <c r="R7990" s="25" t="e">
        <f>VLOOKUP(O7990,'Currency Balance'!$O$3:$Q$32,3,0)</f>
        <v>#N/A</v>
      </c>
      <c r="S7990" t="e">
        <f t="shared" si="249"/>
        <v>#N/A</v>
      </c>
    </row>
    <row r="7991" spans="1:19">
      <c r="A7991">
        <f>'Previous Trades Import_OMS Quer'!A7991</f>
        <v>0</v>
      </c>
      <c r="B7991">
        <f>'Previous Trades Import_OMS Quer'!B7991</f>
        <v>0</v>
      </c>
      <c r="C7991" s="22">
        <f>'Previous Trades Import_OMS Quer'!C7991</f>
        <v>0</v>
      </c>
      <c r="D7991">
        <f>'Previous Trades Import_OMS Quer'!D7991</f>
        <v>0</v>
      </c>
      <c r="E7991" s="22">
        <f>'Previous Trades Import_OMS Quer'!E7991</f>
        <v>0</v>
      </c>
      <c r="F7991">
        <f>'Previous Trades Import_OMS Quer'!F7991</f>
        <v>0</v>
      </c>
      <c r="G7991">
        <f>'Previous Trades Import_OMS Quer'!G7991</f>
        <v>0</v>
      </c>
      <c r="H7991">
        <f>'Previous Trades Import_OMS Quer'!H7991</f>
        <v>0</v>
      </c>
      <c r="I7991">
        <f>'Previous Trades Import_OMS Quer'!I7991</f>
        <v>0</v>
      </c>
      <c r="J7991">
        <f>'Previous Trades Import_OMS Quer'!J7991</f>
        <v>0</v>
      </c>
      <c r="K7991">
        <f>'Previous Trades Import_OMS Quer'!K7991</f>
        <v>0</v>
      </c>
      <c r="L7991">
        <f>'Previous Trades Import_OMS Quer'!L7991</f>
        <v>0</v>
      </c>
      <c r="M7991">
        <f>'Previous Trades Import_OMS Quer'!M7991</f>
        <v>0</v>
      </c>
      <c r="N7991">
        <f>'Previous Trades Import_OMS Quer'!N7991</f>
        <v>0</v>
      </c>
      <c r="O7991" t="str">
        <f>CLEAN('Previous Trades Import_OMS Quer'!O7991)</f>
        <v/>
      </c>
      <c r="Q7991" s="25">
        <f t="shared" si="248"/>
        <v>0</v>
      </c>
      <c r="R7991" s="25" t="e">
        <f>VLOOKUP(O7991,'Currency Balance'!$O$3:$Q$32,3,0)</f>
        <v>#N/A</v>
      </c>
      <c r="S7991" t="e">
        <f t="shared" si="249"/>
        <v>#N/A</v>
      </c>
    </row>
    <row r="7992" spans="1:19">
      <c r="A7992">
        <f>'Previous Trades Import_OMS Quer'!A7992</f>
        <v>0</v>
      </c>
      <c r="B7992">
        <f>'Previous Trades Import_OMS Quer'!B7992</f>
        <v>0</v>
      </c>
      <c r="C7992" s="22">
        <f>'Previous Trades Import_OMS Quer'!C7992</f>
        <v>0</v>
      </c>
      <c r="D7992">
        <f>'Previous Trades Import_OMS Quer'!D7992</f>
        <v>0</v>
      </c>
      <c r="E7992" s="22">
        <f>'Previous Trades Import_OMS Quer'!E7992</f>
        <v>0</v>
      </c>
      <c r="F7992">
        <f>'Previous Trades Import_OMS Quer'!F7992</f>
        <v>0</v>
      </c>
      <c r="G7992">
        <f>'Previous Trades Import_OMS Quer'!G7992</f>
        <v>0</v>
      </c>
      <c r="H7992">
        <f>'Previous Trades Import_OMS Quer'!H7992</f>
        <v>0</v>
      </c>
      <c r="I7992">
        <f>'Previous Trades Import_OMS Quer'!I7992</f>
        <v>0</v>
      </c>
      <c r="J7992">
        <f>'Previous Trades Import_OMS Quer'!J7992</f>
        <v>0</v>
      </c>
      <c r="K7992">
        <f>'Previous Trades Import_OMS Quer'!K7992</f>
        <v>0</v>
      </c>
      <c r="L7992">
        <f>'Previous Trades Import_OMS Quer'!L7992</f>
        <v>0</v>
      </c>
      <c r="M7992">
        <f>'Previous Trades Import_OMS Quer'!M7992</f>
        <v>0</v>
      </c>
      <c r="N7992">
        <f>'Previous Trades Import_OMS Quer'!N7992</f>
        <v>0</v>
      </c>
      <c r="O7992" t="str">
        <f>CLEAN('Previous Trades Import_OMS Quer'!O7992)</f>
        <v/>
      </c>
      <c r="Q7992" s="25">
        <f t="shared" si="248"/>
        <v>0</v>
      </c>
      <c r="R7992" s="25" t="e">
        <f>VLOOKUP(O7992,'Currency Balance'!$O$3:$Q$32,3,0)</f>
        <v>#N/A</v>
      </c>
      <c r="S7992" t="e">
        <f t="shared" si="249"/>
        <v>#N/A</v>
      </c>
    </row>
    <row r="7993" spans="1:19">
      <c r="A7993">
        <f>'Previous Trades Import_OMS Quer'!A7993</f>
        <v>0</v>
      </c>
      <c r="B7993">
        <f>'Previous Trades Import_OMS Quer'!B7993</f>
        <v>0</v>
      </c>
      <c r="C7993" s="22">
        <f>'Previous Trades Import_OMS Quer'!C7993</f>
        <v>0</v>
      </c>
      <c r="D7993">
        <f>'Previous Trades Import_OMS Quer'!D7993</f>
        <v>0</v>
      </c>
      <c r="E7993" s="22">
        <f>'Previous Trades Import_OMS Quer'!E7993</f>
        <v>0</v>
      </c>
      <c r="F7993">
        <f>'Previous Trades Import_OMS Quer'!F7993</f>
        <v>0</v>
      </c>
      <c r="G7993">
        <f>'Previous Trades Import_OMS Quer'!G7993</f>
        <v>0</v>
      </c>
      <c r="H7993">
        <f>'Previous Trades Import_OMS Quer'!H7993</f>
        <v>0</v>
      </c>
      <c r="I7993">
        <f>'Previous Trades Import_OMS Quer'!I7993</f>
        <v>0</v>
      </c>
      <c r="J7993">
        <f>'Previous Trades Import_OMS Quer'!J7993</f>
        <v>0</v>
      </c>
      <c r="K7993">
        <f>'Previous Trades Import_OMS Quer'!K7993</f>
        <v>0</v>
      </c>
      <c r="L7993">
        <f>'Previous Trades Import_OMS Quer'!L7993</f>
        <v>0</v>
      </c>
      <c r="M7993">
        <f>'Previous Trades Import_OMS Quer'!M7993</f>
        <v>0</v>
      </c>
      <c r="N7993">
        <f>'Previous Trades Import_OMS Quer'!N7993</f>
        <v>0</v>
      </c>
      <c r="O7993" t="str">
        <f>CLEAN('Previous Trades Import_OMS Quer'!O7993)</f>
        <v/>
      </c>
      <c r="Q7993" s="25">
        <f t="shared" si="248"/>
        <v>0</v>
      </c>
      <c r="R7993" s="25" t="e">
        <f>VLOOKUP(O7993,'Currency Balance'!$O$3:$Q$32,3,0)</f>
        <v>#N/A</v>
      </c>
      <c r="S7993" t="e">
        <f t="shared" si="249"/>
        <v>#N/A</v>
      </c>
    </row>
    <row r="7994" spans="1:19">
      <c r="A7994">
        <f>'Previous Trades Import_OMS Quer'!A7994</f>
        <v>0</v>
      </c>
      <c r="B7994">
        <f>'Previous Trades Import_OMS Quer'!B7994</f>
        <v>0</v>
      </c>
      <c r="C7994" s="22">
        <f>'Previous Trades Import_OMS Quer'!C7994</f>
        <v>0</v>
      </c>
      <c r="D7994">
        <f>'Previous Trades Import_OMS Quer'!D7994</f>
        <v>0</v>
      </c>
      <c r="E7994" s="22">
        <f>'Previous Trades Import_OMS Quer'!E7994</f>
        <v>0</v>
      </c>
      <c r="F7994">
        <f>'Previous Trades Import_OMS Quer'!F7994</f>
        <v>0</v>
      </c>
      <c r="G7994">
        <f>'Previous Trades Import_OMS Quer'!G7994</f>
        <v>0</v>
      </c>
      <c r="H7994">
        <f>'Previous Trades Import_OMS Quer'!H7994</f>
        <v>0</v>
      </c>
      <c r="I7994">
        <f>'Previous Trades Import_OMS Quer'!I7994</f>
        <v>0</v>
      </c>
      <c r="J7994">
        <f>'Previous Trades Import_OMS Quer'!J7994</f>
        <v>0</v>
      </c>
      <c r="K7994">
        <f>'Previous Trades Import_OMS Quer'!K7994</f>
        <v>0</v>
      </c>
      <c r="L7994">
        <f>'Previous Trades Import_OMS Quer'!L7994</f>
        <v>0</v>
      </c>
      <c r="M7994">
        <f>'Previous Trades Import_OMS Quer'!M7994</f>
        <v>0</v>
      </c>
      <c r="N7994">
        <f>'Previous Trades Import_OMS Quer'!N7994</f>
        <v>0</v>
      </c>
      <c r="O7994" t="str">
        <f>CLEAN('Previous Trades Import_OMS Quer'!O7994)</f>
        <v/>
      </c>
      <c r="Q7994" s="25">
        <f t="shared" si="248"/>
        <v>0</v>
      </c>
      <c r="R7994" s="25" t="e">
        <f>VLOOKUP(O7994,'Currency Balance'!$O$3:$Q$32,3,0)</f>
        <v>#N/A</v>
      </c>
      <c r="S7994" t="e">
        <f t="shared" si="249"/>
        <v>#N/A</v>
      </c>
    </row>
    <row r="7995" spans="1:19">
      <c r="A7995">
        <f>'Previous Trades Import_OMS Quer'!A7995</f>
        <v>0</v>
      </c>
      <c r="B7995">
        <f>'Previous Trades Import_OMS Quer'!B7995</f>
        <v>0</v>
      </c>
      <c r="C7995" s="22">
        <f>'Previous Trades Import_OMS Quer'!C7995</f>
        <v>0</v>
      </c>
      <c r="D7995">
        <f>'Previous Trades Import_OMS Quer'!D7995</f>
        <v>0</v>
      </c>
      <c r="E7995" s="22">
        <f>'Previous Trades Import_OMS Quer'!E7995</f>
        <v>0</v>
      </c>
      <c r="F7995">
        <f>'Previous Trades Import_OMS Quer'!F7995</f>
        <v>0</v>
      </c>
      <c r="G7995">
        <f>'Previous Trades Import_OMS Quer'!G7995</f>
        <v>0</v>
      </c>
      <c r="H7995">
        <f>'Previous Trades Import_OMS Quer'!H7995</f>
        <v>0</v>
      </c>
      <c r="I7995">
        <f>'Previous Trades Import_OMS Quer'!I7995</f>
        <v>0</v>
      </c>
      <c r="J7995">
        <f>'Previous Trades Import_OMS Quer'!J7995</f>
        <v>0</v>
      </c>
      <c r="K7995">
        <f>'Previous Trades Import_OMS Quer'!K7995</f>
        <v>0</v>
      </c>
      <c r="L7995">
        <f>'Previous Trades Import_OMS Quer'!L7995</f>
        <v>0</v>
      </c>
      <c r="M7995">
        <f>'Previous Trades Import_OMS Quer'!M7995</f>
        <v>0</v>
      </c>
      <c r="N7995">
        <f>'Previous Trades Import_OMS Quer'!N7995</f>
        <v>0</v>
      </c>
      <c r="O7995" t="str">
        <f>CLEAN('Previous Trades Import_OMS Quer'!O7995)</f>
        <v/>
      </c>
      <c r="Q7995" s="25">
        <f t="shared" si="248"/>
        <v>0</v>
      </c>
      <c r="R7995" s="25" t="e">
        <f>VLOOKUP(O7995,'Currency Balance'!$O$3:$Q$32,3,0)</f>
        <v>#N/A</v>
      </c>
      <c r="S7995" t="e">
        <f t="shared" si="249"/>
        <v>#N/A</v>
      </c>
    </row>
    <row r="7996" spans="1:19">
      <c r="A7996">
        <f>'Previous Trades Import_OMS Quer'!A7996</f>
        <v>0</v>
      </c>
      <c r="B7996">
        <f>'Previous Trades Import_OMS Quer'!B7996</f>
        <v>0</v>
      </c>
      <c r="C7996" s="22">
        <f>'Previous Trades Import_OMS Quer'!C7996</f>
        <v>0</v>
      </c>
      <c r="D7996">
        <f>'Previous Trades Import_OMS Quer'!D7996</f>
        <v>0</v>
      </c>
      <c r="E7996" s="22">
        <f>'Previous Trades Import_OMS Quer'!E7996</f>
        <v>0</v>
      </c>
      <c r="F7996">
        <f>'Previous Trades Import_OMS Quer'!F7996</f>
        <v>0</v>
      </c>
      <c r="G7996">
        <f>'Previous Trades Import_OMS Quer'!G7996</f>
        <v>0</v>
      </c>
      <c r="H7996">
        <f>'Previous Trades Import_OMS Quer'!H7996</f>
        <v>0</v>
      </c>
      <c r="I7996">
        <f>'Previous Trades Import_OMS Quer'!I7996</f>
        <v>0</v>
      </c>
      <c r="J7996">
        <f>'Previous Trades Import_OMS Quer'!J7996</f>
        <v>0</v>
      </c>
      <c r="K7996">
        <f>'Previous Trades Import_OMS Quer'!K7996</f>
        <v>0</v>
      </c>
      <c r="L7996">
        <f>'Previous Trades Import_OMS Quer'!L7996</f>
        <v>0</v>
      </c>
      <c r="M7996">
        <f>'Previous Trades Import_OMS Quer'!M7996</f>
        <v>0</v>
      </c>
      <c r="N7996">
        <f>'Previous Trades Import_OMS Quer'!N7996</f>
        <v>0</v>
      </c>
      <c r="O7996" t="str">
        <f>CLEAN('Previous Trades Import_OMS Quer'!O7996)</f>
        <v/>
      </c>
      <c r="Q7996" s="25">
        <f t="shared" si="248"/>
        <v>0</v>
      </c>
      <c r="R7996" s="25" t="e">
        <f>VLOOKUP(O7996,'Currency Balance'!$O$3:$Q$32,3,0)</f>
        <v>#N/A</v>
      </c>
      <c r="S7996" t="e">
        <f t="shared" si="249"/>
        <v>#N/A</v>
      </c>
    </row>
    <row r="7997" spans="1:19">
      <c r="A7997">
        <f>'Previous Trades Import_OMS Quer'!A7997</f>
        <v>0</v>
      </c>
      <c r="B7997">
        <f>'Previous Trades Import_OMS Quer'!B7997</f>
        <v>0</v>
      </c>
      <c r="C7997" s="22">
        <f>'Previous Trades Import_OMS Quer'!C7997</f>
        <v>0</v>
      </c>
      <c r="D7997">
        <f>'Previous Trades Import_OMS Quer'!D7997</f>
        <v>0</v>
      </c>
      <c r="E7997" s="22">
        <f>'Previous Trades Import_OMS Quer'!E7997</f>
        <v>0</v>
      </c>
      <c r="F7997">
        <f>'Previous Trades Import_OMS Quer'!F7997</f>
        <v>0</v>
      </c>
      <c r="G7997">
        <f>'Previous Trades Import_OMS Quer'!G7997</f>
        <v>0</v>
      </c>
      <c r="H7997">
        <f>'Previous Trades Import_OMS Quer'!H7997</f>
        <v>0</v>
      </c>
      <c r="I7997">
        <f>'Previous Trades Import_OMS Quer'!I7997</f>
        <v>0</v>
      </c>
      <c r="J7997">
        <f>'Previous Trades Import_OMS Quer'!J7997</f>
        <v>0</v>
      </c>
      <c r="K7997">
        <f>'Previous Trades Import_OMS Quer'!K7997</f>
        <v>0</v>
      </c>
      <c r="L7997">
        <f>'Previous Trades Import_OMS Quer'!L7997</f>
        <v>0</v>
      </c>
      <c r="M7997">
        <f>'Previous Trades Import_OMS Quer'!M7997</f>
        <v>0</v>
      </c>
      <c r="N7997">
        <f>'Previous Trades Import_OMS Quer'!N7997</f>
        <v>0</v>
      </c>
      <c r="O7997" t="str">
        <f>CLEAN('Previous Trades Import_OMS Quer'!O7997)</f>
        <v/>
      </c>
      <c r="Q7997" s="25">
        <f t="shared" si="248"/>
        <v>0</v>
      </c>
      <c r="R7997" s="25" t="e">
        <f>VLOOKUP(O7997,'Currency Balance'!$O$3:$Q$32,3,0)</f>
        <v>#N/A</v>
      </c>
      <c r="S7997" t="e">
        <f t="shared" si="249"/>
        <v>#N/A</v>
      </c>
    </row>
    <row r="7998" spans="1:19">
      <c r="A7998">
        <f>'Previous Trades Import_OMS Quer'!A7998</f>
        <v>0</v>
      </c>
      <c r="B7998">
        <f>'Previous Trades Import_OMS Quer'!B7998</f>
        <v>0</v>
      </c>
      <c r="C7998" s="22">
        <f>'Previous Trades Import_OMS Quer'!C7998</f>
        <v>0</v>
      </c>
      <c r="D7998">
        <f>'Previous Trades Import_OMS Quer'!D7998</f>
        <v>0</v>
      </c>
      <c r="E7998" s="22">
        <f>'Previous Trades Import_OMS Quer'!E7998</f>
        <v>0</v>
      </c>
      <c r="F7998">
        <f>'Previous Trades Import_OMS Quer'!F7998</f>
        <v>0</v>
      </c>
      <c r="G7998">
        <f>'Previous Trades Import_OMS Quer'!G7998</f>
        <v>0</v>
      </c>
      <c r="H7998">
        <f>'Previous Trades Import_OMS Quer'!H7998</f>
        <v>0</v>
      </c>
      <c r="I7998">
        <f>'Previous Trades Import_OMS Quer'!I7998</f>
        <v>0</v>
      </c>
      <c r="J7998">
        <f>'Previous Trades Import_OMS Quer'!J7998</f>
        <v>0</v>
      </c>
      <c r="K7998">
        <f>'Previous Trades Import_OMS Quer'!K7998</f>
        <v>0</v>
      </c>
      <c r="L7998">
        <f>'Previous Trades Import_OMS Quer'!L7998</f>
        <v>0</v>
      </c>
      <c r="M7998">
        <f>'Previous Trades Import_OMS Quer'!M7998</f>
        <v>0</v>
      </c>
      <c r="N7998">
        <f>'Previous Trades Import_OMS Quer'!N7998</f>
        <v>0</v>
      </c>
      <c r="O7998" t="str">
        <f>CLEAN('Previous Trades Import_OMS Quer'!O7998)</f>
        <v/>
      </c>
      <c r="Q7998" s="25">
        <f t="shared" si="248"/>
        <v>0</v>
      </c>
      <c r="R7998" s="25" t="e">
        <f>VLOOKUP(O7998,'Currency Balance'!$O$3:$Q$32,3,0)</f>
        <v>#N/A</v>
      </c>
      <c r="S7998" t="e">
        <f t="shared" si="249"/>
        <v>#N/A</v>
      </c>
    </row>
    <row r="7999" spans="1:19">
      <c r="A7999">
        <f>'Previous Trades Import_OMS Quer'!A7999</f>
        <v>0</v>
      </c>
      <c r="B7999">
        <f>'Previous Trades Import_OMS Quer'!B7999</f>
        <v>0</v>
      </c>
      <c r="C7999" s="22">
        <f>'Previous Trades Import_OMS Quer'!C7999</f>
        <v>0</v>
      </c>
      <c r="D7999">
        <f>'Previous Trades Import_OMS Quer'!D7999</f>
        <v>0</v>
      </c>
      <c r="E7999" s="22">
        <f>'Previous Trades Import_OMS Quer'!E7999</f>
        <v>0</v>
      </c>
      <c r="F7999">
        <f>'Previous Trades Import_OMS Quer'!F7999</f>
        <v>0</v>
      </c>
      <c r="G7999">
        <f>'Previous Trades Import_OMS Quer'!G7999</f>
        <v>0</v>
      </c>
      <c r="H7999">
        <f>'Previous Trades Import_OMS Quer'!H7999</f>
        <v>0</v>
      </c>
      <c r="I7999">
        <f>'Previous Trades Import_OMS Quer'!I7999</f>
        <v>0</v>
      </c>
      <c r="J7999">
        <f>'Previous Trades Import_OMS Quer'!J7999</f>
        <v>0</v>
      </c>
      <c r="K7999">
        <f>'Previous Trades Import_OMS Quer'!K7999</f>
        <v>0</v>
      </c>
      <c r="L7999">
        <f>'Previous Trades Import_OMS Quer'!L7999</f>
        <v>0</v>
      </c>
      <c r="M7999">
        <f>'Previous Trades Import_OMS Quer'!M7999</f>
        <v>0</v>
      </c>
      <c r="N7999">
        <f>'Previous Trades Import_OMS Quer'!N7999</f>
        <v>0</v>
      </c>
      <c r="O7999" t="str">
        <f>CLEAN('Previous Trades Import_OMS Quer'!O7999)</f>
        <v/>
      </c>
      <c r="Q7999" s="25">
        <f t="shared" si="248"/>
        <v>0</v>
      </c>
      <c r="R7999" s="25" t="e">
        <f>VLOOKUP(O7999,'Currency Balance'!$O$3:$Q$32,3,0)</f>
        <v>#N/A</v>
      </c>
      <c r="S7999" t="e">
        <f t="shared" si="249"/>
        <v>#N/A</v>
      </c>
    </row>
    <row r="8000" spans="1:19">
      <c r="A8000">
        <f>'Previous Trades Import_OMS Quer'!A8000</f>
        <v>0</v>
      </c>
      <c r="B8000">
        <f>'Previous Trades Import_OMS Quer'!B8000</f>
        <v>0</v>
      </c>
      <c r="C8000" s="22">
        <f>'Previous Trades Import_OMS Quer'!C8000</f>
        <v>0</v>
      </c>
      <c r="D8000">
        <f>'Previous Trades Import_OMS Quer'!D8000</f>
        <v>0</v>
      </c>
      <c r="E8000" s="22">
        <f>'Previous Trades Import_OMS Quer'!E8000</f>
        <v>0</v>
      </c>
      <c r="F8000">
        <f>'Previous Trades Import_OMS Quer'!F8000</f>
        <v>0</v>
      </c>
      <c r="G8000">
        <f>'Previous Trades Import_OMS Quer'!G8000</f>
        <v>0</v>
      </c>
      <c r="H8000">
        <f>'Previous Trades Import_OMS Quer'!H8000</f>
        <v>0</v>
      </c>
      <c r="I8000">
        <f>'Previous Trades Import_OMS Quer'!I8000</f>
        <v>0</v>
      </c>
      <c r="J8000">
        <f>'Previous Trades Import_OMS Quer'!J8000</f>
        <v>0</v>
      </c>
      <c r="K8000">
        <f>'Previous Trades Import_OMS Quer'!K8000</f>
        <v>0</v>
      </c>
      <c r="L8000">
        <f>'Previous Trades Import_OMS Quer'!L8000</f>
        <v>0</v>
      </c>
      <c r="M8000">
        <f>'Previous Trades Import_OMS Quer'!M8000</f>
        <v>0</v>
      </c>
      <c r="N8000">
        <f>'Previous Trades Import_OMS Quer'!N8000</f>
        <v>0</v>
      </c>
      <c r="O8000" t="str">
        <f>CLEAN('Previous Trades Import_OMS Quer'!O8000)</f>
        <v/>
      </c>
      <c r="Q8000" s="25">
        <f t="shared" si="248"/>
        <v>0</v>
      </c>
      <c r="R8000" s="25" t="e">
        <f>VLOOKUP(O8000,'Currency Balance'!$O$3:$Q$32,3,0)</f>
        <v>#N/A</v>
      </c>
      <c r="S8000" t="e">
        <f t="shared" si="249"/>
        <v>#N/A</v>
      </c>
    </row>
    <row r="8001" spans="1:19">
      <c r="A8001">
        <f>'Previous Trades Import_OMS Quer'!A8001</f>
        <v>0</v>
      </c>
      <c r="B8001">
        <f>'Previous Trades Import_OMS Quer'!B8001</f>
        <v>0</v>
      </c>
      <c r="C8001" s="22">
        <f>'Previous Trades Import_OMS Quer'!C8001</f>
        <v>0</v>
      </c>
      <c r="D8001">
        <f>'Previous Trades Import_OMS Quer'!D8001</f>
        <v>0</v>
      </c>
      <c r="E8001" s="22">
        <f>'Previous Trades Import_OMS Quer'!E8001</f>
        <v>0</v>
      </c>
      <c r="F8001">
        <f>'Previous Trades Import_OMS Quer'!F8001</f>
        <v>0</v>
      </c>
      <c r="G8001">
        <f>'Previous Trades Import_OMS Quer'!G8001</f>
        <v>0</v>
      </c>
      <c r="H8001">
        <f>'Previous Trades Import_OMS Quer'!H8001</f>
        <v>0</v>
      </c>
      <c r="I8001">
        <f>'Previous Trades Import_OMS Quer'!I8001</f>
        <v>0</v>
      </c>
      <c r="J8001">
        <f>'Previous Trades Import_OMS Quer'!J8001</f>
        <v>0</v>
      </c>
      <c r="K8001">
        <f>'Previous Trades Import_OMS Quer'!K8001</f>
        <v>0</v>
      </c>
      <c r="L8001">
        <f>'Previous Trades Import_OMS Quer'!L8001</f>
        <v>0</v>
      </c>
      <c r="M8001">
        <f>'Previous Trades Import_OMS Quer'!M8001</f>
        <v>0</v>
      </c>
      <c r="N8001">
        <f>'Previous Trades Import_OMS Quer'!N8001</f>
        <v>0</v>
      </c>
      <c r="O8001" t="str">
        <f>CLEAN('Previous Trades Import_OMS Quer'!O8001)</f>
        <v/>
      </c>
      <c r="Q8001" s="25">
        <f t="shared" si="248"/>
        <v>0</v>
      </c>
      <c r="R8001" s="25" t="e">
        <f>VLOOKUP(O8001,'Currency Balance'!$O$3:$Q$32,3,0)</f>
        <v>#N/A</v>
      </c>
      <c r="S8001" t="e">
        <f t="shared" si="249"/>
        <v>#N/A</v>
      </c>
    </row>
    <row r="8002" spans="1:19">
      <c r="A8002">
        <f>'Previous Trades Import_OMS Quer'!A8002</f>
        <v>0</v>
      </c>
      <c r="B8002">
        <f>'Previous Trades Import_OMS Quer'!B8002</f>
        <v>0</v>
      </c>
      <c r="C8002" s="22">
        <f>'Previous Trades Import_OMS Quer'!C8002</f>
        <v>0</v>
      </c>
      <c r="D8002">
        <f>'Previous Trades Import_OMS Quer'!D8002</f>
        <v>0</v>
      </c>
      <c r="E8002" s="22">
        <f>'Previous Trades Import_OMS Quer'!E8002</f>
        <v>0</v>
      </c>
      <c r="F8002">
        <f>'Previous Trades Import_OMS Quer'!F8002</f>
        <v>0</v>
      </c>
      <c r="G8002">
        <f>'Previous Trades Import_OMS Quer'!G8002</f>
        <v>0</v>
      </c>
      <c r="H8002">
        <f>'Previous Trades Import_OMS Quer'!H8002</f>
        <v>0</v>
      </c>
      <c r="I8002">
        <f>'Previous Trades Import_OMS Quer'!I8002</f>
        <v>0</v>
      </c>
      <c r="J8002">
        <f>'Previous Trades Import_OMS Quer'!J8002</f>
        <v>0</v>
      </c>
      <c r="K8002">
        <f>'Previous Trades Import_OMS Quer'!K8002</f>
        <v>0</v>
      </c>
      <c r="L8002">
        <f>'Previous Trades Import_OMS Quer'!L8002</f>
        <v>0</v>
      </c>
      <c r="M8002">
        <f>'Previous Trades Import_OMS Quer'!M8002</f>
        <v>0</v>
      </c>
      <c r="N8002">
        <f>'Previous Trades Import_OMS Quer'!N8002</f>
        <v>0</v>
      </c>
      <c r="O8002" t="str">
        <f>CLEAN('Previous Trades Import_OMS Quer'!O8002)</f>
        <v/>
      </c>
      <c r="Q8002" s="25">
        <f t="shared" ref="Q8002:Q8065" si="250">IF(G8002="sell",M8002,-M8002)</f>
        <v>0</v>
      </c>
      <c r="R8002" s="25" t="e">
        <f>VLOOKUP(O8002,'Currency Balance'!$O$3:$Q$32,3,0)</f>
        <v>#N/A</v>
      </c>
      <c r="S8002" t="e">
        <f t="shared" ref="S8002:S8065" si="251">Q8002/R8002</f>
        <v>#N/A</v>
      </c>
    </row>
    <row r="8003" spans="1:19">
      <c r="A8003">
        <f>'Previous Trades Import_OMS Quer'!A8003</f>
        <v>0</v>
      </c>
      <c r="B8003">
        <f>'Previous Trades Import_OMS Quer'!B8003</f>
        <v>0</v>
      </c>
      <c r="C8003" s="22">
        <f>'Previous Trades Import_OMS Quer'!C8003</f>
        <v>0</v>
      </c>
      <c r="D8003">
        <f>'Previous Trades Import_OMS Quer'!D8003</f>
        <v>0</v>
      </c>
      <c r="E8003" s="22">
        <f>'Previous Trades Import_OMS Quer'!E8003</f>
        <v>0</v>
      </c>
      <c r="F8003">
        <f>'Previous Trades Import_OMS Quer'!F8003</f>
        <v>0</v>
      </c>
      <c r="G8003">
        <f>'Previous Trades Import_OMS Quer'!G8003</f>
        <v>0</v>
      </c>
      <c r="H8003">
        <f>'Previous Trades Import_OMS Quer'!H8003</f>
        <v>0</v>
      </c>
      <c r="I8003">
        <f>'Previous Trades Import_OMS Quer'!I8003</f>
        <v>0</v>
      </c>
      <c r="J8003">
        <f>'Previous Trades Import_OMS Quer'!J8003</f>
        <v>0</v>
      </c>
      <c r="K8003">
        <f>'Previous Trades Import_OMS Quer'!K8003</f>
        <v>0</v>
      </c>
      <c r="L8003">
        <f>'Previous Trades Import_OMS Quer'!L8003</f>
        <v>0</v>
      </c>
      <c r="M8003">
        <f>'Previous Trades Import_OMS Quer'!M8003</f>
        <v>0</v>
      </c>
      <c r="N8003">
        <f>'Previous Trades Import_OMS Quer'!N8003</f>
        <v>0</v>
      </c>
      <c r="O8003" t="str">
        <f>CLEAN('Previous Trades Import_OMS Quer'!O8003)</f>
        <v/>
      </c>
      <c r="Q8003" s="25">
        <f t="shared" si="250"/>
        <v>0</v>
      </c>
      <c r="R8003" s="25" t="e">
        <f>VLOOKUP(O8003,'Currency Balance'!$O$3:$Q$32,3,0)</f>
        <v>#N/A</v>
      </c>
      <c r="S8003" t="e">
        <f t="shared" si="251"/>
        <v>#N/A</v>
      </c>
    </row>
    <row r="8004" spans="1:19">
      <c r="A8004">
        <f>'Previous Trades Import_OMS Quer'!A8004</f>
        <v>0</v>
      </c>
      <c r="B8004">
        <f>'Previous Trades Import_OMS Quer'!B8004</f>
        <v>0</v>
      </c>
      <c r="C8004" s="22">
        <f>'Previous Trades Import_OMS Quer'!C8004</f>
        <v>0</v>
      </c>
      <c r="D8004">
        <f>'Previous Trades Import_OMS Quer'!D8004</f>
        <v>0</v>
      </c>
      <c r="E8004" s="22">
        <f>'Previous Trades Import_OMS Quer'!E8004</f>
        <v>0</v>
      </c>
      <c r="F8004">
        <f>'Previous Trades Import_OMS Quer'!F8004</f>
        <v>0</v>
      </c>
      <c r="G8004">
        <f>'Previous Trades Import_OMS Quer'!G8004</f>
        <v>0</v>
      </c>
      <c r="H8004">
        <f>'Previous Trades Import_OMS Quer'!H8004</f>
        <v>0</v>
      </c>
      <c r="I8004">
        <f>'Previous Trades Import_OMS Quer'!I8004</f>
        <v>0</v>
      </c>
      <c r="J8004">
        <f>'Previous Trades Import_OMS Quer'!J8004</f>
        <v>0</v>
      </c>
      <c r="K8004">
        <f>'Previous Trades Import_OMS Quer'!K8004</f>
        <v>0</v>
      </c>
      <c r="L8004">
        <f>'Previous Trades Import_OMS Quer'!L8004</f>
        <v>0</v>
      </c>
      <c r="M8004">
        <f>'Previous Trades Import_OMS Quer'!M8004</f>
        <v>0</v>
      </c>
      <c r="N8004">
        <f>'Previous Trades Import_OMS Quer'!N8004</f>
        <v>0</v>
      </c>
      <c r="O8004" t="str">
        <f>CLEAN('Previous Trades Import_OMS Quer'!O8004)</f>
        <v/>
      </c>
      <c r="Q8004" s="25">
        <f t="shared" si="250"/>
        <v>0</v>
      </c>
      <c r="R8004" s="25" t="e">
        <f>VLOOKUP(O8004,'Currency Balance'!$O$3:$Q$32,3,0)</f>
        <v>#N/A</v>
      </c>
      <c r="S8004" t="e">
        <f t="shared" si="251"/>
        <v>#N/A</v>
      </c>
    </row>
    <row r="8005" spans="1:19">
      <c r="A8005">
        <f>'Previous Trades Import_OMS Quer'!A8005</f>
        <v>0</v>
      </c>
      <c r="B8005">
        <f>'Previous Trades Import_OMS Quer'!B8005</f>
        <v>0</v>
      </c>
      <c r="C8005" s="22">
        <f>'Previous Trades Import_OMS Quer'!C8005</f>
        <v>0</v>
      </c>
      <c r="D8005">
        <f>'Previous Trades Import_OMS Quer'!D8005</f>
        <v>0</v>
      </c>
      <c r="E8005" s="22">
        <f>'Previous Trades Import_OMS Quer'!E8005</f>
        <v>0</v>
      </c>
      <c r="F8005">
        <f>'Previous Trades Import_OMS Quer'!F8005</f>
        <v>0</v>
      </c>
      <c r="G8005">
        <f>'Previous Trades Import_OMS Quer'!G8005</f>
        <v>0</v>
      </c>
      <c r="H8005">
        <f>'Previous Trades Import_OMS Quer'!H8005</f>
        <v>0</v>
      </c>
      <c r="I8005">
        <f>'Previous Trades Import_OMS Quer'!I8005</f>
        <v>0</v>
      </c>
      <c r="J8005">
        <f>'Previous Trades Import_OMS Quer'!J8005</f>
        <v>0</v>
      </c>
      <c r="K8005">
        <f>'Previous Trades Import_OMS Quer'!K8005</f>
        <v>0</v>
      </c>
      <c r="L8005">
        <f>'Previous Trades Import_OMS Quer'!L8005</f>
        <v>0</v>
      </c>
      <c r="M8005">
        <f>'Previous Trades Import_OMS Quer'!M8005</f>
        <v>0</v>
      </c>
      <c r="N8005">
        <f>'Previous Trades Import_OMS Quer'!N8005</f>
        <v>0</v>
      </c>
      <c r="O8005" t="str">
        <f>CLEAN('Previous Trades Import_OMS Quer'!O8005)</f>
        <v/>
      </c>
      <c r="Q8005" s="25">
        <f t="shared" si="250"/>
        <v>0</v>
      </c>
      <c r="R8005" s="25" t="e">
        <f>VLOOKUP(O8005,'Currency Balance'!$O$3:$Q$32,3,0)</f>
        <v>#N/A</v>
      </c>
      <c r="S8005" t="e">
        <f t="shared" si="251"/>
        <v>#N/A</v>
      </c>
    </row>
    <row r="8006" spans="1:19">
      <c r="A8006">
        <f>'Previous Trades Import_OMS Quer'!A8006</f>
        <v>0</v>
      </c>
      <c r="B8006">
        <f>'Previous Trades Import_OMS Quer'!B8006</f>
        <v>0</v>
      </c>
      <c r="C8006" s="22">
        <f>'Previous Trades Import_OMS Quer'!C8006</f>
        <v>0</v>
      </c>
      <c r="D8006">
        <f>'Previous Trades Import_OMS Quer'!D8006</f>
        <v>0</v>
      </c>
      <c r="E8006" s="22">
        <f>'Previous Trades Import_OMS Quer'!E8006</f>
        <v>0</v>
      </c>
      <c r="F8006">
        <f>'Previous Trades Import_OMS Quer'!F8006</f>
        <v>0</v>
      </c>
      <c r="G8006">
        <f>'Previous Trades Import_OMS Quer'!G8006</f>
        <v>0</v>
      </c>
      <c r="H8006">
        <f>'Previous Trades Import_OMS Quer'!H8006</f>
        <v>0</v>
      </c>
      <c r="I8006">
        <f>'Previous Trades Import_OMS Quer'!I8006</f>
        <v>0</v>
      </c>
      <c r="J8006">
        <f>'Previous Trades Import_OMS Quer'!J8006</f>
        <v>0</v>
      </c>
      <c r="K8006">
        <f>'Previous Trades Import_OMS Quer'!K8006</f>
        <v>0</v>
      </c>
      <c r="L8006">
        <f>'Previous Trades Import_OMS Quer'!L8006</f>
        <v>0</v>
      </c>
      <c r="M8006">
        <f>'Previous Trades Import_OMS Quer'!M8006</f>
        <v>0</v>
      </c>
      <c r="N8006">
        <f>'Previous Trades Import_OMS Quer'!N8006</f>
        <v>0</v>
      </c>
      <c r="O8006" t="str">
        <f>CLEAN('Previous Trades Import_OMS Quer'!O8006)</f>
        <v/>
      </c>
      <c r="Q8006" s="25">
        <f t="shared" si="250"/>
        <v>0</v>
      </c>
      <c r="R8006" s="25" t="e">
        <f>VLOOKUP(O8006,'Currency Balance'!$O$3:$Q$32,3,0)</f>
        <v>#N/A</v>
      </c>
      <c r="S8006" t="e">
        <f t="shared" si="251"/>
        <v>#N/A</v>
      </c>
    </row>
    <row r="8007" spans="1:19">
      <c r="A8007">
        <f>'Previous Trades Import_OMS Quer'!A8007</f>
        <v>0</v>
      </c>
      <c r="B8007">
        <f>'Previous Trades Import_OMS Quer'!B8007</f>
        <v>0</v>
      </c>
      <c r="C8007" s="22">
        <f>'Previous Trades Import_OMS Quer'!C8007</f>
        <v>0</v>
      </c>
      <c r="D8007">
        <f>'Previous Trades Import_OMS Quer'!D8007</f>
        <v>0</v>
      </c>
      <c r="E8007" s="22">
        <f>'Previous Trades Import_OMS Quer'!E8007</f>
        <v>0</v>
      </c>
      <c r="F8007">
        <f>'Previous Trades Import_OMS Quer'!F8007</f>
        <v>0</v>
      </c>
      <c r="G8007">
        <f>'Previous Trades Import_OMS Quer'!G8007</f>
        <v>0</v>
      </c>
      <c r="H8007">
        <f>'Previous Trades Import_OMS Quer'!H8007</f>
        <v>0</v>
      </c>
      <c r="I8007">
        <f>'Previous Trades Import_OMS Quer'!I8007</f>
        <v>0</v>
      </c>
      <c r="J8007">
        <f>'Previous Trades Import_OMS Quer'!J8007</f>
        <v>0</v>
      </c>
      <c r="K8007">
        <f>'Previous Trades Import_OMS Quer'!K8007</f>
        <v>0</v>
      </c>
      <c r="L8007">
        <f>'Previous Trades Import_OMS Quer'!L8007</f>
        <v>0</v>
      </c>
      <c r="M8007">
        <f>'Previous Trades Import_OMS Quer'!M8007</f>
        <v>0</v>
      </c>
      <c r="N8007">
        <f>'Previous Trades Import_OMS Quer'!N8007</f>
        <v>0</v>
      </c>
      <c r="O8007" t="str">
        <f>CLEAN('Previous Trades Import_OMS Quer'!O8007)</f>
        <v/>
      </c>
      <c r="Q8007" s="25">
        <f t="shared" si="250"/>
        <v>0</v>
      </c>
      <c r="R8007" s="25" t="e">
        <f>VLOOKUP(O8007,'Currency Balance'!$O$3:$Q$32,3,0)</f>
        <v>#N/A</v>
      </c>
      <c r="S8007" t="e">
        <f t="shared" si="251"/>
        <v>#N/A</v>
      </c>
    </row>
    <row r="8008" spans="1:19">
      <c r="A8008">
        <f>'Previous Trades Import_OMS Quer'!A8008</f>
        <v>0</v>
      </c>
      <c r="B8008">
        <f>'Previous Trades Import_OMS Quer'!B8008</f>
        <v>0</v>
      </c>
      <c r="C8008" s="22">
        <f>'Previous Trades Import_OMS Quer'!C8008</f>
        <v>0</v>
      </c>
      <c r="D8008">
        <f>'Previous Trades Import_OMS Quer'!D8008</f>
        <v>0</v>
      </c>
      <c r="E8008" s="22">
        <f>'Previous Trades Import_OMS Quer'!E8008</f>
        <v>0</v>
      </c>
      <c r="F8008">
        <f>'Previous Trades Import_OMS Quer'!F8008</f>
        <v>0</v>
      </c>
      <c r="G8008">
        <f>'Previous Trades Import_OMS Quer'!G8008</f>
        <v>0</v>
      </c>
      <c r="H8008">
        <f>'Previous Trades Import_OMS Quer'!H8008</f>
        <v>0</v>
      </c>
      <c r="I8008">
        <f>'Previous Trades Import_OMS Quer'!I8008</f>
        <v>0</v>
      </c>
      <c r="J8008">
        <f>'Previous Trades Import_OMS Quer'!J8008</f>
        <v>0</v>
      </c>
      <c r="K8008">
        <f>'Previous Trades Import_OMS Quer'!K8008</f>
        <v>0</v>
      </c>
      <c r="L8008">
        <f>'Previous Trades Import_OMS Quer'!L8008</f>
        <v>0</v>
      </c>
      <c r="M8008">
        <f>'Previous Trades Import_OMS Quer'!M8008</f>
        <v>0</v>
      </c>
      <c r="N8008">
        <f>'Previous Trades Import_OMS Quer'!N8008</f>
        <v>0</v>
      </c>
      <c r="O8008" t="str">
        <f>CLEAN('Previous Trades Import_OMS Quer'!O8008)</f>
        <v/>
      </c>
      <c r="Q8008" s="25">
        <f t="shared" si="250"/>
        <v>0</v>
      </c>
      <c r="R8008" s="25" t="e">
        <f>VLOOKUP(O8008,'Currency Balance'!$O$3:$Q$32,3,0)</f>
        <v>#N/A</v>
      </c>
      <c r="S8008" t="e">
        <f t="shared" si="251"/>
        <v>#N/A</v>
      </c>
    </row>
    <row r="8009" spans="1:19">
      <c r="A8009">
        <f>'Previous Trades Import_OMS Quer'!A8009</f>
        <v>0</v>
      </c>
      <c r="B8009">
        <f>'Previous Trades Import_OMS Quer'!B8009</f>
        <v>0</v>
      </c>
      <c r="C8009" s="22">
        <f>'Previous Trades Import_OMS Quer'!C8009</f>
        <v>0</v>
      </c>
      <c r="D8009">
        <f>'Previous Trades Import_OMS Quer'!D8009</f>
        <v>0</v>
      </c>
      <c r="E8009" s="22">
        <f>'Previous Trades Import_OMS Quer'!E8009</f>
        <v>0</v>
      </c>
      <c r="F8009">
        <f>'Previous Trades Import_OMS Quer'!F8009</f>
        <v>0</v>
      </c>
      <c r="G8009">
        <f>'Previous Trades Import_OMS Quer'!G8009</f>
        <v>0</v>
      </c>
      <c r="H8009">
        <f>'Previous Trades Import_OMS Quer'!H8009</f>
        <v>0</v>
      </c>
      <c r="I8009">
        <f>'Previous Trades Import_OMS Quer'!I8009</f>
        <v>0</v>
      </c>
      <c r="J8009">
        <f>'Previous Trades Import_OMS Quer'!J8009</f>
        <v>0</v>
      </c>
      <c r="K8009">
        <f>'Previous Trades Import_OMS Quer'!K8009</f>
        <v>0</v>
      </c>
      <c r="L8009">
        <f>'Previous Trades Import_OMS Quer'!L8009</f>
        <v>0</v>
      </c>
      <c r="M8009">
        <f>'Previous Trades Import_OMS Quer'!M8009</f>
        <v>0</v>
      </c>
      <c r="N8009">
        <f>'Previous Trades Import_OMS Quer'!N8009</f>
        <v>0</v>
      </c>
      <c r="O8009" t="str">
        <f>CLEAN('Previous Trades Import_OMS Quer'!O8009)</f>
        <v/>
      </c>
      <c r="Q8009" s="25">
        <f t="shared" si="250"/>
        <v>0</v>
      </c>
      <c r="R8009" s="25" t="e">
        <f>VLOOKUP(O8009,'Currency Balance'!$O$3:$Q$32,3,0)</f>
        <v>#N/A</v>
      </c>
      <c r="S8009" t="e">
        <f t="shared" si="251"/>
        <v>#N/A</v>
      </c>
    </row>
    <row r="8010" spans="1:19">
      <c r="A8010">
        <f>'Previous Trades Import_OMS Quer'!A8010</f>
        <v>0</v>
      </c>
      <c r="B8010">
        <f>'Previous Trades Import_OMS Quer'!B8010</f>
        <v>0</v>
      </c>
      <c r="C8010" s="22">
        <f>'Previous Trades Import_OMS Quer'!C8010</f>
        <v>0</v>
      </c>
      <c r="D8010">
        <f>'Previous Trades Import_OMS Quer'!D8010</f>
        <v>0</v>
      </c>
      <c r="E8010" s="22">
        <f>'Previous Trades Import_OMS Quer'!E8010</f>
        <v>0</v>
      </c>
      <c r="F8010">
        <f>'Previous Trades Import_OMS Quer'!F8010</f>
        <v>0</v>
      </c>
      <c r="G8010">
        <f>'Previous Trades Import_OMS Quer'!G8010</f>
        <v>0</v>
      </c>
      <c r="H8010">
        <f>'Previous Trades Import_OMS Quer'!H8010</f>
        <v>0</v>
      </c>
      <c r="I8010">
        <f>'Previous Trades Import_OMS Quer'!I8010</f>
        <v>0</v>
      </c>
      <c r="J8010">
        <f>'Previous Trades Import_OMS Quer'!J8010</f>
        <v>0</v>
      </c>
      <c r="K8010">
        <f>'Previous Trades Import_OMS Quer'!K8010</f>
        <v>0</v>
      </c>
      <c r="L8010">
        <f>'Previous Trades Import_OMS Quer'!L8010</f>
        <v>0</v>
      </c>
      <c r="M8010">
        <f>'Previous Trades Import_OMS Quer'!M8010</f>
        <v>0</v>
      </c>
      <c r="N8010">
        <f>'Previous Trades Import_OMS Quer'!N8010</f>
        <v>0</v>
      </c>
      <c r="O8010" t="str">
        <f>CLEAN('Previous Trades Import_OMS Quer'!O8010)</f>
        <v/>
      </c>
      <c r="Q8010" s="25">
        <f t="shared" si="250"/>
        <v>0</v>
      </c>
      <c r="R8010" s="25" t="e">
        <f>VLOOKUP(O8010,'Currency Balance'!$O$3:$Q$32,3,0)</f>
        <v>#N/A</v>
      </c>
      <c r="S8010" t="e">
        <f t="shared" si="251"/>
        <v>#N/A</v>
      </c>
    </row>
    <row r="8011" spans="1:19">
      <c r="A8011">
        <f>'Previous Trades Import_OMS Quer'!A8011</f>
        <v>0</v>
      </c>
      <c r="B8011">
        <f>'Previous Trades Import_OMS Quer'!B8011</f>
        <v>0</v>
      </c>
      <c r="C8011" s="22">
        <f>'Previous Trades Import_OMS Quer'!C8011</f>
        <v>0</v>
      </c>
      <c r="D8011">
        <f>'Previous Trades Import_OMS Quer'!D8011</f>
        <v>0</v>
      </c>
      <c r="E8011" s="22">
        <f>'Previous Trades Import_OMS Quer'!E8011</f>
        <v>0</v>
      </c>
      <c r="F8011">
        <f>'Previous Trades Import_OMS Quer'!F8011</f>
        <v>0</v>
      </c>
      <c r="G8011">
        <f>'Previous Trades Import_OMS Quer'!G8011</f>
        <v>0</v>
      </c>
      <c r="H8011">
        <f>'Previous Trades Import_OMS Quer'!H8011</f>
        <v>0</v>
      </c>
      <c r="I8011">
        <f>'Previous Trades Import_OMS Quer'!I8011</f>
        <v>0</v>
      </c>
      <c r="J8011">
        <f>'Previous Trades Import_OMS Quer'!J8011</f>
        <v>0</v>
      </c>
      <c r="K8011">
        <f>'Previous Trades Import_OMS Quer'!K8011</f>
        <v>0</v>
      </c>
      <c r="L8011">
        <f>'Previous Trades Import_OMS Quer'!L8011</f>
        <v>0</v>
      </c>
      <c r="M8011">
        <f>'Previous Trades Import_OMS Quer'!M8011</f>
        <v>0</v>
      </c>
      <c r="N8011">
        <f>'Previous Trades Import_OMS Quer'!N8011</f>
        <v>0</v>
      </c>
      <c r="O8011" t="str">
        <f>CLEAN('Previous Trades Import_OMS Quer'!O8011)</f>
        <v/>
      </c>
      <c r="Q8011" s="25">
        <f t="shared" si="250"/>
        <v>0</v>
      </c>
      <c r="R8011" s="25" t="e">
        <f>VLOOKUP(O8011,'Currency Balance'!$O$3:$Q$32,3,0)</f>
        <v>#N/A</v>
      </c>
      <c r="S8011" t="e">
        <f t="shared" si="251"/>
        <v>#N/A</v>
      </c>
    </row>
    <row r="8012" spans="1:19">
      <c r="A8012">
        <f>'Previous Trades Import_OMS Quer'!A8012</f>
        <v>0</v>
      </c>
      <c r="B8012">
        <f>'Previous Trades Import_OMS Quer'!B8012</f>
        <v>0</v>
      </c>
      <c r="C8012" s="22">
        <f>'Previous Trades Import_OMS Quer'!C8012</f>
        <v>0</v>
      </c>
      <c r="D8012">
        <f>'Previous Trades Import_OMS Quer'!D8012</f>
        <v>0</v>
      </c>
      <c r="E8012" s="22">
        <f>'Previous Trades Import_OMS Quer'!E8012</f>
        <v>0</v>
      </c>
      <c r="F8012">
        <f>'Previous Trades Import_OMS Quer'!F8012</f>
        <v>0</v>
      </c>
      <c r="G8012">
        <f>'Previous Trades Import_OMS Quer'!G8012</f>
        <v>0</v>
      </c>
      <c r="H8012">
        <f>'Previous Trades Import_OMS Quer'!H8012</f>
        <v>0</v>
      </c>
      <c r="I8012">
        <f>'Previous Trades Import_OMS Quer'!I8012</f>
        <v>0</v>
      </c>
      <c r="J8012">
        <f>'Previous Trades Import_OMS Quer'!J8012</f>
        <v>0</v>
      </c>
      <c r="K8012">
        <f>'Previous Trades Import_OMS Quer'!K8012</f>
        <v>0</v>
      </c>
      <c r="L8012">
        <f>'Previous Trades Import_OMS Quer'!L8012</f>
        <v>0</v>
      </c>
      <c r="M8012">
        <f>'Previous Trades Import_OMS Quer'!M8012</f>
        <v>0</v>
      </c>
      <c r="N8012">
        <f>'Previous Trades Import_OMS Quer'!N8012</f>
        <v>0</v>
      </c>
      <c r="O8012" t="str">
        <f>CLEAN('Previous Trades Import_OMS Quer'!O8012)</f>
        <v/>
      </c>
      <c r="Q8012" s="25">
        <f t="shared" si="250"/>
        <v>0</v>
      </c>
      <c r="R8012" s="25" t="e">
        <f>VLOOKUP(O8012,'Currency Balance'!$O$3:$Q$32,3,0)</f>
        <v>#N/A</v>
      </c>
      <c r="S8012" t="e">
        <f t="shared" si="251"/>
        <v>#N/A</v>
      </c>
    </row>
    <row r="8013" spans="1:19">
      <c r="A8013">
        <f>'Previous Trades Import_OMS Quer'!A8013</f>
        <v>0</v>
      </c>
      <c r="B8013">
        <f>'Previous Trades Import_OMS Quer'!B8013</f>
        <v>0</v>
      </c>
      <c r="C8013" s="22">
        <f>'Previous Trades Import_OMS Quer'!C8013</f>
        <v>0</v>
      </c>
      <c r="D8013">
        <f>'Previous Trades Import_OMS Quer'!D8013</f>
        <v>0</v>
      </c>
      <c r="E8013" s="22">
        <f>'Previous Trades Import_OMS Quer'!E8013</f>
        <v>0</v>
      </c>
      <c r="F8013">
        <f>'Previous Trades Import_OMS Quer'!F8013</f>
        <v>0</v>
      </c>
      <c r="G8013">
        <f>'Previous Trades Import_OMS Quer'!G8013</f>
        <v>0</v>
      </c>
      <c r="H8013">
        <f>'Previous Trades Import_OMS Quer'!H8013</f>
        <v>0</v>
      </c>
      <c r="I8013">
        <f>'Previous Trades Import_OMS Quer'!I8013</f>
        <v>0</v>
      </c>
      <c r="J8013">
        <f>'Previous Trades Import_OMS Quer'!J8013</f>
        <v>0</v>
      </c>
      <c r="K8013">
        <f>'Previous Trades Import_OMS Quer'!K8013</f>
        <v>0</v>
      </c>
      <c r="L8013">
        <f>'Previous Trades Import_OMS Quer'!L8013</f>
        <v>0</v>
      </c>
      <c r="M8013">
        <f>'Previous Trades Import_OMS Quer'!M8013</f>
        <v>0</v>
      </c>
      <c r="N8013">
        <f>'Previous Trades Import_OMS Quer'!N8013</f>
        <v>0</v>
      </c>
      <c r="O8013" t="str">
        <f>CLEAN('Previous Trades Import_OMS Quer'!O8013)</f>
        <v/>
      </c>
      <c r="Q8013" s="25">
        <f t="shared" si="250"/>
        <v>0</v>
      </c>
      <c r="R8013" s="25" t="e">
        <f>VLOOKUP(O8013,'Currency Balance'!$O$3:$Q$32,3,0)</f>
        <v>#N/A</v>
      </c>
      <c r="S8013" t="e">
        <f t="shared" si="251"/>
        <v>#N/A</v>
      </c>
    </row>
    <row r="8014" spans="1:19">
      <c r="A8014">
        <f>'Previous Trades Import_OMS Quer'!A8014</f>
        <v>0</v>
      </c>
      <c r="B8014">
        <f>'Previous Trades Import_OMS Quer'!B8014</f>
        <v>0</v>
      </c>
      <c r="C8014" s="22">
        <f>'Previous Trades Import_OMS Quer'!C8014</f>
        <v>0</v>
      </c>
      <c r="D8014">
        <f>'Previous Trades Import_OMS Quer'!D8014</f>
        <v>0</v>
      </c>
      <c r="E8014" s="22">
        <f>'Previous Trades Import_OMS Quer'!E8014</f>
        <v>0</v>
      </c>
      <c r="F8014">
        <f>'Previous Trades Import_OMS Quer'!F8014</f>
        <v>0</v>
      </c>
      <c r="G8014">
        <f>'Previous Trades Import_OMS Quer'!G8014</f>
        <v>0</v>
      </c>
      <c r="H8014">
        <f>'Previous Trades Import_OMS Quer'!H8014</f>
        <v>0</v>
      </c>
      <c r="I8014">
        <f>'Previous Trades Import_OMS Quer'!I8014</f>
        <v>0</v>
      </c>
      <c r="J8014">
        <f>'Previous Trades Import_OMS Quer'!J8014</f>
        <v>0</v>
      </c>
      <c r="K8014">
        <f>'Previous Trades Import_OMS Quer'!K8014</f>
        <v>0</v>
      </c>
      <c r="L8014">
        <f>'Previous Trades Import_OMS Quer'!L8014</f>
        <v>0</v>
      </c>
      <c r="M8014">
        <f>'Previous Trades Import_OMS Quer'!M8014</f>
        <v>0</v>
      </c>
      <c r="N8014">
        <f>'Previous Trades Import_OMS Quer'!N8014</f>
        <v>0</v>
      </c>
      <c r="O8014" t="str">
        <f>CLEAN('Previous Trades Import_OMS Quer'!O8014)</f>
        <v/>
      </c>
      <c r="Q8014" s="25">
        <f t="shared" si="250"/>
        <v>0</v>
      </c>
      <c r="R8014" s="25" t="e">
        <f>VLOOKUP(O8014,'Currency Balance'!$O$3:$Q$32,3,0)</f>
        <v>#N/A</v>
      </c>
      <c r="S8014" t="e">
        <f t="shared" si="251"/>
        <v>#N/A</v>
      </c>
    </row>
    <row r="8015" spans="1:19">
      <c r="A8015">
        <f>'Previous Trades Import_OMS Quer'!A8015</f>
        <v>0</v>
      </c>
      <c r="B8015">
        <f>'Previous Trades Import_OMS Quer'!B8015</f>
        <v>0</v>
      </c>
      <c r="C8015" s="22">
        <f>'Previous Trades Import_OMS Quer'!C8015</f>
        <v>0</v>
      </c>
      <c r="D8015">
        <f>'Previous Trades Import_OMS Quer'!D8015</f>
        <v>0</v>
      </c>
      <c r="E8015" s="22">
        <f>'Previous Trades Import_OMS Quer'!E8015</f>
        <v>0</v>
      </c>
      <c r="F8015">
        <f>'Previous Trades Import_OMS Quer'!F8015</f>
        <v>0</v>
      </c>
      <c r="G8015">
        <f>'Previous Trades Import_OMS Quer'!G8015</f>
        <v>0</v>
      </c>
      <c r="H8015">
        <f>'Previous Trades Import_OMS Quer'!H8015</f>
        <v>0</v>
      </c>
      <c r="I8015">
        <f>'Previous Trades Import_OMS Quer'!I8015</f>
        <v>0</v>
      </c>
      <c r="J8015">
        <f>'Previous Trades Import_OMS Quer'!J8015</f>
        <v>0</v>
      </c>
      <c r="K8015">
        <f>'Previous Trades Import_OMS Quer'!K8015</f>
        <v>0</v>
      </c>
      <c r="L8015">
        <f>'Previous Trades Import_OMS Quer'!L8015</f>
        <v>0</v>
      </c>
      <c r="M8015">
        <f>'Previous Trades Import_OMS Quer'!M8015</f>
        <v>0</v>
      </c>
      <c r="N8015">
        <f>'Previous Trades Import_OMS Quer'!N8015</f>
        <v>0</v>
      </c>
      <c r="O8015" t="str">
        <f>CLEAN('Previous Trades Import_OMS Quer'!O8015)</f>
        <v/>
      </c>
      <c r="Q8015" s="25">
        <f t="shared" si="250"/>
        <v>0</v>
      </c>
      <c r="R8015" s="25" t="e">
        <f>VLOOKUP(O8015,'Currency Balance'!$O$3:$Q$32,3,0)</f>
        <v>#N/A</v>
      </c>
      <c r="S8015" t="e">
        <f t="shared" si="251"/>
        <v>#N/A</v>
      </c>
    </row>
    <row r="8016" spans="1:19">
      <c r="A8016">
        <f>'Previous Trades Import_OMS Quer'!A8016</f>
        <v>0</v>
      </c>
      <c r="B8016">
        <f>'Previous Trades Import_OMS Quer'!B8016</f>
        <v>0</v>
      </c>
      <c r="C8016" s="22">
        <f>'Previous Trades Import_OMS Quer'!C8016</f>
        <v>0</v>
      </c>
      <c r="D8016">
        <f>'Previous Trades Import_OMS Quer'!D8016</f>
        <v>0</v>
      </c>
      <c r="E8016" s="22">
        <f>'Previous Trades Import_OMS Quer'!E8016</f>
        <v>0</v>
      </c>
      <c r="F8016">
        <f>'Previous Trades Import_OMS Quer'!F8016</f>
        <v>0</v>
      </c>
      <c r="G8016">
        <f>'Previous Trades Import_OMS Quer'!G8016</f>
        <v>0</v>
      </c>
      <c r="H8016">
        <f>'Previous Trades Import_OMS Quer'!H8016</f>
        <v>0</v>
      </c>
      <c r="I8016">
        <f>'Previous Trades Import_OMS Quer'!I8016</f>
        <v>0</v>
      </c>
      <c r="J8016">
        <f>'Previous Trades Import_OMS Quer'!J8016</f>
        <v>0</v>
      </c>
      <c r="K8016">
        <f>'Previous Trades Import_OMS Quer'!K8016</f>
        <v>0</v>
      </c>
      <c r="L8016">
        <f>'Previous Trades Import_OMS Quer'!L8016</f>
        <v>0</v>
      </c>
      <c r="M8016">
        <f>'Previous Trades Import_OMS Quer'!M8016</f>
        <v>0</v>
      </c>
      <c r="N8016">
        <f>'Previous Trades Import_OMS Quer'!N8016</f>
        <v>0</v>
      </c>
      <c r="O8016" t="str">
        <f>CLEAN('Previous Trades Import_OMS Quer'!O8016)</f>
        <v/>
      </c>
      <c r="Q8016" s="25">
        <f t="shared" si="250"/>
        <v>0</v>
      </c>
      <c r="R8016" s="25" t="e">
        <f>VLOOKUP(O8016,'Currency Balance'!$O$3:$Q$32,3,0)</f>
        <v>#N/A</v>
      </c>
      <c r="S8016" t="e">
        <f t="shared" si="251"/>
        <v>#N/A</v>
      </c>
    </row>
    <row r="8017" spans="1:19">
      <c r="A8017">
        <f>'Previous Trades Import_OMS Quer'!A8017</f>
        <v>0</v>
      </c>
      <c r="B8017">
        <f>'Previous Trades Import_OMS Quer'!B8017</f>
        <v>0</v>
      </c>
      <c r="C8017" s="22">
        <f>'Previous Trades Import_OMS Quer'!C8017</f>
        <v>0</v>
      </c>
      <c r="D8017">
        <f>'Previous Trades Import_OMS Quer'!D8017</f>
        <v>0</v>
      </c>
      <c r="E8017" s="22">
        <f>'Previous Trades Import_OMS Quer'!E8017</f>
        <v>0</v>
      </c>
      <c r="F8017">
        <f>'Previous Trades Import_OMS Quer'!F8017</f>
        <v>0</v>
      </c>
      <c r="G8017">
        <f>'Previous Trades Import_OMS Quer'!G8017</f>
        <v>0</v>
      </c>
      <c r="H8017">
        <f>'Previous Trades Import_OMS Quer'!H8017</f>
        <v>0</v>
      </c>
      <c r="I8017">
        <f>'Previous Trades Import_OMS Quer'!I8017</f>
        <v>0</v>
      </c>
      <c r="J8017">
        <f>'Previous Trades Import_OMS Quer'!J8017</f>
        <v>0</v>
      </c>
      <c r="K8017">
        <f>'Previous Trades Import_OMS Quer'!K8017</f>
        <v>0</v>
      </c>
      <c r="L8017">
        <f>'Previous Trades Import_OMS Quer'!L8017</f>
        <v>0</v>
      </c>
      <c r="M8017">
        <f>'Previous Trades Import_OMS Quer'!M8017</f>
        <v>0</v>
      </c>
      <c r="N8017">
        <f>'Previous Trades Import_OMS Quer'!N8017</f>
        <v>0</v>
      </c>
      <c r="O8017" t="str">
        <f>CLEAN('Previous Trades Import_OMS Quer'!O8017)</f>
        <v/>
      </c>
      <c r="Q8017" s="25">
        <f t="shared" si="250"/>
        <v>0</v>
      </c>
      <c r="R8017" s="25" t="e">
        <f>VLOOKUP(O8017,'Currency Balance'!$O$3:$Q$32,3,0)</f>
        <v>#N/A</v>
      </c>
      <c r="S8017" t="e">
        <f t="shared" si="251"/>
        <v>#N/A</v>
      </c>
    </row>
    <row r="8018" spans="1:19">
      <c r="A8018">
        <f>'Previous Trades Import_OMS Quer'!A8018</f>
        <v>0</v>
      </c>
      <c r="B8018">
        <f>'Previous Trades Import_OMS Quer'!B8018</f>
        <v>0</v>
      </c>
      <c r="C8018" s="22">
        <f>'Previous Trades Import_OMS Quer'!C8018</f>
        <v>0</v>
      </c>
      <c r="D8018">
        <f>'Previous Trades Import_OMS Quer'!D8018</f>
        <v>0</v>
      </c>
      <c r="E8018" s="22">
        <f>'Previous Trades Import_OMS Quer'!E8018</f>
        <v>0</v>
      </c>
      <c r="F8018">
        <f>'Previous Trades Import_OMS Quer'!F8018</f>
        <v>0</v>
      </c>
      <c r="G8018">
        <f>'Previous Trades Import_OMS Quer'!G8018</f>
        <v>0</v>
      </c>
      <c r="H8018">
        <f>'Previous Trades Import_OMS Quer'!H8018</f>
        <v>0</v>
      </c>
      <c r="I8018">
        <f>'Previous Trades Import_OMS Quer'!I8018</f>
        <v>0</v>
      </c>
      <c r="J8018">
        <f>'Previous Trades Import_OMS Quer'!J8018</f>
        <v>0</v>
      </c>
      <c r="K8018">
        <f>'Previous Trades Import_OMS Quer'!K8018</f>
        <v>0</v>
      </c>
      <c r="L8018">
        <f>'Previous Trades Import_OMS Quer'!L8018</f>
        <v>0</v>
      </c>
      <c r="M8018">
        <f>'Previous Trades Import_OMS Quer'!M8018</f>
        <v>0</v>
      </c>
      <c r="N8018">
        <f>'Previous Trades Import_OMS Quer'!N8018</f>
        <v>0</v>
      </c>
      <c r="O8018" t="str">
        <f>CLEAN('Previous Trades Import_OMS Quer'!O8018)</f>
        <v/>
      </c>
      <c r="Q8018" s="25">
        <f t="shared" si="250"/>
        <v>0</v>
      </c>
      <c r="R8018" s="25" t="e">
        <f>VLOOKUP(O8018,'Currency Balance'!$O$3:$Q$32,3,0)</f>
        <v>#N/A</v>
      </c>
      <c r="S8018" t="e">
        <f t="shared" si="251"/>
        <v>#N/A</v>
      </c>
    </row>
    <row r="8019" spans="1:19">
      <c r="A8019">
        <f>'Previous Trades Import_OMS Quer'!A8019</f>
        <v>0</v>
      </c>
      <c r="B8019">
        <f>'Previous Trades Import_OMS Quer'!B8019</f>
        <v>0</v>
      </c>
      <c r="C8019" s="22">
        <f>'Previous Trades Import_OMS Quer'!C8019</f>
        <v>0</v>
      </c>
      <c r="D8019">
        <f>'Previous Trades Import_OMS Quer'!D8019</f>
        <v>0</v>
      </c>
      <c r="E8019" s="22">
        <f>'Previous Trades Import_OMS Quer'!E8019</f>
        <v>0</v>
      </c>
      <c r="F8019">
        <f>'Previous Trades Import_OMS Quer'!F8019</f>
        <v>0</v>
      </c>
      <c r="G8019">
        <f>'Previous Trades Import_OMS Quer'!G8019</f>
        <v>0</v>
      </c>
      <c r="H8019">
        <f>'Previous Trades Import_OMS Quer'!H8019</f>
        <v>0</v>
      </c>
      <c r="I8019">
        <f>'Previous Trades Import_OMS Quer'!I8019</f>
        <v>0</v>
      </c>
      <c r="J8019">
        <f>'Previous Trades Import_OMS Quer'!J8019</f>
        <v>0</v>
      </c>
      <c r="K8019">
        <f>'Previous Trades Import_OMS Quer'!K8019</f>
        <v>0</v>
      </c>
      <c r="L8019">
        <f>'Previous Trades Import_OMS Quer'!L8019</f>
        <v>0</v>
      </c>
      <c r="M8019">
        <f>'Previous Trades Import_OMS Quer'!M8019</f>
        <v>0</v>
      </c>
      <c r="N8019">
        <f>'Previous Trades Import_OMS Quer'!N8019</f>
        <v>0</v>
      </c>
      <c r="O8019" t="str">
        <f>CLEAN('Previous Trades Import_OMS Quer'!O8019)</f>
        <v/>
      </c>
      <c r="Q8019" s="25">
        <f t="shared" si="250"/>
        <v>0</v>
      </c>
      <c r="R8019" s="25" t="e">
        <f>VLOOKUP(O8019,'Currency Balance'!$O$3:$Q$32,3,0)</f>
        <v>#N/A</v>
      </c>
      <c r="S8019" t="e">
        <f t="shared" si="251"/>
        <v>#N/A</v>
      </c>
    </row>
    <row r="8020" spans="1:19">
      <c r="A8020">
        <f>'Previous Trades Import_OMS Quer'!A8020</f>
        <v>0</v>
      </c>
      <c r="B8020">
        <f>'Previous Trades Import_OMS Quer'!B8020</f>
        <v>0</v>
      </c>
      <c r="C8020" s="22">
        <f>'Previous Trades Import_OMS Quer'!C8020</f>
        <v>0</v>
      </c>
      <c r="D8020">
        <f>'Previous Trades Import_OMS Quer'!D8020</f>
        <v>0</v>
      </c>
      <c r="E8020" s="22">
        <f>'Previous Trades Import_OMS Quer'!E8020</f>
        <v>0</v>
      </c>
      <c r="F8020">
        <f>'Previous Trades Import_OMS Quer'!F8020</f>
        <v>0</v>
      </c>
      <c r="G8020">
        <f>'Previous Trades Import_OMS Quer'!G8020</f>
        <v>0</v>
      </c>
      <c r="H8020">
        <f>'Previous Trades Import_OMS Quer'!H8020</f>
        <v>0</v>
      </c>
      <c r="I8020">
        <f>'Previous Trades Import_OMS Quer'!I8020</f>
        <v>0</v>
      </c>
      <c r="J8020">
        <f>'Previous Trades Import_OMS Quer'!J8020</f>
        <v>0</v>
      </c>
      <c r="K8020">
        <f>'Previous Trades Import_OMS Quer'!K8020</f>
        <v>0</v>
      </c>
      <c r="L8020">
        <f>'Previous Trades Import_OMS Quer'!L8020</f>
        <v>0</v>
      </c>
      <c r="M8020">
        <f>'Previous Trades Import_OMS Quer'!M8020</f>
        <v>0</v>
      </c>
      <c r="N8020">
        <f>'Previous Trades Import_OMS Quer'!N8020</f>
        <v>0</v>
      </c>
      <c r="O8020" t="str">
        <f>CLEAN('Previous Trades Import_OMS Quer'!O8020)</f>
        <v/>
      </c>
      <c r="Q8020" s="25">
        <f t="shared" si="250"/>
        <v>0</v>
      </c>
      <c r="R8020" s="25" t="e">
        <f>VLOOKUP(O8020,'Currency Balance'!$O$3:$Q$32,3,0)</f>
        <v>#N/A</v>
      </c>
      <c r="S8020" t="e">
        <f t="shared" si="251"/>
        <v>#N/A</v>
      </c>
    </row>
    <row r="8021" spans="1:19">
      <c r="A8021">
        <f>'Previous Trades Import_OMS Quer'!A8021</f>
        <v>0</v>
      </c>
      <c r="B8021">
        <f>'Previous Trades Import_OMS Quer'!B8021</f>
        <v>0</v>
      </c>
      <c r="C8021" s="22">
        <f>'Previous Trades Import_OMS Quer'!C8021</f>
        <v>0</v>
      </c>
      <c r="D8021">
        <f>'Previous Trades Import_OMS Quer'!D8021</f>
        <v>0</v>
      </c>
      <c r="E8021" s="22">
        <f>'Previous Trades Import_OMS Quer'!E8021</f>
        <v>0</v>
      </c>
      <c r="F8021">
        <f>'Previous Trades Import_OMS Quer'!F8021</f>
        <v>0</v>
      </c>
      <c r="G8021">
        <f>'Previous Trades Import_OMS Quer'!G8021</f>
        <v>0</v>
      </c>
      <c r="H8021">
        <f>'Previous Trades Import_OMS Quer'!H8021</f>
        <v>0</v>
      </c>
      <c r="I8021">
        <f>'Previous Trades Import_OMS Quer'!I8021</f>
        <v>0</v>
      </c>
      <c r="J8021">
        <f>'Previous Trades Import_OMS Quer'!J8021</f>
        <v>0</v>
      </c>
      <c r="K8021">
        <f>'Previous Trades Import_OMS Quer'!K8021</f>
        <v>0</v>
      </c>
      <c r="L8021">
        <f>'Previous Trades Import_OMS Quer'!L8021</f>
        <v>0</v>
      </c>
      <c r="M8021">
        <f>'Previous Trades Import_OMS Quer'!M8021</f>
        <v>0</v>
      </c>
      <c r="N8021">
        <f>'Previous Trades Import_OMS Quer'!N8021</f>
        <v>0</v>
      </c>
      <c r="O8021" t="str">
        <f>CLEAN('Previous Trades Import_OMS Quer'!O8021)</f>
        <v/>
      </c>
      <c r="Q8021" s="25">
        <f t="shared" si="250"/>
        <v>0</v>
      </c>
      <c r="R8021" s="25" t="e">
        <f>VLOOKUP(O8021,'Currency Balance'!$O$3:$Q$32,3,0)</f>
        <v>#N/A</v>
      </c>
      <c r="S8021" t="e">
        <f t="shared" si="251"/>
        <v>#N/A</v>
      </c>
    </row>
    <row r="8022" spans="1:19">
      <c r="A8022">
        <f>'Previous Trades Import_OMS Quer'!A8022</f>
        <v>0</v>
      </c>
      <c r="B8022">
        <f>'Previous Trades Import_OMS Quer'!B8022</f>
        <v>0</v>
      </c>
      <c r="C8022" s="22">
        <f>'Previous Trades Import_OMS Quer'!C8022</f>
        <v>0</v>
      </c>
      <c r="D8022">
        <f>'Previous Trades Import_OMS Quer'!D8022</f>
        <v>0</v>
      </c>
      <c r="E8022" s="22">
        <f>'Previous Trades Import_OMS Quer'!E8022</f>
        <v>0</v>
      </c>
      <c r="F8022">
        <f>'Previous Trades Import_OMS Quer'!F8022</f>
        <v>0</v>
      </c>
      <c r="G8022">
        <f>'Previous Trades Import_OMS Quer'!G8022</f>
        <v>0</v>
      </c>
      <c r="H8022">
        <f>'Previous Trades Import_OMS Quer'!H8022</f>
        <v>0</v>
      </c>
      <c r="I8022">
        <f>'Previous Trades Import_OMS Quer'!I8022</f>
        <v>0</v>
      </c>
      <c r="J8022">
        <f>'Previous Trades Import_OMS Quer'!J8022</f>
        <v>0</v>
      </c>
      <c r="K8022">
        <f>'Previous Trades Import_OMS Quer'!K8022</f>
        <v>0</v>
      </c>
      <c r="L8022">
        <f>'Previous Trades Import_OMS Quer'!L8022</f>
        <v>0</v>
      </c>
      <c r="M8022">
        <f>'Previous Trades Import_OMS Quer'!M8022</f>
        <v>0</v>
      </c>
      <c r="N8022">
        <f>'Previous Trades Import_OMS Quer'!N8022</f>
        <v>0</v>
      </c>
      <c r="O8022" t="str">
        <f>CLEAN('Previous Trades Import_OMS Quer'!O8022)</f>
        <v/>
      </c>
      <c r="Q8022" s="25">
        <f t="shared" si="250"/>
        <v>0</v>
      </c>
      <c r="R8022" s="25" t="e">
        <f>VLOOKUP(O8022,'Currency Balance'!$O$3:$Q$32,3,0)</f>
        <v>#N/A</v>
      </c>
      <c r="S8022" t="e">
        <f t="shared" si="251"/>
        <v>#N/A</v>
      </c>
    </row>
    <row r="8023" spans="1:19">
      <c r="A8023">
        <f>'Previous Trades Import_OMS Quer'!A8023</f>
        <v>0</v>
      </c>
      <c r="B8023">
        <f>'Previous Trades Import_OMS Quer'!B8023</f>
        <v>0</v>
      </c>
      <c r="C8023" s="22">
        <f>'Previous Trades Import_OMS Quer'!C8023</f>
        <v>0</v>
      </c>
      <c r="D8023">
        <f>'Previous Trades Import_OMS Quer'!D8023</f>
        <v>0</v>
      </c>
      <c r="E8023" s="22">
        <f>'Previous Trades Import_OMS Quer'!E8023</f>
        <v>0</v>
      </c>
      <c r="F8023">
        <f>'Previous Trades Import_OMS Quer'!F8023</f>
        <v>0</v>
      </c>
      <c r="G8023">
        <f>'Previous Trades Import_OMS Quer'!G8023</f>
        <v>0</v>
      </c>
      <c r="H8023">
        <f>'Previous Trades Import_OMS Quer'!H8023</f>
        <v>0</v>
      </c>
      <c r="I8023">
        <f>'Previous Trades Import_OMS Quer'!I8023</f>
        <v>0</v>
      </c>
      <c r="J8023">
        <f>'Previous Trades Import_OMS Quer'!J8023</f>
        <v>0</v>
      </c>
      <c r="K8023">
        <f>'Previous Trades Import_OMS Quer'!K8023</f>
        <v>0</v>
      </c>
      <c r="L8023">
        <f>'Previous Trades Import_OMS Quer'!L8023</f>
        <v>0</v>
      </c>
      <c r="M8023">
        <f>'Previous Trades Import_OMS Quer'!M8023</f>
        <v>0</v>
      </c>
      <c r="N8023">
        <f>'Previous Trades Import_OMS Quer'!N8023</f>
        <v>0</v>
      </c>
      <c r="O8023" t="str">
        <f>CLEAN('Previous Trades Import_OMS Quer'!O8023)</f>
        <v/>
      </c>
      <c r="Q8023" s="25">
        <f t="shared" si="250"/>
        <v>0</v>
      </c>
      <c r="R8023" s="25" t="e">
        <f>VLOOKUP(O8023,'Currency Balance'!$O$3:$Q$32,3,0)</f>
        <v>#N/A</v>
      </c>
      <c r="S8023" t="e">
        <f t="shared" si="251"/>
        <v>#N/A</v>
      </c>
    </row>
    <row r="8024" spans="1:19">
      <c r="A8024">
        <f>'Previous Trades Import_OMS Quer'!A8024</f>
        <v>0</v>
      </c>
      <c r="B8024">
        <f>'Previous Trades Import_OMS Quer'!B8024</f>
        <v>0</v>
      </c>
      <c r="C8024" s="22">
        <f>'Previous Trades Import_OMS Quer'!C8024</f>
        <v>0</v>
      </c>
      <c r="D8024">
        <f>'Previous Trades Import_OMS Quer'!D8024</f>
        <v>0</v>
      </c>
      <c r="E8024" s="22">
        <f>'Previous Trades Import_OMS Quer'!E8024</f>
        <v>0</v>
      </c>
      <c r="F8024">
        <f>'Previous Trades Import_OMS Quer'!F8024</f>
        <v>0</v>
      </c>
      <c r="G8024">
        <f>'Previous Trades Import_OMS Quer'!G8024</f>
        <v>0</v>
      </c>
      <c r="H8024">
        <f>'Previous Trades Import_OMS Quer'!H8024</f>
        <v>0</v>
      </c>
      <c r="I8024">
        <f>'Previous Trades Import_OMS Quer'!I8024</f>
        <v>0</v>
      </c>
      <c r="J8024">
        <f>'Previous Trades Import_OMS Quer'!J8024</f>
        <v>0</v>
      </c>
      <c r="K8024">
        <f>'Previous Trades Import_OMS Quer'!K8024</f>
        <v>0</v>
      </c>
      <c r="L8024">
        <f>'Previous Trades Import_OMS Quer'!L8024</f>
        <v>0</v>
      </c>
      <c r="M8024">
        <f>'Previous Trades Import_OMS Quer'!M8024</f>
        <v>0</v>
      </c>
      <c r="N8024">
        <f>'Previous Trades Import_OMS Quer'!N8024</f>
        <v>0</v>
      </c>
      <c r="O8024" t="str">
        <f>CLEAN('Previous Trades Import_OMS Quer'!O8024)</f>
        <v/>
      </c>
      <c r="Q8024" s="25">
        <f t="shared" si="250"/>
        <v>0</v>
      </c>
      <c r="R8024" s="25" t="e">
        <f>VLOOKUP(O8024,'Currency Balance'!$O$3:$Q$32,3,0)</f>
        <v>#N/A</v>
      </c>
      <c r="S8024" t="e">
        <f t="shared" si="251"/>
        <v>#N/A</v>
      </c>
    </row>
    <row r="8025" spans="1:19">
      <c r="A8025">
        <f>'Previous Trades Import_OMS Quer'!A8025</f>
        <v>0</v>
      </c>
      <c r="B8025">
        <f>'Previous Trades Import_OMS Quer'!B8025</f>
        <v>0</v>
      </c>
      <c r="C8025" s="22">
        <f>'Previous Trades Import_OMS Quer'!C8025</f>
        <v>0</v>
      </c>
      <c r="D8025">
        <f>'Previous Trades Import_OMS Quer'!D8025</f>
        <v>0</v>
      </c>
      <c r="E8025" s="22">
        <f>'Previous Trades Import_OMS Quer'!E8025</f>
        <v>0</v>
      </c>
      <c r="F8025">
        <f>'Previous Trades Import_OMS Quer'!F8025</f>
        <v>0</v>
      </c>
      <c r="G8025">
        <f>'Previous Trades Import_OMS Quer'!G8025</f>
        <v>0</v>
      </c>
      <c r="H8025">
        <f>'Previous Trades Import_OMS Quer'!H8025</f>
        <v>0</v>
      </c>
      <c r="I8025">
        <f>'Previous Trades Import_OMS Quer'!I8025</f>
        <v>0</v>
      </c>
      <c r="J8025">
        <f>'Previous Trades Import_OMS Quer'!J8025</f>
        <v>0</v>
      </c>
      <c r="K8025">
        <f>'Previous Trades Import_OMS Quer'!K8025</f>
        <v>0</v>
      </c>
      <c r="L8025">
        <f>'Previous Trades Import_OMS Quer'!L8025</f>
        <v>0</v>
      </c>
      <c r="M8025">
        <f>'Previous Trades Import_OMS Quer'!M8025</f>
        <v>0</v>
      </c>
      <c r="N8025">
        <f>'Previous Trades Import_OMS Quer'!N8025</f>
        <v>0</v>
      </c>
      <c r="O8025" t="str">
        <f>CLEAN('Previous Trades Import_OMS Quer'!O8025)</f>
        <v/>
      </c>
      <c r="Q8025" s="25">
        <f t="shared" si="250"/>
        <v>0</v>
      </c>
      <c r="R8025" s="25" t="e">
        <f>VLOOKUP(O8025,'Currency Balance'!$O$3:$Q$32,3,0)</f>
        <v>#N/A</v>
      </c>
      <c r="S8025" t="e">
        <f t="shared" si="251"/>
        <v>#N/A</v>
      </c>
    </row>
    <row r="8026" spans="1:19">
      <c r="A8026">
        <f>'Previous Trades Import_OMS Quer'!A8026</f>
        <v>0</v>
      </c>
      <c r="B8026">
        <f>'Previous Trades Import_OMS Quer'!B8026</f>
        <v>0</v>
      </c>
      <c r="C8026" s="22">
        <f>'Previous Trades Import_OMS Quer'!C8026</f>
        <v>0</v>
      </c>
      <c r="D8026">
        <f>'Previous Trades Import_OMS Quer'!D8026</f>
        <v>0</v>
      </c>
      <c r="E8026" s="22">
        <f>'Previous Trades Import_OMS Quer'!E8026</f>
        <v>0</v>
      </c>
      <c r="F8026">
        <f>'Previous Trades Import_OMS Quer'!F8026</f>
        <v>0</v>
      </c>
      <c r="G8026">
        <f>'Previous Trades Import_OMS Quer'!G8026</f>
        <v>0</v>
      </c>
      <c r="H8026">
        <f>'Previous Trades Import_OMS Quer'!H8026</f>
        <v>0</v>
      </c>
      <c r="I8026">
        <f>'Previous Trades Import_OMS Quer'!I8026</f>
        <v>0</v>
      </c>
      <c r="J8026">
        <f>'Previous Trades Import_OMS Quer'!J8026</f>
        <v>0</v>
      </c>
      <c r="K8026">
        <f>'Previous Trades Import_OMS Quer'!K8026</f>
        <v>0</v>
      </c>
      <c r="L8026">
        <f>'Previous Trades Import_OMS Quer'!L8026</f>
        <v>0</v>
      </c>
      <c r="M8026">
        <f>'Previous Trades Import_OMS Quer'!M8026</f>
        <v>0</v>
      </c>
      <c r="N8026">
        <f>'Previous Trades Import_OMS Quer'!N8026</f>
        <v>0</v>
      </c>
      <c r="O8026" t="str">
        <f>CLEAN('Previous Trades Import_OMS Quer'!O8026)</f>
        <v/>
      </c>
      <c r="Q8026" s="25">
        <f t="shared" si="250"/>
        <v>0</v>
      </c>
      <c r="R8026" s="25" t="e">
        <f>VLOOKUP(O8026,'Currency Balance'!$O$3:$Q$32,3,0)</f>
        <v>#N/A</v>
      </c>
      <c r="S8026" t="e">
        <f t="shared" si="251"/>
        <v>#N/A</v>
      </c>
    </row>
    <row r="8027" spans="1:19">
      <c r="A8027">
        <f>'Previous Trades Import_OMS Quer'!A8027</f>
        <v>0</v>
      </c>
      <c r="B8027">
        <f>'Previous Trades Import_OMS Quer'!B8027</f>
        <v>0</v>
      </c>
      <c r="C8027" s="22">
        <f>'Previous Trades Import_OMS Quer'!C8027</f>
        <v>0</v>
      </c>
      <c r="D8027">
        <f>'Previous Trades Import_OMS Quer'!D8027</f>
        <v>0</v>
      </c>
      <c r="E8027" s="22">
        <f>'Previous Trades Import_OMS Quer'!E8027</f>
        <v>0</v>
      </c>
      <c r="F8027">
        <f>'Previous Trades Import_OMS Quer'!F8027</f>
        <v>0</v>
      </c>
      <c r="G8027">
        <f>'Previous Trades Import_OMS Quer'!G8027</f>
        <v>0</v>
      </c>
      <c r="H8027">
        <f>'Previous Trades Import_OMS Quer'!H8027</f>
        <v>0</v>
      </c>
      <c r="I8027">
        <f>'Previous Trades Import_OMS Quer'!I8027</f>
        <v>0</v>
      </c>
      <c r="J8027">
        <f>'Previous Trades Import_OMS Quer'!J8027</f>
        <v>0</v>
      </c>
      <c r="K8027">
        <f>'Previous Trades Import_OMS Quer'!K8027</f>
        <v>0</v>
      </c>
      <c r="L8027">
        <f>'Previous Trades Import_OMS Quer'!L8027</f>
        <v>0</v>
      </c>
      <c r="M8027">
        <f>'Previous Trades Import_OMS Quer'!M8027</f>
        <v>0</v>
      </c>
      <c r="N8027">
        <f>'Previous Trades Import_OMS Quer'!N8027</f>
        <v>0</v>
      </c>
      <c r="O8027" t="str">
        <f>CLEAN('Previous Trades Import_OMS Quer'!O8027)</f>
        <v/>
      </c>
      <c r="Q8027" s="25">
        <f t="shared" si="250"/>
        <v>0</v>
      </c>
      <c r="R8027" s="25" t="e">
        <f>VLOOKUP(O8027,'Currency Balance'!$O$3:$Q$32,3,0)</f>
        <v>#N/A</v>
      </c>
      <c r="S8027" t="e">
        <f t="shared" si="251"/>
        <v>#N/A</v>
      </c>
    </row>
    <row r="8028" spans="1:19">
      <c r="A8028">
        <f>'Previous Trades Import_OMS Quer'!A8028</f>
        <v>0</v>
      </c>
      <c r="B8028">
        <f>'Previous Trades Import_OMS Quer'!B8028</f>
        <v>0</v>
      </c>
      <c r="C8028" s="22">
        <f>'Previous Trades Import_OMS Quer'!C8028</f>
        <v>0</v>
      </c>
      <c r="D8028">
        <f>'Previous Trades Import_OMS Quer'!D8028</f>
        <v>0</v>
      </c>
      <c r="E8028" s="22">
        <f>'Previous Trades Import_OMS Quer'!E8028</f>
        <v>0</v>
      </c>
      <c r="F8028">
        <f>'Previous Trades Import_OMS Quer'!F8028</f>
        <v>0</v>
      </c>
      <c r="G8028">
        <f>'Previous Trades Import_OMS Quer'!G8028</f>
        <v>0</v>
      </c>
      <c r="H8028">
        <f>'Previous Trades Import_OMS Quer'!H8028</f>
        <v>0</v>
      </c>
      <c r="I8028">
        <f>'Previous Trades Import_OMS Quer'!I8028</f>
        <v>0</v>
      </c>
      <c r="J8028">
        <f>'Previous Trades Import_OMS Quer'!J8028</f>
        <v>0</v>
      </c>
      <c r="K8028">
        <f>'Previous Trades Import_OMS Quer'!K8028</f>
        <v>0</v>
      </c>
      <c r="L8028">
        <f>'Previous Trades Import_OMS Quer'!L8028</f>
        <v>0</v>
      </c>
      <c r="M8028">
        <f>'Previous Trades Import_OMS Quer'!M8028</f>
        <v>0</v>
      </c>
      <c r="N8028">
        <f>'Previous Trades Import_OMS Quer'!N8028</f>
        <v>0</v>
      </c>
      <c r="O8028" t="str">
        <f>CLEAN('Previous Trades Import_OMS Quer'!O8028)</f>
        <v/>
      </c>
      <c r="Q8028" s="25">
        <f t="shared" si="250"/>
        <v>0</v>
      </c>
      <c r="R8028" s="25" t="e">
        <f>VLOOKUP(O8028,'Currency Balance'!$O$3:$Q$32,3,0)</f>
        <v>#N/A</v>
      </c>
      <c r="S8028" t="e">
        <f t="shared" si="251"/>
        <v>#N/A</v>
      </c>
    </row>
    <row r="8029" spans="1:19">
      <c r="A8029">
        <f>'Previous Trades Import_OMS Quer'!A8029</f>
        <v>0</v>
      </c>
      <c r="B8029">
        <f>'Previous Trades Import_OMS Quer'!B8029</f>
        <v>0</v>
      </c>
      <c r="C8029" s="22">
        <f>'Previous Trades Import_OMS Quer'!C8029</f>
        <v>0</v>
      </c>
      <c r="D8029">
        <f>'Previous Trades Import_OMS Quer'!D8029</f>
        <v>0</v>
      </c>
      <c r="E8029" s="22">
        <f>'Previous Trades Import_OMS Quer'!E8029</f>
        <v>0</v>
      </c>
      <c r="F8029">
        <f>'Previous Trades Import_OMS Quer'!F8029</f>
        <v>0</v>
      </c>
      <c r="G8029">
        <f>'Previous Trades Import_OMS Quer'!G8029</f>
        <v>0</v>
      </c>
      <c r="H8029">
        <f>'Previous Trades Import_OMS Quer'!H8029</f>
        <v>0</v>
      </c>
      <c r="I8029">
        <f>'Previous Trades Import_OMS Quer'!I8029</f>
        <v>0</v>
      </c>
      <c r="J8029">
        <f>'Previous Trades Import_OMS Quer'!J8029</f>
        <v>0</v>
      </c>
      <c r="K8029">
        <f>'Previous Trades Import_OMS Quer'!K8029</f>
        <v>0</v>
      </c>
      <c r="L8029">
        <f>'Previous Trades Import_OMS Quer'!L8029</f>
        <v>0</v>
      </c>
      <c r="M8029">
        <f>'Previous Trades Import_OMS Quer'!M8029</f>
        <v>0</v>
      </c>
      <c r="N8029">
        <f>'Previous Trades Import_OMS Quer'!N8029</f>
        <v>0</v>
      </c>
      <c r="O8029" t="str">
        <f>CLEAN('Previous Trades Import_OMS Quer'!O8029)</f>
        <v/>
      </c>
      <c r="Q8029" s="25">
        <f t="shared" si="250"/>
        <v>0</v>
      </c>
      <c r="R8029" s="25" t="e">
        <f>VLOOKUP(O8029,'Currency Balance'!$O$3:$Q$32,3,0)</f>
        <v>#N/A</v>
      </c>
      <c r="S8029" t="e">
        <f t="shared" si="251"/>
        <v>#N/A</v>
      </c>
    </row>
    <row r="8030" spans="1:19">
      <c r="A8030">
        <f>'Previous Trades Import_OMS Quer'!A8030</f>
        <v>0</v>
      </c>
      <c r="B8030">
        <f>'Previous Trades Import_OMS Quer'!B8030</f>
        <v>0</v>
      </c>
      <c r="C8030" s="22">
        <f>'Previous Trades Import_OMS Quer'!C8030</f>
        <v>0</v>
      </c>
      <c r="D8030">
        <f>'Previous Trades Import_OMS Quer'!D8030</f>
        <v>0</v>
      </c>
      <c r="E8030" s="22">
        <f>'Previous Trades Import_OMS Quer'!E8030</f>
        <v>0</v>
      </c>
      <c r="F8030">
        <f>'Previous Trades Import_OMS Quer'!F8030</f>
        <v>0</v>
      </c>
      <c r="G8030">
        <f>'Previous Trades Import_OMS Quer'!G8030</f>
        <v>0</v>
      </c>
      <c r="H8030">
        <f>'Previous Trades Import_OMS Quer'!H8030</f>
        <v>0</v>
      </c>
      <c r="I8030">
        <f>'Previous Trades Import_OMS Quer'!I8030</f>
        <v>0</v>
      </c>
      <c r="J8030">
        <f>'Previous Trades Import_OMS Quer'!J8030</f>
        <v>0</v>
      </c>
      <c r="K8030">
        <f>'Previous Trades Import_OMS Quer'!K8030</f>
        <v>0</v>
      </c>
      <c r="L8030">
        <f>'Previous Trades Import_OMS Quer'!L8030</f>
        <v>0</v>
      </c>
      <c r="M8030">
        <f>'Previous Trades Import_OMS Quer'!M8030</f>
        <v>0</v>
      </c>
      <c r="N8030">
        <f>'Previous Trades Import_OMS Quer'!N8030</f>
        <v>0</v>
      </c>
      <c r="O8030" t="str">
        <f>CLEAN('Previous Trades Import_OMS Quer'!O8030)</f>
        <v/>
      </c>
      <c r="Q8030" s="25">
        <f t="shared" si="250"/>
        <v>0</v>
      </c>
      <c r="R8030" s="25" t="e">
        <f>VLOOKUP(O8030,'Currency Balance'!$O$3:$Q$32,3,0)</f>
        <v>#N/A</v>
      </c>
      <c r="S8030" t="e">
        <f t="shared" si="251"/>
        <v>#N/A</v>
      </c>
    </row>
    <row r="8031" spans="1:19">
      <c r="A8031">
        <f>'Previous Trades Import_OMS Quer'!A8031</f>
        <v>0</v>
      </c>
      <c r="B8031">
        <f>'Previous Trades Import_OMS Quer'!B8031</f>
        <v>0</v>
      </c>
      <c r="C8031" s="22">
        <f>'Previous Trades Import_OMS Quer'!C8031</f>
        <v>0</v>
      </c>
      <c r="D8031">
        <f>'Previous Trades Import_OMS Quer'!D8031</f>
        <v>0</v>
      </c>
      <c r="E8031" s="22">
        <f>'Previous Trades Import_OMS Quer'!E8031</f>
        <v>0</v>
      </c>
      <c r="F8031">
        <f>'Previous Trades Import_OMS Quer'!F8031</f>
        <v>0</v>
      </c>
      <c r="G8031">
        <f>'Previous Trades Import_OMS Quer'!G8031</f>
        <v>0</v>
      </c>
      <c r="H8031">
        <f>'Previous Trades Import_OMS Quer'!H8031</f>
        <v>0</v>
      </c>
      <c r="I8031">
        <f>'Previous Trades Import_OMS Quer'!I8031</f>
        <v>0</v>
      </c>
      <c r="J8031">
        <f>'Previous Trades Import_OMS Quer'!J8031</f>
        <v>0</v>
      </c>
      <c r="K8031">
        <f>'Previous Trades Import_OMS Quer'!K8031</f>
        <v>0</v>
      </c>
      <c r="L8031">
        <f>'Previous Trades Import_OMS Quer'!L8031</f>
        <v>0</v>
      </c>
      <c r="M8031">
        <f>'Previous Trades Import_OMS Quer'!M8031</f>
        <v>0</v>
      </c>
      <c r="N8031">
        <f>'Previous Trades Import_OMS Quer'!N8031</f>
        <v>0</v>
      </c>
      <c r="O8031" t="str">
        <f>CLEAN('Previous Trades Import_OMS Quer'!O8031)</f>
        <v/>
      </c>
      <c r="Q8031" s="25">
        <f t="shared" si="250"/>
        <v>0</v>
      </c>
      <c r="R8031" s="25" t="e">
        <f>VLOOKUP(O8031,'Currency Balance'!$O$3:$Q$32,3,0)</f>
        <v>#N/A</v>
      </c>
      <c r="S8031" t="e">
        <f t="shared" si="251"/>
        <v>#N/A</v>
      </c>
    </row>
    <row r="8032" spans="1:19">
      <c r="A8032">
        <f>'Previous Trades Import_OMS Quer'!A8032</f>
        <v>0</v>
      </c>
      <c r="B8032">
        <f>'Previous Trades Import_OMS Quer'!B8032</f>
        <v>0</v>
      </c>
      <c r="C8032" s="22">
        <f>'Previous Trades Import_OMS Quer'!C8032</f>
        <v>0</v>
      </c>
      <c r="D8032">
        <f>'Previous Trades Import_OMS Quer'!D8032</f>
        <v>0</v>
      </c>
      <c r="E8032" s="22">
        <f>'Previous Trades Import_OMS Quer'!E8032</f>
        <v>0</v>
      </c>
      <c r="F8032">
        <f>'Previous Trades Import_OMS Quer'!F8032</f>
        <v>0</v>
      </c>
      <c r="G8032">
        <f>'Previous Trades Import_OMS Quer'!G8032</f>
        <v>0</v>
      </c>
      <c r="H8032">
        <f>'Previous Trades Import_OMS Quer'!H8032</f>
        <v>0</v>
      </c>
      <c r="I8032">
        <f>'Previous Trades Import_OMS Quer'!I8032</f>
        <v>0</v>
      </c>
      <c r="J8032">
        <f>'Previous Trades Import_OMS Quer'!J8032</f>
        <v>0</v>
      </c>
      <c r="K8032">
        <f>'Previous Trades Import_OMS Quer'!K8032</f>
        <v>0</v>
      </c>
      <c r="L8032">
        <f>'Previous Trades Import_OMS Quer'!L8032</f>
        <v>0</v>
      </c>
      <c r="M8032">
        <f>'Previous Trades Import_OMS Quer'!M8032</f>
        <v>0</v>
      </c>
      <c r="N8032">
        <f>'Previous Trades Import_OMS Quer'!N8032</f>
        <v>0</v>
      </c>
      <c r="O8032" t="str">
        <f>CLEAN('Previous Trades Import_OMS Quer'!O8032)</f>
        <v/>
      </c>
      <c r="Q8032" s="25">
        <f t="shared" si="250"/>
        <v>0</v>
      </c>
      <c r="R8032" s="25" t="e">
        <f>VLOOKUP(O8032,'Currency Balance'!$O$3:$Q$32,3,0)</f>
        <v>#N/A</v>
      </c>
      <c r="S8032" t="e">
        <f t="shared" si="251"/>
        <v>#N/A</v>
      </c>
    </row>
    <row r="8033" spans="1:19">
      <c r="A8033">
        <f>'Previous Trades Import_OMS Quer'!A8033</f>
        <v>0</v>
      </c>
      <c r="B8033">
        <f>'Previous Trades Import_OMS Quer'!B8033</f>
        <v>0</v>
      </c>
      <c r="C8033" s="22">
        <f>'Previous Trades Import_OMS Quer'!C8033</f>
        <v>0</v>
      </c>
      <c r="D8033">
        <f>'Previous Trades Import_OMS Quer'!D8033</f>
        <v>0</v>
      </c>
      <c r="E8033" s="22">
        <f>'Previous Trades Import_OMS Quer'!E8033</f>
        <v>0</v>
      </c>
      <c r="F8033">
        <f>'Previous Trades Import_OMS Quer'!F8033</f>
        <v>0</v>
      </c>
      <c r="G8033">
        <f>'Previous Trades Import_OMS Quer'!G8033</f>
        <v>0</v>
      </c>
      <c r="H8033">
        <f>'Previous Trades Import_OMS Quer'!H8033</f>
        <v>0</v>
      </c>
      <c r="I8033">
        <f>'Previous Trades Import_OMS Quer'!I8033</f>
        <v>0</v>
      </c>
      <c r="J8033">
        <f>'Previous Trades Import_OMS Quer'!J8033</f>
        <v>0</v>
      </c>
      <c r="K8033">
        <f>'Previous Trades Import_OMS Quer'!K8033</f>
        <v>0</v>
      </c>
      <c r="L8033">
        <f>'Previous Trades Import_OMS Quer'!L8033</f>
        <v>0</v>
      </c>
      <c r="M8033">
        <f>'Previous Trades Import_OMS Quer'!M8033</f>
        <v>0</v>
      </c>
      <c r="N8033">
        <f>'Previous Trades Import_OMS Quer'!N8033</f>
        <v>0</v>
      </c>
      <c r="O8033" t="str">
        <f>CLEAN('Previous Trades Import_OMS Quer'!O8033)</f>
        <v/>
      </c>
      <c r="Q8033" s="25">
        <f t="shared" si="250"/>
        <v>0</v>
      </c>
      <c r="R8033" s="25" t="e">
        <f>VLOOKUP(O8033,'Currency Balance'!$O$3:$Q$32,3,0)</f>
        <v>#N/A</v>
      </c>
      <c r="S8033" t="e">
        <f t="shared" si="251"/>
        <v>#N/A</v>
      </c>
    </row>
    <row r="8034" spans="1:19">
      <c r="A8034">
        <f>'Previous Trades Import_OMS Quer'!A8034</f>
        <v>0</v>
      </c>
      <c r="B8034">
        <f>'Previous Trades Import_OMS Quer'!B8034</f>
        <v>0</v>
      </c>
      <c r="C8034" s="22">
        <f>'Previous Trades Import_OMS Quer'!C8034</f>
        <v>0</v>
      </c>
      <c r="D8034">
        <f>'Previous Trades Import_OMS Quer'!D8034</f>
        <v>0</v>
      </c>
      <c r="E8034" s="22">
        <f>'Previous Trades Import_OMS Quer'!E8034</f>
        <v>0</v>
      </c>
      <c r="F8034">
        <f>'Previous Trades Import_OMS Quer'!F8034</f>
        <v>0</v>
      </c>
      <c r="G8034">
        <f>'Previous Trades Import_OMS Quer'!G8034</f>
        <v>0</v>
      </c>
      <c r="H8034">
        <f>'Previous Trades Import_OMS Quer'!H8034</f>
        <v>0</v>
      </c>
      <c r="I8034">
        <f>'Previous Trades Import_OMS Quer'!I8034</f>
        <v>0</v>
      </c>
      <c r="J8034">
        <f>'Previous Trades Import_OMS Quer'!J8034</f>
        <v>0</v>
      </c>
      <c r="K8034">
        <f>'Previous Trades Import_OMS Quer'!K8034</f>
        <v>0</v>
      </c>
      <c r="L8034">
        <f>'Previous Trades Import_OMS Quer'!L8034</f>
        <v>0</v>
      </c>
      <c r="M8034">
        <f>'Previous Trades Import_OMS Quer'!M8034</f>
        <v>0</v>
      </c>
      <c r="N8034">
        <f>'Previous Trades Import_OMS Quer'!N8034</f>
        <v>0</v>
      </c>
      <c r="O8034" t="str">
        <f>CLEAN('Previous Trades Import_OMS Quer'!O8034)</f>
        <v/>
      </c>
      <c r="Q8034" s="25">
        <f t="shared" si="250"/>
        <v>0</v>
      </c>
      <c r="R8034" s="25" t="e">
        <f>VLOOKUP(O8034,'Currency Balance'!$O$3:$Q$32,3,0)</f>
        <v>#N/A</v>
      </c>
      <c r="S8034" t="e">
        <f t="shared" si="251"/>
        <v>#N/A</v>
      </c>
    </row>
    <row r="8035" spans="1:19">
      <c r="A8035">
        <f>'Previous Trades Import_OMS Quer'!A8035</f>
        <v>0</v>
      </c>
      <c r="B8035">
        <f>'Previous Trades Import_OMS Quer'!B8035</f>
        <v>0</v>
      </c>
      <c r="C8035" s="22">
        <f>'Previous Trades Import_OMS Quer'!C8035</f>
        <v>0</v>
      </c>
      <c r="D8035">
        <f>'Previous Trades Import_OMS Quer'!D8035</f>
        <v>0</v>
      </c>
      <c r="E8035" s="22">
        <f>'Previous Trades Import_OMS Quer'!E8035</f>
        <v>0</v>
      </c>
      <c r="F8035">
        <f>'Previous Trades Import_OMS Quer'!F8035</f>
        <v>0</v>
      </c>
      <c r="G8035">
        <f>'Previous Trades Import_OMS Quer'!G8035</f>
        <v>0</v>
      </c>
      <c r="H8035">
        <f>'Previous Trades Import_OMS Quer'!H8035</f>
        <v>0</v>
      </c>
      <c r="I8035">
        <f>'Previous Trades Import_OMS Quer'!I8035</f>
        <v>0</v>
      </c>
      <c r="J8035">
        <f>'Previous Trades Import_OMS Quer'!J8035</f>
        <v>0</v>
      </c>
      <c r="K8035">
        <f>'Previous Trades Import_OMS Quer'!K8035</f>
        <v>0</v>
      </c>
      <c r="L8035">
        <f>'Previous Trades Import_OMS Quer'!L8035</f>
        <v>0</v>
      </c>
      <c r="M8035">
        <f>'Previous Trades Import_OMS Quer'!M8035</f>
        <v>0</v>
      </c>
      <c r="N8035">
        <f>'Previous Trades Import_OMS Quer'!N8035</f>
        <v>0</v>
      </c>
      <c r="O8035" t="str">
        <f>CLEAN('Previous Trades Import_OMS Quer'!O8035)</f>
        <v/>
      </c>
      <c r="Q8035" s="25">
        <f t="shared" si="250"/>
        <v>0</v>
      </c>
      <c r="R8035" s="25" t="e">
        <f>VLOOKUP(O8035,'Currency Balance'!$O$3:$Q$32,3,0)</f>
        <v>#N/A</v>
      </c>
      <c r="S8035" t="e">
        <f t="shared" si="251"/>
        <v>#N/A</v>
      </c>
    </row>
    <row r="8036" spans="1:19">
      <c r="A8036">
        <f>'Previous Trades Import_OMS Quer'!A8036</f>
        <v>0</v>
      </c>
      <c r="B8036">
        <f>'Previous Trades Import_OMS Quer'!B8036</f>
        <v>0</v>
      </c>
      <c r="C8036" s="22">
        <f>'Previous Trades Import_OMS Quer'!C8036</f>
        <v>0</v>
      </c>
      <c r="D8036">
        <f>'Previous Trades Import_OMS Quer'!D8036</f>
        <v>0</v>
      </c>
      <c r="E8036" s="22">
        <f>'Previous Trades Import_OMS Quer'!E8036</f>
        <v>0</v>
      </c>
      <c r="F8036">
        <f>'Previous Trades Import_OMS Quer'!F8036</f>
        <v>0</v>
      </c>
      <c r="G8036">
        <f>'Previous Trades Import_OMS Quer'!G8036</f>
        <v>0</v>
      </c>
      <c r="H8036">
        <f>'Previous Trades Import_OMS Quer'!H8036</f>
        <v>0</v>
      </c>
      <c r="I8036">
        <f>'Previous Trades Import_OMS Quer'!I8036</f>
        <v>0</v>
      </c>
      <c r="J8036">
        <f>'Previous Trades Import_OMS Quer'!J8036</f>
        <v>0</v>
      </c>
      <c r="K8036">
        <f>'Previous Trades Import_OMS Quer'!K8036</f>
        <v>0</v>
      </c>
      <c r="L8036">
        <f>'Previous Trades Import_OMS Quer'!L8036</f>
        <v>0</v>
      </c>
      <c r="M8036">
        <f>'Previous Trades Import_OMS Quer'!M8036</f>
        <v>0</v>
      </c>
      <c r="N8036">
        <f>'Previous Trades Import_OMS Quer'!N8036</f>
        <v>0</v>
      </c>
      <c r="O8036" t="str">
        <f>CLEAN('Previous Trades Import_OMS Quer'!O8036)</f>
        <v/>
      </c>
      <c r="Q8036" s="25">
        <f t="shared" si="250"/>
        <v>0</v>
      </c>
      <c r="R8036" s="25" t="e">
        <f>VLOOKUP(O8036,'Currency Balance'!$O$3:$Q$32,3,0)</f>
        <v>#N/A</v>
      </c>
      <c r="S8036" t="e">
        <f t="shared" si="251"/>
        <v>#N/A</v>
      </c>
    </row>
    <row r="8037" spans="1:19">
      <c r="A8037">
        <f>'Previous Trades Import_OMS Quer'!A8037</f>
        <v>0</v>
      </c>
      <c r="B8037">
        <f>'Previous Trades Import_OMS Quer'!B8037</f>
        <v>0</v>
      </c>
      <c r="C8037" s="22">
        <f>'Previous Trades Import_OMS Quer'!C8037</f>
        <v>0</v>
      </c>
      <c r="D8037">
        <f>'Previous Trades Import_OMS Quer'!D8037</f>
        <v>0</v>
      </c>
      <c r="E8037" s="22">
        <f>'Previous Trades Import_OMS Quer'!E8037</f>
        <v>0</v>
      </c>
      <c r="F8037">
        <f>'Previous Trades Import_OMS Quer'!F8037</f>
        <v>0</v>
      </c>
      <c r="G8037">
        <f>'Previous Trades Import_OMS Quer'!G8037</f>
        <v>0</v>
      </c>
      <c r="H8037">
        <f>'Previous Trades Import_OMS Quer'!H8037</f>
        <v>0</v>
      </c>
      <c r="I8037">
        <f>'Previous Trades Import_OMS Quer'!I8037</f>
        <v>0</v>
      </c>
      <c r="J8037">
        <f>'Previous Trades Import_OMS Quer'!J8037</f>
        <v>0</v>
      </c>
      <c r="K8037">
        <f>'Previous Trades Import_OMS Quer'!K8037</f>
        <v>0</v>
      </c>
      <c r="L8037">
        <f>'Previous Trades Import_OMS Quer'!L8037</f>
        <v>0</v>
      </c>
      <c r="M8037">
        <f>'Previous Trades Import_OMS Quer'!M8037</f>
        <v>0</v>
      </c>
      <c r="N8037">
        <f>'Previous Trades Import_OMS Quer'!N8037</f>
        <v>0</v>
      </c>
      <c r="O8037" t="str">
        <f>CLEAN('Previous Trades Import_OMS Quer'!O8037)</f>
        <v/>
      </c>
      <c r="Q8037" s="25">
        <f t="shared" si="250"/>
        <v>0</v>
      </c>
      <c r="R8037" s="25" t="e">
        <f>VLOOKUP(O8037,'Currency Balance'!$O$3:$Q$32,3,0)</f>
        <v>#N/A</v>
      </c>
      <c r="S8037" t="e">
        <f t="shared" si="251"/>
        <v>#N/A</v>
      </c>
    </row>
    <row r="8038" spans="1:19">
      <c r="A8038">
        <f>'Previous Trades Import_OMS Quer'!A8038</f>
        <v>0</v>
      </c>
      <c r="B8038">
        <f>'Previous Trades Import_OMS Quer'!B8038</f>
        <v>0</v>
      </c>
      <c r="C8038" s="22">
        <f>'Previous Trades Import_OMS Quer'!C8038</f>
        <v>0</v>
      </c>
      <c r="D8038">
        <f>'Previous Trades Import_OMS Quer'!D8038</f>
        <v>0</v>
      </c>
      <c r="E8038" s="22">
        <f>'Previous Trades Import_OMS Quer'!E8038</f>
        <v>0</v>
      </c>
      <c r="F8038">
        <f>'Previous Trades Import_OMS Quer'!F8038</f>
        <v>0</v>
      </c>
      <c r="G8038">
        <f>'Previous Trades Import_OMS Quer'!G8038</f>
        <v>0</v>
      </c>
      <c r="H8038">
        <f>'Previous Trades Import_OMS Quer'!H8038</f>
        <v>0</v>
      </c>
      <c r="I8038">
        <f>'Previous Trades Import_OMS Quer'!I8038</f>
        <v>0</v>
      </c>
      <c r="J8038">
        <f>'Previous Trades Import_OMS Quer'!J8038</f>
        <v>0</v>
      </c>
      <c r="K8038">
        <f>'Previous Trades Import_OMS Quer'!K8038</f>
        <v>0</v>
      </c>
      <c r="L8038">
        <f>'Previous Trades Import_OMS Quer'!L8038</f>
        <v>0</v>
      </c>
      <c r="M8038">
        <f>'Previous Trades Import_OMS Quer'!M8038</f>
        <v>0</v>
      </c>
      <c r="N8038">
        <f>'Previous Trades Import_OMS Quer'!N8038</f>
        <v>0</v>
      </c>
      <c r="O8038" t="str">
        <f>CLEAN('Previous Trades Import_OMS Quer'!O8038)</f>
        <v/>
      </c>
      <c r="Q8038" s="25">
        <f t="shared" si="250"/>
        <v>0</v>
      </c>
      <c r="R8038" s="25" t="e">
        <f>VLOOKUP(O8038,'Currency Balance'!$O$3:$Q$32,3,0)</f>
        <v>#N/A</v>
      </c>
      <c r="S8038" t="e">
        <f t="shared" si="251"/>
        <v>#N/A</v>
      </c>
    </row>
    <row r="8039" spans="1:19">
      <c r="A8039">
        <f>'Previous Trades Import_OMS Quer'!A8039</f>
        <v>0</v>
      </c>
      <c r="B8039">
        <f>'Previous Trades Import_OMS Quer'!B8039</f>
        <v>0</v>
      </c>
      <c r="C8039" s="22">
        <f>'Previous Trades Import_OMS Quer'!C8039</f>
        <v>0</v>
      </c>
      <c r="D8039">
        <f>'Previous Trades Import_OMS Quer'!D8039</f>
        <v>0</v>
      </c>
      <c r="E8039" s="22">
        <f>'Previous Trades Import_OMS Quer'!E8039</f>
        <v>0</v>
      </c>
      <c r="F8039">
        <f>'Previous Trades Import_OMS Quer'!F8039</f>
        <v>0</v>
      </c>
      <c r="G8039">
        <f>'Previous Trades Import_OMS Quer'!G8039</f>
        <v>0</v>
      </c>
      <c r="H8039">
        <f>'Previous Trades Import_OMS Quer'!H8039</f>
        <v>0</v>
      </c>
      <c r="I8039">
        <f>'Previous Trades Import_OMS Quer'!I8039</f>
        <v>0</v>
      </c>
      <c r="J8039">
        <f>'Previous Trades Import_OMS Quer'!J8039</f>
        <v>0</v>
      </c>
      <c r="K8039">
        <f>'Previous Trades Import_OMS Quer'!K8039</f>
        <v>0</v>
      </c>
      <c r="L8039">
        <f>'Previous Trades Import_OMS Quer'!L8039</f>
        <v>0</v>
      </c>
      <c r="M8039">
        <f>'Previous Trades Import_OMS Quer'!M8039</f>
        <v>0</v>
      </c>
      <c r="N8039">
        <f>'Previous Trades Import_OMS Quer'!N8039</f>
        <v>0</v>
      </c>
      <c r="O8039" t="str">
        <f>CLEAN('Previous Trades Import_OMS Quer'!O8039)</f>
        <v/>
      </c>
      <c r="Q8039" s="25">
        <f t="shared" si="250"/>
        <v>0</v>
      </c>
      <c r="R8039" s="25" t="e">
        <f>VLOOKUP(O8039,'Currency Balance'!$O$3:$Q$32,3,0)</f>
        <v>#N/A</v>
      </c>
      <c r="S8039" t="e">
        <f t="shared" si="251"/>
        <v>#N/A</v>
      </c>
    </row>
    <row r="8040" spans="1:19">
      <c r="A8040">
        <f>'Previous Trades Import_OMS Quer'!A8040</f>
        <v>0</v>
      </c>
      <c r="B8040">
        <f>'Previous Trades Import_OMS Quer'!B8040</f>
        <v>0</v>
      </c>
      <c r="C8040" s="22">
        <f>'Previous Trades Import_OMS Quer'!C8040</f>
        <v>0</v>
      </c>
      <c r="D8040">
        <f>'Previous Trades Import_OMS Quer'!D8040</f>
        <v>0</v>
      </c>
      <c r="E8040" s="22">
        <f>'Previous Trades Import_OMS Quer'!E8040</f>
        <v>0</v>
      </c>
      <c r="F8040">
        <f>'Previous Trades Import_OMS Quer'!F8040</f>
        <v>0</v>
      </c>
      <c r="G8040">
        <f>'Previous Trades Import_OMS Quer'!G8040</f>
        <v>0</v>
      </c>
      <c r="H8040">
        <f>'Previous Trades Import_OMS Quer'!H8040</f>
        <v>0</v>
      </c>
      <c r="I8040">
        <f>'Previous Trades Import_OMS Quer'!I8040</f>
        <v>0</v>
      </c>
      <c r="J8040">
        <f>'Previous Trades Import_OMS Quer'!J8040</f>
        <v>0</v>
      </c>
      <c r="K8040">
        <f>'Previous Trades Import_OMS Quer'!K8040</f>
        <v>0</v>
      </c>
      <c r="L8040">
        <f>'Previous Trades Import_OMS Quer'!L8040</f>
        <v>0</v>
      </c>
      <c r="M8040">
        <f>'Previous Trades Import_OMS Quer'!M8040</f>
        <v>0</v>
      </c>
      <c r="N8040">
        <f>'Previous Trades Import_OMS Quer'!N8040</f>
        <v>0</v>
      </c>
      <c r="O8040" t="str">
        <f>CLEAN('Previous Trades Import_OMS Quer'!O8040)</f>
        <v/>
      </c>
      <c r="Q8040" s="25">
        <f t="shared" si="250"/>
        <v>0</v>
      </c>
      <c r="R8040" s="25" t="e">
        <f>VLOOKUP(O8040,'Currency Balance'!$O$3:$Q$32,3,0)</f>
        <v>#N/A</v>
      </c>
      <c r="S8040" t="e">
        <f t="shared" si="251"/>
        <v>#N/A</v>
      </c>
    </row>
    <row r="8041" spans="1:19">
      <c r="A8041">
        <f>'Previous Trades Import_OMS Quer'!A8041</f>
        <v>0</v>
      </c>
      <c r="B8041">
        <f>'Previous Trades Import_OMS Quer'!B8041</f>
        <v>0</v>
      </c>
      <c r="C8041" s="22">
        <f>'Previous Trades Import_OMS Quer'!C8041</f>
        <v>0</v>
      </c>
      <c r="D8041">
        <f>'Previous Trades Import_OMS Quer'!D8041</f>
        <v>0</v>
      </c>
      <c r="E8041" s="22">
        <f>'Previous Trades Import_OMS Quer'!E8041</f>
        <v>0</v>
      </c>
      <c r="F8041">
        <f>'Previous Trades Import_OMS Quer'!F8041</f>
        <v>0</v>
      </c>
      <c r="G8041">
        <f>'Previous Trades Import_OMS Quer'!G8041</f>
        <v>0</v>
      </c>
      <c r="H8041">
        <f>'Previous Trades Import_OMS Quer'!H8041</f>
        <v>0</v>
      </c>
      <c r="I8041">
        <f>'Previous Trades Import_OMS Quer'!I8041</f>
        <v>0</v>
      </c>
      <c r="J8041">
        <f>'Previous Trades Import_OMS Quer'!J8041</f>
        <v>0</v>
      </c>
      <c r="K8041">
        <f>'Previous Trades Import_OMS Quer'!K8041</f>
        <v>0</v>
      </c>
      <c r="L8041">
        <f>'Previous Trades Import_OMS Quer'!L8041</f>
        <v>0</v>
      </c>
      <c r="M8041">
        <f>'Previous Trades Import_OMS Quer'!M8041</f>
        <v>0</v>
      </c>
      <c r="N8041">
        <f>'Previous Trades Import_OMS Quer'!N8041</f>
        <v>0</v>
      </c>
      <c r="O8041" t="str">
        <f>CLEAN('Previous Trades Import_OMS Quer'!O8041)</f>
        <v/>
      </c>
      <c r="Q8041" s="25">
        <f t="shared" si="250"/>
        <v>0</v>
      </c>
      <c r="R8041" s="25" t="e">
        <f>VLOOKUP(O8041,'Currency Balance'!$O$3:$Q$32,3,0)</f>
        <v>#N/A</v>
      </c>
      <c r="S8041" t="e">
        <f t="shared" si="251"/>
        <v>#N/A</v>
      </c>
    </row>
    <row r="8042" spans="1:19">
      <c r="A8042">
        <f>'Previous Trades Import_OMS Quer'!A8042</f>
        <v>0</v>
      </c>
      <c r="B8042">
        <f>'Previous Trades Import_OMS Quer'!B8042</f>
        <v>0</v>
      </c>
      <c r="C8042" s="22">
        <f>'Previous Trades Import_OMS Quer'!C8042</f>
        <v>0</v>
      </c>
      <c r="D8042">
        <f>'Previous Trades Import_OMS Quer'!D8042</f>
        <v>0</v>
      </c>
      <c r="E8042" s="22">
        <f>'Previous Trades Import_OMS Quer'!E8042</f>
        <v>0</v>
      </c>
      <c r="F8042">
        <f>'Previous Trades Import_OMS Quer'!F8042</f>
        <v>0</v>
      </c>
      <c r="G8042">
        <f>'Previous Trades Import_OMS Quer'!G8042</f>
        <v>0</v>
      </c>
      <c r="H8042">
        <f>'Previous Trades Import_OMS Quer'!H8042</f>
        <v>0</v>
      </c>
      <c r="I8042">
        <f>'Previous Trades Import_OMS Quer'!I8042</f>
        <v>0</v>
      </c>
      <c r="J8042">
        <f>'Previous Trades Import_OMS Quer'!J8042</f>
        <v>0</v>
      </c>
      <c r="K8042">
        <f>'Previous Trades Import_OMS Quer'!K8042</f>
        <v>0</v>
      </c>
      <c r="L8042">
        <f>'Previous Trades Import_OMS Quer'!L8042</f>
        <v>0</v>
      </c>
      <c r="M8042">
        <f>'Previous Trades Import_OMS Quer'!M8042</f>
        <v>0</v>
      </c>
      <c r="N8042">
        <f>'Previous Trades Import_OMS Quer'!N8042</f>
        <v>0</v>
      </c>
      <c r="O8042" t="str">
        <f>CLEAN('Previous Trades Import_OMS Quer'!O8042)</f>
        <v/>
      </c>
      <c r="Q8042" s="25">
        <f t="shared" si="250"/>
        <v>0</v>
      </c>
      <c r="R8042" s="25" t="e">
        <f>VLOOKUP(O8042,'Currency Balance'!$O$3:$Q$32,3,0)</f>
        <v>#N/A</v>
      </c>
      <c r="S8042" t="e">
        <f t="shared" si="251"/>
        <v>#N/A</v>
      </c>
    </row>
    <row r="8043" spans="1:19">
      <c r="A8043">
        <f>'Previous Trades Import_OMS Quer'!A8043</f>
        <v>0</v>
      </c>
      <c r="B8043">
        <f>'Previous Trades Import_OMS Quer'!B8043</f>
        <v>0</v>
      </c>
      <c r="C8043" s="22">
        <f>'Previous Trades Import_OMS Quer'!C8043</f>
        <v>0</v>
      </c>
      <c r="D8043">
        <f>'Previous Trades Import_OMS Quer'!D8043</f>
        <v>0</v>
      </c>
      <c r="E8043" s="22">
        <f>'Previous Trades Import_OMS Quer'!E8043</f>
        <v>0</v>
      </c>
      <c r="F8043">
        <f>'Previous Trades Import_OMS Quer'!F8043</f>
        <v>0</v>
      </c>
      <c r="G8043">
        <f>'Previous Trades Import_OMS Quer'!G8043</f>
        <v>0</v>
      </c>
      <c r="H8043">
        <f>'Previous Trades Import_OMS Quer'!H8043</f>
        <v>0</v>
      </c>
      <c r="I8043">
        <f>'Previous Trades Import_OMS Quer'!I8043</f>
        <v>0</v>
      </c>
      <c r="J8043">
        <f>'Previous Trades Import_OMS Quer'!J8043</f>
        <v>0</v>
      </c>
      <c r="K8043">
        <f>'Previous Trades Import_OMS Quer'!K8043</f>
        <v>0</v>
      </c>
      <c r="L8043">
        <f>'Previous Trades Import_OMS Quer'!L8043</f>
        <v>0</v>
      </c>
      <c r="M8043">
        <f>'Previous Trades Import_OMS Quer'!M8043</f>
        <v>0</v>
      </c>
      <c r="N8043">
        <f>'Previous Trades Import_OMS Quer'!N8043</f>
        <v>0</v>
      </c>
      <c r="O8043" t="str">
        <f>CLEAN('Previous Trades Import_OMS Quer'!O8043)</f>
        <v/>
      </c>
      <c r="Q8043" s="25">
        <f t="shared" si="250"/>
        <v>0</v>
      </c>
      <c r="R8043" s="25" t="e">
        <f>VLOOKUP(O8043,'Currency Balance'!$O$3:$Q$32,3,0)</f>
        <v>#N/A</v>
      </c>
      <c r="S8043" t="e">
        <f t="shared" si="251"/>
        <v>#N/A</v>
      </c>
    </row>
    <row r="8044" spans="1:19">
      <c r="A8044">
        <f>'Previous Trades Import_OMS Quer'!A8044</f>
        <v>0</v>
      </c>
      <c r="B8044">
        <f>'Previous Trades Import_OMS Quer'!B8044</f>
        <v>0</v>
      </c>
      <c r="C8044" s="22">
        <f>'Previous Trades Import_OMS Quer'!C8044</f>
        <v>0</v>
      </c>
      <c r="D8044">
        <f>'Previous Trades Import_OMS Quer'!D8044</f>
        <v>0</v>
      </c>
      <c r="E8044" s="22">
        <f>'Previous Trades Import_OMS Quer'!E8044</f>
        <v>0</v>
      </c>
      <c r="F8044">
        <f>'Previous Trades Import_OMS Quer'!F8044</f>
        <v>0</v>
      </c>
      <c r="G8044">
        <f>'Previous Trades Import_OMS Quer'!G8044</f>
        <v>0</v>
      </c>
      <c r="H8044">
        <f>'Previous Trades Import_OMS Quer'!H8044</f>
        <v>0</v>
      </c>
      <c r="I8044">
        <f>'Previous Trades Import_OMS Quer'!I8044</f>
        <v>0</v>
      </c>
      <c r="J8044">
        <f>'Previous Trades Import_OMS Quer'!J8044</f>
        <v>0</v>
      </c>
      <c r="K8044">
        <f>'Previous Trades Import_OMS Quer'!K8044</f>
        <v>0</v>
      </c>
      <c r="L8044">
        <f>'Previous Trades Import_OMS Quer'!L8044</f>
        <v>0</v>
      </c>
      <c r="M8044">
        <f>'Previous Trades Import_OMS Quer'!M8044</f>
        <v>0</v>
      </c>
      <c r="N8044">
        <f>'Previous Trades Import_OMS Quer'!N8044</f>
        <v>0</v>
      </c>
      <c r="O8044" t="str">
        <f>CLEAN('Previous Trades Import_OMS Quer'!O8044)</f>
        <v/>
      </c>
      <c r="Q8044" s="25">
        <f t="shared" si="250"/>
        <v>0</v>
      </c>
      <c r="R8044" s="25" t="e">
        <f>VLOOKUP(O8044,'Currency Balance'!$O$3:$Q$32,3,0)</f>
        <v>#N/A</v>
      </c>
      <c r="S8044" t="e">
        <f t="shared" si="251"/>
        <v>#N/A</v>
      </c>
    </row>
    <row r="8045" spans="1:19">
      <c r="A8045">
        <f>'Previous Trades Import_OMS Quer'!A8045</f>
        <v>0</v>
      </c>
      <c r="B8045">
        <f>'Previous Trades Import_OMS Quer'!B8045</f>
        <v>0</v>
      </c>
      <c r="C8045" s="22">
        <f>'Previous Trades Import_OMS Quer'!C8045</f>
        <v>0</v>
      </c>
      <c r="D8045">
        <f>'Previous Trades Import_OMS Quer'!D8045</f>
        <v>0</v>
      </c>
      <c r="E8045" s="22">
        <f>'Previous Trades Import_OMS Quer'!E8045</f>
        <v>0</v>
      </c>
      <c r="F8045">
        <f>'Previous Trades Import_OMS Quer'!F8045</f>
        <v>0</v>
      </c>
      <c r="G8045">
        <f>'Previous Trades Import_OMS Quer'!G8045</f>
        <v>0</v>
      </c>
      <c r="H8045">
        <f>'Previous Trades Import_OMS Quer'!H8045</f>
        <v>0</v>
      </c>
      <c r="I8045">
        <f>'Previous Trades Import_OMS Quer'!I8045</f>
        <v>0</v>
      </c>
      <c r="J8045">
        <f>'Previous Trades Import_OMS Quer'!J8045</f>
        <v>0</v>
      </c>
      <c r="K8045">
        <f>'Previous Trades Import_OMS Quer'!K8045</f>
        <v>0</v>
      </c>
      <c r="L8045">
        <f>'Previous Trades Import_OMS Quer'!L8045</f>
        <v>0</v>
      </c>
      <c r="M8045">
        <f>'Previous Trades Import_OMS Quer'!M8045</f>
        <v>0</v>
      </c>
      <c r="N8045">
        <f>'Previous Trades Import_OMS Quer'!N8045</f>
        <v>0</v>
      </c>
      <c r="O8045" t="str">
        <f>CLEAN('Previous Trades Import_OMS Quer'!O8045)</f>
        <v/>
      </c>
      <c r="Q8045" s="25">
        <f t="shared" si="250"/>
        <v>0</v>
      </c>
      <c r="R8045" s="25" t="e">
        <f>VLOOKUP(O8045,'Currency Balance'!$O$3:$Q$32,3,0)</f>
        <v>#N/A</v>
      </c>
      <c r="S8045" t="e">
        <f t="shared" si="251"/>
        <v>#N/A</v>
      </c>
    </row>
    <row r="8046" spans="1:19">
      <c r="A8046">
        <f>'Previous Trades Import_OMS Quer'!A8046</f>
        <v>0</v>
      </c>
      <c r="B8046">
        <f>'Previous Trades Import_OMS Quer'!B8046</f>
        <v>0</v>
      </c>
      <c r="C8046" s="22">
        <f>'Previous Trades Import_OMS Quer'!C8046</f>
        <v>0</v>
      </c>
      <c r="D8046">
        <f>'Previous Trades Import_OMS Quer'!D8046</f>
        <v>0</v>
      </c>
      <c r="E8046" s="22">
        <f>'Previous Trades Import_OMS Quer'!E8046</f>
        <v>0</v>
      </c>
      <c r="F8046">
        <f>'Previous Trades Import_OMS Quer'!F8046</f>
        <v>0</v>
      </c>
      <c r="G8046">
        <f>'Previous Trades Import_OMS Quer'!G8046</f>
        <v>0</v>
      </c>
      <c r="H8046">
        <f>'Previous Trades Import_OMS Quer'!H8046</f>
        <v>0</v>
      </c>
      <c r="I8046">
        <f>'Previous Trades Import_OMS Quer'!I8046</f>
        <v>0</v>
      </c>
      <c r="J8046">
        <f>'Previous Trades Import_OMS Quer'!J8046</f>
        <v>0</v>
      </c>
      <c r="K8046">
        <f>'Previous Trades Import_OMS Quer'!K8046</f>
        <v>0</v>
      </c>
      <c r="L8046">
        <f>'Previous Trades Import_OMS Quer'!L8046</f>
        <v>0</v>
      </c>
      <c r="M8046">
        <f>'Previous Trades Import_OMS Quer'!M8046</f>
        <v>0</v>
      </c>
      <c r="N8046">
        <f>'Previous Trades Import_OMS Quer'!N8046</f>
        <v>0</v>
      </c>
      <c r="O8046" t="str">
        <f>CLEAN('Previous Trades Import_OMS Quer'!O8046)</f>
        <v/>
      </c>
      <c r="Q8046" s="25">
        <f t="shared" si="250"/>
        <v>0</v>
      </c>
      <c r="R8046" s="25" t="e">
        <f>VLOOKUP(O8046,'Currency Balance'!$O$3:$Q$32,3,0)</f>
        <v>#N/A</v>
      </c>
      <c r="S8046" t="e">
        <f t="shared" si="251"/>
        <v>#N/A</v>
      </c>
    </row>
    <row r="8047" spans="1:19">
      <c r="A8047">
        <f>'Previous Trades Import_OMS Quer'!A8047</f>
        <v>0</v>
      </c>
      <c r="B8047">
        <f>'Previous Trades Import_OMS Quer'!B8047</f>
        <v>0</v>
      </c>
      <c r="C8047" s="22">
        <f>'Previous Trades Import_OMS Quer'!C8047</f>
        <v>0</v>
      </c>
      <c r="D8047">
        <f>'Previous Trades Import_OMS Quer'!D8047</f>
        <v>0</v>
      </c>
      <c r="E8047" s="22">
        <f>'Previous Trades Import_OMS Quer'!E8047</f>
        <v>0</v>
      </c>
      <c r="F8047">
        <f>'Previous Trades Import_OMS Quer'!F8047</f>
        <v>0</v>
      </c>
      <c r="G8047">
        <f>'Previous Trades Import_OMS Quer'!G8047</f>
        <v>0</v>
      </c>
      <c r="H8047">
        <f>'Previous Trades Import_OMS Quer'!H8047</f>
        <v>0</v>
      </c>
      <c r="I8047">
        <f>'Previous Trades Import_OMS Quer'!I8047</f>
        <v>0</v>
      </c>
      <c r="J8047">
        <f>'Previous Trades Import_OMS Quer'!J8047</f>
        <v>0</v>
      </c>
      <c r="K8047">
        <f>'Previous Trades Import_OMS Quer'!K8047</f>
        <v>0</v>
      </c>
      <c r="L8047">
        <f>'Previous Trades Import_OMS Quer'!L8047</f>
        <v>0</v>
      </c>
      <c r="M8047">
        <f>'Previous Trades Import_OMS Quer'!M8047</f>
        <v>0</v>
      </c>
      <c r="N8047">
        <f>'Previous Trades Import_OMS Quer'!N8047</f>
        <v>0</v>
      </c>
      <c r="O8047" t="str">
        <f>CLEAN('Previous Trades Import_OMS Quer'!O8047)</f>
        <v/>
      </c>
      <c r="Q8047" s="25">
        <f t="shared" si="250"/>
        <v>0</v>
      </c>
      <c r="R8047" s="25" t="e">
        <f>VLOOKUP(O8047,'Currency Balance'!$O$3:$Q$32,3,0)</f>
        <v>#N/A</v>
      </c>
      <c r="S8047" t="e">
        <f t="shared" si="251"/>
        <v>#N/A</v>
      </c>
    </row>
    <row r="8048" spans="1:19">
      <c r="A8048">
        <f>'Previous Trades Import_OMS Quer'!A8048</f>
        <v>0</v>
      </c>
      <c r="B8048">
        <f>'Previous Trades Import_OMS Quer'!B8048</f>
        <v>0</v>
      </c>
      <c r="C8048" s="22">
        <f>'Previous Trades Import_OMS Quer'!C8048</f>
        <v>0</v>
      </c>
      <c r="D8048">
        <f>'Previous Trades Import_OMS Quer'!D8048</f>
        <v>0</v>
      </c>
      <c r="E8048" s="22">
        <f>'Previous Trades Import_OMS Quer'!E8048</f>
        <v>0</v>
      </c>
      <c r="F8048">
        <f>'Previous Trades Import_OMS Quer'!F8048</f>
        <v>0</v>
      </c>
      <c r="G8048">
        <f>'Previous Trades Import_OMS Quer'!G8048</f>
        <v>0</v>
      </c>
      <c r="H8048">
        <f>'Previous Trades Import_OMS Quer'!H8048</f>
        <v>0</v>
      </c>
      <c r="I8048">
        <f>'Previous Trades Import_OMS Quer'!I8048</f>
        <v>0</v>
      </c>
      <c r="J8048">
        <f>'Previous Trades Import_OMS Quer'!J8048</f>
        <v>0</v>
      </c>
      <c r="K8048">
        <f>'Previous Trades Import_OMS Quer'!K8048</f>
        <v>0</v>
      </c>
      <c r="L8048">
        <f>'Previous Trades Import_OMS Quer'!L8048</f>
        <v>0</v>
      </c>
      <c r="M8048">
        <f>'Previous Trades Import_OMS Quer'!M8048</f>
        <v>0</v>
      </c>
      <c r="N8048">
        <f>'Previous Trades Import_OMS Quer'!N8048</f>
        <v>0</v>
      </c>
      <c r="O8048" t="str">
        <f>CLEAN('Previous Trades Import_OMS Quer'!O8048)</f>
        <v/>
      </c>
      <c r="Q8048" s="25">
        <f t="shared" si="250"/>
        <v>0</v>
      </c>
      <c r="R8048" s="25" t="e">
        <f>VLOOKUP(O8048,'Currency Balance'!$O$3:$Q$32,3,0)</f>
        <v>#N/A</v>
      </c>
      <c r="S8048" t="e">
        <f t="shared" si="251"/>
        <v>#N/A</v>
      </c>
    </row>
    <row r="8049" spans="1:19">
      <c r="A8049">
        <f>'Previous Trades Import_OMS Quer'!A8049</f>
        <v>0</v>
      </c>
      <c r="B8049">
        <f>'Previous Trades Import_OMS Quer'!B8049</f>
        <v>0</v>
      </c>
      <c r="C8049" s="22">
        <f>'Previous Trades Import_OMS Quer'!C8049</f>
        <v>0</v>
      </c>
      <c r="D8049">
        <f>'Previous Trades Import_OMS Quer'!D8049</f>
        <v>0</v>
      </c>
      <c r="E8049" s="22">
        <f>'Previous Trades Import_OMS Quer'!E8049</f>
        <v>0</v>
      </c>
      <c r="F8049">
        <f>'Previous Trades Import_OMS Quer'!F8049</f>
        <v>0</v>
      </c>
      <c r="G8049">
        <f>'Previous Trades Import_OMS Quer'!G8049</f>
        <v>0</v>
      </c>
      <c r="H8049">
        <f>'Previous Trades Import_OMS Quer'!H8049</f>
        <v>0</v>
      </c>
      <c r="I8049">
        <f>'Previous Trades Import_OMS Quer'!I8049</f>
        <v>0</v>
      </c>
      <c r="J8049">
        <f>'Previous Trades Import_OMS Quer'!J8049</f>
        <v>0</v>
      </c>
      <c r="K8049">
        <f>'Previous Trades Import_OMS Quer'!K8049</f>
        <v>0</v>
      </c>
      <c r="L8049">
        <f>'Previous Trades Import_OMS Quer'!L8049</f>
        <v>0</v>
      </c>
      <c r="M8049">
        <f>'Previous Trades Import_OMS Quer'!M8049</f>
        <v>0</v>
      </c>
      <c r="N8049">
        <f>'Previous Trades Import_OMS Quer'!N8049</f>
        <v>0</v>
      </c>
      <c r="O8049" t="str">
        <f>CLEAN('Previous Trades Import_OMS Quer'!O8049)</f>
        <v/>
      </c>
      <c r="Q8049" s="25">
        <f t="shared" si="250"/>
        <v>0</v>
      </c>
      <c r="R8049" s="25" t="e">
        <f>VLOOKUP(O8049,'Currency Balance'!$O$3:$Q$32,3,0)</f>
        <v>#N/A</v>
      </c>
      <c r="S8049" t="e">
        <f t="shared" si="251"/>
        <v>#N/A</v>
      </c>
    </row>
    <row r="8050" spans="1:19">
      <c r="A8050">
        <f>'Previous Trades Import_OMS Quer'!A8050</f>
        <v>0</v>
      </c>
      <c r="B8050">
        <f>'Previous Trades Import_OMS Quer'!B8050</f>
        <v>0</v>
      </c>
      <c r="C8050" s="22">
        <f>'Previous Trades Import_OMS Quer'!C8050</f>
        <v>0</v>
      </c>
      <c r="D8050">
        <f>'Previous Trades Import_OMS Quer'!D8050</f>
        <v>0</v>
      </c>
      <c r="E8050" s="22">
        <f>'Previous Trades Import_OMS Quer'!E8050</f>
        <v>0</v>
      </c>
      <c r="F8050">
        <f>'Previous Trades Import_OMS Quer'!F8050</f>
        <v>0</v>
      </c>
      <c r="G8050">
        <f>'Previous Trades Import_OMS Quer'!G8050</f>
        <v>0</v>
      </c>
      <c r="H8050">
        <f>'Previous Trades Import_OMS Quer'!H8050</f>
        <v>0</v>
      </c>
      <c r="I8050">
        <f>'Previous Trades Import_OMS Quer'!I8050</f>
        <v>0</v>
      </c>
      <c r="J8050">
        <f>'Previous Trades Import_OMS Quer'!J8050</f>
        <v>0</v>
      </c>
      <c r="K8050">
        <f>'Previous Trades Import_OMS Quer'!K8050</f>
        <v>0</v>
      </c>
      <c r="L8050">
        <f>'Previous Trades Import_OMS Quer'!L8050</f>
        <v>0</v>
      </c>
      <c r="M8050">
        <f>'Previous Trades Import_OMS Quer'!M8050</f>
        <v>0</v>
      </c>
      <c r="N8050">
        <f>'Previous Trades Import_OMS Quer'!N8050</f>
        <v>0</v>
      </c>
      <c r="O8050" t="str">
        <f>CLEAN('Previous Trades Import_OMS Quer'!O8050)</f>
        <v/>
      </c>
      <c r="Q8050" s="25">
        <f t="shared" si="250"/>
        <v>0</v>
      </c>
      <c r="R8050" s="25" t="e">
        <f>VLOOKUP(O8050,'Currency Balance'!$O$3:$Q$32,3,0)</f>
        <v>#N/A</v>
      </c>
      <c r="S8050" t="e">
        <f t="shared" si="251"/>
        <v>#N/A</v>
      </c>
    </row>
    <row r="8051" spans="1:19">
      <c r="A8051">
        <f>'Previous Trades Import_OMS Quer'!A8051</f>
        <v>0</v>
      </c>
      <c r="B8051">
        <f>'Previous Trades Import_OMS Quer'!B8051</f>
        <v>0</v>
      </c>
      <c r="C8051" s="22">
        <f>'Previous Trades Import_OMS Quer'!C8051</f>
        <v>0</v>
      </c>
      <c r="D8051">
        <f>'Previous Trades Import_OMS Quer'!D8051</f>
        <v>0</v>
      </c>
      <c r="E8051" s="22">
        <f>'Previous Trades Import_OMS Quer'!E8051</f>
        <v>0</v>
      </c>
      <c r="F8051">
        <f>'Previous Trades Import_OMS Quer'!F8051</f>
        <v>0</v>
      </c>
      <c r="G8051">
        <f>'Previous Trades Import_OMS Quer'!G8051</f>
        <v>0</v>
      </c>
      <c r="H8051">
        <f>'Previous Trades Import_OMS Quer'!H8051</f>
        <v>0</v>
      </c>
      <c r="I8051">
        <f>'Previous Trades Import_OMS Quer'!I8051</f>
        <v>0</v>
      </c>
      <c r="J8051">
        <f>'Previous Trades Import_OMS Quer'!J8051</f>
        <v>0</v>
      </c>
      <c r="K8051">
        <f>'Previous Trades Import_OMS Quer'!K8051</f>
        <v>0</v>
      </c>
      <c r="L8051">
        <f>'Previous Trades Import_OMS Quer'!L8051</f>
        <v>0</v>
      </c>
      <c r="M8051">
        <f>'Previous Trades Import_OMS Quer'!M8051</f>
        <v>0</v>
      </c>
      <c r="N8051">
        <f>'Previous Trades Import_OMS Quer'!N8051</f>
        <v>0</v>
      </c>
      <c r="O8051" t="str">
        <f>CLEAN('Previous Trades Import_OMS Quer'!O8051)</f>
        <v/>
      </c>
      <c r="Q8051" s="25">
        <f t="shared" si="250"/>
        <v>0</v>
      </c>
      <c r="R8051" s="25" t="e">
        <f>VLOOKUP(O8051,'Currency Balance'!$O$3:$Q$32,3,0)</f>
        <v>#N/A</v>
      </c>
      <c r="S8051" t="e">
        <f t="shared" si="251"/>
        <v>#N/A</v>
      </c>
    </row>
    <row r="8052" spans="1:19">
      <c r="A8052">
        <f>'Previous Trades Import_OMS Quer'!A8052</f>
        <v>0</v>
      </c>
      <c r="B8052">
        <f>'Previous Trades Import_OMS Quer'!B8052</f>
        <v>0</v>
      </c>
      <c r="C8052" s="22">
        <f>'Previous Trades Import_OMS Quer'!C8052</f>
        <v>0</v>
      </c>
      <c r="D8052">
        <f>'Previous Trades Import_OMS Quer'!D8052</f>
        <v>0</v>
      </c>
      <c r="E8052" s="22">
        <f>'Previous Trades Import_OMS Quer'!E8052</f>
        <v>0</v>
      </c>
      <c r="F8052">
        <f>'Previous Trades Import_OMS Quer'!F8052</f>
        <v>0</v>
      </c>
      <c r="G8052">
        <f>'Previous Trades Import_OMS Quer'!G8052</f>
        <v>0</v>
      </c>
      <c r="H8052">
        <f>'Previous Trades Import_OMS Quer'!H8052</f>
        <v>0</v>
      </c>
      <c r="I8052">
        <f>'Previous Trades Import_OMS Quer'!I8052</f>
        <v>0</v>
      </c>
      <c r="J8052">
        <f>'Previous Trades Import_OMS Quer'!J8052</f>
        <v>0</v>
      </c>
      <c r="K8052">
        <f>'Previous Trades Import_OMS Quer'!K8052</f>
        <v>0</v>
      </c>
      <c r="L8052">
        <f>'Previous Trades Import_OMS Quer'!L8052</f>
        <v>0</v>
      </c>
      <c r="M8052">
        <f>'Previous Trades Import_OMS Quer'!M8052</f>
        <v>0</v>
      </c>
      <c r="N8052">
        <f>'Previous Trades Import_OMS Quer'!N8052</f>
        <v>0</v>
      </c>
      <c r="O8052" t="str">
        <f>CLEAN('Previous Trades Import_OMS Quer'!O8052)</f>
        <v/>
      </c>
      <c r="Q8052" s="25">
        <f t="shared" si="250"/>
        <v>0</v>
      </c>
      <c r="R8052" s="25" t="e">
        <f>VLOOKUP(O8052,'Currency Balance'!$O$3:$Q$32,3,0)</f>
        <v>#N/A</v>
      </c>
      <c r="S8052" t="e">
        <f t="shared" si="251"/>
        <v>#N/A</v>
      </c>
    </row>
    <row r="8053" spans="1:19">
      <c r="A8053">
        <f>'Previous Trades Import_OMS Quer'!A8053</f>
        <v>0</v>
      </c>
      <c r="B8053">
        <f>'Previous Trades Import_OMS Quer'!B8053</f>
        <v>0</v>
      </c>
      <c r="C8053" s="22">
        <f>'Previous Trades Import_OMS Quer'!C8053</f>
        <v>0</v>
      </c>
      <c r="D8053">
        <f>'Previous Trades Import_OMS Quer'!D8053</f>
        <v>0</v>
      </c>
      <c r="E8053" s="22">
        <f>'Previous Trades Import_OMS Quer'!E8053</f>
        <v>0</v>
      </c>
      <c r="F8053">
        <f>'Previous Trades Import_OMS Quer'!F8053</f>
        <v>0</v>
      </c>
      <c r="G8053">
        <f>'Previous Trades Import_OMS Quer'!G8053</f>
        <v>0</v>
      </c>
      <c r="H8053">
        <f>'Previous Trades Import_OMS Quer'!H8053</f>
        <v>0</v>
      </c>
      <c r="I8053">
        <f>'Previous Trades Import_OMS Quer'!I8053</f>
        <v>0</v>
      </c>
      <c r="J8053">
        <f>'Previous Trades Import_OMS Quer'!J8053</f>
        <v>0</v>
      </c>
      <c r="K8053">
        <f>'Previous Trades Import_OMS Quer'!K8053</f>
        <v>0</v>
      </c>
      <c r="L8053">
        <f>'Previous Trades Import_OMS Quer'!L8053</f>
        <v>0</v>
      </c>
      <c r="M8053">
        <f>'Previous Trades Import_OMS Quer'!M8053</f>
        <v>0</v>
      </c>
      <c r="N8053">
        <f>'Previous Trades Import_OMS Quer'!N8053</f>
        <v>0</v>
      </c>
      <c r="O8053" t="str">
        <f>CLEAN('Previous Trades Import_OMS Quer'!O8053)</f>
        <v/>
      </c>
      <c r="Q8053" s="25">
        <f t="shared" si="250"/>
        <v>0</v>
      </c>
      <c r="R8053" s="25" t="e">
        <f>VLOOKUP(O8053,'Currency Balance'!$O$3:$Q$32,3,0)</f>
        <v>#N/A</v>
      </c>
      <c r="S8053" t="e">
        <f t="shared" si="251"/>
        <v>#N/A</v>
      </c>
    </row>
    <row r="8054" spans="1:19">
      <c r="A8054">
        <f>'Previous Trades Import_OMS Quer'!A8054</f>
        <v>0</v>
      </c>
      <c r="B8054">
        <f>'Previous Trades Import_OMS Quer'!B8054</f>
        <v>0</v>
      </c>
      <c r="C8054" s="22">
        <f>'Previous Trades Import_OMS Quer'!C8054</f>
        <v>0</v>
      </c>
      <c r="D8054">
        <f>'Previous Trades Import_OMS Quer'!D8054</f>
        <v>0</v>
      </c>
      <c r="E8054" s="22">
        <f>'Previous Trades Import_OMS Quer'!E8054</f>
        <v>0</v>
      </c>
      <c r="F8054">
        <f>'Previous Trades Import_OMS Quer'!F8054</f>
        <v>0</v>
      </c>
      <c r="G8054">
        <f>'Previous Trades Import_OMS Quer'!G8054</f>
        <v>0</v>
      </c>
      <c r="H8054">
        <f>'Previous Trades Import_OMS Quer'!H8054</f>
        <v>0</v>
      </c>
      <c r="I8054">
        <f>'Previous Trades Import_OMS Quer'!I8054</f>
        <v>0</v>
      </c>
      <c r="J8054">
        <f>'Previous Trades Import_OMS Quer'!J8054</f>
        <v>0</v>
      </c>
      <c r="K8054">
        <f>'Previous Trades Import_OMS Quer'!K8054</f>
        <v>0</v>
      </c>
      <c r="L8054">
        <f>'Previous Trades Import_OMS Quer'!L8054</f>
        <v>0</v>
      </c>
      <c r="M8054">
        <f>'Previous Trades Import_OMS Quer'!M8054</f>
        <v>0</v>
      </c>
      <c r="N8054">
        <f>'Previous Trades Import_OMS Quer'!N8054</f>
        <v>0</v>
      </c>
      <c r="O8054" t="str">
        <f>CLEAN('Previous Trades Import_OMS Quer'!O8054)</f>
        <v/>
      </c>
      <c r="Q8054" s="25">
        <f t="shared" si="250"/>
        <v>0</v>
      </c>
      <c r="R8054" s="25" t="e">
        <f>VLOOKUP(O8054,'Currency Balance'!$O$3:$Q$32,3,0)</f>
        <v>#N/A</v>
      </c>
      <c r="S8054" t="e">
        <f t="shared" si="251"/>
        <v>#N/A</v>
      </c>
    </row>
    <row r="8055" spans="1:19">
      <c r="A8055">
        <f>'Previous Trades Import_OMS Quer'!A8055</f>
        <v>0</v>
      </c>
      <c r="B8055">
        <f>'Previous Trades Import_OMS Quer'!B8055</f>
        <v>0</v>
      </c>
      <c r="C8055" s="22">
        <f>'Previous Trades Import_OMS Quer'!C8055</f>
        <v>0</v>
      </c>
      <c r="D8055">
        <f>'Previous Trades Import_OMS Quer'!D8055</f>
        <v>0</v>
      </c>
      <c r="E8055" s="22">
        <f>'Previous Trades Import_OMS Quer'!E8055</f>
        <v>0</v>
      </c>
      <c r="F8055">
        <f>'Previous Trades Import_OMS Quer'!F8055</f>
        <v>0</v>
      </c>
      <c r="G8055">
        <f>'Previous Trades Import_OMS Quer'!G8055</f>
        <v>0</v>
      </c>
      <c r="H8055">
        <f>'Previous Trades Import_OMS Quer'!H8055</f>
        <v>0</v>
      </c>
      <c r="I8055">
        <f>'Previous Trades Import_OMS Quer'!I8055</f>
        <v>0</v>
      </c>
      <c r="J8055">
        <f>'Previous Trades Import_OMS Quer'!J8055</f>
        <v>0</v>
      </c>
      <c r="K8055">
        <f>'Previous Trades Import_OMS Quer'!K8055</f>
        <v>0</v>
      </c>
      <c r="L8055">
        <f>'Previous Trades Import_OMS Quer'!L8055</f>
        <v>0</v>
      </c>
      <c r="M8055">
        <f>'Previous Trades Import_OMS Quer'!M8055</f>
        <v>0</v>
      </c>
      <c r="N8055">
        <f>'Previous Trades Import_OMS Quer'!N8055</f>
        <v>0</v>
      </c>
      <c r="O8055" t="str">
        <f>CLEAN('Previous Trades Import_OMS Quer'!O8055)</f>
        <v/>
      </c>
      <c r="Q8055" s="25">
        <f t="shared" si="250"/>
        <v>0</v>
      </c>
      <c r="R8055" s="25" t="e">
        <f>VLOOKUP(O8055,'Currency Balance'!$O$3:$Q$32,3,0)</f>
        <v>#N/A</v>
      </c>
      <c r="S8055" t="e">
        <f t="shared" si="251"/>
        <v>#N/A</v>
      </c>
    </row>
    <row r="8056" spans="1:19">
      <c r="A8056">
        <f>'Previous Trades Import_OMS Quer'!A8056</f>
        <v>0</v>
      </c>
      <c r="B8056">
        <f>'Previous Trades Import_OMS Quer'!B8056</f>
        <v>0</v>
      </c>
      <c r="C8056" s="22">
        <f>'Previous Trades Import_OMS Quer'!C8056</f>
        <v>0</v>
      </c>
      <c r="D8056">
        <f>'Previous Trades Import_OMS Quer'!D8056</f>
        <v>0</v>
      </c>
      <c r="E8056" s="22">
        <f>'Previous Trades Import_OMS Quer'!E8056</f>
        <v>0</v>
      </c>
      <c r="F8056">
        <f>'Previous Trades Import_OMS Quer'!F8056</f>
        <v>0</v>
      </c>
      <c r="G8056">
        <f>'Previous Trades Import_OMS Quer'!G8056</f>
        <v>0</v>
      </c>
      <c r="H8056">
        <f>'Previous Trades Import_OMS Quer'!H8056</f>
        <v>0</v>
      </c>
      <c r="I8056">
        <f>'Previous Trades Import_OMS Quer'!I8056</f>
        <v>0</v>
      </c>
      <c r="J8056">
        <f>'Previous Trades Import_OMS Quer'!J8056</f>
        <v>0</v>
      </c>
      <c r="K8056">
        <f>'Previous Trades Import_OMS Quer'!K8056</f>
        <v>0</v>
      </c>
      <c r="L8056">
        <f>'Previous Trades Import_OMS Quer'!L8056</f>
        <v>0</v>
      </c>
      <c r="M8056">
        <f>'Previous Trades Import_OMS Quer'!M8056</f>
        <v>0</v>
      </c>
      <c r="N8056">
        <f>'Previous Trades Import_OMS Quer'!N8056</f>
        <v>0</v>
      </c>
      <c r="O8056" t="str">
        <f>CLEAN('Previous Trades Import_OMS Quer'!O8056)</f>
        <v/>
      </c>
      <c r="Q8056" s="25">
        <f t="shared" si="250"/>
        <v>0</v>
      </c>
      <c r="R8056" s="25" t="e">
        <f>VLOOKUP(O8056,'Currency Balance'!$O$3:$Q$32,3,0)</f>
        <v>#N/A</v>
      </c>
      <c r="S8056" t="e">
        <f t="shared" si="251"/>
        <v>#N/A</v>
      </c>
    </row>
    <row r="8057" spans="1:19">
      <c r="A8057">
        <f>'Previous Trades Import_OMS Quer'!A8057</f>
        <v>0</v>
      </c>
      <c r="B8057">
        <f>'Previous Trades Import_OMS Quer'!B8057</f>
        <v>0</v>
      </c>
      <c r="C8057" s="22">
        <f>'Previous Trades Import_OMS Quer'!C8057</f>
        <v>0</v>
      </c>
      <c r="D8057">
        <f>'Previous Trades Import_OMS Quer'!D8057</f>
        <v>0</v>
      </c>
      <c r="E8057" s="22">
        <f>'Previous Trades Import_OMS Quer'!E8057</f>
        <v>0</v>
      </c>
      <c r="F8057">
        <f>'Previous Trades Import_OMS Quer'!F8057</f>
        <v>0</v>
      </c>
      <c r="G8057">
        <f>'Previous Trades Import_OMS Quer'!G8057</f>
        <v>0</v>
      </c>
      <c r="H8057">
        <f>'Previous Trades Import_OMS Quer'!H8057</f>
        <v>0</v>
      </c>
      <c r="I8057">
        <f>'Previous Trades Import_OMS Quer'!I8057</f>
        <v>0</v>
      </c>
      <c r="J8057">
        <f>'Previous Trades Import_OMS Quer'!J8057</f>
        <v>0</v>
      </c>
      <c r="K8057">
        <f>'Previous Trades Import_OMS Quer'!K8057</f>
        <v>0</v>
      </c>
      <c r="L8057">
        <f>'Previous Trades Import_OMS Quer'!L8057</f>
        <v>0</v>
      </c>
      <c r="M8057">
        <f>'Previous Trades Import_OMS Quer'!M8057</f>
        <v>0</v>
      </c>
      <c r="N8057">
        <f>'Previous Trades Import_OMS Quer'!N8057</f>
        <v>0</v>
      </c>
      <c r="O8057" t="str">
        <f>CLEAN('Previous Trades Import_OMS Quer'!O8057)</f>
        <v/>
      </c>
      <c r="Q8057" s="25">
        <f t="shared" si="250"/>
        <v>0</v>
      </c>
      <c r="R8057" s="25" t="e">
        <f>VLOOKUP(O8057,'Currency Balance'!$O$3:$Q$32,3,0)</f>
        <v>#N/A</v>
      </c>
      <c r="S8057" t="e">
        <f t="shared" si="251"/>
        <v>#N/A</v>
      </c>
    </row>
    <row r="8058" spans="1:19">
      <c r="A8058">
        <f>'Previous Trades Import_OMS Quer'!A8058</f>
        <v>0</v>
      </c>
      <c r="B8058">
        <f>'Previous Trades Import_OMS Quer'!B8058</f>
        <v>0</v>
      </c>
      <c r="C8058" s="22">
        <f>'Previous Trades Import_OMS Quer'!C8058</f>
        <v>0</v>
      </c>
      <c r="D8058">
        <f>'Previous Trades Import_OMS Quer'!D8058</f>
        <v>0</v>
      </c>
      <c r="E8058" s="22">
        <f>'Previous Trades Import_OMS Quer'!E8058</f>
        <v>0</v>
      </c>
      <c r="F8058">
        <f>'Previous Trades Import_OMS Quer'!F8058</f>
        <v>0</v>
      </c>
      <c r="G8058">
        <f>'Previous Trades Import_OMS Quer'!G8058</f>
        <v>0</v>
      </c>
      <c r="H8058">
        <f>'Previous Trades Import_OMS Quer'!H8058</f>
        <v>0</v>
      </c>
      <c r="I8058">
        <f>'Previous Trades Import_OMS Quer'!I8058</f>
        <v>0</v>
      </c>
      <c r="J8058">
        <f>'Previous Trades Import_OMS Quer'!J8058</f>
        <v>0</v>
      </c>
      <c r="K8058">
        <f>'Previous Trades Import_OMS Quer'!K8058</f>
        <v>0</v>
      </c>
      <c r="L8058">
        <f>'Previous Trades Import_OMS Quer'!L8058</f>
        <v>0</v>
      </c>
      <c r="M8058">
        <f>'Previous Trades Import_OMS Quer'!M8058</f>
        <v>0</v>
      </c>
      <c r="N8058">
        <f>'Previous Trades Import_OMS Quer'!N8058</f>
        <v>0</v>
      </c>
      <c r="O8058" t="str">
        <f>CLEAN('Previous Trades Import_OMS Quer'!O8058)</f>
        <v/>
      </c>
      <c r="Q8058" s="25">
        <f t="shared" si="250"/>
        <v>0</v>
      </c>
      <c r="R8058" s="25" t="e">
        <f>VLOOKUP(O8058,'Currency Balance'!$O$3:$Q$32,3,0)</f>
        <v>#N/A</v>
      </c>
      <c r="S8058" t="e">
        <f t="shared" si="251"/>
        <v>#N/A</v>
      </c>
    </row>
    <row r="8059" spans="1:19">
      <c r="A8059">
        <f>'Previous Trades Import_OMS Quer'!A8059</f>
        <v>0</v>
      </c>
      <c r="B8059">
        <f>'Previous Trades Import_OMS Quer'!B8059</f>
        <v>0</v>
      </c>
      <c r="C8059" s="22">
        <f>'Previous Trades Import_OMS Quer'!C8059</f>
        <v>0</v>
      </c>
      <c r="D8059">
        <f>'Previous Trades Import_OMS Quer'!D8059</f>
        <v>0</v>
      </c>
      <c r="E8059" s="22">
        <f>'Previous Trades Import_OMS Quer'!E8059</f>
        <v>0</v>
      </c>
      <c r="F8059">
        <f>'Previous Trades Import_OMS Quer'!F8059</f>
        <v>0</v>
      </c>
      <c r="G8059">
        <f>'Previous Trades Import_OMS Quer'!G8059</f>
        <v>0</v>
      </c>
      <c r="H8059">
        <f>'Previous Trades Import_OMS Quer'!H8059</f>
        <v>0</v>
      </c>
      <c r="I8059">
        <f>'Previous Trades Import_OMS Quer'!I8059</f>
        <v>0</v>
      </c>
      <c r="J8059">
        <f>'Previous Trades Import_OMS Quer'!J8059</f>
        <v>0</v>
      </c>
      <c r="K8059">
        <f>'Previous Trades Import_OMS Quer'!K8059</f>
        <v>0</v>
      </c>
      <c r="L8059">
        <f>'Previous Trades Import_OMS Quer'!L8059</f>
        <v>0</v>
      </c>
      <c r="M8059">
        <f>'Previous Trades Import_OMS Quer'!M8059</f>
        <v>0</v>
      </c>
      <c r="N8059">
        <f>'Previous Trades Import_OMS Quer'!N8059</f>
        <v>0</v>
      </c>
      <c r="O8059" t="str">
        <f>CLEAN('Previous Trades Import_OMS Quer'!O8059)</f>
        <v/>
      </c>
      <c r="Q8059" s="25">
        <f t="shared" si="250"/>
        <v>0</v>
      </c>
      <c r="R8059" s="25" t="e">
        <f>VLOOKUP(O8059,'Currency Balance'!$O$3:$Q$32,3,0)</f>
        <v>#N/A</v>
      </c>
      <c r="S8059" t="e">
        <f t="shared" si="251"/>
        <v>#N/A</v>
      </c>
    </row>
    <row r="8060" spans="1:19">
      <c r="A8060">
        <f>'Previous Trades Import_OMS Quer'!A8060</f>
        <v>0</v>
      </c>
      <c r="B8060">
        <f>'Previous Trades Import_OMS Quer'!B8060</f>
        <v>0</v>
      </c>
      <c r="C8060" s="22">
        <f>'Previous Trades Import_OMS Quer'!C8060</f>
        <v>0</v>
      </c>
      <c r="D8060">
        <f>'Previous Trades Import_OMS Quer'!D8060</f>
        <v>0</v>
      </c>
      <c r="E8060" s="22">
        <f>'Previous Trades Import_OMS Quer'!E8060</f>
        <v>0</v>
      </c>
      <c r="F8060">
        <f>'Previous Trades Import_OMS Quer'!F8060</f>
        <v>0</v>
      </c>
      <c r="G8060">
        <f>'Previous Trades Import_OMS Quer'!G8060</f>
        <v>0</v>
      </c>
      <c r="H8060">
        <f>'Previous Trades Import_OMS Quer'!H8060</f>
        <v>0</v>
      </c>
      <c r="I8060">
        <f>'Previous Trades Import_OMS Quer'!I8060</f>
        <v>0</v>
      </c>
      <c r="J8060">
        <f>'Previous Trades Import_OMS Quer'!J8060</f>
        <v>0</v>
      </c>
      <c r="K8060">
        <f>'Previous Trades Import_OMS Quer'!K8060</f>
        <v>0</v>
      </c>
      <c r="L8060">
        <f>'Previous Trades Import_OMS Quer'!L8060</f>
        <v>0</v>
      </c>
      <c r="M8060">
        <f>'Previous Trades Import_OMS Quer'!M8060</f>
        <v>0</v>
      </c>
      <c r="N8060">
        <f>'Previous Trades Import_OMS Quer'!N8060</f>
        <v>0</v>
      </c>
      <c r="O8060" t="str">
        <f>CLEAN('Previous Trades Import_OMS Quer'!O8060)</f>
        <v/>
      </c>
      <c r="Q8060" s="25">
        <f t="shared" si="250"/>
        <v>0</v>
      </c>
      <c r="R8060" s="25" t="e">
        <f>VLOOKUP(O8060,'Currency Balance'!$O$3:$Q$32,3,0)</f>
        <v>#N/A</v>
      </c>
      <c r="S8060" t="e">
        <f t="shared" si="251"/>
        <v>#N/A</v>
      </c>
    </row>
    <row r="8061" spans="1:19">
      <c r="A8061">
        <f>'Previous Trades Import_OMS Quer'!A8061</f>
        <v>0</v>
      </c>
      <c r="B8061">
        <f>'Previous Trades Import_OMS Quer'!B8061</f>
        <v>0</v>
      </c>
      <c r="C8061" s="22">
        <f>'Previous Trades Import_OMS Quer'!C8061</f>
        <v>0</v>
      </c>
      <c r="D8061">
        <f>'Previous Trades Import_OMS Quer'!D8061</f>
        <v>0</v>
      </c>
      <c r="E8061" s="22">
        <f>'Previous Trades Import_OMS Quer'!E8061</f>
        <v>0</v>
      </c>
      <c r="F8061">
        <f>'Previous Trades Import_OMS Quer'!F8061</f>
        <v>0</v>
      </c>
      <c r="G8061">
        <f>'Previous Trades Import_OMS Quer'!G8061</f>
        <v>0</v>
      </c>
      <c r="H8061">
        <f>'Previous Trades Import_OMS Quer'!H8061</f>
        <v>0</v>
      </c>
      <c r="I8061">
        <f>'Previous Trades Import_OMS Quer'!I8061</f>
        <v>0</v>
      </c>
      <c r="J8061">
        <f>'Previous Trades Import_OMS Quer'!J8061</f>
        <v>0</v>
      </c>
      <c r="K8061">
        <f>'Previous Trades Import_OMS Quer'!K8061</f>
        <v>0</v>
      </c>
      <c r="L8061">
        <f>'Previous Trades Import_OMS Quer'!L8061</f>
        <v>0</v>
      </c>
      <c r="M8061">
        <f>'Previous Trades Import_OMS Quer'!M8061</f>
        <v>0</v>
      </c>
      <c r="N8061">
        <f>'Previous Trades Import_OMS Quer'!N8061</f>
        <v>0</v>
      </c>
      <c r="O8061" t="str">
        <f>CLEAN('Previous Trades Import_OMS Quer'!O8061)</f>
        <v/>
      </c>
      <c r="Q8061" s="25">
        <f t="shared" si="250"/>
        <v>0</v>
      </c>
      <c r="R8061" s="25" t="e">
        <f>VLOOKUP(O8061,'Currency Balance'!$O$3:$Q$32,3,0)</f>
        <v>#N/A</v>
      </c>
      <c r="S8061" t="e">
        <f t="shared" si="251"/>
        <v>#N/A</v>
      </c>
    </row>
    <row r="8062" spans="1:19">
      <c r="A8062">
        <f>'Previous Trades Import_OMS Quer'!A8062</f>
        <v>0</v>
      </c>
      <c r="B8062">
        <f>'Previous Trades Import_OMS Quer'!B8062</f>
        <v>0</v>
      </c>
      <c r="C8062" s="22">
        <f>'Previous Trades Import_OMS Quer'!C8062</f>
        <v>0</v>
      </c>
      <c r="D8062">
        <f>'Previous Trades Import_OMS Quer'!D8062</f>
        <v>0</v>
      </c>
      <c r="E8062" s="22">
        <f>'Previous Trades Import_OMS Quer'!E8062</f>
        <v>0</v>
      </c>
      <c r="F8062">
        <f>'Previous Trades Import_OMS Quer'!F8062</f>
        <v>0</v>
      </c>
      <c r="G8062">
        <f>'Previous Trades Import_OMS Quer'!G8062</f>
        <v>0</v>
      </c>
      <c r="H8062">
        <f>'Previous Trades Import_OMS Quer'!H8062</f>
        <v>0</v>
      </c>
      <c r="I8062">
        <f>'Previous Trades Import_OMS Quer'!I8062</f>
        <v>0</v>
      </c>
      <c r="J8062">
        <f>'Previous Trades Import_OMS Quer'!J8062</f>
        <v>0</v>
      </c>
      <c r="K8062">
        <f>'Previous Trades Import_OMS Quer'!K8062</f>
        <v>0</v>
      </c>
      <c r="L8062">
        <f>'Previous Trades Import_OMS Quer'!L8062</f>
        <v>0</v>
      </c>
      <c r="M8062">
        <f>'Previous Trades Import_OMS Quer'!M8062</f>
        <v>0</v>
      </c>
      <c r="N8062">
        <f>'Previous Trades Import_OMS Quer'!N8062</f>
        <v>0</v>
      </c>
      <c r="O8062" t="str">
        <f>CLEAN('Previous Trades Import_OMS Quer'!O8062)</f>
        <v/>
      </c>
      <c r="Q8062" s="25">
        <f t="shared" si="250"/>
        <v>0</v>
      </c>
      <c r="R8062" s="25" t="e">
        <f>VLOOKUP(O8062,'Currency Balance'!$O$3:$Q$32,3,0)</f>
        <v>#N/A</v>
      </c>
      <c r="S8062" t="e">
        <f t="shared" si="251"/>
        <v>#N/A</v>
      </c>
    </row>
    <row r="8063" spans="1:19">
      <c r="A8063">
        <f>'Previous Trades Import_OMS Quer'!A8063</f>
        <v>0</v>
      </c>
      <c r="B8063">
        <f>'Previous Trades Import_OMS Quer'!B8063</f>
        <v>0</v>
      </c>
      <c r="C8063" s="22">
        <f>'Previous Trades Import_OMS Quer'!C8063</f>
        <v>0</v>
      </c>
      <c r="D8063">
        <f>'Previous Trades Import_OMS Quer'!D8063</f>
        <v>0</v>
      </c>
      <c r="E8063" s="22">
        <f>'Previous Trades Import_OMS Quer'!E8063</f>
        <v>0</v>
      </c>
      <c r="F8063">
        <f>'Previous Trades Import_OMS Quer'!F8063</f>
        <v>0</v>
      </c>
      <c r="G8063">
        <f>'Previous Trades Import_OMS Quer'!G8063</f>
        <v>0</v>
      </c>
      <c r="H8063">
        <f>'Previous Trades Import_OMS Quer'!H8063</f>
        <v>0</v>
      </c>
      <c r="I8063">
        <f>'Previous Trades Import_OMS Quer'!I8063</f>
        <v>0</v>
      </c>
      <c r="J8063">
        <f>'Previous Trades Import_OMS Quer'!J8063</f>
        <v>0</v>
      </c>
      <c r="K8063">
        <f>'Previous Trades Import_OMS Quer'!K8063</f>
        <v>0</v>
      </c>
      <c r="L8063">
        <f>'Previous Trades Import_OMS Quer'!L8063</f>
        <v>0</v>
      </c>
      <c r="M8063">
        <f>'Previous Trades Import_OMS Quer'!M8063</f>
        <v>0</v>
      </c>
      <c r="N8063">
        <f>'Previous Trades Import_OMS Quer'!N8063</f>
        <v>0</v>
      </c>
      <c r="O8063" t="str">
        <f>CLEAN('Previous Trades Import_OMS Quer'!O8063)</f>
        <v/>
      </c>
      <c r="Q8063" s="25">
        <f t="shared" si="250"/>
        <v>0</v>
      </c>
      <c r="R8063" s="25" t="e">
        <f>VLOOKUP(O8063,'Currency Balance'!$O$3:$Q$32,3,0)</f>
        <v>#N/A</v>
      </c>
      <c r="S8063" t="e">
        <f t="shared" si="251"/>
        <v>#N/A</v>
      </c>
    </row>
    <row r="8064" spans="1:19">
      <c r="A8064">
        <f>'Previous Trades Import_OMS Quer'!A8064</f>
        <v>0</v>
      </c>
      <c r="B8064">
        <f>'Previous Trades Import_OMS Quer'!B8064</f>
        <v>0</v>
      </c>
      <c r="C8064" s="22">
        <f>'Previous Trades Import_OMS Quer'!C8064</f>
        <v>0</v>
      </c>
      <c r="D8064">
        <f>'Previous Trades Import_OMS Quer'!D8064</f>
        <v>0</v>
      </c>
      <c r="E8064" s="22">
        <f>'Previous Trades Import_OMS Quer'!E8064</f>
        <v>0</v>
      </c>
      <c r="F8064">
        <f>'Previous Trades Import_OMS Quer'!F8064</f>
        <v>0</v>
      </c>
      <c r="G8064">
        <f>'Previous Trades Import_OMS Quer'!G8064</f>
        <v>0</v>
      </c>
      <c r="H8064">
        <f>'Previous Trades Import_OMS Quer'!H8064</f>
        <v>0</v>
      </c>
      <c r="I8064">
        <f>'Previous Trades Import_OMS Quer'!I8064</f>
        <v>0</v>
      </c>
      <c r="J8064">
        <f>'Previous Trades Import_OMS Quer'!J8064</f>
        <v>0</v>
      </c>
      <c r="K8064">
        <f>'Previous Trades Import_OMS Quer'!K8064</f>
        <v>0</v>
      </c>
      <c r="L8064">
        <f>'Previous Trades Import_OMS Quer'!L8064</f>
        <v>0</v>
      </c>
      <c r="M8064">
        <f>'Previous Trades Import_OMS Quer'!M8064</f>
        <v>0</v>
      </c>
      <c r="N8064">
        <f>'Previous Trades Import_OMS Quer'!N8064</f>
        <v>0</v>
      </c>
      <c r="O8064" t="str">
        <f>CLEAN('Previous Trades Import_OMS Quer'!O8064)</f>
        <v/>
      </c>
      <c r="Q8064" s="25">
        <f t="shared" si="250"/>
        <v>0</v>
      </c>
      <c r="R8064" s="25" t="e">
        <f>VLOOKUP(O8064,'Currency Balance'!$O$3:$Q$32,3,0)</f>
        <v>#N/A</v>
      </c>
      <c r="S8064" t="e">
        <f t="shared" si="251"/>
        <v>#N/A</v>
      </c>
    </row>
    <row r="8065" spans="1:19">
      <c r="A8065">
        <f>'Previous Trades Import_OMS Quer'!A8065</f>
        <v>0</v>
      </c>
      <c r="B8065">
        <f>'Previous Trades Import_OMS Quer'!B8065</f>
        <v>0</v>
      </c>
      <c r="C8065" s="22">
        <f>'Previous Trades Import_OMS Quer'!C8065</f>
        <v>0</v>
      </c>
      <c r="D8065">
        <f>'Previous Trades Import_OMS Quer'!D8065</f>
        <v>0</v>
      </c>
      <c r="E8065" s="22">
        <f>'Previous Trades Import_OMS Quer'!E8065</f>
        <v>0</v>
      </c>
      <c r="F8065">
        <f>'Previous Trades Import_OMS Quer'!F8065</f>
        <v>0</v>
      </c>
      <c r="G8065">
        <f>'Previous Trades Import_OMS Quer'!G8065</f>
        <v>0</v>
      </c>
      <c r="H8065">
        <f>'Previous Trades Import_OMS Quer'!H8065</f>
        <v>0</v>
      </c>
      <c r="I8065">
        <f>'Previous Trades Import_OMS Quer'!I8065</f>
        <v>0</v>
      </c>
      <c r="J8065">
        <f>'Previous Trades Import_OMS Quer'!J8065</f>
        <v>0</v>
      </c>
      <c r="K8065">
        <f>'Previous Trades Import_OMS Quer'!K8065</f>
        <v>0</v>
      </c>
      <c r="L8065">
        <f>'Previous Trades Import_OMS Quer'!L8065</f>
        <v>0</v>
      </c>
      <c r="M8065">
        <f>'Previous Trades Import_OMS Quer'!M8065</f>
        <v>0</v>
      </c>
      <c r="N8065">
        <f>'Previous Trades Import_OMS Quer'!N8065</f>
        <v>0</v>
      </c>
      <c r="O8065" t="str">
        <f>CLEAN('Previous Trades Import_OMS Quer'!O8065)</f>
        <v/>
      </c>
      <c r="Q8065" s="25">
        <f t="shared" si="250"/>
        <v>0</v>
      </c>
      <c r="R8065" s="25" t="e">
        <f>VLOOKUP(O8065,'Currency Balance'!$O$3:$Q$32,3,0)</f>
        <v>#N/A</v>
      </c>
      <c r="S8065" t="e">
        <f t="shared" si="251"/>
        <v>#N/A</v>
      </c>
    </row>
    <row r="8066" spans="1:19">
      <c r="A8066">
        <f>'Previous Trades Import_OMS Quer'!A8066</f>
        <v>0</v>
      </c>
      <c r="B8066">
        <f>'Previous Trades Import_OMS Quer'!B8066</f>
        <v>0</v>
      </c>
      <c r="C8066" s="22">
        <f>'Previous Trades Import_OMS Quer'!C8066</f>
        <v>0</v>
      </c>
      <c r="D8066">
        <f>'Previous Trades Import_OMS Quer'!D8066</f>
        <v>0</v>
      </c>
      <c r="E8066" s="22">
        <f>'Previous Trades Import_OMS Quer'!E8066</f>
        <v>0</v>
      </c>
      <c r="F8066">
        <f>'Previous Trades Import_OMS Quer'!F8066</f>
        <v>0</v>
      </c>
      <c r="G8066">
        <f>'Previous Trades Import_OMS Quer'!G8066</f>
        <v>0</v>
      </c>
      <c r="H8066">
        <f>'Previous Trades Import_OMS Quer'!H8066</f>
        <v>0</v>
      </c>
      <c r="I8066">
        <f>'Previous Trades Import_OMS Quer'!I8066</f>
        <v>0</v>
      </c>
      <c r="J8066">
        <f>'Previous Trades Import_OMS Quer'!J8066</f>
        <v>0</v>
      </c>
      <c r="K8066">
        <f>'Previous Trades Import_OMS Quer'!K8066</f>
        <v>0</v>
      </c>
      <c r="L8066">
        <f>'Previous Trades Import_OMS Quer'!L8066</f>
        <v>0</v>
      </c>
      <c r="M8066">
        <f>'Previous Trades Import_OMS Quer'!M8066</f>
        <v>0</v>
      </c>
      <c r="N8066">
        <f>'Previous Trades Import_OMS Quer'!N8066</f>
        <v>0</v>
      </c>
      <c r="O8066" t="str">
        <f>CLEAN('Previous Trades Import_OMS Quer'!O8066)</f>
        <v/>
      </c>
      <c r="Q8066" s="25">
        <f t="shared" ref="Q8066:Q8129" si="252">IF(G8066="sell",M8066,-M8066)</f>
        <v>0</v>
      </c>
      <c r="R8066" s="25" t="e">
        <f>VLOOKUP(O8066,'Currency Balance'!$O$3:$Q$32,3,0)</f>
        <v>#N/A</v>
      </c>
      <c r="S8066" t="e">
        <f t="shared" ref="S8066:S8129" si="253">Q8066/R8066</f>
        <v>#N/A</v>
      </c>
    </row>
    <row r="8067" spans="1:19">
      <c r="A8067">
        <f>'Previous Trades Import_OMS Quer'!A8067</f>
        <v>0</v>
      </c>
      <c r="B8067">
        <f>'Previous Trades Import_OMS Quer'!B8067</f>
        <v>0</v>
      </c>
      <c r="C8067" s="22">
        <f>'Previous Trades Import_OMS Quer'!C8067</f>
        <v>0</v>
      </c>
      <c r="D8067">
        <f>'Previous Trades Import_OMS Quer'!D8067</f>
        <v>0</v>
      </c>
      <c r="E8067" s="22">
        <f>'Previous Trades Import_OMS Quer'!E8067</f>
        <v>0</v>
      </c>
      <c r="F8067">
        <f>'Previous Trades Import_OMS Quer'!F8067</f>
        <v>0</v>
      </c>
      <c r="G8067">
        <f>'Previous Trades Import_OMS Quer'!G8067</f>
        <v>0</v>
      </c>
      <c r="H8067">
        <f>'Previous Trades Import_OMS Quer'!H8067</f>
        <v>0</v>
      </c>
      <c r="I8067">
        <f>'Previous Trades Import_OMS Quer'!I8067</f>
        <v>0</v>
      </c>
      <c r="J8067">
        <f>'Previous Trades Import_OMS Quer'!J8067</f>
        <v>0</v>
      </c>
      <c r="K8067">
        <f>'Previous Trades Import_OMS Quer'!K8067</f>
        <v>0</v>
      </c>
      <c r="L8067">
        <f>'Previous Trades Import_OMS Quer'!L8067</f>
        <v>0</v>
      </c>
      <c r="M8067">
        <f>'Previous Trades Import_OMS Quer'!M8067</f>
        <v>0</v>
      </c>
      <c r="N8067">
        <f>'Previous Trades Import_OMS Quer'!N8067</f>
        <v>0</v>
      </c>
      <c r="O8067" t="str">
        <f>CLEAN('Previous Trades Import_OMS Quer'!O8067)</f>
        <v/>
      </c>
      <c r="Q8067" s="25">
        <f t="shared" si="252"/>
        <v>0</v>
      </c>
      <c r="R8067" s="25" t="e">
        <f>VLOOKUP(O8067,'Currency Balance'!$O$3:$Q$32,3,0)</f>
        <v>#N/A</v>
      </c>
      <c r="S8067" t="e">
        <f t="shared" si="253"/>
        <v>#N/A</v>
      </c>
    </row>
    <row r="8068" spans="1:19">
      <c r="A8068">
        <f>'Previous Trades Import_OMS Quer'!A8068</f>
        <v>0</v>
      </c>
      <c r="B8068">
        <f>'Previous Trades Import_OMS Quer'!B8068</f>
        <v>0</v>
      </c>
      <c r="C8068" s="22">
        <f>'Previous Trades Import_OMS Quer'!C8068</f>
        <v>0</v>
      </c>
      <c r="D8068">
        <f>'Previous Trades Import_OMS Quer'!D8068</f>
        <v>0</v>
      </c>
      <c r="E8068" s="22">
        <f>'Previous Trades Import_OMS Quer'!E8068</f>
        <v>0</v>
      </c>
      <c r="F8068">
        <f>'Previous Trades Import_OMS Quer'!F8068</f>
        <v>0</v>
      </c>
      <c r="G8068">
        <f>'Previous Trades Import_OMS Quer'!G8068</f>
        <v>0</v>
      </c>
      <c r="H8068">
        <f>'Previous Trades Import_OMS Quer'!H8068</f>
        <v>0</v>
      </c>
      <c r="I8068">
        <f>'Previous Trades Import_OMS Quer'!I8068</f>
        <v>0</v>
      </c>
      <c r="J8068">
        <f>'Previous Trades Import_OMS Quer'!J8068</f>
        <v>0</v>
      </c>
      <c r="K8068">
        <f>'Previous Trades Import_OMS Quer'!K8068</f>
        <v>0</v>
      </c>
      <c r="L8068">
        <f>'Previous Trades Import_OMS Quer'!L8068</f>
        <v>0</v>
      </c>
      <c r="M8068">
        <f>'Previous Trades Import_OMS Quer'!M8068</f>
        <v>0</v>
      </c>
      <c r="N8068">
        <f>'Previous Trades Import_OMS Quer'!N8068</f>
        <v>0</v>
      </c>
      <c r="O8068" t="str">
        <f>CLEAN('Previous Trades Import_OMS Quer'!O8068)</f>
        <v/>
      </c>
      <c r="Q8068" s="25">
        <f t="shared" si="252"/>
        <v>0</v>
      </c>
      <c r="R8068" s="25" t="e">
        <f>VLOOKUP(O8068,'Currency Balance'!$O$3:$Q$32,3,0)</f>
        <v>#N/A</v>
      </c>
      <c r="S8068" t="e">
        <f t="shared" si="253"/>
        <v>#N/A</v>
      </c>
    </row>
    <row r="8069" spans="1:19">
      <c r="A8069">
        <f>'Previous Trades Import_OMS Quer'!A8069</f>
        <v>0</v>
      </c>
      <c r="B8069">
        <f>'Previous Trades Import_OMS Quer'!B8069</f>
        <v>0</v>
      </c>
      <c r="C8069" s="22">
        <f>'Previous Trades Import_OMS Quer'!C8069</f>
        <v>0</v>
      </c>
      <c r="D8069">
        <f>'Previous Trades Import_OMS Quer'!D8069</f>
        <v>0</v>
      </c>
      <c r="E8069" s="22">
        <f>'Previous Trades Import_OMS Quer'!E8069</f>
        <v>0</v>
      </c>
      <c r="F8069">
        <f>'Previous Trades Import_OMS Quer'!F8069</f>
        <v>0</v>
      </c>
      <c r="G8069">
        <f>'Previous Trades Import_OMS Quer'!G8069</f>
        <v>0</v>
      </c>
      <c r="H8069">
        <f>'Previous Trades Import_OMS Quer'!H8069</f>
        <v>0</v>
      </c>
      <c r="I8069">
        <f>'Previous Trades Import_OMS Quer'!I8069</f>
        <v>0</v>
      </c>
      <c r="J8069">
        <f>'Previous Trades Import_OMS Quer'!J8069</f>
        <v>0</v>
      </c>
      <c r="K8069">
        <f>'Previous Trades Import_OMS Quer'!K8069</f>
        <v>0</v>
      </c>
      <c r="L8069">
        <f>'Previous Trades Import_OMS Quer'!L8069</f>
        <v>0</v>
      </c>
      <c r="M8069">
        <f>'Previous Trades Import_OMS Quer'!M8069</f>
        <v>0</v>
      </c>
      <c r="N8069">
        <f>'Previous Trades Import_OMS Quer'!N8069</f>
        <v>0</v>
      </c>
      <c r="O8069" t="str">
        <f>CLEAN('Previous Trades Import_OMS Quer'!O8069)</f>
        <v/>
      </c>
      <c r="Q8069" s="25">
        <f t="shared" si="252"/>
        <v>0</v>
      </c>
      <c r="R8069" s="25" t="e">
        <f>VLOOKUP(O8069,'Currency Balance'!$O$3:$Q$32,3,0)</f>
        <v>#N/A</v>
      </c>
      <c r="S8069" t="e">
        <f t="shared" si="253"/>
        <v>#N/A</v>
      </c>
    </row>
    <row r="8070" spans="1:19">
      <c r="A8070">
        <f>'Previous Trades Import_OMS Quer'!A8070</f>
        <v>0</v>
      </c>
      <c r="B8070">
        <f>'Previous Trades Import_OMS Quer'!B8070</f>
        <v>0</v>
      </c>
      <c r="C8070" s="22">
        <f>'Previous Trades Import_OMS Quer'!C8070</f>
        <v>0</v>
      </c>
      <c r="D8070">
        <f>'Previous Trades Import_OMS Quer'!D8070</f>
        <v>0</v>
      </c>
      <c r="E8070" s="22">
        <f>'Previous Trades Import_OMS Quer'!E8070</f>
        <v>0</v>
      </c>
      <c r="F8070">
        <f>'Previous Trades Import_OMS Quer'!F8070</f>
        <v>0</v>
      </c>
      <c r="G8070">
        <f>'Previous Trades Import_OMS Quer'!G8070</f>
        <v>0</v>
      </c>
      <c r="H8070">
        <f>'Previous Trades Import_OMS Quer'!H8070</f>
        <v>0</v>
      </c>
      <c r="I8070">
        <f>'Previous Trades Import_OMS Quer'!I8070</f>
        <v>0</v>
      </c>
      <c r="J8070">
        <f>'Previous Trades Import_OMS Quer'!J8070</f>
        <v>0</v>
      </c>
      <c r="K8070">
        <f>'Previous Trades Import_OMS Quer'!K8070</f>
        <v>0</v>
      </c>
      <c r="L8070">
        <f>'Previous Trades Import_OMS Quer'!L8070</f>
        <v>0</v>
      </c>
      <c r="M8070">
        <f>'Previous Trades Import_OMS Quer'!M8070</f>
        <v>0</v>
      </c>
      <c r="N8070">
        <f>'Previous Trades Import_OMS Quer'!N8070</f>
        <v>0</v>
      </c>
      <c r="O8070" t="str">
        <f>CLEAN('Previous Trades Import_OMS Quer'!O8070)</f>
        <v/>
      </c>
      <c r="Q8070" s="25">
        <f t="shared" si="252"/>
        <v>0</v>
      </c>
      <c r="R8070" s="25" t="e">
        <f>VLOOKUP(O8070,'Currency Balance'!$O$3:$Q$32,3,0)</f>
        <v>#N/A</v>
      </c>
      <c r="S8070" t="e">
        <f t="shared" si="253"/>
        <v>#N/A</v>
      </c>
    </row>
    <row r="8071" spans="1:19">
      <c r="A8071">
        <f>'Previous Trades Import_OMS Quer'!A8071</f>
        <v>0</v>
      </c>
      <c r="B8071">
        <f>'Previous Trades Import_OMS Quer'!B8071</f>
        <v>0</v>
      </c>
      <c r="C8071" s="22">
        <f>'Previous Trades Import_OMS Quer'!C8071</f>
        <v>0</v>
      </c>
      <c r="D8071">
        <f>'Previous Trades Import_OMS Quer'!D8071</f>
        <v>0</v>
      </c>
      <c r="E8071" s="22">
        <f>'Previous Trades Import_OMS Quer'!E8071</f>
        <v>0</v>
      </c>
      <c r="F8071">
        <f>'Previous Trades Import_OMS Quer'!F8071</f>
        <v>0</v>
      </c>
      <c r="G8071">
        <f>'Previous Trades Import_OMS Quer'!G8071</f>
        <v>0</v>
      </c>
      <c r="H8071">
        <f>'Previous Trades Import_OMS Quer'!H8071</f>
        <v>0</v>
      </c>
      <c r="I8071">
        <f>'Previous Trades Import_OMS Quer'!I8071</f>
        <v>0</v>
      </c>
      <c r="J8071">
        <f>'Previous Trades Import_OMS Quer'!J8071</f>
        <v>0</v>
      </c>
      <c r="K8071">
        <f>'Previous Trades Import_OMS Quer'!K8071</f>
        <v>0</v>
      </c>
      <c r="L8071">
        <f>'Previous Trades Import_OMS Quer'!L8071</f>
        <v>0</v>
      </c>
      <c r="M8071">
        <f>'Previous Trades Import_OMS Quer'!M8071</f>
        <v>0</v>
      </c>
      <c r="N8071">
        <f>'Previous Trades Import_OMS Quer'!N8071</f>
        <v>0</v>
      </c>
      <c r="O8071" t="str">
        <f>CLEAN('Previous Trades Import_OMS Quer'!O8071)</f>
        <v/>
      </c>
      <c r="Q8071" s="25">
        <f t="shared" si="252"/>
        <v>0</v>
      </c>
      <c r="R8071" s="25" t="e">
        <f>VLOOKUP(O8071,'Currency Balance'!$O$3:$Q$32,3,0)</f>
        <v>#N/A</v>
      </c>
      <c r="S8071" t="e">
        <f t="shared" si="253"/>
        <v>#N/A</v>
      </c>
    </row>
    <row r="8072" spans="1:19">
      <c r="A8072">
        <f>'Previous Trades Import_OMS Quer'!A8072</f>
        <v>0</v>
      </c>
      <c r="B8072">
        <f>'Previous Trades Import_OMS Quer'!B8072</f>
        <v>0</v>
      </c>
      <c r="C8072" s="22">
        <f>'Previous Trades Import_OMS Quer'!C8072</f>
        <v>0</v>
      </c>
      <c r="D8072">
        <f>'Previous Trades Import_OMS Quer'!D8072</f>
        <v>0</v>
      </c>
      <c r="E8072" s="22">
        <f>'Previous Trades Import_OMS Quer'!E8072</f>
        <v>0</v>
      </c>
      <c r="F8072">
        <f>'Previous Trades Import_OMS Quer'!F8072</f>
        <v>0</v>
      </c>
      <c r="G8072">
        <f>'Previous Trades Import_OMS Quer'!G8072</f>
        <v>0</v>
      </c>
      <c r="H8072">
        <f>'Previous Trades Import_OMS Quer'!H8072</f>
        <v>0</v>
      </c>
      <c r="I8072">
        <f>'Previous Trades Import_OMS Quer'!I8072</f>
        <v>0</v>
      </c>
      <c r="J8072">
        <f>'Previous Trades Import_OMS Quer'!J8072</f>
        <v>0</v>
      </c>
      <c r="K8072">
        <f>'Previous Trades Import_OMS Quer'!K8072</f>
        <v>0</v>
      </c>
      <c r="L8072">
        <f>'Previous Trades Import_OMS Quer'!L8072</f>
        <v>0</v>
      </c>
      <c r="M8072">
        <f>'Previous Trades Import_OMS Quer'!M8072</f>
        <v>0</v>
      </c>
      <c r="N8072">
        <f>'Previous Trades Import_OMS Quer'!N8072</f>
        <v>0</v>
      </c>
      <c r="O8072" t="str">
        <f>CLEAN('Previous Trades Import_OMS Quer'!O8072)</f>
        <v/>
      </c>
      <c r="Q8072" s="25">
        <f t="shared" si="252"/>
        <v>0</v>
      </c>
      <c r="R8072" s="25" t="e">
        <f>VLOOKUP(O8072,'Currency Balance'!$O$3:$Q$32,3,0)</f>
        <v>#N/A</v>
      </c>
      <c r="S8072" t="e">
        <f t="shared" si="253"/>
        <v>#N/A</v>
      </c>
    </row>
    <row r="8073" spans="1:19">
      <c r="A8073">
        <f>'Previous Trades Import_OMS Quer'!A8073</f>
        <v>0</v>
      </c>
      <c r="B8073">
        <f>'Previous Trades Import_OMS Quer'!B8073</f>
        <v>0</v>
      </c>
      <c r="C8073" s="22">
        <f>'Previous Trades Import_OMS Quer'!C8073</f>
        <v>0</v>
      </c>
      <c r="D8073">
        <f>'Previous Trades Import_OMS Quer'!D8073</f>
        <v>0</v>
      </c>
      <c r="E8073" s="22">
        <f>'Previous Trades Import_OMS Quer'!E8073</f>
        <v>0</v>
      </c>
      <c r="F8073">
        <f>'Previous Trades Import_OMS Quer'!F8073</f>
        <v>0</v>
      </c>
      <c r="G8073">
        <f>'Previous Trades Import_OMS Quer'!G8073</f>
        <v>0</v>
      </c>
      <c r="H8073">
        <f>'Previous Trades Import_OMS Quer'!H8073</f>
        <v>0</v>
      </c>
      <c r="I8073">
        <f>'Previous Trades Import_OMS Quer'!I8073</f>
        <v>0</v>
      </c>
      <c r="J8073">
        <f>'Previous Trades Import_OMS Quer'!J8073</f>
        <v>0</v>
      </c>
      <c r="K8073">
        <f>'Previous Trades Import_OMS Quer'!K8073</f>
        <v>0</v>
      </c>
      <c r="L8073">
        <f>'Previous Trades Import_OMS Quer'!L8073</f>
        <v>0</v>
      </c>
      <c r="M8073">
        <f>'Previous Trades Import_OMS Quer'!M8073</f>
        <v>0</v>
      </c>
      <c r="N8073">
        <f>'Previous Trades Import_OMS Quer'!N8073</f>
        <v>0</v>
      </c>
      <c r="O8073" t="str">
        <f>CLEAN('Previous Trades Import_OMS Quer'!O8073)</f>
        <v/>
      </c>
      <c r="Q8073" s="25">
        <f t="shared" si="252"/>
        <v>0</v>
      </c>
      <c r="R8073" s="25" t="e">
        <f>VLOOKUP(O8073,'Currency Balance'!$O$3:$Q$32,3,0)</f>
        <v>#N/A</v>
      </c>
      <c r="S8073" t="e">
        <f t="shared" si="253"/>
        <v>#N/A</v>
      </c>
    </row>
    <row r="8074" spans="1:19">
      <c r="A8074">
        <f>'Previous Trades Import_OMS Quer'!A8074</f>
        <v>0</v>
      </c>
      <c r="B8074">
        <f>'Previous Trades Import_OMS Quer'!B8074</f>
        <v>0</v>
      </c>
      <c r="C8074" s="22">
        <f>'Previous Trades Import_OMS Quer'!C8074</f>
        <v>0</v>
      </c>
      <c r="D8074">
        <f>'Previous Trades Import_OMS Quer'!D8074</f>
        <v>0</v>
      </c>
      <c r="E8074" s="22">
        <f>'Previous Trades Import_OMS Quer'!E8074</f>
        <v>0</v>
      </c>
      <c r="F8074">
        <f>'Previous Trades Import_OMS Quer'!F8074</f>
        <v>0</v>
      </c>
      <c r="G8074">
        <f>'Previous Trades Import_OMS Quer'!G8074</f>
        <v>0</v>
      </c>
      <c r="H8074">
        <f>'Previous Trades Import_OMS Quer'!H8074</f>
        <v>0</v>
      </c>
      <c r="I8074">
        <f>'Previous Trades Import_OMS Quer'!I8074</f>
        <v>0</v>
      </c>
      <c r="J8074">
        <f>'Previous Trades Import_OMS Quer'!J8074</f>
        <v>0</v>
      </c>
      <c r="K8074">
        <f>'Previous Trades Import_OMS Quer'!K8074</f>
        <v>0</v>
      </c>
      <c r="L8074">
        <f>'Previous Trades Import_OMS Quer'!L8074</f>
        <v>0</v>
      </c>
      <c r="M8074">
        <f>'Previous Trades Import_OMS Quer'!M8074</f>
        <v>0</v>
      </c>
      <c r="N8074">
        <f>'Previous Trades Import_OMS Quer'!N8074</f>
        <v>0</v>
      </c>
      <c r="O8074" t="str">
        <f>CLEAN('Previous Trades Import_OMS Quer'!O8074)</f>
        <v/>
      </c>
      <c r="Q8074" s="25">
        <f t="shared" si="252"/>
        <v>0</v>
      </c>
      <c r="R8074" s="25" t="e">
        <f>VLOOKUP(O8074,'Currency Balance'!$O$3:$Q$32,3,0)</f>
        <v>#N/A</v>
      </c>
      <c r="S8074" t="e">
        <f t="shared" si="253"/>
        <v>#N/A</v>
      </c>
    </row>
    <row r="8075" spans="1:19">
      <c r="A8075">
        <f>'Previous Trades Import_OMS Quer'!A8075</f>
        <v>0</v>
      </c>
      <c r="B8075">
        <f>'Previous Trades Import_OMS Quer'!B8075</f>
        <v>0</v>
      </c>
      <c r="C8075" s="22">
        <f>'Previous Trades Import_OMS Quer'!C8075</f>
        <v>0</v>
      </c>
      <c r="D8075">
        <f>'Previous Trades Import_OMS Quer'!D8075</f>
        <v>0</v>
      </c>
      <c r="E8075" s="22">
        <f>'Previous Trades Import_OMS Quer'!E8075</f>
        <v>0</v>
      </c>
      <c r="F8075">
        <f>'Previous Trades Import_OMS Quer'!F8075</f>
        <v>0</v>
      </c>
      <c r="G8075">
        <f>'Previous Trades Import_OMS Quer'!G8075</f>
        <v>0</v>
      </c>
      <c r="H8075">
        <f>'Previous Trades Import_OMS Quer'!H8075</f>
        <v>0</v>
      </c>
      <c r="I8075">
        <f>'Previous Trades Import_OMS Quer'!I8075</f>
        <v>0</v>
      </c>
      <c r="J8075">
        <f>'Previous Trades Import_OMS Quer'!J8075</f>
        <v>0</v>
      </c>
      <c r="K8075">
        <f>'Previous Trades Import_OMS Quer'!K8075</f>
        <v>0</v>
      </c>
      <c r="L8075">
        <f>'Previous Trades Import_OMS Quer'!L8075</f>
        <v>0</v>
      </c>
      <c r="M8075">
        <f>'Previous Trades Import_OMS Quer'!M8075</f>
        <v>0</v>
      </c>
      <c r="N8075">
        <f>'Previous Trades Import_OMS Quer'!N8075</f>
        <v>0</v>
      </c>
      <c r="O8075" t="str">
        <f>CLEAN('Previous Trades Import_OMS Quer'!O8075)</f>
        <v/>
      </c>
      <c r="Q8075" s="25">
        <f t="shared" si="252"/>
        <v>0</v>
      </c>
      <c r="R8075" s="25" t="e">
        <f>VLOOKUP(O8075,'Currency Balance'!$O$3:$Q$32,3,0)</f>
        <v>#N/A</v>
      </c>
      <c r="S8075" t="e">
        <f t="shared" si="253"/>
        <v>#N/A</v>
      </c>
    </row>
    <row r="8076" spans="1:19">
      <c r="A8076">
        <f>'Previous Trades Import_OMS Quer'!A8076</f>
        <v>0</v>
      </c>
      <c r="B8076">
        <f>'Previous Trades Import_OMS Quer'!B8076</f>
        <v>0</v>
      </c>
      <c r="C8076" s="22">
        <f>'Previous Trades Import_OMS Quer'!C8076</f>
        <v>0</v>
      </c>
      <c r="D8076">
        <f>'Previous Trades Import_OMS Quer'!D8076</f>
        <v>0</v>
      </c>
      <c r="E8076" s="22">
        <f>'Previous Trades Import_OMS Quer'!E8076</f>
        <v>0</v>
      </c>
      <c r="F8076">
        <f>'Previous Trades Import_OMS Quer'!F8076</f>
        <v>0</v>
      </c>
      <c r="G8076">
        <f>'Previous Trades Import_OMS Quer'!G8076</f>
        <v>0</v>
      </c>
      <c r="H8076">
        <f>'Previous Trades Import_OMS Quer'!H8076</f>
        <v>0</v>
      </c>
      <c r="I8076">
        <f>'Previous Trades Import_OMS Quer'!I8076</f>
        <v>0</v>
      </c>
      <c r="J8076">
        <f>'Previous Trades Import_OMS Quer'!J8076</f>
        <v>0</v>
      </c>
      <c r="K8076">
        <f>'Previous Trades Import_OMS Quer'!K8076</f>
        <v>0</v>
      </c>
      <c r="L8076">
        <f>'Previous Trades Import_OMS Quer'!L8076</f>
        <v>0</v>
      </c>
      <c r="M8076">
        <f>'Previous Trades Import_OMS Quer'!M8076</f>
        <v>0</v>
      </c>
      <c r="N8076">
        <f>'Previous Trades Import_OMS Quer'!N8076</f>
        <v>0</v>
      </c>
      <c r="O8076" t="str">
        <f>CLEAN('Previous Trades Import_OMS Quer'!O8076)</f>
        <v/>
      </c>
      <c r="Q8076" s="25">
        <f t="shared" si="252"/>
        <v>0</v>
      </c>
      <c r="R8076" s="25" t="e">
        <f>VLOOKUP(O8076,'Currency Balance'!$O$3:$Q$32,3,0)</f>
        <v>#N/A</v>
      </c>
      <c r="S8076" t="e">
        <f t="shared" si="253"/>
        <v>#N/A</v>
      </c>
    </row>
    <row r="8077" spans="1:19">
      <c r="A8077">
        <f>'Previous Trades Import_OMS Quer'!A8077</f>
        <v>0</v>
      </c>
      <c r="B8077">
        <f>'Previous Trades Import_OMS Quer'!B8077</f>
        <v>0</v>
      </c>
      <c r="C8077" s="22">
        <f>'Previous Trades Import_OMS Quer'!C8077</f>
        <v>0</v>
      </c>
      <c r="D8077">
        <f>'Previous Trades Import_OMS Quer'!D8077</f>
        <v>0</v>
      </c>
      <c r="E8077" s="22">
        <f>'Previous Trades Import_OMS Quer'!E8077</f>
        <v>0</v>
      </c>
      <c r="F8077">
        <f>'Previous Trades Import_OMS Quer'!F8077</f>
        <v>0</v>
      </c>
      <c r="G8077">
        <f>'Previous Trades Import_OMS Quer'!G8077</f>
        <v>0</v>
      </c>
      <c r="H8077">
        <f>'Previous Trades Import_OMS Quer'!H8077</f>
        <v>0</v>
      </c>
      <c r="I8077">
        <f>'Previous Trades Import_OMS Quer'!I8077</f>
        <v>0</v>
      </c>
      <c r="J8077">
        <f>'Previous Trades Import_OMS Quer'!J8077</f>
        <v>0</v>
      </c>
      <c r="K8077">
        <f>'Previous Trades Import_OMS Quer'!K8077</f>
        <v>0</v>
      </c>
      <c r="L8077">
        <f>'Previous Trades Import_OMS Quer'!L8077</f>
        <v>0</v>
      </c>
      <c r="M8077">
        <f>'Previous Trades Import_OMS Quer'!M8077</f>
        <v>0</v>
      </c>
      <c r="N8077">
        <f>'Previous Trades Import_OMS Quer'!N8077</f>
        <v>0</v>
      </c>
      <c r="O8077" t="str">
        <f>CLEAN('Previous Trades Import_OMS Quer'!O8077)</f>
        <v/>
      </c>
      <c r="Q8077" s="25">
        <f t="shared" si="252"/>
        <v>0</v>
      </c>
      <c r="R8077" s="25" t="e">
        <f>VLOOKUP(O8077,'Currency Balance'!$O$3:$Q$32,3,0)</f>
        <v>#N/A</v>
      </c>
      <c r="S8077" t="e">
        <f t="shared" si="253"/>
        <v>#N/A</v>
      </c>
    </row>
    <row r="8078" spans="1:19">
      <c r="A8078">
        <f>'Previous Trades Import_OMS Quer'!A8078</f>
        <v>0</v>
      </c>
      <c r="B8078">
        <f>'Previous Trades Import_OMS Quer'!B8078</f>
        <v>0</v>
      </c>
      <c r="C8078" s="22">
        <f>'Previous Trades Import_OMS Quer'!C8078</f>
        <v>0</v>
      </c>
      <c r="D8078">
        <f>'Previous Trades Import_OMS Quer'!D8078</f>
        <v>0</v>
      </c>
      <c r="E8078" s="22">
        <f>'Previous Trades Import_OMS Quer'!E8078</f>
        <v>0</v>
      </c>
      <c r="F8078">
        <f>'Previous Trades Import_OMS Quer'!F8078</f>
        <v>0</v>
      </c>
      <c r="G8078">
        <f>'Previous Trades Import_OMS Quer'!G8078</f>
        <v>0</v>
      </c>
      <c r="H8078">
        <f>'Previous Trades Import_OMS Quer'!H8078</f>
        <v>0</v>
      </c>
      <c r="I8078">
        <f>'Previous Trades Import_OMS Quer'!I8078</f>
        <v>0</v>
      </c>
      <c r="J8078">
        <f>'Previous Trades Import_OMS Quer'!J8078</f>
        <v>0</v>
      </c>
      <c r="K8078">
        <f>'Previous Trades Import_OMS Quer'!K8078</f>
        <v>0</v>
      </c>
      <c r="L8078">
        <f>'Previous Trades Import_OMS Quer'!L8078</f>
        <v>0</v>
      </c>
      <c r="M8078">
        <f>'Previous Trades Import_OMS Quer'!M8078</f>
        <v>0</v>
      </c>
      <c r="N8078">
        <f>'Previous Trades Import_OMS Quer'!N8078</f>
        <v>0</v>
      </c>
      <c r="O8078" t="str">
        <f>CLEAN('Previous Trades Import_OMS Quer'!O8078)</f>
        <v/>
      </c>
      <c r="Q8078" s="25">
        <f t="shared" si="252"/>
        <v>0</v>
      </c>
      <c r="R8078" s="25" t="e">
        <f>VLOOKUP(O8078,'Currency Balance'!$O$3:$Q$32,3,0)</f>
        <v>#N/A</v>
      </c>
      <c r="S8078" t="e">
        <f t="shared" si="253"/>
        <v>#N/A</v>
      </c>
    </row>
    <row r="8079" spans="1:19">
      <c r="A8079">
        <f>'Previous Trades Import_OMS Quer'!A8079</f>
        <v>0</v>
      </c>
      <c r="B8079">
        <f>'Previous Trades Import_OMS Quer'!B8079</f>
        <v>0</v>
      </c>
      <c r="C8079" s="22">
        <f>'Previous Trades Import_OMS Quer'!C8079</f>
        <v>0</v>
      </c>
      <c r="D8079">
        <f>'Previous Trades Import_OMS Quer'!D8079</f>
        <v>0</v>
      </c>
      <c r="E8079" s="22">
        <f>'Previous Trades Import_OMS Quer'!E8079</f>
        <v>0</v>
      </c>
      <c r="F8079">
        <f>'Previous Trades Import_OMS Quer'!F8079</f>
        <v>0</v>
      </c>
      <c r="G8079">
        <f>'Previous Trades Import_OMS Quer'!G8079</f>
        <v>0</v>
      </c>
      <c r="H8079">
        <f>'Previous Trades Import_OMS Quer'!H8079</f>
        <v>0</v>
      </c>
      <c r="I8079">
        <f>'Previous Trades Import_OMS Quer'!I8079</f>
        <v>0</v>
      </c>
      <c r="J8079">
        <f>'Previous Trades Import_OMS Quer'!J8079</f>
        <v>0</v>
      </c>
      <c r="K8079">
        <f>'Previous Trades Import_OMS Quer'!K8079</f>
        <v>0</v>
      </c>
      <c r="L8079">
        <f>'Previous Trades Import_OMS Quer'!L8079</f>
        <v>0</v>
      </c>
      <c r="M8079">
        <f>'Previous Trades Import_OMS Quer'!M8079</f>
        <v>0</v>
      </c>
      <c r="N8079">
        <f>'Previous Trades Import_OMS Quer'!N8079</f>
        <v>0</v>
      </c>
      <c r="O8079" t="str">
        <f>CLEAN('Previous Trades Import_OMS Quer'!O8079)</f>
        <v/>
      </c>
      <c r="Q8079" s="25">
        <f t="shared" si="252"/>
        <v>0</v>
      </c>
      <c r="R8079" s="25" t="e">
        <f>VLOOKUP(O8079,'Currency Balance'!$O$3:$Q$32,3,0)</f>
        <v>#N/A</v>
      </c>
      <c r="S8079" t="e">
        <f t="shared" si="253"/>
        <v>#N/A</v>
      </c>
    </row>
    <row r="8080" spans="1:19">
      <c r="A8080">
        <f>'Previous Trades Import_OMS Quer'!A8080</f>
        <v>0</v>
      </c>
      <c r="B8080">
        <f>'Previous Trades Import_OMS Quer'!B8080</f>
        <v>0</v>
      </c>
      <c r="C8080" s="22">
        <f>'Previous Trades Import_OMS Quer'!C8080</f>
        <v>0</v>
      </c>
      <c r="D8080">
        <f>'Previous Trades Import_OMS Quer'!D8080</f>
        <v>0</v>
      </c>
      <c r="E8080" s="22">
        <f>'Previous Trades Import_OMS Quer'!E8080</f>
        <v>0</v>
      </c>
      <c r="F8080">
        <f>'Previous Trades Import_OMS Quer'!F8080</f>
        <v>0</v>
      </c>
      <c r="G8080">
        <f>'Previous Trades Import_OMS Quer'!G8080</f>
        <v>0</v>
      </c>
      <c r="H8080">
        <f>'Previous Trades Import_OMS Quer'!H8080</f>
        <v>0</v>
      </c>
      <c r="I8080">
        <f>'Previous Trades Import_OMS Quer'!I8080</f>
        <v>0</v>
      </c>
      <c r="J8080">
        <f>'Previous Trades Import_OMS Quer'!J8080</f>
        <v>0</v>
      </c>
      <c r="K8080">
        <f>'Previous Trades Import_OMS Quer'!K8080</f>
        <v>0</v>
      </c>
      <c r="L8080">
        <f>'Previous Trades Import_OMS Quer'!L8080</f>
        <v>0</v>
      </c>
      <c r="M8080">
        <f>'Previous Trades Import_OMS Quer'!M8080</f>
        <v>0</v>
      </c>
      <c r="N8080">
        <f>'Previous Trades Import_OMS Quer'!N8080</f>
        <v>0</v>
      </c>
      <c r="O8080" t="str">
        <f>CLEAN('Previous Trades Import_OMS Quer'!O8080)</f>
        <v/>
      </c>
      <c r="Q8080" s="25">
        <f t="shared" si="252"/>
        <v>0</v>
      </c>
      <c r="R8080" s="25" t="e">
        <f>VLOOKUP(O8080,'Currency Balance'!$O$3:$Q$32,3,0)</f>
        <v>#N/A</v>
      </c>
      <c r="S8080" t="e">
        <f t="shared" si="253"/>
        <v>#N/A</v>
      </c>
    </row>
    <row r="8081" spans="1:19">
      <c r="A8081">
        <f>'Previous Trades Import_OMS Quer'!A8081</f>
        <v>0</v>
      </c>
      <c r="B8081">
        <f>'Previous Trades Import_OMS Quer'!B8081</f>
        <v>0</v>
      </c>
      <c r="C8081" s="22">
        <f>'Previous Trades Import_OMS Quer'!C8081</f>
        <v>0</v>
      </c>
      <c r="D8081">
        <f>'Previous Trades Import_OMS Quer'!D8081</f>
        <v>0</v>
      </c>
      <c r="E8081" s="22">
        <f>'Previous Trades Import_OMS Quer'!E8081</f>
        <v>0</v>
      </c>
      <c r="F8081">
        <f>'Previous Trades Import_OMS Quer'!F8081</f>
        <v>0</v>
      </c>
      <c r="G8081">
        <f>'Previous Trades Import_OMS Quer'!G8081</f>
        <v>0</v>
      </c>
      <c r="H8081">
        <f>'Previous Trades Import_OMS Quer'!H8081</f>
        <v>0</v>
      </c>
      <c r="I8081">
        <f>'Previous Trades Import_OMS Quer'!I8081</f>
        <v>0</v>
      </c>
      <c r="J8081">
        <f>'Previous Trades Import_OMS Quer'!J8081</f>
        <v>0</v>
      </c>
      <c r="K8081">
        <f>'Previous Trades Import_OMS Quer'!K8081</f>
        <v>0</v>
      </c>
      <c r="L8081">
        <f>'Previous Trades Import_OMS Quer'!L8081</f>
        <v>0</v>
      </c>
      <c r="M8081">
        <f>'Previous Trades Import_OMS Quer'!M8081</f>
        <v>0</v>
      </c>
      <c r="N8081">
        <f>'Previous Trades Import_OMS Quer'!N8081</f>
        <v>0</v>
      </c>
      <c r="O8081" t="str">
        <f>CLEAN('Previous Trades Import_OMS Quer'!O8081)</f>
        <v/>
      </c>
      <c r="Q8081" s="25">
        <f t="shared" si="252"/>
        <v>0</v>
      </c>
      <c r="R8081" s="25" t="e">
        <f>VLOOKUP(O8081,'Currency Balance'!$O$3:$Q$32,3,0)</f>
        <v>#N/A</v>
      </c>
      <c r="S8081" t="e">
        <f t="shared" si="253"/>
        <v>#N/A</v>
      </c>
    </row>
    <row r="8082" spans="1:19">
      <c r="A8082">
        <f>'Previous Trades Import_OMS Quer'!A8082</f>
        <v>0</v>
      </c>
      <c r="B8082">
        <f>'Previous Trades Import_OMS Quer'!B8082</f>
        <v>0</v>
      </c>
      <c r="C8082" s="22">
        <f>'Previous Trades Import_OMS Quer'!C8082</f>
        <v>0</v>
      </c>
      <c r="D8082">
        <f>'Previous Trades Import_OMS Quer'!D8082</f>
        <v>0</v>
      </c>
      <c r="E8082" s="22">
        <f>'Previous Trades Import_OMS Quer'!E8082</f>
        <v>0</v>
      </c>
      <c r="F8082">
        <f>'Previous Trades Import_OMS Quer'!F8082</f>
        <v>0</v>
      </c>
      <c r="G8082">
        <f>'Previous Trades Import_OMS Quer'!G8082</f>
        <v>0</v>
      </c>
      <c r="H8082">
        <f>'Previous Trades Import_OMS Quer'!H8082</f>
        <v>0</v>
      </c>
      <c r="I8082">
        <f>'Previous Trades Import_OMS Quer'!I8082</f>
        <v>0</v>
      </c>
      <c r="J8082">
        <f>'Previous Trades Import_OMS Quer'!J8082</f>
        <v>0</v>
      </c>
      <c r="K8082">
        <f>'Previous Trades Import_OMS Quer'!K8082</f>
        <v>0</v>
      </c>
      <c r="L8082">
        <f>'Previous Trades Import_OMS Quer'!L8082</f>
        <v>0</v>
      </c>
      <c r="M8082">
        <f>'Previous Trades Import_OMS Quer'!M8082</f>
        <v>0</v>
      </c>
      <c r="N8082">
        <f>'Previous Trades Import_OMS Quer'!N8082</f>
        <v>0</v>
      </c>
      <c r="O8082" t="str">
        <f>CLEAN('Previous Trades Import_OMS Quer'!O8082)</f>
        <v/>
      </c>
      <c r="Q8082" s="25">
        <f t="shared" si="252"/>
        <v>0</v>
      </c>
      <c r="R8082" s="25" t="e">
        <f>VLOOKUP(O8082,'Currency Balance'!$O$3:$Q$32,3,0)</f>
        <v>#N/A</v>
      </c>
      <c r="S8082" t="e">
        <f t="shared" si="253"/>
        <v>#N/A</v>
      </c>
    </row>
    <row r="8083" spans="1:19">
      <c r="A8083">
        <f>'Previous Trades Import_OMS Quer'!A8083</f>
        <v>0</v>
      </c>
      <c r="B8083">
        <f>'Previous Trades Import_OMS Quer'!B8083</f>
        <v>0</v>
      </c>
      <c r="C8083" s="22">
        <f>'Previous Trades Import_OMS Quer'!C8083</f>
        <v>0</v>
      </c>
      <c r="D8083">
        <f>'Previous Trades Import_OMS Quer'!D8083</f>
        <v>0</v>
      </c>
      <c r="E8083" s="22">
        <f>'Previous Trades Import_OMS Quer'!E8083</f>
        <v>0</v>
      </c>
      <c r="F8083">
        <f>'Previous Trades Import_OMS Quer'!F8083</f>
        <v>0</v>
      </c>
      <c r="G8083">
        <f>'Previous Trades Import_OMS Quer'!G8083</f>
        <v>0</v>
      </c>
      <c r="H8083">
        <f>'Previous Trades Import_OMS Quer'!H8083</f>
        <v>0</v>
      </c>
      <c r="I8083">
        <f>'Previous Trades Import_OMS Quer'!I8083</f>
        <v>0</v>
      </c>
      <c r="J8083">
        <f>'Previous Trades Import_OMS Quer'!J8083</f>
        <v>0</v>
      </c>
      <c r="K8083">
        <f>'Previous Trades Import_OMS Quer'!K8083</f>
        <v>0</v>
      </c>
      <c r="L8083">
        <f>'Previous Trades Import_OMS Quer'!L8083</f>
        <v>0</v>
      </c>
      <c r="M8083">
        <f>'Previous Trades Import_OMS Quer'!M8083</f>
        <v>0</v>
      </c>
      <c r="N8083">
        <f>'Previous Trades Import_OMS Quer'!N8083</f>
        <v>0</v>
      </c>
      <c r="O8083" t="str">
        <f>CLEAN('Previous Trades Import_OMS Quer'!O8083)</f>
        <v/>
      </c>
      <c r="Q8083" s="25">
        <f t="shared" si="252"/>
        <v>0</v>
      </c>
      <c r="R8083" s="25" t="e">
        <f>VLOOKUP(O8083,'Currency Balance'!$O$3:$Q$32,3,0)</f>
        <v>#N/A</v>
      </c>
      <c r="S8083" t="e">
        <f t="shared" si="253"/>
        <v>#N/A</v>
      </c>
    </row>
    <row r="8084" spans="1:19">
      <c r="A8084">
        <f>'Previous Trades Import_OMS Quer'!A8084</f>
        <v>0</v>
      </c>
      <c r="B8084">
        <f>'Previous Trades Import_OMS Quer'!B8084</f>
        <v>0</v>
      </c>
      <c r="C8084" s="22">
        <f>'Previous Trades Import_OMS Quer'!C8084</f>
        <v>0</v>
      </c>
      <c r="D8084">
        <f>'Previous Trades Import_OMS Quer'!D8084</f>
        <v>0</v>
      </c>
      <c r="E8084" s="22">
        <f>'Previous Trades Import_OMS Quer'!E8084</f>
        <v>0</v>
      </c>
      <c r="F8084">
        <f>'Previous Trades Import_OMS Quer'!F8084</f>
        <v>0</v>
      </c>
      <c r="G8084">
        <f>'Previous Trades Import_OMS Quer'!G8084</f>
        <v>0</v>
      </c>
      <c r="H8084">
        <f>'Previous Trades Import_OMS Quer'!H8084</f>
        <v>0</v>
      </c>
      <c r="I8084">
        <f>'Previous Trades Import_OMS Quer'!I8084</f>
        <v>0</v>
      </c>
      <c r="J8084">
        <f>'Previous Trades Import_OMS Quer'!J8084</f>
        <v>0</v>
      </c>
      <c r="K8084">
        <f>'Previous Trades Import_OMS Quer'!K8084</f>
        <v>0</v>
      </c>
      <c r="L8084">
        <f>'Previous Trades Import_OMS Quer'!L8084</f>
        <v>0</v>
      </c>
      <c r="M8084">
        <f>'Previous Trades Import_OMS Quer'!M8084</f>
        <v>0</v>
      </c>
      <c r="N8084">
        <f>'Previous Trades Import_OMS Quer'!N8084</f>
        <v>0</v>
      </c>
      <c r="O8084" t="str">
        <f>CLEAN('Previous Trades Import_OMS Quer'!O8084)</f>
        <v/>
      </c>
      <c r="Q8084" s="25">
        <f t="shared" si="252"/>
        <v>0</v>
      </c>
      <c r="R8084" s="25" t="e">
        <f>VLOOKUP(O8084,'Currency Balance'!$O$3:$Q$32,3,0)</f>
        <v>#N/A</v>
      </c>
      <c r="S8084" t="e">
        <f t="shared" si="253"/>
        <v>#N/A</v>
      </c>
    </row>
    <row r="8085" spans="1:19">
      <c r="A8085">
        <f>'Previous Trades Import_OMS Quer'!A8085</f>
        <v>0</v>
      </c>
      <c r="B8085">
        <f>'Previous Trades Import_OMS Quer'!B8085</f>
        <v>0</v>
      </c>
      <c r="C8085" s="22">
        <f>'Previous Trades Import_OMS Quer'!C8085</f>
        <v>0</v>
      </c>
      <c r="D8085">
        <f>'Previous Trades Import_OMS Quer'!D8085</f>
        <v>0</v>
      </c>
      <c r="E8085" s="22">
        <f>'Previous Trades Import_OMS Quer'!E8085</f>
        <v>0</v>
      </c>
      <c r="F8085">
        <f>'Previous Trades Import_OMS Quer'!F8085</f>
        <v>0</v>
      </c>
      <c r="G8085">
        <f>'Previous Trades Import_OMS Quer'!G8085</f>
        <v>0</v>
      </c>
      <c r="H8085">
        <f>'Previous Trades Import_OMS Quer'!H8085</f>
        <v>0</v>
      </c>
      <c r="I8085">
        <f>'Previous Trades Import_OMS Quer'!I8085</f>
        <v>0</v>
      </c>
      <c r="J8085">
        <f>'Previous Trades Import_OMS Quer'!J8085</f>
        <v>0</v>
      </c>
      <c r="K8085">
        <f>'Previous Trades Import_OMS Quer'!K8085</f>
        <v>0</v>
      </c>
      <c r="L8085">
        <f>'Previous Trades Import_OMS Quer'!L8085</f>
        <v>0</v>
      </c>
      <c r="M8085">
        <f>'Previous Trades Import_OMS Quer'!M8085</f>
        <v>0</v>
      </c>
      <c r="N8085">
        <f>'Previous Trades Import_OMS Quer'!N8085</f>
        <v>0</v>
      </c>
      <c r="O8085" t="str">
        <f>CLEAN('Previous Trades Import_OMS Quer'!O8085)</f>
        <v/>
      </c>
      <c r="Q8085" s="25">
        <f t="shared" si="252"/>
        <v>0</v>
      </c>
      <c r="R8085" s="25" t="e">
        <f>VLOOKUP(O8085,'Currency Balance'!$O$3:$Q$32,3,0)</f>
        <v>#N/A</v>
      </c>
      <c r="S8085" t="e">
        <f t="shared" si="253"/>
        <v>#N/A</v>
      </c>
    </row>
    <row r="8086" spans="1:19">
      <c r="A8086">
        <f>'Previous Trades Import_OMS Quer'!A8086</f>
        <v>0</v>
      </c>
      <c r="B8086">
        <f>'Previous Trades Import_OMS Quer'!B8086</f>
        <v>0</v>
      </c>
      <c r="C8086" s="22">
        <f>'Previous Trades Import_OMS Quer'!C8086</f>
        <v>0</v>
      </c>
      <c r="D8086">
        <f>'Previous Trades Import_OMS Quer'!D8086</f>
        <v>0</v>
      </c>
      <c r="E8086" s="22">
        <f>'Previous Trades Import_OMS Quer'!E8086</f>
        <v>0</v>
      </c>
      <c r="F8086">
        <f>'Previous Trades Import_OMS Quer'!F8086</f>
        <v>0</v>
      </c>
      <c r="G8086">
        <f>'Previous Trades Import_OMS Quer'!G8086</f>
        <v>0</v>
      </c>
      <c r="H8086">
        <f>'Previous Trades Import_OMS Quer'!H8086</f>
        <v>0</v>
      </c>
      <c r="I8086">
        <f>'Previous Trades Import_OMS Quer'!I8086</f>
        <v>0</v>
      </c>
      <c r="J8086">
        <f>'Previous Trades Import_OMS Quer'!J8086</f>
        <v>0</v>
      </c>
      <c r="K8086">
        <f>'Previous Trades Import_OMS Quer'!K8086</f>
        <v>0</v>
      </c>
      <c r="L8086">
        <f>'Previous Trades Import_OMS Quer'!L8086</f>
        <v>0</v>
      </c>
      <c r="M8086">
        <f>'Previous Trades Import_OMS Quer'!M8086</f>
        <v>0</v>
      </c>
      <c r="N8086">
        <f>'Previous Trades Import_OMS Quer'!N8086</f>
        <v>0</v>
      </c>
      <c r="O8086" t="str">
        <f>CLEAN('Previous Trades Import_OMS Quer'!O8086)</f>
        <v/>
      </c>
      <c r="Q8086" s="25">
        <f t="shared" si="252"/>
        <v>0</v>
      </c>
      <c r="R8086" s="25" t="e">
        <f>VLOOKUP(O8086,'Currency Balance'!$O$3:$Q$32,3,0)</f>
        <v>#N/A</v>
      </c>
      <c r="S8086" t="e">
        <f t="shared" si="253"/>
        <v>#N/A</v>
      </c>
    </row>
    <row r="8087" spans="1:19">
      <c r="A8087">
        <f>'Previous Trades Import_OMS Quer'!A8087</f>
        <v>0</v>
      </c>
      <c r="B8087">
        <f>'Previous Trades Import_OMS Quer'!B8087</f>
        <v>0</v>
      </c>
      <c r="C8087" s="22">
        <f>'Previous Trades Import_OMS Quer'!C8087</f>
        <v>0</v>
      </c>
      <c r="D8087">
        <f>'Previous Trades Import_OMS Quer'!D8087</f>
        <v>0</v>
      </c>
      <c r="E8087" s="22">
        <f>'Previous Trades Import_OMS Quer'!E8087</f>
        <v>0</v>
      </c>
      <c r="F8087">
        <f>'Previous Trades Import_OMS Quer'!F8087</f>
        <v>0</v>
      </c>
      <c r="G8087">
        <f>'Previous Trades Import_OMS Quer'!G8087</f>
        <v>0</v>
      </c>
      <c r="H8087">
        <f>'Previous Trades Import_OMS Quer'!H8087</f>
        <v>0</v>
      </c>
      <c r="I8087">
        <f>'Previous Trades Import_OMS Quer'!I8087</f>
        <v>0</v>
      </c>
      <c r="J8087">
        <f>'Previous Trades Import_OMS Quer'!J8087</f>
        <v>0</v>
      </c>
      <c r="K8087">
        <f>'Previous Trades Import_OMS Quer'!K8087</f>
        <v>0</v>
      </c>
      <c r="L8087">
        <f>'Previous Trades Import_OMS Quer'!L8087</f>
        <v>0</v>
      </c>
      <c r="M8087">
        <f>'Previous Trades Import_OMS Quer'!M8087</f>
        <v>0</v>
      </c>
      <c r="N8087">
        <f>'Previous Trades Import_OMS Quer'!N8087</f>
        <v>0</v>
      </c>
      <c r="O8087" t="str">
        <f>CLEAN('Previous Trades Import_OMS Quer'!O8087)</f>
        <v/>
      </c>
      <c r="Q8087" s="25">
        <f t="shared" si="252"/>
        <v>0</v>
      </c>
      <c r="R8087" s="25" t="e">
        <f>VLOOKUP(O8087,'Currency Balance'!$O$3:$Q$32,3,0)</f>
        <v>#N/A</v>
      </c>
      <c r="S8087" t="e">
        <f t="shared" si="253"/>
        <v>#N/A</v>
      </c>
    </row>
    <row r="8088" spans="1:19">
      <c r="A8088">
        <f>'Previous Trades Import_OMS Quer'!A8088</f>
        <v>0</v>
      </c>
      <c r="B8088">
        <f>'Previous Trades Import_OMS Quer'!B8088</f>
        <v>0</v>
      </c>
      <c r="C8088" s="22">
        <f>'Previous Trades Import_OMS Quer'!C8088</f>
        <v>0</v>
      </c>
      <c r="D8088">
        <f>'Previous Trades Import_OMS Quer'!D8088</f>
        <v>0</v>
      </c>
      <c r="E8088" s="22">
        <f>'Previous Trades Import_OMS Quer'!E8088</f>
        <v>0</v>
      </c>
      <c r="F8088">
        <f>'Previous Trades Import_OMS Quer'!F8088</f>
        <v>0</v>
      </c>
      <c r="G8088">
        <f>'Previous Trades Import_OMS Quer'!G8088</f>
        <v>0</v>
      </c>
      <c r="H8088">
        <f>'Previous Trades Import_OMS Quer'!H8088</f>
        <v>0</v>
      </c>
      <c r="I8088">
        <f>'Previous Trades Import_OMS Quer'!I8088</f>
        <v>0</v>
      </c>
      <c r="J8088">
        <f>'Previous Trades Import_OMS Quer'!J8088</f>
        <v>0</v>
      </c>
      <c r="K8088">
        <f>'Previous Trades Import_OMS Quer'!K8088</f>
        <v>0</v>
      </c>
      <c r="L8088">
        <f>'Previous Trades Import_OMS Quer'!L8088</f>
        <v>0</v>
      </c>
      <c r="M8088">
        <f>'Previous Trades Import_OMS Quer'!M8088</f>
        <v>0</v>
      </c>
      <c r="N8088">
        <f>'Previous Trades Import_OMS Quer'!N8088</f>
        <v>0</v>
      </c>
      <c r="O8088" t="str">
        <f>CLEAN('Previous Trades Import_OMS Quer'!O8088)</f>
        <v/>
      </c>
      <c r="Q8088" s="25">
        <f t="shared" si="252"/>
        <v>0</v>
      </c>
      <c r="R8088" s="25" t="e">
        <f>VLOOKUP(O8088,'Currency Balance'!$O$3:$Q$32,3,0)</f>
        <v>#N/A</v>
      </c>
      <c r="S8088" t="e">
        <f t="shared" si="253"/>
        <v>#N/A</v>
      </c>
    </row>
    <row r="8089" spans="1:19">
      <c r="A8089">
        <f>'Previous Trades Import_OMS Quer'!A8089</f>
        <v>0</v>
      </c>
      <c r="B8089">
        <f>'Previous Trades Import_OMS Quer'!B8089</f>
        <v>0</v>
      </c>
      <c r="C8089" s="22">
        <f>'Previous Trades Import_OMS Quer'!C8089</f>
        <v>0</v>
      </c>
      <c r="D8089">
        <f>'Previous Trades Import_OMS Quer'!D8089</f>
        <v>0</v>
      </c>
      <c r="E8089" s="22">
        <f>'Previous Trades Import_OMS Quer'!E8089</f>
        <v>0</v>
      </c>
      <c r="F8089">
        <f>'Previous Trades Import_OMS Quer'!F8089</f>
        <v>0</v>
      </c>
      <c r="G8089">
        <f>'Previous Trades Import_OMS Quer'!G8089</f>
        <v>0</v>
      </c>
      <c r="H8089">
        <f>'Previous Trades Import_OMS Quer'!H8089</f>
        <v>0</v>
      </c>
      <c r="I8089">
        <f>'Previous Trades Import_OMS Quer'!I8089</f>
        <v>0</v>
      </c>
      <c r="J8089">
        <f>'Previous Trades Import_OMS Quer'!J8089</f>
        <v>0</v>
      </c>
      <c r="K8089">
        <f>'Previous Trades Import_OMS Quer'!K8089</f>
        <v>0</v>
      </c>
      <c r="L8089">
        <f>'Previous Trades Import_OMS Quer'!L8089</f>
        <v>0</v>
      </c>
      <c r="M8089">
        <f>'Previous Trades Import_OMS Quer'!M8089</f>
        <v>0</v>
      </c>
      <c r="N8089">
        <f>'Previous Trades Import_OMS Quer'!N8089</f>
        <v>0</v>
      </c>
      <c r="O8089" t="str">
        <f>CLEAN('Previous Trades Import_OMS Quer'!O8089)</f>
        <v/>
      </c>
      <c r="Q8089" s="25">
        <f t="shared" si="252"/>
        <v>0</v>
      </c>
      <c r="R8089" s="25" t="e">
        <f>VLOOKUP(O8089,'Currency Balance'!$O$3:$Q$32,3,0)</f>
        <v>#N/A</v>
      </c>
      <c r="S8089" t="e">
        <f t="shared" si="253"/>
        <v>#N/A</v>
      </c>
    </row>
    <row r="8090" spans="1:19">
      <c r="A8090">
        <f>'Previous Trades Import_OMS Quer'!A8090</f>
        <v>0</v>
      </c>
      <c r="B8090">
        <f>'Previous Trades Import_OMS Quer'!B8090</f>
        <v>0</v>
      </c>
      <c r="C8090" s="22">
        <f>'Previous Trades Import_OMS Quer'!C8090</f>
        <v>0</v>
      </c>
      <c r="D8090">
        <f>'Previous Trades Import_OMS Quer'!D8090</f>
        <v>0</v>
      </c>
      <c r="E8090" s="22">
        <f>'Previous Trades Import_OMS Quer'!E8090</f>
        <v>0</v>
      </c>
      <c r="F8090">
        <f>'Previous Trades Import_OMS Quer'!F8090</f>
        <v>0</v>
      </c>
      <c r="G8090">
        <f>'Previous Trades Import_OMS Quer'!G8090</f>
        <v>0</v>
      </c>
      <c r="H8090">
        <f>'Previous Trades Import_OMS Quer'!H8090</f>
        <v>0</v>
      </c>
      <c r="I8090">
        <f>'Previous Trades Import_OMS Quer'!I8090</f>
        <v>0</v>
      </c>
      <c r="J8090">
        <f>'Previous Trades Import_OMS Quer'!J8090</f>
        <v>0</v>
      </c>
      <c r="K8090">
        <f>'Previous Trades Import_OMS Quer'!K8090</f>
        <v>0</v>
      </c>
      <c r="L8090">
        <f>'Previous Trades Import_OMS Quer'!L8090</f>
        <v>0</v>
      </c>
      <c r="M8090">
        <f>'Previous Trades Import_OMS Quer'!M8090</f>
        <v>0</v>
      </c>
      <c r="N8090">
        <f>'Previous Trades Import_OMS Quer'!N8090</f>
        <v>0</v>
      </c>
      <c r="O8090" t="str">
        <f>CLEAN('Previous Trades Import_OMS Quer'!O8090)</f>
        <v/>
      </c>
      <c r="Q8090" s="25">
        <f t="shared" si="252"/>
        <v>0</v>
      </c>
      <c r="R8090" s="25" t="e">
        <f>VLOOKUP(O8090,'Currency Balance'!$O$3:$Q$32,3,0)</f>
        <v>#N/A</v>
      </c>
      <c r="S8090" t="e">
        <f t="shared" si="253"/>
        <v>#N/A</v>
      </c>
    </row>
    <row r="8091" spans="1:19">
      <c r="A8091">
        <f>'Previous Trades Import_OMS Quer'!A8091</f>
        <v>0</v>
      </c>
      <c r="B8091">
        <f>'Previous Trades Import_OMS Quer'!B8091</f>
        <v>0</v>
      </c>
      <c r="C8091" s="22">
        <f>'Previous Trades Import_OMS Quer'!C8091</f>
        <v>0</v>
      </c>
      <c r="D8091">
        <f>'Previous Trades Import_OMS Quer'!D8091</f>
        <v>0</v>
      </c>
      <c r="E8091" s="22">
        <f>'Previous Trades Import_OMS Quer'!E8091</f>
        <v>0</v>
      </c>
      <c r="F8091">
        <f>'Previous Trades Import_OMS Quer'!F8091</f>
        <v>0</v>
      </c>
      <c r="G8091">
        <f>'Previous Trades Import_OMS Quer'!G8091</f>
        <v>0</v>
      </c>
      <c r="H8091">
        <f>'Previous Trades Import_OMS Quer'!H8091</f>
        <v>0</v>
      </c>
      <c r="I8091">
        <f>'Previous Trades Import_OMS Quer'!I8091</f>
        <v>0</v>
      </c>
      <c r="J8091">
        <f>'Previous Trades Import_OMS Quer'!J8091</f>
        <v>0</v>
      </c>
      <c r="K8091">
        <f>'Previous Trades Import_OMS Quer'!K8091</f>
        <v>0</v>
      </c>
      <c r="L8091">
        <f>'Previous Trades Import_OMS Quer'!L8091</f>
        <v>0</v>
      </c>
      <c r="M8091">
        <f>'Previous Trades Import_OMS Quer'!M8091</f>
        <v>0</v>
      </c>
      <c r="N8091">
        <f>'Previous Trades Import_OMS Quer'!N8091</f>
        <v>0</v>
      </c>
      <c r="O8091" t="str">
        <f>CLEAN('Previous Trades Import_OMS Quer'!O8091)</f>
        <v/>
      </c>
      <c r="Q8091" s="25">
        <f t="shared" si="252"/>
        <v>0</v>
      </c>
      <c r="R8091" s="25" t="e">
        <f>VLOOKUP(O8091,'Currency Balance'!$O$3:$Q$32,3,0)</f>
        <v>#N/A</v>
      </c>
      <c r="S8091" t="e">
        <f t="shared" si="253"/>
        <v>#N/A</v>
      </c>
    </row>
    <row r="8092" spans="1:19">
      <c r="A8092">
        <f>'Previous Trades Import_OMS Quer'!A8092</f>
        <v>0</v>
      </c>
      <c r="B8092">
        <f>'Previous Trades Import_OMS Quer'!B8092</f>
        <v>0</v>
      </c>
      <c r="C8092" s="22">
        <f>'Previous Trades Import_OMS Quer'!C8092</f>
        <v>0</v>
      </c>
      <c r="D8092">
        <f>'Previous Trades Import_OMS Quer'!D8092</f>
        <v>0</v>
      </c>
      <c r="E8092" s="22">
        <f>'Previous Trades Import_OMS Quer'!E8092</f>
        <v>0</v>
      </c>
      <c r="F8092">
        <f>'Previous Trades Import_OMS Quer'!F8092</f>
        <v>0</v>
      </c>
      <c r="G8092">
        <f>'Previous Trades Import_OMS Quer'!G8092</f>
        <v>0</v>
      </c>
      <c r="H8092">
        <f>'Previous Trades Import_OMS Quer'!H8092</f>
        <v>0</v>
      </c>
      <c r="I8092">
        <f>'Previous Trades Import_OMS Quer'!I8092</f>
        <v>0</v>
      </c>
      <c r="J8092">
        <f>'Previous Trades Import_OMS Quer'!J8092</f>
        <v>0</v>
      </c>
      <c r="K8092">
        <f>'Previous Trades Import_OMS Quer'!K8092</f>
        <v>0</v>
      </c>
      <c r="L8092">
        <f>'Previous Trades Import_OMS Quer'!L8092</f>
        <v>0</v>
      </c>
      <c r="M8092">
        <f>'Previous Trades Import_OMS Quer'!M8092</f>
        <v>0</v>
      </c>
      <c r="N8092">
        <f>'Previous Trades Import_OMS Quer'!N8092</f>
        <v>0</v>
      </c>
      <c r="O8092" t="str">
        <f>CLEAN('Previous Trades Import_OMS Quer'!O8092)</f>
        <v/>
      </c>
      <c r="Q8092" s="25">
        <f t="shared" si="252"/>
        <v>0</v>
      </c>
      <c r="R8092" s="25" t="e">
        <f>VLOOKUP(O8092,'Currency Balance'!$O$3:$Q$32,3,0)</f>
        <v>#N/A</v>
      </c>
      <c r="S8092" t="e">
        <f t="shared" si="253"/>
        <v>#N/A</v>
      </c>
    </row>
    <row r="8093" spans="1:19">
      <c r="A8093">
        <f>'Previous Trades Import_OMS Quer'!A8093</f>
        <v>0</v>
      </c>
      <c r="B8093">
        <f>'Previous Trades Import_OMS Quer'!B8093</f>
        <v>0</v>
      </c>
      <c r="C8093" s="22">
        <f>'Previous Trades Import_OMS Quer'!C8093</f>
        <v>0</v>
      </c>
      <c r="D8093">
        <f>'Previous Trades Import_OMS Quer'!D8093</f>
        <v>0</v>
      </c>
      <c r="E8093" s="22">
        <f>'Previous Trades Import_OMS Quer'!E8093</f>
        <v>0</v>
      </c>
      <c r="F8093">
        <f>'Previous Trades Import_OMS Quer'!F8093</f>
        <v>0</v>
      </c>
      <c r="G8093">
        <f>'Previous Trades Import_OMS Quer'!G8093</f>
        <v>0</v>
      </c>
      <c r="H8093">
        <f>'Previous Trades Import_OMS Quer'!H8093</f>
        <v>0</v>
      </c>
      <c r="I8093">
        <f>'Previous Trades Import_OMS Quer'!I8093</f>
        <v>0</v>
      </c>
      <c r="J8093">
        <f>'Previous Trades Import_OMS Quer'!J8093</f>
        <v>0</v>
      </c>
      <c r="K8093">
        <f>'Previous Trades Import_OMS Quer'!K8093</f>
        <v>0</v>
      </c>
      <c r="L8093">
        <f>'Previous Trades Import_OMS Quer'!L8093</f>
        <v>0</v>
      </c>
      <c r="M8093">
        <f>'Previous Trades Import_OMS Quer'!M8093</f>
        <v>0</v>
      </c>
      <c r="N8093">
        <f>'Previous Trades Import_OMS Quer'!N8093</f>
        <v>0</v>
      </c>
      <c r="O8093" t="str">
        <f>CLEAN('Previous Trades Import_OMS Quer'!O8093)</f>
        <v/>
      </c>
      <c r="Q8093" s="25">
        <f t="shared" si="252"/>
        <v>0</v>
      </c>
      <c r="R8093" s="25" t="e">
        <f>VLOOKUP(O8093,'Currency Balance'!$O$3:$Q$32,3,0)</f>
        <v>#N/A</v>
      </c>
      <c r="S8093" t="e">
        <f t="shared" si="253"/>
        <v>#N/A</v>
      </c>
    </row>
    <row r="8094" spans="1:19">
      <c r="A8094">
        <f>'Previous Trades Import_OMS Quer'!A8094</f>
        <v>0</v>
      </c>
      <c r="B8094">
        <f>'Previous Trades Import_OMS Quer'!B8094</f>
        <v>0</v>
      </c>
      <c r="C8094" s="22">
        <f>'Previous Trades Import_OMS Quer'!C8094</f>
        <v>0</v>
      </c>
      <c r="D8094">
        <f>'Previous Trades Import_OMS Quer'!D8094</f>
        <v>0</v>
      </c>
      <c r="E8094" s="22">
        <f>'Previous Trades Import_OMS Quer'!E8094</f>
        <v>0</v>
      </c>
      <c r="F8094">
        <f>'Previous Trades Import_OMS Quer'!F8094</f>
        <v>0</v>
      </c>
      <c r="G8094">
        <f>'Previous Trades Import_OMS Quer'!G8094</f>
        <v>0</v>
      </c>
      <c r="H8094">
        <f>'Previous Trades Import_OMS Quer'!H8094</f>
        <v>0</v>
      </c>
      <c r="I8094">
        <f>'Previous Trades Import_OMS Quer'!I8094</f>
        <v>0</v>
      </c>
      <c r="J8094">
        <f>'Previous Trades Import_OMS Quer'!J8094</f>
        <v>0</v>
      </c>
      <c r="K8094">
        <f>'Previous Trades Import_OMS Quer'!K8094</f>
        <v>0</v>
      </c>
      <c r="L8094">
        <f>'Previous Trades Import_OMS Quer'!L8094</f>
        <v>0</v>
      </c>
      <c r="M8094">
        <f>'Previous Trades Import_OMS Quer'!M8094</f>
        <v>0</v>
      </c>
      <c r="N8094">
        <f>'Previous Trades Import_OMS Quer'!N8094</f>
        <v>0</v>
      </c>
      <c r="O8094" t="str">
        <f>CLEAN('Previous Trades Import_OMS Quer'!O8094)</f>
        <v/>
      </c>
      <c r="Q8094" s="25">
        <f t="shared" si="252"/>
        <v>0</v>
      </c>
      <c r="R8094" s="25" t="e">
        <f>VLOOKUP(O8094,'Currency Balance'!$O$3:$Q$32,3,0)</f>
        <v>#N/A</v>
      </c>
      <c r="S8094" t="e">
        <f t="shared" si="253"/>
        <v>#N/A</v>
      </c>
    </row>
    <row r="8095" spans="1:19">
      <c r="A8095">
        <f>'Previous Trades Import_OMS Quer'!A8095</f>
        <v>0</v>
      </c>
      <c r="B8095">
        <f>'Previous Trades Import_OMS Quer'!B8095</f>
        <v>0</v>
      </c>
      <c r="C8095" s="22">
        <f>'Previous Trades Import_OMS Quer'!C8095</f>
        <v>0</v>
      </c>
      <c r="D8095">
        <f>'Previous Trades Import_OMS Quer'!D8095</f>
        <v>0</v>
      </c>
      <c r="E8095" s="22">
        <f>'Previous Trades Import_OMS Quer'!E8095</f>
        <v>0</v>
      </c>
      <c r="F8095">
        <f>'Previous Trades Import_OMS Quer'!F8095</f>
        <v>0</v>
      </c>
      <c r="G8095">
        <f>'Previous Trades Import_OMS Quer'!G8095</f>
        <v>0</v>
      </c>
      <c r="H8095">
        <f>'Previous Trades Import_OMS Quer'!H8095</f>
        <v>0</v>
      </c>
      <c r="I8095">
        <f>'Previous Trades Import_OMS Quer'!I8095</f>
        <v>0</v>
      </c>
      <c r="J8095">
        <f>'Previous Trades Import_OMS Quer'!J8095</f>
        <v>0</v>
      </c>
      <c r="K8095">
        <f>'Previous Trades Import_OMS Quer'!K8095</f>
        <v>0</v>
      </c>
      <c r="L8095">
        <f>'Previous Trades Import_OMS Quer'!L8095</f>
        <v>0</v>
      </c>
      <c r="M8095">
        <f>'Previous Trades Import_OMS Quer'!M8095</f>
        <v>0</v>
      </c>
      <c r="N8095">
        <f>'Previous Trades Import_OMS Quer'!N8095</f>
        <v>0</v>
      </c>
      <c r="O8095" t="str">
        <f>CLEAN('Previous Trades Import_OMS Quer'!O8095)</f>
        <v/>
      </c>
      <c r="Q8095" s="25">
        <f t="shared" si="252"/>
        <v>0</v>
      </c>
      <c r="R8095" s="25" t="e">
        <f>VLOOKUP(O8095,'Currency Balance'!$O$3:$Q$32,3,0)</f>
        <v>#N/A</v>
      </c>
      <c r="S8095" t="e">
        <f t="shared" si="253"/>
        <v>#N/A</v>
      </c>
    </row>
    <row r="8096" spans="1:19">
      <c r="A8096">
        <f>'Previous Trades Import_OMS Quer'!A8096</f>
        <v>0</v>
      </c>
      <c r="B8096">
        <f>'Previous Trades Import_OMS Quer'!B8096</f>
        <v>0</v>
      </c>
      <c r="C8096" s="22">
        <f>'Previous Trades Import_OMS Quer'!C8096</f>
        <v>0</v>
      </c>
      <c r="D8096">
        <f>'Previous Trades Import_OMS Quer'!D8096</f>
        <v>0</v>
      </c>
      <c r="E8096" s="22">
        <f>'Previous Trades Import_OMS Quer'!E8096</f>
        <v>0</v>
      </c>
      <c r="F8096">
        <f>'Previous Trades Import_OMS Quer'!F8096</f>
        <v>0</v>
      </c>
      <c r="G8096">
        <f>'Previous Trades Import_OMS Quer'!G8096</f>
        <v>0</v>
      </c>
      <c r="H8096">
        <f>'Previous Trades Import_OMS Quer'!H8096</f>
        <v>0</v>
      </c>
      <c r="I8096">
        <f>'Previous Trades Import_OMS Quer'!I8096</f>
        <v>0</v>
      </c>
      <c r="J8096">
        <f>'Previous Trades Import_OMS Quer'!J8096</f>
        <v>0</v>
      </c>
      <c r="K8096">
        <f>'Previous Trades Import_OMS Quer'!K8096</f>
        <v>0</v>
      </c>
      <c r="L8096">
        <f>'Previous Trades Import_OMS Quer'!L8096</f>
        <v>0</v>
      </c>
      <c r="M8096">
        <f>'Previous Trades Import_OMS Quer'!M8096</f>
        <v>0</v>
      </c>
      <c r="N8096">
        <f>'Previous Trades Import_OMS Quer'!N8096</f>
        <v>0</v>
      </c>
      <c r="O8096" t="str">
        <f>CLEAN('Previous Trades Import_OMS Quer'!O8096)</f>
        <v/>
      </c>
      <c r="Q8096" s="25">
        <f t="shared" si="252"/>
        <v>0</v>
      </c>
      <c r="R8096" s="25" t="e">
        <f>VLOOKUP(O8096,'Currency Balance'!$O$3:$Q$32,3,0)</f>
        <v>#N/A</v>
      </c>
      <c r="S8096" t="e">
        <f t="shared" si="253"/>
        <v>#N/A</v>
      </c>
    </row>
    <row r="8097" spans="1:19">
      <c r="A8097">
        <f>'Previous Trades Import_OMS Quer'!A8097</f>
        <v>0</v>
      </c>
      <c r="B8097">
        <f>'Previous Trades Import_OMS Quer'!B8097</f>
        <v>0</v>
      </c>
      <c r="C8097" s="22">
        <f>'Previous Trades Import_OMS Quer'!C8097</f>
        <v>0</v>
      </c>
      <c r="D8097">
        <f>'Previous Trades Import_OMS Quer'!D8097</f>
        <v>0</v>
      </c>
      <c r="E8097" s="22">
        <f>'Previous Trades Import_OMS Quer'!E8097</f>
        <v>0</v>
      </c>
      <c r="F8097">
        <f>'Previous Trades Import_OMS Quer'!F8097</f>
        <v>0</v>
      </c>
      <c r="G8097">
        <f>'Previous Trades Import_OMS Quer'!G8097</f>
        <v>0</v>
      </c>
      <c r="H8097">
        <f>'Previous Trades Import_OMS Quer'!H8097</f>
        <v>0</v>
      </c>
      <c r="I8097">
        <f>'Previous Trades Import_OMS Quer'!I8097</f>
        <v>0</v>
      </c>
      <c r="J8097">
        <f>'Previous Trades Import_OMS Quer'!J8097</f>
        <v>0</v>
      </c>
      <c r="K8097">
        <f>'Previous Trades Import_OMS Quer'!K8097</f>
        <v>0</v>
      </c>
      <c r="L8097">
        <f>'Previous Trades Import_OMS Quer'!L8097</f>
        <v>0</v>
      </c>
      <c r="M8097">
        <f>'Previous Trades Import_OMS Quer'!M8097</f>
        <v>0</v>
      </c>
      <c r="N8097">
        <f>'Previous Trades Import_OMS Quer'!N8097</f>
        <v>0</v>
      </c>
      <c r="O8097" t="str">
        <f>CLEAN('Previous Trades Import_OMS Quer'!O8097)</f>
        <v/>
      </c>
      <c r="Q8097" s="25">
        <f t="shared" si="252"/>
        <v>0</v>
      </c>
      <c r="R8097" s="25" t="e">
        <f>VLOOKUP(O8097,'Currency Balance'!$O$3:$Q$32,3,0)</f>
        <v>#N/A</v>
      </c>
      <c r="S8097" t="e">
        <f t="shared" si="253"/>
        <v>#N/A</v>
      </c>
    </row>
    <row r="8098" spans="1:19">
      <c r="A8098">
        <f>'Previous Trades Import_OMS Quer'!A8098</f>
        <v>0</v>
      </c>
      <c r="B8098">
        <f>'Previous Trades Import_OMS Quer'!B8098</f>
        <v>0</v>
      </c>
      <c r="C8098" s="22">
        <f>'Previous Trades Import_OMS Quer'!C8098</f>
        <v>0</v>
      </c>
      <c r="D8098">
        <f>'Previous Trades Import_OMS Quer'!D8098</f>
        <v>0</v>
      </c>
      <c r="E8098" s="22">
        <f>'Previous Trades Import_OMS Quer'!E8098</f>
        <v>0</v>
      </c>
      <c r="F8098">
        <f>'Previous Trades Import_OMS Quer'!F8098</f>
        <v>0</v>
      </c>
      <c r="G8098">
        <f>'Previous Trades Import_OMS Quer'!G8098</f>
        <v>0</v>
      </c>
      <c r="H8098">
        <f>'Previous Trades Import_OMS Quer'!H8098</f>
        <v>0</v>
      </c>
      <c r="I8098">
        <f>'Previous Trades Import_OMS Quer'!I8098</f>
        <v>0</v>
      </c>
      <c r="J8098">
        <f>'Previous Trades Import_OMS Quer'!J8098</f>
        <v>0</v>
      </c>
      <c r="K8098">
        <f>'Previous Trades Import_OMS Quer'!K8098</f>
        <v>0</v>
      </c>
      <c r="L8098">
        <f>'Previous Trades Import_OMS Quer'!L8098</f>
        <v>0</v>
      </c>
      <c r="M8098">
        <f>'Previous Trades Import_OMS Quer'!M8098</f>
        <v>0</v>
      </c>
      <c r="N8098">
        <f>'Previous Trades Import_OMS Quer'!N8098</f>
        <v>0</v>
      </c>
      <c r="O8098" t="str">
        <f>CLEAN('Previous Trades Import_OMS Quer'!O8098)</f>
        <v/>
      </c>
      <c r="Q8098" s="25">
        <f t="shared" si="252"/>
        <v>0</v>
      </c>
      <c r="R8098" s="25" t="e">
        <f>VLOOKUP(O8098,'Currency Balance'!$O$3:$Q$32,3,0)</f>
        <v>#N/A</v>
      </c>
      <c r="S8098" t="e">
        <f t="shared" si="253"/>
        <v>#N/A</v>
      </c>
    </row>
    <row r="8099" spans="1:19">
      <c r="A8099">
        <f>'Previous Trades Import_OMS Quer'!A8099</f>
        <v>0</v>
      </c>
      <c r="B8099">
        <f>'Previous Trades Import_OMS Quer'!B8099</f>
        <v>0</v>
      </c>
      <c r="C8099" s="22">
        <f>'Previous Trades Import_OMS Quer'!C8099</f>
        <v>0</v>
      </c>
      <c r="D8099">
        <f>'Previous Trades Import_OMS Quer'!D8099</f>
        <v>0</v>
      </c>
      <c r="E8099" s="22">
        <f>'Previous Trades Import_OMS Quer'!E8099</f>
        <v>0</v>
      </c>
      <c r="F8099">
        <f>'Previous Trades Import_OMS Quer'!F8099</f>
        <v>0</v>
      </c>
      <c r="G8099">
        <f>'Previous Trades Import_OMS Quer'!G8099</f>
        <v>0</v>
      </c>
      <c r="H8099">
        <f>'Previous Trades Import_OMS Quer'!H8099</f>
        <v>0</v>
      </c>
      <c r="I8099">
        <f>'Previous Trades Import_OMS Quer'!I8099</f>
        <v>0</v>
      </c>
      <c r="J8099">
        <f>'Previous Trades Import_OMS Quer'!J8099</f>
        <v>0</v>
      </c>
      <c r="K8099">
        <f>'Previous Trades Import_OMS Quer'!K8099</f>
        <v>0</v>
      </c>
      <c r="L8099">
        <f>'Previous Trades Import_OMS Quer'!L8099</f>
        <v>0</v>
      </c>
      <c r="M8099">
        <f>'Previous Trades Import_OMS Quer'!M8099</f>
        <v>0</v>
      </c>
      <c r="N8099">
        <f>'Previous Trades Import_OMS Quer'!N8099</f>
        <v>0</v>
      </c>
      <c r="O8099" t="str">
        <f>CLEAN('Previous Trades Import_OMS Quer'!O8099)</f>
        <v/>
      </c>
      <c r="Q8099" s="25">
        <f t="shared" si="252"/>
        <v>0</v>
      </c>
      <c r="R8099" s="25" t="e">
        <f>VLOOKUP(O8099,'Currency Balance'!$O$3:$Q$32,3,0)</f>
        <v>#N/A</v>
      </c>
      <c r="S8099" t="e">
        <f t="shared" si="253"/>
        <v>#N/A</v>
      </c>
    </row>
    <row r="8100" spans="1:19">
      <c r="A8100">
        <f>'Previous Trades Import_OMS Quer'!A8100</f>
        <v>0</v>
      </c>
      <c r="B8100">
        <f>'Previous Trades Import_OMS Quer'!B8100</f>
        <v>0</v>
      </c>
      <c r="C8100" s="22">
        <f>'Previous Trades Import_OMS Quer'!C8100</f>
        <v>0</v>
      </c>
      <c r="D8100">
        <f>'Previous Trades Import_OMS Quer'!D8100</f>
        <v>0</v>
      </c>
      <c r="E8100" s="22">
        <f>'Previous Trades Import_OMS Quer'!E8100</f>
        <v>0</v>
      </c>
      <c r="F8100">
        <f>'Previous Trades Import_OMS Quer'!F8100</f>
        <v>0</v>
      </c>
      <c r="G8100">
        <f>'Previous Trades Import_OMS Quer'!G8100</f>
        <v>0</v>
      </c>
      <c r="H8100">
        <f>'Previous Trades Import_OMS Quer'!H8100</f>
        <v>0</v>
      </c>
      <c r="I8100">
        <f>'Previous Trades Import_OMS Quer'!I8100</f>
        <v>0</v>
      </c>
      <c r="J8100">
        <f>'Previous Trades Import_OMS Quer'!J8100</f>
        <v>0</v>
      </c>
      <c r="K8100">
        <f>'Previous Trades Import_OMS Quer'!K8100</f>
        <v>0</v>
      </c>
      <c r="L8100">
        <f>'Previous Trades Import_OMS Quer'!L8100</f>
        <v>0</v>
      </c>
      <c r="M8100">
        <f>'Previous Trades Import_OMS Quer'!M8100</f>
        <v>0</v>
      </c>
      <c r="N8100">
        <f>'Previous Trades Import_OMS Quer'!N8100</f>
        <v>0</v>
      </c>
      <c r="O8100" t="str">
        <f>CLEAN('Previous Trades Import_OMS Quer'!O8100)</f>
        <v/>
      </c>
      <c r="Q8100" s="25">
        <f t="shared" si="252"/>
        <v>0</v>
      </c>
      <c r="R8100" s="25" t="e">
        <f>VLOOKUP(O8100,'Currency Balance'!$O$3:$Q$32,3,0)</f>
        <v>#N/A</v>
      </c>
      <c r="S8100" t="e">
        <f t="shared" si="253"/>
        <v>#N/A</v>
      </c>
    </row>
    <row r="8101" spans="1:19">
      <c r="A8101">
        <f>'Previous Trades Import_OMS Quer'!A8101</f>
        <v>0</v>
      </c>
      <c r="B8101">
        <f>'Previous Trades Import_OMS Quer'!B8101</f>
        <v>0</v>
      </c>
      <c r="C8101" s="22">
        <f>'Previous Trades Import_OMS Quer'!C8101</f>
        <v>0</v>
      </c>
      <c r="D8101">
        <f>'Previous Trades Import_OMS Quer'!D8101</f>
        <v>0</v>
      </c>
      <c r="E8101" s="22">
        <f>'Previous Trades Import_OMS Quer'!E8101</f>
        <v>0</v>
      </c>
      <c r="F8101">
        <f>'Previous Trades Import_OMS Quer'!F8101</f>
        <v>0</v>
      </c>
      <c r="G8101">
        <f>'Previous Trades Import_OMS Quer'!G8101</f>
        <v>0</v>
      </c>
      <c r="H8101">
        <f>'Previous Trades Import_OMS Quer'!H8101</f>
        <v>0</v>
      </c>
      <c r="I8101">
        <f>'Previous Trades Import_OMS Quer'!I8101</f>
        <v>0</v>
      </c>
      <c r="J8101">
        <f>'Previous Trades Import_OMS Quer'!J8101</f>
        <v>0</v>
      </c>
      <c r="K8101">
        <f>'Previous Trades Import_OMS Quer'!K8101</f>
        <v>0</v>
      </c>
      <c r="L8101">
        <f>'Previous Trades Import_OMS Quer'!L8101</f>
        <v>0</v>
      </c>
      <c r="M8101">
        <f>'Previous Trades Import_OMS Quer'!M8101</f>
        <v>0</v>
      </c>
      <c r="N8101">
        <f>'Previous Trades Import_OMS Quer'!N8101</f>
        <v>0</v>
      </c>
      <c r="O8101" t="str">
        <f>CLEAN('Previous Trades Import_OMS Quer'!O8101)</f>
        <v/>
      </c>
      <c r="Q8101" s="25">
        <f t="shared" si="252"/>
        <v>0</v>
      </c>
      <c r="R8101" s="25" t="e">
        <f>VLOOKUP(O8101,'Currency Balance'!$O$3:$Q$32,3,0)</f>
        <v>#N/A</v>
      </c>
      <c r="S8101" t="e">
        <f t="shared" si="253"/>
        <v>#N/A</v>
      </c>
    </row>
    <row r="8102" spans="1:19">
      <c r="A8102">
        <f>'Previous Trades Import_OMS Quer'!A8102</f>
        <v>0</v>
      </c>
      <c r="B8102">
        <f>'Previous Trades Import_OMS Quer'!B8102</f>
        <v>0</v>
      </c>
      <c r="C8102" s="22">
        <f>'Previous Trades Import_OMS Quer'!C8102</f>
        <v>0</v>
      </c>
      <c r="D8102">
        <f>'Previous Trades Import_OMS Quer'!D8102</f>
        <v>0</v>
      </c>
      <c r="E8102" s="22">
        <f>'Previous Trades Import_OMS Quer'!E8102</f>
        <v>0</v>
      </c>
      <c r="F8102">
        <f>'Previous Trades Import_OMS Quer'!F8102</f>
        <v>0</v>
      </c>
      <c r="G8102">
        <f>'Previous Trades Import_OMS Quer'!G8102</f>
        <v>0</v>
      </c>
      <c r="H8102">
        <f>'Previous Trades Import_OMS Quer'!H8102</f>
        <v>0</v>
      </c>
      <c r="I8102">
        <f>'Previous Trades Import_OMS Quer'!I8102</f>
        <v>0</v>
      </c>
      <c r="J8102">
        <f>'Previous Trades Import_OMS Quer'!J8102</f>
        <v>0</v>
      </c>
      <c r="K8102">
        <f>'Previous Trades Import_OMS Quer'!K8102</f>
        <v>0</v>
      </c>
      <c r="L8102">
        <f>'Previous Trades Import_OMS Quer'!L8102</f>
        <v>0</v>
      </c>
      <c r="M8102">
        <f>'Previous Trades Import_OMS Quer'!M8102</f>
        <v>0</v>
      </c>
      <c r="N8102">
        <f>'Previous Trades Import_OMS Quer'!N8102</f>
        <v>0</v>
      </c>
      <c r="O8102" t="str">
        <f>CLEAN('Previous Trades Import_OMS Quer'!O8102)</f>
        <v/>
      </c>
      <c r="Q8102" s="25">
        <f t="shared" si="252"/>
        <v>0</v>
      </c>
      <c r="R8102" s="25" t="e">
        <f>VLOOKUP(O8102,'Currency Balance'!$O$3:$Q$32,3,0)</f>
        <v>#N/A</v>
      </c>
      <c r="S8102" t="e">
        <f t="shared" si="253"/>
        <v>#N/A</v>
      </c>
    </row>
    <row r="8103" spans="1:19">
      <c r="A8103">
        <f>'Previous Trades Import_OMS Quer'!A8103</f>
        <v>0</v>
      </c>
      <c r="B8103">
        <f>'Previous Trades Import_OMS Quer'!B8103</f>
        <v>0</v>
      </c>
      <c r="C8103" s="22">
        <f>'Previous Trades Import_OMS Quer'!C8103</f>
        <v>0</v>
      </c>
      <c r="D8103">
        <f>'Previous Trades Import_OMS Quer'!D8103</f>
        <v>0</v>
      </c>
      <c r="E8103" s="22">
        <f>'Previous Trades Import_OMS Quer'!E8103</f>
        <v>0</v>
      </c>
      <c r="F8103">
        <f>'Previous Trades Import_OMS Quer'!F8103</f>
        <v>0</v>
      </c>
      <c r="G8103">
        <f>'Previous Trades Import_OMS Quer'!G8103</f>
        <v>0</v>
      </c>
      <c r="H8103">
        <f>'Previous Trades Import_OMS Quer'!H8103</f>
        <v>0</v>
      </c>
      <c r="I8103">
        <f>'Previous Trades Import_OMS Quer'!I8103</f>
        <v>0</v>
      </c>
      <c r="J8103">
        <f>'Previous Trades Import_OMS Quer'!J8103</f>
        <v>0</v>
      </c>
      <c r="K8103">
        <f>'Previous Trades Import_OMS Quer'!K8103</f>
        <v>0</v>
      </c>
      <c r="L8103">
        <f>'Previous Trades Import_OMS Quer'!L8103</f>
        <v>0</v>
      </c>
      <c r="M8103">
        <f>'Previous Trades Import_OMS Quer'!M8103</f>
        <v>0</v>
      </c>
      <c r="N8103">
        <f>'Previous Trades Import_OMS Quer'!N8103</f>
        <v>0</v>
      </c>
      <c r="O8103" t="str">
        <f>CLEAN('Previous Trades Import_OMS Quer'!O8103)</f>
        <v/>
      </c>
      <c r="Q8103" s="25">
        <f t="shared" si="252"/>
        <v>0</v>
      </c>
      <c r="R8103" s="25" t="e">
        <f>VLOOKUP(O8103,'Currency Balance'!$O$3:$Q$32,3,0)</f>
        <v>#N/A</v>
      </c>
      <c r="S8103" t="e">
        <f t="shared" si="253"/>
        <v>#N/A</v>
      </c>
    </row>
    <row r="8104" spans="1:19">
      <c r="A8104">
        <f>'Previous Trades Import_OMS Quer'!A8104</f>
        <v>0</v>
      </c>
      <c r="B8104">
        <f>'Previous Trades Import_OMS Quer'!B8104</f>
        <v>0</v>
      </c>
      <c r="C8104" s="22">
        <f>'Previous Trades Import_OMS Quer'!C8104</f>
        <v>0</v>
      </c>
      <c r="D8104">
        <f>'Previous Trades Import_OMS Quer'!D8104</f>
        <v>0</v>
      </c>
      <c r="E8104" s="22">
        <f>'Previous Trades Import_OMS Quer'!E8104</f>
        <v>0</v>
      </c>
      <c r="F8104">
        <f>'Previous Trades Import_OMS Quer'!F8104</f>
        <v>0</v>
      </c>
      <c r="G8104">
        <f>'Previous Trades Import_OMS Quer'!G8104</f>
        <v>0</v>
      </c>
      <c r="H8104">
        <f>'Previous Trades Import_OMS Quer'!H8104</f>
        <v>0</v>
      </c>
      <c r="I8104">
        <f>'Previous Trades Import_OMS Quer'!I8104</f>
        <v>0</v>
      </c>
      <c r="J8104">
        <f>'Previous Trades Import_OMS Quer'!J8104</f>
        <v>0</v>
      </c>
      <c r="K8104">
        <f>'Previous Trades Import_OMS Quer'!K8104</f>
        <v>0</v>
      </c>
      <c r="L8104">
        <f>'Previous Trades Import_OMS Quer'!L8104</f>
        <v>0</v>
      </c>
      <c r="M8104">
        <f>'Previous Trades Import_OMS Quer'!M8104</f>
        <v>0</v>
      </c>
      <c r="N8104">
        <f>'Previous Trades Import_OMS Quer'!N8104</f>
        <v>0</v>
      </c>
      <c r="O8104" t="str">
        <f>CLEAN('Previous Trades Import_OMS Quer'!O8104)</f>
        <v/>
      </c>
      <c r="Q8104" s="25">
        <f t="shared" si="252"/>
        <v>0</v>
      </c>
      <c r="R8104" s="25" t="e">
        <f>VLOOKUP(O8104,'Currency Balance'!$O$3:$Q$32,3,0)</f>
        <v>#N/A</v>
      </c>
      <c r="S8104" t="e">
        <f t="shared" si="253"/>
        <v>#N/A</v>
      </c>
    </row>
    <row r="8105" spans="1:19">
      <c r="A8105">
        <f>'Previous Trades Import_OMS Quer'!A8105</f>
        <v>0</v>
      </c>
      <c r="B8105">
        <f>'Previous Trades Import_OMS Quer'!B8105</f>
        <v>0</v>
      </c>
      <c r="C8105" s="22">
        <f>'Previous Trades Import_OMS Quer'!C8105</f>
        <v>0</v>
      </c>
      <c r="D8105">
        <f>'Previous Trades Import_OMS Quer'!D8105</f>
        <v>0</v>
      </c>
      <c r="E8105" s="22">
        <f>'Previous Trades Import_OMS Quer'!E8105</f>
        <v>0</v>
      </c>
      <c r="F8105">
        <f>'Previous Trades Import_OMS Quer'!F8105</f>
        <v>0</v>
      </c>
      <c r="G8105">
        <f>'Previous Trades Import_OMS Quer'!G8105</f>
        <v>0</v>
      </c>
      <c r="H8105">
        <f>'Previous Trades Import_OMS Quer'!H8105</f>
        <v>0</v>
      </c>
      <c r="I8105">
        <f>'Previous Trades Import_OMS Quer'!I8105</f>
        <v>0</v>
      </c>
      <c r="J8105">
        <f>'Previous Trades Import_OMS Quer'!J8105</f>
        <v>0</v>
      </c>
      <c r="K8105">
        <f>'Previous Trades Import_OMS Quer'!K8105</f>
        <v>0</v>
      </c>
      <c r="L8105">
        <f>'Previous Trades Import_OMS Quer'!L8105</f>
        <v>0</v>
      </c>
      <c r="M8105">
        <f>'Previous Trades Import_OMS Quer'!M8105</f>
        <v>0</v>
      </c>
      <c r="N8105">
        <f>'Previous Trades Import_OMS Quer'!N8105</f>
        <v>0</v>
      </c>
      <c r="O8105" t="str">
        <f>CLEAN('Previous Trades Import_OMS Quer'!O8105)</f>
        <v/>
      </c>
      <c r="Q8105" s="25">
        <f t="shared" si="252"/>
        <v>0</v>
      </c>
      <c r="R8105" s="25" t="e">
        <f>VLOOKUP(O8105,'Currency Balance'!$O$3:$Q$32,3,0)</f>
        <v>#N/A</v>
      </c>
      <c r="S8105" t="e">
        <f t="shared" si="253"/>
        <v>#N/A</v>
      </c>
    </row>
    <row r="8106" spans="1:19">
      <c r="A8106">
        <f>'Previous Trades Import_OMS Quer'!A8106</f>
        <v>0</v>
      </c>
      <c r="B8106">
        <f>'Previous Trades Import_OMS Quer'!B8106</f>
        <v>0</v>
      </c>
      <c r="C8106" s="22">
        <f>'Previous Trades Import_OMS Quer'!C8106</f>
        <v>0</v>
      </c>
      <c r="D8106">
        <f>'Previous Trades Import_OMS Quer'!D8106</f>
        <v>0</v>
      </c>
      <c r="E8106" s="22">
        <f>'Previous Trades Import_OMS Quer'!E8106</f>
        <v>0</v>
      </c>
      <c r="F8106">
        <f>'Previous Trades Import_OMS Quer'!F8106</f>
        <v>0</v>
      </c>
      <c r="G8106">
        <f>'Previous Trades Import_OMS Quer'!G8106</f>
        <v>0</v>
      </c>
      <c r="H8106">
        <f>'Previous Trades Import_OMS Quer'!H8106</f>
        <v>0</v>
      </c>
      <c r="I8106">
        <f>'Previous Trades Import_OMS Quer'!I8106</f>
        <v>0</v>
      </c>
      <c r="J8106">
        <f>'Previous Trades Import_OMS Quer'!J8106</f>
        <v>0</v>
      </c>
      <c r="K8106">
        <f>'Previous Trades Import_OMS Quer'!K8106</f>
        <v>0</v>
      </c>
      <c r="L8106">
        <f>'Previous Trades Import_OMS Quer'!L8106</f>
        <v>0</v>
      </c>
      <c r="M8106">
        <f>'Previous Trades Import_OMS Quer'!M8106</f>
        <v>0</v>
      </c>
      <c r="N8106">
        <f>'Previous Trades Import_OMS Quer'!N8106</f>
        <v>0</v>
      </c>
      <c r="O8106" t="str">
        <f>CLEAN('Previous Trades Import_OMS Quer'!O8106)</f>
        <v/>
      </c>
      <c r="Q8106" s="25">
        <f t="shared" si="252"/>
        <v>0</v>
      </c>
      <c r="R8106" s="25" t="e">
        <f>VLOOKUP(O8106,'Currency Balance'!$O$3:$Q$32,3,0)</f>
        <v>#N/A</v>
      </c>
      <c r="S8106" t="e">
        <f t="shared" si="253"/>
        <v>#N/A</v>
      </c>
    </row>
    <row r="8107" spans="1:19">
      <c r="A8107">
        <f>'Previous Trades Import_OMS Quer'!A8107</f>
        <v>0</v>
      </c>
      <c r="B8107">
        <f>'Previous Trades Import_OMS Quer'!B8107</f>
        <v>0</v>
      </c>
      <c r="C8107" s="22">
        <f>'Previous Trades Import_OMS Quer'!C8107</f>
        <v>0</v>
      </c>
      <c r="D8107">
        <f>'Previous Trades Import_OMS Quer'!D8107</f>
        <v>0</v>
      </c>
      <c r="E8107" s="22">
        <f>'Previous Trades Import_OMS Quer'!E8107</f>
        <v>0</v>
      </c>
      <c r="F8107">
        <f>'Previous Trades Import_OMS Quer'!F8107</f>
        <v>0</v>
      </c>
      <c r="G8107">
        <f>'Previous Trades Import_OMS Quer'!G8107</f>
        <v>0</v>
      </c>
      <c r="H8107">
        <f>'Previous Trades Import_OMS Quer'!H8107</f>
        <v>0</v>
      </c>
      <c r="I8107">
        <f>'Previous Trades Import_OMS Quer'!I8107</f>
        <v>0</v>
      </c>
      <c r="J8107">
        <f>'Previous Trades Import_OMS Quer'!J8107</f>
        <v>0</v>
      </c>
      <c r="K8107">
        <f>'Previous Trades Import_OMS Quer'!K8107</f>
        <v>0</v>
      </c>
      <c r="L8107">
        <f>'Previous Trades Import_OMS Quer'!L8107</f>
        <v>0</v>
      </c>
      <c r="M8107">
        <f>'Previous Trades Import_OMS Quer'!M8107</f>
        <v>0</v>
      </c>
      <c r="N8107">
        <f>'Previous Trades Import_OMS Quer'!N8107</f>
        <v>0</v>
      </c>
      <c r="O8107" t="str">
        <f>CLEAN('Previous Trades Import_OMS Quer'!O8107)</f>
        <v/>
      </c>
      <c r="Q8107" s="25">
        <f t="shared" si="252"/>
        <v>0</v>
      </c>
      <c r="R8107" s="25" t="e">
        <f>VLOOKUP(O8107,'Currency Balance'!$O$3:$Q$32,3,0)</f>
        <v>#N/A</v>
      </c>
      <c r="S8107" t="e">
        <f t="shared" si="253"/>
        <v>#N/A</v>
      </c>
    </row>
    <row r="8108" spans="1:19">
      <c r="A8108">
        <f>'Previous Trades Import_OMS Quer'!A8108</f>
        <v>0</v>
      </c>
      <c r="B8108">
        <f>'Previous Trades Import_OMS Quer'!B8108</f>
        <v>0</v>
      </c>
      <c r="C8108" s="22">
        <f>'Previous Trades Import_OMS Quer'!C8108</f>
        <v>0</v>
      </c>
      <c r="D8108">
        <f>'Previous Trades Import_OMS Quer'!D8108</f>
        <v>0</v>
      </c>
      <c r="E8108" s="22">
        <f>'Previous Trades Import_OMS Quer'!E8108</f>
        <v>0</v>
      </c>
      <c r="F8108">
        <f>'Previous Trades Import_OMS Quer'!F8108</f>
        <v>0</v>
      </c>
      <c r="G8108">
        <f>'Previous Trades Import_OMS Quer'!G8108</f>
        <v>0</v>
      </c>
      <c r="H8108">
        <f>'Previous Trades Import_OMS Quer'!H8108</f>
        <v>0</v>
      </c>
      <c r="I8108">
        <f>'Previous Trades Import_OMS Quer'!I8108</f>
        <v>0</v>
      </c>
      <c r="J8108">
        <f>'Previous Trades Import_OMS Quer'!J8108</f>
        <v>0</v>
      </c>
      <c r="K8108">
        <f>'Previous Trades Import_OMS Quer'!K8108</f>
        <v>0</v>
      </c>
      <c r="L8108">
        <f>'Previous Trades Import_OMS Quer'!L8108</f>
        <v>0</v>
      </c>
      <c r="M8108">
        <f>'Previous Trades Import_OMS Quer'!M8108</f>
        <v>0</v>
      </c>
      <c r="N8108">
        <f>'Previous Trades Import_OMS Quer'!N8108</f>
        <v>0</v>
      </c>
      <c r="O8108" t="str">
        <f>CLEAN('Previous Trades Import_OMS Quer'!O8108)</f>
        <v/>
      </c>
      <c r="Q8108" s="25">
        <f t="shared" si="252"/>
        <v>0</v>
      </c>
      <c r="R8108" s="25" t="e">
        <f>VLOOKUP(O8108,'Currency Balance'!$O$3:$Q$32,3,0)</f>
        <v>#N/A</v>
      </c>
      <c r="S8108" t="e">
        <f t="shared" si="253"/>
        <v>#N/A</v>
      </c>
    </row>
    <row r="8109" spans="1:19">
      <c r="A8109">
        <f>'Previous Trades Import_OMS Quer'!A8109</f>
        <v>0</v>
      </c>
      <c r="B8109">
        <f>'Previous Trades Import_OMS Quer'!B8109</f>
        <v>0</v>
      </c>
      <c r="C8109" s="22">
        <f>'Previous Trades Import_OMS Quer'!C8109</f>
        <v>0</v>
      </c>
      <c r="D8109">
        <f>'Previous Trades Import_OMS Quer'!D8109</f>
        <v>0</v>
      </c>
      <c r="E8109" s="22">
        <f>'Previous Trades Import_OMS Quer'!E8109</f>
        <v>0</v>
      </c>
      <c r="F8109">
        <f>'Previous Trades Import_OMS Quer'!F8109</f>
        <v>0</v>
      </c>
      <c r="G8109">
        <f>'Previous Trades Import_OMS Quer'!G8109</f>
        <v>0</v>
      </c>
      <c r="H8109">
        <f>'Previous Trades Import_OMS Quer'!H8109</f>
        <v>0</v>
      </c>
      <c r="I8109">
        <f>'Previous Trades Import_OMS Quer'!I8109</f>
        <v>0</v>
      </c>
      <c r="J8109">
        <f>'Previous Trades Import_OMS Quer'!J8109</f>
        <v>0</v>
      </c>
      <c r="K8109">
        <f>'Previous Trades Import_OMS Quer'!K8109</f>
        <v>0</v>
      </c>
      <c r="L8109">
        <f>'Previous Trades Import_OMS Quer'!L8109</f>
        <v>0</v>
      </c>
      <c r="M8109">
        <f>'Previous Trades Import_OMS Quer'!M8109</f>
        <v>0</v>
      </c>
      <c r="N8109">
        <f>'Previous Trades Import_OMS Quer'!N8109</f>
        <v>0</v>
      </c>
      <c r="O8109" t="str">
        <f>CLEAN('Previous Trades Import_OMS Quer'!O8109)</f>
        <v/>
      </c>
      <c r="Q8109" s="25">
        <f t="shared" si="252"/>
        <v>0</v>
      </c>
      <c r="R8109" s="25" t="e">
        <f>VLOOKUP(O8109,'Currency Balance'!$O$3:$Q$32,3,0)</f>
        <v>#N/A</v>
      </c>
      <c r="S8109" t="e">
        <f t="shared" si="253"/>
        <v>#N/A</v>
      </c>
    </row>
    <row r="8110" spans="1:19">
      <c r="A8110">
        <f>'Previous Trades Import_OMS Quer'!A8110</f>
        <v>0</v>
      </c>
      <c r="B8110">
        <f>'Previous Trades Import_OMS Quer'!B8110</f>
        <v>0</v>
      </c>
      <c r="C8110" s="22">
        <f>'Previous Trades Import_OMS Quer'!C8110</f>
        <v>0</v>
      </c>
      <c r="D8110">
        <f>'Previous Trades Import_OMS Quer'!D8110</f>
        <v>0</v>
      </c>
      <c r="E8110" s="22">
        <f>'Previous Trades Import_OMS Quer'!E8110</f>
        <v>0</v>
      </c>
      <c r="F8110">
        <f>'Previous Trades Import_OMS Quer'!F8110</f>
        <v>0</v>
      </c>
      <c r="G8110">
        <f>'Previous Trades Import_OMS Quer'!G8110</f>
        <v>0</v>
      </c>
      <c r="H8110">
        <f>'Previous Trades Import_OMS Quer'!H8110</f>
        <v>0</v>
      </c>
      <c r="I8110">
        <f>'Previous Trades Import_OMS Quer'!I8110</f>
        <v>0</v>
      </c>
      <c r="J8110">
        <f>'Previous Trades Import_OMS Quer'!J8110</f>
        <v>0</v>
      </c>
      <c r="K8110">
        <f>'Previous Trades Import_OMS Quer'!K8110</f>
        <v>0</v>
      </c>
      <c r="L8110">
        <f>'Previous Trades Import_OMS Quer'!L8110</f>
        <v>0</v>
      </c>
      <c r="M8110">
        <f>'Previous Trades Import_OMS Quer'!M8110</f>
        <v>0</v>
      </c>
      <c r="N8110">
        <f>'Previous Trades Import_OMS Quer'!N8110</f>
        <v>0</v>
      </c>
      <c r="O8110" t="str">
        <f>CLEAN('Previous Trades Import_OMS Quer'!O8110)</f>
        <v/>
      </c>
      <c r="Q8110" s="25">
        <f t="shared" si="252"/>
        <v>0</v>
      </c>
      <c r="R8110" s="25" t="e">
        <f>VLOOKUP(O8110,'Currency Balance'!$O$3:$Q$32,3,0)</f>
        <v>#N/A</v>
      </c>
      <c r="S8110" t="e">
        <f t="shared" si="253"/>
        <v>#N/A</v>
      </c>
    </row>
    <row r="8111" spans="1:19">
      <c r="A8111">
        <f>'Previous Trades Import_OMS Quer'!A8111</f>
        <v>0</v>
      </c>
      <c r="B8111">
        <f>'Previous Trades Import_OMS Quer'!B8111</f>
        <v>0</v>
      </c>
      <c r="C8111" s="22">
        <f>'Previous Trades Import_OMS Quer'!C8111</f>
        <v>0</v>
      </c>
      <c r="D8111">
        <f>'Previous Trades Import_OMS Quer'!D8111</f>
        <v>0</v>
      </c>
      <c r="E8111" s="22">
        <f>'Previous Trades Import_OMS Quer'!E8111</f>
        <v>0</v>
      </c>
      <c r="F8111">
        <f>'Previous Trades Import_OMS Quer'!F8111</f>
        <v>0</v>
      </c>
      <c r="G8111">
        <f>'Previous Trades Import_OMS Quer'!G8111</f>
        <v>0</v>
      </c>
      <c r="H8111">
        <f>'Previous Trades Import_OMS Quer'!H8111</f>
        <v>0</v>
      </c>
      <c r="I8111">
        <f>'Previous Trades Import_OMS Quer'!I8111</f>
        <v>0</v>
      </c>
      <c r="J8111">
        <f>'Previous Trades Import_OMS Quer'!J8111</f>
        <v>0</v>
      </c>
      <c r="K8111">
        <f>'Previous Trades Import_OMS Quer'!K8111</f>
        <v>0</v>
      </c>
      <c r="L8111">
        <f>'Previous Trades Import_OMS Quer'!L8111</f>
        <v>0</v>
      </c>
      <c r="M8111">
        <f>'Previous Trades Import_OMS Quer'!M8111</f>
        <v>0</v>
      </c>
      <c r="N8111">
        <f>'Previous Trades Import_OMS Quer'!N8111</f>
        <v>0</v>
      </c>
      <c r="O8111" t="str">
        <f>CLEAN('Previous Trades Import_OMS Quer'!O8111)</f>
        <v/>
      </c>
      <c r="Q8111" s="25">
        <f t="shared" si="252"/>
        <v>0</v>
      </c>
      <c r="R8111" s="25" t="e">
        <f>VLOOKUP(O8111,'Currency Balance'!$O$3:$Q$32,3,0)</f>
        <v>#N/A</v>
      </c>
      <c r="S8111" t="e">
        <f t="shared" si="253"/>
        <v>#N/A</v>
      </c>
    </row>
    <row r="8112" spans="1:19">
      <c r="A8112">
        <f>'Previous Trades Import_OMS Quer'!A8112</f>
        <v>0</v>
      </c>
      <c r="B8112">
        <f>'Previous Trades Import_OMS Quer'!B8112</f>
        <v>0</v>
      </c>
      <c r="C8112" s="22">
        <f>'Previous Trades Import_OMS Quer'!C8112</f>
        <v>0</v>
      </c>
      <c r="D8112">
        <f>'Previous Trades Import_OMS Quer'!D8112</f>
        <v>0</v>
      </c>
      <c r="E8112" s="22">
        <f>'Previous Trades Import_OMS Quer'!E8112</f>
        <v>0</v>
      </c>
      <c r="F8112">
        <f>'Previous Trades Import_OMS Quer'!F8112</f>
        <v>0</v>
      </c>
      <c r="G8112">
        <f>'Previous Trades Import_OMS Quer'!G8112</f>
        <v>0</v>
      </c>
      <c r="H8112">
        <f>'Previous Trades Import_OMS Quer'!H8112</f>
        <v>0</v>
      </c>
      <c r="I8112">
        <f>'Previous Trades Import_OMS Quer'!I8112</f>
        <v>0</v>
      </c>
      <c r="J8112">
        <f>'Previous Trades Import_OMS Quer'!J8112</f>
        <v>0</v>
      </c>
      <c r="K8112">
        <f>'Previous Trades Import_OMS Quer'!K8112</f>
        <v>0</v>
      </c>
      <c r="L8112">
        <f>'Previous Trades Import_OMS Quer'!L8112</f>
        <v>0</v>
      </c>
      <c r="M8112">
        <f>'Previous Trades Import_OMS Quer'!M8112</f>
        <v>0</v>
      </c>
      <c r="N8112">
        <f>'Previous Trades Import_OMS Quer'!N8112</f>
        <v>0</v>
      </c>
      <c r="O8112" t="str">
        <f>CLEAN('Previous Trades Import_OMS Quer'!O8112)</f>
        <v/>
      </c>
      <c r="Q8112" s="25">
        <f t="shared" si="252"/>
        <v>0</v>
      </c>
      <c r="R8112" s="25" t="e">
        <f>VLOOKUP(O8112,'Currency Balance'!$O$3:$Q$32,3,0)</f>
        <v>#N/A</v>
      </c>
      <c r="S8112" t="e">
        <f t="shared" si="253"/>
        <v>#N/A</v>
      </c>
    </row>
    <row r="8113" spans="1:19">
      <c r="A8113">
        <f>'Previous Trades Import_OMS Quer'!A8113</f>
        <v>0</v>
      </c>
      <c r="B8113">
        <f>'Previous Trades Import_OMS Quer'!B8113</f>
        <v>0</v>
      </c>
      <c r="C8113" s="22">
        <f>'Previous Trades Import_OMS Quer'!C8113</f>
        <v>0</v>
      </c>
      <c r="D8113">
        <f>'Previous Trades Import_OMS Quer'!D8113</f>
        <v>0</v>
      </c>
      <c r="E8113" s="22">
        <f>'Previous Trades Import_OMS Quer'!E8113</f>
        <v>0</v>
      </c>
      <c r="F8113">
        <f>'Previous Trades Import_OMS Quer'!F8113</f>
        <v>0</v>
      </c>
      <c r="G8113">
        <f>'Previous Trades Import_OMS Quer'!G8113</f>
        <v>0</v>
      </c>
      <c r="H8113">
        <f>'Previous Trades Import_OMS Quer'!H8113</f>
        <v>0</v>
      </c>
      <c r="I8113">
        <f>'Previous Trades Import_OMS Quer'!I8113</f>
        <v>0</v>
      </c>
      <c r="J8113">
        <f>'Previous Trades Import_OMS Quer'!J8113</f>
        <v>0</v>
      </c>
      <c r="K8113">
        <f>'Previous Trades Import_OMS Quer'!K8113</f>
        <v>0</v>
      </c>
      <c r="L8113">
        <f>'Previous Trades Import_OMS Quer'!L8113</f>
        <v>0</v>
      </c>
      <c r="M8113">
        <f>'Previous Trades Import_OMS Quer'!M8113</f>
        <v>0</v>
      </c>
      <c r="N8113">
        <f>'Previous Trades Import_OMS Quer'!N8113</f>
        <v>0</v>
      </c>
      <c r="O8113" t="str">
        <f>CLEAN('Previous Trades Import_OMS Quer'!O8113)</f>
        <v/>
      </c>
      <c r="Q8113" s="25">
        <f t="shared" si="252"/>
        <v>0</v>
      </c>
      <c r="R8113" s="25" t="e">
        <f>VLOOKUP(O8113,'Currency Balance'!$O$3:$Q$32,3,0)</f>
        <v>#N/A</v>
      </c>
      <c r="S8113" t="e">
        <f t="shared" si="253"/>
        <v>#N/A</v>
      </c>
    </row>
    <row r="8114" spans="1:19">
      <c r="A8114">
        <f>'Previous Trades Import_OMS Quer'!A8114</f>
        <v>0</v>
      </c>
      <c r="B8114">
        <f>'Previous Trades Import_OMS Quer'!B8114</f>
        <v>0</v>
      </c>
      <c r="C8114" s="22">
        <f>'Previous Trades Import_OMS Quer'!C8114</f>
        <v>0</v>
      </c>
      <c r="D8114">
        <f>'Previous Trades Import_OMS Quer'!D8114</f>
        <v>0</v>
      </c>
      <c r="E8114" s="22">
        <f>'Previous Trades Import_OMS Quer'!E8114</f>
        <v>0</v>
      </c>
      <c r="F8114">
        <f>'Previous Trades Import_OMS Quer'!F8114</f>
        <v>0</v>
      </c>
      <c r="G8114">
        <f>'Previous Trades Import_OMS Quer'!G8114</f>
        <v>0</v>
      </c>
      <c r="H8114">
        <f>'Previous Trades Import_OMS Quer'!H8114</f>
        <v>0</v>
      </c>
      <c r="I8114">
        <f>'Previous Trades Import_OMS Quer'!I8114</f>
        <v>0</v>
      </c>
      <c r="J8114">
        <f>'Previous Trades Import_OMS Quer'!J8114</f>
        <v>0</v>
      </c>
      <c r="K8114">
        <f>'Previous Trades Import_OMS Quer'!K8114</f>
        <v>0</v>
      </c>
      <c r="L8114">
        <f>'Previous Trades Import_OMS Quer'!L8114</f>
        <v>0</v>
      </c>
      <c r="M8114">
        <f>'Previous Trades Import_OMS Quer'!M8114</f>
        <v>0</v>
      </c>
      <c r="N8114">
        <f>'Previous Trades Import_OMS Quer'!N8114</f>
        <v>0</v>
      </c>
      <c r="O8114" t="str">
        <f>CLEAN('Previous Trades Import_OMS Quer'!O8114)</f>
        <v/>
      </c>
      <c r="Q8114" s="25">
        <f t="shared" si="252"/>
        <v>0</v>
      </c>
      <c r="R8114" s="25" t="e">
        <f>VLOOKUP(O8114,'Currency Balance'!$O$3:$Q$32,3,0)</f>
        <v>#N/A</v>
      </c>
      <c r="S8114" t="e">
        <f t="shared" si="253"/>
        <v>#N/A</v>
      </c>
    </row>
    <row r="8115" spans="1:19">
      <c r="A8115">
        <f>'Previous Trades Import_OMS Quer'!A8115</f>
        <v>0</v>
      </c>
      <c r="B8115">
        <f>'Previous Trades Import_OMS Quer'!B8115</f>
        <v>0</v>
      </c>
      <c r="C8115" s="22">
        <f>'Previous Trades Import_OMS Quer'!C8115</f>
        <v>0</v>
      </c>
      <c r="D8115">
        <f>'Previous Trades Import_OMS Quer'!D8115</f>
        <v>0</v>
      </c>
      <c r="E8115" s="22">
        <f>'Previous Trades Import_OMS Quer'!E8115</f>
        <v>0</v>
      </c>
      <c r="F8115">
        <f>'Previous Trades Import_OMS Quer'!F8115</f>
        <v>0</v>
      </c>
      <c r="G8115">
        <f>'Previous Trades Import_OMS Quer'!G8115</f>
        <v>0</v>
      </c>
      <c r="H8115">
        <f>'Previous Trades Import_OMS Quer'!H8115</f>
        <v>0</v>
      </c>
      <c r="I8115">
        <f>'Previous Trades Import_OMS Quer'!I8115</f>
        <v>0</v>
      </c>
      <c r="J8115">
        <f>'Previous Trades Import_OMS Quer'!J8115</f>
        <v>0</v>
      </c>
      <c r="K8115">
        <f>'Previous Trades Import_OMS Quer'!K8115</f>
        <v>0</v>
      </c>
      <c r="L8115">
        <f>'Previous Trades Import_OMS Quer'!L8115</f>
        <v>0</v>
      </c>
      <c r="M8115">
        <f>'Previous Trades Import_OMS Quer'!M8115</f>
        <v>0</v>
      </c>
      <c r="N8115">
        <f>'Previous Trades Import_OMS Quer'!N8115</f>
        <v>0</v>
      </c>
      <c r="O8115" t="str">
        <f>CLEAN('Previous Trades Import_OMS Quer'!O8115)</f>
        <v/>
      </c>
      <c r="Q8115" s="25">
        <f t="shared" si="252"/>
        <v>0</v>
      </c>
      <c r="R8115" s="25" t="e">
        <f>VLOOKUP(O8115,'Currency Balance'!$O$3:$Q$32,3,0)</f>
        <v>#N/A</v>
      </c>
      <c r="S8115" t="e">
        <f t="shared" si="253"/>
        <v>#N/A</v>
      </c>
    </row>
    <row r="8116" spans="1:19">
      <c r="A8116">
        <f>'Previous Trades Import_OMS Quer'!A8116</f>
        <v>0</v>
      </c>
      <c r="B8116">
        <f>'Previous Trades Import_OMS Quer'!B8116</f>
        <v>0</v>
      </c>
      <c r="C8116" s="22">
        <f>'Previous Trades Import_OMS Quer'!C8116</f>
        <v>0</v>
      </c>
      <c r="D8116">
        <f>'Previous Trades Import_OMS Quer'!D8116</f>
        <v>0</v>
      </c>
      <c r="E8116" s="22">
        <f>'Previous Trades Import_OMS Quer'!E8116</f>
        <v>0</v>
      </c>
      <c r="F8116">
        <f>'Previous Trades Import_OMS Quer'!F8116</f>
        <v>0</v>
      </c>
      <c r="G8116">
        <f>'Previous Trades Import_OMS Quer'!G8116</f>
        <v>0</v>
      </c>
      <c r="H8116">
        <f>'Previous Trades Import_OMS Quer'!H8116</f>
        <v>0</v>
      </c>
      <c r="I8116">
        <f>'Previous Trades Import_OMS Quer'!I8116</f>
        <v>0</v>
      </c>
      <c r="J8116">
        <f>'Previous Trades Import_OMS Quer'!J8116</f>
        <v>0</v>
      </c>
      <c r="K8116">
        <f>'Previous Trades Import_OMS Quer'!K8116</f>
        <v>0</v>
      </c>
      <c r="L8116">
        <f>'Previous Trades Import_OMS Quer'!L8116</f>
        <v>0</v>
      </c>
      <c r="M8116">
        <f>'Previous Trades Import_OMS Quer'!M8116</f>
        <v>0</v>
      </c>
      <c r="N8116">
        <f>'Previous Trades Import_OMS Quer'!N8116</f>
        <v>0</v>
      </c>
      <c r="O8116" t="str">
        <f>CLEAN('Previous Trades Import_OMS Quer'!O8116)</f>
        <v/>
      </c>
      <c r="Q8116" s="25">
        <f t="shared" si="252"/>
        <v>0</v>
      </c>
      <c r="R8116" s="25" t="e">
        <f>VLOOKUP(O8116,'Currency Balance'!$O$3:$Q$32,3,0)</f>
        <v>#N/A</v>
      </c>
      <c r="S8116" t="e">
        <f t="shared" si="253"/>
        <v>#N/A</v>
      </c>
    </row>
    <row r="8117" spans="1:19">
      <c r="A8117">
        <f>'Previous Trades Import_OMS Quer'!A8117</f>
        <v>0</v>
      </c>
      <c r="B8117">
        <f>'Previous Trades Import_OMS Quer'!B8117</f>
        <v>0</v>
      </c>
      <c r="C8117" s="22">
        <f>'Previous Trades Import_OMS Quer'!C8117</f>
        <v>0</v>
      </c>
      <c r="D8117">
        <f>'Previous Trades Import_OMS Quer'!D8117</f>
        <v>0</v>
      </c>
      <c r="E8117" s="22">
        <f>'Previous Trades Import_OMS Quer'!E8117</f>
        <v>0</v>
      </c>
      <c r="F8117">
        <f>'Previous Trades Import_OMS Quer'!F8117</f>
        <v>0</v>
      </c>
      <c r="G8117">
        <f>'Previous Trades Import_OMS Quer'!G8117</f>
        <v>0</v>
      </c>
      <c r="H8117">
        <f>'Previous Trades Import_OMS Quer'!H8117</f>
        <v>0</v>
      </c>
      <c r="I8117">
        <f>'Previous Trades Import_OMS Quer'!I8117</f>
        <v>0</v>
      </c>
      <c r="J8117">
        <f>'Previous Trades Import_OMS Quer'!J8117</f>
        <v>0</v>
      </c>
      <c r="K8117">
        <f>'Previous Trades Import_OMS Quer'!K8117</f>
        <v>0</v>
      </c>
      <c r="L8117">
        <f>'Previous Trades Import_OMS Quer'!L8117</f>
        <v>0</v>
      </c>
      <c r="M8117">
        <f>'Previous Trades Import_OMS Quer'!M8117</f>
        <v>0</v>
      </c>
      <c r="N8117">
        <f>'Previous Trades Import_OMS Quer'!N8117</f>
        <v>0</v>
      </c>
      <c r="O8117" t="str">
        <f>CLEAN('Previous Trades Import_OMS Quer'!O8117)</f>
        <v/>
      </c>
      <c r="Q8117" s="25">
        <f t="shared" si="252"/>
        <v>0</v>
      </c>
      <c r="R8117" s="25" t="e">
        <f>VLOOKUP(O8117,'Currency Balance'!$O$3:$Q$32,3,0)</f>
        <v>#N/A</v>
      </c>
      <c r="S8117" t="e">
        <f t="shared" si="253"/>
        <v>#N/A</v>
      </c>
    </row>
    <row r="8118" spans="1:19">
      <c r="A8118">
        <f>'Previous Trades Import_OMS Quer'!A8118</f>
        <v>0</v>
      </c>
      <c r="B8118">
        <f>'Previous Trades Import_OMS Quer'!B8118</f>
        <v>0</v>
      </c>
      <c r="C8118" s="22">
        <f>'Previous Trades Import_OMS Quer'!C8118</f>
        <v>0</v>
      </c>
      <c r="D8118">
        <f>'Previous Trades Import_OMS Quer'!D8118</f>
        <v>0</v>
      </c>
      <c r="E8118" s="22">
        <f>'Previous Trades Import_OMS Quer'!E8118</f>
        <v>0</v>
      </c>
      <c r="F8118">
        <f>'Previous Trades Import_OMS Quer'!F8118</f>
        <v>0</v>
      </c>
      <c r="G8118">
        <f>'Previous Trades Import_OMS Quer'!G8118</f>
        <v>0</v>
      </c>
      <c r="H8118">
        <f>'Previous Trades Import_OMS Quer'!H8118</f>
        <v>0</v>
      </c>
      <c r="I8118">
        <f>'Previous Trades Import_OMS Quer'!I8118</f>
        <v>0</v>
      </c>
      <c r="J8118">
        <f>'Previous Trades Import_OMS Quer'!J8118</f>
        <v>0</v>
      </c>
      <c r="K8118">
        <f>'Previous Trades Import_OMS Quer'!K8118</f>
        <v>0</v>
      </c>
      <c r="L8118">
        <f>'Previous Trades Import_OMS Quer'!L8118</f>
        <v>0</v>
      </c>
      <c r="M8118">
        <f>'Previous Trades Import_OMS Quer'!M8118</f>
        <v>0</v>
      </c>
      <c r="N8118">
        <f>'Previous Trades Import_OMS Quer'!N8118</f>
        <v>0</v>
      </c>
      <c r="O8118" t="str">
        <f>CLEAN('Previous Trades Import_OMS Quer'!O8118)</f>
        <v/>
      </c>
      <c r="Q8118" s="25">
        <f t="shared" si="252"/>
        <v>0</v>
      </c>
      <c r="R8118" s="25" t="e">
        <f>VLOOKUP(O8118,'Currency Balance'!$O$3:$Q$32,3,0)</f>
        <v>#N/A</v>
      </c>
      <c r="S8118" t="e">
        <f t="shared" si="253"/>
        <v>#N/A</v>
      </c>
    </row>
    <row r="8119" spans="1:19">
      <c r="A8119">
        <f>'Previous Trades Import_OMS Quer'!A8119</f>
        <v>0</v>
      </c>
      <c r="B8119">
        <f>'Previous Trades Import_OMS Quer'!B8119</f>
        <v>0</v>
      </c>
      <c r="C8119" s="22">
        <f>'Previous Trades Import_OMS Quer'!C8119</f>
        <v>0</v>
      </c>
      <c r="D8119">
        <f>'Previous Trades Import_OMS Quer'!D8119</f>
        <v>0</v>
      </c>
      <c r="E8119" s="22">
        <f>'Previous Trades Import_OMS Quer'!E8119</f>
        <v>0</v>
      </c>
      <c r="F8119">
        <f>'Previous Trades Import_OMS Quer'!F8119</f>
        <v>0</v>
      </c>
      <c r="G8119">
        <f>'Previous Trades Import_OMS Quer'!G8119</f>
        <v>0</v>
      </c>
      <c r="H8119">
        <f>'Previous Trades Import_OMS Quer'!H8119</f>
        <v>0</v>
      </c>
      <c r="I8119">
        <f>'Previous Trades Import_OMS Quer'!I8119</f>
        <v>0</v>
      </c>
      <c r="J8119">
        <f>'Previous Trades Import_OMS Quer'!J8119</f>
        <v>0</v>
      </c>
      <c r="K8119">
        <f>'Previous Trades Import_OMS Quer'!K8119</f>
        <v>0</v>
      </c>
      <c r="L8119">
        <f>'Previous Trades Import_OMS Quer'!L8119</f>
        <v>0</v>
      </c>
      <c r="M8119">
        <f>'Previous Trades Import_OMS Quer'!M8119</f>
        <v>0</v>
      </c>
      <c r="N8119">
        <f>'Previous Trades Import_OMS Quer'!N8119</f>
        <v>0</v>
      </c>
      <c r="O8119" t="str">
        <f>CLEAN('Previous Trades Import_OMS Quer'!O8119)</f>
        <v/>
      </c>
      <c r="Q8119" s="25">
        <f t="shared" si="252"/>
        <v>0</v>
      </c>
      <c r="R8119" s="25" t="e">
        <f>VLOOKUP(O8119,'Currency Balance'!$O$3:$Q$32,3,0)</f>
        <v>#N/A</v>
      </c>
      <c r="S8119" t="e">
        <f t="shared" si="253"/>
        <v>#N/A</v>
      </c>
    </row>
    <row r="8120" spans="1:19">
      <c r="A8120">
        <f>'Previous Trades Import_OMS Quer'!A8120</f>
        <v>0</v>
      </c>
      <c r="B8120">
        <f>'Previous Trades Import_OMS Quer'!B8120</f>
        <v>0</v>
      </c>
      <c r="C8120" s="22">
        <f>'Previous Trades Import_OMS Quer'!C8120</f>
        <v>0</v>
      </c>
      <c r="D8120">
        <f>'Previous Trades Import_OMS Quer'!D8120</f>
        <v>0</v>
      </c>
      <c r="E8120" s="22">
        <f>'Previous Trades Import_OMS Quer'!E8120</f>
        <v>0</v>
      </c>
      <c r="F8120">
        <f>'Previous Trades Import_OMS Quer'!F8120</f>
        <v>0</v>
      </c>
      <c r="G8120">
        <f>'Previous Trades Import_OMS Quer'!G8120</f>
        <v>0</v>
      </c>
      <c r="H8120">
        <f>'Previous Trades Import_OMS Quer'!H8120</f>
        <v>0</v>
      </c>
      <c r="I8120">
        <f>'Previous Trades Import_OMS Quer'!I8120</f>
        <v>0</v>
      </c>
      <c r="J8120">
        <f>'Previous Trades Import_OMS Quer'!J8120</f>
        <v>0</v>
      </c>
      <c r="K8120">
        <f>'Previous Trades Import_OMS Quer'!K8120</f>
        <v>0</v>
      </c>
      <c r="L8120">
        <f>'Previous Trades Import_OMS Quer'!L8120</f>
        <v>0</v>
      </c>
      <c r="M8120">
        <f>'Previous Trades Import_OMS Quer'!M8120</f>
        <v>0</v>
      </c>
      <c r="N8120">
        <f>'Previous Trades Import_OMS Quer'!N8120</f>
        <v>0</v>
      </c>
      <c r="O8120" t="str">
        <f>CLEAN('Previous Trades Import_OMS Quer'!O8120)</f>
        <v/>
      </c>
      <c r="Q8120" s="25">
        <f t="shared" si="252"/>
        <v>0</v>
      </c>
      <c r="R8120" s="25" t="e">
        <f>VLOOKUP(O8120,'Currency Balance'!$O$3:$Q$32,3,0)</f>
        <v>#N/A</v>
      </c>
      <c r="S8120" t="e">
        <f t="shared" si="253"/>
        <v>#N/A</v>
      </c>
    </row>
    <row r="8121" spans="1:19">
      <c r="A8121">
        <f>'Previous Trades Import_OMS Quer'!A8121</f>
        <v>0</v>
      </c>
      <c r="B8121">
        <f>'Previous Trades Import_OMS Quer'!B8121</f>
        <v>0</v>
      </c>
      <c r="C8121" s="22">
        <f>'Previous Trades Import_OMS Quer'!C8121</f>
        <v>0</v>
      </c>
      <c r="D8121">
        <f>'Previous Trades Import_OMS Quer'!D8121</f>
        <v>0</v>
      </c>
      <c r="E8121" s="22">
        <f>'Previous Trades Import_OMS Quer'!E8121</f>
        <v>0</v>
      </c>
      <c r="F8121">
        <f>'Previous Trades Import_OMS Quer'!F8121</f>
        <v>0</v>
      </c>
      <c r="G8121">
        <f>'Previous Trades Import_OMS Quer'!G8121</f>
        <v>0</v>
      </c>
      <c r="H8121">
        <f>'Previous Trades Import_OMS Quer'!H8121</f>
        <v>0</v>
      </c>
      <c r="I8121">
        <f>'Previous Trades Import_OMS Quer'!I8121</f>
        <v>0</v>
      </c>
      <c r="J8121">
        <f>'Previous Trades Import_OMS Quer'!J8121</f>
        <v>0</v>
      </c>
      <c r="K8121">
        <f>'Previous Trades Import_OMS Quer'!K8121</f>
        <v>0</v>
      </c>
      <c r="L8121">
        <f>'Previous Trades Import_OMS Quer'!L8121</f>
        <v>0</v>
      </c>
      <c r="M8121">
        <f>'Previous Trades Import_OMS Quer'!M8121</f>
        <v>0</v>
      </c>
      <c r="N8121">
        <f>'Previous Trades Import_OMS Quer'!N8121</f>
        <v>0</v>
      </c>
      <c r="O8121" t="str">
        <f>CLEAN('Previous Trades Import_OMS Quer'!O8121)</f>
        <v/>
      </c>
      <c r="Q8121" s="25">
        <f t="shared" si="252"/>
        <v>0</v>
      </c>
      <c r="R8121" s="25" t="e">
        <f>VLOOKUP(O8121,'Currency Balance'!$O$3:$Q$32,3,0)</f>
        <v>#N/A</v>
      </c>
      <c r="S8121" t="e">
        <f t="shared" si="253"/>
        <v>#N/A</v>
      </c>
    </row>
    <row r="8122" spans="1:19">
      <c r="A8122">
        <f>'Previous Trades Import_OMS Quer'!A8122</f>
        <v>0</v>
      </c>
      <c r="B8122">
        <f>'Previous Trades Import_OMS Quer'!B8122</f>
        <v>0</v>
      </c>
      <c r="C8122" s="22">
        <f>'Previous Trades Import_OMS Quer'!C8122</f>
        <v>0</v>
      </c>
      <c r="D8122">
        <f>'Previous Trades Import_OMS Quer'!D8122</f>
        <v>0</v>
      </c>
      <c r="E8122" s="22">
        <f>'Previous Trades Import_OMS Quer'!E8122</f>
        <v>0</v>
      </c>
      <c r="F8122">
        <f>'Previous Trades Import_OMS Quer'!F8122</f>
        <v>0</v>
      </c>
      <c r="G8122">
        <f>'Previous Trades Import_OMS Quer'!G8122</f>
        <v>0</v>
      </c>
      <c r="H8122">
        <f>'Previous Trades Import_OMS Quer'!H8122</f>
        <v>0</v>
      </c>
      <c r="I8122">
        <f>'Previous Trades Import_OMS Quer'!I8122</f>
        <v>0</v>
      </c>
      <c r="J8122">
        <f>'Previous Trades Import_OMS Quer'!J8122</f>
        <v>0</v>
      </c>
      <c r="K8122">
        <f>'Previous Trades Import_OMS Quer'!K8122</f>
        <v>0</v>
      </c>
      <c r="L8122">
        <f>'Previous Trades Import_OMS Quer'!L8122</f>
        <v>0</v>
      </c>
      <c r="M8122">
        <f>'Previous Trades Import_OMS Quer'!M8122</f>
        <v>0</v>
      </c>
      <c r="N8122">
        <f>'Previous Trades Import_OMS Quer'!N8122</f>
        <v>0</v>
      </c>
      <c r="O8122" t="str">
        <f>CLEAN('Previous Trades Import_OMS Quer'!O8122)</f>
        <v/>
      </c>
      <c r="Q8122" s="25">
        <f t="shared" si="252"/>
        <v>0</v>
      </c>
      <c r="R8122" s="25" t="e">
        <f>VLOOKUP(O8122,'Currency Balance'!$O$3:$Q$32,3,0)</f>
        <v>#N/A</v>
      </c>
      <c r="S8122" t="e">
        <f t="shared" si="253"/>
        <v>#N/A</v>
      </c>
    </row>
    <row r="8123" spans="1:19">
      <c r="A8123">
        <f>'Previous Trades Import_OMS Quer'!A8123</f>
        <v>0</v>
      </c>
      <c r="B8123">
        <f>'Previous Trades Import_OMS Quer'!B8123</f>
        <v>0</v>
      </c>
      <c r="C8123" s="22">
        <f>'Previous Trades Import_OMS Quer'!C8123</f>
        <v>0</v>
      </c>
      <c r="D8123">
        <f>'Previous Trades Import_OMS Quer'!D8123</f>
        <v>0</v>
      </c>
      <c r="E8123" s="22">
        <f>'Previous Trades Import_OMS Quer'!E8123</f>
        <v>0</v>
      </c>
      <c r="F8123">
        <f>'Previous Trades Import_OMS Quer'!F8123</f>
        <v>0</v>
      </c>
      <c r="G8123">
        <f>'Previous Trades Import_OMS Quer'!G8123</f>
        <v>0</v>
      </c>
      <c r="H8123">
        <f>'Previous Trades Import_OMS Quer'!H8123</f>
        <v>0</v>
      </c>
      <c r="I8123">
        <f>'Previous Trades Import_OMS Quer'!I8123</f>
        <v>0</v>
      </c>
      <c r="J8123">
        <f>'Previous Trades Import_OMS Quer'!J8123</f>
        <v>0</v>
      </c>
      <c r="K8123">
        <f>'Previous Trades Import_OMS Quer'!K8123</f>
        <v>0</v>
      </c>
      <c r="L8123">
        <f>'Previous Trades Import_OMS Quer'!L8123</f>
        <v>0</v>
      </c>
      <c r="M8123">
        <f>'Previous Trades Import_OMS Quer'!M8123</f>
        <v>0</v>
      </c>
      <c r="N8123">
        <f>'Previous Trades Import_OMS Quer'!N8123</f>
        <v>0</v>
      </c>
      <c r="O8123" t="str">
        <f>CLEAN('Previous Trades Import_OMS Quer'!O8123)</f>
        <v/>
      </c>
      <c r="Q8123" s="25">
        <f t="shared" si="252"/>
        <v>0</v>
      </c>
      <c r="R8123" s="25" t="e">
        <f>VLOOKUP(O8123,'Currency Balance'!$O$3:$Q$32,3,0)</f>
        <v>#N/A</v>
      </c>
      <c r="S8123" t="e">
        <f t="shared" si="253"/>
        <v>#N/A</v>
      </c>
    </row>
    <row r="8124" spans="1:19">
      <c r="A8124">
        <f>'Previous Trades Import_OMS Quer'!A8124</f>
        <v>0</v>
      </c>
      <c r="B8124">
        <f>'Previous Trades Import_OMS Quer'!B8124</f>
        <v>0</v>
      </c>
      <c r="C8124" s="22">
        <f>'Previous Trades Import_OMS Quer'!C8124</f>
        <v>0</v>
      </c>
      <c r="D8124">
        <f>'Previous Trades Import_OMS Quer'!D8124</f>
        <v>0</v>
      </c>
      <c r="E8124" s="22">
        <f>'Previous Trades Import_OMS Quer'!E8124</f>
        <v>0</v>
      </c>
      <c r="F8124">
        <f>'Previous Trades Import_OMS Quer'!F8124</f>
        <v>0</v>
      </c>
      <c r="G8124">
        <f>'Previous Trades Import_OMS Quer'!G8124</f>
        <v>0</v>
      </c>
      <c r="H8124">
        <f>'Previous Trades Import_OMS Quer'!H8124</f>
        <v>0</v>
      </c>
      <c r="I8124">
        <f>'Previous Trades Import_OMS Quer'!I8124</f>
        <v>0</v>
      </c>
      <c r="J8124">
        <f>'Previous Trades Import_OMS Quer'!J8124</f>
        <v>0</v>
      </c>
      <c r="K8124">
        <f>'Previous Trades Import_OMS Quer'!K8124</f>
        <v>0</v>
      </c>
      <c r="L8124">
        <f>'Previous Trades Import_OMS Quer'!L8124</f>
        <v>0</v>
      </c>
      <c r="M8124">
        <f>'Previous Trades Import_OMS Quer'!M8124</f>
        <v>0</v>
      </c>
      <c r="N8124">
        <f>'Previous Trades Import_OMS Quer'!N8124</f>
        <v>0</v>
      </c>
      <c r="O8124" t="str">
        <f>CLEAN('Previous Trades Import_OMS Quer'!O8124)</f>
        <v/>
      </c>
      <c r="Q8124" s="25">
        <f t="shared" si="252"/>
        <v>0</v>
      </c>
      <c r="R8124" s="25" t="e">
        <f>VLOOKUP(O8124,'Currency Balance'!$O$3:$Q$32,3,0)</f>
        <v>#N/A</v>
      </c>
      <c r="S8124" t="e">
        <f t="shared" si="253"/>
        <v>#N/A</v>
      </c>
    </row>
    <row r="8125" spans="1:19">
      <c r="A8125">
        <f>'Previous Trades Import_OMS Quer'!A8125</f>
        <v>0</v>
      </c>
      <c r="B8125">
        <f>'Previous Trades Import_OMS Quer'!B8125</f>
        <v>0</v>
      </c>
      <c r="C8125" s="22">
        <f>'Previous Trades Import_OMS Quer'!C8125</f>
        <v>0</v>
      </c>
      <c r="D8125">
        <f>'Previous Trades Import_OMS Quer'!D8125</f>
        <v>0</v>
      </c>
      <c r="E8125" s="22">
        <f>'Previous Trades Import_OMS Quer'!E8125</f>
        <v>0</v>
      </c>
      <c r="F8125">
        <f>'Previous Trades Import_OMS Quer'!F8125</f>
        <v>0</v>
      </c>
      <c r="G8125">
        <f>'Previous Trades Import_OMS Quer'!G8125</f>
        <v>0</v>
      </c>
      <c r="H8125">
        <f>'Previous Trades Import_OMS Quer'!H8125</f>
        <v>0</v>
      </c>
      <c r="I8125">
        <f>'Previous Trades Import_OMS Quer'!I8125</f>
        <v>0</v>
      </c>
      <c r="J8125">
        <f>'Previous Trades Import_OMS Quer'!J8125</f>
        <v>0</v>
      </c>
      <c r="K8125">
        <f>'Previous Trades Import_OMS Quer'!K8125</f>
        <v>0</v>
      </c>
      <c r="L8125">
        <f>'Previous Trades Import_OMS Quer'!L8125</f>
        <v>0</v>
      </c>
      <c r="M8125">
        <f>'Previous Trades Import_OMS Quer'!M8125</f>
        <v>0</v>
      </c>
      <c r="N8125">
        <f>'Previous Trades Import_OMS Quer'!N8125</f>
        <v>0</v>
      </c>
      <c r="O8125" t="str">
        <f>CLEAN('Previous Trades Import_OMS Quer'!O8125)</f>
        <v/>
      </c>
      <c r="Q8125" s="25">
        <f t="shared" si="252"/>
        <v>0</v>
      </c>
      <c r="R8125" s="25" t="e">
        <f>VLOOKUP(O8125,'Currency Balance'!$O$3:$Q$32,3,0)</f>
        <v>#N/A</v>
      </c>
      <c r="S8125" t="e">
        <f t="shared" si="253"/>
        <v>#N/A</v>
      </c>
    </row>
    <row r="8126" spans="1:19">
      <c r="A8126">
        <f>'Previous Trades Import_OMS Quer'!A8126</f>
        <v>0</v>
      </c>
      <c r="B8126">
        <f>'Previous Trades Import_OMS Quer'!B8126</f>
        <v>0</v>
      </c>
      <c r="C8126" s="22">
        <f>'Previous Trades Import_OMS Quer'!C8126</f>
        <v>0</v>
      </c>
      <c r="D8126">
        <f>'Previous Trades Import_OMS Quer'!D8126</f>
        <v>0</v>
      </c>
      <c r="E8126" s="22">
        <f>'Previous Trades Import_OMS Quer'!E8126</f>
        <v>0</v>
      </c>
      <c r="F8126">
        <f>'Previous Trades Import_OMS Quer'!F8126</f>
        <v>0</v>
      </c>
      <c r="G8126">
        <f>'Previous Trades Import_OMS Quer'!G8126</f>
        <v>0</v>
      </c>
      <c r="H8126">
        <f>'Previous Trades Import_OMS Quer'!H8126</f>
        <v>0</v>
      </c>
      <c r="I8126">
        <f>'Previous Trades Import_OMS Quer'!I8126</f>
        <v>0</v>
      </c>
      <c r="J8126">
        <f>'Previous Trades Import_OMS Quer'!J8126</f>
        <v>0</v>
      </c>
      <c r="K8126">
        <f>'Previous Trades Import_OMS Quer'!K8126</f>
        <v>0</v>
      </c>
      <c r="L8126">
        <f>'Previous Trades Import_OMS Quer'!L8126</f>
        <v>0</v>
      </c>
      <c r="M8126">
        <f>'Previous Trades Import_OMS Quer'!M8126</f>
        <v>0</v>
      </c>
      <c r="N8126">
        <f>'Previous Trades Import_OMS Quer'!N8126</f>
        <v>0</v>
      </c>
      <c r="O8126" t="str">
        <f>CLEAN('Previous Trades Import_OMS Quer'!O8126)</f>
        <v/>
      </c>
      <c r="Q8126" s="25">
        <f t="shared" si="252"/>
        <v>0</v>
      </c>
      <c r="R8126" s="25" t="e">
        <f>VLOOKUP(O8126,'Currency Balance'!$O$3:$Q$32,3,0)</f>
        <v>#N/A</v>
      </c>
      <c r="S8126" t="e">
        <f t="shared" si="253"/>
        <v>#N/A</v>
      </c>
    </row>
    <row r="8127" spans="1:19">
      <c r="A8127">
        <f>'Previous Trades Import_OMS Quer'!A8127</f>
        <v>0</v>
      </c>
      <c r="B8127">
        <f>'Previous Trades Import_OMS Quer'!B8127</f>
        <v>0</v>
      </c>
      <c r="C8127" s="22">
        <f>'Previous Trades Import_OMS Quer'!C8127</f>
        <v>0</v>
      </c>
      <c r="D8127">
        <f>'Previous Trades Import_OMS Quer'!D8127</f>
        <v>0</v>
      </c>
      <c r="E8127" s="22">
        <f>'Previous Trades Import_OMS Quer'!E8127</f>
        <v>0</v>
      </c>
      <c r="F8127">
        <f>'Previous Trades Import_OMS Quer'!F8127</f>
        <v>0</v>
      </c>
      <c r="G8127">
        <f>'Previous Trades Import_OMS Quer'!G8127</f>
        <v>0</v>
      </c>
      <c r="H8127">
        <f>'Previous Trades Import_OMS Quer'!H8127</f>
        <v>0</v>
      </c>
      <c r="I8127">
        <f>'Previous Trades Import_OMS Quer'!I8127</f>
        <v>0</v>
      </c>
      <c r="J8127">
        <f>'Previous Trades Import_OMS Quer'!J8127</f>
        <v>0</v>
      </c>
      <c r="K8127">
        <f>'Previous Trades Import_OMS Quer'!K8127</f>
        <v>0</v>
      </c>
      <c r="L8127">
        <f>'Previous Trades Import_OMS Quer'!L8127</f>
        <v>0</v>
      </c>
      <c r="M8127">
        <f>'Previous Trades Import_OMS Quer'!M8127</f>
        <v>0</v>
      </c>
      <c r="N8127">
        <f>'Previous Trades Import_OMS Quer'!N8127</f>
        <v>0</v>
      </c>
      <c r="O8127" t="str">
        <f>CLEAN('Previous Trades Import_OMS Quer'!O8127)</f>
        <v/>
      </c>
      <c r="Q8127" s="25">
        <f t="shared" si="252"/>
        <v>0</v>
      </c>
      <c r="R8127" s="25" t="e">
        <f>VLOOKUP(O8127,'Currency Balance'!$O$3:$Q$32,3,0)</f>
        <v>#N/A</v>
      </c>
      <c r="S8127" t="e">
        <f t="shared" si="253"/>
        <v>#N/A</v>
      </c>
    </row>
    <row r="8128" spans="1:19">
      <c r="A8128">
        <f>'Previous Trades Import_OMS Quer'!A8128</f>
        <v>0</v>
      </c>
      <c r="B8128">
        <f>'Previous Trades Import_OMS Quer'!B8128</f>
        <v>0</v>
      </c>
      <c r="C8128" s="22">
        <f>'Previous Trades Import_OMS Quer'!C8128</f>
        <v>0</v>
      </c>
      <c r="D8128">
        <f>'Previous Trades Import_OMS Quer'!D8128</f>
        <v>0</v>
      </c>
      <c r="E8128" s="22">
        <f>'Previous Trades Import_OMS Quer'!E8128</f>
        <v>0</v>
      </c>
      <c r="F8128">
        <f>'Previous Trades Import_OMS Quer'!F8128</f>
        <v>0</v>
      </c>
      <c r="G8128">
        <f>'Previous Trades Import_OMS Quer'!G8128</f>
        <v>0</v>
      </c>
      <c r="H8128">
        <f>'Previous Trades Import_OMS Quer'!H8128</f>
        <v>0</v>
      </c>
      <c r="I8128">
        <f>'Previous Trades Import_OMS Quer'!I8128</f>
        <v>0</v>
      </c>
      <c r="J8128">
        <f>'Previous Trades Import_OMS Quer'!J8128</f>
        <v>0</v>
      </c>
      <c r="K8128">
        <f>'Previous Trades Import_OMS Quer'!K8128</f>
        <v>0</v>
      </c>
      <c r="L8128">
        <f>'Previous Trades Import_OMS Quer'!L8128</f>
        <v>0</v>
      </c>
      <c r="M8128">
        <f>'Previous Trades Import_OMS Quer'!M8128</f>
        <v>0</v>
      </c>
      <c r="N8128">
        <f>'Previous Trades Import_OMS Quer'!N8128</f>
        <v>0</v>
      </c>
      <c r="O8128" t="str">
        <f>CLEAN('Previous Trades Import_OMS Quer'!O8128)</f>
        <v/>
      </c>
      <c r="Q8128" s="25">
        <f t="shared" si="252"/>
        <v>0</v>
      </c>
      <c r="R8128" s="25" t="e">
        <f>VLOOKUP(O8128,'Currency Balance'!$O$3:$Q$32,3,0)</f>
        <v>#N/A</v>
      </c>
      <c r="S8128" t="e">
        <f t="shared" si="253"/>
        <v>#N/A</v>
      </c>
    </row>
    <row r="8129" spans="1:19">
      <c r="A8129">
        <f>'Previous Trades Import_OMS Quer'!A8129</f>
        <v>0</v>
      </c>
      <c r="B8129">
        <f>'Previous Trades Import_OMS Quer'!B8129</f>
        <v>0</v>
      </c>
      <c r="C8129" s="22">
        <f>'Previous Trades Import_OMS Quer'!C8129</f>
        <v>0</v>
      </c>
      <c r="D8129">
        <f>'Previous Trades Import_OMS Quer'!D8129</f>
        <v>0</v>
      </c>
      <c r="E8129" s="22">
        <f>'Previous Trades Import_OMS Quer'!E8129</f>
        <v>0</v>
      </c>
      <c r="F8129">
        <f>'Previous Trades Import_OMS Quer'!F8129</f>
        <v>0</v>
      </c>
      <c r="G8129">
        <f>'Previous Trades Import_OMS Quer'!G8129</f>
        <v>0</v>
      </c>
      <c r="H8129">
        <f>'Previous Trades Import_OMS Quer'!H8129</f>
        <v>0</v>
      </c>
      <c r="I8129">
        <f>'Previous Trades Import_OMS Quer'!I8129</f>
        <v>0</v>
      </c>
      <c r="J8129">
        <f>'Previous Trades Import_OMS Quer'!J8129</f>
        <v>0</v>
      </c>
      <c r="K8129">
        <f>'Previous Trades Import_OMS Quer'!K8129</f>
        <v>0</v>
      </c>
      <c r="L8129">
        <f>'Previous Trades Import_OMS Quer'!L8129</f>
        <v>0</v>
      </c>
      <c r="M8129">
        <f>'Previous Trades Import_OMS Quer'!M8129</f>
        <v>0</v>
      </c>
      <c r="N8129">
        <f>'Previous Trades Import_OMS Quer'!N8129</f>
        <v>0</v>
      </c>
      <c r="O8129" t="str">
        <f>CLEAN('Previous Trades Import_OMS Quer'!O8129)</f>
        <v/>
      </c>
      <c r="Q8129" s="25">
        <f t="shared" si="252"/>
        <v>0</v>
      </c>
      <c r="R8129" s="25" t="e">
        <f>VLOOKUP(O8129,'Currency Balance'!$O$3:$Q$32,3,0)</f>
        <v>#N/A</v>
      </c>
      <c r="S8129" t="e">
        <f t="shared" si="253"/>
        <v>#N/A</v>
      </c>
    </row>
    <row r="8130" spans="1:19">
      <c r="A8130">
        <f>'Previous Trades Import_OMS Quer'!A8130</f>
        <v>0</v>
      </c>
      <c r="B8130">
        <f>'Previous Trades Import_OMS Quer'!B8130</f>
        <v>0</v>
      </c>
      <c r="C8130" s="22">
        <f>'Previous Trades Import_OMS Quer'!C8130</f>
        <v>0</v>
      </c>
      <c r="D8130">
        <f>'Previous Trades Import_OMS Quer'!D8130</f>
        <v>0</v>
      </c>
      <c r="E8130" s="22">
        <f>'Previous Trades Import_OMS Quer'!E8130</f>
        <v>0</v>
      </c>
      <c r="F8130">
        <f>'Previous Trades Import_OMS Quer'!F8130</f>
        <v>0</v>
      </c>
      <c r="G8130">
        <f>'Previous Trades Import_OMS Quer'!G8130</f>
        <v>0</v>
      </c>
      <c r="H8130">
        <f>'Previous Trades Import_OMS Quer'!H8130</f>
        <v>0</v>
      </c>
      <c r="I8130">
        <f>'Previous Trades Import_OMS Quer'!I8130</f>
        <v>0</v>
      </c>
      <c r="J8130">
        <f>'Previous Trades Import_OMS Quer'!J8130</f>
        <v>0</v>
      </c>
      <c r="K8130">
        <f>'Previous Trades Import_OMS Quer'!K8130</f>
        <v>0</v>
      </c>
      <c r="L8130">
        <f>'Previous Trades Import_OMS Quer'!L8130</f>
        <v>0</v>
      </c>
      <c r="M8130">
        <f>'Previous Trades Import_OMS Quer'!M8130</f>
        <v>0</v>
      </c>
      <c r="N8130">
        <f>'Previous Trades Import_OMS Quer'!N8130</f>
        <v>0</v>
      </c>
      <c r="O8130" t="str">
        <f>CLEAN('Previous Trades Import_OMS Quer'!O8130)</f>
        <v/>
      </c>
      <c r="Q8130" s="25">
        <f t="shared" ref="Q8130:Q8193" si="254">IF(G8130="sell",M8130,-M8130)</f>
        <v>0</v>
      </c>
      <c r="R8130" s="25" t="e">
        <f>VLOOKUP(O8130,'Currency Balance'!$O$3:$Q$32,3,0)</f>
        <v>#N/A</v>
      </c>
      <c r="S8130" t="e">
        <f t="shared" ref="S8130:S8193" si="255">Q8130/R8130</f>
        <v>#N/A</v>
      </c>
    </row>
    <row r="8131" spans="1:19">
      <c r="A8131">
        <f>'Previous Trades Import_OMS Quer'!A8131</f>
        <v>0</v>
      </c>
      <c r="B8131">
        <f>'Previous Trades Import_OMS Quer'!B8131</f>
        <v>0</v>
      </c>
      <c r="C8131" s="22">
        <f>'Previous Trades Import_OMS Quer'!C8131</f>
        <v>0</v>
      </c>
      <c r="D8131">
        <f>'Previous Trades Import_OMS Quer'!D8131</f>
        <v>0</v>
      </c>
      <c r="E8131" s="22">
        <f>'Previous Trades Import_OMS Quer'!E8131</f>
        <v>0</v>
      </c>
      <c r="F8131">
        <f>'Previous Trades Import_OMS Quer'!F8131</f>
        <v>0</v>
      </c>
      <c r="G8131">
        <f>'Previous Trades Import_OMS Quer'!G8131</f>
        <v>0</v>
      </c>
      <c r="H8131">
        <f>'Previous Trades Import_OMS Quer'!H8131</f>
        <v>0</v>
      </c>
      <c r="I8131">
        <f>'Previous Trades Import_OMS Quer'!I8131</f>
        <v>0</v>
      </c>
      <c r="J8131">
        <f>'Previous Trades Import_OMS Quer'!J8131</f>
        <v>0</v>
      </c>
      <c r="K8131">
        <f>'Previous Trades Import_OMS Quer'!K8131</f>
        <v>0</v>
      </c>
      <c r="L8131">
        <f>'Previous Trades Import_OMS Quer'!L8131</f>
        <v>0</v>
      </c>
      <c r="M8131">
        <f>'Previous Trades Import_OMS Quer'!M8131</f>
        <v>0</v>
      </c>
      <c r="N8131">
        <f>'Previous Trades Import_OMS Quer'!N8131</f>
        <v>0</v>
      </c>
      <c r="O8131" t="str">
        <f>CLEAN('Previous Trades Import_OMS Quer'!O8131)</f>
        <v/>
      </c>
      <c r="Q8131" s="25">
        <f t="shared" si="254"/>
        <v>0</v>
      </c>
      <c r="R8131" s="25" t="e">
        <f>VLOOKUP(O8131,'Currency Balance'!$O$3:$Q$32,3,0)</f>
        <v>#N/A</v>
      </c>
      <c r="S8131" t="e">
        <f t="shared" si="255"/>
        <v>#N/A</v>
      </c>
    </row>
    <row r="8132" spans="1:19">
      <c r="A8132">
        <f>'Previous Trades Import_OMS Quer'!A8132</f>
        <v>0</v>
      </c>
      <c r="B8132">
        <f>'Previous Trades Import_OMS Quer'!B8132</f>
        <v>0</v>
      </c>
      <c r="C8132" s="22">
        <f>'Previous Trades Import_OMS Quer'!C8132</f>
        <v>0</v>
      </c>
      <c r="D8132">
        <f>'Previous Trades Import_OMS Quer'!D8132</f>
        <v>0</v>
      </c>
      <c r="E8132" s="22">
        <f>'Previous Trades Import_OMS Quer'!E8132</f>
        <v>0</v>
      </c>
      <c r="F8132">
        <f>'Previous Trades Import_OMS Quer'!F8132</f>
        <v>0</v>
      </c>
      <c r="G8132">
        <f>'Previous Trades Import_OMS Quer'!G8132</f>
        <v>0</v>
      </c>
      <c r="H8132">
        <f>'Previous Trades Import_OMS Quer'!H8132</f>
        <v>0</v>
      </c>
      <c r="I8132">
        <f>'Previous Trades Import_OMS Quer'!I8132</f>
        <v>0</v>
      </c>
      <c r="J8132">
        <f>'Previous Trades Import_OMS Quer'!J8132</f>
        <v>0</v>
      </c>
      <c r="K8132">
        <f>'Previous Trades Import_OMS Quer'!K8132</f>
        <v>0</v>
      </c>
      <c r="L8132">
        <f>'Previous Trades Import_OMS Quer'!L8132</f>
        <v>0</v>
      </c>
      <c r="M8132">
        <f>'Previous Trades Import_OMS Quer'!M8132</f>
        <v>0</v>
      </c>
      <c r="N8132">
        <f>'Previous Trades Import_OMS Quer'!N8132</f>
        <v>0</v>
      </c>
      <c r="O8132" t="str">
        <f>CLEAN('Previous Trades Import_OMS Quer'!O8132)</f>
        <v/>
      </c>
      <c r="Q8132" s="25">
        <f t="shared" si="254"/>
        <v>0</v>
      </c>
      <c r="R8132" s="25" t="e">
        <f>VLOOKUP(O8132,'Currency Balance'!$O$3:$Q$32,3,0)</f>
        <v>#N/A</v>
      </c>
      <c r="S8132" t="e">
        <f t="shared" si="255"/>
        <v>#N/A</v>
      </c>
    </row>
    <row r="8133" spans="1:19">
      <c r="A8133">
        <f>'Previous Trades Import_OMS Quer'!A8133</f>
        <v>0</v>
      </c>
      <c r="B8133">
        <f>'Previous Trades Import_OMS Quer'!B8133</f>
        <v>0</v>
      </c>
      <c r="C8133" s="22">
        <f>'Previous Trades Import_OMS Quer'!C8133</f>
        <v>0</v>
      </c>
      <c r="D8133">
        <f>'Previous Trades Import_OMS Quer'!D8133</f>
        <v>0</v>
      </c>
      <c r="E8133" s="22">
        <f>'Previous Trades Import_OMS Quer'!E8133</f>
        <v>0</v>
      </c>
      <c r="F8133">
        <f>'Previous Trades Import_OMS Quer'!F8133</f>
        <v>0</v>
      </c>
      <c r="G8133">
        <f>'Previous Trades Import_OMS Quer'!G8133</f>
        <v>0</v>
      </c>
      <c r="H8133">
        <f>'Previous Trades Import_OMS Quer'!H8133</f>
        <v>0</v>
      </c>
      <c r="I8133">
        <f>'Previous Trades Import_OMS Quer'!I8133</f>
        <v>0</v>
      </c>
      <c r="J8133">
        <f>'Previous Trades Import_OMS Quer'!J8133</f>
        <v>0</v>
      </c>
      <c r="K8133">
        <f>'Previous Trades Import_OMS Quer'!K8133</f>
        <v>0</v>
      </c>
      <c r="L8133">
        <f>'Previous Trades Import_OMS Quer'!L8133</f>
        <v>0</v>
      </c>
      <c r="M8133">
        <f>'Previous Trades Import_OMS Quer'!M8133</f>
        <v>0</v>
      </c>
      <c r="N8133">
        <f>'Previous Trades Import_OMS Quer'!N8133</f>
        <v>0</v>
      </c>
      <c r="O8133" t="str">
        <f>CLEAN('Previous Trades Import_OMS Quer'!O8133)</f>
        <v/>
      </c>
      <c r="Q8133" s="25">
        <f t="shared" si="254"/>
        <v>0</v>
      </c>
      <c r="R8133" s="25" t="e">
        <f>VLOOKUP(O8133,'Currency Balance'!$O$3:$Q$32,3,0)</f>
        <v>#N/A</v>
      </c>
      <c r="S8133" t="e">
        <f t="shared" si="255"/>
        <v>#N/A</v>
      </c>
    </row>
    <row r="8134" spans="1:19">
      <c r="A8134">
        <f>'Previous Trades Import_OMS Quer'!A8134</f>
        <v>0</v>
      </c>
      <c r="B8134">
        <f>'Previous Trades Import_OMS Quer'!B8134</f>
        <v>0</v>
      </c>
      <c r="C8134" s="22">
        <f>'Previous Trades Import_OMS Quer'!C8134</f>
        <v>0</v>
      </c>
      <c r="D8134">
        <f>'Previous Trades Import_OMS Quer'!D8134</f>
        <v>0</v>
      </c>
      <c r="E8134" s="22">
        <f>'Previous Trades Import_OMS Quer'!E8134</f>
        <v>0</v>
      </c>
      <c r="F8134">
        <f>'Previous Trades Import_OMS Quer'!F8134</f>
        <v>0</v>
      </c>
      <c r="G8134">
        <f>'Previous Trades Import_OMS Quer'!G8134</f>
        <v>0</v>
      </c>
      <c r="H8134">
        <f>'Previous Trades Import_OMS Quer'!H8134</f>
        <v>0</v>
      </c>
      <c r="I8134">
        <f>'Previous Trades Import_OMS Quer'!I8134</f>
        <v>0</v>
      </c>
      <c r="J8134">
        <f>'Previous Trades Import_OMS Quer'!J8134</f>
        <v>0</v>
      </c>
      <c r="K8134">
        <f>'Previous Trades Import_OMS Quer'!K8134</f>
        <v>0</v>
      </c>
      <c r="L8134">
        <f>'Previous Trades Import_OMS Quer'!L8134</f>
        <v>0</v>
      </c>
      <c r="M8134">
        <f>'Previous Trades Import_OMS Quer'!M8134</f>
        <v>0</v>
      </c>
      <c r="N8134">
        <f>'Previous Trades Import_OMS Quer'!N8134</f>
        <v>0</v>
      </c>
      <c r="O8134" t="str">
        <f>CLEAN('Previous Trades Import_OMS Quer'!O8134)</f>
        <v/>
      </c>
      <c r="Q8134" s="25">
        <f t="shared" si="254"/>
        <v>0</v>
      </c>
      <c r="R8134" s="25" t="e">
        <f>VLOOKUP(O8134,'Currency Balance'!$O$3:$Q$32,3,0)</f>
        <v>#N/A</v>
      </c>
      <c r="S8134" t="e">
        <f t="shared" si="255"/>
        <v>#N/A</v>
      </c>
    </row>
    <row r="8135" spans="1:19">
      <c r="A8135">
        <f>'Previous Trades Import_OMS Quer'!A8135</f>
        <v>0</v>
      </c>
      <c r="B8135">
        <f>'Previous Trades Import_OMS Quer'!B8135</f>
        <v>0</v>
      </c>
      <c r="C8135" s="22">
        <f>'Previous Trades Import_OMS Quer'!C8135</f>
        <v>0</v>
      </c>
      <c r="D8135">
        <f>'Previous Trades Import_OMS Quer'!D8135</f>
        <v>0</v>
      </c>
      <c r="E8135" s="22">
        <f>'Previous Trades Import_OMS Quer'!E8135</f>
        <v>0</v>
      </c>
      <c r="F8135">
        <f>'Previous Trades Import_OMS Quer'!F8135</f>
        <v>0</v>
      </c>
      <c r="G8135">
        <f>'Previous Trades Import_OMS Quer'!G8135</f>
        <v>0</v>
      </c>
      <c r="H8135">
        <f>'Previous Trades Import_OMS Quer'!H8135</f>
        <v>0</v>
      </c>
      <c r="I8135">
        <f>'Previous Trades Import_OMS Quer'!I8135</f>
        <v>0</v>
      </c>
      <c r="J8135">
        <f>'Previous Trades Import_OMS Quer'!J8135</f>
        <v>0</v>
      </c>
      <c r="K8135">
        <f>'Previous Trades Import_OMS Quer'!K8135</f>
        <v>0</v>
      </c>
      <c r="L8135">
        <f>'Previous Trades Import_OMS Quer'!L8135</f>
        <v>0</v>
      </c>
      <c r="M8135">
        <f>'Previous Trades Import_OMS Quer'!M8135</f>
        <v>0</v>
      </c>
      <c r="N8135">
        <f>'Previous Trades Import_OMS Quer'!N8135</f>
        <v>0</v>
      </c>
      <c r="O8135" t="str">
        <f>CLEAN('Previous Trades Import_OMS Quer'!O8135)</f>
        <v/>
      </c>
      <c r="Q8135" s="25">
        <f t="shared" si="254"/>
        <v>0</v>
      </c>
      <c r="R8135" s="25" t="e">
        <f>VLOOKUP(O8135,'Currency Balance'!$O$3:$Q$32,3,0)</f>
        <v>#N/A</v>
      </c>
      <c r="S8135" t="e">
        <f t="shared" si="255"/>
        <v>#N/A</v>
      </c>
    </row>
    <row r="8136" spans="1:19">
      <c r="A8136">
        <f>'Previous Trades Import_OMS Quer'!A8136</f>
        <v>0</v>
      </c>
      <c r="B8136">
        <f>'Previous Trades Import_OMS Quer'!B8136</f>
        <v>0</v>
      </c>
      <c r="C8136" s="22">
        <f>'Previous Trades Import_OMS Quer'!C8136</f>
        <v>0</v>
      </c>
      <c r="D8136">
        <f>'Previous Trades Import_OMS Quer'!D8136</f>
        <v>0</v>
      </c>
      <c r="E8136" s="22">
        <f>'Previous Trades Import_OMS Quer'!E8136</f>
        <v>0</v>
      </c>
      <c r="F8136">
        <f>'Previous Trades Import_OMS Quer'!F8136</f>
        <v>0</v>
      </c>
      <c r="G8136">
        <f>'Previous Trades Import_OMS Quer'!G8136</f>
        <v>0</v>
      </c>
      <c r="H8136">
        <f>'Previous Trades Import_OMS Quer'!H8136</f>
        <v>0</v>
      </c>
      <c r="I8136">
        <f>'Previous Trades Import_OMS Quer'!I8136</f>
        <v>0</v>
      </c>
      <c r="J8136">
        <f>'Previous Trades Import_OMS Quer'!J8136</f>
        <v>0</v>
      </c>
      <c r="K8136">
        <f>'Previous Trades Import_OMS Quer'!K8136</f>
        <v>0</v>
      </c>
      <c r="L8136">
        <f>'Previous Trades Import_OMS Quer'!L8136</f>
        <v>0</v>
      </c>
      <c r="M8136">
        <f>'Previous Trades Import_OMS Quer'!M8136</f>
        <v>0</v>
      </c>
      <c r="N8136">
        <f>'Previous Trades Import_OMS Quer'!N8136</f>
        <v>0</v>
      </c>
      <c r="O8136" t="str">
        <f>CLEAN('Previous Trades Import_OMS Quer'!O8136)</f>
        <v/>
      </c>
      <c r="Q8136" s="25">
        <f t="shared" si="254"/>
        <v>0</v>
      </c>
      <c r="R8136" s="25" t="e">
        <f>VLOOKUP(O8136,'Currency Balance'!$O$3:$Q$32,3,0)</f>
        <v>#N/A</v>
      </c>
      <c r="S8136" t="e">
        <f t="shared" si="255"/>
        <v>#N/A</v>
      </c>
    </row>
    <row r="8137" spans="1:19">
      <c r="A8137">
        <f>'Previous Trades Import_OMS Quer'!A8137</f>
        <v>0</v>
      </c>
      <c r="B8137">
        <f>'Previous Trades Import_OMS Quer'!B8137</f>
        <v>0</v>
      </c>
      <c r="C8137" s="22">
        <f>'Previous Trades Import_OMS Quer'!C8137</f>
        <v>0</v>
      </c>
      <c r="D8137">
        <f>'Previous Trades Import_OMS Quer'!D8137</f>
        <v>0</v>
      </c>
      <c r="E8137" s="22">
        <f>'Previous Trades Import_OMS Quer'!E8137</f>
        <v>0</v>
      </c>
      <c r="F8137">
        <f>'Previous Trades Import_OMS Quer'!F8137</f>
        <v>0</v>
      </c>
      <c r="G8137">
        <f>'Previous Trades Import_OMS Quer'!G8137</f>
        <v>0</v>
      </c>
      <c r="H8137">
        <f>'Previous Trades Import_OMS Quer'!H8137</f>
        <v>0</v>
      </c>
      <c r="I8137">
        <f>'Previous Trades Import_OMS Quer'!I8137</f>
        <v>0</v>
      </c>
      <c r="J8137">
        <f>'Previous Trades Import_OMS Quer'!J8137</f>
        <v>0</v>
      </c>
      <c r="K8137">
        <f>'Previous Trades Import_OMS Quer'!K8137</f>
        <v>0</v>
      </c>
      <c r="L8137">
        <f>'Previous Trades Import_OMS Quer'!L8137</f>
        <v>0</v>
      </c>
      <c r="M8137">
        <f>'Previous Trades Import_OMS Quer'!M8137</f>
        <v>0</v>
      </c>
      <c r="N8137">
        <f>'Previous Trades Import_OMS Quer'!N8137</f>
        <v>0</v>
      </c>
      <c r="O8137" t="str">
        <f>CLEAN('Previous Trades Import_OMS Quer'!O8137)</f>
        <v/>
      </c>
      <c r="Q8137" s="25">
        <f t="shared" si="254"/>
        <v>0</v>
      </c>
      <c r="R8137" s="25" t="e">
        <f>VLOOKUP(O8137,'Currency Balance'!$O$3:$Q$32,3,0)</f>
        <v>#N/A</v>
      </c>
      <c r="S8137" t="e">
        <f t="shared" si="255"/>
        <v>#N/A</v>
      </c>
    </row>
    <row r="8138" spans="1:19">
      <c r="A8138">
        <f>'Previous Trades Import_OMS Quer'!A8138</f>
        <v>0</v>
      </c>
      <c r="B8138">
        <f>'Previous Trades Import_OMS Quer'!B8138</f>
        <v>0</v>
      </c>
      <c r="C8138" s="22">
        <f>'Previous Trades Import_OMS Quer'!C8138</f>
        <v>0</v>
      </c>
      <c r="D8138">
        <f>'Previous Trades Import_OMS Quer'!D8138</f>
        <v>0</v>
      </c>
      <c r="E8138" s="22">
        <f>'Previous Trades Import_OMS Quer'!E8138</f>
        <v>0</v>
      </c>
      <c r="F8138">
        <f>'Previous Trades Import_OMS Quer'!F8138</f>
        <v>0</v>
      </c>
      <c r="G8138">
        <f>'Previous Trades Import_OMS Quer'!G8138</f>
        <v>0</v>
      </c>
      <c r="H8138">
        <f>'Previous Trades Import_OMS Quer'!H8138</f>
        <v>0</v>
      </c>
      <c r="I8138">
        <f>'Previous Trades Import_OMS Quer'!I8138</f>
        <v>0</v>
      </c>
      <c r="J8138">
        <f>'Previous Trades Import_OMS Quer'!J8138</f>
        <v>0</v>
      </c>
      <c r="K8138">
        <f>'Previous Trades Import_OMS Quer'!K8138</f>
        <v>0</v>
      </c>
      <c r="L8138">
        <f>'Previous Trades Import_OMS Quer'!L8138</f>
        <v>0</v>
      </c>
      <c r="M8138">
        <f>'Previous Trades Import_OMS Quer'!M8138</f>
        <v>0</v>
      </c>
      <c r="N8138">
        <f>'Previous Trades Import_OMS Quer'!N8138</f>
        <v>0</v>
      </c>
      <c r="O8138" t="str">
        <f>CLEAN('Previous Trades Import_OMS Quer'!O8138)</f>
        <v/>
      </c>
      <c r="Q8138" s="25">
        <f t="shared" si="254"/>
        <v>0</v>
      </c>
      <c r="R8138" s="25" t="e">
        <f>VLOOKUP(O8138,'Currency Balance'!$O$3:$Q$32,3,0)</f>
        <v>#N/A</v>
      </c>
      <c r="S8138" t="e">
        <f t="shared" si="255"/>
        <v>#N/A</v>
      </c>
    </row>
    <row r="8139" spans="1:19">
      <c r="A8139">
        <f>'Previous Trades Import_OMS Quer'!A8139</f>
        <v>0</v>
      </c>
      <c r="B8139">
        <f>'Previous Trades Import_OMS Quer'!B8139</f>
        <v>0</v>
      </c>
      <c r="C8139" s="22">
        <f>'Previous Trades Import_OMS Quer'!C8139</f>
        <v>0</v>
      </c>
      <c r="D8139">
        <f>'Previous Trades Import_OMS Quer'!D8139</f>
        <v>0</v>
      </c>
      <c r="E8139" s="22">
        <f>'Previous Trades Import_OMS Quer'!E8139</f>
        <v>0</v>
      </c>
      <c r="F8139">
        <f>'Previous Trades Import_OMS Quer'!F8139</f>
        <v>0</v>
      </c>
      <c r="G8139">
        <f>'Previous Trades Import_OMS Quer'!G8139</f>
        <v>0</v>
      </c>
      <c r="H8139">
        <f>'Previous Trades Import_OMS Quer'!H8139</f>
        <v>0</v>
      </c>
      <c r="I8139">
        <f>'Previous Trades Import_OMS Quer'!I8139</f>
        <v>0</v>
      </c>
      <c r="J8139">
        <f>'Previous Trades Import_OMS Quer'!J8139</f>
        <v>0</v>
      </c>
      <c r="K8139">
        <f>'Previous Trades Import_OMS Quer'!K8139</f>
        <v>0</v>
      </c>
      <c r="L8139">
        <f>'Previous Trades Import_OMS Quer'!L8139</f>
        <v>0</v>
      </c>
      <c r="M8139">
        <f>'Previous Trades Import_OMS Quer'!M8139</f>
        <v>0</v>
      </c>
      <c r="N8139">
        <f>'Previous Trades Import_OMS Quer'!N8139</f>
        <v>0</v>
      </c>
      <c r="O8139" t="str">
        <f>CLEAN('Previous Trades Import_OMS Quer'!O8139)</f>
        <v/>
      </c>
      <c r="Q8139" s="25">
        <f t="shared" si="254"/>
        <v>0</v>
      </c>
      <c r="R8139" s="25" t="e">
        <f>VLOOKUP(O8139,'Currency Balance'!$O$3:$Q$32,3,0)</f>
        <v>#N/A</v>
      </c>
      <c r="S8139" t="e">
        <f t="shared" si="255"/>
        <v>#N/A</v>
      </c>
    </row>
    <row r="8140" spans="1:19">
      <c r="A8140">
        <f>'Previous Trades Import_OMS Quer'!A8140</f>
        <v>0</v>
      </c>
      <c r="B8140">
        <f>'Previous Trades Import_OMS Quer'!B8140</f>
        <v>0</v>
      </c>
      <c r="C8140" s="22">
        <f>'Previous Trades Import_OMS Quer'!C8140</f>
        <v>0</v>
      </c>
      <c r="D8140">
        <f>'Previous Trades Import_OMS Quer'!D8140</f>
        <v>0</v>
      </c>
      <c r="E8140" s="22">
        <f>'Previous Trades Import_OMS Quer'!E8140</f>
        <v>0</v>
      </c>
      <c r="F8140">
        <f>'Previous Trades Import_OMS Quer'!F8140</f>
        <v>0</v>
      </c>
      <c r="G8140">
        <f>'Previous Trades Import_OMS Quer'!G8140</f>
        <v>0</v>
      </c>
      <c r="H8140">
        <f>'Previous Trades Import_OMS Quer'!H8140</f>
        <v>0</v>
      </c>
      <c r="I8140">
        <f>'Previous Trades Import_OMS Quer'!I8140</f>
        <v>0</v>
      </c>
      <c r="J8140">
        <f>'Previous Trades Import_OMS Quer'!J8140</f>
        <v>0</v>
      </c>
      <c r="K8140">
        <f>'Previous Trades Import_OMS Quer'!K8140</f>
        <v>0</v>
      </c>
      <c r="L8140">
        <f>'Previous Trades Import_OMS Quer'!L8140</f>
        <v>0</v>
      </c>
      <c r="M8140">
        <f>'Previous Trades Import_OMS Quer'!M8140</f>
        <v>0</v>
      </c>
      <c r="N8140">
        <f>'Previous Trades Import_OMS Quer'!N8140</f>
        <v>0</v>
      </c>
      <c r="O8140" t="str">
        <f>CLEAN('Previous Trades Import_OMS Quer'!O8140)</f>
        <v/>
      </c>
      <c r="Q8140" s="25">
        <f t="shared" si="254"/>
        <v>0</v>
      </c>
      <c r="R8140" s="25" t="e">
        <f>VLOOKUP(O8140,'Currency Balance'!$O$3:$Q$32,3,0)</f>
        <v>#N/A</v>
      </c>
      <c r="S8140" t="e">
        <f t="shared" si="255"/>
        <v>#N/A</v>
      </c>
    </row>
    <row r="8141" spans="1:19">
      <c r="A8141">
        <f>'Previous Trades Import_OMS Quer'!A8141</f>
        <v>0</v>
      </c>
      <c r="B8141">
        <f>'Previous Trades Import_OMS Quer'!B8141</f>
        <v>0</v>
      </c>
      <c r="C8141" s="22">
        <f>'Previous Trades Import_OMS Quer'!C8141</f>
        <v>0</v>
      </c>
      <c r="D8141">
        <f>'Previous Trades Import_OMS Quer'!D8141</f>
        <v>0</v>
      </c>
      <c r="E8141" s="22">
        <f>'Previous Trades Import_OMS Quer'!E8141</f>
        <v>0</v>
      </c>
      <c r="F8141">
        <f>'Previous Trades Import_OMS Quer'!F8141</f>
        <v>0</v>
      </c>
      <c r="G8141">
        <f>'Previous Trades Import_OMS Quer'!G8141</f>
        <v>0</v>
      </c>
      <c r="H8141">
        <f>'Previous Trades Import_OMS Quer'!H8141</f>
        <v>0</v>
      </c>
      <c r="I8141">
        <f>'Previous Trades Import_OMS Quer'!I8141</f>
        <v>0</v>
      </c>
      <c r="J8141">
        <f>'Previous Trades Import_OMS Quer'!J8141</f>
        <v>0</v>
      </c>
      <c r="K8141">
        <f>'Previous Trades Import_OMS Quer'!K8141</f>
        <v>0</v>
      </c>
      <c r="L8141">
        <f>'Previous Trades Import_OMS Quer'!L8141</f>
        <v>0</v>
      </c>
      <c r="M8141">
        <f>'Previous Trades Import_OMS Quer'!M8141</f>
        <v>0</v>
      </c>
      <c r="N8141">
        <f>'Previous Trades Import_OMS Quer'!N8141</f>
        <v>0</v>
      </c>
      <c r="O8141" t="str">
        <f>CLEAN('Previous Trades Import_OMS Quer'!O8141)</f>
        <v/>
      </c>
      <c r="Q8141" s="25">
        <f t="shared" si="254"/>
        <v>0</v>
      </c>
      <c r="R8141" s="25" t="e">
        <f>VLOOKUP(O8141,'Currency Balance'!$O$3:$Q$32,3,0)</f>
        <v>#N/A</v>
      </c>
      <c r="S8141" t="e">
        <f t="shared" si="255"/>
        <v>#N/A</v>
      </c>
    </row>
    <row r="8142" spans="1:19">
      <c r="A8142">
        <f>'Previous Trades Import_OMS Quer'!A8142</f>
        <v>0</v>
      </c>
      <c r="B8142">
        <f>'Previous Trades Import_OMS Quer'!B8142</f>
        <v>0</v>
      </c>
      <c r="C8142" s="22">
        <f>'Previous Trades Import_OMS Quer'!C8142</f>
        <v>0</v>
      </c>
      <c r="D8142">
        <f>'Previous Trades Import_OMS Quer'!D8142</f>
        <v>0</v>
      </c>
      <c r="E8142" s="22">
        <f>'Previous Trades Import_OMS Quer'!E8142</f>
        <v>0</v>
      </c>
      <c r="F8142">
        <f>'Previous Trades Import_OMS Quer'!F8142</f>
        <v>0</v>
      </c>
      <c r="G8142">
        <f>'Previous Trades Import_OMS Quer'!G8142</f>
        <v>0</v>
      </c>
      <c r="H8142">
        <f>'Previous Trades Import_OMS Quer'!H8142</f>
        <v>0</v>
      </c>
      <c r="I8142">
        <f>'Previous Trades Import_OMS Quer'!I8142</f>
        <v>0</v>
      </c>
      <c r="J8142">
        <f>'Previous Trades Import_OMS Quer'!J8142</f>
        <v>0</v>
      </c>
      <c r="K8142">
        <f>'Previous Trades Import_OMS Quer'!K8142</f>
        <v>0</v>
      </c>
      <c r="L8142">
        <f>'Previous Trades Import_OMS Quer'!L8142</f>
        <v>0</v>
      </c>
      <c r="M8142">
        <f>'Previous Trades Import_OMS Quer'!M8142</f>
        <v>0</v>
      </c>
      <c r="N8142">
        <f>'Previous Trades Import_OMS Quer'!N8142</f>
        <v>0</v>
      </c>
      <c r="O8142" t="str">
        <f>CLEAN('Previous Trades Import_OMS Quer'!O8142)</f>
        <v/>
      </c>
      <c r="Q8142" s="25">
        <f t="shared" si="254"/>
        <v>0</v>
      </c>
      <c r="R8142" s="25" t="e">
        <f>VLOOKUP(O8142,'Currency Balance'!$O$3:$Q$32,3,0)</f>
        <v>#N/A</v>
      </c>
      <c r="S8142" t="e">
        <f t="shared" si="255"/>
        <v>#N/A</v>
      </c>
    </row>
    <row r="8143" spans="1:19">
      <c r="A8143">
        <f>'Previous Trades Import_OMS Quer'!A8143</f>
        <v>0</v>
      </c>
      <c r="B8143">
        <f>'Previous Trades Import_OMS Quer'!B8143</f>
        <v>0</v>
      </c>
      <c r="C8143" s="22">
        <f>'Previous Trades Import_OMS Quer'!C8143</f>
        <v>0</v>
      </c>
      <c r="D8143">
        <f>'Previous Trades Import_OMS Quer'!D8143</f>
        <v>0</v>
      </c>
      <c r="E8143" s="22">
        <f>'Previous Trades Import_OMS Quer'!E8143</f>
        <v>0</v>
      </c>
      <c r="F8143">
        <f>'Previous Trades Import_OMS Quer'!F8143</f>
        <v>0</v>
      </c>
      <c r="G8143">
        <f>'Previous Trades Import_OMS Quer'!G8143</f>
        <v>0</v>
      </c>
      <c r="H8143">
        <f>'Previous Trades Import_OMS Quer'!H8143</f>
        <v>0</v>
      </c>
      <c r="I8143">
        <f>'Previous Trades Import_OMS Quer'!I8143</f>
        <v>0</v>
      </c>
      <c r="J8143">
        <f>'Previous Trades Import_OMS Quer'!J8143</f>
        <v>0</v>
      </c>
      <c r="K8143">
        <f>'Previous Trades Import_OMS Quer'!K8143</f>
        <v>0</v>
      </c>
      <c r="L8143">
        <f>'Previous Trades Import_OMS Quer'!L8143</f>
        <v>0</v>
      </c>
      <c r="M8143">
        <f>'Previous Trades Import_OMS Quer'!M8143</f>
        <v>0</v>
      </c>
      <c r="N8143">
        <f>'Previous Trades Import_OMS Quer'!N8143</f>
        <v>0</v>
      </c>
      <c r="O8143" t="str">
        <f>CLEAN('Previous Trades Import_OMS Quer'!O8143)</f>
        <v/>
      </c>
      <c r="Q8143" s="25">
        <f t="shared" si="254"/>
        <v>0</v>
      </c>
      <c r="R8143" s="25" t="e">
        <f>VLOOKUP(O8143,'Currency Balance'!$O$3:$Q$32,3,0)</f>
        <v>#N/A</v>
      </c>
      <c r="S8143" t="e">
        <f t="shared" si="255"/>
        <v>#N/A</v>
      </c>
    </row>
    <row r="8144" spans="1:19">
      <c r="A8144">
        <f>'Previous Trades Import_OMS Quer'!A8144</f>
        <v>0</v>
      </c>
      <c r="B8144">
        <f>'Previous Trades Import_OMS Quer'!B8144</f>
        <v>0</v>
      </c>
      <c r="C8144" s="22">
        <f>'Previous Trades Import_OMS Quer'!C8144</f>
        <v>0</v>
      </c>
      <c r="D8144">
        <f>'Previous Trades Import_OMS Quer'!D8144</f>
        <v>0</v>
      </c>
      <c r="E8144" s="22">
        <f>'Previous Trades Import_OMS Quer'!E8144</f>
        <v>0</v>
      </c>
      <c r="F8144">
        <f>'Previous Trades Import_OMS Quer'!F8144</f>
        <v>0</v>
      </c>
      <c r="G8144">
        <f>'Previous Trades Import_OMS Quer'!G8144</f>
        <v>0</v>
      </c>
      <c r="H8144">
        <f>'Previous Trades Import_OMS Quer'!H8144</f>
        <v>0</v>
      </c>
      <c r="I8144">
        <f>'Previous Trades Import_OMS Quer'!I8144</f>
        <v>0</v>
      </c>
      <c r="J8144">
        <f>'Previous Trades Import_OMS Quer'!J8144</f>
        <v>0</v>
      </c>
      <c r="K8144">
        <f>'Previous Trades Import_OMS Quer'!K8144</f>
        <v>0</v>
      </c>
      <c r="L8144">
        <f>'Previous Trades Import_OMS Quer'!L8144</f>
        <v>0</v>
      </c>
      <c r="M8144">
        <f>'Previous Trades Import_OMS Quer'!M8144</f>
        <v>0</v>
      </c>
      <c r="N8144">
        <f>'Previous Trades Import_OMS Quer'!N8144</f>
        <v>0</v>
      </c>
      <c r="O8144" t="str">
        <f>CLEAN('Previous Trades Import_OMS Quer'!O8144)</f>
        <v/>
      </c>
      <c r="Q8144" s="25">
        <f t="shared" si="254"/>
        <v>0</v>
      </c>
      <c r="R8144" s="25" t="e">
        <f>VLOOKUP(O8144,'Currency Balance'!$O$3:$Q$32,3,0)</f>
        <v>#N/A</v>
      </c>
      <c r="S8144" t="e">
        <f t="shared" si="255"/>
        <v>#N/A</v>
      </c>
    </row>
    <row r="8145" spans="1:19">
      <c r="A8145">
        <f>'Previous Trades Import_OMS Quer'!A8145</f>
        <v>0</v>
      </c>
      <c r="B8145">
        <f>'Previous Trades Import_OMS Quer'!B8145</f>
        <v>0</v>
      </c>
      <c r="C8145" s="22">
        <f>'Previous Trades Import_OMS Quer'!C8145</f>
        <v>0</v>
      </c>
      <c r="D8145">
        <f>'Previous Trades Import_OMS Quer'!D8145</f>
        <v>0</v>
      </c>
      <c r="E8145" s="22">
        <f>'Previous Trades Import_OMS Quer'!E8145</f>
        <v>0</v>
      </c>
      <c r="F8145">
        <f>'Previous Trades Import_OMS Quer'!F8145</f>
        <v>0</v>
      </c>
      <c r="G8145">
        <f>'Previous Trades Import_OMS Quer'!G8145</f>
        <v>0</v>
      </c>
      <c r="H8145">
        <f>'Previous Trades Import_OMS Quer'!H8145</f>
        <v>0</v>
      </c>
      <c r="I8145">
        <f>'Previous Trades Import_OMS Quer'!I8145</f>
        <v>0</v>
      </c>
      <c r="J8145">
        <f>'Previous Trades Import_OMS Quer'!J8145</f>
        <v>0</v>
      </c>
      <c r="K8145">
        <f>'Previous Trades Import_OMS Quer'!K8145</f>
        <v>0</v>
      </c>
      <c r="L8145">
        <f>'Previous Trades Import_OMS Quer'!L8145</f>
        <v>0</v>
      </c>
      <c r="M8145">
        <f>'Previous Trades Import_OMS Quer'!M8145</f>
        <v>0</v>
      </c>
      <c r="N8145">
        <f>'Previous Trades Import_OMS Quer'!N8145</f>
        <v>0</v>
      </c>
      <c r="O8145" t="str">
        <f>CLEAN('Previous Trades Import_OMS Quer'!O8145)</f>
        <v/>
      </c>
      <c r="Q8145" s="25">
        <f t="shared" si="254"/>
        <v>0</v>
      </c>
      <c r="R8145" s="25" t="e">
        <f>VLOOKUP(O8145,'Currency Balance'!$O$3:$Q$32,3,0)</f>
        <v>#N/A</v>
      </c>
      <c r="S8145" t="e">
        <f t="shared" si="255"/>
        <v>#N/A</v>
      </c>
    </row>
    <row r="8146" spans="1:19">
      <c r="A8146">
        <f>'Previous Trades Import_OMS Quer'!A8146</f>
        <v>0</v>
      </c>
      <c r="B8146">
        <f>'Previous Trades Import_OMS Quer'!B8146</f>
        <v>0</v>
      </c>
      <c r="C8146" s="22">
        <f>'Previous Trades Import_OMS Quer'!C8146</f>
        <v>0</v>
      </c>
      <c r="D8146">
        <f>'Previous Trades Import_OMS Quer'!D8146</f>
        <v>0</v>
      </c>
      <c r="E8146" s="22">
        <f>'Previous Trades Import_OMS Quer'!E8146</f>
        <v>0</v>
      </c>
      <c r="F8146">
        <f>'Previous Trades Import_OMS Quer'!F8146</f>
        <v>0</v>
      </c>
      <c r="G8146">
        <f>'Previous Trades Import_OMS Quer'!G8146</f>
        <v>0</v>
      </c>
      <c r="H8146">
        <f>'Previous Trades Import_OMS Quer'!H8146</f>
        <v>0</v>
      </c>
      <c r="I8146">
        <f>'Previous Trades Import_OMS Quer'!I8146</f>
        <v>0</v>
      </c>
      <c r="J8146">
        <f>'Previous Trades Import_OMS Quer'!J8146</f>
        <v>0</v>
      </c>
      <c r="K8146">
        <f>'Previous Trades Import_OMS Quer'!K8146</f>
        <v>0</v>
      </c>
      <c r="L8146">
        <f>'Previous Trades Import_OMS Quer'!L8146</f>
        <v>0</v>
      </c>
      <c r="M8146">
        <f>'Previous Trades Import_OMS Quer'!M8146</f>
        <v>0</v>
      </c>
      <c r="N8146">
        <f>'Previous Trades Import_OMS Quer'!N8146</f>
        <v>0</v>
      </c>
      <c r="O8146" t="str">
        <f>CLEAN('Previous Trades Import_OMS Quer'!O8146)</f>
        <v/>
      </c>
      <c r="Q8146" s="25">
        <f t="shared" si="254"/>
        <v>0</v>
      </c>
      <c r="R8146" s="25" t="e">
        <f>VLOOKUP(O8146,'Currency Balance'!$O$3:$Q$32,3,0)</f>
        <v>#N/A</v>
      </c>
      <c r="S8146" t="e">
        <f t="shared" si="255"/>
        <v>#N/A</v>
      </c>
    </row>
    <row r="8147" spans="1:19">
      <c r="A8147">
        <f>'Previous Trades Import_OMS Quer'!A8147</f>
        <v>0</v>
      </c>
      <c r="B8147">
        <f>'Previous Trades Import_OMS Quer'!B8147</f>
        <v>0</v>
      </c>
      <c r="C8147" s="22">
        <f>'Previous Trades Import_OMS Quer'!C8147</f>
        <v>0</v>
      </c>
      <c r="D8147">
        <f>'Previous Trades Import_OMS Quer'!D8147</f>
        <v>0</v>
      </c>
      <c r="E8147" s="22">
        <f>'Previous Trades Import_OMS Quer'!E8147</f>
        <v>0</v>
      </c>
      <c r="F8147">
        <f>'Previous Trades Import_OMS Quer'!F8147</f>
        <v>0</v>
      </c>
      <c r="G8147">
        <f>'Previous Trades Import_OMS Quer'!G8147</f>
        <v>0</v>
      </c>
      <c r="H8147">
        <f>'Previous Trades Import_OMS Quer'!H8147</f>
        <v>0</v>
      </c>
      <c r="I8147">
        <f>'Previous Trades Import_OMS Quer'!I8147</f>
        <v>0</v>
      </c>
      <c r="J8147">
        <f>'Previous Trades Import_OMS Quer'!J8147</f>
        <v>0</v>
      </c>
      <c r="K8147">
        <f>'Previous Trades Import_OMS Quer'!K8147</f>
        <v>0</v>
      </c>
      <c r="L8147">
        <f>'Previous Trades Import_OMS Quer'!L8147</f>
        <v>0</v>
      </c>
      <c r="M8147">
        <f>'Previous Trades Import_OMS Quer'!M8147</f>
        <v>0</v>
      </c>
      <c r="N8147">
        <f>'Previous Trades Import_OMS Quer'!N8147</f>
        <v>0</v>
      </c>
      <c r="O8147" t="str">
        <f>CLEAN('Previous Trades Import_OMS Quer'!O8147)</f>
        <v/>
      </c>
      <c r="Q8147" s="25">
        <f t="shared" si="254"/>
        <v>0</v>
      </c>
      <c r="R8147" s="25" t="e">
        <f>VLOOKUP(O8147,'Currency Balance'!$O$3:$Q$32,3,0)</f>
        <v>#N/A</v>
      </c>
      <c r="S8147" t="e">
        <f t="shared" si="255"/>
        <v>#N/A</v>
      </c>
    </row>
    <row r="8148" spans="1:19">
      <c r="A8148">
        <f>'Previous Trades Import_OMS Quer'!A8148</f>
        <v>0</v>
      </c>
      <c r="B8148">
        <f>'Previous Trades Import_OMS Quer'!B8148</f>
        <v>0</v>
      </c>
      <c r="C8148" s="22">
        <f>'Previous Trades Import_OMS Quer'!C8148</f>
        <v>0</v>
      </c>
      <c r="D8148">
        <f>'Previous Trades Import_OMS Quer'!D8148</f>
        <v>0</v>
      </c>
      <c r="E8148" s="22">
        <f>'Previous Trades Import_OMS Quer'!E8148</f>
        <v>0</v>
      </c>
      <c r="F8148">
        <f>'Previous Trades Import_OMS Quer'!F8148</f>
        <v>0</v>
      </c>
      <c r="G8148">
        <f>'Previous Trades Import_OMS Quer'!G8148</f>
        <v>0</v>
      </c>
      <c r="H8148">
        <f>'Previous Trades Import_OMS Quer'!H8148</f>
        <v>0</v>
      </c>
      <c r="I8148">
        <f>'Previous Trades Import_OMS Quer'!I8148</f>
        <v>0</v>
      </c>
      <c r="J8148">
        <f>'Previous Trades Import_OMS Quer'!J8148</f>
        <v>0</v>
      </c>
      <c r="K8148">
        <f>'Previous Trades Import_OMS Quer'!K8148</f>
        <v>0</v>
      </c>
      <c r="L8148">
        <f>'Previous Trades Import_OMS Quer'!L8148</f>
        <v>0</v>
      </c>
      <c r="M8148">
        <f>'Previous Trades Import_OMS Quer'!M8148</f>
        <v>0</v>
      </c>
      <c r="N8148">
        <f>'Previous Trades Import_OMS Quer'!N8148</f>
        <v>0</v>
      </c>
      <c r="O8148" t="str">
        <f>CLEAN('Previous Trades Import_OMS Quer'!O8148)</f>
        <v/>
      </c>
      <c r="Q8148" s="25">
        <f t="shared" si="254"/>
        <v>0</v>
      </c>
      <c r="R8148" s="25" t="e">
        <f>VLOOKUP(O8148,'Currency Balance'!$O$3:$Q$32,3,0)</f>
        <v>#N/A</v>
      </c>
      <c r="S8148" t="e">
        <f t="shared" si="255"/>
        <v>#N/A</v>
      </c>
    </row>
    <row r="8149" spans="1:19">
      <c r="A8149">
        <f>'Previous Trades Import_OMS Quer'!A8149</f>
        <v>0</v>
      </c>
      <c r="B8149">
        <f>'Previous Trades Import_OMS Quer'!B8149</f>
        <v>0</v>
      </c>
      <c r="C8149" s="22">
        <f>'Previous Trades Import_OMS Quer'!C8149</f>
        <v>0</v>
      </c>
      <c r="D8149">
        <f>'Previous Trades Import_OMS Quer'!D8149</f>
        <v>0</v>
      </c>
      <c r="E8149" s="22">
        <f>'Previous Trades Import_OMS Quer'!E8149</f>
        <v>0</v>
      </c>
      <c r="F8149">
        <f>'Previous Trades Import_OMS Quer'!F8149</f>
        <v>0</v>
      </c>
      <c r="G8149">
        <f>'Previous Trades Import_OMS Quer'!G8149</f>
        <v>0</v>
      </c>
      <c r="H8149">
        <f>'Previous Trades Import_OMS Quer'!H8149</f>
        <v>0</v>
      </c>
      <c r="I8149">
        <f>'Previous Trades Import_OMS Quer'!I8149</f>
        <v>0</v>
      </c>
      <c r="J8149">
        <f>'Previous Trades Import_OMS Quer'!J8149</f>
        <v>0</v>
      </c>
      <c r="K8149">
        <f>'Previous Trades Import_OMS Quer'!K8149</f>
        <v>0</v>
      </c>
      <c r="L8149">
        <f>'Previous Trades Import_OMS Quer'!L8149</f>
        <v>0</v>
      </c>
      <c r="M8149">
        <f>'Previous Trades Import_OMS Quer'!M8149</f>
        <v>0</v>
      </c>
      <c r="N8149">
        <f>'Previous Trades Import_OMS Quer'!N8149</f>
        <v>0</v>
      </c>
      <c r="O8149" t="str">
        <f>CLEAN('Previous Trades Import_OMS Quer'!O8149)</f>
        <v/>
      </c>
      <c r="Q8149" s="25">
        <f t="shared" si="254"/>
        <v>0</v>
      </c>
      <c r="R8149" s="25" t="e">
        <f>VLOOKUP(O8149,'Currency Balance'!$O$3:$Q$32,3,0)</f>
        <v>#N/A</v>
      </c>
      <c r="S8149" t="e">
        <f t="shared" si="255"/>
        <v>#N/A</v>
      </c>
    </row>
    <row r="8150" spans="1:19">
      <c r="A8150">
        <f>'Previous Trades Import_OMS Quer'!A8150</f>
        <v>0</v>
      </c>
      <c r="B8150">
        <f>'Previous Trades Import_OMS Quer'!B8150</f>
        <v>0</v>
      </c>
      <c r="C8150" s="22">
        <f>'Previous Trades Import_OMS Quer'!C8150</f>
        <v>0</v>
      </c>
      <c r="D8150">
        <f>'Previous Trades Import_OMS Quer'!D8150</f>
        <v>0</v>
      </c>
      <c r="E8150" s="22">
        <f>'Previous Trades Import_OMS Quer'!E8150</f>
        <v>0</v>
      </c>
      <c r="F8150">
        <f>'Previous Trades Import_OMS Quer'!F8150</f>
        <v>0</v>
      </c>
      <c r="G8150">
        <f>'Previous Trades Import_OMS Quer'!G8150</f>
        <v>0</v>
      </c>
      <c r="H8150">
        <f>'Previous Trades Import_OMS Quer'!H8150</f>
        <v>0</v>
      </c>
      <c r="I8150">
        <f>'Previous Trades Import_OMS Quer'!I8150</f>
        <v>0</v>
      </c>
      <c r="J8150">
        <f>'Previous Trades Import_OMS Quer'!J8150</f>
        <v>0</v>
      </c>
      <c r="K8150">
        <f>'Previous Trades Import_OMS Quer'!K8150</f>
        <v>0</v>
      </c>
      <c r="L8150">
        <f>'Previous Trades Import_OMS Quer'!L8150</f>
        <v>0</v>
      </c>
      <c r="M8150">
        <f>'Previous Trades Import_OMS Quer'!M8150</f>
        <v>0</v>
      </c>
      <c r="N8150">
        <f>'Previous Trades Import_OMS Quer'!N8150</f>
        <v>0</v>
      </c>
      <c r="O8150" t="str">
        <f>CLEAN('Previous Trades Import_OMS Quer'!O8150)</f>
        <v/>
      </c>
      <c r="Q8150" s="25">
        <f t="shared" si="254"/>
        <v>0</v>
      </c>
      <c r="R8150" s="25" t="e">
        <f>VLOOKUP(O8150,'Currency Balance'!$O$3:$Q$32,3,0)</f>
        <v>#N/A</v>
      </c>
      <c r="S8150" t="e">
        <f t="shared" si="255"/>
        <v>#N/A</v>
      </c>
    </row>
    <row r="8151" spans="1:19">
      <c r="A8151">
        <f>'Previous Trades Import_OMS Quer'!A8151</f>
        <v>0</v>
      </c>
      <c r="B8151">
        <f>'Previous Trades Import_OMS Quer'!B8151</f>
        <v>0</v>
      </c>
      <c r="C8151" s="22">
        <f>'Previous Trades Import_OMS Quer'!C8151</f>
        <v>0</v>
      </c>
      <c r="D8151">
        <f>'Previous Trades Import_OMS Quer'!D8151</f>
        <v>0</v>
      </c>
      <c r="E8151" s="22">
        <f>'Previous Trades Import_OMS Quer'!E8151</f>
        <v>0</v>
      </c>
      <c r="F8151">
        <f>'Previous Trades Import_OMS Quer'!F8151</f>
        <v>0</v>
      </c>
      <c r="G8151">
        <f>'Previous Trades Import_OMS Quer'!G8151</f>
        <v>0</v>
      </c>
      <c r="H8151">
        <f>'Previous Trades Import_OMS Quer'!H8151</f>
        <v>0</v>
      </c>
      <c r="I8151">
        <f>'Previous Trades Import_OMS Quer'!I8151</f>
        <v>0</v>
      </c>
      <c r="J8151">
        <f>'Previous Trades Import_OMS Quer'!J8151</f>
        <v>0</v>
      </c>
      <c r="K8151">
        <f>'Previous Trades Import_OMS Quer'!K8151</f>
        <v>0</v>
      </c>
      <c r="L8151">
        <f>'Previous Trades Import_OMS Quer'!L8151</f>
        <v>0</v>
      </c>
      <c r="M8151">
        <f>'Previous Trades Import_OMS Quer'!M8151</f>
        <v>0</v>
      </c>
      <c r="N8151">
        <f>'Previous Trades Import_OMS Quer'!N8151</f>
        <v>0</v>
      </c>
      <c r="O8151" t="str">
        <f>CLEAN('Previous Trades Import_OMS Quer'!O8151)</f>
        <v/>
      </c>
      <c r="Q8151" s="25">
        <f t="shared" si="254"/>
        <v>0</v>
      </c>
      <c r="R8151" s="25" t="e">
        <f>VLOOKUP(O8151,'Currency Balance'!$O$3:$Q$32,3,0)</f>
        <v>#N/A</v>
      </c>
      <c r="S8151" t="e">
        <f t="shared" si="255"/>
        <v>#N/A</v>
      </c>
    </row>
    <row r="8152" spans="1:19">
      <c r="A8152">
        <f>'Previous Trades Import_OMS Quer'!A8152</f>
        <v>0</v>
      </c>
      <c r="B8152">
        <f>'Previous Trades Import_OMS Quer'!B8152</f>
        <v>0</v>
      </c>
      <c r="C8152" s="22">
        <f>'Previous Trades Import_OMS Quer'!C8152</f>
        <v>0</v>
      </c>
      <c r="D8152">
        <f>'Previous Trades Import_OMS Quer'!D8152</f>
        <v>0</v>
      </c>
      <c r="E8152" s="22">
        <f>'Previous Trades Import_OMS Quer'!E8152</f>
        <v>0</v>
      </c>
      <c r="F8152">
        <f>'Previous Trades Import_OMS Quer'!F8152</f>
        <v>0</v>
      </c>
      <c r="G8152">
        <f>'Previous Trades Import_OMS Quer'!G8152</f>
        <v>0</v>
      </c>
      <c r="H8152">
        <f>'Previous Trades Import_OMS Quer'!H8152</f>
        <v>0</v>
      </c>
      <c r="I8152">
        <f>'Previous Trades Import_OMS Quer'!I8152</f>
        <v>0</v>
      </c>
      <c r="J8152">
        <f>'Previous Trades Import_OMS Quer'!J8152</f>
        <v>0</v>
      </c>
      <c r="K8152">
        <f>'Previous Trades Import_OMS Quer'!K8152</f>
        <v>0</v>
      </c>
      <c r="L8152">
        <f>'Previous Trades Import_OMS Quer'!L8152</f>
        <v>0</v>
      </c>
      <c r="M8152">
        <f>'Previous Trades Import_OMS Quer'!M8152</f>
        <v>0</v>
      </c>
      <c r="N8152">
        <f>'Previous Trades Import_OMS Quer'!N8152</f>
        <v>0</v>
      </c>
      <c r="O8152" t="str">
        <f>CLEAN('Previous Trades Import_OMS Quer'!O8152)</f>
        <v/>
      </c>
      <c r="Q8152" s="25">
        <f t="shared" si="254"/>
        <v>0</v>
      </c>
      <c r="R8152" s="25" t="e">
        <f>VLOOKUP(O8152,'Currency Balance'!$O$3:$Q$32,3,0)</f>
        <v>#N/A</v>
      </c>
      <c r="S8152" t="e">
        <f t="shared" si="255"/>
        <v>#N/A</v>
      </c>
    </row>
    <row r="8153" spans="1:19">
      <c r="A8153">
        <f>'Previous Trades Import_OMS Quer'!A8153</f>
        <v>0</v>
      </c>
      <c r="B8153">
        <f>'Previous Trades Import_OMS Quer'!B8153</f>
        <v>0</v>
      </c>
      <c r="C8153" s="22">
        <f>'Previous Trades Import_OMS Quer'!C8153</f>
        <v>0</v>
      </c>
      <c r="D8153">
        <f>'Previous Trades Import_OMS Quer'!D8153</f>
        <v>0</v>
      </c>
      <c r="E8153" s="22">
        <f>'Previous Trades Import_OMS Quer'!E8153</f>
        <v>0</v>
      </c>
      <c r="F8153">
        <f>'Previous Trades Import_OMS Quer'!F8153</f>
        <v>0</v>
      </c>
      <c r="G8153">
        <f>'Previous Trades Import_OMS Quer'!G8153</f>
        <v>0</v>
      </c>
      <c r="H8153">
        <f>'Previous Trades Import_OMS Quer'!H8153</f>
        <v>0</v>
      </c>
      <c r="I8153">
        <f>'Previous Trades Import_OMS Quer'!I8153</f>
        <v>0</v>
      </c>
      <c r="J8153">
        <f>'Previous Trades Import_OMS Quer'!J8153</f>
        <v>0</v>
      </c>
      <c r="K8153">
        <f>'Previous Trades Import_OMS Quer'!K8153</f>
        <v>0</v>
      </c>
      <c r="L8153">
        <f>'Previous Trades Import_OMS Quer'!L8153</f>
        <v>0</v>
      </c>
      <c r="M8153">
        <f>'Previous Trades Import_OMS Quer'!M8153</f>
        <v>0</v>
      </c>
      <c r="N8153">
        <f>'Previous Trades Import_OMS Quer'!N8153</f>
        <v>0</v>
      </c>
      <c r="O8153" t="str">
        <f>CLEAN('Previous Trades Import_OMS Quer'!O8153)</f>
        <v/>
      </c>
      <c r="Q8153" s="25">
        <f t="shared" si="254"/>
        <v>0</v>
      </c>
      <c r="R8153" s="25" t="e">
        <f>VLOOKUP(O8153,'Currency Balance'!$O$3:$Q$32,3,0)</f>
        <v>#N/A</v>
      </c>
      <c r="S8153" t="e">
        <f t="shared" si="255"/>
        <v>#N/A</v>
      </c>
    </row>
    <row r="8154" spans="1:19">
      <c r="A8154">
        <f>'Previous Trades Import_OMS Quer'!A8154</f>
        <v>0</v>
      </c>
      <c r="B8154">
        <f>'Previous Trades Import_OMS Quer'!B8154</f>
        <v>0</v>
      </c>
      <c r="C8154" s="22">
        <f>'Previous Trades Import_OMS Quer'!C8154</f>
        <v>0</v>
      </c>
      <c r="D8154">
        <f>'Previous Trades Import_OMS Quer'!D8154</f>
        <v>0</v>
      </c>
      <c r="E8154" s="22">
        <f>'Previous Trades Import_OMS Quer'!E8154</f>
        <v>0</v>
      </c>
      <c r="F8154">
        <f>'Previous Trades Import_OMS Quer'!F8154</f>
        <v>0</v>
      </c>
      <c r="G8154">
        <f>'Previous Trades Import_OMS Quer'!G8154</f>
        <v>0</v>
      </c>
      <c r="H8154">
        <f>'Previous Trades Import_OMS Quer'!H8154</f>
        <v>0</v>
      </c>
      <c r="I8154">
        <f>'Previous Trades Import_OMS Quer'!I8154</f>
        <v>0</v>
      </c>
      <c r="J8154">
        <f>'Previous Trades Import_OMS Quer'!J8154</f>
        <v>0</v>
      </c>
      <c r="K8154">
        <f>'Previous Trades Import_OMS Quer'!K8154</f>
        <v>0</v>
      </c>
      <c r="L8154">
        <f>'Previous Trades Import_OMS Quer'!L8154</f>
        <v>0</v>
      </c>
      <c r="M8154">
        <f>'Previous Trades Import_OMS Quer'!M8154</f>
        <v>0</v>
      </c>
      <c r="N8154">
        <f>'Previous Trades Import_OMS Quer'!N8154</f>
        <v>0</v>
      </c>
      <c r="O8154" t="str">
        <f>CLEAN('Previous Trades Import_OMS Quer'!O8154)</f>
        <v/>
      </c>
      <c r="Q8154" s="25">
        <f t="shared" si="254"/>
        <v>0</v>
      </c>
      <c r="R8154" s="25" t="e">
        <f>VLOOKUP(O8154,'Currency Balance'!$O$3:$Q$32,3,0)</f>
        <v>#N/A</v>
      </c>
      <c r="S8154" t="e">
        <f t="shared" si="255"/>
        <v>#N/A</v>
      </c>
    </row>
    <row r="8155" spans="1:19">
      <c r="A8155">
        <f>'Previous Trades Import_OMS Quer'!A8155</f>
        <v>0</v>
      </c>
      <c r="B8155">
        <f>'Previous Trades Import_OMS Quer'!B8155</f>
        <v>0</v>
      </c>
      <c r="C8155" s="22">
        <f>'Previous Trades Import_OMS Quer'!C8155</f>
        <v>0</v>
      </c>
      <c r="D8155">
        <f>'Previous Trades Import_OMS Quer'!D8155</f>
        <v>0</v>
      </c>
      <c r="E8155" s="22">
        <f>'Previous Trades Import_OMS Quer'!E8155</f>
        <v>0</v>
      </c>
      <c r="F8155">
        <f>'Previous Trades Import_OMS Quer'!F8155</f>
        <v>0</v>
      </c>
      <c r="G8155">
        <f>'Previous Trades Import_OMS Quer'!G8155</f>
        <v>0</v>
      </c>
      <c r="H8155">
        <f>'Previous Trades Import_OMS Quer'!H8155</f>
        <v>0</v>
      </c>
      <c r="I8155">
        <f>'Previous Trades Import_OMS Quer'!I8155</f>
        <v>0</v>
      </c>
      <c r="J8155">
        <f>'Previous Trades Import_OMS Quer'!J8155</f>
        <v>0</v>
      </c>
      <c r="K8155">
        <f>'Previous Trades Import_OMS Quer'!K8155</f>
        <v>0</v>
      </c>
      <c r="L8155">
        <f>'Previous Trades Import_OMS Quer'!L8155</f>
        <v>0</v>
      </c>
      <c r="M8155">
        <f>'Previous Trades Import_OMS Quer'!M8155</f>
        <v>0</v>
      </c>
      <c r="N8155">
        <f>'Previous Trades Import_OMS Quer'!N8155</f>
        <v>0</v>
      </c>
      <c r="O8155" t="str">
        <f>CLEAN('Previous Trades Import_OMS Quer'!O8155)</f>
        <v/>
      </c>
      <c r="Q8155" s="25">
        <f t="shared" si="254"/>
        <v>0</v>
      </c>
      <c r="R8155" s="25" t="e">
        <f>VLOOKUP(O8155,'Currency Balance'!$O$3:$Q$32,3,0)</f>
        <v>#N/A</v>
      </c>
      <c r="S8155" t="e">
        <f t="shared" si="255"/>
        <v>#N/A</v>
      </c>
    </row>
    <row r="8156" spans="1:19">
      <c r="A8156">
        <f>'Previous Trades Import_OMS Quer'!A8156</f>
        <v>0</v>
      </c>
      <c r="B8156">
        <f>'Previous Trades Import_OMS Quer'!B8156</f>
        <v>0</v>
      </c>
      <c r="C8156" s="22">
        <f>'Previous Trades Import_OMS Quer'!C8156</f>
        <v>0</v>
      </c>
      <c r="D8156">
        <f>'Previous Trades Import_OMS Quer'!D8156</f>
        <v>0</v>
      </c>
      <c r="E8156" s="22">
        <f>'Previous Trades Import_OMS Quer'!E8156</f>
        <v>0</v>
      </c>
      <c r="F8156">
        <f>'Previous Trades Import_OMS Quer'!F8156</f>
        <v>0</v>
      </c>
      <c r="G8156">
        <f>'Previous Trades Import_OMS Quer'!G8156</f>
        <v>0</v>
      </c>
      <c r="H8156">
        <f>'Previous Trades Import_OMS Quer'!H8156</f>
        <v>0</v>
      </c>
      <c r="I8156">
        <f>'Previous Trades Import_OMS Quer'!I8156</f>
        <v>0</v>
      </c>
      <c r="J8156">
        <f>'Previous Trades Import_OMS Quer'!J8156</f>
        <v>0</v>
      </c>
      <c r="K8156">
        <f>'Previous Trades Import_OMS Quer'!K8156</f>
        <v>0</v>
      </c>
      <c r="L8156">
        <f>'Previous Trades Import_OMS Quer'!L8156</f>
        <v>0</v>
      </c>
      <c r="M8156">
        <f>'Previous Trades Import_OMS Quer'!M8156</f>
        <v>0</v>
      </c>
      <c r="N8156">
        <f>'Previous Trades Import_OMS Quer'!N8156</f>
        <v>0</v>
      </c>
      <c r="O8156" t="str">
        <f>CLEAN('Previous Trades Import_OMS Quer'!O8156)</f>
        <v/>
      </c>
      <c r="Q8156" s="25">
        <f t="shared" si="254"/>
        <v>0</v>
      </c>
      <c r="R8156" s="25" t="e">
        <f>VLOOKUP(O8156,'Currency Balance'!$O$3:$Q$32,3,0)</f>
        <v>#N/A</v>
      </c>
      <c r="S8156" t="e">
        <f t="shared" si="255"/>
        <v>#N/A</v>
      </c>
    </row>
    <row r="8157" spans="1:19">
      <c r="A8157">
        <f>'Previous Trades Import_OMS Quer'!A8157</f>
        <v>0</v>
      </c>
      <c r="B8157">
        <f>'Previous Trades Import_OMS Quer'!B8157</f>
        <v>0</v>
      </c>
      <c r="C8157" s="22">
        <f>'Previous Trades Import_OMS Quer'!C8157</f>
        <v>0</v>
      </c>
      <c r="D8157">
        <f>'Previous Trades Import_OMS Quer'!D8157</f>
        <v>0</v>
      </c>
      <c r="E8157" s="22">
        <f>'Previous Trades Import_OMS Quer'!E8157</f>
        <v>0</v>
      </c>
      <c r="F8157">
        <f>'Previous Trades Import_OMS Quer'!F8157</f>
        <v>0</v>
      </c>
      <c r="G8157">
        <f>'Previous Trades Import_OMS Quer'!G8157</f>
        <v>0</v>
      </c>
      <c r="H8157">
        <f>'Previous Trades Import_OMS Quer'!H8157</f>
        <v>0</v>
      </c>
      <c r="I8157">
        <f>'Previous Trades Import_OMS Quer'!I8157</f>
        <v>0</v>
      </c>
      <c r="J8157">
        <f>'Previous Trades Import_OMS Quer'!J8157</f>
        <v>0</v>
      </c>
      <c r="K8157">
        <f>'Previous Trades Import_OMS Quer'!K8157</f>
        <v>0</v>
      </c>
      <c r="L8157">
        <f>'Previous Trades Import_OMS Quer'!L8157</f>
        <v>0</v>
      </c>
      <c r="M8157">
        <f>'Previous Trades Import_OMS Quer'!M8157</f>
        <v>0</v>
      </c>
      <c r="N8157">
        <f>'Previous Trades Import_OMS Quer'!N8157</f>
        <v>0</v>
      </c>
      <c r="O8157" t="str">
        <f>CLEAN('Previous Trades Import_OMS Quer'!O8157)</f>
        <v/>
      </c>
      <c r="Q8157" s="25">
        <f t="shared" si="254"/>
        <v>0</v>
      </c>
      <c r="R8157" s="25" t="e">
        <f>VLOOKUP(O8157,'Currency Balance'!$O$3:$Q$32,3,0)</f>
        <v>#N/A</v>
      </c>
      <c r="S8157" t="e">
        <f t="shared" si="255"/>
        <v>#N/A</v>
      </c>
    </row>
    <row r="8158" spans="1:19">
      <c r="A8158">
        <f>'Previous Trades Import_OMS Quer'!A8158</f>
        <v>0</v>
      </c>
      <c r="B8158">
        <f>'Previous Trades Import_OMS Quer'!B8158</f>
        <v>0</v>
      </c>
      <c r="C8158" s="22">
        <f>'Previous Trades Import_OMS Quer'!C8158</f>
        <v>0</v>
      </c>
      <c r="D8158">
        <f>'Previous Trades Import_OMS Quer'!D8158</f>
        <v>0</v>
      </c>
      <c r="E8158" s="22">
        <f>'Previous Trades Import_OMS Quer'!E8158</f>
        <v>0</v>
      </c>
      <c r="F8158">
        <f>'Previous Trades Import_OMS Quer'!F8158</f>
        <v>0</v>
      </c>
      <c r="G8158">
        <f>'Previous Trades Import_OMS Quer'!G8158</f>
        <v>0</v>
      </c>
      <c r="H8158">
        <f>'Previous Trades Import_OMS Quer'!H8158</f>
        <v>0</v>
      </c>
      <c r="I8158">
        <f>'Previous Trades Import_OMS Quer'!I8158</f>
        <v>0</v>
      </c>
      <c r="J8158">
        <f>'Previous Trades Import_OMS Quer'!J8158</f>
        <v>0</v>
      </c>
      <c r="K8158">
        <f>'Previous Trades Import_OMS Quer'!K8158</f>
        <v>0</v>
      </c>
      <c r="L8158">
        <f>'Previous Trades Import_OMS Quer'!L8158</f>
        <v>0</v>
      </c>
      <c r="M8158">
        <f>'Previous Trades Import_OMS Quer'!M8158</f>
        <v>0</v>
      </c>
      <c r="N8158">
        <f>'Previous Trades Import_OMS Quer'!N8158</f>
        <v>0</v>
      </c>
      <c r="O8158" t="str">
        <f>CLEAN('Previous Trades Import_OMS Quer'!O8158)</f>
        <v/>
      </c>
      <c r="Q8158" s="25">
        <f t="shared" si="254"/>
        <v>0</v>
      </c>
      <c r="R8158" s="25" t="e">
        <f>VLOOKUP(O8158,'Currency Balance'!$O$3:$Q$32,3,0)</f>
        <v>#N/A</v>
      </c>
      <c r="S8158" t="e">
        <f t="shared" si="255"/>
        <v>#N/A</v>
      </c>
    </row>
    <row r="8159" spans="1:19">
      <c r="A8159">
        <f>'Previous Trades Import_OMS Quer'!A8159</f>
        <v>0</v>
      </c>
      <c r="B8159">
        <f>'Previous Trades Import_OMS Quer'!B8159</f>
        <v>0</v>
      </c>
      <c r="C8159" s="22">
        <f>'Previous Trades Import_OMS Quer'!C8159</f>
        <v>0</v>
      </c>
      <c r="D8159">
        <f>'Previous Trades Import_OMS Quer'!D8159</f>
        <v>0</v>
      </c>
      <c r="E8159" s="22">
        <f>'Previous Trades Import_OMS Quer'!E8159</f>
        <v>0</v>
      </c>
      <c r="F8159">
        <f>'Previous Trades Import_OMS Quer'!F8159</f>
        <v>0</v>
      </c>
      <c r="G8159">
        <f>'Previous Trades Import_OMS Quer'!G8159</f>
        <v>0</v>
      </c>
      <c r="H8159">
        <f>'Previous Trades Import_OMS Quer'!H8159</f>
        <v>0</v>
      </c>
      <c r="I8159">
        <f>'Previous Trades Import_OMS Quer'!I8159</f>
        <v>0</v>
      </c>
      <c r="J8159">
        <f>'Previous Trades Import_OMS Quer'!J8159</f>
        <v>0</v>
      </c>
      <c r="K8159">
        <f>'Previous Trades Import_OMS Quer'!K8159</f>
        <v>0</v>
      </c>
      <c r="L8159">
        <f>'Previous Trades Import_OMS Quer'!L8159</f>
        <v>0</v>
      </c>
      <c r="M8159">
        <f>'Previous Trades Import_OMS Quer'!M8159</f>
        <v>0</v>
      </c>
      <c r="N8159">
        <f>'Previous Trades Import_OMS Quer'!N8159</f>
        <v>0</v>
      </c>
      <c r="O8159" t="str">
        <f>CLEAN('Previous Trades Import_OMS Quer'!O8159)</f>
        <v/>
      </c>
      <c r="Q8159" s="25">
        <f t="shared" si="254"/>
        <v>0</v>
      </c>
      <c r="R8159" s="25" t="e">
        <f>VLOOKUP(O8159,'Currency Balance'!$O$3:$Q$32,3,0)</f>
        <v>#N/A</v>
      </c>
      <c r="S8159" t="e">
        <f t="shared" si="255"/>
        <v>#N/A</v>
      </c>
    </row>
    <row r="8160" spans="1:19">
      <c r="A8160">
        <f>'Previous Trades Import_OMS Quer'!A8160</f>
        <v>0</v>
      </c>
      <c r="B8160">
        <f>'Previous Trades Import_OMS Quer'!B8160</f>
        <v>0</v>
      </c>
      <c r="C8160" s="22">
        <f>'Previous Trades Import_OMS Quer'!C8160</f>
        <v>0</v>
      </c>
      <c r="D8160">
        <f>'Previous Trades Import_OMS Quer'!D8160</f>
        <v>0</v>
      </c>
      <c r="E8160" s="22">
        <f>'Previous Trades Import_OMS Quer'!E8160</f>
        <v>0</v>
      </c>
      <c r="F8160">
        <f>'Previous Trades Import_OMS Quer'!F8160</f>
        <v>0</v>
      </c>
      <c r="G8160">
        <f>'Previous Trades Import_OMS Quer'!G8160</f>
        <v>0</v>
      </c>
      <c r="H8160">
        <f>'Previous Trades Import_OMS Quer'!H8160</f>
        <v>0</v>
      </c>
      <c r="I8160">
        <f>'Previous Trades Import_OMS Quer'!I8160</f>
        <v>0</v>
      </c>
      <c r="J8160">
        <f>'Previous Trades Import_OMS Quer'!J8160</f>
        <v>0</v>
      </c>
      <c r="K8160">
        <f>'Previous Trades Import_OMS Quer'!K8160</f>
        <v>0</v>
      </c>
      <c r="L8160">
        <f>'Previous Trades Import_OMS Quer'!L8160</f>
        <v>0</v>
      </c>
      <c r="M8160">
        <f>'Previous Trades Import_OMS Quer'!M8160</f>
        <v>0</v>
      </c>
      <c r="N8160">
        <f>'Previous Trades Import_OMS Quer'!N8160</f>
        <v>0</v>
      </c>
      <c r="O8160" t="str">
        <f>CLEAN('Previous Trades Import_OMS Quer'!O8160)</f>
        <v/>
      </c>
      <c r="Q8160" s="25">
        <f t="shared" si="254"/>
        <v>0</v>
      </c>
      <c r="R8160" s="25" t="e">
        <f>VLOOKUP(O8160,'Currency Balance'!$O$3:$Q$32,3,0)</f>
        <v>#N/A</v>
      </c>
      <c r="S8160" t="e">
        <f t="shared" si="255"/>
        <v>#N/A</v>
      </c>
    </row>
    <row r="8161" spans="1:19">
      <c r="A8161">
        <f>'Previous Trades Import_OMS Quer'!A8161</f>
        <v>0</v>
      </c>
      <c r="B8161">
        <f>'Previous Trades Import_OMS Quer'!B8161</f>
        <v>0</v>
      </c>
      <c r="C8161" s="22">
        <f>'Previous Trades Import_OMS Quer'!C8161</f>
        <v>0</v>
      </c>
      <c r="D8161">
        <f>'Previous Trades Import_OMS Quer'!D8161</f>
        <v>0</v>
      </c>
      <c r="E8161" s="22">
        <f>'Previous Trades Import_OMS Quer'!E8161</f>
        <v>0</v>
      </c>
      <c r="F8161">
        <f>'Previous Trades Import_OMS Quer'!F8161</f>
        <v>0</v>
      </c>
      <c r="G8161">
        <f>'Previous Trades Import_OMS Quer'!G8161</f>
        <v>0</v>
      </c>
      <c r="H8161">
        <f>'Previous Trades Import_OMS Quer'!H8161</f>
        <v>0</v>
      </c>
      <c r="I8161">
        <f>'Previous Trades Import_OMS Quer'!I8161</f>
        <v>0</v>
      </c>
      <c r="J8161">
        <f>'Previous Trades Import_OMS Quer'!J8161</f>
        <v>0</v>
      </c>
      <c r="K8161">
        <f>'Previous Trades Import_OMS Quer'!K8161</f>
        <v>0</v>
      </c>
      <c r="L8161">
        <f>'Previous Trades Import_OMS Quer'!L8161</f>
        <v>0</v>
      </c>
      <c r="M8161">
        <f>'Previous Trades Import_OMS Quer'!M8161</f>
        <v>0</v>
      </c>
      <c r="N8161">
        <f>'Previous Trades Import_OMS Quer'!N8161</f>
        <v>0</v>
      </c>
      <c r="O8161" t="str">
        <f>CLEAN('Previous Trades Import_OMS Quer'!O8161)</f>
        <v/>
      </c>
      <c r="Q8161" s="25">
        <f t="shared" si="254"/>
        <v>0</v>
      </c>
      <c r="R8161" s="25" t="e">
        <f>VLOOKUP(O8161,'Currency Balance'!$O$3:$Q$32,3,0)</f>
        <v>#N/A</v>
      </c>
      <c r="S8161" t="e">
        <f t="shared" si="255"/>
        <v>#N/A</v>
      </c>
    </row>
    <row r="8162" spans="1:19">
      <c r="A8162">
        <f>'Previous Trades Import_OMS Quer'!A8162</f>
        <v>0</v>
      </c>
      <c r="B8162">
        <f>'Previous Trades Import_OMS Quer'!B8162</f>
        <v>0</v>
      </c>
      <c r="C8162" s="22">
        <f>'Previous Trades Import_OMS Quer'!C8162</f>
        <v>0</v>
      </c>
      <c r="D8162">
        <f>'Previous Trades Import_OMS Quer'!D8162</f>
        <v>0</v>
      </c>
      <c r="E8162" s="22">
        <f>'Previous Trades Import_OMS Quer'!E8162</f>
        <v>0</v>
      </c>
      <c r="F8162">
        <f>'Previous Trades Import_OMS Quer'!F8162</f>
        <v>0</v>
      </c>
      <c r="G8162">
        <f>'Previous Trades Import_OMS Quer'!G8162</f>
        <v>0</v>
      </c>
      <c r="H8162">
        <f>'Previous Trades Import_OMS Quer'!H8162</f>
        <v>0</v>
      </c>
      <c r="I8162">
        <f>'Previous Trades Import_OMS Quer'!I8162</f>
        <v>0</v>
      </c>
      <c r="J8162">
        <f>'Previous Trades Import_OMS Quer'!J8162</f>
        <v>0</v>
      </c>
      <c r="K8162">
        <f>'Previous Trades Import_OMS Quer'!K8162</f>
        <v>0</v>
      </c>
      <c r="L8162">
        <f>'Previous Trades Import_OMS Quer'!L8162</f>
        <v>0</v>
      </c>
      <c r="M8162">
        <f>'Previous Trades Import_OMS Quer'!M8162</f>
        <v>0</v>
      </c>
      <c r="N8162">
        <f>'Previous Trades Import_OMS Quer'!N8162</f>
        <v>0</v>
      </c>
      <c r="O8162" t="str">
        <f>CLEAN('Previous Trades Import_OMS Quer'!O8162)</f>
        <v/>
      </c>
      <c r="Q8162" s="25">
        <f t="shared" si="254"/>
        <v>0</v>
      </c>
      <c r="R8162" s="25" t="e">
        <f>VLOOKUP(O8162,'Currency Balance'!$O$3:$Q$32,3,0)</f>
        <v>#N/A</v>
      </c>
      <c r="S8162" t="e">
        <f t="shared" si="255"/>
        <v>#N/A</v>
      </c>
    </row>
    <row r="8163" spans="1:19">
      <c r="A8163">
        <f>'Previous Trades Import_OMS Quer'!A8163</f>
        <v>0</v>
      </c>
      <c r="B8163">
        <f>'Previous Trades Import_OMS Quer'!B8163</f>
        <v>0</v>
      </c>
      <c r="C8163" s="22">
        <f>'Previous Trades Import_OMS Quer'!C8163</f>
        <v>0</v>
      </c>
      <c r="D8163">
        <f>'Previous Trades Import_OMS Quer'!D8163</f>
        <v>0</v>
      </c>
      <c r="E8163" s="22">
        <f>'Previous Trades Import_OMS Quer'!E8163</f>
        <v>0</v>
      </c>
      <c r="F8163">
        <f>'Previous Trades Import_OMS Quer'!F8163</f>
        <v>0</v>
      </c>
      <c r="G8163">
        <f>'Previous Trades Import_OMS Quer'!G8163</f>
        <v>0</v>
      </c>
      <c r="H8163">
        <f>'Previous Trades Import_OMS Quer'!H8163</f>
        <v>0</v>
      </c>
      <c r="I8163">
        <f>'Previous Trades Import_OMS Quer'!I8163</f>
        <v>0</v>
      </c>
      <c r="J8163">
        <f>'Previous Trades Import_OMS Quer'!J8163</f>
        <v>0</v>
      </c>
      <c r="K8163">
        <f>'Previous Trades Import_OMS Quer'!K8163</f>
        <v>0</v>
      </c>
      <c r="L8163">
        <f>'Previous Trades Import_OMS Quer'!L8163</f>
        <v>0</v>
      </c>
      <c r="M8163">
        <f>'Previous Trades Import_OMS Quer'!M8163</f>
        <v>0</v>
      </c>
      <c r="N8163">
        <f>'Previous Trades Import_OMS Quer'!N8163</f>
        <v>0</v>
      </c>
      <c r="O8163" t="str">
        <f>CLEAN('Previous Trades Import_OMS Quer'!O8163)</f>
        <v/>
      </c>
      <c r="Q8163" s="25">
        <f t="shared" si="254"/>
        <v>0</v>
      </c>
      <c r="R8163" s="25" t="e">
        <f>VLOOKUP(O8163,'Currency Balance'!$O$3:$Q$32,3,0)</f>
        <v>#N/A</v>
      </c>
      <c r="S8163" t="e">
        <f t="shared" si="255"/>
        <v>#N/A</v>
      </c>
    </row>
    <row r="8164" spans="1:19">
      <c r="A8164">
        <f>'Previous Trades Import_OMS Quer'!A8164</f>
        <v>0</v>
      </c>
      <c r="B8164">
        <f>'Previous Trades Import_OMS Quer'!B8164</f>
        <v>0</v>
      </c>
      <c r="C8164" s="22">
        <f>'Previous Trades Import_OMS Quer'!C8164</f>
        <v>0</v>
      </c>
      <c r="D8164">
        <f>'Previous Trades Import_OMS Quer'!D8164</f>
        <v>0</v>
      </c>
      <c r="E8164" s="22">
        <f>'Previous Trades Import_OMS Quer'!E8164</f>
        <v>0</v>
      </c>
      <c r="F8164">
        <f>'Previous Trades Import_OMS Quer'!F8164</f>
        <v>0</v>
      </c>
      <c r="G8164">
        <f>'Previous Trades Import_OMS Quer'!G8164</f>
        <v>0</v>
      </c>
      <c r="H8164">
        <f>'Previous Trades Import_OMS Quer'!H8164</f>
        <v>0</v>
      </c>
      <c r="I8164">
        <f>'Previous Trades Import_OMS Quer'!I8164</f>
        <v>0</v>
      </c>
      <c r="J8164">
        <f>'Previous Trades Import_OMS Quer'!J8164</f>
        <v>0</v>
      </c>
      <c r="K8164">
        <f>'Previous Trades Import_OMS Quer'!K8164</f>
        <v>0</v>
      </c>
      <c r="L8164">
        <f>'Previous Trades Import_OMS Quer'!L8164</f>
        <v>0</v>
      </c>
      <c r="M8164">
        <f>'Previous Trades Import_OMS Quer'!M8164</f>
        <v>0</v>
      </c>
      <c r="N8164">
        <f>'Previous Trades Import_OMS Quer'!N8164</f>
        <v>0</v>
      </c>
      <c r="O8164" t="str">
        <f>CLEAN('Previous Trades Import_OMS Quer'!O8164)</f>
        <v/>
      </c>
      <c r="Q8164" s="25">
        <f t="shared" si="254"/>
        <v>0</v>
      </c>
      <c r="R8164" s="25" t="e">
        <f>VLOOKUP(O8164,'Currency Balance'!$O$3:$Q$32,3,0)</f>
        <v>#N/A</v>
      </c>
      <c r="S8164" t="e">
        <f t="shared" si="255"/>
        <v>#N/A</v>
      </c>
    </row>
    <row r="8165" spans="1:19">
      <c r="A8165">
        <f>'Previous Trades Import_OMS Quer'!A8165</f>
        <v>0</v>
      </c>
      <c r="B8165">
        <f>'Previous Trades Import_OMS Quer'!B8165</f>
        <v>0</v>
      </c>
      <c r="C8165" s="22">
        <f>'Previous Trades Import_OMS Quer'!C8165</f>
        <v>0</v>
      </c>
      <c r="D8165">
        <f>'Previous Trades Import_OMS Quer'!D8165</f>
        <v>0</v>
      </c>
      <c r="E8165" s="22">
        <f>'Previous Trades Import_OMS Quer'!E8165</f>
        <v>0</v>
      </c>
      <c r="F8165">
        <f>'Previous Trades Import_OMS Quer'!F8165</f>
        <v>0</v>
      </c>
      <c r="G8165">
        <f>'Previous Trades Import_OMS Quer'!G8165</f>
        <v>0</v>
      </c>
      <c r="H8165">
        <f>'Previous Trades Import_OMS Quer'!H8165</f>
        <v>0</v>
      </c>
      <c r="I8165">
        <f>'Previous Trades Import_OMS Quer'!I8165</f>
        <v>0</v>
      </c>
      <c r="J8165">
        <f>'Previous Trades Import_OMS Quer'!J8165</f>
        <v>0</v>
      </c>
      <c r="K8165">
        <f>'Previous Trades Import_OMS Quer'!K8165</f>
        <v>0</v>
      </c>
      <c r="L8165">
        <f>'Previous Trades Import_OMS Quer'!L8165</f>
        <v>0</v>
      </c>
      <c r="M8165">
        <f>'Previous Trades Import_OMS Quer'!M8165</f>
        <v>0</v>
      </c>
      <c r="N8165">
        <f>'Previous Trades Import_OMS Quer'!N8165</f>
        <v>0</v>
      </c>
      <c r="O8165" t="str">
        <f>CLEAN('Previous Trades Import_OMS Quer'!O8165)</f>
        <v/>
      </c>
      <c r="Q8165" s="25">
        <f t="shared" si="254"/>
        <v>0</v>
      </c>
      <c r="R8165" s="25" t="e">
        <f>VLOOKUP(O8165,'Currency Balance'!$O$3:$Q$32,3,0)</f>
        <v>#N/A</v>
      </c>
      <c r="S8165" t="e">
        <f t="shared" si="255"/>
        <v>#N/A</v>
      </c>
    </row>
    <row r="8166" spans="1:19">
      <c r="A8166">
        <f>'Previous Trades Import_OMS Quer'!A8166</f>
        <v>0</v>
      </c>
      <c r="B8166">
        <f>'Previous Trades Import_OMS Quer'!B8166</f>
        <v>0</v>
      </c>
      <c r="C8166" s="22">
        <f>'Previous Trades Import_OMS Quer'!C8166</f>
        <v>0</v>
      </c>
      <c r="D8166">
        <f>'Previous Trades Import_OMS Quer'!D8166</f>
        <v>0</v>
      </c>
      <c r="E8166" s="22">
        <f>'Previous Trades Import_OMS Quer'!E8166</f>
        <v>0</v>
      </c>
      <c r="F8166">
        <f>'Previous Trades Import_OMS Quer'!F8166</f>
        <v>0</v>
      </c>
      <c r="G8166">
        <f>'Previous Trades Import_OMS Quer'!G8166</f>
        <v>0</v>
      </c>
      <c r="H8166">
        <f>'Previous Trades Import_OMS Quer'!H8166</f>
        <v>0</v>
      </c>
      <c r="I8166">
        <f>'Previous Trades Import_OMS Quer'!I8166</f>
        <v>0</v>
      </c>
      <c r="J8166">
        <f>'Previous Trades Import_OMS Quer'!J8166</f>
        <v>0</v>
      </c>
      <c r="K8166">
        <f>'Previous Trades Import_OMS Quer'!K8166</f>
        <v>0</v>
      </c>
      <c r="L8166">
        <f>'Previous Trades Import_OMS Quer'!L8166</f>
        <v>0</v>
      </c>
      <c r="M8166">
        <f>'Previous Trades Import_OMS Quer'!M8166</f>
        <v>0</v>
      </c>
      <c r="N8166">
        <f>'Previous Trades Import_OMS Quer'!N8166</f>
        <v>0</v>
      </c>
      <c r="O8166" t="str">
        <f>CLEAN('Previous Trades Import_OMS Quer'!O8166)</f>
        <v/>
      </c>
      <c r="Q8166" s="25">
        <f t="shared" si="254"/>
        <v>0</v>
      </c>
      <c r="R8166" s="25" t="e">
        <f>VLOOKUP(O8166,'Currency Balance'!$O$3:$Q$32,3,0)</f>
        <v>#N/A</v>
      </c>
      <c r="S8166" t="e">
        <f t="shared" si="255"/>
        <v>#N/A</v>
      </c>
    </row>
    <row r="8167" spans="1:19">
      <c r="A8167">
        <f>'Previous Trades Import_OMS Quer'!A8167</f>
        <v>0</v>
      </c>
      <c r="B8167">
        <f>'Previous Trades Import_OMS Quer'!B8167</f>
        <v>0</v>
      </c>
      <c r="C8167" s="22">
        <f>'Previous Trades Import_OMS Quer'!C8167</f>
        <v>0</v>
      </c>
      <c r="D8167">
        <f>'Previous Trades Import_OMS Quer'!D8167</f>
        <v>0</v>
      </c>
      <c r="E8167" s="22">
        <f>'Previous Trades Import_OMS Quer'!E8167</f>
        <v>0</v>
      </c>
      <c r="F8167">
        <f>'Previous Trades Import_OMS Quer'!F8167</f>
        <v>0</v>
      </c>
      <c r="G8167">
        <f>'Previous Trades Import_OMS Quer'!G8167</f>
        <v>0</v>
      </c>
      <c r="H8167">
        <f>'Previous Trades Import_OMS Quer'!H8167</f>
        <v>0</v>
      </c>
      <c r="I8167">
        <f>'Previous Trades Import_OMS Quer'!I8167</f>
        <v>0</v>
      </c>
      <c r="J8167">
        <f>'Previous Trades Import_OMS Quer'!J8167</f>
        <v>0</v>
      </c>
      <c r="K8167">
        <f>'Previous Trades Import_OMS Quer'!K8167</f>
        <v>0</v>
      </c>
      <c r="L8167">
        <f>'Previous Trades Import_OMS Quer'!L8167</f>
        <v>0</v>
      </c>
      <c r="M8167">
        <f>'Previous Trades Import_OMS Quer'!M8167</f>
        <v>0</v>
      </c>
      <c r="N8167">
        <f>'Previous Trades Import_OMS Quer'!N8167</f>
        <v>0</v>
      </c>
      <c r="O8167" t="str">
        <f>CLEAN('Previous Trades Import_OMS Quer'!O8167)</f>
        <v/>
      </c>
      <c r="Q8167" s="25">
        <f t="shared" si="254"/>
        <v>0</v>
      </c>
      <c r="R8167" s="25" t="e">
        <f>VLOOKUP(O8167,'Currency Balance'!$O$3:$Q$32,3,0)</f>
        <v>#N/A</v>
      </c>
      <c r="S8167" t="e">
        <f t="shared" si="255"/>
        <v>#N/A</v>
      </c>
    </row>
    <row r="8168" spans="1:19">
      <c r="A8168">
        <f>'Previous Trades Import_OMS Quer'!A8168</f>
        <v>0</v>
      </c>
      <c r="B8168">
        <f>'Previous Trades Import_OMS Quer'!B8168</f>
        <v>0</v>
      </c>
      <c r="C8168" s="22">
        <f>'Previous Trades Import_OMS Quer'!C8168</f>
        <v>0</v>
      </c>
      <c r="D8168">
        <f>'Previous Trades Import_OMS Quer'!D8168</f>
        <v>0</v>
      </c>
      <c r="E8168" s="22">
        <f>'Previous Trades Import_OMS Quer'!E8168</f>
        <v>0</v>
      </c>
      <c r="F8168">
        <f>'Previous Trades Import_OMS Quer'!F8168</f>
        <v>0</v>
      </c>
      <c r="G8168">
        <f>'Previous Trades Import_OMS Quer'!G8168</f>
        <v>0</v>
      </c>
      <c r="H8168">
        <f>'Previous Trades Import_OMS Quer'!H8168</f>
        <v>0</v>
      </c>
      <c r="I8168">
        <f>'Previous Trades Import_OMS Quer'!I8168</f>
        <v>0</v>
      </c>
      <c r="J8168">
        <f>'Previous Trades Import_OMS Quer'!J8168</f>
        <v>0</v>
      </c>
      <c r="K8168">
        <f>'Previous Trades Import_OMS Quer'!K8168</f>
        <v>0</v>
      </c>
      <c r="L8168">
        <f>'Previous Trades Import_OMS Quer'!L8168</f>
        <v>0</v>
      </c>
      <c r="M8168">
        <f>'Previous Trades Import_OMS Quer'!M8168</f>
        <v>0</v>
      </c>
      <c r="N8168">
        <f>'Previous Trades Import_OMS Quer'!N8168</f>
        <v>0</v>
      </c>
      <c r="O8168" t="str">
        <f>CLEAN('Previous Trades Import_OMS Quer'!O8168)</f>
        <v/>
      </c>
      <c r="Q8168" s="25">
        <f t="shared" si="254"/>
        <v>0</v>
      </c>
      <c r="R8168" s="25" t="e">
        <f>VLOOKUP(O8168,'Currency Balance'!$O$3:$Q$32,3,0)</f>
        <v>#N/A</v>
      </c>
      <c r="S8168" t="e">
        <f t="shared" si="255"/>
        <v>#N/A</v>
      </c>
    </row>
    <row r="8169" spans="1:19">
      <c r="A8169">
        <f>'Previous Trades Import_OMS Quer'!A8169</f>
        <v>0</v>
      </c>
      <c r="B8169">
        <f>'Previous Trades Import_OMS Quer'!B8169</f>
        <v>0</v>
      </c>
      <c r="C8169" s="22">
        <f>'Previous Trades Import_OMS Quer'!C8169</f>
        <v>0</v>
      </c>
      <c r="D8169">
        <f>'Previous Trades Import_OMS Quer'!D8169</f>
        <v>0</v>
      </c>
      <c r="E8169" s="22">
        <f>'Previous Trades Import_OMS Quer'!E8169</f>
        <v>0</v>
      </c>
      <c r="F8169">
        <f>'Previous Trades Import_OMS Quer'!F8169</f>
        <v>0</v>
      </c>
      <c r="G8169">
        <f>'Previous Trades Import_OMS Quer'!G8169</f>
        <v>0</v>
      </c>
      <c r="H8169">
        <f>'Previous Trades Import_OMS Quer'!H8169</f>
        <v>0</v>
      </c>
      <c r="I8169">
        <f>'Previous Trades Import_OMS Quer'!I8169</f>
        <v>0</v>
      </c>
      <c r="J8169">
        <f>'Previous Trades Import_OMS Quer'!J8169</f>
        <v>0</v>
      </c>
      <c r="K8169">
        <f>'Previous Trades Import_OMS Quer'!K8169</f>
        <v>0</v>
      </c>
      <c r="L8169">
        <f>'Previous Trades Import_OMS Quer'!L8169</f>
        <v>0</v>
      </c>
      <c r="M8169">
        <f>'Previous Trades Import_OMS Quer'!M8169</f>
        <v>0</v>
      </c>
      <c r="N8169">
        <f>'Previous Trades Import_OMS Quer'!N8169</f>
        <v>0</v>
      </c>
      <c r="O8169" t="str">
        <f>CLEAN('Previous Trades Import_OMS Quer'!O8169)</f>
        <v/>
      </c>
      <c r="Q8169" s="25">
        <f t="shared" si="254"/>
        <v>0</v>
      </c>
      <c r="R8169" s="25" t="e">
        <f>VLOOKUP(O8169,'Currency Balance'!$O$3:$Q$32,3,0)</f>
        <v>#N/A</v>
      </c>
      <c r="S8169" t="e">
        <f t="shared" si="255"/>
        <v>#N/A</v>
      </c>
    </row>
    <row r="8170" spans="1:19">
      <c r="A8170">
        <f>'Previous Trades Import_OMS Quer'!A8170</f>
        <v>0</v>
      </c>
      <c r="B8170">
        <f>'Previous Trades Import_OMS Quer'!B8170</f>
        <v>0</v>
      </c>
      <c r="C8170" s="22">
        <f>'Previous Trades Import_OMS Quer'!C8170</f>
        <v>0</v>
      </c>
      <c r="D8170">
        <f>'Previous Trades Import_OMS Quer'!D8170</f>
        <v>0</v>
      </c>
      <c r="E8170" s="22">
        <f>'Previous Trades Import_OMS Quer'!E8170</f>
        <v>0</v>
      </c>
      <c r="F8170">
        <f>'Previous Trades Import_OMS Quer'!F8170</f>
        <v>0</v>
      </c>
      <c r="G8170">
        <f>'Previous Trades Import_OMS Quer'!G8170</f>
        <v>0</v>
      </c>
      <c r="H8170">
        <f>'Previous Trades Import_OMS Quer'!H8170</f>
        <v>0</v>
      </c>
      <c r="I8170">
        <f>'Previous Trades Import_OMS Quer'!I8170</f>
        <v>0</v>
      </c>
      <c r="J8170">
        <f>'Previous Trades Import_OMS Quer'!J8170</f>
        <v>0</v>
      </c>
      <c r="K8170">
        <f>'Previous Trades Import_OMS Quer'!K8170</f>
        <v>0</v>
      </c>
      <c r="L8170">
        <f>'Previous Trades Import_OMS Quer'!L8170</f>
        <v>0</v>
      </c>
      <c r="M8170">
        <f>'Previous Trades Import_OMS Quer'!M8170</f>
        <v>0</v>
      </c>
      <c r="N8170">
        <f>'Previous Trades Import_OMS Quer'!N8170</f>
        <v>0</v>
      </c>
      <c r="O8170" t="str">
        <f>CLEAN('Previous Trades Import_OMS Quer'!O8170)</f>
        <v/>
      </c>
      <c r="Q8170" s="25">
        <f t="shared" si="254"/>
        <v>0</v>
      </c>
      <c r="R8170" s="25" t="e">
        <f>VLOOKUP(O8170,'Currency Balance'!$O$3:$Q$32,3,0)</f>
        <v>#N/A</v>
      </c>
      <c r="S8170" t="e">
        <f t="shared" si="255"/>
        <v>#N/A</v>
      </c>
    </row>
    <row r="8171" spans="1:19">
      <c r="A8171">
        <f>'Previous Trades Import_OMS Quer'!A8171</f>
        <v>0</v>
      </c>
      <c r="B8171">
        <f>'Previous Trades Import_OMS Quer'!B8171</f>
        <v>0</v>
      </c>
      <c r="C8171" s="22">
        <f>'Previous Trades Import_OMS Quer'!C8171</f>
        <v>0</v>
      </c>
      <c r="D8171">
        <f>'Previous Trades Import_OMS Quer'!D8171</f>
        <v>0</v>
      </c>
      <c r="E8171" s="22">
        <f>'Previous Trades Import_OMS Quer'!E8171</f>
        <v>0</v>
      </c>
      <c r="F8171">
        <f>'Previous Trades Import_OMS Quer'!F8171</f>
        <v>0</v>
      </c>
      <c r="G8171">
        <f>'Previous Trades Import_OMS Quer'!G8171</f>
        <v>0</v>
      </c>
      <c r="H8171">
        <f>'Previous Trades Import_OMS Quer'!H8171</f>
        <v>0</v>
      </c>
      <c r="I8171">
        <f>'Previous Trades Import_OMS Quer'!I8171</f>
        <v>0</v>
      </c>
      <c r="J8171">
        <f>'Previous Trades Import_OMS Quer'!J8171</f>
        <v>0</v>
      </c>
      <c r="K8171">
        <f>'Previous Trades Import_OMS Quer'!K8171</f>
        <v>0</v>
      </c>
      <c r="L8171">
        <f>'Previous Trades Import_OMS Quer'!L8171</f>
        <v>0</v>
      </c>
      <c r="M8171">
        <f>'Previous Trades Import_OMS Quer'!M8171</f>
        <v>0</v>
      </c>
      <c r="N8171">
        <f>'Previous Trades Import_OMS Quer'!N8171</f>
        <v>0</v>
      </c>
      <c r="O8171" t="str">
        <f>CLEAN('Previous Trades Import_OMS Quer'!O8171)</f>
        <v/>
      </c>
      <c r="Q8171" s="25">
        <f t="shared" si="254"/>
        <v>0</v>
      </c>
      <c r="R8171" s="25" t="e">
        <f>VLOOKUP(O8171,'Currency Balance'!$O$3:$Q$32,3,0)</f>
        <v>#N/A</v>
      </c>
      <c r="S8171" t="e">
        <f t="shared" si="255"/>
        <v>#N/A</v>
      </c>
    </row>
    <row r="8172" spans="1:19">
      <c r="A8172">
        <f>'Previous Trades Import_OMS Quer'!A8172</f>
        <v>0</v>
      </c>
      <c r="B8172">
        <f>'Previous Trades Import_OMS Quer'!B8172</f>
        <v>0</v>
      </c>
      <c r="C8172" s="22">
        <f>'Previous Trades Import_OMS Quer'!C8172</f>
        <v>0</v>
      </c>
      <c r="D8172">
        <f>'Previous Trades Import_OMS Quer'!D8172</f>
        <v>0</v>
      </c>
      <c r="E8172" s="22">
        <f>'Previous Trades Import_OMS Quer'!E8172</f>
        <v>0</v>
      </c>
      <c r="F8172">
        <f>'Previous Trades Import_OMS Quer'!F8172</f>
        <v>0</v>
      </c>
      <c r="G8172">
        <f>'Previous Trades Import_OMS Quer'!G8172</f>
        <v>0</v>
      </c>
      <c r="H8172">
        <f>'Previous Trades Import_OMS Quer'!H8172</f>
        <v>0</v>
      </c>
      <c r="I8172">
        <f>'Previous Trades Import_OMS Quer'!I8172</f>
        <v>0</v>
      </c>
      <c r="J8172">
        <f>'Previous Trades Import_OMS Quer'!J8172</f>
        <v>0</v>
      </c>
      <c r="K8172">
        <f>'Previous Trades Import_OMS Quer'!K8172</f>
        <v>0</v>
      </c>
      <c r="L8172">
        <f>'Previous Trades Import_OMS Quer'!L8172</f>
        <v>0</v>
      </c>
      <c r="M8172">
        <f>'Previous Trades Import_OMS Quer'!M8172</f>
        <v>0</v>
      </c>
      <c r="N8172">
        <f>'Previous Trades Import_OMS Quer'!N8172</f>
        <v>0</v>
      </c>
      <c r="O8172" t="str">
        <f>CLEAN('Previous Trades Import_OMS Quer'!O8172)</f>
        <v/>
      </c>
      <c r="Q8172" s="25">
        <f t="shared" si="254"/>
        <v>0</v>
      </c>
      <c r="R8172" s="25" t="e">
        <f>VLOOKUP(O8172,'Currency Balance'!$O$3:$Q$32,3,0)</f>
        <v>#N/A</v>
      </c>
      <c r="S8172" t="e">
        <f t="shared" si="255"/>
        <v>#N/A</v>
      </c>
    </row>
    <row r="8173" spans="1:19">
      <c r="A8173">
        <f>'Previous Trades Import_OMS Quer'!A8173</f>
        <v>0</v>
      </c>
      <c r="B8173">
        <f>'Previous Trades Import_OMS Quer'!B8173</f>
        <v>0</v>
      </c>
      <c r="C8173" s="22">
        <f>'Previous Trades Import_OMS Quer'!C8173</f>
        <v>0</v>
      </c>
      <c r="D8173">
        <f>'Previous Trades Import_OMS Quer'!D8173</f>
        <v>0</v>
      </c>
      <c r="E8173" s="22">
        <f>'Previous Trades Import_OMS Quer'!E8173</f>
        <v>0</v>
      </c>
      <c r="F8173">
        <f>'Previous Trades Import_OMS Quer'!F8173</f>
        <v>0</v>
      </c>
      <c r="G8173">
        <f>'Previous Trades Import_OMS Quer'!G8173</f>
        <v>0</v>
      </c>
      <c r="H8173">
        <f>'Previous Trades Import_OMS Quer'!H8173</f>
        <v>0</v>
      </c>
      <c r="I8173">
        <f>'Previous Trades Import_OMS Quer'!I8173</f>
        <v>0</v>
      </c>
      <c r="J8173">
        <f>'Previous Trades Import_OMS Quer'!J8173</f>
        <v>0</v>
      </c>
      <c r="K8173">
        <f>'Previous Trades Import_OMS Quer'!K8173</f>
        <v>0</v>
      </c>
      <c r="L8173">
        <f>'Previous Trades Import_OMS Quer'!L8173</f>
        <v>0</v>
      </c>
      <c r="M8173">
        <f>'Previous Trades Import_OMS Quer'!M8173</f>
        <v>0</v>
      </c>
      <c r="N8173">
        <f>'Previous Trades Import_OMS Quer'!N8173</f>
        <v>0</v>
      </c>
      <c r="O8173" t="str">
        <f>CLEAN('Previous Trades Import_OMS Quer'!O8173)</f>
        <v/>
      </c>
      <c r="Q8173" s="25">
        <f t="shared" si="254"/>
        <v>0</v>
      </c>
      <c r="R8173" s="25" t="e">
        <f>VLOOKUP(O8173,'Currency Balance'!$O$3:$Q$32,3,0)</f>
        <v>#N/A</v>
      </c>
      <c r="S8173" t="e">
        <f t="shared" si="255"/>
        <v>#N/A</v>
      </c>
    </row>
    <row r="8174" spans="1:19">
      <c r="A8174">
        <f>'Previous Trades Import_OMS Quer'!A8174</f>
        <v>0</v>
      </c>
      <c r="B8174">
        <f>'Previous Trades Import_OMS Quer'!B8174</f>
        <v>0</v>
      </c>
      <c r="C8174" s="22">
        <f>'Previous Trades Import_OMS Quer'!C8174</f>
        <v>0</v>
      </c>
      <c r="D8174">
        <f>'Previous Trades Import_OMS Quer'!D8174</f>
        <v>0</v>
      </c>
      <c r="E8174" s="22">
        <f>'Previous Trades Import_OMS Quer'!E8174</f>
        <v>0</v>
      </c>
      <c r="F8174">
        <f>'Previous Trades Import_OMS Quer'!F8174</f>
        <v>0</v>
      </c>
      <c r="G8174">
        <f>'Previous Trades Import_OMS Quer'!G8174</f>
        <v>0</v>
      </c>
      <c r="H8174">
        <f>'Previous Trades Import_OMS Quer'!H8174</f>
        <v>0</v>
      </c>
      <c r="I8174">
        <f>'Previous Trades Import_OMS Quer'!I8174</f>
        <v>0</v>
      </c>
      <c r="J8174">
        <f>'Previous Trades Import_OMS Quer'!J8174</f>
        <v>0</v>
      </c>
      <c r="K8174">
        <f>'Previous Trades Import_OMS Quer'!K8174</f>
        <v>0</v>
      </c>
      <c r="L8174">
        <f>'Previous Trades Import_OMS Quer'!L8174</f>
        <v>0</v>
      </c>
      <c r="M8174">
        <f>'Previous Trades Import_OMS Quer'!M8174</f>
        <v>0</v>
      </c>
      <c r="N8174">
        <f>'Previous Trades Import_OMS Quer'!N8174</f>
        <v>0</v>
      </c>
      <c r="O8174" t="str">
        <f>CLEAN('Previous Trades Import_OMS Quer'!O8174)</f>
        <v/>
      </c>
      <c r="Q8174" s="25">
        <f t="shared" si="254"/>
        <v>0</v>
      </c>
      <c r="R8174" s="25" t="e">
        <f>VLOOKUP(O8174,'Currency Balance'!$O$3:$Q$32,3,0)</f>
        <v>#N/A</v>
      </c>
      <c r="S8174" t="e">
        <f t="shared" si="255"/>
        <v>#N/A</v>
      </c>
    </row>
    <row r="8175" spans="1:19">
      <c r="A8175">
        <f>'Previous Trades Import_OMS Quer'!A8175</f>
        <v>0</v>
      </c>
      <c r="B8175">
        <f>'Previous Trades Import_OMS Quer'!B8175</f>
        <v>0</v>
      </c>
      <c r="C8175" s="22">
        <f>'Previous Trades Import_OMS Quer'!C8175</f>
        <v>0</v>
      </c>
      <c r="D8175">
        <f>'Previous Trades Import_OMS Quer'!D8175</f>
        <v>0</v>
      </c>
      <c r="E8175" s="22">
        <f>'Previous Trades Import_OMS Quer'!E8175</f>
        <v>0</v>
      </c>
      <c r="F8175">
        <f>'Previous Trades Import_OMS Quer'!F8175</f>
        <v>0</v>
      </c>
      <c r="G8175">
        <f>'Previous Trades Import_OMS Quer'!G8175</f>
        <v>0</v>
      </c>
      <c r="H8175">
        <f>'Previous Trades Import_OMS Quer'!H8175</f>
        <v>0</v>
      </c>
      <c r="I8175">
        <f>'Previous Trades Import_OMS Quer'!I8175</f>
        <v>0</v>
      </c>
      <c r="J8175">
        <f>'Previous Trades Import_OMS Quer'!J8175</f>
        <v>0</v>
      </c>
      <c r="K8175">
        <f>'Previous Trades Import_OMS Quer'!K8175</f>
        <v>0</v>
      </c>
      <c r="L8175">
        <f>'Previous Trades Import_OMS Quer'!L8175</f>
        <v>0</v>
      </c>
      <c r="M8175">
        <f>'Previous Trades Import_OMS Quer'!M8175</f>
        <v>0</v>
      </c>
      <c r="N8175">
        <f>'Previous Trades Import_OMS Quer'!N8175</f>
        <v>0</v>
      </c>
      <c r="O8175" t="str">
        <f>CLEAN('Previous Trades Import_OMS Quer'!O8175)</f>
        <v/>
      </c>
      <c r="Q8175" s="25">
        <f t="shared" si="254"/>
        <v>0</v>
      </c>
      <c r="R8175" s="25" t="e">
        <f>VLOOKUP(O8175,'Currency Balance'!$O$3:$Q$32,3,0)</f>
        <v>#N/A</v>
      </c>
      <c r="S8175" t="e">
        <f t="shared" si="255"/>
        <v>#N/A</v>
      </c>
    </row>
    <row r="8176" spans="1:19">
      <c r="A8176">
        <f>'Previous Trades Import_OMS Quer'!A8176</f>
        <v>0</v>
      </c>
      <c r="B8176">
        <f>'Previous Trades Import_OMS Quer'!B8176</f>
        <v>0</v>
      </c>
      <c r="C8176" s="22">
        <f>'Previous Trades Import_OMS Quer'!C8176</f>
        <v>0</v>
      </c>
      <c r="D8176">
        <f>'Previous Trades Import_OMS Quer'!D8176</f>
        <v>0</v>
      </c>
      <c r="E8176" s="22">
        <f>'Previous Trades Import_OMS Quer'!E8176</f>
        <v>0</v>
      </c>
      <c r="F8176">
        <f>'Previous Trades Import_OMS Quer'!F8176</f>
        <v>0</v>
      </c>
      <c r="G8176">
        <f>'Previous Trades Import_OMS Quer'!G8176</f>
        <v>0</v>
      </c>
      <c r="H8176">
        <f>'Previous Trades Import_OMS Quer'!H8176</f>
        <v>0</v>
      </c>
      <c r="I8176">
        <f>'Previous Trades Import_OMS Quer'!I8176</f>
        <v>0</v>
      </c>
      <c r="J8176">
        <f>'Previous Trades Import_OMS Quer'!J8176</f>
        <v>0</v>
      </c>
      <c r="K8176">
        <f>'Previous Trades Import_OMS Quer'!K8176</f>
        <v>0</v>
      </c>
      <c r="L8176">
        <f>'Previous Trades Import_OMS Quer'!L8176</f>
        <v>0</v>
      </c>
      <c r="M8176">
        <f>'Previous Trades Import_OMS Quer'!M8176</f>
        <v>0</v>
      </c>
      <c r="N8176">
        <f>'Previous Trades Import_OMS Quer'!N8176</f>
        <v>0</v>
      </c>
      <c r="O8176" t="str">
        <f>CLEAN('Previous Trades Import_OMS Quer'!O8176)</f>
        <v/>
      </c>
      <c r="Q8176" s="25">
        <f t="shared" si="254"/>
        <v>0</v>
      </c>
      <c r="R8176" s="25" t="e">
        <f>VLOOKUP(O8176,'Currency Balance'!$O$3:$Q$32,3,0)</f>
        <v>#N/A</v>
      </c>
      <c r="S8176" t="e">
        <f t="shared" si="255"/>
        <v>#N/A</v>
      </c>
    </row>
    <row r="8177" spans="1:19">
      <c r="A8177">
        <f>'Previous Trades Import_OMS Quer'!A8177</f>
        <v>0</v>
      </c>
      <c r="B8177">
        <f>'Previous Trades Import_OMS Quer'!B8177</f>
        <v>0</v>
      </c>
      <c r="C8177" s="22">
        <f>'Previous Trades Import_OMS Quer'!C8177</f>
        <v>0</v>
      </c>
      <c r="D8177">
        <f>'Previous Trades Import_OMS Quer'!D8177</f>
        <v>0</v>
      </c>
      <c r="E8177" s="22">
        <f>'Previous Trades Import_OMS Quer'!E8177</f>
        <v>0</v>
      </c>
      <c r="F8177">
        <f>'Previous Trades Import_OMS Quer'!F8177</f>
        <v>0</v>
      </c>
      <c r="G8177">
        <f>'Previous Trades Import_OMS Quer'!G8177</f>
        <v>0</v>
      </c>
      <c r="H8177">
        <f>'Previous Trades Import_OMS Quer'!H8177</f>
        <v>0</v>
      </c>
      <c r="I8177">
        <f>'Previous Trades Import_OMS Quer'!I8177</f>
        <v>0</v>
      </c>
      <c r="J8177">
        <f>'Previous Trades Import_OMS Quer'!J8177</f>
        <v>0</v>
      </c>
      <c r="K8177">
        <f>'Previous Trades Import_OMS Quer'!K8177</f>
        <v>0</v>
      </c>
      <c r="L8177">
        <f>'Previous Trades Import_OMS Quer'!L8177</f>
        <v>0</v>
      </c>
      <c r="M8177">
        <f>'Previous Trades Import_OMS Quer'!M8177</f>
        <v>0</v>
      </c>
      <c r="N8177">
        <f>'Previous Trades Import_OMS Quer'!N8177</f>
        <v>0</v>
      </c>
      <c r="O8177" t="str">
        <f>CLEAN('Previous Trades Import_OMS Quer'!O8177)</f>
        <v/>
      </c>
      <c r="Q8177" s="25">
        <f t="shared" si="254"/>
        <v>0</v>
      </c>
      <c r="R8177" s="25" t="e">
        <f>VLOOKUP(O8177,'Currency Balance'!$O$3:$Q$32,3,0)</f>
        <v>#N/A</v>
      </c>
      <c r="S8177" t="e">
        <f t="shared" si="255"/>
        <v>#N/A</v>
      </c>
    </row>
    <row r="8178" spans="1:19">
      <c r="A8178">
        <f>'Previous Trades Import_OMS Quer'!A8178</f>
        <v>0</v>
      </c>
      <c r="B8178">
        <f>'Previous Trades Import_OMS Quer'!B8178</f>
        <v>0</v>
      </c>
      <c r="C8178" s="22">
        <f>'Previous Trades Import_OMS Quer'!C8178</f>
        <v>0</v>
      </c>
      <c r="D8178">
        <f>'Previous Trades Import_OMS Quer'!D8178</f>
        <v>0</v>
      </c>
      <c r="E8178" s="22">
        <f>'Previous Trades Import_OMS Quer'!E8178</f>
        <v>0</v>
      </c>
      <c r="F8178">
        <f>'Previous Trades Import_OMS Quer'!F8178</f>
        <v>0</v>
      </c>
      <c r="G8178">
        <f>'Previous Trades Import_OMS Quer'!G8178</f>
        <v>0</v>
      </c>
      <c r="H8178">
        <f>'Previous Trades Import_OMS Quer'!H8178</f>
        <v>0</v>
      </c>
      <c r="I8178">
        <f>'Previous Trades Import_OMS Quer'!I8178</f>
        <v>0</v>
      </c>
      <c r="J8178">
        <f>'Previous Trades Import_OMS Quer'!J8178</f>
        <v>0</v>
      </c>
      <c r="K8178">
        <f>'Previous Trades Import_OMS Quer'!K8178</f>
        <v>0</v>
      </c>
      <c r="L8178">
        <f>'Previous Trades Import_OMS Quer'!L8178</f>
        <v>0</v>
      </c>
      <c r="M8178">
        <f>'Previous Trades Import_OMS Quer'!M8178</f>
        <v>0</v>
      </c>
      <c r="N8178">
        <f>'Previous Trades Import_OMS Quer'!N8178</f>
        <v>0</v>
      </c>
      <c r="O8178" t="str">
        <f>CLEAN('Previous Trades Import_OMS Quer'!O8178)</f>
        <v/>
      </c>
      <c r="Q8178" s="25">
        <f t="shared" si="254"/>
        <v>0</v>
      </c>
      <c r="R8178" s="25" t="e">
        <f>VLOOKUP(O8178,'Currency Balance'!$O$3:$Q$32,3,0)</f>
        <v>#N/A</v>
      </c>
      <c r="S8178" t="e">
        <f t="shared" si="255"/>
        <v>#N/A</v>
      </c>
    </row>
    <row r="8179" spans="1:19">
      <c r="A8179">
        <f>'Previous Trades Import_OMS Quer'!A8179</f>
        <v>0</v>
      </c>
      <c r="B8179">
        <f>'Previous Trades Import_OMS Quer'!B8179</f>
        <v>0</v>
      </c>
      <c r="C8179" s="22">
        <f>'Previous Trades Import_OMS Quer'!C8179</f>
        <v>0</v>
      </c>
      <c r="D8179">
        <f>'Previous Trades Import_OMS Quer'!D8179</f>
        <v>0</v>
      </c>
      <c r="E8179" s="22">
        <f>'Previous Trades Import_OMS Quer'!E8179</f>
        <v>0</v>
      </c>
      <c r="F8179">
        <f>'Previous Trades Import_OMS Quer'!F8179</f>
        <v>0</v>
      </c>
      <c r="G8179">
        <f>'Previous Trades Import_OMS Quer'!G8179</f>
        <v>0</v>
      </c>
      <c r="H8179">
        <f>'Previous Trades Import_OMS Quer'!H8179</f>
        <v>0</v>
      </c>
      <c r="I8179">
        <f>'Previous Trades Import_OMS Quer'!I8179</f>
        <v>0</v>
      </c>
      <c r="J8179">
        <f>'Previous Trades Import_OMS Quer'!J8179</f>
        <v>0</v>
      </c>
      <c r="K8179">
        <f>'Previous Trades Import_OMS Quer'!K8179</f>
        <v>0</v>
      </c>
      <c r="L8179">
        <f>'Previous Trades Import_OMS Quer'!L8179</f>
        <v>0</v>
      </c>
      <c r="M8179">
        <f>'Previous Trades Import_OMS Quer'!M8179</f>
        <v>0</v>
      </c>
      <c r="N8179">
        <f>'Previous Trades Import_OMS Quer'!N8179</f>
        <v>0</v>
      </c>
      <c r="O8179" t="str">
        <f>CLEAN('Previous Trades Import_OMS Quer'!O8179)</f>
        <v/>
      </c>
      <c r="Q8179" s="25">
        <f t="shared" si="254"/>
        <v>0</v>
      </c>
      <c r="R8179" s="25" t="e">
        <f>VLOOKUP(O8179,'Currency Balance'!$O$3:$Q$32,3,0)</f>
        <v>#N/A</v>
      </c>
      <c r="S8179" t="e">
        <f t="shared" si="255"/>
        <v>#N/A</v>
      </c>
    </row>
    <row r="8180" spans="1:19">
      <c r="A8180">
        <f>'Previous Trades Import_OMS Quer'!A8180</f>
        <v>0</v>
      </c>
      <c r="B8180">
        <f>'Previous Trades Import_OMS Quer'!B8180</f>
        <v>0</v>
      </c>
      <c r="C8180" s="22">
        <f>'Previous Trades Import_OMS Quer'!C8180</f>
        <v>0</v>
      </c>
      <c r="D8180">
        <f>'Previous Trades Import_OMS Quer'!D8180</f>
        <v>0</v>
      </c>
      <c r="E8180" s="22">
        <f>'Previous Trades Import_OMS Quer'!E8180</f>
        <v>0</v>
      </c>
      <c r="F8180">
        <f>'Previous Trades Import_OMS Quer'!F8180</f>
        <v>0</v>
      </c>
      <c r="G8180">
        <f>'Previous Trades Import_OMS Quer'!G8180</f>
        <v>0</v>
      </c>
      <c r="H8180">
        <f>'Previous Trades Import_OMS Quer'!H8180</f>
        <v>0</v>
      </c>
      <c r="I8180">
        <f>'Previous Trades Import_OMS Quer'!I8180</f>
        <v>0</v>
      </c>
      <c r="J8180">
        <f>'Previous Trades Import_OMS Quer'!J8180</f>
        <v>0</v>
      </c>
      <c r="K8180">
        <f>'Previous Trades Import_OMS Quer'!K8180</f>
        <v>0</v>
      </c>
      <c r="L8180">
        <f>'Previous Trades Import_OMS Quer'!L8180</f>
        <v>0</v>
      </c>
      <c r="M8180">
        <f>'Previous Trades Import_OMS Quer'!M8180</f>
        <v>0</v>
      </c>
      <c r="N8180">
        <f>'Previous Trades Import_OMS Quer'!N8180</f>
        <v>0</v>
      </c>
      <c r="O8180" t="str">
        <f>CLEAN('Previous Trades Import_OMS Quer'!O8180)</f>
        <v/>
      </c>
      <c r="Q8180" s="25">
        <f t="shared" si="254"/>
        <v>0</v>
      </c>
      <c r="R8180" s="25" t="e">
        <f>VLOOKUP(O8180,'Currency Balance'!$O$3:$Q$32,3,0)</f>
        <v>#N/A</v>
      </c>
      <c r="S8180" t="e">
        <f t="shared" si="255"/>
        <v>#N/A</v>
      </c>
    </row>
    <row r="8181" spans="1:19">
      <c r="A8181">
        <f>'Previous Trades Import_OMS Quer'!A8181</f>
        <v>0</v>
      </c>
      <c r="B8181">
        <f>'Previous Trades Import_OMS Quer'!B8181</f>
        <v>0</v>
      </c>
      <c r="C8181" s="22">
        <f>'Previous Trades Import_OMS Quer'!C8181</f>
        <v>0</v>
      </c>
      <c r="D8181">
        <f>'Previous Trades Import_OMS Quer'!D8181</f>
        <v>0</v>
      </c>
      <c r="E8181" s="22">
        <f>'Previous Trades Import_OMS Quer'!E8181</f>
        <v>0</v>
      </c>
      <c r="F8181">
        <f>'Previous Trades Import_OMS Quer'!F8181</f>
        <v>0</v>
      </c>
      <c r="G8181">
        <f>'Previous Trades Import_OMS Quer'!G8181</f>
        <v>0</v>
      </c>
      <c r="H8181">
        <f>'Previous Trades Import_OMS Quer'!H8181</f>
        <v>0</v>
      </c>
      <c r="I8181">
        <f>'Previous Trades Import_OMS Quer'!I8181</f>
        <v>0</v>
      </c>
      <c r="J8181">
        <f>'Previous Trades Import_OMS Quer'!J8181</f>
        <v>0</v>
      </c>
      <c r="K8181">
        <f>'Previous Trades Import_OMS Quer'!K8181</f>
        <v>0</v>
      </c>
      <c r="L8181">
        <f>'Previous Trades Import_OMS Quer'!L8181</f>
        <v>0</v>
      </c>
      <c r="M8181">
        <f>'Previous Trades Import_OMS Quer'!M8181</f>
        <v>0</v>
      </c>
      <c r="N8181">
        <f>'Previous Trades Import_OMS Quer'!N8181</f>
        <v>0</v>
      </c>
      <c r="O8181" t="str">
        <f>CLEAN('Previous Trades Import_OMS Quer'!O8181)</f>
        <v/>
      </c>
      <c r="Q8181" s="25">
        <f t="shared" si="254"/>
        <v>0</v>
      </c>
      <c r="R8181" s="25" t="e">
        <f>VLOOKUP(O8181,'Currency Balance'!$O$3:$Q$32,3,0)</f>
        <v>#N/A</v>
      </c>
      <c r="S8181" t="e">
        <f t="shared" si="255"/>
        <v>#N/A</v>
      </c>
    </row>
    <row r="8182" spans="1:19">
      <c r="A8182">
        <f>'Previous Trades Import_OMS Quer'!A8182</f>
        <v>0</v>
      </c>
      <c r="B8182">
        <f>'Previous Trades Import_OMS Quer'!B8182</f>
        <v>0</v>
      </c>
      <c r="C8182" s="22">
        <f>'Previous Trades Import_OMS Quer'!C8182</f>
        <v>0</v>
      </c>
      <c r="D8182">
        <f>'Previous Trades Import_OMS Quer'!D8182</f>
        <v>0</v>
      </c>
      <c r="E8182" s="22">
        <f>'Previous Trades Import_OMS Quer'!E8182</f>
        <v>0</v>
      </c>
      <c r="F8182">
        <f>'Previous Trades Import_OMS Quer'!F8182</f>
        <v>0</v>
      </c>
      <c r="G8182">
        <f>'Previous Trades Import_OMS Quer'!G8182</f>
        <v>0</v>
      </c>
      <c r="H8182">
        <f>'Previous Trades Import_OMS Quer'!H8182</f>
        <v>0</v>
      </c>
      <c r="I8182">
        <f>'Previous Trades Import_OMS Quer'!I8182</f>
        <v>0</v>
      </c>
      <c r="J8182">
        <f>'Previous Trades Import_OMS Quer'!J8182</f>
        <v>0</v>
      </c>
      <c r="K8182">
        <f>'Previous Trades Import_OMS Quer'!K8182</f>
        <v>0</v>
      </c>
      <c r="L8182">
        <f>'Previous Trades Import_OMS Quer'!L8182</f>
        <v>0</v>
      </c>
      <c r="M8182">
        <f>'Previous Trades Import_OMS Quer'!M8182</f>
        <v>0</v>
      </c>
      <c r="N8182">
        <f>'Previous Trades Import_OMS Quer'!N8182</f>
        <v>0</v>
      </c>
      <c r="O8182" t="str">
        <f>CLEAN('Previous Trades Import_OMS Quer'!O8182)</f>
        <v/>
      </c>
      <c r="Q8182" s="25">
        <f t="shared" si="254"/>
        <v>0</v>
      </c>
      <c r="R8182" s="25" t="e">
        <f>VLOOKUP(O8182,'Currency Balance'!$O$3:$Q$32,3,0)</f>
        <v>#N/A</v>
      </c>
      <c r="S8182" t="e">
        <f t="shared" si="255"/>
        <v>#N/A</v>
      </c>
    </row>
    <row r="8183" spans="1:19">
      <c r="A8183">
        <f>'Previous Trades Import_OMS Quer'!A8183</f>
        <v>0</v>
      </c>
      <c r="B8183">
        <f>'Previous Trades Import_OMS Quer'!B8183</f>
        <v>0</v>
      </c>
      <c r="C8183" s="22">
        <f>'Previous Trades Import_OMS Quer'!C8183</f>
        <v>0</v>
      </c>
      <c r="D8183">
        <f>'Previous Trades Import_OMS Quer'!D8183</f>
        <v>0</v>
      </c>
      <c r="E8183" s="22">
        <f>'Previous Trades Import_OMS Quer'!E8183</f>
        <v>0</v>
      </c>
      <c r="F8183">
        <f>'Previous Trades Import_OMS Quer'!F8183</f>
        <v>0</v>
      </c>
      <c r="G8183">
        <f>'Previous Trades Import_OMS Quer'!G8183</f>
        <v>0</v>
      </c>
      <c r="H8183">
        <f>'Previous Trades Import_OMS Quer'!H8183</f>
        <v>0</v>
      </c>
      <c r="I8183">
        <f>'Previous Trades Import_OMS Quer'!I8183</f>
        <v>0</v>
      </c>
      <c r="J8183">
        <f>'Previous Trades Import_OMS Quer'!J8183</f>
        <v>0</v>
      </c>
      <c r="K8183">
        <f>'Previous Trades Import_OMS Quer'!K8183</f>
        <v>0</v>
      </c>
      <c r="L8183">
        <f>'Previous Trades Import_OMS Quer'!L8183</f>
        <v>0</v>
      </c>
      <c r="M8183">
        <f>'Previous Trades Import_OMS Quer'!M8183</f>
        <v>0</v>
      </c>
      <c r="N8183">
        <f>'Previous Trades Import_OMS Quer'!N8183</f>
        <v>0</v>
      </c>
      <c r="O8183" t="str">
        <f>CLEAN('Previous Trades Import_OMS Quer'!O8183)</f>
        <v/>
      </c>
      <c r="Q8183" s="25">
        <f t="shared" si="254"/>
        <v>0</v>
      </c>
      <c r="R8183" s="25" t="e">
        <f>VLOOKUP(O8183,'Currency Balance'!$O$3:$Q$32,3,0)</f>
        <v>#N/A</v>
      </c>
      <c r="S8183" t="e">
        <f t="shared" si="255"/>
        <v>#N/A</v>
      </c>
    </row>
    <row r="8184" spans="1:19">
      <c r="A8184">
        <f>'Previous Trades Import_OMS Quer'!A8184</f>
        <v>0</v>
      </c>
      <c r="B8184">
        <f>'Previous Trades Import_OMS Quer'!B8184</f>
        <v>0</v>
      </c>
      <c r="C8184" s="22">
        <f>'Previous Trades Import_OMS Quer'!C8184</f>
        <v>0</v>
      </c>
      <c r="D8184">
        <f>'Previous Trades Import_OMS Quer'!D8184</f>
        <v>0</v>
      </c>
      <c r="E8184" s="22">
        <f>'Previous Trades Import_OMS Quer'!E8184</f>
        <v>0</v>
      </c>
      <c r="F8184">
        <f>'Previous Trades Import_OMS Quer'!F8184</f>
        <v>0</v>
      </c>
      <c r="G8184">
        <f>'Previous Trades Import_OMS Quer'!G8184</f>
        <v>0</v>
      </c>
      <c r="H8184">
        <f>'Previous Trades Import_OMS Quer'!H8184</f>
        <v>0</v>
      </c>
      <c r="I8184">
        <f>'Previous Trades Import_OMS Quer'!I8184</f>
        <v>0</v>
      </c>
      <c r="J8184">
        <f>'Previous Trades Import_OMS Quer'!J8184</f>
        <v>0</v>
      </c>
      <c r="K8184">
        <f>'Previous Trades Import_OMS Quer'!K8184</f>
        <v>0</v>
      </c>
      <c r="L8184">
        <f>'Previous Trades Import_OMS Quer'!L8184</f>
        <v>0</v>
      </c>
      <c r="M8184">
        <f>'Previous Trades Import_OMS Quer'!M8184</f>
        <v>0</v>
      </c>
      <c r="N8184">
        <f>'Previous Trades Import_OMS Quer'!N8184</f>
        <v>0</v>
      </c>
      <c r="O8184" t="str">
        <f>CLEAN('Previous Trades Import_OMS Quer'!O8184)</f>
        <v/>
      </c>
      <c r="Q8184" s="25">
        <f t="shared" si="254"/>
        <v>0</v>
      </c>
      <c r="R8184" s="25" t="e">
        <f>VLOOKUP(O8184,'Currency Balance'!$O$3:$Q$32,3,0)</f>
        <v>#N/A</v>
      </c>
      <c r="S8184" t="e">
        <f t="shared" si="255"/>
        <v>#N/A</v>
      </c>
    </row>
    <row r="8185" spans="1:19">
      <c r="A8185">
        <f>'Previous Trades Import_OMS Quer'!A8185</f>
        <v>0</v>
      </c>
      <c r="B8185">
        <f>'Previous Trades Import_OMS Quer'!B8185</f>
        <v>0</v>
      </c>
      <c r="C8185" s="22">
        <f>'Previous Trades Import_OMS Quer'!C8185</f>
        <v>0</v>
      </c>
      <c r="D8185">
        <f>'Previous Trades Import_OMS Quer'!D8185</f>
        <v>0</v>
      </c>
      <c r="E8185" s="22">
        <f>'Previous Trades Import_OMS Quer'!E8185</f>
        <v>0</v>
      </c>
      <c r="F8185">
        <f>'Previous Trades Import_OMS Quer'!F8185</f>
        <v>0</v>
      </c>
      <c r="G8185">
        <f>'Previous Trades Import_OMS Quer'!G8185</f>
        <v>0</v>
      </c>
      <c r="H8185">
        <f>'Previous Trades Import_OMS Quer'!H8185</f>
        <v>0</v>
      </c>
      <c r="I8185">
        <f>'Previous Trades Import_OMS Quer'!I8185</f>
        <v>0</v>
      </c>
      <c r="J8185">
        <f>'Previous Trades Import_OMS Quer'!J8185</f>
        <v>0</v>
      </c>
      <c r="K8185">
        <f>'Previous Trades Import_OMS Quer'!K8185</f>
        <v>0</v>
      </c>
      <c r="L8185">
        <f>'Previous Trades Import_OMS Quer'!L8185</f>
        <v>0</v>
      </c>
      <c r="M8185">
        <f>'Previous Trades Import_OMS Quer'!M8185</f>
        <v>0</v>
      </c>
      <c r="N8185">
        <f>'Previous Trades Import_OMS Quer'!N8185</f>
        <v>0</v>
      </c>
      <c r="O8185" t="str">
        <f>CLEAN('Previous Trades Import_OMS Quer'!O8185)</f>
        <v/>
      </c>
      <c r="Q8185" s="25">
        <f t="shared" si="254"/>
        <v>0</v>
      </c>
      <c r="R8185" s="25" t="e">
        <f>VLOOKUP(O8185,'Currency Balance'!$O$3:$Q$32,3,0)</f>
        <v>#N/A</v>
      </c>
      <c r="S8185" t="e">
        <f t="shared" si="255"/>
        <v>#N/A</v>
      </c>
    </row>
    <row r="8186" spans="1:19">
      <c r="A8186">
        <f>'Previous Trades Import_OMS Quer'!A8186</f>
        <v>0</v>
      </c>
      <c r="B8186">
        <f>'Previous Trades Import_OMS Quer'!B8186</f>
        <v>0</v>
      </c>
      <c r="C8186" s="22">
        <f>'Previous Trades Import_OMS Quer'!C8186</f>
        <v>0</v>
      </c>
      <c r="D8186">
        <f>'Previous Trades Import_OMS Quer'!D8186</f>
        <v>0</v>
      </c>
      <c r="E8186" s="22">
        <f>'Previous Trades Import_OMS Quer'!E8186</f>
        <v>0</v>
      </c>
      <c r="F8186">
        <f>'Previous Trades Import_OMS Quer'!F8186</f>
        <v>0</v>
      </c>
      <c r="G8186">
        <f>'Previous Trades Import_OMS Quer'!G8186</f>
        <v>0</v>
      </c>
      <c r="H8186">
        <f>'Previous Trades Import_OMS Quer'!H8186</f>
        <v>0</v>
      </c>
      <c r="I8186">
        <f>'Previous Trades Import_OMS Quer'!I8186</f>
        <v>0</v>
      </c>
      <c r="J8186">
        <f>'Previous Trades Import_OMS Quer'!J8186</f>
        <v>0</v>
      </c>
      <c r="K8186">
        <f>'Previous Trades Import_OMS Quer'!K8186</f>
        <v>0</v>
      </c>
      <c r="L8186">
        <f>'Previous Trades Import_OMS Quer'!L8186</f>
        <v>0</v>
      </c>
      <c r="M8186">
        <f>'Previous Trades Import_OMS Quer'!M8186</f>
        <v>0</v>
      </c>
      <c r="N8186">
        <f>'Previous Trades Import_OMS Quer'!N8186</f>
        <v>0</v>
      </c>
      <c r="O8186" t="str">
        <f>CLEAN('Previous Trades Import_OMS Quer'!O8186)</f>
        <v/>
      </c>
      <c r="Q8186" s="25">
        <f t="shared" si="254"/>
        <v>0</v>
      </c>
      <c r="R8186" s="25" t="e">
        <f>VLOOKUP(O8186,'Currency Balance'!$O$3:$Q$32,3,0)</f>
        <v>#N/A</v>
      </c>
      <c r="S8186" t="e">
        <f t="shared" si="255"/>
        <v>#N/A</v>
      </c>
    </row>
    <row r="8187" spans="1:19">
      <c r="A8187">
        <f>'Previous Trades Import_OMS Quer'!A8187</f>
        <v>0</v>
      </c>
      <c r="B8187">
        <f>'Previous Trades Import_OMS Quer'!B8187</f>
        <v>0</v>
      </c>
      <c r="C8187" s="22">
        <f>'Previous Trades Import_OMS Quer'!C8187</f>
        <v>0</v>
      </c>
      <c r="D8187">
        <f>'Previous Trades Import_OMS Quer'!D8187</f>
        <v>0</v>
      </c>
      <c r="E8187" s="22">
        <f>'Previous Trades Import_OMS Quer'!E8187</f>
        <v>0</v>
      </c>
      <c r="F8187">
        <f>'Previous Trades Import_OMS Quer'!F8187</f>
        <v>0</v>
      </c>
      <c r="G8187">
        <f>'Previous Trades Import_OMS Quer'!G8187</f>
        <v>0</v>
      </c>
      <c r="H8187">
        <f>'Previous Trades Import_OMS Quer'!H8187</f>
        <v>0</v>
      </c>
      <c r="I8187">
        <f>'Previous Trades Import_OMS Quer'!I8187</f>
        <v>0</v>
      </c>
      <c r="J8187">
        <f>'Previous Trades Import_OMS Quer'!J8187</f>
        <v>0</v>
      </c>
      <c r="K8187">
        <f>'Previous Trades Import_OMS Quer'!K8187</f>
        <v>0</v>
      </c>
      <c r="L8187">
        <f>'Previous Trades Import_OMS Quer'!L8187</f>
        <v>0</v>
      </c>
      <c r="M8187">
        <f>'Previous Trades Import_OMS Quer'!M8187</f>
        <v>0</v>
      </c>
      <c r="N8187">
        <f>'Previous Trades Import_OMS Quer'!N8187</f>
        <v>0</v>
      </c>
      <c r="O8187" t="str">
        <f>CLEAN('Previous Trades Import_OMS Quer'!O8187)</f>
        <v/>
      </c>
      <c r="Q8187" s="25">
        <f t="shared" si="254"/>
        <v>0</v>
      </c>
      <c r="R8187" s="25" t="e">
        <f>VLOOKUP(O8187,'Currency Balance'!$O$3:$Q$32,3,0)</f>
        <v>#N/A</v>
      </c>
      <c r="S8187" t="e">
        <f t="shared" si="255"/>
        <v>#N/A</v>
      </c>
    </row>
    <row r="8188" spans="1:19">
      <c r="A8188">
        <f>'Previous Trades Import_OMS Quer'!A8188</f>
        <v>0</v>
      </c>
      <c r="B8188">
        <f>'Previous Trades Import_OMS Quer'!B8188</f>
        <v>0</v>
      </c>
      <c r="C8188" s="22">
        <f>'Previous Trades Import_OMS Quer'!C8188</f>
        <v>0</v>
      </c>
      <c r="D8188">
        <f>'Previous Trades Import_OMS Quer'!D8188</f>
        <v>0</v>
      </c>
      <c r="E8188" s="22">
        <f>'Previous Trades Import_OMS Quer'!E8188</f>
        <v>0</v>
      </c>
      <c r="F8188">
        <f>'Previous Trades Import_OMS Quer'!F8188</f>
        <v>0</v>
      </c>
      <c r="G8188">
        <f>'Previous Trades Import_OMS Quer'!G8188</f>
        <v>0</v>
      </c>
      <c r="H8188">
        <f>'Previous Trades Import_OMS Quer'!H8188</f>
        <v>0</v>
      </c>
      <c r="I8188">
        <f>'Previous Trades Import_OMS Quer'!I8188</f>
        <v>0</v>
      </c>
      <c r="J8188">
        <f>'Previous Trades Import_OMS Quer'!J8188</f>
        <v>0</v>
      </c>
      <c r="K8188">
        <f>'Previous Trades Import_OMS Quer'!K8188</f>
        <v>0</v>
      </c>
      <c r="L8188">
        <f>'Previous Trades Import_OMS Quer'!L8188</f>
        <v>0</v>
      </c>
      <c r="M8188">
        <f>'Previous Trades Import_OMS Quer'!M8188</f>
        <v>0</v>
      </c>
      <c r="N8188">
        <f>'Previous Trades Import_OMS Quer'!N8188</f>
        <v>0</v>
      </c>
      <c r="O8188" t="str">
        <f>CLEAN('Previous Trades Import_OMS Quer'!O8188)</f>
        <v/>
      </c>
      <c r="Q8188" s="25">
        <f t="shared" si="254"/>
        <v>0</v>
      </c>
      <c r="R8188" s="25" t="e">
        <f>VLOOKUP(O8188,'Currency Balance'!$O$3:$Q$32,3,0)</f>
        <v>#N/A</v>
      </c>
      <c r="S8188" t="e">
        <f t="shared" si="255"/>
        <v>#N/A</v>
      </c>
    </row>
    <row r="8189" spans="1:19">
      <c r="A8189">
        <f>'Previous Trades Import_OMS Quer'!A8189</f>
        <v>0</v>
      </c>
      <c r="B8189">
        <f>'Previous Trades Import_OMS Quer'!B8189</f>
        <v>0</v>
      </c>
      <c r="C8189" s="22">
        <f>'Previous Trades Import_OMS Quer'!C8189</f>
        <v>0</v>
      </c>
      <c r="D8189">
        <f>'Previous Trades Import_OMS Quer'!D8189</f>
        <v>0</v>
      </c>
      <c r="E8189" s="22">
        <f>'Previous Trades Import_OMS Quer'!E8189</f>
        <v>0</v>
      </c>
      <c r="F8189">
        <f>'Previous Trades Import_OMS Quer'!F8189</f>
        <v>0</v>
      </c>
      <c r="G8189">
        <f>'Previous Trades Import_OMS Quer'!G8189</f>
        <v>0</v>
      </c>
      <c r="H8189">
        <f>'Previous Trades Import_OMS Quer'!H8189</f>
        <v>0</v>
      </c>
      <c r="I8189">
        <f>'Previous Trades Import_OMS Quer'!I8189</f>
        <v>0</v>
      </c>
      <c r="J8189">
        <f>'Previous Trades Import_OMS Quer'!J8189</f>
        <v>0</v>
      </c>
      <c r="K8189">
        <f>'Previous Trades Import_OMS Quer'!K8189</f>
        <v>0</v>
      </c>
      <c r="L8189">
        <f>'Previous Trades Import_OMS Quer'!L8189</f>
        <v>0</v>
      </c>
      <c r="M8189">
        <f>'Previous Trades Import_OMS Quer'!M8189</f>
        <v>0</v>
      </c>
      <c r="N8189">
        <f>'Previous Trades Import_OMS Quer'!N8189</f>
        <v>0</v>
      </c>
      <c r="O8189" t="str">
        <f>CLEAN('Previous Trades Import_OMS Quer'!O8189)</f>
        <v/>
      </c>
      <c r="Q8189" s="25">
        <f t="shared" si="254"/>
        <v>0</v>
      </c>
      <c r="R8189" s="25" t="e">
        <f>VLOOKUP(O8189,'Currency Balance'!$O$3:$Q$32,3,0)</f>
        <v>#N/A</v>
      </c>
      <c r="S8189" t="e">
        <f t="shared" si="255"/>
        <v>#N/A</v>
      </c>
    </row>
    <row r="8190" spans="1:19">
      <c r="A8190">
        <f>'Previous Trades Import_OMS Quer'!A8190</f>
        <v>0</v>
      </c>
      <c r="B8190">
        <f>'Previous Trades Import_OMS Quer'!B8190</f>
        <v>0</v>
      </c>
      <c r="C8190" s="22">
        <f>'Previous Trades Import_OMS Quer'!C8190</f>
        <v>0</v>
      </c>
      <c r="D8190">
        <f>'Previous Trades Import_OMS Quer'!D8190</f>
        <v>0</v>
      </c>
      <c r="E8190" s="22">
        <f>'Previous Trades Import_OMS Quer'!E8190</f>
        <v>0</v>
      </c>
      <c r="F8190">
        <f>'Previous Trades Import_OMS Quer'!F8190</f>
        <v>0</v>
      </c>
      <c r="G8190">
        <f>'Previous Trades Import_OMS Quer'!G8190</f>
        <v>0</v>
      </c>
      <c r="H8190">
        <f>'Previous Trades Import_OMS Quer'!H8190</f>
        <v>0</v>
      </c>
      <c r="I8190">
        <f>'Previous Trades Import_OMS Quer'!I8190</f>
        <v>0</v>
      </c>
      <c r="J8190">
        <f>'Previous Trades Import_OMS Quer'!J8190</f>
        <v>0</v>
      </c>
      <c r="K8190">
        <f>'Previous Trades Import_OMS Quer'!K8190</f>
        <v>0</v>
      </c>
      <c r="L8190">
        <f>'Previous Trades Import_OMS Quer'!L8190</f>
        <v>0</v>
      </c>
      <c r="M8190">
        <f>'Previous Trades Import_OMS Quer'!M8190</f>
        <v>0</v>
      </c>
      <c r="N8190">
        <f>'Previous Trades Import_OMS Quer'!N8190</f>
        <v>0</v>
      </c>
      <c r="O8190" t="str">
        <f>CLEAN('Previous Trades Import_OMS Quer'!O8190)</f>
        <v/>
      </c>
      <c r="Q8190" s="25">
        <f t="shared" si="254"/>
        <v>0</v>
      </c>
      <c r="R8190" s="25" t="e">
        <f>VLOOKUP(O8190,'Currency Balance'!$O$3:$Q$32,3,0)</f>
        <v>#N/A</v>
      </c>
      <c r="S8190" t="e">
        <f t="shared" si="255"/>
        <v>#N/A</v>
      </c>
    </row>
    <row r="8191" spans="1:19">
      <c r="A8191">
        <f>'Previous Trades Import_OMS Quer'!A8191</f>
        <v>0</v>
      </c>
      <c r="B8191">
        <f>'Previous Trades Import_OMS Quer'!B8191</f>
        <v>0</v>
      </c>
      <c r="C8191" s="22">
        <f>'Previous Trades Import_OMS Quer'!C8191</f>
        <v>0</v>
      </c>
      <c r="D8191">
        <f>'Previous Trades Import_OMS Quer'!D8191</f>
        <v>0</v>
      </c>
      <c r="E8191" s="22">
        <f>'Previous Trades Import_OMS Quer'!E8191</f>
        <v>0</v>
      </c>
      <c r="F8191">
        <f>'Previous Trades Import_OMS Quer'!F8191</f>
        <v>0</v>
      </c>
      <c r="G8191">
        <f>'Previous Trades Import_OMS Quer'!G8191</f>
        <v>0</v>
      </c>
      <c r="H8191">
        <f>'Previous Trades Import_OMS Quer'!H8191</f>
        <v>0</v>
      </c>
      <c r="I8191">
        <f>'Previous Trades Import_OMS Quer'!I8191</f>
        <v>0</v>
      </c>
      <c r="J8191">
        <f>'Previous Trades Import_OMS Quer'!J8191</f>
        <v>0</v>
      </c>
      <c r="K8191">
        <f>'Previous Trades Import_OMS Quer'!K8191</f>
        <v>0</v>
      </c>
      <c r="L8191">
        <f>'Previous Trades Import_OMS Quer'!L8191</f>
        <v>0</v>
      </c>
      <c r="M8191">
        <f>'Previous Trades Import_OMS Quer'!M8191</f>
        <v>0</v>
      </c>
      <c r="N8191">
        <f>'Previous Trades Import_OMS Quer'!N8191</f>
        <v>0</v>
      </c>
      <c r="O8191" t="str">
        <f>CLEAN('Previous Trades Import_OMS Quer'!O8191)</f>
        <v/>
      </c>
      <c r="Q8191" s="25">
        <f t="shared" si="254"/>
        <v>0</v>
      </c>
      <c r="R8191" s="25" t="e">
        <f>VLOOKUP(O8191,'Currency Balance'!$O$3:$Q$32,3,0)</f>
        <v>#N/A</v>
      </c>
      <c r="S8191" t="e">
        <f t="shared" si="255"/>
        <v>#N/A</v>
      </c>
    </row>
    <row r="8192" spans="1:19">
      <c r="A8192">
        <f>'Previous Trades Import_OMS Quer'!A8192</f>
        <v>0</v>
      </c>
      <c r="B8192">
        <f>'Previous Trades Import_OMS Quer'!B8192</f>
        <v>0</v>
      </c>
      <c r="C8192" s="22">
        <f>'Previous Trades Import_OMS Quer'!C8192</f>
        <v>0</v>
      </c>
      <c r="D8192">
        <f>'Previous Trades Import_OMS Quer'!D8192</f>
        <v>0</v>
      </c>
      <c r="E8192" s="22">
        <f>'Previous Trades Import_OMS Quer'!E8192</f>
        <v>0</v>
      </c>
      <c r="F8192">
        <f>'Previous Trades Import_OMS Quer'!F8192</f>
        <v>0</v>
      </c>
      <c r="G8192">
        <f>'Previous Trades Import_OMS Quer'!G8192</f>
        <v>0</v>
      </c>
      <c r="H8192">
        <f>'Previous Trades Import_OMS Quer'!H8192</f>
        <v>0</v>
      </c>
      <c r="I8192">
        <f>'Previous Trades Import_OMS Quer'!I8192</f>
        <v>0</v>
      </c>
      <c r="J8192">
        <f>'Previous Trades Import_OMS Quer'!J8192</f>
        <v>0</v>
      </c>
      <c r="K8192">
        <f>'Previous Trades Import_OMS Quer'!K8192</f>
        <v>0</v>
      </c>
      <c r="L8192">
        <f>'Previous Trades Import_OMS Quer'!L8192</f>
        <v>0</v>
      </c>
      <c r="M8192">
        <f>'Previous Trades Import_OMS Quer'!M8192</f>
        <v>0</v>
      </c>
      <c r="N8192">
        <f>'Previous Trades Import_OMS Quer'!N8192</f>
        <v>0</v>
      </c>
      <c r="O8192" t="str">
        <f>CLEAN('Previous Trades Import_OMS Quer'!O8192)</f>
        <v/>
      </c>
      <c r="Q8192" s="25">
        <f t="shared" si="254"/>
        <v>0</v>
      </c>
      <c r="R8192" s="25" t="e">
        <f>VLOOKUP(O8192,'Currency Balance'!$O$3:$Q$32,3,0)</f>
        <v>#N/A</v>
      </c>
      <c r="S8192" t="e">
        <f t="shared" si="255"/>
        <v>#N/A</v>
      </c>
    </row>
    <row r="8193" spans="1:19">
      <c r="A8193">
        <f>'Previous Trades Import_OMS Quer'!A8193</f>
        <v>0</v>
      </c>
      <c r="B8193">
        <f>'Previous Trades Import_OMS Quer'!B8193</f>
        <v>0</v>
      </c>
      <c r="C8193" s="22">
        <f>'Previous Trades Import_OMS Quer'!C8193</f>
        <v>0</v>
      </c>
      <c r="D8193">
        <f>'Previous Trades Import_OMS Quer'!D8193</f>
        <v>0</v>
      </c>
      <c r="E8193" s="22">
        <f>'Previous Trades Import_OMS Quer'!E8193</f>
        <v>0</v>
      </c>
      <c r="F8193">
        <f>'Previous Trades Import_OMS Quer'!F8193</f>
        <v>0</v>
      </c>
      <c r="G8193">
        <f>'Previous Trades Import_OMS Quer'!G8193</f>
        <v>0</v>
      </c>
      <c r="H8193">
        <f>'Previous Trades Import_OMS Quer'!H8193</f>
        <v>0</v>
      </c>
      <c r="I8193">
        <f>'Previous Trades Import_OMS Quer'!I8193</f>
        <v>0</v>
      </c>
      <c r="J8193">
        <f>'Previous Trades Import_OMS Quer'!J8193</f>
        <v>0</v>
      </c>
      <c r="K8193">
        <f>'Previous Trades Import_OMS Quer'!K8193</f>
        <v>0</v>
      </c>
      <c r="L8193">
        <f>'Previous Trades Import_OMS Quer'!L8193</f>
        <v>0</v>
      </c>
      <c r="M8193">
        <f>'Previous Trades Import_OMS Quer'!M8193</f>
        <v>0</v>
      </c>
      <c r="N8193">
        <f>'Previous Trades Import_OMS Quer'!N8193</f>
        <v>0</v>
      </c>
      <c r="O8193" t="str">
        <f>CLEAN('Previous Trades Import_OMS Quer'!O8193)</f>
        <v/>
      </c>
      <c r="Q8193" s="25">
        <f t="shared" si="254"/>
        <v>0</v>
      </c>
      <c r="R8193" s="25" t="e">
        <f>VLOOKUP(O8193,'Currency Balance'!$O$3:$Q$32,3,0)</f>
        <v>#N/A</v>
      </c>
      <c r="S8193" t="e">
        <f t="shared" si="255"/>
        <v>#N/A</v>
      </c>
    </row>
    <row r="8194" spans="1:19">
      <c r="A8194">
        <f>'Previous Trades Import_OMS Quer'!A8194</f>
        <v>0</v>
      </c>
      <c r="B8194">
        <f>'Previous Trades Import_OMS Quer'!B8194</f>
        <v>0</v>
      </c>
      <c r="C8194" s="22">
        <f>'Previous Trades Import_OMS Quer'!C8194</f>
        <v>0</v>
      </c>
      <c r="D8194">
        <f>'Previous Trades Import_OMS Quer'!D8194</f>
        <v>0</v>
      </c>
      <c r="E8194" s="22">
        <f>'Previous Trades Import_OMS Quer'!E8194</f>
        <v>0</v>
      </c>
      <c r="F8194">
        <f>'Previous Trades Import_OMS Quer'!F8194</f>
        <v>0</v>
      </c>
      <c r="G8194">
        <f>'Previous Trades Import_OMS Quer'!G8194</f>
        <v>0</v>
      </c>
      <c r="H8194">
        <f>'Previous Trades Import_OMS Quer'!H8194</f>
        <v>0</v>
      </c>
      <c r="I8194">
        <f>'Previous Trades Import_OMS Quer'!I8194</f>
        <v>0</v>
      </c>
      <c r="J8194">
        <f>'Previous Trades Import_OMS Quer'!J8194</f>
        <v>0</v>
      </c>
      <c r="K8194">
        <f>'Previous Trades Import_OMS Quer'!K8194</f>
        <v>0</v>
      </c>
      <c r="L8194">
        <f>'Previous Trades Import_OMS Quer'!L8194</f>
        <v>0</v>
      </c>
      <c r="M8194">
        <f>'Previous Trades Import_OMS Quer'!M8194</f>
        <v>0</v>
      </c>
      <c r="N8194">
        <f>'Previous Trades Import_OMS Quer'!N8194</f>
        <v>0</v>
      </c>
      <c r="O8194" t="str">
        <f>CLEAN('Previous Trades Import_OMS Quer'!O8194)</f>
        <v/>
      </c>
      <c r="Q8194" s="25">
        <f t="shared" ref="Q8194:Q8257" si="256">IF(G8194="sell",M8194,-M8194)</f>
        <v>0</v>
      </c>
      <c r="R8194" s="25" t="e">
        <f>VLOOKUP(O8194,'Currency Balance'!$O$3:$Q$32,3,0)</f>
        <v>#N/A</v>
      </c>
      <c r="S8194" t="e">
        <f t="shared" ref="S8194:S8257" si="257">Q8194/R8194</f>
        <v>#N/A</v>
      </c>
    </row>
    <row r="8195" spans="1:19">
      <c r="A8195">
        <f>'Previous Trades Import_OMS Quer'!A8195</f>
        <v>0</v>
      </c>
      <c r="B8195">
        <f>'Previous Trades Import_OMS Quer'!B8195</f>
        <v>0</v>
      </c>
      <c r="C8195" s="22">
        <f>'Previous Trades Import_OMS Quer'!C8195</f>
        <v>0</v>
      </c>
      <c r="D8195">
        <f>'Previous Trades Import_OMS Quer'!D8195</f>
        <v>0</v>
      </c>
      <c r="E8195" s="22">
        <f>'Previous Trades Import_OMS Quer'!E8195</f>
        <v>0</v>
      </c>
      <c r="F8195">
        <f>'Previous Trades Import_OMS Quer'!F8195</f>
        <v>0</v>
      </c>
      <c r="G8195">
        <f>'Previous Trades Import_OMS Quer'!G8195</f>
        <v>0</v>
      </c>
      <c r="H8195">
        <f>'Previous Trades Import_OMS Quer'!H8195</f>
        <v>0</v>
      </c>
      <c r="I8195">
        <f>'Previous Trades Import_OMS Quer'!I8195</f>
        <v>0</v>
      </c>
      <c r="J8195">
        <f>'Previous Trades Import_OMS Quer'!J8195</f>
        <v>0</v>
      </c>
      <c r="K8195">
        <f>'Previous Trades Import_OMS Quer'!K8195</f>
        <v>0</v>
      </c>
      <c r="L8195">
        <f>'Previous Trades Import_OMS Quer'!L8195</f>
        <v>0</v>
      </c>
      <c r="M8195">
        <f>'Previous Trades Import_OMS Quer'!M8195</f>
        <v>0</v>
      </c>
      <c r="N8195">
        <f>'Previous Trades Import_OMS Quer'!N8195</f>
        <v>0</v>
      </c>
      <c r="O8195" t="str">
        <f>CLEAN('Previous Trades Import_OMS Quer'!O8195)</f>
        <v/>
      </c>
      <c r="Q8195" s="25">
        <f t="shared" si="256"/>
        <v>0</v>
      </c>
      <c r="R8195" s="25" t="e">
        <f>VLOOKUP(O8195,'Currency Balance'!$O$3:$Q$32,3,0)</f>
        <v>#N/A</v>
      </c>
      <c r="S8195" t="e">
        <f t="shared" si="257"/>
        <v>#N/A</v>
      </c>
    </row>
    <row r="8196" spans="1:19">
      <c r="A8196">
        <f>'Previous Trades Import_OMS Quer'!A8196</f>
        <v>0</v>
      </c>
      <c r="B8196">
        <f>'Previous Trades Import_OMS Quer'!B8196</f>
        <v>0</v>
      </c>
      <c r="C8196" s="22">
        <f>'Previous Trades Import_OMS Quer'!C8196</f>
        <v>0</v>
      </c>
      <c r="D8196">
        <f>'Previous Trades Import_OMS Quer'!D8196</f>
        <v>0</v>
      </c>
      <c r="E8196" s="22">
        <f>'Previous Trades Import_OMS Quer'!E8196</f>
        <v>0</v>
      </c>
      <c r="F8196">
        <f>'Previous Trades Import_OMS Quer'!F8196</f>
        <v>0</v>
      </c>
      <c r="G8196">
        <f>'Previous Trades Import_OMS Quer'!G8196</f>
        <v>0</v>
      </c>
      <c r="H8196">
        <f>'Previous Trades Import_OMS Quer'!H8196</f>
        <v>0</v>
      </c>
      <c r="I8196">
        <f>'Previous Trades Import_OMS Quer'!I8196</f>
        <v>0</v>
      </c>
      <c r="J8196">
        <f>'Previous Trades Import_OMS Quer'!J8196</f>
        <v>0</v>
      </c>
      <c r="K8196">
        <f>'Previous Trades Import_OMS Quer'!K8196</f>
        <v>0</v>
      </c>
      <c r="L8196">
        <f>'Previous Trades Import_OMS Quer'!L8196</f>
        <v>0</v>
      </c>
      <c r="M8196">
        <f>'Previous Trades Import_OMS Quer'!M8196</f>
        <v>0</v>
      </c>
      <c r="N8196">
        <f>'Previous Trades Import_OMS Quer'!N8196</f>
        <v>0</v>
      </c>
      <c r="O8196" t="str">
        <f>CLEAN('Previous Trades Import_OMS Quer'!O8196)</f>
        <v/>
      </c>
      <c r="Q8196" s="25">
        <f t="shared" si="256"/>
        <v>0</v>
      </c>
      <c r="R8196" s="25" t="e">
        <f>VLOOKUP(O8196,'Currency Balance'!$O$3:$Q$32,3,0)</f>
        <v>#N/A</v>
      </c>
      <c r="S8196" t="e">
        <f t="shared" si="257"/>
        <v>#N/A</v>
      </c>
    </row>
    <row r="8197" spans="1:19">
      <c r="A8197">
        <f>'Previous Trades Import_OMS Quer'!A8197</f>
        <v>0</v>
      </c>
      <c r="B8197">
        <f>'Previous Trades Import_OMS Quer'!B8197</f>
        <v>0</v>
      </c>
      <c r="C8197" s="22">
        <f>'Previous Trades Import_OMS Quer'!C8197</f>
        <v>0</v>
      </c>
      <c r="D8197">
        <f>'Previous Trades Import_OMS Quer'!D8197</f>
        <v>0</v>
      </c>
      <c r="E8197" s="22">
        <f>'Previous Trades Import_OMS Quer'!E8197</f>
        <v>0</v>
      </c>
      <c r="F8197">
        <f>'Previous Trades Import_OMS Quer'!F8197</f>
        <v>0</v>
      </c>
      <c r="G8197">
        <f>'Previous Trades Import_OMS Quer'!G8197</f>
        <v>0</v>
      </c>
      <c r="H8197">
        <f>'Previous Trades Import_OMS Quer'!H8197</f>
        <v>0</v>
      </c>
      <c r="I8197">
        <f>'Previous Trades Import_OMS Quer'!I8197</f>
        <v>0</v>
      </c>
      <c r="J8197">
        <f>'Previous Trades Import_OMS Quer'!J8197</f>
        <v>0</v>
      </c>
      <c r="K8197">
        <f>'Previous Trades Import_OMS Quer'!K8197</f>
        <v>0</v>
      </c>
      <c r="L8197">
        <f>'Previous Trades Import_OMS Quer'!L8197</f>
        <v>0</v>
      </c>
      <c r="M8197">
        <f>'Previous Trades Import_OMS Quer'!M8197</f>
        <v>0</v>
      </c>
      <c r="N8197">
        <f>'Previous Trades Import_OMS Quer'!N8197</f>
        <v>0</v>
      </c>
      <c r="O8197" t="str">
        <f>CLEAN('Previous Trades Import_OMS Quer'!O8197)</f>
        <v/>
      </c>
      <c r="Q8197" s="25">
        <f t="shared" si="256"/>
        <v>0</v>
      </c>
      <c r="R8197" s="25" t="e">
        <f>VLOOKUP(O8197,'Currency Balance'!$O$3:$Q$32,3,0)</f>
        <v>#N/A</v>
      </c>
      <c r="S8197" t="e">
        <f t="shared" si="257"/>
        <v>#N/A</v>
      </c>
    </row>
    <row r="8198" spans="1:19">
      <c r="A8198">
        <f>'Previous Trades Import_OMS Quer'!A8198</f>
        <v>0</v>
      </c>
      <c r="B8198">
        <f>'Previous Trades Import_OMS Quer'!B8198</f>
        <v>0</v>
      </c>
      <c r="C8198" s="22">
        <f>'Previous Trades Import_OMS Quer'!C8198</f>
        <v>0</v>
      </c>
      <c r="D8198">
        <f>'Previous Trades Import_OMS Quer'!D8198</f>
        <v>0</v>
      </c>
      <c r="E8198" s="22">
        <f>'Previous Trades Import_OMS Quer'!E8198</f>
        <v>0</v>
      </c>
      <c r="F8198">
        <f>'Previous Trades Import_OMS Quer'!F8198</f>
        <v>0</v>
      </c>
      <c r="G8198">
        <f>'Previous Trades Import_OMS Quer'!G8198</f>
        <v>0</v>
      </c>
      <c r="H8198">
        <f>'Previous Trades Import_OMS Quer'!H8198</f>
        <v>0</v>
      </c>
      <c r="I8198">
        <f>'Previous Trades Import_OMS Quer'!I8198</f>
        <v>0</v>
      </c>
      <c r="J8198">
        <f>'Previous Trades Import_OMS Quer'!J8198</f>
        <v>0</v>
      </c>
      <c r="K8198">
        <f>'Previous Trades Import_OMS Quer'!K8198</f>
        <v>0</v>
      </c>
      <c r="L8198">
        <f>'Previous Trades Import_OMS Quer'!L8198</f>
        <v>0</v>
      </c>
      <c r="M8198">
        <f>'Previous Trades Import_OMS Quer'!M8198</f>
        <v>0</v>
      </c>
      <c r="N8198">
        <f>'Previous Trades Import_OMS Quer'!N8198</f>
        <v>0</v>
      </c>
      <c r="O8198" t="str">
        <f>CLEAN('Previous Trades Import_OMS Quer'!O8198)</f>
        <v/>
      </c>
      <c r="Q8198" s="25">
        <f t="shared" si="256"/>
        <v>0</v>
      </c>
      <c r="R8198" s="25" t="e">
        <f>VLOOKUP(O8198,'Currency Balance'!$O$3:$Q$32,3,0)</f>
        <v>#N/A</v>
      </c>
      <c r="S8198" t="e">
        <f t="shared" si="257"/>
        <v>#N/A</v>
      </c>
    </row>
    <row r="8199" spans="1:19">
      <c r="A8199">
        <f>'Previous Trades Import_OMS Quer'!A8199</f>
        <v>0</v>
      </c>
      <c r="B8199">
        <f>'Previous Trades Import_OMS Quer'!B8199</f>
        <v>0</v>
      </c>
      <c r="C8199" s="22">
        <f>'Previous Trades Import_OMS Quer'!C8199</f>
        <v>0</v>
      </c>
      <c r="D8199">
        <f>'Previous Trades Import_OMS Quer'!D8199</f>
        <v>0</v>
      </c>
      <c r="E8199" s="22">
        <f>'Previous Trades Import_OMS Quer'!E8199</f>
        <v>0</v>
      </c>
      <c r="F8199">
        <f>'Previous Trades Import_OMS Quer'!F8199</f>
        <v>0</v>
      </c>
      <c r="G8199">
        <f>'Previous Trades Import_OMS Quer'!G8199</f>
        <v>0</v>
      </c>
      <c r="H8199">
        <f>'Previous Trades Import_OMS Quer'!H8199</f>
        <v>0</v>
      </c>
      <c r="I8199">
        <f>'Previous Trades Import_OMS Quer'!I8199</f>
        <v>0</v>
      </c>
      <c r="J8199">
        <f>'Previous Trades Import_OMS Quer'!J8199</f>
        <v>0</v>
      </c>
      <c r="K8199">
        <f>'Previous Trades Import_OMS Quer'!K8199</f>
        <v>0</v>
      </c>
      <c r="L8199">
        <f>'Previous Trades Import_OMS Quer'!L8199</f>
        <v>0</v>
      </c>
      <c r="M8199">
        <f>'Previous Trades Import_OMS Quer'!M8199</f>
        <v>0</v>
      </c>
      <c r="N8199">
        <f>'Previous Trades Import_OMS Quer'!N8199</f>
        <v>0</v>
      </c>
      <c r="O8199" t="str">
        <f>CLEAN('Previous Trades Import_OMS Quer'!O8199)</f>
        <v/>
      </c>
      <c r="Q8199" s="25">
        <f t="shared" si="256"/>
        <v>0</v>
      </c>
      <c r="R8199" s="25" t="e">
        <f>VLOOKUP(O8199,'Currency Balance'!$O$3:$Q$32,3,0)</f>
        <v>#N/A</v>
      </c>
      <c r="S8199" t="e">
        <f t="shared" si="257"/>
        <v>#N/A</v>
      </c>
    </row>
    <row r="8200" spans="1:19">
      <c r="A8200">
        <f>'Previous Trades Import_OMS Quer'!A8200</f>
        <v>0</v>
      </c>
      <c r="B8200">
        <f>'Previous Trades Import_OMS Quer'!B8200</f>
        <v>0</v>
      </c>
      <c r="C8200" s="22">
        <f>'Previous Trades Import_OMS Quer'!C8200</f>
        <v>0</v>
      </c>
      <c r="D8200">
        <f>'Previous Trades Import_OMS Quer'!D8200</f>
        <v>0</v>
      </c>
      <c r="E8200" s="22">
        <f>'Previous Trades Import_OMS Quer'!E8200</f>
        <v>0</v>
      </c>
      <c r="F8200">
        <f>'Previous Trades Import_OMS Quer'!F8200</f>
        <v>0</v>
      </c>
      <c r="G8200">
        <f>'Previous Trades Import_OMS Quer'!G8200</f>
        <v>0</v>
      </c>
      <c r="H8200">
        <f>'Previous Trades Import_OMS Quer'!H8200</f>
        <v>0</v>
      </c>
      <c r="I8200">
        <f>'Previous Trades Import_OMS Quer'!I8200</f>
        <v>0</v>
      </c>
      <c r="J8200">
        <f>'Previous Trades Import_OMS Quer'!J8200</f>
        <v>0</v>
      </c>
      <c r="K8200">
        <f>'Previous Trades Import_OMS Quer'!K8200</f>
        <v>0</v>
      </c>
      <c r="L8200">
        <f>'Previous Trades Import_OMS Quer'!L8200</f>
        <v>0</v>
      </c>
      <c r="M8200">
        <f>'Previous Trades Import_OMS Quer'!M8200</f>
        <v>0</v>
      </c>
      <c r="N8200">
        <f>'Previous Trades Import_OMS Quer'!N8200</f>
        <v>0</v>
      </c>
      <c r="O8200" t="str">
        <f>CLEAN('Previous Trades Import_OMS Quer'!O8200)</f>
        <v/>
      </c>
      <c r="Q8200" s="25">
        <f t="shared" si="256"/>
        <v>0</v>
      </c>
      <c r="R8200" s="25" t="e">
        <f>VLOOKUP(O8200,'Currency Balance'!$O$3:$Q$32,3,0)</f>
        <v>#N/A</v>
      </c>
      <c r="S8200" t="e">
        <f t="shared" si="257"/>
        <v>#N/A</v>
      </c>
    </row>
    <row r="8201" spans="1:19">
      <c r="A8201">
        <f>'Previous Trades Import_OMS Quer'!A8201</f>
        <v>0</v>
      </c>
      <c r="B8201">
        <f>'Previous Trades Import_OMS Quer'!B8201</f>
        <v>0</v>
      </c>
      <c r="C8201" s="22">
        <f>'Previous Trades Import_OMS Quer'!C8201</f>
        <v>0</v>
      </c>
      <c r="D8201">
        <f>'Previous Trades Import_OMS Quer'!D8201</f>
        <v>0</v>
      </c>
      <c r="E8201" s="22">
        <f>'Previous Trades Import_OMS Quer'!E8201</f>
        <v>0</v>
      </c>
      <c r="F8201">
        <f>'Previous Trades Import_OMS Quer'!F8201</f>
        <v>0</v>
      </c>
      <c r="G8201">
        <f>'Previous Trades Import_OMS Quer'!G8201</f>
        <v>0</v>
      </c>
      <c r="H8201">
        <f>'Previous Trades Import_OMS Quer'!H8201</f>
        <v>0</v>
      </c>
      <c r="I8201">
        <f>'Previous Trades Import_OMS Quer'!I8201</f>
        <v>0</v>
      </c>
      <c r="J8201">
        <f>'Previous Trades Import_OMS Quer'!J8201</f>
        <v>0</v>
      </c>
      <c r="K8201">
        <f>'Previous Trades Import_OMS Quer'!K8201</f>
        <v>0</v>
      </c>
      <c r="L8201">
        <f>'Previous Trades Import_OMS Quer'!L8201</f>
        <v>0</v>
      </c>
      <c r="M8201">
        <f>'Previous Trades Import_OMS Quer'!M8201</f>
        <v>0</v>
      </c>
      <c r="N8201">
        <f>'Previous Trades Import_OMS Quer'!N8201</f>
        <v>0</v>
      </c>
      <c r="O8201" t="str">
        <f>CLEAN('Previous Trades Import_OMS Quer'!O8201)</f>
        <v/>
      </c>
      <c r="Q8201" s="25">
        <f t="shared" si="256"/>
        <v>0</v>
      </c>
      <c r="R8201" s="25" t="e">
        <f>VLOOKUP(O8201,'Currency Balance'!$O$3:$Q$32,3,0)</f>
        <v>#N/A</v>
      </c>
      <c r="S8201" t="e">
        <f t="shared" si="257"/>
        <v>#N/A</v>
      </c>
    </row>
    <row r="8202" spans="1:19">
      <c r="A8202">
        <f>'Previous Trades Import_OMS Quer'!A8202</f>
        <v>0</v>
      </c>
      <c r="B8202">
        <f>'Previous Trades Import_OMS Quer'!B8202</f>
        <v>0</v>
      </c>
      <c r="C8202" s="22">
        <f>'Previous Trades Import_OMS Quer'!C8202</f>
        <v>0</v>
      </c>
      <c r="D8202">
        <f>'Previous Trades Import_OMS Quer'!D8202</f>
        <v>0</v>
      </c>
      <c r="E8202" s="22">
        <f>'Previous Trades Import_OMS Quer'!E8202</f>
        <v>0</v>
      </c>
      <c r="F8202">
        <f>'Previous Trades Import_OMS Quer'!F8202</f>
        <v>0</v>
      </c>
      <c r="G8202">
        <f>'Previous Trades Import_OMS Quer'!G8202</f>
        <v>0</v>
      </c>
      <c r="H8202">
        <f>'Previous Trades Import_OMS Quer'!H8202</f>
        <v>0</v>
      </c>
      <c r="I8202">
        <f>'Previous Trades Import_OMS Quer'!I8202</f>
        <v>0</v>
      </c>
      <c r="J8202">
        <f>'Previous Trades Import_OMS Quer'!J8202</f>
        <v>0</v>
      </c>
      <c r="K8202">
        <f>'Previous Trades Import_OMS Quer'!K8202</f>
        <v>0</v>
      </c>
      <c r="L8202">
        <f>'Previous Trades Import_OMS Quer'!L8202</f>
        <v>0</v>
      </c>
      <c r="M8202">
        <f>'Previous Trades Import_OMS Quer'!M8202</f>
        <v>0</v>
      </c>
      <c r="N8202">
        <f>'Previous Trades Import_OMS Quer'!N8202</f>
        <v>0</v>
      </c>
      <c r="O8202" t="str">
        <f>CLEAN('Previous Trades Import_OMS Quer'!O8202)</f>
        <v/>
      </c>
      <c r="Q8202" s="25">
        <f t="shared" si="256"/>
        <v>0</v>
      </c>
      <c r="R8202" s="25" t="e">
        <f>VLOOKUP(O8202,'Currency Balance'!$O$3:$Q$32,3,0)</f>
        <v>#N/A</v>
      </c>
      <c r="S8202" t="e">
        <f t="shared" si="257"/>
        <v>#N/A</v>
      </c>
    </row>
    <row r="8203" spans="1:19">
      <c r="A8203">
        <f>'Previous Trades Import_OMS Quer'!A8203</f>
        <v>0</v>
      </c>
      <c r="B8203">
        <f>'Previous Trades Import_OMS Quer'!B8203</f>
        <v>0</v>
      </c>
      <c r="C8203" s="22">
        <f>'Previous Trades Import_OMS Quer'!C8203</f>
        <v>0</v>
      </c>
      <c r="D8203">
        <f>'Previous Trades Import_OMS Quer'!D8203</f>
        <v>0</v>
      </c>
      <c r="E8203" s="22">
        <f>'Previous Trades Import_OMS Quer'!E8203</f>
        <v>0</v>
      </c>
      <c r="F8203">
        <f>'Previous Trades Import_OMS Quer'!F8203</f>
        <v>0</v>
      </c>
      <c r="G8203">
        <f>'Previous Trades Import_OMS Quer'!G8203</f>
        <v>0</v>
      </c>
      <c r="H8203">
        <f>'Previous Trades Import_OMS Quer'!H8203</f>
        <v>0</v>
      </c>
      <c r="I8203">
        <f>'Previous Trades Import_OMS Quer'!I8203</f>
        <v>0</v>
      </c>
      <c r="J8203">
        <f>'Previous Trades Import_OMS Quer'!J8203</f>
        <v>0</v>
      </c>
      <c r="K8203">
        <f>'Previous Trades Import_OMS Quer'!K8203</f>
        <v>0</v>
      </c>
      <c r="L8203">
        <f>'Previous Trades Import_OMS Quer'!L8203</f>
        <v>0</v>
      </c>
      <c r="M8203">
        <f>'Previous Trades Import_OMS Quer'!M8203</f>
        <v>0</v>
      </c>
      <c r="N8203">
        <f>'Previous Trades Import_OMS Quer'!N8203</f>
        <v>0</v>
      </c>
      <c r="O8203" t="str">
        <f>CLEAN('Previous Trades Import_OMS Quer'!O8203)</f>
        <v/>
      </c>
      <c r="Q8203" s="25">
        <f t="shared" si="256"/>
        <v>0</v>
      </c>
      <c r="R8203" s="25" t="e">
        <f>VLOOKUP(O8203,'Currency Balance'!$O$3:$Q$32,3,0)</f>
        <v>#N/A</v>
      </c>
      <c r="S8203" t="e">
        <f t="shared" si="257"/>
        <v>#N/A</v>
      </c>
    </row>
    <row r="8204" spans="1:19">
      <c r="A8204">
        <f>'Previous Trades Import_OMS Quer'!A8204</f>
        <v>0</v>
      </c>
      <c r="B8204">
        <f>'Previous Trades Import_OMS Quer'!B8204</f>
        <v>0</v>
      </c>
      <c r="C8204" s="22">
        <f>'Previous Trades Import_OMS Quer'!C8204</f>
        <v>0</v>
      </c>
      <c r="D8204">
        <f>'Previous Trades Import_OMS Quer'!D8204</f>
        <v>0</v>
      </c>
      <c r="E8204" s="22">
        <f>'Previous Trades Import_OMS Quer'!E8204</f>
        <v>0</v>
      </c>
      <c r="F8204">
        <f>'Previous Trades Import_OMS Quer'!F8204</f>
        <v>0</v>
      </c>
      <c r="G8204">
        <f>'Previous Trades Import_OMS Quer'!G8204</f>
        <v>0</v>
      </c>
      <c r="H8204">
        <f>'Previous Trades Import_OMS Quer'!H8204</f>
        <v>0</v>
      </c>
      <c r="I8204">
        <f>'Previous Trades Import_OMS Quer'!I8204</f>
        <v>0</v>
      </c>
      <c r="J8204">
        <f>'Previous Trades Import_OMS Quer'!J8204</f>
        <v>0</v>
      </c>
      <c r="K8204">
        <f>'Previous Trades Import_OMS Quer'!K8204</f>
        <v>0</v>
      </c>
      <c r="L8204">
        <f>'Previous Trades Import_OMS Quer'!L8204</f>
        <v>0</v>
      </c>
      <c r="M8204">
        <f>'Previous Trades Import_OMS Quer'!M8204</f>
        <v>0</v>
      </c>
      <c r="N8204">
        <f>'Previous Trades Import_OMS Quer'!N8204</f>
        <v>0</v>
      </c>
      <c r="O8204" t="str">
        <f>CLEAN('Previous Trades Import_OMS Quer'!O8204)</f>
        <v/>
      </c>
      <c r="Q8204" s="25">
        <f t="shared" si="256"/>
        <v>0</v>
      </c>
      <c r="R8204" s="25" t="e">
        <f>VLOOKUP(O8204,'Currency Balance'!$O$3:$Q$32,3,0)</f>
        <v>#N/A</v>
      </c>
      <c r="S8204" t="e">
        <f t="shared" si="257"/>
        <v>#N/A</v>
      </c>
    </row>
    <row r="8205" spans="1:19">
      <c r="A8205">
        <f>'Previous Trades Import_OMS Quer'!A8205</f>
        <v>0</v>
      </c>
      <c r="B8205">
        <f>'Previous Trades Import_OMS Quer'!B8205</f>
        <v>0</v>
      </c>
      <c r="C8205" s="22">
        <f>'Previous Trades Import_OMS Quer'!C8205</f>
        <v>0</v>
      </c>
      <c r="D8205">
        <f>'Previous Trades Import_OMS Quer'!D8205</f>
        <v>0</v>
      </c>
      <c r="E8205" s="22">
        <f>'Previous Trades Import_OMS Quer'!E8205</f>
        <v>0</v>
      </c>
      <c r="F8205">
        <f>'Previous Trades Import_OMS Quer'!F8205</f>
        <v>0</v>
      </c>
      <c r="G8205">
        <f>'Previous Trades Import_OMS Quer'!G8205</f>
        <v>0</v>
      </c>
      <c r="H8205">
        <f>'Previous Trades Import_OMS Quer'!H8205</f>
        <v>0</v>
      </c>
      <c r="I8205">
        <f>'Previous Trades Import_OMS Quer'!I8205</f>
        <v>0</v>
      </c>
      <c r="J8205">
        <f>'Previous Trades Import_OMS Quer'!J8205</f>
        <v>0</v>
      </c>
      <c r="K8205">
        <f>'Previous Trades Import_OMS Quer'!K8205</f>
        <v>0</v>
      </c>
      <c r="L8205">
        <f>'Previous Trades Import_OMS Quer'!L8205</f>
        <v>0</v>
      </c>
      <c r="M8205">
        <f>'Previous Trades Import_OMS Quer'!M8205</f>
        <v>0</v>
      </c>
      <c r="N8205">
        <f>'Previous Trades Import_OMS Quer'!N8205</f>
        <v>0</v>
      </c>
      <c r="O8205" t="str">
        <f>CLEAN('Previous Trades Import_OMS Quer'!O8205)</f>
        <v/>
      </c>
      <c r="Q8205" s="25">
        <f t="shared" si="256"/>
        <v>0</v>
      </c>
      <c r="R8205" s="25" t="e">
        <f>VLOOKUP(O8205,'Currency Balance'!$O$3:$Q$32,3,0)</f>
        <v>#N/A</v>
      </c>
      <c r="S8205" t="e">
        <f t="shared" si="257"/>
        <v>#N/A</v>
      </c>
    </row>
    <row r="8206" spans="1:19">
      <c r="A8206">
        <f>'Previous Trades Import_OMS Quer'!A8206</f>
        <v>0</v>
      </c>
      <c r="B8206">
        <f>'Previous Trades Import_OMS Quer'!B8206</f>
        <v>0</v>
      </c>
      <c r="C8206" s="22">
        <f>'Previous Trades Import_OMS Quer'!C8206</f>
        <v>0</v>
      </c>
      <c r="D8206">
        <f>'Previous Trades Import_OMS Quer'!D8206</f>
        <v>0</v>
      </c>
      <c r="E8206" s="22">
        <f>'Previous Trades Import_OMS Quer'!E8206</f>
        <v>0</v>
      </c>
      <c r="F8206">
        <f>'Previous Trades Import_OMS Quer'!F8206</f>
        <v>0</v>
      </c>
      <c r="G8206">
        <f>'Previous Trades Import_OMS Quer'!G8206</f>
        <v>0</v>
      </c>
      <c r="H8206">
        <f>'Previous Trades Import_OMS Quer'!H8206</f>
        <v>0</v>
      </c>
      <c r="I8206">
        <f>'Previous Trades Import_OMS Quer'!I8206</f>
        <v>0</v>
      </c>
      <c r="J8206">
        <f>'Previous Trades Import_OMS Quer'!J8206</f>
        <v>0</v>
      </c>
      <c r="K8206">
        <f>'Previous Trades Import_OMS Quer'!K8206</f>
        <v>0</v>
      </c>
      <c r="L8206">
        <f>'Previous Trades Import_OMS Quer'!L8206</f>
        <v>0</v>
      </c>
      <c r="M8206">
        <f>'Previous Trades Import_OMS Quer'!M8206</f>
        <v>0</v>
      </c>
      <c r="N8206">
        <f>'Previous Trades Import_OMS Quer'!N8206</f>
        <v>0</v>
      </c>
      <c r="O8206" t="str">
        <f>CLEAN('Previous Trades Import_OMS Quer'!O8206)</f>
        <v/>
      </c>
      <c r="Q8206" s="25">
        <f t="shared" si="256"/>
        <v>0</v>
      </c>
      <c r="R8206" s="25" t="e">
        <f>VLOOKUP(O8206,'Currency Balance'!$O$3:$Q$32,3,0)</f>
        <v>#N/A</v>
      </c>
      <c r="S8206" t="e">
        <f t="shared" si="257"/>
        <v>#N/A</v>
      </c>
    </row>
    <row r="8207" spans="1:19">
      <c r="A8207">
        <f>'Previous Trades Import_OMS Quer'!A8207</f>
        <v>0</v>
      </c>
      <c r="B8207">
        <f>'Previous Trades Import_OMS Quer'!B8207</f>
        <v>0</v>
      </c>
      <c r="C8207" s="22">
        <f>'Previous Trades Import_OMS Quer'!C8207</f>
        <v>0</v>
      </c>
      <c r="D8207">
        <f>'Previous Trades Import_OMS Quer'!D8207</f>
        <v>0</v>
      </c>
      <c r="E8207" s="22">
        <f>'Previous Trades Import_OMS Quer'!E8207</f>
        <v>0</v>
      </c>
      <c r="F8207">
        <f>'Previous Trades Import_OMS Quer'!F8207</f>
        <v>0</v>
      </c>
      <c r="G8207">
        <f>'Previous Trades Import_OMS Quer'!G8207</f>
        <v>0</v>
      </c>
      <c r="H8207">
        <f>'Previous Trades Import_OMS Quer'!H8207</f>
        <v>0</v>
      </c>
      <c r="I8207">
        <f>'Previous Trades Import_OMS Quer'!I8207</f>
        <v>0</v>
      </c>
      <c r="J8207">
        <f>'Previous Trades Import_OMS Quer'!J8207</f>
        <v>0</v>
      </c>
      <c r="K8207">
        <f>'Previous Trades Import_OMS Quer'!K8207</f>
        <v>0</v>
      </c>
      <c r="L8207">
        <f>'Previous Trades Import_OMS Quer'!L8207</f>
        <v>0</v>
      </c>
      <c r="M8207">
        <f>'Previous Trades Import_OMS Quer'!M8207</f>
        <v>0</v>
      </c>
      <c r="N8207">
        <f>'Previous Trades Import_OMS Quer'!N8207</f>
        <v>0</v>
      </c>
      <c r="O8207" t="str">
        <f>CLEAN('Previous Trades Import_OMS Quer'!O8207)</f>
        <v/>
      </c>
      <c r="Q8207" s="25">
        <f t="shared" si="256"/>
        <v>0</v>
      </c>
      <c r="R8207" s="25" t="e">
        <f>VLOOKUP(O8207,'Currency Balance'!$O$3:$Q$32,3,0)</f>
        <v>#N/A</v>
      </c>
      <c r="S8207" t="e">
        <f t="shared" si="257"/>
        <v>#N/A</v>
      </c>
    </row>
    <row r="8208" spans="1:19">
      <c r="A8208">
        <f>'Previous Trades Import_OMS Quer'!A8208</f>
        <v>0</v>
      </c>
      <c r="B8208">
        <f>'Previous Trades Import_OMS Quer'!B8208</f>
        <v>0</v>
      </c>
      <c r="C8208" s="22">
        <f>'Previous Trades Import_OMS Quer'!C8208</f>
        <v>0</v>
      </c>
      <c r="D8208">
        <f>'Previous Trades Import_OMS Quer'!D8208</f>
        <v>0</v>
      </c>
      <c r="E8208" s="22">
        <f>'Previous Trades Import_OMS Quer'!E8208</f>
        <v>0</v>
      </c>
      <c r="F8208">
        <f>'Previous Trades Import_OMS Quer'!F8208</f>
        <v>0</v>
      </c>
      <c r="G8208">
        <f>'Previous Trades Import_OMS Quer'!G8208</f>
        <v>0</v>
      </c>
      <c r="H8208">
        <f>'Previous Trades Import_OMS Quer'!H8208</f>
        <v>0</v>
      </c>
      <c r="I8208">
        <f>'Previous Trades Import_OMS Quer'!I8208</f>
        <v>0</v>
      </c>
      <c r="J8208">
        <f>'Previous Trades Import_OMS Quer'!J8208</f>
        <v>0</v>
      </c>
      <c r="K8208">
        <f>'Previous Trades Import_OMS Quer'!K8208</f>
        <v>0</v>
      </c>
      <c r="L8208">
        <f>'Previous Trades Import_OMS Quer'!L8208</f>
        <v>0</v>
      </c>
      <c r="M8208">
        <f>'Previous Trades Import_OMS Quer'!M8208</f>
        <v>0</v>
      </c>
      <c r="N8208">
        <f>'Previous Trades Import_OMS Quer'!N8208</f>
        <v>0</v>
      </c>
      <c r="O8208" t="str">
        <f>CLEAN('Previous Trades Import_OMS Quer'!O8208)</f>
        <v/>
      </c>
      <c r="Q8208" s="25">
        <f t="shared" si="256"/>
        <v>0</v>
      </c>
      <c r="R8208" s="25" t="e">
        <f>VLOOKUP(O8208,'Currency Balance'!$O$3:$Q$32,3,0)</f>
        <v>#N/A</v>
      </c>
      <c r="S8208" t="e">
        <f t="shared" si="257"/>
        <v>#N/A</v>
      </c>
    </row>
    <row r="8209" spans="1:19">
      <c r="A8209">
        <f>'Previous Trades Import_OMS Quer'!A8209</f>
        <v>0</v>
      </c>
      <c r="B8209">
        <f>'Previous Trades Import_OMS Quer'!B8209</f>
        <v>0</v>
      </c>
      <c r="C8209" s="22">
        <f>'Previous Trades Import_OMS Quer'!C8209</f>
        <v>0</v>
      </c>
      <c r="D8209">
        <f>'Previous Trades Import_OMS Quer'!D8209</f>
        <v>0</v>
      </c>
      <c r="E8209" s="22">
        <f>'Previous Trades Import_OMS Quer'!E8209</f>
        <v>0</v>
      </c>
      <c r="F8209">
        <f>'Previous Trades Import_OMS Quer'!F8209</f>
        <v>0</v>
      </c>
      <c r="G8209">
        <f>'Previous Trades Import_OMS Quer'!G8209</f>
        <v>0</v>
      </c>
      <c r="H8209">
        <f>'Previous Trades Import_OMS Quer'!H8209</f>
        <v>0</v>
      </c>
      <c r="I8209">
        <f>'Previous Trades Import_OMS Quer'!I8209</f>
        <v>0</v>
      </c>
      <c r="J8209">
        <f>'Previous Trades Import_OMS Quer'!J8209</f>
        <v>0</v>
      </c>
      <c r="K8209">
        <f>'Previous Trades Import_OMS Quer'!K8209</f>
        <v>0</v>
      </c>
      <c r="L8209">
        <f>'Previous Trades Import_OMS Quer'!L8209</f>
        <v>0</v>
      </c>
      <c r="M8209">
        <f>'Previous Trades Import_OMS Quer'!M8209</f>
        <v>0</v>
      </c>
      <c r="N8209">
        <f>'Previous Trades Import_OMS Quer'!N8209</f>
        <v>0</v>
      </c>
      <c r="O8209" t="str">
        <f>CLEAN('Previous Trades Import_OMS Quer'!O8209)</f>
        <v/>
      </c>
      <c r="Q8209" s="25">
        <f t="shared" si="256"/>
        <v>0</v>
      </c>
      <c r="R8209" s="25" t="e">
        <f>VLOOKUP(O8209,'Currency Balance'!$O$3:$Q$32,3,0)</f>
        <v>#N/A</v>
      </c>
      <c r="S8209" t="e">
        <f t="shared" si="257"/>
        <v>#N/A</v>
      </c>
    </row>
    <row r="8210" spans="1:19">
      <c r="A8210">
        <f>'Previous Trades Import_OMS Quer'!A8210</f>
        <v>0</v>
      </c>
      <c r="B8210">
        <f>'Previous Trades Import_OMS Quer'!B8210</f>
        <v>0</v>
      </c>
      <c r="C8210" s="22">
        <f>'Previous Trades Import_OMS Quer'!C8210</f>
        <v>0</v>
      </c>
      <c r="D8210">
        <f>'Previous Trades Import_OMS Quer'!D8210</f>
        <v>0</v>
      </c>
      <c r="E8210" s="22">
        <f>'Previous Trades Import_OMS Quer'!E8210</f>
        <v>0</v>
      </c>
      <c r="F8210">
        <f>'Previous Trades Import_OMS Quer'!F8210</f>
        <v>0</v>
      </c>
      <c r="G8210">
        <f>'Previous Trades Import_OMS Quer'!G8210</f>
        <v>0</v>
      </c>
      <c r="H8210">
        <f>'Previous Trades Import_OMS Quer'!H8210</f>
        <v>0</v>
      </c>
      <c r="I8210">
        <f>'Previous Trades Import_OMS Quer'!I8210</f>
        <v>0</v>
      </c>
      <c r="J8210">
        <f>'Previous Trades Import_OMS Quer'!J8210</f>
        <v>0</v>
      </c>
      <c r="K8210">
        <f>'Previous Trades Import_OMS Quer'!K8210</f>
        <v>0</v>
      </c>
      <c r="L8210">
        <f>'Previous Trades Import_OMS Quer'!L8210</f>
        <v>0</v>
      </c>
      <c r="M8210">
        <f>'Previous Trades Import_OMS Quer'!M8210</f>
        <v>0</v>
      </c>
      <c r="N8210">
        <f>'Previous Trades Import_OMS Quer'!N8210</f>
        <v>0</v>
      </c>
      <c r="O8210" t="str">
        <f>CLEAN('Previous Trades Import_OMS Quer'!O8210)</f>
        <v/>
      </c>
      <c r="Q8210" s="25">
        <f t="shared" si="256"/>
        <v>0</v>
      </c>
      <c r="R8210" s="25" t="e">
        <f>VLOOKUP(O8210,'Currency Balance'!$O$3:$Q$32,3,0)</f>
        <v>#N/A</v>
      </c>
      <c r="S8210" t="e">
        <f t="shared" si="257"/>
        <v>#N/A</v>
      </c>
    </row>
    <row r="8211" spans="1:19">
      <c r="A8211">
        <f>'Previous Trades Import_OMS Quer'!A8211</f>
        <v>0</v>
      </c>
      <c r="B8211">
        <f>'Previous Trades Import_OMS Quer'!B8211</f>
        <v>0</v>
      </c>
      <c r="C8211" s="22">
        <f>'Previous Trades Import_OMS Quer'!C8211</f>
        <v>0</v>
      </c>
      <c r="D8211">
        <f>'Previous Trades Import_OMS Quer'!D8211</f>
        <v>0</v>
      </c>
      <c r="E8211" s="22">
        <f>'Previous Trades Import_OMS Quer'!E8211</f>
        <v>0</v>
      </c>
      <c r="F8211">
        <f>'Previous Trades Import_OMS Quer'!F8211</f>
        <v>0</v>
      </c>
      <c r="G8211">
        <f>'Previous Trades Import_OMS Quer'!G8211</f>
        <v>0</v>
      </c>
      <c r="H8211">
        <f>'Previous Trades Import_OMS Quer'!H8211</f>
        <v>0</v>
      </c>
      <c r="I8211">
        <f>'Previous Trades Import_OMS Quer'!I8211</f>
        <v>0</v>
      </c>
      <c r="J8211">
        <f>'Previous Trades Import_OMS Quer'!J8211</f>
        <v>0</v>
      </c>
      <c r="K8211">
        <f>'Previous Trades Import_OMS Quer'!K8211</f>
        <v>0</v>
      </c>
      <c r="L8211">
        <f>'Previous Trades Import_OMS Quer'!L8211</f>
        <v>0</v>
      </c>
      <c r="M8211">
        <f>'Previous Trades Import_OMS Quer'!M8211</f>
        <v>0</v>
      </c>
      <c r="N8211">
        <f>'Previous Trades Import_OMS Quer'!N8211</f>
        <v>0</v>
      </c>
      <c r="O8211" t="str">
        <f>CLEAN('Previous Trades Import_OMS Quer'!O8211)</f>
        <v/>
      </c>
      <c r="Q8211" s="25">
        <f t="shared" si="256"/>
        <v>0</v>
      </c>
      <c r="R8211" s="25" t="e">
        <f>VLOOKUP(O8211,'Currency Balance'!$O$3:$Q$32,3,0)</f>
        <v>#N/A</v>
      </c>
      <c r="S8211" t="e">
        <f t="shared" si="257"/>
        <v>#N/A</v>
      </c>
    </row>
    <row r="8212" spans="1:19">
      <c r="A8212">
        <f>'Previous Trades Import_OMS Quer'!A8212</f>
        <v>0</v>
      </c>
      <c r="B8212">
        <f>'Previous Trades Import_OMS Quer'!B8212</f>
        <v>0</v>
      </c>
      <c r="C8212" s="22">
        <f>'Previous Trades Import_OMS Quer'!C8212</f>
        <v>0</v>
      </c>
      <c r="D8212">
        <f>'Previous Trades Import_OMS Quer'!D8212</f>
        <v>0</v>
      </c>
      <c r="E8212" s="22">
        <f>'Previous Trades Import_OMS Quer'!E8212</f>
        <v>0</v>
      </c>
      <c r="F8212">
        <f>'Previous Trades Import_OMS Quer'!F8212</f>
        <v>0</v>
      </c>
      <c r="G8212">
        <f>'Previous Trades Import_OMS Quer'!G8212</f>
        <v>0</v>
      </c>
      <c r="H8212">
        <f>'Previous Trades Import_OMS Quer'!H8212</f>
        <v>0</v>
      </c>
      <c r="I8212">
        <f>'Previous Trades Import_OMS Quer'!I8212</f>
        <v>0</v>
      </c>
      <c r="J8212">
        <f>'Previous Trades Import_OMS Quer'!J8212</f>
        <v>0</v>
      </c>
      <c r="K8212">
        <f>'Previous Trades Import_OMS Quer'!K8212</f>
        <v>0</v>
      </c>
      <c r="L8212">
        <f>'Previous Trades Import_OMS Quer'!L8212</f>
        <v>0</v>
      </c>
      <c r="M8212">
        <f>'Previous Trades Import_OMS Quer'!M8212</f>
        <v>0</v>
      </c>
      <c r="N8212">
        <f>'Previous Trades Import_OMS Quer'!N8212</f>
        <v>0</v>
      </c>
      <c r="O8212" t="str">
        <f>CLEAN('Previous Trades Import_OMS Quer'!O8212)</f>
        <v/>
      </c>
      <c r="Q8212" s="25">
        <f t="shared" si="256"/>
        <v>0</v>
      </c>
      <c r="R8212" s="25" t="e">
        <f>VLOOKUP(O8212,'Currency Balance'!$O$3:$Q$32,3,0)</f>
        <v>#N/A</v>
      </c>
      <c r="S8212" t="e">
        <f t="shared" si="257"/>
        <v>#N/A</v>
      </c>
    </row>
    <row r="8213" spans="1:19">
      <c r="A8213">
        <f>'Previous Trades Import_OMS Quer'!A8213</f>
        <v>0</v>
      </c>
      <c r="B8213">
        <f>'Previous Trades Import_OMS Quer'!B8213</f>
        <v>0</v>
      </c>
      <c r="C8213" s="22">
        <f>'Previous Trades Import_OMS Quer'!C8213</f>
        <v>0</v>
      </c>
      <c r="D8213">
        <f>'Previous Trades Import_OMS Quer'!D8213</f>
        <v>0</v>
      </c>
      <c r="E8213" s="22">
        <f>'Previous Trades Import_OMS Quer'!E8213</f>
        <v>0</v>
      </c>
      <c r="F8213">
        <f>'Previous Trades Import_OMS Quer'!F8213</f>
        <v>0</v>
      </c>
      <c r="G8213">
        <f>'Previous Trades Import_OMS Quer'!G8213</f>
        <v>0</v>
      </c>
      <c r="H8213">
        <f>'Previous Trades Import_OMS Quer'!H8213</f>
        <v>0</v>
      </c>
      <c r="I8213">
        <f>'Previous Trades Import_OMS Quer'!I8213</f>
        <v>0</v>
      </c>
      <c r="J8213">
        <f>'Previous Trades Import_OMS Quer'!J8213</f>
        <v>0</v>
      </c>
      <c r="K8213">
        <f>'Previous Trades Import_OMS Quer'!K8213</f>
        <v>0</v>
      </c>
      <c r="L8213">
        <f>'Previous Trades Import_OMS Quer'!L8213</f>
        <v>0</v>
      </c>
      <c r="M8213">
        <f>'Previous Trades Import_OMS Quer'!M8213</f>
        <v>0</v>
      </c>
      <c r="N8213">
        <f>'Previous Trades Import_OMS Quer'!N8213</f>
        <v>0</v>
      </c>
      <c r="O8213" t="str">
        <f>CLEAN('Previous Trades Import_OMS Quer'!O8213)</f>
        <v/>
      </c>
      <c r="Q8213" s="25">
        <f t="shared" si="256"/>
        <v>0</v>
      </c>
      <c r="R8213" s="25" t="e">
        <f>VLOOKUP(O8213,'Currency Balance'!$O$3:$Q$32,3,0)</f>
        <v>#N/A</v>
      </c>
      <c r="S8213" t="e">
        <f t="shared" si="257"/>
        <v>#N/A</v>
      </c>
    </row>
    <row r="8214" spans="1:19">
      <c r="A8214">
        <f>'Previous Trades Import_OMS Quer'!A8214</f>
        <v>0</v>
      </c>
      <c r="B8214">
        <f>'Previous Trades Import_OMS Quer'!B8214</f>
        <v>0</v>
      </c>
      <c r="C8214" s="22">
        <f>'Previous Trades Import_OMS Quer'!C8214</f>
        <v>0</v>
      </c>
      <c r="D8214">
        <f>'Previous Trades Import_OMS Quer'!D8214</f>
        <v>0</v>
      </c>
      <c r="E8214" s="22">
        <f>'Previous Trades Import_OMS Quer'!E8214</f>
        <v>0</v>
      </c>
      <c r="F8214">
        <f>'Previous Trades Import_OMS Quer'!F8214</f>
        <v>0</v>
      </c>
      <c r="G8214">
        <f>'Previous Trades Import_OMS Quer'!G8214</f>
        <v>0</v>
      </c>
      <c r="H8214">
        <f>'Previous Trades Import_OMS Quer'!H8214</f>
        <v>0</v>
      </c>
      <c r="I8214">
        <f>'Previous Trades Import_OMS Quer'!I8214</f>
        <v>0</v>
      </c>
      <c r="J8214">
        <f>'Previous Trades Import_OMS Quer'!J8214</f>
        <v>0</v>
      </c>
      <c r="K8214">
        <f>'Previous Trades Import_OMS Quer'!K8214</f>
        <v>0</v>
      </c>
      <c r="L8214">
        <f>'Previous Trades Import_OMS Quer'!L8214</f>
        <v>0</v>
      </c>
      <c r="M8214">
        <f>'Previous Trades Import_OMS Quer'!M8214</f>
        <v>0</v>
      </c>
      <c r="N8214">
        <f>'Previous Trades Import_OMS Quer'!N8214</f>
        <v>0</v>
      </c>
      <c r="O8214" t="str">
        <f>CLEAN('Previous Trades Import_OMS Quer'!O8214)</f>
        <v/>
      </c>
      <c r="Q8214" s="25">
        <f t="shared" si="256"/>
        <v>0</v>
      </c>
      <c r="R8214" s="25" t="e">
        <f>VLOOKUP(O8214,'Currency Balance'!$O$3:$Q$32,3,0)</f>
        <v>#N/A</v>
      </c>
      <c r="S8214" t="e">
        <f t="shared" si="257"/>
        <v>#N/A</v>
      </c>
    </row>
    <row r="8215" spans="1:19">
      <c r="A8215">
        <f>'Previous Trades Import_OMS Quer'!A8215</f>
        <v>0</v>
      </c>
      <c r="B8215">
        <f>'Previous Trades Import_OMS Quer'!B8215</f>
        <v>0</v>
      </c>
      <c r="C8215" s="22">
        <f>'Previous Trades Import_OMS Quer'!C8215</f>
        <v>0</v>
      </c>
      <c r="D8215">
        <f>'Previous Trades Import_OMS Quer'!D8215</f>
        <v>0</v>
      </c>
      <c r="E8215" s="22">
        <f>'Previous Trades Import_OMS Quer'!E8215</f>
        <v>0</v>
      </c>
      <c r="F8215">
        <f>'Previous Trades Import_OMS Quer'!F8215</f>
        <v>0</v>
      </c>
      <c r="G8215">
        <f>'Previous Trades Import_OMS Quer'!G8215</f>
        <v>0</v>
      </c>
      <c r="H8215">
        <f>'Previous Trades Import_OMS Quer'!H8215</f>
        <v>0</v>
      </c>
      <c r="I8215">
        <f>'Previous Trades Import_OMS Quer'!I8215</f>
        <v>0</v>
      </c>
      <c r="J8215">
        <f>'Previous Trades Import_OMS Quer'!J8215</f>
        <v>0</v>
      </c>
      <c r="K8215">
        <f>'Previous Trades Import_OMS Quer'!K8215</f>
        <v>0</v>
      </c>
      <c r="L8215">
        <f>'Previous Trades Import_OMS Quer'!L8215</f>
        <v>0</v>
      </c>
      <c r="M8215">
        <f>'Previous Trades Import_OMS Quer'!M8215</f>
        <v>0</v>
      </c>
      <c r="N8215">
        <f>'Previous Trades Import_OMS Quer'!N8215</f>
        <v>0</v>
      </c>
      <c r="O8215" t="str">
        <f>CLEAN('Previous Trades Import_OMS Quer'!O8215)</f>
        <v/>
      </c>
      <c r="Q8215" s="25">
        <f t="shared" si="256"/>
        <v>0</v>
      </c>
      <c r="R8215" s="25" t="e">
        <f>VLOOKUP(O8215,'Currency Balance'!$O$3:$Q$32,3,0)</f>
        <v>#N/A</v>
      </c>
      <c r="S8215" t="e">
        <f t="shared" si="257"/>
        <v>#N/A</v>
      </c>
    </row>
    <row r="8216" spans="1:19">
      <c r="A8216">
        <f>'Previous Trades Import_OMS Quer'!A8216</f>
        <v>0</v>
      </c>
      <c r="B8216">
        <f>'Previous Trades Import_OMS Quer'!B8216</f>
        <v>0</v>
      </c>
      <c r="C8216" s="22">
        <f>'Previous Trades Import_OMS Quer'!C8216</f>
        <v>0</v>
      </c>
      <c r="D8216">
        <f>'Previous Trades Import_OMS Quer'!D8216</f>
        <v>0</v>
      </c>
      <c r="E8216" s="22">
        <f>'Previous Trades Import_OMS Quer'!E8216</f>
        <v>0</v>
      </c>
      <c r="F8216">
        <f>'Previous Trades Import_OMS Quer'!F8216</f>
        <v>0</v>
      </c>
      <c r="G8216">
        <f>'Previous Trades Import_OMS Quer'!G8216</f>
        <v>0</v>
      </c>
      <c r="H8216">
        <f>'Previous Trades Import_OMS Quer'!H8216</f>
        <v>0</v>
      </c>
      <c r="I8216">
        <f>'Previous Trades Import_OMS Quer'!I8216</f>
        <v>0</v>
      </c>
      <c r="J8216">
        <f>'Previous Trades Import_OMS Quer'!J8216</f>
        <v>0</v>
      </c>
      <c r="K8216">
        <f>'Previous Trades Import_OMS Quer'!K8216</f>
        <v>0</v>
      </c>
      <c r="L8216">
        <f>'Previous Trades Import_OMS Quer'!L8216</f>
        <v>0</v>
      </c>
      <c r="M8216">
        <f>'Previous Trades Import_OMS Quer'!M8216</f>
        <v>0</v>
      </c>
      <c r="N8216">
        <f>'Previous Trades Import_OMS Quer'!N8216</f>
        <v>0</v>
      </c>
      <c r="O8216" t="str">
        <f>CLEAN('Previous Trades Import_OMS Quer'!O8216)</f>
        <v/>
      </c>
      <c r="Q8216" s="25">
        <f t="shared" si="256"/>
        <v>0</v>
      </c>
      <c r="R8216" s="25" t="e">
        <f>VLOOKUP(O8216,'Currency Balance'!$O$3:$Q$32,3,0)</f>
        <v>#N/A</v>
      </c>
      <c r="S8216" t="e">
        <f t="shared" si="257"/>
        <v>#N/A</v>
      </c>
    </row>
    <row r="8217" spans="1:19">
      <c r="A8217">
        <f>'Previous Trades Import_OMS Quer'!A8217</f>
        <v>0</v>
      </c>
      <c r="B8217">
        <f>'Previous Trades Import_OMS Quer'!B8217</f>
        <v>0</v>
      </c>
      <c r="C8217" s="22">
        <f>'Previous Trades Import_OMS Quer'!C8217</f>
        <v>0</v>
      </c>
      <c r="D8217">
        <f>'Previous Trades Import_OMS Quer'!D8217</f>
        <v>0</v>
      </c>
      <c r="E8217" s="22">
        <f>'Previous Trades Import_OMS Quer'!E8217</f>
        <v>0</v>
      </c>
      <c r="F8217">
        <f>'Previous Trades Import_OMS Quer'!F8217</f>
        <v>0</v>
      </c>
      <c r="G8217">
        <f>'Previous Trades Import_OMS Quer'!G8217</f>
        <v>0</v>
      </c>
      <c r="H8217">
        <f>'Previous Trades Import_OMS Quer'!H8217</f>
        <v>0</v>
      </c>
      <c r="I8217">
        <f>'Previous Trades Import_OMS Quer'!I8217</f>
        <v>0</v>
      </c>
      <c r="J8217">
        <f>'Previous Trades Import_OMS Quer'!J8217</f>
        <v>0</v>
      </c>
      <c r="K8217">
        <f>'Previous Trades Import_OMS Quer'!K8217</f>
        <v>0</v>
      </c>
      <c r="L8217">
        <f>'Previous Trades Import_OMS Quer'!L8217</f>
        <v>0</v>
      </c>
      <c r="M8217">
        <f>'Previous Trades Import_OMS Quer'!M8217</f>
        <v>0</v>
      </c>
      <c r="N8217">
        <f>'Previous Trades Import_OMS Quer'!N8217</f>
        <v>0</v>
      </c>
      <c r="O8217" t="str">
        <f>CLEAN('Previous Trades Import_OMS Quer'!O8217)</f>
        <v/>
      </c>
      <c r="Q8217" s="25">
        <f t="shared" si="256"/>
        <v>0</v>
      </c>
      <c r="R8217" s="25" t="e">
        <f>VLOOKUP(O8217,'Currency Balance'!$O$3:$Q$32,3,0)</f>
        <v>#N/A</v>
      </c>
      <c r="S8217" t="e">
        <f t="shared" si="257"/>
        <v>#N/A</v>
      </c>
    </row>
    <row r="8218" spans="1:19">
      <c r="A8218">
        <f>'Previous Trades Import_OMS Quer'!A8218</f>
        <v>0</v>
      </c>
      <c r="B8218">
        <f>'Previous Trades Import_OMS Quer'!B8218</f>
        <v>0</v>
      </c>
      <c r="C8218" s="22">
        <f>'Previous Trades Import_OMS Quer'!C8218</f>
        <v>0</v>
      </c>
      <c r="D8218">
        <f>'Previous Trades Import_OMS Quer'!D8218</f>
        <v>0</v>
      </c>
      <c r="E8218" s="22">
        <f>'Previous Trades Import_OMS Quer'!E8218</f>
        <v>0</v>
      </c>
      <c r="F8218">
        <f>'Previous Trades Import_OMS Quer'!F8218</f>
        <v>0</v>
      </c>
      <c r="G8218">
        <f>'Previous Trades Import_OMS Quer'!G8218</f>
        <v>0</v>
      </c>
      <c r="H8218">
        <f>'Previous Trades Import_OMS Quer'!H8218</f>
        <v>0</v>
      </c>
      <c r="I8218">
        <f>'Previous Trades Import_OMS Quer'!I8218</f>
        <v>0</v>
      </c>
      <c r="J8218">
        <f>'Previous Trades Import_OMS Quer'!J8218</f>
        <v>0</v>
      </c>
      <c r="K8218">
        <f>'Previous Trades Import_OMS Quer'!K8218</f>
        <v>0</v>
      </c>
      <c r="L8218">
        <f>'Previous Trades Import_OMS Quer'!L8218</f>
        <v>0</v>
      </c>
      <c r="M8218">
        <f>'Previous Trades Import_OMS Quer'!M8218</f>
        <v>0</v>
      </c>
      <c r="N8218">
        <f>'Previous Trades Import_OMS Quer'!N8218</f>
        <v>0</v>
      </c>
      <c r="O8218" t="str">
        <f>CLEAN('Previous Trades Import_OMS Quer'!O8218)</f>
        <v/>
      </c>
      <c r="Q8218" s="25">
        <f t="shared" si="256"/>
        <v>0</v>
      </c>
      <c r="R8218" s="25" t="e">
        <f>VLOOKUP(O8218,'Currency Balance'!$O$3:$Q$32,3,0)</f>
        <v>#N/A</v>
      </c>
      <c r="S8218" t="e">
        <f t="shared" si="257"/>
        <v>#N/A</v>
      </c>
    </row>
    <row r="8219" spans="1:19">
      <c r="A8219">
        <f>'Previous Trades Import_OMS Quer'!A8219</f>
        <v>0</v>
      </c>
      <c r="B8219">
        <f>'Previous Trades Import_OMS Quer'!B8219</f>
        <v>0</v>
      </c>
      <c r="C8219" s="22">
        <f>'Previous Trades Import_OMS Quer'!C8219</f>
        <v>0</v>
      </c>
      <c r="D8219">
        <f>'Previous Trades Import_OMS Quer'!D8219</f>
        <v>0</v>
      </c>
      <c r="E8219" s="22">
        <f>'Previous Trades Import_OMS Quer'!E8219</f>
        <v>0</v>
      </c>
      <c r="F8219">
        <f>'Previous Trades Import_OMS Quer'!F8219</f>
        <v>0</v>
      </c>
      <c r="G8219">
        <f>'Previous Trades Import_OMS Quer'!G8219</f>
        <v>0</v>
      </c>
      <c r="H8219">
        <f>'Previous Trades Import_OMS Quer'!H8219</f>
        <v>0</v>
      </c>
      <c r="I8219">
        <f>'Previous Trades Import_OMS Quer'!I8219</f>
        <v>0</v>
      </c>
      <c r="J8219">
        <f>'Previous Trades Import_OMS Quer'!J8219</f>
        <v>0</v>
      </c>
      <c r="K8219">
        <f>'Previous Trades Import_OMS Quer'!K8219</f>
        <v>0</v>
      </c>
      <c r="L8219">
        <f>'Previous Trades Import_OMS Quer'!L8219</f>
        <v>0</v>
      </c>
      <c r="M8219">
        <f>'Previous Trades Import_OMS Quer'!M8219</f>
        <v>0</v>
      </c>
      <c r="N8219">
        <f>'Previous Trades Import_OMS Quer'!N8219</f>
        <v>0</v>
      </c>
      <c r="O8219" t="str">
        <f>CLEAN('Previous Trades Import_OMS Quer'!O8219)</f>
        <v/>
      </c>
      <c r="Q8219" s="25">
        <f t="shared" si="256"/>
        <v>0</v>
      </c>
      <c r="R8219" s="25" t="e">
        <f>VLOOKUP(O8219,'Currency Balance'!$O$3:$Q$32,3,0)</f>
        <v>#N/A</v>
      </c>
      <c r="S8219" t="e">
        <f t="shared" si="257"/>
        <v>#N/A</v>
      </c>
    </row>
    <row r="8220" spans="1:19">
      <c r="A8220">
        <f>'Previous Trades Import_OMS Quer'!A8220</f>
        <v>0</v>
      </c>
      <c r="B8220">
        <f>'Previous Trades Import_OMS Quer'!B8220</f>
        <v>0</v>
      </c>
      <c r="C8220" s="22">
        <f>'Previous Trades Import_OMS Quer'!C8220</f>
        <v>0</v>
      </c>
      <c r="D8220">
        <f>'Previous Trades Import_OMS Quer'!D8220</f>
        <v>0</v>
      </c>
      <c r="E8220" s="22">
        <f>'Previous Trades Import_OMS Quer'!E8220</f>
        <v>0</v>
      </c>
      <c r="F8220">
        <f>'Previous Trades Import_OMS Quer'!F8220</f>
        <v>0</v>
      </c>
      <c r="G8220">
        <f>'Previous Trades Import_OMS Quer'!G8220</f>
        <v>0</v>
      </c>
      <c r="H8220">
        <f>'Previous Trades Import_OMS Quer'!H8220</f>
        <v>0</v>
      </c>
      <c r="I8220">
        <f>'Previous Trades Import_OMS Quer'!I8220</f>
        <v>0</v>
      </c>
      <c r="J8220">
        <f>'Previous Trades Import_OMS Quer'!J8220</f>
        <v>0</v>
      </c>
      <c r="K8220">
        <f>'Previous Trades Import_OMS Quer'!K8220</f>
        <v>0</v>
      </c>
      <c r="L8220">
        <f>'Previous Trades Import_OMS Quer'!L8220</f>
        <v>0</v>
      </c>
      <c r="M8220">
        <f>'Previous Trades Import_OMS Quer'!M8220</f>
        <v>0</v>
      </c>
      <c r="N8220">
        <f>'Previous Trades Import_OMS Quer'!N8220</f>
        <v>0</v>
      </c>
      <c r="O8220" t="str">
        <f>CLEAN('Previous Trades Import_OMS Quer'!O8220)</f>
        <v/>
      </c>
      <c r="Q8220" s="25">
        <f t="shared" si="256"/>
        <v>0</v>
      </c>
      <c r="R8220" s="25" t="e">
        <f>VLOOKUP(O8220,'Currency Balance'!$O$3:$Q$32,3,0)</f>
        <v>#N/A</v>
      </c>
      <c r="S8220" t="e">
        <f t="shared" si="257"/>
        <v>#N/A</v>
      </c>
    </row>
    <row r="8221" spans="1:19">
      <c r="A8221">
        <f>'Previous Trades Import_OMS Quer'!A8221</f>
        <v>0</v>
      </c>
      <c r="B8221">
        <f>'Previous Trades Import_OMS Quer'!B8221</f>
        <v>0</v>
      </c>
      <c r="C8221" s="22">
        <f>'Previous Trades Import_OMS Quer'!C8221</f>
        <v>0</v>
      </c>
      <c r="D8221">
        <f>'Previous Trades Import_OMS Quer'!D8221</f>
        <v>0</v>
      </c>
      <c r="E8221" s="22">
        <f>'Previous Trades Import_OMS Quer'!E8221</f>
        <v>0</v>
      </c>
      <c r="F8221">
        <f>'Previous Trades Import_OMS Quer'!F8221</f>
        <v>0</v>
      </c>
      <c r="G8221">
        <f>'Previous Trades Import_OMS Quer'!G8221</f>
        <v>0</v>
      </c>
      <c r="H8221">
        <f>'Previous Trades Import_OMS Quer'!H8221</f>
        <v>0</v>
      </c>
      <c r="I8221">
        <f>'Previous Trades Import_OMS Quer'!I8221</f>
        <v>0</v>
      </c>
      <c r="J8221">
        <f>'Previous Trades Import_OMS Quer'!J8221</f>
        <v>0</v>
      </c>
      <c r="K8221">
        <f>'Previous Trades Import_OMS Quer'!K8221</f>
        <v>0</v>
      </c>
      <c r="L8221">
        <f>'Previous Trades Import_OMS Quer'!L8221</f>
        <v>0</v>
      </c>
      <c r="M8221">
        <f>'Previous Trades Import_OMS Quer'!M8221</f>
        <v>0</v>
      </c>
      <c r="N8221">
        <f>'Previous Trades Import_OMS Quer'!N8221</f>
        <v>0</v>
      </c>
      <c r="O8221" t="str">
        <f>CLEAN('Previous Trades Import_OMS Quer'!O8221)</f>
        <v/>
      </c>
      <c r="Q8221" s="25">
        <f t="shared" si="256"/>
        <v>0</v>
      </c>
      <c r="R8221" s="25" t="e">
        <f>VLOOKUP(O8221,'Currency Balance'!$O$3:$Q$32,3,0)</f>
        <v>#N/A</v>
      </c>
      <c r="S8221" t="e">
        <f t="shared" si="257"/>
        <v>#N/A</v>
      </c>
    </row>
    <row r="8222" spans="1:19">
      <c r="A8222">
        <f>'Previous Trades Import_OMS Quer'!A8222</f>
        <v>0</v>
      </c>
      <c r="B8222">
        <f>'Previous Trades Import_OMS Quer'!B8222</f>
        <v>0</v>
      </c>
      <c r="C8222" s="22">
        <f>'Previous Trades Import_OMS Quer'!C8222</f>
        <v>0</v>
      </c>
      <c r="D8222">
        <f>'Previous Trades Import_OMS Quer'!D8222</f>
        <v>0</v>
      </c>
      <c r="E8222" s="22">
        <f>'Previous Trades Import_OMS Quer'!E8222</f>
        <v>0</v>
      </c>
      <c r="F8222">
        <f>'Previous Trades Import_OMS Quer'!F8222</f>
        <v>0</v>
      </c>
      <c r="G8222">
        <f>'Previous Trades Import_OMS Quer'!G8222</f>
        <v>0</v>
      </c>
      <c r="H8222">
        <f>'Previous Trades Import_OMS Quer'!H8222</f>
        <v>0</v>
      </c>
      <c r="I8222">
        <f>'Previous Trades Import_OMS Quer'!I8222</f>
        <v>0</v>
      </c>
      <c r="J8222">
        <f>'Previous Trades Import_OMS Quer'!J8222</f>
        <v>0</v>
      </c>
      <c r="K8222">
        <f>'Previous Trades Import_OMS Quer'!K8222</f>
        <v>0</v>
      </c>
      <c r="L8222">
        <f>'Previous Trades Import_OMS Quer'!L8222</f>
        <v>0</v>
      </c>
      <c r="M8222">
        <f>'Previous Trades Import_OMS Quer'!M8222</f>
        <v>0</v>
      </c>
      <c r="N8222">
        <f>'Previous Trades Import_OMS Quer'!N8222</f>
        <v>0</v>
      </c>
      <c r="O8222" t="str">
        <f>CLEAN('Previous Trades Import_OMS Quer'!O8222)</f>
        <v/>
      </c>
      <c r="Q8222" s="25">
        <f t="shared" si="256"/>
        <v>0</v>
      </c>
      <c r="R8222" s="25" t="e">
        <f>VLOOKUP(O8222,'Currency Balance'!$O$3:$Q$32,3,0)</f>
        <v>#N/A</v>
      </c>
      <c r="S8222" t="e">
        <f t="shared" si="257"/>
        <v>#N/A</v>
      </c>
    </row>
    <row r="8223" spans="1:19">
      <c r="A8223">
        <f>'Previous Trades Import_OMS Quer'!A8223</f>
        <v>0</v>
      </c>
      <c r="B8223">
        <f>'Previous Trades Import_OMS Quer'!B8223</f>
        <v>0</v>
      </c>
      <c r="C8223" s="22">
        <f>'Previous Trades Import_OMS Quer'!C8223</f>
        <v>0</v>
      </c>
      <c r="D8223">
        <f>'Previous Trades Import_OMS Quer'!D8223</f>
        <v>0</v>
      </c>
      <c r="E8223" s="22">
        <f>'Previous Trades Import_OMS Quer'!E8223</f>
        <v>0</v>
      </c>
      <c r="F8223">
        <f>'Previous Trades Import_OMS Quer'!F8223</f>
        <v>0</v>
      </c>
      <c r="G8223">
        <f>'Previous Trades Import_OMS Quer'!G8223</f>
        <v>0</v>
      </c>
      <c r="H8223">
        <f>'Previous Trades Import_OMS Quer'!H8223</f>
        <v>0</v>
      </c>
      <c r="I8223">
        <f>'Previous Trades Import_OMS Quer'!I8223</f>
        <v>0</v>
      </c>
      <c r="J8223">
        <f>'Previous Trades Import_OMS Quer'!J8223</f>
        <v>0</v>
      </c>
      <c r="K8223">
        <f>'Previous Trades Import_OMS Quer'!K8223</f>
        <v>0</v>
      </c>
      <c r="L8223">
        <f>'Previous Trades Import_OMS Quer'!L8223</f>
        <v>0</v>
      </c>
      <c r="M8223">
        <f>'Previous Trades Import_OMS Quer'!M8223</f>
        <v>0</v>
      </c>
      <c r="N8223">
        <f>'Previous Trades Import_OMS Quer'!N8223</f>
        <v>0</v>
      </c>
      <c r="O8223" t="str">
        <f>CLEAN('Previous Trades Import_OMS Quer'!O8223)</f>
        <v/>
      </c>
      <c r="Q8223" s="25">
        <f t="shared" si="256"/>
        <v>0</v>
      </c>
      <c r="R8223" s="25" t="e">
        <f>VLOOKUP(O8223,'Currency Balance'!$O$3:$Q$32,3,0)</f>
        <v>#N/A</v>
      </c>
      <c r="S8223" t="e">
        <f t="shared" si="257"/>
        <v>#N/A</v>
      </c>
    </row>
    <row r="8224" spans="1:19">
      <c r="A8224">
        <f>'Previous Trades Import_OMS Quer'!A8224</f>
        <v>0</v>
      </c>
      <c r="B8224">
        <f>'Previous Trades Import_OMS Quer'!B8224</f>
        <v>0</v>
      </c>
      <c r="C8224" s="22">
        <f>'Previous Trades Import_OMS Quer'!C8224</f>
        <v>0</v>
      </c>
      <c r="D8224">
        <f>'Previous Trades Import_OMS Quer'!D8224</f>
        <v>0</v>
      </c>
      <c r="E8224" s="22">
        <f>'Previous Trades Import_OMS Quer'!E8224</f>
        <v>0</v>
      </c>
      <c r="F8224">
        <f>'Previous Trades Import_OMS Quer'!F8224</f>
        <v>0</v>
      </c>
      <c r="G8224">
        <f>'Previous Trades Import_OMS Quer'!G8224</f>
        <v>0</v>
      </c>
      <c r="H8224">
        <f>'Previous Trades Import_OMS Quer'!H8224</f>
        <v>0</v>
      </c>
      <c r="I8224">
        <f>'Previous Trades Import_OMS Quer'!I8224</f>
        <v>0</v>
      </c>
      <c r="J8224">
        <f>'Previous Trades Import_OMS Quer'!J8224</f>
        <v>0</v>
      </c>
      <c r="K8224">
        <f>'Previous Trades Import_OMS Quer'!K8224</f>
        <v>0</v>
      </c>
      <c r="L8224">
        <f>'Previous Trades Import_OMS Quer'!L8224</f>
        <v>0</v>
      </c>
      <c r="M8224">
        <f>'Previous Trades Import_OMS Quer'!M8224</f>
        <v>0</v>
      </c>
      <c r="N8224">
        <f>'Previous Trades Import_OMS Quer'!N8224</f>
        <v>0</v>
      </c>
      <c r="O8224" t="str">
        <f>CLEAN('Previous Trades Import_OMS Quer'!O8224)</f>
        <v/>
      </c>
      <c r="Q8224" s="25">
        <f t="shared" si="256"/>
        <v>0</v>
      </c>
      <c r="R8224" s="25" t="e">
        <f>VLOOKUP(O8224,'Currency Balance'!$O$3:$Q$32,3,0)</f>
        <v>#N/A</v>
      </c>
      <c r="S8224" t="e">
        <f t="shared" si="257"/>
        <v>#N/A</v>
      </c>
    </row>
    <row r="8225" spans="1:19">
      <c r="A8225">
        <f>'Previous Trades Import_OMS Quer'!A8225</f>
        <v>0</v>
      </c>
      <c r="B8225">
        <f>'Previous Trades Import_OMS Quer'!B8225</f>
        <v>0</v>
      </c>
      <c r="C8225" s="22">
        <f>'Previous Trades Import_OMS Quer'!C8225</f>
        <v>0</v>
      </c>
      <c r="D8225">
        <f>'Previous Trades Import_OMS Quer'!D8225</f>
        <v>0</v>
      </c>
      <c r="E8225" s="22">
        <f>'Previous Trades Import_OMS Quer'!E8225</f>
        <v>0</v>
      </c>
      <c r="F8225">
        <f>'Previous Trades Import_OMS Quer'!F8225</f>
        <v>0</v>
      </c>
      <c r="G8225">
        <f>'Previous Trades Import_OMS Quer'!G8225</f>
        <v>0</v>
      </c>
      <c r="H8225">
        <f>'Previous Trades Import_OMS Quer'!H8225</f>
        <v>0</v>
      </c>
      <c r="I8225">
        <f>'Previous Trades Import_OMS Quer'!I8225</f>
        <v>0</v>
      </c>
      <c r="J8225">
        <f>'Previous Trades Import_OMS Quer'!J8225</f>
        <v>0</v>
      </c>
      <c r="K8225">
        <f>'Previous Trades Import_OMS Quer'!K8225</f>
        <v>0</v>
      </c>
      <c r="L8225">
        <f>'Previous Trades Import_OMS Quer'!L8225</f>
        <v>0</v>
      </c>
      <c r="M8225">
        <f>'Previous Trades Import_OMS Quer'!M8225</f>
        <v>0</v>
      </c>
      <c r="N8225">
        <f>'Previous Trades Import_OMS Quer'!N8225</f>
        <v>0</v>
      </c>
      <c r="O8225" t="str">
        <f>CLEAN('Previous Trades Import_OMS Quer'!O8225)</f>
        <v/>
      </c>
      <c r="Q8225" s="25">
        <f t="shared" si="256"/>
        <v>0</v>
      </c>
      <c r="R8225" s="25" t="e">
        <f>VLOOKUP(O8225,'Currency Balance'!$O$3:$Q$32,3,0)</f>
        <v>#N/A</v>
      </c>
      <c r="S8225" t="e">
        <f t="shared" si="257"/>
        <v>#N/A</v>
      </c>
    </row>
    <row r="8226" spans="1:19">
      <c r="A8226">
        <f>'Previous Trades Import_OMS Quer'!A8226</f>
        <v>0</v>
      </c>
      <c r="B8226">
        <f>'Previous Trades Import_OMS Quer'!B8226</f>
        <v>0</v>
      </c>
      <c r="C8226" s="22">
        <f>'Previous Trades Import_OMS Quer'!C8226</f>
        <v>0</v>
      </c>
      <c r="D8226">
        <f>'Previous Trades Import_OMS Quer'!D8226</f>
        <v>0</v>
      </c>
      <c r="E8226" s="22">
        <f>'Previous Trades Import_OMS Quer'!E8226</f>
        <v>0</v>
      </c>
      <c r="F8226">
        <f>'Previous Trades Import_OMS Quer'!F8226</f>
        <v>0</v>
      </c>
      <c r="G8226">
        <f>'Previous Trades Import_OMS Quer'!G8226</f>
        <v>0</v>
      </c>
      <c r="H8226">
        <f>'Previous Trades Import_OMS Quer'!H8226</f>
        <v>0</v>
      </c>
      <c r="I8226">
        <f>'Previous Trades Import_OMS Quer'!I8226</f>
        <v>0</v>
      </c>
      <c r="J8226">
        <f>'Previous Trades Import_OMS Quer'!J8226</f>
        <v>0</v>
      </c>
      <c r="K8226">
        <f>'Previous Trades Import_OMS Quer'!K8226</f>
        <v>0</v>
      </c>
      <c r="L8226">
        <f>'Previous Trades Import_OMS Quer'!L8226</f>
        <v>0</v>
      </c>
      <c r="M8226">
        <f>'Previous Trades Import_OMS Quer'!M8226</f>
        <v>0</v>
      </c>
      <c r="N8226">
        <f>'Previous Trades Import_OMS Quer'!N8226</f>
        <v>0</v>
      </c>
      <c r="O8226" t="str">
        <f>CLEAN('Previous Trades Import_OMS Quer'!O8226)</f>
        <v/>
      </c>
      <c r="Q8226" s="25">
        <f t="shared" si="256"/>
        <v>0</v>
      </c>
      <c r="R8226" s="25" t="e">
        <f>VLOOKUP(O8226,'Currency Balance'!$O$3:$Q$32,3,0)</f>
        <v>#N/A</v>
      </c>
      <c r="S8226" t="e">
        <f t="shared" si="257"/>
        <v>#N/A</v>
      </c>
    </row>
    <row r="8227" spans="1:19">
      <c r="A8227">
        <f>'Previous Trades Import_OMS Quer'!A8227</f>
        <v>0</v>
      </c>
      <c r="B8227">
        <f>'Previous Trades Import_OMS Quer'!B8227</f>
        <v>0</v>
      </c>
      <c r="C8227" s="22">
        <f>'Previous Trades Import_OMS Quer'!C8227</f>
        <v>0</v>
      </c>
      <c r="D8227">
        <f>'Previous Trades Import_OMS Quer'!D8227</f>
        <v>0</v>
      </c>
      <c r="E8227" s="22">
        <f>'Previous Trades Import_OMS Quer'!E8227</f>
        <v>0</v>
      </c>
      <c r="F8227">
        <f>'Previous Trades Import_OMS Quer'!F8227</f>
        <v>0</v>
      </c>
      <c r="G8227">
        <f>'Previous Trades Import_OMS Quer'!G8227</f>
        <v>0</v>
      </c>
      <c r="H8227">
        <f>'Previous Trades Import_OMS Quer'!H8227</f>
        <v>0</v>
      </c>
      <c r="I8227">
        <f>'Previous Trades Import_OMS Quer'!I8227</f>
        <v>0</v>
      </c>
      <c r="J8227">
        <f>'Previous Trades Import_OMS Quer'!J8227</f>
        <v>0</v>
      </c>
      <c r="K8227">
        <f>'Previous Trades Import_OMS Quer'!K8227</f>
        <v>0</v>
      </c>
      <c r="L8227">
        <f>'Previous Trades Import_OMS Quer'!L8227</f>
        <v>0</v>
      </c>
      <c r="M8227">
        <f>'Previous Trades Import_OMS Quer'!M8227</f>
        <v>0</v>
      </c>
      <c r="N8227">
        <f>'Previous Trades Import_OMS Quer'!N8227</f>
        <v>0</v>
      </c>
      <c r="O8227" t="str">
        <f>CLEAN('Previous Trades Import_OMS Quer'!O8227)</f>
        <v/>
      </c>
      <c r="Q8227" s="25">
        <f t="shared" si="256"/>
        <v>0</v>
      </c>
      <c r="R8227" s="25" t="e">
        <f>VLOOKUP(O8227,'Currency Balance'!$O$3:$Q$32,3,0)</f>
        <v>#N/A</v>
      </c>
      <c r="S8227" t="e">
        <f t="shared" si="257"/>
        <v>#N/A</v>
      </c>
    </row>
    <row r="8228" spans="1:19">
      <c r="A8228">
        <f>'Previous Trades Import_OMS Quer'!A8228</f>
        <v>0</v>
      </c>
      <c r="B8228">
        <f>'Previous Trades Import_OMS Quer'!B8228</f>
        <v>0</v>
      </c>
      <c r="C8228" s="22">
        <f>'Previous Trades Import_OMS Quer'!C8228</f>
        <v>0</v>
      </c>
      <c r="D8228">
        <f>'Previous Trades Import_OMS Quer'!D8228</f>
        <v>0</v>
      </c>
      <c r="E8228" s="22">
        <f>'Previous Trades Import_OMS Quer'!E8228</f>
        <v>0</v>
      </c>
      <c r="F8228">
        <f>'Previous Trades Import_OMS Quer'!F8228</f>
        <v>0</v>
      </c>
      <c r="G8228">
        <f>'Previous Trades Import_OMS Quer'!G8228</f>
        <v>0</v>
      </c>
      <c r="H8228">
        <f>'Previous Trades Import_OMS Quer'!H8228</f>
        <v>0</v>
      </c>
      <c r="I8228">
        <f>'Previous Trades Import_OMS Quer'!I8228</f>
        <v>0</v>
      </c>
      <c r="J8228">
        <f>'Previous Trades Import_OMS Quer'!J8228</f>
        <v>0</v>
      </c>
      <c r="K8228">
        <f>'Previous Trades Import_OMS Quer'!K8228</f>
        <v>0</v>
      </c>
      <c r="L8228">
        <f>'Previous Trades Import_OMS Quer'!L8228</f>
        <v>0</v>
      </c>
      <c r="M8228">
        <f>'Previous Trades Import_OMS Quer'!M8228</f>
        <v>0</v>
      </c>
      <c r="N8228">
        <f>'Previous Trades Import_OMS Quer'!N8228</f>
        <v>0</v>
      </c>
      <c r="O8228" t="str">
        <f>CLEAN('Previous Trades Import_OMS Quer'!O8228)</f>
        <v/>
      </c>
      <c r="Q8228" s="25">
        <f t="shared" si="256"/>
        <v>0</v>
      </c>
      <c r="R8228" s="25" t="e">
        <f>VLOOKUP(O8228,'Currency Balance'!$O$3:$Q$32,3,0)</f>
        <v>#N/A</v>
      </c>
      <c r="S8228" t="e">
        <f t="shared" si="257"/>
        <v>#N/A</v>
      </c>
    </row>
    <row r="8229" spans="1:19">
      <c r="A8229">
        <f>'Previous Trades Import_OMS Quer'!A8229</f>
        <v>0</v>
      </c>
      <c r="B8229">
        <f>'Previous Trades Import_OMS Quer'!B8229</f>
        <v>0</v>
      </c>
      <c r="C8229" s="22">
        <f>'Previous Trades Import_OMS Quer'!C8229</f>
        <v>0</v>
      </c>
      <c r="D8229">
        <f>'Previous Trades Import_OMS Quer'!D8229</f>
        <v>0</v>
      </c>
      <c r="E8229" s="22">
        <f>'Previous Trades Import_OMS Quer'!E8229</f>
        <v>0</v>
      </c>
      <c r="F8229">
        <f>'Previous Trades Import_OMS Quer'!F8229</f>
        <v>0</v>
      </c>
      <c r="G8229">
        <f>'Previous Trades Import_OMS Quer'!G8229</f>
        <v>0</v>
      </c>
      <c r="H8229">
        <f>'Previous Trades Import_OMS Quer'!H8229</f>
        <v>0</v>
      </c>
      <c r="I8229">
        <f>'Previous Trades Import_OMS Quer'!I8229</f>
        <v>0</v>
      </c>
      <c r="J8229">
        <f>'Previous Trades Import_OMS Quer'!J8229</f>
        <v>0</v>
      </c>
      <c r="K8229">
        <f>'Previous Trades Import_OMS Quer'!K8229</f>
        <v>0</v>
      </c>
      <c r="L8229">
        <f>'Previous Trades Import_OMS Quer'!L8229</f>
        <v>0</v>
      </c>
      <c r="M8229">
        <f>'Previous Trades Import_OMS Quer'!M8229</f>
        <v>0</v>
      </c>
      <c r="N8229">
        <f>'Previous Trades Import_OMS Quer'!N8229</f>
        <v>0</v>
      </c>
      <c r="O8229" t="str">
        <f>CLEAN('Previous Trades Import_OMS Quer'!O8229)</f>
        <v/>
      </c>
      <c r="Q8229" s="25">
        <f t="shared" si="256"/>
        <v>0</v>
      </c>
      <c r="R8229" s="25" t="e">
        <f>VLOOKUP(O8229,'Currency Balance'!$O$3:$Q$32,3,0)</f>
        <v>#N/A</v>
      </c>
      <c r="S8229" t="e">
        <f t="shared" si="257"/>
        <v>#N/A</v>
      </c>
    </row>
    <row r="8230" spans="1:19">
      <c r="A8230">
        <f>'Previous Trades Import_OMS Quer'!A8230</f>
        <v>0</v>
      </c>
      <c r="B8230">
        <f>'Previous Trades Import_OMS Quer'!B8230</f>
        <v>0</v>
      </c>
      <c r="C8230" s="22">
        <f>'Previous Trades Import_OMS Quer'!C8230</f>
        <v>0</v>
      </c>
      <c r="D8230">
        <f>'Previous Trades Import_OMS Quer'!D8230</f>
        <v>0</v>
      </c>
      <c r="E8230" s="22">
        <f>'Previous Trades Import_OMS Quer'!E8230</f>
        <v>0</v>
      </c>
      <c r="F8230">
        <f>'Previous Trades Import_OMS Quer'!F8230</f>
        <v>0</v>
      </c>
      <c r="G8230">
        <f>'Previous Trades Import_OMS Quer'!G8230</f>
        <v>0</v>
      </c>
      <c r="H8230">
        <f>'Previous Trades Import_OMS Quer'!H8230</f>
        <v>0</v>
      </c>
      <c r="I8230">
        <f>'Previous Trades Import_OMS Quer'!I8230</f>
        <v>0</v>
      </c>
      <c r="J8230">
        <f>'Previous Trades Import_OMS Quer'!J8230</f>
        <v>0</v>
      </c>
      <c r="K8230">
        <f>'Previous Trades Import_OMS Quer'!K8230</f>
        <v>0</v>
      </c>
      <c r="L8230">
        <f>'Previous Trades Import_OMS Quer'!L8230</f>
        <v>0</v>
      </c>
      <c r="M8230">
        <f>'Previous Trades Import_OMS Quer'!M8230</f>
        <v>0</v>
      </c>
      <c r="N8230">
        <f>'Previous Trades Import_OMS Quer'!N8230</f>
        <v>0</v>
      </c>
      <c r="O8230" t="str">
        <f>CLEAN('Previous Trades Import_OMS Quer'!O8230)</f>
        <v/>
      </c>
      <c r="Q8230" s="25">
        <f t="shared" si="256"/>
        <v>0</v>
      </c>
      <c r="R8230" s="25" t="e">
        <f>VLOOKUP(O8230,'Currency Balance'!$O$3:$Q$32,3,0)</f>
        <v>#N/A</v>
      </c>
      <c r="S8230" t="e">
        <f t="shared" si="257"/>
        <v>#N/A</v>
      </c>
    </row>
    <row r="8231" spans="1:19">
      <c r="A8231">
        <f>'Previous Trades Import_OMS Quer'!A8231</f>
        <v>0</v>
      </c>
      <c r="B8231">
        <f>'Previous Trades Import_OMS Quer'!B8231</f>
        <v>0</v>
      </c>
      <c r="C8231" s="22">
        <f>'Previous Trades Import_OMS Quer'!C8231</f>
        <v>0</v>
      </c>
      <c r="D8231">
        <f>'Previous Trades Import_OMS Quer'!D8231</f>
        <v>0</v>
      </c>
      <c r="E8231" s="22">
        <f>'Previous Trades Import_OMS Quer'!E8231</f>
        <v>0</v>
      </c>
      <c r="F8231">
        <f>'Previous Trades Import_OMS Quer'!F8231</f>
        <v>0</v>
      </c>
      <c r="G8231">
        <f>'Previous Trades Import_OMS Quer'!G8231</f>
        <v>0</v>
      </c>
      <c r="H8231">
        <f>'Previous Trades Import_OMS Quer'!H8231</f>
        <v>0</v>
      </c>
      <c r="I8231">
        <f>'Previous Trades Import_OMS Quer'!I8231</f>
        <v>0</v>
      </c>
      <c r="J8231">
        <f>'Previous Trades Import_OMS Quer'!J8231</f>
        <v>0</v>
      </c>
      <c r="K8231">
        <f>'Previous Trades Import_OMS Quer'!K8231</f>
        <v>0</v>
      </c>
      <c r="L8231">
        <f>'Previous Trades Import_OMS Quer'!L8231</f>
        <v>0</v>
      </c>
      <c r="M8231">
        <f>'Previous Trades Import_OMS Quer'!M8231</f>
        <v>0</v>
      </c>
      <c r="N8231">
        <f>'Previous Trades Import_OMS Quer'!N8231</f>
        <v>0</v>
      </c>
      <c r="O8231" t="str">
        <f>CLEAN('Previous Trades Import_OMS Quer'!O8231)</f>
        <v/>
      </c>
      <c r="Q8231" s="25">
        <f t="shared" si="256"/>
        <v>0</v>
      </c>
      <c r="R8231" s="25" t="e">
        <f>VLOOKUP(O8231,'Currency Balance'!$O$3:$Q$32,3,0)</f>
        <v>#N/A</v>
      </c>
      <c r="S8231" t="e">
        <f t="shared" si="257"/>
        <v>#N/A</v>
      </c>
    </row>
    <row r="8232" spans="1:19">
      <c r="A8232">
        <f>'Previous Trades Import_OMS Quer'!A8232</f>
        <v>0</v>
      </c>
      <c r="B8232">
        <f>'Previous Trades Import_OMS Quer'!B8232</f>
        <v>0</v>
      </c>
      <c r="C8232" s="22">
        <f>'Previous Trades Import_OMS Quer'!C8232</f>
        <v>0</v>
      </c>
      <c r="D8232">
        <f>'Previous Trades Import_OMS Quer'!D8232</f>
        <v>0</v>
      </c>
      <c r="E8232" s="22">
        <f>'Previous Trades Import_OMS Quer'!E8232</f>
        <v>0</v>
      </c>
      <c r="F8232">
        <f>'Previous Trades Import_OMS Quer'!F8232</f>
        <v>0</v>
      </c>
      <c r="G8232">
        <f>'Previous Trades Import_OMS Quer'!G8232</f>
        <v>0</v>
      </c>
      <c r="H8232">
        <f>'Previous Trades Import_OMS Quer'!H8232</f>
        <v>0</v>
      </c>
      <c r="I8232">
        <f>'Previous Trades Import_OMS Quer'!I8232</f>
        <v>0</v>
      </c>
      <c r="J8232">
        <f>'Previous Trades Import_OMS Quer'!J8232</f>
        <v>0</v>
      </c>
      <c r="K8232">
        <f>'Previous Trades Import_OMS Quer'!K8232</f>
        <v>0</v>
      </c>
      <c r="L8232">
        <f>'Previous Trades Import_OMS Quer'!L8232</f>
        <v>0</v>
      </c>
      <c r="M8232">
        <f>'Previous Trades Import_OMS Quer'!M8232</f>
        <v>0</v>
      </c>
      <c r="N8232">
        <f>'Previous Trades Import_OMS Quer'!N8232</f>
        <v>0</v>
      </c>
      <c r="O8232" t="str">
        <f>CLEAN('Previous Trades Import_OMS Quer'!O8232)</f>
        <v/>
      </c>
      <c r="Q8232" s="25">
        <f t="shared" si="256"/>
        <v>0</v>
      </c>
      <c r="R8232" s="25" t="e">
        <f>VLOOKUP(O8232,'Currency Balance'!$O$3:$Q$32,3,0)</f>
        <v>#N/A</v>
      </c>
      <c r="S8232" t="e">
        <f t="shared" si="257"/>
        <v>#N/A</v>
      </c>
    </row>
    <row r="8233" spans="1:19">
      <c r="A8233">
        <f>'Previous Trades Import_OMS Quer'!A8233</f>
        <v>0</v>
      </c>
      <c r="B8233">
        <f>'Previous Trades Import_OMS Quer'!B8233</f>
        <v>0</v>
      </c>
      <c r="C8233" s="22">
        <f>'Previous Trades Import_OMS Quer'!C8233</f>
        <v>0</v>
      </c>
      <c r="D8233">
        <f>'Previous Trades Import_OMS Quer'!D8233</f>
        <v>0</v>
      </c>
      <c r="E8233" s="22">
        <f>'Previous Trades Import_OMS Quer'!E8233</f>
        <v>0</v>
      </c>
      <c r="F8233">
        <f>'Previous Trades Import_OMS Quer'!F8233</f>
        <v>0</v>
      </c>
      <c r="G8233">
        <f>'Previous Trades Import_OMS Quer'!G8233</f>
        <v>0</v>
      </c>
      <c r="H8233">
        <f>'Previous Trades Import_OMS Quer'!H8233</f>
        <v>0</v>
      </c>
      <c r="I8233">
        <f>'Previous Trades Import_OMS Quer'!I8233</f>
        <v>0</v>
      </c>
      <c r="J8233">
        <f>'Previous Trades Import_OMS Quer'!J8233</f>
        <v>0</v>
      </c>
      <c r="K8233">
        <f>'Previous Trades Import_OMS Quer'!K8233</f>
        <v>0</v>
      </c>
      <c r="L8233">
        <f>'Previous Trades Import_OMS Quer'!L8233</f>
        <v>0</v>
      </c>
      <c r="M8233">
        <f>'Previous Trades Import_OMS Quer'!M8233</f>
        <v>0</v>
      </c>
      <c r="N8233">
        <f>'Previous Trades Import_OMS Quer'!N8233</f>
        <v>0</v>
      </c>
      <c r="O8233" t="str">
        <f>CLEAN('Previous Trades Import_OMS Quer'!O8233)</f>
        <v/>
      </c>
      <c r="Q8233" s="25">
        <f t="shared" si="256"/>
        <v>0</v>
      </c>
      <c r="R8233" s="25" t="e">
        <f>VLOOKUP(O8233,'Currency Balance'!$O$3:$Q$32,3,0)</f>
        <v>#N/A</v>
      </c>
      <c r="S8233" t="e">
        <f t="shared" si="257"/>
        <v>#N/A</v>
      </c>
    </row>
    <row r="8234" spans="1:19">
      <c r="A8234">
        <f>'Previous Trades Import_OMS Quer'!A8234</f>
        <v>0</v>
      </c>
      <c r="B8234">
        <f>'Previous Trades Import_OMS Quer'!B8234</f>
        <v>0</v>
      </c>
      <c r="C8234" s="22">
        <f>'Previous Trades Import_OMS Quer'!C8234</f>
        <v>0</v>
      </c>
      <c r="D8234">
        <f>'Previous Trades Import_OMS Quer'!D8234</f>
        <v>0</v>
      </c>
      <c r="E8234" s="22">
        <f>'Previous Trades Import_OMS Quer'!E8234</f>
        <v>0</v>
      </c>
      <c r="F8234">
        <f>'Previous Trades Import_OMS Quer'!F8234</f>
        <v>0</v>
      </c>
      <c r="G8234">
        <f>'Previous Trades Import_OMS Quer'!G8234</f>
        <v>0</v>
      </c>
      <c r="H8234">
        <f>'Previous Trades Import_OMS Quer'!H8234</f>
        <v>0</v>
      </c>
      <c r="I8234">
        <f>'Previous Trades Import_OMS Quer'!I8234</f>
        <v>0</v>
      </c>
      <c r="J8234">
        <f>'Previous Trades Import_OMS Quer'!J8234</f>
        <v>0</v>
      </c>
      <c r="K8234">
        <f>'Previous Trades Import_OMS Quer'!K8234</f>
        <v>0</v>
      </c>
      <c r="L8234">
        <f>'Previous Trades Import_OMS Quer'!L8234</f>
        <v>0</v>
      </c>
      <c r="M8234">
        <f>'Previous Trades Import_OMS Quer'!M8234</f>
        <v>0</v>
      </c>
      <c r="N8234">
        <f>'Previous Trades Import_OMS Quer'!N8234</f>
        <v>0</v>
      </c>
      <c r="O8234" t="str">
        <f>CLEAN('Previous Trades Import_OMS Quer'!O8234)</f>
        <v/>
      </c>
      <c r="Q8234" s="25">
        <f t="shared" si="256"/>
        <v>0</v>
      </c>
      <c r="R8234" s="25" t="e">
        <f>VLOOKUP(O8234,'Currency Balance'!$O$3:$Q$32,3,0)</f>
        <v>#N/A</v>
      </c>
      <c r="S8234" t="e">
        <f t="shared" si="257"/>
        <v>#N/A</v>
      </c>
    </row>
    <row r="8235" spans="1:19">
      <c r="A8235">
        <f>'Previous Trades Import_OMS Quer'!A8235</f>
        <v>0</v>
      </c>
      <c r="B8235">
        <f>'Previous Trades Import_OMS Quer'!B8235</f>
        <v>0</v>
      </c>
      <c r="C8235" s="22">
        <f>'Previous Trades Import_OMS Quer'!C8235</f>
        <v>0</v>
      </c>
      <c r="D8235">
        <f>'Previous Trades Import_OMS Quer'!D8235</f>
        <v>0</v>
      </c>
      <c r="E8235" s="22">
        <f>'Previous Trades Import_OMS Quer'!E8235</f>
        <v>0</v>
      </c>
      <c r="F8235">
        <f>'Previous Trades Import_OMS Quer'!F8235</f>
        <v>0</v>
      </c>
      <c r="G8235">
        <f>'Previous Trades Import_OMS Quer'!G8235</f>
        <v>0</v>
      </c>
      <c r="H8235">
        <f>'Previous Trades Import_OMS Quer'!H8235</f>
        <v>0</v>
      </c>
      <c r="I8235">
        <f>'Previous Trades Import_OMS Quer'!I8235</f>
        <v>0</v>
      </c>
      <c r="J8235">
        <f>'Previous Trades Import_OMS Quer'!J8235</f>
        <v>0</v>
      </c>
      <c r="K8235">
        <f>'Previous Trades Import_OMS Quer'!K8235</f>
        <v>0</v>
      </c>
      <c r="L8235">
        <f>'Previous Trades Import_OMS Quer'!L8235</f>
        <v>0</v>
      </c>
      <c r="M8235">
        <f>'Previous Trades Import_OMS Quer'!M8235</f>
        <v>0</v>
      </c>
      <c r="N8235">
        <f>'Previous Trades Import_OMS Quer'!N8235</f>
        <v>0</v>
      </c>
      <c r="O8235" t="str">
        <f>CLEAN('Previous Trades Import_OMS Quer'!O8235)</f>
        <v/>
      </c>
      <c r="Q8235" s="25">
        <f t="shared" si="256"/>
        <v>0</v>
      </c>
      <c r="R8235" s="25" t="e">
        <f>VLOOKUP(O8235,'Currency Balance'!$O$3:$Q$32,3,0)</f>
        <v>#N/A</v>
      </c>
      <c r="S8235" t="e">
        <f t="shared" si="257"/>
        <v>#N/A</v>
      </c>
    </row>
    <row r="8236" spans="1:19">
      <c r="A8236">
        <f>'Previous Trades Import_OMS Quer'!A8236</f>
        <v>0</v>
      </c>
      <c r="B8236">
        <f>'Previous Trades Import_OMS Quer'!B8236</f>
        <v>0</v>
      </c>
      <c r="C8236" s="22">
        <f>'Previous Trades Import_OMS Quer'!C8236</f>
        <v>0</v>
      </c>
      <c r="D8236">
        <f>'Previous Trades Import_OMS Quer'!D8236</f>
        <v>0</v>
      </c>
      <c r="E8236" s="22">
        <f>'Previous Trades Import_OMS Quer'!E8236</f>
        <v>0</v>
      </c>
      <c r="F8236">
        <f>'Previous Trades Import_OMS Quer'!F8236</f>
        <v>0</v>
      </c>
      <c r="G8236">
        <f>'Previous Trades Import_OMS Quer'!G8236</f>
        <v>0</v>
      </c>
      <c r="H8236">
        <f>'Previous Trades Import_OMS Quer'!H8236</f>
        <v>0</v>
      </c>
      <c r="I8236">
        <f>'Previous Trades Import_OMS Quer'!I8236</f>
        <v>0</v>
      </c>
      <c r="J8236">
        <f>'Previous Trades Import_OMS Quer'!J8236</f>
        <v>0</v>
      </c>
      <c r="K8236">
        <f>'Previous Trades Import_OMS Quer'!K8236</f>
        <v>0</v>
      </c>
      <c r="L8236">
        <f>'Previous Trades Import_OMS Quer'!L8236</f>
        <v>0</v>
      </c>
      <c r="M8236">
        <f>'Previous Trades Import_OMS Quer'!M8236</f>
        <v>0</v>
      </c>
      <c r="N8236">
        <f>'Previous Trades Import_OMS Quer'!N8236</f>
        <v>0</v>
      </c>
      <c r="O8236" t="str">
        <f>CLEAN('Previous Trades Import_OMS Quer'!O8236)</f>
        <v/>
      </c>
      <c r="Q8236" s="25">
        <f t="shared" si="256"/>
        <v>0</v>
      </c>
      <c r="R8236" s="25" t="e">
        <f>VLOOKUP(O8236,'Currency Balance'!$O$3:$Q$32,3,0)</f>
        <v>#N/A</v>
      </c>
      <c r="S8236" t="e">
        <f t="shared" si="257"/>
        <v>#N/A</v>
      </c>
    </row>
    <row r="8237" spans="1:19">
      <c r="A8237">
        <f>'Previous Trades Import_OMS Quer'!A8237</f>
        <v>0</v>
      </c>
      <c r="B8237">
        <f>'Previous Trades Import_OMS Quer'!B8237</f>
        <v>0</v>
      </c>
      <c r="C8237" s="22">
        <f>'Previous Trades Import_OMS Quer'!C8237</f>
        <v>0</v>
      </c>
      <c r="D8237">
        <f>'Previous Trades Import_OMS Quer'!D8237</f>
        <v>0</v>
      </c>
      <c r="E8237" s="22">
        <f>'Previous Trades Import_OMS Quer'!E8237</f>
        <v>0</v>
      </c>
      <c r="F8237">
        <f>'Previous Trades Import_OMS Quer'!F8237</f>
        <v>0</v>
      </c>
      <c r="G8237">
        <f>'Previous Trades Import_OMS Quer'!G8237</f>
        <v>0</v>
      </c>
      <c r="H8237">
        <f>'Previous Trades Import_OMS Quer'!H8237</f>
        <v>0</v>
      </c>
      <c r="I8237">
        <f>'Previous Trades Import_OMS Quer'!I8237</f>
        <v>0</v>
      </c>
      <c r="J8237">
        <f>'Previous Trades Import_OMS Quer'!J8237</f>
        <v>0</v>
      </c>
      <c r="K8237">
        <f>'Previous Trades Import_OMS Quer'!K8237</f>
        <v>0</v>
      </c>
      <c r="L8237">
        <f>'Previous Trades Import_OMS Quer'!L8237</f>
        <v>0</v>
      </c>
      <c r="M8237">
        <f>'Previous Trades Import_OMS Quer'!M8237</f>
        <v>0</v>
      </c>
      <c r="N8237">
        <f>'Previous Trades Import_OMS Quer'!N8237</f>
        <v>0</v>
      </c>
      <c r="O8237" t="str">
        <f>CLEAN('Previous Trades Import_OMS Quer'!O8237)</f>
        <v/>
      </c>
      <c r="Q8237" s="25">
        <f t="shared" si="256"/>
        <v>0</v>
      </c>
      <c r="R8237" s="25" t="e">
        <f>VLOOKUP(O8237,'Currency Balance'!$O$3:$Q$32,3,0)</f>
        <v>#N/A</v>
      </c>
      <c r="S8237" t="e">
        <f t="shared" si="257"/>
        <v>#N/A</v>
      </c>
    </row>
    <row r="8238" spans="1:19">
      <c r="A8238">
        <f>'Previous Trades Import_OMS Quer'!A8238</f>
        <v>0</v>
      </c>
      <c r="B8238">
        <f>'Previous Trades Import_OMS Quer'!B8238</f>
        <v>0</v>
      </c>
      <c r="C8238" s="22">
        <f>'Previous Trades Import_OMS Quer'!C8238</f>
        <v>0</v>
      </c>
      <c r="D8238">
        <f>'Previous Trades Import_OMS Quer'!D8238</f>
        <v>0</v>
      </c>
      <c r="E8238" s="22">
        <f>'Previous Trades Import_OMS Quer'!E8238</f>
        <v>0</v>
      </c>
      <c r="F8238">
        <f>'Previous Trades Import_OMS Quer'!F8238</f>
        <v>0</v>
      </c>
      <c r="G8238">
        <f>'Previous Trades Import_OMS Quer'!G8238</f>
        <v>0</v>
      </c>
      <c r="H8238">
        <f>'Previous Trades Import_OMS Quer'!H8238</f>
        <v>0</v>
      </c>
      <c r="I8238">
        <f>'Previous Trades Import_OMS Quer'!I8238</f>
        <v>0</v>
      </c>
      <c r="J8238">
        <f>'Previous Trades Import_OMS Quer'!J8238</f>
        <v>0</v>
      </c>
      <c r="K8238">
        <f>'Previous Trades Import_OMS Quer'!K8238</f>
        <v>0</v>
      </c>
      <c r="L8238">
        <f>'Previous Trades Import_OMS Quer'!L8238</f>
        <v>0</v>
      </c>
      <c r="M8238">
        <f>'Previous Trades Import_OMS Quer'!M8238</f>
        <v>0</v>
      </c>
      <c r="N8238">
        <f>'Previous Trades Import_OMS Quer'!N8238</f>
        <v>0</v>
      </c>
      <c r="O8238" t="str">
        <f>CLEAN('Previous Trades Import_OMS Quer'!O8238)</f>
        <v/>
      </c>
      <c r="Q8238" s="25">
        <f t="shared" si="256"/>
        <v>0</v>
      </c>
      <c r="R8238" s="25" t="e">
        <f>VLOOKUP(O8238,'Currency Balance'!$O$3:$Q$32,3,0)</f>
        <v>#N/A</v>
      </c>
      <c r="S8238" t="e">
        <f t="shared" si="257"/>
        <v>#N/A</v>
      </c>
    </row>
    <row r="8239" spans="1:19">
      <c r="A8239">
        <f>'Previous Trades Import_OMS Quer'!A8239</f>
        <v>0</v>
      </c>
      <c r="B8239">
        <f>'Previous Trades Import_OMS Quer'!B8239</f>
        <v>0</v>
      </c>
      <c r="C8239" s="22">
        <f>'Previous Trades Import_OMS Quer'!C8239</f>
        <v>0</v>
      </c>
      <c r="D8239">
        <f>'Previous Trades Import_OMS Quer'!D8239</f>
        <v>0</v>
      </c>
      <c r="E8239" s="22">
        <f>'Previous Trades Import_OMS Quer'!E8239</f>
        <v>0</v>
      </c>
      <c r="F8239">
        <f>'Previous Trades Import_OMS Quer'!F8239</f>
        <v>0</v>
      </c>
      <c r="G8239">
        <f>'Previous Trades Import_OMS Quer'!G8239</f>
        <v>0</v>
      </c>
      <c r="H8239">
        <f>'Previous Trades Import_OMS Quer'!H8239</f>
        <v>0</v>
      </c>
      <c r="I8239">
        <f>'Previous Trades Import_OMS Quer'!I8239</f>
        <v>0</v>
      </c>
      <c r="J8239">
        <f>'Previous Trades Import_OMS Quer'!J8239</f>
        <v>0</v>
      </c>
      <c r="K8239">
        <f>'Previous Trades Import_OMS Quer'!K8239</f>
        <v>0</v>
      </c>
      <c r="L8239">
        <f>'Previous Trades Import_OMS Quer'!L8239</f>
        <v>0</v>
      </c>
      <c r="M8239">
        <f>'Previous Trades Import_OMS Quer'!M8239</f>
        <v>0</v>
      </c>
      <c r="N8239">
        <f>'Previous Trades Import_OMS Quer'!N8239</f>
        <v>0</v>
      </c>
      <c r="O8239" t="str">
        <f>CLEAN('Previous Trades Import_OMS Quer'!O8239)</f>
        <v/>
      </c>
      <c r="Q8239" s="25">
        <f t="shared" si="256"/>
        <v>0</v>
      </c>
      <c r="R8239" s="25" t="e">
        <f>VLOOKUP(O8239,'Currency Balance'!$O$3:$Q$32,3,0)</f>
        <v>#N/A</v>
      </c>
      <c r="S8239" t="e">
        <f t="shared" si="257"/>
        <v>#N/A</v>
      </c>
    </row>
    <row r="8240" spans="1:19">
      <c r="A8240">
        <f>'Previous Trades Import_OMS Quer'!A8240</f>
        <v>0</v>
      </c>
      <c r="B8240">
        <f>'Previous Trades Import_OMS Quer'!B8240</f>
        <v>0</v>
      </c>
      <c r="C8240" s="22">
        <f>'Previous Trades Import_OMS Quer'!C8240</f>
        <v>0</v>
      </c>
      <c r="D8240">
        <f>'Previous Trades Import_OMS Quer'!D8240</f>
        <v>0</v>
      </c>
      <c r="E8240" s="22">
        <f>'Previous Trades Import_OMS Quer'!E8240</f>
        <v>0</v>
      </c>
      <c r="F8240">
        <f>'Previous Trades Import_OMS Quer'!F8240</f>
        <v>0</v>
      </c>
      <c r="G8240">
        <f>'Previous Trades Import_OMS Quer'!G8240</f>
        <v>0</v>
      </c>
      <c r="H8240">
        <f>'Previous Trades Import_OMS Quer'!H8240</f>
        <v>0</v>
      </c>
      <c r="I8240">
        <f>'Previous Trades Import_OMS Quer'!I8240</f>
        <v>0</v>
      </c>
      <c r="J8240">
        <f>'Previous Trades Import_OMS Quer'!J8240</f>
        <v>0</v>
      </c>
      <c r="K8240">
        <f>'Previous Trades Import_OMS Quer'!K8240</f>
        <v>0</v>
      </c>
      <c r="L8240">
        <f>'Previous Trades Import_OMS Quer'!L8240</f>
        <v>0</v>
      </c>
      <c r="M8240">
        <f>'Previous Trades Import_OMS Quer'!M8240</f>
        <v>0</v>
      </c>
      <c r="N8240">
        <f>'Previous Trades Import_OMS Quer'!N8240</f>
        <v>0</v>
      </c>
      <c r="O8240" t="str">
        <f>CLEAN('Previous Trades Import_OMS Quer'!O8240)</f>
        <v/>
      </c>
      <c r="Q8240" s="25">
        <f t="shared" si="256"/>
        <v>0</v>
      </c>
      <c r="R8240" s="25" t="e">
        <f>VLOOKUP(O8240,'Currency Balance'!$O$3:$Q$32,3,0)</f>
        <v>#N/A</v>
      </c>
      <c r="S8240" t="e">
        <f t="shared" si="257"/>
        <v>#N/A</v>
      </c>
    </row>
    <row r="8241" spans="1:19">
      <c r="A8241">
        <f>'Previous Trades Import_OMS Quer'!A8241</f>
        <v>0</v>
      </c>
      <c r="B8241">
        <f>'Previous Trades Import_OMS Quer'!B8241</f>
        <v>0</v>
      </c>
      <c r="C8241" s="22">
        <f>'Previous Trades Import_OMS Quer'!C8241</f>
        <v>0</v>
      </c>
      <c r="D8241">
        <f>'Previous Trades Import_OMS Quer'!D8241</f>
        <v>0</v>
      </c>
      <c r="E8241" s="22">
        <f>'Previous Trades Import_OMS Quer'!E8241</f>
        <v>0</v>
      </c>
      <c r="F8241">
        <f>'Previous Trades Import_OMS Quer'!F8241</f>
        <v>0</v>
      </c>
      <c r="G8241">
        <f>'Previous Trades Import_OMS Quer'!G8241</f>
        <v>0</v>
      </c>
      <c r="H8241">
        <f>'Previous Trades Import_OMS Quer'!H8241</f>
        <v>0</v>
      </c>
      <c r="I8241">
        <f>'Previous Trades Import_OMS Quer'!I8241</f>
        <v>0</v>
      </c>
      <c r="J8241">
        <f>'Previous Trades Import_OMS Quer'!J8241</f>
        <v>0</v>
      </c>
      <c r="K8241">
        <f>'Previous Trades Import_OMS Quer'!K8241</f>
        <v>0</v>
      </c>
      <c r="L8241">
        <f>'Previous Trades Import_OMS Quer'!L8241</f>
        <v>0</v>
      </c>
      <c r="M8241">
        <f>'Previous Trades Import_OMS Quer'!M8241</f>
        <v>0</v>
      </c>
      <c r="N8241">
        <f>'Previous Trades Import_OMS Quer'!N8241</f>
        <v>0</v>
      </c>
      <c r="O8241" t="str">
        <f>CLEAN('Previous Trades Import_OMS Quer'!O8241)</f>
        <v/>
      </c>
      <c r="Q8241" s="25">
        <f t="shared" si="256"/>
        <v>0</v>
      </c>
      <c r="R8241" s="25" t="e">
        <f>VLOOKUP(O8241,'Currency Balance'!$O$3:$Q$32,3,0)</f>
        <v>#N/A</v>
      </c>
      <c r="S8241" t="e">
        <f t="shared" si="257"/>
        <v>#N/A</v>
      </c>
    </row>
    <row r="8242" spans="1:19">
      <c r="A8242">
        <f>'Previous Trades Import_OMS Quer'!A8242</f>
        <v>0</v>
      </c>
      <c r="B8242">
        <f>'Previous Trades Import_OMS Quer'!B8242</f>
        <v>0</v>
      </c>
      <c r="C8242" s="22">
        <f>'Previous Trades Import_OMS Quer'!C8242</f>
        <v>0</v>
      </c>
      <c r="D8242">
        <f>'Previous Trades Import_OMS Quer'!D8242</f>
        <v>0</v>
      </c>
      <c r="E8242" s="22">
        <f>'Previous Trades Import_OMS Quer'!E8242</f>
        <v>0</v>
      </c>
      <c r="F8242">
        <f>'Previous Trades Import_OMS Quer'!F8242</f>
        <v>0</v>
      </c>
      <c r="G8242">
        <f>'Previous Trades Import_OMS Quer'!G8242</f>
        <v>0</v>
      </c>
      <c r="H8242">
        <f>'Previous Trades Import_OMS Quer'!H8242</f>
        <v>0</v>
      </c>
      <c r="I8242">
        <f>'Previous Trades Import_OMS Quer'!I8242</f>
        <v>0</v>
      </c>
      <c r="J8242">
        <f>'Previous Trades Import_OMS Quer'!J8242</f>
        <v>0</v>
      </c>
      <c r="K8242">
        <f>'Previous Trades Import_OMS Quer'!K8242</f>
        <v>0</v>
      </c>
      <c r="L8242">
        <f>'Previous Trades Import_OMS Quer'!L8242</f>
        <v>0</v>
      </c>
      <c r="M8242">
        <f>'Previous Trades Import_OMS Quer'!M8242</f>
        <v>0</v>
      </c>
      <c r="N8242">
        <f>'Previous Trades Import_OMS Quer'!N8242</f>
        <v>0</v>
      </c>
      <c r="O8242" t="str">
        <f>CLEAN('Previous Trades Import_OMS Quer'!O8242)</f>
        <v/>
      </c>
      <c r="Q8242" s="25">
        <f t="shared" si="256"/>
        <v>0</v>
      </c>
      <c r="R8242" s="25" t="e">
        <f>VLOOKUP(O8242,'Currency Balance'!$O$3:$Q$32,3,0)</f>
        <v>#N/A</v>
      </c>
      <c r="S8242" t="e">
        <f t="shared" si="257"/>
        <v>#N/A</v>
      </c>
    </row>
    <row r="8243" spans="1:19">
      <c r="A8243">
        <f>'Previous Trades Import_OMS Quer'!A8243</f>
        <v>0</v>
      </c>
      <c r="B8243">
        <f>'Previous Trades Import_OMS Quer'!B8243</f>
        <v>0</v>
      </c>
      <c r="C8243" s="22">
        <f>'Previous Trades Import_OMS Quer'!C8243</f>
        <v>0</v>
      </c>
      <c r="D8243">
        <f>'Previous Trades Import_OMS Quer'!D8243</f>
        <v>0</v>
      </c>
      <c r="E8243" s="22">
        <f>'Previous Trades Import_OMS Quer'!E8243</f>
        <v>0</v>
      </c>
      <c r="F8243">
        <f>'Previous Trades Import_OMS Quer'!F8243</f>
        <v>0</v>
      </c>
      <c r="G8243">
        <f>'Previous Trades Import_OMS Quer'!G8243</f>
        <v>0</v>
      </c>
      <c r="H8243">
        <f>'Previous Trades Import_OMS Quer'!H8243</f>
        <v>0</v>
      </c>
      <c r="I8243">
        <f>'Previous Trades Import_OMS Quer'!I8243</f>
        <v>0</v>
      </c>
      <c r="J8243">
        <f>'Previous Trades Import_OMS Quer'!J8243</f>
        <v>0</v>
      </c>
      <c r="K8243">
        <f>'Previous Trades Import_OMS Quer'!K8243</f>
        <v>0</v>
      </c>
      <c r="L8243">
        <f>'Previous Trades Import_OMS Quer'!L8243</f>
        <v>0</v>
      </c>
      <c r="M8243">
        <f>'Previous Trades Import_OMS Quer'!M8243</f>
        <v>0</v>
      </c>
      <c r="N8243">
        <f>'Previous Trades Import_OMS Quer'!N8243</f>
        <v>0</v>
      </c>
      <c r="O8243" t="str">
        <f>CLEAN('Previous Trades Import_OMS Quer'!O8243)</f>
        <v/>
      </c>
      <c r="Q8243" s="25">
        <f t="shared" si="256"/>
        <v>0</v>
      </c>
      <c r="R8243" s="25" t="e">
        <f>VLOOKUP(O8243,'Currency Balance'!$O$3:$Q$32,3,0)</f>
        <v>#N/A</v>
      </c>
      <c r="S8243" t="e">
        <f t="shared" si="257"/>
        <v>#N/A</v>
      </c>
    </row>
    <row r="8244" spans="1:19">
      <c r="A8244">
        <f>'Previous Trades Import_OMS Quer'!A8244</f>
        <v>0</v>
      </c>
      <c r="B8244">
        <f>'Previous Trades Import_OMS Quer'!B8244</f>
        <v>0</v>
      </c>
      <c r="C8244" s="22">
        <f>'Previous Trades Import_OMS Quer'!C8244</f>
        <v>0</v>
      </c>
      <c r="D8244">
        <f>'Previous Trades Import_OMS Quer'!D8244</f>
        <v>0</v>
      </c>
      <c r="E8244" s="22">
        <f>'Previous Trades Import_OMS Quer'!E8244</f>
        <v>0</v>
      </c>
      <c r="F8244">
        <f>'Previous Trades Import_OMS Quer'!F8244</f>
        <v>0</v>
      </c>
      <c r="G8244">
        <f>'Previous Trades Import_OMS Quer'!G8244</f>
        <v>0</v>
      </c>
      <c r="H8244">
        <f>'Previous Trades Import_OMS Quer'!H8244</f>
        <v>0</v>
      </c>
      <c r="I8244">
        <f>'Previous Trades Import_OMS Quer'!I8244</f>
        <v>0</v>
      </c>
      <c r="J8244">
        <f>'Previous Trades Import_OMS Quer'!J8244</f>
        <v>0</v>
      </c>
      <c r="K8244">
        <f>'Previous Trades Import_OMS Quer'!K8244</f>
        <v>0</v>
      </c>
      <c r="L8244">
        <f>'Previous Trades Import_OMS Quer'!L8244</f>
        <v>0</v>
      </c>
      <c r="M8244">
        <f>'Previous Trades Import_OMS Quer'!M8244</f>
        <v>0</v>
      </c>
      <c r="N8244">
        <f>'Previous Trades Import_OMS Quer'!N8244</f>
        <v>0</v>
      </c>
      <c r="O8244" t="str">
        <f>CLEAN('Previous Trades Import_OMS Quer'!O8244)</f>
        <v/>
      </c>
      <c r="Q8244" s="25">
        <f t="shared" si="256"/>
        <v>0</v>
      </c>
      <c r="R8244" s="25" t="e">
        <f>VLOOKUP(O8244,'Currency Balance'!$O$3:$Q$32,3,0)</f>
        <v>#N/A</v>
      </c>
      <c r="S8244" t="e">
        <f t="shared" si="257"/>
        <v>#N/A</v>
      </c>
    </row>
    <row r="8245" spans="1:19">
      <c r="A8245">
        <f>'Previous Trades Import_OMS Quer'!A8245</f>
        <v>0</v>
      </c>
      <c r="B8245">
        <f>'Previous Trades Import_OMS Quer'!B8245</f>
        <v>0</v>
      </c>
      <c r="C8245" s="22">
        <f>'Previous Trades Import_OMS Quer'!C8245</f>
        <v>0</v>
      </c>
      <c r="D8245">
        <f>'Previous Trades Import_OMS Quer'!D8245</f>
        <v>0</v>
      </c>
      <c r="E8245" s="22">
        <f>'Previous Trades Import_OMS Quer'!E8245</f>
        <v>0</v>
      </c>
      <c r="F8245">
        <f>'Previous Trades Import_OMS Quer'!F8245</f>
        <v>0</v>
      </c>
      <c r="G8245">
        <f>'Previous Trades Import_OMS Quer'!G8245</f>
        <v>0</v>
      </c>
      <c r="H8245">
        <f>'Previous Trades Import_OMS Quer'!H8245</f>
        <v>0</v>
      </c>
      <c r="I8245">
        <f>'Previous Trades Import_OMS Quer'!I8245</f>
        <v>0</v>
      </c>
      <c r="J8245">
        <f>'Previous Trades Import_OMS Quer'!J8245</f>
        <v>0</v>
      </c>
      <c r="K8245">
        <f>'Previous Trades Import_OMS Quer'!K8245</f>
        <v>0</v>
      </c>
      <c r="L8245">
        <f>'Previous Trades Import_OMS Quer'!L8245</f>
        <v>0</v>
      </c>
      <c r="M8245">
        <f>'Previous Trades Import_OMS Quer'!M8245</f>
        <v>0</v>
      </c>
      <c r="N8245">
        <f>'Previous Trades Import_OMS Quer'!N8245</f>
        <v>0</v>
      </c>
      <c r="O8245" t="str">
        <f>CLEAN('Previous Trades Import_OMS Quer'!O8245)</f>
        <v/>
      </c>
      <c r="Q8245" s="25">
        <f t="shared" si="256"/>
        <v>0</v>
      </c>
      <c r="R8245" s="25" t="e">
        <f>VLOOKUP(O8245,'Currency Balance'!$O$3:$Q$32,3,0)</f>
        <v>#N/A</v>
      </c>
      <c r="S8245" t="e">
        <f t="shared" si="257"/>
        <v>#N/A</v>
      </c>
    </row>
    <row r="8246" spans="1:19">
      <c r="A8246">
        <f>'Previous Trades Import_OMS Quer'!A8246</f>
        <v>0</v>
      </c>
      <c r="B8246">
        <f>'Previous Trades Import_OMS Quer'!B8246</f>
        <v>0</v>
      </c>
      <c r="C8246" s="22">
        <f>'Previous Trades Import_OMS Quer'!C8246</f>
        <v>0</v>
      </c>
      <c r="D8246">
        <f>'Previous Trades Import_OMS Quer'!D8246</f>
        <v>0</v>
      </c>
      <c r="E8246" s="22">
        <f>'Previous Trades Import_OMS Quer'!E8246</f>
        <v>0</v>
      </c>
      <c r="F8246">
        <f>'Previous Trades Import_OMS Quer'!F8246</f>
        <v>0</v>
      </c>
      <c r="G8246">
        <f>'Previous Trades Import_OMS Quer'!G8246</f>
        <v>0</v>
      </c>
      <c r="H8246">
        <f>'Previous Trades Import_OMS Quer'!H8246</f>
        <v>0</v>
      </c>
      <c r="I8246">
        <f>'Previous Trades Import_OMS Quer'!I8246</f>
        <v>0</v>
      </c>
      <c r="J8246">
        <f>'Previous Trades Import_OMS Quer'!J8246</f>
        <v>0</v>
      </c>
      <c r="K8246">
        <f>'Previous Trades Import_OMS Quer'!K8246</f>
        <v>0</v>
      </c>
      <c r="L8246">
        <f>'Previous Trades Import_OMS Quer'!L8246</f>
        <v>0</v>
      </c>
      <c r="M8246">
        <f>'Previous Trades Import_OMS Quer'!M8246</f>
        <v>0</v>
      </c>
      <c r="N8246">
        <f>'Previous Trades Import_OMS Quer'!N8246</f>
        <v>0</v>
      </c>
      <c r="O8246" t="str">
        <f>CLEAN('Previous Trades Import_OMS Quer'!O8246)</f>
        <v/>
      </c>
      <c r="Q8246" s="25">
        <f t="shared" si="256"/>
        <v>0</v>
      </c>
      <c r="R8246" s="25" t="e">
        <f>VLOOKUP(O8246,'Currency Balance'!$O$3:$Q$32,3,0)</f>
        <v>#N/A</v>
      </c>
      <c r="S8246" t="e">
        <f t="shared" si="257"/>
        <v>#N/A</v>
      </c>
    </row>
    <row r="8247" spans="1:19">
      <c r="A8247">
        <f>'Previous Trades Import_OMS Quer'!A8247</f>
        <v>0</v>
      </c>
      <c r="B8247">
        <f>'Previous Trades Import_OMS Quer'!B8247</f>
        <v>0</v>
      </c>
      <c r="C8247" s="22">
        <f>'Previous Trades Import_OMS Quer'!C8247</f>
        <v>0</v>
      </c>
      <c r="D8247">
        <f>'Previous Trades Import_OMS Quer'!D8247</f>
        <v>0</v>
      </c>
      <c r="E8247" s="22">
        <f>'Previous Trades Import_OMS Quer'!E8247</f>
        <v>0</v>
      </c>
      <c r="F8247">
        <f>'Previous Trades Import_OMS Quer'!F8247</f>
        <v>0</v>
      </c>
      <c r="G8247">
        <f>'Previous Trades Import_OMS Quer'!G8247</f>
        <v>0</v>
      </c>
      <c r="H8247">
        <f>'Previous Trades Import_OMS Quer'!H8247</f>
        <v>0</v>
      </c>
      <c r="I8247">
        <f>'Previous Trades Import_OMS Quer'!I8247</f>
        <v>0</v>
      </c>
      <c r="J8247">
        <f>'Previous Trades Import_OMS Quer'!J8247</f>
        <v>0</v>
      </c>
      <c r="K8247">
        <f>'Previous Trades Import_OMS Quer'!K8247</f>
        <v>0</v>
      </c>
      <c r="L8247">
        <f>'Previous Trades Import_OMS Quer'!L8247</f>
        <v>0</v>
      </c>
      <c r="M8247">
        <f>'Previous Trades Import_OMS Quer'!M8247</f>
        <v>0</v>
      </c>
      <c r="N8247">
        <f>'Previous Trades Import_OMS Quer'!N8247</f>
        <v>0</v>
      </c>
      <c r="O8247" t="str">
        <f>CLEAN('Previous Trades Import_OMS Quer'!O8247)</f>
        <v/>
      </c>
      <c r="Q8247" s="25">
        <f t="shared" si="256"/>
        <v>0</v>
      </c>
      <c r="R8247" s="25" t="e">
        <f>VLOOKUP(O8247,'Currency Balance'!$O$3:$Q$32,3,0)</f>
        <v>#N/A</v>
      </c>
      <c r="S8247" t="e">
        <f t="shared" si="257"/>
        <v>#N/A</v>
      </c>
    </row>
    <row r="8248" spans="1:19">
      <c r="A8248">
        <f>'Previous Trades Import_OMS Quer'!A8248</f>
        <v>0</v>
      </c>
      <c r="B8248">
        <f>'Previous Trades Import_OMS Quer'!B8248</f>
        <v>0</v>
      </c>
      <c r="C8248" s="22">
        <f>'Previous Trades Import_OMS Quer'!C8248</f>
        <v>0</v>
      </c>
      <c r="D8248">
        <f>'Previous Trades Import_OMS Quer'!D8248</f>
        <v>0</v>
      </c>
      <c r="E8248" s="22">
        <f>'Previous Trades Import_OMS Quer'!E8248</f>
        <v>0</v>
      </c>
      <c r="F8248">
        <f>'Previous Trades Import_OMS Quer'!F8248</f>
        <v>0</v>
      </c>
      <c r="G8248">
        <f>'Previous Trades Import_OMS Quer'!G8248</f>
        <v>0</v>
      </c>
      <c r="H8248">
        <f>'Previous Trades Import_OMS Quer'!H8248</f>
        <v>0</v>
      </c>
      <c r="I8248">
        <f>'Previous Trades Import_OMS Quer'!I8248</f>
        <v>0</v>
      </c>
      <c r="J8248">
        <f>'Previous Trades Import_OMS Quer'!J8248</f>
        <v>0</v>
      </c>
      <c r="K8248">
        <f>'Previous Trades Import_OMS Quer'!K8248</f>
        <v>0</v>
      </c>
      <c r="L8248">
        <f>'Previous Trades Import_OMS Quer'!L8248</f>
        <v>0</v>
      </c>
      <c r="M8248">
        <f>'Previous Trades Import_OMS Quer'!M8248</f>
        <v>0</v>
      </c>
      <c r="N8248">
        <f>'Previous Trades Import_OMS Quer'!N8248</f>
        <v>0</v>
      </c>
      <c r="O8248" t="str">
        <f>CLEAN('Previous Trades Import_OMS Quer'!O8248)</f>
        <v/>
      </c>
      <c r="Q8248" s="25">
        <f t="shared" si="256"/>
        <v>0</v>
      </c>
      <c r="R8248" s="25" t="e">
        <f>VLOOKUP(O8248,'Currency Balance'!$O$3:$Q$32,3,0)</f>
        <v>#N/A</v>
      </c>
      <c r="S8248" t="e">
        <f t="shared" si="257"/>
        <v>#N/A</v>
      </c>
    </row>
    <row r="8249" spans="1:19">
      <c r="A8249">
        <f>'Previous Trades Import_OMS Quer'!A8249</f>
        <v>0</v>
      </c>
      <c r="B8249">
        <f>'Previous Trades Import_OMS Quer'!B8249</f>
        <v>0</v>
      </c>
      <c r="C8249" s="22">
        <f>'Previous Trades Import_OMS Quer'!C8249</f>
        <v>0</v>
      </c>
      <c r="D8249">
        <f>'Previous Trades Import_OMS Quer'!D8249</f>
        <v>0</v>
      </c>
      <c r="E8249" s="22">
        <f>'Previous Trades Import_OMS Quer'!E8249</f>
        <v>0</v>
      </c>
      <c r="F8249">
        <f>'Previous Trades Import_OMS Quer'!F8249</f>
        <v>0</v>
      </c>
      <c r="G8249">
        <f>'Previous Trades Import_OMS Quer'!G8249</f>
        <v>0</v>
      </c>
      <c r="H8249">
        <f>'Previous Trades Import_OMS Quer'!H8249</f>
        <v>0</v>
      </c>
      <c r="I8249">
        <f>'Previous Trades Import_OMS Quer'!I8249</f>
        <v>0</v>
      </c>
      <c r="J8249">
        <f>'Previous Trades Import_OMS Quer'!J8249</f>
        <v>0</v>
      </c>
      <c r="K8249">
        <f>'Previous Trades Import_OMS Quer'!K8249</f>
        <v>0</v>
      </c>
      <c r="L8249">
        <f>'Previous Trades Import_OMS Quer'!L8249</f>
        <v>0</v>
      </c>
      <c r="M8249">
        <f>'Previous Trades Import_OMS Quer'!M8249</f>
        <v>0</v>
      </c>
      <c r="N8249">
        <f>'Previous Trades Import_OMS Quer'!N8249</f>
        <v>0</v>
      </c>
      <c r="O8249" t="str">
        <f>CLEAN('Previous Trades Import_OMS Quer'!O8249)</f>
        <v/>
      </c>
      <c r="Q8249" s="25">
        <f t="shared" si="256"/>
        <v>0</v>
      </c>
      <c r="R8249" s="25" t="e">
        <f>VLOOKUP(O8249,'Currency Balance'!$O$3:$Q$32,3,0)</f>
        <v>#N/A</v>
      </c>
      <c r="S8249" t="e">
        <f t="shared" si="257"/>
        <v>#N/A</v>
      </c>
    </row>
    <row r="8250" spans="1:19">
      <c r="A8250">
        <f>'Previous Trades Import_OMS Quer'!A8250</f>
        <v>0</v>
      </c>
      <c r="B8250">
        <f>'Previous Trades Import_OMS Quer'!B8250</f>
        <v>0</v>
      </c>
      <c r="C8250" s="22">
        <f>'Previous Trades Import_OMS Quer'!C8250</f>
        <v>0</v>
      </c>
      <c r="D8250">
        <f>'Previous Trades Import_OMS Quer'!D8250</f>
        <v>0</v>
      </c>
      <c r="E8250" s="22">
        <f>'Previous Trades Import_OMS Quer'!E8250</f>
        <v>0</v>
      </c>
      <c r="F8250">
        <f>'Previous Trades Import_OMS Quer'!F8250</f>
        <v>0</v>
      </c>
      <c r="G8250">
        <f>'Previous Trades Import_OMS Quer'!G8250</f>
        <v>0</v>
      </c>
      <c r="H8250">
        <f>'Previous Trades Import_OMS Quer'!H8250</f>
        <v>0</v>
      </c>
      <c r="I8250">
        <f>'Previous Trades Import_OMS Quer'!I8250</f>
        <v>0</v>
      </c>
      <c r="J8250">
        <f>'Previous Trades Import_OMS Quer'!J8250</f>
        <v>0</v>
      </c>
      <c r="K8250">
        <f>'Previous Trades Import_OMS Quer'!K8250</f>
        <v>0</v>
      </c>
      <c r="L8250">
        <f>'Previous Trades Import_OMS Quer'!L8250</f>
        <v>0</v>
      </c>
      <c r="M8250">
        <f>'Previous Trades Import_OMS Quer'!M8250</f>
        <v>0</v>
      </c>
      <c r="N8250">
        <f>'Previous Trades Import_OMS Quer'!N8250</f>
        <v>0</v>
      </c>
      <c r="O8250" t="str">
        <f>CLEAN('Previous Trades Import_OMS Quer'!O8250)</f>
        <v/>
      </c>
      <c r="Q8250" s="25">
        <f t="shared" si="256"/>
        <v>0</v>
      </c>
      <c r="R8250" s="25" t="e">
        <f>VLOOKUP(O8250,'Currency Balance'!$O$3:$Q$32,3,0)</f>
        <v>#N/A</v>
      </c>
      <c r="S8250" t="e">
        <f t="shared" si="257"/>
        <v>#N/A</v>
      </c>
    </row>
    <row r="8251" spans="1:19">
      <c r="A8251">
        <f>'Previous Trades Import_OMS Quer'!A8251</f>
        <v>0</v>
      </c>
      <c r="B8251">
        <f>'Previous Trades Import_OMS Quer'!B8251</f>
        <v>0</v>
      </c>
      <c r="C8251" s="22">
        <f>'Previous Trades Import_OMS Quer'!C8251</f>
        <v>0</v>
      </c>
      <c r="D8251">
        <f>'Previous Trades Import_OMS Quer'!D8251</f>
        <v>0</v>
      </c>
      <c r="E8251" s="22">
        <f>'Previous Trades Import_OMS Quer'!E8251</f>
        <v>0</v>
      </c>
      <c r="F8251">
        <f>'Previous Trades Import_OMS Quer'!F8251</f>
        <v>0</v>
      </c>
      <c r="G8251">
        <f>'Previous Trades Import_OMS Quer'!G8251</f>
        <v>0</v>
      </c>
      <c r="H8251">
        <f>'Previous Trades Import_OMS Quer'!H8251</f>
        <v>0</v>
      </c>
      <c r="I8251">
        <f>'Previous Trades Import_OMS Quer'!I8251</f>
        <v>0</v>
      </c>
      <c r="J8251">
        <f>'Previous Trades Import_OMS Quer'!J8251</f>
        <v>0</v>
      </c>
      <c r="K8251">
        <f>'Previous Trades Import_OMS Quer'!K8251</f>
        <v>0</v>
      </c>
      <c r="L8251">
        <f>'Previous Trades Import_OMS Quer'!L8251</f>
        <v>0</v>
      </c>
      <c r="M8251">
        <f>'Previous Trades Import_OMS Quer'!M8251</f>
        <v>0</v>
      </c>
      <c r="N8251">
        <f>'Previous Trades Import_OMS Quer'!N8251</f>
        <v>0</v>
      </c>
      <c r="O8251" t="str">
        <f>CLEAN('Previous Trades Import_OMS Quer'!O8251)</f>
        <v/>
      </c>
      <c r="Q8251" s="25">
        <f t="shared" si="256"/>
        <v>0</v>
      </c>
      <c r="R8251" s="25" t="e">
        <f>VLOOKUP(O8251,'Currency Balance'!$O$3:$Q$32,3,0)</f>
        <v>#N/A</v>
      </c>
      <c r="S8251" t="e">
        <f t="shared" si="257"/>
        <v>#N/A</v>
      </c>
    </row>
    <row r="8252" spans="1:19">
      <c r="A8252">
        <f>'Previous Trades Import_OMS Quer'!A8252</f>
        <v>0</v>
      </c>
      <c r="B8252">
        <f>'Previous Trades Import_OMS Quer'!B8252</f>
        <v>0</v>
      </c>
      <c r="C8252" s="22">
        <f>'Previous Trades Import_OMS Quer'!C8252</f>
        <v>0</v>
      </c>
      <c r="D8252">
        <f>'Previous Trades Import_OMS Quer'!D8252</f>
        <v>0</v>
      </c>
      <c r="E8252" s="22">
        <f>'Previous Trades Import_OMS Quer'!E8252</f>
        <v>0</v>
      </c>
      <c r="F8252">
        <f>'Previous Trades Import_OMS Quer'!F8252</f>
        <v>0</v>
      </c>
      <c r="G8252">
        <f>'Previous Trades Import_OMS Quer'!G8252</f>
        <v>0</v>
      </c>
      <c r="H8252">
        <f>'Previous Trades Import_OMS Quer'!H8252</f>
        <v>0</v>
      </c>
      <c r="I8252">
        <f>'Previous Trades Import_OMS Quer'!I8252</f>
        <v>0</v>
      </c>
      <c r="J8252">
        <f>'Previous Trades Import_OMS Quer'!J8252</f>
        <v>0</v>
      </c>
      <c r="K8252">
        <f>'Previous Trades Import_OMS Quer'!K8252</f>
        <v>0</v>
      </c>
      <c r="L8252">
        <f>'Previous Trades Import_OMS Quer'!L8252</f>
        <v>0</v>
      </c>
      <c r="M8252">
        <f>'Previous Trades Import_OMS Quer'!M8252</f>
        <v>0</v>
      </c>
      <c r="N8252">
        <f>'Previous Trades Import_OMS Quer'!N8252</f>
        <v>0</v>
      </c>
      <c r="O8252" t="str">
        <f>CLEAN('Previous Trades Import_OMS Quer'!O8252)</f>
        <v/>
      </c>
      <c r="Q8252" s="25">
        <f t="shared" si="256"/>
        <v>0</v>
      </c>
      <c r="R8252" s="25" t="e">
        <f>VLOOKUP(O8252,'Currency Balance'!$O$3:$Q$32,3,0)</f>
        <v>#N/A</v>
      </c>
      <c r="S8252" t="e">
        <f t="shared" si="257"/>
        <v>#N/A</v>
      </c>
    </row>
    <row r="8253" spans="1:19">
      <c r="A8253">
        <f>'Previous Trades Import_OMS Quer'!A8253</f>
        <v>0</v>
      </c>
      <c r="B8253">
        <f>'Previous Trades Import_OMS Quer'!B8253</f>
        <v>0</v>
      </c>
      <c r="C8253" s="22">
        <f>'Previous Trades Import_OMS Quer'!C8253</f>
        <v>0</v>
      </c>
      <c r="D8253">
        <f>'Previous Trades Import_OMS Quer'!D8253</f>
        <v>0</v>
      </c>
      <c r="E8253" s="22">
        <f>'Previous Trades Import_OMS Quer'!E8253</f>
        <v>0</v>
      </c>
      <c r="F8253">
        <f>'Previous Trades Import_OMS Quer'!F8253</f>
        <v>0</v>
      </c>
      <c r="G8253">
        <f>'Previous Trades Import_OMS Quer'!G8253</f>
        <v>0</v>
      </c>
      <c r="H8253">
        <f>'Previous Trades Import_OMS Quer'!H8253</f>
        <v>0</v>
      </c>
      <c r="I8253">
        <f>'Previous Trades Import_OMS Quer'!I8253</f>
        <v>0</v>
      </c>
      <c r="J8253">
        <f>'Previous Trades Import_OMS Quer'!J8253</f>
        <v>0</v>
      </c>
      <c r="K8253">
        <f>'Previous Trades Import_OMS Quer'!K8253</f>
        <v>0</v>
      </c>
      <c r="L8253">
        <f>'Previous Trades Import_OMS Quer'!L8253</f>
        <v>0</v>
      </c>
      <c r="M8253">
        <f>'Previous Trades Import_OMS Quer'!M8253</f>
        <v>0</v>
      </c>
      <c r="N8253">
        <f>'Previous Trades Import_OMS Quer'!N8253</f>
        <v>0</v>
      </c>
      <c r="O8253" t="str">
        <f>CLEAN('Previous Trades Import_OMS Quer'!O8253)</f>
        <v/>
      </c>
      <c r="Q8253" s="25">
        <f t="shared" si="256"/>
        <v>0</v>
      </c>
      <c r="R8253" s="25" t="e">
        <f>VLOOKUP(O8253,'Currency Balance'!$O$3:$Q$32,3,0)</f>
        <v>#N/A</v>
      </c>
      <c r="S8253" t="e">
        <f t="shared" si="257"/>
        <v>#N/A</v>
      </c>
    </row>
    <row r="8254" spans="1:19">
      <c r="A8254">
        <f>'Previous Trades Import_OMS Quer'!A8254</f>
        <v>0</v>
      </c>
      <c r="B8254">
        <f>'Previous Trades Import_OMS Quer'!B8254</f>
        <v>0</v>
      </c>
      <c r="C8254" s="22">
        <f>'Previous Trades Import_OMS Quer'!C8254</f>
        <v>0</v>
      </c>
      <c r="D8254">
        <f>'Previous Trades Import_OMS Quer'!D8254</f>
        <v>0</v>
      </c>
      <c r="E8254" s="22">
        <f>'Previous Trades Import_OMS Quer'!E8254</f>
        <v>0</v>
      </c>
      <c r="F8254">
        <f>'Previous Trades Import_OMS Quer'!F8254</f>
        <v>0</v>
      </c>
      <c r="G8254">
        <f>'Previous Trades Import_OMS Quer'!G8254</f>
        <v>0</v>
      </c>
      <c r="H8254">
        <f>'Previous Trades Import_OMS Quer'!H8254</f>
        <v>0</v>
      </c>
      <c r="I8254">
        <f>'Previous Trades Import_OMS Quer'!I8254</f>
        <v>0</v>
      </c>
      <c r="J8254">
        <f>'Previous Trades Import_OMS Quer'!J8254</f>
        <v>0</v>
      </c>
      <c r="K8254">
        <f>'Previous Trades Import_OMS Quer'!K8254</f>
        <v>0</v>
      </c>
      <c r="L8254">
        <f>'Previous Trades Import_OMS Quer'!L8254</f>
        <v>0</v>
      </c>
      <c r="M8254">
        <f>'Previous Trades Import_OMS Quer'!M8254</f>
        <v>0</v>
      </c>
      <c r="N8254">
        <f>'Previous Trades Import_OMS Quer'!N8254</f>
        <v>0</v>
      </c>
      <c r="O8254" t="str">
        <f>CLEAN('Previous Trades Import_OMS Quer'!O8254)</f>
        <v/>
      </c>
      <c r="Q8254" s="25">
        <f t="shared" si="256"/>
        <v>0</v>
      </c>
      <c r="R8254" s="25" t="e">
        <f>VLOOKUP(O8254,'Currency Balance'!$O$3:$Q$32,3,0)</f>
        <v>#N/A</v>
      </c>
      <c r="S8254" t="e">
        <f t="shared" si="257"/>
        <v>#N/A</v>
      </c>
    </row>
    <row r="8255" spans="1:19">
      <c r="A8255">
        <f>'Previous Trades Import_OMS Quer'!A8255</f>
        <v>0</v>
      </c>
      <c r="B8255">
        <f>'Previous Trades Import_OMS Quer'!B8255</f>
        <v>0</v>
      </c>
      <c r="C8255" s="22">
        <f>'Previous Trades Import_OMS Quer'!C8255</f>
        <v>0</v>
      </c>
      <c r="D8255">
        <f>'Previous Trades Import_OMS Quer'!D8255</f>
        <v>0</v>
      </c>
      <c r="E8255" s="22">
        <f>'Previous Trades Import_OMS Quer'!E8255</f>
        <v>0</v>
      </c>
      <c r="F8255">
        <f>'Previous Trades Import_OMS Quer'!F8255</f>
        <v>0</v>
      </c>
      <c r="G8255">
        <f>'Previous Trades Import_OMS Quer'!G8255</f>
        <v>0</v>
      </c>
      <c r="H8255">
        <f>'Previous Trades Import_OMS Quer'!H8255</f>
        <v>0</v>
      </c>
      <c r="I8255">
        <f>'Previous Trades Import_OMS Quer'!I8255</f>
        <v>0</v>
      </c>
      <c r="J8255">
        <f>'Previous Trades Import_OMS Quer'!J8255</f>
        <v>0</v>
      </c>
      <c r="K8255">
        <f>'Previous Trades Import_OMS Quer'!K8255</f>
        <v>0</v>
      </c>
      <c r="L8255">
        <f>'Previous Trades Import_OMS Quer'!L8255</f>
        <v>0</v>
      </c>
      <c r="M8255">
        <f>'Previous Trades Import_OMS Quer'!M8255</f>
        <v>0</v>
      </c>
      <c r="N8255">
        <f>'Previous Trades Import_OMS Quer'!N8255</f>
        <v>0</v>
      </c>
      <c r="O8255" t="str">
        <f>CLEAN('Previous Trades Import_OMS Quer'!O8255)</f>
        <v/>
      </c>
      <c r="Q8255" s="25">
        <f t="shared" si="256"/>
        <v>0</v>
      </c>
      <c r="R8255" s="25" t="e">
        <f>VLOOKUP(O8255,'Currency Balance'!$O$3:$Q$32,3,0)</f>
        <v>#N/A</v>
      </c>
      <c r="S8255" t="e">
        <f t="shared" si="257"/>
        <v>#N/A</v>
      </c>
    </row>
    <row r="8256" spans="1:19">
      <c r="A8256">
        <f>'Previous Trades Import_OMS Quer'!A8256</f>
        <v>0</v>
      </c>
      <c r="B8256">
        <f>'Previous Trades Import_OMS Quer'!B8256</f>
        <v>0</v>
      </c>
      <c r="C8256" s="22">
        <f>'Previous Trades Import_OMS Quer'!C8256</f>
        <v>0</v>
      </c>
      <c r="D8256">
        <f>'Previous Trades Import_OMS Quer'!D8256</f>
        <v>0</v>
      </c>
      <c r="E8256" s="22">
        <f>'Previous Trades Import_OMS Quer'!E8256</f>
        <v>0</v>
      </c>
      <c r="F8256">
        <f>'Previous Trades Import_OMS Quer'!F8256</f>
        <v>0</v>
      </c>
      <c r="G8256">
        <f>'Previous Trades Import_OMS Quer'!G8256</f>
        <v>0</v>
      </c>
      <c r="H8256">
        <f>'Previous Trades Import_OMS Quer'!H8256</f>
        <v>0</v>
      </c>
      <c r="I8256">
        <f>'Previous Trades Import_OMS Quer'!I8256</f>
        <v>0</v>
      </c>
      <c r="J8256">
        <f>'Previous Trades Import_OMS Quer'!J8256</f>
        <v>0</v>
      </c>
      <c r="K8256">
        <f>'Previous Trades Import_OMS Quer'!K8256</f>
        <v>0</v>
      </c>
      <c r="L8256">
        <f>'Previous Trades Import_OMS Quer'!L8256</f>
        <v>0</v>
      </c>
      <c r="M8256">
        <f>'Previous Trades Import_OMS Quer'!M8256</f>
        <v>0</v>
      </c>
      <c r="N8256">
        <f>'Previous Trades Import_OMS Quer'!N8256</f>
        <v>0</v>
      </c>
      <c r="O8256" t="str">
        <f>CLEAN('Previous Trades Import_OMS Quer'!O8256)</f>
        <v/>
      </c>
      <c r="Q8256" s="25">
        <f t="shared" si="256"/>
        <v>0</v>
      </c>
      <c r="R8256" s="25" t="e">
        <f>VLOOKUP(O8256,'Currency Balance'!$O$3:$Q$32,3,0)</f>
        <v>#N/A</v>
      </c>
      <c r="S8256" t="e">
        <f t="shared" si="257"/>
        <v>#N/A</v>
      </c>
    </row>
    <row r="8257" spans="1:19">
      <c r="A8257">
        <f>'Previous Trades Import_OMS Quer'!A8257</f>
        <v>0</v>
      </c>
      <c r="B8257">
        <f>'Previous Trades Import_OMS Quer'!B8257</f>
        <v>0</v>
      </c>
      <c r="C8257" s="22">
        <f>'Previous Trades Import_OMS Quer'!C8257</f>
        <v>0</v>
      </c>
      <c r="D8257">
        <f>'Previous Trades Import_OMS Quer'!D8257</f>
        <v>0</v>
      </c>
      <c r="E8257" s="22">
        <f>'Previous Trades Import_OMS Quer'!E8257</f>
        <v>0</v>
      </c>
      <c r="F8257">
        <f>'Previous Trades Import_OMS Quer'!F8257</f>
        <v>0</v>
      </c>
      <c r="G8257">
        <f>'Previous Trades Import_OMS Quer'!G8257</f>
        <v>0</v>
      </c>
      <c r="H8257">
        <f>'Previous Trades Import_OMS Quer'!H8257</f>
        <v>0</v>
      </c>
      <c r="I8257">
        <f>'Previous Trades Import_OMS Quer'!I8257</f>
        <v>0</v>
      </c>
      <c r="J8257">
        <f>'Previous Trades Import_OMS Quer'!J8257</f>
        <v>0</v>
      </c>
      <c r="K8257">
        <f>'Previous Trades Import_OMS Quer'!K8257</f>
        <v>0</v>
      </c>
      <c r="L8257">
        <f>'Previous Trades Import_OMS Quer'!L8257</f>
        <v>0</v>
      </c>
      <c r="M8257">
        <f>'Previous Trades Import_OMS Quer'!M8257</f>
        <v>0</v>
      </c>
      <c r="N8257">
        <f>'Previous Trades Import_OMS Quer'!N8257</f>
        <v>0</v>
      </c>
      <c r="O8257" t="str">
        <f>CLEAN('Previous Trades Import_OMS Quer'!O8257)</f>
        <v/>
      </c>
      <c r="Q8257" s="25">
        <f t="shared" si="256"/>
        <v>0</v>
      </c>
      <c r="R8257" s="25" t="e">
        <f>VLOOKUP(O8257,'Currency Balance'!$O$3:$Q$32,3,0)</f>
        <v>#N/A</v>
      </c>
      <c r="S8257" t="e">
        <f t="shared" si="257"/>
        <v>#N/A</v>
      </c>
    </row>
    <row r="8258" spans="1:19">
      <c r="A8258">
        <f>'Previous Trades Import_OMS Quer'!A8258</f>
        <v>0</v>
      </c>
      <c r="B8258">
        <f>'Previous Trades Import_OMS Quer'!B8258</f>
        <v>0</v>
      </c>
      <c r="C8258" s="22">
        <f>'Previous Trades Import_OMS Quer'!C8258</f>
        <v>0</v>
      </c>
      <c r="D8258">
        <f>'Previous Trades Import_OMS Quer'!D8258</f>
        <v>0</v>
      </c>
      <c r="E8258" s="22">
        <f>'Previous Trades Import_OMS Quer'!E8258</f>
        <v>0</v>
      </c>
      <c r="F8258">
        <f>'Previous Trades Import_OMS Quer'!F8258</f>
        <v>0</v>
      </c>
      <c r="G8258">
        <f>'Previous Trades Import_OMS Quer'!G8258</f>
        <v>0</v>
      </c>
      <c r="H8258">
        <f>'Previous Trades Import_OMS Quer'!H8258</f>
        <v>0</v>
      </c>
      <c r="I8258">
        <f>'Previous Trades Import_OMS Quer'!I8258</f>
        <v>0</v>
      </c>
      <c r="J8258">
        <f>'Previous Trades Import_OMS Quer'!J8258</f>
        <v>0</v>
      </c>
      <c r="K8258">
        <f>'Previous Trades Import_OMS Quer'!K8258</f>
        <v>0</v>
      </c>
      <c r="L8258">
        <f>'Previous Trades Import_OMS Quer'!L8258</f>
        <v>0</v>
      </c>
      <c r="M8258">
        <f>'Previous Trades Import_OMS Quer'!M8258</f>
        <v>0</v>
      </c>
      <c r="N8258">
        <f>'Previous Trades Import_OMS Quer'!N8258</f>
        <v>0</v>
      </c>
      <c r="O8258" t="str">
        <f>CLEAN('Previous Trades Import_OMS Quer'!O8258)</f>
        <v/>
      </c>
      <c r="Q8258" s="25">
        <f t="shared" ref="Q8258:Q8321" si="258">IF(G8258="sell",M8258,-M8258)</f>
        <v>0</v>
      </c>
      <c r="R8258" s="25" t="e">
        <f>VLOOKUP(O8258,'Currency Balance'!$O$3:$Q$32,3,0)</f>
        <v>#N/A</v>
      </c>
      <c r="S8258" t="e">
        <f t="shared" ref="S8258:S8321" si="259">Q8258/R8258</f>
        <v>#N/A</v>
      </c>
    </row>
    <row r="8259" spans="1:19">
      <c r="A8259">
        <f>'Previous Trades Import_OMS Quer'!A8259</f>
        <v>0</v>
      </c>
      <c r="B8259">
        <f>'Previous Trades Import_OMS Quer'!B8259</f>
        <v>0</v>
      </c>
      <c r="C8259" s="22">
        <f>'Previous Trades Import_OMS Quer'!C8259</f>
        <v>0</v>
      </c>
      <c r="D8259">
        <f>'Previous Trades Import_OMS Quer'!D8259</f>
        <v>0</v>
      </c>
      <c r="E8259" s="22">
        <f>'Previous Trades Import_OMS Quer'!E8259</f>
        <v>0</v>
      </c>
      <c r="F8259">
        <f>'Previous Trades Import_OMS Quer'!F8259</f>
        <v>0</v>
      </c>
      <c r="G8259">
        <f>'Previous Trades Import_OMS Quer'!G8259</f>
        <v>0</v>
      </c>
      <c r="H8259">
        <f>'Previous Trades Import_OMS Quer'!H8259</f>
        <v>0</v>
      </c>
      <c r="I8259">
        <f>'Previous Trades Import_OMS Quer'!I8259</f>
        <v>0</v>
      </c>
      <c r="J8259">
        <f>'Previous Trades Import_OMS Quer'!J8259</f>
        <v>0</v>
      </c>
      <c r="K8259">
        <f>'Previous Trades Import_OMS Quer'!K8259</f>
        <v>0</v>
      </c>
      <c r="L8259">
        <f>'Previous Trades Import_OMS Quer'!L8259</f>
        <v>0</v>
      </c>
      <c r="M8259">
        <f>'Previous Trades Import_OMS Quer'!M8259</f>
        <v>0</v>
      </c>
      <c r="N8259">
        <f>'Previous Trades Import_OMS Quer'!N8259</f>
        <v>0</v>
      </c>
      <c r="O8259" t="str">
        <f>CLEAN('Previous Trades Import_OMS Quer'!O8259)</f>
        <v/>
      </c>
      <c r="Q8259" s="25">
        <f t="shared" si="258"/>
        <v>0</v>
      </c>
      <c r="R8259" s="25" t="e">
        <f>VLOOKUP(O8259,'Currency Balance'!$O$3:$Q$32,3,0)</f>
        <v>#N/A</v>
      </c>
      <c r="S8259" t="e">
        <f t="shared" si="259"/>
        <v>#N/A</v>
      </c>
    </row>
    <row r="8260" spans="1:19">
      <c r="A8260">
        <f>'Previous Trades Import_OMS Quer'!A8260</f>
        <v>0</v>
      </c>
      <c r="B8260">
        <f>'Previous Trades Import_OMS Quer'!B8260</f>
        <v>0</v>
      </c>
      <c r="C8260" s="22">
        <f>'Previous Trades Import_OMS Quer'!C8260</f>
        <v>0</v>
      </c>
      <c r="D8260">
        <f>'Previous Trades Import_OMS Quer'!D8260</f>
        <v>0</v>
      </c>
      <c r="E8260" s="22">
        <f>'Previous Trades Import_OMS Quer'!E8260</f>
        <v>0</v>
      </c>
      <c r="F8260">
        <f>'Previous Trades Import_OMS Quer'!F8260</f>
        <v>0</v>
      </c>
      <c r="G8260">
        <f>'Previous Trades Import_OMS Quer'!G8260</f>
        <v>0</v>
      </c>
      <c r="H8260">
        <f>'Previous Trades Import_OMS Quer'!H8260</f>
        <v>0</v>
      </c>
      <c r="I8260">
        <f>'Previous Trades Import_OMS Quer'!I8260</f>
        <v>0</v>
      </c>
      <c r="J8260">
        <f>'Previous Trades Import_OMS Quer'!J8260</f>
        <v>0</v>
      </c>
      <c r="K8260">
        <f>'Previous Trades Import_OMS Quer'!K8260</f>
        <v>0</v>
      </c>
      <c r="L8260">
        <f>'Previous Trades Import_OMS Quer'!L8260</f>
        <v>0</v>
      </c>
      <c r="M8260">
        <f>'Previous Trades Import_OMS Quer'!M8260</f>
        <v>0</v>
      </c>
      <c r="N8260">
        <f>'Previous Trades Import_OMS Quer'!N8260</f>
        <v>0</v>
      </c>
      <c r="O8260" t="str">
        <f>CLEAN('Previous Trades Import_OMS Quer'!O8260)</f>
        <v/>
      </c>
      <c r="Q8260" s="25">
        <f t="shared" si="258"/>
        <v>0</v>
      </c>
      <c r="R8260" s="25" t="e">
        <f>VLOOKUP(O8260,'Currency Balance'!$O$3:$Q$32,3,0)</f>
        <v>#N/A</v>
      </c>
      <c r="S8260" t="e">
        <f t="shared" si="259"/>
        <v>#N/A</v>
      </c>
    </row>
    <row r="8261" spans="1:19">
      <c r="A8261">
        <f>'Previous Trades Import_OMS Quer'!A8261</f>
        <v>0</v>
      </c>
      <c r="B8261">
        <f>'Previous Trades Import_OMS Quer'!B8261</f>
        <v>0</v>
      </c>
      <c r="C8261" s="22">
        <f>'Previous Trades Import_OMS Quer'!C8261</f>
        <v>0</v>
      </c>
      <c r="D8261">
        <f>'Previous Trades Import_OMS Quer'!D8261</f>
        <v>0</v>
      </c>
      <c r="E8261" s="22">
        <f>'Previous Trades Import_OMS Quer'!E8261</f>
        <v>0</v>
      </c>
      <c r="F8261">
        <f>'Previous Trades Import_OMS Quer'!F8261</f>
        <v>0</v>
      </c>
      <c r="G8261">
        <f>'Previous Trades Import_OMS Quer'!G8261</f>
        <v>0</v>
      </c>
      <c r="H8261">
        <f>'Previous Trades Import_OMS Quer'!H8261</f>
        <v>0</v>
      </c>
      <c r="I8261">
        <f>'Previous Trades Import_OMS Quer'!I8261</f>
        <v>0</v>
      </c>
      <c r="J8261">
        <f>'Previous Trades Import_OMS Quer'!J8261</f>
        <v>0</v>
      </c>
      <c r="K8261">
        <f>'Previous Trades Import_OMS Quer'!K8261</f>
        <v>0</v>
      </c>
      <c r="L8261">
        <f>'Previous Trades Import_OMS Quer'!L8261</f>
        <v>0</v>
      </c>
      <c r="M8261">
        <f>'Previous Trades Import_OMS Quer'!M8261</f>
        <v>0</v>
      </c>
      <c r="N8261">
        <f>'Previous Trades Import_OMS Quer'!N8261</f>
        <v>0</v>
      </c>
      <c r="O8261" t="str">
        <f>CLEAN('Previous Trades Import_OMS Quer'!O8261)</f>
        <v/>
      </c>
      <c r="Q8261" s="25">
        <f t="shared" si="258"/>
        <v>0</v>
      </c>
      <c r="R8261" s="25" t="e">
        <f>VLOOKUP(O8261,'Currency Balance'!$O$3:$Q$32,3,0)</f>
        <v>#N/A</v>
      </c>
      <c r="S8261" t="e">
        <f t="shared" si="259"/>
        <v>#N/A</v>
      </c>
    </row>
    <row r="8262" spans="1:19">
      <c r="A8262">
        <f>'Previous Trades Import_OMS Quer'!A8262</f>
        <v>0</v>
      </c>
      <c r="B8262">
        <f>'Previous Trades Import_OMS Quer'!B8262</f>
        <v>0</v>
      </c>
      <c r="C8262" s="22">
        <f>'Previous Trades Import_OMS Quer'!C8262</f>
        <v>0</v>
      </c>
      <c r="D8262">
        <f>'Previous Trades Import_OMS Quer'!D8262</f>
        <v>0</v>
      </c>
      <c r="E8262" s="22">
        <f>'Previous Trades Import_OMS Quer'!E8262</f>
        <v>0</v>
      </c>
      <c r="F8262">
        <f>'Previous Trades Import_OMS Quer'!F8262</f>
        <v>0</v>
      </c>
      <c r="G8262">
        <f>'Previous Trades Import_OMS Quer'!G8262</f>
        <v>0</v>
      </c>
      <c r="H8262">
        <f>'Previous Trades Import_OMS Quer'!H8262</f>
        <v>0</v>
      </c>
      <c r="I8262">
        <f>'Previous Trades Import_OMS Quer'!I8262</f>
        <v>0</v>
      </c>
      <c r="J8262">
        <f>'Previous Trades Import_OMS Quer'!J8262</f>
        <v>0</v>
      </c>
      <c r="K8262">
        <f>'Previous Trades Import_OMS Quer'!K8262</f>
        <v>0</v>
      </c>
      <c r="L8262">
        <f>'Previous Trades Import_OMS Quer'!L8262</f>
        <v>0</v>
      </c>
      <c r="M8262">
        <f>'Previous Trades Import_OMS Quer'!M8262</f>
        <v>0</v>
      </c>
      <c r="N8262">
        <f>'Previous Trades Import_OMS Quer'!N8262</f>
        <v>0</v>
      </c>
      <c r="O8262" t="str">
        <f>CLEAN('Previous Trades Import_OMS Quer'!O8262)</f>
        <v/>
      </c>
      <c r="Q8262" s="25">
        <f t="shared" si="258"/>
        <v>0</v>
      </c>
      <c r="R8262" s="25" t="e">
        <f>VLOOKUP(O8262,'Currency Balance'!$O$3:$Q$32,3,0)</f>
        <v>#N/A</v>
      </c>
      <c r="S8262" t="e">
        <f t="shared" si="259"/>
        <v>#N/A</v>
      </c>
    </row>
    <row r="8263" spans="1:19">
      <c r="A8263">
        <f>'Previous Trades Import_OMS Quer'!A8263</f>
        <v>0</v>
      </c>
      <c r="B8263">
        <f>'Previous Trades Import_OMS Quer'!B8263</f>
        <v>0</v>
      </c>
      <c r="C8263" s="22">
        <f>'Previous Trades Import_OMS Quer'!C8263</f>
        <v>0</v>
      </c>
      <c r="D8263">
        <f>'Previous Trades Import_OMS Quer'!D8263</f>
        <v>0</v>
      </c>
      <c r="E8263" s="22">
        <f>'Previous Trades Import_OMS Quer'!E8263</f>
        <v>0</v>
      </c>
      <c r="F8263">
        <f>'Previous Trades Import_OMS Quer'!F8263</f>
        <v>0</v>
      </c>
      <c r="G8263">
        <f>'Previous Trades Import_OMS Quer'!G8263</f>
        <v>0</v>
      </c>
      <c r="H8263">
        <f>'Previous Trades Import_OMS Quer'!H8263</f>
        <v>0</v>
      </c>
      <c r="I8263">
        <f>'Previous Trades Import_OMS Quer'!I8263</f>
        <v>0</v>
      </c>
      <c r="J8263">
        <f>'Previous Trades Import_OMS Quer'!J8263</f>
        <v>0</v>
      </c>
      <c r="K8263">
        <f>'Previous Trades Import_OMS Quer'!K8263</f>
        <v>0</v>
      </c>
      <c r="L8263">
        <f>'Previous Trades Import_OMS Quer'!L8263</f>
        <v>0</v>
      </c>
      <c r="M8263">
        <f>'Previous Trades Import_OMS Quer'!M8263</f>
        <v>0</v>
      </c>
      <c r="N8263">
        <f>'Previous Trades Import_OMS Quer'!N8263</f>
        <v>0</v>
      </c>
      <c r="O8263" t="str">
        <f>CLEAN('Previous Trades Import_OMS Quer'!O8263)</f>
        <v/>
      </c>
      <c r="Q8263" s="25">
        <f t="shared" si="258"/>
        <v>0</v>
      </c>
      <c r="R8263" s="25" t="e">
        <f>VLOOKUP(O8263,'Currency Balance'!$O$3:$Q$32,3,0)</f>
        <v>#N/A</v>
      </c>
      <c r="S8263" t="e">
        <f t="shared" si="259"/>
        <v>#N/A</v>
      </c>
    </row>
    <row r="8264" spans="1:19">
      <c r="A8264">
        <f>'Previous Trades Import_OMS Quer'!A8264</f>
        <v>0</v>
      </c>
      <c r="B8264">
        <f>'Previous Trades Import_OMS Quer'!B8264</f>
        <v>0</v>
      </c>
      <c r="C8264" s="22">
        <f>'Previous Trades Import_OMS Quer'!C8264</f>
        <v>0</v>
      </c>
      <c r="D8264">
        <f>'Previous Trades Import_OMS Quer'!D8264</f>
        <v>0</v>
      </c>
      <c r="E8264" s="22">
        <f>'Previous Trades Import_OMS Quer'!E8264</f>
        <v>0</v>
      </c>
      <c r="F8264">
        <f>'Previous Trades Import_OMS Quer'!F8264</f>
        <v>0</v>
      </c>
      <c r="G8264">
        <f>'Previous Trades Import_OMS Quer'!G8264</f>
        <v>0</v>
      </c>
      <c r="H8264">
        <f>'Previous Trades Import_OMS Quer'!H8264</f>
        <v>0</v>
      </c>
      <c r="I8264">
        <f>'Previous Trades Import_OMS Quer'!I8264</f>
        <v>0</v>
      </c>
      <c r="J8264">
        <f>'Previous Trades Import_OMS Quer'!J8264</f>
        <v>0</v>
      </c>
      <c r="K8264">
        <f>'Previous Trades Import_OMS Quer'!K8264</f>
        <v>0</v>
      </c>
      <c r="L8264">
        <f>'Previous Trades Import_OMS Quer'!L8264</f>
        <v>0</v>
      </c>
      <c r="M8264">
        <f>'Previous Trades Import_OMS Quer'!M8264</f>
        <v>0</v>
      </c>
      <c r="N8264">
        <f>'Previous Trades Import_OMS Quer'!N8264</f>
        <v>0</v>
      </c>
      <c r="O8264" t="str">
        <f>CLEAN('Previous Trades Import_OMS Quer'!O8264)</f>
        <v/>
      </c>
      <c r="Q8264" s="25">
        <f t="shared" si="258"/>
        <v>0</v>
      </c>
      <c r="R8264" s="25" t="e">
        <f>VLOOKUP(O8264,'Currency Balance'!$O$3:$Q$32,3,0)</f>
        <v>#N/A</v>
      </c>
      <c r="S8264" t="e">
        <f t="shared" si="259"/>
        <v>#N/A</v>
      </c>
    </row>
    <row r="8265" spans="1:19">
      <c r="A8265">
        <f>'Previous Trades Import_OMS Quer'!A8265</f>
        <v>0</v>
      </c>
      <c r="B8265">
        <f>'Previous Trades Import_OMS Quer'!B8265</f>
        <v>0</v>
      </c>
      <c r="C8265" s="22">
        <f>'Previous Trades Import_OMS Quer'!C8265</f>
        <v>0</v>
      </c>
      <c r="D8265">
        <f>'Previous Trades Import_OMS Quer'!D8265</f>
        <v>0</v>
      </c>
      <c r="E8265" s="22">
        <f>'Previous Trades Import_OMS Quer'!E8265</f>
        <v>0</v>
      </c>
      <c r="F8265">
        <f>'Previous Trades Import_OMS Quer'!F8265</f>
        <v>0</v>
      </c>
      <c r="G8265">
        <f>'Previous Trades Import_OMS Quer'!G8265</f>
        <v>0</v>
      </c>
      <c r="H8265">
        <f>'Previous Trades Import_OMS Quer'!H8265</f>
        <v>0</v>
      </c>
      <c r="I8265">
        <f>'Previous Trades Import_OMS Quer'!I8265</f>
        <v>0</v>
      </c>
      <c r="J8265">
        <f>'Previous Trades Import_OMS Quer'!J8265</f>
        <v>0</v>
      </c>
      <c r="K8265">
        <f>'Previous Trades Import_OMS Quer'!K8265</f>
        <v>0</v>
      </c>
      <c r="L8265">
        <f>'Previous Trades Import_OMS Quer'!L8265</f>
        <v>0</v>
      </c>
      <c r="M8265">
        <f>'Previous Trades Import_OMS Quer'!M8265</f>
        <v>0</v>
      </c>
      <c r="N8265">
        <f>'Previous Trades Import_OMS Quer'!N8265</f>
        <v>0</v>
      </c>
      <c r="O8265" t="str">
        <f>CLEAN('Previous Trades Import_OMS Quer'!O8265)</f>
        <v/>
      </c>
      <c r="Q8265" s="25">
        <f t="shared" si="258"/>
        <v>0</v>
      </c>
      <c r="R8265" s="25" t="e">
        <f>VLOOKUP(O8265,'Currency Balance'!$O$3:$Q$32,3,0)</f>
        <v>#N/A</v>
      </c>
      <c r="S8265" t="e">
        <f t="shared" si="259"/>
        <v>#N/A</v>
      </c>
    </row>
    <row r="8266" spans="1:19">
      <c r="A8266">
        <f>'Previous Trades Import_OMS Quer'!A8266</f>
        <v>0</v>
      </c>
      <c r="B8266">
        <f>'Previous Trades Import_OMS Quer'!B8266</f>
        <v>0</v>
      </c>
      <c r="C8266" s="22">
        <f>'Previous Trades Import_OMS Quer'!C8266</f>
        <v>0</v>
      </c>
      <c r="D8266">
        <f>'Previous Trades Import_OMS Quer'!D8266</f>
        <v>0</v>
      </c>
      <c r="E8266" s="22">
        <f>'Previous Trades Import_OMS Quer'!E8266</f>
        <v>0</v>
      </c>
      <c r="F8266">
        <f>'Previous Trades Import_OMS Quer'!F8266</f>
        <v>0</v>
      </c>
      <c r="G8266">
        <f>'Previous Trades Import_OMS Quer'!G8266</f>
        <v>0</v>
      </c>
      <c r="H8266">
        <f>'Previous Trades Import_OMS Quer'!H8266</f>
        <v>0</v>
      </c>
      <c r="I8266">
        <f>'Previous Trades Import_OMS Quer'!I8266</f>
        <v>0</v>
      </c>
      <c r="J8266">
        <f>'Previous Trades Import_OMS Quer'!J8266</f>
        <v>0</v>
      </c>
      <c r="K8266">
        <f>'Previous Trades Import_OMS Quer'!K8266</f>
        <v>0</v>
      </c>
      <c r="L8266">
        <f>'Previous Trades Import_OMS Quer'!L8266</f>
        <v>0</v>
      </c>
      <c r="M8266">
        <f>'Previous Trades Import_OMS Quer'!M8266</f>
        <v>0</v>
      </c>
      <c r="N8266">
        <f>'Previous Trades Import_OMS Quer'!N8266</f>
        <v>0</v>
      </c>
      <c r="O8266" t="str">
        <f>CLEAN('Previous Trades Import_OMS Quer'!O8266)</f>
        <v/>
      </c>
      <c r="Q8266" s="25">
        <f t="shared" si="258"/>
        <v>0</v>
      </c>
      <c r="R8266" s="25" t="e">
        <f>VLOOKUP(O8266,'Currency Balance'!$O$3:$Q$32,3,0)</f>
        <v>#N/A</v>
      </c>
      <c r="S8266" t="e">
        <f t="shared" si="259"/>
        <v>#N/A</v>
      </c>
    </row>
    <row r="8267" spans="1:19">
      <c r="A8267">
        <f>'Previous Trades Import_OMS Quer'!A8267</f>
        <v>0</v>
      </c>
      <c r="B8267">
        <f>'Previous Trades Import_OMS Quer'!B8267</f>
        <v>0</v>
      </c>
      <c r="C8267" s="22">
        <f>'Previous Trades Import_OMS Quer'!C8267</f>
        <v>0</v>
      </c>
      <c r="D8267">
        <f>'Previous Trades Import_OMS Quer'!D8267</f>
        <v>0</v>
      </c>
      <c r="E8267" s="22">
        <f>'Previous Trades Import_OMS Quer'!E8267</f>
        <v>0</v>
      </c>
      <c r="F8267">
        <f>'Previous Trades Import_OMS Quer'!F8267</f>
        <v>0</v>
      </c>
      <c r="G8267">
        <f>'Previous Trades Import_OMS Quer'!G8267</f>
        <v>0</v>
      </c>
      <c r="H8267">
        <f>'Previous Trades Import_OMS Quer'!H8267</f>
        <v>0</v>
      </c>
      <c r="I8267">
        <f>'Previous Trades Import_OMS Quer'!I8267</f>
        <v>0</v>
      </c>
      <c r="J8267">
        <f>'Previous Trades Import_OMS Quer'!J8267</f>
        <v>0</v>
      </c>
      <c r="K8267">
        <f>'Previous Trades Import_OMS Quer'!K8267</f>
        <v>0</v>
      </c>
      <c r="L8267">
        <f>'Previous Trades Import_OMS Quer'!L8267</f>
        <v>0</v>
      </c>
      <c r="M8267">
        <f>'Previous Trades Import_OMS Quer'!M8267</f>
        <v>0</v>
      </c>
      <c r="N8267">
        <f>'Previous Trades Import_OMS Quer'!N8267</f>
        <v>0</v>
      </c>
      <c r="O8267" t="str">
        <f>CLEAN('Previous Trades Import_OMS Quer'!O8267)</f>
        <v/>
      </c>
      <c r="Q8267" s="25">
        <f t="shared" si="258"/>
        <v>0</v>
      </c>
      <c r="R8267" s="25" t="e">
        <f>VLOOKUP(O8267,'Currency Balance'!$O$3:$Q$32,3,0)</f>
        <v>#N/A</v>
      </c>
      <c r="S8267" t="e">
        <f t="shared" si="259"/>
        <v>#N/A</v>
      </c>
    </row>
    <row r="8268" spans="1:19">
      <c r="A8268">
        <f>'Previous Trades Import_OMS Quer'!A8268</f>
        <v>0</v>
      </c>
      <c r="B8268">
        <f>'Previous Trades Import_OMS Quer'!B8268</f>
        <v>0</v>
      </c>
      <c r="C8268" s="22">
        <f>'Previous Trades Import_OMS Quer'!C8268</f>
        <v>0</v>
      </c>
      <c r="D8268">
        <f>'Previous Trades Import_OMS Quer'!D8268</f>
        <v>0</v>
      </c>
      <c r="E8268" s="22">
        <f>'Previous Trades Import_OMS Quer'!E8268</f>
        <v>0</v>
      </c>
      <c r="F8268">
        <f>'Previous Trades Import_OMS Quer'!F8268</f>
        <v>0</v>
      </c>
      <c r="G8268">
        <f>'Previous Trades Import_OMS Quer'!G8268</f>
        <v>0</v>
      </c>
      <c r="H8268">
        <f>'Previous Trades Import_OMS Quer'!H8268</f>
        <v>0</v>
      </c>
      <c r="I8268">
        <f>'Previous Trades Import_OMS Quer'!I8268</f>
        <v>0</v>
      </c>
      <c r="J8268">
        <f>'Previous Trades Import_OMS Quer'!J8268</f>
        <v>0</v>
      </c>
      <c r="K8268">
        <f>'Previous Trades Import_OMS Quer'!K8268</f>
        <v>0</v>
      </c>
      <c r="L8268">
        <f>'Previous Trades Import_OMS Quer'!L8268</f>
        <v>0</v>
      </c>
      <c r="M8268">
        <f>'Previous Trades Import_OMS Quer'!M8268</f>
        <v>0</v>
      </c>
      <c r="N8268">
        <f>'Previous Trades Import_OMS Quer'!N8268</f>
        <v>0</v>
      </c>
      <c r="O8268" t="str">
        <f>CLEAN('Previous Trades Import_OMS Quer'!O8268)</f>
        <v/>
      </c>
      <c r="Q8268" s="25">
        <f t="shared" si="258"/>
        <v>0</v>
      </c>
      <c r="R8268" s="25" t="e">
        <f>VLOOKUP(O8268,'Currency Balance'!$O$3:$Q$32,3,0)</f>
        <v>#N/A</v>
      </c>
      <c r="S8268" t="e">
        <f t="shared" si="259"/>
        <v>#N/A</v>
      </c>
    </row>
    <row r="8269" spans="1:19">
      <c r="A8269">
        <f>'Previous Trades Import_OMS Quer'!A8269</f>
        <v>0</v>
      </c>
      <c r="B8269">
        <f>'Previous Trades Import_OMS Quer'!B8269</f>
        <v>0</v>
      </c>
      <c r="C8269" s="22">
        <f>'Previous Trades Import_OMS Quer'!C8269</f>
        <v>0</v>
      </c>
      <c r="D8269">
        <f>'Previous Trades Import_OMS Quer'!D8269</f>
        <v>0</v>
      </c>
      <c r="E8269" s="22">
        <f>'Previous Trades Import_OMS Quer'!E8269</f>
        <v>0</v>
      </c>
      <c r="F8269">
        <f>'Previous Trades Import_OMS Quer'!F8269</f>
        <v>0</v>
      </c>
      <c r="G8269">
        <f>'Previous Trades Import_OMS Quer'!G8269</f>
        <v>0</v>
      </c>
      <c r="H8269">
        <f>'Previous Trades Import_OMS Quer'!H8269</f>
        <v>0</v>
      </c>
      <c r="I8269">
        <f>'Previous Trades Import_OMS Quer'!I8269</f>
        <v>0</v>
      </c>
      <c r="J8269">
        <f>'Previous Trades Import_OMS Quer'!J8269</f>
        <v>0</v>
      </c>
      <c r="K8269">
        <f>'Previous Trades Import_OMS Quer'!K8269</f>
        <v>0</v>
      </c>
      <c r="L8269">
        <f>'Previous Trades Import_OMS Quer'!L8269</f>
        <v>0</v>
      </c>
      <c r="M8269">
        <f>'Previous Trades Import_OMS Quer'!M8269</f>
        <v>0</v>
      </c>
      <c r="N8269">
        <f>'Previous Trades Import_OMS Quer'!N8269</f>
        <v>0</v>
      </c>
      <c r="O8269" t="str">
        <f>CLEAN('Previous Trades Import_OMS Quer'!O8269)</f>
        <v/>
      </c>
      <c r="Q8269" s="25">
        <f t="shared" si="258"/>
        <v>0</v>
      </c>
      <c r="R8269" s="25" t="e">
        <f>VLOOKUP(O8269,'Currency Balance'!$O$3:$Q$32,3,0)</f>
        <v>#N/A</v>
      </c>
      <c r="S8269" t="e">
        <f t="shared" si="259"/>
        <v>#N/A</v>
      </c>
    </row>
    <row r="8270" spans="1:19">
      <c r="A8270">
        <f>'Previous Trades Import_OMS Quer'!A8270</f>
        <v>0</v>
      </c>
      <c r="B8270">
        <f>'Previous Trades Import_OMS Quer'!B8270</f>
        <v>0</v>
      </c>
      <c r="C8270" s="22">
        <f>'Previous Trades Import_OMS Quer'!C8270</f>
        <v>0</v>
      </c>
      <c r="D8270">
        <f>'Previous Trades Import_OMS Quer'!D8270</f>
        <v>0</v>
      </c>
      <c r="E8270" s="22">
        <f>'Previous Trades Import_OMS Quer'!E8270</f>
        <v>0</v>
      </c>
      <c r="F8270">
        <f>'Previous Trades Import_OMS Quer'!F8270</f>
        <v>0</v>
      </c>
      <c r="G8270">
        <f>'Previous Trades Import_OMS Quer'!G8270</f>
        <v>0</v>
      </c>
      <c r="H8270">
        <f>'Previous Trades Import_OMS Quer'!H8270</f>
        <v>0</v>
      </c>
      <c r="I8270">
        <f>'Previous Trades Import_OMS Quer'!I8270</f>
        <v>0</v>
      </c>
      <c r="J8270">
        <f>'Previous Trades Import_OMS Quer'!J8270</f>
        <v>0</v>
      </c>
      <c r="K8270">
        <f>'Previous Trades Import_OMS Quer'!K8270</f>
        <v>0</v>
      </c>
      <c r="L8270">
        <f>'Previous Trades Import_OMS Quer'!L8270</f>
        <v>0</v>
      </c>
      <c r="M8270">
        <f>'Previous Trades Import_OMS Quer'!M8270</f>
        <v>0</v>
      </c>
      <c r="N8270">
        <f>'Previous Trades Import_OMS Quer'!N8270</f>
        <v>0</v>
      </c>
      <c r="O8270" t="str">
        <f>CLEAN('Previous Trades Import_OMS Quer'!O8270)</f>
        <v/>
      </c>
      <c r="Q8270" s="25">
        <f t="shared" si="258"/>
        <v>0</v>
      </c>
      <c r="R8270" s="25" t="e">
        <f>VLOOKUP(O8270,'Currency Balance'!$O$3:$Q$32,3,0)</f>
        <v>#N/A</v>
      </c>
      <c r="S8270" t="e">
        <f t="shared" si="259"/>
        <v>#N/A</v>
      </c>
    </row>
    <row r="8271" spans="1:19">
      <c r="A8271">
        <f>'Previous Trades Import_OMS Quer'!A8271</f>
        <v>0</v>
      </c>
      <c r="B8271">
        <f>'Previous Trades Import_OMS Quer'!B8271</f>
        <v>0</v>
      </c>
      <c r="C8271" s="22">
        <f>'Previous Trades Import_OMS Quer'!C8271</f>
        <v>0</v>
      </c>
      <c r="D8271">
        <f>'Previous Trades Import_OMS Quer'!D8271</f>
        <v>0</v>
      </c>
      <c r="E8271" s="22">
        <f>'Previous Trades Import_OMS Quer'!E8271</f>
        <v>0</v>
      </c>
      <c r="F8271">
        <f>'Previous Trades Import_OMS Quer'!F8271</f>
        <v>0</v>
      </c>
      <c r="G8271">
        <f>'Previous Trades Import_OMS Quer'!G8271</f>
        <v>0</v>
      </c>
      <c r="H8271">
        <f>'Previous Trades Import_OMS Quer'!H8271</f>
        <v>0</v>
      </c>
      <c r="I8271">
        <f>'Previous Trades Import_OMS Quer'!I8271</f>
        <v>0</v>
      </c>
      <c r="J8271">
        <f>'Previous Trades Import_OMS Quer'!J8271</f>
        <v>0</v>
      </c>
      <c r="K8271">
        <f>'Previous Trades Import_OMS Quer'!K8271</f>
        <v>0</v>
      </c>
      <c r="L8271">
        <f>'Previous Trades Import_OMS Quer'!L8271</f>
        <v>0</v>
      </c>
      <c r="M8271">
        <f>'Previous Trades Import_OMS Quer'!M8271</f>
        <v>0</v>
      </c>
      <c r="N8271">
        <f>'Previous Trades Import_OMS Quer'!N8271</f>
        <v>0</v>
      </c>
      <c r="O8271" t="str">
        <f>CLEAN('Previous Trades Import_OMS Quer'!O8271)</f>
        <v/>
      </c>
      <c r="Q8271" s="25">
        <f t="shared" si="258"/>
        <v>0</v>
      </c>
      <c r="R8271" s="25" t="e">
        <f>VLOOKUP(O8271,'Currency Balance'!$O$3:$Q$32,3,0)</f>
        <v>#N/A</v>
      </c>
      <c r="S8271" t="e">
        <f t="shared" si="259"/>
        <v>#N/A</v>
      </c>
    </row>
    <row r="8272" spans="1:19">
      <c r="A8272">
        <f>'Previous Trades Import_OMS Quer'!A8272</f>
        <v>0</v>
      </c>
      <c r="B8272">
        <f>'Previous Trades Import_OMS Quer'!B8272</f>
        <v>0</v>
      </c>
      <c r="C8272" s="22">
        <f>'Previous Trades Import_OMS Quer'!C8272</f>
        <v>0</v>
      </c>
      <c r="D8272">
        <f>'Previous Trades Import_OMS Quer'!D8272</f>
        <v>0</v>
      </c>
      <c r="E8272" s="22">
        <f>'Previous Trades Import_OMS Quer'!E8272</f>
        <v>0</v>
      </c>
      <c r="F8272">
        <f>'Previous Trades Import_OMS Quer'!F8272</f>
        <v>0</v>
      </c>
      <c r="G8272">
        <f>'Previous Trades Import_OMS Quer'!G8272</f>
        <v>0</v>
      </c>
      <c r="H8272">
        <f>'Previous Trades Import_OMS Quer'!H8272</f>
        <v>0</v>
      </c>
      <c r="I8272">
        <f>'Previous Trades Import_OMS Quer'!I8272</f>
        <v>0</v>
      </c>
      <c r="J8272">
        <f>'Previous Trades Import_OMS Quer'!J8272</f>
        <v>0</v>
      </c>
      <c r="K8272">
        <f>'Previous Trades Import_OMS Quer'!K8272</f>
        <v>0</v>
      </c>
      <c r="L8272">
        <f>'Previous Trades Import_OMS Quer'!L8272</f>
        <v>0</v>
      </c>
      <c r="M8272">
        <f>'Previous Trades Import_OMS Quer'!M8272</f>
        <v>0</v>
      </c>
      <c r="N8272">
        <f>'Previous Trades Import_OMS Quer'!N8272</f>
        <v>0</v>
      </c>
      <c r="O8272" t="str">
        <f>CLEAN('Previous Trades Import_OMS Quer'!O8272)</f>
        <v/>
      </c>
      <c r="Q8272" s="25">
        <f t="shared" si="258"/>
        <v>0</v>
      </c>
      <c r="R8272" s="25" t="e">
        <f>VLOOKUP(O8272,'Currency Balance'!$O$3:$Q$32,3,0)</f>
        <v>#N/A</v>
      </c>
      <c r="S8272" t="e">
        <f t="shared" si="259"/>
        <v>#N/A</v>
      </c>
    </row>
    <row r="8273" spans="1:19">
      <c r="A8273">
        <f>'Previous Trades Import_OMS Quer'!A8273</f>
        <v>0</v>
      </c>
      <c r="B8273">
        <f>'Previous Trades Import_OMS Quer'!B8273</f>
        <v>0</v>
      </c>
      <c r="C8273" s="22">
        <f>'Previous Trades Import_OMS Quer'!C8273</f>
        <v>0</v>
      </c>
      <c r="D8273">
        <f>'Previous Trades Import_OMS Quer'!D8273</f>
        <v>0</v>
      </c>
      <c r="E8273" s="22">
        <f>'Previous Trades Import_OMS Quer'!E8273</f>
        <v>0</v>
      </c>
      <c r="F8273">
        <f>'Previous Trades Import_OMS Quer'!F8273</f>
        <v>0</v>
      </c>
      <c r="G8273">
        <f>'Previous Trades Import_OMS Quer'!G8273</f>
        <v>0</v>
      </c>
      <c r="H8273">
        <f>'Previous Trades Import_OMS Quer'!H8273</f>
        <v>0</v>
      </c>
      <c r="I8273">
        <f>'Previous Trades Import_OMS Quer'!I8273</f>
        <v>0</v>
      </c>
      <c r="J8273">
        <f>'Previous Trades Import_OMS Quer'!J8273</f>
        <v>0</v>
      </c>
      <c r="K8273">
        <f>'Previous Trades Import_OMS Quer'!K8273</f>
        <v>0</v>
      </c>
      <c r="L8273">
        <f>'Previous Trades Import_OMS Quer'!L8273</f>
        <v>0</v>
      </c>
      <c r="M8273">
        <f>'Previous Trades Import_OMS Quer'!M8273</f>
        <v>0</v>
      </c>
      <c r="N8273">
        <f>'Previous Trades Import_OMS Quer'!N8273</f>
        <v>0</v>
      </c>
      <c r="O8273" t="str">
        <f>CLEAN('Previous Trades Import_OMS Quer'!O8273)</f>
        <v/>
      </c>
      <c r="Q8273" s="25">
        <f t="shared" si="258"/>
        <v>0</v>
      </c>
      <c r="R8273" s="25" t="e">
        <f>VLOOKUP(O8273,'Currency Balance'!$O$3:$Q$32,3,0)</f>
        <v>#N/A</v>
      </c>
      <c r="S8273" t="e">
        <f t="shared" si="259"/>
        <v>#N/A</v>
      </c>
    </row>
    <row r="8274" spans="1:19">
      <c r="A8274">
        <f>'Previous Trades Import_OMS Quer'!A8274</f>
        <v>0</v>
      </c>
      <c r="B8274">
        <f>'Previous Trades Import_OMS Quer'!B8274</f>
        <v>0</v>
      </c>
      <c r="C8274" s="22">
        <f>'Previous Trades Import_OMS Quer'!C8274</f>
        <v>0</v>
      </c>
      <c r="D8274">
        <f>'Previous Trades Import_OMS Quer'!D8274</f>
        <v>0</v>
      </c>
      <c r="E8274" s="22">
        <f>'Previous Trades Import_OMS Quer'!E8274</f>
        <v>0</v>
      </c>
      <c r="F8274">
        <f>'Previous Trades Import_OMS Quer'!F8274</f>
        <v>0</v>
      </c>
      <c r="G8274">
        <f>'Previous Trades Import_OMS Quer'!G8274</f>
        <v>0</v>
      </c>
      <c r="H8274">
        <f>'Previous Trades Import_OMS Quer'!H8274</f>
        <v>0</v>
      </c>
      <c r="I8274">
        <f>'Previous Trades Import_OMS Quer'!I8274</f>
        <v>0</v>
      </c>
      <c r="J8274">
        <f>'Previous Trades Import_OMS Quer'!J8274</f>
        <v>0</v>
      </c>
      <c r="K8274">
        <f>'Previous Trades Import_OMS Quer'!K8274</f>
        <v>0</v>
      </c>
      <c r="L8274">
        <f>'Previous Trades Import_OMS Quer'!L8274</f>
        <v>0</v>
      </c>
      <c r="M8274">
        <f>'Previous Trades Import_OMS Quer'!M8274</f>
        <v>0</v>
      </c>
      <c r="N8274">
        <f>'Previous Trades Import_OMS Quer'!N8274</f>
        <v>0</v>
      </c>
      <c r="O8274" t="str">
        <f>CLEAN('Previous Trades Import_OMS Quer'!O8274)</f>
        <v/>
      </c>
      <c r="Q8274" s="25">
        <f t="shared" si="258"/>
        <v>0</v>
      </c>
      <c r="R8274" s="25" t="e">
        <f>VLOOKUP(O8274,'Currency Balance'!$O$3:$Q$32,3,0)</f>
        <v>#N/A</v>
      </c>
      <c r="S8274" t="e">
        <f t="shared" si="259"/>
        <v>#N/A</v>
      </c>
    </row>
    <row r="8275" spans="1:19">
      <c r="A8275">
        <f>'Previous Trades Import_OMS Quer'!A8275</f>
        <v>0</v>
      </c>
      <c r="B8275">
        <f>'Previous Trades Import_OMS Quer'!B8275</f>
        <v>0</v>
      </c>
      <c r="C8275" s="22">
        <f>'Previous Trades Import_OMS Quer'!C8275</f>
        <v>0</v>
      </c>
      <c r="D8275">
        <f>'Previous Trades Import_OMS Quer'!D8275</f>
        <v>0</v>
      </c>
      <c r="E8275" s="22">
        <f>'Previous Trades Import_OMS Quer'!E8275</f>
        <v>0</v>
      </c>
      <c r="F8275">
        <f>'Previous Trades Import_OMS Quer'!F8275</f>
        <v>0</v>
      </c>
      <c r="G8275">
        <f>'Previous Trades Import_OMS Quer'!G8275</f>
        <v>0</v>
      </c>
      <c r="H8275">
        <f>'Previous Trades Import_OMS Quer'!H8275</f>
        <v>0</v>
      </c>
      <c r="I8275">
        <f>'Previous Trades Import_OMS Quer'!I8275</f>
        <v>0</v>
      </c>
      <c r="J8275">
        <f>'Previous Trades Import_OMS Quer'!J8275</f>
        <v>0</v>
      </c>
      <c r="K8275">
        <f>'Previous Trades Import_OMS Quer'!K8275</f>
        <v>0</v>
      </c>
      <c r="L8275">
        <f>'Previous Trades Import_OMS Quer'!L8275</f>
        <v>0</v>
      </c>
      <c r="M8275">
        <f>'Previous Trades Import_OMS Quer'!M8275</f>
        <v>0</v>
      </c>
      <c r="N8275">
        <f>'Previous Trades Import_OMS Quer'!N8275</f>
        <v>0</v>
      </c>
      <c r="O8275" t="str">
        <f>CLEAN('Previous Trades Import_OMS Quer'!O8275)</f>
        <v/>
      </c>
      <c r="Q8275" s="25">
        <f t="shared" si="258"/>
        <v>0</v>
      </c>
      <c r="R8275" s="25" t="e">
        <f>VLOOKUP(O8275,'Currency Balance'!$O$3:$Q$32,3,0)</f>
        <v>#N/A</v>
      </c>
      <c r="S8275" t="e">
        <f t="shared" si="259"/>
        <v>#N/A</v>
      </c>
    </row>
    <row r="8276" spans="1:19">
      <c r="A8276">
        <f>'Previous Trades Import_OMS Quer'!A8276</f>
        <v>0</v>
      </c>
      <c r="B8276">
        <f>'Previous Trades Import_OMS Quer'!B8276</f>
        <v>0</v>
      </c>
      <c r="C8276" s="22">
        <f>'Previous Trades Import_OMS Quer'!C8276</f>
        <v>0</v>
      </c>
      <c r="D8276">
        <f>'Previous Trades Import_OMS Quer'!D8276</f>
        <v>0</v>
      </c>
      <c r="E8276" s="22">
        <f>'Previous Trades Import_OMS Quer'!E8276</f>
        <v>0</v>
      </c>
      <c r="F8276">
        <f>'Previous Trades Import_OMS Quer'!F8276</f>
        <v>0</v>
      </c>
      <c r="G8276">
        <f>'Previous Trades Import_OMS Quer'!G8276</f>
        <v>0</v>
      </c>
      <c r="H8276">
        <f>'Previous Trades Import_OMS Quer'!H8276</f>
        <v>0</v>
      </c>
      <c r="I8276">
        <f>'Previous Trades Import_OMS Quer'!I8276</f>
        <v>0</v>
      </c>
      <c r="J8276">
        <f>'Previous Trades Import_OMS Quer'!J8276</f>
        <v>0</v>
      </c>
      <c r="K8276">
        <f>'Previous Trades Import_OMS Quer'!K8276</f>
        <v>0</v>
      </c>
      <c r="L8276">
        <f>'Previous Trades Import_OMS Quer'!L8276</f>
        <v>0</v>
      </c>
      <c r="M8276">
        <f>'Previous Trades Import_OMS Quer'!M8276</f>
        <v>0</v>
      </c>
      <c r="N8276">
        <f>'Previous Trades Import_OMS Quer'!N8276</f>
        <v>0</v>
      </c>
      <c r="O8276" t="str">
        <f>CLEAN('Previous Trades Import_OMS Quer'!O8276)</f>
        <v/>
      </c>
      <c r="Q8276" s="25">
        <f t="shared" si="258"/>
        <v>0</v>
      </c>
      <c r="R8276" s="25" t="e">
        <f>VLOOKUP(O8276,'Currency Balance'!$O$3:$Q$32,3,0)</f>
        <v>#N/A</v>
      </c>
      <c r="S8276" t="e">
        <f t="shared" si="259"/>
        <v>#N/A</v>
      </c>
    </row>
    <row r="8277" spans="1:19">
      <c r="A8277">
        <f>'Previous Trades Import_OMS Quer'!A8277</f>
        <v>0</v>
      </c>
      <c r="B8277">
        <f>'Previous Trades Import_OMS Quer'!B8277</f>
        <v>0</v>
      </c>
      <c r="C8277" s="22">
        <f>'Previous Trades Import_OMS Quer'!C8277</f>
        <v>0</v>
      </c>
      <c r="D8277">
        <f>'Previous Trades Import_OMS Quer'!D8277</f>
        <v>0</v>
      </c>
      <c r="E8277" s="22">
        <f>'Previous Trades Import_OMS Quer'!E8277</f>
        <v>0</v>
      </c>
      <c r="F8277">
        <f>'Previous Trades Import_OMS Quer'!F8277</f>
        <v>0</v>
      </c>
      <c r="G8277">
        <f>'Previous Trades Import_OMS Quer'!G8277</f>
        <v>0</v>
      </c>
      <c r="H8277">
        <f>'Previous Trades Import_OMS Quer'!H8277</f>
        <v>0</v>
      </c>
      <c r="I8277">
        <f>'Previous Trades Import_OMS Quer'!I8277</f>
        <v>0</v>
      </c>
      <c r="J8277">
        <f>'Previous Trades Import_OMS Quer'!J8277</f>
        <v>0</v>
      </c>
      <c r="K8277">
        <f>'Previous Trades Import_OMS Quer'!K8277</f>
        <v>0</v>
      </c>
      <c r="L8277">
        <f>'Previous Trades Import_OMS Quer'!L8277</f>
        <v>0</v>
      </c>
      <c r="M8277">
        <f>'Previous Trades Import_OMS Quer'!M8277</f>
        <v>0</v>
      </c>
      <c r="N8277">
        <f>'Previous Trades Import_OMS Quer'!N8277</f>
        <v>0</v>
      </c>
      <c r="O8277" t="str">
        <f>CLEAN('Previous Trades Import_OMS Quer'!O8277)</f>
        <v/>
      </c>
      <c r="Q8277" s="25">
        <f t="shared" si="258"/>
        <v>0</v>
      </c>
      <c r="R8277" s="25" t="e">
        <f>VLOOKUP(O8277,'Currency Balance'!$O$3:$Q$32,3,0)</f>
        <v>#N/A</v>
      </c>
      <c r="S8277" t="e">
        <f t="shared" si="259"/>
        <v>#N/A</v>
      </c>
    </row>
    <row r="8278" spans="1:19">
      <c r="A8278">
        <f>'Previous Trades Import_OMS Quer'!A8278</f>
        <v>0</v>
      </c>
      <c r="B8278">
        <f>'Previous Trades Import_OMS Quer'!B8278</f>
        <v>0</v>
      </c>
      <c r="C8278" s="22">
        <f>'Previous Trades Import_OMS Quer'!C8278</f>
        <v>0</v>
      </c>
      <c r="D8278">
        <f>'Previous Trades Import_OMS Quer'!D8278</f>
        <v>0</v>
      </c>
      <c r="E8278" s="22">
        <f>'Previous Trades Import_OMS Quer'!E8278</f>
        <v>0</v>
      </c>
      <c r="F8278">
        <f>'Previous Trades Import_OMS Quer'!F8278</f>
        <v>0</v>
      </c>
      <c r="G8278">
        <f>'Previous Trades Import_OMS Quer'!G8278</f>
        <v>0</v>
      </c>
      <c r="H8278">
        <f>'Previous Trades Import_OMS Quer'!H8278</f>
        <v>0</v>
      </c>
      <c r="I8278">
        <f>'Previous Trades Import_OMS Quer'!I8278</f>
        <v>0</v>
      </c>
      <c r="J8278">
        <f>'Previous Trades Import_OMS Quer'!J8278</f>
        <v>0</v>
      </c>
      <c r="K8278">
        <f>'Previous Trades Import_OMS Quer'!K8278</f>
        <v>0</v>
      </c>
      <c r="L8278">
        <f>'Previous Trades Import_OMS Quer'!L8278</f>
        <v>0</v>
      </c>
      <c r="M8278">
        <f>'Previous Trades Import_OMS Quer'!M8278</f>
        <v>0</v>
      </c>
      <c r="N8278">
        <f>'Previous Trades Import_OMS Quer'!N8278</f>
        <v>0</v>
      </c>
      <c r="O8278" t="str">
        <f>CLEAN('Previous Trades Import_OMS Quer'!O8278)</f>
        <v/>
      </c>
      <c r="Q8278" s="25">
        <f t="shared" si="258"/>
        <v>0</v>
      </c>
      <c r="R8278" s="25" t="e">
        <f>VLOOKUP(O8278,'Currency Balance'!$O$3:$Q$32,3,0)</f>
        <v>#N/A</v>
      </c>
      <c r="S8278" t="e">
        <f t="shared" si="259"/>
        <v>#N/A</v>
      </c>
    </row>
    <row r="8279" spans="1:19">
      <c r="A8279">
        <f>'Previous Trades Import_OMS Quer'!A8279</f>
        <v>0</v>
      </c>
      <c r="B8279">
        <f>'Previous Trades Import_OMS Quer'!B8279</f>
        <v>0</v>
      </c>
      <c r="C8279" s="22">
        <f>'Previous Trades Import_OMS Quer'!C8279</f>
        <v>0</v>
      </c>
      <c r="D8279">
        <f>'Previous Trades Import_OMS Quer'!D8279</f>
        <v>0</v>
      </c>
      <c r="E8279" s="22">
        <f>'Previous Trades Import_OMS Quer'!E8279</f>
        <v>0</v>
      </c>
      <c r="F8279">
        <f>'Previous Trades Import_OMS Quer'!F8279</f>
        <v>0</v>
      </c>
      <c r="G8279">
        <f>'Previous Trades Import_OMS Quer'!G8279</f>
        <v>0</v>
      </c>
      <c r="H8279">
        <f>'Previous Trades Import_OMS Quer'!H8279</f>
        <v>0</v>
      </c>
      <c r="I8279">
        <f>'Previous Trades Import_OMS Quer'!I8279</f>
        <v>0</v>
      </c>
      <c r="J8279">
        <f>'Previous Trades Import_OMS Quer'!J8279</f>
        <v>0</v>
      </c>
      <c r="K8279">
        <f>'Previous Trades Import_OMS Quer'!K8279</f>
        <v>0</v>
      </c>
      <c r="L8279">
        <f>'Previous Trades Import_OMS Quer'!L8279</f>
        <v>0</v>
      </c>
      <c r="M8279">
        <f>'Previous Trades Import_OMS Quer'!M8279</f>
        <v>0</v>
      </c>
      <c r="N8279">
        <f>'Previous Trades Import_OMS Quer'!N8279</f>
        <v>0</v>
      </c>
      <c r="O8279" t="str">
        <f>CLEAN('Previous Trades Import_OMS Quer'!O8279)</f>
        <v/>
      </c>
      <c r="Q8279" s="25">
        <f t="shared" si="258"/>
        <v>0</v>
      </c>
      <c r="R8279" s="25" t="e">
        <f>VLOOKUP(O8279,'Currency Balance'!$O$3:$Q$32,3,0)</f>
        <v>#N/A</v>
      </c>
      <c r="S8279" t="e">
        <f t="shared" si="259"/>
        <v>#N/A</v>
      </c>
    </row>
    <row r="8280" spans="1:19">
      <c r="A8280">
        <f>'Previous Trades Import_OMS Quer'!A8280</f>
        <v>0</v>
      </c>
      <c r="B8280">
        <f>'Previous Trades Import_OMS Quer'!B8280</f>
        <v>0</v>
      </c>
      <c r="C8280" s="22">
        <f>'Previous Trades Import_OMS Quer'!C8280</f>
        <v>0</v>
      </c>
      <c r="D8280">
        <f>'Previous Trades Import_OMS Quer'!D8280</f>
        <v>0</v>
      </c>
      <c r="E8280" s="22">
        <f>'Previous Trades Import_OMS Quer'!E8280</f>
        <v>0</v>
      </c>
      <c r="F8280">
        <f>'Previous Trades Import_OMS Quer'!F8280</f>
        <v>0</v>
      </c>
      <c r="G8280">
        <f>'Previous Trades Import_OMS Quer'!G8280</f>
        <v>0</v>
      </c>
      <c r="H8280">
        <f>'Previous Trades Import_OMS Quer'!H8280</f>
        <v>0</v>
      </c>
      <c r="I8280">
        <f>'Previous Trades Import_OMS Quer'!I8280</f>
        <v>0</v>
      </c>
      <c r="J8280">
        <f>'Previous Trades Import_OMS Quer'!J8280</f>
        <v>0</v>
      </c>
      <c r="K8280">
        <f>'Previous Trades Import_OMS Quer'!K8280</f>
        <v>0</v>
      </c>
      <c r="L8280">
        <f>'Previous Trades Import_OMS Quer'!L8280</f>
        <v>0</v>
      </c>
      <c r="M8280">
        <f>'Previous Trades Import_OMS Quer'!M8280</f>
        <v>0</v>
      </c>
      <c r="N8280">
        <f>'Previous Trades Import_OMS Quer'!N8280</f>
        <v>0</v>
      </c>
      <c r="O8280" t="str">
        <f>CLEAN('Previous Trades Import_OMS Quer'!O8280)</f>
        <v/>
      </c>
      <c r="Q8280" s="25">
        <f t="shared" si="258"/>
        <v>0</v>
      </c>
      <c r="R8280" s="25" t="e">
        <f>VLOOKUP(O8280,'Currency Balance'!$O$3:$Q$32,3,0)</f>
        <v>#N/A</v>
      </c>
      <c r="S8280" t="e">
        <f t="shared" si="259"/>
        <v>#N/A</v>
      </c>
    </row>
    <row r="8281" spans="1:19">
      <c r="A8281">
        <f>'Previous Trades Import_OMS Quer'!A8281</f>
        <v>0</v>
      </c>
      <c r="B8281">
        <f>'Previous Trades Import_OMS Quer'!B8281</f>
        <v>0</v>
      </c>
      <c r="C8281" s="22">
        <f>'Previous Trades Import_OMS Quer'!C8281</f>
        <v>0</v>
      </c>
      <c r="D8281">
        <f>'Previous Trades Import_OMS Quer'!D8281</f>
        <v>0</v>
      </c>
      <c r="E8281" s="22">
        <f>'Previous Trades Import_OMS Quer'!E8281</f>
        <v>0</v>
      </c>
      <c r="F8281">
        <f>'Previous Trades Import_OMS Quer'!F8281</f>
        <v>0</v>
      </c>
      <c r="G8281">
        <f>'Previous Trades Import_OMS Quer'!G8281</f>
        <v>0</v>
      </c>
      <c r="H8281">
        <f>'Previous Trades Import_OMS Quer'!H8281</f>
        <v>0</v>
      </c>
      <c r="I8281">
        <f>'Previous Trades Import_OMS Quer'!I8281</f>
        <v>0</v>
      </c>
      <c r="J8281">
        <f>'Previous Trades Import_OMS Quer'!J8281</f>
        <v>0</v>
      </c>
      <c r="K8281">
        <f>'Previous Trades Import_OMS Quer'!K8281</f>
        <v>0</v>
      </c>
      <c r="L8281">
        <f>'Previous Trades Import_OMS Quer'!L8281</f>
        <v>0</v>
      </c>
      <c r="M8281">
        <f>'Previous Trades Import_OMS Quer'!M8281</f>
        <v>0</v>
      </c>
      <c r="N8281">
        <f>'Previous Trades Import_OMS Quer'!N8281</f>
        <v>0</v>
      </c>
      <c r="O8281" t="str">
        <f>CLEAN('Previous Trades Import_OMS Quer'!O8281)</f>
        <v/>
      </c>
      <c r="Q8281" s="25">
        <f t="shared" si="258"/>
        <v>0</v>
      </c>
      <c r="R8281" s="25" t="e">
        <f>VLOOKUP(O8281,'Currency Balance'!$O$3:$Q$32,3,0)</f>
        <v>#N/A</v>
      </c>
      <c r="S8281" t="e">
        <f t="shared" si="259"/>
        <v>#N/A</v>
      </c>
    </row>
    <row r="8282" spans="1:19">
      <c r="A8282">
        <f>'Previous Trades Import_OMS Quer'!A8282</f>
        <v>0</v>
      </c>
      <c r="B8282">
        <f>'Previous Trades Import_OMS Quer'!B8282</f>
        <v>0</v>
      </c>
      <c r="C8282" s="22">
        <f>'Previous Trades Import_OMS Quer'!C8282</f>
        <v>0</v>
      </c>
      <c r="D8282">
        <f>'Previous Trades Import_OMS Quer'!D8282</f>
        <v>0</v>
      </c>
      <c r="E8282" s="22">
        <f>'Previous Trades Import_OMS Quer'!E8282</f>
        <v>0</v>
      </c>
      <c r="F8282">
        <f>'Previous Trades Import_OMS Quer'!F8282</f>
        <v>0</v>
      </c>
      <c r="G8282">
        <f>'Previous Trades Import_OMS Quer'!G8282</f>
        <v>0</v>
      </c>
      <c r="H8282">
        <f>'Previous Trades Import_OMS Quer'!H8282</f>
        <v>0</v>
      </c>
      <c r="I8282">
        <f>'Previous Trades Import_OMS Quer'!I8282</f>
        <v>0</v>
      </c>
      <c r="J8282">
        <f>'Previous Trades Import_OMS Quer'!J8282</f>
        <v>0</v>
      </c>
      <c r="K8282">
        <f>'Previous Trades Import_OMS Quer'!K8282</f>
        <v>0</v>
      </c>
      <c r="L8282">
        <f>'Previous Trades Import_OMS Quer'!L8282</f>
        <v>0</v>
      </c>
      <c r="M8282">
        <f>'Previous Trades Import_OMS Quer'!M8282</f>
        <v>0</v>
      </c>
      <c r="N8282">
        <f>'Previous Trades Import_OMS Quer'!N8282</f>
        <v>0</v>
      </c>
      <c r="O8282" t="str">
        <f>CLEAN('Previous Trades Import_OMS Quer'!O8282)</f>
        <v/>
      </c>
      <c r="Q8282" s="25">
        <f t="shared" si="258"/>
        <v>0</v>
      </c>
      <c r="R8282" s="25" t="e">
        <f>VLOOKUP(O8282,'Currency Balance'!$O$3:$Q$32,3,0)</f>
        <v>#N/A</v>
      </c>
      <c r="S8282" t="e">
        <f t="shared" si="259"/>
        <v>#N/A</v>
      </c>
    </row>
    <row r="8283" spans="1:19">
      <c r="A8283">
        <f>'Previous Trades Import_OMS Quer'!A8283</f>
        <v>0</v>
      </c>
      <c r="B8283">
        <f>'Previous Trades Import_OMS Quer'!B8283</f>
        <v>0</v>
      </c>
      <c r="C8283" s="22">
        <f>'Previous Trades Import_OMS Quer'!C8283</f>
        <v>0</v>
      </c>
      <c r="D8283">
        <f>'Previous Trades Import_OMS Quer'!D8283</f>
        <v>0</v>
      </c>
      <c r="E8283" s="22">
        <f>'Previous Trades Import_OMS Quer'!E8283</f>
        <v>0</v>
      </c>
      <c r="F8283">
        <f>'Previous Trades Import_OMS Quer'!F8283</f>
        <v>0</v>
      </c>
      <c r="G8283">
        <f>'Previous Trades Import_OMS Quer'!G8283</f>
        <v>0</v>
      </c>
      <c r="H8283">
        <f>'Previous Trades Import_OMS Quer'!H8283</f>
        <v>0</v>
      </c>
      <c r="I8283">
        <f>'Previous Trades Import_OMS Quer'!I8283</f>
        <v>0</v>
      </c>
      <c r="J8283">
        <f>'Previous Trades Import_OMS Quer'!J8283</f>
        <v>0</v>
      </c>
      <c r="K8283">
        <f>'Previous Trades Import_OMS Quer'!K8283</f>
        <v>0</v>
      </c>
      <c r="L8283">
        <f>'Previous Trades Import_OMS Quer'!L8283</f>
        <v>0</v>
      </c>
      <c r="M8283">
        <f>'Previous Trades Import_OMS Quer'!M8283</f>
        <v>0</v>
      </c>
      <c r="N8283">
        <f>'Previous Trades Import_OMS Quer'!N8283</f>
        <v>0</v>
      </c>
      <c r="O8283" t="str">
        <f>CLEAN('Previous Trades Import_OMS Quer'!O8283)</f>
        <v/>
      </c>
      <c r="Q8283" s="25">
        <f t="shared" si="258"/>
        <v>0</v>
      </c>
      <c r="R8283" s="25" t="e">
        <f>VLOOKUP(O8283,'Currency Balance'!$O$3:$Q$32,3,0)</f>
        <v>#N/A</v>
      </c>
      <c r="S8283" t="e">
        <f t="shared" si="259"/>
        <v>#N/A</v>
      </c>
    </row>
    <row r="8284" spans="1:19">
      <c r="A8284">
        <f>'Previous Trades Import_OMS Quer'!A8284</f>
        <v>0</v>
      </c>
      <c r="B8284">
        <f>'Previous Trades Import_OMS Quer'!B8284</f>
        <v>0</v>
      </c>
      <c r="C8284" s="22">
        <f>'Previous Trades Import_OMS Quer'!C8284</f>
        <v>0</v>
      </c>
      <c r="D8284">
        <f>'Previous Trades Import_OMS Quer'!D8284</f>
        <v>0</v>
      </c>
      <c r="E8284" s="22">
        <f>'Previous Trades Import_OMS Quer'!E8284</f>
        <v>0</v>
      </c>
      <c r="F8284">
        <f>'Previous Trades Import_OMS Quer'!F8284</f>
        <v>0</v>
      </c>
      <c r="G8284">
        <f>'Previous Trades Import_OMS Quer'!G8284</f>
        <v>0</v>
      </c>
      <c r="H8284">
        <f>'Previous Trades Import_OMS Quer'!H8284</f>
        <v>0</v>
      </c>
      <c r="I8284">
        <f>'Previous Trades Import_OMS Quer'!I8284</f>
        <v>0</v>
      </c>
      <c r="J8284">
        <f>'Previous Trades Import_OMS Quer'!J8284</f>
        <v>0</v>
      </c>
      <c r="K8284">
        <f>'Previous Trades Import_OMS Quer'!K8284</f>
        <v>0</v>
      </c>
      <c r="L8284">
        <f>'Previous Trades Import_OMS Quer'!L8284</f>
        <v>0</v>
      </c>
      <c r="M8284">
        <f>'Previous Trades Import_OMS Quer'!M8284</f>
        <v>0</v>
      </c>
      <c r="N8284">
        <f>'Previous Trades Import_OMS Quer'!N8284</f>
        <v>0</v>
      </c>
      <c r="O8284" t="str">
        <f>CLEAN('Previous Trades Import_OMS Quer'!O8284)</f>
        <v/>
      </c>
      <c r="Q8284" s="25">
        <f t="shared" si="258"/>
        <v>0</v>
      </c>
      <c r="R8284" s="25" t="e">
        <f>VLOOKUP(O8284,'Currency Balance'!$O$3:$Q$32,3,0)</f>
        <v>#N/A</v>
      </c>
      <c r="S8284" t="e">
        <f t="shared" si="259"/>
        <v>#N/A</v>
      </c>
    </row>
    <row r="8285" spans="1:19">
      <c r="A8285">
        <f>'Previous Trades Import_OMS Quer'!A8285</f>
        <v>0</v>
      </c>
      <c r="B8285">
        <f>'Previous Trades Import_OMS Quer'!B8285</f>
        <v>0</v>
      </c>
      <c r="C8285" s="22">
        <f>'Previous Trades Import_OMS Quer'!C8285</f>
        <v>0</v>
      </c>
      <c r="D8285">
        <f>'Previous Trades Import_OMS Quer'!D8285</f>
        <v>0</v>
      </c>
      <c r="E8285" s="22">
        <f>'Previous Trades Import_OMS Quer'!E8285</f>
        <v>0</v>
      </c>
      <c r="F8285">
        <f>'Previous Trades Import_OMS Quer'!F8285</f>
        <v>0</v>
      </c>
      <c r="G8285">
        <f>'Previous Trades Import_OMS Quer'!G8285</f>
        <v>0</v>
      </c>
      <c r="H8285">
        <f>'Previous Trades Import_OMS Quer'!H8285</f>
        <v>0</v>
      </c>
      <c r="I8285">
        <f>'Previous Trades Import_OMS Quer'!I8285</f>
        <v>0</v>
      </c>
      <c r="J8285">
        <f>'Previous Trades Import_OMS Quer'!J8285</f>
        <v>0</v>
      </c>
      <c r="K8285">
        <f>'Previous Trades Import_OMS Quer'!K8285</f>
        <v>0</v>
      </c>
      <c r="L8285">
        <f>'Previous Trades Import_OMS Quer'!L8285</f>
        <v>0</v>
      </c>
      <c r="M8285">
        <f>'Previous Trades Import_OMS Quer'!M8285</f>
        <v>0</v>
      </c>
      <c r="N8285">
        <f>'Previous Trades Import_OMS Quer'!N8285</f>
        <v>0</v>
      </c>
      <c r="O8285" t="str">
        <f>CLEAN('Previous Trades Import_OMS Quer'!O8285)</f>
        <v/>
      </c>
      <c r="Q8285" s="25">
        <f t="shared" si="258"/>
        <v>0</v>
      </c>
      <c r="R8285" s="25" t="e">
        <f>VLOOKUP(O8285,'Currency Balance'!$O$3:$Q$32,3,0)</f>
        <v>#N/A</v>
      </c>
      <c r="S8285" t="e">
        <f t="shared" si="259"/>
        <v>#N/A</v>
      </c>
    </row>
    <row r="8286" spans="1:19">
      <c r="A8286">
        <f>'Previous Trades Import_OMS Quer'!A8286</f>
        <v>0</v>
      </c>
      <c r="B8286">
        <f>'Previous Trades Import_OMS Quer'!B8286</f>
        <v>0</v>
      </c>
      <c r="C8286" s="22">
        <f>'Previous Trades Import_OMS Quer'!C8286</f>
        <v>0</v>
      </c>
      <c r="D8286">
        <f>'Previous Trades Import_OMS Quer'!D8286</f>
        <v>0</v>
      </c>
      <c r="E8286" s="22">
        <f>'Previous Trades Import_OMS Quer'!E8286</f>
        <v>0</v>
      </c>
      <c r="F8286">
        <f>'Previous Trades Import_OMS Quer'!F8286</f>
        <v>0</v>
      </c>
      <c r="G8286">
        <f>'Previous Trades Import_OMS Quer'!G8286</f>
        <v>0</v>
      </c>
      <c r="H8286">
        <f>'Previous Trades Import_OMS Quer'!H8286</f>
        <v>0</v>
      </c>
      <c r="I8286">
        <f>'Previous Trades Import_OMS Quer'!I8286</f>
        <v>0</v>
      </c>
      <c r="J8286">
        <f>'Previous Trades Import_OMS Quer'!J8286</f>
        <v>0</v>
      </c>
      <c r="K8286">
        <f>'Previous Trades Import_OMS Quer'!K8286</f>
        <v>0</v>
      </c>
      <c r="L8286">
        <f>'Previous Trades Import_OMS Quer'!L8286</f>
        <v>0</v>
      </c>
      <c r="M8286">
        <f>'Previous Trades Import_OMS Quer'!M8286</f>
        <v>0</v>
      </c>
      <c r="N8286">
        <f>'Previous Trades Import_OMS Quer'!N8286</f>
        <v>0</v>
      </c>
      <c r="O8286" t="str">
        <f>CLEAN('Previous Trades Import_OMS Quer'!O8286)</f>
        <v/>
      </c>
      <c r="Q8286" s="25">
        <f t="shared" si="258"/>
        <v>0</v>
      </c>
      <c r="R8286" s="25" t="e">
        <f>VLOOKUP(O8286,'Currency Balance'!$O$3:$Q$32,3,0)</f>
        <v>#N/A</v>
      </c>
      <c r="S8286" t="e">
        <f t="shared" si="259"/>
        <v>#N/A</v>
      </c>
    </row>
    <row r="8287" spans="1:19">
      <c r="A8287">
        <f>'Previous Trades Import_OMS Quer'!A8287</f>
        <v>0</v>
      </c>
      <c r="B8287">
        <f>'Previous Trades Import_OMS Quer'!B8287</f>
        <v>0</v>
      </c>
      <c r="C8287" s="22">
        <f>'Previous Trades Import_OMS Quer'!C8287</f>
        <v>0</v>
      </c>
      <c r="D8287">
        <f>'Previous Trades Import_OMS Quer'!D8287</f>
        <v>0</v>
      </c>
      <c r="E8287" s="22">
        <f>'Previous Trades Import_OMS Quer'!E8287</f>
        <v>0</v>
      </c>
      <c r="F8287">
        <f>'Previous Trades Import_OMS Quer'!F8287</f>
        <v>0</v>
      </c>
      <c r="G8287">
        <f>'Previous Trades Import_OMS Quer'!G8287</f>
        <v>0</v>
      </c>
      <c r="H8287">
        <f>'Previous Trades Import_OMS Quer'!H8287</f>
        <v>0</v>
      </c>
      <c r="I8287">
        <f>'Previous Trades Import_OMS Quer'!I8287</f>
        <v>0</v>
      </c>
      <c r="J8287">
        <f>'Previous Trades Import_OMS Quer'!J8287</f>
        <v>0</v>
      </c>
      <c r="K8287">
        <f>'Previous Trades Import_OMS Quer'!K8287</f>
        <v>0</v>
      </c>
      <c r="L8287">
        <f>'Previous Trades Import_OMS Quer'!L8287</f>
        <v>0</v>
      </c>
      <c r="M8287">
        <f>'Previous Trades Import_OMS Quer'!M8287</f>
        <v>0</v>
      </c>
      <c r="N8287">
        <f>'Previous Trades Import_OMS Quer'!N8287</f>
        <v>0</v>
      </c>
      <c r="O8287" t="str">
        <f>CLEAN('Previous Trades Import_OMS Quer'!O8287)</f>
        <v/>
      </c>
      <c r="Q8287" s="25">
        <f t="shared" si="258"/>
        <v>0</v>
      </c>
      <c r="R8287" s="25" t="e">
        <f>VLOOKUP(O8287,'Currency Balance'!$O$3:$Q$32,3,0)</f>
        <v>#N/A</v>
      </c>
      <c r="S8287" t="e">
        <f t="shared" si="259"/>
        <v>#N/A</v>
      </c>
    </row>
    <row r="8288" spans="1:19">
      <c r="A8288">
        <f>'Previous Trades Import_OMS Quer'!A8288</f>
        <v>0</v>
      </c>
      <c r="B8288">
        <f>'Previous Trades Import_OMS Quer'!B8288</f>
        <v>0</v>
      </c>
      <c r="C8288" s="22">
        <f>'Previous Trades Import_OMS Quer'!C8288</f>
        <v>0</v>
      </c>
      <c r="D8288">
        <f>'Previous Trades Import_OMS Quer'!D8288</f>
        <v>0</v>
      </c>
      <c r="E8288" s="22">
        <f>'Previous Trades Import_OMS Quer'!E8288</f>
        <v>0</v>
      </c>
      <c r="F8288">
        <f>'Previous Trades Import_OMS Quer'!F8288</f>
        <v>0</v>
      </c>
      <c r="G8288">
        <f>'Previous Trades Import_OMS Quer'!G8288</f>
        <v>0</v>
      </c>
      <c r="H8288">
        <f>'Previous Trades Import_OMS Quer'!H8288</f>
        <v>0</v>
      </c>
      <c r="I8288">
        <f>'Previous Trades Import_OMS Quer'!I8288</f>
        <v>0</v>
      </c>
      <c r="J8288">
        <f>'Previous Trades Import_OMS Quer'!J8288</f>
        <v>0</v>
      </c>
      <c r="K8288">
        <f>'Previous Trades Import_OMS Quer'!K8288</f>
        <v>0</v>
      </c>
      <c r="L8288">
        <f>'Previous Trades Import_OMS Quer'!L8288</f>
        <v>0</v>
      </c>
      <c r="M8288">
        <f>'Previous Trades Import_OMS Quer'!M8288</f>
        <v>0</v>
      </c>
      <c r="N8288">
        <f>'Previous Trades Import_OMS Quer'!N8288</f>
        <v>0</v>
      </c>
      <c r="O8288" t="str">
        <f>CLEAN('Previous Trades Import_OMS Quer'!O8288)</f>
        <v/>
      </c>
      <c r="Q8288" s="25">
        <f t="shared" si="258"/>
        <v>0</v>
      </c>
      <c r="R8288" s="25" t="e">
        <f>VLOOKUP(O8288,'Currency Balance'!$O$3:$Q$32,3,0)</f>
        <v>#N/A</v>
      </c>
      <c r="S8288" t="e">
        <f t="shared" si="259"/>
        <v>#N/A</v>
      </c>
    </row>
    <row r="8289" spans="1:19">
      <c r="A8289">
        <f>'Previous Trades Import_OMS Quer'!A8289</f>
        <v>0</v>
      </c>
      <c r="B8289">
        <f>'Previous Trades Import_OMS Quer'!B8289</f>
        <v>0</v>
      </c>
      <c r="C8289" s="22">
        <f>'Previous Trades Import_OMS Quer'!C8289</f>
        <v>0</v>
      </c>
      <c r="D8289">
        <f>'Previous Trades Import_OMS Quer'!D8289</f>
        <v>0</v>
      </c>
      <c r="E8289" s="22">
        <f>'Previous Trades Import_OMS Quer'!E8289</f>
        <v>0</v>
      </c>
      <c r="F8289">
        <f>'Previous Trades Import_OMS Quer'!F8289</f>
        <v>0</v>
      </c>
      <c r="G8289">
        <f>'Previous Trades Import_OMS Quer'!G8289</f>
        <v>0</v>
      </c>
      <c r="H8289">
        <f>'Previous Trades Import_OMS Quer'!H8289</f>
        <v>0</v>
      </c>
      <c r="I8289">
        <f>'Previous Trades Import_OMS Quer'!I8289</f>
        <v>0</v>
      </c>
      <c r="J8289">
        <f>'Previous Trades Import_OMS Quer'!J8289</f>
        <v>0</v>
      </c>
      <c r="K8289">
        <f>'Previous Trades Import_OMS Quer'!K8289</f>
        <v>0</v>
      </c>
      <c r="L8289">
        <f>'Previous Trades Import_OMS Quer'!L8289</f>
        <v>0</v>
      </c>
      <c r="M8289">
        <f>'Previous Trades Import_OMS Quer'!M8289</f>
        <v>0</v>
      </c>
      <c r="N8289">
        <f>'Previous Trades Import_OMS Quer'!N8289</f>
        <v>0</v>
      </c>
      <c r="O8289" t="str">
        <f>CLEAN('Previous Trades Import_OMS Quer'!O8289)</f>
        <v/>
      </c>
      <c r="Q8289" s="25">
        <f t="shared" si="258"/>
        <v>0</v>
      </c>
      <c r="R8289" s="25" t="e">
        <f>VLOOKUP(O8289,'Currency Balance'!$O$3:$Q$32,3,0)</f>
        <v>#N/A</v>
      </c>
      <c r="S8289" t="e">
        <f t="shared" si="259"/>
        <v>#N/A</v>
      </c>
    </row>
    <row r="8290" spans="1:19">
      <c r="A8290">
        <f>'Previous Trades Import_OMS Quer'!A8290</f>
        <v>0</v>
      </c>
      <c r="B8290">
        <f>'Previous Trades Import_OMS Quer'!B8290</f>
        <v>0</v>
      </c>
      <c r="C8290" s="22">
        <f>'Previous Trades Import_OMS Quer'!C8290</f>
        <v>0</v>
      </c>
      <c r="D8290">
        <f>'Previous Trades Import_OMS Quer'!D8290</f>
        <v>0</v>
      </c>
      <c r="E8290" s="22">
        <f>'Previous Trades Import_OMS Quer'!E8290</f>
        <v>0</v>
      </c>
      <c r="F8290">
        <f>'Previous Trades Import_OMS Quer'!F8290</f>
        <v>0</v>
      </c>
      <c r="G8290">
        <f>'Previous Trades Import_OMS Quer'!G8290</f>
        <v>0</v>
      </c>
      <c r="H8290">
        <f>'Previous Trades Import_OMS Quer'!H8290</f>
        <v>0</v>
      </c>
      <c r="I8290">
        <f>'Previous Trades Import_OMS Quer'!I8290</f>
        <v>0</v>
      </c>
      <c r="J8290">
        <f>'Previous Trades Import_OMS Quer'!J8290</f>
        <v>0</v>
      </c>
      <c r="K8290">
        <f>'Previous Trades Import_OMS Quer'!K8290</f>
        <v>0</v>
      </c>
      <c r="L8290">
        <f>'Previous Trades Import_OMS Quer'!L8290</f>
        <v>0</v>
      </c>
      <c r="M8290">
        <f>'Previous Trades Import_OMS Quer'!M8290</f>
        <v>0</v>
      </c>
      <c r="N8290">
        <f>'Previous Trades Import_OMS Quer'!N8290</f>
        <v>0</v>
      </c>
      <c r="O8290" t="str">
        <f>CLEAN('Previous Trades Import_OMS Quer'!O8290)</f>
        <v/>
      </c>
      <c r="Q8290" s="25">
        <f t="shared" si="258"/>
        <v>0</v>
      </c>
      <c r="R8290" s="25" t="e">
        <f>VLOOKUP(O8290,'Currency Balance'!$O$3:$Q$32,3,0)</f>
        <v>#N/A</v>
      </c>
      <c r="S8290" t="e">
        <f t="shared" si="259"/>
        <v>#N/A</v>
      </c>
    </row>
    <row r="8291" spans="1:19">
      <c r="A8291">
        <f>'Previous Trades Import_OMS Quer'!A8291</f>
        <v>0</v>
      </c>
      <c r="B8291">
        <f>'Previous Trades Import_OMS Quer'!B8291</f>
        <v>0</v>
      </c>
      <c r="C8291" s="22">
        <f>'Previous Trades Import_OMS Quer'!C8291</f>
        <v>0</v>
      </c>
      <c r="D8291">
        <f>'Previous Trades Import_OMS Quer'!D8291</f>
        <v>0</v>
      </c>
      <c r="E8291" s="22">
        <f>'Previous Trades Import_OMS Quer'!E8291</f>
        <v>0</v>
      </c>
      <c r="F8291">
        <f>'Previous Trades Import_OMS Quer'!F8291</f>
        <v>0</v>
      </c>
      <c r="G8291">
        <f>'Previous Trades Import_OMS Quer'!G8291</f>
        <v>0</v>
      </c>
      <c r="H8291">
        <f>'Previous Trades Import_OMS Quer'!H8291</f>
        <v>0</v>
      </c>
      <c r="I8291">
        <f>'Previous Trades Import_OMS Quer'!I8291</f>
        <v>0</v>
      </c>
      <c r="J8291">
        <f>'Previous Trades Import_OMS Quer'!J8291</f>
        <v>0</v>
      </c>
      <c r="K8291">
        <f>'Previous Trades Import_OMS Quer'!K8291</f>
        <v>0</v>
      </c>
      <c r="L8291">
        <f>'Previous Trades Import_OMS Quer'!L8291</f>
        <v>0</v>
      </c>
      <c r="M8291">
        <f>'Previous Trades Import_OMS Quer'!M8291</f>
        <v>0</v>
      </c>
      <c r="N8291">
        <f>'Previous Trades Import_OMS Quer'!N8291</f>
        <v>0</v>
      </c>
      <c r="O8291" t="str">
        <f>CLEAN('Previous Trades Import_OMS Quer'!O8291)</f>
        <v/>
      </c>
      <c r="Q8291" s="25">
        <f t="shared" si="258"/>
        <v>0</v>
      </c>
      <c r="R8291" s="25" t="e">
        <f>VLOOKUP(O8291,'Currency Balance'!$O$3:$Q$32,3,0)</f>
        <v>#N/A</v>
      </c>
      <c r="S8291" t="e">
        <f t="shared" si="259"/>
        <v>#N/A</v>
      </c>
    </row>
    <row r="8292" spans="1:19">
      <c r="A8292">
        <f>'Previous Trades Import_OMS Quer'!A8292</f>
        <v>0</v>
      </c>
      <c r="B8292">
        <f>'Previous Trades Import_OMS Quer'!B8292</f>
        <v>0</v>
      </c>
      <c r="C8292" s="22">
        <f>'Previous Trades Import_OMS Quer'!C8292</f>
        <v>0</v>
      </c>
      <c r="D8292">
        <f>'Previous Trades Import_OMS Quer'!D8292</f>
        <v>0</v>
      </c>
      <c r="E8292" s="22">
        <f>'Previous Trades Import_OMS Quer'!E8292</f>
        <v>0</v>
      </c>
      <c r="F8292">
        <f>'Previous Trades Import_OMS Quer'!F8292</f>
        <v>0</v>
      </c>
      <c r="G8292">
        <f>'Previous Trades Import_OMS Quer'!G8292</f>
        <v>0</v>
      </c>
      <c r="H8292">
        <f>'Previous Trades Import_OMS Quer'!H8292</f>
        <v>0</v>
      </c>
      <c r="I8292">
        <f>'Previous Trades Import_OMS Quer'!I8292</f>
        <v>0</v>
      </c>
      <c r="J8292">
        <f>'Previous Trades Import_OMS Quer'!J8292</f>
        <v>0</v>
      </c>
      <c r="K8292">
        <f>'Previous Trades Import_OMS Quer'!K8292</f>
        <v>0</v>
      </c>
      <c r="L8292">
        <f>'Previous Trades Import_OMS Quer'!L8292</f>
        <v>0</v>
      </c>
      <c r="M8292">
        <f>'Previous Trades Import_OMS Quer'!M8292</f>
        <v>0</v>
      </c>
      <c r="N8292">
        <f>'Previous Trades Import_OMS Quer'!N8292</f>
        <v>0</v>
      </c>
      <c r="O8292" t="str">
        <f>CLEAN('Previous Trades Import_OMS Quer'!O8292)</f>
        <v/>
      </c>
      <c r="Q8292" s="25">
        <f t="shared" si="258"/>
        <v>0</v>
      </c>
      <c r="R8292" s="25" t="e">
        <f>VLOOKUP(O8292,'Currency Balance'!$O$3:$Q$32,3,0)</f>
        <v>#N/A</v>
      </c>
      <c r="S8292" t="e">
        <f t="shared" si="259"/>
        <v>#N/A</v>
      </c>
    </row>
    <row r="8293" spans="1:19">
      <c r="A8293">
        <f>'Previous Trades Import_OMS Quer'!A8293</f>
        <v>0</v>
      </c>
      <c r="B8293">
        <f>'Previous Trades Import_OMS Quer'!B8293</f>
        <v>0</v>
      </c>
      <c r="C8293" s="22">
        <f>'Previous Trades Import_OMS Quer'!C8293</f>
        <v>0</v>
      </c>
      <c r="D8293">
        <f>'Previous Trades Import_OMS Quer'!D8293</f>
        <v>0</v>
      </c>
      <c r="E8293" s="22">
        <f>'Previous Trades Import_OMS Quer'!E8293</f>
        <v>0</v>
      </c>
      <c r="F8293">
        <f>'Previous Trades Import_OMS Quer'!F8293</f>
        <v>0</v>
      </c>
      <c r="G8293">
        <f>'Previous Trades Import_OMS Quer'!G8293</f>
        <v>0</v>
      </c>
      <c r="H8293">
        <f>'Previous Trades Import_OMS Quer'!H8293</f>
        <v>0</v>
      </c>
      <c r="I8293">
        <f>'Previous Trades Import_OMS Quer'!I8293</f>
        <v>0</v>
      </c>
      <c r="J8293">
        <f>'Previous Trades Import_OMS Quer'!J8293</f>
        <v>0</v>
      </c>
      <c r="K8293">
        <f>'Previous Trades Import_OMS Quer'!K8293</f>
        <v>0</v>
      </c>
      <c r="L8293">
        <f>'Previous Trades Import_OMS Quer'!L8293</f>
        <v>0</v>
      </c>
      <c r="M8293">
        <f>'Previous Trades Import_OMS Quer'!M8293</f>
        <v>0</v>
      </c>
      <c r="N8293">
        <f>'Previous Trades Import_OMS Quer'!N8293</f>
        <v>0</v>
      </c>
      <c r="O8293" t="str">
        <f>CLEAN('Previous Trades Import_OMS Quer'!O8293)</f>
        <v/>
      </c>
      <c r="Q8293" s="25">
        <f t="shared" si="258"/>
        <v>0</v>
      </c>
      <c r="R8293" s="25" t="e">
        <f>VLOOKUP(O8293,'Currency Balance'!$O$3:$Q$32,3,0)</f>
        <v>#N/A</v>
      </c>
      <c r="S8293" t="e">
        <f t="shared" si="259"/>
        <v>#N/A</v>
      </c>
    </row>
    <row r="8294" spans="1:19">
      <c r="A8294">
        <f>'Previous Trades Import_OMS Quer'!A8294</f>
        <v>0</v>
      </c>
      <c r="B8294">
        <f>'Previous Trades Import_OMS Quer'!B8294</f>
        <v>0</v>
      </c>
      <c r="C8294" s="22">
        <f>'Previous Trades Import_OMS Quer'!C8294</f>
        <v>0</v>
      </c>
      <c r="D8294">
        <f>'Previous Trades Import_OMS Quer'!D8294</f>
        <v>0</v>
      </c>
      <c r="E8294" s="22">
        <f>'Previous Trades Import_OMS Quer'!E8294</f>
        <v>0</v>
      </c>
      <c r="F8294">
        <f>'Previous Trades Import_OMS Quer'!F8294</f>
        <v>0</v>
      </c>
      <c r="G8294">
        <f>'Previous Trades Import_OMS Quer'!G8294</f>
        <v>0</v>
      </c>
      <c r="H8294">
        <f>'Previous Trades Import_OMS Quer'!H8294</f>
        <v>0</v>
      </c>
      <c r="I8294">
        <f>'Previous Trades Import_OMS Quer'!I8294</f>
        <v>0</v>
      </c>
      <c r="J8294">
        <f>'Previous Trades Import_OMS Quer'!J8294</f>
        <v>0</v>
      </c>
      <c r="K8294">
        <f>'Previous Trades Import_OMS Quer'!K8294</f>
        <v>0</v>
      </c>
      <c r="L8294">
        <f>'Previous Trades Import_OMS Quer'!L8294</f>
        <v>0</v>
      </c>
      <c r="M8294">
        <f>'Previous Trades Import_OMS Quer'!M8294</f>
        <v>0</v>
      </c>
      <c r="N8294">
        <f>'Previous Trades Import_OMS Quer'!N8294</f>
        <v>0</v>
      </c>
      <c r="O8294" t="str">
        <f>CLEAN('Previous Trades Import_OMS Quer'!O8294)</f>
        <v/>
      </c>
      <c r="Q8294" s="25">
        <f t="shared" si="258"/>
        <v>0</v>
      </c>
      <c r="R8294" s="25" t="e">
        <f>VLOOKUP(O8294,'Currency Balance'!$O$3:$Q$32,3,0)</f>
        <v>#N/A</v>
      </c>
      <c r="S8294" t="e">
        <f t="shared" si="259"/>
        <v>#N/A</v>
      </c>
    </row>
    <row r="8295" spans="1:19">
      <c r="A8295">
        <f>'Previous Trades Import_OMS Quer'!A8295</f>
        <v>0</v>
      </c>
      <c r="B8295">
        <f>'Previous Trades Import_OMS Quer'!B8295</f>
        <v>0</v>
      </c>
      <c r="C8295" s="22">
        <f>'Previous Trades Import_OMS Quer'!C8295</f>
        <v>0</v>
      </c>
      <c r="D8295">
        <f>'Previous Trades Import_OMS Quer'!D8295</f>
        <v>0</v>
      </c>
      <c r="E8295" s="22">
        <f>'Previous Trades Import_OMS Quer'!E8295</f>
        <v>0</v>
      </c>
      <c r="F8295">
        <f>'Previous Trades Import_OMS Quer'!F8295</f>
        <v>0</v>
      </c>
      <c r="G8295">
        <f>'Previous Trades Import_OMS Quer'!G8295</f>
        <v>0</v>
      </c>
      <c r="H8295">
        <f>'Previous Trades Import_OMS Quer'!H8295</f>
        <v>0</v>
      </c>
      <c r="I8295">
        <f>'Previous Trades Import_OMS Quer'!I8295</f>
        <v>0</v>
      </c>
      <c r="J8295">
        <f>'Previous Trades Import_OMS Quer'!J8295</f>
        <v>0</v>
      </c>
      <c r="K8295">
        <f>'Previous Trades Import_OMS Quer'!K8295</f>
        <v>0</v>
      </c>
      <c r="L8295">
        <f>'Previous Trades Import_OMS Quer'!L8295</f>
        <v>0</v>
      </c>
      <c r="M8295">
        <f>'Previous Trades Import_OMS Quer'!M8295</f>
        <v>0</v>
      </c>
      <c r="N8295">
        <f>'Previous Trades Import_OMS Quer'!N8295</f>
        <v>0</v>
      </c>
      <c r="O8295" t="str">
        <f>CLEAN('Previous Trades Import_OMS Quer'!O8295)</f>
        <v/>
      </c>
      <c r="Q8295" s="25">
        <f t="shared" si="258"/>
        <v>0</v>
      </c>
      <c r="R8295" s="25" t="e">
        <f>VLOOKUP(O8295,'Currency Balance'!$O$3:$Q$32,3,0)</f>
        <v>#N/A</v>
      </c>
      <c r="S8295" t="e">
        <f t="shared" si="259"/>
        <v>#N/A</v>
      </c>
    </row>
    <row r="8296" spans="1:19">
      <c r="A8296">
        <f>'Previous Trades Import_OMS Quer'!A8296</f>
        <v>0</v>
      </c>
      <c r="B8296">
        <f>'Previous Trades Import_OMS Quer'!B8296</f>
        <v>0</v>
      </c>
      <c r="C8296" s="22">
        <f>'Previous Trades Import_OMS Quer'!C8296</f>
        <v>0</v>
      </c>
      <c r="D8296">
        <f>'Previous Trades Import_OMS Quer'!D8296</f>
        <v>0</v>
      </c>
      <c r="E8296" s="22">
        <f>'Previous Trades Import_OMS Quer'!E8296</f>
        <v>0</v>
      </c>
      <c r="F8296">
        <f>'Previous Trades Import_OMS Quer'!F8296</f>
        <v>0</v>
      </c>
      <c r="G8296">
        <f>'Previous Trades Import_OMS Quer'!G8296</f>
        <v>0</v>
      </c>
      <c r="H8296">
        <f>'Previous Trades Import_OMS Quer'!H8296</f>
        <v>0</v>
      </c>
      <c r="I8296">
        <f>'Previous Trades Import_OMS Quer'!I8296</f>
        <v>0</v>
      </c>
      <c r="J8296">
        <f>'Previous Trades Import_OMS Quer'!J8296</f>
        <v>0</v>
      </c>
      <c r="K8296">
        <f>'Previous Trades Import_OMS Quer'!K8296</f>
        <v>0</v>
      </c>
      <c r="L8296">
        <f>'Previous Trades Import_OMS Quer'!L8296</f>
        <v>0</v>
      </c>
      <c r="M8296">
        <f>'Previous Trades Import_OMS Quer'!M8296</f>
        <v>0</v>
      </c>
      <c r="N8296">
        <f>'Previous Trades Import_OMS Quer'!N8296</f>
        <v>0</v>
      </c>
      <c r="O8296" t="str">
        <f>CLEAN('Previous Trades Import_OMS Quer'!O8296)</f>
        <v/>
      </c>
      <c r="Q8296" s="25">
        <f t="shared" si="258"/>
        <v>0</v>
      </c>
      <c r="R8296" s="25" t="e">
        <f>VLOOKUP(O8296,'Currency Balance'!$O$3:$Q$32,3,0)</f>
        <v>#N/A</v>
      </c>
      <c r="S8296" t="e">
        <f t="shared" si="259"/>
        <v>#N/A</v>
      </c>
    </row>
    <row r="8297" spans="1:19">
      <c r="A8297">
        <f>'Previous Trades Import_OMS Quer'!A8297</f>
        <v>0</v>
      </c>
      <c r="B8297">
        <f>'Previous Trades Import_OMS Quer'!B8297</f>
        <v>0</v>
      </c>
      <c r="C8297" s="22">
        <f>'Previous Trades Import_OMS Quer'!C8297</f>
        <v>0</v>
      </c>
      <c r="D8297">
        <f>'Previous Trades Import_OMS Quer'!D8297</f>
        <v>0</v>
      </c>
      <c r="E8297" s="22">
        <f>'Previous Trades Import_OMS Quer'!E8297</f>
        <v>0</v>
      </c>
      <c r="F8297">
        <f>'Previous Trades Import_OMS Quer'!F8297</f>
        <v>0</v>
      </c>
      <c r="G8297">
        <f>'Previous Trades Import_OMS Quer'!G8297</f>
        <v>0</v>
      </c>
      <c r="H8297">
        <f>'Previous Trades Import_OMS Quer'!H8297</f>
        <v>0</v>
      </c>
      <c r="I8297">
        <f>'Previous Trades Import_OMS Quer'!I8297</f>
        <v>0</v>
      </c>
      <c r="J8297">
        <f>'Previous Trades Import_OMS Quer'!J8297</f>
        <v>0</v>
      </c>
      <c r="K8297">
        <f>'Previous Trades Import_OMS Quer'!K8297</f>
        <v>0</v>
      </c>
      <c r="L8297">
        <f>'Previous Trades Import_OMS Quer'!L8297</f>
        <v>0</v>
      </c>
      <c r="M8297">
        <f>'Previous Trades Import_OMS Quer'!M8297</f>
        <v>0</v>
      </c>
      <c r="N8297">
        <f>'Previous Trades Import_OMS Quer'!N8297</f>
        <v>0</v>
      </c>
      <c r="O8297" t="str">
        <f>CLEAN('Previous Trades Import_OMS Quer'!O8297)</f>
        <v/>
      </c>
      <c r="Q8297" s="25">
        <f t="shared" si="258"/>
        <v>0</v>
      </c>
      <c r="R8297" s="25" t="e">
        <f>VLOOKUP(O8297,'Currency Balance'!$O$3:$Q$32,3,0)</f>
        <v>#N/A</v>
      </c>
      <c r="S8297" t="e">
        <f t="shared" si="259"/>
        <v>#N/A</v>
      </c>
    </row>
    <row r="8298" spans="1:19">
      <c r="A8298">
        <f>'Previous Trades Import_OMS Quer'!A8298</f>
        <v>0</v>
      </c>
      <c r="B8298">
        <f>'Previous Trades Import_OMS Quer'!B8298</f>
        <v>0</v>
      </c>
      <c r="C8298" s="22">
        <f>'Previous Trades Import_OMS Quer'!C8298</f>
        <v>0</v>
      </c>
      <c r="D8298">
        <f>'Previous Trades Import_OMS Quer'!D8298</f>
        <v>0</v>
      </c>
      <c r="E8298" s="22">
        <f>'Previous Trades Import_OMS Quer'!E8298</f>
        <v>0</v>
      </c>
      <c r="F8298">
        <f>'Previous Trades Import_OMS Quer'!F8298</f>
        <v>0</v>
      </c>
      <c r="G8298">
        <f>'Previous Trades Import_OMS Quer'!G8298</f>
        <v>0</v>
      </c>
      <c r="H8298">
        <f>'Previous Trades Import_OMS Quer'!H8298</f>
        <v>0</v>
      </c>
      <c r="I8298">
        <f>'Previous Trades Import_OMS Quer'!I8298</f>
        <v>0</v>
      </c>
      <c r="J8298">
        <f>'Previous Trades Import_OMS Quer'!J8298</f>
        <v>0</v>
      </c>
      <c r="K8298">
        <f>'Previous Trades Import_OMS Quer'!K8298</f>
        <v>0</v>
      </c>
      <c r="L8298">
        <f>'Previous Trades Import_OMS Quer'!L8298</f>
        <v>0</v>
      </c>
      <c r="M8298">
        <f>'Previous Trades Import_OMS Quer'!M8298</f>
        <v>0</v>
      </c>
      <c r="N8298">
        <f>'Previous Trades Import_OMS Quer'!N8298</f>
        <v>0</v>
      </c>
      <c r="O8298" t="str">
        <f>CLEAN('Previous Trades Import_OMS Quer'!O8298)</f>
        <v/>
      </c>
      <c r="Q8298" s="25">
        <f t="shared" si="258"/>
        <v>0</v>
      </c>
      <c r="R8298" s="25" t="e">
        <f>VLOOKUP(O8298,'Currency Balance'!$O$3:$Q$32,3,0)</f>
        <v>#N/A</v>
      </c>
      <c r="S8298" t="e">
        <f t="shared" si="259"/>
        <v>#N/A</v>
      </c>
    </row>
    <row r="8299" spans="1:19">
      <c r="A8299">
        <f>'Previous Trades Import_OMS Quer'!A8299</f>
        <v>0</v>
      </c>
      <c r="B8299">
        <f>'Previous Trades Import_OMS Quer'!B8299</f>
        <v>0</v>
      </c>
      <c r="C8299" s="22">
        <f>'Previous Trades Import_OMS Quer'!C8299</f>
        <v>0</v>
      </c>
      <c r="D8299">
        <f>'Previous Trades Import_OMS Quer'!D8299</f>
        <v>0</v>
      </c>
      <c r="E8299" s="22">
        <f>'Previous Trades Import_OMS Quer'!E8299</f>
        <v>0</v>
      </c>
      <c r="F8299">
        <f>'Previous Trades Import_OMS Quer'!F8299</f>
        <v>0</v>
      </c>
      <c r="G8299">
        <f>'Previous Trades Import_OMS Quer'!G8299</f>
        <v>0</v>
      </c>
      <c r="H8299">
        <f>'Previous Trades Import_OMS Quer'!H8299</f>
        <v>0</v>
      </c>
      <c r="I8299">
        <f>'Previous Trades Import_OMS Quer'!I8299</f>
        <v>0</v>
      </c>
      <c r="J8299">
        <f>'Previous Trades Import_OMS Quer'!J8299</f>
        <v>0</v>
      </c>
      <c r="K8299">
        <f>'Previous Trades Import_OMS Quer'!K8299</f>
        <v>0</v>
      </c>
      <c r="L8299">
        <f>'Previous Trades Import_OMS Quer'!L8299</f>
        <v>0</v>
      </c>
      <c r="M8299">
        <f>'Previous Trades Import_OMS Quer'!M8299</f>
        <v>0</v>
      </c>
      <c r="N8299">
        <f>'Previous Trades Import_OMS Quer'!N8299</f>
        <v>0</v>
      </c>
      <c r="O8299" t="str">
        <f>CLEAN('Previous Trades Import_OMS Quer'!O8299)</f>
        <v/>
      </c>
      <c r="Q8299" s="25">
        <f t="shared" si="258"/>
        <v>0</v>
      </c>
      <c r="R8299" s="25" t="e">
        <f>VLOOKUP(O8299,'Currency Balance'!$O$3:$Q$32,3,0)</f>
        <v>#N/A</v>
      </c>
      <c r="S8299" t="e">
        <f t="shared" si="259"/>
        <v>#N/A</v>
      </c>
    </row>
    <row r="8300" spans="1:19">
      <c r="A8300">
        <f>'Previous Trades Import_OMS Quer'!A8300</f>
        <v>0</v>
      </c>
      <c r="B8300">
        <f>'Previous Trades Import_OMS Quer'!B8300</f>
        <v>0</v>
      </c>
      <c r="C8300" s="22">
        <f>'Previous Trades Import_OMS Quer'!C8300</f>
        <v>0</v>
      </c>
      <c r="D8300">
        <f>'Previous Trades Import_OMS Quer'!D8300</f>
        <v>0</v>
      </c>
      <c r="E8300" s="22">
        <f>'Previous Trades Import_OMS Quer'!E8300</f>
        <v>0</v>
      </c>
      <c r="F8300">
        <f>'Previous Trades Import_OMS Quer'!F8300</f>
        <v>0</v>
      </c>
      <c r="G8300">
        <f>'Previous Trades Import_OMS Quer'!G8300</f>
        <v>0</v>
      </c>
      <c r="H8300">
        <f>'Previous Trades Import_OMS Quer'!H8300</f>
        <v>0</v>
      </c>
      <c r="I8300">
        <f>'Previous Trades Import_OMS Quer'!I8300</f>
        <v>0</v>
      </c>
      <c r="J8300">
        <f>'Previous Trades Import_OMS Quer'!J8300</f>
        <v>0</v>
      </c>
      <c r="K8300">
        <f>'Previous Trades Import_OMS Quer'!K8300</f>
        <v>0</v>
      </c>
      <c r="L8300">
        <f>'Previous Trades Import_OMS Quer'!L8300</f>
        <v>0</v>
      </c>
      <c r="M8300">
        <f>'Previous Trades Import_OMS Quer'!M8300</f>
        <v>0</v>
      </c>
      <c r="N8300">
        <f>'Previous Trades Import_OMS Quer'!N8300</f>
        <v>0</v>
      </c>
      <c r="O8300" t="str">
        <f>CLEAN('Previous Trades Import_OMS Quer'!O8300)</f>
        <v/>
      </c>
      <c r="Q8300" s="25">
        <f t="shared" si="258"/>
        <v>0</v>
      </c>
      <c r="R8300" s="25" t="e">
        <f>VLOOKUP(O8300,'Currency Balance'!$O$3:$Q$32,3,0)</f>
        <v>#N/A</v>
      </c>
      <c r="S8300" t="e">
        <f t="shared" si="259"/>
        <v>#N/A</v>
      </c>
    </row>
    <row r="8301" spans="1:19">
      <c r="A8301">
        <f>'Previous Trades Import_OMS Quer'!A8301</f>
        <v>0</v>
      </c>
      <c r="B8301">
        <f>'Previous Trades Import_OMS Quer'!B8301</f>
        <v>0</v>
      </c>
      <c r="C8301" s="22">
        <f>'Previous Trades Import_OMS Quer'!C8301</f>
        <v>0</v>
      </c>
      <c r="D8301">
        <f>'Previous Trades Import_OMS Quer'!D8301</f>
        <v>0</v>
      </c>
      <c r="E8301" s="22">
        <f>'Previous Trades Import_OMS Quer'!E8301</f>
        <v>0</v>
      </c>
      <c r="F8301">
        <f>'Previous Trades Import_OMS Quer'!F8301</f>
        <v>0</v>
      </c>
      <c r="G8301">
        <f>'Previous Trades Import_OMS Quer'!G8301</f>
        <v>0</v>
      </c>
      <c r="H8301">
        <f>'Previous Trades Import_OMS Quer'!H8301</f>
        <v>0</v>
      </c>
      <c r="I8301">
        <f>'Previous Trades Import_OMS Quer'!I8301</f>
        <v>0</v>
      </c>
      <c r="J8301">
        <f>'Previous Trades Import_OMS Quer'!J8301</f>
        <v>0</v>
      </c>
      <c r="K8301">
        <f>'Previous Trades Import_OMS Quer'!K8301</f>
        <v>0</v>
      </c>
      <c r="L8301">
        <f>'Previous Trades Import_OMS Quer'!L8301</f>
        <v>0</v>
      </c>
      <c r="M8301">
        <f>'Previous Trades Import_OMS Quer'!M8301</f>
        <v>0</v>
      </c>
      <c r="N8301">
        <f>'Previous Trades Import_OMS Quer'!N8301</f>
        <v>0</v>
      </c>
      <c r="O8301" t="str">
        <f>CLEAN('Previous Trades Import_OMS Quer'!O8301)</f>
        <v/>
      </c>
      <c r="Q8301" s="25">
        <f t="shared" si="258"/>
        <v>0</v>
      </c>
      <c r="R8301" s="25" t="e">
        <f>VLOOKUP(O8301,'Currency Balance'!$O$3:$Q$32,3,0)</f>
        <v>#N/A</v>
      </c>
      <c r="S8301" t="e">
        <f t="shared" si="259"/>
        <v>#N/A</v>
      </c>
    </row>
    <row r="8302" spans="1:19">
      <c r="A8302">
        <f>'Previous Trades Import_OMS Quer'!A8302</f>
        <v>0</v>
      </c>
      <c r="B8302">
        <f>'Previous Trades Import_OMS Quer'!B8302</f>
        <v>0</v>
      </c>
      <c r="C8302" s="22">
        <f>'Previous Trades Import_OMS Quer'!C8302</f>
        <v>0</v>
      </c>
      <c r="D8302">
        <f>'Previous Trades Import_OMS Quer'!D8302</f>
        <v>0</v>
      </c>
      <c r="E8302" s="22">
        <f>'Previous Trades Import_OMS Quer'!E8302</f>
        <v>0</v>
      </c>
      <c r="F8302">
        <f>'Previous Trades Import_OMS Quer'!F8302</f>
        <v>0</v>
      </c>
      <c r="G8302">
        <f>'Previous Trades Import_OMS Quer'!G8302</f>
        <v>0</v>
      </c>
      <c r="H8302">
        <f>'Previous Trades Import_OMS Quer'!H8302</f>
        <v>0</v>
      </c>
      <c r="I8302">
        <f>'Previous Trades Import_OMS Quer'!I8302</f>
        <v>0</v>
      </c>
      <c r="J8302">
        <f>'Previous Trades Import_OMS Quer'!J8302</f>
        <v>0</v>
      </c>
      <c r="K8302">
        <f>'Previous Trades Import_OMS Quer'!K8302</f>
        <v>0</v>
      </c>
      <c r="L8302">
        <f>'Previous Trades Import_OMS Quer'!L8302</f>
        <v>0</v>
      </c>
      <c r="M8302">
        <f>'Previous Trades Import_OMS Quer'!M8302</f>
        <v>0</v>
      </c>
      <c r="N8302">
        <f>'Previous Trades Import_OMS Quer'!N8302</f>
        <v>0</v>
      </c>
      <c r="O8302" t="str">
        <f>CLEAN('Previous Trades Import_OMS Quer'!O8302)</f>
        <v/>
      </c>
      <c r="Q8302" s="25">
        <f t="shared" si="258"/>
        <v>0</v>
      </c>
      <c r="R8302" s="25" t="e">
        <f>VLOOKUP(O8302,'Currency Balance'!$O$3:$Q$32,3,0)</f>
        <v>#N/A</v>
      </c>
      <c r="S8302" t="e">
        <f t="shared" si="259"/>
        <v>#N/A</v>
      </c>
    </row>
    <row r="8303" spans="1:19">
      <c r="A8303">
        <f>'Previous Trades Import_OMS Quer'!A8303</f>
        <v>0</v>
      </c>
      <c r="B8303">
        <f>'Previous Trades Import_OMS Quer'!B8303</f>
        <v>0</v>
      </c>
      <c r="C8303" s="22">
        <f>'Previous Trades Import_OMS Quer'!C8303</f>
        <v>0</v>
      </c>
      <c r="D8303">
        <f>'Previous Trades Import_OMS Quer'!D8303</f>
        <v>0</v>
      </c>
      <c r="E8303" s="22">
        <f>'Previous Trades Import_OMS Quer'!E8303</f>
        <v>0</v>
      </c>
      <c r="F8303">
        <f>'Previous Trades Import_OMS Quer'!F8303</f>
        <v>0</v>
      </c>
      <c r="G8303">
        <f>'Previous Trades Import_OMS Quer'!G8303</f>
        <v>0</v>
      </c>
      <c r="H8303">
        <f>'Previous Trades Import_OMS Quer'!H8303</f>
        <v>0</v>
      </c>
      <c r="I8303">
        <f>'Previous Trades Import_OMS Quer'!I8303</f>
        <v>0</v>
      </c>
      <c r="J8303">
        <f>'Previous Trades Import_OMS Quer'!J8303</f>
        <v>0</v>
      </c>
      <c r="K8303">
        <f>'Previous Trades Import_OMS Quer'!K8303</f>
        <v>0</v>
      </c>
      <c r="L8303">
        <f>'Previous Trades Import_OMS Quer'!L8303</f>
        <v>0</v>
      </c>
      <c r="M8303">
        <f>'Previous Trades Import_OMS Quer'!M8303</f>
        <v>0</v>
      </c>
      <c r="N8303">
        <f>'Previous Trades Import_OMS Quer'!N8303</f>
        <v>0</v>
      </c>
      <c r="O8303" t="str">
        <f>CLEAN('Previous Trades Import_OMS Quer'!O8303)</f>
        <v/>
      </c>
      <c r="Q8303" s="25">
        <f t="shared" si="258"/>
        <v>0</v>
      </c>
      <c r="R8303" s="25" t="e">
        <f>VLOOKUP(O8303,'Currency Balance'!$O$3:$Q$32,3,0)</f>
        <v>#N/A</v>
      </c>
      <c r="S8303" t="e">
        <f t="shared" si="259"/>
        <v>#N/A</v>
      </c>
    </row>
    <row r="8304" spans="1:19">
      <c r="A8304">
        <f>'Previous Trades Import_OMS Quer'!A8304</f>
        <v>0</v>
      </c>
      <c r="B8304">
        <f>'Previous Trades Import_OMS Quer'!B8304</f>
        <v>0</v>
      </c>
      <c r="C8304" s="22">
        <f>'Previous Trades Import_OMS Quer'!C8304</f>
        <v>0</v>
      </c>
      <c r="D8304">
        <f>'Previous Trades Import_OMS Quer'!D8304</f>
        <v>0</v>
      </c>
      <c r="E8304" s="22">
        <f>'Previous Trades Import_OMS Quer'!E8304</f>
        <v>0</v>
      </c>
      <c r="F8304">
        <f>'Previous Trades Import_OMS Quer'!F8304</f>
        <v>0</v>
      </c>
      <c r="G8304">
        <f>'Previous Trades Import_OMS Quer'!G8304</f>
        <v>0</v>
      </c>
      <c r="H8304">
        <f>'Previous Trades Import_OMS Quer'!H8304</f>
        <v>0</v>
      </c>
      <c r="I8304">
        <f>'Previous Trades Import_OMS Quer'!I8304</f>
        <v>0</v>
      </c>
      <c r="J8304">
        <f>'Previous Trades Import_OMS Quer'!J8304</f>
        <v>0</v>
      </c>
      <c r="K8304">
        <f>'Previous Trades Import_OMS Quer'!K8304</f>
        <v>0</v>
      </c>
      <c r="L8304">
        <f>'Previous Trades Import_OMS Quer'!L8304</f>
        <v>0</v>
      </c>
      <c r="M8304">
        <f>'Previous Trades Import_OMS Quer'!M8304</f>
        <v>0</v>
      </c>
      <c r="N8304">
        <f>'Previous Trades Import_OMS Quer'!N8304</f>
        <v>0</v>
      </c>
      <c r="O8304" t="str">
        <f>CLEAN('Previous Trades Import_OMS Quer'!O8304)</f>
        <v/>
      </c>
      <c r="Q8304" s="25">
        <f t="shared" si="258"/>
        <v>0</v>
      </c>
      <c r="R8304" s="25" t="e">
        <f>VLOOKUP(O8304,'Currency Balance'!$O$3:$Q$32,3,0)</f>
        <v>#N/A</v>
      </c>
      <c r="S8304" t="e">
        <f t="shared" si="259"/>
        <v>#N/A</v>
      </c>
    </row>
    <row r="8305" spans="1:19">
      <c r="A8305">
        <f>'Previous Trades Import_OMS Quer'!A8305</f>
        <v>0</v>
      </c>
      <c r="B8305">
        <f>'Previous Trades Import_OMS Quer'!B8305</f>
        <v>0</v>
      </c>
      <c r="C8305" s="22">
        <f>'Previous Trades Import_OMS Quer'!C8305</f>
        <v>0</v>
      </c>
      <c r="D8305">
        <f>'Previous Trades Import_OMS Quer'!D8305</f>
        <v>0</v>
      </c>
      <c r="E8305" s="22">
        <f>'Previous Trades Import_OMS Quer'!E8305</f>
        <v>0</v>
      </c>
      <c r="F8305">
        <f>'Previous Trades Import_OMS Quer'!F8305</f>
        <v>0</v>
      </c>
      <c r="G8305">
        <f>'Previous Trades Import_OMS Quer'!G8305</f>
        <v>0</v>
      </c>
      <c r="H8305">
        <f>'Previous Trades Import_OMS Quer'!H8305</f>
        <v>0</v>
      </c>
      <c r="I8305">
        <f>'Previous Trades Import_OMS Quer'!I8305</f>
        <v>0</v>
      </c>
      <c r="J8305">
        <f>'Previous Trades Import_OMS Quer'!J8305</f>
        <v>0</v>
      </c>
      <c r="K8305">
        <f>'Previous Trades Import_OMS Quer'!K8305</f>
        <v>0</v>
      </c>
      <c r="L8305">
        <f>'Previous Trades Import_OMS Quer'!L8305</f>
        <v>0</v>
      </c>
      <c r="M8305">
        <f>'Previous Trades Import_OMS Quer'!M8305</f>
        <v>0</v>
      </c>
      <c r="N8305">
        <f>'Previous Trades Import_OMS Quer'!N8305</f>
        <v>0</v>
      </c>
      <c r="O8305" t="str">
        <f>CLEAN('Previous Trades Import_OMS Quer'!O8305)</f>
        <v/>
      </c>
      <c r="Q8305" s="25">
        <f t="shared" si="258"/>
        <v>0</v>
      </c>
      <c r="R8305" s="25" t="e">
        <f>VLOOKUP(O8305,'Currency Balance'!$O$3:$Q$32,3,0)</f>
        <v>#N/A</v>
      </c>
      <c r="S8305" t="e">
        <f t="shared" si="259"/>
        <v>#N/A</v>
      </c>
    </row>
    <row r="8306" spans="1:19">
      <c r="A8306">
        <f>'Previous Trades Import_OMS Quer'!A8306</f>
        <v>0</v>
      </c>
      <c r="B8306">
        <f>'Previous Trades Import_OMS Quer'!B8306</f>
        <v>0</v>
      </c>
      <c r="C8306" s="22">
        <f>'Previous Trades Import_OMS Quer'!C8306</f>
        <v>0</v>
      </c>
      <c r="D8306">
        <f>'Previous Trades Import_OMS Quer'!D8306</f>
        <v>0</v>
      </c>
      <c r="E8306" s="22">
        <f>'Previous Trades Import_OMS Quer'!E8306</f>
        <v>0</v>
      </c>
      <c r="F8306">
        <f>'Previous Trades Import_OMS Quer'!F8306</f>
        <v>0</v>
      </c>
      <c r="G8306">
        <f>'Previous Trades Import_OMS Quer'!G8306</f>
        <v>0</v>
      </c>
      <c r="H8306">
        <f>'Previous Trades Import_OMS Quer'!H8306</f>
        <v>0</v>
      </c>
      <c r="I8306">
        <f>'Previous Trades Import_OMS Quer'!I8306</f>
        <v>0</v>
      </c>
      <c r="J8306">
        <f>'Previous Trades Import_OMS Quer'!J8306</f>
        <v>0</v>
      </c>
      <c r="K8306">
        <f>'Previous Trades Import_OMS Quer'!K8306</f>
        <v>0</v>
      </c>
      <c r="L8306">
        <f>'Previous Trades Import_OMS Quer'!L8306</f>
        <v>0</v>
      </c>
      <c r="M8306">
        <f>'Previous Trades Import_OMS Quer'!M8306</f>
        <v>0</v>
      </c>
      <c r="N8306">
        <f>'Previous Trades Import_OMS Quer'!N8306</f>
        <v>0</v>
      </c>
      <c r="O8306" t="str">
        <f>CLEAN('Previous Trades Import_OMS Quer'!O8306)</f>
        <v/>
      </c>
      <c r="Q8306" s="25">
        <f t="shared" si="258"/>
        <v>0</v>
      </c>
      <c r="R8306" s="25" t="e">
        <f>VLOOKUP(O8306,'Currency Balance'!$O$3:$Q$32,3,0)</f>
        <v>#N/A</v>
      </c>
      <c r="S8306" t="e">
        <f t="shared" si="259"/>
        <v>#N/A</v>
      </c>
    </row>
    <row r="8307" spans="1:19">
      <c r="A8307">
        <f>'Previous Trades Import_OMS Quer'!A8307</f>
        <v>0</v>
      </c>
      <c r="B8307">
        <f>'Previous Trades Import_OMS Quer'!B8307</f>
        <v>0</v>
      </c>
      <c r="C8307" s="22">
        <f>'Previous Trades Import_OMS Quer'!C8307</f>
        <v>0</v>
      </c>
      <c r="D8307">
        <f>'Previous Trades Import_OMS Quer'!D8307</f>
        <v>0</v>
      </c>
      <c r="E8307" s="22">
        <f>'Previous Trades Import_OMS Quer'!E8307</f>
        <v>0</v>
      </c>
      <c r="F8307">
        <f>'Previous Trades Import_OMS Quer'!F8307</f>
        <v>0</v>
      </c>
      <c r="G8307">
        <f>'Previous Trades Import_OMS Quer'!G8307</f>
        <v>0</v>
      </c>
      <c r="H8307">
        <f>'Previous Trades Import_OMS Quer'!H8307</f>
        <v>0</v>
      </c>
      <c r="I8307">
        <f>'Previous Trades Import_OMS Quer'!I8307</f>
        <v>0</v>
      </c>
      <c r="J8307">
        <f>'Previous Trades Import_OMS Quer'!J8307</f>
        <v>0</v>
      </c>
      <c r="K8307">
        <f>'Previous Trades Import_OMS Quer'!K8307</f>
        <v>0</v>
      </c>
      <c r="L8307">
        <f>'Previous Trades Import_OMS Quer'!L8307</f>
        <v>0</v>
      </c>
      <c r="M8307">
        <f>'Previous Trades Import_OMS Quer'!M8307</f>
        <v>0</v>
      </c>
      <c r="N8307">
        <f>'Previous Trades Import_OMS Quer'!N8307</f>
        <v>0</v>
      </c>
      <c r="O8307" t="str">
        <f>CLEAN('Previous Trades Import_OMS Quer'!O8307)</f>
        <v/>
      </c>
      <c r="Q8307" s="25">
        <f t="shared" si="258"/>
        <v>0</v>
      </c>
      <c r="R8307" s="25" t="e">
        <f>VLOOKUP(O8307,'Currency Balance'!$O$3:$Q$32,3,0)</f>
        <v>#N/A</v>
      </c>
      <c r="S8307" t="e">
        <f t="shared" si="259"/>
        <v>#N/A</v>
      </c>
    </row>
    <row r="8308" spans="1:19">
      <c r="A8308">
        <f>'Previous Trades Import_OMS Quer'!A8308</f>
        <v>0</v>
      </c>
      <c r="B8308">
        <f>'Previous Trades Import_OMS Quer'!B8308</f>
        <v>0</v>
      </c>
      <c r="C8308" s="22">
        <f>'Previous Trades Import_OMS Quer'!C8308</f>
        <v>0</v>
      </c>
      <c r="D8308">
        <f>'Previous Trades Import_OMS Quer'!D8308</f>
        <v>0</v>
      </c>
      <c r="E8308" s="22">
        <f>'Previous Trades Import_OMS Quer'!E8308</f>
        <v>0</v>
      </c>
      <c r="F8308">
        <f>'Previous Trades Import_OMS Quer'!F8308</f>
        <v>0</v>
      </c>
      <c r="G8308">
        <f>'Previous Trades Import_OMS Quer'!G8308</f>
        <v>0</v>
      </c>
      <c r="H8308">
        <f>'Previous Trades Import_OMS Quer'!H8308</f>
        <v>0</v>
      </c>
      <c r="I8308">
        <f>'Previous Trades Import_OMS Quer'!I8308</f>
        <v>0</v>
      </c>
      <c r="J8308">
        <f>'Previous Trades Import_OMS Quer'!J8308</f>
        <v>0</v>
      </c>
      <c r="K8308">
        <f>'Previous Trades Import_OMS Quer'!K8308</f>
        <v>0</v>
      </c>
      <c r="L8308">
        <f>'Previous Trades Import_OMS Quer'!L8308</f>
        <v>0</v>
      </c>
      <c r="M8308">
        <f>'Previous Trades Import_OMS Quer'!M8308</f>
        <v>0</v>
      </c>
      <c r="N8308">
        <f>'Previous Trades Import_OMS Quer'!N8308</f>
        <v>0</v>
      </c>
      <c r="O8308" t="str">
        <f>CLEAN('Previous Trades Import_OMS Quer'!O8308)</f>
        <v/>
      </c>
      <c r="Q8308" s="25">
        <f t="shared" si="258"/>
        <v>0</v>
      </c>
      <c r="R8308" s="25" t="e">
        <f>VLOOKUP(O8308,'Currency Balance'!$O$3:$Q$32,3,0)</f>
        <v>#N/A</v>
      </c>
      <c r="S8308" t="e">
        <f t="shared" si="259"/>
        <v>#N/A</v>
      </c>
    </row>
    <row r="8309" spans="1:19">
      <c r="A8309">
        <f>'Previous Trades Import_OMS Quer'!A8309</f>
        <v>0</v>
      </c>
      <c r="B8309">
        <f>'Previous Trades Import_OMS Quer'!B8309</f>
        <v>0</v>
      </c>
      <c r="C8309" s="22">
        <f>'Previous Trades Import_OMS Quer'!C8309</f>
        <v>0</v>
      </c>
      <c r="D8309">
        <f>'Previous Trades Import_OMS Quer'!D8309</f>
        <v>0</v>
      </c>
      <c r="E8309" s="22">
        <f>'Previous Trades Import_OMS Quer'!E8309</f>
        <v>0</v>
      </c>
      <c r="F8309">
        <f>'Previous Trades Import_OMS Quer'!F8309</f>
        <v>0</v>
      </c>
      <c r="G8309">
        <f>'Previous Trades Import_OMS Quer'!G8309</f>
        <v>0</v>
      </c>
      <c r="H8309">
        <f>'Previous Trades Import_OMS Quer'!H8309</f>
        <v>0</v>
      </c>
      <c r="I8309">
        <f>'Previous Trades Import_OMS Quer'!I8309</f>
        <v>0</v>
      </c>
      <c r="J8309">
        <f>'Previous Trades Import_OMS Quer'!J8309</f>
        <v>0</v>
      </c>
      <c r="K8309">
        <f>'Previous Trades Import_OMS Quer'!K8309</f>
        <v>0</v>
      </c>
      <c r="L8309">
        <f>'Previous Trades Import_OMS Quer'!L8309</f>
        <v>0</v>
      </c>
      <c r="M8309">
        <f>'Previous Trades Import_OMS Quer'!M8309</f>
        <v>0</v>
      </c>
      <c r="N8309">
        <f>'Previous Trades Import_OMS Quer'!N8309</f>
        <v>0</v>
      </c>
      <c r="O8309" t="str">
        <f>CLEAN('Previous Trades Import_OMS Quer'!O8309)</f>
        <v/>
      </c>
      <c r="Q8309" s="25">
        <f t="shared" si="258"/>
        <v>0</v>
      </c>
      <c r="R8309" s="25" t="e">
        <f>VLOOKUP(O8309,'Currency Balance'!$O$3:$Q$32,3,0)</f>
        <v>#N/A</v>
      </c>
      <c r="S8309" t="e">
        <f t="shared" si="259"/>
        <v>#N/A</v>
      </c>
    </row>
    <row r="8310" spans="1:19">
      <c r="A8310">
        <f>'Previous Trades Import_OMS Quer'!A8310</f>
        <v>0</v>
      </c>
      <c r="B8310">
        <f>'Previous Trades Import_OMS Quer'!B8310</f>
        <v>0</v>
      </c>
      <c r="C8310" s="22">
        <f>'Previous Trades Import_OMS Quer'!C8310</f>
        <v>0</v>
      </c>
      <c r="D8310">
        <f>'Previous Trades Import_OMS Quer'!D8310</f>
        <v>0</v>
      </c>
      <c r="E8310" s="22">
        <f>'Previous Trades Import_OMS Quer'!E8310</f>
        <v>0</v>
      </c>
      <c r="F8310">
        <f>'Previous Trades Import_OMS Quer'!F8310</f>
        <v>0</v>
      </c>
      <c r="G8310">
        <f>'Previous Trades Import_OMS Quer'!G8310</f>
        <v>0</v>
      </c>
      <c r="H8310">
        <f>'Previous Trades Import_OMS Quer'!H8310</f>
        <v>0</v>
      </c>
      <c r="I8310">
        <f>'Previous Trades Import_OMS Quer'!I8310</f>
        <v>0</v>
      </c>
      <c r="J8310">
        <f>'Previous Trades Import_OMS Quer'!J8310</f>
        <v>0</v>
      </c>
      <c r="K8310">
        <f>'Previous Trades Import_OMS Quer'!K8310</f>
        <v>0</v>
      </c>
      <c r="L8310">
        <f>'Previous Trades Import_OMS Quer'!L8310</f>
        <v>0</v>
      </c>
      <c r="M8310">
        <f>'Previous Trades Import_OMS Quer'!M8310</f>
        <v>0</v>
      </c>
      <c r="N8310">
        <f>'Previous Trades Import_OMS Quer'!N8310</f>
        <v>0</v>
      </c>
      <c r="O8310" t="str">
        <f>CLEAN('Previous Trades Import_OMS Quer'!O8310)</f>
        <v/>
      </c>
      <c r="Q8310" s="25">
        <f t="shared" si="258"/>
        <v>0</v>
      </c>
      <c r="R8310" s="25" t="e">
        <f>VLOOKUP(O8310,'Currency Balance'!$O$3:$Q$32,3,0)</f>
        <v>#N/A</v>
      </c>
      <c r="S8310" t="e">
        <f t="shared" si="259"/>
        <v>#N/A</v>
      </c>
    </row>
    <row r="8311" spans="1:19">
      <c r="A8311">
        <f>'Previous Trades Import_OMS Quer'!A8311</f>
        <v>0</v>
      </c>
      <c r="B8311">
        <f>'Previous Trades Import_OMS Quer'!B8311</f>
        <v>0</v>
      </c>
      <c r="C8311" s="22">
        <f>'Previous Trades Import_OMS Quer'!C8311</f>
        <v>0</v>
      </c>
      <c r="D8311">
        <f>'Previous Trades Import_OMS Quer'!D8311</f>
        <v>0</v>
      </c>
      <c r="E8311" s="22">
        <f>'Previous Trades Import_OMS Quer'!E8311</f>
        <v>0</v>
      </c>
      <c r="F8311">
        <f>'Previous Trades Import_OMS Quer'!F8311</f>
        <v>0</v>
      </c>
      <c r="G8311">
        <f>'Previous Trades Import_OMS Quer'!G8311</f>
        <v>0</v>
      </c>
      <c r="H8311">
        <f>'Previous Trades Import_OMS Quer'!H8311</f>
        <v>0</v>
      </c>
      <c r="I8311">
        <f>'Previous Trades Import_OMS Quer'!I8311</f>
        <v>0</v>
      </c>
      <c r="J8311">
        <f>'Previous Trades Import_OMS Quer'!J8311</f>
        <v>0</v>
      </c>
      <c r="K8311">
        <f>'Previous Trades Import_OMS Quer'!K8311</f>
        <v>0</v>
      </c>
      <c r="L8311">
        <f>'Previous Trades Import_OMS Quer'!L8311</f>
        <v>0</v>
      </c>
      <c r="M8311">
        <f>'Previous Trades Import_OMS Quer'!M8311</f>
        <v>0</v>
      </c>
      <c r="N8311">
        <f>'Previous Trades Import_OMS Quer'!N8311</f>
        <v>0</v>
      </c>
      <c r="O8311" t="str">
        <f>CLEAN('Previous Trades Import_OMS Quer'!O8311)</f>
        <v/>
      </c>
      <c r="Q8311" s="25">
        <f t="shared" si="258"/>
        <v>0</v>
      </c>
      <c r="R8311" s="25" t="e">
        <f>VLOOKUP(O8311,'Currency Balance'!$O$3:$Q$32,3,0)</f>
        <v>#N/A</v>
      </c>
      <c r="S8311" t="e">
        <f t="shared" si="259"/>
        <v>#N/A</v>
      </c>
    </row>
    <row r="8312" spans="1:19">
      <c r="A8312">
        <f>'Previous Trades Import_OMS Quer'!A8312</f>
        <v>0</v>
      </c>
      <c r="B8312">
        <f>'Previous Trades Import_OMS Quer'!B8312</f>
        <v>0</v>
      </c>
      <c r="C8312" s="22">
        <f>'Previous Trades Import_OMS Quer'!C8312</f>
        <v>0</v>
      </c>
      <c r="D8312">
        <f>'Previous Trades Import_OMS Quer'!D8312</f>
        <v>0</v>
      </c>
      <c r="E8312" s="22">
        <f>'Previous Trades Import_OMS Quer'!E8312</f>
        <v>0</v>
      </c>
      <c r="F8312">
        <f>'Previous Trades Import_OMS Quer'!F8312</f>
        <v>0</v>
      </c>
      <c r="G8312">
        <f>'Previous Trades Import_OMS Quer'!G8312</f>
        <v>0</v>
      </c>
      <c r="H8312">
        <f>'Previous Trades Import_OMS Quer'!H8312</f>
        <v>0</v>
      </c>
      <c r="I8312">
        <f>'Previous Trades Import_OMS Quer'!I8312</f>
        <v>0</v>
      </c>
      <c r="J8312">
        <f>'Previous Trades Import_OMS Quer'!J8312</f>
        <v>0</v>
      </c>
      <c r="K8312">
        <f>'Previous Trades Import_OMS Quer'!K8312</f>
        <v>0</v>
      </c>
      <c r="L8312">
        <f>'Previous Trades Import_OMS Quer'!L8312</f>
        <v>0</v>
      </c>
      <c r="M8312">
        <f>'Previous Trades Import_OMS Quer'!M8312</f>
        <v>0</v>
      </c>
      <c r="N8312">
        <f>'Previous Trades Import_OMS Quer'!N8312</f>
        <v>0</v>
      </c>
      <c r="O8312" t="str">
        <f>CLEAN('Previous Trades Import_OMS Quer'!O8312)</f>
        <v/>
      </c>
      <c r="Q8312" s="25">
        <f t="shared" si="258"/>
        <v>0</v>
      </c>
      <c r="R8312" s="25" t="e">
        <f>VLOOKUP(O8312,'Currency Balance'!$O$3:$Q$32,3,0)</f>
        <v>#N/A</v>
      </c>
      <c r="S8312" t="e">
        <f t="shared" si="259"/>
        <v>#N/A</v>
      </c>
    </row>
    <row r="8313" spans="1:19">
      <c r="A8313">
        <f>'Previous Trades Import_OMS Quer'!A8313</f>
        <v>0</v>
      </c>
      <c r="B8313">
        <f>'Previous Trades Import_OMS Quer'!B8313</f>
        <v>0</v>
      </c>
      <c r="C8313" s="22">
        <f>'Previous Trades Import_OMS Quer'!C8313</f>
        <v>0</v>
      </c>
      <c r="D8313">
        <f>'Previous Trades Import_OMS Quer'!D8313</f>
        <v>0</v>
      </c>
      <c r="E8313" s="22">
        <f>'Previous Trades Import_OMS Quer'!E8313</f>
        <v>0</v>
      </c>
      <c r="F8313">
        <f>'Previous Trades Import_OMS Quer'!F8313</f>
        <v>0</v>
      </c>
      <c r="G8313">
        <f>'Previous Trades Import_OMS Quer'!G8313</f>
        <v>0</v>
      </c>
      <c r="H8313">
        <f>'Previous Trades Import_OMS Quer'!H8313</f>
        <v>0</v>
      </c>
      <c r="I8313">
        <f>'Previous Trades Import_OMS Quer'!I8313</f>
        <v>0</v>
      </c>
      <c r="J8313">
        <f>'Previous Trades Import_OMS Quer'!J8313</f>
        <v>0</v>
      </c>
      <c r="K8313">
        <f>'Previous Trades Import_OMS Quer'!K8313</f>
        <v>0</v>
      </c>
      <c r="L8313">
        <f>'Previous Trades Import_OMS Quer'!L8313</f>
        <v>0</v>
      </c>
      <c r="M8313">
        <f>'Previous Trades Import_OMS Quer'!M8313</f>
        <v>0</v>
      </c>
      <c r="N8313">
        <f>'Previous Trades Import_OMS Quer'!N8313</f>
        <v>0</v>
      </c>
      <c r="O8313" t="str">
        <f>CLEAN('Previous Trades Import_OMS Quer'!O8313)</f>
        <v/>
      </c>
      <c r="Q8313" s="25">
        <f t="shared" si="258"/>
        <v>0</v>
      </c>
      <c r="R8313" s="25" t="e">
        <f>VLOOKUP(O8313,'Currency Balance'!$O$3:$Q$32,3,0)</f>
        <v>#N/A</v>
      </c>
      <c r="S8313" t="e">
        <f t="shared" si="259"/>
        <v>#N/A</v>
      </c>
    </row>
    <row r="8314" spans="1:19">
      <c r="A8314">
        <f>'Previous Trades Import_OMS Quer'!A8314</f>
        <v>0</v>
      </c>
      <c r="B8314">
        <f>'Previous Trades Import_OMS Quer'!B8314</f>
        <v>0</v>
      </c>
      <c r="C8314" s="22">
        <f>'Previous Trades Import_OMS Quer'!C8314</f>
        <v>0</v>
      </c>
      <c r="D8314">
        <f>'Previous Trades Import_OMS Quer'!D8314</f>
        <v>0</v>
      </c>
      <c r="E8314" s="22">
        <f>'Previous Trades Import_OMS Quer'!E8314</f>
        <v>0</v>
      </c>
      <c r="F8314">
        <f>'Previous Trades Import_OMS Quer'!F8314</f>
        <v>0</v>
      </c>
      <c r="G8314">
        <f>'Previous Trades Import_OMS Quer'!G8314</f>
        <v>0</v>
      </c>
      <c r="H8314">
        <f>'Previous Trades Import_OMS Quer'!H8314</f>
        <v>0</v>
      </c>
      <c r="I8314">
        <f>'Previous Trades Import_OMS Quer'!I8314</f>
        <v>0</v>
      </c>
      <c r="J8314">
        <f>'Previous Trades Import_OMS Quer'!J8314</f>
        <v>0</v>
      </c>
      <c r="K8314">
        <f>'Previous Trades Import_OMS Quer'!K8314</f>
        <v>0</v>
      </c>
      <c r="L8314">
        <f>'Previous Trades Import_OMS Quer'!L8314</f>
        <v>0</v>
      </c>
      <c r="M8314">
        <f>'Previous Trades Import_OMS Quer'!M8314</f>
        <v>0</v>
      </c>
      <c r="N8314">
        <f>'Previous Trades Import_OMS Quer'!N8314</f>
        <v>0</v>
      </c>
      <c r="O8314" t="str">
        <f>CLEAN('Previous Trades Import_OMS Quer'!O8314)</f>
        <v/>
      </c>
      <c r="Q8314" s="25">
        <f t="shared" si="258"/>
        <v>0</v>
      </c>
      <c r="R8314" s="25" t="e">
        <f>VLOOKUP(O8314,'Currency Balance'!$O$3:$Q$32,3,0)</f>
        <v>#N/A</v>
      </c>
      <c r="S8314" t="e">
        <f t="shared" si="259"/>
        <v>#N/A</v>
      </c>
    </row>
    <row r="8315" spans="1:19">
      <c r="A8315">
        <f>'Previous Trades Import_OMS Quer'!A8315</f>
        <v>0</v>
      </c>
      <c r="B8315">
        <f>'Previous Trades Import_OMS Quer'!B8315</f>
        <v>0</v>
      </c>
      <c r="C8315" s="22">
        <f>'Previous Trades Import_OMS Quer'!C8315</f>
        <v>0</v>
      </c>
      <c r="D8315">
        <f>'Previous Trades Import_OMS Quer'!D8315</f>
        <v>0</v>
      </c>
      <c r="E8315" s="22">
        <f>'Previous Trades Import_OMS Quer'!E8315</f>
        <v>0</v>
      </c>
      <c r="F8315">
        <f>'Previous Trades Import_OMS Quer'!F8315</f>
        <v>0</v>
      </c>
      <c r="G8315">
        <f>'Previous Trades Import_OMS Quer'!G8315</f>
        <v>0</v>
      </c>
      <c r="H8315">
        <f>'Previous Trades Import_OMS Quer'!H8315</f>
        <v>0</v>
      </c>
      <c r="I8315">
        <f>'Previous Trades Import_OMS Quer'!I8315</f>
        <v>0</v>
      </c>
      <c r="J8315">
        <f>'Previous Trades Import_OMS Quer'!J8315</f>
        <v>0</v>
      </c>
      <c r="K8315">
        <f>'Previous Trades Import_OMS Quer'!K8315</f>
        <v>0</v>
      </c>
      <c r="L8315">
        <f>'Previous Trades Import_OMS Quer'!L8315</f>
        <v>0</v>
      </c>
      <c r="M8315">
        <f>'Previous Trades Import_OMS Quer'!M8315</f>
        <v>0</v>
      </c>
      <c r="N8315">
        <f>'Previous Trades Import_OMS Quer'!N8315</f>
        <v>0</v>
      </c>
      <c r="O8315" t="str">
        <f>CLEAN('Previous Trades Import_OMS Quer'!O8315)</f>
        <v/>
      </c>
      <c r="Q8315" s="25">
        <f t="shared" si="258"/>
        <v>0</v>
      </c>
      <c r="R8315" s="25" t="e">
        <f>VLOOKUP(O8315,'Currency Balance'!$O$3:$Q$32,3,0)</f>
        <v>#N/A</v>
      </c>
      <c r="S8315" t="e">
        <f t="shared" si="259"/>
        <v>#N/A</v>
      </c>
    </row>
    <row r="8316" spans="1:19">
      <c r="A8316">
        <f>'Previous Trades Import_OMS Quer'!A8316</f>
        <v>0</v>
      </c>
      <c r="B8316">
        <f>'Previous Trades Import_OMS Quer'!B8316</f>
        <v>0</v>
      </c>
      <c r="C8316" s="22">
        <f>'Previous Trades Import_OMS Quer'!C8316</f>
        <v>0</v>
      </c>
      <c r="D8316">
        <f>'Previous Trades Import_OMS Quer'!D8316</f>
        <v>0</v>
      </c>
      <c r="E8316" s="22">
        <f>'Previous Trades Import_OMS Quer'!E8316</f>
        <v>0</v>
      </c>
      <c r="F8316">
        <f>'Previous Trades Import_OMS Quer'!F8316</f>
        <v>0</v>
      </c>
      <c r="G8316">
        <f>'Previous Trades Import_OMS Quer'!G8316</f>
        <v>0</v>
      </c>
      <c r="H8316">
        <f>'Previous Trades Import_OMS Quer'!H8316</f>
        <v>0</v>
      </c>
      <c r="I8316">
        <f>'Previous Trades Import_OMS Quer'!I8316</f>
        <v>0</v>
      </c>
      <c r="J8316">
        <f>'Previous Trades Import_OMS Quer'!J8316</f>
        <v>0</v>
      </c>
      <c r="K8316">
        <f>'Previous Trades Import_OMS Quer'!K8316</f>
        <v>0</v>
      </c>
      <c r="L8316">
        <f>'Previous Trades Import_OMS Quer'!L8316</f>
        <v>0</v>
      </c>
      <c r="M8316">
        <f>'Previous Trades Import_OMS Quer'!M8316</f>
        <v>0</v>
      </c>
      <c r="N8316">
        <f>'Previous Trades Import_OMS Quer'!N8316</f>
        <v>0</v>
      </c>
      <c r="O8316" t="str">
        <f>CLEAN('Previous Trades Import_OMS Quer'!O8316)</f>
        <v/>
      </c>
      <c r="Q8316" s="25">
        <f t="shared" si="258"/>
        <v>0</v>
      </c>
      <c r="R8316" s="25" t="e">
        <f>VLOOKUP(O8316,'Currency Balance'!$O$3:$Q$32,3,0)</f>
        <v>#N/A</v>
      </c>
      <c r="S8316" t="e">
        <f t="shared" si="259"/>
        <v>#N/A</v>
      </c>
    </row>
    <row r="8317" spans="1:19">
      <c r="A8317">
        <f>'Previous Trades Import_OMS Quer'!A8317</f>
        <v>0</v>
      </c>
      <c r="B8317">
        <f>'Previous Trades Import_OMS Quer'!B8317</f>
        <v>0</v>
      </c>
      <c r="C8317" s="22">
        <f>'Previous Trades Import_OMS Quer'!C8317</f>
        <v>0</v>
      </c>
      <c r="D8317">
        <f>'Previous Trades Import_OMS Quer'!D8317</f>
        <v>0</v>
      </c>
      <c r="E8317" s="22">
        <f>'Previous Trades Import_OMS Quer'!E8317</f>
        <v>0</v>
      </c>
      <c r="F8317">
        <f>'Previous Trades Import_OMS Quer'!F8317</f>
        <v>0</v>
      </c>
      <c r="G8317">
        <f>'Previous Trades Import_OMS Quer'!G8317</f>
        <v>0</v>
      </c>
      <c r="H8317">
        <f>'Previous Trades Import_OMS Quer'!H8317</f>
        <v>0</v>
      </c>
      <c r="I8317">
        <f>'Previous Trades Import_OMS Quer'!I8317</f>
        <v>0</v>
      </c>
      <c r="J8317">
        <f>'Previous Trades Import_OMS Quer'!J8317</f>
        <v>0</v>
      </c>
      <c r="K8317">
        <f>'Previous Trades Import_OMS Quer'!K8317</f>
        <v>0</v>
      </c>
      <c r="L8317">
        <f>'Previous Trades Import_OMS Quer'!L8317</f>
        <v>0</v>
      </c>
      <c r="M8317">
        <f>'Previous Trades Import_OMS Quer'!M8317</f>
        <v>0</v>
      </c>
      <c r="N8317">
        <f>'Previous Trades Import_OMS Quer'!N8317</f>
        <v>0</v>
      </c>
      <c r="O8317" t="str">
        <f>CLEAN('Previous Trades Import_OMS Quer'!O8317)</f>
        <v/>
      </c>
      <c r="Q8317" s="25">
        <f t="shared" si="258"/>
        <v>0</v>
      </c>
      <c r="R8317" s="25" t="e">
        <f>VLOOKUP(O8317,'Currency Balance'!$O$3:$Q$32,3,0)</f>
        <v>#N/A</v>
      </c>
      <c r="S8317" t="e">
        <f t="shared" si="259"/>
        <v>#N/A</v>
      </c>
    </row>
    <row r="8318" spans="1:19">
      <c r="A8318">
        <f>'Previous Trades Import_OMS Quer'!A8318</f>
        <v>0</v>
      </c>
      <c r="B8318">
        <f>'Previous Trades Import_OMS Quer'!B8318</f>
        <v>0</v>
      </c>
      <c r="C8318" s="22">
        <f>'Previous Trades Import_OMS Quer'!C8318</f>
        <v>0</v>
      </c>
      <c r="D8318">
        <f>'Previous Trades Import_OMS Quer'!D8318</f>
        <v>0</v>
      </c>
      <c r="E8318" s="22">
        <f>'Previous Trades Import_OMS Quer'!E8318</f>
        <v>0</v>
      </c>
      <c r="F8318">
        <f>'Previous Trades Import_OMS Quer'!F8318</f>
        <v>0</v>
      </c>
      <c r="G8318">
        <f>'Previous Trades Import_OMS Quer'!G8318</f>
        <v>0</v>
      </c>
      <c r="H8318">
        <f>'Previous Trades Import_OMS Quer'!H8318</f>
        <v>0</v>
      </c>
      <c r="I8318">
        <f>'Previous Trades Import_OMS Quer'!I8318</f>
        <v>0</v>
      </c>
      <c r="J8318">
        <f>'Previous Trades Import_OMS Quer'!J8318</f>
        <v>0</v>
      </c>
      <c r="K8318">
        <f>'Previous Trades Import_OMS Quer'!K8318</f>
        <v>0</v>
      </c>
      <c r="L8318">
        <f>'Previous Trades Import_OMS Quer'!L8318</f>
        <v>0</v>
      </c>
      <c r="M8318">
        <f>'Previous Trades Import_OMS Quer'!M8318</f>
        <v>0</v>
      </c>
      <c r="N8318">
        <f>'Previous Trades Import_OMS Quer'!N8318</f>
        <v>0</v>
      </c>
      <c r="O8318" t="str">
        <f>CLEAN('Previous Trades Import_OMS Quer'!O8318)</f>
        <v/>
      </c>
      <c r="Q8318" s="25">
        <f t="shared" si="258"/>
        <v>0</v>
      </c>
      <c r="R8318" s="25" t="e">
        <f>VLOOKUP(O8318,'Currency Balance'!$O$3:$Q$32,3,0)</f>
        <v>#N/A</v>
      </c>
      <c r="S8318" t="e">
        <f t="shared" si="259"/>
        <v>#N/A</v>
      </c>
    </row>
    <row r="8319" spans="1:19">
      <c r="A8319">
        <f>'Previous Trades Import_OMS Quer'!A8319</f>
        <v>0</v>
      </c>
      <c r="B8319">
        <f>'Previous Trades Import_OMS Quer'!B8319</f>
        <v>0</v>
      </c>
      <c r="C8319" s="22">
        <f>'Previous Trades Import_OMS Quer'!C8319</f>
        <v>0</v>
      </c>
      <c r="D8319">
        <f>'Previous Trades Import_OMS Quer'!D8319</f>
        <v>0</v>
      </c>
      <c r="E8319" s="22">
        <f>'Previous Trades Import_OMS Quer'!E8319</f>
        <v>0</v>
      </c>
      <c r="F8319">
        <f>'Previous Trades Import_OMS Quer'!F8319</f>
        <v>0</v>
      </c>
      <c r="G8319">
        <f>'Previous Trades Import_OMS Quer'!G8319</f>
        <v>0</v>
      </c>
      <c r="H8319">
        <f>'Previous Trades Import_OMS Quer'!H8319</f>
        <v>0</v>
      </c>
      <c r="I8319">
        <f>'Previous Trades Import_OMS Quer'!I8319</f>
        <v>0</v>
      </c>
      <c r="J8319">
        <f>'Previous Trades Import_OMS Quer'!J8319</f>
        <v>0</v>
      </c>
      <c r="K8319">
        <f>'Previous Trades Import_OMS Quer'!K8319</f>
        <v>0</v>
      </c>
      <c r="L8319">
        <f>'Previous Trades Import_OMS Quer'!L8319</f>
        <v>0</v>
      </c>
      <c r="M8319">
        <f>'Previous Trades Import_OMS Quer'!M8319</f>
        <v>0</v>
      </c>
      <c r="N8319">
        <f>'Previous Trades Import_OMS Quer'!N8319</f>
        <v>0</v>
      </c>
      <c r="O8319" t="str">
        <f>CLEAN('Previous Trades Import_OMS Quer'!O8319)</f>
        <v/>
      </c>
      <c r="Q8319" s="25">
        <f t="shared" si="258"/>
        <v>0</v>
      </c>
      <c r="R8319" s="25" t="e">
        <f>VLOOKUP(O8319,'Currency Balance'!$O$3:$Q$32,3,0)</f>
        <v>#N/A</v>
      </c>
      <c r="S8319" t="e">
        <f t="shared" si="259"/>
        <v>#N/A</v>
      </c>
    </row>
    <row r="8320" spans="1:19">
      <c r="A8320">
        <f>'Previous Trades Import_OMS Quer'!A8320</f>
        <v>0</v>
      </c>
      <c r="B8320">
        <f>'Previous Trades Import_OMS Quer'!B8320</f>
        <v>0</v>
      </c>
      <c r="C8320" s="22">
        <f>'Previous Trades Import_OMS Quer'!C8320</f>
        <v>0</v>
      </c>
      <c r="D8320">
        <f>'Previous Trades Import_OMS Quer'!D8320</f>
        <v>0</v>
      </c>
      <c r="E8320" s="22">
        <f>'Previous Trades Import_OMS Quer'!E8320</f>
        <v>0</v>
      </c>
      <c r="F8320">
        <f>'Previous Trades Import_OMS Quer'!F8320</f>
        <v>0</v>
      </c>
      <c r="G8320">
        <f>'Previous Trades Import_OMS Quer'!G8320</f>
        <v>0</v>
      </c>
      <c r="H8320">
        <f>'Previous Trades Import_OMS Quer'!H8320</f>
        <v>0</v>
      </c>
      <c r="I8320">
        <f>'Previous Trades Import_OMS Quer'!I8320</f>
        <v>0</v>
      </c>
      <c r="J8320">
        <f>'Previous Trades Import_OMS Quer'!J8320</f>
        <v>0</v>
      </c>
      <c r="K8320">
        <f>'Previous Trades Import_OMS Quer'!K8320</f>
        <v>0</v>
      </c>
      <c r="L8320">
        <f>'Previous Trades Import_OMS Quer'!L8320</f>
        <v>0</v>
      </c>
      <c r="M8320">
        <f>'Previous Trades Import_OMS Quer'!M8320</f>
        <v>0</v>
      </c>
      <c r="N8320">
        <f>'Previous Trades Import_OMS Quer'!N8320</f>
        <v>0</v>
      </c>
      <c r="O8320" t="str">
        <f>CLEAN('Previous Trades Import_OMS Quer'!O8320)</f>
        <v/>
      </c>
      <c r="Q8320" s="25">
        <f t="shared" si="258"/>
        <v>0</v>
      </c>
      <c r="R8320" s="25" t="e">
        <f>VLOOKUP(O8320,'Currency Balance'!$O$3:$Q$32,3,0)</f>
        <v>#N/A</v>
      </c>
      <c r="S8320" t="e">
        <f t="shared" si="259"/>
        <v>#N/A</v>
      </c>
    </row>
    <row r="8321" spans="1:19">
      <c r="A8321">
        <f>'Previous Trades Import_OMS Quer'!A8321</f>
        <v>0</v>
      </c>
      <c r="B8321">
        <f>'Previous Trades Import_OMS Quer'!B8321</f>
        <v>0</v>
      </c>
      <c r="C8321" s="22">
        <f>'Previous Trades Import_OMS Quer'!C8321</f>
        <v>0</v>
      </c>
      <c r="D8321">
        <f>'Previous Trades Import_OMS Quer'!D8321</f>
        <v>0</v>
      </c>
      <c r="E8321" s="22">
        <f>'Previous Trades Import_OMS Quer'!E8321</f>
        <v>0</v>
      </c>
      <c r="F8321">
        <f>'Previous Trades Import_OMS Quer'!F8321</f>
        <v>0</v>
      </c>
      <c r="G8321">
        <f>'Previous Trades Import_OMS Quer'!G8321</f>
        <v>0</v>
      </c>
      <c r="H8321">
        <f>'Previous Trades Import_OMS Quer'!H8321</f>
        <v>0</v>
      </c>
      <c r="I8321">
        <f>'Previous Trades Import_OMS Quer'!I8321</f>
        <v>0</v>
      </c>
      <c r="J8321">
        <f>'Previous Trades Import_OMS Quer'!J8321</f>
        <v>0</v>
      </c>
      <c r="K8321">
        <f>'Previous Trades Import_OMS Quer'!K8321</f>
        <v>0</v>
      </c>
      <c r="L8321">
        <f>'Previous Trades Import_OMS Quer'!L8321</f>
        <v>0</v>
      </c>
      <c r="M8321">
        <f>'Previous Trades Import_OMS Quer'!M8321</f>
        <v>0</v>
      </c>
      <c r="N8321">
        <f>'Previous Trades Import_OMS Quer'!N8321</f>
        <v>0</v>
      </c>
      <c r="O8321" t="str">
        <f>CLEAN('Previous Trades Import_OMS Quer'!O8321)</f>
        <v/>
      </c>
      <c r="Q8321" s="25">
        <f t="shared" si="258"/>
        <v>0</v>
      </c>
      <c r="R8321" s="25" t="e">
        <f>VLOOKUP(O8321,'Currency Balance'!$O$3:$Q$32,3,0)</f>
        <v>#N/A</v>
      </c>
      <c r="S8321" t="e">
        <f t="shared" si="259"/>
        <v>#N/A</v>
      </c>
    </row>
    <row r="8322" spans="1:19">
      <c r="A8322">
        <f>'Previous Trades Import_OMS Quer'!A8322</f>
        <v>0</v>
      </c>
      <c r="B8322">
        <f>'Previous Trades Import_OMS Quer'!B8322</f>
        <v>0</v>
      </c>
      <c r="C8322" s="22">
        <f>'Previous Trades Import_OMS Quer'!C8322</f>
        <v>0</v>
      </c>
      <c r="D8322">
        <f>'Previous Trades Import_OMS Quer'!D8322</f>
        <v>0</v>
      </c>
      <c r="E8322" s="22">
        <f>'Previous Trades Import_OMS Quer'!E8322</f>
        <v>0</v>
      </c>
      <c r="F8322">
        <f>'Previous Trades Import_OMS Quer'!F8322</f>
        <v>0</v>
      </c>
      <c r="G8322">
        <f>'Previous Trades Import_OMS Quer'!G8322</f>
        <v>0</v>
      </c>
      <c r="H8322">
        <f>'Previous Trades Import_OMS Quer'!H8322</f>
        <v>0</v>
      </c>
      <c r="I8322">
        <f>'Previous Trades Import_OMS Quer'!I8322</f>
        <v>0</v>
      </c>
      <c r="J8322">
        <f>'Previous Trades Import_OMS Quer'!J8322</f>
        <v>0</v>
      </c>
      <c r="K8322">
        <f>'Previous Trades Import_OMS Quer'!K8322</f>
        <v>0</v>
      </c>
      <c r="L8322">
        <f>'Previous Trades Import_OMS Quer'!L8322</f>
        <v>0</v>
      </c>
      <c r="M8322">
        <f>'Previous Trades Import_OMS Quer'!M8322</f>
        <v>0</v>
      </c>
      <c r="N8322">
        <f>'Previous Trades Import_OMS Quer'!N8322</f>
        <v>0</v>
      </c>
      <c r="O8322" t="str">
        <f>CLEAN('Previous Trades Import_OMS Quer'!O8322)</f>
        <v/>
      </c>
      <c r="Q8322" s="25">
        <f t="shared" ref="Q8322:Q8385" si="260">IF(G8322="sell",M8322,-M8322)</f>
        <v>0</v>
      </c>
      <c r="R8322" s="25" t="e">
        <f>VLOOKUP(O8322,'Currency Balance'!$O$3:$Q$32,3,0)</f>
        <v>#N/A</v>
      </c>
      <c r="S8322" t="e">
        <f t="shared" ref="S8322:S8385" si="261">Q8322/R8322</f>
        <v>#N/A</v>
      </c>
    </row>
    <row r="8323" spans="1:19">
      <c r="A8323">
        <f>'Previous Trades Import_OMS Quer'!A8323</f>
        <v>0</v>
      </c>
      <c r="B8323">
        <f>'Previous Trades Import_OMS Quer'!B8323</f>
        <v>0</v>
      </c>
      <c r="C8323" s="22">
        <f>'Previous Trades Import_OMS Quer'!C8323</f>
        <v>0</v>
      </c>
      <c r="D8323">
        <f>'Previous Trades Import_OMS Quer'!D8323</f>
        <v>0</v>
      </c>
      <c r="E8323" s="22">
        <f>'Previous Trades Import_OMS Quer'!E8323</f>
        <v>0</v>
      </c>
      <c r="F8323">
        <f>'Previous Trades Import_OMS Quer'!F8323</f>
        <v>0</v>
      </c>
      <c r="G8323">
        <f>'Previous Trades Import_OMS Quer'!G8323</f>
        <v>0</v>
      </c>
      <c r="H8323">
        <f>'Previous Trades Import_OMS Quer'!H8323</f>
        <v>0</v>
      </c>
      <c r="I8323">
        <f>'Previous Trades Import_OMS Quer'!I8323</f>
        <v>0</v>
      </c>
      <c r="J8323">
        <f>'Previous Trades Import_OMS Quer'!J8323</f>
        <v>0</v>
      </c>
      <c r="K8323">
        <f>'Previous Trades Import_OMS Quer'!K8323</f>
        <v>0</v>
      </c>
      <c r="L8323">
        <f>'Previous Trades Import_OMS Quer'!L8323</f>
        <v>0</v>
      </c>
      <c r="M8323">
        <f>'Previous Trades Import_OMS Quer'!M8323</f>
        <v>0</v>
      </c>
      <c r="N8323">
        <f>'Previous Trades Import_OMS Quer'!N8323</f>
        <v>0</v>
      </c>
      <c r="O8323" t="str">
        <f>CLEAN('Previous Trades Import_OMS Quer'!O8323)</f>
        <v/>
      </c>
      <c r="Q8323" s="25">
        <f t="shared" si="260"/>
        <v>0</v>
      </c>
      <c r="R8323" s="25" t="e">
        <f>VLOOKUP(O8323,'Currency Balance'!$O$3:$Q$32,3,0)</f>
        <v>#N/A</v>
      </c>
      <c r="S8323" t="e">
        <f t="shared" si="261"/>
        <v>#N/A</v>
      </c>
    </row>
    <row r="8324" spans="1:19">
      <c r="A8324">
        <f>'Previous Trades Import_OMS Quer'!A8324</f>
        <v>0</v>
      </c>
      <c r="B8324">
        <f>'Previous Trades Import_OMS Quer'!B8324</f>
        <v>0</v>
      </c>
      <c r="C8324" s="22">
        <f>'Previous Trades Import_OMS Quer'!C8324</f>
        <v>0</v>
      </c>
      <c r="D8324">
        <f>'Previous Trades Import_OMS Quer'!D8324</f>
        <v>0</v>
      </c>
      <c r="E8324" s="22">
        <f>'Previous Trades Import_OMS Quer'!E8324</f>
        <v>0</v>
      </c>
      <c r="F8324">
        <f>'Previous Trades Import_OMS Quer'!F8324</f>
        <v>0</v>
      </c>
      <c r="G8324">
        <f>'Previous Trades Import_OMS Quer'!G8324</f>
        <v>0</v>
      </c>
      <c r="H8324">
        <f>'Previous Trades Import_OMS Quer'!H8324</f>
        <v>0</v>
      </c>
      <c r="I8324">
        <f>'Previous Trades Import_OMS Quer'!I8324</f>
        <v>0</v>
      </c>
      <c r="J8324">
        <f>'Previous Trades Import_OMS Quer'!J8324</f>
        <v>0</v>
      </c>
      <c r="K8324">
        <f>'Previous Trades Import_OMS Quer'!K8324</f>
        <v>0</v>
      </c>
      <c r="L8324">
        <f>'Previous Trades Import_OMS Quer'!L8324</f>
        <v>0</v>
      </c>
      <c r="M8324">
        <f>'Previous Trades Import_OMS Quer'!M8324</f>
        <v>0</v>
      </c>
      <c r="N8324">
        <f>'Previous Trades Import_OMS Quer'!N8324</f>
        <v>0</v>
      </c>
      <c r="O8324" t="str">
        <f>CLEAN('Previous Trades Import_OMS Quer'!O8324)</f>
        <v/>
      </c>
      <c r="Q8324" s="25">
        <f t="shared" si="260"/>
        <v>0</v>
      </c>
      <c r="R8324" s="25" t="e">
        <f>VLOOKUP(O8324,'Currency Balance'!$O$3:$Q$32,3,0)</f>
        <v>#N/A</v>
      </c>
      <c r="S8324" t="e">
        <f t="shared" si="261"/>
        <v>#N/A</v>
      </c>
    </row>
    <row r="8325" spans="1:19">
      <c r="A8325">
        <f>'Previous Trades Import_OMS Quer'!A8325</f>
        <v>0</v>
      </c>
      <c r="B8325">
        <f>'Previous Trades Import_OMS Quer'!B8325</f>
        <v>0</v>
      </c>
      <c r="C8325" s="22">
        <f>'Previous Trades Import_OMS Quer'!C8325</f>
        <v>0</v>
      </c>
      <c r="D8325">
        <f>'Previous Trades Import_OMS Quer'!D8325</f>
        <v>0</v>
      </c>
      <c r="E8325" s="22">
        <f>'Previous Trades Import_OMS Quer'!E8325</f>
        <v>0</v>
      </c>
      <c r="F8325">
        <f>'Previous Trades Import_OMS Quer'!F8325</f>
        <v>0</v>
      </c>
      <c r="G8325">
        <f>'Previous Trades Import_OMS Quer'!G8325</f>
        <v>0</v>
      </c>
      <c r="H8325">
        <f>'Previous Trades Import_OMS Quer'!H8325</f>
        <v>0</v>
      </c>
      <c r="I8325">
        <f>'Previous Trades Import_OMS Quer'!I8325</f>
        <v>0</v>
      </c>
      <c r="J8325">
        <f>'Previous Trades Import_OMS Quer'!J8325</f>
        <v>0</v>
      </c>
      <c r="K8325">
        <f>'Previous Trades Import_OMS Quer'!K8325</f>
        <v>0</v>
      </c>
      <c r="L8325">
        <f>'Previous Trades Import_OMS Quer'!L8325</f>
        <v>0</v>
      </c>
      <c r="M8325">
        <f>'Previous Trades Import_OMS Quer'!M8325</f>
        <v>0</v>
      </c>
      <c r="N8325">
        <f>'Previous Trades Import_OMS Quer'!N8325</f>
        <v>0</v>
      </c>
      <c r="O8325" t="str">
        <f>CLEAN('Previous Trades Import_OMS Quer'!O8325)</f>
        <v/>
      </c>
      <c r="Q8325" s="25">
        <f t="shared" si="260"/>
        <v>0</v>
      </c>
      <c r="R8325" s="25" t="e">
        <f>VLOOKUP(O8325,'Currency Balance'!$O$3:$Q$32,3,0)</f>
        <v>#N/A</v>
      </c>
      <c r="S8325" t="e">
        <f t="shared" si="261"/>
        <v>#N/A</v>
      </c>
    </row>
    <row r="8326" spans="1:19">
      <c r="A8326">
        <f>'Previous Trades Import_OMS Quer'!A8326</f>
        <v>0</v>
      </c>
      <c r="B8326">
        <f>'Previous Trades Import_OMS Quer'!B8326</f>
        <v>0</v>
      </c>
      <c r="C8326" s="22">
        <f>'Previous Trades Import_OMS Quer'!C8326</f>
        <v>0</v>
      </c>
      <c r="D8326">
        <f>'Previous Trades Import_OMS Quer'!D8326</f>
        <v>0</v>
      </c>
      <c r="E8326" s="22">
        <f>'Previous Trades Import_OMS Quer'!E8326</f>
        <v>0</v>
      </c>
      <c r="F8326">
        <f>'Previous Trades Import_OMS Quer'!F8326</f>
        <v>0</v>
      </c>
      <c r="G8326">
        <f>'Previous Trades Import_OMS Quer'!G8326</f>
        <v>0</v>
      </c>
      <c r="H8326">
        <f>'Previous Trades Import_OMS Quer'!H8326</f>
        <v>0</v>
      </c>
      <c r="I8326">
        <f>'Previous Trades Import_OMS Quer'!I8326</f>
        <v>0</v>
      </c>
      <c r="J8326">
        <f>'Previous Trades Import_OMS Quer'!J8326</f>
        <v>0</v>
      </c>
      <c r="K8326">
        <f>'Previous Trades Import_OMS Quer'!K8326</f>
        <v>0</v>
      </c>
      <c r="L8326">
        <f>'Previous Trades Import_OMS Quer'!L8326</f>
        <v>0</v>
      </c>
      <c r="M8326">
        <f>'Previous Trades Import_OMS Quer'!M8326</f>
        <v>0</v>
      </c>
      <c r="N8326">
        <f>'Previous Trades Import_OMS Quer'!N8326</f>
        <v>0</v>
      </c>
      <c r="O8326" t="str">
        <f>CLEAN('Previous Trades Import_OMS Quer'!O8326)</f>
        <v/>
      </c>
      <c r="Q8326" s="25">
        <f t="shared" si="260"/>
        <v>0</v>
      </c>
      <c r="R8326" s="25" t="e">
        <f>VLOOKUP(O8326,'Currency Balance'!$O$3:$Q$32,3,0)</f>
        <v>#N/A</v>
      </c>
      <c r="S8326" t="e">
        <f t="shared" si="261"/>
        <v>#N/A</v>
      </c>
    </row>
    <row r="8327" spans="1:19">
      <c r="A8327">
        <f>'Previous Trades Import_OMS Quer'!A8327</f>
        <v>0</v>
      </c>
      <c r="B8327">
        <f>'Previous Trades Import_OMS Quer'!B8327</f>
        <v>0</v>
      </c>
      <c r="C8327" s="22">
        <f>'Previous Trades Import_OMS Quer'!C8327</f>
        <v>0</v>
      </c>
      <c r="D8327">
        <f>'Previous Trades Import_OMS Quer'!D8327</f>
        <v>0</v>
      </c>
      <c r="E8327" s="22">
        <f>'Previous Trades Import_OMS Quer'!E8327</f>
        <v>0</v>
      </c>
      <c r="F8327">
        <f>'Previous Trades Import_OMS Quer'!F8327</f>
        <v>0</v>
      </c>
      <c r="G8327">
        <f>'Previous Trades Import_OMS Quer'!G8327</f>
        <v>0</v>
      </c>
      <c r="H8327">
        <f>'Previous Trades Import_OMS Quer'!H8327</f>
        <v>0</v>
      </c>
      <c r="I8327">
        <f>'Previous Trades Import_OMS Quer'!I8327</f>
        <v>0</v>
      </c>
      <c r="J8327">
        <f>'Previous Trades Import_OMS Quer'!J8327</f>
        <v>0</v>
      </c>
      <c r="K8327">
        <f>'Previous Trades Import_OMS Quer'!K8327</f>
        <v>0</v>
      </c>
      <c r="L8327">
        <f>'Previous Trades Import_OMS Quer'!L8327</f>
        <v>0</v>
      </c>
      <c r="M8327">
        <f>'Previous Trades Import_OMS Quer'!M8327</f>
        <v>0</v>
      </c>
      <c r="N8327">
        <f>'Previous Trades Import_OMS Quer'!N8327</f>
        <v>0</v>
      </c>
      <c r="O8327" t="str">
        <f>CLEAN('Previous Trades Import_OMS Quer'!O8327)</f>
        <v/>
      </c>
      <c r="Q8327" s="25">
        <f t="shared" si="260"/>
        <v>0</v>
      </c>
      <c r="R8327" s="25" t="e">
        <f>VLOOKUP(O8327,'Currency Balance'!$O$3:$Q$32,3,0)</f>
        <v>#N/A</v>
      </c>
      <c r="S8327" t="e">
        <f t="shared" si="261"/>
        <v>#N/A</v>
      </c>
    </row>
    <row r="8328" spans="1:19">
      <c r="A8328">
        <f>'Previous Trades Import_OMS Quer'!A8328</f>
        <v>0</v>
      </c>
      <c r="B8328">
        <f>'Previous Trades Import_OMS Quer'!B8328</f>
        <v>0</v>
      </c>
      <c r="C8328" s="22">
        <f>'Previous Trades Import_OMS Quer'!C8328</f>
        <v>0</v>
      </c>
      <c r="D8328">
        <f>'Previous Trades Import_OMS Quer'!D8328</f>
        <v>0</v>
      </c>
      <c r="E8328" s="22">
        <f>'Previous Trades Import_OMS Quer'!E8328</f>
        <v>0</v>
      </c>
      <c r="F8328">
        <f>'Previous Trades Import_OMS Quer'!F8328</f>
        <v>0</v>
      </c>
      <c r="G8328">
        <f>'Previous Trades Import_OMS Quer'!G8328</f>
        <v>0</v>
      </c>
      <c r="H8328">
        <f>'Previous Trades Import_OMS Quer'!H8328</f>
        <v>0</v>
      </c>
      <c r="I8328">
        <f>'Previous Trades Import_OMS Quer'!I8328</f>
        <v>0</v>
      </c>
      <c r="J8328">
        <f>'Previous Trades Import_OMS Quer'!J8328</f>
        <v>0</v>
      </c>
      <c r="K8328">
        <f>'Previous Trades Import_OMS Quer'!K8328</f>
        <v>0</v>
      </c>
      <c r="L8328">
        <f>'Previous Trades Import_OMS Quer'!L8328</f>
        <v>0</v>
      </c>
      <c r="M8328">
        <f>'Previous Trades Import_OMS Quer'!M8328</f>
        <v>0</v>
      </c>
      <c r="N8328">
        <f>'Previous Trades Import_OMS Quer'!N8328</f>
        <v>0</v>
      </c>
      <c r="O8328" t="str">
        <f>CLEAN('Previous Trades Import_OMS Quer'!O8328)</f>
        <v/>
      </c>
      <c r="Q8328" s="25">
        <f t="shared" si="260"/>
        <v>0</v>
      </c>
      <c r="R8328" s="25" t="e">
        <f>VLOOKUP(O8328,'Currency Balance'!$O$3:$Q$32,3,0)</f>
        <v>#N/A</v>
      </c>
      <c r="S8328" t="e">
        <f t="shared" si="261"/>
        <v>#N/A</v>
      </c>
    </row>
    <row r="8329" spans="1:19">
      <c r="A8329">
        <f>'Previous Trades Import_OMS Quer'!A8329</f>
        <v>0</v>
      </c>
      <c r="B8329">
        <f>'Previous Trades Import_OMS Quer'!B8329</f>
        <v>0</v>
      </c>
      <c r="C8329" s="22">
        <f>'Previous Trades Import_OMS Quer'!C8329</f>
        <v>0</v>
      </c>
      <c r="D8329">
        <f>'Previous Trades Import_OMS Quer'!D8329</f>
        <v>0</v>
      </c>
      <c r="E8329" s="22">
        <f>'Previous Trades Import_OMS Quer'!E8329</f>
        <v>0</v>
      </c>
      <c r="F8329">
        <f>'Previous Trades Import_OMS Quer'!F8329</f>
        <v>0</v>
      </c>
      <c r="G8329">
        <f>'Previous Trades Import_OMS Quer'!G8329</f>
        <v>0</v>
      </c>
      <c r="H8329">
        <f>'Previous Trades Import_OMS Quer'!H8329</f>
        <v>0</v>
      </c>
      <c r="I8329">
        <f>'Previous Trades Import_OMS Quer'!I8329</f>
        <v>0</v>
      </c>
      <c r="J8329">
        <f>'Previous Trades Import_OMS Quer'!J8329</f>
        <v>0</v>
      </c>
      <c r="K8329">
        <f>'Previous Trades Import_OMS Quer'!K8329</f>
        <v>0</v>
      </c>
      <c r="L8329">
        <f>'Previous Trades Import_OMS Quer'!L8329</f>
        <v>0</v>
      </c>
      <c r="M8329">
        <f>'Previous Trades Import_OMS Quer'!M8329</f>
        <v>0</v>
      </c>
      <c r="N8329">
        <f>'Previous Trades Import_OMS Quer'!N8329</f>
        <v>0</v>
      </c>
      <c r="O8329" t="str">
        <f>CLEAN('Previous Trades Import_OMS Quer'!O8329)</f>
        <v/>
      </c>
      <c r="Q8329" s="25">
        <f t="shared" si="260"/>
        <v>0</v>
      </c>
      <c r="R8329" s="25" t="e">
        <f>VLOOKUP(O8329,'Currency Balance'!$O$3:$Q$32,3,0)</f>
        <v>#N/A</v>
      </c>
      <c r="S8329" t="e">
        <f t="shared" si="261"/>
        <v>#N/A</v>
      </c>
    </row>
    <row r="8330" spans="1:19">
      <c r="A8330">
        <f>'Previous Trades Import_OMS Quer'!A8330</f>
        <v>0</v>
      </c>
      <c r="B8330">
        <f>'Previous Trades Import_OMS Quer'!B8330</f>
        <v>0</v>
      </c>
      <c r="C8330" s="22">
        <f>'Previous Trades Import_OMS Quer'!C8330</f>
        <v>0</v>
      </c>
      <c r="D8330">
        <f>'Previous Trades Import_OMS Quer'!D8330</f>
        <v>0</v>
      </c>
      <c r="E8330" s="22">
        <f>'Previous Trades Import_OMS Quer'!E8330</f>
        <v>0</v>
      </c>
      <c r="F8330">
        <f>'Previous Trades Import_OMS Quer'!F8330</f>
        <v>0</v>
      </c>
      <c r="G8330">
        <f>'Previous Trades Import_OMS Quer'!G8330</f>
        <v>0</v>
      </c>
      <c r="H8330">
        <f>'Previous Trades Import_OMS Quer'!H8330</f>
        <v>0</v>
      </c>
      <c r="I8330">
        <f>'Previous Trades Import_OMS Quer'!I8330</f>
        <v>0</v>
      </c>
      <c r="J8330">
        <f>'Previous Trades Import_OMS Quer'!J8330</f>
        <v>0</v>
      </c>
      <c r="K8330">
        <f>'Previous Trades Import_OMS Quer'!K8330</f>
        <v>0</v>
      </c>
      <c r="L8330">
        <f>'Previous Trades Import_OMS Quer'!L8330</f>
        <v>0</v>
      </c>
      <c r="M8330">
        <f>'Previous Trades Import_OMS Quer'!M8330</f>
        <v>0</v>
      </c>
      <c r="N8330">
        <f>'Previous Trades Import_OMS Quer'!N8330</f>
        <v>0</v>
      </c>
      <c r="O8330" t="str">
        <f>CLEAN('Previous Trades Import_OMS Quer'!O8330)</f>
        <v/>
      </c>
      <c r="Q8330" s="25">
        <f t="shared" si="260"/>
        <v>0</v>
      </c>
      <c r="R8330" s="25" t="e">
        <f>VLOOKUP(O8330,'Currency Balance'!$O$3:$Q$32,3,0)</f>
        <v>#N/A</v>
      </c>
      <c r="S8330" t="e">
        <f t="shared" si="261"/>
        <v>#N/A</v>
      </c>
    </row>
    <row r="8331" spans="1:19">
      <c r="A8331">
        <f>'Previous Trades Import_OMS Quer'!A8331</f>
        <v>0</v>
      </c>
      <c r="B8331">
        <f>'Previous Trades Import_OMS Quer'!B8331</f>
        <v>0</v>
      </c>
      <c r="C8331" s="22">
        <f>'Previous Trades Import_OMS Quer'!C8331</f>
        <v>0</v>
      </c>
      <c r="D8331">
        <f>'Previous Trades Import_OMS Quer'!D8331</f>
        <v>0</v>
      </c>
      <c r="E8331" s="22">
        <f>'Previous Trades Import_OMS Quer'!E8331</f>
        <v>0</v>
      </c>
      <c r="F8331">
        <f>'Previous Trades Import_OMS Quer'!F8331</f>
        <v>0</v>
      </c>
      <c r="G8331">
        <f>'Previous Trades Import_OMS Quer'!G8331</f>
        <v>0</v>
      </c>
      <c r="H8331">
        <f>'Previous Trades Import_OMS Quer'!H8331</f>
        <v>0</v>
      </c>
      <c r="I8331">
        <f>'Previous Trades Import_OMS Quer'!I8331</f>
        <v>0</v>
      </c>
      <c r="J8331">
        <f>'Previous Trades Import_OMS Quer'!J8331</f>
        <v>0</v>
      </c>
      <c r="K8331">
        <f>'Previous Trades Import_OMS Quer'!K8331</f>
        <v>0</v>
      </c>
      <c r="L8331">
        <f>'Previous Trades Import_OMS Quer'!L8331</f>
        <v>0</v>
      </c>
      <c r="M8331">
        <f>'Previous Trades Import_OMS Quer'!M8331</f>
        <v>0</v>
      </c>
      <c r="N8331">
        <f>'Previous Trades Import_OMS Quer'!N8331</f>
        <v>0</v>
      </c>
      <c r="O8331" t="str">
        <f>CLEAN('Previous Trades Import_OMS Quer'!O8331)</f>
        <v/>
      </c>
      <c r="Q8331" s="25">
        <f t="shared" si="260"/>
        <v>0</v>
      </c>
      <c r="R8331" s="25" t="e">
        <f>VLOOKUP(O8331,'Currency Balance'!$O$3:$Q$32,3,0)</f>
        <v>#N/A</v>
      </c>
      <c r="S8331" t="e">
        <f t="shared" si="261"/>
        <v>#N/A</v>
      </c>
    </row>
    <row r="8332" spans="1:19">
      <c r="A8332">
        <f>'Previous Trades Import_OMS Quer'!A8332</f>
        <v>0</v>
      </c>
      <c r="B8332">
        <f>'Previous Trades Import_OMS Quer'!B8332</f>
        <v>0</v>
      </c>
      <c r="C8332" s="22">
        <f>'Previous Trades Import_OMS Quer'!C8332</f>
        <v>0</v>
      </c>
      <c r="D8332">
        <f>'Previous Trades Import_OMS Quer'!D8332</f>
        <v>0</v>
      </c>
      <c r="E8332" s="22">
        <f>'Previous Trades Import_OMS Quer'!E8332</f>
        <v>0</v>
      </c>
      <c r="F8332">
        <f>'Previous Trades Import_OMS Quer'!F8332</f>
        <v>0</v>
      </c>
      <c r="G8332">
        <f>'Previous Trades Import_OMS Quer'!G8332</f>
        <v>0</v>
      </c>
      <c r="H8332">
        <f>'Previous Trades Import_OMS Quer'!H8332</f>
        <v>0</v>
      </c>
      <c r="I8332">
        <f>'Previous Trades Import_OMS Quer'!I8332</f>
        <v>0</v>
      </c>
      <c r="J8332">
        <f>'Previous Trades Import_OMS Quer'!J8332</f>
        <v>0</v>
      </c>
      <c r="K8332">
        <f>'Previous Trades Import_OMS Quer'!K8332</f>
        <v>0</v>
      </c>
      <c r="L8332">
        <f>'Previous Trades Import_OMS Quer'!L8332</f>
        <v>0</v>
      </c>
      <c r="M8332">
        <f>'Previous Trades Import_OMS Quer'!M8332</f>
        <v>0</v>
      </c>
      <c r="N8332">
        <f>'Previous Trades Import_OMS Quer'!N8332</f>
        <v>0</v>
      </c>
      <c r="O8332" t="str">
        <f>CLEAN('Previous Trades Import_OMS Quer'!O8332)</f>
        <v/>
      </c>
      <c r="Q8332" s="25">
        <f t="shared" si="260"/>
        <v>0</v>
      </c>
      <c r="R8332" s="25" t="e">
        <f>VLOOKUP(O8332,'Currency Balance'!$O$3:$Q$32,3,0)</f>
        <v>#N/A</v>
      </c>
      <c r="S8332" t="e">
        <f t="shared" si="261"/>
        <v>#N/A</v>
      </c>
    </row>
    <row r="8333" spans="1:19">
      <c r="A8333">
        <f>'Previous Trades Import_OMS Quer'!A8333</f>
        <v>0</v>
      </c>
      <c r="B8333">
        <f>'Previous Trades Import_OMS Quer'!B8333</f>
        <v>0</v>
      </c>
      <c r="C8333" s="22">
        <f>'Previous Trades Import_OMS Quer'!C8333</f>
        <v>0</v>
      </c>
      <c r="D8333">
        <f>'Previous Trades Import_OMS Quer'!D8333</f>
        <v>0</v>
      </c>
      <c r="E8333" s="22">
        <f>'Previous Trades Import_OMS Quer'!E8333</f>
        <v>0</v>
      </c>
      <c r="F8333">
        <f>'Previous Trades Import_OMS Quer'!F8333</f>
        <v>0</v>
      </c>
      <c r="G8333">
        <f>'Previous Trades Import_OMS Quer'!G8333</f>
        <v>0</v>
      </c>
      <c r="H8333">
        <f>'Previous Trades Import_OMS Quer'!H8333</f>
        <v>0</v>
      </c>
      <c r="I8333">
        <f>'Previous Trades Import_OMS Quer'!I8333</f>
        <v>0</v>
      </c>
      <c r="J8333">
        <f>'Previous Trades Import_OMS Quer'!J8333</f>
        <v>0</v>
      </c>
      <c r="K8333">
        <f>'Previous Trades Import_OMS Quer'!K8333</f>
        <v>0</v>
      </c>
      <c r="L8333">
        <f>'Previous Trades Import_OMS Quer'!L8333</f>
        <v>0</v>
      </c>
      <c r="M8333">
        <f>'Previous Trades Import_OMS Quer'!M8333</f>
        <v>0</v>
      </c>
      <c r="N8333">
        <f>'Previous Trades Import_OMS Quer'!N8333</f>
        <v>0</v>
      </c>
      <c r="O8333" t="str">
        <f>CLEAN('Previous Trades Import_OMS Quer'!O8333)</f>
        <v/>
      </c>
      <c r="Q8333" s="25">
        <f t="shared" si="260"/>
        <v>0</v>
      </c>
      <c r="R8333" s="25" t="e">
        <f>VLOOKUP(O8333,'Currency Balance'!$O$3:$Q$32,3,0)</f>
        <v>#N/A</v>
      </c>
      <c r="S8333" t="e">
        <f t="shared" si="261"/>
        <v>#N/A</v>
      </c>
    </row>
    <row r="8334" spans="1:19">
      <c r="A8334">
        <f>'Previous Trades Import_OMS Quer'!A8334</f>
        <v>0</v>
      </c>
      <c r="B8334">
        <f>'Previous Trades Import_OMS Quer'!B8334</f>
        <v>0</v>
      </c>
      <c r="C8334" s="22">
        <f>'Previous Trades Import_OMS Quer'!C8334</f>
        <v>0</v>
      </c>
      <c r="D8334">
        <f>'Previous Trades Import_OMS Quer'!D8334</f>
        <v>0</v>
      </c>
      <c r="E8334" s="22">
        <f>'Previous Trades Import_OMS Quer'!E8334</f>
        <v>0</v>
      </c>
      <c r="F8334">
        <f>'Previous Trades Import_OMS Quer'!F8334</f>
        <v>0</v>
      </c>
      <c r="G8334">
        <f>'Previous Trades Import_OMS Quer'!G8334</f>
        <v>0</v>
      </c>
      <c r="H8334">
        <f>'Previous Trades Import_OMS Quer'!H8334</f>
        <v>0</v>
      </c>
      <c r="I8334">
        <f>'Previous Trades Import_OMS Quer'!I8334</f>
        <v>0</v>
      </c>
      <c r="J8334">
        <f>'Previous Trades Import_OMS Quer'!J8334</f>
        <v>0</v>
      </c>
      <c r="K8334">
        <f>'Previous Trades Import_OMS Quer'!K8334</f>
        <v>0</v>
      </c>
      <c r="L8334">
        <f>'Previous Trades Import_OMS Quer'!L8334</f>
        <v>0</v>
      </c>
      <c r="M8334">
        <f>'Previous Trades Import_OMS Quer'!M8334</f>
        <v>0</v>
      </c>
      <c r="N8334">
        <f>'Previous Trades Import_OMS Quer'!N8334</f>
        <v>0</v>
      </c>
      <c r="O8334" t="str">
        <f>CLEAN('Previous Trades Import_OMS Quer'!O8334)</f>
        <v/>
      </c>
      <c r="Q8334" s="25">
        <f t="shared" si="260"/>
        <v>0</v>
      </c>
      <c r="R8334" s="25" t="e">
        <f>VLOOKUP(O8334,'Currency Balance'!$O$3:$Q$32,3,0)</f>
        <v>#N/A</v>
      </c>
      <c r="S8334" t="e">
        <f t="shared" si="261"/>
        <v>#N/A</v>
      </c>
    </row>
    <row r="8335" spans="1:19">
      <c r="A8335">
        <f>'Previous Trades Import_OMS Quer'!A8335</f>
        <v>0</v>
      </c>
      <c r="B8335">
        <f>'Previous Trades Import_OMS Quer'!B8335</f>
        <v>0</v>
      </c>
      <c r="C8335" s="22">
        <f>'Previous Trades Import_OMS Quer'!C8335</f>
        <v>0</v>
      </c>
      <c r="D8335">
        <f>'Previous Trades Import_OMS Quer'!D8335</f>
        <v>0</v>
      </c>
      <c r="E8335" s="22">
        <f>'Previous Trades Import_OMS Quer'!E8335</f>
        <v>0</v>
      </c>
      <c r="F8335">
        <f>'Previous Trades Import_OMS Quer'!F8335</f>
        <v>0</v>
      </c>
      <c r="G8335">
        <f>'Previous Trades Import_OMS Quer'!G8335</f>
        <v>0</v>
      </c>
      <c r="H8335">
        <f>'Previous Trades Import_OMS Quer'!H8335</f>
        <v>0</v>
      </c>
      <c r="I8335">
        <f>'Previous Trades Import_OMS Quer'!I8335</f>
        <v>0</v>
      </c>
      <c r="J8335">
        <f>'Previous Trades Import_OMS Quer'!J8335</f>
        <v>0</v>
      </c>
      <c r="K8335">
        <f>'Previous Trades Import_OMS Quer'!K8335</f>
        <v>0</v>
      </c>
      <c r="L8335">
        <f>'Previous Trades Import_OMS Quer'!L8335</f>
        <v>0</v>
      </c>
      <c r="M8335">
        <f>'Previous Trades Import_OMS Quer'!M8335</f>
        <v>0</v>
      </c>
      <c r="N8335">
        <f>'Previous Trades Import_OMS Quer'!N8335</f>
        <v>0</v>
      </c>
      <c r="O8335" t="str">
        <f>CLEAN('Previous Trades Import_OMS Quer'!O8335)</f>
        <v/>
      </c>
      <c r="Q8335" s="25">
        <f t="shared" si="260"/>
        <v>0</v>
      </c>
      <c r="R8335" s="25" t="e">
        <f>VLOOKUP(O8335,'Currency Balance'!$O$3:$Q$32,3,0)</f>
        <v>#N/A</v>
      </c>
      <c r="S8335" t="e">
        <f t="shared" si="261"/>
        <v>#N/A</v>
      </c>
    </row>
    <row r="8336" spans="1:19">
      <c r="A8336">
        <f>'Previous Trades Import_OMS Quer'!A8336</f>
        <v>0</v>
      </c>
      <c r="B8336">
        <f>'Previous Trades Import_OMS Quer'!B8336</f>
        <v>0</v>
      </c>
      <c r="C8336" s="22">
        <f>'Previous Trades Import_OMS Quer'!C8336</f>
        <v>0</v>
      </c>
      <c r="D8336">
        <f>'Previous Trades Import_OMS Quer'!D8336</f>
        <v>0</v>
      </c>
      <c r="E8336" s="22">
        <f>'Previous Trades Import_OMS Quer'!E8336</f>
        <v>0</v>
      </c>
      <c r="F8336">
        <f>'Previous Trades Import_OMS Quer'!F8336</f>
        <v>0</v>
      </c>
      <c r="G8336">
        <f>'Previous Trades Import_OMS Quer'!G8336</f>
        <v>0</v>
      </c>
      <c r="H8336">
        <f>'Previous Trades Import_OMS Quer'!H8336</f>
        <v>0</v>
      </c>
      <c r="I8336">
        <f>'Previous Trades Import_OMS Quer'!I8336</f>
        <v>0</v>
      </c>
      <c r="J8336">
        <f>'Previous Trades Import_OMS Quer'!J8336</f>
        <v>0</v>
      </c>
      <c r="K8336">
        <f>'Previous Trades Import_OMS Quer'!K8336</f>
        <v>0</v>
      </c>
      <c r="L8336">
        <f>'Previous Trades Import_OMS Quer'!L8336</f>
        <v>0</v>
      </c>
      <c r="M8336">
        <f>'Previous Trades Import_OMS Quer'!M8336</f>
        <v>0</v>
      </c>
      <c r="N8336">
        <f>'Previous Trades Import_OMS Quer'!N8336</f>
        <v>0</v>
      </c>
      <c r="O8336" t="str">
        <f>CLEAN('Previous Trades Import_OMS Quer'!O8336)</f>
        <v/>
      </c>
      <c r="Q8336" s="25">
        <f t="shared" si="260"/>
        <v>0</v>
      </c>
      <c r="R8336" s="25" t="e">
        <f>VLOOKUP(O8336,'Currency Balance'!$O$3:$Q$32,3,0)</f>
        <v>#N/A</v>
      </c>
      <c r="S8336" t="e">
        <f t="shared" si="261"/>
        <v>#N/A</v>
      </c>
    </row>
    <row r="8337" spans="1:19">
      <c r="A8337">
        <f>'Previous Trades Import_OMS Quer'!A8337</f>
        <v>0</v>
      </c>
      <c r="B8337">
        <f>'Previous Trades Import_OMS Quer'!B8337</f>
        <v>0</v>
      </c>
      <c r="C8337" s="22">
        <f>'Previous Trades Import_OMS Quer'!C8337</f>
        <v>0</v>
      </c>
      <c r="D8337">
        <f>'Previous Trades Import_OMS Quer'!D8337</f>
        <v>0</v>
      </c>
      <c r="E8337" s="22">
        <f>'Previous Trades Import_OMS Quer'!E8337</f>
        <v>0</v>
      </c>
      <c r="F8337">
        <f>'Previous Trades Import_OMS Quer'!F8337</f>
        <v>0</v>
      </c>
      <c r="G8337">
        <f>'Previous Trades Import_OMS Quer'!G8337</f>
        <v>0</v>
      </c>
      <c r="H8337">
        <f>'Previous Trades Import_OMS Quer'!H8337</f>
        <v>0</v>
      </c>
      <c r="I8337">
        <f>'Previous Trades Import_OMS Quer'!I8337</f>
        <v>0</v>
      </c>
      <c r="J8337">
        <f>'Previous Trades Import_OMS Quer'!J8337</f>
        <v>0</v>
      </c>
      <c r="K8337">
        <f>'Previous Trades Import_OMS Quer'!K8337</f>
        <v>0</v>
      </c>
      <c r="L8337">
        <f>'Previous Trades Import_OMS Quer'!L8337</f>
        <v>0</v>
      </c>
      <c r="M8337">
        <f>'Previous Trades Import_OMS Quer'!M8337</f>
        <v>0</v>
      </c>
      <c r="N8337">
        <f>'Previous Trades Import_OMS Quer'!N8337</f>
        <v>0</v>
      </c>
      <c r="O8337" t="str">
        <f>CLEAN('Previous Trades Import_OMS Quer'!O8337)</f>
        <v/>
      </c>
      <c r="Q8337" s="25">
        <f t="shared" si="260"/>
        <v>0</v>
      </c>
      <c r="R8337" s="25" t="e">
        <f>VLOOKUP(O8337,'Currency Balance'!$O$3:$Q$32,3,0)</f>
        <v>#N/A</v>
      </c>
      <c r="S8337" t="e">
        <f t="shared" si="261"/>
        <v>#N/A</v>
      </c>
    </row>
    <row r="8338" spans="1:19">
      <c r="A8338">
        <f>'Previous Trades Import_OMS Quer'!A8338</f>
        <v>0</v>
      </c>
      <c r="B8338">
        <f>'Previous Trades Import_OMS Quer'!B8338</f>
        <v>0</v>
      </c>
      <c r="C8338" s="22">
        <f>'Previous Trades Import_OMS Quer'!C8338</f>
        <v>0</v>
      </c>
      <c r="D8338">
        <f>'Previous Trades Import_OMS Quer'!D8338</f>
        <v>0</v>
      </c>
      <c r="E8338" s="22">
        <f>'Previous Trades Import_OMS Quer'!E8338</f>
        <v>0</v>
      </c>
      <c r="F8338">
        <f>'Previous Trades Import_OMS Quer'!F8338</f>
        <v>0</v>
      </c>
      <c r="G8338">
        <f>'Previous Trades Import_OMS Quer'!G8338</f>
        <v>0</v>
      </c>
      <c r="H8338">
        <f>'Previous Trades Import_OMS Quer'!H8338</f>
        <v>0</v>
      </c>
      <c r="I8338">
        <f>'Previous Trades Import_OMS Quer'!I8338</f>
        <v>0</v>
      </c>
      <c r="J8338">
        <f>'Previous Trades Import_OMS Quer'!J8338</f>
        <v>0</v>
      </c>
      <c r="K8338">
        <f>'Previous Trades Import_OMS Quer'!K8338</f>
        <v>0</v>
      </c>
      <c r="L8338">
        <f>'Previous Trades Import_OMS Quer'!L8338</f>
        <v>0</v>
      </c>
      <c r="M8338">
        <f>'Previous Trades Import_OMS Quer'!M8338</f>
        <v>0</v>
      </c>
      <c r="N8338">
        <f>'Previous Trades Import_OMS Quer'!N8338</f>
        <v>0</v>
      </c>
      <c r="O8338" t="str">
        <f>CLEAN('Previous Trades Import_OMS Quer'!O8338)</f>
        <v/>
      </c>
      <c r="Q8338" s="25">
        <f t="shared" si="260"/>
        <v>0</v>
      </c>
      <c r="R8338" s="25" t="e">
        <f>VLOOKUP(O8338,'Currency Balance'!$O$3:$Q$32,3,0)</f>
        <v>#N/A</v>
      </c>
      <c r="S8338" t="e">
        <f t="shared" si="261"/>
        <v>#N/A</v>
      </c>
    </row>
    <row r="8339" spans="1:19">
      <c r="A8339">
        <f>'Previous Trades Import_OMS Quer'!A8339</f>
        <v>0</v>
      </c>
      <c r="B8339">
        <f>'Previous Trades Import_OMS Quer'!B8339</f>
        <v>0</v>
      </c>
      <c r="C8339" s="22">
        <f>'Previous Trades Import_OMS Quer'!C8339</f>
        <v>0</v>
      </c>
      <c r="D8339">
        <f>'Previous Trades Import_OMS Quer'!D8339</f>
        <v>0</v>
      </c>
      <c r="E8339" s="22">
        <f>'Previous Trades Import_OMS Quer'!E8339</f>
        <v>0</v>
      </c>
      <c r="F8339">
        <f>'Previous Trades Import_OMS Quer'!F8339</f>
        <v>0</v>
      </c>
      <c r="G8339">
        <f>'Previous Trades Import_OMS Quer'!G8339</f>
        <v>0</v>
      </c>
      <c r="H8339">
        <f>'Previous Trades Import_OMS Quer'!H8339</f>
        <v>0</v>
      </c>
      <c r="I8339">
        <f>'Previous Trades Import_OMS Quer'!I8339</f>
        <v>0</v>
      </c>
      <c r="J8339">
        <f>'Previous Trades Import_OMS Quer'!J8339</f>
        <v>0</v>
      </c>
      <c r="K8339">
        <f>'Previous Trades Import_OMS Quer'!K8339</f>
        <v>0</v>
      </c>
      <c r="L8339">
        <f>'Previous Trades Import_OMS Quer'!L8339</f>
        <v>0</v>
      </c>
      <c r="M8339">
        <f>'Previous Trades Import_OMS Quer'!M8339</f>
        <v>0</v>
      </c>
      <c r="N8339">
        <f>'Previous Trades Import_OMS Quer'!N8339</f>
        <v>0</v>
      </c>
      <c r="O8339" t="str">
        <f>CLEAN('Previous Trades Import_OMS Quer'!O8339)</f>
        <v/>
      </c>
      <c r="Q8339" s="25">
        <f t="shared" si="260"/>
        <v>0</v>
      </c>
      <c r="R8339" s="25" t="e">
        <f>VLOOKUP(O8339,'Currency Balance'!$O$3:$Q$32,3,0)</f>
        <v>#N/A</v>
      </c>
      <c r="S8339" t="e">
        <f t="shared" si="261"/>
        <v>#N/A</v>
      </c>
    </row>
    <row r="8340" spans="1:19">
      <c r="A8340">
        <f>'Previous Trades Import_OMS Quer'!A8340</f>
        <v>0</v>
      </c>
      <c r="B8340">
        <f>'Previous Trades Import_OMS Quer'!B8340</f>
        <v>0</v>
      </c>
      <c r="C8340" s="22">
        <f>'Previous Trades Import_OMS Quer'!C8340</f>
        <v>0</v>
      </c>
      <c r="D8340">
        <f>'Previous Trades Import_OMS Quer'!D8340</f>
        <v>0</v>
      </c>
      <c r="E8340" s="22">
        <f>'Previous Trades Import_OMS Quer'!E8340</f>
        <v>0</v>
      </c>
      <c r="F8340">
        <f>'Previous Trades Import_OMS Quer'!F8340</f>
        <v>0</v>
      </c>
      <c r="G8340">
        <f>'Previous Trades Import_OMS Quer'!G8340</f>
        <v>0</v>
      </c>
      <c r="H8340">
        <f>'Previous Trades Import_OMS Quer'!H8340</f>
        <v>0</v>
      </c>
      <c r="I8340">
        <f>'Previous Trades Import_OMS Quer'!I8340</f>
        <v>0</v>
      </c>
      <c r="J8340">
        <f>'Previous Trades Import_OMS Quer'!J8340</f>
        <v>0</v>
      </c>
      <c r="K8340">
        <f>'Previous Trades Import_OMS Quer'!K8340</f>
        <v>0</v>
      </c>
      <c r="L8340">
        <f>'Previous Trades Import_OMS Quer'!L8340</f>
        <v>0</v>
      </c>
      <c r="M8340">
        <f>'Previous Trades Import_OMS Quer'!M8340</f>
        <v>0</v>
      </c>
      <c r="N8340">
        <f>'Previous Trades Import_OMS Quer'!N8340</f>
        <v>0</v>
      </c>
      <c r="O8340" t="str">
        <f>CLEAN('Previous Trades Import_OMS Quer'!O8340)</f>
        <v/>
      </c>
      <c r="Q8340" s="25">
        <f t="shared" si="260"/>
        <v>0</v>
      </c>
      <c r="R8340" s="25" t="e">
        <f>VLOOKUP(O8340,'Currency Balance'!$O$3:$Q$32,3,0)</f>
        <v>#N/A</v>
      </c>
      <c r="S8340" t="e">
        <f t="shared" si="261"/>
        <v>#N/A</v>
      </c>
    </row>
    <row r="8341" spans="1:19">
      <c r="A8341">
        <f>'Previous Trades Import_OMS Quer'!A8341</f>
        <v>0</v>
      </c>
      <c r="B8341">
        <f>'Previous Trades Import_OMS Quer'!B8341</f>
        <v>0</v>
      </c>
      <c r="C8341" s="22">
        <f>'Previous Trades Import_OMS Quer'!C8341</f>
        <v>0</v>
      </c>
      <c r="D8341">
        <f>'Previous Trades Import_OMS Quer'!D8341</f>
        <v>0</v>
      </c>
      <c r="E8341" s="22">
        <f>'Previous Trades Import_OMS Quer'!E8341</f>
        <v>0</v>
      </c>
      <c r="F8341">
        <f>'Previous Trades Import_OMS Quer'!F8341</f>
        <v>0</v>
      </c>
      <c r="G8341">
        <f>'Previous Trades Import_OMS Quer'!G8341</f>
        <v>0</v>
      </c>
      <c r="H8341">
        <f>'Previous Trades Import_OMS Quer'!H8341</f>
        <v>0</v>
      </c>
      <c r="I8341">
        <f>'Previous Trades Import_OMS Quer'!I8341</f>
        <v>0</v>
      </c>
      <c r="J8341">
        <f>'Previous Trades Import_OMS Quer'!J8341</f>
        <v>0</v>
      </c>
      <c r="K8341">
        <f>'Previous Trades Import_OMS Quer'!K8341</f>
        <v>0</v>
      </c>
      <c r="L8341">
        <f>'Previous Trades Import_OMS Quer'!L8341</f>
        <v>0</v>
      </c>
      <c r="M8341">
        <f>'Previous Trades Import_OMS Quer'!M8341</f>
        <v>0</v>
      </c>
      <c r="N8341">
        <f>'Previous Trades Import_OMS Quer'!N8341</f>
        <v>0</v>
      </c>
      <c r="O8341" t="str">
        <f>CLEAN('Previous Trades Import_OMS Quer'!O8341)</f>
        <v/>
      </c>
      <c r="Q8341" s="25">
        <f t="shared" si="260"/>
        <v>0</v>
      </c>
      <c r="R8341" s="25" t="e">
        <f>VLOOKUP(O8341,'Currency Balance'!$O$3:$Q$32,3,0)</f>
        <v>#N/A</v>
      </c>
      <c r="S8341" t="e">
        <f t="shared" si="261"/>
        <v>#N/A</v>
      </c>
    </row>
    <row r="8342" spans="1:19">
      <c r="A8342">
        <f>'Previous Trades Import_OMS Quer'!A8342</f>
        <v>0</v>
      </c>
      <c r="B8342">
        <f>'Previous Trades Import_OMS Quer'!B8342</f>
        <v>0</v>
      </c>
      <c r="C8342" s="22">
        <f>'Previous Trades Import_OMS Quer'!C8342</f>
        <v>0</v>
      </c>
      <c r="D8342">
        <f>'Previous Trades Import_OMS Quer'!D8342</f>
        <v>0</v>
      </c>
      <c r="E8342" s="22">
        <f>'Previous Trades Import_OMS Quer'!E8342</f>
        <v>0</v>
      </c>
      <c r="F8342">
        <f>'Previous Trades Import_OMS Quer'!F8342</f>
        <v>0</v>
      </c>
      <c r="G8342">
        <f>'Previous Trades Import_OMS Quer'!G8342</f>
        <v>0</v>
      </c>
      <c r="H8342">
        <f>'Previous Trades Import_OMS Quer'!H8342</f>
        <v>0</v>
      </c>
      <c r="I8342">
        <f>'Previous Trades Import_OMS Quer'!I8342</f>
        <v>0</v>
      </c>
      <c r="J8342">
        <f>'Previous Trades Import_OMS Quer'!J8342</f>
        <v>0</v>
      </c>
      <c r="K8342">
        <f>'Previous Trades Import_OMS Quer'!K8342</f>
        <v>0</v>
      </c>
      <c r="L8342">
        <f>'Previous Trades Import_OMS Quer'!L8342</f>
        <v>0</v>
      </c>
      <c r="M8342">
        <f>'Previous Trades Import_OMS Quer'!M8342</f>
        <v>0</v>
      </c>
      <c r="N8342">
        <f>'Previous Trades Import_OMS Quer'!N8342</f>
        <v>0</v>
      </c>
      <c r="O8342" t="str">
        <f>CLEAN('Previous Trades Import_OMS Quer'!O8342)</f>
        <v/>
      </c>
      <c r="Q8342" s="25">
        <f t="shared" si="260"/>
        <v>0</v>
      </c>
      <c r="R8342" s="25" t="e">
        <f>VLOOKUP(O8342,'Currency Balance'!$O$3:$Q$32,3,0)</f>
        <v>#N/A</v>
      </c>
      <c r="S8342" t="e">
        <f t="shared" si="261"/>
        <v>#N/A</v>
      </c>
    </row>
    <row r="8343" spans="1:19">
      <c r="A8343">
        <f>'Previous Trades Import_OMS Quer'!A8343</f>
        <v>0</v>
      </c>
      <c r="B8343">
        <f>'Previous Trades Import_OMS Quer'!B8343</f>
        <v>0</v>
      </c>
      <c r="C8343" s="22">
        <f>'Previous Trades Import_OMS Quer'!C8343</f>
        <v>0</v>
      </c>
      <c r="D8343">
        <f>'Previous Trades Import_OMS Quer'!D8343</f>
        <v>0</v>
      </c>
      <c r="E8343" s="22">
        <f>'Previous Trades Import_OMS Quer'!E8343</f>
        <v>0</v>
      </c>
      <c r="F8343">
        <f>'Previous Trades Import_OMS Quer'!F8343</f>
        <v>0</v>
      </c>
      <c r="G8343">
        <f>'Previous Trades Import_OMS Quer'!G8343</f>
        <v>0</v>
      </c>
      <c r="H8343">
        <f>'Previous Trades Import_OMS Quer'!H8343</f>
        <v>0</v>
      </c>
      <c r="I8343">
        <f>'Previous Trades Import_OMS Quer'!I8343</f>
        <v>0</v>
      </c>
      <c r="J8343">
        <f>'Previous Trades Import_OMS Quer'!J8343</f>
        <v>0</v>
      </c>
      <c r="K8343">
        <f>'Previous Trades Import_OMS Quer'!K8343</f>
        <v>0</v>
      </c>
      <c r="L8343">
        <f>'Previous Trades Import_OMS Quer'!L8343</f>
        <v>0</v>
      </c>
      <c r="M8343">
        <f>'Previous Trades Import_OMS Quer'!M8343</f>
        <v>0</v>
      </c>
      <c r="N8343">
        <f>'Previous Trades Import_OMS Quer'!N8343</f>
        <v>0</v>
      </c>
      <c r="O8343" t="str">
        <f>CLEAN('Previous Trades Import_OMS Quer'!O8343)</f>
        <v/>
      </c>
      <c r="Q8343" s="25">
        <f t="shared" si="260"/>
        <v>0</v>
      </c>
      <c r="R8343" s="25" t="e">
        <f>VLOOKUP(O8343,'Currency Balance'!$O$3:$Q$32,3,0)</f>
        <v>#N/A</v>
      </c>
      <c r="S8343" t="e">
        <f t="shared" si="261"/>
        <v>#N/A</v>
      </c>
    </row>
    <row r="8344" spans="1:19">
      <c r="A8344">
        <f>'Previous Trades Import_OMS Quer'!A8344</f>
        <v>0</v>
      </c>
      <c r="B8344">
        <f>'Previous Trades Import_OMS Quer'!B8344</f>
        <v>0</v>
      </c>
      <c r="C8344" s="22">
        <f>'Previous Trades Import_OMS Quer'!C8344</f>
        <v>0</v>
      </c>
      <c r="D8344">
        <f>'Previous Trades Import_OMS Quer'!D8344</f>
        <v>0</v>
      </c>
      <c r="E8344" s="22">
        <f>'Previous Trades Import_OMS Quer'!E8344</f>
        <v>0</v>
      </c>
      <c r="F8344">
        <f>'Previous Trades Import_OMS Quer'!F8344</f>
        <v>0</v>
      </c>
      <c r="G8344">
        <f>'Previous Trades Import_OMS Quer'!G8344</f>
        <v>0</v>
      </c>
      <c r="H8344">
        <f>'Previous Trades Import_OMS Quer'!H8344</f>
        <v>0</v>
      </c>
      <c r="I8344">
        <f>'Previous Trades Import_OMS Quer'!I8344</f>
        <v>0</v>
      </c>
      <c r="J8344">
        <f>'Previous Trades Import_OMS Quer'!J8344</f>
        <v>0</v>
      </c>
      <c r="K8344">
        <f>'Previous Trades Import_OMS Quer'!K8344</f>
        <v>0</v>
      </c>
      <c r="L8344">
        <f>'Previous Trades Import_OMS Quer'!L8344</f>
        <v>0</v>
      </c>
      <c r="M8344">
        <f>'Previous Trades Import_OMS Quer'!M8344</f>
        <v>0</v>
      </c>
      <c r="N8344">
        <f>'Previous Trades Import_OMS Quer'!N8344</f>
        <v>0</v>
      </c>
      <c r="O8344" t="str">
        <f>CLEAN('Previous Trades Import_OMS Quer'!O8344)</f>
        <v/>
      </c>
      <c r="Q8344" s="25">
        <f t="shared" si="260"/>
        <v>0</v>
      </c>
      <c r="R8344" s="25" t="e">
        <f>VLOOKUP(O8344,'Currency Balance'!$O$3:$Q$32,3,0)</f>
        <v>#N/A</v>
      </c>
      <c r="S8344" t="e">
        <f t="shared" si="261"/>
        <v>#N/A</v>
      </c>
    </row>
    <row r="8345" spans="1:19">
      <c r="A8345">
        <f>'Previous Trades Import_OMS Quer'!A8345</f>
        <v>0</v>
      </c>
      <c r="B8345">
        <f>'Previous Trades Import_OMS Quer'!B8345</f>
        <v>0</v>
      </c>
      <c r="C8345" s="22">
        <f>'Previous Trades Import_OMS Quer'!C8345</f>
        <v>0</v>
      </c>
      <c r="D8345">
        <f>'Previous Trades Import_OMS Quer'!D8345</f>
        <v>0</v>
      </c>
      <c r="E8345" s="22">
        <f>'Previous Trades Import_OMS Quer'!E8345</f>
        <v>0</v>
      </c>
      <c r="F8345">
        <f>'Previous Trades Import_OMS Quer'!F8345</f>
        <v>0</v>
      </c>
      <c r="G8345">
        <f>'Previous Trades Import_OMS Quer'!G8345</f>
        <v>0</v>
      </c>
      <c r="H8345">
        <f>'Previous Trades Import_OMS Quer'!H8345</f>
        <v>0</v>
      </c>
      <c r="I8345">
        <f>'Previous Trades Import_OMS Quer'!I8345</f>
        <v>0</v>
      </c>
      <c r="J8345">
        <f>'Previous Trades Import_OMS Quer'!J8345</f>
        <v>0</v>
      </c>
      <c r="K8345">
        <f>'Previous Trades Import_OMS Quer'!K8345</f>
        <v>0</v>
      </c>
      <c r="L8345">
        <f>'Previous Trades Import_OMS Quer'!L8345</f>
        <v>0</v>
      </c>
      <c r="M8345">
        <f>'Previous Trades Import_OMS Quer'!M8345</f>
        <v>0</v>
      </c>
      <c r="N8345">
        <f>'Previous Trades Import_OMS Quer'!N8345</f>
        <v>0</v>
      </c>
      <c r="O8345" t="str">
        <f>CLEAN('Previous Trades Import_OMS Quer'!O8345)</f>
        <v/>
      </c>
      <c r="Q8345" s="25">
        <f t="shared" si="260"/>
        <v>0</v>
      </c>
      <c r="R8345" s="25" t="e">
        <f>VLOOKUP(O8345,'Currency Balance'!$O$3:$Q$32,3,0)</f>
        <v>#N/A</v>
      </c>
      <c r="S8345" t="e">
        <f t="shared" si="261"/>
        <v>#N/A</v>
      </c>
    </row>
    <row r="8346" spans="1:19">
      <c r="A8346">
        <f>'Previous Trades Import_OMS Quer'!A8346</f>
        <v>0</v>
      </c>
      <c r="B8346">
        <f>'Previous Trades Import_OMS Quer'!B8346</f>
        <v>0</v>
      </c>
      <c r="C8346" s="22">
        <f>'Previous Trades Import_OMS Quer'!C8346</f>
        <v>0</v>
      </c>
      <c r="D8346">
        <f>'Previous Trades Import_OMS Quer'!D8346</f>
        <v>0</v>
      </c>
      <c r="E8346" s="22">
        <f>'Previous Trades Import_OMS Quer'!E8346</f>
        <v>0</v>
      </c>
      <c r="F8346">
        <f>'Previous Trades Import_OMS Quer'!F8346</f>
        <v>0</v>
      </c>
      <c r="G8346">
        <f>'Previous Trades Import_OMS Quer'!G8346</f>
        <v>0</v>
      </c>
      <c r="H8346">
        <f>'Previous Trades Import_OMS Quer'!H8346</f>
        <v>0</v>
      </c>
      <c r="I8346">
        <f>'Previous Trades Import_OMS Quer'!I8346</f>
        <v>0</v>
      </c>
      <c r="J8346">
        <f>'Previous Trades Import_OMS Quer'!J8346</f>
        <v>0</v>
      </c>
      <c r="K8346">
        <f>'Previous Trades Import_OMS Quer'!K8346</f>
        <v>0</v>
      </c>
      <c r="L8346">
        <f>'Previous Trades Import_OMS Quer'!L8346</f>
        <v>0</v>
      </c>
      <c r="M8346">
        <f>'Previous Trades Import_OMS Quer'!M8346</f>
        <v>0</v>
      </c>
      <c r="N8346">
        <f>'Previous Trades Import_OMS Quer'!N8346</f>
        <v>0</v>
      </c>
      <c r="O8346" t="str">
        <f>CLEAN('Previous Trades Import_OMS Quer'!O8346)</f>
        <v/>
      </c>
      <c r="Q8346" s="25">
        <f t="shared" si="260"/>
        <v>0</v>
      </c>
      <c r="R8346" s="25" t="e">
        <f>VLOOKUP(O8346,'Currency Balance'!$O$3:$Q$32,3,0)</f>
        <v>#N/A</v>
      </c>
      <c r="S8346" t="e">
        <f t="shared" si="261"/>
        <v>#N/A</v>
      </c>
    </row>
    <row r="8347" spans="1:19">
      <c r="A8347">
        <f>'Previous Trades Import_OMS Quer'!A8347</f>
        <v>0</v>
      </c>
      <c r="B8347">
        <f>'Previous Trades Import_OMS Quer'!B8347</f>
        <v>0</v>
      </c>
      <c r="C8347" s="22">
        <f>'Previous Trades Import_OMS Quer'!C8347</f>
        <v>0</v>
      </c>
      <c r="D8347">
        <f>'Previous Trades Import_OMS Quer'!D8347</f>
        <v>0</v>
      </c>
      <c r="E8347" s="22">
        <f>'Previous Trades Import_OMS Quer'!E8347</f>
        <v>0</v>
      </c>
      <c r="F8347">
        <f>'Previous Trades Import_OMS Quer'!F8347</f>
        <v>0</v>
      </c>
      <c r="G8347">
        <f>'Previous Trades Import_OMS Quer'!G8347</f>
        <v>0</v>
      </c>
      <c r="H8347">
        <f>'Previous Trades Import_OMS Quer'!H8347</f>
        <v>0</v>
      </c>
      <c r="I8347">
        <f>'Previous Trades Import_OMS Quer'!I8347</f>
        <v>0</v>
      </c>
      <c r="J8347">
        <f>'Previous Trades Import_OMS Quer'!J8347</f>
        <v>0</v>
      </c>
      <c r="K8347">
        <f>'Previous Trades Import_OMS Quer'!K8347</f>
        <v>0</v>
      </c>
      <c r="L8347">
        <f>'Previous Trades Import_OMS Quer'!L8347</f>
        <v>0</v>
      </c>
      <c r="M8347">
        <f>'Previous Trades Import_OMS Quer'!M8347</f>
        <v>0</v>
      </c>
      <c r="N8347">
        <f>'Previous Trades Import_OMS Quer'!N8347</f>
        <v>0</v>
      </c>
      <c r="O8347" t="str">
        <f>CLEAN('Previous Trades Import_OMS Quer'!O8347)</f>
        <v/>
      </c>
      <c r="Q8347" s="25">
        <f t="shared" si="260"/>
        <v>0</v>
      </c>
      <c r="R8347" s="25" t="e">
        <f>VLOOKUP(O8347,'Currency Balance'!$O$3:$Q$32,3,0)</f>
        <v>#N/A</v>
      </c>
      <c r="S8347" t="e">
        <f t="shared" si="261"/>
        <v>#N/A</v>
      </c>
    </row>
    <row r="8348" spans="1:19">
      <c r="A8348">
        <f>'Previous Trades Import_OMS Quer'!A8348</f>
        <v>0</v>
      </c>
      <c r="B8348">
        <f>'Previous Trades Import_OMS Quer'!B8348</f>
        <v>0</v>
      </c>
      <c r="C8348" s="22">
        <f>'Previous Trades Import_OMS Quer'!C8348</f>
        <v>0</v>
      </c>
      <c r="D8348">
        <f>'Previous Trades Import_OMS Quer'!D8348</f>
        <v>0</v>
      </c>
      <c r="E8348" s="22">
        <f>'Previous Trades Import_OMS Quer'!E8348</f>
        <v>0</v>
      </c>
      <c r="F8348">
        <f>'Previous Trades Import_OMS Quer'!F8348</f>
        <v>0</v>
      </c>
      <c r="G8348">
        <f>'Previous Trades Import_OMS Quer'!G8348</f>
        <v>0</v>
      </c>
      <c r="H8348">
        <f>'Previous Trades Import_OMS Quer'!H8348</f>
        <v>0</v>
      </c>
      <c r="I8348">
        <f>'Previous Trades Import_OMS Quer'!I8348</f>
        <v>0</v>
      </c>
      <c r="J8348">
        <f>'Previous Trades Import_OMS Quer'!J8348</f>
        <v>0</v>
      </c>
      <c r="K8348">
        <f>'Previous Trades Import_OMS Quer'!K8348</f>
        <v>0</v>
      </c>
      <c r="L8348">
        <f>'Previous Trades Import_OMS Quer'!L8348</f>
        <v>0</v>
      </c>
      <c r="M8348">
        <f>'Previous Trades Import_OMS Quer'!M8348</f>
        <v>0</v>
      </c>
      <c r="N8348">
        <f>'Previous Trades Import_OMS Quer'!N8348</f>
        <v>0</v>
      </c>
      <c r="O8348" t="str">
        <f>CLEAN('Previous Trades Import_OMS Quer'!O8348)</f>
        <v/>
      </c>
      <c r="Q8348" s="25">
        <f t="shared" si="260"/>
        <v>0</v>
      </c>
      <c r="R8348" s="25" t="e">
        <f>VLOOKUP(O8348,'Currency Balance'!$O$3:$Q$32,3,0)</f>
        <v>#N/A</v>
      </c>
      <c r="S8348" t="e">
        <f t="shared" si="261"/>
        <v>#N/A</v>
      </c>
    </row>
    <row r="8349" spans="1:19">
      <c r="A8349">
        <f>'Previous Trades Import_OMS Quer'!A8349</f>
        <v>0</v>
      </c>
      <c r="B8349">
        <f>'Previous Trades Import_OMS Quer'!B8349</f>
        <v>0</v>
      </c>
      <c r="C8349" s="22">
        <f>'Previous Trades Import_OMS Quer'!C8349</f>
        <v>0</v>
      </c>
      <c r="D8349">
        <f>'Previous Trades Import_OMS Quer'!D8349</f>
        <v>0</v>
      </c>
      <c r="E8349" s="22">
        <f>'Previous Trades Import_OMS Quer'!E8349</f>
        <v>0</v>
      </c>
      <c r="F8349">
        <f>'Previous Trades Import_OMS Quer'!F8349</f>
        <v>0</v>
      </c>
      <c r="G8349">
        <f>'Previous Trades Import_OMS Quer'!G8349</f>
        <v>0</v>
      </c>
      <c r="H8349">
        <f>'Previous Trades Import_OMS Quer'!H8349</f>
        <v>0</v>
      </c>
      <c r="I8349">
        <f>'Previous Trades Import_OMS Quer'!I8349</f>
        <v>0</v>
      </c>
      <c r="J8349">
        <f>'Previous Trades Import_OMS Quer'!J8349</f>
        <v>0</v>
      </c>
      <c r="K8349">
        <f>'Previous Trades Import_OMS Quer'!K8349</f>
        <v>0</v>
      </c>
      <c r="L8349">
        <f>'Previous Trades Import_OMS Quer'!L8349</f>
        <v>0</v>
      </c>
      <c r="M8349">
        <f>'Previous Trades Import_OMS Quer'!M8349</f>
        <v>0</v>
      </c>
      <c r="N8349">
        <f>'Previous Trades Import_OMS Quer'!N8349</f>
        <v>0</v>
      </c>
      <c r="O8349" t="str">
        <f>CLEAN('Previous Trades Import_OMS Quer'!O8349)</f>
        <v/>
      </c>
      <c r="Q8349" s="25">
        <f t="shared" si="260"/>
        <v>0</v>
      </c>
      <c r="R8349" s="25" t="e">
        <f>VLOOKUP(O8349,'Currency Balance'!$O$3:$Q$32,3,0)</f>
        <v>#N/A</v>
      </c>
      <c r="S8349" t="e">
        <f t="shared" si="261"/>
        <v>#N/A</v>
      </c>
    </row>
    <row r="8350" spans="1:19">
      <c r="A8350">
        <f>'Previous Trades Import_OMS Quer'!A8350</f>
        <v>0</v>
      </c>
      <c r="B8350">
        <f>'Previous Trades Import_OMS Quer'!B8350</f>
        <v>0</v>
      </c>
      <c r="C8350" s="22">
        <f>'Previous Trades Import_OMS Quer'!C8350</f>
        <v>0</v>
      </c>
      <c r="D8350">
        <f>'Previous Trades Import_OMS Quer'!D8350</f>
        <v>0</v>
      </c>
      <c r="E8350" s="22">
        <f>'Previous Trades Import_OMS Quer'!E8350</f>
        <v>0</v>
      </c>
      <c r="F8350">
        <f>'Previous Trades Import_OMS Quer'!F8350</f>
        <v>0</v>
      </c>
      <c r="G8350">
        <f>'Previous Trades Import_OMS Quer'!G8350</f>
        <v>0</v>
      </c>
      <c r="H8350">
        <f>'Previous Trades Import_OMS Quer'!H8350</f>
        <v>0</v>
      </c>
      <c r="I8350">
        <f>'Previous Trades Import_OMS Quer'!I8350</f>
        <v>0</v>
      </c>
      <c r="J8350">
        <f>'Previous Trades Import_OMS Quer'!J8350</f>
        <v>0</v>
      </c>
      <c r="K8350">
        <f>'Previous Trades Import_OMS Quer'!K8350</f>
        <v>0</v>
      </c>
      <c r="L8350">
        <f>'Previous Trades Import_OMS Quer'!L8350</f>
        <v>0</v>
      </c>
      <c r="M8350">
        <f>'Previous Trades Import_OMS Quer'!M8350</f>
        <v>0</v>
      </c>
      <c r="N8350">
        <f>'Previous Trades Import_OMS Quer'!N8350</f>
        <v>0</v>
      </c>
      <c r="O8350" t="str">
        <f>CLEAN('Previous Trades Import_OMS Quer'!O8350)</f>
        <v/>
      </c>
      <c r="Q8350" s="25">
        <f t="shared" si="260"/>
        <v>0</v>
      </c>
      <c r="R8350" s="25" t="e">
        <f>VLOOKUP(O8350,'Currency Balance'!$O$3:$Q$32,3,0)</f>
        <v>#N/A</v>
      </c>
      <c r="S8350" t="e">
        <f t="shared" si="261"/>
        <v>#N/A</v>
      </c>
    </row>
    <row r="8351" spans="1:19">
      <c r="A8351">
        <f>'Previous Trades Import_OMS Quer'!A8351</f>
        <v>0</v>
      </c>
      <c r="B8351">
        <f>'Previous Trades Import_OMS Quer'!B8351</f>
        <v>0</v>
      </c>
      <c r="C8351" s="22">
        <f>'Previous Trades Import_OMS Quer'!C8351</f>
        <v>0</v>
      </c>
      <c r="D8351">
        <f>'Previous Trades Import_OMS Quer'!D8351</f>
        <v>0</v>
      </c>
      <c r="E8351" s="22">
        <f>'Previous Trades Import_OMS Quer'!E8351</f>
        <v>0</v>
      </c>
      <c r="F8351">
        <f>'Previous Trades Import_OMS Quer'!F8351</f>
        <v>0</v>
      </c>
      <c r="G8351">
        <f>'Previous Trades Import_OMS Quer'!G8351</f>
        <v>0</v>
      </c>
      <c r="H8351">
        <f>'Previous Trades Import_OMS Quer'!H8351</f>
        <v>0</v>
      </c>
      <c r="I8351">
        <f>'Previous Trades Import_OMS Quer'!I8351</f>
        <v>0</v>
      </c>
      <c r="J8351">
        <f>'Previous Trades Import_OMS Quer'!J8351</f>
        <v>0</v>
      </c>
      <c r="K8351">
        <f>'Previous Trades Import_OMS Quer'!K8351</f>
        <v>0</v>
      </c>
      <c r="L8351">
        <f>'Previous Trades Import_OMS Quer'!L8351</f>
        <v>0</v>
      </c>
      <c r="M8351">
        <f>'Previous Trades Import_OMS Quer'!M8351</f>
        <v>0</v>
      </c>
      <c r="N8351">
        <f>'Previous Trades Import_OMS Quer'!N8351</f>
        <v>0</v>
      </c>
      <c r="O8351" t="str">
        <f>CLEAN('Previous Trades Import_OMS Quer'!O8351)</f>
        <v/>
      </c>
      <c r="Q8351" s="25">
        <f t="shared" si="260"/>
        <v>0</v>
      </c>
      <c r="R8351" s="25" t="e">
        <f>VLOOKUP(O8351,'Currency Balance'!$O$3:$Q$32,3,0)</f>
        <v>#N/A</v>
      </c>
      <c r="S8351" t="e">
        <f t="shared" si="261"/>
        <v>#N/A</v>
      </c>
    </row>
    <row r="8352" spans="1:19">
      <c r="A8352">
        <f>'Previous Trades Import_OMS Quer'!A8352</f>
        <v>0</v>
      </c>
      <c r="B8352">
        <f>'Previous Trades Import_OMS Quer'!B8352</f>
        <v>0</v>
      </c>
      <c r="C8352" s="22">
        <f>'Previous Trades Import_OMS Quer'!C8352</f>
        <v>0</v>
      </c>
      <c r="D8352">
        <f>'Previous Trades Import_OMS Quer'!D8352</f>
        <v>0</v>
      </c>
      <c r="E8352" s="22">
        <f>'Previous Trades Import_OMS Quer'!E8352</f>
        <v>0</v>
      </c>
      <c r="F8352">
        <f>'Previous Trades Import_OMS Quer'!F8352</f>
        <v>0</v>
      </c>
      <c r="G8352">
        <f>'Previous Trades Import_OMS Quer'!G8352</f>
        <v>0</v>
      </c>
      <c r="H8352">
        <f>'Previous Trades Import_OMS Quer'!H8352</f>
        <v>0</v>
      </c>
      <c r="I8352">
        <f>'Previous Trades Import_OMS Quer'!I8352</f>
        <v>0</v>
      </c>
      <c r="J8352">
        <f>'Previous Trades Import_OMS Quer'!J8352</f>
        <v>0</v>
      </c>
      <c r="K8352">
        <f>'Previous Trades Import_OMS Quer'!K8352</f>
        <v>0</v>
      </c>
      <c r="L8352">
        <f>'Previous Trades Import_OMS Quer'!L8352</f>
        <v>0</v>
      </c>
      <c r="M8352">
        <f>'Previous Trades Import_OMS Quer'!M8352</f>
        <v>0</v>
      </c>
      <c r="N8352">
        <f>'Previous Trades Import_OMS Quer'!N8352</f>
        <v>0</v>
      </c>
      <c r="O8352" t="str">
        <f>CLEAN('Previous Trades Import_OMS Quer'!O8352)</f>
        <v/>
      </c>
      <c r="Q8352" s="25">
        <f t="shared" si="260"/>
        <v>0</v>
      </c>
      <c r="R8352" s="25" t="e">
        <f>VLOOKUP(O8352,'Currency Balance'!$O$3:$Q$32,3,0)</f>
        <v>#N/A</v>
      </c>
      <c r="S8352" t="e">
        <f t="shared" si="261"/>
        <v>#N/A</v>
      </c>
    </row>
    <row r="8353" spans="1:19">
      <c r="A8353">
        <f>'Previous Trades Import_OMS Quer'!A8353</f>
        <v>0</v>
      </c>
      <c r="B8353">
        <f>'Previous Trades Import_OMS Quer'!B8353</f>
        <v>0</v>
      </c>
      <c r="C8353" s="22">
        <f>'Previous Trades Import_OMS Quer'!C8353</f>
        <v>0</v>
      </c>
      <c r="D8353">
        <f>'Previous Trades Import_OMS Quer'!D8353</f>
        <v>0</v>
      </c>
      <c r="E8353" s="22">
        <f>'Previous Trades Import_OMS Quer'!E8353</f>
        <v>0</v>
      </c>
      <c r="F8353">
        <f>'Previous Trades Import_OMS Quer'!F8353</f>
        <v>0</v>
      </c>
      <c r="G8353">
        <f>'Previous Trades Import_OMS Quer'!G8353</f>
        <v>0</v>
      </c>
      <c r="H8353">
        <f>'Previous Trades Import_OMS Quer'!H8353</f>
        <v>0</v>
      </c>
      <c r="I8353">
        <f>'Previous Trades Import_OMS Quer'!I8353</f>
        <v>0</v>
      </c>
      <c r="J8353">
        <f>'Previous Trades Import_OMS Quer'!J8353</f>
        <v>0</v>
      </c>
      <c r="K8353">
        <f>'Previous Trades Import_OMS Quer'!K8353</f>
        <v>0</v>
      </c>
      <c r="L8353">
        <f>'Previous Trades Import_OMS Quer'!L8353</f>
        <v>0</v>
      </c>
      <c r="M8353">
        <f>'Previous Trades Import_OMS Quer'!M8353</f>
        <v>0</v>
      </c>
      <c r="N8353">
        <f>'Previous Trades Import_OMS Quer'!N8353</f>
        <v>0</v>
      </c>
      <c r="O8353" t="str">
        <f>CLEAN('Previous Trades Import_OMS Quer'!O8353)</f>
        <v/>
      </c>
      <c r="Q8353" s="25">
        <f t="shared" si="260"/>
        <v>0</v>
      </c>
      <c r="R8353" s="25" t="e">
        <f>VLOOKUP(O8353,'Currency Balance'!$O$3:$Q$32,3,0)</f>
        <v>#N/A</v>
      </c>
      <c r="S8353" t="e">
        <f t="shared" si="261"/>
        <v>#N/A</v>
      </c>
    </row>
    <row r="8354" spans="1:19">
      <c r="A8354">
        <f>'Previous Trades Import_OMS Quer'!A8354</f>
        <v>0</v>
      </c>
      <c r="B8354">
        <f>'Previous Trades Import_OMS Quer'!B8354</f>
        <v>0</v>
      </c>
      <c r="C8354" s="22">
        <f>'Previous Trades Import_OMS Quer'!C8354</f>
        <v>0</v>
      </c>
      <c r="D8354">
        <f>'Previous Trades Import_OMS Quer'!D8354</f>
        <v>0</v>
      </c>
      <c r="E8354" s="22">
        <f>'Previous Trades Import_OMS Quer'!E8354</f>
        <v>0</v>
      </c>
      <c r="F8354">
        <f>'Previous Trades Import_OMS Quer'!F8354</f>
        <v>0</v>
      </c>
      <c r="G8354">
        <f>'Previous Trades Import_OMS Quer'!G8354</f>
        <v>0</v>
      </c>
      <c r="H8354">
        <f>'Previous Trades Import_OMS Quer'!H8354</f>
        <v>0</v>
      </c>
      <c r="I8354">
        <f>'Previous Trades Import_OMS Quer'!I8354</f>
        <v>0</v>
      </c>
      <c r="J8354">
        <f>'Previous Trades Import_OMS Quer'!J8354</f>
        <v>0</v>
      </c>
      <c r="K8354">
        <f>'Previous Trades Import_OMS Quer'!K8354</f>
        <v>0</v>
      </c>
      <c r="L8354">
        <f>'Previous Trades Import_OMS Quer'!L8354</f>
        <v>0</v>
      </c>
      <c r="M8354">
        <f>'Previous Trades Import_OMS Quer'!M8354</f>
        <v>0</v>
      </c>
      <c r="N8354">
        <f>'Previous Trades Import_OMS Quer'!N8354</f>
        <v>0</v>
      </c>
      <c r="O8354" t="str">
        <f>CLEAN('Previous Trades Import_OMS Quer'!O8354)</f>
        <v/>
      </c>
      <c r="Q8354" s="25">
        <f t="shared" si="260"/>
        <v>0</v>
      </c>
      <c r="R8354" s="25" t="e">
        <f>VLOOKUP(O8354,'Currency Balance'!$O$3:$Q$32,3,0)</f>
        <v>#N/A</v>
      </c>
      <c r="S8354" t="e">
        <f t="shared" si="261"/>
        <v>#N/A</v>
      </c>
    </row>
    <row r="8355" spans="1:19">
      <c r="A8355">
        <f>'Previous Trades Import_OMS Quer'!A8355</f>
        <v>0</v>
      </c>
      <c r="B8355">
        <f>'Previous Trades Import_OMS Quer'!B8355</f>
        <v>0</v>
      </c>
      <c r="C8355" s="22">
        <f>'Previous Trades Import_OMS Quer'!C8355</f>
        <v>0</v>
      </c>
      <c r="D8355">
        <f>'Previous Trades Import_OMS Quer'!D8355</f>
        <v>0</v>
      </c>
      <c r="E8355" s="22">
        <f>'Previous Trades Import_OMS Quer'!E8355</f>
        <v>0</v>
      </c>
      <c r="F8355">
        <f>'Previous Trades Import_OMS Quer'!F8355</f>
        <v>0</v>
      </c>
      <c r="G8355">
        <f>'Previous Trades Import_OMS Quer'!G8355</f>
        <v>0</v>
      </c>
      <c r="H8355">
        <f>'Previous Trades Import_OMS Quer'!H8355</f>
        <v>0</v>
      </c>
      <c r="I8355">
        <f>'Previous Trades Import_OMS Quer'!I8355</f>
        <v>0</v>
      </c>
      <c r="J8355">
        <f>'Previous Trades Import_OMS Quer'!J8355</f>
        <v>0</v>
      </c>
      <c r="K8355">
        <f>'Previous Trades Import_OMS Quer'!K8355</f>
        <v>0</v>
      </c>
      <c r="L8355">
        <f>'Previous Trades Import_OMS Quer'!L8355</f>
        <v>0</v>
      </c>
      <c r="M8355">
        <f>'Previous Trades Import_OMS Quer'!M8355</f>
        <v>0</v>
      </c>
      <c r="N8355">
        <f>'Previous Trades Import_OMS Quer'!N8355</f>
        <v>0</v>
      </c>
      <c r="O8355" t="str">
        <f>CLEAN('Previous Trades Import_OMS Quer'!O8355)</f>
        <v/>
      </c>
      <c r="Q8355" s="25">
        <f t="shared" si="260"/>
        <v>0</v>
      </c>
      <c r="R8355" s="25" t="e">
        <f>VLOOKUP(O8355,'Currency Balance'!$O$3:$Q$32,3,0)</f>
        <v>#N/A</v>
      </c>
      <c r="S8355" t="e">
        <f t="shared" si="261"/>
        <v>#N/A</v>
      </c>
    </row>
    <row r="8356" spans="1:19">
      <c r="A8356">
        <f>'Previous Trades Import_OMS Quer'!A8356</f>
        <v>0</v>
      </c>
      <c r="B8356">
        <f>'Previous Trades Import_OMS Quer'!B8356</f>
        <v>0</v>
      </c>
      <c r="C8356" s="22">
        <f>'Previous Trades Import_OMS Quer'!C8356</f>
        <v>0</v>
      </c>
      <c r="D8356">
        <f>'Previous Trades Import_OMS Quer'!D8356</f>
        <v>0</v>
      </c>
      <c r="E8356" s="22">
        <f>'Previous Trades Import_OMS Quer'!E8356</f>
        <v>0</v>
      </c>
      <c r="F8356">
        <f>'Previous Trades Import_OMS Quer'!F8356</f>
        <v>0</v>
      </c>
      <c r="G8356">
        <f>'Previous Trades Import_OMS Quer'!G8356</f>
        <v>0</v>
      </c>
      <c r="H8356">
        <f>'Previous Trades Import_OMS Quer'!H8356</f>
        <v>0</v>
      </c>
      <c r="I8356">
        <f>'Previous Trades Import_OMS Quer'!I8356</f>
        <v>0</v>
      </c>
      <c r="J8356">
        <f>'Previous Trades Import_OMS Quer'!J8356</f>
        <v>0</v>
      </c>
      <c r="K8356">
        <f>'Previous Trades Import_OMS Quer'!K8356</f>
        <v>0</v>
      </c>
      <c r="L8356">
        <f>'Previous Trades Import_OMS Quer'!L8356</f>
        <v>0</v>
      </c>
      <c r="M8356">
        <f>'Previous Trades Import_OMS Quer'!M8356</f>
        <v>0</v>
      </c>
      <c r="N8356">
        <f>'Previous Trades Import_OMS Quer'!N8356</f>
        <v>0</v>
      </c>
      <c r="O8356" t="str">
        <f>CLEAN('Previous Trades Import_OMS Quer'!O8356)</f>
        <v/>
      </c>
      <c r="Q8356" s="25">
        <f t="shared" si="260"/>
        <v>0</v>
      </c>
      <c r="R8356" s="25" t="e">
        <f>VLOOKUP(O8356,'Currency Balance'!$O$3:$Q$32,3,0)</f>
        <v>#N/A</v>
      </c>
      <c r="S8356" t="e">
        <f t="shared" si="261"/>
        <v>#N/A</v>
      </c>
    </row>
    <row r="8357" spans="1:19">
      <c r="A8357">
        <f>'Previous Trades Import_OMS Quer'!A8357</f>
        <v>0</v>
      </c>
      <c r="B8357">
        <f>'Previous Trades Import_OMS Quer'!B8357</f>
        <v>0</v>
      </c>
      <c r="C8357" s="22">
        <f>'Previous Trades Import_OMS Quer'!C8357</f>
        <v>0</v>
      </c>
      <c r="D8357">
        <f>'Previous Trades Import_OMS Quer'!D8357</f>
        <v>0</v>
      </c>
      <c r="E8357" s="22">
        <f>'Previous Trades Import_OMS Quer'!E8357</f>
        <v>0</v>
      </c>
      <c r="F8357">
        <f>'Previous Trades Import_OMS Quer'!F8357</f>
        <v>0</v>
      </c>
      <c r="G8357">
        <f>'Previous Trades Import_OMS Quer'!G8357</f>
        <v>0</v>
      </c>
      <c r="H8357">
        <f>'Previous Trades Import_OMS Quer'!H8357</f>
        <v>0</v>
      </c>
      <c r="I8357">
        <f>'Previous Trades Import_OMS Quer'!I8357</f>
        <v>0</v>
      </c>
      <c r="J8357">
        <f>'Previous Trades Import_OMS Quer'!J8357</f>
        <v>0</v>
      </c>
      <c r="K8357">
        <f>'Previous Trades Import_OMS Quer'!K8357</f>
        <v>0</v>
      </c>
      <c r="L8357">
        <f>'Previous Trades Import_OMS Quer'!L8357</f>
        <v>0</v>
      </c>
      <c r="M8357">
        <f>'Previous Trades Import_OMS Quer'!M8357</f>
        <v>0</v>
      </c>
      <c r="N8357">
        <f>'Previous Trades Import_OMS Quer'!N8357</f>
        <v>0</v>
      </c>
      <c r="O8357" t="str">
        <f>CLEAN('Previous Trades Import_OMS Quer'!O8357)</f>
        <v/>
      </c>
      <c r="Q8357" s="25">
        <f t="shared" si="260"/>
        <v>0</v>
      </c>
      <c r="R8357" s="25" t="e">
        <f>VLOOKUP(O8357,'Currency Balance'!$O$3:$Q$32,3,0)</f>
        <v>#N/A</v>
      </c>
      <c r="S8357" t="e">
        <f t="shared" si="261"/>
        <v>#N/A</v>
      </c>
    </row>
    <row r="8358" spans="1:19">
      <c r="A8358">
        <f>'Previous Trades Import_OMS Quer'!A8358</f>
        <v>0</v>
      </c>
      <c r="B8358">
        <f>'Previous Trades Import_OMS Quer'!B8358</f>
        <v>0</v>
      </c>
      <c r="C8358" s="22">
        <f>'Previous Trades Import_OMS Quer'!C8358</f>
        <v>0</v>
      </c>
      <c r="D8358">
        <f>'Previous Trades Import_OMS Quer'!D8358</f>
        <v>0</v>
      </c>
      <c r="E8358" s="22">
        <f>'Previous Trades Import_OMS Quer'!E8358</f>
        <v>0</v>
      </c>
      <c r="F8358">
        <f>'Previous Trades Import_OMS Quer'!F8358</f>
        <v>0</v>
      </c>
      <c r="G8358">
        <f>'Previous Trades Import_OMS Quer'!G8358</f>
        <v>0</v>
      </c>
      <c r="H8358">
        <f>'Previous Trades Import_OMS Quer'!H8358</f>
        <v>0</v>
      </c>
      <c r="I8358">
        <f>'Previous Trades Import_OMS Quer'!I8358</f>
        <v>0</v>
      </c>
      <c r="J8358">
        <f>'Previous Trades Import_OMS Quer'!J8358</f>
        <v>0</v>
      </c>
      <c r="K8358">
        <f>'Previous Trades Import_OMS Quer'!K8358</f>
        <v>0</v>
      </c>
      <c r="L8358">
        <f>'Previous Trades Import_OMS Quer'!L8358</f>
        <v>0</v>
      </c>
      <c r="M8358">
        <f>'Previous Trades Import_OMS Quer'!M8358</f>
        <v>0</v>
      </c>
      <c r="N8358">
        <f>'Previous Trades Import_OMS Quer'!N8358</f>
        <v>0</v>
      </c>
      <c r="O8358" t="str">
        <f>CLEAN('Previous Trades Import_OMS Quer'!O8358)</f>
        <v/>
      </c>
      <c r="Q8358" s="25">
        <f t="shared" si="260"/>
        <v>0</v>
      </c>
      <c r="R8358" s="25" t="e">
        <f>VLOOKUP(O8358,'Currency Balance'!$O$3:$Q$32,3,0)</f>
        <v>#N/A</v>
      </c>
      <c r="S8358" t="e">
        <f t="shared" si="261"/>
        <v>#N/A</v>
      </c>
    </row>
    <row r="8359" spans="1:19">
      <c r="A8359">
        <f>'Previous Trades Import_OMS Quer'!A8359</f>
        <v>0</v>
      </c>
      <c r="B8359">
        <f>'Previous Trades Import_OMS Quer'!B8359</f>
        <v>0</v>
      </c>
      <c r="C8359" s="22">
        <f>'Previous Trades Import_OMS Quer'!C8359</f>
        <v>0</v>
      </c>
      <c r="D8359">
        <f>'Previous Trades Import_OMS Quer'!D8359</f>
        <v>0</v>
      </c>
      <c r="E8359" s="22">
        <f>'Previous Trades Import_OMS Quer'!E8359</f>
        <v>0</v>
      </c>
      <c r="F8359">
        <f>'Previous Trades Import_OMS Quer'!F8359</f>
        <v>0</v>
      </c>
      <c r="G8359">
        <f>'Previous Trades Import_OMS Quer'!G8359</f>
        <v>0</v>
      </c>
      <c r="H8359">
        <f>'Previous Trades Import_OMS Quer'!H8359</f>
        <v>0</v>
      </c>
      <c r="I8359">
        <f>'Previous Trades Import_OMS Quer'!I8359</f>
        <v>0</v>
      </c>
      <c r="J8359">
        <f>'Previous Trades Import_OMS Quer'!J8359</f>
        <v>0</v>
      </c>
      <c r="K8359">
        <f>'Previous Trades Import_OMS Quer'!K8359</f>
        <v>0</v>
      </c>
      <c r="L8359">
        <f>'Previous Trades Import_OMS Quer'!L8359</f>
        <v>0</v>
      </c>
      <c r="M8359">
        <f>'Previous Trades Import_OMS Quer'!M8359</f>
        <v>0</v>
      </c>
      <c r="N8359">
        <f>'Previous Trades Import_OMS Quer'!N8359</f>
        <v>0</v>
      </c>
      <c r="O8359" t="str">
        <f>CLEAN('Previous Trades Import_OMS Quer'!O8359)</f>
        <v/>
      </c>
      <c r="Q8359" s="25">
        <f t="shared" si="260"/>
        <v>0</v>
      </c>
      <c r="R8359" s="25" t="e">
        <f>VLOOKUP(O8359,'Currency Balance'!$O$3:$Q$32,3,0)</f>
        <v>#N/A</v>
      </c>
      <c r="S8359" t="e">
        <f t="shared" si="261"/>
        <v>#N/A</v>
      </c>
    </row>
    <row r="8360" spans="1:19">
      <c r="A8360">
        <f>'Previous Trades Import_OMS Quer'!A8360</f>
        <v>0</v>
      </c>
      <c r="B8360">
        <f>'Previous Trades Import_OMS Quer'!B8360</f>
        <v>0</v>
      </c>
      <c r="C8360" s="22">
        <f>'Previous Trades Import_OMS Quer'!C8360</f>
        <v>0</v>
      </c>
      <c r="D8360">
        <f>'Previous Trades Import_OMS Quer'!D8360</f>
        <v>0</v>
      </c>
      <c r="E8360" s="22">
        <f>'Previous Trades Import_OMS Quer'!E8360</f>
        <v>0</v>
      </c>
      <c r="F8360">
        <f>'Previous Trades Import_OMS Quer'!F8360</f>
        <v>0</v>
      </c>
      <c r="G8360">
        <f>'Previous Trades Import_OMS Quer'!G8360</f>
        <v>0</v>
      </c>
      <c r="H8360">
        <f>'Previous Trades Import_OMS Quer'!H8360</f>
        <v>0</v>
      </c>
      <c r="I8360">
        <f>'Previous Trades Import_OMS Quer'!I8360</f>
        <v>0</v>
      </c>
      <c r="J8360">
        <f>'Previous Trades Import_OMS Quer'!J8360</f>
        <v>0</v>
      </c>
      <c r="K8360">
        <f>'Previous Trades Import_OMS Quer'!K8360</f>
        <v>0</v>
      </c>
      <c r="L8360">
        <f>'Previous Trades Import_OMS Quer'!L8360</f>
        <v>0</v>
      </c>
      <c r="M8360">
        <f>'Previous Trades Import_OMS Quer'!M8360</f>
        <v>0</v>
      </c>
      <c r="N8360">
        <f>'Previous Trades Import_OMS Quer'!N8360</f>
        <v>0</v>
      </c>
      <c r="O8360" t="str">
        <f>CLEAN('Previous Trades Import_OMS Quer'!O8360)</f>
        <v/>
      </c>
      <c r="Q8360" s="25">
        <f t="shared" si="260"/>
        <v>0</v>
      </c>
      <c r="R8360" s="25" t="e">
        <f>VLOOKUP(O8360,'Currency Balance'!$O$3:$Q$32,3,0)</f>
        <v>#N/A</v>
      </c>
      <c r="S8360" t="e">
        <f t="shared" si="261"/>
        <v>#N/A</v>
      </c>
    </row>
    <row r="8361" spans="1:19">
      <c r="A8361">
        <f>'Previous Trades Import_OMS Quer'!A8361</f>
        <v>0</v>
      </c>
      <c r="B8361">
        <f>'Previous Trades Import_OMS Quer'!B8361</f>
        <v>0</v>
      </c>
      <c r="C8361" s="22">
        <f>'Previous Trades Import_OMS Quer'!C8361</f>
        <v>0</v>
      </c>
      <c r="D8361">
        <f>'Previous Trades Import_OMS Quer'!D8361</f>
        <v>0</v>
      </c>
      <c r="E8361" s="22">
        <f>'Previous Trades Import_OMS Quer'!E8361</f>
        <v>0</v>
      </c>
      <c r="F8361">
        <f>'Previous Trades Import_OMS Quer'!F8361</f>
        <v>0</v>
      </c>
      <c r="G8361">
        <f>'Previous Trades Import_OMS Quer'!G8361</f>
        <v>0</v>
      </c>
      <c r="H8361">
        <f>'Previous Trades Import_OMS Quer'!H8361</f>
        <v>0</v>
      </c>
      <c r="I8361">
        <f>'Previous Trades Import_OMS Quer'!I8361</f>
        <v>0</v>
      </c>
      <c r="J8361">
        <f>'Previous Trades Import_OMS Quer'!J8361</f>
        <v>0</v>
      </c>
      <c r="K8361">
        <f>'Previous Trades Import_OMS Quer'!K8361</f>
        <v>0</v>
      </c>
      <c r="L8361">
        <f>'Previous Trades Import_OMS Quer'!L8361</f>
        <v>0</v>
      </c>
      <c r="M8361">
        <f>'Previous Trades Import_OMS Quer'!M8361</f>
        <v>0</v>
      </c>
      <c r="N8361">
        <f>'Previous Trades Import_OMS Quer'!N8361</f>
        <v>0</v>
      </c>
      <c r="O8361" t="str">
        <f>CLEAN('Previous Trades Import_OMS Quer'!O8361)</f>
        <v/>
      </c>
      <c r="Q8361" s="25">
        <f t="shared" si="260"/>
        <v>0</v>
      </c>
      <c r="R8361" s="25" t="e">
        <f>VLOOKUP(O8361,'Currency Balance'!$O$3:$Q$32,3,0)</f>
        <v>#N/A</v>
      </c>
      <c r="S8361" t="e">
        <f t="shared" si="261"/>
        <v>#N/A</v>
      </c>
    </row>
    <row r="8362" spans="1:19">
      <c r="A8362">
        <f>'Previous Trades Import_OMS Quer'!A8362</f>
        <v>0</v>
      </c>
      <c r="B8362">
        <f>'Previous Trades Import_OMS Quer'!B8362</f>
        <v>0</v>
      </c>
      <c r="C8362" s="22">
        <f>'Previous Trades Import_OMS Quer'!C8362</f>
        <v>0</v>
      </c>
      <c r="D8362">
        <f>'Previous Trades Import_OMS Quer'!D8362</f>
        <v>0</v>
      </c>
      <c r="E8362" s="22">
        <f>'Previous Trades Import_OMS Quer'!E8362</f>
        <v>0</v>
      </c>
      <c r="F8362">
        <f>'Previous Trades Import_OMS Quer'!F8362</f>
        <v>0</v>
      </c>
      <c r="G8362">
        <f>'Previous Trades Import_OMS Quer'!G8362</f>
        <v>0</v>
      </c>
      <c r="H8362">
        <f>'Previous Trades Import_OMS Quer'!H8362</f>
        <v>0</v>
      </c>
      <c r="I8362">
        <f>'Previous Trades Import_OMS Quer'!I8362</f>
        <v>0</v>
      </c>
      <c r="J8362">
        <f>'Previous Trades Import_OMS Quer'!J8362</f>
        <v>0</v>
      </c>
      <c r="K8362">
        <f>'Previous Trades Import_OMS Quer'!K8362</f>
        <v>0</v>
      </c>
      <c r="L8362">
        <f>'Previous Trades Import_OMS Quer'!L8362</f>
        <v>0</v>
      </c>
      <c r="M8362">
        <f>'Previous Trades Import_OMS Quer'!M8362</f>
        <v>0</v>
      </c>
      <c r="N8362">
        <f>'Previous Trades Import_OMS Quer'!N8362</f>
        <v>0</v>
      </c>
      <c r="O8362" t="str">
        <f>CLEAN('Previous Trades Import_OMS Quer'!O8362)</f>
        <v/>
      </c>
      <c r="Q8362" s="25">
        <f t="shared" si="260"/>
        <v>0</v>
      </c>
      <c r="R8362" s="25" t="e">
        <f>VLOOKUP(O8362,'Currency Balance'!$O$3:$Q$32,3,0)</f>
        <v>#N/A</v>
      </c>
      <c r="S8362" t="e">
        <f t="shared" si="261"/>
        <v>#N/A</v>
      </c>
    </row>
    <row r="8363" spans="1:19">
      <c r="A8363">
        <f>'Previous Trades Import_OMS Quer'!A8363</f>
        <v>0</v>
      </c>
      <c r="B8363">
        <f>'Previous Trades Import_OMS Quer'!B8363</f>
        <v>0</v>
      </c>
      <c r="C8363" s="22">
        <f>'Previous Trades Import_OMS Quer'!C8363</f>
        <v>0</v>
      </c>
      <c r="D8363">
        <f>'Previous Trades Import_OMS Quer'!D8363</f>
        <v>0</v>
      </c>
      <c r="E8363" s="22">
        <f>'Previous Trades Import_OMS Quer'!E8363</f>
        <v>0</v>
      </c>
      <c r="F8363">
        <f>'Previous Trades Import_OMS Quer'!F8363</f>
        <v>0</v>
      </c>
      <c r="G8363">
        <f>'Previous Trades Import_OMS Quer'!G8363</f>
        <v>0</v>
      </c>
      <c r="H8363">
        <f>'Previous Trades Import_OMS Quer'!H8363</f>
        <v>0</v>
      </c>
      <c r="I8363">
        <f>'Previous Trades Import_OMS Quer'!I8363</f>
        <v>0</v>
      </c>
      <c r="J8363">
        <f>'Previous Trades Import_OMS Quer'!J8363</f>
        <v>0</v>
      </c>
      <c r="K8363">
        <f>'Previous Trades Import_OMS Quer'!K8363</f>
        <v>0</v>
      </c>
      <c r="L8363">
        <f>'Previous Trades Import_OMS Quer'!L8363</f>
        <v>0</v>
      </c>
      <c r="M8363">
        <f>'Previous Trades Import_OMS Quer'!M8363</f>
        <v>0</v>
      </c>
      <c r="N8363">
        <f>'Previous Trades Import_OMS Quer'!N8363</f>
        <v>0</v>
      </c>
      <c r="O8363" t="str">
        <f>CLEAN('Previous Trades Import_OMS Quer'!O8363)</f>
        <v/>
      </c>
      <c r="Q8363" s="25">
        <f t="shared" si="260"/>
        <v>0</v>
      </c>
      <c r="R8363" s="25" t="e">
        <f>VLOOKUP(O8363,'Currency Balance'!$O$3:$Q$32,3,0)</f>
        <v>#N/A</v>
      </c>
      <c r="S8363" t="e">
        <f t="shared" si="261"/>
        <v>#N/A</v>
      </c>
    </row>
    <row r="8364" spans="1:19">
      <c r="A8364">
        <f>'Previous Trades Import_OMS Quer'!A8364</f>
        <v>0</v>
      </c>
      <c r="B8364">
        <f>'Previous Trades Import_OMS Quer'!B8364</f>
        <v>0</v>
      </c>
      <c r="C8364" s="22">
        <f>'Previous Trades Import_OMS Quer'!C8364</f>
        <v>0</v>
      </c>
      <c r="D8364">
        <f>'Previous Trades Import_OMS Quer'!D8364</f>
        <v>0</v>
      </c>
      <c r="E8364" s="22">
        <f>'Previous Trades Import_OMS Quer'!E8364</f>
        <v>0</v>
      </c>
      <c r="F8364">
        <f>'Previous Trades Import_OMS Quer'!F8364</f>
        <v>0</v>
      </c>
      <c r="G8364">
        <f>'Previous Trades Import_OMS Quer'!G8364</f>
        <v>0</v>
      </c>
      <c r="H8364">
        <f>'Previous Trades Import_OMS Quer'!H8364</f>
        <v>0</v>
      </c>
      <c r="I8364">
        <f>'Previous Trades Import_OMS Quer'!I8364</f>
        <v>0</v>
      </c>
      <c r="J8364">
        <f>'Previous Trades Import_OMS Quer'!J8364</f>
        <v>0</v>
      </c>
      <c r="K8364">
        <f>'Previous Trades Import_OMS Quer'!K8364</f>
        <v>0</v>
      </c>
      <c r="L8364">
        <f>'Previous Trades Import_OMS Quer'!L8364</f>
        <v>0</v>
      </c>
      <c r="M8364">
        <f>'Previous Trades Import_OMS Quer'!M8364</f>
        <v>0</v>
      </c>
      <c r="N8364">
        <f>'Previous Trades Import_OMS Quer'!N8364</f>
        <v>0</v>
      </c>
      <c r="O8364" t="str">
        <f>CLEAN('Previous Trades Import_OMS Quer'!O8364)</f>
        <v/>
      </c>
      <c r="Q8364" s="25">
        <f t="shared" si="260"/>
        <v>0</v>
      </c>
      <c r="R8364" s="25" t="e">
        <f>VLOOKUP(O8364,'Currency Balance'!$O$3:$Q$32,3,0)</f>
        <v>#N/A</v>
      </c>
      <c r="S8364" t="e">
        <f t="shared" si="261"/>
        <v>#N/A</v>
      </c>
    </row>
    <row r="8365" spans="1:19">
      <c r="A8365">
        <f>'Previous Trades Import_OMS Quer'!A8365</f>
        <v>0</v>
      </c>
      <c r="B8365">
        <f>'Previous Trades Import_OMS Quer'!B8365</f>
        <v>0</v>
      </c>
      <c r="C8365" s="22">
        <f>'Previous Trades Import_OMS Quer'!C8365</f>
        <v>0</v>
      </c>
      <c r="D8365">
        <f>'Previous Trades Import_OMS Quer'!D8365</f>
        <v>0</v>
      </c>
      <c r="E8365" s="22">
        <f>'Previous Trades Import_OMS Quer'!E8365</f>
        <v>0</v>
      </c>
      <c r="F8365">
        <f>'Previous Trades Import_OMS Quer'!F8365</f>
        <v>0</v>
      </c>
      <c r="G8365">
        <f>'Previous Trades Import_OMS Quer'!G8365</f>
        <v>0</v>
      </c>
      <c r="H8365">
        <f>'Previous Trades Import_OMS Quer'!H8365</f>
        <v>0</v>
      </c>
      <c r="I8365">
        <f>'Previous Trades Import_OMS Quer'!I8365</f>
        <v>0</v>
      </c>
      <c r="J8365">
        <f>'Previous Trades Import_OMS Quer'!J8365</f>
        <v>0</v>
      </c>
      <c r="K8365">
        <f>'Previous Trades Import_OMS Quer'!K8365</f>
        <v>0</v>
      </c>
      <c r="L8365">
        <f>'Previous Trades Import_OMS Quer'!L8365</f>
        <v>0</v>
      </c>
      <c r="M8365">
        <f>'Previous Trades Import_OMS Quer'!M8365</f>
        <v>0</v>
      </c>
      <c r="N8365">
        <f>'Previous Trades Import_OMS Quer'!N8365</f>
        <v>0</v>
      </c>
      <c r="O8365" t="str">
        <f>CLEAN('Previous Trades Import_OMS Quer'!O8365)</f>
        <v/>
      </c>
      <c r="Q8365" s="25">
        <f t="shared" si="260"/>
        <v>0</v>
      </c>
      <c r="R8365" s="25" t="e">
        <f>VLOOKUP(O8365,'Currency Balance'!$O$3:$Q$32,3,0)</f>
        <v>#N/A</v>
      </c>
      <c r="S8365" t="e">
        <f t="shared" si="261"/>
        <v>#N/A</v>
      </c>
    </row>
    <row r="8366" spans="1:19">
      <c r="A8366">
        <f>'Previous Trades Import_OMS Quer'!A8366</f>
        <v>0</v>
      </c>
      <c r="B8366">
        <f>'Previous Trades Import_OMS Quer'!B8366</f>
        <v>0</v>
      </c>
      <c r="C8366" s="22">
        <f>'Previous Trades Import_OMS Quer'!C8366</f>
        <v>0</v>
      </c>
      <c r="D8366">
        <f>'Previous Trades Import_OMS Quer'!D8366</f>
        <v>0</v>
      </c>
      <c r="E8366" s="22">
        <f>'Previous Trades Import_OMS Quer'!E8366</f>
        <v>0</v>
      </c>
      <c r="F8366">
        <f>'Previous Trades Import_OMS Quer'!F8366</f>
        <v>0</v>
      </c>
      <c r="G8366">
        <f>'Previous Trades Import_OMS Quer'!G8366</f>
        <v>0</v>
      </c>
      <c r="H8366">
        <f>'Previous Trades Import_OMS Quer'!H8366</f>
        <v>0</v>
      </c>
      <c r="I8366">
        <f>'Previous Trades Import_OMS Quer'!I8366</f>
        <v>0</v>
      </c>
      <c r="J8366">
        <f>'Previous Trades Import_OMS Quer'!J8366</f>
        <v>0</v>
      </c>
      <c r="K8366">
        <f>'Previous Trades Import_OMS Quer'!K8366</f>
        <v>0</v>
      </c>
      <c r="L8366">
        <f>'Previous Trades Import_OMS Quer'!L8366</f>
        <v>0</v>
      </c>
      <c r="M8366">
        <f>'Previous Trades Import_OMS Quer'!M8366</f>
        <v>0</v>
      </c>
      <c r="N8366">
        <f>'Previous Trades Import_OMS Quer'!N8366</f>
        <v>0</v>
      </c>
      <c r="O8366" t="str">
        <f>CLEAN('Previous Trades Import_OMS Quer'!O8366)</f>
        <v/>
      </c>
      <c r="Q8366" s="25">
        <f t="shared" si="260"/>
        <v>0</v>
      </c>
      <c r="R8366" s="25" t="e">
        <f>VLOOKUP(O8366,'Currency Balance'!$O$3:$Q$32,3,0)</f>
        <v>#N/A</v>
      </c>
      <c r="S8366" t="e">
        <f t="shared" si="261"/>
        <v>#N/A</v>
      </c>
    </row>
    <row r="8367" spans="1:19">
      <c r="A8367">
        <f>'Previous Trades Import_OMS Quer'!A8367</f>
        <v>0</v>
      </c>
      <c r="B8367">
        <f>'Previous Trades Import_OMS Quer'!B8367</f>
        <v>0</v>
      </c>
      <c r="C8367" s="22">
        <f>'Previous Trades Import_OMS Quer'!C8367</f>
        <v>0</v>
      </c>
      <c r="D8367">
        <f>'Previous Trades Import_OMS Quer'!D8367</f>
        <v>0</v>
      </c>
      <c r="E8367" s="22">
        <f>'Previous Trades Import_OMS Quer'!E8367</f>
        <v>0</v>
      </c>
      <c r="F8367">
        <f>'Previous Trades Import_OMS Quer'!F8367</f>
        <v>0</v>
      </c>
      <c r="G8367">
        <f>'Previous Trades Import_OMS Quer'!G8367</f>
        <v>0</v>
      </c>
      <c r="H8367">
        <f>'Previous Trades Import_OMS Quer'!H8367</f>
        <v>0</v>
      </c>
      <c r="I8367">
        <f>'Previous Trades Import_OMS Quer'!I8367</f>
        <v>0</v>
      </c>
      <c r="J8367">
        <f>'Previous Trades Import_OMS Quer'!J8367</f>
        <v>0</v>
      </c>
      <c r="K8367">
        <f>'Previous Trades Import_OMS Quer'!K8367</f>
        <v>0</v>
      </c>
      <c r="L8367">
        <f>'Previous Trades Import_OMS Quer'!L8367</f>
        <v>0</v>
      </c>
      <c r="M8367">
        <f>'Previous Trades Import_OMS Quer'!M8367</f>
        <v>0</v>
      </c>
      <c r="N8367">
        <f>'Previous Trades Import_OMS Quer'!N8367</f>
        <v>0</v>
      </c>
      <c r="O8367" t="str">
        <f>CLEAN('Previous Trades Import_OMS Quer'!O8367)</f>
        <v/>
      </c>
      <c r="Q8367" s="25">
        <f t="shared" si="260"/>
        <v>0</v>
      </c>
      <c r="R8367" s="25" t="e">
        <f>VLOOKUP(O8367,'Currency Balance'!$O$3:$Q$32,3,0)</f>
        <v>#N/A</v>
      </c>
      <c r="S8367" t="e">
        <f t="shared" si="261"/>
        <v>#N/A</v>
      </c>
    </row>
    <row r="8368" spans="1:19">
      <c r="A8368">
        <f>'Previous Trades Import_OMS Quer'!A8368</f>
        <v>0</v>
      </c>
      <c r="B8368">
        <f>'Previous Trades Import_OMS Quer'!B8368</f>
        <v>0</v>
      </c>
      <c r="C8368" s="22">
        <f>'Previous Trades Import_OMS Quer'!C8368</f>
        <v>0</v>
      </c>
      <c r="D8368">
        <f>'Previous Trades Import_OMS Quer'!D8368</f>
        <v>0</v>
      </c>
      <c r="E8368" s="22">
        <f>'Previous Trades Import_OMS Quer'!E8368</f>
        <v>0</v>
      </c>
      <c r="F8368">
        <f>'Previous Trades Import_OMS Quer'!F8368</f>
        <v>0</v>
      </c>
      <c r="G8368">
        <f>'Previous Trades Import_OMS Quer'!G8368</f>
        <v>0</v>
      </c>
      <c r="H8368">
        <f>'Previous Trades Import_OMS Quer'!H8368</f>
        <v>0</v>
      </c>
      <c r="I8368">
        <f>'Previous Trades Import_OMS Quer'!I8368</f>
        <v>0</v>
      </c>
      <c r="J8368">
        <f>'Previous Trades Import_OMS Quer'!J8368</f>
        <v>0</v>
      </c>
      <c r="K8368">
        <f>'Previous Trades Import_OMS Quer'!K8368</f>
        <v>0</v>
      </c>
      <c r="L8368">
        <f>'Previous Trades Import_OMS Quer'!L8368</f>
        <v>0</v>
      </c>
      <c r="M8368">
        <f>'Previous Trades Import_OMS Quer'!M8368</f>
        <v>0</v>
      </c>
      <c r="N8368">
        <f>'Previous Trades Import_OMS Quer'!N8368</f>
        <v>0</v>
      </c>
      <c r="O8368" t="str">
        <f>CLEAN('Previous Trades Import_OMS Quer'!O8368)</f>
        <v/>
      </c>
      <c r="Q8368" s="25">
        <f t="shared" si="260"/>
        <v>0</v>
      </c>
      <c r="R8368" s="25" t="e">
        <f>VLOOKUP(O8368,'Currency Balance'!$O$3:$Q$32,3,0)</f>
        <v>#N/A</v>
      </c>
      <c r="S8368" t="e">
        <f t="shared" si="261"/>
        <v>#N/A</v>
      </c>
    </row>
    <row r="8369" spans="1:19">
      <c r="A8369">
        <f>'Previous Trades Import_OMS Quer'!A8369</f>
        <v>0</v>
      </c>
      <c r="B8369">
        <f>'Previous Trades Import_OMS Quer'!B8369</f>
        <v>0</v>
      </c>
      <c r="C8369" s="22">
        <f>'Previous Trades Import_OMS Quer'!C8369</f>
        <v>0</v>
      </c>
      <c r="D8369">
        <f>'Previous Trades Import_OMS Quer'!D8369</f>
        <v>0</v>
      </c>
      <c r="E8369" s="22">
        <f>'Previous Trades Import_OMS Quer'!E8369</f>
        <v>0</v>
      </c>
      <c r="F8369">
        <f>'Previous Trades Import_OMS Quer'!F8369</f>
        <v>0</v>
      </c>
      <c r="G8369">
        <f>'Previous Trades Import_OMS Quer'!G8369</f>
        <v>0</v>
      </c>
      <c r="H8369">
        <f>'Previous Trades Import_OMS Quer'!H8369</f>
        <v>0</v>
      </c>
      <c r="I8369">
        <f>'Previous Trades Import_OMS Quer'!I8369</f>
        <v>0</v>
      </c>
      <c r="J8369">
        <f>'Previous Trades Import_OMS Quer'!J8369</f>
        <v>0</v>
      </c>
      <c r="K8369">
        <f>'Previous Trades Import_OMS Quer'!K8369</f>
        <v>0</v>
      </c>
      <c r="L8369">
        <f>'Previous Trades Import_OMS Quer'!L8369</f>
        <v>0</v>
      </c>
      <c r="M8369">
        <f>'Previous Trades Import_OMS Quer'!M8369</f>
        <v>0</v>
      </c>
      <c r="N8369">
        <f>'Previous Trades Import_OMS Quer'!N8369</f>
        <v>0</v>
      </c>
      <c r="O8369" t="str">
        <f>CLEAN('Previous Trades Import_OMS Quer'!O8369)</f>
        <v/>
      </c>
      <c r="Q8369" s="25">
        <f t="shared" si="260"/>
        <v>0</v>
      </c>
      <c r="R8369" s="25" t="e">
        <f>VLOOKUP(O8369,'Currency Balance'!$O$3:$Q$32,3,0)</f>
        <v>#N/A</v>
      </c>
      <c r="S8369" t="e">
        <f t="shared" si="261"/>
        <v>#N/A</v>
      </c>
    </row>
    <row r="8370" spans="1:19">
      <c r="A8370">
        <f>'Previous Trades Import_OMS Quer'!A8370</f>
        <v>0</v>
      </c>
      <c r="B8370">
        <f>'Previous Trades Import_OMS Quer'!B8370</f>
        <v>0</v>
      </c>
      <c r="C8370" s="22">
        <f>'Previous Trades Import_OMS Quer'!C8370</f>
        <v>0</v>
      </c>
      <c r="D8370">
        <f>'Previous Trades Import_OMS Quer'!D8370</f>
        <v>0</v>
      </c>
      <c r="E8370" s="22">
        <f>'Previous Trades Import_OMS Quer'!E8370</f>
        <v>0</v>
      </c>
      <c r="F8370">
        <f>'Previous Trades Import_OMS Quer'!F8370</f>
        <v>0</v>
      </c>
      <c r="G8370">
        <f>'Previous Trades Import_OMS Quer'!G8370</f>
        <v>0</v>
      </c>
      <c r="H8370">
        <f>'Previous Trades Import_OMS Quer'!H8370</f>
        <v>0</v>
      </c>
      <c r="I8370">
        <f>'Previous Trades Import_OMS Quer'!I8370</f>
        <v>0</v>
      </c>
      <c r="J8370">
        <f>'Previous Trades Import_OMS Quer'!J8370</f>
        <v>0</v>
      </c>
      <c r="K8370">
        <f>'Previous Trades Import_OMS Quer'!K8370</f>
        <v>0</v>
      </c>
      <c r="L8370">
        <f>'Previous Trades Import_OMS Quer'!L8370</f>
        <v>0</v>
      </c>
      <c r="M8370">
        <f>'Previous Trades Import_OMS Quer'!M8370</f>
        <v>0</v>
      </c>
      <c r="N8370">
        <f>'Previous Trades Import_OMS Quer'!N8370</f>
        <v>0</v>
      </c>
      <c r="O8370" t="str">
        <f>CLEAN('Previous Trades Import_OMS Quer'!O8370)</f>
        <v/>
      </c>
      <c r="Q8370" s="25">
        <f t="shared" si="260"/>
        <v>0</v>
      </c>
      <c r="R8370" s="25" t="e">
        <f>VLOOKUP(O8370,'Currency Balance'!$O$3:$Q$32,3,0)</f>
        <v>#N/A</v>
      </c>
      <c r="S8370" t="e">
        <f t="shared" si="261"/>
        <v>#N/A</v>
      </c>
    </row>
    <row r="8371" spans="1:19">
      <c r="A8371">
        <f>'Previous Trades Import_OMS Quer'!A8371</f>
        <v>0</v>
      </c>
      <c r="B8371">
        <f>'Previous Trades Import_OMS Quer'!B8371</f>
        <v>0</v>
      </c>
      <c r="C8371" s="22">
        <f>'Previous Trades Import_OMS Quer'!C8371</f>
        <v>0</v>
      </c>
      <c r="D8371">
        <f>'Previous Trades Import_OMS Quer'!D8371</f>
        <v>0</v>
      </c>
      <c r="E8371" s="22">
        <f>'Previous Trades Import_OMS Quer'!E8371</f>
        <v>0</v>
      </c>
      <c r="F8371">
        <f>'Previous Trades Import_OMS Quer'!F8371</f>
        <v>0</v>
      </c>
      <c r="G8371">
        <f>'Previous Trades Import_OMS Quer'!G8371</f>
        <v>0</v>
      </c>
      <c r="H8371">
        <f>'Previous Trades Import_OMS Quer'!H8371</f>
        <v>0</v>
      </c>
      <c r="I8371">
        <f>'Previous Trades Import_OMS Quer'!I8371</f>
        <v>0</v>
      </c>
      <c r="J8371">
        <f>'Previous Trades Import_OMS Quer'!J8371</f>
        <v>0</v>
      </c>
      <c r="K8371">
        <f>'Previous Trades Import_OMS Quer'!K8371</f>
        <v>0</v>
      </c>
      <c r="L8371">
        <f>'Previous Trades Import_OMS Quer'!L8371</f>
        <v>0</v>
      </c>
      <c r="M8371">
        <f>'Previous Trades Import_OMS Quer'!M8371</f>
        <v>0</v>
      </c>
      <c r="N8371">
        <f>'Previous Trades Import_OMS Quer'!N8371</f>
        <v>0</v>
      </c>
      <c r="O8371" t="str">
        <f>CLEAN('Previous Trades Import_OMS Quer'!O8371)</f>
        <v/>
      </c>
      <c r="Q8371" s="25">
        <f t="shared" si="260"/>
        <v>0</v>
      </c>
      <c r="R8371" s="25" t="e">
        <f>VLOOKUP(O8371,'Currency Balance'!$O$3:$Q$32,3,0)</f>
        <v>#N/A</v>
      </c>
      <c r="S8371" t="e">
        <f t="shared" si="261"/>
        <v>#N/A</v>
      </c>
    </row>
    <row r="8372" spans="1:19">
      <c r="A8372">
        <f>'Previous Trades Import_OMS Quer'!A8372</f>
        <v>0</v>
      </c>
      <c r="B8372">
        <f>'Previous Trades Import_OMS Quer'!B8372</f>
        <v>0</v>
      </c>
      <c r="C8372" s="22">
        <f>'Previous Trades Import_OMS Quer'!C8372</f>
        <v>0</v>
      </c>
      <c r="D8372">
        <f>'Previous Trades Import_OMS Quer'!D8372</f>
        <v>0</v>
      </c>
      <c r="E8372" s="22">
        <f>'Previous Trades Import_OMS Quer'!E8372</f>
        <v>0</v>
      </c>
      <c r="F8372">
        <f>'Previous Trades Import_OMS Quer'!F8372</f>
        <v>0</v>
      </c>
      <c r="G8372">
        <f>'Previous Trades Import_OMS Quer'!G8372</f>
        <v>0</v>
      </c>
      <c r="H8372">
        <f>'Previous Trades Import_OMS Quer'!H8372</f>
        <v>0</v>
      </c>
      <c r="I8372">
        <f>'Previous Trades Import_OMS Quer'!I8372</f>
        <v>0</v>
      </c>
      <c r="J8372">
        <f>'Previous Trades Import_OMS Quer'!J8372</f>
        <v>0</v>
      </c>
      <c r="K8372">
        <f>'Previous Trades Import_OMS Quer'!K8372</f>
        <v>0</v>
      </c>
      <c r="L8372">
        <f>'Previous Trades Import_OMS Quer'!L8372</f>
        <v>0</v>
      </c>
      <c r="M8372">
        <f>'Previous Trades Import_OMS Quer'!M8372</f>
        <v>0</v>
      </c>
      <c r="N8372">
        <f>'Previous Trades Import_OMS Quer'!N8372</f>
        <v>0</v>
      </c>
      <c r="O8372" t="str">
        <f>CLEAN('Previous Trades Import_OMS Quer'!O8372)</f>
        <v/>
      </c>
      <c r="Q8372" s="25">
        <f t="shared" si="260"/>
        <v>0</v>
      </c>
      <c r="R8372" s="25" t="e">
        <f>VLOOKUP(O8372,'Currency Balance'!$O$3:$Q$32,3,0)</f>
        <v>#N/A</v>
      </c>
      <c r="S8372" t="e">
        <f t="shared" si="261"/>
        <v>#N/A</v>
      </c>
    </row>
    <row r="8373" spans="1:19">
      <c r="A8373">
        <f>'Previous Trades Import_OMS Quer'!A8373</f>
        <v>0</v>
      </c>
      <c r="B8373">
        <f>'Previous Trades Import_OMS Quer'!B8373</f>
        <v>0</v>
      </c>
      <c r="C8373" s="22">
        <f>'Previous Trades Import_OMS Quer'!C8373</f>
        <v>0</v>
      </c>
      <c r="D8373">
        <f>'Previous Trades Import_OMS Quer'!D8373</f>
        <v>0</v>
      </c>
      <c r="E8373" s="22">
        <f>'Previous Trades Import_OMS Quer'!E8373</f>
        <v>0</v>
      </c>
      <c r="F8373">
        <f>'Previous Trades Import_OMS Quer'!F8373</f>
        <v>0</v>
      </c>
      <c r="G8373">
        <f>'Previous Trades Import_OMS Quer'!G8373</f>
        <v>0</v>
      </c>
      <c r="H8373">
        <f>'Previous Trades Import_OMS Quer'!H8373</f>
        <v>0</v>
      </c>
      <c r="I8373">
        <f>'Previous Trades Import_OMS Quer'!I8373</f>
        <v>0</v>
      </c>
      <c r="J8373">
        <f>'Previous Trades Import_OMS Quer'!J8373</f>
        <v>0</v>
      </c>
      <c r="K8373">
        <f>'Previous Trades Import_OMS Quer'!K8373</f>
        <v>0</v>
      </c>
      <c r="L8373">
        <f>'Previous Trades Import_OMS Quer'!L8373</f>
        <v>0</v>
      </c>
      <c r="M8373">
        <f>'Previous Trades Import_OMS Quer'!M8373</f>
        <v>0</v>
      </c>
      <c r="N8373">
        <f>'Previous Trades Import_OMS Quer'!N8373</f>
        <v>0</v>
      </c>
      <c r="O8373" t="str">
        <f>CLEAN('Previous Trades Import_OMS Quer'!O8373)</f>
        <v/>
      </c>
      <c r="Q8373" s="25">
        <f t="shared" si="260"/>
        <v>0</v>
      </c>
      <c r="R8373" s="25" t="e">
        <f>VLOOKUP(O8373,'Currency Balance'!$O$3:$Q$32,3,0)</f>
        <v>#N/A</v>
      </c>
      <c r="S8373" t="e">
        <f t="shared" si="261"/>
        <v>#N/A</v>
      </c>
    </row>
    <row r="8374" spans="1:19">
      <c r="A8374">
        <f>'Previous Trades Import_OMS Quer'!A8374</f>
        <v>0</v>
      </c>
      <c r="B8374">
        <f>'Previous Trades Import_OMS Quer'!B8374</f>
        <v>0</v>
      </c>
      <c r="C8374" s="22">
        <f>'Previous Trades Import_OMS Quer'!C8374</f>
        <v>0</v>
      </c>
      <c r="D8374">
        <f>'Previous Trades Import_OMS Quer'!D8374</f>
        <v>0</v>
      </c>
      <c r="E8374" s="22">
        <f>'Previous Trades Import_OMS Quer'!E8374</f>
        <v>0</v>
      </c>
      <c r="F8374">
        <f>'Previous Trades Import_OMS Quer'!F8374</f>
        <v>0</v>
      </c>
      <c r="G8374">
        <f>'Previous Trades Import_OMS Quer'!G8374</f>
        <v>0</v>
      </c>
      <c r="H8374">
        <f>'Previous Trades Import_OMS Quer'!H8374</f>
        <v>0</v>
      </c>
      <c r="I8374">
        <f>'Previous Trades Import_OMS Quer'!I8374</f>
        <v>0</v>
      </c>
      <c r="J8374">
        <f>'Previous Trades Import_OMS Quer'!J8374</f>
        <v>0</v>
      </c>
      <c r="K8374">
        <f>'Previous Trades Import_OMS Quer'!K8374</f>
        <v>0</v>
      </c>
      <c r="L8374">
        <f>'Previous Trades Import_OMS Quer'!L8374</f>
        <v>0</v>
      </c>
      <c r="M8374">
        <f>'Previous Trades Import_OMS Quer'!M8374</f>
        <v>0</v>
      </c>
      <c r="N8374">
        <f>'Previous Trades Import_OMS Quer'!N8374</f>
        <v>0</v>
      </c>
      <c r="O8374" t="str">
        <f>CLEAN('Previous Trades Import_OMS Quer'!O8374)</f>
        <v/>
      </c>
      <c r="Q8374" s="25">
        <f t="shared" si="260"/>
        <v>0</v>
      </c>
      <c r="R8374" s="25" t="e">
        <f>VLOOKUP(O8374,'Currency Balance'!$O$3:$Q$32,3,0)</f>
        <v>#N/A</v>
      </c>
      <c r="S8374" t="e">
        <f t="shared" si="261"/>
        <v>#N/A</v>
      </c>
    </row>
    <row r="8375" spans="1:19">
      <c r="A8375">
        <f>'Previous Trades Import_OMS Quer'!A8375</f>
        <v>0</v>
      </c>
      <c r="B8375">
        <f>'Previous Trades Import_OMS Quer'!B8375</f>
        <v>0</v>
      </c>
      <c r="C8375" s="22">
        <f>'Previous Trades Import_OMS Quer'!C8375</f>
        <v>0</v>
      </c>
      <c r="D8375">
        <f>'Previous Trades Import_OMS Quer'!D8375</f>
        <v>0</v>
      </c>
      <c r="E8375" s="22">
        <f>'Previous Trades Import_OMS Quer'!E8375</f>
        <v>0</v>
      </c>
      <c r="F8375">
        <f>'Previous Trades Import_OMS Quer'!F8375</f>
        <v>0</v>
      </c>
      <c r="G8375">
        <f>'Previous Trades Import_OMS Quer'!G8375</f>
        <v>0</v>
      </c>
      <c r="H8375">
        <f>'Previous Trades Import_OMS Quer'!H8375</f>
        <v>0</v>
      </c>
      <c r="I8375">
        <f>'Previous Trades Import_OMS Quer'!I8375</f>
        <v>0</v>
      </c>
      <c r="J8375">
        <f>'Previous Trades Import_OMS Quer'!J8375</f>
        <v>0</v>
      </c>
      <c r="K8375">
        <f>'Previous Trades Import_OMS Quer'!K8375</f>
        <v>0</v>
      </c>
      <c r="L8375">
        <f>'Previous Trades Import_OMS Quer'!L8375</f>
        <v>0</v>
      </c>
      <c r="M8375">
        <f>'Previous Trades Import_OMS Quer'!M8375</f>
        <v>0</v>
      </c>
      <c r="N8375">
        <f>'Previous Trades Import_OMS Quer'!N8375</f>
        <v>0</v>
      </c>
      <c r="O8375" t="str">
        <f>CLEAN('Previous Trades Import_OMS Quer'!O8375)</f>
        <v/>
      </c>
      <c r="Q8375" s="25">
        <f t="shared" si="260"/>
        <v>0</v>
      </c>
      <c r="R8375" s="25" t="e">
        <f>VLOOKUP(O8375,'Currency Balance'!$O$3:$Q$32,3,0)</f>
        <v>#N/A</v>
      </c>
      <c r="S8375" t="e">
        <f t="shared" si="261"/>
        <v>#N/A</v>
      </c>
    </row>
    <row r="8376" spans="1:19">
      <c r="A8376">
        <f>'Previous Trades Import_OMS Quer'!A8376</f>
        <v>0</v>
      </c>
      <c r="B8376">
        <f>'Previous Trades Import_OMS Quer'!B8376</f>
        <v>0</v>
      </c>
      <c r="C8376" s="22">
        <f>'Previous Trades Import_OMS Quer'!C8376</f>
        <v>0</v>
      </c>
      <c r="D8376">
        <f>'Previous Trades Import_OMS Quer'!D8376</f>
        <v>0</v>
      </c>
      <c r="E8376" s="22">
        <f>'Previous Trades Import_OMS Quer'!E8376</f>
        <v>0</v>
      </c>
      <c r="F8376">
        <f>'Previous Trades Import_OMS Quer'!F8376</f>
        <v>0</v>
      </c>
      <c r="G8376">
        <f>'Previous Trades Import_OMS Quer'!G8376</f>
        <v>0</v>
      </c>
      <c r="H8376">
        <f>'Previous Trades Import_OMS Quer'!H8376</f>
        <v>0</v>
      </c>
      <c r="I8376">
        <f>'Previous Trades Import_OMS Quer'!I8376</f>
        <v>0</v>
      </c>
      <c r="J8376">
        <f>'Previous Trades Import_OMS Quer'!J8376</f>
        <v>0</v>
      </c>
      <c r="K8376">
        <f>'Previous Trades Import_OMS Quer'!K8376</f>
        <v>0</v>
      </c>
      <c r="L8376">
        <f>'Previous Trades Import_OMS Quer'!L8376</f>
        <v>0</v>
      </c>
      <c r="M8376">
        <f>'Previous Trades Import_OMS Quer'!M8376</f>
        <v>0</v>
      </c>
      <c r="N8376">
        <f>'Previous Trades Import_OMS Quer'!N8376</f>
        <v>0</v>
      </c>
      <c r="O8376" t="str">
        <f>CLEAN('Previous Trades Import_OMS Quer'!O8376)</f>
        <v/>
      </c>
      <c r="Q8376" s="25">
        <f t="shared" si="260"/>
        <v>0</v>
      </c>
      <c r="R8376" s="25" t="e">
        <f>VLOOKUP(O8376,'Currency Balance'!$O$3:$Q$32,3,0)</f>
        <v>#N/A</v>
      </c>
      <c r="S8376" t="e">
        <f t="shared" si="261"/>
        <v>#N/A</v>
      </c>
    </row>
    <row r="8377" spans="1:19">
      <c r="A8377">
        <f>'Previous Trades Import_OMS Quer'!A8377</f>
        <v>0</v>
      </c>
      <c r="B8377">
        <f>'Previous Trades Import_OMS Quer'!B8377</f>
        <v>0</v>
      </c>
      <c r="C8377" s="22">
        <f>'Previous Trades Import_OMS Quer'!C8377</f>
        <v>0</v>
      </c>
      <c r="D8377">
        <f>'Previous Trades Import_OMS Quer'!D8377</f>
        <v>0</v>
      </c>
      <c r="E8377" s="22">
        <f>'Previous Trades Import_OMS Quer'!E8377</f>
        <v>0</v>
      </c>
      <c r="F8377">
        <f>'Previous Trades Import_OMS Quer'!F8377</f>
        <v>0</v>
      </c>
      <c r="G8377">
        <f>'Previous Trades Import_OMS Quer'!G8377</f>
        <v>0</v>
      </c>
      <c r="H8377">
        <f>'Previous Trades Import_OMS Quer'!H8377</f>
        <v>0</v>
      </c>
      <c r="I8377">
        <f>'Previous Trades Import_OMS Quer'!I8377</f>
        <v>0</v>
      </c>
      <c r="J8377">
        <f>'Previous Trades Import_OMS Quer'!J8377</f>
        <v>0</v>
      </c>
      <c r="K8377">
        <f>'Previous Trades Import_OMS Quer'!K8377</f>
        <v>0</v>
      </c>
      <c r="L8377">
        <f>'Previous Trades Import_OMS Quer'!L8377</f>
        <v>0</v>
      </c>
      <c r="M8377">
        <f>'Previous Trades Import_OMS Quer'!M8377</f>
        <v>0</v>
      </c>
      <c r="N8377">
        <f>'Previous Trades Import_OMS Quer'!N8377</f>
        <v>0</v>
      </c>
      <c r="O8377" t="str">
        <f>CLEAN('Previous Trades Import_OMS Quer'!O8377)</f>
        <v/>
      </c>
      <c r="Q8377" s="25">
        <f t="shared" si="260"/>
        <v>0</v>
      </c>
      <c r="R8377" s="25" t="e">
        <f>VLOOKUP(O8377,'Currency Balance'!$O$3:$Q$32,3,0)</f>
        <v>#N/A</v>
      </c>
      <c r="S8377" t="e">
        <f t="shared" si="261"/>
        <v>#N/A</v>
      </c>
    </row>
    <row r="8378" spans="1:19">
      <c r="A8378">
        <f>'Previous Trades Import_OMS Quer'!A8378</f>
        <v>0</v>
      </c>
      <c r="B8378">
        <f>'Previous Trades Import_OMS Quer'!B8378</f>
        <v>0</v>
      </c>
      <c r="C8378" s="22">
        <f>'Previous Trades Import_OMS Quer'!C8378</f>
        <v>0</v>
      </c>
      <c r="D8378">
        <f>'Previous Trades Import_OMS Quer'!D8378</f>
        <v>0</v>
      </c>
      <c r="E8378" s="22">
        <f>'Previous Trades Import_OMS Quer'!E8378</f>
        <v>0</v>
      </c>
      <c r="F8378">
        <f>'Previous Trades Import_OMS Quer'!F8378</f>
        <v>0</v>
      </c>
      <c r="G8378">
        <f>'Previous Trades Import_OMS Quer'!G8378</f>
        <v>0</v>
      </c>
      <c r="H8378">
        <f>'Previous Trades Import_OMS Quer'!H8378</f>
        <v>0</v>
      </c>
      <c r="I8378">
        <f>'Previous Trades Import_OMS Quer'!I8378</f>
        <v>0</v>
      </c>
      <c r="J8378">
        <f>'Previous Trades Import_OMS Quer'!J8378</f>
        <v>0</v>
      </c>
      <c r="K8378">
        <f>'Previous Trades Import_OMS Quer'!K8378</f>
        <v>0</v>
      </c>
      <c r="L8378">
        <f>'Previous Trades Import_OMS Quer'!L8378</f>
        <v>0</v>
      </c>
      <c r="M8378">
        <f>'Previous Trades Import_OMS Quer'!M8378</f>
        <v>0</v>
      </c>
      <c r="N8378">
        <f>'Previous Trades Import_OMS Quer'!N8378</f>
        <v>0</v>
      </c>
      <c r="O8378" t="str">
        <f>CLEAN('Previous Trades Import_OMS Quer'!O8378)</f>
        <v/>
      </c>
      <c r="Q8378" s="25">
        <f t="shared" si="260"/>
        <v>0</v>
      </c>
      <c r="R8378" s="25" t="e">
        <f>VLOOKUP(O8378,'Currency Balance'!$O$3:$Q$32,3,0)</f>
        <v>#N/A</v>
      </c>
      <c r="S8378" t="e">
        <f t="shared" si="261"/>
        <v>#N/A</v>
      </c>
    </row>
    <row r="8379" spans="1:19">
      <c r="A8379">
        <f>'Previous Trades Import_OMS Quer'!A8379</f>
        <v>0</v>
      </c>
      <c r="B8379">
        <f>'Previous Trades Import_OMS Quer'!B8379</f>
        <v>0</v>
      </c>
      <c r="C8379" s="22">
        <f>'Previous Trades Import_OMS Quer'!C8379</f>
        <v>0</v>
      </c>
      <c r="D8379">
        <f>'Previous Trades Import_OMS Quer'!D8379</f>
        <v>0</v>
      </c>
      <c r="E8379" s="22">
        <f>'Previous Trades Import_OMS Quer'!E8379</f>
        <v>0</v>
      </c>
      <c r="F8379">
        <f>'Previous Trades Import_OMS Quer'!F8379</f>
        <v>0</v>
      </c>
      <c r="G8379">
        <f>'Previous Trades Import_OMS Quer'!G8379</f>
        <v>0</v>
      </c>
      <c r="H8379">
        <f>'Previous Trades Import_OMS Quer'!H8379</f>
        <v>0</v>
      </c>
      <c r="I8379">
        <f>'Previous Trades Import_OMS Quer'!I8379</f>
        <v>0</v>
      </c>
      <c r="J8379">
        <f>'Previous Trades Import_OMS Quer'!J8379</f>
        <v>0</v>
      </c>
      <c r="K8379">
        <f>'Previous Trades Import_OMS Quer'!K8379</f>
        <v>0</v>
      </c>
      <c r="L8379">
        <f>'Previous Trades Import_OMS Quer'!L8379</f>
        <v>0</v>
      </c>
      <c r="M8379">
        <f>'Previous Trades Import_OMS Quer'!M8379</f>
        <v>0</v>
      </c>
      <c r="N8379">
        <f>'Previous Trades Import_OMS Quer'!N8379</f>
        <v>0</v>
      </c>
      <c r="O8379" t="str">
        <f>CLEAN('Previous Trades Import_OMS Quer'!O8379)</f>
        <v/>
      </c>
      <c r="Q8379" s="25">
        <f t="shared" si="260"/>
        <v>0</v>
      </c>
      <c r="R8379" s="25" t="e">
        <f>VLOOKUP(O8379,'Currency Balance'!$O$3:$Q$32,3,0)</f>
        <v>#N/A</v>
      </c>
      <c r="S8379" t="e">
        <f t="shared" si="261"/>
        <v>#N/A</v>
      </c>
    </row>
    <row r="8380" spans="1:19">
      <c r="A8380">
        <f>'Previous Trades Import_OMS Quer'!A8380</f>
        <v>0</v>
      </c>
      <c r="B8380">
        <f>'Previous Trades Import_OMS Quer'!B8380</f>
        <v>0</v>
      </c>
      <c r="C8380" s="22">
        <f>'Previous Trades Import_OMS Quer'!C8380</f>
        <v>0</v>
      </c>
      <c r="D8380">
        <f>'Previous Trades Import_OMS Quer'!D8380</f>
        <v>0</v>
      </c>
      <c r="E8380" s="22">
        <f>'Previous Trades Import_OMS Quer'!E8380</f>
        <v>0</v>
      </c>
      <c r="F8380">
        <f>'Previous Trades Import_OMS Quer'!F8380</f>
        <v>0</v>
      </c>
      <c r="G8380">
        <f>'Previous Trades Import_OMS Quer'!G8380</f>
        <v>0</v>
      </c>
      <c r="H8380">
        <f>'Previous Trades Import_OMS Quer'!H8380</f>
        <v>0</v>
      </c>
      <c r="I8380">
        <f>'Previous Trades Import_OMS Quer'!I8380</f>
        <v>0</v>
      </c>
      <c r="J8380">
        <f>'Previous Trades Import_OMS Quer'!J8380</f>
        <v>0</v>
      </c>
      <c r="K8380">
        <f>'Previous Trades Import_OMS Quer'!K8380</f>
        <v>0</v>
      </c>
      <c r="L8380">
        <f>'Previous Trades Import_OMS Quer'!L8380</f>
        <v>0</v>
      </c>
      <c r="M8380">
        <f>'Previous Trades Import_OMS Quer'!M8380</f>
        <v>0</v>
      </c>
      <c r="N8380">
        <f>'Previous Trades Import_OMS Quer'!N8380</f>
        <v>0</v>
      </c>
      <c r="O8380" t="str">
        <f>CLEAN('Previous Trades Import_OMS Quer'!O8380)</f>
        <v/>
      </c>
      <c r="Q8380" s="25">
        <f t="shared" si="260"/>
        <v>0</v>
      </c>
      <c r="R8380" s="25" t="e">
        <f>VLOOKUP(O8380,'Currency Balance'!$O$3:$Q$32,3,0)</f>
        <v>#N/A</v>
      </c>
      <c r="S8380" t="e">
        <f t="shared" si="261"/>
        <v>#N/A</v>
      </c>
    </row>
    <row r="8381" spans="1:19">
      <c r="A8381">
        <f>'Previous Trades Import_OMS Quer'!A8381</f>
        <v>0</v>
      </c>
      <c r="B8381">
        <f>'Previous Trades Import_OMS Quer'!B8381</f>
        <v>0</v>
      </c>
      <c r="C8381" s="22">
        <f>'Previous Trades Import_OMS Quer'!C8381</f>
        <v>0</v>
      </c>
      <c r="D8381">
        <f>'Previous Trades Import_OMS Quer'!D8381</f>
        <v>0</v>
      </c>
      <c r="E8381" s="22">
        <f>'Previous Trades Import_OMS Quer'!E8381</f>
        <v>0</v>
      </c>
      <c r="F8381">
        <f>'Previous Trades Import_OMS Quer'!F8381</f>
        <v>0</v>
      </c>
      <c r="G8381">
        <f>'Previous Trades Import_OMS Quer'!G8381</f>
        <v>0</v>
      </c>
      <c r="H8381">
        <f>'Previous Trades Import_OMS Quer'!H8381</f>
        <v>0</v>
      </c>
      <c r="I8381">
        <f>'Previous Trades Import_OMS Quer'!I8381</f>
        <v>0</v>
      </c>
      <c r="J8381">
        <f>'Previous Trades Import_OMS Quer'!J8381</f>
        <v>0</v>
      </c>
      <c r="K8381">
        <f>'Previous Trades Import_OMS Quer'!K8381</f>
        <v>0</v>
      </c>
      <c r="L8381">
        <f>'Previous Trades Import_OMS Quer'!L8381</f>
        <v>0</v>
      </c>
      <c r="M8381">
        <f>'Previous Trades Import_OMS Quer'!M8381</f>
        <v>0</v>
      </c>
      <c r="N8381">
        <f>'Previous Trades Import_OMS Quer'!N8381</f>
        <v>0</v>
      </c>
      <c r="O8381" t="str">
        <f>CLEAN('Previous Trades Import_OMS Quer'!O8381)</f>
        <v/>
      </c>
      <c r="Q8381" s="25">
        <f t="shared" si="260"/>
        <v>0</v>
      </c>
      <c r="R8381" s="25" t="e">
        <f>VLOOKUP(O8381,'Currency Balance'!$O$3:$Q$32,3,0)</f>
        <v>#N/A</v>
      </c>
      <c r="S8381" t="e">
        <f t="shared" si="261"/>
        <v>#N/A</v>
      </c>
    </row>
    <row r="8382" spans="1:19">
      <c r="A8382">
        <f>'Previous Trades Import_OMS Quer'!A8382</f>
        <v>0</v>
      </c>
      <c r="B8382">
        <f>'Previous Trades Import_OMS Quer'!B8382</f>
        <v>0</v>
      </c>
      <c r="C8382" s="22">
        <f>'Previous Trades Import_OMS Quer'!C8382</f>
        <v>0</v>
      </c>
      <c r="D8382">
        <f>'Previous Trades Import_OMS Quer'!D8382</f>
        <v>0</v>
      </c>
      <c r="E8382" s="22">
        <f>'Previous Trades Import_OMS Quer'!E8382</f>
        <v>0</v>
      </c>
      <c r="F8382">
        <f>'Previous Trades Import_OMS Quer'!F8382</f>
        <v>0</v>
      </c>
      <c r="G8382">
        <f>'Previous Trades Import_OMS Quer'!G8382</f>
        <v>0</v>
      </c>
      <c r="H8382">
        <f>'Previous Trades Import_OMS Quer'!H8382</f>
        <v>0</v>
      </c>
      <c r="I8382">
        <f>'Previous Trades Import_OMS Quer'!I8382</f>
        <v>0</v>
      </c>
      <c r="J8382">
        <f>'Previous Trades Import_OMS Quer'!J8382</f>
        <v>0</v>
      </c>
      <c r="K8382">
        <f>'Previous Trades Import_OMS Quer'!K8382</f>
        <v>0</v>
      </c>
      <c r="L8382">
        <f>'Previous Trades Import_OMS Quer'!L8382</f>
        <v>0</v>
      </c>
      <c r="M8382">
        <f>'Previous Trades Import_OMS Quer'!M8382</f>
        <v>0</v>
      </c>
      <c r="N8382">
        <f>'Previous Trades Import_OMS Quer'!N8382</f>
        <v>0</v>
      </c>
      <c r="O8382" t="str">
        <f>CLEAN('Previous Trades Import_OMS Quer'!O8382)</f>
        <v/>
      </c>
      <c r="Q8382" s="25">
        <f t="shared" si="260"/>
        <v>0</v>
      </c>
      <c r="R8382" s="25" t="e">
        <f>VLOOKUP(O8382,'Currency Balance'!$O$3:$Q$32,3,0)</f>
        <v>#N/A</v>
      </c>
      <c r="S8382" t="e">
        <f t="shared" si="261"/>
        <v>#N/A</v>
      </c>
    </row>
    <row r="8383" spans="1:19">
      <c r="A8383">
        <f>'Previous Trades Import_OMS Quer'!A8383</f>
        <v>0</v>
      </c>
      <c r="B8383">
        <f>'Previous Trades Import_OMS Quer'!B8383</f>
        <v>0</v>
      </c>
      <c r="C8383" s="22">
        <f>'Previous Trades Import_OMS Quer'!C8383</f>
        <v>0</v>
      </c>
      <c r="D8383">
        <f>'Previous Trades Import_OMS Quer'!D8383</f>
        <v>0</v>
      </c>
      <c r="E8383" s="22">
        <f>'Previous Trades Import_OMS Quer'!E8383</f>
        <v>0</v>
      </c>
      <c r="F8383">
        <f>'Previous Trades Import_OMS Quer'!F8383</f>
        <v>0</v>
      </c>
      <c r="G8383">
        <f>'Previous Trades Import_OMS Quer'!G8383</f>
        <v>0</v>
      </c>
      <c r="H8383">
        <f>'Previous Trades Import_OMS Quer'!H8383</f>
        <v>0</v>
      </c>
      <c r="I8383">
        <f>'Previous Trades Import_OMS Quer'!I8383</f>
        <v>0</v>
      </c>
      <c r="J8383">
        <f>'Previous Trades Import_OMS Quer'!J8383</f>
        <v>0</v>
      </c>
      <c r="K8383">
        <f>'Previous Trades Import_OMS Quer'!K8383</f>
        <v>0</v>
      </c>
      <c r="L8383">
        <f>'Previous Trades Import_OMS Quer'!L8383</f>
        <v>0</v>
      </c>
      <c r="M8383">
        <f>'Previous Trades Import_OMS Quer'!M8383</f>
        <v>0</v>
      </c>
      <c r="N8383">
        <f>'Previous Trades Import_OMS Quer'!N8383</f>
        <v>0</v>
      </c>
      <c r="O8383" t="str">
        <f>CLEAN('Previous Trades Import_OMS Quer'!O8383)</f>
        <v/>
      </c>
      <c r="Q8383" s="25">
        <f t="shared" si="260"/>
        <v>0</v>
      </c>
      <c r="R8383" s="25" t="e">
        <f>VLOOKUP(O8383,'Currency Balance'!$O$3:$Q$32,3,0)</f>
        <v>#N/A</v>
      </c>
      <c r="S8383" t="e">
        <f t="shared" si="261"/>
        <v>#N/A</v>
      </c>
    </row>
    <row r="8384" spans="1:19">
      <c r="A8384">
        <f>'Previous Trades Import_OMS Quer'!A8384</f>
        <v>0</v>
      </c>
      <c r="B8384">
        <f>'Previous Trades Import_OMS Quer'!B8384</f>
        <v>0</v>
      </c>
      <c r="C8384" s="22">
        <f>'Previous Trades Import_OMS Quer'!C8384</f>
        <v>0</v>
      </c>
      <c r="D8384">
        <f>'Previous Trades Import_OMS Quer'!D8384</f>
        <v>0</v>
      </c>
      <c r="E8384" s="22">
        <f>'Previous Trades Import_OMS Quer'!E8384</f>
        <v>0</v>
      </c>
      <c r="F8384">
        <f>'Previous Trades Import_OMS Quer'!F8384</f>
        <v>0</v>
      </c>
      <c r="G8384">
        <f>'Previous Trades Import_OMS Quer'!G8384</f>
        <v>0</v>
      </c>
      <c r="H8384">
        <f>'Previous Trades Import_OMS Quer'!H8384</f>
        <v>0</v>
      </c>
      <c r="I8384">
        <f>'Previous Trades Import_OMS Quer'!I8384</f>
        <v>0</v>
      </c>
      <c r="J8384">
        <f>'Previous Trades Import_OMS Quer'!J8384</f>
        <v>0</v>
      </c>
      <c r="K8384">
        <f>'Previous Trades Import_OMS Quer'!K8384</f>
        <v>0</v>
      </c>
      <c r="L8384">
        <f>'Previous Trades Import_OMS Quer'!L8384</f>
        <v>0</v>
      </c>
      <c r="M8384">
        <f>'Previous Trades Import_OMS Quer'!M8384</f>
        <v>0</v>
      </c>
      <c r="N8384">
        <f>'Previous Trades Import_OMS Quer'!N8384</f>
        <v>0</v>
      </c>
      <c r="O8384" t="str">
        <f>CLEAN('Previous Trades Import_OMS Quer'!O8384)</f>
        <v/>
      </c>
      <c r="Q8384" s="25">
        <f t="shared" si="260"/>
        <v>0</v>
      </c>
      <c r="R8384" s="25" t="e">
        <f>VLOOKUP(O8384,'Currency Balance'!$O$3:$Q$32,3,0)</f>
        <v>#N/A</v>
      </c>
      <c r="S8384" t="e">
        <f t="shared" si="261"/>
        <v>#N/A</v>
      </c>
    </row>
    <row r="8385" spans="1:19">
      <c r="A8385">
        <f>'Previous Trades Import_OMS Quer'!A8385</f>
        <v>0</v>
      </c>
      <c r="B8385">
        <f>'Previous Trades Import_OMS Quer'!B8385</f>
        <v>0</v>
      </c>
      <c r="C8385" s="22">
        <f>'Previous Trades Import_OMS Quer'!C8385</f>
        <v>0</v>
      </c>
      <c r="D8385">
        <f>'Previous Trades Import_OMS Quer'!D8385</f>
        <v>0</v>
      </c>
      <c r="E8385" s="22">
        <f>'Previous Trades Import_OMS Quer'!E8385</f>
        <v>0</v>
      </c>
      <c r="F8385">
        <f>'Previous Trades Import_OMS Quer'!F8385</f>
        <v>0</v>
      </c>
      <c r="G8385">
        <f>'Previous Trades Import_OMS Quer'!G8385</f>
        <v>0</v>
      </c>
      <c r="H8385">
        <f>'Previous Trades Import_OMS Quer'!H8385</f>
        <v>0</v>
      </c>
      <c r="I8385">
        <f>'Previous Trades Import_OMS Quer'!I8385</f>
        <v>0</v>
      </c>
      <c r="J8385">
        <f>'Previous Trades Import_OMS Quer'!J8385</f>
        <v>0</v>
      </c>
      <c r="K8385">
        <f>'Previous Trades Import_OMS Quer'!K8385</f>
        <v>0</v>
      </c>
      <c r="L8385">
        <f>'Previous Trades Import_OMS Quer'!L8385</f>
        <v>0</v>
      </c>
      <c r="M8385">
        <f>'Previous Trades Import_OMS Quer'!M8385</f>
        <v>0</v>
      </c>
      <c r="N8385">
        <f>'Previous Trades Import_OMS Quer'!N8385</f>
        <v>0</v>
      </c>
      <c r="O8385" t="str">
        <f>CLEAN('Previous Trades Import_OMS Quer'!O8385)</f>
        <v/>
      </c>
      <c r="Q8385" s="25">
        <f t="shared" si="260"/>
        <v>0</v>
      </c>
      <c r="R8385" s="25" t="e">
        <f>VLOOKUP(O8385,'Currency Balance'!$O$3:$Q$32,3,0)</f>
        <v>#N/A</v>
      </c>
      <c r="S8385" t="e">
        <f t="shared" si="261"/>
        <v>#N/A</v>
      </c>
    </row>
    <row r="8386" spans="1:19">
      <c r="A8386">
        <f>'Previous Trades Import_OMS Quer'!A8386</f>
        <v>0</v>
      </c>
      <c r="B8386">
        <f>'Previous Trades Import_OMS Quer'!B8386</f>
        <v>0</v>
      </c>
      <c r="C8386" s="22">
        <f>'Previous Trades Import_OMS Quer'!C8386</f>
        <v>0</v>
      </c>
      <c r="D8386">
        <f>'Previous Trades Import_OMS Quer'!D8386</f>
        <v>0</v>
      </c>
      <c r="E8386" s="22">
        <f>'Previous Trades Import_OMS Quer'!E8386</f>
        <v>0</v>
      </c>
      <c r="F8386">
        <f>'Previous Trades Import_OMS Quer'!F8386</f>
        <v>0</v>
      </c>
      <c r="G8386">
        <f>'Previous Trades Import_OMS Quer'!G8386</f>
        <v>0</v>
      </c>
      <c r="H8386">
        <f>'Previous Trades Import_OMS Quer'!H8386</f>
        <v>0</v>
      </c>
      <c r="I8386">
        <f>'Previous Trades Import_OMS Quer'!I8386</f>
        <v>0</v>
      </c>
      <c r="J8386">
        <f>'Previous Trades Import_OMS Quer'!J8386</f>
        <v>0</v>
      </c>
      <c r="K8386">
        <f>'Previous Trades Import_OMS Quer'!K8386</f>
        <v>0</v>
      </c>
      <c r="L8386">
        <f>'Previous Trades Import_OMS Quer'!L8386</f>
        <v>0</v>
      </c>
      <c r="M8386">
        <f>'Previous Trades Import_OMS Quer'!M8386</f>
        <v>0</v>
      </c>
      <c r="N8386">
        <f>'Previous Trades Import_OMS Quer'!N8386</f>
        <v>0</v>
      </c>
      <c r="O8386" t="str">
        <f>CLEAN('Previous Trades Import_OMS Quer'!O8386)</f>
        <v/>
      </c>
      <c r="Q8386" s="25">
        <f t="shared" ref="Q8386:Q8449" si="262">IF(G8386="sell",M8386,-M8386)</f>
        <v>0</v>
      </c>
      <c r="R8386" s="25" t="e">
        <f>VLOOKUP(O8386,'Currency Balance'!$O$3:$Q$32,3,0)</f>
        <v>#N/A</v>
      </c>
      <c r="S8386" t="e">
        <f t="shared" ref="S8386:S8449" si="263">Q8386/R8386</f>
        <v>#N/A</v>
      </c>
    </row>
    <row r="8387" spans="1:19">
      <c r="A8387">
        <f>'Previous Trades Import_OMS Quer'!A8387</f>
        <v>0</v>
      </c>
      <c r="B8387">
        <f>'Previous Trades Import_OMS Quer'!B8387</f>
        <v>0</v>
      </c>
      <c r="C8387" s="22">
        <f>'Previous Trades Import_OMS Quer'!C8387</f>
        <v>0</v>
      </c>
      <c r="D8387">
        <f>'Previous Trades Import_OMS Quer'!D8387</f>
        <v>0</v>
      </c>
      <c r="E8387" s="22">
        <f>'Previous Trades Import_OMS Quer'!E8387</f>
        <v>0</v>
      </c>
      <c r="F8387">
        <f>'Previous Trades Import_OMS Quer'!F8387</f>
        <v>0</v>
      </c>
      <c r="G8387">
        <f>'Previous Trades Import_OMS Quer'!G8387</f>
        <v>0</v>
      </c>
      <c r="H8387">
        <f>'Previous Trades Import_OMS Quer'!H8387</f>
        <v>0</v>
      </c>
      <c r="I8387">
        <f>'Previous Trades Import_OMS Quer'!I8387</f>
        <v>0</v>
      </c>
      <c r="J8387">
        <f>'Previous Trades Import_OMS Quer'!J8387</f>
        <v>0</v>
      </c>
      <c r="K8387">
        <f>'Previous Trades Import_OMS Quer'!K8387</f>
        <v>0</v>
      </c>
      <c r="L8387">
        <f>'Previous Trades Import_OMS Quer'!L8387</f>
        <v>0</v>
      </c>
      <c r="M8387">
        <f>'Previous Trades Import_OMS Quer'!M8387</f>
        <v>0</v>
      </c>
      <c r="N8387">
        <f>'Previous Trades Import_OMS Quer'!N8387</f>
        <v>0</v>
      </c>
      <c r="O8387" t="str">
        <f>CLEAN('Previous Trades Import_OMS Quer'!O8387)</f>
        <v/>
      </c>
      <c r="Q8387" s="25">
        <f t="shared" si="262"/>
        <v>0</v>
      </c>
      <c r="R8387" s="25" t="e">
        <f>VLOOKUP(O8387,'Currency Balance'!$O$3:$Q$32,3,0)</f>
        <v>#N/A</v>
      </c>
      <c r="S8387" t="e">
        <f t="shared" si="263"/>
        <v>#N/A</v>
      </c>
    </row>
    <row r="8388" spans="1:19">
      <c r="A8388">
        <f>'Previous Trades Import_OMS Quer'!A8388</f>
        <v>0</v>
      </c>
      <c r="B8388">
        <f>'Previous Trades Import_OMS Quer'!B8388</f>
        <v>0</v>
      </c>
      <c r="C8388" s="22">
        <f>'Previous Trades Import_OMS Quer'!C8388</f>
        <v>0</v>
      </c>
      <c r="D8388">
        <f>'Previous Trades Import_OMS Quer'!D8388</f>
        <v>0</v>
      </c>
      <c r="E8388" s="22">
        <f>'Previous Trades Import_OMS Quer'!E8388</f>
        <v>0</v>
      </c>
      <c r="F8388">
        <f>'Previous Trades Import_OMS Quer'!F8388</f>
        <v>0</v>
      </c>
      <c r="G8388">
        <f>'Previous Trades Import_OMS Quer'!G8388</f>
        <v>0</v>
      </c>
      <c r="H8388">
        <f>'Previous Trades Import_OMS Quer'!H8388</f>
        <v>0</v>
      </c>
      <c r="I8388">
        <f>'Previous Trades Import_OMS Quer'!I8388</f>
        <v>0</v>
      </c>
      <c r="J8388">
        <f>'Previous Trades Import_OMS Quer'!J8388</f>
        <v>0</v>
      </c>
      <c r="K8388">
        <f>'Previous Trades Import_OMS Quer'!K8388</f>
        <v>0</v>
      </c>
      <c r="L8388">
        <f>'Previous Trades Import_OMS Quer'!L8388</f>
        <v>0</v>
      </c>
      <c r="M8388">
        <f>'Previous Trades Import_OMS Quer'!M8388</f>
        <v>0</v>
      </c>
      <c r="N8388">
        <f>'Previous Trades Import_OMS Quer'!N8388</f>
        <v>0</v>
      </c>
      <c r="O8388" t="str">
        <f>CLEAN('Previous Trades Import_OMS Quer'!O8388)</f>
        <v/>
      </c>
      <c r="Q8388" s="25">
        <f t="shared" si="262"/>
        <v>0</v>
      </c>
      <c r="R8388" s="25" t="e">
        <f>VLOOKUP(O8388,'Currency Balance'!$O$3:$Q$32,3,0)</f>
        <v>#N/A</v>
      </c>
      <c r="S8388" t="e">
        <f t="shared" si="263"/>
        <v>#N/A</v>
      </c>
    </row>
    <row r="8389" spans="1:19">
      <c r="A8389">
        <f>'Previous Trades Import_OMS Quer'!A8389</f>
        <v>0</v>
      </c>
      <c r="B8389">
        <f>'Previous Trades Import_OMS Quer'!B8389</f>
        <v>0</v>
      </c>
      <c r="C8389" s="22">
        <f>'Previous Trades Import_OMS Quer'!C8389</f>
        <v>0</v>
      </c>
      <c r="D8389">
        <f>'Previous Trades Import_OMS Quer'!D8389</f>
        <v>0</v>
      </c>
      <c r="E8389" s="22">
        <f>'Previous Trades Import_OMS Quer'!E8389</f>
        <v>0</v>
      </c>
      <c r="F8389">
        <f>'Previous Trades Import_OMS Quer'!F8389</f>
        <v>0</v>
      </c>
      <c r="G8389">
        <f>'Previous Trades Import_OMS Quer'!G8389</f>
        <v>0</v>
      </c>
      <c r="H8389">
        <f>'Previous Trades Import_OMS Quer'!H8389</f>
        <v>0</v>
      </c>
      <c r="I8389">
        <f>'Previous Trades Import_OMS Quer'!I8389</f>
        <v>0</v>
      </c>
      <c r="J8389">
        <f>'Previous Trades Import_OMS Quer'!J8389</f>
        <v>0</v>
      </c>
      <c r="K8389">
        <f>'Previous Trades Import_OMS Quer'!K8389</f>
        <v>0</v>
      </c>
      <c r="L8389">
        <f>'Previous Trades Import_OMS Quer'!L8389</f>
        <v>0</v>
      </c>
      <c r="M8389">
        <f>'Previous Trades Import_OMS Quer'!M8389</f>
        <v>0</v>
      </c>
      <c r="N8389">
        <f>'Previous Trades Import_OMS Quer'!N8389</f>
        <v>0</v>
      </c>
      <c r="O8389" t="str">
        <f>CLEAN('Previous Trades Import_OMS Quer'!O8389)</f>
        <v/>
      </c>
      <c r="Q8389" s="25">
        <f t="shared" si="262"/>
        <v>0</v>
      </c>
      <c r="R8389" s="25" t="e">
        <f>VLOOKUP(O8389,'Currency Balance'!$O$3:$Q$32,3,0)</f>
        <v>#N/A</v>
      </c>
      <c r="S8389" t="e">
        <f t="shared" si="263"/>
        <v>#N/A</v>
      </c>
    </row>
    <row r="8390" spans="1:19">
      <c r="A8390">
        <f>'Previous Trades Import_OMS Quer'!A8390</f>
        <v>0</v>
      </c>
      <c r="B8390">
        <f>'Previous Trades Import_OMS Quer'!B8390</f>
        <v>0</v>
      </c>
      <c r="C8390" s="22">
        <f>'Previous Trades Import_OMS Quer'!C8390</f>
        <v>0</v>
      </c>
      <c r="D8390">
        <f>'Previous Trades Import_OMS Quer'!D8390</f>
        <v>0</v>
      </c>
      <c r="E8390" s="22">
        <f>'Previous Trades Import_OMS Quer'!E8390</f>
        <v>0</v>
      </c>
      <c r="F8390">
        <f>'Previous Trades Import_OMS Quer'!F8390</f>
        <v>0</v>
      </c>
      <c r="G8390">
        <f>'Previous Trades Import_OMS Quer'!G8390</f>
        <v>0</v>
      </c>
      <c r="H8390">
        <f>'Previous Trades Import_OMS Quer'!H8390</f>
        <v>0</v>
      </c>
      <c r="I8390">
        <f>'Previous Trades Import_OMS Quer'!I8390</f>
        <v>0</v>
      </c>
      <c r="J8390">
        <f>'Previous Trades Import_OMS Quer'!J8390</f>
        <v>0</v>
      </c>
      <c r="K8390">
        <f>'Previous Trades Import_OMS Quer'!K8390</f>
        <v>0</v>
      </c>
      <c r="L8390">
        <f>'Previous Trades Import_OMS Quer'!L8390</f>
        <v>0</v>
      </c>
      <c r="M8390">
        <f>'Previous Trades Import_OMS Quer'!M8390</f>
        <v>0</v>
      </c>
      <c r="N8390">
        <f>'Previous Trades Import_OMS Quer'!N8390</f>
        <v>0</v>
      </c>
      <c r="O8390" t="str">
        <f>CLEAN('Previous Trades Import_OMS Quer'!O8390)</f>
        <v/>
      </c>
      <c r="Q8390" s="25">
        <f t="shared" si="262"/>
        <v>0</v>
      </c>
      <c r="R8390" s="25" t="e">
        <f>VLOOKUP(O8390,'Currency Balance'!$O$3:$Q$32,3,0)</f>
        <v>#N/A</v>
      </c>
      <c r="S8390" t="e">
        <f t="shared" si="263"/>
        <v>#N/A</v>
      </c>
    </row>
    <row r="8391" spans="1:19">
      <c r="A8391">
        <f>'Previous Trades Import_OMS Quer'!A8391</f>
        <v>0</v>
      </c>
      <c r="B8391">
        <f>'Previous Trades Import_OMS Quer'!B8391</f>
        <v>0</v>
      </c>
      <c r="C8391" s="22">
        <f>'Previous Trades Import_OMS Quer'!C8391</f>
        <v>0</v>
      </c>
      <c r="D8391">
        <f>'Previous Trades Import_OMS Quer'!D8391</f>
        <v>0</v>
      </c>
      <c r="E8391" s="22">
        <f>'Previous Trades Import_OMS Quer'!E8391</f>
        <v>0</v>
      </c>
      <c r="F8391">
        <f>'Previous Trades Import_OMS Quer'!F8391</f>
        <v>0</v>
      </c>
      <c r="G8391">
        <f>'Previous Trades Import_OMS Quer'!G8391</f>
        <v>0</v>
      </c>
      <c r="H8391">
        <f>'Previous Trades Import_OMS Quer'!H8391</f>
        <v>0</v>
      </c>
      <c r="I8391">
        <f>'Previous Trades Import_OMS Quer'!I8391</f>
        <v>0</v>
      </c>
      <c r="J8391">
        <f>'Previous Trades Import_OMS Quer'!J8391</f>
        <v>0</v>
      </c>
      <c r="K8391">
        <f>'Previous Trades Import_OMS Quer'!K8391</f>
        <v>0</v>
      </c>
      <c r="L8391">
        <f>'Previous Trades Import_OMS Quer'!L8391</f>
        <v>0</v>
      </c>
      <c r="M8391">
        <f>'Previous Trades Import_OMS Quer'!M8391</f>
        <v>0</v>
      </c>
      <c r="N8391">
        <f>'Previous Trades Import_OMS Quer'!N8391</f>
        <v>0</v>
      </c>
      <c r="O8391" t="str">
        <f>CLEAN('Previous Trades Import_OMS Quer'!O8391)</f>
        <v/>
      </c>
      <c r="Q8391" s="25">
        <f t="shared" si="262"/>
        <v>0</v>
      </c>
      <c r="R8391" s="25" t="e">
        <f>VLOOKUP(O8391,'Currency Balance'!$O$3:$Q$32,3,0)</f>
        <v>#N/A</v>
      </c>
      <c r="S8391" t="e">
        <f t="shared" si="263"/>
        <v>#N/A</v>
      </c>
    </row>
    <row r="8392" spans="1:19">
      <c r="A8392">
        <f>'Previous Trades Import_OMS Quer'!A8392</f>
        <v>0</v>
      </c>
      <c r="B8392">
        <f>'Previous Trades Import_OMS Quer'!B8392</f>
        <v>0</v>
      </c>
      <c r="C8392" s="22">
        <f>'Previous Trades Import_OMS Quer'!C8392</f>
        <v>0</v>
      </c>
      <c r="D8392">
        <f>'Previous Trades Import_OMS Quer'!D8392</f>
        <v>0</v>
      </c>
      <c r="E8392" s="22">
        <f>'Previous Trades Import_OMS Quer'!E8392</f>
        <v>0</v>
      </c>
      <c r="F8392">
        <f>'Previous Trades Import_OMS Quer'!F8392</f>
        <v>0</v>
      </c>
      <c r="G8392">
        <f>'Previous Trades Import_OMS Quer'!G8392</f>
        <v>0</v>
      </c>
      <c r="H8392">
        <f>'Previous Trades Import_OMS Quer'!H8392</f>
        <v>0</v>
      </c>
      <c r="I8392">
        <f>'Previous Trades Import_OMS Quer'!I8392</f>
        <v>0</v>
      </c>
      <c r="J8392">
        <f>'Previous Trades Import_OMS Quer'!J8392</f>
        <v>0</v>
      </c>
      <c r="K8392">
        <f>'Previous Trades Import_OMS Quer'!K8392</f>
        <v>0</v>
      </c>
      <c r="L8392">
        <f>'Previous Trades Import_OMS Quer'!L8392</f>
        <v>0</v>
      </c>
      <c r="M8392">
        <f>'Previous Trades Import_OMS Quer'!M8392</f>
        <v>0</v>
      </c>
      <c r="N8392">
        <f>'Previous Trades Import_OMS Quer'!N8392</f>
        <v>0</v>
      </c>
      <c r="O8392" t="str">
        <f>CLEAN('Previous Trades Import_OMS Quer'!O8392)</f>
        <v/>
      </c>
      <c r="Q8392" s="25">
        <f t="shared" si="262"/>
        <v>0</v>
      </c>
      <c r="R8392" s="25" t="e">
        <f>VLOOKUP(O8392,'Currency Balance'!$O$3:$Q$32,3,0)</f>
        <v>#N/A</v>
      </c>
      <c r="S8392" t="e">
        <f t="shared" si="263"/>
        <v>#N/A</v>
      </c>
    </row>
    <row r="8393" spans="1:19">
      <c r="A8393">
        <f>'Previous Trades Import_OMS Quer'!A8393</f>
        <v>0</v>
      </c>
      <c r="B8393">
        <f>'Previous Trades Import_OMS Quer'!B8393</f>
        <v>0</v>
      </c>
      <c r="C8393" s="22">
        <f>'Previous Trades Import_OMS Quer'!C8393</f>
        <v>0</v>
      </c>
      <c r="D8393">
        <f>'Previous Trades Import_OMS Quer'!D8393</f>
        <v>0</v>
      </c>
      <c r="E8393" s="22">
        <f>'Previous Trades Import_OMS Quer'!E8393</f>
        <v>0</v>
      </c>
      <c r="F8393">
        <f>'Previous Trades Import_OMS Quer'!F8393</f>
        <v>0</v>
      </c>
      <c r="G8393">
        <f>'Previous Trades Import_OMS Quer'!G8393</f>
        <v>0</v>
      </c>
      <c r="H8393">
        <f>'Previous Trades Import_OMS Quer'!H8393</f>
        <v>0</v>
      </c>
      <c r="I8393">
        <f>'Previous Trades Import_OMS Quer'!I8393</f>
        <v>0</v>
      </c>
      <c r="J8393">
        <f>'Previous Trades Import_OMS Quer'!J8393</f>
        <v>0</v>
      </c>
      <c r="K8393">
        <f>'Previous Trades Import_OMS Quer'!K8393</f>
        <v>0</v>
      </c>
      <c r="L8393">
        <f>'Previous Trades Import_OMS Quer'!L8393</f>
        <v>0</v>
      </c>
      <c r="M8393">
        <f>'Previous Trades Import_OMS Quer'!M8393</f>
        <v>0</v>
      </c>
      <c r="N8393">
        <f>'Previous Trades Import_OMS Quer'!N8393</f>
        <v>0</v>
      </c>
      <c r="O8393" t="str">
        <f>CLEAN('Previous Trades Import_OMS Quer'!O8393)</f>
        <v/>
      </c>
      <c r="Q8393" s="25">
        <f t="shared" si="262"/>
        <v>0</v>
      </c>
      <c r="R8393" s="25" t="e">
        <f>VLOOKUP(O8393,'Currency Balance'!$O$3:$Q$32,3,0)</f>
        <v>#N/A</v>
      </c>
      <c r="S8393" t="e">
        <f t="shared" si="263"/>
        <v>#N/A</v>
      </c>
    </row>
    <row r="8394" spans="1:19">
      <c r="A8394">
        <f>'Previous Trades Import_OMS Quer'!A8394</f>
        <v>0</v>
      </c>
      <c r="B8394">
        <f>'Previous Trades Import_OMS Quer'!B8394</f>
        <v>0</v>
      </c>
      <c r="C8394" s="22">
        <f>'Previous Trades Import_OMS Quer'!C8394</f>
        <v>0</v>
      </c>
      <c r="D8394">
        <f>'Previous Trades Import_OMS Quer'!D8394</f>
        <v>0</v>
      </c>
      <c r="E8394" s="22">
        <f>'Previous Trades Import_OMS Quer'!E8394</f>
        <v>0</v>
      </c>
      <c r="F8394">
        <f>'Previous Trades Import_OMS Quer'!F8394</f>
        <v>0</v>
      </c>
      <c r="G8394">
        <f>'Previous Trades Import_OMS Quer'!G8394</f>
        <v>0</v>
      </c>
      <c r="H8394">
        <f>'Previous Trades Import_OMS Quer'!H8394</f>
        <v>0</v>
      </c>
      <c r="I8394">
        <f>'Previous Trades Import_OMS Quer'!I8394</f>
        <v>0</v>
      </c>
      <c r="J8394">
        <f>'Previous Trades Import_OMS Quer'!J8394</f>
        <v>0</v>
      </c>
      <c r="K8394">
        <f>'Previous Trades Import_OMS Quer'!K8394</f>
        <v>0</v>
      </c>
      <c r="L8394">
        <f>'Previous Trades Import_OMS Quer'!L8394</f>
        <v>0</v>
      </c>
      <c r="M8394">
        <f>'Previous Trades Import_OMS Quer'!M8394</f>
        <v>0</v>
      </c>
      <c r="N8394">
        <f>'Previous Trades Import_OMS Quer'!N8394</f>
        <v>0</v>
      </c>
      <c r="O8394" t="str">
        <f>CLEAN('Previous Trades Import_OMS Quer'!O8394)</f>
        <v/>
      </c>
      <c r="Q8394" s="25">
        <f t="shared" si="262"/>
        <v>0</v>
      </c>
      <c r="R8394" s="25" t="e">
        <f>VLOOKUP(O8394,'Currency Balance'!$O$3:$Q$32,3,0)</f>
        <v>#N/A</v>
      </c>
      <c r="S8394" t="e">
        <f t="shared" si="263"/>
        <v>#N/A</v>
      </c>
    </row>
    <row r="8395" spans="1:19">
      <c r="A8395">
        <f>'Previous Trades Import_OMS Quer'!A8395</f>
        <v>0</v>
      </c>
      <c r="B8395">
        <f>'Previous Trades Import_OMS Quer'!B8395</f>
        <v>0</v>
      </c>
      <c r="C8395" s="22">
        <f>'Previous Trades Import_OMS Quer'!C8395</f>
        <v>0</v>
      </c>
      <c r="D8395">
        <f>'Previous Trades Import_OMS Quer'!D8395</f>
        <v>0</v>
      </c>
      <c r="E8395" s="22">
        <f>'Previous Trades Import_OMS Quer'!E8395</f>
        <v>0</v>
      </c>
      <c r="F8395">
        <f>'Previous Trades Import_OMS Quer'!F8395</f>
        <v>0</v>
      </c>
      <c r="G8395">
        <f>'Previous Trades Import_OMS Quer'!G8395</f>
        <v>0</v>
      </c>
      <c r="H8395">
        <f>'Previous Trades Import_OMS Quer'!H8395</f>
        <v>0</v>
      </c>
      <c r="I8395">
        <f>'Previous Trades Import_OMS Quer'!I8395</f>
        <v>0</v>
      </c>
      <c r="J8395">
        <f>'Previous Trades Import_OMS Quer'!J8395</f>
        <v>0</v>
      </c>
      <c r="K8395">
        <f>'Previous Trades Import_OMS Quer'!K8395</f>
        <v>0</v>
      </c>
      <c r="L8395">
        <f>'Previous Trades Import_OMS Quer'!L8395</f>
        <v>0</v>
      </c>
      <c r="M8395">
        <f>'Previous Trades Import_OMS Quer'!M8395</f>
        <v>0</v>
      </c>
      <c r="N8395">
        <f>'Previous Trades Import_OMS Quer'!N8395</f>
        <v>0</v>
      </c>
      <c r="O8395" t="str">
        <f>CLEAN('Previous Trades Import_OMS Quer'!O8395)</f>
        <v/>
      </c>
      <c r="Q8395" s="25">
        <f t="shared" si="262"/>
        <v>0</v>
      </c>
      <c r="R8395" s="25" t="e">
        <f>VLOOKUP(O8395,'Currency Balance'!$O$3:$Q$32,3,0)</f>
        <v>#N/A</v>
      </c>
      <c r="S8395" t="e">
        <f t="shared" si="263"/>
        <v>#N/A</v>
      </c>
    </row>
    <row r="8396" spans="1:19">
      <c r="A8396">
        <f>'Previous Trades Import_OMS Quer'!A8396</f>
        <v>0</v>
      </c>
      <c r="B8396">
        <f>'Previous Trades Import_OMS Quer'!B8396</f>
        <v>0</v>
      </c>
      <c r="C8396" s="22">
        <f>'Previous Trades Import_OMS Quer'!C8396</f>
        <v>0</v>
      </c>
      <c r="D8396">
        <f>'Previous Trades Import_OMS Quer'!D8396</f>
        <v>0</v>
      </c>
      <c r="E8396" s="22">
        <f>'Previous Trades Import_OMS Quer'!E8396</f>
        <v>0</v>
      </c>
      <c r="F8396">
        <f>'Previous Trades Import_OMS Quer'!F8396</f>
        <v>0</v>
      </c>
      <c r="G8396">
        <f>'Previous Trades Import_OMS Quer'!G8396</f>
        <v>0</v>
      </c>
      <c r="H8396">
        <f>'Previous Trades Import_OMS Quer'!H8396</f>
        <v>0</v>
      </c>
      <c r="I8396">
        <f>'Previous Trades Import_OMS Quer'!I8396</f>
        <v>0</v>
      </c>
      <c r="J8396">
        <f>'Previous Trades Import_OMS Quer'!J8396</f>
        <v>0</v>
      </c>
      <c r="K8396">
        <f>'Previous Trades Import_OMS Quer'!K8396</f>
        <v>0</v>
      </c>
      <c r="L8396">
        <f>'Previous Trades Import_OMS Quer'!L8396</f>
        <v>0</v>
      </c>
      <c r="M8396">
        <f>'Previous Trades Import_OMS Quer'!M8396</f>
        <v>0</v>
      </c>
      <c r="N8396">
        <f>'Previous Trades Import_OMS Quer'!N8396</f>
        <v>0</v>
      </c>
      <c r="O8396" t="str">
        <f>CLEAN('Previous Trades Import_OMS Quer'!O8396)</f>
        <v/>
      </c>
      <c r="Q8396" s="25">
        <f t="shared" si="262"/>
        <v>0</v>
      </c>
      <c r="R8396" s="25" t="e">
        <f>VLOOKUP(O8396,'Currency Balance'!$O$3:$Q$32,3,0)</f>
        <v>#N/A</v>
      </c>
      <c r="S8396" t="e">
        <f t="shared" si="263"/>
        <v>#N/A</v>
      </c>
    </row>
    <row r="8397" spans="1:19">
      <c r="A8397">
        <f>'Previous Trades Import_OMS Quer'!A8397</f>
        <v>0</v>
      </c>
      <c r="B8397">
        <f>'Previous Trades Import_OMS Quer'!B8397</f>
        <v>0</v>
      </c>
      <c r="C8397" s="22">
        <f>'Previous Trades Import_OMS Quer'!C8397</f>
        <v>0</v>
      </c>
      <c r="D8397">
        <f>'Previous Trades Import_OMS Quer'!D8397</f>
        <v>0</v>
      </c>
      <c r="E8397" s="22">
        <f>'Previous Trades Import_OMS Quer'!E8397</f>
        <v>0</v>
      </c>
      <c r="F8397">
        <f>'Previous Trades Import_OMS Quer'!F8397</f>
        <v>0</v>
      </c>
      <c r="G8397">
        <f>'Previous Trades Import_OMS Quer'!G8397</f>
        <v>0</v>
      </c>
      <c r="H8397">
        <f>'Previous Trades Import_OMS Quer'!H8397</f>
        <v>0</v>
      </c>
      <c r="I8397">
        <f>'Previous Trades Import_OMS Quer'!I8397</f>
        <v>0</v>
      </c>
      <c r="J8397">
        <f>'Previous Trades Import_OMS Quer'!J8397</f>
        <v>0</v>
      </c>
      <c r="K8397">
        <f>'Previous Trades Import_OMS Quer'!K8397</f>
        <v>0</v>
      </c>
      <c r="L8397">
        <f>'Previous Trades Import_OMS Quer'!L8397</f>
        <v>0</v>
      </c>
      <c r="M8397">
        <f>'Previous Trades Import_OMS Quer'!M8397</f>
        <v>0</v>
      </c>
      <c r="N8397">
        <f>'Previous Trades Import_OMS Quer'!N8397</f>
        <v>0</v>
      </c>
      <c r="O8397" t="str">
        <f>CLEAN('Previous Trades Import_OMS Quer'!O8397)</f>
        <v/>
      </c>
      <c r="Q8397" s="25">
        <f t="shared" si="262"/>
        <v>0</v>
      </c>
      <c r="R8397" s="25" t="e">
        <f>VLOOKUP(O8397,'Currency Balance'!$O$3:$Q$32,3,0)</f>
        <v>#N/A</v>
      </c>
      <c r="S8397" t="e">
        <f t="shared" si="263"/>
        <v>#N/A</v>
      </c>
    </row>
    <row r="8398" spans="1:19">
      <c r="A8398">
        <f>'Previous Trades Import_OMS Quer'!A8398</f>
        <v>0</v>
      </c>
      <c r="B8398">
        <f>'Previous Trades Import_OMS Quer'!B8398</f>
        <v>0</v>
      </c>
      <c r="C8398" s="22">
        <f>'Previous Trades Import_OMS Quer'!C8398</f>
        <v>0</v>
      </c>
      <c r="D8398">
        <f>'Previous Trades Import_OMS Quer'!D8398</f>
        <v>0</v>
      </c>
      <c r="E8398" s="22">
        <f>'Previous Trades Import_OMS Quer'!E8398</f>
        <v>0</v>
      </c>
      <c r="F8398">
        <f>'Previous Trades Import_OMS Quer'!F8398</f>
        <v>0</v>
      </c>
      <c r="G8398">
        <f>'Previous Trades Import_OMS Quer'!G8398</f>
        <v>0</v>
      </c>
      <c r="H8398">
        <f>'Previous Trades Import_OMS Quer'!H8398</f>
        <v>0</v>
      </c>
      <c r="I8398">
        <f>'Previous Trades Import_OMS Quer'!I8398</f>
        <v>0</v>
      </c>
      <c r="J8398">
        <f>'Previous Trades Import_OMS Quer'!J8398</f>
        <v>0</v>
      </c>
      <c r="K8398">
        <f>'Previous Trades Import_OMS Quer'!K8398</f>
        <v>0</v>
      </c>
      <c r="L8398">
        <f>'Previous Trades Import_OMS Quer'!L8398</f>
        <v>0</v>
      </c>
      <c r="M8398">
        <f>'Previous Trades Import_OMS Quer'!M8398</f>
        <v>0</v>
      </c>
      <c r="N8398">
        <f>'Previous Trades Import_OMS Quer'!N8398</f>
        <v>0</v>
      </c>
      <c r="O8398" t="str">
        <f>CLEAN('Previous Trades Import_OMS Quer'!O8398)</f>
        <v/>
      </c>
      <c r="Q8398" s="25">
        <f t="shared" si="262"/>
        <v>0</v>
      </c>
      <c r="R8398" s="25" t="e">
        <f>VLOOKUP(O8398,'Currency Balance'!$O$3:$Q$32,3,0)</f>
        <v>#N/A</v>
      </c>
      <c r="S8398" t="e">
        <f t="shared" si="263"/>
        <v>#N/A</v>
      </c>
    </row>
    <row r="8399" spans="1:19">
      <c r="A8399">
        <f>'Previous Trades Import_OMS Quer'!A8399</f>
        <v>0</v>
      </c>
      <c r="B8399">
        <f>'Previous Trades Import_OMS Quer'!B8399</f>
        <v>0</v>
      </c>
      <c r="C8399" s="22">
        <f>'Previous Trades Import_OMS Quer'!C8399</f>
        <v>0</v>
      </c>
      <c r="D8399">
        <f>'Previous Trades Import_OMS Quer'!D8399</f>
        <v>0</v>
      </c>
      <c r="E8399" s="22">
        <f>'Previous Trades Import_OMS Quer'!E8399</f>
        <v>0</v>
      </c>
      <c r="F8399">
        <f>'Previous Trades Import_OMS Quer'!F8399</f>
        <v>0</v>
      </c>
      <c r="G8399">
        <f>'Previous Trades Import_OMS Quer'!G8399</f>
        <v>0</v>
      </c>
      <c r="H8399">
        <f>'Previous Trades Import_OMS Quer'!H8399</f>
        <v>0</v>
      </c>
      <c r="I8399">
        <f>'Previous Trades Import_OMS Quer'!I8399</f>
        <v>0</v>
      </c>
      <c r="J8399">
        <f>'Previous Trades Import_OMS Quer'!J8399</f>
        <v>0</v>
      </c>
      <c r="K8399">
        <f>'Previous Trades Import_OMS Quer'!K8399</f>
        <v>0</v>
      </c>
      <c r="L8399">
        <f>'Previous Trades Import_OMS Quer'!L8399</f>
        <v>0</v>
      </c>
      <c r="M8399">
        <f>'Previous Trades Import_OMS Quer'!M8399</f>
        <v>0</v>
      </c>
      <c r="N8399">
        <f>'Previous Trades Import_OMS Quer'!N8399</f>
        <v>0</v>
      </c>
      <c r="O8399" t="str">
        <f>CLEAN('Previous Trades Import_OMS Quer'!O8399)</f>
        <v/>
      </c>
      <c r="Q8399" s="25">
        <f t="shared" si="262"/>
        <v>0</v>
      </c>
      <c r="R8399" s="25" t="e">
        <f>VLOOKUP(O8399,'Currency Balance'!$O$3:$Q$32,3,0)</f>
        <v>#N/A</v>
      </c>
      <c r="S8399" t="e">
        <f t="shared" si="263"/>
        <v>#N/A</v>
      </c>
    </row>
    <row r="8400" spans="1:19">
      <c r="A8400">
        <f>'Previous Trades Import_OMS Quer'!A8400</f>
        <v>0</v>
      </c>
      <c r="B8400">
        <f>'Previous Trades Import_OMS Quer'!B8400</f>
        <v>0</v>
      </c>
      <c r="C8400" s="22">
        <f>'Previous Trades Import_OMS Quer'!C8400</f>
        <v>0</v>
      </c>
      <c r="D8400">
        <f>'Previous Trades Import_OMS Quer'!D8400</f>
        <v>0</v>
      </c>
      <c r="E8400" s="22">
        <f>'Previous Trades Import_OMS Quer'!E8400</f>
        <v>0</v>
      </c>
      <c r="F8400">
        <f>'Previous Trades Import_OMS Quer'!F8400</f>
        <v>0</v>
      </c>
      <c r="G8400">
        <f>'Previous Trades Import_OMS Quer'!G8400</f>
        <v>0</v>
      </c>
      <c r="H8400">
        <f>'Previous Trades Import_OMS Quer'!H8400</f>
        <v>0</v>
      </c>
      <c r="I8400">
        <f>'Previous Trades Import_OMS Quer'!I8400</f>
        <v>0</v>
      </c>
      <c r="J8400">
        <f>'Previous Trades Import_OMS Quer'!J8400</f>
        <v>0</v>
      </c>
      <c r="K8400">
        <f>'Previous Trades Import_OMS Quer'!K8400</f>
        <v>0</v>
      </c>
      <c r="L8400">
        <f>'Previous Trades Import_OMS Quer'!L8400</f>
        <v>0</v>
      </c>
      <c r="M8400">
        <f>'Previous Trades Import_OMS Quer'!M8400</f>
        <v>0</v>
      </c>
      <c r="N8400">
        <f>'Previous Trades Import_OMS Quer'!N8400</f>
        <v>0</v>
      </c>
      <c r="O8400" t="str">
        <f>CLEAN('Previous Trades Import_OMS Quer'!O8400)</f>
        <v/>
      </c>
      <c r="Q8400" s="25">
        <f t="shared" si="262"/>
        <v>0</v>
      </c>
      <c r="R8400" s="25" t="e">
        <f>VLOOKUP(O8400,'Currency Balance'!$O$3:$Q$32,3,0)</f>
        <v>#N/A</v>
      </c>
      <c r="S8400" t="e">
        <f t="shared" si="263"/>
        <v>#N/A</v>
      </c>
    </row>
    <row r="8401" spans="1:19">
      <c r="A8401">
        <f>'Previous Trades Import_OMS Quer'!A8401</f>
        <v>0</v>
      </c>
      <c r="B8401">
        <f>'Previous Trades Import_OMS Quer'!B8401</f>
        <v>0</v>
      </c>
      <c r="C8401" s="22">
        <f>'Previous Trades Import_OMS Quer'!C8401</f>
        <v>0</v>
      </c>
      <c r="D8401">
        <f>'Previous Trades Import_OMS Quer'!D8401</f>
        <v>0</v>
      </c>
      <c r="E8401" s="22">
        <f>'Previous Trades Import_OMS Quer'!E8401</f>
        <v>0</v>
      </c>
      <c r="F8401">
        <f>'Previous Trades Import_OMS Quer'!F8401</f>
        <v>0</v>
      </c>
      <c r="G8401">
        <f>'Previous Trades Import_OMS Quer'!G8401</f>
        <v>0</v>
      </c>
      <c r="H8401">
        <f>'Previous Trades Import_OMS Quer'!H8401</f>
        <v>0</v>
      </c>
      <c r="I8401">
        <f>'Previous Trades Import_OMS Quer'!I8401</f>
        <v>0</v>
      </c>
      <c r="J8401">
        <f>'Previous Trades Import_OMS Quer'!J8401</f>
        <v>0</v>
      </c>
      <c r="K8401">
        <f>'Previous Trades Import_OMS Quer'!K8401</f>
        <v>0</v>
      </c>
      <c r="L8401">
        <f>'Previous Trades Import_OMS Quer'!L8401</f>
        <v>0</v>
      </c>
      <c r="M8401">
        <f>'Previous Trades Import_OMS Quer'!M8401</f>
        <v>0</v>
      </c>
      <c r="N8401">
        <f>'Previous Trades Import_OMS Quer'!N8401</f>
        <v>0</v>
      </c>
      <c r="O8401" t="str">
        <f>CLEAN('Previous Trades Import_OMS Quer'!O8401)</f>
        <v/>
      </c>
      <c r="Q8401" s="25">
        <f t="shared" si="262"/>
        <v>0</v>
      </c>
      <c r="R8401" s="25" t="e">
        <f>VLOOKUP(O8401,'Currency Balance'!$O$3:$Q$32,3,0)</f>
        <v>#N/A</v>
      </c>
      <c r="S8401" t="e">
        <f t="shared" si="263"/>
        <v>#N/A</v>
      </c>
    </row>
    <row r="8402" spans="1:19">
      <c r="A8402">
        <f>'Previous Trades Import_OMS Quer'!A8402</f>
        <v>0</v>
      </c>
      <c r="B8402">
        <f>'Previous Trades Import_OMS Quer'!B8402</f>
        <v>0</v>
      </c>
      <c r="C8402" s="22">
        <f>'Previous Trades Import_OMS Quer'!C8402</f>
        <v>0</v>
      </c>
      <c r="D8402">
        <f>'Previous Trades Import_OMS Quer'!D8402</f>
        <v>0</v>
      </c>
      <c r="E8402" s="22">
        <f>'Previous Trades Import_OMS Quer'!E8402</f>
        <v>0</v>
      </c>
      <c r="F8402">
        <f>'Previous Trades Import_OMS Quer'!F8402</f>
        <v>0</v>
      </c>
      <c r="G8402">
        <f>'Previous Trades Import_OMS Quer'!G8402</f>
        <v>0</v>
      </c>
      <c r="H8402">
        <f>'Previous Trades Import_OMS Quer'!H8402</f>
        <v>0</v>
      </c>
      <c r="I8402">
        <f>'Previous Trades Import_OMS Quer'!I8402</f>
        <v>0</v>
      </c>
      <c r="J8402">
        <f>'Previous Trades Import_OMS Quer'!J8402</f>
        <v>0</v>
      </c>
      <c r="K8402">
        <f>'Previous Trades Import_OMS Quer'!K8402</f>
        <v>0</v>
      </c>
      <c r="L8402">
        <f>'Previous Trades Import_OMS Quer'!L8402</f>
        <v>0</v>
      </c>
      <c r="M8402">
        <f>'Previous Trades Import_OMS Quer'!M8402</f>
        <v>0</v>
      </c>
      <c r="N8402">
        <f>'Previous Trades Import_OMS Quer'!N8402</f>
        <v>0</v>
      </c>
      <c r="O8402" t="str">
        <f>CLEAN('Previous Trades Import_OMS Quer'!O8402)</f>
        <v/>
      </c>
      <c r="Q8402" s="25">
        <f t="shared" si="262"/>
        <v>0</v>
      </c>
      <c r="R8402" s="25" t="e">
        <f>VLOOKUP(O8402,'Currency Balance'!$O$3:$Q$32,3,0)</f>
        <v>#N/A</v>
      </c>
      <c r="S8402" t="e">
        <f t="shared" si="263"/>
        <v>#N/A</v>
      </c>
    </row>
    <row r="8403" spans="1:19">
      <c r="A8403">
        <f>'Previous Trades Import_OMS Quer'!A8403</f>
        <v>0</v>
      </c>
      <c r="B8403">
        <f>'Previous Trades Import_OMS Quer'!B8403</f>
        <v>0</v>
      </c>
      <c r="C8403" s="22">
        <f>'Previous Trades Import_OMS Quer'!C8403</f>
        <v>0</v>
      </c>
      <c r="D8403">
        <f>'Previous Trades Import_OMS Quer'!D8403</f>
        <v>0</v>
      </c>
      <c r="E8403" s="22">
        <f>'Previous Trades Import_OMS Quer'!E8403</f>
        <v>0</v>
      </c>
      <c r="F8403">
        <f>'Previous Trades Import_OMS Quer'!F8403</f>
        <v>0</v>
      </c>
      <c r="G8403">
        <f>'Previous Trades Import_OMS Quer'!G8403</f>
        <v>0</v>
      </c>
      <c r="H8403">
        <f>'Previous Trades Import_OMS Quer'!H8403</f>
        <v>0</v>
      </c>
      <c r="I8403">
        <f>'Previous Trades Import_OMS Quer'!I8403</f>
        <v>0</v>
      </c>
      <c r="J8403">
        <f>'Previous Trades Import_OMS Quer'!J8403</f>
        <v>0</v>
      </c>
      <c r="K8403">
        <f>'Previous Trades Import_OMS Quer'!K8403</f>
        <v>0</v>
      </c>
      <c r="L8403">
        <f>'Previous Trades Import_OMS Quer'!L8403</f>
        <v>0</v>
      </c>
      <c r="M8403">
        <f>'Previous Trades Import_OMS Quer'!M8403</f>
        <v>0</v>
      </c>
      <c r="N8403">
        <f>'Previous Trades Import_OMS Quer'!N8403</f>
        <v>0</v>
      </c>
      <c r="O8403" t="str">
        <f>CLEAN('Previous Trades Import_OMS Quer'!O8403)</f>
        <v/>
      </c>
      <c r="Q8403" s="25">
        <f t="shared" si="262"/>
        <v>0</v>
      </c>
      <c r="R8403" s="25" t="e">
        <f>VLOOKUP(O8403,'Currency Balance'!$O$3:$Q$32,3,0)</f>
        <v>#N/A</v>
      </c>
      <c r="S8403" t="e">
        <f t="shared" si="263"/>
        <v>#N/A</v>
      </c>
    </row>
    <row r="8404" spans="1:19">
      <c r="A8404">
        <f>'Previous Trades Import_OMS Quer'!A8404</f>
        <v>0</v>
      </c>
      <c r="B8404">
        <f>'Previous Trades Import_OMS Quer'!B8404</f>
        <v>0</v>
      </c>
      <c r="C8404" s="22">
        <f>'Previous Trades Import_OMS Quer'!C8404</f>
        <v>0</v>
      </c>
      <c r="D8404">
        <f>'Previous Trades Import_OMS Quer'!D8404</f>
        <v>0</v>
      </c>
      <c r="E8404" s="22">
        <f>'Previous Trades Import_OMS Quer'!E8404</f>
        <v>0</v>
      </c>
      <c r="F8404">
        <f>'Previous Trades Import_OMS Quer'!F8404</f>
        <v>0</v>
      </c>
      <c r="G8404">
        <f>'Previous Trades Import_OMS Quer'!G8404</f>
        <v>0</v>
      </c>
      <c r="H8404">
        <f>'Previous Trades Import_OMS Quer'!H8404</f>
        <v>0</v>
      </c>
      <c r="I8404">
        <f>'Previous Trades Import_OMS Quer'!I8404</f>
        <v>0</v>
      </c>
      <c r="J8404">
        <f>'Previous Trades Import_OMS Quer'!J8404</f>
        <v>0</v>
      </c>
      <c r="K8404">
        <f>'Previous Trades Import_OMS Quer'!K8404</f>
        <v>0</v>
      </c>
      <c r="L8404">
        <f>'Previous Trades Import_OMS Quer'!L8404</f>
        <v>0</v>
      </c>
      <c r="M8404">
        <f>'Previous Trades Import_OMS Quer'!M8404</f>
        <v>0</v>
      </c>
      <c r="N8404">
        <f>'Previous Trades Import_OMS Quer'!N8404</f>
        <v>0</v>
      </c>
      <c r="O8404" t="str">
        <f>CLEAN('Previous Trades Import_OMS Quer'!O8404)</f>
        <v/>
      </c>
      <c r="Q8404" s="25">
        <f t="shared" si="262"/>
        <v>0</v>
      </c>
      <c r="R8404" s="25" t="e">
        <f>VLOOKUP(O8404,'Currency Balance'!$O$3:$Q$32,3,0)</f>
        <v>#N/A</v>
      </c>
      <c r="S8404" t="e">
        <f t="shared" si="263"/>
        <v>#N/A</v>
      </c>
    </row>
    <row r="8405" spans="1:19">
      <c r="A8405">
        <f>'Previous Trades Import_OMS Quer'!A8405</f>
        <v>0</v>
      </c>
      <c r="B8405">
        <f>'Previous Trades Import_OMS Quer'!B8405</f>
        <v>0</v>
      </c>
      <c r="C8405" s="22">
        <f>'Previous Trades Import_OMS Quer'!C8405</f>
        <v>0</v>
      </c>
      <c r="D8405">
        <f>'Previous Trades Import_OMS Quer'!D8405</f>
        <v>0</v>
      </c>
      <c r="E8405" s="22">
        <f>'Previous Trades Import_OMS Quer'!E8405</f>
        <v>0</v>
      </c>
      <c r="F8405">
        <f>'Previous Trades Import_OMS Quer'!F8405</f>
        <v>0</v>
      </c>
      <c r="G8405">
        <f>'Previous Trades Import_OMS Quer'!G8405</f>
        <v>0</v>
      </c>
      <c r="H8405">
        <f>'Previous Trades Import_OMS Quer'!H8405</f>
        <v>0</v>
      </c>
      <c r="I8405">
        <f>'Previous Trades Import_OMS Quer'!I8405</f>
        <v>0</v>
      </c>
      <c r="J8405">
        <f>'Previous Trades Import_OMS Quer'!J8405</f>
        <v>0</v>
      </c>
      <c r="K8405">
        <f>'Previous Trades Import_OMS Quer'!K8405</f>
        <v>0</v>
      </c>
      <c r="L8405">
        <f>'Previous Trades Import_OMS Quer'!L8405</f>
        <v>0</v>
      </c>
      <c r="M8405">
        <f>'Previous Trades Import_OMS Quer'!M8405</f>
        <v>0</v>
      </c>
      <c r="N8405">
        <f>'Previous Trades Import_OMS Quer'!N8405</f>
        <v>0</v>
      </c>
      <c r="O8405" t="str">
        <f>CLEAN('Previous Trades Import_OMS Quer'!O8405)</f>
        <v/>
      </c>
      <c r="Q8405" s="25">
        <f t="shared" si="262"/>
        <v>0</v>
      </c>
      <c r="R8405" s="25" t="e">
        <f>VLOOKUP(O8405,'Currency Balance'!$O$3:$Q$32,3,0)</f>
        <v>#N/A</v>
      </c>
      <c r="S8405" t="e">
        <f t="shared" si="263"/>
        <v>#N/A</v>
      </c>
    </row>
    <row r="8406" spans="1:19">
      <c r="A8406">
        <f>'Previous Trades Import_OMS Quer'!A8406</f>
        <v>0</v>
      </c>
      <c r="B8406">
        <f>'Previous Trades Import_OMS Quer'!B8406</f>
        <v>0</v>
      </c>
      <c r="C8406" s="22">
        <f>'Previous Trades Import_OMS Quer'!C8406</f>
        <v>0</v>
      </c>
      <c r="D8406">
        <f>'Previous Trades Import_OMS Quer'!D8406</f>
        <v>0</v>
      </c>
      <c r="E8406" s="22">
        <f>'Previous Trades Import_OMS Quer'!E8406</f>
        <v>0</v>
      </c>
      <c r="F8406">
        <f>'Previous Trades Import_OMS Quer'!F8406</f>
        <v>0</v>
      </c>
      <c r="G8406">
        <f>'Previous Trades Import_OMS Quer'!G8406</f>
        <v>0</v>
      </c>
      <c r="H8406">
        <f>'Previous Trades Import_OMS Quer'!H8406</f>
        <v>0</v>
      </c>
      <c r="I8406">
        <f>'Previous Trades Import_OMS Quer'!I8406</f>
        <v>0</v>
      </c>
      <c r="J8406">
        <f>'Previous Trades Import_OMS Quer'!J8406</f>
        <v>0</v>
      </c>
      <c r="K8406">
        <f>'Previous Trades Import_OMS Quer'!K8406</f>
        <v>0</v>
      </c>
      <c r="L8406">
        <f>'Previous Trades Import_OMS Quer'!L8406</f>
        <v>0</v>
      </c>
      <c r="M8406">
        <f>'Previous Trades Import_OMS Quer'!M8406</f>
        <v>0</v>
      </c>
      <c r="N8406">
        <f>'Previous Trades Import_OMS Quer'!N8406</f>
        <v>0</v>
      </c>
      <c r="O8406" t="str">
        <f>CLEAN('Previous Trades Import_OMS Quer'!O8406)</f>
        <v/>
      </c>
      <c r="Q8406" s="25">
        <f t="shared" si="262"/>
        <v>0</v>
      </c>
      <c r="R8406" s="25" t="e">
        <f>VLOOKUP(O8406,'Currency Balance'!$O$3:$Q$32,3,0)</f>
        <v>#N/A</v>
      </c>
      <c r="S8406" t="e">
        <f t="shared" si="263"/>
        <v>#N/A</v>
      </c>
    </row>
    <row r="8407" spans="1:19">
      <c r="A8407">
        <f>'Previous Trades Import_OMS Quer'!A8407</f>
        <v>0</v>
      </c>
      <c r="B8407">
        <f>'Previous Trades Import_OMS Quer'!B8407</f>
        <v>0</v>
      </c>
      <c r="C8407" s="22">
        <f>'Previous Trades Import_OMS Quer'!C8407</f>
        <v>0</v>
      </c>
      <c r="D8407">
        <f>'Previous Trades Import_OMS Quer'!D8407</f>
        <v>0</v>
      </c>
      <c r="E8407" s="22">
        <f>'Previous Trades Import_OMS Quer'!E8407</f>
        <v>0</v>
      </c>
      <c r="F8407">
        <f>'Previous Trades Import_OMS Quer'!F8407</f>
        <v>0</v>
      </c>
      <c r="G8407">
        <f>'Previous Trades Import_OMS Quer'!G8407</f>
        <v>0</v>
      </c>
      <c r="H8407">
        <f>'Previous Trades Import_OMS Quer'!H8407</f>
        <v>0</v>
      </c>
      <c r="I8407">
        <f>'Previous Trades Import_OMS Quer'!I8407</f>
        <v>0</v>
      </c>
      <c r="J8407">
        <f>'Previous Trades Import_OMS Quer'!J8407</f>
        <v>0</v>
      </c>
      <c r="K8407">
        <f>'Previous Trades Import_OMS Quer'!K8407</f>
        <v>0</v>
      </c>
      <c r="L8407">
        <f>'Previous Trades Import_OMS Quer'!L8407</f>
        <v>0</v>
      </c>
      <c r="M8407">
        <f>'Previous Trades Import_OMS Quer'!M8407</f>
        <v>0</v>
      </c>
      <c r="N8407">
        <f>'Previous Trades Import_OMS Quer'!N8407</f>
        <v>0</v>
      </c>
      <c r="O8407" t="str">
        <f>CLEAN('Previous Trades Import_OMS Quer'!O8407)</f>
        <v/>
      </c>
      <c r="Q8407" s="25">
        <f t="shared" si="262"/>
        <v>0</v>
      </c>
      <c r="R8407" s="25" t="e">
        <f>VLOOKUP(O8407,'Currency Balance'!$O$3:$Q$32,3,0)</f>
        <v>#N/A</v>
      </c>
      <c r="S8407" t="e">
        <f t="shared" si="263"/>
        <v>#N/A</v>
      </c>
    </row>
    <row r="8408" spans="1:19">
      <c r="A8408">
        <f>'Previous Trades Import_OMS Quer'!A8408</f>
        <v>0</v>
      </c>
      <c r="B8408">
        <f>'Previous Trades Import_OMS Quer'!B8408</f>
        <v>0</v>
      </c>
      <c r="C8408" s="22">
        <f>'Previous Trades Import_OMS Quer'!C8408</f>
        <v>0</v>
      </c>
      <c r="D8408">
        <f>'Previous Trades Import_OMS Quer'!D8408</f>
        <v>0</v>
      </c>
      <c r="E8408" s="22">
        <f>'Previous Trades Import_OMS Quer'!E8408</f>
        <v>0</v>
      </c>
      <c r="F8408">
        <f>'Previous Trades Import_OMS Quer'!F8408</f>
        <v>0</v>
      </c>
      <c r="G8408">
        <f>'Previous Trades Import_OMS Quer'!G8408</f>
        <v>0</v>
      </c>
      <c r="H8408">
        <f>'Previous Trades Import_OMS Quer'!H8408</f>
        <v>0</v>
      </c>
      <c r="I8408">
        <f>'Previous Trades Import_OMS Quer'!I8408</f>
        <v>0</v>
      </c>
      <c r="J8408">
        <f>'Previous Trades Import_OMS Quer'!J8408</f>
        <v>0</v>
      </c>
      <c r="K8408">
        <f>'Previous Trades Import_OMS Quer'!K8408</f>
        <v>0</v>
      </c>
      <c r="L8408">
        <f>'Previous Trades Import_OMS Quer'!L8408</f>
        <v>0</v>
      </c>
      <c r="M8408">
        <f>'Previous Trades Import_OMS Quer'!M8408</f>
        <v>0</v>
      </c>
      <c r="N8408">
        <f>'Previous Trades Import_OMS Quer'!N8408</f>
        <v>0</v>
      </c>
      <c r="O8408" t="str">
        <f>CLEAN('Previous Trades Import_OMS Quer'!O8408)</f>
        <v/>
      </c>
      <c r="Q8408" s="25">
        <f t="shared" si="262"/>
        <v>0</v>
      </c>
      <c r="R8408" s="25" t="e">
        <f>VLOOKUP(O8408,'Currency Balance'!$O$3:$Q$32,3,0)</f>
        <v>#N/A</v>
      </c>
      <c r="S8408" t="e">
        <f t="shared" si="263"/>
        <v>#N/A</v>
      </c>
    </row>
    <row r="8409" spans="1:19">
      <c r="A8409">
        <f>'Previous Trades Import_OMS Quer'!A8409</f>
        <v>0</v>
      </c>
      <c r="B8409">
        <f>'Previous Trades Import_OMS Quer'!B8409</f>
        <v>0</v>
      </c>
      <c r="C8409" s="22">
        <f>'Previous Trades Import_OMS Quer'!C8409</f>
        <v>0</v>
      </c>
      <c r="D8409">
        <f>'Previous Trades Import_OMS Quer'!D8409</f>
        <v>0</v>
      </c>
      <c r="E8409" s="22">
        <f>'Previous Trades Import_OMS Quer'!E8409</f>
        <v>0</v>
      </c>
      <c r="F8409">
        <f>'Previous Trades Import_OMS Quer'!F8409</f>
        <v>0</v>
      </c>
      <c r="G8409">
        <f>'Previous Trades Import_OMS Quer'!G8409</f>
        <v>0</v>
      </c>
      <c r="H8409">
        <f>'Previous Trades Import_OMS Quer'!H8409</f>
        <v>0</v>
      </c>
      <c r="I8409">
        <f>'Previous Trades Import_OMS Quer'!I8409</f>
        <v>0</v>
      </c>
      <c r="J8409">
        <f>'Previous Trades Import_OMS Quer'!J8409</f>
        <v>0</v>
      </c>
      <c r="K8409">
        <f>'Previous Trades Import_OMS Quer'!K8409</f>
        <v>0</v>
      </c>
      <c r="L8409">
        <f>'Previous Trades Import_OMS Quer'!L8409</f>
        <v>0</v>
      </c>
      <c r="M8409">
        <f>'Previous Trades Import_OMS Quer'!M8409</f>
        <v>0</v>
      </c>
      <c r="N8409">
        <f>'Previous Trades Import_OMS Quer'!N8409</f>
        <v>0</v>
      </c>
      <c r="O8409" t="str">
        <f>CLEAN('Previous Trades Import_OMS Quer'!O8409)</f>
        <v/>
      </c>
      <c r="Q8409" s="25">
        <f t="shared" si="262"/>
        <v>0</v>
      </c>
      <c r="R8409" s="25" t="e">
        <f>VLOOKUP(O8409,'Currency Balance'!$O$3:$Q$32,3,0)</f>
        <v>#N/A</v>
      </c>
      <c r="S8409" t="e">
        <f t="shared" si="263"/>
        <v>#N/A</v>
      </c>
    </row>
    <row r="8410" spans="1:19">
      <c r="A8410">
        <f>'Previous Trades Import_OMS Quer'!A8410</f>
        <v>0</v>
      </c>
      <c r="B8410">
        <f>'Previous Trades Import_OMS Quer'!B8410</f>
        <v>0</v>
      </c>
      <c r="C8410" s="22">
        <f>'Previous Trades Import_OMS Quer'!C8410</f>
        <v>0</v>
      </c>
      <c r="D8410">
        <f>'Previous Trades Import_OMS Quer'!D8410</f>
        <v>0</v>
      </c>
      <c r="E8410" s="22">
        <f>'Previous Trades Import_OMS Quer'!E8410</f>
        <v>0</v>
      </c>
      <c r="F8410">
        <f>'Previous Trades Import_OMS Quer'!F8410</f>
        <v>0</v>
      </c>
      <c r="G8410">
        <f>'Previous Trades Import_OMS Quer'!G8410</f>
        <v>0</v>
      </c>
      <c r="H8410">
        <f>'Previous Trades Import_OMS Quer'!H8410</f>
        <v>0</v>
      </c>
      <c r="I8410">
        <f>'Previous Trades Import_OMS Quer'!I8410</f>
        <v>0</v>
      </c>
      <c r="J8410">
        <f>'Previous Trades Import_OMS Quer'!J8410</f>
        <v>0</v>
      </c>
      <c r="K8410">
        <f>'Previous Trades Import_OMS Quer'!K8410</f>
        <v>0</v>
      </c>
      <c r="L8410">
        <f>'Previous Trades Import_OMS Quer'!L8410</f>
        <v>0</v>
      </c>
      <c r="M8410">
        <f>'Previous Trades Import_OMS Quer'!M8410</f>
        <v>0</v>
      </c>
      <c r="N8410">
        <f>'Previous Trades Import_OMS Quer'!N8410</f>
        <v>0</v>
      </c>
      <c r="O8410" t="str">
        <f>CLEAN('Previous Trades Import_OMS Quer'!O8410)</f>
        <v/>
      </c>
      <c r="Q8410" s="25">
        <f t="shared" si="262"/>
        <v>0</v>
      </c>
      <c r="R8410" s="25" t="e">
        <f>VLOOKUP(O8410,'Currency Balance'!$O$3:$Q$32,3,0)</f>
        <v>#N/A</v>
      </c>
      <c r="S8410" t="e">
        <f t="shared" si="263"/>
        <v>#N/A</v>
      </c>
    </row>
    <row r="8411" spans="1:19">
      <c r="A8411">
        <f>'Previous Trades Import_OMS Quer'!A8411</f>
        <v>0</v>
      </c>
      <c r="B8411">
        <f>'Previous Trades Import_OMS Quer'!B8411</f>
        <v>0</v>
      </c>
      <c r="C8411" s="22">
        <f>'Previous Trades Import_OMS Quer'!C8411</f>
        <v>0</v>
      </c>
      <c r="D8411">
        <f>'Previous Trades Import_OMS Quer'!D8411</f>
        <v>0</v>
      </c>
      <c r="E8411" s="22">
        <f>'Previous Trades Import_OMS Quer'!E8411</f>
        <v>0</v>
      </c>
      <c r="F8411">
        <f>'Previous Trades Import_OMS Quer'!F8411</f>
        <v>0</v>
      </c>
      <c r="G8411">
        <f>'Previous Trades Import_OMS Quer'!G8411</f>
        <v>0</v>
      </c>
      <c r="H8411">
        <f>'Previous Trades Import_OMS Quer'!H8411</f>
        <v>0</v>
      </c>
      <c r="I8411">
        <f>'Previous Trades Import_OMS Quer'!I8411</f>
        <v>0</v>
      </c>
      <c r="J8411">
        <f>'Previous Trades Import_OMS Quer'!J8411</f>
        <v>0</v>
      </c>
      <c r="K8411">
        <f>'Previous Trades Import_OMS Quer'!K8411</f>
        <v>0</v>
      </c>
      <c r="L8411">
        <f>'Previous Trades Import_OMS Quer'!L8411</f>
        <v>0</v>
      </c>
      <c r="M8411">
        <f>'Previous Trades Import_OMS Quer'!M8411</f>
        <v>0</v>
      </c>
      <c r="N8411">
        <f>'Previous Trades Import_OMS Quer'!N8411</f>
        <v>0</v>
      </c>
      <c r="O8411" t="str">
        <f>CLEAN('Previous Trades Import_OMS Quer'!O8411)</f>
        <v/>
      </c>
      <c r="Q8411" s="25">
        <f t="shared" si="262"/>
        <v>0</v>
      </c>
      <c r="R8411" s="25" t="e">
        <f>VLOOKUP(O8411,'Currency Balance'!$O$3:$Q$32,3,0)</f>
        <v>#N/A</v>
      </c>
      <c r="S8411" t="e">
        <f t="shared" si="263"/>
        <v>#N/A</v>
      </c>
    </row>
    <row r="8412" spans="1:19">
      <c r="A8412">
        <f>'Previous Trades Import_OMS Quer'!A8412</f>
        <v>0</v>
      </c>
      <c r="B8412">
        <f>'Previous Trades Import_OMS Quer'!B8412</f>
        <v>0</v>
      </c>
      <c r="C8412" s="22">
        <f>'Previous Trades Import_OMS Quer'!C8412</f>
        <v>0</v>
      </c>
      <c r="D8412">
        <f>'Previous Trades Import_OMS Quer'!D8412</f>
        <v>0</v>
      </c>
      <c r="E8412" s="22">
        <f>'Previous Trades Import_OMS Quer'!E8412</f>
        <v>0</v>
      </c>
      <c r="F8412">
        <f>'Previous Trades Import_OMS Quer'!F8412</f>
        <v>0</v>
      </c>
      <c r="G8412">
        <f>'Previous Trades Import_OMS Quer'!G8412</f>
        <v>0</v>
      </c>
      <c r="H8412">
        <f>'Previous Trades Import_OMS Quer'!H8412</f>
        <v>0</v>
      </c>
      <c r="I8412">
        <f>'Previous Trades Import_OMS Quer'!I8412</f>
        <v>0</v>
      </c>
      <c r="J8412">
        <f>'Previous Trades Import_OMS Quer'!J8412</f>
        <v>0</v>
      </c>
      <c r="K8412">
        <f>'Previous Trades Import_OMS Quer'!K8412</f>
        <v>0</v>
      </c>
      <c r="L8412">
        <f>'Previous Trades Import_OMS Quer'!L8412</f>
        <v>0</v>
      </c>
      <c r="M8412">
        <f>'Previous Trades Import_OMS Quer'!M8412</f>
        <v>0</v>
      </c>
      <c r="N8412">
        <f>'Previous Trades Import_OMS Quer'!N8412</f>
        <v>0</v>
      </c>
      <c r="O8412" t="str">
        <f>CLEAN('Previous Trades Import_OMS Quer'!O8412)</f>
        <v/>
      </c>
      <c r="Q8412" s="25">
        <f t="shared" si="262"/>
        <v>0</v>
      </c>
      <c r="R8412" s="25" t="e">
        <f>VLOOKUP(O8412,'Currency Balance'!$O$3:$Q$32,3,0)</f>
        <v>#N/A</v>
      </c>
      <c r="S8412" t="e">
        <f t="shared" si="263"/>
        <v>#N/A</v>
      </c>
    </row>
    <row r="8413" spans="1:19">
      <c r="A8413">
        <f>'Previous Trades Import_OMS Quer'!A8413</f>
        <v>0</v>
      </c>
      <c r="B8413">
        <f>'Previous Trades Import_OMS Quer'!B8413</f>
        <v>0</v>
      </c>
      <c r="C8413" s="22">
        <f>'Previous Trades Import_OMS Quer'!C8413</f>
        <v>0</v>
      </c>
      <c r="D8413">
        <f>'Previous Trades Import_OMS Quer'!D8413</f>
        <v>0</v>
      </c>
      <c r="E8413" s="22">
        <f>'Previous Trades Import_OMS Quer'!E8413</f>
        <v>0</v>
      </c>
      <c r="F8413">
        <f>'Previous Trades Import_OMS Quer'!F8413</f>
        <v>0</v>
      </c>
      <c r="G8413">
        <f>'Previous Trades Import_OMS Quer'!G8413</f>
        <v>0</v>
      </c>
      <c r="H8413">
        <f>'Previous Trades Import_OMS Quer'!H8413</f>
        <v>0</v>
      </c>
      <c r="I8413">
        <f>'Previous Trades Import_OMS Quer'!I8413</f>
        <v>0</v>
      </c>
      <c r="J8413">
        <f>'Previous Trades Import_OMS Quer'!J8413</f>
        <v>0</v>
      </c>
      <c r="K8413">
        <f>'Previous Trades Import_OMS Quer'!K8413</f>
        <v>0</v>
      </c>
      <c r="L8413">
        <f>'Previous Trades Import_OMS Quer'!L8413</f>
        <v>0</v>
      </c>
      <c r="M8413">
        <f>'Previous Trades Import_OMS Quer'!M8413</f>
        <v>0</v>
      </c>
      <c r="N8413">
        <f>'Previous Trades Import_OMS Quer'!N8413</f>
        <v>0</v>
      </c>
      <c r="O8413" t="str">
        <f>CLEAN('Previous Trades Import_OMS Quer'!O8413)</f>
        <v/>
      </c>
      <c r="Q8413" s="25">
        <f t="shared" si="262"/>
        <v>0</v>
      </c>
      <c r="R8413" s="25" t="e">
        <f>VLOOKUP(O8413,'Currency Balance'!$O$3:$Q$32,3,0)</f>
        <v>#N/A</v>
      </c>
      <c r="S8413" t="e">
        <f t="shared" si="263"/>
        <v>#N/A</v>
      </c>
    </row>
    <row r="8414" spans="1:19">
      <c r="A8414">
        <f>'Previous Trades Import_OMS Quer'!A8414</f>
        <v>0</v>
      </c>
      <c r="B8414">
        <f>'Previous Trades Import_OMS Quer'!B8414</f>
        <v>0</v>
      </c>
      <c r="C8414" s="22">
        <f>'Previous Trades Import_OMS Quer'!C8414</f>
        <v>0</v>
      </c>
      <c r="D8414">
        <f>'Previous Trades Import_OMS Quer'!D8414</f>
        <v>0</v>
      </c>
      <c r="E8414" s="22">
        <f>'Previous Trades Import_OMS Quer'!E8414</f>
        <v>0</v>
      </c>
      <c r="F8414">
        <f>'Previous Trades Import_OMS Quer'!F8414</f>
        <v>0</v>
      </c>
      <c r="G8414">
        <f>'Previous Trades Import_OMS Quer'!G8414</f>
        <v>0</v>
      </c>
      <c r="H8414">
        <f>'Previous Trades Import_OMS Quer'!H8414</f>
        <v>0</v>
      </c>
      <c r="I8414">
        <f>'Previous Trades Import_OMS Quer'!I8414</f>
        <v>0</v>
      </c>
      <c r="J8414">
        <f>'Previous Trades Import_OMS Quer'!J8414</f>
        <v>0</v>
      </c>
      <c r="K8414">
        <f>'Previous Trades Import_OMS Quer'!K8414</f>
        <v>0</v>
      </c>
      <c r="L8414">
        <f>'Previous Trades Import_OMS Quer'!L8414</f>
        <v>0</v>
      </c>
      <c r="M8414">
        <f>'Previous Trades Import_OMS Quer'!M8414</f>
        <v>0</v>
      </c>
      <c r="N8414">
        <f>'Previous Trades Import_OMS Quer'!N8414</f>
        <v>0</v>
      </c>
      <c r="O8414" t="str">
        <f>CLEAN('Previous Trades Import_OMS Quer'!O8414)</f>
        <v/>
      </c>
      <c r="Q8414" s="25">
        <f t="shared" si="262"/>
        <v>0</v>
      </c>
      <c r="R8414" s="25" t="e">
        <f>VLOOKUP(O8414,'Currency Balance'!$O$3:$Q$32,3,0)</f>
        <v>#N/A</v>
      </c>
      <c r="S8414" t="e">
        <f t="shared" si="263"/>
        <v>#N/A</v>
      </c>
    </row>
    <row r="8415" spans="1:19">
      <c r="A8415">
        <f>'Previous Trades Import_OMS Quer'!A8415</f>
        <v>0</v>
      </c>
      <c r="B8415">
        <f>'Previous Trades Import_OMS Quer'!B8415</f>
        <v>0</v>
      </c>
      <c r="C8415" s="22">
        <f>'Previous Trades Import_OMS Quer'!C8415</f>
        <v>0</v>
      </c>
      <c r="D8415">
        <f>'Previous Trades Import_OMS Quer'!D8415</f>
        <v>0</v>
      </c>
      <c r="E8415" s="22">
        <f>'Previous Trades Import_OMS Quer'!E8415</f>
        <v>0</v>
      </c>
      <c r="F8415">
        <f>'Previous Trades Import_OMS Quer'!F8415</f>
        <v>0</v>
      </c>
      <c r="G8415">
        <f>'Previous Trades Import_OMS Quer'!G8415</f>
        <v>0</v>
      </c>
      <c r="H8415">
        <f>'Previous Trades Import_OMS Quer'!H8415</f>
        <v>0</v>
      </c>
      <c r="I8415">
        <f>'Previous Trades Import_OMS Quer'!I8415</f>
        <v>0</v>
      </c>
      <c r="J8415">
        <f>'Previous Trades Import_OMS Quer'!J8415</f>
        <v>0</v>
      </c>
      <c r="K8415">
        <f>'Previous Trades Import_OMS Quer'!K8415</f>
        <v>0</v>
      </c>
      <c r="L8415">
        <f>'Previous Trades Import_OMS Quer'!L8415</f>
        <v>0</v>
      </c>
      <c r="M8415">
        <f>'Previous Trades Import_OMS Quer'!M8415</f>
        <v>0</v>
      </c>
      <c r="N8415">
        <f>'Previous Trades Import_OMS Quer'!N8415</f>
        <v>0</v>
      </c>
      <c r="O8415" t="str">
        <f>CLEAN('Previous Trades Import_OMS Quer'!O8415)</f>
        <v/>
      </c>
      <c r="Q8415" s="25">
        <f t="shared" si="262"/>
        <v>0</v>
      </c>
      <c r="R8415" s="25" t="e">
        <f>VLOOKUP(O8415,'Currency Balance'!$O$3:$Q$32,3,0)</f>
        <v>#N/A</v>
      </c>
      <c r="S8415" t="e">
        <f t="shared" si="263"/>
        <v>#N/A</v>
      </c>
    </row>
    <row r="8416" spans="1:19">
      <c r="A8416">
        <f>'Previous Trades Import_OMS Quer'!A8416</f>
        <v>0</v>
      </c>
      <c r="B8416">
        <f>'Previous Trades Import_OMS Quer'!B8416</f>
        <v>0</v>
      </c>
      <c r="C8416" s="22">
        <f>'Previous Trades Import_OMS Quer'!C8416</f>
        <v>0</v>
      </c>
      <c r="D8416">
        <f>'Previous Trades Import_OMS Quer'!D8416</f>
        <v>0</v>
      </c>
      <c r="E8416" s="22">
        <f>'Previous Trades Import_OMS Quer'!E8416</f>
        <v>0</v>
      </c>
      <c r="F8416">
        <f>'Previous Trades Import_OMS Quer'!F8416</f>
        <v>0</v>
      </c>
      <c r="G8416">
        <f>'Previous Trades Import_OMS Quer'!G8416</f>
        <v>0</v>
      </c>
      <c r="H8416">
        <f>'Previous Trades Import_OMS Quer'!H8416</f>
        <v>0</v>
      </c>
      <c r="I8416">
        <f>'Previous Trades Import_OMS Quer'!I8416</f>
        <v>0</v>
      </c>
      <c r="J8416">
        <f>'Previous Trades Import_OMS Quer'!J8416</f>
        <v>0</v>
      </c>
      <c r="K8416">
        <f>'Previous Trades Import_OMS Quer'!K8416</f>
        <v>0</v>
      </c>
      <c r="L8416">
        <f>'Previous Trades Import_OMS Quer'!L8416</f>
        <v>0</v>
      </c>
      <c r="M8416">
        <f>'Previous Trades Import_OMS Quer'!M8416</f>
        <v>0</v>
      </c>
      <c r="N8416">
        <f>'Previous Trades Import_OMS Quer'!N8416</f>
        <v>0</v>
      </c>
      <c r="O8416" t="str">
        <f>CLEAN('Previous Trades Import_OMS Quer'!O8416)</f>
        <v/>
      </c>
      <c r="Q8416" s="25">
        <f t="shared" si="262"/>
        <v>0</v>
      </c>
      <c r="R8416" s="25" t="e">
        <f>VLOOKUP(O8416,'Currency Balance'!$O$3:$Q$32,3,0)</f>
        <v>#N/A</v>
      </c>
      <c r="S8416" t="e">
        <f t="shared" si="263"/>
        <v>#N/A</v>
      </c>
    </row>
    <row r="8417" spans="1:19">
      <c r="A8417">
        <f>'Previous Trades Import_OMS Quer'!A8417</f>
        <v>0</v>
      </c>
      <c r="B8417">
        <f>'Previous Trades Import_OMS Quer'!B8417</f>
        <v>0</v>
      </c>
      <c r="C8417" s="22">
        <f>'Previous Trades Import_OMS Quer'!C8417</f>
        <v>0</v>
      </c>
      <c r="D8417">
        <f>'Previous Trades Import_OMS Quer'!D8417</f>
        <v>0</v>
      </c>
      <c r="E8417" s="22">
        <f>'Previous Trades Import_OMS Quer'!E8417</f>
        <v>0</v>
      </c>
      <c r="F8417">
        <f>'Previous Trades Import_OMS Quer'!F8417</f>
        <v>0</v>
      </c>
      <c r="G8417">
        <f>'Previous Trades Import_OMS Quer'!G8417</f>
        <v>0</v>
      </c>
      <c r="H8417">
        <f>'Previous Trades Import_OMS Quer'!H8417</f>
        <v>0</v>
      </c>
      <c r="I8417">
        <f>'Previous Trades Import_OMS Quer'!I8417</f>
        <v>0</v>
      </c>
      <c r="J8417">
        <f>'Previous Trades Import_OMS Quer'!J8417</f>
        <v>0</v>
      </c>
      <c r="K8417">
        <f>'Previous Trades Import_OMS Quer'!K8417</f>
        <v>0</v>
      </c>
      <c r="L8417">
        <f>'Previous Trades Import_OMS Quer'!L8417</f>
        <v>0</v>
      </c>
      <c r="M8417">
        <f>'Previous Trades Import_OMS Quer'!M8417</f>
        <v>0</v>
      </c>
      <c r="N8417">
        <f>'Previous Trades Import_OMS Quer'!N8417</f>
        <v>0</v>
      </c>
      <c r="O8417" t="str">
        <f>CLEAN('Previous Trades Import_OMS Quer'!O8417)</f>
        <v/>
      </c>
      <c r="Q8417" s="25">
        <f t="shared" si="262"/>
        <v>0</v>
      </c>
      <c r="R8417" s="25" t="e">
        <f>VLOOKUP(O8417,'Currency Balance'!$O$3:$Q$32,3,0)</f>
        <v>#N/A</v>
      </c>
      <c r="S8417" t="e">
        <f t="shared" si="263"/>
        <v>#N/A</v>
      </c>
    </row>
    <row r="8418" spans="1:19">
      <c r="A8418">
        <f>'Previous Trades Import_OMS Quer'!A8418</f>
        <v>0</v>
      </c>
      <c r="B8418">
        <f>'Previous Trades Import_OMS Quer'!B8418</f>
        <v>0</v>
      </c>
      <c r="C8418" s="22">
        <f>'Previous Trades Import_OMS Quer'!C8418</f>
        <v>0</v>
      </c>
      <c r="D8418">
        <f>'Previous Trades Import_OMS Quer'!D8418</f>
        <v>0</v>
      </c>
      <c r="E8418" s="22">
        <f>'Previous Trades Import_OMS Quer'!E8418</f>
        <v>0</v>
      </c>
      <c r="F8418">
        <f>'Previous Trades Import_OMS Quer'!F8418</f>
        <v>0</v>
      </c>
      <c r="G8418">
        <f>'Previous Trades Import_OMS Quer'!G8418</f>
        <v>0</v>
      </c>
      <c r="H8418">
        <f>'Previous Trades Import_OMS Quer'!H8418</f>
        <v>0</v>
      </c>
      <c r="I8418">
        <f>'Previous Trades Import_OMS Quer'!I8418</f>
        <v>0</v>
      </c>
      <c r="J8418">
        <f>'Previous Trades Import_OMS Quer'!J8418</f>
        <v>0</v>
      </c>
      <c r="K8418">
        <f>'Previous Trades Import_OMS Quer'!K8418</f>
        <v>0</v>
      </c>
      <c r="L8418">
        <f>'Previous Trades Import_OMS Quer'!L8418</f>
        <v>0</v>
      </c>
      <c r="M8418">
        <f>'Previous Trades Import_OMS Quer'!M8418</f>
        <v>0</v>
      </c>
      <c r="N8418">
        <f>'Previous Trades Import_OMS Quer'!N8418</f>
        <v>0</v>
      </c>
      <c r="O8418" t="str">
        <f>CLEAN('Previous Trades Import_OMS Quer'!O8418)</f>
        <v/>
      </c>
      <c r="Q8418" s="25">
        <f t="shared" si="262"/>
        <v>0</v>
      </c>
      <c r="R8418" s="25" t="e">
        <f>VLOOKUP(O8418,'Currency Balance'!$O$3:$Q$32,3,0)</f>
        <v>#N/A</v>
      </c>
      <c r="S8418" t="e">
        <f t="shared" si="263"/>
        <v>#N/A</v>
      </c>
    </row>
    <row r="8419" spans="1:19">
      <c r="A8419">
        <f>'Previous Trades Import_OMS Quer'!A8419</f>
        <v>0</v>
      </c>
      <c r="B8419">
        <f>'Previous Trades Import_OMS Quer'!B8419</f>
        <v>0</v>
      </c>
      <c r="C8419" s="22">
        <f>'Previous Trades Import_OMS Quer'!C8419</f>
        <v>0</v>
      </c>
      <c r="D8419">
        <f>'Previous Trades Import_OMS Quer'!D8419</f>
        <v>0</v>
      </c>
      <c r="E8419" s="22">
        <f>'Previous Trades Import_OMS Quer'!E8419</f>
        <v>0</v>
      </c>
      <c r="F8419">
        <f>'Previous Trades Import_OMS Quer'!F8419</f>
        <v>0</v>
      </c>
      <c r="G8419">
        <f>'Previous Trades Import_OMS Quer'!G8419</f>
        <v>0</v>
      </c>
      <c r="H8419">
        <f>'Previous Trades Import_OMS Quer'!H8419</f>
        <v>0</v>
      </c>
      <c r="I8419">
        <f>'Previous Trades Import_OMS Quer'!I8419</f>
        <v>0</v>
      </c>
      <c r="J8419">
        <f>'Previous Trades Import_OMS Quer'!J8419</f>
        <v>0</v>
      </c>
      <c r="K8419">
        <f>'Previous Trades Import_OMS Quer'!K8419</f>
        <v>0</v>
      </c>
      <c r="L8419">
        <f>'Previous Trades Import_OMS Quer'!L8419</f>
        <v>0</v>
      </c>
      <c r="M8419">
        <f>'Previous Trades Import_OMS Quer'!M8419</f>
        <v>0</v>
      </c>
      <c r="N8419">
        <f>'Previous Trades Import_OMS Quer'!N8419</f>
        <v>0</v>
      </c>
      <c r="O8419" t="str">
        <f>CLEAN('Previous Trades Import_OMS Quer'!O8419)</f>
        <v/>
      </c>
      <c r="Q8419" s="25">
        <f t="shared" si="262"/>
        <v>0</v>
      </c>
      <c r="R8419" s="25" t="e">
        <f>VLOOKUP(O8419,'Currency Balance'!$O$3:$Q$32,3,0)</f>
        <v>#N/A</v>
      </c>
      <c r="S8419" t="e">
        <f t="shared" si="263"/>
        <v>#N/A</v>
      </c>
    </row>
    <row r="8420" spans="1:19">
      <c r="A8420">
        <f>'Previous Trades Import_OMS Quer'!A8420</f>
        <v>0</v>
      </c>
      <c r="B8420">
        <f>'Previous Trades Import_OMS Quer'!B8420</f>
        <v>0</v>
      </c>
      <c r="C8420" s="22">
        <f>'Previous Trades Import_OMS Quer'!C8420</f>
        <v>0</v>
      </c>
      <c r="D8420">
        <f>'Previous Trades Import_OMS Quer'!D8420</f>
        <v>0</v>
      </c>
      <c r="E8420" s="22">
        <f>'Previous Trades Import_OMS Quer'!E8420</f>
        <v>0</v>
      </c>
      <c r="F8420">
        <f>'Previous Trades Import_OMS Quer'!F8420</f>
        <v>0</v>
      </c>
      <c r="G8420">
        <f>'Previous Trades Import_OMS Quer'!G8420</f>
        <v>0</v>
      </c>
      <c r="H8420">
        <f>'Previous Trades Import_OMS Quer'!H8420</f>
        <v>0</v>
      </c>
      <c r="I8420">
        <f>'Previous Trades Import_OMS Quer'!I8420</f>
        <v>0</v>
      </c>
      <c r="J8420">
        <f>'Previous Trades Import_OMS Quer'!J8420</f>
        <v>0</v>
      </c>
      <c r="K8420">
        <f>'Previous Trades Import_OMS Quer'!K8420</f>
        <v>0</v>
      </c>
      <c r="L8420">
        <f>'Previous Trades Import_OMS Quer'!L8420</f>
        <v>0</v>
      </c>
      <c r="M8420">
        <f>'Previous Trades Import_OMS Quer'!M8420</f>
        <v>0</v>
      </c>
      <c r="N8420">
        <f>'Previous Trades Import_OMS Quer'!N8420</f>
        <v>0</v>
      </c>
      <c r="O8420" t="str">
        <f>CLEAN('Previous Trades Import_OMS Quer'!O8420)</f>
        <v/>
      </c>
      <c r="Q8420" s="25">
        <f t="shared" si="262"/>
        <v>0</v>
      </c>
      <c r="R8420" s="25" t="e">
        <f>VLOOKUP(O8420,'Currency Balance'!$O$3:$Q$32,3,0)</f>
        <v>#N/A</v>
      </c>
      <c r="S8420" t="e">
        <f t="shared" si="263"/>
        <v>#N/A</v>
      </c>
    </row>
    <row r="8421" spans="1:19">
      <c r="A8421">
        <f>'Previous Trades Import_OMS Quer'!A8421</f>
        <v>0</v>
      </c>
      <c r="B8421">
        <f>'Previous Trades Import_OMS Quer'!B8421</f>
        <v>0</v>
      </c>
      <c r="C8421" s="22">
        <f>'Previous Trades Import_OMS Quer'!C8421</f>
        <v>0</v>
      </c>
      <c r="D8421">
        <f>'Previous Trades Import_OMS Quer'!D8421</f>
        <v>0</v>
      </c>
      <c r="E8421" s="22">
        <f>'Previous Trades Import_OMS Quer'!E8421</f>
        <v>0</v>
      </c>
      <c r="F8421">
        <f>'Previous Trades Import_OMS Quer'!F8421</f>
        <v>0</v>
      </c>
      <c r="G8421">
        <f>'Previous Trades Import_OMS Quer'!G8421</f>
        <v>0</v>
      </c>
      <c r="H8421">
        <f>'Previous Trades Import_OMS Quer'!H8421</f>
        <v>0</v>
      </c>
      <c r="I8421">
        <f>'Previous Trades Import_OMS Quer'!I8421</f>
        <v>0</v>
      </c>
      <c r="J8421">
        <f>'Previous Trades Import_OMS Quer'!J8421</f>
        <v>0</v>
      </c>
      <c r="K8421">
        <f>'Previous Trades Import_OMS Quer'!K8421</f>
        <v>0</v>
      </c>
      <c r="L8421">
        <f>'Previous Trades Import_OMS Quer'!L8421</f>
        <v>0</v>
      </c>
      <c r="M8421">
        <f>'Previous Trades Import_OMS Quer'!M8421</f>
        <v>0</v>
      </c>
      <c r="N8421">
        <f>'Previous Trades Import_OMS Quer'!N8421</f>
        <v>0</v>
      </c>
      <c r="O8421" t="str">
        <f>CLEAN('Previous Trades Import_OMS Quer'!O8421)</f>
        <v/>
      </c>
      <c r="Q8421" s="25">
        <f t="shared" si="262"/>
        <v>0</v>
      </c>
      <c r="R8421" s="25" t="e">
        <f>VLOOKUP(O8421,'Currency Balance'!$O$3:$Q$32,3,0)</f>
        <v>#N/A</v>
      </c>
      <c r="S8421" t="e">
        <f t="shared" si="263"/>
        <v>#N/A</v>
      </c>
    </row>
    <row r="8422" spans="1:19">
      <c r="A8422">
        <f>'Previous Trades Import_OMS Quer'!A8422</f>
        <v>0</v>
      </c>
      <c r="B8422">
        <f>'Previous Trades Import_OMS Quer'!B8422</f>
        <v>0</v>
      </c>
      <c r="C8422" s="22">
        <f>'Previous Trades Import_OMS Quer'!C8422</f>
        <v>0</v>
      </c>
      <c r="D8422">
        <f>'Previous Trades Import_OMS Quer'!D8422</f>
        <v>0</v>
      </c>
      <c r="E8422" s="22">
        <f>'Previous Trades Import_OMS Quer'!E8422</f>
        <v>0</v>
      </c>
      <c r="F8422">
        <f>'Previous Trades Import_OMS Quer'!F8422</f>
        <v>0</v>
      </c>
      <c r="G8422">
        <f>'Previous Trades Import_OMS Quer'!G8422</f>
        <v>0</v>
      </c>
      <c r="H8422">
        <f>'Previous Trades Import_OMS Quer'!H8422</f>
        <v>0</v>
      </c>
      <c r="I8422">
        <f>'Previous Trades Import_OMS Quer'!I8422</f>
        <v>0</v>
      </c>
      <c r="J8422">
        <f>'Previous Trades Import_OMS Quer'!J8422</f>
        <v>0</v>
      </c>
      <c r="K8422">
        <f>'Previous Trades Import_OMS Quer'!K8422</f>
        <v>0</v>
      </c>
      <c r="L8422">
        <f>'Previous Trades Import_OMS Quer'!L8422</f>
        <v>0</v>
      </c>
      <c r="M8422">
        <f>'Previous Trades Import_OMS Quer'!M8422</f>
        <v>0</v>
      </c>
      <c r="N8422">
        <f>'Previous Trades Import_OMS Quer'!N8422</f>
        <v>0</v>
      </c>
      <c r="O8422" t="str">
        <f>CLEAN('Previous Trades Import_OMS Quer'!O8422)</f>
        <v/>
      </c>
      <c r="Q8422" s="25">
        <f t="shared" si="262"/>
        <v>0</v>
      </c>
      <c r="R8422" s="25" t="e">
        <f>VLOOKUP(O8422,'Currency Balance'!$O$3:$Q$32,3,0)</f>
        <v>#N/A</v>
      </c>
      <c r="S8422" t="e">
        <f t="shared" si="263"/>
        <v>#N/A</v>
      </c>
    </row>
    <row r="8423" spans="1:19">
      <c r="A8423">
        <f>'Previous Trades Import_OMS Quer'!A8423</f>
        <v>0</v>
      </c>
      <c r="B8423">
        <f>'Previous Trades Import_OMS Quer'!B8423</f>
        <v>0</v>
      </c>
      <c r="C8423" s="22">
        <f>'Previous Trades Import_OMS Quer'!C8423</f>
        <v>0</v>
      </c>
      <c r="D8423">
        <f>'Previous Trades Import_OMS Quer'!D8423</f>
        <v>0</v>
      </c>
      <c r="E8423" s="22">
        <f>'Previous Trades Import_OMS Quer'!E8423</f>
        <v>0</v>
      </c>
      <c r="F8423">
        <f>'Previous Trades Import_OMS Quer'!F8423</f>
        <v>0</v>
      </c>
      <c r="G8423">
        <f>'Previous Trades Import_OMS Quer'!G8423</f>
        <v>0</v>
      </c>
      <c r="H8423">
        <f>'Previous Trades Import_OMS Quer'!H8423</f>
        <v>0</v>
      </c>
      <c r="I8423">
        <f>'Previous Trades Import_OMS Quer'!I8423</f>
        <v>0</v>
      </c>
      <c r="J8423">
        <f>'Previous Trades Import_OMS Quer'!J8423</f>
        <v>0</v>
      </c>
      <c r="K8423">
        <f>'Previous Trades Import_OMS Quer'!K8423</f>
        <v>0</v>
      </c>
      <c r="L8423">
        <f>'Previous Trades Import_OMS Quer'!L8423</f>
        <v>0</v>
      </c>
      <c r="M8423">
        <f>'Previous Trades Import_OMS Quer'!M8423</f>
        <v>0</v>
      </c>
      <c r="N8423">
        <f>'Previous Trades Import_OMS Quer'!N8423</f>
        <v>0</v>
      </c>
      <c r="O8423" t="str">
        <f>CLEAN('Previous Trades Import_OMS Quer'!O8423)</f>
        <v/>
      </c>
      <c r="Q8423" s="25">
        <f t="shared" si="262"/>
        <v>0</v>
      </c>
      <c r="R8423" s="25" t="e">
        <f>VLOOKUP(O8423,'Currency Balance'!$O$3:$Q$32,3,0)</f>
        <v>#N/A</v>
      </c>
      <c r="S8423" t="e">
        <f t="shared" si="263"/>
        <v>#N/A</v>
      </c>
    </row>
    <row r="8424" spans="1:19">
      <c r="A8424">
        <f>'Previous Trades Import_OMS Quer'!A8424</f>
        <v>0</v>
      </c>
      <c r="B8424">
        <f>'Previous Trades Import_OMS Quer'!B8424</f>
        <v>0</v>
      </c>
      <c r="C8424" s="22">
        <f>'Previous Trades Import_OMS Quer'!C8424</f>
        <v>0</v>
      </c>
      <c r="D8424">
        <f>'Previous Trades Import_OMS Quer'!D8424</f>
        <v>0</v>
      </c>
      <c r="E8424" s="22">
        <f>'Previous Trades Import_OMS Quer'!E8424</f>
        <v>0</v>
      </c>
      <c r="F8424">
        <f>'Previous Trades Import_OMS Quer'!F8424</f>
        <v>0</v>
      </c>
      <c r="G8424">
        <f>'Previous Trades Import_OMS Quer'!G8424</f>
        <v>0</v>
      </c>
      <c r="H8424">
        <f>'Previous Trades Import_OMS Quer'!H8424</f>
        <v>0</v>
      </c>
      <c r="I8424">
        <f>'Previous Trades Import_OMS Quer'!I8424</f>
        <v>0</v>
      </c>
      <c r="J8424">
        <f>'Previous Trades Import_OMS Quer'!J8424</f>
        <v>0</v>
      </c>
      <c r="K8424">
        <f>'Previous Trades Import_OMS Quer'!K8424</f>
        <v>0</v>
      </c>
      <c r="L8424">
        <f>'Previous Trades Import_OMS Quer'!L8424</f>
        <v>0</v>
      </c>
      <c r="M8424">
        <f>'Previous Trades Import_OMS Quer'!M8424</f>
        <v>0</v>
      </c>
      <c r="N8424">
        <f>'Previous Trades Import_OMS Quer'!N8424</f>
        <v>0</v>
      </c>
      <c r="O8424" t="str">
        <f>CLEAN('Previous Trades Import_OMS Quer'!O8424)</f>
        <v/>
      </c>
      <c r="Q8424" s="25">
        <f t="shared" si="262"/>
        <v>0</v>
      </c>
      <c r="R8424" s="25" t="e">
        <f>VLOOKUP(O8424,'Currency Balance'!$O$3:$Q$32,3,0)</f>
        <v>#N/A</v>
      </c>
      <c r="S8424" t="e">
        <f t="shared" si="263"/>
        <v>#N/A</v>
      </c>
    </row>
    <row r="8425" spans="1:19">
      <c r="A8425">
        <f>'Previous Trades Import_OMS Quer'!A8425</f>
        <v>0</v>
      </c>
      <c r="B8425">
        <f>'Previous Trades Import_OMS Quer'!B8425</f>
        <v>0</v>
      </c>
      <c r="C8425" s="22">
        <f>'Previous Trades Import_OMS Quer'!C8425</f>
        <v>0</v>
      </c>
      <c r="D8425">
        <f>'Previous Trades Import_OMS Quer'!D8425</f>
        <v>0</v>
      </c>
      <c r="E8425" s="22">
        <f>'Previous Trades Import_OMS Quer'!E8425</f>
        <v>0</v>
      </c>
      <c r="F8425">
        <f>'Previous Trades Import_OMS Quer'!F8425</f>
        <v>0</v>
      </c>
      <c r="G8425">
        <f>'Previous Trades Import_OMS Quer'!G8425</f>
        <v>0</v>
      </c>
      <c r="H8425">
        <f>'Previous Trades Import_OMS Quer'!H8425</f>
        <v>0</v>
      </c>
      <c r="I8425">
        <f>'Previous Trades Import_OMS Quer'!I8425</f>
        <v>0</v>
      </c>
      <c r="J8425">
        <f>'Previous Trades Import_OMS Quer'!J8425</f>
        <v>0</v>
      </c>
      <c r="K8425">
        <f>'Previous Trades Import_OMS Quer'!K8425</f>
        <v>0</v>
      </c>
      <c r="L8425">
        <f>'Previous Trades Import_OMS Quer'!L8425</f>
        <v>0</v>
      </c>
      <c r="M8425">
        <f>'Previous Trades Import_OMS Quer'!M8425</f>
        <v>0</v>
      </c>
      <c r="N8425">
        <f>'Previous Trades Import_OMS Quer'!N8425</f>
        <v>0</v>
      </c>
      <c r="O8425" t="str">
        <f>CLEAN('Previous Trades Import_OMS Quer'!O8425)</f>
        <v/>
      </c>
      <c r="Q8425" s="25">
        <f t="shared" si="262"/>
        <v>0</v>
      </c>
      <c r="R8425" s="25" t="e">
        <f>VLOOKUP(O8425,'Currency Balance'!$O$3:$Q$32,3,0)</f>
        <v>#N/A</v>
      </c>
      <c r="S8425" t="e">
        <f t="shared" si="263"/>
        <v>#N/A</v>
      </c>
    </row>
    <row r="8426" spans="1:19">
      <c r="A8426">
        <f>'Previous Trades Import_OMS Quer'!A8426</f>
        <v>0</v>
      </c>
      <c r="B8426">
        <f>'Previous Trades Import_OMS Quer'!B8426</f>
        <v>0</v>
      </c>
      <c r="C8426" s="22">
        <f>'Previous Trades Import_OMS Quer'!C8426</f>
        <v>0</v>
      </c>
      <c r="D8426">
        <f>'Previous Trades Import_OMS Quer'!D8426</f>
        <v>0</v>
      </c>
      <c r="E8426" s="22">
        <f>'Previous Trades Import_OMS Quer'!E8426</f>
        <v>0</v>
      </c>
      <c r="F8426">
        <f>'Previous Trades Import_OMS Quer'!F8426</f>
        <v>0</v>
      </c>
      <c r="G8426">
        <f>'Previous Trades Import_OMS Quer'!G8426</f>
        <v>0</v>
      </c>
      <c r="H8426">
        <f>'Previous Trades Import_OMS Quer'!H8426</f>
        <v>0</v>
      </c>
      <c r="I8426">
        <f>'Previous Trades Import_OMS Quer'!I8426</f>
        <v>0</v>
      </c>
      <c r="J8426">
        <f>'Previous Trades Import_OMS Quer'!J8426</f>
        <v>0</v>
      </c>
      <c r="K8426">
        <f>'Previous Trades Import_OMS Quer'!K8426</f>
        <v>0</v>
      </c>
      <c r="L8426">
        <f>'Previous Trades Import_OMS Quer'!L8426</f>
        <v>0</v>
      </c>
      <c r="M8426">
        <f>'Previous Trades Import_OMS Quer'!M8426</f>
        <v>0</v>
      </c>
      <c r="N8426">
        <f>'Previous Trades Import_OMS Quer'!N8426</f>
        <v>0</v>
      </c>
      <c r="O8426" t="str">
        <f>CLEAN('Previous Trades Import_OMS Quer'!O8426)</f>
        <v/>
      </c>
      <c r="Q8426" s="25">
        <f t="shared" si="262"/>
        <v>0</v>
      </c>
      <c r="R8426" s="25" t="e">
        <f>VLOOKUP(O8426,'Currency Balance'!$O$3:$Q$32,3,0)</f>
        <v>#N/A</v>
      </c>
      <c r="S8426" t="e">
        <f t="shared" si="263"/>
        <v>#N/A</v>
      </c>
    </row>
    <row r="8427" spans="1:19">
      <c r="A8427">
        <f>'Previous Trades Import_OMS Quer'!A8427</f>
        <v>0</v>
      </c>
      <c r="B8427">
        <f>'Previous Trades Import_OMS Quer'!B8427</f>
        <v>0</v>
      </c>
      <c r="C8427" s="22">
        <f>'Previous Trades Import_OMS Quer'!C8427</f>
        <v>0</v>
      </c>
      <c r="D8427">
        <f>'Previous Trades Import_OMS Quer'!D8427</f>
        <v>0</v>
      </c>
      <c r="E8427" s="22">
        <f>'Previous Trades Import_OMS Quer'!E8427</f>
        <v>0</v>
      </c>
      <c r="F8427">
        <f>'Previous Trades Import_OMS Quer'!F8427</f>
        <v>0</v>
      </c>
      <c r="G8427">
        <f>'Previous Trades Import_OMS Quer'!G8427</f>
        <v>0</v>
      </c>
      <c r="H8427">
        <f>'Previous Trades Import_OMS Quer'!H8427</f>
        <v>0</v>
      </c>
      <c r="I8427">
        <f>'Previous Trades Import_OMS Quer'!I8427</f>
        <v>0</v>
      </c>
      <c r="J8427">
        <f>'Previous Trades Import_OMS Quer'!J8427</f>
        <v>0</v>
      </c>
      <c r="K8427">
        <f>'Previous Trades Import_OMS Quer'!K8427</f>
        <v>0</v>
      </c>
      <c r="L8427">
        <f>'Previous Trades Import_OMS Quer'!L8427</f>
        <v>0</v>
      </c>
      <c r="M8427">
        <f>'Previous Trades Import_OMS Quer'!M8427</f>
        <v>0</v>
      </c>
      <c r="N8427">
        <f>'Previous Trades Import_OMS Quer'!N8427</f>
        <v>0</v>
      </c>
      <c r="O8427" t="str">
        <f>CLEAN('Previous Trades Import_OMS Quer'!O8427)</f>
        <v/>
      </c>
      <c r="Q8427" s="25">
        <f t="shared" si="262"/>
        <v>0</v>
      </c>
      <c r="R8427" s="25" t="e">
        <f>VLOOKUP(O8427,'Currency Balance'!$O$3:$Q$32,3,0)</f>
        <v>#N/A</v>
      </c>
      <c r="S8427" t="e">
        <f t="shared" si="263"/>
        <v>#N/A</v>
      </c>
    </row>
    <row r="8428" spans="1:19">
      <c r="A8428">
        <f>'Previous Trades Import_OMS Quer'!A8428</f>
        <v>0</v>
      </c>
      <c r="B8428">
        <f>'Previous Trades Import_OMS Quer'!B8428</f>
        <v>0</v>
      </c>
      <c r="C8428" s="22">
        <f>'Previous Trades Import_OMS Quer'!C8428</f>
        <v>0</v>
      </c>
      <c r="D8428">
        <f>'Previous Trades Import_OMS Quer'!D8428</f>
        <v>0</v>
      </c>
      <c r="E8428" s="22">
        <f>'Previous Trades Import_OMS Quer'!E8428</f>
        <v>0</v>
      </c>
      <c r="F8428">
        <f>'Previous Trades Import_OMS Quer'!F8428</f>
        <v>0</v>
      </c>
      <c r="G8428">
        <f>'Previous Trades Import_OMS Quer'!G8428</f>
        <v>0</v>
      </c>
      <c r="H8428">
        <f>'Previous Trades Import_OMS Quer'!H8428</f>
        <v>0</v>
      </c>
      <c r="I8428">
        <f>'Previous Trades Import_OMS Quer'!I8428</f>
        <v>0</v>
      </c>
      <c r="J8428">
        <f>'Previous Trades Import_OMS Quer'!J8428</f>
        <v>0</v>
      </c>
      <c r="K8428">
        <f>'Previous Trades Import_OMS Quer'!K8428</f>
        <v>0</v>
      </c>
      <c r="L8428">
        <f>'Previous Trades Import_OMS Quer'!L8428</f>
        <v>0</v>
      </c>
      <c r="M8428">
        <f>'Previous Trades Import_OMS Quer'!M8428</f>
        <v>0</v>
      </c>
      <c r="N8428">
        <f>'Previous Trades Import_OMS Quer'!N8428</f>
        <v>0</v>
      </c>
      <c r="O8428" t="str">
        <f>CLEAN('Previous Trades Import_OMS Quer'!O8428)</f>
        <v/>
      </c>
      <c r="Q8428" s="25">
        <f t="shared" si="262"/>
        <v>0</v>
      </c>
      <c r="R8428" s="25" t="e">
        <f>VLOOKUP(O8428,'Currency Balance'!$O$3:$Q$32,3,0)</f>
        <v>#N/A</v>
      </c>
      <c r="S8428" t="e">
        <f t="shared" si="263"/>
        <v>#N/A</v>
      </c>
    </row>
    <row r="8429" spans="1:19">
      <c r="A8429">
        <f>'Previous Trades Import_OMS Quer'!A8429</f>
        <v>0</v>
      </c>
      <c r="B8429">
        <f>'Previous Trades Import_OMS Quer'!B8429</f>
        <v>0</v>
      </c>
      <c r="C8429" s="22">
        <f>'Previous Trades Import_OMS Quer'!C8429</f>
        <v>0</v>
      </c>
      <c r="D8429">
        <f>'Previous Trades Import_OMS Quer'!D8429</f>
        <v>0</v>
      </c>
      <c r="E8429" s="22">
        <f>'Previous Trades Import_OMS Quer'!E8429</f>
        <v>0</v>
      </c>
      <c r="F8429">
        <f>'Previous Trades Import_OMS Quer'!F8429</f>
        <v>0</v>
      </c>
      <c r="G8429">
        <f>'Previous Trades Import_OMS Quer'!G8429</f>
        <v>0</v>
      </c>
      <c r="H8429">
        <f>'Previous Trades Import_OMS Quer'!H8429</f>
        <v>0</v>
      </c>
      <c r="I8429">
        <f>'Previous Trades Import_OMS Quer'!I8429</f>
        <v>0</v>
      </c>
      <c r="J8429">
        <f>'Previous Trades Import_OMS Quer'!J8429</f>
        <v>0</v>
      </c>
      <c r="K8429">
        <f>'Previous Trades Import_OMS Quer'!K8429</f>
        <v>0</v>
      </c>
      <c r="L8429">
        <f>'Previous Trades Import_OMS Quer'!L8429</f>
        <v>0</v>
      </c>
      <c r="M8429">
        <f>'Previous Trades Import_OMS Quer'!M8429</f>
        <v>0</v>
      </c>
      <c r="N8429">
        <f>'Previous Trades Import_OMS Quer'!N8429</f>
        <v>0</v>
      </c>
      <c r="O8429" t="str">
        <f>CLEAN('Previous Trades Import_OMS Quer'!O8429)</f>
        <v/>
      </c>
      <c r="Q8429" s="25">
        <f t="shared" si="262"/>
        <v>0</v>
      </c>
      <c r="R8429" s="25" t="e">
        <f>VLOOKUP(O8429,'Currency Balance'!$O$3:$Q$32,3,0)</f>
        <v>#N/A</v>
      </c>
      <c r="S8429" t="e">
        <f t="shared" si="263"/>
        <v>#N/A</v>
      </c>
    </row>
    <row r="8430" spans="1:19">
      <c r="A8430">
        <f>'Previous Trades Import_OMS Quer'!A8430</f>
        <v>0</v>
      </c>
      <c r="B8430">
        <f>'Previous Trades Import_OMS Quer'!B8430</f>
        <v>0</v>
      </c>
      <c r="C8430" s="22">
        <f>'Previous Trades Import_OMS Quer'!C8430</f>
        <v>0</v>
      </c>
      <c r="D8430">
        <f>'Previous Trades Import_OMS Quer'!D8430</f>
        <v>0</v>
      </c>
      <c r="E8430" s="22">
        <f>'Previous Trades Import_OMS Quer'!E8430</f>
        <v>0</v>
      </c>
      <c r="F8430">
        <f>'Previous Trades Import_OMS Quer'!F8430</f>
        <v>0</v>
      </c>
      <c r="G8430">
        <f>'Previous Trades Import_OMS Quer'!G8430</f>
        <v>0</v>
      </c>
      <c r="H8430">
        <f>'Previous Trades Import_OMS Quer'!H8430</f>
        <v>0</v>
      </c>
      <c r="I8430">
        <f>'Previous Trades Import_OMS Quer'!I8430</f>
        <v>0</v>
      </c>
      <c r="J8430">
        <f>'Previous Trades Import_OMS Quer'!J8430</f>
        <v>0</v>
      </c>
      <c r="K8430">
        <f>'Previous Trades Import_OMS Quer'!K8430</f>
        <v>0</v>
      </c>
      <c r="L8430">
        <f>'Previous Trades Import_OMS Quer'!L8430</f>
        <v>0</v>
      </c>
      <c r="M8430">
        <f>'Previous Trades Import_OMS Quer'!M8430</f>
        <v>0</v>
      </c>
      <c r="N8430">
        <f>'Previous Trades Import_OMS Quer'!N8430</f>
        <v>0</v>
      </c>
      <c r="O8430" t="str">
        <f>CLEAN('Previous Trades Import_OMS Quer'!O8430)</f>
        <v/>
      </c>
      <c r="Q8430" s="25">
        <f t="shared" si="262"/>
        <v>0</v>
      </c>
      <c r="R8430" s="25" t="e">
        <f>VLOOKUP(O8430,'Currency Balance'!$O$3:$Q$32,3,0)</f>
        <v>#N/A</v>
      </c>
      <c r="S8430" t="e">
        <f t="shared" si="263"/>
        <v>#N/A</v>
      </c>
    </row>
    <row r="8431" spans="1:19">
      <c r="A8431">
        <f>'Previous Trades Import_OMS Quer'!A8431</f>
        <v>0</v>
      </c>
      <c r="B8431">
        <f>'Previous Trades Import_OMS Quer'!B8431</f>
        <v>0</v>
      </c>
      <c r="C8431" s="22">
        <f>'Previous Trades Import_OMS Quer'!C8431</f>
        <v>0</v>
      </c>
      <c r="D8431">
        <f>'Previous Trades Import_OMS Quer'!D8431</f>
        <v>0</v>
      </c>
      <c r="E8431" s="22">
        <f>'Previous Trades Import_OMS Quer'!E8431</f>
        <v>0</v>
      </c>
      <c r="F8431">
        <f>'Previous Trades Import_OMS Quer'!F8431</f>
        <v>0</v>
      </c>
      <c r="G8431">
        <f>'Previous Trades Import_OMS Quer'!G8431</f>
        <v>0</v>
      </c>
      <c r="H8431">
        <f>'Previous Trades Import_OMS Quer'!H8431</f>
        <v>0</v>
      </c>
      <c r="I8431">
        <f>'Previous Trades Import_OMS Quer'!I8431</f>
        <v>0</v>
      </c>
      <c r="J8431">
        <f>'Previous Trades Import_OMS Quer'!J8431</f>
        <v>0</v>
      </c>
      <c r="K8431">
        <f>'Previous Trades Import_OMS Quer'!K8431</f>
        <v>0</v>
      </c>
      <c r="L8431">
        <f>'Previous Trades Import_OMS Quer'!L8431</f>
        <v>0</v>
      </c>
      <c r="M8431">
        <f>'Previous Trades Import_OMS Quer'!M8431</f>
        <v>0</v>
      </c>
      <c r="N8431">
        <f>'Previous Trades Import_OMS Quer'!N8431</f>
        <v>0</v>
      </c>
      <c r="O8431" t="str">
        <f>CLEAN('Previous Trades Import_OMS Quer'!O8431)</f>
        <v/>
      </c>
      <c r="Q8431" s="25">
        <f t="shared" si="262"/>
        <v>0</v>
      </c>
      <c r="R8431" s="25" t="e">
        <f>VLOOKUP(O8431,'Currency Balance'!$O$3:$Q$32,3,0)</f>
        <v>#N/A</v>
      </c>
      <c r="S8431" t="e">
        <f t="shared" si="263"/>
        <v>#N/A</v>
      </c>
    </row>
    <row r="8432" spans="1:19">
      <c r="A8432">
        <f>'Previous Trades Import_OMS Quer'!A8432</f>
        <v>0</v>
      </c>
      <c r="B8432">
        <f>'Previous Trades Import_OMS Quer'!B8432</f>
        <v>0</v>
      </c>
      <c r="C8432" s="22">
        <f>'Previous Trades Import_OMS Quer'!C8432</f>
        <v>0</v>
      </c>
      <c r="D8432">
        <f>'Previous Trades Import_OMS Quer'!D8432</f>
        <v>0</v>
      </c>
      <c r="E8432" s="22">
        <f>'Previous Trades Import_OMS Quer'!E8432</f>
        <v>0</v>
      </c>
      <c r="F8432">
        <f>'Previous Trades Import_OMS Quer'!F8432</f>
        <v>0</v>
      </c>
      <c r="G8432">
        <f>'Previous Trades Import_OMS Quer'!G8432</f>
        <v>0</v>
      </c>
      <c r="H8432">
        <f>'Previous Trades Import_OMS Quer'!H8432</f>
        <v>0</v>
      </c>
      <c r="I8432">
        <f>'Previous Trades Import_OMS Quer'!I8432</f>
        <v>0</v>
      </c>
      <c r="J8432">
        <f>'Previous Trades Import_OMS Quer'!J8432</f>
        <v>0</v>
      </c>
      <c r="K8432">
        <f>'Previous Trades Import_OMS Quer'!K8432</f>
        <v>0</v>
      </c>
      <c r="L8432">
        <f>'Previous Trades Import_OMS Quer'!L8432</f>
        <v>0</v>
      </c>
      <c r="M8432">
        <f>'Previous Trades Import_OMS Quer'!M8432</f>
        <v>0</v>
      </c>
      <c r="N8432">
        <f>'Previous Trades Import_OMS Quer'!N8432</f>
        <v>0</v>
      </c>
      <c r="O8432" t="str">
        <f>CLEAN('Previous Trades Import_OMS Quer'!O8432)</f>
        <v/>
      </c>
      <c r="Q8432" s="25">
        <f t="shared" si="262"/>
        <v>0</v>
      </c>
      <c r="R8432" s="25" t="e">
        <f>VLOOKUP(O8432,'Currency Balance'!$O$3:$Q$32,3,0)</f>
        <v>#N/A</v>
      </c>
      <c r="S8432" t="e">
        <f t="shared" si="263"/>
        <v>#N/A</v>
      </c>
    </row>
    <row r="8433" spans="1:19">
      <c r="A8433">
        <f>'Previous Trades Import_OMS Quer'!A8433</f>
        <v>0</v>
      </c>
      <c r="B8433">
        <f>'Previous Trades Import_OMS Quer'!B8433</f>
        <v>0</v>
      </c>
      <c r="C8433" s="22">
        <f>'Previous Trades Import_OMS Quer'!C8433</f>
        <v>0</v>
      </c>
      <c r="D8433">
        <f>'Previous Trades Import_OMS Quer'!D8433</f>
        <v>0</v>
      </c>
      <c r="E8433" s="22">
        <f>'Previous Trades Import_OMS Quer'!E8433</f>
        <v>0</v>
      </c>
      <c r="F8433">
        <f>'Previous Trades Import_OMS Quer'!F8433</f>
        <v>0</v>
      </c>
      <c r="G8433">
        <f>'Previous Trades Import_OMS Quer'!G8433</f>
        <v>0</v>
      </c>
      <c r="H8433">
        <f>'Previous Trades Import_OMS Quer'!H8433</f>
        <v>0</v>
      </c>
      <c r="I8433">
        <f>'Previous Trades Import_OMS Quer'!I8433</f>
        <v>0</v>
      </c>
      <c r="J8433">
        <f>'Previous Trades Import_OMS Quer'!J8433</f>
        <v>0</v>
      </c>
      <c r="K8433">
        <f>'Previous Trades Import_OMS Quer'!K8433</f>
        <v>0</v>
      </c>
      <c r="L8433">
        <f>'Previous Trades Import_OMS Quer'!L8433</f>
        <v>0</v>
      </c>
      <c r="M8433">
        <f>'Previous Trades Import_OMS Quer'!M8433</f>
        <v>0</v>
      </c>
      <c r="N8433">
        <f>'Previous Trades Import_OMS Quer'!N8433</f>
        <v>0</v>
      </c>
      <c r="O8433" t="str">
        <f>CLEAN('Previous Trades Import_OMS Quer'!O8433)</f>
        <v/>
      </c>
      <c r="Q8433" s="25">
        <f t="shared" si="262"/>
        <v>0</v>
      </c>
      <c r="R8433" s="25" t="e">
        <f>VLOOKUP(O8433,'Currency Balance'!$O$3:$Q$32,3,0)</f>
        <v>#N/A</v>
      </c>
      <c r="S8433" t="e">
        <f t="shared" si="263"/>
        <v>#N/A</v>
      </c>
    </row>
    <row r="8434" spans="1:19">
      <c r="A8434">
        <f>'Previous Trades Import_OMS Quer'!A8434</f>
        <v>0</v>
      </c>
      <c r="B8434">
        <f>'Previous Trades Import_OMS Quer'!B8434</f>
        <v>0</v>
      </c>
      <c r="C8434" s="22">
        <f>'Previous Trades Import_OMS Quer'!C8434</f>
        <v>0</v>
      </c>
      <c r="D8434">
        <f>'Previous Trades Import_OMS Quer'!D8434</f>
        <v>0</v>
      </c>
      <c r="E8434" s="22">
        <f>'Previous Trades Import_OMS Quer'!E8434</f>
        <v>0</v>
      </c>
      <c r="F8434">
        <f>'Previous Trades Import_OMS Quer'!F8434</f>
        <v>0</v>
      </c>
      <c r="G8434">
        <f>'Previous Trades Import_OMS Quer'!G8434</f>
        <v>0</v>
      </c>
      <c r="H8434">
        <f>'Previous Trades Import_OMS Quer'!H8434</f>
        <v>0</v>
      </c>
      <c r="I8434">
        <f>'Previous Trades Import_OMS Quer'!I8434</f>
        <v>0</v>
      </c>
      <c r="J8434">
        <f>'Previous Trades Import_OMS Quer'!J8434</f>
        <v>0</v>
      </c>
      <c r="K8434">
        <f>'Previous Trades Import_OMS Quer'!K8434</f>
        <v>0</v>
      </c>
      <c r="L8434">
        <f>'Previous Trades Import_OMS Quer'!L8434</f>
        <v>0</v>
      </c>
      <c r="M8434">
        <f>'Previous Trades Import_OMS Quer'!M8434</f>
        <v>0</v>
      </c>
      <c r="N8434">
        <f>'Previous Trades Import_OMS Quer'!N8434</f>
        <v>0</v>
      </c>
      <c r="O8434" t="str">
        <f>CLEAN('Previous Trades Import_OMS Quer'!O8434)</f>
        <v/>
      </c>
      <c r="Q8434" s="25">
        <f t="shared" si="262"/>
        <v>0</v>
      </c>
      <c r="R8434" s="25" t="e">
        <f>VLOOKUP(O8434,'Currency Balance'!$O$3:$Q$32,3,0)</f>
        <v>#N/A</v>
      </c>
      <c r="S8434" t="e">
        <f t="shared" si="263"/>
        <v>#N/A</v>
      </c>
    </row>
    <row r="8435" spans="1:19">
      <c r="A8435">
        <f>'Previous Trades Import_OMS Quer'!A8435</f>
        <v>0</v>
      </c>
      <c r="B8435">
        <f>'Previous Trades Import_OMS Quer'!B8435</f>
        <v>0</v>
      </c>
      <c r="C8435" s="22">
        <f>'Previous Trades Import_OMS Quer'!C8435</f>
        <v>0</v>
      </c>
      <c r="D8435">
        <f>'Previous Trades Import_OMS Quer'!D8435</f>
        <v>0</v>
      </c>
      <c r="E8435" s="22">
        <f>'Previous Trades Import_OMS Quer'!E8435</f>
        <v>0</v>
      </c>
      <c r="F8435">
        <f>'Previous Trades Import_OMS Quer'!F8435</f>
        <v>0</v>
      </c>
      <c r="G8435">
        <f>'Previous Trades Import_OMS Quer'!G8435</f>
        <v>0</v>
      </c>
      <c r="H8435">
        <f>'Previous Trades Import_OMS Quer'!H8435</f>
        <v>0</v>
      </c>
      <c r="I8435">
        <f>'Previous Trades Import_OMS Quer'!I8435</f>
        <v>0</v>
      </c>
      <c r="J8435">
        <f>'Previous Trades Import_OMS Quer'!J8435</f>
        <v>0</v>
      </c>
      <c r="K8435">
        <f>'Previous Trades Import_OMS Quer'!K8435</f>
        <v>0</v>
      </c>
      <c r="L8435">
        <f>'Previous Trades Import_OMS Quer'!L8435</f>
        <v>0</v>
      </c>
      <c r="M8435">
        <f>'Previous Trades Import_OMS Quer'!M8435</f>
        <v>0</v>
      </c>
      <c r="N8435">
        <f>'Previous Trades Import_OMS Quer'!N8435</f>
        <v>0</v>
      </c>
      <c r="O8435" t="str">
        <f>CLEAN('Previous Trades Import_OMS Quer'!O8435)</f>
        <v/>
      </c>
      <c r="Q8435" s="25">
        <f t="shared" si="262"/>
        <v>0</v>
      </c>
      <c r="R8435" s="25" t="e">
        <f>VLOOKUP(O8435,'Currency Balance'!$O$3:$Q$32,3,0)</f>
        <v>#N/A</v>
      </c>
      <c r="S8435" t="e">
        <f t="shared" si="263"/>
        <v>#N/A</v>
      </c>
    </row>
    <row r="8436" spans="1:19">
      <c r="A8436">
        <f>'Previous Trades Import_OMS Quer'!A8436</f>
        <v>0</v>
      </c>
      <c r="B8436">
        <f>'Previous Trades Import_OMS Quer'!B8436</f>
        <v>0</v>
      </c>
      <c r="C8436" s="22">
        <f>'Previous Trades Import_OMS Quer'!C8436</f>
        <v>0</v>
      </c>
      <c r="D8436">
        <f>'Previous Trades Import_OMS Quer'!D8436</f>
        <v>0</v>
      </c>
      <c r="E8436" s="22">
        <f>'Previous Trades Import_OMS Quer'!E8436</f>
        <v>0</v>
      </c>
      <c r="F8436">
        <f>'Previous Trades Import_OMS Quer'!F8436</f>
        <v>0</v>
      </c>
      <c r="G8436">
        <f>'Previous Trades Import_OMS Quer'!G8436</f>
        <v>0</v>
      </c>
      <c r="H8436">
        <f>'Previous Trades Import_OMS Quer'!H8436</f>
        <v>0</v>
      </c>
      <c r="I8436">
        <f>'Previous Trades Import_OMS Quer'!I8436</f>
        <v>0</v>
      </c>
      <c r="J8436">
        <f>'Previous Trades Import_OMS Quer'!J8436</f>
        <v>0</v>
      </c>
      <c r="K8436">
        <f>'Previous Trades Import_OMS Quer'!K8436</f>
        <v>0</v>
      </c>
      <c r="L8436">
        <f>'Previous Trades Import_OMS Quer'!L8436</f>
        <v>0</v>
      </c>
      <c r="M8436">
        <f>'Previous Trades Import_OMS Quer'!M8436</f>
        <v>0</v>
      </c>
      <c r="N8436">
        <f>'Previous Trades Import_OMS Quer'!N8436</f>
        <v>0</v>
      </c>
      <c r="O8436" t="str">
        <f>CLEAN('Previous Trades Import_OMS Quer'!O8436)</f>
        <v/>
      </c>
      <c r="Q8436" s="25">
        <f t="shared" si="262"/>
        <v>0</v>
      </c>
      <c r="R8436" s="25" t="e">
        <f>VLOOKUP(O8436,'Currency Balance'!$O$3:$Q$32,3,0)</f>
        <v>#N/A</v>
      </c>
      <c r="S8436" t="e">
        <f t="shared" si="263"/>
        <v>#N/A</v>
      </c>
    </row>
    <row r="8437" spans="1:19">
      <c r="A8437">
        <f>'Previous Trades Import_OMS Quer'!A8437</f>
        <v>0</v>
      </c>
      <c r="B8437">
        <f>'Previous Trades Import_OMS Quer'!B8437</f>
        <v>0</v>
      </c>
      <c r="C8437" s="22">
        <f>'Previous Trades Import_OMS Quer'!C8437</f>
        <v>0</v>
      </c>
      <c r="D8437">
        <f>'Previous Trades Import_OMS Quer'!D8437</f>
        <v>0</v>
      </c>
      <c r="E8437" s="22">
        <f>'Previous Trades Import_OMS Quer'!E8437</f>
        <v>0</v>
      </c>
      <c r="F8437">
        <f>'Previous Trades Import_OMS Quer'!F8437</f>
        <v>0</v>
      </c>
      <c r="G8437">
        <f>'Previous Trades Import_OMS Quer'!G8437</f>
        <v>0</v>
      </c>
      <c r="H8437">
        <f>'Previous Trades Import_OMS Quer'!H8437</f>
        <v>0</v>
      </c>
      <c r="I8437">
        <f>'Previous Trades Import_OMS Quer'!I8437</f>
        <v>0</v>
      </c>
      <c r="J8437">
        <f>'Previous Trades Import_OMS Quer'!J8437</f>
        <v>0</v>
      </c>
      <c r="K8437">
        <f>'Previous Trades Import_OMS Quer'!K8437</f>
        <v>0</v>
      </c>
      <c r="L8437">
        <f>'Previous Trades Import_OMS Quer'!L8437</f>
        <v>0</v>
      </c>
      <c r="M8437">
        <f>'Previous Trades Import_OMS Quer'!M8437</f>
        <v>0</v>
      </c>
      <c r="N8437">
        <f>'Previous Trades Import_OMS Quer'!N8437</f>
        <v>0</v>
      </c>
      <c r="O8437" t="str">
        <f>CLEAN('Previous Trades Import_OMS Quer'!O8437)</f>
        <v/>
      </c>
      <c r="Q8437" s="25">
        <f t="shared" si="262"/>
        <v>0</v>
      </c>
      <c r="R8437" s="25" t="e">
        <f>VLOOKUP(O8437,'Currency Balance'!$O$3:$Q$32,3,0)</f>
        <v>#N/A</v>
      </c>
      <c r="S8437" t="e">
        <f t="shared" si="263"/>
        <v>#N/A</v>
      </c>
    </row>
    <row r="8438" spans="1:19">
      <c r="A8438">
        <f>'Previous Trades Import_OMS Quer'!A8438</f>
        <v>0</v>
      </c>
      <c r="B8438">
        <f>'Previous Trades Import_OMS Quer'!B8438</f>
        <v>0</v>
      </c>
      <c r="C8438" s="22">
        <f>'Previous Trades Import_OMS Quer'!C8438</f>
        <v>0</v>
      </c>
      <c r="D8438">
        <f>'Previous Trades Import_OMS Quer'!D8438</f>
        <v>0</v>
      </c>
      <c r="E8438" s="22">
        <f>'Previous Trades Import_OMS Quer'!E8438</f>
        <v>0</v>
      </c>
      <c r="F8438">
        <f>'Previous Trades Import_OMS Quer'!F8438</f>
        <v>0</v>
      </c>
      <c r="G8438">
        <f>'Previous Trades Import_OMS Quer'!G8438</f>
        <v>0</v>
      </c>
      <c r="H8438">
        <f>'Previous Trades Import_OMS Quer'!H8438</f>
        <v>0</v>
      </c>
      <c r="I8438">
        <f>'Previous Trades Import_OMS Quer'!I8438</f>
        <v>0</v>
      </c>
      <c r="J8438">
        <f>'Previous Trades Import_OMS Quer'!J8438</f>
        <v>0</v>
      </c>
      <c r="K8438">
        <f>'Previous Trades Import_OMS Quer'!K8438</f>
        <v>0</v>
      </c>
      <c r="L8438">
        <f>'Previous Trades Import_OMS Quer'!L8438</f>
        <v>0</v>
      </c>
      <c r="M8438">
        <f>'Previous Trades Import_OMS Quer'!M8438</f>
        <v>0</v>
      </c>
      <c r="N8438">
        <f>'Previous Trades Import_OMS Quer'!N8438</f>
        <v>0</v>
      </c>
      <c r="O8438" t="str">
        <f>CLEAN('Previous Trades Import_OMS Quer'!O8438)</f>
        <v/>
      </c>
      <c r="Q8438" s="25">
        <f t="shared" si="262"/>
        <v>0</v>
      </c>
      <c r="R8438" s="25" t="e">
        <f>VLOOKUP(O8438,'Currency Balance'!$O$3:$Q$32,3,0)</f>
        <v>#N/A</v>
      </c>
      <c r="S8438" t="e">
        <f t="shared" si="263"/>
        <v>#N/A</v>
      </c>
    </row>
    <row r="8439" spans="1:19">
      <c r="A8439">
        <f>'Previous Trades Import_OMS Quer'!A8439</f>
        <v>0</v>
      </c>
      <c r="B8439">
        <f>'Previous Trades Import_OMS Quer'!B8439</f>
        <v>0</v>
      </c>
      <c r="C8439" s="22">
        <f>'Previous Trades Import_OMS Quer'!C8439</f>
        <v>0</v>
      </c>
      <c r="D8439">
        <f>'Previous Trades Import_OMS Quer'!D8439</f>
        <v>0</v>
      </c>
      <c r="E8439" s="22">
        <f>'Previous Trades Import_OMS Quer'!E8439</f>
        <v>0</v>
      </c>
      <c r="F8439">
        <f>'Previous Trades Import_OMS Quer'!F8439</f>
        <v>0</v>
      </c>
      <c r="G8439">
        <f>'Previous Trades Import_OMS Quer'!G8439</f>
        <v>0</v>
      </c>
      <c r="H8439">
        <f>'Previous Trades Import_OMS Quer'!H8439</f>
        <v>0</v>
      </c>
      <c r="I8439">
        <f>'Previous Trades Import_OMS Quer'!I8439</f>
        <v>0</v>
      </c>
      <c r="J8439">
        <f>'Previous Trades Import_OMS Quer'!J8439</f>
        <v>0</v>
      </c>
      <c r="K8439">
        <f>'Previous Trades Import_OMS Quer'!K8439</f>
        <v>0</v>
      </c>
      <c r="L8439">
        <f>'Previous Trades Import_OMS Quer'!L8439</f>
        <v>0</v>
      </c>
      <c r="M8439">
        <f>'Previous Trades Import_OMS Quer'!M8439</f>
        <v>0</v>
      </c>
      <c r="N8439">
        <f>'Previous Trades Import_OMS Quer'!N8439</f>
        <v>0</v>
      </c>
      <c r="O8439" t="str">
        <f>CLEAN('Previous Trades Import_OMS Quer'!O8439)</f>
        <v/>
      </c>
      <c r="Q8439" s="25">
        <f t="shared" si="262"/>
        <v>0</v>
      </c>
      <c r="R8439" s="25" t="e">
        <f>VLOOKUP(O8439,'Currency Balance'!$O$3:$Q$32,3,0)</f>
        <v>#N/A</v>
      </c>
      <c r="S8439" t="e">
        <f t="shared" si="263"/>
        <v>#N/A</v>
      </c>
    </row>
    <row r="8440" spans="1:19">
      <c r="A8440">
        <f>'Previous Trades Import_OMS Quer'!A8440</f>
        <v>0</v>
      </c>
      <c r="B8440">
        <f>'Previous Trades Import_OMS Quer'!B8440</f>
        <v>0</v>
      </c>
      <c r="C8440" s="22">
        <f>'Previous Trades Import_OMS Quer'!C8440</f>
        <v>0</v>
      </c>
      <c r="D8440">
        <f>'Previous Trades Import_OMS Quer'!D8440</f>
        <v>0</v>
      </c>
      <c r="E8440" s="22">
        <f>'Previous Trades Import_OMS Quer'!E8440</f>
        <v>0</v>
      </c>
      <c r="F8440">
        <f>'Previous Trades Import_OMS Quer'!F8440</f>
        <v>0</v>
      </c>
      <c r="G8440">
        <f>'Previous Trades Import_OMS Quer'!G8440</f>
        <v>0</v>
      </c>
      <c r="H8440">
        <f>'Previous Trades Import_OMS Quer'!H8440</f>
        <v>0</v>
      </c>
      <c r="I8440">
        <f>'Previous Trades Import_OMS Quer'!I8440</f>
        <v>0</v>
      </c>
      <c r="J8440">
        <f>'Previous Trades Import_OMS Quer'!J8440</f>
        <v>0</v>
      </c>
      <c r="K8440">
        <f>'Previous Trades Import_OMS Quer'!K8440</f>
        <v>0</v>
      </c>
      <c r="L8440">
        <f>'Previous Trades Import_OMS Quer'!L8440</f>
        <v>0</v>
      </c>
      <c r="M8440">
        <f>'Previous Trades Import_OMS Quer'!M8440</f>
        <v>0</v>
      </c>
      <c r="N8440">
        <f>'Previous Trades Import_OMS Quer'!N8440</f>
        <v>0</v>
      </c>
      <c r="O8440" t="str">
        <f>CLEAN('Previous Trades Import_OMS Quer'!O8440)</f>
        <v/>
      </c>
      <c r="Q8440" s="25">
        <f t="shared" si="262"/>
        <v>0</v>
      </c>
      <c r="R8440" s="25" t="e">
        <f>VLOOKUP(O8440,'Currency Balance'!$O$3:$Q$32,3,0)</f>
        <v>#N/A</v>
      </c>
      <c r="S8440" t="e">
        <f t="shared" si="263"/>
        <v>#N/A</v>
      </c>
    </row>
    <row r="8441" spans="1:19">
      <c r="A8441">
        <f>'Previous Trades Import_OMS Quer'!A8441</f>
        <v>0</v>
      </c>
      <c r="B8441">
        <f>'Previous Trades Import_OMS Quer'!B8441</f>
        <v>0</v>
      </c>
      <c r="C8441" s="22">
        <f>'Previous Trades Import_OMS Quer'!C8441</f>
        <v>0</v>
      </c>
      <c r="D8441">
        <f>'Previous Trades Import_OMS Quer'!D8441</f>
        <v>0</v>
      </c>
      <c r="E8441" s="22">
        <f>'Previous Trades Import_OMS Quer'!E8441</f>
        <v>0</v>
      </c>
      <c r="F8441">
        <f>'Previous Trades Import_OMS Quer'!F8441</f>
        <v>0</v>
      </c>
      <c r="G8441">
        <f>'Previous Trades Import_OMS Quer'!G8441</f>
        <v>0</v>
      </c>
      <c r="H8441">
        <f>'Previous Trades Import_OMS Quer'!H8441</f>
        <v>0</v>
      </c>
      <c r="I8441">
        <f>'Previous Trades Import_OMS Quer'!I8441</f>
        <v>0</v>
      </c>
      <c r="J8441">
        <f>'Previous Trades Import_OMS Quer'!J8441</f>
        <v>0</v>
      </c>
      <c r="K8441">
        <f>'Previous Trades Import_OMS Quer'!K8441</f>
        <v>0</v>
      </c>
      <c r="L8441">
        <f>'Previous Trades Import_OMS Quer'!L8441</f>
        <v>0</v>
      </c>
      <c r="M8441">
        <f>'Previous Trades Import_OMS Quer'!M8441</f>
        <v>0</v>
      </c>
      <c r="N8441">
        <f>'Previous Trades Import_OMS Quer'!N8441</f>
        <v>0</v>
      </c>
      <c r="O8441" t="str">
        <f>CLEAN('Previous Trades Import_OMS Quer'!O8441)</f>
        <v/>
      </c>
      <c r="Q8441" s="25">
        <f t="shared" si="262"/>
        <v>0</v>
      </c>
      <c r="R8441" s="25" t="e">
        <f>VLOOKUP(O8441,'Currency Balance'!$O$3:$Q$32,3,0)</f>
        <v>#N/A</v>
      </c>
      <c r="S8441" t="e">
        <f t="shared" si="263"/>
        <v>#N/A</v>
      </c>
    </row>
    <row r="8442" spans="1:19">
      <c r="A8442">
        <f>'Previous Trades Import_OMS Quer'!A8442</f>
        <v>0</v>
      </c>
      <c r="B8442">
        <f>'Previous Trades Import_OMS Quer'!B8442</f>
        <v>0</v>
      </c>
      <c r="C8442" s="22">
        <f>'Previous Trades Import_OMS Quer'!C8442</f>
        <v>0</v>
      </c>
      <c r="D8442">
        <f>'Previous Trades Import_OMS Quer'!D8442</f>
        <v>0</v>
      </c>
      <c r="E8442" s="22">
        <f>'Previous Trades Import_OMS Quer'!E8442</f>
        <v>0</v>
      </c>
      <c r="F8442">
        <f>'Previous Trades Import_OMS Quer'!F8442</f>
        <v>0</v>
      </c>
      <c r="G8442">
        <f>'Previous Trades Import_OMS Quer'!G8442</f>
        <v>0</v>
      </c>
      <c r="H8442">
        <f>'Previous Trades Import_OMS Quer'!H8442</f>
        <v>0</v>
      </c>
      <c r="I8442">
        <f>'Previous Trades Import_OMS Quer'!I8442</f>
        <v>0</v>
      </c>
      <c r="J8442">
        <f>'Previous Trades Import_OMS Quer'!J8442</f>
        <v>0</v>
      </c>
      <c r="K8442">
        <f>'Previous Trades Import_OMS Quer'!K8442</f>
        <v>0</v>
      </c>
      <c r="L8442">
        <f>'Previous Trades Import_OMS Quer'!L8442</f>
        <v>0</v>
      </c>
      <c r="M8442">
        <f>'Previous Trades Import_OMS Quer'!M8442</f>
        <v>0</v>
      </c>
      <c r="N8442">
        <f>'Previous Trades Import_OMS Quer'!N8442</f>
        <v>0</v>
      </c>
      <c r="O8442" t="str">
        <f>CLEAN('Previous Trades Import_OMS Quer'!O8442)</f>
        <v/>
      </c>
      <c r="Q8442" s="25">
        <f t="shared" si="262"/>
        <v>0</v>
      </c>
      <c r="R8442" s="25" t="e">
        <f>VLOOKUP(O8442,'Currency Balance'!$O$3:$Q$32,3,0)</f>
        <v>#N/A</v>
      </c>
      <c r="S8442" t="e">
        <f t="shared" si="263"/>
        <v>#N/A</v>
      </c>
    </row>
    <row r="8443" spans="1:19">
      <c r="A8443">
        <f>'Previous Trades Import_OMS Quer'!A8443</f>
        <v>0</v>
      </c>
      <c r="B8443">
        <f>'Previous Trades Import_OMS Quer'!B8443</f>
        <v>0</v>
      </c>
      <c r="C8443" s="22">
        <f>'Previous Trades Import_OMS Quer'!C8443</f>
        <v>0</v>
      </c>
      <c r="D8443">
        <f>'Previous Trades Import_OMS Quer'!D8443</f>
        <v>0</v>
      </c>
      <c r="E8443" s="22">
        <f>'Previous Trades Import_OMS Quer'!E8443</f>
        <v>0</v>
      </c>
      <c r="F8443">
        <f>'Previous Trades Import_OMS Quer'!F8443</f>
        <v>0</v>
      </c>
      <c r="G8443">
        <f>'Previous Trades Import_OMS Quer'!G8443</f>
        <v>0</v>
      </c>
      <c r="H8443">
        <f>'Previous Trades Import_OMS Quer'!H8443</f>
        <v>0</v>
      </c>
      <c r="I8443">
        <f>'Previous Trades Import_OMS Quer'!I8443</f>
        <v>0</v>
      </c>
      <c r="J8443">
        <f>'Previous Trades Import_OMS Quer'!J8443</f>
        <v>0</v>
      </c>
      <c r="K8443">
        <f>'Previous Trades Import_OMS Quer'!K8443</f>
        <v>0</v>
      </c>
      <c r="L8443">
        <f>'Previous Trades Import_OMS Quer'!L8443</f>
        <v>0</v>
      </c>
      <c r="M8443">
        <f>'Previous Trades Import_OMS Quer'!M8443</f>
        <v>0</v>
      </c>
      <c r="N8443">
        <f>'Previous Trades Import_OMS Quer'!N8443</f>
        <v>0</v>
      </c>
      <c r="O8443" t="str">
        <f>CLEAN('Previous Trades Import_OMS Quer'!O8443)</f>
        <v/>
      </c>
      <c r="Q8443" s="25">
        <f t="shared" si="262"/>
        <v>0</v>
      </c>
      <c r="R8443" s="25" t="e">
        <f>VLOOKUP(O8443,'Currency Balance'!$O$3:$Q$32,3,0)</f>
        <v>#N/A</v>
      </c>
      <c r="S8443" t="e">
        <f t="shared" si="263"/>
        <v>#N/A</v>
      </c>
    </row>
    <row r="8444" spans="1:19">
      <c r="A8444">
        <f>'Previous Trades Import_OMS Quer'!A8444</f>
        <v>0</v>
      </c>
      <c r="B8444">
        <f>'Previous Trades Import_OMS Quer'!B8444</f>
        <v>0</v>
      </c>
      <c r="C8444" s="22">
        <f>'Previous Trades Import_OMS Quer'!C8444</f>
        <v>0</v>
      </c>
      <c r="D8444">
        <f>'Previous Trades Import_OMS Quer'!D8444</f>
        <v>0</v>
      </c>
      <c r="E8444" s="22">
        <f>'Previous Trades Import_OMS Quer'!E8444</f>
        <v>0</v>
      </c>
      <c r="F8444">
        <f>'Previous Trades Import_OMS Quer'!F8444</f>
        <v>0</v>
      </c>
      <c r="G8444">
        <f>'Previous Trades Import_OMS Quer'!G8444</f>
        <v>0</v>
      </c>
      <c r="H8444">
        <f>'Previous Trades Import_OMS Quer'!H8444</f>
        <v>0</v>
      </c>
      <c r="I8444">
        <f>'Previous Trades Import_OMS Quer'!I8444</f>
        <v>0</v>
      </c>
      <c r="J8444">
        <f>'Previous Trades Import_OMS Quer'!J8444</f>
        <v>0</v>
      </c>
      <c r="K8444">
        <f>'Previous Trades Import_OMS Quer'!K8444</f>
        <v>0</v>
      </c>
      <c r="L8444">
        <f>'Previous Trades Import_OMS Quer'!L8444</f>
        <v>0</v>
      </c>
      <c r="M8444">
        <f>'Previous Trades Import_OMS Quer'!M8444</f>
        <v>0</v>
      </c>
      <c r="N8444">
        <f>'Previous Trades Import_OMS Quer'!N8444</f>
        <v>0</v>
      </c>
      <c r="O8444" t="str">
        <f>CLEAN('Previous Trades Import_OMS Quer'!O8444)</f>
        <v/>
      </c>
      <c r="Q8444" s="25">
        <f t="shared" si="262"/>
        <v>0</v>
      </c>
      <c r="R8444" s="25" t="e">
        <f>VLOOKUP(O8444,'Currency Balance'!$O$3:$Q$32,3,0)</f>
        <v>#N/A</v>
      </c>
      <c r="S8444" t="e">
        <f t="shared" si="263"/>
        <v>#N/A</v>
      </c>
    </row>
    <row r="8445" spans="1:19">
      <c r="A8445">
        <f>'Previous Trades Import_OMS Quer'!A8445</f>
        <v>0</v>
      </c>
      <c r="B8445">
        <f>'Previous Trades Import_OMS Quer'!B8445</f>
        <v>0</v>
      </c>
      <c r="C8445" s="22">
        <f>'Previous Trades Import_OMS Quer'!C8445</f>
        <v>0</v>
      </c>
      <c r="D8445">
        <f>'Previous Trades Import_OMS Quer'!D8445</f>
        <v>0</v>
      </c>
      <c r="E8445" s="22">
        <f>'Previous Trades Import_OMS Quer'!E8445</f>
        <v>0</v>
      </c>
      <c r="F8445">
        <f>'Previous Trades Import_OMS Quer'!F8445</f>
        <v>0</v>
      </c>
      <c r="G8445">
        <f>'Previous Trades Import_OMS Quer'!G8445</f>
        <v>0</v>
      </c>
      <c r="H8445">
        <f>'Previous Trades Import_OMS Quer'!H8445</f>
        <v>0</v>
      </c>
      <c r="I8445">
        <f>'Previous Trades Import_OMS Quer'!I8445</f>
        <v>0</v>
      </c>
      <c r="J8445">
        <f>'Previous Trades Import_OMS Quer'!J8445</f>
        <v>0</v>
      </c>
      <c r="K8445">
        <f>'Previous Trades Import_OMS Quer'!K8445</f>
        <v>0</v>
      </c>
      <c r="L8445">
        <f>'Previous Trades Import_OMS Quer'!L8445</f>
        <v>0</v>
      </c>
      <c r="M8445">
        <f>'Previous Trades Import_OMS Quer'!M8445</f>
        <v>0</v>
      </c>
      <c r="N8445">
        <f>'Previous Trades Import_OMS Quer'!N8445</f>
        <v>0</v>
      </c>
      <c r="O8445" t="str">
        <f>CLEAN('Previous Trades Import_OMS Quer'!O8445)</f>
        <v/>
      </c>
      <c r="Q8445" s="25">
        <f t="shared" si="262"/>
        <v>0</v>
      </c>
      <c r="R8445" s="25" t="e">
        <f>VLOOKUP(O8445,'Currency Balance'!$O$3:$Q$32,3,0)</f>
        <v>#N/A</v>
      </c>
      <c r="S8445" t="e">
        <f t="shared" si="263"/>
        <v>#N/A</v>
      </c>
    </row>
    <row r="8446" spans="1:19">
      <c r="A8446">
        <f>'Previous Trades Import_OMS Quer'!A8446</f>
        <v>0</v>
      </c>
      <c r="B8446">
        <f>'Previous Trades Import_OMS Quer'!B8446</f>
        <v>0</v>
      </c>
      <c r="C8446" s="22">
        <f>'Previous Trades Import_OMS Quer'!C8446</f>
        <v>0</v>
      </c>
      <c r="D8446">
        <f>'Previous Trades Import_OMS Quer'!D8446</f>
        <v>0</v>
      </c>
      <c r="E8446" s="22">
        <f>'Previous Trades Import_OMS Quer'!E8446</f>
        <v>0</v>
      </c>
      <c r="F8446">
        <f>'Previous Trades Import_OMS Quer'!F8446</f>
        <v>0</v>
      </c>
      <c r="G8446">
        <f>'Previous Trades Import_OMS Quer'!G8446</f>
        <v>0</v>
      </c>
      <c r="H8446">
        <f>'Previous Trades Import_OMS Quer'!H8446</f>
        <v>0</v>
      </c>
      <c r="I8446">
        <f>'Previous Trades Import_OMS Quer'!I8446</f>
        <v>0</v>
      </c>
      <c r="J8446">
        <f>'Previous Trades Import_OMS Quer'!J8446</f>
        <v>0</v>
      </c>
      <c r="K8446">
        <f>'Previous Trades Import_OMS Quer'!K8446</f>
        <v>0</v>
      </c>
      <c r="L8446">
        <f>'Previous Trades Import_OMS Quer'!L8446</f>
        <v>0</v>
      </c>
      <c r="M8446">
        <f>'Previous Trades Import_OMS Quer'!M8446</f>
        <v>0</v>
      </c>
      <c r="N8446">
        <f>'Previous Trades Import_OMS Quer'!N8446</f>
        <v>0</v>
      </c>
      <c r="O8446" t="str">
        <f>CLEAN('Previous Trades Import_OMS Quer'!O8446)</f>
        <v/>
      </c>
      <c r="Q8446" s="25">
        <f t="shared" si="262"/>
        <v>0</v>
      </c>
      <c r="R8446" s="25" t="e">
        <f>VLOOKUP(O8446,'Currency Balance'!$O$3:$Q$32,3,0)</f>
        <v>#N/A</v>
      </c>
      <c r="S8446" t="e">
        <f t="shared" si="263"/>
        <v>#N/A</v>
      </c>
    </row>
    <row r="8447" spans="1:19">
      <c r="A8447">
        <f>'Previous Trades Import_OMS Quer'!A8447</f>
        <v>0</v>
      </c>
      <c r="B8447">
        <f>'Previous Trades Import_OMS Quer'!B8447</f>
        <v>0</v>
      </c>
      <c r="C8447" s="22">
        <f>'Previous Trades Import_OMS Quer'!C8447</f>
        <v>0</v>
      </c>
      <c r="D8447">
        <f>'Previous Trades Import_OMS Quer'!D8447</f>
        <v>0</v>
      </c>
      <c r="E8447" s="22">
        <f>'Previous Trades Import_OMS Quer'!E8447</f>
        <v>0</v>
      </c>
      <c r="F8447">
        <f>'Previous Trades Import_OMS Quer'!F8447</f>
        <v>0</v>
      </c>
      <c r="G8447">
        <f>'Previous Trades Import_OMS Quer'!G8447</f>
        <v>0</v>
      </c>
      <c r="H8447">
        <f>'Previous Trades Import_OMS Quer'!H8447</f>
        <v>0</v>
      </c>
      <c r="I8447">
        <f>'Previous Trades Import_OMS Quer'!I8447</f>
        <v>0</v>
      </c>
      <c r="J8447">
        <f>'Previous Trades Import_OMS Quer'!J8447</f>
        <v>0</v>
      </c>
      <c r="K8447">
        <f>'Previous Trades Import_OMS Quer'!K8447</f>
        <v>0</v>
      </c>
      <c r="L8447">
        <f>'Previous Trades Import_OMS Quer'!L8447</f>
        <v>0</v>
      </c>
      <c r="M8447">
        <f>'Previous Trades Import_OMS Quer'!M8447</f>
        <v>0</v>
      </c>
      <c r="N8447">
        <f>'Previous Trades Import_OMS Quer'!N8447</f>
        <v>0</v>
      </c>
      <c r="O8447" t="str">
        <f>CLEAN('Previous Trades Import_OMS Quer'!O8447)</f>
        <v/>
      </c>
      <c r="Q8447" s="25">
        <f t="shared" si="262"/>
        <v>0</v>
      </c>
      <c r="R8447" s="25" t="e">
        <f>VLOOKUP(O8447,'Currency Balance'!$O$3:$Q$32,3,0)</f>
        <v>#N/A</v>
      </c>
      <c r="S8447" t="e">
        <f t="shared" si="263"/>
        <v>#N/A</v>
      </c>
    </row>
    <row r="8448" spans="1:19">
      <c r="A8448">
        <f>'Previous Trades Import_OMS Quer'!A8448</f>
        <v>0</v>
      </c>
      <c r="B8448">
        <f>'Previous Trades Import_OMS Quer'!B8448</f>
        <v>0</v>
      </c>
      <c r="C8448" s="22">
        <f>'Previous Trades Import_OMS Quer'!C8448</f>
        <v>0</v>
      </c>
      <c r="D8448">
        <f>'Previous Trades Import_OMS Quer'!D8448</f>
        <v>0</v>
      </c>
      <c r="E8448" s="22">
        <f>'Previous Trades Import_OMS Quer'!E8448</f>
        <v>0</v>
      </c>
      <c r="F8448">
        <f>'Previous Trades Import_OMS Quer'!F8448</f>
        <v>0</v>
      </c>
      <c r="G8448">
        <f>'Previous Trades Import_OMS Quer'!G8448</f>
        <v>0</v>
      </c>
      <c r="H8448">
        <f>'Previous Trades Import_OMS Quer'!H8448</f>
        <v>0</v>
      </c>
      <c r="I8448">
        <f>'Previous Trades Import_OMS Quer'!I8448</f>
        <v>0</v>
      </c>
      <c r="J8448">
        <f>'Previous Trades Import_OMS Quer'!J8448</f>
        <v>0</v>
      </c>
      <c r="K8448">
        <f>'Previous Trades Import_OMS Quer'!K8448</f>
        <v>0</v>
      </c>
      <c r="L8448">
        <f>'Previous Trades Import_OMS Quer'!L8448</f>
        <v>0</v>
      </c>
      <c r="M8448">
        <f>'Previous Trades Import_OMS Quer'!M8448</f>
        <v>0</v>
      </c>
      <c r="N8448">
        <f>'Previous Trades Import_OMS Quer'!N8448</f>
        <v>0</v>
      </c>
      <c r="O8448" t="str">
        <f>CLEAN('Previous Trades Import_OMS Quer'!O8448)</f>
        <v/>
      </c>
      <c r="Q8448" s="25">
        <f t="shared" si="262"/>
        <v>0</v>
      </c>
      <c r="R8448" s="25" t="e">
        <f>VLOOKUP(O8448,'Currency Balance'!$O$3:$Q$32,3,0)</f>
        <v>#N/A</v>
      </c>
      <c r="S8448" t="e">
        <f t="shared" si="263"/>
        <v>#N/A</v>
      </c>
    </row>
    <row r="8449" spans="1:19">
      <c r="A8449">
        <f>'Previous Trades Import_OMS Quer'!A8449</f>
        <v>0</v>
      </c>
      <c r="B8449">
        <f>'Previous Trades Import_OMS Quer'!B8449</f>
        <v>0</v>
      </c>
      <c r="C8449" s="22">
        <f>'Previous Trades Import_OMS Quer'!C8449</f>
        <v>0</v>
      </c>
      <c r="D8449">
        <f>'Previous Trades Import_OMS Quer'!D8449</f>
        <v>0</v>
      </c>
      <c r="E8449" s="22">
        <f>'Previous Trades Import_OMS Quer'!E8449</f>
        <v>0</v>
      </c>
      <c r="F8449">
        <f>'Previous Trades Import_OMS Quer'!F8449</f>
        <v>0</v>
      </c>
      <c r="G8449">
        <f>'Previous Trades Import_OMS Quer'!G8449</f>
        <v>0</v>
      </c>
      <c r="H8449">
        <f>'Previous Trades Import_OMS Quer'!H8449</f>
        <v>0</v>
      </c>
      <c r="I8449">
        <f>'Previous Trades Import_OMS Quer'!I8449</f>
        <v>0</v>
      </c>
      <c r="J8449">
        <f>'Previous Trades Import_OMS Quer'!J8449</f>
        <v>0</v>
      </c>
      <c r="K8449">
        <f>'Previous Trades Import_OMS Quer'!K8449</f>
        <v>0</v>
      </c>
      <c r="L8449">
        <f>'Previous Trades Import_OMS Quer'!L8449</f>
        <v>0</v>
      </c>
      <c r="M8449">
        <f>'Previous Trades Import_OMS Quer'!M8449</f>
        <v>0</v>
      </c>
      <c r="N8449">
        <f>'Previous Trades Import_OMS Quer'!N8449</f>
        <v>0</v>
      </c>
      <c r="O8449" t="str">
        <f>CLEAN('Previous Trades Import_OMS Quer'!O8449)</f>
        <v/>
      </c>
      <c r="Q8449" s="25">
        <f t="shared" si="262"/>
        <v>0</v>
      </c>
      <c r="R8449" s="25" t="e">
        <f>VLOOKUP(O8449,'Currency Balance'!$O$3:$Q$32,3,0)</f>
        <v>#N/A</v>
      </c>
      <c r="S8449" t="e">
        <f t="shared" si="263"/>
        <v>#N/A</v>
      </c>
    </row>
    <row r="8450" spans="1:19">
      <c r="A8450">
        <f>'Previous Trades Import_OMS Quer'!A8450</f>
        <v>0</v>
      </c>
      <c r="B8450">
        <f>'Previous Trades Import_OMS Quer'!B8450</f>
        <v>0</v>
      </c>
      <c r="C8450" s="22">
        <f>'Previous Trades Import_OMS Quer'!C8450</f>
        <v>0</v>
      </c>
      <c r="D8450">
        <f>'Previous Trades Import_OMS Quer'!D8450</f>
        <v>0</v>
      </c>
      <c r="E8450" s="22">
        <f>'Previous Trades Import_OMS Quer'!E8450</f>
        <v>0</v>
      </c>
      <c r="F8450">
        <f>'Previous Trades Import_OMS Quer'!F8450</f>
        <v>0</v>
      </c>
      <c r="G8450">
        <f>'Previous Trades Import_OMS Quer'!G8450</f>
        <v>0</v>
      </c>
      <c r="H8450">
        <f>'Previous Trades Import_OMS Quer'!H8450</f>
        <v>0</v>
      </c>
      <c r="I8450">
        <f>'Previous Trades Import_OMS Quer'!I8450</f>
        <v>0</v>
      </c>
      <c r="J8450">
        <f>'Previous Trades Import_OMS Quer'!J8450</f>
        <v>0</v>
      </c>
      <c r="K8450">
        <f>'Previous Trades Import_OMS Quer'!K8450</f>
        <v>0</v>
      </c>
      <c r="L8450">
        <f>'Previous Trades Import_OMS Quer'!L8450</f>
        <v>0</v>
      </c>
      <c r="M8450">
        <f>'Previous Trades Import_OMS Quer'!M8450</f>
        <v>0</v>
      </c>
      <c r="N8450">
        <f>'Previous Trades Import_OMS Quer'!N8450</f>
        <v>0</v>
      </c>
      <c r="O8450" t="str">
        <f>CLEAN('Previous Trades Import_OMS Quer'!O8450)</f>
        <v/>
      </c>
      <c r="Q8450" s="25">
        <f t="shared" ref="Q8450:Q8513" si="264">IF(G8450="sell",M8450,-M8450)</f>
        <v>0</v>
      </c>
      <c r="R8450" s="25" t="e">
        <f>VLOOKUP(O8450,'Currency Balance'!$O$3:$Q$32,3,0)</f>
        <v>#N/A</v>
      </c>
      <c r="S8450" t="e">
        <f t="shared" ref="S8450:S8513" si="265">Q8450/R8450</f>
        <v>#N/A</v>
      </c>
    </row>
    <row r="8451" spans="1:19">
      <c r="A8451">
        <f>'Previous Trades Import_OMS Quer'!A8451</f>
        <v>0</v>
      </c>
      <c r="B8451">
        <f>'Previous Trades Import_OMS Quer'!B8451</f>
        <v>0</v>
      </c>
      <c r="C8451" s="22">
        <f>'Previous Trades Import_OMS Quer'!C8451</f>
        <v>0</v>
      </c>
      <c r="D8451">
        <f>'Previous Trades Import_OMS Quer'!D8451</f>
        <v>0</v>
      </c>
      <c r="E8451" s="22">
        <f>'Previous Trades Import_OMS Quer'!E8451</f>
        <v>0</v>
      </c>
      <c r="F8451">
        <f>'Previous Trades Import_OMS Quer'!F8451</f>
        <v>0</v>
      </c>
      <c r="G8451">
        <f>'Previous Trades Import_OMS Quer'!G8451</f>
        <v>0</v>
      </c>
      <c r="H8451">
        <f>'Previous Trades Import_OMS Quer'!H8451</f>
        <v>0</v>
      </c>
      <c r="I8451">
        <f>'Previous Trades Import_OMS Quer'!I8451</f>
        <v>0</v>
      </c>
      <c r="J8451">
        <f>'Previous Trades Import_OMS Quer'!J8451</f>
        <v>0</v>
      </c>
      <c r="K8451">
        <f>'Previous Trades Import_OMS Quer'!K8451</f>
        <v>0</v>
      </c>
      <c r="L8451">
        <f>'Previous Trades Import_OMS Quer'!L8451</f>
        <v>0</v>
      </c>
      <c r="M8451">
        <f>'Previous Trades Import_OMS Quer'!M8451</f>
        <v>0</v>
      </c>
      <c r="N8451">
        <f>'Previous Trades Import_OMS Quer'!N8451</f>
        <v>0</v>
      </c>
      <c r="O8451" t="str">
        <f>CLEAN('Previous Trades Import_OMS Quer'!O8451)</f>
        <v/>
      </c>
      <c r="Q8451" s="25">
        <f t="shared" si="264"/>
        <v>0</v>
      </c>
      <c r="R8451" s="25" t="e">
        <f>VLOOKUP(O8451,'Currency Balance'!$O$3:$Q$32,3,0)</f>
        <v>#N/A</v>
      </c>
      <c r="S8451" t="e">
        <f t="shared" si="265"/>
        <v>#N/A</v>
      </c>
    </row>
    <row r="8452" spans="1:19">
      <c r="A8452">
        <f>'Previous Trades Import_OMS Quer'!A8452</f>
        <v>0</v>
      </c>
      <c r="B8452">
        <f>'Previous Trades Import_OMS Quer'!B8452</f>
        <v>0</v>
      </c>
      <c r="C8452" s="22">
        <f>'Previous Trades Import_OMS Quer'!C8452</f>
        <v>0</v>
      </c>
      <c r="D8452">
        <f>'Previous Trades Import_OMS Quer'!D8452</f>
        <v>0</v>
      </c>
      <c r="E8452" s="22">
        <f>'Previous Trades Import_OMS Quer'!E8452</f>
        <v>0</v>
      </c>
      <c r="F8452">
        <f>'Previous Trades Import_OMS Quer'!F8452</f>
        <v>0</v>
      </c>
      <c r="G8452">
        <f>'Previous Trades Import_OMS Quer'!G8452</f>
        <v>0</v>
      </c>
      <c r="H8452">
        <f>'Previous Trades Import_OMS Quer'!H8452</f>
        <v>0</v>
      </c>
      <c r="I8452">
        <f>'Previous Trades Import_OMS Quer'!I8452</f>
        <v>0</v>
      </c>
      <c r="J8452">
        <f>'Previous Trades Import_OMS Quer'!J8452</f>
        <v>0</v>
      </c>
      <c r="K8452">
        <f>'Previous Trades Import_OMS Quer'!K8452</f>
        <v>0</v>
      </c>
      <c r="L8452">
        <f>'Previous Trades Import_OMS Quer'!L8452</f>
        <v>0</v>
      </c>
      <c r="M8452">
        <f>'Previous Trades Import_OMS Quer'!M8452</f>
        <v>0</v>
      </c>
      <c r="N8452">
        <f>'Previous Trades Import_OMS Quer'!N8452</f>
        <v>0</v>
      </c>
      <c r="O8452" t="str">
        <f>CLEAN('Previous Trades Import_OMS Quer'!O8452)</f>
        <v/>
      </c>
      <c r="Q8452" s="25">
        <f t="shared" si="264"/>
        <v>0</v>
      </c>
      <c r="R8452" s="25" t="e">
        <f>VLOOKUP(O8452,'Currency Balance'!$O$3:$Q$32,3,0)</f>
        <v>#N/A</v>
      </c>
      <c r="S8452" t="e">
        <f t="shared" si="265"/>
        <v>#N/A</v>
      </c>
    </row>
    <row r="8453" spans="1:19">
      <c r="A8453">
        <f>'Previous Trades Import_OMS Quer'!A8453</f>
        <v>0</v>
      </c>
      <c r="B8453">
        <f>'Previous Trades Import_OMS Quer'!B8453</f>
        <v>0</v>
      </c>
      <c r="C8453" s="22">
        <f>'Previous Trades Import_OMS Quer'!C8453</f>
        <v>0</v>
      </c>
      <c r="D8453">
        <f>'Previous Trades Import_OMS Quer'!D8453</f>
        <v>0</v>
      </c>
      <c r="E8453" s="22">
        <f>'Previous Trades Import_OMS Quer'!E8453</f>
        <v>0</v>
      </c>
      <c r="F8453">
        <f>'Previous Trades Import_OMS Quer'!F8453</f>
        <v>0</v>
      </c>
      <c r="G8453">
        <f>'Previous Trades Import_OMS Quer'!G8453</f>
        <v>0</v>
      </c>
      <c r="H8453">
        <f>'Previous Trades Import_OMS Quer'!H8453</f>
        <v>0</v>
      </c>
      <c r="I8453">
        <f>'Previous Trades Import_OMS Quer'!I8453</f>
        <v>0</v>
      </c>
      <c r="J8453">
        <f>'Previous Trades Import_OMS Quer'!J8453</f>
        <v>0</v>
      </c>
      <c r="K8453">
        <f>'Previous Trades Import_OMS Quer'!K8453</f>
        <v>0</v>
      </c>
      <c r="L8453">
        <f>'Previous Trades Import_OMS Quer'!L8453</f>
        <v>0</v>
      </c>
      <c r="M8453">
        <f>'Previous Trades Import_OMS Quer'!M8453</f>
        <v>0</v>
      </c>
      <c r="N8453">
        <f>'Previous Trades Import_OMS Quer'!N8453</f>
        <v>0</v>
      </c>
      <c r="O8453" t="str">
        <f>CLEAN('Previous Trades Import_OMS Quer'!O8453)</f>
        <v/>
      </c>
      <c r="Q8453" s="25">
        <f t="shared" si="264"/>
        <v>0</v>
      </c>
      <c r="R8453" s="25" t="e">
        <f>VLOOKUP(O8453,'Currency Balance'!$O$3:$Q$32,3,0)</f>
        <v>#N/A</v>
      </c>
      <c r="S8453" t="e">
        <f t="shared" si="265"/>
        <v>#N/A</v>
      </c>
    </row>
    <row r="8454" spans="1:19">
      <c r="A8454">
        <f>'Previous Trades Import_OMS Quer'!A8454</f>
        <v>0</v>
      </c>
      <c r="B8454">
        <f>'Previous Trades Import_OMS Quer'!B8454</f>
        <v>0</v>
      </c>
      <c r="C8454" s="22">
        <f>'Previous Trades Import_OMS Quer'!C8454</f>
        <v>0</v>
      </c>
      <c r="D8454">
        <f>'Previous Trades Import_OMS Quer'!D8454</f>
        <v>0</v>
      </c>
      <c r="E8454" s="22">
        <f>'Previous Trades Import_OMS Quer'!E8454</f>
        <v>0</v>
      </c>
      <c r="F8454">
        <f>'Previous Trades Import_OMS Quer'!F8454</f>
        <v>0</v>
      </c>
      <c r="G8454">
        <f>'Previous Trades Import_OMS Quer'!G8454</f>
        <v>0</v>
      </c>
      <c r="H8454">
        <f>'Previous Trades Import_OMS Quer'!H8454</f>
        <v>0</v>
      </c>
      <c r="I8454">
        <f>'Previous Trades Import_OMS Quer'!I8454</f>
        <v>0</v>
      </c>
      <c r="J8454">
        <f>'Previous Trades Import_OMS Quer'!J8454</f>
        <v>0</v>
      </c>
      <c r="K8454">
        <f>'Previous Trades Import_OMS Quer'!K8454</f>
        <v>0</v>
      </c>
      <c r="L8454">
        <f>'Previous Trades Import_OMS Quer'!L8454</f>
        <v>0</v>
      </c>
      <c r="M8454">
        <f>'Previous Trades Import_OMS Quer'!M8454</f>
        <v>0</v>
      </c>
      <c r="N8454">
        <f>'Previous Trades Import_OMS Quer'!N8454</f>
        <v>0</v>
      </c>
      <c r="O8454" t="str">
        <f>CLEAN('Previous Trades Import_OMS Quer'!O8454)</f>
        <v/>
      </c>
      <c r="Q8454" s="25">
        <f t="shared" si="264"/>
        <v>0</v>
      </c>
      <c r="R8454" s="25" t="e">
        <f>VLOOKUP(O8454,'Currency Balance'!$O$3:$Q$32,3,0)</f>
        <v>#N/A</v>
      </c>
      <c r="S8454" t="e">
        <f t="shared" si="265"/>
        <v>#N/A</v>
      </c>
    </row>
    <row r="8455" spans="1:19">
      <c r="A8455">
        <f>'Previous Trades Import_OMS Quer'!A8455</f>
        <v>0</v>
      </c>
      <c r="B8455">
        <f>'Previous Trades Import_OMS Quer'!B8455</f>
        <v>0</v>
      </c>
      <c r="C8455" s="22">
        <f>'Previous Trades Import_OMS Quer'!C8455</f>
        <v>0</v>
      </c>
      <c r="D8455">
        <f>'Previous Trades Import_OMS Quer'!D8455</f>
        <v>0</v>
      </c>
      <c r="E8455" s="22">
        <f>'Previous Trades Import_OMS Quer'!E8455</f>
        <v>0</v>
      </c>
      <c r="F8455">
        <f>'Previous Trades Import_OMS Quer'!F8455</f>
        <v>0</v>
      </c>
      <c r="G8455">
        <f>'Previous Trades Import_OMS Quer'!G8455</f>
        <v>0</v>
      </c>
      <c r="H8455">
        <f>'Previous Trades Import_OMS Quer'!H8455</f>
        <v>0</v>
      </c>
      <c r="I8455">
        <f>'Previous Trades Import_OMS Quer'!I8455</f>
        <v>0</v>
      </c>
      <c r="J8455">
        <f>'Previous Trades Import_OMS Quer'!J8455</f>
        <v>0</v>
      </c>
      <c r="K8455">
        <f>'Previous Trades Import_OMS Quer'!K8455</f>
        <v>0</v>
      </c>
      <c r="L8455">
        <f>'Previous Trades Import_OMS Quer'!L8455</f>
        <v>0</v>
      </c>
      <c r="M8455">
        <f>'Previous Trades Import_OMS Quer'!M8455</f>
        <v>0</v>
      </c>
      <c r="N8455">
        <f>'Previous Trades Import_OMS Quer'!N8455</f>
        <v>0</v>
      </c>
      <c r="O8455" t="str">
        <f>CLEAN('Previous Trades Import_OMS Quer'!O8455)</f>
        <v/>
      </c>
      <c r="Q8455" s="25">
        <f t="shared" si="264"/>
        <v>0</v>
      </c>
      <c r="R8455" s="25" t="e">
        <f>VLOOKUP(O8455,'Currency Balance'!$O$3:$Q$32,3,0)</f>
        <v>#N/A</v>
      </c>
      <c r="S8455" t="e">
        <f t="shared" si="265"/>
        <v>#N/A</v>
      </c>
    </row>
    <row r="8456" spans="1:19">
      <c r="A8456">
        <f>'Previous Trades Import_OMS Quer'!A8456</f>
        <v>0</v>
      </c>
      <c r="B8456">
        <f>'Previous Trades Import_OMS Quer'!B8456</f>
        <v>0</v>
      </c>
      <c r="C8456" s="22">
        <f>'Previous Trades Import_OMS Quer'!C8456</f>
        <v>0</v>
      </c>
      <c r="D8456">
        <f>'Previous Trades Import_OMS Quer'!D8456</f>
        <v>0</v>
      </c>
      <c r="E8456" s="22">
        <f>'Previous Trades Import_OMS Quer'!E8456</f>
        <v>0</v>
      </c>
      <c r="F8456">
        <f>'Previous Trades Import_OMS Quer'!F8456</f>
        <v>0</v>
      </c>
      <c r="G8456">
        <f>'Previous Trades Import_OMS Quer'!G8456</f>
        <v>0</v>
      </c>
      <c r="H8456">
        <f>'Previous Trades Import_OMS Quer'!H8456</f>
        <v>0</v>
      </c>
      <c r="I8456">
        <f>'Previous Trades Import_OMS Quer'!I8456</f>
        <v>0</v>
      </c>
      <c r="J8456">
        <f>'Previous Trades Import_OMS Quer'!J8456</f>
        <v>0</v>
      </c>
      <c r="K8456">
        <f>'Previous Trades Import_OMS Quer'!K8456</f>
        <v>0</v>
      </c>
      <c r="L8456">
        <f>'Previous Trades Import_OMS Quer'!L8456</f>
        <v>0</v>
      </c>
      <c r="M8456">
        <f>'Previous Trades Import_OMS Quer'!M8456</f>
        <v>0</v>
      </c>
      <c r="N8456">
        <f>'Previous Trades Import_OMS Quer'!N8456</f>
        <v>0</v>
      </c>
      <c r="O8456" t="str">
        <f>CLEAN('Previous Trades Import_OMS Quer'!O8456)</f>
        <v/>
      </c>
      <c r="Q8456" s="25">
        <f t="shared" si="264"/>
        <v>0</v>
      </c>
      <c r="R8456" s="25" t="e">
        <f>VLOOKUP(O8456,'Currency Balance'!$O$3:$Q$32,3,0)</f>
        <v>#N/A</v>
      </c>
      <c r="S8456" t="e">
        <f t="shared" si="265"/>
        <v>#N/A</v>
      </c>
    </row>
    <row r="8457" spans="1:19">
      <c r="A8457">
        <f>'Previous Trades Import_OMS Quer'!A8457</f>
        <v>0</v>
      </c>
      <c r="B8457">
        <f>'Previous Trades Import_OMS Quer'!B8457</f>
        <v>0</v>
      </c>
      <c r="C8457" s="22">
        <f>'Previous Trades Import_OMS Quer'!C8457</f>
        <v>0</v>
      </c>
      <c r="D8457">
        <f>'Previous Trades Import_OMS Quer'!D8457</f>
        <v>0</v>
      </c>
      <c r="E8457" s="22">
        <f>'Previous Trades Import_OMS Quer'!E8457</f>
        <v>0</v>
      </c>
      <c r="F8457">
        <f>'Previous Trades Import_OMS Quer'!F8457</f>
        <v>0</v>
      </c>
      <c r="G8457">
        <f>'Previous Trades Import_OMS Quer'!G8457</f>
        <v>0</v>
      </c>
      <c r="H8457">
        <f>'Previous Trades Import_OMS Quer'!H8457</f>
        <v>0</v>
      </c>
      <c r="I8457">
        <f>'Previous Trades Import_OMS Quer'!I8457</f>
        <v>0</v>
      </c>
      <c r="J8457">
        <f>'Previous Trades Import_OMS Quer'!J8457</f>
        <v>0</v>
      </c>
      <c r="K8457">
        <f>'Previous Trades Import_OMS Quer'!K8457</f>
        <v>0</v>
      </c>
      <c r="L8457">
        <f>'Previous Trades Import_OMS Quer'!L8457</f>
        <v>0</v>
      </c>
      <c r="M8457">
        <f>'Previous Trades Import_OMS Quer'!M8457</f>
        <v>0</v>
      </c>
      <c r="N8457">
        <f>'Previous Trades Import_OMS Quer'!N8457</f>
        <v>0</v>
      </c>
      <c r="O8457" t="str">
        <f>CLEAN('Previous Trades Import_OMS Quer'!O8457)</f>
        <v/>
      </c>
      <c r="Q8457" s="25">
        <f t="shared" si="264"/>
        <v>0</v>
      </c>
      <c r="R8457" s="25" t="e">
        <f>VLOOKUP(O8457,'Currency Balance'!$O$3:$Q$32,3,0)</f>
        <v>#N/A</v>
      </c>
      <c r="S8457" t="e">
        <f t="shared" si="265"/>
        <v>#N/A</v>
      </c>
    </row>
    <row r="8458" spans="1:19">
      <c r="A8458">
        <f>'Previous Trades Import_OMS Quer'!A8458</f>
        <v>0</v>
      </c>
      <c r="B8458">
        <f>'Previous Trades Import_OMS Quer'!B8458</f>
        <v>0</v>
      </c>
      <c r="C8458" s="22">
        <f>'Previous Trades Import_OMS Quer'!C8458</f>
        <v>0</v>
      </c>
      <c r="D8458">
        <f>'Previous Trades Import_OMS Quer'!D8458</f>
        <v>0</v>
      </c>
      <c r="E8458" s="22">
        <f>'Previous Trades Import_OMS Quer'!E8458</f>
        <v>0</v>
      </c>
      <c r="F8458">
        <f>'Previous Trades Import_OMS Quer'!F8458</f>
        <v>0</v>
      </c>
      <c r="G8458">
        <f>'Previous Trades Import_OMS Quer'!G8458</f>
        <v>0</v>
      </c>
      <c r="H8458">
        <f>'Previous Trades Import_OMS Quer'!H8458</f>
        <v>0</v>
      </c>
      <c r="I8458">
        <f>'Previous Trades Import_OMS Quer'!I8458</f>
        <v>0</v>
      </c>
      <c r="J8458">
        <f>'Previous Trades Import_OMS Quer'!J8458</f>
        <v>0</v>
      </c>
      <c r="K8458">
        <f>'Previous Trades Import_OMS Quer'!K8458</f>
        <v>0</v>
      </c>
      <c r="L8458">
        <f>'Previous Trades Import_OMS Quer'!L8458</f>
        <v>0</v>
      </c>
      <c r="M8458">
        <f>'Previous Trades Import_OMS Quer'!M8458</f>
        <v>0</v>
      </c>
      <c r="N8458">
        <f>'Previous Trades Import_OMS Quer'!N8458</f>
        <v>0</v>
      </c>
      <c r="O8458" t="str">
        <f>CLEAN('Previous Trades Import_OMS Quer'!O8458)</f>
        <v/>
      </c>
      <c r="Q8458" s="25">
        <f t="shared" si="264"/>
        <v>0</v>
      </c>
      <c r="R8458" s="25" t="e">
        <f>VLOOKUP(O8458,'Currency Balance'!$O$3:$Q$32,3,0)</f>
        <v>#N/A</v>
      </c>
      <c r="S8458" t="e">
        <f t="shared" si="265"/>
        <v>#N/A</v>
      </c>
    </row>
    <row r="8459" spans="1:19">
      <c r="A8459">
        <f>'Previous Trades Import_OMS Quer'!A8459</f>
        <v>0</v>
      </c>
      <c r="B8459">
        <f>'Previous Trades Import_OMS Quer'!B8459</f>
        <v>0</v>
      </c>
      <c r="C8459" s="22">
        <f>'Previous Trades Import_OMS Quer'!C8459</f>
        <v>0</v>
      </c>
      <c r="D8459">
        <f>'Previous Trades Import_OMS Quer'!D8459</f>
        <v>0</v>
      </c>
      <c r="E8459" s="22">
        <f>'Previous Trades Import_OMS Quer'!E8459</f>
        <v>0</v>
      </c>
      <c r="F8459">
        <f>'Previous Trades Import_OMS Quer'!F8459</f>
        <v>0</v>
      </c>
      <c r="G8459">
        <f>'Previous Trades Import_OMS Quer'!G8459</f>
        <v>0</v>
      </c>
      <c r="H8459">
        <f>'Previous Trades Import_OMS Quer'!H8459</f>
        <v>0</v>
      </c>
      <c r="I8459">
        <f>'Previous Trades Import_OMS Quer'!I8459</f>
        <v>0</v>
      </c>
      <c r="J8459">
        <f>'Previous Trades Import_OMS Quer'!J8459</f>
        <v>0</v>
      </c>
      <c r="K8459">
        <f>'Previous Trades Import_OMS Quer'!K8459</f>
        <v>0</v>
      </c>
      <c r="L8459">
        <f>'Previous Trades Import_OMS Quer'!L8459</f>
        <v>0</v>
      </c>
      <c r="M8459">
        <f>'Previous Trades Import_OMS Quer'!M8459</f>
        <v>0</v>
      </c>
      <c r="N8459">
        <f>'Previous Trades Import_OMS Quer'!N8459</f>
        <v>0</v>
      </c>
      <c r="O8459" t="str">
        <f>CLEAN('Previous Trades Import_OMS Quer'!O8459)</f>
        <v/>
      </c>
      <c r="Q8459" s="25">
        <f t="shared" si="264"/>
        <v>0</v>
      </c>
      <c r="R8459" s="25" t="e">
        <f>VLOOKUP(O8459,'Currency Balance'!$O$3:$Q$32,3,0)</f>
        <v>#N/A</v>
      </c>
      <c r="S8459" t="e">
        <f t="shared" si="265"/>
        <v>#N/A</v>
      </c>
    </row>
    <row r="8460" spans="1:19">
      <c r="A8460">
        <f>'Previous Trades Import_OMS Quer'!A8460</f>
        <v>0</v>
      </c>
      <c r="B8460">
        <f>'Previous Trades Import_OMS Quer'!B8460</f>
        <v>0</v>
      </c>
      <c r="C8460" s="22">
        <f>'Previous Trades Import_OMS Quer'!C8460</f>
        <v>0</v>
      </c>
      <c r="D8460">
        <f>'Previous Trades Import_OMS Quer'!D8460</f>
        <v>0</v>
      </c>
      <c r="E8460" s="22">
        <f>'Previous Trades Import_OMS Quer'!E8460</f>
        <v>0</v>
      </c>
      <c r="F8460">
        <f>'Previous Trades Import_OMS Quer'!F8460</f>
        <v>0</v>
      </c>
      <c r="G8460">
        <f>'Previous Trades Import_OMS Quer'!G8460</f>
        <v>0</v>
      </c>
      <c r="H8460">
        <f>'Previous Trades Import_OMS Quer'!H8460</f>
        <v>0</v>
      </c>
      <c r="I8460">
        <f>'Previous Trades Import_OMS Quer'!I8460</f>
        <v>0</v>
      </c>
      <c r="J8460">
        <f>'Previous Trades Import_OMS Quer'!J8460</f>
        <v>0</v>
      </c>
      <c r="K8460">
        <f>'Previous Trades Import_OMS Quer'!K8460</f>
        <v>0</v>
      </c>
      <c r="L8460">
        <f>'Previous Trades Import_OMS Quer'!L8460</f>
        <v>0</v>
      </c>
      <c r="M8460">
        <f>'Previous Trades Import_OMS Quer'!M8460</f>
        <v>0</v>
      </c>
      <c r="N8460">
        <f>'Previous Trades Import_OMS Quer'!N8460</f>
        <v>0</v>
      </c>
      <c r="O8460" t="str">
        <f>CLEAN('Previous Trades Import_OMS Quer'!O8460)</f>
        <v/>
      </c>
      <c r="Q8460" s="25">
        <f t="shared" si="264"/>
        <v>0</v>
      </c>
      <c r="R8460" s="25" t="e">
        <f>VLOOKUP(O8460,'Currency Balance'!$O$3:$Q$32,3,0)</f>
        <v>#N/A</v>
      </c>
      <c r="S8460" t="e">
        <f t="shared" si="265"/>
        <v>#N/A</v>
      </c>
    </row>
    <row r="8461" spans="1:19">
      <c r="A8461">
        <f>'Previous Trades Import_OMS Quer'!A8461</f>
        <v>0</v>
      </c>
      <c r="B8461">
        <f>'Previous Trades Import_OMS Quer'!B8461</f>
        <v>0</v>
      </c>
      <c r="C8461" s="22">
        <f>'Previous Trades Import_OMS Quer'!C8461</f>
        <v>0</v>
      </c>
      <c r="D8461">
        <f>'Previous Trades Import_OMS Quer'!D8461</f>
        <v>0</v>
      </c>
      <c r="E8461" s="22">
        <f>'Previous Trades Import_OMS Quer'!E8461</f>
        <v>0</v>
      </c>
      <c r="F8461">
        <f>'Previous Trades Import_OMS Quer'!F8461</f>
        <v>0</v>
      </c>
      <c r="G8461">
        <f>'Previous Trades Import_OMS Quer'!G8461</f>
        <v>0</v>
      </c>
      <c r="H8461">
        <f>'Previous Trades Import_OMS Quer'!H8461</f>
        <v>0</v>
      </c>
      <c r="I8461">
        <f>'Previous Trades Import_OMS Quer'!I8461</f>
        <v>0</v>
      </c>
      <c r="J8461">
        <f>'Previous Trades Import_OMS Quer'!J8461</f>
        <v>0</v>
      </c>
      <c r="K8461">
        <f>'Previous Trades Import_OMS Quer'!K8461</f>
        <v>0</v>
      </c>
      <c r="L8461">
        <f>'Previous Trades Import_OMS Quer'!L8461</f>
        <v>0</v>
      </c>
      <c r="M8461">
        <f>'Previous Trades Import_OMS Quer'!M8461</f>
        <v>0</v>
      </c>
      <c r="N8461">
        <f>'Previous Trades Import_OMS Quer'!N8461</f>
        <v>0</v>
      </c>
      <c r="O8461" t="str">
        <f>CLEAN('Previous Trades Import_OMS Quer'!O8461)</f>
        <v/>
      </c>
      <c r="Q8461" s="25">
        <f t="shared" si="264"/>
        <v>0</v>
      </c>
      <c r="R8461" s="25" t="e">
        <f>VLOOKUP(O8461,'Currency Balance'!$O$3:$Q$32,3,0)</f>
        <v>#N/A</v>
      </c>
      <c r="S8461" t="e">
        <f t="shared" si="265"/>
        <v>#N/A</v>
      </c>
    </row>
    <row r="8462" spans="1:19">
      <c r="A8462">
        <f>'Previous Trades Import_OMS Quer'!A8462</f>
        <v>0</v>
      </c>
      <c r="B8462">
        <f>'Previous Trades Import_OMS Quer'!B8462</f>
        <v>0</v>
      </c>
      <c r="C8462" s="22">
        <f>'Previous Trades Import_OMS Quer'!C8462</f>
        <v>0</v>
      </c>
      <c r="D8462">
        <f>'Previous Trades Import_OMS Quer'!D8462</f>
        <v>0</v>
      </c>
      <c r="E8462" s="22">
        <f>'Previous Trades Import_OMS Quer'!E8462</f>
        <v>0</v>
      </c>
      <c r="F8462">
        <f>'Previous Trades Import_OMS Quer'!F8462</f>
        <v>0</v>
      </c>
      <c r="G8462">
        <f>'Previous Trades Import_OMS Quer'!G8462</f>
        <v>0</v>
      </c>
      <c r="H8462">
        <f>'Previous Trades Import_OMS Quer'!H8462</f>
        <v>0</v>
      </c>
      <c r="I8462">
        <f>'Previous Trades Import_OMS Quer'!I8462</f>
        <v>0</v>
      </c>
      <c r="J8462">
        <f>'Previous Trades Import_OMS Quer'!J8462</f>
        <v>0</v>
      </c>
      <c r="K8462">
        <f>'Previous Trades Import_OMS Quer'!K8462</f>
        <v>0</v>
      </c>
      <c r="L8462">
        <f>'Previous Trades Import_OMS Quer'!L8462</f>
        <v>0</v>
      </c>
      <c r="M8462">
        <f>'Previous Trades Import_OMS Quer'!M8462</f>
        <v>0</v>
      </c>
      <c r="N8462">
        <f>'Previous Trades Import_OMS Quer'!N8462</f>
        <v>0</v>
      </c>
      <c r="O8462" t="str">
        <f>CLEAN('Previous Trades Import_OMS Quer'!O8462)</f>
        <v/>
      </c>
      <c r="Q8462" s="25">
        <f t="shared" si="264"/>
        <v>0</v>
      </c>
      <c r="R8462" s="25" t="e">
        <f>VLOOKUP(O8462,'Currency Balance'!$O$3:$Q$32,3,0)</f>
        <v>#N/A</v>
      </c>
      <c r="S8462" t="e">
        <f t="shared" si="265"/>
        <v>#N/A</v>
      </c>
    </row>
    <row r="8463" spans="1:19">
      <c r="A8463">
        <f>'Previous Trades Import_OMS Quer'!A8463</f>
        <v>0</v>
      </c>
      <c r="B8463">
        <f>'Previous Trades Import_OMS Quer'!B8463</f>
        <v>0</v>
      </c>
      <c r="C8463" s="22">
        <f>'Previous Trades Import_OMS Quer'!C8463</f>
        <v>0</v>
      </c>
      <c r="D8463">
        <f>'Previous Trades Import_OMS Quer'!D8463</f>
        <v>0</v>
      </c>
      <c r="E8463" s="22">
        <f>'Previous Trades Import_OMS Quer'!E8463</f>
        <v>0</v>
      </c>
      <c r="F8463">
        <f>'Previous Trades Import_OMS Quer'!F8463</f>
        <v>0</v>
      </c>
      <c r="G8463">
        <f>'Previous Trades Import_OMS Quer'!G8463</f>
        <v>0</v>
      </c>
      <c r="H8463">
        <f>'Previous Trades Import_OMS Quer'!H8463</f>
        <v>0</v>
      </c>
      <c r="I8463">
        <f>'Previous Trades Import_OMS Quer'!I8463</f>
        <v>0</v>
      </c>
      <c r="J8463">
        <f>'Previous Trades Import_OMS Quer'!J8463</f>
        <v>0</v>
      </c>
      <c r="K8463">
        <f>'Previous Trades Import_OMS Quer'!K8463</f>
        <v>0</v>
      </c>
      <c r="L8463">
        <f>'Previous Trades Import_OMS Quer'!L8463</f>
        <v>0</v>
      </c>
      <c r="M8463">
        <f>'Previous Trades Import_OMS Quer'!M8463</f>
        <v>0</v>
      </c>
      <c r="N8463">
        <f>'Previous Trades Import_OMS Quer'!N8463</f>
        <v>0</v>
      </c>
      <c r="O8463" t="str">
        <f>CLEAN('Previous Trades Import_OMS Quer'!O8463)</f>
        <v/>
      </c>
      <c r="Q8463" s="25">
        <f t="shared" si="264"/>
        <v>0</v>
      </c>
      <c r="R8463" s="25" t="e">
        <f>VLOOKUP(O8463,'Currency Balance'!$O$3:$Q$32,3,0)</f>
        <v>#N/A</v>
      </c>
      <c r="S8463" t="e">
        <f t="shared" si="265"/>
        <v>#N/A</v>
      </c>
    </row>
    <row r="8464" spans="1:19">
      <c r="A8464">
        <f>'Previous Trades Import_OMS Quer'!A8464</f>
        <v>0</v>
      </c>
      <c r="B8464">
        <f>'Previous Trades Import_OMS Quer'!B8464</f>
        <v>0</v>
      </c>
      <c r="C8464" s="22">
        <f>'Previous Trades Import_OMS Quer'!C8464</f>
        <v>0</v>
      </c>
      <c r="D8464">
        <f>'Previous Trades Import_OMS Quer'!D8464</f>
        <v>0</v>
      </c>
      <c r="E8464" s="22">
        <f>'Previous Trades Import_OMS Quer'!E8464</f>
        <v>0</v>
      </c>
      <c r="F8464">
        <f>'Previous Trades Import_OMS Quer'!F8464</f>
        <v>0</v>
      </c>
      <c r="G8464">
        <f>'Previous Trades Import_OMS Quer'!G8464</f>
        <v>0</v>
      </c>
      <c r="H8464">
        <f>'Previous Trades Import_OMS Quer'!H8464</f>
        <v>0</v>
      </c>
      <c r="I8464">
        <f>'Previous Trades Import_OMS Quer'!I8464</f>
        <v>0</v>
      </c>
      <c r="J8464">
        <f>'Previous Trades Import_OMS Quer'!J8464</f>
        <v>0</v>
      </c>
      <c r="K8464">
        <f>'Previous Trades Import_OMS Quer'!K8464</f>
        <v>0</v>
      </c>
      <c r="L8464">
        <f>'Previous Trades Import_OMS Quer'!L8464</f>
        <v>0</v>
      </c>
      <c r="M8464">
        <f>'Previous Trades Import_OMS Quer'!M8464</f>
        <v>0</v>
      </c>
      <c r="N8464">
        <f>'Previous Trades Import_OMS Quer'!N8464</f>
        <v>0</v>
      </c>
      <c r="O8464" t="str">
        <f>CLEAN('Previous Trades Import_OMS Quer'!O8464)</f>
        <v/>
      </c>
      <c r="Q8464" s="25">
        <f t="shared" si="264"/>
        <v>0</v>
      </c>
      <c r="R8464" s="25" t="e">
        <f>VLOOKUP(O8464,'Currency Balance'!$O$3:$Q$32,3,0)</f>
        <v>#N/A</v>
      </c>
      <c r="S8464" t="e">
        <f t="shared" si="265"/>
        <v>#N/A</v>
      </c>
    </row>
    <row r="8465" spans="1:19">
      <c r="A8465">
        <f>'Previous Trades Import_OMS Quer'!A8465</f>
        <v>0</v>
      </c>
      <c r="B8465">
        <f>'Previous Trades Import_OMS Quer'!B8465</f>
        <v>0</v>
      </c>
      <c r="C8465" s="22">
        <f>'Previous Trades Import_OMS Quer'!C8465</f>
        <v>0</v>
      </c>
      <c r="D8465">
        <f>'Previous Trades Import_OMS Quer'!D8465</f>
        <v>0</v>
      </c>
      <c r="E8465" s="22">
        <f>'Previous Trades Import_OMS Quer'!E8465</f>
        <v>0</v>
      </c>
      <c r="F8465">
        <f>'Previous Trades Import_OMS Quer'!F8465</f>
        <v>0</v>
      </c>
      <c r="G8465">
        <f>'Previous Trades Import_OMS Quer'!G8465</f>
        <v>0</v>
      </c>
      <c r="H8465">
        <f>'Previous Trades Import_OMS Quer'!H8465</f>
        <v>0</v>
      </c>
      <c r="I8465">
        <f>'Previous Trades Import_OMS Quer'!I8465</f>
        <v>0</v>
      </c>
      <c r="J8465">
        <f>'Previous Trades Import_OMS Quer'!J8465</f>
        <v>0</v>
      </c>
      <c r="K8465">
        <f>'Previous Trades Import_OMS Quer'!K8465</f>
        <v>0</v>
      </c>
      <c r="L8465">
        <f>'Previous Trades Import_OMS Quer'!L8465</f>
        <v>0</v>
      </c>
      <c r="M8465">
        <f>'Previous Trades Import_OMS Quer'!M8465</f>
        <v>0</v>
      </c>
      <c r="N8465">
        <f>'Previous Trades Import_OMS Quer'!N8465</f>
        <v>0</v>
      </c>
      <c r="O8465" t="str">
        <f>CLEAN('Previous Trades Import_OMS Quer'!O8465)</f>
        <v/>
      </c>
      <c r="Q8465" s="25">
        <f t="shared" si="264"/>
        <v>0</v>
      </c>
      <c r="R8465" s="25" t="e">
        <f>VLOOKUP(O8465,'Currency Balance'!$O$3:$Q$32,3,0)</f>
        <v>#N/A</v>
      </c>
      <c r="S8465" t="e">
        <f t="shared" si="265"/>
        <v>#N/A</v>
      </c>
    </row>
    <row r="8466" spans="1:19">
      <c r="A8466">
        <f>'Previous Trades Import_OMS Quer'!A8466</f>
        <v>0</v>
      </c>
      <c r="B8466">
        <f>'Previous Trades Import_OMS Quer'!B8466</f>
        <v>0</v>
      </c>
      <c r="C8466" s="22">
        <f>'Previous Trades Import_OMS Quer'!C8466</f>
        <v>0</v>
      </c>
      <c r="D8466">
        <f>'Previous Trades Import_OMS Quer'!D8466</f>
        <v>0</v>
      </c>
      <c r="E8466" s="22">
        <f>'Previous Trades Import_OMS Quer'!E8466</f>
        <v>0</v>
      </c>
      <c r="F8466">
        <f>'Previous Trades Import_OMS Quer'!F8466</f>
        <v>0</v>
      </c>
      <c r="G8466">
        <f>'Previous Trades Import_OMS Quer'!G8466</f>
        <v>0</v>
      </c>
      <c r="H8466">
        <f>'Previous Trades Import_OMS Quer'!H8466</f>
        <v>0</v>
      </c>
      <c r="I8466">
        <f>'Previous Trades Import_OMS Quer'!I8466</f>
        <v>0</v>
      </c>
      <c r="J8466">
        <f>'Previous Trades Import_OMS Quer'!J8466</f>
        <v>0</v>
      </c>
      <c r="K8466">
        <f>'Previous Trades Import_OMS Quer'!K8466</f>
        <v>0</v>
      </c>
      <c r="L8466">
        <f>'Previous Trades Import_OMS Quer'!L8466</f>
        <v>0</v>
      </c>
      <c r="M8466">
        <f>'Previous Trades Import_OMS Quer'!M8466</f>
        <v>0</v>
      </c>
      <c r="N8466">
        <f>'Previous Trades Import_OMS Quer'!N8466</f>
        <v>0</v>
      </c>
      <c r="O8466" t="str">
        <f>CLEAN('Previous Trades Import_OMS Quer'!O8466)</f>
        <v/>
      </c>
      <c r="Q8466" s="25">
        <f t="shared" si="264"/>
        <v>0</v>
      </c>
      <c r="R8466" s="25" t="e">
        <f>VLOOKUP(O8466,'Currency Balance'!$O$3:$Q$32,3,0)</f>
        <v>#N/A</v>
      </c>
      <c r="S8466" t="e">
        <f t="shared" si="265"/>
        <v>#N/A</v>
      </c>
    </row>
    <row r="8467" spans="1:19">
      <c r="A8467">
        <f>'Previous Trades Import_OMS Quer'!A8467</f>
        <v>0</v>
      </c>
      <c r="B8467">
        <f>'Previous Trades Import_OMS Quer'!B8467</f>
        <v>0</v>
      </c>
      <c r="C8467" s="22">
        <f>'Previous Trades Import_OMS Quer'!C8467</f>
        <v>0</v>
      </c>
      <c r="D8467">
        <f>'Previous Trades Import_OMS Quer'!D8467</f>
        <v>0</v>
      </c>
      <c r="E8467" s="22">
        <f>'Previous Trades Import_OMS Quer'!E8467</f>
        <v>0</v>
      </c>
      <c r="F8467">
        <f>'Previous Trades Import_OMS Quer'!F8467</f>
        <v>0</v>
      </c>
      <c r="G8467">
        <f>'Previous Trades Import_OMS Quer'!G8467</f>
        <v>0</v>
      </c>
      <c r="H8467">
        <f>'Previous Trades Import_OMS Quer'!H8467</f>
        <v>0</v>
      </c>
      <c r="I8467">
        <f>'Previous Trades Import_OMS Quer'!I8467</f>
        <v>0</v>
      </c>
      <c r="J8467">
        <f>'Previous Trades Import_OMS Quer'!J8467</f>
        <v>0</v>
      </c>
      <c r="K8467">
        <f>'Previous Trades Import_OMS Quer'!K8467</f>
        <v>0</v>
      </c>
      <c r="L8467">
        <f>'Previous Trades Import_OMS Quer'!L8467</f>
        <v>0</v>
      </c>
      <c r="M8467">
        <f>'Previous Trades Import_OMS Quer'!M8467</f>
        <v>0</v>
      </c>
      <c r="N8467">
        <f>'Previous Trades Import_OMS Quer'!N8467</f>
        <v>0</v>
      </c>
      <c r="O8467" t="str">
        <f>CLEAN('Previous Trades Import_OMS Quer'!O8467)</f>
        <v/>
      </c>
      <c r="Q8467" s="25">
        <f t="shared" si="264"/>
        <v>0</v>
      </c>
      <c r="R8467" s="25" t="e">
        <f>VLOOKUP(O8467,'Currency Balance'!$O$3:$Q$32,3,0)</f>
        <v>#N/A</v>
      </c>
      <c r="S8467" t="e">
        <f t="shared" si="265"/>
        <v>#N/A</v>
      </c>
    </row>
    <row r="8468" spans="1:19">
      <c r="A8468">
        <f>'Previous Trades Import_OMS Quer'!A8468</f>
        <v>0</v>
      </c>
      <c r="B8468">
        <f>'Previous Trades Import_OMS Quer'!B8468</f>
        <v>0</v>
      </c>
      <c r="C8468" s="22">
        <f>'Previous Trades Import_OMS Quer'!C8468</f>
        <v>0</v>
      </c>
      <c r="D8468">
        <f>'Previous Trades Import_OMS Quer'!D8468</f>
        <v>0</v>
      </c>
      <c r="E8468" s="22">
        <f>'Previous Trades Import_OMS Quer'!E8468</f>
        <v>0</v>
      </c>
      <c r="F8468">
        <f>'Previous Trades Import_OMS Quer'!F8468</f>
        <v>0</v>
      </c>
      <c r="G8468">
        <f>'Previous Trades Import_OMS Quer'!G8468</f>
        <v>0</v>
      </c>
      <c r="H8468">
        <f>'Previous Trades Import_OMS Quer'!H8468</f>
        <v>0</v>
      </c>
      <c r="I8468">
        <f>'Previous Trades Import_OMS Quer'!I8468</f>
        <v>0</v>
      </c>
      <c r="J8468">
        <f>'Previous Trades Import_OMS Quer'!J8468</f>
        <v>0</v>
      </c>
      <c r="K8468">
        <f>'Previous Trades Import_OMS Quer'!K8468</f>
        <v>0</v>
      </c>
      <c r="L8468">
        <f>'Previous Trades Import_OMS Quer'!L8468</f>
        <v>0</v>
      </c>
      <c r="M8468">
        <f>'Previous Trades Import_OMS Quer'!M8468</f>
        <v>0</v>
      </c>
      <c r="N8468">
        <f>'Previous Trades Import_OMS Quer'!N8468</f>
        <v>0</v>
      </c>
      <c r="O8468" t="str">
        <f>CLEAN('Previous Trades Import_OMS Quer'!O8468)</f>
        <v/>
      </c>
      <c r="Q8468" s="25">
        <f t="shared" si="264"/>
        <v>0</v>
      </c>
      <c r="R8468" s="25" t="e">
        <f>VLOOKUP(O8468,'Currency Balance'!$O$3:$Q$32,3,0)</f>
        <v>#N/A</v>
      </c>
      <c r="S8468" t="e">
        <f t="shared" si="265"/>
        <v>#N/A</v>
      </c>
    </row>
    <row r="8469" spans="1:19">
      <c r="A8469">
        <f>'Previous Trades Import_OMS Quer'!A8469</f>
        <v>0</v>
      </c>
      <c r="B8469">
        <f>'Previous Trades Import_OMS Quer'!B8469</f>
        <v>0</v>
      </c>
      <c r="C8469" s="22">
        <f>'Previous Trades Import_OMS Quer'!C8469</f>
        <v>0</v>
      </c>
      <c r="D8469">
        <f>'Previous Trades Import_OMS Quer'!D8469</f>
        <v>0</v>
      </c>
      <c r="E8469" s="22">
        <f>'Previous Trades Import_OMS Quer'!E8469</f>
        <v>0</v>
      </c>
      <c r="F8469">
        <f>'Previous Trades Import_OMS Quer'!F8469</f>
        <v>0</v>
      </c>
      <c r="G8469">
        <f>'Previous Trades Import_OMS Quer'!G8469</f>
        <v>0</v>
      </c>
      <c r="H8469">
        <f>'Previous Trades Import_OMS Quer'!H8469</f>
        <v>0</v>
      </c>
      <c r="I8469">
        <f>'Previous Trades Import_OMS Quer'!I8469</f>
        <v>0</v>
      </c>
      <c r="J8469">
        <f>'Previous Trades Import_OMS Quer'!J8469</f>
        <v>0</v>
      </c>
      <c r="K8469">
        <f>'Previous Trades Import_OMS Quer'!K8469</f>
        <v>0</v>
      </c>
      <c r="L8469">
        <f>'Previous Trades Import_OMS Quer'!L8469</f>
        <v>0</v>
      </c>
      <c r="M8469">
        <f>'Previous Trades Import_OMS Quer'!M8469</f>
        <v>0</v>
      </c>
      <c r="N8469">
        <f>'Previous Trades Import_OMS Quer'!N8469</f>
        <v>0</v>
      </c>
      <c r="O8469" t="str">
        <f>CLEAN('Previous Trades Import_OMS Quer'!O8469)</f>
        <v/>
      </c>
      <c r="Q8469" s="25">
        <f t="shared" si="264"/>
        <v>0</v>
      </c>
      <c r="R8469" s="25" t="e">
        <f>VLOOKUP(O8469,'Currency Balance'!$O$3:$Q$32,3,0)</f>
        <v>#N/A</v>
      </c>
      <c r="S8469" t="e">
        <f t="shared" si="265"/>
        <v>#N/A</v>
      </c>
    </row>
    <row r="8470" spans="1:19">
      <c r="A8470">
        <f>'Previous Trades Import_OMS Quer'!A8470</f>
        <v>0</v>
      </c>
      <c r="B8470">
        <f>'Previous Trades Import_OMS Quer'!B8470</f>
        <v>0</v>
      </c>
      <c r="C8470" s="22">
        <f>'Previous Trades Import_OMS Quer'!C8470</f>
        <v>0</v>
      </c>
      <c r="D8470">
        <f>'Previous Trades Import_OMS Quer'!D8470</f>
        <v>0</v>
      </c>
      <c r="E8470" s="22">
        <f>'Previous Trades Import_OMS Quer'!E8470</f>
        <v>0</v>
      </c>
      <c r="F8470">
        <f>'Previous Trades Import_OMS Quer'!F8470</f>
        <v>0</v>
      </c>
      <c r="G8470">
        <f>'Previous Trades Import_OMS Quer'!G8470</f>
        <v>0</v>
      </c>
      <c r="H8470">
        <f>'Previous Trades Import_OMS Quer'!H8470</f>
        <v>0</v>
      </c>
      <c r="I8470">
        <f>'Previous Trades Import_OMS Quer'!I8470</f>
        <v>0</v>
      </c>
      <c r="J8470">
        <f>'Previous Trades Import_OMS Quer'!J8470</f>
        <v>0</v>
      </c>
      <c r="K8470">
        <f>'Previous Trades Import_OMS Quer'!K8470</f>
        <v>0</v>
      </c>
      <c r="L8470">
        <f>'Previous Trades Import_OMS Quer'!L8470</f>
        <v>0</v>
      </c>
      <c r="M8470">
        <f>'Previous Trades Import_OMS Quer'!M8470</f>
        <v>0</v>
      </c>
      <c r="N8470">
        <f>'Previous Trades Import_OMS Quer'!N8470</f>
        <v>0</v>
      </c>
      <c r="O8470" t="str">
        <f>CLEAN('Previous Trades Import_OMS Quer'!O8470)</f>
        <v/>
      </c>
      <c r="Q8470" s="25">
        <f t="shared" si="264"/>
        <v>0</v>
      </c>
      <c r="R8470" s="25" t="e">
        <f>VLOOKUP(O8470,'Currency Balance'!$O$3:$Q$32,3,0)</f>
        <v>#N/A</v>
      </c>
      <c r="S8470" t="e">
        <f t="shared" si="265"/>
        <v>#N/A</v>
      </c>
    </row>
    <row r="8471" spans="1:19">
      <c r="A8471">
        <f>'Previous Trades Import_OMS Quer'!A8471</f>
        <v>0</v>
      </c>
      <c r="B8471">
        <f>'Previous Trades Import_OMS Quer'!B8471</f>
        <v>0</v>
      </c>
      <c r="C8471" s="22">
        <f>'Previous Trades Import_OMS Quer'!C8471</f>
        <v>0</v>
      </c>
      <c r="D8471">
        <f>'Previous Trades Import_OMS Quer'!D8471</f>
        <v>0</v>
      </c>
      <c r="E8471" s="22">
        <f>'Previous Trades Import_OMS Quer'!E8471</f>
        <v>0</v>
      </c>
      <c r="F8471">
        <f>'Previous Trades Import_OMS Quer'!F8471</f>
        <v>0</v>
      </c>
      <c r="G8471">
        <f>'Previous Trades Import_OMS Quer'!G8471</f>
        <v>0</v>
      </c>
      <c r="H8471">
        <f>'Previous Trades Import_OMS Quer'!H8471</f>
        <v>0</v>
      </c>
      <c r="I8471">
        <f>'Previous Trades Import_OMS Quer'!I8471</f>
        <v>0</v>
      </c>
      <c r="J8471">
        <f>'Previous Trades Import_OMS Quer'!J8471</f>
        <v>0</v>
      </c>
      <c r="K8471">
        <f>'Previous Trades Import_OMS Quer'!K8471</f>
        <v>0</v>
      </c>
      <c r="L8471">
        <f>'Previous Trades Import_OMS Quer'!L8471</f>
        <v>0</v>
      </c>
      <c r="M8471">
        <f>'Previous Trades Import_OMS Quer'!M8471</f>
        <v>0</v>
      </c>
      <c r="N8471">
        <f>'Previous Trades Import_OMS Quer'!N8471</f>
        <v>0</v>
      </c>
      <c r="O8471" t="str">
        <f>CLEAN('Previous Trades Import_OMS Quer'!O8471)</f>
        <v/>
      </c>
      <c r="Q8471" s="25">
        <f t="shared" si="264"/>
        <v>0</v>
      </c>
      <c r="R8471" s="25" t="e">
        <f>VLOOKUP(O8471,'Currency Balance'!$O$3:$Q$32,3,0)</f>
        <v>#N/A</v>
      </c>
      <c r="S8471" t="e">
        <f t="shared" si="265"/>
        <v>#N/A</v>
      </c>
    </row>
    <row r="8472" spans="1:19">
      <c r="A8472">
        <f>'Previous Trades Import_OMS Quer'!A8472</f>
        <v>0</v>
      </c>
      <c r="B8472">
        <f>'Previous Trades Import_OMS Quer'!B8472</f>
        <v>0</v>
      </c>
      <c r="C8472" s="22">
        <f>'Previous Trades Import_OMS Quer'!C8472</f>
        <v>0</v>
      </c>
      <c r="D8472">
        <f>'Previous Trades Import_OMS Quer'!D8472</f>
        <v>0</v>
      </c>
      <c r="E8472" s="22">
        <f>'Previous Trades Import_OMS Quer'!E8472</f>
        <v>0</v>
      </c>
      <c r="F8472">
        <f>'Previous Trades Import_OMS Quer'!F8472</f>
        <v>0</v>
      </c>
      <c r="G8472">
        <f>'Previous Trades Import_OMS Quer'!G8472</f>
        <v>0</v>
      </c>
      <c r="H8472">
        <f>'Previous Trades Import_OMS Quer'!H8472</f>
        <v>0</v>
      </c>
      <c r="I8472">
        <f>'Previous Trades Import_OMS Quer'!I8472</f>
        <v>0</v>
      </c>
      <c r="J8472">
        <f>'Previous Trades Import_OMS Quer'!J8472</f>
        <v>0</v>
      </c>
      <c r="K8472">
        <f>'Previous Trades Import_OMS Quer'!K8472</f>
        <v>0</v>
      </c>
      <c r="L8472">
        <f>'Previous Trades Import_OMS Quer'!L8472</f>
        <v>0</v>
      </c>
      <c r="M8472">
        <f>'Previous Trades Import_OMS Quer'!M8472</f>
        <v>0</v>
      </c>
      <c r="N8472">
        <f>'Previous Trades Import_OMS Quer'!N8472</f>
        <v>0</v>
      </c>
      <c r="O8472" t="str">
        <f>CLEAN('Previous Trades Import_OMS Quer'!O8472)</f>
        <v/>
      </c>
      <c r="Q8472" s="25">
        <f t="shared" si="264"/>
        <v>0</v>
      </c>
      <c r="R8472" s="25" t="e">
        <f>VLOOKUP(O8472,'Currency Balance'!$O$3:$Q$32,3,0)</f>
        <v>#N/A</v>
      </c>
      <c r="S8472" t="e">
        <f t="shared" si="265"/>
        <v>#N/A</v>
      </c>
    </row>
    <row r="8473" spans="1:19">
      <c r="A8473">
        <f>'Previous Trades Import_OMS Quer'!A8473</f>
        <v>0</v>
      </c>
      <c r="B8473">
        <f>'Previous Trades Import_OMS Quer'!B8473</f>
        <v>0</v>
      </c>
      <c r="C8473" s="22">
        <f>'Previous Trades Import_OMS Quer'!C8473</f>
        <v>0</v>
      </c>
      <c r="D8473">
        <f>'Previous Trades Import_OMS Quer'!D8473</f>
        <v>0</v>
      </c>
      <c r="E8473" s="22">
        <f>'Previous Trades Import_OMS Quer'!E8473</f>
        <v>0</v>
      </c>
      <c r="F8473">
        <f>'Previous Trades Import_OMS Quer'!F8473</f>
        <v>0</v>
      </c>
      <c r="G8473">
        <f>'Previous Trades Import_OMS Quer'!G8473</f>
        <v>0</v>
      </c>
      <c r="H8473">
        <f>'Previous Trades Import_OMS Quer'!H8473</f>
        <v>0</v>
      </c>
      <c r="I8473">
        <f>'Previous Trades Import_OMS Quer'!I8473</f>
        <v>0</v>
      </c>
      <c r="J8473">
        <f>'Previous Trades Import_OMS Quer'!J8473</f>
        <v>0</v>
      </c>
      <c r="K8473">
        <f>'Previous Trades Import_OMS Quer'!K8473</f>
        <v>0</v>
      </c>
      <c r="L8473">
        <f>'Previous Trades Import_OMS Quer'!L8473</f>
        <v>0</v>
      </c>
      <c r="M8473">
        <f>'Previous Trades Import_OMS Quer'!M8473</f>
        <v>0</v>
      </c>
      <c r="N8473">
        <f>'Previous Trades Import_OMS Quer'!N8473</f>
        <v>0</v>
      </c>
      <c r="O8473" t="str">
        <f>CLEAN('Previous Trades Import_OMS Quer'!O8473)</f>
        <v/>
      </c>
      <c r="Q8473" s="25">
        <f t="shared" si="264"/>
        <v>0</v>
      </c>
      <c r="R8473" s="25" t="e">
        <f>VLOOKUP(O8473,'Currency Balance'!$O$3:$Q$32,3,0)</f>
        <v>#N/A</v>
      </c>
      <c r="S8473" t="e">
        <f t="shared" si="265"/>
        <v>#N/A</v>
      </c>
    </row>
    <row r="8474" spans="1:19">
      <c r="A8474">
        <f>'Previous Trades Import_OMS Quer'!A8474</f>
        <v>0</v>
      </c>
      <c r="B8474">
        <f>'Previous Trades Import_OMS Quer'!B8474</f>
        <v>0</v>
      </c>
      <c r="C8474" s="22">
        <f>'Previous Trades Import_OMS Quer'!C8474</f>
        <v>0</v>
      </c>
      <c r="D8474">
        <f>'Previous Trades Import_OMS Quer'!D8474</f>
        <v>0</v>
      </c>
      <c r="E8474" s="22">
        <f>'Previous Trades Import_OMS Quer'!E8474</f>
        <v>0</v>
      </c>
      <c r="F8474">
        <f>'Previous Trades Import_OMS Quer'!F8474</f>
        <v>0</v>
      </c>
      <c r="G8474">
        <f>'Previous Trades Import_OMS Quer'!G8474</f>
        <v>0</v>
      </c>
      <c r="H8474">
        <f>'Previous Trades Import_OMS Quer'!H8474</f>
        <v>0</v>
      </c>
      <c r="I8474">
        <f>'Previous Trades Import_OMS Quer'!I8474</f>
        <v>0</v>
      </c>
      <c r="J8474">
        <f>'Previous Trades Import_OMS Quer'!J8474</f>
        <v>0</v>
      </c>
      <c r="K8474">
        <f>'Previous Trades Import_OMS Quer'!K8474</f>
        <v>0</v>
      </c>
      <c r="L8474">
        <f>'Previous Trades Import_OMS Quer'!L8474</f>
        <v>0</v>
      </c>
      <c r="M8474">
        <f>'Previous Trades Import_OMS Quer'!M8474</f>
        <v>0</v>
      </c>
      <c r="N8474">
        <f>'Previous Trades Import_OMS Quer'!N8474</f>
        <v>0</v>
      </c>
      <c r="O8474" t="str">
        <f>CLEAN('Previous Trades Import_OMS Quer'!O8474)</f>
        <v/>
      </c>
      <c r="Q8474" s="25">
        <f t="shared" si="264"/>
        <v>0</v>
      </c>
      <c r="R8474" s="25" t="e">
        <f>VLOOKUP(O8474,'Currency Balance'!$O$3:$Q$32,3,0)</f>
        <v>#N/A</v>
      </c>
      <c r="S8474" t="e">
        <f t="shared" si="265"/>
        <v>#N/A</v>
      </c>
    </row>
    <row r="8475" spans="1:19">
      <c r="A8475">
        <f>'Previous Trades Import_OMS Quer'!A8475</f>
        <v>0</v>
      </c>
      <c r="B8475">
        <f>'Previous Trades Import_OMS Quer'!B8475</f>
        <v>0</v>
      </c>
      <c r="C8475" s="22">
        <f>'Previous Trades Import_OMS Quer'!C8475</f>
        <v>0</v>
      </c>
      <c r="D8475">
        <f>'Previous Trades Import_OMS Quer'!D8475</f>
        <v>0</v>
      </c>
      <c r="E8475" s="22">
        <f>'Previous Trades Import_OMS Quer'!E8475</f>
        <v>0</v>
      </c>
      <c r="F8475">
        <f>'Previous Trades Import_OMS Quer'!F8475</f>
        <v>0</v>
      </c>
      <c r="G8475">
        <f>'Previous Trades Import_OMS Quer'!G8475</f>
        <v>0</v>
      </c>
      <c r="H8475">
        <f>'Previous Trades Import_OMS Quer'!H8475</f>
        <v>0</v>
      </c>
      <c r="I8475">
        <f>'Previous Trades Import_OMS Quer'!I8475</f>
        <v>0</v>
      </c>
      <c r="J8475">
        <f>'Previous Trades Import_OMS Quer'!J8475</f>
        <v>0</v>
      </c>
      <c r="K8475">
        <f>'Previous Trades Import_OMS Quer'!K8475</f>
        <v>0</v>
      </c>
      <c r="L8475">
        <f>'Previous Trades Import_OMS Quer'!L8475</f>
        <v>0</v>
      </c>
      <c r="M8475">
        <f>'Previous Trades Import_OMS Quer'!M8475</f>
        <v>0</v>
      </c>
      <c r="N8475">
        <f>'Previous Trades Import_OMS Quer'!N8475</f>
        <v>0</v>
      </c>
      <c r="O8475" t="str">
        <f>CLEAN('Previous Trades Import_OMS Quer'!O8475)</f>
        <v/>
      </c>
      <c r="Q8475" s="25">
        <f t="shared" si="264"/>
        <v>0</v>
      </c>
      <c r="R8475" s="25" t="e">
        <f>VLOOKUP(O8475,'Currency Balance'!$O$3:$Q$32,3,0)</f>
        <v>#N/A</v>
      </c>
      <c r="S8475" t="e">
        <f t="shared" si="265"/>
        <v>#N/A</v>
      </c>
    </row>
    <row r="8476" spans="1:19">
      <c r="A8476">
        <f>'Previous Trades Import_OMS Quer'!A8476</f>
        <v>0</v>
      </c>
      <c r="B8476">
        <f>'Previous Trades Import_OMS Quer'!B8476</f>
        <v>0</v>
      </c>
      <c r="C8476" s="22">
        <f>'Previous Trades Import_OMS Quer'!C8476</f>
        <v>0</v>
      </c>
      <c r="D8476">
        <f>'Previous Trades Import_OMS Quer'!D8476</f>
        <v>0</v>
      </c>
      <c r="E8476" s="22">
        <f>'Previous Trades Import_OMS Quer'!E8476</f>
        <v>0</v>
      </c>
      <c r="F8476">
        <f>'Previous Trades Import_OMS Quer'!F8476</f>
        <v>0</v>
      </c>
      <c r="G8476">
        <f>'Previous Trades Import_OMS Quer'!G8476</f>
        <v>0</v>
      </c>
      <c r="H8476">
        <f>'Previous Trades Import_OMS Quer'!H8476</f>
        <v>0</v>
      </c>
      <c r="I8476">
        <f>'Previous Trades Import_OMS Quer'!I8476</f>
        <v>0</v>
      </c>
      <c r="J8476">
        <f>'Previous Trades Import_OMS Quer'!J8476</f>
        <v>0</v>
      </c>
      <c r="K8476">
        <f>'Previous Trades Import_OMS Quer'!K8476</f>
        <v>0</v>
      </c>
      <c r="L8476">
        <f>'Previous Trades Import_OMS Quer'!L8476</f>
        <v>0</v>
      </c>
      <c r="M8476">
        <f>'Previous Trades Import_OMS Quer'!M8476</f>
        <v>0</v>
      </c>
      <c r="N8476">
        <f>'Previous Trades Import_OMS Quer'!N8476</f>
        <v>0</v>
      </c>
      <c r="O8476" t="str">
        <f>CLEAN('Previous Trades Import_OMS Quer'!O8476)</f>
        <v/>
      </c>
      <c r="Q8476" s="25">
        <f t="shared" si="264"/>
        <v>0</v>
      </c>
      <c r="R8476" s="25" t="e">
        <f>VLOOKUP(O8476,'Currency Balance'!$O$3:$Q$32,3,0)</f>
        <v>#N/A</v>
      </c>
      <c r="S8476" t="e">
        <f t="shared" si="265"/>
        <v>#N/A</v>
      </c>
    </row>
    <row r="8477" spans="1:19">
      <c r="A8477">
        <f>'Previous Trades Import_OMS Quer'!A8477</f>
        <v>0</v>
      </c>
      <c r="B8477">
        <f>'Previous Trades Import_OMS Quer'!B8477</f>
        <v>0</v>
      </c>
      <c r="C8477" s="22">
        <f>'Previous Trades Import_OMS Quer'!C8477</f>
        <v>0</v>
      </c>
      <c r="D8477">
        <f>'Previous Trades Import_OMS Quer'!D8477</f>
        <v>0</v>
      </c>
      <c r="E8477" s="22">
        <f>'Previous Trades Import_OMS Quer'!E8477</f>
        <v>0</v>
      </c>
      <c r="F8477">
        <f>'Previous Trades Import_OMS Quer'!F8477</f>
        <v>0</v>
      </c>
      <c r="G8477">
        <f>'Previous Trades Import_OMS Quer'!G8477</f>
        <v>0</v>
      </c>
      <c r="H8477">
        <f>'Previous Trades Import_OMS Quer'!H8477</f>
        <v>0</v>
      </c>
      <c r="I8477">
        <f>'Previous Trades Import_OMS Quer'!I8477</f>
        <v>0</v>
      </c>
      <c r="J8477">
        <f>'Previous Trades Import_OMS Quer'!J8477</f>
        <v>0</v>
      </c>
      <c r="K8477">
        <f>'Previous Trades Import_OMS Quer'!K8477</f>
        <v>0</v>
      </c>
      <c r="L8477">
        <f>'Previous Trades Import_OMS Quer'!L8477</f>
        <v>0</v>
      </c>
      <c r="M8477">
        <f>'Previous Trades Import_OMS Quer'!M8477</f>
        <v>0</v>
      </c>
      <c r="N8477">
        <f>'Previous Trades Import_OMS Quer'!N8477</f>
        <v>0</v>
      </c>
      <c r="O8477" t="str">
        <f>CLEAN('Previous Trades Import_OMS Quer'!O8477)</f>
        <v/>
      </c>
      <c r="Q8477" s="25">
        <f t="shared" si="264"/>
        <v>0</v>
      </c>
      <c r="R8477" s="25" t="e">
        <f>VLOOKUP(O8477,'Currency Balance'!$O$3:$Q$32,3,0)</f>
        <v>#N/A</v>
      </c>
      <c r="S8477" t="e">
        <f t="shared" si="265"/>
        <v>#N/A</v>
      </c>
    </row>
    <row r="8478" spans="1:19">
      <c r="A8478">
        <f>'Previous Trades Import_OMS Quer'!A8478</f>
        <v>0</v>
      </c>
      <c r="B8478">
        <f>'Previous Trades Import_OMS Quer'!B8478</f>
        <v>0</v>
      </c>
      <c r="C8478" s="22">
        <f>'Previous Trades Import_OMS Quer'!C8478</f>
        <v>0</v>
      </c>
      <c r="D8478">
        <f>'Previous Trades Import_OMS Quer'!D8478</f>
        <v>0</v>
      </c>
      <c r="E8478" s="22">
        <f>'Previous Trades Import_OMS Quer'!E8478</f>
        <v>0</v>
      </c>
      <c r="F8478">
        <f>'Previous Trades Import_OMS Quer'!F8478</f>
        <v>0</v>
      </c>
      <c r="G8478">
        <f>'Previous Trades Import_OMS Quer'!G8478</f>
        <v>0</v>
      </c>
      <c r="H8478">
        <f>'Previous Trades Import_OMS Quer'!H8478</f>
        <v>0</v>
      </c>
      <c r="I8478">
        <f>'Previous Trades Import_OMS Quer'!I8478</f>
        <v>0</v>
      </c>
      <c r="J8478">
        <f>'Previous Trades Import_OMS Quer'!J8478</f>
        <v>0</v>
      </c>
      <c r="K8478">
        <f>'Previous Trades Import_OMS Quer'!K8478</f>
        <v>0</v>
      </c>
      <c r="L8478">
        <f>'Previous Trades Import_OMS Quer'!L8478</f>
        <v>0</v>
      </c>
      <c r="M8478">
        <f>'Previous Trades Import_OMS Quer'!M8478</f>
        <v>0</v>
      </c>
      <c r="N8478">
        <f>'Previous Trades Import_OMS Quer'!N8478</f>
        <v>0</v>
      </c>
      <c r="O8478" t="str">
        <f>CLEAN('Previous Trades Import_OMS Quer'!O8478)</f>
        <v/>
      </c>
      <c r="Q8478" s="25">
        <f t="shared" si="264"/>
        <v>0</v>
      </c>
      <c r="R8478" s="25" t="e">
        <f>VLOOKUP(O8478,'Currency Balance'!$O$3:$Q$32,3,0)</f>
        <v>#N/A</v>
      </c>
      <c r="S8478" t="e">
        <f t="shared" si="265"/>
        <v>#N/A</v>
      </c>
    </row>
    <row r="8479" spans="1:19">
      <c r="A8479">
        <f>'Previous Trades Import_OMS Quer'!A8479</f>
        <v>0</v>
      </c>
      <c r="B8479">
        <f>'Previous Trades Import_OMS Quer'!B8479</f>
        <v>0</v>
      </c>
      <c r="C8479" s="22">
        <f>'Previous Trades Import_OMS Quer'!C8479</f>
        <v>0</v>
      </c>
      <c r="D8479">
        <f>'Previous Trades Import_OMS Quer'!D8479</f>
        <v>0</v>
      </c>
      <c r="E8479" s="22">
        <f>'Previous Trades Import_OMS Quer'!E8479</f>
        <v>0</v>
      </c>
      <c r="F8479">
        <f>'Previous Trades Import_OMS Quer'!F8479</f>
        <v>0</v>
      </c>
      <c r="G8479">
        <f>'Previous Trades Import_OMS Quer'!G8479</f>
        <v>0</v>
      </c>
      <c r="H8479">
        <f>'Previous Trades Import_OMS Quer'!H8479</f>
        <v>0</v>
      </c>
      <c r="I8479">
        <f>'Previous Trades Import_OMS Quer'!I8479</f>
        <v>0</v>
      </c>
      <c r="J8479">
        <f>'Previous Trades Import_OMS Quer'!J8479</f>
        <v>0</v>
      </c>
      <c r="K8479">
        <f>'Previous Trades Import_OMS Quer'!K8479</f>
        <v>0</v>
      </c>
      <c r="L8479">
        <f>'Previous Trades Import_OMS Quer'!L8479</f>
        <v>0</v>
      </c>
      <c r="M8479">
        <f>'Previous Trades Import_OMS Quer'!M8479</f>
        <v>0</v>
      </c>
      <c r="N8479">
        <f>'Previous Trades Import_OMS Quer'!N8479</f>
        <v>0</v>
      </c>
      <c r="O8479" t="str">
        <f>CLEAN('Previous Trades Import_OMS Quer'!O8479)</f>
        <v/>
      </c>
      <c r="Q8479" s="25">
        <f t="shared" si="264"/>
        <v>0</v>
      </c>
      <c r="R8479" s="25" t="e">
        <f>VLOOKUP(O8479,'Currency Balance'!$O$3:$Q$32,3,0)</f>
        <v>#N/A</v>
      </c>
      <c r="S8479" t="e">
        <f t="shared" si="265"/>
        <v>#N/A</v>
      </c>
    </row>
    <row r="8480" spans="1:19">
      <c r="A8480">
        <f>'Previous Trades Import_OMS Quer'!A8480</f>
        <v>0</v>
      </c>
      <c r="B8480">
        <f>'Previous Trades Import_OMS Quer'!B8480</f>
        <v>0</v>
      </c>
      <c r="C8480" s="22">
        <f>'Previous Trades Import_OMS Quer'!C8480</f>
        <v>0</v>
      </c>
      <c r="D8480">
        <f>'Previous Trades Import_OMS Quer'!D8480</f>
        <v>0</v>
      </c>
      <c r="E8480" s="22">
        <f>'Previous Trades Import_OMS Quer'!E8480</f>
        <v>0</v>
      </c>
      <c r="F8480">
        <f>'Previous Trades Import_OMS Quer'!F8480</f>
        <v>0</v>
      </c>
      <c r="G8480">
        <f>'Previous Trades Import_OMS Quer'!G8480</f>
        <v>0</v>
      </c>
      <c r="H8480">
        <f>'Previous Trades Import_OMS Quer'!H8480</f>
        <v>0</v>
      </c>
      <c r="I8480">
        <f>'Previous Trades Import_OMS Quer'!I8480</f>
        <v>0</v>
      </c>
      <c r="J8480">
        <f>'Previous Trades Import_OMS Quer'!J8480</f>
        <v>0</v>
      </c>
      <c r="K8480">
        <f>'Previous Trades Import_OMS Quer'!K8480</f>
        <v>0</v>
      </c>
      <c r="L8480">
        <f>'Previous Trades Import_OMS Quer'!L8480</f>
        <v>0</v>
      </c>
      <c r="M8480">
        <f>'Previous Trades Import_OMS Quer'!M8480</f>
        <v>0</v>
      </c>
      <c r="N8480">
        <f>'Previous Trades Import_OMS Quer'!N8480</f>
        <v>0</v>
      </c>
      <c r="O8480" t="str">
        <f>CLEAN('Previous Trades Import_OMS Quer'!O8480)</f>
        <v/>
      </c>
      <c r="Q8480" s="25">
        <f t="shared" si="264"/>
        <v>0</v>
      </c>
      <c r="R8480" s="25" t="e">
        <f>VLOOKUP(O8480,'Currency Balance'!$O$3:$Q$32,3,0)</f>
        <v>#N/A</v>
      </c>
      <c r="S8480" t="e">
        <f t="shared" si="265"/>
        <v>#N/A</v>
      </c>
    </row>
    <row r="8481" spans="1:19">
      <c r="A8481">
        <f>'Previous Trades Import_OMS Quer'!A8481</f>
        <v>0</v>
      </c>
      <c r="B8481">
        <f>'Previous Trades Import_OMS Quer'!B8481</f>
        <v>0</v>
      </c>
      <c r="C8481" s="22">
        <f>'Previous Trades Import_OMS Quer'!C8481</f>
        <v>0</v>
      </c>
      <c r="D8481">
        <f>'Previous Trades Import_OMS Quer'!D8481</f>
        <v>0</v>
      </c>
      <c r="E8481" s="22">
        <f>'Previous Trades Import_OMS Quer'!E8481</f>
        <v>0</v>
      </c>
      <c r="F8481">
        <f>'Previous Trades Import_OMS Quer'!F8481</f>
        <v>0</v>
      </c>
      <c r="G8481">
        <f>'Previous Trades Import_OMS Quer'!G8481</f>
        <v>0</v>
      </c>
      <c r="H8481">
        <f>'Previous Trades Import_OMS Quer'!H8481</f>
        <v>0</v>
      </c>
      <c r="I8481">
        <f>'Previous Trades Import_OMS Quer'!I8481</f>
        <v>0</v>
      </c>
      <c r="J8481">
        <f>'Previous Trades Import_OMS Quer'!J8481</f>
        <v>0</v>
      </c>
      <c r="K8481">
        <f>'Previous Trades Import_OMS Quer'!K8481</f>
        <v>0</v>
      </c>
      <c r="L8481">
        <f>'Previous Trades Import_OMS Quer'!L8481</f>
        <v>0</v>
      </c>
      <c r="M8481">
        <f>'Previous Trades Import_OMS Quer'!M8481</f>
        <v>0</v>
      </c>
      <c r="N8481">
        <f>'Previous Trades Import_OMS Quer'!N8481</f>
        <v>0</v>
      </c>
      <c r="O8481" t="str">
        <f>CLEAN('Previous Trades Import_OMS Quer'!O8481)</f>
        <v/>
      </c>
      <c r="Q8481" s="25">
        <f t="shared" si="264"/>
        <v>0</v>
      </c>
      <c r="R8481" s="25" t="e">
        <f>VLOOKUP(O8481,'Currency Balance'!$O$3:$Q$32,3,0)</f>
        <v>#N/A</v>
      </c>
      <c r="S8481" t="e">
        <f t="shared" si="265"/>
        <v>#N/A</v>
      </c>
    </row>
    <row r="8482" spans="1:19">
      <c r="A8482">
        <f>'Previous Trades Import_OMS Quer'!A8482</f>
        <v>0</v>
      </c>
      <c r="B8482">
        <f>'Previous Trades Import_OMS Quer'!B8482</f>
        <v>0</v>
      </c>
      <c r="C8482" s="22">
        <f>'Previous Trades Import_OMS Quer'!C8482</f>
        <v>0</v>
      </c>
      <c r="D8482">
        <f>'Previous Trades Import_OMS Quer'!D8482</f>
        <v>0</v>
      </c>
      <c r="E8482" s="22">
        <f>'Previous Trades Import_OMS Quer'!E8482</f>
        <v>0</v>
      </c>
      <c r="F8482">
        <f>'Previous Trades Import_OMS Quer'!F8482</f>
        <v>0</v>
      </c>
      <c r="G8482">
        <f>'Previous Trades Import_OMS Quer'!G8482</f>
        <v>0</v>
      </c>
      <c r="H8482">
        <f>'Previous Trades Import_OMS Quer'!H8482</f>
        <v>0</v>
      </c>
      <c r="I8482">
        <f>'Previous Trades Import_OMS Quer'!I8482</f>
        <v>0</v>
      </c>
      <c r="J8482">
        <f>'Previous Trades Import_OMS Quer'!J8482</f>
        <v>0</v>
      </c>
      <c r="K8482">
        <f>'Previous Trades Import_OMS Quer'!K8482</f>
        <v>0</v>
      </c>
      <c r="L8482">
        <f>'Previous Trades Import_OMS Quer'!L8482</f>
        <v>0</v>
      </c>
      <c r="M8482">
        <f>'Previous Trades Import_OMS Quer'!M8482</f>
        <v>0</v>
      </c>
      <c r="N8482">
        <f>'Previous Trades Import_OMS Quer'!N8482</f>
        <v>0</v>
      </c>
      <c r="O8482" t="str">
        <f>CLEAN('Previous Trades Import_OMS Quer'!O8482)</f>
        <v/>
      </c>
      <c r="Q8482" s="25">
        <f t="shared" si="264"/>
        <v>0</v>
      </c>
      <c r="R8482" s="25" t="e">
        <f>VLOOKUP(O8482,'Currency Balance'!$O$3:$Q$32,3,0)</f>
        <v>#N/A</v>
      </c>
      <c r="S8482" t="e">
        <f t="shared" si="265"/>
        <v>#N/A</v>
      </c>
    </row>
    <row r="8483" spans="1:19">
      <c r="A8483">
        <f>'Previous Trades Import_OMS Quer'!A8483</f>
        <v>0</v>
      </c>
      <c r="B8483">
        <f>'Previous Trades Import_OMS Quer'!B8483</f>
        <v>0</v>
      </c>
      <c r="C8483" s="22">
        <f>'Previous Trades Import_OMS Quer'!C8483</f>
        <v>0</v>
      </c>
      <c r="D8483">
        <f>'Previous Trades Import_OMS Quer'!D8483</f>
        <v>0</v>
      </c>
      <c r="E8483" s="22">
        <f>'Previous Trades Import_OMS Quer'!E8483</f>
        <v>0</v>
      </c>
      <c r="F8483">
        <f>'Previous Trades Import_OMS Quer'!F8483</f>
        <v>0</v>
      </c>
      <c r="G8483">
        <f>'Previous Trades Import_OMS Quer'!G8483</f>
        <v>0</v>
      </c>
      <c r="H8483">
        <f>'Previous Trades Import_OMS Quer'!H8483</f>
        <v>0</v>
      </c>
      <c r="I8483">
        <f>'Previous Trades Import_OMS Quer'!I8483</f>
        <v>0</v>
      </c>
      <c r="J8483">
        <f>'Previous Trades Import_OMS Quer'!J8483</f>
        <v>0</v>
      </c>
      <c r="K8483">
        <f>'Previous Trades Import_OMS Quer'!K8483</f>
        <v>0</v>
      </c>
      <c r="L8483">
        <f>'Previous Trades Import_OMS Quer'!L8483</f>
        <v>0</v>
      </c>
      <c r="M8483">
        <f>'Previous Trades Import_OMS Quer'!M8483</f>
        <v>0</v>
      </c>
      <c r="N8483">
        <f>'Previous Trades Import_OMS Quer'!N8483</f>
        <v>0</v>
      </c>
      <c r="O8483" t="str">
        <f>CLEAN('Previous Trades Import_OMS Quer'!O8483)</f>
        <v/>
      </c>
      <c r="Q8483" s="25">
        <f t="shared" si="264"/>
        <v>0</v>
      </c>
      <c r="R8483" s="25" t="e">
        <f>VLOOKUP(O8483,'Currency Balance'!$O$3:$Q$32,3,0)</f>
        <v>#N/A</v>
      </c>
      <c r="S8483" t="e">
        <f t="shared" si="265"/>
        <v>#N/A</v>
      </c>
    </row>
    <row r="8484" spans="1:19">
      <c r="A8484">
        <f>'Previous Trades Import_OMS Quer'!A8484</f>
        <v>0</v>
      </c>
      <c r="B8484">
        <f>'Previous Trades Import_OMS Quer'!B8484</f>
        <v>0</v>
      </c>
      <c r="C8484" s="22">
        <f>'Previous Trades Import_OMS Quer'!C8484</f>
        <v>0</v>
      </c>
      <c r="D8484">
        <f>'Previous Trades Import_OMS Quer'!D8484</f>
        <v>0</v>
      </c>
      <c r="E8484" s="22">
        <f>'Previous Trades Import_OMS Quer'!E8484</f>
        <v>0</v>
      </c>
      <c r="F8484">
        <f>'Previous Trades Import_OMS Quer'!F8484</f>
        <v>0</v>
      </c>
      <c r="G8484">
        <f>'Previous Trades Import_OMS Quer'!G8484</f>
        <v>0</v>
      </c>
      <c r="H8484">
        <f>'Previous Trades Import_OMS Quer'!H8484</f>
        <v>0</v>
      </c>
      <c r="I8484">
        <f>'Previous Trades Import_OMS Quer'!I8484</f>
        <v>0</v>
      </c>
      <c r="J8484">
        <f>'Previous Trades Import_OMS Quer'!J8484</f>
        <v>0</v>
      </c>
      <c r="K8484">
        <f>'Previous Trades Import_OMS Quer'!K8484</f>
        <v>0</v>
      </c>
      <c r="L8484">
        <f>'Previous Trades Import_OMS Quer'!L8484</f>
        <v>0</v>
      </c>
      <c r="M8484">
        <f>'Previous Trades Import_OMS Quer'!M8484</f>
        <v>0</v>
      </c>
      <c r="N8484">
        <f>'Previous Trades Import_OMS Quer'!N8484</f>
        <v>0</v>
      </c>
      <c r="O8484" t="str">
        <f>CLEAN('Previous Trades Import_OMS Quer'!O8484)</f>
        <v/>
      </c>
      <c r="Q8484" s="25">
        <f t="shared" si="264"/>
        <v>0</v>
      </c>
      <c r="R8484" s="25" t="e">
        <f>VLOOKUP(O8484,'Currency Balance'!$O$3:$Q$32,3,0)</f>
        <v>#N/A</v>
      </c>
      <c r="S8484" t="e">
        <f t="shared" si="265"/>
        <v>#N/A</v>
      </c>
    </row>
    <row r="8485" spans="1:19">
      <c r="A8485">
        <f>'Previous Trades Import_OMS Quer'!A8485</f>
        <v>0</v>
      </c>
      <c r="B8485">
        <f>'Previous Trades Import_OMS Quer'!B8485</f>
        <v>0</v>
      </c>
      <c r="C8485" s="22">
        <f>'Previous Trades Import_OMS Quer'!C8485</f>
        <v>0</v>
      </c>
      <c r="D8485">
        <f>'Previous Trades Import_OMS Quer'!D8485</f>
        <v>0</v>
      </c>
      <c r="E8485" s="22">
        <f>'Previous Trades Import_OMS Quer'!E8485</f>
        <v>0</v>
      </c>
      <c r="F8485">
        <f>'Previous Trades Import_OMS Quer'!F8485</f>
        <v>0</v>
      </c>
      <c r="G8485">
        <f>'Previous Trades Import_OMS Quer'!G8485</f>
        <v>0</v>
      </c>
      <c r="H8485">
        <f>'Previous Trades Import_OMS Quer'!H8485</f>
        <v>0</v>
      </c>
      <c r="I8485">
        <f>'Previous Trades Import_OMS Quer'!I8485</f>
        <v>0</v>
      </c>
      <c r="J8485">
        <f>'Previous Trades Import_OMS Quer'!J8485</f>
        <v>0</v>
      </c>
      <c r="K8485">
        <f>'Previous Trades Import_OMS Quer'!K8485</f>
        <v>0</v>
      </c>
      <c r="L8485">
        <f>'Previous Trades Import_OMS Quer'!L8485</f>
        <v>0</v>
      </c>
      <c r="M8485">
        <f>'Previous Trades Import_OMS Quer'!M8485</f>
        <v>0</v>
      </c>
      <c r="N8485">
        <f>'Previous Trades Import_OMS Quer'!N8485</f>
        <v>0</v>
      </c>
      <c r="O8485" t="str">
        <f>CLEAN('Previous Trades Import_OMS Quer'!O8485)</f>
        <v/>
      </c>
      <c r="Q8485" s="25">
        <f t="shared" si="264"/>
        <v>0</v>
      </c>
      <c r="R8485" s="25" t="e">
        <f>VLOOKUP(O8485,'Currency Balance'!$O$3:$Q$32,3,0)</f>
        <v>#N/A</v>
      </c>
      <c r="S8485" t="e">
        <f t="shared" si="265"/>
        <v>#N/A</v>
      </c>
    </row>
    <row r="8486" spans="1:19">
      <c r="A8486">
        <f>'Previous Trades Import_OMS Quer'!A8486</f>
        <v>0</v>
      </c>
      <c r="B8486">
        <f>'Previous Trades Import_OMS Quer'!B8486</f>
        <v>0</v>
      </c>
      <c r="C8486" s="22">
        <f>'Previous Trades Import_OMS Quer'!C8486</f>
        <v>0</v>
      </c>
      <c r="D8486">
        <f>'Previous Trades Import_OMS Quer'!D8486</f>
        <v>0</v>
      </c>
      <c r="E8486" s="22">
        <f>'Previous Trades Import_OMS Quer'!E8486</f>
        <v>0</v>
      </c>
      <c r="F8486">
        <f>'Previous Trades Import_OMS Quer'!F8486</f>
        <v>0</v>
      </c>
      <c r="G8486">
        <f>'Previous Trades Import_OMS Quer'!G8486</f>
        <v>0</v>
      </c>
      <c r="H8486">
        <f>'Previous Trades Import_OMS Quer'!H8486</f>
        <v>0</v>
      </c>
      <c r="I8486">
        <f>'Previous Trades Import_OMS Quer'!I8486</f>
        <v>0</v>
      </c>
      <c r="J8486">
        <f>'Previous Trades Import_OMS Quer'!J8486</f>
        <v>0</v>
      </c>
      <c r="K8486">
        <f>'Previous Trades Import_OMS Quer'!K8486</f>
        <v>0</v>
      </c>
      <c r="L8486">
        <f>'Previous Trades Import_OMS Quer'!L8486</f>
        <v>0</v>
      </c>
      <c r="M8486">
        <f>'Previous Trades Import_OMS Quer'!M8486</f>
        <v>0</v>
      </c>
      <c r="N8486">
        <f>'Previous Trades Import_OMS Quer'!N8486</f>
        <v>0</v>
      </c>
      <c r="O8486" t="str">
        <f>CLEAN('Previous Trades Import_OMS Quer'!O8486)</f>
        <v/>
      </c>
      <c r="Q8486" s="25">
        <f t="shared" si="264"/>
        <v>0</v>
      </c>
      <c r="R8486" s="25" t="e">
        <f>VLOOKUP(O8486,'Currency Balance'!$O$3:$Q$32,3,0)</f>
        <v>#N/A</v>
      </c>
      <c r="S8486" t="e">
        <f t="shared" si="265"/>
        <v>#N/A</v>
      </c>
    </row>
    <row r="8487" spans="1:19">
      <c r="A8487">
        <f>'Previous Trades Import_OMS Quer'!A8487</f>
        <v>0</v>
      </c>
      <c r="B8487">
        <f>'Previous Trades Import_OMS Quer'!B8487</f>
        <v>0</v>
      </c>
      <c r="C8487" s="22">
        <f>'Previous Trades Import_OMS Quer'!C8487</f>
        <v>0</v>
      </c>
      <c r="D8487">
        <f>'Previous Trades Import_OMS Quer'!D8487</f>
        <v>0</v>
      </c>
      <c r="E8487" s="22">
        <f>'Previous Trades Import_OMS Quer'!E8487</f>
        <v>0</v>
      </c>
      <c r="F8487">
        <f>'Previous Trades Import_OMS Quer'!F8487</f>
        <v>0</v>
      </c>
      <c r="G8487">
        <f>'Previous Trades Import_OMS Quer'!G8487</f>
        <v>0</v>
      </c>
      <c r="H8487">
        <f>'Previous Trades Import_OMS Quer'!H8487</f>
        <v>0</v>
      </c>
      <c r="I8487">
        <f>'Previous Trades Import_OMS Quer'!I8487</f>
        <v>0</v>
      </c>
      <c r="J8487">
        <f>'Previous Trades Import_OMS Quer'!J8487</f>
        <v>0</v>
      </c>
      <c r="K8487">
        <f>'Previous Trades Import_OMS Quer'!K8487</f>
        <v>0</v>
      </c>
      <c r="L8487">
        <f>'Previous Trades Import_OMS Quer'!L8487</f>
        <v>0</v>
      </c>
      <c r="M8487">
        <f>'Previous Trades Import_OMS Quer'!M8487</f>
        <v>0</v>
      </c>
      <c r="N8487">
        <f>'Previous Trades Import_OMS Quer'!N8487</f>
        <v>0</v>
      </c>
      <c r="O8487" t="str">
        <f>CLEAN('Previous Trades Import_OMS Quer'!O8487)</f>
        <v/>
      </c>
      <c r="Q8487" s="25">
        <f t="shared" si="264"/>
        <v>0</v>
      </c>
      <c r="R8487" s="25" t="e">
        <f>VLOOKUP(O8487,'Currency Balance'!$O$3:$Q$32,3,0)</f>
        <v>#N/A</v>
      </c>
      <c r="S8487" t="e">
        <f t="shared" si="265"/>
        <v>#N/A</v>
      </c>
    </row>
    <row r="8488" spans="1:19">
      <c r="A8488">
        <f>'Previous Trades Import_OMS Quer'!A8488</f>
        <v>0</v>
      </c>
      <c r="B8488">
        <f>'Previous Trades Import_OMS Quer'!B8488</f>
        <v>0</v>
      </c>
      <c r="C8488" s="22">
        <f>'Previous Trades Import_OMS Quer'!C8488</f>
        <v>0</v>
      </c>
      <c r="D8488">
        <f>'Previous Trades Import_OMS Quer'!D8488</f>
        <v>0</v>
      </c>
      <c r="E8488" s="22">
        <f>'Previous Trades Import_OMS Quer'!E8488</f>
        <v>0</v>
      </c>
      <c r="F8488">
        <f>'Previous Trades Import_OMS Quer'!F8488</f>
        <v>0</v>
      </c>
      <c r="G8488">
        <f>'Previous Trades Import_OMS Quer'!G8488</f>
        <v>0</v>
      </c>
      <c r="H8488">
        <f>'Previous Trades Import_OMS Quer'!H8488</f>
        <v>0</v>
      </c>
      <c r="I8488">
        <f>'Previous Trades Import_OMS Quer'!I8488</f>
        <v>0</v>
      </c>
      <c r="J8488">
        <f>'Previous Trades Import_OMS Quer'!J8488</f>
        <v>0</v>
      </c>
      <c r="K8488">
        <f>'Previous Trades Import_OMS Quer'!K8488</f>
        <v>0</v>
      </c>
      <c r="L8488">
        <f>'Previous Trades Import_OMS Quer'!L8488</f>
        <v>0</v>
      </c>
      <c r="M8488">
        <f>'Previous Trades Import_OMS Quer'!M8488</f>
        <v>0</v>
      </c>
      <c r="N8488">
        <f>'Previous Trades Import_OMS Quer'!N8488</f>
        <v>0</v>
      </c>
      <c r="O8488" t="str">
        <f>CLEAN('Previous Trades Import_OMS Quer'!O8488)</f>
        <v/>
      </c>
      <c r="Q8488" s="25">
        <f t="shared" si="264"/>
        <v>0</v>
      </c>
      <c r="R8488" s="25" t="e">
        <f>VLOOKUP(O8488,'Currency Balance'!$O$3:$Q$32,3,0)</f>
        <v>#N/A</v>
      </c>
      <c r="S8488" t="e">
        <f t="shared" si="265"/>
        <v>#N/A</v>
      </c>
    </row>
    <row r="8489" spans="1:19">
      <c r="A8489">
        <f>'Previous Trades Import_OMS Quer'!A8489</f>
        <v>0</v>
      </c>
      <c r="B8489">
        <f>'Previous Trades Import_OMS Quer'!B8489</f>
        <v>0</v>
      </c>
      <c r="C8489" s="22">
        <f>'Previous Trades Import_OMS Quer'!C8489</f>
        <v>0</v>
      </c>
      <c r="D8489">
        <f>'Previous Trades Import_OMS Quer'!D8489</f>
        <v>0</v>
      </c>
      <c r="E8489" s="22">
        <f>'Previous Trades Import_OMS Quer'!E8489</f>
        <v>0</v>
      </c>
      <c r="F8489">
        <f>'Previous Trades Import_OMS Quer'!F8489</f>
        <v>0</v>
      </c>
      <c r="G8489">
        <f>'Previous Trades Import_OMS Quer'!G8489</f>
        <v>0</v>
      </c>
      <c r="H8489">
        <f>'Previous Trades Import_OMS Quer'!H8489</f>
        <v>0</v>
      </c>
      <c r="I8489">
        <f>'Previous Trades Import_OMS Quer'!I8489</f>
        <v>0</v>
      </c>
      <c r="J8489">
        <f>'Previous Trades Import_OMS Quer'!J8489</f>
        <v>0</v>
      </c>
      <c r="K8489">
        <f>'Previous Trades Import_OMS Quer'!K8489</f>
        <v>0</v>
      </c>
      <c r="L8489">
        <f>'Previous Trades Import_OMS Quer'!L8489</f>
        <v>0</v>
      </c>
      <c r="M8489">
        <f>'Previous Trades Import_OMS Quer'!M8489</f>
        <v>0</v>
      </c>
      <c r="N8489">
        <f>'Previous Trades Import_OMS Quer'!N8489</f>
        <v>0</v>
      </c>
      <c r="O8489" t="str">
        <f>CLEAN('Previous Trades Import_OMS Quer'!O8489)</f>
        <v/>
      </c>
      <c r="Q8489" s="25">
        <f t="shared" si="264"/>
        <v>0</v>
      </c>
      <c r="R8489" s="25" t="e">
        <f>VLOOKUP(O8489,'Currency Balance'!$O$3:$Q$32,3,0)</f>
        <v>#N/A</v>
      </c>
      <c r="S8489" t="e">
        <f t="shared" si="265"/>
        <v>#N/A</v>
      </c>
    </row>
    <row r="8490" spans="1:19">
      <c r="A8490">
        <f>'Previous Trades Import_OMS Quer'!A8490</f>
        <v>0</v>
      </c>
      <c r="B8490">
        <f>'Previous Trades Import_OMS Quer'!B8490</f>
        <v>0</v>
      </c>
      <c r="C8490" s="22">
        <f>'Previous Trades Import_OMS Quer'!C8490</f>
        <v>0</v>
      </c>
      <c r="D8490">
        <f>'Previous Trades Import_OMS Quer'!D8490</f>
        <v>0</v>
      </c>
      <c r="E8490" s="22">
        <f>'Previous Trades Import_OMS Quer'!E8490</f>
        <v>0</v>
      </c>
      <c r="F8490">
        <f>'Previous Trades Import_OMS Quer'!F8490</f>
        <v>0</v>
      </c>
      <c r="G8490">
        <f>'Previous Trades Import_OMS Quer'!G8490</f>
        <v>0</v>
      </c>
      <c r="H8490">
        <f>'Previous Trades Import_OMS Quer'!H8490</f>
        <v>0</v>
      </c>
      <c r="I8490">
        <f>'Previous Trades Import_OMS Quer'!I8490</f>
        <v>0</v>
      </c>
      <c r="J8490">
        <f>'Previous Trades Import_OMS Quer'!J8490</f>
        <v>0</v>
      </c>
      <c r="K8490">
        <f>'Previous Trades Import_OMS Quer'!K8490</f>
        <v>0</v>
      </c>
      <c r="L8490">
        <f>'Previous Trades Import_OMS Quer'!L8490</f>
        <v>0</v>
      </c>
      <c r="M8490">
        <f>'Previous Trades Import_OMS Quer'!M8490</f>
        <v>0</v>
      </c>
      <c r="N8490">
        <f>'Previous Trades Import_OMS Quer'!N8490</f>
        <v>0</v>
      </c>
      <c r="O8490" t="str">
        <f>CLEAN('Previous Trades Import_OMS Quer'!O8490)</f>
        <v/>
      </c>
      <c r="Q8490" s="25">
        <f t="shared" si="264"/>
        <v>0</v>
      </c>
      <c r="R8490" s="25" t="e">
        <f>VLOOKUP(O8490,'Currency Balance'!$O$3:$Q$32,3,0)</f>
        <v>#N/A</v>
      </c>
      <c r="S8490" t="e">
        <f t="shared" si="265"/>
        <v>#N/A</v>
      </c>
    </row>
    <row r="8491" spans="1:19">
      <c r="A8491">
        <f>'Previous Trades Import_OMS Quer'!A8491</f>
        <v>0</v>
      </c>
      <c r="B8491">
        <f>'Previous Trades Import_OMS Quer'!B8491</f>
        <v>0</v>
      </c>
      <c r="C8491" s="22">
        <f>'Previous Trades Import_OMS Quer'!C8491</f>
        <v>0</v>
      </c>
      <c r="D8491">
        <f>'Previous Trades Import_OMS Quer'!D8491</f>
        <v>0</v>
      </c>
      <c r="E8491" s="22">
        <f>'Previous Trades Import_OMS Quer'!E8491</f>
        <v>0</v>
      </c>
      <c r="F8491">
        <f>'Previous Trades Import_OMS Quer'!F8491</f>
        <v>0</v>
      </c>
      <c r="G8491">
        <f>'Previous Trades Import_OMS Quer'!G8491</f>
        <v>0</v>
      </c>
      <c r="H8491">
        <f>'Previous Trades Import_OMS Quer'!H8491</f>
        <v>0</v>
      </c>
      <c r="I8491">
        <f>'Previous Trades Import_OMS Quer'!I8491</f>
        <v>0</v>
      </c>
      <c r="J8491">
        <f>'Previous Trades Import_OMS Quer'!J8491</f>
        <v>0</v>
      </c>
      <c r="K8491">
        <f>'Previous Trades Import_OMS Quer'!K8491</f>
        <v>0</v>
      </c>
      <c r="L8491">
        <f>'Previous Trades Import_OMS Quer'!L8491</f>
        <v>0</v>
      </c>
      <c r="M8491">
        <f>'Previous Trades Import_OMS Quer'!M8491</f>
        <v>0</v>
      </c>
      <c r="N8491">
        <f>'Previous Trades Import_OMS Quer'!N8491</f>
        <v>0</v>
      </c>
      <c r="O8491" t="str">
        <f>CLEAN('Previous Trades Import_OMS Quer'!O8491)</f>
        <v/>
      </c>
      <c r="Q8491" s="25">
        <f t="shared" si="264"/>
        <v>0</v>
      </c>
      <c r="R8491" s="25" t="e">
        <f>VLOOKUP(O8491,'Currency Balance'!$O$3:$Q$32,3,0)</f>
        <v>#N/A</v>
      </c>
      <c r="S8491" t="e">
        <f t="shared" si="265"/>
        <v>#N/A</v>
      </c>
    </row>
    <row r="8492" spans="1:19">
      <c r="A8492">
        <f>'Previous Trades Import_OMS Quer'!A8492</f>
        <v>0</v>
      </c>
      <c r="B8492">
        <f>'Previous Trades Import_OMS Quer'!B8492</f>
        <v>0</v>
      </c>
      <c r="C8492" s="22">
        <f>'Previous Trades Import_OMS Quer'!C8492</f>
        <v>0</v>
      </c>
      <c r="D8492">
        <f>'Previous Trades Import_OMS Quer'!D8492</f>
        <v>0</v>
      </c>
      <c r="E8492" s="22">
        <f>'Previous Trades Import_OMS Quer'!E8492</f>
        <v>0</v>
      </c>
      <c r="F8492">
        <f>'Previous Trades Import_OMS Quer'!F8492</f>
        <v>0</v>
      </c>
      <c r="G8492">
        <f>'Previous Trades Import_OMS Quer'!G8492</f>
        <v>0</v>
      </c>
      <c r="H8492">
        <f>'Previous Trades Import_OMS Quer'!H8492</f>
        <v>0</v>
      </c>
      <c r="I8492">
        <f>'Previous Trades Import_OMS Quer'!I8492</f>
        <v>0</v>
      </c>
      <c r="J8492">
        <f>'Previous Trades Import_OMS Quer'!J8492</f>
        <v>0</v>
      </c>
      <c r="K8492">
        <f>'Previous Trades Import_OMS Quer'!K8492</f>
        <v>0</v>
      </c>
      <c r="L8492">
        <f>'Previous Trades Import_OMS Quer'!L8492</f>
        <v>0</v>
      </c>
      <c r="M8492">
        <f>'Previous Trades Import_OMS Quer'!M8492</f>
        <v>0</v>
      </c>
      <c r="N8492">
        <f>'Previous Trades Import_OMS Quer'!N8492</f>
        <v>0</v>
      </c>
      <c r="O8492" t="str">
        <f>CLEAN('Previous Trades Import_OMS Quer'!O8492)</f>
        <v/>
      </c>
      <c r="Q8492" s="25">
        <f t="shared" si="264"/>
        <v>0</v>
      </c>
      <c r="R8492" s="25" t="e">
        <f>VLOOKUP(O8492,'Currency Balance'!$O$3:$Q$32,3,0)</f>
        <v>#N/A</v>
      </c>
      <c r="S8492" t="e">
        <f t="shared" si="265"/>
        <v>#N/A</v>
      </c>
    </row>
    <row r="8493" spans="1:19">
      <c r="A8493">
        <f>'Previous Trades Import_OMS Quer'!A8493</f>
        <v>0</v>
      </c>
      <c r="B8493">
        <f>'Previous Trades Import_OMS Quer'!B8493</f>
        <v>0</v>
      </c>
      <c r="C8493" s="22">
        <f>'Previous Trades Import_OMS Quer'!C8493</f>
        <v>0</v>
      </c>
      <c r="D8493">
        <f>'Previous Trades Import_OMS Quer'!D8493</f>
        <v>0</v>
      </c>
      <c r="E8493" s="22">
        <f>'Previous Trades Import_OMS Quer'!E8493</f>
        <v>0</v>
      </c>
      <c r="F8493">
        <f>'Previous Trades Import_OMS Quer'!F8493</f>
        <v>0</v>
      </c>
      <c r="G8493">
        <f>'Previous Trades Import_OMS Quer'!G8493</f>
        <v>0</v>
      </c>
      <c r="H8493">
        <f>'Previous Trades Import_OMS Quer'!H8493</f>
        <v>0</v>
      </c>
      <c r="I8493">
        <f>'Previous Trades Import_OMS Quer'!I8493</f>
        <v>0</v>
      </c>
      <c r="J8493">
        <f>'Previous Trades Import_OMS Quer'!J8493</f>
        <v>0</v>
      </c>
      <c r="K8493">
        <f>'Previous Trades Import_OMS Quer'!K8493</f>
        <v>0</v>
      </c>
      <c r="L8493">
        <f>'Previous Trades Import_OMS Quer'!L8493</f>
        <v>0</v>
      </c>
      <c r="M8493">
        <f>'Previous Trades Import_OMS Quer'!M8493</f>
        <v>0</v>
      </c>
      <c r="N8493">
        <f>'Previous Trades Import_OMS Quer'!N8493</f>
        <v>0</v>
      </c>
      <c r="O8493" t="str">
        <f>CLEAN('Previous Trades Import_OMS Quer'!O8493)</f>
        <v/>
      </c>
      <c r="Q8493" s="25">
        <f t="shared" si="264"/>
        <v>0</v>
      </c>
      <c r="R8493" s="25" t="e">
        <f>VLOOKUP(O8493,'Currency Balance'!$O$3:$Q$32,3,0)</f>
        <v>#N/A</v>
      </c>
      <c r="S8493" t="e">
        <f t="shared" si="265"/>
        <v>#N/A</v>
      </c>
    </row>
    <row r="8494" spans="1:19">
      <c r="A8494">
        <f>'Previous Trades Import_OMS Quer'!A8494</f>
        <v>0</v>
      </c>
      <c r="B8494">
        <f>'Previous Trades Import_OMS Quer'!B8494</f>
        <v>0</v>
      </c>
      <c r="C8494" s="22">
        <f>'Previous Trades Import_OMS Quer'!C8494</f>
        <v>0</v>
      </c>
      <c r="D8494">
        <f>'Previous Trades Import_OMS Quer'!D8494</f>
        <v>0</v>
      </c>
      <c r="E8494" s="22">
        <f>'Previous Trades Import_OMS Quer'!E8494</f>
        <v>0</v>
      </c>
      <c r="F8494">
        <f>'Previous Trades Import_OMS Quer'!F8494</f>
        <v>0</v>
      </c>
      <c r="G8494">
        <f>'Previous Trades Import_OMS Quer'!G8494</f>
        <v>0</v>
      </c>
      <c r="H8494">
        <f>'Previous Trades Import_OMS Quer'!H8494</f>
        <v>0</v>
      </c>
      <c r="I8494">
        <f>'Previous Trades Import_OMS Quer'!I8494</f>
        <v>0</v>
      </c>
      <c r="J8494">
        <f>'Previous Trades Import_OMS Quer'!J8494</f>
        <v>0</v>
      </c>
      <c r="K8494">
        <f>'Previous Trades Import_OMS Quer'!K8494</f>
        <v>0</v>
      </c>
      <c r="L8494">
        <f>'Previous Trades Import_OMS Quer'!L8494</f>
        <v>0</v>
      </c>
      <c r="M8494">
        <f>'Previous Trades Import_OMS Quer'!M8494</f>
        <v>0</v>
      </c>
      <c r="N8494">
        <f>'Previous Trades Import_OMS Quer'!N8494</f>
        <v>0</v>
      </c>
      <c r="O8494" t="str">
        <f>CLEAN('Previous Trades Import_OMS Quer'!O8494)</f>
        <v/>
      </c>
      <c r="Q8494" s="25">
        <f t="shared" si="264"/>
        <v>0</v>
      </c>
      <c r="R8494" s="25" t="e">
        <f>VLOOKUP(O8494,'Currency Balance'!$O$3:$Q$32,3,0)</f>
        <v>#N/A</v>
      </c>
      <c r="S8494" t="e">
        <f t="shared" si="265"/>
        <v>#N/A</v>
      </c>
    </row>
    <row r="8495" spans="1:19">
      <c r="A8495">
        <f>'Previous Trades Import_OMS Quer'!A8495</f>
        <v>0</v>
      </c>
      <c r="B8495">
        <f>'Previous Trades Import_OMS Quer'!B8495</f>
        <v>0</v>
      </c>
      <c r="C8495" s="22">
        <f>'Previous Trades Import_OMS Quer'!C8495</f>
        <v>0</v>
      </c>
      <c r="D8495">
        <f>'Previous Trades Import_OMS Quer'!D8495</f>
        <v>0</v>
      </c>
      <c r="E8495" s="22">
        <f>'Previous Trades Import_OMS Quer'!E8495</f>
        <v>0</v>
      </c>
      <c r="F8495">
        <f>'Previous Trades Import_OMS Quer'!F8495</f>
        <v>0</v>
      </c>
      <c r="G8495">
        <f>'Previous Trades Import_OMS Quer'!G8495</f>
        <v>0</v>
      </c>
      <c r="H8495">
        <f>'Previous Trades Import_OMS Quer'!H8495</f>
        <v>0</v>
      </c>
      <c r="I8495">
        <f>'Previous Trades Import_OMS Quer'!I8495</f>
        <v>0</v>
      </c>
      <c r="J8495">
        <f>'Previous Trades Import_OMS Quer'!J8495</f>
        <v>0</v>
      </c>
      <c r="K8495">
        <f>'Previous Trades Import_OMS Quer'!K8495</f>
        <v>0</v>
      </c>
      <c r="L8495">
        <f>'Previous Trades Import_OMS Quer'!L8495</f>
        <v>0</v>
      </c>
      <c r="M8495">
        <f>'Previous Trades Import_OMS Quer'!M8495</f>
        <v>0</v>
      </c>
      <c r="N8495">
        <f>'Previous Trades Import_OMS Quer'!N8495</f>
        <v>0</v>
      </c>
      <c r="O8495" t="str">
        <f>CLEAN('Previous Trades Import_OMS Quer'!O8495)</f>
        <v/>
      </c>
      <c r="Q8495" s="25">
        <f t="shared" si="264"/>
        <v>0</v>
      </c>
      <c r="R8495" s="25" t="e">
        <f>VLOOKUP(O8495,'Currency Balance'!$O$3:$Q$32,3,0)</f>
        <v>#N/A</v>
      </c>
      <c r="S8495" t="e">
        <f t="shared" si="265"/>
        <v>#N/A</v>
      </c>
    </row>
    <row r="8496" spans="1:19">
      <c r="A8496">
        <f>'Previous Trades Import_OMS Quer'!A8496</f>
        <v>0</v>
      </c>
      <c r="B8496">
        <f>'Previous Trades Import_OMS Quer'!B8496</f>
        <v>0</v>
      </c>
      <c r="C8496" s="22">
        <f>'Previous Trades Import_OMS Quer'!C8496</f>
        <v>0</v>
      </c>
      <c r="D8496">
        <f>'Previous Trades Import_OMS Quer'!D8496</f>
        <v>0</v>
      </c>
      <c r="E8496" s="22">
        <f>'Previous Trades Import_OMS Quer'!E8496</f>
        <v>0</v>
      </c>
      <c r="F8496">
        <f>'Previous Trades Import_OMS Quer'!F8496</f>
        <v>0</v>
      </c>
      <c r="G8496">
        <f>'Previous Trades Import_OMS Quer'!G8496</f>
        <v>0</v>
      </c>
      <c r="H8496">
        <f>'Previous Trades Import_OMS Quer'!H8496</f>
        <v>0</v>
      </c>
      <c r="I8496">
        <f>'Previous Trades Import_OMS Quer'!I8496</f>
        <v>0</v>
      </c>
      <c r="J8496">
        <f>'Previous Trades Import_OMS Quer'!J8496</f>
        <v>0</v>
      </c>
      <c r="K8496">
        <f>'Previous Trades Import_OMS Quer'!K8496</f>
        <v>0</v>
      </c>
      <c r="L8496">
        <f>'Previous Trades Import_OMS Quer'!L8496</f>
        <v>0</v>
      </c>
      <c r="M8496">
        <f>'Previous Trades Import_OMS Quer'!M8496</f>
        <v>0</v>
      </c>
      <c r="N8496">
        <f>'Previous Trades Import_OMS Quer'!N8496</f>
        <v>0</v>
      </c>
      <c r="O8496" t="str">
        <f>CLEAN('Previous Trades Import_OMS Quer'!O8496)</f>
        <v/>
      </c>
      <c r="Q8496" s="25">
        <f t="shared" si="264"/>
        <v>0</v>
      </c>
      <c r="R8496" s="25" t="e">
        <f>VLOOKUP(O8496,'Currency Balance'!$O$3:$Q$32,3,0)</f>
        <v>#N/A</v>
      </c>
      <c r="S8496" t="e">
        <f t="shared" si="265"/>
        <v>#N/A</v>
      </c>
    </row>
    <row r="8497" spans="1:19">
      <c r="A8497">
        <f>'Previous Trades Import_OMS Quer'!A8497</f>
        <v>0</v>
      </c>
      <c r="B8497">
        <f>'Previous Trades Import_OMS Quer'!B8497</f>
        <v>0</v>
      </c>
      <c r="C8497" s="22">
        <f>'Previous Trades Import_OMS Quer'!C8497</f>
        <v>0</v>
      </c>
      <c r="D8497">
        <f>'Previous Trades Import_OMS Quer'!D8497</f>
        <v>0</v>
      </c>
      <c r="E8497" s="22">
        <f>'Previous Trades Import_OMS Quer'!E8497</f>
        <v>0</v>
      </c>
      <c r="F8497">
        <f>'Previous Trades Import_OMS Quer'!F8497</f>
        <v>0</v>
      </c>
      <c r="G8497">
        <f>'Previous Trades Import_OMS Quer'!G8497</f>
        <v>0</v>
      </c>
      <c r="H8497">
        <f>'Previous Trades Import_OMS Quer'!H8497</f>
        <v>0</v>
      </c>
      <c r="I8497">
        <f>'Previous Trades Import_OMS Quer'!I8497</f>
        <v>0</v>
      </c>
      <c r="J8497">
        <f>'Previous Trades Import_OMS Quer'!J8497</f>
        <v>0</v>
      </c>
      <c r="K8497">
        <f>'Previous Trades Import_OMS Quer'!K8497</f>
        <v>0</v>
      </c>
      <c r="L8497">
        <f>'Previous Trades Import_OMS Quer'!L8497</f>
        <v>0</v>
      </c>
      <c r="M8497">
        <f>'Previous Trades Import_OMS Quer'!M8497</f>
        <v>0</v>
      </c>
      <c r="N8497">
        <f>'Previous Trades Import_OMS Quer'!N8497</f>
        <v>0</v>
      </c>
      <c r="O8497" t="str">
        <f>CLEAN('Previous Trades Import_OMS Quer'!O8497)</f>
        <v/>
      </c>
      <c r="Q8497" s="25">
        <f t="shared" si="264"/>
        <v>0</v>
      </c>
      <c r="R8497" s="25" t="e">
        <f>VLOOKUP(O8497,'Currency Balance'!$O$3:$Q$32,3,0)</f>
        <v>#N/A</v>
      </c>
      <c r="S8497" t="e">
        <f t="shared" si="265"/>
        <v>#N/A</v>
      </c>
    </row>
    <row r="8498" spans="1:19">
      <c r="A8498">
        <f>'Previous Trades Import_OMS Quer'!A8498</f>
        <v>0</v>
      </c>
      <c r="B8498">
        <f>'Previous Trades Import_OMS Quer'!B8498</f>
        <v>0</v>
      </c>
      <c r="C8498" s="22">
        <f>'Previous Trades Import_OMS Quer'!C8498</f>
        <v>0</v>
      </c>
      <c r="D8498">
        <f>'Previous Trades Import_OMS Quer'!D8498</f>
        <v>0</v>
      </c>
      <c r="E8498" s="22">
        <f>'Previous Trades Import_OMS Quer'!E8498</f>
        <v>0</v>
      </c>
      <c r="F8498">
        <f>'Previous Trades Import_OMS Quer'!F8498</f>
        <v>0</v>
      </c>
      <c r="G8498">
        <f>'Previous Trades Import_OMS Quer'!G8498</f>
        <v>0</v>
      </c>
      <c r="H8498">
        <f>'Previous Trades Import_OMS Quer'!H8498</f>
        <v>0</v>
      </c>
      <c r="I8498">
        <f>'Previous Trades Import_OMS Quer'!I8498</f>
        <v>0</v>
      </c>
      <c r="J8498">
        <f>'Previous Trades Import_OMS Quer'!J8498</f>
        <v>0</v>
      </c>
      <c r="K8498">
        <f>'Previous Trades Import_OMS Quer'!K8498</f>
        <v>0</v>
      </c>
      <c r="L8498">
        <f>'Previous Trades Import_OMS Quer'!L8498</f>
        <v>0</v>
      </c>
      <c r="M8498">
        <f>'Previous Trades Import_OMS Quer'!M8498</f>
        <v>0</v>
      </c>
      <c r="N8498">
        <f>'Previous Trades Import_OMS Quer'!N8498</f>
        <v>0</v>
      </c>
      <c r="O8498" t="str">
        <f>CLEAN('Previous Trades Import_OMS Quer'!O8498)</f>
        <v/>
      </c>
      <c r="Q8498" s="25">
        <f t="shared" si="264"/>
        <v>0</v>
      </c>
      <c r="R8498" s="25" t="e">
        <f>VLOOKUP(O8498,'Currency Balance'!$O$3:$Q$32,3,0)</f>
        <v>#N/A</v>
      </c>
      <c r="S8498" t="e">
        <f t="shared" si="265"/>
        <v>#N/A</v>
      </c>
    </row>
    <row r="8499" spans="1:19">
      <c r="A8499">
        <f>'Previous Trades Import_OMS Quer'!A8499</f>
        <v>0</v>
      </c>
      <c r="B8499">
        <f>'Previous Trades Import_OMS Quer'!B8499</f>
        <v>0</v>
      </c>
      <c r="C8499" s="22">
        <f>'Previous Trades Import_OMS Quer'!C8499</f>
        <v>0</v>
      </c>
      <c r="D8499">
        <f>'Previous Trades Import_OMS Quer'!D8499</f>
        <v>0</v>
      </c>
      <c r="E8499" s="22">
        <f>'Previous Trades Import_OMS Quer'!E8499</f>
        <v>0</v>
      </c>
      <c r="F8499">
        <f>'Previous Trades Import_OMS Quer'!F8499</f>
        <v>0</v>
      </c>
      <c r="G8499">
        <f>'Previous Trades Import_OMS Quer'!G8499</f>
        <v>0</v>
      </c>
      <c r="H8499">
        <f>'Previous Trades Import_OMS Quer'!H8499</f>
        <v>0</v>
      </c>
      <c r="I8499">
        <f>'Previous Trades Import_OMS Quer'!I8499</f>
        <v>0</v>
      </c>
      <c r="J8499">
        <f>'Previous Trades Import_OMS Quer'!J8499</f>
        <v>0</v>
      </c>
      <c r="K8499">
        <f>'Previous Trades Import_OMS Quer'!K8499</f>
        <v>0</v>
      </c>
      <c r="L8499">
        <f>'Previous Trades Import_OMS Quer'!L8499</f>
        <v>0</v>
      </c>
      <c r="M8499">
        <f>'Previous Trades Import_OMS Quer'!M8499</f>
        <v>0</v>
      </c>
      <c r="N8499">
        <f>'Previous Trades Import_OMS Quer'!N8499</f>
        <v>0</v>
      </c>
      <c r="O8499" t="str">
        <f>CLEAN('Previous Trades Import_OMS Quer'!O8499)</f>
        <v/>
      </c>
      <c r="Q8499" s="25">
        <f t="shared" si="264"/>
        <v>0</v>
      </c>
      <c r="R8499" s="25" t="e">
        <f>VLOOKUP(O8499,'Currency Balance'!$O$3:$Q$32,3,0)</f>
        <v>#N/A</v>
      </c>
      <c r="S8499" t="e">
        <f t="shared" si="265"/>
        <v>#N/A</v>
      </c>
    </row>
    <row r="8500" spans="1:19">
      <c r="A8500">
        <f>'Previous Trades Import_OMS Quer'!A8500</f>
        <v>0</v>
      </c>
      <c r="B8500">
        <f>'Previous Trades Import_OMS Quer'!B8500</f>
        <v>0</v>
      </c>
      <c r="C8500" s="22">
        <f>'Previous Trades Import_OMS Quer'!C8500</f>
        <v>0</v>
      </c>
      <c r="D8500">
        <f>'Previous Trades Import_OMS Quer'!D8500</f>
        <v>0</v>
      </c>
      <c r="E8500" s="22">
        <f>'Previous Trades Import_OMS Quer'!E8500</f>
        <v>0</v>
      </c>
      <c r="F8500">
        <f>'Previous Trades Import_OMS Quer'!F8500</f>
        <v>0</v>
      </c>
      <c r="G8500">
        <f>'Previous Trades Import_OMS Quer'!G8500</f>
        <v>0</v>
      </c>
      <c r="H8500">
        <f>'Previous Trades Import_OMS Quer'!H8500</f>
        <v>0</v>
      </c>
      <c r="I8500">
        <f>'Previous Trades Import_OMS Quer'!I8500</f>
        <v>0</v>
      </c>
      <c r="J8500">
        <f>'Previous Trades Import_OMS Quer'!J8500</f>
        <v>0</v>
      </c>
      <c r="K8500">
        <f>'Previous Trades Import_OMS Quer'!K8500</f>
        <v>0</v>
      </c>
      <c r="L8500">
        <f>'Previous Trades Import_OMS Quer'!L8500</f>
        <v>0</v>
      </c>
      <c r="M8500">
        <f>'Previous Trades Import_OMS Quer'!M8500</f>
        <v>0</v>
      </c>
      <c r="N8500">
        <f>'Previous Trades Import_OMS Quer'!N8500</f>
        <v>0</v>
      </c>
      <c r="O8500" t="str">
        <f>CLEAN('Previous Trades Import_OMS Quer'!O8500)</f>
        <v/>
      </c>
      <c r="Q8500" s="25">
        <f t="shared" si="264"/>
        <v>0</v>
      </c>
      <c r="R8500" s="25" t="e">
        <f>VLOOKUP(O8500,'Currency Balance'!$O$3:$Q$32,3,0)</f>
        <v>#N/A</v>
      </c>
      <c r="S8500" t="e">
        <f t="shared" si="265"/>
        <v>#N/A</v>
      </c>
    </row>
    <row r="8501" spans="1:19">
      <c r="A8501">
        <f>'Previous Trades Import_OMS Quer'!A8501</f>
        <v>0</v>
      </c>
      <c r="B8501">
        <f>'Previous Trades Import_OMS Quer'!B8501</f>
        <v>0</v>
      </c>
      <c r="C8501" s="22">
        <f>'Previous Trades Import_OMS Quer'!C8501</f>
        <v>0</v>
      </c>
      <c r="D8501">
        <f>'Previous Trades Import_OMS Quer'!D8501</f>
        <v>0</v>
      </c>
      <c r="E8501" s="22">
        <f>'Previous Trades Import_OMS Quer'!E8501</f>
        <v>0</v>
      </c>
      <c r="F8501">
        <f>'Previous Trades Import_OMS Quer'!F8501</f>
        <v>0</v>
      </c>
      <c r="G8501">
        <f>'Previous Trades Import_OMS Quer'!G8501</f>
        <v>0</v>
      </c>
      <c r="H8501">
        <f>'Previous Trades Import_OMS Quer'!H8501</f>
        <v>0</v>
      </c>
      <c r="I8501">
        <f>'Previous Trades Import_OMS Quer'!I8501</f>
        <v>0</v>
      </c>
      <c r="J8501">
        <f>'Previous Trades Import_OMS Quer'!J8501</f>
        <v>0</v>
      </c>
      <c r="K8501">
        <f>'Previous Trades Import_OMS Quer'!K8501</f>
        <v>0</v>
      </c>
      <c r="L8501">
        <f>'Previous Trades Import_OMS Quer'!L8501</f>
        <v>0</v>
      </c>
      <c r="M8501">
        <f>'Previous Trades Import_OMS Quer'!M8501</f>
        <v>0</v>
      </c>
      <c r="N8501">
        <f>'Previous Trades Import_OMS Quer'!N8501</f>
        <v>0</v>
      </c>
      <c r="O8501" t="str">
        <f>CLEAN('Previous Trades Import_OMS Quer'!O8501)</f>
        <v/>
      </c>
      <c r="Q8501" s="25">
        <f t="shared" si="264"/>
        <v>0</v>
      </c>
      <c r="R8501" s="25" t="e">
        <f>VLOOKUP(O8501,'Currency Balance'!$O$3:$Q$32,3,0)</f>
        <v>#N/A</v>
      </c>
      <c r="S8501" t="e">
        <f t="shared" si="265"/>
        <v>#N/A</v>
      </c>
    </row>
    <row r="8502" spans="1:19">
      <c r="A8502">
        <f>'Previous Trades Import_OMS Quer'!A8502</f>
        <v>0</v>
      </c>
      <c r="B8502">
        <f>'Previous Trades Import_OMS Quer'!B8502</f>
        <v>0</v>
      </c>
      <c r="C8502" s="22">
        <f>'Previous Trades Import_OMS Quer'!C8502</f>
        <v>0</v>
      </c>
      <c r="D8502">
        <f>'Previous Trades Import_OMS Quer'!D8502</f>
        <v>0</v>
      </c>
      <c r="E8502" s="22">
        <f>'Previous Trades Import_OMS Quer'!E8502</f>
        <v>0</v>
      </c>
      <c r="F8502">
        <f>'Previous Trades Import_OMS Quer'!F8502</f>
        <v>0</v>
      </c>
      <c r="G8502">
        <f>'Previous Trades Import_OMS Quer'!G8502</f>
        <v>0</v>
      </c>
      <c r="H8502">
        <f>'Previous Trades Import_OMS Quer'!H8502</f>
        <v>0</v>
      </c>
      <c r="I8502">
        <f>'Previous Trades Import_OMS Quer'!I8502</f>
        <v>0</v>
      </c>
      <c r="J8502">
        <f>'Previous Trades Import_OMS Quer'!J8502</f>
        <v>0</v>
      </c>
      <c r="K8502">
        <f>'Previous Trades Import_OMS Quer'!K8502</f>
        <v>0</v>
      </c>
      <c r="L8502">
        <f>'Previous Trades Import_OMS Quer'!L8502</f>
        <v>0</v>
      </c>
      <c r="M8502">
        <f>'Previous Trades Import_OMS Quer'!M8502</f>
        <v>0</v>
      </c>
      <c r="N8502">
        <f>'Previous Trades Import_OMS Quer'!N8502</f>
        <v>0</v>
      </c>
      <c r="O8502" t="str">
        <f>CLEAN('Previous Trades Import_OMS Quer'!O8502)</f>
        <v/>
      </c>
      <c r="Q8502" s="25">
        <f t="shared" si="264"/>
        <v>0</v>
      </c>
      <c r="R8502" s="25" t="e">
        <f>VLOOKUP(O8502,'Currency Balance'!$O$3:$Q$32,3,0)</f>
        <v>#N/A</v>
      </c>
      <c r="S8502" t="e">
        <f t="shared" si="265"/>
        <v>#N/A</v>
      </c>
    </row>
    <row r="8503" spans="1:19">
      <c r="A8503">
        <f>'Previous Trades Import_OMS Quer'!A8503</f>
        <v>0</v>
      </c>
      <c r="B8503">
        <f>'Previous Trades Import_OMS Quer'!B8503</f>
        <v>0</v>
      </c>
      <c r="C8503" s="22">
        <f>'Previous Trades Import_OMS Quer'!C8503</f>
        <v>0</v>
      </c>
      <c r="D8503">
        <f>'Previous Trades Import_OMS Quer'!D8503</f>
        <v>0</v>
      </c>
      <c r="E8503" s="22">
        <f>'Previous Trades Import_OMS Quer'!E8503</f>
        <v>0</v>
      </c>
      <c r="F8503">
        <f>'Previous Trades Import_OMS Quer'!F8503</f>
        <v>0</v>
      </c>
      <c r="G8503">
        <f>'Previous Trades Import_OMS Quer'!G8503</f>
        <v>0</v>
      </c>
      <c r="H8503">
        <f>'Previous Trades Import_OMS Quer'!H8503</f>
        <v>0</v>
      </c>
      <c r="I8503">
        <f>'Previous Trades Import_OMS Quer'!I8503</f>
        <v>0</v>
      </c>
      <c r="J8503">
        <f>'Previous Trades Import_OMS Quer'!J8503</f>
        <v>0</v>
      </c>
      <c r="K8503">
        <f>'Previous Trades Import_OMS Quer'!K8503</f>
        <v>0</v>
      </c>
      <c r="L8503">
        <f>'Previous Trades Import_OMS Quer'!L8503</f>
        <v>0</v>
      </c>
      <c r="M8503">
        <f>'Previous Trades Import_OMS Quer'!M8503</f>
        <v>0</v>
      </c>
      <c r="N8503">
        <f>'Previous Trades Import_OMS Quer'!N8503</f>
        <v>0</v>
      </c>
      <c r="O8503" t="str">
        <f>CLEAN('Previous Trades Import_OMS Quer'!O8503)</f>
        <v/>
      </c>
      <c r="Q8503" s="25">
        <f t="shared" si="264"/>
        <v>0</v>
      </c>
      <c r="R8503" s="25" t="e">
        <f>VLOOKUP(O8503,'Currency Balance'!$O$3:$Q$32,3,0)</f>
        <v>#N/A</v>
      </c>
      <c r="S8503" t="e">
        <f t="shared" si="265"/>
        <v>#N/A</v>
      </c>
    </row>
    <row r="8504" spans="1:19">
      <c r="A8504">
        <f>'Previous Trades Import_OMS Quer'!A8504</f>
        <v>0</v>
      </c>
      <c r="B8504">
        <f>'Previous Trades Import_OMS Quer'!B8504</f>
        <v>0</v>
      </c>
      <c r="C8504" s="22">
        <f>'Previous Trades Import_OMS Quer'!C8504</f>
        <v>0</v>
      </c>
      <c r="D8504">
        <f>'Previous Trades Import_OMS Quer'!D8504</f>
        <v>0</v>
      </c>
      <c r="E8504" s="22">
        <f>'Previous Trades Import_OMS Quer'!E8504</f>
        <v>0</v>
      </c>
      <c r="F8504">
        <f>'Previous Trades Import_OMS Quer'!F8504</f>
        <v>0</v>
      </c>
      <c r="G8504">
        <f>'Previous Trades Import_OMS Quer'!G8504</f>
        <v>0</v>
      </c>
      <c r="H8504">
        <f>'Previous Trades Import_OMS Quer'!H8504</f>
        <v>0</v>
      </c>
      <c r="I8504">
        <f>'Previous Trades Import_OMS Quer'!I8504</f>
        <v>0</v>
      </c>
      <c r="J8504">
        <f>'Previous Trades Import_OMS Quer'!J8504</f>
        <v>0</v>
      </c>
      <c r="K8504">
        <f>'Previous Trades Import_OMS Quer'!K8504</f>
        <v>0</v>
      </c>
      <c r="L8504">
        <f>'Previous Trades Import_OMS Quer'!L8504</f>
        <v>0</v>
      </c>
      <c r="M8504">
        <f>'Previous Trades Import_OMS Quer'!M8504</f>
        <v>0</v>
      </c>
      <c r="N8504">
        <f>'Previous Trades Import_OMS Quer'!N8504</f>
        <v>0</v>
      </c>
      <c r="O8504" t="str">
        <f>CLEAN('Previous Trades Import_OMS Quer'!O8504)</f>
        <v/>
      </c>
      <c r="Q8504" s="25">
        <f t="shared" si="264"/>
        <v>0</v>
      </c>
      <c r="R8504" s="25" t="e">
        <f>VLOOKUP(O8504,'Currency Balance'!$O$3:$Q$32,3,0)</f>
        <v>#N/A</v>
      </c>
      <c r="S8504" t="e">
        <f t="shared" si="265"/>
        <v>#N/A</v>
      </c>
    </row>
    <row r="8505" spans="1:19">
      <c r="A8505">
        <f>'Previous Trades Import_OMS Quer'!A8505</f>
        <v>0</v>
      </c>
      <c r="B8505">
        <f>'Previous Trades Import_OMS Quer'!B8505</f>
        <v>0</v>
      </c>
      <c r="C8505" s="22">
        <f>'Previous Trades Import_OMS Quer'!C8505</f>
        <v>0</v>
      </c>
      <c r="D8505">
        <f>'Previous Trades Import_OMS Quer'!D8505</f>
        <v>0</v>
      </c>
      <c r="E8505" s="22">
        <f>'Previous Trades Import_OMS Quer'!E8505</f>
        <v>0</v>
      </c>
      <c r="F8505">
        <f>'Previous Trades Import_OMS Quer'!F8505</f>
        <v>0</v>
      </c>
      <c r="G8505">
        <f>'Previous Trades Import_OMS Quer'!G8505</f>
        <v>0</v>
      </c>
      <c r="H8505">
        <f>'Previous Trades Import_OMS Quer'!H8505</f>
        <v>0</v>
      </c>
      <c r="I8505">
        <f>'Previous Trades Import_OMS Quer'!I8505</f>
        <v>0</v>
      </c>
      <c r="J8505">
        <f>'Previous Trades Import_OMS Quer'!J8505</f>
        <v>0</v>
      </c>
      <c r="K8505">
        <f>'Previous Trades Import_OMS Quer'!K8505</f>
        <v>0</v>
      </c>
      <c r="L8505">
        <f>'Previous Trades Import_OMS Quer'!L8505</f>
        <v>0</v>
      </c>
      <c r="M8505">
        <f>'Previous Trades Import_OMS Quer'!M8505</f>
        <v>0</v>
      </c>
      <c r="N8505">
        <f>'Previous Trades Import_OMS Quer'!N8505</f>
        <v>0</v>
      </c>
      <c r="O8505" t="str">
        <f>CLEAN('Previous Trades Import_OMS Quer'!O8505)</f>
        <v/>
      </c>
      <c r="Q8505" s="25">
        <f t="shared" si="264"/>
        <v>0</v>
      </c>
      <c r="R8505" s="25" t="e">
        <f>VLOOKUP(O8505,'Currency Balance'!$O$3:$Q$32,3,0)</f>
        <v>#N/A</v>
      </c>
      <c r="S8505" t="e">
        <f t="shared" si="265"/>
        <v>#N/A</v>
      </c>
    </row>
    <row r="8506" spans="1:19">
      <c r="A8506">
        <f>'Previous Trades Import_OMS Quer'!A8506</f>
        <v>0</v>
      </c>
      <c r="B8506">
        <f>'Previous Trades Import_OMS Quer'!B8506</f>
        <v>0</v>
      </c>
      <c r="C8506" s="22">
        <f>'Previous Trades Import_OMS Quer'!C8506</f>
        <v>0</v>
      </c>
      <c r="D8506">
        <f>'Previous Trades Import_OMS Quer'!D8506</f>
        <v>0</v>
      </c>
      <c r="E8506" s="22">
        <f>'Previous Trades Import_OMS Quer'!E8506</f>
        <v>0</v>
      </c>
      <c r="F8506">
        <f>'Previous Trades Import_OMS Quer'!F8506</f>
        <v>0</v>
      </c>
      <c r="G8506">
        <f>'Previous Trades Import_OMS Quer'!G8506</f>
        <v>0</v>
      </c>
      <c r="H8506">
        <f>'Previous Trades Import_OMS Quer'!H8506</f>
        <v>0</v>
      </c>
      <c r="I8506">
        <f>'Previous Trades Import_OMS Quer'!I8506</f>
        <v>0</v>
      </c>
      <c r="J8506">
        <f>'Previous Trades Import_OMS Quer'!J8506</f>
        <v>0</v>
      </c>
      <c r="K8506">
        <f>'Previous Trades Import_OMS Quer'!K8506</f>
        <v>0</v>
      </c>
      <c r="L8506">
        <f>'Previous Trades Import_OMS Quer'!L8506</f>
        <v>0</v>
      </c>
      <c r="M8506">
        <f>'Previous Trades Import_OMS Quer'!M8506</f>
        <v>0</v>
      </c>
      <c r="N8506">
        <f>'Previous Trades Import_OMS Quer'!N8506</f>
        <v>0</v>
      </c>
      <c r="O8506" t="str">
        <f>CLEAN('Previous Trades Import_OMS Quer'!O8506)</f>
        <v/>
      </c>
      <c r="Q8506" s="25">
        <f t="shared" si="264"/>
        <v>0</v>
      </c>
      <c r="R8506" s="25" t="e">
        <f>VLOOKUP(O8506,'Currency Balance'!$O$3:$Q$32,3,0)</f>
        <v>#N/A</v>
      </c>
      <c r="S8506" t="e">
        <f t="shared" si="265"/>
        <v>#N/A</v>
      </c>
    </row>
    <row r="8507" spans="1:19">
      <c r="A8507">
        <f>'Previous Trades Import_OMS Quer'!A8507</f>
        <v>0</v>
      </c>
      <c r="B8507">
        <f>'Previous Trades Import_OMS Quer'!B8507</f>
        <v>0</v>
      </c>
      <c r="C8507" s="22">
        <f>'Previous Trades Import_OMS Quer'!C8507</f>
        <v>0</v>
      </c>
      <c r="D8507">
        <f>'Previous Trades Import_OMS Quer'!D8507</f>
        <v>0</v>
      </c>
      <c r="E8507" s="22">
        <f>'Previous Trades Import_OMS Quer'!E8507</f>
        <v>0</v>
      </c>
      <c r="F8507">
        <f>'Previous Trades Import_OMS Quer'!F8507</f>
        <v>0</v>
      </c>
      <c r="G8507">
        <f>'Previous Trades Import_OMS Quer'!G8507</f>
        <v>0</v>
      </c>
      <c r="H8507">
        <f>'Previous Trades Import_OMS Quer'!H8507</f>
        <v>0</v>
      </c>
      <c r="I8507">
        <f>'Previous Trades Import_OMS Quer'!I8507</f>
        <v>0</v>
      </c>
      <c r="J8507">
        <f>'Previous Trades Import_OMS Quer'!J8507</f>
        <v>0</v>
      </c>
      <c r="K8507">
        <f>'Previous Trades Import_OMS Quer'!K8507</f>
        <v>0</v>
      </c>
      <c r="L8507">
        <f>'Previous Trades Import_OMS Quer'!L8507</f>
        <v>0</v>
      </c>
      <c r="M8507">
        <f>'Previous Trades Import_OMS Quer'!M8507</f>
        <v>0</v>
      </c>
      <c r="N8507">
        <f>'Previous Trades Import_OMS Quer'!N8507</f>
        <v>0</v>
      </c>
      <c r="O8507" t="str">
        <f>CLEAN('Previous Trades Import_OMS Quer'!O8507)</f>
        <v/>
      </c>
      <c r="Q8507" s="25">
        <f t="shared" si="264"/>
        <v>0</v>
      </c>
      <c r="R8507" s="25" t="e">
        <f>VLOOKUP(O8507,'Currency Balance'!$O$3:$Q$32,3,0)</f>
        <v>#N/A</v>
      </c>
      <c r="S8507" t="e">
        <f t="shared" si="265"/>
        <v>#N/A</v>
      </c>
    </row>
    <row r="8508" spans="1:19">
      <c r="A8508">
        <f>'Previous Trades Import_OMS Quer'!A8508</f>
        <v>0</v>
      </c>
      <c r="B8508">
        <f>'Previous Trades Import_OMS Quer'!B8508</f>
        <v>0</v>
      </c>
      <c r="C8508" s="22">
        <f>'Previous Trades Import_OMS Quer'!C8508</f>
        <v>0</v>
      </c>
      <c r="D8508">
        <f>'Previous Trades Import_OMS Quer'!D8508</f>
        <v>0</v>
      </c>
      <c r="E8508" s="22">
        <f>'Previous Trades Import_OMS Quer'!E8508</f>
        <v>0</v>
      </c>
      <c r="F8508">
        <f>'Previous Trades Import_OMS Quer'!F8508</f>
        <v>0</v>
      </c>
      <c r="G8508">
        <f>'Previous Trades Import_OMS Quer'!G8508</f>
        <v>0</v>
      </c>
      <c r="H8508">
        <f>'Previous Trades Import_OMS Quer'!H8508</f>
        <v>0</v>
      </c>
      <c r="I8508">
        <f>'Previous Trades Import_OMS Quer'!I8508</f>
        <v>0</v>
      </c>
      <c r="J8508">
        <f>'Previous Trades Import_OMS Quer'!J8508</f>
        <v>0</v>
      </c>
      <c r="K8508">
        <f>'Previous Trades Import_OMS Quer'!K8508</f>
        <v>0</v>
      </c>
      <c r="L8508">
        <f>'Previous Trades Import_OMS Quer'!L8508</f>
        <v>0</v>
      </c>
      <c r="M8508">
        <f>'Previous Trades Import_OMS Quer'!M8508</f>
        <v>0</v>
      </c>
      <c r="N8508">
        <f>'Previous Trades Import_OMS Quer'!N8508</f>
        <v>0</v>
      </c>
      <c r="O8508" t="str">
        <f>CLEAN('Previous Trades Import_OMS Quer'!O8508)</f>
        <v/>
      </c>
      <c r="Q8508" s="25">
        <f t="shared" si="264"/>
        <v>0</v>
      </c>
      <c r="R8508" s="25" t="e">
        <f>VLOOKUP(O8508,'Currency Balance'!$O$3:$Q$32,3,0)</f>
        <v>#N/A</v>
      </c>
      <c r="S8508" t="e">
        <f t="shared" si="265"/>
        <v>#N/A</v>
      </c>
    </row>
    <row r="8509" spans="1:19">
      <c r="A8509">
        <f>'Previous Trades Import_OMS Quer'!A8509</f>
        <v>0</v>
      </c>
      <c r="B8509">
        <f>'Previous Trades Import_OMS Quer'!B8509</f>
        <v>0</v>
      </c>
      <c r="C8509" s="22">
        <f>'Previous Trades Import_OMS Quer'!C8509</f>
        <v>0</v>
      </c>
      <c r="D8509">
        <f>'Previous Trades Import_OMS Quer'!D8509</f>
        <v>0</v>
      </c>
      <c r="E8509" s="22">
        <f>'Previous Trades Import_OMS Quer'!E8509</f>
        <v>0</v>
      </c>
      <c r="F8509">
        <f>'Previous Trades Import_OMS Quer'!F8509</f>
        <v>0</v>
      </c>
      <c r="G8509">
        <f>'Previous Trades Import_OMS Quer'!G8509</f>
        <v>0</v>
      </c>
      <c r="H8509">
        <f>'Previous Trades Import_OMS Quer'!H8509</f>
        <v>0</v>
      </c>
      <c r="I8509">
        <f>'Previous Trades Import_OMS Quer'!I8509</f>
        <v>0</v>
      </c>
      <c r="J8509">
        <f>'Previous Trades Import_OMS Quer'!J8509</f>
        <v>0</v>
      </c>
      <c r="K8509">
        <f>'Previous Trades Import_OMS Quer'!K8509</f>
        <v>0</v>
      </c>
      <c r="L8509">
        <f>'Previous Trades Import_OMS Quer'!L8509</f>
        <v>0</v>
      </c>
      <c r="M8509">
        <f>'Previous Trades Import_OMS Quer'!M8509</f>
        <v>0</v>
      </c>
      <c r="N8509">
        <f>'Previous Trades Import_OMS Quer'!N8509</f>
        <v>0</v>
      </c>
      <c r="O8509" t="str">
        <f>CLEAN('Previous Trades Import_OMS Quer'!O8509)</f>
        <v/>
      </c>
      <c r="Q8509" s="25">
        <f t="shared" si="264"/>
        <v>0</v>
      </c>
      <c r="R8509" s="25" t="e">
        <f>VLOOKUP(O8509,'Currency Balance'!$O$3:$Q$32,3,0)</f>
        <v>#N/A</v>
      </c>
      <c r="S8509" t="e">
        <f t="shared" si="265"/>
        <v>#N/A</v>
      </c>
    </row>
    <row r="8510" spans="1:19">
      <c r="A8510">
        <f>'Previous Trades Import_OMS Quer'!A8510</f>
        <v>0</v>
      </c>
      <c r="B8510">
        <f>'Previous Trades Import_OMS Quer'!B8510</f>
        <v>0</v>
      </c>
      <c r="C8510" s="22">
        <f>'Previous Trades Import_OMS Quer'!C8510</f>
        <v>0</v>
      </c>
      <c r="D8510">
        <f>'Previous Trades Import_OMS Quer'!D8510</f>
        <v>0</v>
      </c>
      <c r="E8510" s="22">
        <f>'Previous Trades Import_OMS Quer'!E8510</f>
        <v>0</v>
      </c>
      <c r="F8510">
        <f>'Previous Trades Import_OMS Quer'!F8510</f>
        <v>0</v>
      </c>
      <c r="G8510">
        <f>'Previous Trades Import_OMS Quer'!G8510</f>
        <v>0</v>
      </c>
      <c r="H8510">
        <f>'Previous Trades Import_OMS Quer'!H8510</f>
        <v>0</v>
      </c>
      <c r="I8510">
        <f>'Previous Trades Import_OMS Quer'!I8510</f>
        <v>0</v>
      </c>
      <c r="J8510">
        <f>'Previous Trades Import_OMS Quer'!J8510</f>
        <v>0</v>
      </c>
      <c r="K8510">
        <f>'Previous Trades Import_OMS Quer'!K8510</f>
        <v>0</v>
      </c>
      <c r="L8510">
        <f>'Previous Trades Import_OMS Quer'!L8510</f>
        <v>0</v>
      </c>
      <c r="M8510">
        <f>'Previous Trades Import_OMS Quer'!M8510</f>
        <v>0</v>
      </c>
      <c r="N8510">
        <f>'Previous Trades Import_OMS Quer'!N8510</f>
        <v>0</v>
      </c>
      <c r="O8510" t="str">
        <f>CLEAN('Previous Trades Import_OMS Quer'!O8510)</f>
        <v/>
      </c>
      <c r="Q8510" s="25">
        <f t="shared" si="264"/>
        <v>0</v>
      </c>
      <c r="R8510" s="25" t="e">
        <f>VLOOKUP(O8510,'Currency Balance'!$O$3:$Q$32,3,0)</f>
        <v>#N/A</v>
      </c>
      <c r="S8510" t="e">
        <f t="shared" si="265"/>
        <v>#N/A</v>
      </c>
    </row>
    <row r="8511" spans="1:19">
      <c r="A8511">
        <f>'Previous Trades Import_OMS Quer'!A8511</f>
        <v>0</v>
      </c>
      <c r="B8511">
        <f>'Previous Trades Import_OMS Quer'!B8511</f>
        <v>0</v>
      </c>
      <c r="C8511" s="22">
        <f>'Previous Trades Import_OMS Quer'!C8511</f>
        <v>0</v>
      </c>
      <c r="D8511">
        <f>'Previous Trades Import_OMS Quer'!D8511</f>
        <v>0</v>
      </c>
      <c r="E8511" s="22">
        <f>'Previous Trades Import_OMS Quer'!E8511</f>
        <v>0</v>
      </c>
      <c r="F8511">
        <f>'Previous Trades Import_OMS Quer'!F8511</f>
        <v>0</v>
      </c>
      <c r="G8511">
        <f>'Previous Trades Import_OMS Quer'!G8511</f>
        <v>0</v>
      </c>
      <c r="H8511">
        <f>'Previous Trades Import_OMS Quer'!H8511</f>
        <v>0</v>
      </c>
      <c r="I8511">
        <f>'Previous Trades Import_OMS Quer'!I8511</f>
        <v>0</v>
      </c>
      <c r="J8511">
        <f>'Previous Trades Import_OMS Quer'!J8511</f>
        <v>0</v>
      </c>
      <c r="K8511">
        <f>'Previous Trades Import_OMS Quer'!K8511</f>
        <v>0</v>
      </c>
      <c r="L8511">
        <f>'Previous Trades Import_OMS Quer'!L8511</f>
        <v>0</v>
      </c>
      <c r="M8511">
        <f>'Previous Trades Import_OMS Quer'!M8511</f>
        <v>0</v>
      </c>
      <c r="N8511">
        <f>'Previous Trades Import_OMS Quer'!N8511</f>
        <v>0</v>
      </c>
      <c r="O8511" t="str">
        <f>CLEAN('Previous Trades Import_OMS Quer'!O8511)</f>
        <v/>
      </c>
      <c r="Q8511" s="25">
        <f t="shared" si="264"/>
        <v>0</v>
      </c>
      <c r="R8511" s="25" t="e">
        <f>VLOOKUP(O8511,'Currency Balance'!$O$3:$Q$32,3,0)</f>
        <v>#N/A</v>
      </c>
      <c r="S8511" t="e">
        <f t="shared" si="265"/>
        <v>#N/A</v>
      </c>
    </row>
    <row r="8512" spans="1:19">
      <c r="A8512">
        <f>'Previous Trades Import_OMS Quer'!A8512</f>
        <v>0</v>
      </c>
      <c r="B8512">
        <f>'Previous Trades Import_OMS Quer'!B8512</f>
        <v>0</v>
      </c>
      <c r="C8512" s="22">
        <f>'Previous Trades Import_OMS Quer'!C8512</f>
        <v>0</v>
      </c>
      <c r="D8512">
        <f>'Previous Trades Import_OMS Quer'!D8512</f>
        <v>0</v>
      </c>
      <c r="E8512" s="22">
        <f>'Previous Trades Import_OMS Quer'!E8512</f>
        <v>0</v>
      </c>
      <c r="F8512">
        <f>'Previous Trades Import_OMS Quer'!F8512</f>
        <v>0</v>
      </c>
      <c r="G8512">
        <f>'Previous Trades Import_OMS Quer'!G8512</f>
        <v>0</v>
      </c>
      <c r="H8512">
        <f>'Previous Trades Import_OMS Quer'!H8512</f>
        <v>0</v>
      </c>
      <c r="I8512">
        <f>'Previous Trades Import_OMS Quer'!I8512</f>
        <v>0</v>
      </c>
      <c r="J8512">
        <f>'Previous Trades Import_OMS Quer'!J8512</f>
        <v>0</v>
      </c>
      <c r="K8512">
        <f>'Previous Trades Import_OMS Quer'!K8512</f>
        <v>0</v>
      </c>
      <c r="L8512">
        <f>'Previous Trades Import_OMS Quer'!L8512</f>
        <v>0</v>
      </c>
      <c r="M8512">
        <f>'Previous Trades Import_OMS Quer'!M8512</f>
        <v>0</v>
      </c>
      <c r="N8512">
        <f>'Previous Trades Import_OMS Quer'!N8512</f>
        <v>0</v>
      </c>
      <c r="O8512" t="str">
        <f>CLEAN('Previous Trades Import_OMS Quer'!O8512)</f>
        <v/>
      </c>
      <c r="Q8512" s="25">
        <f t="shared" si="264"/>
        <v>0</v>
      </c>
      <c r="R8512" s="25" t="e">
        <f>VLOOKUP(O8512,'Currency Balance'!$O$3:$Q$32,3,0)</f>
        <v>#N/A</v>
      </c>
      <c r="S8512" t="e">
        <f t="shared" si="265"/>
        <v>#N/A</v>
      </c>
    </row>
    <row r="8513" spans="1:19">
      <c r="A8513">
        <f>'Previous Trades Import_OMS Quer'!A8513</f>
        <v>0</v>
      </c>
      <c r="B8513">
        <f>'Previous Trades Import_OMS Quer'!B8513</f>
        <v>0</v>
      </c>
      <c r="C8513" s="22">
        <f>'Previous Trades Import_OMS Quer'!C8513</f>
        <v>0</v>
      </c>
      <c r="D8513">
        <f>'Previous Trades Import_OMS Quer'!D8513</f>
        <v>0</v>
      </c>
      <c r="E8513" s="22">
        <f>'Previous Trades Import_OMS Quer'!E8513</f>
        <v>0</v>
      </c>
      <c r="F8513">
        <f>'Previous Trades Import_OMS Quer'!F8513</f>
        <v>0</v>
      </c>
      <c r="G8513">
        <f>'Previous Trades Import_OMS Quer'!G8513</f>
        <v>0</v>
      </c>
      <c r="H8513">
        <f>'Previous Trades Import_OMS Quer'!H8513</f>
        <v>0</v>
      </c>
      <c r="I8513">
        <f>'Previous Trades Import_OMS Quer'!I8513</f>
        <v>0</v>
      </c>
      <c r="J8513">
        <f>'Previous Trades Import_OMS Quer'!J8513</f>
        <v>0</v>
      </c>
      <c r="K8513">
        <f>'Previous Trades Import_OMS Quer'!K8513</f>
        <v>0</v>
      </c>
      <c r="L8513">
        <f>'Previous Trades Import_OMS Quer'!L8513</f>
        <v>0</v>
      </c>
      <c r="M8513">
        <f>'Previous Trades Import_OMS Quer'!M8513</f>
        <v>0</v>
      </c>
      <c r="N8513">
        <f>'Previous Trades Import_OMS Quer'!N8513</f>
        <v>0</v>
      </c>
      <c r="O8513" t="str">
        <f>CLEAN('Previous Trades Import_OMS Quer'!O8513)</f>
        <v/>
      </c>
      <c r="Q8513" s="25">
        <f t="shared" si="264"/>
        <v>0</v>
      </c>
      <c r="R8513" s="25" t="e">
        <f>VLOOKUP(O8513,'Currency Balance'!$O$3:$Q$32,3,0)</f>
        <v>#N/A</v>
      </c>
      <c r="S8513" t="e">
        <f t="shared" si="265"/>
        <v>#N/A</v>
      </c>
    </row>
    <row r="8514" spans="1:19">
      <c r="A8514">
        <f>'Previous Trades Import_OMS Quer'!A8514</f>
        <v>0</v>
      </c>
      <c r="B8514">
        <f>'Previous Trades Import_OMS Quer'!B8514</f>
        <v>0</v>
      </c>
      <c r="C8514" s="22">
        <f>'Previous Trades Import_OMS Quer'!C8514</f>
        <v>0</v>
      </c>
      <c r="D8514">
        <f>'Previous Trades Import_OMS Quer'!D8514</f>
        <v>0</v>
      </c>
      <c r="E8514" s="22">
        <f>'Previous Trades Import_OMS Quer'!E8514</f>
        <v>0</v>
      </c>
      <c r="F8514">
        <f>'Previous Trades Import_OMS Quer'!F8514</f>
        <v>0</v>
      </c>
      <c r="G8514">
        <f>'Previous Trades Import_OMS Quer'!G8514</f>
        <v>0</v>
      </c>
      <c r="H8514">
        <f>'Previous Trades Import_OMS Quer'!H8514</f>
        <v>0</v>
      </c>
      <c r="I8514">
        <f>'Previous Trades Import_OMS Quer'!I8514</f>
        <v>0</v>
      </c>
      <c r="J8514">
        <f>'Previous Trades Import_OMS Quer'!J8514</f>
        <v>0</v>
      </c>
      <c r="K8514">
        <f>'Previous Trades Import_OMS Quer'!K8514</f>
        <v>0</v>
      </c>
      <c r="L8514">
        <f>'Previous Trades Import_OMS Quer'!L8514</f>
        <v>0</v>
      </c>
      <c r="M8514">
        <f>'Previous Trades Import_OMS Quer'!M8514</f>
        <v>0</v>
      </c>
      <c r="N8514">
        <f>'Previous Trades Import_OMS Quer'!N8514</f>
        <v>0</v>
      </c>
      <c r="O8514" t="str">
        <f>CLEAN('Previous Trades Import_OMS Quer'!O8514)</f>
        <v/>
      </c>
      <c r="Q8514" s="25">
        <f t="shared" ref="Q8514:Q8577" si="266">IF(G8514="sell",M8514,-M8514)</f>
        <v>0</v>
      </c>
      <c r="R8514" s="25" t="e">
        <f>VLOOKUP(O8514,'Currency Balance'!$O$3:$Q$32,3,0)</f>
        <v>#N/A</v>
      </c>
      <c r="S8514" t="e">
        <f t="shared" ref="S8514:S8577" si="267">Q8514/R8514</f>
        <v>#N/A</v>
      </c>
    </row>
    <row r="8515" spans="1:19">
      <c r="A8515">
        <f>'Previous Trades Import_OMS Quer'!A8515</f>
        <v>0</v>
      </c>
      <c r="B8515">
        <f>'Previous Trades Import_OMS Quer'!B8515</f>
        <v>0</v>
      </c>
      <c r="C8515" s="22">
        <f>'Previous Trades Import_OMS Quer'!C8515</f>
        <v>0</v>
      </c>
      <c r="D8515">
        <f>'Previous Trades Import_OMS Quer'!D8515</f>
        <v>0</v>
      </c>
      <c r="E8515" s="22">
        <f>'Previous Trades Import_OMS Quer'!E8515</f>
        <v>0</v>
      </c>
      <c r="F8515">
        <f>'Previous Trades Import_OMS Quer'!F8515</f>
        <v>0</v>
      </c>
      <c r="G8515">
        <f>'Previous Trades Import_OMS Quer'!G8515</f>
        <v>0</v>
      </c>
      <c r="H8515">
        <f>'Previous Trades Import_OMS Quer'!H8515</f>
        <v>0</v>
      </c>
      <c r="I8515">
        <f>'Previous Trades Import_OMS Quer'!I8515</f>
        <v>0</v>
      </c>
      <c r="J8515">
        <f>'Previous Trades Import_OMS Quer'!J8515</f>
        <v>0</v>
      </c>
      <c r="K8515">
        <f>'Previous Trades Import_OMS Quer'!K8515</f>
        <v>0</v>
      </c>
      <c r="L8515">
        <f>'Previous Trades Import_OMS Quer'!L8515</f>
        <v>0</v>
      </c>
      <c r="M8515">
        <f>'Previous Trades Import_OMS Quer'!M8515</f>
        <v>0</v>
      </c>
      <c r="N8515">
        <f>'Previous Trades Import_OMS Quer'!N8515</f>
        <v>0</v>
      </c>
      <c r="O8515" t="str">
        <f>CLEAN('Previous Trades Import_OMS Quer'!O8515)</f>
        <v/>
      </c>
      <c r="Q8515" s="25">
        <f t="shared" si="266"/>
        <v>0</v>
      </c>
      <c r="R8515" s="25" t="e">
        <f>VLOOKUP(O8515,'Currency Balance'!$O$3:$Q$32,3,0)</f>
        <v>#N/A</v>
      </c>
      <c r="S8515" t="e">
        <f t="shared" si="267"/>
        <v>#N/A</v>
      </c>
    </row>
    <row r="8516" spans="1:19">
      <c r="A8516">
        <f>'Previous Trades Import_OMS Quer'!A8516</f>
        <v>0</v>
      </c>
      <c r="B8516">
        <f>'Previous Trades Import_OMS Quer'!B8516</f>
        <v>0</v>
      </c>
      <c r="C8516" s="22">
        <f>'Previous Trades Import_OMS Quer'!C8516</f>
        <v>0</v>
      </c>
      <c r="D8516">
        <f>'Previous Trades Import_OMS Quer'!D8516</f>
        <v>0</v>
      </c>
      <c r="E8516" s="22">
        <f>'Previous Trades Import_OMS Quer'!E8516</f>
        <v>0</v>
      </c>
      <c r="F8516">
        <f>'Previous Trades Import_OMS Quer'!F8516</f>
        <v>0</v>
      </c>
      <c r="G8516">
        <f>'Previous Trades Import_OMS Quer'!G8516</f>
        <v>0</v>
      </c>
      <c r="H8516">
        <f>'Previous Trades Import_OMS Quer'!H8516</f>
        <v>0</v>
      </c>
      <c r="I8516">
        <f>'Previous Trades Import_OMS Quer'!I8516</f>
        <v>0</v>
      </c>
      <c r="J8516">
        <f>'Previous Trades Import_OMS Quer'!J8516</f>
        <v>0</v>
      </c>
      <c r="K8516">
        <f>'Previous Trades Import_OMS Quer'!K8516</f>
        <v>0</v>
      </c>
      <c r="L8516">
        <f>'Previous Trades Import_OMS Quer'!L8516</f>
        <v>0</v>
      </c>
      <c r="M8516">
        <f>'Previous Trades Import_OMS Quer'!M8516</f>
        <v>0</v>
      </c>
      <c r="N8516">
        <f>'Previous Trades Import_OMS Quer'!N8516</f>
        <v>0</v>
      </c>
      <c r="O8516" t="str">
        <f>CLEAN('Previous Trades Import_OMS Quer'!O8516)</f>
        <v/>
      </c>
      <c r="Q8516" s="25">
        <f t="shared" si="266"/>
        <v>0</v>
      </c>
      <c r="R8516" s="25" t="e">
        <f>VLOOKUP(O8516,'Currency Balance'!$O$3:$Q$32,3,0)</f>
        <v>#N/A</v>
      </c>
      <c r="S8516" t="e">
        <f t="shared" si="267"/>
        <v>#N/A</v>
      </c>
    </row>
    <row r="8517" spans="1:19">
      <c r="A8517">
        <f>'Previous Trades Import_OMS Quer'!A8517</f>
        <v>0</v>
      </c>
      <c r="B8517">
        <f>'Previous Trades Import_OMS Quer'!B8517</f>
        <v>0</v>
      </c>
      <c r="C8517" s="22">
        <f>'Previous Trades Import_OMS Quer'!C8517</f>
        <v>0</v>
      </c>
      <c r="D8517">
        <f>'Previous Trades Import_OMS Quer'!D8517</f>
        <v>0</v>
      </c>
      <c r="E8517" s="22">
        <f>'Previous Trades Import_OMS Quer'!E8517</f>
        <v>0</v>
      </c>
      <c r="F8517">
        <f>'Previous Trades Import_OMS Quer'!F8517</f>
        <v>0</v>
      </c>
      <c r="G8517">
        <f>'Previous Trades Import_OMS Quer'!G8517</f>
        <v>0</v>
      </c>
      <c r="H8517">
        <f>'Previous Trades Import_OMS Quer'!H8517</f>
        <v>0</v>
      </c>
      <c r="I8517">
        <f>'Previous Trades Import_OMS Quer'!I8517</f>
        <v>0</v>
      </c>
      <c r="J8517">
        <f>'Previous Trades Import_OMS Quer'!J8517</f>
        <v>0</v>
      </c>
      <c r="K8517">
        <f>'Previous Trades Import_OMS Quer'!K8517</f>
        <v>0</v>
      </c>
      <c r="L8517">
        <f>'Previous Trades Import_OMS Quer'!L8517</f>
        <v>0</v>
      </c>
      <c r="M8517">
        <f>'Previous Trades Import_OMS Quer'!M8517</f>
        <v>0</v>
      </c>
      <c r="N8517">
        <f>'Previous Trades Import_OMS Quer'!N8517</f>
        <v>0</v>
      </c>
      <c r="O8517" t="str">
        <f>CLEAN('Previous Trades Import_OMS Quer'!O8517)</f>
        <v/>
      </c>
      <c r="Q8517" s="25">
        <f t="shared" si="266"/>
        <v>0</v>
      </c>
      <c r="R8517" s="25" t="e">
        <f>VLOOKUP(O8517,'Currency Balance'!$O$3:$Q$32,3,0)</f>
        <v>#N/A</v>
      </c>
      <c r="S8517" t="e">
        <f t="shared" si="267"/>
        <v>#N/A</v>
      </c>
    </row>
    <row r="8518" spans="1:19">
      <c r="A8518">
        <f>'Previous Trades Import_OMS Quer'!A8518</f>
        <v>0</v>
      </c>
      <c r="B8518">
        <f>'Previous Trades Import_OMS Quer'!B8518</f>
        <v>0</v>
      </c>
      <c r="C8518" s="22">
        <f>'Previous Trades Import_OMS Quer'!C8518</f>
        <v>0</v>
      </c>
      <c r="D8518">
        <f>'Previous Trades Import_OMS Quer'!D8518</f>
        <v>0</v>
      </c>
      <c r="E8518" s="22">
        <f>'Previous Trades Import_OMS Quer'!E8518</f>
        <v>0</v>
      </c>
      <c r="F8518">
        <f>'Previous Trades Import_OMS Quer'!F8518</f>
        <v>0</v>
      </c>
      <c r="G8518">
        <f>'Previous Trades Import_OMS Quer'!G8518</f>
        <v>0</v>
      </c>
      <c r="H8518">
        <f>'Previous Trades Import_OMS Quer'!H8518</f>
        <v>0</v>
      </c>
      <c r="I8518">
        <f>'Previous Trades Import_OMS Quer'!I8518</f>
        <v>0</v>
      </c>
      <c r="J8518">
        <f>'Previous Trades Import_OMS Quer'!J8518</f>
        <v>0</v>
      </c>
      <c r="K8518">
        <f>'Previous Trades Import_OMS Quer'!K8518</f>
        <v>0</v>
      </c>
      <c r="L8518">
        <f>'Previous Trades Import_OMS Quer'!L8518</f>
        <v>0</v>
      </c>
      <c r="M8518">
        <f>'Previous Trades Import_OMS Quer'!M8518</f>
        <v>0</v>
      </c>
      <c r="N8518">
        <f>'Previous Trades Import_OMS Quer'!N8518</f>
        <v>0</v>
      </c>
      <c r="O8518" t="str">
        <f>CLEAN('Previous Trades Import_OMS Quer'!O8518)</f>
        <v/>
      </c>
      <c r="Q8518" s="25">
        <f t="shared" si="266"/>
        <v>0</v>
      </c>
      <c r="R8518" s="25" t="e">
        <f>VLOOKUP(O8518,'Currency Balance'!$O$3:$Q$32,3,0)</f>
        <v>#N/A</v>
      </c>
      <c r="S8518" t="e">
        <f t="shared" si="267"/>
        <v>#N/A</v>
      </c>
    </row>
    <row r="8519" spans="1:19">
      <c r="A8519">
        <f>'Previous Trades Import_OMS Quer'!A8519</f>
        <v>0</v>
      </c>
      <c r="B8519">
        <f>'Previous Trades Import_OMS Quer'!B8519</f>
        <v>0</v>
      </c>
      <c r="C8519" s="22">
        <f>'Previous Trades Import_OMS Quer'!C8519</f>
        <v>0</v>
      </c>
      <c r="D8519">
        <f>'Previous Trades Import_OMS Quer'!D8519</f>
        <v>0</v>
      </c>
      <c r="E8519" s="22">
        <f>'Previous Trades Import_OMS Quer'!E8519</f>
        <v>0</v>
      </c>
      <c r="F8519">
        <f>'Previous Trades Import_OMS Quer'!F8519</f>
        <v>0</v>
      </c>
      <c r="G8519">
        <f>'Previous Trades Import_OMS Quer'!G8519</f>
        <v>0</v>
      </c>
      <c r="H8519">
        <f>'Previous Trades Import_OMS Quer'!H8519</f>
        <v>0</v>
      </c>
      <c r="I8519">
        <f>'Previous Trades Import_OMS Quer'!I8519</f>
        <v>0</v>
      </c>
      <c r="J8519">
        <f>'Previous Trades Import_OMS Quer'!J8519</f>
        <v>0</v>
      </c>
      <c r="K8519">
        <f>'Previous Trades Import_OMS Quer'!K8519</f>
        <v>0</v>
      </c>
      <c r="L8519">
        <f>'Previous Trades Import_OMS Quer'!L8519</f>
        <v>0</v>
      </c>
      <c r="M8519">
        <f>'Previous Trades Import_OMS Quer'!M8519</f>
        <v>0</v>
      </c>
      <c r="N8519">
        <f>'Previous Trades Import_OMS Quer'!N8519</f>
        <v>0</v>
      </c>
      <c r="O8519" t="str">
        <f>CLEAN('Previous Trades Import_OMS Quer'!O8519)</f>
        <v/>
      </c>
      <c r="Q8519" s="25">
        <f t="shared" si="266"/>
        <v>0</v>
      </c>
      <c r="R8519" s="25" t="e">
        <f>VLOOKUP(O8519,'Currency Balance'!$O$3:$Q$32,3,0)</f>
        <v>#N/A</v>
      </c>
      <c r="S8519" t="e">
        <f t="shared" si="267"/>
        <v>#N/A</v>
      </c>
    </row>
    <row r="8520" spans="1:19">
      <c r="A8520">
        <f>'Previous Trades Import_OMS Quer'!A8520</f>
        <v>0</v>
      </c>
      <c r="B8520">
        <f>'Previous Trades Import_OMS Quer'!B8520</f>
        <v>0</v>
      </c>
      <c r="C8520" s="22">
        <f>'Previous Trades Import_OMS Quer'!C8520</f>
        <v>0</v>
      </c>
      <c r="D8520">
        <f>'Previous Trades Import_OMS Quer'!D8520</f>
        <v>0</v>
      </c>
      <c r="E8520" s="22">
        <f>'Previous Trades Import_OMS Quer'!E8520</f>
        <v>0</v>
      </c>
      <c r="F8520">
        <f>'Previous Trades Import_OMS Quer'!F8520</f>
        <v>0</v>
      </c>
      <c r="G8520">
        <f>'Previous Trades Import_OMS Quer'!G8520</f>
        <v>0</v>
      </c>
      <c r="H8520">
        <f>'Previous Trades Import_OMS Quer'!H8520</f>
        <v>0</v>
      </c>
      <c r="I8520">
        <f>'Previous Trades Import_OMS Quer'!I8520</f>
        <v>0</v>
      </c>
      <c r="J8520">
        <f>'Previous Trades Import_OMS Quer'!J8520</f>
        <v>0</v>
      </c>
      <c r="K8520">
        <f>'Previous Trades Import_OMS Quer'!K8520</f>
        <v>0</v>
      </c>
      <c r="L8520">
        <f>'Previous Trades Import_OMS Quer'!L8520</f>
        <v>0</v>
      </c>
      <c r="M8520">
        <f>'Previous Trades Import_OMS Quer'!M8520</f>
        <v>0</v>
      </c>
      <c r="N8520">
        <f>'Previous Trades Import_OMS Quer'!N8520</f>
        <v>0</v>
      </c>
      <c r="O8520" t="str">
        <f>CLEAN('Previous Trades Import_OMS Quer'!O8520)</f>
        <v/>
      </c>
      <c r="Q8520" s="25">
        <f t="shared" si="266"/>
        <v>0</v>
      </c>
      <c r="R8520" s="25" t="e">
        <f>VLOOKUP(O8520,'Currency Balance'!$O$3:$Q$32,3,0)</f>
        <v>#N/A</v>
      </c>
      <c r="S8520" t="e">
        <f t="shared" si="267"/>
        <v>#N/A</v>
      </c>
    </row>
    <row r="8521" spans="1:19">
      <c r="A8521">
        <f>'Previous Trades Import_OMS Quer'!A8521</f>
        <v>0</v>
      </c>
      <c r="B8521">
        <f>'Previous Trades Import_OMS Quer'!B8521</f>
        <v>0</v>
      </c>
      <c r="C8521" s="22">
        <f>'Previous Trades Import_OMS Quer'!C8521</f>
        <v>0</v>
      </c>
      <c r="D8521">
        <f>'Previous Trades Import_OMS Quer'!D8521</f>
        <v>0</v>
      </c>
      <c r="E8521" s="22">
        <f>'Previous Trades Import_OMS Quer'!E8521</f>
        <v>0</v>
      </c>
      <c r="F8521">
        <f>'Previous Trades Import_OMS Quer'!F8521</f>
        <v>0</v>
      </c>
      <c r="G8521">
        <f>'Previous Trades Import_OMS Quer'!G8521</f>
        <v>0</v>
      </c>
      <c r="H8521">
        <f>'Previous Trades Import_OMS Quer'!H8521</f>
        <v>0</v>
      </c>
      <c r="I8521">
        <f>'Previous Trades Import_OMS Quer'!I8521</f>
        <v>0</v>
      </c>
      <c r="J8521">
        <f>'Previous Trades Import_OMS Quer'!J8521</f>
        <v>0</v>
      </c>
      <c r="K8521">
        <f>'Previous Trades Import_OMS Quer'!K8521</f>
        <v>0</v>
      </c>
      <c r="L8521">
        <f>'Previous Trades Import_OMS Quer'!L8521</f>
        <v>0</v>
      </c>
      <c r="M8521">
        <f>'Previous Trades Import_OMS Quer'!M8521</f>
        <v>0</v>
      </c>
      <c r="N8521">
        <f>'Previous Trades Import_OMS Quer'!N8521</f>
        <v>0</v>
      </c>
      <c r="O8521" t="str">
        <f>CLEAN('Previous Trades Import_OMS Quer'!O8521)</f>
        <v/>
      </c>
      <c r="Q8521" s="25">
        <f t="shared" si="266"/>
        <v>0</v>
      </c>
      <c r="R8521" s="25" t="e">
        <f>VLOOKUP(O8521,'Currency Balance'!$O$3:$Q$32,3,0)</f>
        <v>#N/A</v>
      </c>
      <c r="S8521" t="e">
        <f t="shared" si="267"/>
        <v>#N/A</v>
      </c>
    </row>
    <row r="8522" spans="1:19">
      <c r="A8522">
        <f>'Previous Trades Import_OMS Quer'!A8522</f>
        <v>0</v>
      </c>
      <c r="B8522">
        <f>'Previous Trades Import_OMS Quer'!B8522</f>
        <v>0</v>
      </c>
      <c r="C8522" s="22">
        <f>'Previous Trades Import_OMS Quer'!C8522</f>
        <v>0</v>
      </c>
      <c r="D8522">
        <f>'Previous Trades Import_OMS Quer'!D8522</f>
        <v>0</v>
      </c>
      <c r="E8522" s="22">
        <f>'Previous Trades Import_OMS Quer'!E8522</f>
        <v>0</v>
      </c>
      <c r="F8522">
        <f>'Previous Trades Import_OMS Quer'!F8522</f>
        <v>0</v>
      </c>
      <c r="G8522">
        <f>'Previous Trades Import_OMS Quer'!G8522</f>
        <v>0</v>
      </c>
      <c r="H8522">
        <f>'Previous Trades Import_OMS Quer'!H8522</f>
        <v>0</v>
      </c>
      <c r="I8522">
        <f>'Previous Trades Import_OMS Quer'!I8522</f>
        <v>0</v>
      </c>
      <c r="J8522">
        <f>'Previous Trades Import_OMS Quer'!J8522</f>
        <v>0</v>
      </c>
      <c r="K8522">
        <f>'Previous Trades Import_OMS Quer'!K8522</f>
        <v>0</v>
      </c>
      <c r="L8522">
        <f>'Previous Trades Import_OMS Quer'!L8522</f>
        <v>0</v>
      </c>
      <c r="M8522">
        <f>'Previous Trades Import_OMS Quer'!M8522</f>
        <v>0</v>
      </c>
      <c r="N8522">
        <f>'Previous Trades Import_OMS Quer'!N8522</f>
        <v>0</v>
      </c>
      <c r="O8522" t="str">
        <f>CLEAN('Previous Trades Import_OMS Quer'!O8522)</f>
        <v/>
      </c>
      <c r="Q8522" s="25">
        <f t="shared" si="266"/>
        <v>0</v>
      </c>
      <c r="R8522" s="25" t="e">
        <f>VLOOKUP(O8522,'Currency Balance'!$O$3:$Q$32,3,0)</f>
        <v>#N/A</v>
      </c>
      <c r="S8522" t="e">
        <f t="shared" si="267"/>
        <v>#N/A</v>
      </c>
    </row>
    <row r="8523" spans="1:19">
      <c r="A8523">
        <f>'Previous Trades Import_OMS Quer'!A8523</f>
        <v>0</v>
      </c>
      <c r="B8523">
        <f>'Previous Trades Import_OMS Quer'!B8523</f>
        <v>0</v>
      </c>
      <c r="C8523" s="22">
        <f>'Previous Trades Import_OMS Quer'!C8523</f>
        <v>0</v>
      </c>
      <c r="D8523">
        <f>'Previous Trades Import_OMS Quer'!D8523</f>
        <v>0</v>
      </c>
      <c r="E8523" s="22">
        <f>'Previous Trades Import_OMS Quer'!E8523</f>
        <v>0</v>
      </c>
      <c r="F8523">
        <f>'Previous Trades Import_OMS Quer'!F8523</f>
        <v>0</v>
      </c>
      <c r="G8523">
        <f>'Previous Trades Import_OMS Quer'!G8523</f>
        <v>0</v>
      </c>
      <c r="H8523">
        <f>'Previous Trades Import_OMS Quer'!H8523</f>
        <v>0</v>
      </c>
      <c r="I8523">
        <f>'Previous Trades Import_OMS Quer'!I8523</f>
        <v>0</v>
      </c>
      <c r="J8523">
        <f>'Previous Trades Import_OMS Quer'!J8523</f>
        <v>0</v>
      </c>
      <c r="K8523">
        <f>'Previous Trades Import_OMS Quer'!K8523</f>
        <v>0</v>
      </c>
      <c r="L8523">
        <f>'Previous Trades Import_OMS Quer'!L8523</f>
        <v>0</v>
      </c>
      <c r="M8523">
        <f>'Previous Trades Import_OMS Quer'!M8523</f>
        <v>0</v>
      </c>
      <c r="N8523">
        <f>'Previous Trades Import_OMS Quer'!N8523</f>
        <v>0</v>
      </c>
      <c r="O8523" t="str">
        <f>CLEAN('Previous Trades Import_OMS Quer'!O8523)</f>
        <v/>
      </c>
      <c r="Q8523" s="25">
        <f t="shared" si="266"/>
        <v>0</v>
      </c>
      <c r="R8523" s="25" t="e">
        <f>VLOOKUP(O8523,'Currency Balance'!$O$3:$Q$32,3,0)</f>
        <v>#N/A</v>
      </c>
      <c r="S8523" t="e">
        <f t="shared" si="267"/>
        <v>#N/A</v>
      </c>
    </row>
    <row r="8524" spans="1:19">
      <c r="A8524">
        <f>'Previous Trades Import_OMS Quer'!A8524</f>
        <v>0</v>
      </c>
      <c r="B8524">
        <f>'Previous Trades Import_OMS Quer'!B8524</f>
        <v>0</v>
      </c>
      <c r="C8524" s="22">
        <f>'Previous Trades Import_OMS Quer'!C8524</f>
        <v>0</v>
      </c>
      <c r="D8524">
        <f>'Previous Trades Import_OMS Quer'!D8524</f>
        <v>0</v>
      </c>
      <c r="E8524" s="22">
        <f>'Previous Trades Import_OMS Quer'!E8524</f>
        <v>0</v>
      </c>
      <c r="F8524">
        <f>'Previous Trades Import_OMS Quer'!F8524</f>
        <v>0</v>
      </c>
      <c r="G8524">
        <f>'Previous Trades Import_OMS Quer'!G8524</f>
        <v>0</v>
      </c>
      <c r="H8524">
        <f>'Previous Trades Import_OMS Quer'!H8524</f>
        <v>0</v>
      </c>
      <c r="I8524">
        <f>'Previous Trades Import_OMS Quer'!I8524</f>
        <v>0</v>
      </c>
      <c r="J8524">
        <f>'Previous Trades Import_OMS Quer'!J8524</f>
        <v>0</v>
      </c>
      <c r="K8524">
        <f>'Previous Trades Import_OMS Quer'!K8524</f>
        <v>0</v>
      </c>
      <c r="L8524">
        <f>'Previous Trades Import_OMS Quer'!L8524</f>
        <v>0</v>
      </c>
      <c r="M8524">
        <f>'Previous Trades Import_OMS Quer'!M8524</f>
        <v>0</v>
      </c>
      <c r="N8524">
        <f>'Previous Trades Import_OMS Quer'!N8524</f>
        <v>0</v>
      </c>
      <c r="O8524" t="str">
        <f>CLEAN('Previous Trades Import_OMS Quer'!O8524)</f>
        <v/>
      </c>
      <c r="Q8524" s="25">
        <f t="shared" si="266"/>
        <v>0</v>
      </c>
      <c r="R8524" s="25" t="e">
        <f>VLOOKUP(O8524,'Currency Balance'!$O$3:$Q$32,3,0)</f>
        <v>#N/A</v>
      </c>
      <c r="S8524" t="e">
        <f t="shared" si="267"/>
        <v>#N/A</v>
      </c>
    </row>
    <row r="8525" spans="1:19">
      <c r="A8525">
        <f>'Previous Trades Import_OMS Quer'!A8525</f>
        <v>0</v>
      </c>
      <c r="B8525">
        <f>'Previous Trades Import_OMS Quer'!B8525</f>
        <v>0</v>
      </c>
      <c r="C8525" s="22">
        <f>'Previous Trades Import_OMS Quer'!C8525</f>
        <v>0</v>
      </c>
      <c r="D8525">
        <f>'Previous Trades Import_OMS Quer'!D8525</f>
        <v>0</v>
      </c>
      <c r="E8525" s="22">
        <f>'Previous Trades Import_OMS Quer'!E8525</f>
        <v>0</v>
      </c>
      <c r="F8525">
        <f>'Previous Trades Import_OMS Quer'!F8525</f>
        <v>0</v>
      </c>
      <c r="G8525">
        <f>'Previous Trades Import_OMS Quer'!G8525</f>
        <v>0</v>
      </c>
      <c r="H8525">
        <f>'Previous Trades Import_OMS Quer'!H8525</f>
        <v>0</v>
      </c>
      <c r="I8525">
        <f>'Previous Trades Import_OMS Quer'!I8525</f>
        <v>0</v>
      </c>
      <c r="J8525">
        <f>'Previous Trades Import_OMS Quer'!J8525</f>
        <v>0</v>
      </c>
      <c r="K8525">
        <f>'Previous Trades Import_OMS Quer'!K8525</f>
        <v>0</v>
      </c>
      <c r="L8525">
        <f>'Previous Trades Import_OMS Quer'!L8525</f>
        <v>0</v>
      </c>
      <c r="M8525">
        <f>'Previous Trades Import_OMS Quer'!M8525</f>
        <v>0</v>
      </c>
      <c r="N8525">
        <f>'Previous Trades Import_OMS Quer'!N8525</f>
        <v>0</v>
      </c>
      <c r="O8525" t="str">
        <f>CLEAN('Previous Trades Import_OMS Quer'!O8525)</f>
        <v/>
      </c>
      <c r="Q8525" s="25">
        <f t="shared" si="266"/>
        <v>0</v>
      </c>
      <c r="R8525" s="25" t="e">
        <f>VLOOKUP(O8525,'Currency Balance'!$O$3:$Q$32,3,0)</f>
        <v>#N/A</v>
      </c>
      <c r="S8525" t="e">
        <f t="shared" si="267"/>
        <v>#N/A</v>
      </c>
    </row>
    <row r="8526" spans="1:19">
      <c r="A8526">
        <f>'Previous Trades Import_OMS Quer'!A8526</f>
        <v>0</v>
      </c>
      <c r="B8526">
        <f>'Previous Trades Import_OMS Quer'!B8526</f>
        <v>0</v>
      </c>
      <c r="C8526" s="22">
        <f>'Previous Trades Import_OMS Quer'!C8526</f>
        <v>0</v>
      </c>
      <c r="D8526">
        <f>'Previous Trades Import_OMS Quer'!D8526</f>
        <v>0</v>
      </c>
      <c r="E8526" s="22">
        <f>'Previous Trades Import_OMS Quer'!E8526</f>
        <v>0</v>
      </c>
      <c r="F8526">
        <f>'Previous Trades Import_OMS Quer'!F8526</f>
        <v>0</v>
      </c>
      <c r="G8526">
        <f>'Previous Trades Import_OMS Quer'!G8526</f>
        <v>0</v>
      </c>
      <c r="H8526">
        <f>'Previous Trades Import_OMS Quer'!H8526</f>
        <v>0</v>
      </c>
      <c r="I8526">
        <f>'Previous Trades Import_OMS Quer'!I8526</f>
        <v>0</v>
      </c>
      <c r="J8526">
        <f>'Previous Trades Import_OMS Quer'!J8526</f>
        <v>0</v>
      </c>
      <c r="K8526">
        <f>'Previous Trades Import_OMS Quer'!K8526</f>
        <v>0</v>
      </c>
      <c r="L8526">
        <f>'Previous Trades Import_OMS Quer'!L8526</f>
        <v>0</v>
      </c>
      <c r="M8526">
        <f>'Previous Trades Import_OMS Quer'!M8526</f>
        <v>0</v>
      </c>
      <c r="N8526">
        <f>'Previous Trades Import_OMS Quer'!N8526</f>
        <v>0</v>
      </c>
      <c r="O8526" t="str">
        <f>CLEAN('Previous Trades Import_OMS Quer'!O8526)</f>
        <v/>
      </c>
      <c r="Q8526" s="25">
        <f t="shared" si="266"/>
        <v>0</v>
      </c>
      <c r="R8526" s="25" t="e">
        <f>VLOOKUP(O8526,'Currency Balance'!$O$3:$Q$32,3,0)</f>
        <v>#N/A</v>
      </c>
      <c r="S8526" t="e">
        <f t="shared" si="267"/>
        <v>#N/A</v>
      </c>
    </row>
    <row r="8527" spans="1:19">
      <c r="A8527">
        <f>'Previous Trades Import_OMS Quer'!A8527</f>
        <v>0</v>
      </c>
      <c r="B8527">
        <f>'Previous Trades Import_OMS Quer'!B8527</f>
        <v>0</v>
      </c>
      <c r="C8527" s="22">
        <f>'Previous Trades Import_OMS Quer'!C8527</f>
        <v>0</v>
      </c>
      <c r="D8527">
        <f>'Previous Trades Import_OMS Quer'!D8527</f>
        <v>0</v>
      </c>
      <c r="E8527" s="22">
        <f>'Previous Trades Import_OMS Quer'!E8527</f>
        <v>0</v>
      </c>
      <c r="F8527">
        <f>'Previous Trades Import_OMS Quer'!F8527</f>
        <v>0</v>
      </c>
      <c r="G8527">
        <f>'Previous Trades Import_OMS Quer'!G8527</f>
        <v>0</v>
      </c>
      <c r="H8527">
        <f>'Previous Trades Import_OMS Quer'!H8527</f>
        <v>0</v>
      </c>
      <c r="I8527">
        <f>'Previous Trades Import_OMS Quer'!I8527</f>
        <v>0</v>
      </c>
      <c r="J8527">
        <f>'Previous Trades Import_OMS Quer'!J8527</f>
        <v>0</v>
      </c>
      <c r="K8527">
        <f>'Previous Trades Import_OMS Quer'!K8527</f>
        <v>0</v>
      </c>
      <c r="L8527">
        <f>'Previous Trades Import_OMS Quer'!L8527</f>
        <v>0</v>
      </c>
      <c r="M8527">
        <f>'Previous Trades Import_OMS Quer'!M8527</f>
        <v>0</v>
      </c>
      <c r="N8527">
        <f>'Previous Trades Import_OMS Quer'!N8527</f>
        <v>0</v>
      </c>
      <c r="O8527" t="str">
        <f>CLEAN('Previous Trades Import_OMS Quer'!O8527)</f>
        <v/>
      </c>
      <c r="Q8527" s="25">
        <f t="shared" si="266"/>
        <v>0</v>
      </c>
      <c r="R8527" s="25" t="e">
        <f>VLOOKUP(O8527,'Currency Balance'!$O$3:$Q$32,3,0)</f>
        <v>#N/A</v>
      </c>
      <c r="S8527" t="e">
        <f t="shared" si="267"/>
        <v>#N/A</v>
      </c>
    </row>
    <row r="8528" spans="1:19">
      <c r="A8528">
        <f>'Previous Trades Import_OMS Quer'!A8528</f>
        <v>0</v>
      </c>
      <c r="B8528">
        <f>'Previous Trades Import_OMS Quer'!B8528</f>
        <v>0</v>
      </c>
      <c r="C8528" s="22">
        <f>'Previous Trades Import_OMS Quer'!C8528</f>
        <v>0</v>
      </c>
      <c r="D8528">
        <f>'Previous Trades Import_OMS Quer'!D8528</f>
        <v>0</v>
      </c>
      <c r="E8528" s="22">
        <f>'Previous Trades Import_OMS Quer'!E8528</f>
        <v>0</v>
      </c>
      <c r="F8528">
        <f>'Previous Trades Import_OMS Quer'!F8528</f>
        <v>0</v>
      </c>
      <c r="G8528">
        <f>'Previous Trades Import_OMS Quer'!G8528</f>
        <v>0</v>
      </c>
      <c r="H8528">
        <f>'Previous Trades Import_OMS Quer'!H8528</f>
        <v>0</v>
      </c>
      <c r="I8528">
        <f>'Previous Trades Import_OMS Quer'!I8528</f>
        <v>0</v>
      </c>
      <c r="J8528">
        <f>'Previous Trades Import_OMS Quer'!J8528</f>
        <v>0</v>
      </c>
      <c r="K8528">
        <f>'Previous Trades Import_OMS Quer'!K8528</f>
        <v>0</v>
      </c>
      <c r="L8528">
        <f>'Previous Trades Import_OMS Quer'!L8528</f>
        <v>0</v>
      </c>
      <c r="M8528">
        <f>'Previous Trades Import_OMS Quer'!M8528</f>
        <v>0</v>
      </c>
      <c r="N8528">
        <f>'Previous Trades Import_OMS Quer'!N8528</f>
        <v>0</v>
      </c>
      <c r="O8528" t="str">
        <f>CLEAN('Previous Trades Import_OMS Quer'!O8528)</f>
        <v/>
      </c>
      <c r="Q8528" s="25">
        <f t="shared" si="266"/>
        <v>0</v>
      </c>
      <c r="R8528" s="25" t="e">
        <f>VLOOKUP(O8528,'Currency Balance'!$O$3:$Q$32,3,0)</f>
        <v>#N/A</v>
      </c>
      <c r="S8528" t="e">
        <f t="shared" si="267"/>
        <v>#N/A</v>
      </c>
    </row>
    <row r="8529" spans="1:19">
      <c r="A8529">
        <f>'Previous Trades Import_OMS Quer'!A8529</f>
        <v>0</v>
      </c>
      <c r="B8529">
        <f>'Previous Trades Import_OMS Quer'!B8529</f>
        <v>0</v>
      </c>
      <c r="C8529" s="22">
        <f>'Previous Trades Import_OMS Quer'!C8529</f>
        <v>0</v>
      </c>
      <c r="D8529">
        <f>'Previous Trades Import_OMS Quer'!D8529</f>
        <v>0</v>
      </c>
      <c r="E8529" s="22">
        <f>'Previous Trades Import_OMS Quer'!E8529</f>
        <v>0</v>
      </c>
      <c r="F8529">
        <f>'Previous Trades Import_OMS Quer'!F8529</f>
        <v>0</v>
      </c>
      <c r="G8529">
        <f>'Previous Trades Import_OMS Quer'!G8529</f>
        <v>0</v>
      </c>
      <c r="H8529">
        <f>'Previous Trades Import_OMS Quer'!H8529</f>
        <v>0</v>
      </c>
      <c r="I8529">
        <f>'Previous Trades Import_OMS Quer'!I8529</f>
        <v>0</v>
      </c>
      <c r="J8529">
        <f>'Previous Trades Import_OMS Quer'!J8529</f>
        <v>0</v>
      </c>
      <c r="K8529">
        <f>'Previous Trades Import_OMS Quer'!K8529</f>
        <v>0</v>
      </c>
      <c r="L8529">
        <f>'Previous Trades Import_OMS Quer'!L8529</f>
        <v>0</v>
      </c>
      <c r="M8529">
        <f>'Previous Trades Import_OMS Quer'!M8529</f>
        <v>0</v>
      </c>
      <c r="N8529">
        <f>'Previous Trades Import_OMS Quer'!N8529</f>
        <v>0</v>
      </c>
      <c r="O8529" t="str">
        <f>CLEAN('Previous Trades Import_OMS Quer'!O8529)</f>
        <v/>
      </c>
      <c r="Q8529" s="25">
        <f t="shared" si="266"/>
        <v>0</v>
      </c>
      <c r="R8529" s="25" t="e">
        <f>VLOOKUP(O8529,'Currency Balance'!$O$3:$Q$32,3,0)</f>
        <v>#N/A</v>
      </c>
      <c r="S8529" t="e">
        <f t="shared" si="267"/>
        <v>#N/A</v>
      </c>
    </row>
    <row r="8530" spans="1:19">
      <c r="A8530">
        <f>'Previous Trades Import_OMS Quer'!A8530</f>
        <v>0</v>
      </c>
      <c r="B8530">
        <f>'Previous Trades Import_OMS Quer'!B8530</f>
        <v>0</v>
      </c>
      <c r="C8530" s="22">
        <f>'Previous Trades Import_OMS Quer'!C8530</f>
        <v>0</v>
      </c>
      <c r="D8530">
        <f>'Previous Trades Import_OMS Quer'!D8530</f>
        <v>0</v>
      </c>
      <c r="E8530" s="22">
        <f>'Previous Trades Import_OMS Quer'!E8530</f>
        <v>0</v>
      </c>
      <c r="F8530">
        <f>'Previous Trades Import_OMS Quer'!F8530</f>
        <v>0</v>
      </c>
      <c r="G8530">
        <f>'Previous Trades Import_OMS Quer'!G8530</f>
        <v>0</v>
      </c>
      <c r="H8530">
        <f>'Previous Trades Import_OMS Quer'!H8530</f>
        <v>0</v>
      </c>
      <c r="I8530">
        <f>'Previous Trades Import_OMS Quer'!I8530</f>
        <v>0</v>
      </c>
      <c r="J8530">
        <f>'Previous Trades Import_OMS Quer'!J8530</f>
        <v>0</v>
      </c>
      <c r="K8530">
        <f>'Previous Trades Import_OMS Quer'!K8530</f>
        <v>0</v>
      </c>
      <c r="L8530">
        <f>'Previous Trades Import_OMS Quer'!L8530</f>
        <v>0</v>
      </c>
      <c r="M8530">
        <f>'Previous Trades Import_OMS Quer'!M8530</f>
        <v>0</v>
      </c>
      <c r="N8530">
        <f>'Previous Trades Import_OMS Quer'!N8530</f>
        <v>0</v>
      </c>
      <c r="O8530" t="str">
        <f>CLEAN('Previous Trades Import_OMS Quer'!O8530)</f>
        <v/>
      </c>
      <c r="Q8530" s="25">
        <f t="shared" si="266"/>
        <v>0</v>
      </c>
      <c r="R8530" s="25" t="e">
        <f>VLOOKUP(O8530,'Currency Balance'!$O$3:$Q$32,3,0)</f>
        <v>#N/A</v>
      </c>
      <c r="S8530" t="e">
        <f t="shared" si="267"/>
        <v>#N/A</v>
      </c>
    </row>
    <row r="8531" spans="1:19">
      <c r="A8531">
        <f>'Previous Trades Import_OMS Quer'!A8531</f>
        <v>0</v>
      </c>
      <c r="B8531">
        <f>'Previous Trades Import_OMS Quer'!B8531</f>
        <v>0</v>
      </c>
      <c r="C8531" s="22">
        <f>'Previous Trades Import_OMS Quer'!C8531</f>
        <v>0</v>
      </c>
      <c r="D8531">
        <f>'Previous Trades Import_OMS Quer'!D8531</f>
        <v>0</v>
      </c>
      <c r="E8531" s="22">
        <f>'Previous Trades Import_OMS Quer'!E8531</f>
        <v>0</v>
      </c>
      <c r="F8531">
        <f>'Previous Trades Import_OMS Quer'!F8531</f>
        <v>0</v>
      </c>
      <c r="G8531">
        <f>'Previous Trades Import_OMS Quer'!G8531</f>
        <v>0</v>
      </c>
      <c r="H8531">
        <f>'Previous Trades Import_OMS Quer'!H8531</f>
        <v>0</v>
      </c>
      <c r="I8531">
        <f>'Previous Trades Import_OMS Quer'!I8531</f>
        <v>0</v>
      </c>
      <c r="J8531">
        <f>'Previous Trades Import_OMS Quer'!J8531</f>
        <v>0</v>
      </c>
      <c r="K8531">
        <f>'Previous Trades Import_OMS Quer'!K8531</f>
        <v>0</v>
      </c>
      <c r="L8531">
        <f>'Previous Trades Import_OMS Quer'!L8531</f>
        <v>0</v>
      </c>
      <c r="M8531">
        <f>'Previous Trades Import_OMS Quer'!M8531</f>
        <v>0</v>
      </c>
      <c r="N8531">
        <f>'Previous Trades Import_OMS Quer'!N8531</f>
        <v>0</v>
      </c>
      <c r="O8531" t="str">
        <f>CLEAN('Previous Trades Import_OMS Quer'!O8531)</f>
        <v/>
      </c>
      <c r="Q8531" s="25">
        <f t="shared" si="266"/>
        <v>0</v>
      </c>
      <c r="R8531" s="25" t="e">
        <f>VLOOKUP(O8531,'Currency Balance'!$O$3:$Q$32,3,0)</f>
        <v>#N/A</v>
      </c>
      <c r="S8531" t="e">
        <f t="shared" si="267"/>
        <v>#N/A</v>
      </c>
    </row>
    <row r="8532" spans="1:19">
      <c r="A8532">
        <f>'Previous Trades Import_OMS Quer'!A8532</f>
        <v>0</v>
      </c>
      <c r="B8532">
        <f>'Previous Trades Import_OMS Quer'!B8532</f>
        <v>0</v>
      </c>
      <c r="C8532" s="22">
        <f>'Previous Trades Import_OMS Quer'!C8532</f>
        <v>0</v>
      </c>
      <c r="D8532">
        <f>'Previous Trades Import_OMS Quer'!D8532</f>
        <v>0</v>
      </c>
      <c r="E8532" s="22">
        <f>'Previous Trades Import_OMS Quer'!E8532</f>
        <v>0</v>
      </c>
      <c r="F8532">
        <f>'Previous Trades Import_OMS Quer'!F8532</f>
        <v>0</v>
      </c>
      <c r="G8532">
        <f>'Previous Trades Import_OMS Quer'!G8532</f>
        <v>0</v>
      </c>
      <c r="H8532">
        <f>'Previous Trades Import_OMS Quer'!H8532</f>
        <v>0</v>
      </c>
      <c r="I8532">
        <f>'Previous Trades Import_OMS Quer'!I8532</f>
        <v>0</v>
      </c>
      <c r="J8532">
        <f>'Previous Trades Import_OMS Quer'!J8532</f>
        <v>0</v>
      </c>
      <c r="K8532">
        <f>'Previous Trades Import_OMS Quer'!K8532</f>
        <v>0</v>
      </c>
      <c r="L8532">
        <f>'Previous Trades Import_OMS Quer'!L8532</f>
        <v>0</v>
      </c>
      <c r="M8532">
        <f>'Previous Trades Import_OMS Quer'!M8532</f>
        <v>0</v>
      </c>
      <c r="N8532">
        <f>'Previous Trades Import_OMS Quer'!N8532</f>
        <v>0</v>
      </c>
      <c r="O8532" t="str">
        <f>CLEAN('Previous Trades Import_OMS Quer'!O8532)</f>
        <v/>
      </c>
      <c r="Q8532" s="25">
        <f t="shared" si="266"/>
        <v>0</v>
      </c>
      <c r="R8532" s="25" t="e">
        <f>VLOOKUP(O8532,'Currency Balance'!$O$3:$Q$32,3,0)</f>
        <v>#N/A</v>
      </c>
      <c r="S8532" t="e">
        <f t="shared" si="267"/>
        <v>#N/A</v>
      </c>
    </row>
    <row r="8533" spans="1:19">
      <c r="A8533">
        <f>'Previous Trades Import_OMS Quer'!A8533</f>
        <v>0</v>
      </c>
      <c r="B8533">
        <f>'Previous Trades Import_OMS Quer'!B8533</f>
        <v>0</v>
      </c>
      <c r="C8533" s="22">
        <f>'Previous Trades Import_OMS Quer'!C8533</f>
        <v>0</v>
      </c>
      <c r="D8533">
        <f>'Previous Trades Import_OMS Quer'!D8533</f>
        <v>0</v>
      </c>
      <c r="E8533" s="22">
        <f>'Previous Trades Import_OMS Quer'!E8533</f>
        <v>0</v>
      </c>
      <c r="F8533">
        <f>'Previous Trades Import_OMS Quer'!F8533</f>
        <v>0</v>
      </c>
      <c r="G8533">
        <f>'Previous Trades Import_OMS Quer'!G8533</f>
        <v>0</v>
      </c>
      <c r="H8533">
        <f>'Previous Trades Import_OMS Quer'!H8533</f>
        <v>0</v>
      </c>
      <c r="I8533">
        <f>'Previous Trades Import_OMS Quer'!I8533</f>
        <v>0</v>
      </c>
      <c r="J8533">
        <f>'Previous Trades Import_OMS Quer'!J8533</f>
        <v>0</v>
      </c>
      <c r="K8533">
        <f>'Previous Trades Import_OMS Quer'!K8533</f>
        <v>0</v>
      </c>
      <c r="L8533">
        <f>'Previous Trades Import_OMS Quer'!L8533</f>
        <v>0</v>
      </c>
      <c r="M8533">
        <f>'Previous Trades Import_OMS Quer'!M8533</f>
        <v>0</v>
      </c>
      <c r="N8533">
        <f>'Previous Trades Import_OMS Quer'!N8533</f>
        <v>0</v>
      </c>
      <c r="O8533" t="str">
        <f>CLEAN('Previous Trades Import_OMS Quer'!O8533)</f>
        <v/>
      </c>
      <c r="Q8533" s="25">
        <f t="shared" si="266"/>
        <v>0</v>
      </c>
      <c r="R8533" s="25" t="e">
        <f>VLOOKUP(O8533,'Currency Balance'!$O$3:$Q$32,3,0)</f>
        <v>#N/A</v>
      </c>
      <c r="S8533" t="e">
        <f t="shared" si="267"/>
        <v>#N/A</v>
      </c>
    </row>
    <row r="8534" spans="1:19">
      <c r="A8534">
        <f>'Previous Trades Import_OMS Quer'!A8534</f>
        <v>0</v>
      </c>
      <c r="B8534">
        <f>'Previous Trades Import_OMS Quer'!B8534</f>
        <v>0</v>
      </c>
      <c r="C8534" s="22">
        <f>'Previous Trades Import_OMS Quer'!C8534</f>
        <v>0</v>
      </c>
      <c r="D8534">
        <f>'Previous Trades Import_OMS Quer'!D8534</f>
        <v>0</v>
      </c>
      <c r="E8534" s="22">
        <f>'Previous Trades Import_OMS Quer'!E8534</f>
        <v>0</v>
      </c>
      <c r="F8534">
        <f>'Previous Trades Import_OMS Quer'!F8534</f>
        <v>0</v>
      </c>
      <c r="G8534">
        <f>'Previous Trades Import_OMS Quer'!G8534</f>
        <v>0</v>
      </c>
      <c r="H8534">
        <f>'Previous Trades Import_OMS Quer'!H8534</f>
        <v>0</v>
      </c>
      <c r="I8534">
        <f>'Previous Trades Import_OMS Quer'!I8534</f>
        <v>0</v>
      </c>
      <c r="J8534">
        <f>'Previous Trades Import_OMS Quer'!J8534</f>
        <v>0</v>
      </c>
      <c r="K8534">
        <f>'Previous Trades Import_OMS Quer'!K8534</f>
        <v>0</v>
      </c>
      <c r="L8534">
        <f>'Previous Trades Import_OMS Quer'!L8534</f>
        <v>0</v>
      </c>
      <c r="M8534">
        <f>'Previous Trades Import_OMS Quer'!M8534</f>
        <v>0</v>
      </c>
      <c r="N8534">
        <f>'Previous Trades Import_OMS Quer'!N8534</f>
        <v>0</v>
      </c>
      <c r="O8534" t="str">
        <f>CLEAN('Previous Trades Import_OMS Quer'!O8534)</f>
        <v/>
      </c>
      <c r="Q8534" s="25">
        <f t="shared" si="266"/>
        <v>0</v>
      </c>
      <c r="R8534" s="25" t="e">
        <f>VLOOKUP(O8534,'Currency Balance'!$O$3:$Q$32,3,0)</f>
        <v>#N/A</v>
      </c>
      <c r="S8534" t="e">
        <f t="shared" si="267"/>
        <v>#N/A</v>
      </c>
    </row>
    <row r="8535" spans="1:19">
      <c r="A8535">
        <f>'Previous Trades Import_OMS Quer'!A8535</f>
        <v>0</v>
      </c>
      <c r="B8535">
        <f>'Previous Trades Import_OMS Quer'!B8535</f>
        <v>0</v>
      </c>
      <c r="C8535" s="22">
        <f>'Previous Trades Import_OMS Quer'!C8535</f>
        <v>0</v>
      </c>
      <c r="D8535">
        <f>'Previous Trades Import_OMS Quer'!D8535</f>
        <v>0</v>
      </c>
      <c r="E8535" s="22">
        <f>'Previous Trades Import_OMS Quer'!E8535</f>
        <v>0</v>
      </c>
      <c r="F8535">
        <f>'Previous Trades Import_OMS Quer'!F8535</f>
        <v>0</v>
      </c>
      <c r="G8535">
        <f>'Previous Trades Import_OMS Quer'!G8535</f>
        <v>0</v>
      </c>
      <c r="H8535">
        <f>'Previous Trades Import_OMS Quer'!H8535</f>
        <v>0</v>
      </c>
      <c r="I8535">
        <f>'Previous Trades Import_OMS Quer'!I8535</f>
        <v>0</v>
      </c>
      <c r="J8535">
        <f>'Previous Trades Import_OMS Quer'!J8535</f>
        <v>0</v>
      </c>
      <c r="K8535">
        <f>'Previous Trades Import_OMS Quer'!K8535</f>
        <v>0</v>
      </c>
      <c r="L8535">
        <f>'Previous Trades Import_OMS Quer'!L8535</f>
        <v>0</v>
      </c>
      <c r="M8535">
        <f>'Previous Trades Import_OMS Quer'!M8535</f>
        <v>0</v>
      </c>
      <c r="N8535">
        <f>'Previous Trades Import_OMS Quer'!N8535</f>
        <v>0</v>
      </c>
      <c r="O8535" t="str">
        <f>CLEAN('Previous Trades Import_OMS Quer'!O8535)</f>
        <v/>
      </c>
      <c r="Q8535" s="25">
        <f t="shared" si="266"/>
        <v>0</v>
      </c>
      <c r="R8535" s="25" t="e">
        <f>VLOOKUP(O8535,'Currency Balance'!$O$3:$Q$32,3,0)</f>
        <v>#N/A</v>
      </c>
      <c r="S8535" t="e">
        <f t="shared" si="267"/>
        <v>#N/A</v>
      </c>
    </row>
    <row r="8536" spans="1:19">
      <c r="A8536">
        <f>'Previous Trades Import_OMS Quer'!A8536</f>
        <v>0</v>
      </c>
      <c r="B8536">
        <f>'Previous Trades Import_OMS Quer'!B8536</f>
        <v>0</v>
      </c>
      <c r="C8536" s="22">
        <f>'Previous Trades Import_OMS Quer'!C8536</f>
        <v>0</v>
      </c>
      <c r="D8536">
        <f>'Previous Trades Import_OMS Quer'!D8536</f>
        <v>0</v>
      </c>
      <c r="E8536" s="22">
        <f>'Previous Trades Import_OMS Quer'!E8536</f>
        <v>0</v>
      </c>
      <c r="F8536">
        <f>'Previous Trades Import_OMS Quer'!F8536</f>
        <v>0</v>
      </c>
      <c r="G8536">
        <f>'Previous Trades Import_OMS Quer'!G8536</f>
        <v>0</v>
      </c>
      <c r="H8536">
        <f>'Previous Trades Import_OMS Quer'!H8536</f>
        <v>0</v>
      </c>
      <c r="I8536">
        <f>'Previous Trades Import_OMS Quer'!I8536</f>
        <v>0</v>
      </c>
      <c r="J8536">
        <f>'Previous Trades Import_OMS Quer'!J8536</f>
        <v>0</v>
      </c>
      <c r="K8536">
        <f>'Previous Trades Import_OMS Quer'!K8536</f>
        <v>0</v>
      </c>
      <c r="L8536">
        <f>'Previous Trades Import_OMS Quer'!L8536</f>
        <v>0</v>
      </c>
      <c r="M8536">
        <f>'Previous Trades Import_OMS Quer'!M8536</f>
        <v>0</v>
      </c>
      <c r="N8536">
        <f>'Previous Trades Import_OMS Quer'!N8536</f>
        <v>0</v>
      </c>
      <c r="O8536" t="str">
        <f>CLEAN('Previous Trades Import_OMS Quer'!O8536)</f>
        <v/>
      </c>
      <c r="Q8536" s="25">
        <f t="shared" si="266"/>
        <v>0</v>
      </c>
      <c r="R8536" s="25" t="e">
        <f>VLOOKUP(O8536,'Currency Balance'!$O$3:$Q$32,3,0)</f>
        <v>#N/A</v>
      </c>
      <c r="S8536" t="e">
        <f t="shared" si="267"/>
        <v>#N/A</v>
      </c>
    </row>
    <row r="8537" spans="1:19">
      <c r="A8537">
        <f>'Previous Trades Import_OMS Quer'!A8537</f>
        <v>0</v>
      </c>
      <c r="B8537">
        <f>'Previous Trades Import_OMS Quer'!B8537</f>
        <v>0</v>
      </c>
      <c r="C8537" s="22">
        <f>'Previous Trades Import_OMS Quer'!C8537</f>
        <v>0</v>
      </c>
      <c r="D8537">
        <f>'Previous Trades Import_OMS Quer'!D8537</f>
        <v>0</v>
      </c>
      <c r="E8537" s="22">
        <f>'Previous Trades Import_OMS Quer'!E8537</f>
        <v>0</v>
      </c>
      <c r="F8537">
        <f>'Previous Trades Import_OMS Quer'!F8537</f>
        <v>0</v>
      </c>
      <c r="G8537">
        <f>'Previous Trades Import_OMS Quer'!G8537</f>
        <v>0</v>
      </c>
      <c r="H8537">
        <f>'Previous Trades Import_OMS Quer'!H8537</f>
        <v>0</v>
      </c>
      <c r="I8537">
        <f>'Previous Trades Import_OMS Quer'!I8537</f>
        <v>0</v>
      </c>
      <c r="J8537">
        <f>'Previous Trades Import_OMS Quer'!J8537</f>
        <v>0</v>
      </c>
      <c r="K8537">
        <f>'Previous Trades Import_OMS Quer'!K8537</f>
        <v>0</v>
      </c>
      <c r="L8537">
        <f>'Previous Trades Import_OMS Quer'!L8537</f>
        <v>0</v>
      </c>
      <c r="M8537">
        <f>'Previous Trades Import_OMS Quer'!M8537</f>
        <v>0</v>
      </c>
      <c r="N8537">
        <f>'Previous Trades Import_OMS Quer'!N8537</f>
        <v>0</v>
      </c>
      <c r="O8537" t="str">
        <f>CLEAN('Previous Trades Import_OMS Quer'!O8537)</f>
        <v/>
      </c>
      <c r="Q8537" s="25">
        <f t="shared" si="266"/>
        <v>0</v>
      </c>
      <c r="R8537" s="25" t="e">
        <f>VLOOKUP(O8537,'Currency Balance'!$O$3:$Q$32,3,0)</f>
        <v>#N/A</v>
      </c>
      <c r="S8537" t="e">
        <f t="shared" si="267"/>
        <v>#N/A</v>
      </c>
    </row>
    <row r="8538" spans="1:19">
      <c r="A8538">
        <f>'Previous Trades Import_OMS Quer'!A8538</f>
        <v>0</v>
      </c>
      <c r="B8538">
        <f>'Previous Trades Import_OMS Quer'!B8538</f>
        <v>0</v>
      </c>
      <c r="C8538" s="22">
        <f>'Previous Trades Import_OMS Quer'!C8538</f>
        <v>0</v>
      </c>
      <c r="D8538">
        <f>'Previous Trades Import_OMS Quer'!D8538</f>
        <v>0</v>
      </c>
      <c r="E8538" s="22">
        <f>'Previous Trades Import_OMS Quer'!E8538</f>
        <v>0</v>
      </c>
      <c r="F8538">
        <f>'Previous Trades Import_OMS Quer'!F8538</f>
        <v>0</v>
      </c>
      <c r="G8538">
        <f>'Previous Trades Import_OMS Quer'!G8538</f>
        <v>0</v>
      </c>
      <c r="H8538">
        <f>'Previous Trades Import_OMS Quer'!H8538</f>
        <v>0</v>
      </c>
      <c r="I8538">
        <f>'Previous Trades Import_OMS Quer'!I8538</f>
        <v>0</v>
      </c>
      <c r="J8538">
        <f>'Previous Trades Import_OMS Quer'!J8538</f>
        <v>0</v>
      </c>
      <c r="K8538">
        <f>'Previous Trades Import_OMS Quer'!K8538</f>
        <v>0</v>
      </c>
      <c r="L8538">
        <f>'Previous Trades Import_OMS Quer'!L8538</f>
        <v>0</v>
      </c>
      <c r="M8538">
        <f>'Previous Trades Import_OMS Quer'!M8538</f>
        <v>0</v>
      </c>
      <c r="N8538">
        <f>'Previous Trades Import_OMS Quer'!N8538</f>
        <v>0</v>
      </c>
      <c r="O8538" t="str">
        <f>CLEAN('Previous Trades Import_OMS Quer'!O8538)</f>
        <v/>
      </c>
      <c r="Q8538" s="25">
        <f t="shared" si="266"/>
        <v>0</v>
      </c>
      <c r="R8538" s="25" t="e">
        <f>VLOOKUP(O8538,'Currency Balance'!$O$3:$Q$32,3,0)</f>
        <v>#N/A</v>
      </c>
      <c r="S8538" t="e">
        <f t="shared" si="267"/>
        <v>#N/A</v>
      </c>
    </row>
    <row r="8539" spans="1:19">
      <c r="A8539">
        <f>'Previous Trades Import_OMS Quer'!A8539</f>
        <v>0</v>
      </c>
      <c r="B8539">
        <f>'Previous Trades Import_OMS Quer'!B8539</f>
        <v>0</v>
      </c>
      <c r="C8539" s="22">
        <f>'Previous Trades Import_OMS Quer'!C8539</f>
        <v>0</v>
      </c>
      <c r="D8539">
        <f>'Previous Trades Import_OMS Quer'!D8539</f>
        <v>0</v>
      </c>
      <c r="E8539" s="22">
        <f>'Previous Trades Import_OMS Quer'!E8539</f>
        <v>0</v>
      </c>
      <c r="F8539">
        <f>'Previous Trades Import_OMS Quer'!F8539</f>
        <v>0</v>
      </c>
      <c r="G8539">
        <f>'Previous Trades Import_OMS Quer'!G8539</f>
        <v>0</v>
      </c>
      <c r="H8539">
        <f>'Previous Trades Import_OMS Quer'!H8539</f>
        <v>0</v>
      </c>
      <c r="I8539">
        <f>'Previous Trades Import_OMS Quer'!I8539</f>
        <v>0</v>
      </c>
      <c r="J8539">
        <f>'Previous Trades Import_OMS Quer'!J8539</f>
        <v>0</v>
      </c>
      <c r="K8539">
        <f>'Previous Trades Import_OMS Quer'!K8539</f>
        <v>0</v>
      </c>
      <c r="L8539">
        <f>'Previous Trades Import_OMS Quer'!L8539</f>
        <v>0</v>
      </c>
      <c r="M8539">
        <f>'Previous Trades Import_OMS Quer'!M8539</f>
        <v>0</v>
      </c>
      <c r="N8539">
        <f>'Previous Trades Import_OMS Quer'!N8539</f>
        <v>0</v>
      </c>
      <c r="O8539" t="str">
        <f>CLEAN('Previous Trades Import_OMS Quer'!O8539)</f>
        <v/>
      </c>
      <c r="Q8539" s="25">
        <f t="shared" si="266"/>
        <v>0</v>
      </c>
      <c r="R8539" s="25" t="e">
        <f>VLOOKUP(O8539,'Currency Balance'!$O$3:$Q$32,3,0)</f>
        <v>#N/A</v>
      </c>
      <c r="S8539" t="e">
        <f t="shared" si="267"/>
        <v>#N/A</v>
      </c>
    </row>
    <row r="8540" spans="1:19">
      <c r="A8540">
        <f>'Previous Trades Import_OMS Quer'!A8540</f>
        <v>0</v>
      </c>
      <c r="B8540">
        <f>'Previous Trades Import_OMS Quer'!B8540</f>
        <v>0</v>
      </c>
      <c r="C8540" s="22">
        <f>'Previous Trades Import_OMS Quer'!C8540</f>
        <v>0</v>
      </c>
      <c r="D8540">
        <f>'Previous Trades Import_OMS Quer'!D8540</f>
        <v>0</v>
      </c>
      <c r="E8540" s="22">
        <f>'Previous Trades Import_OMS Quer'!E8540</f>
        <v>0</v>
      </c>
      <c r="F8540">
        <f>'Previous Trades Import_OMS Quer'!F8540</f>
        <v>0</v>
      </c>
      <c r="G8540">
        <f>'Previous Trades Import_OMS Quer'!G8540</f>
        <v>0</v>
      </c>
      <c r="H8540">
        <f>'Previous Trades Import_OMS Quer'!H8540</f>
        <v>0</v>
      </c>
      <c r="I8540">
        <f>'Previous Trades Import_OMS Quer'!I8540</f>
        <v>0</v>
      </c>
      <c r="J8540">
        <f>'Previous Trades Import_OMS Quer'!J8540</f>
        <v>0</v>
      </c>
      <c r="K8540">
        <f>'Previous Trades Import_OMS Quer'!K8540</f>
        <v>0</v>
      </c>
      <c r="L8540">
        <f>'Previous Trades Import_OMS Quer'!L8540</f>
        <v>0</v>
      </c>
      <c r="M8540">
        <f>'Previous Trades Import_OMS Quer'!M8540</f>
        <v>0</v>
      </c>
      <c r="N8540">
        <f>'Previous Trades Import_OMS Quer'!N8540</f>
        <v>0</v>
      </c>
      <c r="O8540" t="str">
        <f>CLEAN('Previous Trades Import_OMS Quer'!O8540)</f>
        <v/>
      </c>
      <c r="Q8540" s="25">
        <f t="shared" si="266"/>
        <v>0</v>
      </c>
      <c r="R8540" s="25" t="e">
        <f>VLOOKUP(O8540,'Currency Balance'!$O$3:$Q$32,3,0)</f>
        <v>#N/A</v>
      </c>
      <c r="S8540" t="e">
        <f t="shared" si="267"/>
        <v>#N/A</v>
      </c>
    </row>
    <row r="8541" spans="1:19">
      <c r="A8541">
        <f>'Previous Trades Import_OMS Quer'!A8541</f>
        <v>0</v>
      </c>
      <c r="B8541">
        <f>'Previous Trades Import_OMS Quer'!B8541</f>
        <v>0</v>
      </c>
      <c r="C8541" s="22">
        <f>'Previous Trades Import_OMS Quer'!C8541</f>
        <v>0</v>
      </c>
      <c r="D8541">
        <f>'Previous Trades Import_OMS Quer'!D8541</f>
        <v>0</v>
      </c>
      <c r="E8541" s="22">
        <f>'Previous Trades Import_OMS Quer'!E8541</f>
        <v>0</v>
      </c>
      <c r="F8541">
        <f>'Previous Trades Import_OMS Quer'!F8541</f>
        <v>0</v>
      </c>
      <c r="G8541">
        <f>'Previous Trades Import_OMS Quer'!G8541</f>
        <v>0</v>
      </c>
      <c r="H8541">
        <f>'Previous Trades Import_OMS Quer'!H8541</f>
        <v>0</v>
      </c>
      <c r="I8541">
        <f>'Previous Trades Import_OMS Quer'!I8541</f>
        <v>0</v>
      </c>
      <c r="J8541">
        <f>'Previous Trades Import_OMS Quer'!J8541</f>
        <v>0</v>
      </c>
      <c r="K8541">
        <f>'Previous Trades Import_OMS Quer'!K8541</f>
        <v>0</v>
      </c>
      <c r="L8541">
        <f>'Previous Trades Import_OMS Quer'!L8541</f>
        <v>0</v>
      </c>
      <c r="M8541">
        <f>'Previous Trades Import_OMS Quer'!M8541</f>
        <v>0</v>
      </c>
      <c r="N8541">
        <f>'Previous Trades Import_OMS Quer'!N8541</f>
        <v>0</v>
      </c>
      <c r="O8541" t="str">
        <f>CLEAN('Previous Trades Import_OMS Quer'!O8541)</f>
        <v/>
      </c>
      <c r="Q8541" s="25">
        <f t="shared" si="266"/>
        <v>0</v>
      </c>
      <c r="R8541" s="25" t="e">
        <f>VLOOKUP(O8541,'Currency Balance'!$O$3:$Q$32,3,0)</f>
        <v>#N/A</v>
      </c>
      <c r="S8541" t="e">
        <f t="shared" si="267"/>
        <v>#N/A</v>
      </c>
    </row>
    <row r="8542" spans="1:19">
      <c r="A8542">
        <f>'Previous Trades Import_OMS Quer'!A8542</f>
        <v>0</v>
      </c>
      <c r="B8542">
        <f>'Previous Trades Import_OMS Quer'!B8542</f>
        <v>0</v>
      </c>
      <c r="C8542" s="22">
        <f>'Previous Trades Import_OMS Quer'!C8542</f>
        <v>0</v>
      </c>
      <c r="D8542">
        <f>'Previous Trades Import_OMS Quer'!D8542</f>
        <v>0</v>
      </c>
      <c r="E8542" s="22">
        <f>'Previous Trades Import_OMS Quer'!E8542</f>
        <v>0</v>
      </c>
      <c r="F8542">
        <f>'Previous Trades Import_OMS Quer'!F8542</f>
        <v>0</v>
      </c>
      <c r="G8542">
        <f>'Previous Trades Import_OMS Quer'!G8542</f>
        <v>0</v>
      </c>
      <c r="H8542">
        <f>'Previous Trades Import_OMS Quer'!H8542</f>
        <v>0</v>
      </c>
      <c r="I8542">
        <f>'Previous Trades Import_OMS Quer'!I8542</f>
        <v>0</v>
      </c>
      <c r="J8542">
        <f>'Previous Trades Import_OMS Quer'!J8542</f>
        <v>0</v>
      </c>
      <c r="K8542">
        <f>'Previous Trades Import_OMS Quer'!K8542</f>
        <v>0</v>
      </c>
      <c r="L8542">
        <f>'Previous Trades Import_OMS Quer'!L8542</f>
        <v>0</v>
      </c>
      <c r="M8542">
        <f>'Previous Trades Import_OMS Quer'!M8542</f>
        <v>0</v>
      </c>
      <c r="N8542">
        <f>'Previous Trades Import_OMS Quer'!N8542</f>
        <v>0</v>
      </c>
      <c r="O8542" t="str">
        <f>CLEAN('Previous Trades Import_OMS Quer'!O8542)</f>
        <v/>
      </c>
      <c r="Q8542" s="25">
        <f t="shared" si="266"/>
        <v>0</v>
      </c>
      <c r="R8542" s="25" t="e">
        <f>VLOOKUP(O8542,'Currency Balance'!$O$3:$Q$32,3,0)</f>
        <v>#N/A</v>
      </c>
      <c r="S8542" t="e">
        <f t="shared" si="267"/>
        <v>#N/A</v>
      </c>
    </row>
    <row r="8543" spans="1:19">
      <c r="A8543">
        <f>'Previous Trades Import_OMS Quer'!A8543</f>
        <v>0</v>
      </c>
      <c r="B8543">
        <f>'Previous Trades Import_OMS Quer'!B8543</f>
        <v>0</v>
      </c>
      <c r="C8543" s="22">
        <f>'Previous Trades Import_OMS Quer'!C8543</f>
        <v>0</v>
      </c>
      <c r="D8543">
        <f>'Previous Trades Import_OMS Quer'!D8543</f>
        <v>0</v>
      </c>
      <c r="E8543" s="22">
        <f>'Previous Trades Import_OMS Quer'!E8543</f>
        <v>0</v>
      </c>
      <c r="F8543">
        <f>'Previous Trades Import_OMS Quer'!F8543</f>
        <v>0</v>
      </c>
      <c r="G8543">
        <f>'Previous Trades Import_OMS Quer'!G8543</f>
        <v>0</v>
      </c>
      <c r="H8543">
        <f>'Previous Trades Import_OMS Quer'!H8543</f>
        <v>0</v>
      </c>
      <c r="I8543">
        <f>'Previous Trades Import_OMS Quer'!I8543</f>
        <v>0</v>
      </c>
      <c r="J8543">
        <f>'Previous Trades Import_OMS Quer'!J8543</f>
        <v>0</v>
      </c>
      <c r="K8543">
        <f>'Previous Trades Import_OMS Quer'!K8543</f>
        <v>0</v>
      </c>
      <c r="L8543">
        <f>'Previous Trades Import_OMS Quer'!L8543</f>
        <v>0</v>
      </c>
      <c r="M8543">
        <f>'Previous Trades Import_OMS Quer'!M8543</f>
        <v>0</v>
      </c>
      <c r="N8543">
        <f>'Previous Trades Import_OMS Quer'!N8543</f>
        <v>0</v>
      </c>
      <c r="O8543" t="str">
        <f>CLEAN('Previous Trades Import_OMS Quer'!O8543)</f>
        <v/>
      </c>
      <c r="Q8543" s="25">
        <f t="shared" si="266"/>
        <v>0</v>
      </c>
      <c r="R8543" s="25" t="e">
        <f>VLOOKUP(O8543,'Currency Balance'!$O$3:$Q$32,3,0)</f>
        <v>#N/A</v>
      </c>
      <c r="S8543" t="e">
        <f t="shared" si="267"/>
        <v>#N/A</v>
      </c>
    </row>
    <row r="8544" spans="1:19">
      <c r="A8544">
        <f>'Previous Trades Import_OMS Quer'!A8544</f>
        <v>0</v>
      </c>
      <c r="B8544">
        <f>'Previous Trades Import_OMS Quer'!B8544</f>
        <v>0</v>
      </c>
      <c r="C8544" s="22">
        <f>'Previous Trades Import_OMS Quer'!C8544</f>
        <v>0</v>
      </c>
      <c r="D8544">
        <f>'Previous Trades Import_OMS Quer'!D8544</f>
        <v>0</v>
      </c>
      <c r="E8544" s="22">
        <f>'Previous Trades Import_OMS Quer'!E8544</f>
        <v>0</v>
      </c>
      <c r="F8544">
        <f>'Previous Trades Import_OMS Quer'!F8544</f>
        <v>0</v>
      </c>
      <c r="G8544">
        <f>'Previous Trades Import_OMS Quer'!G8544</f>
        <v>0</v>
      </c>
      <c r="H8544">
        <f>'Previous Trades Import_OMS Quer'!H8544</f>
        <v>0</v>
      </c>
      <c r="I8544">
        <f>'Previous Trades Import_OMS Quer'!I8544</f>
        <v>0</v>
      </c>
      <c r="J8544">
        <f>'Previous Trades Import_OMS Quer'!J8544</f>
        <v>0</v>
      </c>
      <c r="K8544">
        <f>'Previous Trades Import_OMS Quer'!K8544</f>
        <v>0</v>
      </c>
      <c r="L8544">
        <f>'Previous Trades Import_OMS Quer'!L8544</f>
        <v>0</v>
      </c>
      <c r="M8544">
        <f>'Previous Trades Import_OMS Quer'!M8544</f>
        <v>0</v>
      </c>
      <c r="N8544">
        <f>'Previous Trades Import_OMS Quer'!N8544</f>
        <v>0</v>
      </c>
      <c r="O8544" t="str">
        <f>CLEAN('Previous Trades Import_OMS Quer'!O8544)</f>
        <v/>
      </c>
      <c r="Q8544" s="25">
        <f t="shared" si="266"/>
        <v>0</v>
      </c>
      <c r="R8544" s="25" t="e">
        <f>VLOOKUP(O8544,'Currency Balance'!$O$3:$Q$32,3,0)</f>
        <v>#N/A</v>
      </c>
      <c r="S8544" t="e">
        <f t="shared" si="267"/>
        <v>#N/A</v>
      </c>
    </row>
    <row r="8545" spans="1:19">
      <c r="A8545">
        <f>'Previous Trades Import_OMS Quer'!A8545</f>
        <v>0</v>
      </c>
      <c r="B8545">
        <f>'Previous Trades Import_OMS Quer'!B8545</f>
        <v>0</v>
      </c>
      <c r="C8545" s="22">
        <f>'Previous Trades Import_OMS Quer'!C8545</f>
        <v>0</v>
      </c>
      <c r="D8545">
        <f>'Previous Trades Import_OMS Quer'!D8545</f>
        <v>0</v>
      </c>
      <c r="E8545" s="22">
        <f>'Previous Trades Import_OMS Quer'!E8545</f>
        <v>0</v>
      </c>
      <c r="F8545">
        <f>'Previous Trades Import_OMS Quer'!F8545</f>
        <v>0</v>
      </c>
      <c r="G8545">
        <f>'Previous Trades Import_OMS Quer'!G8545</f>
        <v>0</v>
      </c>
      <c r="H8545">
        <f>'Previous Trades Import_OMS Quer'!H8545</f>
        <v>0</v>
      </c>
      <c r="I8545">
        <f>'Previous Trades Import_OMS Quer'!I8545</f>
        <v>0</v>
      </c>
      <c r="J8545">
        <f>'Previous Trades Import_OMS Quer'!J8545</f>
        <v>0</v>
      </c>
      <c r="K8545">
        <f>'Previous Trades Import_OMS Quer'!K8545</f>
        <v>0</v>
      </c>
      <c r="L8545">
        <f>'Previous Trades Import_OMS Quer'!L8545</f>
        <v>0</v>
      </c>
      <c r="M8545">
        <f>'Previous Trades Import_OMS Quer'!M8545</f>
        <v>0</v>
      </c>
      <c r="N8545">
        <f>'Previous Trades Import_OMS Quer'!N8545</f>
        <v>0</v>
      </c>
      <c r="O8545" t="str">
        <f>CLEAN('Previous Trades Import_OMS Quer'!O8545)</f>
        <v/>
      </c>
      <c r="Q8545" s="25">
        <f t="shared" si="266"/>
        <v>0</v>
      </c>
      <c r="R8545" s="25" t="e">
        <f>VLOOKUP(O8545,'Currency Balance'!$O$3:$Q$32,3,0)</f>
        <v>#N/A</v>
      </c>
      <c r="S8545" t="e">
        <f t="shared" si="267"/>
        <v>#N/A</v>
      </c>
    </row>
    <row r="8546" spans="1:19">
      <c r="A8546">
        <f>'Previous Trades Import_OMS Quer'!A8546</f>
        <v>0</v>
      </c>
      <c r="B8546">
        <f>'Previous Trades Import_OMS Quer'!B8546</f>
        <v>0</v>
      </c>
      <c r="C8546" s="22">
        <f>'Previous Trades Import_OMS Quer'!C8546</f>
        <v>0</v>
      </c>
      <c r="D8546">
        <f>'Previous Trades Import_OMS Quer'!D8546</f>
        <v>0</v>
      </c>
      <c r="E8546" s="22">
        <f>'Previous Trades Import_OMS Quer'!E8546</f>
        <v>0</v>
      </c>
      <c r="F8546">
        <f>'Previous Trades Import_OMS Quer'!F8546</f>
        <v>0</v>
      </c>
      <c r="G8546">
        <f>'Previous Trades Import_OMS Quer'!G8546</f>
        <v>0</v>
      </c>
      <c r="H8546">
        <f>'Previous Trades Import_OMS Quer'!H8546</f>
        <v>0</v>
      </c>
      <c r="I8546">
        <f>'Previous Trades Import_OMS Quer'!I8546</f>
        <v>0</v>
      </c>
      <c r="J8546">
        <f>'Previous Trades Import_OMS Quer'!J8546</f>
        <v>0</v>
      </c>
      <c r="K8546">
        <f>'Previous Trades Import_OMS Quer'!K8546</f>
        <v>0</v>
      </c>
      <c r="L8546">
        <f>'Previous Trades Import_OMS Quer'!L8546</f>
        <v>0</v>
      </c>
      <c r="M8546">
        <f>'Previous Trades Import_OMS Quer'!M8546</f>
        <v>0</v>
      </c>
      <c r="N8546">
        <f>'Previous Trades Import_OMS Quer'!N8546</f>
        <v>0</v>
      </c>
      <c r="O8546" t="str">
        <f>CLEAN('Previous Trades Import_OMS Quer'!O8546)</f>
        <v/>
      </c>
      <c r="Q8546" s="25">
        <f t="shared" si="266"/>
        <v>0</v>
      </c>
      <c r="R8546" s="25" t="e">
        <f>VLOOKUP(O8546,'Currency Balance'!$O$3:$Q$32,3,0)</f>
        <v>#N/A</v>
      </c>
      <c r="S8546" t="e">
        <f t="shared" si="267"/>
        <v>#N/A</v>
      </c>
    </row>
    <row r="8547" spans="1:19">
      <c r="A8547">
        <f>'Previous Trades Import_OMS Quer'!A8547</f>
        <v>0</v>
      </c>
      <c r="B8547">
        <f>'Previous Trades Import_OMS Quer'!B8547</f>
        <v>0</v>
      </c>
      <c r="C8547" s="22">
        <f>'Previous Trades Import_OMS Quer'!C8547</f>
        <v>0</v>
      </c>
      <c r="D8547">
        <f>'Previous Trades Import_OMS Quer'!D8547</f>
        <v>0</v>
      </c>
      <c r="E8547" s="22">
        <f>'Previous Trades Import_OMS Quer'!E8547</f>
        <v>0</v>
      </c>
      <c r="F8547">
        <f>'Previous Trades Import_OMS Quer'!F8547</f>
        <v>0</v>
      </c>
      <c r="G8547">
        <f>'Previous Trades Import_OMS Quer'!G8547</f>
        <v>0</v>
      </c>
      <c r="H8547">
        <f>'Previous Trades Import_OMS Quer'!H8547</f>
        <v>0</v>
      </c>
      <c r="I8547">
        <f>'Previous Trades Import_OMS Quer'!I8547</f>
        <v>0</v>
      </c>
      <c r="J8547">
        <f>'Previous Trades Import_OMS Quer'!J8547</f>
        <v>0</v>
      </c>
      <c r="K8547">
        <f>'Previous Trades Import_OMS Quer'!K8547</f>
        <v>0</v>
      </c>
      <c r="L8547">
        <f>'Previous Trades Import_OMS Quer'!L8547</f>
        <v>0</v>
      </c>
      <c r="M8547">
        <f>'Previous Trades Import_OMS Quer'!M8547</f>
        <v>0</v>
      </c>
      <c r="N8547">
        <f>'Previous Trades Import_OMS Quer'!N8547</f>
        <v>0</v>
      </c>
      <c r="O8547" t="str">
        <f>CLEAN('Previous Trades Import_OMS Quer'!O8547)</f>
        <v/>
      </c>
      <c r="Q8547" s="25">
        <f t="shared" si="266"/>
        <v>0</v>
      </c>
      <c r="R8547" s="25" t="e">
        <f>VLOOKUP(O8547,'Currency Balance'!$O$3:$Q$32,3,0)</f>
        <v>#N/A</v>
      </c>
      <c r="S8547" t="e">
        <f t="shared" si="267"/>
        <v>#N/A</v>
      </c>
    </row>
    <row r="8548" spans="1:19">
      <c r="A8548">
        <f>'Previous Trades Import_OMS Quer'!A8548</f>
        <v>0</v>
      </c>
      <c r="B8548">
        <f>'Previous Trades Import_OMS Quer'!B8548</f>
        <v>0</v>
      </c>
      <c r="C8548" s="22">
        <f>'Previous Trades Import_OMS Quer'!C8548</f>
        <v>0</v>
      </c>
      <c r="D8548">
        <f>'Previous Trades Import_OMS Quer'!D8548</f>
        <v>0</v>
      </c>
      <c r="E8548" s="22">
        <f>'Previous Trades Import_OMS Quer'!E8548</f>
        <v>0</v>
      </c>
      <c r="F8548">
        <f>'Previous Trades Import_OMS Quer'!F8548</f>
        <v>0</v>
      </c>
      <c r="G8548">
        <f>'Previous Trades Import_OMS Quer'!G8548</f>
        <v>0</v>
      </c>
      <c r="H8548">
        <f>'Previous Trades Import_OMS Quer'!H8548</f>
        <v>0</v>
      </c>
      <c r="I8548">
        <f>'Previous Trades Import_OMS Quer'!I8548</f>
        <v>0</v>
      </c>
      <c r="J8548">
        <f>'Previous Trades Import_OMS Quer'!J8548</f>
        <v>0</v>
      </c>
      <c r="K8548">
        <f>'Previous Trades Import_OMS Quer'!K8548</f>
        <v>0</v>
      </c>
      <c r="L8548">
        <f>'Previous Trades Import_OMS Quer'!L8548</f>
        <v>0</v>
      </c>
      <c r="M8548">
        <f>'Previous Trades Import_OMS Quer'!M8548</f>
        <v>0</v>
      </c>
      <c r="N8548">
        <f>'Previous Trades Import_OMS Quer'!N8548</f>
        <v>0</v>
      </c>
      <c r="O8548" t="str">
        <f>CLEAN('Previous Trades Import_OMS Quer'!O8548)</f>
        <v/>
      </c>
      <c r="Q8548" s="25">
        <f t="shared" si="266"/>
        <v>0</v>
      </c>
      <c r="R8548" s="25" t="e">
        <f>VLOOKUP(O8548,'Currency Balance'!$O$3:$Q$32,3,0)</f>
        <v>#N/A</v>
      </c>
      <c r="S8548" t="e">
        <f t="shared" si="267"/>
        <v>#N/A</v>
      </c>
    </row>
    <row r="8549" spans="1:19">
      <c r="A8549">
        <f>'Previous Trades Import_OMS Quer'!A8549</f>
        <v>0</v>
      </c>
      <c r="B8549">
        <f>'Previous Trades Import_OMS Quer'!B8549</f>
        <v>0</v>
      </c>
      <c r="C8549" s="22">
        <f>'Previous Trades Import_OMS Quer'!C8549</f>
        <v>0</v>
      </c>
      <c r="D8549">
        <f>'Previous Trades Import_OMS Quer'!D8549</f>
        <v>0</v>
      </c>
      <c r="E8549" s="22">
        <f>'Previous Trades Import_OMS Quer'!E8549</f>
        <v>0</v>
      </c>
      <c r="F8549">
        <f>'Previous Trades Import_OMS Quer'!F8549</f>
        <v>0</v>
      </c>
      <c r="G8549">
        <f>'Previous Trades Import_OMS Quer'!G8549</f>
        <v>0</v>
      </c>
      <c r="H8549">
        <f>'Previous Trades Import_OMS Quer'!H8549</f>
        <v>0</v>
      </c>
      <c r="I8549">
        <f>'Previous Trades Import_OMS Quer'!I8549</f>
        <v>0</v>
      </c>
      <c r="J8549">
        <f>'Previous Trades Import_OMS Quer'!J8549</f>
        <v>0</v>
      </c>
      <c r="K8549">
        <f>'Previous Trades Import_OMS Quer'!K8549</f>
        <v>0</v>
      </c>
      <c r="L8549">
        <f>'Previous Trades Import_OMS Quer'!L8549</f>
        <v>0</v>
      </c>
      <c r="M8549">
        <f>'Previous Trades Import_OMS Quer'!M8549</f>
        <v>0</v>
      </c>
      <c r="N8549">
        <f>'Previous Trades Import_OMS Quer'!N8549</f>
        <v>0</v>
      </c>
      <c r="O8549" t="str">
        <f>CLEAN('Previous Trades Import_OMS Quer'!O8549)</f>
        <v/>
      </c>
      <c r="Q8549" s="25">
        <f t="shared" si="266"/>
        <v>0</v>
      </c>
      <c r="R8549" s="25" t="e">
        <f>VLOOKUP(O8549,'Currency Balance'!$O$3:$Q$32,3,0)</f>
        <v>#N/A</v>
      </c>
      <c r="S8549" t="e">
        <f t="shared" si="267"/>
        <v>#N/A</v>
      </c>
    </row>
    <row r="8550" spans="1:19">
      <c r="A8550">
        <f>'Previous Trades Import_OMS Quer'!A8550</f>
        <v>0</v>
      </c>
      <c r="B8550">
        <f>'Previous Trades Import_OMS Quer'!B8550</f>
        <v>0</v>
      </c>
      <c r="C8550" s="22">
        <f>'Previous Trades Import_OMS Quer'!C8550</f>
        <v>0</v>
      </c>
      <c r="D8550">
        <f>'Previous Trades Import_OMS Quer'!D8550</f>
        <v>0</v>
      </c>
      <c r="E8550" s="22">
        <f>'Previous Trades Import_OMS Quer'!E8550</f>
        <v>0</v>
      </c>
      <c r="F8550">
        <f>'Previous Trades Import_OMS Quer'!F8550</f>
        <v>0</v>
      </c>
      <c r="G8550">
        <f>'Previous Trades Import_OMS Quer'!G8550</f>
        <v>0</v>
      </c>
      <c r="H8550">
        <f>'Previous Trades Import_OMS Quer'!H8550</f>
        <v>0</v>
      </c>
      <c r="I8550">
        <f>'Previous Trades Import_OMS Quer'!I8550</f>
        <v>0</v>
      </c>
      <c r="J8550">
        <f>'Previous Trades Import_OMS Quer'!J8550</f>
        <v>0</v>
      </c>
      <c r="K8550">
        <f>'Previous Trades Import_OMS Quer'!K8550</f>
        <v>0</v>
      </c>
      <c r="L8550">
        <f>'Previous Trades Import_OMS Quer'!L8550</f>
        <v>0</v>
      </c>
      <c r="M8550">
        <f>'Previous Trades Import_OMS Quer'!M8550</f>
        <v>0</v>
      </c>
      <c r="N8550">
        <f>'Previous Trades Import_OMS Quer'!N8550</f>
        <v>0</v>
      </c>
      <c r="O8550" t="str">
        <f>CLEAN('Previous Trades Import_OMS Quer'!O8550)</f>
        <v/>
      </c>
      <c r="Q8550" s="25">
        <f t="shared" si="266"/>
        <v>0</v>
      </c>
      <c r="R8550" s="25" t="e">
        <f>VLOOKUP(O8550,'Currency Balance'!$O$3:$Q$32,3,0)</f>
        <v>#N/A</v>
      </c>
      <c r="S8550" t="e">
        <f t="shared" si="267"/>
        <v>#N/A</v>
      </c>
    </row>
    <row r="8551" spans="1:19">
      <c r="A8551">
        <f>'Previous Trades Import_OMS Quer'!A8551</f>
        <v>0</v>
      </c>
      <c r="B8551">
        <f>'Previous Trades Import_OMS Quer'!B8551</f>
        <v>0</v>
      </c>
      <c r="C8551" s="22">
        <f>'Previous Trades Import_OMS Quer'!C8551</f>
        <v>0</v>
      </c>
      <c r="D8551">
        <f>'Previous Trades Import_OMS Quer'!D8551</f>
        <v>0</v>
      </c>
      <c r="E8551" s="22">
        <f>'Previous Trades Import_OMS Quer'!E8551</f>
        <v>0</v>
      </c>
      <c r="F8551">
        <f>'Previous Trades Import_OMS Quer'!F8551</f>
        <v>0</v>
      </c>
      <c r="G8551">
        <f>'Previous Trades Import_OMS Quer'!G8551</f>
        <v>0</v>
      </c>
      <c r="H8551">
        <f>'Previous Trades Import_OMS Quer'!H8551</f>
        <v>0</v>
      </c>
      <c r="I8551">
        <f>'Previous Trades Import_OMS Quer'!I8551</f>
        <v>0</v>
      </c>
      <c r="J8551">
        <f>'Previous Trades Import_OMS Quer'!J8551</f>
        <v>0</v>
      </c>
      <c r="K8551">
        <f>'Previous Trades Import_OMS Quer'!K8551</f>
        <v>0</v>
      </c>
      <c r="L8551">
        <f>'Previous Trades Import_OMS Quer'!L8551</f>
        <v>0</v>
      </c>
      <c r="M8551">
        <f>'Previous Trades Import_OMS Quer'!M8551</f>
        <v>0</v>
      </c>
      <c r="N8551">
        <f>'Previous Trades Import_OMS Quer'!N8551</f>
        <v>0</v>
      </c>
      <c r="O8551" t="str">
        <f>CLEAN('Previous Trades Import_OMS Quer'!O8551)</f>
        <v/>
      </c>
      <c r="Q8551" s="25">
        <f t="shared" si="266"/>
        <v>0</v>
      </c>
      <c r="R8551" s="25" t="e">
        <f>VLOOKUP(O8551,'Currency Balance'!$O$3:$Q$32,3,0)</f>
        <v>#N/A</v>
      </c>
      <c r="S8551" t="e">
        <f t="shared" si="267"/>
        <v>#N/A</v>
      </c>
    </row>
    <row r="8552" spans="1:19">
      <c r="A8552">
        <f>'Previous Trades Import_OMS Quer'!A8552</f>
        <v>0</v>
      </c>
      <c r="B8552">
        <f>'Previous Trades Import_OMS Quer'!B8552</f>
        <v>0</v>
      </c>
      <c r="C8552" s="22">
        <f>'Previous Trades Import_OMS Quer'!C8552</f>
        <v>0</v>
      </c>
      <c r="D8552">
        <f>'Previous Trades Import_OMS Quer'!D8552</f>
        <v>0</v>
      </c>
      <c r="E8552" s="22">
        <f>'Previous Trades Import_OMS Quer'!E8552</f>
        <v>0</v>
      </c>
      <c r="F8552">
        <f>'Previous Trades Import_OMS Quer'!F8552</f>
        <v>0</v>
      </c>
      <c r="G8552">
        <f>'Previous Trades Import_OMS Quer'!G8552</f>
        <v>0</v>
      </c>
      <c r="H8552">
        <f>'Previous Trades Import_OMS Quer'!H8552</f>
        <v>0</v>
      </c>
      <c r="I8552">
        <f>'Previous Trades Import_OMS Quer'!I8552</f>
        <v>0</v>
      </c>
      <c r="J8552">
        <f>'Previous Trades Import_OMS Quer'!J8552</f>
        <v>0</v>
      </c>
      <c r="K8552">
        <f>'Previous Trades Import_OMS Quer'!K8552</f>
        <v>0</v>
      </c>
      <c r="L8552">
        <f>'Previous Trades Import_OMS Quer'!L8552</f>
        <v>0</v>
      </c>
      <c r="M8552">
        <f>'Previous Trades Import_OMS Quer'!M8552</f>
        <v>0</v>
      </c>
      <c r="N8552">
        <f>'Previous Trades Import_OMS Quer'!N8552</f>
        <v>0</v>
      </c>
      <c r="O8552" t="str">
        <f>CLEAN('Previous Trades Import_OMS Quer'!O8552)</f>
        <v/>
      </c>
      <c r="Q8552" s="25">
        <f t="shared" si="266"/>
        <v>0</v>
      </c>
      <c r="R8552" s="25" t="e">
        <f>VLOOKUP(O8552,'Currency Balance'!$O$3:$Q$32,3,0)</f>
        <v>#N/A</v>
      </c>
      <c r="S8552" t="e">
        <f t="shared" si="267"/>
        <v>#N/A</v>
      </c>
    </row>
    <row r="8553" spans="1:19">
      <c r="A8553">
        <f>'Previous Trades Import_OMS Quer'!A8553</f>
        <v>0</v>
      </c>
      <c r="B8553">
        <f>'Previous Trades Import_OMS Quer'!B8553</f>
        <v>0</v>
      </c>
      <c r="C8553" s="22">
        <f>'Previous Trades Import_OMS Quer'!C8553</f>
        <v>0</v>
      </c>
      <c r="D8553">
        <f>'Previous Trades Import_OMS Quer'!D8553</f>
        <v>0</v>
      </c>
      <c r="E8553" s="22">
        <f>'Previous Trades Import_OMS Quer'!E8553</f>
        <v>0</v>
      </c>
      <c r="F8553">
        <f>'Previous Trades Import_OMS Quer'!F8553</f>
        <v>0</v>
      </c>
      <c r="G8553">
        <f>'Previous Trades Import_OMS Quer'!G8553</f>
        <v>0</v>
      </c>
      <c r="H8553">
        <f>'Previous Trades Import_OMS Quer'!H8553</f>
        <v>0</v>
      </c>
      <c r="I8553">
        <f>'Previous Trades Import_OMS Quer'!I8553</f>
        <v>0</v>
      </c>
      <c r="J8553">
        <f>'Previous Trades Import_OMS Quer'!J8553</f>
        <v>0</v>
      </c>
      <c r="K8553">
        <f>'Previous Trades Import_OMS Quer'!K8553</f>
        <v>0</v>
      </c>
      <c r="L8553">
        <f>'Previous Trades Import_OMS Quer'!L8553</f>
        <v>0</v>
      </c>
      <c r="M8553">
        <f>'Previous Trades Import_OMS Quer'!M8553</f>
        <v>0</v>
      </c>
      <c r="N8553">
        <f>'Previous Trades Import_OMS Quer'!N8553</f>
        <v>0</v>
      </c>
      <c r="O8553" t="str">
        <f>CLEAN('Previous Trades Import_OMS Quer'!O8553)</f>
        <v/>
      </c>
      <c r="Q8553" s="25">
        <f t="shared" si="266"/>
        <v>0</v>
      </c>
      <c r="R8553" s="25" t="e">
        <f>VLOOKUP(O8553,'Currency Balance'!$O$3:$Q$32,3,0)</f>
        <v>#N/A</v>
      </c>
      <c r="S8553" t="e">
        <f t="shared" si="267"/>
        <v>#N/A</v>
      </c>
    </row>
    <row r="8554" spans="1:19">
      <c r="A8554">
        <f>'Previous Trades Import_OMS Quer'!A8554</f>
        <v>0</v>
      </c>
      <c r="B8554">
        <f>'Previous Trades Import_OMS Quer'!B8554</f>
        <v>0</v>
      </c>
      <c r="C8554" s="22">
        <f>'Previous Trades Import_OMS Quer'!C8554</f>
        <v>0</v>
      </c>
      <c r="D8554">
        <f>'Previous Trades Import_OMS Quer'!D8554</f>
        <v>0</v>
      </c>
      <c r="E8554" s="22">
        <f>'Previous Trades Import_OMS Quer'!E8554</f>
        <v>0</v>
      </c>
      <c r="F8554">
        <f>'Previous Trades Import_OMS Quer'!F8554</f>
        <v>0</v>
      </c>
      <c r="G8554">
        <f>'Previous Trades Import_OMS Quer'!G8554</f>
        <v>0</v>
      </c>
      <c r="H8554">
        <f>'Previous Trades Import_OMS Quer'!H8554</f>
        <v>0</v>
      </c>
      <c r="I8554">
        <f>'Previous Trades Import_OMS Quer'!I8554</f>
        <v>0</v>
      </c>
      <c r="J8554">
        <f>'Previous Trades Import_OMS Quer'!J8554</f>
        <v>0</v>
      </c>
      <c r="K8554">
        <f>'Previous Trades Import_OMS Quer'!K8554</f>
        <v>0</v>
      </c>
      <c r="L8554">
        <f>'Previous Trades Import_OMS Quer'!L8554</f>
        <v>0</v>
      </c>
      <c r="M8554">
        <f>'Previous Trades Import_OMS Quer'!M8554</f>
        <v>0</v>
      </c>
      <c r="N8554">
        <f>'Previous Trades Import_OMS Quer'!N8554</f>
        <v>0</v>
      </c>
      <c r="O8554" t="str">
        <f>CLEAN('Previous Trades Import_OMS Quer'!O8554)</f>
        <v/>
      </c>
      <c r="Q8554" s="25">
        <f t="shared" si="266"/>
        <v>0</v>
      </c>
      <c r="R8554" s="25" t="e">
        <f>VLOOKUP(O8554,'Currency Balance'!$O$3:$Q$32,3,0)</f>
        <v>#N/A</v>
      </c>
      <c r="S8554" t="e">
        <f t="shared" si="267"/>
        <v>#N/A</v>
      </c>
    </row>
    <row r="8555" spans="1:19">
      <c r="A8555">
        <f>'Previous Trades Import_OMS Quer'!A8555</f>
        <v>0</v>
      </c>
      <c r="B8555">
        <f>'Previous Trades Import_OMS Quer'!B8555</f>
        <v>0</v>
      </c>
      <c r="C8555" s="22">
        <f>'Previous Trades Import_OMS Quer'!C8555</f>
        <v>0</v>
      </c>
      <c r="D8555">
        <f>'Previous Trades Import_OMS Quer'!D8555</f>
        <v>0</v>
      </c>
      <c r="E8555" s="22">
        <f>'Previous Trades Import_OMS Quer'!E8555</f>
        <v>0</v>
      </c>
      <c r="F8555">
        <f>'Previous Trades Import_OMS Quer'!F8555</f>
        <v>0</v>
      </c>
      <c r="G8555">
        <f>'Previous Trades Import_OMS Quer'!G8555</f>
        <v>0</v>
      </c>
      <c r="H8555">
        <f>'Previous Trades Import_OMS Quer'!H8555</f>
        <v>0</v>
      </c>
      <c r="I8555">
        <f>'Previous Trades Import_OMS Quer'!I8555</f>
        <v>0</v>
      </c>
      <c r="J8555">
        <f>'Previous Trades Import_OMS Quer'!J8555</f>
        <v>0</v>
      </c>
      <c r="K8555">
        <f>'Previous Trades Import_OMS Quer'!K8555</f>
        <v>0</v>
      </c>
      <c r="L8555">
        <f>'Previous Trades Import_OMS Quer'!L8555</f>
        <v>0</v>
      </c>
      <c r="M8555">
        <f>'Previous Trades Import_OMS Quer'!M8555</f>
        <v>0</v>
      </c>
      <c r="N8555">
        <f>'Previous Trades Import_OMS Quer'!N8555</f>
        <v>0</v>
      </c>
      <c r="O8555" t="str">
        <f>CLEAN('Previous Trades Import_OMS Quer'!O8555)</f>
        <v/>
      </c>
      <c r="Q8555" s="25">
        <f t="shared" si="266"/>
        <v>0</v>
      </c>
      <c r="R8555" s="25" t="e">
        <f>VLOOKUP(O8555,'Currency Balance'!$O$3:$Q$32,3,0)</f>
        <v>#N/A</v>
      </c>
      <c r="S8555" t="e">
        <f t="shared" si="267"/>
        <v>#N/A</v>
      </c>
    </row>
    <row r="8556" spans="1:19">
      <c r="A8556">
        <f>'Previous Trades Import_OMS Quer'!A8556</f>
        <v>0</v>
      </c>
      <c r="B8556">
        <f>'Previous Trades Import_OMS Quer'!B8556</f>
        <v>0</v>
      </c>
      <c r="C8556" s="22">
        <f>'Previous Trades Import_OMS Quer'!C8556</f>
        <v>0</v>
      </c>
      <c r="D8556">
        <f>'Previous Trades Import_OMS Quer'!D8556</f>
        <v>0</v>
      </c>
      <c r="E8556" s="22">
        <f>'Previous Trades Import_OMS Quer'!E8556</f>
        <v>0</v>
      </c>
      <c r="F8556">
        <f>'Previous Trades Import_OMS Quer'!F8556</f>
        <v>0</v>
      </c>
      <c r="G8556">
        <f>'Previous Trades Import_OMS Quer'!G8556</f>
        <v>0</v>
      </c>
      <c r="H8556">
        <f>'Previous Trades Import_OMS Quer'!H8556</f>
        <v>0</v>
      </c>
      <c r="I8556">
        <f>'Previous Trades Import_OMS Quer'!I8556</f>
        <v>0</v>
      </c>
      <c r="J8556">
        <f>'Previous Trades Import_OMS Quer'!J8556</f>
        <v>0</v>
      </c>
      <c r="K8556">
        <f>'Previous Trades Import_OMS Quer'!K8556</f>
        <v>0</v>
      </c>
      <c r="L8556">
        <f>'Previous Trades Import_OMS Quer'!L8556</f>
        <v>0</v>
      </c>
      <c r="M8556">
        <f>'Previous Trades Import_OMS Quer'!M8556</f>
        <v>0</v>
      </c>
      <c r="N8556">
        <f>'Previous Trades Import_OMS Quer'!N8556</f>
        <v>0</v>
      </c>
      <c r="O8556" t="str">
        <f>CLEAN('Previous Trades Import_OMS Quer'!O8556)</f>
        <v/>
      </c>
      <c r="Q8556" s="25">
        <f t="shared" si="266"/>
        <v>0</v>
      </c>
      <c r="R8556" s="25" t="e">
        <f>VLOOKUP(O8556,'Currency Balance'!$O$3:$Q$32,3,0)</f>
        <v>#N/A</v>
      </c>
      <c r="S8556" t="e">
        <f t="shared" si="267"/>
        <v>#N/A</v>
      </c>
    </row>
    <row r="8557" spans="1:19">
      <c r="A8557">
        <f>'Previous Trades Import_OMS Quer'!A8557</f>
        <v>0</v>
      </c>
      <c r="B8557">
        <f>'Previous Trades Import_OMS Quer'!B8557</f>
        <v>0</v>
      </c>
      <c r="C8557" s="22">
        <f>'Previous Trades Import_OMS Quer'!C8557</f>
        <v>0</v>
      </c>
      <c r="D8557">
        <f>'Previous Trades Import_OMS Quer'!D8557</f>
        <v>0</v>
      </c>
      <c r="E8557" s="22">
        <f>'Previous Trades Import_OMS Quer'!E8557</f>
        <v>0</v>
      </c>
      <c r="F8557">
        <f>'Previous Trades Import_OMS Quer'!F8557</f>
        <v>0</v>
      </c>
      <c r="G8557">
        <f>'Previous Trades Import_OMS Quer'!G8557</f>
        <v>0</v>
      </c>
      <c r="H8557">
        <f>'Previous Trades Import_OMS Quer'!H8557</f>
        <v>0</v>
      </c>
      <c r="I8557">
        <f>'Previous Trades Import_OMS Quer'!I8557</f>
        <v>0</v>
      </c>
      <c r="J8557">
        <f>'Previous Trades Import_OMS Quer'!J8557</f>
        <v>0</v>
      </c>
      <c r="K8557">
        <f>'Previous Trades Import_OMS Quer'!K8557</f>
        <v>0</v>
      </c>
      <c r="L8557">
        <f>'Previous Trades Import_OMS Quer'!L8557</f>
        <v>0</v>
      </c>
      <c r="M8557">
        <f>'Previous Trades Import_OMS Quer'!M8557</f>
        <v>0</v>
      </c>
      <c r="N8557">
        <f>'Previous Trades Import_OMS Quer'!N8557</f>
        <v>0</v>
      </c>
      <c r="O8557" t="str">
        <f>CLEAN('Previous Trades Import_OMS Quer'!O8557)</f>
        <v/>
      </c>
      <c r="Q8557" s="25">
        <f t="shared" si="266"/>
        <v>0</v>
      </c>
      <c r="R8557" s="25" t="e">
        <f>VLOOKUP(O8557,'Currency Balance'!$O$3:$Q$32,3,0)</f>
        <v>#N/A</v>
      </c>
      <c r="S8557" t="e">
        <f t="shared" si="267"/>
        <v>#N/A</v>
      </c>
    </row>
    <row r="8558" spans="1:19">
      <c r="A8558">
        <f>'Previous Trades Import_OMS Quer'!A8558</f>
        <v>0</v>
      </c>
      <c r="B8558">
        <f>'Previous Trades Import_OMS Quer'!B8558</f>
        <v>0</v>
      </c>
      <c r="C8558" s="22">
        <f>'Previous Trades Import_OMS Quer'!C8558</f>
        <v>0</v>
      </c>
      <c r="D8558">
        <f>'Previous Trades Import_OMS Quer'!D8558</f>
        <v>0</v>
      </c>
      <c r="E8558" s="22">
        <f>'Previous Trades Import_OMS Quer'!E8558</f>
        <v>0</v>
      </c>
      <c r="F8558">
        <f>'Previous Trades Import_OMS Quer'!F8558</f>
        <v>0</v>
      </c>
      <c r="G8558">
        <f>'Previous Trades Import_OMS Quer'!G8558</f>
        <v>0</v>
      </c>
      <c r="H8558">
        <f>'Previous Trades Import_OMS Quer'!H8558</f>
        <v>0</v>
      </c>
      <c r="I8558">
        <f>'Previous Trades Import_OMS Quer'!I8558</f>
        <v>0</v>
      </c>
      <c r="J8558">
        <f>'Previous Trades Import_OMS Quer'!J8558</f>
        <v>0</v>
      </c>
      <c r="K8558">
        <f>'Previous Trades Import_OMS Quer'!K8558</f>
        <v>0</v>
      </c>
      <c r="L8558">
        <f>'Previous Trades Import_OMS Quer'!L8558</f>
        <v>0</v>
      </c>
      <c r="M8558">
        <f>'Previous Trades Import_OMS Quer'!M8558</f>
        <v>0</v>
      </c>
      <c r="N8558">
        <f>'Previous Trades Import_OMS Quer'!N8558</f>
        <v>0</v>
      </c>
      <c r="O8558" t="str">
        <f>CLEAN('Previous Trades Import_OMS Quer'!O8558)</f>
        <v/>
      </c>
      <c r="Q8558" s="25">
        <f t="shared" si="266"/>
        <v>0</v>
      </c>
      <c r="R8558" s="25" t="e">
        <f>VLOOKUP(O8558,'Currency Balance'!$O$3:$Q$32,3,0)</f>
        <v>#N/A</v>
      </c>
      <c r="S8558" t="e">
        <f t="shared" si="267"/>
        <v>#N/A</v>
      </c>
    </row>
    <row r="8559" spans="1:19">
      <c r="A8559">
        <f>'Previous Trades Import_OMS Quer'!A8559</f>
        <v>0</v>
      </c>
      <c r="B8559">
        <f>'Previous Trades Import_OMS Quer'!B8559</f>
        <v>0</v>
      </c>
      <c r="C8559" s="22">
        <f>'Previous Trades Import_OMS Quer'!C8559</f>
        <v>0</v>
      </c>
      <c r="D8559">
        <f>'Previous Trades Import_OMS Quer'!D8559</f>
        <v>0</v>
      </c>
      <c r="E8559" s="22">
        <f>'Previous Trades Import_OMS Quer'!E8559</f>
        <v>0</v>
      </c>
      <c r="F8559">
        <f>'Previous Trades Import_OMS Quer'!F8559</f>
        <v>0</v>
      </c>
      <c r="G8559">
        <f>'Previous Trades Import_OMS Quer'!G8559</f>
        <v>0</v>
      </c>
      <c r="H8559">
        <f>'Previous Trades Import_OMS Quer'!H8559</f>
        <v>0</v>
      </c>
      <c r="I8559">
        <f>'Previous Trades Import_OMS Quer'!I8559</f>
        <v>0</v>
      </c>
      <c r="J8559">
        <f>'Previous Trades Import_OMS Quer'!J8559</f>
        <v>0</v>
      </c>
      <c r="K8559">
        <f>'Previous Trades Import_OMS Quer'!K8559</f>
        <v>0</v>
      </c>
      <c r="L8559">
        <f>'Previous Trades Import_OMS Quer'!L8559</f>
        <v>0</v>
      </c>
      <c r="M8559">
        <f>'Previous Trades Import_OMS Quer'!M8559</f>
        <v>0</v>
      </c>
      <c r="N8559">
        <f>'Previous Trades Import_OMS Quer'!N8559</f>
        <v>0</v>
      </c>
      <c r="O8559" t="str">
        <f>CLEAN('Previous Trades Import_OMS Quer'!O8559)</f>
        <v/>
      </c>
      <c r="Q8559" s="25">
        <f t="shared" si="266"/>
        <v>0</v>
      </c>
      <c r="R8559" s="25" t="e">
        <f>VLOOKUP(O8559,'Currency Balance'!$O$3:$Q$32,3,0)</f>
        <v>#N/A</v>
      </c>
      <c r="S8559" t="e">
        <f t="shared" si="267"/>
        <v>#N/A</v>
      </c>
    </row>
    <row r="8560" spans="1:19">
      <c r="A8560">
        <f>'Previous Trades Import_OMS Quer'!A8560</f>
        <v>0</v>
      </c>
      <c r="B8560">
        <f>'Previous Trades Import_OMS Quer'!B8560</f>
        <v>0</v>
      </c>
      <c r="C8560" s="22">
        <f>'Previous Trades Import_OMS Quer'!C8560</f>
        <v>0</v>
      </c>
      <c r="D8560">
        <f>'Previous Trades Import_OMS Quer'!D8560</f>
        <v>0</v>
      </c>
      <c r="E8560" s="22">
        <f>'Previous Trades Import_OMS Quer'!E8560</f>
        <v>0</v>
      </c>
      <c r="F8560">
        <f>'Previous Trades Import_OMS Quer'!F8560</f>
        <v>0</v>
      </c>
      <c r="G8560">
        <f>'Previous Trades Import_OMS Quer'!G8560</f>
        <v>0</v>
      </c>
      <c r="H8560">
        <f>'Previous Trades Import_OMS Quer'!H8560</f>
        <v>0</v>
      </c>
      <c r="I8560">
        <f>'Previous Trades Import_OMS Quer'!I8560</f>
        <v>0</v>
      </c>
      <c r="J8560">
        <f>'Previous Trades Import_OMS Quer'!J8560</f>
        <v>0</v>
      </c>
      <c r="K8560">
        <f>'Previous Trades Import_OMS Quer'!K8560</f>
        <v>0</v>
      </c>
      <c r="L8560">
        <f>'Previous Trades Import_OMS Quer'!L8560</f>
        <v>0</v>
      </c>
      <c r="M8560">
        <f>'Previous Trades Import_OMS Quer'!M8560</f>
        <v>0</v>
      </c>
      <c r="N8560">
        <f>'Previous Trades Import_OMS Quer'!N8560</f>
        <v>0</v>
      </c>
      <c r="O8560" t="str">
        <f>CLEAN('Previous Trades Import_OMS Quer'!O8560)</f>
        <v/>
      </c>
      <c r="Q8560" s="25">
        <f t="shared" si="266"/>
        <v>0</v>
      </c>
      <c r="R8560" s="25" t="e">
        <f>VLOOKUP(O8560,'Currency Balance'!$O$3:$Q$32,3,0)</f>
        <v>#N/A</v>
      </c>
      <c r="S8560" t="e">
        <f t="shared" si="267"/>
        <v>#N/A</v>
      </c>
    </row>
    <row r="8561" spans="1:19">
      <c r="A8561">
        <f>'Previous Trades Import_OMS Quer'!A8561</f>
        <v>0</v>
      </c>
      <c r="B8561">
        <f>'Previous Trades Import_OMS Quer'!B8561</f>
        <v>0</v>
      </c>
      <c r="C8561" s="22">
        <f>'Previous Trades Import_OMS Quer'!C8561</f>
        <v>0</v>
      </c>
      <c r="D8561">
        <f>'Previous Trades Import_OMS Quer'!D8561</f>
        <v>0</v>
      </c>
      <c r="E8561" s="22">
        <f>'Previous Trades Import_OMS Quer'!E8561</f>
        <v>0</v>
      </c>
      <c r="F8561">
        <f>'Previous Trades Import_OMS Quer'!F8561</f>
        <v>0</v>
      </c>
      <c r="G8561">
        <f>'Previous Trades Import_OMS Quer'!G8561</f>
        <v>0</v>
      </c>
      <c r="H8561">
        <f>'Previous Trades Import_OMS Quer'!H8561</f>
        <v>0</v>
      </c>
      <c r="I8561">
        <f>'Previous Trades Import_OMS Quer'!I8561</f>
        <v>0</v>
      </c>
      <c r="J8561">
        <f>'Previous Trades Import_OMS Quer'!J8561</f>
        <v>0</v>
      </c>
      <c r="K8561">
        <f>'Previous Trades Import_OMS Quer'!K8561</f>
        <v>0</v>
      </c>
      <c r="L8561">
        <f>'Previous Trades Import_OMS Quer'!L8561</f>
        <v>0</v>
      </c>
      <c r="M8561">
        <f>'Previous Trades Import_OMS Quer'!M8561</f>
        <v>0</v>
      </c>
      <c r="N8561">
        <f>'Previous Trades Import_OMS Quer'!N8561</f>
        <v>0</v>
      </c>
      <c r="O8561" t="str">
        <f>CLEAN('Previous Trades Import_OMS Quer'!O8561)</f>
        <v/>
      </c>
      <c r="Q8561" s="25">
        <f t="shared" si="266"/>
        <v>0</v>
      </c>
      <c r="R8561" s="25" t="e">
        <f>VLOOKUP(O8561,'Currency Balance'!$O$3:$Q$32,3,0)</f>
        <v>#N/A</v>
      </c>
      <c r="S8561" t="e">
        <f t="shared" si="267"/>
        <v>#N/A</v>
      </c>
    </row>
    <row r="8562" spans="1:19">
      <c r="A8562">
        <f>'Previous Trades Import_OMS Quer'!A8562</f>
        <v>0</v>
      </c>
      <c r="B8562">
        <f>'Previous Trades Import_OMS Quer'!B8562</f>
        <v>0</v>
      </c>
      <c r="C8562" s="22">
        <f>'Previous Trades Import_OMS Quer'!C8562</f>
        <v>0</v>
      </c>
      <c r="D8562">
        <f>'Previous Trades Import_OMS Quer'!D8562</f>
        <v>0</v>
      </c>
      <c r="E8562" s="22">
        <f>'Previous Trades Import_OMS Quer'!E8562</f>
        <v>0</v>
      </c>
      <c r="F8562">
        <f>'Previous Trades Import_OMS Quer'!F8562</f>
        <v>0</v>
      </c>
      <c r="G8562">
        <f>'Previous Trades Import_OMS Quer'!G8562</f>
        <v>0</v>
      </c>
      <c r="H8562">
        <f>'Previous Trades Import_OMS Quer'!H8562</f>
        <v>0</v>
      </c>
      <c r="I8562">
        <f>'Previous Trades Import_OMS Quer'!I8562</f>
        <v>0</v>
      </c>
      <c r="J8562">
        <f>'Previous Trades Import_OMS Quer'!J8562</f>
        <v>0</v>
      </c>
      <c r="K8562">
        <f>'Previous Trades Import_OMS Quer'!K8562</f>
        <v>0</v>
      </c>
      <c r="L8562">
        <f>'Previous Trades Import_OMS Quer'!L8562</f>
        <v>0</v>
      </c>
      <c r="M8562">
        <f>'Previous Trades Import_OMS Quer'!M8562</f>
        <v>0</v>
      </c>
      <c r="N8562">
        <f>'Previous Trades Import_OMS Quer'!N8562</f>
        <v>0</v>
      </c>
      <c r="O8562" t="str">
        <f>CLEAN('Previous Trades Import_OMS Quer'!O8562)</f>
        <v/>
      </c>
      <c r="Q8562" s="25">
        <f t="shared" si="266"/>
        <v>0</v>
      </c>
      <c r="R8562" s="25" t="e">
        <f>VLOOKUP(O8562,'Currency Balance'!$O$3:$Q$32,3,0)</f>
        <v>#N/A</v>
      </c>
      <c r="S8562" t="e">
        <f t="shared" si="267"/>
        <v>#N/A</v>
      </c>
    </row>
    <row r="8563" spans="1:19">
      <c r="A8563">
        <f>'Previous Trades Import_OMS Quer'!A8563</f>
        <v>0</v>
      </c>
      <c r="B8563">
        <f>'Previous Trades Import_OMS Quer'!B8563</f>
        <v>0</v>
      </c>
      <c r="C8563" s="22">
        <f>'Previous Trades Import_OMS Quer'!C8563</f>
        <v>0</v>
      </c>
      <c r="D8563">
        <f>'Previous Trades Import_OMS Quer'!D8563</f>
        <v>0</v>
      </c>
      <c r="E8563" s="22">
        <f>'Previous Trades Import_OMS Quer'!E8563</f>
        <v>0</v>
      </c>
      <c r="F8563">
        <f>'Previous Trades Import_OMS Quer'!F8563</f>
        <v>0</v>
      </c>
      <c r="G8563">
        <f>'Previous Trades Import_OMS Quer'!G8563</f>
        <v>0</v>
      </c>
      <c r="H8563">
        <f>'Previous Trades Import_OMS Quer'!H8563</f>
        <v>0</v>
      </c>
      <c r="I8563">
        <f>'Previous Trades Import_OMS Quer'!I8563</f>
        <v>0</v>
      </c>
      <c r="J8563">
        <f>'Previous Trades Import_OMS Quer'!J8563</f>
        <v>0</v>
      </c>
      <c r="K8563">
        <f>'Previous Trades Import_OMS Quer'!K8563</f>
        <v>0</v>
      </c>
      <c r="L8563">
        <f>'Previous Trades Import_OMS Quer'!L8563</f>
        <v>0</v>
      </c>
      <c r="M8563">
        <f>'Previous Trades Import_OMS Quer'!M8563</f>
        <v>0</v>
      </c>
      <c r="N8563">
        <f>'Previous Trades Import_OMS Quer'!N8563</f>
        <v>0</v>
      </c>
      <c r="O8563" t="str">
        <f>CLEAN('Previous Trades Import_OMS Quer'!O8563)</f>
        <v/>
      </c>
      <c r="Q8563" s="25">
        <f t="shared" si="266"/>
        <v>0</v>
      </c>
      <c r="R8563" s="25" t="e">
        <f>VLOOKUP(O8563,'Currency Balance'!$O$3:$Q$32,3,0)</f>
        <v>#N/A</v>
      </c>
      <c r="S8563" t="e">
        <f t="shared" si="267"/>
        <v>#N/A</v>
      </c>
    </row>
    <row r="8564" spans="1:19">
      <c r="A8564">
        <f>'Previous Trades Import_OMS Quer'!A8564</f>
        <v>0</v>
      </c>
      <c r="B8564">
        <f>'Previous Trades Import_OMS Quer'!B8564</f>
        <v>0</v>
      </c>
      <c r="C8564" s="22">
        <f>'Previous Trades Import_OMS Quer'!C8564</f>
        <v>0</v>
      </c>
      <c r="D8564">
        <f>'Previous Trades Import_OMS Quer'!D8564</f>
        <v>0</v>
      </c>
      <c r="E8564" s="22">
        <f>'Previous Trades Import_OMS Quer'!E8564</f>
        <v>0</v>
      </c>
      <c r="F8564">
        <f>'Previous Trades Import_OMS Quer'!F8564</f>
        <v>0</v>
      </c>
      <c r="G8564">
        <f>'Previous Trades Import_OMS Quer'!G8564</f>
        <v>0</v>
      </c>
      <c r="H8564">
        <f>'Previous Trades Import_OMS Quer'!H8564</f>
        <v>0</v>
      </c>
      <c r="I8564">
        <f>'Previous Trades Import_OMS Quer'!I8564</f>
        <v>0</v>
      </c>
      <c r="J8564">
        <f>'Previous Trades Import_OMS Quer'!J8564</f>
        <v>0</v>
      </c>
      <c r="K8564">
        <f>'Previous Trades Import_OMS Quer'!K8564</f>
        <v>0</v>
      </c>
      <c r="L8564">
        <f>'Previous Trades Import_OMS Quer'!L8564</f>
        <v>0</v>
      </c>
      <c r="M8564">
        <f>'Previous Trades Import_OMS Quer'!M8564</f>
        <v>0</v>
      </c>
      <c r="N8564">
        <f>'Previous Trades Import_OMS Quer'!N8564</f>
        <v>0</v>
      </c>
      <c r="O8564" t="str">
        <f>CLEAN('Previous Trades Import_OMS Quer'!O8564)</f>
        <v/>
      </c>
      <c r="Q8564" s="25">
        <f t="shared" si="266"/>
        <v>0</v>
      </c>
      <c r="R8564" s="25" t="e">
        <f>VLOOKUP(O8564,'Currency Balance'!$O$3:$Q$32,3,0)</f>
        <v>#N/A</v>
      </c>
      <c r="S8564" t="e">
        <f t="shared" si="267"/>
        <v>#N/A</v>
      </c>
    </row>
    <row r="8565" spans="1:19">
      <c r="A8565">
        <f>'Previous Trades Import_OMS Quer'!A8565</f>
        <v>0</v>
      </c>
      <c r="B8565">
        <f>'Previous Trades Import_OMS Quer'!B8565</f>
        <v>0</v>
      </c>
      <c r="C8565" s="22">
        <f>'Previous Trades Import_OMS Quer'!C8565</f>
        <v>0</v>
      </c>
      <c r="D8565">
        <f>'Previous Trades Import_OMS Quer'!D8565</f>
        <v>0</v>
      </c>
      <c r="E8565" s="22">
        <f>'Previous Trades Import_OMS Quer'!E8565</f>
        <v>0</v>
      </c>
      <c r="F8565">
        <f>'Previous Trades Import_OMS Quer'!F8565</f>
        <v>0</v>
      </c>
      <c r="G8565">
        <f>'Previous Trades Import_OMS Quer'!G8565</f>
        <v>0</v>
      </c>
      <c r="H8565">
        <f>'Previous Trades Import_OMS Quer'!H8565</f>
        <v>0</v>
      </c>
      <c r="I8565">
        <f>'Previous Trades Import_OMS Quer'!I8565</f>
        <v>0</v>
      </c>
      <c r="J8565">
        <f>'Previous Trades Import_OMS Quer'!J8565</f>
        <v>0</v>
      </c>
      <c r="K8565">
        <f>'Previous Trades Import_OMS Quer'!K8565</f>
        <v>0</v>
      </c>
      <c r="L8565">
        <f>'Previous Trades Import_OMS Quer'!L8565</f>
        <v>0</v>
      </c>
      <c r="M8565">
        <f>'Previous Trades Import_OMS Quer'!M8565</f>
        <v>0</v>
      </c>
      <c r="N8565">
        <f>'Previous Trades Import_OMS Quer'!N8565</f>
        <v>0</v>
      </c>
      <c r="O8565" t="str">
        <f>CLEAN('Previous Trades Import_OMS Quer'!O8565)</f>
        <v/>
      </c>
      <c r="Q8565" s="25">
        <f t="shared" si="266"/>
        <v>0</v>
      </c>
      <c r="R8565" s="25" t="e">
        <f>VLOOKUP(O8565,'Currency Balance'!$O$3:$Q$32,3,0)</f>
        <v>#N/A</v>
      </c>
      <c r="S8565" t="e">
        <f t="shared" si="267"/>
        <v>#N/A</v>
      </c>
    </row>
    <row r="8566" spans="1:19">
      <c r="A8566">
        <f>'Previous Trades Import_OMS Quer'!A8566</f>
        <v>0</v>
      </c>
      <c r="B8566">
        <f>'Previous Trades Import_OMS Quer'!B8566</f>
        <v>0</v>
      </c>
      <c r="C8566" s="22">
        <f>'Previous Trades Import_OMS Quer'!C8566</f>
        <v>0</v>
      </c>
      <c r="D8566">
        <f>'Previous Trades Import_OMS Quer'!D8566</f>
        <v>0</v>
      </c>
      <c r="E8566" s="22">
        <f>'Previous Trades Import_OMS Quer'!E8566</f>
        <v>0</v>
      </c>
      <c r="F8566">
        <f>'Previous Trades Import_OMS Quer'!F8566</f>
        <v>0</v>
      </c>
      <c r="G8566">
        <f>'Previous Trades Import_OMS Quer'!G8566</f>
        <v>0</v>
      </c>
      <c r="H8566">
        <f>'Previous Trades Import_OMS Quer'!H8566</f>
        <v>0</v>
      </c>
      <c r="I8566">
        <f>'Previous Trades Import_OMS Quer'!I8566</f>
        <v>0</v>
      </c>
      <c r="J8566">
        <f>'Previous Trades Import_OMS Quer'!J8566</f>
        <v>0</v>
      </c>
      <c r="K8566">
        <f>'Previous Trades Import_OMS Quer'!K8566</f>
        <v>0</v>
      </c>
      <c r="L8566">
        <f>'Previous Trades Import_OMS Quer'!L8566</f>
        <v>0</v>
      </c>
      <c r="M8566">
        <f>'Previous Trades Import_OMS Quer'!M8566</f>
        <v>0</v>
      </c>
      <c r="N8566">
        <f>'Previous Trades Import_OMS Quer'!N8566</f>
        <v>0</v>
      </c>
      <c r="O8566" t="str">
        <f>CLEAN('Previous Trades Import_OMS Quer'!O8566)</f>
        <v/>
      </c>
      <c r="Q8566" s="25">
        <f t="shared" si="266"/>
        <v>0</v>
      </c>
      <c r="R8566" s="25" t="e">
        <f>VLOOKUP(O8566,'Currency Balance'!$O$3:$Q$32,3,0)</f>
        <v>#N/A</v>
      </c>
      <c r="S8566" t="e">
        <f t="shared" si="267"/>
        <v>#N/A</v>
      </c>
    </row>
    <row r="8567" spans="1:19">
      <c r="A8567">
        <f>'Previous Trades Import_OMS Quer'!A8567</f>
        <v>0</v>
      </c>
      <c r="B8567">
        <f>'Previous Trades Import_OMS Quer'!B8567</f>
        <v>0</v>
      </c>
      <c r="C8567" s="22">
        <f>'Previous Trades Import_OMS Quer'!C8567</f>
        <v>0</v>
      </c>
      <c r="D8567">
        <f>'Previous Trades Import_OMS Quer'!D8567</f>
        <v>0</v>
      </c>
      <c r="E8567" s="22">
        <f>'Previous Trades Import_OMS Quer'!E8567</f>
        <v>0</v>
      </c>
      <c r="F8567">
        <f>'Previous Trades Import_OMS Quer'!F8567</f>
        <v>0</v>
      </c>
      <c r="G8567">
        <f>'Previous Trades Import_OMS Quer'!G8567</f>
        <v>0</v>
      </c>
      <c r="H8567">
        <f>'Previous Trades Import_OMS Quer'!H8567</f>
        <v>0</v>
      </c>
      <c r="I8567">
        <f>'Previous Trades Import_OMS Quer'!I8567</f>
        <v>0</v>
      </c>
      <c r="J8567">
        <f>'Previous Trades Import_OMS Quer'!J8567</f>
        <v>0</v>
      </c>
      <c r="K8567">
        <f>'Previous Trades Import_OMS Quer'!K8567</f>
        <v>0</v>
      </c>
      <c r="L8567">
        <f>'Previous Trades Import_OMS Quer'!L8567</f>
        <v>0</v>
      </c>
      <c r="M8567">
        <f>'Previous Trades Import_OMS Quer'!M8567</f>
        <v>0</v>
      </c>
      <c r="N8567">
        <f>'Previous Trades Import_OMS Quer'!N8567</f>
        <v>0</v>
      </c>
      <c r="O8567" t="str">
        <f>CLEAN('Previous Trades Import_OMS Quer'!O8567)</f>
        <v/>
      </c>
      <c r="Q8567" s="25">
        <f t="shared" si="266"/>
        <v>0</v>
      </c>
      <c r="R8567" s="25" t="e">
        <f>VLOOKUP(O8567,'Currency Balance'!$O$3:$Q$32,3,0)</f>
        <v>#N/A</v>
      </c>
      <c r="S8567" t="e">
        <f t="shared" si="267"/>
        <v>#N/A</v>
      </c>
    </row>
    <row r="8568" spans="1:19">
      <c r="A8568">
        <f>'Previous Trades Import_OMS Quer'!A8568</f>
        <v>0</v>
      </c>
      <c r="B8568">
        <f>'Previous Trades Import_OMS Quer'!B8568</f>
        <v>0</v>
      </c>
      <c r="C8568" s="22">
        <f>'Previous Trades Import_OMS Quer'!C8568</f>
        <v>0</v>
      </c>
      <c r="D8568">
        <f>'Previous Trades Import_OMS Quer'!D8568</f>
        <v>0</v>
      </c>
      <c r="E8568" s="22">
        <f>'Previous Trades Import_OMS Quer'!E8568</f>
        <v>0</v>
      </c>
      <c r="F8568">
        <f>'Previous Trades Import_OMS Quer'!F8568</f>
        <v>0</v>
      </c>
      <c r="G8568">
        <f>'Previous Trades Import_OMS Quer'!G8568</f>
        <v>0</v>
      </c>
      <c r="H8568">
        <f>'Previous Trades Import_OMS Quer'!H8568</f>
        <v>0</v>
      </c>
      <c r="I8568">
        <f>'Previous Trades Import_OMS Quer'!I8568</f>
        <v>0</v>
      </c>
      <c r="J8568">
        <f>'Previous Trades Import_OMS Quer'!J8568</f>
        <v>0</v>
      </c>
      <c r="K8568">
        <f>'Previous Trades Import_OMS Quer'!K8568</f>
        <v>0</v>
      </c>
      <c r="L8568">
        <f>'Previous Trades Import_OMS Quer'!L8568</f>
        <v>0</v>
      </c>
      <c r="M8568">
        <f>'Previous Trades Import_OMS Quer'!M8568</f>
        <v>0</v>
      </c>
      <c r="N8568">
        <f>'Previous Trades Import_OMS Quer'!N8568</f>
        <v>0</v>
      </c>
      <c r="O8568" t="str">
        <f>CLEAN('Previous Trades Import_OMS Quer'!O8568)</f>
        <v/>
      </c>
      <c r="Q8568" s="25">
        <f t="shared" si="266"/>
        <v>0</v>
      </c>
      <c r="R8568" s="25" t="e">
        <f>VLOOKUP(O8568,'Currency Balance'!$O$3:$Q$32,3,0)</f>
        <v>#N/A</v>
      </c>
      <c r="S8568" t="e">
        <f t="shared" si="267"/>
        <v>#N/A</v>
      </c>
    </row>
    <row r="8569" spans="1:19">
      <c r="A8569">
        <f>'Previous Trades Import_OMS Quer'!A8569</f>
        <v>0</v>
      </c>
      <c r="B8569">
        <f>'Previous Trades Import_OMS Quer'!B8569</f>
        <v>0</v>
      </c>
      <c r="C8569" s="22">
        <f>'Previous Trades Import_OMS Quer'!C8569</f>
        <v>0</v>
      </c>
      <c r="D8569">
        <f>'Previous Trades Import_OMS Quer'!D8569</f>
        <v>0</v>
      </c>
      <c r="E8569" s="22">
        <f>'Previous Trades Import_OMS Quer'!E8569</f>
        <v>0</v>
      </c>
      <c r="F8569">
        <f>'Previous Trades Import_OMS Quer'!F8569</f>
        <v>0</v>
      </c>
      <c r="G8569">
        <f>'Previous Trades Import_OMS Quer'!G8569</f>
        <v>0</v>
      </c>
      <c r="H8569">
        <f>'Previous Trades Import_OMS Quer'!H8569</f>
        <v>0</v>
      </c>
      <c r="I8569">
        <f>'Previous Trades Import_OMS Quer'!I8569</f>
        <v>0</v>
      </c>
      <c r="J8569">
        <f>'Previous Trades Import_OMS Quer'!J8569</f>
        <v>0</v>
      </c>
      <c r="K8569">
        <f>'Previous Trades Import_OMS Quer'!K8569</f>
        <v>0</v>
      </c>
      <c r="L8569">
        <f>'Previous Trades Import_OMS Quer'!L8569</f>
        <v>0</v>
      </c>
      <c r="M8569">
        <f>'Previous Trades Import_OMS Quer'!M8569</f>
        <v>0</v>
      </c>
      <c r="N8569">
        <f>'Previous Trades Import_OMS Quer'!N8569</f>
        <v>0</v>
      </c>
      <c r="O8569" t="str">
        <f>CLEAN('Previous Trades Import_OMS Quer'!O8569)</f>
        <v/>
      </c>
      <c r="Q8569" s="25">
        <f t="shared" si="266"/>
        <v>0</v>
      </c>
      <c r="R8569" s="25" t="e">
        <f>VLOOKUP(O8569,'Currency Balance'!$O$3:$Q$32,3,0)</f>
        <v>#N/A</v>
      </c>
      <c r="S8569" t="e">
        <f t="shared" si="267"/>
        <v>#N/A</v>
      </c>
    </row>
    <row r="8570" spans="1:19">
      <c r="A8570">
        <f>'Previous Trades Import_OMS Quer'!A8570</f>
        <v>0</v>
      </c>
      <c r="B8570">
        <f>'Previous Trades Import_OMS Quer'!B8570</f>
        <v>0</v>
      </c>
      <c r="C8570" s="22">
        <f>'Previous Trades Import_OMS Quer'!C8570</f>
        <v>0</v>
      </c>
      <c r="D8570">
        <f>'Previous Trades Import_OMS Quer'!D8570</f>
        <v>0</v>
      </c>
      <c r="E8570" s="22">
        <f>'Previous Trades Import_OMS Quer'!E8570</f>
        <v>0</v>
      </c>
      <c r="F8570">
        <f>'Previous Trades Import_OMS Quer'!F8570</f>
        <v>0</v>
      </c>
      <c r="G8570">
        <f>'Previous Trades Import_OMS Quer'!G8570</f>
        <v>0</v>
      </c>
      <c r="H8570">
        <f>'Previous Trades Import_OMS Quer'!H8570</f>
        <v>0</v>
      </c>
      <c r="I8570">
        <f>'Previous Trades Import_OMS Quer'!I8570</f>
        <v>0</v>
      </c>
      <c r="J8570">
        <f>'Previous Trades Import_OMS Quer'!J8570</f>
        <v>0</v>
      </c>
      <c r="K8570">
        <f>'Previous Trades Import_OMS Quer'!K8570</f>
        <v>0</v>
      </c>
      <c r="L8570">
        <f>'Previous Trades Import_OMS Quer'!L8570</f>
        <v>0</v>
      </c>
      <c r="M8570">
        <f>'Previous Trades Import_OMS Quer'!M8570</f>
        <v>0</v>
      </c>
      <c r="N8570">
        <f>'Previous Trades Import_OMS Quer'!N8570</f>
        <v>0</v>
      </c>
      <c r="O8570" t="str">
        <f>CLEAN('Previous Trades Import_OMS Quer'!O8570)</f>
        <v/>
      </c>
      <c r="Q8570" s="25">
        <f t="shared" si="266"/>
        <v>0</v>
      </c>
      <c r="R8570" s="25" t="e">
        <f>VLOOKUP(O8570,'Currency Balance'!$O$3:$Q$32,3,0)</f>
        <v>#N/A</v>
      </c>
      <c r="S8570" t="e">
        <f t="shared" si="267"/>
        <v>#N/A</v>
      </c>
    </row>
    <row r="8571" spans="1:19">
      <c r="A8571">
        <f>'Previous Trades Import_OMS Quer'!A8571</f>
        <v>0</v>
      </c>
      <c r="B8571">
        <f>'Previous Trades Import_OMS Quer'!B8571</f>
        <v>0</v>
      </c>
      <c r="C8571" s="22">
        <f>'Previous Trades Import_OMS Quer'!C8571</f>
        <v>0</v>
      </c>
      <c r="D8571">
        <f>'Previous Trades Import_OMS Quer'!D8571</f>
        <v>0</v>
      </c>
      <c r="E8571" s="22">
        <f>'Previous Trades Import_OMS Quer'!E8571</f>
        <v>0</v>
      </c>
      <c r="F8571">
        <f>'Previous Trades Import_OMS Quer'!F8571</f>
        <v>0</v>
      </c>
      <c r="G8571">
        <f>'Previous Trades Import_OMS Quer'!G8571</f>
        <v>0</v>
      </c>
      <c r="H8571">
        <f>'Previous Trades Import_OMS Quer'!H8571</f>
        <v>0</v>
      </c>
      <c r="I8571">
        <f>'Previous Trades Import_OMS Quer'!I8571</f>
        <v>0</v>
      </c>
      <c r="J8571">
        <f>'Previous Trades Import_OMS Quer'!J8571</f>
        <v>0</v>
      </c>
      <c r="K8571">
        <f>'Previous Trades Import_OMS Quer'!K8571</f>
        <v>0</v>
      </c>
      <c r="L8571">
        <f>'Previous Trades Import_OMS Quer'!L8571</f>
        <v>0</v>
      </c>
      <c r="M8571">
        <f>'Previous Trades Import_OMS Quer'!M8571</f>
        <v>0</v>
      </c>
      <c r="N8571">
        <f>'Previous Trades Import_OMS Quer'!N8571</f>
        <v>0</v>
      </c>
      <c r="O8571" t="str">
        <f>CLEAN('Previous Trades Import_OMS Quer'!O8571)</f>
        <v/>
      </c>
      <c r="Q8571" s="25">
        <f t="shared" si="266"/>
        <v>0</v>
      </c>
      <c r="R8571" s="25" t="e">
        <f>VLOOKUP(O8571,'Currency Balance'!$O$3:$Q$32,3,0)</f>
        <v>#N/A</v>
      </c>
      <c r="S8571" t="e">
        <f t="shared" si="267"/>
        <v>#N/A</v>
      </c>
    </row>
    <row r="8572" spans="1:19">
      <c r="A8572">
        <f>'Previous Trades Import_OMS Quer'!A8572</f>
        <v>0</v>
      </c>
      <c r="B8572">
        <f>'Previous Trades Import_OMS Quer'!B8572</f>
        <v>0</v>
      </c>
      <c r="C8572" s="22">
        <f>'Previous Trades Import_OMS Quer'!C8572</f>
        <v>0</v>
      </c>
      <c r="D8572">
        <f>'Previous Trades Import_OMS Quer'!D8572</f>
        <v>0</v>
      </c>
      <c r="E8572" s="22">
        <f>'Previous Trades Import_OMS Quer'!E8572</f>
        <v>0</v>
      </c>
      <c r="F8572">
        <f>'Previous Trades Import_OMS Quer'!F8572</f>
        <v>0</v>
      </c>
      <c r="G8572">
        <f>'Previous Trades Import_OMS Quer'!G8572</f>
        <v>0</v>
      </c>
      <c r="H8572">
        <f>'Previous Trades Import_OMS Quer'!H8572</f>
        <v>0</v>
      </c>
      <c r="I8572">
        <f>'Previous Trades Import_OMS Quer'!I8572</f>
        <v>0</v>
      </c>
      <c r="J8572">
        <f>'Previous Trades Import_OMS Quer'!J8572</f>
        <v>0</v>
      </c>
      <c r="K8572">
        <f>'Previous Trades Import_OMS Quer'!K8572</f>
        <v>0</v>
      </c>
      <c r="L8572">
        <f>'Previous Trades Import_OMS Quer'!L8572</f>
        <v>0</v>
      </c>
      <c r="M8572">
        <f>'Previous Trades Import_OMS Quer'!M8572</f>
        <v>0</v>
      </c>
      <c r="N8572">
        <f>'Previous Trades Import_OMS Quer'!N8572</f>
        <v>0</v>
      </c>
      <c r="O8572" t="str">
        <f>CLEAN('Previous Trades Import_OMS Quer'!O8572)</f>
        <v/>
      </c>
      <c r="Q8572" s="25">
        <f t="shared" si="266"/>
        <v>0</v>
      </c>
      <c r="R8572" s="25" t="e">
        <f>VLOOKUP(O8572,'Currency Balance'!$O$3:$Q$32,3,0)</f>
        <v>#N/A</v>
      </c>
      <c r="S8572" t="e">
        <f t="shared" si="267"/>
        <v>#N/A</v>
      </c>
    </row>
    <row r="8573" spans="1:19">
      <c r="A8573">
        <f>'Previous Trades Import_OMS Quer'!A8573</f>
        <v>0</v>
      </c>
      <c r="B8573">
        <f>'Previous Trades Import_OMS Quer'!B8573</f>
        <v>0</v>
      </c>
      <c r="C8573" s="22">
        <f>'Previous Trades Import_OMS Quer'!C8573</f>
        <v>0</v>
      </c>
      <c r="D8573">
        <f>'Previous Trades Import_OMS Quer'!D8573</f>
        <v>0</v>
      </c>
      <c r="E8573" s="22">
        <f>'Previous Trades Import_OMS Quer'!E8573</f>
        <v>0</v>
      </c>
      <c r="F8573">
        <f>'Previous Trades Import_OMS Quer'!F8573</f>
        <v>0</v>
      </c>
      <c r="G8573">
        <f>'Previous Trades Import_OMS Quer'!G8573</f>
        <v>0</v>
      </c>
      <c r="H8573">
        <f>'Previous Trades Import_OMS Quer'!H8573</f>
        <v>0</v>
      </c>
      <c r="I8573">
        <f>'Previous Trades Import_OMS Quer'!I8573</f>
        <v>0</v>
      </c>
      <c r="J8573">
        <f>'Previous Trades Import_OMS Quer'!J8573</f>
        <v>0</v>
      </c>
      <c r="K8573">
        <f>'Previous Trades Import_OMS Quer'!K8573</f>
        <v>0</v>
      </c>
      <c r="L8573">
        <f>'Previous Trades Import_OMS Quer'!L8573</f>
        <v>0</v>
      </c>
      <c r="M8573">
        <f>'Previous Trades Import_OMS Quer'!M8573</f>
        <v>0</v>
      </c>
      <c r="N8573">
        <f>'Previous Trades Import_OMS Quer'!N8573</f>
        <v>0</v>
      </c>
      <c r="O8573" t="str">
        <f>CLEAN('Previous Trades Import_OMS Quer'!O8573)</f>
        <v/>
      </c>
      <c r="Q8573" s="25">
        <f t="shared" si="266"/>
        <v>0</v>
      </c>
      <c r="R8573" s="25" t="e">
        <f>VLOOKUP(O8573,'Currency Balance'!$O$3:$Q$32,3,0)</f>
        <v>#N/A</v>
      </c>
      <c r="S8573" t="e">
        <f t="shared" si="267"/>
        <v>#N/A</v>
      </c>
    </row>
    <row r="8574" spans="1:19">
      <c r="A8574">
        <f>'Previous Trades Import_OMS Quer'!A8574</f>
        <v>0</v>
      </c>
      <c r="B8574">
        <f>'Previous Trades Import_OMS Quer'!B8574</f>
        <v>0</v>
      </c>
      <c r="C8574" s="22">
        <f>'Previous Trades Import_OMS Quer'!C8574</f>
        <v>0</v>
      </c>
      <c r="D8574">
        <f>'Previous Trades Import_OMS Quer'!D8574</f>
        <v>0</v>
      </c>
      <c r="E8574" s="22">
        <f>'Previous Trades Import_OMS Quer'!E8574</f>
        <v>0</v>
      </c>
      <c r="F8574">
        <f>'Previous Trades Import_OMS Quer'!F8574</f>
        <v>0</v>
      </c>
      <c r="G8574">
        <f>'Previous Trades Import_OMS Quer'!G8574</f>
        <v>0</v>
      </c>
      <c r="H8574">
        <f>'Previous Trades Import_OMS Quer'!H8574</f>
        <v>0</v>
      </c>
      <c r="I8574">
        <f>'Previous Trades Import_OMS Quer'!I8574</f>
        <v>0</v>
      </c>
      <c r="J8574">
        <f>'Previous Trades Import_OMS Quer'!J8574</f>
        <v>0</v>
      </c>
      <c r="K8574">
        <f>'Previous Trades Import_OMS Quer'!K8574</f>
        <v>0</v>
      </c>
      <c r="L8574">
        <f>'Previous Trades Import_OMS Quer'!L8574</f>
        <v>0</v>
      </c>
      <c r="M8574">
        <f>'Previous Trades Import_OMS Quer'!M8574</f>
        <v>0</v>
      </c>
      <c r="N8574">
        <f>'Previous Trades Import_OMS Quer'!N8574</f>
        <v>0</v>
      </c>
      <c r="O8574" t="str">
        <f>CLEAN('Previous Trades Import_OMS Quer'!O8574)</f>
        <v/>
      </c>
      <c r="Q8574" s="25">
        <f t="shared" si="266"/>
        <v>0</v>
      </c>
      <c r="R8574" s="25" t="e">
        <f>VLOOKUP(O8574,'Currency Balance'!$O$3:$Q$32,3,0)</f>
        <v>#N/A</v>
      </c>
      <c r="S8574" t="e">
        <f t="shared" si="267"/>
        <v>#N/A</v>
      </c>
    </row>
    <row r="8575" spans="1:19">
      <c r="A8575">
        <f>'Previous Trades Import_OMS Quer'!A8575</f>
        <v>0</v>
      </c>
      <c r="B8575">
        <f>'Previous Trades Import_OMS Quer'!B8575</f>
        <v>0</v>
      </c>
      <c r="C8575" s="22">
        <f>'Previous Trades Import_OMS Quer'!C8575</f>
        <v>0</v>
      </c>
      <c r="D8575">
        <f>'Previous Trades Import_OMS Quer'!D8575</f>
        <v>0</v>
      </c>
      <c r="E8575" s="22">
        <f>'Previous Trades Import_OMS Quer'!E8575</f>
        <v>0</v>
      </c>
      <c r="F8575">
        <f>'Previous Trades Import_OMS Quer'!F8575</f>
        <v>0</v>
      </c>
      <c r="G8575">
        <f>'Previous Trades Import_OMS Quer'!G8575</f>
        <v>0</v>
      </c>
      <c r="H8575">
        <f>'Previous Trades Import_OMS Quer'!H8575</f>
        <v>0</v>
      </c>
      <c r="I8575">
        <f>'Previous Trades Import_OMS Quer'!I8575</f>
        <v>0</v>
      </c>
      <c r="J8575">
        <f>'Previous Trades Import_OMS Quer'!J8575</f>
        <v>0</v>
      </c>
      <c r="K8575">
        <f>'Previous Trades Import_OMS Quer'!K8575</f>
        <v>0</v>
      </c>
      <c r="L8575">
        <f>'Previous Trades Import_OMS Quer'!L8575</f>
        <v>0</v>
      </c>
      <c r="M8575">
        <f>'Previous Trades Import_OMS Quer'!M8575</f>
        <v>0</v>
      </c>
      <c r="N8575">
        <f>'Previous Trades Import_OMS Quer'!N8575</f>
        <v>0</v>
      </c>
      <c r="O8575" t="str">
        <f>CLEAN('Previous Trades Import_OMS Quer'!O8575)</f>
        <v/>
      </c>
      <c r="Q8575" s="25">
        <f t="shared" si="266"/>
        <v>0</v>
      </c>
      <c r="R8575" s="25" t="e">
        <f>VLOOKUP(O8575,'Currency Balance'!$O$3:$Q$32,3,0)</f>
        <v>#N/A</v>
      </c>
      <c r="S8575" t="e">
        <f t="shared" si="267"/>
        <v>#N/A</v>
      </c>
    </row>
    <row r="8576" spans="1:19">
      <c r="A8576">
        <f>'Previous Trades Import_OMS Quer'!A8576</f>
        <v>0</v>
      </c>
      <c r="B8576">
        <f>'Previous Trades Import_OMS Quer'!B8576</f>
        <v>0</v>
      </c>
      <c r="C8576" s="22">
        <f>'Previous Trades Import_OMS Quer'!C8576</f>
        <v>0</v>
      </c>
      <c r="D8576">
        <f>'Previous Trades Import_OMS Quer'!D8576</f>
        <v>0</v>
      </c>
      <c r="E8576" s="22">
        <f>'Previous Trades Import_OMS Quer'!E8576</f>
        <v>0</v>
      </c>
      <c r="F8576">
        <f>'Previous Trades Import_OMS Quer'!F8576</f>
        <v>0</v>
      </c>
      <c r="G8576">
        <f>'Previous Trades Import_OMS Quer'!G8576</f>
        <v>0</v>
      </c>
      <c r="H8576">
        <f>'Previous Trades Import_OMS Quer'!H8576</f>
        <v>0</v>
      </c>
      <c r="I8576">
        <f>'Previous Trades Import_OMS Quer'!I8576</f>
        <v>0</v>
      </c>
      <c r="J8576">
        <f>'Previous Trades Import_OMS Quer'!J8576</f>
        <v>0</v>
      </c>
      <c r="K8576">
        <f>'Previous Trades Import_OMS Quer'!K8576</f>
        <v>0</v>
      </c>
      <c r="L8576">
        <f>'Previous Trades Import_OMS Quer'!L8576</f>
        <v>0</v>
      </c>
      <c r="M8576">
        <f>'Previous Trades Import_OMS Quer'!M8576</f>
        <v>0</v>
      </c>
      <c r="N8576">
        <f>'Previous Trades Import_OMS Quer'!N8576</f>
        <v>0</v>
      </c>
      <c r="O8576" t="str">
        <f>CLEAN('Previous Trades Import_OMS Quer'!O8576)</f>
        <v/>
      </c>
      <c r="Q8576" s="25">
        <f t="shared" si="266"/>
        <v>0</v>
      </c>
      <c r="R8576" s="25" t="e">
        <f>VLOOKUP(O8576,'Currency Balance'!$O$3:$Q$32,3,0)</f>
        <v>#N/A</v>
      </c>
      <c r="S8576" t="e">
        <f t="shared" si="267"/>
        <v>#N/A</v>
      </c>
    </row>
    <row r="8577" spans="1:19">
      <c r="A8577">
        <f>'Previous Trades Import_OMS Quer'!A8577</f>
        <v>0</v>
      </c>
      <c r="B8577">
        <f>'Previous Trades Import_OMS Quer'!B8577</f>
        <v>0</v>
      </c>
      <c r="C8577" s="22">
        <f>'Previous Trades Import_OMS Quer'!C8577</f>
        <v>0</v>
      </c>
      <c r="D8577">
        <f>'Previous Trades Import_OMS Quer'!D8577</f>
        <v>0</v>
      </c>
      <c r="E8577" s="22">
        <f>'Previous Trades Import_OMS Quer'!E8577</f>
        <v>0</v>
      </c>
      <c r="F8577">
        <f>'Previous Trades Import_OMS Quer'!F8577</f>
        <v>0</v>
      </c>
      <c r="G8577">
        <f>'Previous Trades Import_OMS Quer'!G8577</f>
        <v>0</v>
      </c>
      <c r="H8577">
        <f>'Previous Trades Import_OMS Quer'!H8577</f>
        <v>0</v>
      </c>
      <c r="I8577">
        <f>'Previous Trades Import_OMS Quer'!I8577</f>
        <v>0</v>
      </c>
      <c r="J8577">
        <f>'Previous Trades Import_OMS Quer'!J8577</f>
        <v>0</v>
      </c>
      <c r="K8577">
        <f>'Previous Trades Import_OMS Quer'!K8577</f>
        <v>0</v>
      </c>
      <c r="L8577">
        <f>'Previous Trades Import_OMS Quer'!L8577</f>
        <v>0</v>
      </c>
      <c r="M8577">
        <f>'Previous Trades Import_OMS Quer'!M8577</f>
        <v>0</v>
      </c>
      <c r="N8577">
        <f>'Previous Trades Import_OMS Quer'!N8577</f>
        <v>0</v>
      </c>
      <c r="O8577" t="str">
        <f>CLEAN('Previous Trades Import_OMS Quer'!O8577)</f>
        <v/>
      </c>
      <c r="Q8577" s="25">
        <f t="shared" si="266"/>
        <v>0</v>
      </c>
      <c r="R8577" s="25" t="e">
        <f>VLOOKUP(O8577,'Currency Balance'!$O$3:$Q$32,3,0)</f>
        <v>#N/A</v>
      </c>
      <c r="S8577" t="e">
        <f t="shared" si="267"/>
        <v>#N/A</v>
      </c>
    </row>
    <row r="8578" spans="1:19">
      <c r="A8578">
        <f>'Previous Trades Import_OMS Quer'!A8578</f>
        <v>0</v>
      </c>
      <c r="B8578">
        <f>'Previous Trades Import_OMS Quer'!B8578</f>
        <v>0</v>
      </c>
      <c r="C8578" s="22">
        <f>'Previous Trades Import_OMS Quer'!C8578</f>
        <v>0</v>
      </c>
      <c r="D8578">
        <f>'Previous Trades Import_OMS Quer'!D8578</f>
        <v>0</v>
      </c>
      <c r="E8578" s="22">
        <f>'Previous Trades Import_OMS Quer'!E8578</f>
        <v>0</v>
      </c>
      <c r="F8578">
        <f>'Previous Trades Import_OMS Quer'!F8578</f>
        <v>0</v>
      </c>
      <c r="G8578">
        <f>'Previous Trades Import_OMS Quer'!G8578</f>
        <v>0</v>
      </c>
      <c r="H8578">
        <f>'Previous Trades Import_OMS Quer'!H8578</f>
        <v>0</v>
      </c>
      <c r="I8578">
        <f>'Previous Trades Import_OMS Quer'!I8578</f>
        <v>0</v>
      </c>
      <c r="J8578">
        <f>'Previous Trades Import_OMS Quer'!J8578</f>
        <v>0</v>
      </c>
      <c r="K8578">
        <f>'Previous Trades Import_OMS Quer'!K8578</f>
        <v>0</v>
      </c>
      <c r="L8578">
        <f>'Previous Trades Import_OMS Quer'!L8578</f>
        <v>0</v>
      </c>
      <c r="M8578">
        <f>'Previous Trades Import_OMS Quer'!M8578</f>
        <v>0</v>
      </c>
      <c r="N8578">
        <f>'Previous Trades Import_OMS Quer'!N8578</f>
        <v>0</v>
      </c>
      <c r="O8578" t="str">
        <f>CLEAN('Previous Trades Import_OMS Quer'!O8578)</f>
        <v/>
      </c>
      <c r="Q8578" s="25">
        <f t="shared" ref="Q8578:Q8641" si="268">IF(G8578="sell",M8578,-M8578)</f>
        <v>0</v>
      </c>
      <c r="R8578" s="25" t="e">
        <f>VLOOKUP(O8578,'Currency Balance'!$O$3:$Q$32,3,0)</f>
        <v>#N/A</v>
      </c>
      <c r="S8578" t="e">
        <f t="shared" ref="S8578:S8641" si="269">Q8578/R8578</f>
        <v>#N/A</v>
      </c>
    </row>
    <row r="8579" spans="1:19">
      <c r="A8579">
        <f>'Previous Trades Import_OMS Quer'!A8579</f>
        <v>0</v>
      </c>
      <c r="B8579">
        <f>'Previous Trades Import_OMS Quer'!B8579</f>
        <v>0</v>
      </c>
      <c r="C8579" s="22">
        <f>'Previous Trades Import_OMS Quer'!C8579</f>
        <v>0</v>
      </c>
      <c r="D8579">
        <f>'Previous Trades Import_OMS Quer'!D8579</f>
        <v>0</v>
      </c>
      <c r="E8579" s="22">
        <f>'Previous Trades Import_OMS Quer'!E8579</f>
        <v>0</v>
      </c>
      <c r="F8579">
        <f>'Previous Trades Import_OMS Quer'!F8579</f>
        <v>0</v>
      </c>
      <c r="G8579">
        <f>'Previous Trades Import_OMS Quer'!G8579</f>
        <v>0</v>
      </c>
      <c r="H8579">
        <f>'Previous Trades Import_OMS Quer'!H8579</f>
        <v>0</v>
      </c>
      <c r="I8579">
        <f>'Previous Trades Import_OMS Quer'!I8579</f>
        <v>0</v>
      </c>
      <c r="J8579">
        <f>'Previous Trades Import_OMS Quer'!J8579</f>
        <v>0</v>
      </c>
      <c r="K8579">
        <f>'Previous Trades Import_OMS Quer'!K8579</f>
        <v>0</v>
      </c>
      <c r="L8579">
        <f>'Previous Trades Import_OMS Quer'!L8579</f>
        <v>0</v>
      </c>
      <c r="M8579">
        <f>'Previous Trades Import_OMS Quer'!M8579</f>
        <v>0</v>
      </c>
      <c r="N8579">
        <f>'Previous Trades Import_OMS Quer'!N8579</f>
        <v>0</v>
      </c>
      <c r="O8579" t="str">
        <f>CLEAN('Previous Trades Import_OMS Quer'!O8579)</f>
        <v/>
      </c>
      <c r="Q8579" s="25">
        <f t="shared" si="268"/>
        <v>0</v>
      </c>
      <c r="R8579" s="25" t="e">
        <f>VLOOKUP(O8579,'Currency Balance'!$O$3:$Q$32,3,0)</f>
        <v>#N/A</v>
      </c>
      <c r="S8579" t="e">
        <f t="shared" si="269"/>
        <v>#N/A</v>
      </c>
    </row>
    <row r="8580" spans="1:19">
      <c r="A8580">
        <f>'Previous Trades Import_OMS Quer'!A8580</f>
        <v>0</v>
      </c>
      <c r="B8580">
        <f>'Previous Trades Import_OMS Quer'!B8580</f>
        <v>0</v>
      </c>
      <c r="C8580" s="22">
        <f>'Previous Trades Import_OMS Quer'!C8580</f>
        <v>0</v>
      </c>
      <c r="D8580">
        <f>'Previous Trades Import_OMS Quer'!D8580</f>
        <v>0</v>
      </c>
      <c r="E8580" s="22">
        <f>'Previous Trades Import_OMS Quer'!E8580</f>
        <v>0</v>
      </c>
      <c r="F8580">
        <f>'Previous Trades Import_OMS Quer'!F8580</f>
        <v>0</v>
      </c>
      <c r="G8580">
        <f>'Previous Trades Import_OMS Quer'!G8580</f>
        <v>0</v>
      </c>
      <c r="H8580">
        <f>'Previous Trades Import_OMS Quer'!H8580</f>
        <v>0</v>
      </c>
      <c r="I8580">
        <f>'Previous Trades Import_OMS Quer'!I8580</f>
        <v>0</v>
      </c>
      <c r="J8580">
        <f>'Previous Trades Import_OMS Quer'!J8580</f>
        <v>0</v>
      </c>
      <c r="K8580">
        <f>'Previous Trades Import_OMS Quer'!K8580</f>
        <v>0</v>
      </c>
      <c r="L8580">
        <f>'Previous Trades Import_OMS Quer'!L8580</f>
        <v>0</v>
      </c>
      <c r="M8580">
        <f>'Previous Trades Import_OMS Quer'!M8580</f>
        <v>0</v>
      </c>
      <c r="N8580">
        <f>'Previous Trades Import_OMS Quer'!N8580</f>
        <v>0</v>
      </c>
      <c r="O8580" t="str">
        <f>CLEAN('Previous Trades Import_OMS Quer'!O8580)</f>
        <v/>
      </c>
      <c r="Q8580" s="25">
        <f t="shared" si="268"/>
        <v>0</v>
      </c>
      <c r="R8580" s="25" t="e">
        <f>VLOOKUP(O8580,'Currency Balance'!$O$3:$Q$32,3,0)</f>
        <v>#N/A</v>
      </c>
      <c r="S8580" t="e">
        <f t="shared" si="269"/>
        <v>#N/A</v>
      </c>
    </row>
    <row r="8581" spans="1:19">
      <c r="A8581">
        <f>'Previous Trades Import_OMS Quer'!A8581</f>
        <v>0</v>
      </c>
      <c r="B8581">
        <f>'Previous Trades Import_OMS Quer'!B8581</f>
        <v>0</v>
      </c>
      <c r="C8581" s="22">
        <f>'Previous Trades Import_OMS Quer'!C8581</f>
        <v>0</v>
      </c>
      <c r="D8581">
        <f>'Previous Trades Import_OMS Quer'!D8581</f>
        <v>0</v>
      </c>
      <c r="E8581" s="22">
        <f>'Previous Trades Import_OMS Quer'!E8581</f>
        <v>0</v>
      </c>
      <c r="F8581">
        <f>'Previous Trades Import_OMS Quer'!F8581</f>
        <v>0</v>
      </c>
      <c r="G8581">
        <f>'Previous Trades Import_OMS Quer'!G8581</f>
        <v>0</v>
      </c>
      <c r="H8581">
        <f>'Previous Trades Import_OMS Quer'!H8581</f>
        <v>0</v>
      </c>
      <c r="I8581">
        <f>'Previous Trades Import_OMS Quer'!I8581</f>
        <v>0</v>
      </c>
      <c r="J8581">
        <f>'Previous Trades Import_OMS Quer'!J8581</f>
        <v>0</v>
      </c>
      <c r="K8581">
        <f>'Previous Trades Import_OMS Quer'!K8581</f>
        <v>0</v>
      </c>
      <c r="L8581">
        <f>'Previous Trades Import_OMS Quer'!L8581</f>
        <v>0</v>
      </c>
      <c r="M8581">
        <f>'Previous Trades Import_OMS Quer'!M8581</f>
        <v>0</v>
      </c>
      <c r="N8581">
        <f>'Previous Trades Import_OMS Quer'!N8581</f>
        <v>0</v>
      </c>
      <c r="O8581" t="str">
        <f>CLEAN('Previous Trades Import_OMS Quer'!O8581)</f>
        <v/>
      </c>
      <c r="Q8581" s="25">
        <f t="shared" si="268"/>
        <v>0</v>
      </c>
      <c r="R8581" s="25" t="e">
        <f>VLOOKUP(O8581,'Currency Balance'!$O$3:$Q$32,3,0)</f>
        <v>#N/A</v>
      </c>
      <c r="S8581" t="e">
        <f t="shared" si="269"/>
        <v>#N/A</v>
      </c>
    </row>
    <row r="8582" spans="1:19">
      <c r="A8582">
        <f>'Previous Trades Import_OMS Quer'!A8582</f>
        <v>0</v>
      </c>
      <c r="B8582">
        <f>'Previous Trades Import_OMS Quer'!B8582</f>
        <v>0</v>
      </c>
      <c r="C8582" s="22">
        <f>'Previous Trades Import_OMS Quer'!C8582</f>
        <v>0</v>
      </c>
      <c r="D8582">
        <f>'Previous Trades Import_OMS Quer'!D8582</f>
        <v>0</v>
      </c>
      <c r="E8582" s="22">
        <f>'Previous Trades Import_OMS Quer'!E8582</f>
        <v>0</v>
      </c>
      <c r="F8582">
        <f>'Previous Trades Import_OMS Quer'!F8582</f>
        <v>0</v>
      </c>
      <c r="G8582">
        <f>'Previous Trades Import_OMS Quer'!G8582</f>
        <v>0</v>
      </c>
      <c r="H8582">
        <f>'Previous Trades Import_OMS Quer'!H8582</f>
        <v>0</v>
      </c>
      <c r="I8582">
        <f>'Previous Trades Import_OMS Quer'!I8582</f>
        <v>0</v>
      </c>
      <c r="J8582">
        <f>'Previous Trades Import_OMS Quer'!J8582</f>
        <v>0</v>
      </c>
      <c r="K8582">
        <f>'Previous Trades Import_OMS Quer'!K8582</f>
        <v>0</v>
      </c>
      <c r="L8582">
        <f>'Previous Trades Import_OMS Quer'!L8582</f>
        <v>0</v>
      </c>
      <c r="M8582">
        <f>'Previous Trades Import_OMS Quer'!M8582</f>
        <v>0</v>
      </c>
      <c r="N8582">
        <f>'Previous Trades Import_OMS Quer'!N8582</f>
        <v>0</v>
      </c>
      <c r="O8582" t="str">
        <f>CLEAN('Previous Trades Import_OMS Quer'!O8582)</f>
        <v/>
      </c>
      <c r="Q8582" s="25">
        <f t="shared" si="268"/>
        <v>0</v>
      </c>
      <c r="R8582" s="25" t="e">
        <f>VLOOKUP(O8582,'Currency Balance'!$O$3:$Q$32,3,0)</f>
        <v>#N/A</v>
      </c>
      <c r="S8582" t="e">
        <f t="shared" si="269"/>
        <v>#N/A</v>
      </c>
    </row>
    <row r="8583" spans="1:19">
      <c r="A8583">
        <f>'Previous Trades Import_OMS Quer'!A8583</f>
        <v>0</v>
      </c>
      <c r="B8583">
        <f>'Previous Trades Import_OMS Quer'!B8583</f>
        <v>0</v>
      </c>
      <c r="C8583" s="22">
        <f>'Previous Trades Import_OMS Quer'!C8583</f>
        <v>0</v>
      </c>
      <c r="D8583">
        <f>'Previous Trades Import_OMS Quer'!D8583</f>
        <v>0</v>
      </c>
      <c r="E8583" s="22">
        <f>'Previous Trades Import_OMS Quer'!E8583</f>
        <v>0</v>
      </c>
      <c r="F8583">
        <f>'Previous Trades Import_OMS Quer'!F8583</f>
        <v>0</v>
      </c>
      <c r="G8583">
        <f>'Previous Trades Import_OMS Quer'!G8583</f>
        <v>0</v>
      </c>
      <c r="H8583">
        <f>'Previous Trades Import_OMS Quer'!H8583</f>
        <v>0</v>
      </c>
      <c r="I8583">
        <f>'Previous Trades Import_OMS Quer'!I8583</f>
        <v>0</v>
      </c>
      <c r="J8583">
        <f>'Previous Trades Import_OMS Quer'!J8583</f>
        <v>0</v>
      </c>
      <c r="K8583">
        <f>'Previous Trades Import_OMS Quer'!K8583</f>
        <v>0</v>
      </c>
      <c r="L8583">
        <f>'Previous Trades Import_OMS Quer'!L8583</f>
        <v>0</v>
      </c>
      <c r="M8583">
        <f>'Previous Trades Import_OMS Quer'!M8583</f>
        <v>0</v>
      </c>
      <c r="N8583">
        <f>'Previous Trades Import_OMS Quer'!N8583</f>
        <v>0</v>
      </c>
      <c r="O8583" t="str">
        <f>CLEAN('Previous Trades Import_OMS Quer'!O8583)</f>
        <v/>
      </c>
      <c r="Q8583" s="25">
        <f t="shared" si="268"/>
        <v>0</v>
      </c>
      <c r="R8583" s="25" t="e">
        <f>VLOOKUP(O8583,'Currency Balance'!$O$3:$Q$32,3,0)</f>
        <v>#N/A</v>
      </c>
      <c r="S8583" t="e">
        <f t="shared" si="269"/>
        <v>#N/A</v>
      </c>
    </row>
    <row r="8584" spans="1:19">
      <c r="A8584">
        <f>'Previous Trades Import_OMS Quer'!A8584</f>
        <v>0</v>
      </c>
      <c r="B8584">
        <f>'Previous Trades Import_OMS Quer'!B8584</f>
        <v>0</v>
      </c>
      <c r="C8584" s="22">
        <f>'Previous Trades Import_OMS Quer'!C8584</f>
        <v>0</v>
      </c>
      <c r="D8584">
        <f>'Previous Trades Import_OMS Quer'!D8584</f>
        <v>0</v>
      </c>
      <c r="E8584" s="22">
        <f>'Previous Trades Import_OMS Quer'!E8584</f>
        <v>0</v>
      </c>
      <c r="F8584">
        <f>'Previous Trades Import_OMS Quer'!F8584</f>
        <v>0</v>
      </c>
      <c r="G8584">
        <f>'Previous Trades Import_OMS Quer'!G8584</f>
        <v>0</v>
      </c>
      <c r="H8584">
        <f>'Previous Trades Import_OMS Quer'!H8584</f>
        <v>0</v>
      </c>
      <c r="I8584">
        <f>'Previous Trades Import_OMS Quer'!I8584</f>
        <v>0</v>
      </c>
      <c r="J8584">
        <f>'Previous Trades Import_OMS Quer'!J8584</f>
        <v>0</v>
      </c>
      <c r="K8584">
        <f>'Previous Trades Import_OMS Quer'!K8584</f>
        <v>0</v>
      </c>
      <c r="L8584">
        <f>'Previous Trades Import_OMS Quer'!L8584</f>
        <v>0</v>
      </c>
      <c r="M8584">
        <f>'Previous Trades Import_OMS Quer'!M8584</f>
        <v>0</v>
      </c>
      <c r="N8584">
        <f>'Previous Trades Import_OMS Quer'!N8584</f>
        <v>0</v>
      </c>
      <c r="O8584" t="str">
        <f>CLEAN('Previous Trades Import_OMS Quer'!O8584)</f>
        <v/>
      </c>
      <c r="Q8584" s="25">
        <f t="shared" si="268"/>
        <v>0</v>
      </c>
      <c r="R8584" s="25" t="e">
        <f>VLOOKUP(O8584,'Currency Balance'!$O$3:$Q$32,3,0)</f>
        <v>#N/A</v>
      </c>
      <c r="S8584" t="e">
        <f t="shared" si="269"/>
        <v>#N/A</v>
      </c>
    </row>
    <row r="8585" spans="1:19">
      <c r="A8585">
        <f>'Previous Trades Import_OMS Quer'!A8585</f>
        <v>0</v>
      </c>
      <c r="B8585">
        <f>'Previous Trades Import_OMS Quer'!B8585</f>
        <v>0</v>
      </c>
      <c r="C8585" s="22">
        <f>'Previous Trades Import_OMS Quer'!C8585</f>
        <v>0</v>
      </c>
      <c r="D8585">
        <f>'Previous Trades Import_OMS Quer'!D8585</f>
        <v>0</v>
      </c>
      <c r="E8585" s="22">
        <f>'Previous Trades Import_OMS Quer'!E8585</f>
        <v>0</v>
      </c>
      <c r="F8585">
        <f>'Previous Trades Import_OMS Quer'!F8585</f>
        <v>0</v>
      </c>
      <c r="G8585">
        <f>'Previous Trades Import_OMS Quer'!G8585</f>
        <v>0</v>
      </c>
      <c r="H8585">
        <f>'Previous Trades Import_OMS Quer'!H8585</f>
        <v>0</v>
      </c>
      <c r="I8585">
        <f>'Previous Trades Import_OMS Quer'!I8585</f>
        <v>0</v>
      </c>
      <c r="J8585">
        <f>'Previous Trades Import_OMS Quer'!J8585</f>
        <v>0</v>
      </c>
      <c r="K8585">
        <f>'Previous Trades Import_OMS Quer'!K8585</f>
        <v>0</v>
      </c>
      <c r="L8585">
        <f>'Previous Trades Import_OMS Quer'!L8585</f>
        <v>0</v>
      </c>
      <c r="M8585">
        <f>'Previous Trades Import_OMS Quer'!M8585</f>
        <v>0</v>
      </c>
      <c r="N8585">
        <f>'Previous Trades Import_OMS Quer'!N8585</f>
        <v>0</v>
      </c>
      <c r="O8585" t="str">
        <f>CLEAN('Previous Trades Import_OMS Quer'!O8585)</f>
        <v/>
      </c>
      <c r="Q8585" s="25">
        <f t="shared" si="268"/>
        <v>0</v>
      </c>
      <c r="R8585" s="25" t="e">
        <f>VLOOKUP(O8585,'Currency Balance'!$O$3:$Q$32,3,0)</f>
        <v>#N/A</v>
      </c>
      <c r="S8585" t="e">
        <f t="shared" si="269"/>
        <v>#N/A</v>
      </c>
    </row>
    <row r="8586" spans="1:19">
      <c r="A8586">
        <f>'Previous Trades Import_OMS Quer'!A8586</f>
        <v>0</v>
      </c>
      <c r="B8586">
        <f>'Previous Trades Import_OMS Quer'!B8586</f>
        <v>0</v>
      </c>
      <c r="C8586" s="22">
        <f>'Previous Trades Import_OMS Quer'!C8586</f>
        <v>0</v>
      </c>
      <c r="D8586">
        <f>'Previous Trades Import_OMS Quer'!D8586</f>
        <v>0</v>
      </c>
      <c r="E8586" s="22">
        <f>'Previous Trades Import_OMS Quer'!E8586</f>
        <v>0</v>
      </c>
      <c r="F8586">
        <f>'Previous Trades Import_OMS Quer'!F8586</f>
        <v>0</v>
      </c>
      <c r="G8586">
        <f>'Previous Trades Import_OMS Quer'!G8586</f>
        <v>0</v>
      </c>
      <c r="H8586">
        <f>'Previous Trades Import_OMS Quer'!H8586</f>
        <v>0</v>
      </c>
      <c r="I8586">
        <f>'Previous Trades Import_OMS Quer'!I8586</f>
        <v>0</v>
      </c>
      <c r="J8586">
        <f>'Previous Trades Import_OMS Quer'!J8586</f>
        <v>0</v>
      </c>
      <c r="K8586">
        <f>'Previous Trades Import_OMS Quer'!K8586</f>
        <v>0</v>
      </c>
      <c r="L8586">
        <f>'Previous Trades Import_OMS Quer'!L8586</f>
        <v>0</v>
      </c>
      <c r="M8586">
        <f>'Previous Trades Import_OMS Quer'!M8586</f>
        <v>0</v>
      </c>
      <c r="N8586">
        <f>'Previous Trades Import_OMS Quer'!N8586</f>
        <v>0</v>
      </c>
      <c r="O8586" t="str">
        <f>CLEAN('Previous Trades Import_OMS Quer'!O8586)</f>
        <v/>
      </c>
      <c r="Q8586" s="25">
        <f t="shared" si="268"/>
        <v>0</v>
      </c>
      <c r="R8586" s="25" t="e">
        <f>VLOOKUP(O8586,'Currency Balance'!$O$3:$Q$32,3,0)</f>
        <v>#N/A</v>
      </c>
      <c r="S8586" t="e">
        <f t="shared" si="269"/>
        <v>#N/A</v>
      </c>
    </row>
    <row r="8587" spans="1:19">
      <c r="A8587">
        <f>'Previous Trades Import_OMS Quer'!A8587</f>
        <v>0</v>
      </c>
      <c r="B8587">
        <f>'Previous Trades Import_OMS Quer'!B8587</f>
        <v>0</v>
      </c>
      <c r="C8587" s="22">
        <f>'Previous Trades Import_OMS Quer'!C8587</f>
        <v>0</v>
      </c>
      <c r="D8587">
        <f>'Previous Trades Import_OMS Quer'!D8587</f>
        <v>0</v>
      </c>
      <c r="E8587" s="22">
        <f>'Previous Trades Import_OMS Quer'!E8587</f>
        <v>0</v>
      </c>
      <c r="F8587">
        <f>'Previous Trades Import_OMS Quer'!F8587</f>
        <v>0</v>
      </c>
      <c r="G8587">
        <f>'Previous Trades Import_OMS Quer'!G8587</f>
        <v>0</v>
      </c>
      <c r="H8587">
        <f>'Previous Trades Import_OMS Quer'!H8587</f>
        <v>0</v>
      </c>
      <c r="I8587">
        <f>'Previous Trades Import_OMS Quer'!I8587</f>
        <v>0</v>
      </c>
      <c r="J8587">
        <f>'Previous Trades Import_OMS Quer'!J8587</f>
        <v>0</v>
      </c>
      <c r="K8587">
        <f>'Previous Trades Import_OMS Quer'!K8587</f>
        <v>0</v>
      </c>
      <c r="L8587">
        <f>'Previous Trades Import_OMS Quer'!L8587</f>
        <v>0</v>
      </c>
      <c r="M8587">
        <f>'Previous Trades Import_OMS Quer'!M8587</f>
        <v>0</v>
      </c>
      <c r="N8587">
        <f>'Previous Trades Import_OMS Quer'!N8587</f>
        <v>0</v>
      </c>
      <c r="O8587" t="str">
        <f>CLEAN('Previous Trades Import_OMS Quer'!O8587)</f>
        <v/>
      </c>
      <c r="Q8587" s="25">
        <f t="shared" si="268"/>
        <v>0</v>
      </c>
      <c r="R8587" s="25" t="e">
        <f>VLOOKUP(O8587,'Currency Balance'!$O$3:$Q$32,3,0)</f>
        <v>#N/A</v>
      </c>
      <c r="S8587" t="e">
        <f t="shared" si="269"/>
        <v>#N/A</v>
      </c>
    </row>
    <row r="8588" spans="1:19">
      <c r="A8588">
        <f>'Previous Trades Import_OMS Quer'!A8588</f>
        <v>0</v>
      </c>
      <c r="B8588">
        <f>'Previous Trades Import_OMS Quer'!B8588</f>
        <v>0</v>
      </c>
      <c r="C8588" s="22">
        <f>'Previous Trades Import_OMS Quer'!C8588</f>
        <v>0</v>
      </c>
      <c r="D8588">
        <f>'Previous Trades Import_OMS Quer'!D8588</f>
        <v>0</v>
      </c>
      <c r="E8588" s="22">
        <f>'Previous Trades Import_OMS Quer'!E8588</f>
        <v>0</v>
      </c>
      <c r="F8588">
        <f>'Previous Trades Import_OMS Quer'!F8588</f>
        <v>0</v>
      </c>
      <c r="G8588">
        <f>'Previous Trades Import_OMS Quer'!G8588</f>
        <v>0</v>
      </c>
      <c r="H8588">
        <f>'Previous Trades Import_OMS Quer'!H8588</f>
        <v>0</v>
      </c>
      <c r="I8588">
        <f>'Previous Trades Import_OMS Quer'!I8588</f>
        <v>0</v>
      </c>
      <c r="J8588">
        <f>'Previous Trades Import_OMS Quer'!J8588</f>
        <v>0</v>
      </c>
      <c r="K8588">
        <f>'Previous Trades Import_OMS Quer'!K8588</f>
        <v>0</v>
      </c>
      <c r="L8588">
        <f>'Previous Trades Import_OMS Quer'!L8588</f>
        <v>0</v>
      </c>
      <c r="M8588">
        <f>'Previous Trades Import_OMS Quer'!M8588</f>
        <v>0</v>
      </c>
      <c r="N8588">
        <f>'Previous Trades Import_OMS Quer'!N8588</f>
        <v>0</v>
      </c>
      <c r="O8588" t="str">
        <f>CLEAN('Previous Trades Import_OMS Quer'!O8588)</f>
        <v/>
      </c>
      <c r="Q8588" s="25">
        <f t="shared" si="268"/>
        <v>0</v>
      </c>
      <c r="R8588" s="25" t="e">
        <f>VLOOKUP(O8588,'Currency Balance'!$O$3:$Q$32,3,0)</f>
        <v>#N/A</v>
      </c>
      <c r="S8588" t="e">
        <f t="shared" si="269"/>
        <v>#N/A</v>
      </c>
    </row>
    <row r="8589" spans="1:19">
      <c r="A8589">
        <f>'Previous Trades Import_OMS Quer'!A8589</f>
        <v>0</v>
      </c>
      <c r="B8589">
        <f>'Previous Trades Import_OMS Quer'!B8589</f>
        <v>0</v>
      </c>
      <c r="C8589" s="22">
        <f>'Previous Trades Import_OMS Quer'!C8589</f>
        <v>0</v>
      </c>
      <c r="D8589">
        <f>'Previous Trades Import_OMS Quer'!D8589</f>
        <v>0</v>
      </c>
      <c r="E8589" s="22">
        <f>'Previous Trades Import_OMS Quer'!E8589</f>
        <v>0</v>
      </c>
      <c r="F8589">
        <f>'Previous Trades Import_OMS Quer'!F8589</f>
        <v>0</v>
      </c>
      <c r="G8589">
        <f>'Previous Trades Import_OMS Quer'!G8589</f>
        <v>0</v>
      </c>
      <c r="H8589">
        <f>'Previous Trades Import_OMS Quer'!H8589</f>
        <v>0</v>
      </c>
      <c r="I8589">
        <f>'Previous Trades Import_OMS Quer'!I8589</f>
        <v>0</v>
      </c>
      <c r="J8589">
        <f>'Previous Trades Import_OMS Quer'!J8589</f>
        <v>0</v>
      </c>
      <c r="K8589">
        <f>'Previous Trades Import_OMS Quer'!K8589</f>
        <v>0</v>
      </c>
      <c r="L8589">
        <f>'Previous Trades Import_OMS Quer'!L8589</f>
        <v>0</v>
      </c>
      <c r="M8589">
        <f>'Previous Trades Import_OMS Quer'!M8589</f>
        <v>0</v>
      </c>
      <c r="N8589">
        <f>'Previous Trades Import_OMS Quer'!N8589</f>
        <v>0</v>
      </c>
      <c r="O8589" t="str">
        <f>CLEAN('Previous Trades Import_OMS Quer'!O8589)</f>
        <v/>
      </c>
      <c r="Q8589" s="25">
        <f t="shared" si="268"/>
        <v>0</v>
      </c>
      <c r="R8589" s="25" t="e">
        <f>VLOOKUP(O8589,'Currency Balance'!$O$3:$Q$32,3,0)</f>
        <v>#N/A</v>
      </c>
      <c r="S8589" t="e">
        <f t="shared" si="269"/>
        <v>#N/A</v>
      </c>
    </row>
    <row r="8590" spans="1:19">
      <c r="A8590">
        <f>'Previous Trades Import_OMS Quer'!A8590</f>
        <v>0</v>
      </c>
      <c r="B8590">
        <f>'Previous Trades Import_OMS Quer'!B8590</f>
        <v>0</v>
      </c>
      <c r="C8590" s="22">
        <f>'Previous Trades Import_OMS Quer'!C8590</f>
        <v>0</v>
      </c>
      <c r="D8590">
        <f>'Previous Trades Import_OMS Quer'!D8590</f>
        <v>0</v>
      </c>
      <c r="E8590" s="22">
        <f>'Previous Trades Import_OMS Quer'!E8590</f>
        <v>0</v>
      </c>
      <c r="F8590">
        <f>'Previous Trades Import_OMS Quer'!F8590</f>
        <v>0</v>
      </c>
      <c r="G8590">
        <f>'Previous Trades Import_OMS Quer'!G8590</f>
        <v>0</v>
      </c>
      <c r="H8590">
        <f>'Previous Trades Import_OMS Quer'!H8590</f>
        <v>0</v>
      </c>
      <c r="I8590">
        <f>'Previous Trades Import_OMS Quer'!I8590</f>
        <v>0</v>
      </c>
      <c r="J8590">
        <f>'Previous Trades Import_OMS Quer'!J8590</f>
        <v>0</v>
      </c>
      <c r="K8590">
        <f>'Previous Trades Import_OMS Quer'!K8590</f>
        <v>0</v>
      </c>
      <c r="L8590">
        <f>'Previous Trades Import_OMS Quer'!L8590</f>
        <v>0</v>
      </c>
      <c r="M8590">
        <f>'Previous Trades Import_OMS Quer'!M8590</f>
        <v>0</v>
      </c>
      <c r="N8590">
        <f>'Previous Trades Import_OMS Quer'!N8590</f>
        <v>0</v>
      </c>
      <c r="O8590" t="str">
        <f>CLEAN('Previous Trades Import_OMS Quer'!O8590)</f>
        <v/>
      </c>
      <c r="Q8590" s="25">
        <f t="shared" si="268"/>
        <v>0</v>
      </c>
      <c r="R8590" s="25" t="e">
        <f>VLOOKUP(O8590,'Currency Balance'!$O$3:$Q$32,3,0)</f>
        <v>#N/A</v>
      </c>
      <c r="S8590" t="e">
        <f t="shared" si="269"/>
        <v>#N/A</v>
      </c>
    </row>
    <row r="8591" spans="1:19">
      <c r="A8591">
        <f>'Previous Trades Import_OMS Quer'!A8591</f>
        <v>0</v>
      </c>
      <c r="B8591">
        <f>'Previous Trades Import_OMS Quer'!B8591</f>
        <v>0</v>
      </c>
      <c r="C8591" s="22">
        <f>'Previous Trades Import_OMS Quer'!C8591</f>
        <v>0</v>
      </c>
      <c r="D8591">
        <f>'Previous Trades Import_OMS Quer'!D8591</f>
        <v>0</v>
      </c>
      <c r="E8591" s="22">
        <f>'Previous Trades Import_OMS Quer'!E8591</f>
        <v>0</v>
      </c>
      <c r="F8591">
        <f>'Previous Trades Import_OMS Quer'!F8591</f>
        <v>0</v>
      </c>
      <c r="G8591">
        <f>'Previous Trades Import_OMS Quer'!G8591</f>
        <v>0</v>
      </c>
      <c r="H8591">
        <f>'Previous Trades Import_OMS Quer'!H8591</f>
        <v>0</v>
      </c>
      <c r="I8591">
        <f>'Previous Trades Import_OMS Quer'!I8591</f>
        <v>0</v>
      </c>
      <c r="J8591">
        <f>'Previous Trades Import_OMS Quer'!J8591</f>
        <v>0</v>
      </c>
      <c r="K8591">
        <f>'Previous Trades Import_OMS Quer'!K8591</f>
        <v>0</v>
      </c>
      <c r="L8591">
        <f>'Previous Trades Import_OMS Quer'!L8591</f>
        <v>0</v>
      </c>
      <c r="M8591">
        <f>'Previous Trades Import_OMS Quer'!M8591</f>
        <v>0</v>
      </c>
      <c r="N8591">
        <f>'Previous Trades Import_OMS Quer'!N8591</f>
        <v>0</v>
      </c>
      <c r="O8591" t="str">
        <f>CLEAN('Previous Trades Import_OMS Quer'!O8591)</f>
        <v/>
      </c>
      <c r="Q8591" s="25">
        <f t="shared" si="268"/>
        <v>0</v>
      </c>
      <c r="R8591" s="25" t="e">
        <f>VLOOKUP(O8591,'Currency Balance'!$O$3:$Q$32,3,0)</f>
        <v>#N/A</v>
      </c>
      <c r="S8591" t="e">
        <f t="shared" si="269"/>
        <v>#N/A</v>
      </c>
    </row>
    <row r="8592" spans="1:19">
      <c r="A8592">
        <f>'Previous Trades Import_OMS Quer'!A8592</f>
        <v>0</v>
      </c>
      <c r="B8592">
        <f>'Previous Trades Import_OMS Quer'!B8592</f>
        <v>0</v>
      </c>
      <c r="C8592" s="22">
        <f>'Previous Trades Import_OMS Quer'!C8592</f>
        <v>0</v>
      </c>
      <c r="D8592">
        <f>'Previous Trades Import_OMS Quer'!D8592</f>
        <v>0</v>
      </c>
      <c r="E8592" s="22">
        <f>'Previous Trades Import_OMS Quer'!E8592</f>
        <v>0</v>
      </c>
      <c r="F8592">
        <f>'Previous Trades Import_OMS Quer'!F8592</f>
        <v>0</v>
      </c>
      <c r="G8592">
        <f>'Previous Trades Import_OMS Quer'!G8592</f>
        <v>0</v>
      </c>
      <c r="H8592">
        <f>'Previous Trades Import_OMS Quer'!H8592</f>
        <v>0</v>
      </c>
      <c r="I8592">
        <f>'Previous Trades Import_OMS Quer'!I8592</f>
        <v>0</v>
      </c>
      <c r="J8592">
        <f>'Previous Trades Import_OMS Quer'!J8592</f>
        <v>0</v>
      </c>
      <c r="K8592">
        <f>'Previous Trades Import_OMS Quer'!K8592</f>
        <v>0</v>
      </c>
      <c r="L8592">
        <f>'Previous Trades Import_OMS Quer'!L8592</f>
        <v>0</v>
      </c>
      <c r="M8592">
        <f>'Previous Trades Import_OMS Quer'!M8592</f>
        <v>0</v>
      </c>
      <c r="N8592">
        <f>'Previous Trades Import_OMS Quer'!N8592</f>
        <v>0</v>
      </c>
      <c r="O8592" t="str">
        <f>CLEAN('Previous Trades Import_OMS Quer'!O8592)</f>
        <v/>
      </c>
      <c r="Q8592" s="25">
        <f t="shared" si="268"/>
        <v>0</v>
      </c>
      <c r="R8592" s="25" t="e">
        <f>VLOOKUP(O8592,'Currency Balance'!$O$3:$Q$32,3,0)</f>
        <v>#N/A</v>
      </c>
      <c r="S8592" t="e">
        <f t="shared" si="269"/>
        <v>#N/A</v>
      </c>
    </row>
    <row r="8593" spans="1:19">
      <c r="A8593">
        <f>'Previous Trades Import_OMS Quer'!A8593</f>
        <v>0</v>
      </c>
      <c r="B8593">
        <f>'Previous Trades Import_OMS Quer'!B8593</f>
        <v>0</v>
      </c>
      <c r="C8593" s="22">
        <f>'Previous Trades Import_OMS Quer'!C8593</f>
        <v>0</v>
      </c>
      <c r="D8593">
        <f>'Previous Trades Import_OMS Quer'!D8593</f>
        <v>0</v>
      </c>
      <c r="E8593" s="22">
        <f>'Previous Trades Import_OMS Quer'!E8593</f>
        <v>0</v>
      </c>
      <c r="F8593">
        <f>'Previous Trades Import_OMS Quer'!F8593</f>
        <v>0</v>
      </c>
      <c r="G8593">
        <f>'Previous Trades Import_OMS Quer'!G8593</f>
        <v>0</v>
      </c>
      <c r="H8593">
        <f>'Previous Trades Import_OMS Quer'!H8593</f>
        <v>0</v>
      </c>
      <c r="I8593">
        <f>'Previous Trades Import_OMS Quer'!I8593</f>
        <v>0</v>
      </c>
      <c r="J8593">
        <f>'Previous Trades Import_OMS Quer'!J8593</f>
        <v>0</v>
      </c>
      <c r="K8593">
        <f>'Previous Trades Import_OMS Quer'!K8593</f>
        <v>0</v>
      </c>
      <c r="L8593">
        <f>'Previous Trades Import_OMS Quer'!L8593</f>
        <v>0</v>
      </c>
      <c r="M8593">
        <f>'Previous Trades Import_OMS Quer'!M8593</f>
        <v>0</v>
      </c>
      <c r="N8593">
        <f>'Previous Trades Import_OMS Quer'!N8593</f>
        <v>0</v>
      </c>
      <c r="O8593" t="str">
        <f>CLEAN('Previous Trades Import_OMS Quer'!O8593)</f>
        <v/>
      </c>
      <c r="Q8593" s="25">
        <f t="shared" si="268"/>
        <v>0</v>
      </c>
      <c r="R8593" s="25" t="e">
        <f>VLOOKUP(O8593,'Currency Balance'!$O$3:$Q$32,3,0)</f>
        <v>#N/A</v>
      </c>
      <c r="S8593" t="e">
        <f t="shared" si="269"/>
        <v>#N/A</v>
      </c>
    </row>
    <row r="8594" spans="1:19">
      <c r="A8594">
        <f>'Previous Trades Import_OMS Quer'!A8594</f>
        <v>0</v>
      </c>
      <c r="B8594">
        <f>'Previous Trades Import_OMS Quer'!B8594</f>
        <v>0</v>
      </c>
      <c r="C8594" s="22">
        <f>'Previous Trades Import_OMS Quer'!C8594</f>
        <v>0</v>
      </c>
      <c r="D8594">
        <f>'Previous Trades Import_OMS Quer'!D8594</f>
        <v>0</v>
      </c>
      <c r="E8594" s="22">
        <f>'Previous Trades Import_OMS Quer'!E8594</f>
        <v>0</v>
      </c>
      <c r="F8594">
        <f>'Previous Trades Import_OMS Quer'!F8594</f>
        <v>0</v>
      </c>
      <c r="G8594">
        <f>'Previous Trades Import_OMS Quer'!G8594</f>
        <v>0</v>
      </c>
      <c r="H8594">
        <f>'Previous Trades Import_OMS Quer'!H8594</f>
        <v>0</v>
      </c>
      <c r="I8594">
        <f>'Previous Trades Import_OMS Quer'!I8594</f>
        <v>0</v>
      </c>
      <c r="J8594">
        <f>'Previous Trades Import_OMS Quer'!J8594</f>
        <v>0</v>
      </c>
      <c r="K8594">
        <f>'Previous Trades Import_OMS Quer'!K8594</f>
        <v>0</v>
      </c>
      <c r="L8594">
        <f>'Previous Trades Import_OMS Quer'!L8594</f>
        <v>0</v>
      </c>
      <c r="M8594">
        <f>'Previous Trades Import_OMS Quer'!M8594</f>
        <v>0</v>
      </c>
      <c r="N8594">
        <f>'Previous Trades Import_OMS Quer'!N8594</f>
        <v>0</v>
      </c>
      <c r="O8594" t="str">
        <f>CLEAN('Previous Trades Import_OMS Quer'!O8594)</f>
        <v/>
      </c>
      <c r="Q8594" s="25">
        <f t="shared" si="268"/>
        <v>0</v>
      </c>
      <c r="R8594" s="25" t="e">
        <f>VLOOKUP(O8594,'Currency Balance'!$O$3:$Q$32,3,0)</f>
        <v>#N/A</v>
      </c>
      <c r="S8594" t="e">
        <f t="shared" si="269"/>
        <v>#N/A</v>
      </c>
    </row>
    <row r="8595" spans="1:19">
      <c r="A8595">
        <f>'Previous Trades Import_OMS Quer'!A8595</f>
        <v>0</v>
      </c>
      <c r="B8595">
        <f>'Previous Trades Import_OMS Quer'!B8595</f>
        <v>0</v>
      </c>
      <c r="C8595" s="22">
        <f>'Previous Trades Import_OMS Quer'!C8595</f>
        <v>0</v>
      </c>
      <c r="D8595">
        <f>'Previous Trades Import_OMS Quer'!D8595</f>
        <v>0</v>
      </c>
      <c r="E8595" s="22">
        <f>'Previous Trades Import_OMS Quer'!E8595</f>
        <v>0</v>
      </c>
      <c r="F8595">
        <f>'Previous Trades Import_OMS Quer'!F8595</f>
        <v>0</v>
      </c>
      <c r="G8595">
        <f>'Previous Trades Import_OMS Quer'!G8595</f>
        <v>0</v>
      </c>
      <c r="H8595">
        <f>'Previous Trades Import_OMS Quer'!H8595</f>
        <v>0</v>
      </c>
      <c r="I8595">
        <f>'Previous Trades Import_OMS Quer'!I8595</f>
        <v>0</v>
      </c>
      <c r="J8595">
        <f>'Previous Trades Import_OMS Quer'!J8595</f>
        <v>0</v>
      </c>
      <c r="K8595">
        <f>'Previous Trades Import_OMS Quer'!K8595</f>
        <v>0</v>
      </c>
      <c r="L8595">
        <f>'Previous Trades Import_OMS Quer'!L8595</f>
        <v>0</v>
      </c>
      <c r="M8595">
        <f>'Previous Trades Import_OMS Quer'!M8595</f>
        <v>0</v>
      </c>
      <c r="N8595">
        <f>'Previous Trades Import_OMS Quer'!N8595</f>
        <v>0</v>
      </c>
      <c r="O8595" t="str">
        <f>CLEAN('Previous Trades Import_OMS Quer'!O8595)</f>
        <v/>
      </c>
      <c r="Q8595" s="25">
        <f t="shared" si="268"/>
        <v>0</v>
      </c>
      <c r="R8595" s="25" t="e">
        <f>VLOOKUP(O8595,'Currency Balance'!$O$3:$Q$32,3,0)</f>
        <v>#N/A</v>
      </c>
      <c r="S8595" t="e">
        <f t="shared" si="269"/>
        <v>#N/A</v>
      </c>
    </row>
    <row r="8596" spans="1:19">
      <c r="A8596">
        <f>'Previous Trades Import_OMS Quer'!A8596</f>
        <v>0</v>
      </c>
      <c r="B8596">
        <f>'Previous Trades Import_OMS Quer'!B8596</f>
        <v>0</v>
      </c>
      <c r="C8596" s="22">
        <f>'Previous Trades Import_OMS Quer'!C8596</f>
        <v>0</v>
      </c>
      <c r="D8596">
        <f>'Previous Trades Import_OMS Quer'!D8596</f>
        <v>0</v>
      </c>
      <c r="E8596" s="22">
        <f>'Previous Trades Import_OMS Quer'!E8596</f>
        <v>0</v>
      </c>
      <c r="F8596">
        <f>'Previous Trades Import_OMS Quer'!F8596</f>
        <v>0</v>
      </c>
      <c r="G8596">
        <f>'Previous Trades Import_OMS Quer'!G8596</f>
        <v>0</v>
      </c>
      <c r="H8596">
        <f>'Previous Trades Import_OMS Quer'!H8596</f>
        <v>0</v>
      </c>
      <c r="I8596">
        <f>'Previous Trades Import_OMS Quer'!I8596</f>
        <v>0</v>
      </c>
      <c r="J8596">
        <f>'Previous Trades Import_OMS Quer'!J8596</f>
        <v>0</v>
      </c>
      <c r="K8596">
        <f>'Previous Trades Import_OMS Quer'!K8596</f>
        <v>0</v>
      </c>
      <c r="L8596">
        <f>'Previous Trades Import_OMS Quer'!L8596</f>
        <v>0</v>
      </c>
      <c r="M8596">
        <f>'Previous Trades Import_OMS Quer'!M8596</f>
        <v>0</v>
      </c>
      <c r="N8596">
        <f>'Previous Trades Import_OMS Quer'!N8596</f>
        <v>0</v>
      </c>
      <c r="O8596" t="str">
        <f>CLEAN('Previous Trades Import_OMS Quer'!O8596)</f>
        <v/>
      </c>
      <c r="Q8596" s="25">
        <f t="shared" si="268"/>
        <v>0</v>
      </c>
      <c r="R8596" s="25" t="e">
        <f>VLOOKUP(O8596,'Currency Balance'!$O$3:$Q$32,3,0)</f>
        <v>#N/A</v>
      </c>
      <c r="S8596" t="e">
        <f t="shared" si="269"/>
        <v>#N/A</v>
      </c>
    </row>
    <row r="8597" spans="1:19">
      <c r="A8597">
        <f>'Previous Trades Import_OMS Quer'!A8597</f>
        <v>0</v>
      </c>
      <c r="B8597">
        <f>'Previous Trades Import_OMS Quer'!B8597</f>
        <v>0</v>
      </c>
      <c r="C8597" s="22">
        <f>'Previous Trades Import_OMS Quer'!C8597</f>
        <v>0</v>
      </c>
      <c r="D8597">
        <f>'Previous Trades Import_OMS Quer'!D8597</f>
        <v>0</v>
      </c>
      <c r="E8597" s="22">
        <f>'Previous Trades Import_OMS Quer'!E8597</f>
        <v>0</v>
      </c>
      <c r="F8597">
        <f>'Previous Trades Import_OMS Quer'!F8597</f>
        <v>0</v>
      </c>
      <c r="G8597">
        <f>'Previous Trades Import_OMS Quer'!G8597</f>
        <v>0</v>
      </c>
      <c r="H8597">
        <f>'Previous Trades Import_OMS Quer'!H8597</f>
        <v>0</v>
      </c>
      <c r="I8597">
        <f>'Previous Trades Import_OMS Quer'!I8597</f>
        <v>0</v>
      </c>
      <c r="J8597">
        <f>'Previous Trades Import_OMS Quer'!J8597</f>
        <v>0</v>
      </c>
      <c r="K8597">
        <f>'Previous Trades Import_OMS Quer'!K8597</f>
        <v>0</v>
      </c>
      <c r="L8597">
        <f>'Previous Trades Import_OMS Quer'!L8597</f>
        <v>0</v>
      </c>
      <c r="M8597">
        <f>'Previous Trades Import_OMS Quer'!M8597</f>
        <v>0</v>
      </c>
      <c r="N8597">
        <f>'Previous Trades Import_OMS Quer'!N8597</f>
        <v>0</v>
      </c>
      <c r="O8597" t="str">
        <f>CLEAN('Previous Trades Import_OMS Quer'!O8597)</f>
        <v/>
      </c>
      <c r="Q8597" s="25">
        <f t="shared" si="268"/>
        <v>0</v>
      </c>
      <c r="R8597" s="25" t="e">
        <f>VLOOKUP(O8597,'Currency Balance'!$O$3:$Q$32,3,0)</f>
        <v>#N/A</v>
      </c>
      <c r="S8597" t="e">
        <f t="shared" si="269"/>
        <v>#N/A</v>
      </c>
    </row>
    <row r="8598" spans="1:19">
      <c r="A8598">
        <f>'Previous Trades Import_OMS Quer'!A8598</f>
        <v>0</v>
      </c>
      <c r="B8598">
        <f>'Previous Trades Import_OMS Quer'!B8598</f>
        <v>0</v>
      </c>
      <c r="C8598" s="22">
        <f>'Previous Trades Import_OMS Quer'!C8598</f>
        <v>0</v>
      </c>
      <c r="D8598">
        <f>'Previous Trades Import_OMS Quer'!D8598</f>
        <v>0</v>
      </c>
      <c r="E8598" s="22">
        <f>'Previous Trades Import_OMS Quer'!E8598</f>
        <v>0</v>
      </c>
      <c r="F8598">
        <f>'Previous Trades Import_OMS Quer'!F8598</f>
        <v>0</v>
      </c>
      <c r="G8598">
        <f>'Previous Trades Import_OMS Quer'!G8598</f>
        <v>0</v>
      </c>
      <c r="H8598">
        <f>'Previous Trades Import_OMS Quer'!H8598</f>
        <v>0</v>
      </c>
      <c r="I8598">
        <f>'Previous Trades Import_OMS Quer'!I8598</f>
        <v>0</v>
      </c>
      <c r="J8598">
        <f>'Previous Trades Import_OMS Quer'!J8598</f>
        <v>0</v>
      </c>
      <c r="K8598">
        <f>'Previous Trades Import_OMS Quer'!K8598</f>
        <v>0</v>
      </c>
      <c r="L8598">
        <f>'Previous Trades Import_OMS Quer'!L8598</f>
        <v>0</v>
      </c>
      <c r="M8598">
        <f>'Previous Trades Import_OMS Quer'!M8598</f>
        <v>0</v>
      </c>
      <c r="N8598">
        <f>'Previous Trades Import_OMS Quer'!N8598</f>
        <v>0</v>
      </c>
      <c r="O8598" t="str">
        <f>CLEAN('Previous Trades Import_OMS Quer'!O8598)</f>
        <v/>
      </c>
      <c r="Q8598" s="25">
        <f t="shared" si="268"/>
        <v>0</v>
      </c>
      <c r="R8598" s="25" t="e">
        <f>VLOOKUP(O8598,'Currency Balance'!$O$3:$Q$32,3,0)</f>
        <v>#N/A</v>
      </c>
      <c r="S8598" t="e">
        <f t="shared" si="269"/>
        <v>#N/A</v>
      </c>
    </row>
    <row r="8599" spans="1:19">
      <c r="A8599">
        <f>'Previous Trades Import_OMS Quer'!A8599</f>
        <v>0</v>
      </c>
      <c r="B8599">
        <f>'Previous Trades Import_OMS Quer'!B8599</f>
        <v>0</v>
      </c>
      <c r="C8599" s="22">
        <f>'Previous Trades Import_OMS Quer'!C8599</f>
        <v>0</v>
      </c>
      <c r="D8599">
        <f>'Previous Trades Import_OMS Quer'!D8599</f>
        <v>0</v>
      </c>
      <c r="E8599" s="22">
        <f>'Previous Trades Import_OMS Quer'!E8599</f>
        <v>0</v>
      </c>
      <c r="F8599">
        <f>'Previous Trades Import_OMS Quer'!F8599</f>
        <v>0</v>
      </c>
      <c r="G8599">
        <f>'Previous Trades Import_OMS Quer'!G8599</f>
        <v>0</v>
      </c>
      <c r="H8599">
        <f>'Previous Trades Import_OMS Quer'!H8599</f>
        <v>0</v>
      </c>
      <c r="I8599">
        <f>'Previous Trades Import_OMS Quer'!I8599</f>
        <v>0</v>
      </c>
      <c r="J8599">
        <f>'Previous Trades Import_OMS Quer'!J8599</f>
        <v>0</v>
      </c>
      <c r="K8599">
        <f>'Previous Trades Import_OMS Quer'!K8599</f>
        <v>0</v>
      </c>
      <c r="L8599">
        <f>'Previous Trades Import_OMS Quer'!L8599</f>
        <v>0</v>
      </c>
      <c r="M8599">
        <f>'Previous Trades Import_OMS Quer'!M8599</f>
        <v>0</v>
      </c>
      <c r="N8599">
        <f>'Previous Trades Import_OMS Quer'!N8599</f>
        <v>0</v>
      </c>
      <c r="O8599" t="str">
        <f>CLEAN('Previous Trades Import_OMS Quer'!O8599)</f>
        <v/>
      </c>
      <c r="Q8599" s="25">
        <f t="shared" si="268"/>
        <v>0</v>
      </c>
      <c r="R8599" s="25" t="e">
        <f>VLOOKUP(O8599,'Currency Balance'!$O$3:$Q$32,3,0)</f>
        <v>#N/A</v>
      </c>
      <c r="S8599" t="e">
        <f t="shared" si="269"/>
        <v>#N/A</v>
      </c>
    </row>
    <row r="8600" spans="1:19">
      <c r="A8600">
        <f>'Previous Trades Import_OMS Quer'!A8600</f>
        <v>0</v>
      </c>
      <c r="B8600">
        <f>'Previous Trades Import_OMS Quer'!B8600</f>
        <v>0</v>
      </c>
      <c r="C8600" s="22">
        <f>'Previous Trades Import_OMS Quer'!C8600</f>
        <v>0</v>
      </c>
      <c r="D8600">
        <f>'Previous Trades Import_OMS Quer'!D8600</f>
        <v>0</v>
      </c>
      <c r="E8600" s="22">
        <f>'Previous Trades Import_OMS Quer'!E8600</f>
        <v>0</v>
      </c>
      <c r="F8600">
        <f>'Previous Trades Import_OMS Quer'!F8600</f>
        <v>0</v>
      </c>
      <c r="G8600">
        <f>'Previous Trades Import_OMS Quer'!G8600</f>
        <v>0</v>
      </c>
      <c r="H8600">
        <f>'Previous Trades Import_OMS Quer'!H8600</f>
        <v>0</v>
      </c>
      <c r="I8600">
        <f>'Previous Trades Import_OMS Quer'!I8600</f>
        <v>0</v>
      </c>
      <c r="J8600">
        <f>'Previous Trades Import_OMS Quer'!J8600</f>
        <v>0</v>
      </c>
      <c r="K8600">
        <f>'Previous Trades Import_OMS Quer'!K8600</f>
        <v>0</v>
      </c>
      <c r="L8600">
        <f>'Previous Trades Import_OMS Quer'!L8600</f>
        <v>0</v>
      </c>
      <c r="M8600">
        <f>'Previous Trades Import_OMS Quer'!M8600</f>
        <v>0</v>
      </c>
      <c r="N8600">
        <f>'Previous Trades Import_OMS Quer'!N8600</f>
        <v>0</v>
      </c>
      <c r="O8600" t="str">
        <f>CLEAN('Previous Trades Import_OMS Quer'!O8600)</f>
        <v/>
      </c>
      <c r="Q8600" s="25">
        <f t="shared" si="268"/>
        <v>0</v>
      </c>
      <c r="R8600" s="25" t="e">
        <f>VLOOKUP(O8600,'Currency Balance'!$O$3:$Q$32,3,0)</f>
        <v>#N/A</v>
      </c>
      <c r="S8600" t="e">
        <f t="shared" si="269"/>
        <v>#N/A</v>
      </c>
    </row>
    <row r="8601" spans="1:19">
      <c r="A8601">
        <f>'Previous Trades Import_OMS Quer'!A8601</f>
        <v>0</v>
      </c>
      <c r="B8601">
        <f>'Previous Trades Import_OMS Quer'!B8601</f>
        <v>0</v>
      </c>
      <c r="C8601" s="22">
        <f>'Previous Trades Import_OMS Quer'!C8601</f>
        <v>0</v>
      </c>
      <c r="D8601">
        <f>'Previous Trades Import_OMS Quer'!D8601</f>
        <v>0</v>
      </c>
      <c r="E8601" s="22">
        <f>'Previous Trades Import_OMS Quer'!E8601</f>
        <v>0</v>
      </c>
      <c r="F8601">
        <f>'Previous Trades Import_OMS Quer'!F8601</f>
        <v>0</v>
      </c>
      <c r="G8601">
        <f>'Previous Trades Import_OMS Quer'!G8601</f>
        <v>0</v>
      </c>
      <c r="H8601">
        <f>'Previous Trades Import_OMS Quer'!H8601</f>
        <v>0</v>
      </c>
      <c r="I8601">
        <f>'Previous Trades Import_OMS Quer'!I8601</f>
        <v>0</v>
      </c>
      <c r="J8601">
        <f>'Previous Trades Import_OMS Quer'!J8601</f>
        <v>0</v>
      </c>
      <c r="K8601">
        <f>'Previous Trades Import_OMS Quer'!K8601</f>
        <v>0</v>
      </c>
      <c r="L8601">
        <f>'Previous Trades Import_OMS Quer'!L8601</f>
        <v>0</v>
      </c>
      <c r="M8601">
        <f>'Previous Trades Import_OMS Quer'!M8601</f>
        <v>0</v>
      </c>
      <c r="N8601">
        <f>'Previous Trades Import_OMS Quer'!N8601</f>
        <v>0</v>
      </c>
      <c r="O8601" t="str">
        <f>CLEAN('Previous Trades Import_OMS Quer'!O8601)</f>
        <v/>
      </c>
      <c r="Q8601" s="25">
        <f t="shared" si="268"/>
        <v>0</v>
      </c>
      <c r="R8601" s="25" t="e">
        <f>VLOOKUP(O8601,'Currency Balance'!$O$3:$Q$32,3,0)</f>
        <v>#N/A</v>
      </c>
      <c r="S8601" t="e">
        <f t="shared" si="269"/>
        <v>#N/A</v>
      </c>
    </row>
    <row r="8602" spans="1:19">
      <c r="A8602">
        <f>'Previous Trades Import_OMS Quer'!A8602</f>
        <v>0</v>
      </c>
      <c r="B8602">
        <f>'Previous Trades Import_OMS Quer'!B8602</f>
        <v>0</v>
      </c>
      <c r="C8602" s="22">
        <f>'Previous Trades Import_OMS Quer'!C8602</f>
        <v>0</v>
      </c>
      <c r="D8602">
        <f>'Previous Trades Import_OMS Quer'!D8602</f>
        <v>0</v>
      </c>
      <c r="E8602" s="22">
        <f>'Previous Trades Import_OMS Quer'!E8602</f>
        <v>0</v>
      </c>
      <c r="F8602">
        <f>'Previous Trades Import_OMS Quer'!F8602</f>
        <v>0</v>
      </c>
      <c r="G8602">
        <f>'Previous Trades Import_OMS Quer'!G8602</f>
        <v>0</v>
      </c>
      <c r="H8602">
        <f>'Previous Trades Import_OMS Quer'!H8602</f>
        <v>0</v>
      </c>
      <c r="I8602">
        <f>'Previous Trades Import_OMS Quer'!I8602</f>
        <v>0</v>
      </c>
      <c r="J8602">
        <f>'Previous Trades Import_OMS Quer'!J8602</f>
        <v>0</v>
      </c>
      <c r="K8602">
        <f>'Previous Trades Import_OMS Quer'!K8602</f>
        <v>0</v>
      </c>
      <c r="L8602">
        <f>'Previous Trades Import_OMS Quer'!L8602</f>
        <v>0</v>
      </c>
      <c r="M8602">
        <f>'Previous Trades Import_OMS Quer'!M8602</f>
        <v>0</v>
      </c>
      <c r="N8602">
        <f>'Previous Trades Import_OMS Quer'!N8602</f>
        <v>0</v>
      </c>
      <c r="O8602" t="str">
        <f>CLEAN('Previous Trades Import_OMS Quer'!O8602)</f>
        <v/>
      </c>
      <c r="Q8602" s="25">
        <f t="shared" si="268"/>
        <v>0</v>
      </c>
      <c r="R8602" s="25" t="e">
        <f>VLOOKUP(O8602,'Currency Balance'!$O$3:$Q$32,3,0)</f>
        <v>#N/A</v>
      </c>
      <c r="S8602" t="e">
        <f t="shared" si="269"/>
        <v>#N/A</v>
      </c>
    </row>
    <row r="8603" spans="1:19">
      <c r="A8603">
        <f>'Previous Trades Import_OMS Quer'!A8603</f>
        <v>0</v>
      </c>
      <c r="B8603">
        <f>'Previous Trades Import_OMS Quer'!B8603</f>
        <v>0</v>
      </c>
      <c r="C8603" s="22">
        <f>'Previous Trades Import_OMS Quer'!C8603</f>
        <v>0</v>
      </c>
      <c r="D8603">
        <f>'Previous Trades Import_OMS Quer'!D8603</f>
        <v>0</v>
      </c>
      <c r="E8603" s="22">
        <f>'Previous Trades Import_OMS Quer'!E8603</f>
        <v>0</v>
      </c>
      <c r="F8603">
        <f>'Previous Trades Import_OMS Quer'!F8603</f>
        <v>0</v>
      </c>
      <c r="G8603">
        <f>'Previous Trades Import_OMS Quer'!G8603</f>
        <v>0</v>
      </c>
      <c r="H8603">
        <f>'Previous Trades Import_OMS Quer'!H8603</f>
        <v>0</v>
      </c>
      <c r="I8603">
        <f>'Previous Trades Import_OMS Quer'!I8603</f>
        <v>0</v>
      </c>
      <c r="J8603">
        <f>'Previous Trades Import_OMS Quer'!J8603</f>
        <v>0</v>
      </c>
      <c r="K8603">
        <f>'Previous Trades Import_OMS Quer'!K8603</f>
        <v>0</v>
      </c>
      <c r="L8603">
        <f>'Previous Trades Import_OMS Quer'!L8603</f>
        <v>0</v>
      </c>
      <c r="M8603">
        <f>'Previous Trades Import_OMS Quer'!M8603</f>
        <v>0</v>
      </c>
      <c r="N8603">
        <f>'Previous Trades Import_OMS Quer'!N8603</f>
        <v>0</v>
      </c>
      <c r="O8603" t="str">
        <f>CLEAN('Previous Trades Import_OMS Quer'!O8603)</f>
        <v/>
      </c>
      <c r="Q8603" s="25">
        <f t="shared" si="268"/>
        <v>0</v>
      </c>
      <c r="R8603" s="25" t="e">
        <f>VLOOKUP(O8603,'Currency Balance'!$O$3:$Q$32,3,0)</f>
        <v>#N/A</v>
      </c>
      <c r="S8603" t="e">
        <f t="shared" si="269"/>
        <v>#N/A</v>
      </c>
    </row>
    <row r="8604" spans="1:19">
      <c r="A8604">
        <f>'Previous Trades Import_OMS Quer'!A8604</f>
        <v>0</v>
      </c>
      <c r="B8604">
        <f>'Previous Trades Import_OMS Quer'!B8604</f>
        <v>0</v>
      </c>
      <c r="C8604" s="22">
        <f>'Previous Trades Import_OMS Quer'!C8604</f>
        <v>0</v>
      </c>
      <c r="D8604">
        <f>'Previous Trades Import_OMS Quer'!D8604</f>
        <v>0</v>
      </c>
      <c r="E8604" s="22">
        <f>'Previous Trades Import_OMS Quer'!E8604</f>
        <v>0</v>
      </c>
      <c r="F8604">
        <f>'Previous Trades Import_OMS Quer'!F8604</f>
        <v>0</v>
      </c>
      <c r="G8604">
        <f>'Previous Trades Import_OMS Quer'!G8604</f>
        <v>0</v>
      </c>
      <c r="H8604">
        <f>'Previous Trades Import_OMS Quer'!H8604</f>
        <v>0</v>
      </c>
      <c r="I8604">
        <f>'Previous Trades Import_OMS Quer'!I8604</f>
        <v>0</v>
      </c>
      <c r="J8604">
        <f>'Previous Trades Import_OMS Quer'!J8604</f>
        <v>0</v>
      </c>
      <c r="K8604">
        <f>'Previous Trades Import_OMS Quer'!K8604</f>
        <v>0</v>
      </c>
      <c r="L8604">
        <f>'Previous Trades Import_OMS Quer'!L8604</f>
        <v>0</v>
      </c>
      <c r="M8604">
        <f>'Previous Trades Import_OMS Quer'!M8604</f>
        <v>0</v>
      </c>
      <c r="N8604">
        <f>'Previous Trades Import_OMS Quer'!N8604</f>
        <v>0</v>
      </c>
      <c r="O8604" t="str">
        <f>CLEAN('Previous Trades Import_OMS Quer'!O8604)</f>
        <v/>
      </c>
      <c r="Q8604" s="25">
        <f t="shared" si="268"/>
        <v>0</v>
      </c>
      <c r="R8604" s="25" t="e">
        <f>VLOOKUP(O8604,'Currency Balance'!$O$3:$Q$32,3,0)</f>
        <v>#N/A</v>
      </c>
      <c r="S8604" t="e">
        <f t="shared" si="269"/>
        <v>#N/A</v>
      </c>
    </row>
    <row r="8605" spans="1:19">
      <c r="A8605">
        <f>'Previous Trades Import_OMS Quer'!A8605</f>
        <v>0</v>
      </c>
      <c r="B8605">
        <f>'Previous Trades Import_OMS Quer'!B8605</f>
        <v>0</v>
      </c>
      <c r="C8605" s="22">
        <f>'Previous Trades Import_OMS Quer'!C8605</f>
        <v>0</v>
      </c>
      <c r="D8605">
        <f>'Previous Trades Import_OMS Quer'!D8605</f>
        <v>0</v>
      </c>
      <c r="E8605" s="22">
        <f>'Previous Trades Import_OMS Quer'!E8605</f>
        <v>0</v>
      </c>
      <c r="F8605">
        <f>'Previous Trades Import_OMS Quer'!F8605</f>
        <v>0</v>
      </c>
      <c r="G8605">
        <f>'Previous Trades Import_OMS Quer'!G8605</f>
        <v>0</v>
      </c>
      <c r="H8605">
        <f>'Previous Trades Import_OMS Quer'!H8605</f>
        <v>0</v>
      </c>
      <c r="I8605">
        <f>'Previous Trades Import_OMS Quer'!I8605</f>
        <v>0</v>
      </c>
      <c r="J8605">
        <f>'Previous Trades Import_OMS Quer'!J8605</f>
        <v>0</v>
      </c>
      <c r="K8605">
        <f>'Previous Trades Import_OMS Quer'!K8605</f>
        <v>0</v>
      </c>
      <c r="L8605">
        <f>'Previous Trades Import_OMS Quer'!L8605</f>
        <v>0</v>
      </c>
      <c r="M8605">
        <f>'Previous Trades Import_OMS Quer'!M8605</f>
        <v>0</v>
      </c>
      <c r="N8605">
        <f>'Previous Trades Import_OMS Quer'!N8605</f>
        <v>0</v>
      </c>
      <c r="O8605" t="str">
        <f>CLEAN('Previous Trades Import_OMS Quer'!O8605)</f>
        <v/>
      </c>
      <c r="Q8605" s="25">
        <f t="shared" si="268"/>
        <v>0</v>
      </c>
      <c r="R8605" s="25" t="e">
        <f>VLOOKUP(O8605,'Currency Balance'!$O$3:$Q$32,3,0)</f>
        <v>#N/A</v>
      </c>
      <c r="S8605" t="e">
        <f t="shared" si="269"/>
        <v>#N/A</v>
      </c>
    </row>
    <row r="8606" spans="1:19">
      <c r="A8606">
        <f>'Previous Trades Import_OMS Quer'!A8606</f>
        <v>0</v>
      </c>
      <c r="B8606">
        <f>'Previous Trades Import_OMS Quer'!B8606</f>
        <v>0</v>
      </c>
      <c r="C8606" s="22">
        <f>'Previous Trades Import_OMS Quer'!C8606</f>
        <v>0</v>
      </c>
      <c r="D8606">
        <f>'Previous Trades Import_OMS Quer'!D8606</f>
        <v>0</v>
      </c>
      <c r="E8606" s="22">
        <f>'Previous Trades Import_OMS Quer'!E8606</f>
        <v>0</v>
      </c>
      <c r="F8606">
        <f>'Previous Trades Import_OMS Quer'!F8606</f>
        <v>0</v>
      </c>
      <c r="G8606">
        <f>'Previous Trades Import_OMS Quer'!G8606</f>
        <v>0</v>
      </c>
      <c r="H8606">
        <f>'Previous Trades Import_OMS Quer'!H8606</f>
        <v>0</v>
      </c>
      <c r="I8606">
        <f>'Previous Trades Import_OMS Quer'!I8606</f>
        <v>0</v>
      </c>
      <c r="J8606">
        <f>'Previous Trades Import_OMS Quer'!J8606</f>
        <v>0</v>
      </c>
      <c r="K8606">
        <f>'Previous Trades Import_OMS Quer'!K8606</f>
        <v>0</v>
      </c>
      <c r="L8606">
        <f>'Previous Trades Import_OMS Quer'!L8606</f>
        <v>0</v>
      </c>
      <c r="M8606">
        <f>'Previous Trades Import_OMS Quer'!M8606</f>
        <v>0</v>
      </c>
      <c r="N8606">
        <f>'Previous Trades Import_OMS Quer'!N8606</f>
        <v>0</v>
      </c>
      <c r="O8606" t="str">
        <f>CLEAN('Previous Trades Import_OMS Quer'!O8606)</f>
        <v/>
      </c>
      <c r="Q8606" s="25">
        <f t="shared" si="268"/>
        <v>0</v>
      </c>
      <c r="R8606" s="25" t="e">
        <f>VLOOKUP(O8606,'Currency Balance'!$O$3:$Q$32,3,0)</f>
        <v>#N/A</v>
      </c>
      <c r="S8606" t="e">
        <f t="shared" si="269"/>
        <v>#N/A</v>
      </c>
    </row>
    <row r="8607" spans="1:19">
      <c r="A8607">
        <f>'Previous Trades Import_OMS Quer'!A8607</f>
        <v>0</v>
      </c>
      <c r="B8607">
        <f>'Previous Trades Import_OMS Quer'!B8607</f>
        <v>0</v>
      </c>
      <c r="C8607" s="22">
        <f>'Previous Trades Import_OMS Quer'!C8607</f>
        <v>0</v>
      </c>
      <c r="D8607">
        <f>'Previous Trades Import_OMS Quer'!D8607</f>
        <v>0</v>
      </c>
      <c r="E8607" s="22">
        <f>'Previous Trades Import_OMS Quer'!E8607</f>
        <v>0</v>
      </c>
      <c r="F8607">
        <f>'Previous Trades Import_OMS Quer'!F8607</f>
        <v>0</v>
      </c>
      <c r="G8607">
        <f>'Previous Trades Import_OMS Quer'!G8607</f>
        <v>0</v>
      </c>
      <c r="H8607">
        <f>'Previous Trades Import_OMS Quer'!H8607</f>
        <v>0</v>
      </c>
      <c r="I8607">
        <f>'Previous Trades Import_OMS Quer'!I8607</f>
        <v>0</v>
      </c>
      <c r="J8607">
        <f>'Previous Trades Import_OMS Quer'!J8607</f>
        <v>0</v>
      </c>
      <c r="K8607">
        <f>'Previous Trades Import_OMS Quer'!K8607</f>
        <v>0</v>
      </c>
      <c r="L8607">
        <f>'Previous Trades Import_OMS Quer'!L8607</f>
        <v>0</v>
      </c>
      <c r="M8607">
        <f>'Previous Trades Import_OMS Quer'!M8607</f>
        <v>0</v>
      </c>
      <c r="N8607">
        <f>'Previous Trades Import_OMS Quer'!N8607</f>
        <v>0</v>
      </c>
      <c r="O8607" t="str">
        <f>CLEAN('Previous Trades Import_OMS Quer'!O8607)</f>
        <v/>
      </c>
      <c r="Q8607" s="25">
        <f t="shared" si="268"/>
        <v>0</v>
      </c>
      <c r="R8607" s="25" t="e">
        <f>VLOOKUP(O8607,'Currency Balance'!$O$3:$Q$32,3,0)</f>
        <v>#N/A</v>
      </c>
      <c r="S8607" t="e">
        <f t="shared" si="269"/>
        <v>#N/A</v>
      </c>
    </row>
    <row r="8608" spans="1:19">
      <c r="A8608">
        <f>'Previous Trades Import_OMS Quer'!A8608</f>
        <v>0</v>
      </c>
      <c r="B8608">
        <f>'Previous Trades Import_OMS Quer'!B8608</f>
        <v>0</v>
      </c>
      <c r="C8608" s="22">
        <f>'Previous Trades Import_OMS Quer'!C8608</f>
        <v>0</v>
      </c>
      <c r="D8608">
        <f>'Previous Trades Import_OMS Quer'!D8608</f>
        <v>0</v>
      </c>
      <c r="E8608" s="22">
        <f>'Previous Trades Import_OMS Quer'!E8608</f>
        <v>0</v>
      </c>
      <c r="F8608">
        <f>'Previous Trades Import_OMS Quer'!F8608</f>
        <v>0</v>
      </c>
      <c r="G8608">
        <f>'Previous Trades Import_OMS Quer'!G8608</f>
        <v>0</v>
      </c>
      <c r="H8608">
        <f>'Previous Trades Import_OMS Quer'!H8608</f>
        <v>0</v>
      </c>
      <c r="I8608">
        <f>'Previous Trades Import_OMS Quer'!I8608</f>
        <v>0</v>
      </c>
      <c r="J8608">
        <f>'Previous Trades Import_OMS Quer'!J8608</f>
        <v>0</v>
      </c>
      <c r="K8608">
        <f>'Previous Trades Import_OMS Quer'!K8608</f>
        <v>0</v>
      </c>
      <c r="L8608">
        <f>'Previous Trades Import_OMS Quer'!L8608</f>
        <v>0</v>
      </c>
      <c r="M8608">
        <f>'Previous Trades Import_OMS Quer'!M8608</f>
        <v>0</v>
      </c>
      <c r="N8608">
        <f>'Previous Trades Import_OMS Quer'!N8608</f>
        <v>0</v>
      </c>
      <c r="O8608" t="str">
        <f>CLEAN('Previous Trades Import_OMS Quer'!O8608)</f>
        <v/>
      </c>
      <c r="Q8608" s="25">
        <f t="shared" si="268"/>
        <v>0</v>
      </c>
      <c r="R8608" s="25" t="e">
        <f>VLOOKUP(O8608,'Currency Balance'!$O$3:$Q$32,3,0)</f>
        <v>#N/A</v>
      </c>
      <c r="S8608" t="e">
        <f t="shared" si="269"/>
        <v>#N/A</v>
      </c>
    </row>
    <row r="8609" spans="1:19">
      <c r="A8609">
        <f>'Previous Trades Import_OMS Quer'!A8609</f>
        <v>0</v>
      </c>
      <c r="B8609">
        <f>'Previous Trades Import_OMS Quer'!B8609</f>
        <v>0</v>
      </c>
      <c r="C8609" s="22">
        <f>'Previous Trades Import_OMS Quer'!C8609</f>
        <v>0</v>
      </c>
      <c r="D8609">
        <f>'Previous Trades Import_OMS Quer'!D8609</f>
        <v>0</v>
      </c>
      <c r="E8609" s="22">
        <f>'Previous Trades Import_OMS Quer'!E8609</f>
        <v>0</v>
      </c>
      <c r="F8609">
        <f>'Previous Trades Import_OMS Quer'!F8609</f>
        <v>0</v>
      </c>
      <c r="G8609">
        <f>'Previous Trades Import_OMS Quer'!G8609</f>
        <v>0</v>
      </c>
      <c r="H8609">
        <f>'Previous Trades Import_OMS Quer'!H8609</f>
        <v>0</v>
      </c>
      <c r="I8609">
        <f>'Previous Trades Import_OMS Quer'!I8609</f>
        <v>0</v>
      </c>
      <c r="J8609">
        <f>'Previous Trades Import_OMS Quer'!J8609</f>
        <v>0</v>
      </c>
      <c r="K8609">
        <f>'Previous Trades Import_OMS Quer'!K8609</f>
        <v>0</v>
      </c>
      <c r="L8609">
        <f>'Previous Trades Import_OMS Quer'!L8609</f>
        <v>0</v>
      </c>
      <c r="M8609">
        <f>'Previous Trades Import_OMS Quer'!M8609</f>
        <v>0</v>
      </c>
      <c r="N8609">
        <f>'Previous Trades Import_OMS Quer'!N8609</f>
        <v>0</v>
      </c>
      <c r="O8609" t="str">
        <f>CLEAN('Previous Trades Import_OMS Quer'!O8609)</f>
        <v/>
      </c>
      <c r="Q8609" s="25">
        <f t="shared" si="268"/>
        <v>0</v>
      </c>
      <c r="R8609" s="25" t="e">
        <f>VLOOKUP(O8609,'Currency Balance'!$O$3:$Q$32,3,0)</f>
        <v>#N/A</v>
      </c>
      <c r="S8609" t="e">
        <f t="shared" si="269"/>
        <v>#N/A</v>
      </c>
    </row>
    <row r="8610" spans="1:19">
      <c r="A8610">
        <f>'Previous Trades Import_OMS Quer'!A8610</f>
        <v>0</v>
      </c>
      <c r="B8610">
        <f>'Previous Trades Import_OMS Quer'!B8610</f>
        <v>0</v>
      </c>
      <c r="C8610" s="22">
        <f>'Previous Trades Import_OMS Quer'!C8610</f>
        <v>0</v>
      </c>
      <c r="D8610">
        <f>'Previous Trades Import_OMS Quer'!D8610</f>
        <v>0</v>
      </c>
      <c r="E8610" s="22">
        <f>'Previous Trades Import_OMS Quer'!E8610</f>
        <v>0</v>
      </c>
      <c r="F8610">
        <f>'Previous Trades Import_OMS Quer'!F8610</f>
        <v>0</v>
      </c>
      <c r="G8610">
        <f>'Previous Trades Import_OMS Quer'!G8610</f>
        <v>0</v>
      </c>
      <c r="H8610">
        <f>'Previous Trades Import_OMS Quer'!H8610</f>
        <v>0</v>
      </c>
      <c r="I8610">
        <f>'Previous Trades Import_OMS Quer'!I8610</f>
        <v>0</v>
      </c>
      <c r="J8610">
        <f>'Previous Trades Import_OMS Quer'!J8610</f>
        <v>0</v>
      </c>
      <c r="K8610">
        <f>'Previous Trades Import_OMS Quer'!K8610</f>
        <v>0</v>
      </c>
      <c r="L8610">
        <f>'Previous Trades Import_OMS Quer'!L8610</f>
        <v>0</v>
      </c>
      <c r="M8610">
        <f>'Previous Trades Import_OMS Quer'!M8610</f>
        <v>0</v>
      </c>
      <c r="N8610">
        <f>'Previous Trades Import_OMS Quer'!N8610</f>
        <v>0</v>
      </c>
      <c r="O8610" t="str">
        <f>CLEAN('Previous Trades Import_OMS Quer'!O8610)</f>
        <v/>
      </c>
      <c r="Q8610" s="25">
        <f t="shared" si="268"/>
        <v>0</v>
      </c>
      <c r="R8610" s="25" t="e">
        <f>VLOOKUP(O8610,'Currency Balance'!$O$3:$Q$32,3,0)</f>
        <v>#N/A</v>
      </c>
      <c r="S8610" t="e">
        <f t="shared" si="269"/>
        <v>#N/A</v>
      </c>
    </row>
    <row r="8611" spans="1:19">
      <c r="A8611">
        <f>'Previous Trades Import_OMS Quer'!A8611</f>
        <v>0</v>
      </c>
      <c r="B8611">
        <f>'Previous Trades Import_OMS Quer'!B8611</f>
        <v>0</v>
      </c>
      <c r="C8611" s="22">
        <f>'Previous Trades Import_OMS Quer'!C8611</f>
        <v>0</v>
      </c>
      <c r="D8611">
        <f>'Previous Trades Import_OMS Quer'!D8611</f>
        <v>0</v>
      </c>
      <c r="E8611" s="22">
        <f>'Previous Trades Import_OMS Quer'!E8611</f>
        <v>0</v>
      </c>
      <c r="F8611">
        <f>'Previous Trades Import_OMS Quer'!F8611</f>
        <v>0</v>
      </c>
      <c r="G8611">
        <f>'Previous Trades Import_OMS Quer'!G8611</f>
        <v>0</v>
      </c>
      <c r="H8611">
        <f>'Previous Trades Import_OMS Quer'!H8611</f>
        <v>0</v>
      </c>
      <c r="I8611">
        <f>'Previous Trades Import_OMS Quer'!I8611</f>
        <v>0</v>
      </c>
      <c r="J8611">
        <f>'Previous Trades Import_OMS Quer'!J8611</f>
        <v>0</v>
      </c>
      <c r="K8611">
        <f>'Previous Trades Import_OMS Quer'!K8611</f>
        <v>0</v>
      </c>
      <c r="L8611">
        <f>'Previous Trades Import_OMS Quer'!L8611</f>
        <v>0</v>
      </c>
      <c r="M8611">
        <f>'Previous Trades Import_OMS Quer'!M8611</f>
        <v>0</v>
      </c>
      <c r="N8611">
        <f>'Previous Trades Import_OMS Quer'!N8611</f>
        <v>0</v>
      </c>
      <c r="O8611" t="str">
        <f>CLEAN('Previous Trades Import_OMS Quer'!O8611)</f>
        <v/>
      </c>
      <c r="Q8611" s="25">
        <f t="shared" si="268"/>
        <v>0</v>
      </c>
      <c r="R8611" s="25" t="e">
        <f>VLOOKUP(O8611,'Currency Balance'!$O$3:$Q$32,3,0)</f>
        <v>#N/A</v>
      </c>
      <c r="S8611" t="e">
        <f t="shared" si="269"/>
        <v>#N/A</v>
      </c>
    </row>
    <row r="8612" spans="1:19">
      <c r="A8612">
        <f>'Previous Trades Import_OMS Quer'!A8612</f>
        <v>0</v>
      </c>
      <c r="B8612">
        <f>'Previous Trades Import_OMS Quer'!B8612</f>
        <v>0</v>
      </c>
      <c r="C8612" s="22">
        <f>'Previous Trades Import_OMS Quer'!C8612</f>
        <v>0</v>
      </c>
      <c r="D8612">
        <f>'Previous Trades Import_OMS Quer'!D8612</f>
        <v>0</v>
      </c>
      <c r="E8612" s="22">
        <f>'Previous Trades Import_OMS Quer'!E8612</f>
        <v>0</v>
      </c>
      <c r="F8612">
        <f>'Previous Trades Import_OMS Quer'!F8612</f>
        <v>0</v>
      </c>
      <c r="G8612">
        <f>'Previous Trades Import_OMS Quer'!G8612</f>
        <v>0</v>
      </c>
      <c r="H8612">
        <f>'Previous Trades Import_OMS Quer'!H8612</f>
        <v>0</v>
      </c>
      <c r="I8612">
        <f>'Previous Trades Import_OMS Quer'!I8612</f>
        <v>0</v>
      </c>
      <c r="J8612">
        <f>'Previous Trades Import_OMS Quer'!J8612</f>
        <v>0</v>
      </c>
      <c r="K8612">
        <f>'Previous Trades Import_OMS Quer'!K8612</f>
        <v>0</v>
      </c>
      <c r="L8612">
        <f>'Previous Trades Import_OMS Quer'!L8612</f>
        <v>0</v>
      </c>
      <c r="M8612">
        <f>'Previous Trades Import_OMS Quer'!M8612</f>
        <v>0</v>
      </c>
      <c r="N8612">
        <f>'Previous Trades Import_OMS Quer'!N8612</f>
        <v>0</v>
      </c>
      <c r="O8612" t="str">
        <f>CLEAN('Previous Trades Import_OMS Quer'!O8612)</f>
        <v/>
      </c>
      <c r="Q8612" s="25">
        <f t="shared" si="268"/>
        <v>0</v>
      </c>
      <c r="R8612" s="25" t="e">
        <f>VLOOKUP(O8612,'Currency Balance'!$O$3:$Q$32,3,0)</f>
        <v>#N/A</v>
      </c>
      <c r="S8612" t="e">
        <f t="shared" si="269"/>
        <v>#N/A</v>
      </c>
    </row>
    <row r="8613" spans="1:19">
      <c r="A8613">
        <f>'Previous Trades Import_OMS Quer'!A8613</f>
        <v>0</v>
      </c>
      <c r="B8613">
        <f>'Previous Trades Import_OMS Quer'!B8613</f>
        <v>0</v>
      </c>
      <c r="C8613" s="22">
        <f>'Previous Trades Import_OMS Quer'!C8613</f>
        <v>0</v>
      </c>
      <c r="D8613">
        <f>'Previous Trades Import_OMS Quer'!D8613</f>
        <v>0</v>
      </c>
      <c r="E8613" s="22">
        <f>'Previous Trades Import_OMS Quer'!E8613</f>
        <v>0</v>
      </c>
      <c r="F8613">
        <f>'Previous Trades Import_OMS Quer'!F8613</f>
        <v>0</v>
      </c>
      <c r="G8613">
        <f>'Previous Trades Import_OMS Quer'!G8613</f>
        <v>0</v>
      </c>
      <c r="H8613">
        <f>'Previous Trades Import_OMS Quer'!H8613</f>
        <v>0</v>
      </c>
      <c r="I8613">
        <f>'Previous Trades Import_OMS Quer'!I8613</f>
        <v>0</v>
      </c>
      <c r="J8613">
        <f>'Previous Trades Import_OMS Quer'!J8613</f>
        <v>0</v>
      </c>
      <c r="K8613">
        <f>'Previous Trades Import_OMS Quer'!K8613</f>
        <v>0</v>
      </c>
      <c r="L8613">
        <f>'Previous Trades Import_OMS Quer'!L8613</f>
        <v>0</v>
      </c>
      <c r="M8613">
        <f>'Previous Trades Import_OMS Quer'!M8613</f>
        <v>0</v>
      </c>
      <c r="N8613">
        <f>'Previous Trades Import_OMS Quer'!N8613</f>
        <v>0</v>
      </c>
      <c r="O8613" t="str">
        <f>CLEAN('Previous Trades Import_OMS Quer'!O8613)</f>
        <v/>
      </c>
      <c r="Q8613" s="25">
        <f t="shared" si="268"/>
        <v>0</v>
      </c>
      <c r="R8613" s="25" t="e">
        <f>VLOOKUP(O8613,'Currency Balance'!$O$3:$Q$32,3,0)</f>
        <v>#N/A</v>
      </c>
      <c r="S8613" t="e">
        <f t="shared" si="269"/>
        <v>#N/A</v>
      </c>
    </row>
    <row r="8614" spans="1:19">
      <c r="A8614">
        <f>'Previous Trades Import_OMS Quer'!A8614</f>
        <v>0</v>
      </c>
      <c r="B8614">
        <f>'Previous Trades Import_OMS Quer'!B8614</f>
        <v>0</v>
      </c>
      <c r="C8614" s="22">
        <f>'Previous Trades Import_OMS Quer'!C8614</f>
        <v>0</v>
      </c>
      <c r="D8614">
        <f>'Previous Trades Import_OMS Quer'!D8614</f>
        <v>0</v>
      </c>
      <c r="E8614" s="22">
        <f>'Previous Trades Import_OMS Quer'!E8614</f>
        <v>0</v>
      </c>
      <c r="F8614">
        <f>'Previous Trades Import_OMS Quer'!F8614</f>
        <v>0</v>
      </c>
      <c r="G8614">
        <f>'Previous Trades Import_OMS Quer'!G8614</f>
        <v>0</v>
      </c>
      <c r="H8614">
        <f>'Previous Trades Import_OMS Quer'!H8614</f>
        <v>0</v>
      </c>
      <c r="I8614">
        <f>'Previous Trades Import_OMS Quer'!I8614</f>
        <v>0</v>
      </c>
      <c r="J8614">
        <f>'Previous Trades Import_OMS Quer'!J8614</f>
        <v>0</v>
      </c>
      <c r="K8614">
        <f>'Previous Trades Import_OMS Quer'!K8614</f>
        <v>0</v>
      </c>
      <c r="L8614">
        <f>'Previous Trades Import_OMS Quer'!L8614</f>
        <v>0</v>
      </c>
      <c r="M8614">
        <f>'Previous Trades Import_OMS Quer'!M8614</f>
        <v>0</v>
      </c>
      <c r="N8614">
        <f>'Previous Trades Import_OMS Quer'!N8614</f>
        <v>0</v>
      </c>
      <c r="O8614" t="str">
        <f>CLEAN('Previous Trades Import_OMS Quer'!O8614)</f>
        <v/>
      </c>
      <c r="Q8614" s="25">
        <f t="shared" si="268"/>
        <v>0</v>
      </c>
      <c r="R8614" s="25" t="e">
        <f>VLOOKUP(O8614,'Currency Balance'!$O$3:$Q$32,3,0)</f>
        <v>#N/A</v>
      </c>
      <c r="S8614" t="e">
        <f t="shared" si="269"/>
        <v>#N/A</v>
      </c>
    </row>
    <row r="8615" spans="1:19">
      <c r="A8615">
        <f>'Previous Trades Import_OMS Quer'!A8615</f>
        <v>0</v>
      </c>
      <c r="B8615">
        <f>'Previous Trades Import_OMS Quer'!B8615</f>
        <v>0</v>
      </c>
      <c r="C8615" s="22">
        <f>'Previous Trades Import_OMS Quer'!C8615</f>
        <v>0</v>
      </c>
      <c r="D8615">
        <f>'Previous Trades Import_OMS Quer'!D8615</f>
        <v>0</v>
      </c>
      <c r="E8615" s="22">
        <f>'Previous Trades Import_OMS Quer'!E8615</f>
        <v>0</v>
      </c>
      <c r="F8615">
        <f>'Previous Trades Import_OMS Quer'!F8615</f>
        <v>0</v>
      </c>
      <c r="G8615">
        <f>'Previous Trades Import_OMS Quer'!G8615</f>
        <v>0</v>
      </c>
      <c r="H8615">
        <f>'Previous Trades Import_OMS Quer'!H8615</f>
        <v>0</v>
      </c>
      <c r="I8615">
        <f>'Previous Trades Import_OMS Quer'!I8615</f>
        <v>0</v>
      </c>
      <c r="J8615">
        <f>'Previous Trades Import_OMS Quer'!J8615</f>
        <v>0</v>
      </c>
      <c r="K8615">
        <f>'Previous Trades Import_OMS Quer'!K8615</f>
        <v>0</v>
      </c>
      <c r="L8615">
        <f>'Previous Trades Import_OMS Quer'!L8615</f>
        <v>0</v>
      </c>
      <c r="M8615">
        <f>'Previous Trades Import_OMS Quer'!M8615</f>
        <v>0</v>
      </c>
      <c r="N8615">
        <f>'Previous Trades Import_OMS Quer'!N8615</f>
        <v>0</v>
      </c>
      <c r="O8615" t="str">
        <f>CLEAN('Previous Trades Import_OMS Quer'!O8615)</f>
        <v/>
      </c>
      <c r="Q8615" s="25">
        <f t="shared" si="268"/>
        <v>0</v>
      </c>
      <c r="R8615" s="25" t="e">
        <f>VLOOKUP(O8615,'Currency Balance'!$O$3:$Q$32,3,0)</f>
        <v>#N/A</v>
      </c>
      <c r="S8615" t="e">
        <f t="shared" si="269"/>
        <v>#N/A</v>
      </c>
    </row>
    <row r="8616" spans="1:19">
      <c r="A8616">
        <f>'Previous Trades Import_OMS Quer'!A8616</f>
        <v>0</v>
      </c>
      <c r="B8616">
        <f>'Previous Trades Import_OMS Quer'!B8616</f>
        <v>0</v>
      </c>
      <c r="C8616" s="22">
        <f>'Previous Trades Import_OMS Quer'!C8616</f>
        <v>0</v>
      </c>
      <c r="D8616">
        <f>'Previous Trades Import_OMS Quer'!D8616</f>
        <v>0</v>
      </c>
      <c r="E8616" s="22">
        <f>'Previous Trades Import_OMS Quer'!E8616</f>
        <v>0</v>
      </c>
      <c r="F8616">
        <f>'Previous Trades Import_OMS Quer'!F8616</f>
        <v>0</v>
      </c>
      <c r="G8616">
        <f>'Previous Trades Import_OMS Quer'!G8616</f>
        <v>0</v>
      </c>
      <c r="H8616">
        <f>'Previous Trades Import_OMS Quer'!H8616</f>
        <v>0</v>
      </c>
      <c r="I8616">
        <f>'Previous Trades Import_OMS Quer'!I8616</f>
        <v>0</v>
      </c>
      <c r="J8616">
        <f>'Previous Trades Import_OMS Quer'!J8616</f>
        <v>0</v>
      </c>
      <c r="K8616">
        <f>'Previous Trades Import_OMS Quer'!K8616</f>
        <v>0</v>
      </c>
      <c r="L8616">
        <f>'Previous Trades Import_OMS Quer'!L8616</f>
        <v>0</v>
      </c>
      <c r="M8616">
        <f>'Previous Trades Import_OMS Quer'!M8616</f>
        <v>0</v>
      </c>
      <c r="N8616">
        <f>'Previous Trades Import_OMS Quer'!N8616</f>
        <v>0</v>
      </c>
      <c r="O8616" t="str">
        <f>CLEAN('Previous Trades Import_OMS Quer'!O8616)</f>
        <v/>
      </c>
      <c r="Q8616" s="25">
        <f t="shared" si="268"/>
        <v>0</v>
      </c>
      <c r="R8616" s="25" t="e">
        <f>VLOOKUP(O8616,'Currency Balance'!$O$3:$Q$32,3,0)</f>
        <v>#N/A</v>
      </c>
      <c r="S8616" t="e">
        <f t="shared" si="269"/>
        <v>#N/A</v>
      </c>
    </row>
    <row r="8617" spans="1:19">
      <c r="A8617">
        <f>'Previous Trades Import_OMS Quer'!A8617</f>
        <v>0</v>
      </c>
      <c r="B8617">
        <f>'Previous Trades Import_OMS Quer'!B8617</f>
        <v>0</v>
      </c>
      <c r="C8617" s="22">
        <f>'Previous Trades Import_OMS Quer'!C8617</f>
        <v>0</v>
      </c>
      <c r="D8617">
        <f>'Previous Trades Import_OMS Quer'!D8617</f>
        <v>0</v>
      </c>
      <c r="E8617" s="22">
        <f>'Previous Trades Import_OMS Quer'!E8617</f>
        <v>0</v>
      </c>
      <c r="F8617">
        <f>'Previous Trades Import_OMS Quer'!F8617</f>
        <v>0</v>
      </c>
      <c r="G8617">
        <f>'Previous Trades Import_OMS Quer'!G8617</f>
        <v>0</v>
      </c>
      <c r="H8617">
        <f>'Previous Trades Import_OMS Quer'!H8617</f>
        <v>0</v>
      </c>
      <c r="I8617">
        <f>'Previous Trades Import_OMS Quer'!I8617</f>
        <v>0</v>
      </c>
      <c r="J8617">
        <f>'Previous Trades Import_OMS Quer'!J8617</f>
        <v>0</v>
      </c>
      <c r="K8617">
        <f>'Previous Trades Import_OMS Quer'!K8617</f>
        <v>0</v>
      </c>
      <c r="L8617">
        <f>'Previous Trades Import_OMS Quer'!L8617</f>
        <v>0</v>
      </c>
      <c r="M8617">
        <f>'Previous Trades Import_OMS Quer'!M8617</f>
        <v>0</v>
      </c>
      <c r="N8617">
        <f>'Previous Trades Import_OMS Quer'!N8617</f>
        <v>0</v>
      </c>
      <c r="O8617" t="str">
        <f>CLEAN('Previous Trades Import_OMS Quer'!O8617)</f>
        <v/>
      </c>
      <c r="Q8617" s="25">
        <f t="shared" si="268"/>
        <v>0</v>
      </c>
      <c r="R8617" s="25" t="e">
        <f>VLOOKUP(O8617,'Currency Balance'!$O$3:$Q$32,3,0)</f>
        <v>#N/A</v>
      </c>
      <c r="S8617" t="e">
        <f t="shared" si="269"/>
        <v>#N/A</v>
      </c>
    </row>
    <row r="8618" spans="1:19">
      <c r="A8618">
        <f>'Previous Trades Import_OMS Quer'!A8618</f>
        <v>0</v>
      </c>
      <c r="B8618">
        <f>'Previous Trades Import_OMS Quer'!B8618</f>
        <v>0</v>
      </c>
      <c r="C8618" s="22">
        <f>'Previous Trades Import_OMS Quer'!C8618</f>
        <v>0</v>
      </c>
      <c r="D8618">
        <f>'Previous Trades Import_OMS Quer'!D8618</f>
        <v>0</v>
      </c>
      <c r="E8618" s="22">
        <f>'Previous Trades Import_OMS Quer'!E8618</f>
        <v>0</v>
      </c>
      <c r="F8618">
        <f>'Previous Trades Import_OMS Quer'!F8618</f>
        <v>0</v>
      </c>
      <c r="G8618">
        <f>'Previous Trades Import_OMS Quer'!G8618</f>
        <v>0</v>
      </c>
      <c r="H8618">
        <f>'Previous Trades Import_OMS Quer'!H8618</f>
        <v>0</v>
      </c>
      <c r="I8618">
        <f>'Previous Trades Import_OMS Quer'!I8618</f>
        <v>0</v>
      </c>
      <c r="J8618">
        <f>'Previous Trades Import_OMS Quer'!J8618</f>
        <v>0</v>
      </c>
      <c r="K8618">
        <f>'Previous Trades Import_OMS Quer'!K8618</f>
        <v>0</v>
      </c>
      <c r="L8618">
        <f>'Previous Trades Import_OMS Quer'!L8618</f>
        <v>0</v>
      </c>
      <c r="M8618">
        <f>'Previous Trades Import_OMS Quer'!M8618</f>
        <v>0</v>
      </c>
      <c r="N8618">
        <f>'Previous Trades Import_OMS Quer'!N8618</f>
        <v>0</v>
      </c>
      <c r="O8618" t="str">
        <f>CLEAN('Previous Trades Import_OMS Quer'!O8618)</f>
        <v/>
      </c>
      <c r="Q8618" s="25">
        <f t="shared" si="268"/>
        <v>0</v>
      </c>
      <c r="R8618" s="25" t="e">
        <f>VLOOKUP(O8618,'Currency Balance'!$O$3:$Q$32,3,0)</f>
        <v>#N/A</v>
      </c>
      <c r="S8618" t="e">
        <f t="shared" si="269"/>
        <v>#N/A</v>
      </c>
    </row>
    <row r="8619" spans="1:19">
      <c r="A8619">
        <f>'Previous Trades Import_OMS Quer'!A8619</f>
        <v>0</v>
      </c>
      <c r="B8619">
        <f>'Previous Trades Import_OMS Quer'!B8619</f>
        <v>0</v>
      </c>
      <c r="C8619" s="22">
        <f>'Previous Trades Import_OMS Quer'!C8619</f>
        <v>0</v>
      </c>
      <c r="D8619">
        <f>'Previous Trades Import_OMS Quer'!D8619</f>
        <v>0</v>
      </c>
      <c r="E8619" s="22">
        <f>'Previous Trades Import_OMS Quer'!E8619</f>
        <v>0</v>
      </c>
      <c r="F8619">
        <f>'Previous Trades Import_OMS Quer'!F8619</f>
        <v>0</v>
      </c>
      <c r="G8619">
        <f>'Previous Trades Import_OMS Quer'!G8619</f>
        <v>0</v>
      </c>
      <c r="H8619">
        <f>'Previous Trades Import_OMS Quer'!H8619</f>
        <v>0</v>
      </c>
      <c r="I8619">
        <f>'Previous Trades Import_OMS Quer'!I8619</f>
        <v>0</v>
      </c>
      <c r="J8619">
        <f>'Previous Trades Import_OMS Quer'!J8619</f>
        <v>0</v>
      </c>
      <c r="K8619">
        <f>'Previous Trades Import_OMS Quer'!K8619</f>
        <v>0</v>
      </c>
      <c r="L8619">
        <f>'Previous Trades Import_OMS Quer'!L8619</f>
        <v>0</v>
      </c>
      <c r="M8619">
        <f>'Previous Trades Import_OMS Quer'!M8619</f>
        <v>0</v>
      </c>
      <c r="N8619">
        <f>'Previous Trades Import_OMS Quer'!N8619</f>
        <v>0</v>
      </c>
      <c r="O8619" t="str">
        <f>CLEAN('Previous Trades Import_OMS Quer'!O8619)</f>
        <v/>
      </c>
      <c r="Q8619" s="25">
        <f t="shared" si="268"/>
        <v>0</v>
      </c>
      <c r="R8619" s="25" t="e">
        <f>VLOOKUP(O8619,'Currency Balance'!$O$3:$Q$32,3,0)</f>
        <v>#N/A</v>
      </c>
      <c r="S8619" t="e">
        <f t="shared" si="269"/>
        <v>#N/A</v>
      </c>
    </row>
    <row r="8620" spans="1:19">
      <c r="A8620">
        <f>'Previous Trades Import_OMS Quer'!A8620</f>
        <v>0</v>
      </c>
      <c r="B8620">
        <f>'Previous Trades Import_OMS Quer'!B8620</f>
        <v>0</v>
      </c>
      <c r="C8620" s="22">
        <f>'Previous Trades Import_OMS Quer'!C8620</f>
        <v>0</v>
      </c>
      <c r="D8620">
        <f>'Previous Trades Import_OMS Quer'!D8620</f>
        <v>0</v>
      </c>
      <c r="E8620" s="22">
        <f>'Previous Trades Import_OMS Quer'!E8620</f>
        <v>0</v>
      </c>
      <c r="F8620">
        <f>'Previous Trades Import_OMS Quer'!F8620</f>
        <v>0</v>
      </c>
      <c r="G8620">
        <f>'Previous Trades Import_OMS Quer'!G8620</f>
        <v>0</v>
      </c>
      <c r="H8620">
        <f>'Previous Trades Import_OMS Quer'!H8620</f>
        <v>0</v>
      </c>
      <c r="I8620">
        <f>'Previous Trades Import_OMS Quer'!I8620</f>
        <v>0</v>
      </c>
      <c r="J8620">
        <f>'Previous Trades Import_OMS Quer'!J8620</f>
        <v>0</v>
      </c>
      <c r="K8620">
        <f>'Previous Trades Import_OMS Quer'!K8620</f>
        <v>0</v>
      </c>
      <c r="L8620">
        <f>'Previous Trades Import_OMS Quer'!L8620</f>
        <v>0</v>
      </c>
      <c r="M8620">
        <f>'Previous Trades Import_OMS Quer'!M8620</f>
        <v>0</v>
      </c>
      <c r="N8620">
        <f>'Previous Trades Import_OMS Quer'!N8620</f>
        <v>0</v>
      </c>
      <c r="O8620" t="str">
        <f>CLEAN('Previous Trades Import_OMS Quer'!O8620)</f>
        <v/>
      </c>
      <c r="Q8620" s="25">
        <f t="shared" si="268"/>
        <v>0</v>
      </c>
      <c r="R8620" s="25" t="e">
        <f>VLOOKUP(O8620,'Currency Balance'!$O$3:$Q$32,3,0)</f>
        <v>#N/A</v>
      </c>
      <c r="S8620" t="e">
        <f t="shared" si="269"/>
        <v>#N/A</v>
      </c>
    </row>
    <row r="8621" spans="1:19">
      <c r="A8621">
        <f>'Previous Trades Import_OMS Quer'!A8621</f>
        <v>0</v>
      </c>
      <c r="B8621">
        <f>'Previous Trades Import_OMS Quer'!B8621</f>
        <v>0</v>
      </c>
      <c r="C8621" s="22">
        <f>'Previous Trades Import_OMS Quer'!C8621</f>
        <v>0</v>
      </c>
      <c r="D8621">
        <f>'Previous Trades Import_OMS Quer'!D8621</f>
        <v>0</v>
      </c>
      <c r="E8621" s="22">
        <f>'Previous Trades Import_OMS Quer'!E8621</f>
        <v>0</v>
      </c>
      <c r="F8621">
        <f>'Previous Trades Import_OMS Quer'!F8621</f>
        <v>0</v>
      </c>
      <c r="G8621">
        <f>'Previous Trades Import_OMS Quer'!G8621</f>
        <v>0</v>
      </c>
      <c r="H8621">
        <f>'Previous Trades Import_OMS Quer'!H8621</f>
        <v>0</v>
      </c>
      <c r="I8621">
        <f>'Previous Trades Import_OMS Quer'!I8621</f>
        <v>0</v>
      </c>
      <c r="J8621">
        <f>'Previous Trades Import_OMS Quer'!J8621</f>
        <v>0</v>
      </c>
      <c r="K8621">
        <f>'Previous Trades Import_OMS Quer'!K8621</f>
        <v>0</v>
      </c>
      <c r="L8621">
        <f>'Previous Trades Import_OMS Quer'!L8621</f>
        <v>0</v>
      </c>
      <c r="M8621">
        <f>'Previous Trades Import_OMS Quer'!M8621</f>
        <v>0</v>
      </c>
      <c r="N8621">
        <f>'Previous Trades Import_OMS Quer'!N8621</f>
        <v>0</v>
      </c>
      <c r="O8621" t="str">
        <f>CLEAN('Previous Trades Import_OMS Quer'!O8621)</f>
        <v/>
      </c>
      <c r="Q8621" s="25">
        <f t="shared" si="268"/>
        <v>0</v>
      </c>
      <c r="R8621" s="25" t="e">
        <f>VLOOKUP(O8621,'Currency Balance'!$O$3:$Q$32,3,0)</f>
        <v>#N/A</v>
      </c>
      <c r="S8621" t="e">
        <f t="shared" si="269"/>
        <v>#N/A</v>
      </c>
    </row>
    <row r="8622" spans="1:19">
      <c r="A8622">
        <f>'Previous Trades Import_OMS Quer'!A8622</f>
        <v>0</v>
      </c>
      <c r="B8622">
        <f>'Previous Trades Import_OMS Quer'!B8622</f>
        <v>0</v>
      </c>
      <c r="C8622" s="22">
        <f>'Previous Trades Import_OMS Quer'!C8622</f>
        <v>0</v>
      </c>
      <c r="D8622">
        <f>'Previous Trades Import_OMS Quer'!D8622</f>
        <v>0</v>
      </c>
      <c r="E8622" s="22">
        <f>'Previous Trades Import_OMS Quer'!E8622</f>
        <v>0</v>
      </c>
      <c r="F8622">
        <f>'Previous Trades Import_OMS Quer'!F8622</f>
        <v>0</v>
      </c>
      <c r="G8622">
        <f>'Previous Trades Import_OMS Quer'!G8622</f>
        <v>0</v>
      </c>
      <c r="H8622">
        <f>'Previous Trades Import_OMS Quer'!H8622</f>
        <v>0</v>
      </c>
      <c r="I8622">
        <f>'Previous Trades Import_OMS Quer'!I8622</f>
        <v>0</v>
      </c>
      <c r="J8622">
        <f>'Previous Trades Import_OMS Quer'!J8622</f>
        <v>0</v>
      </c>
      <c r="K8622">
        <f>'Previous Trades Import_OMS Quer'!K8622</f>
        <v>0</v>
      </c>
      <c r="L8622">
        <f>'Previous Trades Import_OMS Quer'!L8622</f>
        <v>0</v>
      </c>
      <c r="M8622">
        <f>'Previous Trades Import_OMS Quer'!M8622</f>
        <v>0</v>
      </c>
      <c r="N8622">
        <f>'Previous Trades Import_OMS Quer'!N8622</f>
        <v>0</v>
      </c>
      <c r="O8622" t="str">
        <f>CLEAN('Previous Trades Import_OMS Quer'!O8622)</f>
        <v/>
      </c>
      <c r="Q8622" s="25">
        <f t="shared" si="268"/>
        <v>0</v>
      </c>
      <c r="R8622" s="25" t="e">
        <f>VLOOKUP(O8622,'Currency Balance'!$O$3:$Q$32,3,0)</f>
        <v>#N/A</v>
      </c>
      <c r="S8622" t="e">
        <f t="shared" si="269"/>
        <v>#N/A</v>
      </c>
    </row>
    <row r="8623" spans="1:19">
      <c r="A8623">
        <f>'Previous Trades Import_OMS Quer'!A8623</f>
        <v>0</v>
      </c>
      <c r="B8623">
        <f>'Previous Trades Import_OMS Quer'!B8623</f>
        <v>0</v>
      </c>
      <c r="C8623" s="22">
        <f>'Previous Trades Import_OMS Quer'!C8623</f>
        <v>0</v>
      </c>
      <c r="D8623">
        <f>'Previous Trades Import_OMS Quer'!D8623</f>
        <v>0</v>
      </c>
      <c r="E8623" s="22">
        <f>'Previous Trades Import_OMS Quer'!E8623</f>
        <v>0</v>
      </c>
      <c r="F8623">
        <f>'Previous Trades Import_OMS Quer'!F8623</f>
        <v>0</v>
      </c>
      <c r="G8623">
        <f>'Previous Trades Import_OMS Quer'!G8623</f>
        <v>0</v>
      </c>
      <c r="H8623">
        <f>'Previous Trades Import_OMS Quer'!H8623</f>
        <v>0</v>
      </c>
      <c r="I8623">
        <f>'Previous Trades Import_OMS Quer'!I8623</f>
        <v>0</v>
      </c>
      <c r="J8623">
        <f>'Previous Trades Import_OMS Quer'!J8623</f>
        <v>0</v>
      </c>
      <c r="K8623">
        <f>'Previous Trades Import_OMS Quer'!K8623</f>
        <v>0</v>
      </c>
      <c r="L8623">
        <f>'Previous Trades Import_OMS Quer'!L8623</f>
        <v>0</v>
      </c>
      <c r="M8623">
        <f>'Previous Trades Import_OMS Quer'!M8623</f>
        <v>0</v>
      </c>
      <c r="N8623">
        <f>'Previous Trades Import_OMS Quer'!N8623</f>
        <v>0</v>
      </c>
      <c r="O8623" t="str">
        <f>CLEAN('Previous Trades Import_OMS Quer'!O8623)</f>
        <v/>
      </c>
      <c r="Q8623" s="25">
        <f t="shared" si="268"/>
        <v>0</v>
      </c>
      <c r="R8623" s="25" t="e">
        <f>VLOOKUP(O8623,'Currency Balance'!$O$3:$Q$32,3,0)</f>
        <v>#N/A</v>
      </c>
      <c r="S8623" t="e">
        <f t="shared" si="269"/>
        <v>#N/A</v>
      </c>
    </row>
    <row r="8624" spans="1:19">
      <c r="A8624">
        <f>'Previous Trades Import_OMS Quer'!A8624</f>
        <v>0</v>
      </c>
      <c r="B8624">
        <f>'Previous Trades Import_OMS Quer'!B8624</f>
        <v>0</v>
      </c>
      <c r="C8624" s="22">
        <f>'Previous Trades Import_OMS Quer'!C8624</f>
        <v>0</v>
      </c>
      <c r="D8624">
        <f>'Previous Trades Import_OMS Quer'!D8624</f>
        <v>0</v>
      </c>
      <c r="E8624" s="22">
        <f>'Previous Trades Import_OMS Quer'!E8624</f>
        <v>0</v>
      </c>
      <c r="F8624">
        <f>'Previous Trades Import_OMS Quer'!F8624</f>
        <v>0</v>
      </c>
      <c r="G8624">
        <f>'Previous Trades Import_OMS Quer'!G8624</f>
        <v>0</v>
      </c>
      <c r="H8624">
        <f>'Previous Trades Import_OMS Quer'!H8624</f>
        <v>0</v>
      </c>
      <c r="I8624">
        <f>'Previous Trades Import_OMS Quer'!I8624</f>
        <v>0</v>
      </c>
      <c r="J8624">
        <f>'Previous Trades Import_OMS Quer'!J8624</f>
        <v>0</v>
      </c>
      <c r="K8624">
        <f>'Previous Trades Import_OMS Quer'!K8624</f>
        <v>0</v>
      </c>
      <c r="L8624">
        <f>'Previous Trades Import_OMS Quer'!L8624</f>
        <v>0</v>
      </c>
      <c r="M8624">
        <f>'Previous Trades Import_OMS Quer'!M8624</f>
        <v>0</v>
      </c>
      <c r="N8624">
        <f>'Previous Trades Import_OMS Quer'!N8624</f>
        <v>0</v>
      </c>
      <c r="O8624" t="str">
        <f>CLEAN('Previous Trades Import_OMS Quer'!O8624)</f>
        <v/>
      </c>
      <c r="Q8624" s="25">
        <f t="shared" si="268"/>
        <v>0</v>
      </c>
      <c r="R8624" s="25" t="e">
        <f>VLOOKUP(O8624,'Currency Balance'!$O$3:$Q$32,3,0)</f>
        <v>#N/A</v>
      </c>
      <c r="S8624" t="e">
        <f t="shared" si="269"/>
        <v>#N/A</v>
      </c>
    </row>
    <row r="8625" spans="1:19">
      <c r="A8625">
        <f>'Previous Trades Import_OMS Quer'!A8625</f>
        <v>0</v>
      </c>
      <c r="B8625">
        <f>'Previous Trades Import_OMS Quer'!B8625</f>
        <v>0</v>
      </c>
      <c r="C8625" s="22">
        <f>'Previous Trades Import_OMS Quer'!C8625</f>
        <v>0</v>
      </c>
      <c r="D8625">
        <f>'Previous Trades Import_OMS Quer'!D8625</f>
        <v>0</v>
      </c>
      <c r="E8625" s="22">
        <f>'Previous Trades Import_OMS Quer'!E8625</f>
        <v>0</v>
      </c>
      <c r="F8625">
        <f>'Previous Trades Import_OMS Quer'!F8625</f>
        <v>0</v>
      </c>
      <c r="G8625">
        <f>'Previous Trades Import_OMS Quer'!G8625</f>
        <v>0</v>
      </c>
      <c r="H8625">
        <f>'Previous Trades Import_OMS Quer'!H8625</f>
        <v>0</v>
      </c>
      <c r="I8625">
        <f>'Previous Trades Import_OMS Quer'!I8625</f>
        <v>0</v>
      </c>
      <c r="J8625">
        <f>'Previous Trades Import_OMS Quer'!J8625</f>
        <v>0</v>
      </c>
      <c r="K8625">
        <f>'Previous Trades Import_OMS Quer'!K8625</f>
        <v>0</v>
      </c>
      <c r="L8625">
        <f>'Previous Trades Import_OMS Quer'!L8625</f>
        <v>0</v>
      </c>
      <c r="M8625">
        <f>'Previous Trades Import_OMS Quer'!M8625</f>
        <v>0</v>
      </c>
      <c r="N8625">
        <f>'Previous Trades Import_OMS Quer'!N8625</f>
        <v>0</v>
      </c>
      <c r="O8625" t="str">
        <f>CLEAN('Previous Trades Import_OMS Quer'!O8625)</f>
        <v/>
      </c>
      <c r="Q8625" s="25">
        <f t="shared" si="268"/>
        <v>0</v>
      </c>
      <c r="R8625" s="25" t="e">
        <f>VLOOKUP(O8625,'Currency Balance'!$O$3:$Q$32,3,0)</f>
        <v>#N/A</v>
      </c>
      <c r="S8625" t="e">
        <f t="shared" si="269"/>
        <v>#N/A</v>
      </c>
    </row>
    <row r="8626" spans="1:19">
      <c r="A8626">
        <f>'Previous Trades Import_OMS Quer'!A8626</f>
        <v>0</v>
      </c>
      <c r="B8626">
        <f>'Previous Trades Import_OMS Quer'!B8626</f>
        <v>0</v>
      </c>
      <c r="C8626" s="22">
        <f>'Previous Trades Import_OMS Quer'!C8626</f>
        <v>0</v>
      </c>
      <c r="D8626">
        <f>'Previous Trades Import_OMS Quer'!D8626</f>
        <v>0</v>
      </c>
      <c r="E8626" s="22">
        <f>'Previous Trades Import_OMS Quer'!E8626</f>
        <v>0</v>
      </c>
      <c r="F8626">
        <f>'Previous Trades Import_OMS Quer'!F8626</f>
        <v>0</v>
      </c>
      <c r="G8626">
        <f>'Previous Trades Import_OMS Quer'!G8626</f>
        <v>0</v>
      </c>
      <c r="H8626">
        <f>'Previous Trades Import_OMS Quer'!H8626</f>
        <v>0</v>
      </c>
      <c r="I8626">
        <f>'Previous Trades Import_OMS Quer'!I8626</f>
        <v>0</v>
      </c>
      <c r="J8626">
        <f>'Previous Trades Import_OMS Quer'!J8626</f>
        <v>0</v>
      </c>
      <c r="K8626">
        <f>'Previous Trades Import_OMS Quer'!K8626</f>
        <v>0</v>
      </c>
      <c r="L8626">
        <f>'Previous Trades Import_OMS Quer'!L8626</f>
        <v>0</v>
      </c>
      <c r="M8626">
        <f>'Previous Trades Import_OMS Quer'!M8626</f>
        <v>0</v>
      </c>
      <c r="N8626">
        <f>'Previous Trades Import_OMS Quer'!N8626</f>
        <v>0</v>
      </c>
      <c r="O8626" t="str">
        <f>CLEAN('Previous Trades Import_OMS Quer'!O8626)</f>
        <v/>
      </c>
      <c r="Q8626" s="25">
        <f t="shared" si="268"/>
        <v>0</v>
      </c>
      <c r="R8626" s="25" t="e">
        <f>VLOOKUP(O8626,'Currency Balance'!$O$3:$Q$32,3,0)</f>
        <v>#N/A</v>
      </c>
      <c r="S8626" t="e">
        <f t="shared" si="269"/>
        <v>#N/A</v>
      </c>
    </row>
    <row r="8627" spans="1:19">
      <c r="A8627">
        <f>'Previous Trades Import_OMS Quer'!A8627</f>
        <v>0</v>
      </c>
      <c r="B8627">
        <f>'Previous Trades Import_OMS Quer'!B8627</f>
        <v>0</v>
      </c>
      <c r="C8627" s="22">
        <f>'Previous Trades Import_OMS Quer'!C8627</f>
        <v>0</v>
      </c>
      <c r="D8627">
        <f>'Previous Trades Import_OMS Quer'!D8627</f>
        <v>0</v>
      </c>
      <c r="E8627" s="22">
        <f>'Previous Trades Import_OMS Quer'!E8627</f>
        <v>0</v>
      </c>
      <c r="F8627">
        <f>'Previous Trades Import_OMS Quer'!F8627</f>
        <v>0</v>
      </c>
      <c r="G8627">
        <f>'Previous Trades Import_OMS Quer'!G8627</f>
        <v>0</v>
      </c>
      <c r="H8627">
        <f>'Previous Trades Import_OMS Quer'!H8627</f>
        <v>0</v>
      </c>
      <c r="I8627">
        <f>'Previous Trades Import_OMS Quer'!I8627</f>
        <v>0</v>
      </c>
      <c r="J8627">
        <f>'Previous Trades Import_OMS Quer'!J8627</f>
        <v>0</v>
      </c>
      <c r="K8627">
        <f>'Previous Trades Import_OMS Quer'!K8627</f>
        <v>0</v>
      </c>
      <c r="L8627">
        <f>'Previous Trades Import_OMS Quer'!L8627</f>
        <v>0</v>
      </c>
      <c r="M8627">
        <f>'Previous Trades Import_OMS Quer'!M8627</f>
        <v>0</v>
      </c>
      <c r="N8627">
        <f>'Previous Trades Import_OMS Quer'!N8627</f>
        <v>0</v>
      </c>
      <c r="O8627" t="str">
        <f>CLEAN('Previous Trades Import_OMS Quer'!O8627)</f>
        <v/>
      </c>
      <c r="Q8627" s="25">
        <f t="shared" si="268"/>
        <v>0</v>
      </c>
      <c r="R8627" s="25" t="e">
        <f>VLOOKUP(O8627,'Currency Balance'!$O$3:$Q$32,3,0)</f>
        <v>#N/A</v>
      </c>
      <c r="S8627" t="e">
        <f t="shared" si="269"/>
        <v>#N/A</v>
      </c>
    </row>
    <row r="8628" spans="1:19">
      <c r="A8628">
        <f>'Previous Trades Import_OMS Quer'!A8628</f>
        <v>0</v>
      </c>
      <c r="B8628">
        <f>'Previous Trades Import_OMS Quer'!B8628</f>
        <v>0</v>
      </c>
      <c r="C8628" s="22">
        <f>'Previous Trades Import_OMS Quer'!C8628</f>
        <v>0</v>
      </c>
      <c r="D8628">
        <f>'Previous Trades Import_OMS Quer'!D8628</f>
        <v>0</v>
      </c>
      <c r="E8628" s="22">
        <f>'Previous Trades Import_OMS Quer'!E8628</f>
        <v>0</v>
      </c>
      <c r="F8628">
        <f>'Previous Trades Import_OMS Quer'!F8628</f>
        <v>0</v>
      </c>
      <c r="G8628">
        <f>'Previous Trades Import_OMS Quer'!G8628</f>
        <v>0</v>
      </c>
      <c r="H8628">
        <f>'Previous Trades Import_OMS Quer'!H8628</f>
        <v>0</v>
      </c>
      <c r="I8628">
        <f>'Previous Trades Import_OMS Quer'!I8628</f>
        <v>0</v>
      </c>
      <c r="J8628">
        <f>'Previous Trades Import_OMS Quer'!J8628</f>
        <v>0</v>
      </c>
      <c r="K8628">
        <f>'Previous Trades Import_OMS Quer'!K8628</f>
        <v>0</v>
      </c>
      <c r="L8628">
        <f>'Previous Trades Import_OMS Quer'!L8628</f>
        <v>0</v>
      </c>
      <c r="M8628">
        <f>'Previous Trades Import_OMS Quer'!M8628</f>
        <v>0</v>
      </c>
      <c r="N8628">
        <f>'Previous Trades Import_OMS Quer'!N8628</f>
        <v>0</v>
      </c>
      <c r="O8628" t="str">
        <f>CLEAN('Previous Trades Import_OMS Quer'!O8628)</f>
        <v/>
      </c>
      <c r="Q8628" s="25">
        <f t="shared" si="268"/>
        <v>0</v>
      </c>
      <c r="R8628" s="25" t="e">
        <f>VLOOKUP(O8628,'Currency Balance'!$O$3:$Q$32,3,0)</f>
        <v>#N/A</v>
      </c>
      <c r="S8628" t="e">
        <f t="shared" si="269"/>
        <v>#N/A</v>
      </c>
    </row>
    <row r="8629" spans="1:19">
      <c r="A8629">
        <f>'Previous Trades Import_OMS Quer'!A8629</f>
        <v>0</v>
      </c>
      <c r="B8629">
        <f>'Previous Trades Import_OMS Quer'!B8629</f>
        <v>0</v>
      </c>
      <c r="C8629" s="22">
        <f>'Previous Trades Import_OMS Quer'!C8629</f>
        <v>0</v>
      </c>
      <c r="D8629">
        <f>'Previous Trades Import_OMS Quer'!D8629</f>
        <v>0</v>
      </c>
      <c r="E8629" s="22">
        <f>'Previous Trades Import_OMS Quer'!E8629</f>
        <v>0</v>
      </c>
      <c r="F8629">
        <f>'Previous Trades Import_OMS Quer'!F8629</f>
        <v>0</v>
      </c>
      <c r="G8629">
        <f>'Previous Trades Import_OMS Quer'!G8629</f>
        <v>0</v>
      </c>
      <c r="H8629">
        <f>'Previous Trades Import_OMS Quer'!H8629</f>
        <v>0</v>
      </c>
      <c r="I8629">
        <f>'Previous Trades Import_OMS Quer'!I8629</f>
        <v>0</v>
      </c>
      <c r="J8629">
        <f>'Previous Trades Import_OMS Quer'!J8629</f>
        <v>0</v>
      </c>
      <c r="K8629">
        <f>'Previous Trades Import_OMS Quer'!K8629</f>
        <v>0</v>
      </c>
      <c r="L8629">
        <f>'Previous Trades Import_OMS Quer'!L8629</f>
        <v>0</v>
      </c>
      <c r="M8629">
        <f>'Previous Trades Import_OMS Quer'!M8629</f>
        <v>0</v>
      </c>
      <c r="N8629">
        <f>'Previous Trades Import_OMS Quer'!N8629</f>
        <v>0</v>
      </c>
      <c r="O8629" t="str">
        <f>CLEAN('Previous Trades Import_OMS Quer'!O8629)</f>
        <v/>
      </c>
      <c r="Q8629" s="25">
        <f t="shared" si="268"/>
        <v>0</v>
      </c>
      <c r="R8629" s="25" t="e">
        <f>VLOOKUP(O8629,'Currency Balance'!$O$3:$Q$32,3,0)</f>
        <v>#N/A</v>
      </c>
      <c r="S8629" t="e">
        <f t="shared" si="269"/>
        <v>#N/A</v>
      </c>
    </row>
    <row r="8630" spans="1:19">
      <c r="A8630">
        <f>'Previous Trades Import_OMS Quer'!A8630</f>
        <v>0</v>
      </c>
      <c r="B8630">
        <f>'Previous Trades Import_OMS Quer'!B8630</f>
        <v>0</v>
      </c>
      <c r="C8630" s="22">
        <f>'Previous Trades Import_OMS Quer'!C8630</f>
        <v>0</v>
      </c>
      <c r="D8630">
        <f>'Previous Trades Import_OMS Quer'!D8630</f>
        <v>0</v>
      </c>
      <c r="E8630" s="22">
        <f>'Previous Trades Import_OMS Quer'!E8630</f>
        <v>0</v>
      </c>
      <c r="F8630">
        <f>'Previous Trades Import_OMS Quer'!F8630</f>
        <v>0</v>
      </c>
      <c r="G8630">
        <f>'Previous Trades Import_OMS Quer'!G8630</f>
        <v>0</v>
      </c>
      <c r="H8630">
        <f>'Previous Trades Import_OMS Quer'!H8630</f>
        <v>0</v>
      </c>
      <c r="I8630">
        <f>'Previous Trades Import_OMS Quer'!I8630</f>
        <v>0</v>
      </c>
      <c r="J8630">
        <f>'Previous Trades Import_OMS Quer'!J8630</f>
        <v>0</v>
      </c>
      <c r="K8630">
        <f>'Previous Trades Import_OMS Quer'!K8630</f>
        <v>0</v>
      </c>
      <c r="L8630">
        <f>'Previous Trades Import_OMS Quer'!L8630</f>
        <v>0</v>
      </c>
      <c r="M8630">
        <f>'Previous Trades Import_OMS Quer'!M8630</f>
        <v>0</v>
      </c>
      <c r="N8630">
        <f>'Previous Trades Import_OMS Quer'!N8630</f>
        <v>0</v>
      </c>
      <c r="O8630" t="str">
        <f>CLEAN('Previous Trades Import_OMS Quer'!O8630)</f>
        <v/>
      </c>
      <c r="Q8630" s="25">
        <f t="shared" si="268"/>
        <v>0</v>
      </c>
      <c r="R8630" s="25" t="e">
        <f>VLOOKUP(O8630,'Currency Balance'!$O$3:$Q$32,3,0)</f>
        <v>#N/A</v>
      </c>
      <c r="S8630" t="e">
        <f t="shared" si="269"/>
        <v>#N/A</v>
      </c>
    </row>
    <row r="8631" spans="1:19">
      <c r="A8631">
        <f>'Previous Trades Import_OMS Quer'!A8631</f>
        <v>0</v>
      </c>
      <c r="B8631">
        <f>'Previous Trades Import_OMS Quer'!B8631</f>
        <v>0</v>
      </c>
      <c r="C8631" s="22">
        <f>'Previous Trades Import_OMS Quer'!C8631</f>
        <v>0</v>
      </c>
      <c r="D8631">
        <f>'Previous Trades Import_OMS Quer'!D8631</f>
        <v>0</v>
      </c>
      <c r="E8631" s="22">
        <f>'Previous Trades Import_OMS Quer'!E8631</f>
        <v>0</v>
      </c>
      <c r="F8631">
        <f>'Previous Trades Import_OMS Quer'!F8631</f>
        <v>0</v>
      </c>
      <c r="G8631">
        <f>'Previous Trades Import_OMS Quer'!G8631</f>
        <v>0</v>
      </c>
      <c r="H8631">
        <f>'Previous Trades Import_OMS Quer'!H8631</f>
        <v>0</v>
      </c>
      <c r="I8631">
        <f>'Previous Trades Import_OMS Quer'!I8631</f>
        <v>0</v>
      </c>
      <c r="J8631">
        <f>'Previous Trades Import_OMS Quer'!J8631</f>
        <v>0</v>
      </c>
      <c r="K8631">
        <f>'Previous Trades Import_OMS Quer'!K8631</f>
        <v>0</v>
      </c>
      <c r="L8631">
        <f>'Previous Trades Import_OMS Quer'!L8631</f>
        <v>0</v>
      </c>
      <c r="M8631">
        <f>'Previous Trades Import_OMS Quer'!M8631</f>
        <v>0</v>
      </c>
      <c r="N8631">
        <f>'Previous Trades Import_OMS Quer'!N8631</f>
        <v>0</v>
      </c>
      <c r="O8631" t="str">
        <f>CLEAN('Previous Trades Import_OMS Quer'!O8631)</f>
        <v/>
      </c>
      <c r="Q8631" s="25">
        <f t="shared" si="268"/>
        <v>0</v>
      </c>
      <c r="R8631" s="25" t="e">
        <f>VLOOKUP(O8631,'Currency Balance'!$O$3:$Q$32,3,0)</f>
        <v>#N/A</v>
      </c>
      <c r="S8631" t="e">
        <f t="shared" si="269"/>
        <v>#N/A</v>
      </c>
    </row>
    <row r="8632" spans="1:19">
      <c r="A8632">
        <f>'Previous Trades Import_OMS Quer'!A8632</f>
        <v>0</v>
      </c>
      <c r="B8632">
        <f>'Previous Trades Import_OMS Quer'!B8632</f>
        <v>0</v>
      </c>
      <c r="C8632" s="22">
        <f>'Previous Trades Import_OMS Quer'!C8632</f>
        <v>0</v>
      </c>
      <c r="D8632">
        <f>'Previous Trades Import_OMS Quer'!D8632</f>
        <v>0</v>
      </c>
      <c r="E8632" s="22">
        <f>'Previous Trades Import_OMS Quer'!E8632</f>
        <v>0</v>
      </c>
      <c r="F8632">
        <f>'Previous Trades Import_OMS Quer'!F8632</f>
        <v>0</v>
      </c>
      <c r="G8632">
        <f>'Previous Trades Import_OMS Quer'!G8632</f>
        <v>0</v>
      </c>
      <c r="H8632">
        <f>'Previous Trades Import_OMS Quer'!H8632</f>
        <v>0</v>
      </c>
      <c r="I8632">
        <f>'Previous Trades Import_OMS Quer'!I8632</f>
        <v>0</v>
      </c>
      <c r="J8632">
        <f>'Previous Trades Import_OMS Quer'!J8632</f>
        <v>0</v>
      </c>
      <c r="K8632">
        <f>'Previous Trades Import_OMS Quer'!K8632</f>
        <v>0</v>
      </c>
      <c r="L8632">
        <f>'Previous Trades Import_OMS Quer'!L8632</f>
        <v>0</v>
      </c>
      <c r="M8632">
        <f>'Previous Trades Import_OMS Quer'!M8632</f>
        <v>0</v>
      </c>
      <c r="N8632">
        <f>'Previous Trades Import_OMS Quer'!N8632</f>
        <v>0</v>
      </c>
      <c r="O8632" t="str">
        <f>CLEAN('Previous Trades Import_OMS Quer'!O8632)</f>
        <v/>
      </c>
      <c r="Q8632" s="25">
        <f t="shared" si="268"/>
        <v>0</v>
      </c>
      <c r="R8632" s="25" t="e">
        <f>VLOOKUP(O8632,'Currency Balance'!$O$3:$Q$32,3,0)</f>
        <v>#N/A</v>
      </c>
      <c r="S8632" t="e">
        <f t="shared" si="269"/>
        <v>#N/A</v>
      </c>
    </row>
    <row r="8633" spans="1:19">
      <c r="A8633">
        <f>'Previous Trades Import_OMS Quer'!A8633</f>
        <v>0</v>
      </c>
      <c r="B8633">
        <f>'Previous Trades Import_OMS Quer'!B8633</f>
        <v>0</v>
      </c>
      <c r="C8633" s="22">
        <f>'Previous Trades Import_OMS Quer'!C8633</f>
        <v>0</v>
      </c>
      <c r="D8633">
        <f>'Previous Trades Import_OMS Quer'!D8633</f>
        <v>0</v>
      </c>
      <c r="E8633" s="22">
        <f>'Previous Trades Import_OMS Quer'!E8633</f>
        <v>0</v>
      </c>
      <c r="F8633">
        <f>'Previous Trades Import_OMS Quer'!F8633</f>
        <v>0</v>
      </c>
      <c r="G8633">
        <f>'Previous Trades Import_OMS Quer'!G8633</f>
        <v>0</v>
      </c>
      <c r="H8633">
        <f>'Previous Trades Import_OMS Quer'!H8633</f>
        <v>0</v>
      </c>
      <c r="I8633">
        <f>'Previous Trades Import_OMS Quer'!I8633</f>
        <v>0</v>
      </c>
      <c r="J8633">
        <f>'Previous Trades Import_OMS Quer'!J8633</f>
        <v>0</v>
      </c>
      <c r="K8633">
        <f>'Previous Trades Import_OMS Quer'!K8633</f>
        <v>0</v>
      </c>
      <c r="L8633">
        <f>'Previous Trades Import_OMS Quer'!L8633</f>
        <v>0</v>
      </c>
      <c r="M8633">
        <f>'Previous Trades Import_OMS Quer'!M8633</f>
        <v>0</v>
      </c>
      <c r="N8633">
        <f>'Previous Trades Import_OMS Quer'!N8633</f>
        <v>0</v>
      </c>
      <c r="O8633" t="str">
        <f>CLEAN('Previous Trades Import_OMS Quer'!O8633)</f>
        <v/>
      </c>
      <c r="Q8633" s="25">
        <f t="shared" si="268"/>
        <v>0</v>
      </c>
      <c r="R8633" s="25" t="e">
        <f>VLOOKUP(O8633,'Currency Balance'!$O$3:$Q$32,3,0)</f>
        <v>#N/A</v>
      </c>
      <c r="S8633" t="e">
        <f t="shared" si="269"/>
        <v>#N/A</v>
      </c>
    </row>
    <row r="8634" spans="1:19">
      <c r="A8634">
        <f>'Previous Trades Import_OMS Quer'!A8634</f>
        <v>0</v>
      </c>
      <c r="B8634">
        <f>'Previous Trades Import_OMS Quer'!B8634</f>
        <v>0</v>
      </c>
      <c r="C8634" s="22">
        <f>'Previous Trades Import_OMS Quer'!C8634</f>
        <v>0</v>
      </c>
      <c r="D8634">
        <f>'Previous Trades Import_OMS Quer'!D8634</f>
        <v>0</v>
      </c>
      <c r="E8634" s="22">
        <f>'Previous Trades Import_OMS Quer'!E8634</f>
        <v>0</v>
      </c>
      <c r="F8634">
        <f>'Previous Trades Import_OMS Quer'!F8634</f>
        <v>0</v>
      </c>
      <c r="G8634">
        <f>'Previous Trades Import_OMS Quer'!G8634</f>
        <v>0</v>
      </c>
      <c r="H8634">
        <f>'Previous Trades Import_OMS Quer'!H8634</f>
        <v>0</v>
      </c>
      <c r="I8634">
        <f>'Previous Trades Import_OMS Quer'!I8634</f>
        <v>0</v>
      </c>
      <c r="J8634">
        <f>'Previous Trades Import_OMS Quer'!J8634</f>
        <v>0</v>
      </c>
      <c r="K8634">
        <f>'Previous Trades Import_OMS Quer'!K8634</f>
        <v>0</v>
      </c>
      <c r="L8634">
        <f>'Previous Trades Import_OMS Quer'!L8634</f>
        <v>0</v>
      </c>
      <c r="M8634">
        <f>'Previous Trades Import_OMS Quer'!M8634</f>
        <v>0</v>
      </c>
      <c r="N8634">
        <f>'Previous Trades Import_OMS Quer'!N8634</f>
        <v>0</v>
      </c>
      <c r="O8634" t="str">
        <f>CLEAN('Previous Trades Import_OMS Quer'!O8634)</f>
        <v/>
      </c>
      <c r="Q8634" s="25">
        <f t="shared" si="268"/>
        <v>0</v>
      </c>
      <c r="R8634" s="25" t="e">
        <f>VLOOKUP(O8634,'Currency Balance'!$O$3:$Q$32,3,0)</f>
        <v>#N/A</v>
      </c>
      <c r="S8634" t="e">
        <f t="shared" si="269"/>
        <v>#N/A</v>
      </c>
    </row>
    <row r="8635" spans="1:19">
      <c r="A8635">
        <f>'Previous Trades Import_OMS Quer'!A8635</f>
        <v>0</v>
      </c>
      <c r="B8635">
        <f>'Previous Trades Import_OMS Quer'!B8635</f>
        <v>0</v>
      </c>
      <c r="C8635" s="22">
        <f>'Previous Trades Import_OMS Quer'!C8635</f>
        <v>0</v>
      </c>
      <c r="D8635">
        <f>'Previous Trades Import_OMS Quer'!D8635</f>
        <v>0</v>
      </c>
      <c r="E8635" s="22">
        <f>'Previous Trades Import_OMS Quer'!E8635</f>
        <v>0</v>
      </c>
      <c r="F8635">
        <f>'Previous Trades Import_OMS Quer'!F8635</f>
        <v>0</v>
      </c>
      <c r="G8635">
        <f>'Previous Trades Import_OMS Quer'!G8635</f>
        <v>0</v>
      </c>
      <c r="H8635">
        <f>'Previous Trades Import_OMS Quer'!H8635</f>
        <v>0</v>
      </c>
      <c r="I8635">
        <f>'Previous Trades Import_OMS Quer'!I8635</f>
        <v>0</v>
      </c>
      <c r="J8635">
        <f>'Previous Trades Import_OMS Quer'!J8635</f>
        <v>0</v>
      </c>
      <c r="K8635">
        <f>'Previous Trades Import_OMS Quer'!K8635</f>
        <v>0</v>
      </c>
      <c r="L8635">
        <f>'Previous Trades Import_OMS Quer'!L8635</f>
        <v>0</v>
      </c>
      <c r="M8635">
        <f>'Previous Trades Import_OMS Quer'!M8635</f>
        <v>0</v>
      </c>
      <c r="N8635">
        <f>'Previous Trades Import_OMS Quer'!N8635</f>
        <v>0</v>
      </c>
      <c r="O8635" t="str">
        <f>CLEAN('Previous Trades Import_OMS Quer'!O8635)</f>
        <v/>
      </c>
      <c r="Q8635" s="25">
        <f t="shared" si="268"/>
        <v>0</v>
      </c>
      <c r="R8635" s="25" t="e">
        <f>VLOOKUP(O8635,'Currency Balance'!$O$3:$Q$32,3,0)</f>
        <v>#N/A</v>
      </c>
      <c r="S8635" t="e">
        <f t="shared" si="269"/>
        <v>#N/A</v>
      </c>
    </row>
    <row r="8636" spans="1:19">
      <c r="A8636">
        <f>'Previous Trades Import_OMS Quer'!A8636</f>
        <v>0</v>
      </c>
      <c r="B8636">
        <f>'Previous Trades Import_OMS Quer'!B8636</f>
        <v>0</v>
      </c>
      <c r="C8636" s="22">
        <f>'Previous Trades Import_OMS Quer'!C8636</f>
        <v>0</v>
      </c>
      <c r="D8636">
        <f>'Previous Trades Import_OMS Quer'!D8636</f>
        <v>0</v>
      </c>
      <c r="E8636" s="22">
        <f>'Previous Trades Import_OMS Quer'!E8636</f>
        <v>0</v>
      </c>
      <c r="F8636">
        <f>'Previous Trades Import_OMS Quer'!F8636</f>
        <v>0</v>
      </c>
      <c r="G8636">
        <f>'Previous Trades Import_OMS Quer'!G8636</f>
        <v>0</v>
      </c>
      <c r="H8636">
        <f>'Previous Trades Import_OMS Quer'!H8636</f>
        <v>0</v>
      </c>
      <c r="I8636">
        <f>'Previous Trades Import_OMS Quer'!I8636</f>
        <v>0</v>
      </c>
      <c r="J8636">
        <f>'Previous Trades Import_OMS Quer'!J8636</f>
        <v>0</v>
      </c>
      <c r="K8636">
        <f>'Previous Trades Import_OMS Quer'!K8636</f>
        <v>0</v>
      </c>
      <c r="L8636">
        <f>'Previous Trades Import_OMS Quer'!L8636</f>
        <v>0</v>
      </c>
      <c r="M8636">
        <f>'Previous Trades Import_OMS Quer'!M8636</f>
        <v>0</v>
      </c>
      <c r="N8636">
        <f>'Previous Trades Import_OMS Quer'!N8636</f>
        <v>0</v>
      </c>
      <c r="O8636" t="str">
        <f>CLEAN('Previous Trades Import_OMS Quer'!O8636)</f>
        <v/>
      </c>
      <c r="Q8636" s="25">
        <f t="shared" si="268"/>
        <v>0</v>
      </c>
      <c r="R8636" s="25" t="e">
        <f>VLOOKUP(O8636,'Currency Balance'!$O$3:$Q$32,3,0)</f>
        <v>#N/A</v>
      </c>
      <c r="S8636" t="e">
        <f t="shared" si="269"/>
        <v>#N/A</v>
      </c>
    </row>
    <row r="8637" spans="1:19">
      <c r="A8637">
        <f>'Previous Trades Import_OMS Quer'!A8637</f>
        <v>0</v>
      </c>
      <c r="B8637">
        <f>'Previous Trades Import_OMS Quer'!B8637</f>
        <v>0</v>
      </c>
      <c r="C8637" s="22">
        <f>'Previous Trades Import_OMS Quer'!C8637</f>
        <v>0</v>
      </c>
      <c r="D8637">
        <f>'Previous Trades Import_OMS Quer'!D8637</f>
        <v>0</v>
      </c>
      <c r="E8637" s="22">
        <f>'Previous Trades Import_OMS Quer'!E8637</f>
        <v>0</v>
      </c>
      <c r="F8637">
        <f>'Previous Trades Import_OMS Quer'!F8637</f>
        <v>0</v>
      </c>
      <c r="G8637">
        <f>'Previous Trades Import_OMS Quer'!G8637</f>
        <v>0</v>
      </c>
      <c r="H8637">
        <f>'Previous Trades Import_OMS Quer'!H8637</f>
        <v>0</v>
      </c>
      <c r="I8637">
        <f>'Previous Trades Import_OMS Quer'!I8637</f>
        <v>0</v>
      </c>
      <c r="J8637">
        <f>'Previous Trades Import_OMS Quer'!J8637</f>
        <v>0</v>
      </c>
      <c r="K8637">
        <f>'Previous Trades Import_OMS Quer'!K8637</f>
        <v>0</v>
      </c>
      <c r="L8637">
        <f>'Previous Trades Import_OMS Quer'!L8637</f>
        <v>0</v>
      </c>
      <c r="M8637">
        <f>'Previous Trades Import_OMS Quer'!M8637</f>
        <v>0</v>
      </c>
      <c r="N8637">
        <f>'Previous Trades Import_OMS Quer'!N8637</f>
        <v>0</v>
      </c>
      <c r="O8637" t="str">
        <f>CLEAN('Previous Trades Import_OMS Quer'!O8637)</f>
        <v/>
      </c>
      <c r="Q8637" s="25">
        <f t="shared" si="268"/>
        <v>0</v>
      </c>
      <c r="R8637" s="25" t="e">
        <f>VLOOKUP(O8637,'Currency Balance'!$O$3:$Q$32,3,0)</f>
        <v>#N/A</v>
      </c>
      <c r="S8637" t="e">
        <f t="shared" si="269"/>
        <v>#N/A</v>
      </c>
    </row>
    <row r="8638" spans="1:19">
      <c r="A8638">
        <f>'Previous Trades Import_OMS Quer'!A8638</f>
        <v>0</v>
      </c>
      <c r="B8638">
        <f>'Previous Trades Import_OMS Quer'!B8638</f>
        <v>0</v>
      </c>
      <c r="C8638" s="22">
        <f>'Previous Trades Import_OMS Quer'!C8638</f>
        <v>0</v>
      </c>
      <c r="D8638">
        <f>'Previous Trades Import_OMS Quer'!D8638</f>
        <v>0</v>
      </c>
      <c r="E8638" s="22">
        <f>'Previous Trades Import_OMS Quer'!E8638</f>
        <v>0</v>
      </c>
      <c r="F8638">
        <f>'Previous Trades Import_OMS Quer'!F8638</f>
        <v>0</v>
      </c>
      <c r="G8638">
        <f>'Previous Trades Import_OMS Quer'!G8638</f>
        <v>0</v>
      </c>
      <c r="H8638">
        <f>'Previous Trades Import_OMS Quer'!H8638</f>
        <v>0</v>
      </c>
      <c r="I8638">
        <f>'Previous Trades Import_OMS Quer'!I8638</f>
        <v>0</v>
      </c>
      <c r="J8638">
        <f>'Previous Trades Import_OMS Quer'!J8638</f>
        <v>0</v>
      </c>
      <c r="K8638">
        <f>'Previous Trades Import_OMS Quer'!K8638</f>
        <v>0</v>
      </c>
      <c r="L8638">
        <f>'Previous Trades Import_OMS Quer'!L8638</f>
        <v>0</v>
      </c>
      <c r="M8638">
        <f>'Previous Trades Import_OMS Quer'!M8638</f>
        <v>0</v>
      </c>
      <c r="N8638">
        <f>'Previous Trades Import_OMS Quer'!N8638</f>
        <v>0</v>
      </c>
      <c r="O8638" t="str">
        <f>CLEAN('Previous Trades Import_OMS Quer'!O8638)</f>
        <v/>
      </c>
      <c r="Q8638" s="25">
        <f t="shared" si="268"/>
        <v>0</v>
      </c>
      <c r="R8638" s="25" t="e">
        <f>VLOOKUP(O8638,'Currency Balance'!$O$3:$Q$32,3,0)</f>
        <v>#N/A</v>
      </c>
      <c r="S8638" t="e">
        <f t="shared" si="269"/>
        <v>#N/A</v>
      </c>
    </row>
    <row r="8639" spans="1:19">
      <c r="A8639">
        <f>'Previous Trades Import_OMS Quer'!A8639</f>
        <v>0</v>
      </c>
      <c r="B8639">
        <f>'Previous Trades Import_OMS Quer'!B8639</f>
        <v>0</v>
      </c>
      <c r="C8639" s="22">
        <f>'Previous Trades Import_OMS Quer'!C8639</f>
        <v>0</v>
      </c>
      <c r="D8639">
        <f>'Previous Trades Import_OMS Quer'!D8639</f>
        <v>0</v>
      </c>
      <c r="E8639" s="22">
        <f>'Previous Trades Import_OMS Quer'!E8639</f>
        <v>0</v>
      </c>
      <c r="F8639">
        <f>'Previous Trades Import_OMS Quer'!F8639</f>
        <v>0</v>
      </c>
      <c r="G8639">
        <f>'Previous Trades Import_OMS Quer'!G8639</f>
        <v>0</v>
      </c>
      <c r="H8639">
        <f>'Previous Trades Import_OMS Quer'!H8639</f>
        <v>0</v>
      </c>
      <c r="I8639">
        <f>'Previous Trades Import_OMS Quer'!I8639</f>
        <v>0</v>
      </c>
      <c r="J8639">
        <f>'Previous Trades Import_OMS Quer'!J8639</f>
        <v>0</v>
      </c>
      <c r="K8639">
        <f>'Previous Trades Import_OMS Quer'!K8639</f>
        <v>0</v>
      </c>
      <c r="L8639">
        <f>'Previous Trades Import_OMS Quer'!L8639</f>
        <v>0</v>
      </c>
      <c r="M8639">
        <f>'Previous Trades Import_OMS Quer'!M8639</f>
        <v>0</v>
      </c>
      <c r="N8639">
        <f>'Previous Trades Import_OMS Quer'!N8639</f>
        <v>0</v>
      </c>
      <c r="O8639" t="str">
        <f>CLEAN('Previous Trades Import_OMS Quer'!O8639)</f>
        <v/>
      </c>
      <c r="Q8639" s="25">
        <f t="shared" si="268"/>
        <v>0</v>
      </c>
      <c r="R8639" s="25" t="e">
        <f>VLOOKUP(O8639,'Currency Balance'!$O$3:$Q$32,3,0)</f>
        <v>#N/A</v>
      </c>
      <c r="S8639" t="e">
        <f t="shared" si="269"/>
        <v>#N/A</v>
      </c>
    </row>
    <row r="8640" spans="1:19">
      <c r="A8640">
        <f>'Previous Trades Import_OMS Quer'!A8640</f>
        <v>0</v>
      </c>
      <c r="B8640">
        <f>'Previous Trades Import_OMS Quer'!B8640</f>
        <v>0</v>
      </c>
      <c r="C8640" s="22">
        <f>'Previous Trades Import_OMS Quer'!C8640</f>
        <v>0</v>
      </c>
      <c r="D8640">
        <f>'Previous Trades Import_OMS Quer'!D8640</f>
        <v>0</v>
      </c>
      <c r="E8640" s="22">
        <f>'Previous Trades Import_OMS Quer'!E8640</f>
        <v>0</v>
      </c>
      <c r="F8640">
        <f>'Previous Trades Import_OMS Quer'!F8640</f>
        <v>0</v>
      </c>
      <c r="G8640">
        <f>'Previous Trades Import_OMS Quer'!G8640</f>
        <v>0</v>
      </c>
      <c r="H8640">
        <f>'Previous Trades Import_OMS Quer'!H8640</f>
        <v>0</v>
      </c>
      <c r="I8640">
        <f>'Previous Trades Import_OMS Quer'!I8640</f>
        <v>0</v>
      </c>
      <c r="J8640">
        <f>'Previous Trades Import_OMS Quer'!J8640</f>
        <v>0</v>
      </c>
      <c r="K8640">
        <f>'Previous Trades Import_OMS Quer'!K8640</f>
        <v>0</v>
      </c>
      <c r="L8640">
        <f>'Previous Trades Import_OMS Quer'!L8640</f>
        <v>0</v>
      </c>
      <c r="M8640">
        <f>'Previous Trades Import_OMS Quer'!M8640</f>
        <v>0</v>
      </c>
      <c r="N8640">
        <f>'Previous Trades Import_OMS Quer'!N8640</f>
        <v>0</v>
      </c>
      <c r="O8640" t="str">
        <f>CLEAN('Previous Trades Import_OMS Quer'!O8640)</f>
        <v/>
      </c>
      <c r="Q8640" s="25">
        <f t="shared" si="268"/>
        <v>0</v>
      </c>
      <c r="R8640" s="25" t="e">
        <f>VLOOKUP(O8640,'Currency Balance'!$O$3:$Q$32,3,0)</f>
        <v>#N/A</v>
      </c>
      <c r="S8640" t="e">
        <f t="shared" si="269"/>
        <v>#N/A</v>
      </c>
    </row>
    <row r="8641" spans="1:19">
      <c r="A8641">
        <f>'Previous Trades Import_OMS Quer'!A8641</f>
        <v>0</v>
      </c>
      <c r="B8641">
        <f>'Previous Trades Import_OMS Quer'!B8641</f>
        <v>0</v>
      </c>
      <c r="C8641" s="22">
        <f>'Previous Trades Import_OMS Quer'!C8641</f>
        <v>0</v>
      </c>
      <c r="D8641">
        <f>'Previous Trades Import_OMS Quer'!D8641</f>
        <v>0</v>
      </c>
      <c r="E8641" s="22">
        <f>'Previous Trades Import_OMS Quer'!E8641</f>
        <v>0</v>
      </c>
      <c r="F8641">
        <f>'Previous Trades Import_OMS Quer'!F8641</f>
        <v>0</v>
      </c>
      <c r="G8641">
        <f>'Previous Trades Import_OMS Quer'!G8641</f>
        <v>0</v>
      </c>
      <c r="H8641">
        <f>'Previous Trades Import_OMS Quer'!H8641</f>
        <v>0</v>
      </c>
      <c r="I8641">
        <f>'Previous Trades Import_OMS Quer'!I8641</f>
        <v>0</v>
      </c>
      <c r="J8641">
        <f>'Previous Trades Import_OMS Quer'!J8641</f>
        <v>0</v>
      </c>
      <c r="K8641">
        <f>'Previous Trades Import_OMS Quer'!K8641</f>
        <v>0</v>
      </c>
      <c r="L8641">
        <f>'Previous Trades Import_OMS Quer'!L8641</f>
        <v>0</v>
      </c>
      <c r="M8641">
        <f>'Previous Trades Import_OMS Quer'!M8641</f>
        <v>0</v>
      </c>
      <c r="N8641">
        <f>'Previous Trades Import_OMS Quer'!N8641</f>
        <v>0</v>
      </c>
      <c r="O8641" t="str">
        <f>CLEAN('Previous Trades Import_OMS Quer'!O8641)</f>
        <v/>
      </c>
      <c r="Q8641" s="25">
        <f t="shared" si="268"/>
        <v>0</v>
      </c>
      <c r="R8641" s="25" t="e">
        <f>VLOOKUP(O8641,'Currency Balance'!$O$3:$Q$32,3,0)</f>
        <v>#N/A</v>
      </c>
      <c r="S8641" t="e">
        <f t="shared" si="269"/>
        <v>#N/A</v>
      </c>
    </row>
    <row r="8642" spans="1:19">
      <c r="A8642">
        <f>'Previous Trades Import_OMS Quer'!A8642</f>
        <v>0</v>
      </c>
      <c r="B8642">
        <f>'Previous Trades Import_OMS Quer'!B8642</f>
        <v>0</v>
      </c>
      <c r="C8642" s="22">
        <f>'Previous Trades Import_OMS Quer'!C8642</f>
        <v>0</v>
      </c>
      <c r="D8642">
        <f>'Previous Trades Import_OMS Quer'!D8642</f>
        <v>0</v>
      </c>
      <c r="E8642" s="22">
        <f>'Previous Trades Import_OMS Quer'!E8642</f>
        <v>0</v>
      </c>
      <c r="F8642">
        <f>'Previous Trades Import_OMS Quer'!F8642</f>
        <v>0</v>
      </c>
      <c r="G8642">
        <f>'Previous Trades Import_OMS Quer'!G8642</f>
        <v>0</v>
      </c>
      <c r="H8642">
        <f>'Previous Trades Import_OMS Quer'!H8642</f>
        <v>0</v>
      </c>
      <c r="I8642">
        <f>'Previous Trades Import_OMS Quer'!I8642</f>
        <v>0</v>
      </c>
      <c r="J8642">
        <f>'Previous Trades Import_OMS Quer'!J8642</f>
        <v>0</v>
      </c>
      <c r="K8642">
        <f>'Previous Trades Import_OMS Quer'!K8642</f>
        <v>0</v>
      </c>
      <c r="L8642">
        <f>'Previous Trades Import_OMS Quer'!L8642</f>
        <v>0</v>
      </c>
      <c r="M8642">
        <f>'Previous Trades Import_OMS Quer'!M8642</f>
        <v>0</v>
      </c>
      <c r="N8642">
        <f>'Previous Trades Import_OMS Quer'!N8642</f>
        <v>0</v>
      </c>
      <c r="O8642" t="str">
        <f>CLEAN('Previous Trades Import_OMS Quer'!O8642)</f>
        <v/>
      </c>
      <c r="Q8642" s="25">
        <f t="shared" ref="Q8642:Q8705" si="270">IF(G8642="sell",M8642,-M8642)</f>
        <v>0</v>
      </c>
      <c r="R8642" s="25" t="e">
        <f>VLOOKUP(O8642,'Currency Balance'!$O$3:$Q$32,3,0)</f>
        <v>#N/A</v>
      </c>
      <c r="S8642" t="e">
        <f t="shared" ref="S8642:S8705" si="271">Q8642/R8642</f>
        <v>#N/A</v>
      </c>
    </row>
    <row r="8643" spans="1:19">
      <c r="A8643">
        <f>'Previous Trades Import_OMS Quer'!A8643</f>
        <v>0</v>
      </c>
      <c r="B8643">
        <f>'Previous Trades Import_OMS Quer'!B8643</f>
        <v>0</v>
      </c>
      <c r="C8643" s="22">
        <f>'Previous Trades Import_OMS Quer'!C8643</f>
        <v>0</v>
      </c>
      <c r="D8643">
        <f>'Previous Trades Import_OMS Quer'!D8643</f>
        <v>0</v>
      </c>
      <c r="E8643" s="22">
        <f>'Previous Trades Import_OMS Quer'!E8643</f>
        <v>0</v>
      </c>
      <c r="F8643">
        <f>'Previous Trades Import_OMS Quer'!F8643</f>
        <v>0</v>
      </c>
      <c r="G8643">
        <f>'Previous Trades Import_OMS Quer'!G8643</f>
        <v>0</v>
      </c>
      <c r="H8643">
        <f>'Previous Trades Import_OMS Quer'!H8643</f>
        <v>0</v>
      </c>
      <c r="I8643">
        <f>'Previous Trades Import_OMS Quer'!I8643</f>
        <v>0</v>
      </c>
      <c r="J8643">
        <f>'Previous Trades Import_OMS Quer'!J8643</f>
        <v>0</v>
      </c>
      <c r="K8643">
        <f>'Previous Trades Import_OMS Quer'!K8643</f>
        <v>0</v>
      </c>
      <c r="L8643">
        <f>'Previous Trades Import_OMS Quer'!L8643</f>
        <v>0</v>
      </c>
      <c r="M8643">
        <f>'Previous Trades Import_OMS Quer'!M8643</f>
        <v>0</v>
      </c>
      <c r="N8643">
        <f>'Previous Trades Import_OMS Quer'!N8643</f>
        <v>0</v>
      </c>
      <c r="O8643" t="str">
        <f>CLEAN('Previous Trades Import_OMS Quer'!O8643)</f>
        <v/>
      </c>
      <c r="Q8643" s="25">
        <f t="shared" si="270"/>
        <v>0</v>
      </c>
      <c r="R8643" s="25" t="e">
        <f>VLOOKUP(O8643,'Currency Balance'!$O$3:$Q$32,3,0)</f>
        <v>#N/A</v>
      </c>
      <c r="S8643" t="e">
        <f t="shared" si="271"/>
        <v>#N/A</v>
      </c>
    </row>
    <row r="8644" spans="1:19">
      <c r="A8644">
        <f>'Previous Trades Import_OMS Quer'!A8644</f>
        <v>0</v>
      </c>
      <c r="B8644">
        <f>'Previous Trades Import_OMS Quer'!B8644</f>
        <v>0</v>
      </c>
      <c r="C8644" s="22">
        <f>'Previous Trades Import_OMS Quer'!C8644</f>
        <v>0</v>
      </c>
      <c r="D8644">
        <f>'Previous Trades Import_OMS Quer'!D8644</f>
        <v>0</v>
      </c>
      <c r="E8644" s="22">
        <f>'Previous Trades Import_OMS Quer'!E8644</f>
        <v>0</v>
      </c>
      <c r="F8644">
        <f>'Previous Trades Import_OMS Quer'!F8644</f>
        <v>0</v>
      </c>
      <c r="G8644">
        <f>'Previous Trades Import_OMS Quer'!G8644</f>
        <v>0</v>
      </c>
      <c r="H8644">
        <f>'Previous Trades Import_OMS Quer'!H8644</f>
        <v>0</v>
      </c>
      <c r="I8644">
        <f>'Previous Trades Import_OMS Quer'!I8644</f>
        <v>0</v>
      </c>
      <c r="J8644">
        <f>'Previous Trades Import_OMS Quer'!J8644</f>
        <v>0</v>
      </c>
      <c r="K8644">
        <f>'Previous Trades Import_OMS Quer'!K8644</f>
        <v>0</v>
      </c>
      <c r="L8644">
        <f>'Previous Trades Import_OMS Quer'!L8644</f>
        <v>0</v>
      </c>
      <c r="M8644">
        <f>'Previous Trades Import_OMS Quer'!M8644</f>
        <v>0</v>
      </c>
      <c r="N8644">
        <f>'Previous Trades Import_OMS Quer'!N8644</f>
        <v>0</v>
      </c>
      <c r="O8644" t="str">
        <f>CLEAN('Previous Trades Import_OMS Quer'!O8644)</f>
        <v/>
      </c>
      <c r="Q8644" s="25">
        <f t="shared" si="270"/>
        <v>0</v>
      </c>
      <c r="R8644" s="25" t="e">
        <f>VLOOKUP(O8644,'Currency Balance'!$O$3:$Q$32,3,0)</f>
        <v>#N/A</v>
      </c>
      <c r="S8644" t="e">
        <f t="shared" si="271"/>
        <v>#N/A</v>
      </c>
    </row>
    <row r="8645" spans="1:19">
      <c r="A8645">
        <f>'Previous Trades Import_OMS Quer'!A8645</f>
        <v>0</v>
      </c>
      <c r="B8645">
        <f>'Previous Trades Import_OMS Quer'!B8645</f>
        <v>0</v>
      </c>
      <c r="C8645" s="22">
        <f>'Previous Trades Import_OMS Quer'!C8645</f>
        <v>0</v>
      </c>
      <c r="D8645">
        <f>'Previous Trades Import_OMS Quer'!D8645</f>
        <v>0</v>
      </c>
      <c r="E8645" s="22">
        <f>'Previous Trades Import_OMS Quer'!E8645</f>
        <v>0</v>
      </c>
      <c r="F8645">
        <f>'Previous Trades Import_OMS Quer'!F8645</f>
        <v>0</v>
      </c>
      <c r="G8645">
        <f>'Previous Trades Import_OMS Quer'!G8645</f>
        <v>0</v>
      </c>
      <c r="H8645">
        <f>'Previous Trades Import_OMS Quer'!H8645</f>
        <v>0</v>
      </c>
      <c r="I8645">
        <f>'Previous Trades Import_OMS Quer'!I8645</f>
        <v>0</v>
      </c>
      <c r="J8645">
        <f>'Previous Trades Import_OMS Quer'!J8645</f>
        <v>0</v>
      </c>
      <c r="K8645">
        <f>'Previous Trades Import_OMS Quer'!K8645</f>
        <v>0</v>
      </c>
      <c r="L8645">
        <f>'Previous Trades Import_OMS Quer'!L8645</f>
        <v>0</v>
      </c>
      <c r="M8645">
        <f>'Previous Trades Import_OMS Quer'!M8645</f>
        <v>0</v>
      </c>
      <c r="N8645">
        <f>'Previous Trades Import_OMS Quer'!N8645</f>
        <v>0</v>
      </c>
      <c r="O8645" t="str">
        <f>CLEAN('Previous Trades Import_OMS Quer'!O8645)</f>
        <v/>
      </c>
      <c r="Q8645" s="25">
        <f t="shared" si="270"/>
        <v>0</v>
      </c>
      <c r="R8645" s="25" t="e">
        <f>VLOOKUP(O8645,'Currency Balance'!$O$3:$Q$32,3,0)</f>
        <v>#N/A</v>
      </c>
      <c r="S8645" t="e">
        <f t="shared" si="271"/>
        <v>#N/A</v>
      </c>
    </row>
    <row r="8646" spans="1:19">
      <c r="A8646">
        <f>'Previous Trades Import_OMS Quer'!A8646</f>
        <v>0</v>
      </c>
      <c r="B8646">
        <f>'Previous Trades Import_OMS Quer'!B8646</f>
        <v>0</v>
      </c>
      <c r="C8646" s="22">
        <f>'Previous Trades Import_OMS Quer'!C8646</f>
        <v>0</v>
      </c>
      <c r="D8646">
        <f>'Previous Trades Import_OMS Quer'!D8646</f>
        <v>0</v>
      </c>
      <c r="E8646" s="22">
        <f>'Previous Trades Import_OMS Quer'!E8646</f>
        <v>0</v>
      </c>
      <c r="F8646">
        <f>'Previous Trades Import_OMS Quer'!F8646</f>
        <v>0</v>
      </c>
      <c r="G8646">
        <f>'Previous Trades Import_OMS Quer'!G8646</f>
        <v>0</v>
      </c>
      <c r="H8646">
        <f>'Previous Trades Import_OMS Quer'!H8646</f>
        <v>0</v>
      </c>
      <c r="I8646">
        <f>'Previous Trades Import_OMS Quer'!I8646</f>
        <v>0</v>
      </c>
      <c r="J8646">
        <f>'Previous Trades Import_OMS Quer'!J8646</f>
        <v>0</v>
      </c>
      <c r="K8646">
        <f>'Previous Trades Import_OMS Quer'!K8646</f>
        <v>0</v>
      </c>
      <c r="L8646">
        <f>'Previous Trades Import_OMS Quer'!L8646</f>
        <v>0</v>
      </c>
      <c r="M8646">
        <f>'Previous Trades Import_OMS Quer'!M8646</f>
        <v>0</v>
      </c>
      <c r="N8646">
        <f>'Previous Trades Import_OMS Quer'!N8646</f>
        <v>0</v>
      </c>
      <c r="O8646" t="str">
        <f>CLEAN('Previous Trades Import_OMS Quer'!O8646)</f>
        <v/>
      </c>
      <c r="Q8646" s="25">
        <f t="shared" si="270"/>
        <v>0</v>
      </c>
      <c r="R8646" s="25" t="e">
        <f>VLOOKUP(O8646,'Currency Balance'!$O$3:$Q$32,3,0)</f>
        <v>#N/A</v>
      </c>
      <c r="S8646" t="e">
        <f t="shared" si="271"/>
        <v>#N/A</v>
      </c>
    </row>
    <row r="8647" spans="1:19">
      <c r="A8647">
        <f>'Previous Trades Import_OMS Quer'!A8647</f>
        <v>0</v>
      </c>
      <c r="B8647">
        <f>'Previous Trades Import_OMS Quer'!B8647</f>
        <v>0</v>
      </c>
      <c r="C8647" s="22">
        <f>'Previous Trades Import_OMS Quer'!C8647</f>
        <v>0</v>
      </c>
      <c r="D8647">
        <f>'Previous Trades Import_OMS Quer'!D8647</f>
        <v>0</v>
      </c>
      <c r="E8647" s="22">
        <f>'Previous Trades Import_OMS Quer'!E8647</f>
        <v>0</v>
      </c>
      <c r="F8647">
        <f>'Previous Trades Import_OMS Quer'!F8647</f>
        <v>0</v>
      </c>
      <c r="G8647">
        <f>'Previous Trades Import_OMS Quer'!G8647</f>
        <v>0</v>
      </c>
      <c r="H8647">
        <f>'Previous Trades Import_OMS Quer'!H8647</f>
        <v>0</v>
      </c>
      <c r="I8647">
        <f>'Previous Trades Import_OMS Quer'!I8647</f>
        <v>0</v>
      </c>
      <c r="J8647">
        <f>'Previous Trades Import_OMS Quer'!J8647</f>
        <v>0</v>
      </c>
      <c r="K8647">
        <f>'Previous Trades Import_OMS Quer'!K8647</f>
        <v>0</v>
      </c>
      <c r="L8647">
        <f>'Previous Trades Import_OMS Quer'!L8647</f>
        <v>0</v>
      </c>
      <c r="M8647">
        <f>'Previous Trades Import_OMS Quer'!M8647</f>
        <v>0</v>
      </c>
      <c r="N8647">
        <f>'Previous Trades Import_OMS Quer'!N8647</f>
        <v>0</v>
      </c>
      <c r="O8647" t="str">
        <f>CLEAN('Previous Trades Import_OMS Quer'!O8647)</f>
        <v/>
      </c>
      <c r="Q8647" s="25">
        <f t="shared" si="270"/>
        <v>0</v>
      </c>
      <c r="R8647" s="25" t="e">
        <f>VLOOKUP(O8647,'Currency Balance'!$O$3:$Q$32,3,0)</f>
        <v>#N/A</v>
      </c>
      <c r="S8647" t="e">
        <f t="shared" si="271"/>
        <v>#N/A</v>
      </c>
    </row>
    <row r="8648" spans="1:19">
      <c r="A8648">
        <f>'Previous Trades Import_OMS Quer'!A8648</f>
        <v>0</v>
      </c>
      <c r="B8648">
        <f>'Previous Trades Import_OMS Quer'!B8648</f>
        <v>0</v>
      </c>
      <c r="C8648" s="22">
        <f>'Previous Trades Import_OMS Quer'!C8648</f>
        <v>0</v>
      </c>
      <c r="D8648">
        <f>'Previous Trades Import_OMS Quer'!D8648</f>
        <v>0</v>
      </c>
      <c r="E8648" s="22">
        <f>'Previous Trades Import_OMS Quer'!E8648</f>
        <v>0</v>
      </c>
      <c r="F8648">
        <f>'Previous Trades Import_OMS Quer'!F8648</f>
        <v>0</v>
      </c>
      <c r="G8648">
        <f>'Previous Trades Import_OMS Quer'!G8648</f>
        <v>0</v>
      </c>
      <c r="H8648">
        <f>'Previous Trades Import_OMS Quer'!H8648</f>
        <v>0</v>
      </c>
      <c r="I8648">
        <f>'Previous Trades Import_OMS Quer'!I8648</f>
        <v>0</v>
      </c>
      <c r="J8648">
        <f>'Previous Trades Import_OMS Quer'!J8648</f>
        <v>0</v>
      </c>
      <c r="K8648">
        <f>'Previous Trades Import_OMS Quer'!K8648</f>
        <v>0</v>
      </c>
      <c r="L8648">
        <f>'Previous Trades Import_OMS Quer'!L8648</f>
        <v>0</v>
      </c>
      <c r="M8648">
        <f>'Previous Trades Import_OMS Quer'!M8648</f>
        <v>0</v>
      </c>
      <c r="N8648">
        <f>'Previous Trades Import_OMS Quer'!N8648</f>
        <v>0</v>
      </c>
      <c r="O8648" t="str">
        <f>CLEAN('Previous Trades Import_OMS Quer'!O8648)</f>
        <v/>
      </c>
      <c r="Q8648" s="25">
        <f t="shared" si="270"/>
        <v>0</v>
      </c>
      <c r="R8648" s="25" t="e">
        <f>VLOOKUP(O8648,'Currency Balance'!$O$3:$Q$32,3,0)</f>
        <v>#N/A</v>
      </c>
      <c r="S8648" t="e">
        <f t="shared" si="271"/>
        <v>#N/A</v>
      </c>
    </row>
    <row r="8649" spans="1:19">
      <c r="A8649">
        <f>'Previous Trades Import_OMS Quer'!A8649</f>
        <v>0</v>
      </c>
      <c r="B8649">
        <f>'Previous Trades Import_OMS Quer'!B8649</f>
        <v>0</v>
      </c>
      <c r="C8649" s="22">
        <f>'Previous Trades Import_OMS Quer'!C8649</f>
        <v>0</v>
      </c>
      <c r="D8649">
        <f>'Previous Trades Import_OMS Quer'!D8649</f>
        <v>0</v>
      </c>
      <c r="E8649" s="22">
        <f>'Previous Trades Import_OMS Quer'!E8649</f>
        <v>0</v>
      </c>
      <c r="F8649">
        <f>'Previous Trades Import_OMS Quer'!F8649</f>
        <v>0</v>
      </c>
      <c r="G8649">
        <f>'Previous Trades Import_OMS Quer'!G8649</f>
        <v>0</v>
      </c>
      <c r="H8649">
        <f>'Previous Trades Import_OMS Quer'!H8649</f>
        <v>0</v>
      </c>
      <c r="I8649">
        <f>'Previous Trades Import_OMS Quer'!I8649</f>
        <v>0</v>
      </c>
      <c r="J8649">
        <f>'Previous Trades Import_OMS Quer'!J8649</f>
        <v>0</v>
      </c>
      <c r="K8649">
        <f>'Previous Trades Import_OMS Quer'!K8649</f>
        <v>0</v>
      </c>
      <c r="L8649">
        <f>'Previous Trades Import_OMS Quer'!L8649</f>
        <v>0</v>
      </c>
      <c r="M8649">
        <f>'Previous Trades Import_OMS Quer'!M8649</f>
        <v>0</v>
      </c>
      <c r="N8649">
        <f>'Previous Trades Import_OMS Quer'!N8649</f>
        <v>0</v>
      </c>
      <c r="O8649" t="str">
        <f>CLEAN('Previous Trades Import_OMS Quer'!O8649)</f>
        <v/>
      </c>
      <c r="Q8649" s="25">
        <f t="shared" si="270"/>
        <v>0</v>
      </c>
      <c r="R8649" s="25" t="e">
        <f>VLOOKUP(O8649,'Currency Balance'!$O$3:$Q$32,3,0)</f>
        <v>#N/A</v>
      </c>
      <c r="S8649" t="e">
        <f t="shared" si="271"/>
        <v>#N/A</v>
      </c>
    </row>
    <row r="8650" spans="1:19">
      <c r="A8650">
        <f>'Previous Trades Import_OMS Quer'!A8650</f>
        <v>0</v>
      </c>
      <c r="B8650">
        <f>'Previous Trades Import_OMS Quer'!B8650</f>
        <v>0</v>
      </c>
      <c r="C8650" s="22">
        <f>'Previous Trades Import_OMS Quer'!C8650</f>
        <v>0</v>
      </c>
      <c r="D8650">
        <f>'Previous Trades Import_OMS Quer'!D8650</f>
        <v>0</v>
      </c>
      <c r="E8650" s="22">
        <f>'Previous Trades Import_OMS Quer'!E8650</f>
        <v>0</v>
      </c>
      <c r="F8650">
        <f>'Previous Trades Import_OMS Quer'!F8650</f>
        <v>0</v>
      </c>
      <c r="G8650">
        <f>'Previous Trades Import_OMS Quer'!G8650</f>
        <v>0</v>
      </c>
      <c r="H8650">
        <f>'Previous Trades Import_OMS Quer'!H8650</f>
        <v>0</v>
      </c>
      <c r="I8650">
        <f>'Previous Trades Import_OMS Quer'!I8650</f>
        <v>0</v>
      </c>
      <c r="J8650">
        <f>'Previous Trades Import_OMS Quer'!J8650</f>
        <v>0</v>
      </c>
      <c r="K8650">
        <f>'Previous Trades Import_OMS Quer'!K8650</f>
        <v>0</v>
      </c>
      <c r="L8650">
        <f>'Previous Trades Import_OMS Quer'!L8650</f>
        <v>0</v>
      </c>
      <c r="M8650">
        <f>'Previous Trades Import_OMS Quer'!M8650</f>
        <v>0</v>
      </c>
      <c r="N8650">
        <f>'Previous Trades Import_OMS Quer'!N8650</f>
        <v>0</v>
      </c>
      <c r="O8650" t="str">
        <f>CLEAN('Previous Trades Import_OMS Quer'!O8650)</f>
        <v/>
      </c>
      <c r="Q8650" s="25">
        <f t="shared" si="270"/>
        <v>0</v>
      </c>
      <c r="R8650" s="25" t="e">
        <f>VLOOKUP(O8650,'Currency Balance'!$O$3:$Q$32,3,0)</f>
        <v>#N/A</v>
      </c>
      <c r="S8650" t="e">
        <f t="shared" si="271"/>
        <v>#N/A</v>
      </c>
    </row>
    <row r="8651" spans="1:19">
      <c r="A8651">
        <f>'Previous Trades Import_OMS Quer'!A8651</f>
        <v>0</v>
      </c>
      <c r="B8651">
        <f>'Previous Trades Import_OMS Quer'!B8651</f>
        <v>0</v>
      </c>
      <c r="C8651" s="22">
        <f>'Previous Trades Import_OMS Quer'!C8651</f>
        <v>0</v>
      </c>
      <c r="D8651">
        <f>'Previous Trades Import_OMS Quer'!D8651</f>
        <v>0</v>
      </c>
      <c r="E8651" s="22">
        <f>'Previous Trades Import_OMS Quer'!E8651</f>
        <v>0</v>
      </c>
      <c r="F8651">
        <f>'Previous Trades Import_OMS Quer'!F8651</f>
        <v>0</v>
      </c>
      <c r="G8651">
        <f>'Previous Trades Import_OMS Quer'!G8651</f>
        <v>0</v>
      </c>
      <c r="H8651">
        <f>'Previous Trades Import_OMS Quer'!H8651</f>
        <v>0</v>
      </c>
      <c r="I8651">
        <f>'Previous Trades Import_OMS Quer'!I8651</f>
        <v>0</v>
      </c>
      <c r="J8651">
        <f>'Previous Trades Import_OMS Quer'!J8651</f>
        <v>0</v>
      </c>
      <c r="K8651">
        <f>'Previous Trades Import_OMS Quer'!K8651</f>
        <v>0</v>
      </c>
      <c r="L8651">
        <f>'Previous Trades Import_OMS Quer'!L8651</f>
        <v>0</v>
      </c>
      <c r="M8651">
        <f>'Previous Trades Import_OMS Quer'!M8651</f>
        <v>0</v>
      </c>
      <c r="N8651">
        <f>'Previous Trades Import_OMS Quer'!N8651</f>
        <v>0</v>
      </c>
      <c r="O8651" t="str">
        <f>CLEAN('Previous Trades Import_OMS Quer'!O8651)</f>
        <v/>
      </c>
      <c r="Q8651" s="25">
        <f t="shared" si="270"/>
        <v>0</v>
      </c>
      <c r="R8651" s="25" t="e">
        <f>VLOOKUP(O8651,'Currency Balance'!$O$3:$Q$32,3,0)</f>
        <v>#N/A</v>
      </c>
      <c r="S8651" t="e">
        <f t="shared" si="271"/>
        <v>#N/A</v>
      </c>
    </row>
    <row r="8652" spans="1:19">
      <c r="A8652">
        <f>'Previous Trades Import_OMS Quer'!A8652</f>
        <v>0</v>
      </c>
      <c r="B8652">
        <f>'Previous Trades Import_OMS Quer'!B8652</f>
        <v>0</v>
      </c>
      <c r="C8652" s="22">
        <f>'Previous Trades Import_OMS Quer'!C8652</f>
        <v>0</v>
      </c>
      <c r="D8652">
        <f>'Previous Trades Import_OMS Quer'!D8652</f>
        <v>0</v>
      </c>
      <c r="E8652" s="22">
        <f>'Previous Trades Import_OMS Quer'!E8652</f>
        <v>0</v>
      </c>
      <c r="F8652">
        <f>'Previous Trades Import_OMS Quer'!F8652</f>
        <v>0</v>
      </c>
      <c r="G8652">
        <f>'Previous Trades Import_OMS Quer'!G8652</f>
        <v>0</v>
      </c>
      <c r="H8652">
        <f>'Previous Trades Import_OMS Quer'!H8652</f>
        <v>0</v>
      </c>
      <c r="I8652">
        <f>'Previous Trades Import_OMS Quer'!I8652</f>
        <v>0</v>
      </c>
      <c r="J8652">
        <f>'Previous Trades Import_OMS Quer'!J8652</f>
        <v>0</v>
      </c>
      <c r="K8652">
        <f>'Previous Trades Import_OMS Quer'!K8652</f>
        <v>0</v>
      </c>
      <c r="L8652">
        <f>'Previous Trades Import_OMS Quer'!L8652</f>
        <v>0</v>
      </c>
      <c r="M8652">
        <f>'Previous Trades Import_OMS Quer'!M8652</f>
        <v>0</v>
      </c>
      <c r="N8652">
        <f>'Previous Trades Import_OMS Quer'!N8652</f>
        <v>0</v>
      </c>
      <c r="O8652" t="str">
        <f>CLEAN('Previous Trades Import_OMS Quer'!O8652)</f>
        <v/>
      </c>
      <c r="Q8652" s="25">
        <f t="shared" si="270"/>
        <v>0</v>
      </c>
      <c r="R8652" s="25" t="e">
        <f>VLOOKUP(O8652,'Currency Balance'!$O$3:$Q$32,3,0)</f>
        <v>#N/A</v>
      </c>
      <c r="S8652" t="e">
        <f t="shared" si="271"/>
        <v>#N/A</v>
      </c>
    </row>
    <row r="8653" spans="1:19">
      <c r="A8653">
        <f>'Previous Trades Import_OMS Quer'!A8653</f>
        <v>0</v>
      </c>
      <c r="B8653">
        <f>'Previous Trades Import_OMS Quer'!B8653</f>
        <v>0</v>
      </c>
      <c r="C8653" s="22">
        <f>'Previous Trades Import_OMS Quer'!C8653</f>
        <v>0</v>
      </c>
      <c r="D8653">
        <f>'Previous Trades Import_OMS Quer'!D8653</f>
        <v>0</v>
      </c>
      <c r="E8653" s="22">
        <f>'Previous Trades Import_OMS Quer'!E8653</f>
        <v>0</v>
      </c>
      <c r="F8653">
        <f>'Previous Trades Import_OMS Quer'!F8653</f>
        <v>0</v>
      </c>
      <c r="G8653">
        <f>'Previous Trades Import_OMS Quer'!G8653</f>
        <v>0</v>
      </c>
      <c r="H8653">
        <f>'Previous Trades Import_OMS Quer'!H8653</f>
        <v>0</v>
      </c>
      <c r="I8653">
        <f>'Previous Trades Import_OMS Quer'!I8653</f>
        <v>0</v>
      </c>
      <c r="J8653">
        <f>'Previous Trades Import_OMS Quer'!J8653</f>
        <v>0</v>
      </c>
      <c r="K8653">
        <f>'Previous Trades Import_OMS Quer'!K8653</f>
        <v>0</v>
      </c>
      <c r="L8653">
        <f>'Previous Trades Import_OMS Quer'!L8653</f>
        <v>0</v>
      </c>
      <c r="M8653">
        <f>'Previous Trades Import_OMS Quer'!M8653</f>
        <v>0</v>
      </c>
      <c r="N8653">
        <f>'Previous Trades Import_OMS Quer'!N8653</f>
        <v>0</v>
      </c>
      <c r="O8653" t="str">
        <f>CLEAN('Previous Trades Import_OMS Quer'!O8653)</f>
        <v/>
      </c>
      <c r="Q8653" s="25">
        <f t="shared" si="270"/>
        <v>0</v>
      </c>
      <c r="R8653" s="25" t="e">
        <f>VLOOKUP(O8653,'Currency Balance'!$O$3:$Q$32,3,0)</f>
        <v>#N/A</v>
      </c>
      <c r="S8653" t="e">
        <f t="shared" si="271"/>
        <v>#N/A</v>
      </c>
    </row>
    <row r="8654" spans="1:19">
      <c r="A8654">
        <f>'Previous Trades Import_OMS Quer'!A8654</f>
        <v>0</v>
      </c>
      <c r="B8654">
        <f>'Previous Trades Import_OMS Quer'!B8654</f>
        <v>0</v>
      </c>
      <c r="C8654" s="22">
        <f>'Previous Trades Import_OMS Quer'!C8654</f>
        <v>0</v>
      </c>
      <c r="D8654">
        <f>'Previous Trades Import_OMS Quer'!D8654</f>
        <v>0</v>
      </c>
      <c r="E8654" s="22">
        <f>'Previous Trades Import_OMS Quer'!E8654</f>
        <v>0</v>
      </c>
      <c r="F8654">
        <f>'Previous Trades Import_OMS Quer'!F8654</f>
        <v>0</v>
      </c>
      <c r="G8654">
        <f>'Previous Trades Import_OMS Quer'!G8654</f>
        <v>0</v>
      </c>
      <c r="H8654">
        <f>'Previous Trades Import_OMS Quer'!H8654</f>
        <v>0</v>
      </c>
      <c r="I8654">
        <f>'Previous Trades Import_OMS Quer'!I8654</f>
        <v>0</v>
      </c>
      <c r="J8654">
        <f>'Previous Trades Import_OMS Quer'!J8654</f>
        <v>0</v>
      </c>
      <c r="K8654">
        <f>'Previous Trades Import_OMS Quer'!K8654</f>
        <v>0</v>
      </c>
      <c r="L8654">
        <f>'Previous Trades Import_OMS Quer'!L8654</f>
        <v>0</v>
      </c>
      <c r="M8654">
        <f>'Previous Trades Import_OMS Quer'!M8654</f>
        <v>0</v>
      </c>
      <c r="N8654">
        <f>'Previous Trades Import_OMS Quer'!N8654</f>
        <v>0</v>
      </c>
      <c r="O8654" t="str">
        <f>CLEAN('Previous Trades Import_OMS Quer'!O8654)</f>
        <v/>
      </c>
      <c r="Q8654" s="25">
        <f t="shared" si="270"/>
        <v>0</v>
      </c>
      <c r="R8654" s="25" t="e">
        <f>VLOOKUP(O8654,'Currency Balance'!$O$3:$Q$32,3,0)</f>
        <v>#N/A</v>
      </c>
      <c r="S8654" t="e">
        <f t="shared" si="271"/>
        <v>#N/A</v>
      </c>
    </row>
    <row r="8655" spans="1:19">
      <c r="A8655">
        <f>'Previous Trades Import_OMS Quer'!A8655</f>
        <v>0</v>
      </c>
      <c r="B8655">
        <f>'Previous Trades Import_OMS Quer'!B8655</f>
        <v>0</v>
      </c>
      <c r="C8655" s="22">
        <f>'Previous Trades Import_OMS Quer'!C8655</f>
        <v>0</v>
      </c>
      <c r="D8655">
        <f>'Previous Trades Import_OMS Quer'!D8655</f>
        <v>0</v>
      </c>
      <c r="E8655" s="22">
        <f>'Previous Trades Import_OMS Quer'!E8655</f>
        <v>0</v>
      </c>
      <c r="F8655">
        <f>'Previous Trades Import_OMS Quer'!F8655</f>
        <v>0</v>
      </c>
      <c r="G8655">
        <f>'Previous Trades Import_OMS Quer'!G8655</f>
        <v>0</v>
      </c>
      <c r="H8655">
        <f>'Previous Trades Import_OMS Quer'!H8655</f>
        <v>0</v>
      </c>
      <c r="I8655">
        <f>'Previous Trades Import_OMS Quer'!I8655</f>
        <v>0</v>
      </c>
      <c r="J8655">
        <f>'Previous Trades Import_OMS Quer'!J8655</f>
        <v>0</v>
      </c>
      <c r="K8655">
        <f>'Previous Trades Import_OMS Quer'!K8655</f>
        <v>0</v>
      </c>
      <c r="L8655">
        <f>'Previous Trades Import_OMS Quer'!L8655</f>
        <v>0</v>
      </c>
      <c r="M8655">
        <f>'Previous Trades Import_OMS Quer'!M8655</f>
        <v>0</v>
      </c>
      <c r="N8655">
        <f>'Previous Trades Import_OMS Quer'!N8655</f>
        <v>0</v>
      </c>
      <c r="O8655" t="str">
        <f>CLEAN('Previous Trades Import_OMS Quer'!O8655)</f>
        <v/>
      </c>
      <c r="Q8655" s="25">
        <f t="shared" si="270"/>
        <v>0</v>
      </c>
      <c r="R8655" s="25" t="e">
        <f>VLOOKUP(O8655,'Currency Balance'!$O$3:$Q$32,3,0)</f>
        <v>#N/A</v>
      </c>
      <c r="S8655" t="e">
        <f t="shared" si="271"/>
        <v>#N/A</v>
      </c>
    </row>
    <row r="8656" spans="1:19">
      <c r="A8656">
        <f>'Previous Trades Import_OMS Quer'!A8656</f>
        <v>0</v>
      </c>
      <c r="B8656">
        <f>'Previous Trades Import_OMS Quer'!B8656</f>
        <v>0</v>
      </c>
      <c r="C8656" s="22">
        <f>'Previous Trades Import_OMS Quer'!C8656</f>
        <v>0</v>
      </c>
      <c r="D8656">
        <f>'Previous Trades Import_OMS Quer'!D8656</f>
        <v>0</v>
      </c>
      <c r="E8656" s="22">
        <f>'Previous Trades Import_OMS Quer'!E8656</f>
        <v>0</v>
      </c>
      <c r="F8656">
        <f>'Previous Trades Import_OMS Quer'!F8656</f>
        <v>0</v>
      </c>
      <c r="G8656">
        <f>'Previous Trades Import_OMS Quer'!G8656</f>
        <v>0</v>
      </c>
      <c r="H8656">
        <f>'Previous Trades Import_OMS Quer'!H8656</f>
        <v>0</v>
      </c>
      <c r="I8656">
        <f>'Previous Trades Import_OMS Quer'!I8656</f>
        <v>0</v>
      </c>
      <c r="J8656">
        <f>'Previous Trades Import_OMS Quer'!J8656</f>
        <v>0</v>
      </c>
      <c r="K8656">
        <f>'Previous Trades Import_OMS Quer'!K8656</f>
        <v>0</v>
      </c>
      <c r="L8656">
        <f>'Previous Trades Import_OMS Quer'!L8656</f>
        <v>0</v>
      </c>
      <c r="M8656">
        <f>'Previous Trades Import_OMS Quer'!M8656</f>
        <v>0</v>
      </c>
      <c r="N8656">
        <f>'Previous Trades Import_OMS Quer'!N8656</f>
        <v>0</v>
      </c>
      <c r="O8656" t="str">
        <f>CLEAN('Previous Trades Import_OMS Quer'!O8656)</f>
        <v/>
      </c>
      <c r="Q8656" s="25">
        <f t="shared" si="270"/>
        <v>0</v>
      </c>
      <c r="R8656" s="25" t="e">
        <f>VLOOKUP(O8656,'Currency Balance'!$O$3:$Q$32,3,0)</f>
        <v>#N/A</v>
      </c>
      <c r="S8656" t="e">
        <f t="shared" si="271"/>
        <v>#N/A</v>
      </c>
    </row>
    <row r="8657" spans="1:19">
      <c r="A8657">
        <f>'Previous Trades Import_OMS Quer'!A8657</f>
        <v>0</v>
      </c>
      <c r="B8657">
        <f>'Previous Trades Import_OMS Quer'!B8657</f>
        <v>0</v>
      </c>
      <c r="C8657" s="22">
        <f>'Previous Trades Import_OMS Quer'!C8657</f>
        <v>0</v>
      </c>
      <c r="D8657">
        <f>'Previous Trades Import_OMS Quer'!D8657</f>
        <v>0</v>
      </c>
      <c r="E8657" s="22">
        <f>'Previous Trades Import_OMS Quer'!E8657</f>
        <v>0</v>
      </c>
      <c r="F8657">
        <f>'Previous Trades Import_OMS Quer'!F8657</f>
        <v>0</v>
      </c>
      <c r="G8657">
        <f>'Previous Trades Import_OMS Quer'!G8657</f>
        <v>0</v>
      </c>
      <c r="H8657">
        <f>'Previous Trades Import_OMS Quer'!H8657</f>
        <v>0</v>
      </c>
      <c r="I8657">
        <f>'Previous Trades Import_OMS Quer'!I8657</f>
        <v>0</v>
      </c>
      <c r="J8657">
        <f>'Previous Trades Import_OMS Quer'!J8657</f>
        <v>0</v>
      </c>
      <c r="K8657">
        <f>'Previous Trades Import_OMS Quer'!K8657</f>
        <v>0</v>
      </c>
      <c r="L8657">
        <f>'Previous Trades Import_OMS Quer'!L8657</f>
        <v>0</v>
      </c>
      <c r="M8657">
        <f>'Previous Trades Import_OMS Quer'!M8657</f>
        <v>0</v>
      </c>
      <c r="N8657">
        <f>'Previous Trades Import_OMS Quer'!N8657</f>
        <v>0</v>
      </c>
      <c r="O8657" t="str">
        <f>CLEAN('Previous Trades Import_OMS Quer'!O8657)</f>
        <v/>
      </c>
      <c r="Q8657" s="25">
        <f t="shared" si="270"/>
        <v>0</v>
      </c>
      <c r="R8657" s="25" t="e">
        <f>VLOOKUP(O8657,'Currency Balance'!$O$3:$Q$32,3,0)</f>
        <v>#N/A</v>
      </c>
      <c r="S8657" t="e">
        <f t="shared" si="271"/>
        <v>#N/A</v>
      </c>
    </row>
    <row r="8658" spans="1:19">
      <c r="A8658">
        <f>'Previous Trades Import_OMS Quer'!A8658</f>
        <v>0</v>
      </c>
      <c r="B8658">
        <f>'Previous Trades Import_OMS Quer'!B8658</f>
        <v>0</v>
      </c>
      <c r="C8658" s="22">
        <f>'Previous Trades Import_OMS Quer'!C8658</f>
        <v>0</v>
      </c>
      <c r="D8658">
        <f>'Previous Trades Import_OMS Quer'!D8658</f>
        <v>0</v>
      </c>
      <c r="E8658" s="22">
        <f>'Previous Trades Import_OMS Quer'!E8658</f>
        <v>0</v>
      </c>
      <c r="F8658">
        <f>'Previous Trades Import_OMS Quer'!F8658</f>
        <v>0</v>
      </c>
      <c r="G8658">
        <f>'Previous Trades Import_OMS Quer'!G8658</f>
        <v>0</v>
      </c>
      <c r="H8658">
        <f>'Previous Trades Import_OMS Quer'!H8658</f>
        <v>0</v>
      </c>
      <c r="I8658">
        <f>'Previous Trades Import_OMS Quer'!I8658</f>
        <v>0</v>
      </c>
      <c r="J8658">
        <f>'Previous Trades Import_OMS Quer'!J8658</f>
        <v>0</v>
      </c>
      <c r="K8658">
        <f>'Previous Trades Import_OMS Quer'!K8658</f>
        <v>0</v>
      </c>
      <c r="L8658">
        <f>'Previous Trades Import_OMS Quer'!L8658</f>
        <v>0</v>
      </c>
      <c r="M8658">
        <f>'Previous Trades Import_OMS Quer'!M8658</f>
        <v>0</v>
      </c>
      <c r="N8658">
        <f>'Previous Trades Import_OMS Quer'!N8658</f>
        <v>0</v>
      </c>
      <c r="O8658" t="str">
        <f>CLEAN('Previous Trades Import_OMS Quer'!O8658)</f>
        <v/>
      </c>
      <c r="Q8658" s="25">
        <f t="shared" si="270"/>
        <v>0</v>
      </c>
      <c r="R8658" s="25" t="e">
        <f>VLOOKUP(O8658,'Currency Balance'!$O$3:$Q$32,3,0)</f>
        <v>#N/A</v>
      </c>
      <c r="S8658" t="e">
        <f t="shared" si="271"/>
        <v>#N/A</v>
      </c>
    </row>
    <row r="8659" spans="1:19">
      <c r="A8659">
        <f>'Previous Trades Import_OMS Quer'!A8659</f>
        <v>0</v>
      </c>
      <c r="B8659">
        <f>'Previous Trades Import_OMS Quer'!B8659</f>
        <v>0</v>
      </c>
      <c r="C8659" s="22">
        <f>'Previous Trades Import_OMS Quer'!C8659</f>
        <v>0</v>
      </c>
      <c r="D8659">
        <f>'Previous Trades Import_OMS Quer'!D8659</f>
        <v>0</v>
      </c>
      <c r="E8659" s="22">
        <f>'Previous Trades Import_OMS Quer'!E8659</f>
        <v>0</v>
      </c>
      <c r="F8659">
        <f>'Previous Trades Import_OMS Quer'!F8659</f>
        <v>0</v>
      </c>
      <c r="G8659">
        <f>'Previous Trades Import_OMS Quer'!G8659</f>
        <v>0</v>
      </c>
      <c r="H8659">
        <f>'Previous Trades Import_OMS Quer'!H8659</f>
        <v>0</v>
      </c>
      <c r="I8659">
        <f>'Previous Trades Import_OMS Quer'!I8659</f>
        <v>0</v>
      </c>
      <c r="J8659">
        <f>'Previous Trades Import_OMS Quer'!J8659</f>
        <v>0</v>
      </c>
      <c r="K8659">
        <f>'Previous Trades Import_OMS Quer'!K8659</f>
        <v>0</v>
      </c>
      <c r="L8659">
        <f>'Previous Trades Import_OMS Quer'!L8659</f>
        <v>0</v>
      </c>
      <c r="M8659">
        <f>'Previous Trades Import_OMS Quer'!M8659</f>
        <v>0</v>
      </c>
      <c r="N8659">
        <f>'Previous Trades Import_OMS Quer'!N8659</f>
        <v>0</v>
      </c>
      <c r="O8659" t="str">
        <f>CLEAN('Previous Trades Import_OMS Quer'!O8659)</f>
        <v/>
      </c>
      <c r="Q8659" s="25">
        <f t="shared" si="270"/>
        <v>0</v>
      </c>
      <c r="R8659" s="25" t="e">
        <f>VLOOKUP(O8659,'Currency Balance'!$O$3:$Q$32,3,0)</f>
        <v>#N/A</v>
      </c>
      <c r="S8659" t="e">
        <f t="shared" si="271"/>
        <v>#N/A</v>
      </c>
    </row>
    <row r="8660" spans="1:19">
      <c r="A8660">
        <f>'Previous Trades Import_OMS Quer'!A8660</f>
        <v>0</v>
      </c>
      <c r="B8660">
        <f>'Previous Trades Import_OMS Quer'!B8660</f>
        <v>0</v>
      </c>
      <c r="C8660" s="22">
        <f>'Previous Trades Import_OMS Quer'!C8660</f>
        <v>0</v>
      </c>
      <c r="D8660">
        <f>'Previous Trades Import_OMS Quer'!D8660</f>
        <v>0</v>
      </c>
      <c r="E8660" s="22">
        <f>'Previous Trades Import_OMS Quer'!E8660</f>
        <v>0</v>
      </c>
      <c r="F8660">
        <f>'Previous Trades Import_OMS Quer'!F8660</f>
        <v>0</v>
      </c>
      <c r="G8660">
        <f>'Previous Trades Import_OMS Quer'!G8660</f>
        <v>0</v>
      </c>
      <c r="H8660">
        <f>'Previous Trades Import_OMS Quer'!H8660</f>
        <v>0</v>
      </c>
      <c r="I8660">
        <f>'Previous Trades Import_OMS Quer'!I8660</f>
        <v>0</v>
      </c>
      <c r="J8660">
        <f>'Previous Trades Import_OMS Quer'!J8660</f>
        <v>0</v>
      </c>
      <c r="K8660">
        <f>'Previous Trades Import_OMS Quer'!K8660</f>
        <v>0</v>
      </c>
      <c r="L8660">
        <f>'Previous Trades Import_OMS Quer'!L8660</f>
        <v>0</v>
      </c>
      <c r="M8660">
        <f>'Previous Trades Import_OMS Quer'!M8660</f>
        <v>0</v>
      </c>
      <c r="N8660">
        <f>'Previous Trades Import_OMS Quer'!N8660</f>
        <v>0</v>
      </c>
      <c r="O8660" t="str">
        <f>CLEAN('Previous Trades Import_OMS Quer'!O8660)</f>
        <v/>
      </c>
      <c r="Q8660" s="25">
        <f t="shared" si="270"/>
        <v>0</v>
      </c>
      <c r="R8660" s="25" t="e">
        <f>VLOOKUP(O8660,'Currency Balance'!$O$3:$Q$32,3,0)</f>
        <v>#N/A</v>
      </c>
      <c r="S8660" t="e">
        <f t="shared" si="271"/>
        <v>#N/A</v>
      </c>
    </row>
    <row r="8661" spans="1:19">
      <c r="A8661">
        <f>'Previous Trades Import_OMS Quer'!A8661</f>
        <v>0</v>
      </c>
      <c r="B8661">
        <f>'Previous Trades Import_OMS Quer'!B8661</f>
        <v>0</v>
      </c>
      <c r="C8661" s="22">
        <f>'Previous Trades Import_OMS Quer'!C8661</f>
        <v>0</v>
      </c>
      <c r="D8661">
        <f>'Previous Trades Import_OMS Quer'!D8661</f>
        <v>0</v>
      </c>
      <c r="E8661" s="22">
        <f>'Previous Trades Import_OMS Quer'!E8661</f>
        <v>0</v>
      </c>
      <c r="F8661">
        <f>'Previous Trades Import_OMS Quer'!F8661</f>
        <v>0</v>
      </c>
      <c r="G8661">
        <f>'Previous Trades Import_OMS Quer'!G8661</f>
        <v>0</v>
      </c>
      <c r="H8661">
        <f>'Previous Trades Import_OMS Quer'!H8661</f>
        <v>0</v>
      </c>
      <c r="I8661">
        <f>'Previous Trades Import_OMS Quer'!I8661</f>
        <v>0</v>
      </c>
      <c r="J8661">
        <f>'Previous Trades Import_OMS Quer'!J8661</f>
        <v>0</v>
      </c>
      <c r="K8661">
        <f>'Previous Trades Import_OMS Quer'!K8661</f>
        <v>0</v>
      </c>
      <c r="L8661">
        <f>'Previous Trades Import_OMS Quer'!L8661</f>
        <v>0</v>
      </c>
      <c r="M8661">
        <f>'Previous Trades Import_OMS Quer'!M8661</f>
        <v>0</v>
      </c>
      <c r="N8661">
        <f>'Previous Trades Import_OMS Quer'!N8661</f>
        <v>0</v>
      </c>
      <c r="O8661" t="str">
        <f>CLEAN('Previous Trades Import_OMS Quer'!O8661)</f>
        <v/>
      </c>
      <c r="Q8661" s="25">
        <f t="shared" si="270"/>
        <v>0</v>
      </c>
      <c r="R8661" s="25" t="e">
        <f>VLOOKUP(O8661,'Currency Balance'!$O$3:$Q$32,3,0)</f>
        <v>#N/A</v>
      </c>
      <c r="S8661" t="e">
        <f t="shared" si="271"/>
        <v>#N/A</v>
      </c>
    </row>
    <row r="8662" spans="1:19">
      <c r="A8662">
        <f>'Previous Trades Import_OMS Quer'!A8662</f>
        <v>0</v>
      </c>
      <c r="B8662">
        <f>'Previous Trades Import_OMS Quer'!B8662</f>
        <v>0</v>
      </c>
      <c r="C8662" s="22">
        <f>'Previous Trades Import_OMS Quer'!C8662</f>
        <v>0</v>
      </c>
      <c r="D8662">
        <f>'Previous Trades Import_OMS Quer'!D8662</f>
        <v>0</v>
      </c>
      <c r="E8662" s="22">
        <f>'Previous Trades Import_OMS Quer'!E8662</f>
        <v>0</v>
      </c>
      <c r="F8662">
        <f>'Previous Trades Import_OMS Quer'!F8662</f>
        <v>0</v>
      </c>
      <c r="G8662">
        <f>'Previous Trades Import_OMS Quer'!G8662</f>
        <v>0</v>
      </c>
      <c r="H8662">
        <f>'Previous Trades Import_OMS Quer'!H8662</f>
        <v>0</v>
      </c>
      <c r="I8662">
        <f>'Previous Trades Import_OMS Quer'!I8662</f>
        <v>0</v>
      </c>
      <c r="J8662">
        <f>'Previous Trades Import_OMS Quer'!J8662</f>
        <v>0</v>
      </c>
      <c r="K8662">
        <f>'Previous Trades Import_OMS Quer'!K8662</f>
        <v>0</v>
      </c>
      <c r="L8662">
        <f>'Previous Trades Import_OMS Quer'!L8662</f>
        <v>0</v>
      </c>
      <c r="M8662">
        <f>'Previous Trades Import_OMS Quer'!M8662</f>
        <v>0</v>
      </c>
      <c r="N8662">
        <f>'Previous Trades Import_OMS Quer'!N8662</f>
        <v>0</v>
      </c>
      <c r="O8662" t="str">
        <f>CLEAN('Previous Trades Import_OMS Quer'!O8662)</f>
        <v/>
      </c>
      <c r="Q8662" s="25">
        <f t="shared" si="270"/>
        <v>0</v>
      </c>
      <c r="R8662" s="25" t="e">
        <f>VLOOKUP(O8662,'Currency Balance'!$O$3:$Q$32,3,0)</f>
        <v>#N/A</v>
      </c>
      <c r="S8662" t="e">
        <f t="shared" si="271"/>
        <v>#N/A</v>
      </c>
    </row>
    <row r="8663" spans="1:19">
      <c r="A8663">
        <f>'Previous Trades Import_OMS Quer'!A8663</f>
        <v>0</v>
      </c>
      <c r="B8663">
        <f>'Previous Trades Import_OMS Quer'!B8663</f>
        <v>0</v>
      </c>
      <c r="C8663" s="22">
        <f>'Previous Trades Import_OMS Quer'!C8663</f>
        <v>0</v>
      </c>
      <c r="D8663">
        <f>'Previous Trades Import_OMS Quer'!D8663</f>
        <v>0</v>
      </c>
      <c r="E8663" s="22">
        <f>'Previous Trades Import_OMS Quer'!E8663</f>
        <v>0</v>
      </c>
      <c r="F8663">
        <f>'Previous Trades Import_OMS Quer'!F8663</f>
        <v>0</v>
      </c>
      <c r="G8663">
        <f>'Previous Trades Import_OMS Quer'!G8663</f>
        <v>0</v>
      </c>
      <c r="H8663">
        <f>'Previous Trades Import_OMS Quer'!H8663</f>
        <v>0</v>
      </c>
      <c r="I8663">
        <f>'Previous Trades Import_OMS Quer'!I8663</f>
        <v>0</v>
      </c>
      <c r="J8663">
        <f>'Previous Trades Import_OMS Quer'!J8663</f>
        <v>0</v>
      </c>
      <c r="K8663">
        <f>'Previous Trades Import_OMS Quer'!K8663</f>
        <v>0</v>
      </c>
      <c r="L8663">
        <f>'Previous Trades Import_OMS Quer'!L8663</f>
        <v>0</v>
      </c>
      <c r="M8663">
        <f>'Previous Trades Import_OMS Quer'!M8663</f>
        <v>0</v>
      </c>
      <c r="N8663">
        <f>'Previous Trades Import_OMS Quer'!N8663</f>
        <v>0</v>
      </c>
      <c r="O8663" t="str">
        <f>CLEAN('Previous Trades Import_OMS Quer'!O8663)</f>
        <v/>
      </c>
      <c r="Q8663" s="25">
        <f t="shared" si="270"/>
        <v>0</v>
      </c>
      <c r="R8663" s="25" t="e">
        <f>VLOOKUP(O8663,'Currency Balance'!$O$3:$Q$32,3,0)</f>
        <v>#N/A</v>
      </c>
      <c r="S8663" t="e">
        <f t="shared" si="271"/>
        <v>#N/A</v>
      </c>
    </row>
    <row r="8664" spans="1:19">
      <c r="A8664">
        <f>'Previous Trades Import_OMS Quer'!A8664</f>
        <v>0</v>
      </c>
      <c r="B8664">
        <f>'Previous Trades Import_OMS Quer'!B8664</f>
        <v>0</v>
      </c>
      <c r="C8664" s="22">
        <f>'Previous Trades Import_OMS Quer'!C8664</f>
        <v>0</v>
      </c>
      <c r="D8664">
        <f>'Previous Trades Import_OMS Quer'!D8664</f>
        <v>0</v>
      </c>
      <c r="E8664" s="22">
        <f>'Previous Trades Import_OMS Quer'!E8664</f>
        <v>0</v>
      </c>
      <c r="F8664">
        <f>'Previous Trades Import_OMS Quer'!F8664</f>
        <v>0</v>
      </c>
      <c r="G8664">
        <f>'Previous Trades Import_OMS Quer'!G8664</f>
        <v>0</v>
      </c>
      <c r="H8664">
        <f>'Previous Trades Import_OMS Quer'!H8664</f>
        <v>0</v>
      </c>
      <c r="I8664">
        <f>'Previous Trades Import_OMS Quer'!I8664</f>
        <v>0</v>
      </c>
      <c r="J8664">
        <f>'Previous Trades Import_OMS Quer'!J8664</f>
        <v>0</v>
      </c>
      <c r="K8664">
        <f>'Previous Trades Import_OMS Quer'!K8664</f>
        <v>0</v>
      </c>
      <c r="L8664">
        <f>'Previous Trades Import_OMS Quer'!L8664</f>
        <v>0</v>
      </c>
      <c r="M8664">
        <f>'Previous Trades Import_OMS Quer'!M8664</f>
        <v>0</v>
      </c>
      <c r="N8664">
        <f>'Previous Trades Import_OMS Quer'!N8664</f>
        <v>0</v>
      </c>
      <c r="O8664" t="str">
        <f>CLEAN('Previous Trades Import_OMS Quer'!O8664)</f>
        <v/>
      </c>
      <c r="Q8664" s="25">
        <f t="shared" si="270"/>
        <v>0</v>
      </c>
      <c r="R8664" s="25" t="e">
        <f>VLOOKUP(O8664,'Currency Balance'!$O$3:$Q$32,3,0)</f>
        <v>#N/A</v>
      </c>
      <c r="S8664" t="e">
        <f t="shared" si="271"/>
        <v>#N/A</v>
      </c>
    </row>
    <row r="8665" spans="1:19">
      <c r="A8665">
        <f>'Previous Trades Import_OMS Quer'!A8665</f>
        <v>0</v>
      </c>
      <c r="B8665">
        <f>'Previous Trades Import_OMS Quer'!B8665</f>
        <v>0</v>
      </c>
      <c r="C8665" s="22">
        <f>'Previous Trades Import_OMS Quer'!C8665</f>
        <v>0</v>
      </c>
      <c r="D8665">
        <f>'Previous Trades Import_OMS Quer'!D8665</f>
        <v>0</v>
      </c>
      <c r="E8665" s="22">
        <f>'Previous Trades Import_OMS Quer'!E8665</f>
        <v>0</v>
      </c>
      <c r="F8665">
        <f>'Previous Trades Import_OMS Quer'!F8665</f>
        <v>0</v>
      </c>
      <c r="G8665">
        <f>'Previous Trades Import_OMS Quer'!G8665</f>
        <v>0</v>
      </c>
      <c r="H8665">
        <f>'Previous Trades Import_OMS Quer'!H8665</f>
        <v>0</v>
      </c>
      <c r="I8665">
        <f>'Previous Trades Import_OMS Quer'!I8665</f>
        <v>0</v>
      </c>
      <c r="J8665">
        <f>'Previous Trades Import_OMS Quer'!J8665</f>
        <v>0</v>
      </c>
      <c r="K8665">
        <f>'Previous Trades Import_OMS Quer'!K8665</f>
        <v>0</v>
      </c>
      <c r="L8665">
        <f>'Previous Trades Import_OMS Quer'!L8665</f>
        <v>0</v>
      </c>
      <c r="M8665">
        <f>'Previous Trades Import_OMS Quer'!M8665</f>
        <v>0</v>
      </c>
      <c r="N8665">
        <f>'Previous Trades Import_OMS Quer'!N8665</f>
        <v>0</v>
      </c>
      <c r="O8665" t="str">
        <f>CLEAN('Previous Trades Import_OMS Quer'!O8665)</f>
        <v/>
      </c>
      <c r="Q8665" s="25">
        <f t="shared" si="270"/>
        <v>0</v>
      </c>
      <c r="R8665" s="25" t="e">
        <f>VLOOKUP(O8665,'Currency Balance'!$O$3:$Q$32,3,0)</f>
        <v>#N/A</v>
      </c>
      <c r="S8665" t="e">
        <f t="shared" si="271"/>
        <v>#N/A</v>
      </c>
    </row>
    <row r="8666" spans="1:19">
      <c r="A8666">
        <f>'Previous Trades Import_OMS Quer'!A8666</f>
        <v>0</v>
      </c>
      <c r="B8666">
        <f>'Previous Trades Import_OMS Quer'!B8666</f>
        <v>0</v>
      </c>
      <c r="C8666" s="22">
        <f>'Previous Trades Import_OMS Quer'!C8666</f>
        <v>0</v>
      </c>
      <c r="D8666">
        <f>'Previous Trades Import_OMS Quer'!D8666</f>
        <v>0</v>
      </c>
      <c r="E8666" s="22">
        <f>'Previous Trades Import_OMS Quer'!E8666</f>
        <v>0</v>
      </c>
      <c r="F8666">
        <f>'Previous Trades Import_OMS Quer'!F8666</f>
        <v>0</v>
      </c>
      <c r="G8666">
        <f>'Previous Trades Import_OMS Quer'!G8666</f>
        <v>0</v>
      </c>
      <c r="H8666">
        <f>'Previous Trades Import_OMS Quer'!H8666</f>
        <v>0</v>
      </c>
      <c r="I8666">
        <f>'Previous Trades Import_OMS Quer'!I8666</f>
        <v>0</v>
      </c>
      <c r="J8666">
        <f>'Previous Trades Import_OMS Quer'!J8666</f>
        <v>0</v>
      </c>
      <c r="K8666">
        <f>'Previous Trades Import_OMS Quer'!K8666</f>
        <v>0</v>
      </c>
      <c r="L8666">
        <f>'Previous Trades Import_OMS Quer'!L8666</f>
        <v>0</v>
      </c>
      <c r="M8666">
        <f>'Previous Trades Import_OMS Quer'!M8666</f>
        <v>0</v>
      </c>
      <c r="N8666">
        <f>'Previous Trades Import_OMS Quer'!N8666</f>
        <v>0</v>
      </c>
      <c r="O8666" t="str">
        <f>CLEAN('Previous Trades Import_OMS Quer'!O8666)</f>
        <v/>
      </c>
      <c r="Q8666" s="25">
        <f t="shared" si="270"/>
        <v>0</v>
      </c>
      <c r="R8666" s="25" t="e">
        <f>VLOOKUP(O8666,'Currency Balance'!$O$3:$Q$32,3,0)</f>
        <v>#N/A</v>
      </c>
      <c r="S8666" t="e">
        <f t="shared" si="271"/>
        <v>#N/A</v>
      </c>
    </row>
    <row r="8667" spans="1:19">
      <c r="A8667">
        <f>'Previous Trades Import_OMS Quer'!A8667</f>
        <v>0</v>
      </c>
      <c r="B8667">
        <f>'Previous Trades Import_OMS Quer'!B8667</f>
        <v>0</v>
      </c>
      <c r="C8667" s="22">
        <f>'Previous Trades Import_OMS Quer'!C8667</f>
        <v>0</v>
      </c>
      <c r="D8667">
        <f>'Previous Trades Import_OMS Quer'!D8667</f>
        <v>0</v>
      </c>
      <c r="E8667" s="22">
        <f>'Previous Trades Import_OMS Quer'!E8667</f>
        <v>0</v>
      </c>
      <c r="F8667">
        <f>'Previous Trades Import_OMS Quer'!F8667</f>
        <v>0</v>
      </c>
      <c r="G8667">
        <f>'Previous Trades Import_OMS Quer'!G8667</f>
        <v>0</v>
      </c>
      <c r="H8667">
        <f>'Previous Trades Import_OMS Quer'!H8667</f>
        <v>0</v>
      </c>
      <c r="I8667">
        <f>'Previous Trades Import_OMS Quer'!I8667</f>
        <v>0</v>
      </c>
      <c r="J8667">
        <f>'Previous Trades Import_OMS Quer'!J8667</f>
        <v>0</v>
      </c>
      <c r="K8667">
        <f>'Previous Trades Import_OMS Quer'!K8667</f>
        <v>0</v>
      </c>
      <c r="L8667">
        <f>'Previous Trades Import_OMS Quer'!L8667</f>
        <v>0</v>
      </c>
      <c r="M8667">
        <f>'Previous Trades Import_OMS Quer'!M8667</f>
        <v>0</v>
      </c>
      <c r="N8667">
        <f>'Previous Trades Import_OMS Quer'!N8667</f>
        <v>0</v>
      </c>
      <c r="O8667" t="str">
        <f>CLEAN('Previous Trades Import_OMS Quer'!O8667)</f>
        <v/>
      </c>
      <c r="Q8667" s="25">
        <f t="shared" si="270"/>
        <v>0</v>
      </c>
      <c r="R8667" s="25" t="e">
        <f>VLOOKUP(O8667,'Currency Balance'!$O$3:$Q$32,3,0)</f>
        <v>#N/A</v>
      </c>
      <c r="S8667" t="e">
        <f t="shared" si="271"/>
        <v>#N/A</v>
      </c>
    </row>
    <row r="8668" spans="1:19">
      <c r="A8668">
        <f>'Previous Trades Import_OMS Quer'!A8668</f>
        <v>0</v>
      </c>
      <c r="B8668">
        <f>'Previous Trades Import_OMS Quer'!B8668</f>
        <v>0</v>
      </c>
      <c r="C8668" s="22">
        <f>'Previous Trades Import_OMS Quer'!C8668</f>
        <v>0</v>
      </c>
      <c r="D8668">
        <f>'Previous Trades Import_OMS Quer'!D8668</f>
        <v>0</v>
      </c>
      <c r="E8668" s="22">
        <f>'Previous Trades Import_OMS Quer'!E8668</f>
        <v>0</v>
      </c>
      <c r="F8668">
        <f>'Previous Trades Import_OMS Quer'!F8668</f>
        <v>0</v>
      </c>
      <c r="G8668">
        <f>'Previous Trades Import_OMS Quer'!G8668</f>
        <v>0</v>
      </c>
      <c r="H8668">
        <f>'Previous Trades Import_OMS Quer'!H8668</f>
        <v>0</v>
      </c>
      <c r="I8668">
        <f>'Previous Trades Import_OMS Quer'!I8668</f>
        <v>0</v>
      </c>
      <c r="J8668">
        <f>'Previous Trades Import_OMS Quer'!J8668</f>
        <v>0</v>
      </c>
      <c r="K8668">
        <f>'Previous Trades Import_OMS Quer'!K8668</f>
        <v>0</v>
      </c>
      <c r="L8668">
        <f>'Previous Trades Import_OMS Quer'!L8668</f>
        <v>0</v>
      </c>
      <c r="M8668">
        <f>'Previous Trades Import_OMS Quer'!M8668</f>
        <v>0</v>
      </c>
      <c r="N8668">
        <f>'Previous Trades Import_OMS Quer'!N8668</f>
        <v>0</v>
      </c>
      <c r="O8668" t="str">
        <f>CLEAN('Previous Trades Import_OMS Quer'!O8668)</f>
        <v/>
      </c>
      <c r="Q8668" s="25">
        <f t="shared" si="270"/>
        <v>0</v>
      </c>
      <c r="R8668" s="25" t="e">
        <f>VLOOKUP(O8668,'Currency Balance'!$O$3:$Q$32,3,0)</f>
        <v>#N/A</v>
      </c>
      <c r="S8668" t="e">
        <f t="shared" si="271"/>
        <v>#N/A</v>
      </c>
    </row>
    <row r="8669" spans="1:19">
      <c r="A8669">
        <f>'Previous Trades Import_OMS Quer'!A8669</f>
        <v>0</v>
      </c>
      <c r="B8669">
        <f>'Previous Trades Import_OMS Quer'!B8669</f>
        <v>0</v>
      </c>
      <c r="C8669" s="22">
        <f>'Previous Trades Import_OMS Quer'!C8669</f>
        <v>0</v>
      </c>
      <c r="D8669">
        <f>'Previous Trades Import_OMS Quer'!D8669</f>
        <v>0</v>
      </c>
      <c r="E8669" s="22">
        <f>'Previous Trades Import_OMS Quer'!E8669</f>
        <v>0</v>
      </c>
      <c r="F8669">
        <f>'Previous Trades Import_OMS Quer'!F8669</f>
        <v>0</v>
      </c>
      <c r="G8669">
        <f>'Previous Trades Import_OMS Quer'!G8669</f>
        <v>0</v>
      </c>
      <c r="H8669">
        <f>'Previous Trades Import_OMS Quer'!H8669</f>
        <v>0</v>
      </c>
      <c r="I8669">
        <f>'Previous Trades Import_OMS Quer'!I8669</f>
        <v>0</v>
      </c>
      <c r="J8669">
        <f>'Previous Trades Import_OMS Quer'!J8669</f>
        <v>0</v>
      </c>
      <c r="K8669">
        <f>'Previous Trades Import_OMS Quer'!K8669</f>
        <v>0</v>
      </c>
      <c r="L8669">
        <f>'Previous Trades Import_OMS Quer'!L8669</f>
        <v>0</v>
      </c>
      <c r="M8669">
        <f>'Previous Trades Import_OMS Quer'!M8669</f>
        <v>0</v>
      </c>
      <c r="N8669">
        <f>'Previous Trades Import_OMS Quer'!N8669</f>
        <v>0</v>
      </c>
      <c r="O8669" t="str">
        <f>CLEAN('Previous Trades Import_OMS Quer'!O8669)</f>
        <v/>
      </c>
      <c r="Q8669" s="25">
        <f t="shared" si="270"/>
        <v>0</v>
      </c>
      <c r="R8669" s="25" t="e">
        <f>VLOOKUP(O8669,'Currency Balance'!$O$3:$Q$32,3,0)</f>
        <v>#N/A</v>
      </c>
      <c r="S8669" t="e">
        <f t="shared" si="271"/>
        <v>#N/A</v>
      </c>
    </row>
    <row r="8670" spans="1:19">
      <c r="A8670">
        <f>'Previous Trades Import_OMS Quer'!A8670</f>
        <v>0</v>
      </c>
      <c r="B8670">
        <f>'Previous Trades Import_OMS Quer'!B8670</f>
        <v>0</v>
      </c>
      <c r="C8670" s="22">
        <f>'Previous Trades Import_OMS Quer'!C8670</f>
        <v>0</v>
      </c>
      <c r="D8670">
        <f>'Previous Trades Import_OMS Quer'!D8670</f>
        <v>0</v>
      </c>
      <c r="E8670" s="22">
        <f>'Previous Trades Import_OMS Quer'!E8670</f>
        <v>0</v>
      </c>
      <c r="F8670">
        <f>'Previous Trades Import_OMS Quer'!F8670</f>
        <v>0</v>
      </c>
      <c r="G8670">
        <f>'Previous Trades Import_OMS Quer'!G8670</f>
        <v>0</v>
      </c>
      <c r="H8670">
        <f>'Previous Trades Import_OMS Quer'!H8670</f>
        <v>0</v>
      </c>
      <c r="I8670">
        <f>'Previous Trades Import_OMS Quer'!I8670</f>
        <v>0</v>
      </c>
      <c r="J8670">
        <f>'Previous Trades Import_OMS Quer'!J8670</f>
        <v>0</v>
      </c>
      <c r="K8670">
        <f>'Previous Trades Import_OMS Quer'!K8670</f>
        <v>0</v>
      </c>
      <c r="L8670">
        <f>'Previous Trades Import_OMS Quer'!L8670</f>
        <v>0</v>
      </c>
      <c r="M8670">
        <f>'Previous Trades Import_OMS Quer'!M8670</f>
        <v>0</v>
      </c>
      <c r="N8670">
        <f>'Previous Trades Import_OMS Quer'!N8670</f>
        <v>0</v>
      </c>
      <c r="O8670" t="str">
        <f>CLEAN('Previous Trades Import_OMS Quer'!O8670)</f>
        <v/>
      </c>
      <c r="Q8670" s="25">
        <f t="shared" si="270"/>
        <v>0</v>
      </c>
      <c r="R8670" s="25" t="e">
        <f>VLOOKUP(O8670,'Currency Balance'!$O$3:$Q$32,3,0)</f>
        <v>#N/A</v>
      </c>
      <c r="S8670" t="e">
        <f t="shared" si="271"/>
        <v>#N/A</v>
      </c>
    </row>
    <row r="8671" spans="1:19">
      <c r="A8671">
        <f>'Previous Trades Import_OMS Quer'!A8671</f>
        <v>0</v>
      </c>
      <c r="B8671">
        <f>'Previous Trades Import_OMS Quer'!B8671</f>
        <v>0</v>
      </c>
      <c r="C8671" s="22">
        <f>'Previous Trades Import_OMS Quer'!C8671</f>
        <v>0</v>
      </c>
      <c r="D8671">
        <f>'Previous Trades Import_OMS Quer'!D8671</f>
        <v>0</v>
      </c>
      <c r="E8671" s="22">
        <f>'Previous Trades Import_OMS Quer'!E8671</f>
        <v>0</v>
      </c>
      <c r="F8671">
        <f>'Previous Trades Import_OMS Quer'!F8671</f>
        <v>0</v>
      </c>
      <c r="G8671">
        <f>'Previous Trades Import_OMS Quer'!G8671</f>
        <v>0</v>
      </c>
      <c r="H8671">
        <f>'Previous Trades Import_OMS Quer'!H8671</f>
        <v>0</v>
      </c>
      <c r="I8671">
        <f>'Previous Trades Import_OMS Quer'!I8671</f>
        <v>0</v>
      </c>
      <c r="J8671">
        <f>'Previous Trades Import_OMS Quer'!J8671</f>
        <v>0</v>
      </c>
      <c r="K8671">
        <f>'Previous Trades Import_OMS Quer'!K8671</f>
        <v>0</v>
      </c>
      <c r="L8671">
        <f>'Previous Trades Import_OMS Quer'!L8671</f>
        <v>0</v>
      </c>
      <c r="M8671">
        <f>'Previous Trades Import_OMS Quer'!M8671</f>
        <v>0</v>
      </c>
      <c r="N8671">
        <f>'Previous Trades Import_OMS Quer'!N8671</f>
        <v>0</v>
      </c>
      <c r="O8671" t="str">
        <f>CLEAN('Previous Trades Import_OMS Quer'!O8671)</f>
        <v/>
      </c>
      <c r="Q8671" s="25">
        <f t="shared" si="270"/>
        <v>0</v>
      </c>
      <c r="R8671" s="25" t="e">
        <f>VLOOKUP(O8671,'Currency Balance'!$O$3:$Q$32,3,0)</f>
        <v>#N/A</v>
      </c>
      <c r="S8671" t="e">
        <f t="shared" si="271"/>
        <v>#N/A</v>
      </c>
    </row>
    <row r="8672" spans="1:19">
      <c r="A8672">
        <f>'Previous Trades Import_OMS Quer'!A8672</f>
        <v>0</v>
      </c>
      <c r="B8672">
        <f>'Previous Trades Import_OMS Quer'!B8672</f>
        <v>0</v>
      </c>
      <c r="C8672" s="22">
        <f>'Previous Trades Import_OMS Quer'!C8672</f>
        <v>0</v>
      </c>
      <c r="D8672">
        <f>'Previous Trades Import_OMS Quer'!D8672</f>
        <v>0</v>
      </c>
      <c r="E8672" s="22">
        <f>'Previous Trades Import_OMS Quer'!E8672</f>
        <v>0</v>
      </c>
      <c r="F8672">
        <f>'Previous Trades Import_OMS Quer'!F8672</f>
        <v>0</v>
      </c>
      <c r="G8672">
        <f>'Previous Trades Import_OMS Quer'!G8672</f>
        <v>0</v>
      </c>
      <c r="H8672">
        <f>'Previous Trades Import_OMS Quer'!H8672</f>
        <v>0</v>
      </c>
      <c r="I8672">
        <f>'Previous Trades Import_OMS Quer'!I8672</f>
        <v>0</v>
      </c>
      <c r="J8672">
        <f>'Previous Trades Import_OMS Quer'!J8672</f>
        <v>0</v>
      </c>
      <c r="K8672">
        <f>'Previous Trades Import_OMS Quer'!K8672</f>
        <v>0</v>
      </c>
      <c r="L8672">
        <f>'Previous Trades Import_OMS Quer'!L8672</f>
        <v>0</v>
      </c>
      <c r="M8672">
        <f>'Previous Trades Import_OMS Quer'!M8672</f>
        <v>0</v>
      </c>
      <c r="N8672">
        <f>'Previous Trades Import_OMS Quer'!N8672</f>
        <v>0</v>
      </c>
      <c r="O8672" t="str">
        <f>CLEAN('Previous Trades Import_OMS Quer'!O8672)</f>
        <v/>
      </c>
      <c r="Q8672" s="25">
        <f t="shared" si="270"/>
        <v>0</v>
      </c>
      <c r="R8672" s="25" t="e">
        <f>VLOOKUP(O8672,'Currency Balance'!$O$3:$Q$32,3,0)</f>
        <v>#N/A</v>
      </c>
      <c r="S8672" t="e">
        <f t="shared" si="271"/>
        <v>#N/A</v>
      </c>
    </row>
    <row r="8673" spans="1:19">
      <c r="A8673">
        <f>'Previous Trades Import_OMS Quer'!A8673</f>
        <v>0</v>
      </c>
      <c r="B8673">
        <f>'Previous Trades Import_OMS Quer'!B8673</f>
        <v>0</v>
      </c>
      <c r="C8673" s="22">
        <f>'Previous Trades Import_OMS Quer'!C8673</f>
        <v>0</v>
      </c>
      <c r="D8673">
        <f>'Previous Trades Import_OMS Quer'!D8673</f>
        <v>0</v>
      </c>
      <c r="E8673" s="22">
        <f>'Previous Trades Import_OMS Quer'!E8673</f>
        <v>0</v>
      </c>
      <c r="F8673">
        <f>'Previous Trades Import_OMS Quer'!F8673</f>
        <v>0</v>
      </c>
      <c r="G8673">
        <f>'Previous Trades Import_OMS Quer'!G8673</f>
        <v>0</v>
      </c>
      <c r="H8673">
        <f>'Previous Trades Import_OMS Quer'!H8673</f>
        <v>0</v>
      </c>
      <c r="I8673">
        <f>'Previous Trades Import_OMS Quer'!I8673</f>
        <v>0</v>
      </c>
      <c r="J8673">
        <f>'Previous Trades Import_OMS Quer'!J8673</f>
        <v>0</v>
      </c>
      <c r="K8673">
        <f>'Previous Trades Import_OMS Quer'!K8673</f>
        <v>0</v>
      </c>
      <c r="L8673">
        <f>'Previous Trades Import_OMS Quer'!L8673</f>
        <v>0</v>
      </c>
      <c r="M8673">
        <f>'Previous Trades Import_OMS Quer'!M8673</f>
        <v>0</v>
      </c>
      <c r="N8673">
        <f>'Previous Trades Import_OMS Quer'!N8673</f>
        <v>0</v>
      </c>
      <c r="O8673" t="str">
        <f>CLEAN('Previous Trades Import_OMS Quer'!O8673)</f>
        <v/>
      </c>
      <c r="Q8673" s="25">
        <f t="shared" si="270"/>
        <v>0</v>
      </c>
      <c r="R8673" s="25" t="e">
        <f>VLOOKUP(O8673,'Currency Balance'!$O$3:$Q$32,3,0)</f>
        <v>#N/A</v>
      </c>
      <c r="S8673" t="e">
        <f t="shared" si="271"/>
        <v>#N/A</v>
      </c>
    </row>
    <row r="8674" spans="1:19">
      <c r="A8674">
        <f>'Previous Trades Import_OMS Quer'!A8674</f>
        <v>0</v>
      </c>
      <c r="B8674">
        <f>'Previous Trades Import_OMS Quer'!B8674</f>
        <v>0</v>
      </c>
      <c r="C8674" s="22">
        <f>'Previous Trades Import_OMS Quer'!C8674</f>
        <v>0</v>
      </c>
      <c r="D8674">
        <f>'Previous Trades Import_OMS Quer'!D8674</f>
        <v>0</v>
      </c>
      <c r="E8674" s="22">
        <f>'Previous Trades Import_OMS Quer'!E8674</f>
        <v>0</v>
      </c>
      <c r="F8674">
        <f>'Previous Trades Import_OMS Quer'!F8674</f>
        <v>0</v>
      </c>
      <c r="G8674">
        <f>'Previous Trades Import_OMS Quer'!G8674</f>
        <v>0</v>
      </c>
      <c r="H8674">
        <f>'Previous Trades Import_OMS Quer'!H8674</f>
        <v>0</v>
      </c>
      <c r="I8674">
        <f>'Previous Trades Import_OMS Quer'!I8674</f>
        <v>0</v>
      </c>
      <c r="J8674">
        <f>'Previous Trades Import_OMS Quer'!J8674</f>
        <v>0</v>
      </c>
      <c r="K8674">
        <f>'Previous Trades Import_OMS Quer'!K8674</f>
        <v>0</v>
      </c>
      <c r="L8674">
        <f>'Previous Trades Import_OMS Quer'!L8674</f>
        <v>0</v>
      </c>
      <c r="M8674">
        <f>'Previous Trades Import_OMS Quer'!M8674</f>
        <v>0</v>
      </c>
      <c r="N8674">
        <f>'Previous Trades Import_OMS Quer'!N8674</f>
        <v>0</v>
      </c>
      <c r="O8674" t="str">
        <f>CLEAN('Previous Trades Import_OMS Quer'!O8674)</f>
        <v/>
      </c>
      <c r="Q8674" s="25">
        <f t="shared" si="270"/>
        <v>0</v>
      </c>
      <c r="R8674" s="25" t="e">
        <f>VLOOKUP(O8674,'Currency Balance'!$O$3:$Q$32,3,0)</f>
        <v>#N/A</v>
      </c>
      <c r="S8674" t="e">
        <f t="shared" si="271"/>
        <v>#N/A</v>
      </c>
    </row>
    <row r="8675" spans="1:19">
      <c r="A8675">
        <f>'Previous Trades Import_OMS Quer'!A8675</f>
        <v>0</v>
      </c>
      <c r="B8675">
        <f>'Previous Trades Import_OMS Quer'!B8675</f>
        <v>0</v>
      </c>
      <c r="C8675" s="22">
        <f>'Previous Trades Import_OMS Quer'!C8675</f>
        <v>0</v>
      </c>
      <c r="D8675">
        <f>'Previous Trades Import_OMS Quer'!D8675</f>
        <v>0</v>
      </c>
      <c r="E8675" s="22">
        <f>'Previous Trades Import_OMS Quer'!E8675</f>
        <v>0</v>
      </c>
      <c r="F8675">
        <f>'Previous Trades Import_OMS Quer'!F8675</f>
        <v>0</v>
      </c>
      <c r="G8675">
        <f>'Previous Trades Import_OMS Quer'!G8675</f>
        <v>0</v>
      </c>
      <c r="H8675">
        <f>'Previous Trades Import_OMS Quer'!H8675</f>
        <v>0</v>
      </c>
      <c r="I8675">
        <f>'Previous Trades Import_OMS Quer'!I8675</f>
        <v>0</v>
      </c>
      <c r="J8675">
        <f>'Previous Trades Import_OMS Quer'!J8675</f>
        <v>0</v>
      </c>
      <c r="K8675">
        <f>'Previous Trades Import_OMS Quer'!K8675</f>
        <v>0</v>
      </c>
      <c r="L8675">
        <f>'Previous Trades Import_OMS Quer'!L8675</f>
        <v>0</v>
      </c>
      <c r="M8675">
        <f>'Previous Trades Import_OMS Quer'!M8675</f>
        <v>0</v>
      </c>
      <c r="N8675">
        <f>'Previous Trades Import_OMS Quer'!N8675</f>
        <v>0</v>
      </c>
      <c r="O8675" t="str">
        <f>CLEAN('Previous Trades Import_OMS Quer'!O8675)</f>
        <v/>
      </c>
      <c r="Q8675" s="25">
        <f t="shared" si="270"/>
        <v>0</v>
      </c>
      <c r="R8675" s="25" t="e">
        <f>VLOOKUP(O8675,'Currency Balance'!$O$3:$Q$32,3,0)</f>
        <v>#N/A</v>
      </c>
      <c r="S8675" t="e">
        <f t="shared" si="271"/>
        <v>#N/A</v>
      </c>
    </row>
    <row r="8676" spans="1:19">
      <c r="A8676">
        <f>'Previous Trades Import_OMS Quer'!A8676</f>
        <v>0</v>
      </c>
      <c r="B8676">
        <f>'Previous Trades Import_OMS Quer'!B8676</f>
        <v>0</v>
      </c>
      <c r="C8676" s="22">
        <f>'Previous Trades Import_OMS Quer'!C8676</f>
        <v>0</v>
      </c>
      <c r="D8676">
        <f>'Previous Trades Import_OMS Quer'!D8676</f>
        <v>0</v>
      </c>
      <c r="E8676" s="22">
        <f>'Previous Trades Import_OMS Quer'!E8676</f>
        <v>0</v>
      </c>
      <c r="F8676">
        <f>'Previous Trades Import_OMS Quer'!F8676</f>
        <v>0</v>
      </c>
      <c r="G8676">
        <f>'Previous Trades Import_OMS Quer'!G8676</f>
        <v>0</v>
      </c>
      <c r="H8676">
        <f>'Previous Trades Import_OMS Quer'!H8676</f>
        <v>0</v>
      </c>
      <c r="I8676">
        <f>'Previous Trades Import_OMS Quer'!I8676</f>
        <v>0</v>
      </c>
      <c r="J8676">
        <f>'Previous Trades Import_OMS Quer'!J8676</f>
        <v>0</v>
      </c>
      <c r="K8676">
        <f>'Previous Trades Import_OMS Quer'!K8676</f>
        <v>0</v>
      </c>
      <c r="L8676">
        <f>'Previous Trades Import_OMS Quer'!L8676</f>
        <v>0</v>
      </c>
      <c r="M8676">
        <f>'Previous Trades Import_OMS Quer'!M8676</f>
        <v>0</v>
      </c>
      <c r="N8676">
        <f>'Previous Trades Import_OMS Quer'!N8676</f>
        <v>0</v>
      </c>
      <c r="O8676" t="str">
        <f>CLEAN('Previous Trades Import_OMS Quer'!O8676)</f>
        <v/>
      </c>
      <c r="Q8676" s="25">
        <f t="shared" si="270"/>
        <v>0</v>
      </c>
      <c r="R8676" s="25" t="e">
        <f>VLOOKUP(O8676,'Currency Balance'!$O$3:$Q$32,3,0)</f>
        <v>#N/A</v>
      </c>
      <c r="S8676" t="e">
        <f t="shared" si="271"/>
        <v>#N/A</v>
      </c>
    </row>
    <row r="8677" spans="1:19">
      <c r="A8677">
        <f>'Previous Trades Import_OMS Quer'!A8677</f>
        <v>0</v>
      </c>
      <c r="B8677">
        <f>'Previous Trades Import_OMS Quer'!B8677</f>
        <v>0</v>
      </c>
      <c r="C8677" s="22">
        <f>'Previous Trades Import_OMS Quer'!C8677</f>
        <v>0</v>
      </c>
      <c r="D8677">
        <f>'Previous Trades Import_OMS Quer'!D8677</f>
        <v>0</v>
      </c>
      <c r="E8677" s="22">
        <f>'Previous Trades Import_OMS Quer'!E8677</f>
        <v>0</v>
      </c>
      <c r="F8677">
        <f>'Previous Trades Import_OMS Quer'!F8677</f>
        <v>0</v>
      </c>
      <c r="G8677">
        <f>'Previous Trades Import_OMS Quer'!G8677</f>
        <v>0</v>
      </c>
      <c r="H8677">
        <f>'Previous Trades Import_OMS Quer'!H8677</f>
        <v>0</v>
      </c>
      <c r="I8677">
        <f>'Previous Trades Import_OMS Quer'!I8677</f>
        <v>0</v>
      </c>
      <c r="J8677">
        <f>'Previous Trades Import_OMS Quer'!J8677</f>
        <v>0</v>
      </c>
      <c r="K8677">
        <f>'Previous Trades Import_OMS Quer'!K8677</f>
        <v>0</v>
      </c>
      <c r="L8677">
        <f>'Previous Trades Import_OMS Quer'!L8677</f>
        <v>0</v>
      </c>
      <c r="M8677">
        <f>'Previous Trades Import_OMS Quer'!M8677</f>
        <v>0</v>
      </c>
      <c r="N8677">
        <f>'Previous Trades Import_OMS Quer'!N8677</f>
        <v>0</v>
      </c>
      <c r="O8677" t="str">
        <f>CLEAN('Previous Trades Import_OMS Quer'!O8677)</f>
        <v/>
      </c>
      <c r="Q8677" s="25">
        <f t="shared" si="270"/>
        <v>0</v>
      </c>
      <c r="R8677" s="25" t="e">
        <f>VLOOKUP(O8677,'Currency Balance'!$O$3:$Q$32,3,0)</f>
        <v>#N/A</v>
      </c>
      <c r="S8677" t="e">
        <f t="shared" si="271"/>
        <v>#N/A</v>
      </c>
    </row>
    <row r="8678" spans="1:19">
      <c r="A8678">
        <f>'Previous Trades Import_OMS Quer'!A8678</f>
        <v>0</v>
      </c>
      <c r="B8678">
        <f>'Previous Trades Import_OMS Quer'!B8678</f>
        <v>0</v>
      </c>
      <c r="C8678" s="22">
        <f>'Previous Trades Import_OMS Quer'!C8678</f>
        <v>0</v>
      </c>
      <c r="D8678">
        <f>'Previous Trades Import_OMS Quer'!D8678</f>
        <v>0</v>
      </c>
      <c r="E8678" s="22">
        <f>'Previous Trades Import_OMS Quer'!E8678</f>
        <v>0</v>
      </c>
      <c r="F8678">
        <f>'Previous Trades Import_OMS Quer'!F8678</f>
        <v>0</v>
      </c>
      <c r="G8678">
        <f>'Previous Trades Import_OMS Quer'!G8678</f>
        <v>0</v>
      </c>
      <c r="H8678">
        <f>'Previous Trades Import_OMS Quer'!H8678</f>
        <v>0</v>
      </c>
      <c r="I8678">
        <f>'Previous Trades Import_OMS Quer'!I8678</f>
        <v>0</v>
      </c>
      <c r="J8678">
        <f>'Previous Trades Import_OMS Quer'!J8678</f>
        <v>0</v>
      </c>
      <c r="K8678">
        <f>'Previous Trades Import_OMS Quer'!K8678</f>
        <v>0</v>
      </c>
      <c r="L8678">
        <f>'Previous Trades Import_OMS Quer'!L8678</f>
        <v>0</v>
      </c>
      <c r="M8678">
        <f>'Previous Trades Import_OMS Quer'!M8678</f>
        <v>0</v>
      </c>
      <c r="N8678">
        <f>'Previous Trades Import_OMS Quer'!N8678</f>
        <v>0</v>
      </c>
      <c r="O8678" t="str">
        <f>CLEAN('Previous Trades Import_OMS Quer'!O8678)</f>
        <v/>
      </c>
      <c r="Q8678" s="25">
        <f t="shared" si="270"/>
        <v>0</v>
      </c>
      <c r="R8678" s="25" t="e">
        <f>VLOOKUP(O8678,'Currency Balance'!$O$3:$Q$32,3,0)</f>
        <v>#N/A</v>
      </c>
      <c r="S8678" t="e">
        <f t="shared" si="271"/>
        <v>#N/A</v>
      </c>
    </row>
    <row r="8679" spans="1:19">
      <c r="A8679">
        <f>'Previous Trades Import_OMS Quer'!A8679</f>
        <v>0</v>
      </c>
      <c r="B8679">
        <f>'Previous Trades Import_OMS Quer'!B8679</f>
        <v>0</v>
      </c>
      <c r="C8679" s="22">
        <f>'Previous Trades Import_OMS Quer'!C8679</f>
        <v>0</v>
      </c>
      <c r="D8679">
        <f>'Previous Trades Import_OMS Quer'!D8679</f>
        <v>0</v>
      </c>
      <c r="E8679" s="22">
        <f>'Previous Trades Import_OMS Quer'!E8679</f>
        <v>0</v>
      </c>
      <c r="F8679">
        <f>'Previous Trades Import_OMS Quer'!F8679</f>
        <v>0</v>
      </c>
      <c r="G8679">
        <f>'Previous Trades Import_OMS Quer'!G8679</f>
        <v>0</v>
      </c>
      <c r="H8679">
        <f>'Previous Trades Import_OMS Quer'!H8679</f>
        <v>0</v>
      </c>
      <c r="I8679">
        <f>'Previous Trades Import_OMS Quer'!I8679</f>
        <v>0</v>
      </c>
      <c r="J8679">
        <f>'Previous Trades Import_OMS Quer'!J8679</f>
        <v>0</v>
      </c>
      <c r="K8679">
        <f>'Previous Trades Import_OMS Quer'!K8679</f>
        <v>0</v>
      </c>
      <c r="L8679">
        <f>'Previous Trades Import_OMS Quer'!L8679</f>
        <v>0</v>
      </c>
      <c r="M8679">
        <f>'Previous Trades Import_OMS Quer'!M8679</f>
        <v>0</v>
      </c>
      <c r="N8679">
        <f>'Previous Trades Import_OMS Quer'!N8679</f>
        <v>0</v>
      </c>
      <c r="O8679" t="str">
        <f>CLEAN('Previous Trades Import_OMS Quer'!O8679)</f>
        <v/>
      </c>
      <c r="Q8679" s="25">
        <f t="shared" si="270"/>
        <v>0</v>
      </c>
      <c r="R8679" s="25" t="e">
        <f>VLOOKUP(O8679,'Currency Balance'!$O$3:$Q$32,3,0)</f>
        <v>#N/A</v>
      </c>
      <c r="S8679" t="e">
        <f t="shared" si="271"/>
        <v>#N/A</v>
      </c>
    </row>
    <row r="8680" spans="1:19">
      <c r="A8680">
        <f>'Previous Trades Import_OMS Quer'!A8680</f>
        <v>0</v>
      </c>
      <c r="B8680">
        <f>'Previous Trades Import_OMS Quer'!B8680</f>
        <v>0</v>
      </c>
      <c r="C8680" s="22">
        <f>'Previous Trades Import_OMS Quer'!C8680</f>
        <v>0</v>
      </c>
      <c r="D8680">
        <f>'Previous Trades Import_OMS Quer'!D8680</f>
        <v>0</v>
      </c>
      <c r="E8680" s="22">
        <f>'Previous Trades Import_OMS Quer'!E8680</f>
        <v>0</v>
      </c>
      <c r="F8680">
        <f>'Previous Trades Import_OMS Quer'!F8680</f>
        <v>0</v>
      </c>
      <c r="G8680">
        <f>'Previous Trades Import_OMS Quer'!G8680</f>
        <v>0</v>
      </c>
      <c r="H8680">
        <f>'Previous Trades Import_OMS Quer'!H8680</f>
        <v>0</v>
      </c>
      <c r="I8680">
        <f>'Previous Trades Import_OMS Quer'!I8680</f>
        <v>0</v>
      </c>
      <c r="J8680">
        <f>'Previous Trades Import_OMS Quer'!J8680</f>
        <v>0</v>
      </c>
      <c r="K8680">
        <f>'Previous Trades Import_OMS Quer'!K8680</f>
        <v>0</v>
      </c>
      <c r="L8680">
        <f>'Previous Trades Import_OMS Quer'!L8680</f>
        <v>0</v>
      </c>
      <c r="M8680">
        <f>'Previous Trades Import_OMS Quer'!M8680</f>
        <v>0</v>
      </c>
      <c r="N8680">
        <f>'Previous Trades Import_OMS Quer'!N8680</f>
        <v>0</v>
      </c>
      <c r="O8680" t="str">
        <f>CLEAN('Previous Trades Import_OMS Quer'!O8680)</f>
        <v/>
      </c>
      <c r="Q8680" s="25">
        <f t="shared" si="270"/>
        <v>0</v>
      </c>
      <c r="R8680" s="25" t="e">
        <f>VLOOKUP(O8680,'Currency Balance'!$O$3:$Q$32,3,0)</f>
        <v>#N/A</v>
      </c>
      <c r="S8680" t="e">
        <f t="shared" si="271"/>
        <v>#N/A</v>
      </c>
    </row>
    <row r="8681" spans="1:19">
      <c r="A8681">
        <f>'Previous Trades Import_OMS Quer'!A8681</f>
        <v>0</v>
      </c>
      <c r="B8681">
        <f>'Previous Trades Import_OMS Quer'!B8681</f>
        <v>0</v>
      </c>
      <c r="C8681" s="22">
        <f>'Previous Trades Import_OMS Quer'!C8681</f>
        <v>0</v>
      </c>
      <c r="D8681">
        <f>'Previous Trades Import_OMS Quer'!D8681</f>
        <v>0</v>
      </c>
      <c r="E8681" s="22">
        <f>'Previous Trades Import_OMS Quer'!E8681</f>
        <v>0</v>
      </c>
      <c r="F8681">
        <f>'Previous Trades Import_OMS Quer'!F8681</f>
        <v>0</v>
      </c>
      <c r="G8681">
        <f>'Previous Trades Import_OMS Quer'!G8681</f>
        <v>0</v>
      </c>
      <c r="H8681">
        <f>'Previous Trades Import_OMS Quer'!H8681</f>
        <v>0</v>
      </c>
      <c r="I8681">
        <f>'Previous Trades Import_OMS Quer'!I8681</f>
        <v>0</v>
      </c>
      <c r="J8681">
        <f>'Previous Trades Import_OMS Quer'!J8681</f>
        <v>0</v>
      </c>
      <c r="K8681">
        <f>'Previous Trades Import_OMS Quer'!K8681</f>
        <v>0</v>
      </c>
      <c r="L8681">
        <f>'Previous Trades Import_OMS Quer'!L8681</f>
        <v>0</v>
      </c>
      <c r="M8681">
        <f>'Previous Trades Import_OMS Quer'!M8681</f>
        <v>0</v>
      </c>
      <c r="N8681">
        <f>'Previous Trades Import_OMS Quer'!N8681</f>
        <v>0</v>
      </c>
      <c r="O8681" t="str">
        <f>CLEAN('Previous Trades Import_OMS Quer'!O8681)</f>
        <v/>
      </c>
      <c r="Q8681" s="25">
        <f t="shared" si="270"/>
        <v>0</v>
      </c>
      <c r="R8681" s="25" t="e">
        <f>VLOOKUP(O8681,'Currency Balance'!$O$3:$Q$32,3,0)</f>
        <v>#N/A</v>
      </c>
      <c r="S8681" t="e">
        <f t="shared" si="271"/>
        <v>#N/A</v>
      </c>
    </row>
    <row r="8682" spans="1:19">
      <c r="A8682">
        <f>'Previous Trades Import_OMS Quer'!A8682</f>
        <v>0</v>
      </c>
      <c r="B8682">
        <f>'Previous Trades Import_OMS Quer'!B8682</f>
        <v>0</v>
      </c>
      <c r="C8682" s="22">
        <f>'Previous Trades Import_OMS Quer'!C8682</f>
        <v>0</v>
      </c>
      <c r="D8682">
        <f>'Previous Trades Import_OMS Quer'!D8682</f>
        <v>0</v>
      </c>
      <c r="E8682" s="22">
        <f>'Previous Trades Import_OMS Quer'!E8682</f>
        <v>0</v>
      </c>
      <c r="F8682">
        <f>'Previous Trades Import_OMS Quer'!F8682</f>
        <v>0</v>
      </c>
      <c r="G8682">
        <f>'Previous Trades Import_OMS Quer'!G8682</f>
        <v>0</v>
      </c>
      <c r="H8682">
        <f>'Previous Trades Import_OMS Quer'!H8682</f>
        <v>0</v>
      </c>
      <c r="I8682">
        <f>'Previous Trades Import_OMS Quer'!I8682</f>
        <v>0</v>
      </c>
      <c r="J8682">
        <f>'Previous Trades Import_OMS Quer'!J8682</f>
        <v>0</v>
      </c>
      <c r="K8682">
        <f>'Previous Trades Import_OMS Quer'!K8682</f>
        <v>0</v>
      </c>
      <c r="L8682">
        <f>'Previous Trades Import_OMS Quer'!L8682</f>
        <v>0</v>
      </c>
      <c r="M8682">
        <f>'Previous Trades Import_OMS Quer'!M8682</f>
        <v>0</v>
      </c>
      <c r="N8682">
        <f>'Previous Trades Import_OMS Quer'!N8682</f>
        <v>0</v>
      </c>
      <c r="O8682" t="str">
        <f>CLEAN('Previous Trades Import_OMS Quer'!O8682)</f>
        <v/>
      </c>
      <c r="Q8682" s="25">
        <f t="shared" si="270"/>
        <v>0</v>
      </c>
      <c r="R8682" s="25" t="e">
        <f>VLOOKUP(O8682,'Currency Balance'!$O$3:$Q$32,3,0)</f>
        <v>#N/A</v>
      </c>
      <c r="S8682" t="e">
        <f t="shared" si="271"/>
        <v>#N/A</v>
      </c>
    </row>
    <row r="8683" spans="1:19">
      <c r="A8683">
        <f>'Previous Trades Import_OMS Quer'!A8683</f>
        <v>0</v>
      </c>
      <c r="B8683">
        <f>'Previous Trades Import_OMS Quer'!B8683</f>
        <v>0</v>
      </c>
      <c r="C8683" s="22">
        <f>'Previous Trades Import_OMS Quer'!C8683</f>
        <v>0</v>
      </c>
      <c r="D8683">
        <f>'Previous Trades Import_OMS Quer'!D8683</f>
        <v>0</v>
      </c>
      <c r="E8683" s="22">
        <f>'Previous Trades Import_OMS Quer'!E8683</f>
        <v>0</v>
      </c>
      <c r="F8683">
        <f>'Previous Trades Import_OMS Quer'!F8683</f>
        <v>0</v>
      </c>
      <c r="G8683">
        <f>'Previous Trades Import_OMS Quer'!G8683</f>
        <v>0</v>
      </c>
      <c r="H8683">
        <f>'Previous Trades Import_OMS Quer'!H8683</f>
        <v>0</v>
      </c>
      <c r="I8683">
        <f>'Previous Trades Import_OMS Quer'!I8683</f>
        <v>0</v>
      </c>
      <c r="J8683">
        <f>'Previous Trades Import_OMS Quer'!J8683</f>
        <v>0</v>
      </c>
      <c r="K8683">
        <f>'Previous Trades Import_OMS Quer'!K8683</f>
        <v>0</v>
      </c>
      <c r="L8683">
        <f>'Previous Trades Import_OMS Quer'!L8683</f>
        <v>0</v>
      </c>
      <c r="M8683">
        <f>'Previous Trades Import_OMS Quer'!M8683</f>
        <v>0</v>
      </c>
      <c r="N8683">
        <f>'Previous Trades Import_OMS Quer'!N8683</f>
        <v>0</v>
      </c>
      <c r="O8683" t="str">
        <f>CLEAN('Previous Trades Import_OMS Quer'!O8683)</f>
        <v/>
      </c>
      <c r="Q8683" s="25">
        <f t="shared" si="270"/>
        <v>0</v>
      </c>
      <c r="R8683" s="25" t="e">
        <f>VLOOKUP(O8683,'Currency Balance'!$O$3:$Q$32,3,0)</f>
        <v>#N/A</v>
      </c>
      <c r="S8683" t="e">
        <f t="shared" si="271"/>
        <v>#N/A</v>
      </c>
    </row>
    <row r="8684" spans="1:19">
      <c r="A8684">
        <f>'Previous Trades Import_OMS Quer'!A8684</f>
        <v>0</v>
      </c>
      <c r="B8684">
        <f>'Previous Trades Import_OMS Quer'!B8684</f>
        <v>0</v>
      </c>
      <c r="C8684" s="22">
        <f>'Previous Trades Import_OMS Quer'!C8684</f>
        <v>0</v>
      </c>
      <c r="D8684">
        <f>'Previous Trades Import_OMS Quer'!D8684</f>
        <v>0</v>
      </c>
      <c r="E8684" s="22">
        <f>'Previous Trades Import_OMS Quer'!E8684</f>
        <v>0</v>
      </c>
      <c r="F8684">
        <f>'Previous Trades Import_OMS Quer'!F8684</f>
        <v>0</v>
      </c>
      <c r="G8684">
        <f>'Previous Trades Import_OMS Quer'!G8684</f>
        <v>0</v>
      </c>
      <c r="H8684">
        <f>'Previous Trades Import_OMS Quer'!H8684</f>
        <v>0</v>
      </c>
      <c r="I8684">
        <f>'Previous Trades Import_OMS Quer'!I8684</f>
        <v>0</v>
      </c>
      <c r="J8684">
        <f>'Previous Trades Import_OMS Quer'!J8684</f>
        <v>0</v>
      </c>
      <c r="K8684">
        <f>'Previous Trades Import_OMS Quer'!K8684</f>
        <v>0</v>
      </c>
      <c r="L8684">
        <f>'Previous Trades Import_OMS Quer'!L8684</f>
        <v>0</v>
      </c>
      <c r="M8684">
        <f>'Previous Trades Import_OMS Quer'!M8684</f>
        <v>0</v>
      </c>
      <c r="N8684">
        <f>'Previous Trades Import_OMS Quer'!N8684</f>
        <v>0</v>
      </c>
      <c r="O8684" t="str">
        <f>CLEAN('Previous Trades Import_OMS Quer'!O8684)</f>
        <v/>
      </c>
      <c r="Q8684" s="25">
        <f t="shared" si="270"/>
        <v>0</v>
      </c>
      <c r="R8684" s="25" t="e">
        <f>VLOOKUP(O8684,'Currency Balance'!$O$3:$Q$32,3,0)</f>
        <v>#N/A</v>
      </c>
      <c r="S8684" t="e">
        <f t="shared" si="271"/>
        <v>#N/A</v>
      </c>
    </row>
    <row r="8685" spans="1:19">
      <c r="A8685">
        <f>'Previous Trades Import_OMS Quer'!A8685</f>
        <v>0</v>
      </c>
      <c r="B8685">
        <f>'Previous Trades Import_OMS Quer'!B8685</f>
        <v>0</v>
      </c>
      <c r="C8685" s="22">
        <f>'Previous Trades Import_OMS Quer'!C8685</f>
        <v>0</v>
      </c>
      <c r="D8685">
        <f>'Previous Trades Import_OMS Quer'!D8685</f>
        <v>0</v>
      </c>
      <c r="E8685" s="22">
        <f>'Previous Trades Import_OMS Quer'!E8685</f>
        <v>0</v>
      </c>
      <c r="F8685">
        <f>'Previous Trades Import_OMS Quer'!F8685</f>
        <v>0</v>
      </c>
      <c r="G8685">
        <f>'Previous Trades Import_OMS Quer'!G8685</f>
        <v>0</v>
      </c>
      <c r="H8685">
        <f>'Previous Trades Import_OMS Quer'!H8685</f>
        <v>0</v>
      </c>
      <c r="I8685">
        <f>'Previous Trades Import_OMS Quer'!I8685</f>
        <v>0</v>
      </c>
      <c r="J8685">
        <f>'Previous Trades Import_OMS Quer'!J8685</f>
        <v>0</v>
      </c>
      <c r="K8685">
        <f>'Previous Trades Import_OMS Quer'!K8685</f>
        <v>0</v>
      </c>
      <c r="L8685">
        <f>'Previous Trades Import_OMS Quer'!L8685</f>
        <v>0</v>
      </c>
      <c r="M8685">
        <f>'Previous Trades Import_OMS Quer'!M8685</f>
        <v>0</v>
      </c>
      <c r="N8685">
        <f>'Previous Trades Import_OMS Quer'!N8685</f>
        <v>0</v>
      </c>
      <c r="O8685" t="str">
        <f>CLEAN('Previous Trades Import_OMS Quer'!O8685)</f>
        <v/>
      </c>
      <c r="Q8685" s="25">
        <f t="shared" si="270"/>
        <v>0</v>
      </c>
      <c r="R8685" s="25" t="e">
        <f>VLOOKUP(O8685,'Currency Balance'!$O$3:$Q$32,3,0)</f>
        <v>#N/A</v>
      </c>
      <c r="S8685" t="e">
        <f t="shared" si="271"/>
        <v>#N/A</v>
      </c>
    </row>
    <row r="8686" spans="1:19">
      <c r="A8686">
        <f>'Previous Trades Import_OMS Quer'!A8686</f>
        <v>0</v>
      </c>
      <c r="B8686">
        <f>'Previous Trades Import_OMS Quer'!B8686</f>
        <v>0</v>
      </c>
      <c r="C8686" s="22">
        <f>'Previous Trades Import_OMS Quer'!C8686</f>
        <v>0</v>
      </c>
      <c r="D8686">
        <f>'Previous Trades Import_OMS Quer'!D8686</f>
        <v>0</v>
      </c>
      <c r="E8686" s="22">
        <f>'Previous Trades Import_OMS Quer'!E8686</f>
        <v>0</v>
      </c>
      <c r="F8686">
        <f>'Previous Trades Import_OMS Quer'!F8686</f>
        <v>0</v>
      </c>
      <c r="G8686">
        <f>'Previous Trades Import_OMS Quer'!G8686</f>
        <v>0</v>
      </c>
      <c r="H8686">
        <f>'Previous Trades Import_OMS Quer'!H8686</f>
        <v>0</v>
      </c>
      <c r="I8686">
        <f>'Previous Trades Import_OMS Quer'!I8686</f>
        <v>0</v>
      </c>
      <c r="J8686">
        <f>'Previous Trades Import_OMS Quer'!J8686</f>
        <v>0</v>
      </c>
      <c r="K8686">
        <f>'Previous Trades Import_OMS Quer'!K8686</f>
        <v>0</v>
      </c>
      <c r="L8686">
        <f>'Previous Trades Import_OMS Quer'!L8686</f>
        <v>0</v>
      </c>
      <c r="M8686">
        <f>'Previous Trades Import_OMS Quer'!M8686</f>
        <v>0</v>
      </c>
      <c r="N8686">
        <f>'Previous Trades Import_OMS Quer'!N8686</f>
        <v>0</v>
      </c>
      <c r="O8686" t="str">
        <f>CLEAN('Previous Trades Import_OMS Quer'!O8686)</f>
        <v/>
      </c>
      <c r="Q8686" s="25">
        <f t="shared" si="270"/>
        <v>0</v>
      </c>
      <c r="R8686" s="25" t="e">
        <f>VLOOKUP(O8686,'Currency Balance'!$O$3:$Q$32,3,0)</f>
        <v>#N/A</v>
      </c>
      <c r="S8686" t="e">
        <f t="shared" si="271"/>
        <v>#N/A</v>
      </c>
    </row>
    <row r="8687" spans="1:19">
      <c r="A8687">
        <f>'Previous Trades Import_OMS Quer'!A8687</f>
        <v>0</v>
      </c>
      <c r="B8687">
        <f>'Previous Trades Import_OMS Quer'!B8687</f>
        <v>0</v>
      </c>
      <c r="C8687" s="22">
        <f>'Previous Trades Import_OMS Quer'!C8687</f>
        <v>0</v>
      </c>
      <c r="D8687">
        <f>'Previous Trades Import_OMS Quer'!D8687</f>
        <v>0</v>
      </c>
      <c r="E8687" s="22">
        <f>'Previous Trades Import_OMS Quer'!E8687</f>
        <v>0</v>
      </c>
      <c r="F8687">
        <f>'Previous Trades Import_OMS Quer'!F8687</f>
        <v>0</v>
      </c>
      <c r="G8687">
        <f>'Previous Trades Import_OMS Quer'!G8687</f>
        <v>0</v>
      </c>
      <c r="H8687">
        <f>'Previous Trades Import_OMS Quer'!H8687</f>
        <v>0</v>
      </c>
      <c r="I8687">
        <f>'Previous Trades Import_OMS Quer'!I8687</f>
        <v>0</v>
      </c>
      <c r="J8687">
        <f>'Previous Trades Import_OMS Quer'!J8687</f>
        <v>0</v>
      </c>
      <c r="K8687">
        <f>'Previous Trades Import_OMS Quer'!K8687</f>
        <v>0</v>
      </c>
      <c r="L8687">
        <f>'Previous Trades Import_OMS Quer'!L8687</f>
        <v>0</v>
      </c>
      <c r="M8687">
        <f>'Previous Trades Import_OMS Quer'!M8687</f>
        <v>0</v>
      </c>
      <c r="N8687">
        <f>'Previous Trades Import_OMS Quer'!N8687</f>
        <v>0</v>
      </c>
      <c r="O8687" t="str">
        <f>CLEAN('Previous Trades Import_OMS Quer'!O8687)</f>
        <v/>
      </c>
      <c r="Q8687" s="25">
        <f t="shared" si="270"/>
        <v>0</v>
      </c>
      <c r="R8687" s="25" t="e">
        <f>VLOOKUP(O8687,'Currency Balance'!$O$3:$Q$32,3,0)</f>
        <v>#N/A</v>
      </c>
      <c r="S8687" t="e">
        <f t="shared" si="271"/>
        <v>#N/A</v>
      </c>
    </row>
    <row r="8688" spans="1:19">
      <c r="A8688">
        <f>'Previous Trades Import_OMS Quer'!A8688</f>
        <v>0</v>
      </c>
      <c r="B8688">
        <f>'Previous Trades Import_OMS Quer'!B8688</f>
        <v>0</v>
      </c>
      <c r="C8688" s="22">
        <f>'Previous Trades Import_OMS Quer'!C8688</f>
        <v>0</v>
      </c>
      <c r="D8688">
        <f>'Previous Trades Import_OMS Quer'!D8688</f>
        <v>0</v>
      </c>
      <c r="E8688" s="22">
        <f>'Previous Trades Import_OMS Quer'!E8688</f>
        <v>0</v>
      </c>
      <c r="F8688">
        <f>'Previous Trades Import_OMS Quer'!F8688</f>
        <v>0</v>
      </c>
      <c r="G8688">
        <f>'Previous Trades Import_OMS Quer'!G8688</f>
        <v>0</v>
      </c>
      <c r="H8688">
        <f>'Previous Trades Import_OMS Quer'!H8688</f>
        <v>0</v>
      </c>
      <c r="I8688">
        <f>'Previous Trades Import_OMS Quer'!I8688</f>
        <v>0</v>
      </c>
      <c r="J8688">
        <f>'Previous Trades Import_OMS Quer'!J8688</f>
        <v>0</v>
      </c>
      <c r="K8688">
        <f>'Previous Trades Import_OMS Quer'!K8688</f>
        <v>0</v>
      </c>
      <c r="L8688">
        <f>'Previous Trades Import_OMS Quer'!L8688</f>
        <v>0</v>
      </c>
      <c r="M8688">
        <f>'Previous Trades Import_OMS Quer'!M8688</f>
        <v>0</v>
      </c>
      <c r="N8688">
        <f>'Previous Trades Import_OMS Quer'!N8688</f>
        <v>0</v>
      </c>
      <c r="O8688" t="str">
        <f>CLEAN('Previous Trades Import_OMS Quer'!O8688)</f>
        <v/>
      </c>
      <c r="Q8688" s="25">
        <f t="shared" si="270"/>
        <v>0</v>
      </c>
      <c r="R8688" s="25" t="e">
        <f>VLOOKUP(O8688,'Currency Balance'!$O$3:$Q$32,3,0)</f>
        <v>#N/A</v>
      </c>
      <c r="S8688" t="e">
        <f t="shared" si="271"/>
        <v>#N/A</v>
      </c>
    </row>
    <row r="8689" spans="1:19">
      <c r="A8689">
        <f>'Previous Trades Import_OMS Quer'!A8689</f>
        <v>0</v>
      </c>
      <c r="B8689">
        <f>'Previous Trades Import_OMS Quer'!B8689</f>
        <v>0</v>
      </c>
      <c r="C8689" s="22">
        <f>'Previous Trades Import_OMS Quer'!C8689</f>
        <v>0</v>
      </c>
      <c r="D8689">
        <f>'Previous Trades Import_OMS Quer'!D8689</f>
        <v>0</v>
      </c>
      <c r="E8689" s="22">
        <f>'Previous Trades Import_OMS Quer'!E8689</f>
        <v>0</v>
      </c>
      <c r="F8689">
        <f>'Previous Trades Import_OMS Quer'!F8689</f>
        <v>0</v>
      </c>
      <c r="G8689">
        <f>'Previous Trades Import_OMS Quer'!G8689</f>
        <v>0</v>
      </c>
      <c r="H8689">
        <f>'Previous Trades Import_OMS Quer'!H8689</f>
        <v>0</v>
      </c>
      <c r="I8689">
        <f>'Previous Trades Import_OMS Quer'!I8689</f>
        <v>0</v>
      </c>
      <c r="J8689">
        <f>'Previous Trades Import_OMS Quer'!J8689</f>
        <v>0</v>
      </c>
      <c r="K8689">
        <f>'Previous Trades Import_OMS Quer'!K8689</f>
        <v>0</v>
      </c>
      <c r="L8689">
        <f>'Previous Trades Import_OMS Quer'!L8689</f>
        <v>0</v>
      </c>
      <c r="M8689">
        <f>'Previous Trades Import_OMS Quer'!M8689</f>
        <v>0</v>
      </c>
      <c r="N8689">
        <f>'Previous Trades Import_OMS Quer'!N8689</f>
        <v>0</v>
      </c>
      <c r="O8689" t="str">
        <f>CLEAN('Previous Trades Import_OMS Quer'!O8689)</f>
        <v/>
      </c>
      <c r="Q8689" s="25">
        <f t="shared" si="270"/>
        <v>0</v>
      </c>
      <c r="R8689" s="25" t="e">
        <f>VLOOKUP(O8689,'Currency Balance'!$O$3:$Q$32,3,0)</f>
        <v>#N/A</v>
      </c>
      <c r="S8689" t="e">
        <f t="shared" si="271"/>
        <v>#N/A</v>
      </c>
    </row>
    <row r="8690" spans="1:19">
      <c r="A8690">
        <f>'Previous Trades Import_OMS Quer'!A8690</f>
        <v>0</v>
      </c>
      <c r="B8690">
        <f>'Previous Trades Import_OMS Quer'!B8690</f>
        <v>0</v>
      </c>
      <c r="C8690" s="22">
        <f>'Previous Trades Import_OMS Quer'!C8690</f>
        <v>0</v>
      </c>
      <c r="D8690">
        <f>'Previous Trades Import_OMS Quer'!D8690</f>
        <v>0</v>
      </c>
      <c r="E8690" s="22">
        <f>'Previous Trades Import_OMS Quer'!E8690</f>
        <v>0</v>
      </c>
      <c r="F8690">
        <f>'Previous Trades Import_OMS Quer'!F8690</f>
        <v>0</v>
      </c>
      <c r="G8690">
        <f>'Previous Trades Import_OMS Quer'!G8690</f>
        <v>0</v>
      </c>
      <c r="H8690">
        <f>'Previous Trades Import_OMS Quer'!H8690</f>
        <v>0</v>
      </c>
      <c r="I8690">
        <f>'Previous Trades Import_OMS Quer'!I8690</f>
        <v>0</v>
      </c>
      <c r="J8690">
        <f>'Previous Trades Import_OMS Quer'!J8690</f>
        <v>0</v>
      </c>
      <c r="K8690">
        <f>'Previous Trades Import_OMS Quer'!K8690</f>
        <v>0</v>
      </c>
      <c r="L8690">
        <f>'Previous Trades Import_OMS Quer'!L8690</f>
        <v>0</v>
      </c>
      <c r="M8690">
        <f>'Previous Trades Import_OMS Quer'!M8690</f>
        <v>0</v>
      </c>
      <c r="N8690">
        <f>'Previous Trades Import_OMS Quer'!N8690</f>
        <v>0</v>
      </c>
      <c r="O8690" t="str">
        <f>CLEAN('Previous Trades Import_OMS Quer'!O8690)</f>
        <v/>
      </c>
      <c r="Q8690" s="25">
        <f t="shared" si="270"/>
        <v>0</v>
      </c>
      <c r="R8690" s="25" t="e">
        <f>VLOOKUP(O8690,'Currency Balance'!$O$3:$Q$32,3,0)</f>
        <v>#N/A</v>
      </c>
      <c r="S8690" t="e">
        <f t="shared" si="271"/>
        <v>#N/A</v>
      </c>
    </row>
    <row r="8691" spans="1:19">
      <c r="A8691">
        <f>'Previous Trades Import_OMS Quer'!A8691</f>
        <v>0</v>
      </c>
      <c r="B8691">
        <f>'Previous Trades Import_OMS Quer'!B8691</f>
        <v>0</v>
      </c>
      <c r="C8691" s="22">
        <f>'Previous Trades Import_OMS Quer'!C8691</f>
        <v>0</v>
      </c>
      <c r="D8691">
        <f>'Previous Trades Import_OMS Quer'!D8691</f>
        <v>0</v>
      </c>
      <c r="E8691" s="22">
        <f>'Previous Trades Import_OMS Quer'!E8691</f>
        <v>0</v>
      </c>
      <c r="F8691">
        <f>'Previous Trades Import_OMS Quer'!F8691</f>
        <v>0</v>
      </c>
      <c r="G8691">
        <f>'Previous Trades Import_OMS Quer'!G8691</f>
        <v>0</v>
      </c>
      <c r="H8691">
        <f>'Previous Trades Import_OMS Quer'!H8691</f>
        <v>0</v>
      </c>
      <c r="I8691">
        <f>'Previous Trades Import_OMS Quer'!I8691</f>
        <v>0</v>
      </c>
      <c r="J8691">
        <f>'Previous Trades Import_OMS Quer'!J8691</f>
        <v>0</v>
      </c>
      <c r="K8691">
        <f>'Previous Trades Import_OMS Quer'!K8691</f>
        <v>0</v>
      </c>
      <c r="L8691">
        <f>'Previous Trades Import_OMS Quer'!L8691</f>
        <v>0</v>
      </c>
      <c r="M8691">
        <f>'Previous Trades Import_OMS Quer'!M8691</f>
        <v>0</v>
      </c>
      <c r="N8691">
        <f>'Previous Trades Import_OMS Quer'!N8691</f>
        <v>0</v>
      </c>
      <c r="O8691" t="str">
        <f>CLEAN('Previous Trades Import_OMS Quer'!O8691)</f>
        <v/>
      </c>
      <c r="Q8691" s="25">
        <f t="shared" si="270"/>
        <v>0</v>
      </c>
      <c r="R8691" s="25" t="e">
        <f>VLOOKUP(O8691,'Currency Balance'!$O$3:$Q$32,3,0)</f>
        <v>#N/A</v>
      </c>
      <c r="S8691" t="e">
        <f t="shared" si="271"/>
        <v>#N/A</v>
      </c>
    </row>
    <row r="8692" spans="1:19">
      <c r="A8692">
        <f>'Previous Trades Import_OMS Quer'!A8692</f>
        <v>0</v>
      </c>
      <c r="B8692">
        <f>'Previous Trades Import_OMS Quer'!B8692</f>
        <v>0</v>
      </c>
      <c r="C8692" s="22">
        <f>'Previous Trades Import_OMS Quer'!C8692</f>
        <v>0</v>
      </c>
      <c r="D8692">
        <f>'Previous Trades Import_OMS Quer'!D8692</f>
        <v>0</v>
      </c>
      <c r="E8692" s="22">
        <f>'Previous Trades Import_OMS Quer'!E8692</f>
        <v>0</v>
      </c>
      <c r="F8692">
        <f>'Previous Trades Import_OMS Quer'!F8692</f>
        <v>0</v>
      </c>
      <c r="G8692">
        <f>'Previous Trades Import_OMS Quer'!G8692</f>
        <v>0</v>
      </c>
      <c r="H8692">
        <f>'Previous Trades Import_OMS Quer'!H8692</f>
        <v>0</v>
      </c>
      <c r="I8692">
        <f>'Previous Trades Import_OMS Quer'!I8692</f>
        <v>0</v>
      </c>
      <c r="J8692">
        <f>'Previous Trades Import_OMS Quer'!J8692</f>
        <v>0</v>
      </c>
      <c r="K8692">
        <f>'Previous Trades Import_OMS Quer'!K8692</f>
        <v>0</v>
      </c>
      <c r="L8692">
        <f>'Previous Trades Import_OMS Quer'!L8692</f>
        <v>0</v>
      </c>
      <c r="M8692">
        <f>'Previous Trades Import_OMS Quer'!M8692</f>
        <v>0</v>
      </c>
      <c r="N8692">
        <f>'Previous Trades Import_OMS Quer'!N8692</f>
        <v>0</v>
      </c>
      <c r="O8692" t="str">
        <f>CLEAN('Previous Trades Import_OMS Quer'!O8692)</f>
        <v/>
      </c>
      <c r="Q8692" s="25">
        <f t="shared" si="270"/>
        <v>0</v>
      </c>
      <c r="R8692" s="25" t="e">
        <f>VLOOKUP(O8692,'Currency Balance'!$O$3:$Q$32,3,0)</f>
        <v>#N/A</v>
      </c>
      <c r="S8692" t="e">
        <f t="shared" si="271"/>
        <v>#N/A</v>
      </c>
    </row>
    <row r="8693" spans="1:19">
      <c r="A8693">
        <f>'Previous Trades Import_OMS Quer'!A8693</f>
        <v>0</v>
      </c>
      <c r="B8693">
        <f>'Previous Trades Import_OMS Quer'!B8693</f>
        <v>0</v>
      </c>
      <c r="C8693" s="22">
        <f>'Previous Trades Import_OMS Quer'!C8693</f>
        <v>0</v>
      </c>
      <c r="D8693">
        <f>'Previous Trades Import_OMS Quer'!D8693</f>
        <v>0</v>
      </c>
      <c r="E8693" s="22">
        <f>'Previous Trades Import_OMS Quer'!E8693</f>
        <v>0</v>
      </c>
      <c r="F8693">
        <f>'Previous Trades Import_OMS Quer'!F8693</f>
        <v>0</v>
      </c>
      <c r="G8693">
        <f>'Previous Trades Import_OMS Quer'!G8693</f>
        <v>0</v>
      </c>
      <c r="H8693">
        <f>'Previous Trades Import_OMS Quer'!H8693</f>
        <v>0</v>
      </c>
      <c r="I8693">
        <f>'Previous Trades Import_OMS Quer'!I8693</f>
        <v>0</v>
      </c>
      <c r="J8693">
        <f>'Previous Trades Import_OMS Quer'!J8693</f>
        <v>0</v>
      </c>
      <c r="K8693">
        <f>'Previous Trades Import_OMS Quer'!K8693</f>
        <v>0</v>
      </c>
      <c r="L8693">
        <f>'Previous Trades Import_OMS Quer'!L8693</f>
        <v>0</v>
      </c>
      <c r="M8693">
        <f>'Previous Trades Import_OMS Quer'!M8693</f>
        <v>0</v>
      </c>
      <c r="N8693">
        <f>'Previous Trades Import_OMS Quer'!N8693</f>
        <v>0</v>
      </c>
      <c r="O8693" t="str">
        <f>CLEAN('Previous Trades Import_OMS Quer'!O8693)</f>
        <v/>
      </c>
      <c r="Q8693" s="25">
        <f t="shared" si="270"/>
        <v>0</v>
      </c>
      <c r="R8693" s="25" t="e">
        <f>VLOOKUP(O8693,'Currency Balance'!$O$3:$Q$32,3,0)</f>
        <v>#N/A</v>
      </c>
      <c r="S8693" t="e">
        <f t="shared" si="271"/>
        <v>#N/A</v>
      </c>
    </row>
    <row r="8694" spans="1:19">
      <c r="A8694">
        <f>'Previous Trades Import_OMS Quer'!A8694</f>
        <v>0</v>
      </c>
      <c r="B8694">
        <f>'Previous Trades Import_OMS Quer'!B8694</f>
        <v>0</v>
      </c>
      <c r="C8694" s="22">
        <f>'Previous Trades Import_OMS Quer'!C8694</f>
        <v>0</v>
      </c>
      <c r="D8694">
        <f>'Previous Trades Import_OMS Quer'!D8694</f>
        <v>0</v>
      </c>
      <c r="E8694" s="22">
        <f>'Previous Trades Import_OMS Quer'!E8694</f>
        <v>0</v>
      </c>
      <c r="F8694">
        <f>'Previous Trades Import_OMS Quer'!F8694</f>
        <v>0</v>
      </c>
      <c r="G8694">
        <f>'Previous Trades Import_OMS Quer'!G8694</f>
        <v>0</v>
      </c>
      <c r="H8694">
        <f>'Previous Trades Import_OMS Quer'!H8694</f>
        <v>0</v>
      </c>
      <c r="I8694">
        <f>'Previous Trades Import_OMS Quer'!I8694</f>
        <v>0</v>
      </c>
      <c r="J8694">
        <f>'Previous Trades Import_OMS Quer'!J8694</f>
        <v>0</v>
      </c>
      <c r="K8694">
        <f>'Previous Trades Import_OMS Quer'!K8694</f>
        <v>0</v>
      </c>
      <c r="L8694">
        <f>'Previous Trades Import_OMS Quer'!L8694</f>
        <v>0</v>
      </c>
      <c r="M8694">
        <f>'Previous Trades Import_OMS Quer'!M8694</f>
        <v>0</v>
      </c>
      <c r="N8694">
        <f>'Previous Trades Import_OMS Quer'!N8694</f>
        <v>0</v>
      </c>
      <c r="O8694" t="str">
        <f>CLEAN('Previous Trades Import_OMS Quer'!O8694)</f>
        <v/>
      </c>
      <c r="Q8694" s="25">
        <f t="shared" si="270"/>
        <v>0</v>
      </c>
      <c r="R8694" s="25" t="e">
        <f>VLOOKUP(O8694,'Currency Balance'!$O$3:$Q$32,3,0)</f>
        <v>#N/A</v>
      </c>
      <c r="S8694" t="e">
        <f t="shared" si="271"/>
        <v>#N/A</v>
      </c>
    </row>
    <row r="8695" spans="1:19">
      <c r="A8695">
        <f>'Previous Trades Import_OMS Quer'!A8695</f>
        <v>0</v>
      </c>
      <c r="B8695">
        <f>'Previous Trades Import_OMS Quer'!B8695</f>
        <v>0</v>
      </c>
      <c r="C8695" s="22">
        <f>'Previous Trades Import_OMS Quer'!C8695</f>
        <v>0</v>
      </c>
      <c r="D8695">
        <f>'Previous Trades Import_OMS Quer'!D8695</f>
        <v>0</v>
      </c>
      <c r="E8695" s="22">
        <f>'Previous Trades Import_OMS Quer'!E8695</f>
        <v>0</v>
      </c>
      <c r="F8695">
        <f>'Previous Trades Import_OMS Quer'!F8695</f>
        <v>0</v>
      </c>
      <c r="G8695">
        <f>'Previous Trades Import_OMS Quer'!G8695</f>
        <v>0</v>
      </c>
      <c r="H8695">
        <f>'Previous Trades Import_OMS Quer'!H8695</f>
        <v>0</v>
      </c>
      <c r="I8695">
        <f>'Previous Trades Import_OMS Quer'!I8695</f>
        <v>0</v>
      </c>
      <c r="J8695">
        <f>'Previous Trades Import_OMS Quer'!J8695</f>
        <v>0</v>
      </c>
      <c r="K8695">
        <f>'Previous Trades Import_OMS Quer'!K8695</f>
        <v>0</v>
      </c>
      <c r="L8695">
        <f>'Previous Trades Import_OMS Quer'!L8695</f>
        <v>0</v>
      </c>
      <c r="M8695">
        <f>'Previous Trades Import_OMS Quer'!M8695</f>
        <v>0</v>
      </c>
      <c r="N8695">
        <f>'Previous Trades Import_OMS Quer'!N8695</f>
        <v>0</v>
      </c>
      <c r="O8695" t="str">
        <f>CLEAN('Previous Trades Import_OMS Quer'!O8695)</f>
        <v/>
      </c>
      <c r="Q8695" s="25">
        <f t="shared" si="270"/>
        <v>0</v>
      </c>
      <c r="R8695" s="25" t="e">
        <f>VLOOKUP(O8695,'Currency Balance'!$O$3:$Q$32,3,0)</f>
        <v>#N/A</v>
      </c>
      <c r="S8695" t="e">
        <f t="shared" si="271"/>
        <v>#N/A</v>
      </c>
    </row>
    <row r="8696" spans="1:19">
      <c r="A8696">
        <f>'Previous Trades Import_OMS Quer'!A8696</f>
        <v>0</v>
      </c>
      <c r="B8696">
        <f>'Previous Trades Import_OMS Quer'!B8696</f>
        <v>0</v>
      </c>
      <c r="C8696" s="22">
        <f>'Previous Trades Import_OMS Quer'!C8696</f>
        <v>0</v>
      </c>
      <c r="D8696">
        <f>'Previous Trades Import_OMS Quer'!D8696</f>
        <v>0</v>
      </c>
      <c r="E8696" s="22">
        <f>'Previous Trades Import_OMS Quer'!E8696</f>
        <v>0</v>
      </c>
      <c r="F8696">
        <f>'Previous Trades Import_OMS Quer'!F8696</f>
        <v>0</v>
      </c>
      <c r="G8696">
        <f>'Previous Trades Import_OMS Quer'!G8696</f>
        <v>0</v>
      </c>
      <c r="H8696">
        <f>'Previous Trades Import_OMS Quer'!H8696</f>
        <v>0</v>
      </c>
      <c r="I8696">
        <f>'Previous Trades Import_OMS Quer'!I8696</f>
        <v>0</v>
      </c>
      <c r="J8696">
        <f>'Previous Trades Import_OMS Quer'!J8696</f>
        <v>0</v>
      </c>
      <c r="K8696">
        <f>'Previous Trades Import_OMS Quer'!K8696</f>
        <v>0</v>
      </c>
      <c r="L8696">
        <f>'Previous Trades Import_OMS Quer'!L8696</f>
        <v>0</v>
      </c>
      <c r="M8696">
        <f>'Previous Trades Import_OMS Quer'!M8696</f>
        <v>0</v>
      </c>
      <c r="N8696">
        <f>'Previous Trades Import_OMS Quer'!N8696</f>
        <v>0</v>
      </c>
      <c r="O8696" t="str">
        <f>CLEAN('Previous Trades Import_OMS Quer'!O8696)</f>
        <v/>
      </c>
      <c r="Q8696" s="25">
        <f t="shared" si="270"/>
        <v>0</v>
      </c>
      <c r="R8696" s="25" t="e">
        <f>VLOOKUP(O8696,'Currency Balance'!$O$3:$Q$32,3,0)</f>
        <v>#N/A</v>
      </c>
      <c r="S8696" t="e">
        <f t="shared" si="271"/>
        <v>#N/A</v>
      </c>
    </row>
    <row r="8697" spans="1:19">
      <c r="A8697">
        <f>'Previous Trades Import_OMS Quer'!A8697</f>
        <v>0</v>
      </c>
      <c r="B8697">
        <f>'Previous Trades Import_OMS Quer'!B8697</f>
        <v>0</v>
      </c>
      <c r="C8697" s="22">
        <f>'Previous Trades Import_OMS Quer'!C8697</f>
        <v>0</v>
      </c>
      <c r="D8697">
        <f>'Previous Trades Import_OMS Quer'!D8697</f>
        <v>0</v>
      </c>
      <c r="E8697" s="22">
        <f>'Previous Trades Import_OMS Quer'!E8697</f>
        <v>0</v>
      </c>
      <c r="F8697">
        <f>'Previous Trades Import_OMS Quer'!F8697</f>
        <v>0</v>
      </c>
      <c r="G8697">
        <f>'Previous Trades Import_OMS Quer'!G8697</f>
        <v>0</v>
      </c>
      <c r="H8697">
        <f>'Previous Trades Import_OMS Quer'!H8697</f>
        <v>0</v>
      </c>
      <c r="I8697">
        <f>'Previous Trades Import_OMS Quer'!I8697</f>
        <v>0</v>
      </c>
      <c r="J8697">
        <f>'Previous Trades Import_OMS Quer'!J8697</f>
        <v>0</v>
      </c>
      <c r="K8697">
        <f>'Previous Trades Import_OMS Quer'!K8697</f>
        <v>0</v>
      </c>
      <c r="L8697">
        <f>'Previous Trades Import_OMS Quer'!L8697</f>
        <v>0</v>
      </c>
      <c r="M8697">
        <f>'Previous Trades Import_OMS Quer'!M8697</f>
        <v>0</v>
      </c>
      <c r="N8697">
        <f>'Previous Trades Import_OMS Quer'!N8697</f>
        <v>0</v>
      </c>
      <c r="O8697" t="str">
        <f>CLEAN('Previous Trades Import_OMS Quer'!O8697)</f>
        <v/>
      </c>
      <c r="Q8697" s="25">
        <f t="shared" si="270"/>
        <v>0</v>
      </c>
      <c r="R8697" s="25" t="e">
        <f>VLOOKUP(O8697,'Currency Balance'!$O$3:$Q$32,3,0)</f>
        <v>#N/A</v>
      </c>
      <c r="S8697" t="e">
        <f t="shared" si="271"/>
        <v>#N/A</v>
      </c>
    </row>
    <row r="8698" spans="1:19">
      <c r="A8698">
        <f>'Previous Trades Import_OMS Quer'!A8698</f>
        <v>0</v>
      </c>
      <c r="B8698">
        <f>'Previous Trades Import_OMS Quer'!B8698</f>
        <v>0</v>
      </c>
      <c r="C8698" s="22">
        <f>'Previous Trades Import_OMS Quer'!C8698</f>
        <v>0</v>
      </c>
      <c r="D8698">
        <f>'Previous Trades Import_OMS Quer'!D8698</f>
        <v>0</v>
      </c>
      <c r="E8698" s="22">
        <f>'Previous Trades Import_OMS Quer'!E8698</f>
        <v>0</v>
      </c>
      <c r="F8698">
        <f>'Previous Trades Import_OMS Quer'!F8698</f>
        <v>0</v>
      </c>
      <c r="G8698">
        <f>'Previous Trades Import_OMS Quer'!G8698</f>
        <v>0</v>
      </c>
      <c r="H8698">
        <f>'Previous Trades Import_OMS Quer'!H8698</f>
        <v>0</v>
      </c>
      <c r="I8698">
        <f>'Previous Trades Import_OMS Quer'!I8698</f>
        <v>0</v>
      </c>
      <c r="J8698">
        <f>'Previous Trades Import_OMS Quer'!J8698</f>
        <v>0</v>
      </c>
      <c r="K8698">
        <f>'Previous Trades Import_OMS Quer'!K8698</f>
        <v>0</v>
      </c>
      <c r="L8698">
        <f>'Previous Trades Import_OMS Quer'!L8698</f>
        <v>0</v>
      </c>
      <c r="M8698">
        <f>'Previous Trades Import_OMS Quer'!M8698</f>
        <v>0</v>
      </c>
      <c r="N8698">
        <f>'Previous Trades Import_OMS Quer'!N8698</f>
        <v>0</v>
      </c>
      <c r="O8698" t="str">
        <f>CLEAN('Previous Trades Import_OMS Quer'!O8698)</f>
        <v/>
      </c>
      <c r="Q8698" s="25">
        <f t="shared" si="270"/>
        <v>0</v>
      </c>
      <c r="R8698" s="25" t="e">
        <f>VLOOKUP(O8698,'Currency Balance'!$O$3:$Q$32,3,0)</f>
        <v>#N/A</v>
      </c>
      <c r="S8698" t="e">
        <f t="shared" si="271"/>
        <v>#N/A</v>
      </c>
    </row>
    <row r="8699" spans="1:19">
      <c r="A8699">
        <f>'Previous Trades Import_OMS Quer'!A8699</f>
        <v>0</v>
      </c>
      <c r="B8699">
        <f>'Previous Trades Import_OMS Quer'!B8699</f>
        <v>0</v>
      </c>
      <c r="C8699" s="22">
        <f>'Previous Trades Import_OMS Quer'!C8699</f>
        <v>0</v>
      </c>
      <c r="D8699">
        <f>'Previous Trades Import_OMS Quer'!D8699</f>
        <v>0</v>
      </c>
      <c r="E8699" s="22">
        <f>'Previous Trades Import_OMS Quer'!E8699</f>
        <v>0</v>
      </c>
      <c r="F8699">
        <f>'Previous Trades Import_OMS Quer'!F8699</f>
        <v>0</v>
      </c>
      <c r="G8699">
        <f>'Previous Trades Import_OMS Quer'!G8699</f>
        <v>0</v>
      </c>
      <c r="H8699">
        <f>'Previous Trades Import_OMS Quer'!H8699</f>
        <v>0</v>
      </c>
      <c r="I8699">
        <f>'Previous Trades Import_OMS Quer'!I8699</f>
        <v>0</v>
      </c>
      <c r="J8699">
        <f>'Previous Trades Import_OMS Quer'!J8699</f>
        <v>0</v>
      </c>
      <c r="K8699">
        <f>'Previous Trades Import_OMS Quer'!K8699</f>
        <v>0</v>
      </c>
      <c r="L8699">
        <f>'Previous Trades Import_OMS Quer'!L8699</f>
        <v>0</v>
      </c>
      <c r="M8699">
        <f>'Previous Trades Import_OMS Quer'!M8699</f>
        <v>0</v>
      </c>
      <c r="N8699">
        <f>'Previous Trades Import_OMS Quer'!N8699</f>
        <v>0</v>
      </c>
      <c r="O8699" t="str">
        <f>CLEAN('Previous Trades Import_OMS Quer'!O8699)</f>
        <v/>
      </c>
      <c r="Q8699" s="25">
        <f t="shared" si="270"/>
        <v>0</v>
      </c>
      <c r="R8699" s="25" t="e">
        <f>VLOOKUP(O8699,'Currency Balance'!$O$3:$Q$32,3,0)</f>
        <v>#N/A</v>
      </c>
      <c r="S8699" t="e">
        <f t="shared" si="271"/>
        <v>#N/A</v>
      </c>
    </row>
    <row r="8700" spans="1:19">
      <c r="A8700">
        <f>'Previous Trades Import_OMS Quer'!A8700</f>
        <v>0</v>
      </c>
      <c r="B8700">
        <f>'Previous Trades Import_OMS Quer'!B8700</f>
        <v>0</v>
      </c>
      <c r="C8700" s="22">
        <f>'Previous Trades Import_OMS Quer'!C8700</f>
        <v>0</v>
      </c>
      <c r="D8700">
        <f>'Previous Trades Import_OMS Quer'!D8700</f>
        <v>0</v>
      </c>
      <c r="E8700" s="22">
        <f>'Previous Trades Import_OMS Quer'!E8700</f>
        <v>0</v>
      </c>
      <c r="F8700">
        <f>'Previous Trades Import_OMS Quer'!F8700</f>
        <v>0</v>
      </c>
      <c r="G8700">
        <f>'Previous Trades Import_OMS Quer'!G8700</f>
        <v>0</v>
      </c>
      <c r="H8700">
        <f>'Previous Trades Import_OMS Quer'!H8700</f>
        <v>0</v>
      </c>
      <c r="I8700">
        <f>'Previous Trades Import_OMS Quer'!I8700</f>
        <v>0</v>
      </c>
      <c r="J8700">
        <f>'Previous Trades Import_OMS Quer'!J8700</f>
        <v>0</v>
      </c>
      <c r="K8700">
        <f>'Previous Trades Import_OMS Quer'!K8700</f>
        <v>0</v>
      </c>
      <c r="L8700">
        <f>'Previous Trades Import_OMS Quer'!L8700</f>
        <v>0</v>
      </c>
      <c r="M8700">
        <f>'Previous Trades Import_OMS Quer'!M8700</f>
        <v>0</v>
      </c>
      <c r="N8700">
        <f>'Previous Trades Import_OMS Quer'!N8700</f>
        <v>0</v>
      </c>
      <c r="O8700" t="str">
        <f>CLEAN('Previous Trades Import_OMS Quer'!O8700)</f>
        <v/>
      </c>
      <c r="Q8700" s="25">
        <f t="shared" si="270"/>
        <v>0</v>
      </c>
      <c r="R8700" s="25" t="e">
        <f>VLOOKUP(O8700,'Currency Balance'!$O$3:$Q$32,3,0)</f>
        <v>#N/A</v>
      </c>
      <c r="S8700" t="e">
        <f t="shared" si="271"/>
        <v>#N/A</v>
      </c>
    </row>
    <row r="8701" spans="1:19">
      <c r="A8701">
        <f>'Previous Trades Import_OMS Quer'!A8701</f>
        <v>0</v>
      </c>
      <c r="B8701">
        <f>'Previous Trades Import_OMS Quer'!B8701</f>
        <v>0</v>
      </c>
      <c r="C8701" s="22">
        <f>'Previous Trades Import_OMS Quer'!C8701</f>
        <v>0</v>
      </c>
      <c r="D8701">
        <f>'Previous Trades Import_OMS Quer'!D8701</f>
        <v>0</v>
      </c>
      <c r="E8701" s="22">
        <f>'Previous Trades Import_OMS Quer'!E8701</f>
        <v>0</v>
      </c>
      <c r="F8701">
        <f>'Previous Trades Import_OMS Quer'!F8701</f>
        <v>0</v>
      </c>
      <c r="G8701">
        <f>'Previous Trades Import_OMS Quer'!G8701</f>
        <v>0</v>
      </c>
      <c r="H8701">
        <f>'Previous Trades Import_OMS Quer'!H8701</f>
        <v>0</v>
      </c>
      <c r="I8701">
        <f>'Previous Trades Import_OMS Quer'!I8701</f>
        <v>0</v>
      </c>
      <c r="J8701">
        <f>'Previous Trades Import_OMS Quer'!J8701</f>
        <v>0</v>
      </c>
      <c r="K8701">
        <f>'Previous Trades Import_OMS Quer'!K8701</f>
        <v>0</v>
      </c>
      <c r="L8701">
        <f>'Previous Trades Import_OMS Quer'!L8701</f>
        <v>0</v>
      </c>
      <c r="M8701">
        <f>'Previous Trades Import_OMS Quer'!M8701</f>
        <v>0</v>
      </c>
      <c r="N8701">
        <f>'Previous Trades Import_OMS Quer'!N8701</f>
        <v>0</v>
      </c>
      <c r="O8701" t="str">
        <f>CLEAN('Previous Trades Import_OMS Quer'!O8701)</f>
        <v/>
      </c>
      <c r="Q8701" s="25">
        <f t="shared" si="270"/>
        <v>0</v>
      </c>
      <c r="R8701" s="25" t="e">
        <f>VLOOKUP(O8701,'Currency Balance'!$O$3:$Q$32,3,0)</f>
        <v>#N/A</v>
      </c>
      <c r="S8701" t="e">
        <f t="shared" si="271"/>
        <v>#N/A</v>
      </c>
    </row>
    <row r="8702" spans="1:19">
      <c r="A8702">
        <f>'Previous Trades Import_OMS Quer'!A8702</f>
        <v>0</v>
      </c>
      <c r="B8702">
        <f>'Previous Trades Import_OMS Quer'!B8702</f>
        <v>0</v>
      </c>
      <c r="C8702" s="22">
        <f>'Previous Trades Import_OMS Quer'!C8702</f>
        <v>0</v>
      </c>
      <c r="D8702">
        <f>'Previous Trades Import_OMS Quer'!D8702</f>
        <v>0</v>
      </c>
      <c r="E8702" s="22">
        <f>'Previous Trades Import_OMS Quer'!E8702</f>
        <v>0</v>
      </c>
      <c r="F8702">
        <f>'Previous Trades Import_OMS Quer'!F8702</f>
        <v>0</v>
      </c>
      <c r="G8702">
        <f>'Previous Trades Import_OMS Quer'!G8702</f>
        <v>0</v>
      </c>
      <c r="H8702">
        <f>'Previous Trades Import_OMS Quer'!H8702</f>
        <v>0</v>
      </c>
      <c r="I8702">
        <f>'Previous Trades Import_OMS Quer'!I8702</f>
        <v>0</v>
      </c>
      <c r="J8702">
        <f>'Previous Trades Import_OMS Quer'!J8702</f>
        <v>0</v>
      </c>
      <c r="K8702">
        <f>'Previous Trades Import_OMS Quer'!K8702</f>
        <v>0</v>
      </c>
      <c r="L8702">
        <f>'Previous Trades Import_OMS Quer'!L8702</f>
        <v>0</v>
      </c>
      <c r="M8702">
        <f>'Previous Trades Import_OMS Quer'!M8702</f>
        <v>0</v>
      </c>
      <c r="N8702">
        <f>'Previous Trades Import_OMS Quer'!N8702</f>
        <v>0</v>
      </c>
      <c r="O8702" t="str">
        <f>CLEAN('Previous Trades Import_OMS Quer'!O8702)</f>
        <v/>
      </c>
      <c r="Q8702" s="25">
        <f t="shared" si="270"/>
        <v>0</v>
      </c>
      <c r="R8702" s="25" t="e">
        <f>VLOOKUP(O8702,'Currency Balance'!$O$3:$Q$32,3,0)</f>
        <v>#N/A</v>
      </c>
      <c r="S8702" t="e">
        <f t="shared" si="271"/>
        <v>#N/A</v>
      </c>
    </row>
    <row r="8703" spans="1:19">
      <c r="A8703">
        <f>'Previous Trades Import_OMS Quer'!A8703</f>
        <v>0</v>
      </c>
      <c r="B8703">
        <f>'Previous Trades Import_OMS Quer'!B8703</f>
        <v>0</v>
      </c>
      <c r="C8703" s="22">
        <f>'Previous Trades Import_OMS Quer'!C8703</f>
        <v>0</v>
      </c>
      <c r="D8703">
        <f>'Previous Trades Import_OMS Quer'!D8703</f>
        <v>0</v>
      </c>
      <c r="E8703" s="22">
        <f>'Previous Trades Import_OMS Quer'!E8703</f>
        <v>0</v>
      </c>
      <c r="F8703">
        <f>'Previous Trades Import_OMS Quer'!F8703</f>
        <v>0</v>
      </c>
      <c r="G8703">
        <f>'Previous Trades Import_OMS Quer'!G8703</f>
        <v>0</v>
      </c>
      <c r="H8703">
        <f>'Previous Trades Import_OMS Quer'!H8703</f>
        <v>0</v>
      </c>
      <c r="I8703">
        <f>'Previous Trades Import_OMS Quer'!I8703</f>
        <v>0</v>
      </c>
      <c r="J8703">
        <f>'Previous Trades Import_OMS Quer'!J8703</f>
        <v>0</v>
      </c>
      <c r="K8703">
        <f>'Previous Trades Import_OMS Quer'!K8703</f>
        <v>0</v>
      </c>
      <c r="L8703">
        <f>'Previous Trades Import_OMS Quer'!L8703</f>
        <v>0</v>
      </c>
      <c r="M8703">
        <f>'Previous Trades Import_OMS Quer'!M8703</f>
        <v>0</v>
      </c>
      <c r="N8703">
        <f>'Previous Trades Import_OMS Quer'!N8703</f>
        <v>0</v>
      </c>
      <c r="O8703" t="str">
        <f>CLEAN('Previous Trades Import_OMS Quer'!O8703)</f>
        <v/>
      </c>
      <c r="Q8703" s="25">
        <f t="shared" si="270"/>
        <v>0</v>
      </c>
      <c r="R8703" s="25" t="e">
        <f>VLOOKUP(O8703,'Currency Balance'!$O$3:$Q$32,3,0)</f>
        <v>#N/A</v>
      </c>
      <c r="S8703" t="e">
        <f t="shared" si="271"/>
        <v>#N/A</v>
      </c>
    </row>
    <row r="8704" spans="1:19">
      <c r="A8704">
        <f>'Previous Trades Import_OMS Quer'!A8704</f>
        <v>0</v>
      </c>
      <c r="B8704">
        <f>'Previous Trades Import_OMS Quer'!B8704</f>
        <v>0</v>
      </c>
      <c r="C8704" s="22">
        <f>'Previous Trades Import_OMS Quer'!C8704</f>
        <v>0</v>
      </c>
      <c r="D8704">
        <f>'Previous Trades Import_OMS Quer'!D8704</f>
        <v>0</v>
      </c>
      <c r="E8704" s="22">
        <f>'Previous Trades Import_OMS Quer'!E8704</f>
        <v>0</v>
      </c>
      <c r="F8704">
        <f>'Previous Trades Import_OMS Quer'!F8704</f>
        <v>0</v>
      </c>
      <c r="G8704">
        <f>'Previous Trades Import_OMS Quer'!G8704</f>
        <v>0</v>
      </c>
      <c r="H8704">
        <f>'Previous Trades Import_OMS Quer'!H8704</f>
        <v>0</v>
      </c>
      <c r="I8704">
        <f>'Previous Trades Import_OMS Quer'!I8704</f>
        <v>0</v>
      </c>
      <c r="J8704">
        <f>'Previous Trades Import_OMS Quer'!J8704</f>
        <v>0</v>
      </c>
      <c r="K8704">
        <f>'Previous Trades Import_OMS Quer'!K8704</f>
        <v>0</v>
      </c>
      <c r="L8704">
        <f>'Previous Trades Import_OMS Quer'!L8704</f>
        <v>0</v>
      </c>
      <c r="M8704">
        <f>'Previous Trades Import_OMS Quer'!M8704</f>
        <v>0</v>
      </c>
      <c r="N8704">
        <f>'Previous Trades Import_OMS Quer'!N8704</f>
        <v>0</v>
      </c>
      <c r="O8704" t="str">
        <f>CLEAN('Previous Trades Import_OMS Quer'!O8704)</f>
        <v/>
      </c>
      <c r="Q8704" s="25">
        <f t="shared" si="270"/>
        <v>0</v>
      </c>
      <c r="R8704" s="25" t="e">
        <f>VLOOKUP(O8704,'Currency Balance'!$O$3:$Q$32,3,0)</f>
        <v>#N/A</v>
      </c>
      <c r="S8704" t="e">
        <f t="shared" si="271"/>
        <v>#N/A</v>
      </c>
    </row>
    <row r="8705" spans="1:19">
      <c r="A8705">
        <f>'Previous Trades Import_OMS Quer'!A8705</f>
        <v>0</v>
      </c>
      <c r="B8705">
        <f>'Previous Trades Import_OMS Quer'!B8705</f>
        <v>0</v>
      </c>
      <c r="C8705" s="22">
        <f>'Previous Trades Import_OMS Quer'!C8705</f>
        <v>0</v>
      </c>
      <c r="D8705">
        <f>'Previous Trades Import_OMS Quer'!D8705</f>
        <v>0</v>
      </c>
      <c r="E8705" s="22">
        <f>'Previous Trades Import_OMS Quer'!E8705</f>
        <v>0</v>
      </c>
      <c r="F8705">
        <f>'Previous Trades Import_OMS Quer'!F8705</f>
        <v>0</v>
      </c>
      <c r="G8705">
        <f>'Previous Trades Import_OMS Quer'!G8705</f>
        <v>0</v>
      </c>
      <c r="H8705">
        <f>'Previous Trades Import_OMS Quer'!H8705</f>
        <v>0</v>
      </c>
      <c r="I8705">
        <f>'Previous Trades Import_OMS Quer'!I8705</f>
        <v>0</v>
      </c>
      <c r="J8705">
        <f>'Previous Trades Import_OMS Quer'!J8705</f>
        <v>0</v>
      </c>
      <c r="K8705">
        <f>'Previous Trades Import_OMS Quer'!K8705</f>
        <v>0</v>
      </c>
      <c r="L8705">
        <f>'Previous Trades Import_OMS Quer'!L8705</f>
        <v>0</v>
      </c>
      <c r="M8705">
        <f>'Previous Trades Import_OMS Quer'!M8705</f>
        <v>0</v>
      </c>
      <c r="N8705">
        <f>'Previous Trades Import_OMS Quer'!N8705</f>
        <v>0</v>
      </c>
      <c r="O8705" t="str">
        <f>CLEAN('Previous Trades Import_OMS Quer'!O8705)</f>
        <v/>
      </c>
      <c r="Q8705" s="25">
        <f t="shared" si="270"/>
        <v>0</v>
      </c>
      <c r="R8705" s="25" t="e">
        <f>VLOOKUP(O8705,'Currency Balance'!$O$3:$Q$32,3,0)</f>
        <v>#N/A</v>
      </c>
      <c r="S8705" t="e">
        <f t="shared" si="271"/>
        <v>#N/A</v>
      </c>
    </row>
    <row r="8706" spans="1:19">
      <c r="A8706">
        <f>'Previous Trades Import_OMS Quer'!A8706</f>
        <v>0</v>
      </c>
      <c r="B8706">
        <f>'Previous Trades Import_OMS Quer'!B8706</f>
        <v>0</v>
      </c>
      <c r="C8706" s="22">
        <f>'Previous Trades Import_OMS Quer'!C8706</f>
        <v>0</v>
      </c>
      <c r="D8706">
        <f>'Previous Trades Import_OMS Quer'!D8706</f>
        <v>0</v>
      </c>
      <c r="E8706" s="22">
        <f>'Previous Trades Import_OMS Quer'!E8706</f>
        <v>0</v>
      </c>
      <c r="F8706">
        <f>'Previous Trades Import_OMS Quer'!F8706</f>
        <v>0</v>
      </c>
      <c r="G8706">
        <f>'Previous Trades Import_OMS Quer'!G8706</f>
        <v>0</v>
      </c>
      <c r="H8706">
        <f>'Previous Trades Import_OMS Quer'!H8706</f>
        <v>0</v>
      </c>
      <c r="I8706">
        <f>'Previous Trades Import_OMS Quer'!I8706</f>
        <v>0</v>
      </c>
      <c r="J8706">
        <f>'Previous Trades Import_OMS Quer'!J8706</f>
        <v>0</v>
      </c>
      <c r="K8706">
        <f>'Previous Trades Import_OMS Quer'!K8706</f>
        <v>0</v>
      </c>
      <c r="L8706">
        <f>'Previous Trades Import_OMS Quer'!L8706</f>
        <v>0</v>
      </c>
      <c r="M8706">
        <f>'Previous Trades Import_OMS Quer'!M8706</f>
        <v>0</v>
      </c>
      <c r="N8706">
        <f>'Previous Trades Import_OMS Quer'!N8706</f>
        <v>0</v>
      </c>
      <c r="O8706" t="str">
        <f>CLEAN('Previous Trades Import_OMS Quer'!O8706)</f>
        <v/>
      </c>
      <c r="Q8706" s="25">
        <f t="shared" ref="Q8706:Q8743" si="272">IF(G8706="sell",M8706,-M8706)</f>
        <v>0</v>
      </c>
      <c r="R8706" s="25" t="e">
        <f>VLOOKUP(O8706,'Currency Balance'!$O$3:$Q$32,3,0)</f>
        <v>#N/A</v>
      </c>
      <c r="S8706" t="e">
        <f t="shared" ref="S8706:S8743" si="273">Q8706/R8706</f>
        <v>#N/A</v>
      </c>
    </row>
    <row r="8707" spans="1:19">
      <c r="A8707">
        <f>'Previous Trades Import_OMS Quer'!A8707</f>
        <v>0</v>
      </c>
      <c r="B8707">
        <f>'Previous Trades Import_OMS Quer'!B8707</f>
        <v>0</v>
      </c>
      <c r="C8707" s="22">
        <f>'Previous Trades Import_OMS Quer'!C8707</f>
        <v>0</v>
      </c>
      <c r="D8707">
        <f>'Previous Trades Import_OMS Quer'!D8707</f>
        <v>0</v>
      </c>
      <c r="E8707" s="22">
        <f>'Previous Trades Import_OMS Quer'!E8707</f>
        <v>0</v>
      </c>
      <c r="F8707">
        <f>'Previous Trades Import_OMS Quer'!F8707</f>
        <v>0</v>
      </c>
      <c r="G8707">
        <f>'Previous Trades Import_OMS Quer'!G8707</f>
        <v>0</v>
      </c>
      <c r="H8707">
        <f>'Previous Trades Import_OMS Quer'!H8707</f>
        <v>0</v>
      </c>
      <c r="I8707">
        <f>'Previous Trades Import_OMS Quer'!I8707</f>
        <v>0</v>
      </c>
      <c r="J8707">
        <f>'Previous Trades Import_OMS Quer'!J8707</f>
        <v>0</v>
      </c>
      <c r="K8707">
        <f>'Previous Trades Import_OMS Quer'!K8707</f>
        <v>0</v>
      </c>
      <c r="L8707">
        <f>'Previous Trades Import_OMS Quer'!L8707</f>
        <v>0</v>
      </c>
      <c r="M8707">
        <f>'Previous Trades Import_OMS Quer'!M8707</f>
        <v>0</v>
      </c>
      <c r="N8707">
        <f>'Previous Trades Import_OMS Quer'!N8707</f>
        <v>0</v>
      </c>
      <c r="O8707" t="str">
        <f>CLEAN('Previous Trades Import_OMS Quer'!O8707)</f>
        <v/>
      </c>
      <c r="Q8707" s="25">
        <f t="shared" si="272"/>
        <v>0</v>
      </c>
      <c r="R8707" s="25" t="e">
        <f>VLOOKUP(O8707,'Currency Balance'!$O$3:$Q$32,3,0)</f>
        <v>#N/A</v>
      </c>
      <c r="S8707" t="e">
        <f t="shared" si="273"/>
        <v>#N/A</v>
      </c>
    </row>
    <row r="8708" spans="1:19">
      <c r="A8708">
        <f>'Previous Trades Import_OMS Quer'!A8708</f>
        <v>0</v>
      </c>
      <c r="B8708">
        <f>'Previous Trades Import_OMS Quer'!B8708</f>
        <v>0</v>
      </c>
      <c r="C8708" s="22">
        <f>'Previous Trades Import_OMS Quer'!C8708</f>
        <v>0</v>
      </c>
      <c r="D8708">
        <f>'Previous Trades Import_OMS Quer'!D8708</f>
        <v>0</v>
      </c>
      <c r="E8708" s="22">
        <f>'Previous Trades Import_OMS Quer'!E8708</f>
        <v>0</v>
      </c>
      <c r="F8708">
        <f>'Previous Trades Import_OMS Quer'!F8708</f>
        <v>0</v>
      </c>
      <c r="G8708">
        <f>'Previous Trades Import_OMS Quer'!G8708</f>
        <v>0</v>
      </c>
      <c r="H8708">
        <f>'Previous Trades Import_OMS Quer'!H8708</f>
        <v>0</v>
      </c>
      <c r="I8708">
        <f>'Previous Trades Import_OMS Quer'!I8708</f>
        <v>0</v>
      </c>
      <c r="J8708">
        <f>'Previous Trades Import_OMS Quer'!J8708</f>
        <v>0</v>
      </c>
      <c r="K8708">
        <f>'Previous Trades Import_OMS Quer'!K8708</f>
        <v>0</v>
      </c>
      <c r="L8708">
        <f>'Previous Trades Import_OMS Quer'!L8708</f>
        <v>0</v>
      </c>
      <c r="M8708">
        <f>'Previous Trades Import_OMS Quer'!M8708</f>
        <v>0</v>
      </c>
      <c r="N8708">
        <f>'Previous Trades Import_OMS Quer'!N8708</f>
        <v>0</v>
      </c>
      <c r="O8708" t="str">
        <f>CLEAN('Previous Trades Import_OMS Quer'!O8708)</f>
        <v/>
      </c>
      <c r="Q8708" s="25">
        <f t="shared" si="272"/>
        <v>0</v>
      </c>
      <c r="R8708" s="25" t="e">
        <f>VLOOKUP(O8708,'Currency Balance'!$O$3:$Q$32,3,0)</f>
        <v>#N/A</v>
      </c>
      <c r="S8708" t="e">
        <f t="shared" si="273"/>
        <v>#N/A</v>
      </c>
    </row>
    <row r="8709" spans="1:19">
      <c r="A8709">
        <f>'Previous Trades Import_OMS Quer'!A8709</f>
        <v>0</v>
      </c>
      <c r="B8709">
        <f>'Previous Trades Import_OMS Quer'!B8709</f>
        <v>0</v>
      </c>
      <c r="C8709" s="22">
        <f>'Previous Trades Import_OMS Quer'!C8709</f>
        <v>0</v>
      </c>
      <c r="D8709">
        <f>'Previous Trades Import_OMS Quer'!D8709</f>
        <v>0</v>
      </c>
      <c r="E8709" s="22">
        <f>'Previous Trades Import_OMS Quer'!E8709</f>
        <v>0</v>
      </c>
      <c r="F8709">
        <f>'Previous Trades Import_OMS Quer'!F8709</f>
        <v>0</v>
      </c>
      <c r="G8709">
        <f>'Previous Trades Import_OMS Quer'!G8709</f>
        <v>0</v>
      </c>
      <c r="H8709">
        <f>'Previous Trades Import_OMS Quer'!H8709</f>
        <v>0</v>
      </c>
      <c r="I8709">
        <f>'Previous Trades Import_OMS Quer'!I8709</f>
        <v>0</v>
      </c>
      <c r="J8709">
        <f>'Previous Trades Import_OMS Quer'!J8709</f>
        <v>0</v>
      </c>
      <c r="K8709">
        <f>'Previous Trades Import_OMS Quer'!K8709</f>
        <v>0</v>
      </c>
      <c r="L8709">
        <f>'Previous Trades Import_OMS Quer'!L8709</f>
        <v>0</v>
      </c>
      <c r="M8709">
        <f>'Previous Trades Import_OMS Quer'!M8709</f>
        <v>0</v>
      </c>
      <c r="N8709">
        <f>'Previous Trades Import_OMS Quer'!N8709</f>
        <v>0</v>
      </c>
      <c r="O8709" t="str">
        <f>CLEAN('Previous Trades Import_OMS Quer'!O8709)</f>
        <v/>
      </c>
      <c r="Q8709" s="25">
        <f t="shared" si="272"/>
        <v>0</v>
      </c>
      <c r="R8709" s="25" t="e">
        <f>VLOOKUP(O8709,'Currency Balance'!$O$3:$Q$32,3,0)</f>
        <v>#N/A</v>
      </c>
      <c r="S8709" t="e">
        <f t="shared" si="273"/>
        <v>#N/A</v>
      </c>
    </row>
    <row r="8710" spans="1:19">
      <c r="A8710">
        <f>'Previous Trades Import_OMS Quer'!A8710</f>
        <v>0</v>
      </c>
      <c r="B8710">
        <f>'Previous Trades Import_OMS Quer'!B8710</f>
        <v>0</v>
      </c>
      <c r="C8710" s="22">
        <f>'Previous Trades Import_OMS Quer'!C8710</f>
        <v>0</v>
      </c>
      <c r="D8710">
        <f>'Previous Trades Import_OMS Quer'!D8710</f>
        <v>0</v>
      </c>
      <c r="E8710" s="22">
        <f>'Previous Trades Import_OMS Quer'!E8710</f>
        <v>0</v>
      </c>
      <c r="F8710">
        <f>'Previous Trades Import_OMS Quer'!F8710</f>
        <v>0</v>
      </c>
      <c r="G8710">
        <f>'Previous Trades Import_OMS Quer'!G8710</f>
        <v>0</v>
      </c>
      <c r="H8710">
        <f>'Previous Trades Import_OMS Quer'!H8710</f>
        <v>0</v>
      </c>
      <c r="I8710">
        <f>'Previous Trades Import_OMS Quer'!I8710</f>
        <v>0</v>
      </c>
      <c r="J8710">
        <f>'Previous Trades Import_OMS Quer'!J8710</f>
        <v>0</v>
      </c>
      <c r="K8710">
        <f>'Previous Trades Import_OMS Quer'!K8710</f>
        <v>0</v>
      </c>
      <c r="L8710">
        <f>'Previous Trades Import_OMS Quer'!L8710</f>
        <v>0</v>
      </c>
      <c r="M8710">
        <f>'Previous Trades Import_OMS Quer'!M8710</f>
        <v>0</v>
      </c>
      <c r="N8710">
        <f>'Previous Trades Import_OMS Quer'!N8710</f>
        <v>0</v>
      </c>
      <c r="O8710" t="str">
        <f>CLEAN('Previous Trades Import_OMS Quer'!O8710)</f>
        <v/>
      </c>
      <c r="Q8710" s="25">
        <f t="shared" si="272"/>
        <v>0</v>
      </c>
      <c r="R8710" s="25" t="e">
        <f>VLOOKUP(O8710,'Currency Balance'!$O$3:$Q$32,3,0)</f>
        <v>#N/A</v>
      </c>
      <c r="S8710" t="e">
        <f t="shared" si="273"/>
        <v>#N/A</v>
      </c>
    </row>
    <row r="8711" spans="1:19">
      <c r="A8711">
        <f>'Previous Trades Import_OMS Quer'!A8711</f>
        <v>0</v>
      </c>
      <c r="B8711">
        <f>'Previous Trades Import_OMS Quer'!B8711</f>
        <v>0</v>
      </c>
      <c r="C8711" s="22">
        <f>'Previous Trades Import_OMS Quer'!C8711</f>
        <v>0</v>
      </c>
      <c r="D8711">
        <f>'Previous Trades Import_OMS Quer'!D8711</f>
        <v>0</v>
      </c>
      <c r="E8711" s="22">
        <f>'Previous Trades Import_OMS Quer'!E8711</f>
        <v>0</v>
      </c>
      <c r="F8711">
        <f>'Previous Trades Import_OMS Quer'!F8711</f>
        <v>0</v>
      </c>
      <c r="G8711">
        <f>'Previous Trades Import_OMS Quer'!G8711</f>
        <v>0</v>
      </c>
      <c r="H8711">
        <f>'Previous Trades Import_OMS Quer'!H8711</f>
        <v>0</v>
      </c>
      <c r="I8711">
        <f>'Previous Trades Import_OMS Quer'!I8711</f>
        <v>0</v>
      </c>
      <c r="J8711">
        <f>'Previous Trades Import_OMS Quer'!J8711</f>
        <v>0</v>
      </c>
      <c r="K8711">
        <f>'Previous Trades Import_OMS Quer'!K8711</f>
        <v>0</v>
      </c>
      <c r="L8711">
        <f>'Previous Trades Import_OMS Quer'!L8711</f>
        <v>0</v>
      </c>
      <c r="M8711">
        <f>'Previous Trades Import_OMS Quer'!M8711</f>
        <v>0</v>
      </c>
      <c r="N8711">
        <f>'Previous Trades Import_OMS Quer'!N8711</f>
        <v>0</v>
      </c>
      <c r="O8711" t="str">
        <f>CLEAN('Previous Trades Import_OMS Quer'!O8711)</f>
        <v/>
      </c>
      <c r="Q8711" s="25">
        <f t="shared" si="272"/>
        <v>0</v>
      </c>
      <c r="R8711" s="25" t="e">
        <f>VLOOKUP(O8711,'Currency Balance'!$O$3:$Q$32,3,0)</f>
        <v>#N/A</v>
      </c>
      <c r="S8711" t="e">
        <f t="shared" si="273"/>
        <v>#N/A</v>
      </c>
    </row>
    <row r="8712" spans="1:19">
      <c r="A8712">
        <f>'Previous Trades Import_OMS Quer'!A8712</f>
        <v>0</v>
      </c>
      <c r="B8712">
        <f>'Previous Trades Import_OMS Quer'!B8712</f>
        <v>0</v>
      </c>
      <c r="C8712" s="22">
        <f>'Previous Trades Import_OMS Quer'!C8712</f>
        <v>0</v>
      </c>
      <c r="D8712">
        <f>'Previous Trades Import_OMS Quer'!D8712</f>
        <v>0</v>
      </c>
      <c r="E8712" s="22">
        <f>'Previous Trades Import_OMS Quer'!E8712</f>
        <v>0</v>
      </c>
      <c r="F8712">
        <f>'Previous Trades Import_OMS Quer'!F8712</f>
        <v>0</v>
      </c>
      <c r="G8712">
        <f>'Previous Trades Import_OMS Quer'!G8712</f>
        <v>0</v>
      </c>
      <c r="H8712">
        <f>'Previous Trades Import_OMS Quer'!H8712</f>
        <v>0</v>
      </c>
      <c r="I8712">
        <f>'Previous Trades Import_OMS Quer'!I8712</f>
        <v>0</v>
      </c>
      <c r="J8712">
        <f>'Previous Trades Import_OMS Quer'!J8712</f>
        <v>0</v>
      </c>
      <c r="K8712">
        <f>'Previous Trades Import_OMS Quer'!K8712</f>
        <v>0</v>
      </c>
      <c r="L8712">
        <f>'Previous Trades Import_OMS Quer'!L8712</f>
        <v>0</v>
      </c>
      <c r="M8712">
        <f>'Previous Trades Import_OMS Quer'!M8712</f>
        <v>0</v>
      </c>
      <c r="N8712">
        <f>'Previous Trades Import_OMS Quer'!N8712</f>
        <v>0</v>
      </c>
      <c r="O8712" t="str">
        <f>CLEAN('Previous Trades Import_OMS Quer'!O8712)</f>
        <v/>
      </c>
      <c r="Q8712" s="25">
        <f t="shared" si="272"/>
        <v>0</v>
      </c>
      <c r="R8712" s="25" t="e">
        <f>VLOOKUP(O8712,'Currency Balance'!$O$3:$Q$32,3,0)</f>
        <v>#N/A</v>
      </c>
      <c r="S8712" t="e">
        <f t="shared" si="273"/>
        <v>#N/A</v>
      </c>
    </row>
    <row r="8713" spans="1:19">
      <c r="A8713">
        <f>'Previous Trades Import_OMS Quer'!A8713</f>
        <v>0</v>
      </c>
      <c r="B8713">
        <f>'Previous Trades Import_OMS Quer'!B8713</f>
        <v>0</v>
      </c>
      <c r="C8713" s="22">
        <f>'Previous Trades Import_OMS Quer'!C8713</f>
        <v>0</v>
      </c>
      <c r="D8713">
        <f>'Previous Trades Import_OMS Quer'!D8713</f>
        <v>0</v>
      </c>
      <c r="E8713" s="22">
        <f>'Previous Trades Import_OMS Quer'!E8713</f>
        <v>0</v>
      </c>
      <c r="F8713">
        <f>'Previous Trades Import_OMS Quer'!F8713</f>
        <v>0</v>
      </c>
      <c r="G8713">
        <f>'Previous Trades Import_OMS Quer'!G8713</f>
        <v>0</v>
      </c>
      <c r="H8713">
        <f>'Previous Trades Import_OMS Quer'!H8713</f>
        <v>0</v>
      </c>
      <c r="I8713">
        <f>'Previous Trades Import_OMS Quer'!I8713</f>
        <v>0</v>
      </c>
      <c r="J8713">
        <f>'Previous Trades Import_OMS Quer'!J8713</f>
        <v>0</v>
      </c>
      <c r="K8713">
        <f>'Previous Trades Import_OMS Quer'!K8713</f>
        <v>0</v>
      </c>
      <c r="L8713">
        <f>'Previous Trades Import_OMS Quer'!L8713</f>
        <v>0</v>
      </c>
      <c r="M8713">
        <f>'Previous Trades Import_OMS Quer'!M8713</f>
        <v>0</v>
      </c>
      <c r="N8713">
        <f>'Previous Trades Import_OMS Quer'!N8713</f>
        <v>0</v>
      </c>
      <c r="O8713" t="str">
        <f>CLEAN('Previous Trades Import_OMS Quer'!O8713)</f>
        <v/>
      </c>
      <c r="Q8713" s="25">
        <f t="shared" si="272"/>
        <v>0</v>
      </c>
      <c r="R8713" s="25" t="e">
        <f>VLOOKUP(O8713,'Currency Balance'!$O$3:$Q$32,3,0)</f>
        <v>#N/A</v>
      </c>
      <c r="S8713" t="e">
        <f t="shared" si="273"/>
        <v>#N/A</v>
      </c>
    </row>
    <row r="8714" spans="1:19">
      <c r="A8714">
        <f>'Previous Trades Import_OMS Quer'!A8714</f>
        <v>0</v>
      </c>
      <c r="B8714">
        <f>'Previous Trades Import_OMS Quer'!B8714</f>
        <v>0</v>
      </c>
      <c r="C8714" s="22">
        <f>'Previous Trades Import_OMS Quer'!C8714</f>
        <v>0</v>
      </c>
      <c r="D8714">
        <f>'Previous Trades Import_OMS Quer'!D8714</f>
        <v>0</v>
      </c>
      <c r="E8714" s="22">
        <f>'Previous Trades Import_OMS Quer'!E8714</f>
        <v>0</v>
      </c>
      <c r="F8714">
        <f>'Previous Trades Import_OMS Quer'!F8714</f>
        <v>0</v>
      </c>
      <c r="G8714">
        <f>'Previous Trades Import_OMS Quer'!G8714</f>
        <v>0</v>
      </c>
      <c r="H8714">
        <f>'Previous Trades Import_OMS Quer'!H8714</f>
        <v>0</v>
      </c>
      <c r="I8714">
        <f>'Previous Trades Import_OMS Quer'!I8714</f>
        <v>0</v>
      </c>
      <c r="J8714">
        <f>'Previous Trades Import_OMS Quer'!J8714</f>
        <v>0</v>
      </c>
      <c r="K8714">
        <f>'Previous Trades Import_OMS Quer'!K8714</f>
        <v>0</v>
      </c>
      <c r="L8714">
        <f>'Previous Trades Import_OMS Quer'!L8714</f>
        <v>0</v>
      </c>
      <c r="M8714">
        <f>'Previous Trades Import_OMS Quer'!M8714</f>
        <v>0</v>
      </c>
      <c r="N8714">
        <f>'Previous Trades Import_OMS Quer'!N8714</f>
        <v>0</v>
      </c>
      <c r="O8714" t="str">
        <f>CLEAN('Previous Trades Import_OMS Quer'!O8714)</f>
        <v/>
      </c>
      <c r="Q8714" s="25">
        <f t="shared" si="272"/>
        <v>0</v>
      </c>
      <c r="R8714" s="25" t="e">
        <f>VLOOKUP(O8714,'Currency Balance'!$O$3:$Q$32,3,0)</f>
        <v>#N/A</v>
      </c>
      <c r="S8714" t="e">
        <f t="shared" si="273"/>
        <v>#N/A</v>
      </c>
    </row>
    <row r="8715" spans="1:19">
      <c r="A8715">
        <f>'Previous Trades Import_OMS Quer'!A8715</f>
        <v>0</v>
      </c>
      <c r="B8715">
        <f>'Previous Trades Import_OMS Quer'!B8715</f>
        <v>0</v>
      </c>
      <c r="C8715" s="22">
        <f>'Previous Trades Import_OMS Quer'!C8715</f>
        <v>0</v>
      </c>
      <c r="D8715">
        <f>'Previous Trades Import_OMS Quer'!D8715</f>
        <v>0</v>
      </c>
      <c r="E8715" s="22">
        <f>'Previous Trades Import_OMS Quer'!E8715</f>
        <v>0</v>
      </c>
      <c r="F8715">
        <f>'Previous Trades Import_OMS Quer'!F8715</f>
        <v>0</v>
      </c>
      <c r="G8715">
        <f>'Previous Trades Import_OMS Quer'!G8715</f>
        <v>0</v>
      </c>
      <c r="H8715">
        <f>'Previous Trades Import_OMS Quer'!H8715</f>
        <v>0</v>
      </c>
      <c r="I8715">
        <f>'Previous Trades Import_OMS Quer'!I8715</f>
        <v>0</v>
      </c>
      <c r="J8715">
        <f>'Previous Trades Import_OMS Quer'!J8715</f>
        <v>0</v>
      </c>
      <c r="K8715">
        <f>'Previous Trades Import_OMS Quer'!K8715</f>
        <v>0</v>
      </c>
      <c r="L8715">
        <f>'Previous Trades Import_OMS Quer'!L8715</f>
        <v>0</v>
      </c>
      <c r="M8715">
        <f>'Previous Trades Import_OMS Quer'!M8715</f>
        <v>0</v>
      </c>
      <c r="N8715">
        <f>'Previous Trades Import_OMS Quer'!N8715</f>
        <v>0</v>
      </c>
      <c r="O8715" t="str">
        <f>CLEAN('Previous Trades Import_OMS Quer'!O8715)</f>
        <v/>
      </c>
      <c r="Q8715" s="25">
        <f t="shared" si="272"/>
        <v>0</v>
      </c>
      <c r="R8715" s="25" t="e">
        <f>VLOOKUP(O8715,'Currency Balance'!$O$3:$Q$32,3,0)</f>
        <v>#N/A</v>
      </c>
      <c r="S8715" t="e">
        <f t="shared" si="273"/>
        <v>#N/A</v>
      </c>
    </row>
    <row r="8716" spans="1:19">
      <c r="A8716">
        <f>'Previous Trades Import_OMS Quer'!A8716</f>
        <v>0</v>
      </c>
      <c r="B8716">
        <f>'Previous Trades Import_OMS Quer'!B8716</f>
        <v>0</v>
      </c>
      <c r="C8716" s="22">
        <f>'Previous Trades Import_OMS Quer'!C8716</f>
        <v>0</v>
      </c>
      <c r="D8716">
        <f>'Previous Trades Import_OMS Quer'!D8716</f>
        <v>0</v>
      </c>
      <c r="E8716" s="22">
        <f>'Previous Trades Import_OMS Quer'!E8716</f>
        <v>0</v>
      </c>
      <c r="F8716">
        <f>'Previous Trades Import_OMS Quer'!F8716</f>
        <v>0</v>
      </c>
      <c r="G8716">
        <f>'Previous Trades Import_OMS Quer'!G8716</f>
        <v>0</v>
      </c>
      <c r="H8716">
        <f>'Previous Trades Import_OMS Quer'!H8716</f>
        <v>0</v>
      </c>
      <c r="I8716">
        <f>'Previous Trades Import_OMS Quer'!I8716</f>
        <v>0</v>
      </c>
      <c r="J8716">
        <f>'Previous Trades Import_OMS Quer'!J8716</f>
        <v>0</v>
      </c>
      <c r="K8716">
        <f>'Previous Trades Import_OMS Quer'!K8716</f>
        <v>0</v>
      </c>
      <c r="L8716">
        <f>'Previous Trades Import_OMS Quer'!L8716</f>
        <v>0</v>
      </c>
      <c r="M8716">
        <f>'Previous Trades Import_OMS Quer'!M8716</f>
        <v>0</v>
      </c>
      <c r="N8716">
        <f>'Previous Trades Import_OMS Quer'!N8716</f>
        <v>0</v>
      </c>
      <c r="O8716" t="str">
        <f>CLEAN('Previous Trades Import_OMS Quer'!O8716)</f>
        <v/>
      </c>
      <c r="Q8716" s="25">
        <f t="shared" si="272"/>
        <v>0</v>
      </c>
      <c r="R8716" s="25" t="e">
        <f>VLOOKUP(O8716,'Currency Balance'!$O$3:$Q$32,3,0)</f>
        <v>#N/A</v>
      </c>
      <c r="S8716" t="e">
        <f t="shared" si="273"/>
        <v>#N/A</v>
      </c>
    </row>
    <row r="8717" spans="1:19">
      <c r="A8717">
        <f>'Previous Trades Import_OMS Quer'!A8717</f>
        <v>0</v>
      </c>
      <c r="B8717">
        <f>'Previous Trades Import_OMS Quer'!B8717</f>
        <v>0</v>
      </c>
      <c r="C8717" s="22">
        <f>'Previous Trades Import_OMS Quer'!C8717</f>
        <v>0</v>
      </c>
      <c r="D8717">
        <f>'Previous Trades Import_OMS Quer'!D8717</f>
        <v>0</v>
      </c>
      <c r="E8717" s="22">
        <f>'Previous Trades Import_OMS Quer'!E8717</f>
        <v>0</v>
      </c>
      <c r="F8717">
        <f>'Previous Trades Import_OMS Quer'!F8717</f>
        <v>0</v>
      </c>
      <c r="G8717">
        <f>'Previous Trades Import_OMS Quer'!G8717</f>
        <v>0</v>
      </c>
      <c r="H8717">
        <f>'Previous Trades Import_OMS Quer'!H8717</f>
        <v>0</v>
      </c>
      <c r="I8717">
        <f>'Previous Trades Import_OMS Quer'!I8717</f>
        <v>0</v>
      </c>
      <c r="J8717">
        <f>'Previous Trades Import_OMS Quer'!J8717</f>
        <v>0</v>
      </c>
      <c r="K8717">
        <f>'Previous Trades Import_OMS Quer'!K8717</f>
        <v>0</v>
      </c>
      <c r="L8717">
        <f>'Previous Trades Import_OMS Quer'!L8717</f>
        <v>0</v>
      </c>
      <c r="M8717">
        <f>'Previous Trades Import_OMS Quer'!M8717</f>
        <v>0</v>
      </c>
      <c r="N8717">
        <f>'Previous Trades Import_OMS Quer'!N8717</f>
        <v>0</v>
      </c>
      <c r="O8717" t="str">
        <f>CLEAN('Previous Trades Import_OMS Quer'!O8717)</f>
        <v/>
      </c>
      <c r="Q8717" s="25">
        <f t="shared" si="272"/>
        <v>0</v>
      </c>
      <c r="R8717" s="25" t="e">
        <f>VLOOKUP(O8717,'Currency Balance'!$O$3:$Q$32,3,0)</f>
        <v>#N/A</v>
      </c>
      <c r="S8717" t="e">
        <f t="shared" si="273"/>
        <v>#N/A</v>
      </c>
    </row>
    <row r="8718" spans="1:19">
      <c r="A8718">
        <f>'Previous Trades Import_OMS Quer'!A8718</f>
        <v>0</v>
      </c>
      <c r="B8718">
        <f>'Previous Trades Import_OMS Quer'!B8718</f>
        <v>0</v>
      </c>
      <c r="C8718" s="22">
        <f>'Previous Trades Import_OMS Quer'!C8718</f>
        <v>0</v>
      </c>
      <c r="D8718">
        <f>'Previous Trades Import_OMS Quer'!D8718</f>
        <v>0</v>
      </c>
      <c r="E8718" s="22">
        <f>'Previous Trades Import_OMS Quer'!E8718</f>
        <v>0</v>
      </c>
      <c r="F8718">
        <f>'Previous Trades Import_OMS Quer'!F8718</f>
        <v>0</v>
      </c>
      <c r="G8718">
        <f>'Previous Trades Import_OMS Quer'!G8718</f>
        <v>0</v>
      </c>
      <c r="H8718">
        <f>'Previous Trades Import_OMS Quer'!H8718</f>
        <v>0</v>
      </c>
      <c r="I8718">
        <f>'Previous Trades Import_OMS Quer'!I8718</f>
        <v>0</v>
      </c>
      <c r="J8718">
        <f>'Previous Trades Import_OMS Quer'!J8718</f>
        <v>0</v>
      </c>
      <c r="K8718">
        <f>'Previous Trades Import_OMS Quer'!K8718</f>
        <v>0</v>
      </c>
      <c r="L8718">
        <f>'Previous Trades Import_OMS Quer'!L8718</f>
        <v>0</v>
      </c>
      <c r="M8718">
        <f>'Previous Trades Import_OMS Quer'!M8718</f>
        <v>0</v>
      </c>
      <c r="N8718">
        <f>'Previous Trades Import_OMS Quer'!N8718</f>
        <v>0</v>
      </c>
      <c r="O8718" t="str">
        <f>CLEAN('Previous Trades Import_OMS Quer'!O8718)</f>
        <v/>
      </c>
      <c r="Q8718" s="25">
        <f t="shared" si="272"/>
        <v>0</v>
      </c>
      <c r="R8718" s="25" t="e">
        <f>VLOOKUP(O8718,'Currency Balance'!$O$3:$Q$32,3,0)</f>
        <v>#N/A</v>
      </c>
      <c r="S8718" t="e">
        <f t="shared" si="273"/>
        <v>#N/A</v>
      </c>
    </row>
    <row r="8719" spans="1:19">
      <c r="A8719">
        <f>'Previous Trades Import_OMS Quer'!A8719</f>
        <v>0</v>
      </c>
      <c r="B8719">
        <f>'Previous Trades Import_OMS Quer'!B8719</f>
        <v>0</v>
      </c>
      <c r="C8719" s="22">
        <f>'Previous Trades Import_OMS Quer'!C8719</f>
        <v>0</v>
      </c>
      <c r="D8719">
        <f>'Previous Trades Import_OMS Quer'!D8719</f>
        <v>0</v>
      </c>
      <c r="E8719" s="22">
        <f>'Previous Trades Import_OMS Quer'!E8719</f>
        <v>0</v>
      </c>
      <c r="F8719">
        <f>'Previous Trades Import_OMS Quer'!F8719</f>
        <v>0</v>
      </c>
      <c r="G8719">
        <f>'Previous Trades Import_OMS Quer'!G8719</f>
        <v>0</v>
      </c>
      <c r="H8719">
        <f>'Previous Trades Import_OMS Quer'!H8719</f>
        <v>0</v>
      </c>
      <c r="I8719">
        <f>'Previous Trades Import_OMS Quer'!I8719</f>
        <v>0</v>
      </c>
      <c r="J8719">
        <f>'Previous Trades Import_OMS Quer'!J8719</f>
        <v>0</v>
      </c>
      <c r="K8719">
        <f>'Previous Trades Import_OMS Quer'!K8719</f>
        <v>0</v>
      </c>
      <c r="L8719">
        <f>'Previous Trades Import_OMS Quer'!L8719</f>
        <v>0</v>
      </c>
      <c r="M8719">
        <f>'Previous Trades Import_OMS Quer'!M8719</f>
        <v>0</v>
      </c>
      <c r="N8719">
        <f>'Previous Trades Import_OMS Quer'!N8719</f>
        <v>0</v>
      </c>
      <c r="O8719" t="str">
        <f>CLEAN('Previous Trades Import_OMS Quer'!O8719)</f>
        <v/>
      </c>
      <c r="Q8719" s="25">
        <f t="shared" si="272"/>
        <v>0</v>
      </c>
      <c r="R8719" s="25" t="e">
        <f>VLOOKUP(O8719,'Currency Balance'!$O$3:$Q$32,3,0)</f>
        <v>#N/A</v>
      </c>
      <c r="S8719" t="e">
        <f t="shared" si="273"/>
        <v>#N/A</v>
      </c>
    </row>
    <row r="8720" spans="1:19">
      <c r="A8720">
        <f>'Previous Trades Import_OMS Quer'!A8720</f>
        <v>0</v>
      </c>
      <c r="B8720">
        <f>'Previous Trades Import_OMS Quer'!B8720</f>
        <v>0</v>
      </c>
      <c r="C8720" s="22">
        <f>'Previous Trades Import_OMS Quer'!C8720</f>
        <v>0</v>
      </c>
      <c r="D8720">
        <f>'Previous Trades Import_OMS Quer'!D8720</f>
        <v>0</v>
      </c>
      <c r="E8720" s="22">
        <f>'Previous Trades Import_OMS Quer'!E8720</f>
        <v>0</v>
      </c>
      <c r="F8720">
        <f>'Previous Trades Import_OMS Quer'!F8720</f>
        <v>0</v>
      </c>
      <c r="G8720">
        <f>'Previous Trades Import_OMS Quer'!G8720</f>
        <v>0</v>
      </c>
      <c r="H8720">
        <f>'Previous Trades Import_OMS Quer'!H8720</f>
        <v>0</v>
      </c>
      <c r="I8720">
        <f>'Previous Trades Import_OMS Quer'!I8720</f>
        <v>0</v>
      </c>
      <c r="J8720">
        <f>'Previous Trades Import_OMS Quer'!J8720</f>
        <v>0</v>
      </c>
      <c r="K8720">
        <f>'Previous Trades Import_OMS Quer'!K8720</f>
        <v>0</v>
      </c>
      <c r="L8720">
        <f>'Previous Trades Import_OMS Quer'!L8720</f>
        <v>0</v>
      </c>
      <c r="M8720">
        <f>'Previous Trades Import_OMS Quer'!M8720</f>
        <v>0</v>
      </c>
      <c r="N8720">
        <f>'Previous Trades Import_OMS Quer'!N8720</f>
        <v>0</v>
      </c>
      <c r="O8720" t="str">
        <f>CLEAN('Previous Trades Import_OMS Quer'!O8720)</f>
        <v/>
      </c>
      <c r="Q8720" s="25">
        <f t="shared" si="272"/>
        <v>0</v>
      </c>
      <c r="R8720" s="25" t="e">
        <f>VLOOKUP(O8720,'Currency Balance'!$O$3:$Q$32,3,0)</f>
        <v>#N/A</v>
      </c>
      <c r="S8720" t="e">
        <f t="shared" si="273"/>
        <v>#N/A</v>
      </c>
    </row>
    <row r="8721" spans="1:19">
      <c r="A8721">
        <f>'Previous Trades Import_OMS Quer'!A8721</f>
        <v>0</v>
      </c>
      <c r="B8721">
        <f>'Previous Trades Import_OMS Quer'!B8721</f>
        <v>0</v>
      </c>
      <c r="C8721" s="22">
        <f>'Previous Trades Import_OMS Quer'!C8721</f>
        <v>0</v>
      </c>
      <c r="D8721">
        <f>'Previous Trades Import_OMS Quer'!D8721</f>
        <v>0</v>
      </c>
      <c r="E8721" s="22">
        <f>'Previous Trades Import_OMS Quer'!E8721</f>
        <v>0</v>
      </c>
      <c r="F8721">
        <f>'Previous Trades Import_OMS Quer'!F8721</f>
        <v>0</v>
      </c>
      <c r="G8721">
        <f>'Previous Trades Import_OMS Quer'!G8721</f>
        <v>0</v>
      </c>
      <c r="H8721">
        <f>'Previous Trades Import_OMS Quer'!H8721</f>
        <v>0</v>
      </c>
      <c r="I8721">
        <f>'Previous Trades Import_OMS Quer'!I8721</f>
        <v>0</v>
      </c>
      <c r="J8721">
        <f>'Previous Trades Import_OMS Quer'!J8721</f>
        <v>0</v>
      </c>
      <c r="K8721">
        <f>'Previous Trades Import_OMS Quer'!K8721</f>
        <v>0</v>
      </c>
      <c r="L8721">
        <f>'Previous Trades Import_OMS Quer'!L8721</f>
        <v>0</v>
      </c>
      <c r="M8721">
        <f>'Previous Trades Import_OMS Quer'!M8721</f>
        <v>0</v>
      </c>
      <c r="N8721">
        <f>'Previous Trades Import_OMS Quer'!N8721</f>
        <v>0</v>
      </c>
      <c r="O8721" t="str">
        <f>CLEAN('Previous Trades Import_OMS Quer'!O8721)</f>
        <v/>
      </c>
      <c r="Q8721" s="25">
        <f t="shared" si="272"/>
        <v>0</v>
      </c>
      <c r="R8721" s="25" t="e">
        <f>VLOOKUP(O8721,'Currency Balance'!$O$3:$Q$32,3,0)</f>
        <v>#N/A</v>
      </c>
      <c r="S8721" t="e">
        <f t="shared" si="273"/>
        <v>#N/A</v>
      </c>
    </row>
    <row r="8722" spans="1:19">
      <c r="A8722">
        <f>'Previous Trades Import_OMS Quer'!A8722</f>
        <v>0</v>
      </c>
      <c r="B8722">
        <f>'Previous Trades Import_OMS Quer'!B8722</f>
        <v>0</v>
      </c>
      <c r="C8722" s="22">
        <f>'Previous Trades Import_OMS Quer'!C8722</f>
        <v>0</v>
      </c>
      <c r="D8722">
        <f>'Previous Trades Import_OMS Quer'!D8722</f>
        <v>0</v>
      </c>
      <c r="E8722" s="22">
        <f>'Previous Trades Import_OMS Quer'!E8722</f>
        <v>0</v>
      </c>
      <c r="F8722">
        <f>'Previous Trades Import_OMS Quer'!F8722</f>
        <v>0</v>
      </c>
      <c r="G8722">
        <f>'Previous Trades Import_OMS Quer'!G8722</f>
        <v>0</v>
      </c>
      <c r="H8722">
        <f>'Previous Trades Import_OMS Quer'!H8722</f>
        <v>0</v>
      </c>
      <c r="I8722">
        <f>'Previous Trades Import_OMS Quer'!I8722</f>
        <v>0</v>
      </c>
      <c r="J8722">
        <f>'Previous Trades Import_OMS Quer'!J8722</f>
        <v>0</v>
      </c>
      <c r="K8722">
        <f>'Previous Trades Import_OMS Quer'!K8722</f>
        <v>0</v>
      </c>
      <c r="L8722">
        <f>'Previous Trades Import_OMS Quer'!L8722</f>
        <v>0</v>
      </c>
      <c r="M8722">
        <f>'Previous Trades Import_OMS Quer'!M8722</f>
        <v>0</v>
      </c>
      <c r="N8722">
        <f>'Previous Trades Import_OMS Quer'!N8722</f>
        <v>0</v>
      </c>
      <c r="O8722" t="str">
        <f>CLEAN('Previous Trades Import_OMS Quer'!O8722)</f>
        <v/>
      </c>
      <c r="Q8722" s="25">
        <f t="shared" si="272"/>
        <v>0</v>
      </c>
      <c r="R8722" s="25" t="e">
        <f>VLOOKUP(O8722,'Currency Balance'!$O$3:$Q$32,3,0)</f>
        <v>#N/A</v>
      </c>
      <c r="S8722" t="e">
        <f t="shared" si="273"/>
        <v>#N/A</v>
      </c>
    </row>
    <row r="8723" spans="1:19">
      <c r="A8723">
        <f>'Previous Trades Import_OMS Quer'!A8723</f>
        <v>0</v>
      </c>
      <c r="B8723">
        <f>'Previous Trades Import_OMS Quer'!B8723</f>
        <v>0</v>
      </c>
      <c r="C8723" s="22">
        <f>'Previous Trades Import_OMS Quer'!C8723</f>
        <v>0</v>
      </c>
      <c r="D8723">
        <f>'Previous Trades Import_OMS Quer'!D8723</f>
        <v>0</v>
      </c>
      <c r="E8723" s="22">
        <f>'Previous Trades Import_OMS Quer'!E8723</f>
        <v>0</v>
      </c>
      <c r="F8723">
        <f>'Previous Trades Import_OMS Quer'!F8723</f>
        <v>0</v>
      </c>
      <c r="G8723">
        <f>'Previous Trades Import_OMS Quer'!G8723</f>
        <v>0</v>
      </c>
      <c r="H8723">
        <f>'Previous Trades Import_OMS Quer'!H8723</f>
        <v>0</v>
      </c>
      <c r="I8723">
        <f>'Previous Trades Import_OMS Quer'!I8723</f>
        <v>0</v>
      </c>
      <c r="J8723">
        <f>'Previous Trades Import_OMS Quer'!J8723</f>
        <v>0</v>
      </c>
      <c r="K8723">
        <f>'Previous Trades Import_OMS Quer'!K8723</f>
        <v>0</v>
      </c>
      <c r="L8723">
        <f>'Previous Trades Import_OMS Quer'!L8723</f>
        <v>0</v>
      </c>
      <c r="M8723">
        <f>'Previous Trades Import_OMS Quer'!M8723</f>
        <v>0</v>
      </c>
      <c r="N8723">
        <f>'Previous Trades Import_OMS Quer'!N8723</f>
        <v>0</v>
      </c>
      <c r="O8723" t="str">
        <f>CLEAN('Previous Trades Import_OMS Quer'!O8723)</f>
        <v/>
      </c>
      <c r="Q8723" s="25">
        <f t="shared" si="272"/>
        <v>0</v>
      </c>
      <c r="R8723" s="25" t="e">
        <f>VLOOKUP(O8723,'Currency Balance'!$O$3:$Q$32,3,0)</f>
        <v>#N/A</v>
      </c>
      <c r="S8723" t="e">
        <f t="shared" si="273"/>
        <v>#N/A</v>
      </c>
    </row>
    <row r="8724" spans="1:19">
      <c r="A8724">
        <f>'Previous Trades Import_OMS Quer'!A8724</f>
        <v>0</v>
      </c>
      <c r="B8724">
        <f>'Previous Trades Import_OMS Quer'!B8724</f>
        <v>0</v>
      </c>
      <c r="C8724" s="22">
        <f>'Previous Trades Import_OMS Quer'!C8724</f>
        <v>0</v>
      </c>
      <c r="D8724">
        <f>'Previous Trades Import_OMS Quer'!D8724</f>
        <v>0</v>
      </c>
      <c r="E8724" s="22">
        <f>'Previous Trades Import_OMS Quer'!E8724</f>
        <v>0</v>
      </c>
      <c r="F8724">
        <f>'Previous Trades Import_OMS Quer'!F8724</f>
        <v>0</v>
      </c>
      <c r="G8724">
        <f>'Previous Trades Import_OMS Quer'!G8724</f>
        <v>0</v>
      </c>
      <c r="H8724">
        <f>'Previous Trades Import_OMS Quer'!H8724</f>
        <v>0</v>
      </c>
      <c r="I8724">
        <f>'Previous Trades Import_OMS Quer'!I8724</f>
        <v>0</v>
      </c>
      <c r="J8724">
        <f>'Previous Trades Import_OMS Quer'!J8724</f>
        <v>0</v>
      </c>
      <c r="K8724">
        <f>'Previous Trades Import_OMS Quer'!K8724</f>
        <v>0</v>
      </c>
      <c r="L8724">
        <f>'Previous Trades Import_OMS Quer'!L8724</f>
        <v>0</v>
      </c>
      <c r="M8724">
        <f>'Previous Trades Import_OMS Quer'!M8724</f>
        <v>0</v>
      </c>
      <c r="N8724">
        <f>'Previous Trades Import_OMS Quer'!N8724</f>
        <v>0</v>
      </c>
      <c r="O8724" t="str">
        <f>CLEAN('Previous Trades Import_OMS Quer'!O8724)</f>
        <v/>
      </c>
      <c r="Q8724" s="25">
        <f t="shared" si="272"/>
        <v>0</v>
      </c>
      <c r="R8724" s="25" t="e">
        <f>VLOOKUP(O8724,'Currency Balance'!$O$3:$Q$32,3,0)</f>
        <v>#N/A</v>
      </c>
      <c r="S8724" t="e">
        <f t="shared" si="273"/>
        <v>#N/A</v>
      </c>
    </row>
    <row r="8725" spans="1:19">
      <c r="A8725">
        <f>'Previous Trades Import_OMS Quer'!A8725</f>
        <v>0</v>
      </c>
      <c r="B8725">
        <f>'Previous Trades Import_OMS Quer'!B8725</f>
        <v>0</v>
      </c>
      <c r="C8725" s="22">
        <f>'Previous Trades Import_OMS Quer'!C8725</f>
        <v>0</v>
      </c>
      <c r="D8725">
        <f>'Previous Trades Import_OMS Quer'!D8725</f>
        <v>0</v>
      </c>
      <c r="E8725" s="22">
        <f>'Previous Trades Import_OMS Quer'!E8725</f>
        <v>0</v>
      </c>
      <c r="F8725">
        <f>'Previous Trades Import_OMS Quer'!F8725</f>
        <v>0</v>
      </c>
      <c r="G8725">
        <f>'Previous Trades Import_OMS Quer'!G8725</f>
        <v>0</v>
      </c>
      <c r="H8725">
        <f>'Previous Trades Import_OMS Quer'!H8725</f>
        <v>0</v>
      </c>
      <c r="I8725">
        <f>'Previous Trades Import_OMS Quer'!I8725</f>
        <v>0</v>
      </c>
      <c r="J8725">
        <f>'Previous Trades Import_OMS Quer'!J8725</f>
        <v>0</v>
      </c>
      <c r="K8725">
        <f>'Previous Trades Import_OMS Quer'!K8725</f>
        <v>0</v>
      </c>
      <c r="L8725">
        <f>'Previous Trades Import_OMS Quer'!L8725</f>
        <v>0</v>
      </c>
      <c r="M8725">
        <f>'Previous Trades Import_OMS Quer'!M8725</f>
        <v>0</v>
      </c>
      <c r="N8725">
        <f>'Previous Trades Import_OMS Quer'!N8725</f>
        <v>0</v>
      </c>
      <c r="O8725" t="str">
        <f>CLEAN('Previous Trades Import_OMS Quer'!O8725)</f>
        <v/>
      </c>
      <c r="Q8725" s="25">
        <f t="shared" si="272"/>
        <v>0</v>
      </c>
      <c r="R8725" s="25" t="e">
        <f>VLOOKUP(O8725,'Currency Balance'!$O$3:$Q$32,3,0)</f>
        <v>#N/A</v>
      </c>
      <c r="S8725" t="e">
        <f t="shared" si="273"/>
        <v>#N/A</v>
      </c>
    </row>
    <row r="8726" spans="1:19">
      <c r="A8726">
        <f>'Previous Trades Import_OMS Quer'!A8726</f>
        <v>0</v>
      </c>
      <c r="B8726">
        <f>'Previous Trades Import_OMS Quer'!B8726</f>
        <v>0</v>
      </c>
      <c r="C8726" s="22">
        <f>'Previous Trades Import_OMS Quer'!C8726</f>
        <v>0</v>
      </c>
      <c r="D8726">
        <f>'Previous Trades Import_OMS Quer'!D8726</f>
        <v>0</v>
      </c>
      <c r="E8726" s="22">
        <f>'Previous Trades Import_OMS Quer'!E8726</f>
        <v>0</v>
      </c>
      <c r="F8726">
        <f>'Previous Trades Import_OMS Quer'!F8726</f>
        <v>0</v>
      </c>
      <c r="G8726">
        <f>'Previous Trades Import_OMS Quer'!G8726</f>
        <v>0</v>
      </c>
      <c r="H8726">
        <f>'Previous Trades Import_OMS Quer'!H8726</f>
        <v>0</v>
      </c>
      <c r="I8726">
        <f>'Previous Trades Import_OMS Quer'!I8726</f>
        <v>0</v>
      </c>
      <c r="J8726">
        <f>'Previous Trades Import_OMS Quer'!J8726</f>
        <v>0</v>
      </c>
      <c r="K8726">
        <f>'Previous Trades Import_OMS Quer'!K8726</f>
        <v>0</v>
      </c>
      <c r="L8726">
        <f>'Previous Trades Import_OMS Quer'!L8726</f>
        <v>0</v>
      </c>
      <c r="M8726">
        <f>'Previous Trades Import_OMS Quer'!M8726</f>
        <v>0</v>
      </c>
      <c r="N8726">
        <f>'Previous Trades Import_OMS Quer'!N8726</f>
        <v>0</v>
      </c>
      <c r="O8726" t="str">
        <f>CLEAN('Previous Trades Import_OMS Quer'!O8726)</f>
        <v/>
      </c>
      <c r="Q8726" s="25">
        <f t="shared" si="272"/>
        <v>0</v>
      </c>
      <c r="R8726" s="25" t="e">
        <f>VLOOKUP(O8726,'Currency Balance'!$O$3:$Q$32,3,0)</f>
        <v>#N/A</v>
      </c>
      <c r="S8726" t="e">
        <f t="shared" si="273"/>
        <v>#N/A</v>
      </c>
    </row>
    <row r="8727" spans="1:19">
      <c r="A8727">
        <f>'Previous Trades Import_OMS Quer'!A8727</f>
        <v>0</v>
      </c>
      <c r="B8727">
        <f>'Previous Trades Import_OMS Quer'!B8727</f>
        <v>0</v>
      </c>
      <c r="C8727" s="22">
        <f>'Previous Trades Import_OMS Quer'!C8727</f>
        <v>0</v>
      </c>
      <c r="D8727">
        <f>'Previous Trades Import_OMS Quer'!D8727</f>
        <v>0</v>
      </c>
      <c r="E8727" s="22">
        <f>'Previous Trades Import_OMS Quer'!E8727</f>
        <v>0</v>
      </c>
      <c r="F8727">
        <f>'Previous Trades Import_OMS Quer'!F8727</f>
        <v>0</v>
      </c>
      <c r="G8727">
        <f>'Previous Trades Import_OMS Quer'!G8727</f>
        <v>0</v>
      </c>
      <c r="H8727">
        <f>'Previous Trades Import_OMS Quer'!H8727</f>
        <v>0</v>
      </c>
      <c r="I8727">
        <f>'Previous Trades Import_OMS Quer'!I8727</f>
        <v>0</v>
      </c>
      <c r="J8727">
        <f>'Previous Trades Import_OMS Quer'!J8727</f>
        <v>0</v>
      </c>
      <c r="K8727">
        <f>'Previous Trades Import_OMS Quer'!K8727</f>
        <v>0</v>
      </c>
      <c r="L8727">
        <f>'Previous Trades Import_OMS Quer'!L8727</f>
        <v>0</v>
      </c>
      <c r="M8727">
        <f>'Previous Trades Import_OMS Quer'!M8727</f>
        <v>0</v>
      </c>
      <c r="N8727">
        <f>'Previous Trades Import_OMS Quer'!N8727</f>
        <v>0</v>
      </c>
      <c r="O8727" t="str">
        <f>CLEAN('Previous Trades Import_OMS Quer'!O8727)</f>
        <v/>
      </c>
      <c r="Q8727" s="25">
        <f t="shared" si="272"/>
        <v>0</v>
      </c>
      <c r="R8727" s="25" t="e">
        <f>VLOOKUP(O8727,'Currency Balance'!$O$3:$Q$32,3,0)</f>
        <v>#N/A</v>
      </c>
      <c r="S8727" t="e">
        <f t="shared" si="273"/>
        <v>#N/A</v>
      </c>
    </row>
    <row r="8728" spans="1:19">
      <c r="A8728">
        <f>'Previous Trades Import_OMS Quer'!A8728</f>
        <v>0</v>
      </c>
      <c r="B8728">
        <f>'Previous Trades Import_OMS Quer'!B8728</f>
        <v>0</v>
      </c>
      <c r="C8728" s="22">
        <f>'Previous Trades Import_OMS Quer'!C8728</f>
        <v>0</v>
      </c>
      <c r="D8728">
        <f>'Previous Trades Import_OMS Quer'!D8728</f>
        <v>0</v>
      </c>
      <c r="E8728" s="22">
        <f>'Previous Trades Import_OMS Quer'!E8728</f>
        <v>0</v>
      </c>
      <c r="F8728">
        <f>'Previous Trades Import_OMS Quer'!F8728</f>
        <v>0</v>
      </c>
      <c r="G8728">
        <f>'Previous Trades Import_OMS Quer'!G8728</f>
        <v>0</v>
      </c>
      <c r="H8728">
        <f>'Previous Trades Import_OMS Quer'!H8728</f>
        <v>0</v>
      </c>
      <c r="I8728">
        <f>'Previous Trades Import_OMS Quer'!I8728</f>
        <v>0</v>
      </c>
      <c r="J8728">
        <f>'Previous Trades Import_OMS Quer'!J8728</f>
        <v>0</v>
      </c>
      <c r="K8728">
        <f>'Previous Trades Import_OMS Quer'!K8728</f>
        <v>0</v>
      </c>
      <c r="L8728">
        <f>'Previous Trades Import_OMS Quer'!L8728</f>
        <v>0</v>
      </c>
      <c r="M8728">
        <f>'Previous Trades Import_OMS Quer'!M8728</f>
        <v>0</v>
      </c>
      <c r="N8728">
        <f>'Previous Trades Import_OMS Quer'!N8728</f>
        <v>0</v>
      </c>
      <c r="O8728" t="str">
        <f>CLEAN('Previous Trades Import_OMS Quer'!O8728)</f>
        <v/>
      </c>
      <c r="Q8728" s="25">
        <f t="shared" si="272"/>
        <v>0</v>
      </c>
      <c r="R8728" s="25" t="e">
        <f>VLOOKUP(O8728,'Currency Balance'!$O$3:$Q$32,3,0)</f>
        <v>#N/A</v>
      </c>
      <c r="S8728" t="e">
        <f t="shared" si="273"/>
        <v>#N/A</v>
      </c>
    </row>
    <row r="8729" spans="1:19">
      <c r="A8729">
        <f>'Previous Trades Import_OMS Quer'!A8729</f>
        <v>0</v>
      </c>
      <c r="B8729">
        <f>'Previous Trades Import_OMS Quer'!B8729</f>
        <v>0</v>
      </c>
      <c r="C8729" s="22">
        <f>'Previous Trades Import_OMS Quer'!C8729</f>
        <v>0</v>
      </c>
      <c r="D8729">
        <f>'Previous Trades Import_OMS Quer'!D8729</f>
        <v>0</v>
      </c>
      <c r="E8729" s="22">
        <f>'Previous Trades Import_OMS Quer'!E8729</f>
        <v>0</v>
      </c>
      <c r="F8729">
        <f>'Previous Trades Import_OMS Quer'!F8729</f>
        <v>0</v>
      </c>
      <c r="G8729">
        <f>'Previous Trades Import_OMS Quer'!G8729</f>
        <v>0</v>
      </c>
      <c r="H8729">
        <f>'Previous Trades Import_OMS Quer'!H8729</f>
        <v>0</v>
      </c>
      <c r="I8729">
        <f>'Previous Trades Import_OMS Quer'!I8729</f>
        <v>0</v>
      </c>
      <c r="J8729">
        <f>'Previous Trades Import_OMS Quer'!J8729</f>
        <v>0</v>
      </c>
      <c r="K8729">
        <f>'Previous Trades Import_OMS Quer'!K8729</f>
        <v>0</v>
      </c>
      <c r="L8729">
        <f>'Previous Trades Import_OMS Quer'!L8729</f>
        <v>0</v>
      </c>
      <c r="M8729">
        <f>'Previous Trades Import_OMS Quer'!M8729</f>
        <v>0</v>
      </c>
      <c r="N8729">
        <f>'Previous Trades Import_OMS Quer'!N8729</f>
        <v>0</v>
      </c>
      <c r="O8729" t="str">
        <f>CLEAN('Previous Trades Import_OMS Quer'!O8729)</f>
        <v/>
      </c>
      <c r="Q8729" s="25">
        <f t="shared" si="272"/>
        <v>0</v>
      </c>
      <c r="R8729" s="25" t="e">
        <f>VLOOKUP(O8729,'Currency Balance'!$O$3:$Q$32,3,0)</f>
        <v>#N/A</v>
      </c>
      <c r="S8729" t="e">
        <f t="shared" si="273"/>
        <v>#N/A</v>
      </c>
    </row>
    <row r="8730" spans="1:19">
      <c r="A8730">
        <f>'Previous Trades Import_OMS Quer'!A8730</f>
        <v>0</v>
      </c>
      <c r="B8730">
        <f>'Previous Trades Import_OMS Quer'!B8730</f>
        <v>0</v>
      </c>
      <c r="C8730" s="22">
        <f>'Previous Trades Import_OMS Quer'!C8730</f>
        <v>0</v>
      </c>
      <c r="D8730">
        <f>'Previous Trades Import_OMS Quer'!D8730</f>
        <v>0</v>
      </c>
      <c r="E8730" s="22">
        <f>'Previous Trades Import_OMS Quer'!E8730</f>
        <v>0</v>
      </c>
      <c r="F8730">
        <f>'Previous Trades Import_OMS Quer'!F8730</f>
        <v>0</v>
      </c>
      <c r="G8730">
        <f>'Previous Trades Import_OMS Quer'!G8730</f>
        <v>0</v>
      </c>
      <c r="H8730">
        <f>'Previous Trades Import_OMS Quer'!H8730</f>
        <v>0</v>
      </c>
      <c r="I8730">
        <f>'Previous Trades Import_OMS Quer'!I8730</f>
        <v>0</v>
      </c>
      <c r="J8730">
        <f>'Previous Trades Import_OMS Quer'!J8730</f>
        <v>0</v>
      </c>
      <c r="K8730">
        <f>'Previous Trades Import_OMS Quer'!K8730</f>
        <v>0</v>
      </c>
      <c r="L8730">
        <f>'Previous Trades Import_OMS Quer'!L8730</f>
        <v>0</v>
      </c>
      <c r="M8730">
        <f>'Previous Trades Import_OMS Quer'!M8730</f>
        <v>0</v>
      </c>
      <c r="N8730">
        <f>'Previous Trades Import_OMS Quer'!N8730</f>
        <v>0</v>
      </c>
      <c r="O8730" t="str">
        <f>CLEAN('Previous Trades Import_OMS Quer'!O8730)</f>
        <v/>
      </c>
      <c r="Q8730" s="25">
        <f t="shared" si="272"/>
        <v>0</v>
      </c>
      <c r="R8730" s="25" t="e">
        <f>VLOOKUP(O8730,'Currency Balance'!$O$3:$Q$32,3,0)</f>
        <v>#N/A</v>
      </c>
      <c r="S8730" t="e">
        <f t="shared" si="273"/>
        <v>#N/A</v>
      </c>
    </row>
    <row r="8731" spans="1:19">
      <c r="A8731">
        <f>'Previous Trades Import_OMS Quer'!A8731</f>
        <v>0</v>
      </c>
      <c r="B8731">
        <f>'Previous Trades Import_OMS Quer'!B8731</f>
        <v>0</v>
      </c>
      <c r="C8731" s="22">
        <f>'Previous Trades Import_OMS Quer'!C8731</f>
        <v>0</v>
      </c>
      <c r="D8731">
        <f>'Previous Trades Import_OMS Quer'!D8731</f>
        <v>0</v>
      </c>
      <c r="E8731" s="22">
        <f>'Previous Trades Import_OMS Quer'!E8731</f>
        <v>0</v>
      </c>
      <c r="F8731">
        <f>'Previous Trades Import_OMS Quer'!F8731</f>
        <v>0</v>
      </c>
      <c r="G8731">
        <f>'Previous Trades Import_OMS Quer'!G8731</f>
        <v>0</v>
      </c>
      <c r="H8731">
        <f>'Previous Trades Import_OMS Quer'!H8731</f>
        <v>0</v>
      </c>
      <c r="I8731">
        <f>'Previous Trades Import_OMS Quer'!I8731</f>
        <v>0</v>
      </c>
      <c r="J8731">
        <f>'Previous Trades Import_OMS Quer'!J8731</f>
        <v>0</v>
      </c>
      <c r="K8731">
        <f>'Previous Trades Import_OMS Quer'!K8731</f>
        <v>0</v>
      </c>
      <c r="L8731">
        <f>'Previous Trades Import_OMS Quer'!L8731</f>
        <v>0</v>
      </c>
      <c r="M8731">
        <f>'Previous Trades Import_OMS Quer'!M8731</f>
        <v>0</v>
      </c>
      <c r="N8731">
        <f>'Previous Trades Import_OMS Quer'!N8731</f>
        <v>0</v>
      </c>
      <c r="O8731" t="str">
        <f>CLEAN('Previous Trades Import_OMS Quer'!O8731)</f>
        <v/>
      </c>
      <c r="Q8731" s="25">
        <f t="shared" si="272"/>
        <v>0</v>
      </c>
      <c r="R8731" s="25" t="e">
        <f>VLOOKUP(O8731,'Currency Balance'!$O$3:$Q$32,3,0)</f>
        <v>#N/A</v>
      </c>
      <c r="S8731" t="e">
        <f t="shared" si="273"/>
        <v>#N/A</v>
      </c>
    </row>
    <row r="8732" spans="1:19">
      <c r="A8732">
        <f>'Previous Trades Import_OMS Quer'!A8732</f>
        <v>0</v>
      </c>
      <c r="B8732">
        <f>'Previous Trades Import_OMS Quer'!B8732</f>
        <v>0</v>
      </c>
      <c r="C8732" s="22">
        <f>'Previous Trades Import_OMS Quer'!C8732</f>
        <v>0</v>
      </c>
      <c r="D8732">
        <f>'Previous Trades Import_OMS Quer'!D8732</f>
        <v>0</v>
      </c>
      <c r="E8732" s="22">
        <f>'Previous Trades Import_OMS Quer'!E8732</f>
        <v>0</v>
      </c>
      <c r="F8732">
        <f>'Previous Trades Import_OMS Quer'!F8732</f>
        <v>0</v>
      </c>
      <c r="G8732">
        <f>'Previous Trades Import_OMS Quer'!G8732</f>
        <v>0</v>
      </c>
      <c r="H8732">
        <f>'Previous Trades Import_OMS Quer'!H8732</f>
        <v>0</v>
      </c>
      <c r="I8732">
        <f>'Previous Trades Import_OMS Quer'!I8732</f>
        <v>0</v>
      </c>
      <c r="J8732">
        <f>'Previous Trades Import_OMS Quer'!J8732</f>
        <v>0</v>
      </c>
      <c r="K8732">
        <f>'Previous Trades Import_OMS Quer'!K8732</f>
        <v>0</v>
      </c>
      <c r="L8732">
        <f>'Previous Trades Import_OMS Quer'!L8732</f>
        <v>0</v>
      </c>
      <c r="M8732">
        <f>'Previous Trades Import_OMS Quer'!M8732</f>
        <v>0</v>
      </c>
      <c r="N8732">
        <f>'Previous Trades Import_OMS Quer'!N8732</f>
        <v>0</v>
      </c>
      <c r="O8732" t="str">
        <f>CLEAN('Previous Trades Import_OMS Quer'!O8732)</f>
        <v/>
      </c>
      <c r="Q8732" s="25">
        <f t="shared" si="272"/>
        <v>0</v>
      </c>
      <c r="R8732" s="25" t="e">
        <f>VLOOKUP(O8732,'Currency Balance'!$O$3:$Q$32,3,0)</f>
        <v>#N/A</v>
      </c>
      <c r="S8732" t="e">
        <f t="shared" si="273"/>
        <v>#N/A</v>
      </c>
    </row>
    <row r="8733" spans="1:19">
      <c r="A8733">
        <f>'Previous Trades Import_OMS Quer'!A8733</f>
        <v>0</v>
      </c>
      <c r="B8733">
        <f>'Previous Trades Import_OMS Quer'!B8733</f>
        <v>0</v>
      </c>
      <c r="C8733" s="22">
        <f>'Previous Trades Import_OMS Quer'!C8733</f>
        <v>0</v>
      </c>
      <c r="D8733">
        <f>'Previous Trades Import_OMS Quer'!D8733</f>
        <v>0</v>
      </c>
      <c r="E8733" s="22">
        <f>'Previous Trades Import_OMS Quer'!E8733</f>
        <v>0</v>
      </c>
      <c r="F8733">
        <f>'Previous Trades Import_OMS Quer'!F8733</f>
        <v>0</v>
      </c>
      <c r="G8733">
        <f>'Previous Trades Import_OMS Quer'!G8733</f>
        <v>0</v>
      </c>
      <c r="H8733">
        <f>'Previous Trades Import_OMS Quer'!H8733</f>
        <v>0</v>
      </c>
      <c r="I8733">
        <f>'Previous Trades Import_OMS Quer'!I8733</f>
        <v>0</v>
      </c>
      <c r="J8733">
        <f>'Previous Trades Import_OMS Quer'!J8733</f>
        <v>0</v>
      </c>
      <c r="K8733">
        <f>'Previous Trades Import_OMS Quer'!K8733</f>
        <v>0</v>
      </c>
      <c r="L8733">
        <f>'Previous Trades Import_OMS Quer'!L8733</f>
        <v>0</v>
      </c>
      <c r="M8733">
        <f>'Previous Trades Import_OMS Quer'!M8733</f>
        <v>0</v>
      </c>
      <c r="N8733">
        <f>'Previous Trades Import_OMS Quer'!N8733</f>
        <v>0</v>
      </c>
      <c r="O8733" t="str">
        <f>CLEAN('Previous Trades Import_OMS Quer'!O8733)</f>
        <v/>
      </c>
      <c r="Q8733" s="25">
        <f t="shared" si="272"/>
        <v>0</v>
      </c>
      <c r="R8733" s="25" t="e">
        <f>VLOOKUP(O8733,'Currency Balance'!$O$3:$Q$32,3,0)</f>
        <v>#N/A</v>
      </c>
      <c r="S8733" t="e">
        <f t="shared" si="273"/>
        <v>#N/A</v>
      </c>
    </row>
    <row r="8734" spans="1:19">
      <c r="A8734">
        <f>'Previous Trades Import_OMS Quer'!A8734</f>
        <v>0</v>
      </c>
      <c r="B8734">
        <f>'Previous Trades Import_OMS Quer'!B8734</f>
        <v>0</v>
      </c>
      <c r="C8734" s="22">
        <f>'Previous Trades Import_OMS Quer'!C8734</f>
        <v>0</v>
      </c>
      <c r="D8734">
        <f>'Previous Trades Import_OMS Quer'!D8734</f>
        <v>0</v>
      </c>
      <c r="E8734" s="22">
        <f>'Previous Trades Import_OMS Quer'!E8734</f>
        <v>0</v>
      </c>
      <c r="F8734">
        <f>'Previous Trades Import_OMS Quer'!F8734</f>
        <v>0</v>
      </c>
      <c r="G8734">
        <f>'Previous Trades Import_OMS Quer'!G8734</f>
        <v>0</v>
      </c>
      <c r="H8734">
        <f>'Previous Trades Import_OMS Quer'!H8734</f>
        <v>0</v>
      </c>
      <c r="I8734">
        <f>'Previous Trades Import_OMS Quer'!I8734</f>
        <v>0</v>
      </c>
      <c r="J8734">
        <f>'Previous Trades Import_OMS Quer'!J8734</f>
        <v>0</v>
      </c>
      <c r="K8734">
        <f>'Previous Trades Import_OMS Quer'!K8734</f>
        <v>0</v>
      </c>
      <c r="L8734">
        <f>'Previous Trades Import_OMS Quer'!L8734</f>
        <v>0</v>
      </c>
      <c r="M8734">
        <f>'Previous Trades Import_OMS Quer'!M8734</f>
        <v>0</v>
      </c>
      <c r="N8734">
        <f>'Previous Trades Import_OMS Quer'!N8734</f>
        <v>0</v>
      </c>
      <c r="O8734" t="str">
        <f>CLEAN('Previous Trades Import_OMS Quer'!O8734)</f>
        <v/>
      </c>
      <c r="Q8734" s="25">
        <f t="shared" si="272"/>
        <v>0</v>
      </c>
      <c r="R8734" s="25" t="e">
        <f>VLOOKUP(O8734,'Currency Balance'!$O$3:$Q$32,3,0)</f>
        <v>#N/A</v>
      </c>
      <c r="S8734" t="e">
        <f t="shared" si="273"/>
        <v>#N/A</v>
      </c>
    </row>
    <row r="8735" spans="1:19">
      <c r="A8735">
        <f>'Previous Trades Import_OMS Quer'!A8735</f>
        <v>0</v>
      </c>
      <c r="B8735">
        <f>'Previous Trades Import_OMS Quer'!B8735</f>
        <v>0</v>
      </c>
      <c r="C8735" s="22">
        <f>'Previous Trades Import_OMS Quer'!C8735</f>
        <v>0</v>
      </c>
      <c r="D8735">
        <f>'Previous Trades Import_OMS Quer'!D8735</f>
        <v>0</v>
      </c>
      <c r="E8735" s="22">
        <f>'Previous Trades Import_OMS Quer'!E8735</f>
        <v>0</v>
      </c>
      <c r="F8735">
        <f>'Previous Trades Import_OMS Quer'!F8735</f>
        <v>0</v>
      </c>
      <c r="G8735">
        <f>'Previous Trades Import_OMS Quer'!G8735</f>
        <v>0</v>
      </c>
      <c r="H8735">
        <f>'Previous Trades Import_OMS Quer'!H8735</f>
        <v>0</v>
      </c>
      <c r="I8735">
        <f>'Previous Trades Import_OMS Quer'!I8735</f>
        <v>0</v>
      </c>
      <c r="J8735">
        <f>'Previous Trades Import_OMS Quer'!J8735</f>
        <v>0</v>
      </c>
      <c r="K8735">
        <f>'Previous Trades Import_OMS Quer'!K8735</f>
        <v>0</v>
      </c>
      <c r="L8735">
        <f>'Previous Trades Import_OMS Quer'!L8735</f>
        <v>0</v>
      </c>
      <c r="M8735">
        <f>'Previous Trades Import_OMS Quer'!M8735</f>
        <v>0</v>
      </c>
      <c r="N8735">
        <f>'Previous Trades Import_OMS Quer'!N8735</f>
        <v>0</v>
      </c>
      <c r="O8735" t="str">
        <f>CLEAN('Previous Trades Import_OMS Quer'!O8735)</f>
        <v/>
      </c>
      <c r="Q8735" s="25">
        <f t="shared" si="272"/>
        <v>0</v>
      </c>
      <c r="R8735" s="25" t="e">
        <f>VLOOKUP(O8735,'Currency Balance'!$O$3:$Q$32,3,0)</f>
        <v>#N/A</v>
      </c>
      <c r="S8735" t="e">
        <f t="shared" si="273"/>
        <v>#N/A</v>
      </c>
    </row>
    <row r="8736" spans="1:19">
      <c r="A8736">
        <f>'Previous Trades Import_OMS Quer'!A8736</f>
        <v>0</v>
      </c>
      <c r="B8736">
        <f>'Previous Trades Import_OMS Quer'!B8736</f>
        <v>0</v>
      </c>
      <c r="C8736" s="22">
        <f>'Previous Trades Import_OMS Quer'!C8736</f>
        <v>0</v>
      </c>
      <c r="D8736">
        <f>'Previous Trades Import_OMS Quer'!D8736</f>
        <v>0</v>
      </c>
      <c r="E8736" s="22">
        <f>'Previous Trades Import_OMS Quer'!E8736</f>
        <v>0</v>
      </c>
      <c r="F8736">
        <f>'Previous Trades Import_OMS Quer'!F8736</f>
        <v>0</v>
      </c>
      <c r="G8736">
        <f>'Previous Trades Import_OMS Quer'!G8736</f>
        <v>0</v>
      </c>
      <c r="H8736">
        <f>'Previous Trades Import_OMS Quer'!H8736</f>
        <v>0</v>
      </c>
      <c r="I8736">
        <f>'Previous Trades Import_OMS Quer'!I8736</f>
        <v>0</v>
      </c>
      <c r="J8736">
        <f>'Previous Trades Import_OMS Quer'!J8736</f>
        <v>0</v>
      </c>
      <c r="K8736">
        <f>'Previous Trades Import_OMS Quer'!K8736</f>
        <v>0</v>
      </c>
      <c r="L8736">
        <f>'Previous Trades Import_OMS Quer'!L8736</f>
        <v>0</v>
      </c>
      <c r="M8736">
        <f>'Previous Trades Import_OMS Quer'!M8736</f>
        <v>0</v>
      </c>
      <c r="N8736">
        <f>'Previous Trades Import_OMS Quer'!N8736</f>
        <v>0</v>
      </c>
      <c r="O8736" t="str">
        <f>CLEAN('Previous Trades Import_OMS Quer'!O8736)</f>
        <v/>
      </c>
      <c r="Q8736" s="25">
        <f t="shared" si="272"/>
        <v>0</v>
      </c>
      <c r="R8736" s="25" t="e">
        <f>VLOOKUP(O8736,'Currency Balance'!$O$3:$Q$32,3,0)</f>
        <v>#N/A</v>
      </c>
      <c r="S8736" t="e">
        <f t="shared" si="273"/>
        <v>#N/A</v>
      </c>
    </row>
    <row r="8737" spans="1:19">
      <c r="A8737">
        <f>'Previous Trades Import_OMS Quer'!A8737</f>
        <v>0</v>
      </c>
      <c r="B8737">
        <f>'Previous Trades Import_OMS Quer'!B8737</f>
        <v>0</v>
      </c>
      <c r="C8737" s="22">
        <f>'Previous Trades Import_OMS Quer'!C8737</f>
        <v>0</v>
      </c>
      <c r="D8737">
        <f>'Previous Trades Import_OMS Quer'!D8737</f>
        <v>0</v>
      </c>
      <c r="E8737" s="22">
        <f>'Previous Trades Import_OMS Quer'!E8737</f>
        <v>0</v>
      </c>
      <c r="F8737">
        <f>'Previous Trades Import_OMS Quer'!F8737</f>
        <v>0</v>
      </c>
      <c r="G8737">
        <f>'Previous Trades Import_OMS Quer'!G8737</f>
        <v>0</v>
      </c>
      <c r="H8737">
        <f>'Previous Trades Import_OMS Quer'!H8737</f>
        <v>0</v>
      </c>
      <c r="I8737">
        <f>'Previous Trades Import_OMS Quer'!I8737</f>
        <v>0</v>
      </c>
      <c r="J8737">
        <f>'Previous Trades Import_OMS Quer'!J8737</f>
        <v>0</v>
      </c>
      <c r="K8737">
        <f>'Previous Trades Import_OMS Quer'!K8737</f>
        <v>0</v>
      </c>
      <c r="L8737">
        <f>'Previous Trades Import_OMS Quer'!L8737</f>
        <v>0</v>
      </c>
      <c r="M8737">
        <f>'Previous Trades Import_OMS Quer'!M8737</f>
        <v>0</v>
      </c>
      <c r="N8737">
        <f>'Previous Trades Import_OMS Quer'!N8737</f>
        <v>0</v>
      </c>
      <c r="O8737" t="str">
        <f>CLEAN('Previous Trades Import_OMS Quer'!O8737)</f>
        <v/>
      </c>
      <c r="Q8737" s="25">
        <f t="shared" si="272"/>
        <v>0</v>
      </c>
      <c r="R8737" s="25" t="e">
        <f>VLOOKUP(O8737,'Currency Balance'!$O$3:$Q$32,3,0)</f>
        <v>#N/A</v>
      </c>
      <c r="S8737" t="e">
        <f t="shared" si="273"/>
        <v>#N/A</v>
      </c>
    </row>
    <row r="8738" spans="1:19">
      <c r="A8738">
        <f>'Previous Trades Import_OMS Quer'!A8738</f>
        <v>0</v>
      </c>
      <c r="B8738">
        <f>'Previous Trades Import_OMS Quer'!B8738</f>
        <v>0</v>
      </c>
      <c r="C8738" s="22">
        <f>'Previous Trades Import_OMS Quer'!C8738</f>
        <v>0</v>
      </c>
      <c r="D8738">
        <f>'Previous Trades Import_OMS Quer'!D8738</f>
        <v>0</v>
      </c>
      <c r="E8738" s="22">
        <f>'Previous Trades Import_OMS Quer'!E8738</f>
        <v>0</v>
      </c>
      <c r="F8738">
        <f>'Previous Trades Import_OMS Quer'!F8738</f>
        <v>0</v>
      </c>
      <c r="G8738">
        <f>'Previous Trades Import_OMS Quer'!G8738</f>
        <v>0</v>
      </c>
      <c r="H8738">
        <f>'Previous Trades Import_OMS Quer'!H8738</f>
        <v>0</v>
      </c>
      <c r="I8738">
        <f>'Previous Trades Import_OMS Quer'!I8738</f>
        <v>0</v>
      </c>
      <c r="J8738">
        <f>'Previous Trades Import_OMS Quer'!J8738</f>
        <v>0</v>
      </c>
      <c r="K8738">
        <f>'Previous Trades Import_OMS Quer'!K8738</f>
        <v>0</v>
      </c>
      <c r="L8738">
        <f>'Previous Trades Import_OMS Quer'!L8738</f>
        <v>0</v>
      </c>
      <c r="M8738">
        <f>'Previous Trades Import_OMS Quer'!M8738</f>
        <v>0</v>
      </c>
      <c r="N8738">
        <f>'Previous Trades Import_OMS Quer'!N8738</f>
        <v>0</v>
      </c>
      <c r="O8738" t="str">
        <f>CLEAN('Previous Trades Import_OMS Quer'!O8738)</f>
        <v/>
      </c>
      <c r="Q8738" s="25">
        <f t="shared" si="272"/>
        <v>0</v>
      </c>
      <c r="R8738" s="25" t="e">
        <f>VLOOKUP(O8738,'Currency Balance'!$O$3:$Q$32,3,0)</f>
        <v>#N/A</v>
      </c>
      <c r="S8738" t="e">
        <f t="shared" si="273"/>
        <v>#N/A</v>
      </c>
    </row>
    <row r="8739" spans="1:19">
      <c r="A8739">
        <f>'Previous Trades Import_OMS Quer'!A8739</f>
        <v>0</v>
      </c>
      <c r="B8739">
        <f>'Previous Trades Import_OMS Quer'!B8739</f>
        <v>0</v>
      </c>
      <c r="C8739" s="22">
        <f>'Previous Trades Import_OMS Quer'!C8739</f>
        <v>0</v>
      </c>
      <c r="D8739">
        <f>'Previous Trades Import_OMS Quer'!D8739</f>
        <v>0</v>
      </c>
      <c r="E8739" s="22">
        <f>'Previous Trades Import_OMS Quer'!E8739</f>
        <v>0</v>
      </c>
      <c r="F8739">
        <f>'Previous Trades Import_OMS Quer'!F8739</f>
        <v>0</v>
      </c>
      <c r="G8739">
        <f>'Previous Trades Import_OMS Quer'!G8739</f>
        <v>0</v>
      </c>
      <c r="H8739">
        <f>'Previous Trades Import_OMS Quer'!H8739</f>
        <v>0</v>
      </c>
      <c r="I8739">
        <f>'Previous Trades Import_OMS Quer'!I8739</f>
        <v>0</v>
      </c>
      <c r="J8739">
        <f>'Previous Trades Import_OMS Quer'!J8739</f>
        <v>0</v>
      </c>
      <c r="K8739">
        <f>'Previous Trades Import_OMS Quer'!K8739</f>
        <v>0</v>
      </c>
      <c r="L8739">
        <f>'Previous Trades Import_OMS Quer'!L8739</f>
        <v>0</v>
      </c>
      <c r="M8739">
        <f>'Previous Trades Import_OMS Quer'!M8739</f>
        <v>0</v>
      </c>
      <c r="N8739">
        <f>'Previous Trades Import_OMS Quer'!N8739</f>
        <v>0</v>
      </c>
      <c r="O8739" t="str">
        <f>CLEAN('Previous Trades Import_OMS Quer'!O8739)</f>
        <v/>
      </c>
      <c r="Q8739" s="25">
        <f t="shared" si="272"/>
        <v>0</v>
      </c>
      <c r="R8739" s="25" t="e">
        <f>VLOOKUP(O8739,'Currency Balance'!$O$3:$Q$32,3,0)</f>
        <v>#N/A</v>
      </c>
      <c r="S8739" t="e">
        <f t="shared" si="273"/>
        <v>#N/A</v>
      </c>
    </row>
    <row r="8740" spans="1:19">
      <c r="A8740">
        <f>'Previous Trades Import_OMS Quer'!A8740</f>
        <v>0</v>
      </c>
      <c r="B8740">
        <f>'Previous Trades Import_OMS Quer'!B8740</f>
        <v>0</v>
      </c>
      <c r="C8740" s="22">
        <f>'Previous Trades Import_OMS Quer'!C8740</f>
        <v>0</v>
      </c>
      <c r="D8740">
        <f>'Previous Trades Import_OMS Quer'!D8740</f>
        <v>0</v>
      </c>
      <c r="E8740" s="22">
        <f>'Previous Trades Import_OMS Quer'!E8740</f>
        <v>0</v>
      </c>
      <c r="F8740">
        <f>'Previous Trades Import_OMS Quer'!F8740</f>
        <v>0</v>
      </c>
      <c r="G8740">
        <f>'Previous Trades Import_OMS Quer'!G8740</f>
        <v>0</v>
      </c>
      <c r="H8740">
        <f>'Previous Trades Import_OMS Quer'!H8740</f>
        <v>0</v>
      </c>
      <c r="I8740">
        <f>'Previous Trades Import_OMS Quer'!I8740</f>
        <v>0</v>
      </c>
      <c r="J8740">
        <f>'Previous Trades Import_OMS Quer'!J8740</f>
        <v>0</v>
      </c>
      <c r="K8740">
        <f>'Previous Trades Import_OMS Quer'!K8740</f>
        <v>0</v>
      </c>
      <c r="L8740">
        <f>'Previous Trades Import_OMS Quer'!L8740</f>
        <v>0</v>
      </c>
      <c r="M8740">
        <f>'Previous Trades Import_OMS Quer'!M8740</f>
        <v>0</v>
      </c>
      <c r="N8740">
        <f>'Previous Trades Import_OMS Quer'!N8740</f>
        <v>0</v>
      </c>
      <c r="O8740" t="str">
        <f>CLEAN('Previous Trades Import_OMS Quer'!O8740)</f>
        <v/>
      </c>
      <c r="Q8740" s="25">
        <f t="shared" si="272"/>
        <v>0</v>
      </c>
      <c r="R8740" s="25" t="e">
        <f>VLOOKUP(O8740,'Currency Balance'!$O$3:$Q$32,3,0)</f>
        <v>#N/A</v>
      </c>
      <c r="S8740" t="e">
        <f t="shared" si="273"/>
        <v>#N/A</v>
      </c>
    </row>
    <row r="8741" spans="1:19">
      <c r="A8741">
        <f>'Previous Trades Import_OMS Quer'!A8741</f>
        <v>0</v>
      </c>
      <c r="B8741">
        <f>'Previous Trades Import_OMS Quer'!B8741</f>
        <v>0</v>
      </c>
      <c r="C8741" s="22">
        <f>'Previous Trades Import_OMS Quer'!C8741</f>
        <v>0</v>
      </c>
      <c r="D8741">
        <f>'Previous Trades Import_OMS Quer'!D8741</f>
        <v>0</v>
      </c>
      <c r="E8741" s="22">
        <f>'Previous Trades Import_OMS Quer'!E8741</f>
        <v>0</v>
      </c>
      <c r="F8741">
        <f>'Previous Trades Import_OMS Quer'!F8741</f>
        <v>0</v>
      </c>
      <c r="G8741">
        <f>'Previous Trades Import_OMS Quer'!G8741</f>
        <v>0</v>
      </c>
      <c r="H8741">
        <f>'Previous Trades Import_OMS Quer'!H8741</f>
        <v>0</v>
      </c>
      <c r="I8741">
        <f>'Previous Trades Import_OMS Quer'!I8741</f>
        <v>0</v>
      </c>
      <c r="J8741">
        <f>'Previous Trades Import_OMS Quer'!J8741</f>
        <v>0</v>
      </c>
      <c r="K8741">
        <f>'Previous Trades Import_OMS Quer'!K8741</f>
        <v>0</v>
      </c>
      <c r="L8741">
        <f>'Previous Trades Import_OMS Quer'!L8741</f>
        <v>0</v>
      </c>
      <c r="M8741">
        <f>'Previous Trades Import_OMS Quer'!M8741</f>
        <v>0</v>
      </c>
      <c r="N8741">
        <f>'Previous Trades Import_OMS Quer'!N8741</f>
        <v>0</v>
      </c>
      <c r="O8741" t="str">
        <f>CLEAN('Previous Trades Import_OMS Quer'!O8741)</f>
        <v/>
      </c>
      <c r="Q8741" s="25">
        <f t="shared" si="272"/>
        <v>0</v>
      </c>
      <c r="R8741" s="25" t="e">
        <f>VLOOKUP(O8741,'Currency Balance'!$O$3:$Q$32,3,0)</f>
        <v>#N/A</v>
      </c>
      <c r="S8741" t="e">
        <f t="shared" si="273"/>
        <v>#N/A</v>
      </c>
    </row>
    <row r="8742" spans="1:19">
      <c r="A8742">
        <f>'Previous Trades Import_OMS Quer'!A8742</f>
        <v>0</v>
      </c>
      <c r="B8742">
        <f>'Previous Trades Import_OMS Quer'!B8742</f>
        <v>0</v>
      </c>
      <c r="C8742" s="22">
        <f>'Previous Trades Import_OMS Quer'!C8742</f>
        <v>0</v>
      </c>
      <c r="D8742">
        <f>'Previous Trades Import_OMS Quer'!D8742</f>
        <v>0</v>
      </c>
      <c r="E8742" s="22">
        <f>'Previous Trades Import_OMS Quer'!E8742</f>
        <v>0</v>
      </c>
      <c r="F8742">
        <f>'Previous Trades Import_OMS Quer'!F8742</f>
        <v>0</v>
      </c>
      <c r="G8742">
        <f>'Previous Trades Import_OMS Quer'!G8742</f>
        <v>0</v>
      </c>
      <c r="H8742">
        <f>'Previous Trades Import_OMS Quer'!H8742</f>
        <v>0</v>
      </c>
      <c r="I8742">
        <f>'Previous Trades Import_OMS Quer'!I8742</f>
        <v>0</v>
      </c>
      <c r="J8742">
        <f>'Previous Trades Import_OMS Quer'!J8742</f>
        <v>0</v>
      </c>
      <c r="K8742">
        <f>'Previous Trades Import_OMS Quer'!K8742</f>
        <v>0</v>
      </c>
      <c r="L8742">
        <f>'Previous Trades Import_OMS Quer'!L8742</f>
        <v>0</v>
      </c>
      <c r="M8742">
        <f>'Previous Trades Import_OMS Quer'!M8742</f>
        <v>0</v>
      </c>
      <c r="N8742">
        <f>'Previous Trades Import_OMS Quer'!N8742</f>
        <v>0</v>
      </c>
      <c r="O8742" t="str">
        <f>CLEAN('Previous Trades Import_OMS Quer'!O8742)</f>
        <v/>
      </c>
      <c r="Q8742" s="25">
        <f t="shared" si="272"/>
        <v>0</v>
      </c>
      <c r="R8742" s="25" t="e">
        <f>VLOOKUP(O8742,'Currency Balance'!$O$3:$Q$32,3,0)</f>
        <v>#N/A</v>
      </c>
      <c r="S8742" t="e">
        <f t="shared" si="273"/>
        <v>#N/A</v>
      </c>
    </row>
    <row r="8743" spans="1:19">
      <c r="A8743">
        <f>'Previous Trades Import_OMS Quer'!A8743</f>
        <v>0</v>
      </c>
      <c r="B8743">
        <f>'Previous Trades Import_OMS Quer'!B8743</f>
        <v>0</v>
      </c>
      <c r="C8743" s="22">
        <f>'Previous Trades Import_OMS Quer'!C8743</f>
        <v>0</v>
      </c>
      <c r="D8743">
        <f>'Previous Trades Import_OMS Quer'!D8743</f>
        <v>0</v>
      </c>
      <c r="E8743" s="22">
        <f>'Previous Trades Import_OMS Quer'!E8743</f>
        <v>0</v>
      </c>
      <c r="F8743">
        <f>'Previous Trades Import_OMS Quer'!F8743</f>
        <v>0</v>
      </c>
      <c r="G8743">
        <f>'Previous Trades Import_OMS Quer'!G8743</f>
        <v>0</v>
      </c>
      <c r="H8743">
        <f>'Previous Trades Import_OMS Quer'!H8743</f>
        <v>0</v>
      </c>
      <c r="I8743">
        <f>'Previous Trades Import_OMS Quer'!I8743</f>
        <v>0</v>
      </c>
      <c r="J8743">
        <f>'Previous Trades Import_OMS Quer'!J8743</f>
        <v>0</v>
      </c>
      <c r="K8743">
        <f>'Previous Trades Import_OMS Quer'!K8743</f>
        <v>0</v>
      </c>
      <c r="L8743">
        <f>'Previous Trades Import_OMS Quer'!L8743</f>
        <v>0</v>
      </c>
      <c r="M8743">
        <f>'Previous Trades Import_OMS Quer'!M8743</f>
        <v>0</v>
      </c>
      <c r="N8743">
        <f>'Previous Trades Import_OMS Quer'!N8743</f>
        <v>0</v>
      </c>
      <c r="O8743" t="str">
        <f>CLEAN('Previous Trades Import_OMS Quer'!O8743)</f>
        <v/>
      </c>
      <c r="Q8743" s="25">
        <f t="shared" si="272"/>
        <v>0</v>
      </c>
      <c r="R8743" s="25" t="e">
        <f>VLOOKUP(O8743,'Currency Balance'!$O$3:$Q$32,3,0)</f>
        <v>#N/A</v>
      </c>
      <c r="S8743" t="e">
        <f t="shared" si="273"/>
        <v>#N/A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162"/>
  <sheetViews>
    <sheetView workbookViewId="0">
      <pane ySplit="2" topLeftCell="A52" activePane="bottomLeft" state="frozen"/>
      <selection pane="bottomLeft" activeCell="C61" sqref="C61"/>
    </sheetView>
  </sheetViews>
  <sheetFormatPr defaultColWidth="38.5546875" defaultRowHeight="13.8"/>
  <cols>
    <col min="1" max="1" width="22.6640625" style="73" customWidth="1"/>
    <col min="2" max="2" width="35.44140625" style="73" customWidth="1"/>
    <col min="3" max="3" width="38.5546875" style="73"/>
    <col min="4" max="4" width="45.44140625" style="73" bestFit="1" customWidth="1"/>
    <col min="5" max="8" width="38.5546875" style="73"/>
    <col min="9" max="12" width="38.5546875" style="96"/>
    <col min="13" max="13" width="38.5546875" style="89"/>
    <col min="14" max="14" width="38.5546875" style="80"/>
    <col min="15" max="16" width="19.44140625" style="82" bestFit="1" customWidth="1"/>
    <col min="17" max="17" width="37.5546875" style="82" bestFit="1" customWidth="1"/>
    <col min="18" max="18" width="38.5546875" style="82"/>
    <col min="19" max="19" width="38.5546875" style="75"/>
    <col min="20" max="20" width="29.5546875" style="73" bestFit="1" customWidth="1"/>
    <col min="21" max="21" width="16.6640625" style="73" bestFit="1" customWidth="1"/>
    <col min="22" max="24" width="38.5546875" style="73"/>
    <col min="25" max="26" width="38.5546875" style="83"/>
    <col min="27" max="16384" width="38.5546875" style="73"/>
  </cols>
  <sheetData>
    <row r="1" spans="1:29" ht="15" thickBot="1">
      <c r="A1" s="505">
        <f ca="1">TODAY()</f>
        <v>45467</v>
      </c>
      <c r="B1" s="506" t="s">
        <v>732</v>
      </c>
      <c r="C1" s="74" t="s">
        <v>247</v>
      </c>
      <c r="E1" s="75"/>
      <c r="G1" s="73" t="s">
        <v>397</v>
      </c>
      <c r="I1" s="76" t="s">
        <v>234</v>
      </c>
      <c r="J1" s="77" t="s">
        <v>235</v>
      </c>
      <c r="K1" s="78" t="s">
        <v>257</v>
      </c>
      <c r="L1" s="79" t="s">
        <v>313</v>
      </c>
      <c r="M1" s="80" t="s">
        <v>233</v>
      </c>
      <c r="N1" s="80" t="s">
        <v>229</v>
      </c>
      <c r="O1" s="81" t="s">
        <v>224</v>
      </c>
      <c r="P1" s="82" t="s">
        <v>244</v>
      </c>
      <c r="Q1" s="81" t="s">
        <v>227</v>
      </c>
      <c r="S1" s="92"/>
      <c r="T1" s="73" t="s">
        <v>228</v>
      </c>
      <c r="U1" s="73" t="s">
        <v>230</v>
      </c>
      <c r="V1" s="374" t="s">
        <v>489</v>
      </c>
      <c r="W1" s="24" t="s">
        <v>487</v>
      </c>
      <c r="X1" s="73" t="s">
        <v>491</v>
      </c>
      <c r="Y1" s="515" t="s">
        <v>741</v>
      </c>
      <c r="Z1" s="518" t="s">
        <v>747</v>
      </c>
      <c r="AA1" s="89" t="s">
        <v>753</v>
      </c>
      <c r="AB1" s="89" t="s">
        <v>753</v>
      </c>
      <c r="AC1" s="524" t="s">
        <v>754</v>
      </c>
    </row>
    <row r="2" spans="1:29">
      <c r="A2" s="84" t="s">
        <v>74</v>
      </c>
      <c r="B2" s="84" t="s">
        <v>226</v>
      </c>
      <c r="C2" s="84" t="s">
        <v>393</v>
      </c>
      <c r="D2" s="84" t="s">
        <v>231</v>
      </c>
      <c r="E2" s="84"/>
      <c r="F2" s="85" t="s">
        <v>240</v>
      </c>
      <c r="G2" s="85" t="s">
        <v>249</v>
      </c>
      <c r="H2" s="85" t="s">
        <v>253</v>
      </c>
      <c r="I2" s="86" t="s">
        <v>242</v>
      </c>
      <c r="J2" s="87" t="s">
        <v>243</v>
      </c>
      <c r="K2" s="87"/>
      <c r="L2" s="88"/>
      <c r="M2" s="89" t="s">
        <v>0</v>
      </c>
      <c r="N2" s="80" t="s">
        <v>241</v>
      </c>
      <c r="O2" s="82" t="s">
        <v>245</v>
      </c>
      <c r="P2" s="82" t="s">
        <v>245</v>
      </c>
      <c r="Q2" s="82" t="s">
        <v>246</v>
      </c>
      <c r="T2" s="73" t="s">
        <v>257</v>
      </c>
      <c r="V2" s="73" t="s">
        <v>488</v>
      </c>
      <c r="W2" s="73" t="s">
        <v>486</v>
      </c>
      <c r="X2" s="73" t="s">
        <v>490</v>
      </c>
      <c r="Y2" s="515"/>
      <c r="AA2" s="89" t="s">
        <v>488</v>
      </c>
      <c r="AB2" s="89" t="s">
        <v>486</v>
      </c>
      <c r="AC2" s="89" t="s">
        <v>755</v>
      </c>
    </row>
    <row r="3" spans="1:29">
      <c r="B3" s="75"/>
      <c r="C3" s="75"/>
      <c r="D3" s="75"/>
      <c r="E3" s="75"/>
      <c r="F3" s="90"/>
      <c r="G3" s="90"/>
      <c r="H3" s="90"/>
      <c r="I3" s="86"/>
      <c r="J3" s="87"/>
      <c r="K3" s="87"/>
      <c r="L3" s="88"/>
      <c r="M3" s="80"/>
      <c r="N3" s="91"/>
      <c r="V3" s="75"/>
      <c r="W3" s="75"/>
      <c r="X3" s="90"/>
      <c r="AA3" s="91"/>
      <c r="AB3" s="91"/>
      <c r="AC3" s="525"/>
    </row>
    <row r="4" spans="1:29">
      <c r="B4" s="75"/>
      <c r="C4" s="75"/>
      <c r="D4" s="75"/>
      <c r="E4" s="75"/>
      <c r="F4" s="90"/>
      <c r="G4" s="90"/>
      <c r="H4" s="90"/>
      <c r="I4" s="86"/>
      <c r="J4" s="87"/>
      <c r="K4" s="87"/>
      <c r="L4" s="88"/>
      <c r="M4" s="80"/>
      <c r="N4" s="91"/>
      <c r="V4" s="75"/>
      <c r="W4" s="75"/>
      <c r="X4" s="90"/>
      <c r="AA4" s="91"/>
      <c r="AB4" s="91"/>
      <c r="AC4" s="525"/>
    </row>
    <row r="5" spans="1:29">
      <c r="B5" s="92"/>
      <c r="C5" s="92"/>
      <c r="D5" s="92"/>
      <c r="E5" s="92"/>
      <c r="F5" s="90"/>
      <c r="G5" s="90"/>
      <c r="H5" s="90"/>
      <c r="I5" s="86"/>
      <c r="J5" s="87"/>
      <c r="K5" s="87"/>
      <c r="L5" s="88"/>
      <c r="M5" s="80"/>
      <c r="N5" s="91"/>
      <c r="S5" s="92"/>
      <c r="V5" s="92"/>
      <c r="W5" s="92"/>
      <c r="X5" s="90"/>
      <c r="Y5" s="73"/>
      <c r="AA5" s="91"/>
      <c r="AB5" s="91"/>
      <c r="AC5" s="525"/>
    </row>
    <row r="6" spans="1:29">
      <c r="B6" s="75"/>
      <c r="C6" s="75"/>
      <c r="D6" s="75"/>
      <c r="E6" s="75"/>
      <c r="F6" s="90"/>
      <c r="G6" s="90"/>
      <c r="H6" s="90"/>
      <c r="I6" s="86"/>
      <c r="J6" s="87"/>
      <c r="K6" s="87"/>
      <c r="L6" s="88"/>
      <c r="M6" s="80"/>
      <c r="N6" s="91"/>
      <c r="V6" s="75"/>
      <c r="W6" s="75"/>
      <c r="X6" s="90"/>
      <c r="AA6" s="91"/>
      <c r="AB6" s="91"/>
      <c r="AC6" s="525"/>
    </row>
    <row r="7" spans="1:29">
      <c r="B7" s="75"/>
      <c r="C7" s="75"/>
      <c r="D7" s="75"/>
      <c r="E7" s="75"/>
      <c r="F7" s="90"/>
      <c r="G7" s="90"/>
      <c r="H7" s="90"/>
      <c r="I7" s="86"/>
      <c r="J7" s="87"/>
      <c r="K7" s="87"/>
      <c r="L7" s="88"/>
      <c r="M7" s="80"/>
      <c r="N7" s="91"/>
      <c r="V7" s="75"/>
      <c r="W7" s="75"/>
      <c r="X7" s="90"/>
      <c r="AA7" s="91"/>
      <c r="AB7" s="91"/>
      <c r="AC7" s="525"/>
    </row>
    <row r="8" spans="1:29">
      <c r="B8" s="75"/>
      <c r="C8" s="75"/>
      <c r="D8" s="75"/>
      <c r="E8" s="75"/>
      <c r="F8" s="90"/>
      <c r="G8" s="90"/>
      <c r="H8" s="90"/>
      <c r="I8" s="86"/>
      <c r="J8" s="87"/>
      <c r="K8" s="87"/>
      <c r="L8" s="88"/>
      <c r="M8" s="80"/>
      <c r="N8" s="91"/>
      <c r="V8" s="75"/>
      <c r="W8" s="75"/>
      <c r="X8" s="90"/>
      <c r="AA8" s="91"/>
      <c r="AB8" s="91"/>
      <c r="AC8" s="525"/>
    </row>
    <row r="9" spans="1:29">
      <c r="B9" s="75"/>
      <c r="C9" s="75"/>
      <c r="D9" s="75"/>
      <c r="E9" s="75"/>
      <c r="F9" s="90"/>
      <c r="G9" s="90"/>
      <c r="H9" s="90"/>
      <c r="I9" s="86"/>
      <c r="J9" s="87"/>
      <c r="K9" s="87"/>
      <c r="L9" s="88"/>
      <c r="M9" s="80"/>
      <c r="N9" s="91"/>
      <c r="V9" s="75"/>
      <c r="W9" s="75"/>
      <c r="X9" s="90"/>
      <c r="Y9" s="73"/>
      <c r="AA9" s="91"/>
      <c r="AB9" s="91"/>
      <c r="AC9" s="525"/>
    </row>
    <row r="10" spans="1:29">
      <c r="B10" s="92"/>
      <c r="C10" s="92"/>
      <c r="D10" s="92"/>
      <c r="E10" s="92"/>
      <c r="F10" s="90"/>
      <c r="G10" s="90"/>
      <c r="H10" s="90"/>
      <c r="I10" s="86"/>
      <c r="J10" s="87"/>
      <c r="K10" s="87"/>
      <c r="L10" s="88"/>
      <c r="M10" s="80"/>
      <c r="N10" s="91"/>
      <c r="S10" s="92"/>
      <c r="V10" s="92"/>
      <c r="W10" s="92"/>
      <c r="X10" s="90"/>
      <c r="AA10" s="91"/>
      <c r="AB10" s="91"/>
      <c r="AC10" s="525"/>
    </row>
    <row r="11" spans="1:29">
      <c r="B11" s="75"/>
      <c r="C11" s="75"/>
      <c r="D11" s="75"/>
      <c r="E11" s="75"/>
      <c r="F11" s="90"/>
      <c r="G11" s="90"/>
      <c r="H11" s="90"/>
      <c r="I11" s="86"/>
      <c r="J11" s="87"/>
      <c r="K11" s="87"/>
      <c r="L11" s="88"/>
      <c r="M11" s="80"/>
      <c r="N11" s="91"/>
      <c r="V11" s="75"/>
      <c r="W11" s="75"/>
      <c r="X11" s="90"/>
      <c r="AA11" s="91"/>
      <c r="AB11" s="91"/>
      <c r="AC11" s="525"/>
    </row>
    <row r="12" spans="1:29">
      <c r="B12" s="75"/>
      <c r="C12" s="75"/>
      <c r="D12" s="75"/>
      <c r="E12" s="75"/>
      <c r="F12" s="90"/>
      <c r="G12" s="90"/>
      <c r="H12" s="90"/>
      <c r="I12" s="86"/>
      <c r="J12" s="87"/>
      <c r="K12" s="87"/>
      <c r="L12" s="88"/>
      <c r="M12" s="80"/>
      <c r="N12" s="91"/>
      <c r="V12" s="75"/>
      <c r="W12" s="75"/>
      <c r="X12" s="90"/>
      <c r="AA12" s="91"/>
      <c r="AB12" s="91"/>
      <c r="AC12" s="525"/>
    </row>
    <row r="13" spans="1:29">
      <c r="B13" s="75"/>
      <c r="C13" s="75"/>
      <c r="D13" s="75"/>
      <c r="E13" s="75"/>
      <c r="F13" s="90"/>
      <c r="G13" s="90"/>
      <c r="H13" s="90"/>
      <c r="I13" s="86"/>
      <c r="J13" s="87"/>
      <c r="K13" s="87"/>
      <c r="L13" s="88"/>
      <c r="M13" s="80"/>
      <c r="N13" s="91"/>
      <c r="V13" s="75"/>
      <c r="W13" s="75"/>
      <c r="X13" s="90"/>
      <c r="AA13" s="91"/>
      <c r="AB13" s="91"/>
      <c r="AC13" s="525"/>
    </row>
    <row r="14" spans="1:29">
      <c r="B14" s="75"/>
      <c r="C14" s="75"/>
      <c r="D14" s="75"/>
      <c r="E14" s="75"/>
      <c r="F14" s="90"/>
      <c r="G14" s="90"/>
      <c r="H14" s="90"/>
      <c r="I14" s="86"/>
      <c r="J14" s="87"/>
      <c r="K14" s="87"/>
      <c r="L14" s="88"/>
      <c r="M14" s="80"/>
      <c r="N14" s="91"/>
      <c r="V14" s="75"/>
      <c r="W14" s="75"/>
      <c r="X14" s="90"/>
      <c r="AA14" s="91"/>
      <c r="AB14" s="91"/>
      <c r="AC14" s="525"/>
    </row>
    <row r="15" spans="1:29">
      <c r="B15" s="75"/>
      <c r="C15" s="75"/>
      <c r="D15" s="75"/>
      <c r="E15" s="75"/>
      <c r="F15" s="90"/>
      <c r="G15" s="90"/>
      <c r="H15" s="90"/>
      <c r="I15" s="86"/>
      <c r="J15" s="87"/>
      <c r="K15" s="87"/>
      <c r="L15" s="88"/>
      <c r="M15" s="80"/>
      <c r="N15" s="91"/>
      <c r="V15" s="75"/>
      <c r="W15" s="75"/>
      <c r="X15" s="90"/>
      <c r="AA15" s="91"/>
      <c r="AB15" s="91"/>
      <c r="AC15" s="525"/>
    </row>
    <row r="16" spans="1:29">
      <c r="B16" s="75"/>
      <c r="C16" s="75"/>
      <c r="D16" s="75"/>
      <c r="E16" s="75"/>
      <c r="F16" s="90"/>
      <c r="G16" s="90"/>
      <c r="H16" s="90"/>
      <c r="I16" s="86"/>
      <c r="J16" s="87"/>
      <c r="K16" s="87"/>
      <c r="L16" s="88"/>
      <c r="M16" s="80"/>
      <c r="N16" s="91"/>
      <c r="V16" s="75"/>
      <c r="W16" s="75"/>
      <c r="X16" s="90"/>
      <c r="AA16" s="91"/>
      <c r="AB16" s="91"/>
      <c r="AC16" s="525"/>
    </row>
    <row r="17" spans="1:67">
      <c r="B17" s="75"/>
      <c r="C17" s="75"/>
      <c r="D17" s="75"/>
      <c r="E17" s="75"/>
      <c r="F17" s="90"/>
      <c r="G17" s="90"/>
      <c r="H17" s="90"/>
      <c r="I17" s="86"/>
      <c r="J17" s="87"/>
      <c r="K17" s="87"/>
      <c r="L17" s="88"/>
      <c r="M17" s="80"/>
      <c r="N17" s="91"/>
      <c r="V17" s="75"/>
      <c r="W17" s="75"/>
      <c r="X17" s="90"/>
      <c r="AA17" s="91"/>
      <c r="AB17" s="91"/>
      <c r="AC17" s="525"/>
    </row>
    <row r="18" spans="1:67">
      <c r="B18" s="75"/>
      <c r="C18" s="75"/>
      <c r="D18" s="75"/>
      <c r="E18" s="75"/>
      <c r="F18" s="90"/>
      <c r="G18" s="90"/>
      <c r="H18" s="90"/>
      <c r="I18" s="86"/>
      <c r="J18" s="87"/>
      <c r="K18" s="87"/>
      <c r="L18" s="88"/>
      <c r="M18" s="80"/>
      <c r="N18" s="91"/>
      <c r="S18" s="92"/>
      <c r="V18" s="75"/>
      <c r="W18" s="75"/>
      <c r="X18" s="90"/>
      <c r="AA18" s="91"/>
      <c r="AB18" s="91"/>
      <c r="AC18" s="525"/>
    </row>
    <row r="19" spans="1:67">
      <c r="B19" s="75"/>
      <c r="C19" s="75"/>
      <c r="D19" s="75"/>
      <c r="E19" s="75"/>
      <c r="F19" s="90"/>
      <c r="G19" s="90"/>
      <c r="H19" s="90"/>
      <c r="I19" s="86"/>
      <c r="J19" s="87"/>
      <c r="K19" s="87"/>
      <c r="L19" s="88"/>
      <c r="M19" s="80"/>
      <c r="N19" s="91"/>
      <c r="S19" s="92"/>
      <c r="V19" s="75"/>
      <c r="W19" s="75"/>
      <c r="X19" s="90"/>
      <c r="AA19" s="91"/>
      <c r="AB19" s="91"/>
      <c r="AC19" s="525"/>
    </row>
    <row r="20" spans="1:67">
      <c r="B20" s="75"/>
      <c r="C20" s="75"/>
      <c r="D20" s="75"/>
      <c r="E20" s="75"/>
      <c r="F20" s="90"/>
      <c r="G20" s="90"/>
      <c r="H20" s="90"/>
      <c r="I20" s="86"/>
      <c r="J20" s="87"/>
      <c r="K20" s="87"/>
      <c r="L20" s="88"/>
      <c r="M20" s="80"/>
      <c r="N20" s="91"/>
      <c r="S20" s="92"/>
      <c r="V20" s="75"/>
      <c r="W20" s="75"/>
      <c r="X20" s="90"/>
      <c r="AA20" s="91"/>
      <c r="AB20" s="91"/>
      <c r="AC20" s="525"/>
    </row>
    <row r="21" spans="1:67">
      <c r="B21" s="92"/>
      <c r="C21" s="92"/>
      <c r="D21" s="92"/>
      <c r="E21" s="92"/>
      <c r="F21" s="90"/>
      <c r="G21" s="90"/>
      <c r="H21" s="90"/>
      <c r="I21" s="86"/>
      <c r="J21" s="87"/>
      <c r="K21" s="87"/>
      <c r="L21" s="88"/>
      <c r="M21" s="80"/>
      <c r="N21" s="91"/>
      <c r="S21" s="92"/>
      <c r="V21" s="75"/>
      <c r="W21" s="75"/>
      <c r="X21" s="90"/>
      <c r="AA21" s="91"/>
      <c r="AB21" s="91"/>
      <c r="AC21" s="525"/>
    </row>
    <row r="22" spans="1:67">
      <c r="B22" s="92"/>
      <c r="C22" s="92"/>
      <c r="D22" s="92"/>
      <c r="E22" s="92"/>
      <c r="F22" s="90"/>
      <c r="G22" s="90"/>
      <c r="H22" s="90"/>
      <c r="I22" s="86"/>
      <c r="J22" s="87"/>
      <c r="K22" s="87"/>
      <c r="L22" s="88"/>
      <c r="M22" s="80"/>
      <c r="N22" s="91"/>
      <c r="S22" s="92"/>
      <c r="V22" s="75"/>
      <c r="W22" s="75"/>
      <c r="X22" s="90"/>
      <c r="AA22" s="91"/>
      <c r="AB22" s="91"/>
      <c r="AC22" s="525"/>
    </row>
    <row r="23" spans="1:67">
      <c r="B23" s="92"/>
      <c r="C23" s="92"/>
      <c r="D23" s="92"/>
      <c r="E23" s="92"/>
      <c r="F23" s="90"/>
      <c r="G23" s="90"/>
      <c r="H23" s="90"/>
      <c r="I23" s="86"/>
      <c r="J23" s="87"/>
      <c r="K23" s="87"/>
      <c r="L23" s="88"/>
      <c r="M23" s="80"/>
      <c r="N23" s="91"/>
      <c r="S23" s="92"/>
      <c r="V23" s="75"/>
      <c r="W23" s="75"/>
      <c r="X23" s="90"/>
      <c r="AA23" s="91"/>
      <c r="AB23" s="91"/>
      <c r="AC23" s="525"/>
    </row>
    <row r="24" spans="1:67" s="84" customFormat="1">
      <c r="A24" s="73"/>
      <c r="B24" s="92"/>
      <c r="C24" s="92"/>
      <c r="D24" s="92"/>
      <c r="E24" s="92"/>
      <c r="F24" s="90"/>
      <c r="G24" s="90"/>
      <c r="H24" s="90"/>
      <c r="I24" s="86"/>
      <c r="J24" s="87"/>
      <c r="K24" s="87"/>
      <c r="L24" s="88"/>
      <c r="M24" s="80"/>
      <c r="N24" s="91"/>
      <c r="O24" s="82"/>
      <c r="P24" s="82"/>
      <c r="Q24" s="82"/>
      <c r="R24" s="82"/>
      <c r="S24" s="92"/>
      <c r="T24" s="73"/>
      <c r="U24" s="73"/>
      <c r="V24" s="75"/>
      <c r="W24" s="75"/>
      <c r="X24" s="90"/>
      <c r="Y24" s="83"/>
      <c r="Z24" s="83"/>
      <c r="AA24" s="91"/>
      <c r="AB24" s="91"/>
      <c r="AC24" s="525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</row>
    <row r="25" spans="1:67">
      <c r="B25" s="92"/>
      <c r="C25" s="92"/>
      <c r="D25" s="92"/>
      <c r="E25" s="92"/>
      <c r="F25" s="90"/>
      <c r="G25" s="90"/>
      <c r="H25" s="90"/>
      <c r="I25" s="86"/>
      <c r="J25" s="87"/>
      <c r="K25" s="87"/>
      <c r="L25" s="88"/>
      <c r="M25" s="80"/>
      <c r="N25" s="91"/>
      <c r="S25" s="92"/>
      <c r="V25" s="75"/>
      <c r="W25" s="75"/>
      <c r="X25" s="90"/>
      <c r="AA25" s="91"/>
      <c r="AB25" s="91"/>
      <c r="AC25" s="525"/>
    </row>
    <row r="26" spans="1:67">
      <c r="B26" s="92"/>
      <c r="C26" s="92"/>
      <c r="D26" s="92"/>
      <c r="E26" s="92"/>
      <c r="F26" s="90"/>
      <c r="G26" s="90"/>
      <c r="H26" s="90"/>
      <c r="I26" s="86"/>
      <c r="J26" s="87"/>
      <c r="K26" s="87"/>
      <c r="L26" s="88"/>
      <c r="M26" s="80"/>
      <c r="N26" s="91"/>
      <c r="S26" s="92"/>
      <c r="V26" s="75"/>
      <c r="W26" s="75"/>
      <c r="X26" s="90"/>
      <c r="AA26" s="91"/>
      <c r="AB26" s="91"/>
      <c r="AC26" s="525"/>
    </row>
    <row r="27" spans="1:67">
      <c r="B27" s="92"/>
      <c r="C27" s="92"/>
      <c r="D27" s="92"/>
      <c r="E27" s="92"/>
      <c r="F27" s="90"/>
      <c r="G27" s="90"/>
      <c r="H27" s="90"/>
      <c r="I27" s="86"/>
      <c r="J27" s="87"/>
      <c r="K27" s="87"/>
      <c r="L27" s="88"/>
      <c r="M27" s="80"/>
      <c r="N27" s="91"/>
      <c r="S27" s="92"/>
      <c r="V27" s="75"/>
      <c r="W27" s="75"/>
      <c r="X27" s="90"/>
      <c r="AA27" s="91"/>
      <c r="AB27" s="91"/>
      <c r="AC27" s="525"/>
    </row>
    <row r="28" spans="1:67">
      <c r="B28" s="92"/>
      <c r="C28" s="92"/>
      <c r="D28" s="92"/>
      <c r="E28" s="92"/>
      <c r="F28" s="90"/>
      <c r="G28" s="90"/>
      <c r="H28" s="90"/>
      <c r="I28" s="86"/>
      <c r="J28" s="87"/>
      <c r="K28" s="87"/>
      <c r="L28" s="88"/>
      <c r="M28" s="80"/>
      <c r="N28" s="91"/>
      <c r="S28" s="92"/>
      <c r="V28" s="75"/>
      <c r="W28" s="75"/>
      <c r="X28" s="90"/>
      <c r="AA28" s="91"/>
      <c r="AB28" s="91"/>
      <c r="AC28" s="525"/>
    </row>
    <row r="29" spans="1:67">
      <c r="B29" s="92"/>
      <c r="C29" s="92"/>
      <c r="D29" s="92"/>
      <c r="E29" s="92"/>
      <c r="F29" s="90"/>
      <c r="G29" s="90"/>
      <c r="H29" s="90"/>
      <c r="I29" s="86"/>
      <c r="J29" s="87"/>
      <c r="K29" s="87"/>
      <c r="L29" s="88"/>
      <c r="M29" s="80"/>
      <c r="N29" s="91"/>
      <c r="S29" s="92"/>
      <c r="V29" s="92"/>
      <c r="W29" s="92"/>
      <c r="X29" s="90"/>
      <c r="Y29" s="73"/>
      <c r="AA29" s="91"/>
      <c r="AB29" s="91"/>
      <c r="AC29" s="525"/>
    </row>
    <row r="30" spans="1:67">
      <c r="B30" s="92"/>
      <c r="C30" s="92"/>
      <c r="D30" s="92"/>
      <c r="E30" s="92"/>
      <c r="F30" s="90"/>
      <c r="G30" s="90"/>
      <c r="H30" s="90"/>
      <c r="I30" s="86"/>
      <c r="J30" s="87"/>
      <c r="K30" s="87"/>
      <c r="L30" s="88"/>
      <c r="M30" s="80"/>
      <c r="N30" s="91"/>
      <c r="S30" s="92"/>
      <c r="V30" s="92"/>
      <c r="W30" s="92"/>
      <c r="X30" s="90"/>
      <c r="Y30" s="73"/>
      <c r="AA30" s="91"/>
      <c r="AB30" s="91"/>
      <c r="AC30" s="525"/>
    </row>
    <row r="31" spans="1:67">
      <c r="A31" s="511"/>
      <c r="B31" s="512"/>
      <c r="C31" s="512"/>
      <c r="D31" s="512"/>
      <c r="E31" s="92"/>
      <c r="F31" s="90"/>
      <c r="G31" s="90"/>
      <c r="H31" s="90"/>
      <c r="I31" s="86"/>
      <c r="J31" s="87"/>
      <c r="K31" s="87"/>
      <c r="L31" s="88"/>
      <c r="M31" s="80"/>
      <c r="N31" s="91"/>
      <c r="S31" s="92"/>
      <c r="V31" s="92"/>
      <c r="W31" s="92"/>
      <c r="X31" s="90"/>
      <c r="Y31" s="73"/>
      <c r="AA31" s="91"/>
      <c r="AB31" s="91"/>
      <c r="AC31" s="525"/>
    </row>
    <row r="32" spans="1:67">
      <c r="B32" s="97"/>
      <c r="C32" s="97"/>
      <c r="D32" s="97"/>
      <c r="E32" s="92"/>
      <c r="F32" s="90"/>
      <c r="G32" s="90"/>
      <c r="H32" s="90"/>
      <c r="I32" s="86"/>
      <c r="J32" s="87"/>
      <c r="K32" s="87"/>
      <c r="L32" s="88"/>
      <c r="M32" s="80"/>
      <c r="N32" s="91"/>
      <c r="S32" s="92"/>
      <c r="V32" s="75"/>
      <c r="W32" s="75"/>
      <c r="X32" s="90"/>
      <c r="AA32" s="531"/>
      <c r="AB32" s="531"/>
      <c r="AC32" s="525"/>
    </row>
    <row r="33" spans="1:67" s="103" customFormat="1" ht="14.4" thickBot="1">
      <c r="A33" s="124"/>
      <c r="B33" s="125"/>
      <c r="C33" s="125"/>
      <c r="D33" s="125"/>
      <c r="E33" s="121"/>
      <c r="F33" s="122"/>
      <c r="G33" s="122"/>
      <c r="H33" s="122"/>
      <c r="I33" s="93"/>
      <c r="J33" s="94"/>
      <c r="K33" s="94"/>
      <c r="L33" s="88"/>
      <c r="M33" s="104"/>
      <c r="N33" s="123"/>
      <c r="O33" s="105"/>
      <c r="P33" s="105"/>
      <c r="Q33" s="105"/>
      <c r="R33" s="105"/>
      <c r="S33" s="121"/>
      <c r="T33" s="107"/>
      <c r="U33" s="107"/>
      <c r="V33" s="75"/>
      <c r="W33" s="75"/>
      <c r="X33" s="90"/>
      <c r="Y33" s="83"/>
      <c r="Z33" s="532"/>
      <c r="AA33" s="123"/>
      <c r="AB33" s="123"/>
      <c r="AC33" s="533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</row>
    <row r="34" spans="1:67">
      <c r="A34" s="126" t="s">
        <v>404</v>
      </c>
      <c r="B34" s="127" t="s">
        <v>254</v>
      </c>
      <c r="C34" s="128"/>
      <c r="D34" s="129" t="s">
        <v>405</v>
      </c>
      <c r="I34" s="92"/>
      <c r="J34" s="92"/>
      <c r="K34" s="92"/>
      <c r="L34" s="92"/>
      <c r="M34" s="73"/>
      <c r="N34" s="92"/>
      <c r="O34" s="92"/>
      <c r="P34" s="92"/>
      <c r="Q34" s="92"/>
      <c r="R34" s="92"/>
      <c r="S34" s="92"/>
      <c r="AA34" s="89"/>
      <c r="AB34" s="89"/>
      <c r="AC34" s="89"/>
    </row>
    <row r="35" spans="1:67">
      <c r="A35" s="130" t="s">
        <v>314</v>
      </c>
      <c r="B35" s="117">
        <f>'Currency Balance'!D33</f>
        <v>0</v>
      </c>
      <c r="C35" s="118" t="e">
        <f ca="1">'Currency Balance'!H32+'Currency Balance'!J32</f>
        <v>#NAME?</v>
      </c>
      <c r="D35" s="131"/>
      <c r="I35" s="92"/>
      <c r="J35" s="92"/>
      <c r="K35" s="92"/>
      <c r="L35" s="92"/>
      <c r="M35" s="73"/>
      <c r="N35" s="92"/>
      <c r="O35" s="92"/>
      <c r="P35" s="92"/>
      <c r="Q35" s="92"/>
      <c r="R35" s="92"/>
      <c r="S35" s="92"/>
      <c r="AA35" s="89"/>
      <c r="AB35" s="89"/>
      <c r="AC35" s="89"/>
    </row>
    <row r="36" spans="1:67">
      <c r="A36" s="130" t="s">
        <v>278</v>
      </c>
      <c r="B36" s="119" t="s">
        <v>269</v>
      </c>
      <c r="C36" s="119"/>
      <c r="D36" s="131"/>
      <c r="I36" s="92"/>
      <c r="J36" s="92"/>
      <c r="K36" s="92"/>
      <c r="L36" s="92"/>
      <c r="M36" s="73"/>
      <c r="N36" s="92"/>
      <c r="O36" s="92"/>
      <c r="P36" s="92"/>
      <c r="Q36" s="92"/>
      <c r="R36" s="92"/>
      <c r="S36" s="92"/>
      <c r="AA36" s="89"/>
      <c r="AB36" s="89"/>
      <c r="AC36" s="89"/>
    </row>
    <row r="37" spans="1:67">
      <c r="A37" s="132" t="s">
        <v>118</v>
      </c>
      <c r="B37" s="133"/>
      <c r="C37" s="133" t="e">
        <f ca="1">C35+C31</f>
        <v>#NAME?</v>
      </c>
      <c r="D37" s="134">
        <f>D31+D33</f>
        <v>0</v>
      </c>
      <c r="H37" s="90">
        <f>H31+H33</f>
        <v>0</v>
      </c>
      <c r="I37" s="92"/>
      <c r="J37" s="92"/>
      <c r="K37" s="92"/>
      <c r="L37" s="92"/>
      <c r="M37" s="73"/>
      <c r="N37" s="92"/>
      <c r="O37" s="92"/>
      <c r="P37" s="92"/>
      <c r="Q37" s="92"/>
      <c r="R37" s="92"/>
      <c r="S37" s="92"/>
      <c r="AA37" s="89"/>
      <c r="AB37" s="89"/>
      <c r="AC37" s="89"/>
    </row>
    <row r="38" spans="1:67" ht="14.4" thickBot="1">
      <c r="A38" s="135" t="s">
        <v>411</v>
      </c>
      <c r="B38" s="136"/>
      <c r="C38" s="136"/>
      <c r="D38" s="137"/>
      <c r="I38" s="92"/>
      <c r="J38" s="92"/>
      <c r="K38" s="97"/>
      <c r="L38" s="92"/>
      <c r="M38" s="73"/>
      <c r="N38" s="92"/>
      <c r="O38" s="92"/>
      <c r="P38" s="92"/>
      <c r="Q38" s="92"/>
      <c r="R38" s="92"/>
      <c r="S38" s="92"/>
      <c r="AA38" s="89"/>
      <c r="AB38" s="89"/>
      <c r="AC38" s="89"/>
    </row>
    <row r="39" spans="1:67">
      <c r="I39" s="92"/>
      <c r="J39" s="92"/>
      <c r="K39" s="97"/>
      <c r="L39" s="92"/>
      <c r="M39" s="73"/>
      <c r="N39" s="92"/>
      <c r="O39" s="92"/>
      <c r="P39" s="92"/>
      <c r="Q39" s="92"/>
      <c r="R39" s="92"/>
      <c r="S39" s="92"/>
      <c r="AA39" s="89"/>
      <c r="AB39" s="89"/>
      <c r="AC39" s="89"/>
    </row>
    <row r="40" spans="1:67" s="1" customFormat="1" ht="10.199999999999999">
      <c r="A40" s="138" t="s">
        <v>259</v>
      </c>
      <c r="B40" s="1" t="s">
        <v>232</v>
      </c>
      <c r="C40" s="45" t="s">
        <v>7</v>
      </c>
      <c r="D40" s="45" t="s">
        <v>6</v>
      </c>
      <c r="I40" s="1" t="s">
        <v>262</v>
      </c>
      <c r="J40" s="1" t="s">
        <v>265</v>
      </c>
      <c r="M40" s="1" t="s">
        <v>280</v>
      </c>
      <c r="N40" s="46" t="s">
        <v>267</v>
      </c>
      <c r="O40" s="46"/>
      <c r="P40" s="46"/>
      <c r="Q40" s="46"/>
      <c r="R40" s="46"/>
      <c r="S40" s="46"/>
      <c r="Y40" s="516"/>
      <c r="Z40" s="516"/>
      <c r="AA40" s="523"/>
      <c r="AB40" s="523"/>
      <c r="AC40" s="523"/>
    </row>
    <row r="41" spans="1:67" s="1" customFormat="1" ht="10.199999999999999">
      <c r="B41" s="1" t="s">
        <v>260</v>
      </c>
      <c r="C41" s="1" t="s">
        <v>8</v>
      </c>
      <c r="D41" s="1" t="s">
        <v>261</v>
      </c>
      <c r="G41" s="1" t="s">
        <v>263</v>
      </c>
      <c r="H41" s="1" t="s">
        <v>264</v>
      </c>
      <c r="I41" s="46" t="s">
        <v>266</v>
      </c>
      <c r="J41" s="46" t="s">
        <v>266</v>
      </c>
      <c r="K41" s="1" t="s">
        <v>257</v>
      </c>
      <c r="L41" s="46" t="s">
        <v>742</v>
      </c>
      <c r="M41" s="1" t="s">
        <v>279</v>
      </c>
      <c r="N41" s="46" t="s">
        <v>263</v>
      </c>
      <c r="O41" s="46" t="s">
        <v>266</v>
      </c>
      <c r="P41" s="46" t="s">
        <v>266</v>
      </c>
      <c r="Q41" s="46"/>
      <c r="R41" s="46"/>
      <c r="S41" s="46"/>
      <c r="Y41" s="517" t="s">
        <v>266</v>
      </c>
      <c r="Z41" s="517" t="s">
        <v>266</v>
      </c>
      <c r="AA41" s="523" t="s">
        <v>756</v>
      </c>
      <c r="AB41" s="523" t="s">
        <v>756</v>
      </c>
      <c r="AC41" s="523"/>
    </row>
    <row r="42" spans="1:67" s="1" customFormat="1" ht="10.199999999999999">
      <c r="D42" s="1" t="s">
        <v>396</v>
      </c>
      <c r="G42" s="1" t="s">
        <v>398</v>
      </c>
      <c r="H42" s="1" t="s">
        <v>398</v>
      </c>
      <c r="I42" s="46"/>
      <c r="J42" s="46"/>
      <c r="K42" s="46"/>
      <c r="L42" s="46"/>
      <c r="N42" s="46"/>
      <c r="O42" s="46"/>
      <c r="P42" s="46"/>
      <c r="Q42" s="46"/>
      <c r="R42" s="46"/>
      <c r="S42" s="46"/>
      <c r="Y42" s="516" t="s">
        <v>743</v>
      </c>
      <c r="Z42" s="516" t="s">
        <v>748</v>
      </c>
      <c r="AA42" s="523" t="s">
        <v>757</v>
      </c>
      <c r="AB42" s="523"/>
      <c r="AC42" s="523"/>
    </row>
    <row r="43" spans="1:67" s="1" customFormat="1" ht="10.199999999999999">
      <c r="C43" s="1" t="s">
        <v>281</v>
      </c>
      <c r="D43" s="1" t="s">
        <v>86</v>
      </c>
      <c r="I43" s="46"/>
      <c r="J43" s="46"/>
      <c r="K43" s="46"/>
      <c r="L43" s="46"/>
      <c r="N43" s="46"/>
      <c r="O43" s="46"/>
      <c r="P43" s="46"/>
      <c r="Q43" s="46"/>
      <c r="R43" s="46"/>
      <c r="S43" s="46"/>
      <c r="Y43" s="516"/>
      <c r="Z43" s="516"/>
      <c r="AA43" s="524" t="s">
        <v>772</v>
      </c>
      <c r="AB43" s="523">
        <v>2</v>
      </c>
      <c r="AC43" s="523"/>
    </row>
    <row r="44" spans="1:67" s="1" customFormat="1" ht="10.199999999999999">
      <c r="C44" s="1" t="s">
        <v>282</v>
      </c>
      <c r="D44" s="1" t="s">
        <v>85</v>
      </c>
      <c r="I44" s="46"/>
      <c r="J44" s="46"/>
      <c r="K44" s="46"/>
      <c r="L44" s="46"/>
      <c r="N44" s="46"/>
      <c r="O44" s="46"/>
      <c r="P44" s="46"/>
      <c r="Q44" s="46"/>
      <c r="R44" s="46"/>
      <c r="S44" s="46"/>
    </row>
    <row r="45" spans="1:67" s="1" customFormat="1" ht="10.199999999999999">
      <c r="C45" s="1" t="s">
        <v>283</v>
      </c>
      <c r="D45" s="1" t="s">
        <v>395</v>
      </c>
      <c r="I45" s="46"/>
      <c r="J45" s="46"/>
      <c r="K45" s="46"/>
      <c r="L45" s="46"/>
      <c r="N45" s="46"/>
      <c r="O45" s="46"/>
      <c r="P45" s="46"/>
      <c r="Q45" s="46"/>
      <c r="R45" s="46"/>
      <c r="S45" s="46"/>
    </row>
    <row r="46" spans="1:67" s="1" customFormat="1" ht="10.199999999999999">
      <c r="D46" s="1" t="s">
        <v>87</v>
      </c>
      <c r="I46" s="46"/>
      <c r="J46" s="46"/>
      <c r="K46" s="46"/>
      <c r="L46" s="46"/>
      <c r="N46" s="46"/>
      <c r="O46" s="46"/>
      <c r="P46" s="46"/>
      <c r="Q46" s="46"/>
      <c r="R46" s="46"/>
      <c r="S46" s="46"/>
    </row>
    <row r="47" spans="1:67" s="1" customFormat="1" ht="10.199999999999999">
      <c r="D47" s="1" t="s">
        <v>88</v>
      </c>
      <c r="I47" s="46"/>
      <c r="J47" s="46"/>
      <c r="K47" s="46"/>
      <c r="L47" s="46"/>
      <c r="N47" s="46"/>
      <c r="O47" s="46"/>
      <c r="P47" s="46"/>
      <c r="Q47" s="46"/>
      <c r="R47" s="46"/>
      <c r="S47" s="46"/>
    </row>
    <row r="48" spans="1:67" ht="14.4">
      <c r="I48" s="97"/>
      <c r="J48" s="97"/>
      <c r="K48" s="97"/>
      <c r="L48" s="97"/>
      <c r="M48" s="73"/>
      <c r="N48" s="97"/>
      <c r="O48" s="97"/>
      <c r="P48" s="97"/>
      <c r="Q48" s="97"/>
      <c r="R48" s="97"/>
      <c r="S48" s="97"/>
      <c r="Y48" s="73"/>
      <c r="Z48" s="73"/>
      <c r="AA48"/>
      <c r="AB48"/>
    </row>
    <row r="49" spans="1:28" ht="14.4">
      <c r="F49" s="97"/>
      <c r="G49" s="97"/>
      <c r="H49" s="97"/>
      <c r="I49" s="97"/>
      <c r="J49" s="97"/>
      <c r="K49" s="97"/>
      <c r="L49" s="97"/>
      <c r="M49" s="73"/>
      <c r="N49" s="97"/>
      <c r="O49" s="97"/>
      <c r="P49" s="97"/>
      <c r="Q49" s="97"/>
      <c r="R49" s="97"/>
      <c r="S49" s="97"/>
      <c r="Y49" s="73"/>
      <c r="Z49" s="73"/>
      <c r="AA49"/>
      <c r="AB49"/>
    </row>
    <row r="50" spans="1:28">
      <c r="A50" s="176"/>
      <c r="B50" s="522" t="s">
        <v>749</v>
      </c>
      <c r="F50" s="97"/>
      <c r="H50" s="393"/>
      <c r="I50" s="97"/>
      <c r="J50" s="97"/>
      <c r="K50" s="97"/>
      <c r="L50" s="97"/>
      <c r="M50" s="73"/>
      <c r="N50" s="97"/>
      <c r="O50" s="97"/>
      <c r="P50" s="97"/>
      <c r="Q50" s="97"/>
      <c r="R50" s="97"/>
      <c r="S50" s="97"/>
      <c r="Y50" s="73"/>
      <c r="Z50" s="73"/>
    </row>
    <row r="51" spans="1:28" ht="36.6">
      <c r="A51" s="176"/>
      <c r="B51" s="521" t="s">
        <v>750</v>
      </c>
      <c r="F51" s="97"/>
      <c r="H51" s="393"/>
      <c r="I51" s="97"/>
      <c r="J51" s="97"/>
      <c r="K51" s="97"/>
      <c r="L51" s="97"/>
      <c r="M51" s="73"/>
      <c r="N51" s="97"/>
      <c r="O51" s="97"/>
      <c r="P51" s="97"/>
      <c r="Q51" s="97"/>
      <c r="R51" s="97"/>
      <c r="S51" s="97"/>
      <c r="Y51" s="73"/>
      <c r="Z51" s="73"/>
    </row>
    <row r="52" spans="1:28">
      <c r="A52" s="176"/>
      <c r="B52" s="520" t="s">
        <v>751</v>
      </c>
      <c r="F52" s="97"/>
      <c r="H52" s="393"/>
      <c r="I52" s="97"/>
      <c r="J52" s="97"/>
      <c r="K52" s="97"/>
      <c r="L52" s="97"/>
      <c r="M52" s="73"/>
      <c r="N52" s="97"/>
      <c r="O52" s="97"/>
      <c r="P52" s="97"/>
      <c r="Q52" s="97"/>
      <c r="R52" s="97"/>
      <c r="S52" s="97"/>
      <c r="Y52" s="73"/>
      <c r="Z52" s="73"/>
    </row>
    <row r="53" spans="1:28">
      <c r="A53" s="110"/>
      <c r="B53" s="392" t="s">
        <v>752</v>
      </c>
      <c r="F53" s="97"/>
      <c r="H53" s="393"/>
      <c r="I53" s="97"/>
      <c r="J53" s="97"/>
      <c r="K53" s="97"/>
      <c r="L53" s="97"/>
      <c r="M53" s="73"/>
      <c r="N53" s="97"/>
      <c r="O53" s="97"/>
      <c r="P53" s="97"/>
      <c r="Q53" s="97"/>
      <c r="R53" s="97"/>
      <c r="S53" s="97"/>
      <c r="Y53" s="73"/>
      <c r="Z53" s="73"/>
    </row>
    <row r="54" spans="1:28">
      <c r="F54" s="74"/>
      <c r="I54" s="97"/>
      <c r="J54" s="97"/>
      <c r="K54" s="97"/>
      <c r="L54" s="97"/>
      <c r="M54" s="73"/>
      <c r="N54" s="97"/>
      <c r="O54" s="97"/>
      <c r="P54" s="97"/>
      <c r="Q54" s="97"/>
      <c r="R54" s="97"/>
      <c r="S54" s="97"/>
      <c r="Y54" s="73"/>
      <c r="Z54" s="73"/>
    </row>
    <row r="55" spans="1:28">
      <c r="F55" s="74"/>
      <c r="I55" s="97"/>
      <c r="J55" s="97"/>
      <c r="K55" s="97"/>
      <c r="L55" s="97"/>
      <c r="M55" s="73"/>
      <c r="N55" s="97"/>
      <c r="O55" s="97"/>
      <c r="P55" s="97"/>
      <c r="Q55" s="97"/>
      <c r="R55" s="97"/>
      <c r="S55" s="97"/>
      <c r="Y55" s="73"/>
      <c r="Z55" s="73"/>
    </row>
    <row r="56" spans="1:28">
      <c r="H56" s="74"/>
      <c r="I56" s="97"/>
      <c r="J56" s="97"/>
      <c r="K56" s="97"/>
      <c r="L56" s="97"/>
      <c r="M56" s="73"/>
      <c r="N56" s="97"/>
      <c r="O56" s="97"/>
      <c r="P56" s="97"/>
      <c r="Q56" s="97"/>
      <c r="R56" s="97"/>
      <c r="S56" s="97"/>
      <c r="Y56" s="73"/>
      <c r="Z56" s="73"/>
    </row>
    <row r="57" spans="1:28">
      <c r="I57" s="97"/>
      <c r="J57" s="97"/>
      <c r="K57" s="97"/>
      <c r="L57" s="97"/>
      <c r="M57" s="73"/>
      <c r="N57" s="97"/>
      <c r="O57" s="97"/>
      <c r="P57" s="97"/>
      <c r="Q57" s="97"/>
      <c r="R57" s="97"/>
      <c r="S57" s="97"/>
      <c r="Y57" s="73"/>
      <c r="Z57" s="73"/>
    </row>
    <row r="58" spans="1:28">
      <c r="I58" s="97"/>
      <c r="J58" s="97"/>
      <c r="K58" s="97"/>
      <c r="L58" s="97"/>
      <c r="M58" s="73"/>
      <c r="N58" s="97"/>
      <c r="O58" s="97"/>
      <c r="P58" s="97"/>
      <c r="Q58" s="97"/>
      <c r="R58" s="97"/>
      <c r="S58" s="97"/>
      <c r="Y58" s="73"/>
      <c r="Z58" s="73"/>
    </row>
    <row r="59" spans="1:28">
      <c r="I59" s="97"/>
      <c r="J59" s="97"/>
      <c r="K59" s="97"/>
      <c r="L59" s="97"/>
      <c r="M59" s="73"/>
      <c r="N59" s="97"/>
      <c r="O59" s="97"/>
      <c r="P59" s="97"/>
      <c r="Q59" s="97"/>
      <c r="R59" s="97"/>
      <c r="S59" s="97"/>
      <c r="Y59" s="73"/>
      <c r="Z59" s="73"/>
    </row>
    <row r="60" spans="1:28">
      <c r="I60" s="97"/>
      <c r="J60" s="97"/>
      <c r="K60" s="97"/>
      <c r="L60" s="97"/>
      <c r="M60" s="73"/>
      <c r="N60" s="97"/>
      <c r="O60" s="97"/>
      <c r="P60" s="97"/>
      <c r="Q60" s="97"/>
      <c r="R60" s="97"/>
      <c r="S60" s="97"/>
      <c r="Y60" s="73"/>
      <c r="Z60" s="73"/>
    </row>
    <row r="61" spans="1:28">
      <c r="I61" s="97"/>
      <c r="J61" s="97"/>
      <c r="K61" s="97"/>
      <c r="L61" s="97"/>
      <c r="M61" s="73"/>
      <c r="N61" s="97"/>
      <c r="O61" s="97"/>
      <c r="P61" s="97"/>
      <c r="Q61" s="97"/>
      <c r="R61" s="97"/>
      <c r="S61" s="97"/>
      <c r="Y61" s="73"/>
      <c r="Z61" s="73"/>
    </row>
    <row r="62" spans="1:28">
      <c r="I62" s="97"/>
      <c r="J62" s="97"/>
      <c r="K62" s="97"/>
      <c r="L62" s="97"/>
      <c r="M62" s="73"/>
      <c r="N62" s="97"/>
      <c r="O62" s="97"/>
      <c r="P62" s="97"/>
      <c r="Q62" s="97"/>
      <c r="R62" s="97"/>
      <c r="S62" s="97"/>
      <c r="Y62" s="73"/>
      <c r="Z62" s="73"/>
    </row>
    <row r="63" spans="1:28">
      <c r="I63" s="92"/>
      <c r="J63" s="92"/>
      <c r="K63" s="92"/>
      <c r="L63" s="92"/>
      <c r="M63" s="73"/>
      <c r="N63" s="92"/>
      <c r="O63" s="92"/>
      <c r="P63" s="92"/>
      <c r="Q63" s="92"/>
      <c r="R63" s="92"/>
      <c r="S63" s="92"/>
      <c r="Y63" s="73"/>
      <c r="Z63" s="73"/>
    </row>
    <row r="64" spans="1:28">
      <c r="I64" s="92"/>
      <c r="J64" s="92"/>
      <c r="K64" s="92"/>
      <c r="L64" s="92"/>
      <c r="M64" s="73"/>
      <c r="N64" s="92"/>
      <c r="O64" s="92"/>
      <c r="P64" s="92"/>
      <c r="Q64" s="92"/>
      <c r="R64" s="92"/>
      <c r="S64" s="92"/>
      <c r="Y64" s="73"/>
      <c r="Z64" s="73"/>
    </row>
    <row r="65" spans="1:26" s="99" customFormat="1">
      <c r="A65" s="98" t="s">
        <v>394</v>
      </c>
      <c r="I65" s="100"/>
      <c r="J65" s="100"/>
      <c r="K65" s="100"/>
      <c r="L65" s="100"/>
      <c r="N65" s="100"/>
      <c r="O65" s="100"/>
      <c r="P65" s="100"/>
      <c r="Q65" s="100"/>
      <c r="R65" s="100"/>
      <c r="S65" s="100"/>
      <c r="X65" s="73"/>
      <c r="Y65" s="73"/>
      <c r="Z65" s="73"/>
    </row>
    <row r="66" spans="1:26" s="107" customFormat="1" ht="14.4" thickBot="1">
      <c r="A66" s="101" t="s">
        <v>74</v>
      </c>
      <c r="B66" s="101" t="s">
        <v>226</v>
      </c>
      <c r="C66" s="101" t="s">
        <v>5</v>
      </c>
      <c r="D66" s="101" t="s">
        <v>231</v>
      </c>
      <c r="E66" s="101" t="s">
        <v>12</v>
      </c>
      <c r="F66" s="140" t="s">
        <v>240</v>
      </c>
      <c r="G66" s="102" t="s">
        <v>249</v>
      </c>
      <c r="H66" s="102" t="s">
        <v>253</v>
      </c>
      <c r="I66" s="93" t="s">
        <v>242</v>
      </c>
      <c r="J66" s="94" t="s">
        <v>243</v>
      </c>
      <c r="K66" s="94"/>
      <c r="L66" s="95"/>
      <c r="M66" s="103" t="s">
        <v>0</v>
      </c>
      <c r="N66" s="104" t="s">
        <v>241</v>
      </c>
      <c r="O66" s="105" t="s">
        <v>245</v>
      </c>
      <c r="P66" s="105" t="s">
        <v>245</v>
      </c>
      <c r="Q66" s="105" t="s">
        <v>246</v>
      </c>
      <c r="R66" s="105"/>
      <c r="S66" s="106"/>
      <c r="T66" s="107" t="s">
        <v>257</v>
      </c>
    </row>
    <row r="67" spans="1:26">
      <c r="A67" s="176"/>
      <c r="B67" s="109"/>
      <c r="C67" s="109"/>
      <c r="D67" s="92"/>
      <c r="H67" s="92"/>
      <c r="I67" s="92"/>
      <c r="J67" s="92"/>
      <c r="K67" s="92"/>
      <c r="L67" s="92"/>
      <c r="M67" s="73"/>
      <c r="N67" s="92"/>
      <c r="O67" s="92"/>
      <c r="P67" s="92"/>
      <c r="Q67" s="92"/>
      <c r="R67" s="92"/>
      <c r="S67" s="92"/>
      <c r="V67" s="92"/>
      <c r="W67" s="109"/>
      <c r="X67" s="519"/>
      <c r="Y67" s="73"/>
      <c r="Z67" s="73"/>
    </row>
    <row r="68" spans="1:26">
      <c r="A68" s="176"/>
      <c r="B68" s="109"/>
      <c r="C68" s="109"/>
      <c r="D68" s="92"/>
      <c r="H68" s="92"/>
      <c r="I68" s="92"/>
      <c r="J68" s="92"/>
      <c r="K68" s="92"/>
      <c r="L68" s="92"/>
      <c r="M68" s="73"/>
      <c r="N68" s="92"/>
      <c r="O68" s="92"/>
      <c r="P68" s="92"/>
      <c r="Q68" s="92"/>
      <c r="R68" s="92"/>
      <c r="S68" s="92"/>
      <c r="V68" s="92"/>
      <c r="W68" s="109"/>
      <c r="X68" s="519"/>
      <c r="Y68" s="73"/>
      <c r="Z68" s="73"/>
    </row>
    <row r="69" spans="1:26">
      <c r="A69" s="108"/>
      <c r="B69" s="109"/>
      <c r="C69" s="109"/>
      <c r="D69" s="92"/>
      <c r="H69" s="92"/>
      <c r="I69" s="92"/>
      <c r="J69" s="92"/>
      <c r="K69" s="92"/>
      <c r="L69" s="92"/>
      <c r="M69" s="73"/>
      <c r="N69" s="92"/>
      <c r="O69" s="92"/>
      <c r="P69" s="92"/>
      <c r="Q69" s="92"/>
      <c r="R69" s="92"/>
      <c r="S69" s="92"/>
      <c r="V69" s="92"/>
      <c r="W69" s="109"/>
      <c r="X69" s="519"/>
      <c r="Y69" s="73"/>
      <c r="Z69" s="73"/>
    </row>
    <row r="70" spans="1:26">
      <c r="A70" s="660"/>
      <c r="B70" s="109"/>
      <c r="C70" s="109"/>
      <c r="D70" s="92"/>
      <c r="H70" s="92"/>
      <c r="I70" s="92"/>
      <c r="J70" s="92"/>
      <c r="K70" s="92"/>
      <c r="L70" s="92"/>
      <c r="M70" s="73"/>
      <c r="N70" s="92"/>
      <c r="O70" s="92"/>
      <c r="P70" s="92"/>
      <c r="Q70" s="92"/>
      <c r="R70" s="92"/>
      <c r="S70" s="92"/>
      <c r="V70" s="92"/>
      <c r="W70" s="109"/>
      <c r="X70" s="519"/>
      <c r="Y70" s="73"/>
      <c r="Z70" s="73"/>
    </row>
    <row r="71" spans="1:26">
      <c r="A71" s="110"/>
      <c r="B71" s="109"/>
      <c r="C71" s="109"/>
      <c r="D71" s="92"/>
      <c r="H71" s="92"/>
      <c r="I71" s="92"/>
      <c r="J71" s="92"/>
      <c r="K71" s="92"/>
      <c r="L71" s="92"/>
      <c r="M71" s="73"/>
      <c r="N71" s="92"/>
      <c r="O71" s="92"/>
      <c r="P71" s="92"/>
      <c r="Q71" s="92"/>
      <c r="R71" s="92"/>
      <c r="S71" s="92"/>
      <c r="V71" s="92"/>
      <c r="W71" s="109"/>
      <c r="X71" s="519"/>
      <c r="Y71" s="73"/>
      <c r="Z71" s="73"/>
    </row>
    <row r="72" spans="1:26" ht="14.4" thickBot="1">
      <c r="A72" s="74" t="s">
        <v>625</v>
      </c>
      <c r="B72" s="382" t="s">
        <v>615</v>
      </c>
      <c r="C72" s="382" t="s">
        <v>615</v>
      </c>
      <c r="D72" s="382" t="s">
        <v>615</v>
      </c>
      <c r="H72" s="394" t="s">
        <v>389</v>
      </c>
      <c r="I72" s="92"/>
      <c r="J72" s="92"/>
      <c r="K72" s="92"/>
      <c r="L72" s="92"/>
      <c r="M72" s="73"/>
      <c r="N72" s="92"/>
      <c r="O72" s="92"/>
      <c r="P72" s="92"/>
      <c r="Q72" s="92"/>
      <c r="R72" s="92"/>
      <c r="S72" s="92"/>
      <c r="V72" s="382" t="s">
        <v>615</v>
      </c>
      <c r="W72" s="382" t="s">
        <v>615</v>
      </c>
      <c r="X72" s="519"/>
      <c r="Y72" s="73"/>
      <c r="Z72" s="73"/>
    </row>
    <row r="73" spans="1:26">
      <c r="B73" s="74" t="s">
        <v>616</v>
      </c>
      <c r="C73" s="74" t="s">
        <v>623</v>
      </c>
      <c r="D73" s="73" t="s">
        <v>637</v>
      </c>
      <c r="H73" s="73" t="s">
        <v>388</v>
      </c>
      <c r="I73" s="92"/>
      <c r="J73" s="92"/>
      <c r="K73" s="92"/>
      <c r="L73" s="92"/>
      <c r="M73" s="73"/>
      <c r="N73" s="92"/>
      <c r="O73" s="92"/>
      <c r="P73" s="92"/>
      <c r="Q73" s="92"/>
      <c r="R73" s="92"/>
      <c r="S73" s="92"/>
      <c r="W73" s="109"/>
      <c r="X73" s="519"/>
      <c r="Y73" s="73"/>
      <c r="Z73" s="73"/>
    </row>
    <row r="74" spans="1:26" ht="14.4">
      <c r="B74" s="74" t="s">
        <v>617</v>
      </c>
      <c r="C74" s="29" t="s">
        <v>589</v>
      </c>
      <c r="D74" s="29" t="s">
        <v>589</v>
      </c>
      <c r="H74" s="74" t="s">
        <v>390</v>
      </c>
      <c r="I74" s="97"/>
      <c r="J74" s="97"/>
      <c r="K74" s="97"/>
      <c r="L74" s="97"/>
      <c r="M74" s="73"/>
      <c r="N74" s="97"/>
      <c r="O74" s="97"/>
      <c r="P74" s="97"/>
      <c r="Q74" s="97"/>
      <c r="R74" s="97"/>
      <c r="S74" s="97"/>
      <c r="Y74" s="73"/>
      <c r="Z74" s="73"/>
    </row>
    <row r="75" spans="1:26">
      <c r="H75" s="73" t="s">
        <v>421</v>
      </c>
      <c r="I75" s="92"/>
      <c r="J75" s="92"/>
      <c r="K75" s="92"/>
      <c r="L75" s="92"/>
      <c r="M75" s="73"/>
      <c r="N75" s="92"/>
      <c r="O75" s="92"/>
      <c r="P75" s="92"/>
      <c r="Q75" s="92"/>
      <c r="R75" s="92"/>
      <c r="S75" s="92"/>
      <c r="V75" s="73" t="s">
        <v>624</v>
      </c>
      <c r="W75" s="73" t="s">
        <v>618</v>
      </c>
      <c r="Y75" s="73"/>
      <c r="Z75" s="73"/>
    </row>
    <row r="76" spans="1:26">
      <c r="I76" s="92"/>
      <c r="J76" s="92"/>
      <c r="K76" s="92"/>
      <c r="L76" s="92"/>
      <c r="M76" s="73"/>
      <c r="N76" s="92"/>
      <c r="O76" s="92"/>
      <c r="P76" s="92"/>
      <c r="Q76" s="92"/>
      <c r="R76" s="92"/>
      <c r="S76" s="92"/>
      <c r="Y76" s="73"/>
      <c r="Z76" s="73"/>
    </row>
    <row r="77" spans="1:26">
      <c r="I77" s="92"/>
      <c r="J77" s="92"/>
      <c r="K77" s="92"/>
      <c r="L77" s="92"/>
      <c r="M77" s="73"/>
      <c r="N77" s="92"/>
      <c r="O77" s="92"/>
      <c r="P77" s="92"/>
      <c r="Q77" s="92"/>
      <c r="R77" s="92"/>
      <c r="S77" s="92"/>
      <c r="Y77" s="73"/>
      <c r="Z77" s="73"/>
    </row>
    <row r="78" spans="1:26">
      <c r="I78" s="92"/>
      <c r="J78" s="92"/>
      <c r="K78" s="92"/>
      <c r="L78" s="92"/>
      <c r="M78" s="73"/>
      <c r="N78" s="92"/>
      <c r="O78" s="92"/>
      <c r="P78" s="92"/>
      <c r="Q78" s="92"/>
      <c r="R78" s="92"/>
      <c r="S78" s="92"/>
      <c r="Y78" s="73"/>
      <c r="Z78" s="73"/>
    </row>
    <row r="79" spans="1:26">
      <c r="I79" s="92"/>
      <c r="J79" s="92"/>
      <c r="K79" s="92"/>
      <c r="L79" s="92"/>
      <c r="M79" s="73"/>
      <c r="N79" s="92"/>
      <c r="O79" s="92"/>
      <c r="P79" s="92"/>
      <c r="Q79" s="92"/>
      <c r="R79" s="92"/>
      <c r="S79" s="92"/>
      <c r="Y79" s="73"/>
      <c r="Z79" s="73"/>
    </row>
    <row r="80" spans="1:26">
      <c r="I80" s="92"/>
      <c r="J80" s="92"/>
      <c r="K80" s="92"/>
      <c r="L80" s="92"/>
      <c r="M80" s="73"/>
      <c r="N80" s="92"/>
      <c r="O80" s="92"/>
      <c r="P80" s="92"/>
      <c r="Q80" s="92"/>
      <c r="R80" s="92"/>
      <c r="S80" s="92"/>
      <c r="Y80" s="73"/>
      <c r="Z80" s="73"/>
    </row>
    <row r="81" spans="9:26">
      <c r="I81" s="92"/>
      <c r="J81" s="92"/>
      <c r="K81" s="92"/>
      <c r="L81" s="92"/>
      <c r="M81" s="73"/>
      <c r="N81" s="92"/>
      <c r="O81" s="92"/>
      <c r="P81" s="92"/>
      <c r="Q81" s="92"/>
      <c r="R81" s="92"/>
      <c r="S81" s="92"/>
      <c r="Y81" s="73"/>
      <c r="Z81" s="73"/>
    </row>
    <row r="82" spans="9:26">
      <c r="I82" s="92"/>
      <c r="J82" s="92"/>
      <c r="K82" s="92"/>
      <c r="L82" s="92"/>
      <c r="M82" s="73"/>
      <c r="N82" s="92"/>
      <c r="O82" s="92"/>
      <c r="P82" s="92"/>
      <c r="Q82" s="92"/>
      <c r="R82" s="92"/>
      <c r="S82" s="92"/>
      <c r="Y82" s="73"/>
      <c r="Z82" s="73"/>
    </row>
    <row r="83" spans="9:26">
      <c r="I83" s="92"/>
      <c r="J83" s="92"/>
      <c r="K83" s="92"/>
      <c r="L83" s="92"/>
      <c r="M83" s="73"/>
      <c r="N83" s="92"/>
      <c r="O83" s="92"/>
      <c r="P83" s="92"/>
      <c r="Q83" s="92"/>
      <c r="R83" s="92"/>
      <c r="S83" s="92"/>
      <c r="Y83" s="73"/>
      <c r="Z83" s="73"/>
    </row>
    <row r="84" spans="9:26">
      <c r="I84" s="92"/>
      <c r="J84" s="92"/>
      <c r="K84" s="92"/>
      <c r="L84" s="92"/>
      <c r="M84" s="73"/>
      <c r="N84" s="92"/>
      <c r="O84" s="92"/>
      <c r="P84" s="92"/>
      <c r="Q84" s="92"/>
      <c r="R84" s="92"/>
      <c r="S84" s="92"/>
      <c r="Y84" s="73"/>
      <c r="Z84" s="73"/>
    </row>
    <row r="85" spans="9:26">
      <c r="I85" s="92"/>
      <c r="J85" s="92"/>
      <c r="K85" s="92"/>
      <c r="L85" s="92"/>
      <c r="M85" s="73"/>
      <c r="N85" s="92"/>
      <c r="O85" s="92"/>
      <c r="P85" s="92"/>
      <c r="Q85" s="92"/>
      <c r="R85" s="92"/>
      <c r="S85" s="92"/>
      <c r="Y85" s="73"/>
      <c r="Z85" s="73"/>
    </row>
    <row r="86" spans="9:26">
      <c r="I86" s="92"/>
      <c r="J86" s="92"/>
      <c r="K86" s="92"/>
      <c r="L86" s="92"/>
      <c r="M86" s="73"/>
      <c r="N86" s="92"/>
      <c r="O86" s="92"/>
      <c r="P86" s="92"/>
      <c r="Q86" s="92"/>
      <c r="R86" s="92"/>
      <c r="S86" s="92"/>
      <c r="Y86" s="73"/>
      <c r="Z86" s="73"/>
    </row>
    <row r="87" spans="9:26">
      <c r="I87" s="92"/>
      <c r="J87" s="92"/>
      <c r="K87" s="92"/>
      <c r="L87" s="92"/>
      <c r="M87" s="73"/>
      <c r="N87" s="92"/>
      <c r="O87" s="92"/>
      <c r="P87" s="92"/>
      <c r="Q87" s="92"/>
      <c r="R87" s="92"/>
      <c r="S87" s="92"/>
      <c r="Y87" s="73"/>
      <c r="Z87" s="73"/>
    </row>
    <row r="88" spans="9:26">
      <c r="I88" s="92"/>
      <c r="J88" s="92"/>
      <c r="K88" s="92"/>
      <c r="L88" s="92"/>
      <c r="M88" s="73"/>
      <c r="N88" s="92"/>
      <c r="O88" s="92"/>
      <c r="P88" s="92"/>
      <c r="Q88" s="92"/>
      <c r="R88" s="92"/>
      <c r="S88" s="92"/>
      <c r="Y88" s="73"/>
      <c r="Z88" s="73"/>
    </row>
    <row r="89" spans="9:26">
      <c r="I89" s="92"/>
      <c r="J89" s="92"/>
      <c r="K89" s="92"/>
      <c r="L89" s="92"/>
      <c r="M89" s="73"/>
      <c r="N89" s="92"/>
      <c r="O89" s="92"/>
      <c r="P89" s="92"/>
      <c r="Q89" s="92"/>
      <c r="R89" s="92"/>
      <c r="S89" s="92"/>
      <c r="Y89" s="73"/>
      <c r="Z89" s="73"/>
    </row>
    <row r="90" spans="9:26">
      <c r="I90" s="92"/>
      <c r="J90" s="92"/>
      <c r="K90" s="92"/>
      <c r="L90" s="92"/>
      <c r="M90" s="73"/>
      <c r="N90" s="92"/>
      <c r="O90" s="92"/>
      <c r="P90" s="92"/>
      <c r="Q90" s="92"/>
      <c r="R90" s="92"/>
      <c r="S90" s="92"/>
      <c r="Y90" s="73"/>
      <c r="Z90" s="73"/>
    </row>
    <row r="91" spans="9:26">
      <c r="I91" s="92"/>
      <c r="J91" s="92"/>
      <c r="K91" s="92"/>
      <c r="L91" s="92"/>
      <c r="M91" s="73"/>
      <c r="N91" s="92"/>
      <c r="O91" s="92"/>
      <c r="P91" s="92"/>
      <c r="Q91" s="92"/>
      <c r="R91" s="92"/>
      <c r="S91" s="92"/>
      <c r="Y91" s="73"/>
      <c r="Z91" s="73"/>
    </row>
    <row r="92" spans="9:26">
      <c r="I92" s="92"/>
      <c r="J92" s="92"/>
      <c r="K92" s="92"/>
      <c r="L92" s="92"/>
      <c r="M92" s="73"/>
      <c r="N92" s="92"/>
      <c r="O92" s="92"/>
      <c r="P92" s="92"/>
      <c r="Q92" s="92"/>
      <c r="R92" s="92"/>
      <c r="S92" s="92"/>
      <c r="Y92" s="73"/>
      <c r="Z92" s="73"/>
    </row>
    <row r="93" spans="9:26">
      <c r="I93" s="92"/>
      <c r="J93" s="92"/>
      <c r="K93" s="92"/>
      <c r="L93" s="92"/>
      <c r="M93" s="73"/>
      <c r="N93" s="92"/>
      <c r="O93" s="92"/>
      <c r="P93" s="92"/>
      <c r="Q93" s="92"/>
      <c r="R93" s="92"/>
      <c r="S93" s="92"/>
      <c r="Y93" s="73"/>
      <c r="Z93" s="73"/>
    </row>
    <row r="94" spans="9:26">
      <c r="I94" s="92"/>
      <c r="J94" s="92"/>
      <c r="K94" s="92"/>
      <c r="L94" s="92"/>
      <c r="M94" s="73"/>
      <c r="N94" s="92"/>
      <c r="O94" s="92"/>
      <c r="P94" s="92"/>
      <c r="Q94" s="92"/>
      <c r="R94" s="92"/>
      <c r="S94" s="92"/>
      <c r="Y94" s="73"/>
      <c r="Z94" s="73"/>
    </row>
    <row r="95" spans="9:26">
      <c r="I95" s="92"/>
      <c r="J95" s="92"/>
      <c r="K95" s="92"/>
      <c r="L95" s="92"/>
      <c r="M95" s="73"/>
      <c r="N95" s="92"/>
      <c r="O95" s="92"/>
      <c r="P95" s="92"/>
      <c r="Q95" s="92"/>
      <c r="R95" s="92"/>
      <c r="S95" s="92"/>
      <c r="Y95" s="73"/>
      <c r="Z95" s="73"/>
    </row>
    <row r="96" spans="9:26">
      <c r="I96" s="92"/>
      <c r="J96" s="92"/>
      <c r="K96" s="92"/>
      <c r="L96" s="92"/>
      <c r="M96" s="73"/>
      <c r="N96" s="92"/>
      <c r="O96" s="92"/>
      <c r="P96" s="92"/>
      <c r="Q96" s="92"/>
      <c r="R96" s="92"/>
      <c r="S96" s="92"/>
      <c r="Y96" s="73"/>
      <c r="Z96" s="73"/>
    </row>
    <row r="97" spans="9:26">
      <c r="I97" s="92"/>
      <c r="J97" s="92"/>
      <c r="K97" s="92"/>
      <c r="L97" s="92"/>
      <c r="M97" s="73"/>
      <c r="N97" s="92"/>
      <c r="O97" s="92"/>
      <c r="P97" s="92"/>
      <c r="Q97" s="92"/>
      <c r="R97" s="92"/>
      <c r="S97" s="92"/>
      <c r="Y97" s="73"/>
      <c r="Z97" s="73"/>
    </row>
    <row r="98" spans="9:26">
      <c r="I98" s="92"/>
      <c r="J98" s="92"/>
      <c r="K98" s="92"/>
      <c r="L98" s="92"/>
      <c r="M98" s="73"/>
      <c r="N98" s="92"/>
      <c r="O98" s="92"/>
      <c r="P98" s="92"/>
      <c r="Q98" s="92"/>
      <c r="R98" s="92"/>
      <c r="S98" s="92"/>
      <c r="Y98" s="73"/>
      <c r="Z98" s="73"/>
    </row>
    <row r="99" spans="9:26">
      <c r="I99" s="92"/>
      <c r="J99" s="92"/>
      <c r="K99" s="92"/>
      <c r="L99" s="92"/>
      <c r="M99" s="73"/>
      <c r="N99" s="92"/>
      <c r="O99" s="92"/>
      <c r="P99" s="92"/>
      <c r="Q99" s="92"/>
      <c r="R99" s="92"/>
      <c r="S99" s="92"/>
      <c r="Y99" s="73"/>
      <c r="Z99" s="73"/>
    </row>
    <row r="100" spans="9:26">
      <c r="I100" s="92"/>
      <c r="J100" s="92"/>
      <c r="K100" s="92"/>
      <c r="L100" s="92"/>
      <c r="M100" s="73"/>
      <c r="N100" s="92"/>
      <c r="O100" s="92"/>
      <c r="P100" s="92"/>
      <c r="Q100" s="92"/>
      <c r="R100" s="92"/>
      <c r="S100" s="92"/>
      <c r="Y100" s="73"/>
      <c r="Z100" s="73"/>
    </row>
    <row r="101" spans="9:26">
      <c r="I101" s="92"/>
      <c r="J101" s="92"/>
      <c r="K101" s="92"/>
      <c r="L101" s="92"/>
      <c r="M101" s="73"/>
      <c r="N101" s="92"/>
      <c r="O101" s="92"/>
      <c r="P101" s="92"/>
      <c r="Q101" s="92"/>
      <c r="R101" s="92"/>
      <c r="S101" s="92"/>
      <c r="Y101" s="73"/>
      <c r="Z101" s="73"/>
    </row>
    <row r="102" spans="9:26">
      <c r="I102" s="92"/>
      <c r="J102" s="92"/>
      <c r="K102" s="92"/>
      <c r="L102" s="92"/>
      <c r="M102" s="73"/>
      <c r="N102" s="92"/>
      <c r="O102" s="92"/>
      <c r="P102" s="92"/>
      <c r="Q102" s="92"/>
      <c r="R102" s="92"/>
      <c r="S102" s="92"/>
      <c r="Y102" s="73"/>
      <c r="Z102" s="73"/>
    </row>
    <row r="103" spans="9:26">
      <c r="I103" s="92"/>
      <c r="J103" s="92"/>
      <c r="K103" s="92"/>
      <c r="L103" s="92"/>
      <c r="M103" s="73"/>
      <c r="N103" s="92"/>
      <c r="O103" s="92"/>
      <c r="P103" s="92"/>
      <c r="Q103" s="92"/>
      <c r="R103" s="92"/>
      <c r="S103" s="92"/>
      <c r="Y103" s="73"/>
      <c r="Z103" s="73"/>
    </row>
    <row r="104" spans="9:26">
      <c r="I104" s="92"/>
      <c r="J104" s="92"/>
      <c r="K104" s="92"/>
      <c r="L104" s="92"/>
      <c r="M104" s="73"/>
      <c r="N104" s="92"/>
      <c r="O104" s="92"/>
      <c r="P104" s="92"/>
      <c r="Q104" s="92"/>
      <c r="R104" s="92"/>
      <c r="S104" s="92"/>
      <c r="Y104" s="73"/>
      <c r="Z104" s="73"/>
    </row>
    <row r="105" spans="9:26">
      <c r="I105" s="92"/>
      <c r="J105" s="92"/>
      <c r="K105" s="92"/>
      <c r="L105" s="92"/>
      <c r="M105" s="73"/>
      <c r="N105" s="92"/>
      <c r="O105" s="92"/>
      <c r="P105" s="92"/>
      <c r="Q105" s="92"/>
      <c r="R105" s="92"/>
      <c r="S105" s="92"/>
      <c r="Y105" s="73"/>
      <c r="Z105" s="73"/>
    </row>
    <row r="106" spans="9:26">
      <c r="I106" s="92"/>
      <c r="J106" s="92"/>
      <c r="K106" s="92"/>
      <c r="L106" s="92"/>
      <c r="M106" s="73"/>
      <c r="N106" s="92"/>
      <c r="O106" s="92"/>
      <c r="P106" s="92"/>
      <c r="Q106" s="92"/>
      <c r="R106" s="92"/>
      <c r="S106" s="92"/>
      <c r="Y106" s="73"/>
      <c r="Z106" s="73"/>
    </row>
    <row r="107" spans="9:26">
      <c r="I107" s="92"/>
      <c r="J107" s="92"/>
      <c r="K107" s="92"/>
      <c r="L107" s="92"/>
      <c r="M107" s="73"/>
      <c r="N107" s="92"/>
      <c r="O107" s="92"/>
      <c r="P107" s="92"/>
      <c r="Q107" s="92"/>
      <c r="R107" s="92"/>
      <c r="S107" s="92"/>
      <c r="Y107" s="73"/>
      <c r="Z107" s="73"/>
    </row>
    <row r="108" spans="9:26">
      <c r="I108" s="92"/>
      <c r="J108" s="92"/>
      <c r="K108" s="92"/>
      <c r="L108" s="92"/>
      <c r="M108" s="73"/>
      <c r="N108" s="92"/>
      <c r="O108" s="92"/>
      <c r="P108" s="92"/>
      <c r="Q108" s="92"/>
      <c r="R108" s="92"/>
      <c r="S108" s="92"/>
      <c r="Y108" s="73"/>
      <c r="Z108" s="73"/>
    </row>
    <row r="109" spans="9:26">
      <c r="I109" s="92"/>
      <c r="J109" s="92"/>
      <c r="K109" s="92"/>
      <c r="L109" s="92"/>
      <c r="M109" s="73"/>
      <c r="N109" s="92"/>
      <c r="O109" s="92"/>
      <c r="P109" s="92"/>
      <c r="Q109" s="92"/>
      <c r="R109" s="92"/>
      <c r="S109" s="92"/>
      <c r="Y109" s="73"/>
      <c r="Z109" s="73"/>
    </row>
    <row r="110" spans="9:26">
      <c r="I110" s="92"/>
      <c r="J110" s="92"/>
      <c r="K110" s="92"/>
      <c r="L110" s="92"/>
      <c r="M110" s="73"/>
      <c r="N110" s="92"/>
      <c r="O110" s="92"/>
      <c r="P110" s="92"/>
      <c r="Q110" s="92"/>
      <c r="R110" s="92"/>
      <c r="S110" s="92"/>
      <c r="Y110" s="73"/>
      <c r="Z110" s="73"/>
    </row>
    <row r="111" spans="9:26">
      <c r="I111" s="92"/>
      <c r="J111" s="92"/>
      <c r="K111" s="92"/>
      <c r="L111" s="92"/>
      <c r="M111" s="73"/>
      <c r="N111" s="92"/>
      <c r="O111" s="92"/>
      <c r="P111" s="92"/>
      <c r="Q111" s="92"/>
      <c r="R111" s="92"/>
      <c r="S111" s="92"/>
      <c r="Y111" s="73"/>
      <c r="Z111" s="73"/>
    </row>
    <row r="112" spans="9:26">
      <c r="I112" s="92"/>
      <c r="J112" s="92"/>
      <c r="K112" s="92"/>
      <c r="L112" s="92"/>
      <c r="M112" s="73"/>
      <c r="N112" s="92"/>
      <c r="O112" s="92"/>
      <c r="P112" s="92"/>
      <c r="Q112" s="92"/>
      <c r="R112" s="92"/>
      <c r="S112" s="92"/>
      <c r="Y112" s="73"/>
      <c r="Z112" s="73"/>
    </row>
    <row r="113" spans="9:26">
      <c r="I113" s="92"/>
      <c r="J113" s="92"/>
      <c r="K113" s="92"/>
      <c r="L113" s="92"/>
      <c r="M113" s="73"/>
      <c r="N113" s="92"/>
      <c r="O113" s="92"/>
      <c r="P113" s="92"/>
      <c r="Q113" s="92"/>
      <c r="R113" s="92"/>
      <c r="S113" s="92"/>
      <c r="Y113" s="73"/>
      <c r="Z113" s="73"/>
    </row>
    <row r="114" spans="9:26">
      <c r="I114" s="92"/>
      <c r="J114" s="92"/>
      <c r="K114" s="92"/>
      <c r="L114" s="92"/>
      <c r="M114" s="73"/>
      <c r="N114" s="92"/>
      <c r="O114" s="92"/>
      <c r="P114" s="92"/>
      <c r="Q114" s="92"/>
      <c r="R114" s="92"/>
      <c r="S114" s="92"/>
      <c r="Y114" s="73"/>
      <c r="Z114" s="73"/>
    </row>
    <row r="115" spans="9:26">
      <c r="I115" s="92"/>
      <c r="J115" s="92"/>
      <c r="K115" s="92"/>
      <c r="L115" s="92"/>
      <c r="M115" s="73"/>
      <c r="N115" s="92"/>
      <c r="O115" s="92"/>
      <c r="P115" s="92"/>
      <c r="Q115" s="92"/>
      <c r="R115" s="92"/>
      <c r="S115" s="92"/>
      <c r="Y115" s="73"/>
      <c r="Z115" s="73"/>
    </row>
    <row r="116" spans="9:26">
      <c r="I116" s="92"/>
      <c r="J116" s="92"/>
      <c r="K116" s="92"/>
      <c r="L116" s="92"/>
      <c r="M116" s="73"/>
      <c r="N116" s="92"/>
      <c r="O116" s="92"/>
      <c r="P116" s="92"/>
      <c r="Q116" s="92"/>
      <c r="R116" s="92"/>
      <c r="S116" s="92"/>
      <c r="Y116" s="73"/>
      <c r="Z116" s="73"/>
    </row>
    <row r="117" spans="9:26">
      <c r="I117" s="92"/>
      <c r="J117" s="92"/>
      <c r="K117" s="92"/>
      <c r="L117" s="92"/>
      <c r="M117" s="73"/>
      <c r="N117" s="92"/>
      <c r="O117" s="92"/>
      <c r="P117" s="92"/>
      <c r="Q117" s="92"/>
      <c r="R117" s="92"/>
      <c r="S117" s="92"/>
      <c r="Y117" s="73"/>
      <c r="Z117" s="73"/>
    </row>
    <row r="118" spans="9:26">
      <c r="I118" s="92"/>
      <c r="J118" s="92"/>
      <c r="K118" s="92"/>
      <c r="L118" s="92"/>
      <c r="M118" s="73"/>
      <c r="N118" s="92"/>
      <c r="O118" s="92"/>
      <c r="P118" s="92"/>
      <c r="Q118" s="92"/>
      <c r="R118" s="92"/>
      <c r="S118" s="92"/>
      <c r="Y118" s="73"/>
      <c r="Z118" s="73"/>
    </row>
    <row r="119" spans="9:26">
      <c r="I119" s="92"/>
      <c r="J119" s="92"/>
      <c r="K119" s="92"/>
      <c r="L119" s="92"/>
      <c r="M119" s="73"/>
      <c r="N119" s="92"/>
      <c r="O119" s="92"/>
      <c r="P119" s="92"/>
      <c r="Q119" s="92"/>
      <c r="R119" s="92"/>
      <c r="S119" s="92"/>
      <c r="Y119" s="73"/>
      <c r="Z119" s="73"/>
    </row>
    <row r="120" spans="9:26">
      <c r="I120" s="92"/>
      <c r="J120" s="92"/>
      <c r="K120" s="92"/>
      <c r="L120" s="92"/>
      <c r="M120" s="73"/>
      <c r="N120" s="92"/>
      <c r="O120" s="92"/>
      <c r="P120" s="92"/>
      <c r="Q120" s="92"/>
      <c r="R120" s="92"/>
      <c r="S120" s="92"/>
      <c r="Y120" s="73"/>
      <c r="Z120" s="73"/>
    </row>
    <row r="121" spans="9:26">
      <c r="I121" s="92"/>
      <c r="J121" s="92"/>
      <c r="K121" s="92"/>
      <c r="L121" s="92"/>
      <c r="M121" s="73"/>
      <c r="N121" s="92"/>
      <c r="O121" s="92"/>
      <c r="P121" s="92"/>
      <c r="Q121" s="92"/>
      <c r="R121" s="92"/>
      <c r="S121" s="92"/>
      <c r="Y121" s="73"/>
      <c r="Z121" s="73"/>
    </row>
    <row r="122" spans="9:26">
      <c r="I122" s="92"/>
      <c r="J122" s="92"/>
      <c r="K122" s="92"/>
      <c r="L122" s="92"/>
      <c r="M122" s="73"/>
      <c r="N122" s="92"/>
      <c r="O122" s="92"/>
      <c r="P122" s="92"/>
      <c r="Q122" s="92"/>
      <c r="R122" s="92"/>
      <c r="S122" s="92"/>
      <c r="Y122" s="73"/>
      <c r="Z122" s="73"/>
    </row>
    <row r="123" spans="9:26">
      <c r="I123" s="92"/>
      <c r="J123" s="92"/>
      <c r="K123" s="92"/>
      <c r="L123" s="92"/>
      <c r="M123" s="73"/>
      <c r="N123" s="92"/>
      <c r="O123" s="92"/>
      <c r="P123" s="92"/>
      <c r="Q123" s="92"/>
      <c r="R123" s="92"/>
      <c r="S123" s="92"/>
      <c r="Y123" s="73"/>
      <c r="Z123" s="73"/>
    </row>
    <row r="124" spans="9:26">
      <c r="I124" s="92"/>
      <c r="J124" s="92"/>
      <c r="K124" s="92"/>
      <c r="L124" s="92"/>
      <c r="M124" s="73"/>
      <c r="N124" s="92"/>
      <c r="O124" s="92"/>
      <c r="P124" s="92"/>
      <c r="Q124" s="92"/>
      <c r="R124" s="92"/>
      <c r="S124" s="92"/>
      <c r="Y124" s="73"/>
      <c r="Z124" s="73"/>
    </row>
    <row r="125" spans="9:26">
      <c r="I125" s="92"/>
      <c r="J125" s="92"/>
      <c r="K125" s="92"/>
      <c r="L125" s="92"/>
      <c r="M125" s="73"/>
      <c r="N125" s="92"/>
      <c r="O125" s="92"/>
      <c r="P125" s="92"/>
      <c r="Q125" s="92"/>
      <c r="R125" s="92"/>
      <c r="S125" s="92"/>
      <c r="Y125" s="73"/>
      <c r="Z125" s="73"/>
    </row>
    <row r="126" spans="9:26">
      <c r="I126" s="92"/>
      <c r="J126" s="92"/>
      <c r="K126" s="92"/>
      <c r="L126" s="92"/>
      <c r="M126" s="73"/>
      <c r="N126" s="92"/>
      <c r="O126" s="92"/>
      <c r="P126" s="92"/>
      <c r="Q126" s="92"/>
      <c r="R126" s="92"/>
      <c r="S126" s="92"/>
      <c r="Y126" s="73"/>
      <c r="Z126" s="73"/>
    </row>
    <row r="127" spans="9:26">
      <c r="I127" s="92"/>
      <c r="J127" s="92"/>
      <c r="K127" s="92"/>
      <c r="L127" s="92"/>
      <c r="M127" s="73"/>
      <c r="N127" s="92"/>
      <c r="O127" s="92"/>
      <c r="P127" s="92"/>
      <c r="Q127" s="92"/>
      <c r="R127" s="92"/>
      <c r="S127" s="92"/>
      <c r="Y127" s="73"/>
      <c r="Z127" s="73"/>
    </row>
    <row r="128" spans="9:26">
      <c r="I128" s="92"/>
      <c r="J128" s="92"/>
      <c r="K128" s="92"/>
      <c r="L128" s="92"/>
      <c r="M128" s="73"/>
      <c r="N128" s="92"/>
      <c r="O128" s="92"/>
      <c r="P128" s="92"/>
      <c r="Q128" s="92"/>
      <c r="R128" s="92"/>
      <c r="S128" s="92"/>
      <c r="Y128" s="73"/>
      <c r="Z128" s="73"/>
    </row>
    <row r="129" spans="9:26">
      <c r="I129" s="92"/>
      <c r="J129" s="92"/>
      <c r="K129" s="92"/>
      <c r="L129" s="92"/>
      <c r="M129" s="73"/>
      <c r="N129" s="92"/>
      <c r="O129" s="92"/>
      <c r="P129" s="92"/>
      <c r="Q129" s="92"/>
      <c r="R129" s="92"/>
      <c r="S129" s="92"/>
      <c r="Y129" s="73"/>
      <c r="Z129" s="73"/>
    </row>
    <row r="130" spans="9:26">
      <c r="I130" s="92"/>
      <c r="J130" s="92"/>
      <c r="K130" s="92"/>
      <c r="L130" s="92"/>
      <c r="M130" s="73"/>
      <c r="N130" s="92"/>
      <c r="O130" s="92"/>
      <c r="P130" s="92"/>
      <c r="Q130" s="92"/>
      <c r="R130" s="92"/>
      <c r="S130" s="92"/>
      <c r="Y130" s="73"/>
      <c r="Z130" s="73"/>
    </row>
    <row r="131" spans="9:26">
      <c r="I131" s="92"/>
      <c r="J131" s="92"/>
      <c r="K131" s="92"/>
      <c r="L131" s="92"/>
      <c r="M131" s="73"/>
      <c r="N131" s="92"/>
      <c r="O131" s="92"/>
      <c r="P131" s="92"/>
      <c r="Q131" s="92"/>
      <c r="R131" s="92"/>
      <c r="S131" s="92"/>
      <c r="Y131" s="73"/>
      <c r="Z131" s="73"/>
    </row>
    <row r="132" spans="9:26">
      <c r="I132" s="92"/>
      <c r="J132" s="92"/>
      <c r="K132" s="92"/>
      <c r="L132" s="92"/>
      <c r="M132" s="73"/>
      <c r="N132" s="92"/>
      <c r="O132" s="92"/>
      <c r="P132" s="92"/>
      <c r="Q132" s="92"/>
      <c r="R132" s="92"/>
      <c r="S132" s="92"/>
      <c r="Y132" s="73"/>
      <c r="Z132" s="73"/>
    </row>
    <row r="133" spans="9:26">
      <c r="I133" s="92"/>
      <c r="J133" s="92"/>
      <c r="K133" s="92"/>
      <c r="L133" s="92"/>
      <c r="M133" s="73"/>
      <c r="N133" s="92"/>
      <c r="O133" s="92"/>
      <c r="P133" s="92"/>
      <c r="Q133" s="92"/>
      <c r="R133" s="92"/>
      <c r="S133" s="92"/>
      <c r="Y133" s="73"/>
      <c r="Z133" s="73"/>
    </row>
    <row r="134" spans="9:26">
      <c r="I134" s="92"/>
      <c r="J134" s="92"/>
      <c r="K134" s="92"/>
      <c r="L134" s="92"/>
      <c r="M134" s="73"/>
      <c r="N134" s="92"/>
      <c r="O134" s="92"/>
      <c r="P134" s="92"/>
      <c r="Q134" s="92"/>
      <c r="R134" s="92"/>
      <c r="S134" s="92"/>
      <c r="Y134" s="73"/>
      <c r="Z134" s="73"/>
    </row>
    <row r="135" spans="9:26">
      <c r="I135" s="92"/>
      <c r="J135" s="92"/>
      <c r="K135" s="92"/>
      <c r="L135" s="92"/>
      <c r="M135" s="73"/>
      <c r="N135" s="92"/>
      <c r="O135" s="92"/>
      <c r="P135" s="92"/>
      <c r="Q135" s="92"/>
      <c r="R135" s="92"/>
      <c r="S135" s="92"/>
      <c r="Y135" s="73"/>
      <c r="Z135" s="73"/>
    </row>
    <row r="136" spans="9:26">
      <c r="I136" s="92"/>
      <c r="J136" s="92"/>
      <c r="K136" s="92"/>
      <c r="L136" s="92"/>
      <c r="M136" s="73"/>
      <c r="N136" s="92"/>
      <c r="O136" s="92"/>
      <c r="P136" s="92"/>
      <c r="Q136" s="92"/>
      <c r="R136" s="92"/>
      <c r="S136" s="92"/>
      <c r="Y136" s="73"/>
      <c r="Z136" s="73"/>
    </row>
    <row r="137" spans="9:26">
      <c r="I137" s="92"/>
      <c r="J137" s="92"/>
      <c r="K137" s="92"/>
      <c r="L137" s="92"/>
      <c r="M137" s="73"/>
      <c r="N137" s="92"/>
      <c r="O137" s="92"/>
      <c r="P137" s="92"/>
      <c r="Q137" s="92"/>
      <c r="R137" s="92"/>
      <c r="S137" s="92"/>
      <c r="Y137" s="73"/>
      <c r="Z137" s="73"/>
    </row>
    <row r="138" spans="9:26">
      <c r="I138" s="92"/>
      <c r="J138" s="92"/>
      <c r="K138" s="92"/>
      <c r="L138" s="92"/>
      <c r="M138" s="73"/>
      <c r="N138" s="92"/>
      <c r="O138" s="92"/>
      <c r="P138" s="92"/>
      <c r="Q138" s="92"/>
      <c r="R138" s="92"/>
      <c r="S138" s="92"/>
      <c r="Y138" s="73"/>
      <c r="Z138" s="73"/>
    </row>
    <row r="139" spans="9:26">
      <c r="I139" s="92"/>
      <c r="J139" s="92"/>
      <c r="K139" s="92"/>
      <c r="L139" s="92"/>
      <c r="M139" s="73"/>
      <c r="N139" s="92"/>
      <c r="O139" s="92"/>
      <c r="P139" s="92"/>
      <c r="Q139" s="92"/>
      <c r="R139" s="92"/>
      <c r="S139" s="92"/>
      <c r="Y139" s="73"/>
      <c r="Z139" s="73"/>
    </row>
    <row r="140" spans="9:26">
      <c r="I140" s="92"/>
      <c r="J140" s="92"/>
      <c r="K140" s="92"/>
      <c r="L140" s="92"/>
      <c r="M140" s="73"/>
      <c r="N140" s="92"/>
      <c r="O140" s="92"/>
      <c r="P140" s="92"/>
      <c r="Q140" s="92"/>
      <c r="R140" s="92"/>
      <c r="S140" s="92"/>
      <c r="Y140" s="73"/>
      <c r="Z140" s="73"/>
    </row>
    <row r="141" spans="9:26">
      <c r="I141" s="92"/>
      <c r="J141" s="92"/>
      <c r="K141" s="92"/>
      <c r="L141" s="92"/>
      <c r="M141" s="73"/>
      <c r="N141" s="92"/>
      <c r="O141" s="92"/>
      <c r="P141" s="92"/>
      <c r="Q141" s="92"/>
      <c r="R141" s="92"/>
      <c r="S141" s="92"/>
      <c r="Y141" s="73"/>
      <c r="Z141" s="73"/>
    </row>
    <row r="142" spans="9:26">
      <c r="I142" s="92"/>
      <c r="J142" s="92"/>
      <c r="K142" s="92"/>
      <c r="L142" s="92"/>
      <c r="M142" s="73"/>
      <c r="N142" s="92"/>
      <c r="O142" s="92"/>
      <c r="P142" s="92"/>
      <c r="Q142" s="92"/>
      <c r="R142" s="92"/>
      <c r="S142" s="92"/>
      <c r="Y142" s="73"/>
      <c r="Z142" s="73"/>
    </row>
    <row r="143" spans="9:26">
      <c r="I143" s="92"/>
      <c r="J143" s="92"/>
      <c r="K143" s="92"/>
      <c r="L143" s="92"/>
      <c r="M143" s="73"/>
      <c r="N143" s="92"/>
      <c r="O143" s="92"/>
      <c r="P143" s="92"/>
      <c r="Q143" s="92"/>
      <c r="R143" s="92"/>
      <c r="S143" s="92"/>
      <c r="Y143" s="73"/>
      <c r="Z143" s="73"/>
    </row>
    <row r="144" spans="9:26">
      <c r="I144" s="92"/>
      <c r="J144" s="92"/>
      <c r="K144" s="92"/>
      <c r="L144" s="92"/>
      <c r="M144" s="73"/>
      <c r="N144" s="92"/>
      <c r="O144" s="92"/>
      <c r="P144" s="92"/>
      <c r="Q144" s="92"/>
      <c r="R144" s="92"/>
      <c r="S144" s="92"/>
      <c r="Y144" s="73"/>
      <c r="Z144" s="73"/>
    </row>
    <row r="145" spans="9:26">
      <c r="I145" s="92"/>
      <c r="J145" s="92"/>
      <c r="K145" s="92"/>
      <c r="L145" s="92"/>
      <c r="M145" s="73"/>
      <c r="N145" s="92"/>
      <c r="O145" s="92"/>
      <c r="P145" s="92"/>
      <c r="Q145" s="92"/>
      <c r="R145" s="92"/>
      <c r="S145" s="92"/>
      <c r="Y145" s="73"/>
      <c r="Z145" s="73"/>
    </row>
    <row r="146" spans="9:26">
      <c r="I146" s="92"/>
      <c r="J146" s="92"/>
      <c r="K146" s="92"/>
      <c r="L146" s="92"/>
      <c r="M146" s="73"/>
      <c r="N146" s="92"/>
      <c r="O146" s="92"/>
      <c r="P146" s="92"/>
      <c r="Q146" s="92"/>
      <c r="R146" s="92"/>
      <c r="S146" s="92"/>
      <c r="Y146" s="73"/>
      <c r="Z146" s="73"/>
    </row>
    <row r="147" spans="9:26">
      <c r="I147" s="92"/>
      <c r="J147" s="92"/>
      <c r="K147" s="92"/>
      <c r="L147" s="92"/>
      <c r="M147" s="73"/>
      <c r="N147" s="92"/>
      <c r="O147" s="92"/>
      <c r="P147" s="92"/>
      <c r="Q147" s="92"/>
      <c r="R147" s="92"/>
      <c r="S147" s="92"/>
      <c r="Y147" s="73"/>
      <c r="Z147" s="73"/>
    </row>
    <row r="148" spans="9:26">
      <c r="I148" s="92"/>
      <c r="J148" s="92"/>
      <c r="K148" s="92"/>
      <c r="L148" s="92"/>
      <c r="M148" s="73"/>
      <c r="N148" s="92"/>
      <c r="O148" s="92"/>
      <c r="P148" s="92"/>
      <c r="Q148" s="92"/>
      <c r="R148" s="92"/>
      <c r="S148" s="92"/>
      <c r="Y148" s="73"/>
      <c r="Z148" s="73"/>
    </row>
    <row r="149" spans="9:26">
      <c r="I149" s="92"/>
      <c r="J149" s="92"/>
      <c r="K149" s="92"/>
      <c r="L149" s="92"/>
      <c r="M149" s="73"/>
      <c r="N149" s="92"/>
      <c r="O149" s="92"/>
      <c r="P149" s="92"/>
      <c r="Q149" s="92"/>
      <c r="R149" s="92"/>
      <c r="S149" s="92"/>
      <c r="Y149" s="73"/>
      <c r="Z149" s="73"/>
    </row>
    <row r="150" spans="9:26">
      <c r="I150" s="92"/>
      <c r="J150" s="92"/>
      <c r="K150" s="92"/>
      <c r="L150" s="92"/>
      <c r="M150" s="73"/>
      <c r="N150" s="92"/>
      <c r="O150" s="92"/>
      <c r="P150" s="92"/>
      <c r="Q150" s="92"/>
      <c r="R150" s="92"/>
      <c r="S150" s="92"/>
      <c r="Y150" s="73"/>
      <c r="Z150" s="73"/>
    </row>
    <row r="151" spans="9:26">
      <c r="I151" s="92"/>
      <c r="J151" s="92"/>
      <c r="K151" s="92"/>
      <c r="L151" s="92"/>
      <c r="M151" s="73"/>
      <c r="N151" s="92"/>
      <c r="O151" s="92"/>
      <c r="P151" s="92"/>
      <c r="Q151" s="92"/>
      <c r="R151" s="92"/>
      <c r="S151" s="92"/>
      <c r="Y151" s="73"/>
      <c r="Z151" s="73"/>
    </row>
    <row r="152" spans="9:26">
      <c r="I152" s="92"/>
      <c r="J152" s="92"/>
      <c r="K152" s="92"/>
      <c r="L152" s="92"/>
      <c r="M152" s="73"/>
      <c r="N152" s="92"/>
      <c r="O152" s="92"/>
      <c r="P152" s="92"/>
      <c r="Q152" s="92"/>
      <c r="R152" s="92"/>
      <c r="S152" s="92"/>
      <c r="Y152" s="73"/>
      <c r="Z152" s="73"/>
    </row>
    <row r="153" spans="9:26">
      <c r="I153" s="92"/>
      <c r="J153" s="92"/>
      <c r="K153" s="92"/>
      <c r="L153" s="92"/>
      <c r="M153" s="73"/>
      <c r="N153" s="92"/>
      <c r="O153" s="92"/>
      <c r="P153" s="92"/>
      <c r="Q153" s="92"/>
      <c r="R153" s="92"/>
      <c r="S153" s="92"/>
      <c r="Y153" s="73"/>
      <c r="Z153" s="73"/>
    </row>
    <row r="154" spans="9:26">
      <c r="I154" s="92"/>
      <c r="J154" s="92"/>
      <c r="K154" s="92"/>
      <c r="L154" s="92"/>
      <c r="M154" s="73"/>
      <c r="N154" s="92"/>
      <c r="O154" s="92"/>
      <c r="P154" s="92"/>
      <c r="Q154" s="92"/>
      <c r="R154" s="92"/>
      <c r="S154" s="92"/>
      <c r="Y154" s="73"/>
      <c r="Z154" s="73"/>
    </row>
    <row r="155" spans="9:26">
      <c r="I155" s="92"/>
      <c r="J155" s="92"/>
      <c r="K155" s="92"/>
      <c r="L155" s="92"/>
      <c r="M155" s="73"/>
      <c r="N155" s="92"/>
      <c r="O155" s="92"/>
      <c r="P155" s="92"/>
      <c r="Q155" s="92"/>
      <c r="R155" s="92"/>
      <c r="S155" s="92"/>
      <c r="Y155" s="73"/>
      <c r="Z155" s="73"/>
    </row>
    <row r="156" spans="9:26">
      <c r="I156" s="92"/>
      <c r="J156" s="92"/>
      <c r="K156" s="92"/>
      <c r="L156" s="92"/>
      <c r="M156" s="73"/>
      <c r="N156" s="92"/>
      <c r="O156" s="92"/>
      <c r="P156" s="92"/>
      <c r="Q156" s="92"/>
      <c r="R156" s="92"/>
      <c r="S156" s="92"/>
      <c r="Y156" s="73"/>
      <c r="Z156" s="73"/>
    </row>
    <row r="157" spans="9:26">
      <c r="I157" s="92"/>
      <c r="J157" s="92"/>
      <c r="K157" s="92"/>
      <c r="L157" s="92"/>
      <c r="M157" s="73"/>
      <c r="N157" s="92"/>
      <c r="O157" s="92"/>
      <c r="P157" s="92"/>
      <c r="Q157" s="92"/>
      <c r="R157" s="92"/>
      <c r="S157" s="92"/>
      <c r="Y157" s="73"/>
      <c r="Z157" s="73"/>
    </row>
    <row r="158" spans="9:26">
      <c r="I158" s="92"/>
      <c r="J158" s="92"/>
      <c r="K158" s="92"/>
      <c r="L158" s="92"/>
      <c r="M158" s="73"/>
      <c r="N158" s="92"/>
      <c r="O158" s="92"/>
      <c r="P158" s="92"/>
      <c r="Q158" s="92"/>
      <c r="R158" s="92"/>
      <c r="S158" s="92"/>
      <c r="Y158" s="73"/>
      <c r="Z158" s="73"/>
    </row>
    <row r="159" spans="9:26">
      <c r="I159" s="92"/>
      <c r="J159" s="92"/>
      <c r="K159" s="92"/>
      <c r="L159" s="92"/>
      <c r="M159" s="73"/>
      <c r="N159" s="92"/>
      <c r="O159" s="92"/>
      <c r="P159" s="92"/>
      <c r="Q159" s="92"/>
      <c r="R159" s="92"/>
      <c r="S159" s="92"/>
      <c r="Y159" s="73"/>
      <c r="Z159" s="73"/>
    </row>
    <row r="160" spans="9:26">
      <c r="I160" s="92"/>
      <c r="J160" s="92"/>
      <c r="K160" s="92"/>
      <c r="L160" s="92"/>
      <c r="M160" s="73"/>
      <c r="N160" s="92"/>
      <c r="O160" s="92"/>
      <c r="P160" s="92"/>
      <c r="Q160" s="92"/>
      <c r="R160" s="92"/>
      <c r="S160" s="92"/>
      <c r="Y160" s="73"/>
      <c r="Z160" s="73"/>
    </row>
    <row r="161" spans="9:26">
      <c r="I161" s="92"/>
      <c r="J161" s="92"/>
      <c r="K161" s="92"/>
      <c r="L161" s="92"/>
      <c r="M161" s="73"/>
      <c r="N161" s="92"/>
      <c r="O161" s="92"/>
      <c r="P161" s="92"/>
      <c r="Q161" s="92"/>
      <c r="R161" s="92"/>
      <c r="S161" s="92"/>
      <c r="Y161" s="73"/>
      <c r="Z161" s="73"/>
    </row>
    <row r="162" spans="9:26">
      <c r="Y162" s="73"/>
      <c r="Z162" s="73"/>
    </row>
  </sheetData>
  <autoFilter ref="A2:E2" xr:uid="{00000000-0009-0000-0000-000002000000}">
    <sortState ref="A3:E20">
      <sortCondition ref="A2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B3A9-E53E-463C-9F18-095460FB8E44}">
  <sheetPr>
    <tabColor theme="5" tint="-0.249977111117893"/>
  </sheetPr>
  <dimension ref="A1:CX4002"/>
  <sheetViews>
    <sheetView workbookViewId="0">
      <selection activeCell="A3" sqref="A3:CX4002"/>
    </sheetView>
  </sheetViews>
  <sheetFormatPr defaultColWidth="9.33203125" defaultRowHeight="14.4"/>
  <cols>
    <col min="1" max="1" width="19.33203125" bestFit="1" customWidth="1"/>
    <col min="2" max="2" width="36.44140625" bestFit="1" customWidth="1"/>
    <col min="3" max="3" width="25.6640625" bestFit="1" customWidth="1"/>
    <col min="4" max="4" width="36.44140625" bestFit="1" customWidth="1"/>
    <col min="5" max="5" width="22.44140625" bestFit="1" customWidth="1"/>
    <col min="6" max="6" width="20.33203125" bestFit="1" customWidth="1"/>
    <col min="14" max="14" width="21.44140625" bestFit="1" customWidth="1"/>
    <col min="21" max="21" width="9.33203125" style="51"/>
    <col min="26" max="26" width="57.33203125" bestFit="1" customWidth="1"/>
    <col min="31" max="31" width="14.44140625" bestFit="1" customWidth="1"/>
    <col min="32" max="32" width="15.6640625" style="51" bestFit="1" customWidth="1"/>
    <col min="33" max="33" width="17" bestFit="1" customWidth="1"/>
    <col min="34" max="34" width="11.5546875" bestFit="1" customWidth="1"/>
    <col min="35" max="35" width="14.33203125" bestFit="1" customWidth="1"/>
    <col min="36" max="36" width="15.44140625" bestFit="1" customWidth="1"/>
    <col min="39" max="39" width="21.5546875" bestFit="1" customWidth="1"/>
    <col min="44" max="44" width="23.44140625" style="4" bestFit="1" customWidth="1"/>
    <col min="45" max="45" width="24" bestFit="1" customWidth="1"/>
    <col min="46" max="46" width="22.33203125" bestFit="1" customWidth="1"/>
    <col min="47" max="47" width="38" bestFit="1" customWidth="1"/>
    <col min="48" max="48" width="38.5546875" style="51" bestFit="1" customWidth="1"/>
    <col min="49" max="49" width="36.6640625" bestFit="1" customWidth="1"/>
    <col min="74" max="74" width="17.6640625" bestFit="1" customWidth="1"/>
    <col min="90" max="90" width="11.44140625" bestFit="1" customWidth="1"/>
  </cols>
  <sheetData>
    <row r="1" spans="1:102">
      <c r="A1" s="268" t="str">
        <f>N2</f>
        <v>Cash Reporting Date</v>
      </c>
      <c r="B1" s="381">
        <f>BV3</f>
        <v>0</v>
      </c>
      <c r="C1" s="268" t="s">
        <v>495</v>
      </c>
    </row>
    <row r="2" spans="1:102" s="2" customFormat="1" ht="15" thickBot="1">
      <c r="A2" s="2" t="s">
        <v>153</v>
      </c>
      <c r="B2" s="2" t="s">
        <v>154</v>
      </c>
      <c r="C2" s="2" t="s">
        <v>147</v>
      </c>
      <c r="D2" s="2" t="s">
        <v>155</v>
      </c>
      <c r="E2" s="2" t="s">
        <v>416</v>
      </c>
      <c r="F2" s="2" t="s">
        <v>417</v>
      </c>
      <c r="G2" s="2" t="s">
        <v>315</v>
      </c>
      <c r="H2" s="2" t="s">
        <v>316</v>
      </c>
      <c r="I2" s="2" t="s">
        <v>317</v>
      </c>
      <c r="J2" s="2" t="s">
        <v>328</v>
      </c>
      <c r="K2" s="2" t="s">
        <v>329</v>
      </c>
      <c r="L2" s="2" t="s">
        <v>324</v>
      </c>
      <c r="M2" s="2" t="s">
        <v>325</v>
      </c>
      <c r="N2" s="2" t="s">
        <v>418</v>
      </c>
      <c r="O2" s="2" t="s">
        <v>558</v>
      </c>
      <c r="P2" s="2" t="s">
        <v>559</v>
      </c>
      <c r="Q2" s="2" t="s">
        <v>560</v>
      </c>
      <c r="R2" s="2" t="s">
        <v>561</v>
      </c>
      <c r="S2" s="2" t="s">
        <v>562</v>
      </c>
      <c r="T2" s="2" t="s">
        <v>563</v>
      </c>
      <c r="U2" s="380" t="s">
        <v>564</v>
      </c>
      <c r="V2" s="2" t="s">
        <v>565</v>
      </c>
      <c r="W2" s="2" t="s">
        <v>566</v>
      </c>
      <c r="X2" s="2" t="s">
        <v>567</v>
      </c>
      <c r="Y2" s="2" t="s">
        <v>568</v>
      </c>
      <c r="Z2" s="2" t="s">
        <v>569</v>
      </c>
      <c r="AA2" s="2" t="s">
        <v>570</v>
      </c>
      <c r="AB2" s="2" t="s">
        <v>571</v>
      </c>
      <c r="AC2" s="2" t="s">
        <v>572</v>
      </c>
      <c r="AD2" s="2" t="s">
        <v>573</v>
      </c>
      <c r="AE2" s="2" t="s">
        <v>574</v>
      </c>
      <c r="AF2" s="380" t="s">
        <v>575</v>
      </c>
      <c r="AG2" s="2" t="s">
        <v>576</v>
      </c>
      <c r="AH2" s="2" t="s">
        <v>199</v>
      </c>
      <c r="AI2" s="2" t="s">
        <v>577</v>
      </c>
      <c r="AJ2" s="2" t="s">
        <v>578</v>
      </c>
      <c r="AK2" s="2" t="s">
        <v>579</v>
      </c>
      <c r="AL2" s="2" t="s">
        <v>580</v>
      </c>
      <c r="AM2" s="2" t="s">
        <v>581</v>
      </c>
      <c r="AN2" s="2" t="s">
        <v>582</v>
      </c>
      <c r="AO2" s="2" t="s">
        <v>179</v>
      </c>
      <c r="AP2" s="2" t="s">
        <v>583</v>
      </c>
      <c r="AQ2" s="2" t="s">
        <v>584</v>
      </c>
      <c r="AR2" s="3" t="s">
        <v>585</v>
      </c>
      <c r="AS2" s="2" t="s">
        <v>586</v>
      </c>
      <c r="AT2" s="2" t="s">
        <v>587</v>
      </c>
      <c r="AU2" s="2" t="s">
        <v>588</v>
      </c>
      <c r="AV2" s="380" t="s">
        <v>589</v>
      </c>
      <c r="AW2" s="2" t="s">
        <v>590</v>
      </c>
      <c r="AX2" s="2" t="s">
        <v>591</v>
      </c>
      <c r="AY2" s="2" t="s">
        <v>214</v>
      </c>
      <c r="AZ2" s="2" t="s">
        <v>592</v>
      </c>
      <c r="BA2" s="2" t="s">
        <v>593</v>
      </c>
      <c r="BB2" s="2" t="s">
        <v>216</v>
      </c>
      <c r="BC2" s="2" t="s">
        <v>594</v>
      </c>
      <c r="BD2" s="2" t="s">
        <v>318</v>
      </c>
      <c r="BE2" s="2" t="s">
        <v>319</v>
      </c>
      <c r="BF2" s="2" t="s">
        <v>320</v>
      </c>
      <c r="BG2" s="2" t="s">
        <v>595</v>
      </c>
      <c r="BH2" s="2" t="s">
        <v>322</v>
      </c>
      <c r="BI2" s="2" t="s">
        <v>323</v>
      </c>
      <c r="BJ2" s="2" t="s">
        <v>193</v>
      </c>
      <c r="BK2" s="2" t="s">
        <v>596</v>
      </c>
      <c r="BL2" s="2" t="s">
        <v>344</v>
      </c>
      <c r="BM2" s="2" t="s">
        <v>174</v>
      </c>
      <c r="BN2" s="2" t="s">
        <v>346</v>
      </c>
      <c r="BO2" s="2" t="s">
        <v>347</v>
      </c>
      <c r="BP2" s="2" t="s">
        <v>348</v>
      </c>
      <c r="BQ2" s="2" t="s">
        <v>349</v>
      </c>
      <c r="BR2" s="2" t="s">
        <v>345</v>
      </c>
      <c r="BS2" s="2" t="s">
        <v>597</v>
      </c>
      <c r="BT2" s="2" t="s">
        <v>419</v>
      </c>
      <c r="BU2" s="2" t="s">
        <v>420</v>
      </c>
      <c r="BV2" s="2" t="s">
        <v>354</v>
      </c>
      <c r="BW2" s="2" t="s">
        <v>355</v>
      </c>
      <c r="BX2" s="2" t="s">
        <v>360</v>
      </c>
      <c r="BY2" s="2" t="s">
        <v>210</v>
      </c>
      <c r="BZ2" s="2" t="s">
        <v>598</v>
      </c>
      <c r="CA2" s="2" t="s">
        <v>599</v>
      </c>
      <c r="CB2" s="2" t="s">
        <v>600</v>
      </c>
      <c r="CC2" s="2" t="s">
        <v>601</v>
      </c>
      <c r="CD2" s="2" t="s">
        <v>602</v>
      </c>
      <c r="CE2" s="2" t="s">
        <v>603</v>
      </c>
      <c r="CF2" s="2" t="s">
        <v>604</v>
      </c>
      <c r="CG2" s="2" t="s">
        <v>381</v>
      </c>
      <c r="CH2" s="2" t="s">
        <v>382</v>
      </c>
      <c r="CI2" s="2" t="s">
        <v>605</v>
      </c>
      <c r="CJ2" s="2" t="s">
        <v>606</v>
      </c>
      <c r="CK2" s="2" t="s">
        <v>607</v>
      </c>
      <c r="CL2" s="2" t="s">
        <v>608</v>
      </c>
      <c r="CM2" s="2" t="s">
        <v>609</v>
      </c>
      <c r="CN2" s="2" t="s">
        <v>610</v>
      </c>
      <c r="CO2" s="2" t="s">
        <v>611</v>
      </c>
      <c r="CP2" s="2" t="s">
        <v>384</v>
      </c>
      <c r="CQ2" s="2" t="s">
        <v>383</v>
      </c>
      <c r="CR2" s="2" t="s">
        <v>385</v>
      </c>
      <c r="CS2" s="2" t="s">
        <v>386</v>
      </c>
      <c r="CT2" s="2" t="s">
        <v>387</v>
      </c>
      <c r="CU2" s="2" t="s">
        <v>612</v>
      </c>
      <c r="CV2" s="2" t="s">
        <v>366</v>
      </c>
      <c r="CW2" s="2" t="s">
        <v>613</v>
      </c>
      <c r="CX2" s="2" t="s">
        <v>614</v>
      </c>
    </row>
    <row r="3" spans="1:102">
      <c r="N3" s="22"/>
      <c r="U3"/>
      <c r="AE3" s="22"/>
      <c r="AF3" s="22"/>
      <c r="AH3" s="22"/>
      <c r="AI3" s="22"/>
      <c r="AJ3" s="22"/>
      <c r="AR3"/>
      <c r="AV3"/>
      <c r="BT3" s="22"/>
      <c r="BU3" s="22"/>
      <c r="BV3" s="22"/>
      <c r="CL3" s="22"/>
    </row>
    <row r="4" spans="1:102">
      <c r="N4" s="22"/>
      <c r="U4"/>
      <c r="AE4" s="22"/>
      <c r="AF4" s="22"/>
      <c r="AH4" s="22"/>
      <c r="AI4" s="22"/>
      <c r="AJ4" s="22"/>
      <c r="AR4"/>
      <c r="AV4"/>
      <c r="BT4" s="22"/>
      <c r="BU4" s="22"/>
      <c r="BV4" s="22"/>
      <c r="CL4" s="22"/>
    </row>
    <row r="5" spans="1:102">
      <c r="N5" s="22"/>
      <c r="U5"/>
      <c r="AE5" s="22"/>
      <c r="AF5" s="22"/>
      <c r="AH5" s="22"/>
      <c r="AI5" s="22"/>
      <c r="AJ5" s="22"/>
      <c r="AR5"/>
      <c r="AV5"/>
      <c r="BT5" s="22"/>
      <c r="BU5" s="22"/>
      <c r="BV5" s="22"/>
      <c r="CL5" s="22"/>
    </row>
    <row r="6" spans="1:102">
      <c r="N6" s="22"/>
      <c r="U6"/>
      <c r="AE6" s="22"/>
      <c r="AF6" s="22"/>
      <c r="AH6" s="22"/>
      <c r="AI6" s="22"/>
      <c r="AJ6" s="22"/>
      <c r="AR6"/>
      <c r="AV6"/>
      <c r="BT6" s="22"/>
      <c r="BU6" s="22"/>
      <c r="BV6" s="22"/>
      <c r="CL6" s="22"/>
    </row>
    <row r="7" spans="1:102">
      <c r="N7" s="22"/>
      <c r="U7"/>
      <c r="AE7" s="22"/>
      <c r="AF7" s="22"/>
      <c r="AH7" s="22"/>
      <c r="AI7" s="22"/>
      <c r="AJ7" s="22"/>
      <c r="AR7"/>
      <c r="AV7"/>
      <c r="BT7" s="22"/>
      <c r="BU7" s="22"/>
      <c r="BV7" s="22"/>
      <c r="CL7" s="22"/>
    </row>
    <row r="8" spans="1:102">
      <c r="N8" s="22"/>
      <c r="U8"/>
      <c r="AE8" s="22"/>
      <c r="AF8" s="22"/>
      <c r="AH8" s="22"/>
      <c r="AI8" s="22"/>
      <c r="AJ8" s="22"/>
      <c r="AR8"/>
      <c r="AV8"/>
      <c r="BT8" s="22"/>
      <c r="BU8" s="22"/>
      <c r="BV8" s="22"/>
      <c r="CL8" s="22"/>
    </row>
    <row r="9" spans="1:102">
      <c r="N9" s="22"/>
      <c r="U9"/>
      <c r="AE9" s="22"/>
      <c r="AF9" s="22"/>
      <c r="AH9" s="22"/>
      <c r="AI9" s="22"/>
      <c r="AJ9" s="22"/>
      <c r="AR9"/>
      <c r="AV9"/>
      <c r="BT9" s="22"/>
      <c r="BU9" s="22"/>
      <c r="BV9" s="22"/>
      <c r="CL9" s="22"/>
    </row>
    <row r="10" spans="1:102">
      <c r="N10" s="22"/>
      <c r="U10"/>
      <c r="AE10" s="22"/>
      <c r="AF10" s="22"/>
      <c r="AH10" s="22"/>
      <c r="AI10" s="22"/>
      <c r="AJ10" s="22"/>
      <c r="AR10"/>
      <c r="AV10"/>
      <c r="BT10" s="22"/>
      <c r="BU10" s="22"/>
      <c r="BV10" s="22"/>
      <c r="CL10" s="22"/>
    </row>
    <row r="11" spans="1:102">
      <c r="N11" s="22"/>
      <c r="U11"/>
      <c r="AE11" s="22"/>
      <c r="AF11" s="22"/>
      <c r="AH11" s="22"/>
      <c r="AI11" s="22"/>
      <c r="AJ11" s="22"/>
      <c r="AR11"/>
      <c r="AV11"/>
      <c r="BT11" s="22"/>
      <c r="BU11" s="22"/>
      <c r="BV11" s="22"/>
      <c r="CL11" s="22"/>
    </row>
    <row r="12" spans="1:102">
      <c r="N12" s="22"/>
      <c r="U12"/>
      <c r="AE12" s="22"/>
      <c r="AF12" s="22"/>
      <c r="AH12" s="22"/>
      <c r="AI12" s="22"/>
      <c r="AJ12" s="22"/>
      <c r="AR12"/>
      <c r="AV12"/>
      <c r="BT12" s="22"/>
      <c r="BU12" s="22"/>
      <c r="BV12" s="22"/>
      <c r="CL12" s="22"/>
    </row>
    <row r="13" spans="1:102">
      <c r="N13" s="22"/>
      <c r="U13"/>
      <c r="AE13" s="22"/>
      <c r="AF13" s="22"/>
      <c r="AH13" s="22"/>
      <c r="AI13" s="22"/>
      <c r="AJ13" s="22"/>
      <c r="AR13"/>
      <c r="AV13"/>
      <c r="BT13" s="22"/>
      <c r="BU13" s="22"/>
      <c r="BV13" s="22"/>
      <c r="CL13" s="22"/>
    </row>
    <row r="14" spans="1:102">
      <c r="N14" s="22"/>
      <c r="U14"/>
      <c r="AE14" s="22"/>
      <c r="AF14" s="22"/>
      <c r="AH14" s="22"/>
      <c r="AI14" s="22"/>
      <c r="AJ14" s="22"/>
      <c r="AR14"/>
      <c r="AV14"/>
      <c r="BT14" s="22"/>
      <c r="BU14" s="22"/>
      <c r="BV14" s="22"/>
      <c r="CL14" s="22"/>
    </row>
    <row r="15" spans="1:102">
      <c r="N15" s="22"/>
      <c r="U15"/>
      <c r="AE15" s="22"/>
      <c r="AF15" s="22"/>
      <c r="AH15" s="22"/>
      <c r="AI15" s="22"/>
      <c r="AJ15" s="22"/>
      <c r="AR15"/>
      <c r="AV15"/>
      <c r="BT15" s="22"/>
      <c r="BU15" s="22"/>
      <c r="BV15" s="22"/>
      <c r="CL15" s="22"/>
    </row>
    <row r="16" spans="1:102">
      <c r="N16" s="22"/>
      <c r="U16"/>
      <c r="AE16" s="22"/>
      <c r="AF16" s="22"/>
      <c r="AH16" s="22"/>
      <c r="AI16" s="22"/>
      <c r="AJ16" s="22"/>
      <c r="AR16"/>
      <c r="AV16"/>
      <c r="BT16" s="22"/>
      <c r="BU16" s="22"/>
      <c r="BV16" s="22"/>
      <c r="CL16" s="22"/>
    </row>
    <row r="17" spans="14:90">
      <c r="N17" s="22"/>
      <c r="U17"/>
      <c r="AE17" s="22"/>
      <c r="AF17" s="22"/>
      <c r="AH17" s="22"/>
      <c r="AI17" s="22"/>
      <c r="AJ17" s="22"/>
      <c r="AR17"/>
      <c r="AV17"/>
      <c r="BT17" s="22"/>
      <c r="BU17" s="22"/>
      <c r="BV17" s="22"/>
      <c r="CL17" s="22"/>
    </row>
    <row r="18" spans="14:90">
      <c r="N18" s="22"/>
      <c r="U18"/>
      <c r="AE18" s="22"/>
      <c r="AF18" s="22"/>
      <c r="AH18" s="22"/>
      <c r="AI18" s="22"/>
      <c r="AJ18" s="22"/>
      <c r="AR18"/>
      <c r="AV18"/>
      <c r="BT18" s="22"/>
      <c r="BU18" s="22"/>
      <c r="BV18" s="22"/>
      <c r="CL18" s="22"/>
    </row>
    <row r="19" spans="14:90">
      <c r="N19" s="22"/>
      <c r="U19"/>
      <c r="AE19" s="22"/>
      <c r="AF19" s="22"/>
      <c r="AH19" s="22"/>
      <c r="AI19" s="22"/>
      <c r="AJ19" s="22"/>
      <c r="AR19"/>
      <c r="AV19"/>
      <c r="BT19" s="22"/>
      <c r="BU19" s="22"/>
      <c r="BV19" s="22"/>
      <c r="CL19" s="22"/>
    </row>
    <row r="20" spans="14:90">
      <c r="N20" s="22"/>
      <c r="U20"/>
      <c r="AE20" s="22"/>
      <c r="AF20" s="22"/>
      <c r="AH20" s="22"/>
      <c r="AI20" s="22"/>
      <c r="AJ20" s="22"/>
      <c r="AR20"/>
      <c r="AV20"/>
      <c r="BT20" s="22"/>
      <c r="BU20" s="22"/>
      <c r="BV20" s="22"/>
      <c r="CL20" s="22"/>
    </row>
    <row r="21" spans="14:90">
      <c r="N21" s="22"/>
      <c r="U21"/>
      <c r="AE21" s="22"/>
      <c r="AF21" s="22"/>
      <c r="AH21" s="22"/>
      <c r="AI21" s="22"/>
      <c r="AJ21" s="22"/>
      <c r="AR21"/>
      <c r="AV21"/>
      <c r="BT21" s="22"/>
      <c r="BU21" s="22"/>
      <c r="BV21" s="22"/>
      <c r="CL21" s="22"/>
    </row>
    <row r="22" spans="14:90">
      <c r="N22" s="22"/>
      <c r="U22"/>
      <c r="AE22" s="22"/>
      <c r="AF22" s="22"/>
      <c r="AH22" s="22"/>
      <c r="AI22" s="22"/>
      <c r="AJ22" s="22"/>
      <c r="AR22"/>
      <c r="AV22"/>
      <c r="BT22" s="22"/>
      <c r="BU22" s="22"/>
      <c r="BV22" s="22"/>
      <c r="CL22" s="22"/>
    </row>
    <row r="23" spans="14:90">
      <c r="N23" s="22"/>
      <c r="U23"/>
      <c r="AE23" s="22"/>
      <c r="AF23" s="22"/>
      <c r="AH23" s="22"/>
      <c r="AI23" s="22"/>
      <c r="AJ23" s="22"/>
      <c r="AR23"/>
      <c r="AV23"/>
      <c r="BT23" s="22"/>
      <c r="BU23" s="22"/>
      <c r="BV23" s="22"/>
      <c r="CL23" s="22"/>
    </row>
    <row r="24" spans="14:90">
      <c r="N24" s="22"/>
      <c r="U24"/>
      <c r="AE24" s="22"/>
      <c r="AF24" s="22"/>
      <c r="AH24" s="22"/>
      <c r="AI24" s="22"/>
      <c r="AJ24" s="22"/>
      <c r="AR24"/>
      <c r="AV24"/>
      <c r="BT24" s="22"/>
      <c r="BU24" s="22"/>
      <c r="BV24" s="22"/>
      <c r="CL24" s="22"/>
    </row>
    <row r="25" spans="14:90">
      <c r="N25" s="22"/>
      <c r="U25"/>
      <c r="AE25" s="22"/>
      <c r="AF25" s="22"/>
      <c r="AH25" s="22"/>
      <c r="AI25" s="22"/>
      <c r="AJ25" s="22"/>
      <c r="AR25"/>
      <c r="AV25"/>
      <c r="BT25" s="22"/>
      <c r="BU25" s="22"/>
      <c r="BV25" s="22"/>
      <c r="CL25" s="22"/>
    </row>
    <row r="26" spans="14:90">
      <c r="N26" s="22"/>
      <c r="U26"/>
      <c r="AE26" s="22"/>
      <c r="AF26" s="22"/>
      <c r="AH26" s="22"/>
      <c r="AI26" s="22"/>
      <c r="AJ26" s="22"/>
      <c r="AR26"/>
      <c r="AV26"/>
      <c r="BT26" s="22"/>
      <c r="BU26" s="22"/>
      <c r="BV26" s="22"/>
      <c r="CL26" s="22"/>
    </row>
    <row r="27" spans="14:90">
      <c r="N27" s="22"/>
      <c r="U27"/>
      <c r="AE27" s="22"/>
      <c r="AF27" s="22"/>
      <c r="AH27" s="22"/>
      <c r="AI27" s="22"/>
      <c r="AJ27" s="22"/>
      <c r="AR27"/>
      <c r="AV27"/>
      <c r="BT27" s="22"/>
      <c r="BU27" s="22"/>
      <c r="BV27" s="22"/>
      <c r="CL27" s="22"/>
    </row>
    <row r="28" spans="14:90">
      <c r="N28" s="22"/>
      <c r="U28"/>
      <c r="AE28" s="22"/>
      <c r="AF28" s="22"/>
      <c r="AH28" s="22"/>
      <c r="AI28" s="22"/>
      <c r="AJ28" s="22"/>
      <c r="AR28"/>
      <c r="AV28"/>
      <c r="BT28" s="22"/>
      <c r="BU28" s="22"/>
      <c r="BV28" s="22"/>
      <c r="CL28" s="22"/>
    </row>
    <row r="29" spans="14:90">
      <c r="N29" s="22"/>
      <c r="U29"/>
      <c r="AE29" s="22"/>
      <c r="AF29" s="22"/>
      <c r="AH29" s="22"/>
      <c r="AI29" s="22"/>
      <c r="AJ29" s="22"/>
      <c r="AR29"/>
      <c r="AV29"/>
      <c r="BT29" s="22"/>
      <c r="BU29" s="22"/>
      <c r="BV29" s="22"/>
      <c r="CL29" s="22"/>
    </row>
    <row r="30" spans="14:90">
      <c r="N30" s="22"/>
      <c r="U30"/>
      <c r="AE30" s="22"/>
      <c r="AF30" s="22"/>
      <c r="AH30" s="22"/>
      <c r="AI30" s="22"/>
      <c r="AJ30" s="22"/>
      <c r="AR30"/>
      <c r="AV30"/>
      <c r="BT30" s="22"/>
      <c r="BU30" s="22"/>
      <c r="BV30" s="22"/>
      <c r="CL30" s="22"/>
    </row>
    <row r="31" spans="14:90">
      <c r="N31" s="22"/>
      <c r="U31"/>
      <c r="AE31" s="22"/>
      <c r="AF31" s="22"/>
      <c r="AH31" s="22"/>
      <c r="AI31" s="22"/>
      <c r="AJ31" s="22"/>
      <c r="AR31"/>
      <c r="AV31"/>
      <c r="BT31" s="22"/>
      <c r="BU31" s="22"/>
      <c r="BV31" s="22"/>
      <c r="CL31" s="22"/>
    </row>
    <row r="32" spans="14:90">
      <c r="N32" s="22"/>
      <c r="U32"/>
      <c r="AE32" s="22"/>
      <c r="AF32" s="22"/>
      <c r="AH32" s="22"/>
      <c r="AI32" s="22"/>
      <c r="AJ32" s="22"/>
      <c r="AR32"/>
      <c r="AV32"/>
      <c r="BT32" s="22"/>
      <c r="BU32" s="22"/>
      <c r="BV32" s="22"/>
      <c r="CL32" s="22"/>
    </row>
    <row r="33" spans="14:90">
      <c r="N33" s="22"/>
      <c r="U33"/>
      <c r="AE33" s="22"/>
      <c r="AF33" s="22"/>
      <c r="AH33" s="22"/>
      <c r="AI33" s="22"/>
      <c r="AJ33" s="22"/>
      <c r="AR33"/>
      <c r="AV33"/>
      <c r="BT33" s="22"/>
      <c r="BU33" s="22"/>
      <c r="BV33" s="22"/>
      <c r="CL33" s="22"/>
    </row>
    <row r="34" spans="14:90">
      <c r="N34" s="22"/>
      <c r="U34"/>
      <c r="AE34" s="22"/>
      <c r="AF34" s="22"/>
      <c r="AH34" s="22"/>
      <c r="AI34" s="22"/>
      <c r="AJ34" s="22"/>
      <c r="AR34"/>
      <c r="AV34"/>
      <c r="BT34" s="22"/>
      <c r="BU34" s="22"/>
      <c r="BV34" s="22"/>
      <c r="CL34" s="22"/>
    </row>
    <row r="35" spans="14:90">
      <c r="N35" s="22"/>
      <c r="U35"/>
      <c r="AE35" s="22"/>
      <c r="AF35" s="22"/>
      <c r="AH35" s="22"/>
      <c r="AI35" s="22"/>
      <c r="AJ35" s="22"/>
      <c r="AR35"/>
      <c r="AV35"/>
      <c r="BT35" s="22"/>
      <c r="BU35" s="22"/>
      <c r="BV35" s="22"/>
      <c r="CL35" s="22"/>
    </row>
    <row r="36" spans="14:90">
      <c r="N36" s="22"/>
      <c r="U36"/>
      <c r="AE36" s="22"/>
      <c r="AF36" s="22"/>
      <c r="AH36" s="22"/>
      <c r="AI36" s="22"/>
      <c r="AJ36" s="22"/>
      <c r="AR36"/>
      <c r="AV36"/>
      <c r="BT36" s="22"/>
      <c r="BU36" s="22"/>
      <c r="BV36" s="22"/>
      <c r="CL36" s="22"/>
    </row>
    <row r="37" spans="14:90">
      <c r="N37" s="22"/>
      <c r="U37"/>
      <c r="AE37" s="22"/>
      <c r="AF37" s="22"/>
      <c r="AH37" s="22"/>
      <c r="AI37" s="22"/>
      <c r="AJ37" s="22"/>
      <c r="AR37"/>
      <c r="AV37"/>
      <c r="BT37" s="22"/>
      <c r="BU37" s="22"/>
      <c r="BV37" s="22"/>
      <c r="CL37" s="22"/>
    </row>
    <row r="38" spans="14:90">
      <c r="N38" s="22"/>
      <c r="U38"/>
      <c r="AE38" s="22"/>
      <c r="AF38" s="22"/>
      <c r="AH38" s="22"/>
      <c r="AI38" s="22"/>
      <c r="AJ38" s="22"/>
      <c r="AR38"/>
      <c r="AV38"/>
      <c r="BT38" s="22"/>
      <c r="BU38" s="22"/>
      <c r="BV38" s="22"/>
      <c r="CL38" s="22"/>
    </row>
    <row r="39" spans="14:90">
      <c r="N39" s="22"/>
      <c r="U39"/>
      <c r="AE39" s="22"/>
      <c r="AF39" s="22"/>
      <c r="AH39" s="22"/>
      <c r="AI39" s="22"/>
      <c r="AJ39" s="22"/>
      <c r="AR39"/>
      <c r="AV39"/>
      <c r="BT39" s="22"/>
      <c r="BU39" s="22"/>
      <c r="BV39" s="22"/>
      <c r="CL39" s="22"/>
    </row>
    <row r="40" spans="14:90">
      <c r="N40" s="22"/>
      <c r="U40"/>
      <c r="AE40" s="22"/>
      <c r="AF40" s="22"/>
      <c r="AH40" s="22"/>
      <c r="AI40" s="22"/>
      <c r="AJ40" s="22"/>
      <c r="AR40"/>
      <c r="AV40"/>
      <c r="BT40" s="22"/>
      <c r="BU40" s="22"/>
      <c r="BV40" s="22"/>
      <c r="CL40" s="22"/>
    </row>
    <row r="41" spans="14:90">
      <c r="N41" s="22"/>
      <c r="U41"/>
      <c r="AE41" s="22"/>
      <c r="AF41" s="22"/>
      <c r="AH41" s="22"/>
      <c r="AI41" s="22"/>
      <c r="AJ41" s="22"/>
      <c r="AR41"/>
      <c r="AV41"/>
      <c r="BT41" s="22"/>
      <c r="BU41" s="22"/>
      <c r="BV41" s="22"/>
      <c r="CL41" s="22"/>
    </row>
    <row r="42" spans="14:90">
      <c r="N42" s="22"/>
      <c r="U42"/>
      <c r="AE42" s="22"/>
      <c r="AF42" s="22"/>
      <c r="AH42" s="22"/>
      <c r="AI42" s="22"/>
      <c r="AJ42" s="22"/>
      <c r="AR42"/>
      <c r="AV42"/>
      <c r="BT42" s="22"/>
      <c r="BU42" s="22"/>
      <c r="BV42" s="22"/>
      <c r="CL42" s="22"/>
    </row>
    <row r="43" spans="14:90">
      <c r="N43" s="22"/>
      <c r="U43"/>
      <c r="AE43" s="22"/>
      <c r="AF43" s="22"/>
      <c r="AH43" s="22"/>
      <c r="AI43" s="22"/>
      <c r="AJ43" s="22"/>
      <c r="AR43"/>
      <c r="AV43"/>
      <c r="BT43" s="22"/>
      <c r="BU43" s="22"/>
      <c r="BV43" s="22"/>
      <c r="CL43" s="22"/>
    </row>
    <row r="44" spans="14:90">
      <c r="N44" s="22"/>
      <c r="U44"/>
      <c r="AE44" s="22"/>
      <c r="AF44" s="22"/>
      <c r="AH44" s="22"/>
      <c r="AI44" s="22"/>
      <c r="AJ44" s="22"/>
      <c r="AR44"/>
      <c r="AV44"/>
      <c r="BT44" s="22"/>
      <c r="BU44" s="22"/>
      <c r="BV44" s="22"/>
      <c r="CL44" s="22"/>
    </row>
    <row r="45" spans="14:90">
      <c r="N45" s="22"/>
      <c r="U45"/>
      <c r="AE45" s="22"/>
      <c r="AF45" s="22"/>
      <c r="AH45" s="22"/>
      <c r="AI45" s="22"/>
      <c r="AJ45" s="22"/>
      <c r="AR45"/>
      <c r="AV45"/>
      <c r="BT45" s="22"/>
      <c r="BU45" s="22"/>
      <c r="BV45" s="22"/>
      <c r="CL45" s="22"/>
    </row>
    <row r="46" spans="14:90">
      <c r="N46" s="22"/>
      <c r="U46"/>
      <c r="AE46" s="22"/>
      <c r="AF46" s="22"/>
      <c r="AH46" s="22"/>
      <c r="AI46" s="22"/>
      <c r="AJ46" s="22"/>
      <c r="AR46"/>
      <c r="AV46"/>
      <c r="BT46" s="22"/>
      <c r="BU46" s="22"/>
      <c r="BV46" s="22"/>
      <c r="CL46" s="22"/>
    </row>
    <row r="47" spans="14:90">
      <c r="N47" s="22"/>
      <c r="U47"/>
      <c r="AE47" s="22"/>
      <c r="AF47" s="22"/>
      <c r="AH47" s="22"/>
      <c r="AI47" s="22"/>
      <c r="AJ47" s="22"/>
      <c r="AR47"/>
      <c r="AV47"/>
      <c r="BT47" s="22"/>
      <c r="BU47" s="22"/>
      <c r="BV47" s="22"/>
      <c r="CL47" s="22"/>
    </row>
    <row r="48" spans="14:90">
      <c r="N48" s="22"/>
      <c r="U48"/>
      <c r="AE48" s="22"/>
      <c r="AF48" s="22"/>
      <c r="AH48" s="22"/>
      <c r="AI48" s="22"/>
      <c r="AJ48" s="22"/>
      <c r="AR48"/>
      <c r="AV48"/>
      <c r="BT48" s="22"/>
      <c r="BU48" s="22"/>
      <c r="BV48" s="22"/>
      <c r="CL48" s="22"/>
    </row>
    <row r="49" spans="14:90">
      <c r="N49" s="22"/>
      <c r="U49"/>
      <c r="AE49" s="22"/>
      <c r="AF49" s="22"/>
      <c r="AH49" s="22"/>
      <c r="AI49" s="22"/>
      <c r="AJ49" s="22"/>
      <c r="AR49"/>
      <c r="AV49"/>
      <c r="BT49" s="22"/>
      <c r="BU49" s="22"/>
      <c r="BV49" s="22"/>
      <c r="CL49" s="22"/>
    </row>
    <row r="50" spans="14:90">
      <c r="N50" s="22"/>
      <c r="U50"/>
      <c r="AE50" s="22"/>
      <c r="AF50" s="22"/>
      <c r="AH50" s="22"/>
      <c r="AI50" s="22"/>
      <c r="AJ50" s="22"/>
      <c r="AR50"/>
      <c r="AV50"/>
      <c r="BT50" s="22"/>
      <c r="BU50" s="22"/>
      <c r="BV50" s="22"/>
      <c r="CL50" s="22"/>
    </row>
    <row r="51" spans="14:90">
      <c r="N51" s="22"/>
      <c r="U51"/>
      <c r="AE51" s="22"/>
      <c r="AF51" s="22"/>
      <c r="AH51" s="22"/>
      <c r="AI51" s="22"/>
      <c r="AJ51" s="22"/>
      <c r="AR51"/>
      <c r="AV51"/>
      <c r="BT51" s="22"/>
      <c r="BU51" s="22"/>
      <c r="BV51" s="22"/>
      <c r="CL51" s="22"/>
    </row>
    <row r="52" spans="14:90">
      <c r="N52" s="22"/>
      <c r="U52"/>
      <c r="AE52" s="22"/>
      <c r="AF52" s="22"/>
      <c r="AH52" s="22"/>
      <c r="AI52" s="22"/>
      <c r="AJ52" s="22"/>
      <c r="AR52"/>
      <c r="AV52"/>
      <c r="BT52" s="22"/>
      <c r="BU52" s="22"/>
      <c r="BV52" s="22"/>
      <c r="CL52" s="22"/>
    </row>
    <row r="53" spans="14:90">
      <c r="N53" s="22"/>
      <c r="U53"/>
      <c r="AE53" s="22"/>
      <c r="AF53" s="22"/>
      <c r="AH53" s="22"/>
      <c r="AI53" s="22"/>
      <c r="AJ53" s="22"/>
      <c r="AR53"/>
      <c r="AV53"/>
      <c r="BT53" s="22"/>
      <c r="BU53" s="22"/>
      <c r="BV53" s="22"/>
      <c r="CL53" s="22"/>
    </row>
    <row r="54" spans="14:90">
      <c r="N54" s="22"/>
      <c r="U54"/>
      <c r="AE54" s="22"/>
      <c r="AF54" s="22"/>
      <c r="AH54" s="22"/>
      <c r="AI54" s="22"/>
      <c r="AJ54" s="22"/>
      <c r="AR54"/>
      <c r="AV54"/>
      <c r="BT54" s="22"/>
      <c r="BU54" s="22"/>
      <c r="BV54" s="22"/>
      <c r="CL54" s="22"/>
    </row>
    <row r="55" spans="14:90">
      <c r="N55" s="22"/>
      <c r="U55"/>
      <c r="AE55" s="22"/>
      <c r="AF55" s="22"/>
      <c r="AH55" s="22"/>
      <c r="AI55" s="22"/>
      <c r="AJ55" s="22"/>
      <c r="AR55"/>
      <c r="AV55"/>
      <c r="BT55" s="22"/>
      <c r="BU55" s="22"/>
      <c r="BV55" s="22"/>
      <c r="CL55" s="22"/>
    </row>
    <row r="56" spans="14:90">
      <c r="N56" s="22"/>
      <c r="U56"/>
      <c r="AE56" s="22"/>
      <c r="AF56" s="22"/>
      <c r="AH56" s="22"/>
      <c r="AI56" s="22"/>
      <c r="AJ56" s="22"/>
      <c r="AR56"/>
      <c r="AV56"/>
      <c r="BT56" s="22"/>
      <c r="BU56" s="22"/>
      <c r="BV56" s="22"/>
      <c r="CL56" s="22"/>
    </row>
    <row r="57" spans="14:90">
      <c r="N57" s="22"/>
      <c r="U57"/>
      <c r="AE57" s="22"/>
      <c r="AF57" s="22"/>
      <c r="AH57" s="22"/>
      <c r="AI57" s="22"/>
      <c r="AJ57" s="22"/>
      <c r="AR57"/>
      <c r="AV57"/>
      <c r="BT57" s="22"/>
      <c r="BU57" s="22"/>
      <c r="BV57" s="22"/>
      <c r="CL57" s="22"/>
    </row>
    <row r="58" spans="14:90">
      <c r="N58" s="22"/>
      <c r="U58"/>
      <c r="AE58" s="22"/>
      <c r="AF58" s="22"/>
      <c r="AH58" s="22"/>
      <c r="AI58" s="22"/>
      <c r="AJ58" s="22"/>
      <c r="AR58"/>
      <c r="AV58"/>
      <c r="BT58" s="22"/>
      <c r="BU58" s="22"/>
      <c r="BV58" s="22"/>
      <c r="CL58" s="22"/>
    </row>
    <row r="59" spans="14:90">
      <c r="N59" s="22"/>
      <c r="U59"/>
      <c r="AE59" s="22"/>
      <c r="AF59" s="22"/>
      <c r="AH59" s="22"/>
      <c r="AI59" s="22"/>
      <c r="AJ59" s="22"/>
      <c r="AR59"/>
      <c r="AV59"/>
      <c r="BT59" s="22"/>
      <c r="BU59" s="22"/>
      <c r="BV59" s="22"/>
      <c r="CL59" s="22"/>
    </row>
    <row r="60" spans="14:90">
      <c r="N60" s="22"/>
      <c r="U60"/>
      <c r="AE60" s="22"/>
      <c r="AF60" s="22"/>
      <c r="AH60" s="22"/>
      <c r="AI60" s="22"/>
      <c r="AJ60" s="22"/>
      <c r="AR60"/>
      <c r="AV60"/>
      <c r="BT60" s="22"/>
      <c r="BU60" s="22"/>
      <c r="BV60" s="22"/>
      <c r="CL60" s="22"/>
    </row>
    <row r="61" spans="14:90">
      <c r="N61" s="22"/>
      <c r="U61"/>
      <c r="AE61" s="22"/>
      <c r="AF61" s="22"/>
      <c r="AH61" s="22"/>
      <c r="AI61" s="22"/>
      <c r="AJ61" s="22"/>
      <c r="AR61"/>
      <c r="AV61"/>
      <c r="BT61" s="22"/>
      <c r="BU61" s="22"/>
      <c r="BV61" s="22"/>
      <c r="CL61" s="22"/>
    </row>
    <row r="62" spans="14:90">
      <c r="N62" s="22"/>
      <c r="U62"/>
      <c r="AE62" s="22"/>
      <c r="AF62" s="22"/>
      <c r="AH62" s="22"/>
      <c r="AI62" s="22"/>
      <c r="AJ62" s="22"/>
      <c r="AR62"/>
      <c r="AV62"/>
      <c r="BT62" s="22"/>
      <c r="BU62" s="22"/>
      <c r="BV62" s="22"/>
      <c r="CL62" s="22"/>
    </row>
    <row r="63" spans="14:90">
      <c r="N63" s="22"/>
      <c r="U63"/>
      <c r="AE63" s="22"/>
      <c r="AF63" s="22"/>
      <c r="AH63" s="22"/>
      <c r="AI63" s="22"/>
      <c r="AJ63" s="22"/>
      <c r="AR63"/>
      <c r="AV63"/>
      <c r="BT63" s="22"/>
      <c r="BU63" s="22"/>
      <c r="BV63" s="22"/>
      <c r="CL63" s="22"/>
    </row>
    <row r="64" spans="14:90">
      <c r="N64" s="22"/>
      <c r="U64"/>
      <c r="AE64" s="22"/>
      <c r="AF64" s="22"/>
      <c r="AH64" s="22"/>
      <c r="AI64" s="22"/>
      <c r="AJ64" s="22"/>
      <c r="AR64"/>
      <c r="AV64"/>
      <c r="BT64" s="22"/>
      <c r="BU64" s="22"/>
      <c r="BV64" s="22"/>
      <c r="CL64" s="22"/>
    </row>
    <row r="65" spans="14:90">
      <c r="N65" s="22"/>
      <c r="U65"/>
      <c r="AE65" s="22"/>
      <c r="AF65" s="22"/>
      <c r="AH65" s="22"/>
      <c r="AI65" s="22"/>
      <c r="AJ65" s="22"/>
      <c r="AR65"/>
      <c r="AV65"/>
      <c r="BT65" s="22"/>
      <c r="BU65" s="22"/>
      <c r="BV65" s="22"/>
      <c r="CL65" s="22"/>
    </row>
    <row r="66" spans="14:90">
      <c r="N66" s="22"/>
      <c r="U66"/>
      <c r="AE66" s="22"/>
      <c r="AF66" s="22"/>
      <c r="AH66" s="22"/>
      <c r="AI66" s="22"/>
      <c r="AJ66" s="22"/>
      <c r="AR66"/>
      <c r="AV66"/>
      <c r="BT66" s="22"/>
      <c r="BU66" s="22"/>
      <c r="BV66" s="22"/>
      <c r="CL66" s="22"/>
    </row>
    <row r="67" spans="14:90">
      <c r="N67" s="22"/>
      <c r="U67"/>
      <c r="AE67" s="22"/>
      <c r="AF67" s="22"/>
      <c r="AH67" s="22"/>
      <c r="AI67" s="22"/>
      <c r="AJ67" s="22"/>
      <c r="AR67"/>
      <c r="AV67"/>
      <c r="BT67" s="22"/>
      <c r="BU67" s="22"/>
      <c r="BV67" s="22"/>
      <c r="CL67" s="22"/>
    </row>
    <row r="68" spans="14:90">
      <c r="N68" s="22"/>
      <c r="U68"/>
      <c r="AE68" s="22"/>
      <c r="AF68" s="22"/>
      <c r="AH68" s="22"/>
      <c r="AI68" s="22"/>
      <c r="AJ68" s="22"/>
      <c r="AR68"/>
      <c r="AV68"/>
      <c r="BT68" s="22"/>
      <c r="BU68" s="22"/>
      <c r="BV68" s="22"/>
      <c r="CL68" s="22"/>
    </row>
    <row r="69" spans="14:90">
      <c r="N69" s="22"/>
      <c r="U69"/>
      <c r="AE69" s="22"/>
      <c r="AF69" s="22"/>
      <c r="AH69" s="22"/>
      <c r="AI69" s="22"/>
      <c r="AJ69" s="22"/>
      <c r="AR69"/>
      <c r="AV69"/>
      <c r="BT69" s="22"/>
      <c r="BU69" s="22"/>
      <c r="BV69" s="22"/>
      <c r="CL69" s="22"/>
    </row>
    <row r="70" spans="14:90">
      <c r="N70" s="22"/>
      <c r="U70"/>
      <c r="AE70" s="22"/>
      <c r="AF70" s="22"/>
      <c r="AH70" s="22"/>
      <c r="AI70" s="22"/>
      <c r="AJ70" s="22"/>
      <c r="AR70"/>
      <c r="AV70"/>
      <c r="BT70" s="22"/>
      <c r="BU70" s="22"/>
      <c r="BV70" s="22"/>
      <c r="CL70" s="22"/>
    </row>
    <row r="71" spans="14:90">
      <c r="N71" s="22"/>
      <c r="U71"/>
      <c r="AE71" s="22"/>
      <c r="AF71" s="22"/>
      <c r="AH71" s="22"/>
      <c r="AI71" s="22"/>
      <c r="AJ71" s="22"/>
      <c r="AR71"/>
      <c r="AV71"/>
      <c r="BT71" s="22"/>
      <c r="BU71" s="22"/>
      <c r="BV71" s="22"/>
      <c r="CL71" s="22"/>
    </row>
    <row r="72" spans="14:90">
      <c r="N72" s="22"/>
      <c r="U72"/>
      <c r="AE72" s="22"/>
      <c r="AF72" s="22"/>
      <c r="AH72" s="22"/>
      <c r="AI72" s="22"/>
      <c r="AJ72" s="22"/>
      <c r="AR72"/>
      <c r="AV72"/>
      <c r="BT72" s="22"/>
      <c r="BU72" s="22"/>
      <c r="BV72" s="22"/>
      <c r="CL72" s="22"/>
    </row>
    <row r="73" spans="14:90">
      <c r="N73" s="22"/>
      <c r="U73"/>
      <c r="AE73" s="22"/>
      <c r="AF73" s="22"/>
      <c r="AH73" s="22"/>
      <c r="AI73" s="22"/>
      <c r="AJ73" s="22"/>
      <c r="AR73"/>
      <c r="AV73"/>
      <c r="BT73" s="22"/>
      <c r="BU73" s="22"/>
      <c r="BV73" s="22"/>
      <c r="CL73" s="22"/>
    </row>
    <row r="74" spans="14:90">
      <c r="N74" s="22"/>
      <c r="U74"/>
      <c r="AE74" s="22"/>
      <c r="AF74" s="22"/>
      <c r="AH74" s="22"/>
      <c r="AI74" s="22"/>
      <c r="AJ74" s="22"/>
      <c r="AR74"/>
      <c r="AV74"/>
      <c r="BT74" s="22"/>
      <c r="BU74" s="22"/>
      <c r="BV74" s="22"/>
      <c r="CL74" s="22"/>
    </row>
    <row r="75" spans="14:90">
      <c r="N75" s="22"/>
      <c r="U75"/>
      <c r="AE75" s="22"/>
      <c r="AF75" s="22"/>
      <c r="AH75" s="22"/>
      <c r="AI75" s="22"/>
      <c r="AJ75" s="22"/>
      <c r="AR75"/>
      <c r="AV75"/>
      <c r="BT75" s="22"/>
      <c r="BU75" s="22"/>
      <c r="BV75" s="22"/>
      <c r="CL75" s="22"/>
    </row>
    <row r="76" spans="14:90">
      <c r="N76" s="22"/>
      <c r="U76"/>
      <c r="AE76" s="22"/>
      <c r="AF76" s="22"/>
      <c r="AH76" s="22"/>
      <c r="AI76" s="22"/>
      <c r="AJ76" s="22"/>
      <c r="AR76"/>
      <c r="AV76"/>
      <c r="BT76" s="22"/>
      <c r="BU76" s="22"/>
      <c r="BV76" s="22"/>
      <c r="CL76" s="22"/>
    </row>
    <row r="77" spans="14:90">
      <c r="N77" s="22"/>
      <c r="U77"/>
      <c r="AE77" s="22"/>
      <c r="AF77" s="22"/>
      <c r="AH77" s="22"/>
      <c r="AI77" s="22"/>
      <c r="AJ77" s="22"/>
      <c r="AR77"/>
      <c r="AV77"/>
      <c r="BT77" s="22"/>
      <c r="BU77" s="22"/>
      <c r="BV77" s="22"/>
      <c r="CL77" s="22"/>
    </row>
    <row r="78" spans="14:90">
      <c r="N78" s="22"/>
      <c r="U78"/>
      <c r="AE78" s="22"/>
      <c r="AF78" s="22"/>
      <c r="AH78" s="22"/>
      <c r="AI78" s="22"/>
      <c r="AJ78" s="22"/>
      <c r="AR78"/>
      <c r="AV78"/>
      <c r="BT78" s="22"/>
      <c r="BU78" s="22"/>
      <c r="BV78" s="22"/>
      <c r="CL78" s="22"/>
    </row>
    <row r="79" spans="14:90">
      <c r="N79" s="22"/>
      <c r="U79"/>
      <c r="AE79" s="22"/>
      <c r="AF79" s="22"/>
      <c r="AH79" s="22"/>
      <c r="AI79" s="22"/>
      <c r="AJ79" s="22"/>
      <c r="AR79"/>
      <c r="AV79"/>
      <c r="BT79" s="22"/>
      <c r="BU79" s="22"/>
      <c r="BV79" s="22"/>
      <c r="CL79" s="22"/>
    </row>
    <row r="80" spans="14:90">
      <c r="N80" s="22"/>
      <c r="U80"/>
      <c r="AE80" s="22"/>
      <c r="AF80" s="22"/>
      <c r="AH80" s="22"/>
      <c r="AI80" s="22"/>
      <c r="AJ80" s="22"/>
      <c r="AR80"/>
      <c r="AV80"/>
      <c r="BT80" s="22"/>
      <c r="BU80" s="22"/>
      <c r="BV80" s="22"/>
      <c r="CL80" s="22"/>
    </row>
    <row r="81" spans="14:90">
      <c r="N81" s="22"/>
      <c r="U81"/>
      <c r="AE81" s="22"/>
      <c r="AF81" s="22"/>
      <c r="AH81" s="22"/>
      <c r="AI81" s="22"/>
      <c r="AJ81" s="22"/>
      <c r="AR81"/>
      <c r="AV81"/>
      <c r="BT81" s="22"/>
      <c r="BU81" s="22"/>
      <c r="BV81" s="22"/>
      <c r="CL81" s="22"/>
    </row>
    <row r="82" spans="14:90">
      <c r="N82" s="22"/>
      <c r="U82"/>
      <c r="AE82" s="22"/>
      <c r="AF82" s="22"/>
      <c r="AH82" s="22"/>
      <c r="AI82" s="22"/>
      <c r="AJ82" s="22"/>
      <c r="AR82"/>
      <c r="AV82"/>
      <c r="BT82" s="22"/>
      <c r="BU82" s="22"/>
      <c r="BV82" s="22"/>
      <c r="CL82" s="22"/>
    </row>
    <row r="83" spans="14:90">
      <c r="N83" s="22"/>
      <c r="U83"/>
      <c r="AE83" s="22"/>
      <c r="AF83" s="22"/>
      <c r="AH83" s="22"/>
      <c r="AI83" s="22"/>
      <c r="AJ83" s="22"/>
      <c r="AR83"/>
      <c r="AV83"/>
      <c r="BT83" s="22"/>
      <c r="BU83" s="22"/>
      <c r="BV83" s="22"/>
      <c r="CL83" s="22"/>
    </row>
    <row r="84" spans="14:90">
      <c r="N84" s="22"/>
      <c r="U84"/>
      <c r="AE84" s="22"/>
      <c r="AF84" s="22"/>
      <c r="AH84" s="22"/>
      <c r="AI84" s="22"/>
      <c r="AJ84" s="22"/>
      <c r="AR84"/>
      <c r="AV84"/>
      <c r="BT84" s="22"/>
      <c r="BU84" s="22"/>
      <c r="BV84" s="22"/>
      <c r="CL84" s="22"/>
    </row>
    <row r="85" spans="14:90">
      <c r="N85" s="22"/>
      <c r="U85"/>
      <c r="AE85" s="22"/>
      <c r="AF85" s="22"/>
      <c r="AH85" s="22"/>
      <c r="AI85" s="22"/>
      <c r="AJ85" s="22"/>
      <c r="AR85"/>
      <c r="AV85"/>
      <c r="BT85" s="22"/>
      <c r="BU85" s="22"/>
      <c r="BV85" s="22"/>
      <c r="CL85" s="22"/>
    </row>
    <row r="86" spans="14:90">
      <c r="N86" s="22"/>
      <c r="U86"/>
      <c r="AE86" s="22"/>
      <c r="AF86" s="22"/>
      <c r="AH86" s="22"/>
      <c r="AI86" s="22"/>
      <c r="AJ86" s="22"/>
      <c r="AR86"/>
      <c r="AV86"/>
      <c r="BT86" s="22"/>
      <c r="BU86" s="22"/>
      <c r="BV86" s="22"/>
      <c r="CL86" s="22"/>
    </row>
    <row r="87" spans="14:90">
      <c r="N87" s="22"/>
      <c r="U87"/>
      <c r="AE87" s="22"/>
      <c r="AF87" s="22"/>
      <c r="AH87" s="22"/>
      <c r="AI87" s="22"/>
      <c r="AJ87" s="22"/>
      <c r="AR87"/>
      <c r="AV87"/>
      <c r="BT87" s="22"/>
      <c r="BU87" s="22"/>
      <c r="BV87" s="22"/>
      <c r="CL87" s="22"/>
    </row>
    <row r="88" spans="14:90">
      <c r="N88" s="22"/>
      <c r="U88"/>
      <c r="AE88" s="22"/>
      <c r="AF88" s="22"/>
      <c r="AH88" s="22"/>
      <c r="AI88" s="22"/>
      <c r="AJ88" s="22"/>
      <c r="AR88"/>
      <c r="AV88"/>
      <c r="BT88" s="22"/>
      <c r="BU88" s="22"/>
      <c r="BV88" s="22"/>
      <c r="CL88" s="22"/>
    </row>
    <row r="89" spans="14:90">
      <c r="N89" s="22"/>
      <c r="U89"/>
      <c r="AE89" s="22"/>
      <c r="AF89" s="22"/>
      <c r="AH89" s="22"/>
      <c r="AI89" s="22"/>
      <c r="AJ89" s="22"/>
      <c r="AR89"/>
      <c r="AV89"/>
      <c r="BT89" s="22"/>
      <c r="BU89" s="22"/>
      <c r="BV89" s="22"/>
      <c r="CL89" s="22"/>
    </row>
    <row r="90" spans="14:90">
      <c r="N90" s="22"/>
      <c r="U90"/>
      <c r="AE90" s="22"/>
      <c r="AF90" s="22"/>
      <c r="AH90" s="22"/>
      <c r="AI90" s="22"/>
      <c r="AJ90" s="22"/>
      <c r="AR90"/>
      <c r="AV90"/>
      <c r="BT90" s="22"/>
      <c r="BU90" s="22"/>
      <c r="BV90" s="22"/>
      <c r="CL90" s="22"/>
    </row>
    <row r="91" spans="14:90">
      <c r="N91" s="22"/>
      <c r="U91"/>
      <c r="AE91" s="22"/>
      <c r="AF91" s="22"/>
      <c r="AH91" s="22"/>
      <c r="AI91" s="22"/>
      <c r="AJ91" s="22"/>
      <c r="AR91"/>
      <c r="AV91"/>
      <c r="BT91" s="22"/>
      <c r="BU91" s="22"/>
      <c r="BV91" s="22"/>
      <c r="CL91" s="22"/>
    </row>
    <row r="92" spans="14:90">
      <c r="N92" s="22"/>
      <c r="U92"/>
      <c r="AE92" s="22"/>
      <c r="AF92" s="22"/>
      <c r="AH92" s="22"/>
      <c r="AI92" s="22"/>
      <c r="AJ92" s="22"/>
      <c r="AR92"/>
      <c r="AV92"/>
      <c r="BT92" s="22"/>
      <c r="BU92" s="22"/>
      <c r="BV92" s="22"/>
      <c r="CL92" s="22"/>
    </row>
    <row r="93" spans="14:90">
      <c r="N93" s="22"/>
      <c r="U93"/>
      <c r="AE93" s="22"/>
      <c r="AF93" s="22"/>
      <c r="AH93" s="22"/>
      <c r="AI93" s="22"/>
      <c r="AJ93" s="22"/>
      <c r="AR93"/>
      <c r="AV93"/>
      <c r="BT93" s="22"/>
      <c r="BU93" s="22"/>
      <c r="BV93" s="22"/>
      <c r="CL93" s="22"/>
    </row>
    <row r="94" spans="14:90">
      <c r="N94" s="22"/>
      <c r="U94"/>
      <c r="AE94" s="22"/>
      <c r="AF94" s="22"/>
      <c r="AH94" s="22"/>
      <c r="AI94" s="22"/>
      <c r="AJ94" s="22"/>
      <c r="AR94"/>
      <c r="AV94"/>
      <c r="BT94" s="22"/>
      <c r="BU94" s="22"/>
      <c r="BV94" s="22"/>
      <c r="CL94" s="22"/>
    </row>
    <row r="95" spans="14:90">
      <c r="N95" s="22"/>
      <c r="U95"/>
      <c r="AE95" s="22"/>
      <c r="AF95" s="22"/>
      <c r="AH95" s="22"/>
      <c r="AI95" s="22"/>
      <c r="AJ95" s="22"/>
      <c r="AR95"/>
      <c r="AV95"/>
      <c r="BT95" s="22"/>
      <c r="BU95" s="22"/>
      <c r="BV95" s="22"/>
      <c r="CL95" s="22"/>
    </row>
    <row r="96" spans="14:90">
      <c r="N96" s="22"/>
      <c r="U96"/>
      <c r="AE96" s="22"/>
      <c r="AF96" s="22"/>
      <c r="AH96" s="22"/>
      <c r="AI96" s="22"/>
      <c r="AJ96" s="22"/>
      <c r="AR96"/>
      <c r="AV96"/>
      <c r="BT96" s="22"/>
      <c r="BU96" s="22"/>
      <c r="BV96" s="22"/>
      <c r="CL96" s="22"/>
    </row>
    <row r="97" spans="14:90">
      <c r="N97" s="22"/>
      <c r="U97"/>
      <c r="AE97" s="22"/>
      <c r="AF97" s="22"/>
      <c r="AH97" s="22"/>
      <c r="AI97" s="22"/>
      <c r="AJ97" s="22"/>
      <c r="AR97"/>
      <c r="AV97"/>
      <c r="BT97" s="22"/>
      <c r="BU97" s="22"/>
      <c r="BV97" s="22"/>
      <c r="CL97" s="22"/>
    </row>
    <row r="98" spans="14:90">
      <c r="N98" s="22"/>
      <c r="U98"/>
      <c r="AE98" s="22"/>
      <c r="AF98" s="22"/>
      <c r="AH98" s="22"/>
      <c r="AI98" s="22"/>
      <c r="AJ98" s="22"/>
      <c r="AR98"/>
      <c r="AV98"/>
      <c r="BT98" s="22"/>
      <c r="BU98" s="22"/>
      <c r="BV98" s="22"/>
      <c r="CL98" s="22"/>
    </row>
    <row r="99" spans="14:90">
      <c r="N99" s="22"/>
      <c r="U99"/>
      <c r="AE99" s="22"/>
      <c r="AF99" s="22"/>
      <c r="AH99" s="22"/>
      <c r="AI99" s="22"/>
      <c r="AJ99" s="22"/>
      <c r="AR99"/>
      <c r="AV99"/>
      <c r="BT99" s="22"/>
      <c r="BU99" s="22"/>
      <c r="BV99" s="22"/>
      <c r="CL99" s="22"/>
    </row>
    <row r="100" spans="14:90">
      <c r="N100" s="22"/>
      <c r="U100"/>
      <c r="AE100" s="22"/>
      <c r="AF100" s="22"/>
      <c r="AH100" s="22"/>
      <c r="AI100" s="22"/>
      <c r="AJ100" s="22"/>
      <c r="AR100"/>
      <c r="AV100"/>
      <c r="BT100" s="22"/>
      <c r="BU100" s="22"/>
      <c r="BV100" s="22"/>
      <c r="CL100" s="22"/>
    </row>
    <row r="101" spans="14:90">
      <c r="N101" s="22"/>
      <c r="U101"/>
      <c r="AE101" s="22"/>
      <c r="AF101" s="22"/>
      <c r="AH101" s="22"/>
      <c r="AI101" s="22"/>
      <c r="AJ101" s="22"/>
      <c r="AR101"/>
      <c r="AV101"/>
      <c r="BT101" s="22"/>
      <c r="BU101" s="22"/>
      <c r="BV101" s="22"/>
      <c r="CL101" s="22"/>
    </row>
    <row r="102" spans="14:90">
      <c r="N102" s="22"/>
      <c r="U102"/>
      <c r="AE102" s="22"/>
      <c r="AF102" s="22"/>
      <c r="AH102" s="22"/>
      <c r="AI102" s="22"/>
      <c r="AJ102" s="22"/>
      <c r="AR102"/>
      <c r="AV102"/>
      <c r="BT102" s="22"/>
      <c r="BU102" s="22"/>
      <c r="BV102" s="22"/>
      <c r="CL102" s="22"/>
    </row>
    <row r="103" spans="14:90">
      <c r="N103" s="22"/>
      <c r="U103"/>
      <c r="AE103" s="22"/>
      <c r="AF103" s="22"/>
      <c r="AH103" s="22"/>
      <c r="AI103" s="22"/>
      <c r="AJ103" s="22"/>
      <c r="AR103"/>
      <c r="AV103"/>
      <c r="BT103" s="22"/>
      <c r="BU103" s="22"/>
      <c r="BV103" s="22"/>
      <c r="CL103" s="22"/>
    </row>
    <row r="104" spans="14:90">
      <c r="N104" s="22"/>
      <c r="U104"/>
      <c r="AE104" s="22"/>
      <c r="AF104" s="22"/>
      <c r="AH104" s="22"/>
      <c r="AI104" s="22"/>
      <c r="AJ104" s="22"/>
      <c r="AR104"/>
      <c r="AV104"/>
      <c r="BT104" s="22"/>
      <c r="BU104" s="22"/>
      <c r="BV104" s="22"/>
      <c r="CL104" s="22"/>
    </row>
    <row r="105" spans="14:90">
      <c r="N105" s="22"/>
      <c r="U105"/>
      <c r="AE105" s="22"/>
      <c r="AF105" s="22"/>
      <c r="AH105" s="22"/>
      <c r="AI105" s="22"/>
      <c r="AJ105" s="22"/>
      <c r="AR105"/>
      <c r="AV105"/>
      <c r="BT105" s="22"/>
      <c r="BU105" s="22"/>
      <c r="BV105" s="22"/>
      <c r="CL105" s="22"/>
    </row>
    <row r="106" spans="14:90">
      <c r="N106" s="22"/>
      <c r="U106"/>
      <c r="AE106" s="22"/>
      <c r="AF106" s="22"/>
      <c r="AH106" s="22"/>
      <c r="AI106" s="22"/>
      <c r="AJ106" s="22"/>
      <c r="AR106"/>
      <c r="AV106"/>
      <c r="BT106" s="22"/>
      <c r="BU106" s="22"/>
      <c r="BV106" s="22"/>
      <c r="CL106" s="22"/>
    </row>
    <row r="107" spans="14:90">
      <c r="N107" s="22"/>
      <c r="U107"/>
      <c r="AE107" s="22"/>
      <c r="AF107" s="22"/>
      <c r="AH107" s="22"/>
      <c r="AI107" s="22"/>
      <c r="AJ107" s="22"/>
      <c r="AR107"/>
      <c r="AV107"/>
      <c r="BT107" s="22"/>
      <c r="BU107" s="22"/>
      <c r="BV107" s="22"/>
      <c r="CL107" s="22"/>
    </row>
    <row r="108" spans="14:90">
      <c r="N108" s="22"/>
      <c r="U108"/>
      <c r="AE108" s="22"/>
      <c r="AF108" s="22"/>
      <c r="AH108" s="22"/>
      <c r="AI108" s="22"/>
      <c r="AJ108" s="22"/>
      <c r="AR108"/>
      <c r="AV108"/>
      <c r="BT108" s="22"/>
      <c r="BU108" s="22"/>
      <c r="BV108" s="22"/>
      <c r="CL108" s="22"/>
    </row>
    <row r="109" spans="14:90">
      <c r="N109" s="22"/>
      <c r="U109"/>
      <c r="AE109" s="22"/>
      <c r="AF109" s="22"/>
      <c r="AH109" s="22"/>
      <c r="AI109" s="22"/>
      <c r="AJ109" s="22"/>
      <c r="AR109"/>
      <c r="AV109"/>
      <c r="BT109" s="22"/>
      <c r="BU109" s="22"/>
      <c r="BV109" s="22"/>
      <c r="CL109" s="22"/>
    </row>
    <row r="110" spans="14:90">
      <c r="N110" s="22"/>
      <c r="U110"/>
      <c r="AE110" s="22"/>
      <c r="AF110" s="22"/>
      <c r="AH110" s="22"/>
      <c r="AI110" s="22"/>
      <c r="AJ110" s="22"/>
      <c r="AR110"/>
      <c r="AV110"/>
      <c r="BT110" s="22"/>
      <c r="BU110" s="22"/>
      <c r="BV110" s="22"/>
      <c r="CL110" s="22"/>
    </row>
    <row r="111" spans="14:90">
      <c r="N111" s="22"/>
      <c r="U111"/>
      <c r="AE111" s="22"/>
      <c r="AF111" s="22"/>
      <c r="AH111" s="22"/>
      <c r="AI111" s="22"/>
      <c r="AJ111" s="22"/>
      <c r="AR111"/>
      <c r="AV111"/>
      <c r="BT111" s="22"/>
      <c r="BU111" s="22"/>
      <c r="BV111" s="22"/>
      <c r="CL111" s="22"/>
    </row>
    <row r="112" spans="14:90">
      <c r="N112" s="22"/>
      <c r="U112"/>
      <c r="AE112" s="22"/>
      <c r="AF112" s="22"/>
      <c r="AH112" s="22"/>
      <c r="AI112" s="22"/>
      <c r="AJ112" s="22"/>
      <c r="AR112"/>
      <c r="AV112"/>
      <c r="BT112" s="22"/>
      <c r="BU112" s="22"/>
      <c r="BV112" s="22"/>
      <c r="CL112" s="22"/>
    </row>
    <row r="113" spans="14:90">
      <c r="N113" s="22"/>
      <c r="U113"/>
      <c r="AE113" s="22"/>
      <c r="AF113" s="22"/>
      <c r="AH113" s="22"/>
      <c r="AI113" s="22"/>
      <c r="AJ113" s="22"/>
      <c r="AR113"/>
      <c r="AV113"/>
      <c r="BT113" s="22"/>
      <c r="BU113" s="22"/>
      <c r="BV113" s="22"/>
      <c r="CL113" s="22"/>
    </row>
    <row r="114" spans="14:90">
      <c r="N114" s="22"/>
      <c r="U114"/>
      <c r="AE114" s="22"/>
      <c r="AF114" s="22"/>
      <c r="AH114" s="22"/>
      <c r="AI114" s="22"/>
      <c r="AJ114" s="22"/>
      <c r="AR114"/>
      <c r="AV114"/>
      <c r="BT114" s="22"/>
      <c r="BU114" s="22"/>
      <c r="BV114" s="22"/>
      <c r="CL114" s="22"/>
    </row>
    <row r="115" spans="14:90">
      <c r="N115" s="22"/>
      <c r="U115"/>
      <c r="AE115" s="22"/>
      <c r="AF115" s="22"/>
      <c r="AH115" s="22"/>
      <c r="AI115" s="22"/>
      <c r="AJ115" s="22"/>
      <c r="AR115"/>
      <c r="AV115"/>
      <c r="BT115" s="22"/>
      <c r="BU115" s="22"/>
      <c r="BV115" s="22"/>
      <c r="CL115" s="22"/>
    </row>
    <row r="116" spans="14:90">
      <c r="N116" s="22"/>
      <c r="U116"/>
      <c r="AE116" s="22"/>
      <c r="AF116" s="22"/>
      <c r="AH116" s="22"/>
      <c r="AI116" s="22"/>
      <c r="AJ116" s="22"/>
      <c r="AR116"/>
      <c r="AV116"/>
      <c r="BT116" s="22"/>
      <c r="BU116" s="22"/>
      <c r="BV116" s="22"/>
      <c r="CL116" s="22"/>
    </row>
    <row r="117" spans="14:90">
      <c r="N117" s="22"/>
      <c r="U117"/>
      <c r="AE117" s="22"/>
      <c r="AF117" s="22"/>
      <c r="AH117" s="22"/>
      <c r="AI117" s="22"/>
      <c r="AJ117" s="22"/>
      <c r="AR117"/>
      <c r="AV117"/>
      <c r="BT117" s="22"/>
      <c r="BU117" s="22"/>
      <c r="BV117" s="22"/>
      <c r="CL117" s="22"/>
    </row>
    <row r="118" spans="14:90">
      <c r="N118" s="22"/>
      <c r="U118"/>
      <c r="AE118" s="22"/>
      <c r="AF118" s="22"/>
      <c r="AH118" s="22"/>
      <c r="AI118" s="22"/>
      <c r="AJ118" s="22"/>
      <c r="AR118"/>
      <c r="AV118"/>
      <c r="BT118" s="22"/>
      <c r="BU118" s="22"/>
      <c r="BV118" s="22"/>
      <c r="CL118" s="22"/>
    </row>
    <row r="119" spans="14:90">
      <c r="N119" s="22"/>
      <c r="U119"/>
      <c r="AE119" s="22"/>
      <c r="AF119" s="22"/>
      <c r="AH119" s="22"/>
      <c r="AI119" s="22"/>
      <c r="AJ119" s="22"/>
      <c r="AR119"/>
      <c r="AV119"/>
      <c r="BT119" s="22"/>
      <c r="BU119" s="22"/>
      <c r="BV119" s="22"/>
      <c r="CL119" s="22"/>
    </row>
    <row r="120" spans="14:90">
      <c r="N120" s="22"/>
      <c r="U120"/>
      <c r="AE120" s="22"/>
      <c r="AF120" s="22"/>
      <c r="AH120" s="22"/>
      <c r="AI120" s="22"/>
      <c r="AJ120" s="22"/>
      <c r="AR120"/>
      <c r="AV120"/>
      <c r="BT120" s="22"/>
      <c r="BU120" s="22"/>
      <c r="BV120" s="22"/>
      <c r="CL120" s="22"/>
    </row>
    <row r="121" spans="14:90">
      <c r="N121" s="22"/>
      <c r="U121"/>
      <c r="AE121" s="22"/>
      <c r="AF121" s="22"/>
      <c r="AH121" s="22"/>
      <c r="AI121" s="22"/>
      <c r="AJ121" s="22"/>
      <c r="AR121"/>
      <c r="AV121"/>
      <c r="BT121" s="22"/>
      <c r="BU121" s="22"/>
      <c r="BV121" s="22"/>
      <c r="CL121" s="22"/>
    </row>
    <row r="122" spans="14:90">
      <c r="N122" s="22"/>
      <c r="U122"/>
      <c r="AE122" s="22"/>
      <c r="AF122" s="22"/>
      <c r="AH122" s="22"/>
      <c r="AI122" s="22"/>
      <c r="AJ122" s="22"/>
      <c r="AR122"/>
      <c r="AV122"/>
      <c r="BT122" s="22"/>
      <c r="BU122" s="22"/>
      <c r="BV122" s="22"/>
      <c r="CL122" s="22"/>
    </row>
    <row r="123" spans="14:90">
      <c r="N123" s="22"/>
      <c r="U123"/>
      <c r="AE123" s="22"/>
      <c r="AF123" s="22"/>
      <c r="AH123" s="22"/>
      <c r="AI123" s="22"/>
      <c r="AJ123" s="22"/>
      <c r="AR123"/>
      <c r="AV123"/>
      <c r="BT123" s="22"/>
      <c r="BU123" s="22"/>
      <c r="BV123" s="22"/>
      <c r="CL123" s="22"/>
    </row>
    <row r="124" spans="14:90">
      <c r="N124" s="22"/>
      <c r="U124"/>
      <c r="AE124" s="22"/>
      <c r="AF124" s="22"/>
      <c r="AH124" s="22"/>
      <c r="AI124" s="22"/>
      <c r="AJ124" s="22"/>
      <c r="AR124"/>
      <c r="AV124"/>
      <c r="BT124" s="22"/>
      <c r="BU124" s="22"/>
      <c r="BV124" s="22"/>
      <c r="CL124" s="22"/>
    </row>
    <row r="125" spans="14:90">
      <c r="N125" s="22"/>
      <c r="U125"/>
      <c r="AE125" s="22"/>
      <c r="AF125" s="22"/>
      <c r="AH125" s="22"/>
      <c r="AI125" s="22"/>
      <c r="AJ125" s="22"/>
      <c r="AR125"/>
      <c r="AV125"/>
      <c r="BT125" s="22"/>
      <c r="BU125" s="22"/>
      <c r="BV125" s="22"/>
      <c r="CL125" s="22"/>
    </row>
    <row r="126" spans="14:90">
      <c r="N126" s="22"/>
      <c r="U126"/>
      <c r="AE126" s="22"/>
      <c r="AF126" s="22"/>
      <c r="AH126" s="22"/>
      <c r="AI126" s="22"/>
      <c r="AJ126" s="22"/>
      <c r="AR126"/>
      <c r="AV126"/>
      <c r="BT126" s="22"/>
      <c r="BU126" s="22"/>
      <c r="BV126" s="22"/>
      <c r="CL126" s="22"/>
    </row>
    <row r="127" spans="14:90">
      <c r="N127" s="22"/>
      <c r="U127"/>
      <c r="AE127" s="22"/>
      <c r="AF127" s="22"/>
      <c r="AH127" s="22"/>
      <c r="AI127" s="22"/>
      <c r="AJ127" s="22"/>
      <c r="AR127"/>
      <c r="AV127"/>
      <c r="BT127" s="22"/>
      <c r="BU127" s="22"/>
      <c r="BV127" s="22"/>
      <c r="CL127" s="22"/>
    </row>
    <row r="128" spans="14:90">
      <c r="N128" s="22"/>
      <c r="U128"/>
      <c r="AE128" s="22"/>
      <c r="AF128" s="22"/>
      <c r="AH128" s="22"/>
      <c r="AI128" s="22"/>
      <c r="AJ128" s="22"/>
      <c r="AR128"/>
      <c r="AV128"/>
      <c r="BT128" s="22"/>
      <c r="BU128" s="22"/>
      <c r="BV128" s="22"/>
      <c r="CL128" s="22"/>
    </row>
    <row r="129" spans="14:90">
      <c r="N129" s="22"/>
      <c r="U129"/>
      <c r="AE129" s="22"/>
      <c r="AF129" s="22"/>
      <c r="AH129" s="22"/>
      <c r="AI129" s="22"/>
      <c r="AJ129" s="22"/>
      <c r="AR129"/>
      <c r="AV129"/>
      <c r="BT129" s="22"/>
      <c r="BU129" s="22"/>
      <c r="BV129" s="22"/>
      <c r="CL129" s="22"/>
    </row>
    <row r="130" spans="14:90">
      <c r="N130" s="22"/>
      <c r="U130"/>
      <c r="AE130" s="22"/>
      <c r="AF130" s="22"/>
      <c r="AH130" s="22"/>
      <c r="AI130" s="22"/>
      <c r="AJ130" s="22"/>
      <c r="AR130"/>
      <c r="AV130"/>
      <c r="BT130" s="22"/>
      <c r="BU130" s="22"/>
      <c r="BV130" s="22"/>
      <c r="CL130" s="22"/>
    </row>
    <row r="131" spans="14:90">
      <c r="N131" s="22"/>
      <c r="U131"/>
      <c r="AE131" s="22"/>
      <c r="AF131" s="22"/>
      <c r="AH131" s="22"/>
      <c r="AI131" s="22"/>
      <c r="AJ131" s="22"/>
      <c r="AR131"/>
      <c r="AV131"/>
      <c r="BT131" s="22"/>
      <c r="BU131" s="22"/>
      <c r="BV131" s="22"/>
      <c r="CL131" s="22"/>
    </row>
    <row r="132" spans="14:90">
      <c r="N132" s="22"/>
      <c r="U132"/>
      <c r="AE132" s="22"/>
      <c r="AF132" s="22"/>
      <c r="AH132" s="22"/>
      <c r="AI132" s="22"/>
      <c r="AJ132" s="22"/>
      <c r="AR132"/>
      <c r="AV132"/>
      <c r="BT132" s="22"/>
      <c r="BU132" s="22"/>
      <c r="BV132" s="22"/>
      <c r="CL132" s="22"/>
    </row>
    <row r="133" spans="14:90">
      <c r="N133" s="22"/>
      <c r="U133"/>
      <c r="AE133" s="22"/>
      <c r="AF133" s="22"/>
      <c r="AH133" s="22"/>
      <c r="AI133" s="22"/>
      <c r="AJ133" s="22"/>
      <c r="AR133"/>
      <c r="AV133"/>
      <c r="BT133" s="22"/>
      <c r="BU133" s="22"/>
      <c r="BV133" s="22"/>
      <c r="CL133" s="22"/>
    </row>
    <row r="134" spans="14:90">
      <c r="N134" s="22"/>
      <c r="U134"/>
      <c r="AE134" s="22"/>
      <c r="AF134" s="22"/>
      <c r="AH134" s="22"/>
      <c r="AI134" s="22"/>
      <c r="AJ134" s="22"/>
      <c r="AR134"/>
      <c r="AV134"/>
      <c r="BT134" s="22"/>
      <c r="BU134" s="22"/>
      <c r="BV134" s="22"/>
      <c r="CL134" s="22"/>
    </row>
    <row r="135" spans="14:90">
      <c r="N135" s="22"/>
      <c r="U135"/>
      <c r="AE135" s="22"/>
      <c r="AF135" s="22"/>
      <c r="AH135" s="22"/>
      <c r="AI135" s="22"/>
      <c r="AJ135" s="22"/>
      <c r="AR135"/>
      <c r="AV135"/>
      <c r="BT135" s="22"/>
      <c r="BU135" s="22"/>
      <c r="BV135" s="22"/>
      <c r="CL135" s="22"/>
    </row>
    <row r="136" spans="14:90">
      <c r="N136" s="22"/>
      <c r="U136"/>
      <c r="AE136" s="22"/>
      <c r="AF136" s="22"/>
      <c r="AH136" s="22"/>
      <c r="AI136" s="22"/>
      <c r="AJ136" s="22"/>
      <c r="AR136"/>
      <c r="AV136"/>
      <c r="BT136" s="22"/>
      <c r="BU136" s="22"/>
      <c r="BV136" s="22"/>
      <c r="CL136" s="22"/>
    </row>
    <row r="137" spans="14:90">
      <c r="N137" s="22"/>
      <c r="U137"/>
      <c r="AE137" s="22"/>
      <c r="AF137" s="22"/>
      <c r="AH137" s="22"/>
      <c r="AI137" s="22"/>
      <c r="AJ137" s="22"/>
      <c r="AR137"/>
      <c r="AV137"/>
      <c r="BT137" s="22"/>
      <c r="BU137" s="22"/>
      <c r="BV137" s="22"/>
      <c r="CL137" s="22"/>
    </row>
    <row r="138" spans="14:90">
      <c r="N138" s="22"/>
      <c r="U138"/>
      <c r="AE138" s="22"/>
      <c r="AF138" s="22"/>
      <c r="AH138" s="22"/>
      <c r="AI138" s="22"/>
      <c r="AJ138" s="22"/>
      <c r="AR138"/>
      <c r="AV138"/>
      <c r="BT138" s="22"/>
      <c r="BU138" s="22"/>
      <c r="BV138" s="22"/>
      <c r="CL138" s="22"/>
    </row>
    <row r="139" spans="14:90">
      <c r="N139" s="22"/>
      <c r="U139"/>
      <c r="AE139" s="22"/>
      <c r="AF139" s="22"/>
      <c r="AH139" s="22"/>
      <c r="AI139" s="22"/>
      <c r="AJ139" s="22"/>
      <c r="AR139"/>
      <c r="AV139"/>
      <c r="BT139" s="22"/>
      <c r="BU139" s="22"/>
      <c r="BV139" s="22"/>
      <c r="CL139" s="22"/>
    </row>
    <row r="140" spans="14:90">
      <c r="N140" s="22"/>
      <c r="U140"/>
      <c r="AE140" s="22"/>
      <c r="AF140" s="22"/>
      <c r="AH140" s="22"/>
      <c r="AI140" s="22"/>
      <c r="AJ140" s="22"/>
      <c r="AR140"/>
      <c r="AV140"/>
      <c r="BT140" s="22"/>
      <c r="BU140" s="22"/>
      <c r="BV140" s="22"/>
      <c r="CL140" s="22"/>
    </row>
    <row r="141" spans="14:90">
      <c r="N141" s="22"/>
      <c r="U141"/>
      <c r="AE141" s="22"/>
      <c r="AF141" s="22"/>
      <c r="AH141" s="22"/>
      <c r="AI141" s="22"/>
      <c r="AJ141" s="22"/>
      <c r="AR141"/>
      <c r="AV141"/>
      <c r="BT141" s="22"/>
      <c r="BU141" s="22"/>
      <c r="BV141" s="22"/>
      <c r="CL141" s="22"/>
    </row>
    <row r="142" spans="14:90">
      <c r="N142" s="22"/>
      <c r="U142"/>
      <c r="AE142" s="22"/>
      <c r="AF142" s="22"/>
      <c r="AH142" s="22"/>
      <c r="AI142" s="22"/>
      <c r="AJ142" s="22"/>
      <c r="AR142"/>
      <c r="AV142"/>
      <c r="BT142" s="22"/>
      <c r="BU142" s="22"/>
      <c r="BV142" s="22"/>
      <c r="CL142" s="22"/>
    </row>
    <row r="143" spans="14:90">
      <c r="N143" s="22"/>
      <c r="U143"/>
      <c r="AE143" s="22"/>
      <c r="AF143" s="22"/>
      <c r="AH143" s="22"/>
      <c r="AI143" s="22"/>
      <c r="AJ143" s="22"/>
      <c r="AR143"/>
      <c r="AV143"/>
      <c r="BT143" s="22"/>
      <c r="BU143" s="22"/>
      <c r="BV143" s="22"/>
      <c r="CL143" s="22"/>
    </row>
    <row r="144" spans="14:90">
      <c r="N144" s="22"/>
      <c r="U144"/>
      <c r="AE144" s="22"/>
      <c r="AF144" s="22"/>
      <c r="AH144" s="22"/>
      <c r="AI144" s="22"/>
      <c r="AJ144" s="22"/>
      <c r="AR144"/>
      <c r="AV144"/>
      <c r="BT144" s="22"/>
      <c r="BU144" s="22"/>
      <c r="BV144" s="22"/>
      <c r="CL144" s="22"/>
    </row>
    <row r="145" spans="14:90">
      <c r="N145" s="22"/>
      <c r="U145"/>
      <c r="AE145" s="22"/>
      <c r="AF145" s="22"/>
      <c r="AH145" s="22"/>
      <c r="AI145" s="22"/>
      <c r="AJ145" s="22"/>
      <c r="AR145"/>
      <c r="AV145"/>
      <c r="BT145" s="22"/>
      <c r="BU145" s="22"/>
      <c r="BV145" s="22"/>
      <c r="CL145" s="22"/>
    </row>
    <row r="146" spans="14:90">
      <c r="N146" s="22"/>
      <c r="U146"/>
      <c r="AE146" s="22"/>
      <c r="AF146" s="22"/>
      <c r="AH146" s="22"/>
      <c r="AI146" s="22"/>
      <c r="AJ146" s="22"/>
      <c r="AR146"/>
      <c r="AV146"/>
      <c r="BT146" s="22"/>
      <c r="BU146" s="22"/>
      <c r="BV146" s="22"/>
      <c r="CL146" s="22"/>
    </row>
    <row r="147" spans="14:90">
      <c r="N147" s="22"/>
      <c r="U147"/>
      <c r="AE147" s="22"/>
      <c r="AF147" s="22"/>
      <c r="AH147" s="22"/>
      <c r="AI147" s="22"/>
      <c r="AJ147" s="22"/>
      <c r="AR147"/>
      <c r="AV147"/>
      <c r="BT147" s="22"/>
      <c r="BU147" s="22"/>
      <c r="BV147" s="22"/>
      <c r="CL147" s="22"/>
    </row>
    <row r="148" spans="14:90">
      <c r="N148" s="22"/>
      <c r="U148"/>
      <c r="AE148" s="22"/>
      <c r="AF148" s="22"/>
      <c r="AH148" s="22"/>
      <c r="AI148" s="22"/>
      <c r="AJ148" s="22"/>
      <c r="AR148"/>
      <c r="AV148"/>
      <c r="BT148" s="22"/>
      <c r="BU148" s="22"/>
      <c r="BV148" s="22"/>
      <c r="CL148" s="22"/>
    </row>
    <row r="149" spans="14:90">
      <c r="N149" s="22"/>
      <c r="U149"/>
      <c r="AE149" s="22"/>
      <c r="AF149" s="22"/>
      <c r="AH149" s="22"/>
      <c r="AI149" s="22"/>
      <c r="AJ149" s="22"/>
      <c r="AR149"/>
      <c r="AV149"/>
      <c r="BT149" s="22"/>
      <c r="BU149" s="22"/>
      <c r="BV149" s="22"/>
      <c r="CL149" s="22"/>
    </row>
    <row r="150" spans="14:90">
      <c r="N150" s="22"/>
      <c r="U150"/>
      <c r="AE150" s="22"/>
      <c r="AF150" s="22"/>
      <c r="AH150" s="22"/>
      <c r="AI150" s="22"/>
      <c r="AJ150" s="22"/>
      <c r="AR150"/>
      <c r="AV150"/>
      <c r="BT150" s="22"/>
      <c r="BU150" s="22"/>
      <c r="BV150" s="22"/>
      <c r="CL150" s="22"/>
    </row>
    <row r="151" spans="14:90">
      <c r="N151" s="22"/>
      <c r="U151"/>
      <c r="AE151" s="22"/>
      <c r="AF151" s="22"/>
      <c r="AH151" s="22"/>
      <c r="AI151" s="22"/>
      <c r="AJ151" s="22"/>
      <c r="AR151"/>
      <c r="AV151"/>
      <c r="BT151" s="22"/>
      <c r="BU151" s="22"/>
      <c r="BV151" s="22"/>
      <c r="CL151" s="22"/>
    </row>
    <row r="152" spans="14:90">
      <c r="N152" s="22"/>
      <c r="U152"/>
      <c r="AE152" s="22"/>
      <c r="AF152" s="22"/>
      <c r="AH152" s="22"/>
      <c r="AI152" s="22"/>
      <c r="AJ152" s="22"/>
      <c r="AR152"/>
      <c r="AV152"/>
      <c r="BT152" s="22"/>
      <c r="BU152" s="22"/>
      <c r="BV152" s="22"/>
      <c r="CL152" s="22"/>
    </row>
    <row r="153" spans="14:90">
      <c r="N153" s="22"/>
      <c r="U153"/>
      <c r="AE153" s="22"/>
      <c r="AF153" s="22"/>
      <c r="AH153" s="22"/>
      <c r="AI153" s="22"/>
      <c r="AJ153" s="22"/>
      <c r="AR153"/>
      <c r="AV153"/>
      <c r="BT153" s="22"/>
      <c r="BU153" s="22"/>
      <c r="BV153" s="22"/>
      <c r="CL153" s="22"/>
    </row>
    <row r="154" spans="14:90">
      <c r="N154" s="22"/>
      <c r="U154"/>
      <c r="AE154" s="22"/>
      <c r="AF154" s="22"/>
      <c r="AH154" s="22"/>
      <c r="AI154" s="22"/>
      <c r="AJ154" s="22"/>
      <c r="AR154"/>
      <c r="AV154"/>
      <c r="BT154" s="22"/>
      <c r="BU154" s="22"/>
      <c r="BV154" s="22"/>
      <c r="CL154" s="22"/>
    </row>
    <row r="155" spans="14:90">
      <c r="N155" s="22"/>
      <c r="U155"/>
      <c r="AE155" s="22"/>
      <c r="AF155" s="22"/>
      <c r="AH155" s="22"/>
      <c r="AI155" s="22"/>
      <c r="AJ155" s="22"/>
      <c r="AR155"/>
      <c r="AV155"/>
      <c r="BT155" s="22"/>
      <c r="BU155" s="22"/>
      <c r="BV155" s="22"/>
      <c r="CL155" s="22"/>
    </row>
    <row r="156" spans="14:90">
      <c r="N156" s="22"/>
      <c r="U156"/>
      <c r="AE156" s="22"/>
      <c r="AF156" s="22"/>
      <c r="AH156" s="22"/>
      <c r="AI156" s="22"/>
      <c r="AJ156" s="22"/>
      <c r="AR156"/>
      <c r="AV156"/>
      <c r="BT156" s="22"/>
      <c r="BU156" s="22"/>
      <c r="BV156" s="22"/>
      <c r="CL156" s="22"/>
    </row>
    <row r="157" spans="14:90">
      <c r="N157" s="22"/>
      <c r="U157"/>
      <c r="AE157" s="22"/>
      <c r="AF157" s="22"/>
      <c r="AH157" s="22"/>
      <c r="AI157" s="22"/>
      <c r="AJ157" s="22"/>
      <c r="AR157"/>
      <c r="AV157"/>
      <c r="BT157" s="22"/>
      <c r="BU157" s="22"/>
      <c r="BV157" s="22"/>
      <c r="CL157" s="22"/>
    </row>
    <row r="158" spans="14:90">
      <c r="N158" s="22"/>
      <c r="U158"/>
      <c r="AE158" s="22"/>
      <c r="AF158" s="22"/>
      <c r="AH158" s="22"/>
      <c r="AI158" s="22"/>
      <c r="AJ158" s="22"/>
      <c r="AR158"/>
      <c r="AV158"/>
      <c r="BT158" s="22"/>
      <c r="BU158" s="22"/>
      <c r="BV158" s="22"/>
      <c r="CL158" s="22"/>
    </row>
    <row r="159" spans="14:90">
      <c r="N159" s="22"/>
      <c r="U159"/>
      <c r="AE159" s="22"/>
      <c r="AF159" s="22"/>
      <c r="AH159" s="22"/>
      <c r="AI159" s="22"/>
      <c r="AJ159" s="22"/>
      <c r="AR159"/>
      <c r="AV159"/>
      <c r="BT159" s="22"/>
      <c r="BU159" s="22"/>
      <c r="BV159" s="22"/>
      <c r="CL159" s="22"/>
    </row>
    <row r="160" spans="14:90">
      <c r="N160" s="22"/>
      <c r="U160"/>
      <c r="AE160" s="22"/>
      <c r="AF160" s="22"/>
      <c r="AH160" s="22"/>
      <c r="AI160" s="22"/>
      <c r="AJ160" s="22"/>
      <c r="AR160"/>
      <c r="AV160"/>
      <c r="BT160" s="22"/>
      <c r="BU160" s="22"/>
      <c r="BV160" s="22"/>
      <c r="CL160" s="22"/>
    </row>
    <row r="161" spans="14:90">
      <c r="N161" s="22"/>
      <c r="U161"/>
      <c r="AE161" s="22"/>
      <c r="AF161" s="22"/>
      <c r="AH161" s="22"/>
      <c r="AI161" s="22"/>
      <c r="AJ161" s="22"/>
      <c r="AR161"/>
      <c r="AV161"/>
      <c r="BT161" s="22"/>
      <c r="BU161" s="22"/>
      <c r="BV161" s="22"/>
      <c r="CL161" s="22"/>
    </row>
    <row r="162" spans="14:90">
      <c r="N162" s="22"/>
      <c r="U162"/>
      <c r="AE162" s="22"/>
      <c r="AF162" s="22"/>
      <c r="AH162" s="22"/>
      <c r="AI162" s="22"/>
      <c r="AJ162" s="22"/>
      <c r="AR162"/>
      <c r="AV162"/>
      <c r="BT162" s="22"/>
      <c r="BU162" s="22"/>
      <c r="BV162" s="22"/>
      <c r="CL162" s="22"/>
    </row>
    <row r="163" spans="14:90">
      <c r="N163" s="22"/>
      <c r="U163"/>
      <c r="AE163" s="22"/>
      <c r="AF163" s="22"/>
      <c r="AH163" s="22"/>
      <c r="AI163" s="22"/>
      <c r="AJ163" s="22"/>
      <c r="AR163"/>
      <c r="AV163"/>
      <c r="BT163" s="22"/>
      <c r="BU163" s="22"/>
      <c r="BV163" s="22"/>
      <c r="CL163" s="22"/>
    </row>
    <row r="164" spans="14:90">
      <c r="N164" s="22"/>
      <c r="U164"/>
      <c r="AE164" s="22"/>
      <c r="AF164" s="22"/>
      <c r="AH164" s="22"/>
      <c r="AI164" s="22"/>
      <c r="AJ164" s="22"/>
      <c r="AR164"/>
      <c r="AV164"/>
      <c r="BT164" s="22"/>
      <c r="BU164" s="22"/>
      <c r="BV164" s="22"/>
      <c r="CL164" s="22"/>
    </row>
    <row r="165" spans="14:90">
      <c r="N165" s="22"/>
      <c r="U165"/>
      <c r="AE165" s="22"/>
      <c r="AF165" s="22"/>
      <c r="AH165" s="22"/>
      <c r="AI165" s="22"/>
      <c r="AJ165" s="22"/>
      <c r="AR165"/>
      <c r="AV165"/>
      <c r="BT165" s="22"/>
      <c r="BU165" s="22"/>
      <c r="BV165" s="22"/>
      <c r="CL165" s="22"/>
    </row>
    <row r="166" spans="14:90">
      <c r="N166" s="22"/>
      <c r="U166"/>
      <c r="AE166" s="22"/>
      <c r="AF166" s="22"/>
      <c r="AH166" s="22"/>
      <c r="AI166" s="22"/>
      <c r="AJ166" s="22"/>
      <c r="AR166"/>
      <c r="AV166"/>
      <c r="BT166" s="22"/>
      <c r="BU166" s="22"/>
      <c r="BV166" s="22"/>
      <c r="CL166" s="22"/>
    </row>
    <row r="167" spans="14:90">
      <c r="N167" s="22"/>
      <c r="U167"/>
      <c r="AE167" s="22"/>
      <c r="AF167" s="22"/>
      <c r="AH167" s="22"/>
      <c r="AI167" s="22"/>
      <c r="AJ167" s="22"/>
      <c r="AR167"/>
      <c r="AV167"/>
      <c r="BT167" s="22"/>
      <c r="BU167" s="22"/>
      <c r="BV167" s="22"/>
      <c r="CL167" s="22"/>
    </row>
    <row r="168" spans="14:90">
      <c r="N168" s="22"/>
      <c r="U168"/>
      <c r="AE168" s="22"/>
      <c r="AF168" s="22"/>
      <c r="AH168" s="22"/>
      <c r="AI168" s="22"/>
      <c r="AJ168" s="22"/>
      <c r="AR168"/>
      <c r="AV168"/>
      <c r="BT168" s="22"/>
      <c r="BU168" s="22"/>
      <c r="BV168" s="22"/>
      <c r="CL168" s="22"/>
    </row>
    <row r="169" spans="14:90">
      <c r="N169" s="22"/>
      <c r="U169"/>
      <c r="AE169" s="22"/>
      <c r="AF169" s="22"/>
      <c r="AH169" s="22"/>
      <c r="AI169" s="22"/>
      <c r="AJ169" s="22"/>
      <c r="AR169"/>
      <c r="AV169"/>
      <c r="BT169" s="22"/>
      <c r="BU169" s="22"/>
      <c r="BV169" s="22"/>
      <c r="CL169" s="22"/>
    </row>
    <row r="170" spans="14:90">
      <c r="N170" s="22"/>
      <c r="U170"/>
      <c r="AE170" s="22"/>
      <c r="AF170" s="22"/>
      <c r="AH170" s="22"/>
      <c r="AI170" s="22"/>
      <c r="AJ170" s="22"/>
      <c r="AR170"/>
      <c r="AV170"/>
      <c r="BT170" s="22"/>
      <c r="BU170" s="22"/>
      <c r="BV170" s="22"/>
      <c r="CL170" s="22"/>
    </row>
    <row r="171" spans="14:90">
      <c r="N171" s="22"/>
      <c r="U171"/>
      <c r="AE171" s="22"/>
      <c r="AF171" s="22"/>
      <c r="AH171" s="22"/>
      <c r="AI171" s="22"/>
      <c r="AJ171" s="22"/>
      <c r="AR171"/>
      <c r="AV171"/>
      <c r="BT171" s="22"/>
      <c r="BU171" s="22"/>
      <c r="BV171" s="22"/>
      <c r="CL171" s="22"/>
    </row>
    <row r="172" spans="14:90">
      <c r="N172" s="22"/>
      <c r="U172"/>
      <c r="AE172" s="22"/>
      <c r="AF172" s="22"/>
      <c r="AH172" s="22"/>
      <c r="AI172" s="22"/>
      <c r="AJ172" s="22"/>
      <c r="AR172"/>
      <c r="AV172"/>
      <c r="BT172" s="22"/>
      <c r="BU172" s="22"/>
      <c r="BV172" s="22"/>
      <c r="CL172" s="22"/>
    </row>
    <row r="173" spans="14:90">
      <c r="N173" s="22"/>
      <c r="U173"/>
      <c r="AE173" s="22"/>
      <c r="AF173" s="22"/>
      <c r="AH173" s="22"/>
      <c r="AI173" s="22"/>
      <c r="AJ173" s="22"/>
      <c r="AR173"/>
      <c r="AV173"/>
      <c r="BT173" s="22"/>
      <c r="BU173" s="22"/>
      <c r="BV173" s="22"/>
      <c r="CL173" s="22"/>
    </row>
    <row r="174" spans="14:90">
      <c r="N174" s="22"/>
      <c r="U174"/>
      <c r="AE174" s="22"/>
      <c r="AF174" s="22"/>
      <c r="AH174" s="22"/>
      <c r="AI174" s="22"/>
      <c r="AJ174" s="22"/>
      <c r="AR174"/>
      <c r="AV174"/>
      <c r="BT174" s="22"/>
      <c r="BU174" s="22"/>
      <c r="BV174" s="22"/>
      <c r="CL174" s="22"/>
    </row>
    <row r="175" spans="14:90">
      <c r="N175" s="22"/>
      <c r="U175"/>
      <c r="AE175" s="22"/>
      <c r="AF175" s="22"/>
      <c r="AH175" s="22"/>
      <c r="AI175" s="22"/>
      <c r="AJ175" s="22"/>
      <c r="AR175"/>
      <c r="AV175"/>
      <c r="BT175" s="22"/>
      <c r="BU175" s="22"/>
      <c r="BV175" s="22"/>
      <c r="CL175" s="22"/>
    </row>
    <row r="176" spans="14:90">
      <c r="N176" s="22"/>
      <c r="U176"/>
      <c r="AE176" s="22"/>
      <c r="AF176" s="22"/>
      <c r="AH176" s="22"/>
      <c r="AI176" s="22"/>
      <c r="AJ176" s="22"/>
      <c r="AR176"/>
      <c r="AV176"/>
      <c r="BT176" s="22"/>
      <c r="BU176" s="22"/>
      <c r="BV176" s="22"/>
      <c r="CL176" s="22"/>
    </row>
    <row r="177" spans="14:90">
      <c r="N177" s="22"/>
      <c r="U177"/>
      <c r="AE177" s="22"/>
      <c r="AF177" s="22"/>
      <c r="AH177" s="22"/>
      <c r="AI177" s="22"/>
      <c r="AJ177" s="22"/>
      <c r="AR177"/>
      <c r="AV177"/>
      <c r="BT177" s="22"/>
      <c r="BU177" s="22"/>
      <c r="BV177" s="22"/>
      <c r="CL177" s="22"/>
    </row>
    <row r="178" spans="14:90">
      <c r="N178" s="22"/>
      <c r="U178"/>
      <c r="AE178" s="22"/>
      <c r="AF178" s="22"/>
      <c r="AH178" s="22"/>
      <c r="AI178" s="22"/>
      <c r="AJ178" s="22"/>
      <c r="AR178"/>
      <c r="AV178"/>
      <c r="BT178" s="22"/>
      <c r="BU178" s="22"/>
      <c r="BV178" s="22"/>
      <c r="CL178" s="22"/>
    </row>
    <row r="179" spans="14:90">
      <c r="N179" s="22"/>
      <c r="U179"/>
      <c r="AE179" s="22"/>
      <c r="AF179" s="22"/>
      <c r="AH179" s="22"/>
      <c r="AI179" s="22"/>
      <c r="AJ179" s="22"/>
      <c r="AR179"/>
      <c r="AV179"/>
      <c r="BT179" s="22"/>
      <c r="BU179" s="22"/>
      <c r="BV179" s="22"/>
      <c r="CL179" s="22"/>
    </row>
    <row r="180" spans="14:90">
      <c r="N180" s="22"/>
      <c r="U180"/>
      <c r="AE180" s="22"/>
      <c r="AF180" s="22"/>
      <c r="AH180" s="22"/>
      <c r="AI180" s="22"/>
      <c r="AJ180" s="22"/>
      <c r="AR180"/>
      <c r="AV180"/>
      <c r="BT180" s="22"/>
      <c r="BU180" s="22"/>
      <c r="BV180" s="22"/>
      <c r="CL180" s="22"/>
    </row>
    <row r="181" spans="14:90">
      <c r="N181" s="22"/>
      <c r="U181"/>
      <c r="AE181" s="22"/>
      <c r="AF181" s="22"/>
      <c r="AH181" s="22"/>
      <c r="AI181" s="22"/>
      <c r="AJ181" s="22"/>
      <c r="AR181"/>
      <c r="AV181"/>
      <c r="BT181" s="22"/>
      <c r="BU181" s="22"/>
      <c r="BV181" s="22"/>
      <c r="CL181" s="22"/>
    </row>
    <row r="182" spans="14:90">
      <c r="N182" s="22"/>
      <c r="U182"/>
      <c r="AE182" s="22"/>
      <c r="AF182" s="22"/>
      <c r="AH182" s="22"/>
      <c r="AI182" s="22"/>
      <c r="AJ182" s="22"/>
      <c r="AR182"/>
      <c r="AV182"/>
      <c r="BT182" s="22"/>
      <c r="BU182" s="22"/>
      <c r="BV182" s="22"/>
      <c r="CL182" s="22"/>
    </row>
    <row r="183" spans="14:90">
      <c r="N183" s="22"/>
      <c r="U183"/>
      <c r="AE183" s="22"/>
      <c r="AF183" s="22"/>
      <c r="AH183" s="22"/>
      <c r="AI183" s="22"/>
      <c r="AJ183" s="22"/>
      <c r="AR183"/>
      <c r="AV183"/>
      <c r="BT183" s="22"/>
      <c r="BU183" s="22"/>
      <c r="BV183" s="22"/>
      <c r="CL183" s="22"/>
    </row>
    <row r="184" spans="14:90">
      <c r="N184" s="22"/>
      <c r="U184"/>
      <c r="AE184" s="22"/>
      <c r="AF184" s="22"/>
      <c r="AH184" s="22"/>
      <c r="AI184" s="22"/>
      <c r="AJ184" s="22"/>
      <c r="AR184"/>
      <c r="AV184"/>
      <c r="BT184" s="22"/>
      <c r="BU184" s="22"/>
      <c r="BV184" s="22"/>
      <c r="CL184" s="22"/>
    </row>
    <row r="185" spans="14:90">
      <c r="N185" s="22"/>
      <c r="U185"/>
      <c r="AE185" s="22"/>
      <c r="AF185" s="22"/>
      <c r="AH185" s="22"/>
      <c r="AI185" s="22"/>
      <c r="AJ185" s="22"/>
      <c r="AR185"/>
      <c r="AV185"/>
      <c r="BT185" s="22"/>
      <c r="BU185" s="22"/>
      <c r="BV185" s="22"/>
      <c r="CL185" s="22"/>
    </row>
    <row r="186" spans="14:90">
      <c r="N186" s="22"/>
      <c r="U186"/>
      <c r="AE186" s="22"/>
      <c r="AF186" s="22"/>
      <c r="AH186" s="22"/>
      <c r="AI186" s="22"/>
      <c r="AJ186" s="22"/>
      <c r="AR186"/>
      <c r="AV186"/>
      <c r="BT186" s="22"/>
      <c r="BU186" s="22"/>
      <c r="BV186" s="22"/>
      <c r="CL186" s="22"/>
    </row>
    <row r="187" spans="14:90">
      <c r="N187" s="22"/>
      <c r="U187"/>
      <c r="AE187" s="22"/>
      <c r="AF187" s="22"/>
      <c r="AH187" s="22"/>
      <c r="AI187" s="22"/>
      <c r="AJ187" s="22"/>
      <c r="AR187"/>
      <c r="AV187"/>
      <c r="BT187" s="22"/>
      <c r="BU187" s="22"/>
      <c r="BV187" s="22"/>
      <c r="CL187" s="22"/>
    </row>
    <row r="188" spans="14:90">
      <c r="N188" s="22"/>
      <c r="U188"/>
      <c r="AE188" s="22"/>
      <c r="AF188" s="22"/>
      <c r="AH188" s="22"/>
      <c r="AI188" s="22"/>
      <c r="AJ188" s="22"/>
      <c r="AR188"/>
      <c r="AV188"/>
      <c r="BT188" s="22"/>
      <c r="BU188" s="22"/>
      <c r="BV188" s="22"/>
      <c r="CL188" s="22"/>
    </row>
    <row r="189" spans="14:90">
      <c r="N189" s="22"/>
      <c r="U189"/>
      <c r="AE189" s="22"/>
      <c r="AF189" s="22"/>
      <c r="AH189" s="22"/>
      <c r="AI189" s="22"/>
      <c r="AJ189" s="22"/>
      <c r="AR189"/>
      <c r="AV189"/>
      <c r="BT189" s="22"/>
      <c r="BU189" s="22"/>
      <c r="BV189" s="22"/>
      <c r="CL189" s="22"/>
    </row>
    <row r="190" spans="14:90">
      <c r="N190" s="22"/>
      <c r="U190"/>
      <c r="AE190" s="22"/>
      <c r="AF190" s="22"/>
      <c r="AH190" s="22"/>
      <c r="AI190" s="22"/>
      <c r="AJ190" s="22"/>
      <c r="AR190"/>
      <c r="AV190"/>
      <c r="BT190" s="22"/>
      <c r="BU190" s="22"/>
      <c r="BV190" s="22"/>
      <c r="CL190" s="22"/>
    </row>
    <row r="191" spans="14:90">
      <c r="N191" s="22"/>
      <c r="U191"/>
      <c r="AE191" s="22"/>
      <c r="AF191" s="22"/>
      <c r="AH191" s="22"/>
      <c r="AI191" s="22"/>
      <c r="AJ191" s="22"/>
      <c r="AR191"/>
      <c r="AV191"/>
      <c r="BT191" s="22"/>
      <c r="BU191" s="22"/>
      <c r="BV191" s="22"/>
      <c r="CL191" s="22"/>
    </row>
    <row r="192" spans="14:90">
      <c r="N192" s="22"/>
      <c r="U192"/>
      <c r="AE192" s="22"/>
      <c r="AF192" s="22"/>
      <c r="AH192" s="22"/>
      <c r="AI192" s="22"/>
      <c r="AJ192" s="22"/>
      <c r="AR192"/>
      <c r="AV192"/>
      <c r="BT192" s="22"/>
      <c r="BU192" s="22"/>
      <c r="BV192" s="22"/>
      <c r="CL192" s="22"/>
    </row>
    <row r="193" spans="14:90">
      <c r="N193" s="22"/>
      <c r="U193"/>
      <c r="AE193" s="22"/>
      <c r="AF193" s="22"/>
      <c r="AH193" s="22"/>
      <c r="AI193" s="22"/>
      <c r="AJ193" s="22"/>
      <c r="AR193"/>
      <c r="AV193"/>
      <c r="BT193" s="22"/>
      <c r="BU193" s="22"/>
      <c r="BV193" s="22"/>
      <c r="CL193" s="22"/>
    </row>
    <row r="194" spans="14:90">
      <c r="N194" s="22"/>
      <c r="U194"/>
      <c r="AE194" s="22"/>
      <c r="AF194" s="22"/>
      <c r="AH194" s="22"/>
      <c r="AI194" s="22"/>
      <c r="AJ194" s="22"/>
      <c r="AR194"/>
      <c r="AV194"/>
      <c r="BT194" s="22"/>
      <c r="BU194" s="22"/>
      <c r="BV194" s="22"/>
      <c r="CL194" s="22"/>
    </row>
    <row r="195" spans="14:90">
      <c r="N195" s="22"/>
      <c r="U195"/>
      <c r="AE195" s="22"/>
      <c r="AF195" s="22"/>
      <c r="AH195" s="22"/>
      <c r="AI195" s="22"/>
      <c r="AJ195" s="22"/>
      <c r="AR195"/>
      <c r="AV195"/>
      <c r="BT195" s="22"/>
      <c r="BU195" s="22"/>
      <c r="BV195" s="22"/>
      <c r="CL195" s="22"/>
    </row>
    <row r="196" spans="14:90">
      <c r="N196" s="22"/>
      <c r="U196"/>
      <c r="AE196" s="22"/>
      <c r="AF196" s="22"/>
      <c r="AH196" s="22"/>
      <c r="AI196" s="22"/>
      <c r="AJ196" s="22"/>
      <c r="AR196"/>
      <c r="AV196"/>
      <c r="BT196" s="22"/>
      <c r="BU196" s="22"/>
      <c r="BV196" s="22"/>
      <c r="CL196" s="22"/>
    </row>
    <row r="197" spans="14:90">
      <c r="N197" s="22"/>
      <c r="U197"/>
      <c r="AE197" s="22"/>
      <c r="AF197" s="22"/>
      <c r="AH197" s="22"/>
      <c r="AI197" s="22"/>
      <c r="AJ197" s="22"/>
      <c r="AR197"/>
      <c r="AV197"/>
      <c r="BT197" s="22"/>
      <c r="BU197" s="22"/>
      <c r="BV197" s="22"/>
      <c r="CL197" s="22"/>
    </row>
    <row r="198" spans="14:90">
      <c r="N198" s="22"/>
      <c r="U198"/>
      <c r="AE198" s="22"/>
      <c r="AF198" s="22"/>
      <c r="AH198" s="22"/>
      <c r="AI198" s="22"/>
      <c r="AJ198" s="22"/>
      <c r="AR198"/>
      <c r="AV198"/>
      <c r="BT198" s="22"/>
      <c r="BU198" s="22"/>
      <c r="BV198" s="22"/>
      <c r="CL198" s="22"/>
    </row>
    <row r="199" spans="14:90">
      <c r="N199" s="22"/>
      <c r="U199"/>
      <c r="AE199" s="22"/>
      <c r="AF199" s="22"/>
      <c r="AH199" s="22"/>
      <c r="AI199" s="22"/>
      <c r="AJ199" s="22"/>
      <c r="AR199"/>
      <c r="AV199"/>
      <c r="BT199" s="22"/>
      <c r="BU199" s="22"/>
      <c r="BV199" s="22"/>
      <c r="CL199" s="22"/>
    </row>
    <row r="200" spans="14:90">
      <c r="N200" s="22"/>
      <c r="U200"/>
      <c r="AE200" s="22"/>
      <c r="AF200" s="22"/>
      <c r="AH200" s="22"/>
      <c r="AI200" s="22"/>
      <c r="AJ200" s="22"/>
      <c r="AR200"/>
      <c r="AV200"/>
      <c r="BT200" s="22"/>
      <c r="BU200" s="22"/>
      <c r="BV200" s="22"/>
      <c r="CL200" s="22"/>
    </row>
    <row r="201" spans="14:90">
      <c r="N201" s="22"/>
      <c r="U201"/>
      <c r="AE201" s="22"/>
      <c r="AF201" s="22"/>
      <c r="AH201" s="22"/>
      <c r="AI201" s="22"/>
      <c r="AJ201" s="22"/>
      <c r="AR201"/>
      <c r="AV201"/>
      <c r="BT201" s="22"/>
      <c r="BU201" s="22"/>
      <c r="BV201" s="22"/>
      <c r="CL201" s="22"/>
    </row>
    <row r="202" spans="14:90">
      <c r="N202" s="22"/>
      <c r="U202"/>
      <c r="AE202" s="22"/>
      <c r="AF202" s="22"/>
      <c r="AH202" s="22"/>
      <c r="AI202" s="22"/>
      <c r="AJ202" s="22"/>
      <c r="AR202"/>
      <c r="AV202"/>
      <c r="BT202" s="22"/>
      <c r="BU202" s="22"/>
      <c r="BV202" s="22"/>
      <c r="CL202" s="22"/>
    </row>
    <row r="203" spans="14:90">
      <c r="N203" s="22"/>
      <c r="U203"/>
      <c r="AE203" s="22"/>
      <c r="AF203" s="22"/>
      <c r="AH203" s="22"/>
      <c r="AI203" s="22"/>
      <c r="AJ203" s="22"/>
      <c r="AR203"/>
      <c r="AV203"/>
      <c r="BT203" s="22"/>
      <c r="BU203" s="22"/>
      <c r="BV203" s="22"/>
      <c r="CL203" s="22"/>
    </row>
    <row r="204" spans="14:90">
      <c r="N204" s="22"/>
      <c r="U204"/>
      <c r="AE204" s="22"/>
      <c r="AF204" s="22"/>
      <c r="AH204" s="22"/>
      <c r="AI204" s="22"/>
      <c r="AJ204" s="22"/>
      <c r="AR204"/>
      <c r="AV204"/>
      <c r="BT204" s="22"/>
      <c r="BU204" s="22"/>
      <c r="BV204" s="22"/>
      <c r="CL204" s="22"/>
    </row>
    <row r="205" spans="14:90">
      <c r="N205" s="22"/>
      <c r="U205"/>
      <c r="AE205" s="22"/>
      <c r="AF205" s="22"/>
      <c r="AH205" s="22"/>
      <c r="AI205" s="22"/>
      <c r="AJ205" s="22"/>
      <c r="AR205"/>
      <c r="AV205"/>
      <c r="BT205" s="22"/>
      <c r="BU205" s="22"/>
      <c r="BV205" s="22"/>
      <c r="CL205" s="22"/>
    </row>
    <row r="206" spans="14:90">
      <c r="N206" s="22"/>
      <c r="U206"/>
      <c r="AE206" s="22"/>
      <c r="AF206" s="22"/>
      <c r="AH206" s="22"/>
      <c r="AI206" s="22"/>
      <c r="AJ206" s="22"/>
      <c r="AR206"/>
      <c r="AV206"/>
      <c r="BT206" s="22"/>
      <c r="BU206" s="22"/>
      <c r="BV206" s="22"/>
      <c r="CL206" s="22"/>
    </row>
    <row r="207" spans="14:90">
      <c r="N207" s="22"/>
      <c r="U207"/>
      <c r="AE207" s="22"/>
      <c r="AF207" s="22"/>
      <c r="AH207" s="22"/>
      <c r="AI207" s="22"/>
      <c r="AJ207" s="22"/>
      <c r="AR207"/>
      <c r="AV207"/>
      <c r="BT207" s="22"/>
      <c r="BU207" s="22"/>
      <c r="BV207" s="22"/>
      <c r="CL207" s="22"/>
    </row>
    <row r="208" spans="14:90">
      <c r="N208" s="22"/>
      <c r="U208"/>
      <c r="AE208" s="22"/>
      <c r="AF208" s="22"/>
      <c r="AH208" s="22"/>
      <c r="AI208" s="22"/>
      <c r="AJ208" s="22"/>
      <c r="AR208"/>
      <c r="AV208"/>
      <c r="BT208" s="22"/>
      <c r="BU208" s="22"/>
      <c r="BV208" s="22"/>
      <c r="CL208" s="22"/>
    </row>
    <row r="209" spans="14:90">
      <c r="N209" s="22"/>
      <c r="U209"/>
      <c r="AE209" s="22"/>
      <c r="AF209" s="22"/>
      <c r="AH209" s="22"/>
      <c r="AI209" s="22"/>
      <c r="AJ209" s="22"/>
      <c r="AR209"/>
      <c r="AV209"/>
      <c r="BT209" s="22"/>
      <c r="BU209" s="22"/>
      <c r="BV209" s="22"/>
      <c r="CL209" s="22"/>
    </row>
    <row r="210" spans="14:90">
      <c r="N210" s="22"/>
      <c r="U210"/>
      <c r="AE210" s="22"/>
      <c r="AF210" s="22"/>
      <c r="AH210" s="22"/>
      <c r="AI210" s="22"/>
      <c r="AJ210" s="22"/>
      <c r="AR210"/>
      <c r="AV210"/>
      <c r="BT210" s="22"/>
      <c r="BU210" s="22"/>
      <c r="BV210" s="22"/>
      <c r="CL210" s="22"/>
    </row>
    <row r="211" spans="14:90">
      <c r="N211" s="22"/>
      <c r="U211"/>
      <c r="AE211" s="22"/>
      <c r="AF211" s="22"/>
      <c r="AH211" s="22"/>
      <c r="AI211" s="22"/>
      <c r="AJ211" s="22"/>
      <c r="AR211"/>
      <c r="AV211"/>
      <c r="BT211" s="22"/>
      <c r="BU211" s="22"/>
      <c r="BV211" s="22"/>
      <c r="CL211" s="22"/>
    </row>
    <row r="212" spans="14:90">
      <c r="N212" s="22"/>
      <c r="U212"/>
      <c r="AE212" s="22"/>
      <c r="AF212" s="22"/>
      <c r="AH212" s="22"/>
      <c r="AI212" s="22"/>
      <c r="AJ212" s="22"/>
      <c r="AR212"/>
      <c r="AV212"/>
      <c r="BT212" s="22"/>
      <c r="BU212" s="22"/>
      <c r="BV212" s="22"/>
      <c r="CL212" s="22"/>
    </row>
    <row r="213" spans="14:90">
      <c r="N213" s="22"/>
      <c r="U213"/>
      <c r="AE213" s="22"/>
      <c r="AF213" s="22"/>
      <c r="AH213" s="22"/>
      <c r="AI213" s="22"/>
      <c r="AJ213" s="22"/>
      <c r="AR213"/>
      <c r="AV213"/>
      <c r="BT213" s="22"/>
      <c r="BU213" s="22"/>
      <c r="BV213" s="22"/>
      <c r="CL213" s="22"/>
    </row>
    <row r="214" spans="14:90">
      <c r="N214" s="22"/>
      <c r="U214"/>
      <c r="AE214" s="22"/>
      <c r="AF214" s="22"/>
      <c r="AH214" s="22"/>
      <c r="AI214" s="22"/>
      <c r="AJ214" s="22"/>
      <c r="AR214"/>
      <c r="AV214"/>
      <c r="BT214" s="22"/>
      <c r="BU214" s="22"/>
      <c r="BV214" s="22"/>
      <c r="CL214" s="22"/>
    </row>
    <row r="215" spans="14:90">
      <c r="N215" s="22"/>
      <c r="U215"/>
      <c r="AE215" s="22"/>
      <c r="AF215" s="22"/>
      <c r="AH215" s="22"/>
      <c r="AI215" s="22"/>
      <c r="AJ215" s="22"/>
      <c r="AR215"/>
      <c r="AV215"/>
      <c r="BT215" s="22"/>
      <c r="BU215" s="22"/>
      <c r="BV215" s="22"/>
      <c r="CL215" s="22"/>
    </row>
    <row r="216" spans="14:90">
      <c r="N216" s="22"/>
      <c r="U216"/>
      <c r="AE216" s="22"/>
      <c r="AF216" s="22"/>
      <c r="AH216" s="22"/>
      <c r="AI216" s="22"/>
      <c r="AJ216" s="22"/>
      <c r="AR216"/>
      <c r="AV216"/>
      <c r="BT216" s="22"/>
      <c r="BU216" s="22"/>
      <c r="BV216" s="22"/>
      <c r="CL216" s="22"/>
    </row>
    <row r="217" spans="14:90">
      <c r="N217" s="22"/>
      <c r="U217"/>
      <c r="AE217" s="22"/>
      <c r="AF217" s="22"/>
      <c r="AH217" s="22"/>
      <c r="AI217" s="22"/>
      <c r="AJ217" s="22"/>
      <c r="AR217"/>
      <c r="AV217"/>
      <c r="BT217" s="22"/>
      <c r="BU217" s="22"/>
      <c r="BV217" s="22"/>
      <c r="CL217" s="22"/>
    </row>
    <row r="218" spans="14:90">
      <c r="N218" s="22"/>
      <c r="U218"/>
      <c r="AE218" s="22"/>
      <c r="AF218" s="22"/>
      <c r="AH218" s="22"/>
      <c r="AI218" s="22"/>
      <c r="AJ218" s="22"/>
      <c r="AR218"/>
      <c r="AV218"/>
      <c r="BT218" s="22"/>
      <c r="BU218" s="22"/>
      <c r="BV218" s="22"/>
      <c r="CL218" s="22"/>
    </row>
    <row r="219" spans="14:90">
      <c r="N219" s="22"/>
      <c r="U219"/>
      <c r="AE219" s="22"/>
      <c r="AF219" s="22"/>
      <c r="AH219" s="22"/>
      <c r="AI219" s="22"/>
      <c r="AJ219" s="22"/>
      <c r="AR219"/>
      <c r="AV219"/>
      <c r="BT219" s="22"/>
      <c r="BU219" s="22"/>
      <c r="BV219" s="22"/>
      <c r="CL219" s="22"/>
    </row>
    <row r="220" spans="14:90">
      <c r="N220" s="22"/>
      <c r="U220"/>
      <c r="AE220" s="22"/>
      <c r="AF220" s="22"/>
      <c r="AH220" s="22"/>
      <c r="AI220" s="22"/>
      <c r="AJ220" s="22"/>
      <c r="AR220"/>
      <c r="AV220"/>
      <c r="BT220" s="22"/>
      <c r="BU220" s="22"/>
      <c r="BV220" s="22"/>
      <c r="CL220" s="22"/>
    </row>
    <row r="221" spans="14:90">
      <c r="N221" s="22"/>
      <c r="U221"/>
      <c r="AE221" s="22"/>
      <c r="AF221" s="22"/>
      <c r="AH221" s="22"/>
      <c r="AI221" s="22"/>
      <c r="AJ221" s="22"/>
      <c r="AR221"/>
      <c r="AV221"/>
      <c r="BT221" s="22"/>
      <c r="BU221" s="22"/>
      <c r="BV221" s="22"/>
      <c r="CL221" s="22"/>
    </row>
    <row r="222" spans="14:90">
      <c r="N222" s="22"/>
      <c r="U222"/>
      <c r="AE222" s="22"/>
      <c r="AF222" s="22"/>
      <c r="AH222" s="22"/>
      <c r="AI222" s="22"/>
      <c r="AJ222" s="22"/>
      <c r="AR222"/>
      <c r="AV222"/>
      <c r="BT222" s="22"/>
      <c r="BU222" s="22"/>
      <c r="BV222" s="22"/>
      <c r="CL222" s="22"/>
    </row>
    <row r="223" spans="14:90">
      <c r="N223" s="22"/>
      <c r="U223"/>
      <c r="AE223" s="22"/>
      <c r="AF223" s="22"/>
      <c r="AH223" s="22"/>
      <c r="AI223" s="22"/>
      <c r="AJ223" s="22"/>
      <c r="AR223"/>
      <c r="AV223"/>
      <c r="BT223" s="22"/>
      <c r="BU223" s="22"/>
      <c r="BV223" s="22"/>
      <c r="CL223" s="22"/>
    </row>
    <row r="224" spans="14:90">
      <c r="N224" s="22"/>
      <c r="U224"/>
      <c r="AE224" s="22"/>
      <c r="AF224" s="22"/>
      <c r="AH224" s="22"/>
      <c r="AI224" s="22"/>
      <c r="AJ224" s="22"/>
      <c r="AR224"/>
      <c r="AV224"/>
      <c r="BT224" s="22"/>
      <c r="BU224" s="22"/>
      <c r="BV224" s="22"/>
      <c r="CL224" s="22"/>
    </row>
    <row r="225" spans="14:90">
      <c r="N225" s="22"/>
      <c r="U225"/>
      <c r="AE225" s="22"/>
      <c r="AF225" s="22"/>
      <c r="AH225" s="22"/>
      <c r="AI225" s="22"/>
      <c r="AJ225" s="22"/>
      <c r="AR225"/>
      <c r="AV225"/>
      <c r="BT225" s="22"/>
      <c r="BU225" s="22"/>
      <c r="BV225" s="22"/>
      <c r="CL225" s="22"/>
    </row>
    <row r="226" spans="14:90">
      <c r="N226" s="22"/>
      <c r="U226"/>
      <c r="AE226" s="22"/>
      <c r="AF226" s="22"/>
      <c r="AH226" s="22"/>
      <c r="AI226" s="22"/>
      <c r="AJ226" s="22"/>
      <c r="AR226"/>
      <c r="AV226"/>
      <c r="BT226" s="22"/>
      <c r="BU226" s="22"/>
      <c r="BV226" s="22"/>
      <c r="CL226" s="22"/>
    </row>
    <row r="227" spans="14:90">
      <c r="N227" s="22"/>
      <c r="U227"/>
      <c r="AE227" s="22"/>
      <c r="AF227" s="22"/>
      <c r="AH227" s="22"/>
      <c r="AI227" s="22"/>
      <c r="AJ227" s="22"/>
      <c r="AR227"/>
      <c r="AV227"/>
      <c r="BT227" s="22"/>
      <c r="BU227" s="22"/>
      <c r="BV227" s="22"/>
      <c r="CL227" s="22"/>
    </row>
    <row r="228" spans="14:90">
      <c r="N228" s="22"/>
      <c r="U228"/>
      <c r="AE228" s="22"/>
      <c r="AF228" s="22"/>
      <c r="AH228" s="22"/>
      <c r="AI228" s="22"/>
      <c r="AJ228" s="22"/>
      <c r="AR228"/>
      <c r="AV228"/>
      <c r="BT228" s="22"/>
      <c r="BU228" s="22"/>
      <c r="BV228" s="22"/>
      <c r="CL228" s="22"/>
    </row>
    <row r="229" spans="14:90">
      <c r="N229" s="22"/>
      <c r="U229"/>
      <c r="AE229" s="22"/>
      <c r="AF229" s="22"/>
      <c r="AH229" s="22"/>
      <c r="AI229" s="22"/>
      <c r="AJ229" s="22"/>
      <c r="AR229"/>
      <c r="AV229"/>
      <c r="BT229" s="22"/>
      <c r="BU229" s="22"/>
      <c r="BV229" s="22"/>
      <c r="CL229" s="22"/>
    </row>
    <row r="230" spans="14:90">
      <c r="N230" s="22"/>
      <c r="U230"/>
      <c r="AE230" s="22"/>
      <c r="AF230" s="22"/>
      <c r="AH230" s="22"/>
      <c r="AI230" s="22"/>
      <c r="AJ230" s="22"/>
      <c r="AR230"/>
      <c r="AV230"/>
      <c r="BT230" s="22"/>
      <c r="BU230" s="22"/>
      <c r="BV230" s="22"/>
      <c r="CL230" s="22"/>
    </row>
    <row r="231" spans="14:90">
      <c r="N231" s="22"/>
      <c r="U231"/>
      <c r="AE231" s="22"/>
      <c r="AF231" s="22"/>
      <c r="AH231" s="22"/>
      <c r="AI231" s="22"/>
      <c r="AJ231" s="22"/>
      <c r="AR231"/>
      <c r="AV231"/>
      <c r="BT231" s="22"/>
      <c r="BU231" s="22"/>
      <c r="BV231" s="22"/>
      <c r="CL231" s="22"/>
    </row>
    <row r="232" spans="14:90">
      <c r="N232" s="22"/>
      <c r="U232"/>
      <c r="AE232" s="22"/>
      <c r="AF232" s="22"/>
      <c r="AH232" s="22"/>
      <c r="AI232" s="22"/>
      <c r="AJ232" s="22"/>
      <c r="AR232"/>
      <c r="AV232"/>
      <c r="BT232" s="22"/>
      <c r="BU232" s="22"/>
      <c r="BV232" s="22"/>
      <c r="CL232" s="22"/>
    </row>
    <row r="233" spans="14:90">
      <c r="N233" s="22"/>
      <c r="U233"/>
      <c r="AE233" s="22"/>
      <c r="AF233" s="22"/>
      <c r="AH233" s="22"/>
      <c r="AI233" s="22"/>
      <c r="AJ233" s="22"/>
      <c r="AR233"/>
      <c r="AV233"/>
      <c r="BT233" s="22"/>
      <c r="BU233" s="22"/>
      <c r="BV233" s="22"/>
      <c r="CL233" s="22"/>
    </row>
    <row r="234" spans="14:90">
      <c r="N234" s="22"/>
      <c r="U234"/>
      <c r="AE234" s="22"/>
      <c r="AF234" s="22"/>
      <c r="AH234" s="22"/>
      <c r="AI234" s="22"/>
      <c r="AJ234" s="22"/>
      <c r="AR234"/>
      <c r="AV234"/>
      <c r="BT234" s="22"/>
      <c r="BU234" s="22"/>
      <c r="BV234" s="22"/>
      <c r="CL234" s="22"/>
    </row>
    <row r="235" spans="14:90">
      <c r="N235" s="22"/>
      <c r="U235"/>
      <c r="AE235" s="22"/>
      <c r="AF235" s="22"/>
      <c r="AH235" s="22"/>
      <c r="AI235" s="22"/>
      <c r="AJ235" s="22"/>
      <c r="AR235"/>
      <c r="AV235"/>
      <c r="BT235" s="22"/>
      <c r="BU235" s="22"/>
      <c r="BV235" s="22"/>
      <c r="CL235" s="22"/>
    </row>
    <row r="236" spans="14:90">
      <c r="N236" s="22"/>
      <c r="U236"/>
      <c r="AE236" s="22"/>
      <c r="AF236" s="22"/>
      <c r="AH236" s="22"/>
      <c r="AI236" s="22"/>
      <c r="AJ236" s="22"/>
      <c r="AR236"/>
      <c r="AV236"/>
      <c r="BT236" s="22"/>
      <c r="BU236" s="22"/>
      <c r="BV236" s="22"/>
      <c r="CL236" s="22"/>
    </row>
    <row r="237" spans="14:90">
      <c r="N237" s="22"/>
      <c r="U237"/>
      <c r="AE237" s="22"/>
      <c r="AF237" s="22"/>
      <c r="AH237" s="22"/>
      <c r="AI237" s="22"/>
      <c r="AJ237" s="22"/>
      <c r="AR237"/>
      <c r="AV237"/>
      <c r="BT237" s="22"/>
      <c r="BU237" s="22"/>
      <c r="BV237" s="22"/>
      <c r="CL237" s="22"/>
    </row>
    <row r="238" spans="14:90">
      <c r="N238" s="22"/>
      <c r="U238"/>
      <c r="AE238" s="22"/>
      <c r="AF238" s="22"/>
      <c r="AH238" s="22"/>
      <c r="AI238" s="22"/>
      <c r="AJ238" s="22"/>
      <c r="AR238"/>
      <c r="AV238"/>
      <c r="BT238" s="22"/>
      <c r="BU238" s="22"/>
      <c r="BV238" s="22"/>
      <c r="CL238" s="22"/>
    </row>
    <row r="239" spans="14:90">
      <c r="N239" s="22"/>
      <c r="U239"/>
      <c r="AE239" s="22"/>
      <c r="AF239" s="22"/>
      <c r="AH239" s="22"/>
      <c r="AI239" s="22"/>
      <c r="AJ239" s="22"/>
      <c r="AR239"/>
      <c r="AV239"/>
      <c r="BT239" s="22"/>
      <c r="BU239" s="22"/>
      <c r="BV239" s="22"/>
      <c r="CL239" s="22"/>
    </row>
    <row r="240" spans="14:90">
      <c r="N240" s="22"/>
      <c r="U240"/>
      <c r="AE240" s="22"/>
      <c r="AF240" s="22"/>
      <c r="AH240" s="22"/>
      <c r="AI240" s="22"/>
      <c r="AJ240" s="22"/>
      <c r="AR240"/>
      <c r="AV240"/>
      <c r="BT240" s="22"/>
      <c r="BU240" s="22"/>
      <c r="BV240" s="22"/>
      <c r="CL240" s="22"/>
    </row>
    <row r="241" spans="14:90">
      <c r="N241" s="22"/>
      <c r="U241"/>
      <c r="AE241" s="22"/>
      <c r="AF241" s="22"/>
      <c r="AH241" s="22"/>
      <c r="AI241" s="22"/>
      <c r="AJ241" s="22"/>
      <c r="AR241"/>
      <c r="AV241"/>
      <c r="BT241" s="22"/>
      <c r="BU241" s="22"/>
      <c r="BV241" s="22"/>
      <c r="CL241" s="22"/>
    </row>
    <row r="242" spans="14:90">
      <c r="N242" s="22"/>
      <c r="U242"/>
      <c r="AE242" s="22"/>
      <c r="AF242" s="22"/>
      <c r="AH242" s="22"/>
      <c r="AI242" s="22"/>
      <c r="AJ242" s="22"/>
      <c r="AR242"/>
      <c r="AV242"/>
      <c r="BT242" s="22"/>
      <c r="BU242" s="22"/>
      <c r="BV242" s="22"/>
      <c r="CL242" s="22"/>
    </row>
    <row r="243" spans="14:90">
      <c r="N243" s="22"/>
      <c r="U243"/>
      <c r="AE243" s="22"/>
      <c r="AF243" s="22"/>
      <c r="AH243" s="22"/>
      <c r="AI243" s="22"/>
      <c r="AJ243" s="22"/>
      <c r="AR243"/>
      <c r="AV243"/>
      <c r="BT243" s="22"/>
      <c r="BU243" s="22"/>
      <c r="BV243" s="22"/>
      <c r="CL243" s="22"/>
    </row>
    <row r="244" spans="14:90">
      <c r="N244" s="22"/>
      <c r="U244"/>
      <c r="AE244" s="22"/>
      <c r="AF244" s="22"/>
      <c r="AH244" s="22"/>
      <c r="AI244" s="22"/>
      <c r="AJ244" s="22"/>
      <c r="AR244"/>
      <c r="AV244"/>
      <c r="BT244" s="22"/>
      <c r="BU244" s="22"/>
      <c r="BV244" s="22"/>
      <c r="CL244" s="22"/>
    </row>
    <row r="245" spans="14:90">
      <c r="N245" s="22"/>
      <c r="U245"/>
      <c r="AE245" s="22"/>
      <c r="AF245" s="22"/>
      <c r="AH245" s="22"/>
      <c r="AI245" s="22"/>
      <c r="AJ245" s="22"/>
      <c r="AR245"/>
      <c r="AV245"/>
      <c r="BT245" s="22"/>
      <c r="BU245" s="22"/>
      <c r="BV245" s="22"/>
      <c r="CL245" s="22"/>
    </row>
    <row r="246" spans="14:90">
      <c r="N246" s="22"/>
      <c r="U246"/>
      <c r="AE246" s="22"/>
      <c r="AF246" s="22"/>
      <c r="AH246" s="22"/>
      <c r="AI246" s="22"/>
      <c r="AJ246" s="22"/>
      <c r="AR246"/>
      <c r="AV246"/>
      <c r="BT246" s="22"/>
      <c r="BU246" s="22"/>
      <c r="BV246" s="22"/>
      <c r="CL246" s="22"/>
    </row>
    <row r="247" spans="14:90">
      <c r="N247" s="22"/>
      <c r="U247"/>
      <c r="AE247" s="22"/>
      <c r="AF247" s="22"/>
      <c r="AH247" s="22"/>
      <c r="AI247" s="22"/>
      <c r="AJ247" s="22"/>
      <c r="AR247"/>
      <c r="AV247"/>
      <c r="BT247" s="22"/>
      <c r="BU247" s="22"/>
      <c r="BV247" s="22"/>
      <c r="CL247" s="22"/>
    </row>
    <row r="248" spans="14:90">
      <c r="N248" s="22"/>
      <c r="U248"/>
      <c r="AE248" s="22"/>
      <c r="AF248" s="22"/>
      <c r="AH248" s="22"/>
      <c r="AI248" s="22"/>
      <c r="AJ248" s="22"/>
      <c r="AR248"/>
      <c r="AV248"/>
      <c r="BT248" s="22"/>
      <c r="BU248" s="22"/>
      <c r="BV248" s="22"/>
      <c r="CL248" s="22"/>
    </row>
    <row r="249" spans="14:90">
      <c r="N249" s="22"/>
      <c r="U249"/>
      <c r="AE249" s="22"/>
      <c r="AF249" s="22"/>
      <c r="AH249" s="22"/>
      <c r="AI249" s="22"/>
      <c r="AJ249" s="22"/>
      <c r="AR249"/>
      <c r="AV249"/>
      <c r="BT249" s="22"/>
      <c r="BU249" s="22"/>
      <c r="BV249" s="22"/>
      <c r="CL249" s="22"/>
    </row>
    <row r="250" spans="14:90">
      <c r="N250" s="22"/>
      <c r="U250"/>
      <c r="AE250" s="22"/>
      <c r="AF250" s="22"/>
      <c r="AH250" s="22"/>
      <c r="AI250" s="22"/>
      <c r="AJ250" s="22"/>
      <c r="AR250"/>
      <c r="AV250"/>
      <c r="BT250" s="22"/>
      <c r="BU250" s="22"/>
      <c r="BV250" s="22"/>
      <c r="CL250" s="22"/>
    </row>
    <row r="251" spans="14:90">
      <c r="N251" s="22"/>
      <c r="U251"/>
      <c r="AE251" s="22"/>
      <c r="AF251" s="22"/>
      <c r="AH251" s="22"/>
      <c r="AI251" s="22"/>
      <c r="AJ251" s="22"/>
      <c r="AR251"/>
      <c r="AV251"/>
      <c r="BT251" s="22"/>
      <c r="BU251" s="22"/>
      <c r="BV251" s="22"/>
      <c r="CL251" s="22"/>
    </row>
    <row r="252" spans="14:90">
      <c r="N252" s="22"/>
      <c r="U252"/>
      <c r="AE252" s="22"/>
      <c r="AF252" s="22"/>
      <c r="AH252" s="22"/>
      <c r="AI252" s="22"/>
      <c r="AJ252" s="22"/>
      <c r="AR252"/>
      <c r="AV252"/>
      <c r="BT252" s="22"/>
      <c r="BU252" s="22"/>
      <c r="BV252" s="22"/>
      <c r="CL252" s="22"/>
    </row>
    <row r="253" spans="14:90">
      <c r="N253" s="22"/>
      <c r="U253"/>
      <c r="AE253" s="22"/>
      <c r="AF253" s="22"/>
      <c r="AH253" s="22"/>
      <c r="AI253" s="22"/>
      <c r="AJ253" s="22"/>
      <c r="AR253"/>
      <c r="AV253"/>
      <c r="BT253" s="22"/>
      <c r="BU253" s="22"/>
      <c r="BV253" s="22"/>
      <c r="CL253" s="22"/>
    </row>
    <row r="254" spans="14:90">
      <c r="N254" s="22"/>
      <c r="U254"/>
      <c r="AE254" s="22"/>
      <c r="AF254" s="22"/>
      <c r="AH254" s="22"/>
      <c r="AI254" s="22"/>
      <c r="AJ254" s="22"/>
      <c r="AR254"/>
      <c r="AV254"/>
      <c r="BT254" s="22"/>
      <c r="BU254" s="22"/>
      <c r="BV254" s="22"/>
      <c r="CL254" s="22"/>
    </row>
    <row r="255" spans="14:90">
      <c r="N255" s="22"/>
      <c r="U255"/>
      <c r="AE255" s="22"/>
      <c r="AF255" s="22"/>
      <c r="AH255" s="22"/>
      <c r="AI255" s="22"/>
      <c r="AJ255" s="22"/>
      <c r="AR255"/>
      <c r="AV255"/>
      <c r="BT255" s="22"/>
      <c r="BU255" s="22"/>
      <c r="BV255" s="22"/>
      <c r="CL255" s="22"/>
    </row>
    <row r="256" spans="14:90">
      <c r="N256" s="22"/>
      <c r="U256"/>
      <c r="AE256" s="22"/>
      <c r="AF256" s="22"/>
      <c r="AH256" s="22"/>
      <c r="AI256" s="22"/>
      <c r="AJ256" s="22"/>
      <c r="AR256"/>
      <c r="AV256"/>
      <c r="BT256" s="22"/>
      <c r="BU256" s="22"/>
      <c r="BV256" s="22"/>
      <c r="CL256" s="22"/>
    </row>
    <row r="257" spans="14:90">
      <c r="N257" s="22"/>
      <c r="U257"/>
      <c r="AE257" s="22"/>
      <c r="AF257" s="22"/>
      <c r="AH257" s="22"/>
      <c r="AI257" s="22"/>
      <c r="AJ257" s="22"/>
      <c r="AR257"/>
      <c r="AV257"/>
      <c r="BT257" s="22"/>
      <c r="BU257" s="22"/>
      <c r="BV257" s="22"/>
      <c r="CL257" s="22"/>
    </row>
    <row r="258" spans="14:90">
      <c r="N258" s="22"/>
      <c r="U258"/>
      <c r="AE258" s="22"/>
      <c r="AF258" s="22"/>
      <c r="AH258" s="22"/>
      <c r="AI258" s="22"/>
      <c r="AJ258" s="22"/>
      <c r="AR258"/>
      <c r="AV258"/>
      <c r="BT258" s="22"/>
      <c r="BU258" s="22"/>
      <c r="BV258" s="22"/>
      <c r="CL258" s="22"/>
    </row>
    <row r="259" spans="14:90">
      <c r="N259" s="22"/>
      <c r="U259"/>
      <c r="AE259" s="22"/>
      <c r="AF259" s="22"/>
      <c r="AH259" s="22"/>
      <c r="AI259" s="22"/>
      <c r="AJ259" s="22"/>
      <c r="AR259"/>
      <c r="AV259"/>
      <c r="BT259" s="22"/>
      <c r="BU259" s="22"/>
      <c r="BV259" s="22"/>
      <c r="CL259" s="22"/>
    </row>
    <row r="260" spans="14:90">
      <c r="N260" s="22"/>
      <c r="U260"/>
      <c r="AE260" s="22"/>
      <c r="AF260" s="22"/>
      <c r="AH260" s="22"/>
      <c r="AI260" s="22"/>
      <c r="AJ260" s="22"/>
      <c r="AR260"/>
      <c r="AV260"/>
      <c r="BT260" s="22"/>
      <c r="BU260" s="22"/>
      <c r="BV260" s="22"/>
      <c r="CL260" s="22"/>
    </row>
    <row r="261" spans="14:90">
      <c r="N261" s="22"/>
      <c r="U261"/>
      <c r="AE261" s="22"/>
      <c r="AF261" s="22"/>
      <c r="AH261" s="22"/>
      <c r="AI261" s="22"/>
      <c r="AJ261" s="22"/>
      <c r="AR261"/>
      <c r="AV261"/>
      <c r="BT261" s="22"/>
      <c r="BU261" s="22"/>
      <c r="BV261" s="22"/>
      <c r="CL261" s="22"/>
    </row>
    <row r="262" spans="14:90">
      <c r="N262" s="22"/>
      <c r="U262"/>
      <c r="AE262" s="22"/>
      <c r="AF262" s="22"/>
      <c r="AH262" s="22"/>
      <c r="AI262" s="22"/>
      <c r="AJ262" s="22"/>
      <c r="AR262"/>
      <c r="AV262"/>
      <c r="BT262" s="22"/>
      <c r="BU262" s="22"/>
      <c r="BV262" s="22"/>
      <c r="CL262" s="22"/>
    </row>
    <row r="263" spans="14:90">
      <c r="N263" s="22"/>
      <c r="U263"/>
      <c r="AE263" s="22"/>
      <c r="AF263" s="22"/>
      <c r="AH263" s="22"/>
      <c r="AI263" s="22"/>
      <c r="AJ263" s="22"/>
      <c r="AR263"/>
      <c r="AV263"/>
      <c r="BT263" s="22"/>
      <c r="BU263" s="22"/>
      <c r="BV263" s="22"/>
      <c r="CL263" s="22"/>
    </row>
    <row r="264" spans="14:90">
      <c r="N264" s="22"/>
      <c r="U264"/>
      <c r="AE264" s="22"/>
      <c r="AF264" s="22"/>
      <c r="AH264" s="22"/>
      <c r="AI264" s="22"/>
      <c r="AJ264" s="22"/>
      <c r="AR264"/>
      <c r="AV264"/>
      <c r="BT264" s="22"/>
      <c r="BU264" s="22"/>
      <c r="BV264" s="22"/>
      <c r="CL264" s="22"/>
    </row>
    <row r="265" spans="14:90">
      <c r="N265" s="22"/>
      <c r="U265"/>
      <c r="AE265" s="22"/>
      <c r="AF265" s="22"/>
      <c r="AH265" s="22"/>
      <c r="AI265" s="22"/>
      <c r="AJ265" s="22"/>
      <c r="AR265"/>
      <c r="AV265"/>
      <c r="BT265" s="22"/>
      <c r="BU265" s="22"/>
      <c r="BV265" s="22"/>
      <c r="CL265" s="22"/>
    </row>
    <row r="266" spans="14:90">
      <c r="N266" s="22"/>
      <c r="U266"/>
      <c r="AE266" s="22"/>
      <c r="AF266" s="22"/>
      <c r="AH266" s="22"/>
      <c r="AI266" s="22"/>
      <c r="AJ266" s="22"/>
      <c r="AR266"/>
      <c r="AV266"/>
      <c r="BT266" s="22"/>
      <c r="BU266" s="22"/>
      <c r="BV266" s="22"/>
      <c r="CL266" s="22"/>
    </row>
    <row r="267" spans="14:90">
      <c r="N267" s="22"/>
      <c r="U267"/>
      <c r="AE267" s="22"/>
      <c r="AF267" s="22"/>
      <c r="AH267" s="22"/>
      <c r="AI267" s="22"/>
      <c r="AJ267" s="22"/>
      <c r="AR267"/>
      <c r="AV267"/>
      <c r="BT267" s="22"/>
      <c r="BU267" s="22"/>
      <c r="BV267" s="22"/>
      <c r="CL267" s="22"/>
    </row>
    <row r="268" spans="14:90">
      <c r="N268" s="22"/>
      <c r="U268"/>
      <c r="AE268" s="22"/>
      <c r="AF268" s="22"/>
      <c r="AH268" s="22"/>
      <c r="AI268" s="22"/>
      <c r="AJ268" s="22"/>
      <c r="AR268"/>
      <c r="AV268"/>
      <c r="BT268" s="22"/>
      <c r="BU268" s="22"/>
      <c r="BV268" s="22"/>
      <c r="CL268" s="22"/>
    </row>
    <row r="269" spans="14:90">
      <c r="N269" s="22"/>
      <c r="U269"/>
      <c r="AE269" s="22"/>
      <c r="AF269" s="22"/>
      <c r="AH269" s="22"/>
      <c r="AI269" s="22"/>
      <c r="AJ269" s="22"/>
      <c r="AR269"/>
      <c r="AV269"/>
      <c r="BT269" s="22"/>
      <c r="BU269" s="22"/>
      <c r="BV269" s="22"/>
      <c r="CL269" s="22"/>
    </row>
    <row r="270" spans="14:90">
      <c r="N270" s="22"/>
      <c r="U270"/>
      <c r="AE270" s="22"/>
      <c r="AF270" s="22"/>
      <c r="AH270" s="22"/>
      <c r="AI270" s="22"/>
      <c r="AJ270" s="22"/>
      <c r="AR270"/>
      <c r="AV270"/>
      <c r="BT270" s="22"/>
      <c r="BU270" s="22"/>
      <c r="BV270" s="22"/>
      <c r="CL270" s="22"/>
    </row>
    <row r="271" spans="14:90">
      <c r="N271" s="22"/>
      <c r="U271"/>
      <c r="AE271" s="22"/>
      <c r="AF271" s="22"/>
      <c r="AH271" s="22"/>
      <c r="AI271" s="22"/>
      <c r="AJ271" s="22"/>
      <c r="AR271"/>
      <c r="AV271"/>
      <c r="BT271" s="22"/>
      <c r="BU271" s="22"/>
      <c r="BV271" s="22"/>
      <c r="CL271" s="22"/>
    </row>
    <row r="272" spans="14:90">
      <c r="N272" s="22"/>
      <c r="U272"/>
      <c r="AE272" s="22"/>
      <c r="AF272" s="22"/>
      <c r="AH272" s="22"/>
      <c r="AI272" s="22"/>
      <c r="AJ272" s="22"/>
      <c r="AR272"/>
      <c r="AV272"/>
      <c r="BT272" s="22"/>
      <c r="BU272" s="22"/>
      <c r="BV272" s="22"/>
      <c r="CL272" s="22"/>
    </row>
    <row r="273" spans="14:90">
      <c r="N273" s="22"/>
      <c r="U273"/>
      <c r="AE273" s="22"/>
      <c r="AF273" s="22"/>
      <c r="AH273" s="22"/>
      <c r="AI273" s="22"/>
      <c r="AJ273" s="22"/>
      <c r="AR273"/>
      <c r="AV273"/>
      <c r="BT273" s="22"/>
      <c r="BU273" s="22"/>
      <c r="BV273" s="22"/>
      <c r="CL273" s="22"/>
    </row>
    <row r="274" spans="14:90">
      <c r="N274" s="22"/>
      <c r="U274"/>
      <c r="AE274" s="22"/>
      <c r="AF274" s="22"/>
      <c r="AH274" s="22"/>
      <c r="AI274" s="22"/>
      <c r="AJ274" s="22"/>
      <c r="AR274"/>
      <c r="AV274"/>
      <c r="BT274" s="22"/>
      <c r="BU274" s="22"/>
      <c r="BV274" s="22"/>
      <c r="CL274" s="22"/>
    </row>
    <row r="275" spans="14:90">
      <c r="N275" s="22"/>
      <c r="U275"/>
      <c r="AE275" s="22"/>
      <c r="AF275" s="22"/>
      <c r="AH275" s="22"/>
      <c r="AI275" s="22"/>
      <c r="AJ275" s="22"/>
      <c r="AR275"/>
      <c r="AV275"/>
      <c r="BT275" s="22"/>
      <c r="BU275" s="22"/>
      <c r="BV275" s="22"/>
      <c r="CL275" s="22"/>
    </row>
    <row r="276" spans="14:90">
      <c r="N276" s="22"/>
      <c r="U276"/>
      <c r="AE276" s="22"/>
      <c r="AF276" s="22"/>
      <c r="AH276" s="22"/>
      <c r="AI276" s="22"/>
      <c r="AJ276" s="22"/>
      <c r="AR276"/>
      <c r="AV276"/>
      <c r="BT276" s="22"/>
      <c r="BU276" s="22"/>
      <c r="BV276" s="22"/>
      <c r="CL276" s="22"/>
    </row>
    <row r="277" spans="14:90">
      <c r="N277" s="22"/>
      <c r="U277"/>
      <c r="AE277" s="22"/>
      <c r="AF277" s="22"/>
      <c r="AH277" s="22"/>
      <c r="AI277" s="22"/>
      <c r="AJ277" s="22"/>
      <c r="AR277"/>
      <c r="AV277"/>
      <c r="BT277" s="22"/>
      <c r="BU277" s="22"/>
      <c r="BV277" s="22"/>
      <c r="CL277" s="22"/>
    </row>
    <row r="278" spans="14:90">
      <c r="N278" s="22"/>
      <c r="U278"/>
      <c r="AE278" s="22"/>
      <c r="AF278" s="22"/>
      <c r="AH278" s="22"/>
      <c r="AI278" s="22"/>
      <c r="AJ278" s="22"/>
      <c r="AR278"/>
      <c r="AV278"/>
      <c r="BT278" s="22"/>
      <c r="BU278" s="22"/>
      <c r="BV278" s="22"/>
      <c r="CL278" s="22"/>
    </row>
    <row r="279" spans="14:90">
      <c r="N279" s="22"/>
      <c r="U279"/>
      <c r="AE279" s="22"/>
      <c r="AF279" s="22"/>
      <c r="AH279" s="22"/>
      <c r="AI279" s="22"/>
      <c r="AJ279" s="22"/>
      <c r="AR279"/>
      <c r="AV279"/>
      <c r="BT279" s="22"/>
      <c r="BU279" s="22"/>
      <c r="BV279" s="22"/>
      <c r="CL279" s="22"/>
    </row>
    <row r="280" spans="14:90">
      <c r="N280" s="22"/>
      <c r="U280"/>
      <c r="AE280" s="22"/>
      <c r="AF280" s="22"/>
      <c r="AH280" s="22"/>
      <c r="AI280" s="22"/>
      <c r="AJ280" s="22"/>
      <c r="AR280"/>
      <c r="AV280"/>
      <c r="BT280" s="22"/>
      <c r="BU280" s="22"/>
      <c r="BV280" s="22"/>
      <c r="CL280" s="22"/>
    </row>
    <row r="281" spans="14:90">
      <c r="N281" s="22"/>
      <c r="U281"/>
      <c r="AE281" s="22"/>
      <c r="AF281" s="22"/>
      <c r="AH281" s="22"/>
      <c r="AI281" s="22"/>
      <c r="AJ281" s="22"/>
      <c r="AR281"/>
      <c r="AV281"/>
      <c r="BT281" s="22"/>
      <c r="BU281" s="22"/>
      <c r="BV281" s="22"/>
      <c r="CL281" s="22"/>
    </row>
    <row r="282" spans="14:90">
      <c r="N282" s="22"/>
      <c r="U282"/>
      <c r="AE282" s="22"/>
      <c r="AF282" s="22"/>
      <c r="AH282" s="22"/>
      <c r="AI282" s="22"/>
      <c r="AJ282" s="22"/>
      <c r="AR282"/>
      <c r="AV282"/>
      <c r="BT282" s="22"/>
      <c r="BU282" s="22"/>
      <c r="BV282" s="22"/>
      <c r="CL282" s="22"/>
    </row>
    <row r="283" spans="14:90">
      <c r="N283" s="22"/>
      <c r="U283"/>
      <c r="AE283" s="22"/>
      <c r="AF283" s="22"/>
      <c r="AH283" s="22"/>
      <c r="AI283" s="22"/>
      <c r="AJ283" s="22"/>
      <c r="AR283"/>
      <c r="AV283"/>
      <c r="BT283" s="22"/>
      <c r="BU283" s="22"/>
      <c r="BV283" s="22"/>
      <c r="CL283" s="22"/>
    </row>
    <row r="284" spans="14:90">
      <c r="N284" s="22"/>
      <c r="U284"/>
      <c r="AE284" s="22"/>
      <c r="AF284" s="22"/>
      <c r="AH284" s="22"/>
      <c r="AI284" s="22"/>
      <c r="AJ284" s="22"/>
      <c r="AR284"/>
      <c r="AV284"/>
      <c r="BT284" s="22"/>
      <c r="BU284" s="22"/>
      <c r="BV284" s="22"/>
      <c r="CL284" s="22"/>
    </row>
    <row r="285" spans="14:90">
      <c r="N285" s="22"/>
      <c r="U285"/>
      <c r="AE285" s="22"/>
      <c r="AF285" s="22"/>
      <c r="AH285" s="22"/>
      <c r="AI285" s="22"/>
      <c r="AJ285" s="22"/>
      <c r="AR285"/>
      <c r="AV285"/>
      <c r="BT285" s="22"/>
      <c r="BU285" s="22"/>
      <c r="BV285" s="22"/>
      <c r="CL285" s="22"/>
    </row>
    <row r="286" spans="14:90">
      <c r="N286" s="22"/>
      <c r="U286"/>
      <c r="AE286" s="22"/>
      <c r="AF286" s="22"/>
      <c r="AH286" s="22"/>
      <c r="AI286" s="22"/>
      <c r="AJ286" s="22"/>
      <c r="AR286"/>
      <c r="AV286"/>
      <c r="BT286" s="22"/>
      <c r="BU286" s="22"/>
      <c r="BV286" s="22"/>
      <c r="CL286" s="22"/>
    </row>
    <row r="287" spans="14:90">
      <c r="N287" s="22"/>
      <c r="U287"/>
      <c r="AE287" s="22"/>
      <c r="AF287" s="22"/>
      <c r="AH287" s="22"/>
      <c r="AI287" s="22"/>
      <c r="AJ287" s="22"/>
      <c r="AR287"/>
      <c r="AV287"/>
      <c r="BT287" s="22"/>
      <c r="BU287" s="22"/>
      <c r="BV287" s="22"/>
      <c r="CL287" s="22"/>
    </row>
    <row r="288" spans="14:90">
      <c r="N288" s="22"/>
      <c r="U288"/>
      <c r="AE288" s="22"/>
      <c r="AF288" s="22"/>
      <c r="AH288" s="22"/>
      <c r="AI288" s="22"/>
      <c r="AJ288" s="22"/>
      <c r="AR288"/>
      <c r="AV288"/>
      <c r="BT288" s="22"/>
      <c r="BU288" s="22"/>
      <c r="BV288" s="22"/>
      <c r="CL288" s="22"/>
    </row>
    <row r="289" spans="14:90">
      <c r="N289" s="22"/>
      <c r="U289"/>
      <c r="AE289" s="22"/>
      <c r="AF289" s="22"/>
      <c r="AH289" s="22"/>
      <c r="AI289" s="22"/>
      <c r="AJ289" s="22"/>
      <c r="AR289"/>
      <c r="AV289"/>
      <c r="BT289" s="22"/>
      <c r="BU289" s="22"/>
      <c r="BV289" s="22"/>
      <c r="CL289" s="22"/>
    </row>
    <row r="290" spans="14:90">
      <c r="N290" s="22"/>
      <c r="U290"/>
      <c r="AE290" s="22"/>
      <c r="AF290" s="22"/>
      <c r="AH290" s="22"/>
      <c r="AI290" s="22"/>
      <c r="AJ290" s="22"/>
      <c r="AR290"/>
      <c r="AV290"/>
      <c r="BT290" s="22"/>
      <c r="BU290" s="22"/>
      <c r="BV290" s="22"/>
      <c r="CL290" s="22"/>
    </row>
    <row r="291" spans="14:90">
      <c r="N291" s="22"/>
      <c r="U291"/>
      <c r="AE291" s="22"/>
      <c r="AF291" s="22"/>
      <c r="AH291" s="22"/>
      <c r="AI291" s="22"/>
      <c r="AJ291" s="22"/>
      <c r="AR291"/>
      <c r="AV291"/>
      <c r="BT291" s="22"/>
      <c r="BU291" s="22"/>
      <c r="BV291" s="22"/>
      <c r="CL291" s="22"/>
    </row>
    <row r="292" spans="14:90">
      <c r="N292" s="22"/>
      <c r="U292"/>
      <c r="AE292" s="22"/>
      <c r="AF292" s="22"/>
      <c r="AH292" s="22"/>
      <c r="AI292" s="22"/>
      <c r="AJ292" s="22"/>
      <c r="AR292"/>
      <c r="AV292"/>
      <c r="BT292" s="22"/>
      <c r="BU292" s="22"/>
      <c r="BV292" s="22"/>
      <c r="CL292" s="22"/>
    </row>
    <row r="293" spans="14:90">
      <c r="N293" s="22"/>
      <c r="U293"/>
      <c r="AE293" s="22"/>
      <c r="AF293" s="22"/>
      <c r="AH293" s="22"/>
      <c r="AI293" s="22"/>
      <c r="AJ293" s="22"/>
      <c r="AR293"/>
      <c r="AV293"/>
      <c r="BT293" s="22"/>
      <c r="BU293" s="22"/>
      <c r="BV293" s="22"/>
      <c r="CL293" s="22"/>
    </row>
    <row r="294" spans="14:90">
      <c r="N294" s="22"/>
      <c r="U294"/>
      <c r="AE294" s="22"/>
      <c r="AF294" s="22"/>
      <c r="AH294" s="22"/>
      <c r="AI294" s="22"/>
      <c r="AJ294" s="22"/>
      <c r="AR294"/>
      <c r="AV294"/>
      <c r="BT294" s="22"/>
      <c r="BU294" s="22"/>
      <c r="BV294" s="22"/>
      <c r="CL294" s="22"/>
    </row>
    <row r="295" spans="14:90">
      <c r="N295" s="22"/>
      <c r="U295"/>
      <c r="AE295" s="22"/>
      <c r="AF295" s="22"/>
      <c r="AH295" s="22"/>
      <c r="AI295" s="22"/>
      <c r="AJ295" s="22"/>
      <c r="AR295"/>
      <c r="AV295"/>
      <c r="BT295" s="22"/>
      <c r="BU295" s="22"/>
      <c r="BV295" s="22"/>
      <c r="CL295" s="22"/>
    </row>
    <row r="296" spans="14:90">
      <c r="N296" s="22"/>
      <c r="U296"/>
      <c r="AE296" s="22"/>
      <c r="AF296" s="22"/>
      <c r="AH296" s="22"/>
      <c r="AI296" s="22"/>
      <c r="AJ296" s="22"/>
      <c r="AR296"/>
      <c r="AV296"/>
      <c r="BT296" s="22"/>
      <c r="BU296" s="22"/>
      <c r="BV296" s="22"/>
      <c r="CL296" s="22"/>
    </row>
    <row r="297" spans="14:90">
      <c r="N297" s="22"/>
      <c r="U297"/>
      <c r="AE297" s="22"/>
      <c r="AF297" s="22"/>
      <c r="AH297" s="22"/>
      <c r="AI297" s="22"/>
      <c r="AJ297" s="22"/>
      <c r="AR297"/>
      <c r="AV297"/>
      <c r="BT297" s="22"/>
      <c r="BU297" s="22"/>
      <c r="BV297" s="22"/>
      <c r="CL297" s="22"/>
    </row>
    <row r="298" spans="14:90">
      <c r="N298" s="22"/>
      <c r="U298"/>
      <c r="AE298" s="22"/>
      <c r="AF298" s="22"/>
      <c r="AH298" s="22"/>
      <c r="AI298" s="22"/>
      <c r="AJ298" s="22"/>
      <c r="AR298"/>
      <c r="AV298"/>
      <c r="BT298" s="22"/>
      <c r="BU298" s="22"/>
      <c r="BV298" s="22"/>
      <c r="CL298" s="22"/>
    </row>
    <row r="299" spans="14:90">
      <c r="N299" s="22"/>
      <c r="U299"/>
      <c r="AE299" s="22"/>
      <c r="AF299" s="22"/>
      <c r="AH299" s="22"/>
      <c r="AI299" s="22"/>
      <c r="AJ299" s="22"/>
      <c r="AR299"/>
      <c r="AV299"/>
      <c r="BT299" s="22"/>
      <c r="BU299" s="22"/>
      <c r="BV299" s="22"/>
      <c r="CL299" s="22"/>
    </row>
    <row r="300" spans="14:90">
      <c r="N300" s="22"/>
      <c r="U300"/>
      <c r="AE300" s="22"/>
      <c r="AF300" s="22"/>
      <c r="AH300" s="22"/>
      <c r="AI300" s="22"/>
      <c r="AJ300" s="22"/>
      <c r="AR300"/>
      <c r="AV300"/>
      <c r="BT300" s="22"/>
      <c r="BU300" s="22"/>
      <c r="BV300" s="22"/>
      <c r="CL300" s="22"/>
    </row>
    <row r="301" spans="14:90">
      <c r="N301" s="22"/>
      <c r="U301"/>
      <c r="AE301" s="22"/>
      <c r="AF301" s="22"/>
      <c r="AH301" s="22"/>
      <c r="AI301" s="22"/>
      <c r="AJ301" s="22"/>
      <c r="AR301"/>
      <c r="AV301"/>
      <c r="BT301" s="22"/>
      <c r="BU301" s="22"/>
      <c r="BV301" s="22"/>
      <c r="CL301" s="22"/>
    </row>
    <row r="302" spans="14:90">
      <c r="N302" s="22"/>
      <c r="U302"/>
      <c r="AE302" s="22"/>
      <c r="AF302" s="22"/>
      <c r="AH302" s="22"/>
      <c r="AI302" s="22"/>
      <c r="AJ302" s="22"/>
      <c r="AR302"/>
      <c r="AV302"/>
      <c r="BT302" s="22"/>
      <c r="BU302" s="22"/>
      <c r="BV302" s="22"/>
      <c r="CL302" s="22"/>
    </row>
    <row r="303" spans="14:90">
      <c r="N303" s="22"/>
      <c r="U303"/>
      <c r="AE303" s="22"/>
      <c r="AF303" s="22"/>
      <c r="AH303" s="22"/>
      <c r="AI303" s="22"/>
      <c r="AJ303" s="22"/>
      <c r="AR303"/>
      <c r="AV303"/>
      <c r="BT303" s="22"/>
      <c r="BU303" s="22"/>
      <c r="BV303" s="22"/>
      <c r="CL303" s="22"/>
    </row>
    <row r="304" spans="14:90">
      <c r="N304" s="22"/>
      <c r="U304"/>
      <c r="AE304" s="22"/>
      <c r="AF304" s="22"/>
      <c r="AH304" s="22"/>
      <c r="AI304" s="22"/>
      <c r="AJ304" s="22"/>
      <c r="AR304"/>
      <c r="AV304"/>
      <c r="BT304" s="22"/>
      <c r="BU304" s="22"/>
      <c r="BV304" s="22"/>
      <c r="CL304" s="22"/>
    </row>
    <row r="305" spans="14:90">
      <c r="N305" s="22"/>
      <c r="U305"/>
      <c r="AE305" s="22"/>
      <c r="AF305" s="22"/>
      <c r="AH305" s="22"/>
      <c r="AI305" s="22"/>
      <c r="AJ305" s="22"/>
      <c r="AR305"/>
      <c r="AV305"/>
      <c r="BT305" s="22"/>
      <c r="BU305" s="22"/>
      <c r="BV305" s="22"/>
      <c r="CL305" s="22"/>
    </row>
    <row r="306" spans="14:90">
      <c r="N306" s="22"/>
      <c r="U306"/>
      <c r="AE306" s="22"/>
      <c r="AF306" s="22"/>
      <c r="AH306" s="22"/>
      <c r="AI306" s="22"/>
      <c r="AJ306" s="22"/>
      <c r="AR306"/>
      <c r="AV306"/>
      <c r="BT306" s="22"/>
      <c r="BU306" s="22"/>
      <c r="BV306" s="22"/>
      <c r="CL306" s="22"/>
    </row>
    <row r="307" spans="14:90">
      <c r="N307" s="22"/>
      <c r="U307"/>
      <c r="AE307" s="22"/>
      <c r="AF307" s="22"/>
      <c r="AH307" s="22"/>
      <c r="AI307" s="22"/>
      <c r="AJ307" s="22"/>
      <c r="AR307"/>
      <c r="AV307"/>
      <c r="BT307" s="22"/>
      <c r="BU307" s="22"/>
      <c r="BV307" s="22"/>
      <c r="CL307" s="22"/>
    </row>
    <row r="308" spans="14:90">
      <c r="N308" s="22"/>
      <c r="U308"/>
      <c r="AE308" s="22"/>
      <c r="AF308" s="22"/>
      <c r="AH308" s="22"/>
      <c r="AI308" s="22"/>
      <c r="AJ308" s="22"/>
      <c r="AR308"/>
      <c r="AV308"/>
      <c r="BT308" s="22"/>
      <c r="BU308" s="22"/>
      <c r="BV308" s="22"/>
      <c r="CL308" s="22"/>
    </row>
    <row r="309" spans="14:90">
      <c r="N309" s="22"/>
      <c r="U309"/>
      <c r="AE309" s="22"/>
      <c r="AF309" s="22"/>
      <c r="AH309" s="22"/>
      <c r="AI309" s="22"/>
      <c r="AJ309" s="22"/>
      <c r="AR309"/>
      <c r="AV309"/>
      <c r="BT309" s="22"/>
      <c r="BU309" s="22"/>
      <c r="BV309" s="22"/>
      <c r="CL309" s="22"/>
    </row>
    <row r="310" spans="14:90">
      <c r="N310" s="22"/>
      <c r="U310"/>
      <c r="AE310" s="22"/>
      <c r="AF310" s="22"/>
      <c r="AH310" s="22"/>
      <c r="AI310" s="22"/>
      <c r="AJ310" s="22"/>
      <c r="AR310"/>
      <c r="AV310"/>
      <c r="BT310" s="22"/>
      <c r="BU310" s="22"/>
      <c r="BV310" s="22"/>
      <c r="CL310" s="22"/>
    </row>
    <row r="311" spans="14:90">
      <c r="N311" s="22"/>
      <c r="U311"/>
      <c r="AE311" s="22"/>
      <c r="AF311" s="22"/>
      <c r="AH311" s="22"/>
      <c r="AI311" s="22"/>
      <c r="AJ311" s="22"/>
      <c r="AR311"/>
      <c r="AV311"/>
      <c r="BT311" s="22"/>
      <c r="BU311" s="22"/>
      <c r="BV311" s="22"/>
      <c r="CL311" s="22"/>
    </row>
    <row r="312" spans="14:90">
      <c r="N312" s="22"/>
      <c r="U312"/>
      <c r="AE312" s="22"/>
      <c r="AF312" s="22"/>
      <c r="AH312" s="22"/>
      <c r="AI312" s="22"/>
      <c r="AJ312" s="22"/>
      <c r="AR312"/>
      <c r="AV312"/>
      <c r="BT312" s="22"/>
      <c r="BU312" s="22"/>
      <c r="BV312" s="22"/>
      <c r="CL312" s="22"/>
    </row>
    <row r="313" spans="14:90">
      <c r="N313" s="22"/>
      <c r="U313"/>
      <c r="AE313" s="22"/>
      <c r="AF313" s="22"/>
      <c r="AH313" s="22"/>
      <c r="AI313" s="22"/>
      <c r="AJ313" s="22"/>
      <c r="AR313"/>
      <c r="AV313"/>
      <c r="BT313" s="22"/>
      <c r="BU313" s="22"/>
      <c r="BV313" s="22"/>
      <c r="CL313" s="22"/>
    </row>
    <row r="314" spans="14:90">
      <c r="N314" s="22"/>
      <c r="U314"/>
      <c r="AE314" s="22"/>
      <c r="AF314" s="22"/>
      <c r="AH314" s="22"/>
      <c r="AI314" s="22"/>
      <c r="AJ314" s="22"/>
      <c r="AR314"/>
      <c r="AV314"/>
      <c r="BT314" s="22"/>
      <c r="BU314" s="22"/>
      <c r="BV314" s="22"/>
      <c r="CL314" s="22"/>
    </row>
    <row r="315" spans="14:90">
      <c r="N315" s="22"/>
      <c r="U315"/>
      <c r="AE315" s="22"/>
      <c r="AF315" s="22"/>
      <c r="AH315" s="22"/>
      <c r="AI315" s="22"/>
      <c r="AJ315" s="22"/>
      <c r="AR315"/>
      <c r="AV315"/>
      <c r="BT315" s="22"/>
      <c r="BU315" s="22"/>
      <c r="BV315" s="22"/>
      <c r="CL315" s="22"/>
    </row>
    <row r="316" spans="14:90">
      <c r="N316" s="22"/>
      <c r="U316"/>
      <c r="AE316" s="22"/>
      <c r="AF316" s="22"/>
      <c r="AH316" s="22"/>
      <c r="AI316" s="22"/>
      <c r="AJ316" s="22"/>
      <c r="AR316"/>
      <c r="AV316"/>
      <c r="BT316" s="22"/>
      <c r="BU316" s="22"/>
      <c r="BV316" s="22"/>
      <c r="CL316" s="22"/>
    </row>
    <row r="317" spans="14:90">
      <c r="N317" s="22"/>
      <c r="U317"/>
      <c r="AE317" s="22"/>
      <c r="AF317" s="22"/>
      <c r="AH317" s="22"/>
      <c r="AI317" s="22"/>
      <c r="AJ317" s="22"/>
      <c r="AR317"/>
      <c r="AV317"/>
      <c r="BT317" s="22"/>
      <c r="BU317" s="22"/>
      <c r="BV317" s="22"/>
      <c r="CL317" s="22"/>
    </row>
    <row r="318" spans="14:90">
      <c r="N318" s="22"/>
      <c r="U318"/>
      <c r="AE318" s="22"/>
      <c r="AF318" s="22"/>
      <c r="AH318" s="22"/>
      <c r="AI318" s="22"/>
      <c r="AJ318" s="22"/>
      <c r="AR318"/>
      <c r="AV318"/>
      <c r="BT318" s="22"/>
      <c r="BU318" s="22"/>
      <c r="BV318" s="22"/>
      <c r="CL318" s="22"/>
    </row>
    <row r="319" spans="14:90">
      <c r="N319" s="22"/>
      <c r="U319"/>
      <c r="AE319" s="22"/>
      <c r="AF319" s="22"/>
      <c r="AH319" s="22"/>
      <c r="AI319" s="22"/>
      <c r="AJ319" s="22"/>
      <c r="AR319"/>
      <c r="AV319"/>
      <c r="BT319" s="22"/>
      <c r="BU319" s="22"/>
      <c r="BV319" s="22"/>
      <c r="CL319" s="22"/>
    </row>
    <row r="320" spans="14:90">
      <c r="N320" s="22"/>
      <c r="U320"/>
      <c r="AE320" s="22"/>
      <c r="AF320" s="22"/>
      <c r="AH320" s="22"/>
      <c r="AI320" s="22"/>
      <c r="AJ320" s="22"/>
      <c r="AR320"/>
      <c r="AV320"/>
      <c r="BT320" s="22"/>
      <c r="BU320" s="22"/>
      <c r="BV320" s="22"/>
      <c r="CL320" s="22"/>
    </row>
    <row r="321" spans="14:90">
      <c r="N321" s="22"/>
      <c r="U321"/>
      <c r="AE321" s="22"/>
      <c r="AF321" s="22"/>
      <c r="AH321" s="22"/>
      <c r="AI321" s="22"/>
      <c r="AJ321" s="22"/>
      <c r="AR321"/>
      <c r="AV321"/>
      <c r="BT321" s="22"/>
      <c r="BU321" s="22"/>
      <c r="BV321" s="22"/>
      <c r="CL321" s="22"/>
    </row>
    <row r="322" spans="14:90">
      <c r="N322" s="22"/>
      <c r="U322"/>
      <c r="AE322" s="22"/>
      <c r="AF322" s="22"/>
      <c r="AH322" s="22"/>
      <c r="AI322" s="22"/>
      <c r="AJ322" s="22"/>
      <c r="AR322"/>
      <c r="AV322"/>
      <c r="BT322" s="22"/>
      <c r="BU322" s="22"/>
      <c r="BV322" s="22"/>
      <c r="CL322" s="22"/>
    </row>
    <row r="323" spans="14:90">
      <c r="N323" s="22"/>
      <c r="U323"/>
      <c r="AE323" s="22"/>
      <c r="AF323" s="22"/>
      <c r="AH323" s="22"/>
      <c r="AI323" s="22"/>
      <c r="AJ323" s="22"/>
      <c r="AR323"/>
      <c r="AV323"/>
      <c r="BT323" s="22"/>
      <c r="BU323" s="22"/>
      <c r="BV323" s="22"/>
      <c r="CL323" s="22"/>
    </row>
    <row r="324" spans="14:90">
      <c r="N324" s="22"/>
      <c r="U324"/>
      <c r="AE324" s="22"/>
      <c r="AF324" s="22"/>
      <c r="AH324" s="22"/>
      <c r="AI324" s="22"/>
      <c r="AJ324" s="22"/>
      <c r="AR324"/>
      <c r="AV324"/>
      <c r="BT324" s="22"/>
      <c r="BU324" s="22"/>
      <c r="BV324" s="22"/>
      <c r="CL324" s="22"/>
    </row>
    <row r="325" spans="14:90">
      <c r="N325" s="22"/>
      <c r="U325"/>
      <c r="AE325" s="22"/>
      <c r="AF325" s="22"/>
      <c r="AH325" s="22"/>
      <c r="AI325" s="22"/>
      <c r="AJ325" s="22"/>
      <c r="AR325"/>
      <c r="AV325"/>
      <c r="BT325" s="22"/>
      <c r="BU325" s="22"/>
      <c r="BV325" s="22"/>
      <c r="CL325" s="22"/>
    </row>
    <row r="326" spans="14:90">
      <c r="N326" s="22"/>
      <c r="U326"/>
      <c r="AE326" s="22"/>
      <c r="AF326" s="22"/>
      <c r="AH326" s="22"/>
      <c r="AI326" s="22"/>
      <c r="AJ326" s="22"/>
      <c r="AR326"/>
      <c r="AV326"/>
      <c r="BT326" s="22"/>
      <c r="BU326" s="22"/>
      <c r="BV326" s="22"/>
      <c r="CL326" s="22"/>
    </row>
    <row r="327" spans="14:90">
      <c r="N327" s="22"/>
      <c r="U327"/>
      <c r="AE327" s="22"/>
      <c r="AF327" s="22"/>
      <c r="AH327" s="22"/>
      <c r="AI327" s="22"/>
      <c r="AJ327" s="22"/>
      <c r="AR327"/>
      <c r="AV327"/>
      <c r="BT327" s="22"/>
      <c r="BU327" s="22"/>
      <c r="BV327" s="22"/>
      <c r="CL327" s="22"/>
    </row>
    <row r="328" spans="14:90">
      <c r="N328" s="22"/>
      <c r="U328"/>
      <c r="AE328" s="22"/>
      <c r="AF328" s="22"/>
      <c r="AH328" s="22"/>
      <c r="AI328" s="22"/>
      <c r="AJ328" s="22"/>
      <c r="AR328"/>
      <c r="AV328"/>
      <c r="BT328" s="22"/>
      <c r="BU328" s="22"/>
      <c r="BV328" s="22"/>
      <c r="CL328" s="22"/>
    </row>
    <row r="329" spans="14:90">
      <c r="N329" s="22"/>
      <c r="U329"/>
      <c r="AE329" s="22"/>
      <c r="AF329" s="22"/>
      <c r="AH329" s="22"/>
      <c r="AI329" s="22"/>
      <c r="AJ329" s="22"/>
      <c r="AR329"/>
      <c r="AV329"/>
      <c r="BT329" s="22"/>
      <c r="BU329" s="22"/>
      <c r="BV329" s="22"/>
      <c r="CL329" s="22"/>
    </row>
    <row r="330" spans="14:90">
      <c r="N330" s="22"/>
      <c r="U330"/>
      <c r="AE330" s="22"/>
      <c r="AF330" s="22"/>
      <c r="AH330" s="22"/>
      <c r="AI330" s="22"/>
      <c r="AJ330" s="22"/>
      <c r="AR330"/>
      <c r="AV330"/>
      <c r="BT330" s="22"/>
      <c r="BU330" s="22"/>
      <c r="BV330" s="22"/>
      <c r="CL330" s="22"/>
    </row>
    <row r="331" spans="14:90">
      <c r="N331" s="22"/>
      <c r="U331"/>
      <c r="AE331" s="22"/>
      <c r="AF331" s="22"/>
      <c r="AH331" s="22"/>
      <c r="AI331" s="22"/>
      <c r="AJ331" s="22"/>
      <c r="AR331"/>
      <c r="AV331"/>
      <c r="BT331" s="22"/>
      <c r="BU331" s="22"/>
      <c r="BV331" s="22"/>
      <c r="CL331" s="22"/>
    </row>
    <row r="332" spans="14:90">
      <c r="N332" s="22"/>
      <c r="U332"/>
      <c r="AE332" s="22"/>
      <c r="AF332" s="22"/>
      <c r="AH332" s="22"/>
      <c r="AI332" s="22"/>
      <c r="AJ332" s="22"/>
      <c r="AR332"/>
      <c r="AV332"/>
      <c r="BT332" s="22"/>
      <c r="BU332" s="22"/>
      <c r="BV332" s="22"/>
      <c r="CL332" s="22"/>
    </row>
    <row r="333" spans="14:90">
      <c r="N333" s="22"/>
      <c r="U333"/>
      <c r="AE333" s="22"/>
      <c r="AF333" s="22"/>
      <c r="AH333" s="22"/>
      <c r="AI333" s="22"/>
      <c r="AJ333" s="22"/>
      <c r="AR333"/>
      <c r="AV333"/>
      <c r="BT333" s="22"/>
      <c r="BU333" s="22"/>
      <c r="BV333" s="22"/>
      <c r="CL333" s="22"/>
    </row>
    <row r="334" spans="14:90">
      <c r="N334" s="22"/>
      <c r="U334"/>
      <c r="AE334" s="22"/>
      <c r="AF334" s="22"/>
      <c r="AH334" s="22"/>
      <c r="AI334" s="22"/>
      <c r="AJ334" s="22"/>
      <c r="AR334"/>
      <c r="AV334"/>
      <c r="BT334" s="22"/>
      <c r="BU334" s="22"/>
      <c r="BV334" s="22"/>
      <c r="CL334" s="22"/>
    </row>
    <row r="335" spans="14:90">
      <c r="N335" s="22"/>
      <c r="U335"/>
      <c r="AE335" s="22"/>
      <c r="AF335" s="22"/>
      <c r="AH335" s="22"/>
      <c r="AI335" s="22"/>
      <c r="AJ335" s="22"/>
      <c r="AR335"/>
      <c r="AV335"/>
      <c r="BT335" s="22"/>
      <c r="BU335" s="22"/>
      <c r="BV335" s="22"/>
      <c r="CL335" s="22"/>
    </row>
    <row r="336" spans="14:90">
      <c r="N336" s="22"/>
      <c r="U336"/>
      <c r="AE336" s="22"/>
      <c r="AF336" s="22"/>
      <c r="AH336" s="22"/>
      <c r="AI336" s="22"/>
      <c r="AJ336" s="22"/>
      <c r="AR336"/>
      <c r="AV336"/>
      <c r="BT336" s="22"/>
      <c r="BU336" s="22"/>
      <c r="BV336" s="22"/>
      <c r="CL336" s="22"/>
    </row>
    <row r="337" spans="14:90">
      <c r="N337" s="22"/>
      <c r="U337"/>
      <c r="AE337" s="22"/>
      <c r="AF337" s="22"/>
      <c r="AH337" s="22"/>
      <c r="AI337" s="22"/>
      <c r="AJ337" s="22"/>
      <c r="AR337"/>
      <c r="AV337"/>
      <c r="BT337" s="22"/>
      <c r="BU337" s="22"/>
      <c r="BV337" s="22"/>
      <c r="CL337" s="22"/>
    </row>
    <row r="338" spans="14:90">
      <c r="N338" s="22"/>
      <c r="U338"/>
      <c r="AE338" s="22"/>
      <c r="AF338" s="22"/>
      <c r="AH338" s="22"/>
      <c r="AI338" s="22"/>
      <c r="AJ338" s="22"/>
      <c r="AR338"/>
      <c r="AV338"/>
      <c r="BT338" s="22"/>
      <c r="BU338" s="22"/>
      <c r="BV338" s="22"/>
      <c r="CL338" s="22"/>
    </row>
    <row r="339" spans="14:90">
      <c r="N339" s="22"/>
      <c r="U339"/>
      <c r="AE339" s="22"/>
      <c r="AF339" s="22"/>
      <c r="AH339" s="22"/>
      <c r="AI339" s="22"/>
      <c r="AJ339" s="22"/>
      <c r="AR339"/>
      <c r="AV339"/>
      <c r="BT339" s="22"/>
      <c r="BU339" s="22"/>
      <c r="BV339" s="22"/>
      <c r="CL339" s="22"/>
    </row>
    <row r="340" spans="14:90">
      <c r="N340" s="22"/>
      <c r="U340"/>
      <c r="AE340" s="22"/>
      <c r="AF340" s="22"/>
      <c r="AH340" s="22"/>
      <c r="AI340" s="22"/>
      <c r="AJ340" s="22"/>
      <c r="AR340"/>
      <c r="AV340"/>
      <c r="BT340" s="22"/>
      <c r="BU340" s="22"/>
      <c r="BV340" s="22"/>
      <c r="CL340" s="22"/>
    </row>
    <row r="341" spans="14:90">
      <c r="N341" s="22"/>
      <c r="U341"/>
      <c r="AE341" s="22"/>
      <c r="AF341" s="22"/>
      <c r="AH341" s="22"/>
      <c r="AI341" s="22"/>
      <c r="AJ341" s="22"/>
      <c r="AR341"/>
      <c r="AV341"/>
      <c r="BT341" s="22"/>
      <c r="BU341" s="22"/>
      <c r="BV341" s="22"/>
      <c r="CL341" s="22"/>
    </row>
    <row r="342" spans="14:90">
      <c r="N342" s="22"/>
      <c r="U342"/>
      <c r="AE342" s="22"/>
      <c r="AF342" s="22"/>
      <c r="AH342" s="22"/>
      <c r="AI342" s="22"/>
      <c r="AJ342" s="22"/>
      <c r="AR342"/>
      <c r="AV342"/>
      <c r="BT342" s="22"/>
      <c r="BU342" s="22"/>
      <c r="BV342" s="22"/>
      <c r="CL342" s="22"/>
    </row>
    <row r="343" spans="14:90">
      <c r="N343" s="22"/>
      <c r="U343"/>
      <c r="AE343" s="22"/>
      <c r="AF343" s="22"/>
      <c r="AH343" s="22"/>
      <c r="AI343" s="22"/>
      <c r="AJ343" s="22"/>
      <c r="AR343"/>
      <c r="AV343"/>
      <c r="BT343" s="22"/>
      <c r="BU343" s="22"/>
      <c r="BV343" s="22"/>
      <c r="CL343" s="22"/>
    </row>
    <row r="344" spans="14:90">
      <c r="N344" s="22"/>
      <c r="U344"/>
      <c r="AE344" s="22"/>
      <c r="AF344" s="22"/>
      <c r="AH344" s="22"/>
      <c r="AI344" s="22"/>
      <c r="AJ344" s="22"/>
      <c r="AR344"/>
      <c r="AV344"/>
      <c r="BT344" s="22"/>
      <c r="BU344" s="22"/>
      <c r="BV344" s="22"/>
      <c r="CL344" s="22"/>
    </row>
    <row r="345" spans="14:90">
      <c r="N345" s="22"/>
      <c r="U345"/>
      <c r="AE345" s="22"/>
      <c r="AF345" s="22"/>
      <c r="AH345" s="22"/>
      <c r="AI345" s="22"/>
      <c r="AJ345" s="22"/>
      <c r="AR345"/>
      <c r="AV345"/>
      <c r="BT345" s="22"/>
      <c r="BU345" s="22"/>
      <c r="BV345" s="22"/>
      <c r="CL345" s="22"/>
    </row>
    <row r="346" spans="14:90">
      <c r="N346" s="22"/>
      <c r="U346"/>
      <c r="AE346" s="22"/>
      <c r="AF346" s="22"/>
      <c r="AH346" s="22"/>
      <c r="AI346" s="22"/>
      <c r="AJ346" s="22"/>
      <c r="AR346"/>
      <c r="AV346"/>
      <c r="BT346" s="22"/>
      <c r="BU346" s="22"/>
      <c r="BV346" s="22"/>
      <c r="CL346" s="22"/>
    </row>
    <row r="347" spans="14:90">
      <c r="N347" s="22"/>
      <c r="U347"/>
      <c r="AE347" s="22"/>
      <c r="AF347" s="22"/>
      <c r="AH347" s="22"/>
      <c r="AI347" s="22"/>
      <c r="AJ347" s="22"/>
      <c r="AR347"/>
      <c r="AV347"/>
      <c r="BT347" s="22"/>
      <c r="BU347" s="22"/>
      <c r="BV347" s="22"/>
      <c r="CL347" s="22"/>
    </row>
    <row r="348" spans="14:90">
      <c r="N348" s="22"/>
      <c r="U348"/>
      <c r="AE348" s="22"/>
      <c r="AF348" s="22"/>
      <c r="AH348" s="22"/>
      <c r="AI348" s="22"/>
      <c r="AJ348" s="22"/>
      <c r="AR348"/>
      <c r="AV348"/>
      <c r="BT348" s="22"/>
      <c r="BU348" s="22"/>
      <c r="BV348" s="22"/>
      <c r="CL348" s="22"/>
    </row>
    <row r="349" spans="14:90">
      <c r="N349" s="22"/>
      <c r="U349"/>
      <c r="AE349" s="22"/>
      <c r="AF349" s="22"/>
      <c r="AH349" s="22"/>
      <c r="AI349" s="22"/>
      <c r="AJ349" s="22"/>
      <c r="AR349"/>
      <c r="AV349"/>
      <c r="BT349" s="22"/>
      <c r="BU349" s="22"/>
      <c r="BV349" s="22"/>
      <c r="CL349" s="22"/>
    </row>
    <row r="350" spans="14:90">
      <c r="N350" s="22"/>
      <c r="U350"/>
      <c r="AE350" s="22"/>
      <c r="AF350" s="22"/>
      <c r="AH350" s="22"/>
      <c r="AI350" s="22"/>
      <c r="AJ350" s="22"/>
      <c r="AR350"/>
      <c r="AV350"/>
      <c r="BT350" s="22"/>
      <c r="BU350" s="22"/>
      <c r="BV350" s="22"/>
      <c r="CL350" s="22"/>
    </row>
    <row r="351" spans="14:90">
      <c r="N351" s="22"/>
      <c r="U351"/>
      <c r="AE351" s="22"/>
      <c r="AF351" s="22"/>
      <c r="AH351" s="22"/>
      <c r="AI351" s="22"/>
      <c r="AJ351" s="22"/>
      <c r="AR351"/>
      <c r="AV351"/>
      <c r="BT351" s="22"/>
      <c r="BU351" s="22"/>
      <c r="BV351" s="22"/>
      <c r="CL351" s="22"/>
    </row>
    <row r="352" spans="14:90">
      <c r="N352" s="22"/>
      <c r="U352"/>
      <c r="AE352" s="22"/>
      <c r="AF352" s="22"/>
      <c r="AH352" s="22"/>
      <c r="AI352" s="22"/>
      <c r="AJ352" s="22"/>
      <c r="AR352"/>
      <c r="AV352"/>
      <c r="BT352" s="22"/>
      <c r="BU352" s="22"/>
      <c r="BV352" s="22"/>
      <c r="CL352" s="22"/>
    </row>
    <row r="353" spans="14:90">
      <c r="N353" s="22"/>
      <c r="U353"/>
      <c r="AE353" s="22"/>
      <c r="AF353" s="22"/>
      <c r="AH353" s="22"/>
      <c r="AI353" s="22"/>
      <c r="AJ353" s="22"/>
      <c r="AR353"/>
      <c r="AV353"/>
      <c r="BT353" s="22"/>
      <c r="BU353" s="22"/>
      <c r="BV353" s="22"/>
      <c r="CL353" s="22"/>
    </row>
    <row r="354" spans="14:90">
      <c r="N354" s="22"/>
      <c r="U354"/>
      <c r="AE354" s="22"/>
      <c r="AF354" s="22"/>
      <c r="AH354" s="22"/>
      <c r="AI354" s="22"/>
      <c r="AJ354" s="22"/>
      <c r="AR354"/>
      <c r="AV354"/>
      <c r="BT354" s="22"/>
      <c r="BU354" s="22"/>
      <c r="BV354" s="22"/>
      <c r="CL354" s="22"/>
    </row>
    <row r="355" spans="14:90">
      <c r="N355" s="22"/>
      <c r="U355"/>
      <c r="AE355" s="22"/>
      <c r="AF355" s="22"/>
      <c r="AH355" s="22"/>
      <c r="AI355" s="22"/>
      <c r="AJ355" s="22"/>
      <c r="AR355"/>
      <c r="AV355"/>
      <c r="BT355" s="22"/>
      <c r="BU355" s="22"/>
      <c r="BV355" s="22"/>
      <c r="CL355" s="22"/>
    </row>
    <row r="356" spans="14:90">
      <c r="N356" s="22"/>
      <c r="U356"/>
      <c r="AE356" s="22"/>
      <c r="AF356" s="22"/>
      <c r="AH356" s="22"/>
      <c r="AI356" s="22"/>
      <c r="AJ356" s="22"/>
      <c r="AR356"/>
      <c r="AV356"/>
      <c r="BT356" s="22"/>
      <c r="BU356" s="22"/>
      <c r="BV356" s="22"/>
      <c r="CL356" s="22"/>
    </row>
    <row r="357" spans="14:90">
      <c r="N357" s="22"/>
      <c r="U357"/>
      <c r="AE357" s="22"/>
      <c r="AF357" s="22"/>
      <c r="AH357" s="22"/>
      <c r="AI357" s="22"/>
      <c r="AJ357" s="22"/>
      <c r="AR357"/>
      <c r="AV357"/>
      <c r="BT357" s="22"/>
      <c r="BU357" s="22"/>
      <c r="BV357" s="22"/>
      <c r="CL357" s="22"/>
    </row>
    <row r="358" spans="14:90">
      <c r="N358" s="22"/>
      <c r="U358"/>
      <c r="AE358" s="22"/>
      <c r="AF358" s="22"/>
      <c r="AH358" s="22"/>
      <c r="AI358" s="22"/>
      <c r="AJ358" s="22"/>
      <c r="AR358"/>
      <c r="AV358"/>
      <c r="BT358" s="22"/>
      <c r="BU358" s="22"/>
      <c r="BV358" s="22"/>
      <c r="CL358" s="22"/>
    </row>
    <row r="359" spans="14:90">
      <c r="N359" s="22"/>
      <c r="U359"/>
      <c r="AE359" s="22"/>
      <c r="AF359" s="22"/>
      <c r="AH359" s="22"/>
      <c r="AI359" s="22"/>
      <c r="AJ359" s="22"/>
      <c r="AR359"/>
      <c r="AV359"/>
      <c r="BT359" s="22"/>
      <c r="BU359" s="22"/>
      <c r="BV359" s="22"/>
      <c r="CL359" s="22"/>
    </row>
    <row r="360" spans="14:90">
      <c r="N360" s="22"/>
      <c r="U360"/>
      <c r="AE360" s="22"/>
      <c r="AF360" s="22"/>
      <c r="AH360" s="22"/>
      <c r="AI360" s="22"/>
      <c r="AJ360" s="22"/>
      <c r="AR360"/>
      <c r="AV360"/>
      <c r="BT360" s="22"/>
      <c r="BU360" s="22"/>
      <c r="BV360" s="22"/>
      <c r="CL360" s="22"/>
    </row>
    <row r="361" spans="14:90">
      <c r="N361" s="22"/>
      <c r="U361"/>
      <c r="AE361" s="22"/>
      <c r="AF361" s="22"/>
      <c r="AH361" s="22"/>
      <c r="AI361" s="22"/>
      <c r="AJ361" s="22"/>
      <c r="AR361"/>
      <c r="AV361"/>
      <c r="BT361" s="22"/>
      <c r="BU361" s="22"/>
      <c r="BV361" s="22"/>
      <c r="CL361" s="22"/>
    </row>
    <row r="362" spans="14:90">
      <c r="N362" s="22"/>
      <c r="U362"/>
      <c r="AE362" s="22"/>
      <c r="AF362" s="22"/>
      <c r="AH362" s="22"/>
      <c r="AI362" s="22"/>
      <c r="AJ362" s="22"/>
      <c r="AR362"/>
      <c r="AV362"/>
      <c r="BT362" s="22"/>
      <c r="BU362" s="22"/>
      <c r="BV362" s="22"/>
      <c r="CL362" s="22"/>
    </row>
    <row r="363" spans="14:90">
      <c r="N363" s="22"/>
      <c r="U363"/>
      <c r="AE363" s="22"/>
      <c r="AF363" s="22"/>
      <c r="AH363" s="22"/>
      <c r="AI363" s="22"/>
      <c r="AJ363" s="22"/>
      <c r="AR363"/>
      <c r="AV363"/>
      <c r="BT363" s="22"/>
      <c r="BU363" s="22"/>
      <c r="BV363" s="22"/>
      <c r="CL363" s="22"/>
    </row>
    <row r="364" spans="14:90">
      <c r="N364" s="22"/>
      <c r="U364"/>
      <c r="AE364" s="22"/>
      <c r="AF364" s="22"/>
      <c r="AH364" s="22"/>
      <c r="AI364" s="22"/>
      <c r="AJ364" s="22"/>
      <c r="AR364"/>
      <c r="AV364"/>
      <c r="BT364" s="22"/>
      <c r="BU364" s="22"/>
      <c r="BV364" s="22"/>
      <c r="CL364" s="22"/>
    </row>
    <row r="365" spans="14:90">
      <c r="N365" s="22"/>
      <c r="U365"/>
      <c r="AE365" s="22"/>
      <c r="AF365" s="22"/>
      <c r="AH365" s="22"/>
      <c r="AI365" s="22"/>
      <c r="AJ365" s="22"/>
      <c r="AR365"/>
      <c r="AV365"/>
      <c r="BT365" s="22"/>
      <c r="BU365" s="22"/>
      <c r="BV365" s="22"/>
      <c r="CL365" s="22"/>
    </row>
    <row r="366" spans="14:90">
      <c r="N366" s="22"/>
      <c r="U366"/>
      <c r="AE366" s="22"/>
      <c r="AF366" s="22"/>
      <c r="AH366" s="22"/>
      <c r="AI366" s="22"/>
      <c r="AJ366" s="22"/>
      <c r="AR366"/>
      <c r="AV366"/>
      <c r="BT366" s="22"/>
      <c r="BU366" s="22"/>
      <c r="BV366" s="22"/>
      <c r="CL366" s="22"/>
    </row>
    <row r="367" spans="14:90">
      <c r="N367" s="22"/>
      <c r="U367"/>
      <c r="AE367" s="22"/>
      <c r="AF367" s="22"/>
      <c r="AH367" s="22"/>
      <c r="AI367" s="22"/>
      <c r="AJ367" s="22"/>
      <c r="AR367"/>
      <c r="AV367"/>
      <c r="BT367" s="22"/>
      <c r="BU367" s="22"/>
      <c r="BV367" s="22"/>
      <c r="CL367" s="22"/>
    </row>
    <row r="368" spans="14:90">
      <c r="N368" s="22"/>
      <c r="U368"/>
      <c r="AE368" s="22"/>
      <c r="AF368" s="22"/>
      <c r="AH368" s="22"/>
      <c r="AI368" s="22"/>
      <c r="AJ368" s="22"/>
      <c r="AR368"/>
      <c r="AV368"/>
      <c r="BT368" s="22"/>
      <c r="BU368" s="22"/>
      <c r="BV368" s="22"/>
      <c r="CL368" s="22"/>
    </row>
    <row r="369" spans="14:90">
      <c r="N369" s="22"/>
      <c r="U369"/>
      <c r="AE369" s="22"/>
      <c r="AF369" s="22"/>
      <c r="AH369" s="22"/>
      <c r="AI369" s="22"/>
      <c r="AJ369" s="22"/>
      <c r="AR369"/>
      <c r="AV369"/>
      <c r="BT369" s="22"/>
      <c r="BU369" s="22"/>
      <c r="BV369" s="22"/>
      <c r="CL369" s="22"/>
    </row>
    <row r="370" spans="14:90">
      <c r="N370" s="22"/>
      <c r="U370"/>
      <c r="AE370" s="22"/>
      <c r="AF370" s="22"/>
      <c r="AH370" s="22"/>
      <c r="AI370" s="22"/>
      <c r="AJ370" s="22"/>
      <c r="AR370"/>
      <c r="AV370"/>
      <c r="BT370" s="22"/>
      <c r="BU370" s="22"/>
      <c r="BV370" s="22"/>
      <c r="CL370" s="22"/>
    </row>
    <row r="371" spans="14:90">
      <c r="N371" s="22"/>
      <c r="U371"/>
      <c r="AE371" s="22"/>
      <c r="AF371" s="22"/>
      <c r="AH371" s="22"/>
      <c r="AI371" s="22"/>
      <c r="AJ371" s="22"/>
      <c r="AR371"/>
      <c r="AV371"/>
      <c r="BT371" s="22"/>
      <c r="BU371" s="22"/>
      <c r="BV371" s="22"/>
      <c r="CL371" s="22"/>
    </row>
    <row r="372" spans="14:90">
      <c r="N372" s="22"/>
      <c r="U372"/>
      <c r="AE372" s="22"/>
      <c r="AF372" s="22"/>
      <c r="AH372" s="22"/>
      <c r="AI372" s="22"/>
      <c r="AJ372" s="22"/>
      <c r="AR372"/>
      <c r="AV372"/>
      <c r="BT372" s="22"/>
      <c r="BU372" s="22"/>
      <c r="BV372" s="22"/>
      <c r="CL372" s="22"/>
    </row>
    <row r="373" spans="14:90">
      <c r="N373" s="22"/>
      <c r="U373"/>
      <c r="AE373" s="22"/>
      <c r="AF373" s="22"/>
      <c r="AH373" s="22"/>
      <c r="AI373" s="22"/>
      <c r="AJ373" s="22"/>
      <c r="AR373"/>
      <c r="AV373"/>
      <c r="BT373" s="22"/>
      <c r="BU373" s="22"/>
      <c r="BV373" s="22"/>
      <c r="CL373" s="22"/>
    </row>
    <row r="374" spans="14:90">
      <c r="N374" s="22"/>
      <c r="U374"/>
      <c r="AE374" s="22"/>
      <c r="AF374" s="22"/>
      <c r="AH374" s="22"/>
      <c r="AI374" s="22"/>
      <c r="AJ374" s="22"/>
      <c r="AR374"/>
      <c r="AV374"/>
      <c r="BT374" s="22"/>
      <c r="BU374" s="22"/>
      <c r="BV374" s="22"/>
      <c r="CL374" s="22"/>
    </row>
    <row r="375" spans="14:90">
      <c r="N375" s="22"/>
      <c r="U375"/>
      <c r="AE375" s="22"/>
      <c r="AF375" s="22"/>
      <c r="AH375" s="22"/>
      <c r="AI375" s="22"/>
      <c r="AJ375" s="22"/>
      <c r="AR375"/>
      <c r="AV375"/>
      <c r="BT375" s="22"/>
      <c r="BU375" s="22"/>
      <c r="BV375" s="22"/>
      <c r="CL375" s="22"/>
    </row>
    <row r="376" spans="14:90">
      <c r="N376" s="22"/>
      <c r="U376"/>
      <c r="AE376" s="22"/>
      <c r="AF376" s="22"/>
      <c r="AH376" s="22"/>
      <c r="AI376" s="22"/>
      <c r="AJ376" s="22"/>
      <c r="AR376"/>
      <c r="AV376"/>
      <c r="BT376" s="22"/>
      <c r="BU376" s="22"/>
      <c r="BV376" s="22"/>
      <c r="CL376" s="22"/>
    </row>
    <row r="377" spans="14:90">
      <c r="N377" s="22"/>
      <c r="U377"/>
      <c r="AE377" s="22"/>
      <c r="AF377" s="22"/>
      <c r="AH377" s="22"/>
      <c r="AI377" s="22"/>
      <c r="AJ377" s="22"/>
      <c r="AR377"/>
      <c r="AV377"/>
      <c r="BT377" s="22"/>
      <c r="BU377" s="22"/>
      <c r="BV377" s="22"/>
      <c r="CL377" s="22"/>
    </row>
    <row r="378" spans="14:90">
      <c r="N378" s="22"/>
      <c r="U378"/>
      <c r="AE378" s="22"/>
      <c r="AF378" s="22"/>
      <c r="AH378" s="22"/>
      <c r="AI378" s="22"/>
      <c r="AJ378" s="22"/>
      <c r="AR378"/>
      <c r="AV378"/>
      <c r="BT378" s="22"/>
      <c r="BU378" s="22"/>
      <c r="BV378" s="22"/>
      <c r="CL378" s="22"/>
    </row>
    <row r="379" spans="14:90">
      <c r="N379" s="22"/>
      <c r="U379"/>
      <c r="AE379" s="22"/>
      <c r="AF379" s="22"/>
      <c r="AH379" s="22"/>
      <c r="AI379" s="22"/>
      <c r="AJ379" s="22"/>
      <c r="AR379"/>
      <c r="AV379"/>
      <c r="BT379" s="22"/>
      <c r="BU379" s="22"/>
      <c r="BV379" s="22"/>
      <c r="CL379" s="22"/>
    </row>
    <row r="380" spans="14:90">
      <c r="N380" s="22"/>
      <c r="U380"/>
      <c r="AE380" s="22"/>
      <c r="AF380" s="22"/>
      <c r="AH380" s="22"/>
      <c r="AI380" s="22"/>
      <c r="AJ380" s="22"/>
      <c r="AR380"/>
      <c r="AV380"/>
      <c r="BT380" s="22"/>
      <c r="BU380" s="22"/>
      <c r="BV380" s="22"/>
      <c r="CL380" s="22"/>
    </row>
    <row r="381" spans="14:90">
      <c r="N381" s="22"/>
      <c r="U381"/>
      <c r="AE381" s="22"/>
      <c r="AF381" s="22"/>
      <c r="AH381" s="22"/>
      <c r="AI381" s="22"/>
      <c r="AJ381" s="22"/>
      <c r="AR381"/>
      <c r="AV381"/>
      <c r="BT381" s="22"/>
      <c r="BU381" s="22"/>
      <c r="BV381" s="22"/>
      <c r="CL381" s="22"/>
    </row>
    <row r="382" spans="14:90">
      <c r="N382" s="22"/>
      <c r="U382"/>
      <c r="AE382" s="22"/>
      <c r="AF382" s="22"/>
      <c r="AH382" s="22"/>
      <c r="AI382" s="22"/>
      <c r="AJ382" s="22"/>
      <c r="AR382"/>
      <c r="AV382"/>
      <c r="BT382" s="22"/>
      <c r="BU382" s="22"/>
      <c r="BV382" s="22"/>
      <c r="CL382" s="22"/>
    </row>
    <row r="383" spans="14:90">
      <c r="N383" s="22"/>
      <c r="U383"/>
      <c r="AE383" s="22"/>
      <c r="AF383" s="22"/>
      <c r="AH383" s="22"/>
      <c r="AI383" s="22"/>
      <c r="AJ383" s="22"/>
      <c r="AR383"/>
      <c r="AV383"/>
      <c r="BT383" s="22"/>
      <c r="BU383" s="22"/>
      <c r="BV383" s="22"/>
      <c r="CL383" s="22"/>
    </row>
    <row r="384" spans="14:90">
      <c r="N384" s="22"/>
      <c r="U384"/>
      <c r="AE384" s="22"/>
      <c r="AF384" s="22"/>
      <c r="AH384" s="22"/>
      <c r="AI384" s="22"/>
      <c r="AJ384" s="22"/>
      <c r="AR384"/>
      <c r="AV384"/>
      <c r="BT384" s="22"/>
      <c r="BU384" s="22"/>
      <c r="BV384" s="22"/>
      <c r="CL384" s="22"/>
    </row>
    <row r="385" spans="14:90">
      <c r="N385" s="22"/>
      <c r="U385"/>
      <c r="AE385" s="22"/>
      <c r="AF385" s="22"/>
      <c r="AH385" s="22"/>
      <c r="AI385" s="22"/>
      <c r="AJ385" s="22"/>
      <c r="AR385"/>
      <c r="AV385"/>
      <c r="BT385" s="22"/>
      <c r="BU385" s="22"/>
      <c r="BV385" s="22"/>
      <c r="CL385" s="22"/>
    </row>
    <row r="386" spans="14:90">
      <c r="N386" s="22"/>
      <c r="U386"/>
      <c r="AE386" s="22"/>
      <c r="AF386" s="22"/>
      <c r="AH386" s="22"/>
      <c r="AI386" s="22"/>
      <c r="AJ386" s="22"/>
      <c r="AR386"/>
      <c r="AV386"/>
      <c r="BT386" s="22"/>
      <c r="BU386" s="22"/>
      <c r="BV386" s="22"/>
      <c r="CL386" s="22"/>
    </row>
    <row r="387" spans="14:90">
      <c r="N387" s="22"/>
      <c r="U387"/>
      <c r="AE387" s="22"/>
      <c r="AF387" s="22"/>
      <c r="AH387" s="22"/>
      <c r="AI387" s="22"/>
      <c r="AJ387" s="22"/>
      <c r="AR387"/>
      <c r="AV387"/>
      <c r="BT387" s="22"/>
      <c r="BU387" s="22"/>
      <c r="BV387" s="22"/>
      <c r="CL387" s="22"/>
    </row>
    <row r="388" spans="14:90">
      <c r="N388" s="22"/>
      <c r="U388"/>
      <c r="AE388" s="22"/>
      <c r="AF388" s="22"/>
      <c r="AH388" s="22"/>
      <c r="AI388" s="22"/>
      <c r="AJ388" s="22"/>
      <c r="AR388"/>
      <c r="AV388"/>
      <c r="BT388" s="22"/>
      <c r="BU388" s="22"/>
      <c r="BV388" s="22"/>
      <c r="CL388" s="22"/>
    </row>
    <row r="389" spans="14:90">
      <c r="N389" s="22"/>
      <c r="U389"/>
      <c r="AE389" s="22"/>
      <c r="AF389" s="22"/>
      <c r="AH389" s="22"/>
      <c r="AI389" s="22"/>
      <c r="AJ389" s="22"/>
      <c r="AR389"/>
      <c r="AV389"/>
      <c r="BT389" s="22"/>
      <c r="BU389" s="22"/>
      <c r="BV389" s="22"/>
      <c r="CL389" s="22"/>
    </row>
    <row r="390" spans="14:90">
      <c r="N390" s="22"/>
      <c r="U390"/>
      <c r="AE390" s="22"/>
      <c r="AF390" s="22"/>
      <c r="AH390" s="22"/>
      <c r="AI390" s="22"/>
      <c r="AJ390" s="22"/>
      <c r="AR390"/>
      <c r="AV390"/>
      <c r="BT390" s="22"/>
      <c r="BU390" s="22"/>
      <c r="BV390" s="22"/>
      <c r="CL390" s="22"/>
    </row>
    <row r="391" spans="14:90">
      <c r="N391" s="22"/>
      <c r="U391"/>
      <c r="AE391" s="22"/>
      <c r="AF391" s="22"/>
      <c r="AH391" s="22"/>
      <c r="AI391" s="22"/>
      <c r="AJ391" s="22"/>
      <c r="AR391"/>
      <c r="AV391"/>
      <c r="BT391" s="22"/>
      <c r="BU391" s="22"/>
      <c r="BV391" s="22"/>
      <c r="CL391" s="22"/>
    </row>
    <row r="392" spans="14:90">
      <c r="N392" s="22"/>
      <c r="U392"/>
      <c r="AE392" s="22"/>
      <c r="AF392" s="22"/>
      <c r="AH392" s="22"/>
      <c r="AI392" s="22"/>
      <c r="AJ392" s="22"/>
      <c r="AR392"/>
      <c r="AV392"/>
      <c r="BT392" s="22"/>
      <c r="BU392" s="22"/>
      <c r="BV392" s="22"/>
      <c r="CL392" s="22"/>
    </row>
    <row r="393" spans="14:90">
      <c r="N393" s="22"/>
      <c r="U393"/>
      <c r="AE393" s="22"/>
      <c r="AF393" s="22"/>
      <c r="AH393" s="22"/>
      <c r="AI393" s="22"/>
      <c r="AJ393" s="22"/>
      <c r="AR393"/>
      <c r="AV393"/>
      <c r="BT393" s="22"/>
      <c r="BU393" s="22"/>
      <c r="BV393" s="22"/>
      <c r="CL393" s="22"/>
    </row>
    <row r="394" spans="14:90">
      <c r="N394" s="22"/>
      <c r="U394"/>
      <c r="AE394" s="22"/>
      <c r="AF394" s="22"/>
      <c r="AH394" s="22"/>
      <c r="AI394" s="22"/>
      <c r="AJ394" s="22"/>
      <c r="AR394"/>
      <c r="AV394"/>
      <c r="BT394" s="22"/>
      <c r="BU394" s="22"/>
      <c r="BV394" s="22"/>
      <c r="CL394" s="22"/>
    </row>
    <row r="395" spans="14:90">
      <c r="N395" s="22"/>
      <c r="U395"/>
      <c r="AE395" s="22"/>
      <c r="AF395" s="22"/>
      <c r="AH395" s="22"/>
      <c r="AI395" s="22"/>
      <c r="AJ395" s="22"/>
      <c r="AR395"/>
      <c r="AV395"/>
      <c r="BT395" s="22"/>
      <c r="BU395" s="22"/>
      <c r="BV395" s="22"/>
      <c r="CL395" s="22"/>
    </row>
    <row r="396" spans="14:90">
      <c r="N396" s="22"/>
      <c r="U396"/>
      <c r="AE396" s="22"/>
      <c r="AF396" s="22"/>
      <c r="AH396" s="22"/>
      <c r="AI396" s="22"/>
      <c r="AJ396" s="22"/>
      <c r="AR396"/>
      <c r="AV396"/>
      <c r="BT396" s="22"/>
      <c r="BU396" s="22"/>
      <c r="BV396" s="22"/>
      <c r="CL396" s="22"/>
    </row>
    <row r="397" spans="14:90">
      <c r="N397" s="22"/>
      <c r="U397"/>
      <c r="AE397" s="22"/>
      <c r="AF397" s="22"/>
      <c r="AH397" s="22"/>
      <c r="AI397" s="22"/>
      <c r="AJ397" s="22"/>
      <c r="AR397"/>
      <c r="AV397"/>
      <c r="BT397" s="22"/>
      <c r="BU397" s="22"/>
      <c r="BV397" s="22"/>
      <c r="CL397" s="22"/>
    </row>
    <row r="398" spans="14:90">
      <c r="N398" s="22"/>
      <c r="U398"/>
      <c r="AE398" s="22"/>
      <c r="AF398" s="22"/>
      <c r="AH398" s="22"/>
      <c r="AI398" s="22"/>
      <c r="AJ398" s="22"/>
      <c r="AR398"/>
      <c r="AV398"/>
      <c r="BT398" s="22"/>
      <c r="BU398" s="22"/>
      <c r="BV398" s="22"/>
      <c r="CL398" s="22"/>
    </row>
    <row r="399" spans="14:90">
      <c r="N399" s="22"/>
      <c r="U399"/>
      <c r="AE399" s="22"/>
      <c r="AF399" s="22"/>
      <c r="AH399" s="22"/>
      <c r="AI399" s="22"/>
      <c r="AJ399" s="22"/>
      <c r="AR399"/>
      <c r="AV399"/>
      <c r="BT399" s="22"/>
      <c r="BU399" s="22"/>
      <c r="BV399" s="22"/>
      <c r="CL399" s="22"/>
    </row>
    <row r="400" spans="14:90">
      <c r="N400" s="22"/>
      <c r="U400"/>
      <c r="AE400" s="22"/>
      <c r="AF400" s="22"/>
      <c r="AH400" s="22"/>
      <c r="AI400" s="22"/>
      <c r="AJ400" s="22"/>
      <c r="AR400"/>
      <c r="AV400"/>
      <c r="BT400" s="22"/>
      <c r="BU400" s="22"/>
      <c r="BV400" s="22"/>
      <c r="CL400" s="22"/>
    </row>
    <row r="401" spans="14:90">
      <c r="N401" s="22"/>
      <c r="U401"/>
      <c r="AE401" s="22"/>
      <c r="AF401" s="22"/>
      <c r="AH401" s="22"/>
      <c r="AI401" s="22"/>
      <c r="AJ401" s="22"/>
      <c r="AR401"/>
      <c r="AV401"/>
      <c r="BT401" s="22"/>
      <c r="BU401" s="22"/>
      <c r="BV401" s="22"/>
      <c r="CL401" s="22"/>
    </row>
    <row r="402" spans="14:90">
      <c r="N402" s="22"/>
      <c r="U402"/>
      <c r="AE402" s="22"/>
      <c r="AF402" s="22"/>
      <c r="AH402" s="22"/>
      <c r="AI402" s="22"/>
      <c r="AJ402" s="22"/>
      <c r="AR402"/>
      <c r="AV402"/>
      <c r="BT402" s="22"/>
      <c r="BU402" s="22"/>
      <c r="BV402" s="22"/>
      <c r="CL402" s="22"/>
    </row>
    <row r="403" spans="14:90">
      <c r="N403" s="22"/>
      <c r="U403"/>
      <c r="AE403" s="22"/>
      <c r="AF403" s="22"/>
      <c r="AH403" s="22"/>
      <c r="AI403" s="22"/>
      <c r="AJ403" s="22"/>
      <c r="AR403"/>
      <c r="AV403"/>
      <c r="BT403" s="22"/>
      <c r="BU403" s="22"/>
      <c r="BV403" s="22"/>
      <c r="CL403" s="22"/>
    </row>
    <row r="404" spans="14:90">
      <c r="N404" s="22"/>
      <c r="U404"/>
      <c r="AE404" s="22"/>
      <c r="AF404" s="22"/>
      <c r="AH404" s="22"/>
      <c r="AI404" s="22"/>
      <c r="AJ404" s="22"/>
      <c r="AR404"/>
      <c r="AV404"/>
      <c r="BT404" s="22"/>
      <c r="BU404" s="22"/>
      <c r="BV404" s="22"/>
      <c r="CL404" s="22"/>
    </row>
    <row r="405" spans="14:90">
      <c r="N405" s="22"/>
      <c r="U405"/>
      <c r="AE405" s="22"/>
      <c r="AF405" s="22"/>
      <c r="AH405" s="22"/>
      <c r="AI405" s="22"/>
      <c r="AJ405" s="22"/>
      <c r="AR405"/>
      <c r="AV405"/>
      <c r="BT405" s="22"/>
      <c r="BU405" s="22"/>
      <c r="BV405" s="22"/>
      <c r="CL405" s="22"/>
    </row>
    <row r="406" spans="14:90">
      <c r="N406" s="22"/>
      <c r="U406"/>
      <c r="AE406" s="22"/>
      <c r="AF406" s="22"/>
      <c r="AH406" s="22"/>
      <c r="AI406" s="22"/>
      <c r="AJ406" s="22"/>
      <c r="AR406"/>
      <c r="AV406"/>
      <c r="BT406" s="22"/>
      <c r="BU406" s="22"/>
      <c r="BV406" s="22"/>
      <c r="CL406" s="22"/>
    </row>
    <row r="407" spans="14:90">
      <c r="N407" s="22"/>
      <c r="U407"/>
      <c r="AE407" s="22"/>
      <c r="AF407" s="22"/>
      <c r="AH407" s="22"/>
      <c r="AI407" s="22"/>
      <c r="AJ407" s="22"/>
      <c r="AR407"/>
      <c r="AV407"/>
      <c r="BT407" s="22"/>
      <c r="BU407" s="22"/>
      <c r="BV407" s="22"/>
      <c r="CL407" s="22"/>
    </row>
    <row r="408" spans="14:90">
      <c r="N408" s="22"/>
      <c r="U408"/>
      <c r="AE408" s="22"/>
      <c r="AF408" s="22"/>
      <c r="AH408" s="22"/>
      <c r="AI408" s="22"/>
      <c r="AJ408" s="22"/>
      <c r="AR408"/>
      <c r="AV408"/>
      <c r="BT408" s="22"/>
      <c r="BU408" s="22"/>
      <c r="BV408" s="22"/>
      <c r="CL408" s="22"/>
    </row>
    <row r="409" spans="14:90">
      <c r="N409" s="22"/>
      <c r="U409"/>
      <c r="AE409" s="22"/>
      <c r="AF409" s="22"/>
      <c r="AH409" s="22"/>
      <c r="AI409" s="22"/>
      <c r="AJ409" s="22"/>
      <c r="AR409"/>
      <c r="AV409"/>
      <c r="BT409" s="22"/>
      <c r="BU409" s="22"/>
      <c r="BV409" s="22"/>
      <c r="CL409" s="22"/>
    </row>
    <row r="410" spans="14:90">
      <c r="N410" s="22"/>
      <c r="U410"/>
      <c r="AE410" s="22"/>
      <c r="AF410" s="22"/>
      <c r="AH410" s="22"/>
      <c r="AI410" s="22"/>
      <c r="AJ410" s="22"/>
      <c r="AR410"/>
      <c r="AV410"/>
      <c r="BT410" s="22"/>
      <c r="BU410" s="22"/>
      <c r="BV410" s="22"/>
      <c r="CL410" s="22"/>
    </row>
    <row r="411" spans="14:90">
      <c r="N411" s="22"/>
      <c r="U411"/>
      <c r="AE411" s="22"/>
      <c r="AF411" s="22"/>
      <c r="AH411" s="22"/>
      <c r="AI411" s="22"/>
      <c r="AJ411" s="22"/>
      <c r="AR411"/>
      <c r="AV411"/>
      <c r="BT411" s="22"/>
      <c r="BU411" s="22"/>
      <c r="BV411" s="22"/>
      <c r="CL411" s="22"/>
    </row>
    <row r="412" spans="14:90">
      <c r="N412" s="22"/>
      <c r="U412"/>
      <c r="AE412" s="22"/>
      <c r="AF412" s="22"/>
      <c r="AH412" s="22"/>
      <c r="AI412" s="22"/>
      <c r="AJ412" s="22"/>
      <c r="AR412"/>
      <c r="AV412"/>
      <c r="BT412" s="22"/>
      <c r="BU412" s="22"/>
      <c r="BV412" s="22"/>
      <c r="CL412" s="22"/>
    </row>
    <row r="413" spans="14:90">
      <c r="N413" s="22"/>
      <c r="U413"/>
      <c r="AE413" s="22"/>
      <c r="AF413" s="22"/>
      <c r="AH413" s="22"/>
      <c r="AI413" s="22"/>
      <c r="AJ413" s="22"/>
      <c r="AR413"/>
      <c r="AV413"/>
      <c r="BT413" s="22"/>
      <c r="BU413" s="22"/>
      <c r="BV413" s="22"/>
      <c r="CL413" s="22"/>
    </row>
    <row r="414" spans="14:90">
      <c r="N414" s="22"/>
      <c r="U414"/>
      <c r="AE414" s="22"/>
      <c r="AF414" s="22"/>
      <c r="AH414" s="22"/>
      <c r="AI414" s="22"/>
      <c r="AJ414" s="22"/>
      <c r="AR414"/>
      <c r="AV414"/>
      <c r="BT414" s="22"/>
      <c r="BU414" s="22"/>
      <c r="BV414" s="22"/>
      <c r="CL414" s="22"/>
    </row>
    <row r="415" spans="14:90">
      <c r="N415" s="22"/>
      <c r="U415"/>
      <c r="AE415" s="22"/>
      <c r="AF415" s="22"/>
      <c r="AH415" s="22"/>
      <c r="AI415" s="22"/>
      <c r="AJ415" s="22"/>
      <c r="AR415"/>
      <c r="AV415"/>
      <c r="BT415" s="22"/>
      <c r="BU415" s="22"/>
      <c r="BV415" s="22"/>
      <c r="CL415" s="22"/>
    </row>
    <row r="416" spans="14:90">
      <c r="N416" s="22"/>
      <c r="U416"/>
      <c r="AE416" s="22"/>
      <c r="AF416" s="22"/>
      <c r="AH416" s="22"/>
      <c r="AI416" s="22"/>
      <c r="AJ416" s="22"/>
      <c r="AR416"/>
      <c r="AV416"/>
      <c r="BT416" s="22"/>
      <c r="BU416" s="22"/>
      <c r="BV416" s="22"/>
      <c r="CL416" s="22"/>
    </row>
    <row r="417" spans="14:90">
      <c r="N417" s="22"/>
      <c r="U417"/>
      <c r="AE417" s="22"/>
      <c r="AF417" s="22"/>
      <c r="AH417" s="22"/>
      <c r="AI417" s="22"/>
      <c r="AJ417" s="22"/>
      <c r="AR417"/>
      <c r="AV417"/>
      <c r="BT417" s="22"/>
      <c r="BU417" s="22"/>
      <c r="BV417" s="22"/>
      <c r="CL417" s="22"/>
    </row>
    <row r="418" spans="14:90">
      <c r="N418" s="22"/>
      <c r="U418"/>
      <c r="AE418" s="22"/>
      <c r="AF418" s="22"/>
      <c r="AH418" s="22"/>
      <c r="AI418" s="22"/>
      <c r="AJ418" s="22"/>
      <c r="AR418"/>
      <c r="AV418"/>
      <c r="BT418" s="22"/>
      <c r="BU418" s="22"/>
      <c r="BV418" s="22"/>
      <c r="CL418" s="22"/>
    </row>
    <row r="419" spans="14:90">
      <c r="N419" s="22"/>
      <c r="U419"/>
      <c r="AE419" s="22"/>
      <c r="AF419" s="22"/>
      <c r="AH419" s="22"/>
      <c r="AI419" s="22"/>
      <c r="AJ419" s="22"/>
      <c r="AR419"/>
      <c r="AV419"/>
      <c r="BT419" s="22"/>
      <c r="BU419" s="22"/>
      <c r="BV419" s="22"/>
      <c r="CL419" s="22"/>
    </row>
    <row r="420" spans="14:90">
      <c r="N420" s="22"/>
      <c r="U420"/>
      <c r="AE420" s="22"/>
      <c r="AF420" s="22"/>
      <c r="AH420" s="22"/>
      <c r="AI420" s="22"/>
      <c r="AJ420" s="22"/>
      <c r="AR420"/>
      <c r="AV420"/>
      <c r="BT420" s="22"/>
      <c r="BU420" s="22"/>
      <c r="BV420" s="22"/>
      <c r="CL420" s="22"/>
    </row>
    <row r="421" spans="14:90">
      <c r="N421" s="22"/>
      <c r="U421"/>
      <c r="AE421" s="22"/>
      <c r="AF421" s="22"/>
      <c r="AH421" s="22"/>
      <c r="AI421" s="22"/>
      <c r="AJ421" s="22"/>
      <c r="AR421"/>
      <c r="AV421"/>
      <c r="BT421" s="22"/>
      <c r="BU421" s="22"/>
      <c r="BV421" s="22"/>
      <c r="CL421" s="22"/>
    </row>
    <row r="422" spans="14:90">
      <c r="N422" s="22"/>
      <c r="U422"/>
      <c r="AE422" s="22"/>
      <c r="AF422" s="22"/>
      <c r="AH422" s="22"/>
      <c r="AI422" s="22"/>
      <c r="AJ422" s="22"/>
      <c r="AR422"/>
      <c r="AV422"/>
      <c r="BT422" s="22"/>
      <c r="BU422" s="22"/>
      <c r="BV422" s="22"/>
      <c r="CL422" s="22"/>
    </row>
    <row r="423" spans="14:90">
      <c r="N423" s="22"/>
      <c r="U423"/>
      <c r="AE423" s="22"/>
      <c r="AF423" s="22"/>
      <c r="AH423" s="22"/>
      <c r="AI423" s="22"/>
      <c r="AJ423" s="22"/>
      <c r="AR423"/>
      <c r="AV423"/>
      <c r="BT423" s="22"/>
      <c r="BU423" s="22"/>
      <c r="BV423" s="22"/>
      <c r="CL423" s="22"/>
    </row>
    <row r="424" spans="14:90">
      <c r="N424" s="22"/>
      <c r="U424"/>
      <c r="AE424" s="22"/>
      <c r="AF424" s="22"/>
      <c r="AH424" s="22"/>
      <c r="AI424" s="22"/>
      <c r="AJ424" s="22"/>
      <c r="AR424"/>
      <c r="AV424"/>
      <c r="BT424" s="22"/>
      <c r="BU424" s="22"/>
      <c r="BV424" s="22"/>
      <c r="CL424" s="22"/>
    </row>
    <row r="425" spans="14:90">
      <c r="N425" s="22"/>
      <c r="U425"/>
      <c r="AE425" s="22"/>
      <c r="AF425" s="22"/>
      <c r="AH425" s="22"/>
      <c r="AI425" s="22"/>
      <c r="AJ425" s="22"/>
      <c r="AR425"/>
      <c r="AV425"/>
      <c r="BT425" s="22"/>
      <c r="BU425" s="22"/>
      <c r="BV425" s="22"/>
      <c r="CL425" s="22"/>
    </row>
    <row r="426" spans="14:90">
      <c r="N426" s="22"/>
      <c r="U426"/>
      <c r="AE426" s="22"/>
      <c r="AF426" s="22"/>
      <c r="AH426" s="22"/>
      <c r="AI426" s="22"/>
      <c r="AJ426" s="22"/>
      <c r="AR426"/>
      <c r="AV426"/>
      <c r="BT426" s="22"/>
      <c r="BU426" s="22"/>
      <c r="BV426" s="22"/>
      <c r="CL426" s="22"/>
    </row>
    <row r="427" spans="14:90">
      <c r="N427" s="22"/>
      <c r="U427"/>
      <c r="AE427" s="22"/>
      <c r="AF427" s="22"/>
      <c r="AH427" s="22"/>
      <c r="AI427" s="22"/>
      <c r="AJ427" s="22"/>
      <c r="AR427"/>
      <c r="AV427"/>
      <c r="BT427" s="22"/>
      <c r="BU427" s="22"/>
      <c r="BV427" s="22"/>
      <c r="CL427" s="22"/>
    </row>
    <row r="428" spans="14:90">
      <c r="N428" s="22"/>
      <c r="U428"/>
      <c r="AE428" s="22"/>
      <c r="AF428" s="22"/>
      <c r="AH428" s="22"/>
      <c r="AI428" s="22"/>
      <c r="AJ428" s="22"/>
      <c r="AR428"/>
      <c r="AV428"/>
      <c r="BT428" s="22"/>
      <c r="BU428" s="22"/>
      <c r="BV428" s="22"/>
      <c r="CL428" s="22"/>
    </row>
    <row r="429" spans="14:90">
      <c r="N429" s="22"/>
      <c r="U429"/>
      <c r="AE429" s="22"/>
      <c r="AF429" s="22"/>
      <c r="AH429" s="22"/>
      <c r="AI429" s="22"/>
      <c r="AJ429" s="22"/>
      <c r="AR429"/>
      <c r="AV429"/>
      <c r="BT429" s="22"/>
      <c r="BU429" s="22"/>
      <c r="BV429" s="22"/>
      <c r="CL429" s="22"/>
    </row>
    <row r="430" spans="14:90">
      <c r="N430" s="22"/>
      <c r="U430"/>
      <c r="AE430" s="22"/>
      <c r="AF430" s="22"/>
      <c r="AH430" s="22"/>
      <c r="AI430" s="22"/>
      <c r="AJ430" s="22"/>
      <c r="AR430"/>
      <c r="AV430"/>
      <c r="BT430" s="22"/>
      <c r="BU430" s="22"/>
      <c r="BV430" s="22"/>
      <c r="CL430" s="22"/>
    </row>
    <row r="431" spans="14:90">
      <c r="N431" s="22"/>
      <c r="U431"/>
      <c r="AE431" s="22"/>
      <c r="AF431" s="22"/>
      <c r="AH431" s="22"/>
      <c r="AI431" s="22"/>
      <c r="AJ431" s="22"/>
      <c r="AR431"/>
      <c r="AV431"/>
      <c r="BT431" s="22"/>
      <c r="BU431" s="22"/>
      <c r="BV431" s="22"/>
      <c r="CL431" s="22"/>
    </row>
    <row r="432" spans="14:90">
      <c r="N432" s="22"/>
      <c r="U432"/>
      <c r="AE432" s="22"/>
      <c r="AF432" s="22"/>
      <c r="AH432" s="22"/>
      <c r="AI432" s="22"/>
      <c r="AJ432" s="22"/>
      <c r="AR432"/>
      <c r="AV432"/>
      <c r="BT432" s="22"/>
      <c r="BU432" s="22"/>
      <c r="BV432" s="22"/>
      <c r="CL432" s="22"/>
    </row>
    <row r="433" spans="14:90">
      <c r="N433" s="22"/>
      <c r="U433"/>
      <c r="AE433" s="22"/>
      <c r="AF433" s="22"/>
      <c r="AH433" s="22"/>
      <c r="AI433" s="22"/>
      <c r="AJ433" s="22"/>
      <c r="AR433"/>
      <c r="AV433"/>
      <c r="BT433" s="22"/>
      <c r="BU433" s="22"/>
      <c r="BV433" s="22"/>
      <c r="CL433" s="22"/>
    </row>
    <row r="434" spans="14:90">
      <c r="N434" s="22"/>
      <c r="U434"/>
      <c r="AE434" s="22"/>
      <c r="AF434" s="22"/>
      <c r="AH434" s="22"/>
      <c r="AI434" s="22"/>
      <c r="AJ434" s="22"/>
      <c r="AR434"/>
      <c r="AV434"/>
      <c r="BT434" s="22"/>
      <c r="BU434" s="22"/>
      <c r="BV434" s="22"/>
      <c r="CL434" s="22"/>
    </row>
    <row r="435" spans="14:90">
      <c r="N435" s="22"/>
      <c r="U435"/>
      <c r="AE435" s="22"/>
      <c r="AF435" s="22"/>
      <c r="AH435" s="22"/>
      <c r="AI435" s="22"/>
      <c r="AJ435" s="22"/>
      <c r="AR435"/>
      <c r="AV435"/>
      <c r="BT435" s="22"/>
      <c r="BU435" s="22"/>
      <c r="BV435" s="22"/>
      <c r="CL435" s="22"/>
    </row>
    <row r="436" spans="14:90">
      <c r="N436" s="22"/>
      <c r="U436"/>
      <c r="AE436" s="22"/>
      <c r="AF436" s="22"/>
      <c r="AH436" s="22"/>
      <c r="AI436" s="22"/>
      <c r="AJ436" s="22"/>
      <c r="AR436"/>
      <c r="AV436"/>
      <c r="BT436" s="22"/>
      <c r="BU436" s="22"/>
      <c r="BV436" s="22"/>
      <c r="CL436" s="22"/>
    </row>
    <row r="437" spans="14:90">
      <c r="N437" s="22"/>
      <c r="U437"/>
      <c r="AE437" s="22"/>
      <c r="AF437" s="22"/>
      <c r="AH437" s="22"/>
      <c r="AI437" s="22"/>
      <c r="AJ437" s="22"/>
      <c r="AR437"/>
      <c r="AV437"/>
      <c r="BT437" s="22"/>
      <c r="BU437" s="22"/>
      <c r="BV437" s="22"/>
      <c r="CL437" s="22"/>
    </row>
    <row r="438" spans="14:90">
      <c r="N438" s="22"/>
      <c r="U438"/>
      <c r="AE438" s="22"/>
      <c r="AF438" s="22"/>
      <c r="AH438" s="22"/>
      <c r="AI438" s="22"/>
      <c r="AJ438" s="22"/>
      <c r="AR438"/>
      <c r="AV438"/>
      <c r="BT438" s="22"/>
      <c r="BU438" s="22"/>
      <c r="BV438" s="22"/>
      <c r="CL438" s="22"/>
    </row>
    <row r="439" spans="14:90">
      <c r="N439" s="22"/>
      <c r="U439"/>
      <c r="AE439" s="22"/>
      <c r="AF439" s="22"/>
      <c r="AH439" s="22"/>
      <c r="AI439" s="22"/>
      <c r="AJ439" s="22"/>
      <c r="AR439"/>
      <c r="AV439"/>
      <c r="BT439" s="22"/>
      <c r="BU439" s="22"/>
      <c r="BV439" s="22"/>
      <c r="CL439" s="22"/>
    </row>
    <row r="440" spans="14:90">
      <c r="N440" s="22"/>
      <c r="U440"/>
      <c r="AE440" s="22"/>
      <c r="AF440" s="22"/>
      <c r="AH440" s="22"/>
      <c r="AI440" s="22"/>
      <c r="AJ440" s="22"/>
      <c r="AR440"/>
      <c r="AV440"/>
      <c r="BT440" s="22"/>
      <c r="BU440" s="22"/>
      <c r="BV440" s="22"/>
      <c r="CL440" s="22"/>
    </row>
    <row r="441" spans="14:90">
      <c r="N441" s="22"/>
      <c r="U441"/>
      <c r="AE441" s="22"/>
      <c r="AF441" s="22"/>
      <c r="AH441" s="22"/>
      <c r="AI441" s="22"/>
      <c r="AJ441" s="22"/>
      <c r="AR441"/>
      <c r="AV441"/>
      <c r="BT441" s="22"/>
      <c r="BU441" s="22"/>
      <c r="BV441" s="22"/>
      <c r="CL441" s="22"/>
    </row>
    <row r="442" spans="14:90">
      <c r="N442" s="22"/>
      <c r="U442"/>
      <c r="AE442" s="22"/>
      <c r="AF442" s="22"/>
      <c r="AH442" s="22"/>
      <c r="AI442" s="22"/>
      <c r="AJ442" s="22"/>
      <c r="AR442"/>
      <c r="AV442"/>
      <c r="BT442" s="22"/>
      <c r="BU442" s="22"/>
      <c r="BV442" s="22"/>
      <c r="CL442" s="22"/>
    </row>
    <row r="443" spans="14:90">
      <c r="N443" s="22"/>
      <c r="U443"/>
      <c r="AE443" s="22"/>
      <c r="AF443" s="22"/>
      <c r="AH443" s="22"/>
      <c r="AI443" s="22"/>
      <c r="AJ443" s="22"/>
      <c r="AR443"/>
      <c r="AV443"/>
      <c r="BT443" s="22"/>
      <c r="BU443" s="22"/>
      <c r="BV443" s="22"/>
      <c r="CL443" s="22"/>
    </row>
    <row r="444" spans="14:90">
      <c r="N444" s="22"/>
      <c r="U444"/>
      <c r="AE444" s="22"/>
      <c r="AF444" s="22"/>
      <c r="AH444" s="22"/>
      <c r="AI444" s="22"/>
      <c r="AJ444" s="22"/>
      <c r="AR444"/>
      <c r="AV444"/>
      <c r="BT444" s="22"/>
      <c r="BU444" s="22"/>
      <c r="BV444" s="22"/>
      <c r="CL444" s="22"/>
    </row>
    <row r="445" spans="14:90">
      <c r="N445" s="22"/>
      <c r="U445"/>
      <c r="AE445" s="22"/>
      <c r="AF445" s="22"/>
      <c r="AH445" s="22"/>
      <c r="AI445" s="22"/>
      <c r="AJ445" s="22"/>
      <c r="AR445"/>
      <c r="AV445"/>
      <c r="BT445" s="22"/>
      <c r="BU445" s="22"/>
      <c r="BV445" s="22"/>
      <c r="CL445" s="22"/>
    </row>
    <row r="446" spans="14:90">
      <c r="N446" s="22"/>
      <c r="U446"/>
      <c r="AE446" s="22"/>
      <c r="AF446" s="22"/>
      <c r="AH446" s="22"/>
      <c r="AI446" s="22"/>
      <c r="AJ446" s="22"/>
      <c r="AR446"/>
      <c r="AV446"/>
      <c r="BT446" s="22"/>
      <c r="BU446" s="22"/>
      <c r="BV446" s="22"/>
      <c r="CL446" s="22"/>
    </row>
    <row r="447" spans="14:90">
      <c r="N447" s="22"/>
      <c r="U447"/>
      <c r="AE447" s="22"/>
      <c r="AF447" s="22"/>
      <c r="AH447" s="22"/>
      <c r="AI447" s="22"/>
      <c r="AJ447" s="22"/>
      <c r="AR447"/>
      <c r="AV447"/>
      <c r="BT447" s="22"/>
      <c r="BU447" s="22"/>
      <c r="BV447" s="22"/>
      <c r="CL447" s="22"/>
    </row>
    <row r="448" spans="14:90">
      <c r="N448" s="22"/>
      <c r="U448"/>
      <c r="AE448" s="22"/>
      <c r="AF448" s="22"/>
      <c r="AH448" s="22"/>
      <c r="AI448" s="22"/>
      <c r="AJ448" s="22"/>
      <c r="AR448"/>
      <c r="AV448"/>
      <c r="BT448" s="22"/>
      <c r="BU448" s="22"/>
      <c r="BV448" s="22"/>
      <c r="CL448" s="22"/>
    </row>
    <row r="449" spans="14:90">
      <c r="N449" s="22"/>
      <c r="U449"/>
      <c r="AE449" s="22"/>
      <c r="AF449" s="22"/>
      <c r="AH449" s="22"/>
      <c r="AI449" s="22"/>
      <c r="AJ449" s="22"/>
      <c r="AR449"/>
      <c r="AV449"/>
      <c r="BT449" s="22"/>
      <c r="BU449" s="22"/>
      <c r="BV449" s="22"/>
      <c r="CL449" s="22"/>
    </row>
    <row r="450" spans="14:90">
      <c r="N450" s="22"/>
      <c r="U450"/>
      <c r="AE450" s="22"/>
      <c r="AF450" s="22"/>
      <c r="AH450" s="22"/>
      <c r="AI450" s="22"/>
      <c r="AJ450" s="22"/>
      <c r="AR450"/>
      <c r="AV450"/>
      <c r="BT450" s="22"/>
      <c r="BU450" s="22"/>
      <c r="BV450" s="22"/>
      <c r="CL450" s="22"/>
    </row>
    <row r="451" spans="14:90">
      <c r="N451" s="22"/>
      <c r="U451"/>
      <c r="AE451" s="22"/>
      <c r="AF451" s="22"/>
      <c r="AH451" s="22"/>
      <c r="AI451" s="22"/>
      <c r="AJ451" s="22"/>
      <c r="AR451"/>
      <c r="AV451"/>
      <c r="BT451" s="22"/>
      <c r="BU451" s="22"/>
      <c r="BV451" s="22"/>
      <c r="CL451" s="22"/>
    </row>
    <row r="452" spans="14:90">
      <c r="N452" s="22"/>
      <c r="U452"/>
      <c r="AE452" s="22"/>
      <c r="AF452" s="22"/>
      <c r="AH452" s="22"/>
      <c r="AI452" s="22"/>
      <c r="AJ452" s="22"/>
      <c r="AR452"/>
      <c r="AV452"/>
      <c r="BT452" s="22"/>
      <c r="BU452" s="22"/>
      <c r="BV452" s="22"/>
      <c r="CL452" s="22"/>
    </row>
    <row r="453" spans="14:90">
      <c r="N453" s="22"/>
      <c r="U453"/>
      <c r="AE453" s="22"/>
      <c r="AF453" s="22"/>
      <c r="AH453" s="22"/>
      <c r="AI453" s="22"/>
      <c r="AJ453" s="22"/>
      <c r="AR453"/>
      <c r="AV453"/>
      <c r="BT453" s="22"/>
      <c r="BU453" s="22"/>
      <c r="BV453" s="22"/>
      <c r="CL453" s="22"/>
    </row>
    <row r="454" spans="14:90">
      <c r="N454" s="22"/>
      <c r="U454"/>
      <c r="AE454" s="22"/>
      <c r="AF454" s="22"/>
      <c r="AH454" s="22"/>
      <c r="AI454" s="22"/>
      <c r="AJ454" s="22"/>
      <c r="AR454"/>
      <c r="AV454"/>
      <c r="BT454" s="22"/>
      <c r="BU454" s="22"/>
      <c r="BV454" s="22"/>
      <c r="CL454" s="22"/>
    </row>
    <row r="455" spans="14:90">
      <c r="N455" s="22"/>
      <c r="U455"/>
      <c r="AE455" s="22"/>
      <c r="AF455" s="22"/>
      <c r="AH455" s="22"/>
      <c r="AI455" s="22"/>
      <c r="AJ455" s="22"/>
      <c r="AR455"/>
      <c r="AV455"/>
      <c r="BT455" s="22"/>
      <c r="BU455" s="22"/>
      <c r="BV455" s="22"/>
      <c r="CL455" s="22"/>
    </row>
    <row r="456" spans="14:90">
      <c r="N456" s="22"/>
      <c r="U456"/>
      <c r="AE456" s="22"/>
      <c r="AF456" s="22"/>
      <c r="AH456" s="22"/>
      <c r="AI456" s="22"/>
      <c r="AJ456" s="22"/>
      <c r="AR456"/>
      <c r="AV456"/>
      <c r="BT456" s="22"/>
      <c r="BU456" s="22"/>
      <c r="BV456" s="22"/>
      <c r="CL456" s="22"/>
    </row>
    <row r="457" spans="14:90">
      <c r="N457" s="22"/>
      <c r="U457"/>
      <c r="AE457" s="22"/>
      <c r="AF457" s="22"/>
      <c r="AH457" s="22"/>
      <c r="AI457" s="22"/>
      <c r="AJ457" s="22"/>
      <c r="AR457"/>
      <c r="AV457"/>
      <c r="BT457" s="22"/>
      <c r="BU457" s="22"/>
      <c r="BV457" s="22"/>
      <c r="CL457" s="22"/>
    </row>
    <row r="458" spans="14:90">
      <c r="N458" s="22"/>
      <c r="U458"/>
      <c r="AE458" s="22"/>
      <c r="AF458" s="22"/>
      <c r="AH458" s="22"/>
      <c r="AI458" s="22"/>
      <c r="AJ458" s="22"/>
      <c r="AR458"/>
      <c r="AV458"/>
      <c r="BT458" s="22"/>
      <c r="BU458" s="22"/>
      <c r="BV458" s="22"/>
      <c r="CL458" s="22"/>
    </row>
    <row r="459" spans="14:90">
      <c r="N459" s="22"/>
      <c r="U459"/>
      <c r="AE459" s="22"/>
      <c r="AF459" s="22"/>
      <c r="AH459" s="22"/>
      <c r="AI459" s="22"/>
      <c r="AJ459" s="22"/>
      <c r="AR459"/>
      <c r="AV459"/>
      <c r="BT459" s="22"/>
      <c r="BU459" s="22"/>
      <c r="BV459" s="22"/>
      <c r="CL459" s="22"/>
    </row>
    <row r="460" spans="14:90">
      <c r="N460" s="22"/>
      <c r="U460"/>
      <c r="AE460" s="22"/>
      <c r="AF460" s="22"/>
      <c r="AH460" s="22"/>
      <c r="AI460" s="22"/>
      <c r="AJ460" s="22"/>
      <c r="AR460"/>
      <c r="AV460"/>
      <c r="BT460" s="22"/>
      <c r="BU460" s="22"/>
      <c r="BV460" s="22"/>
      <c r="CL460" s="22"/>
    </row>
    <row r="461" spans="14:90">
      <c r="N461" s="22"/>
      <c r="U461"/>
      <c r="AE461" s="22"/>
      <c r="AF461" s="22"/>
      <c r="AH461" s="22"/>
      <c r="AI461" s="22"/>
      <c r="AJ461" s="22"/>
      <c r="AR461"/>
      <c r="AV461"/>
      <c r="BT461" s="22"/>
      <c r="BU461" s="22"/>
      <c r="BV461" s="22"/>
      <c r="CL461" s="22"/>
    </row>
    <row r="462" spans="14:90">
      <c r="N462" s="22"/>
      <c r="U462"/>
      <c r="AE462" s="22"/>
      <c r="AF462" s="22"/>
      <c r="AH462" s="22"/>
      <c r="AI462" s="22"/>
      <c r="AJ462" s="22"/>
      <c r="AR462"/>
      <c r="AV462"/>
      <c r="BT462" s="22"/>
      <c r="BU462" s="22"/>
      <c r="BV462" s="22"/>
      <c r="CL462" s="22"/>
    </row>
    <row r="463" spans="14:90">
      <c r="N463" s="22"/>
      <c r="U463"/>
      <c r="AE463" s="22"/>
      <c r="AF463" s="22"/>
      <c r="AH463" s="22"/>
      <c r="AI463" s="22"/>
      <c r="AJ463" s="22"/>
      <c r="AR463"/>
      <c r="AV463"/>
      <c r="BT463" s="22"/>
      <c r="BU463" s="22"/>
      <c r="BV463" s="22"/>
      <c r="CL463" s="22"/>
    </row>
    <row r="464" spans="14:90">
      <c r="N464" s="22"/>
      <c r="U464"/>
      <c r="AE464" s="22"/>
      <c r="AF464" s="22"/>
      <c r="AH464" s="22"/>
      <c r="AI464" s="22"/>
      <c r="AJ464" s="22"/>
      <c r="AR464"/>
      <c r="AV464"/>
      <c r="BT464" s="22"/>
      <c r="BU464" s="22"/>
      <c r="BV464" s="22"/>
      <c r="CL464" s="22"/>
    </row>
    <row r="465" spans="14:90">
      <c r="N465" s="22"/>
      <c r="U465"/>
      <c r="AE465" s="22"/>
      <c r="AF465" s="22"/>
      <c r="AH465" s="22"/>
      <c r="AI465" s="22"/>
      <c r="AJ465" s="22"/>
      <c r="AR465"/>
      <c r="AV465"/>
      <c r="BT465" s="22"/>
      <c r="BU465" s="22"/>
      <c r="BV465" s="22"/>
      <c r="CL465" s="22"/>
    </row>
    <row r="466" spans="14:90">
      <c r="N466" s="22"/>
      <c r="U466"/>
      <c r="AE466" s="22"/>
      <c r="AF466" s="22"/>
      <c r="AH466" s="22"/>
      <c r="AI466" s="22"/>
      <c r="AJ466" s="22"/>
      <c r="AR466"/>
      <c r="AV466"/>
      <c r="BT466" s="22"/>
      <c r="BU466" s="22"/>
      <c r="BV466" s="22"/>
      <c r="CL466" s="22"/>
    </row>
    <row r="467" spans="14:90">
      <c r="N467" s="22"/>
      <c r="U467"/>
      <c r="AE467" s="22"/>
      <c r="AF467" s="22"/>
      <c r="AH467" s="22"/>
      <c r="AI467" s="22"/>
      <c r="AJ467" s="22"/>
      <c r="AR467"/>
      <c r="AV467"/>
      <c r="BT467" s="22"/>
      <c r="BU467" s="22"/>
      <c r="BV467" s="22"/>
      <c r="CL467" s="22"/>
    </row>
    <row r="468" spans="14:90">
      <c r="N468" s="22"/>
      <c r="U468"/>
      <c r="AE468" s="22"/>
      <c r="AF468" s="22"/>
      <c r="AH468" s="22"/>
      <c r="AI468" s="22"/>
      <c r="AJ468" s="22"/>
      <c r="AR468"/>
      <c r="AV468"/>
      <c r="BT468" s="22"/>
      <c r="BU468" s="22"/>
      <c r="BV468" s="22"/>
      <c r="CL468" s="22"/>
    </row>
    <row r="469" spans="14:90">
      <c r="N469" s="22"/>
      <c r="U469"/>
      <c r="AE469" s="22"/>
      <c r="AF469" s="22"/>
      <c r="AH469" s="22"/>
      <c r="AI469" s="22"/>
      <c r="AJ469" s="22"/>
      <c r="AR469"/>
      <c r="AV469"/>
      <c r="BT469" s="22"/>
      <c r="BU469" s="22"/>
      <c r="BV469" s="22"/>
      <c r="CL469" s="22"/>
    </row>
    <row r="470" spans="14:90">
      <c r="N470" s="22"/>
      <c r="U470"/>
      <c r="AE470" s="22"/>
      <c r="AF470" s="22"/>
      <c r="AH470" s="22"/>
      <c r="AI470" s="22"/>
      <c r="AJ470" s="22"/>
      <c r="AR470"/>
      <c r="AV470"/>
      <c r="BT470" s="22"/>
      <c r="BU470" s="22"/>
      <c r="BV470" s="22"/>
      <c r="CL470" s="22"/>
    </row>
    <row r="471" spans="14:90">
      <c r="N471" s="22"/>
      <c r="U471"/>
      <c r="AE471" s="22"/>
      <c r="AF471" s="22"/>
      <c r="AH471" s="22"/>
      <c r="AI471" s="22"/>
      <c r="AJ471" s="22"/>
      <c r="AR471"/>
      <c r="AV471"/>
      <c r="BT471" s="22"/>
      <c r="BU471" s="22"/>
      <c r="BV471" s="22"/>
      <c r="CL471" s="22"/>
    </row>
    <row r="472" spans="14:90">
      <c r="N472" s="22"/>
      <c r="U472"/>
      <c r="AE472" s="22"/>
      <c r="AF472" s="22"/>
      <c r="AH472" s="22"/>
      <c r="AI472" s="22"/>
      <c r="AJ472" s="22"/>
      <c r="AR472"/>
      <c r="AV472"/>
      <c r="BT472" s="22"/>
      <c r="BU472" s="22"/>
      <c r="BV472" s="22"/>
      <c r="CL472" s="22"/>
    </row>
    <row r="473" spans="14:90">
      <c r="N473" s="22"/>
      <c r="U473"/>
      <c r="AE473" s="22"/>
      <c r="AF473" s="22"/>
      <c r="AH473" s="22"/>
      <c r="AI473" s="22"/>
      <c r="AJ473" s="22"/>
      <c r="AR473"/>
      <c r="AV473"/>
      <c r="BT473" s="22"/>
      <c r="BU473" s="22"/>
      <c r="BV473" s="22"/>
      <c r="CL473" s="22"/>
    </row>
    <row r="474" spans="14:90">
      <c r="N474" s="22"/>
      <c r="U474"/>
      <c r="AE474" s="22"/>
      <c r="AF474" s="22"/>
      <c r="AH474" s="22"/>
      <c r="AI474" s="22"/>
      <c r="AJ474" s="22"/>
      <c r="AR474"/>
      <c r="AV474"/>
      <c r="BT474" s="22"/>
      <c r="BU474" s="22"/>
      <c r="BV474" s="22"/>
      <c r="CL474" s="22"/>
    </row>
    <row r="475" spans="14:90">
      <c r="N475" s="22"/>
      <c r="U475"/>
      <c r="AE475" s="22"/>
      <c r="AF475" s="22"/>
      <c r="AH475" s="22"/>
      <c r="AI475" s="22"/>
      <c r="AJ475" s="22"/>
      <c r="AR475"/>
      <c r="AV475"/>
      <c r="BT475" s="22"/>
      <c r="BU475" s="22"/>
      <c r="BV475" s="22"/>
      <c r="CL475" s="22"/>
    </row>
    <row r="476" spans="14:90">
      <c r="N476" s="22"/>
      <c r="U476"/>
      <c r="AE476" s="22"/>
      <c r="AF476" s="22"/>
      <c r="AH476" s="22"/>
      <c r="AI476" s="22"/>
      <c r="AJ476" s="22"/>
      <c r="AR476"/>
      <c r="AV476"/>
      <c r="BT476" s="22"/>
      <c r="BU476" s="22"/>
      <c r="BV476" s="22"/>
      <c r="CL476" s="22"/>
    </row>
    <row r="477" spans="14:90">
      <c r="N477" s="22"/>
      <c r="U477"/>
      <c r="AE477" s="22"/>
      <c r="AF477" s="22"/>
      <c r="AH477" s="22"/>
      <c r="AI477" s="22"/>
      <c r="AJ477" s="22"/>
      <c r="AR477"/>
      <c r="AV477"/>
      <c r="BT477" s="22"/>
      <c r="BU477" s="22"/>
      <c r="BV477" s="22"/>
      <c r="CL477" s="22"/>
    </row>
    <row r="478" spans="14:90">
      <c r="N478" s="22"/>
      <c r="U478"/>
      <c r="AE478" s="22"/>
      <c r="AF478" s="22"/>
      <c r="AH478" s="22"/>
      <c r="AI478" s="22"/>
      <c r="AJ478" s="22"/>
      <c r="AR478"/>
      <c r="AV478"/>
      <c r="BT478" s="22"/>
      <c r="BU478" s="22"/>
      <c r="BV478" s="22"/>
      <c r="CL478" s="22"/>
    </row>
    <row r="479" spans="14:90">
      <c r="N479" s="22"/>
      <c r="U479"/>
      <c r="AE479" s="22"/>
      <c r="AF479" s="22"/>
      <c r="AH479" s="22"/>
      <c r="AI479" s="22"/>
      <c r="AJ479" s="22"/>
      <c r="AR479"/>
      <c r="AV479"/>
      <c r="BT479" s="22"/>
      <c r="BU479" s="22"/>
      <c r="BV479" s="22"/>
      <c r="CL479" s="22"/>
    </row>
    <row r="480" spans="14:90">
      <c r="N480" s="22"/>
      <c r="U480"/>
      <c r="AE480" s="22"/>
      <c r="AF480" s="22"/>
      <c r="AH480" s="22"/>
      <c r="AI480" s="22"/>
      <c r="AJ480" s="22"/>
      <c r="AR480"/>
      <c r="AV480"/>
      <c r="BT480" s="22"/>
      <c r="BU480" s="22"/>
      <c r="BV480" s="22"/>
      <c r="CL480" s="22"/>
    </row>
    <row r="481" spans="14:90">
      <c r="N481" s="22"/>
      <c r="U481"/>
      <c r="AE481" s="22"/>
      <c r="AF481" s="22"/>
      <c r="AH481" s="22"/>
      <c r="AI481" s="22"/>
      <c r="AJ481" s="22"/>
      <c r="AR481"/>
      <c r="AV481"/>
      <c r="BT481" s="22"/>
      <c r="BU481" s="22"/>
      <c r="BV481" s="22"/>
      <c r="CL481" s="22"/>
    </row>
    <row r="482" spans="14:90">
      <c r="N482" s="22"/>
      <c r="U482"/>
      <c r="AE482" s="22"/>
      <c r="AF482" s="22"/>
      <c r="AH482" s="22"/>
      <c r="AI482" s="22"/>
      <c r="AJ482" s="22"/>
      <c r="AR482"/>
      <c r="AV482"/>
      <c r="BT482" s="22"/>
      <c r="BU482" s="22"/>
      <c r="BV482" s="22"/>
      <c r="CL482" s="22"/>
    </row>
    <row r="483" spans="14:90">
      <c r="N483" s="22"/>
      <c r="U483"/>
      <c r="AE483" s="22"/>
      <c r="AF483" s="22"/>
      <c r="AH483" s="22"/>
      <c r="AI483" s="22"/>
      <c r="AJ483" s="22"/>
      <c r="AR483"/>
      <c r="AV483"/>
      <c r="BT483" s="22"/>
      <c r="BU483" s="22"/>
      <c r="BV483" s="22"/>
      <c r="CL483" s="22"/>
    </row>
    <row r="484" spans="14:90">
      <c r="N484" s="22"/>
      <c r="U484"/>
      <c r="AE484" s="22"/>
      <c r="AF484" s="22"/>
      <c r="AH484" s="22"/>
      <c r="AI484" s="22"/>
      <c r="AJ484" s="22"/>
      <c r="AR484"/>
      <c r="AV484"/>
      <c r="BT484" s="22"/>
      <c r="BU484" s="22"/>
      <c r="BV484" s="22"/>
      <c r="CL484" s="22"/>
    </row>
    <row r="485" spans="14:90">
      <c r="N485" s="22"/>
      <c r="U485"/>
      <c r="AE485" s="22"/>
      <c r="AF485" s="22"/>
      <c r="AH485" s="22"/>
      <c r="AI485" s="22"/>
      <c r="AJ485" s="22"/>
      <c r="AR485"/>
      <c r="AV485"/>
      <c r="BT485" s="22"/>
      <c r="BU485" s="22"/>
      <c r="BV485" s="22"/>
      <c r="CL485" s="22"/>
    </row>
    <row r="486" spans="14:90">
      <c r="N486" s="22"/>
      <c r="U486"/>
      <c r="AE486" s="22"/>
      <c r="AF486" s="22"/>
      <c r="AH486" s="22"/>
      <c r="AI486" s="22"/>
      <c r="AJ486" s="22"/>
      <c r="AR486"/>
      <c r="AV486"/>
      <c r="BT486" s="22"/>
      <c r="BU486" s="22"/>
      <c r="BV486" s="22"/>
      <c r="CL486" s="22"/>
    </row>
    <row r="487" spans="14:90">
      <c r="N487" s="22"/>
      <c r="U487"/>
      <c r="AE487" s="22"/>
      <c r="AF487" s="22"/>
      <c r="AH487" s="22"/>
      <c r="AI487" s="22"/>
      <c r="AJ487" s="22"/>
      <c r="AR487"/>
      <c r="AV487"/>
      <c r="BT487" s="22"/>
      <c r="BU487" s="22"/>
      <c r="BV487" s="22"/>
      <c r="CL487" s="22"/>
    </row>
    <row r="488" spans="14:90">
      <c r="N488" s="22"/>
      <c r="U488"/>
      <c r="AE488" s="22"/>
      <c r="AF488" s="22"/>
      <c r="AH488" s="22"/>
      <c r="AI488" s="22"/>
      <c r="AJ488" s="22"/>
      <c r="AR488"/>
      <c r="AV488"/>
      <c r="BT488" s="22"/>
      <c r="BU488" s="22"/>
      <c r="BV488" s="22"/>
      <c r="CL488" s="22"/>
    </row>
    <row r="489" spans="14:90">
      <c r="N489" s="22"/>
      <c r="U489"/>
      <c r="AE489" s="22"/>
      <c r="AF489" s="22"/>
      <c r="AH489" s="22"/>
      <c r="AI489" s="22"/>
      <c r="AJ489" s="22"/>
      <c r="AR489"/>
      <c r="AV489"/>
      <c r="BT489" s="22"/>
      <c r="BU489" s="22"/>
      <c r="BV489" s="22"/>
      <c r="CL489" s="22"/>
    </row>
    <row r="490" spans="14:90">
      <c r="N490" s="22"/>
      <c r="U490"/>
      <c r="AE490" s="22"/>
      <c r="AF490" s="22"/>
      <c r="AH490" s="22"/>
      <c r="AI490" s="22"/>
      <c r="AJ490" s="22"/>
      <c r="AR490"/>
      <c r="AV490"/>
      <c r="BT490" s="22"/>
      <c r="BU490" s="22"/>
      <c r="BV490" s="22"/>
      <c r="CL490" s="22"/>
    </row>
    <row r="491" spans="14:90">
      <c r="N491" s="22"/>
      <c r="U491"/>
      <c r="AE491" s="22"/>
      <c r="AF491" s="22"/>
      <c r="AH491" s="22"/>
      <c r="AI491" s="22"/>
      <c r="AJ491" s="22"/>
      <c r="AR491"/>
      <c r="AV491"/>
      <c r="BT491" s="22"/>
      <c r="BU491" s="22"/>
      <c r="BV491" s="22"/>
      <c r="CL491" s="22"/>
    </row>
    <row r="492" spans="14:90">
      <c r="N492" s="22"/>
      <c r="U492"/>
      <c r="AE492" s="22"/>
      <c r="AF492" s="22"/>
      <c r="AH492" s="22"/>
      <c r="AI492" s="22"/>
      <c r="AJ492" s="22"/>
      <c r="AR492"/>
      <c r="AV492"/>
      <c r="BT492" s="22"/>
      <c r="BU492" s="22"/>
      <c r="BV492" s="22"/>
      <c r="CL492" s="22"/>
    </row>
    <row r="493" spans="14:90">
      <c r="N493" s="22"/>
      <c r="U493"/>
      <c r="AE493" s="22"/>
      <c r="AF493" s="22"/>
      <c r="AH493" s="22"/>
      <c r="AI493" s="22"/>
      <c r="AJ493" s="22"/>
      <c r="AR493"/>
      <c r="AV493"/>
      <c r="BT493" s="22"/>
      <c r="BU493" s="22"/>
      <c r="BV493" s="22"/>
      <c r="CL493" s="22"/>
    </row>
    <row r="494" spans="14:90">
      <c r="N494" s="22"/>
      <c r="U494"/>
      <c r="AE494" s="22"/>
      <c r="AF494" s="22"/>
      <c r="AH494" s="22"/>
      <c r="AI494" s="22"/>
      <c r="AJ494" s="22"/>
      <c r="AR494"/>
      <c r="AV494"/>
      <c r="BT494" s="22"/>
      <c r="BU494" s="22"/>
      <c r="BV494" s="22"/>
      <c r="CL494" s="22"/>
    </row>
    <row r="495" spans="14:90">
      <c r="N495" s="22"/>
      <c r="U495"/>
      <c r="AE495" s="22"/>
      <c r="AF495" s="22"/>
      <c r="AH495" s="22"/>
      <c r="AI495" s="22"/>
      <c r="AJ495" s="22"/>
      <c r="AR495"/>
      <c r="AV495"/>
      <c r="BT495" s="22"/>
      <c r="BU495" s="22"/>
      <c r="BV495" s="22"/>
      <c r="CL495" s="22"/>
    </row>
    <row r="496" spans="14:90">
      <c r="N496" s="22"/>
      <c r="U496"/>
      <c r="AE496" s="22"/>
      <c r="AF496" s="22"/>
      <c r="AH496" s="22"/>
      <c r="AI496" s="22"/>
      <c r="AJ496" s="22"/>
      <c r="AR496"/>
      <c r="AV496"/>
      <c r="BT496" s="22"/>
      <c r="BU496" s="22"/>
      <c r="BV496" s="22"/>
      <c r="CL496" s="22"/>
    </row>
    <row r="497" spans="14:90">
      <c r="N497" s="22"/>
      <c r="U497"/>
      <c r="AE497" s="22"/>
      <c r="AF497" s="22"/>
      <c r="AH497" s="22"/>
      <c r="AI497" s="22"/>
      <c r="AJ497" s="22"/>
      <c r="AR497"/>
      <c r="AV497"/>
      <c r="BT497" s="22"/>
      <c r="BU497" s="22"/>
      <c r="BV497" s="22"/>
      <c r="CL497" s="22"/>
    </row>
    <row r="498" spans="14:90">
      <c r="N498" s="22"/>
      <c r="U498"/>
      <c r="AE498" s="22"/>
      <c r="AF498" s="22"/>
      <c r="AH498" s="22"/>
      <c r="AI498" s="22"/>
      <c r="AJ498" s="22"/>
      <c r="AR498"/>
      <c r="AV498"/>
      <c r="BT498" s="22"/>
      <c r="BU498" s="22"/>
      <c r="BV498" s="22"/>
      <c r="CL498" s="22"/>
    </row>
    <row r="499" spans="14:90">
      <c r="N499" s="22"/>
      <c r="U499"/>
      <c r="AE499" s="22"/>
      <c r="AF499" s="22"/>
      <c r="AH499" s="22"/>
      <c r="AI499" s="22"/>
      <c r="AJ499" s="22"/>
      <c r="AR499"/>
      <c r="AV499"/>
      <c r="BT499" s="22"/>
      <c r="BU499" s="22"/>
      <c r="BV499" s="22"/>
      <c r="CL499" s="22"/>
    </row>
    <row r="500" spans="14:90">
      <c r="N500" s="22"/>
      <c r="U500"/>
      <c r="AE500" s="22"/>
      <c r="AF500" s="22"/>
      <c r="AH500" s="22"/>
      <c r="AI500" s="22"/>
      <c r="AJ500" s="22"/>
      <c r="AR500"/>
      <c r="AV500"/>
      <c r="BT500" s="22"/>
      <c r="BU500" s="22"/>
      <c r="BV500" s="22"/>
      <c r="CL500" s="22"/>
    </row>
    <row r="501" spans="14:90">
      <c r="N501" s="22"/>
      <c r="U501"/>
      <c r="AE501" s="22"/>
      <c r="AF501" s="22"/>
      <c r="AH501" s="22"/>
      <c r="AI501" s="22"/>
      <c r="AJ501" s="22"/>
      <c r="AR501"/>
      <c r="AV501"/>
      <c r="BT501" s="22"/>
      <c r="BU501" s="22"/>
      <c r="BV501" s="22"/>
      <c r="CL501" s="22"/>
    </row>
    <row r="502" spans="14:90">
      <c r="N502" s="22"/>
      <c r="U502"/>
      <c r="AE502" s="22"/>
      <c r="AF502" s="22"/>
      <c r="AH502" s="22"/>
      <c r="AI502" s="22"/>
      <c r="AJ502" s="22"/>
      <c r="AR502"/>
      <c r="AV502"/>
      <c r="BT502" s="22"/>
      <c r="BU502" s="22"/>
      <c r="BV502" s="22"/>
      <c r="CL502" s="22"/>
    </row>
    <row r="503" spans="14:90">
      <c r="N503" s="22"/>
      <c r="U503"/>
      <c r="AE503" s="22"/>
      <c r="AF503" s="22"/>
      <c r="AH503" s="22"/>
      <c r="AI503" s="22"/>
      <c r="AJ503" s="22"/>
      <c r="AR503"/>
      <c r="AV503"/>
      <c r="BT503" s="22"/>
      <c r="BU503" s="22"/>
      <c r="BV503" s="22"/>
      <c r="CL503" s="22"/>
    </row>
    <row r="504" spans="14:90">
      <c r="N504" s="22"/>
      <c r="U504"/>
      <c r="AE504" s="22"/>
      <c r="AF504" s="22"/>
      <c r="AH504" s="22"/>
      <c r="AI504" s="22"/>
      <c r="AJ504" s="22"/>
      <c r="AR504"/>
      <c r="AV504"/>
      <c r="BT504" s="22"/>
      <c r="BU504" s="22"/>
      <c r="BV504" s="22"/>
      <c r="CL504" s="22"/>
    </row>
    <row r="505" spans="14:90">
      <c r="N505" s="22"/>
      <c r="U505"/>
      <c r="AE505" s="22"/>
      <c r="AF505" s="22"/>
      <c r="AH505" s="22"/>
      <c r="AI505" s="22"/>
      <c r="AJ505" s="22"/>
      <c r="AR505"/>
      <c r="AV505"/>
      <c r="BT505" s="22"/>
      <c r="BU505" s="22"/>
      <c r="BV505" s="22"/>
      <c r="CL505" s="22"/>
    </row>
    <row r="506" spans="14:90">
      <c r="N506" s="22"/>
      <c r="U506"/>
      <c r="AE506" s="22"/>
      <c r="AF506" s="22"/>
      <c r="AH506" s="22"/>
      <c r="AI506" s="22"/>
      <c r="AJ506" s="22"/>
      <c r="AR506"/>
      <c r="AV506"/>
      <c r="BT506" s="22"/>
      <c r="BU506" s="22"/>
      <c r="BV506" s="22"/>
      <c r="CL506" s="22"/>
    </row>
    <row r="507" spans="14:90">
      <c r="N507" s="22"/>
      <c r="U507"/>
      <c r="AE507" s="22"/>
      <c r="AF507" s="22"/>
      <c r="AH507" s="22"/>
      <c r="AI507" s="22"/>
      <c r="AJ507" s="22"/>
      <c r="AR507"/>
      <c r="AV507"/>
      <c r="BT507" s="22"/>
      <c r="BU507" s="22"/>
      <c r="BV507" s="22"/>
      <c r="CL507" s="22"/>
    </row>
    <row r="508" spans="14:90">
      <c r="N508" s="22"/>
      <c r="U508"/>
      <c r="AE508" s="22"/>
      <c r="AF508" s="22"/>
      <c r="AH508" s="22"/>
      <c r="AI508" s="22"/>
      <c r="AJ508" s="22"/>
      <c r="AR508"/>
      <c r="AV508"/>
      <c r="BT508" s="22"/>
      <c r="BU508" s="22"/>
      <c r="BV508" s="22"/>
      <c r="CL508" s="22"/>
    </row>
    <row r="509" spans="14:90">
      <c r="N509" s="22"/>
      <c r="U509"/>
      <c r="AE509" s="22"/>
      <c r="AF509" s="22"/>
      <c r="AH509" s="22"/>
      <c r="AI509" s="22"/>
      <c r="AJ509" s="22"/>
      <c r="AR509"/>
      <c r="AV509"/>
      <c r="BT509" s="22"/>
      <c r="BU509" s="22"/>
      <c r="BV509" s="22"/>
      <c r="CL509" s="22"/>
    </row>
    <row r="510" spans="14:90">
      <c r="N510" s="22"/>
      <c r="U510"/>
      <c r="AE510" s="22"/>
      <c r="AF510" s="22"/>
      <c r="AH510" s="22"/>
      <c r="AI510" s="22"/>
      <c r="AJ510" s="22"/>
      <c r="AR510"/>
      <c r="AV510"/>
      <c r="BT510" s="22"/>
      <c r="BU510" s="22"/>
      <c r="BV510" s="22"/>
      <c r="CL510" s="22"/>
    </row>
    <row r="511" spans="14:90">
      <c r="N511" s="22"/>
      <c r="U511"/>
      <c r="AE511" s="22"/>
      <c r="AF511" s="22"/>
      <c r="AH511" s="22"/>
      <c r="AI511" s="22"/>
      <c r="AJ511" s="22"/>
      <c r="AR511"/>
      <c r="AV511"/>
      <c r="BT511" s="22"/>
      <c r="BU511" s="22"/>
      <c r="BV511" s="22"/>
      <c r="CL511" s="22"/>
    </row>
    <row r="512" spans="14:90">
      <c r="N512" s="22"/>
      <c r="U512"/>
      <c r="AE512" s="22"/>
      <c r="AF512" s="22"/>
      <c r="AH512" s="22"/>
      <c r="AI512" s="22"/>
      <c r="AJ512" s="22"/>
      <c r="AR512"/>
      <c r="AV512"/>
      <c r="BT512" s="22"/>
      <c r="BU512" s="22"/>
      <c r="BV512" s="22"/>
      <c r="CL512" s="22"/>
    </row>
    <row r="513" spans="14:90">
      <c r="N513" s="22"/>
      <c r="U513"/>
      <c r="AE513" s="22"/>
      <c r="AF513" s="22"/>
      <c r="AH513" s="22"/>
      <c r="AI513" s="22"/>
      <c r="AJ513" s="22"/>
      <c r="AR513"/>
      <c r="AV513"/>
      <c r="BT513" s="22"/>
      <c r="BU513" s="22"/>
      <c r="BV513" s="22"/>
      <c r="CL513" s="22"/>
    </row>
    <row r="514" spans="14:90">
      <c r="N514" s="22"/>
      <c r="U514"/>
      <c r="AE514" s="22"/>
      <c r="AF514" s="22"/>
      <c r="AH514" s="22"/>
      <c r="AI514" s="22"/>
      <c r="AJ514" s="22"/>
      <c r="AR514"/>
      <c r="AV514"/>
      <c r="BT514" s="22"/>
      <c r="BU514" s="22"/>
      <c r="BV514" s="22"/>
      <c r="CL514" s="22"/>
    </row>
    <row r="515" spans="14:90">
      <c r="N515" s="22"/>
      <c r="U515"/>
      <c r="AE515" s="22"/>
      <c r="AF515" s="22"/>
      <c r="AH515" s="22"/>
      <c r="AI515" s="22"/>
      <c r="AJ515" s="22"/>
      <c r="AR515"/>
      <c r="AV515"/>
      <c r="BT515" s="22"/>
      <c r="BU515" s="22"/>
      <c r="BV515" s="22"/>
      <c r="CL515" s="22"/>
    </row>
    <row r="516" spans="14:90">
      <c r="N516" s="22"/>
      <c r="U516"/>
      <c r="AE516" s="22"/>
      <c r="AF516" s="22"/>
      <c r="AH516" s="22"/>
      <c r="AI516" s="22"/>
      <c r="AJ516" s="22"/>
      <c r="AR516"/>
      <c r="AV516"/>
      <c r="BT516" s="22"/>
      <c r="BU516" s="22"/>
      <c r="BV516" s="22"/>
      <c r="CL516" s="22"/>
    </row>
    <row r="517" spans="14:90">
      <c r="N517" s="22"/>
      <c r="U517"/>
      <c r="AE517" s="22"/>
      <c r="AF517" s="22"/>
      <c r="AH517" s="22"/>
      <c r="AI517" s="22"/>
      <c r="AJ517" s="22"/>
      <c r="AR517"/>
      <c r="AV517"/>
      <c r="BT517" s="22"/>
      <c r="BU517" s="22"/>
      <c r="BV517" s="22"/>
      <c r="CL517" s="22"/>
    </row>
    <row r="518" spans="14:90">
      <c r="N518" s="22"/>
      <c r="U518"/>
      <c r="AE518" s="22"/>
      <c r="AF518" s="22"/>
      <c r="AH518" s="22"/>
      <c r="AI518" s="22"/>
      <c r="AJ518" s="22"/>
      <c r="AR518"/>
      <c r="AV518"/>
      <c r="BT518" s="22"/>
      <c r="BU518" s="22"/>
      <c r="BV518" s="22"/>
      <c r="CL518" s="22"/>
    </row>
    <row r="519" spans="14:90">
      <c r="N519" s="22"/>
      <c r="U519"/>
      <c r="AE519" s="22"/>
      <c r="AF519" s="22"/>
      <c r="AH519" s="22"/>
      <c r="AI519" s="22"/>
      <c r="AJ519" s="22"/>
      <c r="AR519"/>
      <c r="AV519"/>
      <c r="BT519" s="22"/>
      <c r="BU519" s="22"/>
      <c r="BV519" s="22"/>
      <c r="CL519" s="22"/>
    </row>
    <row r="520" spans="14:90">
      <c r="N520" s="22"/>
      <c r="U520"/>
      <c r="AE520" s="22"/>
      <c r="AF520" s="22"/>
      <c r="AH520" s="22"/>
      <c r="AI520" s="22"/>
      <c r="AJ520" s="22"/>
      <c r="AR520"/>
      <c r="AV520"/>
      <c r="BT520" s="22"/>
      <c r="BU520" s="22"/>
      <c r="BV520" s="22"/>
      <c r="CL520" s="22"/>
    </row>
    <row r="521" spans="14:90">
      <c r="N521" s="22"/>
      <c r="U521"/>
      <c r="AE521" s="22"/>
      <c r="AF521" s="22"/>
      <c r="AH521" s="22"/>
      <c r="AI521" s="22"/>
      <c r="AJ521" s="22"/>
      <c r="AR521"/>
      <c r="AV521"/>
      <c r="BT521" s="22"/>
      <c r="BU521" s="22"/>
      <c r="BV521" s="22"/>
      <c r="CL521" s="22"/>
    </row>
    <row r="522" spans="14:90">
      <c r="N522" s="22"/>
      <c r="U522"/>
      <c r="AE522" s="22"/>
      <c r="AF522" s="22"/>
      <c r="AH522" s="22"/>
      <c r="AI522" s="22"/>
      <c r="AJ522" s="22"/>
      <c r="AR522"/>
      <c r="AV522"/>
      <c r="BT522" s="22"/>
      <c r="BU522" s="22"/>
      <c r="BV522" s="22"/>
      <c r="CL522" s="22"/>
    </row>
    <row r="523" spans="14:90">
      <c r="N523" s="22"/>
      <c r="U523"/>
      <c r="AE523" s="22"/>
      <c r="AF523" s="22"/>
      <c r="AH523" s="22"/>
      <c r="AI523" s="22"/>
      <c r="AJ523" s="22"/>
      <c r="AR523"/>
      <c r="AV523"/>
      <c r="BT523" s="22"/>
      <c r="BU523" s="22"/>
      <c r="BV523" s="22"/>
      <c r="CL523" s="22"/>
    </row>
    <row r="524" spans="14:90">
      <c r="N524" s="22"/>
      <c r="U524"/>
      <c r="AE524" s="22"/>
      <c r="AF524" s="22"/>
      <c r="AH524" s="22"/>
      <c r="AI524" s="22"/>
      <c r="AJ524" s="22"/>
      <c r="AR524"/>
      <c r="AV524"/>
      <c r="BT524" s="22"/>
      <c r="BU524" s="22"/>
      <c r="BV524" s="22"/>
      <c r="CL524" s="22"/>
    </row>
    <row r="525" spans="14:90">
      <c r="N525" s="22"/>
      <c r="U525"/>
      <c r="AE525" s="22"/>
      <c r="AF525" s="22"/>
      <c r="AH525" s="22"/>
      <c r="AI525" s="22"/>
      <c r="AJ525" s="22"/>
      <c r="AR525"/>
      <c r="AV525"/>
      <c r="BT525" s="22"/>
      <c r="BU525" s="22"/>
      <c r="BV525" s="22"/>
      <c r="CL525" s="22"/>
    </row>
    <row r="526" spans="14:90">
      <c r="N526" s="22"/>
      <c r="U526"/>
      <c r="AE526" s="22"/>
      <c r="AF526" s="22"/>
      <c r="AH526" s="22"/>
      <c r="AI526" s="22"/>
      <c r="AJ526" s="22"/>
      <c r="AR526"/>
      <c r="AV526"/>
      <c r="BT526" s="22"/>
      <c r="BU526" s="22"/>
      <c r="BV526" s="22"/>
      <c r="CL526" s="22"/>
    </row>
    <row r="527" spans="14:90">
      <c r="N527" s="22"/>
      <c r="U527"/>
      <c r="AE527" s="22"/>
      <c r="AF527" s="22"/>
      <c r="AH527" s="22"/>
      <c r="AI527" s="22"/>
      <c r="AJ527" s="22"/>
      <c r="AR527"/>
      <c r="AV527"/>
      <c r="BT527" s="22"/>
      <c r="BU527" s="22"/>
      <c r="BV527" s="22"/>
      <c r="CL527" s="22"/>
    </row>
    <row r="528" spans="14:90">
      <c r="N528" s="22"/>
      <c r="U528"/>
      <c r="AE528" s="22"/>
      <c r="AF528" s="22"/>
      <c r="AH528" s="22"/>
      <c r="AI528" s="22"/>
      <c r="AJ528" s="22"/>
      <c r="AR528"/>
      <c r="AV528"/>
      <c r="BT528" s="22"/>
      <c r="BU528" s="22"/>
      <c r="BV528" s="22"/>
      <c r="CL528" s="22"/>
    </row>
    <row r="529" spans="14:90">
      <c r="N529" s="22"/>
      <c r="U529"/>
      <c r="AE529" s="22"/>
      <c r="AF529" s="22"/>
      <c r="AH529" s="22"/>
      <c r="AI529" s="22"/>
      <c r="AJ529" s="22"/>
      <c r="AR529"/>
      <c r="AV529"/>
      <c r="BT529" s="22"/>
      <c r="BU529" s="22"/>
      <c r="BV529" s="22"/>
      <c r="CL529" s="22"/>
    </row>
    <row r="530" spans="14:90">
      <c r="N530" s="22"/>
      <c r="U530"/>
      <c r="AE530" s="22"/>
      <c r="AF530" s="22"/>
      <c r="AH530" s="22"/>
      <c r="AI530" s="22"/>
      <c r="AJ530" s="22"/>
      <c r="AR530"/>
      <c r="AV530"/>
      <c r="BT530" s="22"/>
      <c r="BU530" s="22"/>
      <c r="BV530" s="22"/>
      <c r="CL530" s="22"/>
    </row>
    <row r="531" spans="14:90">
      <c r="N531" s="22"/>
      <c r="U531"/>
      <c r="AE531" s="22"/>
      <c r="AF531" s="22"/>
      <c r="AH531" s="22"/>
      <c r="AI531" s="22"/>
      <c r="AJ531" s="22"/>
      <c r="AR531"/>
      <c r="AV531"/>
      <c r="BT531" s="22"/>
      <c r="BU531" s="22"/>
      <c r="BV531" s="22"/>
      <c r="CL531" s="22"/>
    </row>
    <row r="532" spans="14:90">
      <c r="N532" s="22"/>
      <c r="U532"/>
      <c r="AE532" s="22"/>
      <c r="AF532" s="22"/>
      <c r="AH532" s="22"/>
      <c r="AI532" s="22"/>
      <c r="AJ532" s="22"/>
      <c r="AR532"/>
      <c r="AV532"/>
      <c r="BT532" s="22"/>
      <c r="BU532" s="22"/>
      <c r="BV532" s="22"/>
      <c r="CL532" s="22"/>
    </row>
    <row r="533" spans="14:90">
      <c r="N533" s="22"/>
      <c r="U533"/>
      <c r="AE533" s="22"/>
      <c r="AF533" s="22"/>
      <c r="AH533" s="22"/>
      <c r="AI533" s="22"/>
      <c r="AJ533" s="22"/>
      <c r="AR533"/>
      <c r="AV533"/>
      <c r="BT533" s="22"/>
      <c r="BU533" s="22"/>
      <c r="BV533" s="22"/>
      <c r="CL533" s="22"/>
    </row>
    <row r="534" spans="14:90">
      <c r="N534" s="22"/>
      <c r="U534"/>
      <c r="AE534" s="22"/>
      <c r="AF534" s="22"/>
      <c r="AH534" s="22"/>
      <c r="AI534" s="22"/>
      <c r="AJ534" s="22"/>
      <c r="AR534"/>
      <c r="AV534"/>
      <c r="BT534" s="22"/>
      <c r="BU534" s="22"/>
      <c r="BV534" s="22"/>
      <c r="CL534" s="22"/>
    </row>
    <row r="535" spans="14:90">
      <c r="N535" s="22"/>
      <c r="U535"/>
      <c r="AE535" s="22"/>
      <c r="AF535" s="22"/>
      <c r="AH535" s="22"/>
      <c r="AI535" s="22"/>
      <c r="AJ535" s="22"/>
      <c r="AR535"/>
      <c r="AV535"/>
      <c r="BT535" s="22"/>
      <c r="BU535" s="22"/>
      <c r="BV535" s="22"/>
      <c r="CL535" s="22"/>
    </row>
    <row r="536" spans="14:90">
      <c r="N536" s="22"/>
      <c r="U536"/>
      <c r="AE536" s="22"/>
      <c r="AF536" s="22"/>
      <c r="AH536" s="22"/>
      <c r="AI536" s="22"/>
      <c r="AJ536" s="22"/>
      <c r="AR536"/>
      <c r="AV536"/>
      <c r="BT536" s="22"/>
      <c r="BU536" s="22"/>
      <c r="BV536" s="22"/>
      <c r="CL536" s="22"/>
    </row>
    <row r="537" spans="14:90">
      <c r="N537" s="22"/>
      <c r="U537"/>
      <c r="AE537" s="22"/>
      <c r="AF537" s="22"/>
      <c r="AH537" s="22"/>
      <c r="AI537" s="22"/>
      <c r="AJ537" s="22"/>
      <c r="AR537"/>
      <c r="AV537"/>
      <c r="BT537" s="22"/>
      <c r="BU537" s="22"/>
      <c r="BV537" s="22"/>
      <c r="CL537" s="22"/>
    </row>
    <row r="538" spans="14:90">
      <c r="N538" s="22"/>
      <c r="U538"/>
      <c r="AE538" s="22"/>
      <c r="AF538" s="22"/>
      <c r="AH538" s="22"/>
      <c r="AI538" s="22"/>
      <c r="AJ538" s="22"/>
      <c r="AR538"/>
      <c r="AV538"/>
      <c r="BT538" s="22"/>
      <c r="BU538" s="22"/>
      <c r="BV538" s="22"/>
      <c r="CL538" s="22"/>
    </row>
    <row r="539" spans="14:90">
      <c r="N539" s="22"/>
      <c r="U539"/>
      <c r="AE539" s="22"/>
      <c r="AF539" s="22"/>
      <c r="AH539" s="22"/>
      <c r="AI539" s="22"/>
      <c r="AJ539" s="22"/>
      <c r="AR539"/>
      <c r="AV539"/>
      <c r="BT539" s="22"/>
      <c r="BU539" s="22"/>
      <c r="BV539" s="22"/>
      <c r="CL539" s="22"/>
    </row>
    <row r="540" spans="14:90">
      <c r="N540" s="22"/>
      <c r="U540"/>
      <c r="AE540" s="22"/>
      <c r="AF540" s="22"/>
      <c r="AH540" s="22"/>
      <c r="AI540" s="22"/>
      <c r="AJ540" s="22"/>
      <c r="AR540"/>
      <c r="AV540"/>
      <c r="BT540" s="22"/>
      <c r="BU540" s="22"/>
      <c r="BV540" s="22"/>
      <c r="CL540" s="22"/>
    </row>
    <row r="541" spans="14:90">
      <c r="N541" s="22"/>
      <c r="U541"/>
      <c r="AE541" s="22"/>
      <c r="AF541" s="22"/>
      <c r="AH541" s="22"/>
      <c r="AI541" s="22"/>
      <c r="AJ541" s="22"/>
      <c r="AR541"/>
      <c r="AV541"/>
      <c r="BT541" s="22"/>
      <c r="BU541" s="22"/>
      <c r="BV541" s="22"/>
      <c r="CL541" s="22"/>
    </row>
    <row r="542" spans="14:90">
      <c r="N542" s="22"/>
      <c r="U542"/>
      <c r="AE542" s="22"/>
      <c r="AF542" s="22"/>
      <c r="AH542" s="22"/>
      <c r="AI542" s="22"/>
      <c r="AJ542" s="22"/>
      <c r="AR542"/>
      <c r="AV542"/>
      <c r="BT542" s="22"/>
      <c r="BU542" s="22"/>
      <c r="BV542" s="22"/>
      <c r="CL542" s="22"/>
    </row>
    <row r="543" spans="14:90">
      <c r="N543" s="22"/>
      <c r="U543"/>
      <c r="AE543" s="22"/>
      <c r="AF543" s="22"/>
      <c r="AH543" s="22"/>
      <c r="AI543" s="22"/>
      <c r="AJ543" s="22"/>
      <c r="AR543"/>
      <c r="AV543"/>
      <c r="BT543" s="22"/>
      <c r="BU543" s="22"/>
      <c r="BV543" s="22"/>
      <c r="CL543" s="22"/>
    </row>
    <row r="544" spans="14:90">
      <c r="N544" s="22"/>
      <c r="U544"/>
      <c r="AE544" s="22"/>
      <c r="AF544" s="22"/>
      <c r="AH544" s="22"/>
      <c r="AI544" s="22"/>
      <c r="AJ544" s="22"/>
      <c r="AR544"/>
      <c r="AV544"/>
      <c r="BT544" s="22"/>
      <c r="BU544" s="22"/>
      <c r="BV544" s="22"/>
      <c r="CL544" s="22"/>
    </row>
    <row r="545" spans="14:90">
      <c r="N545" s="22"/>
      <c r="U545"/>
      <c r="AE545" s="22"/>
      <c r="AF545" s="22"/>
      <c r="AH545" s="22"/>
      <c r="AI545" s="22"/>
      <c r="AJ545" s="22"/>
      <c r="AR545"/>
      <c r="AV545"/>
      <c r="BT545" s="22"/>
      <c r="BU545" s="22"/>
      <c r="BV545" s="22"/>
      <c r="CL545" s="22"/>
    </row>
    <row r="546" spans="14:90">
      <c r="N546" s="22"/>
      <c r="U546"/>
      <c r="AE546" s="22"/>
      <c r="AF546" s="22"/>
      <c r="AH546" s="22"/>
      <c r="AI546" s="22"/>
      <c r="AJ546" s="22"/>
      <c r="AR546"/>
      <c r="AV546"/>
      <c r="BT546" s="22"/>
      <c r="BU546" s="22"/>
      <c r="BV546" s="22"/>
      <c r="CL546" s="22"/>
    </row>
    <row r="547" spans="14:90">
      <c r="N547" s="22"/>
      <c r="U547"/>
      <c r="AE547" s="22"/>
      <c r="AF547" s="22"/>
      <c r="AH547" s="22"/>
      <c r="AI547" s="22"/>
      <c r="AJ547" s="22"/>
      <c r="AR547"/>
      <c r="AV547"/>
      <c r="BT547" s="22"/>
      <c r="BU547" s="22"/>
      <c r="BV547" s="22"/>
      <c r="CL547" s="22"/>
    </row>
    <row r="548" spans="14:90">
      <c r="N548" s="22"/>
      <c r="U548"/>
      <c r="AE548" s="22"/>
      <c r="AF548" s="22"/>
      <c r="AH548" s="22"/>
      <c r="AI548" s="22"/>
      <c r="AJ548" s="22"/>
      <c r="AR548"/>
      <c r="AV548"/>
      <c r="BT548" s="22"/>
      <c r="BU548" s="22"/>
      <c r="BV548" s="22"/>
      <c r="CL548" s="22"/>
    </row>
    <row r="549" spans="14:90">
      <c r="N549" s="22"/>
      <c r="U549"/>
      <c r="AE549" s="22"/>
      <c r="AF549" s="22"/>
      <c r="AH549" s="22"/>
      <c r="AI549" s="22"/>
      <c r="AJ549" s="22"/>
      <c r="AR549"/>
      <c r="AV549"/>
      <c r="BT549" s="22"/>
      <c r="BU549" s="22"/>
      <c r="BV549" s="22"/>
      <c r="CL549" s="22"/>
    </row>
    <row r="550" spans="14:90">
      <c r="N550" s="22"/>
      <c r="U550"/>
      <c r="AE550" s="22"/>
      <c r="AF550" s="22"/>
      <c r="AH550" s="22"/>
      <c r="AI550" s="22"/>
      <c r="AJ550" s="22"/>
      <c r="AR550"/>
      <c r="AV550"/>
      <c r="BT550" s="22"/>
      <c r="BU550" s="22"/>
      <c r="BV550" s="22"/>
      <c r="CL550" s="22"/>
    </row>
    <row r="551" spans="14:90">
      <c r="N551" s="22"/>
      <c r="U551"/>
      <c r="AE551" s="22"/>
      <c r="AF551" s="22"/>
      <c r="AH551" s="22"/>
      <c r="AI551" s="22"/>
      <c r="AJ551" s="22"/>
      <c r="AR551"/>
      <c r="AV551"/>
      <c r="BT551" s="22"/>
      <c r="BU551" s="22"/>
      <c r="BV551" s="22"/>
      <c r="CL551" s="22"/>
    </row>
    <row r="552" spans="14:90">
      <c r="N552" s="22"/>
      <c r="U552"/>
      <c r="AE552" s="22"/>
      <c r="AF552" s="22"/>
      <c r="AH552" s="22"/>
      <c r="AI552" s="22"/>
      <c r="AJ552" s="22"/>
      <c r="AR552"/>
      <c r="AV552"/>
      <c r="BT552" s="22"/>
      <c r="BU552" s="22"/>
      <c r="BV552" s="22"/>
      <c r="CL552" s="22"/>
    </row>
    <row r="553" spans="14:90">
      <c r="N553" s="22"/>
      <c r="U553"/>
      <c r="AE553" s="22"/>
      <c r="AF553" s="22"/>
      <c r="AH553" s="22"/>
      <c r="AI553" s="22"/>
      <c r="AJ553" s="22"/>
      <c r="AR553"/>
      <c r="AV553"/>
      <c r="BT553" s="22"/>
      <c r="BU553" s="22"/>
      <c r="BV553" s="22"/>
      <c r="CL553" s="22"/>
    </row>
    <row r="554" spans="14:90">
      <c r="N554" s="22"/>
      <c r="U554"/>
      <c r="AE554" s="22"/>
      <c r="AF554" s="22"/>
      <c r="AH554" s="22"/>
      <c r="AI554" s="22"/>
      <c r="AJ554" s="22"/>
      <c r="AR554"/>
      <c r="AV554"/>
      <c r="BT554" s="22"/>
      <c r="BU554" s="22"/>
      <c r="BV554" s="22"/>
      <c r="CL554" s="22"/>
    </row>
    <row r="555" spans="14:90">
      <c r="N555" s="22"/>
      <c r="U555"/>
      <c r="AE555" s="22"/>
      <c r="AF555" s="22"/>
      <c r="AH555" s="22"/>
      <c r="AI555" s="22"/>
      <c r="AJ555" s="22"/>
      <c r="AR555"/>
      <c r="AV555"/>
      <c r="BT555" s="22"/>
      <c r="BU555" s="22"/>
      <c r="BV555" s="22"/>
      <c r="CL555" s="22"/>
    </row>
    <row r="556" spans="14:90">
      <c r="N556" s="22"/>
      <c r="U556"/>
      <c r="AE556" s="22"/>
      <c r="AF556" s="22"/>
      <c r="AH556" s="22"/>
      <c r="AI556" s="22"/>
      <c r="AJ556" s="22"/>
      <c r="AR556"/>
      <c r="AV556"/>
      <c r="BT556" s="22"/>
      <c r="BU556" s="22"/>
      <c r="BV556" s="22"/>
      <c r="CL556" s="22"/>
    </row>
    <row r="557" spans="14:90">
      <c r="N557" s="22"/>
      <c r="U557"/>
      <c r="AE557" s="22"/>
      <c r="AF557" s="22"/>
      <c r="AH557" s="22"/>
      <c r="AI557" s="22"/>
      <c r="AJ557" s="22"/>
      <c r="AR557"/>
      <c r="AV557"/>
      <c r="BT557" s="22"/>
      <c r="BU557" s="22"/>
      <c r="BV557" s="22"/>
      <c r="CL557" s="22"/>
    </row>
    <row r="558" spans="14:90">
      <c r="N558" s="22"/>
      <c r="U558"/>
      <c r="AE558" s="22"/>
      <c r="AF558" s="22"/>
      <c r="AH558" s="22"/>
      <c r="AI558" s="22"/>
      <c r="AJ558" s="22"/>
      <c r="AR558"/>
      <c r="AV558"/>
      <c r="BT558" s="22"/>
      <c r="BU558" s="22"/>
      <c r="BV558" s="22"/>
      <c r="CL558" s="22"/>
    </row>
    <row r="559" spans="14:90">
      <c r="N559" s="22"/>
      <c r="U559"/>
      <c r="AE559" s="22"/>
      <c r="AF559" s="22"/>
      <c r="AH559" s="22"/>
      <c r="AI559" s="22"/>
      <c r="AJ559" s="22"/>
      <c r="AR559"/>
      <c r="AV559"/>
      <c r="BT559" s="22"/>
      <c r="BU559" s="22"/>
      <c r="BV559" s="22"/>
      <c r="CL559" s="22"/>
    </row>
    <row r="560" spans="14:90">
      <c r="N560" s="22"/>
      <c r="U560"/>
      <c r="AE560" s="22"/>
      <c r="AF560" s="22"/>
      <c r="AH560" s="22"/>
      <c r="AI560" s="22"/>
      <c r="AJ560" s="22"/>
      <c r="AR560"/>
      <c r="AV560"/>
      <c r="BT560" s="22"/>
      <c r="BU560" s="22"/>
      <c r="BV560" s="22"/>
      <c r="CL560" s="22"/>
    </row>
    <row r="561" spans="14:90">
      <c r="N561" s="22"/>
      <c r="U561"/>
      <c r="AE561" s="22"/>
      <c r="AF561" s="22"/>
      <c r="AH561" s="22"/>
      <c r="AI561" s="22"/>
      <c r="AJ561" s="22"/>
      <c r="AR561"/>
      <c r="AV561"/>
      <c r="BT561" s="22"/>
      <c r="BU561" s="22"/>
      <c r="BV561" s="22"/>
      <c r="CL561" s="22"/>
    </row>
    <row r="562" spans="14:90">
      <c r="N562" s="22"/>
      <c r="U562"/>
      <c r="AE562" s="22"/>
      <c r="AF562" s="22"/>
      <c r="AH562" s="22"/>
      <c r="AI562" s="22"/>
      <c r="AJ562" s="22"/>
      <c r="AR562"/>
      <c r="AV562"/>
      <c r="BT562" s="22"/>
      <c r="BU562" s="22"/>
      <c r="BV562" s="22"/>
      <c r="CL562" s="22"/>
    </row>
    <row r="563" spans="14:90">
      <c r="N563" s="22"/>
      <c r="U563"/>
      <c r="AE563" s="22"/>
      <c r="AF563" s="22"/>
      <c r="AH563" s="22"/>
      <c r="AI563" s="22"/>
      <c r="AJ563" s="22"/>
      <c r="AR563"/>
      <c r="AV563"/>
      <c r="BT563" s="22"/>
      <c r="BU563" s="22"/>
      <c r="BV563" s="22"/>
      <c r="CL563" s="22"/>
    </row>
    <row r="564" spans="14:90">
      <c r="N564" s="22"/>
      <c r="U564"/>
      <c r="AE564" s="22"/>
      <c r="AF564" s="22"/>
      <c r="AH564" s="22"/>
      <c r="AI564" s="22"/>
      <c r="AJ564" s="22"/>
      <c r="AR564"/>
      <c r="AV564"/>
      <c r="BT564" s="22"/>
      <c r="BU564" s="22"/>
      <c r="BV564" s="22"/>
      <c r="CL564" s="22"/>
    </row>
    <row r="565" spans="14:90">
      <c r="N565" s="22"/>
      <c r="U565"/>
      <c r="AE565" s="22"/>
      <c r="AF565" s="22"/>
      <c r="AH565" s="22"/>
      <c r="AI565" s="22"/>
      <c r="AJ565" s="22"/>
      <c r="AR565"/>
      <c r="AV565"/>
      <c r="BT565" s="22"/>
      <c r="BU565" s="22"/>
      <c r="BV565" s="22"/>
      <c r="CL565" s="22"/>
    </row>
    <row r="566" spans="14:90">
      <c r="N566" s="22"/>
      <c r="U566"/>
      <c r="AE566" s="22"/>
      <c r="AF566" s="22"/>
      <c r="AH566" s="22"/>
      <c r="AI566" s="22"/>
      <c r="AJ566" s="22"/>
      <c r="AR566"/>
      <c r="AV566"/>
      <c r="BT566" s="22"/>
      <c r="BU566" s="22"/>
      <c r="BV566" s="22"/>
      <c r="CL566" s="22"/>
    </row>
    <row r="567" spans="14:90">
      <c r="N567" s="22"/>
      <c r="U567"/>
      <c r="AE567" s="22"/>
      <c r="AF567" s="22"/>
      <c r="AH567" s="22"/>
      <c r="AI567" s="22"/>
      <c r="AJ567" s="22"/>
      <c r="AR567"/>
      <c r="AV567"/>
      <c r="BT567" s="22"/>
      <c r="BU567" s="22"/>
      <c r="BV567" s="22"/>
      <c r="CL567" s="22"/>
    </row>
    <row r="568" spans="14:90">
      <c r="N568" s="22"/>
      <c r="U568"/>
      <c r="AE568" s="22"/>
      <c r="AF568" s="22"/>
      <c r="AH568" s="22"/>
      <c r="AI568" s="22"/>
      <c r="AJ568" s="22"/>
      <c r="AR568"/>
      <c r="AV568"/>
      <c r="BT568" s="22"/>
      <c r="BU568" s="22"/>
      <c r="BV568" s="22"/>
      <c r="CL568" s="22"/>
    </row>
    <row r="569" spans="14:90">
      <c r="N569" s="22"/>
      <c r="U569"/>
      <c r="AE569" s="22"/>
      <c r="AF569" s="22"/>
      <c r="AH569" s="22"/>
      <c r="AI569" s="22"/>
      <c r="AJ569" s="22"/>
      <c r="AR569"/>
      <c r="AV569"/>
      <c r="BT569" s="22"/>
      <c r="BU569" s="22"/>
      <c r="BV569" s="22"/>
      <c r="CL569" s="22"/>
    </row>
    <row r="570" spans="14:90">
      <c r="N570" s="22"/>
      <c r="U570"/>
      <c r="AE570" s="22"/>
      <c r="AF570" s="22"/>
      <c r="AH570" s="22"/>
      <c r="AI570" s="22"/>
      <c r="AJ570" s="22"/>
      <c r="AR570"/>
      <c r="AV570"/>
      <c r="BT570" s="22"/>
      <c r="BU570" s="22"/>
      <c r="BV570" s="22"/>
      <c r="CL570" s="22"/>
    </row>
    <row r="571" spans="14:90">
      <c r="N571" s="22"/>
      <c r="U571"/>
      <c r="AE571" s="22"/>
      <c r="AF571" s="22"/>
      <c r="AH571" s="22"/>
      <c r="AI571" s="22"/>
      <c r="AJ571" s="22"/>
      <c r="AR571"/>
      <c r="AV571"/>
      <c r="BT571" s="22"/>
      <c r="BU571" s="22"/>
      <c r="BV571" s="22"/>
      <c r="CL571" s="22"/>
    </row>
    <row r="572" spans="14:90">
      <c r="N572" s="22"/>
      <c r="U572"/>
      <c r="AE572" s="22"/>
      <c r="AF572" s="22"/>
      <c r="AH572" s="22"/>
      <c r="AI572" s="22"/>
      <c r="AJ572" s="22"/>
      <c r="AR572"/>
      <c r="AV572"/>
      <c r="BT572" s="22"/>
      <c r="BU572" s="22"/>
      <c r="BV572" s="22"/>
      <c r="CL572" s="22"/>
    </row>
    <row r="573" spans="14:90">
      <c r="N573" s="22"/>
      <c r="U573"/>
      <c r="AE573" s="22"/>
      <c r="AF573" s="22"/>
      <c r="AH573" s="22"/>
      <c r="AI573" s="22"/>
      <c r="AJ573" s="22"/>
      <c r="AR573"/>
      <c r="AV573"/>
      <c r="BT573" s="22"/>
      <c r="BU573" s="22"/>
      <c r="BV573" s="22"/>
      <c r="CL573" s="22"/>
    </row>
    <row r="574" spans="14:90">
      <c r="N574" s="22"/>
      <c r="U574"/>
      <c r="AE574" s="22"/>
      <c r="AF574" s="22"/>
      <c r="AH574" s="22"/>
      <c r="AI574" s="22"/>
      <c r="AJ574" s="22"/>
      <c r="AR574"/>
      <c r="AV574"/>
      <c r="BT574" s="22"/>
      <c r="BU574" s="22"/>
      <c r="BV574" s="22"/>
      <c r="CL574" s="22"/>
    </row>
    <row r="575" spans="14:90">
      <c r="N575" s="22"/>
      <c r="U575"/>
      <c r="AE575" s="22"/>
      <c r="AF575" s="22"/>
      <c r="AH575" s="22"/>
      <c r="AI575" s="22"/>
      <c r="AJ575" s="22"/>
      <c r="AR575"/>
      <c r="AV575"/>
      <c r="BT575" s="22"/>
      <c r="BU575" s="22"/>
      <c r="BV575" s="22"/>
      <c r="CL575" s="22"/>
    </row>
    <row r="576" spans="14:90">
      <c r="N576" s="22"/>
      <c r="U576"/>
      <c r="AE576" s="22"/>
      <c r="AF576" s="22"/>
      <c r="AH576" s="22"/>
      <c r="AI576" s="22"/>
      <c r="AJ576" s="22"/>
      <c r="AR576"/>
      <c r="AV576"/>
      <c r="BT576" s="22"/>
      <c r="BU576" s="22"/>
      <c r="BV576" s="22"/>
      <c r="CL576" s="22"/>
    </row>
    <row r="577" spans="14:90">
      <c r="N577" s="22"/>
      <c r="U577"/>
      <c r="AE577" s="22"/>
      <c r="AF577" s="22"/>
      <c r="AH577" s="22"/>
      <c r="AI577" s="22"/>
      <c r="AJ577" s="22"/>
      <c r="AR577"/>
      <c r="AV577"/>
      <c r="BT577" s="22"/>
      <c r="BU577" s="22"/>
      <c r="BV577" s="22"/>
      <c r="CL577" s="22"/>
    </row>
    <row r="578" spans="14:90">
      <c r="N578" s="22"/>
      <c r="U578"/>
      <c r="AE578" s="22"/>
      <c r="AF578" s="22"/>
      <c r="AH578" s="22"/>
      <c r="AI578" s="22"/>
      <c r="AJ578" s="22"/>
      <c r="AR578"/>
      <c r="AV578"/>
      <c r="BT578" s="22"/>
      <c r="BU578" s="22"/>
      <c r="BV578" s="22"/>
      <c r="CL578" s="22"/>
    </row>
    <row r="579" spans="14:90">
      <c r="N579" s="22"/>
      <c r="U579"/>
      <c r="AE579" s="22"/>
      <c r="AF579" s="22"/>
      <c r="AH579" s="22"/>
      <c r="AI579" s="22"/>
      <c r="AJ579" s="22"/>
      <c r="AR579"/>
      <c r="AV579"/>
      <c r="BT579" s="22"/>
      <c r="BU579" s="22"/>
      <c r="BV579" s="22"/>
      <c r="CL579" s="22"/>
    </row>
    <row r="580" spans="14:90">
      <c r="N580" s="22"/>
      <c r="U580"/>
      <c r="AE580" s="22"/>
      <c r="AF580" s="22"/>
      <c r="AH580" s="22"/>
      <c r="AI580" s="22"/>
      <c r="AJ580" s="22"/>
      <c r="AR580"/>
      <c r="AV580"/>
      <c r="BT580" s="22"/>
      <c r="BU580" s="22"/>
      <c r="BV580" s="22"/>
      <c r="CL580" s="22"/>
    </row>
    <row r="581" spans="14:90">
      <c r="N581" s="22"/>
      <c r="U581"/>
      <c r="AE581" s="22"/>
      <c r="AF581" s="22"/>
      <c r="AH581" s="22"/>
      <c r="AI581" s="22"/>
      <c r="AJ581" s="22"/>
      <c r="AR581"/>
      <c r="AV581"/>
      <c r="BT581" s="22"/>
      <c r="BU581" s="22"/>
      <c r="BV581" s="22"/>
      <c r="CL581" s="22"/>
    </row>
    <row r="582" spans="14:90">
      <c r="N582" s="22"/>
      <c r="U582"/>
      <c r="AE582" s="22"/>
      <c r="AF582" s="22"/>
      <c r="AH582" s="22"/>
      <c r="AI582" s="22"/>
      <c r="AJ582" s="22"/>
      <c r="AR582"/>
      <c r="AV582"/>
      <c r="BT582" s="22"/>
      <c r="BU582" s="22"/>
      <c r="BV582" s="22"/>
      <c r="CL582" s="22"/>
    </row>
    <row r="583" spans="14:90">
      <c r="N583" s="22"/>
      <c r="U583"/>
      <c r="AE583" s="22"/>
      <c r="AF583" s="22"/>
      <c r="AH583" s="22"/>
      <c r="AI583" s="22"/>
      <c r="AJ583" s="22"/>
      <c r="AR583"/>
      <c r="AV583"/>
      <c r="BT583" s="22"/>
      <c r="BU583" s="22"/>
      <c r="BV583" s="22"/>
      <c r="CL583" s="22"/>
    </row>
    <row r="584" spans="14:90">
      <c r="N584" s="22"/>
      <c r="U584"/>
      <c r="AE584" s="22"/>
      <c r="AF584" s="22"/>
      <c r="AH584" s="22"/>
      <c r="AI584" s="22"/>
      <c r="AJ584" s="22"/>
      <c r="AR584"/>
      <c r="AV584"/>
      <c r="BT584" s="22"/>
      <c r="BU584" s="22"/>
      <c r="BV584" s="22"/>
      <c r="CL584" s="22"/>
    </row>
    <row r="585" spans="14:90">
      <c r="N585" s="22"/>
      <c r="U585"/>
      <c r="AE585" s="22"/>
      <c r="AF585" s="22"/>
      <c r="AH585" s="22"/>
      <c r="AI585" s="22"/>
      <c r="AJ585" s="22"/>
      <c r="AR585"/>
      <c r="AV585"/>
      <c r="BT585" s="22"/>
      <c r="BU585" s="22"/>
      <c r="BV585" s="22"/>
      <c r="CL585" s="22"/>
    </row>
    <row r="586" spans="14:90">
      <c r="N586" s="22"/>
      <c r="U586"/>
      <c r="AE586" s="22"/>
      <c r="AF586" s="22"/>
      <c r="AH586" s="22"/>
      <c r="AI586" s="22"/>
      <c r="AJ586" s="22"/>
      <c r="AR586"/>
      <c r="AV586"/>
      <c r="BT586" s="22"/>
      <c r="BU586" s="22"/>
      <c r="BV586" s="22"/>
      <c r="CL586" s="22"/>
    </row>
    <row r="587" spans="14:90">
      <c r="N587" s="22"/>
      <c r="U587"/>
      <c r="AE587" s="22"/>
      <c r="AF587" s="22"/>
      <c r="AH587" s="22"/>
      <c r="AI587" s="22"/>
      <c r="AJ587" s="22"/>
      <c r="AR587"/>
      <c r="AV587"/>
      <c r="BT587" s="22"/>
      <c r="BU587" s="22"/>
      <c r="BV587" s="22"/>
      <c r="CL587" s="22"/>
    </row>
    <row r="588" spans="14:90">
      <c r="N588" s="22"/>
      <c r="U588"/>
      <c r="AE588" s="22"/>
      <c r="AF588" s="22"/>
      <c r="AH588" s="22"/>
      <c r="AI588" s="22"/>
      <c r="AJ588" s="22"/>
      <c r="AR588"/>
      <c r="AV588"/>
      <c r="BT588" s="22"/>
      <c r="BU588" s="22"/>
      <c r="BV588" s="22"/>
      <c r="CL588" s="22"/>
    </row>
    <row r="589" spans="14:90">
      <c r="N589" s="22"/>
      <c r="U589"/>
      <c r="AE589" s="22"/>
      <c r="AF589" s="22"/>
      <c r="AH589" s="22"/>
      <c r="AI589" s="22"/>
      <c r="AJ589" s="22"/>
      <c r="AR589"/>
      <c r="AV589"/>
      <c r="BT589" s="22"/>
      <c r="BU589" s="22"/>
      <c r="BV589" s="22"/>
      <c r="CL589" s="22"/>
    </row>
    <row r="590" spans="14:90">
      <c r="N590" s="22"/>
      <c r="U590"/>
      <c r="AE590" s="22"/>
      <c r="AF590" s="22"/>
      <c r="AH590" s="22"/>
      <c r="AI590" s="22"/>
      <c r="AJ590" s="22"/>
      <c r="AR590"/>
      <c r="AV590"/>
      <c r="BT590" s="22"/>
      <c r="BU590" s="22"/>
      <c r="BV590" s="22"/>
      <c r="CL590" s="22"/>
    </row>
    <row r="591" spans="14:90">
      <c r="N591" s="22"/>
      <c r="U591"/>
      <c r="AE591" s="22"/>
      <c r="AF591" s="22"/>
      <c r="AH591" s="22"/>
      <c r="AI591" s="22"/>
      <c r="AJ591" s="22"/>
      <c r="AR591"/>
      <c r="AV591"/>
      <c r="BT591" s="22"/>
      <c r="BU591" s="22"/>
      <c r="BV591" s="22"/>
      <c r="CL591" s="22"/>
    </row>
    <row r="592" spans="14:90">
      <c r="N592" s="22"/>
      <c r="U592"/>
      <c r="AE592" s="22"/>
      <c r="AF592" s="22"/>
      <c r="AH592" s="22"/>
      <c r="AI592" s="22"/>
      <c r="AJ592" s="22"/>
      <c r="AR592"/>
      <c r="AV592"/>
      <c r="BT592" s="22"/>
      <c r="BU592" s="22"/>
      <c r="BV592" s="22"/>
      <c r="CL592" s="22"/>
    </row>
    <row r="593" spans="14:90">
      <c r="N593" s="22"/>
      <c r="U593"/>
      <c r="AE593" s="22"/>
      <c r="AF593" s="22"/>
      <c r="AH593" s="22"/>
      <c r="AI593" s="22"/>
      <c r="AJ593" s="22"/>
      <c r="AR593"/>
      <c r="AV593"/>
      <c r="BT593" s="22"/>
      <c r="BU593" s="22"/>
      <c r="BV593" s="22"/>
      <c r="CL593" s="22"/>
    </row>
    <row r="594" spans="14:90">
      <c r="N594" s="22"/>
      <c r="U594"/>
      <c r="AE594" s="22"/>
      <c r="AF594" s="22"/>
      <c r="AH594" s="22"/>
      <c r="AI594" s="22"/>
      <c r="AJ594" s="22"/>
      <c r="AR594"/>
      <c r="AV594"/>
      <c r="BT594" s="22"/>
      <c r="BU594" s="22"/>
      <c r="BV594" s="22"/>
      <c r="CL594" s="22"/>
    </row>
    <row r="595" spans="14:90">
      <c r="N595" s="22"/>
      <c r="U595"/>
      <c r="AE595" s="22"/>
      <c r="AF595" s="22"/>
      <c r="AH595" s="22"/>
      <c r="AI595" s="22"/>
      <c r="AJ595" s="22"/>
      <c r="AR595"/>
      <c r="AV595"/>
      <c r="BT595" s="22"/>
      <c r="BU595" s="22"/>
      <c r="BV595" s="22"/>
      <c r="CL595" s="22"/>
    </row>
    <row r="596" spans="14:90">
      <c r="N596" s="22"/>
      <c r="U596"/>
      <c r="AE596" s="22"/>
      <c r="AF596" s="22"/>
      <c r="AH596" s="22"/>
      <c r="AI596" s="22"/>
      <c r="AJ596" s="22"/>
      <c r="AR596"/>
      <c r="AV596"/>
      <c r="BT596" s="22"/>
      <c r="BU596" s="22"/>
      <c r="BV596" s="22"/>
      <c r="CL596" s="22"/>
    </row>
    <row r="597" spans="14:90">
      <c r="N597" s="22"/>
      <c r="U597"/>
      <c r="AE597" s="22"/>
      <c r="AF597" s="22"/>
      <c r="AH597" s="22"/>
      <c r="AI597" s="22"/>
      <c r="AJ597" s="22"/>
      <c r="AR597"/>
      <c r="AV597"/>
      <c r="BT597" s="22"/>
      <c r="BU597" s="22"/>
      <c r="BV597" s="22"/>
      <c r="CL597" s="22"/>
    </row>
    <row r="598" spans="14:90">
      <c r="N598" s="22"/>
      <c r="U598"/>
      <c r="AE598" s="22"/>
      <c r="AF598" s="22"/>
      <c r="AH598" s="22"/>
      <c r="AI598" s="22"/>
      <c r="AJ598" s="22"/>
      <c r="AR598"/>
      <c r="AV598"/>
      <c r="BT598" s="22"/>
      <c r="BU598" s="22"/>
      <c r="BV598" s="22"/>
      <c r="CL598" s="22"/>
    </row>
    <row r="599" spans="14:90">
      <c r="N599" s="22"/>
      <c r="U599"/>
      <c r="AE599" s="22"/>
      <c r="AF599" s="22"/>
      <c r="AH599" s="22"/>
      <c r="AI599" s="22"/>
      <c r="AJ599" s="22"/>
      <c r="AR599"/>
      <c r="AV599"/>
      <c r="BT599" s="22"/>
      <c r="BU599" s="22"/>
      <c r="BV599" s="22"/>
      <c r="CL599" s="22"/>
    </row>
    <row r="600" spans="14:90">
      <c r="N600" s="22"/>
      <c r="U600"/>
      <c r="AE600" s="22"/>
      <c r="AF600" s="22"/>
      <c r="AH600" s="22"/>
      <c r="AI600" s="22"/>
      <c r="AJ600" s="22"/>
      <c r="AR600"/>
      <c r="AV600"/>
      <c r="BT600" s="22"/>
      <c r="BU600" s="22"/>
      <c r="BV600" s="22"/>
      <c r="CL600" s="22"/>
    </row>
    <row r="601" spans="14:90">
      <c r="N601" s="22"/>
      <c r="U601"/>
      <c r="AE601" s="22"/>
      <c r="AF601" s="22"/>
      <c r="AH601" s="22"/>
      <c r="AI601" s="22"/>
      <c r="AJ601" s="22"/>
      <c r="AR601"/>
      <c r="AV601"/>
      <c r="BT601" s="22"/>
      <c r="BU601" s="22"/>
      <c r="BV601" s="22"/>
      <c r="CL601" s="22"/>
    </row>
    <row r="602" spans="14:90">
      <c r="N602" s="22"/>
      <c r="U602"/>
      <c r="AE602" s="22"/>
      <c r="AF602" s="22"/>
      <c r="AH602" s="22"/>
      <c r="AI602" s="22"/>
      <c r="AJ602" s="22"/>
      <c r="AR602"/>
      <c r="AV602"/>
      <c r="BT602" s="22"/>
      <c r="BU602" s="22"/>
      <c r="BV602" s="22"/>
      <c r="CL602" s="22"/>
    </row>
    <row r="603" spans="14:90">
      <c r="N603" s="22"/>
      <c r="U603"/>
      <c r="AE603" s="22"/>
      <c r="AF603" s="22"/>
      <c r="AH603" s="22"/>
      <c r="AI603" s="22"/>
      <c r="AJ603" s="22"/>
      <c r="AR603"/>
      <c r="AV603"/>
      <c r="BT603" s="22"/>
      <c r="BU603" s="22"/>
      <c r="BV603" s="22"/>
      <c r="CL603" s="22"/>
    </row>
    <row r="604" spans="14:90">
      <c r="N604" s="22"/>
      <c r="U604"/>
      <c r="AE604" s="22"/>
      <c r="AF604" s="22"/>
      <c r="AH604" s="22"/>
      <c r="AI604" s="22"/>
      <c r="AJ604" s="22"/>
      <c r="AR604"/>
      <c r="AV604"/>
      <c r="BT604" s="22"/>
      <c r="BU604" s="22"/>
      <c r="BV604" s="22"/>
      <c r="CL604" s="22"/>
    </row>
    <row r="605" spans="14:90">
      <c r="N605" s="22"/>
      <c r="U605"/>
      <c r="AE605" s="22"/>
      <c r="AF605" s="22"/>
      <c r="AH605" s="22"/>
      <c r="AI605" s="22"/>
      <c r="AJ605" s="22"/>
      <c r="AR605"/>
      <c r="AV605"/>
      <c r="BT605" s="22"/>
      <c r="BU605" s="22"/>
      <c r="BV605" s="22"/>
      <c r="CL605" s="22"/>
    </row>
    <row r="606" spans="14:90">
      <c r="N606" s="22"/>
      <c r="U606"/>
      <c r="AE606" s="22"/>
      <c r="AF606" s="22"/>
      <c r="AH606" s="22"/>
      <c r="AI606" s="22"/>
      <c r="AJ606" s="22"/>
      <c r="AR606"/>
      <c r="AV606"/>
      <c r="BT606" s="22"/>
      <c r="BU606" s="22"/>
      <c r="BV606" s="22"/>
      <c r="CL606" s="22"/>
    </row>
    <row r="607" spans="14:90">
      <c r="N607" s="22"/>
      <c r="U607"/>
      <c r="AE607" s="22"/>
      <c r="AF607" s="22"/>
      <c r="AH607" s="22"/>
      <c r="AI607" s="22"/>
      <c r="AJ607" s="22"/>
      <c r="AR607"/>
      <c r="AV607"/>
      <c r="BT607" s="22"/>
      <c r="BU607" s="22"/>
      <c r="BV607" s="22"/>
      <c r="CL607" s="22"/>
    </row>
    <row r="608" spans="14:90">
      <c r="N608" s="22"/>
      <c r="U608"/>
      <c r="AE608" s="22"/>
      <c r="AF608" s="22"/>
      <c r="AH608" s="22"/>
      <c r="AI608" s="22"/>
      <c r="AJ608" s="22"/>
      <c r="AR608"/>
      <c r="AV608"/>
      <c r="BT608" s="22"/>
      <c r="BU608" s="22"/>
      <c r="BV608" s="22"/>
      <c r="CL608" s="22"/>
    </row>
    <row r="609" spans="14:90">
      <c r="N609" s="22"/>
      <c r="U609"/>
      <c r="AE609" s="22"/>
      <c r="AF609" s="22"/>
      <c r="AH609" s="22"/>
      <c r="AI609" s="22"/>
      <c r="AJ609" s="22"/>
      <c r="AR609"/>
      <c r="AV609"/>
      <c r="BT609" s="22"/>
      <c r="BU609" s="22"/>
      <c r="BV609" s="22"/>
      <c r="CL609" s="22"/>
    </row>
    <row r="610" spans="14:90">
      <c r="N610" s="22"/>
      <c r="U610"/>
      <c r="AE610" s="22"/>
      <c r="AF610" s="22"/>
      <c r="AH610" s="22"/>
      <c r="AI610" s="22"/>
      <c r="AJ610" s="22"/>
      <c r="AR610"/>
      <c r="AV610"/>
      <c r="BT610" s="22"/>
      <c r="BU610" s="22"/>
      <c r="BV610" s="22"/>
      <c r="CL610" s="22"/>
    </row>
    <row r="611" spans="14:90">
      <c r="N611" s="22"/>
      <c r="U611"/>
      <c r="AE611" s="22"/>
      <c r="AF611" s="22"/>
      <c r="AH611" s="22"/>
      <c r="AI611" s="22"/>
      <c r="AJ611" s="22"/>
      <c r="AR611"/>
      <c r="AV611"/>
      <c r="BT611" s="22"/>
      <c r="BU611" s="22"/>
      <c r="BV611" s="22"/>
      <c r="CL611" s="22"/>
    </row>
    <row r="612" spans="14:90">
      <c r="N612" s="22"/>
      <c r="U612"/>
      <c r="AE612" s="22"/>
      <c r="AF612" s="22"/>
      <c r="AH612" s="22"/>
      <c r="AI612" s="22"/>
      <c r="AJ612" s="22"/>
      <c r="AR612"/>
      <c r="AV612"/>
      <c r="BT612" s="22"/>
      <c r="BU612" s="22"/>
      <c r="BV612" s="22"/>
      <c r="CL612" s="22"/>
    </row>
    <row r="613" spans="14:90">
      <c r="N613" s="22"/>
      <c r="U613"/>
      <c r="AE613" s="22"/>
      <c r="AF613" s="22"/>
      <c r="AH613" s="22"/>
      <c r="AI613" s="22"/>
      <c r="AJ613" s="22"/>
      <c r="AR613"/>
      <c r="AV613"/>
      <c r="BT613" s="22"/>
      <c r="BU613" s="22"/>
      <c r="BV613" s="22"/>
      <c r="CL613" s="22"/>
    </row>
    <row r="614" spans="14:90">
      <c r="N614" s="22"/>
      <c r="U614"/>
      <c r="AE614" s="22"/>
      <c r="AF614" s="22"/>
      <c r="AH614" s="22"/>
      <c r="AI614" s="22"/>
      <c r="AJ614" s="22"/>
      <c r="AR614"/>
      <c r="AV614"/>
      <c r="BT614" s="22"/>
      <c r="BU614" s="22"/>
      <c r="BV614" s="22"/>
      <c r="CL614" s="22"/>
    </row>
    <row r="615" spans="14:90">
      <c r="N615" s="22"/>
      <c r="U615"/>
      <c r="AE615" s="22"/>
      <c r="AF615" s="22"/>
      <c r="AH615" s="22"/>
      <c r="AI615" s="22"/>
      <c r="AJ615" s="22"/>
      <c r="AR615"/>
      <c r="AV615"/>
      <c r="BT615" s="22"/>
      <c r="BU615" s="22"/>
      <c r="BV615" s="22"/>
      <c r="CL615" s="22"/>
    </row>
    <row r="616" spans="14:90">
      <c r="N616" s="22"/>
      <c r="U616"/>
      <c r="AE616" s="22"/>
      <c r="AF616" s="22"/>
      <c r="AH616" s="22"/>
      <c r="AI616" s="22"/>
      <c r="AJ616" s="22"/>
      <c r="AR616"/>
      <c r="AV616"/>
      <c r="BT616" s="22"/>
      <c r="BU616" s="22"/>
      <c r="BV616" s="22"/>
      <c r="CL616" s="22"/>
    </row>
    <row r="617" spans="14:90">
      <c r="N617" s="22"/>
      <c r="U617"/>
      <c r="AE617" s="22"/>
      <c r="AF617" s="22"/>
      <c r="AH617" s="22"/>
      <c r="AI617" s="22"/>
      <c r="AJ617" s="22"/>
      <c r="AR617"/>
      <c r="AV617"/>
      <c r="BT617" s="22"/>
      <c r="BU617" s="22"/>
      <c r="BV617" s="22"/>
      <c r="CL617" s="22"/>
    </row>
    <row r="618" spans="14:90">
      <c r="N618" s="22"/>
      <c r="U618"/>
      <c r="AE618" s="22"/>
      <c r="AF618" s="22"/>
      <c r="AH618" s="22"/>
      <c r="AI618" s="22"/>
      <c r="AJ618" s="22"/>
      <c r="AR618"/>
      <c r="AV618"/>
      <c r="BT618" s="22"/>
      <c r="BU618" s="22"/>
      <c r="BV618" s="22"/>
      <c r="CL618" s="22"/>
    </row>
    <row r="619" spans="14:90">
      <c r="N619" s="22"/>
      <c r="U619"/>
      <c r="AE619" s="22"/>
      <c r="AF619" s="22"/>
      <c r="AH619" s="22"/>
      <c r="AI619" s="22"/>
      <c r="AJ619" s="22"/>
      <c r="AR619"/>
      <c r="AV619"/>
      <c r="BT619" s="22"/>
      <c r="BU619" s="22"/>
      <c r="BV619" s="22"/>
      <c r="CL619" s="22"/>
    </row>
    <row r="620" spans="14:90">
      <c r="N620" s="22"/>
      <c r="U620"/>
      <c r="AE620" s="22"/>
      <c r="AF620" s="22"/>
      <c r="AH620" s="22"/>
      <c r="AI620" s="22"/>
      <c r="AJ620" s="22"/>
      <c r="AR620"/>
      <c r="AV620"/>
      <c r="BT620" s="22"/>
      <c r="BU620" s="22"/>
      <c r="BV620" s="22"/>
      <c r="CL620" s="22"/>
    </row>
    <row r="621" spans="14:90">
      <c r="N621" s="22"/>
      <c r="U621"/>
      <c r="AE621" s="22"/>
      <c r="AF621" s="22"/>
      <c r="AH621" s="22"/>
      <c r="AI621" s="22"/>
      <c r="AJ621" s="22"/>
      <c r="AR621"/>
      <c r="AV621"/>
      <c r="BT621" s="22"/>
      <c r="BU621" s="22"/>
      <c r="BV621" s="22"/>
      <c r="CL621" s="22"/>
    </row>
    <row r="622" spans="14:90">
      <c r="N622" s="22"/>
      <c r="U622"/>
      <c r="AE622" s="22"/>
      <c r="AF622" s="22"/>
      <c r="AH622" s="22"/>
      <c r="AI622" s="22"/>
      <c r="AJ622" s="22"/>
      <c r="AR622"/>
      <c r="AV622"/>
      <c r="BT622" s="22"/>
      <c r="BU622" s="22"/>
      <c r="BV622" s="22"/>
      <c r="CL622" s="22"/>
    </row>
    <row r="623" spans="14:90">
      <c r="N623" s="22"/>
      <c r="U623"/>
      <c r="AE623" s="22"/>
      <c r="AF623" s="22"/>
      <c r="AH623" s="22"/>
      <c r="AI623" s="22"/>
      <c r="AJ623" s="22"/>
      <c r="AR623"/>
      <c r="AV623"/>
      <c r="BT623" s="22"/>
      <c r="BU623" s="22"/>
      <c r="BV623" s="22"/>
      <c r="CL623" s="22"/>
    </row>
    <row r="624" spans="14:90">
      <c r="N624" s="22"/>
      <c r="U624"/>
      <c r="AE624" s="22"/>
      <c r="AF624" s="22"/>
      <c r="AH624" s="22"/>
      <c r="AI624" s="22"/>
      <c r="AJ624" s="22"/>
      <c r="AR624"/>
      <c r="AV624"/>
      <c r="BT624" s="22"/>
      <c r="BU624" s="22"/>
      <c r="BV624" s="22"/>
      <c r="CL624" s="22"/>
    </row>
    <row r="625" spans="14:90">
      <c r="N625" s="22"/>
      <c r="U625"/>
      <c r="AE625" s="22"/>
      <c r="AF625" s="22"/>
      <c r="AH625" s="22"/>
      <c r="AI625" s="22"/>
      <c r="AJ625" s="22"/>
      <c r="AR625"/>
      <c r="AV625"/>
      <c r="BT625" s="22"/>
      <c r="BU625" s="22"/>
      <c r="BV625" s="22"/>
      <c r="CL625" s="22"/>
    </row>
    <row r="626" spans="14:90">
      <c r="N626" s="22"/>
      <c r="U626"/>
      <c r="AE626" s="22"/>
      <c r="AF626" s="22"/>
      <c r="AH626" s="22"/>
      <c r="AI626" s="22"/>
      <c r="AJ626" s="22"/>
      <c r="AR626"/>
      <c r="AV626"/>
      <c r="BT626" s="22"/>
      <c r="BU626" s="22"/>
      <c r="BV626" s="22"/>
      <c r="CL626" s="22"/>
    </row>
    <row r="627" spans="14:90">
      <c r="N627" s="22"/>
      <c r="U627"/>
      <c r="AE627" s="22"/>
      <c r="AF627" s="22"/>
      <c r="AH627" s="22"/>
      <c r="AI627" s="22"/>
      <c r="AJ627" s="22"/>
      <c r="AR627"/>
      <c r="AV627"/>
      <c r="BT627" s="22"/>
      <c r="BU627" s="22"/>
      <c r="BV627" s="22"/>
      <c r="CL627" s="22"/>
    </row>
    <row r="628" spans="14:90">
      <c r="N628" s="22"/>
      <c r="U628"/>
      <c r="AE628" s="22"/>
      <c r="AF628" s="22"/>
      <c r="AH628" s="22"/>
      <c r="AI628" s="22"/>
      <c r="AJ628" s="22"/>
      <c r="AR628"/>
      <c r="AV628"/>
      <c r="BT628" s="22"/>
      <c r="BU628" s="22"/>
      <c r="BV628" s="22"/>
      <c r="CL628" s="22"/>
    </row>
    <row r="629" spans="14:90">
      <c r="N629" s="22"/>
      <c r="U629"/>
      <c r="AE629" s="22"/>
      <c r="AF629" s="22"/>
      <c r="AH629" s="22"/>
      <c r="AI629" s="22"/>
      <c r="AJ629" s="22"/>
      <c r="AR629"/>
      <c r="AV629"/>
      <c r="BT629" s="22"/>
      <c r="BU629" s="22"/>
      <c r="BV629" s="22"/>
      <c r="CL629" s="22"/>
    </row>
    <row r="630" spans="14:90">
      <c r="N630" s="22"/>
      <c r="U630"/>
      <c r="AE630" s="22"/>
      <c r="AF630" s="22"/>
      <c r="AH630" s="22"/>
      <c r="AI630" s="22"/>
      <c r="AJ630" s="22"/>
      <c r="AR630"/>
      <c r="AV630"/>
      <c r="BT630" s="22"/>
      <c r="BU630" s="22"/>
      <c r="BV630" s="22"/>
      <c r="CL630" s="22"/>
    </row>
    <row r="631" spans="14:90">
      <c r="N631" s="22"/>
      <c r="U631"/>
      <c r="AE631" s="22"/>
      <c r="AF631" s="22"/>
      <c r="AH631" s="22"/>
      <c r="AI631" s="22"/>
      <c r="AJ631" s="22"/>
      <c r="AR631"/>
      <c r="AV631"/>
      <c r="BT631" s="22"/>
      <c r="BU631" s="22"/>
      <c r="BV631" s="22"/>
      <c r="CL631" s="22"/>
    </row>
    <row r="632" spans="14:90">
      <c r="N632" s="22"/>
      <c r="U632"/>
      <c r="AE632" s="22"/>
      <c r="AF632" s="22"/>
      <c r="AH632" s="22"/>
      <c r="AI632" s="22"/>
      <c r="AJ632" s="22"/>
      <c r="AR632"/>
      <c r="AV632"/>
      <c r="BT632" s="22"/>
      <c r="BU632" s="22"/>
      <c r="BV632" s="22"/>
      <c r="CL632" s="22"/>
    </row>
    <row r="633" spans="14:90">
      <c r="N633" s="22"/>
      <c r="U633"/>
      <c r="AE633" s="22"/>
      <c r="AF633" s="22"/>
      <c r="AH633" s="22"/>
      <c r="AI633" s="22"/>
      <c r="AJ633" s="22"/>
      <c r="AR633"/>
      <c r="AV633"/>
      <c r="BT633" s="22"/>
      <c r="BU633" s="22"/>
      <c r="BV633" s="22"/>
      <c r="CL633" s="22"/>
    </row>
    <row r="634" spans="14:90">
      <c r="N634" s="22"/>
      <c r="U634"/>
      <c r="AE634" s="22"/>
      <c r="AF634" s="22"/>
      <c r="AH634" s="22"/>
      <c r="AI634" s="22"/>
      <c r="AJ634" s="22"/>
      <c r="AR634"/>
      <c r="AV634"/>
      <c r="BT634" s="22"/>
      <c r="BU634" s="22"/>
      <c r="BV634" s="22"/>
      <c r="CL634" s="22"/>
    </row>
    <row r="635" spans="14:90">
      <c r="N635" s="22"/>
      <c r="U635"/>
      <c r="AE635" s="22"/>
      <c r="AF635" s="22"/>
      <c r="AH635" s="22"/>
      <c r="AI635" s="22"/>
      <c r="AJ635" s="22"/>
      <c r="AR635"/>
      <c r="AV635"/>
      <c r="BT635" s="22"/>
      <c r="BU635" s="22"/>
      <c r="BV635" s="22"/>
      <c r="CL635" s="22"/>
    </row>
    <row r="636" spans="14:90">
      <c r="N636" s="22"/>
      <c r="U636"/>
      <c r="AE636" s="22"/>
      <c r="AF636" s="22"/>
      <c r="AH636" s="22"/>
      <c r="AI636" s="22"/>
      <c r="AJ636" s="22"/>
      <c r="AR636"/>
      <c r="AV636"/>
      <c r="BT636" s="22"/>
      <c r="BU636" s="22"/>
      <c r="BV636" s="22"/>
      <c r="CL636" s="22"/>
    </row>
    <row r="637" spans="14:90">
      <c r="N637" s="22"/>
      <c r="U637"/>
      <c r="AE637" s="22"/>
      <c r="AF637" s="22"/>
      <c r="AH637" s="22"/>
      <c r="AI637" s="22"/>
      <c r="AJ637" s="22"/>
      <c r="AR637"/>
      <c r="AV637"/>
      <c r="BT637" s="22"/>
      <c r="BU637" s="22"/>
      <c r="BV637" s="22"/>
      <c r="CL637" s="22"/>
    </row>
    <row r="638" spans="14:90">
      <c r="N638" s="22"/>
      <c r="U638"/>
      <c r="AE638" s="22"/>
      <c r="AF638" s="22"/>
      <c r="AH638" s="22"/>
      <c r="AI638" s="22"/>
      <c r="AJ638" s="22"/>
      <c r="AR638"/>
      <c r="AV638"/>
      <c r="BT638" s="22"/>
      <c r="BU638" s="22"/>
      <c r="BV638" s="22"/>
      <c r="CL638" s="22"/>
    </row>
    <row r="639" spans="14:90">
      <c r="N639" s="22"/>
      <c r="U639"/>
      <c r="AE639" s="22"/>
      <c r="AF639" s="22"/>
      <c r="AH639" s="22"/>
      <c r="AI639" s="22"/>
      <c r="AJ639" s="22"/>
      <c r="AR639"/>
      <c r="AV639"/>
      <c r="BT639" s="22"/>
      <c r="BU639" s="22"/>
      <c r="BV639" s="22"/>
      <c r="CL639" s="22"/>
    </row>
    <row r="640" spans="14:90">
      <c r="N640" s="22"/>
      <c r="U640"/>
      <c r="AE640" s="22"/>
      <c r="AF640" s="22"/>
      <c r="AH640" s="22"/>
      <c r="AI640" s="22"/>
      <c r="AJ640" s="22"/>
      <c r="AR640"/>
      <c r="AV640"/>
      <c r="BT640" s="22"/>
      <c r="BU640" s="22"/>
      <c r="BV640" s="22"/>
      <c r="CL640" s="22"/>
    </row>
    <row r="641" spans="14:90">
      <c r="N641" s="22"/>
      <c r="U641"/>
      <c r="AE641" s="22"/>
      <c r="AF641" s="22"/>
      <c r="AH641" s="22"/>
      <c r="AI641" s="22"/>
      <c r="AJ641" s="22"/>
      <c r="AR641"/>
      <c r="AV641"/>
      <c r="BT641" s="22"/>
      <c r="BU641" s="22"/>
      <c r="BV641" s="22"/>
      <c r="CL641" s="22"/>
    </row>
    <row r="642" spans="14:90">
      <c r="N642" s="22"/>
      <c r="U642"/>
      <c r="AE642" s="22"/>
      <c r="AF642" s="22"/>
      <c r="AH642" s="22"/>
      <c r="AI642" s="22"/>
      <c r="AJ642" s="22"/>
      <c r="AR642"/>
      <c r="AV642"/>
      <c r="BT642" s="22"/>
      <c r="BU642" s="22"/>
      <c r="BV642" s="22"/>
      <c r="CL642" s="22"/>
    </row>
    <row r="643" spans="14:90">
      <c r="N643" s="22"/>
      <c r="U643"/>
      <c r="AE643" s="22"/>
      <c r="AF643" s="22"/>
      <c r="AH643" s="22"/>
      <c r="AI643" s="22"/>
      <c r="AJ643" s="22"/>
      <c r="AR643"/>
      <c r="AV643"/>
      <c r="BT643" s="22"/>
      <c r="BU643" s="22"/>
      <c r="BV643" s="22"/>
      <c r="CL643" s="22"/>
    </row>
    <row r="644" spans="14:90">
      <c r="N644" s="22"/>
      <c r="U644"/>
      <c r="AE644" s="22"/>
      <c r="AF644" s="22"/>
      <c r="AH644" s="22"/>
      <c r="AI644" s="22"/>
      <c r="AJ644" s="22"/>
      <c r="AR644"/>
      <c r="AV644"/>
      <c r="BT644" s="22"/>
      <c r="BU644" s="22"/>
      <c r="BV644" s="22"/>
      <c r="CL644" s="22"/>
    </row>
    <row r="645" spans="14:90">
      <c r="N645" s="22"/>
      <c r="U645"/>
      <c r="AE645" s="22"/>
      <c r="AF645" s="22"/>
      <c r="AH645" s="22"/>
      <c r="AI645" s="22"/>
      <c r="AJ645" s="22"/>
      <c r="AR645"/>
      <c r="AV645"/>
      <c r="BT645" s="22"/>
      <c r="BU645" s="22"/>
      <c r="BV645" s="22"/>
      <c r="CL645" s="22"/>
    </row>
    <row r="646" spans="14:90">
      <c r="N646" s="22"/>
      <c r="U646"/>
      <c r="AE646" s="22"/>
      <c r="AF646" s="22"/>
      <c r="AH646" s="22"/>
      <c r="AI646" s="22"/>
      <c r="AJ646" s="22"/>
      <c r="AR646"/>
      <c r="AV646"/>
      <c r="BT646" s="22"/>
      <c r="BU646" s="22"/>
      <c r="BV646" s="22"/>
      <c r="CL646" s="22"/>
    </row>
    <row r="647" spans="14:90">
      <c r="N647" s="22"/>
      <c r="U647"/>
      <c r="AE647" s="22"/>
      <c r="AF647" s="22"/>
      <c r="AH647" s="22"/>
      <c r="AI647" s="22"/>
      <c r="AJ647" s="22"/>
      <c r="AR647"/>
      <c r="AV647"/>
      <c r="BT647" s="22"/>
      <c r="BU647" s="22"/>
      <c r="BV647" s="22"/>
      <c r="CL647" s="22"/>
    </row>
    <row r="648" spans="14:90">
      <c r="N648" s="22"/>
      <c r="U648"/>
      <c r="AE648" s="22"/>
      <c r="AF648" s="22"/>
      <c r="AH648" s="22"/>
      <c r="AI648" s="22"/>
      <c r="AJ648" s="22"/>
      <c r="AR648"/>
      <c r="AV648"/>
      <c r="BT648" s="22"/>
      <c r="BU648" s="22"/>
      <c r="BV648" s="22"/>
      <c r="CL648" s="22"/>
    </row>
    <row r="649" spans="14:90">
      <c r="N649" s="22"/>
      <c r="U649"/>
      <c r="AE649" s="22"/>
      <c r="AF649" s="22"/>
      <c r="AH649" s="22"/>
      <c r="AI649" s="22"/>
      <c r="AJ649" s="22"/>
      <c r="AR649"/>
      <c r="AV649"/>
      <c r="BT649" s="22"/>
      <c r="BU649" s="22"/>
      <c r="BV649" s="22"/>
      <c r="CL649" s="22"/>
    </row>
    <row r="650" spans="14:90">
      <c r="N650" s="22"/>
      <c r="U650"/>
      <c r="AE650" s="22"/>
      <c r="AF650" s="22"/>
      <c r="AH650" s="22"/>
      <c r="AI650" s="22"/>
      <c r="AJ650" s="22"/>
      <c r="AR650"/>
      <c r="AV650"/>
      <c r="BT650" s="22"/>
      <c r="BU650" s="22"/>
      <c r="BV650" s="22"/>
      <c r="CL650" s="22"/>
    </row>
    <row r="651" spans="14:90">
      <c r="N651" s="22"/>
      <c r="U651"/>
      <c r="AE651" s="22"/>
      <c r="AF651" s="22"/>
      <c r="AH651" s="22"/>
      <c r="AI651" s="22"/>
      <c r="AJ651" s="22"/>
      <c r="AR651"/>
      <c r="AV651"/>
      <c r="BT651" s="22"/>
      <c r="BU651" s="22"/>
      <c r="BV651" s="22"/>
      <c r="CL651" s="22"/>
    </row>
    <row r="652" spans="14:90">
      <c r="N652" s="22"/>
      <c r="U652"/>
      <c r="AE652" s="22"/>
      <c r="AF652" s="22"/>
      <c r="AH652" s="22"/>
      <c r="AI652" s="22"/>
      <c r="AJ652" s="22"/>
      <c r="AR652"/>
      <c r="AV652"/>
      <c r="BT652" s="22"/>
      <c r="BU652" s="22"/>
      <c r="BV652" s="22"/>
      <c r="CL652" s="22"/>
    </row>
    <row r="653" spans="14:90">
      <c r="N653" s="22"/>
      <c r="U653"/>
      <c r="AE653" s="22"/>
      <c r="AF653" s="22"/>
      <c r="AH653" s="22"/>
      <c r="AI653" s="22"/>
      <c r="AJ653" s="22"/>
      <c r="AR653"/>
      <c r="AV653"/>
      <c r="BT653" s="22"/>
      <c r="BU653" s="22"/>
      <c r="BV653" s="22"/>
      <c r="CL653" s="22"/>
    </row>
    <row r="654" spans="14:90">
      <c r="N654" s="22"/>
      <c r="U654"/>
      <c r="AE654" s="22"/>
      <c r="AF654" s="22"/>
      <c r="AH654" s="22"/>
      <c r="AI654" s="22"/>
      <c r="AJ654" s="22"/>
      <c r="AR654"/>
      <c r="AV654"/>
      <c r="BT654" s="22"/>
      <c r="BU654" s="22"/>
      <c r="BV654" s="22"/>
      <c r="CL654" s="22"/>
    </row>
    <row r="655" spans="14:90">
      <c r="N655" s="22"/>
      <c r="U655"/>
      <c r="AE655" s="22"/>
      <c r="AF655" s="22"/>
      <c r="AH655" s="22"/>
      <c r="AI655" s="22"/>
      <c r="AJ655" s="22"/>
      <c r="AR655"/>
      <c r="AV655"/>
      <c r="BT655" s="22"/>
      <c r="BU655" s="22"/>
      <c r="BV655" s="22"/>
      <c r="CL655" s="22"/>
    </row>
    <row r="656" spans="14:90">
      <c r="N656" s="22"/>
      <c r="U656"/>
      <c r="AE656" s="22"/>
      <c r="AF656" s="22"/>
      <c r="AH656" s="22"/>
      <c r="AI656" s="22"/>
      <c r="AJ656" s="22"/>
      <c r="AR656"/>
      <c r="AV656"/>
      <c r="BT656" s="22"/>
      <c r="BU656" s="22"/>
      <c r="BV656" s="22"/>
      <c r="CL656" s="22"/>
    </row>
    <row r="657" spans="14:90">
      <c r="N657" s="22"/>
      <c r="U657"/>
      <c r="AE657" s="22"/>
      <c r="AF657" s="22"/>
      <c r="AH657" s="22"/>
      <c r="AI657" s="22"/>
      <c r="AJ657" s="22"/>
      <c r="AR657"/>
      <c r="AV657"/>
      <c r="BT657" s="22"/>
      <c r="BU657" s="22"/>
      <c r="BV657" s="22"/>
      <c r="CL657" s="22"/>
    </row>
    <row r="658" spans="14:90">
      <c r="N658" s="22"/>
      <c r="U658"/>
      <c r="AE658" s="22"/>
      <c r="AF658" s="22"/>
      <c r="AH658" s="22"/>
      <c r="AI658" s="22"/>
      <c r="AJ658" s="22"/>
      <c r="AR658"/>
      <c r="AV658"/>
      <c r="BT658" s="22"/>
      <c r="BU658" s="22"/>
      <c r="BV658" s="22"/>
      <c r="CL658" s="22"/>
    </row>
    <row r="659" spans="14:90">
      <c r="N659" s="22"/>
      <c r="U659"/>
      <c r="AE659" s="22"/>
      <c r="AF659" s="22"/>
      <c r="AH659" s="22"/>
      <c r="AI659" s="22"/>
      <c r="AJ659" s="22"/>
      <c r="AR659"/>
      <c r="AV659"/>
      <c r="BT659" s="22"/>
      <c r="BU659" s="22"/>
      <c r="BV659" s="22"/>
      <c r="CL659" s="22"/>
    </row>
    <row r="660" spans="14:90">
      <c r="N660" s="22"/>
      <c r="U660"/>
      <c r="AE660" s="22"/>
      <c r="AF660" s="22"/>
      <c r="AH660" s="22"/>
      <c r="AI660" s="22"/>
      <c r="AJ660" s="22"/>
      <c r="AR660"/>
      <c r="AV660"/>
      <c r="BT660" s="22"/>
      <c r="BU660" s="22"/>
      <c r="BV660" s="22"/>
      <c r="CL660" s="22"/>
    </row>
    <row r="661" spans="14:90">
      <c r="N661" s="22"/>
      <c r="U661"/>
      <c r="AE661" s="22"/>
      <c r="AF661" s="22"/>
      <c r="AH661" s="22"/>
      <c r="AI661" s="22"/>
      <c r="AJ661" s="22"/>
      <c r="AR661"/>
      <c r="AV661"/>
      <c r="BT661" s="22"/>
      <c r="BU661" s="22"/>
      <c r="BV661" s="22"/>
      <c r="CL661" s="22"/>
    </row>
    <row r="662" spans="14:90">
      <c r="N662" s="22"/>
      <c r="U662"/>
      <c r="AE662" s="22"/>
      <c r="AF662" s="22"/>
      <c r="AH662" s="22"/>
      <c r="AI662" s="22"/>
      <c r="AJ662" s="22"/>
      <c r="AR662"/>
      <c r="AV662"/>
      <c r="BT662" s="22"/>
      <c r="BU662" s="22"/>
      <c r="BV662" s="22"/>
      <c r="CL662" s="22"/>
    </row>
    <row r="663" spans="14:90">
      <c r="N663" s="22"/>
      <c r="U663"/>
      <c r="AE663" s="22"/>
      <c r="AF663" s="22"/>
      <c r="AH663" s="22"/>
      <c r="AI663" s="22"/>
      <c r="AJ663" s="22"/>
      <c r="AR663"/>
      <c r="AV663"/>
      <c r="BT663" s="22"/>
      <c r="BU663" s="22"/>
      <c r="BV663" s="22"/>
      <c r="CL663" s="22"/>
    </row>
    <row r="664" spans="14:90">
      <c r="N664" s="22"/>
      <c r="U664"/>
      <c r="AE664" s="22"/>
      <c r="AF664" s="22"/>
      <c r="AH664" s="22"/>
      <c r="AI664" s="22"/>
      <c r="AJ664" s="22"/>
      <c r="AR664"/>
      <c r="AV664"/>
      <c r="BT664" s="22"/>
      <c r="BU664" s="22"/>
      <c r="BV664" s="22"/>
      <c r="CL664" s="22"/>
    </row>
    <row r="665" spans="14:90">
      <c r="N665" s="22"/>
      <c r="U665"/>
      <c r="AE665" s="22"/>
      <c r="AF665" s="22"/>
      <c r="AH665" s="22"/>
      <c r="AI665" s="22"/>
      <c r="AJ665" s="22"/>
      <c r="AR665"/>
      <c r="AV665"/>
      <c r="BT665" s="22"/>
      <c r="BU665" s="22"/>
      <c r="BV665" s="22"/>
      <c r="CL665" s="22"/>
    </row>
    <row r="666" spans="14:90">
      <c r="N666" s="22"/>
      <c r="U666"/>
      <c r="AE666" s="22"/>
      <c r="AF666" s="22"/>
      <c r="AH666" s="22"/>
      <c r="AI666" s="22"/>
      <c r="AJ666" s="22"/>
      <c r="AR666"/>
      <c r="AV666"/>
      <c r="BT666" s="22"/>
      <c r="BU666" s="22"/>
      <c r="BV666" s="22"/>
      <c r="CL666" s="22"/>
    </row>
    <row r="667" spans="14:90">
      <c r="N667" s="22"/>
      <c r="U667"/>
      <c r="AE667" s="22"/>
      <c r="AF667" s="22"/>
      <c r="AH667" s="22"/>
      <c r="AI667" s="22"/>
      <c r="AJ667" s="22"/>
      <c r="AR667"/>
      <c r="AV667"/>
      <c r="BT667" s="22"/>
      <c r="BU667" s="22"/>
      <c r="BV667" s="22"/>
      <c r="CL667" s="22"/>
    </row>
    <row r="668" spans="14:90">
      <c r="N668" s="22"/>
      <c r="U668"/>
      <c r="AE668" s="22"/>
      <c r="AF668" s="22"/>
      <c r="AH668" s="22"/>
      <c r="AI668" s="22"/>
      <c r="AJ668" s="22"/>
      <c r="AR668"/>
      <c r="AV668"/>
      <c r="BT668" s="22"/>
      <c r="BU668" s="22"/>
      <c r="BV668" s="22"/>
      <c r="CL668" s="22"/>
    </row>
    <row r="669" spans="14:90">
      <c r="N669" s="22"/>
      <c r="U669"/>
      <c r="AE669" s="22"/>
      <c r="AF669" s="22"/>
      <c r="AH669" s="22"/>
      <c r="AI669" s="22"/>
      <c r="AJ669" s="22"/>
      <c r="AR669"/>
      <c r="AV669"/>
      <c r="BT669" s="22"/>
      <c r="BU669" s="22"/>
      <c r="BV669" s="22"/>
      <c r="CL669" s="22"/>
    </row>
    <row r="670" spans="14:90">
      <c r="N670" s="22"/>
      <c r="U670"/>
      <c r="AE670" s="22"/>
      <c r="AF670" s="22"/>
      <c r="AH670" s="22"/>
      <c r="AI670" s="22"/>
      <c r="AJ670" s="22"/>
      <c r="AR670"/>
      <c r="AV670"/>
      <c r="BT670" s="22"/>
      <c r="BU670" s="22"/>
      <c r="BV670" s="22"/>
      <c r="CL670" s="22"/>
    </row>
    <row r="671" spans="14:90">
      <c r="N671" s="22"/>
      <c r="U671"/>
      <c r="AE671" s="22"/>
      <c r="AF671" s="22"/>
      <c r="AH671" s="22"/>
      <c r="AI671" s="22"/>
      <c r="AJ671" s="22"/>
      <c r="AR671"/>
      <c r="AV671"/>
      <c r="BT671" s="22"/>
      <c r="BU671" s="22"/>
      <c r="BV671" s="22"/>
      <c r="CL671" s="22"/>
    </row>
    <row r="672" spans="14:90">
      <c r="N672" s="22"/>
      <c r="U672"/>
      <c r="AE672" s="22"/>
      <c r="AF672" s="22"/>
      <c r="AH672" s="22"/>
      <c r="AI672" s="22"/>
      <c r="AJ672" s="22"/>
      <c r="AR672"/>
      <c r="AV672"/>
      <c r="BT672" s="22"/>
      <c r="BU672" s="22"/>
      <c r="BV672" s="22"/>
      <c r="CL672" s="22"/>
    </row>
    <row r="673" spans="14:90">
      <c r="N673" s="22"/>
      <c r="U673"/>
      <c r="AE673" s="22"/>
      <c r="AF673" s="22"/>
      <c r="AH673" s="22"/>
      <c r="AI673" s="22"/>
      <c r="AJ673" s="22"/>
      <c r="AR673"/>
      <c r="AV673"/>
      <c r="BT673" s="22"/>
      <c r="BU673" s="22"/>
      <c r="BV673" s="22"/>
      <c r="CL673" s="22"/>
    </row>
    <row r="674" spans="14:90">
      <c r="N674" s="22"/>
      <c r="U674"/>
      <c r="AE674" s="22"/>
      <c r="AF674" s="22"/>
      <c r="AH674" s="22"/>
      <c r="AI674" s="22"/>
      <c r="AJ674" s="22"/>
      <c r="AR674"/>
      <c r="AV674"/>
      <c r="BT674" s="22"/>
      <c r="BU674" s="22"/>
      <c r="BV674" s="22"/>
      <c r="CL674" s="22"/>
    </row>
    <row r="675" spans="14:90">
      <c r="N675" s="22"/>
      <c r="U675"/>
      <c r="AE675" s="22"/>
      <c r="AF675" s="22"/>
      <c r="AH675" s="22"/>
      <c r="AI675" s="22"/>
      <c r="AJ675" s="22"/>
      <c r="AR675"/>
      <c r="AV675"/>
      <c r="BT675" s="22"/>
      <c r="BU675" s="22"/>
      <c r="BV675" s="22"/>
      <c r="CL675" s="22"/>
    </row>
    <row r="676" spans="14:90">
      <c r="N676" s="22"/>
      <c r="U676"/>
      <c r="AE676" s="22"/>
      <c r="AF676" s="22"/>
      <c r="AH676" s="22"/>
      <c r="AI676" s="22"/>
      <c r="AJ676" s="22"/>
      <c r="AR676"/>
      <c r="AV676"/>
      <c r="BT676" s="22"/>
      <c r="BU676" s="22"/>
      <c r="BV676" s="22"/>
      <c r="CL676" s="22"/>
    </row>
    <row r="677" spans="14:90">
      <c r="N677" s="22"/>
      <c r="U677"/>
      <c r="AE677" s="22"/>
      <c r="AF677" s="22"/>
      <c r="AH677" s="22"/>
      <c r="AI677" s="22"/>
      <c r="AJ677" s="22"/>
      <c r="AR677"/>
      <c r="AV677"/>
      <c r="BT677" s="22"/>
      <c r="BU677" s="22"/>
      <c r="BV677" s="22"/>
      <c r="CL677" s="22"/>
    </row>
    <row r="678" spans="14:90">
      <c r="N678" s="22"/>
      <c r="U678"/>
      <c r="AE678" s="22"/>
      <c r="AF678" s="22"/>
      <c r="AH678" s="22"/>
      <c r="AI678" s="22"/>
      <c r="AJ678" s="22"/>
      <c r="AR678"/>
      <c r="AV678"/>
      <c r="BT678" s="22"/>
      <c r="BU678" s="22"/>
      <c r="BV678" s="22"/>
      <c r="CL678" s="22"/>
    </row>
    <row r="679" spans="14:90">
      <c r="N679" s="22"/>
      <c r="U679"/>
      <c r="AE679" s="22"/>
      <c r="AF679" s="22"/>
      <c r="AH679" s="22"/>
      <c r="AI679" s="22"/>
      <c r="AJ679" s="22"/>
      <c r="AR679"/>
      <c r="AV679"/>
      <c r="BT679" s="22"/>
      <c r="BU679" s="22"/>
      <c r="BV679" s="22"/>
      <c r="CL679" s="22"/>
    </row>
    <row r="680" spans="14:90">
      <c r="N680" s="22"/>
      <c r="U680"/>
      <c r="AE680" s="22"/>
      <c r="AF680" s="22"/>
      <c r="AH680" s="22"/>
      <c r="AI680" s="22"/>
      <c r="AJ680" s="22"/>
      <c r="AR680"/>
      <c r="AV680"/>
      <c r="BT680" s="22"/>
      <c r="BU680" s="22"/>
      <c r="BV680" s="22"/>
      <c r="CL680" s="22"/>
    </row>
    <row r="681" spans="14:90">
      <c r="N681" s="22"/>
      <c r="U681"/>
      <c r="AE681" s="22"/>
      <c r="AF681" s="22"/>
      <c r="AH681" s="22"/>
      <c r="AI681" s="22"/>
      <c r="AJ681" s="22"/>
      <c r="AR681"/>
      <c r="AV681"/>
      <c r="BT681" s="22"/>
      <c r="BU681" s="22"/>
      <c r="BV681" s="22"/>
      <c r="CL681" s="22"/>
    </row>
    <row r="682" spans="14:90">
      <c r="N682" s="22"/>
      <c r="U682"/>
      <c r="AE682" s="22"/>
      <c r="AF682" s="22"/>
      <c r="AH682" s="22"/>
      <c r="AI682" s="22"/>
      <c r="AJ682" s="22"/>
      <c r="AR682"/>
      <c r="AV682"/>
      <c r="BT682" s="22"/>
      <c r="BU682" s="22"/>
      <c r="BV682" s="22"/>
      <c r="CL682" s="22"/>
    </row>
    <row r="683" spans="14:90">
      <c r="N683" s="22"/>
      <c r="U683"/>
      <c r="AE683" s="22"/>
      <c r="AF683" s="22"/>
      <c r="AH683" s="22"/>
      <c r="AI683" s="22"/>
      <c r="AJ683" s="22"/>
      <c r="AR683"/>
      <c r="AV683"/>
      <c r="BT683" s="22"/>
      <c r="BU683" s="22"/>
      <c r="BV683" s="22"/>
      <c r="CL683" s="22"/>
    </row>
    <row r="684" spans="14:90">
      <c r="N684" s="22"/>
      <c r="U684"/>
      <c r="AE684" s="22"/>
      <c r="AF684" s="22"/>
      <c r="AH684" s="22"/>
      <c r="AI684" s="22"/>
      <c r="AJ684" s="22"/>
      <c r="AR684"/>
      <c r="AV684"/>
      <c r="BT684" s="22"/>
      <c r="BU684" s="22"/>
      <c r="BV684" s="22"/>
      <c r="CL684" s="22"/>
    </row>
    <row r="685" spans="14:90">
      <c r="N685" s="22"/>
      <c r="U685"/>
      <c r="AE685" s="22"/>
      <c r="AF685" s="22"/>
      <c r="AH685" s="22"/>
      <c r="AI685" s="22"/>
      <c r="AJ685" s="22"/>
      <c r="AR685"/>
      <c r="AV685"/>
      <c r="BT685" s="22"/>
      <c r="BU685" s="22"/>
      <c r="BV685" s="22"/>
      <c r="CL685" s="22"/>
    </row>
    <row r="686" spans="14:90">
      <c r="N686" s="22"/>
      <c r="U686"/>
      <c r="AE686" s="22"/>
      <c r="AF686" s="22"/>
      <c r="AH686" s="22"/>
      <c r="AI686" s="22"/>
      <c r="AJ686" s="22"/>
      <c r="AR686"/>
      <c r="AV686"/>
      <c r="BT686" s="22"/>
      <c r="BU686" s="22"/>
      <c r="BV686" s="22"/>
      <c r="CL686" s="22"/>
    </row>
    <row r="687" spans="14:90">
      <c r="N687" s="22"/>
      <c r="U687"/>
      <c r="AE687" s="22"/>
      <c r="AF687" s="22"/>
      <c r="AH687" s="22"/>
      <c r="AI687" s="22"/>
      <c r="AJ687" s="22"/>
      <c r="AR687"/>
      <c r="AV687"/>
      <c r="BT687" s="22"/>
      <c r="BU687" s="22"/>
      <c r="BV687" s="22"/>
      <c r="CL687" s="22"/>
    </row>
    <row r="688" spans="14:90">
      <c r="N688" s="22"/>
      <c r="U688"/>
      <c r="AE688" s="22"/>
      <c r="AF688" s="22"/>
      <c r="AH688" s="22"/>
      <c r="AI688" s="22"/>
      <c r="AJ688" s="22"/>
      <c r="AR688"/>
      <c r="AV688"/>
      <c r="BT688" s="22"/>
      <c r="BU688" s="22"/>
      <c r="BV688" s="22"/>
      <c r="CL688" s="22"/>
    </row>
    <row r="689" spans="14:90">
      <c r="N689" s="22"/>
      <c r="U689"/>
      <c r="AE689" s="22"/>
      <c r="AF689" s="22"/>
      <c r="AH689" s="22"/>
      <c r="AI689" s="22"/>
      <c r="AJ689" s="22"/>
      <c r="AR689"/>
      <c r="AV689"/>
      <c r="BT689" s="22"/>
      <c r="BU689" s="22"/>
      <c r="BV689" s="22"/>
      <c r="CL689" s="22"/>
    </row>
    <row r="690" spans="14:90">
      <c r="N690" s="22"/>
      <c r="U690"/>
      <c r="AE690" s="22"/>
      <c r="AF690" s="22"/>
      <c r="AH690" s="22"/>
      <c r="AI690" s="22"/>
      <c r="AJ690" s="22"/>
      <c r="AR690"/>
      <c r="AV690"/>
      <c r="BT690" s="22"/>
      <c r="BU690" s="22"/>
      <c r="BV690" s="22"/>
      <c r="CL690" s="22"/>
    </row>
    <row r="691" spans="14:90">
      <c r="N691" s="22"/>
      <c r="U691"/>
      <c r="AE691" s="22"/>
      <c r="AF691" s="22"/>
      <c r="AH691" s="22"/>
      <c r="AI691" s="22"/>
      <c r="AJ691" s="22"/>
      <c r="AR691"/>
      <c r="AV691"/>
      <c r="BT691" s="22"/>
      <c r="BU691" s="22"/>
      <c r="BV691" s="22"/>
      <c r="CL691" s="22"/>
    </row>
    <row r="692" spans="14:90">
      <c r="N692" s="22"/>
      <c r="U692"/>
      <c r="AE692" s="22"/>
      <c r="AF692" s="22"/>
      <c r="AH692" s="22"/>
      <c r="AI692" s="22"/>
      <c r="AJ692" s="22"/>
      <c r="AR692"/>
      <c r="AV692"/>
      <c r="BT692" s="22"/>
      <c r="BU692" s="22"/>
      <c r="BV692" s="22"/>
      <c r="CL692" s="22"/>
    </row>
    <row r="693" spans="14:90">
      <c r="N693" s="22"/>
      <c r="U693"/>
      <c r="AE693" s="22"/>
      <c r="AF693" s="22"/>
      <c r="AH693" s="22"/>
      <c r="AI693" s="22"/>
      <c r="AJ693" s="22"/>
      <c r="AR693"/>
      <c r="AV693"/>
      <c r="BT693" s="22"/>
      <c r="BU693" s="22"/>
      <c r="BV693" s="22"/>
      <c r="CL693" s="22"/>
    </row>
    <row r="694" spans="14:90">
      <c r="N694" s="22"/>
      <c r="U694"/>
      <c r="AE694" s="22"/>
      <c r="AF694" s="22"/>
      <c r="AH694" s="22"/>
      <c r="AI694" s="22"/>
      <c r="AJ694" s="22"/>
      <c r="AR694"/>
      <c r="AV694"/>
      <c r="BT694" s="22"/>
      <c r="BU694" s="22"/>
      <c r="BV694" s="22"/>
      <c r="CL694" s="22"/>
    </row>
    <row r="695" spans="14:90">
      <c r="N695" s="22"/>
      <c r="U695"/>
      <c r="AE695" s="22"/>
      <c r="AF695" s="22"/>
      <c r="AH695" s="22"/>
      <c r="AI695" s="22"/>
      <c r="AJ695" s="22"/>
      <c r="AR695"/>
      <c r="AV695"/>
      <c r="BT695" s="22"/>
      <c r="BU695" s="22"/>
      <c r="BV695" s="22"/>
      <c r="CL695" s="22"/>
    </row>
    <row r="696" spans="14:90">
      <c r="N696" s="22"/>
      <c r="U696"/>
      <c r="AE696" s="22"/>
      <c r="AF696" s="22"/>
      <c r="AH696" s="22"/>
      <c r="AI696" s="22"/>
      <c r="AJ696" s="22"/>
      <c r="AR696"/>
      <c r="AV696"/>
      <c r="BT696" s="22"/>
      <c r="BU696" s="22"/>
      <c r="BV696" s="22"/>
      <c r="CL696" s="22"/>
    </row>
    <row r="697" spans="14:90">
      <c r="N697" s="22"/>
      <c r="U697"/>
      <c r="AE697" s="22"/>
      <c r="AF697" s="22"/>
      <c r="AH697" s="22"/>
      <c r="AI697" s="22"/>
      <c r="AJ697" s="22"/>
      <c r="AR697"/>
      <c r="AV697"/>
      <c r="BT697" s="22"/>
      <c r="BU697" s="22"/>
      <c r="BV697" s="22"/>
      <c r="CL697" s="22"/>
    </row>
    <row r="698" spans="14:90">
      <c r="N698" s="22"/>
      <c r="U698"/>
      <c r="AE698" s="22"/>
      <c r="AF698" s="22"/>
      <c r="AH698" s="22"/>
      <c r="AI698" s="22"/>
      <c r="AJ698" s="22"/>
      <c r="AR698"/>
      <c r="AV698"/>
      <c r="BT698" s="22"/>
      <c r="BU698" s="22"/>
      <c r="BV698" s="22"/>
      <c r="CL698" s="22"/>
    </row>
    <row r="699" spans="14:90">
      <c r="N699" s="22"/>
      <c r="U699"/>
      <c r="AE699" s="22"/>
      <c r="AF699" s="22"/>
      <c r="AH699" s="22"/>
      <c r="AI699" s="22"/>
      <c r="AJ699" s="22"/>
      <c r="AR699"/>
      <c r="AV699"/>
      <c r="BT699" s="22"/>
      <c r="BU699" s="22"/>
      <c r="BV699" s="22"/>
      <c r="CL699" s="22"/>
    </row>
    <row r="700" spans="14:90">
      <c r="N700" s="22"/>
      <c r="U700"/>
      <c r="AE700" s="22"/>
      <c r="AF700" s="22"/>
      <c r="AH700" s="22"/>
      <c r="AI700" s="22"/>
      <c r="AJ700" s="22"/>
      <c r="AR700"/>
      <c r="AV700"/>
      <c r="BT700" s="22"/>
      <c r="BU700" s="22"/>
      <c r="BV700" s="22"/>
      <c r="CL700" s="22"/>
    </row>
    <row r="701" spans="14:90">
      <c r="N701" s="22"/>
      <c r="U701"/>
      <c r="AE701" s="22"/>
      <c r="AF701" s="22"/>
      <c r="AH701" s="22"/>
      <c r="AI701" s="22"/>
      <c r="AJ701" s="22"/>
      <c r="AR701"/>
      <c r="AV701"/>
      <c r="BT701" s="22"/>
      <c r="BU701" s="22"/>
      <c r="BV701" s="22"/>
      <c r="CL701" s="22"/>
    </row>
    <row r="702" spans="14:90">
      <c r="N702" s="22"/>
      <c r="U702"/>
      <c r="AE702" s="22"/>
      <c r="AF702" s="22"/>
      <c r="AH702" s="22"/>
      <c r="AI702" s="22"/>
      <c r="AJ702" s="22"/>
      <c r="AR702"/>
      <c r="AV702"/>
      <c r="BT702" s="22"/>
      <c r="BU702" s="22"/>
      <c r="BV702" s="22"/>
      <c r="CL702" s="22"/>
    </row>
    <row r="703" spans="14:90">
      <c r="N703" s="22"/>
      <c r="U703"/>
      <c r="AE703" s="22"/>
      <c r="AF703" s="22"/>
      <c r="AH703" s="22"/>
      <c r="AI703" s="22"/>
      <c r="AJ703" s="22"/>
      <c r="AR703"/>
      <c r="AV703"/>
      <c r="BT703" s="22"/>
      <c r="BU703" s="22"/>
      <c r="BV703" s="22"/>
      <c r="CL703" s="22"/>
    </row>
    <row r="704" spans="14:90">
      <c r="N704" s="22"/>
      <c r="U704"/>
      <c r="AE704" s="22"/>
      <c r="AF704" s="22"/>
      <c r="AH704" s="22"/>
      <c r="AI704" s="22"/>
      <c r="AJ704" s="22"/>
      <c r="AR704"/>
      <c r="AV704"/>
      <c r="BT704" s="22"/>
      <c r="BU704" s="22"/>
      <c r="BV704" s="22"/>
      <c r="CL704" s="22"/>
    </row>
    <row r="705" spans="14:90">
      <c r="N705" s="22"/>
      <c r="U705"/>
      <c r="AE705" s="22"/>
      <c r="AF705" s="22"/>
      <c r="AH705" s="22"/>
      <c r="AI705" s="22"/>
      <c r="AJ705" s="22"/>
      <c r="AR705"/>
      <c r="AV705"/>
      <c r="BT705" s="22"/>
      <c r="BU705" s="22"/>
      <c r="BV705" s="22"/>
      <c r="CL705" s="22"/>
    </row>
    <row r="706" spans="14:90">
      <c r="N706" s="22"/>
      <c r="U706"/>
      <c r="AE706" s="22"/>
      <c r="AF706" s="22"/>
      <c r="AH706" s="22"/>
      <c r="AI706" s="22"/>
      <c r="AJ706" s="22"/>
      <c r="AR706"/>
      <c r="AV706"/>
      <c r="BT706" s="22"/>
      <c r="BU706" s="22"/>
      <c r="BV706" s="22"/>
      <c r="CL706" s="22"/>
    </row>
    <row r="707" spans="14:90">
      <c r="N707" s="22"/>
      <c r="U707"/>
      <c r="AE707" s="22"/>
      <c r="AF707" s="22"/>
      <c r="AH707" s="22"/>
      <c r="AI707" s="22"/>
      <c r="AJ707" s="22"/>
      <c r="AR707"/>
      <c r="AV707"/>
      <c r="BT707" s="22"/>
      <c r="BU707" s="22"/>
      <c r="BV707" s="22"/>
      <c r="CL707" s="22"/>
    </row>
    <row r="708" spans="14:90">
      <c r="N708" s="22"/>
      <c r="U708"/>
      <c r="AE708" s="22"/>
      <c r="AF708" s="22"/>
      <c r="AH708" s="22"/>
      <c r="AI708" s="22"/>
      <c r="AJ708" s="22"/>
      <c r="AR708"/>
      <c r="AV708"/>
      <c r="BT708" s="22"/>
      <c r="BU708" s="22"/>
      <c r="BV708" s="22"/>
      <c r="CL708" s="22"/>
    </row>
    <row r="709" spans="14:90">
      <c r="N709" s="22"/>
      <c r="U709"/>
      <c r="AE709" s="22"/>
      <c r="AF709" s="22"/>
      <c r="AH709" s="22"/>
      <c r="AI709" s="22"/>
      <c r="AJ709" s="22"/>
      <c r="AR709"/>
      <c r="AV709"/>
      <c r="BT709" s="22"/>
      <c r="BU709" s="22"/>
      <c r="BV709" s="22"/>
      <c r="CL709" s="22"/>
    </row>
    <row r="710" spans="14:90">
      <c r="N710" s="22"/>
      <c r="U710"/>
      <c r="AE710" s="22"/>
      <c r="AF710" s="22"/>
      <c r="AH710" s="22"/>
      <c r="AI710" s="22"/>
      <c r="AJ710" s="22"/>
      <c r="AR710"/>
      <c r="AV710"/>
      <c r="BT710" s="22"/>
      <c r="BU710" s="22"/>
      <c r="BV710" s="22"/>
      <c r="CL710" s="22"/>
    </row>
    <row r="711" spans="14:90">
      <c r="N711" s="22"/>
      <c r="U711"/>
      <c r="AE711" s="22"/>
      <c r="AF711" s="22"/>
      <c r="AH711" s="22"/>
      <c r="AI711" s="22"/>
      <c r="AJ711" s="22"/>
      <c r="AR711"/>
      <c r="AV711"/>
      <c r="BT711" s="22"/>
      <c r="BU711" s="22"/>
      <c r="BV711" s="22"/>
      <c r="CL711" s="22"/>
    </row>
    <row r="712" spans="14:90">
      <c r="N712" s="22"/>
      <c r="U712"/>
      <c r="AE712" s="22"/>
      <c r="AF712" s="22"/>
      <c r="AH712" s="22"/>
      <c r="AI712" s="22"/>
      <c r="AJ712" s="22"/>
      <c r="AR712"/>
      <c r="AV712"/>
      <c r="BT712" s="22"/>
      <c r="BU712" s="22"/>
      <c r="BV712" s="22"/>
      <c r="CL712" s="22"/>
    </row>
    <row r="713" spans="14:90">
      <c r="N713" s="22"/>
      <c r="U713"/>
      <c r="AE713" s="22"/>
      <c r="AF713" s="22"/>
      <c r="AH713" s="22"/>
      <c r="AI713" s="22"/>
      <c r="AJ713" s="22"/>
      <c r="AR713"/>
      <c r="AV713"/>
      <c r="BT713" s="22"/>
      <c r="BU713" s="22"/>
      <c r="BV713" s="22"/>
      <c r="CL713" s="22"/>
    </row>
    <row r="714" spans="14:90">
      <c r="N714" s="22"/>
      <c r="U714"/>
      <c r="AE714" s="22"/>
      <c r="AF714" s="22"/>
      <c r="AH714" s="22"/>
      <c r="AI714" s="22"/>
      <c r="AJ714" s="22"/>
      <c r="AR714"/>
      <c r="AV714"/>
      <c r="BT714" s="22"/>
      <c r="BU714" s="22"/>
      <c r="BV714" s="22"/>
      <c r="CL714" s="22"/>
    </row>
    <row r="715" spans="14:90">
      <c r="N715" s="22"/>
      <c r="U715"/>
      <c r="AE715" s="22"/>
      <c r="AF715" s="22"/>
      <c r="AH715" s="22"/>
      <c r="AI715" s="22"/>
      <c r="AJ715" s="22"/>
      <c r="AR715"/>
      <c r="AV715"/>
      <c r="BT715" s="22"/>
      <c r="BU715" s="22"/>
      <c r="BV715" s="22"/>
      <c r="CL715" s="22"/>
    </row>
    <row r="716" spans="14:90">
      <c r="N716" s="22"/>
      <c r="U716"/>
      <c r="AE716" s="22"/>
      <c r="AF716" s="22"/>
      <c r="AH716" s="22"/>
      <c r="AI716" s="22"/>
      <c r="AJ716" s="22"/>
      <c r="AR716"/>
      <c r="AV716"/>
      <c r="BT716" s="22"/>
      <c r="BU716" s="22"/>
      <c r="BV716" s="22"/>
      <c r="CL716" s="22"/>
    </row>
    <row r="717" spans="14:90">
      <c r="N717" s="22"/>
      <c r="U717"/>
      <c r="AE717" s="22"/>
      <c r="AF717" s="22"/>
      <c r="AH717" s="22"/>
      <c r="AI717" s="22"/>
      <c r="AJ717" s="22"/>
      <c r="AR717"/>
      <c r="AV717"/>
      <c r="BT717" s="22"/>
      <c r="BU717" s="22"/>
      <c r="BV717" s="22"/>
      <c r="CL717" s="22"/>
    </row>
    <row r="718" spans="14:90">
      <c r="N718" s="22"/>
      <c r="U718"/>
      <c r="AE718" s="22"/>
      <c r="AF718" s="22"/>
      <c r="AH718" s="22"/>
      <c r="AI718" s="22"/>
      <c r="AJ718" s="22"/>
      <c r="AR718"/>
      <c r="AV718"/>
      <c r="BT718" s="22"/>
      <c r="BU718" s="22"/>
      <c r="BV718" s="22"/>
      <c r="CL718" s="22"/>
    </row>
    <row r="719" spans="14:90">
      <c r="N719" s="22"/>
      <c r="U719"/>
      <c r="AE719" s="22"/>
      <c r="AF719" s="22"/>
      <c r="AH719" s="22"/>
      <c r="AI719" s="22"/>
      <c r="AJ719" s="22"/>
      <c r="AR719"/>
      <c r="AV719"/>
      <c r="BT719" s="22"/>
      <c r="BU719" s="22"/>
      <c r="BV719" s="22"/>
      <c r="CL719" s="22"/>
    </row>
    <row r="720" spans="14:90">
      <c r="N720" s="22"/>
      <c r="U720"/>
      <c r="AE720" s="22"/>
      <c r="AF720" s="22"/>
      <c r="AH720" s="22"/>
      <c r="AI720" s="22"/>
      <c r="AJ720" s="22"/>
      <c r="AR720"/>
      <c r="AV720"/>
      <c r="BT720" s="22"/>
      <c r="BU720" s="22"/>
      <c r="BV720" s="22"/>
      <c r="CL720" s="22"/>
    </row>
    <row r="721" spans="14:90">
      <c r="N721" s="22"/>
      <c r="U721"/>
      <c r="AE721" s="22"/>
      <c r="AF721" s="22"/>
      <c r="AH721" s="22"/>
      <c r="AI721" s="22"/>
      <c r="AJ721" s="22"/>
      <c r="AR721"/>
      <c r="AV721"/>
      <c r="BT721" s="22"/>
      <c r="BU721" s="22"/>
      <c r="BV721" s="22"/>
      <c r="CL721" s="22"/>
    </row>
    <row r="722" spans="14:90">
      <c r="N722" s="22"/>
      <c r="U722"/>
      <c r="AE722" s="22"/>
      <c r="AF722" s="22"/>
      <c r="AH722" s="22"/>
      <c r="AI722" s="22"/>
      <c r="AJ722" s="22"/>
      <c r="AR722"/>
      <c r="AV722"/>
      <c r="BT722" s="22"/>
      <c r="BU722" s="22"/>
      <c r="BV722" s="22"/>
      <c r="CL722" s="22"/>
    </row>
    <row r="723" spans="14:90">
      <c r="N723" s="22"/>
      <c r="U723"/>
      <c r="AE723" s="22"/>
      <c r="AF723" s="22"/>
      <c r="AH723" s="22"/>
      <c r="AI723" s="22"/>
      <c r="AJ723" s="22"/>
      <c r="AR723"/>
      <c r="AV723"/>
      <c r="BT723" s="22"/>
      <c r="BU723" s="22"/>
      <c r="BV723" s="22"/>
      <c r="CL723" s="22"/>
    </row>
    <row r="724" spans="14:90">
      <c r="N724" s="22"/>
      <c r="U724"/>
      <c r="AE724" s="22"/>
      <c r="AF724" s="22"/>
      <c r="AH724" s="22"/>
      <c r="AI724" s="22"/>
      <c r="AJ724" s="22"/>
      <c r="AR724"/>
      <c r="AV724"/>
      <c r="BT724" s="22"/>
      <c r="BU724" s="22"/>
      <c r="BV724" s="22"/>
      <c r="CL724" s="22"/>
    </row>
    <row r="725" spans="14:90">
      <c r="N725" s="22"/>
      <c r="U725"/>
      <c r="AE725" s="22"/>
      <c r="AF725" s="22"/>
      <c r="AH725" s="22"/>
      <c r="AI725" s="22"/>
      <c r="AJ725" s="22"/>
      <c r="AR725"/>
      <c r="AV725"/>
      <c r="BT725" s="22"/>
      <c r="BU725" s="22"/>
      <c r="BV725" s="22"/>
      <c r="CL725" s="22"/>
    </row>
    <row r="726" spans="14:90">
      <c r="N726" s="22"/>
      <c r="U726"/>
      <c r="AE726" s="22"/>
      <c r="AF726" s="22"/>
      <c r="AH726" s="22"/>
      <c r="AI726" s="22"/>
      <c r="AJ726" s="22"/>
      <c r="AR726"/>
      <c r="AV726"/>
      <c r="BT726" s="22"/>
      <c r="BU726" s="22"/>
      <c r="BV726" s="22"/>
      <c r="CL726" s="22"/>
    </row>
    <row r="727" spans="14:90">
      <c r="N727" s="22"/>
      <c r="U727"/>
      <c r="AE727" s="22"/>
      <c r="AF727" s="22"/>
      <c r="AH727" s="22"/>
      <c r="AI727" s="22"/>
      <c r="AJ727" s="22"/>
      <c r="AR727"/>
      <c r="AV727"/>
      <c r="BT727" s="22"/>
      <c r="BU727" s="22"/>
      <c r="BV727" s="22"/>
      <c r="CL727" s="22"/>
    </row>
    <row r="728" spans="14:90">
      <c r="N728" s="22"/>
      <c r="U728"/>
      <c r="AE728" s="22"/>
      <c r="AF728" s="22"/>
      <c r="AH728" s="22"/>
      <c r="AI728" s="22"/>
      <c r="AJ728" s="22"/>
      <c r="AR728"/>
      <c r="AV728"/>
      <c r="BT728" s="22"/>
      <c r="BU728" s="22"/>
      <c r="BV728" s="22"/>
      <c r="CL728" s="22"/>
    </row>
    <row r="729" spans="14:90">
      <c r="N729" s="22"/>
      <c r="U729"/>
      <c r="AE729" s="22"/>
      <c r="AF729" s="22"/>
      <c r="AH729" s="22"/>
      <c r="AI729" s="22"/>
      <c r="AJ729" s="22"/>
      <c r="AR729"/>
      <c r="AV729"/>
      <c r="BT729" s="22"/>
      <c r="BU729" s="22"/>
      <c r="BV729" s="22"/>
      <c r="CL729" s="22"/>
    </row>
    <row r="730" spans="14:90">
      <c r="N730" s="22"/>
      <c r="U730"/>
      <c r="AE730" s="22"/>
      <c r="AF730" s="22"/>
      <c r="AH730" s="22"/>
      <c r="AI730" s="22"/>
      <c r="AJ730" s="22"/>
      <c r="AR730"/>
      <c r="AV730"/>
      <c r="BT730" s="22"/>
      <c r="BU730" s="22"/>
      <c r="BV730" s="22"/>
      <c r="CL730" s="22"/>
    </row>
    <row r="731" spans="14:90">
      <c r="N731" s="22"/>
      <c r="U731"/>
      <c r="AE731" s="22"/>
      <c r="AF731" s="22"/>
      <c r="AH731" s="22"/>
      <c r="AI731" s="22"/>
      <c r="AJ731" s="22"/>
      <c r="AR731"/>
      <c r="AV731"/>
      <c r="BT731" s="22"/>
      <c r="BU731" s="22"/>
      <c r="BV731" s="22"/>
      <c r="CL731" s="22"/>
    </row>
    <row r="732" spans="14:90">
      <c r="N732" s="22"/>
      <c r="U732"/>
      <c r="AE732" s="22"/>
      <c r="AF732" s="22"/>
      <c r="AH732" s="22"/>
      <c r="AI732" s="22"/>
      <c r="AJ732" s="22"/>
      <c r="AR732"/>
      <c r="AV732"/>
      <c r="BT732" s="22"/>
      <c r="BU732" s="22"/>
      <c r="BV732" s="22"/>
      <c r="CL732" s="22"/>
    </row>
    <row r="733" spans="14:90">
      <c r="N733" s="22"/>
      <c r="U733"/>
      <c r="AE733" s="22"/>
      <c r="AF733" s="22"/>
      <c r="AH733" s="22"/>
      <c r="AI733" s="22"/>
      <c r="AJ733" s="22"/>
      <c r="AR733"/>
      <c r="AV733"/>
      <c r="BT733" s="22"/>
      <c r="BU733" s="22"/>
      <c r="BV733" s="22"/>
      <c r="CL733" s="22"/>
    </row>
    <row r="734" spans="14:90">
      <c r="N734" s="22"/>
      <c r="U734"/>
      <c r="AE734" s="22"/>
      <c r="AF734" s="22"/>
      <c r="AH734" s="22"/>
      <c r="AI734" s="22"/>
      <c r="AJ734" s="22"/>
      <c r="AR734"/>
      <c r="AV734"/>
      <c r="BT734" s="22"/>
      <c r="BU734" s="22"/>
      <c r="BV734" s="22"/>
      <c r="CL734" s="22"/>
    </row>
    <row r="735" spans="14:90">
      <c r="N735" s="22"/>
      <c r="U735"/>
      <c r="AE735" s="22"/>
      <c r="AF735" s="22"/>
      <c r="AH735" s="22"/>
      <c r="AI735" s="22"/>
      <c r="AJ735" s="22"/>
      <c r="AR735"/>
      <c r="AV735"/>
      <c r="BT735" s="22"/>
      <c r="BU735" s="22"/>
      <c r="BV735" s="22"/>
      <c r="CL735" s="22"/>
    </row>
    <row r="736" spans="14:90">
      <c r="N736" s="22"/>
      <c r="U736"/>
      <c r="AE736" s="22"/>
      <c r="AF736" s="22"/>
      <c r="AH736" s="22"/>
      <c r="AI736" s="22"/>
      <c r="AJ736" s="22"/>
      <c r="AR736"/>
      <c r="AV736"/>
      <c r="BT736" s="22"/>
      <c r="BU736" s="22"/>
      <c r="BV736" s="22"/>
      <c r="CL736" s="22"/>
    </row>
    <row r="737" spans="14:90">
      <c r="N737" s="22"/>
      <c r="U737"/>
      <c r="AE737" s="22"/>
      <c r="AF737" s="22"/>
      <c r="AH737" s="22"/>
      <c r="AI737" s="22"/>
      <c r="AJ737" s="22"/>
      <c r="AR737"/>
      <c r="AV737"/>
      <c r="BT737" s="22"/>
      <c r="BU737" s="22"/>
      <c r="BV737" s="22"/>
      <c r="CL737" s="22"/>
    </row>
    <row r="738" spans="14:90">
      <c r="N738" s="22"/>
      <c r="U738"/>
      <c r="AE738" s="22"/>
      <c r="AF738" s="22"/>
      <c r="AH738" s="22"/>
      <c r="AI738" s="22"/>
      <c r="AJ738" s="22"/>
      <c r="AR738"/>
      <c r="AV738"/>
      <c r="BT738" s="22"/>
      <c r="BU738" s="22"/>
      <c r="BV738" s="22"/>
      <c r="CL738" s="22"/>
    </row>
    <row r="739" spans="14:90">
      <c r="N739" s="22"/>
      <c r="U739"/>
      <c r="AE739" s="22"/>
      <c r="AF739" s="22"/>
      <c r="AH739" s="22"/>
      <c r="AI739" s="22"/>
      <c r="AJ739" s="22"/>
      <c r="AR739"/>
      <c r="AV739"/>
      <c r="BT739" s="22"/>
      <c r="BU739" s="22"/>
      <c r="BV739" s="22"/>
      <c r="CL739" s="22"/>
    </row>
    <row r="740" spans="14:90">
      <c r="N740" s="22"/>
      <c r="U740"/>
      <c r="AE740" s="22"/>
      <c r="AF740" s="22"/>
      <c r="AH740" s="22"/>
      <c r="AI740" s="22"/>
      <c r="AJ740" s="22"/>
      <c r="AR740"/>
      <c r="AV740"/>
      <c r="BT740" s="22"/>
      <c r="BU740" s="22"/>
      <c r="BV740" s="22"/>
      <c r="CL740" s="22"/>
    </row>
    <row r="741" spans="14:90">
      <c r="N741" s="22"/>
      <c r="U741"/>
      <c r="AE741" s="22"/>
      <c r="AF741" s="22"/>
      <c r="AH741" s="22"/>
      <c r="AI741" s="22"/>
      <c r="AJ741" s="22"/>
      <c r="AR741"/>
      <c r="AV741"/>
      <c r="BT741" s="22"/>
      <c r="BU741" s="22"/>
      <c r="BV741" s="22"/>
      <c r="CL741" s="22"/>
    </row>
    <row r="742" spans="14:90">
      <c r="N742" s="22"/>
      <c r="U742"/>
      <c r="AE742" s="22"/>
      <c r="AF742" s="22"/>
      <c r="AH742" s="22"/>
      <c r="AI742" s="22"/>
      <c r="AJ742" s="22"/>
      <c r="AR742"/>
      <c r="AV742"/>
      <c r="BT742" s="22"/>
      <c r="BU742" s="22"/>
      <c r="BV742" s="22"/>
      <c r="CL742" s="22"/>
    </row>
    <row r="743" spans="14:90">
      <c r="N743" s="22"/>
      <c r="U743"/>
      <c r="AE743" s="22"/>
      <c r="AF743" s="22"/>
      <c r="AH743" s="22"/>
      <c r="AI743" s="22"/>
      <c r="AJ743" s="22"/>
      <c r="AR743"/>
      <c r="AV743"/>
      <c r="BT743" s="22"/>
      <c r="BU743" s="22"/>
      <c r="BV743" s="22"/>
      <c r="CL743" s="22"/>
    </row>
    <row r="744" spans="14:90">
      <c r="N744" s="22"/>
      <c r="U744"/>
      <c r="AE744" s="22"/>
      <c r="AF744" s="22"/>
      <c r="AH744" s="22"/>
      <c r="AI744" s="22"/>
      <c r="AJ744" s="22"/>
      <c r="AR744"/>
      <c r="AV744"/>
      <c r="BT744" s="22"/>
      <c r="BU744" s="22"/>
      <c r="BV744" s="22"/>
      <c r="CL744" s="22"/>
    </row>
    <row r="745" spans="14:90">
      <c r="N745" s="22"/>
      <c r="U745"/>
      <c r="AE745" s="22"/>
      <c r="AF745" s="22"/>
      <c r="AH745" s="22"/>
      <c r="AI745" s="22"/>
      <c r="AJ745" s="22"/>
      <c r="AR745"/>
      <c r="AV745"/>
      <c r="BT745" s="22"/>
      <c r="BU745" s="22"/>
      <c r="BV745" s="22"/>
      <c r="CL745" s="22"/>
    </row>
    <row r="746" spans="14:90">
      <c r="N746" s="22"/>
      <c r="U746"/>
      <c r="AE746" s="22"/>
      <c r="AF746" s="22"/>
      <c r="AH746" s="22"/>
      <c r="AI746" s="22"/>
      <c r="AJ746" s="22"/>
      <c r="AR746"/>
      <c r="AV746"/>
      <c r="BT746" s="22"/>
      <c r="BU746" s="22"/>
      <c r="BV746" s="22"/>
      <c r="CL746" s="22"/>
    </row>
    <row r="747" spans="14:90">
      <c r="N747" s="22"/>
      <c r="U747"/>
      <c r="AE747" s="22"/>
      <c r="AF747" s="22"/>
      <c r="AH747" s="22"/>
      <c r="AI747" s="22"/>
      <c r="AJ747" s="22"/>
      <c r="AR747"/>
      <c r="AV747"/>
      <c r="BT747" s="22"/>
      <c r="BU747" s="22"/>
      <c r="BV747" s="22"/>
      <c r="CL747" s="22"/>
    </row>
    <row r="748" spans="14:90">
      <c r="N748" s="22"/>
      <c r="U748"/>
      <c r="AE748" s="22"/>
      <c r="AF748" s="22"/>
      <c r="AH748" s="22"/>
      <c r="AI748" s="22"/>
      <c r="AJ748" s="22"/>
      <c r="AR748"/>
      <c r="AV748"/>
      <c r="BT748" s="22"/>
      <c r="BU748" s="22"/>
      <c r="BV748" s="22"/>
      <c r="CL748" s="22"/>
    </row>
    <row r="749" spans="14:90">
      <c r="N749" s="22"/>
      <c r="U749"/>
      <c r="AE749" s="22"/>
      <c r="AF749" s="22"/>
      <c r="AH749" s="22"/>
      <c r="AI749" s="22"/>
      <c r="AJ749" s="22"/>
      <c r="AR749"/>
      <c r="AV749"/>
      <c r="BT749" s="22"/>
      <c r="BU749" s="22"/>
      <c r="BV749" s="22"/>
      <c r="CL749" s="22"/>
    </row>
    <row r="750" spans="14:90">
      <c r="N750" s="22"/>
      <c r="U750"/>
      <c r="AE750" s="22"/>
      <c r="AF750" s="22"/>
      <c r="AH750" s="22"/>
      <c r="AI750" s="22"/>
      <c r="AJ750" s="22"/>
      <c r="AR750"/>
      <c r="AV750"/>
      <c r="BT750" s="22"/>
      <c r="BU750" s="22"/>
      <c r="BV750" s="22"/>
      <c r="CL750" s="22"/>
    </row>
    <row r="751" spans="14:90">
      <c r="N751" s="22"/>
      <c r="U751"/>
      <c r="AE751" s="22"/>
      <c r="AF751" s="22"/>
      <c r="AH751" s="22"/>
      <c r="AI751" s="22"/>
      <c r="AJ751" s="22"/>
      <c r="AR751"/>
      <c r="AV751"/>
      <c r="BT751" s="22"/>
      <c r="BU751" s="22"/>
      <c r="BV751" s="22"/>
      <c r="CL751" s="22"/>
    </row>
    <row r="752" spans="14:90">
      <c r="N752" s="22"/>
      <c r="U752"/>
      <c r="AE752" s="22"/>
      <c r="AF752" s="22"/>
      <c r="AH752" s="22"/>
      <c r="AI752" s="22"/>
      <c r="AJ752" s="22"/>
      <c r="AR752"/>
      <c r="AV752"/>
      <c r="BT752" s="22"/>
      <c r="BU752" s="22"/>
      <c r="BV752" s="22"/>
      <c r="CL752" s="22"/>
    </row>
    <row r="753" spans="14:90">
      <c r="N753" s="22"/>
      <c r="U753"/>
      <c r="AE753" s="22"/>
      <c r="AF753" s="22"/>
      <c r="AH753" s="22"/>
      <c r="AI753" s="22"/>
      <c r="AJ753" s="22"/>
      <c r="AR753"/>
      <c r="AV753"/>
      <c r="BT753" s="22"/>
      <c r="BU753" s="22"/>
      <c r="BV753" s="22"/>
      <c r="CL753" s="22"/>
    </row>
    <row r="754" spans="14:90">
      <c r="N754" s="22"/>
      <c r="U754"/>
      <c r="AE754" s="22"/>
      <c r="AF754" s="22"/>
      <c r="AH754" s="22"/>
      <c r="AI754" s="22"/>
      <c r="AJ754" s="22"/>
      <c r="AR754"/>
      <c r="AV754"/>
      <c r="BT754" s="22"/>
      <c r="BU754" s="22"/>
      <c r="BV754" s="22"/>
      <c r="CL754" s="22"/>
    </row>
    <row r="755" spans="14:90">
      <c r="N755" s="22"/>
      <c r="U755"/>
      <c r="AE755" s="22"/>
      <c r="AF755" s="22"/>
      <c r="AH755" s="22"/>
      <c r="AI755" s="22"/>
      <c r="AJ755" s="22"/>
      <c r="AR755"/>
      <c r="AV755"/>
      <c r="BT755" s="22"/>
      <c r="BU755" s="22"/>
      <c r="BV755" s="22"/>
      <c r="CL755" s="22"/>
    </row>
    <row r="756" spans="14:90">
      <c r="N756" s="22"/>
      <c r="U756"/>
      <c r="AE756" s="22"/>
      <c r="AF756" s="22"/>
      <c r="AH756" s="22"/>
      <c r="AI756" s="22"/>
      <c r="AJ756" s="22"/>
      <c r="AR756"/>
      <c r="AV756"/>
      <c r="BT756" s="22"/>
      <c r="BU756" s="22"/>
      <c r="BV756" s="22"/>
      <c r="CL756" s="22"/>
    </row>
    <row r="757" spans="14:90">
      <c r="N757" s="22"/>
      <c r="U757"/>
      <c r="AE757" s="22"/>
      <c r="AF757" s="22"/>
      <c r="AH757" s="22"/>
      <c r="AI757" s="22"/>
      <c r="AJ757" s="22"/>
      <c r="AR757"/>
      <c r="AV757"/>
      <c r="BT757" s="22"/>
      <c r="BU757" s="22"/>
      <c r="BV757" s="22"/>
      <c r="CL757" s="22"/>
    </row>
    <row r="758" spans="14:90">
      <c r="N758" s="22"/>
      <c r="U758"/>
      <c r="AE758" s="22"/>
      <c r="AF758" s="22"/>
      <c r="AH758" s="22"/>
      <c r="AI758" s="22"/>
      <c r="AJ758" s="22"/>
      <c r="AR758"/>
      <c r="AV758"/>
      <c r="BT758" s="22"/>
      <c r="BU758" s="22"/>
      <c r="BV758" s="22"/>
      <c r="CL758" s="22"/>
    </row>
    <row r="759" spans="14:90">
      <c r="N759" s="22"/>
      <c r="U759"/>
      <c r="AE759" s="22"/>
      <c r="AF759" s="22"/>
      <c r="AH759" s="22"/>
      <c r="AI759" s="22"/>
      <c r="AJ759" s="22"/>
      <c r="AR759"/>
      <c r="AV759"/>
      <c r="BT759" s="22"/>
      <c r="BU759" s="22"/>
      <c r="BV759" s="22"/>
      <c r="CL759" s="22"/>
    </row>
    <row r="760" spans="14:90">
      <c r="N760" s="22"/>
      <c r="U760"/>
      <c r="AE760" s="22"/>
      <c r="AF760" s="22"/>
      <c r="AH760" s="22"/>
      <c r="AI760" s="22"/>
      <c r="AJ760" s="22"/>
      <c r="AR760"/>
      <c r="AV760"/>
      <c r="BT760" s="22"/>
      <c r="BU760" s="22"/>
      <c r="BV760" s="22"/>
      <c r="CL760" s="22"/>
    </row>
    <row r="761" spans="14:90">
      <c r="N761" s="22"/>
      <c r="U761"/>
      <c r="AE761" s="22"/>
      <c r="AF761" s="22"/>
      <c r="AH761" s="22"/>
      <c r="AI761" s="22"/>
      <c r="AJ761" s="22"/>
      <c r="AR761"/>
      <c r="AV761"/>
      <c r="BT761" s="22"/>
      <c r="BU761" s="22"/>
      <c r="BV761" s="22"/>
      <c r="CL761" s="22"/>
    </row>
    <row r="762" spans="14:90">
      <c r="N762" s="22"/>
      <c r="U762"/>
      <c r="AE762" s="22"/>
      <c r="AF762" s="22"/>
      <c r="AH762" s="22"/>
      <c r="AI762" s="22"/>
      <c r="AJ762" s="22"/>
      <c r="AR762"/>
      <c r="AV762"/>
      <c r="BT762" s="22"/>
      <c r="BU762" s="22"/>
      <c r="BV762" s="22"/>
      <c r="CL762" s="22"/>
    </row>
    <row r="763" spans="14:90">
      <c r="N763" s="22"/>
      <c r="U763"/>
      <c r="AE763" s="22"/>
      <c r="AF763" s="22"/>
      <c r="AH763" s="22"/>
      <c r="AI763" s="22"/>
      <c r="AJ763" s="22"/>
      <c r="AR763"/>
      <c r="AV763"/>
      <c r="BT763" s="22"/>
      <c r="BU763" s="22"/>
      <c r="BV763" s="22"/>
      <c r="CL763" s="22"/>
    </row>
    <row r="764" spans="14:90">
      <c r="N764" s="22"/>
      <c r="U764"/>
      <c r="AE764" s="22"/>
      <c r="AF764" s="22"/>
      <c r="AH764" s="22"/>
      <c r="AI764" s="22"/>
      <c r="AJ764" s="22"/>
      <c r="AR764"/>
      <c r="AV764"/>
      <c r="BT764" s="22"/>
      <c r="BU764" s="22"/>
      <c r="BV764" s="22"/>
      <c r="CL764" s="22"/>
    </row>
    <row r="765" spans="14:90">
      <c r="N765" s="22"/>
      <c r="U765"/>
      <c r="AE765" s="22"/>
      <c r="AF765" s="22"/>
      <c r="AH765" s="22"/>
      <c r="AI765" s="22"/>
      <c r="AJ765" s="22"/>
      <c r="AR765"/>
      <c r="AV765"/>
      <c r="BT765" s="22"/>
      <c r="BU765" s="22"/>
      <c r="BV765" s="22"/>
      <c r="CL765" s="22"/>
    </row>
    <row r="766" spans="14:90">
      <c r="N766" s="22"/>
      <c r="U766"/>
      <c r="AE766" s="22"/>
      <c r="AF766" s="22"/>
      <c r="AH766" s="22"/>
      <c r="AI766" s="22"/>
      <c r="AJ766" s="22"/>
      <c r="AR766"/>
      <c r="AV766"/>
      <c r="BT766" s="22"/>
      <c r="BU766" s="22"/>
      <c r="BV766" s="22"/>
      <c r="CL766" s="22"/>
    </row>
    <row r="767" spans="14:90">
      <c r="N767" s="22"/>
      <c r="U767"/>
      <c r="AE767" s="22"/>
      <c r="AF767" s="22"/>
      <c r="AH767" s="22"/>
      <c r="AI767" s="22"/>
      <c r="AJ767" s="22"/>
      <c r="AR767"/>
      <c r="AV767"/>
      <c r="BT767" s="22"/>
      <c r="BU767" s="22"/>
      <c r="BV767" s="22"/>
      <c r="CL767" s="22"/>
    </row>
    <row r="768" spans="14:90">
      <c r="N768" s="22"/>
      <c r="U768"/>
      <c r="AE768" s="22"/>
      <c r="AF768" s="22"/>
      <c r="AH768" s="22"/>
      <c r="AI768" s="22"/>
      <c r="AJ768" s="22"/>
      <c r="AR768"/>
      <c r="AV768"/>
      <c r="BT768" s="22"/>
      <c r="BU768" s="22"/>
      <c r="BV768" s="22"/>
      <c r="CL768" s="22"/>
    </row>
    <row r="769" spans="14:90">
      <c r="N769" s="22"/>
      <c r="U769"/>
      <c r="AE769" s="22"/>
      <c r="AF769" s="22"/>
      <c r="AH769" s="22"/>
      <c r="AI769" s="22"/>
      <c r="AJ769" s="22"/>
      <c r="AR769"/>
      <c r="AV769"/>
      <c r="BT769" s="22"/>
      <c r="BU769" s="22"/>
      <c r="BV769" s="22"/>
      <c r="CL769" s="22"/>
    </row>
    <row r="770" spans="14:90">
      <c r="N770" s="22"/>
      <c r="U770"/>
      <c r="AE770" s="22"/>
      <c r="AF770" s="22"/>
      <c r="AH770" s="22"/>
      <c r="AI770" s="22"/>
      <c r="AJ770" s="22"/>
      <c r="AR770"/>
      <c r="AV770"/>
      <c r="BT770" s="22"/>
      <c r="BU770" s="22"/>
      <c r="BV770" s="22"/>
      <c r="CL770" s="22"/>
    </row>
    <row r="771" spans="14:90">
      <c r="N771" s="22"/>
      <c r="U771"/>
      <c r="AE771" s="22"/>
      <c r="AF771" s="22"/>
      <c r="AH771" s="22"/>
      <c r="AI771" s="22"/>
      <c r="AJ771" s="22"/>
      <c r="AR771"/>
      <c r="AV771"/>
      <c r="BT771" s="22"/>
      <c r="BU771" s="22"/>
      <c r="BV771" s="22"/>
      <c r="CL771" s="22"/>
    </row>
    <row r="772" spans="14:90">
      <c r="N772" s="22"/>
      <c r="U772"/>
      <c r="AE772" s="22"/>
      <c r="AF772" s="22"/>
      <c r="AH772" s="22"/>
      <c r="AI772" s="22"/>
      <c r="AJ772" s="22"/>
      <c r="AR772"/>
      <c r="AV772"/>
      <c r="BT772" s="22"/>
      <c r="BU772" s="22"/>
      <c r="BV772" s="22"/>
      <c r="CL772" s="22"/>
    </row>
    <row r="773" spans="14:90">
      <c r="N773" s="22"/>
      <c r="U773"/>
      <c r="AE773" s="22"/>
      <c r="AF773" s="22"/>
      <c r="AH773" s="22"/>
      <c r="AI773" s="22"/>
      <c r="AJ773" s="22"/>
      <c r="AR773"/>
      <c r="AV773"/>
      <c r="BT773" s="22"/>
      <c r="BU773" s="22"/>
      <c r="BV773" s="22"/>
      <c r="CL773" s="22"/>
    </row>
    <row r="774" spans="14:90">
      <c r="N774" s="22"/>
      <c r="U774"/>
      <c r="AE774" s="22"/>
      <c r="AF774" s="22"/>
      <c r="AH774" s="22"/>
      <c r="AI774" s="22"/>
      <c r="AJ774" s="22"/>
      <c r="AR774"/>
      <c r="AV774"/>
      <c r="BT774" s="22"/>
      <c r="BU774" s="22"/>
      <c r="BV774" s="22"/>
      <c r="CL774" s="22"/>
    </row>
    <row r="775" spans="14:90">
      <c r="N775" s="22"/>
      <c r="U775"/>
      <c r="AE775" s="22"/>
      <c r="AF775" s="22"/>
      <c r="AH775" s="22"/>
      <c r="AI775" s="22"/>
      <c r="AJ775" s="22"/>
      <c r="AR775"/>
      <c r="AV775"/>
      <c r="BT775" s="22"/>
      <c r="BU775" s="22"/>
      <c r="BV775" s="22"/>
      <c r="CL775" s="22"/>
    </row>
    <row r="776" spans="14:90">
      <c r="N776" s="22"/>
      <c r="U776"/>
      <c r="AE776" s="22"/>
      <c r="AF776" s="22"/>
      <c r="AH776" s="22"/>
      <c r="AI776" s="22"/>
      <c r="AJ776" s="22"/>
      <c r="AR776"/>
      <c r="AV776"/>
      <c r="BT776" s="22"/>
      <c r="BU776" s="22"/>
      <c r="BV776" s="22"/>
      <c r="CL776" s="22"/>
    </row>
    <row r="777" spans="14:90">
      <c r="N777" s="22"/>
      <c r="U777"/>
      <c r="AE777" s="22"/>
      <c r="AF777" s="22"/>
      <c r="AH777" s="22"/>
      <c r="AI777" s="22"/>
      <c r="AJ777" s="22"/>
      <c r="AR777"/>
      <c r="AV777"/>
      <c r="BT777" s="22"/>
      <c r="BU777" s="22"/>
      <c r="BV777" s="22"/>
      <c r="CL777" s="22"/>
    </row>
    <row r="778" spans="14:90">
      <c r="N778" s="22"/>
      <c r="U778"/>
      <c r="AE778" s="22"/>
      <c r="AF778" s="22"/>
      <c r="AH778" s="22"/>
      <c r="AI778" s="22"/>
      <c r="AJ778" s="22"/>
      <c r="AR778"/>
      <c r="AV778"/>
      <c r="BT778" s="22"/>
      <c r="BU778" s="22"/>
      <c r="BV778" s="22"/>
      <c r="CL778" s="22"/>
    </row>
    <row r="779" spans="14:90">
      <c r="N779" s="22"/>
      <c r="U779"/>
      <c r="AE779" s="22"/>
      <c r="AF779" s="22"/>
      <c r="AH779" s="22"/>
      <c r="AI779" s="22"/>
      <c r="AJ779" s="22"/>
      <c r="AR779"/>
      <c r="AV779"/>
      <c r="BT779" s="22"/>
      <c r="BU779" s="22"/>
      <c r="BV779" s="22"/>
      <c r="CL779" s="22"/>
    </row>
    <row r="780" spans="14:90">
      <c r="N780" s="22"/>
      <c r="U780"/>
      <c r="AE780" s="22"/>
      <c r="AF780" s="22"/>
      <c r="AH780" s="22"/>
      <c r="AI780" s="22"/>
      <c r="AJ780" s="22"/>
      <c r="AR780"/>
      <c r="AV780"/>
      <c r="BT780" s="22"/>
      <c r="BU780" s="22"/>
      <c r="BV780" s="22"/>
      <c r="CL780" s="22"/>
    </row>
    <row r="781" spans="14:90">
      <c r="N781" s="22"/>
      <c r="U781"/>
      <c r="AE781" s="22"/>
      <c r="AF781" s="22"/>
      <c r="AH781" s="22"/>
      <c r="AI781" s="22"/>
      <c r="AJ781" s="22"/>
      <c r="AR781"/>
      <c r="AV781"/>
      <c r="BT781" s="22"/>
      <c r="BU781" s="22"/>
      <c r="BV781" s="22"/>
      <c r="CL781" s="22"/>
    </row>
    <row r="782" spans="14:90">
      <c r="N782" s="22"/>
      <c r="U782"/>
      <c r="AE782" s="22"/>
      <c r="AF782" s="22"/>
      <c r="AH782" s="22"/>
      <c r="AI782" s="22"/>
      <c r="AJ782" s="22"/>
      <c r="AR782"/>
      <c r="AV782"/>
      <c r="BT782" s="22"/>
      <c r="BU782" s="22"/>
      <c r="BV782" s="22"/>
      <c r="CL782" s="22"/>
    </row>
    <row r="783" spans="14:90">
      <c r="N783" s="22"/>
      <c r="U783"/>
      <c r="AE783" s="22"/>
      <c r="AF783" s="22"/>
      <c r="AH783" s="22"/>
      <c r="AI783" s="22"/>
      <c r="AJ783" s="22"/>
      <c r="AR783"/>
      <c r="AV783"/>
      <c r="BT783" s="22"/>
      <c r="BU783" s="22"/>
      <c r="BV783" s="22"/>
      <c r="CL783" s="22"/>
    </row>
    <row r="784" spans="14:90">
      <c r="N784" s="22"/>
      <c r="U784"/>
      <c r="AE784" s="22"/>
      <c r="AF784" s="22"/>
      <c r="AH784" s="22"/>
      <c r="AI784" s="22"/>
      <c r="AJ784" s="22"/>
      <c r="AR784"/>
      <c r="AV784"/>
      <c r="BT784" s="22"/>
      <c r="BU784" s="22"/>
      <c r="BV784" s="22"/>
      <c r="CL784" s="22"/>
    </row>
    <row r="785" spans="14:90">
      <c r="N785" s="22"/>
      <c r="U785"/>
      <c r="AE785" s="22"/>
      <c r="AF785" s="22"/>
      <c r="AH785" s="22"/>
      <c r="AI785" s="22"/>
      <c r="AJ785" s="22"/>
      <c r="AR785"/>
      <c r="AV785"/>
      <c r="BT785" s="22"/>
      <c r="BU785" s="22"/>
      <c r="BV785" s="22"/>
      <c r="CL785" s="22"/>
    </row>
    <row r="786" spans="14:90">
      <c r="N786" s="22"/>
      <c r="U786"/>
      <c r="AE786" s="22"/>
      <c r="AF786" s="22"/>
      <c r="AH786" s="22"/>
      <c r="AI786" s="22"/>
      <c r="AJ786" s="22"/>
      <c r="AR786"/>
      <c r="AV786"/>
      <c r="BT786" s="22"/>
      <c r="BU786" s="22"/>
      <c r="BV786" s="22"/>
      <c r="CL786" s="22"/>
    </row>
    <row r="787" spans="14:90">
      <c r="N787" s="22"/>
      <c r="U787"/>
      <c r="AE787" s="22"/>
      <c r="AF787" s="22"/>
      <c r="AH787" s="22"/>
      <c r="AI787" s="22"/>
      <c r="AJ787" s="22"/>
      <c r="AR787"/>
      <c r="AV787"/>
      <c r="BT787" s="22"/>
      <c r="BU787" s="22"/>
      <c r="BV787" s="22"/>
      <c r="CL787" s="22"/>
    </row>
    <row r="788" spans="14:90">
      <c r="N788" s="22"/>
      <c r="U788"/>
      <c r="AE788" s="22"/>
      <c r="AF788" s="22"/>
      <c r="AH788" s="22"/>
      <c r="AI788" s="22"/>
      <c r="AJ788" s="22"/>
      <c r="AR788"/>
      <c r="AV788"/>
      <c r="BT788" s="22"/>
      <c r="BU788" s="22"/>
      <c r="BV788" s="22"/>
      <c r="CL788" s="22"/>
    </row>
    <row r="789" spans="14:90">
      <c r="N789" s="22"/>
      <c r="U789"/>
      <c r="AE789" s="22"/>
      <c r="AF789" s="22"/>
      <c r="AH789" s="22"/>
      <c r="AI789" s="22"/>
      <c r="AJ789" s="22"/>
      <c r="AR789"/>
      <c r="AV789"/>
      <c r="BT789" s="22"/>
      <c r="BU789" s="22"/>
      <c r="BV789" s="22"/>
      <c r="CL789" s="22"/>
    </row>
    <row r="790" spans="14:90">
      <c r="N790" s="22"/>
      <c r="U790"/>
      <c r="AE790" s="22"/>
      <c r="AF790" s="22"/>
      <c r="AH790" s="22"/>
      <c r="AI790" s="22"/>
      <c r="AJ790" s="22"/>
      <c r="AR790"/>
      <c r="AV790"/>
      <c r="BT790" s="22"/>
      <c r="BU790" s="22"/>
      <c r="BV790" s="22"/>
      <c r="CL790" s="22"/>
    </row>
    <row r="791" spans="14:90">
      <c r="N791" s="22"/>
      <c r="U791"/>
      <c r="AE791" s="22"/>
      <c r="AF791" s="22"/>
      <c r="AH791" s="22"/>
      <c r="AI791" s="22"/>
      <c r="AJ791" s="22"/>
      <c r="AR791"/>
      <c r="AV791"/>
      <c r="BT791" s="22"/>
      <c r="BU791" s="22"/>
      <c r="BV791" s="22"/>
      <c r="CL791" s="22"/>
    </row>
    <row r="792" spans="14:90">
      <c r="N792" s="22"/>
      <c r="U792"/>
      <c r="AE792" s="22"/>
      <c r="AF792" s="22"/>
      <c r="AH792" s="22"/>
      <c r="AI792" s="22"/>
      <c r="AJ792" s="22"/>
      <c r="AR792"/>
      <c r="AV792"/>
      <c r="BT792" s="22"/>
      <c r="BU792" s="22"/>
      <c r="BV792" s="22"/>
      <c r="CL792" s="22"/>
    </row>
    <row r="793" spans="14:90">
      <c r="N793" s="22"/>
      <c r="U793"/>
      <c r="AE793" s="22"/>
      <c r="AF793" s="22"/>
      <c r="AH793" s="22"/>
      <c r="AI793" s="22"/>
      <c r="AJ793" s="22"/>
      <c r="AR793"/>
      <c r="AV793"/>
      <c r="BT793" s="22"/>
      <c r="BU793" s="22"/>
      <c r="BV793" s="22"/>
      <c r="CL793" s="22"/>
    </row>
    <row r="794" spans="14:90">
      <c r="N794" s="22"/>
      <c r="U794"/>
      <c r="AE794" s="22"/>
      <c r="AF794" s="22"/>
      <c r="AH794" s="22"/>
      <c r="AI794" s="22"/>
      <c r="AJ794" s="22"/>
      <c r="AR794"/>
      <c r="AV794"/>
      <c r="BT794" s="22"/>
      <c r="BU794" s="22"/>
      <c r="BV794" s="22"/>
      <c r="CL794" s="22"/>
    </row>
    <row r="795" spans="14:90">
      <c r="N795" s="22"/>
      <c r="U795"/>
      <c r="AE795" s="22"/>
      <c r="AF795" s="22"/>
      <c r="AH795" s="22"/>
      <c r="AI795" s="22"/>
      <c r="AJ795" s="22"/>
      <c r="AR795"/>
      <c r="AV795"/>
      <c r="BT795" s="22"/>
      <c r="BU795" s="22"/>
      <c r="BV795" s="22"/>
      <c r="CL795" s="22"/>
    </row>
    <row r="796" spans="14:90">
      <c r="N796" s="22"/>
      <c r="U796"/>
      <c r="AE796" s="22"/>
      <c r="AF796" s="22"/>
      <c r="AH796" s="22"/>
      <c r="AI796" s="22"/>
      <c r="AJ796" s="22"/>
      <c r="AR796"/>
      <c r="AV796"/>
      <c r="BT796" s="22"/>
      <c r="BU796" s="22"/>
      <c r="BV796" s="22"/>
      <c r="CL796" s="22"/>
    </row>
    <row r="797" spans="14:90">
      <c r="N797" s="22"/>
      <c r="U797"/>
      <c r="AE797" s="22"/>
      <c r="AF797" s="22"/>
      <c r="AH797" s="22"/>
      <c r="AI797" s="22"/>
      <c r="AJ797" s="22"/>
      <c r="AR797"/>
      <c r="AV797"/>
      <c r="BT797" s="22"/>
      <c r="BU797" s="22"/>
      <c r="BV797" s="22"/>
      <c r="CL797" s="22"/>
    </row>
    <row r="798" spans="14:90">
      <c r="N798" s="22"/>
      <c r="U798"/>
      <c r="AE798" s="22"/>
      <c r="AF798" s="22"/>
      <c r="AH798" s="22"/>
      <c r="AI798" s="22"/>
      <c r="AJ798" s="22"/>
      <c r="AR798"/>
      <c r="AV798"/>
      <c r="BT798" s="22"/>
      <c r="BU798" s="22"/>
      <c r="BV798" s="22"/>
      <c r="CL798" s="22"/>
    </row>
    <row r="799" spans="14:90">
      <c r="N799" s="22"/>
      <c r="U799"/>
      <c r="AE799" s="22"/>
      <c r="AF799" s="22"/>
      <c r="AH799" s="22"/>
      <c r="AI799" s="22"/>
      <c r="AJ799" s="22"/>
      <c r="AR799"/>
      <c r="AV799"/>
      <c r="BT799" s="22"/>
      <c r="BU799" s="22"/>
      <c r="BV799" s="22"/>
      <c r="CL799" s="22"/>
    </row>
    <row r="800" spans="14:90">
      <c r="N800" s="22"/>
      <c r="U800"/>
      <c r="AE800" s="22"/>
      <c r="AF800" s="22"/>
      <c r="AH800" s="22"/>
      <c r="AI800" s="22"/>
      <c r="AJ800" s="22"/>
      <c r="AR800"/>
      <c r="AV800"/>
      <c r="BT800" s="22"/>
      <c r="BU800" s="22"/>
      <c r="BV800" s="22"/>
      <c r="CL800" s="22"/>
    </row>
    <row r="801" spans="14:90">
      <c r="N801" s="22"/>
      <c r="U801"/>
      <c r="AE801" s="22"/>
      <c r="AF801" s="22"/>
      <c r="AH801" s="22"/>
      <c r="AI801" s="22"/>
      <c r="AJ801" s="22"/>
      <c r="AR801"/>
      <c r="AV801"/>
      <c r="BT801" s="22"/>
      <c r="BU801" s="22"/>
      <c r="BV801" s="22"/>
      <c r="CL801" s="22"/>
    </row>
    <row r="802" spans="14:90">
      <c r="N802" s="22"/>
      <c r="U802"/>
      <c r="AE802" s="22"/>
      <c r="AF802" s="22"/>
      <c r="AH802" s="22"/>
      <c r="AI802" s="22"/>
      <c r="AJ802" s="22"/>
      <c r="AR802"/>
      <c r="AV802"/>
      <c r="BT802" s="22"/>
      <c r="BU802" s="22"/>
      <c r="BV802" s="22"/>
      <c r="CL802" s="22"/>
    </row>
    <row r="803" spans="14:90">
      <c r="N803" s="22"/>
      <c r="U803"/>
      <c r="AE803" s="22"/>
      <c r="AF803" s="22"/>
      <c r="AH803" s="22"/>
      <c r="AI803" s="22"/>
      <c r="AJ803" s="22"/>
      <c r="AR803"/>
      <c r="AV803"/>
      <c r="BT803" s="22"/>
      <c r="BU803" s="22"/>
      <c r="BV803" s="22"/>
      <c r="CL803" s="22"/>
    </row>
    <row r="804" spans="14:90">
      <c r="N804" s="22"/>
      <c r="U804"/>
      <c r="AE804" s="22"/>
      <c r="AF804" s="22"/>
      <c r="AH804" s="22"/>
      <c r="AI804" s="22"/>
      <c r="AJ804" s="22"/>
      <c r="AR804"/>
      <c r="AV804"/>
      <c r="BT804" s="22"/>
      <c r="BU804" s="22"/>
      <c r="BV804" s="22"/>
      <c r="CL804" s="22"/>
    </row>
    <row r="805" spans="14:90">
      <c r="N805" s="22"/>
      <c r="U805"/>
      <c r="AE805" s="22"/>
      <c r="AF805" s="22"/>
      <c r="AH805" s="22"/>
      <c r="AI805" s="22"/>
      <c r="AJ805" s="22"/>
      <c r="AR805"/>
      <c r="AV805"/>
      <c r="BT805" s="22"/>
      <c r="BU805" s="22"/>
      <c r="BV805" s="22"/>
      <c r="CL805" s="22"/>
    </row>
    <row r="806" spans="14:90">
      <c r="N806" s="22"/>
      <c r="U806"/>
      <c r="AE806" s="22"/>
      <c r="AF806" s="22"/>
      <c r="AH806" s="22"/>
      <c r="AI806" s="22"/>
      <c r="AJ806" s="22"/>
      <c r="AR806"/>
      <c r="AV806"/>
      <c r="BT806" s="22"/>
      <c r="BU806" s="22"/>
      <c r="BV806" s="22"/>
      <c r="CL806" s="22"/>
    </row>
    <row r="807" spans="14:90">
      <c r="N807" s="22"/>
      <c r="U807"/>
      <c r="AE807" s="22"/>
      <c r="AF807" s="22"/>
      <c r="AH807" s="22"/>
      <c r="AI807" s="22"/>
      <c r="AJ807" s="22"/>
      <c r="AR807"/>
      <c r="AV807"/>
      <c r="BT807" s="22"/>
      <c r="BU807" s="22"/>
      <c r="BV807" s="22"/>
      <c r="CL807" s="22"/>
    </row>
    <row r="808" spans="14:90">
      <c r="N808" s="22"/>
      <c r="U808"/>
      <c r="AE808" s="22"/>
      <c r="AF808" s="22"/>
      <c r="AH808" s="22"/>
      <c r="AI808" s="22"/>
      <c r="AJ808" s="22"/>
      <c r="AR808"/>
      <c r="AV808"/>
      <c r="BT808" s="22"/>
      <c r="BU808" s="22"/>
      <c r="BV808" s="22"/>
      <c r="CL808" s="22"/>
    </row>
    <row r="809" spans="14:90">
      <c r="N809" s="22"/>
      <c r="U809"/>
      <c r="AE809" s="22"/>
      <c r="AF809" s="22"/>
      <c r="AH809" s="22"/>
      <c r="AI809" s="22"/>
      <c r="AJ809" s="22"/>
      <c r="AR809"/>
      <c r="AV809"/>
      <c r="BT809" s="22"/>
      <c r="BU809" s="22"/>
      <c r="BV809" s="22"/>
      <c r="CL809" s="22"/>
    </row>
    <row r="810" spans="14:90">
      <c r="N810" s="22"/>
      <c r="U810"/>
      <c r="AE810" s="22"/>
      <c r="AF810" s="22"/>
      <c r="AH810" s="22"/>
      <c r="AI810" s="22"/>
      <c r="AJ810" s="22"/>
      <c r="AR810"/>
      <c r="AV810"/>
      <c r="BT810" s="22"/>
      <c r="BU810" s="22"/>
      <c r="BV810" s="22"/>
      <c r="CL810" s="22"/>
    </row>
    <row r="811" spans="14:90">
      <c r="N811" s="22"/>
      <c r="U811"/>
      <c r="AE811" s="22"/>
      <c r="AF811" s="22"/>
      <c r="AH811" s="22"/>
      <c r="AI811" s="22"/>
      <c r="AJ811" s="22"/>
      <c r="AR811"/>
      <c r="AV811"/>
      <c r="BT811" s="22"/>
      <c r="BU811" s="22"/>
      <c r="BV811" s="22"/>
      <c r="CL811" s="22"/>
    </row>
    <row r="812" spans="14:90">
      <c r="N812" s="22"/>
      <c r="U812"/>
      <c r="AE812" s="22"/>
      <c r="AF812" s="22"/>
      <c r="AH812" s="22"/>
      <c r="AI812" s="22"/>
      <c r="AJ812" s="22"/>
      <c r="AR812"/>
      <c r="AV812"/>
      <c r="BT812" s="22"/>
      <c r="BU812" s="22"/>
      <c r="BV812" s="22"/>
      <c r="CL812" s="22"/>
    </row>
    <row r="813" spans="14:90">
      <c r="N813" s="22"/>
      <c r="U813"/>
      <c r="AE813" s="22"/>
      <c r="AF813" s="22"/>
      <c r="AH813" s="22"/>
      <c r="AI813" s="22"/>
      <c r="AJ813" s="22"/>
      <c r="AR813"/>
      <c r="AV813"/>
      <c r="BT813" s="22"/>
      <c r="BU813" s="22"/>
      <c r="BV813" s="22"/>
      <c r="CL813" s="22"/>
    </row>
    <row r="814" spans="14:90">
      <c r="N814" s="22"/>
      <c r="U814"/>
      <c r="AE814" s="22"/>
      <c r="AF814" s="22"/>
      <c r="AH814" s="22"/>
      <c r="AI814" s="22"/>
      <c r="AJ814" s="22"/>
      <c r="AR814"/>
      <c r="AV814"/>
      <c r="BT814" s="22"/>
      <c r="BU814" s="22"/>
      <c r="BV814" s="22"/>
      <c r="CL814" s="22"/>
    </row>
    <row r="815" spans="14:90">
      <c r="N815" s="22"/>
      <c r="U815"/>
      <c r="AE815" s="22"/>
      <c r="AF815" s="22"/>
      <c r="AH815" s="22"/>
      <c r="AI815" s="22"/>
      <c r="AJ815" s="22"/>
      <c r="AR815"/>
      <c r="AV815"/>
      <c r="BT815" s="22"/>
      <c r="BU815" s="22"/>
      <c r="BV815" s="22"/>
      <c r="CL815" s="22"/>
    </row>
    <row r="816" spans="14:90">
      <c r="N816" s="22"/>
      <c r="U816"/>
      <c r="AE816" s="22"/>
      <c r="AF816" s="22"/>
      <c r="AH816" s="22"/>
      <c r="AI816" s="22"/>
      <c r="AJ816" s="22"/>
      <c r="AR816"/>
      <c r="AV816"/>
      <c r="BT816" s="22"/>
      <c r="BU816" s="22"/>
      <c r="BV816" s="22"/>
      <c r="CL816" s="22"/>
    </row>
    <row r="817" spans="14:90">
      <c r="N817" s="22"/>
      <c r="U817"/>
      <c r="AE817" s="22"/>
      <c r="AF817" s="22"/>
      <c r="AH817" s="22"/>
      <c r="AI817" s="22"/>
      <c r="AJ817" s="22"/>
      <c r="AR817"/>
      <c r="AV817"/>
      <c r="BT817" s="22"/>
      <c r="BU817" s="22"/>
      <c r="BV817" s="22"/>
      <c r="CL817" s="22"/>
    </row>
    <row r="818" spans="14:90">
      <c r="N818" s="22"/>
      <c r="U818"/>
      <c r="AE818" s="22"/>
      <c r="AF818" s="22"/>
      <c r="AH818" s="22"/>
      <c r="AI818" s="22"/>
      <c r="AJ818" s="22"/>
      <c r="AR818"/>
      <c r="AV818"/>
      <c r="BT818" s="22"/>
      <c r="BU818" s="22"/>
      <c r="BV818" s="22"/>
      <c r="CL818" s="22"/>
    </row>
    <row r="819" spans="14:90">
      <c r="N819" s="22"/>
      <c r="U819"/>
      <c r="AE819" s="22"/>
      <c r="AF819" s="22"/>
      <c r="AH819" s="22"/>
      <c r="AI819" s="22"/>
      <c r="AJ819" s="22"/>
      <c r="AR819"/>
      <c r="AV819"/>
      <c r="BT819" s="22"/>
      <c r="BU819" s="22"/>
      <c r="BV819" s="22"/>
      <c r="CL819" s="22"/>
    </row>
    <row r="820" spans="14:90">
      <c r="N820" s="22"/>
      <c r="U820"/>
      <c r="AE820" s="22"/>
      <c r="AF820" s="22"/>
      <c r="AH820" s="22"/>
      <c r="AI820" s="22"/>
      <c r="AJ820" s="22"/>
      <c r="AR820"/>
      <c r="AV820"/>
      <c r="BT820" s="22"/>
      <c r="BU820" s="22"/>
      <c r="BV820" s="22"/>
      <c r="CL820" s="22"/>
    </row>
    <row r="821" spans="14:90">
      <c r="N821" s="22"/>
      <c r="U821"/>
      <c r="AE821" s="22"/>
      <c r="AF821" s="22"/>
      <c r="AH821" s="22"/>
      <c r="AI821" s="22"/>
      <c r="AJ821" s="22"/>
      <c r="AR821"/>
      <c r="AV821"/>
      <c r="BT821" s="22"/>
      <c r="BU821" s="22"/>
      <c r="BV821" s="22"/>
      <c r="CL821" s="22"/>
    </row>
    <row r="822" spans="14:90">
      <c r="N822" s="22"/>
      <c r="U822"/>
      <c r="AE822" s="22"/>
      <c r="AF822" s="22"/>
      <c r="AH822" s="22"/>
      <c r="AI822" s="22"/>
      <c r="AJ822" s="22"/>
      <c r="AR822"/>
      <c r="AV822"/>
      <c r="BT822" s="22"/>
      <c r="BU822" s="22"/>
      <c r="BV822" s="22"/>
      <c r="CL822" s="22"/>
    </row>
    <row r="823" spans="14:90">
      <c r="N823" s="22"/>
      <c r="U823"/>
      <c r="AE823" s="22"/>
      <c r="AF823" s="22"/>
      <c r="AH823" s="22"/>
      <c r="AI823" s="22"/>
      <c r="AJ823" s="22"/>
      <c r="AR823"/>
      <c r="AV823"/>
      <c r="BT823" s="22"/>
      <c r="BU823" s="22"/>
      <c r="BV823" s="22"/>
      <c r="CL823" s="22"/>
    </row>
    <row r="824" spans="14:90">
      <c r="N824" s="22"/>
      <c r="U824"/>
      <c r="AE824" s="22"/>
      <c r="AF824" s="22"/>
      <c r="AH824" s="22"/>
      <c r="AI824" s="22"/>
      <c r="AJ824" s="22"/>
      <c r="AR824"/>
      <c r="AV824"/>
      <c r="BT824" s="22"/>
      <c r="BU824" s="22"/>
      <c r="BV824" s="22"/>
      <c r="CL824" s="22"/>
    </row>
    <row r="825" spans="14:90">
      <c r="N825" s="22"/>
      <c r="U825"/>
      <c r="AE825" s="22"/>
      <c r="AF825" s="22"/>
      <c r="AH825" s="22"/>
      <c r="AI825" s="22"/>
      <c r="AJ825" s="22"/>
      <c r="AR825"/>
      <c r="AV825"/>
      <c r="BT825" s="22"/>
      <c r="BU825" s="22"/>
      <c r="BV825" s="22"/>
      <c r="CL825" s="22"/>
    </row>
    <row r="826" spans="14:90">
      <c r="N826" s="22"/>
      <c r="U826"/>
      <c r="AE826" s="22"/>
      <c r="AF826" s="22"/>
      <c r="AH826" s="22"/>
      <c r="AI826" s="22"/>
      <c r="AJ826" s="22"/>
      <c r="AR826"/>
      <c r="AV826"/>
      <c r="BT826" s="22"/>
      <c r="BU826" s="22"/>
      <c r="BV826" s="22"/>
      <c r="CL826" s="22"/>
    </row>
    <row r="827" spans="14:90">
      <c r="N827" s="22"/>
      <c r="U827"/>
      <c r="AE827" s="22"/>
      <c r="AF827" s="22"/>
      <c r="AH827" s="22"/>
      <c r="AI827" s="22"/>
      <c r="AJ827" s="22"/>
      <c r="AR827"/>
      <c r="AV827"/>
      <c r="BT827" s="22"/>
      <c r="BU827" s="22"/>
      <c r="BV827" s="22"/>
      <c r="CL827" s="22"/>
    </row>
    <row r="828" spans="14:90">
      <c r="N828" s="22"/>
      <c r="U828"/>
      <c r="AE828" s="22"/>
      <c r="AF828" s="22"/>
      <c r="AH828" s="22"/>
      <c r="AI828" s="22"/>
      <c r="AJ828" s="22"/>
      <c r="AR828"/>
      <c r="AV828"/>
      <c r="BT828" s="22"/>
      <c r="BU828" s="22"/>
      <c r="BV828" s="22"/>
      <c r="CL828" s="22"/>
    </row>
    <row r="829" spans="14:90">
      <c r="N829" s="22"/>
      <c r="U829"/>
      <c r="AE829" s="22"/>
      <c r="AF829" s="22"/>
      <c r="AH829" s="22"/>
      <c r="AI829" s="22"/>
      <c r="AJ829" s="22"/>
      <c r="AR829"/>
      <c r="AV829"/>
      <c r="BT829" s="22"/>
      <c r="BU829" s="22"/>
      <c r="BV829" s="22"/>
      <c r="CL829" s="22"/>
    </row>
    <row r="830" spans="14:90">
      <c r="N830" s="22"/>
      <c r="U830"/>
      <c r="AE830" s="22"/>
      <c r="AF830" s="22"/>
      <c r="AH830" s="22"/>
      <c r="AI830" s="22"/>
      <c r="AJ830" s="22"/>
      <c r="AR830"/>
      <c r="AV830"/>
      <c r="BT830" s="22"/>
      <c r="BU830" s="22"/>
      <c r="BV830" s="22"/>
      <c r="CL830" s="22"/>
    </row>
    <row r="831" spans="14:90">
      <c r="N831" s="22"/>
      <c r="U831"/>
      <c r="AE831" s="22"/>
      <c r="AF831" s="22"/>
      <c r="AH831" s="22"/>
      <c r="AI831" s="22"/>
      <c r="AJ831" s="22"/>
      <c r="AR831"/>
      <c r="AV831"/>
      <c r="BT831" s="22"/>
      <c r="BU831" s="22"/>
      <c r="BV831" s="22"/>
      <c r="CL831" s="22"/>
    </row>
    <row r="832" spans="14:90">
      <c r="N832" s="22"/>
      <c r="U832"/>
      <c r="AE832" s="22"/>
      <c r="AF832" s="22"/>
      <c r="AH832" s="22"/>
      <c r="AI832" s="22"/>
      <c r="AJ832" s="22"/>
      <c r="AR832"/>
      <c r="AV832"/>
      <c r="BT832" s="22"/>
      <c r="BU832" s="22"/>
      <c r="BV832" s="22"/>
      <c r="CL832" s="22"/>
    </row>
    <row r="833" spans="14:90">
      <c r="N833" s="22"/>
      <c r="U833"/>
      <c r="AE833" s="22"/>
      <c r="AF833" s="22"/>
      <c r="AH833" s="22"/>
      <c r="AI833" s="22"/>
      <c r="AJ833" s="22"/>
      <c r="AR833"/>
      <c r="AV833"/>
      <c r="BT833" s="22"/>
      <c r="BU833" s="22"/>
      <c r="BV833" s="22"/>
      <c r="CL833" s="22"/>
    </row>
    <row r="834" spans="14:90">
      <c r="N834" s="22"/>
      <c r="U834"/>
      <c r="AE834" s="22"/>
      <c r="AF834" s="22"/>
      <c r="AH834" s="22"/>
      <c r="AI834" s="22"/>
      <c r="AJ834" s="22"/>
      <c r="AR834"/>
      <c r="AV834"/>
      <c r="BT834" s="22"/>
      <c r="BU834" s="22"/>
      <c r="BV834" s="22"/>
      <c r="CL834" s="22"/>
    </row>
    <row r="835" spans="14:90">
      <c r="N835" s="22"/>
      <c r="U835"/>
      <c r="AE835" s="22"/>
      <c r="AF835" s="22"/>
      <c r="AH835" s="22"/>
      <c r="AI835" s="22"/>
      <c r="AJ835" s="22"/>
      <c r="AR835"/>
      <c r="AV835"/>
      <c r="BT835" s="22"/>
      <c r="BU835" s="22"/>
      <c r="BV835" s="22"/>
      <c r="CL835" s="22"/>
    </row>
    <row r="836" spans="14:90">
      <c r="N836" s="22"/>
      <c r="U836"/>
      <c r="AE836" s="22"/>
      <c r="AF836" s="22"/>
      <c r="AH836" s="22"/>
      <c r="AI836" s="22"/>
      <c r="AJ836" s="22"/>
      <c r="AR836"/>
      <c r="AV836"/>
      <c r="BT836" s="22"/>
      <c r="BU836" s="22"/>
      <c r="BV836" s="22"/>
      <c r="CL836" s="22"/>
    </row>
    <row r="837" spans="14:90">
      <c r="N837" s="22"/>
      <c r="U837"/>
      <c r="AE837" s="22"/>
      <c r="AF837" s="22"/>
      <c r="AH837" s="22"/>
      <c r="AI837" s="22"/>
      <c r="AJ837" s="22"/>
      <c r="AR837"/>
      <c r="AV837"/>
      <c r="BT837" s="22"/>
      <c r="BU837" s="22"/>
      <c r="BV837" s="22"/>
      <c r="CL837" s="22"/>
    </row>
    <row r="838" spans="14:90">
      <c r="N838" s="22"/>
      <c r="U838"/>
      <c r="AE838" s="22"/>
      <c r="AF838" s="22"/>
      <c r="AH838" s="22"/>
      <c r="AI838" s="22"/>
      <c r="AJ838" s="22"/>
      <c r="AR838"/>
      <c r="AV838"/>
      <c r="BT838" s="22"/>
      <c r="BU838" s="22"/>
      <c r="BV838" s="22"/>
      <c r="CL838" s="22"/>
    </row>
    <row r="839" spans="14:90">
      <c r="N839" s="22"/>
      <c r="U839"/>
      <c r="AE839" s="22"/>
      <c r="AF839" s="22"/>
      <c r="AH839" s="22"/>
      <c r="AI839" s="22"/>
      <c r="AJ839" s="22"/>
      <c r="AR839"/>
      <c r="AV839"/>
      <c r="BT839" s="22"/>
      <c r="BU839" s="22"/>
      <c r="BV839" s="22"/>
      <c r="CL839" s="22"/>
    </row>
    <row r="840" spans="14:90">
      <c r="N840" s="22"/>
      <c r="U840"/>
      <c r="AE840" s="22"/>
      <c r="AF840" s="22"/>
      <c r="AH840" s="22"/>
      <c r="AI840" s="22"/>
      <c r="AJ840" s="22"/>
      <c r="AR840"/>
      <c r="AV840"/>
      <c r="BT840" s="22"/>
      <c r="BU840" s="22"/>
      <c r="BV840" s="22"/>
      <c r="CL840" s="22"/>
    </row>
    <row r="841" spans="14:90">
      <c r="N841" s="22"/>
      <c r="U841"/>
      <c r="AE841" s="22"/>
      <c r="AF841" s="22"/>
      <c r="AH841" s="22"/>
      <c r="AI841" s="22"/>
      <c r="AJ841" s="22"/>
      <c r="AR841"/>
      <c r="AV841"/>
      <c r="BT841" s="22"/>
      <c r="BU841" s="22"/>
      <c r="BV841" s="22"/>
      <c r="CL841" s="22"/>
    </row>
    <row r="842" spans="14:90">
      <c r="N842" s="22"/>
      <c r="U842"/>
      <c r="AE842" s="22"/>
      <c r="AF842" s="22"/>
      <c r="AH842" s="22"/>
      <c r="AI842" s="22"/>
      <c r="AJ842" s="22"/>
      <c r="AR842"/>
      <c r="AV842"/>
      <c r="BT842" s="22"/>
      <c r="BU842" s="22"/>
      <c r="BV842" s="22"/>
      <c r="CL842" s="22"/>
    </row>
    <row r="843" spans="14:90">
      <c r="N843" s="22"/>
      <c r="U843"/>
      <c r="AE843" s="22"/>
      <c r="AF843" s="22"/>
      <c r="AH843" s="22"/>
      <c r="AI843" s="22"/>
      <c r="AJ843" s="22"/>
      <c r="AR843"/>
      <c r="AV843"/>
      <c r="BT843" s="22"/>
      <c r="BU843" s="22"/>
      <c r="BV843" s="22"/>
      <c r="CL843" s="22"/>
    </row>
    <row r="844" spans="14:90">
      <c r="N844" s="22"/>
      <c r="U844"/>
      <c r="AE844" s="22"/>
      <c r="AF844" s="22"/>
      <c r="AH844" s="22"/>
      <c r="AI844" s="22"/>
      <c r="AJ844" s="22"/>
      <c r="AR844"/>
      <c r="AV844"/>
      <c r="BT844" s="22"/>
      <c r="BU844" s="22"/>
      <c r="BV844" s="22"/>
      <c r="CL844" s="22"/>
    </row>
    <row r="845" spans="14:90">
      <c r="N845" s="22"/>
      <c r="U845"/>
      <c r="AE845" s="22"/>
      <c r="AF845" s="22"/>
      <c r="AH845" s="22"/>
      <c r="AI845" s="22"/>
      <c r="AJ845" s="22"/>
      <c r="AR845"/>
      <c r="AV845"/>
      <c r="BT845" s="22"/>
      <c r="BU845" s="22"/>
      <c r="BV845" s="22"/>
      <c r="CL845" s="22"/>
    </row>
    <row r="846" spans="14:90">
      <c r="N846" s="22"/>
      <c r="U846"/>
      <c r="AE846" s="22"/>
      <c r="AF846" s="22"/>
      <c r="AH846" s="22"/>
      <c r="AI846" s="22"/>
      <c r="AJ846" s="22"/>
      <c r="AR846"/>
      <c r="AV846"/>
      <c r="BT846" s="22"/>
      <c r="BU846" s="22"/>
      <c r="BV846" s="22"/>
      <c r="CL846" s="22"/>
    </row>
    <row r="847" spans="14:90">
      <c r="N847" s="22"/>
      <c r="U847"/>
      <c r="AE847" s="22"/>
      <c r="AF847" s="22"/>
      <c r="AH847" s="22"/>
      <c r="AI847" s="22"/>
      <c r="AJ847" s="22"/>
      <c r="AR847"/>
      <c r="AV847"/>
      <c r="BT847" s="22"/>
      <c r="BU847" s="22"/>
      <c r="BV847" s="22"/>
      <c r="CL847" s="22"/>
    </row>
    <row r="848" spans="14:90">
      <c r="N848" s="22"/>
      <c r="U848"/>
      <c r="AE848" s="22"/>
      <c r="AF848" s="22"/>
      <c r="AH848" s="22"/>
      <c r="AI848" s="22"/>
      <c r="AJ848" s="22"/>
      <c r="AR848"/>
      <c r="AV848"/>
      <c r="BT848" s="22"/>
      <c r="BU848" s="22"/>
      <c r="BV848" s="22"/>
      <c r="CL848" s="22"/>
    </row>
    <row r="849" spans="14:90">
      <c r="N849" s="22"/>
      <c r="U849"/>
      <c r="AE849" s="22"/>
      <c r="AF849" s="22"/>
      <c r="AH849" s="22"/>
      <c r="AI849" s="22"/>
      <c r="AJ849" s="22"/>
      <c r="AR849"/>
      <c r="AV849"/>
      <c r="BT849" s="22"/>
      <c r="BU849" s="22"/>
      <c r="BV849" s="22"/>
      <c r="CL849" s="22"/>
    </row>
    <row r="850" spans="14:90">
      <c r="N850" s="22"/>
      <c r="U850"/>
      <c r="AE850" s="22"/>
      <c r="AF850" s="22"/>
      <c r="AH850" s="22"/>
      <c r="AI850" s="22"/>
      <c r="AJ850" s="22"/>
      <c r="AR850"/>
      <c r="AV850"/>
      <c r="BT850" s="22"/>
      <c r="BU850" s="22"/>
      <c r="BV850" s="22"/>
      <c r="CL850" s="22"/>
    </row>
    <row r="851" spans="14:90">
      <c r="N851" s="22"/>
      <c r="U851"/>
      <c r="AE851" s="22"/>
      <c r="AF851" s="22"/>
      <c r="AH851" s="22"/>
      <c r="AI851" s="22"/>
      <c r="AJ851" s="22"/>
      <c r="AR851"/>
      <c r="AV851"/>
      <c r="BT851" s="22"/>
      <c r="BU851" s="22"/>
      <c r="BV851" s="22"/>
      <c r="CL851" s="22"/>
    </row>
    <row r="852" spans="14:90">
      <c r="N852" s="22"/>
      <c r="U852"/>
      <c r="AE852" s="22"/>
      <c r="AF852" s="22"/>
      <c r="AH852" s="22"/>
      <c r="AI852" s="22"/>
      <c r="AJ852" s="22"/>
      <c r="AR852"/>
      <c r="AV852"/>
      <c r="BT852" s="22"/>
      <c r="BU852" s="22"/>
      <c r="BV852" s="22"/>
      <c r="CL852" s="22"/>
    </row>
    <row r="853" spans="14:90">
      <c r="N853" s="22"/>
      <c r="U853"/>
      <c r="AE853" s="22"/>
      <c r="AF853" s="22"/>
      <c r="AH853" s="22"/>
      <c r="AI853" s="22"/>
      <c r="AJ853" s="22"/>
      <c r="AR853"/>
      <c r="AV853"/>
      <c r="BT853" s="22"/>
      <c r="BU853" s="22"/>
      <c r="BV853" s="22"/>
      <c r="CL853" s="22"/>
    </row>
    <row r="854" spans="14:90">
      <c r="N854" s="22"/>
      <c r="U854"/>
      <c r="AE854" s="22"/>
      <c r="AF854" s="22"/>
      <c r="AH854" s="22"/>
      <c r="AI854" s="22"/>
      <c r="AJ854" s="22"/>
      <c r="AR854"/>
      <c r="AV854"/>
      <c r="BT854" s="22"/>
      <c r="BU854" s="22"/>
      <c r="BV854" s="22"/>
      <c r="CL854" s="22"/>
    </row>
    <row r="855" spans="14:90">
      <c r="N855" s="22"/>
      <c r="U855"/>
      <c r="AE855" s="22"/>
      <c r="AF855" s="22"/>
      <c r="AH855" s="22"/>
      <c r="AI855" s="22"/>
      <c r="AJ855" s="22"/>
      <c r="AR855"/>
      <c r="AV855"/>
      <c r="BT855" s="22"/>
      <c r="BU855" s="22"/>
      <c r="BV855" s="22"/>
      <c r="CL855" s="22"/>
    </row>
    <row r="856" spans="14:90">
      <c r="N856" s="22"/>
      <c r="U856"/>
      <c r="AE856" s="22"/>
      <c r="AF856" s="22"/>
      <c r="AH856" s="22"/>
      <c r="AI856" s="22"/>
      <c r="AJ856" s="22"/>
      <c r="AR856"/>
      <c r="AV856"/>
      <c r="BT856" s="22"/>
      <c r="BU856" s="22"/>
      <c r="BV856" s="22"/>
      <c r="CL856" s="22"/>
    </row>
    <row r="857" spans="14:90">
      <c r="N857" s="22"/>
      <c r="U857"/>
      <c r="AE857" s="22"/>
      <c r="AF857" s="22"/>
      <c r="AH857" s="22"/>
      <c r="AI857" s="22"/>
      <c r="AJ857" s="22"/>
      <c r="AR857"/>
      <c r="AV857"/>
      <c r="BT857" s="22"/>
      <c r="BU857" s="22"/>
      <c r="BV857" s="22"/>
      <c r="CL857" s="22"/>
    </row>
    <row r="858" spans="14:90">
      <c r="N858" s="22"/>
      <c r="U858"/>
      <c r="AE858" s="22"/>
      <c r="AF858" s="22"/>
      <c r="AH858" s="22"/>
      <c r="AI858" s="22"/>
      <c r="AJ858" s="22"/>
      <c r="AR858"/>
      <c r="AV858"/>
      <c r="BT858" s="22"/>
      <c r="BU858" s="22"/>
      <c r="BV858" s="22"/>
      <c r="CL858" s="22"/>
    </row>
    <row r="859" spans="14:90">
      <c r="N859" s="22"/>
      <c r="U859"/>
      <c r="AE859" s="22"/>
      <c r="AF859" s="22"/>
      <c r="AH859" s="22"/>
      <c r="AI859" s="22"/>
      <c r="AJ859" s="22"/>
      <c r="AR859"/>
      <c r="AV859"/>
      <c r="BT859" s="22"/>
      <c r="BU859" s="22"/>
      <c r="BV859" s="22"/>
      <c r="CL859" s="22"/>
    </row>
    <row r="860" spans="14:90">
      <c r="N860" s="22"/>
      <c r="U860"/>
      <c r="AE860" s="22"/>
      <c r="AF860" s="22"/>
      <c r="AH860" s="22"/>
      <c r="AI860" s="22"/>
      <c r="AJ860" s="22"/>
      <c r="AR860"/>
      <c r="AV860"/>
      <c r="BT860" s="22"/>
      <c r="BU860" s="22"/>
      <c r="BV860" s="22"/>
      <c r="CL860" s="22"/>
    </row>
    <row r="861" spans="14:90">
      <c r="N861" s="22"/>
      <c r="U861"/>
      <c r="AE861" s="22"/>
      <c r="AF861" s="22"/>
      <c r="AH861" s="22"/>
      <c r="AI861" s="22"/>
      <c r="AJ861" s="22"/>
      <c r="AR861"/>
      <c r="AV861"/>
      <c r="BT861" s="22"/>
      <c r="BU861" s="22"/>
      <c r="BV861" s="22"/>
      <c r="CL861" s="22"/>
    </row>
    <row r="862" spans="14:90">
      <c r="N862" s="22"/>
      <c r="U862"/>
      <c r="AE862" s="22"/>
      <c r="AF862" s="22"/>
      <c r="AH862" s="22"/>
      <c r="AI862" s="22"/>
      <c r="AJ862" s="22"/>
      <c r="AR862"/>
      <c r="AV862"/>
      <c r="BT862" s="22"/>
      <c r="BU862" s="22"/>
      <c r="BV862" s="22"/>
      <c r="CL862" s="22"/>
    </row>
    <row r="863" spans="14:90">
      <c r="N863" s="22"/>
      <c r="U863"/>
      <c r="AE863" s="22"/>
      <c r="AF863" s="22"/>
      <c r="AH863" s="22"/>
      <c r="AI863" s="22"/>
      <c r="AJ863" s="22"/>
      <c r="AR863"/>
      <c r="AV863"/>
      <c r="BT863" s="22"/>
      <c r="BU863" s="22"/>
      <c r="BV863" s="22"/>
      <c r="CL863" s="22"/>
    </row>
    <row r="864" spans="14:90">
      <c r="N864" s="22"/>
      <c r="U864"/>
      <c r="AE864" s="22"/>
      <c r="AF864" s="22"/>
      <c r="AH864" s="22"/>
      <c r="AI864" s="22"/>
      <c r="AJ864" s="22"/>
      <c r="AR864"/>
      <c r="AV864"/>
      <c r="BT864" s="22"/>
      <c r="BU864" s="22"/>
      <c r="BV864" s="22"/>
      <c r="CL864" s="22"/>
    </row>
    <row r="865" spans="14:90">
      <c r="N865" s="22"/>
      <c r="U865"/>
      <c r="AE865" s="22"/>
      <c r="AF865" s="22"/>
      <c r="AH865" s="22"/>
      <c r="AI865" s="22"/>
      <c r="AJ865" s="22"/>
      <c r="AR865"/>
      <c r="AV865"/>
      <c r="BT865" s="22"/>
      <c r="BU865" s="22"/>
      <c r="BV865" s="22"/>
      <c r="CL865" s="22"/>
    </row>
    <row r="866" spans="14:90">
      <c r="N866" s="22"/>
      <c r="U866"/>
      <c r="AE866" s="22"/>
      <c r="AF866" s="22"/>
      <c r="AH866" s="22"/>
      <c r="AI866" s="22"/>
      <c r="AJ866" s="22"/>
      <c r="AR866"/>
      <c r="AV866"/>
      <c r="BT866" s="22"/>
      <c r="BU866" s="22"/>
      <c r="BV866" s="22"/>
      <c r="CL866" s="22"/>
    </row>
    <row r="867" spans="14:90">
      <c r="N867" s="22"/>
      <c r="U867"/>
      <c r="AE867" s="22"/>
      <c r="AF867" s="22"/>
      <c r="AH867" s="22"/>
      <c r="AI867" s="22"/>
      <c r="AJ867" s="22"/>
      <c r="AR867"/>
      <c r="AV867"/>
      <c r="BT867" s="22"/>
      <c r="BU867" s="22"/>
      <c r="BV867" s="22"/>
      <c r="CL867" s="22"/>
    </row>
    <row r="868" spans="14:90">
      <c r="N868" s="22"/>
      <c r="U868"/>
      <c r="AE868" s="22"/>
      <c r="AF868" s="22"/>
      <c r="AH868" s="22"/>
      <c r="AI868" s="22"/>
      <c r="AJ868" s="22"/>
      <c r="AR868"/>
      <c r="AV868"/>
      <c r="BT868" s="22"/>
      <c r="BU868" s="22"/>
      <c r="BV868" s="22"/>
      <c r="CL868" s="22"/>
    </row>
    <row r="869" spans="14:90">
      <c r="N869" s="22"/>
      <c r="U869"/>
      <c r="AE869" s="22"/>
      <c r="AF869" s="22"/>
      <c r="AH869" s="22"/>
      <c r="AI869" s="22"/>
      <c r="AJ869" s="22"/>
      <c r="AR869"/>
      <c r="AV869"/>
      <c r="BT869" s="22"/>
      <c r="BU869" s="22"/>
      <c r="BV869" s="22"/>
      <c r="CL869" s="22"/>
    </row>
    <row r="870" spans="14:90">
      <c r="N870" s="22"/>
      <c r="U870"/>
      <c r="AE870" s="22"/>
      <c r="AF870" s="22"/>
      <c r="AH870" s="22"/>
      <c r="AI870" s="22"/>
      <c r="AJ870" s="22"/>
      <c r="AR870"/>
      <c r="AV870"/>
      <c r="BT870" s="22"/>
      <c r="BU870" s="22"/>
      <c r="BV870" s="22"/>
      <c r="CL870" s="22"/>
    </row>
    <row r="871" spans="14:90">
      <c r="N871" s="22"/>
      <c r="U871"/>
      <c r="AE871" s="22"/>
      <c r="AF871" s="22"/>
      <c r="AH871" s="22"/>
      <c r="AI871" s="22"/>
      <c r="AJ871" s="22"/>
      <c r="AR871"/>
      <c r="AV871"/>
      <c r="BT871" s="22"/>
      <c r="BU871" s="22"/>
      <c r="BV871" s="22"/>
      <c r="CL871" s="22"/>
    </row>
    <row r="872" spans="14:90">
      <c r="N872" s="22"/>
      <c r="U872"/>
      <c r="AE872" s="22"/>
      <c r="AF872" s="22"/>
      <c r="AH872" s="22"/>
      <c r="AI872" s="22"/>
      <c r="AJ872" s="22"/>
      <c r="AR872"/>
      <c r="AV872"/>
      <c r="BT872" s="22"/>
      <c r="BU872" s="22"/>
      <c r="BV872" s="22"/>
      <c r="CL872" s="22"/>
    </row>
    <row r="873" spans="14:90">
      <c r="N873" s="22"/>
      <c r="U873"/>
      <c r="AE873" s="22"/>
      <c r="AF873" s="22"/>
      <c r="AH873" s="22"/>
      <c r="AI873" s="22"/>
      <c r="AJ873" s="22"/>
      <c r="AR873"/>
      <c r="AV873"/>
      <c r="BT873" s="22"/>
      <c r="BU873" s="22"/>
      <c r="BV873" s="22"/>
      <c r="CL873" s="22"/>
    </row>
    <row r="874" spans="14:90">
      <c r="N874" s="22"/>
      <c r="U874"/>
      <c r="AE874" s="22"/>
      <c r="AF874" s="22"/>
      <c r="AH874" s="22"/>
      <c r="AI874" s="22"/>
      <c r="AJ874" s="22"/>
      <c r="AR874"/>
      <c r="AV874"/>
      <c r="BT874" s="22"/>
      <c r="BU874" s="22"/>
      <c r="BV874" s="22"/>
      <c r="CL874" s="22"/>
    </row>
    <row r="875" spans="14:90">
      <c r="N875" s="22"/>
      <c r="U875"/>
      <c r="AE875" s="22"/>
      <c r="AF875" s="22"/>
      <c r="AH875" s="22"/>
      <c r="AI875" s="22"/>
      <c r="AJ875" s="22"/>
      <c r="AR875"/>
      <c r="AV875"/>
      <c r="BT875" s="22"/>
      <c r="BU875" s="22"/>
      <c r="BV875" s="22"/>
      <c r="CL875" s="22"/>
    </row>
    <row r="876" spans="14:90">
      <c r="N876" s="22"/>
      <c r="U876"/>
      <c r="AE876" s="22"/>
      <c r="AF876" s="22"/>
      <c r="AH876" s="22"/>
      <c r="AI876" s="22"/>
      <c r="AJ876" s="22"/>
      <c r="AR876"/>
      <c r="AV876"/>
      <c r="BT876" s="22"/>
      <c r="BU876" s="22"/>
      <c r="BV876" s="22"/>
      <c r="CL876" s="22"/>
    </row>
    <row r="877" spans="14:90">
      <c r="N877" s="22"/>
      <c r="U877"/>
      <c r="AE877" s="22"/>
      <c r="AF877" s="22"/>
      <c r="AH877" s="22"/>
      <c r="AI877" s="22"/>
      <c r="AJ877" s="22"/>
      <c r="AR877"/>
      <c r="AV877"/>
      <c r="BT877" s="22"/>
      <c r="BU877" s="22"/>
      <c r="BV877" s="22"/>
      <c r="CL877" s="22"/>
    </row>
    <row r="878" spans="14:90">
      <c r="N878" s="22"/>
      <c r="U878"/>
      <c r="AE878" s="22"/>
      <c r="AF878" s="22"/>
      <c r="AH878" s="22"/>
      <c r="AI878" s="22"/>
      <c r="AJ878" s="22"/>
      <c r="AR878"/>
      <c r="AV878"/>
      <c r="BT878" s="22"/>
      <c r="BU878" s="22"/>
      <c r="BV878" s="22"/>
      <c r="CL878" s="22"/>
    </row>
    <row r="879" spans="14:90">
      <c r="N879" s="22"/>
      <c r="U879"/>
      <c r="AE879" s="22"/>
      <c r="AF879" s="22"/>
      <c r="AH879" s="22"/>
      <c r="AI879" s="22"/>
      <c r="AJ879" s="22"/>
      <c r="AR879"/>
      <c r="AV879"/>
      <c r="BT879" s="22"/>
      <c r="BU879" s="22"/>
      <c r="BV879" s="22"/>
      <c r="CL879" s="22"/>
    </row>
    <row r="880" spans="14:90">
      <c r="N880" s="22"/>
      <c r="U880"/>
      <c r="AE880" s="22"/>
      <c r="AF880" s="22"/>
      <c r="AH880" s="22"/>
      <c r="AI880" s="22"/>
      <c r="AJ880" s="22"/>
      <c r="AR880"/>
      <c r="AV880"/>
      <c r="BT880" s="22"/>
      <c r="BU880" s="22"/>
      <c r="BV880" s="22"/>
      <c r="CL880" s="22"/>
    </row>
    <row r="881" spans="14:90">
      <c r="N881" s="22"/>
      <c r="U881"/>
      <c r="AE881" s="22"/>
      <c r="AF881" s="22"/>
      <c r="AH881" s="22"/>
      <c r="AI881" s="22"/>
      <c r="AJ881" s="22"/>
      <c r="AR881"/>
      <c r="AV881"/>
      <c r="BT881" s="22"/>
      <c r="BU881" s="22"/>
      <c r="BV881" s="22"/>
      <c r="CL881" s="22"/>
    </row>
    <row r="882" spans="14:90">
      <c r="N882" s="22"/>
      <c r="U882"/>
      <c r="AE882" s="22"/>
      <c r="AF882" s="22"/>
      <c r="AH882" s="22"/>
      <c r="AI882" s="22"/>
      <c r="AJ882" s="22"/>
      <c r="AR882"/>
      <c r="AV882"/>
      <c r="BT882" s="22"/>
      <c r="BU882" s="22"/>
      <c r="BV882" s="22"/>
      <c r="CL882" s="22"/>
    </row>
    <row r="883" spans="14:90">
      <c r="N883" s="22"/>
      <c r="U883"/>
      <c r="AE883" s="22"/>
      <c r="AF883" s="22"/>
      <c r="AH883" s="22"/>
      <c r="AI883" s="22"/>
      <c r="AJ883" s="22"/>
      <c r="AR883"/>
      <c r="AV883"/>
      <c r="BT883" s="22"/>
      <c r="BU883" s="22"/>
      <c r="BV883" s="22"/>
      <c r="CL883" s="22"/>
    </row>
    <row r="884" spans="14:90">
      <c r="N884" s="22"/>
      <c r="U884"/>
      <c r="AE884" s="22"/>
      <c r="AF884" s="22"/>
      <c r="AH884" s="22"/>
      <c r="AI884" s="22"/>
      <c r="AJ884" s="22"/>
      <c r="AR884"/>
      <c r="AV884"/>
      <c r="BT884" s="22"/>
      <c r="BU884" s="22"/>
      <c r="BV884" s="22"/>
      <c r="CL884" s="22"/>
    </row>
    <row r="885" spans="14:90">
      <c r="N885" s="22"/>
      <c r="U885"/>
      <c r="AE885" s="22"/>
      <c r="AF885" s="22"/>
      <c r="AH885" s="22"/>
      <c r="AI885" s="22"/>
      <c r="AJ885" s="22"/>
      <c r="AR885"/>
      <c r="AV885"/>
      <c r="BT885" s="22"/>
      <c r="BU885" s="22"/>
      <c r="BV885" s="22"/>
      <c r="CL885" s="22"/>
    </row>
    <row r="886" spans="14:90">
      <c r="N886" s="22"/>
      <c r="U886"/>
      <c r="AE886" s="22"/>
      <c r="AF886" s="22"/>
      <c r="AH886" s="22"/>
      <c r="AI886" s="22"/>
      <c r="AJ886" s="22"/>
      <c r="AR886"/>
      <c r="AV886"/>
      <c r="BT886" s="22"/>
      <c r="BU886" s="22"/>
      <c r="BV886" s="22"/>
      <c r="CL886" s="22"/>
    </row>
    <row r="887" spans="14:90">
      <c r="N887" s="22"/>
      <c r="U887"/>
      <c r="AE887" s="22"/>
      <c r="AF887" s="22"/>
      <c r="AH887" s="22"/>
      <c r="AI887" s="22"/>
      <c r="AJ887" s="22"/>
      <c r="AR887"/>
      <c r="AV887"/>
      <c r="BT887" s="22"/>
      <c r="BU887" s="22"/>
      <c r="BV887" s="22"/>
      <c r="CL887" s="22"/>
    </row>
    <row r="888" spans="14:90">
      <c r="N888" s="22"/>
      <c r="U888"/>
      <c r="AE888" s="22"/>
      <c r="AF888" s="22"/>
      <c r="AH888" s="22"/>
      <c r="AI888" s="22"/>
      <c r="AJ888" s="22"/>
      <c r="AR888"/>
      <c r="AV888"/>
      <c r="BT888" s="22"/>
      <c r="BU888" s="22"/>
      <c r="BV888" s="22"/>
      <c r="CL888" s="22"/>
    </row>
    <row r="889" spans="14:90">
      <c r="N889" s="22"/>
      <c r="U889"/>
      <c r="AE889" s="22"/>
      <c r="AF889" s="22"/>
      <c r="AH889" s="22"/>
      <c r="AI889" s="22"/>
      <c r="AJ889" s="22"/>
      <c r="AR889"/>
      <c r="AV889"/>
      <c r="BT889" s="22"/>
      <c r="BU889" s="22"/>
      <c r="BV889" s="22"/>
      <c r="CL889" s="22"/>
    </row>
    <row r="890" spans="14:90">
      <c r="N890" s="22"/>
      <c r="U890"/>
      <c r="AE890" s="22"/>
      <c r="AF890" s="22"/>
      <c r="AH890" s="22"/>
      <c r="AI890" s="22"/>
      <c r="AJ890" s="22"/>
      <c r="AR890"/>
      <c r="AV890"/>
      <c r="BT890" s="22"/>
      <c r="BU890" s="22"/>
      <c r="BV890" s="22"/>
      <c r="CL890" s="22"/>
    </row>
    <row r="891" spans="14:90">
      <c r="N891" s="22"/>
      <c r="U891"/>
      <c r="AE891" s="22"/>
      <c r="AF891" s="22"/>
      <c r="AH891" s="22"/>
      <c r="AI891" s="22"/>
      <c r="AJ891" s="22"/>
      <c r="AR891"/>
      <c r="AV891"/>
      <c r="BT891" s="22"/>
      <c r="BU891" s="22"/>
      <c r="BV891" s="22"/>
      <c r="CL891" s="22"/>
    </row>
    <row r="892" spans="14:90">
      <c r="N892" s="22"/>
      <c r="U892"/>
      <c r="AE892" s="22"/>
      <c r="AF892" s="22"/>
      <c r="AH892" s="22"/>
      <c r="AI892" s="22"/>
      <c r="AJ892" s="22"/>
      <c r="AR892"/>
      <c r="AV892"/>
      <c r="BT892" s="22"/>
      <c r="BU892" s="22"/>
      <c r="BV892" s="22"/>
      <c r="CL892" s="22"/>
    </row>
    <row r="893" spans="14:90">
      <c r="N893" s="22"/>
      <c r="U893"/>
      <c r="AE893" s="22"/>
      <c r="AF893" s="22"/>
      <c r="AH893" s="22"/>
      <c r="AI893" s="22"/>
      <c r="AJ893" s="22"/>
      <c r="AR893"/>
      <c r="AV893"/>
      <c r="BT893" s="22"/>
      <c r="BU893" s="22"/>
      <c r="BV893" s="22"/>
      <c r="CL893" s="22"/>
    </row>
    <row r="894" spans="14:90">
      <c r="N894" s="22"/>
      <c r="U894"/>
      <c r="AE894" s="22"/>
      <c r="AF894" s="22"/>
      <c r="AH894" s="22"/>
      <c r="AI894" s="22"/>
      <c r="AJ894" s="22"/>
      <c r="AR894"/>
      <c r="AV894"/>
      <c r="BT894" s="22"/>
      <c r="BU894" s="22"/>
      <c r="BV894" s="22"/>
      <c r="CL894" s="22"/>
    </row>
    <row r="895" spans="14:90">
      <c r="N895" s="22"/>
      <c r="U895"/>
      <c r="AE895" s="22"/>
      <c r="AF895" s="22"/>
      <c r="AH895" s="22"/>
      <c r="AI895" s="22"/>
      <c r="AJ895" s="22"/>
      <c r="AR895"/>
      <c r="AV895"/>
      <c r="BT895" s="22"/>
      <c r="BU895" s="22"/>
      <c r="BV895" s="22"/>
      <c r="CL895" s="22"/>
    </row>
    <row r="896" spans="14:90">
      <c r="N896" s="22"/>
      <c r="U896"/>
      <c r="AE896" s="22"/>
      <c r="AF896" s="22"/>
      <c r="AH896" s="22"/>
      <c r="AI896" s="22"/>
      <c r="AJ896" s="22"/>
      <c r="AR896"/>
      <c r="AV896"/>
      <c r="BT896" s="22"/>
      <c r="BU896" s="22"/>
      <c r="BV896" s="22"/>
      <c r="CL896" s="22"/>
    </row>
    <row r="897" spans="14:90">
      <c r="N897" s="22"/>
      <c r="U897"/>
      <c r="AE897" s="22"/>
      <c r="AF897" s="22"/>
      <c r="AH897" s="22"/>
      <c r="AI897" s="22"/>
      <c r="AJ897" s="22"/>
      <c r="AR897"/>
      <c r="AV897"/>
      <c r="BT897" s="22"/>
      <c r="BU897" s="22"/>
      <c r="BV897" s="22"/>
      <c r="CL897" s="22"/>
    </row>
    <row r="898" spans="14:90">
      <c r="N898" s="22"/>
      <c r="U898"/>
      <c r="AE898" s="22"/>
      <c r="AF898" s="22"/>
      <c r="AH898" s="22"/>
      <c r="AI898" s="22"/>
      <c r="AJ898" s="22"/>
      <c r="AR898"/>
      <c r="AV898"/>
      <c r="BT898" s="22"/>
      <c r="BU898" s="22"/>
      <c r="BV898" s="22"/>
      <c r="CL898" s="22"/>
    </row>
    <row r="899" spans="14:90">
      <c r="N899" s="22"/>
      <c r="U899"/>
      <c r="AE899" s="22"/>
      <c r="AF899" s="22"/>
      <c r="AH899" s="22"/>
      <c r="AI899" s="22"/>
      <c r="AJ899" s="22"/>
      <c r="AR899"/>
      <c r="AV899"/>
      <c r="BT899" s="22"/>
      <c r="BU899" s="22"/>
      <c r="BV899" s="22"/>
      <c r="CL899" s="22"/>
    </row>
    <row r="900" spans="14:90">
      <c r="N900" s="22"/>
      <c r="U900"/>
      <c r="AE900" s="22"/>
      <c r="AF900" s="22"/>
      <c r="AH900" s="22"/>
      <c r="AI900" s="22"/>
      <c r="AJ900" s="22"/>
      <c r="AR900"/>
      <c r="AV900"/>
      <c r="BT900" s="22"/>
      <c r="BU900" s="22"/>
      <c r="BV900" s="22"/>
      <c r="CL900" s="22"/>
    </row>
    <row r="901" spans="14:90">
      <c r="N901" s="22"/>
      <c r="U901"/>
      <c r="AE901" s="22"/>
      <c r="AF901" s="22"/>
      <c r="AH901" s="22"/>
      <c r="AI901" s="22"/>
      <c r="AJ901" s="22"/>
      <c r="AR901"/>
      <c r="AV901"/>
      <c r="BT901" s="22"/>
      <c r="BU901" s="22"/>
      <c r="BV901" s="22"/>
      <c r="CL901" s="22"/>
    </row>
    <row r="902" spans="14:90">
      <c r="N902" s="22"/>
      <c r="U902"/>
      <c r="AE902" s="22"/>
      <c r="AF902" s="22"/>
      <c r="AH902" s="22"/>
      <c r="AI902" s="22"/>
      <c r="AJ902" s="22"/>
      <c r="AR902"/>
      <c r="AV902"/>
      <c r="BT902" s="22"/>
      <c r="BU902" s="22"/>
      <c r="BV902" s="22"/>
      <c r="CL902" s="22"/>
    </row>
    <row r="903" spans="14:90">
      <c r="N903" s="22"/>
      <c r="U903"/>
      <c r="AE903" s="22"/>
      <c r="AF903" s="22"/>
      <c r="AH903" s="22"/>
      <c r="AI903" s="22"/>
      <c r="AJ903" s="22"/>
      <c r="AR903"/>
      <c r="AV903"/>
      <c r="BT903" s="22"/>
      <c r="BU903" s="22"/>
      <c r="BV903" s="22"/>
      <c r="CL903" s="22"/>
    </row>
    <row r="904" spans="14:90">
      <c r="N904" s="22"/>
      <c r="U904"/>
      <c r="AE904" s="22"/>
      <c r="AF904" s="22"/>
      <c r="AH904" s="22"/>
      <c r="AI904" s="22"/>
      <c r="AJ904" s="22"/>
      <c r="AR904"/>
      <c r="AV904"/>
      <c r="BT904" s="22"/>
      <c r="BU904" s="22"/>
      <c r="BV904" s="22"/>
      <c r="CL904" s="22"/>
    </row>
    <row r="905" spans="14:90">
      <c r="N905" s="22"/>
      <c r="U905"/>
      <c r="AE905" s="22"/>
      <c r="AF905" s="22"/>
      <c r="AH905" s="22"/>
      <c r="AI905" s="22"/>
      <c r="AJ905" s="22"/>
      <c r="AR905"/>
      <c r="AV905"/>
      <c r="BT905" s="22"/>
      <c r="BU905" s="22"/>
      <c r="BV905" s="22"/>
      <c r="CL905" s="22"/>
    </row>
    <row r="906" spans="14:90">
      <c r="N906" s="22"/>
      <c r="U906"/>
      <c r="AE906" s="22"/>
      <c r="AF906" s="22"/>
      <c r="AH906" s="22"/>
      <c r="AI906" s="22"/>
      <c r="AJ906" s="22"/>
      <c r="AR906"/>
      <c r="AV906"/>
      <c r="BT906" s="22"/>
      <c r="BU906" s="22"/>
      <c r="BV906" s="22"/>
      <c r="CL906" s="22"/>
    </row>
    <row r="907" spans="14:90">
      <c r="N907" s="22"/>
      <c r="U907"/>
      <c r="AE907" s="22"/>
      <c r="AF907" s="22"/>
      <c r="AH907" s="22"/>
      <c r="AI907" s="22"/>
      <c r="AJ907" s="22"/>
      <c r="AR907"/>
      <c r="AV907"/>
      <c r="BT907" s="22"/>
      <c r="BU907" s="22"/>
      <c r="BV907" s="22"/>
      <c r="CL907" s="22"/>
    </row>
    <row r="908" spans="14:90">
      <c r="N908" s="22"/>
      <c r="U908"/>
      <c r="AE908" s="22"/>
      <c r="AF908" s="22"/>
      <c r="AH908" s="22"/>
      <c r="AI908" s="22"/>
      <c r="AJ908" s="22"/>
      <c r="AR908"/>
      <c r="AV908"/>
      <c r="BT908" s="22"/>
      <c r="BU908" s="22"/>
      <c r="BV908" s="22"/>
      <c r="CL908" s="22"/>
    </row>
    <row r="909" spans="14:90">
      <c r="N909" s="22"/>
      <c r="U909"/>
      <c r="AE909" s="22"/>
      <c r="AF909" s="22"/>
      <c r="AH909" s="22"/>
      <c r="AI909" s="22"/>
      <c r="AJ909" s="22"/>
      <c r="AR909"/>
      <c r="AV909"/>
      <c r="BT909" s="22"/>
      <c r="BU909" s="22"/>
      <c r="BV909" s="22"/>
      <c r="CL909" s="22"/>
    </row>
    <row r="910" spans="14:90">
      <c r="N910" s="22"/>
      <c r="U910"/>
      <c r="AE910" s="22"/>
      <c r="AF910" s="22"/>
      <c r="AH910" s="22"/>
      <c r="AI910" s="22"/>
      <c r="AJ910" s="22"/>
      <c r="AR910"/>
      <c r="AV910"/>
      <c r="BT910" s="22"/>
      <c r="BU910" s="22"/>
      <c r="BV910" s="22"/>
      <c r="CL910" s="22"/>
    </row>
    <row r="911" spans="14:90">
      <c r="N911" s="22"/>
      <c r="U911"/>
      <c r="AE911" s="22"/>
      <c r="AF911" s="22"/>
      <c r="AH911" s="22"/>
      <c r="AI911" s="22"/>
      <c r="AJ911" s="22"/>
      <c r="AR911"/>
      <c r="AV911"/>
      <c r="BT911" s="22"/>
      <c r="BU911" s="22"/>
      <c r="BV911" s="22"/>
      <c r="CL911" s="22"/>
    </row>
    <row r="912" spans="14:90">
      <c r="N912" s="22"/>
      <c r="U912"/>
      <c r="AE912" s="22"/>
      <c r="AF912" s="22"/>
      <c r="AH912" s="22"/>
      <c r="AI912" s="22"/>
      <c r="AJ912" s="22"/>
      <c r="AR912"/>
      <c r="AV912"/>
      <c r="BT912" s="22"/>
      <c r="BU912" s="22"/>
      <c r="BV912" s="22"/>
      <c r="CL912" s="22"/>
    </row>
    <row r="913" spans="14:90">
      <c r="N913" s="22"/>
      <c r="U913"/>
      <c r="AE913" s="22"/>
      <c r="AF913" s="22"/>
      <c r="AH913" s="22"/>
      <c r="AI913" s="22"/>
      <c r="AJ913" s="22"/>
      <c r="AR913"/>
      <c r="AV913"/>
      <c r="BT913" s="22"/>
      <c r="BU913" s="22"/>
      <c r="BV913" s="22"/>
      <c r="CL913" s="22"/>
    </row>
    <row r="914" spans="14:90">
      <c r="N914" s="22"/>
      <c r="U914"/>
      <c r="AE914" s="22"/>
      <c r="AF914" s="22"/>
      <c r="AH914" s="22"/>
      <c r="AI914" s="22"/>
      <c r="AJ914" s="22"/>
      <c r="AR914"/>
      <c r="AV914"/>
      <c r="BT914" s="22"/>
      <c r="BU914" s="22"/>
      <c r="BV914" s="22"/>
      <c r="CL914" s="22"/>
    </row>
    <row r="915" spans="14:90">
      <c r="N915" s="22"/>
      <c r="U915"/>
      <c r="AE915" s="22"/>
      <c r="AF915" s="22"/>
      <c r="AH915" s="22"/>
      <c r="AI915" s="22"/>
      <c r="AJ915" s="22"/>
      <c r="AR915"/>
      <c r="AV915"/>
      <c r="BT915" s="22"/>
      <c r="BU915" s="22"/>
      <c r="BV915" s="22"/>
      <c r="CL915" s="22"/>
    </row>
    <row r="916" spans="14:90">
      <c r="N916" s="22"/>
      <c r="U916"/>
      <c r="AE916" s="22"/>
      <c r="AF916" s="22"/>
      <c r="AH916" s="22"/>
      <c r="AI916" s="22"/>
      <c r="AJ916" s="22"/>
      <c r="AR916"/>
      <c r="AV916"/>
      <c r="BT916" s="22"/>
      <c r="BU916" s="22"/>
      <c r="BV916" s="22"/>
      <c r="CL916" s="22"/>
    </row>
    <row r="917" spans="14:90">
      <c r="N917" s="22"/>
      <c r="U917"/>
      <c r="AE917" s="22"/>
      <c r="AF917" s="22"/>
      <c r="AH917" s="22"/>
      <c r="AI917" s="22"/>
      <c r="AJ917" s="22"/>
      <c r="AR917"/>
      <c r="AV917"/>
      <c r="BT917" s="22"/>
      <c r="BU917" s="22"/>
      <c r="BV917" s="22"/>
      <c r="CL917" s="22"/>
    </row>
    <row r="918" spans="14:90">
      <c r="N918" s="22"/>
      <c r="U918"/>
      <c r="AE918" s="22"/>
      <c r="AF918" s="22"/>
      <c r="AH918" s="22"/>
      <c r="AI918" s="22"/>
      <c r="AJ918" s="22"/>
      <c r="AR918"/>
      <c r="AV918"/>
      <c r="BT918" s="22"/>
      <c r="BU918" s="22"/>
      <c r="BV918" s="22"/>
      <c r="CL918" s="22"/>
    </row>
    <row r="919" spans="14:90">
      <c r="N919" s="22"/>
      <c r="U919"/>
      <c r="AE919" s="22"/>
      <c r="AF919" s="22"/>
      <c r="AH919" s="22"/>
      <c r="AI919" s="22"/>
      <c r="AJ919" s="22"/>
      <c r="AR919"/>
      <c r="AV919"/>
      <c r="BT919" s="22"/>
      <c r="BU919" s="22"/>
      <c r="BV919" s="22"/>
      <c r="CL919" s="22"/>
    </row>
    <row r="920" spans="14:90">
      <c r="N920" s="22"/>
      <c r="U920"/>
      <c r="AE920" s="22"/>
      <c r="AF920" s="22"/>
      <c r="AH920" s="22"/>
      <c r="AI920" s="22"/>
      <c r="AJ920" s="22"/>
      <c r="AR920"/>
      <c r="AV920"/>
      <c r="BT920" s="22"/>
      <c r="BU920" s="22"/>
      <c r="BV920" s="22"/>
      <c r="CL920" s="22"/>
    </row>
    <row r="921" spans="14:90">
      <c r="N921" s="22"/>
      <c r="U921"/>
      <c r="AE921" s="22"/>
      <c r="AF921" s="22"/>
      <c r="AH921" s="22"/>
      <c r="AI921" s="22"/>
      <c r="AJ921" s="22"/>
      <c r="AR921"/>
      <c r="AV921"/>
      <c r="BT921" s="22"/>
      <c r="BU921" s="22"/>
      <c r="BV921" s="22"/>
      <c r="CL921" s="22"/>
    </row>
    <row r="922" spans="14:90">
      <c r="N922" s="22"/>
      <c r="U922"/>
      <c r="AE922" s="22"/>
      <c r="AF922" s="22"/>
      <c r="AH922" s="22"/>
      <c r="AI922" s="22"/>
      <c r="AJ922" s="22"/>
      <c r="AR922"/>
      <c r="AV922"/>
      <c r="BT922" s="22"/>
      <c r="BU922" s="22"/>
      <c r="BV922" s="22"/>
      <c r="CL922" s="22"/>
    </row>
    <row r="923" spans="14:90">
      <c r="N923" s="22"/>
      <c r="U923"/>
      <c r="AE923" s="22"/>
      <c r="AF923" s="22"/>
      <c r="AH923" s="22"/>
      <c r="AI923" s="22"/>
      <c r="AJ923" s="22"/>
      <c r="AR923"/>
      <c r="AV923"/>
      <c r="BT923" s="22"/>
      <c r="BU923" s="22"/>
      <c r="BV923" s="22"/>
      <c r="CL923" s="22"/>
    </row>
    <row r="924" spans="14:90">
      <c r="N924" s="22"/>
      <c r="U924"/>
      <c r="AE924" s="22"/>
      <c r="AF924" s="22"/>
      <c r="AH924" s="22"/>
      <c r="AI924" s="22"/>
      <c r="AJ924" s="22"/>
      <c r="AR924"/>
      <c r="AV924"/>
      <c r="BT924" s="22"/>
      <c r="BU924" s="22"/>
      <c r="BV924" s="22"/>
      <c r="CL924" s="22"/>
    </row>
    <row r="925" spans="14:90">
      <c r="N925" s="22"/>
      <c r="U925"/>
      <c r="AE925" s="22"/>
      <c r="AF925" s="22"/>
      <c r="AH925" s="22"/>
      <c r="AI925" s="22"/>
      <c r="AJ925" s="22"/>
      <c r="AR925"/>
      <c r="AV925"/>
      <c r="BT925" s="22"/>
      <c r="BU925" s="22"/>
      <c r="BV925" s="22"/>
      <c r="CL925" s="22"/>
    </row>
    <row r="926" spans="14:90">
      <c r="N926" s="22"/>
      <c r="U926"/>
      <c r="AE926" s="22"/>
      <c r="AF926" s="22"/>
      <c r="AH926" s="22"/>
      <c r="AI926" s="22"/>
      <c r="AJ926" s="22"/>
      <c r="AR926"/>
      <c r="AV926"/>
      <c r="BT926" s="22"/>
      <c r="BU926" s="22"/>
      <c r="BV926" s="22"/>
      <c r="CL926" s="22"/>
    </row>
    <row r="927" spans="14:90">
      <c r="N927" s="22"/>
      <c r="U927"/>
      <c r="AE927" s="22"/>
      <c r="AF927" s="22"/>
      <c r="AH927" s="22"/>
      <c r="AI927" s="22"/>
      <c r="AJ927" s="22"/>
      <c r="AR927"/>
      <c r="AV927"/>
      <c r="BT927" s="22"/>
      <c r="BU927" s="22"/>
      <c r="BV927" s="22"/>
      <c r="CL927" s="22"/>
    </row>
    <row r="928" spans="14:90">
      <c r="N928" s="22"/>
      <c r="U928"/>
      <c r="AE928" s="22"/>
      <c r="AF928" s="22"/>
      <c r="AH928" s="22"/>
      <c r="AI928" s="22"/>
      <c r="AJ928" s="22"/>
      <c r="AR928"/>
      <c r="AV928"/>
      <c r="BT928" s="22"/>
      <c r="BU928" s="22"/>
      <c r="BV928" s="22"/>
      <c r="CL928" s="22"/>
    </row>
    <row r="929" spans="14:90">
      <c r="N929" s="22"/>
      <c r="U929"/>
      <c r="AE929" s="22"/>
      <c r="AF929" s="22"/>
      <c r="AH929" s="22"/>
      <c r="AI929" s="22"/>
      <c r="AJ929" s="22"/>
      <c r="AR929"/>
      <c r="AV929"/>
      <c r="BT929" s="22"/>
      <c r="BU929" s="22"/>
      <c r="BV929" s="22"/>
      <c r="CL929" s="22"/>
    </row>
    <row r="930" spans="14:90">
      <c r="N930" s="22"/>
      <c r="U930"/>
      <c r="AE930" s="22"/>
      <c r="AF930" s="22"/>
      <c r="AH930" s="22"/>
      <c r="AI930" s="22"/>
      <c r="AJ930" s="22"/>
      <c r="AR930"/>
      <c r="AV930"/>
      <c r="BT930" s="22"/>
      <c r="BU930" s="22"/>
      <c r="BV930" s="22"/>
      <c r="CL930" s="22"/>
    </row>
    <row r="931" spans="14:90">
      <c r="N931" s="22"/>
      <c r="U931"/>
      <c r="AE931" s="22"/>
      <c r="AF931" s="22"/>
      <c r="AH931" s="22"/>
      <c r="AI931" s="22"/>
      <c r="AJ931" s="22"/>
      <c r="AR931"/>
      <c r="AV931"/>
      <c r="BT931" s="22"/>
      <c r="BU931" s="22"/>
      <c r="BV931" s="22"/>
      <c r="CL931" s="22"/>
    </row>
    <row r="932" spans="14:90">
      <c r="N932" s="22"/>
      <c r="U932"/>
      <c r="AE932" s="22"/>
      <c r="AF932" s="22"/>
      <c r="AH932" s="22"/>
      <c r="AI932" s="22"/>
      <c r="AJ932" s="22"/>
      <c r="AR932"/>
      <c r="AV932"/>
      <c r="BT932" s="22"/>
      <c r="BU932" s="22"/>
      <c r="BV932" s="22"/>
      <c r="CL932" s="22"/>
    </row>
    <row r="933" spans="14:90">
      <c r="N933" s="22"/>
      <c r="U933"/>
      <c r="AE933" s="22"/>
      <c r="AF933" s="22"/>
      <c r="AH933" s="22"/>
      <c r="AI933" s="22"/>
      <c r="AJ933" s="22"/>
      <c r="AR933"/>
      <c r="AV933"/>
      <c r="BT933" s="22"/>
      <c r="BU933" s="22"/>
      <c r="BV933" s="22"/>
      <c r="CL933" s="22"/>
    </row>
    <row r="934" spans="14:90">
      <c r="N934" s="22"/>
      <c r="U934"/>
      <c r="AE934" s="22"/>
      <c r="AF934" s="22"/>
      <c r="AH934" s="22"/>
      <c r="AI934" s="22"/>
      <c r="AJ934" s="22"/>
      <c r="AR934"/>
      <c r="AV934"/>
      <c r="BT934" s="22"/>
      <c r="BU934" s="22"/>
      <c r="BV934" s="22"/>
      <c r="CL934" s="22"/>
    </row>
    <row r="935" spans="14:90">
      <c r="N935" s="22"/>
      <c r="U935"/>
      <c r="AE935" s="22"/>
      <c r="AF935" s="22"/>
      <c r="AH935" s="22"/>
      <c r="AI935" s="22"/>
      <c r="AJ935" s="22"/>
      <c r="AR935"/>
      <c r="AV935"/>
      <c r="BT935" s="22"/>
      <c r="BU935" s="22"/>
      <c r="BV935" s="22"/>
      <c r="CL935" s="22"/>
    </row>
    <row r="936" spans="14:90">
      <c r="N936" s="22"/>
      <c r="U936"/>
      <c r="AE936" s="22"/>
      <c r="AF936" s="22"/>
      <c r="AH936" s="22"/>
      <c r="AI936" s="22"/>
      <c r="AJ936" s="22"/>
      <c r="AR936"/>
      <c r="AV936"/>
      <c r="BT936" s="22"/>
      <c r="BU936" s="22"/>
      <c r="BV936" s="22"/>
      <c r="CL936" s="22"/>
    </row>
    <row r="937" spans="14:90">
      <c r="N937" s="22"/>
      <c r="U937"/>
      <c r="AE937" s="22"/>
      <c r="AF937" s="22"/>
      <c r="AH937" s="22"/>
      <c r="AI937" s="22"/>
      <c r="AJ937" s="22"/>
      <c r="AR937"/>
      <c r="AV937"/>
      <c r="BT937" s="22"/>
      <c r="BU937" s="22"/>
      <c r="BV937" s="22"/>
      <c r="CL937" s="22"/>
    </row>
    <row r="938" spans="14:90">
      <c r="N938" s="22"/>
      <c r="U938"/>
      <c r="AE938" s="22"/>
      <c r="AF938" s="22"/>
      <c r="AH938" s="22"/>
      <c r="AI938" s="22"/>
      <c r="AJ938" s="22"/>
      <c r="AR938"/>
      <c r="AV938"/>
      <c r="BT938" s="22"/>
      <c r="BU938" s="22"/>
      <c r="BV938" s="22"/>
      <c r="CL938" s="22"/>
    </row>
    <row r="939" spans="14:90">
      <c r="N939" s="22"/>
      <c r="U939"/>
      <c r="AE939" s="22"/>
      <c r="AF939" s="22"/>
      <c r="AH939" s="22"/>
      <c r="AI939" s="22"/>
      <c r="AJ939" s="22"/>
      <c r="AR939"/>
      <c r="AV939"/>
      <c r="BT939" s="22"/>
      <c r="BU939" s="22"/>
      <c r="BV939" s="22"/>
      <c r="CL939" s="22"/>
    </row>
    <row r="940" spans="14:90">
      <c r="N940" s="22"/>
      <c r="U940"/>
      <c r="AE940" s="22"/>
      <c r="AF940" s="22"/>
      <c r="AH940" s="22"/>
      <c r="AI940" s="22"/>
      <c r="AJ940" s="22"/>
      <c r="AR940"/>
      <c r="AV940"/>
      <c r="BT940" s="22"/>
      <c r="BU940" s="22"/>
      <c r="BV940" s="22"/>
      <c r="CL940" s="22"/>
    </row>
    <row r="941" spans="14:90">
      <c r="N941" s="22"/>
      <c r="U941"/>
      <c r="AE941" s="22"/>
      <c r="AF941" s="22"/>
      <c r="AH941" s="22"/>
      <c r="AI941" s="22"/>
      <c r="AJ941" s="22"/>
      <c r="AR941"/>
      <c r="AV941"/>
      <c r="BT941" s="22"/>
      <c r="BU941" s="22"/>
      <c r="BV941" s="22"/>
      <c r="CL941" s="22"/>
    </row>
    <row r="942" spans="14:90">
      <c r="N942" s="22"/>
      <c r="U942"/>
      <c r="AE942" s="22"/>
      <c r="AF942" s="22"/>
      <c r="AH942" s="22"/>
      <c r="AI942" s="22"/>
      <c r="AJ942" s="22"/>
      <c r="AR942"/>
      <c r="AV942"/>
      <c r="BT942" s="22"/>
      <c r="BU942" s="22"/>
      <c r="BV942" s="22"/>
      <c r="CL942" s="22"/>
    </row>
    <row r="943" spans="14:90">
      <c r="N943" s="22"/>
      <c r="U943"/>
      <c r="AE943" s="22"/>
      <c r="AF943" s="22"/>
      <c r="AH943" s="22"/>
      <c r="AI943" s="22"/>
      <c r="AJ943" s="22"/>
      <c r="AR943"/>
      <c r="AV943"/>
      <c r="BT943" s="22"/>
      <c r="BU943" s="22"/>
      <c r="BV943" s="22"/>
      <c r="CL943" s="22"/>
    </row>
    <row r="944" spans="14:90">
      <c r="N944" s="22"/>
      <c r="U944"/>
      <c r="AE944" s="22"/>
      <c r="AF944" s="22"/>
      <c r="AH944" s="22"/>
      <c r="AI944" s="22"/>
      <c r="AJ944" s="22"/>
      <c r="AR944"/>
      <c r="AV944"/>
      <c r="BT944" s="22"/>
      <c r="BU944" s="22"/>
      <c r="BV944" s="22"/>
      <c r="CL944" s="22"/>
    </row>
    <row r="945" spans="14:90">
      <c r="N945" s="22"/>
      <c r="U945"/>
      <c r="AE945" s="22"/>
      <c r="AF945" s="22"/>
      <c r="AH945" s="22"/>
      <c r="AI945" s="22"/>
      <c r="AJ945" s="22"/>
      <c r="AR945"/>
      <c r="AV945"/>
      <c r="BT945" s="22"/>
      <c r="BU945" s="22"/>
      <c r="BV945" s="22"/>
      <c r="CL945" s="22"/>
    </row>
    <row r="946" spans="14:90">
      <c r="N946" s="22"/>
      <c r="U946"/>
      <c r="AE946" s="22"/>
      <c r="AF946" s="22"/>
      <c r="AH946" s="22"/>
      <c r="AI946" s="22"/>
      <c r="AJ946" s="22"/>
      <c r="AR946"/>
      <c r="AV946"/>
      <c r="BT946" s="22"/>
      <c r="BU946" s="22"/>
      <c r="BV946" s="22"/>
      <c r="CL946" s="22"/>
    </row>
    <row r="947" spans="14:90">
      <c r="N947" s="22"/>
      <c r="U947"/>
      <c r="AE947" s="22"/>
      <c r="AF947" s="22"/>
      <c r="AH947" s="22"/>
      <c r="AI947" s="22"/>
      <c r="AJ947" s="22"/>
      <c r="AR947"/>
      <c r="AV947"/>
      <c r="BT947" s="22"/>
      <c r="BU947" s="22"/>
      <c r="BV947" s="22"/>
      <c r="CL947" s="22"/>
    </row>
    <row r="948" spans="14:90">
      <c r="N948" s="22"/>
      <c r="U948"/>
      <c r="AE948" s="22"/>
      <c r="AF948" s="22"/>
      <c r="AH948" s="22"/>
      <c r="AI948" s="22"/>
      <c r="AJ948" s="22"/>
      <c r="AR948"/>
      <c r="AV948"/>
      <c r="BT948" s="22"/>
      <c r="BU948" s="22"/>
      <c r="BV948" s="22"/>
      <c r="CL948" s="22"/>
    </row>
    <row r="949" spans="14:90">
      <c r="N949" s="22"/>
      <c r="U949"/>
      <c r="AE949" s="22"/>
      <c r="AF949" s="22"/>
      <c r="AH949" s="22"/>
      <c r="AI949" s="22"/>
      <c r="AJ949" s="22"/>
      <c r="AR949"/>
      <c r="AV949"/>
      <c r="BT949" s="22"/>
      <c r="BU949" s="22"/>
      <c r="BV949" s="22"/>
      <c r="CL949" s="22"/>
    </row>
    <row r="950" spans="14:90">
      <c r="N950" s="22"/>
      <c r="U950"/>
      <c r="AE950" s="22"/>
      <c r="AF950" s="22"/>
      <c r="AH950" s="22"/>
      <c r="AI950" s="22"/>
      <c r="AJ950" s="22"/>
      <c r="AR950"/>
      <c r="AV950"/>
      <c r="BT950" s="22"/>
      <c r="BU950" s="22"/>
      <c r="BV950" s="22"/>
      <c r="CL950" s="22"/>
    </row>
    <row r="951" spans="14:90">
      <c r="N951" s="22"/>
      <c r="U951"/>
      <c r="AE951" s="22"/>
      <c r="AF951" s="22"/>
      <c r="AH951" s="22"/>
      <c r="AI951" s="22"/>
      <c r="AJ951" s="22"/>
      <c r="AR951"/>
      <c r="AV951"/>
      <c r="BT951" s="22"/>
      <c r="BU951" s="22"/>
      <c r="BV951" s="22"/>
      <c r="CL951" s="22"/>
    </row>
    <row r="952" spans="14:90">
      <c r="N952" s="22"/>
      <c r="U952"/>
      <c r="AE952" s="22"/>
      <c r="AF952" s="22"/>
      <c r="AH952" s="22"/>
      <c r="AI952" s="22"/>
      <c r="AJ952" s="22"/>
      <c r="AR952"/>
      <c r="AV952"/>
      <c r="BT952" s="22"/>
      <c r="BU952" s="22"/>
      <c r="BV952" s="22"/>
      <c r="CL952" s="22"/>
    </row>
    <row r="953" spans="14:90">
      <c r="N953" s="22"/>
      <c r="U953"/>
      <c r="AE953" s="22"/>
      <c r="AF953" s="22"/>
      <c r="AH953" s="22"/>
      <c r="AI953" s="22"/>
      <c r="AJ953" s="22"/>
      <c r="AR953"/>
      <c r="AV953"/>
      <c r="BT953" s="22"/>
      <c r="BU953" s="22"/>
      <c r="BV953" s="22"/>
      <c r="CL953" s="22"/>
    </row>
    <row r="954" spans="14:90">
      <c r="N954" s="22"/>
      <c r="U954"/>
      <c r="AE954" s="22"/>
      <c r="AF954" s="22"/>
      <c r="AH954" s="22"/>
      <c r="AI954" s="22"/>
      <c r="AJ954" s="22"/>
      <c r="AR954"/>
      <c r="AV954"/>
      <c r="BT954" s="22"/>
      <c r="BU954" s="22"/>
      <c r="BV954" s="22"/>
      <c r="CL954" s="22"/>
    </row>
    <row r="955" spans="14:90">
      <c r="N955" s="22"/>
      <c r="U955"/>
      <c r="AE955" s="22"/>
      <c r="AF955" s="22"/>
      <c r="AH955" s="22"/>
      <c r="AI955" s="22"/>
      <c r="AJ955" s="22"/>
      <c r="AR955"/>
      <c r="AV955"/>
      <c r="BT955" s="22"/>
      <c r="BU955" s="22"/>
      <c r="BV955" s="22"/>
      <c r="CL955" s="22"/>
    </row>
    <row r="956" spans="14:90">
      <c r="N956" s="22"/>
      <c r="U956"/>
      <c r="AE956" s="22"/>
      <c r="AF956" s="22"/>
      <c r="AH956" s="22"/>
      <c r="AI956" s="22"/>
      <c r="AJ956" s="22"/>
      <c r="AR956"/>
      <c r="AV956"/>
      <c r="BT956" s="22"/>
      <c r="BU956" s="22"/>
      <c r="BV956" s="22"/>
      <c r="CL956" s="22"/>
    </row>
    <row r="957" spans="14:90">
      <c r="N957" s="22"/>
      <c r="U957"/>
      <c r="AE957" s="22"/>
      <c r="AF957" s="22"/>
      <c r="AH957" s="22"/>
      <c r="AI957" s="22"/>
      <c r="AJ957" s="22"/>
      <c r="AR957"/>
      <c r="AV957"/>
      <c r="BT957" s="22"/>
      <c r="BU957" s="22"/>
      <c r="BV957" s="22"/>
      <c r="CL957" s="22"/>
    </row>
    <row r="958" spans="14:90">
      <c r="N958" s="22"/>
      <c r="U958"/>
      <c r="AE958" s="22"/>
      <c r="AF958" s="22"/>
      <c r="AH958" s="22"/>
      <c r="AI958" s="22"/>
      <c r="AJ958" s="22"/>
      <c r="AR958"/>
      <c r="AV958"/>
      <c r="BT958" s="22"/>
      <c r="BU958" s="22"/>
      <c r="BV958" s="22"/>
      <c r="CL958" s="22"/>
    </row>
    <row r="959" spans="14:90">
      <c r="N959" s="22"/>
      <c r="U959"/>
      <c r="AE959" s="22"/>
      <c r="AF959" s="22"/>
      <c r="AH959" s="22"/>
      <c r="AI959" s="22"/>
      <c r="AJ959" s="22"/>
      <c r="AR959"/>
      <c r="AV959"/>
      <c r="BT959" s="22"/>
      <c r="BU959" s="22"/>
      <c r="BV959" s="22"/>
      <c r="CL959" s="22"/>
    </row>
    <row r="960" spans="14:90">
      <c r="N960" s="22"/>
      <c r="U960"/>
      <c r="AE960" s="22"/>
      <c r="AF960" s="22"/>
      <c r="AH960" s="22"/>
      <c r="AI960" s="22"/>
      <c r="AJ960" s="22"/>
      <c r="AR960"/>
      <c r="AV960"/>
      <c r="BT960" s="22"/>
      <c r="BU960" s="22"/>
      <c r="BV960" s="22"/>
      <c r="CL960" s="22"/>
    </row>
    <row r="961" spans="14:90">
      <c r="N961" s="22"/>
      <c r="U961"/>
      <c r="AE961" s="22"/>
      <c r="AF961" s="22"/>
      <c r="AH961" s="22"/>
      <c r="AI961" s="22"/>
      <c r="AJ961" s="22"/>
      <c r="AR961"/>
      <c r="AV961"/>
      <c r="BT961" s="22"/>
      <c r="BU961" s="22"/>
      <c r="BV961" s="22"/>
      <c r="CL961" s="22"/>
    </row>
    <row r="962" spans="14:90">
      <c r="N962" s="22"/>
      <c r="U962"/>
      <c r="AE962" s="22"/>
      <c r="AF962" s="22"/>
      <c r="AH962" s="22"/>
      <c r="AI962" s="22"/>
      <c r="AJ962" s="22"/>
      <c r="AR962"/>
      <c r="AV962"/>
      <c r="BT962" s="22"/>
      <c r="BU962" s="22"/>
      <c r="BV962" s="22"/>
      <c r="CL962" s="22"/>
    </row>
    <row r="963" spans="14:90">
      <c r="N963" s="22"/>
      <c r="U963"/>
      <c r="AE963" s="22"/>
      <c r="AF963" s="22"/>
      <c r="AH963" s="22"/>
      <c r="AI963" s="22"/>
      <c r="AJ963" s="22"/>
      <c r="AR963"/>
      <c r="AV963"/>
      <c r="BT963" s="22"/>
      <c r="BU963" s="22"/>
      <c r="BV963" s="22"/>
      <c r="CL963" s="22"/>
    </row>
    <row r="964" spans="14:90">
      <c r="N964" s="22"/>
      <c r="U964"/>
      <c r="AE964" s="22"/>
      <c r="AF964" s="22"/>
      <c r="AH964" s="22"/>
      <c r="AI964" s="22"/>
      <c r="AJ964" s="22"/>
      <c r="AR964"/>
      <c r="AV964"/>
      <c r="BT964" s="22"/>
      <c r="BU964" s="22"/>
      <c r="BV964" s="22"/>
      <c r="CL964" s="22"/>
    </row>
    <row r="965" spans="14:90">
      <c r="N965" s="22"/>
      <c r="U965"/>
      <c r="AE965" s="22"/>
      <c r="AF965" s="22"/>
      <c r="AH965" s="22"/>
      <c r="AI965" s="22"/>
      <c r="AJ965" s="22"/>
      <c r="AR965"/>
      <c r="AV965"/>
      <c r="BT965" s="22"/>
      <c r="BU965" s="22"/>
      <c r="BV965" s="22"/>
      <c r="CL965" s="22"/>
    </row>
    <row r="966" spans="14:90">
      <c r="N966" s="22"/>
      <c r="U966"/>
      <c r="AE966" s="22"/>
      <c r="AF966" s="22"/>
      <c r="AH966" s="22"/>
      <c r="AI966" s="22"/>
      <c r="AJ966" s="22"/>
      <c r="AR966"/>
      <c r="AV966"/>
      <c r="BT966" s="22"/>
      <c r="BU966" s="22"/>
      <c r="BV966" s="22"/>
      <c r="CL966" s="22"/>
    </row>
    <row r="967" spans="14:90">
      <c r="N967" s="22"/>
      <c r="U967"/>
      <c r="AE967" s="22"/>
      <c r="AF967" s="22"/>
      <c r="AH967" s="22"/>
      <c r="AI967" s="22"/>
      <c r="AJ967" s="22"/>
      <c r="AR967"/>
      <c r="AV967"/>
      <c r="BT967" s="22"/>
      <c r="BU967" s="22"/>
      <c r="BV967" s="22"/>
      <c r="CL967" s="22"/>
    </row>
    <row r="968" spans="14:90">
      <c r="N968" s="22"/>
      <c r="U968"/>
      <c r="AE968" s="22"/>
      <c r="AF968" s="22"/>
      <c r="AH968" s="22"/>
      <c r="AI968" s="22"/>
      <c r="AJ968" s="22"/>
      <c r="AR968"/>
      <c r="AV968"/>
      <c r="BT968" s="22"/>
      <c r="BU968" s="22"/>
      <c r="BV968" s="22"/>
      <c r="CL968" s="22"/>
    </row>
    <row r="969" spans="14:90">
      <c r="N969" s="22"/>
      <c r="U969"/>
      <c r="AE969" s="22"/>
      <c r="AF969" s="22"/>
      <c r="AH969" s="22"/>
      <c r="AI969" s="22"/>
      <c r="AJ969" s="22"/>
      <c r="AR969"/>
      <c r="AV969"/>
      <c r="BT969" s="22"/>
      <c r="BU969" s="22"/>
      <c r="BV969" s="22"/>
      <c r="CL969" s="22"/>
    </row>
    <row r="970" spans="14:90">
      <c r="N970" s="22"/>
      <c r="U970"/>
      <c r="AE970" s="22"/>
      <c r="AF970" s="22"/>
      <c r="AH970" s="22"/>
      <c r="AI970" s="22"/>
      <c r="AJ970" s="22"/>
      <c r="AR970"/>
      <c r="AV970"/>
      <c r="BT970" s="22"/>
      <c r="BU970" s="22"/>
      <c r="BV970" s="22"/>
      <c r="CL970" s="22"/>
    </row>
    <row r="971" spans="14:90">
      <c r="N971" s="22"/>
      <c r="U971"/>
      <c r="AE971" s="22"/>
      <c r="AF971" s="22"/>
      <c r="AH971" s="22"/>
      <c r="AI971" s="22"/>
      <c r="AJ971" s="22"/>
      <c r="AR971"/>
      <c r="AV971"/>
      <c r="BT971" s="22"/>
      <c r="BU971" s="22"/>
      <c r="BV971" s="22"/>
      <c r="CL971" s="22"/>
    </row>
    <row r="972" spans="14:90">
      <c r="N972" s="22"/>
      <c r="U972"/>
      <c r="AE972" s="22"/>
      <c r="AF972" s="22"/>
      <c r="AH972" s="22"/>
      <c r="AI972" s="22"/>
      <c r="AJ972" s="22"/>
      <c r="AR972"/>
      <c r="AV972"/>
      <c r="BT972" s="22"/>
      <c r="BU972" s="22"/>
      <c r="BV972" s="22"/>
      <c r="CL972" s="22"/>
    </row>
    <row r="973" spans="14:90">
      <c r="N973" s="22"/>
      <c r="U973"/>
      <c r="AE973" s="22"/>
      <c r="AF973" s="22"/>
      <c r="AH973" s="22"/>
      <c r="AI973" s="22"/>
      <c r="AJ973" s="22"/>
      <c r="AR973"/>
      <c r="AV973"/>
      <c r="BT973" s="22"/>
      <c r="BU973" s="22"/>
      <c r="BV973" s="22"/>
      <c r="CL973" s="22"/>
    </row>
    <row r="974" spans="14:90">
      <c r="N974" s="22"/>
      <c r="U974"/>
      <c r="AE974" s="22"/>
      <c r="AF974" s="22"/>
      <c r="AH974" s="22"/>
      <c r="AI974" s="22"/>
      <c r="AJ974" s="22"/>
      <c r="AR974"/>
      <c r="AV974"/>
      <c r="BT974" s="22"/>
      <c r="BU974" s="22"/>
      <c r="BV974" s="22"/>
      <c r="CL974" s="22"/>
    </row>
    <row r="975" spans="14:90">
      <c r="N975" s="22"/>
      <c r="U975"/>
      <c r="AE975" s="22"/>
      <c r="AF975" s="22"/>
      <c r="AH975" s="22"/>
      <c r="AI975" s="22"/>
      <c r="AJ975" s="22"/>
      <c r="AR975"/>
      <c r="AV975"/>
      <c r="BT975" s="22"/>
      <c r="BU975" s="22"/>
      <c r="BV975" s="22"/>
      <c r="CL975" s="22"/>
    </row>
    <row r="976" spans="14:90">
      <c r="N976" s="22"/>
      <c r="U976"/>
      <c r="AE976" s="22"/>
      <c r="AF976" s="22"/>
      <c r="AH976" s="22"/>
      <c r="AI976" s="22"/>
      <c r="AJ976" s="22"/>
      <c r="AR976"/>
      <c r="AV976"/>
      <c r="BT976" s="22"/>
      <c r="BU976" s="22"/>
      <c r="BV976" s="22"/>
      <c r="CL976" s="22"/>
    </row>
    <row r="977" spans="14:90">
      <c r="N977" s="22"/>
      <c r="U977"/>
      <c r="AE977" s="22"/>
      <c r="AF977" s="22"/>
      <c r="AH977" s="22"/>
      <c r="AI977" s="22"/>
      <c r="AJ977" s="22"/>
      <c r="AR977"/>
      <c r="AV977"/>
      <c r="BT977" s="22"/>
      <c r="BU977" s="22"/>
      <c r="BV977" s="22"/>
      <c r="CL977" s="22"/>
    </row>
    <row r="978" spans="14:90">
      <c r="N978" s="22"/>
      <c r="U978"/>
      <c r="AE978" s="22"/>
      <c r="AF978" s="22"/>
      <c r="AH978" s="22"/>
      <c r="AI978" s="22"/>
      <c r="AJ978" s="22"/>
      <c r="AR978"/>
      <c r="AV978"/>
      <c r="BT978" s="22"/>
      <c r="BU978" s="22"/>
      <c r="BV978" s="22"/>
      <c r="CL978" s="22"/>
    </row>
    <row r="979" spans="14:90">
      <c r="N979" s="22"/>
      <c r="U979"/>
      <c r="AE979" s="22"/>
      <c r="AF979" s="22"/>
      <c r="AH979" s="22"/>
      <c r="AI979" s="22"/>
      <c r="AJ979" s="22"/>
      <c r="AR979"/>
      <c r="AV979"/>
      <c r="BT979" s="22"/>
      <c r="BU979" s="22"/>
      <c r="BV979" s="22"/>
      <c r="CL979" s="22"/>
    </row>
    <row r="980" spans="14:90">
      <c r="N980" s="22"/>
      <c r="U980"/>
      <c r="AE980" s="22"/>
      <c r="AF980" s="22"/>
      <c r="AH980" s="22"/>
      <c r="AI980" s="22"/>
      <c r="AJ980" s="22"/>
      <c r="AR980"/>
      <c r="AV980"/>
      <c r="BT980" s="22"/>
      <c r="BU980" s="22"/>
      <c r="BV980" s="22"/>
      <c r="CL980" s="22"/>
    </row>
    <row r="981" spans="14:90">
      <c r="N981" s="22"/>
      <c r="U981"/>
      <c r="AE981" s="22"/>
      <c r="AF981" s="22"/>
      <c r="AH981" s="22"/>
      <c r="AI981" s="22"/>
      <c r="AJ981" s="22"/>
      <c r="AR981"/>
      <c r="AV981"/>
      <c r="BT981" s="22"/>
      <c r="BU981" s="22"/>
      <c r="BV981" s="22"/>
      <c r="CL981" s="22"/>
    </row>
    <row r="982" spans="14:90">
      <c r="N982" s="22"/>
      <c r="U982"/>
      <c r="AE982" s="22"/>
      <c r="AF982" s="22"/>
      <c r="AH982" s="22"/>
      <c r="AI982" s="22"/>
      <c r="AJ982" s="22"/>
      <c r="AR982"/>
      <c r="AV982"/>
      <c r="BT982" s="22"/>
      <c r="BU982" s="22"/>
      <c r="BV982" s="22"/>
      <c r="CL982" s="22"/>
    </row>
    <row r="983" spans="14:90">
      <c r="N983" s="22"/>
      <c r="U983"/>
      <c r="AE983" s="22"/>
      <c r="AF983" s="22"/>
      <c r="AH983" s="22"/>
      <c r="AI983" s="22"/>
      <c r="AJ983" s="22"/>
      <c r="AR983"/>
      <c r="AV983"/>
      <c r="BT983" s="22"/>
      <c r="BU983" s="22"/>
      <c r="BV983" s="22"/>
      <c r="CL983" s="22"/>
    </row>
    <row r="984" spans="14:90">
      <c r="N984" s="22"/>
      <c r="U984"/>
      <c r="AE984" s="22"/>
      <c r="AF984" s="22"/>
      <c r="AH984" s="22"/>
      <c r="AI984" s="22"/>
      <c r="AJ984" s="22"/>
      <c r="AR984"/>
      <c r="AV984"/>
      <c r="BT984" s="22"/>
      <c r="BU984" s="22"/>
      <c r="BV984" s="22"/>
      <c r="CL984" s="22"/>
    </row>
    <row r="985" spans="14:90">
      <c r="N985" s="22"/>
      <c r="U985"/>
      <c r="AE985" s="22"/>
      <c r="AF985" s="22"/>
      <c r="AH985" s="22"/>
      <c r="AI985" s="22"/>
      <c r="AJ985" s="22"/>
      <c r="AR985"/>
      <c r="AV985"/>
      <c r="BT985" s="22"/>
      <c r="BU985" s="22"/>
      <c r="BV985" s="22"/>
      <c r="CL985" s="22"/>
    </row>
    <row r="986" spans="14:90">
      <c r="N986" s="22"/>
      <c r="U986"/>
      <c r="AE986" s="22"/>
      <c r="AF986" s="22"/>
      <c r="AH986" s="22"/>
      <c r="AI986" s="22"/>
      <c r="AJ986" s="22"/>
      <c r="AR986"/>
      <c r="AV986"/>
      <c r="BT986" s="22"/>
      <c r="BU986" s="22"/>
      <c r="BV986" s="22"/>
      <c r="CL986" s="22"/>
    </row>
    <row r="987" spans="14:90">
      <c r="N987" s="22"/>
      <c r="U987"/>
      <c r="AE987" s="22"/>
      <c r="AF987" s="22"/>
      <c r="AH987" s="22"/>
      <c r="AI987" s="22"/>
      <c r="AJ987" s="22"/>
      <c r="AR987"/>
      <c r="AV987"/>
      <c r="BT987" s="22"/>
      <c r="BU987" s="22"/>
      <c r="BV987" s="22"/>
      <c r="CL987" s="22"/>
    </row>
    <row r="988" spans="14:90">
      <c r="N988" s="22"/>
      <c r="U988"/>
      <c r="AE988" s="22"/>
      <c r="AF988" s="22"/>
      <c r="AH988" s="22"/>
      <c r="AI988" s="22"/>
      <c r="AJ988" s="22"/>
      <c r="AR988"/>
      <c r="AV988"/>
      <c r="BT988" s="22"/>
      <c r="BU988" s="22"/>
      <c r="BV988" s="22"/>
      <c r="CL988" s="22"/>
    </row>
    <row r="989" spans="14:90">
      <c r="N989" s="22"/>
      <c r="U989"/>
      <c r="AE989" s="22"/>
      <c r="AF989" s="22"/>
      <c r="AH989" s="22"/>
      <c r="AI989" s="22"/>
      <c r="AJ989" s="22"/>
      <c r="AR989"/>
      <c r="AV989"/>
      <c r="BT989" s="22"/>
      <c r="BU989" s="22"/>
      <c r="BV989" s="22"/>
      <c r="CL989" s="22"/>
    </row>
    <row r="990" spans="14:90">
      <c r="N990" s="22"/>
      <c r="U990"/>
      <c r="AE990" s="22"/>
      <c r="AF990" s="22"/>
      <c r="AH990" s="22"/>
      <c r="AI990" s="22"/>
      <c r="AJ990" s="22"/>
      <c r="AR990"/>
      <c r="AV990"/>
      <c r="BT990" s="22"/>
      <c r="BU990" s="22"/>
      <c r="BV990" s="22"/>
      <c r="CL990" s="22"/>
    </row>
    <row r="991" spans="14:90">
      <c r="N991" s="22"/>
      <c r="U991"/>
      <c r="AE991" s="22"/>
      <c r="AF991" s="22"/>
      <c r="AH991" s="22"/>
      <c r="AI991" s="22"/>
      <c r="AJ991" s="22"/>
      <c r="AR991"/>
      <c r="AV991"/>
      <c r="BT991" s="22"/>
      <c r="BU991" s="22"/>
      <c r="BV991" s="22"/>
      <c r="CL991" s="22"/>
    </row>
    <row r="992" spans="14:90">
      <c r="N992" s="22"/>
      <c r="U992"/>
      <c r="AE992" s="22"/>
      <c r="AF992" s="22"/>
      <c r="AH992" s="22"/>
      <c r="AI992" s="22"/>
      <c r="AJ992" s="22"/>
      <c r="AR992"/>
      <c r="AV992"/>
      <c r="BT992" s="22"/>
      <c r="BU992" s="22"/>
      <c r="BV992" s="22"/>
      <c r="CL992" s="22"/>
    </row>
    <row r="993" spans="14:90">
      <c r="N993" s="22"/>
      <c r="U993"/>
      <c r="AE993" s="22"/>
      <c r="AF993" s="22"/>
      <c r="AH993" s="22"/>
      <c r="AI993" s="22"/>
      <c r="AJ993" s="22"/>
      <c r="AR993"/>
      <c r="AV993"/>
      <c r="BT993" s="22"/>
      <c r="BU993" s="22"/>
      <c r="BV993" s="22"/>
      <c r="CL993" s="22"/>
    </row>
    <row r="994" spans="14:90">
      <c r="N994" s="22"/>
      <c r="U994"/>
      <c r="AE994" s="22"/>
      <c r="AF994" s="22"/>
      <c r="AH994" s="22"/>
      <c r="AI994" s="22"/>
      <c r="AJ994" s="22"/>
      <c r="AR994"/>
      <c r="AV994"/>
      <c r="BT994" s="22"/>
      <c r="BU994" s="22"/>
      <c r="BV994" s="22"/>
      <c r="CL994" s="22"/>
    </row>
    <row r="995" spans="14:90">
      <c r="N995" s="22"/>
      <c r="U995"/>
      <c r="AE995" s="22"/>
      <c r="AF995" s="22"/>
      <c r="AH995" s="22"/>
      <c r="AI995" s="22"/>
      <c r="AJ995" s="22"/>
      <c r="AR995"/>
      <c r="AV995"/>
      <c r="BT995" s="22"/>
      <c r="BU995" s="22"/>
      <c r="BV995" s="22"/>
      <c r="CL995" s="22"/>
    </row>
    <row r="996" spans="14:90">
      <c r="N996" s="22"/>
      <c r="U996"/>
      <c r="AE996" s="22"/>
      <c r="AF996" s="22"/>
      <c r="AH996" s="22"/>
      <c r="AI996" s="22"/>
      <c r="AJ996" s="22"/>
      <c r="AR996"/>
      <c r="AV996"/>
      <c r="BT996" s="22"/>
      <c r="BU996" s="22"/>
      <c r="BV996" s="22"/>
      <c r="CL996" s="22"/>
    </row>
    <row r="997" spans="14:90">
      <c r="N997" s="22"/>
      <c r="U997"/>
      <c r="AE997" s="22"/>
      <c r="AF997" s="22"/>
      <c r="AH997" s="22"/>
      <c r="AI997" s="22"/>
      <c r="AJ997" s="22"/>
      <c r="AR997"/>
      <c r="AV997"/>
      <c r="BT997" s="22"/>
      <c r="BU997" s="22"/>
      <c r="BV997" s="22"/>
      <c r="CL997" s="22"/>
    </row>
    <row r="998" spans="14:90">
      <c r="N998" s="22"/>
      <c r="U998"/>
      <c r="AE998" s="22"/>
      <c r="AF998" s="22"/>
      <c r="AH998" s="22"/>
      <c r="AI998" s="22"/>
      <c r="AJ998" s="22"/>
      <c r="AR998"/>
      <c r="AV998"/>
      <c r="BT998" s="22"/>
      <c r="BU998" s="22"/>
      <c r="BV998" s="22"/>
      <c r="CL998" s="22"/>
    </row>
    <row r="999" spans="14:90">
      <c r="N999" s="22"/>
      <c r="U999"/>
      <c r="AE999" s="22"/>
      <c r="AF999" s="22"/>
      <c r="AH999" s="22"/>
      <c r="AI999" s="22"/>
      <c r="AJ999" s="22"/>
      <c r="AR999"/>
      <c r="AV999"/>
      <c r="BT999" s="22"/>
      <c r="BU999" s="22"/>
      <c r="BV999" s="22"/>
      <c r="CL999" s="22"/>
    </row>
    <row r="1000" spans="14:90">
      <c r="N1000" s="22"/>
      <c r="U1000"/>
      <c r="AE1000" s="22"/>
      <c r="AF1000" s="22"/>
      <c r="AH1000" s="22"/>
      <c r="AI1000" s="22"/>
      <c r="AJ1000" s="22"/>
      <c r="AR1000"/>
      <c r="AV1000"/>
      <c r="BT1000" s="22"/>
      <c r="BU1000" s="22"/>
      <c r="BV1000" s="22"/>
      <c r="CL1000" s="22"/>
    </row>
    <row r="1001" spans="14:90">
      <c r="N1001" s="22"/>
      <c r="U1001"/>
      <c r="AE1001" s="22"/>
      <c r="AF1001" s="22"/>
      <c r="AH1001" s="22"/>
      <c r="AI1001" s="22"/>
      <c r="AJ1001" s="22"/>
      <c r="AR1001"/>
      <c r="AV1001"/>
      <c r="BT1001" s="22"/>
      <c r="BU1001" s="22"/>
      <c r="BV1001" s="22"/>
      <c r="CL1001" s="22"/>
    </row>
    <row r="1002" spans="14:90">
      <c r="N1002" s="22"/>
      <c r="U1002"/>
      <c r="AE1002" s="22"/>
      <c r="AF1002" s="22"/>
      <c r="AH1002" s="22"/>
      <c r="AI1002" s="22"/>
      <c r="AJ1002" s="22"/>
      <c r="AR1002"/>
      <c r="AV1002"/>
      <c r="BT1002" s="22"/>
      <c r="BU1002" s="22"/>
      <c r="BV1002" s="22"/>
      <c r="CL1002" s="22"/>
    </row>
    <row r="1003" spans="14:90">
      <c r="N1003" s="22"/>
      <c r="U1003"/>
      <c r="AE1003" s="22"/>
      <c r="AF1003" s="22"/>
      <c r="AH1003" s="22"/>
      <c r="AI1003" s="22"/>
      <c r="AJ1003" s="22"/>
      <c r="AR1003"/>
      <c r="AV1003"/>
      <c r="BT1003" s="22"/>
      <c r="BU1003" s="22"/>
      <c r="BV1003" s="22"/>
      <c r="CL1003" s="22"/>
    </row>
    <row r="1004" spans="14:90">
      <c r="N1004" s="22"/>
      <c r="U1004"/>
      <c r="AE1004" s="22"/>
      <c r="AF1004" s="22"/>
      <c r="AH1004" s="22"/>
      <c r="AI1004" s="22"/>
      <c r="AJ1004" s="22"/>
      <c r="AR1004"/>
      <c r="AV1004"/>
      <c r="BT1004" s="22"/>
      <c r="BU1004" s="22"/>
      <c r="BV1004" s="22"/>
      <c r="CL1004" s="22"/>
    </row>
    <row r="1005" spans="14:90">
      <c r="N1005" s="22"/>
      <c r="U1005"/>
      <c r="AE1005" s="22"/>
      <c r="AF1005" s="22"/>
      <c r="AH1005" s="22"/>
      <c r="AI1005" s="22"/>
      <c r="AJ1005" s="22"/>
      <c r="AR1005"/>
      <c r="AV1005"/>
      <c r="BT1005" s="22"/>
      <c r="BU1005" s="22"/>
      <c r="BV1005" s="22"/>
      <c r="CL1005" s="22"/>
    </row>
    <row r="1006" spans="14:90">
      <c r="N1006" s="22"/>
      <c r="U1006"/>
      <c r="AE1006" s="22"/>
      <c r="AF1006" s="22"/>
      <c r="AH1006" s="22"/>
      <c r="AI1006" s="22"/>
      <c r="AJ1006" s="22"/>
      <c r="AR1006"/>
      <c r="AV1006"/>
      <c r="BT1006" s="22"/>
      <c r="BU1006" s="22"/>
      <c r="BV1006" s="22"/>
      <c r="CL1006" s="22"/>
    </row>
    <row r="1007" spans="14:90">
      <c r="N1007" s="22"/>
      <c r="U1007"/>
      <c r="AE1007" s="22"/>
      <c r="AF1007" s="22"/>
      <c r="AH1007" s="22"/>
      <c r="AI1007" s="22"/>
      <c r="AJ1007" s="22"/>
      <c r="AR1007"/>
      <c r="AV1007"/>
      <c r="BT1007" s="22"/>
      <c r="BU1007" s="22"/>
      <c r="BV1007" s="22"/>
      <c r="CL1007" s="22"/>
    </row>
    <row r="1008" spans="14:90">
      <c r="N1008" s="22"/>
      <c r="U1008"/>
      <c r="AE1008" s="22"/>
      <c r="AF1008" s="22"/>
      <c r="AH1008" s="22"/>
      <c r="AI1008" s="22"/>
      <c r="AJ1008" s="22"/>
      <c r="AR1008"/>
      <c r="AV1008"/>
      <c r="BT1008" s="22"/>
      <c r="BU1008" s="22"/>
      <c r="BV1008" s="22"/>
      <c r="CL1008" s="22"/>
    </row>
    <row r="1009" spans="14:90">
      <c r="N1009" s="22"/>
      <c r="U1009"/>
      <c r="AE1009" s="22"/>
      <c r="AF1009" s="22"/>
      <c r="AH1009" s="22"/>
      <c r="AI1009" s="22"/>
      <c r="AJ1009" s="22"/>
      <c r="AR1009"/>
      <c r="AV1009"/>
      <c r="BT1009" s="22"/>
      <c r="BU1009" s="22"/>
      <c r="BV1009" s="22"/>
      <c r="CL1009" s="22"/>
    </row>
    <row r="1010" spans="14:90">
      <c r="N1010" s="22"/>
      <c r="U1010"/>
      <c r="AE1010" s="22"/>
      <c r="AF1010" s="22"/>
      <c r="AH1010" s="22"/>
      <c r="AI1010" s="22"/>
      <c r="AJ1010" s="22"/>
      <c r="AR1010"/>
      <c r="AV1010"/>
      <c r="BT1010" s="22"/>
      <c r="BU1010" s="22"/>
      <c r="BV1010" s="22"/>
      <c r="CL1010" s="22"/>
    </row>
    <row r="1011" spans="14:90">
      <c r="N1011" s="22"/>
      <c r="U1011"/>
      <c r="AE1011" s="22"/>
      <c r="AF1011" s="22"/>
      <c r="AH1011" s="22"/>
      <c r="AI1011" s="22"/>
      <c r="AJ1011" s="22"/>
      <c r="AR1011"/>
      <c r="AV1011"/>
      <c r="BT1011" s="22"/>
      <c r="BU1011" s="22"/>
      <c r="BV1011" s="22"/>
      <c r="CL1011" s="22"/>
    </row>
    <row r="1012" spans="14:90">
      <c r="N1012" s="22"/>
      <c r="U1012"/>
      <c r="AE1012" s="22"/>
      <c r="AF1012" s="22"/>
      <c r="AH1012" s="22"/>
      <c r="AI1012" s="22"/>
      <c r="AJ1012" s="22"/>
      <c r="AR1012"/>
      <c r="AV1012"/>
      <c r="BT1012" s="22"/>
      <c r="BU1012" s="22"/>
      <c r="BV1012" s="22"/>
      <c r="CL1012" s="22"/>
    </row>
    <row r="1013" spans="14:90">
      <c r="N1013" s="22"/>
      <c r="U1013"/>
      <c r="AE1013" s="22"/>
      <c r="AF1013" s="22"/>
      <c r="AH1013" s="22"/>
      <c r="AI1013" s="22"/>
      <c r="AJ1013" s="22"/>
      <c r="AR1013"/>
      <c r="AV1013"/>
      <c r="BT1013" s="22"/>
      <c r="BU1013" s="22"/>
      <c r="BV1013" s="22"/>
      <c r="CL1013" s="22"/>
    </row>
    <row r="1014" spans="14:90">
      <c r="N1014" s="22"/>
      <c r="U1014"/>
      <c r="AE1014" s="22"/>
      <c r="AF1014" s="22"/>
      <c r="AH1014" s="22"/>
      <c r="AI1014" s="22"/>
      <c r="AJ1014" s="22"/>
      <c r="AR1014"/>
      <c r="AV1014"/>
      <c r="BT1014" s="22"/>
      <c r="BU1014" s="22"/>
      <c r="BV1014" s="22"/>
      <c r="CL1014" s="22"/>
    </row>
    <row r="1015" spans="14:90">
      <c r="N1015" s="22"/>
      <c r="U1015"/>
      <c r="AE1015" s="22"/>
      <c r="AF1015" s="22"/>
      <c r="AH1015" s="22"/>
      <c r="AI1015" s="22"/>
      <c r="AJ1015" s="22"/>
      <c r="AR1015"/>
      <c r="AV1015"/>
      <c r="BT1015" s="22"/>
      <c r="BU1015" s="22"/>
      <c r="BV1015" s="22"/>
      <c r="CL1015" s="22"/>
    </row>
    <row r="1016" spans="14:90">
      <c r="N1016" s="22"/>
      <c r="U1016"/>
      <c r="AE1016" s="22"/>
      <c r="AF1016" s="22"/>
      <c r="AH1016" s="22"/>
      <c r="AI1016" s="22"/>
      <c r="AJ1016" s="22"/>
      <c r="AR1016"/>
      <c r="AV1016"/>
      <c r="BT1016" s="22"/>
      <c r="BU1016" s="22"/>
      <c r="BV1016" s="22"/>
      <c r="CL1016" s="22"/>
    </row>
    <row r="1017" spans="14:90">
      <c r="N1017" s="22"/>
      <c r="U1017"/>
      <c r="AE1017" s="22"/>
      <c r="AF1017" s="22"/>
      <c r="AH1017" s="22"/>
      <c r="AI1017" s="22"/>
      <c r="AJ1017" s="22"/>
      <c r="AR1017"/>
      <c r="AV1017"/>
      <c r="BT1017" s="22"/>
      <c r="BU1017" s="22"/>
      <c r="BV1017" s="22"/>
      <c r="CL1017" s="22"/>
    </row>
    <row r="1018" spans="14:90">
      <c r="N1018" s="22"/>
      <c r="U1018"/>
      <c r="AE1018" s="22"/>
      <c r="AF1018" s="22"/>
      <c r="AH1018" s="22"/>
      <c r="AI1018" s="22"/>
      <c r="AJ1018" s="22"/>
      <c r="AR1018"/>
      <c r="AV1018"/>
      <c r="BT1018" s="22"/>
      <c r="BU1018" s="22"/>
      <c r="BV1018" s="22"/>
      <c r="CL1018" s="22"/>
    </row>
    <row r="1019" spans="14:90">
      <c r="N1019" s="22"/>
      <c r="U1019"/>
      <c r="AE1019" s="22"/>
      <c r="AF1019" s="22"/>
      <c r="AH1019" s="22"/>
      <c r="AI1019" s="22"/>
      <c r="AJ1019" s="22"/>
      <c r="AR1019"/>
      <c r="AV1019"/>
      <c r="BT1019" s="22"/>
      <c r="BU1019" s="22"/>
      <c r="BV1019" s="22"/>
      <c r="CL1019" s="22"/>
    </row>
    <row r="1020" spans="14:90">
      <c r="N1020" s="22"/>
      <c r="U1020"/>
      <c r="AE1020" s="22"/>
      <c r="AF1020" s="22"/>
      <c r="AH1020" s="22"/>
      <c r="AI1020" s="22"/>
      <c r="AJ1020" s="22"/>
      <c r="AR1020"/>
      <c r="AV1020"/>
      <c r="BT1020" s="22"/>
      <c r="BU1020" s="22"/>
      <c r="BV1020" s="22"/>
      <c r="CL1020" s="22"/>
    </row>
    <row r="1021" spans="14:90">
      <c r="N1021" s="22"/>
      <c r="U1021"/>
      <c r="AE1021" s="22"/>
      <c r="AF1021" s="22"/>
      <c r="AH1021" s="22"/>
      <c r="AI1021" s="22"/>
      <c r="AJ1021" s="22"/>
      <c r="AR1021"/>
      <c r="AV1021"/>
      <c r="BT1021" s="22"/>
      <c r="BU1021" s="22"/>
      <c r="BV1021" s="22"/>
      <c r="CL1021" s="22"/>
    </row>
    <row r="1022" spans="14:90">
      <c r="N1022" s="22"/>
      <c r="U1022"/>
      <c r="AE1022" s="22"/>
      <c r="AF1022" s="22"/>
      <c r="AH1022" s="22"/>
      <c r="AI1022" s="22"/>
      <c r="AJ1022" s="22"/>
      <c r="AR1022"/>
      <c r="AV1022"/>
      <c r="BT1022" s="22"/>
      <c r="BU1022" s="22"/>
      <c r="BV1022" s="22"/>
      <c r="CL1022" s="22"/>
    </row>
    <row r="1023" spans="14:90">
      <c r="N1023" s="22"/>
      <c r="U1023"/>
      <c r="AE1023" s="22"/>
      <c r="AF1023" s="22"/>
      <c r="AH1023" s="22"/>
      <c r="AI1023" s="22"/>
      <c r="AJ1023" s="22"/>
      <c r="AR1023"/>
      <c r="AV1023"/>
      <c r="BT1023" s="22"/>
      <c r="BU1023" s="22"/>
      <c r="BV1023" s="22"/>
      <c r="CL1023" s="22"/>
    </row>
    <row r="1024" spans="14:90">
      <c r="N1024" s="22"/>
      <c r="U1024"/>
      <c r="AE1024" s="22"/>
      <c r="AF1024" s="22"/>
      <c r="AH1024" s="22"/>
      <c r="AI1024" s="22"/>
      <c r="AJ1024" s="22"/>
      <c r="AR1024"/>
      <c r="AV1024"/>
      <c r="BT1024" s="22"/>
      <c r="BU1024" s="22"/>
      <c r="BV1024" s="22"/>
      <c r="CL1024" s="22"/>
    </row>
    <row r="1025" spans="14:90">
      <c r="N1025" s="22"/>
      <c r="U1025"/>
      <c r="AE1025" s="22"/>
      <c r="AF1025" s="22"/>
      <c r="AH1025" s="22"/>
      <c r="AI1025" s="22"/>
      <c r="AJ1025" s="22"/>
      <c r="AR1025"/>
      <c r="AV1025"/>
      <c r="BT1025" s="22"/>
      <c r="BU1025" s="22"/>
      <c r="BV1025" s="22"/>
      <c r="CL1025" s="22"/>
    </row>
    <row r="1026" spans="14:90">
      <c r="N1026" s="22"/>
      <c r="U1026"/>
      <c r="AE1026" s="22"/>
      <c r="AF1026" s="22"/>
      <c r="AH1026" s="22"/>
      <c r="AI1026" s="22"/>
      <c r="AJ1026" s="22"/>
      <c r="AR1026"/>
      <c r="AV1026"/>
      <c r="BT1026" s="22"/>
      <c r="BU1026" s="22"/>
      <c r="BV1026" s="22"/>
      <c r="CL1026" s="22"/>
    </row>
    <row r="1027" spans="14:90">
      <c r="N1027" s="22"/>
      <c r="U1027"/>
      <c r="AE1027" s="22"/>
      <c r="AF1027" s="22"/>
      <c r="AH1027" s="22"/>
      <c r="AI1027" s="22"/>
      <c r="AJ1027" s="22"/>
      <c r="AR1027"/>
      <c r="AV1027"/>
      <c r="BT1027" s="22"/>
      <c r="BU1027" s="22"/>
      <c r="BV1027" s="22"/>
      <c r="CL1027" s="22"/>
    </row>
    <row r="1028" spans="14:90">
      <c r="N1028" s="22"/>
      <c r="U1028"/>
      <c r="AE1028" s="22"/>
      <c r="AF1028" s="22"/>
      <c r="AH1028" s="22"/>
      <c r="AI1028" s="22"/>
      <c r="AJ1028" s="22"/>
      <c r="AR1028"/>
      <c r="AV1028"/>
      <c r="BT1028" s="22"/>
      <c r="BU1028" s="22"/>
      <c r="BV1028" s="22"/>
      <c r="CL1028" s="22"/>
    </row>
    <row r="1029" spans="14:90">
      <c r="N1029" s="22"/>
      <c r="U1029"/>
      <c r="AE1029" s="22"/>
      <c r="AF1029" s="22"/>
      <c r="AH1029" s="22"/>
      <c r="AI1029" s="22"/>
      <c r="AJ1029" s="22"/>
      <c r="AR1029"/>
      <c r="AV1029"/>
      <c r="BT1029" s="22"/>
      <c r="BU1029" s="22"/>
      <c r="BV1029" s="22"/>
      <c r="CL1029" s="22"/>
    </row>
    <row r="1030" spans="14:90">
      <c r="N1030" s="22"/>
      <c r="U1030"/>
      <c r="AE1030" s="22"/>
      <c r="AF1030" s="22"/>
      <c r="AH1030" s="22"/>
      <c r="AI1030" s="22"/>
      <c r="AJ1030" s="22"/>
      <c r="AR1030"/>
      <c r="AV1030"/>
      <c r="BT1030" s="22"/>
      <c r="BU1030" s="22"/>
      <c r="BV1030" s="22"/>
      <c r="CL1030" s="22"/>
    </row>
    <row r="1031" spans="14:90">
      <c r="N1031" s="22"/>
      <c r="U1031"/>
      <c r="AE1031" s="22"/>
      <c r="AF1031" s="22"/>
      <c r="AH1031" s="22"/>
      <c r="AI1031" s="22"/>
      <c r="AJ1031" s="22"/>
      <c r="AR1031"/>
      <c r="AV1031"/>
      <c r="BT1031" s="22"/>
      <c r="BU1031" s="22"/>
      <c r="BV1031" s="22"/>
      <c r="CL1031" s="22"/>
    </row>
    <row r="1032" spans="14:90">
      <c r="N1032" s="22"/>
      <c r="U1032"/>
      <c r="AE1032" s="22"/>
      <c r="AF1032" s="22"/>
      <c r="AH1032" s="22"/>
      <c r="AI1032" s="22"/>
      <c r="AJ1032" s="22"/>
      <c r="AR1032"/>
      <c r="AV1032"/>
      <c r="BT1032" s="22"/>
      <c r="BU1032" s="22"/>
      <c r="BV1032" s="22"/>
      <c r="CL1032" s="22"/>
    </row>
    <row r="1033" spans="14:90">
      <c r="N1033" s="22"/>
      <c r="U1033"/>
      <c r="AE1033" s="22"/>
      <c r="AF1033" s="22"/>
      <c r="AH1033" s="22"/>
      <c r="AI1033" s="22"/>
      <c r="AJ1033" s="22"/>
      <c r="AR1033"/>
      <c r="AV1033"/>
      <c r="BT1033" s="22"/>
      <c r="BU1033" s="22"/>
      <c r="BV1033" s="22"/>
      <c r="CL1033" s="22"/>
    </row>
    <row r="1034" spans="14:90">
      <c r="N1034" s="22"/>
      <c r="U1034"/>
      <c r="AE1034" s="22"/>
      <c r="AF1034" s="22"/>
      <c r="AH1034" s="22"/>
      <c r="AI1034" s="22"/>
      <c r="AJ1034" s="22"/>
      <c r="AR1034"/>
      <c r="AV1034"/>
      <c r="BT1034" s="22"/>
      <c r="BU1034" s="22"/>
      <c r="BV1034" s="22"/>
      <c r="CL1034" s="22"/>
    </row>
    <row r="1035" spans="14:90">
      <c r="N1035" s="22"/>
      <c r="U1035"/>
      <c r="AE1035" s="22"/>
      <c r="AF1035" s="22"/>
      <c r="AH1035" s="22"/>
      <c r="AI1035" s="22"/>
      <c r="AJ1035" s="22"/>
      <c r="AR1035"/>
      <c r="AV1035"/>
      <c r="BT1035" s="22"/>
      <c r="BU1035" s="22"/>
      <c r="BV1035" s="22"/>
      <c r="CL1035" s="22"/>
    </row>
    <row r="1036" spans="14:90">
      <c r="N1036" s="22"/>
      <c r="U1036"/>
      <c r="AE1036" s="22"/>
      <c r="AF1036" s="22"/>
      <c r="AH1036" s="22"/>
      <c r="AI1036" s="22"/>
      <c r="AJ1036" s="22"/>
      <c r="AR1036"/>
      <c r="AV1036"/>
      <c r="BT1036" s="22"/>
      <c r="BU1036" s="22"/>
      <c r="BV1036" s="22"/>
      <c r="CL1036" s="22"/>
    </row>
    <row r="1037" spans="14:90">
      <c r="N1037" s="22"/>
      <c r="U1037"/>
      <c r="AE1037" s="22"/>
      <c r="AF1037" s="22"/>
      <c r="AH1037" s="22"/>
      <c r="AI1037" s="22"/>
      <c r="AJ1037" s="22"/>
      <c r="AR1037"/>
      <c r="AV1037"/>
      <c r="BT1037" s="22"/>
      <c r="BU1037" s="22"/>
      <c r="BV1037" s="22"/>
      <c r="CL1037" s="22"/>
    </row>
    <row r="1038" spans="14:90">
      <c r="N1038" s="22"/>
      <c r="U1038"/>
      <c r="AE1038" s="22"/>
      <c r="AF1038" s="22"/>
      <c r="AH1038" s="22"/>
      <c r="AI1038" s="22"/>
      <c r="AJ1038" s="22"/>
      <c r="AR1038"/>
      <c r="AV1038"/>
      <c r="BT1038" s="22"/>
      <c r="BU1038" s="22"/>
      <c r="BV1038" s="22"/>
      <c r="CL1038" s="22"/>
    </row>
    <row r="1039" spans="14:90">
      <c r="N1039" s="22"/>
      <c r="U1039"/>
      <c r="AE1039" s="22"/>
      <c r="AF1039" s="22"/>
      <c r="AH1039" s="22"/>
      <c r="AI1039" s="22"/>
      <c r="AJ1039" s="22"/>
      <c r="AR1039"/>
      <c r="AV1039"/>
      <c r="BT1039" s="22"/>
      <c r="BU1039" s="22"/>
      <c r="BV1039" s="22"/>
      <c r="CL1039" s="22"/>
    </row>
    <row r="1040" spans="14:90">
      <c r="N1040" s="22"/>
      <c r="U1040"/>
      <c r="AE1040" s="22"/>
      <c r="AF1040" s="22"/>
      <c r="AH1040" s="22"/>
      <c r="AI1040" s="22"/>
      <c r="AJ1040" s="22"/>
      <c r="AR1040"/>
      <c r="AV1040"/>
      <c r="BT1040" s="22"/>
      <c r="BU1040" s="22"/>
      <c r="BV1040" s="22"/>
      <c r="CL1040" s="22"/>
    </row>
    <row r="1041" spans="14:90">
      <c r="N1041" s="22"/>
      <c r="U1041"/>
      <c r="AE1041" s="22"/>
      <c r="AF1041" s="22"/>
      <c r="AH1041" s="22"/>
      <c r="AI1041" s="22"/>
      <c r="AJ1041" s="22"/>
      <c r="AR1041"/>
      <c r="AV1041"/>
      <c r="BT1041" s="22"/>
      <c r="BU1041" s="22"/>
      <c r="BV1041" s="22"/>
      <c r="CL1041" s="22"/>
    </row>
    <row r="1042" spans="14:90">
      <c r="N1042" s="22"/>
      <c r="U1042"/>
      <c r="AE1042" s="22"/>
      <c r="AF1042" s="22"/>
      <c r="AH1042" s="22"/>
      <c r="AI1042" s="22"/>
      <c r="AJ1042" s="22"/>
      <c r="AR1042"/>
      <c r="AV1042"/>
      <c r="BT1042" s="22"/>
      <c r="BU1042" s="22"/>
      <c r="BV1042" s="22"/>
      <c r="CL1042" s="22"/>
    </row>
    <row r="1043" spans="14:90">
      <c r="N1043" s="22"/>
      <c r="U1043"/>
      <c r="AE1043" s="22"/>
      <c r="AF1043" s="22"/>
      <c r="AH1043" s="22"/>
      <c r="AI1043" s="22"/>
      <c r="AJ1043" s="22"/>
      <c r="AR1043"/>
      <c r="AV1043"/>
      <c r="BT1043" s="22"/>
      <c r="BU1043" s="22"/>
      <c r="BV1043" s="22"/>
      <c r="CL1043" s="22"/>
    </row>
    <row r="1044" spans="14:90">
      <c r="N1044" s="22"/>
      <c r="U1044"/>
      <c r="AE1044" s="22"/>
      <c r="AF1044" s="22"/>
      <c r="AH1044" s="22"/>
      <c r="AI1044" s="22"/>
      <c r="AJ1044" s="22"/>
      <c r="AR1044"/>
      <c r="AV1044"/>
      <c r="BT1044" s="22"/>
      <c r="BU1044" s="22"/>
      <c r="BV1044" s="22"/>
      <c r="CL1044" s="22"/>
    </row>
    <row r="1045" spans="14:90">
      <c r="N1045" s="22"/>
      <c r="U1045"/>
      <c r="AE1045" s="22"/>
      <c r="AF1045" s="22"/>
      <c r="AH1045" s="22"/>
      <c r="AI1045" s="22"/>
      <c r="AJ1045" s="22"/>
      <c r="AR1045"/>
      <c r="AV1045"/>
      <c r="BT1045" s="22"/>
      <c r="BU1045" s="22"/>
      <c r="BV1045" s="22"/>
      <c r="CL1045" s="22"/>
    </row>
    <row r="1046" spans="14:90">
      <c r="N1046" s="22"/>
      <c r="U1046"/>
      <c r="AE1046" s="22"/>
      <c r="AF1046" s="22"/>
      <c r="AH1046" s="22"/>
      <c r="AI1046" s="22"/>
      <c r="AJ1046" s="22"/>
      <c r="AR1046"/>
      <c r="AV1046"/>
      <c r="BT1046" s="22"/>
      <c r="BU1046" s="22"/>
      <c r="BV1046" s="22"/>
      <c r="CL1046" s="22"/>
    </row>
    <row r="1047" spans="14:90">
      <c r="N1047" s="22"/>
      <c r="U1047"/>
      <c r="AE1047" s="22"/>
      <c r="AF1047" s="22"/>
      <c r="AH1047" s="22"/>
      <c r="AI1047" s="22"/>
      <c r="AJ1047" s="22"/>
      <c r="AR1047"/>
      <c r="AV1047"/>
      <c r="BT1047" s="22"/>
      <c r="BU1047" s="22"/>
      <c r="BV1047" s="22"/>
      <c r="CL1047" s="22"/>
    </row>
    <row r="1048" spans="14:90">
      <c r="N1048" s="22"/>
      <c r="U1048"/>
      <c r="AE1048" s="22"/>
      <c r="AF1048" s="22"/>
      <c r="AH1048" s="22"/>
      <c r="AI1048" s="22"/>
      <c r="AJ1048" s="22"/>
      <c r="AR1048"/>
      <c r="AV1048"/>
      <c r="BT1048" s="22"/>
      <c r="BU1048" s="22"/>
      <c r="BV1048" s="22"/>
      <c r="CL1048" s="22"/>
    </row>
    <row r="1049" spans="14:90">
      <c r="N1049" s="22"/>
      <c r="U1049"/>
      <c r="AE1049" s="22"/>
      <c r="AF1049" s="22"/>
      <c r="AH1049" s="22"/>
      <c r="AI1049" s="22"/>
      <c r="AJ1049" s="22"/>
      <c r="AR1049"/>
      <c r="AV1049"/>
      <c r="BT1049" s="22"/>
      <c r="BU1049" s="22"/>
      <c r="BV1049" s="22"/>
      <c r="CL1049" s="22"/>
    </row>
    <row r="1050" spans="14:90">
      <c r="N1050" s="22"/>
      <c r="U1050"/>
      <c r="AE1050" s="22"/>
      <c r="AF1050" s="22"/>
      <c r="AH1050" s="22"/>
      <c r="AI1050" s="22"/>
      <c r="AJ1050" s="22"/>
      <c r="AR1050"/>
      <c r="AV1050"/>
      <c r="BT1050" s="22"/>
      <c r="BU1050" s="22"/>
      <c r="BV1050" s="22"/>
      <c r="CL1050" s="22"/>
    </row>
    <row r="1051" spans="14:90">
      <c r="N1051" s="22"/>
      <c r="U1051"/>
      <c r="AE1051" s="22"/>
      <c r="AF1051" s="22"/>
      <c r="AH1051" s="22"/>
      <c r="AI1051" s="22"/>
      <c r="AJ1051" s="22"/>
      <c r="AR1051"/>
      <c r="AV1051"/>
      <c r="BT1051" s="22"/>
      <c r="BU1051" s="22"/>
      <c r="BV1051" s="22"/>
      <c r="CL1051" s="22"/>
    </row>
    <row r="1052" spans="14:90">
      <c r="N1052" s="22"/>
      <c r="U1052"/>
      <c r="AE1052" s="22"/>
      <c r="AF1052" s="22"/>
      <c r="AH1052" s="22"/>
      <c r="AI1052" s="22"/>
      <c r="AJ1052" s="22"/>
      <c r="AR1052"/>
      <c r="AV1052"/>
      <c r="BT1052" s="22"/>
      <c r="BU1052" s="22"/>
      <c r="BV1052" s="22"/>
      <c r="CL1052" s="22"/>
    </row>
    <row r="1053" spans="14:90">
      <c r="N1053" s="22"/>
      <c r="U1053"/>
      <c r="AE1053" s="22"/>
      <c r="AF1053" s="22"/>
      <c r="AH1053" s="22"/>
      <c r="AI1053" s="22"/>
      <c r="AJ1053" s="22"/>
      <c r="AR1053"/>
      <c r="AV1053"/>
      <c r="BT1053" s="22"/>
      <c r="BU1053" s="22"/>
      <c r="BV1053" s="22"/>
      <c r="CL1053" s="22"/>
    </row>
    <row r="1054" spans="14:90">
      <c r="N1054" s="22"/>
      <c r="U1054"/>
      <c r="AE1054" s="22"/>
      <c r="AF1054" s="22"/>
      <c r="AH1054" s="22"/>
      <c r="AI1054" s="22"/>
      <c r="AJ1054" s="22"/>
      <c r="AR1054"/>
      <c r="AV1054"/>
      <c r="BT1054" s="22"/>
      <c r="BU1054" s="22"/>
      <c r="BV1054" s="22"/>
      <c r="CL1054" s="22"/>
    </row>
    <row r="1055" spans="14:90">
      <c r="N1055" s="22"/>
      <c r="U1055"/>
      <c r="AE1055" s="22"/>
      <c r="AF1055" s="22"/>
      <c r="AH1055" s="22"/>
      <c r="AI1055" s="22"/>
      <c r="AJ1055" s="22"/>
      <c r="AR1055"/>
      <c r="AV1055"/>
      <c r="BT1055" s="22"/>
      <c r="BU1055" s="22"/>
      <c r="BV1055" s="22"/>
      <c r="CL1055" s="22"/>
    </row>
    <row r="1056" spans="14:90">
      <c r="N1056" s="22"/>
      <c r="U1056"/>
      <c r="AE1056" s="22"/>
      <c r="AF1056" s="22"/>
      <c r="AH1056" s="22"/>
      <c r="AI1056" s="22"/>
      <c r="AJ1056" s="22"/>
      <c r="AR1056"/>
      <c r="AV1056"/>
      <c r="BT1056" s="22"/>
      <c r="BU1056" s="22"/>
      <c r="BV1056" s="22"/>
      <c r="CL1056" s="22"/>
    </row>
    <row r="1057" spans="14:90">
      <c r="N1057" s="22"/>
      <c r="U1057"/>
      <c r="AE1057" s="22"/>
      <c r="AF1057" s="22"/>
      <c r="AH1057" s="22"/>
      <c r="AI1057" s="22"/>
      <c r="AJ1057" s="22"/>
      <c r="AR1057"/>
      <c r="AV1057"/>
      <c r="BT1057" s="22"/>
      <c r="BU1057" s="22"/>
      <c r="BV1057" s="22"/>
      <c r="CL1057" s="22"/>
    </row>
    <row r="1058" spans="14:90">
      <c r="N1058" s="22"/>
      <c r="U1058"/>
      <c r="AE1058" s="22"/>
      <c r="AF1058" s="22"/>
      <c r="AH1058" s="22"/>
      <c r="AI1058" s="22"/>
      <c r="AJ1058" s="22"/>
      <c r="AR1058"/>
      <c r="AV1058"/>
      <c r="BT1058" s="22"/>
      <c r="BU1058" s="22"/>
      <c r="BV1058" s="22"/>
      <c r="CL1058" s="22"/>
    </row>
    <row r="1059" spans="14:90">
      <c r="N1059" s="22"/>
      <c r="U1059"/>
      <c r="AE1059" s="22"/>
      <c r="AF1059" s="22"/>
      <c r="AH1059" s="22"/>
      <c r="AI1059" s="22"/>
      <c r="AJ1059" s="22"/>
      <c r="AR1059"/>
      <c r="AV1059"/>
      <c r="BT1059" s="22"/>
      <c r="BU1059" s="22"/>
      <c r="BV1059" s="22"/>
      <c r="CL1059" s="22"/>
    </row>
    <row r="1060" spans="14:90">
      <c r="N1060" s="22"/>
      <c r="U1060"/>
      <c r="AE1060" s="22"/>
      <c r="AF1060" s="22"/>
      <c r="AH1060" s="22"/>
      <c r="AI1060" s="22"/>
      <c r="AJ1060" s="22"/>
      <c r="AR1060"/>
      <c r="AV1060"/>
      <c r="BT1060" s="22"/>
      <c r="BU1060" s="22"/>
      <c r="BV1060" s="22"/>
      <c r="CL1060" s="22"/>
    </row>
    <row r="1061" spans="14:90">
      <c r="N1061" s="22"/>
      <c r="U1061"/>
      <c r="AE1061" s="22"/>
      <c r="AF1061" s="22"/>
      <c r="AH1061" s="22"/>
      <c r="AI1061" s="22"/>
      <c r="AJ1061" s="22"/>
      <c r="AR1061"/>
      <c r="AV1061"/>
      <c r="BT1061" s="22"/>
      <c r="BU1061" s="22"/>
      <c r="BV1061" s="22"/>
      <c r="CL1061" s="22"/>
    </row>
    <row r="1062" spans="14:90">
      <c r="N1062" s="22"/>
      <c r="U1062"/>
      <c r="AE1062" s="22"/>
      <c r="AF1062" s="22"/>
      <c r="AH1062" s="22"/>
      <c r="AI1062" s="22"/>
      <c r="AJ1062" s="22"/>
      <c r="AR1062"/>
      <c r="AV1062"/>
      <c r="BT1062" s="22"/>
      <c r="BU1062" s="22"/>
      <c r="BV1062" s="22"/>
      <c r="CL1062" s="22"/>
    </row>
    <row r="1063" spans="14:90">
      <c r="N1063" s="22"/>
      <c r="U1063"/>
      <c r="AE1063" s="22"/>
      <c r="AF1063" s="22"/>
      <c r="AH1063" s="22"/>
      <c r="AI1063" s="22"/>
      <c r="AJ1063" s="22"/>
      <c r="AR1063"/>
      <c r="AV1063"/>
      <c r="BT1063" s="22"/>
      <c r="BU1063" s="22"/>
      <c r="BV1063" s="22"/>
      <c r="CL1063" s="22"/>
    </row>
    <row r="1064" spans="14:90">
      <c r="N1064" s="22"/>
      <c r="U1064"/>
      <c r="AE1064" s="22"/>
      <c r="AF1064" s="22"/>
      <c r="AH1064" s="22"/>
      <c r="AI1064" s="22"/>
      <c r="AJ1064" s="22"/>
      <c r="AR1064"/>
      <c r="AV1064"/>
      <c r="BT1064" s="22"/>
      <c r="BU1064" s="22"/>
      <c r="BV1064" s="22"/>
      <c r="CL1064" s="22"/>
    </row>
    <row r="1065" spans="14:90">
      <c r="N1065" s="22"/>
      <c r="U1065"/>
      <c r="AE1065" s="22"/>
      <c r="AF1065" s="22"/>
      <c r="AH1065" s="22"/>
      <c r="AI1065" s="22"/>
      <c r="AJ1065" s="22"/>
      <c r="AR1065"/>
      <c r="AV1065"/>
      <c r="BT1065" s="22"/>
      <c r="BU1065" s="22"/>
      <c r="BV1065" s="22"/>
      <c r="CL1065" s="22"/>
    </row>
    <row r="1066" spans="14:90">
      <c r="N1066" s="22"/>
      <c r="U1066"/>
      <c r="AE1066" s="22"/>
      <c r="AF1066" s="22"/>
      <c r="AH1066" s="22"/>
      <c r="AI1066" s="22"/>
      <c r="AJ1066" s="22"/>
      <c r="AR1066"/>
      <c r="AV1066"/>
      <c r="BT1066" s="22"/>
      <c r="BU1066" s="22"/>
      <c r="BV1066" s="22"/>
      <c r="CL1066" s="22"/>
    </row>
    <row r="1067" spans="14:90">
      <c r="N1067" s="22"/>
      <c r="U1067"/>
      <c r="AE1067" s="22"/>
      <c r="AF1067" s="22"/>
      <c r="AH1067" s="22"/>
      <c r="AI1067" s="22"/>
      <c r="AJ1067" s="22"/>
      <c r="AR1067"/>
      <c r="AV1067"/>
      <c r="BT1067" s="22"/>
      <c r="BU1067" s="22"/>
      <c r="BV1067" s="22"/>
      <c r="CL1067" s="22"/>
    </row>
    <row r="1068" spans="14:90">
      <c r="N1068" s="22"/>
      <c r="U1068"/>
      <c r="AE1068" s="22"/>
      <c r="AF1068" s="22"/>
      <c r="AH1068" s="22"/>
      <c r="AI1068" s="22"/>
      <c r="AJ1068" s="22"/>
      <c r="AR1068"/>
      <c r="AV1068"/>
      <c r="BT1068" s="22"/>
      <c r="BU1068" s="22"/>
      <c r="BV1068" s="22"/>
      <c r="CL1068" s="22"/>
    </row>
    <row r="1069" spans="14:90">
      <c r="N1069" s="22"/>
      <c r="U1069"/>
      <c r="AE1069" s="22"/>
      <c r="AF1069" s="22"/>
      <c r="AH1069" s="22"/>
      <c r="AI1069" s="22"/>
      <c r="AJ1069" s="22"/>
      <c r="AR1069"/>
      <c r="AV1069"/>
      <c r="BT1069" s="22"/>
      <c r="BU1069" s="22"/>
      <c r="BV1069" s="22"/>
      <c r="CL1069" s="22"/>
    </row>
    <row r="1070" spans="14:90">
      <c r="N1070" s="22"/>
      <c r="U1070"/>
      <c r="AE1070" s="22"/>
      <c r="AF1070" s="22"/>
      <c r="AH1070" s="22"/>
      <c r="AI1070" s="22"/>
      <c r="AJ1070" s="22"/>
      <c r="AR1070"/>
      <c r="AV1070"/>
      <c r="BT1070" s="22"/>
      <c r="BU1070" s="22"/>
      <c r="BV1070" s="22"/>
      <c r="CL1070" s="22"/>
    </row>
    <row r="1071" spans="14:90">
      <c r="N1071" s="22"/>
      <c r="U1071"/>
      <c r="AE1071" s="22"/>
      <c r="AF1071" s="22"/>
      <c r="AH1071" s="22"/>
      <c r="AI1071" s="22"/>
      <c r="AJ1071" s="22"/>
      <c r="AR1071"/>
      <c r="AV1071"/>
      <c r="BT1071" s="22"/>
      <c r="BU1071" s="22"/>
      <c r="BV1071" s="22"/>
      <c r="CL1071" s="22"/>
    </row>
    <row r="1072" spans="14:90">
      <c r="N1072" s="22"/>
      <c r="U1072"/>
      <c r="AE1072" s="22"/>
      <c r="AF1072" s="22"/>
      <c r="AH1072" s="22"/>
      <c r="AI1072" s="22"/>
      <c r="AJ1072" s="22"/>
      <c r="AR1072"/>
      <c r="AV1072"/>
      <c r="BT1072" s="22"/>
      <c r="BU1072" s="22"/>
      <c r="BV1072" s="22"/>
      <c r="CL1072" s="22"/>
    </row>
    <row r="1073" spans="14:90">
      <c r="N1073" s="22"/>
      <c r="U1073"/>
      <c r="AE1073" s="22"/>
      <c r="AF1073" s="22"/>
      <c r="AH1073" s="22"/>
      <c r="AI1073" s="22"/>
      <c r="AJ1073" s="22"/>
      <c r="AR1073"/>
      <c r="AV1073"/>
      <c r="BT1073" s="22"/>
      <c r="BU1073" s="22"/>
      <c r="BV1073" s="22"/>
      <c r="CL1073" s="22"/>
    </row>
    <row r="1074" spans="14:90">
      <c r="N1074" s="22"/>
      <c r="U1074"/>
      <c r="AE1074" s="22"/>
      <c r="AF1074" s="22"/>
      <c r="AH1074" s="22"/>
      <c r="AI1074" s="22"/>
      <c r="AJ1074" s="22"/>
      <c r="AR1074"/>
      <c r="AV1074"/>
      <c r="BT1074" s="22"/>
      <c r="BU1074" s="22"/>
      <c r="BV1074" s="22"/>
      <c r="CL1074" s="22"/>
    </row>
    <row r="1075" spans="14:90">
      <c r="N1075" s="22"/>
      <c r="U1075"/>
      <c r="AE1075" s="22"/>
      <c r="AF1075" s="22"/>
      <c r="AH1075" s="22"/>
      <c r="AI1075" s="22"/>
      <c r="AJ1075" s="22"/>
      <c r="AR1075"/>
      <c r="AV1075"/>
      <c r="BT1075" s="22"/>
      <c r="BU1075" s="22"/>
      <c r="BV1075" s="22"/>
      <c r="CL1075" s="22"/>
    </row>
    <row r="1076" spans="14:90">
      <c r="N1076" s="22"/>
      <c r="U1076"/>
      <c r="AE1076" s="22"/>
      <c r="AF1076" s="22"/>
      <c r="AH1076" s="22"/>
      <c r="AI1076" s="22"/>
      <c r="AJ1076" s="22"/>
      <c r="AR1076"/>
      <c r="AV1076"/>
      <c r="BT1076" s="22"/>
      <c r="BU1076" s="22"/>
      <c r="BV1076" s="22"/>
      <c r="CL1076" s="22"/>
    </row>
    <row r="1077" spans="14:90">
      <c r="N1077" s="22"/>
      <c r="U1077"/>
      <c r="AE1077" s="22"/>
      <c r="AF1077" s="22"/>
      <c r="AH1077" s="22"/>
      <c r="AI1077" s="22"/>
      <c r="AJ1077" s="22"/>
      <c r="AR1077"/>
      <c r="AV1077"/>
      <c r="BT1077" s="22"/>
      <c r="BU1077" s="22"/>
      <c r="BV1077" s="22"/>
      <c r="CL1077" s="22"/>
    </row>
    <row r="1078" spans="14:90">
      <c r="N1078" s="22"/>
      <c r="U1078"/>
      <c r="AE1078" s="22"/>
      <c r="AF1078" s="22"/>
      <c r="AH1078" s="22"/>
      <c r="AI1078" s="22"/>
      <c r="AJ1078" s="22"/>
      <c r="AR1078"/>
      <c r="AV1078"/>
      <c r="BT1078" s="22"/>
      <c r="BU1078" s="22"/>
      <c r="BV1078" s="22"/>
      <c r="CL1078" s="22"/>
    </row>
    <row r="1079" spans="14:90">
      <c r="N1079" s="22"/>
      <c r="U1079"/>
      <c r="AE1079" s="22"/>
      <c r="AF1079" s="22"/>
      <c r="AH1079" s="22"/>
      <c r="AI1079" s="22"/>
      <c r="AJ1079" s="22"/>
      <c r="AR1079"/>
      <c r="AV1079"/>
      <c r="BT1079" s="22"/>
      <c r="BU1079" s="22"/>
      <c r="BV1079" s="22"/>
      <c r="CL1079" s="22"/>
    </row>
    <row r="1080" spans="14:90">
      <c r="N1080" s="22"/>
      <c r="U1080"/>
      <c r="AE1080" s="22"/>
      <c r="AF1080" s="22"/>
      <c r="AH1080" s="22"/>
      <c r="AI1080" s="22"/>
      <c r="AJ1080" s="22"/>
      <c r="AR1080"/>
      <c r="AV1080"/>
      <c r="BT1080" s="22"/>
      <c r="BU1080" s="22"/>
      <c r="BV1080" s="22"/>
      <c r="CL1080" s="22"/>
    </row>
    <row r="1081" spans="14:90">
      <c r="N1081" s="22"/>
      <c r="U1081"/>
      <c r="AE1081" s="22"/>
      <c r="AF1081" s="22"/>
      <c r="AH1081" s="22"/>
      <c r="AI1081" s="22"/>
      <c r="AJ1081" s="22"/>
      <c r="AR1081"/>
      <c r="AV1081"/>
      <c r="BT1081" s="22"/>
      <c r="BU1081" s="22"/>
      <c r="BV1081" s="22"/>
      <c r="CL1081" s="22"/>
    </row>
    <row r="1082" spans="14:90">
      <c r="N1082" s="22"/>
      <c r="U1082"/>
      <c r="AE1082" s="22"/>
      <c r="AF1082" s="22"/>
      <c r="AH1082" s="22"/>
      <c r="AI1082" s="22"/>
      <c r="AJ1082" s="22"/>
      <c r="AR1082"/>
      <c r="AV1082"/>
      <c r="BT1082" s="22"/>
      <c r="BU1082" s="22"/>
      <c r="BV1082" s="22"/>
      <c r="CL1082" s="22"/>
    </row>
    <row r="1083" spans="14:90">
      <c r="N1083" s="22"/>
      <c r="U1083"/>
      <c r="AE1083" s="22"/>
      <c r="AF1083" s="22"/>
      <c r="AH1083" s="22"/>
      <c r="AI1083" s="22"/>
      <c r="AJ1083" s="22"/>
      <c r="AR1083"/>
      <c r="AV1083"/>
      <c r="BT1083" s="22"/>
      <c r="BU1083" s="22"/>
      <c r="BV1083" s="22"/>
      <c r="CL1083" s="22"/>
    </row>
    <row r="1084" spans="14:90">
      <c r="N1084" s="22"/>
      <c r="U1084"/>
      <c r="AE1084" s="22"/>
      <c r="AF1084" s="22"/>
      <c r="AH1084" s="22"/>
      <c r="AI1084" s="22"/>
      <c r="AJ1084" s="22"/>
      <c r="AR1084"/>
      <c r="AV1084"/>
      <c r="BT1084" s="22"/>
      <c r="BU1084" s="22"/>
      <c r="BV1084" s="22"/>
      <c r="CL1084" s="22"/>
    </row>
    <row r="1085" spans="14:90">
      <c r="N1085" s="22"/>
      <c r="U1085"/>
      <c r="AE1085" s="22"/>
      <c r="AF1085" s="22"/>
      <c r="AH1085" s="22"/>
      <c r="AI1085" s="22"/>
      <c r="AJ1085" s="22"/>
      <c r="AR1085"/>
      <c r="AV1085"/>
      <c r="BT1085" s="22"/>
      <c r="BU1085" s="22"/>
      <c r="BV1085" s="22"/>
      <c r="CL1085" s="22"/>
    </row>
    <row r="1086" spans="14:90">
      <c r="N1086" s="22"/>
      <c r="U1086"/>
      <c r="AE1086" s="22"/>
      <c r="AF1086" s="22"/>
      <c r="AH1086" s="22"/>
      <c r="AI1086" s="22"/>
      <c r="AJ1086" s="22"/>
      <c r="AR1086"/>
      <c r="AV1086"/>
      <c r="BT1086" s="22"/>
      <c r="BU1086" s="22"/>
      <c r="BV1086" s="22"/>
      <c r="CL1086" s="22"/>
    </row>
    <row r="1087" spans="14:90">
      <c r="N1087" s="22"/>
      <c r="U1087"/>
      <c r="AE1087" s="22"/>
      <c r="AF1087" s="22"/>
      <c r="AH1087" s="22"/>
      <c r="AI1087" s="22"/>
      <c r="AJ1087" s="22"/>
      <c r="AR1087"/>
      <c r="AV1087"/>
      <c r="BT1087" s="22"/>
      <c r="BU1087" s="22"/>
      <c r="BV1087" s="22"/>
      <c r="CL1087" s="22"/>
    </row>
    <row r="1088" spans="14:90">
      <c r="N1088" s="22"/>
      <c r="U1088"/>
      <c r="AE1088" s="22"/>
      <c r="AF1088" s="22"/>
      <c r="AH1088" s="22"/>
      <c r="AI1088" s="22"/>
      <c r="AJ1088" s="22"/>
      <c r="AR1088"/>
      <c r="AV1088"/>
      <c r="BT1088" s="22"/>
      <c r="BU1088" s="22"/>
      <c r="BV1088" s="22"/>
      <c r="CL1088" s="22"/>
    </row>
    <row r="1089" spans="14:90">
      <c r="N1089" s="22"/>
      <c r="U1089"/>
      <c r="AE1089" s="22"/>
      <c r="AF1089" s="22"/>
      <c r="AH1089" s="22"/>
      <c r="AI1089" s="22"/>
      <c r="AJ1089" s="22"/>
      <c r="AR1089"/>
      <c r="AV1089"/>
      <c r="BT1089" s="22"/>
      <c r="BU1089" s="22"/>
      <c r="BV1089" s="22"/>
      <c r="CL1089" s="22"/>
    </row>
    <row r="1090" spans="14:90">
      <c r="N1090" s="22"/>
      <c r="U1090"/>
      <c r="AE1090" s="22"/>
      <c r="AF1090" s="22"/>
      <c r="AH1090" s="22"/>
      <c r="AI1090" s="22"/>
      <c r="AJ1090" s="22"/>
      <c r="AR1090"/>
      <c r="AV1090"/>
      <c r="BT1090" s="22"/>
      <c r="BU1090" s="22"/>
      <c r="BV1090" s="22"/>
      <c r="CL1090" s="22"/>
    </row>
    <row r="1091" spans="14:90">
      <c r="N1091" s="22"/>
      <c r="U1091"/>
      <c r="AE1091" s="22"/>
      <c r="AF1091" s="22"/>
      <c r="AH1091" s="22"/>
      <c r="AI1091" s="22"/>
      <c r="AJ1091" s="22"/>
      <c r="AR1091"/>
      <c r="AV1091"/>
      <c r="BT1091" s="22"/>
      <c r="BU1091" s="22"/>
      <c r="BV1091" s="22"/>
      <c r="CL1091" s="22"/>
    </row>
    <row r="1092" spans="14:90">
      <c r="N1092" s="22"/>
      <c r="U1092"/>
      <c r="AE1092" s="22"/>
      <c r="AF1092" s="22"/>
      <c r="AH1092" s="22"/>
      <c r="AI1092" s="22"/>
      <c r="AJ1092" s="22"/>
      <c r="AR1092"/>
      <c r="AV1092"/>
      <c r="BT1092" s="22"/>
      <c r="BU1092" s="22"/>
      <c r="BV1092" s="22"/>
      <c r="CL1092" s="22"/>
    </row>
    <row r="1093" spans="14:90">
      <c r="N1093" s="22"/>
      <c r="U1093"/>
      <c r="AE1093" s="22"/>
      <c r="AF1093" s="22"/>
      <c r="AH1093" s="22"/>
      <c r="AI1093" s="22"/>
      <c r="AJ1093" s="22"/>
      <c r="AR1093"/>
      <c r="AV1093"/>
      <c r="BT1093" s="22"/>
      <c r="BU1093" s="22"/>
      <c r="BV1093" s="22"/>
      <c r="CL1093" s="22"/>
    </row>
    <row r="1094" spans="14:90">
      <c r="N1094" s="22"/>
      <c r="U1094"/>
      <c r="AE1094" s="22"/>
      <c r="AF1094" s="22"/>
      <c r="AH1094" s="22"/>
      <c r="AI1094" s="22"/>
      <c r="AJ1094" s="22"/>
      <c r="AR1094"/>
      <c r="AV1094"/>
      <c r="BT1094" s="22"/>
      <c r="BU1094" s="22"/>
      <c r="BV1094" s="22"/>
      <c r="CL1094" s="22"/>
    </row>
    <row r="1095" spans="14:90">
      <c r="N1095" s="22"/>
      <c r="U1095"/>
      <c r="AE1095" s="22"/>
      <c r="AF1095" s="22"/>
      <c r="AH1095" s="22"/>
      <c r="AI1095" s="22"/>
      <c r="AJ1095" s="22"/>
      <c r="AR1095"/>
      <c r="AV1095"/>
      <c r="BT1095" s="22"/>
      <c r="BU1095" s="22"/>
      <c r="BV1095" s="22"/>
      <c r="CL1095" s="22"/>
    </row>
    <row r="1096" spans="14:90">
      <c r="N1096" s="22"/>
      <c r="U1096"/>
      <c r="AE1096" s="22"/>
      <c r="AF1096" s="22"/>
      <c r="AH1096" s="22"/>
      <c r="AI1096" s="22"/>
      <c r="AJ1096" s="22"/>
      <c r="AR1096"/>
      <c r="AV1096"/>
      <c r="BT1096" s="22"/>
      <c r="BU1096" s="22"/>
      <c r="BV1096" s="22"/>
      <c r="CL1096" s="22"/>
    </row>
    <row r="1097" spans="14:90">
      <c r="N1097" s="22"/>
      <c r="U1097"/>
      <c r="AE1097" s="22"/>
      <c r="AF1097" s="22"/>
      <c r="AH1097" s="22"/>
      <c r="AI1097" s="22"/>
      <c r="AJ1097" s="22"/>
      <c r="AR1097"/>
      <c r="AV1097"/>
      <c r="BT1097" s="22"/>
      <c r="BU1097" s="22"/>
      <c r="BV1097" s="22"/>
      <c r="CL1097" s="22"/>
    </row>
    <row r="1098" spans="14:90">
      <c r="N1098" s="22"/>
      <c r="U1098"/>
      <c r="AE1098" s="22"/>
      <c r="AF1098" s="22"/>
      <c r="AH1098" s="22"/>
      <c r="AI1098" s="22"/>
      <c r="AJ1098" s="22"/>
      <c r="AR1098"/>
      <c r="AV1098"/>
      <c r="BT1098" s="22"/>
      <c r="BU1098" s="22"/>
      <c r="BV1098" s="22"/>
      <c r="CL1098" s="22"/>
    </row>
    <row r="1099" spans="14:90">
      <c r="N1099" s="22"/>
      <c r="U1099"/>
      <c r="AE1099" s="22"/>
      <c r="AF1099" s="22"/>
      <c r="AH1099" s="22"/>
      <c r="AI1099" s="22"/>
      <c r="AJ1099" s="22"/>
      <c r="AR1099"/>
      <c r="AV1099"/>
      <c r="BT1099" s="22"/>
      <c r="BU1099" s="22"/>
      <c r="BV1099" s="22"/>
      <c r="CL1099" s="22"/>
    </row>
    <row r="1100" spans="14:90">
      <c r="N1100" s="22"/>
      <c r="U1100"/>
      <c r="AE1100" s="22"/>
      <c r="AF1100" s="22"/>
      <c r="AH1100" s="22"/>
      <c r="AI1100" s="22"/>
      <c r="AJ1100" s="22"/>
      <c r="AR1100"/>
      <c r="AV1100"/>
      <c r="BT1100" s="22"/>
      <c r="BU1100" s="22"/>
      <c r="BV1100" s="22"/>
      <c r="CL1100" s="22"/>
    </row>
    <row r="1101" spans="14:90">
      <c r="N1101" s="22"/>
      <c r="U1101"/>
      <c r="AE1101" s="22"/>
      <c r="AF1101" s="22"/>
      <c r="AH1101" s="22"/>
      <c r="AI1101" s="22"/>
      <c r="AJ1101" s="22"/>
      <c r="AR1101"/>
      <c r="AV1101"/>
      <c r="BT1101" s="22"/>
      <c r="BU1101" s="22"/>
      <c r="BV1101" s="22"/>
      <c r="CL1101" s="22"/>
    </row>
    <row r="1102" spans="14:90">
      <c r="N1102" s="22"/>
      <c r="U1102"/>
      <c r="AE1102" s="22"/>
      <c r="AF1102" s="22"/>
      <c r="AH1102" s="22"/>
      <c r="AI1102" s="22"/>
      <c r="AJ1102" s="22"/>
      <c r="AR1102"/>
      <c r="AV1102"/>
      <c r="BT1102" s="22"/>
      <c r="BU1102" s="22"/>
      <c r="BV1102" s="22"/>
      <c r="CL1102" s="22"/>
    </row>
    <row r="1103" spans="14:90">
      <c r="N1103" s="22"/>
      <c r="U1103"/>
      <c r="AE1103" s="22"/>
      <c r="AF1103" s="22"/>
      <c r="AH1103" s="22"/>
      <c r="AI1103" s="22"/>
      <c r="AJ1103" s="22"/>
      <c r="AR1103"/>
      <c r="AV1103"/>
      <c r="BT1103" s="22"/>
      <c r="BU1103" s="22"/>
      <c r="BV1103" s="22"/>
      <c r="CL1103" s="22"/>
    </row>
    <row r="1104" spans="14:90">
      <c r="N1104" s="22"/>
      <c r="U1104"/>
      <c r="AE1104" s="22"/>
      <c r="AF1104" s="22"/>
      <c r="AH1104" s="22"/>
      <c r="AI1104" s="22"/>
      <c r="AJ1104" s="22"/>
      <c r="AR1104"/>
      <c r="AV1104"/>
      <c r="BT1104" s="22"/>
      <c r="BU1104" s="22"/>
      <c r="BV1104" s="22"/>
      <c r="CL1104" s="22"/>
    </row>
    <row r="1105" spans="14:90">
      <c r="N1105" s="22"/>
      <c r="U1105"/>
      <c r="AE1105" s="22"/>
      <c r="AF1105" s="22"/>
      <c r="AH1105" s="22"/>
      <c r="AI1105" s="22"/>
      <c r="AJ1105" s="22"/>
      <c r="AR1105"/>
      <c r="AV1105"/>
      <c r="BT1105" s="22"/>
      <c r="BU1105" s="22"/>
      <c r="BV1105" s="22"/>
      <c r="CL1105" s="22"/>
    </row>
    <row r="1106" spans="14:90">
      <c r="N1106" s="22"/>
      <c r="U1106"/>
      <c r="AE1106" s="22"/>
      <c r="AF1106" s="22"/>
      <c r="AH1106" s="22"/>
      <c r="AI1106" s="22"/>
      <c r="AJ1106" s="22"/>
      <c r="AR1106"/>
      <c r="AV1106"/>
      <c r="BT1106" s="22"/>
      <c r="BU1106" s="22"/>
      <c r="BV1106" s="22"/>
      <c r="CL1106" s="22"/>
    </row>
    <row r="1107" spans="14:90">
      <c r="N1107" s="22"/>
      <c r="U1107"/>
      <c r="AE1107" s="22"/>
      <c r="AF1107" s="22"/>
      <c r="AH1107" s="22"/>
      <c r="AI1107" s="22"/>
      <c r="AJ1107" s="22"/>
      <c r="AR1107"/>
      <c r="AV1107"/>
      <c r="BT1107" s="22"/>
      <c r="BU1107" s="22"/>
      <c r="BV1107" s="22"/>
      <c r="CL1107" s="22"/>
    </row>
    <row r="1108" spans="14:90">
      <c r="N1108" s="22"/>
      <c r="U1108"/>
      <c r="AE1108" s="22"/>
      <c r="AF1108" s="22"/>
      <c r="AH1108" s="22"/>
      <c r="AI1108" s="22"/>
      <c r="AJ1108" s="22"/>
      <c r="AR1108"/>
      <c r="AV1108"/>
      <c r="BT1108" s="22"/>
      <c r="BU1108" s="22"/>
      <c r="BV1108" s="22"/>
      <c r="CL1108" s="22"/>
    </row>
    <row r="1109" spans="14:90">
      <c r="N1109" s="22"/>
      <c r="U1109"/>
      <c r="AE1109" s="22"/>
      <c r="AF1109" s="22"/>
      <c r="AH1109" s="22"/>
      <c r="AI1109" s="22"/>
      <c r="AJ1109" s="22"/>
      <c r="AR1109"/>
      <c r="AV1109"/>
      <c r="BT1109" s="22"/>
      <c r="BU1109" s="22"/>
      <c r="BV1109" s="22"/>
      <c r="CL1109" s="22"/>
    </row>
    <row r="1110" spans="14:90">
      <c r="N1110" s="22"/>
      <c r="U1110"/>
      <c r="AE1110" s="22"/>
      <c r="AF1110" s="22"/>
      <c r="AH1110" s="22"/>
      <c r="AI1110" s="22"/>
      <c r="AJ1110" s="22"/>
      <c r="AR1110"/>
      <c r="AV1110"/>
      <c r="BT1110" s="22"/>
      <c r="BU1110" s="22"/>
      <c r="BV1110" s="22"/>
      <c r="CL1110" s="22"/>
    </row>
    <row r="1111" spans="14:90">
      <c r="N1111" s="22"/>
      <c r="U1111"/>
      <c r="AE1111" s="22"/>
      <c r="AF1111" s="22"/>
      <c r="AH1111" s="22"/>
      <c r="AI1111" s="22"/>
      <c r="AJ1111" s="22"/>
      <c r="AR1111"/>
      <c r="AV1111"/>
      <c r="BT1111" s="22"/>
      <c r="BU1111" s="22"/>
      <c r="BV1111" s="22"/>
      <c r="CL1111" s="22"/>
    </row>
    <row r="1112" spans="14:90">
      <c r="N1112" s="22"/>
      <c r="U1112"/>
      <c r="AE1112" s="22"/>
      <c r="AF1112" s="22"/>
      <c r="AH1112" s="22"/>
      <c r="AI1112" s="22"/>
      <c r="AJ1112" s="22"/>
      <c r="AR1112"/>
      <c r="AV1112"/>
      <c r="BT1112" s="22"/>
      <c r="BU1112" s="22"/>
      <c r="BV1112" s="22"/>
      <c r="CL1112" s="22"/>
    </row>
    <row r="1113" spans="14:90">
      <c r="N1113" s="22"/>
      <c r="U1113"/>
      <c r="AE1113" s="22"/>
      <c r="AF1113" s="22"/>
      <c r="AH1113" s="22"/>
      <c r="AI1113" s="22"/>
      <c r="AJ1113" s="22"/>
      <c r="AR1113"/>
      <c r="AV1113"/>
      <c r="BT1113" s="22"/>
      <c r="BU1113" s="22"/>
      <c r="BV1113" s="22"/>
      <c r="CL1113" s="22"/>
    </row>
    <row r="1114" spans="14:90">
      <c r="N1114" s="22"/>
      <c r="U1114"/>
      <c r="AE1114" s="22"/>
      <c r="AF1114" s="22"/>
      <c r="AH1114" s="22"/>
      <c r="AI1114" s="22"/>
      <c r="AJ1114" s="22"/>
      <c r="AR1114"/>
      <c r="AV1114"/>
      <c r="BT1114" s="22"/>
      <c r="BU1114" s="22"/>
      <c r="BV1114" s="22"/>
      <c r="CL1114" s="22"/>
    </row>
    <row r="1115" spans="14:90">
      <c r="N1115" s="22"/>
      <c r="U1115"/>
      <c r="AE1115" s="22"/>
      <c r="AF1115" s="22"/>
      <c r="AH1115" s="22"/>
      <c r="AI1115" s="22"/>
      <c r="AJ1115" s="22"/>
      <c r="AR1115"/>
      <c r="AV1115"/>
      <c r="BT1115" s="22"/>
      <c r="BU1115" s="22"/>
      <c r="BV1115" s="22"/>
      <c r="CL1115" s="22"/>
    </row>
    <row r="1116" spans="14:90">
      <c r="N1116" s="22"/>
      <c r="U1116"/>
      <c r="AE1116" s="22"/>
      <c r="AF1116" s="22"/>
      <c r="AH1116" s="22"/>
      <c r="AI1116" s="22"/>
      <c r="AJ1116" s="22"/>
      <c r="AR1116"/>
      <c r="AV1116"/>
      <c r="BT1116" s="22"/>
      <c r="BU1116" s="22"/>
      <c r="BV1116" s="22"/>
      <c r="CL1116" s="22"/>
    </row>
    <row r="1117" spans="14:90">
      <c r="N1117" s="22"/>
      <c r="U1117"/>
      <c r="AE1117" s="22"/>
      <c r="AF1117" s="22"/>
      <c r="AH1117" s="22"/>
      <c r="AI1117" s="22"/>
      <c r="AJ1117" s="22"/>
      <c r="AR1117"/>
      <c r="AV1117"/>
      <c r="BT1117" s="22"/>
      <c r="BU1117" s="22"/>
      <c r="BV1117" s="22"/>
      <c r="CL1117" s="22"/>
    </row>
    <row r="1118" spans="14:90">
      <c r="N1118" s="22"/>
      <c r="U1118"/>
      <c r="AE1118" s="22"/>
      <c r="AF1118" s="22"/>
      <c r="AH1118" s="22"/>
      <c r="AI1118" s="22"/>
      <c r="AJ1118" s="22"/>
      <c r="AR1118"/>
      <c r="AV1118"/>
      <c r="BT1118" s="22"/>
      <c r="BU1118" s="22"/>
      <c r="BV1118" s="22"/>
      <c r="CL1118" s="22"/>
    </row>
    <row r="1119" spans="14:90">
      <c r="N1119" s="22"/>
      <c r="U1119"/>
      <c r="AE1119" s="22"/>
      <c r="AF1119" s="22"/>
      <c r="AH1119" s="22"/>
      <c r="AI1119" s="22"/>
      <c r="AJ1119" s="22"/>
      <c r="AR1119"/>
      <c r="AV1119"/>
      <c r="BT1119" s="22"/>
      <c r="BU1119" s="22"/>
      <c r="BV1119" s="22"/>
      <c r="CL1119" s="22"/>
    </row>
    <row r="1120" spans="14:90">
      <c r="N1120" s="22"/>
      <c r="U1120"/>
      <c r="AE1120" s="22"/>
      <c r="AF1120" s="22"/>
      <c r="AH1120" s="22"/>
      <c r="AI1120" s="22"/>
      <c r="AJ1120" s="22"/>
      <c r="AR1120"/>
      <c r="AV1120"/>
      <c r="BT1120" s="22"/>
      <c r="BU1120" s="22"/>
      <c r="BV1120" s="22"/>
      <c r="CL1120" s="22"/>
    </row>
    <row r="1121" spans="14:90">
      <c r="N1121" s="22"/>
      <c r="U1121"/>
      <c r="AE1121" s="22"/>
      <c r="AF1121" s="22"/>
      <c r="AH1121" s="22"/>
      <c r="AI1121" s="22"/>
      <c r="AJ1121" s="22"/>
      <c r="AR1121"/>
      <c r="AV1121"/>
      <c r="BT1121" s="22"/>
      <c r="BU1121" s="22"/>
      <c r="BV1121" s="22"/>
      <c r="CL1121" s="22"/>
    </row>
    <row r="1122" spans="14:90">
      <c r="N1122" s="22"/>
      <c r="U1122"/>
      <c r="AE1122" s="22"/>
      <c r="AF1122" s="22"/>
      <c r="AH1122" s="22"/>
      <c r="AI1122" s="22"/>
      <c r="AJ1122" s="22"/>
      <c r="AR1122"/>
      <c r="AV1122"/>
      <c r="BT1122" s="22"/>
      <c r="BU1122" s="22"/>
      <c r="BV1122" s="22"/>
      <c r="CL1122" s="22"/>
    </row>
    <row r="1123" spans="14:90">
      <c r="N1123" s="22"/>
      <c r="U1123"/>
      <c r="AE1123" s="22"/>
      <c r="AF1123" s="22"/>
      <c r="AH1123" s="22"/>
      <c r="AI1123" s="22"/>
      <c r="AJ1123" s="22"/>
      <c r="AR1123"/>
      <c r="AV1123"/>
      <c r="BT1123" s="22"/>
      <c r="BU1123" s="22"/>
      <c r="BV1123" s="22"/>
      <c r="CL1123" s="22"/>
    </row>
    <row r="1124" spans="14:90">
      <c r="N1124" s="22"/>
      <c r="U1124"/>
      <c r="AE1124" s="22"/>
      <c r="AF1124" s="22"/>
      <c r="AH1124" s="22"/>
      <c r="AI1124" s="22"/>
      <c r="AJ1124" s="22"/>
      <c r="AR1124"/>
      <c r="AV1124"/>
      <c r="BT1124" s="22"/>
      <c r="BU1124" s="22"/>
      <c r="BV1124" s="22"/>
      <c r="CL1124" s="22"/>
    </row>
    <row r="1125" spans="14:90">
      <c r="N1125" s="22"/>
      <c r="U1125"/>
      <c r="AE1125" s="22"/>
      <c r="AF1125" s="22"/>
      <c r="AH1125" s="22"/>
      <c r="AI1125" s="22"/>
      <c r="AJ1125" s="22"/>
      <c r="AR1125"/>
      <c r="AV1125"/>
      <c r="BT1125" s="22"/>
      <c r="BU1125" s="22"/>
      <c r="BV1125" s="22"/>
      <c r="CL1125" s="22"/>
    </row>
    <row r="1126" spans="14:90">
      <c r="N1126" s="22"/>
      <c r="U1126"/>
      <c r="AE1126" s="22"/>
      <c r="AF1126" s="22"/>
      <c r="AH1126" s="22"/>
      <c r="AI1126" s="22"/>
      <c r="AJ1126" s="22"/>
      <c r="AR1126"/>
      <c r="AV1126"/>
      <c r="BT1126" s="22"/>
      <c r="BU1126" s="22"/>
      <c r="BV1126" s="22"/>
      <c r="CL1126" s="22"/>
    </row>
    <row r="1127" spans="14:90">
      <c r="N1127" s="22"/>
      <c r="U1127"/>
      <c r="AE1127" s="22"/>
      <c r="AF1127" s="22"/>
      <c r="AH1127" s="22"/>
      <c r="AI1127" s="22"/>
      <c r="AJ1127" s="22"/>
      <c r="AR1127"/>
      <c r="AV1127"/>
      <c r="BT1127" s="22"/>
      <c r="BU1127" s="22"/>
      <c r="BV1127" s="22"/>
      <c r="CL1127" s="22"/>
    </row>
    <row r="1128" spans="14:90">
      <c r="N1128" s="22"/>
      <c r="U1128"/>
      <c r="AE1128" s="22"/>
      <c r="AF1128" s="22"/>
      <c r="AH1128" s="22"/>
      <c r="AI1128" s="22"/>
      <c r="AJ1128" s="22"/>
      <c r="AR1128"/>
      <c r="AV1128"/>
      <c r="BT1128" s="22"/>
      <c r="BU1128" s="22"/>
      <c r="BV1128" s="22"/>
      <c r="CL1128" s="22"/>
    </row>
    <row r="1129" spans="14:90">
      <c r="N1129" s="22"/>
      <c r="U1129"/>
      <c r="AE1129" s="22"/>
      <c r="AF1129" s="22"/>
      <c r="AH1129" s="22"/>
      <c r="AI1129" s="22"/>
      <c r="AJ1129" s="22"/>
      <c r="AR1129"/>
      <c r="AV1129"/>
      <c r="BT1129" s="22"/>
      <c r="BU1129" s="22"/>
      <c r="BV1129" s="22"/>
      <c r="CL1129" s="22"/>
    </row>
    <row r="1130" spans="14:90">
      <c r="N1130" s="22"/>
      <c r="U1130"/>
      <c r="AE1130" s="22"/>
      <c r="AF1130" s="22"/>
      <c r="AH1130" s="22"/>
      <c r="AI1130" s="22"/>
      <c r="AJ1130" s="22"/>
      <c r="AR1130"/>
      <c r="AV1130"/>
      <c r="BT1130" s="22"/>
      <c r="BU1130" s="22"/>
      <c r="BV1130" s="22"/>
      <c r="CL1130" s="22"/>
    </row>
    <row r="1131" spans="14:90">
      <c r="N1131" s="22"/>
      <c r="U1131"/>
      <c r="AE1131" s="22"/>
      <c r="AF1131" s="22"/>
      <c r="AH1131" s="22"/>
      <c r="AI1131" s="22"/>
      <c r="AJ1131" s="22"/>
      <c r="AR1131"/>
      <c r="AV1131"/>
      <c r="BT1131" s="22"/>
      <c r="BU1131" s="22"/>
      <c r="BV1131" s="22"/>
      <c r="CL1131" s="22"/>
    </row>
    <row r="1132" spans="14:90">
      <c r="N1132" s="22"/>
      <c r="U1132"/>
      <c r="AE1132" s="22"/>
      <c r="AF1132" s="22"/>
      <c r="AH1132" s="22"/>
      <c r="AI1132" s="22"/>
      <c r="AJ1132" s="22"/>
      <c r="AR1132"/>
      <c r="AV1132"/>
      <c r="BT1132" s="22"/>
      <c r="BU1132" s="22"/>
      <c r="BV1132" s="22"/>
      <c r="CL1132" s="22"/>
    </row>
    <row r="1133" spans="14:90">
      <c r="N1133" s="22"/>
      <c r="U1133"/>
      <c r="AE1133" s="22"/>
      <c r="AF1133" s="22"/>
      <c r="AH1133" s="22"/>
      <c r="AI1133" s="22"/>
      <c r="AJ1133" s="22"/>
      <c r="AR1133"/>
      <c r="AV1133"/>
      <c r="BT1133" s="22"/>
      <c r="BU1133" s="22"/>
      <c r="BV1133" s="22"/>
      <c r="CL1133" s="22"/>
    </row>
    <row r="1134" spans="14:90">
      <c r="N1134" s="22"/>
      <c r="U1134"/>
      <c r="AE1134" s="22"/>
      <c r="AF1134" s="22"/>
      <c r="AH1134" s="22"/>
      <c r="AI1134" s="22"/>
      <c r="AJ1134" s="22"/>
      <c r="AR1134"/>
      <c r="AV1134"/>
      <c r="BT1134" s="22"/>
      <c r="BU1134" s="22"/>
      <c r="BV1134" s="22"/>
      <c r="CL1134" s="22"/>
    </row>
    <row r="1135" spans="14:90">
      <c r="N1135" s="22"/>
      <c r="U1135"/>
      <c r="AE1135" s="22"/>
      <c r="AF1135" s="22"/>
      <c r="AH1135" s="22"/>
      <c r="AI1135" s="22"/>
      <c r="AJ1135" s="22"/>
      <c r="AR1135"/>
      <c r="AV1135"/>
      <c r="BT1135" s="22"/>
      <c r="BU1135" s="22"/>
      <c r="BV1135" s="22"/>
      <c r="CL1135" s="22"/>
    </row>
    <row r="1136" spans="14:90">
      <c r="N1136" s="22"/>
      <c r="U1136"/>
      <c r="AE1136" s="22"/>
      <c r="AF1136" s="22"/>
      <c r="AH1136" s="22"/>
      <c r="AI1136" s="22"/>
      <c r="AJ1136" s="22"/>
      <c r="AR1136"/>
      <c r="AV1136"/>
      <c r="BT1136" s="22"/>
      <c r="BU1136" s="22"/>
      <c r="BV1136" s="22"/>
      <c r="CL1136" s="22"/>
    </row>
    <row r="1137" spans="14:90">
      <c r="N1137" s="22"/>
      <c r="U1137"/>
      <c r="AE1137" s="22"/>
      <c r="AF1137" s="22"/>
      <c r="AH1137" s="22"/>
      <c r="AI1137" s="22"/>
      <c r="AJ1137" s="22"/>
      <c r="AR1137"/>
      <c r="AV1137"/>
      <c r="BT1137" s="22"/>
      <c r="BU1137" s="22"/>
      <c r="BV1137" s="22"/>
      <c r="CL1137" s="22"/>
    </row>
    <row r="1138" spans="14:90">
      <c r="N1138" s="22"/>
      <c r="U1138"/>
      <c r="AE1138" s="22"/>
      <c r="AF1138" s="22"/>
      <c r="AH1138" s="22"/>
      <c r="AI1138" s="22"/>
      <c r="AJ1138" s="22"/>
      <c r="AR1138"/>
      <c r="AV1138"/>
      <c r="BT1138" s="22"/>
      <c r="BU1138" s="22"/>
      <c r="BV1138" s="22"/>
      <c r="CL1138" s="22"/>
    </row>
    <row r="1139" spans="14:90">
      <c r="N1139" s="22"/>
      <c r="U1139"/>
      <c r="AE1139" s="22"/>
      <c r="AF1139" s="22"/>
      <c r="AH1139" s="22"/>
      <c r="AI1139" s="22"/>
      <c r="AJ1139" s="22"/>
      <c r="AR1139"/>
      <c r="AV1139"/>
      <c r="BT1139" s="22"/>
      <c r="BU1139" s="22"/>
      <c r="BV1139" s="22"/>
      <c r="CL1139" s="22"/>
    </row>
    <row r="1140" spans="14:90">
      <c r="N1140" s="22"/>
      <c r="U1140"/>
      <c r="AE1140" s="22"/>
      <c r="AF1140" s="22"/>
      <c r="AH1140" s="22"/>
      <c r="AI1140" s="22"/>
      <c r="AJ1140" s="22"/>
      <c r="AR1140"/>
      <c r="AV1140"/>
      <c r="BT1140" s="22"/>
      <c r="BU1140" s="22"/>
      <c r="BV1140" s="22"/>
      <c r="CL1140" s="22"/>
    </row>
    <row r="1141" spans="14:90">
      <c r="N1141" s="22"/>
      <c r="U1141"/>
      <c r="AE1141" s="22"/>
      <c r="AF1141" s="22"/>
      <c r="AH1141" s="22"/>
      <c r="AI1141" s="22"/>
      <c r="AJ1141" s="22"/>
      <c r="AR1141"/>
      <c r="AV1141"/>
      <c r="BT1141" s="22"/>
      <c r="BU1141" s="22"/>
      <c r="BV1141" s="22"/>
      <c r="CL1141" s="22"/>
    </row>
    <row r="1142" spans="14:90">
      <c r="N1142" s="22"/>
      <c r="U1142"/>
      <c r="AE1142" s="22"/>
      <c r="AF1142" s="22"/>
      <c r="AH1142" s="22"/>
      <c r="AI1142" s="22"/>
      <c r="AJ1142" s="22"/>
      <c r="AR1142"/>
      <c r="AV1142"/>
      <c r="BT1142" s="22"/>
      <c r="BU1142" s="22"/>
      <c r="BV1142" s="22"/>
      <c r="CL1142" s="22"/>
    </row>
    <row r="1143" spans="14:90">
      <c r="N1143" s="22"/>
      <c r="U1143"/>
      <c r="AE1143" s="22"/>
      <c r="AF1143" s="22"/>
      <c r="AH1143" s="22"/>
      <c r="AI1143" s="22"/>
      <c r="AJ1143" s="22"/>
      <c r="AR1143"/>
      <c r="AV1143"/>
      <c r="BT1143" s="22"/>
      <c r="BU1143" s="22"/>
      <c r="BV1143" s="22"/>
      <c r="CL1143" s="22"/>
    </row>
    <row r="1144" spans="14:90">
      <c r="N1144" s="22"/>
      <c r="U1144"/>
      <c r="AE1144" s="22"/>
      <c r="AF1144" s="22"/>
      <c r="AH1144" s="22"/>
      <c r="AI1144" s="22"/>
      <c r="AJ1144" s="22"/>
      <c r="AR1144"/>
      <c r="AV1144"/>
      <c r="BT1144" s="22"/>
      <c r="BU1144" s="22"/>
      <c r="BV1144" s="22"/>
      <c r="CL1144" s="22"/>
    </row>
    <row r="1145" spans="14:90">
      <c r="N1145" s="22"/>
      <c r="U1145"/>
      <c r="AE1145" s="22"/>
      <c r="AF1145" s="22"/>
      <c r="AH1145" s="22"/>
      <c r="AI1145" s="22"/>
      <c r="AJ1145" s="22"/>
      <c r="AR1145"/>
      <c r="AV1145"/>
      <c r="BT1145" s="22"/>
      <c r="BU1145" s="22"/>
      <c r="BV1145" s="22"/>
      <c r="CL1145" s="22"/>
    </row>
    <row r="1146" spans="14:90">
      <c r="N1146" s="22"/>
      <c r="U1146"/>
      <c r="AE1146" s="22"/>
      <c r="AF1146" s="22"/>
      <c r="AH1146" s="22"/>
      <c r="AI1146" s="22"/>
      <c r="AJ1146" s="22"/>
      <c r="AR1146"/>
      <c r="AV1146"/>
      <c r="BT1146" s="22"/>
      <c r="BU1146" s="22"/>
      <c r="BV1146" s="22"/>
      <c r="CL1146" s="22"/>
    </row>
    <row r="1147" spans="14:90">
      <c r="N1147" s="22"/>
      <c r="U1147"/>
      <c r="AE1147" s="22"/>
      <c r="AF1147" s="22"/>
      <c r="AH1147" s="22"/>
      <c r="AI1147" s="22"/>
      <c r="AJ1147" s="22"/>
      <c r="AR1147"/>
      <c r="AV1147"/>
      <c r="BT1147" s="22"/>
      <c r="BU1147" s="22"/>
      <c r="BV1147" s="22"/>
      <c r="CL1147" s="22"/>
    </row>
    <row r="1148" spans="14:90">
      <c r="N1148" s="22"/>
      <c r="U1148"/>
      <c r="AE1148" s="22"/>
      <c r="AF1148" s="22"/>
      <c r="AH1148" s="22"/>
      <c r="AI1148" s="22"/>
      <c r="AJ1148" s="22"/>
      <c r="AR1148"/>
      <c r="AV1148"/>
      <c r="BT1148" s="22"/>
      <c r="BU1148" s="22"/>
      <c r="BV1148" s="22"/>
      <c r="CL1148" s="22"/>
    </row>
    <row r="1149" spans="14:90">
      <c r="N1149" s="22"/>
      <c r="U1149"/>
      <c r="AE1149" s="22"/>
      <c r="AF1149" s="22"/>
      <c r="AH1149" s="22"/>
      <c r="AI1149" s="22"/>
      <c r="AJ1149" s="22"/>
      <c r="AR1149"/>
      <c r="AV1149"/>
      <c r="BT1149" s="22"/>
      <c r="BU1149" s="22"/>
      <c r="BV1149" s="22"/>
      <c r="CL1149" s="22"/>
    </row>
    <row r="1150" spans="14:90">
      <c r="N1150" s="22"/>
      <c r="U1150"/>
      <c r="AE1150" s="22"/>
      <c r="AF1150" s="22"/>
      <c r="AH1150" s="22"/>
      <c r="AI1150" s="22"/>
      <c r="AJ1150" s="22"/>
      <c r="AR1150"/>
      <c r="AV1150"/>
      <c r="BT1150" s="22"/>
      <c r="BU1150" s="22"/>
      <c r="BV1150" s="22"/>
      <c r="CL1150" s="22"/>
    </row>
    <row r="1151" spans="14:90">
      <c r="N1151" s="22"/>
      <c r="U1151"/>
      <c r="AE1151" s="22"/>
      <c r="AF1151" s="22"/>
      <c r="AH1151" s="22"/>
      <c r="AI1151" s="22"/>
      <c r="AJ1151" s="22"/>
      <c r="AR1151"/>
      <c r="AV1151"/>
      <c r="BT1151" s="22"/>
      <c r="BU1151" s="22"/>
      <c r="BV1151" s="22"/>
      <c r="CL1151" s="22"/>
    </row>
    <row r="1152" spans="14:90">
      <c r="N1152" s="22"/>
      <c r="U1152"/>
      <c r="AE1152" s="22"/>
      <c r="AF1152" s="22"/>
      <c r="AH1152" s="22"/>
      <c r="AI1152" s="22"/>
      <c r="AJ1152" s="22"/>
      <c r="AR1152"/>
      <c r="AV1152"/>
      <c r="BT1152" s="22"/>
      <c r="BU1152" s="22"/>
      <c r="BV1152" s="22"/>
      <c r="CL1152" s="22"/>
    </row>
    <row r="1153" spans="14:90">
      <c r="N1153" s="22"/>
      <c r="U1153"/>
      <c r="AE1153" s="22"/>
      <c r="AF1153" s="22"/>
      <c r="AH1153" s="22"/>
      <c r="AI1153" s="22"/>
      <c r="AJ1153" s="22"/>
      <c r="AR1153"/>
      <c r="AV1153"/>
      <c r="BT1153" s="22"/>
      <c r="BU1153" s="22"/>
      <c r="BV1153" s="22"/>
      <c r="CL1153" s="22"/>
    </row>
    <row r="1154" spans="14:90">
      <c r="N1154" s="22"/>
      <c r="U1154"/>
      <c r="AE1154" s="22"/>
      <c r="AF1154" s="22"/>
      <c r="AH1154" s="22"/>
      <c r="AI1154" s="22"/>
      <c r="AJ1154" s="22"/>
      <c r="AR1154"/>
      <c r="AV1154"/>
      <c r="BT1154" s="22"/>
      <c r="BU1154" s="22"/>
      <c r="BV1154" s="22"/>
      <c r="CL1154" s="22"/>
    </row>
    <row r="1155" spans="14:90">
      <c r="N1155" s="22"/>
      <c r="U1155"/>
      <c r="AE1155" s="22"/>
      <c r="AF1155" s="22"/>
      <c r="AH1155" s="22"/>
      <c r="AI1155" s="22"/>
      <c r="AJ1155" s="22"/>
      <c r="AR1155"/>
      <c r="AV1155"/>
      <c r="BT1155" s="22"/>
      <c r="BU1155" s="22"/>
      <c r="BV1155" s="22"/>
      <c r="CL1155" s="22"/>
    </row>
    <row r="1156" spans="14:90">
      <c r="N1156" s="22"/>
      <c r="U1156"/>
      <c r="AE1156" s="22"/>
      <c r="AF1156" s="22"/>
      <c r="AH1156" s="22"/>
      <c r="AI1156" s="22"/>
      <c r="AJ1156" s="22"/>
      <c r="AR1156"/>
      <c r="AV1156"/>
      <c r="BT1156" s="22"/>
      <c r="BU1156" s="22"/>
      <c r="BV1156" s="22"/>
      <c r="CL1156" s="22"/>
    </row>
    <row r="1157" spans="14:90">
      <c r="N1157" s="22"/>
      <c r="U1157"/>
      <c r="AE1157" s="22"/>
      <c r="AF1157" s="22"/>
      <c r="AH1157" s="22"/>
      <c r="AI1157" s="22"/>
      <c r="AJ1157" s="22"/>
      <c r="AR1157"/>
      <c r="AV1157"/>
      <c r="BT1157" s="22"/>
      <c r="BU1157" s="22"/>
      <c r="BV1157" s="22"/>
      <c r="CL1157" s="22"/>
    </row>
    <row r="1158" spans="14:90">
      <c r="N1158" s="22"/>
      <c r="U1158"/>
      <c r="AE1158" s="22"/>
      <c r="AF1158" s="22"/>
      <c r="AH1158" s="22"/>
      <c r="AI1158" s="22"/>
      <c r="AJ1158" s="22"/>
      <c r="AR1158"/>
      <c r="AV1158"/>
      <c r="BT1158" s="22"/>
      <c r="BU1158" s="22"/>
      <c r="BV1158" s="22"/>
      <c r="CL1158" s="22"/>
    </row>
    <row r="1159" spans="14:90">
      <c r="N1159" s="22"/>
      <c r="U1159"/>
      <c r="AE1159" s="22"/>
      <c r="AF1159" s="22"/>
      <c r="AH1159" s="22"/>
      <c r="AI1159" s="22"/>
      <c r="AJ1159" s="22"/>
      <c r="AR1159"/>
      <c r="AV1159"/>
      <c r="BT1159" s="22"/>
      <c r="BU1159" s="22"/>
      <c r="BV1159" s="22"/>
      <c r="CL1159" s="22"/>
    </row>
    <row r="1160" spans="14:90">
      <c r="N1160" s="22"/>
      <c r="U1160"/>
      <c r="AE1160" s="22"/>
      <c r="AF1160" s="22"/>
      <c r="AH1160" s="22"/>
      <c r="AI1160" s="22"/>
      <c r="AJ1160" s="22"/>
      <c r="AR1160"/>
      <c r="AV1160"/>
      <c r="BT1160" s="22"/>
      <c r="BU1160" s="22"/>
      <c r="BV1160" s="22"/>
      <c r="CL1160" s="22"/>
    </row>
    <row r="1161" spans="14:90">
      <c r="N1161" s="22"/>
      <c r="U1161"/>
      <c r="AE1161" s="22"/>
      <c r="AF1161" s="22"/>
      <c r="AH1161" s="22"/>
      <c r="AI1161" s="22"/>
      <c r="AJ1161" s="22"/>
      <c r="AR1161"/>
      <c r="AV1161"/>
      <c r="BT1161" s="22"/>
      <c r="BU1161" s="22"/>
      <c r="BV1161" s="22"/>
      <c r="CL1161" s="22"/>
    </row>
    <row r="1162" spans="14:90">
      <c r="N1162" s="22"/>
      <c r="U1162"/>
      <c r="AE1162" s="22"/>
      <c r="AF1162" s="22"/>
      <c r="AH1162" s="22"/>
      <c r="AI1162" s="22"/>
      <c r="AJ1162" s="22"/>
      <c r="AR1162"/>
      <c r="AV1162"/>
      <c r="BT1162" s="22"/>
      <c r="BU1162" s="22"/>
      <c r="BV1162" s="22"/>
      <c r="CL1162" s="22"/>
    </row>
    <row r="1163" spans="14:90">
      <c r="N1163" s="22"/>
      <c r="U1163"/>
      <c r="AE1163" s="22"/>
      <c r="AF1163" s="22"/>
      <c r="AH1163" s="22"/>
      <c r="AI1163" s="22"/>
      <c r="AJ1163" s="22"/>
      <c r="AR1163"/>
      <c r="AV1163"/>
      <c r="BT1163" s="22"/>
      <c r="BU1163" s="22"/>
      <c r="BV1163" s="22"/>
      <c r="CL1163" s="22"/>
    </row>
    <row r="1164" spans="14:90">
      <c r="N1164" s="22"/>
      <c r="U1164"/>
      <c r="AE1164" s="22"/>
      <c r="AF1164" s="22"/>
      <c r="AH1164" s="22"/>
      <c r="AI1164" s="22"/>
      <c r="AJ1164" s="22"/>
      <c r="AR1164"/>
      <c r="AV1164"/>
      <c r="BT1164" s="22"/>
      <c r="BU1164" s="22"/>
      <c r="BV1164" s="22"/>
      <c r="CL1164" s="22"/>
    </row>
    <row r="1165" spans="14:90">
      <c r="N1165" s="22"/>
      <c r="U1165"/>
      <c r="AE1165" s="22"/>
      <c r="AF1165" s="22"/>
      <c r="AH1165" s="22"/>
      <c r="AI1165" s="22"/>
      <c r="AJ1165" s="22"/>
      <c r="AR1165"/>
      <c r="AV1165"/>
      <c r="BT1165" s="22"/>
      <c r="BU1165" s="22"/>
      <c r="BV1165" s="22"/>
      <c r="CL1165" s="22"/>
    </row>
    <row r="1166" spans="14:90">
      <c r="N1166" s="22"/>
      <c r="U1166"/>
      <c r="AE1166" s="22"/>
      <c r="AF1166" s="22"/>
      <c r="AH1166" s="22"/>
      <c r="AI1166" s="22"/>
      <c r="AJ1166" s="22"/>
      <c r="AR1166"/>
      <c r="AV1166"/>
      <c r="BT1166" s="22"/>
      <c r="BU1166" s="22"/>
      <c r="BV1166" s="22"/>
      <c r="CL1166" s="22"/>
    </row>
    <row r="1167" spans="14:90">
      <c r="N1167" s="22"/>
      <c r="U1167"/>
      <c r="AE1167" s="22"/>
      <c r="AF1167" s="22"/>
      <c r="AH1167" s="22"/>
      <c r="AI1167" s="22"/>
      <c r="AJ1167" s="22"/>
      <c r="AR1167"/>
      <c r="AV1167"/>
      <c r="BT1167" s="22"/>
      <c r="BU1167" s="22"/>
      <c r="BV1167" s="22"/>
      <c r="CL1167" s="22"/>
    </row>
    <row r="1168" spans="14:90">
      <c r="N1168" s="22"/>
      <c r="U1168"/>
      <c r="AE1168" s="22"/>
      <c r="AF1168" s="22"/>
      <c r="AH1168" s="22"/>
      <c r="AI1168" s="22"/>
      <c r="AJ1168" s="22"/>
      <c r="AR1168"/>
      <c r="AV1168"/>
      <c r="BT1168" s="22"/>
      <c r="BU1168" s="22"/>
      <c r="BV1168" s="22"/>
      <c r="CL1168" s="22"/>
    </row>
    <row r="1169" spans="14:90">
      <c r="N1169" s="22"/>
      <c r="U1169"/>
      <c r="AE1169" s="22"/>
      <c r="AF1169" s="22"/>
      <c r="AH1169" s="22"/>
      <c r="AI1169" s="22"/>
      <c r="AJ1169" s="22"/>
      <c r="AR1169"/>
      <c r="AV1169"/>
      <c r="BT1169" s="22"/>
      <c r="BU1169" s="22"/>
      <c r="BV1169" s="22"/>
      <c r="CL1169" s="22"/>
    </row>
    <row r="1170" spans="14:90">
      <c r="N1170" s="22"/>
      <c r="U1170"/>
      <c r="AE1170" s="22"/>
      <c r="AF1170" s="22"/>
      <c r="AH1170" s="22"/>
      <c r="AI1170" s="22"/>
      <c r="AJ1170" s="22"/>
      <c r="AR1170"/>
      <c r="AV1170"/>
      <c r="BT1170" s="22"/>
      <c r="BU1170" s="22"/>
      <c r="BV1170" s="22"/>
      <c r="CL1170" s="22"/>
    </row>
    <row r="1171" spans="14:90">
      <c r="N1171" s="22"/>
      <c r="U1171"/>
      <c r="AE1171" s="22"/>
      <c r="AF1171" s="22"/>
      <c r="AH1171" s="22"/>
      <c r="AI1171" s="22"/>
      <c r="AJ1171" s="22"/>
      <c r="AR1171"/>
      <c r="AV1171"/>
      <c r="BT1171" s="22"/>
      <c r="BU1171" s="22"/>
      <c r="BV1171" s="22"/>
      <c r="CL1171" s="22"/>
    </row>
    <row r="1172" spans="14:90">
      <c r="N1172" s="22"/>
      <c r="U1172"/>
      <c r="AE1172" s="22"/>
      <c r="AF1172" s="22"/>
      <c r="AH1172" s="22"/>
      <c r="AI1172" s="22"/>
      <c r="AJ1172" s="22"/>
      <c r="AR1172"/>
      <c r="AV1172"/>
      <c r="BT1172" s="22"/>
      <c r="BU1172" s="22"/>
      <c r="BV1172" s="22"/>
      <c r="CL1172" s="22"/>
    </row>
    <row r="1173" spans="14:90">
      <c r="N1173" s="22"/>
      <c r="U1173"/>
      <c r="AE1173" s="22"/>
      <c r="AF1173" s="22"/>
      <c r="AH1173" s="22"/>
      <c r="AI1173" s="22"/>
      <c r="AJ1173" s="22"/>
      <c r="AR1173"/>
      <c r="AV1173"/>
      <c r="BT1173" s="22"/>
      <c r="BU1173" s="22"/>
      <c r="BV1173" s="22"/>
      <c r="CL1173" s="22"/>
    </row>
    <row r="1174" spans="14:90">
      <c r="N1174" s="22"/>
      <c r="U1174"/>
      <c r="AE1174" s="22"/>
      <c r="AF1174" s="22"/>
      <c r="AH1174" s="22"/>
      <c r="AI1174" s="22"/>
      <c r="AJ1174" s="22"/>
      <c r="AR1174"/>
      <c r="AV1174"/>
      <c r="BT1174" s="22"/>
      <c r="BU1174" s="22"/>
      <c r="BV1174" s="22"/>
      <c r="CL1174" s="22"/>
    </row>
    <row r="1175" spans="14:90">
      <c r="N1175" s="22"/>
      <c r="U1175"/>
      <c r="AE1175" s="22"/>
      <c r="AF1175" s="22"/>
      <c r="AH1175" s="22"/>
      <c r="AI1175" s="22"/>
      <c r="AJ1175" s="22"/>
      <c r="AR1175"/>
      <c r="AV1175"/>
      <c r="BT1175" s="22"/>
      <c r="BU1175" s="22"/>
      <c r="BV1175" s="22"/>
      <c r="CL1175" s="22"/>
    </row>
    <row r="1176" spans="14:90">
      <c r="N1176" s="22"/>
      <c r="U1176"/>
      <c r="AE1176" s="22"/>
      <c r="AF1176" s="22"/>
      <c r="AH1176" s="22"/>
      <c r="AI1176" s="22"/>
      <c r="AJ1176" s="22"/>
      <c r="AR1176"/>
      <c r="AV1176"/>
      <c r="BT1176" s="22"/>
      <c r="BU1176" s="22"/>
      <c r="BV1176" s="22"/>
      <c r="CL1176" s="22"/>
    </row>
    <row r="1177" spans="14:90">
      <c r="N1177" s="22"/>
      <c r="U1177"/>
      <c r="AE1177" s="22"/>
      <c r="AF1177" s="22"/>
      <c r="AH1177" s="22"/>
      <c r="AI1177" s="22"/>
      <c r="AJ1177" s="22"/>
      <c r="AR1177"/>
      <c r="AV1177"/>
      <c r="BT1177" s="22"/>
      <c r="BU1177" s="22"/>
      <c r="BV1177" s="22"/>
      <c r="CL1177" s="22"/>
    </row>
    <row r="1178" spans="14:90">
      <c r="N1178" s="22"/>
      <c r="U1178"/>
      <c r="AE1178" s="22"/>
      <c r="AF1178" s="22"/>
      <c r="AH1178" s="22"/>
      <c r="AI1178" s="22"/>
      <c r="AJ1178" s="22"/>
      <c r="AR1178"/>
      <c r="AV1178"/>
      <c r="BT1178" s="22"/>
      <c r="BU1178" s="22"/>
      <c r="BV1178" s="22"/>
      <c r="CL1178" s="22"/>
    </row>
    <row r="1179" spans="14:90">
      <c r="N1179" s="22"/>
      <c r="U1179"/>
      <c r="AE1179" s="22"/>
      <c r="AF1179" s="22"/>
      <c r="AH1179" s="22"/>
      <c r="AI1179" s="22"/>
      <c r="AJ1179" s="22"/>
      <c r="AR1179"/>
      <c r="AV1179"/>
      <c r="BT1179" s="22"/>
      <c r="BU1179" s="22"/>
      <c r="BV1179" s="22"/>
      <c r="CL1179" s="22"/>
    </row>
    <row r="1180" spans="14:90">
      <c r="N1180" s="22"/>
      <c r="U1180"/>
      <c r="AE1180" s="22"/>
      <c r="AF1180" s="22"/>
      <c r="AH1180" s="22"/>
      <c r="AI1180" s="22"/>
      <c r="AJ1180" s="22"/>
      <c r="AR1180"/>
      <c r="AV1180"/>
      <c r="BT1180" s="22"/>
      <c r="BU1180" s="22"/>
      <c r="BV1180" s="22"/>
      <c r="CL1180" s="22"/>
    </row>
    <row r="1181" spans="14:90">
      <c r="N1181" s="22"/>
      <c r="U1181"/>
      <c r="AE1181" s="22"/>
      <c r="AF1181" s="22"/>
      <c r="AH1181" s="22"/>
      <c r="AI1181" s="22"/>
      <c r="AJ1181" s="22"/>
      <c r="AR1181"/>
      <c r="AV1181"/>
      <c r="BT1181" s="22"/>
      <c r="BU1181" s="22"/>
      <c r="BV1181" s="22"/>
      <c r="CL1181" s="22"/>
    </row>
    <row r="1182" spans="14:90">
      <c r="N1182" s="22"/>
      <c r="U1182"/>
      <c r="AE1182" s="22"/>
      <c r="AF1182" s="22"/>
      <c r="AH1182" s="22"/>
      <c r="AI1182" s="22"/>
      <c r="AJ1182" s="22"/>
      <c r="AR1182"/>
      <c r="AV1182"/>
      <c r="BT1182" s="22"/>
      <c r="BU1182" s="22"/>
      <c r="BV1182" s="22"/>
      <c r="CL1182" s="22"/>
    </row>
    <row r="1183" spans="14:90">
      <c r="N1183" s="22"/>
      <c r="U1183"/>
      <c r="AE1183" s="22"/>
      <c r="AF1183" s="22"/>
      <c r="AH1183" s="22"/>
      <c r="AI1183" s="22"/>
      <c r="AJ1183" s="22"/>
      <c r="AR1183"/>
      <c r="AV1183"/>
      <c r="BT1183" s="22"/>
      <c r="BU1183" s="22"/>
      <c r="BV1183" s="22"/>
      <c r="CL1183" s="22"/>
    </row>
    <row r="1184" spans="14:90">
      <c r="N1184" s="22"/>
      <c r="U1184"/>
      <c r="AE1184" s="22"/>
      <c r="AF1184" s="22"/>
      <c r="AH1184" s="22"/>
      <c r="AI1184" s="22"/>
      <c r="AJ1184" s="22"/>
      <c r="AR1184"/>
      <c r="AV1184"/>
      <c r="BT1184" s="22"/>
      <c r="BU1184" s="22"/>
      <c r="BV1184" s="22"/>
      <c r="CL1184" s="22"/>
    </row>
    <row r="1185" spans="14:90">
      <c r="N1185" s="22"/>
      <c r="U1185"/>
      <c r="AE1185" s="22"/>
      <c r="AF1185" s="22"/>
      <c r="AH1185" s="22"/>
      <c r="AI1185" s="22"/>
      <c r="AJ1185" s="22"/>
      <c r="AR1185"/>
      <c r="AV1185"/>
      <c r="BT1185" s="22"/>
      <c r="BU1185" s="22"/>
      <c r="BV1185" s="22"/>
      <c r="CL1185" s="22"/>
    </row>
    <row r="1186" spans="14:90">
      <c r="N1186" s="22"/>
      <c r="U1186"/>
      <c r="AE1186" s="22"/>
      <c r="AF1186" s="22"/>
      <c r="AH1186" s="22"/>
      <c r="AI1186" s="22"/>
      <c r="AJ1186" s="22"/>
      <c r="AR1186"/>
      <c r="AV1186"/>
      <c r="BT1186" s="22"/>
      <c r="BU1186" s="22"/>
      <c r="BV1186" s="22"/>
      <c r="CL1186" s="22"/>
    </row>
    <row r="1187" spans="14:90">
      <c r="N1187" s="22"/>
      <c r="U1187"/>
      <c r="AE1187" s="22"/>
      <c r="AF1187" s="22"/>
      <c r="AH1187" s="22"/>
      <c r="AI1187" s="22"/>
      <c r="AJ1187" s="22"/>
      <c r="AR1187"/>
      <c r="AV1187"/>
      <c r="BT1187" s="22"/>
      <c r="BU1187" s="22"/>
      <c r="BV1187" s="22"/>
      <c r="CL1187" s="22"/>
    </row>
    <row r="1188" spans="14:90">
      <c r="N1188" s="22"/>
      <c r="U1188"/>
      <c r="AE1188" s="22"/>
      <c r="AF1188" s="22"/>
      <c r="AH1188" s="22"/>
      <c r="AI1188" s="22"/>
      <c r="AJ1188" s="22"/>
      <c r="AR1188"/>
      <c r="AV1188"/>
      <c r="BT1188" s="22"/>
      <c r="BU1188" s="22"/>
      <c r="BV1188" s="22"/>
      <c r="CL1188" s="22"/>
    </row>
    <row r="1189" spans="14:90">
      <c r="N1189" s="22"/>
      <c r="U1189"/>
      <c r="AE1189" s="22"/>
      <c r="AF1189" s="22"/>
      <c r="AH1189" s="22"/>
      <c r="AI1189" s="22"/>
      <c r="AJ1189" s="22"/>
      <c r="AR1189"/>
      <c r="AV1189"/>
      <c r="BT1189" s="22"/>
      <c r="BU1189" s="22"/>
      <c r="BV1189" s="22"/>
      <c r="CL1189" s="22"/>
    </row>
    <row r="1190" spans="14:90">
      <c r="N1190" s="22"/>
      <c r="U1190"/>
      <c r="AE1190" s="22"/>
      <c r="AF1190" s="22"/>
      <c r="AH1190" s="22"/>
      <c r="AI1190" s="22"/>
      <c r="AJ1190" s="22"/>
      <c r="AR1190"/>
      <c r="AV1190"/>
      <c r="BT1190" s="22"/>
      <c r="BU1190" s="22"/>
      <c r="BV1190" s="22"/>
      <c r="CL1190" s="22"/>
    </row>
    <row r="1191" spans="14:90">
      <c r="N1191" s="22"/>
      <c r="U1191"/>
      <c r="AE1191" s="22"/>
      <c r="AF1191" s="22"/>
      <c r="AH1191" s="22"/>
      <c r="AI1191" s="22"/>
      <c r="AJ1191" s="22"/>
      <c r="AR1191"/>
      <c r="AV1191"/>
      <c r="BT1191" s="22"/>
      <c r="BU1191" s="22"/>
      <c r="BV1191" s="22"/>
      <c r="CL1191" s="22"/>
    </row>
    <row r="1192" spans="14:90">
      <c r="N1192" s="22"/>
      <c r="U1192"/>
      <c r="AE1192" s="22"/>
      <c r="AF1192" s="22"/>
      <c r="AH1192" s="22"/>
      <c r="AI1192" s="22"/>
      <c r="AJ1192" s="22"/>
      <c r="AR1192"/>
      <c r="AV1192"/>
      <c r="BT1192" s="22"/>
      <c r="BU1192" s="22"/>
      <c r="BV1192" s="22"/>
      <c r="CL1192" s="22"/>
    </row>
    <row r="1193" spans="14:90">
      <c r="N1193" s="22"/>
      <c r="U1193"/>
      <c r="AE1193" s="22"/>
      <c r="AF1193" s="22"/>
      <c r="AH1193" s="22"/>
      <c r="AI1193" s="22"/>
      <c r="AJ1193" s="22"/>
      <c r="AR1193"/>
      <c r="AV1193"/>
      <c r="BT1193" s="22"/>
      <c r="BU1193" s="22"/>
      <c r="BV1193" s="22"/>
      <c r="CL1193" s="22"/>
    </row>
    <row r="1194" spans="14:90">
      <c r="N1194" s="22"/>
      <c r="U1194"/>
      <c r="AE1194" s="22"/>
      <c r="AF1194" s="22"/>
      <c r="AH1194" s="22"/>
      <c r="AI1194" s="22"/>
      <c r="AJ1194" s="22"/>
      <c r="AR1194"/>
      <c r="AV1194"/>
      <c r="BT1194" s="22"/>
      <c r="BU1194" s="22"/>
      <c r="BV1194" s="22"/>
      <c r="CL1194" s="22"/>
    </row>
    <row r="1195" spans="14:90">
      <c r="N1195" s="22"/>
      <c r="U1195"/>
      <c r="AE1195" s="22"/>
      <c r="AF1195" s="22"/>
      <c r="AH1195" s="22"/>
      <c r="AI1195" s="22"/>
      <c r="AJ1195" s="22"/>
      <c r="AR1195"/>
      <c r="AV1195"/>
      <c r="BT1195" s="22"/>
      <c r="BU1195" s="22"/>
      <c r="BV1195" s="22"/>
      <c r="CL1195" s="22"/>
    </row>
    <row r="1196" spans="14:90">
      <c r="N1196" s="22"/>
      <c r="U1196"/>
      <c r="AE1196" s="22"/>
      <c r="AF1196" s="22"/>
      <c r="AH1196" s="22"/>
      <c r="AI1196" s="22"/>
      <c r="AJ1196" s="22"/>
      <c r="AR1196"/>
      <c r="AV1196"/>
      <c r="BT1196" s="22"/>
      <c r="BU1196" s="22"/>
      <c r="BV1196" s="22"/>
      <c r="CL1196" s="22"/>
    </row>
    <row r="1197" spans="14:90">
      <c r="N1197" s="22"/>
      <c r="U1197"/>
      <c r="AE1197" s="22"/>
      <c r="AF1197" s="22"/>
      <c r="AH1197" s="22"/>
      <c r="AI1197" s="22"/>
      <c r="AJ1197" s="22"/>
      <c r="AR1197"/>
      <c r="AV1197"/>
      <c r="BT1197" s="22"/>
      <c r="BU1197" s="22"/>
      <c r="BV1197" s="22"/>
      <c r="CL1197" s="22"/>
    </row>
    <row r="1198" spans="14:90">
      <c r="N1198" s="22"/>
      <c r="U1198"/>
      <c r="AE1198" s="22"/>
      <c r="AF1198" s="22"/>
      <c r="AH1198" s="22"/>
      <c r="AI1198" s="22"/>
      <c r="AJ1198" s="22"/>
      <c r="AR1198"/>
      <c r="AV1198"/>
      <c r="BT1198" s="22"/>
      <c r="BU1198" s="22"/>
      <c r="BV1198" s="22"/>
      <c r="CL1198" s="22"/>
    </row>
    <row r="1199" spans="14:90">
      <c r="N1199" s="22"/>
      <c r="U1199"/>
      <c r="AE1199" s="22"/>
      <c r="AF1199" s="22"/>
      <c r="AH1199" s="22"/>
      <c r="AI1199" s="22"/>
      <c r="AJ1199" s="22"/>
      <c r="AR1199"/>
      <c r="AV1199"/>
      <c r="BT1199" s="22"/>
      <c r="BU1199" s="22"/>
      <c r="BV1199" s="22"/>
      <c r="CL1199" s="22"/>
    </row>
    <row r="1200" spans="14:90">
      <c r="N1200" s="22"/>
      <c r="U1200"/>
      <c r="AE1200" s="22"/>
      <c r="AF1200" s="22"/>
      <c r="AH1200" s="22"/>
      <c r="AI1200" s="22"/>
      <c r="AJ1200" s="22"/>
      <c r="AR1200"/>
      <c r="AV1200"/>
      <c r="BT1200" s="22"/>
      <c r="BU1200" s="22"/>
      <c r="BV1200" s="22"/>
      <c r="CL1200" s="22"/>
    </row>
    <row r="1201" spans="14:90">
      <c r="N1201" s="22"/>
      <c r="U1201"/>
      <c r="AE1201" s="22"/>
      <c r="AF1201" s="22"/>
      <c r="AH1201" s="22"/>
      <c r="AI1201" s="22"/>
      <c r="AJ1201" s="22"/>
      <c r="AR1201"/>
      <c r="AV1201"/>
      <c r="BT1201" s="22"/>
      <c r="BU1201" s="22"/>
      <c r="BV1201" s="22"/>
      <c r="CL1201" s="22"/>
    </row>
    <row r="1202" spans="14:90">
      <c r="N1202" s="22"/>
      <c r="U1202"/>
      <c r="AE1202" s="22"/>
      <c r="AF1202" s="22"/>
      <c r="AH1202" s="22"/>
      <c r="AI1202" s="22"/>
      <c r="AJ1202" s="22"/>
      <c r="AR1202"/>
      <c r="AV1202"/>
      <c r="BT1202" s="22"/>
      <c r="BU1202" s="22"/>
      <c r="BV1202" s="22"/>
      <c r="CL1202" s="22"/>
    </row>
    <row r="1203" spans="14:90">
      <c r="N1203" s="22"/>
      <c r="U1203"/>
      <c r="AE1203" s="22"/>
      <c r="AF1203" s="22"/>
      <c r="AH1203" s="22"/>
      <c r="AI1203" s="22"/>
      <c r="AJ1203" s="22"/>
      <c r="AR1203"/>
      <c r="AV1203"/>
      <c r="BT1203" s="22"/>
      <c r="BU1203" s="22"/>
      <c r="BV1203" s="22"/>
      <c r="CL1203" s="22"/>
    </row>
    <row r="1204" spans="14:90">
      <c r="N1204" s="22"/>
      <c r="U1204"/>
      <c r="AE1204" s="22"/>
      <c r="AF1204" s="22"/>
      <c r="AH1204" s="22"/>
      <c r="AI1204" s="22"/>
      <c r="AJ1204" s="22"/>
      <c r="AR1204"/>
      <c r="AV1204"/>
      <c r="BT1204" s="22"/>
      <c r="BU1204" s="22"/>
      <c r="BV1204" s="22"/>
      <c r="CL1204" s="22"/>
    </row>
    <row r="1205" spans="14:90">
      <c r="N1205" s="22"/>
      <c r="U1205"/>
      <c r="AE1205" s="22"/>
      <c r="AF1205" s="22"/>
      <c r="AH1205" s="22"/>
      <c r="AI1205" s="22"/>
      <c r="AJ1205" s="22"/>
      <c r="AR1205"/>
      <c r="AV1205"/>
      <c r="BT1205" s="22"/>
      <c r="BU1205" s="22"/>
      <c r="BV1205" s="22"/>
      <c r="CL1205" s="22"/>
    </row>
    <row r="1206" spans="14:90">
      <c r="N1206" s="22"/>
      <c r="U1206"/>
      <c r="AE1206" s="22"/>
      <c r="AF1206" s="22"/>
      <c r="AH1206" s="22"/>
      <c r="AI1206" s="22"/>
      <c r="AJ1206" s="22"/>
      <c r="AR1206"/>
      <c r="AV1206"/>
      <c r="BT1206" s="22"/>
      <c r="BU1206" s="22"/>
      <c r="BV1206" s="22"/>
      <c r="CL1206" s="22"/>
    </row>
    <row r="1207" spans="14:90">
      <c r="N1207" s="22"/>
      <c r="U1207"/>
      <c r="AE1207" s="22"/>
      <c r="AF1207" s="22"/>
      <c r="AH1207" s="22"/>
      <c r="AI1207" s="22"/>
      <c r="AJ1207" s="22"/>
      <c r="AR1207"/>
      <c r="AV1207"/>
      <c r="BT1207" s="22"/>
      <c r="BU1207" s="22"/>
      <c r="BV1207" s="22"/>
      <c r="CL1207" s="22"/>
    </row>
    <row r="1208" spans="14:90">
      <c r="N1208" s="22"/>
      <c r="U1208"/>
      <c r="AE1208" s="22"/>
      <c r="AF1208" s="22"/>
      <c r="AH1208" s="22"/>
      <c r="AI1208" s="22"/>
      <c r="AJ1208" s="22"/>
      <c r="AR1208"/>
      <c r="AV1208"/>
      <c r="BT1208" s="22"/>
      <c r="BU1208" s="22"/>
      <c r="BV1208" s="22"/>
      <c r="CL1208" s="22"/>
    </row>
    <row r="1209" spans="14:90">
      <c r="N1209" s="22"/>
      <c r="U1209"/>
      <c r="AE1209" s="22"/>
      <c r="AF1209" s="22"/>
      <c r="AH1209" s="22"/>
      <c r="AI1209" s="22"/>
      <c r="AJ1209" s="22"/>
      <c r="AR1209"/>
      <c r="AV1209"/>
      <c r="BT1209" s="22"/>
      <c r="BU1209" s="22"/>
      <c r="BV1209" s="22"/>
      <c r="CL1209" s="22"/>
    </row>
    <row r="1210" spans="14:90">
      <c r="N1210" s="22"/>
      <c r="U1210"/>
      <c r="AE1210" s="22"/>
      <c r="AF1210" s="22"/>
      <c r="AH1210" s="22"/>
      <c r="AI1210" s="22"/>
      <c r="AJ1210" s="22"/>
      <c r="AR1210"/>
      <c r="AV1210"/>
      <c r="BT1210" s="22"/>
      <c r="BU1210" s="22"/>
      <c r="BV1210" s="22"/>
      <c r="CL1210" s="22"/>
    </row>
    <row r="1211" spans="14:90">
      <c r="N1211" s="22"/>
      <c r="U1211"/>
      <c r="AE1211" s="22"/>
      <c r="AF1211" s="22"/>
      <c r="AH1211" s="22"/>
      <c r="AI1211" s="22"/>
      <c r="AJ1211" s="22"/>
      <c r="AR1211"/>
      <c r="AV1211"/>
      <c r="BT1211" s="22"/>
      <c r="BU1211" s="22"/>
      <c r="BV1211" s="22"/>
      <c r="CL1211" s="22"/>
    </row>
    <row r="1212" spans="14:90">
      <c r="N1212" s="22"/>
      <c r="U1212"/>
      <c r="AE1212" s="22"/>
      <c r="AF1212" s="22"/>
      <c r="AH1212" s="22"/>
      <c r="AI1212" s="22"/>
      <c r="AJ1212" s="22"/>
      <c r="AR1212"/>
      <c r="AV1212"/>
      <c r="BT1212" s="22"/>
      <c r="BU1212" s="22"/>
      <c r="BV1212" s="22"/>
      <c r="CL1212" s="22"/>
    </row>
    <row r="1213" spans="14:90">
      <c r="N1213" s="22"/>
      <c r="U1213"/>
      <c r="AE1213" s="22"/>
      <c r="AF1213" s="22"/>
      <c r="AH1213" s="22"/>
      <c r="AI1213" s="22"/>
      <c r="AJ1213" s="22"/>
      <c r="AR1213"/>
      <c r="AV1213"/>
      <c r="BT1213" s="22"/>
      <c r="BU1213" s="22"/>
      <c r="BV1213" s="22"/>
      <c r="CL1213" s="22"/>
    </row>
    <row r="1214" spans="14:90">
      <c r="N1214" s="22"/>
      <c r="U1214"/>
      <c r="AE1214" s="22"/>
      <c r="AF1214" s="22"/>
      <c r="AH1214" s="22"/>
      <c r="AI1214" s="22"/>
      <c r="AJ1214" s="22"/>
      <c r="AR1214"/>
      <c r="AV1214"/>
      <c r="BT1214" s="22"/>
      <c r="BU1214" s="22"/>
      <c r="BV1214" s="22"/>
      <c r="CL1214" s="22"/>
    </row>
    <row r="1215" spans="14:90">
      <c r="N1215" s="22"/>
      <c r="U1215"/>
      <c r="AE1215" s="22"/>
      <c r="AF1215" s="22"/>
      <c r="AH1215" s="22"/>
      <c r="AI1215" s="22"/>
      <c r="AJ1215" s="22"/>
      <c r="AR1215"/>
      <c r="AV1215"/>
      <c r="BT1215" s="22"/>
      <c r="BU1215" s="22"/>
      <c r="BV1215" s="22"/>
      <c r="CL1215" s="22"/>
    </row>
    <row r="1216" spans="14:90">
      <c r="N1216" s="22"/>
      <c r="U1216"/>
      <c r="AE1216" s="22"/>
      <c r="AF1216" s="22"/>
      <c r="AH1216" s="22"/>
      <c r="AI1216" s="22"/>
      <c r="AJ1216" s="22"/>
      <c r="AR1216"/>
      <c r="AV1216"/>
      <c r="BT1216" s="22"/>
      <c r="BU1216" s="22"/>
      <c r="BV1216" s="22"/>
      <c r="CL1216" s="22"/>
    </row>
    <row r="1217" spans="14:90">
      <c r="N1217" s="22"/>
      <c r="U1217"/>
      <c r="AE1217" s="22"/>
      <c r="AF1217" s="22"/>
      <c r="AH1217" s="22"/>
      <c r="AI1217" s="22"/>
      <c r="AJ1217" s="22"/>
      <c r="AR1217"/>
      <c r="AV1217"/>
      <c r="BT1217" s="22"/>
      <c r="BU1217" s="22"/>
      <c r="BV1217" s="22"/>
      <c r="CL1217" s="22"/>
    </row>
    <row r="1218" spans="14:90">
      <c r="N1218" s="22"/>
      <c r="U1218"/>
      <c r="AE1218" s="22"/>
      <c r="AF1218" s="22"/>
      <c r="AH1218" s="22"/>
      <c r="AI1218" s="22"/>
      <c r="AJ1218" s="22"/>
      <c r="AR1218"/>
      <c r="AV1218"/>
      <c r="BT1218" s="22"/>
      <c r="BU1218" s="22"/>
      <c r="BV1218" s="22"/>
      <c r="CL1218" s="22"/>
    </row>
    <row r="1219" spans="14:90">
      <c r="N1219" s="22"/>
      <c r="U1219"/>
      <c r="AE1219" s="22"/>
      <c r="AF1219" s="22"/>
      <c r="AH1219" s="22"/>
      <c r="AI1219" s="22"/>
      <c r="AJ1219" s="22"/>
      <c r="AR1219"/>
      <c r="AV1219"/>
      <c r="BT1219" s="22"/>
      <c r="BU1219" s="22"/>
      <c r="BV1219" s="22"/>
      <c r="CL1219" s="22"/>
    </row>
    <row r="1220" spans="14:90">
      <c r="N1220" s="22"/>
      <c r="U1220"/>
      <c r="AE1220" s="22"/>
      <c r="AF1220" s="22"/>
      <c r="AH1220" s="22"/>
      <c r="AI1220" s="22"/>
      <c r="AJ1220" s="22"/>
      <c r="AR1220"/>
      <c r="AV1220"/>
      <c r="BT1220" s="22"/>
      <c r="BU1220" s="22"/>
      <c r="BV1220" s="22"/>
      <c r="CL1220" s="22"/>
    </row>
    <row r="1221" spans="14:90">
      <c r="N1221" s="22"/>
      <c r="U1221"/>
      <c r="AE1221" s="22"/>
      <c r="AF1221" s="22"/>
      <c r="AH1221" s="22"/>
      <c r="AI1221" s="22"/>
      <c r="AJ1221" s="22"/>
      <c r="AR1221"/>
      <c r="AV1221"/>
      <c r="BT1221" s="22"/>
      <c r="BU1221" s="22"/>
      <c r="BV1221" s="22"/>
      <c r="CL1221" s="22"/>
    </row>
    <row r="1222" spans="14:90">
      <c r="N1222" s="22"/>
      <c r="U1222"/>
      <c r="AE1222" s="22"/>
      <c r="AF1222" s="22"/>
      <c r="AH1222" s="22"/>
      <c r="AI1222" s="22"/>
      <c r="AJ1222" s="22"/>
      <c r="AR1222"/>
      <c r="AV1222"/>
      <c r="BT1222" s="22"/>
      <c r="BU1222" s="22"/>
      <c r="BV1222" s="22"/>
      <c r="CL1222" s="22"/>
    </row>
    <row r="1223" spans="14:90">
      <c r="N1223" s="22"/>
      <c r="U1223"/>
      <c r="AE1223" s="22"/>
      <c r="AF1223" s="22"/>
      <c r="AH1223" s="22"/>
      <c r="AI1223" s="22"/>
      <c r="AJ1223" s="22"/>
      <c r="AR1223"/>
      <c r="AV1223"/>
      <c r="BT1223" s="22"/>
      <c r="BU1223" s="22"/>
      <c r="BV1223" s="22"/>
      <c r="CL1223" s="22"/>
    </row>
    <row r="1224" spans="14:90">
      <c r="N1224" s="22"/>
      <c r="U1224"/>
      <c r="AE1224" s="22"/>
      <c r="AF1224" s="22"/>
      <c r="AH1224" s="22"/>
      <c r="AI1224" s="22"/>
      <c r="AJ1224" s="22"/>
      <c r="AR1224"/>
      <c r="AV1224"/>
      <c r="BT1224" s="22"/>
      <c r="BU1224" s="22"/>
      <c r="BV1224" s="22"/>
      <c r="CL1224" s="22"/>
    </row>
    <row r="1225" spans="14:90">
      <c r="N1225" s="22"/>
      <c r="U1225"/>
      <c r="AE1225" s="22"/>
      <c r="AF1225" s="22"/>
      <c r="AH1225" s="22"/>
      <c r="AI1225" s="22"/>
      <c r="AJ1225" s="22"/>
      <c r="AR1225"/>
      <c r="AV1225"/>
      <c r="BT1225" s="22"/>
      <c r="BU1225" s="22"/>
      <c r="BV1225" s="22"/>
      <c r="CL1225" s="22"/>
    </row>
    <row r="1226" spans="14:90">
      <c r="N1226" s="22"/>
      <c r="U1226"/>
      <c r="AE1226" s="22"/>
      <c r="AF1226" s="22"/>
      <c r="AH1226" s="22"/>
      <c r="AI1226" s="22"/>
      <c r="AJ1226" s="22"/>
      <c r="AR1226"/>
      <c r="AV1226"/>
      <c r="BT1226" s="22"/>
      <c r="BU1226" s="22"/>
      <c r="BV1226" s="22"/>
      <c r="CL1226" s="22"/>
    </row>
    <row r="1227" spans="14:90">
      <c r="N1227" s="22"/>
      <c r="U1227"/>
      <c r="AE1227" s="22"/>
      <c r="AF1227" s="22"/>
      <c r="AH1227" s="22"/>
      <c r="AI1227" s="22"/>
      <c r="AJ1227" s="22"/>
      <c r="AR1227"/>
      <c r="AV1227"/>
      <c r="BT1227" s="22"/>
      <c r="BU1227" s="22"/>
      <c r="BV1227" s="22"/>
      <c r="CL1227" s="22"/>
    </row>
    <row r="1228" spans="14:90">
      <c r="N1228" s="22"/>
      <c r="U1228"/>
      <c r="AE1228" s="22"/>
      <c r="AF1228" s="22"/>
      <c r="AH1228" s="22"/>
      <c r="AI1228" s="22"/>
      <c r="AJ1228" s="22"/>
      <c r="AR1228"/>
      <c r="AV1228"/>
      <c r="BT1228" s="22"/>
      <c r="BU1228" s="22"/>
      <c r="BV1228" s="22"/>
      <c r="CL1228" s="22"/>
    </row>
    <row r="1229" spans="14:90">
      <c r="N1229" s="22"/>
      <c r="U1229"/>
      <c r="AE1229" s="22"/>
      <c r="AF1229" s="22"/>
      <c r="AH1229" s="22"/>
      <c r="AI1229" s="22"/>
      <c r="AJ1229" s="22"/>
      <c r="AR1229"/>
      <c r="AV1229"/>
      <c r="BT1229" s="22"/>
      <c r="BU1229" s="22"/>
      <c r="BV1229" s="22"/>
      <c r="CL1229" s="22"/>
    </row>
    <row r="1230" spans="14:90">
      <c r="N1230" s="22"/>
      <c r="U1230"/>
      <c r="AE1230" s="22"/>
      <c r="AF1230" s="22"/>
      <c r="AH1230" s="22"/>
      <c r="AI1230" s="22"/>
      <c r="AJ1230" s="22"/>
      <c r="AR1230"/>
      <c r="AV1230"/>
      <c r="BT1230" s="22"/>
      <c r="BU1230" s="22"/>
      <c r="BV1230" s="22"/>
      <c r="CL1230" s="22"/>
    </row>
    <row r="1231" spans="14:90">
      <c r="N1231" s="22"/>
      <c r="U1231"/>
      <c r="AE1231" s="22"/>
      <c r="AF1231" s="22"/>
      <c r="AH1231" s="22"/>
      <c r="AI1231" s="22"/>
      <c r="AJ1231" s="22"/>
      <c r="AR1231"/>
      <c r="AV1231"/>
      <c r="BT1231" s="22"/>
      <c r="BU1231" s="22"/>
      <c r="BV1231" s="22"/>
      <c r="CL1231" s="22"/>
    </row>
    <row r="1232" spans="14:90">
      <c r="N1232" s="22"/>
      <c r="U1232"/>
      <c r="AE1232" s="22"/>
      <c r="AF1232" s="22"/>
      <c r="AH1232" s="22"/>
      <c r="AI1232" s="22"/>
      <c r="AJ1232" s="22"/>
      <c r="AR1232"/>
      <c r="AV1232"/>
      <c r="BT1232" s="22"/>
      <c r="BU1232" s="22"/>
      <c r="BV1232" s="22"/>
      <c r="CL1232" s="22"/>
    </row>
    <row r="1233" spans="14:90">
      <c r="N1233" s="22"/>
      <c r="U1233"/>
      <c r="AE1233" s="22"/>
      <c r="AF1233" s="22"/>
      <c r="AH1233" s="22"/>
      <c r="AI1233" s="22"/>
      <c r="AJ1233" s="22"/>
      <c r="AR1233"/>
      <c r="AV1233"/>
      <c r="BT1233" s="22"/>
      <c r="BU1233" s="22"/>
      <c r="BV1233" s="22"/>
      <c r="CL1233" s="22"/>
    </row>
    <row r="1234" spans="14:90">
      <c r="N1234" s="22"/>
      <c r="U1234"/>
      <c r="AE1234" s="22"/>
      <c r="AF1234" s="22"/>
      <c r="AH1234" s="22"/>
      <c r="AI1234" s="22"/>
      <c r="AJ1234" s="22"/>
      <c r="AR1234"/>
      <c r="AV1234"/>
      <c r="BT1234" s="22"/>
      <c r="BU1234" s="22"/>
      <c r="BV1234" s="22"/>
      <c r="CL1234" s="22"/>
    </row>
    <row r="1235" spans="14:90">
      <c r="N1235" s="22"/>
      <c r="U1235"/>
      <c r="AE1235" s="22"/>
      <c r="AF1235" s="22"/>
      <c r="AH1235" s="22"/>
      <c r="AI1235" s="22"/>
      <c r="AJ1235" s="22"/>
      <c r="AR1235"/>
      <c r="AV1235"/>
      <c r="BT1235" s="22"/>
      <c r="BU1235" s="22"/>
      <c r="BV1235" s="22"/>
      <c r="CL1235" s="22"/>
    </row>
    <row r="1236" spans="14:90">
      <c r="N1236" s="22"/>
      <c r="U1236"/>
      <c r="AE1236" s="22"/>
      <c r="AF1236" s="22"/>
      <c r="AH1236" s="22"/>
      <c r="AI1236" s="22"/>
      <c r="AJ1236" s="22"/>
      <c r="AR1236"/>
      <c r="AV1236"/>
      <c r="BT1236" s="22"/>
      <c r="BU1236" s="22"/>
      <c r="BV1236" s="22"/>
      <c r="CL1236" s="22"/>
    </row>
    <row r="1237" spans="14:90">
      <c r="N1237" s="22"/>
      <c r="U1237"/>
      <c r="AE1237" s="22"/>
      <c r="AF1237" s="22"/>
      <c r="AH1237" s="22"/>
      <c r="AI1237" s="22"/>
      <c r="AJ1237" s="22"/>
      <c r="AR1237"/>
      <c r="AV1237"/>
      <c r="BT1237" s="22"/>
      <c r="BU1237" s="22"/>
      <c r="BV1237" s="22"/>
      <c r="CL1237" s="22"/>
    </row>
    <row r="1238" spans="14:90">
      <c r="N1238" s="22"/>
      <c r="U1238"/>
      <c r="AE1238" s="22"/>
      <c r="AF1238" s="22"/>
      <c r="AH1238" s="22"/>
      <c r="AI1238" s="22"/>
      <c r="AJ1238" s="22"/>
      <c r="AR1238"/>
      <c r="AV1238"/>
      <c r="BT1238" s="22"/>
      <c r="BU1238" s="22"/>
      <c r="BV1238" s="22"/>
      <c r="CL1238" s="22"/>
    </row>
    <row r="1239" spans="14:90">
      <c r="N1239" s="22"/>
      <c r="U1239"/>
      <c r="AE1239" s="22"/>
      <c r="AF1239" s="22"/>
      <c r="AH1239" s="22"/>
      <c r="AI1239" s="22"/>
      <c r="AJ1239" s="22"/>
      <c r="AR1239"/>
      <c r="AV1239"/>
      <c r="BT1239" s="22"/>
      <c r="BU1239" s="22"/>
      <c r="BV1239" s="22"/>
      <c r="CL1239" s="22"/>
    </row>
    <row r="1240" spans="14:90">
      <c r="N1240" s="22"/>
      <c r="U1240"/>
      <c r="AE1240" s="22"/>
      <c r="AF1240" s="22"/>
      <c r="AH1240" s="22"/>
      <c r="AI1240" s="22"/>
      <c r="AJ1240" s="22"/>
      <c r="AR1240"/>
      <c r="AV1240"/>
      <c r="BT1240" s="22"/>
      <c r="BU1240" s="22"/>
      <c r="BV1240" s="22"/>
      <c r="CL1240" s="22"/>
    </row>
    <row r="1241" spans="14:90">
      <c r="N1241" s="22"/>
      <c r="U1241"/>
      <c r="AE1241" s="22"/>
      <c r="AF1241" s="22"/>
      <c r="AH1241" s="22"/>
      <c r="AI1241" s="22"/>
      <c r="AJ1241" s="22"/>
      <c r="AR1241"/>
      <c r="AV1241"/>
      <c r="BT1241" s="22"/>
      <c r="BU1241" s="22"/>
      <c r="BV1241" s="22"/>
      <c r="CL1241" s="22"/>
    </row>
    <row r="1242" spans="14:90">
      <c r="N1242" s="22"/>
      <c r="U1242"/>
      <c r="AE1242" s="22"/>
      <c r="AF1242" s="22"/>
      <c r="AH1242" s="22"/>
      <c r="AI1242" s="22"/>
      <c r="AJ1242" s="22"/>
      <c r="AR1242"/>
      <c r="AV1242"/>
      <c r="BT1242" s="22"/>
      <c r="BU1242" s="22"/>
      <c r="BV1242" s="22"/>
      <c r="CL1242" s="22"/>
    </row>
    <row r="1243" spans="14:90">
      <c r="N1243" s="22"/>
      <c r="U1243"/>
      <c r="AE1243" s="22"/>
      <c r="AF1243" s="22"/>
      <c r="AH1243" s="22"/>
      <c r="AI1243" s="22"/>
      <c r="AJ1243" s="22"/>
      <c r="AR1243"/>
      <c r="AV1243"/>
      <c r="BT1243" s="22"/>
      <c r="BU1243" s="22"/>
      <c r="BV1243" s="22"/>
      <c r="CL1243" s="22"/>
    </row>
    <row r="1244" spans="14:90">
      <c r="N1244" s="22"/>
      <c r="U1244"/>
      <c r="AE1244" s="22"/>
      <c r="AF1244" s="22"/>
      <c r="AH1244" s="22"/>
      <c r="AI1244" s="22"/>
      <c r="AJ1244" s="22"/>
      <c r="AR1244"/>
      <c r="AV1244"/>
      <c r="BT1244" s="22"/>
      <c r="BU1244" s="22"/>
      <c r="BV1244" s="22"/>
      <c r="CL1244" s="22"/>
    </row>
    <row r="1245" spans="14:90">
      <c r="N1245" s="22"/>
      <c r="U1245"/>
      <c r="AE1245" s="22"/>
      <c r="AF1245" s="22"/>
      <c r="AH1245" s="22"/>
      <c r="AI1245" s="22"/>
      <c r="AJ1245" s="22"/>
      <c r="AR1245"/>
      <c r="AV1245"/>
      <c r="BT1245" s="22"/>
      <c r="BU1245" s="22"/>
      <c r="BV1245" s="22"/>
      <c r="CL1245" s="22"/>
    </row>
    <row r="1246" spans="14:90">
      <c r="N1246" s="22"/>
      <c r="U1246"/>
      <c r="AE1246" s="22"/>
      <c r="AF1246" s="22"/>
      <c r="AH1246" s="22"/>
      <c r="AI1246" s="22"/>
      <c r="AJ1246" s="22"/>
      <c r="AR1246"/>
      <c r="AV1246"/>
      <c r="BT1246" s="22"/>
      <c r="BU1246" s="22"/>
      <c r="BV1246" s="22"/>
      <c r="CL1246" s="22"/>
    </row>
    <row r="1247" spans="14:90">
      <c r="N1247" s="22"/>
      <c r="U1247"/>
      <c r="AE1247" s="22"/>
      <c r="AF1247" s="22"/>
      <c r="AH1247" s="22"/>
      <c r="AI1247" s="22"/>
      <c r="AJ1247" s="22"/>
      <c r="AR1247"/>
      <c r="AV1247"/>
      <c r="BT1247" s="22"/>
      <c r="BU1247" s="22"/>
      <c r="BV1247" s="22"/>
      <c r="CL1247" s="22"/>
    </row>
    <row r="1248" spans="14:90">
      <c r="N1248" s="22"/>
      <c r="U1248"/>
      <c r="AE1248" s="22"/>
      <c r="AF1248" s="22"/>
      <c r="AH1248" s="22"/>
      <c r="AI1248" s="22"/>
      <c r="AJ1248" s="22"/>
      <c r="AR1248"/>
      <c r="AV1248"/>
      <c r="BT1248" s="22"/>
      <c r="BU1248" s="22"/>
      <c r="BV1248" s="22"/>
      <c r="CL1248" s="22"/>
    </row>
    <row r="1249" spans="14:90">
      <c r="N1249" s="22"/>
      <c r="U1249"/>
      <c r="AE1249" s="22"/>
      <c r="AF1249" s="22"/>
      <c r="AH1249" s="22"/>
      <c r="AI1249" s="22"/>
      <c r="AJ1249" s="22"/>
      <c r="AR1249"/>
      <c r="AV1249"/>
      <c r="BT1249" s="22"/>
      <c r="BU1249" s="22"/>
      <c r="BV1249" s="22"/>
      <c r="CL1249" s="22"/>
    </row>
    <row r="1250" spans="14:90">
      <c r="N1250" s="22"/>
      <c r="U1250"/>
      <c r="AE1250" s="22"/>
      <c r="AF1250" s="22"/>
      <c r="AH1250" s="22"/>
      <c r="AI1250" s="22"/>
      <c r="AJ1250" s="22"/>
      <c r="AR1250"/>
      <c r="AV1250"/>
      <c r="BT1250" s="22"/>
      <c r="BU1250" s="22"/>
      <c r="BV1250" s="22"/>
      <c r="CL1250" s="22"/>
    </row>
    <row r="1251" spans="14:90">
      <c r="N1251" s="22"/>
      <c r="U1251"/>
      <c r="AE1251" s="22"/>
      <c r="AF1251" s="22"/>
      <c r="AH1251" s="22"/>
      <c r="AI1251" s="22"/>
      <c r="AJ1251" s="22"/>
      <c r="AR1251"/>
      <c r="AV1251"/>
      <c r="BT1251" s="22"/>
      <c r="BU1251" s="22"/>
      <c r="BV1251" s="22"/>
      <c r="CL1251" s="22"/>
    </row>
    <row r="1252" spans="14:90">
      <c r="N1252" s="22"/>
      <c r="U1252"/>
      <c r="AE1252" s="22"/>
      <c r="AF1252" s="22"/>
      <c r="AH1252" s="22"/>
      <c r="AI1252" s="22"/>
      <c r="AJ1252" s="22"/>
      <c r="AR1252"/>
      <c r="AV1252"/>
      <c r="BT1252" s="22"/>
      <c r="BU1252" s="22"/>
      <c r="BV1252" s="22"/>
      <c r="CL1252" s="22"/>
    </row>
    <row r="1253" spans="14:90">
      <c r="N1253" s="22"/>
      <c r="U1253"/>
      <c r="AE1253" s="22"/>
      <c r="AF1253" s="22"/>
      <c r="AH1253" s="22"/>
      <c r="AI1253" s="22"/>
      <c r="AJ1253" s="22"/>
      <c r="AR1253"/>
      <c r="AV1253"/>
      <c r="BT1253" s="22"/>
      <c r="BU1253" s="22"/>
      <c r="BV1253" s="22"/>
      <c r="CL1253" s="22"/>
    </row>
    <row r="1254" spans="14:90">
      <c r="N1254" s="22"/>
      <c r="U1254"/>
      <c r="AE1254" s="22"/>
      <c r="AF1254" s="22"/>
      <c r="AH1254" s="22"/>
      <c r="AI1254" s="22"/>
      <c r="AJ1254" s="22"/>
      <c r="AR1254"/>
      <c r="AV1254"/>
      <c r="BT1254" s="22"/>
      <c r="BU1254" s="22"/>
      <c r="BV1254" s="22"/>
      <c r="CL1254" s="22"/>
    </row>
    <row r="1255" spans="14:90">
      <c r="N1255" s="22"/>
      <c r="U1255"/>
      <c r="AE1255" s="22"/>
      <c r="AF1255" s="22"/>
      <c r="AH1255" s="22"/>
      <c r="AI1255" s="22"/>
      <c r="AJ1255" s="22"/>
      <c r="AR1255"/>
      <c r="AV1255"/>
      <c r="BT1255" s="22"/>
      <c r="BU1255" s="22"/>
      <c r="BV1255" s="22"/>
      <c r="CL1255" s="22"/>
    </row>
    <row r="1256" spans="14:90">
      <c r="N1256" s="22"/>
      <c r="U1256"/>
      <c r="AE1256" s="22"/>
      <c r="AF1256" s="22"/>
      <c r="AH1256" s="22"/>
      <c r="AI1256" s="22"/>
      <c r="AJ1256" s="22"/>
      <c r="AR1256"/>
      <c r="AV1256"/>
      <c r="BT1256" s="22"/>
      <c r="BU1256" s="22"/>
      <c r="BV1256" s="22"/>
      <c r="CL1256" s="22"/>
    </row>
    <row r="1257" spans="14:90">
      <c r="N1257" s="22"/>
      <c r="U1257"/>
      <c r="AE1257" s="22"/>
      <c r="AF1257" s="22"/>
      <c r="AH1257" s="22"/>
      <c r="AI1257" s="22"/>
      <c r="AJ1257" s="22"/>
      <c r="AR1257"/>
      <c r="AV1257"/>
      <c r="BT1257" s="22"/>
      <c r="BU1257" s="22"/>
      <c r="BV1257" s="22"/>
      <c r="CL1257" s="22"/>
    </row>
    <row r="1258" spans="14:90">
      <c r="N1258" s="22"/>
      <c r="U1258"/>
      <c r="AE1258" s="22"/>
      <c r="AF1258" s="22"/>
      <c r="AH1258" s="22"/>
      <c r="AI1258" s="22"/>
      <c r="AJ1258" s="22"/>
      <c r="AR1258"/>
      <c r="AV1258"/>
      <c r="BT1258" s="22"/>
      <c r="BU1258" s="22"/>
      <c r="BV1258" s="22"/>
      <c r="CL1258" s="22"/>
    </row>
    <row r="1259" spans="14:90">
      <c r="N1259" s="22"/>
      <c r="U1259"/>
      <c r="AE1259" s="22"/>
      <c r="AF1259" s="22"/>
      <c r="AH1259" s="22"/>
      <c r="AI1259" s="22"/>
      <c r="AJ1259" s="22"/>
      <c r="AR1259"/>
      <c r="AV1259"/>
      <c r="BT1259" s="22"/>
      <c r="BU1259" s="22"/>
      <c r="BV1259" s="22"/>
      <c r="CL1259" s="22"/>
    </row>
    <row r="1260" spans="14:90">
      <c r="N1260" s="22"/>
      <c r="U1260"/>
      <c r="AE1260" s="22"/>
      <c r="AF1260" s="22"/>
      <c r="AH1260" s="22"/>
      <c r="AI1260" s="22"/>
      <c r="AJ1260" s="22"/>
      <c r="AR1260"/>
      <c r="AV1260"/>
      <c r="BT1260" s="22"/>
      <c r="BU1260" s="22"/>
      <c r="BV1260" s="22"/>
      <c r="CL1260" s="22"/>
    </row>
    <row r="1261" spans="14:90">
      <c r="N1261" s="22"/>
      <c r="U1261"/>
      <c r="AE1261" s="22"/>
      <c r="AF1261" s="22"/>
      <c r="AH1261" s="22"/>
      <c r="AI1261" s="22"/>
      <c r="AJ1261" s="22"/>
      <c r="AR1261"/>
      <c r="AV1261"/>
      <c r="BT1261" s="22"/>
      <c r="BU1261" s="22"/>
      <c r="BV1261" s="22"/>
      <c r="CL1261" s="22"/>
    </row>
    <row r="1262" spans="14:90">
      <c r="N1262" s="22"/>
      <c r="U1262"/>
      <c r="AE1262" s="22"/>
      <c r="AF1262" s="22"/>
      <c r="AH1262" s="22"/>
      <c r="AI1262" s="22"/>
      <c r="AJ1262" s="22"/>
      <c r="AR1262"/>
      <c r="AV1262"/>
      <c r="BT1262" s="22"/>
      <c r="BU1262" s="22"/>
      <c r="BV1262" s="22"/>
      <c r="CL1262" s="22"/>
    </row>
    <row r="1263" spans="14:90">
      <c r="N1263" s="22"/>
      <c r="U1263"/>
      <c r="AE1263" s="22"/>
      <c r="AF1263" s="22"/>
      <c r="AH1263" s="22"/>
      <c r="AI1263" s="22"/>
      <c r="AJ1263" s="22"/>
      <c r="AR1263"/>
      <c r="AV1263"/>
      <c r="BT1263" s="22"/>
      <c r="BU1263" s="22"/>
      <c r="BV1263" s="22"/>
      <c r="CL1263" s="22"/>
    </row>
    <row r="1264" spans="14:90">
      <c r="N1264" s="22"/>
      <c r="U1264"/>
      <c r="AE1264" s="22"/>
      <c r="AF1264" s="22"/>
      <c r="AH1264" s="22"/>
      <c r="AI1264" s="22"/>
      <c r="AJ1264" s="22"/>
      <c r="AR1264"/>
      <c r="AV1264"/>
      <c r="BT1264" s="22"/>
      <c r="BU1264" s="22"/>
      <c r="BV1264" s="22"/>
      <c r="CL1264" s="22"/>
    </row>
    <row r="1265" spans="14:90">
      <c r="N1265" s="22"/>
      <c r="U1265"/>
      <c r="AE1265" s="22"/>
      <c r="AF1265" s="22"/>
      <c r="AH1265" s="22"/>
      <c r="AI1265" s="22"/>
      <c r="AJ1265" s="22"/>
      <c r="AR1265"/>
      <c r="AV1265"/>
      <c r="BT1265" s="22"/>
      <c r="BU1265" s="22"/>
      <c r="BV1265" s="22"/>
      <c r="CL1265" s="22"/>
    </row>
    <row r="1266" spans="14:90">
      <c r="N1266" s="22"/>
      <c r="U1266"/>
      <c r="AE1266" s="22"/>
      <c r="AF1266" s="22"/>
      <c r="AH1266" s="22"/>
      <c r="AI1266" s="22"/>
      <c r="AJ1266" s="22"/>
      <c r="AR1266"/>
      <c r="AV1266"/>
      <c r="BT1266" s="22"/>
      <c r="BU1266" s="22"/>
      <c r="BV1266" s="22"/>
      <c r="CL1266" s="22"/>
    </row>
    <row r="1267" spans="14:90">
      <c r="N1267" s="22"/>
      <c r="U1267"/>
      <c r="AE1267" s="22"/>
      <c r="AF1267" s="22"/>
      <c r="AH1267" s="22"/>
      <c r="AI1267" s="22"/>
      <c r="AJ1267" s="22"/>
      <c r="AR1267"/>
      <c r="AV1267"/>
      <c r="BT1267" s="22"/>
      <c r="BU1267" s="22"/>
      <c r="BV1267" s="22"/>
      <c r="CL1267" s="22"/>
    </row>
    <row r="1268" spans="14:90">
      <c r="N1268" s="22"/>
      <c r="U1268"/>
      <c r="AE1268" s="22"/>
      <c r="AF1268" s="22"/>
      <c r="AH1268" s="22"/>
      <c r="AI1268" s="22"/>
      <c r="AJ1268" s="22"/>
      <c r="AR1268"/>
      <c r="AV1268"/>
      <c r="BT1268" s="22"/>
      <c r="BU1268" s="22"/>
      <c r="BV1268" s="22"/>
      <c r="CL1268" s="22"/>
    </row>
    <row r="1269" spans="14:90">
      <c r="N1269" s="22"/>
      <c r="U1269"/>
      <c r="AE1269" s="22"/>
      <c r="AF1269" s="22"/>
      <c r="AH1269" s="22"/>
      <c r="AI1269" s="22"/>
      <c r="AJ1269" s="22"/>
      <c r="AR1269"/>
      <c r="AV1269"/>
      <c r="BT1269" s="22"/>
      <c r="BU1269" s="22"/>
      <c r="BV1269" s="22"/>
      <c r="CL1269" s="22"/>
    </row>
    <row r="1270" spans="14:90">
      <c r="N1270" s="22"/>
      <c r="U1270"/>
      <c r="AE1270" s="22"/>
      <c r="AF1270" s="22"/>
      <c r="AH1270" s="22"/>
      <c r="AI1270" s="22"/>
      <c r="AJ1270" s="22"/>
      <c r="AR1270"/>
      <c r="AV1270"/>
      <c r="BT1270" s="22"/>
      <c r="BU1270" s="22"/>
      <c r="BV1270" s="22"/>
      <c r="CL1270" s="22"/>
    </row>
    <row r="1271" spans="14:90">
      <c r="N1271" s="22"/>
      <c r="U1271"/>
      <c r="AE1271" s="22"/>
      <c r="AF1271" s="22"/>
      <c r="AH1271" s="22"/>
      <c r="AI1271" s="22"/>
      <c r="AJ1271" s="22"/>
      <c r="AR1271"/>
      <c r="AV1271"/>
      <c r="BT1271" s="22"/>
      <c r="BU1271" s="22"/>
      <c r="BV1271" s="22"/>
      <c r="CL1271" s="22"/>
    </row>
    <row r="1272" spans="14:90">
      <c r="N1272" s="22"/>
      <c r="U1272"/>
      <c r="AE1272" s="22"/>
      <c r="AF1272" s="22"/>
      <c r="AH1272" s="22"/>
      <c r="AI1272" s="22"/>
      <c r="AJ1272" s="22"/>
      <c r="AR1272"/>
      <c r="AV1272"/>
      <c r="BT1272" s="22"/>
      <c r="BU1272" s="22"/>
      <c r="BV1272" s="22"/>
      <c r="CL1272" s="22"/>
    </row>
    <row r="1273" spans="14:90">
      <c r="N1273" s="22"/>
      <c r="U1273"/>
      <c r="AE1273" s="22"/>
      <c r="AF1273" s="22"/>
      <c r="AH1273" s="22"/>
      <c r="AI1273" s="22"/>
      <c r="AJ1273" s="22"/>
      <c r="AR1273"/>
      <c r="AV1273"/>
      <c r="BT1273" s="22"/>
      <c r="BU1273" s="22"/>
      <c r="BV1273" s="22"/>
      <c r="CL1273" s="22"/>
    </row>
    <row r="1274" spans="14:90">
      <c r="N1274" s="22"/>
      <c r="U1274"/>
      <c r="AE1274" s="22"/>
      <c r="AF1274" s="22"/>
      <c r="AH1274" s="22"/>
      <c r="AI1274" s="22"/>
      <c r="AJ1274" s="22"/>
      <c r="AR1274"/>
      <c r="AV1274"/>
      <c r="BT1274" s="22"/>
      <c r="BU1274" s="22"/>
      <c r="BV1274" s="22"/>
      <c r="CL1274" s="22"/>
    </row>
    <row r="1275" spans="14:90">
      <c r="N1275" s="22"/>
      <c r="U1275"/>
      <c r="AE1275" s="22"/>
      <c r="AF1275" s="22"/>
      <c r="AH1275" s="22"/>
      <c r="AI1275" s="22"/>
      <c r="AJ1275" s="22"/>
      <c r="AR1275"/>
      <c r="AV1275"/>
      <c r="BT1275" s="22"/>
      <c r="BU1275" s="22"/>
      <c r="BV1275" s="22"/>
      <c r="CL1275" s="22"/>
    </row>
    <row r="1276" spans="14:90">
      <c r="N1276" s="22"/>
      <c r="U1276"/>
      <c r="AE1276" s="22"/>
      <c r="AF1276" s="22"/>
      <c r="AH1276" s="22"/>
      <c r="AI1276" s="22"/>
      <c r="AJ1276" s="22"/>
      <c r="AR1276"/>
      <c r="AV1276"/>
      <c r="BT1276" s="22"/>
      <c r="BU1276" s="22"/>
      <c r="BV1276" s="22"/>
      <c r="CL1276" s="22"/>
    </row>
    <row r="1277" spans="14:90">
      <c r="N1277" s="22"/>
      <c r="U1277"/>
      <c r="AE1277" s="22"/>
      <c r="AF1277" s="22"/>
      <c r="AH1277" s="22"/>
      <c r="AI1277" s="22"/>
      <c r="AJ1277" s="22"/>
      <c r="AR1277"/>
      <c r="AV1277"/>
      <c r="BT1277" s="22"/>
      <c r="BU1277" s="22"/>
      <c r="BV1277" s="22"/>
      <c r="CL1277" s="22"/>
    </row>
    <row r="1278" spans="14:90">
      <c r="N1278" s="22"/>
      <c r="U1278"/>
      <c r="AE1278" s="22"/>
      <c r="AF1278" s="22"/>
      <c r="AH1278" s="22"/>
      <c r="AI1278" s="22"/>
      <c r="AJ1278" s="22"/>
      <c r="AR1278"/>
      <c r="AV1278"/>
      <c r="BT1278" s="22"/>
      <c r="BU1278" s="22"/>
      <c r="BV1278" s="22"/>
      <c r="CL1278" s="22"/>
    </row>
    <row r="1279" spans="14:90">
      <c r="N1279" s="22"/>
      <c r="U1279"/>
      <c r="AE1279" s="22"/>
      <c r="AF1279" s="22"/>
      <c r="AH1279" s="22"/>
      <c r="AI1279" s="22"/>
      <c r="AJ1279" s="22"/>
      <c r="AR1279"/>
      <c r="AV1279"/>
      <c r="BT1279" s="22"/>
      <c r="BU1279" s="22"/>
      <c r="BV1279" s="22"/>
      <c r="CL1279" s="22"/>
    </row>
    <row r="1280" spans="14:90">
      <c r="N1280" s="22"/>
      <c r="U1280"/>
      <c r="AE1280" s="22"/>
      <c r="AF1280" s="22"/>
      <c r="AH1280" s="22"/>
      <c r="AI1280" s="22"/>
      <c r="AJ1280" s="22"/>
      <c r="AR1280"/>
      <c r="AV1280"/>
      <c r="BT1280" s="22"/>
      <c r="BU1280" s="22"/>
      <c r="BV1280" s="22"/>
      <c r="CL1280" s="22"/>
    </row>
    <row r="1281" spans="14:90">
      <c r="N1281" s="22"/>
      <c r="U1281"/>
      <c r="AE1281" s="22"/>
      <c r="AF1281" s="22"/>
      <c r="AH1281" s="22"/>
      <c r="AI1281" s="22"/>
      <c r="AJ1281" s="22"/>
      <c r="AR1281"/>
      <c r="AV1281"/>
      <c r="BT1281" s="22"/>
      <c r="BU1281" s="22"/>
      <c r="BV1281" s="22"/>
      <c r="CL1281" s="22"/>
    </row>
    <row r="1282" spans="14:90">
      <c r="N1282" s="22"/>
      <c r="U1282"/>
      <c r="AE1282" s="22"/>
      <c r="AF1282" s="22"/>
      <c r="AH1282" s="22"/>
      <c r="AI1282" s="22"/>
      <c r="AJ1282" s="22"/>
      <c r="AR1282"/>
      <c r="AV1282"/>
      <c r="BT1282" s="22"/>
      <c r="BU1282" s="22"/>
      <c r="BV1282" s="22"/>
      <c r="CL1282" s="22"/>
    </row>
    <row r="1283" spans="14:90">
      <c r="N1283" s="22"/>
      <c r="U1283"/>
      <c r="AE1283" s="22"/>
      <c r="AF1283" s="22"/>
      <c r="AH1283" s="22"/>
      <c r="AI1283" s="22"/>
      <c r="AJ1283" s="22"/>
      <c r="AR1283"/>
      <c r="AV1283"/>
      <c r="BT1283" s="22"/>
      <c r="BU1283" s="22"/>
      <c r="BV1283" s="22"/>
      <c r="CL1283" s="22"/>
    </row>
    <row r="1284" spans="14:90">
      <c r="N1284" s="22"/>
      <c r="U1284"/>
      <c r="AE1284" s="22"/>
      <c r="AF1284" s="22"/>
      <c r="AH1284" s="22"/>
      <c r="AI1284" s="22"/>
      <c r="AJ1284" s="22"/>
      <c r="AR1284"/>
      <c r="AV1284"/>
      <c r="BT1284" s="22"/>
      <c r="BU1284" s="22"/>
      <c r="BV1284" s="22"/>
      <c r="CL1284" s="22"/>
    </row>
    <row r="1285" spans="14:90">
      <c r="N1285" s="22"/>
      <c r="U1285"/>
      <c r="AE1285" s="22"/>
      <c r="AF1285" s="22"/>
      <c r="AH1285" s="22"/>
      <c r="AI1285" s="22"/>
      <c r="AJ1285" s="22"/>
      <c r="AR1285"/>
      <c r="AV1285"/>
      <c r="BT1285" s="22"/>
      <c r="BU1285" s="22"/>
      <c r="BV1285" s="22"/>
      <c r="CL1285" s="22"/>
    </row>
    <row r="1286" spans="14:90">
      <c r="N1286" s="22"/>
      <c r="U1286"/>
      <c r="AE1286" s="22"/>
      <c r="AF1286" s="22"/>
      <c r="AH1286" s="22"/>
      <c r="AI1286" s="22"/>
      <c r="AJ1286" s="22"/>
      <c r="AR1286"/>
      <c r="AV1286"/>
      <c r="BT1286" s="22"/>
      <c r="BU1286" s="22"/>
      <c r="BV1286" s="22"/>
      <c r="CL1286" s="22"/>
    </row>
    <row r="1287" spans="14:90">
      <c r="N1287" s="22"/>
      <c r="U1287"/>
      <c r="AE1287" s="22"/>
      <c r="AF1287" s="22"/>
      <c r="AH1287" s="22"/>
      <c r="AI1287" s="22"/>
      <c r="AJ1287" s="22"/>
      <c r="AR1287"/>
      <c r="AV1287"/>
      <c r="BT1287" s="22"/>
      <c r="BU1287" s="22"/>
      <c r="BV1287" s="22"/>
      <c r="CL1287" s="22"/>
    </row>
    <row r="1288" spans="14:90">
      <c r="N1288" s="22"/>
      <c r="U1288"/>
      <c r="AE1288" s="22"/>
      <c r="AF1288" s="22"/>
      <c r="AH1288" s="22"/>
      <c r="AI1288" s="22"/>
      <c r="AJ1288" s="22"/>
      <c r="AR1288"/>
      <c r="AV1288"/>
      <c r="BT1288" s="22"/>
      <c r="BU1288" s="22"/>
      <c r="BV1288" s="22"/>
      <c r="CL1288" s="22"/>
    </row>
    <row r="1289" spans="14:90">
      <c r="N1289" s="22"/>
      <c r="U1289"/>
      <c r="AE1289" s="22"/>
      <c r="AF1289" s="22"/>
      <c r="AH1289" s="22"/>
      <c r="AI1289" s="22"/>
      <c r="AJ1289" s="22"/>
      <c r="AR1289"/>
      <c r="AV1289"/>
      <c r="BT1289" s="22"/>
      <c r="BU1289" s="22"/>
      <c r="BV1289" s="22"/>
      <c r="CL1289" s="22"/>
    </row>
    <row r="1290" spans="14:90">
      <c r="N1290" s="22"/>
      <c r="U1290"/>
      <c r="AE1290" s="22"/>
      <c r="AF1290" s="22"/>
      <c r="AH1290" s="22"/>
      <c r="AI1290" s="22"/>
      <c r="AJ1290" s="22"/>
      <c r="AR1290"/>
      <c r="AV1290"/>
      <c r="BT1290" s="22"/>
      <c r="BU1290" s="22"/>
      <c r="BV1290" s="22"/>
      <c r="CL1290" s="22"/>
    </row>
    <row r="1291" spans="14:90">
      <c r="N1291" s="22"/>
      <c r="U1291"/>
      <c r="AE1291" s="22"/>
      <c r="AF1291" s="22"/>
      <c r="AH1291" s="22"/>
      <c r="AI1291" s="22"/>
      <c r="AJ1291" s="22"/>
      <c r="AR1291"/>
      <c r="AV1291"/>
      <c r="BT1291" s="22"/>
      <c r="BU1291" s="22"/>
      <c r="BV1291" s="22"/>
      <c r="CL1291" s="22"/>
    </row>
    <row r="1292" spans="14:90">
      <c r="N1292" s="22"/>
      <c r="U1292"/>
      <c r="AE1292" s="22"/>
      <c r="AF1292" s="22"/>
      <c r="AH1292" s="22"/>
      <c r="AI1292" s="22"/>
      <c r="AJ1292" s="22"/>
      <c r="AR1292"/>
      <c r="AV1292"/>
      <c r="BT1292" s="22"/>
      <c r="BU1292" s="22"/>
      <c r="BV1292" s="22"/>
      <c r="CL1292" s="22"/>
    </row>
    <row r="1293" spans="14:90">
      <c r="N1293" s="22"/>
      <c r="U1293"/>
      <c r="AE1293" s="22"/>
      <c r="AF1293" s="22"/>
      <c r="AH1293" s="22"/>
      <c r="AI1293" s="22"/>
      <c r="AJ1293" s="22"/>
      <c r="AR1293"/>
      <c r="AV1293"/>
      <c r="BT1293" s="22"/>
      <c r="BU1293" s="22"/>
      <c r="BV1293" s="22"/>
      <c r="CL1293" s="22"/>
    </row>
    <row r="1294" spans="14:90">
      <c r="N1294" s="22"/>
      <c r="U1294"/>
      <c r="AE1294" s="22"/>
      <c r="AF1294" s="22"/>
      <c r="AH1294" s="22"/>
      <c r="AI1294" s="22"/>
      <c r="AJ1294" s="22"/>
      <c r="AR1294"/>
      <c r="AV1294"/>
      <c r="BT1294" s="22"/>
      <c r="BU1294" s="22"/>
      <c r="BV1294" s="22"/>
      <c r="CL1294" s="22"/>
    </row>
    <row r="1295" spans="14:90">
      <c r="N1295" s="22"/>
      <c r="U1295"/>
      <c r="AE1295" s="22"/>
      <c r="AF1295" s="22"/>
      <c r="AH1295" s="22"/>
      <c r="AI1295" s="22"/>
      <c r="AJ1295" s="22"/>
      <c r="AR1295"/>
      <c r="AV1295"/>
      <c r="BT1295" s="22"/>
      <c r="BU1295" s="22"/>
      <c r="BV1295" s="22"/>
      <c r="CL1295" s="22"/>
    </row>
    <row r="1296" spans="14:90">
      <c r="N1296" s="22"/>
      <c r="U1296"/>
      <c r="AE1296" s="22"/>
      <c r="AF1296" s="22"/>
      <c r="AH1296" s="22"/>
      <c r="AI1296" s="22"/>
      <c r="AJ1296" s="22"/>
      <c r="AR1296"/>
      <c r="AV1296"/>
      <c r="BT1296" s="22"/>
      <c r="BU1296" s="22"/>
      <c r="BV1296" s="22"/>
      <c r="CL1296" s="22"/>
    </row>
    <row r="1297" spans="14:90">
      <c r="N1297" s="22"/>
      <c r="U1297"/>
      <c r="AE1297" s="22"/>
      <c r="AF1297" s="22"/>
      <c r="AH1297" s="22"/>
      <c r="AI1297" s="22"/>
      <c r="AJ1297" s="22"/>
      <c r="AR1297"/>
      <c r="AV1297"/>
      <c r="BT1297" s="22"/>
      <c r="BU1297" s="22"/>
      <c r="BV1297" s="22"/>
      <c r="CL1297" s="22"/>
    </row>
    <row r="1298" spans="14:90">
      <c r="N1298" s="22"/>
      <c r="U1298"/>
      <c r="AE1298" s="22"/>
      <c r="AF1298" s="22"/>
      <c r="AH1298" s="22"/>
      <c r="AI1298" s="22"/>
      <c r="AJ1298" s="22"/>
      <c r="AR1298"/>
      <c r="AV1298"/>
      <c r="BT1298" s="22"/>
      <c r="BU1298" s="22"/>
      <c r="BV1298" s="22"/>
      <c r="CL1298" s="22"/>
    </row>
    <row r="1299" spans="14:90">
      <c r="N1299" s="22"/>
      <c r="U1299"/>
      <c r="AE1299" s="22"/>
      <c r="AF1299" s="22"/>
      <c r="AH1299" s="22"/>
      <c r="AI1299" s="22"/>
      <c r="AJ1299" s="22"/>
      <c r="AR1299"/>
      <c r="AV1299"/>
      <c r="BT1299" s="22"/>
      <c r="BU1299" s="22"/>
      <c r="BV1299" s="22"/>
      <c r="CL1299" s="22"/>
    </row>
    <row r="1300" spans="14:90">
      <c r="N1300" s="22"/>
      <c r="U1300"/>
      <c r="AE1300" s="22"/>
      <c r="AF1300" s="22"/>
      <c r="AH1300" s="22"/>
      <c r="AI1300" s="22"/>
      <c r="AJ1300" s="22"/>
      <c r="AR1300"/>
      <c r="AV1300"/>
      <c r="BT1300" s="22"/>
      <c r="BU1300" s="22"/>
      <c r="BV1300" s="22"/>
      <c r="CL1300" s="22"/>
    </row>
    <row r="1301" spans="14:90">
      <c r="N1301" s="22"/>
      <c r="U1301"/>
      <c r="AE1301" s="22"/>
      <c r="AF1301" s="22"/>
      <c r="AH1301" s="22"/>
      <c r="AI1301" s="22"/>
      <c r="AJ1301" s="22"/>
      <c r="AR1301"/>
      <c r="AV1301"/>
      <c r="BT1301" s="22"/>
      <c r="BU1301" s="22"/>
      <c r="BV1301" s="22"/>
      <c r="CL1301" s="22"/>
    </row>
    <row r="1302" spans="14:90">
      <c r="N1302" s="22"/>
      <c r="U1302"/>
      <c r="AE1302" s="22"/>
      <c r="AF1302" s="22"/>
      <c r="AH1302" s="22"/>
      <c r="AI1302" s="22"/>
      <c r="AJ1302" s="22"/>
      <c r="AR1302"/>
      <c r="AV1302"/>
      <c r="BT1302" s="22"/>
      <c r="BU1302" s="22"/>
      <c r="BV1302" s="22"/>
      <c r="CL1302" s="22"/>
    </row>
    <row r="1303" spans="14:90">
      <c r="N1303" s="22"/>
      <c r="U1303"/>
      <c r="AE1303" s="22"/>
      <c r="AF1303" s="22"/>
      <c r="AH1303" s="22"/>
      <c r="AI1303" s="22"/>
      <c r="AJ1303" s="22"/>
      <c r="AR1303"/>
      <c r="AV1303"/>
      <c r="BT1303" s="22"/>
      <c r="BU1303" s="22"/>
      <c r="BV1303" s="22"/>
      <c r="CL1303" s="22"/>
    </row>
    <row r="1304" spans="14:90">
      <c r="N1304" s="22"/>
      <c r="U1304"/>
      <c r="AE1304" s="22"/>
      <c r="AF1304" s="22"/>
      <c r="AH1304" s="22"/>
      <c r="AI1304" s="22"/>
      <c r="AJ1304" s="22"/>
      <c r="AR1304"/>
      <c r="AV1304"/>
      <c r="BT1304" s="22"/>
      <c r="BU1304" s="22"/>
      <c r="BV1304" s="22"/>
      <c r="CL1304" s="22"/>
    </row>
    <row r="1305" spans="14:90">
      <c r="N1305" s="22"/>
      <c r="U1305"/>
      <c r="AE1305" s="22"/>
      <c r="AF1305" s="22"/>
      <c r="AH1305" s="22"/>
      <c r="AI1305" s="22"/>
      <c r="AJ1305" s="22"/>
      <c r="AR1305"/>
      <c r="AV1305"/>
      <c r="BT1305" s="22"/>
      <c r="BU1305" s="22"/>
      <c r="BV1305" s="22"/>
      <c r="CL1305" s="22"/>
    </row>
    <row r="1306" spans="14:90">
      <c r="N1306" s="22"/>
      <c r="U1306"/>
      <c r="AE1306" s="22"/>
      <c r="AF1306" s="22"/>
      <c r="AH1306" s="22"/>
      <c r="AI1306" s="22"/>
      <c r="AJ1306" s="22"/>
      <c r="AR1306"/>
      <c r="AV1306"/>
      <c r="BT1306" s="22"/>
      <c r="BU1306" s="22"/>
      <c r="BV1306" s="22"/>
      <c r="CL1306" s="22"/>
    </row>
    <row r="1307" spans="14:90">
      <c r="N1307" s="22"/>
      <c r="U1307"/>
      <c r="AE1307" s="22"/>
      <c r="AF1307" s="22"/>
      <c r="AH1307" s="22"/>
      <c r="AI1307" s="22"/>
      <c r="AJ1307" s="22"/>
      <c r="AR1307"/>
      <c r="AV1307"/>
      <c r="BT1307" s="22"/>
      <c r="BU1307" s="22"/>
      <c r="BV1307" s="22"/>
      <c r="CL1307" s="22"/>
    </row>
    <row r="1308" spans="14:90">
      <c r="N1308" s="22"/>
      <c r="U1308"/>
      <c r="AE1308" s="22"/>
      <c r="AF1308" s="22"/>
      <c r="AH1308" s="22"/>
      <c r="AI1308" s="22"/>
      <c r="AJ1308" s="22"/>
      <c r="AR1308"/>
      <c r="AV1308"/>
      <c r="BT1308" s="22"/>
      <c r="BU1308" s="22"/>
      <c r="BV1308" s="22"/>
      <c r="CL1308" s="22"/>
    </row>
    <row r="1309" spans="14:90">
      <c r="N1309" s="22"/>
      <c r="U1309"/>
      <c r="AE1309" s="22"/>
      <c r="AF1309" s="22"/>
      <c r="AH1309" s="22"/>
      <c r="AI1309" s="22"/>
      <c r="AJ1309" s="22"/>
      <c r="AR1309"/>
      <c r="AV1309"/>
      <c r="BT1309" s="22"/>
      <c r="BU1309" s="22"/>
      <c r="BV1309" s="22"/>
      <c r="CL1309" s="22"/>
    </row>
    <row r="1310" spans="14:90">
      <c r="N1310" s="22"/>
      <c r="U1310"/>
      <c r="AE1310" s="22"/>
      <c r="AF1310" s="22"/>
      <c r="AH1310" s="22"/>
      <c r="AI1310" s="22"/>
      <c r="AJ1310" s="22"/>
      <c r="AR1310"/>
      <c r="AV1310"/>
      <c r="BT1310" s="22"/>
      <c r="BU1310" s="22"/>
      <c r="BV1310" s="22"/>
      <c r="CL1310" s="22"/>
    </row>
    <row r="1311" spans="14:90">
      <c r="N1311" s="22"/>
      <c r="U1311"/>
      <c r="AE1311" s="22"/>
      <c r="AF1311" s="22"/>
      <c r="AH1311" s="22"/>
      <c r="AI1311" s="22"/>
      <c r="AJ1311" s="22"/>
      <c r="AR1311"/>
      <c r="AV1311"/>
      <c r="BT1311" s="22"/>
      <c r="BU1311" s="22"/>
      <c r="BV1311" s="22"/>
      <c r="CL1311" s="22"/>
    </row>
    <row r="1312" spans="14:90">
      <c r="N1312" s="22"/>
      <c r="U1312"/>
      <c r="AE1312" s="22"/>
      <c r="AF1312" s="22"/>
      <c r="AH1312" s="22"/>
      <c r="AI1312" s="22"/>
      <c r="AJ1312" s="22"/>
      <c r="AR1312"/>
      <c r="AV1312"/>
      <c r="BT1312" s="22"/>
      <c r="BU1312" s="22"/>
      <c r="BV1312" s="22"/>
      <c r="CL1312" s="22"/>
    </row>
    <row r="1313" spans="14:90">
      <c r="N1313" s="22"/>
      <c r="U1313"/>
      <c r="AE1313" s="22"/>
      <c r="AF1313" s="22"/>
      <c r="AH1313" s="22"/>
      <c r="AI1313" s="22"/>
      <c r="AJ1313" s="22"/>
      <c r="AR1313"/>
      <c r="AV1313"/>
      <c r="BT1313" s="22"/>
      <c r="BU1313" s="22"/>
      <c r="BV1313" s="22"/>
      <c r="CL1313" s="22"/>
    </row>
    <row r="1314" spans="14:90">
      <c r="N1314" s="22"/>
      <c r="U1314"/>
      <c r="AE1314" s="22"/>
      <c r="AF1314" s="22"/>
      <c r="AH1314" s="22"/>
      <c r="AI1314" s="22"/>
      <c r="AJ1314" s="22"/>
      <c r="AR1314"/>
      <c r="AV1314"/>
      <c r="BT1314" s="22"/>
      <c r="BU1314" s="22"/>
      <c r="BV1314" s="22"/>
      <c r="CL1314" s="22"/>
    </row>
    <row r="1315" spans="14:90">
      <c r="N1315" s="22"/>
      <c r="U1315"/>
      <c r="AE1315" s="22"/>
      <c r="AF1315" s="22"/>
      <c r="AH1315" s="22"/>
      <c r="AI1315" s="22"/>
      <c r="AJ1315" s="22"/>
      <c r="AR1315"/>
      <c r="AV1315"/>
      <c r="BT1315" s="22"/>
      <c r="BU1315" s="22"/>
      <c r="BV1315" s="22"/>
      <c r="CL1315" s="22"/>
    </row>
    <row r="1316" spans="14:90">
      <c r="N1316" s="22"/>
      <c r="U1316"/>
      <c r="AE1316" s="22"/>
      <c r="AF1316" s="22"/>
      <c r="AH1316" s="22"/>
      <c r="AI1316" s="22"/>
      <c r="AJ1316" s="22"/>
      <c r="AR1316"/>
      <c r="AV1316"/>
      <c r="BT1316" s="22"/>
      <c r="BU1316" s="22"/>
      <c r="BV1316" s="22"/>
      <c r="CL1316" s="22"/>
    </row>
    <row r="1317" spans="14:90">
      <c r="N1317" s="22"/>
      <c r="U1317"/>
      <c r="AE1317" s="22"/>
      <c r="AF1317" s="22"/>
      <c r="AH1317" s="22"/>
      <c r="AI1317" s="22"/>
      <c r="AJ1317" s="22"/>
      <c r="AR1317"/>
      <c r="AV1317"/>
      <c r="BT1317" s="22"/>
      <c r="BU1317" s="22"/>
      <c r="BV1317" s="22"/>
      <c r="CL1317" s="22"/>
    </row>
    <row r="1318" spans="14:90">
      <c r="N1318" s="22"/>
      <c r="U1318"/>
      <c r="AE1318" s="22"/>
      <c r="AF1318" s="22"/>
      <c r="AH1318" s="22"/>
      <c r="AI1318" s="22"/>
      <c r="AJ1318" s="22"/>
      <c r="AR1318"/>
      <c r="AV1318"/>
      <c r="BT1318" s="22"/>
      <c r="BU1318" s="22"/>
      <c r="BV1318" s="22"/>
      <c r="CL1318" s="22"/>
    </row>
    <row r="1319" spans="14:90">
      <c r="N1319" s="22"/>
      <c r="U1319"/>
      <c r="AE1319" s="22"/>
      <c r="AF1319" s="22"/>
      <c r="AH1319" s="22"/>
      <c r="AI1319" s="22"/>
      <c r="AJ1319" s="22"/>
      <c r="AR1319"/>
      <c r="AV1319"/>
      <c r="BT1319" s="22"/>
      <c r="BU1319" s="22"/>
      <c r="BV1319" s="22"/>
      <c r="CL1319" s="22"/>
    </row>
    <row r="1320" spans="14:90">
      <c r="N1320" s="22"/>
      <c r="U1320"/>
      <c r="AE1320" s="22"/>
      <c r="AF1320" s="22"/>
      <c r="AH1320" s="22"/>
      <c r="AI1320" s="22"/>
      <c r="AJ1320" s="22"/>
      <c r="AR1320"/>
      <c r="AV1320"/>
      <c r="BT1320" s="22"/>
      <c r="BU1320" s="22"/>
      <c r="BV1320" s="22"/>
      <c r="CL1320" s="22"/>
    </row>
    <row r="1321" spans="14:90">
      <c r="N1321" s="22"/>
      <c r="U1321"/>
      <c r="AE1321" s="22"/>
      <c r="AF1321" s="22"/>
      <c r="AH1321" s="22"/>
      <c r="AI1321" s="22"/>
      <c r="AJ1321" s="22"/>
      <c r="AR1321"/>
      <c r="AV1321"/>
      <c r="BT1321" s="22"/>
      <c r="BU1321" s="22"/>
      <c r="BV1321" s="22"/>
      <c r="CL1321" s="22"/>
    </row>
    <row r="1322" spans="14:90">
      <c r="N1322" s="22"/>
      <c r="U1322"/>
      <c r="AE1322" s="22"/>
      <c r="AF1322" s="22"/>
      <c r="AH1322" s="22"/>
      <c r="AI1322" s="22"/>
      <c r="AJ1322" s="22"/>
      <c r="AR1322"/>
      <c r="AV1322"/>
      <c r="BT1322" s="22"/>
      <c r="BU1322" s="22"/>
      <c r="BV1322" s="22"/>
      <c r="CL1322" s="22"/>
    </row>
    <row r="1323" spans="14:90">
      <c r="N1323" s="22"/>
      <c r="U1323"/>
      <c r="AE1323" s="22"/>
      <c r="AF1323" s="22"/>
      <c r="AH1323" s="22"/>
      <c r="AI1323" s="22"/>
      <c r="AJ1323" s="22"/>
      <c r="AR1323"/>
      <c r="AV1323"/>
      <c r="BT1323" s="22"/>
      <c r="BU1323" s="22"/>
      <c r="BV1323" s="22"/>
      <c r="CL1323" s="22"/>
    </row>
    <row r="1324" spans="14:90">
      <c r="N1324" s="22"/>
      <c r="U1324"/>
      <c r="AE1324" s="22"/>
      <c r="AF1324" s="22"/>
      <c r="AH1324" s="22"/>
      <c r="AI1324" s="22"/>
      <c r="AJ1324" s="22"/>
      <c r="AR1324"/>
      <c r="AV1324"/>
      <c r="BT1324" s="22"/>
      <c r="BU1324" s="22"/>
      <c r="BV1324" s="22"/>
      <c r="CL1324" s="22"/>
    </row>
    <row r="1325" spans="14:90">
      <c r="N1325" s="22"/>
      <c r="U1325"/>
      <c r="AE1325" s="22"/>
      <c r="AF1325" s="22"/>
      <c r="AH1325" s="22"/>
      <c r="AI1325" s="22"/>
      <c r="AJ1325" s="22"/>
      <c r="AR1325"/>
      <c r="AV1325"/>
      <c r="BT1325" s="22"/>
      <c r="BU1325" s="22"/>
      <c r="BV1325" s="22"/>
      <c r="CL1325" s="22"/>
    </row>
    <row r="1326" spans="14:90">
      <c r="N1326" s="22"/>
      <c r="U1326"/>
      <c r="AE1326" s="22"/>
      <c r="AF1326" s="22"/>
      <c r="AH1326" s="22"/>
      <c r="AI1326" s="22"/>
      <c r="AJ1326" s="22"/>
      <c r="AR1326"/>
      <c r="AV1326"/>
      <c r="BT1326" s="22"/>
      <c r="BU1326" s="22"/>
      <c r="BV1326" s="22"/>
      <c r="CL1326" s="22"/>
    </row>
    <row r="1327" spans="14:90">
      <c r="N1327" s="22"/>
      <c r="U1327"/>
      <c r="AE1327" s="22"/>
      <c r="AF1327" s="22"/>
      <c r="AH1327" s="22"/>
      <c r="AI1327" s="22"/>
      <c r="AJ1327" s="22"/>
      <c r="AR1327"/>
      <c r="AV1327"/>
      <c r="BT1327" s="22"/>
      <c r="BU1327" s="22"/>
      <c r="BV1327" s="22"/>
      <c r="CL1327" s="22"/>
    </row>
    <row r="1328" spans="14:90">
      <c r="N1328" s="22"/>
      <c r="U1328"/>
      <c r="AE1328" s="22"/>
      <c r="AF1328" s="22"/>
      <c r="AH1328" s="22"/>
      <c r="AI1328" s="22"/>
      <c r="AJ1328" s="22"/>
      <c r="AR1328"/>
      <c r="AV1328"/>
      <c r="BT1328" s="22"/>
      <c r="BU1328" s="22"/>
      <c r="BV1328" s="22"/>
      <c r="CL1328" s="22"/>
    </row>
    <row r="1329" spans="14:90">
      <c r="N1329" s="22"/>
      <c r="U1329"/>
      <c r="AE1329" s="22"/>
      <c r="AF1329" s="22"/>
      <c r="AH1329" s="22"/>
      <c r="AI1329" s="22"/>
      <c r="AJ1329" s="22"/>
      <c r="AR1329"/>
      <c r="AV1329"/>
      <c r="BT1329" s="22"/>
      <c r="BU1329" s="22"/>
      <c r="BV1329" s="22"/>
      <c r="CL1329" s="22"/>
    </row>
    <row r="1330" spans="14:90">
      <c r="N1330" s="22"/>
      <c r="U1330"/>
      <c r="AE1330" s="22"/>
      <c r="AF1330" s="22"/>
      <c r="AH1330" s="22"/>
      <c r="AI1330" s="22"/>
      <c r="AJ1330" s="22"/>
      <c r="AR1330"/>
      <c r="AV1330"/>
      <c r="BT1330" s="22"/>
      <c r="BU1330" s="22"/>
      <c r="BV1330" s="22"/>
      <c r="CL1330" s="22"/>
    </row>
    <row r="1331" spans="14:90">
      <c r="N1331" s="22"/>
      <c r="U1331"/>
      <c r="AE1331" s="22"/>
      <c r="AF1331" s="22"/>
      <c r="AH1331" s="22"/>
      <c r="AI1331" s="22"/>
      <c r="AJ1331" s="22"/>
      <c r="AR1331"/>
      <c r="AV1331"/>
      <c r="BT1331" s="22"/>
      <c r="BU1331" s="22"/>
      <c r="BV1331" s="22"/>
      <c r="CL1331" s="22"/>
    </row>
    <row r="1332" spans="14:90">
      <c r="N1332" s="22"/>
      <c r="U1332"/>
      <c r="AE1332" s="22"/>
      <c r="AF1332" s="22"/>
      <c r="AH1332" s="22"/>
      <c r="AI1332" s="22"/>
      <c r="AJ1332" s="22"/>
      <c r="AR1332"/>
      <c r="AV1332"/>
      <c r="BT1332" s="22"/>
      <c r="BU1332" s="22"/>
      <c r="BV1332" s="22"/>
      <c r="CL1332" s="22"/>
    </row>
    <row r="1333" spans="14:90">
      <c r="N1333" s="22"/>
      <c r="U1333"/>
      <c r="AE1333" s="22"/>
      <c r="AF1333" s="22"/>
      <c r="AH1333" s="22"/>
      <c r="AI1333" s="22"/>
      <c r="AJ1333" s="22"/>
      <c r="AR1333"/>
      <c r="AV1333"/>
      <c r="BT1333" s="22"/>
      <c r="BU1333" s="22"/>
      <c r="BV1333" s="22"/>
      <c r="CL1333" s="22"/>
    </row>
    <row r="1334" spans="14:90">
      <c r="N1334" s="22"/>
      <c r="U1334"/>
      <c r="AE1334" s="22"/>
      <c r="AF1334" s="22"/>
      <c r="AH1334" s="22"/>
      <c r="AI1334" s="22"/>
      <c r="AJ1334" s="22"/>
      <c r="AR1334"/>
      <c r="AV1334"/>
      <c r="BT1334" s="22"/>
      <c r="BU1334" s="22"/>
      <c r="BV1334" s="22"/>
      <c r="CL1334" s="22"/>
    </row>
    <row r="1335" spans="14:90">
      <c r="N1335" s="22"/>
      <c r="U1335"/>
      <c r="AE1335" s="22"/>
      <c r="AF1335" s="22"/>
      <c r="AH1335" s="22"/>
      <c r="AI1335" s="22"/>
      <c r="AJ1335" s="22"/>
      <c r="AR1335"/>
      <c r="AV1335"/>
      <c r="BT1335" s="22"/>
      <c r="BU1335" s="22"/>
      <c r="BV1335" s="22"/>
      <c r="CL1335" s="22"/>
    </row>
    <row r="1336" spans="14:90">
      <c r="N1336" s="22"/>
      <c r="U1336"/>
      <c r="AE1336" s="22"/>
      <c r="AF1336" s="22"/>
      <c r="AH1336" s="22"/>
      <c r="AI1336" s="22"/>
      <c r="AJ1336" s="22"/>
      <c r="AR1336"/>
      <c r="AV1336"/>
      <c r="BT1336" s="22"/>
      <c r="BU1336" s="22"/>
      <c r="BV1336" s="22"/>
      <c r="CL1336" s="22"/>
    </row>
    <row r="1337" spans="14:90">
      <c r="N1337" s="22"/>
      <c r="U1337"/>
      <c r="AE1337" s="22"/>
      <c r="AF1337" s="22"/>
      <c r="AH1337" s="22"/>
      <c r="AI1337" s="22"/>
      <c r="AJ1337" s="22"/>
      <c r="AR1337"/>
      <c r="AV1337"/>
      <c r="BT1337" s="22"/>
      <c r="BU1337" s="22"/>
      <c r="BV1337" s="22"/>
      <c r="CL1337" s="22"/>
    </row>
    <row r="1338" spans="14:90">
      <c r="N1338" s="22"/>
      <c r="U1338"/>
      <c r="AE1338" s="22"/>
      <c r="AF1338" s="22"/>
      <c r="AH1338" s="22"/>
      <c r="AI1338" s="22"/>
      <c r="AJ1338" s="22"/>
      <c r="AR1338"/>
      <c r="AV1338"/>
      <c r="BT1338" s="22"/>
      <c r="BU1338" s="22"/>
      <c r="BV1338" s="22"/>
      <c r="CL1338" s="22"/>
    </row>
    <row r="1339" spans="14:90">
      <c r="N1339" s="22"/>
      <c r="U1339"/>
      <c r="AE1339" s="22"/>
      <c r="AF1339" s="22"/>
      <c r="AH1339" s="22"/>
      <c r="AI1339" s="22"/>
      <c r="AJ1339" s="22"/>
      <c r="AR1339"/>
      <c r="AV1339"/>
      <c r="BT1339" s="22"/>
      <c r="BU1339" s="22"/>
      <c r="BV1339" s="22"/>
      <c r="CL1339" s="22"/>
    </row>
    <row r="1340" spans="14:90">
      <c r="N1340" s="22"/>
      <c r="U1340"/>
      <c r="AE1340" s="22"/>
      <c r="AF1340" s="22"/>
      <c r="AH1340" s="22"/>
      <c r="AI1340" s="22"/>
      <c r="AJ1340" s="22"/>
      <c r="AR1340"/>
      <c r="AV1340"/>
      <c r="BT1340" s="22"/>
      <c r="BU1340" s="22"/>
      <c r="BV1340" s="22"/>
      <c r="CL1340" s="22"/>
    </row>
    <row r="1341" spans="14:90">
      <c r="N1341" s="22"/>
      <c r="U1341"/>
      <c r="AE1341" s="22"/>
      <c r="AF1341" s="22"/>
      <c r="AH1341" s="22"/>
      <c r="AI1341" s="22"/>
      <c r="AJ1341" s="22"/>
      <c r="AR1341"/>
      <c r="AV1341"/>
      <c r="BT1341" s="22"/>
      <c r="BU1341" s="22"/>
      <c r="BV1341" s="22"/>
      <c r="CL1341" s="22"/>
    </row>
    <row r="1342" spans="14:90">
      <c r="N1342" s="22"/>
      <c r="U1342"/>
      <c r="AE1342" s="22"/>
      <c r="AF1342" s="22"/>
      <c r="AH1342" s="22"/>
      <c r="AI1342" s="22"/>
      <c r="AJ1342" s="22"/>
      <c r="AR1342"/>
      <c r="AV1342"/>
      <c r="BT1342" s="22"/>
      <c r="BU1342" s="22"/>
      <c r="BV1342" s="22"/>
      <c r="CL1342" s="22"/>
    </row>
    <row r="1343" spans="14:90">
      <c r="N1343" s="22"/>
      <c r="U1343"/>
      <c r="AE1343" s="22"/>
      <c r="AF1343" s="22"/>
      <c r="AH1343" s="22"/>
      <c r="AI1343" s="22"/>
      <c r="AJ1343" s="22"/>
      <c r="AR1343"/>
      <c r="AV1343"/>
      <c r="BT1343" s="22"/>
      <c r="BU1343" s="22"/>
      <c r="BV1343" s="22"/>
      <c r="CL1343" s="22"/>
    </row>
    <row r="1344" spans="14:90">
      <c r="N1344" s="22"/>
      <c r="U1344"/>
      <c r="AE1344" s="22"/>
      <c r="AF1344" s="22"/>
      <c r="AH1344" s="22"/>
      <c r="AI1344" s="22"/>
      <c r="AJ1344" s="22"/>
      <c r="AR1344"/>
      <c r="AV1344"/>
      <c r="BT1344" s="22"/>
      <c r="BU1344" s="22"/>
      <c r="BV1344" s="22"/>
      <c r="CL1344" s="22"/>
    </row>
    <row r="1345" spans="14:90">
      <c r="N1345" s="22"/>
      <c r="U1345"/>
      <c r="AE1345" s="22"/>
      <c r="AF1345" s="22"/>
      <c r="AH1345" s="22"/>
      <c r="AI1345" s="22"/>
      <c r="AJ1345" s="22"/>
      <c r="AR1345"/>
      <c r="AV1345"/>
      <c r="BT1345" s="22"/>
      <c r="BU1345" s="22"/>
      <c r="BV1345" s="22"/>
      <c r="CL1345" s="22"/>
    </row>
    <row r="1346" spans="14:90">
      <c r="N1346" s="22"/>
      <c r="U1346"/>
      <c r="AE1346" s="22"/>
      <c r="AF1346" s="22"/>
      <c r="AH1346" s="22"/>
      <c r="AI1346" s="22"/>
      <c r="AJ1346" s="22"/>
      <c r="AR1346"/>
      <c r="AV1346"/>
      <c r="BT1346" s="22"/>
      <c r="BU1346" s="22"/>
      <c r="BV1346" s="22"/>
      <c r="CL1346" s="22"/>
    </row>
    <row r="1347" spans="14:90">
      <c r="N1347" s="22"/>
      <c r="U1347"/>
      <c r="AE1347" s="22"/>
      <c r="AF1347" s="22"/>
      <c r="AH1347" s="22"/>
      <c r="AI1347" s="22"/>
      <c r="AJ1347" s="22"/>
      <c r="AR1347"/>
      <c r="AV1347"/>
      <c r="BT1347" s="22"/>
      <c r="BU1347" s="22"/>
      <c r="BV1347" s="22"/>
      <c r="CL1347" s="22"/>
    </row>
    <row r="1348" spans="14:90">
      <c r="N1348" s="22"/>
      <c r="U1348"/>
      <c r="AE1348" s="22"/>
      <c r="AF1348" s="22"/>
      <c r="AH1348" s="22"/>
      <c r="AI1348" s="22"/>
      <c r="AJ1348" s="22"/>
      <c r="AR1348"/>
      <c r="AV1348"/>
      <c r="BT1348" s="22"/>
      <c r="BU1348" s="22"/>
      <c r="BV1348" s="22"/>
      <c r="CL1348" s="22"/>
    </row>
    <row r="1349" spans="14:90">
      <c r="N1349" s="22"/>
      <c r="U1349"/>
      <c r="AE1349" s="22"/>
      <c r="AF1349" s="22"/>
      <c r="AH1349" s="22"/>
      <c r="AI1349" s="22"/>
      <c r="AJ1349" s="22"/>
      <c r="AR1349"/>
      <c r="AV1349"/>
      <c r="BT1349" s="22"/>
      <c r="BU1349" s="22"/>
      <c r="BV1349" s="22"/>
      <c r="CL1349" s="22"/>
    </row>
    <row r="1350" spans="14:90">
      <c r="N1350" s="22"/>
      <c r="U1350"/>
      <c r="AE1350" s="22"/>
      <c r="AF1350" s="22"/>
      <c r="AH1350" s="22"/>
      <c r="AI1350" s="22"/>
      <c r="AJ1350" s="22"/>
      <c r="AR1350"/>
      <c r="AV1350"/>
      <c r="BT1350" s="22"/>
      <c r="BU1350" s="22"/>
      <c r="BV1350" s="22"/>
      <c r="CL1350" s="22"/>
    </row>
    <row r="1351" spans="14:90">
      <c r="N1351" s="22"/>
      <c r="U1351"/>
      <c r="AE1351" s="22"/>
      <c r="AF1351" s="22"/>
      <c r="AH1351" s="22"/>
      <c r="AI1351" s="22"/>
      <c r="AJ1351" s="22"/>
      <c r="AR1351"/>
      <c r="AV1351"/>
      <c r="BT1351" s="22"/>
      <c r="BU1351" s="22"/>
      <c r="BV1351" s="22"/>
      <c r="CL1351" s="22"/>
    </row>
    <row r="1352" spans="14:90">
      <c r="N1352" s="22"/>
      <c r="U1352"/>
      <c r="AE1352" s="22"/>
      <c r="AF1352" s="22"/>
      <c r="AH1352" s="22"/>
      <c r="AI1352" s="22"/>
      <c r="AJ1352" s="22"/>
      <c r="AR1352"/>
      <c r="AV1352"/>
      <c r="BT1352" s="22"/>
      <c r="BU1352" s="22"/>
      <c r="BV1352" s="22"/>
      <c r="CL1352" s="22"/>
    </row>
    <row r="1353" spans="14:90">
      <c r="N1353" s="22"/>
      <c r="U1353"/>
      <c r="AE1353" s="22"/>
      <c r="AF1353" s="22"/>
      <c r="AH1353" s="22"/>
      <c r="AI1353" s="22"/>
      <c r="AJ1353" s="22"/>
      <c r="AR1353"/>
      <c r="AV1353"/>
      <c r="BT1353" s="22"/>
      <c r="BU1353" s="22"/>
      <c r="BV1353" s="22"/>
      <c r="CL1353" s="22"/>
    </row>
    <row r="1354" spans="14:90">
      <c r="N1354" s="22"/>
      <c r="U1354"/>
      <c r="AE1354" s="22"/>
      <c r="AF1354" s="22"/>
      <c r="AH1354" s="22"/>
      <c r="AI1354" s="22"/>
      <c r="AJ1354" s="22"/>
      <c r="AR1354"/>
      <c r="AV1354"/>
      <c r="BT1354" s="22"/>
      <c r="BU1354" s="22"/>
      <c r="BV1354" s="22"/>
      <c r="CL1354" s="22"/>
    </row>
    <row r="1355" spans="14:90">
      <c r="N1355" s="22"/>
      <c r="U1355"/>
      <c r="AE1355" s="22"/>
      <c r="AF1355" s="22"/>
      <c r="AH1355" s="22"/>
      <c r="AI1355" s="22"/>
      <c r="AJ1355" s="22"/>
      <c r="AR1355"/>
      <c r="AV1355"/>
      <c r="BT1355" s="22"/>
      <c r="BU1355" s="22"/>
      <c r="BV1355" s="22"/>
      <c r="CL1355" s="22"/>
    </row>
    <row r="1356" spans="14:90">
      <c r="N1356" s="22"/>
      <c r="U1356"/>
      <c r="AE1356" s="22"/>
      <c r="AF1356" s="22"/>
      <c r="AH1356" s="22"/>
      <c r="AI1356" s="22"/>
      <c r="AJ1356" s="22"/>
      <c r="AR1356"/>
      <c r="AV1356"/>
      <c r="BT1356" s="22"/>
      <c r="BU1356" s="22"/>
      <c r="BV1356" s="22"/>
      <c r="CL1356" s="22"/>
    </row>
    <row r="1357" spans="14:90">
      <c r="N1357" s="22"/>
      <c r="U1357"/>
      <c r="AE1357" s="22"/>
      <c r="AF1357" s="22"/>
      <c r="AH1357" s="22"/>
      <c r="AI1357" s="22"/>
      <c r="AJ1357" s="22"/>
      <c r="AR1357"/>
      <c r="AV1357"/>
      <c r="BT1357" s="22"/>
      <c r="BU1357" s="22"/>
      <c r="BV1357" s="22"/>
      <c r="CL1357" s="22"/>
    </row>
    <row r="1358" spans="14:90">
      <c r="N1358" s="22"/>
      <c r="U1358"/>
      <c r="AE1358" s="22"/>
      <c r="AF1358" s="22"/>
      <c r="AH1358" s="22"/>
      <c r="AI1358" s="22"/>
      <c r="AJ1358" s="22"/>
      <c r="AR1358"/>
      <c r="AV1358"/>
      <c r="BT1358" s="22"/>
      <c r="BU1358" s="22"/>
      <c r="BV1358" s="22"/>
      <c r="CL1358" s="22"/>
    </row>
    <row r="1359" spans="14:90">
      <c r="N1359" s="22"/>
      <c r="U1359"/>
      <c r="AE1359" s="22"/>
      <c r="AF1359" s="22"/>
      <c r="AH1359" s="22"/>
      <c r="AI1359" s="22"/>
      <c r="AJ1359" s="22"/>
      <c r="AR1359"/>
      <c r="AV1359"/>
      <c r="BT1359" s="22"/>
      <c r="BU1359" s="22"/>
      <c r="BV1359" s="22"/>
      <c r="CL1359" s="22"/>
    </row>
    <row r="1360" spans="14:90">
      <c r="N1360" s="22"/>
      <c r="U1360"/>
      <c r="AE1360" s="22"/>
      <c r="AF1360" s="22"/>
      <c r="AH1360" s="22"/>
      <c r="AI1360" s="22"/>
      <c r="AJ1360" s="22"/>
      <c r="AR1360"/>
      <c r="AV1360"/>
      <c r="BT1360" s="22"/>
      <c r="BU1360" s="22"/>
      <c r="BV1360" s="22"/>
      <c r="CL1360" s="22"/>
    </row>
    <row r="1361" spans="14:90">
      <c r="N1361" s="22"/>
      <c r="U1361"/>
      <c r="AE1361" s="22"/>
      <c r="AF1361" s="22"/>
      <c r="AH1361" s="22"/>
      <c r="AI1361" s="22"/>
      <c r="AJ1361" s="22"/>
      <c r="AR1361"/>
      <c r="AV1361"/>
      <c r="BT1361" s="22"/>
      <c r="BU1361" s="22"/>
      <c r="BV1361" s="22"/>
      <c r="CL1361" s="22"/>
    </row>
    <row r="1362" spans="14:90">
      <c r="N1362" s="22"/>
      <c r="U1362"/>
      <c r="AE1362" s="22"/>
      <c r="AF1362" s="22"/>
      <c r="AH1362" s="22"/>
      <c r="AI1362" s="22"/>
      <c r="AJ1362" s="22"/>
      <c r="AR1362"/>
      <c r="AV1362"/>
      <c r="BT1362" s="22"/>
      <c r="BU1362" s="22"/>
      <c r="BV1362" s="22"/>
      <c r="CL1362" s="22"/>
    </row>
    <row r="1363" spans="14:90">
      <c r="N1363" s="22"/>
      <c r="U1363"/>
      <c r="AE1363" s="22"/>
      <c r="AF1363" s="22"/>
      <c r="AH1363" s="22"/>
      <c r="AI1363" s="22"/>
      <c r="AJ1363" s="22"/>
      <c r="AR1363"/>
      <c r="AV1363"/>
      <c r="BT1363" s="22"/>
      <c r="BU1363" s="22"/>
      <c r="BV1363" s="22"/>
      <c r="CL1363" s="22"/>
    </row>
    <row r="1364" spans="14:90">
      <c r="N1364" s="22"/>
      <c r="U1364"/>
      <c r="AE1364" s="22"/>
      <c r="AF1364" s="22"/>
      <c r="AH1364" s="22"/>
      <c r="AI1364" s="22"/>
      <c r="AJ1364" s="22"/>
      <c r="AR1364"/>
      <c r="AV1364"/>
      <c r="BT1364" s="22"/>
      <c r="BU1364" s="22"/>
      <c r="BV1364" s="22"/>
      <c r="CL1364" s="22"/>
    </row>
    <row r="1365" spans="14:90">
      <c r="N1365" s="22"/>
      <c r="U1365"/>
      <c r="AE1365" s="22"/>
      <c r="AF1365" s="22"/>
      <c r="AH1365" s="22"/>
      <c r="AI1365" s="22"/>
      <c r="AJ1365" s="22"/>
      <c r="AR1365"/>
      <c r="AV1365"/>
      <c r="BT1365" s="22"/>
      <c r="BU1365" s="22"/>
      <c r="BV1365" s="22"/>
      <c r="CL1365" s="22"/>
    </row>
    <row r="1366" spans="14:90">
      <c r="N1366" s="22"/>
      <c r="U1366"/>
      <c r="AE1366" s="22"/>
      <c r="AF1366" s="22"/>
      <c r="AH1366" s="22"/>
      <c r="AI1366" s="22"/>
      <c r="AJ1366" s="22"/>
      <c r="AR1366"/>
      <c r="AV1366"/>
      <c r="BT1366" s="22"/>
      <c r="BU1366" s="22"/>
      <c r="BV1366" s="22"/>
      <c r="CL1366" s="22"/>
    </row>
    <row r="1367" spans="14:90">
      <c r="N1367" s="22"/>
      <c r="U1367"/>
      <c r="AE1367" s="22"/>
      <c r="AF1367" s="22"/>
      <c r="AH1367" s="22"/>
      <c r="AI1367" s="22"/>
      <c r="AJ1367" s="22"/>
      <c r="AR1367"/>
      <c r="AV1367"/>
      <c r="BT1367" s="22"/>
      <c r="BU1367" s="22"/>
      <c r="BV1367" s="22"/>
      <c r="CL1367" s="22"/>
    </row>
    <row r="1368" spans="14:90">
      <c r="N1368" s="22"/>
      <c r="U1368"/>
      <c r="AE1368" s="22"/>
      <c r="AF1368" s="22"/>
      <c r="AH1368" s="22"/>
      <c r="AI1368" s="22"/>
      <c r="AJ1368" s="22"/>
      <c r="AR1368"/>
      <c r="AV1368"/>
      <c r="BT1368" s="22"/>
      <c r="BU1368" s="22"/>
      <c r="BV1368" s="22"/>
      <c r="CL1368" s="22"/>
    </row>
    <row r="1369" spans="14:90">
      <c r="N1369" s="22"/>
      <c r="U1369"/>
      <c r="AE1369" s="22"/>
      <c r="AF1369" s="22"/>
      <c r="AH1369" s="22"/>
      <c r="AI1369" s="22"/>
      <c r="AJ1369" s="22"/>
      <c r="AR1369"/>
      <c r="AV1369"/>
      <c r="BT1369" s="22"/>
      <c r="BU1369" s="22"/>
      <c r="BV1369" s="22"/>
      <c r="CL1369" s="22"/>
    </row>
    <row r="1370" spans="14:90">
      <c r="N1370" s="22"/>
      <c r="U1370"/>
      <c r="AE1370" s="22"/>
      <c r="AF1370" s="22"/>
      <c r="AH1370" s="22"/>
      <c r="AI1370" s="22"/>
      <c r="AJ1370" s="22"/>
      <c r="AR1370"/>
      <c r="AV1370"/>
      <c r="BT1370" s="22"/>
      <c r="BU1370" s="22"/>
      <c r="BV1370" s="22"/>
      <c r="CL1370" s="22"/>
    </row>
    <row r="1371" spans="14:90">
      <c r="N1371" s="22"/>
      <c r="U1371"/>
      <c r="AE1371" s="22"/>
      <c r="AF1371" s="22"/>
      <c r="AH1371" s="22"/>
      <c r="AI1371" s="22"/>
      <c r="AJ1371" s="22"/>
      <c r="AR1371"/>
      <c r="AV1371"/>
      <c r="BT1371" s="22"/>
      <c r="BU1371" s="22"/>
      <c r="BV1371" s="22"/>
      <c r="CL1371" s="22"/>
    </row>
    <row r="1372" spans="14:90">
      <c r="N1372" s="22"/>
      <c r="U1372"/>
      <c r="AE1372" s="22"/>
      <c r="AF1372" s="22"/>
      <c r="AH1372" s="22"/>
      <c r="AI1372" s="22"/>
      <c r="AJ1372" s="22"/>
      <c r="AR1372"/>
      <c r="AV1372"/>
      <c r="BT1372" s="22"/>
      <c r="BU1372" s="22"/>
      <c r="BV1372" s="22"/>
      <c r="CL1372" s="22"/>
    </row>
    <row r="1373" spans="14:90">
      <c r="N1373" s="22"/>
      <c r="U1373"/>
      <c r="AE1373" s="22"/>
      <c r="AF1373" s="22"/>
      <c r="AH1373" s="22"/>
      <c r="AI1373" s="22"/>
      <c r="AJ1373" s="22"/>
      <c r="AR1373"/>
      <c r="AV1373"/>
      <c r="BT1373" s="22"/>
      <c r="BU1373" s="22"/>
      <c r="BV1373" s="22"/>
      <c r="CL1373" s="22"/>
    </row>
    <row r="1374" spans="14:90">
      <c r="N1374" s="22"/>
      <c r="U1374"/>
      <c r="AE1374" s="22"/>
      <c r="AF1374" s="22"/>
      <c r="AH1374" s="22"/>
      <c r="AI1374" s="22"/>
      <c r="AJ1374" s="22"/>
      <c r="AR1374"/>
      <c r="AV1374"/>
      <c r="BT1374" s="22"/>
      <c r="BU1374" s="22"/>
      <c r="BV1374" s="22"/>
      <c r="CL1374" s="22"/>
    </row>
    <row r="1375" spans="14:90">
      <c r="N1375" s="22"/>
      <c r="U1375"/>
      <c r="AE1375" s="22"/>
      <c r="AF1375" s="22"/>
      <c r="AH1375" s="22"/>
      <c r="AI1375" s="22"/>
      <c r="AJ1375" s="22"/>
      <c r="AR1375"/>
      <c r="AV1375"/>
      <c r="BT1375" s="22"/>
      <c r="BU1375" s="22"/>
      <c r="BV1375" s="22"/>
      <c r="CL1375" s="22"/>
    </row>
    <row r="1376" spans="14:90">
      <c r="N1376" s="22"/>
      <c r="U1376"/>
      <c r="AE1376" s="22"/>
      <c r="AF1376" s="22"/>
      <c r="AH1376" s="22"/>
      <c r="AI1376" s="22"/>
      <c r="AJ1376" s="22"/>
      <c r="AR1376"/>
      <c r="AV1376"/>
      <c r="BT1376" s="22"/>
      <c r="BU1376" s="22"/>
      <c r="BV1376" s="22"/>
      <c r="CL1376" s="22"/>
    </row>
    <row r="1377" spans="14:90">
      <c r="N1377" s="22"/>
      <c r="U1377"/>
      <c r="AE1377" s="22"/>
      <c r="AF1377" s="22"/>
      <c r="AH1377" s="22"/>
      <c r="AI1377" s="22"/>
      <c r="AJ1377" s="22"/>
      <c r="AR1377"/>
      <c r="AV1377"/>
      <c r="BT1377" s="22"/>
      <c r="BU1377" s="22"/>
      <c r="BV1377" s="22"/>
      <c r="CL1377" s="22"/>
    </row>
    <row r="1378" spans="14:90">
      <c r="N1378" s="22"/>
      <c r="U1378"/>
      <c r="AE1378" s="22"/>
      <c r="AF1378" s="22"/>
      <c r="AH1378" s="22"/>
      <c r="AI1378" s="22"/>
      <c r="AJ1378" s="22"/>
      <c r="AR1378"/>
      <c r="AV1378"/>
      <c r="BT1378" s="22"/>
      <c r="BU1378" s="22"/>
      <c r="BV1378" s="22"/>
      <c r="CL1378" s="22"/>
    </row>
    <row r="1379" spans="14:90">
      <c r="N1379" s="22"/>
      <c r="U1379"/>
      <c r="AE1379" s="22"/>
      <c r="AF1379" s="22"/>
      <c r="AH1379" s="22"/>
      <c r="AI1379" s="22"/>
      <c r="AJ1379" s="22"/>
      <c r="AR1379"/>
      <c r="AV1379"/>
      <c r="BT1379" s="22"/>
      <c r="BU1379" s="22"/>
      <c r="BV1379" s="22"/>
      <c r="CL1379" s="22"/>
    </row>
    <row r="1380" spans="14:90">
      <c r="N1380" s="22"/>
      <c r="U1380"/>
      <c r="AE1380" s="22"/>
      <c r="AF1380" s="22"/>
      <c r="AH1380" s="22"/>
      <c r="AI1380" s="22"/>
      <c r="AJ1380" s="22"/>
      <c r="AR1380"/>
      <c r="AV1380"/>
      <c r="BT1380" s="22"/>
      <c r="BU1380" s="22"/>
      <c r="BV1380" s="22"/>
      <c r="CL1380" s="22"/>
    </row>
    <row r="1381" spans="14:90">
      <c r="N1381" s="22"/>
      <c r="U1381"/>
      <c r="AE1381" s="22"/>
      <c r="AF1381" s="22"/>
      <c r="AH1381" s="22"/>
      <c r="AI1381" s="22"/>
      <c r="AJ1381" s="22"/>
      <c r="AR1381"/>
      <c r="AV1381"/>
      <c r="BT1381" s="22"/>
      <c r="BU1381" s="22"/>
      <c r="BV1381" s="22"/>
      <c r="CL1381" s="22"/>
    </row>
    <row r="1382" spans="14:90">
      <c r="N1382" s="22"/>
      <c r="U1382"/>
      <c r="AE1382" s="22"/>
      <c r="AF1382" s="22"/>
      <c r="AH1382" s="22"/>
      <c r="AI1382" s="22"/>
      <c r="AJ1382" s="22"/>
      <c r="AR1382"/>
      <c r="AV1382"/>
      <c r="BT1382" s="22"/>
      <c r="BU1382" s="22"/>
      <c r="BV1382" s="22"/>
      <c r="CL1382" s="22"/>
    </row>
    <row r="1383" spans="14:90">
      <c r="N1383" s="22"/>
      <c r="U1383"/>
      <c r="AE1383" s="22"/>
      <c r="AF1383" s="22"/>
      <c r="AH1383" s="22"/>
      <c r="AI1383" s="22"/>
      <c r="AJ1383" s="22"/>
      <c r="AR1383"/>
      <c r="AV1383"/>
      <c r="BT1383" s="22"/>
      <c r="BU1383" s="22"/>
      <c r="BV1383" s="22"/>
      <c r="CL1383" s="22"/>
    </row>
    <row r="1384" spans="14:90">
      <c r="N1384" s="22"/>
      <c r="U1384"/>
      <c r="AE1384" s="22"/>
      <c r="AF1384" s="22"/>
      <c r="AH1384" s="22"/>
      <c r="AI1384" s="22"/>
      <c r="AJ1384" s="22"/>
      <c r="AR1384"/>
      <c r="AV1384"/>
      <c r="BT1384" s="22"/>
      <c r="BU1384" s="22"/>
      <c r="BV1384" s="22"/>
      <c r="CL1384" s="22"/>
    </row>
    <row r="1385" spans="14:90">
      <c r="N1385" s="22"/>
      <c r="U1385"/>
      <c r="AE1385" s="22"/>
      <c r="AF1385" s="22"/>
      <c r="AH1385" s="22"/>
      <c r="AI1385" s="22"/>
      <c r="AJ1385" s="22"/>
      <c r="AR1385"/>
      <c r="AV1385"/>
      <c r="BT1385" s="22"/>
      <c r="BU1385" s="22"/>
      <c r="BV1385" s="22"/>
      <c r="CL1385" s="22"/>
    </row>
    <row r="1386" spans="14:90">
      <c r="N1386" s="22"/>
      <c r="U1386"/>
      <c r="AE1386" s="22"/>
      <c r="AF1386" s="22"/>
      <c r="AH1386" s="22"/>
      <c r="AI1386" s="22"/>
      <c r="AJ1386" s="22"/>
      <c r="AR1386"/>
      <c r="AV1386"/>
      <c r="BT1386" s="22"/>
      <c r="BU1386" s="22"/>
      <c r="BV1386" s="22"/>
      <c r="CL1386" s="22"/>
    </row>
    <row r="1387" spans="14:90">
      <c r="N1387" s="22"/>
      <c r="U1387"/>
      <c r="AE1387" s="22"/>
      <c r="AF1387" s="22"/>
      <c r="AH1387" s="22"/>
      <c r="AI1387" s="22"/>
      <c r="AJ1387" s="22"/>
      <c r="AR1387"/>
      <c r="AV1387"/>
      <c r="BT1387" s="22"/>
      <c r="BU1387" s="22"/>
      <c r="BV1387" s="22"/>
      <c r="CL1387" s="22"/>
    </row>
    <row r="1388" spans="14:90">
      <c r="N1388" s="22"/>
      <c r="U1388"/>
      <c r="AE1388" s="22"/>
      <c r="AF1388" s="22"/>
      <c r="AH1388" s="22"/>
      <c r="AI1388" s="22"/>
      <c r="AJ1388" s="22"/>
      <c r="AR1388"/>
      <c r="AV1388"/>
      <c r="BT1388" s="22"/>
      <c r="BU1388" s="22"/>
      <c r="BV1388" s="22"/>
      <c r="CL1388" s="22"/>
    </row>
    <row r="1389" spans="14:90">
      <c r="N1389" s="22"/>
      <c r="U1389"/>
      <c r="AE1389" s="22"/>
      <c r="AF1389" s="22"/>
      <c r="AH1389" s="22"/>
      <c r="AI1389" s="22"/>
      <c r="AJ1389" s="22"/>
      <c r="AR1389"/>
      <c r="AV1389"/>
      <c r="BT1389" s="22"/>
      <c r="BU1389" s="22"/>
      <c r="BV1389" s="22"/>
      <c r="CL1389" s="22"/>
    </row>
    <row r="1390" spans="14:90">
      <c r="N1390" s="22"/>
      <c r="U1390"/>
      <c r="AE1390" s="22"/>
      <c r="AF1390" s="22"/>
      <c r="AH1390" s="22"/>
      <c r="AI1390" s="22"/>
      <c r="AJ1390" s="22"/>
      <c r="AR1390"/>
      <c r="AV1390"/>
      <c r="BT1390" s="22"/>
      <c r="BU1390" s="22"/>
      <c r="BV1390" s="22"/>
      <c r="CL1390" s="22"/>
    </row>
    <row r="1391" spans="14:90">
      <c r="N1391" s="22"/>
      <c r="U1391"/>
      <c r="AE1391" s="22"/>
      <c r="AF1391" s="22"/>
      <c r="AH1391" s="22"/>
      <c r="AI1391" s="22"/>
      <c r="AJ1391" s="22"/>
      <c r="AR1391"/>
      <c r="AV1391"/>
      <c r="BT1391" s="22"/>
      <c r="BU1391" s="22"/>
      <c r="BV1391" s="22"/>
      <c r="CL1391" s="22"/>
    </row>
    <row r="1392" spans="14:90">
      <c r="N1392" s="22"/>
      <c r="U1392"/>
      <c r="AE1392" s="22"/>
      <c r="AF1392" s="22"/>
      <c r="AH1392" s="22"/>
      <c r="AI1392" s="22"/>
      <c r="AJ1392" s="22"/>
      <c r="AR1392"/>
      <c r="AV1392"/>
      <c r="BT1392" s="22"/>
      <c r="BU1392" s="22"/>
      <c r="BV1392" s="22"/>
      <c r="CL1392" s="22"/>
    </row>
    <row r="1393" spans="14:90">
      <c r="N1393" s="22"/>
      <c r="U1393"/>
      <c r="AE1393" s="22"/>
      <c r="AF1393" s="22"/>
      <c r="AH1393" s="22"/>
      <c r="AI1393" s="22"/>
      <c r="AJ1393" s="22"/>
      <c r="AR1393"/>
      <c r="AV1393"/>
      <c r="BT1393" s="22"/>
      <c r="BU1393" s="22"/>
      <c r="BV1393" s="22"/>
      <c r="CL1393" s="22"/>
    </row>
    <row r="1394" spans="14:90">
      <c r="N1394" s="22"/>
      <c r="U1394"/>
      <c r="AE1394" s="22"/>
      <c r="AF1394" s="22"/>
      <c r="AH1394" s="22"/>
      <c r="AI1394" s="22"/>
      <c r="AJ1394" s="22"/>
      <c r="AR1394"/>
      <c r="AV1394"/>
      <c r="BT1394" s="22"/>
      <c r="BU1394" s="22"/>
      <c r="BV1394" s="22"/>
      <c r="CL1394" s="22"/>
    </row>
    <row r="1395" spans="14:90">
      <c r="N1395" s="22"/>
      <c r="U1395"/>
      <c r="AE1395" s="22"/>
      <c r="AF1395" s="22"/>
      <c r="AH1395" s="22"/>
      <c r="AI1395" s="22"/>
      <c r="AJ1395" s="22"/>
      <c r="AR1395"/>
      <c r="AV1395"/>
      <c r="BT1395" s="22"/>
      <c r="BU1395" s="22"/>
      <c r="BV1395" s="22"/>
      <c r="CL1395" s="22"/>
    </row>
    <row r="1396" spans="14:90">
      <c r="N1396" s="22"/>
      <c r="U1396"/>
      <c r="AE1396" s="22"/>
      <c r="AF1396" s="22"/>
      <c r="AH1396" s="22"/>
      <c r="AI1396" s="22"/>
      <c r="AJ1396" s="22"/>
      <c r="AR1396"/>
      <c r="AV1396"/>
      <c r="BT1396" s="22"/>
      <c r="BU1396" s="22"/>
      <c r="BV1396" s="22"/>
      <c r="CL1396" s="22"/>
    </row>
    <row r="1397" spans="14:90">
      <c r="N1397" s="22"/>
      <c r="U1397"/>
      <c r="AE1397" s="22"/>
      <c r="AF1397" s="22"/>
      <c r="AH1397" s="22"/>
      <c r="AI1397" s="22"/>
      <c r="AJ1397" s="22"/>
      <c r="AR1397"/>
      <c r="AV1397"/>
      <c r="BT1397" s="22"/>
      <c r="BU1397" s="22"/>
      <c r="BV1397" s="22"/>
      <c r="CL1397" s="22"/>
    </row>
    <row r="1398" spans="14:90">
      <c r="N1398" s="22"/>
      <c r="U1398"/>
      <c r="AE1398" s="22"/>
      <c r="AF1398" s="22"/>
      <c r="AH1398" s="22"/>
      <c r="AI1398" s="22"/>
      <c r="AJ1398" s="22"/>
      <c r="AR1398"/>
      <c r="AV1398"/>
      <c r="BT1398" s="22"/>
      <c r="BU1398" s="22"/>
      <c r="BV1398" s="22"/>
      <c r="CL1398" s="22"/>
    </row>
    <row r="1399" spans="14:90">
      <c r="N1399" s="22"/>
      <c r="U1399"/>
      <c r="AE1399" s="22"/>
      <c r="AF1399" s="22"/>
      <c r="AH1399" s="22"/>
      <c r="AI1399" s="22"/>
      <c r="AJ1399" s="22"/>
      <c r="AR1399"/>
      <c r="AV1399"/>
      <c r="BT1399" s="22"/>
      <c r="BU1399" s="22"/>
      <c r="BV1399" s="22"/>
      <c r="CL1399" s="22"/>
    </row>
    <row r="1400" spans="14:90">
      <c r="N1400" s="22"/>
      <c r="U1400"/>
      <c r="AE1400" s="22"/>
      <c r="AF1400" s="22"/>
      <c r="AH1400" s="22"/>
      <c r="AI1400" s="22"/>
      <c r="AJ1400" s="22"/>
      <c r="AR1400"/>
      <c r="AV1400"/>
      <c r="BT1400" s="22"/>
      <c r="BU1400" s="22"/>
      <c r="BV1400" s="22"/>
      <c r="CL1400" s="22"/>
    </row>
    <row r="1401" spans="14:90">
      <c r="N1401" s="22"/>
      <c r="U1401"/>
      <c r="AE1401" s="22"/>
      <c r="AF1401" s="22"/>
      <c r="AH1401" s="22"/>
      <c r="AI1401" s="22"/>
      <c r="AJ1401" s="22"/>
      <c r="AR1401"/>
      <c r="AV1401"/>
      <c r="BT1401" s="22"/>
      <c r="BU1401" s="22"/>
      <c r="BV1401" s="22"/>
      <c r="CL1401" s="22"/>
    </row>
    <row r="1402" spans="14:90">
      <c r="N1402" s="22"/>
      <c r="U1402"/>
      <c r="AE1402" s="22"/>
      <c r="AF1402" s="22"/>
      <c r="AH1402" s="22"/>
      <c r="AI1402" s="22"/>
      <c r="AJ1402" s="22"/>
      <c r="AR1402"/>
      <c r="AV1402"/>
      <c r="BT1402" s="22"/>
      <c r="BU1402" s="22"/>
      <c r="BV1402" s="22"/>
      <c r="CL1402" s="22"/>
    </row>
    <row r="1403" spans="14:90">
      <c r="N1403" s="22"/>
      <c r="U1403"/>
      <c r="AE1403" s="22"/>
      <c r="AF1403" s="22"/>
      <c r="AH1403" s="22"/>
      <c r="AI1403" s="22"/>
      <c r="AJ1403" s="22"/>
      <c r="AR1403"/>
      <c r="AV1403"/>
      <c r="BT1403" s="22"/>
      <c r="BU1403" s="22"/>
      <c r="BV1403" s="22"/>
      <c r="CL1403" s="22"/>
    </row>
    <row r="1404" spans="14:90">
      <c r="N1404" s="22"/>
      <c r="U1404"/>
      <c r="AE1404" s="22"/>
      <c r="AF1404" s="22"/>
      <c r="AH1404" s="22"/>
      <c r="AI1404" s="22"/>
      <c r="AJ1404" s="22"/>
      <c r="AR1404"/>
      <c r="AV1404"/>
      <c r="BT1404" s="22"/>
      <c r="BU1404" s="22"/>
      <c r="BV1404" s="22"/>
      <c r="CL1404" s="22"/>
    </row>
    <row r="1405" spans="14:90">
      <c r="N1405" s="22"/>
      <c r="U1405"/>
      <c r="AE1405" s="22"/>
      <c r="AF1405" s="22"/>
      <c r="AH1405" s="22"/>
      <c r="AI1405" s="22"/>
      <c r="AJ1405" s="22"/>
      <c r="AR1405"/>
      <c r="AV1405"/>
      <c r="BT1405" s="22"/>
      <c r="BU1405" s="22"/>
      <c r="BV1405" s="22"/>
      <c r="CL1405" s="22"/>
    </row>
    <row r="1406" spans="14:90">
      <c r="N1406" s="22"/>
      <c r="U1406"/>
      <c r="AE1406" s="22"/>
      <c r="AF1406" s="22"/>
      <c r="AH1406" s="22"/>
      <c r="AI1406" s="22"/>
      <c r="AJ1406" s="22"/>
      <c r="AR1406"/>
      <c r="AV1406"/>
      <c r="BT1406" s="22"/>
      <c r="BU1406" s="22"/>
      <c r="BV1406" s="22"/>
      <c r="CL1406" s="22"/>
    </row>
    <row r="1407" spans="14:90">
      <c r="N1407" s="22"/>
      <c r="U1407"/>
      <c r="AE1407" s="22"/>
      <c r="AF1407" s="22"/>
      <c r="AH1407" s="22"/>
      <c r="AI1407" s="22"/>
      <c r="AJ1407" s="22"/>
      <c r="AR1407"/>
      <c r="AV1407"/>
      <c r="BT1407" s="22"/>
      <c r="BU1407" s="22"/>
      <c r="BV1407" s="22"/>
      <c r="CL1407" s="22"/>
    </row>
    <row r="1408" spans="14:90">
      <c r="N1408" s="22"/>
      <c r="U1408"/>
      <c r="AE1408" s="22"/>
      <c r="AF1408" s="22"/>
      <c r="AH1408" s="22"/>
      <c r="AI1408" s="22"/>
      <c r="AJ1408" s="22"/>
      <c r="AR1408"/>
      <c r="AV1408"/>
      <c r="BT1408" s="22"/>
      <c r="BU1408" s="22"/>
      <c r="BV1408" s="22"/>
      <c r="CL1408" s="22"/>
    </row>
    <row r="1409" spans="14:90">
      <c r="N1409" s="22"/>
      <c r="U1409"/>
      <c r="AE1409" s="22"/>
      <c r="AF1409" s="22"/>
      <c r="AH1409" s="22"/>
      <c r="AI1409" s="22"/>
      <c r="AJ1409" s="22"/>
      <c r="AR1409"/>
      <c r="AV1409"/>
      <c r="BT1409" s="22"/>
      <c r="BU1409" s="22"/>
      <c r="BV1409" s="22"/>
      <c r="CL1409" s="22"/>
    </row>
    <row r="1410" spans="14:90">
      <c r="N1410" s="22"/>
      <c r="U1410"/>
      <c r="AE1410" s="22"/>
      <c r="AF1410" s="22"/>
      <c r="AH1410" s="22"/>
      <c r="AI1410" s="22"/>
      <c r="AJ1410" s="22"/>
      <c r="AR1410"/>
      <c r="AV1410"/>
      <c r="BT1410" s="22"/>
      <c r="BU1410" s="22"/>
      <c r="BV1410" s="22"/>
      <c r="CL1410" s="22"/>
    </row>
    <row r="1411" spans="14:90">
      <c r="N1411" s="22"/>
      <c r="U1411"/>
      <c r="AE1411" s="22"/>
      <c r="AF1411" s="22"/>
      <c r="AH1411" s="22"/>
      <c r="AI1411" s="22"/>
      <c r="AJ1411" s="22"/>
      <c r="AR1411"/>
      <c r="AV1411"/>
      <c r="BT1411" s="22"/>
      <c r="BU1411" s="22"/>
      <c r="BV1411" s="22"/>
      <c r="CL1411" s="22"/>
    </row>
    <row r="1412" spans="14:90">
      <c r="N1412" s="22"/>
      <c r="U1412"/>
      <c r="AE1412" s="22"/>
      <c r="AF1412" s="22"/>
      <c r="AH1412" s="22"/>
      <c r="AI1412" s="22"/>
      <c r="AJ1412" s="22"/>
      <c r="AR1412"/>
      <c r="AV1412"/>
      <c r="BT1412" s="22"/>
      <c r="BU1412" s="22"/>
      <c r="BV1412" s="22"/>
      <c r="CL1412" s="22"/>
    </row>
    <row r="1413" spans="14:90">
      <c r="N1413" s="22"/>
      <c r="U1413"/>
      <c r="AE1413" s="22"/>
      <c r="AF1413" s="22"/>
      <c r="AH1413" s="22"/>
      <c r="AI1413" s="22"/>
      <c r="AJ1413" s="22"/>
      <c r="AR1413"/>
      <c r="AV1413"/>
      <c r="BT1413" s="22"/>
      <c r="BU1413" s="22"/>
      <c r="BV1413" s="22"/>
      <c r="CL1413" s="22"/>
    </row>
    <row r="1414" spans="14:90">
      <c r="N1414" s="22"/>
      <c r="U1414"/>
      <c r="AE1414" s="22"/>
      <c r="AF1414" s="22"/>
      <c r="AH1414" s="22"/>
      <c r="AI1414" s="22"/>
      <c r="AJ1414" s="22"/>
      <c r="AR1414"/>
      <c r="AV1414"/>
      <c r="BT1414" s="22"/>
      <c r="BU1414" s="22"/>
      <c r="BV1414" s="22"/>
      <c r="CL1414" s="22"/>
    </row>
    <row r="1415" spans="14:90">
      <c r="N1415" s="22"/>
      <c r="U1415"/>
      <c r="AE1415" s="22"/>
      <c r="AF1415" s="22"/>
      <c r="AH1415" s="22"/>
      <c r="AI1415" s="22"/>
      <c r="AJ1415" s="22"/>
      <c r="AR1415"/>
      <c r="AV1415"/>
      <c r="BT1415" s="22"/>
      <c r="BU1415" s="22"/>
      <c r="BV1415" s="22"/>
      <c r="CL1415" s="22"/>
    </row>
    <row r="1416" spans="14:90">
      <c r="N1416" s="22"/>
      <c r="U1416"/>
      <c r="AE1416" s="22"/>
      <c r="AF1416" s="22"/>
      <c r="AH1416" s="22"/>
      <c r="AI1416" s="22"/>
      <c r="AJ1416" s="22"/>
      <c r="AR1416"/>
      <c r="AV1416"/>
      <c r="BT1416" s="22"/>
      <c r="BU1416" s="22"/>
      <c r="BV1416" s="22"/>
      <c r="CL1416" s="22"/>
    </row>
    <row r="1417" spans="14:90">
      <c r="N1417" s="22"/>
      <c r="U1417"/>
      <c r="AE1417" s="22"/>
      <c r="AF1417" s="22"/>
      <c r="AH1417" s="22"/>
      <c r="AI1417" s="22"/>
      <c r="AJ1417" s="22"/>
      <c r="AR1417"/>
      <c r="AV1417"/>
      <c r="BT1417" s="22"/>
      <c r="BU1417" s="22"/>
      <c r="BV1417" s="22"/>
      <c r="CL1417" s="22"/>
    </row>
    <row r="1418" spans="14:90">
      <c r="N1418" s="22"/>
      <c r="U1418"/>
      <c r="AE1418" s="22"/>
      <c r="AF1418" s="22"/>
      <c r="AH1418" s="22"/>
      <c r="AI1418" s="22"/>
      <c r="AJ1418" s="22"/>
      <c r="AR1418"/>
      <c r="AV1418"/>
      <c r="BT1418" s="22"/>
      <c r="BU1418" s="22"/>
      <c r="BV1418" s="22"/>
      <c r="CL1418" s="22"/>
    </row>
    <row r="1419" spans="14:90">
      <c r="N1419" s="22"/>
      <c r="U1419"/>
      <c r="AE1419" s="22"/>
      <c r="AF1419" s="22"/>
      <c r="AH1419" s="22"/>
      <c r="AI1419" s="22"/>
      <c r="AJ1419" s="22"/>
      <c r="AR1419"/>
      <c r="AV1419"/>
      <c r="BT1419" s="22"/>
      <c r="BU1419" s="22"/>
      <c r="BV1419" s="22"/>
      <c r="CL1419" s="22"/>
    </row>
    <row r="1420" spans="14:90">
      <c r="N1420" s="22"/>
      <c r="U1420"/>
      <c r="AE1420" s="22"/>
      <c r="AF1420" s="22"/>
      <c r="AH1420" s="22"/>
      <c r="AI1420" s="22"/>
      <c r="AJ1420" s="22"/>
      <c r="AR1420"/>
      <c r="AV1420"/>
      <c r="BT1420" s="22"/>
      <c r="BU1420" s="22"/>
      <c r="BV1420" s="22"/>
      <c r="CL1420" s="22"/>
    </row>
    <row r="1421" spans="14:90">
      <c r="N1421" s="22"/>
      <c r="U1421"/>
      <c r="AE1421" s="22"/>
      <c r="AF1421" s="22"/>
      <c r="AH1421" s="22"/>
      <c r="AI1421" s="22"/>
      <c r="AJ1421" s="22"/>
      <c r="AR1421"/>
      <c r="AV1421"/>
      <c r="BT1421" s="22"/>
      <c r="BU1421" s="22"/>
      <c r="BV1421" s="22"/>
      <c r="CL1421" s="22"/>
    </row>
    <row r="1422" spans="14:90">
      <c r="N1422" s="22"/>
      <c r="U1422"/>
      <c r="AE1422" s="22"/>
      <c r="AF1422" s="22"/>
      <c r="AH1422" s="22"/>
      <c r="AI1422" s="22"/>
      <c r="AJ1422" s="22"/>
      <c r="AR1422"/>
      <c r="AV1422"/>
      <c r="BT1422" s="22"/>
      <c r="BU1422" s="22"/>
      <c r="BV1422" s="22"/>
      <c r="CL1422" s="22"/>
    </row>
    <row r="1423" spans="14:90">
      <c r="N1423" s="22"/>
      <c r="U1423"/>
      <c r="AE1423" s="22"/>
      <c r="AF1423" s="22"/>
      <c r="AH1423" s="22"/>
      <c r="AI1423" s="22"/>
      <c r="AJ1423" s="22"/>
      <c r="AR1423"/>
      <c r="AV1423"/>
      <c r="BT1423" s="22"/>
      <c r="BU1423" s="22"/>
      <c r="BV1423" s="22"/>
      <c r="CL1423" s="22"/>
    </row>
    <row r="1424" spans="14:90">
      <c r="N1424" s="22"/>
      <c r="U1424"/>
      <c r="AE1424" s="22"/>
      <c r="AF1424" s="22"/>
      <c r="AH1424" s="22"/>
      <c r="AI1424" s="22"/>
      <c r="AJ1424" s="22"/>
      <c r="AR1424"/>
      <c r="AV1424"/>
      <c r="BT1424" s="22"/>
      <c r="BU1424" s="22"/>
      <c r="BV1424" s="22"/>
      <c r="CL1424" s="22"/>
    </row>
    <row r="1425" spans="14:90">
      <c r="N1425" s="22"/>
      <c r="U1425"/>
      <c r="AE1425" s="22"/>
      <c r="AF1425" s="22"/>
      <c r="AH1425" s="22"/>
      <c r="AI1425" s="22"/>
      <c r="AJ1425" s="22"/>
      <c r="AR1425"/>
      <c r="AV1425"/>
      <c r="BT1425" s="22"/>
      <c r="BU1425" s="22"/>
      <c r="BV1425" s="22"/>
      <c r="CL1425" s="22"/>
    </row>
    <row r="1426" spans="14:90">
      <c r="N1426" s="22"/>
      <c r="U1426"/>
      <c r="AE1426" s="22"/>
      <c r="AF1426" s="22"/>
      <c r="AH1426" s="22"/>
      <c r="AI1426" s="22"/>
      <c r="AJ1426" s="22"/>
      <c r="AR1426"/>
      <c r="AV1426"/>
      <c r="BT1426" s="22"/>
      <c r="BU1426" s="22"/>
      <c r="BV1426" s="22"/>
      <c r="CL1426" s="22"/>
    </row>
    <row r="1427" spans="14:90">
      <c r="N1427" s="22"/>
      <c r="U1427"/>
      <c r="AE1427" s="22"/>
      <c r="AF1427" s="22"/>
      <c r="AH1427" s="22"/>
      <c r="AI1427" s="22"/>
      <c r="AJ1427" s="22"/>
      <c r="AR1427"/>
      <c r="AV1427"/>
      <c r="BT1427" s="22"/>
      <c r="BU1427" s="22"/>
      <c r="BV1427" s="22"/>
      <c r="CL1427" s="22"/>
    </row>
    <row r="1428" spans="14:90">
      <c r="N1428" s="22"/>
      <c r="U1428"/>
      <c r="AE1428" s="22"/>
      <c r="AF1428" s="22"/>
      <c r="AH1428" s="22"/>
      <c r="AI1428" s="22"/>
      <c r="AJ1428" s="22"/>
      <c r="AR1428"/>
      <c r="AV1428"/>
      <c r="BT1428" s="22"/>
      <c r="BU1428" s="22"/>
      <c r="BV1428" s="22"/>
      <c r="CL1428" s="22"/>
    </row>
    <row r="1429" spans="14:90">
      <c r="N1429" s="22"/>
      <c r="U1429"/>
      <c r="AE1429" s="22"/>
      <c r="AF1429" s="22"/>
      <c r="AH1429" s="22"/>
      <c r="AI1429" s="22"/>
      <c r="AJ1429" s="22"/>
      <c r="AR1429"/>
      <c r="AV1429"/>
      <c r="BT1429" s="22"/>
      <c r="BU1429" s="22"/>
      <c r="BV1429" s="22"/>
      <c r="CL1429" s="22"/>
    </row>
    <row r="1430" spans="14:90">
      <c r="N1430" s="22"/>
      <c r="U1430"/>
      <c r="AE1430" s="22"/>
      <c r="AF1430" s="22"/>
      <c r="AH1430" s="22"/>
      <c r="AI1430" s="22"/>
      <c r="AJ1430" s="22"/>
      <c r="AR1430"/>
      <c r="AV1430"/>
      <c r="BT1430" s="22"/>
      <c r="BU1430" s="22"/>
      <c r="BV1430" s="22"/>
      <c r="CL1430" s="22"/>
    </row>
    <row r="1431" spans="14:90">
      <c r="N1431" s="22"/>
      <c r="U1431"/>
      <c r="AE1431" s="22"/>
      <c r="AF1431" s="22"/>
      <c r="AH1431" s="22"/>
      <c r="AI1431" s="22"/>
      <c r="AJ1431" s="22"/>
      <c r="AR1431"/>
      <c r="AV1431"/>
      <c r="BT1431" s="22"/>
      <c r="BU1431" s="22"/>
      <c r="BV1431" s="22"/>
      <c r="CL1431" s="22"/>
    </row>
    <row r="1432" spans="14:90">
      <c r="N1432" s="22"/>
      <c r="U1432"/>
      <c r="AE1432" s="22"/>
      <c r="AF1432" s="22"/>
      <c r="AH1432" s="22"/>
      <c r="AI1432" s="22"/>
      <c r="AJ1432" s="22"/>
      <c r="AR1432"/>
      <c r="AV1432"/>
      <c r="BT1432" s="22"/>
      <c r="BU1432" s="22"/>
      <c r="BV1432" s="22"/>
      <c r="CL1432" s="22"/>
    </row>
    <row r="1433" spans="14:90">
      <c r="N1433" s="22"/>
      <c r="U1433"/>
      <c r="AE1433" s="22"/>
      <c r="AF1433" s="22"/>
      <c r="AH1433" s="22"/>
      <c r="AI1433" s="22"/>
      <c r="AJ1433" s="22"/>
      <c r="AR1433"/>
      <c r="AV1433"/>
      <c r="BT1433" s="22"/>
      <c r="BU1433" s="22"/>
      <c r="BV1433" s="22"/>
      <c r="CL1433" s="22"/>
    </row>
    <row r="1434" spans="14:90">
      <c r="N1434" s="22"/>
      <c r="U1434"/>
      <c r="AE1434" s="22"/>
      <c r="AF1434" s="22"/>
      <c r="AH1434" s="22"/>
      <c r="AI1434" s="22"/>
      <c r="AJ1434" s="22"/>
      <c r="AR1434"/>
      <c r="AV1434"/>
      <c r="BT1434" s="22"/>
      <c r="BU1434" s="22"/>
      <c r="BV1434" s="22"/>
      <c r="CL1434" s="22"/>
    </row>
    <row r="1435" spans="14:90">
      <c r="N1435" s="22"/>
      <c r="U1435"/>
      <c r="AE1435" s="22"/>
      <c r="AF1435" s="22"/>
      <c r="AH1435" s="22"/>
      <c r="AI1435" s="22"/>
      <c r="AJ1435" s="22"/>
      <c r="AR1435"/>
      <c r="AV1435"/>
      <c r="BT1435" s="22"/>
      <c r="BU1435" s="22"/>
      <c r="BV1435" s="22"/>
      <c r="CL1435" s="22"/>
    </row>
    <row r="1436" spans="14:90">
      <c r="N1436" s="22"/>
      <c r="U1436"/>
      <c r="AE1436" s="22"/>
      <c r="AF1436" s="22"/>
      <c r="AH1436" s="22"/>
      <c r="AI1436" s="22"/>
      <c r="AJ1436" s="22"/>
      <c r="AR1436"/>
      <c r="AV1436"/>
      <c r="BT1436" s="22"/>
      <c r="BU1436" s="22"/>
      <c r="BV1436" s="22"/>
      <c r="CL1436" s="22"/>
    </row>
    <row r="1437" spans="14:90">
      <c r="N1437" s="22"/>
      <c r="U1437"/>
      <c r="AE1437" s="22"/>
      <c r="AF1437" s="22"/>
      <c r="AH1437" s="22"/>
      <c r="AI1437" s="22"/>
      <c r="AJ1437" s="22"/>
      <c r="AR1437"/>
      <c r="AV1437"/>
      <c r="BT1437" s="22"/>
      <c r="BU1437" s="22"/>
      <c r="BV1437" s="22"/>
      <c r="CL1437" s="22"/>
    </row>
    <row r="1438" spans="14:90">
      <c r="N1438" s="22"/>
      <c r="U1438"/>
      <c r="AE1438" s="22"/>
      <c r="AF1438" s="22"/>
      <c r="AH1438" s="22"/>
      <c r="AI1438" s="22"/>
      <c r="AJ1438" s="22"/>
      <c r="AR1438"/>
      <c r="AV1438"/>
      <c r="BT1438" s="22"/>
      <c r="BU1438" s="22"/>
      <c r="BV1438" s="22"/>
      <c r="CL1438" s="22"/>
    </row>
    <row r="1439" spans="14:90">
      <c r="N1439" s="22"/>
      <c r="U1439"/>
      <c r="AE1439" s="22"/>
      <c r="AF1439" s="22"/>
      <c r="AH1439" s="22"/>
      <c r="AI1439" s="22"/>
      <c r="AJ1439" s="22"/>
      <c r="AR1439"/>
      <c r="AV1439"/>
      <c r="BT1439" s="22"/>
      <c r="BU1439" s="22"/>
      <c r="BV1439" s="22"/>
      <c r="CL1439" s="22"/>
    </row>
    <row r="1440" spans="14:90">
      <c r="N1440" s="22"/>
      <c r="U1440"/>
      <c r="AE1440" s="22"/>
      <c r="AF1440" s="22"/>
      <c r="AH1440" s="22"/>
      <c r="AI1440" s="22"/>
      <c r="AJ1440" s="22"/>
      <c r="AR1440"/>
      <c r="AV1440"/>
      <c r="BT1440" s="22"/>
      <c r="BU1440" s="22"/>
      <c r="BV1440" s="22"/>
      <c r="CL1440" s="22"/>
    </row>
    <row r="1441" spans="14:90">
      <c r="N1441" s="22"/>
      <c r="U1441"/>
      <c r="AE1441" s="22"/>
      <c r="AF1441" s="22"/>
      <c r="AH1441" s="22"/>
      <c r="AI1441" s="22"/>
      <c r="AJ1441" s="22"/>
      <c r="AR1441"/>
      <c r="AV1441"/>
      <c r="BT1441" s="22"/>
      <c r="BU1441" s="22"/>
      <c r="BV1441" s="22"/>
      <c r="CL1441" s="22"/>
    </row>
    <row r="1442" spans="14:90">
      <c r="N1442" s="22"/>
      <c r="U1442"/>
      <c r="AE1442" s="22"/>
      <c r="AF1442" s="22"/>
      <c r="AH1442" s="22"/>
      <c r="AI1442" s="22"/>
      <c r="AJ1442" s="22"/>
      <c r="AR1442"/>
      <c r="AV1442"/>
      <c r="BT1442" s="22"/>
      <c r="BU1442" s="22"/>
      <c r="BV1442" s="22"/>
      <c r="CL1442" s="22"/>
    </row>
    <row r="1443" spans="14:90">
      <c r="N1443" s="22"/>
      <c r="U1443"/>
      <c r="AE1443" s="22"/>
      <c r="AF1443" s="22"/>
      <c r="AH1443" s="22"/>
      <c r="AI1443" s="22"/>
      <c r="AJ1443" s="22"/>
      <c r="AR1443"/>
      <c r="AV1443"/>
      <c r="BT1443" s="22"/>
      <c r="BU1443" s="22"/>
      <c r="BV1443" s="22"/>
      <c r="CL1443" s="22"/>
    </row>
    <row r="1444" spans="14:90">
      <c r="N1444" s="22"/>
      <c r="U1444"/>
      <c r="AE1444" s="22"/>
      <c r="AF1444" s="22"/>
      <c r="AH1444" s="22"/>
      <c r="AI1444" s="22"/>
      <c r="AJ1444" s="22"/>
      <c r="AR1444"/>
      <c r="AV1444"/>
      <c r="BT1444" s="22"/>
      <c r="BU1444" s="22"/>
      <c r="BV1444" s="22"/>
      <c r="CL1444" s="22"/>
    </row>
    <row r="1445" spans="14:90">
      <c r="N1445" s="22"/>
      <c r="U1445"/>
      <c r="AE1445" s="22"/>
      <c r="AF1445" s="22"/>
      <c r="AH1445" s="22"/>
      <c r="AI1445" s="22"/>
      <c r="AJ1445" s="22"/>
      <c r="AR1445"/>
      <c r="AV1445"/>
      <c r="BT1445" s="22"/>
      <c r="BU1445" s="22"/>
      <c r="BV1445" s="22"/>
      <c r="CL1445" s="22"/>
    </row>
    <row r="1446" spans="14:90">
      <c r="N1446" s="22"/>
      <c r="U1446"/>
      <c r="AE1446" s="22"/>
      <c r="AF1446" s="22"/>
      <c r="AH1446" s="22"/>
      <c r="AI1446" s="22"/>
      <c r="AJ1446" s="22"/>
      <c r="AR1446"/>
      <c r="AV1446"/>
      <c r="BT1446" s="22"/>
      <c r="BU1446" s="22"/>
      <c r="BV1446" s="22"/>
      <c r="CL1446" s="22"/>
    </row>
    <row r="1447" spans="14:90">
      <c r="N1447" s="22"/>
      <c r="U1447"/>
      <c r="AE1447" s="22"/>
      <c r="AF1447" s="22"/>
      <c r="AH1447" s="22"/>
      <c r="AI1447" s="22"/>
      <c r="AJ1447" s="22"/>
      <c r="AR1447"/>
      <c r="AV1447"/>
      <c r="BT1447" s="22"/>
      <c r="BU1447" s="22"/>
      <c r="BV1447" s="22"/>
      <c r="CL1447" s="22"/>
    </row>
    <row r="1448" spans="14:90">
      <c r="N1448" s="22"/>
      <c r="U1448"/>
      <c r="AE1448" s="22"/>
      <c r="AF1448" s="22"/>
      <c r="AH1448" s="22"/>
      <c r="AI1448" s="22"/>
      <c r="AJ1448" s="22"/>
      <c r="AR1448"/>
      <c r="AV1448"/>
      <c r="BT1448" s="22"/>
      <c r="BU1448" s="22"/>
      <c r="BV1448" s="22"/>
      <c r="CL1448" s="22"/>
    </row>
    <row r="1449" spans="14:90">
      <c r="N1449" s="22"/>
      <c r="U1449"/>
      <c r="AE1449" s="22"/>
      <c r="AF1449" s="22"/>
      <c r="AH1449" s="22"/>
      <c r="AI1449" s="22"/>
      <c r="AJ1449" s="22"/>
      <c r="AR1449"/>
      <c r="AV1449"/>
      <c r="BT1449" s="22"/>
      <c r="BU1449" s="22"/>
      <c r="BV1449" s="22"/>
      <c r="CL1449" s="22"/>
    </row>
    <row r="1450" spans="14:90">
      <c r="N1450" s="22"/>
      <c r="U1450"/>
      <c r="AE1450" s="22"/>
      <c r="AF1450" s="22"/>
      <c r="AH1450" s="22"/>
      <c r="AI1450" s="22"/>
      <c r="AJ1450" s="22"/>
      <c r="AR1450"/>
      <c r="AV1450"/>
      <c r="BT1450" s="22"/>
      <c r="BU1450" s="22"/>
      <c r="BV1450" s="22"/>
      <c r="CL1450" s="22"/>
    </row>
    <row r="1451" spans="14:90">
      <c r="N1451" s="22"/>
      <c r="U1451"/>
      <c r="AE1451" s="22"/>
      <c r="AF1451" s="22"/>
      <c r="AH1451" s="22"/>
      <c r="AI1451" s="22"/>
      <c r="AJ1451" s="22"/>
      <c r="AR1451"/>
      <c r="AV1451"/>
      <c r="BT1451" s="22"/>
      <c r="BU1451" s="22"/>
      <c r="BV1451" s="22"/>
      <c r="CL1451" s="22"/>
    </row>
    <row r="1452" spans="14:90">
      <c r="N1452" s="22"/>
      <c r="U1452"/>
      <c r="AE1452" s="22"/>
      <c r="AF1452" s="22"/>
      <c r="AH1452" s="22"/>
      <c r="AI1452" s="22"/>
      <c r="AJ1452" s="22"/>
      <c r="AR1452"/>
      <c r="AV1452"/>
      <c r="BT1452" s="22"/>
      <c r="BU1452" s="22"/>
      <c r="BV1452" s="22"/>
      <c r="CL1452" s="22"/>
    </row>
    <row r="1453" spans="14:90">
      <c r="N1453" s="22"/>
      <c r="U1453"/>
      <c r="AE1453" s="22"/>
      <c r="AF1453" s="22"/>
      <c r="AH1453" s="22"/>
      <c r="AI1453" s="22"/>
      <c r="AJ1453" s="22"/>
      <c r="AR1453"/>
      <c r="AV1453"/>
      <c r="BT1453" s="22"/>
      <c r="BU1453" s="22"/>
      <c r="BV1453" s="22"/>
      <c r="CL1453" s="22"/>
    </row>
    <row r="1454" spans="14:90">
      <c r="N1454" s="22"/>
      <c r="U1454"/>
      <c r="AE1454" s="22"/>
      <c r="AF1454" s="22"/>
      <c r="AH1454" s="22"/>
      <c r="AI1454" s="22"/>
      <c r="AJ1454" s="22"/>
      <c r="AR1454"/>
      <c r="AV1454"/>
      <c r="BT1454" s="22"/>
      <c r="BU1454" s="22"/>
      <c r="BV1454" s="22"/>
      <c r="CL1454" s="22"/>
    </row>
    <row r="1455" spans="14:90">
      <c r="N1455" s="22"/>
      <c r="U1455"/>
      <c r="AE1455" s="22"/>
      <c r="AF1455" s="22"/>
      <c r="AH1455" s="22"/>
      <c r="AI1455" s="22"/>
      <c r="AJ1455" s="22"/>
      <c r="AR1455"/>
      <c r="AV1455"/>
      <c r="BT1455" s="22"/>
      <c r="BU1455" s="22"/>
      <c r="BV1455" s="22"/>
      <c r="CL1455" s="22"/>
    </row>
    <row r="1456" spans="14:90">
      <c r="N1456" s="22"/>
      <c r="U1456"/>
      <c r="AE1456" s="22"/>
      <c r="AF1456" s="22"/>
      <c r="AH1456" s="22"/>
      <c r="AI1456" s="22"/>
      <c r="AJ1456" s="22"/>
      <c r="AR1456"/>
      <c r="AV1456"/>
      <c r="BT1456" s="22"/>
      <c r="BU1456" s="22"/>
      <c r="BV1456" s="22"/>
      <c r="CL1456" s="22"/>
    </row>
    <row r="1457" spans="14:90">
      <c r="N1457" s="22"/>
      <c r="U1457"/>
      <c r="AE1457" s="22"/>
      <c r="AF1457" s="22"/>
      <c r="AH1457" s="22"/>
      <c r="AI1457" s="22"/>
      <c r="AJ1457" s="22"/>
      <c r="AR1457"/>
      <c r="AV1457"/>
      <c r="BT1457" s="22"/>
      <c r="BU1457" s="22"/>
      <c r="BV1457" s="22"/>
      <c r="CL1457" s="22"/>
    </row>
    <row r="1458" spans="14:90">
      <c r="N1458" s="22"/>
      <c r="U1458"/>
      <c r="AE1458" s="22"/>
      <c r="AF1458" s="22"/>
      <c r="AH1458" s="22"/>
      <c r="AI1458" s="22"/>
      <c r="AJ1458" s="22"/>
      <c r="AR1458"/>
      <c r="AV1458"/>
      <c r="BT1458" s="22"/>
      <c r="BU1458" s="22"/>
      <c r="BV1458" s="22"/>
      <c r="CL1458" s="22"/>
    </row>
    <row r="1459" spans="14:90">
      <c r="N1459" s="22"/>
      <c r="U1459"/>
      <c r="AE1459" s="22"/>
      <c r="AF1459" s="22"/>
      <c r="AH1459" s="22"/>
      <c r="AI1459" s="22"/>
      <c r="AJ1459" s="22"/>
      <c r="AR1459"/>
      <c r="AV1459"/>
      <c r="BT1459" s="22"/>
      <c r="BU1459" s="22"/>
      <c r="BV1459" s="22"/>
      <c r="CL1459" s="22"/>
    </row>
    <row r="1460" spans="14:90">
      <c r="N1460" s="22"/>
      <c r="U1460"/>
      <c r="AE1460" s="22"/>
      <c r="AF1460" s="22"/>
      <c r="AH1460" s="22"/>
      <c r="AI1460" s="22"/>
      <c r="AJ1460" s="22"/>
      <c r="AR1460"/>
      <c r="AV1460"/>
      <c r="BT1460" s="22"/>
      <c r="BU1460" s="22"/>
      <c r="BV1460" s="22"/>
      <c r="CL1460" s="22"/>
    </row>
    <row r="1461" spans="14:90">
      <c r="N1461" s="22"/>
      <c r="U1461"/>
      <c r="AE1461" s="22"/>
      <c r="AF1461" s="22"/>
      <c r="AH1461" s="22"/>
      <c r="AI1461" s="22"/>
      <c r="AJ1461" s="22"/>
      <c r="AR1461"/>
      <c r="AV1461"/>
      <c r="BT1461" s="22"/>
      <c r="BU1461" s="22"/>
      <c r="BV1461" s="22"/>
      <c r="CL1461" s="22"/>
    </row>
    <row r="1462" spans="14:90">
      <c r="N1462" s="22"/>
      <c r="U1462"/>
      <c r="AE1462" s="22"/>
      <c r="AF1462" s="22"/>
      <c r="AH1462" s="22"/>
      <c r="AI1462" s="22"/>
      <c r="AJ1462" s="22"/>
      <c r="AR1462"/>
      <c r="AV1462"/>
      <c r="BT1462" s="22"/>
      <c r="BU1462" s="22"/>
      <c r="BV1462" s="22"/>
      <c r="CL1462" s="22"/>
    </row>
    <row r="1463" spans="14:90">
      <c r="N1463" s="22"/>
      <c r="U1463"/>
      <c r="AE1463" s="22"/>
      <c r="AF1463" s="22"/>
      <c r="AH1463" s="22"/>
      <c r="AI1463" s="22"/>
      <c r="AJ1463" s="22"/>
      <c r="AR1463"/>
      <c r="AV1463"/>
      <c r="BT1463" s="22"/>
      <c r="BU1463" s="22"/>
      <c r="BV1463" s="22"/>
      <c r="CL1463" s="22"/>
    </row>
    <row r="1464" spans="14:90">
      <c r="N1464" s="22"/>
      <c r="U1464"/>
      <c r="AE1464" s="22"/>
      <c r="AF1464" s="22"/>
      <c r="AH1464" s="22"/>
      <c r="AI1464" s="22"/>
      <c r="AJ1464" s="22"/>
      <c r="AR1464"/>
      <c r="AV1464"/>
      <c r="BT1464" s="22"/>
      <c r="BU1464" s="22"/>
      <c r="BV1464" s="22"/>
      <c r="CL1464" s="22"/>
    </row>
    <row r="1465" spans="14:90">
      <c r="N1465" s="22"/>
      <c r="U1465"/>
      <c r="AE1465" s="22"/>
      <c r="AF1465" s="22"/>
      <c r="AH1465" s="22"/>
      <c r="AI1465" s="22"/>
      <c r="AJ1465" s="22"/>
      <c r="AR1465"/>
      <c r="AV1465"/>
      <c r="BT1465" s="22"/>
      <c r="BU1465" s="22"/>
      <c r="BV1465" s="22"/>
      <c r="CL1465" s="22"/>
    </row>
    <row r="1466" spans="14:90">
      <c r="N1466" s="22"/>
      <c r="U1466"/>
      <c r="AE1466" s="22"/>
      <c r="AF1466" s="22"/>
      <c r="AH1466" s="22"/>
      <c r="AI1466" s="22"/>
      <c r="AJ1466" s="22"/>
      <c r="AR1466"/>
      <c r="AV1466"/>
      <c r="BT1466" s="22"/>
      <c r="BU1466" s="22"/>
      <c r="BV1466" s="22"/>
      <c r="CL1466" s="22"/>
    </row>
    <row r="1467" spans="14:90">
      <c r="N1467" s="22"/>
      <c r="U1467"/>
      <c r="AE1467" s="22"/>
      <c r="AF1467" s="22"/>
      <c r="AH1467" s="22"/>
      <c r="AI1467" s="22"/>
      <c r="AJ1467" s="22"/>
      <c r="AR1467"/>
      <c r="AV1467"/>
      <c r="BT1467" s="22"/>
      <c r="BU1467" s="22"/>
      <c r="BV1467" s="22"/>
      <c r="CL1467" s="22"/>
    </row>
    <row r="1468" spans="14:90">
      <c r="N1468" s="22"/>
      <c r="U1468"/>
      <c r="AE1468" s="22"/>
      <c r="AF1468" s="22"/>
      <c r="AH1468" s="22"/>
      <c r="AI1468" s="22"/>
      <c r="AJ1468" s="22"/>
      <c r="AR1468"/>
      <c r="AV1468"/>
      <c r="BT1468" s="22"/>
      <c r="BU1468" s="22"/>
      <c r="BV1468" s="22"/>
      <c r="CL1468" s="22"/>
    </row>
    <row r="1469" spans="14:90">
      <c r="N1469" s="22"/>
      <c r="U1469"/>
      <c r="AE1469" s="22"/>
      <c r="AF1469" s="22"/>
      <c r="AH1469" s="22"/>
      <c r="AI1469" s="22"/>
      <c r="AJ1469" s="22"/>
      <c r="AR1469"/>
      <c r="AV1469"/>
      <c r="BT1469" s="22"/>
      <c r="BU1469" s="22"/>
      <c r="BV1469" s="22"/>
      <c r="CL1469" s="22"/>
    </row>
    <row r="1470" spans="14:90">
      <c r="N1470" s="22"/>
      <c r="U1470"/>
      <c r="AE1470" s="22"/>
      <c r="AF1470" s="22"/>
      <c r="AH1470" s="22"/>
      <c r="AI1470" s="22"/>
      <c r="AJ1470" s="22"/>
      <c r="AR1470"/>
      <c r="AV1470"/>
      <c r="BT1470" s="22"/>
      <c r="BU1470" s="22"/>
      <c r="BV1470" s="22"/>
      <c r="CL1470" s="22"/>
    </row>
    <row r="1471" spans="14:90">
      <c r="N1471" s="22"/>
      <c r="U1471"/>
      <c r="AE1471" s="22"/>
      <c r="AF1471" s="22"/>
      <c r="AH1471" s="22"/>
      <c r="AI1471" s="22"/>
      <c r="AJ1471" s="22"/>
      <c r="AR1471"/>
      <c r="AV1471"/>
      <c r="BT1471" s="22"/>
      <c r="BU1471" s="22"/>
      <c r="BV1471" s="22"/>
      <c r="CL1471" s="22"/>
    </row>
    <row r="1472" spans="14:90">
      <c r="N1472" s="22"/>
      <c r="U1472"/>
      <c r="AE1472" s="22"/>
      <c r="AF1472" s="22"/>
      <c r="AH1472" s="22"/>
      <c r="AI1472" s="22"/>
      <c r="AJ1472" s="22"/>
      <c r="AR1472"/>
      <c r="AV1472"/>
      <c r="BT1472" s="22"/>
      <c r="BU1472" s="22"/>
      <c r="BV1472" s="22"/>
      <c r="CL1472" s="22"/>
    </row>
    <row r="1473" spans="14:90">
      <c r="N1473" s="22"/>
      <c r="U1473"/>
      <c r="AE1473" s="22"/>
      <c r="AF1473" s="22"/>
      <c r="AH1473" s="22"/>
      <c r="AI1473" s="22"/>
      <c r="AJ1473" s="22"/>
      <c r="AR1473"/>
      <c r="AV1473"/>
      <c r="BT1473" s="22"/>
      <c r="BU1473" s="22"/>
      <c r="BV1473" s="22"/>
      <c r="CL1473" s="22"/>
    </row>
    <row r="1474" spans="14:90">
      <c r="N1474" s="22"/>
      <c r="U1474"/>
      <c r="AE1474" s="22"/>
      <c r="AF1474" s="22"/>
      <c r="AH1474" s="22"/>
      <c r="AI1474" s="22"/>
      <c r="AJ1474" s="22"/>
      <c r="AR1474"/>
      <c r="AV1474"/>
      <c r="BT1474" s="22"/>
      <c r="BU1474" s="22"/>
      <c r="BV1474" s="22"/>
      <c r="CL1474" s="22"/>
    </row>
    <row r="1475" spans="14:90">
      <c r="N1475" s="22"/>
      <c r="U1475"/>
      <c r="AE1475" s="22"/>
      <c r="AF1475" s="22"/>
      <c r="AH1475" s="22"/>
      <c r="AI1475" s="22"/>
      <c r="AJ1475" s="22"/>
      <c r="AR1475"/>
      <c r="AV1475"/>
      <c r="BT1475" s="22"/>
      <c r="BU1475" s="22"/>
      <c r="BV1475" s="22"/>
      <c r="CL1475" s="22"/>
    </row>
    <row r="1476" spans="14:90">
      <c r="N1476" s="22"/>
      <c r="U1476"/>
      <c r="AE1476" s="22"/>
      <c r="AF1476" s="22"/>
      <c r="AH1476" s="22"/>
      <c r="AI1476" s="22"/>
      <c r="AJ1476" s="22"/>
      <c r="AR1476"/>
      <c r="AV1476"/>
      <c r="BT1476" s="22"/>
      <c r="BU1476" s="22"/>
      <c r="BV1476" s="22"/>
      <c r="CL1476" s="22"/>
    </row>
    <row r="1477" spans="14:90">
      <c r="N1477" s="22"/>
      <c r="U1477"/>
      <c r="AE1477" s="22"/>
      <c r="AF1477" s="22"/>
      <c r="AH1477" s="22"/>
      <c r="AI1477" s="22"/>
      <c r="AJ1477" s="22"/>
      <c r="AR1477"/>
      <c r="AV1477"/>
      <c r="BT1477" s="22"/>
      <c r="BU1477" s="22"/>
      <c r="BV1477" s="22"/>
      <c r="CL1477" s="22"/>
    </row>
    <row r="1478" spans="14:90">
      <c r="N1478" s="22"/>
      <c r="U1478"/>
      <c r="AE1478" s="22"/>
      <c r="AF1478" s="22"/>
      <c r="AH1478" s="22"/>
      <c r="AI1478" s="22"/>
      <c r="AJ1478" s="22"/>
      <c r="AR1478"/>
      <c r="AV1478"/>
      <c r="BT1478" s="22"/>
      <c r="BU1478" s="22"/>
      <c r="BV1478" s="22"/>
      <c r="CL1478" s="22"/>
    </row>
    <row r="1479" spans="14:90">
      <c r="N1479" s="22"/>
      <c r="U1479"/>
      <c r="AE1479" s="22"/>
      <c r="AF1479" s="22"/>
      <c r="AH1479" s="22"/>
      <c r="AI1479" s="22"/>
      <c r="AJ1479" s="22"/>
      <c r="AR1479"/>
      <c r="AV1479"/>
      <c r="BT1479" s="22"/>
      <c r="BU1479" s="22"/>
      <c r="BV1479" s="22"/>
      <c r="CL1479" s="22"/>
    </row>
    <row r="1480" spans="14:90">
      <c r="N1480" s="22"/>
      <c r="U1480"/>
      <c r="AE1480" s="22"/>
      <c r="AF1480" s="22"/>
      <c r="AH1480" s="22"/>
      <c r="AI1480" s="22"/>
      <c r="AJ1480" s="22"/>
      <c r="AR1480"/>
      <c r="AV1480"/>
      <c r="BT1480" s="22"/>
      <c r="BU1480" s="22"/>
      <c r="BV1480" s="22"/>
      <c r="CL1480" s="22"/>
    </row>
    <row r="1481" spans="14:90">
      <c r="N1481" s="22"/>
      <c r="U1481"/>
      <c r="AE1481" s="22"/>
      <c r="AF1481" s="22"/>
      <c r="AH1481" s="22"/>
      <c r="AI1481" s="22"/>
      <c r="AJ1481" s="22"/>
      <c r="AR1481"/>
      <c r="AV1481"/>
      <c r="BT1481" s="22"/>
      <c r="BU1481" s="22"/>
      <c r="BV1481" s="22"/>
      <c r="CL1481" s="22"/>
    </row>
    <row r="1482" spans="14:90">
      <c r="N1482" s="22"/>
      <c r="U1482"/>
      <c r="AE1482" s="22"/>
      <c r="AF1482" s="22"/>
      <c r="AH1482" s="22"/>
      <c r="AI1482" s="22"/>
      <c r="AJ1482" s="22"/>
      <c r="AR1482"/>
      <c r="AV1482"/>
      <c r="BT1482" s="22"/>
      <c r="BU1482" s="22"/>
      <c r="BV1482" s="22"/>
      <c r="CL1482" s="22"/>
    </row>
    <row r="1483" spans="14:90">
      <c r="N1483" s="22"/>
      <c r="U1483"/>
      <c r="AE1483" s="22"/>
      <c r="AF1483" s="22"/>
      <c r="AH1483" s="22"/>
      <c r="AI1483" s="22"/>
      <c r="AJ1483" s="22"/>
      <c r="AR1483"/>
      <c r="AV1483"/>
      <c r="BT1483" s="22"/>
      <c r="BU1483" s="22"/>
      <c r="BV1483" s="22"/>
      <c r="CL1483" s="22"/>
    </row>
    <row r="1484" spans="14:90">
      <c r="N1484" s="22"/>
      <c r="U1484"/>
      <c r="AE1484" s="22"/>
      <c r="AF1484" s="22"/>
      <c r="AH1484" s="22"/>
      <c r="AI1484" s="22"/>
      <c r="AJ1484" s="22"/>
      <c r="AR1484"/>
      <c r="AV1484"/>
      <c r="BT1484" s="22"/>
      <c r="BU1484" s="22"/>
      <c r="BV1484" s="22"/>
      <c r="CL1484" s="22"/>
    </row>
    <row r="1485" spans="14:90">
      <c r="N1485" s="22"/>
      <c r="U1485"/>
      <c r="AE1485" s="22"/>
      <c r="AF1485" s="22"/>
      <c r="AH1485" s="22"/>
      <c r="AI1485" s="22"/>
      <c r="AJ1485" s="22"/>
      <c r="AR1485"/>
      <c r="AV1485"/>
      <c r="BT1485" s="22"/>
      <c r="BU1485" s="22"/>
      <c r="BV1485" s="22"/>
      <c r="CL1485" s="22"/>
    </row>
    <row r="1486" spans="14:90">
      <c r="N1486" s="22"/>
      <c r="U1486"/>
      <c r="AE1486" s="22"/>
      <c r="AF1486" s="22"/>
      <c r="AH1486" s="22"/>
      <c r="AI1486" s="22"/>
      <c r="AJ1486" s="22"/>
      <c r="AR1486"/>
      <c r="AV1486"/>
      <c r="BT1486" s="22"/>
      <c r="BU1486" s="22"/>
      <c r="BV1486" s="22"/>
      <c r="CL1486" s="22"/>
    </row>
    <row r="1487" spans="14:90">
      <c r="N1487" s="22"/>
      <c r="U1487"/>
      <c r="AE1487" s="22"/>
      <c r="AF1487" s="22"/>
      <c r="AH1487" s="22"/>
      <c r="AI1487" s="22"/>
      <c r="AJ1487" s="22"/>
      <c r="AR1487"/>
      <c r="AV1487"/>
      <c r="BT1487" s="22"/>
      <c r="BU1487" s="22"/>
      <c r="BV1487" s="22"/>
      <c r="CL1487" s="22"/>
    </row>
    <row r="1488" spans="14:90">
      <c r="N1488" s="22"/>
      <c r="U1488"/>
      <c r="AE1488" s="22"/>
      <c r="AF1488" s="22"/>
      <c r="AH1488" s="22"/>
      <c r="AI1488" s="22"/>
      <c r="AJ1488" s="22"/>
      <c r="AR1488"/>
      <c r="AV1488"/>
      <c r="BT1488" s="22"/>
      <c r="BU1488" s="22"/>
      <c r="BV1488" s="22"/>
      <c r="CL1488" s="22"/>
    </row>
    <row r="1489" spans="14:90">
      <c r="N1489" s="22"/>
      <c r="U1489"/>
      <c r="AE1489" s="22"/>
      <c r="AF1489" s="22"/>
      <c r="AH1489" s="22"/>
      <c r="AI1489" s="22"/>
      <c r="AJ1489" s="22"/>
      <c r="AR1489"/>
      <c r="AV1489"/>
      <c r="BT1489" s="22"/>
      <c r="BU1489" s="22"/>
      <c r="BV1489" s="22"/>
      <c r="CL1489" s="22"/>
    </row>
    <row r="1490" spans="14:90">
      <c r="N1490" s="22"/>
      <c r="U1490"/>
      <c r="AE1490" s="22"/>
      <c r="AF1490" s="22"/>
      <c r="AH1490" s="22"/>
      <c r="AI1490" s="22"/>
      <c r="AJ1490" s="22"/>
      <c r="AR1490"/>
      <c r="AV1490"/>
      <c r="BT1490" s="22"/>
      <c r="BU1490" s="22"/>
      <c r="BV1490" s="22"/>
      <c r="CL1490" s="22"/>
    </row>
    <row r="1491" spans="14:90">
      <c r="N1491" s="22"/>
      <c r="U1491"/>
      <c r="AE1491" s="22"/>
      <c r="AF1491" s="22"/>
      <c r="AH1491" s="22"/>
      <c r="AI1491" s="22"/>
      <c r="AJ1491" s="22"/>
      <c r="AR1491"/>
      <c r="AV1491"/>
      <c r="BT1491" s="22"/>
      <c r="BU1491" s="22"/>
      <c r="BV1491" s="22"/>
      <c r="CL1491" s="22"/>
    </row>
    <row r="1492" spans="14:90">
      <c r="N1492" s="22"/>
      <c r="U1492"/>
      <c r="AE1492" s="22"/>
      <c r="AF1492" s="22"/>
      <c r="AH1492" s="22"/>
      <c r="AI1492" s="22"/>
      <c r="AJ1492" s="22"/>
      <c r="AR1492"/>
      <c r="AV1492"/>
      <c r="BT1492" s="22"/>
      <c r="BU1492" s="22"/>
      <c r="BV1492" s="22"/>
      <c r="CL1492" s="22"/>
    </row>
    <row r="1493" spans="14:90">
      <c r="N1493" s="22"/>
      <c r="U1493"/>
      <c r="AE1493" s="22"/>
      <c r="AF1493" s="22"/>
      <c r="AH1493" s="22"/>
      <c r="AI1493" s="22"/>
      <c r="AJ1493" s="22"/>
      <c r="AR1493"/>
      <c r="AV1493"/>
      <c r="BT1493" s="22"/>
      <c r="BU1493" s="22"/>
      <c r="BV1493" s="22"/>
      <c r="CL1493" s="22"/>
    </row>
    <row r="1494" spans="14:90">
      <c r="N1494" s="22"/>
      <c r="U1494"/>
      <c r="AE1494" s="22"/>
      <c r="AF1494" s="22"/>
      <c r="AH1494" s="22"/>
      <c r="AI1494" s="22"/>
      <c r="AJ1494" s="22"/>
      <c r="AR1494"/>
      <c r="AV1494"/>
      <c r="BT1494" s="22"/>
      <c r="BU1494" s="22"/>
      <c r="BV1494" s="22"/>
      <c r="CL1494" s="22"/>
    </row>
    <row r="1495" spans="14:90">
      <c r="N1495" s="22"/>
      <c r="U1495"/>
      <c r="AE1495" s="22"/>
      <c r="AF1495" s="22"/>
      <c r="AH1495" s="22"/>
      <c r="AI1495" s="22"/>
      <c r="AJ1495" s="22"/>
      <c r="AR1495"/>
      <c r="AV1495"/>
      <c r="BT1495" s="22"/>
      <c r="BU1495" s="22"/>
      <c r="BV1495" s="22"/>
      <c r="CL1495" s="22"/>
    </row>
    <row r="1496" spans="14:90">
      <c r="N1496" s="22"/>
      <c r="U1496"/>
      <c r="AE1496" s="22"/>
      <c r="AF1496" s="22"/>
      <c r="AH1496" s="22"/>
      <c r="AI1496" s="22"/>
      <c r="AJ1496" s="22"/>
      <c r="AR1496"/>
      <c r="AV1496"/>
      <c r="BT1496" s="22"/>
      <c r="BU1496" s="22"/>
      <c r="BV1496" s="22"/>
      <c r="CL1496" s="22"/>
    </row>
    <row r="1497" spans="14:90">
      <c r="N1497" s="22"/>
      <c r="U1497"/>
      <c r="AE1497" s="22"/>
      <c r="AF1497" s="22"/>
      <c r="AH1497" s="22"/>
      <c r="AI1497" s="22"/>
      <c r="AJ1497" s="22"/>
      <c r="AR1497"/>
      <c r="AV1497"/>
      <c r="BT1497" s="22"/>
      <c r="BU1497" s="22"/>
      <c r="BV1497" s="22"/>
      <c r="CL1497" s="22"/>
    </row>
    <row r="1498" spans="14:90">
      <c r="N1498" s="22"/>
      <c r="U1498"/>
      <c r="AE1498" s="22"/>
      <c r="AF1498" s="22"/>
      <c r="AH1498" s="22"/>
      <c r="AI1498" s="22"/>
      <c r="AJ1498" s="22"/>
      <c r="AR1498"/>
      <c r="AV1498"/>
      <c r="BT1498" s="22"/>
      <c r="BU1498" s="22"/>
      <c r="BV1498" s="22"/>
      <c r="CL1498" s="22"/>
    </row>
    <row r="1499" spans="14:90">
      <c r="N1499" s="22"/>
      <c r="U1499"/>
      <c r="AE1499" s="22"/>
      <c r="AF1499" s="22"/>
      <c r="AH1499" s="22"/>
      <c r="AI1499" s="22"/>
      <c r="AJ1499" s="22"/>
      <c r="AR1499"/>
      <c r="AV1499"/>
      <c r="BT1499" s="22"/>
      <c r="BU1499" s="22"/>
      <c r="BV1499" s="22"/>
      <c r="CL1499" s="22"/>
    </row>
    <row r="1500" spans="14:90">
      <c r="N1500" s="22"/>
      <c r="U1500"/>
      <c r="AE1500" s="22"/>
      <c r="AF1500" s="22"/>
      <c r="AH1500" s="22"/>
      <c r="AI1500" s="22"/>
      <c r="AJ1500" s="22"/>
      <c r="AR1500"/>
      <c r="AV1500"/>
      <c r="BT1500" s="22"/>
      <c r="BU1500" s="22"/>
      <c r="BV1500" s="22"/>
      <c r="CL1500" s="22"/>
    </row>
    <row r="1501" spans="14:90">
      <c r="N1501" s="22"/>
      <c r="U1501"/>
      <c r="AE1501" s="22"/>
      <c r="AF1501" s="22"/>
      <c r="AH1501" s="22"/>
      <c r="AI1501" s="22"/>
      <c r="AJ1501" s="22"/>
      <c r="AR1501"/>
      <c r="AV1501"/>
      <c r="BT1501" s="22"/>
      <c r="BU1501" s="22"/>
      <c r="BV1501" s="22"/>
      <c r="CL1501" s="22"/>
    </row>
    <row r="1502" spans="14:90">
      <c r="N1502" s="22"/>
      <c r="U1502"/>
      <c r="AE1502" s="22"/>
      <c r="AF1502" s="22"/>
      <c r="AH1502" s="22"/>
      <c r="AI1502" s="22"/>
      <c r="AJ1502" s="22"/>
      <c r="AR1502"/>
      <c r="AV1502"/>
      <c r="BT1502" s="22"/>
      <c r="BU1502" s="22"/>
      <c r="BV1502" s="22"/>
      <c r="CL1502" s="22"/>
    </row>
    <row r="1503" spans="14:90">
      <c r="N1503" s="22"/>
      <c r="U1503"/>
      <c r="AE1503" s="22"/>
      <c r="AF1503" s="22"/>
      <c r="AH1503" s="22"/>
      <c r="AI1503" s="22"/>
      <c r="AJ1503" s="22"/>
      <c r="AR1503"/>
      <c r="AV1503"/>
      <c r="BT1503" s="22"/>
      <c r="BU1503" s="22"/>
      <c r="BV1503" s="22"/>
      <c r="CL1503" s="22"/>
    </row>
    <row r="1504" spans="14:90">
      <c r="N1504" s="22"/>
      <c r="U1504"/>
      <c r="AE1504" s="22"/>
      <c r="AF1504" s="22"/>
      <c r="AH1504" s="22"/>
      <c r="AI1504" s="22"/>
      <c r="AJ1504" s="22"/>
      <c r="AR1504"/>
      <c r="AV1504"/>
      <c r="BT1504" s="22"/>
      <c r="BU1504" s="22"/>
      <c r="BV1504" s="22"/>
      <c r="CL1504" s="22"/>
    </row>
    <row r="1505" spans="14:90">
      <c r="N1505" s="22"/>
      <c r="U1505"/>
      <c r="AE1505" s="22"/>
      <c r="AF1505" s="22"/>
      <c r="AH1505" s="22"/>
      <c r="AI1505" s="22"/>
      <c r="AJ1505" s="22"/>
      <c r="AR1505"/>
      <c r="AV1505"/>
      <c r="BT1505" s="22"/>
      <c r="BU1505" s="22"/>
      <c r="BV1505" s="22"/>
      <c r="CL1505" s="22"/>
    </row>
    <row r="1506" spans="14:90">
      <c r="N1506" s="22"/>
      <c r="U1506"/>
      <c r="AE1506" s="22"/>
      <c r="AF1506" s="22"/>
      <c r="AH1506" s="22"/>
      <c r="AI1506" s="22"/>
      <c r="AJ1506" s="22"/>
      <c r="AR1506"/>
      <c r="AV1506"/>
      <c r="BT1506" s="22"/>
      <c r="BU1506" s="22"/>
      <c r="BV1506" s="22"/>
      <c r="CL1506" s="22"/>
    </row>
    <row r="1507" spans="14:90">
      <c r="N1507" s="22"/>
      <c r="U1507"/>
      <c r="AE1507" s="22"/>
      <c r="AF1507" s="22"/>
      <c r="AH1507" s="22"/>
      <c r="AI1507" s="22"/>
      <c r="AJ1507" s="22"/>
      <c r="AR1507"/>
      <c r="AV1507"/>
      <c r="BT1507" s="22"/>
      <c r="BU1507" s="22"/>
      <c r="BV1507" s="22"/>
      <c r="CL1507" s="22"/>
    </row>
    <row r="1508" spans="14:90">
      <c r="N1508" s="22"/>
      <c r="U1508"/>
      <c r="AE1508" s="22"/>
      <c r="AF1508" s="22"/>
      <c r="AH1508" s="22"/>
      <c r="AI1508" s="22"/>
      <c r="AJ1508" s="22"/>
      <c r="AR1508"/>
      <c r="AV1508"/>
      <c r="BT1508" s="22"/>
      <c r="BU1508" s="22"/>
      <c r="BV1508" s="22"/>
      <c r="CL1508" s="22"/>
    </row>
    <row r="1509" spans="14:90">
      <c r="N1509" s="22"/>
      <c r="U1509"/>
      <c r="AE1509" s="22"/>
      <c r="AF1509" s="22"/>
      <c r="AH1509" s="22"/>
      <c r="AI1509" s="22"/>
      <c r="AJ1509" s="22"/>
      <c r="AR1509"/>
      <c r="AV1509"/>
      <c r="BT1509" s="22"/>
      <c r="BU1509" s="22"/>
      <c r="BV1509" s="22"/>
      <c r="CL1509" s="22"/>
    </row>
    <row r="1510" spans="14:90">
      <c r="N1510" s="22"/>
      <c r="U1510"/>
      <c r="AE1510" s="22"/>
      <c r="AF1510" s="22"/>
      <c r="AH1510" s="22"/>
      <c r="AI1510" s="22"/>
      <c r="AJ1510" s="22"/>
      <c r="AR1510"/>
      <c r="AV1510"/>
      <c r="BT1510" s="22"/>
      <c r="BU1510" s="22"/>
      <c r="BV1510" s="22"/>
      <c r="CL1510" s="22"/>
    </row>
    <row r="1511" spans="14:90">
      <c r="N1511" s="22"/>
      <c r="U1511"/>
      <c r="AE1511" s="22"/>
      <c r="AF1511" s="22"/>
      <c r="AH1511" s="22"/>
      <c r="AI1511" s="22"/>
      <c r="AJ1511" s="22"/>
      <c r="AR1511"/>
      <c r="AV1511"/>
      <c r="BT1511" s="22"/>
      <c r="BU1511" s="22"/>
      <c r="BV1511" s="22"/>
      <c r="CL1511" s="22"/>
    </row>
    <row r="1512" spans="14:90">
      <c r="N1512" s="22"/>
      <c r="U1512"/>
      <c r="AE1512" s="22"/>
      <c r="AF1512" s="22"/>
      <c r="AH1512" s="22"/>
      <c r="AI1512" s="22"/>
      <c r="AJ1512" s="22"/>
      <c r="AR1512"/>
      <c r="AV1512"/>
      <c r="BT1512" s="22"/>
      <c r="BU1512" s="22"/>
      <c r="BV1512" s="22"/>
      <c r="CL1512" s="22"/>
    </row>
    <row r="1513" spans="14:90">
      <c r="N1513" s="22"/>
      <c r="U1513"/>
      <c r="AE1513" s="22"/>
      <c r="AF1513" s="22"/>
      <c r="AH1513" s="22"/>
      <c r="AI1513" s="22"/>
      <c r="AJ1513" s="22"/>
      <c r="AR1513"/>
      <c r="AV1513"/>
      <c r="BT1513" s="22"/>
      <c r="BU1513" s="22"/>
      <c r="BV1513" s="22"/>
      <c r="CL1513" s="22"/>
    </row>
    <row r="1514" spans="14:90">
      <c r="N1514" s="22"/>
      <c r="U1514"/>
      <c r="AE1514" s="22"/>
      <c r="AF1514" s="22"/>
      <c r="AH1514" s="22"/>
      <c r="AI1514" s="22"/>
      <c r="AJ1514" s="22"/>
      <c r="AR1514"/>
      <c r="AV1514"/>
      <c r="BT1514" s="22"/>
      <c r="BU1514" s="22"/>
      <c r="BV1514" s="22"/>
      <c r="CL1514" s="22"/>
    </row>
    <row r="1515" spans="14:90">
      <c r="N1515" s="22"/>
      <c r="U1515"/>
      <c r="AE1515" s="22"/>
      <c r="AF1515" s="22"/>
      <c r="AH1515" s="22"/>
      <c r="AI1515" s="22"/>
      <c r="AJ1515" s="22"/>
      <c r="AR1515"/>
      <c r="AV1515"/>
      <c r="BT1515" s="22"/>
      <c r="BU1515" s="22"/>
      <c r="BV1515" s="22"/>
      <c r="CL1515" s="22"/>
    </row>
    <row r="1516" spans="14:90">
      <c r="N1516" s="22"/>
      <c r="U1516"/>
      <c r="AE1516" s="22"/>
      <c r="AF1516" s="22"/>
      <c r="AH1516" s="22"/>
      <c r="AI1516" s="22"/>
      <c r="AJ1516" s="22"/>
      <c r="AR1516"/>
      <c r="AV1516"/>
      <c r="BT1516" s="22"/>
      <c r="BU1516" s="22"/>
      <c r="BV1516" s="22"/>
      <c r="CL1516" s="22"/>
    </row>
    <row r="1517" spans="14:90">
      <c r="N1517" s="22"/>
      <c r="U1517"/>
      <c r="AE1517" s="22"/>
      <c r="AF1517" s="22"/>
      <c r="AH1517" s="22"/>
      <c r="AI1517" s="22"/>
      <c r="AJ1517" s="22"/>
      <c r="AR1517"/>
      <c r="AV1517"/>
      <c r="BT1517" s="22"/>
      <c r="BU1517" s="22"/>
      <c r="BV1517" s="22"/>
      <c r="CL1517" s="22"/>
    </row>
    <row r="1518" spans="14:90">
      <c r="N1518" s="22"/>
      <c r="U1518"/>
      <c r="AE1518" s="22"/>
      <c r="AF1518" s="22"/>
      <c r="AH1518" s="22"/>
      <c r="AI1518" s="22"/>
      <c r="AJ1518" s="22"/>
      <c r="AR1518"/>
      <c r="AV1518"/>
      <c r="BT1518" s="22"/>
      <c r="BU1518" s="22"/>
      <c r="BV1518" s="22"/>
      <c r="CL1518" s="22"/>
    </row>
    <row r="1519" spans="14:90">
      <c r="N1519" s="22"/>
      <c r="U1519"/>
      <c r="AE1519" s="22"/>
      <c r="AF1519" s="22"/>
      <c r="AH1519" s="22"/>
      <c r="AI1519" s="22"/>
      <c r="AJ1519" s="22"/>
      <c r="AR1519"/>
      <c r="AV1519"/>
      <c r="BT1519" s="22"/>
      <c r="BU1519" s="22"/>
      <c r="BV1519" s="22"/>
      <c r="CL1519" s="22"/>
    </row>
    <row r="1520" spans="14:90">
      <c r="N1520" s="22"/>
      <c r="U1520"/>
      <c r="AE1520" s="22"/>
      <c r="AF1520" s="22"/>
      <c r="AH1520" s="22"/>
      <c r="AI1520" s="22"/>
      <c r="AJ1520" s="22"/>
      <c r="AR1520"/>
      <c r="AV1520"/>
      <c r="BT1520" s="22"/>
      <c r="BU1520" s="22"/>
      <c r="BV1520" s="22"/>
      <c r="CL1520" s="22"/>
    </row>
    <row r="1521" spans="14:90">
      <c r="N1521" s="22"/>
      <c r="U1521"/>
      <c r="AE1521" s="22"/>
      <c r="AF1521" s="22"/>
      <c r="AH1521" s="22"/>
      <c r="AI1521" s="22"/>
      <c r="AJ1521" s="22"/>
      <c r="AR1521"/>
      <c r="AV1521"/>
      <c r="BT1521" s="22"/>
      <c r="BU1521" s="22"/>
      <c r="BV1521" s="22"/>
      <c r="CL1521" s="22"/>
    </row>
    <row r="1522" spans="14:90">
      <c r="N1522" s="22"/>
      <c r="U1522"/>
      <c r="AE1522" s="22"/>
      <c r="AF1522" s="22"/>
      <c r="AH1522" s="22"/>
      <c r="AI1522" s="22"/>
      <c r="AJ1522" s="22"/>
      <c r="AR1522"/>
      <c r="AV1522"/>
      <c r="BT1522" s="22"/>
      <c r="BU1522" s="22"/>
      <c r="BV1522" s="22"/>
      <c r="CL1522" s="22"/>
    </row>
    <row r="1523" spans="14:90">
      <c r="N1523" s="22"/>
      <c r="U1523"/>
      <c r="AE1523" s="22"/>
      <c r="AF1523" s="22"/>
      <c r="AH1523" s="22"/>
      <c r="AI1523" s="22"/>
      <c r="AJ1523" s="22"/>
      <c r="AR1523"/>
      <c r="AV1523"/>
      <c r="BT1523" s="22"/>
      <c r="BU1523" s="22"/>
      <c r="BV1523" s="22"/>
      <c r="CL1523" s="22"/>
    </row>
    <row r="1524" spans="14:90">
      <c r="N1524" s="22"/>
      <c r="U1524"/>
      <c r="AE1524" s="22"/>
      <c r="AF1524" s="22"/>
      <c r="AH1524" s="22"/>
      <c r="AI1524" s="22"/>
      <c r="AJ1524" s="22"/>
      <c r="AR1524"/>
      <c r="AV1524"/>
      <c r="BT1524" s="22"/>
      <c r="BU1524" s="22"/>
      <c r="BV1524" s="22"/>
      <c r="CL1524" s="22"/>
    </row>
    <row r="1525" spans="14:90">
      <c r="N1525" s="22"/>
      <c r="U1525"/>
      <c r="AE1525" s="22"/>
      <c r="AF1525" s="22"/>
      <c r="AH1525" s="22"/>
      <c r="AI1525" s="22"/>
      <c r="AJ1525" s="22"/>
      <c r="AR1525"/>
      <c r="AV1525"/>
      <c r="BT1525" s="22"/>
      <c r="BU1525" s="22"/>
      <c r="BV1525" s="22"/>
      <c r="CL1525" s="22"/>
    </row>
    <row r="1526" spans="14:90">
      <c r="N1526" s="22"/>
      <c r="U1526"/>
      <c r="AE1526" s="22"/>
      <c r="AF1526" s="22"/>
      <c r="AH1526" s="22"/>
      <c r="AI1526" s="22"/>
      <c r="AJ1526" s="22"/>
      <c r="AR1526"/>
      <c r="AV1526"/>
      <c r="BT1526" s="22"/>
      <c r="BU1526" s="22"/>
      <c r="BV1526" s="22"/>
      <c r="CL1526" s="22"/>
    </row>
    <row r="1527" spans="14:90">
      <c r="N1527" s="22"/>
      <c r="U1527"/>
      <c r="AE1527" s="22"/>
      <c r="AF1527" s="22"/>
      <c r="AH1527" s="22"/>
      <c r="AI1527" s="22"/>
      <c r="AJ1527" s="22"/>
      <c r="AR1527"/>
      <c r="AV1527"/>
      <c r="BT1527" s="22"/>
      <c r="BU1527" s="22"/>
      <c r="BV1527" s="22"/>
      <c r="CL1527" s="22"/>
    </row>
    <row r="1528" spans="14:90">
      <c r="N1528" s="22"/>
      <c r="U1528"/>
      <c r="AE1528" s="22"/>
      <c r="AF1528" s="22"/>
      <c r="AH1528" s="22"/>
      <c r="AI1528" s="22"/>
      <c r="AJ1528" s="22"/>
      <c r="AR1528"/>
      <c r="AV1528"/>
      <c r="BT1528" s="22"/>
      <c r="BU1528" s="22"/>
      <c r="BV1528" s="22"/>
      <c r="CL1528" s="22"/>
    </row>
    <row r="1529" spans="14:90">
      <c r="N1529" s="22"/>
      <c r="U1529"/>
      <c r="AE1529" s="22"/>
      <c r="AF1529" s="22"/>
      <c r="AH1529" s="22"/>
      <c r="AI1529" s="22"/>
      <c r="AJ1529" s="22"/>
      <c r="AR1529"/>
      <c r="AV1529"/>
      <c r="BT1529" s="22"/>
      <c r="BU1529" s="22"/>
      <c r="BV1529" s="22"/>
      <c r="CL1529" s="22"/>
    </row>
    <row r="1530" spans="14:90">
      <c r="N1530" s="22"/>
      <c r="U1530"/>
      <c r="AE1530" s="22"/>
      <c r="AF1530" s="22"/>
      <c r="AH1530" s="22"/>
      <c r="AI1530" s="22"/>
      <c r="AJ1530" s="22"/>
      <c r="AR1530"/>
      <c r="AV1530"/>
      <c r="BT1530" s="22"/>
      <c r="BU1530" s="22"/>
      <c r="BV1530" s="22"/>
      <c r="CL1530" s="22"/>
    </row>
    <row r="1531" spans="14:90">
      <c r="N1531" s="22"/>
      <c r="U1531"/>
      <c r="AE1531" s="22"/>
      <c r="AF1531" s="22"/>
      <c r="AH1531" s="22"/>
      <c r="AI1531" s="22"/>
      <c r="AJ1531" s="22"/>
      <c r="AR1531"/>
      <c r="AV1531"/>
      <c r="BT1531" s="22"/>
      <c r="BU1531" s="22"/>
      <c r="BV1531" s="22"/>
      <c r="CL1531" s="22"/>
    </row>
    <row r="1532" spans="14:90">
      <c r="N1532" s="22"/>
      <c r="U1532"/>
      <c r="AE1532" s="22"/>
      <c r="AF1532" s="22"/>
      <c r="AH1532" s="22"/>
      <c r="AI1532" s="22"/>
      <c r="AJ1532" s="22"/>
      <c r="AR1532"/>
      <c r="AV1532"/>
      <c r="BT1532" s="22"/>
      <c r="BU1532" s="22"/>
      <c r="BV1532" s="22"/>
      <c r="CL1532" s="22"/>
    </row>
    <row r="1533" spans="14:90">
      <c r="N1533" s="22"/>
      <c r="U1533"/>
      <c r="AE1533" s="22"/>
      <c r="AF1533" s="22"/>
      <c r="AH1533" s="22"/>
      <c r="AI1533" s="22"/>
      <c r="AJ1533" s="22"/>
      <c r="AR1533"/>
      <c r="AV1533"/>
      <c r="BT1533" s="22"/>
      <c r="BU1533" s="22"/>
      <c r="BV1533" s="22"/>
      <c r="CL1533" s="22"/>
    </row>
    <row r="1534" spans="14:90">
      <c r="N1534" s="22"/>
      <c r="U1534"/>
      <c r="AE1534" s="22"/>
      <c r="AF1534" s="22"/>
      <c r="AH1534" s="22"/>
      <c r="AI1534" s="22"/>
      <c r="AJ1534" s="22"/>
      <c r="AR1534"/>
      <c r="AV1534"/>
      <c r="BT1534" s="22"/>
      <c r="BU1534" s="22"/>
      <c r="BV1534" s="22"/>
      <c r="CL1534" s="22"/>
    </row>
    <row r="1535" spans="14:90">
      <c r="N1535" s="22"/>
      <c r="U1535"/>
      <c r="AE1535" s="22"/>
      <c r="AF1535" s="22"/>
      <c r="AH1535" s="22"/>
      <c r="AI1535" s="22"/>
      <c r="AJ1535" s="22"/>
      <c r="AR1535"/>
      <c r="AV1535"/>
      <c r="BT1535" s="22"/>
      <c r="BU1535" s="22"/>
      <c r="BV1535" s="22"/>
      <c r="CL1535" s="22"/>
    </row>
    <row r="1536" spans="14:90">
      <c r="N1536" s="22"/>
      <c r="U1536"/>
      <c r="AE1536" s="22"/>
      <c r="AF1536" s="22"/>
      <c r="AH1536" s="22"/>
      <c r="AI1536" s="22"/>
      <c r="AJ1536" s="22"/>
      <c r="AR1536"/>
      <c r="AV1536"/>
      <c r="BT1536" s="22"/>
      <c r="BU1536" s="22"/>
      <c r="BV1536" s="22"/>
      <c r="CL1536" s="22"/>
    </row>
    <row r="1537" spans="14:90">
      <c r="N1537" s="22"/>
      <c r="U1537"/>
      <c r="AE1537" s="22"/>
      <c r="AF1537" s="22"/>
      <c r="AH1537" s="22"/>
      <c r="AI1537" s="22"/>
      <c r="AJ1537" s="22"/>
      <c r="AR1537"/>
      <c r="AV1537"/>
      <c r="BT1537" s="22"/>
      <c r="BU1537" s="22"/>
      <c r="BV1537" s="22"/>
      <c r="CL1537" s="22"/>
    </row>
    <row r="1538" spans="14:90">
      <c r="N1538" s="22"/>
      <c r="U1538"/>
      <c r="AE1538" s="22"/>
      <c r="AF1538" s="22"/>
      <c r="AH1538" s="22"/>
      <c r="AI1538" s="22"/>
      <c r="AJ1538" s="22"/>
      <c r="AR1538"/>
      <c r="AV1538"/>
      <c r="BT1538" s="22"/>
      <c r="BU1538" s="22"/>
      <c r="BV1538" s="22"/>
      <c r="CL1538" s="22"/>
    </row>
    <row r="1539" spans="14:90">
      <c r="N1539" s="22"/>
      <c r="U1539"/>
      <c r="AE1539" s="22"/>
      <c r="AF1539" s="22"/>
      <c r="AH1539" s="22"/>
      <c r="AI1539" s="22"/>
      <c r="AJ1539" s="22"/>
      <c r="AR1539"/>
      <c r="AV1539"/>
      <c r="BT1539" s="22"/>
      <c r="BU1539" s="22"/>
      <c r="BV1539" s="22"/>
      <c r="CL1539" s="22"/>
    </row>
    <row r="1540" spans="14:90">
      <c r="N1540" s="22"/>
      <c r="U1540"/>
      <c r="AE1540" s="22"/>
      <c r="AF1540" s="22"/>
      <c r="AH1540" s="22"/>
      <c r="AI1540" s="22"/>
      <c r="AJ1540" s="22"/>
      <c r="AR1540"/>
      <c r="AV1540"/>
      <c r="BT1540" s="22"/>
      <c r="BU1540" s="22"/>
      <c r="BV1540" s="22"/>
      <c r="CL1540" s="22"/>
    </row>
    <row r="1541" spans="14:90">
      <c r="N1541" s="22"/>
      <c r="U1541"/>
      <c r="AE1541" s="22"/>
      <c r="AF1541" s="22"/>
      <c r="AH1541" s="22"/>
      <c r="AI1541" s="22"/>
      <c r="AJ1541" s="22"/>
      <c r="AR1541"/>
      <c r="AV1541"/>
      <c r="BT1541" s="22"/>
      <c r="BU1541" s="22"/>
      <c r="BV1541" s="22"/>
      <c r="CL1541" s="22"/>
    </row>
    <row r="1542" spans="14:90">
      <c r="N1542" s="22"/>
      <c r="U1542"/>
      <c r="AE1542" s="22"/>
      <c r="AF1542" s="22"/>
      <c r="AH1542" s="22"/>
      <c r="AI1542" s="22"/>
      <c r="AJ1542" s="22"/>
      <c r="AR1542"/>
      <c r="AV1542"/>
      <c r="BT1542" s="22"/>
      <c r="BU1542" s="22"/>
      <c r="BV1542" s="22"/>
      <c r="CL1542" s="22"/>
    </row>
    <row r="1543" spans="14:90">
      <c r="N1543" s="22"/>
      <c r="U1543"/>
      <c r="AE1543" s="22"/>
      <c r="AF1543" s="22"/>
      <c r="AH1543" s="22"/>
      <c r="AI1543" s="22"/>
      <c r="AJ1543" s="22"/>
      <c r="AR1543"/>
      <c r="AV1543"/>
      <c r="BT1543" s="22"/>
      <c r="BU1543" s="22"/>
      <c r="BV1543" s="22"/>
      <c r="CL1543" s="22"/>
    </row>
    <row r="1544" spans="14:90">
      <c r="N1544" s="22"/>
      <c r="U1544"/>
      <c r="AE1544" s="22"/>
      <c r="AF1544" s="22"/>
      <c r="AH1544" s="22"/>
      <c r="AI1544" s="22"/>
      <c r="AJ1544" s="22"/>
      <c r="AR1544"/>
      <c r="AV1544"/>
      <c r="BT1544" s="22"/>
      <c r="BU1544" s="22"/>
      <c r="BV1544" s="22"/>
      <c r="CL1544" s="22"/>
    </row>
    <row r="1545" spans="14:90">
      <c r="N1545" s="22"/>
      <c r="U1545"/>
      <c r="AE1545" s="22"/>
      <c r="AF1545" s="22"/>
      <c r="AH1545" s="22"/>
      <c r="AI1545" s="22"/>
      <c r="AJ1545" s="22"/>
      <c r="AR1545"/>
      <c r="AV1545"/>
      <c r="BT1545" s="22"/>
      <c r="BU1545" s="22"/>
      <c r="BV1545" s="22"/>
      <c r="CL1545" s="22"/>
    </row>
    <row r="1546" spans="14:90">
      <c r="N1546" s="22"/>
      <c r="U1546"/>
      <c r="AE1546" s="22"/>
      <c r="AF1546" s="22"/>
      <c r="AH1546" s="22"/>
      <c r="AI1546" s="22"/>
      <c r="AJ1546" s="22"/>
      <c r="AR1546"/>
      <c r="AV1546"/>
      <c r="BT1546" s="22"/>
      <c r="BU1546" s="22"/>
      <c r="BV1546" s="22"/>
      <c r="CL1546" s="22"/>
    </row>
    <row r="1547" spans="14:90">
      <c r="N1547" s="22"/>
      <c r="U1547"/>
      <c r="AE1547" s="22"/>
      <c r="AF1547" s="22"/>
      <c r="AH1547" s="22"/>
      <c r="AI1547" s="22"/>
      <c r="AJ1547" s="22"/>
      <c r="AR1547"/>
      <c r="AV1547"/>
      <c r="BT1547" s="22"/>
      <c r="BU1547" s="22"/>
      <c r="BV1547" s="22"/>
      <c r="CL1547" s="22"/>
    </row>
    <row r="1548" spans="14:90">
      <c r="N1548" s="22"/>
      <c r="U1548"/>
      <c r="AE1548" s="22"/>
      <c r="AF1548" s="22"/>
      <c r="AH1548" s="22"/>
      <c r="AI1548" s="22"/>
      <c r="AJ1548" s="22"/>
      <c r="AR1548"/>
      <c r="AV1548"/>
      <c r="BT1548" s="22"/>
      <c r="BU1548" s="22"/>
      <c r="BV1548" s="22"/>
      <c r="CL1548" s="22"/>
    </row>
    <row r="1549" spans="14:90">
      <c r="N1549" s="22"/>
      <c r="U1549"/>
      <c r="AE1549" s="22"/>
      <c r="AF1549" s="22"/>
      <c r="AH1549" s="22"/>
      <c r="AI1549" s="22"/>
      <c r="AJ1549" s="22"/>
      <c r="AR1549"/>
      <c r="AV1549"/>
      <c r="BT1549" s="22"/>
      <c r="BU1549" s="22"/>
      <c r="BV1549" s="22"/>
      <c r="CL1549" s="22"/>
    </row>
    <row r="1550" spans="14:90">
      <c r="N1550" s="22"/>
      <c r="U1550"/>
      <c r="AE1550" s="22"/>
      <c r="AF1550" s="22"/>
      <c r="AH1550" s="22"/>
      <c r="AI1550" s="22"/>
      <c r="AJ1550" s="22"/>
      <c r="AR1550"/>
      <c r="AV1550"/>
      <c r="BT1550" s="22"/>
      <c r="BU1550" s="22"/>
      <c r="BV1550" s="22"/>
      <c r="CL1550" s="22"/>
    </row>
    <row r="1551" spans="14:90">
      <c r="N1551" s="22"/>
      <c r="U1551"/>
      <c r="AE1551" s="22"/>
      <c r="AF1551" s="22"/>
      <c r="AH1551" s="22"/>
      <c r="AI1551" s="22"/>
      <c r="AJ1551" s="22"/>
      <c r="AR1551"/>
      <c r="AV1551"/>
      <c r="BT1551" s="22"/>
      <c r="BU1551" s="22"/>
      <c r="BV1551" s="22"/>
      <c r="CL1551" s="22"/>
    </row>
    <row r="1552" spans="14:90">
      <c r="N1552" s="22"/>
      <c r="U1552"/>
      <c r="AE1552" s="22"/>
      <c r="AF1552" s="22"/>
      <c r="AH1552" s="22"/>
      <c r="AI1552" s="22"/>
      <c r="AJ1552" s="22"/>
      <c r="AR1552"/>
      <c r="AV1552"/>
      <c r="BT1552" s="22"/>
      <c r="BU1552" s="22"/>
      <c r="BV1552" s="22"/>
      <c r="CL1552" s="22"/>
    </row>
    <row r="1553" spans="14:90">
      <c r="N1553" s="22"/>
      <c r="U1553"/>
      <c r="AE1553" s="22"/>
      <c r="AF1553" s="22"/>
      <c r="AH1553" s="22"/>
      <c r="AI1553" s="22"/>
      <c r="AJ1553" s="22"/>
      <c r="AR1553"/>
      <c r="AV1553"/>
      <c r="BT1553" s="22"/>
      <c r="BU1553" s="22"/>
      <c r="BV1553" s="22"/>
      <c r="CL1553" s="22"/>
    </row>
    <row r="1554" spans="14:90">
      <c r="N1554" s="22"/>
      <c r="U1554"/>
      <c r="AE1554" s="22"/>
      <c r="AF1554" s="22"/>
      <c r="AH1554" s="22"/>
      <c r="AI1554" s="22"/>
      <c r="AJ1554" s="22"/>
      <c r="AR1554"/>
      <c r="AV1554"/>
      <c r="BT1554" s="22"/>
      <c r="BU1554" s="22"/>
      <c r="BV1554" s="22"/>
      <c r="CL1554" s="22"/>
    </row>
    <row r="1555" spans="14:90">
      <c r="N1555" s="22"/>
      <c r="U1555"/>
      <c r="AE1555" s="22"/>
      <c r="AF1555" s="22"/>
      <c r="AH1555" s="22"/>
      <c r="AI1555" s="22"/>
      <c r="AJ1555" s="22"/>
      <c r="AR1555"/>
      <c r="AV1555"/>
      <c r="BT1555" s="22"/>
      <c r="BU1555" s="22"/>
      <c r="BV1555" s="22"/>
      <c r="CL1555" s="22"/>
    </row>
    <row r="1556" spans="14:90">
      <c r="N1556" s="22"/>
      <c r="U1556"/>
      <c r="AE1556" s="22"/>
      <c r="AF1556" s="22"/>
      <c r="AH1556" s="22"/>
      <c r="AI1556" s="22"/>
      <c r="AJ1556" s="22"/>
      <c r="AR1556"/>
      <c r="AV1556"/>
      <c r="BT1556" s="22"/>
      <c r="BU1556" s="22"/>
      <c r="BV1556" s="22"/>
      <c r="CL1556" s="22"/>
    </row>
    <row r="1557" spans="14:90">
      <c r="N1557" s="22"/>
      <c r="U1557"/>
      <c r="AE1557" s="22"/>
      <c r="AF1557" s="22"/>
      <c r="AH1557" s="22"/>
      <c r="AI1557" s="22"/>
      <c r="AJ1557" s="22"/>
      <c r="AR1557"/>
      <c r="AV1557"/>
      <c r="BT1557" s="22"/>
      <c r="BU1557" s="22"/>
      <c r="BV1557" s="22"/>
      <c r="CL1557" s="22"/>
    </row>
    <row r="1558" spans="14:90">
      <c r="N1558" s="22"/>
      <c r="U1558"/>
      <c r="AE1558" s="22"/>
      <c r="AF1558" s="22"/>
      <c r="AH1558" s="22"/>
      <c r="AI1558" s="22"/>
      <c r="AJ1558" s="22"/>
      <c r="AR1558"/>
      <c r="AV1558"/>
      <c r="BT1558" s="22"/>
      <c r="BU1558" s="22"/>
      <c r="BV1558" s="22"/>
      <c r="CL1558" s="22"/>
    </row>
    <row r="1559" spans="14:90">
      <c r="N1559" s="22"/>
      <c r="U1559"/>
      <c r="AE1559" s="22"/>
      <c r="AF1559" s="22"/>
      <c r="AH1559" s="22"/>
      <c r="AI1559" s="22"/>
      <c r="AJ1559" s="22"/>
      <c r="AR1559"/>
      <c r="AV1559"/>
      <c r="BT1559" s="22"/>
      <c r="BU1559" s="22"/>
      <c r="BV1559" s="22"/>
      <c r="CL1559" s="22"/>
    </row>
    <row r="1560" spans="14:90">
      <c r="N1560" s="22"/>
      <c r="U1560"/>
      <c r="AE1560" s="22"/>
      <c r="AF1560" s="22"/>
      <c r="AH1560" s="22"/>
      <c r="AI1560" s="22"/>
      <c r="AJ1560" s="22"/>
      <c r="AR1560"/>
      <c r="AV1560"/>
      <c r="BT1560" s="22"/>
      <c r="BU1560" s="22"/>
      <c r="BV1560" s="22"/>
      <c r="CL1560" s="22"/>
    </row>
    <row r="1561" spans="14:90">
      <c r="N1561" s="22"/>
      <c r="U1561"/>
      <c r="AE1561" s="22"/>
      <c r="AF1561" s="22"/>
      <c r="AH1561" s="22"/>
      <c r="AI1561" s="22"/>
      <c r="AJ1561" s="22"/>
      <c r="AR1561"/>
      <c r="AV1561"/>
      <c r="BT1561" s="22"/>
      <c r="BU1561" s="22"/>
      <c r="BV1561" s="22"/>
      <c r="CL1561" s="22"/>
    </row>
    <row r="1562" spans="14:90">
      <c r="N1562" s="22"/>
      <c r="U1562"/>
      <c r="AE1562" s="22"/>
      <c r="AF1562" s="22"/>
      <c r="AH1562" s="22"/>
      <c r="AI1562" s="22"/>
      <c r="AJ1562" s="22"/>
      <c r="AR1562"/>
      <c r="AV1562"/>
      <c r="BT1562" s="22"/>
      <c r="BU1562" s="22"/>
      <c r="BV1562" s="22"/>
      <c r="CL1562" s="22"/>
    </row>
    <row r="1563" spans="14:90">
      <c r="N1563" s="22"/>
      <c r="U1563"/>
      <c r="AE1563" s="22"/>
      <c r="AF1563" s="22"/>
      <c r="AH1563" s="22"/>
      <c r="AI1563" s="22"/>
      <c r="AJ1563" s="22"/>
      <c r="AR1563"/>
      <c r="AV1563"/>
      <c r="BT1563" s="22"/>
      <c r="BU1563" s="22"/>
      <c r="BV1563" s="22"/>
      <c r="CL1563" s="22"/>
    </row>
    <row r="1564" spans="14:90">
      <c r="N1564" s="22"/>
      <c r="U1564"/>
      <c r="AE1564" s="22"/>
      <c r="AF1564" s="22"/>
      <c r="AH1564" s="22"/>
      <c r="AI1564" s="22"/>
      <c r="AJ1564" s="22"/>
      <c r="AR1564"/>
      <c r="AV1564"/>
      <c r="BT1564" s="22"/>
      <c r="BU1564" s="22"/>
      <c r="BV1564" s="22"/>
      <c r="CL1564" s="22"/>
    </row>
    <row r="1565" spans="14:90">
      <c r="N1565" s="22"/>
      <c r="U1565"/>
      <c r="AE1565" s="22"/>
      <c r="AF1565" s="22"/>
      <c r="AH1565" s="22"/>
      <c r="AI1565" s="22"/>
      <c r="AJ1565" s="22"/>
      <c r="AR1565"/>
      <c r="AV1565"/>
      <c r="BT1565" s="22"/>
      <c r="BU1565" s="22"/>
      <c r="BV1565" s="22"/>
      <c r="CL1565" s="22"/>
    </row>
    <row r="1566" spans="14:90">
      <c r="N1566" s="22"/>
      <c r="U1566"/>
      <c r="AE1566" s="22"/>
      <c r="AF1566" s="22"/>
      <c r="AH1566" s="22"/>
      <c r="AI1566" s="22"/>
      <c r="AJ1566" s="22"/>
      <c r="AR1566"/>
      <c r="AV1566"/>
      <c r="BT1566" s="22"/>
      <c r="BU1566" s="22"/>
      <c r="BV1566" s="22"/>
      <c r="CL1566" s="22"/>
    </row>
    <row r="1567" spans="14:90">
      <c r="N1567" s="22"/>
      <c r="U1567"/>
      <c r="AE1567" s="22"/>
      <c r="AF1567" s="22"/>
      <c r="AH1567" s="22"/>
      <c r="AI1567" s="22"/>
      <c r="AJ1567" s="22"/>
      <c r="AR1567"/>
      <c r="AV1567"/>
      <c r="BT1567" s="22"/>
      <c r="BU1567" s="22"/>
      <c r="BV1567" s="22"/>
      <c r="CL1567" s="22"/>
    </row>
    <row r="1568" spans="14:90">
      <c r="N1568" s="22"/>
      <c r="U1568"/>
      <c r="AE1568" s="22"/>
      <c r="AF1568" s="22"/>
      <c r="AH1568" s="22"/>
      <c r="AI1568" s="22"/>
      <c r="AJ1568" s="22"/>
      <c r="AR1568"/>
      <c r="AV1568"/>
      <c r="BT1568" s="22"/>
      <c r="BU1568" s="22"/>
      <c r="BV1568" s="22"/>
      <c r="CL1568" s="22"/>
    </row>
    <row r="1569" spans="14:90">
      <c r="N1569" s="22"/>
      <c r="U1569"/>
      <c r="AE1569" s="22"/>
      <c r="AF1569" s="22"/>
      <c r="AH1569" s="22"/>
      <c r="AI1569" s="22"/>
      <c r="AJ1569" s="22"/>
      <c r="AR1569"/>
      <c r="AV1569"/>
      <c r="BT1569" s="22"/>
      <c r="BU1569" s="22"/>
      <c r="BV1569" s="22"/>
      <c r="CL1569" s="22"/>
    </row>
    <row r="1570" spans="14:90">
      <c r="N1570" s="22"/>
      <c r="U1570"/>
      <c r="AE1570" s="22"/>
      <c r="AF1570" s="22"/>
      <c r="AH1570" s="22"/>
      <c r="AI1570" s="22"/>
      <c r="AJ1570" s="22"/>
      <c r="AR1570"/>
      <c r="AV1570"/>
      <c r="BT1570" s="22"/>
      <c r="BU1570" s="22"/>
      <c r="BV1570" s="22"/>
      <c r="CL1570" s="22"/>
    </row>
    <row r="1571" spans="14:90">
      <c r="N1571" s="22"/>
      <c r="U1571"/>
      <c r="AE1571" s="22"/>
      <c r="AF1571" s="22"/>
      <c r="AH1571" s="22"/>
      <c r="AI1571" s="22"/>
      <c r="AJ1571" s="22"/>
      <c r="AR1571"/>
      <c r="AV1571"/>
      <c r="BT1571" s="22"/>
      <c r="BU1571" s="22"/>
      <c r="BV1571" s="22"/>
      <c r="CL1571" s="22"/>
    </row>
    <row r="1572" spans="14:90">
      <c r="N1572" s="22"/>
      <c r="U1572"/>
      <c r="AE1572" s="22"/>
      <c r="AF1572" s="22"/>
      <c r="AH1572" s="22"/>
      <c r="AI1572" s="22"/>
      <c r="AJ1572" s="22"/>
      <c r="AR1572"/>
      <c r="AV1572"/>
      <c r="BT1572" s="22"/>
      <c r="BU1572" s="22"/>
      <c r="BV1572" s="22"/>
      <c r="CL1572" s="22"/>
    </row>
    <row r="1573" spans="14:90">
      <c r="N1573" s="22"/>
      <c r="U1573"/>
      <c r="AE1573" s="22"/>
      <c r="AF1573" s="22"/>
      <c r="AH1573" s="22"/>
      <c r="AI1573" s="22"/>
      <c r="AJ1573" s="22"/>
      <c r="AR1573"/>
      <c r="AV1573"/>
      <c r="BT1573" s="22"/>
      <c r="BU1573" s="22"/>
      <c r="BV1573" s="22"/>
      <c r="CL1573" s="22"/>
    </row>
    <row r="1574" spans="14:90">
      <c r="N1574" s="22"/>
      <c r="U1574"/>
      <c r="AE1574" s="22"/>
      <c r="AF1574" s="22"/>
      <c r="AH1574" s="22"/>
      <c r="AI1574" s="22"/>
      <c r="AJ1574" s="22"/>
      <c r="AR1574"/>
      <c r="AV1574"/>
      <c r="BT1574" s="22"/>
      <c r="BU1574" s="22"/>
      <c r="BV1574" s="22"/>
      <c r="CL1574" s="22"/>
    </row>
    <row r="1575" spans="14:90">
      <c r="N1575" s="22"/>
      <c r="U1575"/>
      <c r="AE1575" s="22"/>
      <c r="AF1575" s="22"/>
      <c r="AH1575" s="22"/>
      <c r="AI1575" s="22"/>
      <c r="AJ1575" s="22"/>
      <c r="AR1575"/>
      <c r="AV1575"/>
      <c r="BT1575" s="22"/>
      <c r="BU1575" s="22"/>
      <c r="BV1575" s="22"/>
      <c r="CL1575" s="22"/>
    </row>
    <row r="1576" spans="14:90">
      <c r="N1576" s="22"/>
      <c r="U1576"/>
      <c r="AE1576" s="22"/>
      <c r="AF1576" s="22"/>
      <c r="AH1576" s="22"/>
      <c r="AI1576" s="22"/>
      <c r="AJ1576" s="22"/>
      <c r="AR1576"/>
      <c r="AV1576"/>
      <c r="BT1576" s="22"/>
      <c r="BU1576" s="22"/>
      <c r="BV1576" s="22"/>
      <c r="CL1576" s="22"/>
    </row>
    <row r="1577" spans="14:90">
      <c r="N1577" s="22"/>
      <c r="U1577"/>
      <c r="AE1577" s="22"/>
      <c r="AF1577" s="22"/>
      <c r="AH1577" s="22"/>
      <c r="AI1577" s="22"/>
      <c r="AJ1577" s="22"/>
      <c r="AR1577"/>
      <c r="AV1577"/>
      <c r="BT1577" s="22"/>
      <c r="BU1577" s="22"/>
      <c r="BV1577" s="22"/>
      <c r="CL1577" s="22"/>
    </row>
    <row r="1578" spans="14:90">
      <c r="N1578" s="22"/>
      <c r="U1578"/>
      <c r="AE1578" s="22"/>
      <c r="AF1578" s="22"/>
      <c r="AH1578" s="22"/>
      <c r="AI1578" s="22"/>
      <c r="AJ1578" s="22"/>
      <c r="AR1578"/>
      <c r="AV1578"/>
      <c r="BT1578" s="22"/>
      <c r="BU1578" s="22"/>
      <c r="BV1578" s="22"/>
      <c r="CL1578" s="22"/>
    </row>
    <row r="1579" spans="14:90">
      <c r="N1579" s="22"/>
      <c r="U1579"/>
      <c r="AE1579" s="22"/>
      <c r="AF1579" s="22"/>
      <c r="AH1579" s="22"/>
      <c r="AI1579" s="22"/>
      <c r="AJ1579" s="22"/>
      <c r="AR1579"/>
      <c r="AV1579"/>
      <c r="BT1579" s="22"/>
      <c r="BU1579" s="22"/>
      <c r="BV1579" s="22"/>
      <c r="CL1579" s="22"/>
    </row>
    <row r="1580" spans="14:90">
      <c r="N1580" s="22"/>
      <c r="U1580"/>
      <c r="AE1580" s="22"/>
      <c r="AF1580" s="22"/>
      <c r="AH1580" s="22"/>
      <c r="AI1580" s="22"/>
      <c r="AJ1580" s="22"/>
      <c r="AR1580"/>
      <c r="AV1580"/>
      <c r="BT1580" s="22"/>
      <c r="BU1580" s="22"/>
      <c r="BV1580" s="22"/>
      <c r="CL1580" s="22"/>
    </row>
    <row r="1581" spans="14:90">
      <c r="N1581" s="22"/>
      <c r="U1581"/>
      <c r="AE1581" s="22"/>
      <c r="AF1581" s="22"/>
      <c r="AH1581" s="22"/>
      <c r="AI1581" s="22"/>
      <c r="AJ1581" s="22"/>
      <c r="AR1581"/>
      <c r="AV1581"/>
      <c r="BT1581" s="22"/>
      <c r="BU1581" s="22"/>
      <c r="BV1581" s="22"/>
      <c r="CL1581" s="22"/>
    </row>
    <row r="1582" spans="14:90">
      <c r="N1582" s="22"/>
      <c r="U1582"/>
      <c r="AE1582" s="22"/>
      <c r="AF1582" s="22"/>
      <c r="AH1582" s="22"/>
      <c r="AI1582" s="22"/>
      <c r="AJ1582" s="22"/>
      <c r="AR1582"/>
      <c r="AV1582"/>
      <c r="BT1582" s="22"/>
      <c r="BU1582" s="22"/>
      <c r="BV1582" s="22"/>
      <c r="CL1582" s="22"/>
    </row>
    <row r="1583" spans="14:90">
      <c r="N1583" s="22"/>
      <c r="U1583"/>
      <c r="AE1583" s="22"/>
      <c r="AF1583" s="22"/>
      <c r="AH1583" s="22"/>
      <c r="AI1583" s="22"/>
      <c r="AJ1583" s="22"/>
      <c r="AR1583"/>
      <c r="AV1583"/>
      <c r="BT1583" s="22"/>
      <c r="BU1583" s="22"/>
      <c r="BV1583" s="22"/>
      <c r="CL1583" s="22"/>
    </row>
    <row r="1584" spans="14:90">
      <c r="N1584" s="22"/>
      <c r="U1584"/>
      <c r="AE1584" s="22"/>
      <c r="AF1584" s="22"/>
      <c r="AH1584" s="22"/>
      <c r="AI1584" s="22"/>
      <c r="AJ1584" s="22"/>
      <c r="AR1584"/>
      <c r="AV1584"/>
      <c r="BT1584" s="22"/>
      <c r="BU1584" s="22"/>
      <c r="BV1584" s="22"/>
      <c r="CL1584" s="22"/>
    </row>
    <row r="1585" spans="14:90">
      <c r="N1585" s="22"/>
      <c r="U1585"/>
      <c r="AE1585" s="22"/>
      <c r="AF1585" s="22"/>
      <c r="AH1585" s="22"/>
      <c r="AI1585" s="22"/>
      <c r="AJ1585" s="22"/>
      <c r="AR1585"/>
      <c r="AV1585"/>
      <c r="BT1585" s="22"/>
      <c r="BU1585" s="22"/>
      <c r="BV1585" s="22"/>
      <c r="CL1585" s="22"/>
    </row>
    <row r="1586" spans="14:90">
      <c r="N1586" s="22"/>
      <c r="U1586"/>
      <c r="AE1586" s="22"/>
      <c r="AF1586" s="22"/>
      <c r="AH1586" s="22"/>
      <c r="AI1586" s="22"/>
      <c r="AJ1586" s="22"/>
      <c r="AR1586"/>
      <c r="AV1586"/>
      <c r="BT1586" s="22"/>
      <c r="BU1586" s="22"/>
      <c r="BV1586" s="22"/>
      <c r="CL1586" s="22"/>
    </row>
    <row r="1587" spans="14:90">
      <c r="N1587" s="22"/>
      <c r="U1587"/>
      <c r="AE1587" s="22"/>
      <c r="AF1587" s="22"/>
      <c r="AH1587" s="22"/>
      <c r="AI1587" s="22"/>
      <c r="AJ1587" s="22"/>
      <c r="AR1587"/>
      <c r="AV1587"/>
      <c r="BT1587" s="22"/>
      <c r="BU1587" s="22"/>
      <c r="BV1587" s="22"/>
      <c r="CL1587" s="22"/>
    </row>
    <row r="1588" spans="14:90">
      <c r="N1588" s="22"/>
      <c r="U1588"/>
      <c r="AE1588" s="22"/>
      <c r="AF1588" s="22"/>
      <c r="AH1588" s="22"/>
      <c r="AI1588" s="22"/>
      <c r="AJ1588" s="22"/>
      <c r="AR1588"/>
      <c r="AV1588"/>
      <c r="BT1588" s="22"/>
      <c r="BU1588" s="22"/>
      <c r="BV1588" s="22"/>
      <c r="CL1588" s="22"/>
    </row>
    <row r="1589" spans="14:90">
      <c r="N1589" s="22"/>
      <c r="U1589"/>
      <c r="AE1589" s="22"/>
      <c r="AF1589" s="22"/>
      <c r="AH1589" s="22"/>
      <c r="AI1589" s="22"/>
      <c r="AJ1589" s="22"/>
      <c r="AR1589"/>
      <c r="AV1589"/>
      <c r="BT1589" s="22"/>
      <c r="BU1589" s="22"/>
      <c r="BV1589" s="22"/>
      <c r="CL1589" s="22"/>
    </row>
    <row r="1590" spans="14:90">
      <c r="N1590" s="22"/>
      <c r="U1590"/>
      <c r="AE1590" s="22"/>
      <c r="AF1590" s="22"/>
      <c r="AH1590" s="22"/>
      <c r="AI1590" s="22"/>
      <c r="AJ1590" s="22"/>
      <c r="AR1590"/>
      <c r="AV1590"/>
      <c r="BT1590" s="22"/>
      <c r="BU1590" s="22"/>
      <c r="BV1590" s="22"/>
      <c r="CL1590" s="22"/>
    </row>
    <row r="1591" spans="14:90">
      <c r="N1591" s="22"/>
      <c r="U1591"/>
      <c r="AE1591" s="22"/>
      <c r="AF1591" s="22"/>
      <c r="AH1591" s="22"/>
      <c r="AI1591" s="22"/>
      <c r="AJ1591" s="22"/>
      <c r="AR1591"/>
      <c r="AV1591"/>
      <c r="BT1591" s="22"/>
      <c r="BU1591" s="22"/>
      <c r="BV1591" s="22"/>
      <c r="CL1591" s="22"/>
    </row>
    <row r="1592" spans="14:90">
      <c r="N1592" s="22"/>
      <c r="U1592"/>
      <c r="AE1592" s="22"/>
      <c r="AF1592" s="22"/>
      <c r="AH1592" s="22"/>
      <c r="AI1592" s="22"/>
      <c r="AJ1592" s="22"/>
      <c r="AR1592"/>
      <c r="AV1592"/>
      <c r="BT1592" s="22"/>
      <c r="BU1592" s="22"/>
      <c r="BV1592" s="22"/>
      <c r="CL1592" s="22"/>
    </row>
    <row r="1593" spans="14:90">
      <c r="N1593" s="22"/>
      <c r="U1593"/>
      <c r="AE1593" s="22"/>
      <c r="AF1593" s="22"/>
      <c r="AH1593" s="22"/>
      <c r="AI1593" s="22"/>
      <c r="AJ1593" s="22"/>
      <c r="AR1593"/>
      <c r="AV1593"/>
      <c r="BT1593" s="22"/>
      <c r="BU1593" s="22"/>
      <c r="BV1593" s="22"/>
      <c r="CL1593" s="22"/>
    </row>
    <row r="1594" spans="14:90">
      <c r="N1594" s="22"/>
      <c r="U1594"/>
      <c r="AE1594" s="22"/>
      <c r="AF1594" s="22"/>
      <c r="AH1594" s="22"/>
      <c r="AI1594" s="22"/>
      <c r="AJ1594" s="22"/>
      <c r="AR1594"/>
      <c r="AV1594"/>
      <c r="BT1594" s="22"/>
      <c r="BU1594" s="22"/>
      <c r="BV1594" s="22"/>
      <c r="CL1594" s="22"/>
    </row>
    <row r="1595" spans="14:90">
      <c r="N1595" s="22"/>
      <c r="U1595"/>
      <c r="AE1595" s="22"/>
      <c r="AF1595" s="22"/>
      <c r="AH1595" s="22"/>
      <c r="AI1595" s="22"/>
      <c r="AJ1595" s="22"/>
      <c r="AR1595"/>
      <c r="AV1595"/>
      <c r="BT1595" s="22"/>
      <c r="BU1595" s="22"/>
      <c r="BV1595" s="22"/>
      <c r="CL1595" s="22"/>
    </row>
    <row r="1596" spans="14:90">
      <c r="N1596" s="22"/>
      <c r="U1596"/>
      <c r="AE1596" s="22"/>
      <c r="AF1596" s="22"/>
      <c r="AH1596" s="22"/>
      <c r="AI1596" s="22"/>
      <c r="AJ1596" s="22"/>
      <c r="AR1596"/>
      <c r="AV1596"/>
      <c r="BT1596" s="22"/>
      <c r="BU1596" s="22"/>
      <c r="BV1596" s="22"/>
      <c r="CL1596" s="22"/>
    </row>
    <row r="1597" spans="14:90">
      <c r="N1597" s="22"/>
      <c r="U1597"/>
      <c r="AE1597" s="22"/>
      <c r="AF1597" s="22"/>
      <c r="AH1597" s="22"/>
      <c r="AI1597" s="22"/>
      <c r="AJ1597" s="22"/>
      <c r="AR1597"/>
      <c r="AV1597"/>
      <c r="BT1597" s="22"/>
      <c r="BU1597" s="22"/>
      <c r="BV1597" s="22"/>
      <c r="CL1597" s="22"/>
    </row>
    <row r="1598" spans="14:90">
      <c r="N1598" s="22"/>
      <c r="U1598"/>
      <c r="AE1598" s="22"/>
      <c r="AF1598" s="22"/>
      <c r="AH1598" s="22"/>
      <c r="AI1598" s="22"/>
      <c r="AJ1598" s="22"/>
      <c r="AR1598"/>
      <c r="AV1598"/>
      <c r="BT1598" s="22"/>
      <c r="BU1598" s="22"/>
      <c r="BV1598" s="22"/>
      <c r="CL1598" s="22"/>
    </row>
    <row r="1599" spans="14:90">
      <c r="N1599" s="22"/>
      <c r="U1599"/>
      <c r="AE1599" s="22"/>
      <c r="AF1599" s="22"/>
      <c r="AH1599" s="22"/>
      <c r="AI1599" s="22"/>
      <c r="AJ1599" s="22"/>
      <c r="AR1599"/>
      <c r="AV1599"/>
      <c r="BT1599" s="22"/>
      <c r="BU1599" s="22"/>
      <c r="BV1599" s="22"/>
      <c r="CL1599" s="22"/>
    </row>
    <row r="1600" spans="14:90">
      <c r="N1600" s="22"/>
      <c r="U1600"/>
      <c r="AE1600" s="22"/>
      <c r="AF1600" s="22"/>
      <c r="AH1600" s="22"/>
      <c r="AI1600" s="22"/>
      <c r="AJ1600" s="22"/>
      <c r="AR1600"/>
      <c r="AV1600"/>
      <c r="BT1600" s="22"/>
      <c r="BU1600" s="22"/>
      <c r="BV1600" s="22"/>
      <c r="CL1600" s="22"/>
    </row>
    <row r="1601" spans="14:90">
      <c r="N1601" s="22"/>
      <c r="U1601"/>
      <c r="AE1601" s="22"/>
      <c r="AF1601" s="22"/>
      <c r="AH1601" s="22"/>
      <c r="AI1601" s="22"/>
      <c r="AJ1601" s="22"/>
      <c r="AR1601"/>
      <c r="AV1601"/>
      <c r="BT1601" s="22"/>
      <c r="BU1601" s="22"/>
      <c r="BV1601" s="22"/>
      <c r="CL1601" s="22"/>
    </row>
    <row r="1602" spans="14:90">
      <c r="N1602" s="22"/>
      <c r="U1602"/>
      <c r="AE1602" s="22"/>
      <c r="AF1602" s="22"/>
      <c r="AH1602" s="22"/>
      <c r="AI1602" s="22"/>
      <c r="AJ1602" s="22"/>
      <c r="AR1602"/>
      <c r="AV1602"/>
      <c r="BT1602" s="22"/>
      <c r="BU1602" s="22"/>
      <c r="BV1602" s="22"/>
      <c r="CL1602" s="22"/>
    </row>
    <row r="1603" spans="14:90">
      <c r="N1603" s="22"/>
      <c r="U1603"/>
      <c r="AE1603" s="22"/>
      <c r="AF1603" s="22"/>
      <c r="AH1603" s="22"/>
      <c r="AI1603" s="22"/>
      <c r="AJ1603" s="22"/>
      <c r="AR1603"/>
      <c r="AV1603"/>
      <c r="BT1603" s="22"/>
      <c r="BU1603" s="22"/>
      <c r="BV1603" s="22"/>
      <c r="CL1603" s="22"/>
    </row>
    <row r="1604" spans="14:90">
      <c r="N1604" s="22"/>
      <c r="U1604"/>
      <c r="AE1604" s="22"/>
      <c r="AF1604" s="22"/>
      <c r="AH1604" s="22"/>
      <c r="AI1604" s="22"/>
      <c r="AJ1604" s="22"/>
      <c r="AR1604"/>
      <c r="AV1604"/>
      <c r="BT1604" s="22"/>
      <c r="BU1604" s="22"/>
      <c r="BV1604" s="22"/>
      <c r="CL1604" s="22"/>
    </row>
    <row r="1605" spans="14:90">
      <c r="N1605" s="22"/>
      <c r="U1605"/>
      <c r="AE1605" s="22"/>
      <c r="AF1605" s="22"/>
      <c r="AH1605" s="22"/>
      <c r="AI1605" s="22"/>
      <c r="AJ1605" s="22"/>
      <c r="AR1605"/>
      <c r="AV1605"/>
      <c r="BT1605" s="22"/>
      <c r="BU1605" s="22"/>
      <c r="BV1605" s="22"/>
      <c r="CL1605" s="22"/>
    </row>
    <row r="1606" spans="14:90">
      <c r="N1606" s="22"/>
      <c r="U1606"/>
      <c r="AE1606" s="22"/>
      <c r="AF1606" s="22"/>
      <c r="AH1606" s="22"/>
      <c r="AI1606" s="22"/>
      <c r="AJ1606" s="22"/>
      <c r="AR1606"/>
      <c r="AV1606"/>
      <c r="BT1606" s="22"/>
      <c r="BU1606" s="22"/>
      <c r="BV1606" s="22"/>
      <c r="CL1606" s="22"/>
    </row>
    <row r="1607" spans="14:90">
      <c r="N1607" s="22"/>
      <c r="U1607"/>
      <c r="AE1607" s="22"/>
      <c r="AF1607" s="22"/>
      <c r="AH1607" s="22"/>
      <c r="AI1607" s="22"/>
      <c r="AJ1607" s="22"/>
      <c r="AR1607"/>
      <c r="AV1607"/>
      <c r="BT1607" s="22"/>
      <c r="BU1607" s="22"/>
      <c r="BV1607" s="22"/>
      <c r="CL1607" s="22"/>
    </row>
    <row r="1608" spans="14:90">
      <c r="N1608" s="22"/>
      <c r="U1608"/>
      <c r="AE1608" s="22"/>
      <c r="AF1608" s="22"/>
      <c r="AH1608" s="22"/>
      <c r="AI1608" s="22"/>
      <c r="AJ1608" s="22"/>
      <c r="AR1608"/>
      <c r="AV1608"/>
      <c r="BT1608" s="22"/>
      <c r="BU1608" s="22"/>
      <c r="BV1608" s="22"/>
      <c r="CL1608" s="22"/>
    </row>
    <row r="1609" spans="14:90">
      <c r="N1609" s="22"/>
      <c r="U1609"/>
      <c r="AE1609" s="22"/>
      <c r="AF1609" s="22"/>
      <c r="AH1609" s="22"/>
      <c r="AI1609" s="22"/>
      <c r="AJ1609" s="22"/>
      <c r="AR1609"/>
      <c r="AV1609"/>
      <c r="BT1609" s="22"/>
      <c r="BU1609" s="22"/>
      <c r="BV1609" s="22"/>
      <c r="CL1609" s="22"/>
    </row>
    <row r="1610" spans="14:90">
      <c r="N1610" s="22"/>
      <c r="U1610"/>
      <c r="AE1610" s="22"/>
      <c r="AF1610" s="22"/>
      <c r="AH1610" s="22"/>
      <c r="AI1610" s="22"/>
      <c r="AJ1610" s="22"/>
      <c r="AR1610"/>
      <c r="AV1610"/>
      <c r="BT1610" s="22"/>
      <c r="BU1610" s="22"/>
      <c r="BV1610" s="22"/>
      <c r="CL1610" s="22"/>
    </row>
    <row r="1611" spans="14:90">
      <c r="N1611" s="22"/>
      <c r="U1611"/>
      <c r="AE1611" s="22"/>
      <c r="AF1611" s="22"/>
      <c r="AH1611" s="22"/>
      <c r="AI1611" s="22"/>
      <c r="AJ1611" s="22"/>
      <c r="AR1611"/>
      <c r="AV1611"/>
      <c r="BT1611" s="22"/>
      <c r="BU1611" s="22"/>
      <c r="BV1611" s="22"/>
      <c r="CL1611" s="22"/>
    </row>
    <row r="1612" spans="14:90">
      <c r="N1612" s="22"/>
      <c r="U1612"/>
      <c r="AE1612" s="22"/>
      <c r="AF1612" s="22"/>
      <c r="AH1612" s="22"/>
      <c r="AI1612" s="22"/>
      <c r="AJ1612" s="22"/>
      <c r="AR1612"/>
      <c r="AV1612"/>
      <c r="BT1612" s="22"/>
      <c r="BU1612" s="22"/>
      <c r="BV1612" s="22"/>
      <c r="CL1612" s="22"/>
    </row>
    <row r="1613" spans="14:90">
      <c r="N1613" s="22"/>
      <c r="U1613"/>
      <c r="AE1613" s="22"/>
      <c r="AF1613" s="22"/>
      <c r="AH1613" s="22"/>
      <c r="AI1613" s="22"/>
      <c r="AJ1613" s="22"/>
      <c r="AR1613"/>
      <c r="AV1613"/>
      <c r="BT1613" s="22"/>
      <c r="BU1613" s="22"/>
      <c r="BV1613" s="22"/>
      <c r="CL1613" s="22"/>
    </row>
    <row r="1614" spans="14:90">
      <c r="N1614" s="22"/>
      <c r="U1614"/>
      <c r="AE1614" s="22"/>
      <c r="AF1614" s="22"/>
      <c r="AH1614" s="22"/>
      <c r="AI1614" s="22"/>
      <c r="AJ1614" s="22"/>
      <c r="AR1614"/>
      <c r="AV1614"/>
      <c r="BT1614" s="22"/>
      <c r="BU1614" s="22"/>
      <c r="BV1614" s="22"/>
      <c r="CL1614" s="22"/>
    </row>
    <row r="1615" spans="14:90">
      <c r="N1615" s="22"/>
      <c r="U1615"/>
      <c r="AE1615" s="22"/>
      <c r="AF1615" s="22"/>
      <c r="AH1615" s="22"/>
      <c r="AI1615" s="22"/>
      <c r="AJ1615" s="22"/>
      <c r="AR1615"/>
      <c r="AV1615"/>
      <c r="BT1615" s="22"/>
      <c r="BU1615" s="22"/>
      <c r="BV1615" s="22"/>
      <c r="CL1615" s="22"/>
    </row>
    <row r="1616" spans="14:90">
      <c r="N1616" s="22"/>
      <c r="U1616"/>
      <c r="AE1616" s="22"/>
      <c r="AF1616" s="22"/>
      <c r="AH1616" s="22"/>
      <c r="AI1616" s="22"/>
      <c r="AJ1616" s="22"/>
      <c r="AR1616"/>
      <c r="AV1616"/>
      <c r="BT1616" s="22"/>
      <c r="BU1616" s="22"/>
      <c r="BV1616" s="22"/>
      <c r="CL1616" s="22"/>
    </row>
    <row r="1617" spans="14:90">
      <c r="N1617" s="22"/>
      <c r="U1617"/>
      <c r="AE1617" s="22"/>
      <c r="AF1617" s="22"/>
      <c r="AH1617" s="22"/>
      <c r="AI1617" s="22"/>
      <c r="AJ1617" s="22"/>
      <c r="AR1617"/>
      <c r="AV1617"/>
      <c r="BT1617" s="22"/>
      <c r="BU1617" s="22"/>
      <c r="BV1617" s="22"/>
      <c r="CL1617" s="22"/>
    </row>
    <row r="1618" spans="14:90">
      <c r="N1618" s="22"/>
      <c r="U1618"/>
      <c r="AE1618" s="22"/>
      <c r="AF1618" s="22"/>
      <c r="AH1618" s="22"/>
      <c r="AI1618" s="22"/>
      <c r="AJ1618" s="22"/>
      <c r="AR1618"/>
      <c r="AV1618"/>
      <c r="BT1618" s="22"/>
      <c r="BU1618" s="22"/>
      <c r="BV1618" s="22"/>
      <c r="CL1618" s="22"/>
    </row>
    <row r="1619" spans="14:90">
      <c r="N1619" s="22"/>
      <c r="U1619"/>
      <c r="AE1619" s="22"/>
      <c r="AF1619" s="22"/>
      <c r="AH1619" s="22"/>
      <c r="AI1619" s="22"/>
      <c r="AJ1619" s="22"/>
      <c r="AR1619"/>
      <c r="AV1619"/>
      <c r="BT1619" s="22"/>
      <c r="BU1619" s="22"/>
      <c r="BV1619" s="22"/>
      <c r="CL1619" s="22"/>
    </row>
    <row r="1620" spans="14:90">
      <c r="N1620" s="22"/>
      <c r="U1620"/>
      <c r="AE1620" s="22"/>
      <c r="AF1620" s="22"/>
      <c r="AH1620" s="22"/>
      <c r="AI1620" s="22"/>
      <c r="AJ1620" s="22"/>
      <c r="AR1620"/>
      <c r="AV1620"/>
      <c r="BT1620" s="22"/>
      <c r="BU1620" s="22"/>
      <c r="BV1620" s="22"/>
      <c r="CL1620" s="22"/>
    </row>
    <row r="1621" spans="14:90">
      <c r="N1621" s="22"/>
      <c r="U1621"/>
      <c r="AE1621" s="22"/>
      <c r="AF1621" s="22"/>
      <c r="AH1621" s="22"/>
      <c r="AI1621" s="22"/>
      <c r="AJ1621" s="22"/>
      <c r="AR1621"/>
      <c r="AV1621"/>
      <c r="BT1621" s="22"/>
      <c r="BU1621" s="22"/>
      <c r="BV1621" s="22"/>
      <c r="CL1621" s="22"/>
    </row>
    <row r="1622" spans="14:90">
      <c r="N1622" s="22"/>
      <c r="U1622"/>
      <c r="AE1622" s="22"/>
      <c r="AF1622" s="22"/>
      <c r="AH1622" s="22"/>
      <c r="AI1622" s="22"/>
      <c r="AJ1622" s="22"/>
      <c r="AR1622"/>
      <c r="AV1622"/>
      <c r="BT1622" s="22"/>
      <c r="BU1622" s="22"/>
      <c r="BV1622" s="22"/>
      <c r="CL1622" s="22"/>
    </row>
    <row r="1623" spans="14:90">
      <c r="N1623" s="22"/>
      <c r="U1623"/>
      <c r="AE1623" s="22"/>
      <c r="AF1623" s="22"/>
      <c r="AH1623" s="22"/>
      <c r="AI1623" s="22"/>
      <c r="AJ1623" s="22"/>
      <c r="AR1623"/>
      <c r="AV1623"/>
      <c r="BT1623" s="22"/>
      <c r="BU1623" s="22"/>
      <c r="BV1623" s="22"/>
      <c r="CL1623" s="22"/>
    </row>
    <row r="1624" spans="14:90">
      <c r="N1624" s="22"/>
      <c r="U1624"/>
      <c r="AE1624" s="22"/>
      <c r="AF1624" s="22"/>
      <c r="AH1624" s="22"/>
      <c r="AI1624" s="22"/>
      <c r="AJ1624" s="22"/>
      <c r="AR1624"/>
      <c r="AV1624"/>
      <c r="BT1624" s="22"/>
      <c r="BU1624" s="22"/>
      <c r="BV1624" s="22"/>
      <c r="CL1624" s="22"/>
    </row>
    <row r="1625" spans="14:90">
      <c r="N1625" s="22"/>
      <c r="U1625"/>
      <c r="AE1625" s="22"/>
      <c r="AF1625" s="22"/>
      <c r="AH1625" s="22"/>
      <c r="AI1625" s="22"/>
      <c r="AJ1625" s="22"/>
      <c r="AR1625"/>
      <c r="AV1625"/>
      <c r="BT1625" s="22"/>
      <c r="BU1625" s="22"/>
      <c r="BV1625" s="22"/>
      <c r="CL1625" s="22"/>
    </row>
    <row r="1626" spans="14:90">
      <c r="N1626" s="22"/>
      <c r="U1626"/>
      <c r="AE1626" s="22"/>
      <c r="AF1626" s="22"/>
      <c r="AH1626" s="22"/>
      <c r="AI1626" s="22"/>
      <c r="AJ1626" s="22"/>
      <c r="AR1626"/>
      <c r="AV1626"/>
      <c r="BT1626" s="22"/>
      <c r="BU1626" s="22"/>
      <c r="BV1626" s="22"/>
      <c r="CL1626" s="22"/>
    </row>
    <row r="1627" spans="14:90">
      <c r="N1627" s="22"/>
      <c r="U1627"/>
      <c r="AE1627" s="22"/>
      <c r="AF1627" s="22"/>
      <c r="AH1627" s="22"/>
      <c r="AI1627" s="22"/>
      <c r="AJ1627" s="22"/>
      <c r="AR1627"/>
      <c r="AV1627"/>
      <c r="BT1627" s="22"/>
      <c r="BU1627" s="22"/>
      <c r="BV1627" s="22"/>
      <c r="CL1627" s="22"/>
    </row>
    <row r="1628" spans="14:90">
      <c r="N1628" s="22"/>
      <c r="U1628"/>
      <c r="AE1628" s="22"/>
      <c r="AF1628" s="22"/>
      <c r="AH1628" s="22"/>
      <c r="AI1628" s="22"/>
      <c r="AJ1628" s="22"/>
      <c r="AR1628"/>
      <c r="AV1628"/>
      <c r="BT1628" s="22"/>
      <c r="BU1628" s="22"/>
      <c r="BV1628" s="22"/>
      <c r="CL1628" s="22"/>
    </row>
    <row r="1629" spans="14:90">
      <c r="N1629" s="22"/>
      <c r="U1629"/>
      <c r="AE1629" s="22"/>
      <c r="AF1629" s="22"/>
      <c r="AH1629" s="22"/>
      <c r="AI1629" s="22"/>
      <c r="AJ1629" s="22"/>
      <c r="AR1629"/>
      <c r="AV1629"/>
      <c r="BT1629" s="22"/>
      <c r="BU1629" s="22"/>
      <c r="BV1629" s="22"/>
      <c r="CL1629" s="22"/>
    </row>
    <row r="1630" spans="14:90">
      <c r="N1630" s="22"/>
      <c r="U1630"/>
      <c r="AE1630" s="22"/>
      <c r="AF1630" s="22"/>
      <c r="AH1630" s="22"/>
      <c r="AI1630" s="22"/>
      <c r="AJ1630" s="22"/>
      <c r="AR1630"/>
      <c r="AV1630"/>
      <c r="BT1630" s="22"/>
      <c r="BU1630" s="22"/>
      <c r="BV1630" s="22"/>
      <c r="CL1630" s="22"/>
    </row>
    <row r="1631" spans="14:90">
      <c r="N1631" s="22"/>
      <c r="U1631"/>
      <c r="AE1631" s="22"/>
      <c r="AF1631" s="22"/>
      <c r="AH1631" s="22"/>
      <c r="AI1631" s="22"/>
      <c r="AJ1631" s="22"/>
      <c r="AR1631"/>
      <c r="AV1631"/>
      <c r="BT1631" s="22"/>
      <c r="BU1631" s="22"/>
      <c r="BV1631" s="22"/>
      <c r="CL1631" s="22"/>
    </row>
    <row r="1632" spans="14:90">
      <c r="N1632" s="22"/>
      <c r="U1632"/>
      <c r="AE1632" s="22"/>
      <c r="AF1632" s="22"/>
      <c r="AH1632" s="22"/>
      <c r="AI1632" s="22"/>
      <c r="AJ1632" s="22"/>
      <c r="AR1632"/>
      <c r="AV1632"/>
      <c r="BT1632" s="22"/>
      <c r="BU1632" s="22"/>
      <c r="BV1632" s="22"/>
      <c r="CL1632" s="22"/>
    </row>
    <row r="1633" spans="14:90">
      <c r="N1633" s="22"/>
      <c r="U1633"/>
      <c r="AE1633" s="22"/>
      <c r="AF1633" s="22"/>
      <c r="AH1633" s="22"/>
      <c r="AI1633" s="22"/>
      <c r="AJ1633" s="22"/>
      <c r="AR1633"/>
      <c r="AV1633"/>
      <c r="BT1633" s="22"/>
      <c r="BU1633" s="22"/>
      <c r="BV1633" s="22"/>
      <c r="CL1633" s="22"/>
    </row>
    <row r="1634" spans="14:90">
      <c r="N1634" s="22"/>
      <c r="U1634"/>
      <c r="AE1634" s="22"/>
      <c r="AF1634" s="22"/>
      <c r="AH1634" s="22"/>
      <c r="AI1634" s="22"/>
      <c r="AJ1634" s="22"/>
      <c r="AR1634"/>
      <c r="AV1634"/>
      <c r="BT1634" s="22"/>
      <c r="BU1634" s="22"/>
      <c r="BV1634" s="22"/>
      <c r="CL1634" s="22"/>
    </row>
    <row r="1635" spans="14:90">
      <c r="N1635" s="22"/>
      <c r="U1635"/>
      <c r="AE1635" s="22"/>
      <c r="AF1635" s="22"/>
      <c r="AH1635" s="22"/>
      <c r="AI1635" s="22"/>
      <c r="AJ1635" s="22"/>
      <c r="AR1635"/>
      <c r="AV1635"/>
      <c r="BT1635" s="22"/>
      <c r="BU1635" s="22"/>
      <c r="BV1635" s="22"/>
      <c r="CL1635" s="22"/>
    </row>
    <row r="1636" spans="14:90">
      <c r="N1636" s="22"/>
      <c r="U1636"/>
      <c r="AE1636" s="22"/>
      <c r="AF1636" s="22"/>
      <c r="AH1636" s="22"/>
      <c r="AI1636" s="22"/>
      <c r="AJ1636" s="22"/>
      <c r="AR1636"/>
      <c r="AV1636"/>
      <c r="BT1636" s="22"/>
      <c r="BU1636" s="22"/>
      <c r="BV1636" s="22"/>
      <c r="CL1636" s="22"/>
    </row>
    <row r="1637" spans="14:90">
      <c r="N1637" s="22"/>
      <c r="U1637"/>
      <c r="AE1637" s="22"/>
      <c r="AF1637" s="22"/>
      <c r="AH1637" s="22"/>
      <c r="AI1637" s="22"/>
      <c r="AJ1637" s="22"/>
      <c r="AR1637"/>
      <c r="AV1637"/>
      <c r="BT1637" s="22"/>
      <c r="BU1637" s="22"/>
      <c r="BV1637" s="22"/>
      <c r="CL1637" s="22"/>
    </row>
    <row r="1638" spans="14:90">
      <c r="N1638" s="22"/>
      <c r="U1638"/>
      <c r="AE1638" s="22"/>
      <c r="AF1638" s="22"/>
      <c r="AH1638" s="22"/>
      <c r="AI1638" s="22"/>
      <c r="AJ1638" s="22"/>
      <c r="AR1638"/>
      <c r="AV1638"/>
      <c r="BT1638" s="22"/>
      <c r="BU1638" s="22"/>
      <c r="BV1638" s="22"/>
      <c r="CL1638" s="22"/>
    </row>
    <row r="1639" spans="14:90">
      <c r="N1639" s="22"/>
      <c r="U1639"/>
      <c r="AE1639" s="22"/>
      <c r="AF1639" s="22"/>
      <c r="AH1639" s="22"/>
      <c r="AI1639" s="22"/>
      <c r="AJ1639" s="22"/>
      <c r="AR1639"/>
      <c r="AV1639"/>
      <c r="BT1639" s="22"/>
      <c r="BU1639" s="22"/>
      <c r="BV1639" s="22"/>
      <c r="CL1639" s="22"/>
    </row>
    <row r="1640" spans="14:90">
      <c r="N1640" s="22"/>
      <c r="U1640"/>
      <c r="AE1640" s="22"/>
      <c r="AF1640" s="22"/>
      <c r="AH1640" s="22"/>
      <c r="AI1640" s="22"/>
      <c r="AJ1640" s="22"/>
      <c r="AR1640"/>
      <c r="AV1640"/>
      <c r="BT1640" s="22"/>
      <c r="BU1640" s="22"/>
      <c r="BV1640" s="22"/>
      <c r="CL1640" s="22"/>
    </row>
    <row r="1641" spans="14:90">
      <c r="N1641" s="22"/>
      <c r="U1641"/>
      <c r="AE1641" s="22"/>
      <c r="AF1641" s="22"/>
      <c r="AH1641" s="22"/>
      <c r="AI1641" s="22"/>
      <c r="AJ1641" s="22"/>
      <c r="AR1641"/>
      <c r="AV1641"/>
      <c r="BT1641" s="22"/>
      <c r="BU1641" s="22"/>
      <c r="BV1641" s="22"/>
      <c r="CL1641" s="22"/>
    </row>
    <row r="1642" spans="14:90">
      <c r="N1642" s="22"/>
      <c r="U1642"/>
      <c r="AE1642" s="22"/>
      <c r="AF1642" s="22"/>
      <c r="AH1642" s="22"/>
      <c r="AI1642" s="22"/>
      <c r="AJ1642" s="22"/>
      <c r="AR1642"/>
      <c r="AV1642"/>
      <c r="BT1642" s="22"/>
      <c r="BU1642" s="22"/>
      <c r="BV1642" s="22"/>
      <c r="CL1642" s="22"/>
    </row>
    <row r="1643" spans="14:90">
      <c r="N1643" s="22"/>
      <c r="U1643"/>
      <c r="AE1643" s="22"/>
      <c r="AF1643" s="22"/>
      <c r="AH1643" s="22"/>
      <c r="AI1643" s="22"/>
      <c r="AJ1643" s="22"/>
      <c r="AR1643"/>
      <c r="AV1643"/>
      <c r="BT1643" s="22"/>
      <c r="BU1643" s="22"/>
      <c r="BV1643" s="22"/>
      <c r="CL1643" s="22"/>
    </row>
    <row r="1644" spans="14:90">
      <c r="N1644" s="22"/>
      <c r="U1644"/>
      <c r="AE1644" s="22"/>
      <c r="AF1644" s="22"/>
      <c r="AH1644" s="22"/>
      <c r="AI1644" s="22"/>
      <c r="AJ1644" s="22"/>
      <c r="AR1644"/>
      <c r="AV1644"/>
      <c r="BT1644" s="22"/>
      <c r="BU1644" s="22"/>
      <c r="BV1644" s="22"/>
      <c r="CL1644" s="22"/>
    </row>
    <row r="1645" spans="14:90">
      <c r="N1645" s="22"/>
      <c r="U1645"/>
      <c r="AE1645" s="22"/>
      <c r="AF1645" s="22"/>
      <c r="AH1645" s="22"/>
      <c r="AI1645" s="22"/>
      <c r="AJ1645" s="22"/>
      <c r="AR1645"/>
      <c r="AV1645"/>
      <c r="BT1645" s="22"/>
      <c r="BU1645" s="22"/>
      <c r="BV1645" s="22"/>
      <c r="CL1645" s="22"/>
    </row>
    <row r="1646" spans="14:90">
      <c r="N1646" s="22"/>
      <c r="U1646"/>
      <c r="AE1646" s="22"/>
      <c r="AF1646" s="22"/>
      <c r="AH1646" s="22"/>
      <c r="AI1646" s="22"/>
      <c r="AJ1646" s="22"/>
      <c r="AR1646"/>
      <c r="AV1646"/>
      <c r="BT1646" s="22"/>
      <c r="BU1646" s="22"/>
      <c r="BV1646" s="22"/>
      <c r="CL1646" s="22"/>
    </row>
    <row r="1647" spans="14:90">
      <c r="N1647" s="22"/>
      <c r="U1647"/>
      <c r="AE1647" s="22"/>
      <c r="AF1647" s="22"/>
      <c r="AH1647" s="22"/>
      <c r="AI1647" s="22"/>
      <c r="AJ1647" s="22"/>
      <c r="AR1647"/>
      <c r="AV1647"/>
      <c r="BT1647" s="22"/>
      <c r="BU1647" s="22"/>
      <c r="BV1647" s="22"/>
      <c r="CL1647" s="22"/>
    </row>
    <row r="1648" spans="14:90">
      <c r="N1648" s="22"/>
      <c r="U1648"/>
      <c r="AE1648" s="22"/>
      <c r="AF1648" s="22"/>
      <c r="AH1648" s="22"/>
      <c r="AI1648" s="22"/>
      <c r="AJ1648" s="22"/>
      <c r="AR1648"/>
      <c r="AV1648"/>
      <c r="BT1648" s="22"/>
      <c r="BU1648" s="22"/>
      <c r="BV1648" s="22"/>
      <c r="CL1648" s="22"/>
    </row>
    <row r="1649" spans="14:90">
      <c r="N1649" s="22"/>
      <c r="U1649"/>
      <c r="AE1649" s="22"/>
      <c r="AF1649" s="22"/>
      <c r="AH1649" s="22"/>
      <c r="AI1649" s="22"/>
      <c r="AJ1649" s="22"/>
      <c r="AR1649"/>
      <c r="AV1649"/>
      <c r="BT1649" s="22"/>
      <c r="BU1649" s="22"/>
      <c r="BV1649" s="22"/>
      <c r="CL1649" s="22"/>
    </row>
    <row r="1650" spans="14:90">
      <c r="N1650" s="22"/>
      <c r="U1650"/>
      <c r="AE1650" s="22"/>
      <c r="AF1650" s="22"/>
      <c r="AH1650" s="22"/>
      <c r="AI1650" s="22"/>
      <c r="AJ1650" s="22"/>
      <c r="AR1650"/>
      <c r="AV1650"/>
      <c r="BT1650" s="22"/>
      <c r="BU1650" s="22"/>
      <c r="BV1650" s="22"/>
      <c r="CL1650" s="22"/>
    </row>
    <row r="1651" spans="14:90">
      <c r="N1651" s="22"/>
      <c r="U1651"/>
      <c r="AE1651" s="22"/>
      <c r="AF1651" s="22"/>
      <c r="AH1651" s="22"/>
      <c r="AI1651" s="22"/>
      <c r="AJ1651" s="22"/>
      <c r="AR1651"/>
      <c r="AV1651"/>
      <c r="BT1651" s="22"/>
      <c r="BU1651" s="22"/>
      <c r="BV1651" s="22"/>
      <c r="CL1651" s="22"/>
    </row>
    <row r="1652" spans="14:90">
      <c r="N1652" s="22"/>
      <c r="U1652"/>
      <c r="AE1652" s="22"/>
      <c r="AF1652" s="22"/>
      <c r="AH1652" s="22"/>
      <c r="AI1652" s="22"/>
      <c r="AJ1652" s="22"/>
      <c r="AR1652"/>
      <c r="AV1652"/>
      <c r="BT1652" s="22"/>
      <c r="BU1652" s="22"/>
      <c r="BV1652" s="22"/>
      <c r="CL1652" s="22"/>
    </row>
    <row r="1653" spans="14:90">
      <c r="N1653" s="22"/>
      <c r="U1653"/>
      <c r="AE1653" s="22"/>
      <c r="AF1653" s="22"/>
      <c r="AH1653" s="22"/>
      <c r="AI1653" s="22"/>
      <c r="AJ1653" s="22"/>
      <c r="AR1653"/>
      <c r="AV1653"/>
      <c r="BT1653" s="22"/>
      <c r="BU1653" s="22"/>
      <c r="BV1653" s="22"/>
      <c r="CL1653" s="22"/>
    </row>
    <row r="1654" spans="14:90">
      <c r="N1654" s="22"/>
      <c r="U1654"/>
      <c r="AE1654" s="22"/>
      <c r="AF1654" s="22"/>
      <c r="AH1654" s="22"/>
      <c r="AI1654" s="22"/>
      <c r="AJ1654" s="22"/>
      <c r="AR1654"/>
      <c r="AV1654"/>
      <c r="BT1654" s="22"/>
      <c r="BU1654" s="22"/>
      <c r="BV1654" s="22"/>
      <c r="CL1654" s="22"/>
    </row>
    <row r="1655" spans="14:90">
      <c r="N1655" s="22"/>
      <c r="U1655"/>
      <c r="AE1655" s="22"/>
      <c r="AF1655" s="22"/>
      <c r="AH1655" s="22"/>
      <c r="AI1655" s="22"/>
      <c r="AJ1655" s="22"/>
      <c r="AR1655"/>
      <c r="AV1655"/>
      <c r="BT1655" s="22"/>
      <c r="BU1655" s="22"/>
      <c r="BV1655" s="22"/>
      <c r="CL1655" s="22"/>
    </row>
    <row r="1656" spans="14:90">
      <c r="N1656" s="22"/>
      <c r="U1656"/>
      <c r="AE1656" s="22"/>
      <c r="AF1656" s="22"/>
      <c r="AH1656" s="22"/>
      <c r="AI1656" s="22"/>
      <c r="AJ1656" s="22"/>
      <c r="AR1656"/>
      <c r="AV1656"/>
      <c r="BT1656" s="22"/>
      <c r="BU1656" s="22"/>
      <c r="BV1656" s="22"/>
      <c r="CL1656" s="22"/>
    </row>
    <row r="1657" spans="14:90">
      <c r="N1657" s="22"/>
      <c r="U1657"/>
      <c r="AE1657" s="22"/>
      <c r="AF1657" s="22"/>
      <c r="AH1657" s="22"/>
      <c r="AI1657" s="22"/>
      <c r="AJ1657" s="22"/>
      <c r="AR1657"/>
      <c r="AV1657"/>
      <c r="BT1657" s="22"/>
      <c r="BU1657" s="22"/>
      <c r="BV1657" s="22"/>
      <c r="CL1657" s="22"/>
    </row>
    <row r="1658" spans="14:90">
      <c r="N1658" s="22"/>
      <c r="U1658"/>
      <c r="AE1658" s="22"/>
      <c r="AF1658" s="22"/>
      <c r="AH1658" s="22"/>
      <c r="AI1658" s="22"/>
      <c r="AJ1658" s="22"/>
      <c r="AR1658"/>
      <c r="AV1658"/>
      <c r="BT1658" s="22"/>
      <c r="BU1658" s="22"/>
      <c r="BV1658" s="22"/>
      <c r="CL1658" s="22"/>
    </row>
    <row r="1659" spans="14:90">
      <c r="N1659" s="22"/>
      <c r="U1659"/>
      <c r="AE1659" s="22"/>
      <c r="AF1659" s="22"/>
      <c r="AH1659" s="22"/>
      <c r="AI1659" s="22"/>
      <c r="AJ1659" s="22"/>
      <c r="AR1659"/>
      <c r="AV1659"/>
      <c r="BT1659" s="22"/>
      <c r="BU1659" s="22"/>
      <c r="BV1659" s="22"/>
      <c r="CL1659" s="22"/>
    </row>
    <row r="1660" spans="14:90">
      <c r="N1660" s="22"/>
      <c r="U1660"/>
      <c r="AE1660" s="22"/>
      <c r="AF1660" s="22"/>
      <c r="AH1660" s="22"/>
      <c r="AI1660" s="22"/>
      <c r="AJ1660" s="22"/>
      <c r="AR1660"/>
      <c r="AV1660"/>
      <c r="BT1660" s="22"/>
      <c r="BU1660" s="22"/>
      <c r="BV1660" s="22"/>
      <c r="CL1660" s="22"/>
    </row>
    <row r="1661" spans="14:90">
      <c r="N1661" s="22"/>
      <c r="U1661"/>
      <c r="AE1661" s="22"/>
      <c r="AF1661" s="22"/>
      <c r="AH1661" s="22"/>
      <c r="AI1661" s="22"/>
      <c r="AJ1661" s="22"/>
      <c r="AR1661"/>
      <c r="AV1661"/>
      <c r="BT1661" s="22"/>
      <c r="BU1661" s="22"/>
      <c r="BV1661" s="22"/>
      <c r="CL1661" s="22"/>
    </row>
    <row r="1662" spans="14:90">
      <c r="N1662" s="22"/>
      <c r="U1662"/>
      <c r="AE1662" s="22"/>
      <c r="AF1662" s="22"/>
      <c r="AH1662" s="22"/>
      <c r="AI1662" s="22"/>
      <c r="AJ1662" s="22"/>
      <c r="AR1662"/>
      <c r="AV1662"/>
      <c r="BT1662" s="22"/>
      <c r="BU1662" s="22"/>
      <c r="BV1662" s="22"/>
      <c r="CL1662" s="22"/>
    </row>
    <row r="1663" spans="14:90">
      <c r="N1663" s="22"/>
      <c r="U1663"/>
      <c r="AE1663" s="22"/>
      <c r="AF1663" s="22"/>
      <c r="AH1663" s="22"/>
      <c r="AI1663" s="22"/>
      <c r="AJ1663" s="22"/>
      <c r="AR1663"/>
      <c r="AV1663"/>
      <c r="BT1663" s="22"/>
      <c r="BU1663" s="22"/>
      <c r="BV1663" s="22"/>
      <c r="CL1663" s="22"/>
    </row>
    <row r="1664" spans="14:90">
      <c r="N1664" s="22"/>
      <c r="U1664"/>
      <c r="AE1664" s="22"/>
      <c r="AF1664" s="22"/>
      <c r="AH1664" s="22"/>
      <c r="AI1664" s="22"/>
      <c r="AJ1664" s="22"/>
      <c r="AR1664"/>
      <c r="AV1664"/>
      <c r="BT1664" s="22"/>
      <c r="BU1664" s="22"/>
      <c r="BV1664" s="22"/>
      <c r="CL1664" s="22"/>
    </row>
    <row r="1665" spans="14:90">
      <c r="N1665" s="22"/>
      <c r="U1665"/>
      <c r="AE1665" s="22"/>
      <c r="AF1665" s="22"/>
      <c r="AH1665" s="22"/>
      <c r="AI1665" s="22"/>
      <c r="AJ1665" s="22"/>
      <c r="AR1665"/>
      <c r="AV1665"/>
      <c r="BT1665" s="22"/>
      <c r="BU1665" s="22"/>
      <c r="BV1665" s="22"/>
      <c r="CL1665" s="22"/>
    </row>
    <row r="1666" spans="14:90">
      <c r="N1666" s="22"/>
      <c r="U1666"/>
      <c r="AE1666" s="22"/>
      <c r="AF1666" s="22"/>
      <c r="AH1666" s="22"/>
      <c r="AI1666" s="22"/>
      <c r="AJ1666" s="22"/>
      <c r="AR1666"/>
      <c r="AV1666"/>
      <c r="BT1666" s="22"/>
      <c r="BU1666" s="22"/>
      <c r="BV1666" s="22"/>
      <c r="CL1666" s="22"/>
    </row>
    <row r="1667" spans="14:90">
      <c r="N1667" s="22"/>
      <c r="U1667"/>
      <c r="AE1667" s="22"/>
      <c r="AF1667" s="22"/>
      <c r="AH1667" s="22"/>
      <c r="AI1667" s="22"/>
      <c r="AJ1667" s="22"/>
      <c r="AR1667"/>
      <c r="AV1667"/>
      <c r="BT1667" s="22"/>
      <c r="BU1667" s="22"/>
      <c r="BV1667" s="22"/>
      <c r="CL1667" s="22"/>
    </row>
    <row r="1668" spans="14:90">
      <c r="N1668" s="22"/>
      <c r="U1668"/>
      <c r="AE1668" s="22"/>
      <c r="AF1668" s="22"/>
      <c r="AH1668" s="22"/>
      <c r="AI1668" s="22"/>
      <c r="AJ1668" s="22"/>
      <c r="AR1668"/>
      <c r="AV1668"/>
      <c r="BT1668" s="22"/>
      <c r="BU1668" s="22"/>
      <c r="BV1668" s="22"/>
      <c r="CL1668" s="22"/>
    </row>
    <row r="1669" spans="14:90">
      <c r="N1669" s="22"/>
      <c r="U1669"/>
      <c r="AE1669" s="22"/>
      <c r="AF1669" s="22"/>
      <c r="AH1669" s="22"/>
      <c r="AI1669" s="22"/>
      <c r="AJ1669" s="22"/>
      <c r="AR1669"/>
      <c r="AV1669"/>
      <c r="BT1669" s="22"/>
      <c r="BU1669" s="22"/>
      <c r="BV1669" s="22"/>
      <c r="CL1669" s="22"/>
    </row>
    <row r="1670" spans="14:90">
      <c r="N1670" s="22"/>
      <c r="U1670"/>
      <c r="AE1670" s="22"/>
      <c r="AF1670" s="22"/>
      <c r="AH1670" s="22"/>
      <c r="AI1670" s="22"/>
      <c r="AJ1670" s="22"/>
      <c r="AR1670"/>
      <c r="AV1670"/>
      <c r="BT1670" s="22"/>
      <c r="BU1670" s="22"/>
      <c r="BV1670" s="22"/>
      <c r="CL1670" s="22"/>
    </row>
    <row r="1671" spans="14:90">
      <c r="N1671" s="22"/>
      <c r="U1671"/>
      <c r="AE1671" s="22"/>
      <c r="AF1671" s="22"/>
      <c r="AH1671" s="22"/>
      <c r="AI1671" s="22"/>
      <c r="AJ1671" s="22"/>
      <c r="AR1671"/>
      <c r="AV1671"/>
      <c r="BT1671" s="22"/>
      <c r="BU1671" s="22"/>
      <c r="BV1671" s="22"/>
      <c r="CL1671" s="22"/>
    </row>
    <row r="1672" spans="14:90">
      <c r="N1672" s="22"/>
      <c r="U1672"/>
      <c r="AE1672" s="22"/>
      <c r="AF1672" s="22"/>
      <c r="AH1672" s="22"/>
      <c r="AI1672" s="22"/>
      <c r="AJ1672" s="22"/>
      <c r="AR1672"/>
      <c r="AV1672"/>
      <c r="BT1672" s="22"/>
      <c r="BU1672" s="22"/>
      <c r="BV1672" s="22"/>
      <c r="CL1672" s="22"/>
    </row>
    <row r="1673" spans="14:90">
      <c r="N1673" s="22"/>
      <c r="U1673"/>
      <c r="AE1673" s="22"/>
      <c r="AF1673" s="22"/>
      <c r="AH1673" s="22"/>
      <c r="AI1673" s="22"/>
      <c r="AJ1673" s="22"/>
      <c r="AR1673"/>
      <c r="AV1673"/>
      <c r="BT1673" s="22"/>
      <c r="BU1673" s="22"/>
      <c r="BV1673" s="22"/>
      <c r="CL1673" s="22"/>
    </row>
    <row r="1674" spans="14:90">
      <c r="N1674" s="22"/>
      <c r="U1674"/>
      <c r="AE1674" s="22"/>
      <c r="AF1674" s="22"/>
      <c r="AH1674" s="22"/>
      <c r="AI1674" s="22"/>
      <c r="AJ1674" s="22"/>
      <c r="AR1674"/>
      <c r="AV1674"/>
      <c r="BT1674" s="22"/>
      <c r="BU1674" s="22"/>
      <c r="BV1674" s="22"/>
      <c r="CL1674" s="22"/>
    </row>
    <row r="1675" spans="14:90">
      <c r="N1675" s="22"/>
      <c r="U1675"/>
      <c r="AE1675" s="22"/>
      <c r="AF1675" s="22"/>
      <c r="AH1675" s="22"/>
      <c r="AI1675" s="22"/>
      <c r="AJ1675" s="22"/>
      <c r="AR1675"/>
      <c r="AV1675"/>
      <c r="BT1675" s="22"/>
      <c r="BU1675" s="22"/>
      <c r="BV1675" s="22"/>
      <c r="CL1675" s="22"/>
    </row>
    <row r="1676" spans="14:90">
      <c r="N1676" s="22"/>
      <c r="U1676"/>
      <c r="AE1676" s="22"/>
      <c r="AF1676" s="22"/>
      <c r="AH1676" s="22"/>
      <c r="AI1676" s="22"/>
      <c r="AJ1676" s="22"/>
      <c r="AR1676"/>
      <c r="AV1676"/>
      <c r="BT1676" s="22"/>
      <c r="BU1676" s="22"/>
      <c r="BV1676" s="22"/>
      <c r="CL1676" s="22"/>
    </row>
    <row r="1677" spans="14:90">
      <c r="N1677" s="22"/>
      <c r="U1677"/>
      <c r="AE1677" s="22"/>
      <c r="AF1677" s="22"/>
      <c r="AH1677" s="22"/>
      <c r="AI1677" s="22"/>
      <c r="AJ1677" s="22"/>
      <c r="AR1677"/>
      <c r="AV1677"/>
      <c r="BT1677" s="22"/>
      <c r="BU1677" s="22"/>
      <c r="BV1677" s="22"/>
      <c r="CL1677" s="22"/>
    </row>
    <row r="1678" spans="14:90">
      <c r="N1678" s="22"/>
      <c r="U1678"/>
      <c r="AE1678" s="22"/>
      <c r="AF1678" s="22"/>
      <c r="AH1678" s="22"/>
      <c r="AI1678" s="22"/>
      <c r="AJ1678" s="22"/>
      <c r="AR1678"/>
      <c r="AV1678"/>
      <c r="BT1678" s="22"/>
      <c r="BU1678" s="22"/>
      <c r="BV1678" s="22"/>
      <c r="CL1678" s="22"/>
    </row>
    <row r="1679" spans="14:90">
      <c r="N1679" s="22"/>
      <c r="U1679"/>
      <c r="AE1679" s="22"/>
      <c r="AF1679" s="22"/>
      <c r="AH1679" s="22"/>
      <c r="AI1679" s="22"/>
      <c r="AJ1679" s="22"/>
      <c r="AR1679"/>
      <c r="AV1679"/>
      <c r="BT1679" s="22"/>
      <c r="BU1679" s="22"/>
      <c r="BV1679" s="22"/>
      <c r="CL1679" s="22"/>
    </row>
    <row r="1680" spans="14:90">
      <c r="N1680" s="22"/>
      <c r="U1680"/>
      <c r="AE1680" s="22"/>
      <c r="AF1680" s="22"/>
      <c r="AH1680" s="22"/>
      <c r="AI1680" s="22"/>
      <c r="AJ1680" s="22"/>
      <c r="AR1680"/>
      <c r="AV1680"/>
      <c r="BT1680" s="22"/>
      <c r="BU1680" s="22"/>
      <c r="BV1680" s="22"/>
      <c r="CL1680" s="22"/>
    </row>
    <row r="1681" spans="14:90">
      <c r="N1681" s="22"/>
      <c r="U1681"/>
      <c r="AE1681" s="22"/>
      <c r="AF1681" s="22"/>
      <c r="AH1681" s="22"/>
      <c r="AI1681" s="22"/>
      <c r="AJ1681" s="22"/>
      <c r="AR1681"/>
      <c r="AV1681"/>
      <c r="BT1681" s="22"/>
      <c r="BU1681" s="22"/>
      <c r="BV1681" s="22"/>
      <c r="CL1681" s="22"/>
    </row>
    <row r="1682" spans="14:90">
      <c r="N1682" s="22"/>
      <c r="U1682"/>
      <c r="AE1682" s="22"/>
      <c r="AF1682" s="22"/>
      <c r="AH1682" s="22"/>
      <c r="AI1682" s="22"/>
      <c r="AJ1682" s="22"/>
      <c r="AR1682"/>
      <c r="AV1682"/>
      <c r="BT1682" s="22"/>
      <c r="BU1682" s="22"/>
      <c r="BV1682" s="22"/>
      <c r="CL1682" s="22"/>
    </row>
    <row r="1683" spans="14:90">
      <c r="N1683" s="22"/>
      <c r="U1683"/>
      <c r="AE1683" s="22"/>
      <c r="AF1683" s="22"/>
      <c r="AH1683" s="22"/>
      <c r="AI1683" s="22"/>
      <c r="AJ1683" s="22"/>
      <c r="AR1683"/>
      <c r="AV1683"/>
      <c r="BT1683" s="22"/>
      <c r="BU1683" s="22"/>
      <c r="BV1683" s="22"/>
      <c r="CL1683" s="22"/>
    </row>
    <row r="1684" spans="14:90">
      <c r="N1684" s="22"/>
      <c r="U1684"/>
      <c r="AE1684" s="22"/>
      <c r="AF1684" s="22"/>
      <c r="AH1684" s="22"/>
      <c r="AI1684" s="22"/>
      <c r="AJ1684" s="22"/>
      <c r="AR1684"/>
      <c r="AV1684"/>
      <c r="BT1684" s="22"/>
      <c r="BU1684" s="22"/>
      <c r="BV1684" s="22"/>
      <c r="CL1684" s="22"/>
    </row>
    <row r="1685" spans="14:90">
      <c r="N1685" s="22"/>
      <c r="U1685"/>
      <c r="AE1685" s="22"/>
      <c r="AF1685" s="22"/>
      <c r="AH1685" s="22"/>
      <c r="AI1685" s="22"/>
      <c r="AJ1685" s="22"/>
      <c r="AR1685"/>
      <c r="AV1685"/>
      <c r="BT1685" s="22"/>
      <c r="BU1685" s="22"/>
      <c r="BV1685" s="22"/>
      <c r="CL1685" s="22"/>
    </row>
    <row r="1686" spans="14:90">
      <c r="N1686" s="22"/>
      <c r="U1686"/>
      <c r="AE1686" s="22"/>
      <c r="AF1686" s="22"/>
      <c r="AH1686" s="22"/>
      <c r="AI1686" s="22"/>
      <c r="AJ1686" s="22"/>
      <c r="AR1686"/>
      <c r="AV1686"/>
      <c r="BT1686" s="22"/>
      <c r="BU1686" s="22"/>
      <c r="BV1686" s="22"/>
      <c r="CL1686" s="22"/>
    </row>
    <row r="1687" spans="14:90">
      <c r="N1687" s="22"/>
      <c r="U1687"/>
      <c r="AE1687" s="22"/>
      <c r="AF1687" s="22"/>
      <c r="AH1687" s="22"/>
      <c r="AI1687" s="22"/>
      <c r="AJ1687" s="22"/>
      <c r="AR1687"/>
      <c r="AV1687"/>
      <c r="BT1687" s="22"/>
      <c r="BU1687" s="22"/>
      <c r="BV1687" s="22"/>
      <c r="CL1687" s="22"/>
    </row>
    <row r="1688" spans="14:90">
      <c r="N1688" s="22"/>
      <c r="U1688"/>
      <c r="AE1688" s="22"/>
      <c r="AF1688" s="22"/>
      <c r="AH1688" s="22"/>
      <c r="AI1688" s="22"/>
      <c r="AJ1688" s="22"/>
      <c r="AR1688"/>
      <c r="AV1688"/>
      <c r="BT1688" s="22"/>
      <c r="BU1688" s="22"/>
      <c r="BV1688" s="22"/>
      <c r="CL1688" s="22"/>
    </row>
    <row r="1689" spans="14:90">
      <c r="N1689" s="22"/>
      <c r="U1689"/>
      <c r="AE1689" s="22"/>
      <c r="AF1689" s="22"/>
      <c r="AH1689" s="22"/>
      <c r="AI1689" s="22"/>
      <c r="AJ1689" s="22"/>
      <c r="AR1689"/>
      <c r="AV1689"/>
      <c r="BT1689" s="22"/>
      <c r="BU1689" s="22"/>
      <c r="BV1689" s="22"/>
      <c r="CL1689" s="22"/>
    </row>
    <row r="1690" spans="14:90">
      <c r="N1690" s="22"/>
      <c r="U1690"/>
      <c r="AE1690" s="22"/>
      <c r="AF1690" s="22"/>
      <c r="AH1690" s="22"/>
      <c r="AI1690" s="22"/>
      <c r="AJ1690" s="22"/>
      <c r="AR1690"/>
      <c r="AV1690"/>
      <c r="BT1690" s="22"/>
      <c r="BU1690" s="22"/>
      <c r="BV1690" s="22"/>
      <c r="CL1690" s="22"/>
    </row>
    <row r="1691" spans="14:90">
      <c r="N1691" s="22"/>
      <c r="U1691"/>
      <c r="AE1691" s="22"/>
      <c r="AF1691" s="22"/>
      <c r="AH1691" s="22"/>
      <c r="AI1691" s="22"/>
      <c r="AJ1691" s="22"/>
      <c r="AR1691"/>
      <c r="AV1691"/>
      <c r="BT1691" s="22"/>
      <c r="BU1691" s="22"/>
      <c r="BV1691" s="22"/>
      <c r="CL1691" s="22"/>
    </row>
    <row r="1692" spans="14:90">
      <c r="N1692" s="22"/>
      <c r="U1692"/>
      <c r="AE1692" s="22"/>
      <c r="AF1692" s="22"/>
      <c r="AH1692" s="22"/>
      <c r="AI1692" s="22"/>
      <c r="AJ1692" s="22"/>
      <c r="AR1692"/>
      <c r="AV1692"/>
      <c r="BT1692" s="22"/>
      <c r="BU1692" s="22"/>
      <c r="BV1692" s="22"/>
      <c r="CL1692" s="22"/>
    </row>
    <row r="1693" spans="14:90">
      <c r="N1693" s="22"/>
      <c r="U1693"/>
      <c r="AE1693" s="22"/>
      <c r="AF1693" s="22"/>
      <c r="AH1693" s="22"/>
      <c r="AI1693" s="22"/>
      <c r="AJ1693" s="22"/>
      <c r="AR1693"/>
      <c r="AV1693"/>
      <c r="BT1693" s="22"/>
      <c r="BU1693" s="22"/>
      <c r="BV1693" s="22"/>
      <c r="CL1693" s="22"/>
    </row>
    <row r="1694" spans="14:90">
      <c r="N1694" s="22"/>
      <c r="U1694"/>
      <c r="AE1694" s="22"/>
      <c r="AF1694" s="22"/>
      <c r="AH1694" s="22"/>
      <c r="AI1694" s="22"/>
      <c r="AJ1694" s="22"/>
      <c r="AR1694"/>
      <c r="AV1694"/>
      <c r="BT1694" s="22"/>
      <c r="BU1694" s="22"/>
      <c r="BV1694" s="22"/>
      <c r="CL1694" s="22"/>
    </row>
    <row r="1695" spans="14:90">
      <c r="N1695" s="22"/>
      <c r="U1695"/>
      <c r="AE1695" s="22"/>
      <c r="AF1695" s="22"/>
      <c r="AH1695" s="22"/>
      <c r="AI1695" s="22"/>
      <c r="AJ1695" s="22"/>
      <c r="AR1695"/>
      <c r="AV1695"/>
      <c r="BT1695" s="22"/>
      <c r="BU1695" s="22"/>
      <c r="BV1695" s="22"/>
      <c r="CL1695" s="22"/>
    </row>
    <row r="1696" spans="14:90">
      <c r="N1696" s="22"/>
      <c r="U1696"/>
      <c r="AE1696" s="22"/>
      <c r="AF1696" s="22"/>
      <c r="AH1696" s="22"/>
      <c r="AI1696" s="22"/>
      <c r="AJ1696" s="22"/>
      <c r="AR1696"/>
      <c r="AV1696"/>
      <c r="BT1696" s="22"/>
      <c r="BU1696" s="22"/>
      <c r="BV1696" s="22"/>
      <c r="CL1696" s="22"/>
    </row>
    <row r="1697" spans="14:90">
      <c r="N1697" s="22"/>
      <c r="U1697"/>
      <c r="AE1697" s="22"/>
      <c r="AF1697" s="22"/>
      <c r="AH1697" s="22"/>
      <c r="AI1697" s="22"/>
      <c r="AJ1697" s="22"/>
      <c r="AR1697"/>
      <c r="AV1697"/>
      <c r="BT1697" s="22"/>
      <c r="BU1697" s="22"/>
      <c r="BV1697" s="22"/>
      <c r="CL1697" s="22"/>
    </row>
    <row r="1698" spans="14:90">
      <c r="N1698" s="22"/>
      <c r="U1698"/>
      <c r="AE1698" s="22"/>
      <c r="AF1698" s="22"/>
      <c r="AH1698" s="22"/>
      <c r="AI1698" s="22"/>
      <c r="AJ1698" s="22"/>
      <c r="AR1698"/>
      <c r="AV1698"/>
      <c r="BT1698" s="22"/>
      <c r="BU1698" s="22"/>
      <c r="BV1698" s="22"/>
      <c r="CL1698" s="22"/>
    </row>
    <row r="1699" spans="14:90">
      <c r="N1699" s="22"/>
      <c r="U1699"/>
      <c r="AE1699" s="22"/>
      <c r="AF1699" s="22"/>
      <c r="AH1699" s="22"/>
      <c r="AI1699" s="22"/>
      <c r="AJ1699" s="22"/>
      <c r="AR1699"/>
      <c r="AV1699"/>
      <c r="BT1699" s="22"/>
      <c r="BU1699" s="22"/>
      <c r="BV1699" s="22"/>
      <c r="CL1699" s="22"/>
    </row>
    <row r="1700" spans="14:90">
      <c r="N1700" s="22"/>
      <c r="U1700"/>
      <c r="AE1700" s="22"/>
      <c r="AF1700" s="22"/>
      <c r="AH1700" s="22"/>
      <c r="AI1700" s="22"/>
      <c r="AJ1700" s="22"/>
      <c r="AR1700"/>
      <c r="AV1700"/>
      <c r="BT1700" s="22"/>
      <c r="BU1700" s="22"/>
      <c r="BV1700" s="22"/>
      <c r="CL1700" s="22"/>
    </row>
    <row r="1701" spans="14:90">
      <c r="N1701" s="22"/>
      <c r="U1701"/>
      <c r="AE1701" s="22"/>
      <c r="AF1701" s="22"/>
      <c r="AH1701" s="22"/>
      <c r="AI1701" s="22"/>
      <c r="AJ1701" s="22"/>
      <c r="AR1701"/>
      <c r="AV1701"/>
      <c r="BT1701" s="22"/>
      <c r="BU1701" s="22"/>
      <c r="BV1701" s="22"/>
      <c r="CL1701" s="22"/>
    </row>
    <row r="1702" spans="14:90">
      <c r="N1702" s="22"/>
      <c r="U1702"/>
      <c r="AE1702" s="22"/>
      <c r="AF1702" s="22"/>
      <c r="AH1702" s="22"/>
      <c r="AI1702" s="22"/>
      <c r="AJ1702" s="22"/>
      <c r="AR1702"/>
      <c r="AV1702"/>
      <c r="BT1702" s="22"/>
      <c r="BU1702" s="22"/>
      <c r="BV1702" s="22"/>
      <c r="CL1702" s="22"/>
    </row>
    <row r="1703" spans="14:90">
      <c r="N1703" s="22"/>
      <c r="U1703"/>
      <c r="AE1703" s="22"/>
      <c r="AF1703" s="22"/>
      <c r="AH1703" s="22"/>
      <c r="AI1703" s="22"/>
      <c r="AJ1703" s="22"/>
      <c r="AR1703"/>
      <c r="AV1703"/>
      <c r="BT1703" s="22"/>
      <c r="BU1703" s="22"/>
      <c r="BV1703" s="22"/>
      <c r="CL1703" s="22"/>
    </row>
    <row r="1704" spans="14:90">
      <c r="N1704" s="22"/>
      <c r="U1704"/>
      <c r="AE1704" s="22"/>
      <c r="AF1704" s="22"/>
      <c r="AH1704" s="22"/>
      <c r="AI1704" s="22"/>
      <c r="AJ1704" s="22"/>
      <c r="AR1704"/>
      <c r="AV1704"/>
      <c r="BT1704" s="22"/>
      <c r="BU1704" s="22"/>
      <c r="BV1704" s="22"/>
      <c r="CL1704" s="22"/>
    </row>
    <row r="1705" spans="14:90">
      <c r="N1705" s="22"/>
      <c r="U1705"/>
      <c r="AE1705" s="22"/>
      <c r="AF1705" s="22"/>
      <c r="AH1705" s="22"/>
      <c r="AI1705" s="22"/>
      <c r="AJ1705" s="22"/>
      <c r="AR1705"/>
      <c r="AV1705"/>
      <c r="BT1705" s="22"/>
      <c r="BU1705" s="22"/>
      <c r="BV1705" s="22"/>
      <c r="CL1705" s="22"/>
    </row>
    <row r="1706" spans="14:90">
      <c r="N1706" s="22"/>
      <c r="U1706"/>
      <c r="AE1706" s="22"/>
      <c r="AF1706" s="22"/>
      <c r="AH1706" s="22"/>
      <c r="AI1706" s="22"/>
      <c r="AJ1706" s="22"/>
      <c r="AR1706"/>
      <c r="AV1706"/>
      <c r="BT1706" s="22"/>
      <c r="BU1706" s="22"/>
      <c r="BV1706" s="22"/>
      <c r="CL1706" s="22"/>
    </row>
    <row r="1707" spans="14:90">
      <c r="N1707" s="22"/>
      <c r="U1707"/>
      <c r="AE1707" s="22"/>
      <c r="AF1707" s="22"/>
      <c r="AH1707" s="22"/>
      <c r="AI1707" s="22"/>
      <c r="AJ1707" s="22"/>
      <c r="AR1707"/>
      <c r="AV1707"/>
      <c r="BT1707" s="22"/>
      <c r="BU1707" s="22"/>
      <c r="BV1707" s="22"/>
      <c r="CL1707" s="22"/>
    </row>
    <row r="1708" spans="14:90">
      <c r="N1708" s="22"/>
      <c r="U1708"/>
      <c r="AE1708" s="22"/>
      <c r="AF1708" s="22"/>
      <c r="AH1708" s="22"/>
      <c r="AI1708" s="22"/>
      <c r="AJ1708" s="22"/>
      <c r="AR1708"/>
      <c r="AV1708"/>
      <c r="BT1708" s="22"/>
      <c r="BU1708" s="22"/>
      <c r="BV1708" s="22"/>
      <c r="CL1708" s="22"/>
    </row>
    <row r="1709" spans="14:90">
      <c r="N1709" s="22"/>
      <c r="U1709"/>
      <c r="AE1709" s="22"/>
      <c r="AF1709" s="22"/>
      <c r="AH1709" s="22"/>
      <c r="AI1709" s="22"/>
      <c r="AJ1709" s="22"/>
      <c r="AR1709"/>
      <c r="AV1709"/>
      <c r="BT1709" s="22"/>
      <c r="BU1709" s="22"/>
      <c r="BV1709" s="22"/>
      <c r="CL1709" s="22"/>
    </row>
    <row r="1710" spans="14:90">
      <c r="N1710" s="22"/>
      <c r="U1710"/>
      <c r="AE1710" s="22"/>
      <c r="AF1710" s="22"/>
      <c r="AH1710" s="22"/>
      <c r="AI1710" s="22"/>
      <c r="AJ1710" s="22"/>
      <c r="AR1710"/>
      <c r="AV1710"/>
      <c r="BT1710" s="22"/>
      <c r="BU1710" s="22"/>
      <c r="BV1710" s="22"/>
      <c r="CL1710" s="22"/>
    </row>
    <row r="1711" spans="14:90">
      <c r="N1711" s="22"/>
      <c r="U1711"/>
      <c r="AE1711" s="22"/>
      <c r="AF1711" s="22"/>
      <c r="AH1711" s="22"/>
      <c r="AI1711" s="22"/>
      <c r="AJ1711" s="22"/>
      <c r="AR1711"/>
      <c r="AV1711"/>
      <c r="BT1711" s="22"/>
      <c r="BU1711" s="22"/>
      <c r="BV1711" s="22"/>
      <c r="CL1711" s="22"/>
    </row>
    <row r="1712" spans="14:90">
      <c r="N1712" s="22"/>
      <c r="U1712"/>
      <c r="AE1712" s="22"/>
      <c r="AF1712" s="22"/>
      <c r="AH1712" s="22"/>
      <c r="AI1712" s="22"/>
      <c r="AJ1712" s="22"/>
      <c r="AR1712"/>
      <c r="AV1712"/>
      <c r="BT1712" s="22"/>
      <c r="BU1712" s="22"/>
      <c r="BV1712" s="22"/>
      <c r="CL1712" s="22"/>
    </row>
    <row r="1713" spans="14:90">
      <c r="N1713" s="22"/>
      <c r="U1713"/>
      <c r="AE1713" s="22"/>
      <c r="AF1713" s="22"/>
      <c r="AH1713" s="22"/>
      <c r="AI1713" s="22"/>
      <c r="AJ1713" s="22"/>
      <c r="AR1713"/>
      <c r="AV1713"/>
      <c r="BT1713" s="22"/>
      <c r="BU1713" s="22"/>
      <c r="BV1713" s="22"/>
      <c r="CL1713" s="22"/>
    </row>
    <row r="1714" spans="14:90">
      <c r="N1714" s="22"/>
      <c r="U1714"/>
      <c r="AE1714" s="22"/>
      <c r="AF1714" s="22"/>
      <c r="AH1714" s="22"/>
      <c r="AI1714" s="22"/>
      <c r="AJ1714" s="22"/>
      <c r="AR1714"/>
      <c r="AV1714"/>
      <c r="BT1714" s="22"/>
      <c r="BU1714" s="22"/>
      <c r="BV1714" s="22"/>
      <c r="CL1714" s="22"/>
    </row>
    <row r="1715" spans="14:90">
      <c r="N1715" s="22"/>
      <c r="U1715"/>
      <c r="AE1715" s="22"/>
      <c r="AF1715" s="22"/>
      <c r="AH1715" s="22"/>
      <c r="AI1715" s="22"/>
      <c r="AJ1715" s="22"/>
      <c r="AR1715"/>
      <c r="AV1715"/>
      <c r="BT1715" s="22"/>
      <c r="BU1715" s="22"/>
      <c r="BV1715" s="22"/>
      <c r="CL1715" s="22"/>
    </row>
    <row r="1716" spans="14:90">
      <c r="N1716" s="22"/>
      <c r="U1716"/>
      <c r="AE1716" s="22"/>
      <c r="AF1716" s="22"/>
      <c r="AH1716" s="22"/>
      <c r="AI1716" s="22"/>
      <c r="AJ1716" s="22"/>
      <c r="AR1716"/>
      <c r="AV1716"/>
      <c r="BT1716" s="22"/>
      <c r="BU1716" s="22"/>
      <c r="BV1716" s="22"/>
      <c r="CL1716" s="22"/>
    </row>
    <row r="1717" spans="14:90">
      <c r="N1717" s="22"/>
      <c r="U1717"/>
      <c r="AE1717" s="22"/>
      <c r="AF1717" s="22"/>
      <c r="AH1717" s="22"/>
      <c r="AI1717" s="22"/>
      <c r="AJ1717" s="22"/>
      <c r="AR1717"/>
      <c r="AV1717"/>
      <c r="BT1717" s="22"/>
      <c r="BU1717" s="22"/>
      <c r="BV1717" s="22"/>
      <c r="CL1717" s="22"/>
    </row>
    <row r="1718" spans="14:90">
      <c r="N1718" s="22"/>
      <c r="U1718"/>
      <c r="AE1718" s="22"/>
      <c r="AF1718" s="22"/>
      <c r="AH1718" s="22"/>
      <c r="AI1718" s="22"/>
      <c r="AJ1718" s="22"/>
      <c r="AR1718"/>
      <c r="AV1718"/>
      <c r="BT1718" s="22"/>
      <c r="BU1718" s="22"/>
      <c r="BV1718" s="22"/>
      <c r="CL1718" s="22"/>
    </row>
    <row r="1719" spans="14:90">
      <c r="N1719" s="22"/>
      <c r="U1719"/>
      <c r="AE1719" s="22"/>
      <c r="AF1719" s="22"/>
      <c r="AH1719" s="22"/>
      <c r="AI1719" s="22"/>
      <c r="AJ1719" s="22"/>
      <c r="AR1719"/>
      <c r="AV1719"/>
      <c r="BT1719" s="22"/>
      <c r="BU1719" s="22"/>
      <c r="BV1719" s="22"/>
      <c r="CL1719" s="22"/>
    </row>
    <row r="1720" spans="14:90">
      <c r="N1720" s="22"/>
      <c r="U1720"/>
      <c r="AE1720" s="22"/>
      <c r="AF1720" s="22"/>
      <c r="AH1720" s="22"/>
      <c r="AI1720" s="22"/>
      <c r="AJ1720" s="22"/>
      <c r="AR1720"/>
      <c r="AV1720"/>
      <c r="BT1720" s="22"/>
      <c r="BU1720" s="22"/>
      <c r="BV1720" s="22"/>
      <c r="CL1720" s="22"/>
    </row>
    <row r="1721" spans="14:90">
      <c r="N1721" s="22"/>
      <c r="U1721"/>
      <c r="AE1721" s="22"/>
      <c r="AF1721" s="22"/>
      <c r="AH1721" s="22"/>
      <c r="AI1721" s="22"/>
      <c r="AJ1721" s="22"/>
      <c r="AR1721"/>
      <c r="AV1721"/>
      <c r="BT1721" s="22"/>
      <c r="BU1721" s="22"/>
      <c r="BV1721" s="22"/>
      <c r="CL1721" s="22"/>
    </row>
    <row r="1722" spans="14:90">
      <c r="N1722" s="22"/>
      <c r="U1722"/>
      <c r="AE1722" s="22"/>
      <c r="AF1722" s="22"/>
      <c r="AH1722" s="22"/>
      <c r="AI1722" s="22"/>
      <c r="AJ1722" s="22"/>
      <c r="AR1722"/>
      <c r="AV1722"/>
      <c r="BT1722" s="22"/>
      <c r="BU1722" s="22"/>
      <c r="BV1722" s="22"/>
      <c r="CL1722" s="22"/>
    </row>
    <row r="1723" spans="14:90">
      <c r="N1723" s="22"/>
      <c r="U1723"/>
      <c r="AE1723" s="22"/>
      <c r="AF1723" s="22"/>
      <c r="AH1723" s="22"/>
      <c r="AI1723" s="22"/>
      <c r="AJ1723" s="22"/>
      <c r="AR1723"/>
      <c r="AV1723"/>
      <c r="BT1723" s="22"/>
      <c r="BU1723" s="22"/>
      <c r="BV1723" s="22"/>
      <c r="CL1723" s="22"/>
    </row>
    <row r="1724" spans="14:90">
      <c r="N1724" s="22"/>
      <c r="U1724"/>
      <c r="AE1724" s="22"/>
      <c r="AF1724" s="22"/>
      <c r="AH1724" s="22"/>
      <c r="AI1724" s="22"/>
      <c r="AJ1724" s="22"/>
      <c r="AR1724"/>
      <c r="AV1724"/>
      <c r="BT1724" s="22"/>
      <c r="BU1724" s="22"/>
      <c r="BV1724" s="22"/>
      <c r="CL1724" s="22"/>
    </row>
    <row r="1725" spans="14:90">
      <c r="N1725" s="22"/>
      <c r="U1725"/>
      <c r="AE1725" s="22"/>
      <c r="AF1725" s="22"/>
      <c r="AH1725" s="22"/>
      <c r="AI1725" s="22"/>
      <c r="AJ1725" s="22"/>
      <c r="AR1725"/>
      <c r="AV1725"/>
      <c r="BT1725" s="22"/>
      <c r="BU1725" s="22"/>
      <c r="BV1725" s="22"/>
      <c r="CL1725" s="22"/>
    </row>
    <row r="1726" spans="14:90">
      <c r="N1726" s="22"/>
      <c r="U1726"/>
      <c r="AE1726" s="22"/>
      <c r="AF1726" s="22"/>
      <c r="AH1726" s="22"/>
      <c r="AI1726" s="22"/>
      <c r="AJ1726" s="22"/>
      <c r="AR1726"/>
      <c r="AV1726"/>
      <c r="BT1726" s="22"/>
      <c r="BU1726" s="22"/>
      <c r="BV1726" s="22"/>
      <c r="CL1726" s="22"/>
    </row>
    <row r="1727" spans="14:90">
      <c r="N1727" s="22"/>
      <c r="U1727"/>
      <c r="AE1727" s="22"/>
      <c r="AF1727" s="22"/>
      <c r="AH1727" s="22"/>
      <c r="AI1727" s="22"/>
      <c r="AJ1727" s="22"/>
      <c r="AR1727"/>
      <c r="AV1727"/>
      <c r="BT1727" s="22"/>
      <c r="BU1727" s="22"/>
      <c r="BV1727" s="22"/>
      <c r="CL1727" s="22"/>
    </row>
    <row r="1728" spans="14:90">
      <c r="N1728" s="22"/>
      <c r="U1728"/>
      <c r="AE1728" s="22"/>
      <c r="AF1728" s="22"/>
      <c r="AH1728" s="22"/>
      <c r="AI1728" s="22"/>
      <c r="AJ1728" s="22"/>
      <c r="AR1728"/>
      <c r="AV1728"/>
      <c r="BT1728" s="22"/>
      <c r="BU1728" s="22"/>
      <c r="BV1728" s="22"/>
      <c r="CL1728" s="22"/>
    </row>
    <row r="1729" spans="14:90">
      <c r="N1729" s="22"/>
      <c r="U1729"/>
      <c r="AE1729" s="22"/>
      <c r="AF1729" s="22"/>
      <c r="AH1729" s="22"/>
      <c r="AI1729" s="22"/>
      <c r="AJ1729" s="22"/>
      <c r="AR1729"/>
      <c r="AV1729"/>
      <c r="BT1729" s="22"/>
      <c r="BU1729" s="22"/>
      <c r="BV1729" s="22"/>
      <c r="CL1729" s="22"/>
    </row>
    <row r="1730" spans="14:90">
      <c r="N1730" s="22"/>
      <c r="U1730"/>
      <c r="AE1730" s="22"/>
      <c r="AF1730" s="22"/>
      <c r="AH1730" s="22"/>
      <c r="AI1730" s="22"/>
      <c r="AJ1730" s="22"/>
      <c r="AR1730"/>
      <c r="AV1730"/>
      <c r="BT1730" s="22"/>
      <c r="BU1730" s="22"/>
      <c r="BV1730" s="22"/>
      <c r="CL1730" s="22"/>
    </row>
    <row r="1731" spans="14:90">
      <c r="N1731" s="22"/>
      <c r="U1731"/>
      <c r="AE1731" s="22"/>
      <c r="AF1731" s="22"/>
      <c r="AH1731" s="22"/>
      <c r="AI1731" s="22"/>
      <c r="AJ1731" s="22"/>
      <c r="AR1731"/>
      <c r="AV1731"/>
      <c r="BT1731" s="22"/>
      <c r="BU1731" s="22"/>
      <c r="BV1731" s="22"/>
      <c r="CL1731" s="22"/>
    </row>
    <row r="1732" spans="14:90">
      <c r="N1732" s="22"/>
      <c r="U1732"/>
      <c r="AE1732" s="22"/>
      <c r="AF1732" s="22"/>
      <c r="AH1732" s="22"/>
      <c r="AI1732" s="22"/>
      <c r="AJ1732" s="22"/>
      <c r="AR1732"/>
      <c r="AV1732"/>
      <c r="BT1732" s="22"/>
      <c r="BU1732" s="22"/>
      <c r="BV1732" s="22"/>
      <c r="CL1732" s="22"/>
    </row>
    <row r="1733" spans="14:90">
      <c r="N1733" s="22"/>
      <c r="U1733"/>
      <c r="AE1733" s="22"/>
      <c r="AF1733" s="22"/>
      <c r="AH1733" s="22"/>
      <c r="AI1733" s="22"/>
      <c r="AJ1733" s="22"/>
      <c r="AR1733"/>
      <c r="AV1733"/>
      <c r="BT1733" s="22"/>
      <c r="BU1733" s="22"/>
      <c r="BV1733" s="22"/>
      <c r="CL1733" s="22"/>
    </row>
    <row r="1734" spans="14:90">
      <c r="N1734" s="22"/>
      <c r="U1734"/>
      <c r="AE1734" s="22"/>
      <c r="AF1734" s="22"/>
      <c r="AH1734" s="22"/>
      <c r="AI1734" s="22"/>
      <c r="AJ1734" s="22"/>
      <c r="AR1734"/>
      <c r="AV1734"/>
      <c r="BT1734" s="22"/>
      <c r="BU1734" s="22"/>
      <c r="BV1734" s="22"/>
      <c r="CL1734" s="22"/>
    </row>
    <row r="1735" spans="14:90">
      <c r="N1735" s="22"/>
      <c r="U1735"/>
      <c r="AE1735" s="22"/>
      <c r="AF1735" s="22"/>
      <c r="AH1735" s="22"/>
      <c r="AI1735" s="22"/>
      <c r="AJ1735" s="22"/>
      <c r="AR1735"/>
      <c r="AV1735"/>
      <c r="BT1735" s="22"/>
      <c r="BU1735" s="22"/>
      <c r="BV1735" s="22"/>
      <c r="CL1735" s="22"/>
    </row>
    <row r="1736" spans="14:90">
      <c r="N1736" s="22"/>
      <c r="U1736"/>
      <c r="AE1736" s="22"/>
      <c r="AF1736" s="22"/>
      <c r="AH1736" s="22"/>
      <c r="AI1736" s="22"/>
      <c r="AJ1736" s="22"/>
      <c r="AR1736"/>
      <c r="AV1736"/>
      <c r="BT1736" s="22"/>
      <c r="BU1736" s="22"/>
      <c r="BV1736" s="22"/>
      <c r="CL1736" s="22"/>
    </row>
    <row r="1737" spans="14:90">
      <c r="N1737" s="22"/>
      <c r="U1737"/>
      <c r="AE1737" s="22"/>
      <c r="AF1737" s="22"/>
      <c r="AH1737" s="22"/>
      <c r="AI1737" s="22"/>
      <c r="AJ1737" s="22"/>
      <c r="AR1737"/>
      <c r="AV1737"/>
      <c r="BT1737" s="22"/>
      <c r="BU1737" s="22"/>
      <c r="BV1737" s="22"/>
      <c r="CL1737" s="22"/>
    </row>
    <row r="1738" spans="14:90">
      <c r="N1738" s="22"/>
      <c r="U1738"/>
      <c r="AE1738" s="22"/>
      <c r="AF1738" s="22"/>
      <c r="AH1738" s="22"/>
      <c r="AI1738" s="22"/>
      <c r="AJ1738" s="22"/>
      <c r="AR1738"/>
      <c r="AV1738"/>
      <c r="BT1738" s="22"/>
      <c r="BU1738" s="22"/>
      <c r="BV1738" s="22"/>
      <c r="CL1738" s="22"/>
    </row>
    <row r="1739" spans="14:90">
      <c r="N1739" s="22"/>
      <c r="U1739"/>
      <c r="AE1739" s="22"/>
      <c r="AF1739" s="22"/>
      <c r="AH1739" s="22"/>
      <c r="AI1739" s="22"/>
      <c r="AJ1739" s="22"/>
      <c r="AR1739"/>
      <c r="AV1739"/>
      <c r="BT1739" s="22"/>
      <c r="BU1739" s="22"/>
      <c r="BV1739" s="22"/>
      <c r="CL1739" s="22"/>
    </row>
    <row r="1740" spans="14:90">
      <c r="N1740" s="22"/>
      <c r="U1740"/>
      <c r="AE1740" s="22"/>
      <c r="AF1740" s="22"/>
      <c r="AH1740" s="22"/>
      <c r="AI1740" s="22"/>
      <c r="AJ1740" s="22"/>
      <c r="AR1740"/>
      <c r="AV1740"/>
      <c r="BT1740" s="22"/>
      <c r="BU1740" s="22"/>
      <c r="BV1740" s="22"/>
      <c r="CL1740" s="22"/>
    </row>
    <row r="1741" spans="14:90">
      <c r="N1741" s="22"/>
      <c r="U1741"/>
      <c r="AE1741" s="22"/>
      <c r="AF1741" s="22"/>
      <c r="AH1741" s="22"/>
      <c r="AI1741" s="22"/>
      <c r="AJ1741" s="22"/>
      <c r="AR1741"/>
      <c r="AV1741"/>
      <c r="BT1741" s="22"/>
      <c r="BU1741" s="22"/>
      <c r="BV1741" s="22"/>
      <c r="CL1741" s="22"/>
    </row>
    <row r="1742" spans="14:90">
      <c r="N1742" s="22"/>
      <c r="U1742"/>
      <c r="AE1742" s="22"/>
      <c r="AF1742" s="22"/>
      <c r="AH1742" s="22"/>
      <c r="AI1742" s="22"/>
      <c r="AJ1742" s="22"/>
      <c r="AR1742"/>
      <c r="AV1742"/>
      <c r="BT1742" s="22"/>
      <c r="BU1742" s="22"/>
      <c r="BV1742" s="22"/>
      <c r="CL1742" s="22"/>
    </row>
    <row r="1743" spans="14:90">
      <c r="N1743" s="22"/>
      <c r="U1743"/>
      <c r="AE1743" s="22"/>
      <c r="AF1743" s="22"/>
      <c r="AH1743" s="22"/>
      <c r="AI1743" s="22"/>
      <c r="AJ1743" s="22"/>
      <c r="AR1743"/>
      <c r="AV1743"/>
      <c r="BT1743" s="22"/>
      <c r="BU1743" s="22"/>
      <c r="BV1743" s="22"/>
      <c r="CL1743" s="22"/>
    </row>
    <row r="1744" spans="14:90">
      <c r="N1744" s="22"/>
      <c r="U1744"/>
      <c r="AE1744" s="22"/>
      <c r="AF1744" s="22"/>
      <c r="AH1744" s="22"/>
      <c r="AI1744" s="22"/>
      <c r="AJ1744" s="22"/>
      <c r="AR1744"/>
      <c r="AV1744"/>
      <c r="BT1744" s="22"/>
      <c r="BU1744" s="22"/>
      <c r="BV1744" s="22"/>
      <c r="CL1744" s="22"/>
    </row>
    <row r="1745" spans="14:90">
      <c r="N1745" s="22"/>
      <c r="U1745"/>
      <c r="AE1745" s="22"/>
      <c r="AF1745" s="22"/>
      <c r="AH1745" s="22"/>
      <c r="AI1745" s="22"/>
      <c r="AJ1745" s="22"/>
      <c r="AR1745"/>
      <c r="AV1745"/>
      <c r="BT1745" s="22"/>
      <c r="BU1745" s="22"/>
      <c r="BV1745" s="22"/>
      <c r="CL1745" s="22"/>
    </row>
    <row r="1746" spans="14:90">
      <c r="N1746" s="22"/>
      <c r="U1746"/>
      <c r="AE1746" s="22"/>
      <c r="AF1746" s="22"/>
      <c r="AH1746" s="22"/>
      <c r="AI1746" s="22"/>
      <c r="AJ1746" s="22"/>
      <c r="AR1746"/>
      <c r="AV1746"/>
      <c r="BT1746" s="22"/>
      <c r="BU1746" s="22"/>
      <c r="BV1746" s="22"/>
      <c r="CL1746" s="22"/>
    </row>
    <row r="1747" spans="14:90">
      <c r="N1747" s="22"/>
      <c r="U1747"/>
      <c r="AE1747" s="22"/>
      <c r="AF1747" s="22"/>
      <c r="AH1747" s="22"/>
      <c r="AI1747" s="22"/>
      <c r="AJ1747" s="22"/>
      <c r="AR1747"/>
      <c r="AV1747"/>
      <c r="BT1747" s="22"/>
      <c r="BU1747" s="22"/>
      <c r="BV1747" s="22"/>
      <c r="CL1747" s="22"/>
    </row>
    <row r="1748" spans="14:90">
      <c r="N1748" s="22"/>
      <c r="U1748"/>
      <c r="AE1748" s="22"/>
      <c r="AF1748" s="22"/>
      <c r="AH1748" s="22"/>
      <c r="AI1748" s="22"/>
      <c r="AJ1748" s="22"/>
      <c r="AR1748"/>
      <c r="AV1748"/>
      <c r="BT1748" s="22"/>
      <c r="BU1748" s="22"/>
      <c r="BV1748" s="22"/>
      <c r="CL1748" s="22"/>
    </row>
    <row r="1749" spans="14:90">
      <c r="N1749" s="22"/>
      <c r="U1749"/>
      <c r="AE1749" s="22"/>
      <c r="AF1749" s="22"/>
      <c r="AH1749" s="22"/>
      <c r="AI1749" s="22"/>
      <c r="AJ1749" s="22"/>
      <c r="AR1749"/>
      <c r="AV1749"/>
      <c r="BT1749" s="22"/>
      <c r="BU1749" s="22"/>
      <c r="BV1749" s="22"/>
      <c r="CL1749" s="22"/>
    </row>
    <row r="1750" spans="14:90">
      <c r="N1750" s="22"/>
      <c r="U1750"/>
      <c r="AE1750" s="22"/>
      <c r="AF1750" s="22"/>
      <c r="AH1750" s="22"/>
      <c r="AI1750" s="22"/>
      <c r="AJ1750" s="22"/>
      <c r="AR1750"/>
      <c r="AV1750"/>
      <c r="BT1750" s="22"/>
      <c r="BU1750" s="22"/>
      <c r="BV1750" s="22"/>
      <c r="CL1750" s="22"/>
    </row>
    <row r="1751" spans="14:90">
      <c r="N1751" s="22"/>
      <c r="U1751"/>
      <c r="AE1751" s="22"/>
      <c r="AF1751" s="22"/>
      <c r="AH1751" s="22"/>
      <c r="AI1751" s="22"/>
      <c r="AJ1751" s="22"/>
      <c r="AR1751"/>
      <c r="AV1751"/>
      <c r="BT1751" s="22"/>
      <c r="BU1751" s="22"/>
      <c r="BV1751" s="22"/>
      <c r="CL1751" s="22"/>
    </row>
    <row r="1752" spans="14:90">
      <c r="N1752" s="22"/>
      <c r="U1752"/>
      <c r="AE1752" s="22"/>
      <c r="AF1752" s="22"/>
      <c r="AH1752" s="22"/>
      <c r="AI1752" s="22"/>
      <c r="AJ1752" s="22"/>
      <c r="AR1752"/>
      <c r="AV1752"/>
      <c r="BT1752" s="22"/>
      <c r="BU1752" s="22"/>
      <c r="BV1752" s="22"/>
      <c r="CL1752" s="22"/>
    </row>
    <row r="1753" spans="14:90">
      <c r="N1753" s="22"/>
      <c r="U1753"/>
      <c r="AE1753" s="22"/>
      <c r="AF1753" s="22"/>
      <c r="AH1753" s="22"/>
      <c r="AI1753" s="22"/>
      <c r="AJ1753" s="22"/>
      <c r="AR1753"/>
      <c r="AV1753"/>
      <c r="BT1753" s="22"/>
      <c r="BU1753" s="22"/>
      <c r="BV1753" s="22"/>
      <c r="CL1753" s="22"/>
    </row>
    <row r="1754" spans="14:90">
      <c r="N1754" s="22"/>
      <c r="U1754"/>
      <c r="AE1754" s="22"/>
      <c r="AF1754" s="22"/>
      <c r="AH1754" s="22"/>
      <c r="AI1754" s="22"/>
      <c r="AJ1754" s="22"/>
      <c r="AR1754"/>
      <c r="AV1754"/>
      <c r="BT1754" s="22"/>
      <c r="BU1754" s="22"/>
      <c r="BV1754" s="22"/>
      <c r="CL1754" s="22"/>
    </row>
    <row r="1755" spans="14:90">
      <c r="N1755" s="22"/>
      <c r="U1755"/>
      <c r="AE1755" s="22"/>
      <c r="AF1755" s="22"/>
      <c r="AH1755" s="22"/>
      <c r="AI1755" s="22"/>
      <c r="AJ1755" s="22"/>
      <c r="AR1755"/>
      <c r="AV1755"/>
      <c r="BT1755" s="22"/>
      <c r="BU1755" s="22"/>
      <c r="BV1755" s="22"/>
      <c r="CL1755" s="22"/>
    </row>
    <row r="1756" spans="14:90">
      <c r="N1756" s="22"/>
      <c r="U1756"/>
      <c r="AE1756" s="22"/>
      <c r="AF1756" s="22"/>
      <c r="AH1756" s="22"/>
      <c r="AI1756" s="22"/>
      <c r="AJ1756" s="22"/>
      <c r="AR1756"/>
      <c r="AV1756"/>
      <c r="BT1756" s="22"/>
      <c r="BU1756" s="22"/>
      <c r="BV1756" s="22"/>
      <c r="CL1756" s="22"/>
    </row>
    <row r="1757" spans="14:90">
      <c r="N1757" s="22"/>
      <c r="U1757"/>
      <c r="AE1757" s="22"/>
      <c r="AF1757" s="22"/>
      <c r="AH1757" s="22"/>
      <c r="AI1757" s="22"/>
      <c r="AJ1757" s="22"/>
      <c r="AR1757"/>
      <c r="AV1757"/>
      <c r="BT1757" s="22"/>
      <c r="BU1757" s="22"/>
      <c r="BV1757" s="22"/>
      <c r="CL1757" s="22"/>
    </row>
    <row r="1758" spans="14:90">
      <c r="N1758" s="22"/>
      <c r="U1758"/>
      <c r="AE1758" s="22"/>
      <c r="AF1758" s="22"/>
      <c r="AH1758" s="22"/>
      <c r="AI1758" s="22"/>
      <c r="AJ1758" s="22"/>
      <c r="AR1758"/>
      <c r="AV1758"/>
      <c r="BT1758" s="22"/>
      <c r="BU1758" s="22"/>
      <c r="BV1758" s="22"/>
      <c r="CL1758" s="22"/>
    </row>
    <row r="1759" spans="14:90">
      <c r="N1759" s="22"/>
      <c r="U1759"/>
      <c r="AE1759" s="22"/>
      <c r="AF1759" s="22"/>
      <c r="AH1759" s="22"/>
      <c r="AI1759" s="22"/>
      <c r="AJ1759" s="22"/>
      <c r="AR1759"/>
      <c r="AV1759"/>
      <c r="BT1759" s="22"/>
      <c r="BU1759" s="22"/>
      <c r="BV1759" s="22"/>
      <c r="CL1759" s="22"/>
    </row>
    <row r="1760" spans="14:90">
      <c r="N1760" s="22"/>
      <c r="U1760"/>
      <c r="AE1760" s="22"/>
      <c r="AF1760" s="22"/>
      <c r="AH1760" s="22"/>
      <c r="AI1760" s="22"/>
      <c r="AJ1760" s="22"/>
      <c r="AR1760"/>
      <c r="AV1760"/>
      <c r="BT1760" s="22"/>
      <c r="BU1760" s="22"/>
      <c r="BV1760" s="22"/>
      <c r="CL1760" s="22"/>
    </row>
    <row r="1761" spans="14:90">
      <c r="N1761" s="22"/>
      <c r="U1761"/>
      <c r="AE1761" s="22"/>
      <c r="AF1761" s="22"/>
      <c r="AH1761" s="22"/>
      <c r="AI1761" s="22"/>
      <c r="AJ1761" s="22"/>
      <c r="AR1761"/>
      <c r="AV1761"/>
      <c r="BT1761" s="22"/>
      <c r="BU1761" s="22"/>
      <c r="BV1761" s="22"/>
      <c r="CL1761" s="22"/>
    </row>
    <row r="1762" spans="14:90">
      <c r="N1762" s="22"/>
      <c r="U1762"/>
      <c r="AE1762" s="22"/>
      <c r="AF1762" s="22"/>
      <c r="AH1762" s="22"/>
      <c r="AI1762" s="22"/>
      <c r="AJ1762" s="22"/>
      <c r="AR1762"/>
      <c r="AV1762"/>
      <c r="BT1762" s="22"/>
      <c r="BU1762" s="22"/>
      <c r="BV1762" s="22"/>
      <c r="CL1762" s="22"/>
    </row>
    <row r="1763" spans="14:90">
      <c r="N1763" s="22"/>
      <c r="U1763"/>
      <c r="AE1763" s="22"/>
      <c r="AF1763" s="22"/>
      <c r="AH1763" s="22"/>
      <c r="AI1763" s="22"/>
      <c r="AJ1763" s="22"/>
      <c r="AR1763"/>
      <c r="AV1763"/>
      <c r="BT1763" s="22"/>
      <c r="BU1763" s="22"/>
      <c r="BV1763" s="22"/>
      <c r="CL1763" s="22"/>
    </row>
    <row r="1764" spans="14:90">
      <c r="N1764" s="22"/>
      <c r="U1764"/>
      <c r="AE1764" s="22"/>
      <c r="AF1764" s="22"/>
      <c r="AH1764" s="22"/>
      <c r="AI1764" s="22"/>
      <c r="AJ1764" s="22"/>
      <c r="AR1764"/>
      <c r="AV1764"/>
      <c r="BT1764" s="22"/>
      <c r="BU1764" s="22"/>
      <c r="BV1764" s="22"/>
      <c r="CL1764" s="22"/>
    </row>
    <row r="1765" spans="14:90">
      <c r="N1765" s="22"/>
      <c r="U1765"/>
      <c r="AE1765" s="22"/>
      <c r="AF1765" s="22"/>
      <c r="AH1765" s="22"/>
      <c r="AI1765" s="22"/>
      <c r="AJ1765" s="22"/>
      <c r="AR1765"/>
      <c r="AV1765"/>
      <c r="BT1765" s="22"/>
      <c r="BU1765" s="22"/>
      <c r="BV1765" s="22"/>
      <c r="CL1765" s="22"/>
    </row>
    <row r="1766" spans="14:90">
      <c r="N1766" s="22"/>
      <c r="U1766"/>
      <c r="AE1766" s="22"/>
      <c r="AF1766" s="22"/>
      <c r="AH1766" s="22"/>
      <c r="AI1766" s="22"/>
      <c r="AJ1766" s="22"/>
      <c r="AR1766"/>
      <c r="AV1766"/>
      <c r="BT1766" s="22"/>
      <c r="BU1766" s="22"/>
      <c r="BV1766" s="22"/>
      <c r="CL1766" s="22"/>
    </row>
    <row r="1767" spans="14:90">
      <c r="N1767" s="22"/>
      <c r="U1767"/>
      <c r="AE1767" s="22"/>
      <c r="AF1767" s="22"/>
      <c r="AH1767" s="22"/>
      <c r="AI1767" s="22"/>
      <c r="AJ1767" s="22"/>
      <c r="AR1767"/>
      <c r="AV1767"/>
      <c r="BT1767" s="22"/>
      <c r="BU1767" s="22"/>
      <c r="BV1767" s="22"/>
      <c r="CL1767" s="22"/>
    </row>
    <row r="1768" spans="14:90">
      <c r="N1768" s="22"/>
      <c r="U1768"/>
      <c r="AE1768" s="22"/>
      <c r="AF1768" s="22"/>
      <c r="AH1768" s="22"/>
      <c r="AI1768" s="22"/>
      <c r="AJ1768" s="22"/>
      <c r="AR1768"/>
      <c r="AV1768"/>
      <c r="BT1768" s="22"/>
      <c r="BU1768" s="22"/>
      <c r="BV1768" s="22"/>
      <c r="CL1768" s="22"/>
    </row>
    <row r="1769" spans="14:90">
      <c r="N1769" s="22"/>
      <c r="U1769"/>
      <c r="AE1769" s="22"/>
      <c r="AF1769" s="22"/>
      <c r="AH1769" s="22"/>
      <c r="AI1769" s="22"/>
      <c r="AJ1769" s="22"/>
      <c r="AR1769"/>
      <c r="AV1769"/>
      <c r="BT1769" s="22"/>
      <c r="BU1769" s="22"/>
      <c r="BV1769" s="22"/>
      <c r="CL1769" s="22"/>
    </row>
    <row r="1770" spans="14:90">
      <c r="N1770" s="22"/>
      <c r="U1770"/>
      <c r="AE1770" s="22"/>
      <c r="AF1770" s="22"/>
      <c r="AH1770" s="22"/>
      <c r="AI1770" s="22"/>
      <c r="AJ1770" s="22"/>
      <c r="AR1770"/>
      <c r="AV1770"/>
      <c r="BT1770" s="22"/>
      <c r="BU1770" s="22"/>
      <c r="BV1770" s="22"/>
      <c r="CL1770" s="22"/>
    </row>
    <row r="1771" spans="14:90">
      <c r="N1771" s="22"/>
      <c r="U1771"/>
      <c r="AE1771" s="22"/>
      <c r="AF1771" s="22"/>
      <c r="AH1771" s="22"/>
      <c r="AI1771" s="22"/>
      <c r="AJ1771" s="22"/>
      <c r="AR1771"/>
      <c r="AV1771"/>
      <c r="BT1771" s="22"/>
      <c r="BU1771" s="22"/>
      <c r="BV1771" s="22"/>
      <c r="CL1771" s="22"/>
    </row>
    <row r="1772" spans="14:90">
      <c r="N1772" s="22"/>
      <c r="U1772"/>
      <c r="AE1772" s="22"/>
      <c r="AF1772" s="22"/>
      <c r="AH1772" s="22"/>
      <c r="AI1772" s="22"/>
      <c r="AJ1772" s="22"/>
      <c r="AR1772"/>
      <c r="AV1772"/>
      <c r="BT1772" s="22"/>
      <c r="BU1772" s="22"/>
      <c r="BV1772" s="22"/>
      <c r="CL1772" s="22"/>
    </row>
    <row r="1773" spans="14:90">
      <c r="N1773" s="22"/>
      <c r="U1773"/>
      <c r="AE1773" s="22"/>
      <c r="AF1773" s="22"/>
      <c r="AH1773" s="22"/>
      <c r="AI1773" s="22"/>
      <c r="AJ1773" s="22"/>
      <c r="AR1773"/>
      <c r="AV1773"/>
      <c r="BT1773" s="22"/>
      <c r="BU1773" s="22"/>
      <c r="BV1773" s="22"/>
      <c r="CL1773" s="22"/>
    </row>
    <row r="1774" spans="14:90">
      <c r="N1774" s="22"/>
      <c r="U1774"/>
      <c r="AE1774" s="22"/>
      <c r="AF1774" s="22"/>
      <c r="AH1774" s="22"/>
      <c r="AI1774" s="22"/>
      <c r="AJ1774" s="22"/>
      <c r="AR1774"/>
      <c r="AV1774"/>
      <c r="BT1774" s="22"/>
      <c r="BU1774" s="22"/>
      <c r="BV1774" s="22"/>
      <c r="CL1774" s="22"/>
    </row>
    <row r="1775" spans="14:90">
      <c r="N1775" s="22"/>
      <c r="U1775"/>
      <c r="AE1775" s="22"/>
      <c r="AF1775" s="22"/>
      <c r="AH1775" s="22"/>
      <c r="AI1775" s="22"/>
      <c r="AJ1775" s="22"/>
      <c r="AR1775"/>
      <c r="AV1775"/>
      <c r="BT1775" s="22"/>
      <c r="BU1775" s="22"/>
      <c r="BV1775" s="22"/>
      <c r="CL1775" s="22"/>
    </row>
    <row r="1776" spans="14:90">
      <c r="N1776" s="22"/>
      <c r="U1776"/>
      <c r="AE1776" s="22"/>
      <c r="AF1776" s="22"/>
      <c r="AH1776" s="22"/>
      <c r="AI1776" s="22"/>
      <c r="AJ1776" s="22"/>
      <c r="AR1776"/>
      <c r="AV1776"/>
      <c r="BT1776" s="22"/>
      <c r="BU1776" s="22"/>
      <c r="BV1776" s="22"/>
      <c r="CL1776" s="22"/>
    </row>
    <row r="1777" spans="14:90">
      <c r="N1777" s="22"/>
      <c r="U1777"/>
      <c r="AE1777" s="22"/>
      <c r="AF1777" s="22"/>
      <c r="AH1777" s="22"/>
      <c r="AI1777" s="22"/>
      <c r="AJ1777" s="22"/>
      <c r="AR1777"/>
      <c r="AV1777"/>
      <c r="BT1777" s="22"/>
      <c r="BU1777" s="22"/>
      <c r="BV1777" s="22"/>
      <c r="CL1777" s="22"/>
    </row>
    <row r="1778" spans="14:90">
      <c r="N1778" s="22"/>
      <c r="U1778"/>
      <c r="AE1778" s="22"/>
      <c r="AF1778" s="22"/>
      <c r="AH1778" s="22"/>
      <c r="AI1778" s="22"/>
      <c r="AJ1778" s="22"/>
      <c r="AR1778"/>
      <c r="AV1778"/>
      <c r="BT1778" s="22"/>
      <c r="BU1778" s="22"/>
      <c r="BV1778" s="22"/>
      <c r="CL1778" s="22"/>
    </row>
    <row r="1779" spans="14:90">
      <c r="N1779" s="22"/>
      <c r="U1779"/>
      <c r="AE1779" s="22"/>
      <c r="AF1779" s="22"/>
      <c r="AH1779" s="22"/>
      <c r="AI1779" s="22"/>
      <c r="AJ1779" s="22"/>
      <c r="AR1779"/>
      <c r="AV1779"/>
      <c r="BT1779" s="22"/>
      <c r="BU1779" s="22"/>
      <c r="BV1779" s="22"/>
      <c r="CL1779" s="22"/>
    </row>
    <row r="1780" spans="14:90">
      <c r="N1780" s="22"/>
      <c r="U1780"/>
      <c r="AE1780" s="22"/>
      <c r="AF1780" s="22"/>
      <c r="AH1780" s="22"/>
      <c r="AI1780" s="22"/>
      <c r="AJ1780" s="22"/>
      <c r="AR1780"/>
      <c r="AV1780"/>
      <c r="BT1780" s="22"/>
      <c r="BU1780" s="22"/>
      <c r="BV1780" s="22"/>
      <c r="CL1780" s="22"/>
    </row>
    <row r="1781" spans="14:90">
      <c r="N1781" s="22"/>
      <c r="U1781"/>
      <c r="AE1781" s="22"/>
      <c r="AF1781" s="22"/>
      <c r="AH1781" s="22"/>
      <c r="AI1781" s="22"/>
      <c r="AJ1781" s="22"/>
      <c r="AR1781"/>
      <c r="AV1781"/>
      <c r="BT1781" s="22"/>
      <c r="BU1781" s="22"/>
      <c r="BV1781" s="22"/>
      <c r="CL1781" s="22"/>
    </row>
    <row r="1782" spans="14:90">
      <c r="N1782" s="22"/>
      <c r="U1782"/>
      <c r="AE1782" s="22"/>
      <c r="AF1782" s="22"/>
      <c r="AH1782" s="22"/>
      <c r="AI1782" s="22"/>
      <c r="AJ1782" s="22"/>
      <c r="AR1782"/>
      <c r="AV1782"/>
      <c r="BT1782" s="22"/>
      <c r="BU1782" s="22"/>
      <c r="BV1782" s="22"/>
      <c r="CL1782" s="22"/>
    </row>
    <row r="1783" spans="14:90">
      <c r="N1783" s="22"/>
      <c r="U1783"/>
      <c r="AE1783" s="22"/>
      <c r="AF1783" s="22"/>
      <c r="AH1783" s="22"/>
      <c r="AI1783" s="22"/>
      <c r="AJ1783" s="22"/>
      <c r="AR1783"/>
      <c r="AV1783"/>
      <c r="BT1783" s="22"/>
      <c r="BU1783" s="22"/>
      <c r="BV1783" s="22"/>
      <c r="CL1783" s="22"/>
    </row>
    <row r="1784" spans="14:90">
      <c r="N1784" s="22"/>
      <c r="U1784"/>
      <c r="AE1784" s="22"/>
      <c r="AF1784" s="22"/>
      <c r="AH1784" s="22"/>
      <c r="AI1784" s="22"/>
      <c r="AJ1784" s="22"/>
      <c r="AR1784"/>
      <c r="AV1784"/>
      <c r="BT1784" s="22"/>
      <c r="BU1784" s="22"/>
      <c r="BV1784" s="22"/>
      <c r="CL1784" s="22"/>
    </row>
    <row r="1785" spans="14:90">
      <c r="N1785" s="22"/>
      <c r="U1785"/>
      <c r="AE1785" s="22"/>
      <c r="AF1785" s="22"/>
      <c r="AH1785" s="22"/>
      <c r="AI1785" s="22"/>
      <c r="AJ1785" s="22"/>
      <c r="AR1785"/>
      <c r="AV1785"/>
      <c r="BT1785" s="22"/>
      <c r="BU1785" s="22"/>
      <c r="BV1785" s="22"/>
      <c r="CL1785" s="22"/>
    </row>
    <row r="1786" spans="14:90">
      <c r="N1786" s="22"/>
      <c r="U1786"/>
      <c r="AE1786" s="22"/>
      <c r="AF1786" s="22"/>
      <c r="AH1786" s="22"/>
      <c r="AI1786" s="22"/>
      <c r="AJ1786" s="22"/>
      <c r="AR1786"/>
      <c r="AV1786"/>
      <c r="BT1786" s="22"/>
      <c r="BU1786" s="22"/>
      <c r="BV1786" s="22"/>
      <c r="CL1786" s="22"/>
    </row>
    <row r="1787" spans="14:90">
      <c r="N1787" s="22"/>
      <c r="U1787"/>
      <c r="AE1787" s="22"/>
      <c r="AF1787" s="22"/>
      <c r="AH1787" s="22"/>
      <c r="AI1787" s="22"/>
      <c r="AJ1787" s="22"/>
      <c r="AR1787"/>
      <c r="AV1787"/>
      <c r="BT1787" s="22"/>
      <c r="BU1787" s="22"/>
      <c r="BV1787" s="22"/>
      <c r="CL1787" s="22"/>
    </row>
    <row r="1788" spans="14:90">
      <c r="N1788" s="22"/>
      <c r="U1788"/>
      <c r="AE1788" s="22"/>
      <c r="AF1788" s="22"/>
      <c r="AH1788" s="22"/>
      <c r="AI1788" s="22"/>
      <c r="AJ1788" s="22"/>
      <c r="AR1788"/>
      <c r="AV1788"/>
      <c r="BT1788" s="22"/>
      <c r="BU1788" s="22"/>
      <c r="BV1788" s="22"/>
      <c r="CL1788" s="22"/>
    </row>
    <row r="1789" spans="14:90">
      <c r="N1789" s="22"/>
      <c r="U1789"/>
      <c r="AE1789" s="22"/>
      <c r="AF1789" s="22"/>
      <c r="AH1789" s="22"/>
      <c r="AI1789" s="22"/>
      <c r="AJ1789" s="22"/>
      <c r="AR1789"/>
      <c r="AV1789"/>
      <c r="BT1789" s="22"/>
      <c r="BU1789" s="22"/>
      <c r="BV1789" s="22"/>
      <c r="CL1789" s="22"/>
    </row>
    <row r="1790" spans="14:90">
      <c r="N1790" s="22"/>
      <c r="U1790"/>
      <c r="AE1790" s="22"/>
      <c r="AF1790" s="22"/>
      <c r="AH1790" s="22"/>
      <c r="AI1790" s="22"/>
      <c r="AJ1790" s="22"/>
      <c r="AR1790"/>
      <c r="AV1790"/>
      <c r="BT1790" s="22"/>
      <c r="BU1790" s="22"/>
      <c r="BV1790" s="22"/>
      <c r="CL1790" s="22"/>
    </row>
    <row r="1791" spans="14:90">
      <c r="N1791" s="22"/>
      <c r="U1791"/>
      <c r="AE1791" s="22"/>
      <c r="AF1791" s="22"/>
      <c r="AH1791" s="22"/>
      <c r="AI1791" s="22"/>
      <c r="AJ1791" s="22"/>
      <c r="AR1791"/>
      <c r="AV1791"/>
      <c r="BT1791" s="22"/>
      <c r="BU1791" s="22"/>
      <c r="BV1791" s="22"/>
      <c r="CL1791" s="22"/>
    </row>
    <row r="1792" spans="14:90">
      <c r="N1792" s="22"/>
      <c r="U1792"/>
      <c r="AE1792" s="22"/>
      <c r="AF1792" s="22"/>
      <c r="AH1792" s="22"/>
      <c r="AI1792" s="22"/>
      <c r="AJ1792" s="22"/>
      <c r="AR1792"/>
      <c r="AV1792"/>
      <c r="BT1792" s="22"/>
      <c r="BU1792" s="22"/>
      <c r="BV1792" s="22"/>
      <c r="CL1792" s="22"/>
    </row>
    <row r="1793" spans="14:90">
      <c r="N1793" s="22"/>
      <c r="U1793"/>
      <c r="AE1793" s="22"/>
      <c r="AF1793" s="22"/>
      <c r="AH1793" s="22"/>
      <c r="AI1793" s="22"/>
      <c r="AJ1793" s="22"/>
      <c r="AR1793"/>
      <c r="AV1793"/>
      <c r="BT1793" s="22"/>
      <c r="BU1793" s="22"/>
      <c r="BV1793" s="22"/>
      <c r="CL1793" s="22"/>
    </row>
    <row r="1794" spans="14:90">
      <c r="N1794" s="22"/>
      <c r="U1794"/>
      <c r="AE1794" s="22"/>
      <c r="AF1794" s="22"/>
      <c r="AH1794" s="22"/>
      <c r="AI1794" s="22"/>
      <c r="AJ1794" s="22"/>
      <c r="AR1794"/>
      <c r="AV1794"/>
      <c r="BT1794" s="22"/>
      <c r="BU1794" s="22"/>
      <c r="BV1794" s="22"/>
      <c r="CL1794" s="22"/>
    </row>
    <row r="1795" spans="14:90">
      <c r="N1795" s="22"/>
      <c r="U1795"/>
      <c r="AE1795" s="22"/>
      <c r="AF1795" s="22"/>
      <c r="AH1795" s="22"/>
      <c r="AI1795" s="22"/>
      <c r="AJ1795" s="22"/>
      <c r="AR1795"/>
      <c r="AV1795"/>
      <c r="BT1795" s="22"/>
      <c r="BU1795" s="22"/>
      <c r="BV1795" s="22"/>
      <c r="CL1795" s="22"/>
    </row>
    <row r="1796" spans="14:90">
      <c r="N1796" s="22"/>
      <c r="U1796"/>
      <c r="AE1796" s="22"/>
      <c r="AF1796" s="22"/>
      <c r="AH1796" s="22"/>
      <c r="AI1796" s="22"/>
      <c r="AJ1796" s="22"/>
      <c r="AR1796"/>
      <c r="AV1796"/>
      <c r="BT1796" s="22"/>
      <c r="BU1796" s="22"/>
      <c r="BV1796" s="22"/>
      <c r="CL1796" s="22"/>
    </row>
    <row r="1797" spans="14:90">
      <c r="N1797" s="22"/>
      <c r="U1797"/>
      <c r="AE1797" s="22"/>
      <c r="AF1797" s="22"/>
      <c r="AH1797" s="22"/>
      <c r="AI1797" s="22"/>
      <c r="AJ1797" s="22"/>
      <c r="AR1797"/>
      <c r="AV1797"/>
      <c r="BT1797" s="22"/>
      <c r="BU1797" s="22"/>
      <c r="BV1797" s="22"/>
      <c r="CL1797" s="22"/>
    </row>
    <row r="1798" spans="14:90">
      <c r="N1798" s="22"/>
      <c r="U1798"/>
      <c r="AE1798" s="22"/>
      <c r="AF1798" s="22"/>
      <c r="AH1798" s="22"/>
      <c r="AI1798" s="22"/>
      <c r="AJ1798" s="22"/>
      <c r="AR1798"/>
      <c r="AV1798"/>
      <c r="BT1798" s="22"/>
      <c r="BU1798" s="22"/>
      <c r="BV1798" s="22"/>
      <c r="CL1798" s="22"/>
    </row>
    <row r="1799" spans="14:90">
      <c r="N1799" s="22"/>
      <c r="U1799"/>
      <c r="AE1799" s="22"/>
      <c r="AF1799" s="22"/>
      <c r="AH1799" s="22"/>
      <c r="AI1799" s="22"/>
      <c r="AJ1799" s="22"/>
      <c r="AR1799"/>
      <c r="AV1799"/>
      <c r="BT1799" s="22"/>
      <c r="BU1799" s="22"/>
      <c r="BV1799" s="22"/>
      <c r="CL1799" s="22"/>
    </row>
    <row r="1800" spans="14:90">
      <c r="N1800" s="22"/>
      <c r="U1800"/>
      <c r="AE1800" s="22"/>
      <c r="AF1800" s="22"/>
      <c r="AH1800" s="22"/>
      <c r="AI1800" s="22"/>
      <c r="AJ1800" s="22"/>
      <c r="AR1800"/>
      <c r="AV1800"/>
      <c r="BT1800" s="22"/>
      <c r="BU1800" s="22"/>
      <c r="BV1800" s="22"/>
      <c r="CL1800" s="22"/>
    </row>
    <row r="1801" spans="14:90">
      <c r="N1801" s="22"/>
      <c r="U1801"/>
      <c r="AE1801" s="22"/>
      <c r="AF1801" s="22"/>
      <c r="AH1801" s="22"/>
      <c r="AI1801" s="22"/>
      <c r="AJ1801" s="22"/>
      <c r="AR1801"/>
      <c r="AV1801"/>
      <c r="BT1801" s="22"/>
      <c r="BU1801" s="22"/>
      <c r="BV1801" s="22"/>
      <c r="CL1801" s="22"/>
    </row>
    <row r="1802" spans="14:90">
      <c r="N1802" s="22"/>
      <c r="U1802"/>
      <c r="AE1802" s="22"/>
      <c r="AF1802" s="22"/>
      <c r="AH1802" s="22"/>
      <c r="AI1802" s="22"/>
      <c r="AJ1802" s="22"/>
      <c r="AR1802"/>
      <c r="AV1802"/>
      <c r="BT1802" s="22"/>
      <c r="BU1802" s="22"/>
      <c r="BV1802" s="22"/>
      <c r="CL1802" s="22"/>
    </row>
    <row r="1803" spans="14:90">
      <c r="N1803" s="22"/>
      <c r="U1803"/>
      <c r="AE1803" s="22"/>
      <c r="AF1803" s="22"/>
      <c r="AH1803" s="22"/>
      <c r="AI1803" s="22"/>
      <c r="AJ1803" s="22"/>
      <c r="AR1803"/>
      <c r="AV1803"/>
      <c r="BT1803" s="22"/>
      <c r="BU1803" s="22"/>
      <c r="BV1803" s="22"/>
      <c r="CL1803" s="22"/>
    </row>
    <row r="1804" spans="14:90">
      <c r="N1804" s="22"/>
      <c r="U1804"/>
      <c r="AE1804" s="22"/>
      <c r="AF1804" s="22"/>
      <c r="AH1804" s="22"/>
      <c r="AI1804" s="22"/>
      <c r="AJ1804" s="22"/>
      <c r="AR1804"/>
      <c r="AV1804"/>
      <c r="BT1804" s="22"/>
      <c r="BU1804" s="22"/>
      <c r="BV1804" s="22"/>
      <c r="CL1804" s="22"/>
    </row>
    <row r="1805" spans="14:90">
      <c r="N1805" s="22"/>
      <c r="U1805"/>
      <c r="AE1805" s="22"/>
      <c r="AF1805" s="22"/>
      <c r="AH1805" s="22"/>
      <c r="AI1805" s="22"/>
      <c r="AJ1805" s="22"/>
      <c r="AR1805"/>
      <c r="AV1805"/>
      <c r="BT1805" s="22"/>
      <c r="BU1805" s="22"/>
      <c r="BV1805" s="22"/>
      <c r="CL1805" s="22"/>
    </row>
    <row r="1806" spans="14:90">
      <c r="N1806" s="22"/>
      <c r="U1806"/>
      <c r="AE1806" s="22"/>
      <c r="AF1806" s="22"/>
      <c r="AH1806" s="22"/>
      <c r="AI1806" s="22"/>
      <c r="AJ1806" s="22"/>
      <c r="AR1806"/>
      <c r="AV1806"/>
      <c r="BT1806" s="22"/>
      <c r="BU1806" s="22"/>
      <c r="BV1806" s="22"/>
      <c r="CL1806" s="22"/>
    </row>
    <row r="1807" spans="14:90">
      <c r="N1807" s="22"/>
      <c r="U1807"/>
      <c r="AE1807" s="22"/>
      <c r="AF1807" s="22"/>
      <c r="AH1807" s="22"/>
      <c r="AI1807" s="22"/>
      <c r="AJ1807" s="22"/>
      <c r="AR1807"/>
      <c r="AV1807"/>
      <c r="BT1807" s="22"/>
      <c r="BU1807" s="22"/>
      <c r="BV1807" s="22"/>
      <c r="CL1807" s="22"/>
    </row>
    <row r="1808" spans="14:90">
      <c r="N1808" s="22"/>
      <c r="U1808"/>
      <c r="AE1808" s="22"/>
      <c r="AF1808" s="22"/>
      <c r="AH1808" s="22"/>
      <c r="AI1808" s="22"/>
      <c r="AJ1808" s="22"/>
      <c r="AR1808"/>
      <c r="AV1808"/>
      <c r="BT1808" s="22"/>
      <c r="BU1808" s="22"/>
      <c r="BV1808" s="22"/>
      <c r="CL1808" s="22"/>
    </row>
    <row r="1809" spans="14:90">
      <c r="N1809" s="22"/>
      <c r="U1809"/>
      <c r="AE1809" s="22"/>
      <c r="AF1809" s="22"/>
      <c r="AH1809" s="22"/>
      <c r="AI1809" s="22"/>
      <c r="AJ1809" s="22"/>
      <c r="AR1809"/>
      <c r="AV1809"/>
      <c r="BT1809" s="22"/>
      <c r="BU1809" s="22"/>
      <c r="BV1809" s="22"/>
      <c r="CL1809" s="22"/>
    </row>
    <row r="1810" spans="14:90">
      <c r="N1810" s="22"/>
      <c r="U1810"/>
      <c r="AE1810" s="22"/>
      <c r="AF1810" s="22"/>
      <c r="AH1810" s="22"/>
      <c r="AI1810" s="22"/>
      <c r="AJ1810" s="22"/>
      <c r="AR1810"/>
      <c r="AV1810"/>
      <c r="BT1810" s="22"/>
      <c r="BU1810" s="22"/>
      <c r="BV1810" s="22"/>
      <c r="CL1810" s="22"/>
    </row>
    <row r="1811" spans="14:90">
      <c r="N1811" s="22"/>
      <c r="U1811"/>
      <c r="AE1811" s="22"/>
      <c r="AF1811" s="22"/>
      <c r="AH1811" s="22"/>
      <c r="AI1811" s="22"/>
      <c r="AJ1811" s="22"/>
      <c r="AR1811"/>
      <c r="AV1811"/>
      <c r="BT1811" s="22"/>
      <c r="BU1811" s="22"/>
      <c r="BV1811" s="22"/>
      <c r="CL1811" s="22"/>
    </row>
    <row r="1812" spans="14:90">
      <c r="N1812" s="22"/>
      <c r="U1812"/>
      <c r="AE1812" s="22"/>
      <c r="AF1812" s="22"/>
      <c r="AH1812" s="22"/>
      <c r="AI1812" s="22"/>
      <c r="AJ1812" s="22"/>
      <c r="AR1812"/>
      <c r="AV1812"/>
      <c r="BT1812" s="22"/>
      <c r="BU1812" s="22"/>
      <c r="BV1812" s="22"/>
      <c r="CL1812" s="22"/>
    </row>
    <row r="1813" spans="14:90">
      <c r="N1813" s="22"/>
      <c r="U1813"/>
      <c r="AE1813" s="22"/>
      <c r="AF1813" s="22"/>
      <c r="AH1813" s="22"/>
      <c r="AI1813" s="22"/>
      <c r="AJ1813" s="22"/>
      <c r="AR1813"/>
      <c r="AV1813"/>
      <c r="BT1813" s="22"/>
      <c r="BU1813" s="22"/>
      <c r="BV1813" s="22"/>
      <c r="CL1813" s="22"/>
    </row>
    <row r="1814" spans="14:90">
      <c r="N1814" s="22"/>
      <c r="U1814"/>
      <c r="AE1814" s="22"/>
      <c r="AF1814" s="22"/>
      <c r="AH1814" s="22"/>
      <c r="AI1814" s="22"/>
      <c r="AJ1814" s="22"/>
      <c r="AR1814"/>
      <c r="AV1814"/>
      <c r="BT1814" s="22"/>
      <c r="BU1814" s="22"/>
      <c r="BV1814" s="22"/>
      <c r="CL1814" s="22"/>
    </row>
    <row r="1815" spans="14:90">
      <c r="N1815" s="22"/>
      <c r="U1815"/>
      <c r="AE1815" s="22"/>
      <c r="AF1815" s="22"/>
      <c r="AH1815" s="22"/>
      <c r="AI1815" s="22"/>
      <c r="AJ1815" s="22"/>
      <c r="AR1815"/>
      <c r="AV1815"/>
      <c r="BT1815" s="22"/>
      <c r="BU1815" s="22"/>
      <c r="BV1815" s="22"/>
      <c r="CL1815" s="22"/>
    </row>
    <row r="1816" spans="14:90">
      <c r="N1816" s="22"/>
      <c r="U1816"/>
      <c r="AE1816" s="22"/>
      <c r="AF1816" s="22"/>
      <c r="AH1816" s="22"/>
      <c r="AI1816" s="22"/>
      <c r="AJ1816" s="22"/>
      <c r="AR1816"/>
      <c r="AV1816"/>
      <c r="BT1816" s="22"/>
      <c r="BU1816" s="22"/>
      <c r="BV1816" s="22"/>
      <c r="CL1816" s="22"/>
    </row>
    <row r="1817" spans="14:90">
      <c r="N1817" s="22"/>
      <c r="U1817"/>
      <c r="AE1817" s="22"/>
      <c r="AF1817" s="22"/>
      <c r="AH1817" s="22"/>
      <c r="AI1817" s="22"/>
      <c r="AJ1817" s="22"/>
      <c r="AR1817"/>
      <c r="AV1817"/>
      <c r="BT1817" s="22"/>
      <c r="BU1817" s="22"/>
      <c r="BV1817" s="22"/>
      <c r="CL1817" s="22"/>
    </row>
    <row r="1818" spans="14:90">
      <c r="N1818" s="22"/>
      <c r="U1818"/>
      <c r="AE1818" s="22"/>
      <c r="AF1818" s="22"/>
      <c r="AH1818" s="22"/>
      <c r="AI1818" s="22"/>
      <c r="AJ1818" s="22"/>
      <c r="AR1818"/>
      <c r="AV1818"/>
      <c r="BT1818" s="22"/>
      <c r="BU1818" s="22"/>
      <c r="BV1818" s="22"/>
      <c r="CL1818" s="22"/>
    </row>
    <row r="1819" spans="14:90">
      <c r="N1819" s="22"/>
      <c r="U1819"/>
      <c r="AE1819" s="22"/>
      <c r="AF1819" s="22"/>
      <c r="AH1819" s="22"/>
      <c r="AI1819" s="22"/>
      <c r="AJ1819" s="22"/>
      <c r="AR1819"/>
      <c r="AV1819"/>
      <c r="BT1819" s="22"/>
      <c r="BU1819" s="22"/>
      <c r="BV1819" s="22"/>
      <c r="CL1819" s="22"/>
    </row>
    <row r="1820" spans="14:90">
      <c r="N1820" s="22"/>
      <c r="U1820"/>
      <c r="AE1820" s="22"/>
      <c r="AF1820" s="22"/>
      <c r="AH1820" s="22"/>
      <c r="AI1820" s="22"/>
      <c r="AJ1820" s="22"/>
      <c r="AR1820"/>
      <c r="AV1820"/>
      <c r="BT1820" s="22"/>
      <c r="BU1820" s="22"/>
      <c r="BV1820" s="22"/>
      <c r="CL1820" s="22"/>
    </row>
    <row r="1821" spans="14:90">
      <c r="N1821" s="22"/>
      <c r="U1821"/>
      <c r="AE1821" s="22"/>
      <c r="AF1821" s="22"/>
      <c r="AH1821" s="22"/>
      <c r="AI1821" s="22"/>
      <c r="AJ1821" s="22"/>
      <c r="AR1821"/>
      <c r="AV1821"/>
      <c r="BT1821" s="22"/>
      <c r="BU1821" s="22"/>
      <c r="BV1821" s="22"/>
      <c r="CL1821" s="22"/>
    </row>
    <row r="1822" spans="14:90">
      <c r="N1822" s="22"/>
      <c r="U1822"/>
      <c r="AE1822" s="22"/>
      <c r="AF1822" s="22"/>
      <c r="AH1822" s="22"/>
      <c r="AI1822" s="22"/>
      <c r="AJ1822" s="22"/>
      <c r="AR1822"/>
      <c r="AV1822"/>
      <c r="BT1822" s="22"/>
      <c r="BU1822" s="22"/>
      <c r="BV1822" s="22"/>
      <c r="CL1822" s="22"/>
    </row>
    <row r="1823" spans="14:90">
      <c r="N1823" s="22"/>
      <c r="U1823"/>
      <c r="AE1823" s="22"/>
      <c r="AF1823" s="22"/>
      <c r="AH1823" s="22"/>
      <c r="AI1823" s="22"/>
      <c r="AJ1823" s="22"/>
      <c r="AR1823"/>
      <c r="AV1823"/>
      <c r="BT1823" s="22"/>
      <c r="BU1823" s="22"/>
      <c r="BV1823" s="22"/>
      <c r="CL1823" s="22"/>
    </row>
    <row r="1824" spans="14:90">
      <c r="N1824" s="22"/>
      <c r="U1824"/>
      <c r="AE1824" s="22"/>
      <c r="AF1824" s="22"/>
      <c r="AH1824" s="22"/>
      <c r="AI1824" s="22"/>
      <c r="AJ1824" s="22"/>
      <c r="AR1824"/>
      <c r="AV1824"/>
      <c r="BT1824" s="22"/>
      <c r="BU1824" s="22"/>
      <c r="BV1824" s="22"/>
      <c r="CL1824" s="22"/>
    </row>
    <row r="1825" spans="14:90">
      <c r="N1825" s="22"/>
      <c r="U1825"/>
      <c r="AE1825" s="22"/>
      <c r="AF1825" s="22"/>
      <c r="AH1825" s="22"/>
      <c r="AI1825" s="22"/>
      <c r="AJ1825" s="22"/>
      <c r="AR1825"/>
      <c r="AV1825"/>
      <c r="BT1825" s="22"/>
      <c r="BU1825" s="22"/>
      <c r="BV1825" s="22"/>
      <c r="CL1825" s="22"/>
    </row>
    <row r="1826" spans="14:90">
      <c r="N1826" s="22"/>
      <c r="U1826"/>
      <c r="AE1826" s="22"/>
      <c r="AF1826" s="22"/>
      <c r="AH1826" s="22"/>
      <c r="AI1826" s="22"/>
      <c r="AJ1826" s="22"/>
      <c r="AR1826"/>
      <c r="AV1826"/>
      <c r="BT1826" s="22"/>
      <c r="BU1826" s="22"/>
      <c r="BV1826" s="22"/>
      <c r="CL1826" s="22"/>
    </row>
    <row r="1827" spans="14:90">
      <c r="N1827" s="22"/>
      <c r="U1827"/>
      <c r="AE1827" s="22"/>
      <c r="AF1827" s="22"/>
      <c r="AH1827" s="22"/>
      <c r="AI1827" s="22"/>
      <c r="AJ1827" s="22"/>
      <c r="AR1827"/>
      <c r="AV1827"/>
      <c r="BT1827" s="22"/>
      <c r="BU1827" s="22"/>
      <c r="BV1827" s="22"/>
      <c r="CL1827" s="22"/>
    </row>
    <row r="1828" spans="14:90">
      <c r="N1828" s="22"/>
      <c r="U1828"/>
      <c r="AE1828" s="22"/>
      <c r="AF1828" s="22"/>
      <c r="AH1828" s="22"/>
      <c r="AI1828" s="22"/>
      <c r="AJ1828" s="22"/>
      <c r="AR1828"/>
      <c r="AV1828"/>
      <c r="BT1828" s="22"/>
      <c r="BU1828" s="22"/>
      <c r="BV1828" s="22"/>
      <c r="CL1828" s="22"/>
    </row>
    <row r="1829" spans="14:90">
      <c r="N1829" s="22"/>
      <c r="U1829"/>
      <c r="AE1829" s="22"/>
      <c r="AF1829" s="22"/>
      <c r="AH1829" s="22"/>
      <c r="AI1829" s="22"/>
      <c r="AJ1829" s="22"/>
      <c r="AR1829"/>
      <c r="AV1829"/>
      <c r="BT1829" s="22"/>
      <c r="BU1829" s="22"/>
      <c r="BV1829" s="22"/>
      <c r="CL1829" s="22"/>
    </row>
    <row r="1830" spans="14:90">
      <c r="N1830" s="22"/>
      <c r="U1830"/>
      <c r="AE1830" s="22"/>
      <c r="AF1830" s="22"/>
      <c r="AH1830" s="22"/>
      <c r="AI1830" s="22"/>
      <c r="AJ1830" s="22"/>
      <c r="AR1830"/>
      <c r="AV1830"/>
      <c r="BT1830" s="22"/>
      <c r="BU1830" s="22"/>
      <c r="BV1830" s="22"/>
      <c r="CL1830" s="22"/>
    </row>
    <row r="1831" spans="14:90">
      <c r="N1831" s="22"/>
      <c r="U1831"/>
      <c r="AE1831" s="22"/>
      <c r="AF1831" s="22"/>
      <c r="AH1831" s="22"/>
      <c r="AI1831" s="22"/>
      <c r="AJ1831" s="22"/>
      <c r="AR1831"/>
      <c r="AV1831"/>
      <c r="BT1831" s="22"/>
      <c r="BU1831" s="22"/>
      <c r="BV1831" s="22"/>
      <c r="CL1831" s="22"/>
    </row>
    <row r="1832" spans="14:90">
      <c r="N1832" s="22"/>
      <c r="U1832"/>
      <c r="AE1832" s="22"/>
      <c r="AF1832" s="22"/>
      <c r="AH1832" s="22"/>
      <c r="AI1832" s="22"/>
      <c r="AJ1832" s="22"/>
      <c r="AR1832"/>
      <c r="AV1832"/>
      <c r="BT1832" s="22"/>
      <c r="BU1832" s="22"/>
      <c r="BV1832" s="22"/>
      <c r="CL1832" s="22"/>
    </row>
    <row r="1833" spans="14:90">
      <c r="N1833" s="22"/>
      <c r="U1833"/>
      <c r="AE1833" s="22"/>
      <c r="AF1833" s="22"/>
      <c r="AH1833" s="22"/>
      <c r="AI1833" s="22"/>
      <c r="AJ1833" s="22"/>
      <c r="AR1833"/>
      <c r="AV1833"/>
      <c r="BT1833" s="22"/>
      <c r="BU1833" s="22"/>
      <c r="BV1833" s="22"/>
      <c r="CL1833" s="22"/>
    </row>
    <row r="1834" spans="14:90">
      <c r="N1834" s="22"/>
      <c r="U1834"/>
      <c r="AE1834" s="22"/>
      <c r="AF1834" s="22"/>
      <c r="AH1834" s="22"/>
      <c r="AI1834" s="22"/>
      <c r="AJ1834" s="22"/>
      <c r="AR1834"/>
      <c r="AV1834"/>
      <c r="BT1834" s="22"/>
      <c r="BU1834" s="22"/>
      <c r="BV1834" s="22"/>
      <c r="CL1834" s="22"/>
    </row>
    <row r="1835" spans="14:90">
      <c r="N1835" s="22"/>
      <c r="U1835"/>
      <c r="AE1835" s="22"/>
      <c r="AF1835" s="22"/>
      <c r="AH1835" s="22"/>
      <c r="AI1835" s="22"/>
      <c r="AJ1835" s="22"/>
      <c r="AR1835"/>
      <c r="AV1835"/>
      <c r="BT1835" s="22"/>
      <c r="BU1835" s="22"/>
      <c r="BV1835" s="22"/>
      <c r="CL1835" s="22"/>
    </row>
    <row r="1836" spans="14:90">
      <c r="N1836" s="22"/>
      <c r="U1836"/>
      <c r="AE1836" s="22"/>
      <c r="AF1836" s="22"/>
      <c r="AH1836" s="22"/>
      <c r="AI1836" s="22"/>
      <c r="AJ1836" s="22"/>
      <c r="AR1836"/>
      <c r="AV1836"/>
      <c r="BT1836" s="22"/>
      <c r="BU1836" s="22"/>
      <c r="BV1836" s="22"/>
      <c r="CL1836" s="22"/>
    </row>
    <row r="1837" spans="14:90">
      <c r="N1837" s="22"/>
      <c r="U1837"/>
      <c r="AE1837" s="22"/>
      <c r="AF1837" s="22"/>
      <c r="AH1837" s="22"/>
      <c r="AI1837" s="22"/>
      <c r="AJ1837" s="22"/>
      <c r="AR1837"/>
      <c r="AV1837"/>
      <c r="BT1837" s="22"/>
      <c r="BU1837" s="22"/>
      <c r="BV1837" s="22"/>
      <c r="CL1837" s="22"/>
    </row>
    <row r="1838" spans="14:90">
      <c r="N1838" s="22"/>
      <c r="U1838"/>
      <c r="AE1838" s="22"/>
      <c r="AF1838" s="22"/>
      <c r="AH1838" s="22"/>
      <c r="AI1838" s="22"/>
      <c r="AJ1838" s="22"/>
      <c r="AR1838"/>
      <c r="AV1838"/>
      <c r="BT1838" s="22"/>
      <c r="BU1838" s="22"/>
      <c r="BV1838" s="22"/>
      <c r="CL1838" s="22"/>
    </row>
    <row r="1839" spans="14:90">
      <c r="N1839" s="22"/>
      <c r="U1839"/>
      <c r="AE1839" s="22"/>
      <c r="AF1839" s="22"/>
      <c r="AH1839" s="22"/>
      <c r="AI1839" s="22"/>
      <c r="AJ1839" s="22"/>
      <c r="AR1839"/>
      <c r="AV1839"/>
      <c r="BT1839" s="22"/>
      <c r="BU1839" s="22"/>
      <c r="BV1839" s="22"/>
      <c r="CL1839" s="22"/>
    </row>
    <row r="1840" spans="14:90">
      <c r="N1840" s="22"/>
      <c r="U1840"/>
      <c r="AE1840" s="22"/>
      <c r="AF1840" s="22"/>
      <c r="AH1840" s="22"/>
      <c r="AI1840" s="22"/>
      <c r="AJ1840" s="22"/>
      <c r="AR1840"/>
      <c r="AV1840"/>
      <c r="BT1840" s="22"/>
      <c r="BU1840" s="22"/>
      <c r="BV1840" s="22"/>
      <c r="CL1840" s="22"/>
    </row>
    <row r="1841" spans="14:90">
      <c r="N1841" s="22"/>
      <c r="U1841"/>
      <c r="AE1841" s="22"/>
      <c r="AF1841" s="22"/>
      <c r="AH1841" s="22"/>
      <c r="AI1841" s="22"/>
      <c r="AJ1841" s="22"/>
      <c r="AR1841"/>
      <c r="AV1841"/>
      <c r="BT1841" s="22"/>
      <c r="BU1841" s="22"/>
      <c r="BV1841" s="22"/>
      <c r="CL1841" s="22"/>
    </row>
    <row r="1842" spans="14:90">
      <c r="N1842" s="22"/>
      <c r="U1842"/>
      <c r="AE1842" s="22"/>
      <c r="AF1842" s="22"/>
      <c r="AH1842" s="22"/>
      <c r="AI1842" s="22"/>
      <c r="AJ1842" s="22"/>
      <c r="AR1842"/>
      <c r="AV1842"/>
      <c r="BT1842" s="22"/>
      <c r="BU1842" s="22"/>
      <c r="BV1842" s="22"/>
      <c r="CL1842" s="22"/>
    </row>
    <row r="1843" spans="14:90">
      <c r="N1843" s="22"/>
      <c r="U1843"/>
      <c r="AE1843" s="22"/>
      <c r="AF1843" s="22"/>
      <c r="AH1843" s="22"/>
      <c r="AI1843" s="22"/>
      <c r="AJ1843" s="22"/>
      <c r="AR1843"/>
      <c r="AV1843"/>
      <c r="BT1843" s="22"/>
      <c r="BU1843" s="22"/>
      <c r="BV1843" s="22"/>
      <c r="CL1843" s="22"/>
    </row>
    <row r="1844" spans="14:90">
      <c r="N1844" s="22"/>
      <c r="U1844"/>
      <c r="AE1844" s="22"/>
      <c r="AF1844" s="22"/>
      <c r="AH1844" s="22"/>
      <c r="AI1844" s="22"/>
      <c r="AJ1844" s="22"/>
      <c r="AR1844"/>
      <c r="AV1844"/>
      <c r="BT1844" s="22"/>
      <c r="BU1844" s="22"/>
      <c r="BV1844" s="22"/>
      <c r="CL1844" s="22"/>
    </row>
    <row r="1845" spans="14:90">
      <c r="N1845" s="22"/>
      <c r="U1845"/>
      <c r="AE1845" s="22"/>
      <c r="AF1845" s="22"/>
      <c r="AH1845" s="22"/>
      <c r="AI1845" s="22"/>
      <c r="AJ1845" s="22"/>
      <c r="AR1845"/>
      <c r="AV1845"/>
      <c r="BT1845" s="22"/>
      <c r="BU1845" s="22"/>
      <c r="BV1845" s="22"/>
      <c r="CL1845" s="22"/>
    </row>
    <row r="1846" spans="14:90">
      <c r="N1846" s="22"/>
      <c r="U1846"/>
      <c r="AE1846" s="22"/>
      <c r="AF1846" s="22"/>
      <c r="AH1846" s="22"/>
      <c r="AI1846" s="22"/>
      <c r="AJ1846" s="22"/>
      <c r="AR1846"/>
      <c r="AV1846"/>
      <c r="BT1846" s="22"/>
      <c r="BU1846" s="22"/>
      <c r="BV1846" s="22"/>
      <c r="CL1846" s="22"/>
    </row>
    <row r="1847" spans="14:90">
      <c r="N1847" s="22"/>
      <c r="U1847"/>
      <c r="AE1847" s="22"/>
      <c r="AF1847" s="22"/>
      <c r="AH1847" s="22"/>
      <c r="AI1847" s="22"/>
      <c r="AJ1847" s="22"/>
      <c r="AR1847"/>
      <c r="AV1847"/>
      <c r="BT1847" s="22"/>
      <c r="BU1847" s="22"/>
      <c r="BV1847" s="22"/>
      <c r="CL1847" s="22"/>
    </row>
    <row r="1848" spans="14:90">
      <c r="N1848" s="22"/>
      <c r="U1848"/>
      <c r="AE1848" s="22"/>
      <c r="AF1848" s="22"/>
      <c r="AH1848" s="22"/>
      <c r="AI1848" s="22"/>
      <c r="AJ1848" s="22"/>
      <c r="AR1848"/>
      <c r="AV1848"/>
      <c r="BT1848" s="22"/>
      <c r="BU1848" s="22"/>
      <c r="BV1848" s="22"/>
      <c r="CL1848" s="22"/>
    </row>
    <row r="1849" spans="14:90">
      <c r="N1849" s="22"/>
      <c r="U1849"/>
      <c r="AE1849" s="22"/>
      <c r="AF1849" s="22"/>
      <c r="AH1849" s="22"/>
      <c r="AI1849" s="22"/>
      <c r="AJ1849" s="22"/>
      <c r="AR1849"/>
      <c r="AV1849"/>
      <c r="BT1849" s="22"/>
      <c r="BU1849" s="22"/>
      <c r="BV1849" s="22"/>
      <c r="CL1849" s="22"/>
    </row>
    <row r="1850" spans="14:90">
      <c r="N1850" s="22"/>
      <c r="U1850"/>
      <c r="AE1850" s="22"/>
      <c r="AF1850" s="22"/>
      <c r="AH1850" s="22"/>
      <c r="AI1850" s="22"/>
      <c r="AJ1850" s="22"/>
      <c r="AR1850"/>
      <c r="AV1850"/>
      <c r="BT1850" s="22"/>
      <c r="BU1850" s="22"/>
      <c r="BV1850" s="22"/>
      <c r="CL1850" s="22"/>
    </row>
    <row r="1851" spans="14:90">
      <c r="N1851" s="22"/>
      <c r="U1851"/>
      <c r="AE1851" s="22"/>
      <c r="AF1851" s="22"/>
      <c r="AH1851" s="22"/>
      <c r="AI1851" s="22"/>
      <c r="AJ1851" s="22"/>
      <c r="AR1851"/>
      <c r="AV1851"/>
      <c r="BT1851" s="22"/>
      <c r="BU1851" s="22"/>
      <c r="BV1851" s="22"/>
      <c r="CL1851" s="22"/>
    </row>
    <row r="1852" spans="14:90">
      <c r="N1852" s="22"/>
      <c r="U1852"/>
      <c r="AE1852" s="22"/>
      <c r="AF1852" s="22"/>
      <c r="AH1852" s="22"/>
      <c r="AI1852" s="22"/>
      <c r="AJ1852" s="22"/>
      <c r="AR1852"/>
      <c r="AV1852"/>
      <c r="BT1852" s="22"/>
      <c r="BU1852" s="22"/>
      <c r="BV1852" s="22"/>
      <c r="CL1852" s="22"/>
    </row>
    <row r="1853" spans="14:90">
      <c r="N1853" s="22"/>
      <c r="U1853"/>
      <c r="AE1853" s="22"/>
      <c r="AF1853" s="22"/>
      <c r="AH1853" s="22"/>
      <c r="AI1853" s="22"/>
      <c r="AJ1853" s="22"/>
      <c r="AR1853"/>
      <c r="AV1853"/>
      <c r="BT1853" s="22"/>
      <c r="BU1853" s="22"/>
      <c r="BV1853" s="22"/>
      <c r="CL1853" s="22"/>
    </row>
    <row r="1854" spans="14:90">
      <c r="N1854" s="22"/>
      <c r="U1854"/>
      <c r="AE1854" s="22"/>
      <c r="AF1854" s="22"/>
      <c r="AH1854" s="22"/>
      <c r="AI1854" s="22"/>
      <c r="AJ1854" s="22"/>
      <c r="AR1854"/>
      <c r="AV1854"/>
      <c r="BT1854" s="22"/>
      <c r="BU1854" s="22"/>
      <c r="BV1854" s="22"/>
      <c r="CL1854" s="22"/>
    </row>
    <row r="1855" spans="14:90">
      <c r="N1855" s="22"/>
      <c r="U1855"/>
      <c r="AE1855" s="22"/>
      <c r="AF1855" s="22"/>
      <c r="AH1855" s="22"/>
      <c r="AI1855" s="22"/>
      <c r="AJ1855" s="22"/>
      <c r="AR1855"/>
      <c r="AV1855"/>
      <c r="BT1855" s="22"/>
      <c r="BU1855" s="22"/>
      <c r="BV1855" s="22"/>
      <c r="CL1855" s="22"/>
    </row>
    <row r="1856" spans="14:90">
      <c r="N1856" s="22"/>
      <c r="U1856"/>
      <c r="AE1856" s="22"/>
      <c r="AF1856" s="22"/>
      <c r="AH1856" s="22"/>
      <c r="AI1856" s="22"/>
      <c r="AJ1856" s="22"/>
      <c r="AR1856"/>
      <c r="AV1856"/>
      <c r="BT1856" s="22"/>
      <c r="BU1856" s="22"/>
      <c r="BV1856" s="22"/>
      <c r="CL1856" s="22"/>
    </row>
    <row r="1857" spans="14:90">
      <c r="N1857" s="22"/>
      <c r="U1857"/>
      <c r="AE1857" s="22"/>
      <c r="AF1857" s="22"/>
      <c r="AH1857" s="22"/>
      <c r="AI1857" s="22"/>
      <c r="AJ1857" s="22"/>
      <c r="AR1857"/>
      <c r="AV1857"/>
      <c r="BT1857" s="22"/>
      <c r="BU1857" s="22"/>
      <c r="BV1857" s="22"/>
      <c r="CL1857" s="22"/>
    </row>
    <row r="1858" spans="14:90">
      <c r="N1858" s="22"/>
      <c r="U1858"/>
      <c r="AE1858" s="22"/>
      <c r="AF1858" s="22"/>
      <c r="AH1858" s="22"/>
      <c r="AI1858" s="22"/>
      <c r="AJ1858" s="22"/>
      <c r="AR1858"/>
      <c r="AV1858"/>
      <c r="BT1858" s="22"/>
      <c r="BU1858" s="22"/>
      <c r="BV1858" s="22"/>
      <c r="CL1858" s="22"/>
    </row>
    <row r="1859" spans="14:90">
      <c r="N1859" s="22"/>
      <c r="U1859"/>
      <c r="AE1859" s="22"/>
      <c r="AF1859" s="22"/>
      <c r="AH1859" s="22"/>
      <c r="AI1859" s="22"/>
      <c r="AJ1859" s="22"/>
      <c r="AR1859"/>
      <c r="AV1859"/>
      <c r="BT1859" s="22"/>
      <c r="BU1859" s="22"/>
      <c r="BV1859" s="22"/>
      <c r="CL1859" s="22"/>
    </row>
    <row r="1860" spans="14:90">
      <c r="N1860" s="22"/>
      <c r="U1860"/>
      <c r="AE1860" s="22"/>
      <c r="AF1860" s="22"/>
      <c r="AH1860" s="22"/>
      <c r="AI1860" s="22"/>
      <c r="AJ1860" s="22"/>
      <c r="AR1860"/>
      <c r="AV1860"/>
      <c r="BT1860" s="22"/>
      <c r="BU1860" s="22"/>
      <c r="BV1860" s="22"/>
      <c r="CL1860" s="22"/>
    </row>
    <row r="1861" spans="14:90">
      <c r="N1861" s="22"/>
      <c r="U1861"/>
      <c r="AE1861" s="22"/>
      <c r="AF1861" s="22"/>
      <c r="AH1861" s="22"/>
      <c r="AI1861" s="22"/>
      <c r="AJ1861" s="22"/>
      <c r="AR1861"/>
      <c r="AV1861"/>
      <c r="BT1861" s="22"/>
      <c r="BU1861" s="22"/>
      <c r="BV1861" s="22"/>
      <c r="CL1861" s="22"/>
    </row>
    <row r="1862" spans="14:90">
      <c r="N1862" s="22"/>
      <c r="U1862"/>
      <c r="AE1862" s="22"/>
      <c r="AF1862" s="22"/>
      <c r="AH1862" s="22"/>
      <c r="AI1862" s="22"/>
      <c r="AJ1862" s="22"/>
      <c r="AR1862"/>
      <c r="AV1862"/>
      <c r="BT1862" s="22"/>
      <c r="BU1862" s="22"/>
      <c r="BV1862" s="22"/>
      <c r="CL1862" s="22"/>
    </row>
    <row r="1863" spans="14:90">
      <c r="N1863" s="22"/>
      <c r="U1863"/>
      <c r="AE1863" s="22"/>
      <c r="AF1863" s="22"/>
      <c r="AH1863" s="22"/>
      <c r="AI1863" s="22"/>
      <c r="AJ1863" s="22"/>
      <c r="AR1863"/>
      <c r="AV1863"/>
      <c r="BT1863" s="22"/>
      <c r="BU1863" s="22"/>
      <c r="BV1863" s="22"/>
      <c r="CL1863" s="22"/>
    </row>
    <row r="1864" spans="14:90">
      <c r="N1864" s="22"/>
      <c r="U1864"/>
      <c r="AE1864" s="22"/>
      <c r="AF1864" s="22"/>
      <c r="AH1864" s="22"/>
      <c r="AI1864" s="22"/>
      <c r="AJ1864" s="22"/>
      <c r="AR1864"/>
      <c r="AV1864"/>
      <c r="BT1864" s="22"/>
      <c r="BU1864" s="22"/>
      <c r="BV1864" s="22"/>
      <c r="CL1864" s="22"/>
    </row>
    <row r="1865" spans="14:90">
      <c r="N1865" s="22"/>
      <c r="U1865"/>
      <c r="AE1865" s="22"/>
      <c r="AF1865" s="22"/>
      <c r="AH1865" s="22"/>
      <c r="AI1865" s="22"/>
      <c r="AJ1865" s="22"/>
      <c r="AR1865"/>
      <c r="AV1865"/>
      <c r="BT1865" s="22"/>
      <c r="BU1865" s="22"/>
      <c r="BV1865" s="22"/>
      <c r="CL1865" s="22"/>
    </row>
    <row r="1866" spans="14:90">
      <c r="N1866" s="22"/>
      <c r="U1866"/>
      <c r="AE1866" s="22"/>
      <c r="AF1866" s="22"/>
      <c r="AH1866" s="22"/>
      <c r="AI1866" s="22"/>
      <c r="AJ1866" s="22"/>
      <c r="AR1866"/>
      <c r="AV1866"/>
      <c r="BT1866" s="22"/>
      <c r="BU1866" s="22"/>
      <c r="BV1866" s="22"/>
      <c r="CL1866" s="22"/>
    </row>
    <row r="1867" spans="14:90">
      <c r="N1867" s="22"/>
      <c r="U1867"/>
      <c r="AE1867" s="22"/>
      <c r="AF1867" s="22"/>
      <c r="AH1867" s="22"/>
      <c r="AI1867" s="22"/>
      <c r="AJ1867" s="22"/>
      <c r="AR1867"/>
      <c r="AV1867"/>
      <c r="BT1867" s="22"/>
      <c r="BU1867" s="22"/>
      <c r="BV1867" s="22"/>
      <c r="CL1867" s="22"/>
    </row>
    <row r="1868" spans="14:90">
      <c r="N1868" s="22"/>
      <c r="U1868"/>
      <c r="AE1868" s="22"/>
      <c r="AF1868" s="22"/>
      <c r="AH1868" s="22"/>
      <c r="AI1868" s="22"/>
      <c r="AJ1868" s="22"/>
      <c r="AR1868"/>
      <c r="AV1868"/>
      <c r="BT1868" s="22"/>
      <c r="BU1868" s="22"/>
      <c r="BV1868" s="22"/>
      <c r="CL1868" s="22"/>
    </row>
    <row r="1869" spans="14:90">
      <c r="N1869" s="22"/>
      <c r="U1869"/>
      <c r="AE1869" s="22"/>
      <c r="AF1869" s="22"/>
      <c r="AH1869" s="22"/>
      <c r="AI1869" s="22"/>
      <c r="AJ1869" s="22"/>
      <c r="AR1869"/>
      <c r="AV1869"/>
      <c r="BT1869" s="22"/>
      <c r="BU1869" s="22"/>
      <c r="BV1869" s="22"/>
      <c r="CL1869" s="22"/>
    </row>
    <row r="1870" spans="14:90">
      <c r="N1870" s="22"/>
      <c r="U1870"/>
      <c r="AE1870" s="22"/>
      <c r="AF1870" s="22"/>
      <c r="AH1870" s="22"/>
      <c r="AI1870" s="22"/>
      <c r="AJ1870" s="22"/>
      <c r="AR1870"/>
      <c r="AV1870"/>
      <c r="BT1870" s="22"/>
      <c r="BU1870" s="22"/>
      <c r="BV1870" s="22"/>
      <c r="CL1870" s="22"/>
    </row>
    <row r="1871" spans="14:90">
      <c r="N1871" s="22"/>
      <c r="U1871"/>
      <c r="AE1871" s="22"/>
      <c r="AF1871" s="22"/>
      <c r="AH1871" s="22"/>
      <c r="AI1871" s="22"/>
      <c r="AJ1871" s="22"/>
      <c r="AR1871"/>
      <c r="AV1871"/>
      <c r="BT1871" s="22"/>
      <c r="BU1871" s="22"/>
      <c r="BV1871" s="22"/>
      <c r="CL1871" s="22"/>
    </row>
    <row r="1872" spans="14:90">
      <c r="N1872" s="22"/>
      <c r="U1872"/>
      <c r="AE1872" s="22"/>
      <c r="AF1872" s="22"/>
      <c r="AH1872" s="22"/>
      <c r="AI1872" s="22"/>
      <c r="AJ1872" s="22"/>
      <c r="AR1872"/>
      <c r="AV1872"/>
      <c r="BT1872" s="22"/>
      <c r="BU1872" s="22"/>
      <c r="BV1872" s="22"/>
      <c r="CL1872" s="22"/>
    </row>
    <row r="1873" spans="14:90">
      <c r="N1873" s="22"/>
      <c r="U1873"/>
      <c r="AE1873" s="22"/>
      <c r="AF1873" s="22"/>
      <c r="AH1873" s="22"/>
      <c r="AI1873" s="22"/>
      <c r="AJ1873" s="22"/>
      <c r="AR1873"/>
      <c r="AV1873"/>
      <c r="BT1873" s="22"/>
      <c r="BU1873" s="22"/>
      <c r="BV1873" s="22"/>
      <c r="CL1873" s="22"/>
    </row>
    <row r="1874" spans="14:90">
      <c r="N1874" s="22"/>
      <c r="U1874"/>
      <c r="AE1874" s="22"/>
      <c r="AF1874" s="22"/>
      <c r="AH1874" s="22"/>
      <c r="AI1874" s="22"/>
      <c r="AJ1874" s="22"/>
      <c r="AR1874"/>
      <c r="AV1874"/>
      <c r="BT1874" s="22"/>
      <c r="BU1874" s="22"/>
      <c r="BV1874" s="22"/>
      <c r="CL1874" s="22"/>
    </row>
    <row r="1875" spans="14:90">
      <c r="N1875" s="22"/>
      <c r="U1875"/>
      <c r="AE1875" s="22"/>
      <c r="AF1875" s="22"/>
      <c r="AH1875" s="22"/>
      <c r="AI1875" s="22"/>
      <c r="AJ1875" s="22"/>
      <c r="AR1875"/>
      <c r="AV1875"/>
      <c r="BT1875" s="22"/>
      <c r="BU1875" s="22"/>
      <c r="BV1875" s="22"/>
      <c r="CL1875" s="22"/>
    </row>
    <row r="1876" spans="14:90">
      <c r="N1876" s="22"/>
      <c r="U1876"/>
      <c r="AE1876" s="22"/>
      <c r="AF1876" s="22"/>
      <c r="AH1876" s="22"/>
      <c r="AI1876" s="22"/>
      <c r="AJ1876" s="22"/>
      <c r="AR1876"/>
      <c r="AV1876"/>
      <c r="BT1876" s="22"/>
      <c r="BU1876" s="22"/>
      <c r="BV1876" s="22"/>
      <c r="CL1876" s="22"/>
    </row>
    <row r="1877" spans="14:90">
      <c r="N1877" s="22"/>
      <c r="U1877"/>
      <c r="AE1877" s="22"/>
      <c r="AF1877" s="22"/>
      <c r="AH1877" s="22"/>
      <c r="AI1877" s="22"/>
      <c r="AJ1877" s="22"/>
      <c r="AR1877"/>
      <c r="AV1877"/>
      <c r="BT1877" s="22"/>
      <c r="BU1877" s="22"/>
      <c r="BV1877" s="22"/>
      <c r="CL1877" s="22"/>
    </row>
    <row r="1878" spans="14:90">
      <c r="N1878" s="22"/>
      <c r="U1878"/>
      <c r="AE1878" s="22"/>
      <c r="AF1878" s="22"/>
      <c r="AH1878" s="22"/>
      <c r="AI1878" s="22"/>
      <c r="AJ1878" s="22"/>
      <c r="AR1878"/>
      <c r="AV1878"/>
      <c r="BT1878" s="22"/>
      <c r="BU1878" s="22"/>
      <c r="BV1878" s="22"/>
      <c r="CL1878" s="22"/>
    </row>
    <row r="1879" spans="14:90">
      <c r="N1879" s="22"/>
      <c r="U1879"/>
      <c r="AE1879" s="22"/>
      <c r="AF1879" s="22"/>
      <c r="AH1879" s="22"/>
      <c r="AI1879" s="22"/>
      <c r="AJ1879" s="22"/>
      <c r="AR1879"/>
      <c r="AV1879"/>
      <c r="BT1879" s="22"/>
      <c r="BU1879" s="22"/>
      <c r="BV1879" s="22"/>
      <c r="CL1879" s="22"/>
    </row>
    <row r="1880" spans="14:90">
      <c r="N1880" s="22"/>
      <c r="U1880"/>
      <c r="AE1880" s="22"/>
      <c r="AF1880" s="22"/>
      <c r="AH1880" s="22"/>
      <c r="AI1880" s="22"/>
      <c r="AJ1880" s="22"/>
      <c r="AR1880"/>
      <c r="AV1880"/>
      <c r="BT1880" s="22"/>
      <c r="BU1880" s="22"/>
      <c r="BV1880" s="22"/>
      <c r="CL1880" s="22"/>
    </row>
    <row r="1881" spans="14:90">
      <c r="N1881" s="22"/>
      <c r="U1881"/>
      <c r="AE1881" s="22"/>
      <c r="AF1881" s="22"/>
      <c r="AH1881" s="22"/>
      <c r="AI1881" s="22"/>
      <c r="AJ1881" s="22"/>
      <c r="AR1881"/>
      <c r="AV1881"/>
      <c r="BT1881" s="22"/>
      <c r="BU1881" s="22"/>
      <c r="BV1881" s="22"/>
      <c r="CL1881" s="22"/>
    </row>
    <row r="1882" spans="14:90">
      <c r="N1882" s="22"/>
      <c r="U1882"/>
      <c r="AE1882" s="22"/>
      <c r="AF1882" s="22"/>
      <c r="AH1882" s="22"/>
      <c r="AI1882" s="22"/>
      <c r="AJ1882" s="22"/>
      <c r="AR1882"/>
      <c r="AV1882"/>
      <c r="BT1882" s="22"/>
      <c r="BU1882" s="22"/>
      <c r="BV1882" s="22"/>
      <c r="CL1882" s="22"/>
    </row>
    <row r="1883" spans="14:90">
      <c r="N1883" s="22"/>
      <c r="U1883"/>
      <c r="AE1883" s="22"/>
      <c r="AF1883" s="22"/>
      <c r="AH1883" s="22"/>
      <c r="AI1883" s="22"/>
      <c r="AJ1883" s="22"/>
      <c r="AR1883"/>
      <c r="AV1883"/>
      <c r="BT1883" s="22"/>
      <c r="BU1883" s="22"/>
      <c r="BV1883" s="22"/>
      <c r="CL1883" s="22"/>
    </row>
    <row r="1884" spans="14:90">
      <c r="N1884" s="22"/>
      <c r="U1884"/>
      <c r="AE1884" s="22"/>
      <c r="AF1884" s="22"/>
      <c r="AH1884" s="22"/>
      <c r="AI1884" s="22"/>
      <c r="AJ1884" s="22"/>
      <c r="AR1884"/>
      <c r="AV1884"/>
      <c r="BT1884" s="22"/>
      <c r="BU1884" s="22"/>
      <c r="BV1884" s="22"/>
      <c r="CL1884" s="22"/>
    </row>
    <row r="1885" spans="14:90">
      <c r="N1885" s="22"/>
      <c r="U1885"/>
      <c r="AE1885" s="22"/>
      <c r="AF1885" s="22"/>
      <c r="AH1885" s="22"/>
      <c r="AI1885" s="22"/>
      <c r="AJ1885" s="22"/>
      <c r="AR1885"/>
      <c r="AV1885"/>
      <c r="BT1885" s="22"/>
      <c r="BU1885" s="22"/>
      <c r="BV1885" s="22"/>
      <c r="CL1885" s="22"/>
    </row>
    <row r="1886" spans="14:90">
      <c r="N1886" s="22"/>
      <c r="U1886"/>
      <c r="AE1886" s="22"/>
      <c r="AF1886" s="22"/>
      <c r="AH1886" s="22"/>
      <c r="AI1886" s="22"/>
      <c r="AJ1886" s="22"/>
      <c r="AR1886"/>
      <c r="AV1886"/>
      <c r="BT1886" s="22"/>
      <c r="BU1886" s="22"/>
      <c r="BV1886" s="22"/>
      <c r="CL1886" s="22"/>
    </row>
    <row r="1887" spans="14:90">
      <c r="N1887" s="22"/>
      <c r="U1887"/>
      <c r="AE1887" s="22"/>
      <c r="AF1887" s="22"/>
      <c r="AH1887" s="22"/>
      <c r="AI1887" s="22"/>
      <c r="AJ1887" s="22"/>
      <c r="AR1887"/>
      <c r="AV1887"/>
      <c r="BT1887" s="22"/>
      <c r="BU1887" s="22"/>
      <c r="BV1887" s="22"/>
      <c r="CL1887" s="22"/>
    </row>
    <row r="1888" spans="14:90">
      <c r="N1888" s="22"/>
      <c r="U1888"/>
      <c r="AE1888" s="22"/>
      <c r="AF1888" s="22"/>
      <c r="AH1888" s="22"/>
      <c r="AI1888" s="22"/>
      <c r="AJ1888" s="22"/>
      <c r="AR1888"/>
      <c r="AV1888"/>
      <c r="BT1888" s="22"/>
      <c r="BU1888" s="22"/>
      <c r="BV1888" s="22"/>
      <c r="CL1888" s="22"/>
    </row>
    <row r="1889" spans="14:90">
      <c r="N1889" s="22"/>
      <c r="U1889"/>
      <c r="AE1889" s="22"/>
      <c r="AF1889" s="22"/>
      <c r="AH1889" s="22"/>
      <c r="AI1889" s="22"/>
      <c r="AJ1889" s="22"/>
      <c r="AR1889"/>
      <c r="AV1889"/>
      <c r="BT1889" s="22"/>
      <c r="BU1889" s="22"/>
      <c r="BV1889" s="22"/>
      <c r="CL1889" s="22"/>
    </row>
    <row r="1890" spans="14:90">
      <c r="N1890" s="22"/>
      <c r="U1890"/>
      <c r="AE1890" s="22"/>
      <c r="AF1890" s="22"/>
      <c r="AH1890" s="22"/>
      <c r="AI1890" s="22"/>
      <c r="AJ1890" s="22"/>
      <c r="AR1890"/>
      <c r="AV1890"/>
      <c r="BT1890" s="22"/>
      <c r="BU1890" s="22"/>
      <c r="BV1890" s="22"/>
      <c r="CL1890" s="22"/>
    </row>
    <row r="1891" spans="14:90">
      <c r="N1891" s="22"/>
      <c r="U1891"/>
      <c r="AE1891" s="22"/>
      <c r="AF1891" s="22"/>
      <c r="AH1891" s="22"/>
      <c r="AI1891" s="22"/>
      <c r="AJ1891" s="22"/>
      <c r="AR1891"/>
      <c r="AV1891"/>
      <c r="BT1891" s="22"/>
      <c r="BU1891" s="22"/>
      <c r="BV1891" s="22"/>
      <c r="CL1891" s="22"/>
    </row>
    <row r="1892" spans="14:90">
      <c r="N1892" s="22"/>
      <c r="U1892"/>
      <c r="AE1892" s="22"/>
      <c r="AF1892" s="22"/>
      <c r="AH1892" s="22"/>
      <c r="AI1892" s="22"/>
      <c r="AJ1892" s="22"/>
      <c r="AR1892"/>
      <c r="AV1892"/>
      <c r="BT1892" s="22"/>
      <c r="BU1892" s="22"/>
      <c r="BV1892" s="22"/>
      <c r="CL1892" s="22"/>
    </row>
    <row r="1893" spans="14:90">
      <c r="N1893" s="22"/>
      <c r="U1893"/>
      <c r="AE1893" s="22"/>
      <c r="AF1893" s="22"/>
      <c r="AH1893" s="22"/>
      <c r="AI1893" s="22"/>
      <c r="AJ1893" s="22"/>
      <c r="AR1893"/>
      <c r="AV1893"/>
      <c r="BT1893" s="22"/>
      <c r="BU1893" s="22"/>
      <c r="BV1893" s="22"/>
      <c r="CL1893" s="22"/>
    </row>
    <row r="1894" spans="14:90">
      <c r="N1894" s="22"/>
      <c r="U1894"/>
      <c r="AE1894" s="22"/>
      <c r="AF1894" s="22"/>
      <c r="AH1894" s="22"/>
      <c r="AI1894" s="22"/>
      <c r="AJ1894" s="22"/>
      <c r="AR1894"/>
      <c r="AV1894"/>
      <c r="BT1894" s="22"/>
      <c r="BU1894" s="22"/>
      <c r="BV1894" s="22"/>
      <c r="CL1894" s="22"/>
    </row>
    <row r="1895" spans="14:90">
      <c r="N1895" s="22"/>
      <c r="U1895"/>
      <c r="AE1895" s="22"/>
      <c r="AF1895" s="22"/>
      <c r="AH1895" s="22"/>
      <c r="AI1895" s="22"/>
      <c r="AJ1895" s="22"/>
      <c r="AR1895"/>
      <c r="AV1895"/>
      <c r="BT1895" s="22"/>
      <c r="BU1895" s="22"/>
      <c r="BV1895" s="22"/>
      <c r="CL1895" s="22"/>
    </row>
    <row r="1896" spans="14:90">
      <c r="N1896" s="22"/>
      <c r="U1896"/>
      <c r="AE1896" s="22"/>
      <c r="AF1896" s="22"/>
      <c r="AH1896" s="22"/>
      <c r="AI1896" s="22"/>
      <c r="AJ1896" s="22"/>
      <c r="AR1896"/>
      <c r="AV1896"/>
      <c r="BT1896" s="22"/>
      <c r="BU1896" s="22"/>
      <c r="BV1896" s="22"/>
      <c r="CL1896" s="22"/>
    </row>
    <row r="1897" spans="14:90">
      <c r="N1897" s="22"/>
      <c r="U1897"/>
      <c r="AE1897" s="22"/>
      <c r="AF1897" s="22"/>
      <c r="AH1897" s="22"/>
      <c r="AI1897" s="22"/>
      <c r="AJ1897" s="22"/>
      <c r="AR1897"/>
      <c r="AV1897"/>
      <c r="BT1897" s="22"/>
      <c r="BU1897" s="22"/>
      <c r="BV1897" s="22"/>
      <c r="CL1897" s="22"/>
    </row>
    <row r="1898" spans="14:90">
      <c r="N1898" s="22"/>
      <c r="U1898"/>
      <c r="AE1898" s="22"/>
      <c r="AF1898" s="22"/>
      <c r="AH1898" s="22"/>
      <c r="AI1898" s="22"/>
      <c r="AJ1898" s="22"/>
      <c r="AR1898"/>
      <c r="AV1898"/>
      <c r="BT1898" s="22"/>
      <c r="BU1898" s="22"/>
      <c r="BV1898" s="22"/>
      <c r="CL1898" s="22"/>
    </row>
    <row r="1899" spans="14:90">
      <c r="N1899" s="22"/>
      <c r="U1899"/>
      <c r="AE1899" s="22"/>
      <c r="AF1899" s="22"/>
      <c r="AH1899" s="22"/>
      <c r="AI1899" s="22"/>
      <c r="AJ1899" s="22"/>
      <c r="AR1899"/>
      <c r="AV1899"/>
      <c r="BT1899" s="22"/>
      <c r="BU1899" s="22"/>
      <c r="BV1899" s="22"/>
      <c r="CL1899" s="22"/>
    </row>
    <row r="1900" spans="14:90">
      <c r="N1900" s="22"/>
      <c r="U1900"/>
      <c r="AE1900" s="22"/>
      <c r="AF1900" s="22"/>
      <c r="AH1900" s="22"/>
      <c r="AI1900" s="22"/>
      <c r="AJ1900" s="22"/>
      <c r="AR1900"/>
      <c r="AV1900"/>
      <c r="BT1900" s="22"/>
      <c r="BU1900" s="22"/>
      <c r="BV1900" s="22"/>
      <c r="CL1900" s="22"/>
    </row>
    <row r="1901" spans="14:90">
      <c r="N1901" s="22"/>
      <c r="U1901"/>
      <c r="AE1901" s="22"/>
      <c r="AF1901" s="22"/>
      <c r="AH1901" s="22"/>
      <c r="AI1901" s="22"/>
      <c r="AJ1901" s="22"/>
      <c r="AR1901"/>
      <c r="AV1901"/>
      <c r="BT1901" s="22"/>
      <c r="BU1901" s="22"/>
      <c r="BV1901" s="22"/>
      <c r="CL1901" s="22"/>
    </row>
    <row r="1902" spans="14:90">
      <c r="N1902" s="22"/>
      <c r="U1902"/>
      <c r="AE1902" s="22"/>
      <c r="AF1902" s="22"/>
      <c r="AH1902" s="22"/>
      <c r="AI1902" s="22"/>
      <c r="AJ1902" s="22"/>
      <c r="AR1902"/>
      <c r="AV1902"/>
      <c r="BT1902" s="22"/>
      <c r="BU1902" s="22"/>
      <c r="BV1902" s="22"/>
      <c r="CL1902" s="22"/>
    </row>
    <row r="1903" spans="14:90">
      <c r="N1903" s="22"/>
      <c r="U1903"/>
      <c r="AE1903" s="22"/>
      <c r="AF1903" s="22"/>
      <c r="AH1903" s="22"/>
      <c r="AI1903" s="22"/>
      <c r="AJ1903" s="22"/>
      <c r="AR1903"/>
      <c r="AV1903"/>
      <c r="BT1903" s="22"/>
      <c r="BU1903" s="22"/>
      <c r="BV1903" s="22"/>
      <c r="CL1903" s="22"/>
    </row>
    <row r="1904" spans="14:90">
      <c r="N1904" s="22"/>
      <c r="U1904"/>
      <c r="AE1904" s="22"/>
      <c r="AF1904" s="22"/>
      <c r="AH1904" s="22"/>
      <c r="AI1904" s="22"/>
      <c r="AJ1904" s="22"/>
      <c r="AR1904"/>
      <c r="AV1904"/>
      <c r="BT1904" s="22"/>
      <c r="BU1904" s="22"/>
      <c r="BV1904" s="22"/>
      <c r="CL1904" s="22"/>
    </row>
    <row r="1905" spans="14:90">
      <c r="N1905" s="22"/>
      <c r="U1905"/>
      <c r="AE1905" s="22"/>
      <c r="AF1905" s="22"/>
      <c r="AH1905" s="22"/>
      <c r="AI1905" s="22"/>
      <c r="AJ1905" s="22"/>
      <c r="AR1905"/>
      <c r="AV1905"/>
      <c r="BT1905" s="22"/>
      <c r="BU1905" s="22"/>
      <c r="BV1905" s="22"/>
      <c r="CL1905" s="22"/>
    </row>
    <row r="1906" spans="14:90">
      <c r="N1906" s="22"/>
      <c r="U1906"/>
      <c r="AE1906" s="22"/>
      <c r="AF1906" s="22"/>
      <c r="AH1906" s="22"/>
      <c r="AI1906" s="22"/>
      <c r="AJ1906" s="22"/>
      <c r="AR1906"/>
      <c r="AV1906"/>
      <c r="BT1906" s="22"/>
      <c r="BU1906" s="22"/>
      <c r="BV1906" s="22"/>
      <c r="CL1906" s="22"/>
    </row>
    <row r="1907" spans="14:90">
      <c r="N1907" s="22"/>
      <c r="U1907"/>
      <c r="AE1907" s="22"/>
      <c r="AF1907" s="22"/>
      <c r="AH1907" s="22"/>
      <c r="AI1907" s="22"/>
      <c r="AJ1907" s="22"/>
      <c r="AR1907"/>
      <c r="AV1907"/>
      <c r="BT1907" s="22"/>
      <c r="BU1907" s="22"/>
      <c r="BV1907" s="22"/>
      <c r="CL1907" s="22"/>
    </row>
    <row r="1908" spans="14:90">
      <c r="N1908" s="22"/>
      <c r="U1908"/>
      <c r="AE1908" s="22"/>
      <c r="AF1908" s="22"/>
      <c r="AH1908" s="22"/>
      <c r="AI1908" s="22"/>
      <c r="AJ1908" s="22"/>
      <c r="AR1908"/>
      <c r="AV1908"/>
      <c r="BT1908" s="22"/>
      <c r="BU1908" s="22"/>
      <c r="BV1908" s="22"/>
      <c r="CL1908" s="22"/>
    </row>
    <row r="1909" spans="14:90">
      <c r="N1909" s="22"/>
      <c r="U1909"/>
      <c r="AE1909" s="22"/>
      <c r="AF1909" s="22"/>
      <c r="AH1909" s="22"/>
      <c r="AI1909" s="22"/>
      <c r="AJ1909" s="22"/>
      <c r="AR1909"/>
      <c r="AV1909"/>
      <c r="BT1909" s="22"/>
      <c r="BU1909" s="22"/>
      <c r="BV1909" s="22"/>
      <c r="CL1909" s="22"/>
    </row>
    <row r="1910" spans="14:90">
      <c r="N1910" s="22"/>
      <c r="U1910"/>
      <c r="AE1910" s="22"/>
      <c r="AF1910" s="22"/>
      <c r="AH1910" s="22"/>
      <c r="AI1910" s="22"/>
      <c r="AJ1910" s="22"/>
      <c r="AR1910"/>
      <c r="AV1910"/>
      <c r="BT1910" s="22"/>
      <c r="BU1910" s="22"/>
      <c r="BV1910" s="22"/>
      <c r="CL1910" s="22"/>
    </row>
    <row r="1911" spans="14:90">
      <c r="N1911" s="22"/>
      <c r="U1911"/>
      <c r="AE1911" s="22"/>
      <c r="AF1911" s="22"/>
      <c r="AH1911" s="22"/>
      <c r="AI1911" s="22"/>
      <c r="AJ1911" s="22"/>
      <c r="AR1911"/>
      <c r="AV1911"/>
      <c r="BT1911" s="22"/>
      <c r="BU1911" s="22"/>
      <c r="BV1911" s="22"/>
      <c r="CL1911" s="22"/>
    </row>
    <row r="1912" spans="14:90">
      <c r="N1912" s="22"/>
      <c r="U1912"/>
      <c r="AE1912" s="22"/>
      <c r="AF1912" s="22"/>
      <c r="AH1912" s="22"/>
      <c r="AI1912" s="22"/>
      <c r="AJ1912" s="22"/>
      <c r="AR1912"/>
      <c r="AV1912"/>
      <c r="BT1912" s="22"/>
      <c r="BU1912" s="22"/>
      <c r="BV1912" s="22"/>
      <c r="CL1912" s="22"/>
    </row>
    <row r="1913" spans="14:90">
      <c r="N1913" s="22"/>
      <c r="U1913"/>
      <c r="AE1913" s="22"/>
      <c r="AF1913" s="22"/>
      <c r="AH1913" s="22"/>
      <c r="AI1913" s="22"/>
      <c r="AJ1913" s="22"/>
      <c r="AR1913"/>
      <c r="AV1913"/>
      <c r="BT1913" s="22"/>
      <c r="BU1913" s="22"/>
      <c r="BV1913" s="22"/>
      <c r="CL1913" s="22"/>
    </row>
    <row r="1914" spans="14:90">
      <c r="N1914" s="22"/>
      <c r="U1914"/>
      <c r="AE1914" s="22"/>
      <c r="AF1914" s="22"/>
      <c r="AH1914" s="22"/>
      <c r="AI1914" s="22"/>
      <c r="AJ1914" s="22"/>
      <c r="AR1914"/>
      <c r="AV1914"/>
      <c r="BT1914" s="22"/>
      <c r="BU1914" s="22"/>
      <c r="BV1914" s="22"/>
      <c r="CL1914" s="22"/>
    </row>
    <row r="1915" spans="14:90">
      <c r="N1915" s="22"/>
      <c r="U1915"/>
      <c r="AE1915" s="22"/>
      <c r="AF1915" s="22"/>
      <c r="AH1915" s="22"/>
      <c r="AI1915" s="22"/>
      <c r="AJ1915" s="22"/>
      <c r="AR1915"/>
      <c r="AV1915"/>
      <c r="BT1915" s="22"/>
      <c r="BU1915" s="22"/>
      <c r="BV1915" s="22"/>
      <c r="CL1915" s="22"/>
    </row>
    <row r="1916" spans="14:90">
      <c r="N1916" s="22"/>
      <c r="U1916"/>
      <c r="AE1916" s="22"/>
      <c r="AF1916" s="22"/>
      <c r="AH1916" s="22"/>
      <c r="AI1916" s="22"/>
      <c r="AJ1916" s="22"/>
      <c r="AR1916"/>
      <c r="AV1916"/>
      <c r="BT1916" s="22"/>
      <c r="BU1916" s="22"/>
      <c r="BV1916" s="22"/>
      <c r="CL1916" s="22"/>
    </row>
    <row r="1917" spans="14:90">
      <c r="N1917" s="22"/>
      <c r="U1917"/>
      <c r="AE1917" s="22"/>
      <c r="AF1917" s="22"/>
      <c r="AH1917" s="22"/>
      <c r="AI1917" s="22"/>
      <c r="AJ1917" s="22"/>
      <c r="AR1917"/>
      <c r="AV1917"/>
      <c r="BT1917" s="22"/>
      <c r="BU1917" s="22"/>
      <c r="BV1917" s="22"/>
      <c r="CL1917" s="22"/>
    </row>
    <row r="1918" spans="14:90">
      <c r="N1918" s="22"/>
      <c r="U1918"/>
      <c r="AE1918" s="22"/>
      <c r="AF1918" s="22"/>
      <c r="AH1918" s="22"/>
      <c r="AI1918" s="22"/>
      <c r="AJ1918" s="22"/>
      <c r="AR1918"/>
      <c r="AV1918"/>
      <c r="BT1918" s="22"/>
      <c r="BU1918" s="22"/>
      <c r="BV1918" s="22"/>
      <c r="CL1918" s="22"/>
    </row>
    <row r="1919" spans="14:90">
      <c r="N1919" s="22"/>
      <c r="U1919"/>
      <c r="AE1919" s="22"/>
      <c r="AF1919" s="22"/>
      <c r="AH1919" s="22"/>
      <c r="AI1919" s="22"/>
      <c r="AJ1919" s="22"/>
      <c r="AR1919"/>
      <c r="AV1919"/>
      <c r="BT1919" s="22"/>
      <c r="BU1919" s="22"/>
      <c r="BV1919" s="22"/>
      <c r="CL1919" s="22"/>
    </row>
    <row r="1920" spans="14:90">
      <c r="N1920" s="22"/>
      <c r="U1920"/>
      <c r="AE1920" s="22"/>
      <c r="AF1920" s="22"/>
      <c r="AH1920" s="22"/>
      <c r="AI1920" s="22"/>
      <c r="AJ1920" s="22"/>
      <c r="AR1920"/>
      <c r="AV1920"/>
      <c r="BT1920" s="22"/>
      <c r="BU1920" s="22"/>
      <c r="BV1920" s="22"/>
      <c r="CL1920" s="22"/>
    </row>
    <row r="1921" spans="14:90">
      <c r="N1921" s="22"/>
      <c r="U1921"/>
      <c r="AE1921" s="22"/>
      <c r="AF1921" s="22"/>
      <c r="AH1921" s="22"/>
      <c r="AI1921" s="22"/>
      <c r="AJ1921" s="22"/>
      <c r="AR1921"/>
      <c r="AV1921"/>
      <c r="BT1921" s="22"/>
      <c r="BU1921" s="22"/>
      <c r="BV1921" s="22"/>
      <c r="CL1921" s="22"/>
    </row>
    <row r="1922" spans="14:90">
      <c r="N1922" s="22"/>
      <c r="U1922"/>
      <c r="AE1922" s="22"/>
      <c r="AF1922" s="22"/>
      <c r="AH1922" s="22"/>
      <c r="AI1922" s="22"/>
      <c r="AJ1922" s="22"/>
      <c r="AR1922"/>
      <c r="AV1922"/>
      <c r="BT1922" s="22"/>
      <c r="BU1922" s="22"/>
      <c r="BV1922" s="22"/>
      <c r="CL1922" s="22"/>
    </row>
    <row r="1923" spans="14:90">
      <c r="N1923" s="22"/>
      <c r="U1923"/>
      <c r="AE1923" s="22"/>
      <c r="AF1923" s="22"/>
      <c r="AH1923" s="22"/>
      <c r="AI1923" s="22"/>
      <c r="AJ1923" s="22"/>
      <c r="AR1923"/>
      <c r="AV1923"/>
      <c r="BT1923" s="22"/>
      <c r="BU1923" s="22"/>
      <c r="BV1923" s="22"/>
      <c r="CL1923" s="22"/>
    </row>
    <row r="1924" spans="14:90">
      <c r="N1924" s="22"/>
      <c r="U1924"/>
      <c r="AE1924" s="22"/>
      <c r="AF1924" s="22"/>
      <c r="AH1924" s="22"/>
      <c r="AI1924" s="22"/>
      <c r="AJ1924" s="22"/>
      <c r="AR1924"/>
      <c r="AV1924"/>
      <c r="BT1924" s="22"/>
      <c r="BU1924" s="22"/>
      <c r="BV1924" s="22"/>
      <c r="CL1924" s="22"/>
    </row>
    <row r="1925" spans="14:90">
      <c r="N1925" s="22"/>
      <c r="U1925"/>
      <c r="AE1925" s="22"/>
      <c r="AF1925" s="22"/>
      <c r="AH1925" s="22"/>
      <c r="AI1925" s="22"/>
      <c r="AJ1925" s="22"/>
      <c r="AR1925"/>
      <c r="AV1925"/>
      <c r="BT1925" s="22"/>
      <c r="BU1925" s="22"/>
      <c r="BV1925" s="22"/>
      <c r="CL1925" s="22"/>
    </row>
    <row r="1926" spans="14:90">
      <c r="N1926" s="22"/>
      <c r="U1926"/>
      <c r="AE1926" s="22"/>
      <c r="AF1926" s="22"/>
      <c r="AH1926" s="22"/>
      <c r="AI1926" s="22"/>
      <c r="AJ1926" s="22"/>
      <c r="AR1926"/>
      <c r="AV1926"/>
      <c r="BT1926" s="22"/>
      <c r="BU1926" s="22"/>
      <c r="BV1926" s="22"/>
      <c r="CL1926" s="22"/>
    </row>
    <row r="1927" spans="14:90">
      <c r="N1927" s="22"/>
      <c r="U1927"/>
      <c r="AE1927" s="22"/>
      <c r="AF1927" s="22"/>
      <c r="AH1927" s="22"/>
      <c r="AI1927" s="22"/>
      <c r="AJ1927" s="22"/>
      <c r="AR1927"/>
      <c r="AV1927"/>
      <c r="BT1927" s="22"/>
      <c r="BU1927" s="22"/>
      <c r="BV1927" s="22"/>
      <c r="CL1927" s="22"/>
    </row>
    <row r="1928" spans="14:90">
      <c r="N1928" s="22"/>
      <c r="U1928"/>
      <c r="AE1928" s="22"/>
      <c r="AF1928" s="22"/>
      <c r="AH1928" s="22"/>
      <c r="AI1928" s="22"/>
      <c r="AJ1928" s="22"/>
      <c r="AR1928"/>
      <c r="AV1928"/>
      <c r="BT1928" s="22"/>
      <c r="BU1928" s="22"/>
      <c r="BV1928" s="22"/>
      <c r="CL1928" s="22"/>
    </row>
    <row r="1929" spans="14:90">
      <c r="N1929" s="22"/>
      <c r="U1929"/>
      <c r="AE1929" s="22"/>
      <c r="AF1929" s="22"/>
      <c r="AH1929" s="22"/>
      <c r="AI1929" s="22"/>
      <c r="AJ1929" s="22"/>
      <c r="AR1929"/>
      <c r="AV1929"/>
      <c r="BT1929" s="22"/>
      <c r="BU1929" s="22"/>
      <c r="BV1929" s="22"/>
      <c r="CL1929" s="22"/>
    </row>
    <row r="1930" spans="14:90">
      <c r="N1930" s="22"/>
      <c r="U1930"/>
      <c r="AE1930" s="22"/>
      <c r="AF1930" s="22"/>
      <c r="AH1930" s="22"/>
      <c r="AI1930" s="22"/>
      <c r="AJ1930" s="22"/>
      <c r="AR1930"/>
      <c r="AV1930"/>
      <c r="BT1930" s="22"/>
      <c r="BU1930" s="22"/>
      <c r="BV1930" s="22"/>
      <c r="CL1930" s="22"/>
    </row>
    <row r="1931" spans="14:90">
      <c r="N1931" s="22"/>
      <c r="U1931"/>
      <c r="AE1931" s="22"/>
      <c r="AF1931" s="22"/>
      <c r="AH1931" s="22"/>
      <c r="AI1931" s="22"/>
      <c r="AJ1931" s="22"/>
      <c r="AR1931"/>
      <c r="AV1931"/>
      <c r="BT1931" s="22"/>
      <c r="BU1931" s="22"/>
      <c r="BV1931" s="22"/>
      <c r="CL1931" s="22"/>
    </row>
    <row r="1932" spans="14:90">
      <c r="N1932" s="22"/>
      <c r="U1932"/>
      <c r="AE1932" s="22"/>
      <c r="AF1932" s="22"/>
      <c r="AH1932" s="22"/>
      <c r="AI1932" s="22"/>
      <c r="AJ1932" s="22"/>
      <c r="AR1932"/>
      <c r="AV1932"/>
      <c r="BT1932" s="22"/>
      <c r="BU1932" s="22"/>
      <c r="BV1932" s="22"/>
      <c r="CL1932" s="22"/>
    </row>
    <row r="1933" spans="14:90">
      <c r="N1933" s="22"/>
      <c r="U1933"/>
      <c r="AE1933" s="22"/>
      <c r="AF1933" s="22"/>
      <c r="AH1933" s="22"/>
      <c r="AI1933" s="22"/>
      <c r="AJ1933" s="22"/>
      <c r="AR1933"/>
      <c r="AV1933"/>
      <c r="BT1933" s="22"/>
      <c r="BU1933" s="22"/>
      <c r="BV1933" s="22"/>
      <c r="CL1933" s="22"/>
    </row>
    <row r="1934" spans="14:90">
      <c r="N1934" s="22"/>
      <c r="U1934"/>
      <c r="AE1934" s="22"/>
      <c r="AF1934" s="22"/>
      <c r="AH1934" s="22"/>
      <c r="AI1934" s="22"/>
      <c r="AJ1934" s="22"/>
      <c r="AR1934"/>
      <c r="AV1934"/>
      <c r="BT1934" s="22"/>
      <c r="BU1934" s="22"/>
      <c r="BV1934" s="22"/>
      <c r="CL1934" s="22"/>
    </row>
    <row r="1935" spans="14:90">
      <c r="N1935" s="22"/>
      <c r="U1935"/>
      <c r="AE1935" s="22"/>
      <c r="AF1935" s="22"/>
      <c r="AH1935" s="22"/>
      <c r="AI1935" s="22"/>
      <c r="AJ1935" s="22"/>
      <c r="AR1935"/>
      <c r="AV1935"/>
      <c r="BT1935" s="22"/>
      <c r="BU1935" s="22"/>
      <c r="BV1935" s="22"/>
      <c r="CL1935" s="22"/>
    </row>
    <row r="1936" spans="14:90">
      <c r="N1936" s="22"/>
      <c r="U1936"/>
      <c r="AE1936" s="22"/>
      <c r="AF1936" s="22"/>
      <c r="AH1936" s="22"/>
      <c r="AI1936" s="22"/>
      <c r="AJ1936" s="22"/>
      <c r="AR1936"/>
      <c r="AV1936"/>
      <c r="BT1936" s="22"/>
      <c r="BU1936" s="22"/>
      <c r="BV1936" s="22"/>
      <c r="CL1936" s="22"/>
    </row>
    <row r="1937" spans="14:90">
      <c r="N1937" s="22"/>
      <c r="U1937"/>
      <c r="AE1937" s="22"/>
      <c r="AF1937" s="22"/>
      <c r="AH1937" s="22"/>
      <c r="AI1937" s="22"/>
      <c r="AJ1937" s="22"/>
      <c r="AR1937"/>
      <c r="AV1937"/>
      <c r="BT1937" s="22"/>
      <c r="BU1937" s="22"/>
      <c r="BV1937" s="22"/>
      <c r="CL1937" s="22"/>
    </row>
    <row r="1938" spans="14:90">
      <c r="N1938" s="22"/>
      <c r="U1938"/>
      <c r="AE1938" s="22"/>
      <c r="AF1938" s="22"/>
      <c r="AH1938" s="22"/>
      <c r="AI1938" s="22"/>
      <c r="AJ1938" s="22"/>
      <c r="AR1938"/>
      <c r="AV1938"/>
      <c r="BT1938" s="22"/>
      <c r="BU1938" s="22"/>
      <c r="BV1938" s="22"/>
      <c r="CL1938" s="22"/>
    </row>
    <row r="1939" spans="14:90">
      <c r="N1939" s="22"/>
      <c r="U1939"/>
      <c r="AE1939" s="22"/>
      <c r="AF1939" s="22"/>
      <c r="AH1939" s="22"/>
      <c r="AI1939" s="22"/>
      <c r="AJ1939" s="22"/>
      <c r="AR1939"/>
      <c r="AV1939"/>
      <c r="BT1939" s="22"/>
      <c r="BU1939" s="22"/>
      <c r="BV1939" s="22"/>
      <c r="CL1939" s="22"/>
    </row>
    <row r="1940" spans="14:90">
      <c r="N1940" s="22"/>
      <c r="U1940"/>
      <c r="AE1940" s="22"/>
      <c r="AF1940" s="22"/>
      <c r="AH1940" s="22"/>
      <c r="AI1940" s="22"/>
      <c r="AJ1940" s="22"/>
      <c r="AR1940"/>
      <c r="AV1940"/>
      <c r="BT1940" s="22"/>
      <c r="BU1940" s="22"/>
      <c r="BV1940" s="22"/>
      <c r="CL1940" s="22"/>
    </row>
    <row r="1941" spans="14:90">
      <c r="N1941" s="22"/>
      <c r="U1941"/>
      <c r="AE1941" s="22"/>
      <c r="AF1941" s="22"/>
      <c r="AH1941" s="22"/>
      <c r="AI1941" s="22"/>
      <c r="AJ1941" s="22"/>
      <c r="AR1941"/>
      <c r="AV1941"/>
      <c r="BT1941" s="22"/>
      <c r="BU1941" s="22"/>
      <c r="BV1941" s="22"/>
      <c r="CL1941" s="22"/>
    </row>
    <row r="1942" spans="14:90">
      <c r="N1942" s="22"/>
      <c r="U1942"/>
      <c r="AE1942" s="22"/>
      <c r="AF1942" s="22"/>
      <c r="AH1942" s="22"/>
      <c r="AI1942" s="22"/>
      <c r="AJ1942" s="22"/>
      <c r="AR1942"/>
      <c r="AV1942"/>
      <c r="BT1942" s="22"/>
      <c r="BU1942" s="22"/>
      <c r="BV1942" s="22"/>
      <c r="CL1942" s="22"/>
    </row>
    <row r="1943" spans="14:90">
      <c r="N1943" s="22"/>
      <c r="U1943"/>
      <c r="AE1943" s="22"/>
      <c r="AF1943" s="22"/>
      <c r="AH1943" s="22"/>
      <c r="AI1943" s="22"/>
      <c r="AJ1943" s="22"/>
      <c r="AR1943"/>
      <c r="AV1943"/>
      <c r="BT1943" s="22"/>
      <c r="BU1943" s="22"/>
      <c r="BV1943" s="22"/>
      <c r="CL1943" s="22"/>
    </row>
    <row r="1944" spans="14:90">
      <c r="N1944" s="22"/>
      <c r="U1944"/>
      <c r="AE1944" s="22"/>
      <c r="AF1944" s="22"/>
      <c r="AH1944" s="22"/>
      <c r="AI1944" s="22"/>
      <c r="AJ1944" s="22"/>
      <c r="AR1944"/>
      <c r="AV1944"/>
      <c r="BT1944" s="22"/>
      <c r="BU1944" s="22"/>
      <c r="BV1944" s="22"/>
      <c r="CL1944" s="22"/>
    </row>
    <row r="1945" spans="14:90">
      <c r="N1945" s="22"/>
      <c r="U1945"/>
      <c r="AE1945" s="22"/>
      <c r="AF1945" s="22"/>
      <c r="AH1945" s="22"/>
      <c r="AI1945" s="22"/>
      <c r="AJ1945" s="22"/>
      <c r="AR1945"/>
      <c r="AV1945"/>
      <c r="BT1945" s="22"/>
      <c r="BU1945" s="22"/>
      <c r="BV1945" s="22"/>
      <c r="CL1945" s="22"/>
    </row>
    <row r="1946" spans="14:90">
      <c r="N1946" s="22"/>
      <c r="U1946"/>
      <c r="AE1946" s="22"/>
      <c r="AF1946" s="22"/>
      <c r="AH1946" s="22"/>
      <c r="AI1946" s="22"/>
      <c r="AJ1946" s="22"/>
      <c r="AR1946"/>
      <c r="AV1946"/>
      <c r="BT1946" s="22"/>
      <c r="BU1946" s="22"/>
      <c r="BV1946" s="22"/>
      <c r="CL1946" s="22"/>
    </row>
    <row r="1947" spans="14:90">
      <c r="N1947" s="22"/>
      <c r="U1947"/>
      <c r="AE1947" s="22"/>
      <c r="AF1947" s="22"/>
      <c r="AH1947" s="22"/>
      <c r="AI1947" s="22"/>
      <c r="AJ1947" s="22"/>
      <c r="AR1947"/>
      <c r="AV1947"/>
      <c r="BT1947" s="22"/>
      <c r="BU1947" s="22"/>
      <c r="BV1947" s="22"/>
      <c r="CL1947" s="22"/>
    </row>
    <row r="1948" spans="14:90">
      <c r="N1948" s="22"/>
      <c r="U1948"/>
      <c r="AE1948" s="22"/>
      <c r="AF1948" s="22"/>
      <c r="AH1948" s="22"/>
      <c r="AI1948" s="22"/>
      <c r="AJ1948" s="22"/>
      <c r="AR1948"/>
      <c r="AV1948"/>
      <c r="BT1948" s="22"/>
      <c r="BU1948" s="22"/>
      <c r="BV1948" s="22"/>
      <c r="CL1948" s="22"/>
    </row>
    <row r="1949" spans="14:90">
      <c r="N1949" s="22"/>
      <c r="U1949"/>
      <c r="AE1949" s="22"/>
      <c r="AF1949" s="22"/>
      <c r="AH1949" s="22"/>
      <c r="AI1949" s="22"/>
      <c r="AJ1949" s="22"/>
      <c r="AR1949"/>
      <c r="AV1949"/>
      <c r="BT1949" s="22"/>
      <c r="BU1949" s="22"/>
      <c r="BV1949" s="22"/>
      <c r="CL1949" s="22"/>
    </row>
    <row r="1950" spans="14:90">
      <c r="N1950" s="22"/>
      <c r="U1950"/>
      <c r="AE1950" s="22"/>
      <c r="AF1950" s="22"/>
      <c r="AH1950" s="22"/>
      <c r="AI1950" s="22"/>
      <c r="AJ1950" s="22"/>
      <c r="AR1950"/>
      <c r="AV1950"/>
      <c r="BT1950" s="22"/>
      <c r="BU1950" s="22"/>
      <c r="BV1950" s="22"/>
      <c r="CL1950" s="22"/>
    </row>
    <row r="1951" spans="14:90">
      <c r="N1951" s="22"/>
      <c r="U1951"/>
      <c r="AE1951" s="22"/>
      <c r="AF1951" s="22"/>
      <c r="AH1951" s="22"/>
      <c r="AI1951" s="22"/>
      <c r="AJ1951" s="22"/>
      <c r="AR1951"/>
      <c r="AV1951"/>
      <c r="BT1951" s="22"/>
      <c r="BU1951" s="22"/>
      <c r="BV1951" s="22"/>
      <c r="CL1951" s="22"/>
    </row>
    <row r="1952" spans="14:90">
      <c r="N1952" s="22"/>
      <c r="U1952"/>
      <c r="AE1952" s="22"/>
      <c r="AF1952" s="22"/>
      <c r="AH1952" s="22"/>
      <c r="AI1952" s="22"/>
      <c r="AJ1952" s="22"/>
      <c r="AR1952"/>
      <c r="AV1952"/>
      <c r="BT1952" s="22"/>
      <c r="BU1952" s="22"/>
      <c r="BV1952" s="22"/>
      <c r="CL1952" s="22"/>
    </row>
    <row r="1953" spans="14:90">
      <c r="N1953" s="22"/>
      <c r="U1953"/>
      <c r="AE1953" s="22"/>
      <c r="AF1953" s="22"/>
      <c r="AH1953" s="22"/>
      <c r="AI1953" s="22"/>
      <c r="AJ1953" s="22"/>
      <c r="AR1953"/>
      <c r="AV1953"/>
      <c r="BT1953" s="22"/>
      <c r="BU1953" s="22"/>
      <c r="BV1953" s="22"/>
      <c r="CL1953" s="22"/>
    </row>
    <row r="1954" spans="14:90">
      <c r="N1954" s="22"/>
      <c r="U1954"/>
      <c r="AE1954" s="22"/>
      <c r="AF1954" s="22"/>
      <c r="AH1954" s="22"/>
      <c r="AI1954" s="22"/>
      <c r="AJ1954" s="22"/>
      <c r="AR1954"/>
      <c r="AV1954"/>
      <c r="BT1954" s="22"/>
      <c r="BU1954" s="22"/>
      <c r="BV1954" s="22"/>
      <c r="CL1954" s="22"/>
    </row>
    <row r="1955" spans="14:90">
      <c r="N1955" s="22"/>
      <c r="U1955"/>
      <c r="AE1955" s="22"/>
      <c r="AF1955" s="22"/>
      <c r="AH1955" s="22"/>
      <c r="AI1955" s="22"/>
      <c r="AJ1955" s="22"/>
      <c r="AR1955"/>
      <c r="AV1955"/>
      <c r="BT1955" s="22"/>
      <c r="BU1955" s="22"/>
      <c r="BV1955" s="22"/>
      <c r="CL1955" s="22"/>
    </row>
    <row r="1956" spans="14:90">
      <c r="N1956" s="22"/>
      <c r="U1956"/>
      <c r="AE1956" s="22"/>
      <c r="AF1956" s="22"/>
      <c r="AH1956" s="22"/>
      <c r="AI1956" s="22"/>
      <c r="AJ1956" s="22"/>
      <c r="AR1956"/>
      <c r="AV1956"/>
      <c r="BT1956" s="22"/>
      <c r="BU1956" s="22"/>
      <c r="BV1956" s="22"/>
      <c r="CL1956" s="22"/>
    </row>
    <row r="1957" spans="14:90">
      <c r="N1957" s="22"/>
      <c r="U1957"/>
      <c r="AE1957" s="22"/>
      <c r="AF1957" s="22"/>
      <c r="AH1957" s="22"/>
      <c r="AI1957" s="22"/>
      <c r="AJ1957" s="22"/>
      <c r="AR1957"/>
      <c r="AV1957"/>
      <c r="BT1957" s="22"/>
      <c r="BU1957" s="22"/>
      <c r="BV1957" s="22"/>
      <c r="CL1957" s="22"/>
    </row>
    <row r="1958" spans="14:90">
      <c r="N1958" s="22"/>
      <c r="U1958"/>
      <c r="AE1958" s="22"/>
      <c r="AF1958" s="22"/>
      <c r="AH1958" s="22"/>
      <c r="AI1958" s="22"/>
      <c r="AJ1958" s="22"/>
      <c r="AR1958"/>
      <c r="AV1958"/>
      <c r="BT1958" s="22"/>
      <c r="BU1958" s="22"/>
      <c r="BV1958" s="22"/>
      <c r="CL1958" s="22"/>
    </row>
    <row r="1959" spans="14:90">
      <c r="N1959" s="22"/>
      <c r="U1959"/>
      <c r="AE1959" s="22"/>
      <c r="AF1959" s="22"/>
      <c r="AH1959" s="22"/>
      <c r="AI1959" s="22"/>
      <c r="AJ1959" s="22"/>
      <c r="AR1959"/>
      <c r="AV1959"/>
      <c r="BT1959" s="22"/>
      <c r="BU1959" s="22"/>
      <c r="BV1959" s="22"/>
      <c r="CL1959" s="22"/>
    </row>
    <row r="1960" spans="14:90">
      <c r="N1960" s="22"/>
      <c r="U1960"/>
      <c r="AE1960" s="22"/>
      <c r="AF1960" s="22"/>
      <c r="AH1960" s="22"/>
      <c r="AI1960" s="22"/>
      <c r="AJ1960" s="22"/>
      <c r="AR1960"/>
      <c r="AV1960"/>
      <c r="BT1960" s="22"/>
      <c r="BU1960" s="22"/>
      <c r="BV1960" s="22"/>
      <c r="CL1960" s="22"/>
    </row>
    <row r="1961" spans="14:90">
      <c r="N1961" s="22"/>
      <c r="U1961"/>
      <c r="AE1961" s="22"/>
      <c r="AF1961" s="22"/>
      <c r="AH1961" s="22"/>
      <c r="AI1961" s="22"/>
      <c r="AJ1961" s="22"/>
      <c r="AR1961"/>
      <c r="AV1961"/>
      <c r="BT1961" s="22"/>
      <c r="BU1961" s="22"/>
      <c r="BV1961" s="22"/>
      <c r="CL1961" s="22"/>
    </row>
    <row r="1962" spans="14:90">
      <c r="N1962" s="22"/>
      <c r="U1962"/>
      <c r="AE1962" s="22"/>
      <c r="AF1962" s="22"/>
      <c r="AH1962" s="22"/>
      <c r="AI1962" s="22"/>
      <c r="AJ1962" s="22"/>
      <c r="AR1962"/>
      <c r="AV1962"/>
      <c r="BT1962" s="22"/>
      <c r="BU1962" s="22"/>
      <c r="BV1962" s="22"/>
      <c r="CL1962" s="22"/>
    </row>
    <row r="1963" spans="14:90">
      <c r="N1963" s="22"/>
      <c r="U1963"/>
      <c r="AE1963" s="22"/>
      <c r="AF1963" s="22"/>
      <c r="AH1963" s="22"/>
      <c r="AI1963" s="22"/>
      <c r="AJ1963" s="22"/>
      <c r="AR1963"/>
      <c r="AV1963"/>
      <c r="BT1963" s="22"/>
      <c r="BU1963" s="22"/>
      <c r="BV1963" s="22"/>
      <c r="CL1963" s="22"/>
    </row>
    <row r="1964" spans="14:90">
      <c r="N1964" s="22"/>
      <c r="U1964"/>
      <c r="AE1964" s="22"/>
      <c r="AF1964" s="22"/>
      <c r="AH1964" s="22"/>
      <c r="AI1964" s="22"/>
      <c r="AJ1964" s="22"/>
      <c r="AR1964"/>
      <c r="AV1964"/>
      <c r="BT1964" s="22"/>
      <c r="BU1964" s="22"/>
      <c r="BV1964" s="22"/>
      <c r="CL1964" s="22"/>
    </row>
    <row r="1965" spans="14:90">
      <c r="N1965" s="22"/>
      <c r="U1965"/>
      <c r="AE1965" s="22"/>
      <c r="AF1965" s="22"/>
      <c r="AH1965" s="22"/>
      <c r="AI1965" s="22"/>
      <c r="AJ1965" s="22"/>
      <c r="AR1965"/>
      <c r="AV1965"/>
      <c r="BT1965" s="22"/>
      <c r="BU1965" s="22"/>
      <c r="BV1965" s="22"/>
      <c r="CL1965" s="22"/>
    </row>
    <row r="1966" spans="14:90">
      <c r="N1966" s="22"/>
      <c r="U1966"/>
      <c r="AE1966" s="22"/>
      <c r="AF1966" s="22"/>
      <c r="AH1966" s="22"/>
      <c r="AI1966" s="22"/>
      <c r="AJ1966" s="22"/>
      <c r="AR1966"/>
      <c r="AV1966"/>
      <c r="BT1966" s="22"/>
      <c r="BU1966" s="22"/>
      <c r="BV1966" s="22"/>
      <c r="CL1966" s="22"/>
    </row>
    <row r="1967" spans="14:90">
      <c r="N1967" s="22"/>
      <c r="U1967"/>
      <c r="AE1967" s="22"/>
      <c r="AF1967" s="22"/>
      <c r="AH1967" s="22"/>
      <c r="AI1967" s="22"/>
      <c r="AJ1967" s="22"/>
      <c r="AR1967"/>
      <c r="AV1967"/>
      <c r="BT1967" s="22"/>
      <c r="BU1967" s="22"/>
      <c r="BV1967" s="22"/>
      <c r="CL1967" s="22"/>
    </row>
    <row r="1968" spans="14:90">
      <c r="N1968" s="22"/>
      <c r="U1968"/>
      <c r="AE1968" s="22"/>
      <c r="AF1968" s="22"/>
      <c r="AH1968" s="22"/>
      <c r="AI1968" s="22"/>
      <c r="AJ1968" s="22"/>
      <c r="AR1968"/>
      <c r="AV1968"/>
      <c r="BT1968" s="22"/>
      <c r="BU1968" s="22"/>
      <c r="BV1968" s="22"/>
      <c r="CL1968" s="22"/>
    </row>
    <row r="1969" spans="14:90">
      <c r="N1969" s="22"/>
      <c r="U1969"/>
      <c r="AE1969" s="22"/>
      <c r="AF1969" s="22"/>
      <c r="AH1969" s="22"/>
      <c r="AI1969" s="22"/>
      <c r="AJ1969" s="22"/>
      <c r="AR1969"/>
      <c r="AV1969"/>
      <c r="BT1969" s="22"/>
      <c r="BU1969" s="22"/>
      <c r="BV1969" s="22"/>
      <c r="CL1969" s="22"/>
    </row>
    <row r="1970" spans="14:90">
      <c r="N1970" s="22"/>
      <c r="U1970"/>
      <c r="AE1970" s="22"/>
      <c r="AF1970" s="22"/>
      <c r="AH1970" s="22"/>
      <c r="AI1970" s="22"/>
      <c r="AJ1970" s="22"/>
      <c r="AR1970"/>
      <c r="AV1970"/>
      <c r="BT1970" s="22"/>
      <c r="BU1970" s="22"/>
      <c r="BV1970" s="22"/>
      <c r="CL1970" s="22"/>
    </row>
    <row r="1971" spans="14:90">
      <c r="N1971" s="22"/>
      <c r="U1971"/>
      <c r="AE1971" s="22"/>
      <c r="AF1971" s="22"/>
      <c r="AH1971" s="22"/>
      <c r="AI1971" s="22"/>
      <c r="AJ1971" s="22"/>
      <c r="AR1971"/>
      <c r="AV1971"/>
      <c r="BT1971" s="22"/>
      <c r="BU1971" s="22"/>
      <c r="BV1971" s="22"/>
      <c r="CL1971" s="22"/>
    </row>
    <row r="1972" spans="14:90">
      <c r="N1972" s="22"/>
      <c r="U1972"/>
      <c r="AE1972" s="22"/>
      <c r="AF1972" s="22"/>
      <c r="AH1972" s="22"/>
      <c r="AI1972" s="22"/>
      <c r="AJ1972" s="22"/>
      <c r="AR1972"/>
      <c r="AV1972"/>
      <c r="BT1972" s="22"/>
      <c r="BU1972" s="22"/>
      <c r="BV1972" s="22"/>
      <c r="CL1972" s="22"/>
    </row>
    <row r="1973" spans="14:90">
      <c r="N1973" s="22"/>
      <c r="U1973"/>
      <c r="AE1973" s="22"/>
      <c r="AF1973" s="22"/>
      <c r="AH1973" s="22"/>
      <c r="AI1973" s="22"/>
      <c r="AJ1973" s="22"/>
      <c r="AR1973"/>
      <c r="AV1973"/>
      <c r="BT1973" s="22"/>
      <c r="BU1973" s="22"/>
      <c r="BV1973" s="22"/>
      <c r="CL1973" s="22"/>
    </row>
    <row r="1974" spans="14:90">
      <c r="N1974" s="22"/>
      <c r="U1974"/>
      <c r="AE1974" s="22"/>
      <c r="AF1974" s="22"/>
      <c r="AH1974" s="22"/>
      <c r="AI1974" s="22"/>
      <c r="AJ1974" s="22"/>
      <c r="AR1974"/>
      <c r="AV1974"/>
      <c r="BT1974" s="22"/>
      <c r="BU1974" s="22"/>
      <c r="BV1974" s="22"/>
      <c r="CL1974" s="22"/>
    </row>
    <row r="1975" spans="14:90">
      <c r="N1975" s="22"/>
      <c r="U1975"/>
      <c r="AE1975" s="22"/>
      <c r="AF1975" s="22"/>
      <c r="AH1975" s="22"/>
      <c r="AI1975" s="22"/>
      <c r="AJ1975" s="22"/>
      <c r="AR1975"/>
      <c r="AV1975"/>
      <c r="BT1975" s="22"/>
      <c r="BU1975" s="22"/>
      <c r="BV1975" s="22"/>
      <c r="CL1975" s="22"/>
    </row>
    <row r="1976" spans="14:90">
      <c r="N1976" s="22"/>
      <c r="U1976"/>
      <c r="AE1976" s="22"/>
      <c r="AF1976" s="22"/>
      <c r="AH1976" s="22"/>
      <c r="AI1976" s="22"/>
      <c r="AJ1976" s="22"/>
      <c r="AR1976"/>
      <c r="AV1976"/>
      <c r="BT1976" s="22"/>
      <c r="BU1976" s="22"/>
      <c r="BV1976" s="22"/>
      <c r="CL1976" s="22"/>
    </row>
    <row r="1977" spans="14:90">
      <c r="N1977" s="22"/>
      <c r="U1977"/>
      <c r="AE1977" s="22"/>
      <c r="AF1977" s="22"/>
      <c r="AH1977" s="22"/>
      <c r="AI1977" s="22"/>
      <c r="AJ1977" s="22"/>
      <c r="AR1977"/>
      <c r="AV1977"/>
      <c r="BT1977" s="22"/>
      <c r="BU1977" s="22"/>
      <c r="BV1977" s="22"/>
      <c r="CL1977" s="22"/>
    </row>
    <row r="1978" spans="14:90">
      <c r="N1978" s="22"/>
      <c r="U1978"/>
      <c r="AE1978" s="22"/>
      <c r="AF1978" s="22"/>
      <c r="AH1978" s="22"/>
      <c r="AI1978" s="22"/>
      <c r="AJ1978" s="22"/>
      <c r="AR1978"/>
      <c r="AV1978"/>
      <c r="BT1978" s="22"/>
      <c r="BU1978" s="22"/>
      <c r="BV1978" s="22"/>
      <c r="CL1978" s="22"/>
    </row>
    <row r="1979" spans="14:90">
      <c r="N1979" s="22"/>
      <c r="U1979"/>
      <c r="AE1979" s="22"/>
      <c r="AF1979" s="22"/>
      <c r="AH1979" s="22"/>
      <c r="AI1979" s="22"/>
      <c r="AJ1979" s="22"/>
      <c r="AR1979"/>
      <c r="AV1979"/>
      <c r="BT1979" s="22"/>
      <c r="BU1979" s="22"/>
      <c r="BV1979" s="22"/>
      <c r="CL1979" s="22"/>
    </row>
    <row r="1980" spans="14:90">
      <c r="N1980" s="22"/>
      <c r="U1980"/>
      <c r="AE1980" s="22"/>
      <c r="AF1980" s="22"/>
      <c r="AH1980" s="22"/>
      <c r="AI1980" s="22"/>
      <c r="AJ1980" s="22"/>
      <c r="AR1980"/>
      <c r="AV1980"/>
      <c r="BT1980" s="22"/>
      <c r="BU1980" s="22"/>
      <c r="BV1980" s="22"/>
      <c r="CL1980" s="22"/>
    </row>
    <row r="1981" spans="14:90">
      <c r="N1981" s="22"/>
      <c r="U1981"/>
      <c r="AE1981" s="22"/>
      <c r="AF1981" s="22"/>
      <c r="AH1981" s="22"/>
      <c r="AI1981" s="22"/>
      <c r="AJ1981" s="22"/>
      <c r="AR1981"/>
      <c r="AV1981"/>
      <c r="BT1981" s="22"/>
      <c r="BU1981" s="22"/>
      <c r="BV1981" s="22"/>
      <c r="CL1981" s="22"/>
    </row>
    <row r="1982" spans="14:90">
      <c r="N1982" s="22"/>
      <c r="U1982"/>
      <c r="AE1982" s="22"/>
      <c r="AF1982" s="22"/>
      <c r="AH1982" s="22"/>
      <c r="AI1982" s="22"/>
      <c r="AJ1982" s="22"/>
      <c r="AR1982"/>
      <c r="AV1982"/>
      <c r="BT1982" s="22"/>
      <c r="BU1982" s="22"/>
      <c r="BV1982" s="22"/>
      <c r="CL1982" s="22"/>
    </row>
    <row r="1983" spans="14:90">
      <c r="N1983" s="22"/>
      <c r="U1983"/>
      <c r="AE1983" s="22"/>
      <c r="AF1983" s="22"/>
      <c r="AH1983" s="22"/>
      <c r="AI1983" s="22"/>
      <c r="AJ1983" s="22"/>
      <c r="AR1983"/>
      <c r="AV1983"/>
      <c r="BT1983" s="22"/>
      <c r="BU1983" s="22"/>
      <c r="BV1983" s="22"/>
      <c r="CL1983" s="22"/>
    </row>
    <row r="1984" spans="14:90">
      <c r="N1984" s="22"/>
      <c r="U1984"/>
      <c r="AE1984" s="22"/>
      <c r="AF1984" s="22"/>
      <c r="AH1984" s="22"/>
      <c r="AI1984" s="22"/>
      <c r="AJ1984" s="22"/>
      <c r="AR1984"/>
      <c r="AV1984"/>
      <c r="BT1984" s="22"/>
      <c r="BU1984" s="22"/>
      <c r="BV1984" s="22"/>
      <c r="CL1984" s="22"/>
    </row>
    <row r="1985" spans="14:90">
      <c r="N1985" s="22"/>
      <c r="U1985"/>
      <c r="AE1985" s="22"/>
      <c r="AF1985" s="22"/>
      <c r="AH1985" s="22"/>
      <c r="AI1985" s="22"/>
      <c r="AJ1985" s="22"/>
      <c r="AR1985"/>
      <c r="AV1985"/>
      <c r="BT1985" s="22"/>
      <c r="BU1985" s="22"/>
      <c r="BV1985" s="22"/>
      <c r="CL1985" s="22"/>
    </row>
    <row r="1986" spans="14:90">
      <c r="N1986" s="22"/>
      <c r="U1986"/>
      <c r="AE1986" s="22"/>
      <c r="AF1986" s="22"/>
      <c r="AH1986" s="22"/>
      <c r="AI1986" s="22"/>
      <c r="AJ1986" s="22"/>
      <c r="AR1986"/>
      <c r="AV1986"/>
      <c r="BT1986" s="22"/>
      <c r="BU1986" s="22"/>
      <c r="BV1986" s="22"/>
      <c r="CL1986" s="22"/>
    </row>
    <row r="1987" spans="14:90">
      <c r="N1987" s="22"/>
      <c r="U1987"/>
      <c r="AE1987" s="22"/>
      <c r="AF1987" s="22"/>
      <c r="AH1987" s="22"/>
      <c r="AI1987" s="22"/>
      <c r="AJ1987" s="22"/>
      <c r="AR1987"/>
      <c r="AV1987"/>
      <c r="BT1987" s="22"/>
      <c r="BU1987" s="22"/>
      <c r="BV1987" s="22"/>
      <c r="CL1987" s="22"/>
    </row>
    <row r="1988" spans="14:90">
      <c r="N1988" s="22"/>
      <c r="U1988"/>
      <c r="AE1988" s="22"/>
      <c r="AF1988" s="22"/>
      <c r="AH1988" s="22"/>
      <c r="AI1988" s="22"/>
      <c r="AJ1988" s="22"/>
      <c r="AR1988"/>
      <c r="AV1988"/>
      <c r="BT1988" s="22"/>
      <c r="BU1988" s="22"/>
      <c r="BV1988" s="22"/>
      <c r="CL1988" s="22"/>
    </row>
    <row r="1989" spans="14:90">
      <c r="N1989" s="22"/>
      <c r="U1989"/>
      <c r="AE1989" s="22"/>
      <c r="AF1989" s="22"/>
      <c r="AH1989" s="22"/>
      <c r="AI1989" s="22"/>
      <c r="AJ1989" s="22"/>
      <c r="AR1989"/>
      <c r="AV1989"/>
      <c r="BT1989" s="22"/>
      <c r="BU1989" s="22"/>
      <c r="BV1989" s="22"/>
      <c r="CL1989" s="22"/>
    </row>
    <row r="1990" spans="14:90">
      <c r="N1990" s="22"/>
      <c r="U1990"/>
      <c r="AE1990" s="22"/>
      <c r="AF1990" s="22"/>
      <c r="AH1990" s="22"/>
      <c r="AI1990" s="22"/>
      <c r="AJ1990" s="22"/>
      <c r="AR1990"/>
      <c r="AV1990"/>
      <c r="BT1990" s="22"/>
      <c r="BU1990" s="22"/>
      <c r="BV1990" s="22"/>
      <c r="CL1990" s="22"/>
    </row>
    <row r="1991" spans="14:90">
      <c r="N1991" s="22"/>
      <c r="U1991"/>
      <c r="AE1991" s="22"/>
      <c r="AF1991" s="22"/>
      <c r="AH1991" s="22"/>
      <c r="AI1991" s="22"/>
      <c r="AJ1991" s="22"/>
      <c r="AR1991"/>
      <c r="AV1991"/>
      <c r="BT1991" s="22"/>
      <c r="BU1991" s="22"/>
      <c r="BV1991" s="22"/>
      <c r="CL1991" s="22"/>
    </row>
    <row r="1992" spans="14:90">
      <c r="N1992" s="22"/>
      <c r="U1992"/>
      <c r="AE1992" s="22"/>
      <c r="AF1992" s="22"/>
      <c r="AH1992" s="22"/>
      <c r="AI1992" s="22"/>
      <c r="AJ1992" s="22"/>
      <c r="AR1992"/>
      <c r="AV1992"/>
      <c r="BT1992" s="22"/>
      <c r="BU1992" s="22"/>
      <c r="BV1992" s="22"/>
      <c r="CL1992" s="22"/>
    </row>
    <row r="1993" spans="14:90">
      <c r="N1993" s="22"/>
      <c r="U1993"/>
      <c r="AE1993" s="22"/>
      <c r="AF1993" s="22"/>
      <c r="AH1993" s="22"/>
      <c r="AI1993" s="22"/>
      <c r="AJ1993" s="22"/>
      <c r="AR1993"/>
      <c r="AV1993"/>
      <c r="BT1993" s="22"/>
      <c r="BU1993" s="22"/>
      <c r="BV1993" s="22"/>
      <c r="CL1993" s="22"/>
    </row>
    <row r="1994" spans="14:90">
      <c r="N1994" s="22"/>
      <c r="U1994"/>
      <c r="AE1994" s="22"/>
      <c r="AF1994" s="22"/>
      <c r="AH1994" s="22"/>
      <c r="AI1994" s="22"/>
      <c r="AJ1994" s="22"/>
      <c r="AR1994"/>
      <c r="AV1994"/>
      <c r="BT1994" s="22"/>
      <c r="BU1994" s="22"/>
      <c r="BV1994" s="22"/>
      <c r="CL1994" s="22"/>
    </row>
    <row r="1995" spans="14:90">
      <c r="N1995" s="22"/>
      <c r="U1995"/>
      <c r="AE1995" s="22"/>
      <c r="AF1995" s="22"/>
      <c r="AH1995" s="22"/>
      <c r="AI1995" s="22"/>
      <c r="AJ1995" s="22"/>
      <c r="AR1995"/>
      <c r="AV1995"/>
      <c r="BT1995" s="22"/>
      <c r="BU1995" s="22"/>
      <c r="BV1995" s="22"/>
      <c r="CL1995" s="22"/>
    </row>
    <row r="1996" spans="14:90">
      <c r="N1996" s="22"/>
      <c r="U1996"/>
      <c r="AE1996" s="22"/>
      <c r="AF1996" s="22"/>
      <c r="AH1996" s="22"/>
      <c r="AI1996" s="22"/>
      <c r="AJ1996" s="22"/>
      <c r="AR1996"/>
      <c r="AV1996"/>
      <c r="BT1996" s="22"/>
      <c r="BU1996" s="22"/>
      <c r="BV1996" s="22"/>
      <c r="CL1996" s="22"/>
    </row>
    <row r="1997" spans="14:90">
      <c r="N1997" s="22"/>
      <c r="U1997"/>
      <c r="AE1997" s="22"/>
      <c r="AF1997" s="22"/>
      <c r="AH1997" s="22"/>
      <c r="AI1997" s="22"/>
      <c r="AJ1997" s="22"/>
      <c r="AR1997"/>
      <c r="AV1997"/>
      <c r="BT1997" s="22"/>
      <c r="BU1997" s="22"/>
      <c r="BV1997" s="22"/>
      <c r="CL1997" s="22"/>
    </row>
    <row r="1998" spans="14:90">
      <c r="N1998" s="22"/>
      <c r="U1998"/>
      <c r="AE1998" s="22"/>
      <c r="AF1998" s="22"/>
      <c r="AH1998" s="22"/>
      <c r="AI1998" s="22"/>
      <c r="AJ1998" s="22"/>
      <c r="AR1998"/>
      <c r="AV1998"/>
      <c r="BT1998" s="22"/>
      <c r="BU1998" s="22"/>
      <c r="BV1998" s="22"/>
      <c r="CL1998" s="22"/>
    </row>
    <row r="1999" spans="14:90">
      <c r="N1999" s="22"/>
      <c r="U1999"/>
      <c r="AE1999" s="22"/>
      <c r="AF1999" s="22"/>
      <c r="AH1999" s="22"/>
      <c r="AI1999" s="22"/>
      <c r="AJ1999" s="22"/>
      <c r="AR1999"/>
      <c r="AV1999"/>
      <c r="BT1999" s="22"/>
      <c r="BU1999" s="22"/>
      <c r="BV1999" s="22"/>
      <c r="CL1999" s="22"/>
    </row>
    <row r="2000" spans="14:90">
      <c r="N2000" s="22"/>
      <c r="U2000"/>
      <c r="AE2000" s="22"/>
      <c r="AF2000" s="22"/>
      <c r="AH2000" s="22"/>
      <c r="AI2000" s="22"/>
      <c r="AJ2000" s="22"/>
      <c r="AR2000"/>
      <c r="AV2000"/>
      <c r="BT2000" s="22"/>
      <c r="BU2000" s="22"/>
      <c r="BV2000" s="22"/>
      <c r="CL2000" s="22"/>
    </row>
    <row r="2001" spans="14:90">
      <c r="N2001" s="22"/>
      <c r="U2001"/>
      <c r="AE2001" s="22"/>
      <c r="AF2001" s="22"/>
      <c r="AH2001" s="22"/>
      <c r="AI2001" s="22"/>
      <c r="AJ2001" s="22"/>
      <c r="AR2001"/>
      <c r="AV2001"/>
      <c r="BT2001" s="22"/>
      <c r="BU2001" s="22"/>
      <c r="BV2001" s="22"/>
      <c r="CL2001" s="22"/>
    </row>
    <row r="2002" spans="14:90">
      <c r="N2002" s="22"/>
      <c r="U2002"/>
      <c r="AE2002" s="22"/>
      <c r="AF2002" s="22"/>
      <c r="AH2002" s="22"/>
      <c r="AI2002" s="22"/>
      <c r="AJ2002" s="22"/>
      <c r="AR2002"/>
      <c r="AV2002"/>
      <c r="BT2002" s="22"/>
      <c r="BU2002" s="22"/>
      <c r="BV2002" s="22"/>
      <c r="CL2002" s="22"/>
    </row>
    <row r="2003" spans="14:90">
      <c r="N2003" s="22"/>
      <c r="U2003"/>
      <c r="AE2003" s="22"/>
      <c r="AF2003" s="22"/>
      <c r="AH2003" s="22"/>
      <c r="AI2003" s="22"/>
      <c r="AJ2003" s="22"/>
      <c r="AR2003"/>
      <c r="AV2003"/>
      <c r="BT2003" s="22"/>
      <c r="BU2003" s="22"/>
      <c r="BV2003" s="22"/>
      <c r="CL2003" s="22"/>
    </row>
    <row r="2004" spans="14:90">
      <c r="N2004" s="22"/>
      <c r="U2004"/>
      <c r="AE2004" s="22"/>
      <c r="AF2004" s="22"/>
      <c r="AH2004" s="22"/>
      <c r="AI2004" s="22"/>
      <c r="AJ2004" s="22"/>
      <c r="AR2004"/>
      <c r="AV2004"/>
      <c r="BT2004" s="22"/>
      <c r="BU2004" s="22"/>
      <c r="BV2004" s="22"/>
      <c r="CL2004" s="22"/>
    </row>
    <row r="2005" spans="14:90">
      <c r="N2005" s="22"/>
      <c r="U2005"/>
      <c r="AE2005" s="22"/>
      <c r="AF2005" s="22"/>
      <c r="AH2005" s="22"/>
      <c r="AI2005" s="22"/>
      <c r="AJ2005" s="22"/>
      <c r="AR2005"/>
      <c r="AV2005"/>
      <c r="BT2005" s="22"/>
      <c r="BU2005" s="22"/>
      <c r="BV2005" s="22"/>
      <c r="CL2005" s="22"/>
    </row>
    <row r="2006" spans="14:90">
      <c r="N2006" s="22"/>
      <c r="U2006"/>
      <c r="AE2006" s="22"/>
      <c r="AF2006" s="22"/>
      <c r="AH2006" s="22"/>
      <c r="AI2006" s="22"/>
      <c r="AJ2006" s="22"/>
      <c r="AR2006"/>
      <c r="AV2006"/>
      <c r="BT2006" s="22"/>
      <c r="BU2006" s="22"/>
      <c r="BV2006" s="22"/>
      <c r="CL2006" s="22"/>
    </row>
    <row r="2007" spans="14:90">
      <c r="N2007" s="22"/>
      <c r="U2007"/>
      <c r="AE2007" s="22"/>
      <c r="AF2007" s="22"/>
      <c r="AH2007" s="22"/>
      <c r="AI2007" s="22"/>
      <c r="AJ2007" s="22"/>
      <c r="AR2007"/>
      <c r="AV2007"/>
      <c r="BT2007" s="22"/>
      <c r="BU2007" s="22"/>
      <c r="BV2007" s="22"/>
      <c r="CL2007" s="22"/>
    </row>
    <row r="2008" spans="14:90">
      <c r="N2008" s="22"/>
      <c r="U2008"/>
      <c r="AE2008" s="22"/>
      <c r="AF2008" s="22"/>
      <c r="AH2008" s="22"/>
      <c r="AI2008" s="22"/>
      <c r="AJ2008" s="22"/>
      <c r="AR2008"/>
      <c r="AV2008"/>
      <c r="BT2008" s="22"/>
      <c r="BU2008" s="22"/>
      <c r="BV2008" s="22"/>
      <c r="CL2008" s="22"/>
    </row>
    <row r="2009" spans="14:90">
      <c r="N2009" s="22"/>
      <c r="U2009"/>
      <c r="AE2009" s="22"/>
      <c r="AF2009" s="22"/>
      <c r="AH2009" s="22"/>
      <c r="AI2009" s="22"/>
      <c r="AJ2009" s="22"/>
      <c r="AR2009"/>
      <c r="AV2009"/>
      <c r="BT2009" s="22"/>
      <c r="BU2009" s="22"/>
      <c r="BV2009" s="22"/>
      <c r="CL2009" s="22"/>
    </row>
    <row r="2010" spans="14:90">
      <c r="N2010" s="22"/>
      <c r="U2010"/>
      <c r="AE2010" s="22"/>
      <c r="AF2010" s="22"/>
      <c r="AH2010" s="22"/>
      <c r="AI2010" s="22"/>
      <c r="AJ2010" s="22"/>
      <c r="AR2010"/>
      <c r="AV2010"/>
      <c r="BT2010" s="22"/>
      <c r="BU2010" s="22"/>
      <c r="BV2010" s="22"/>
      <c r="CL2010" s="22"/>
    </row>
    <row r="2011" spans="14:90">
      <c r="N2011" s="22"/>
      <c r="U2011"/>
      <c r="AE2011" s="22"/>
      <c r="AF2011" s="22"/>
      <c r="AH2011" s="22"/>
      <c r="AI2011" s="22"/>
      <c r="AJ2011" s="22"/>
      <c r="AR2011"/>
      <c r="AV2011"/>
      <c r="BT2011" s="22"/>
      <c r="BU2011" s="22"/>
      <c r="BV2011" s="22"/>
      <c r="CL2011" s="22"/>
    </row>
    <row r="2012" spans="14:90">
      <c r="N2012" s="22"/>
      <c r="U2012"/>
      <c r="AE2012" s="22"/>
      <c r="AF2012" s="22"/>
      <c r="AH2012" s="22"/>
      <c r="AI2012" s="22"/>
      <c r="AJ2012" s="22"/>
      <c r="AR2012"/>
      <c r="AV2012"/>
      <c r="BT2012" s="22"/>
      <c r="BU2012" s="22"/>
      <c r="BV2012" s="22"/>
      <c r="CL2012" s="22"/>
    </row>
    <row r="2013" spans="14:90">
      <c r="N2013" s="22"/>
      <c r="U2013"/>
      <c r="AE2013" s="22"/>
      <c r="AF2013" s="22"/>
      <c r="AH2013" s="22"/>
      <c r="AI2013" s="22"/>
      <c r="AJ2013" s="22"/>
      <c r="AR2013"/>
      <c r="AV2013"/>
      <c r="BT2013" s="22"/>
      <c r="BU2013" s="22"/>
      <c r="BV2013" s="22"/>
      <c r="CL2013" s="22"/>
    </row>
    <row r="2014" spans="14:90">
      <c r="N2014" s="22"/>
      <c r="U2014"/>
      <c r="AE2014" s="22"/>
      <c r="AF2014" s="22"/>
      <c r="AH2014" s="22"/>
      <c r="AI2014" s="22"/>
      <c r="AJ2014" s="22"/>
      <c r="AR2014"/>
      <c r="AV2014"/>
      <c r="BT2014" s="22"/>
      <c r="BU2014" s="22"/>
      <c r="BV2014" s="22"/>
      <c r="CL2014" s="22"/>
    </row>
    <row r="2015" spans="14:90">
      <c r="N2015" s="22"/>
      <c r="U2015"/>
      <c r="AE2015" s="22"/>
      <c r="AF2015" s="22"/>
      <c r="AH2015" s="22"/>
      <c r="AI2015" s="22"/>
      <c r="AJ2015" s="22"/>
      <c r="AR2015"/>
      <c r="AV2015"/>
      <c r="BT2015" s="22"/>
      <c r="BU2015" s="22"/>
      <c r="BV2015" s="22"/>
      <c r="CL2015" s="22"/>
    </row>
    <row r="2016" spans="14:90">
      <c r="N2016" s="22"/>
      <c r="U2016"/>
      <c r="AE2016" s="22"/>
      <c r="AF2016" s="22"/>
      <c r="AH2016" s="22"/>
      <c r="AI2016" s="22"/>
      <c r="AJ2016" s="22"/>
      <c r="AR2016"/>
      <c r="AV2016"/>
      <c r="BT2016" s="22"/>
      <c r="BU2016" s="22"/>
      <c r="BV2016" s="22"/>
      <c r="CL2016" s="22"/>
    </row>
    <row r="2017" spans="14:90">
      <c r="N2017" s="22"/>
      <c r="U2017"/>
      <c r="AE2017" s="22"/>
      <c r="AF2017" s="22"/>
      <c r="AH2017" s="22"/>
      <c r="AI2017" s="22"/>
      <c r="AJ2017" s="22"/>
      <c r="AR2017"/>
      <c r="AV2017"/>
      <c r="BT2017" s="22"/>
      <c r="BU2017" s="22"/>
      <c r="BV2017" s="22"/>
      <c r="CL2017" s="22"/>
    </row>
    <row r="2018" spans="14:90">
      <c r="N2018" s="22"/>
      <c r="U2018"/>
      <c r="AE2018" s="22"/>
      <c r="AF2018" s="22"/>
      <c r="AH2018" s="22"/>
      <c r="AI2018" s="22"/>
      <c r="AJ2018" s="22"/>
      <c r="AR2018"/>
      <c r="AV2018"/>
      <c r="BT2018" s="22"/>
      <c r="BU2018" s="22"/>
      <c r="BV2018" s="22"/>
      <c r="CL2018" s="22"/>
    </row>
    <row r="2019" spans="14:90">
      <c r="N2019" s="22"/>
      <c r="U2019"/>
      <c r="AE2019" s="22"/>
      <c r="AF2019" s="22"/>
      <c r="AH2019" s="22"/>
      <c r="AI2019" s="22"/>
      <c r="AJ2019" s="22"/>
      <c r="AR2019"/>
      <c r="AV2019"/>
      <c r="BT2019" s="22"/>
      <c r="BU2019" s="22"/>
      <c r="BV2019" s="22"/>
      <c r="CL2019" s="22"/>
    </row>
    <row r="2020" spans="14:90">
      <c r="N2020" s="22"/>
      <c r="U2020"/>
      <c r="AE2020" s="22"/>
      <c r="AF2020" s="22"/>
      <c r="AH2020" s="22"/>
      <c r="AI2020" s="22"/>
      <c r="AJ2020" s="22"/>
      <c r="AR2020"/>
      <c r="AV2020"/>
      <c r="BT2020" s="22"/>
      <c r="BU2020" s="22"/>
      <c r="BV2020" s="22"/>
      <c r="CL2020" s="22"/>
    </row>
    <row r="2021" spans="14:90">
      <c r="N2021" s="22"/>
      <c r="U2021"/>
      <c r="AE2021" s="22"/>
      <c r="AF2021" s="22"/>
      <c r="AH2021" s="22"/>
      <c r="AI2021" s="22"/>
      <c r="AJ2021" s="22"/>
      <c r="AR2021"/>
      <c r="AV2021"/>
      <c r="BT2021" s="22"/>
      <c r="BU2021" s="22"/>
      <c r="BV2021" s="22"/>
      <c r="CL2021" s="22"/>
    </row>
    <row r="2022" spans="14:90">
      <c r="N2022" s="22"/>
      <c r="U2022"/>
      <c r="AE2022" s="22"/>
      <c r="AF2022" s="22"/>
      <c r="AH2022" s="22"/>
      <c r="AI2022" s="22"/>
      <c r="AJ2022" s="22"/>
      <c r="AR2022"/>
      <c r="AV2022"/>
      <c r="BT2022" s="22"/>
      <c r="BU2022" s="22"/>
      <c r="BV2022" s="22"/>
      <c r="CL2022" s="22"/>
    </row>
    <row r="2023" spans="14:90">
      <c r="N2023" s="22"/>
      <c r="U2023"/>
      <c r="AE2023" s="22"/>
      <c r="AF2023" s="22"/>
      <c r="AH2023" s="22"/>
      <c r="AI2023" s="22"/>
      <c r="AJ2023" s="22"/>
      <c r="AR2023"/>
      <c r="AV2023"/>
      <c r="BT2023" s="22"/>
      <c r="BU2023" s="22"/>
      <c r="BV2023" s="22"/>
      <c r="CL2023" s="22"/>
    </row>
    <row r="2024" spans="14:90">
      <c r="N2024" s="22"/>
      <c r="U2024"/>
      <c r="AE2024" s="22"/>
      <c r="AF2024" s="22"/>
      <c r="AH2024" s="22"/>
      <c r="AI2024" s="22"/>
      <c r="AJ2024" s="22"/>
      <c r="AR2024"/>
      <c r="AV2024"/>
      <c r="BT2024" s="22"/>
      <c r="BU2024" s="22"/>
      <c r="BV2024" s="22"/>
      <c r="CL2024" s="22"/>
    </row>
    <row r="2025" spans="14:90">
      <c r="N2025" s="22"/>
      <c r="U2025"/>
      <c r="AE2025" s="22"/>
      <c r="AF2025" s="22"/>
      <c r="AH2025" s="22"/>
      <c r="AI2025" s="22"/>
      <c r="AJ2025" s="22"/>
      <c r="AR2025"/>
      <c r="AV2025"/>
      <c r="BT2025" s="22"/>
      <c r="BU2025" s="22"/>
      <c r="BV2025" s="22"/>
      <c r="CL2025" s="22"/>
    </row>
    <row r="2026" spans="14:90">
      <c r="N2026" s="22"/>
      <c r="U2026"/>
      <c r="AE2026" s="22"/>
      <c r="AF2026" s="22"/>
      <c r="AH2026" s="22"/>
      <c r="AI2026" s="22"/>
      <c r="AJ2026" s="22"/>
      <c r="AR2026"/>
      <c r="AV2026"/>
      <c r="BT2026" s="22"/>
      <c r="BU2026" s="22"/>
      <c r="BV2026" s="22"/>
      <c r="CL2026" s="22"/>
    </row>
    <row r="2027" spans="14:90">
      <c r="N2027" s="22"/>
      <c r="U2027"/>
      <c r="AE2027" s="22"/>
      <c r="AF2027" s="22"/>
      <c r="AH2027" s="22"/>
      <c r="AI2027" s="22"/>
      <c r="AJ2027" s="22"/>
      <c r="AR2027"/>
      <c r="AV2027"/>
      <c r="BT2027" s="22"/>
      <c r="BU2027" s="22"/>
      <c r="BV2027" s="22"/>
      <c r="CL2027" s="22"/>
    </row>
    <row r="2028" spans="14:90">
      <c r="N2028" s="22"/>
      <c r="U2028"/>
      <c r="AE2028" s="22"/>
      <c r="AF2028" s="22"/>
      <c r="AH2028" s="22"/>
      <c r="AI2028" s="22"/>
      <c r="AJ2028" s="22"/>
      <c r="AR2028"/>
      <c r="AV2028"/>
      <c r="BT2028" s="22"/>
      <c r="BU2028" s="22"/>
      <c r="BV2028" s="22"/>
      <c r="CL2028" s="22"/>
    </row>
    <row r="2029" spans="14:90">
      <c r="N2029" s="22"/>
      <c r="U2029"/>
      <c r="AE2029" s="22"/>
      <c r="AF2029" s="22"/>
      <c r="AH2029" s="22"/>
      <c r="AI2029" s="22"/>
      <c r="AJ2029" s="22"/>
      <c r="AR2029"/>
      <c r="AV2029"/>
      <c r="BT2029" s="22"/>
      <c r="BU2029" s="22"/>
      <c r="BV2029" s="22"/>
      <c r="CL2029" s="22"/>
    </row>
    <row r="2030" spans="14:90">
      <c r="N2030" s="22"/>
      <c r="U2030"/>
      <c r="AE2030" s="22"/>
      <c r="AF2030" s="22"/>
      <c r="AH2030" s="22"/>
      <c r="AI2030" s="22"/>
      <c r="AJ2030" s="22"/>
      <c r="AR2030"/>
      <c r="AV2030"/>
      <c r="BT2030" s="22"/>
      <c r="BU2030" s="22"/>
      <c r="BV2030" s="22"/>
      <c r="CL2030" s="22"/>
    </row>
    <row r="2031" spans="14:90">
      <c r="N2031" s="22"/>
      <c r="U2031"/>
      <c r="AE2031" s="22"/>
      <c r="AF2031" s="22"/>
      <c r="AH2031" s="22"/>
      <c r="AI2031" s="22"/>
      <c r="AJ2031" s="22"/>
      <c r="AR2031"/>
      <c r="AV2031"/>
      <c r="BT2031" s="22"/>
      <c r="BU2031" s="22"/>
      <c r="BV2031" s="22"/>
      <c r="CL2031" s="22"/>
    </row>
    <row r="2032" spans="14:90">
      <c r="N2032" s="22"/>
      <c r="U2032"/>
      <c r="AE2032" s="22"/>
      <c r="AF2032" s="22"/>
      <c r="AH2032" s="22"/>
      <c r="AI2032" s="22"/>
      <c r="AJ2032" s="22"/>
      <c r="AR2032"/>
      <c r="AV2032"/>
      <c r="BT2032" s="22"/>
      <c r="BU2032" s="22"/>
      <c r="BV2032" s="22"/>
      <c r="CL2032" s="22"/>
    </row>
    <row r="2033" spans="14:90">
      <c r="N2033" s="22"/>
      <c r="U2033"/>
      <c r="AE2033" s="22"/>
      <c r="AF2033" s="22"/>
      <c r="AH2033" s="22"/>
      <c r="AI2033" s="22"/>
      <c r="AJ2033" s="22"/>
      <c r="AR2033"/>
      <c r="AV2033"/>
      <c r="BT2033" s="22"/>
      <c r="BU2033" s="22"/>
      <c r="BV2033" s="22"/>
      <c r="CL2033" s="22"/>
    </row>
    <row r="2034" spans="14:90">
      <c r="N2034" s="22"/>
      <c r="U2034"/>
      <c r="AE2034" s="22"/>
      <c r="AF2034" s="22"/>
      <c r="AH2034" s="22"/>
      <c r="AI2034" s="22"/>
      <c r="AJ2034" s="22"/>
      <c r="AR2034"/>
      <c r="AV2034"/>
      <c r="BT2034" s="22"/>
      <c r="BU2034" s="22"/>
      <c r="BV2034" s="22"/>
      <c r="CL2034" s="22"/>
    </row>
    <row r="2035" spans="14:90">
      <c r="N2035" s="22"/>
      <c r="U2035"/>
      <c r="AE2035" s="22"/>
      <c r="AF2035" s="22"/>
      <c r="AH2035" s="22"/>
      <c r="AI2035" s="22"/>
      <c r="AJ2035" s="22"/>
      <c r="AR2035"/>
      <c r="AV2035"/>
      <c r="BT2035" s="22"/>
      <c r="BU2035" s="22"/>
      <c r="BV2035" s="22"/>
      <c r="CL2035" s="22"/>
    </row>
    <row r="2036" spans="14:90">
      <c r="N2036" s="22"/>
      <c r="U2036"/>
      <c r="AE2036" s="22"/>
      <c r="AF2036" s="22"/>
      <c r="AH2036" s="22"/>
      <c r="AI2036" s="22"/>
      <c r="AJ2036" s="22"/>
      <c r="AR2036"/>
      <c r="AV2036"/>
      <c r="BT2036" s="22"/>
      <c r="BU2036" s="22"/>
      <c r="BV2036" s="22"/>
      <c r="CL2036" s="22"/>
    </row>
    <row r="2037" spans="14:90">
      <c r="N2037" s="22"/>
      <c r="U2037"/>
      <c r="AE2037" s="22"/>
      <c r="AF2037" s="22"/>
      <c r="AH2037" s="22"/>
      <c r="AI2037" s="22"/>
      <c r="AJ2037" s="22"/>
      <c r="AR2037"/>
      <c r="AV2037"/>
      <c r="BT2037" s="22"/>
      <c r="BU2037" s="22"/>
      <c r="BV2037" s="22"/>
      <c r="CL2037" s="22"/>
    </row>
    <row r="2038" spans="14:90">
      <c r="N2038" s="22"/>
      <c r="U2038"/>
      <c r="AE2038" s="22"/>
      <c r="AF2038" s="22"/>
      <c r="AH2038" s="22"/>
      <c r="AI2038" s="22"/>
      <c r="AJ2038" s="22"/>
      <c r="AR2038"/>
      <c r="AV2038"/>
      <c r="BT2038" s="22"/>
      <c r="BU2038" s="22"/>
      <c r="BV2038" s="22"/>
      <c r="CL2038" s="22"/>
    </row>
    <row r="2039" spans="14:90">
      <c r="N2039" s="22"/>
      <c r="U2039"/>
      <c r="AE2039" s="22"/>
      <c r="AF2039" s="22"/>
      <c r="AH2039" s="22"/>
      <c r="AI2039" s="22"/>
      <c r="AJ2039" s="22"/>
      <c r="AR2039"/>
      <c r="AV2039"/>
      <c r="BT2039" s="22"/>
      <c r="BU2039" s="22"/>
      <c r="BV2039" s="22"/>
      <c r="CL2039" s="22"/>
    </row>
    <row r="2040" spans="14:90">
      <c r="N2040" s="22"/>
      <c r="U2040"/>
      <c r="AE2040" s="22"/>
      <c r="AF2040" s="22"/>
      <c r="AH2040" s="22"/>
      <c r="AI2040" s="22"/>
      <c r="AJ2040" s="22"/>
      <c r="AR2040"/>
      <c r="AV2040"/>
      <c r="BT2040" s="22"/>
      <c r="BU2040" s="22"/>
      <c r="BV2040" s="22"/>
      <c r="CL2040" s="22"/>
    </row>
    <row r="2041" spans="14:90">
      <c r="N2041" s="22"/>
      <c r="U2041"/>
      <c r="AE2041" s="22"/>
      <c r="AF2041" s="22"/>
      <c r="AH2041" s="22"/>
      <c r="AI2041" s="22"/>
      <c r="AJ2041" s="22"/>
      <c r="AR2041"/>
      <c r="AV2041"/>
      <c r="BT2041" s="22"/>
      <c r="BU2041" s="22"/>
      <c r="BV2041" s="22"/>
      <c r="CL2041" s="22"/>
    </row>
    <row r="2042" spans="14:90">
      <c r="N2042" s="22"/>
      <c r="U2042"/>
      <c r="AE2042" s="22"/>
      <c r="AF2042" s="22"/>
      <c r="AH2042" s="22"/>
      <c r="AI2042" s="22"/>
      <c r="AJ2042" s="22"/>
      <c r="AR2042"/>
      <c r="AV2042"/>
      <c r="BT2042" s="22"/>
      <c r="BU2042" s="22"/>
      <c r="BV2042" s="22"/>
      <c r="CL2042" s="22"/>
    </row>
    <row r="2043" spans="14:90">
      <c r="N2043" s="22"/>
      <c r="U2043"/>
      <c r="AE2043" s="22"/>
      <c r="AF2043" s="22"/>
      <c r="AH2043" s="22"/>
      <c r="AI2043" s="22"/>
      <c r="AJ2043" s="22"/>
      <c r="AR2043"/>
      <c r="AV2043"/>
      <c r="BT2043" s="22"/>
      <c r="BU2043" s="22"/>
      <c r="BV2043" s="22"/>
      <c r="CL2043" s="22"/>
    </row>
    <row r="2044" spans="14:90">
      <c r="N2044" s="22"/>
      <c r="U2044"/>
      <c r="AE2044" s="22"/>
      <c r="AF2044" s="22"/>
      <c r="AH2044" s="22"/>
      <c r="AI2044" s="22"/>
      <c r="AJ2044" s="22"/>
      <c r="AR2044"/>
      <c r="AV2044"/>
      <c r="BT2044" s="22"/>
      <c r="BU2044" s="22"/>
      <c r="BV2044" s="22"/>
      <c r="CL2044" s="22"/>
    </row>
    <row r="2045" spans="14:90">
      <c r="N2045" s="22"/>
      <c r="U2045"/>
      <c r="AE2045" s="22"/>
      <c r="AF2045" s="22"/>
      <c r="AH2045" s="22"/>
      <c r="AI2045" s="22"/>
      <c r="AJ2045" s="22"/>
      <c r="AR2045"/>
      <c r="AV2045"/>
      <c r="BT2045" s="22"/>
      <c r="BU2045" s="22"/>
      <c r="BV2045" s="22"/>
      <c r="CL2045" s="22"/>
    </row>
    <row r="2046" spans="14:90">
      <c r="N2046" s="22"/>
      <c r="U2046"/>
      <c r="AE2046" s="22"/>
      <c r="AF2046" s="22"/>
      <c r="AH2046" s="22"/>
      <c r="AI2046" s="22"/>
      <c r="AJ2046" s="22"/>
      <c r="AR2046"/>
      <c r="AV2046"/>
      <c r="BT2046" s="22"/>
      <c r="BU2046" s="22"/>
      <c r="BV2046" s="22"/>
      <c r="CL2046" s="22"/>
    </row>
    <row r="2047" spans="14:90">
      <c r="N2047" s="22"/>
      <c r="U2047"/>
      <c r="AE2047" s="22"/>
      <c r="AF2047" s="22"/>
      <c r="AH2047" s="22"/>
      <c r="AI2047" s="22"/>
      <c r="AJ2047" s="22"/>
      <c r="AR2047"/>
      <c r="AV2047"/>
      <c r="BT2047" s="22"/>
      <c r="BU2047" s="22"/>
      <c r="BV2047" s="22"/>
      <c r="CL2047" s="22"/>
    </row>
    <row r="2048" spans="14:90">
      <c r="N2048" s="22"/>
      <c r="U2048"/>
      <c r="AE2048" s="22"/>
      <c r="AF2048" s="22"/>
      <c r="AH2048" s="22"/>
      <c r="AI2048" s="22"/>
      <c r="AJ2048" s="22"/>
      <c r="AR2048"/>
      <c r="AV2048"/>
      <c r="BT2048" s="22"/>
      <c r="BU2048" s="22"/>
      <c r="BV2048" s="22"/>
      <c r="CL2048" s="22"/>
    </row>
    <row r="2049" spans="14:90">
      <c r="N2049" s="22"/>
      <c r="U2049"/>
      <c r="AE2049" s="22"/>
      <c r="AF2049" s="22"/>
      <c r="AH2049" s="22"/>
      <c r="AI2049" s="22"/>
      <c r="AJ2049" s="22"/>
      <c r="AR2049"/>
      <c r="AV2049"/>
      <c r="BT2049" s="22"/>
      <c r="BU2049" s="22"/>
      <c r="BV2049" s="22"/>
      <c r="CL2049" s="22"/>
    </row>
    <row r="2050" spans="14:90">
      <c r="N2050" s="22"/>
      <c r="U2050"/>
      <c r="AE2050" s="22"/>
      <c r="AF2050" s="22"/>
      <c r="AH2050" s="22"/>
      <c r="AI2050" s="22"/>
      <c r="AJ2050" s="22"/>
      <c r="AR2050"/>
      <c r="AV2050"/>
      <c r="BT2050" s="22"/>
      <c r="BU2050" s="22"/>
      <c r="BV2050" s="22"/>
      <c r="CL2050" s="22"/>
    </row>
    <row r="2051" spans="14:90">
      <c r="N2051" s="22"/>
      <c r="U2051"/>
      <c r="AE2051" s="22"/>
      <c r="AF2051" s="22"/>
      <c r="AH2051" s="22"/>
      <c r="AI2051" s="22"/>
      <c r="AJ2051" s="22"/>
      <c r="AR2051"/>
      <c r="AV2051"/>
      <c r="BT2051" s="22"/>
      <c r="BU2051" s="22"/>
      <c r="BV2051" s="22"/>
      <c r="CL2051" s="22"/>
    </row>
    <row r="2052" spans="14:90">
      <c r="N2052" s="22"/>
      <c r="U2052"/>
      <c r="AE2052" s="22"/>
      <c r="AF2052" s="22"/>
      <c r="AH2052" s="22"/>
      <c r="AI2052" s="22"/>
      <c r="AJ2052" s="22"/>
      <c r="AR2052"/>
      <c r="AV2052"/>
      <c r="BT2052" s="22"/>
      <c r="BU2052" s="22"/>
      <c r="BV2052" s="22"/>
      <c r="CL2052" s="22"/>
    </row>
    <row r="2053" spans="14:90">
      <c r="N2053" s="22"/>
      <c r="U2053"/>
      <c r="AE2053" s="22"/>
      <c r="AF2053" s="22"/>
      <c r="AH2053" s="22"/>
      <c r="AI2053" s="22"/>
      <c r="AJ2053" s="22"/>
      <c r="AR2053"/>
      <c r="AV2053"/>
      <c r="BT2053" s="22"/>
      <c r="BU2053" s="22"/>
      <c r="BV2053" s="22"/>
      <c r="CL2053" s="22"/>
    </row>
    <row r="2054" spans="14:90">
      <c r="N2054" s="22"/>
      <c r="U2054"/>
      <c r="AE2054" s="22"/>
      <c r="AF2054" s="22"/>
      <c r="AH2054" s="22"/>
      <c r="AI2054" s="22"/>
      <c r="AJ2054" s="22"/>
      <c r="AR2054"/>
      <c r="AV2054"/>
      <c r="BT2054" s="22"/>
      <c r="BU2054" s="22"/>
      <c r="BV2054" s="22"/>
      <c r="CL2054" s="22"/>
    </row>
    <row r="2055" spans="14:90">
      <c r="N2055" s="22"/>
      <c r="U2055"/>
      <c r="AE2055" s="22"/>
      <c r="AF2055" s="22"/>
      <c r="AH2055" s="22"/>
      <c r="AI2055" s="22"/>
      <c r="AJ2055" s="22"/>
      <c r="AR2055"/>
      <c r="AV2055"/>
      <c r="BT2055" s="22"/>
      <c r="BU2055" s="22"/>
      <c r="BV2055" s="22"/>
      <c r="CL2055" s="22"/>
    </row>
    <row r="2056" spans="14:90">
      <c r="N2056" s="22"/>
      <c r="U2056"/>
      <c r="AE2056" s="22"/>
      <c r="AF2056" s="22"/>
      <c r="AH2056" s="22"/>
      <c r="AI2056" s="22"/>
      <c r="AJ2056" s="22"/>
      <c r="AR2056"/>
      <c r="AV2056"/>
      <c r="BT2056" s="22"/>
      <c r="BU2056" s="22"/>
      <c r="BV2056" s="22"/>
      <c r="CL2056" s="22"/>
    </row>
    <row r="2057" spans="14:90">
      <c r="N2057" s="22"/>
      <c r="U2057"/>
      <c r="AE2057" s="22"/>
      <c r="AF2057" s="22"/>
      <c r="AH2057" s="22"/>
      <c r="AI2057" s="22"/>
      <c r="AJ2057" s="22"/>
      <c r="AR2057"/>
      <c r="AV2057"/>
      <c r="BT2057" s="22"/>
      <c r="BU2057" s="22"/>
      <c r="BV2057" s="22"/>
      <c r="CL2057" s="22"/>
    </row>
    <row r="2058" spans="14:90">
      <c r="N2058" s="22"/>
      <c r="U2058"/>
      <c r="AE2058" s="22"/>
      <c r="AF2058" s="22"/>
      <c r="AH2058" s="22"/>
      <c r="AI2058" s="22"/>
      <c r="AJ2058" s="22"/>
      <c r="AR2058"/>
      <c r="AV2058"/>
      <c r="BT2058" s="22"/>
      <c r="BU2058" s="22"/>
      <c r="BV2058" s="22"/>
      <c r="CL2058" s="22"/>
    </row>
    <row r="2059" spans="14:90">
      <c r="N2059" s="22"/>
      <c r="U2059"/>
      <c r="AE2059" s="22"/>
      <c r="AF2059" s="22"/>
      <c r="AH2059" s="22"/>
      <c r="AI2059" s="22"/>
      <c r="AJ2059" s="22"/>
      <c r="AR2059"/>
      <c r="AV2059"/>
      <c r="BT2059" s="22"/>
      <c r="BU2059" s="22"/>
      <c r="BV2059" s="22"/>
      <c r="CL2059" s="22"/>
    </row>
    <row r="2060" spans="14:90">
      <c r="N2060" s="22"/>
      <c r="U2060"/>
      <c r="AE2060" s="22"/>
      <c r="AF2060" s="22"/>
      <c r="AH2060" s="22"/>
      <c r="AI2060" s="22"/>
      <c r="AJ2060" s="22"/>
      <c r="AR2060"/>
      <c r="AV2060"/>
      <c r="BT2060" s="22"/>
      <c r="BU2060" s="22"/>
      <c r="BV2060" s="22"/>
      <c r="CL2060" s="22"/>
    </row>
    <row r="2061" spans="14:90">
      <c r="N2061" s="22"/>
      <c r="U2061"/>
      <c r="AE2061" s="22"/>
      <c r="AF2061" s="22"/>
      <c r="AH2061" s="22"/>
      <c r="AI2061" s="22"/>
      <c r="AJ2061" s="22"/>
      <c r="AR2061"/>
      <c r="AV2061"/>
      <c r="BT2061" s="22"/>
      <c r="BU2061" s="22"/>
      <c r="BV2061" s="22"/>
      <c r="CL2061" s="22"/>
    </row>
    <row r="2062" spans="14:90">
      <c r="N2062" s="22"/>
      <c r="U2062"/>
      <c r="AE2062" s="22"/>
      <c r="AF2062" s="22"/>
      <c r="AH2062" s="22"/>
      <c r="AI2062" s="22"/>
      <c r="AJ2062" s="22"/>
      <c r="AR2062"/>
      <c r="AV2062"/>
      <c r="BT2062" s="22"/>
      <c r="BU2062" s="22"/>
      <c r="BV2062" s="22"/>
      <c r="CL2062" s="22"/>
    </row>
    <row r="2063" spans="14:90">
      <c r="N2063" s="22"/>
      <c r="U2063"/>
      <c r="AE2063" s="22"/>
      <c r="AF2063" s="22"/>
      <c r="AH2063" s="22"/>
      <c r="AI2063" s="22"/>
      <c r="AJ2063" s="22"/>
      <c r="AR2063"/>
      <c r="AV2063"/>
      <c r="BT2063" s="22"/>
      <c r="BU2063" s="22"/>
      <c r="BV2063" s="22"/>
      <c r="CL2063" s="22"/>
    </row>
    <row r="2064" spans="14:90">
      <c r="N2064" s="22"/>
      <c r="U2064"/>
      <c r="AE2064" s="22"/>
      <c r="AF2064" s="22"/>
      <c r="AH2064" s="22"/>
      <c r="AI2064" s="22"/>
      <c r="AJ2064" s="22"/>
      <c r="AR2064"/>
      <c r="AV2064"/>
      <c r="BT2064" s="22"/>
      <c r="BU2064" s="22"/>
      <c r="BV2064" s="22"/>
      <c r="CL2064" s="22"/>
    </row>
    <row r="2065" spans="14:90">
      <c r="N2065" s="22"/>
      <c r="U2065"/>
      <c r="AE2065" s="22"/>
      <c r="AF2065" s="22"/>
      <c r="AH2065" s="22"/>
      <c r="AI2065" s="22"/>
      <c r="AJ2065" s="22"/>
      <c r="AR2065"/>
      <c r="AV2065"/>
      <c r="BT2065" s="22"/>
      <c r="BU2065" s="22"/>
      <c r="BV2065" s="22"/>
      <c r="CL2065" s="22"/>
    </row>
    <row r="2066" spans="14:90">
      <c r="N2066" s="22"/>
      <c r="U2066"/>
      <c r="AE2066" s="22"/>
      <c r="AF2066" s="22"/>
      <c r="AH2066" s="22"/>
      <c r="AI2066" s="22"/>
      <c r="AJ2066" s="22"/>
      <c r="AR2066"/>
      <c r="AV2066"/>
      <c r="BT2066" s="22"/>
      <c r="BU2066" s="22"/>
      <c r="BV2066" s="22"/>
      <c r="CL2066" s="22"/>
    </row>
    <row r="2067" spans="14:90">
      <c r="N2067" s="22"/>
      <c r="U2067"/>
      <c r="AE2067" s="22"/>
      <c r="AF2067" s="22"/>
      <c r="AH2067" s="22"/>
      <c r="AI2067" s="22"/>
      <c r="AJ2067" s="22"/>
      <c r="AR2067"/>
      <c r="AV2067"/>
      <c r="BT2067" s="22"/>
      <c r="BU2067" s="22"/>
      <c r="BV2067" s="22"/>
      <c r="CL2067" s="22"/>
    </row>
    <row r="2068" spans="14:90">
      <c r="N2068" s="22"/>
      <c r="U2068"/>
      <c r="AE2068" s="22"/>
      <c r="AF2068" s="22"/>
      <c r="AH2068" s="22"/>
      <c r="AI2068" s="22"/>
      <c r="AJ2068" s="22"/>
      <c r="AR2068"/>
      <c r="AV2068"/>
      <c r="BT2068" s="22"/>
      <c r="BU2068" s="22"/>
      <c r="BV2068" s="22"/>
      <c r="CL2068" s="22"/>
    </row>
    <row r="2069" spans="14:90">
      <c r="N2069" s="22"/>
      <c r="U2069"/>
      <c r="AE2069" s="22"/>
      <c r="AF2069" s="22"/>
      <c r="AH2069" s="22"/>
      <c r="AI2069" s="22"/>
      <c r="AJ2069" s="22"/>
      <c r="AR2069"/>
      <c r="AV2069"/>
      <c r="BT2069" s="22"/>
      <c r="BU2069" s="22"/>
      <c r="BV2069" s="22"/>
      <c r="CL2069" s="22"/>
    </row>
    <row r="2070" spans="14:90">
      <c r="N2070" s="22"/>
      <c r="U2070"/>
      <c r="AE2070" s="22"/>
      <c r="AF2070" s="22"/>
      <c r="AH2070" s="22"/>
      <c r="AI2070" s="22"/>
      <c r="AJ2070" s="22"/>
      <c r="AR2070"/>
      <c r="AV2070"/>
      <c r="BT2070" s="22"/>
      <c r="BU2070" s="22"/>
      <c r="BV2070" s="22"/>
      <c r="CL2070" s="22"/>
    </row>
    <row r="2071" spans="14:90">
      <c r="N2071" s="22"/>
      <c r="U2071"/>
      <c r="AE2071" s="22"/>
      <c r="AF2071" s="22"/>
      <c r="AH2071" s="22"/>
      <c r="AI2071" s="22"/>
      <c r="AJ2071" s="22"/>
      <c r="AR2071"/>
      <c r="AV2071"/>
      <c r="BT2071" s="22"/>
      <c r="BU2071" s="22"/>
      <c r="BV2071" s="22"/>
      <c r="CL2071" s="22"/>
    </row>
    <row r="2072" spans="14:90">
      <c r="N2072" s="22"/>
      <c r="U2072"/>
      <c r="AE2072" s="22"/>
      <c r="AF2072" s="22"/>
      <c r="AH2072" s="22"/>
      <c r="AI2072" s="22"/>
      <c r="AJ2072" s="22"/>
      <c r="AR2072"/>
      <c r="AV2072"/>
      <c r="BT2072" s="22"/>
      <c r="BU2072" s="22"/>
      <c r="BV2072" s="22"/>
      <c r="CL2072" s="22"/>
    </row>
    <row r="2073" spans="14:90">
      <c r="N2073" s="22"/>
      <c r="U2073"/>
      <c r="AE2073" s="22"/>
      <c r="AF2073" s="22"/>
      <c r="AH2073" s="22"/>
      <c r="AI2073" s="22"/>
      <c r="AJ2073" s="22"/>
      <c r="AR2073"/>
      <c r="AV2073"/>
      <c r="BT2073" s="22"/>
      <c r="BU2073" s="22"/>
      <c r="BV2073" s="22"/>
      <c r="CL2073" s="22"/>
    </row>
    <row r="2074" spans="14:90">
      <c r="N2074" s="22"/>
      <c r="U2074"/>
      <c r="AE2074" s="22"/>
      <c r="AF2074" s="22"/>
      <c r="AH2074" s="22"/>
      <c r="AI2074" s="22"/>
      <c r="AJ2074" s="22"/>
      <c r="AR2074"/>
      <c r="AV2074"/>
      <c r="BT2074" s="22"/>
      <c r="BU2074" s="22"/>
      <c r="BV2074" s="22"/>
      <c r="CL2074" s="22"/>
    </row>
    <row r="2075" spans="14:90">
      <c r="N2075" s="22"/>
      <c r="U2075"/>
      <c r="AE2075" s="22"/>
      <c r="AF2075" s="22"/>
      <c r="AH2075" s="22"/>
      <c r="AI2075" s="22"/>
      <c r="AJ2075" s="22"/>
      <c r="AR2075"/>
      <c r="AV2075"/>
      <c r="BT2075" s="22"/>
      <c r="BU2075" s="22"/>
      <c r="BV2075" s="22"/>
      <c r="CL2075" s="22"/>
    </row>
    <row r="2076" spans="14:90">
      <c r="N2076" s="22"/>
      <c r="U2076"/>
      <c r="AE2076" s="22"/>
      <c r="AF2076" s="22"/>
      <c r="AH2076" s="22"/>
      <c r="AI2076" s="22"/>
      <c r="AJ2076" s="22"/>
      <c r="AR2076"/>
      <c r="AV2076"/>
      <c r="BT2076" s="22"/>
      <c r="BU2076" s="22"/>
      <c r="BV2076" s="22"/>
      <c r="CL2076" s="22"/>
    </row>
    <row r="2077" spans="14:90">
      <c r="N2077" s="22"/>
      <c r="U2077"/>
      <c r="AE2077" s="22"/>
      <c r="AF2077" s="22"/>
      <c r="AH2077" s="22"/>
      <c r="AI2077" s="22"/>
      <c r="AJ2077" s="22"/>
      <c r="AR2077"/>
      <c r="AV2077"/>
      <c r="BT2077" s="22"/>
      <c r="BU2077" s="22"/>
      <c r="BV2077" s="22"/>
      <c r="CL2077" s="22"/>
    </row>
    <row r="2078" spans="14:90">
      <c r="N2078" s="22"/>
      <c r="U2078"/>
      <c r="AE2078" s="22"/>
      <c r="AF2078" s="22"/>
      <c r="AH2078" s="22"/>
      <c r="AI2078" s="22"/>
      <c r="AJ2078" s="22"/>
      <c r="AR2078"/>
      <c r="AV2078"/>
      <c r="BT2078" s="22"/>
      <c r="BU2078" s="22"/>
      <c r="BV2078" s="22"/>
      <c r="CL2078" s="22"/>
    </row>
    <row r="2079" spans="14:90">
      <c r="N2079" s="22"/>
      <c r="U2079"/>
      <c r="AE2079" s="22"/>
      <c r="AF2079" s="22"/>
      <c r="AH2079" s="22"/>
      <c r="AI2079" s="22"/>
      <c r="AJ2079" s="22"/>
      <c r="AR2079"/>
      <c r="AV2079"/>
      <c r="BT2079" s="22"/>
      <c r="BU2079" s="22"/>
      <c r="BV2079" s="22"/>
      <c r="CL2079" s="22"/>
    </row>
    <row r="2080" spans="14:90">
      <c r="N2080" s="22"/>
      <c r="U2080"/>
      <c r="AE2080" s="22"/>
      <c r="AF2080" s="22"/>
      <c r="AH2080" s="22"/>
      <c r="AI2080" s="22"/>
      <c r="AJ2080" s="22"/>
      <c r="AR2080"/>
      <c r="AV2080"/>
      <c r="BT2080" s="22"/>
      <c r="BU2080" s="22"/>
      <c r="BV2080" s="22"/>
      <c r="CL2080" s="22"/>
    </row>
    <row r="2081" spans="14:90">
      <c r="N2081" s="22"/>
      <c r="U2081"/>
      <c r="AE2081" s="22"/>
      <c r="AF2081" s="22"/>
      <c r="AH2081" s="22"/>
      <c r="AI2081" s="22"/>
      <c r="AJ2081" s="22"/>
      <c r="AR2081"/>
      <c r="AV2081"/>
      <c r="BT2081" s="22"/>
      <c r="BU2081" s="22"/>
      <c r="BV2081" s="22"/>
      <c r="CL2081" s="22"/>
    </row>
    <row r="2082" spans="14:90">
      <c r="N2082" s="22"/>
      <c r="U2082"/>
      <c r="AE2082" s="22"/>
      <c r="AF2082" s="22"/>
      <c r="AH2082" s="22"/>
      <c r="AI2082" s="22"/>
      <c r="AJ2082" s="22"/>
      <c r="AR2082"/>
      <c r="AV2082"/>
      <c r="BT2082" s="22"/>
      <c r="BU2082" s="22"/>
      <c r="BV2082" s="22"/>
      <c r="CL2082" s="22"/>
    </row>
    <row r="2083" spans="14:90">
      <c r="N2083" s="22"/>
      <c r="U2083"/>
      <c r="AE2083" s="22"/>
      <c r="AF2083" s="22"/>
      <c r="AH2083" s="22"/>
      <c r="AI2083" s="22"/>
      <c r="AJ2083" s="22"/>
      <c r="AR2083"/>
      <c r="AV2083"/>
      <c r="BT2083" s="22"/>
      <c r="BU2083" s="22"/>
      <c r="BV2083" s="22"/>
      <c r="CL2083" s="22"/>
    </row>
    <row r="2084" spans="14:90">
      <c r="N2084" s="22"/>
      <c r="U2084"/>
      <c r="AE2084" s="22"/>
      <c r="AF2084" s="22"/>
      <c r="AH2084" s="22"/>
      <c r="AI2084" s="22"/>
      <c r="AJ2084" s="22"/>
      <c r="AR2084"/>
      <c r="AV2084"/>
      <c r="BT2084" s="22"/>
      <c r="BU2084" s="22"/>
      <c r="BV2084" s="22"/>
      <c r="CL2084" s="22"/>
    </row>
    <row r="2085" spans="14:90">
      <c r="N2085" s="22"/>
      <c r="U2085"/>
      <c r="AE2085" s="22"/>
      <c r="AF2085" s="22"/>
      <c r="AH2085" s="22"/>
      <c r="AI2085" s="22"/>
      <c r="AJ2085" s="22"/>
      <c r="AR2085"/>
      <c r="AV2085"/>
      <c r="BT2085" s="22"/>
      <c r="BU2085" s="22"/>
      <c r="BV2085" s="22"/>
      <c r="CL2085" s="22"/>
    </row>
    <row r="2086" spans="14:90">
      <c r="N2086" s="22"/>
      <c r="U2086"/>
      <c r="AE2086" s="22"/>
      <c r="AF2086" s="22"/>
      <c r="AH2086" s="22"/>
      <c r="AI2086" s="22"/>
      <c r="AJ2086" s="22"/>
      <c r="AR2086"/>
      <c r="AV2086"/>
      <c r="BT2086" s="22"/>
      <c r="BU2086" s="22"/>
      <c r="BV2086" s="22"/>
      <c r="CL2086" s="22"/>
    </row>
    <row r="2087" spans="14:90">
      <c r="N2087" s="22"/>
      <c r="U2087"/>
      <c r="AE2087" s="22"/>
      <c r="AF2087" s="22"/>
      <c r="AH2087" s="22"/>
      <c r="AI2087" s="22"/>
      <c r="AJ2087" s="22"/>
      <c r="AR2087"/>
      <c r="AV2087"/>
      <c r="BT2087" s="22"/>
      <c r="BU2087" s="22"/>
      <c r="BV2087" s="22"/>
      <c r="CL2087" s="22"/>
    </row>
    <row r="2088" spans="14:90">
      <c r="N2088" s="22"/>
      <c r="U2088"/>
      <c r="AE2088" s="22"/>
      <c r="AF2088" s="22"/>
      <c r="AH2088" s="22"/>
      <c r="AI2088" s="22"/>
      <c r="AJ2088" s="22"/>
      <c r="AR2088"/>
      <c r="AV2088"/>
      <c r="BT2088" s="22"/>
      <c r="BU2088" s="22"/>
      <c r="BV2088" s="22"/>
      <c r="CL2088" s="22"/>
    </row>
    <row r="2089" spans="14:90">
      <c r="N2089" s="22"/>
      <c r="U2089"/>
      <c r="AE2089" s="22"/>
      <c r="AF2089" s="22"/>
      <c r="AH2089" s="22"/>
      <c r="AI2089" s="22"/>
      <c r="AJ2089" s="22"/>
      <c r="AR2089"/>
      <c r="AV2089"/>
      <c r="BT2089" s="22"/>
      <c r="BU2089" s="22"/>
      <c r="BV2089" s="22"/>
      <c r="CL2089" s="22"/>
    </row>
    <row r="2090" spans="14:90">
      <c r="N2090" s="22"/>
      <c r="U2090"/>
      <c r="AE2090" s="22"/>
      <c r="AF2090" s="22"/>
      <c r="AH2090" s="22"/>
      <c r="AI2090" s="22"/>
      <c r="AJ2090" s="22"/>
      <c r="AR2090"/>
      <c r="AV2090"/>
      <c r="BT2090" s="22"/>
      <c r="BU2090" s="22"/>
      <c r="BV2090" s="22"/>
      <c r="CL2090" s="22"/>
    </row>
    <row r="2091" spans="14:90">
      <c r="N2091" s="22"/>
      <c r="U2091"/>
      <c r="AE2091" s="22"/>
      <c r="AF2091" s="22"/>
      <c r="AH2091" s="22"/>
      <c r="AI2091" s="22"/>
      <c r="AJ2091" s="22"/>
      <c r="AR2091"/>
      <c r="AV2091"/>
      <c r="BT2091" s="22"/>
      <c r="BU2091" s="22"/>
      <c r="BV2091" s="22"/>
      <c r="CL2091" s="22"/>
    </row>
    <row r="2092" spans="14:90">
      <c r="N2092" s="22"/>
      <c r="U2092"/>
      <c r="AE2092" s="22"/>
      <c r="AF2092" s="22"/>
      <c r="AH2092" s="22"/>
      <c r="AI2092" s="22"/>
      <c r="AJ2092" s="22"/>
      <c r="AR2092"/>
      <c r="AV2092"/>
      <c r="BT2092" s="22"/>
      <c r="BU2092" s="22"/>
      <c r="BV2092" s="22"/>
      <c r="CL2092" s="22"/>
    </row>
    <row r="2093" spans="14:90">
      <c r="N2093" s="22"/>
      <c r="U2093"/>
      <c r="AE2093" s="22"/>
      <c r="AF2093" s="22"/>
      <c r="AH2093" s="22"/>
      <c r="AI2093" s="22"/>
      <c r="AJ2093" s="22"/>
      <c r="AR2093"/>
      <c r="AV2093"/>
      <c r="BT2093" s="22"/>
      <c r="BU2093" s="22"/>
      <c r="BV2093" s="22"/>
      <c r="CL2093" s="22"/>
    </row>
    <row r="2094" spans="14:90">
      <c r="N2094" s="22"/>
      <c r="U2094"/>
      <c r="AE2094" s="22"/>
      <c r="AF2094" s="22"/>
      <c r="AH2094" s="22"/>
      <c r="AI2094" s="22"/>
      <c r="AJ2094" s="22"/>
      <c r="AR2094"/>
      <c r="AV2094"/>
      <c r="BT2094" s="22"/>
      <c r="BU2094" s="22"/>
      <c r="BV2094" s="22"/>
      <c r="CL2094" s="22"/>
    </row>
    <row r="2095" spans="14:90">
      <c r="N2095" s="22"/>
      <c r="U2095"/>
      <c r="AE2095" s="22"/>
      <c r="AF2095" s="22"/>
      <c r="AH2095" s="22"/>
      <c r="AI2095" s="22"/>
      <c r="AJ2095" s="22"/>
      <c r="AR2095"/>
      <c r="AV2095"/>
      <c r="BT2095" s="22"/>
      <c r="BU2095" s="22"/>
      <c r="BV2095" s="22"/>
      <c r="CL2095" s="22"/>
    </row>
    <row r="2096" spans="14:90">
      <c r="N2096" s="22"/>
      <c r="U2096"/>
      <c r="AE2096" s="22"/>
      <c r="AF2096" s="22"/>
      <c r="AH2096" s="22"/>
      <c r="AI2096" s="22"/>
      <c r="AJ2096" s="22"/>
      <c r="AR2096"/>
      <c r="AV2096"/>
      <c r="BT2096" s="22"/>
      <c r="BU2096" s="22"/>
      <c r="BV2096" s="22"/>
      <c r="CL2096" s="22"/>
    </row>
    <row r="2097" spans="14:90">
      <c r="N2097" s="22"/>
      <c r="U2097"/>
      <c r="AE2097" s="22"/>
      <c r="AF2097" s="22"/>
      <c r="AH2097" s="22"/>
      <c r="AI2097" s="22"/>
      <c r="AJ2097" s="22"/>
      <c r="AR2097"/>
      <c r="AV2097"/>
      <c r="BT2097" s="22"/>
      <c r="BU2097" s="22"/>
      <c r="BV2097" s="22"/>
      <c r="CL2097" s="22"/>
    </row>
    <row r="2098" spans="14:90">
      <c r="N2098" s="22"/>
      <c r="U2098"/>
      <c r="AE2098" s="22"/>
      <c r="AF2098" s="22"/>
      <c r="AH2098" s="22"/>
      <c r="AI2098" s="22"/>
      <c r="AJ2098" s="22"/>
      <c r="AR2098"/>
      <c r="AV2098"/>
      <c r="BT2098" s="22"/>
      <c r="BU2098" s="22"/>
      <c r="BV2098" s="22"/>
      <c r="CL2098" s="22"/>
    </row>
    <row r="2099" spans="14:90">
      <c r="N2099" s="22"/>
      <c r="U2099"/>
      <c r="AE2099" s="22"/>
      <c r="AF2099" s="22"/>
      <c r="AH2099" s="22"/>
      <c r="AI2099" s="22"/>
      <c r="AJ2099" s="22"/>
      <c r="AR2099"/>
      <c r="AV2099"/>
      <c r="BT2099" s="22"/>
      <c r="BU2099" s="22"/>
      <c r="BV2099" s="22"/>
      <c r="CL2099" s="22"/>
    </row>
    <row r="2100" spans="14:90">
      <c r="N2100" s="22"/>
      <c r="U2100"/>
      <c r="AE2100" s="22"/>
      <c r="AF2100" s="22"/>
      <c r="AH2100" s="22"/>
      <c r="AI2100" s="22"/>
      <c r="AJ2100" s="22"/>
      <c r="AR2100"/>
      <c r="AV2100"/>
      <c r="BT2100" s="22"/>
      <c r="BU2100" s="22"/>
      <c r="BV2100" s="22"/>
      <c r="CL2100" s="22"/>
    </row>
    <row r="2101" spans="14:90">
      <c r="N2101" s="22"/>
      <c r="U2101"/>
      <c r="AE2101" s="22"/>
      <c r="AF2101" s="22"/>
      <c r="AH2101" s="22"/>
      <c r="AI2101" s="22"/>
      <c r="AJ2101" s="22"/>
      <c r="AR2101"/>
      <c r="AV2101"/>
      <c r="BT2101" s="22"/>
      <c r="BU2101" s="22"/>
      <c r="BV2101" s="22"/>
      <c r="CL2101" s="22"/>
    </row>
    <row r="2102" spans="14:90">
      <c r="N2102" s="22"/>
      <c r="U2102"/>
      <c r="AE2102" s="22"/>
      <c r="AF2102" s="22"/>
      <c r="AH2102" s="22"/>
      <c r="AI2102" s="22"/>
      <c r="AJ2102" s="22"/>
      <c r="AR2102"/>
      <c r="AV2102"/>
      <c r="BT2102" s="22"/>
      <c r="BU2102" s="22"/>
      <c r="BV2102" s="22"/>
      <c r="CL2102" s="22"/>
    </row>
    <row r="2103" spans="14:90">
      <c r="N2103" s="22"/>
      <c r="U2103"/>
      <c r="AE2103" s="22"/>
      <c r="AF2103" s="22"/>
      <c r="AH2103" s="22"/>
      <c r="AI2103" s="22"/>
      <c r="AJ2103" s="22"/>
      <c r="AR2103"/>
      <c r="AV2103"/>
      <c r="BT2103" s="22"/>
      <c r="BU2103" s="22"/>
      <c r="BV2103" s="22"/>
      <c r="CL2103" s="22"/>
    </row>
    <row r="2104" spans="14:90">
      <c r="N2104" s="22"/>
      <c r="U2104"/>
      <c r="AE2104" s="22"/>
      <c r="AF2104" s="22"/>
      <c r="AH2104" s="22"/>
      <c r="AI2104" s="22"/>
      <c r="AJ2104" s="22"/>
      <c r="AR2104"/>
      <c r="AV2104"/>
      <c r="BT2104" s="22"/>
      <c r="BU2104" s="22"/>
      <c r="BV2104" s="22"/>
      <c r="CL2104" s="22"/>
    </row>
    <row r="2105" spans="14:90">
      <c r="N2105" s="22"/>
      <c r="U2105"/>
      <c r="AE2105" s="22"/>
      <c r="AF2105" s="22"/>
      <c r="AH2105" s="22"/>
      <c r="AI2105" s="22"/>
      <c r="AJ2105" s="22"/>
      <c r="AR2105"/>
      <c r="AV2105"/>
      <c r="BT2105" s="22"/>
      <c r="BU2105" s="22"/>
      <c r="BV2105" s="22"/>
      <c r="CL2105" s="22"/>
    </row>
    <row r="2106" spans="14:90">
      <c r="N2106" s="22"/>
      <c r="U2106"/>
      <c r="AE2106" s="22"/>
      <c r="AF2106" s="22"/>
      <c r="AH2106" s="22"/>
      <c r="AI2106" s="22"/>
      <c r="AJ2106" s="22"/>
      <c r="AR2106"/>
      <c r="AV2106"/>
      <c r="BT2106" s="22"/>
      <c r="BU2106" s="22"/>
      <c r="BV2106" s="22"/>
      <c r="CL2106" s="22"/>
    </row>
    <row r="2107" spans="14:90">
      <c r="N2107" s="22"/>
      <c r="U2107"/>
      <c r="AE2107" s="22"/>
      <c r="AF2107" s="22"/>
      <c r="AH2107" s="22"/>
      <c r="AI2107" s="22"/>
      <c r="AJ2107" s="22"/>
      <c r="AR2107"/>
      <c r="AV2107"/>
      <c r="BT2107" s="22"/>
      <c r="BU2107" s="22"/>
      <c r="BV2107" s="22"/>
      <c r="CL2107" s="22"/>
    </row>
    <row r="2108" spans="14:90">
      <c r="N2108" s="22"/>
      <c r="U2108"/>
      <c r="AE2108" s="22"/>
      <c r="AF2108" s="22"/>
      <c r="AH2108" s="22"/>
      <c r="AI2108" s="22"/>
      <c r="AJ2108" s="22"/>
      <c r="AR2108"/>
      <c r="AV2108"/>
      <c r="BT2108" s="22"/>
      <c r="BU2108" s="22"/>
      <c r="BV2108" s="22"/>
      <c r="CL2108" s="22"/>
    </row>
    <row r="2109" spans="14:90">
      <c r="N2109" s="22"/>
      <c r="U2109"/>
      <c r="AE2109" s="22"/>
      <c r="AF2109" s="22"/>
      <c r="AH2109" s="22"/>
      <c r="AI2109" s="22"/>
      <c r="AJ2109" s="22"/>
      <c r="AR2109"/>
      <c r="AV2109"/>
      <c r="BT2109" s="22"/>
      <c r="BU2109" s="22"/>
      <c r="BV2109" s="22"/>
      <c r="CL2109" s="22"/>
    </row>
    <row r="2110" spans="14:90">
      <c r="N2110" s="22"/>
      <c r="U2110"/>
      <c r="AE2110" s="22"/>
      <c r="AF2110" s="22"/>
      <c r="AH2110" s="22"/>
      <c r="AI2110" s="22"/>
      <c r="AJ2110" s="22"/>
      <c r="AR2110"/>
      <c r="AV2110"/>
      <c r="BT2110" s="22"/>
      <c r="BU2110" s="22"/>
      <c r="BV2110" s="22"/>
      <c r="CL2110" s="22"/>
    </row>
    <row r="2111" spans="14:90">
      <c r="N2111" s="22"/>
      <c r="U2111"/>
      <c r="AE2111" s="22"/>
      <c r="AF2111" s="22"/>
      <c r="AH2111" s="22"/>
      <c r="AI2111" s="22"/>
      <c r="AJ2111" s="22"/>
      <c r="AR2111"/>
      <c r="AV2111"/>
      <c r="BT2111" s="22"/>
      <c r="BU2111" s="22"/>
      <c r="BV2111" s="22"/>
      <c r="CL2111" s="22"/>
    </row>
    <row r="2112" spans="14:90">
      <c r="N2112" s="22"/>
      <c r="U2112"/>
      <c r="AE2112" s="22"/>
      <c r="AF2112" s="22"/>
      <c r="AH2112" s="22"/>
      <c r="AI2112" s="22"/>
      <c r="AJ2112" s="22"/>
      <c r="AR2112"/>
      <c r="AV2112"/>
      <c r="BT2112" s="22"/>
      <c r="BU2112" s="22"/>
      <c r="BV2112" s="22"/>
      <c r="CL2112" s="22"/>
    </row>
    <row r="2113" spans="14:90">
      <c r="N2113" s="22"/>
      <c r="U2113"/>
      <c r="AE2113" s="22"/>
      <c r="AF2113" s="22"/>
      <c r="AH2113" s="22"/>
      <c r="AI2113" s="22"/>
      <c r="AJ2113" s="22"/>
      <c r="AR2113"/>
      <c r="AV2113"/>
      <c r="BT2113" s="22"/>
      <c r="BU2113" s="22"/>
      <c r="BV2113" s="22"/>
      <c r="CL2113" s="22"/>
    </row>
    <row r="2114" spans="14:90">
      <c r="N2114" s="22"/>
      <c r="U2114"/>
      <c r="AE2114" s="22"/>
      <c r="AF2114" s="22"/>
      <c r="AH2114" s="22"/>
      <c r="AI2114" s="22"/>
      <c r="AJ2114" s="22"/>
      <c r="AR2114"/>
      <c r="AV2114"/>
      <c r="BT2114" s="22"/>
      <c r="BU2114" s="22"/>
      <c r="BV2114" s="22"/>
      <c r="CL2114" s="22"/>
    </row>
    <row r="2115" spans="14:90">
      <c r="N2115" s="22"/>
      <c r="U2115"/>
      <c r="AE2115" s="22"/>
      <c r="AF2115" s="22"/>
      <c r="AH2115" s="22"/>
      <c r="AI2115" s="22"/>
      <c r="AJ2115" s="22"/>
      <c r="AR2115"/>
      <c r="AV2115"/>
      <c r="BT2115" s="22"/>
      <c r="BU2115" s="22"/>
      <c r="BV2115" s="22"/>
      <c r="CL2115" s="22"/>
    </row>
    <row r="2116" spans="14:90">
      <c r="N2116" s="22"/>
      <c r="U2116"/>
      <c r="AE2116" s="22"/>
      <c r="AF2116" s="22"/>
      <c r="AH2116" s="22"/>
      <c r="AI2116" s="22"/>
      <c r="AJ2116" s="22"/>
      <c r="AR2116"/>
      <c r="AV2116"/>
      <c r="BT2116" s="22"/>
      <c r="BU2116" s="22"/>
      <c r="BV2116" s="22"/>
      <c r="CL2116" s="22"/>
    </row>
    <row r="2117" spans="14:90">
      <c r="N2117" s="22"/>
      <c r="U2117"/>
      <c r="AE2117" s="22"/>
      <c r="AF2117" s="22"/>
      <c r="AH2117" s="22"/>
      <c r="AI2117" s="22"/>
      <c r="AJ2117" s="22"/>
      <c r="AR2117"/>
      <c r="AV2117"/>
      <c r="BT2117" s="22"/>
      <c r="BU2117" s="22"/>
      <c r="BV2117" s="22"/>
      <c r="CL2117" s="22"/>
    </row>
    <row r="2118" spans="14:90">
      <c r="N2118" s="22"/>
      <c r="U2118"/>
      <c r="AE2118" s="22"/>
      <c r="AF2118" s="22"/>
      <c r="AH2118" s="22"/>
      <c r="AI2118" s="22"/>
      <c r="AJ2118" s="22"/>
      <c r="AR2118"/>
      <c r="AV2118"/>
      <c r="BT2118" s="22"/>
      <c r="BU2118" s="22"/>
      <c r="BV2118" s="22"/>
      <c r="CL2118" s="22"/>
    </row>
    <row r="2119" spans="14:90">
      <c r="N2119" s="22"/>
      <c r="U2119"/>
      <c r="AE2119" s="22"/>
      <c r="AF2119" s="22"/>
      <c r="AH2119" s="22"/>
      <c r="AI2119" s="22"/>
      <c r="AJ2119" s="22"/>
      <c r="AR2119"/>
      <c r="AV2119"/>
      <c r="BT2119" s="22"/>
      <c r="BU2119" s="22"/>
      <c r="BV2119" s="22"/>
      <c r="CL2119" s="22"/>
    </row>
    <row r="2120" spans="14:90">
      <c r="N2120" s="22"/>
      <c r="U2120"/>
      <c r="AE2120" s="22"/>
      <c r="AF2120" s="22"/>
      <c r="AH2120" s="22"/>
      <c r="AI2120" s="22"/>
      <c r="AJ2120" s="22"/>
      <c r="AR2120"/>
      <c r="AV2120"/>
      <c r="BT2120" s="22"/>
      <c r="BU2120" s="22"/>
      <c r="BV2120" s="22"/>
      <c r="CL2120" s="22"/>
    </row>
    <row r="2121" spans="14:90">
      <c r="N2121" s="22"/>
      <c r="U2121"/>
      <c r="AE2121" s="22"/>
      <c r="AF2121" s="22"/>
      <c r="AH2121" s="22"/>
      <c r="AI2121" s="22"/>
      <c r="AJ2121" s="22"/>
      <c r="AR2121"/>
      <c r="AV2121"/>
      <c r="BT2121" s="22"/>
      <c r="BU2121" s="22"/>
      <c r="BV2121" s="22"/>
      <c r="CL2121" s="22"/>
    </row>
    <row r="2122" spans="14:90">
      <c r="N2122" s="22"/>
      <c r="U2122"/>
      <c r="AE2122" s="22"/>
      <c r="AF2122" s="22"/>
      <c r="AH2122" s="22"/>
      <c r="AI2122" s="22"/>
      <c r="AJ2122" s="22"/>
      <c r="AR2122"/>
      <c r="AV2122"/>
      <c r="BT2122" s="22"/>
      <c r="BU2122" s="22"/>
      <c r="BV2122" s="22"/>
      <c r="CL2122" s="22"/>
    </row>
    <row r="2123" spans="14:90">
      <c r="N2123" s="22"/>
      <c r="U2123"/>
      <c r="AE2123" s="22"/>
      <c r="AF2123" s="22"/>
      <c r="AH2123" s="22"/>
      <c r="AI2123" s="22"/>
      <c r="AJ2123" s="22"/>
      <c r="AR2123"/>
      <c r="AV2123"/>
      <c r="BT2123" s="22"/>
      <c r="BU2123" s="22"/>
      <c r="BV2123" s="22"/>
      <c r="CL2123" s="22"/>
    </row>
    <row r="2124" spans="14:90">
      <c r="N2124" s="22"/>
      <c r="U2124"/>
      <c r="AE2124" s="22"/>
      <c r="AF2124" s="22"/>
      <c r="AH2124" s="22"/>
      <c r="AI2124" s="22"/>
      <c r="AJ2124" s="22"/>
      <c r="AR2124"/>
      <c r="AV2124"/>
      <c r="BT2124" s="22"/>
      <c r="BU2124" s="22"/>
      <c r="BV2124" s="22"/>
      <c r="CL2124" s="22"/>
    </row>
    <row r="2125" spans="14:90">
      <c r="N2125" s="22"/>
      <c r="U2125"/>
      <c r="AE2125" s="22"/>
      <c r="AF2125" s="22"/>
      <c r="AH2125" s="22"/>
      <c r="AI2125" s="22"/>
      <c r="AJ2125" s="22"/>
      <c r="AR2125"/>
      <c r="AV2125"/>
      <c r="BT2125" s="22"/>
      <c r="BU2125" s="22"/>
      <c r="BV2125" s="22"/>
      <c r="CL2125" s="22"/>
    </row>
    <row r="2126" spans="14:90">
      <c r="N2126" s="22"/>
      <c r="U2126"/>
      <c r="AE2126" s="22"/>
      <c r="AF2126" s="22"/>
      <c r="AH2126" s="22"/>
      <c r="AI2126" s="22"/>
      <c r="AJ2126" s="22"/>
      <c r="AR2126"/>
      <c r="AV2126"/>
      <c r="BT2126" s="22"/>
      <c r="BU2126" s="22"/>
      <c r="BV2126" s="22"/>
      <c r="CL2126" s="22"/>
    </row>
    <row r="2127" spans="14:90">
      <c r="N2127" s="22"/>
      <c r="U2127"/>
      <c r="AE2127" s="22"/>
      <c r="AF2127" s="22"/>
      <c r="AH2127" s="22"/>
      <c r="AI2127" s="22"/>
      <c r="AJ2127" s="22"/>
      <c r="AR2127"/>
      <c r="AV2127"/>
      <c r="BT2127" s="22"/>
      <c r="BU2127" s="22"/>
      <c r="BV2127" s="22"/>
      <c r="CL2127" s="22"/>
    </row>
    <row r="2128" spans="14:90">
      <c r="N2128" s="22"/>
      <c r="U2128"/>
      <c r="AE2128" s="22"/>
      <c r="AF2128" s="22"/>
      <c r="AH2128" s="22"/>
      <c r="AI2128" s="22"/>
      <c r="AJ2128" s="22"/>
      <c r="AR2128"/>
      <c r="AV2128"/>
      <c r="BT2128" s="22"/>
      <c r="BU2128" s="22"/>
      <c r="BV2128" s="22"/>
      <c r="CL2128" s="22"/>
    </row>
    <row r="2129" spans="14:90">
      <c r="N2129" s="22"/>
      <c r="U2129"/>
      <c r="AE2129" s="22"/>
      <c r="AF2129" s="22"/>
      <c r="AH2129" s="22"/>
      <c r="AI2129" s="22"/>
      <c r="AJ2129" s="22"/>
      <c r="AR2129"/>
      <c r="AV2129"/>
      <c r="BT2129" s="22"/>
      <c r="BU2129" s="22"/>
      <c r="BV2129" s="22"/>
      <c r="CL2129" s="22"/>
    </row>
    <row r="2130" spans="14:90">
      <c r="N2130" s="22"/>
      <c r="U2130"/>
      <c r="AE2130" s="22"/>
      <c r="AF2130" s="22"/>
      <c r="AH2130" s="22"/>
      <c r="AI2130" s="22"/>
      <c r="AJ2130" s="22"/>
      <c r="AR2130"/>
      <c r="AV2130"/>
      <c r="BT2130" s="22"/>
      <c r="BU2130" s="22"/>
      <c r="BV2130" s="22"/>
      <c r="CL2130" s="22"/>
    </row>
    <row r="2131" spans="14:90">
      <c r="N2131" s="22"/>
      <c r="U2131"/>
      <c r="AE2131" s="22"/>
      <c r="AF2131" s="22"/>
      <c r="AH2131" s="22"/>
      <c r="AI2131" s="22"/>
      <c r="AJ2131" s="22"/>
      <c r="AR2131"/>
      <c r="AV2131"/>
      <c r="BT2131" s="22"/>
      <c r="BU2131" s="22"/>
      <c r="BV2131" s="22"/>
      <c r="CL2131" s="22"/>
    </row>
    <row r="2132" spans="14:90">
      <c r="N2132" s="22"/>
      <c r="U2132"/>
      <c r="AE2132" s="22"/>
      <c r="AF2132" s="22"/>
      <c r="AH2132" s="22"/>
      <c r="AI2132" s="22"/>
      <c r="AJ2132" s="22"/>
      <c r="AR2132"/>
      <c r="AV2132"/>
      <c r="BT2132" s="22"/>
      <c r="BU2132" s="22"/>
      <c r="BV2132" s="22"/>
      <c r="CL2132" s="22"/>
    </row>
    <row r="2133" spans="14:90">
      <c r="N2133" s="22"/>
      <c r="U2133"/>
      <c r="AE2133" s="22"/>
      <c r="AF2133" s="22"/>
      <c r="AH2133" s="22"/>
      <c r="AI2133" s="22"/>
      <c r="AJ2133" s="22"/>
      <c r="AR2133"/>
      <c r="AV2133"/>
      <c r="BT2133" s="22"/>
      <c r="BU2133" s="22"/>
      <c r="BV2133" s="22"/>
      <c r="CL2133" s="22"/>
    </row>
    <row r="2134" spans="14:90">
      <c r="N2134" s="22"/>
      <c r="U2134"/>
      <c r="AE2134" s="22"/>
      <c r="AF2134" s="22"/>
      <c r="AH2134" s="22"/>
      <c r="AI2134" s="22"/>
      <c r="AJ2134" s="22"/>
      <c r="AR2134"/>
      <c r="AV2134"/>
      <c r="BT2134" s="22"/>
      <c r="BU2134" s="22"/>
      <c r="BV2134" s="22"/>
      <c r="CL2134" s="22"/>
    </row>
    <row r="2135" spans="14:90">
      <c r="N2135" s="22"/>
      <c r="U2135"/>
      <c r="AE2135" s="22"/>
      <c r="AF2135" s="22"/>
      <c r="AH2135" s="22"/>
      <c r="AI2135" s="22"/>
      <c r="AJ2135" s="22"/>
      <c r="AR2135"/>
      <c r="AV2135"/>
      <c r="BT2135" s="22"/>
      <c r="BU2135" s="22"/>
      <c r="BV2135" s="22"/>
      <c r="CL2135" s="22"/>
    </row>
    <row r="2136" spans="14:90">
      <c r="N2136" s="22"/>
      <c r="U2136"/>
      <c r="AE2136" s="22"/>
      <c r="AF2136" s="22"/>
      <c r="AH2136" s="22"/>
      <c r="AI2136" s="22"/>
      <c r="AJ2136" s="22"/>
      <c r="AR2136"/>
      <c r="AV2136"/>
      <c r="BT2136" s="22"/>
      <c r="BU2136" s="22"/>
      <c r="BV2136" s="22"/>
      <c r="CL2136" s="22"/>
    </row>
    <row r="2137" spans="14:90">
      <c r="N2137" s="22"/>
      <c r="U2137"/>
      <c r="AE2137" s="22"/>
      <c r="AF2137" s="22"/>
      <c r="AH2137" s="22"/>
      <c r="AI2137" s="22"/>
      <c r="AJ2137" s="22"/>
      <c r="AR2137"/>
      <c r="AV2137"/>
      <c r="BT2137" s="22"/>
      <c r="BU2137" s="22"/>
      <c r="BV2137" s="22"/>
      <c r="CL2137" s="22"/>
    </row>
    <row r="2138" spans="14:90">
      <c r="N2138" s="22"/>
      <c r="U2138"/>
      <c r="AE2138" s="22"/>
      <c r="AF2138" s="22"/>
      <c r="AH2138" s="22"/>
      <c r="AI2138" s="22"/>
      <c r="AJ2138" s="22"/>
      <c r="AR2138"/>
      <c r="AV2138"/>
      <c r="BT2138" s="22"/>
      <c r="BU2138" s="22"/>
      <c r="BV2138" s="22"/>
      <c r="CL2138" s="22"/>
    </row>
    <row r="2139" spans="14:90">
      <c r="N2139" s="22"/>
      <c r="U2139"/>
      <c r="AE2139" s="22"/>
      <c r="AF2139" s="22"/>
      <c r="AH2139" s="22"/>
      <c r="AI2139" s="22"/>
      <c r="AJ2139" s="22"/>
      <c r="AR2139"/>
      <c r="AV2139"/>
      <c r="BT2139" s="22"/>
      <c r="BU2139" s="22"/>
      <c r="BV2139" s="22"/>
      <c r="CL2139" s="22"/>
    </row>
    <row r="2140" spans="14:90">
      <c r="N2140" s="22"/>
      <c r="U2140"/>
      <c r="AE2140" s="22"/>
      <c r="AF2140" s="22"/>
      <c r="AH2140" s="22"/>
      <c r="AI2140" s="22"/>
      <c r="AJ2140" s="22"/>
      <c r="AR2140"/>
      <c r="AV2140"/>
      <c r="BT2140" s="22"/>
      <c r="BU2140" s="22"/>
      <c r="BV2140" s="22"/>
      <c r="CL2140" s="22"/>
    </row>
    <row r="2141" spans="14:90">
      <c r="N2141" s="22"/>
      <c r="U2141"/>
      <c r="AE2141" s="22"/>
      <c r="AF2141" s="22"/>
      <c r="AH2141" s="22"/>
      <c r="AI2141" s="22"/>
      <c r="AJ2141" s="22"/>
      <c r="AR2141"/>
      <c r="AV2141"/>
      <c r="BT2141" s="22"/>
      <c r="BU2141" s="22"/>
      <c r="BV2141" s="22"/>
      <c r="CL2141" s="22"/>
    </row>
    <row r="2142" spans="14:90">
      <c r="N2142" s="22"/>
      <c r="U2142"/>
      <c r="AE2142" s="22"/>
      <c r="AF2142" s="22"/>
      <c r="AH2142" s="22"/>
      <c r="AI2142" s="22"/>
      <c r="AJ2142" s="22"/>
      <c r="AR2142"/>
      <c r="AV2142"/>
      <c r="BT2142" s="22"/>
      <c r="BU2142" s="22"/>
      <c r="BV2142" s="22"/>
      <c r="CL2142" s="22"/>
    </row>
    <row r="2143" spans="14:90">
      <c r="N2143" s="22"/>
      <c r="U2143"/>
      <c r="AE2143" s="22"/>
      <c r="AF2143" s="22"/>
      <c r="AH2143" s="22"/>
      <c r="AI2143" s="22"/>
      <c r="AJ2143" s="22"/>
      <c r="AR2143"/>
      <c r="AV2143"/>
      <c r="BT2143" s="22"/>
      <c r="BU2143" s="22"/>
      <c r="BV2143" s="22"/>
      <c r="CL2143" s="22"/>
    </row>
    <row r="2144" spans="14:90">
      <c r="N2144" s="22"/>
      <c r="U2144"/>
      <c r="AE2144" s="22"/>
      <c r="AF2144" s="22"/>
      <c r="AH2144" s="22"/>
      <c r="AI2144" s="22"/>
      <c r="AJ2144" s="22"/>
      <c r="AR2144"/>
      <c r="AV2144"/>
      <c r="BT2144" s="22"/>
      <c r="BU2144" s="22"/>
      <c r="BV2144" s="22"/>
      <c r="CL2144" s="22"/>
    </row>
    <row r="2145" spans="14:90">
      <c r="N2145" s="22"/>
      <c r="U2145"/>
      <c r="AE2145" s="22"/>
      <c r="AF2145" s="22"/>
      <c r="AH2145" s="22"/>
      <c r="AI2145" s="22"/>
      <c r="AJ2145" s="22"/>
      <c r="AR2145"/>
      <c r="AV2145"/>
      <c r="BT2145" s="22"/>
      <c r="BU2145" s="22"/>
      <c r="BV2145" s="22"/>
      <c r="CL2145" s="22"/>
    </row>
    <row r="2146" spans="14:90">
      <c r="N2146" s="22"/>
      <c r="U2146"/>
      <c r="AE2146" s="22"/>
      <c r="AF2146" s="22"/>
      <c r="AH2146" s="22"/>
      <c r="AI2146" s="22"/>
      <c r="AJ2146" s="22"/>
      <c r="AR2146"/>
      <c r="AV2146"/>
      <c r="BT2146" s="22"/>
      <c r="BU2146" s="22"/>
      <c r="BV2146" s="22"/>
      <c r="CL2146" s="22"/>
    </row>
    <row r="2147" spans="14:90">
      <c r="N2147" s="22"/>
      <c r="U2147"/>
      <c r="AE2147" s="22"/>
      <c r="AF2147" s="22"/>
      <c r="AH2147" s="22"/>
      <c r="AI2147" s="22"/>
      <c r="AJ2147" s="22"/>
      <c r="AR2147"/>
      <c r="AV2147"/>
      <c r="BT2147" s="22"/>
      <c r="BU2147" s="22"/>
      <c r="BV2147" s="22"/>
      <c r="CL2147" s="22"/>
    </row>
    <row r="2148" spans="14:90">
      <c r="N2148" s="22"/>
      <c r="U2148"/>
      <c r="AE2148" s="22"/>
      <c r="AF2148" s="22"/>
      <c r="AH2148" s="22"/>
      <c r="AI2148" s="22"/>
      <c r="AJ2148" s="22"/>
      <c r="AR2148"/>
      <c r="AV2148"/>
      <c r="BT2148" s="22"/>
      <c r="BU2148" s="22"/>
      <c r="BV2148" s="22"/>
      <c r="CL2148" s="22"/>
    </row>
    <row r="2149" spans="14:90">
      <c r="N2149" s="22"/>
      <c r="U2149"/>
      <c r="AE2149" s="22"/>
      <c r="AF2149" s="22"/>
      <c r="AH2149" s="22"/>
      <c r="AI2149" s="22"/>
      <c r="AJ2149" s="22"/>
      <c r="AR2149"/>
      <c r="AV2149"/>
      <c r="BT2149" s="22"/>
      <c r="BU2149" s="22"/>
      <c r="BV2149" s="22"/>
      <c r="CL2149" s="22"/>
    </row>
    <row r="2150" spans="14:90">
      <c r="N2150" s="22"/>
      <c r="U2150"/>
      <c r="AE2150" s="22"/>
      <c r="AF2150" s="22"/>
      <c r="AH2150" s="22"/>
      <c r="AI2150" s="22"/>
      <c r="AJ2150" s="22"/>
      <c r="AR2150"/>
      <c r="AV2150"/>
      <c r="BT2150" s="22"/>
      <c r="BU2150" s="22"/>
      <c r="BV2150" s="22"/>
      <c r="CL2150" s="22"/>
    </row>
    <row r="2151" spans="14:90">
      <c r="N2151" s="22"/>
      <c r="U2151"/>
      <c r="AE2151" s="22"/>
      <c r="AF2151" s="22"/>
      <c r="AH2151" s="22"/>
      <c r="AI2151" s="22"/>
      <c r="AJ2151" s="22"/>
      <c r="AR2151"/>
      <c r="AV2151"/>
      <c r="BT2151" s="22"/>
      <c r="BU2151" s="22"/>
      <c r="BV2151" s="22"/>
      <c r="CL2151" s="22"/>
    </row>
    <row r="2152" spans="14:90">
      <c r="N2152" s="22"/>
      <c r="U2152"/>
      <c r="AE2152" s="22"/>
      <c r="AF2152" s="22"/>
      <c r="AH2152" s="22"/>
      <c r="AI2152" s="22"/>
      <c r="AJ2152" s="22"/>
      <c r="AR2152"/>
      <c r="AV2152"/>
      <c r="BT2152" s="22"/>
      <c r="BU2152" s="22"/>
      <c r="BV2152" s="22"/>
      <c r="CL2152" s="22"/>
    </row>
    <row r="2153" spans="14:90">
      <c r="N2153" s="22"/>
      <c r="U2153"/>
      <c r="AE2153" s="22"/>
      <c r="AF2153" s="22"/>
      <c r="AH2153" s="22"/>
      <c r="AI2153" s="22"/>
      <c r="AJ2153" s="22"/>
      <c r="AR2153"/>
      <c r="AV2153"/>
      <c r="BT2153" s="22"/>
      <c r="BU2153" s="22"/>
      <c r="BV2153" s="22"/>
      <c r="CL2153" s="22"/>
    </row>
    <row r="2154" spans="14:90">
      <c r="N2154" s="22"/>
      <c r="U2154"/>
      <c r="AE2154" s="22"/>
      <c r="AF2154" s="22"/>
      <c r="AH2154" s="22"/>
      <c r="AI2154" s="22"/>
      <c r="AJ2154" s="22"/>
      <c r="AR2154"/>
      <c r="AV2154"/>
      <c r="BT2154" s="22"/>
      <c r="BU2154" s="22"/>
      <c r="BV2154" s="22"/>
      <c r="CL2154" s="22"/>
    </row>
    <row r="2155" spans="14:90">
      <c r="N2155" s="22"/>
      <c r="U2155"/>
      <c r="AE2155" s="22"/>
      <c r="AF2155" s="22"/>
      <c r="AH2155" s="22"/>
      <c r="AI2155" s="22"/>
      <c r="AJ2155" s="22"/>
      <c r="AR2155"/>
      <c r="AV2155"/>
      <c r="BT2155" s="22"/>
      <c r="BU2155" s="22"/>
      <c r="BV2155" s="22"/>
      <c r="CL2155" s="22"/>
    </row>
    <row r="2156" spans="14:90">
      <c r="N2156" s="22"/>
      <c r="U2156"/>
      <c r="AE2156" s="22"/>
      <c r="AF2156" s="22"/>
      <c r="AH2156" s="22"/>
      <c r="AI2156" s="22"/>
      <c r="AJ2156" s="22"/>
      <c r="AR2156"/>
      <c r="AV2156"/>
      <c r="BT2156" s="22"/>
      <c r="BU2156" s="22"/>
      <c r="BV2156" s="22"/>
      <c r="CL2156" s="22"/>
    </row>
    <row r="2157" spans="14:90">
      <c r="N2157" s="22"/>
      <c r="U2157"/>
      <c r="AE2157" s="22"/>
      <c r="AF2157" s="22"/>
      <c r="AH2157" s="22"/>
      <c r="AI2157" s="22"/>
      <c r="AJ2157" s="22"/>
      <c r="AR2157"/>
      <c r="AV2157"/>
      <c r="BT2157" s="22"/>
      <c r="BU2157" s="22"/>
      <c r="BV2157" s="22"/>
      <c r="CL2157" s="22"/>
    </row>
    <row r="2158" spans="14:90">
      <c r="N2158" s="22"/>
      <c r="U2158"/>
      <c r="AE2158" s="22"/>
      <c r="AF2158" s="22"/>
      <c r="AH2158" s="22"/>
      <c r="AI2158" s="22"/>
      <c r="AJ2158" s="22"/>
      <c r="AR2158"/>
      <c r="AV2158"/>
      <c r="BT2158" s="22"/>
      <c r="BU2158" s="22"/>
      <c r="BV2158" s="22"/>
      <c r="CL2158" s="22"/>
    </row>
    <row r="2159" spans="14:90">
      <c r="N2159" s="22"/>
      <c r="U2159"/>
      <c r="AE2159" s="22"/>
      <c r="AF2159" s="22"/>
      <c r="AH2159" s="22"/>
      <c r="AI2159" s="22"/>
      <c r="AJ2159" s="22"/>
      <c r="AR2159"/>
      <c r="AV2159"/>
      <c r="BT2159" s="22"/>
      <c r="BU2159" s="22"/>
      <c r="BV2159" s="22"/>
      <c r="CL2159" s="22"/>
    </row>
    <row r="2160" spans="14:90">
      <c r="N2160" s="22"/>
      <c r="U2160"/>
      <c r="AE2160" s="22"/>
      <c r="AF2160" s="22"/>
      <c r="AH2160" s="22"/>
      <c r="AI2160" s="22"/>
      <c r="AJ2160" s="22"/>
      <c r="AR2160"/>
      <c r="AV2160"/>
      <c r="BT2160" s="22"/>
      <c r="BU2160" s="22"/>
      <c r="BV2160" s="22"/>
      <c r="CL2160" s="22"/>
    </row>
    <row r="2161" spans="14:90">
      <c r="N2161" s="22"/>
      <c r="U2161"/>
      <c r="AE2161" s="22"/>
      <c r="AF2161" s="22"/>
      <c r="AH2161" s="22"/>
      <c r="AI2161" s="22"/>
      <c r="AJ2161" s="22"/>
      <c r="AR2161"/>
      <c r="AV2161"/>
      <c r="BT2161" s="22"/>
      <c r="BU2161" s="22"/>
      <c r="BV2161" s="22"/>
      <c r="CL2161" s="22"/>
    </row>
    <row r="2162" spans="14:90">
      <c r="N2162" s="22"/>
      <c r="U2162"/>
      <c r="AE2162" s="22"/>
      <c r="AF2162" s="22"/>
      <c r="AH2162" s="22"/>
      <c r="AI2162" s="22"/>
      <c r="AJ2162" s="22"/>
      <c r="AR2162"/>
      <c r="AV2162"/>
      <c r="BT2162" s="22"/>
      <c r="BU2162" s="22"/>
      <c r="BV2162" s="22"/>
      <c r="CL2162" s="22"/>
    </row>
    <row r="2163" spans="14:90">
      <c r="N2163" s="22"/>
      <c r="U2163"/>
      <c r="AE2163" s="22"/>
      <c r="AF2163" s="22"/>
      <c r="AH2163" s="22"/>
      <c r="AI2163" s="22"/>
      <c r="AJ2163" s="22"/>
      <c r="AR2163"/>
      <c r="AV2163"/>
      <c r="BT2163" s="22"/>
      <c r="BU2163" s="22"/>
      <c r="BV2163" s="22"/>
      <c r="CL2163" s="22"/>
    </row>
    <row r="2164" spans="14:90">
      <c r="N2164" s="22"/>
      <c r="U2164"/>
      <c r="AE2164" s="22"/>
      <c r="AF2164" s="22"/>
      <c r="AH2164" s="22"/>
      <c r="AI2164" s="22"/>
      <c r="AJ2164" s="22"/>
      <c r="AR2164"/>
      <c r="AV2164"/>
      <c r="BT2164" s="22"/>
      <c r="BU2164" s="22"/>
      <c r="BV2164" s="22"/>
      <c r="CL2164" s="22"/>
    </row>
    <row r="2165" spans="14:90">
      <c r="N2165" s="22"/>
      <c r="U2165"/>
      <c r="AE2165" s="22"/>
      <c r="AF2165" s="22"/>
      <c r="AH2165" s="22"/>
      <c r="AI2165" s="22"/>
      <c r="AJ2165" s="22"/>
      <c r="AR2165"/>
      <c r="AV2165"/>
      <c r="BT2165" s="22"/>
      <c r="BU2165" s="22"/>
      <c r="BV2165" s="22"/>
      <c r="CL2165" s="22"/>
    </row>
    <row r="2166" spans="14:90">
      <c r="N2166" s="22"/>
      <c r="U2166"/>
      <c r="AE2166" s="22"/>
      <c r="AF2166" s="22"/>
      <c r="AH2166" s="22"/>
      <c r="AI2166" s="22"/>
      <c r="AJ2166" s="22"/>
      <c r="AR2166"/>
      <c r="AV2166"/>
      <c r="BT2166" s="22"/>
      <c r="BU2166" s="22"/>
      <c r="BV2166" s="22"/>
      <c r="CL2166" s="22"/>
    </row>
    <row r="2167" spans="14:90">
      <c r="N2167" s="22"/>
      <c r="U2167"/>
      <c r="AE2167" s="22"/>
      <c r="AF2167" s="22"/>
      <c r="AH2167" s="22"/>
      <c r="AI2167" s="22"/>
      <c r="AJ2167" s="22"/>
      <c r="AR2167"/>
      <c r="AV2167"/>
      <c r="BT2167" s="22"/>
      <c r="BU2167" s="22"/>
      <c r="BV2167" s="22"/>
      <c r="CL2167" s="22"/>
    </row>
    <row r="2168" spans="14:90">
      <c r="N2168" s="22"/>
      <c r="U2168"/>
      <c r="AE2168" s="22"/>
      <c r="AF2168" s="22"/>
      <c r="AH2168" s="22"/>
      <c r="AI2168" s="22"/>
      <c r="AJ2168" s="22"/>
      <c r="AR2168"/>
      <c r="AV2168"/>
      <c r="BT2168" s="22"/>
      <c r="BU2168" s="22"/>
      <c r="BV2168" s="22"/>
      <c r="CL2168" s="22"/>
    </row>
    <row r="2169" spans="14:90">
      <c r="N2169" s="22"/>
      <c r="U2169"/>
      <c r="AE2169" s="22"/>
      <c r="AF2169" s="22"/>
      <c r="AH2169" s="22"/>
      <c r="AI2169" s="22"/>
      <c r="AJ2169" s="22"/>
      <c r="AR2169"/>
      <c r="AV2169"/>
      <c r="BT2169" s="22"/>
      <c r="BU2169" s="22"/>
      <c r="BV2169" s="22"/>
      <c r="CL2169" s="22"/>
    </row>
    <row r="2170" spans="14:90">
      <c r="N2170" s="22"/>
      <c r="U2170"/>
      <c r="AE2170" s="22"/>
      <c r="AF2170" s="22"/>
      <c r="AH2170" s="22"/>
      <c r="AI2170" s="22"/>
      <c r="AJ2170" s="22"/>
      <c r="AR2170"/>
      <c r="AV2170"/>
      <c r="BT2170" s="22"/>
      <c r="BU2170" s="22"/>
      <c r="BV2170" s="22"/>
      <c r="CL2170" s="22"/>
    </row>
    <row r="2171" spans="14:90">
      <c r="N2171" s="22"/>
      <c r="U2171"/>
      <c r="AE2171" s="22"/>
      <c r="AF2171" s="22"/>
      <c r="AH2171" s="22"/>
      <c r="AI2171" s="22"/>
      <c r="AJ2171" s="22"/>
      <c r="AR2171"/>
      <c r="AV2171"/>
      <c r="BT2171" s="22"/>
      <c r="BU2171" s="22"/>
      <c r="BV2171" s="22"/>
      <c r="CL2171" s="22"/>
    </row>
    <row r="2172" spans="14:90">
      <c r="N2172" s="22"/>
      <c r="U2172"/>
      <c r="AE2172" s="22"/>
      <c r="AF2172" s="22"/>
      <c r="AH2172" s="22"/>
      <c r="AI2172" s="22"/>
      <c r="AJ2172" s="22"/>
      <c r="AR2172"/>
      <c r="AV2172"/>
      <c r="BT2172" s="22"/>
      <c r="BU2172" s="22"/>
      <c r="BV2172" s="22"/>
      <c r="CL2172" s="22"/>
    </row>
    <row r="2173" spans="14:90">
      <c r="N2173" s="22"/>
      <c r="U2173"/>
      <c r="AE2173" s="22"/>
      <c r="AF2173" s="22"/>
      <c r="AH2173" s="22"/>
      <c r="AI2173" s="22"/>
      <c r="AJ2173" s="22"/>
      <c r="AR2173"/>
      <c r="AV2173"/>
      <c r="BT2173" s="22"/>
      <c r="BU2173" s="22"/>
      <c r="BV2173" s="22"/>
      <c r="CL2173" s="22"/>
    </row>
    <row r="2174" spans="14:90">
      <c r="N2174" s="22"/>
      <c r="U2174"/>
      <c r="AE2174" s="22"/>
      <c r="AF2174" s="22"/>
      <c r="AH2174" s="22"/>
      <c r="AI2174" s="22"/>
      <c r="AJ2174" s="22"/>
      <c r="AR2174"/>
      <c r="AV2174"/>
      <c r="BT2174" s="22"/>
      <c r="BU2174" s="22"/>
      <c r="BV2174" s="22"/>
      <c r="CL2174" s="22"/>
    </row>
    <row r="2175" spans="14:90">
      <c r="N2175" s="22"/>
      <c r="U2175"/>
      <c r="AE2175" s="22"/>
      <c r="AF2175" s="22"/>
      <c r="AH2175" s="22"/>
      <c r="AI2175" s="22"/>
      <c r="AJ2175" s="22"/>
      <c r="AR2175"/>
      <c r="AV2175"/>
      <c r="BT2175" s="22"/>
      <c r="BU2175" s="22"/>
      <c r="BV2175" s="22"/>
      <c r="CL2175" s="22"/>
    </row>
    <row r="2176" spans="14:90">
      <c r="N2176" s="22"/>
      <c r="U2176"/>
      <c r="AE2176" s="22"/>
      <c r="AF2176" s="22"/>
      <c r="AH2176" s="22"/>
      <c r="AI2176" s="22"/>
      <c r="AJ2176" s="22"/>
      <c r="AR2176"/>
      <c r="AV2176"/>
      <c r="BT2176" s="22"/>
      <c r="BU2176" s="22"/>
      <c r="BV2176" s="22"/>
      <c r="CL2176" s="22"/>
    </row>
    <row r="2177" spans="14:90">
      <c r="N2177" s="22"/>
      <c r="U2177"/>
      <c r="AE2177" s="22"/>
      <c r="AF2177" s="22"/>
      <c r="AH2177" s="22"/>
      <c r="AI2177" s="22"/>
      <c r="AJ2177" s="22"/>
      <c r="AR2177"/>
      <c r="AV2177"/>
      <c r="BT2177" s="22"/>
      <c r="BU2177" s="22"/>
      <c r="BV2177" s="22"/>
      <c r="CL2177" s="22"/>
    </row>
    <row r="2178" spans="14:90">
      <c r="N2178" s="22"/>
      <c r="U2178"/>
      <c r="AE2178" s="22"/>
      <c r="AF2178" s="22"/>
      <c r="AH2178" s="22"/>
      <c r="AI2178" s="22"/>
      <c r="AJ2178" s="22"/>
      <c r="AR2178"/>
      <c r="AV2178"/>
      <c r="BT2178" s="22"/>
      <c r="BU2178" s="22"/>
      <c r="BV2178" s="22"/>
      <c r="CL2178" s="22"/>
    </row>
    <row r="2179" spans="14:90">
      <c r="N2179" s="22"/>
      <c r="U2179"/>
      <c r="AE2179" s="22"/>
      <c r="AF2179" s="22"/>
      <c r="AH2179" s="22"/>
      <c r="AI2179" s="22"/>
      <c r="AJ2179" s="22"/>
      <c r="AR2179"/>
      <c r="AV2179"/>
      <c r="BT2179" s="22"/>
      <c r="BU2179" s="22"/>
      <c r="BV2179" s="22"/>
      <c r="CL2179" s="22"/>
    </row>
    <row r="2180" spans="14:90">
      <c r="N2180" s="22"/>
      <c r="U2180"/>
      <c r="AE2180" s="22"/>
      <c r="AF2180" s="22"/>
      <c r="AH2180" s="22"/>
      <c r="AI2180" s="22"/>
      <c r="AJ2180" s="22"/>
      <c r="AR2180"/>
      <c r="AV2180"/>
      <c r="BT2180" s="22"/>
      <c r="BU2180" s="22"/>
      <c r="BV2180" s="22"/>
      <c r="CL2180" s="22"/>
    </row>
    <row r="2181" spans="14:90">
      <c r="N2181" s="22"/>
      <c r="U2181"/>
      <c r="AE2181" s="22"/>
      <c r="AF2181" s="22"/>
      <c r="AH2181" s="22"/>
      <c r="AI2181" s="22"/>
      <c r="AJ2181" s="22"/>
      <c r="AR2181"/>
      <c r="AV2181"/>
      <c r="BT2181" s="22"/>
      <c r="BU2181" s="22"/>
      <c r="BV2181" s="22"/>
      <c r="CL2181" s="22"/>
    </row>
    <row r="2182" spans="14:90">
      <c r="N2182" s="22"/>
      <c r="U2182"/>
      <c r="AE2182" s="22"/>
      <c r="AF2182" s="22"/>
      <c r="AH2182" s="22"/>
      <c r="AI2182" s="22"/>
      <c r="AJ2182" s="22"/>
      <c r="AR2182"/>
      <c r="AV2182"/>
      <c r="BT2182" s="22"/>
      <c r="BU2182" s="22"/>
      <c r="BV2182" s="22"/>
      <c r="CL2182" s="22"/>
    </row>
    <row r="2183" spans="14:90">
      <c r="N2183" s="22"/>
      <c r="U2183"/>
      <c r="AE2183" s="22"/>
      <c r="AF2183" s="22"/>
      <c r="AH2183" s="22"/>
      <c r="AI2183" s="22"/>
      <c r="AJ2183" s="22"/>
      <c r="AR2183"/>
      <c r="AV2183"/>
      <c r="BT2183" s="22"/>
      <c r="BU2183" s="22"/>
      <c r="BV2183" s="22"/>
      <c r="CL2183" s="22"/>
    </row>
    <row r="2184" spans="14:90">
      <c r="N2184" s="22"/>
      <c r="U2184"/>
      <c r="AE2184" s="22"/>
      <c r="AF2184" s="22"/>
      <c r="AH2184" s="22"/>
      <c r="AI2184" s="22"/>
      <c r="AJ2184" s="22"/>
      <c r="AR2184"/>
      <c r="AV2184"/>
      <c r="BT2184" s="22"/>
      <c r="BU2184" s="22"/>
      <c r="BV2184" s="22"/>
      <c r="CL2184" s="22"/>
    </row>
    <row r="2185" spans="14:90">
      <c r="N2185" s="22"/>
      <c r="U2185"/>
      <c r="AE2185" s="22"/>
      <c r="AF2185" s="22"/>
      <c r="AH2185" s="22"/>
      <c r="AI2185" s="22"/>
      <c r="AJ2185" s="22"/>
      <c r="AR2185"/>
      <c r="AV2185"/>
      <c r="BT2185" s="22"/>
      <c r="BU2185" s="22"/>
      <c r="BV2185" s="22"/>
      <c r="CL2185" s="22"/>
    </row>
    <row r="2186" spans="14:90">
      <c r="N2186" s="22"/>
      <c r="U2186"/>
      <c r="AE2186" s="22"/>
      <c r="AF2186" s="22"/>
      <c r="AH2186" s="22"/>
      <c r="AI2186" s="22"/>
      <c r="AJ2186" s="22"/>
      <c r="AR2186"/>
      <c r="AV2186"/>
      <c r="BT2186" s="22"/>
      <c r="BU2186" s="22"/>
      <c r="BV2186" s="22"/>
      <c r="CL2186" s="22"/>
    </row>
    <row r="2187" spans="14:90">
      <c r="N2187" s="22"/>
      <c r="U2187"/>
      <c r="AE2187" s="22"/>
      <c r="AF2187" s="22"/>
      <c r="AH2187" s="22"/>
      <c r="AI2187" s="22"/>
      <c r="AJ2187" s="22"/>
      <c r="AR2187"/>
      <c r="AV2187"/>
      <c r="BT2187" s="22"/>
      <c r="BU2187" s="22"/>
      <c r="BV2187" s="22"/>
      <c r="CL2187" s="22"/>
    </row>
    <row r="2188" spans="14:90">
      <c r="N2188" s="22"/>
      <c r="U2188"/>
      <c r="AE2188" s="22"/>
      <c r="AF2188" s="22"/>
      <c r="AH2188" s="22"/>
      <c r="AI2188" s="22"/>
      <c r="AJ2188" s="22"/>
      <c r="AR2188"/>
      <c r="AV2188"/>
      <c r="BT2188" s="22"/>
      <c r="BU2188" s="22"/>
      <c r="BV2188" s="22"/>
      <c r="CL2188" s="22"/>
    </row>
    <row r="2189" spans="14:90">
      <c r="N2189" s="22"/>
      <c r="U2189"/>
      <c r="AE2189" s="22"/>
      <c r="AF2189" s="22"/>
      <c r="AH2189" s="22"/>
      <c r="AI2189" s="22"/>
      <c r="AJ2189" s="22"/>
      <c r="AR2189"/>
      <c r="AV2189"/>
      <c r="BT2189" s="22"/>
      <c r="BU2189" s="22"/>
      <c r="BV2189" s="22"/>
      <c r="CL2189" s="22"/>
    </row>
    <row r="2190" spans="14:90">
      <c r="N2190" s="22"/>
      <c r="U2190"/>
      <c r="AE2190" s="22"/>
      <c r="AF2190" s="22"/>
      <c r="AH2190" s="22"/>
      <c r="AI2190" s="22"/>
      <c r="AJ2190" s="22"/>
      <c r="AR2190"/>
      <c r="AV2190"/>
      <c r="BT2190" s="22"/>
      <c r="BU2190" s="22"/>
      <c r="BV2190" s="22"/>
      <c r="CL2190" s="22"/>
    </row>
    <row r="2191" spans="14:90">
      <c r="N2191" s="22"/>
      <c r="U2191"/>
      <c r="AE2191" s="22"/>
      <c r="AF2191" s="22"/>
      <c r="AH2191" s="22"/>
      <c r="AI2191" s="22"/>
      <c r="AJ2191" s="22"/>
      <c r="AR2191"/>
      <c r="AV2191"/>
      <c r="BT2191" s="22"/>
      <c r="BU2191" s="22"/>
      <c r="BV2191" s="22"/>
      <c r="CL2191" s="22"/>
    </row>
    <row r="2192" spans="14:90">
      <c r="N2192" s="22"/>
      <c r="U2192"/>
      <c r="AE2192" s="22"/>
      <c r="AF2192" s="22"/>
      <c r="AH2192" s="22"/>
      <c r="AI2192" s="22"/>
      <c r="AJ2192" s="22"/>
      <c r="AR2192"/>
      <c r="AV2192"/>
      <c r="BT2192" s="22"/>
      <c r="BU2192" s="22"/>
      <c r="BV2192" s="22"/>
      <c r="CL2192" s="22"/>
    </row>
    <row r="2193" spans="14:90">
      <c r="N2193" s="22"/>
      <c r="U2193"/>
      <c r="AE2193" s="22"/>
      <c r="AF2193" s="22"/>
      <c r="AH2193" s="22"/>
      <c r="AI2193" s="22"/>
      <c r="AJ2193" s="22"/>
      <c r="AR2193"/>
      <c r="AV2193"/>
      <c r="BT2193" s="22"/>
      <c r="BU2193" s="22"/>
      <c r="BV2193" s="22"/>
      <c r="CL2193" s="22"/>
    </row>
    <row r="2194" spans="14:90">
      <c r="N2194" s="22"/>
      <c r="U2194"/>
      <c r="AE2194" s="22"/>
      <c r="AF2194" s="22"/>
      <c r="AH2194" s="22"/>
      <c r="AI2194" s="22"/>
      <c r="AJ2194" s="22"/>
      <c r="AR2194"/>
      <c r="AV2194"/>
      <c r="BT2194" s="22"/>
      <c r="BU2194" s="22"/>
      <c r="BV2194" s="22"/>
      <c r="CL2194" s="22"/>
    </row>
    <row r="2195" spans="14:90">
      <c r="N2195" s="22"/>
      <c r="U2195"/>
      <c r="AE2195" s="22"/>
      <c r="AF2195" s="22"/>
      <c r="AH2195" s="22"/>
      <c r="AI2195" s="22"/>
      <c r="AJ2195" s="22"/>
      <c r="AR2195"/>
      <c r="AV2195"/>
      <c r="BT2195" s="22"/>
      <c r="BU2195" s="22"/>
      <c r="BV2195" s="22"/>
      <c r="CL2195" s="22"/>
    </row>
    <row r="2196" spans="14:90">
      <c r="N2196" s="22"/>
      <c r="U2196"/>
      <c r="AE2196" s="22"/>
      <c r="AF2196" s="22"/>
      <c r="AH2196" s="22"/>
      <c r="AI2196" s="22"/>
      <c r="AJ2196" s="22"/>
      <c r="AR2196"/>
      <c r="AV2196"/>
      <c r="BT2196" s="22"/>
      <c r="BU2196" s="22"/>
      <c r="BV2196" s="22"/>
      <c r="CL2196" s="22"/>
    </row>
    <row r="2197" spans="14:90">
      <c r="N2197" s="22"/>
      <c r="U2197"/>
      <c r="AE2197" s="22"/>
      <c r="AF2197" s="22"/>
      <c r="AH2197" s="22"/>
      <c r="AI2197" s="22"/>
      <c r="AJ2197" s="22"/>
      <c r="AR2197"/>
      <c r="AV2197"/>
      <c r="BT2197" s="22"/>
      <c r="BU2197" s="22"/>
      <c r="BV2197" s="22"/>
      <c r="CL2197" s="22"/>
    </row>
    <row r="2198" spans="14:90">
      <c r="N2198" s="22"/>
      <c r="U2198"/>
      <c r="AE2198" s="22"/>
      <c r="AF2198" s="22"/>
      <c r="AH2198" s="22"/>
      <c r="AI2198" s="22"/>
      <c r="AJ2198" s="22"/>
      <c r="AR2198"/>
      <c r="AV2198"/>
      <c r="BT2198" s="22"/>
      <c r="BU2198" s="22"/>
      <c r="BV2198" s="22"/>
      <c r="CL2198" s="22"/>
    </row>
    <row r="2199" spans="14:90">
      <c r="N2199" s="22"/>
      <c r="U2199"/>
      <c r="AE2199" s="22"/>
      <c r="AF2199" s="22"/>
      <c r="AH2199" s="22"/>
      <c r="AI2199" s="22"/>
      <c r="AJ2199" s="22"/>
      <c r="AR2199"/>
      <c r="AV2199"/>
      <c r="BT2199" s="22"/>
      <c r="BU2199" s="22"/>
      <c r="BV2199" s="22"/>
      <c r="CL2199" s="22"/>
    </row>
    <row r="2200" spans="14:90">
      <c r="N2200" s="22"/>
      <c r="U2200"/>
      <c r="AE2200" s="22"/>
      <c r="AF2200" s="22"/>
      <c r="AH2200" s="22"/>
      <c r="AI2200" s="22"/>
      <c r="AJ2200" s="22"/>
      <c r="AR2200"/>
      <c r="AV2200"/>
      <c r="BT2200" s="22"/>
      <c r="BU2200" s="22"/>
      <c r="BV2200" s="22"/>
      <c r="CL2200" s="22"/>
    </row>
    <row r="2201" spans="14:90">
      <c r="N2201" s="22"/>
      <c r="U2201"/>
      <c r="AE2201" s="22"/>
      <c r="AF2201" s="22"/>
      <c r="AH2201" s="22"/>
      <c r="AI2201" s="22"/>
      <c r="AJ2201" s="22"/>
      <c r="AR2201"/>
      <c r="AV2201"/>
      <c r="BT2201" s="22"/>
      <c r="BU2201" s="22"/>
      <c r="BV2201" s="22"/>
      <c r="CL2201" s="22"/>
    </row>
    <row r="2202" spans="14:90">
      <c r="N2202" s="22"/>
      <c r="U2202"/>
      <c r="AE2202" s="22"/>
      <c r="AF2202" s="22"/>
      <c r="AH2202" s="22"/>
      <c r="AI2202" s="22"/>
      <c r="AJ2202" s="22"/>
      <c r="AR2202"/>
      <c r="AV2202"/>
      <c r="BT2202" s="22"/>
      <c r="BU2202" s="22"/>
      <c r="BV2202" s="22"/>
      <c r="CL2202" s="22"/>
    </row>
    <row r="2203" spans="14:90">
      <c r="N2203" s="22"/>
      <c r="U2203"/>
      <c r="AE2203" s="22"/>
      <c r="AF2203" s="22"/>
      <c r="AH2203" s="22"/>
      <c r="AI2203" s="22"/>
      <c r="AJ2203" s="22"/>
      <c r="AR2203"/>
      <c r="AV2203"/>
      <c r="BT2203" s="22"/>
      <c r="BU2203" s="22"/>
      <c r="BV2203" s="22"/>
      <c r="CL2203" s="22"/>
    </row>
    <row r="2204" spans="14:90">
      <c r="N2204" s="22"/>
      <c r="U2204"/>
      <c r="AE2204" s="22"/>
      <c r="AF2204" s="22"/>
      <c r="AH2204" s="22"/>
      <c r="AI2204" s="22"/>
      <c r="AJ2204" s="22"/>
      <c r="AR2204"/>
      <c r="AV2204"/>
      <c r="BT2204" s="22"/>
      <c r="BU2204" s="22"/>
      <c r="BV2204" s="22"/>
      <c r="CL2204" s="22"/>
    </row>
    <row r="2205" spans="14:90">
      <c r="N2205" s="22"/>
      <c r="U2205"/>
      <c r="AE2205" s="22"/>
      <c r="AF2205" s="22"/>
      <c r="AH2205" s="22"/>
      <c r="AI2205" s="22"/>
      <c r="AJ2205" s="22"/>
      <c r="AR2205"/>
      <c r="AV2205"/>
      <c r="BT2205" s="22"/>
      <c r="BU2205" s="22"/>
      <c r="BV2205" s="22"/>
      <c r="CL2205" s="22"/>
    </row>
    <row r="2206" spans="14:90">
      <c r="N2206" s="22"/>
      <c r="U2206"/>
      <c r="AE2206" s="22"/>
      <c r="AF2206" s="22"/>
      <c r="AH2206" s="22"/>
      <c r="AI2206" s="22"/>
      <c r="AJ2206" s="22"/>
      <c r="AR2206"/>
      <c r="AV2206"/>
      <c r="BT2206" s="22"/>
      <c r="BU2206" s="22"/>
      <c r="BV2206" s="22"/>
      <c r="CL2206" s="22"/>
    </row>
    <row r="2207" spans="14:90">
      <c r="N2207" s="22"/>
      <c r="U2207"/>
      <c r="AE2207" s="22"/>
      <c r="AF2207" s="22"/>
      <c r="AH2207" s="22"/>
      <c r="AI2207" s="22"/>
      <c r="AJ2207" s="22"/>
      <c r="AR2207"/>
      <c r="AV2207"/>
      <c r="BT2207" s="22"/>
      <c r="BU2207" s="22"/>
      <c r="BV2207" s="22"/>
      <c r="CL2207" s="22"/>
    </row>
    <row r="2208" spans="14:90">
      <c r="N2208" s="22"/>
      <c r="U2208"/>
      <c r="AE2208" s="22"/>
      <c r="AF2208" s="22"/>
      <c r="AH2208" s="22"/>
      <c r="AI2208" s="22"/>
      <c r="AJ2208" s="22"/>
      <c r="AR2208"/>
      <c r="AV2208"/>
      <c r="BT2208" s="22"/>
      <c r="BU2208" s="22"/>
      <c r="BV2208" s="22"/>
      <c r="CL2208" s="22"/>
    </row>
    <row r="2209" spans="14:90">
      <c r="N2209" s="22"/>
      <c r="U2209"/>
      <c r="AE2209" s="22"/>
      <c r="AF2209" s="22"/>
      <c r="AH2209" s="22"/>
      <c r="AI2209" s="22"/>
      <c r="AJ2209" s="22"/>
      <c r="AR2209"/>
      <c r="AV2209"/>
      <c r="BT2209" s="22"/>
      <c r="BU2209" s="22"/>
      <c r="BV2209" s="22"/>
      <c r="CL2209" s="22"/>
    </row>
    <row r="2210" spans="14:90">
      <c r="N2210" s="22"/>
      <c r="U2210"/>
      <c r="AE2210" s="22"/>
      <c r="AF2210" s="22"/>
      <c r="AH2210" s="22"/>
      <c r="AI2210" s="22"/>
      <c r="AJ2210" s="22"/>
      <c r="AR2210"/>
      <c r="AV2210"/>
      <c r="BT2210" s="22"/>
      <c r="BU2210" s="22"/>
      <c r="BV2210" s="22"/>
      <c r="CL2210" s="22"/>
    </row>
    <row r="2211" spans="14:90">
      <c r="N2211" s="22"/>
      <c r="U2211"/>
      <c r="AE2211" s="22"/>
      <c r="AF2211" s="22"/>
      <c r="AH2211" s="22"/>
      <c r="AI2211" s="22"/>
      <c r="AJ2211" s="22"/>
      <c r="AR2211"/>
      <c r="AV2211"/>
      <c r="BT2211" s="22"/>
      <c r="BU2211" s="22"/>
      <c r="BV2211" s="22"/>
      <c r="CL2211" s="22"/>
    </row>
    <row r="2212" spans="14:90">
      <c r="N2212" s="22"/>
      <c r="U2212"/>
      <c r="AE2212" s="22"/>
      <c r="AF2212" s="22"/>
      <c r="AH2212" s="22"/>
      <c r="AI2212" s="22"/>
      <c r="AJ2212" s="22"/>
      <c r="AR2212"/>
      <c r="AV2212"/>
      <c r="BT2212" s="22"/>
      <c r="BU2212" s="22"/>
      <c r="BV2212" s="22"/>
      <c r="CL2212" s="22"/>
    </row>
    <row r="2213" spans="14:90">
      <c r="N2213" s="22"/>
      <c r="U2213"/>
      <c r="AE2213" s="22"/>
      <c r="AF2213" s="22"/>
      <c r="AH2213" s="22"/>
      <c r="AI2213" s="22"/>
      <c r="AJ2213" s="22"/>
      <c r="AR2213"/>
      <c r="AV2213"/>
      <c r="BT2213" s="22"/>
      <c r="BU2213" s="22"/>
      <c r="BV2213" s="22"/>
      <c r="CL2213" s="22"/>
    </row>
    <row r="2214" spans="14:90">
      <c r="N2214" s="22"/>
      <c r="U2214"/>
      <c r="AE2214" s="22"/>
      <c r="AF2214" s="22"/>
      <c r="AH2214" s="22"/>
      <c r="AI2214" s="22"/>
      <c r="AJ2214" s="22"/>
      <c r="AR2214"/>
      <c r="AV2214"/>
      <c r="BT2214" s="22"/>
      <c r="BU2214" s="22"/>
      <c r="BV2214" s="22"/>
      <c r="CL2214" s="22"/>
    </row>
    <row r="2215" spans="14:90">
      <c r="N2215" s="22"/>
      <c r="U2215"/>
      <c r="AE2215" s="22"/>
      <c r="AF2215" s="22"/>
      <c r="AH2215" s="22"/>
      <c r="AI2215" s="22"/>
      <c r="AJ2215" s="22"/>
      <c r="AR2215"/>
      <c r="AV2215"/>
      <c r="BT2215" s="22"/>
      <c r="BU2215" s="22"/>
      <c r="BV2215" s="22"/>
      <c r="CL2215" s="22"/>
    </row>
    <row r="2216" spans="14:90">
      <c r="N2216" s="22"/>
      <c r="U2216"/>
      <c r="AE2216" s="22"/>
      <c r="AF2216" s="22"/>
      <c r="AH2216" s="22"/>
      <c r="AI2216" s="22"/>
      <c r="AJ2216" s="22"/>
      <c r="AR2216"/>
      <c r="AV2216"/>
      <c r="BT2216" s="22"/>
      <c r="BU2216" s="22"/>
      <c r="BV2216" s="22"/>
      <c r="CL2216" s="22"/>
    </row>
    <row r="2217" spans="14:90">
      <c r="N2217" s="22"/>
      <c r="U2217"/>
      <c r="AE2217" s="22"/>
      <c r="AF2217" s="22"/>
      <c r="AH2217" s="22"/>
      <c r="AI2217" s="22"/>
      <c r="AJ2217" s="22"/>
      <c r="AR2217"/>
      <c r="AV2217"/>
      <c r="BT2217" s="22"/>
      <c r="BU2217" s="22"/>
      <c r="BV2217" s="22"/>
      <c r="CL2217" s="22"/>
    </row>
    <row r="2218" spans="14:90">
      <c r="N2218" s="22"/>
      <c r="U2218"/>
      <c r="AE2218" s="22"/>
      <c r="AF2218" s="22"/>
      <c r="AH2218" s="22"/>
      <c r="AI2218" s="22"/>
      <c r="AJ2218" s="22"/>
      <c r="AR2218"/>
      <c r="AV2218"/>
      <c r="BT2218" s="22"/>
      <c r="BU2218" s="22"/>
      <c r="BV2218" s="22"/>
      <c r="CL2218" s="22"/>
    </row>
    <row r="2219" spans="14:90">
      <c r="N2219" s="22"/>
      <c r="U2219"/>
      <c r="AE2219" s="22"/>
      <c r="AF2219" s="22"/>
      <c r="AH2219" s="22"/>
      <c r="AI2219" s="22"/>
      <c r="AJ2219" s="22"/>
      <c r="AR2219"/>
      <c r="AV2219"/>
      <c r="BT2219" s="22"/>
      <c r="BU2219" s="22"/>
      <c r="BV2219" s="22"/>
      <c r="CL2219" s="22"/>
    </row>
    <row r="2220" spans="14:90">
      <c r="N2220" s="22"/>
      <c r="U2220"/>
      <c r="AE2220" s="22"/>
      <c r="AF2220" s="22"/>
      <c r="AH2220" s="22"/>
      <c r="AI2220" s="22"/>
      <c r="AJ2220" s="22"/>
      <c r="AR2220"/>
      <c r="AV2220"/>
      <c r="BT2220" s="22"/>
      <c r="BU2220" s="22"/>
      <c r="BV2220" s="22"/>
      <c r="CL2220" s="22"/>
    </row>
    <row r="2221" spans="14:90">
      <c r="N2221" s="22"/>
      <c r="U2221"/>
      <c r="AE2221" s="22"/>
      <c r="AF2221" s="22"/>
      <c r="AH2221" s="22"/>
      <c r="AI2221" s="22"/>
      <c r="AJ2221" s="22"/>
      <c r="AR2221"/>
      <c r="AV2221"/>
      <c r="BT2221" s="22"/>
      <c r="BU2221" s="22"/>
      <c r="BV2221" s="22"/>
      <c r="CL2221" s="22"/>
    </row>
    <row r="2222" spans="14:90">
      <c r="N2222" s="22"/>
      <c r="U2222"/>
      <c r="AE2222" s="22"/>
      <c r="AF2222" s="22"/>
      <c r="AH2222" s="22"/>
      <c r="AI2222" s="22"/>
      <c r="AJ2222" s="22"/>
      <c r="AR2222"/>
      <c r="AV2222"/>
      <c r="BT2222" s="22"/>
      <c r="BU2222" s="22"/>
      <c r="BV2222" s="22"/>
      <c r="CL2222" s="22"/>
    </row>
    <row r="2223" spans="14:90">
      <c r="N2223" s="22"/>
      <c r="U2223"/>
      <c r="AE2223" s="22"/>
      <c r="AF2223" s="22"/>
      <c r="AH2223" s="22"/>
      <c r="AI2223" s="22"/>
      <c r="AJ2223" s="22"/>
      <c r="AR2223"/>
      <c r="AV2223"/>
      <c r="BT2223" s="22"/>
      <c r="BU2223" s="22"/>
      <c r="BV2223" s="22"/>
      <c r="CL2223" s="22"/>
    </row>
    <row r="2224" spans="14:90">
      <c r="N2224" s="22"/>
      <c r="U2224"/>
      <c r="AE2224" s="22"/>
      <c r="AF2224" s="22"/>
      <c r="AH2224" s="22"/>
      <c r="AI2224" s="22"/>
      <c r="AJ2224" s="22"/>
      <c r="AR2224"/>
      <c r="AV2224"/>
      <c r="BT2224" s="22"/>
      <c r="BU2224" s="22"/>
      <c r="BV2224" s="22"/>
      <c r="CL2224" s="22"/>
    </row>
    <row r="2225" spans="14:90">
      <c r="N2225" s="22"/>
      <c r="U2225"/>
      <c r="AE2225" s="22"/>
      <c r="AF2225" s="22"/>
      <c r="AH2225" s="22"/>
      <c r="AI2225" s="22"/>
      <c r="AJ2225" s="22"/>
      <c r="AR2225"/>
      <c r="AV2225"/>
      <c r="BT2225" s="22"/>
      <c r="BU2225" s="22"/>
      <c r="BV2225" s="22"/>
      <c r="CL2225" s="22"/>
    </row>
    <row r="2226" spans="14:90">
      <c r="N2226" s="22"/>
      <c r="U2226"/>
      <c r="AE2226" s="22"/>
      <c r="AF2226" s="22"/>
      <c r="AH2226" s="22"/>
      <c r="AI2226" s="22"/>
      <c r="AJ2226" s="22"/>
      <c r="AR2226"/>
      <c r="AV2226"/>
      <c r="BT2226" s="22"/>
      <c r="BU2226" s="22"/>
      <c r="BV2226" s="22"/>
      <c r="CL2226" s="22"/>
    </row>
    <row r="2227" spans="14:90">
      <c r="N2227" s="22"/>
      <c r="U2227"/>
      <c r="AE2227" s="22"/>
      <c r="AF2227" s="22"/>
      <c r="AH2227" s="22"/>
      <c r="AI2227" s="22"/>
      <c r="AJ2227" s="22"/>
      <c r="AR2227"/>
      <c r="AV2227"/>
      <c r="BT2227" s="22"/>
      <c r="BU2227" s="22"/>
      <c r="BV2227" s="22"/>
      <c r="CL2227" s="22"/>
    </row>
    <row r="2228" spans="14:90">
      <c r="N2228" s="22"/>
      <c r="U2228"/>
      <c r="AE2228" s="22"/>
      <c r="AF2228" s="22"/>
      <c r="AH2228" s="22"/>
      <c r="AI2228" s="22"/>
      <c r="AJ2228" s="22"/>
      <c r="AR2228"/>
      <c r="AV2228"/>
      <c r="BT2228" s="22"/>
      <c r="BU2228" s="22"/>
      <c r="BV2228" s="22"/>
      <c r="CL2228" s="22"/>
    </row>
    <row r="2229" spans="14:90">
      <c r="N2229" s="22"/>
      <c r="U2229"/>
      <c r="AE2229" s="22"/>
      <c r="AF2229" s="22"/>
      <c r="AH2229" s="22"/>
      <c r="AI2229" s="22"/>
      <c r="AJ2229" s="22"/>
      <c r="AR2229"/>
      <c r="AV2229"/>
      <c r="BT2229" s="22"/>
      <c r="BU2229" s="22"/>
      <c r="BV2229" s="22"/>
      <c r="CL2229" s="22"/>
    </row>
    <row r="2230" spans="14:90">
      <c r="N2230" s="22"/>
      <c r="U2230"/>
      <c r="AE2230" s="22"/>
      <c r="AF2230" s="22"/>
      <c r="AH2230" s="22"/>
      <c r="AI2230" s="22"/>
      <c r="AJ2230" s="22"/>
      <c r="AR2230"/>
      <c r="AV2230"/>
      <c r="BT2230" s="22"/>
      <c r="BU2230" s="22"/>
      <c r="BV2230" s="22"/>
      <c r="CL2230" s="22"/>
    </row>
    <row r="2231" spans="14:90">
      <c r="N2231" s="22"/>
      <c r="U2231"/>
      <c r="AE2231" s="22"/>
      <c r="AF2231" s="22"/>
      <c r="AH2231" s="22"/>
      <c r="AI2231" s="22"/>
      <c r="AJ2231" s="22"/>
      <c r="AR2231"/>
      <c r="AV2231"/>
      <c r="BT2231" s="22"/>
      <c r="BU2231" s="22"/>
      <c r="BV2231" s="22"/>
      <c r="CL2231" s="22"/>
    </row>
    <row r="2232" spans="14:90">
      <c r="N2232" s="22"/>
      <c r="U2232"/>
      <c r="AE2232" s="22"/>
      <c r="AF2232" s="22"/>
      <c r="AH2232" s="22"/>
      <c r="AI2232" s="22"/>
      <c r="AJ2232" s="22"/>
      <c r="AR2232"/>
      <c r="AV2232"/>
      <c r="BT2232" s="22"/>
      <c r="BU2232" s="22"/>
      <c r="BV2232" s="22"/>
      <c r="CL2232" s="22"/>
    </row>
    <row r="2233" spans="14:90">
      <c r="N2233" s="22"/>
      <c r="U2233"/>
      <c r="AE2233" s="22"/>
      <c r="AF2233" s="22"/>
      <c r="AH2233" s="22"/>
      <c r="AI2233" s="22"/>
      <c r="AJ2233" s="22"/>
      <c r="AR2233"/>
      <c r="AV2233"/>
      <c r="BT2233" s="22"/>
      <c r="BU2233" s="22"/>
      <c r="BV2233" s="22"/>
      <c r="CL2233" s="22"/>
    </row>
    <row r="2234" spans="14:90">
      <c r="N2234" s="22"/>
      <c r="U2234"/>
      <c r="AE2234" s="22"/>
      <c r="AF2234" s="22"/>
      <c r="AH2234" s="22"/>
      <c r="AI2234" s="22"/>
      <c r="AJ2234" s="22"/>
      <c r="AR2234"/>
      <c r="AV2234"/>
      <c r="BT2234" s="22"/>
      <c r="BU2234" s="22"/>
      <c r="BV2234" s="22"/>
      <c r="CL2234" s="22"/>
    </row>
    <row r="2235" spans="14:90">
      <c r="N2235" s="22"/>
      <c r="U2235"/>
      <c r="AE2235" s="22"/>
      <c r="AF2235" s="22"/>
      <c r="AH2235" s="22"/>
      <c r="AI2235" s="22"/>
      <c r="AJ2235" s="22"/>
      <c r="AR2235"/>
      <c r="AV2235"/>
      <c r="BT2235" s="22"/>
      <c r="BU2235" s="22"/>
      <c r="BV2235" s="22"/>
      <c r="CL2235" s="22"/>
    </row>
    <row r="2236" spans="14:90">
      <c r="N2236" s="22"/>
      <c r="U2236"/>
      <c r="AE2236" s="22"/>
      <c r="AF2236" s="22"/>
      <c r="AH2236" s="22"/>
      <c r="AI2236" s="22"/>
      <c r="AJ2236" s="22"/>
      <c r="AR2236"/>
      <c r="AV2236"/>
      <c r="BT2236" s="22"/>
      <c r="BU2236" s="22"/>
      <c r="BV2236" s="22"/>
      <c r="CL2236" s="22"/>
    </row>
    <row r="2237" spans="14:90">
      <c r="N2237" s="22"/>
      <c r="U2237"/>
      <c r="AE2237" s="22"/>
      <c r="AF2237" s="22"/>
      <c r="AH2237" s="22"/>
      <c r="AI2237" s="22"/>
      <c r="AJ2237" s="22"/>
      <c r="AR2237"/>
      <c r="AV2237"/>
      <c r="BT2237" s="22"/>
      <c r="BU2237" s="22"/>
      <c r="BV2237" s="22"/>
      <c r="CL2237" s="22"/>
    </row>
    <row r="2238" spans="14:90">
      <c r="N2238" s="22"/>
      <c r="U2238"/>
      <c r="AE2238" s="22"/>
      <c r="AF2238" s="22"/>
      <c r="AH2238" s="22"/>
      <c r="AI2238" s="22"/>
      <c r="AJ2238" s="22"/>
      <c r="AR2238"/>
      <c r="AV2238"/>
      <c r="BT2238" s="22"/>
      <c r="BU2238" s="22"/>
      <c r="BV2238" s="22"/>
      <c r="CL2238" s="22"/>
    </row>
    <row r="2239" spans="14:90">
      <c r="N2239" s="22"/>
      <c r="U2239"/>
      <c r="AE2239" s="22"/>
      <c r="AF2239" s="22"/>
      <c r="AH2239" s="22"/>
      <c r="AI2239" s="22"/>
      <c r="AJ2239" s="22"/>
      <c r="AR2239"/>
      <c r="AV2239"/>
      <c r="BT2239" s="22"/>
      <c r="BU2239" s="22"/>
      <c r="BV2239" s="22"/>
      <c r="CL2239" s="22"/>
    </row>
    <row r="2240" spans="14:90">
      <c r="N2240" s="22"/>
      <c r="U2240"/>
      <c r="AE2240" s="22"/>
      <c r="AF2240" s="22"/>
      <c r="AH2240" s="22"/>
      <c r="AI2240" s="22"/>
      <c r="AJ2240" s="22"/>
      <c r="AR2240"/>
      <c r="AV2240"/>
      <c r="BT2240" s="22"/>
      <c r="BU2240" s="22"/>
      <c r="BV2240" s="22"/>
      <c r="CL2240" s="22"/>
    </row>
    <row r="2241" spans="14:90">
      <c r="N2241" s="22"/>
      <c r="U2241"/>
      <c r="AE2241" s="22"/>
      <c r="AF2241" s="22"/>
      <c r="AH2241" s="22"/>
      <c r="AI2241" s="22"/>
      <c r="AJ2241" s="22"/>
      <c r="AR2241"/>
      <c r="AV2241"/>
      <c r="BT2241" s="22"/>
      <c r="BU2241" s="22"/>
      <c r="BV2241" s="22"/>
      <c r="CL2241" s="22"/>
    </row>
    <row r="2242" spans="14:90">
      <c r="N2242" s="22"/>
      <c r="U2242"/>
      <c r="AE2242" s="22"/>
      <c r="AF2242" s="22"/>
      <c r="AH2242" s="22"/>
      <c r="AI2242" s="22"/>
      <c r="AJ2242" s="22"/>
      <c r="AR2242"/>
      <c r="AV2242"/>
      <c r="BT2242" s="22"/>
      <c r="BU2242" s="22"/>
      <c r="BV2242" s="22"/>
      <c r="CL2242" s="22"/>
    </row>
    <row r="2243" spans="14:90">
      <c r="N2243" s="22"/>
      <c r="U2243"/>
      <c r="AE2243" s="22"/>
      <c r="AF2243" s="22"/>
      <c r="AH2243" s="22"/>
      <c r="AI2243" s="22"/>
      <c r="AJ2243" s="22"/>
      <c r="AR2243"/>
      <c r="AV2243"/>
      <c r="BT2243" s="22"/>
      <c r="BU2243" s="22"/>
      <c r="BV2243" s="22"/>
      <c r="CL2243" s="22"/>
    </row>
    <row r="2244" spans="14:90">
      <c r="N2244" s="22"/>
      <c r="U2244"/>
      <c r="AE2244" s="22"/>
      <c r="AF2244" s="22"/>
      <c r="AH2244" s="22"/>
      <c r="AI2244" s="22"/>
      <c r="AJ2244" s="22"/>
      <c r="AR2244"/>
      <c r="AV2244"/>
      <c r="BT2244" s="22"/>
      <c r="BU2244" s="22"/>
      <c r="BV2244" s="22"/>
      <c r="CL2244" s="22"/>
    </row>
    <row r="2245" spans="14:90">
      <c r="N2245" s="22"/>
      <c r="U2245"/>
      <c r="AE2245" s="22"/>
      <c r="AF2245" s="22"/>
      <c r="AH2245" s="22"/>
      <c r="AI2245" s="22"/>
      <c r="AJ2245" s="22"/>
      <c r="AR2245"/>
      <c r="AV2245"/>
      <c r="BT2245" s="22"/>
      <c r="BU2245" s="22"/>
      <c r="BV2245" s="22"/>
      <c r="CL2245" s="22"/>
    </row>
    <row r="2246" spans="14:90">
      <c r="N2246" s="22"/>
      <c r="U2246"/>
      <c r="AE2246" s="22"/>
      <c r="AF2246" s="22"/>
      <c r="AH2246" s="22"/>
      <c r="AI2246" s="22"/>
      <c r="AJ2246" s="22"/>
      <c r="AR2246"/>
      <c r="AV2246"/>
      <c r="BT2246" s="22"/>
      <c r="BU2246" s="22"/>
      <c r="BV2246" s="22"/>
      <c r="CL2246" s="22"/>
    </row>
    <row r="2247" spans="14:90">
      <c r="N2247" s="22"/>
      <c r="U2247"/>
      <c r="AE2247" s="22"/>
      <c r="AF2247" s="22"/>
      <c r="AH2247" s="22"/>
      <c r="AI2247" s="22"/>
      <c r="AJ2247" s="22"/>
      <c r="AR2247"/>
      <c r="AV2247"/>
      <c r="BT2247" s="22"/>
      <c r="BU2247" s="22"/>
      <c r="BV2247" s="22"/>
      <c r="CL2247" s="22"/>
    </row>
    <row r="2248" spans="14:90">
      <c r="N2248" s="22"/>
      <c r="U2248"/>
      <c r="AE2248" s="22"/>
      <c r="AF2248" s="22"/>
      <c r="AH2248" s="22"/>
      <c r="AI2248" s="22"/>
      <c r="AJ2248" s="22"/>
      <c r="AR2248"/>
      <c r="AV2248"/>
      <c r="BT2248" s="22"/>
      <c r="BU2248" s="22"/>
      <c r="BV2248" s="22"/>
      <c r="CL2248" s="22"/>
    </row>
    <row r="2249" spans="14:90">
      <c r="N2249" s="22"/>
      <c r="U2249"/>
      <c r="AE2249" s="22"/>
      <c r="AF2249" s="22"/>
      <c r="AH2249" s="22"/>
      <c r="AI2249" s="22"/>
      <c r="AJ2249" s="22"/>
      <c r="AR2249"/>
      <c r="AV2249"/>
      <c r="BT2249" s="22"/>
      <c r="BU2249" s="22"/>
      <c r="BV2249" s="22"/>
      <c r="CL2249" s="22"/>
    </row>
    <row r="2250" spans="14:90">
      <c r="N2250" s="22"/>
      <c r="U2250"/>
      <c r="AE2250" s="22"/>
      <c r="AF2250" s="22"/>
      <c r="AH2250" s="22"/>
      <c r="AI2250" s="22"/>
      <c r="AJ2250" s="22"/>
      <c r="AR2250"/>
      <c r="AV2250"/>
      <c r="BT2250" s="22"/>
      <c r="BU2250" s="22"/>
      <c r="BV2250" s="22"/>
      <c r="CL2250" s="22"/>
    </row>
    <row r="2251" spans="14:90">
      <c r="N2251" s="22"/>
      <c r="U2251"/>
      <c r="AE2251" s="22"/>
      <c r="AF2251" s="22"/>
      <c r="AH2251" s="22"/>
      <c r="AI2251" s="22"/>
      <c r="AJ2251" s="22"/>
      <c r="AR2251"/>
      <c r="AV2251"/>
      <c r="BT2251" s="22"/>
      <c r="BU2251" s="22"/>
      <c r="BV2251" s="22"/>
      <c r="CL2251" s="22"/>
    </row>
    <row r="2252" spans="14:90">
      <c r="N2252" s="22"/>
      <c r="U2252"/>
      <c r="AE2252" s="22"/>
      <c r="AF2252" s="22"/>
      <c r="AH2252" s="22"/>
      <c r="AI2252" s="22"/>
      <c r="AJ2252" s="22"/>
      <c r="AR2252"/>
      <c r="AV2252"/>
      <c r="BT2252" s="22"/>
      <c r="BU2252" s="22"/>
      <c r="BV2252" s="22"/>
      <c r="CL2252" s="22"/>
    </row>
    <row r="2253" spans="14:90">
      <c r="N2253" s="22"/>
      <c r="U2253"/>
      <c r="AE2253" s="22"/>
      <c r="AF2253" s="22"/>
      <c r="AH2253" s="22"/>
      <c r="AI2253" s="22"/>
      <c r="AJ2253" s="22"/>
      <c r="AR2253"/>
      <c r="AV2253"/>
      <c r="BT2253" s="22"/>
      <c r="BU2253" s="22"/>
      <c r="BV2253" s="22"/>
      <c r="CL2253" s="22"/>
    </row>
    <row r="2254" spans="14:90">
      <c r="N2254" s="22"/>
      <c r="U2254"/>
      <c r="AE2254" s="22"/>
      <c r="AF2254" s="22"/>
      <c r="AH2254" s="22"/>
      <c r="AI2254" s="22"/>
      <c r="AJ2254" s="22"/>
      <c r="AR2254"/>
      <c r="AV2254"/>
      <c r="BT2254" s="22"/>
      <c r="BU2254" s="22"/>
      <c r="BV2254" s="22"/>
      <c r="CL2254" s="22"/>
    </row>
    <row r="2255" spans="14:90">
      <c r="N2255" s="22"/>
      <c r="U2255"/>
      <c r="AE2255" s="22"/>
      <c r="AF2255" s="22"/>
      <c r="AH2255" s="22"/>
      <c r="AI2255" s="22"/>
      <c r="AJ2255" s="22"/>
      <c r="AR2255"/>
      <c r="AV2255"/>
      <c r="BT2255" s="22"/>
      <c r="BU2255" s="22"/>
      <c r="BV2255" s="22"/>
      <c r="CL2255" s="22"/>
    </row>
    <row r="2256" spans="14:90">
      <c r="N2256" s="22"/>
      <c r="U2256"/>
      <c r="AE2256" s="22"/>
      <c r="AF2256" s="22"/>
      <c r="AH2256" s="22"/>
      <c r="AI2256" s="22"/>
      <c r="AJ2256" s="22"/>
      <c r="AR2256"/>
      <c r="AV2256"/>
      <c r="BT2256" s="22"/>
      <c r="BU2256" s="22"/>
      <c r="BV2256" s="22"/>
      <c r="CL2256" s="22"/>
    </row>
    <row r="2257" spans="14:90">
      <c r="N2257" s="22"/>
      <c r="U2257"/>
      <c r="AE2257" s="22"/>
      <c r="AF2257" s="22"/>
      <c r="AH2257" s="22"/>
      <c r="AI2257" s="22"/>
      <c r="AJ2257" s="22"/>
      <c r="AR2257"/>
      <c r="AV2257"/>
      <c r="BT2257" s="22"/>
      <c r="BU2257" s="22"/>
      <c r="BV2257" s="22"/>
      <c r="CL2257" s="22"/>
    </row>
    <row r="2258" spans="14:90">
      <c r="N2258" s="22"/>
      <c r="U2258"/>
      <c r="AE2258" s="22"/>
      <c r="AF2258" s="22"/>
      <c r="AH2258" s="22"/>
      <c r="AI2258" s="22"/>
      <c r="AJ2258" s="22"/>
      <c r="AR2258"/>
      <c r="AV2258"/>
      <c r="BT2258" s="22"/>
      <c r="BU2258" s="22"/>
      <c r="BV2258" s="22"/>
      <c r="CL2258" s="22"/>
    </row>
    <row r="2259" spans="14:90">
      <c r="N2259" s="22"/>
      <c r="U2259"/>
      <c r="AE2259" s="22"/>
      <c r="AF2259" s="22"/>
      <c r="AH2259" s="22"/>
      <c r="AI2259" s="22"/>
      <c r="AJ2259" s="22"/>
      <c r="AR2259"/>
      <c r="AV2259"/>
      <c r="BT2259" s="22"/>
      <c r="BU2259" s="22"/>
      <c r="BV2259" s="22"/>
      <c r="CL2259" s="22"/>
    </row>
    <row r="2260" spans="14:90">
      <c r="N2260" s="22"/>
      <c r="U2260"/>
      <c r="AE2260" s="22"/>
      <c r="AF2260" s="22"/>
      <c r="AH2260" s="22"/>
      <c r="AI2260" s="22"/>
      <c r="AJ2260" s="22"/>
      <c r="AR2260"/>
      <c r="AV2260"/>
      <c r="BT2260" s="22"/>
      <c r="BU2260" s="22"/>
      <c r="BV2260" s="22"/>
      <c r="CL2260" s="22"/>
    </row>
    <row r="2261" spans="14:90">
      <c r="N2261" s="22"/>
      <c r="U2261"/>
      <c r="AE2261" s="22"/>
      <c r="AF2261" s="22"/>
      <c r="AH2261" s="22"/>
      <c r="AI2261" s="22"/>
      <c r="AJ2261" s="22"/>
      <c r="AR2261"/>
      <c r="AV2261"/>
      <c r="BT2261" s="22"/>
      <c r="BU2261" s="22"/>
      <c r="BV2261" s="22"/>
      <c r="CL2261" s="22"/>
    </row>
    <row r="2262" spans="14:90">
      <c r="N2262" s="22"/>
      <c r="U2262"/>
      <c r="AE2262" s="22"/>
      <c r="AF2262" s="22"/>
      <c r="AH2262" s="22"/>
      <c r="AI2262" s="22"/>
      <c r="AJ2262" s="22"/>
      <c r="AR2262"/>
      <c r="AV2262"/>
      <c r="BT2262" s="22"/>
      <c r="BU2262" s="22"/>
      <c r="BV2262" s="22"/>
      <c r="CL2262" s="22"/>
    </row>
    <row r="2263" spans="14:90">
      <c r="N2263" s="22"/>
      <c r="U2263"/>
      <c r="AE2263" s="22"/>
      <c r="AF2263" s="22"/>
      <c r="AH2263" s="22"/>
      <c r="AI2263" s="22"/>
      <c r="AJ2263" s="22"/>
      <c r="AR2263"/>
      <c r="AV2263"/>
      <c r="BT2263" s="22"/>
      <c r="BU2263" s="22"/>
      <c r="BV2263" s="22"/>
      <c r="CL2263" s="22"/>
    </row>
    <row r="2264" spans="14:90">
      <c r="N2264" s="22"/>
      <c r="U2264"/>
      <c r="AE2264" s="22"/>
      <c r="AF2264" s="22"/>
      <c r="AH2264" s="22"/>
      <c r="AI2264" s="22"/>
      <c r="AJ2264" s="22"/>
      <c r="AR2264"/>
      <c r="AV2264"/>
      <c r="BT2264" s="22"/>
      <c r="BU2264" s="22"/>
      <c r="BV2264" s="22"/>
      <c r="CL2264" s="22"/>
    </row>
    <row r="2265" spans="14:90">
      <c r="N2265" s="22"/>
      <c r="U2265"/>
      <c r="AE2265" s="22"/>
      <c r="AF2265" s="22"/>
      <c r="AH2265" s="22"/>
      <c r="AI2265" s="22"/>
      <c r="AJ2265" s="22"/>
      <c r="AR2265"/>
      <c r="AV2265"/>
      <c r="BT2265" s="22"/>
      <c r="BU2265" s="22"/>
      <c r="BV2265" s="22"/>
      <c r="CL2265" s="22"/>
    </row>
    <row r="2266" spans="14:90">
      <c r="N2266" s="22"/>
      <c r="U2266"/>
      <c r="AE2266" s="22"/>
      <c r="AF2266" s="22"/>
      <c r="AH2266" s="22"/>
      <c r="AI2266" s="22"/>
      <c r="AJ2266" s="22"/>
      <c r="AR2266"/>
      <c r="AV2266"/>
      <c r="BT2266" s="22"/>
      <c r="BU2266" s="22"/>
      <c r="BV2266" s="22"/>
      <c r="CL2266" s="22"/>
    </row>
    <row r="2267" spans="14:90">
      <c r="N2267" s="22"/>
      <c r="U2267"/>
      <c r="AE2267" s="22"/>
      <c r="AF2267" s="22"/>
      <c r="AH2267" s="22"/>
      <c r="AI2267" s="22"/>
      <c r="AJ2267" s="22"/>
      <c r="AR2267"/>
      <c r="AV2267"/>
      <c r="BT2267" s="22"/>
      <c r="BU2267" s="22"/>
      <c r="BV2267" s="22"/>
      <c r="CL2267" s="22"/>
    </row>
    <row r="2268" spans="14:90">
      <c r="N2268" s="22"/>
      <c r="U2268"/>
      <c r="AE2268" s="22"/>
      <c r="AF2268" s="22"/>
      <c r="AH2268" s="22"/>
      <c r="AI2268" s="22"/>
      <c r="AJ2268" s="22"/>
      <c r="AR2268"/>
      <c r="AV2268"/>
      <c r="BT2268" s="22"/>
      <c r="BU2268" s="22"/>
      <c r="BV2268" s="22"/>
      <c r="CL2268" s="22"/>
    </row>
    <row r="2269" spans="14:90">
      <c r="N2269" s="22"/>
      <c r="U2269"/>
      <c r="AE2269" s="22"/>
      <c r="AF2269" s="22"/>
      <c r="AH2269" s="22"/>
      <c r="AI2269" s="22"/>
      <c r="AJ2269" s="22"/>
      <c r="AR2269"/>
      <c r="AV2269"/>
      <c r="BT2269" s="22"/>
      <c r="BU2269" s="22"/>
      <c r="BV2269" s="22"/>
      <c r="CL2269" s="22"/>
    </row>
    <row r="2270" spans="14:90">
      <c r="N2270" s="22"/>
      <c r="U2270"/>
      <c r="AE2270" s="22"/>
      <c r="AF2270" s="22"/>
      <c r="AH2270" s="22"/>
      <c r="AI2270" s="22"/>
      <c r="AJ2270" s="22"/>
      <c r="AR2270"/>
      <c r="AV2270"/>
      <c r="BT2270" s="22"/>
      <c r="BU2270" s="22"/>
      <c r="BV2270" s="22"/>
      <c r="CL2270" s="22"/>
    </row>
    <row r="2271" spans="14:90">
      <c r="N2271" s="22"/>
      <c r="U2271"/>
      <c r="AE2271" s="22"/>
      <c r="AF2271" s="22"/>
      <c r="AH2271" s="22"/>
      <c r="AI2271" s="22"/>
      <c r="AJ2271" s="22"/>
      <c r="AR2271"/>
      <c r="AV2271"/>
      <c r="BT2271" s="22"/>
      <c r="BU2271" s="22"/>
      <c r="BV2271" s="22"/>
      <c r="CL2271" s="22"/>
    </row>
    <row r="2272" spans="14:90">
      <c r="N2272" s="22"/>
      <c r="U2272"/>
      <c r="AE2272" s="22"/>
      <c r="AF2272" s="22"/>
      <c r="AH2272" s="22"/>
      <c r="AI2272" s="22"/>
      <c r="AJ2272" s="22"/>
      <c r="AR2272"/>
      <c r="AV2272"/>
      <c r="BT2272" s="22"/>
      <c r="BU2272" s="22"/>
      <c r="BV2272" s="22"/>
      <c r="CL2272" s="22"/>
    </row>
    <row r="2273" spans="14:90">
      <c r="N2273" s="22"/>
      <c r="U2273"/>
      <c r="AE2273" s="22"/>
      <c r="AF2273" s="22"/>
      <c r="AH2273" s="22"/>
      <c r="AI2273" s="22"/>
      <c r="AJ2273" s="22"/>
      <c r="AR2273"/>
      <c r="AV2273"/>
      <c r="BT2273" s="22"/>
      <c r="BU2273" s="22"/>
      <c r="BV2273" s="22"/>
      <c r="CL2273" s="22"/>
    </row>
    <row r="2274" spans="14:90">
      <c r="N2274" s="22"/>
      <c r="U2274"/>
      <c r="AE2274" s="22"/>
      <c r="AF2274" s="22"/>
      <c r="AH2274" s="22"/>
      <c r="AI2274" s="22"/>
      <c r="AJ2274" s="22"/>
      <c r="AR2274"/>
      <c r="AV2274"/>
      <c r="BT2274" s="22"/>
      <c r="BU2274" s="22"/>
      <c r="BV2274" s="22"/>
      <c r="CL2274" s="22"/>
    </row>
    <row r="2275" spans="14:90">
      <c r="N2275" s="22"/>
      <c r="U2275"/>
      <c r="AE2275" s="22"/>
      <c r="AF2275" s="22"/>
      <c r="AH2275" s="22"/>
      <c r="AI2275" s="22"/>
      <c r="AJ2275" s="22"/>
      <c r="AR2275"/>
      <c r="AV2275"/>
      <c r="BT2275" s="22"/>
      <c r="BU2275" s="22"/>
      <c r="BV2275" s="22"/>
      <c r="CL2275" s="22"/>
    </row>
    <row r="2276" spans="14:90">
      <c r="N2276" s="22"/>
      <c r="U2276"/>
      <c r="AE2276" s="22"/>
      <c r="AF2276" s="22"/>
      <c r="AH2276" s="22"/>
      <c r="AI2276" s="22"/>
      <c r="AJ2276" s="22"/>
      <c r="AR2276"/>
      <c r="AV2276"/>
      <c r="BT2276" s="22"/>
      <c r="BU2276" s="22"/>
      <c r="BV2276" s="22"/>
      <c r="CL2276" s="22"/>
    </row>
    <row r="2277" spans="14:90">
      <c r="N2277" s="22"/>
      <c r="U2277"/>
      <c r="AE2277" s="22"/>
      <c r="AF2277" s="22"/>
      <c r="AH2277" s="22"/>
      <c r="AI2277" s="22"/>
      <c r="AJ2277" s="22"/>
      <c r="AR2277"/>
      <c r="AV2277"/>
      <c r="BT2277" s="22"/>
      <c r="BU2277" s="22"/>
      <c r="BV2277" s="22"/>
      <c r="CL2277" s="22"/>
    </row>
    <row r="2278" spans="14:90">
      <c r="N2278" s="22"/>
      <c r="U2278"/>
      <c r="AE2278" s="22"/>
      <c r="AF2278" s="22"/>
      <c r="AH2278" s="22"/>
      <c r="AI2278" s="22"/>
      <c r="AJ2278" s="22"/>
      <c r="AR2278"/>
      <c r="AV2278"/>
      <c r="BT2278" s="22"/>
      <c r="BU2278" s="22"/>
      <c r="BV2278" s="22"/>
      <c r="CL2278" s="22"/>
    </row>
    <row r="2279" spans="14:90">
      <c r="N2279" s="22"/>
      <c r="U2279"/>
      <c r="AE2279" s="22"/>
      <c r="AF2279" s="22"/>
      <c r="AH2279" s="22"/>
      <c r="AI2279" s="22"/>
      <c r="AJ2279" s="22"/>
      <c r="AR2279"/>
      <c r="AV2279"/>
      <c r="BT2279" s="22"/>
      <c r="BU2279" s="22"/>
      <c r="BV2279" s="22"/>
      <c r="CL2279" s="22"/>
    </row>
    <row r="2280" spans="14:90">
      <c r="N2280" s="22"/>
      <c r="U2280"/>
      <c r="AE2280" s="22"/>
      <c r="AF2280" s="22"/>
      <c r="AH2280" s="22"/>
      <c r="AI2280" s="22"/>
      <c r="AJ2280" s="22"/>
      <c r="AR2280"/>
      <c r="AV2280"/>
      <c r="BT2280" s="22"/>
      <c r="BU2280" s="22"/>
      <c r="BV2280" s="22"/>
      <c r="CL2280" s="22"/>
    </row>
    <row r="2281" spans="14:90">
      <c r="N2281" s="22"/>
      <c r="U2281"/>
      <c r="AE2281" s="22"/>
      <c r="AF2281" s="22"/>
      <c r="AH2281" s="22"/>
      <c r="AI2281" s="22"/>
      <c r="AJ2281" s="22"/>
      <c r="AR2281"/>
      <c r="AV2281"/>
      <c r="BT2281" s="22"/>
      <c r="BU2281" s="22"/>
      <c r="BV2281" s="22"/>
      <c r="CL2281" s="22"/>
    </row>
    <row r="2282" spans="14:90">
      <c r="N2282" s="22"/>
      <c r="U2282"/>
      <c r="AE2282" s="22"/>
      <c r="AF2282" s="22"/>
      <c r="AH2282" s="22"/>
      <c r="AI2282" s="22"/>
      <c r="AJ2282" s="22"/>
      <c r="AR2282"/>
      <c r="AV2282"/>
      <c r="BT2282" s="22"/>
      <c r="BU2282" s="22"/>
      <c r="BV2282" s="22"/>
      <c r="CL2282" s="22"/>
    </row>
    <row r="2283" spans="14:90">
      <c r="N2283" s="22"/>
      <c r="U2283"/>
      <c r="AE2283" s="22"/>
      <c r="AF2283" s="22"/>
      <c r="AH2283" s="22"/>
      <c r="AI2283" s="22"/>
      <c r="AJ2283" s="22"/>
      <c r="AR2283"/>
      <c r="AV2283"/>
      <c r="BT2283" s="22"/>
      <c r="BU2283" s="22"/>
      <c r="BV2283" s="22"/>
      <c r="CL2283" s="22"/>
    </row>
    <row r="2284" spans="14:90">
      <c r="N2284" s="22"/>
      <c r="U2284"/>
      <c r="AE2284" s="22"/>
      <c r="AF2284" s="22"/>
      <c r="AH2284" s="22"/>
      <c r="AI2284" s="22"/>
      <c r="AJ2284" s="22"/>
      <c r="AR2284"/>
      <c r="AV2284"/>
      <c r="BT2284" s="22"/>
      <c r="BU2284" s="22"/>
      <c r="BV2284" s="22"/>
      <c r="CL2284" s="22"/>
    </row>
    <row r="2285" spans="14:90">
      <c r="N2285" s="22"/>
      <c r="U2285"/>
      <c r="AE2285" s="22"/>
      <c r="AF2285" s="22"/>
      <c r="AH2285" s="22"/>
      <c r="AI2285" s="22"/>
      <c r="AJ2285" s="22"/>
      <c r="AR2285"/>
      <c r="AV2285"/>
      <c r="BT2285" s="22"/>
      <c r="BU2285" s="22"/>
      <c r="BV2285" s="22"/>
      <c r="CL2285" s="22"/>
    </row>
    <row r="2286" spans="14:90">
      <c r="N2286" s="22"/>
      <c r="U2286"/>
      <c r="AE2286" s="22"/>
      <c r="AF2286" s="22"/>
      <c r="AH2286" s="22"/>
      <c r="AI2286" s="22"/>
      <c r="AJ2286" s="22"/>
      <c r="AR2286"/>
      <c r="AV2286"/>
      <c r="BT2286" s="22"/>
      <c r="BU2286" s="22"/>
      <c r="BV2286" s="22"/>
      <c r="CL2286" s="22"/>
    </row>
    <row r="2287" spans="14:90">
      <c r="N2287" s="22"/>
      <c r="U2287"/>
      <c r="AE2287" s="22"/>
      <c r="AF2287" s="22"/>
      <c r="AH2287" s="22"/>
      <c r="AI2287" s="22"/>
      <c r="AJ2287" s="22"/>
      <c r="AR2287"/>
      <c r="AV2287"/>
      <c r="BT2287" s="22"/>
      <c r="BU2287" s="22"/>
      <c r="BV2287" s="22"/>
      <c r="CL2287" s="22"/>
    </row>
    <row r="2288" spans="14:90">
      <c r="N2288" s="22"/>
      <c r="U2288"/>
      <c r="AE2288" s="22"/>
      <c r="AF2288" s="22"/>
      <c r="AH2288" s="22"/>
      <c r="AI2288" s="22"/>
      <c r="AJ2288" s="22"/>
      <c r="AR2288"/>
      <c r="AV2288"/>
      <c r="BT2288" s="22"/>
      <c r="BU2288" s="22"/>
      <c r="BV2288" s="22"/>
      <c r="CL2288" s="22"/>
    </row>
    <row r="2289" spans="14:90">
      <c r="N2289" s="22"/>
      <c r="U2289"/>
      <c r="AE2289" s="22"/>
      <c r="AF2289" s="22"/>
      <c r="AH2289" s="22"/>
      <c r="AI2289" s="22"/>
      <c r="AJ2289" s="22"/>
      <c r="AR2289"/>
      <c r="AV2289"/>
      <c r="BT2289" s="22"/>
      <c r="BU2289" s="22"/>
      <c r="BV2289" s="22"/>
      <c r="CL2289" s="22"/>
    </row>
    <row r="2290" spans="14:90">
      <c r="N2290" s="22"/>
      <c r="U2290"/>
      <c r="AE2290" s="22"/>
      <c r="AF2290" s="22"/>
      <c r="AH2290" s="22"/>
      <c r="AI2290" s="22"/>
      <c r="AJ2290" s="22"/>
      <c r="AR2290"/>
      <c r="AV2290"/>
      <c r="BT2290" s="22"/>
      <c r="BU2290" s="22"/>
      <c r="BV2290" s="22"/>
      <c r="CL2290" s="22"/>
    </row>
    <row r="2291" spans="14:90">
      <c r="N2291" s="22"/>
      <c r="U2291"/>
      <c r="AE2291" s="22"/>
      <c r="AF2291" s="22"/>
      <c r="AH2291" s="22"/>
      <c r="AI2291" s="22"/>
      <c r="AJ2291" s="22"/>
      <c r="AR2291"/>
      <c r="AV2291"/>
      <c r="BT2291" s="22"/>
      <c r="BU2291" s="22"/>
      <c r="BV2291" s="22"/>
      <c r="CL2291" s="22"/>
    </row>
    <row r="2292" spans="14:90">
      <c r="N2292" s="22"/>
      <c r="U2292"/>
      <c r="AE2292" s="22"/>
      <c r="AF2292" s="22"/>
      <c r="AH2292" s="22"/>
      <c r="AI2292" s="22"/>
      <c r="AJ2292" s="22"/>
      <c r="AR2292"/>
      <c r="AV2292"/>
      <c r="BT2292" s="22"/>
      <c r="BU2292" s="22"/>
      <c r="BV2292" s="22"/>
      <c r="CL2292" s="22"/>
    </row>
    <row r="2293" spans="14:90">
      <c r="N2293" s="22"/>
      <c r="U2293"/>
      <c r="AE2293" s="22"/>
      <c r="AF2293" s="22"/>
      <c r="AH2293" s="22"/>
      <c r="AI2293" s="22"/>
      <c r="AJ2293" s="22"/>
      <c r="AR2293"/>
      <c r="AV2293"/>
      <c r="BT2293" s="22"/>
      <c r="BU2293" s="22"/>
      <c r="BV2293" s="22"/>
      <c r="CL2293" s="22"/>
    </row>
    <row r="2294" spans="14:90">
      <c r="N2294" s="22"/>
      <c r="U2294"/>
      <c r="AE2294" s="22"/>
      <c r="AF2294" s="22"/>
      <c r="AH2294" s="22"/>
      <c r="AI2294" s="22"/>
      <c r="AJ2294" s="22"/>
      <c r="AR2294"/>
      <c r="AV2294"/>
      <c r="BT2294" s="22"/>
      <c r="BU2294" s="22"/>
      <c r="BV2294" s="22"/>
      <c r="CL2294" s="22"/>
    </row>
    <row r="2295" spans="14:90">
      <c r="N2295" s="22"/>
      <c r="U2295"/>
      <c r="AE2295" s="22"/>
      <c r="AF2295" s="22"/>
      <c r="AH2295" s="22"/>
      <c r="AI2295" s="22"/>
      <c r="AJ2295" s="22"/>
      <c r="AR2295"/>
      <c r="AV2295"/>
      <c r="BT2295" s="22"/>
      <c r="BU2295" s="22"/>
      <c r="BV2295" s="22"/>
      <c r="CL2295" s="22"/>
    </row>
    <row r="2296" spans="14:90">
      <c r="N2296" s="22"/>
      <c r="U2296"/>
      <c r="AE2296" s="22"/>
      <c r="AF2296" s="22"/>
      <c r="AH2296" s="22"/>
      <c r="AI2296" s="22"/>
      <c r="AJ2296" s="22"/>
      <c r="AR2296"/>
      <c r="AV2296"/>
      <c r="BT2296" s="22"/>
      <c r="BU2296" s="22"/>
      <c r="BV2296" s="22"/>
      <c r="CL2296" s="22"/>
    </row>
    <row r="2297" spans="14:90">
      <c r="N2297" s="22"/>
      <c r="U2297"/>
      <c r="AE2297" s="22"/>
      <c r="AF2297" s="22"/>
      <c r="AH2297" s="22"/>
      <c r="AI2297" s="22"/>
      <c r="AJ2297" s="22"/>
      <c r="AR2297"/>
      <c r="AV2297"/>
      <c r="BT2297" s="22"/>
      <c r="BU2297" s="22"/>
      <c r="BV2297" s="22"/>
      <c r="CL2297" s="22"/>
    </row>
    <row r="2298" spans="14:90">
      <c r="N2298" s="22"/>
      <c r="U2298"/>
      <c r="AE2298" s="22"/>
      <c r="AF2298" s="22"/>
      <c r="AH2298" s="22"/>
      <c r="AI2298" s="22"/>
      <c r="AJ2298" s="22"/>
      <c r="AR2298"/>
      <c r="AV2298"/>
      <c r="BT2298" s="22"/>
      <c r="BU2298" s="22"/>
      <c r="BV2298" s="22"/>
      <c r="CL2298" s="22"/>
    </row>
    <row r="2299" spans="14:90">
      <c r="N2299" s="22"/>
      <c r="U2299"/>
      <c r="AE2299" s="22"/>
      <c r="AF2299" s="22"/>
      <c r="AH2299" s="22"/>
      <c r="AI2299" s="22"/>
      <c r="AJ2299" s="22"/>
      <c r="AR2299"/>
      <c r="AV2299"/>
      <c r="BT2299" s="22"/>
      <c r="BU2299" s="22"/>
      <c r="BV2299" s="22"/>
      <c r="CL2299" s="22"/>
    </row>
    <row r="2300" spans="14:90">
      <c r="N2300" s="22"/>
      <c r="U2300"/>
      <c r="AE2300" s="22"/>
      <c r="AF2300" s="22"/>
      <c r="AH2300" s="22"/>
      <c r="AI2300" s="22"/>
      <c r="AJ2300" s="22"/>
      <c r="AR2300"/>
      <c r="AV2300"/>
      <c r="BT2300" s="22"/>
      <c r="BU2300" s="22"/>
      <c r="BV2300" s="22"/>
      <c r="CL2300" s="22"/>
    </row>
    <row r="2301" spans="14:90">
      <c r="N2301" s="22"/>
      <c r="U2301"/>
      <c r="AE2301" s="22"/>
      <c r="AF2301" s="22"/>
      <c r="AH2301" s="22"/>
      <c r="AI2301" s="22"/>
      <c r="AJ2301" s="22"/>
      <c r="AR2301"/>
      <c r="AV2301"/>
      <c r="BT2301" s="22"/>
      <c r="BU2301" s="22"/>
      <c r="BV2301" s="22"/>
      <c r="CL2301" s="22"/>
    </row>
    <row r="2302" spans="14:90">
      <c r="N2302" s="22"/>
      <c r="U2302"/>
      <c r="AE2302" s="22"/>
      <c r="AF2302" s="22"/>
      <c r="AH2302" s="22"/>
      <c r="AI2302" s="22"/>
      <c r="AJ2302" s="22"/>
      <c r="AR2302"/>
      <c r="AV2302"/>
      <c r="BT2302" s="22"/>
      <c r="BU2302" s="22"/>
      <c r="BV2302" s="22"/>
      <c r="CL2302" s="22"/>
    </row>
    <row r="2303" spans="14:90">
      <c r="N2303" s="22"/>
      <c r="U2303"/>
      <c r="AE2303" s="22"/>
      <c r="AF2303" s="22"/>
      <c r="AH2303" s="22"/>
      <c r="AI2303" s="22"/>
      <c r="AJ2303" s="22"/>
      <c r="AR2303"/>
      <c r="AV2303"/>
      <c r="BT2303" s="22"/>
      <c r="BU2303" s="22"/>
      <c r="BV2303" s="22"/>
      <c r="CL2303" s="22"/>
    </row>
    <row r="2304" spans="14:90">
      <c r="N2304" s="22"/>
      <c r="U2304"/>
      <c r="AE2304" s="22"/>
      <c r="AF2304" s="22"/>
      <c r="AH2304" s="22"/>
      <c r="AI2304" s="22"/>
      <c r="AJ2304" s="22"/>
      <c r="AR2304"/>
      <c r="AV2304"/>
      <c r="BT2304" s="22"/>
      <c r="BU2304" s="22"/>
      <c r="BV2304" s="22"/>
      <c r="CL2304" s="22"/>
    </row>
    <row r="2305" spans="14:90">
      <c r="N2305" s="22"/>
      <c r="U2305"/>
      <c r="AE2305" s="22"/>
      <c r="AF2305" s="22"/>
      <c r="AH2305" s="22"/>
      <c r="AI2305" s="22"/>
      <c r="AJ2305" s="22"/>
      <c r="AR2305"/>
      <c r="AV2305"/>
      <c r="BT2305" s="22"/>
      <c r="BU2305" s="22"/>
      <c r="BV2305" s="22"/>
      <c r="CL2305" s="22"/>
    </row>
    <row r="2306" spans="14:90">
      <c r="N2306" s="22"/>
      <c r="U2306"/>
      <c r="AE2306" s="22"/>
      <c r="AF2306" s="22"/>
      <c r="AH2306" s="22"/>
      <c r="AI2306" s="22"/>
      <c r="AJ2306" s="22"/>
      <c r="AR2306"/>
      <c r="AV2306"/>
      <c r="BT2306" s="22"/>
      <c r="BU2306" s="22"/>
      <c r="BV2306" s="22"/>
      <c r="CL2306" s="22"/>
    </row>
    <row r="2307" spans="14:90">
      <c r="N2307" s="22"/>
      <c r="U2307"/>
      <c r="AE2307" s="22"/>
      <c r="AF2307" s="22"/>
      <c r="AH2307" s="22"/>
      <c r="AI2307" s="22"/>
      <c r="AJ2307" s="22"/>
      <c r="AR2307"/>
      <c r="AV2307"/>
      <c r="BT2307" s="22"/>
      <c r="BU2307" s="22"/>
      <c r="BV2307" s="22"/>
      <c r="CL2307" s="22"/>
    </row>
    <row r="2308" spans="14:90">
      <c r="N2308" s="22"/>
      <c r="U2308"/>
      <c r="AE2308" s="22"/>
      <c r="AF2308" s="22"/>
      <c r="AH2308" s="22"/>
      <c r="AI2308" s="22"/>
      <c r="AJ2308" s="22"/>
      <c r="AR2308"/>
      <c r="AV2308"/>
      <c r="BT2308" s="22"/>
      <c r="BU2308" s="22"/>
      <c r="BV2308" s="22"/>
      <c r="CL2308" s="22"/>
    </row>
    <row r="2309" spans="14:90">
      <c r="N2309" s="22"/>
      <c r="U2309"/>
      <c r="AE2309" s="22"/>
      <c r="AF2309" s="22"/>
      <c r="AH2309" s="22"/>
      <c r="AI2309" s="22"/>
      <c r="AJ2309" s="22"/>
      <c r="AR2309"/>
      <c r="AV2309"/>
      <c r="BT2309" s="22"/>
      <c r="BU2309" s="22"/>
      <c r="BV2309" s="22"/>
      <c r="CL2309" s="22"/>
    </row>
    <row r="2310" spans="14:90">
      <c r="N2310" s="22"/>
      <c r="U2310"/>
      <c r="AE2310" s="22"/>
      <c r="AF2310" s="22"/>
      <c r="AH2310" s="22"/>
      <c r="AI2310" s="22"/>
      <c r="AJ2310" s="22"/>
      <c r="AR2310"/>
      <c r="AV2310"/>
      <c r="BT2310" s="22"/>
      <c r="BU2310" s="22"/>
      <c r="BV2310" s="22"/>
      <c r="CL2310" s="22"/>
    </row>
    <row r="2311" spans="14:90">
      <c r="N2311" s="22"/>
      <c r="U2311"/>
      <c r="AE2311" s="22"/>
      <c r="AF2311" s="22"/>
      <c r="AH2311" s="22"/>
      <c r="AI2311" s="22"/>
      <c r="AJ2311" s="22"/>
      <c r="AR2311"/>
      <c r="AV2311"/>
      <c r="BT2311" s="22"/>
      <c r="BU2311" s="22"/>
      <c r="BV2311" s="22"/>
      <c r="CL2311" s="22"/>
    </row>
    <row r="2312" spans="14:90">
      <c r="N2312" s="22"/>
      <c r="U2312"/>
      <c r="AE2312" s="22"/>
      <c r="AF2312" s="22"/>
      <c r="AH2312" s="22"/>
      <c r="AI2312" s="22"/>
      <c r="AJ2312" s="22"/>
      <c r="AR2312"/>
      <c r="AV2312"/>
      <c r="BT2312" s="22"/>
      <c r="BU2312" s="22"/>
      <c r="BV2312" s="22"/>
      <c r="CL2312" s="22"/>
    </row>
    <row r="2313" spans="14:90">
      <c r="N2313" s="22"/>
      <c r="U2313"/>
      <c r="AE2313" s="22"/>
      <c r="AF2313" s="22"/>
      <c r="AH2313" s="22"/>
      <c r="AI2313" s="22"/>
      <c r="AJ2313" s="22"/>
      <c r="AR2313"/>
      <c r="AV2313"/>
      <c r="BT2313" s="22"/>
      <c r="BU2313" s="22"/>
      <c r="BV2313" s="22"/>
      <c r="CL2313" s="22"/>
    </row>
    <row r="2314" spans="14:90">
      <c r="N2314" s="22"/>
      <c r="U2314"/>
      <c r="AE2314" s="22"/>
      <c r="AF2314" s="22"/>
      <c r="AH2314" s="22"/>
      <c r="AI2314" s="22"/>
      <c r="AJ2314" s="22"/>
      <c r="AR2314"/>
      <c r="AV2314"/>
      <c r="BT2314" s="22"/>
      <c r="BU2314" s="22"/>
      <c r="BV2314" s="22"/>
      <c r="CL2314" s="22"/>
    </row>
    <row r="2315" spans="14:90">
      <c r="N2315" s="22"/>
      <c r="U2315"/>
      <c r="AE2315" s="22"/>
      <c r="AF2315" s="22"/>
      <c r="AH2315" s="22"/>
      <c r="AI2315" s="22"/>
      <c r="AJ2315" s="22"/>
      <c r="AR2315"/>
      <c r="AV2315"/>
      <c r="BT2315" s="22"/>
      <c r="BU2315" s="22"/>
      <c r="BV2315" s="22"/>
      <c r="CL2315" s="22"/>
    </row>
    <row r="2316" spans="14:90">
      <c r="N2316" s="22"/>
      <c r="U2316"/>
      <c r="AE2316" s="22"/>
      <c r="AF2316" s="22"/>
      <c r="AH2316" s="22"/>
      <c r="AI2316" s="22"/>
      <c r="AJ2316" s="22"/>
      <c r="AR2316"/>
      <c r="AV2316"/>
      <c r="BT2316" s="22"/>
      <c r="BU2316" s="22"/>
      <c r="BV2316" s="22"/>
      <c r="CL2316" s="22"/>
    </row>
    <row r="2317" spans="14:90">
      <c r="N2317" s="22"/>
      <c r="U2317"/>
      <c r="AE2317" s="22"/>
      <c r="AF2317" s="22"/>
      <c r="AH2317" s="22"/>
      <c r="AI2317" s="22"/>
      <c r="AJ2317" s="22"/>
      <c r="AR2317"/>
      <c r="AV2317"/>
      <c r="BT2317" s="22"/>
      <c r="BU2317" s="22"/>
      <c r="BV2317" s="22"/>
      <c r="CL2317" s="22"/>
    </row>
    <row r="2318" spans="14:90">
      <c r="N2318" s="22"/>
      <c r="U2318"/>
      <c r="AE2318" s="22"/>
      <c r="AF2318" s="22"/>
      <c r="AH2318" s="22"/>
      <c r="AI2318" s="22"/>
      <c r="AJ2318" s="22"/>
      <c r="AR2318"/>
      <c r="AV2318"/>
      <c r="BT2318" s="22"/>
      <c r="BU2318" s="22"/>
      <c r="BV2318" s="22"/>
      <c r="CL2318" s="22"/>
    </row>
    <row r="2319" spans="14:90">
      <c r="N2319" s="22"/>
      <c r="U2319"/>
      <c r="AE2319" s="22"/>
      <c r="AF2319" s="22"/>
      <c r="AH2319" s="22"/>
      <c r="AI2319" s="22"/>
      <c r="AJ2319" s="22"/>
      <c r="AR2319"/>
      <c r="AV2319"/>
      <c r="BT2319" s="22"/>
      <c r="BU2319" s="22"/>
      <c r="BV2319" s="22"/>
      <c r="CL2319" s="22"/>
    </row>
    <row r="2320" spans="14:90">
      <c r="N2320" s="22"/>
      <c r="U2320"/>
      <c r="AE2320" s="22"/>
      <c r="AF2320" s="22"/>
      <c r="AH2320" s="22"/>
      <c r="AI2320" s="22"/>
      <c r="AJ2320" s="22"/>
      <c r="AR2320"/>
      <c r="AV2320"/>
      <c r="BT2320" s="22"/>
      <c r="BU2320" s="22"/>
      <c r="BV2320" s="22"/>
      <c r="CL2320" s="22"/>
    </row>
    <row r="2321" spans="14:90">
      <c r="N2321" s="22"/>
      <c r="U2321"/>
      <c r="AE2321" s="22"/>
      <c r="AF2321" s="22"/>
      <c r="AH2321" s="22"/>
      <c r="AI2321" s="22"/>
      <c r="AJ2321" s="22"/>
      <c r="AR2321"/>
      <c r="AV2321"/>
      <c r="BT2321" s="22"/>
      <c r="BU2321" s="22"/>
      <c r="BV2321" s="22"/>
      <c r="CL2321" s="22"/>
    </row>
    <row r="2322" spans="14:90">
      <c r="N2322" s="22"/>
      <c r="U2322"/>
      <c r="AE2322" s="22"/>
      <c r="AF2322" s="22"/>
      <c r="AH2322" s="22"/>
      <c r="AI2322" s="22"/>
      <c r="AJ2322" s="22"/>
      <c r="AR2322"/>
      <c r="AV2322"/>
      <c r="BT2322" s="22"/>
      <c r="BU2322" s="22"/>
      <c r="BV2322" s="22"/>
      <c r="CL2322" s="22"/>
    </row>
    <row r="2323" spans="14:90">
      <c r="N2323" s="22"/>
      <c r="U2323"/>
      <c r="AE2323" s="22"/>
      <c r="AF2323" s="22"/>
      <c r="AH2323" s="22"/>
      <c r="AI2323" s="22"/>
      <c r="AJ2323" s="22"/>
      <c r="AR2323"/>
      <c r="AV2323"/>
      <c r="BT2323" s="22"/>
      <c r="BU2323" s="22"/>
      <c r="BV2323" s="22"/>
      <c r="CL2323" s="22"/>
    </row>
    <row r="2324" spans="14:90">
      <c r="N2324" s="22"/>
      <c r="U2324"/>
      <c r="AE2324" s="22"/>
      <c r="AF2324" s="22"/>
      <c r="AH2324" s="22"/>
      <c r="AI2324" s="22"/>
      <c r="AJ2324" s="22"/>
      <c r="AR2324"/>
      <c r="AV2324"/>
      <c r="BT2324" s="22"/>
      <c r="BU2324" s="22"/>
      <c r="BV2324" s="22"/>
      <c r="CL2324" s="22"/>
    </row>
    <row r="2325" spans="14:90">
      <c r="N2325" s="22"/>
      <c r="U2325"/>
      <c r="AE2325" s="22"/>
      <c r="AF2325" s="22"/>
      <c r="AH2325" s="22"/>
      <c r="AI2325" s="22"/>
      <c r="AJ2325" s="22"/>
      <c r="AR2325"/>
      <c r="AV2325"/>
      <c r="BT2325" s="22"/>
      <c r="BU2325" s="22"/>
      <c r="BV2325" s="22"/>
      <c r="CL2325" s="22"/>
    </row>
    <row r="2326" spans="14:90">
      <c r="N2326" s="22"/>
      <c r="U2326"/>
      <c r="AE2326" s="22"/>
      <c r="AF2326" s="22"/>
      <c r="AH2326" s="22"/>
      <c r="AI2326" s="22"/>
      <c r="AJ2326" s="22"/>
      <c r="AR2326"/>
      <c r="AV2326"/>
      <c r="BT2326" s="22"/>
      <c r="BU2326" s="22"/>
      <c r="BV2326" s="22"/>
      <c r="CL2326" s="22"/>
    </row>
    <row r="2327" spans="14:90">
      <c r="N2327" s="22"/>
      <c r="U2327"/>
      <c r="AE2327" s="22"/>
      <c r="AF2327" s="22"/>
      <c r="AH2327" s="22"/>
      <c r="AI2327" s="22"/>
      <c r="AJ2327" s="22"/>
      <c r="AR2327"/>
      <c r="AV2327"/>
      <c r="BT2327" s="22"/>
      <c r="BU2327" s="22"/>
      <c r="BV2327" s="22"/>
      <c r="CL2327" s="22"/>
    </row>
    <row r="2328" spans="14:90">
      <c r="N2328" s="22"/>
      <c r="U2328"/>
      <c r="AE2328" s="22"/>
      <c r="AF2328" s="22"/>
      <c r="AH2328" s="22"/>
      <c r="AI2328" s="22"/>
      <c r="AJ2328" s="22"/>
      <c r="AR2328"/>
      <c r="AV2328"/>
      <c r="BT2328" s="22"/>
      <c r="BU2328" s="22"/>
      <c r="BV2328" s="22"/>
      <c r="CL2328" s="22"/>
    </row>
    <row r="2329" spans="14:90">
      <c r="N2329" s="22"/>
      <c r="U2329"/>
      <c r="AE2329" s="22"/>
      <c r="AF2329" s="22"/>
      <c r="AH2329" s="22"/>
      <c r="AI2329" s="22"/>
      <c r="AJ2329" s="22"/>
      <c r="AR2329"/>
      <c r="AV2329"/>
      <c r="BT2329" s="22"/>
      <c r="BU2329" s="22"/>
      <c r="BV2329" s="22"/>
      <c r="CL2329" s="22"/>
    </row>
    <row r="2330" spans="14:90">
      <c r="N2330" s="22"/>
      <c r="U2330"/>
      <c r="AE2330" s="22"/>
      <c r="AF2330" s="22"/>
      <c r="AH2330" s="22"/>
      <c r="AI2330" s="22"/>
      <c r="AJ2330" s="22"/>
      <c r="AR2330"/>
      <c r="AV2330"/>
      <c r="BT2330" s="22"/>
      <c r="BU2330" s="22"/>
      <c r="BV2330" s="22"/>
      <c r="CL2330" s="22"/>
    </row>
    <row r="2331" spans="14:90">
      <c r="N2331" s="22"/>
      <c r="U2331"/>
      <c r="AE2331" s="22"/>
      <c r="AF2331" s="22"/>
      <c r="AH2331" s="22"/>
      <c r="AI2331" s="22"/>
      <c r="AJ2331" s="22"/>
      <c r="AR2331"/>
      <c r="AV2331"/>
      <c r="BT2331" s="22"/>
      <c r="BU2331" s="22"/>
      <c r="BV2331" s="22"/>
      <c r="CL2331" s="22"/>
    </row>
    <row r="2332" spans="14:90">
      <c r="N2332" s="22"/>
      <c r="U2332"/>
      <c r="AE2332" s="22"/>
      <c r="AF2332" s="22"/>
      <c r="AH2332" s="22"/>
      <c r="AI2332" s="22"/>
      <c r="AJ2332" s="22"/>
      <c r="AR2332"/>
      <c r="AV2332"/>
      <c r="BT2332" s="22"/>
      <c r="BU2332" s="22"/>
      <c r="BV2332" s="22"/>
      <c r="CL2332" s="22"/>
    </row>
    <row r="2333" spans="14:90">
      <c r="N2333" s="22"/>
      <c r="U2333"/>
      <c r="AE2333" s="22"/>
      <c r="AF2333" s="22"/>
      <c r="AH2333" s="22"/>
      <c r="AI2333" s="22"/>
      <c r="AJ2333" s="22"/>
      <c r="AR2333"/>
      <c r="AV2333"/>
      <c r="BT2333" s="22"/>
      <c r="BU2333" s="22"/>
      <c r="BV2333" s="22"/>
      <c r="CL2333" s="22"/>
    </row>
    <row r="2334" spans="14:90">
      <c r="N2334" s="22"/>
      <c r="U2334"/>
      <c r="AE2334" s="22"/>
      <c r="AF2334" s="22"/>
      <c r="AH2334" s="22"/>
      <c r="AI2334" s="22"/>
      <c r="AJ2334" s="22"/>
      <c r="AR2334"/>
      <c r="AV2334"/>
      <c r="BT2334" s="22"/>
      <c r="BU2334" s="22"/>
      <c r="BV2334" s="22"/>
      <c r="CL2334" s="22"/>
    </row>
    <row r="2335" spans="14:90">
      <c r="N2335" s="22"/>
      <c r="U2335"/>
      <c r="AE2335" s="22"/>
      <c r="AF2335" s="22"/>
      <c r="AH2335" s="22"/>
      <c r="AI2335" s="22"/>
      <c r="AJ2335" s="22"/>
      <c r="AR2335"/>
      <c r="AV2335"/>
      <c r="BT2335" s="22"/>
      <c r="BU2335" s="22"/>
      <c r="BV2335" s="22"/>
      <c r="CL2335" s="22"/>
    </row>
    <row r="2336" spans="14:90">
      <c r="N2336" s="22"/>
      <c r="U2336"/>
      <c r="AE2336" s="22"/>
      <c r="AF2336" s="22"/>
      <c r="AH2336" s="22"/>
      <c r="AI2336" s="22"/>
      <c r="AJ2336" s="22"/>
      <c r="AR2336"/>
      <c r="AV2336"/>
      <c r="BT2336" s="22"/>
      <c r="BU2336" s="22"/>
      <c r="BV2336" s="22"/>
      <c r="CL2336" s="22"/>
    </row>
    <row r="2337" spans="14:90">
      <c r="N2337" s="22"/>
      <c r="U2337"/>
      <c r="AE2337" s="22"/>
      <c r="AF2337" s="22"/>
      <c r="AH2337" s="22"/>
      <c r="AI2337" s="22"/>
      <c r="AJ2337" s="22"/>
      <c r="AR2337"/>
      <c r="AV2337"/>
      <c r="BT2337" s="22"/>
      <c r="BU2337" s="22"/>
      <c r="BV2337" s="22"/>
      <c r="CL2337" s="22"/>
    </row>
    <row r="2338" spans="14:90">
      <c r="N2338" s="22"/>
      <c r="U2338"/>
      <c r="AE2338" s="22"/>
      <c r="AF2338" s="22"/>
      <c r="AH2338" s="22"/>
      <c r="AI2338" s="22"/>
      <c r="AJ2338" s="22"/>
      <c r="AR2338"/>
      <c r="AV2338"/>
      <c r="BT2338" s="22"/>
      <c r="BU2338" s="22"/>
      <c r="BV2338" s="22"/>
      <c r="CL2338" s="22"/>
    </row>
    <row r="2339" spans="14:90">
      <c r="N2339" s="22"/>
      <c r="U2339"/>
      <c r="AE2339" s="22"/>
      <c r="AF2339" s="22"/>
      <c r="AH2339" s="22"/>
      <c r="AI2339" s="22"/>
      <c r="AJ2339" s="22"/>
      <c r="AR2339"/>
      <c r="AV2339"/>
      <c r="BT2339" s="22"/>
      <c r="BU2339" s="22"/>
      <c r="BV2339" s="22"/>
      <c r="CL2339" s="22"/>
    </row>
    <row r="2340" spans="14:90">
      <c r="N2340" s="22"/>
      <c r="U2340"/>
      <c r="AE2340" s="22"/>
      <c r="AF2340" s="22"/>
      <c r="AH2340" s="22"/>
      <c r="AI2340" s="22"/>
      <c r="AJ2340" s="22"/>
      <c r="AR2340"/>
      <c r="AV2340"/>
      <c r="BT2340" s="22"/>
      <c r="BU2340" s="22"/>
      <c r="BV2340" s="22"/>
      <c r="CL2340" s="22"/>
    </row>
    <row r="2341" spans="14:90">
      <c r="N2341" s="22"/>
      <c r="U2341"/>
      <c r="AE2341" s="22"/>
      <c r="AF2341" s="22"/>
      <c r="AH2341" s="22"/>
      <c r="AI2341" s="22"/>
      <c r="AJ2341" s="22"/>
      <c r="AR2341"/>
      <c r="AV2341"/>
      <c r="BT2341" s="22"/>
      <c r="BU2341" s="22"/>
      <c r="BV2341" s="22"/>
      <c r="CL2341" s="22"/>
    </row>
    <row r="2342" spans="14:90">
      <c r="N2342" s="22"/>
      <c r="U2342"/>
      <c r="AE2342" s="22"/>
      <c r="AF2342" s="22"/>
      <c r="AH2342" s="22"/>
      <c r="AI2342" s="22"/>
      <c r="AJ2342" s="22"/>
      <c r="AR2342"/>
      <c r="AV2342"/>
      <c r="BT2342" s="22"/>
      <c r="BU2342" s="22"/>
      <c r="BV2342" s="22"/>
      <c r="CL2342" s="22"/>
    </row>
    <row r="2343" spans="14:90">
      <c r="N2343" s="22"/>
      <c r="U2343"/>
      <c r="AE2343" s="22"/>
      <c r="AF2343" s="22"/>
      <c r="AH2343" s="22"/>
      <c r="AI2343" s="22"/>
      <c r="AJ2343" s="22"/>
      <c r="AR2343"/>
      <c r="AV2343"/>
      <c r="BT2343" s="22"/>
      <c r="BU2343" s="22"/>
      <c r="BV2343" s="22"/>
      <c r="CL2343" s="22"/>
    </row>
    <row r="2344" spans="14:90">
      <c r="N2344" s="22"/>
      <c r="U2344"/>
      <c r="AE2344" s="22"/>
      <c r="AF2344" s="22"/>
      <c r="AH2344" s="22"/>
      <c r="AI2344" s="22"/>
      <c r="AJ2344" s="22"/>
      <c r="AR2344"/>
      <c r="AV2344"/>
      <c r="BT2344" s="22"/>
      <c r="BU2344" s="22"/>
      <c r="BV2344" s="22"/>
      <c r="CL2344" s="22"/>
    </row>
    <row r="2345" spans="14:90">
      <c r="N2345" s="22"/>
      <c r="U2345"/>
      <c r="AE2345" s="22"/>
      <c r="AF2345" s="22"/>
      <c r="AH2345" s="22"/>
      <c r="AI2345" s="22"/>
      <c r="AJ2345" s="22"/>
      <c r="AR2345"/>
      <c r="AV2345"/>
      <c r="BT2345" s="22"/>
      <c r="BU2345" s="22"/>
      <c r="BV2345" s="22"/>
      <c r="CL2345" s="22"/>
    </row>
    <row r="2346" spans="14:90">
      <c r="N2346" s="22"/>
      <c r="U2346"/>
      <c r="AE2346" s="22"/>
      <c r="AF2346" s="22"/>
      <c r="AH2346" s="22"/>
      <c r="AI2346" s="22"/>
      <c r="AJ2346" s="22"/>
      <c r="AR2346"/>
      <c r="AV2346"/>
      <c r="BT2346" s="22"/>
      <c r="BU2346" s="22"/>
      <c r="BV2346" s="22"/>
      <c r="CL2346" s="22"/>
    </row>
    <row r="2347" spans="14:90">
      <c r="N2347" s="22"/>
      <c r="U2347"/>
      <c r="AE2347" s="22"/>
      <c r="AF2347" s="22"/>
      <c r="AH2347" s="22"/>
      <c r="AI2347" s="22"/>
      <c r="AJ2347" s="22"/>
      <c r="AR2347"/>
      <c r="AV2347"/>
      <c r="BT2347" s="22"/>
      <c r="BU2347" s="22"/>
      <c r="BV2347" s="22"/>
      <c r="CL2347" s="22"/>
    </row>
    <row r="2348" spans="14:90">
      <c r="N2348" s="22"/>
      <c r="U2348"/>
      <c r="AE2348" s="22"/>
      <c r="AF2348" s="22"/>
      <c r="AH2348" s="22"/>
      <c r="AI2348" s="22"/>
      <c r="AJ2348" s="22"/>
      <c r="AR2348"/>
      <c r="AV2348"/>
      <c r="BT2348" s="22"/>
      <c r="BU2348" s="22"/>
      <c r="BV2348" s="22"/>
      <c r="CL2348" s="22"/>
    </row>
    <row r="2349" spans="14:90">
      <c r="N2349" s="22"/>
      <c r="U2349"/>
      <c r="AE2349" s="22"/>
      <c r="AF2349" s="22"/>
      <c r="AH2349" s="22"/>
      <c r="AI2349" s="22"/>
      <c r="AJ2349" s="22"/>
      <c r="AR2349"/>
      <c r="AV2349"/>
      <c r="BT2349" s="22"/>
      <c r="BU2349" s="22"/>
      <c r="BV2349" s="22"/>
      <c r="CL2349" s="22"/>
    </row>
    <row r="2350" spans="14:90">
      <c r="N2350" s="22"/>
      <c r="U2350"/>
      <c r="AE2350" s="22"/>
      <c r="AF2350" s="22"/>
      <c r="AH2350" s="22"/>
      <c r="AI2350" s="22"/>
      <c r="AJ2350" s="22"/>
      <c r="AR2350"/>
      <c r="AV2350"/>
      <c r="BT2350" s="22"/>
      <c r="BU2350" s="22"/>
      <c r="BV2350" s="22"/>
      <c r="CL2350" s="22"/>
    </row>
    <row r="2351" spans="14:90">
      <c r="N2351" s="22"/>
      <c r="U2351"/>
      <c r="AE2351" s="22"/>
      <c r="AF2351" s="22"/>
      <c r="AH2351" s="22"/>
      <c r="AI2351" s="22"/>
      <c r="AJ2351" s="22"/>
      <c r="AR2351"/>
      <c r="AV2351"/>
      <c r="BT2351" s="22"/>
      <c r="BU2351" s="22"/>
      <c r="BV2351" s="22"/>
      <c r="CL2351" s="22"/>
    </row>
    <row r="2352" spans="14:90">
      <c r="N2352" s="22"/>
      <c r="U2352"/>
      <c r="AE2352" s="22"/>
      <c r="AF2352" s="22"/>
      <c r="AH2352" s="22"/>
      <c r="AI2352" s="22"/>
      <c r="AJ2352" s="22"/>
      <c r="AR2352"/>
      <c r="AV2352"/>
      <c r="BT2352" s="22"/>
      <c r="BU2352" s="22"/>
      <c r="BV2352" s="22"/>
      <c r="CL2352" s="22"/>
    </row>
    <row r="2353" spans="14:90">
      <c r="N2353" s="22"/>
      <c r="U2353"/>
      <c r="AE2353" s="22"/>
      <c r="AF2353" s="22"/>
      <c r="AH2353" s="22"/>
      <c r="AI2353" s="22"/>
      <c r="AJ2353" s="22"/>
      <c r="AR2353"/>
      <c r="AV2353"/>
      <c r="BT2353" s="22"/>
      <c r="BU2353" s="22"/>
      <c r="BV2353" s="22"/>
      <c r="CL2353" s="22"/>
    </row>
    <row r="2354" spans="14:90">
      <c r="N2354" s="22"/>
      <c r="U2354"/>
      <c r="AE2354" s="22"/>
      <c r="AF2354" s="22"/>
      <c r="AH2354" s="22"/>
      <c r="AI2354" s="22"/>
      <c r="AJ2354" s="22"/>
      <c r="AR2354"/>
      <c r="AV2354"/>
      <c r="BT2354" s="22"/>
      <c r="BU2354" s="22"/>
      <c r="BV2354" s="22"/>
      <c r="CL2354" s="22"/>
    </row>
    <row r="2355" spans="14:90">
      <c r="N2355" s="22"/>
      <c r="U2355"/>
      <c r="AE2355" s="22"/>
      <c r="AF2355" s="22"/>
      <c r="AH2355" s="22"/>
      <c r="AI2355" s="22"/>
      <c r="AJ2355" s="22"/>
      <c r="AR2355"/>
      <c r="AV2355"/>
      <c r="BT2355" s="22"/>
      <c r="BU2355" s="22"/>
      <c r="BV2355" s="22"/>
      <c r="CL2355" s="22"/>
    </row>
    <row r="2356" spans="14:90">
      <c r="N2356" s="22"/>
      <c r="U2356"/>
      <c r="AE2356" s="22"/>
      <c r="AF2356" s="22"/>
      <c r="AH2356" s="22"/>
      <c r="AI2356" s="22"/>
      <c r="AJ2356" s="22"/>
      <c r="AR2356"/>
      <c r="AV2356"/>
      <c r="BT2356" s="22"/>
      <c r="BU2356" s="22"/>
      <c r="BV2356" s="22"/>
      <c r="CL2356" s="22"/>
    </row>
    <row r="2357" spans="14:90">
      <c r="N2357" s="22"/>
      <c r="U2357"/>
      <c r="AE2357" s="22"/>
      <c r="AF2357" s="22"/>
      <c r="AH2357" s="22"/>
      <c r="AI2357" s="22"/>
      <c r="AJ2357" s="22"/>
      <c r="AR2357"/>
      <c r="AV2357"/>
      <c r="BT2357" s="22"/>
      <c r="BU2357" s="22"/>
      <c r="BV2357" s="22"/>
      <c r="CL2357" s="22"/>
    </row>
    <row r="2358" spans="14:90">
      <c r="N2358" s="22"/>
      <c r="U2358"/>
      <c r="AE2358" s="22"/>
      <c r="AF2358" s="22"/>
      <c r="AH2358" s="22"/>
      <c r="AI2358" s="22"/>
      <c r="AJ2358" s="22"/>
      <c r="AR2358"/>
      <c r="AV2358"/>
      <c r="BT2358" s="22"/>
      <c r="BU2358" s="22"/>
      <c r="BV2358" s="22"/>
      <c r="CL2358" s="22"/>
    </row>
    <row r="2359" spans="14:90">
      <c r="N2359" s="22"/>
      <c r="U2359"/>
      <c r="AE2359" s="22"/>
      <c r="AF2359" s="22"/>
      <c r="AH2359" s="22"/>
      <c r="AI2359" s="22"/>
      <c r="AJ2359" s="22"/>
      <c r="AR2359"/>
      <c r="AV2359"/>
      <c r="BT2359" s="22"/>
      <c r="BU2359" s="22"/>
      <c r="BV2359" s="22"/>
      <c r="CL2359" s="22"/>
    </row>
    <row r="2360" spans="14:90">
      <c r="N2360" s="22"/>
      <c r="U2360"/>
      <c r="AE2360" s="22"/>
      <c r="AF2360" s="22"/>
      <c r="AH2360" s="22"/>
      <c r="AI2360" s="22"/>
      <c r="AJ2360" s="22"/>
      <c r="AR2360"/>
      <c r="AV2360"/>
      <c r="BT2360" s="22"/>
      <c r="BU2360" s="22"/>
      <c r="BV2360" s="22"/>
      <c r="CL2360" s="22"/>
    </row>
    <row r="2361" spans="14:90">
      <c r="N2361" s="22"/>
      <c r="U2361"/>
      <c r="AE2361" s="22"/>
      <c r="AF2361" s="22"/>
      <c r="AH2361" s="22"/>
      <c r="AI2361" s="22"/>
      <c r="AJ2361" s="22"/>
      <c r="AR2361"/>
      <c r="AV2361"/>
      <c r="BT2361" s="22"/>
      <c r="BU2361" s="22"/>
      <c r="BV2361" s="22"/>
      <c r="CL2361" s="22"/>
    </row>
    <row r="2362" spans="14:90">
      <c r="N2362" s="22"/>
      <c r="U2362"/>
      <c r="AE2362" s="22"/>
      <c r="AF2362" s="22"/>
      <c r="AH2362" s="22"/>
      <c r="AI2362" s="22"/>
      <c r="AJ2362" s="22"/>
      <c r="AR2362"/>
      <c r="AV2362"/>
      <c r="BT2362" s="22"/>
      <c r="BU2362" s="22"/>
      <c r="BV2362" s="22"/>
      <c r="CL2362" s="22"/>
    </row>
    <row r="2363" spans="14:90">
      <c r="N2363" s="22"/>
      <c r="U2363"/>
      <c r="AE2363" s="22"/>
      <c r="AF2363" s="22"/>
      <c r="AH2363" s="22"/>
      <c r="AI2363" s="22"/>
      <c r="AJ2363" s="22"/>
      <c r="AR2363"/>
      <c r="AV2363"/>
      <c r="BT2363" s="22"/>
      <c r="BU2363" s="22"/>
      <c r="BV2363" s="22"/>
      <c r="CL2363" s="22"/>
    </row>
    <row r="2364" spans="14:90">
      <c r="N2364" s="22"/>
      <c r="U2364"/>
      <c r="AE2364" s="22"/>
      <c r="AF2364" s="22"/>
      <c r="AH2364" s="22"/>
      <c r="AI2364" s="22"/>
      <c r="AJ2364" s="22"/>
      <c r="AR2364"/>
      <c r="AV2364"/>
      <c r="BT2364" s="22"/>
      <c r="BU2364" s="22"/>
      <c r="BV2364" s="22"/>
      <c r="CL2364" s="22"/>
    </row>
    <row r="2365" spans="14:90">
      <c r="N2365" s="22"/>
      <c r="U2365"/>
      <c r="AE2365" s="22"/>
      <c r="AF2365" s="22"/>
      <c r="AH2365" s="22"/>
      <c r="AI2365" s="22"/>
      <c r="AJ2365" s="22"/>
      <c r="AR2365"/>
      <c r="AV2365"/>
      <c r="BT2365" s="22"/>
      <c r="BU2365" s="22"/>
      <c r="BV2365" s="22"/>
      <c r="CL2365" s="22"/>
    </row>
    <row r="2366" spans="14:90">
      <c r="N2366" s="22"/>
      <c r="U2366"/>
      <c r="AE2366" s="22"/>
      <c r="AF2366" s="22"/>
      <c r="AH2366" s="22"/>
      <c r="AI2366" s="22"/>
      <c r="AJ2366" s="22"/>
      <c r="AR2366"/>
      <c r="AV2366"/>
      <c r="BT2366" s="22"/>
      <c r="BU2366" s="22"/>
      <c r="BV2366" s="22"/>
      <c r="CL2366" s="22"/>
    </row>
    <row r="2367" spans="14:90">
      <c r="N2367" s="22"/>
      <c r="U2367"/>
      <c r="AE2367" s="22"/>
      <c r="AF2367" s="22"/>
      <c r="AH2367" s="22"/>
      <c r="AI2367" s="22"/>
      <c r="AJ2367" s="22"/>
      <c r="AR2367"/>
      <c r="AV2367"/>
      <c r="BT2367" s="22"/>
      <c r="BU2367" s="22"/>
      <c r="BV2367" s="22"/>
      <c r="CL2367" s="22"/>
    </row>
    <row r="2368" spans="14:90">
      <c r="N2368" s="22"/>
      <c r="U2368"/>
      <c r="AE2368" s="22"/>
      <c r="AF2368" s="22"/>
      <c r="AH2368" s="22"/>
      <c r="AI2368" s="22"/>
      <c r="AJ2368" s="22"/>
      <c r="AR2368"/>
      <c r="AV2368"/>
      <c r="BT2368" s="22"/>
      <c r="BU2368" s="22"/>
      <c r="BV2368" s="22"/>
      <c r="CL2368" s="22"/>
    </row>
    <row r="2369" spans="14:90">
      <c r="N2369" s="22"/>
      <c r="U2369"/>
      <c r="AE2369" s="22"/>
      <c r="AF2369" s="22"/>
      <c r="AH2369" s="22"/>
      <c r="AI2369" s="22"/>
      <c r="AJ2369" s="22"/>
      <c r="AR2369"/>
      <c r="AV2369"/>
      <c r="BT2369" s="22"/>
      <c r="BU2369" s="22"/>
      <c r="BV2369" s="22"/>
      <c r="CL2369" s="22"/>
    </row>
    <row r="2370" spans="14:90">
      <c r="N2370" s="22"/>
      <c r="U2370"/>
      <c r="AE2370" s="22"/>
      <c r="AF2370" s="22"/>
      <c r="AH2370" s="22"/>
      <c r="AI2370" s="22"/>
      <c r="AJ2370" s="22"/>
      <c r="AR2370"/>
      <c r="AV2370"/>
      <c r="BT2370" s="22"/>
      <c r="BU2370" s="22"/>
      <c r="BV2370" s="22"/>
      <c r="CL2370" s="22"/>
    </row>
    <row r="2371" spans="14:90">
      <c r="N2371" s="22"/>
      <c r="U2371"/>
      <c r="AE2371" s="22"/>
      <c r="AF2371" s="22"/>
      <c r="AH2371" s="22"/>
      <c r="AI2371" s="22"/>
      <c r="AJ2371" s="22"/>
      <c r="AR2371"/>
      <c r="AV2371"/>
      <c r="BT2371" s="22"/>
      <c r="BU2371" s="22"/>
      <c r="BV2371" s="22"/>
      <c r="CL2371" s="22"/>
    </row>
    <row r="2372" spans="14:90">
      <c r="N2372" s="22"/>
      <c r="U2372"/>
      <c r="AE2372" s="22"/>
      <c r="AF2372" s="22"/>
      <c r="AH2372" s="22"/>
      <c r="AI2372" s="22"/>
      <c r="AJ2372" s="22"/>
      <c r="AR2372"/>
      <c r="AV2372"/>
      <c r="BT2372" s="22"/>
      <c r="BU2372" s="22"/>
      <c r="BV2372" s="22"/>
      <c r="CL2372" s="22"/>
    </row>
    <row r="2373" spans="14:90">
      <c r="N2373" s="22"/>
      <c r="U2373"/>
      <c r="AE2373" s="22"/>
      <c r="AF2373" s="22"/>
      <c r="AH2373" s="22"/>
      <c r="AI2373" s="22"/>
      <c r="AJ2373" s="22"/>
      <c r="AR2373"/>
      <c r="AV2373"/>
      <c r="BT2373" s="22"/>
      <c r="BU2373" s="22"/>
      <c r="BV2373" s="22"/>
      <c r="CL2373" s="22"/>
    </row>
    <row r="2374" spans="14:90">
      <c r="N2374" s="22"/>
      <c r="U2374"/>
      <c r="AE2374" s="22"/>
      <c r="AF2374" s="22"/>
      <c r="AH2374" s="22"/>
      <c r="AI2374" s="22"/>
      <c r="AJ2374" s="22"/>
      <c r="AR2374"/>
      <c r="AV2374"/>
      <c r="BT2374" s="22"/>
      <c r="BU2374" s="22"/>
      <c r="BV2374" s="22"/>
      <c r="CL2374" s="22"/>
    </row>
    <row r="2375" spans="14:90">
      <c r="N2375" s="22"/>
      <c r="U2375"/>
      <c r="AE2375" s="22"/>
      <c r="AF2375" s="22"/>
      <c r="AH2375" s="22"/>
      <c r="AI2375" s="22"/>
      <c r="AJ2375" s="22"/>
      <c r="AR2375"/>
      <c r="AV2375"/>
      <c r="BT2375" s="22"/>
      <c r="BU2375" s="22"/>
      <c r="BV2375" s="22"/>
      <c r="CL2375" s="22"/>
    </row>
    <row r="2376" spans="14:90">
      <c r="N2376" s="22"/>
      <c r="U2376"/>
      <c r="AE2376" s="22"/>
      <c r="AF2376" s="22"/>
      <c r="AH2376" s="22"/>
      <c r="AI2376" s="22"/>
      <c r="AJ2376" s="22"/>
      <c r="AR2376"/>
      <c r="AV2376"/>
      <c r="BT2376" s="22"/>
      <c r="BU2376" s="22"/>
      <c r="BV2376" s="22"/>
      <c r="CL2376" s="22"/>
    </row>
    <row r="2377" spans="14:90">
      <c r="N2377" s="22"/>
      <c r="U2377"/>
      <c r="AE2377" s="22"/>
      <c r="AF2377" s="22"/>
      <c r="AH2377" s="22"/>
      <c r="AI2377" s="22"/>
      <c r="AJ2377" s="22"/>
      <c r="AR2377"/>
      <c r="AV2377"/>
      <c r="BT2377" s="22"/>
      <c r="BU2377" s="22"/>
      <c r="BV2377" s="22"/>
      <c r="CL2377" s="22"/>
    </row>
    <row r="2378" spans="14:90">
      <c r="N2378" s="22"/>
      <c r="U2378"/>
      <c r="AE2378" s="22"/>
      <c r="AF2378" s="22"/>
      <c r="AH2378" s="22"/>
      <c r="AI2378" s="22"/>
      <c r="AJ2378" s="22"/>
      <c r="AR2378"/>
      <c r="AV2378"/>
      <c r="BT2378" s="22"/>
      <c r="BU2378" s="22"/>
      <c r="BV2378" s="22"/>
      <c r="CL2378" s="22"/>
    </row>
    <row r="2379" spans="14:90">
      <c r="N2379" s="22"/>
      <c r="U2379"/>
      <c r="AE2379" s="22"/>
      <c r="AF2379" s="22"/>
      <c r="AH2379" s="22"/>
      <c r="AI2379" s="22"/>
      <c r="AJ2379" s="22"/>
      <c r="AR2379"/>
      <c r="AV2379"/>
      <c r="BT2379" s="22"/>
      <c r="BU2379" s="22"/>
      <c r="BV2379" s="22"/>
      <c r="CL2379" s="22"/>
    </row>
    <row r="2380" spans="14:90">
      <c r="N2380" s="22"/>
      <c r="U2380"/>
      <c r="AE2380" s="22"/>
      <c r="AF2380" s="22"/>
      <c r="AH2380" s="22"/>
      <c r="AI2380" s="22"/>
      <c r="AJ2380" s="22"/>
      <c r="AR2380"/>
      <c r="AV2380"/>
      <c r="BT2380" s="22"/>
      <c r="BU2380" s="22"/>
      <c r="BV2380" s="22"/>
      <c r="CL2380" s="22"/>
    </row>
    <row r="2381" spans="14:90">
      <c r="N2381" s="22"/>
      <c r="U2381"/>
      <c r="AE2381" s="22"/>
      <c r="AF2381" s="22"/>
      <c r="AH2381" s="22"/>
      <c r="AI2381" s="22"/>
      <c r="AJ2381" s="22"/>
      <c r="AR2381"/>
      <c r="AV2381"/>
      <c r="BT2381" s="22"/>
      <c r="BU2381" s="22"/>
      <c r="BV2381" s="22"/>
      <c r="CL2381" s="22"/>
    </row>
    <row r="2382" spans="14:90">
      <c r="N2382" s="22"/>
      <c r="U2382"/>
      <c r="AE2382" s="22"/>
      <c r="AF2382" s="22"/>
      <c r="AH2382" s="22"/>
      <c r="AI2382" s="22"/>
      <c r="AJ2382" s="22"/>
      <c r="AR2382"/>
      <c r="AV2382"/>
      <c r="BT2382" s="22"/>
      <c r="BU2382" s="22"/>
      <c r="BV2382" s="22"/>
      <c r="CL2382" s="22"/>
    </row>
    <row r="2383" spans="14:90">
      <c r="N2383" s="22"/>
      <c r="U2383"/>
      <c r="AE2383" s="22"/>
      <c r="AF2383" s="22"/>
      <c r="AH2383" s="22"/>
      <c r="AI2383" s="22"/>
      <c r="AJ2383" s="22"/>
      <c r="AR2383"/>
      <c r="AV2383"/>
      <c r="BT2383" s="22"/>
      <c r="BU2383" s="22"/>
      <c r="BV2383" s="22"/>
      <c r="CL2383" s="22"/>
    </row>
    <row r="2384" spans="14:90">
      <c r="N2384" s="22"/>
      <c r="U2384"/>
      <c r="AE2384" s="22"/>
      <c r="AF2384" s="22"/>
      <c r="AH2384" s="22"/>
      <c r="AI2384" s="22"/>
      <c r="AJ2384" s="22"/>
      <c r="AR2384"/>
      <c r="AV2384"/>
      <c r="BT2384" s="22"/>
      <c r="BU2384" s="22"/>
      <c r="BV2384" s="22"/>
      <c r="CL2384" s="22"/>
    </row>
    <row r="2385" spans="14:90">
      <c r="N2385" s="22"/>
      <c r="U2385"/>
      <c r="AE2385" s="22"/>
      <c r="AF2385" s="22"/>
      <c r="AH2385" s="22"/>
      <c r="AI2385" s="22"/>
      <c r="AJ2385" s="22"/>
      <c r="AR2385"/>
      <c r="AV2385"/>
      <c r="BT2385" s="22"/>
      <c r="BU2385" s="22"/>
      <c r="BV2385" s="22"/>
      <c r="CL2385" s="22"/>
    </row>
    <row r="2386" spans="14:90">
      <c r="N2386" s="22"/>
      <c r="U2386"/>
      <c r="AE2386" s="22"/>
      <c r="AF2386" s="22"/>
      <c r="AH2386" s="22"/>
      <c r="AI2386" s="22"/>
      <c r="AJ2386" s="22"/>
      <c r="AR2386"/>
      <c r="AV2386"/>
      <c r="BT2386" s="22"/>
      <c r="BU2386" s="22"/>
      <c r="BV2386" s="22"/>
      <c r="CL2386" s="22"/>
    </row>
    <row r="2387" spans="14:90">
      <c r="N2387" s="22"/>
      <c r="U2387"/>
      <c r="AE2387" s="22"/>
      <c r="AF2387" s="22"/>
      <c r="AH2387" s="22"/>
      <c r="AI2387" s="22"/>
      <c r="AJ2387" s="22"/>
      <c r="AR2387"/>
      <c r="AV2387"/>
      <c r="BT2387" s="22"/>
      <c r="BU2387" s="22"/>
      <c r="BV2387" s="22"/>
      <c r="CL2387" s="22"/>
    </row>
    <row r="2388" spans="14:90">
      <c r="N2388" s="22"/>
      <c r="U2388"/>
      <c r="AE2388" s="22"/>
      <c r="AF2388" s="22"/>
      <c r="AH2388" s="22"/>
      <c r="AI2388" s="22"/>
      <c r="AJ2388" s="22"/>
      <c r="AR2388"/>
      <c r="AV2388"/>
      <c r="BT2388" s="22"/>
      <c r="BU2388" s="22"/>
      <c r="BV2388" s="22"/>
      <c r="CL2388" s="22"/>
    </row>
    <row r="2389" spans="14:90">
      <c r="N2389" s="22"/>
      <c r="U2389"/>
      <c r="AE2389" s="22"/>
      <c r="AF2389" s="22"/>
      <c r="AH2389" s="22"/>
      <c r="AI2389" s="22"/>
      <c r="AJ2389" s="22"/>
      <c r="AR2389"/>
      <c r="AV2389"/>
      <c r="BT2389" s="22"/>
      <c r="BU2389" s="22"/>
      <c r="BV2389" s="22"/>
      <c r="CL2389" s="22"/>
    </row>
    <row r="2390" spans="14:90">
      <c r="N2390" s="22"/>
      <c r="U2390"/>
      <c r="AE2390" s="22"/>
      <c r="AF2390" s="22"/>
      <c r="AH2390" s="22"/>
      <c r="AI2390" s="22"/>
      <c r="AJ2390" s="22"/>
      <c r="AR2390"/>
      <c r="AV2390"/>
      <c r="BT2390" s="22"/>
      <c r="BU2390" s="22"/>
      <c r="BV2390" s="22"/>
      <c r="CL2390" s="22"/>
    </row>
    <row r="2391" spans="14:90">
      <c r="N2391" s="22"/>
      <c r="U2391"/>
      <c r="AE2391" s="22"/>
      <c r="AF2391" s="22"/>
      <c r="AH2391" s="22"/>
      <c r="AI2391" s="22"/>
      <c r="AJ2391" s="22"/>
      <c r="AR2391"/>
      <c r="AV2391"/>
      <c r="BT2391" s="22"/>
      <c r="BU2391" s="22"/>
      <c r="BV2391" s="22"/>
      <c r="CL2391" s="22"/>
    </row>
    <row r="2392" spans="14:90">
      <c r="N2392" s="22"/>
      <c r="U2392"/>
      <c r="AE2392" s="22"/>
      <c r="AF2392" s="22"/>
      <c r="AH2392" s="22"/>
      <c r="AI2392" s="22"/>
      <c r="AJ2392" s="22"/>
      <c r="AR2392"/>
      <c r="AV2392"/>
      <c r="BT2392" s="22"/>
      <c r="BU2392" s="22"/>
      <c r="BV2392" s="22"/>
      <c r="CL2392" s="22"/>
    </row>
    <row r="2393" spans="14:90">
      <c r="N2393" s="22"/>
      <c r="U2393"/>
      <c r="AE2393" s="22"/>
      <c r="AF2393" s="22"/>
      <c r="AH2393" s="22"/>
      <c r="AI2393" s="22"/>
      <c r="AJ2393" s="22"/>
      <c r="AR2393"/>
      <c r="AV2393"/>
      <c r="BT2393" s="22"/>
      <c r="BU2393" s="22"/>
      <c r="BV2393" s="22"/>
      <c r="CL2393" s="22"/>
    </row>
    <row r="2394" spans="14:90">
      <c r="N2394" s="22"/>
      <c r="U2394"/>
      <c r="AE2394" s="22"/>
      <c r="AF2394" s="22"/>
      <c r="AH2394" s="22"/>
      <c r="AI2394" s="22"/>
      <c r="AJ2394" s="22"/>
      <c r="AR2394"/>
      <c r="AV2394"/>
      <c r="BT2394" s="22"/>
      <c r="BU2394" s="22"/>
      <c r="BV2394" s="22"/>
      <c r="CL2394" s="22"/>
    </row>
    <row r="2395" spans="14:90">
      <c r="N2395" s="22"/>
      <c r="U2395"/>
      <c r="AE2395" s="22"/>
      <c r="AF2395" s="22"/>
      <c r="AH2395" s="22"/>
      <c r="AI2395" s="22"/>
      <c r="AJ2395" s="22"/>
      <c r="AR2395"/>
      <c r="AV2395"/>
      <c r="BT2395" s="22"/>
      <c r="BU2395" s="22"/>
      <c r="BV2395" s="22"/>
      <c r="CL2395" s="22"/>
    </row>
    <row r="2396" spans="14:90">
      <c r="N2396" s="22"/>
      <c r="U2396"/>
      <c r="AE2396" s="22"/>
      <c r="AF2396" s="22"/>
      <c r="AH2396" s="22"/>
      <c r="AI2396" s="22"/>
      <c r="AJ2396" s="22"/>
      <c r="AR2396"/>
      <c r="AV2396"/>
      <c r="BT2396" s="22"/>
      <c r="BU2396" s="22"/>
      <c r="BV2396" s="22"/>
      <c r="CL2396" s="22"/>
    </row>
    <row r="2397" spans="14:90">
      <c r="N2397" s="22"/>
      <c r="U2397"/>
      <c r="AE2397" s="22"/>
      <c r="AF2397" s="22"/>
      <c r="AH2397" s="22"/>
      <c r="AI2397" s="22"/>
      <c r="AJ2397" s="22"/>
      <c r="AR2397"/>
      <c r="AV2397"/>
      <c r="BT2397" s="22"/>
      <c r="BU2397" s="22"/>
      <c r="BV2397" s="22"/>
      <c r="CL2397" s="22"/>
    </row>
    <row r="2398" spans="14:90">
      <c r="N2398" s="22"/>
      <c r="U2398"/>
      <c r="AE2398" s="22"/>
      <c r="AF2398" s="22"/>
      <c r="AH2398" s="22"/>
      <c r="AI2398" s="22"/>
      <c r="AJ2398" s="22"/>
      <c r="AR2398"/>
      <c r="AV2398"/>
      <c r="BT2398" s="22"/>
      <c r="BU2398" s="22"/>
      <c r="BV2398" s="22"/>
      <c r="CL2398" s="22"/>
    </row>
    <row r="2399" spans="14:90">
      <c r="N2399" s="22"/>
      <c r="U2399"/>
      <c r="AE2399" s="22"/>
      <c r="AF2399" s="22"/>
      <c r="AH2399" s="22"/>
      <c r="AI2399" s="22"/>
      <c r="AJ2399" s="22"/>
      <c r="AR2399"/>
      <c r="AV2399"/>
      <c r="BT2399" s="22"/>
      <c r="BU2399" s="22"/>
      <c r="BV2399" s="22"/>
      <c r="CL2399" s="22"/>
    </row>
    <row r="2400" spans="14:90">
      <c r="N2400" s="22"/>
      <c r="U2400"/>
      <c r="AE2400" s="22"/>
      <c r="AF2400" s="22"/>
      <c r="AH2400" s="22"/>
      <c r="AI2400" s="22"/>
      <c r="AJ2400" s="22"/>
      <c r="AR2400"/>
      <c r="AV2400"/>
      <c r="BT2400" s="22"/>
      <c r="BU2400" s="22"/>
      <c r="BV2400" s="22"/>
      <c r="CL2400" s="22"/>
    </row>
    <row r="2401" spans="14:90">
      <c r="N2401" s="22"/>
      <c r="U2401"/>
      <c r="AE2401" s="22"/>
      <c r="AF2401" s="22"/>
      <c r="AH2401" s="22"/>
      <c r="AI2401" s="22"/>
      <c r="AJ2401" s="22"/>
      <c r="AR2401"/>
      <c r="AV2401"/>
      <c r="BT2401" s="22"/>
      <c r="BU2401" s="22"/>
      <c r="BV2401" s="22"/>
      <c r="CL2401" s="22"/>
    </row>
    <row r="2402" spans="14:90">
      <c r="N2402" s="22"/>
      <c r="U2402"/>
      <c r="AE2402" s="22"/>
      <c r="AF2402" s="22"/>
      <c r="AH2402" s="22"/>
      <c r="AI2402" s="22"/>
      <c r="AJ2402" s="22"/>
      <c r="AR2402"/>
      <c r="AV2402"/>
      <c r="BT2402" s="22"/>
      <c r="BU2402" s="22"/>
      <c r="BV2402" s="22"/>
      <c r="CL2402" s="22"/>
    </row>
    <row r="2403" spans="14:90">
      <c r="N2403" s="22"/>
      <c r="U2403"/>
      <c r="AE2403" s="22"/>
      <c r="AF2403" s="22"/>
      <c r="AH2403" s="22"/>
      <c r="AI2403" s="22"/>
      <c r="AJ2403" s="22"/>
      <c r="AR2403"/>
      <c r="AV2403"/>
      <c r="BT2403" s="22"/>
      <c r="BU2403" s="22"/>
      <c r="BV2403" s="22"/>
      <c r="CL2403" s="22"/>
    </row>
    <row r="2404" spans="14:90">
      <c r="N2404" s="22"/>
      <c r="U2404"/>
      <c r="AE2404" s="22"/>
      <c r="AF2404" s="22"/>
      <c r="AH2404" s="22"/>
      <c r="AI2404" s="22"/>
      <c r="AJ2404" s="22"/>
      <c r="AR2404"/>
      <c r="AV2404"/>
      <c r="BT2404" s="22"/>
      <c r="BU2404" s="22"/>
      <c r="BV2404" s="22"/>
      <c r="CL2404" s="22"/>
    </row>
    <row r="2405" spans="14:90">
      <c r="N2405" s="22"/>
      <c r="U2405"/>
      <c r="AE2405" s="22"/>
      <c r="AF2405" s="22"/>
      <c r="AH2405" s="22"/>
      <c r="AI2405" s="22"/>
      <c r="AJ2405" s="22"/>
      <c r="AR2405"/>
      <c r="AV2405"/>
      <c r="BT2405" s="22"/>
      <c r="BU2405" s="22"/>
      <c r="BV2405" s="22"/>
      <c r="CL2405" s="22"/>
    </row>
    <row r="2406" spans="14:90">
      <c r="N2406" s="22"/>
      <c r="U2406"/>
      <c r="AE2406" s="22"/>
      <c r="AF2406" s="22"/>
      <c r="AH2406" s="22"/>
      <c r="AI2406" s="22"/>
      <c r="AJ2406" s="22"/>
      <c r="AR2406"/>
      <c r="AV2406"/>
      <c r="BT2406" s="22"/>
      <c r="BU2406" s="22"/>
      <c r="BV2406" s="22"/>
      <c r="CL2406" s="22"/>
    </row>
    <row r="2407" spans="14:90">
      <c r="N2407" s="22"/>
      <c r="U2407"/>
      <c r="AE2407" s="22"/>
      <c r="AF2407" s="22"/>
      <c r="AH2407" s="22"/>
      <c r="AI2407" s="22"/>
      <c r="AJ2407" s="22"/>
      <c r="AR2407"/>
      <c r="AV2407"/>
      <c r="BT2407" s="22"/>
      <c r="BU2407" s="22"/>
      <c r="BV2407" s="22"/>
      <c r="CL2407" s="22"/>
    </row>
    <row r="2408" spans="14:90">
      <c r="N2408" s="22"/>
      <c r="U2408"/>
      <c r="AE2408" s="22"/>
      <c r="AF2408" s="22"/>
      <c r="AH2408" s="22"/>
      <c r="AI2408" s="22"/>
      <c r="AJ2408" s="22"/>
      <c r="AR2408"/>
      <c r="AV2408"/>
      <c r="BT2408" s="22"/>
      <c r="BU2408" s="22"/>
      <c r="BV2408" s="22"/>
      <c r="CL2408" s="22"/>
    </row>
    <row r="2409" spans="14:90">
      <c r="N2409" s="22"/>
      <c r="U2409"/>
      <c r="AE2409" s="22"/>
      <c r="AF2409" s="22"/>
      <c r="AH2409" s="22"/>
      <c r="AI2409" s="22"/>
      <c r="AJ2409" s="22"/>
      <c r="AR2409"/>
      <c r="AV2409"/>
      <c r="BT2409" s="22"/>
      <c r="BU2409" s="22"/>
      <c r="BV2409" s="22"/>
      <c r="CL2409" s="22"/>
    </row>
    <row r="2410" spans="14:90">
      <c r="N2410" s="22"/>
      <c r="U2410"/>
      <c r="AE2410" s="22"/>
      <c r="AF2410" s="22"/>
      <c r="AH2410" s="22"/>
      <c r="AI2410" s="22"/>
      <c r="AJ2410" s="22"/>
      <c r="AR2410"/>
      <c r="AV2410"/>
      <c r="BT2410" s="22"/>
      <c r="BU2410" s="22"/>
      <c r="BV2410" s="22"/>
      <c r="CL2410" s="22"/>
    </row>
    <row r="2411" spans="14:90">
      <c r="N2411" s="22"/>
      <c r="U2411"/>
      <c r="AE2411" s="22"/>
      <c r="AF2411" s="22"/>
      <c r="AH2411" s="22"/>
      <c r="AI2411" s="22"/>
      <c r="AJ2411" s="22"/>
      <c r="AR2411"/>
      <c r="AV2411"/>
      <c r="BT2411" s="22"/>
      <c r="BU2411" s="22"/>
      <c r="BV2411" s="22"/>
      <c r="CL2411" s="22"/>
    </row>
    <row r="2412" spans="14:90">
      <c r="N2412" s="22"/>
      <c r="U2412"/>
      <c r="AE2412" s="22"/>
      <c r="AF2412" s="22"/>
      <c r="AH2412" s="22"/>
      <c r="AI2412" s="22"/>
      <c r="AJ2412" s="22"/>
      <c r="AR2412"/>
      <c r="AV2412"/>
      <c r="BT2412" s="22"/>
      <c r="BU2412" s="22"/>
      <c r="BV2412" s="22"/>
      <c r="CL2412" s="22"/>
    </row>
    <row r="2413" spans="14:90">
      <c r="N2413" s="22"/>
      <c r="U2413"/>
      <c r="AE2413" s="22"/>
      <c r="AF2413" s="22"/>
      <c r="AH2413" s="22"/>
      <c r="AI2413" s="22"/>
      <c r="AJ2413" s="22"/>
      <c r="AR2413"/>
      <c r="AV2413"/>
      <c r="BT2413" s="22"/>
      <c r="BU2413" s="22"/>
      <c r="BV2413" s="22"/>
      <c r="CL2413" s="22"/>
    </row>
    <row r="2414" spans="14:90">
      <c r="N2414" s="22"/>
      <c r="U2414"/>
      <c r="AE2414" s="22"/>
      <c r="AF2414" s="22"/>
      <c r="AH2414" s="22"/>
      <c r="AI2414" s="22"/>
      <c r="AJ2414" s="22"/>
      <c r="AR2414"/>
      <c r="AV2414"/>
      <c r="BT2414" s="22"/>
      <c r="BU2414" s="22"/>
      <c r="BV2414" s="22"/>
      <c r="CL2414" s="22"/>
    </row>
    <row r="2415" spans="14:90">
      <c r="N2415" s="22"/>
      <c r="U2415"/>
      <c r="AE2415" s="22"/>
      <c r="AF2415" s="22"/>
      <c r="AH2415" s="22"/>
      <c r="AI2415" s="22"/>
      <c r="AJ2415" s="22"/>
      <c r="AR2415"/>
      <c r="AV2415"/>
      <c r="BT2415" s="22"/>
      <c r="BU2415" s="22"/>
      <c r="BV2415" s="22"/>
      <c r="CL2415" s="22"/>
    </row>
    <row r="2416" spans="14:90">
      <c r="N2416" s="22"/>
      <c r="U2416"/>
      <c r="AE2416" s="22"/>
      <c r="AF2416" s="22"/>
      <c r="AH2416" s="22"/>
      <c r="AI2416" s="22"/>
      <c r="AJ2416" s="22"/>
      <c r="AR2416"/>
      <c r="AV2416"/>
      <c r="BT2416" s="22"/>
      <c r="BU2416" s="22"/>
      <c r="BV2416" s="22"/>
      <c r="CL2416" s="22"/>
    </row>
    <row r="2417" spans="14:90">
      <c r="N2417" s="22"/>
      <c r="U2417"/>
      <c r="AE2417" s="22"/>
      <c r="AF2417" s="22"/>
      <c r="AH2417" s="22"/>
      <c r="AI2417" s="22"/>
      <c r="AJ2417" s="22"/>
      <c r="AR2417"/>
      <c r="AV2417"/>
      <c r="BT2417" s="22"/>
      <c r="BU2417" s="22"/>
      <c r="BV2417" s="22"/>
      <c r="CL2417" s="22"/>
    </row>
    <row r="2418" spans="14:90">
      <c r="N2418" s="22"/>
      <c r="U2418"/>
      <c r="AE2418" s="22"/>
      <c r="AF2418" s="22"/>
      <c r="AH2418" s="22"/>
      <c r="AI2418" s="22"/>
      <c r="AJ2418" s="22"/>
      <c r="AR2418"/>
      <c r="AV2418"/>
      <c r="BT2418" s="22"/>
      <c r="BU2418" s="22"/>
      <c r="BV2418" s="22"/>
      <c r="CL2418" s="22"/>
    </row>
    <row r="2419" spans="14:90">
      <c r="N2419" s="22"/>
      <c r="U2419"/>
      <c r="AE2419" s="22"/>
      <c r="AF2419" s="22"/>
      <c r="AH2419" s="22"/>
      <c r="AI2419" s="22"/>
      <c r="AJ2419" s="22"/>
      <c r="AR2419"/>
      <c r="AV2419"/>
      <c r="BT2419" s="22"/>
      <c r="BU2419" s="22"/>
      <c r="BV2419" s="22"/>
      <c r="CL2419" s="22"/>
    </row>
    <row r="2420" spans="14:90">
      <c r="N2420" s="22"/>
      <c r="U2420"/>
      <c r="AE2420" s="22"/>
      <c r="AF2420" s="22"/>
      <c r="AH2420" s="22"/>
      <c r="AI2420" s="22"/>
      <c r="AJ2420" s="22"/>
      <c r="AR2420"/>
      <c r="AV2420"/>
      <c r="BT2420" s="22"/>
      <c r="BU2420" s="22"/>
      <c r="BV2420" s="22"/>
      <c r="CL2420" s="22"/>
    </row>
    <row r="2421" spans="14:90">
      <c r="N2421" s="22"/>
      <c r="U2421"/>
      <c r="AE2421" s="22"/>
      <c r="AF2421" s="22"/>
      <c r="AH2421" s="22"/>
      <c r="AI2421" s="22"/>
      <c r="AJ2421" s="22"/>
      <c r="AR2421"/>
      <c r="AV2421"/>
      <c r="BT2421" s="22"/>
      <c r="BU2421" s="22"/>
      <c r="BV2421" s="22"/>
      <c r="CL2421" s="22"/>
    </row>
    <row r="2422" spans="14:90">
      <c r="N2422" s="22"/>
      <c r="U2422"/>
      <c r="AE2422" s="22"/>
      <c r="AF2422" s="22"/>
      <c r="AH2422" s="22"/>
      <c r="AI2422" s="22"/>
      <c r="AJ2422" s="22"/>
      <c r="AR2422"/>
      <c r="AV2422"/>
      <c r="BT2422" s="22"/>
      <c r="BU2422" s="22"/>
      <c r="BV2422" s="22"/>
      <c r="CL2422" s="22"/>
    </row>
    <row r="2423" spans="14:90">
      <c r="N2423" s="22"/>
      <c r="U2423"/>
      <c r="AE2423" s="22"/>
      <c r="AF2423" s="22"/>
      <c r="AH2423" s="22"/>
      <c r="AI2423" s="22"/>
      <c r="AJ2423" s="22"/>
      <c r="AR2423"/>
      <c r="AV2423"/>
      <c r="BT2423" s="22"/>
      <c r="BU2423" s="22"/>
      <c r="BV2423" s="22"/>
      <c r="CL2423" s="22"/>
    </row>
    <row r="2424" spans="14:90">
      <c r="N2424" s="22"/>
      <c r="U2424"/>
      <c r="AE2424" s="22"/>
      <c r="AF2424" s="22"/>
      <c r="AH2424" s="22"/>
      <c r="AI2424" s="22"/>
      <c r="AJ2424" s="22"/>
      <c r="AR2424"/>
      <c r="AV2424"/>
      <c r="BT2424" s="22"/>
      <c r="BU2424" s="22"/>
      <c r="BV2424" s="22"/>
      <c r="CL2424" s="22"/>
    </row>
    <row r="2425" spans="14:90">
      <c r="N2425" s="22"/>
      <c r="U2425"/>
      <c r="AE2425" s="22"/>
      <c r="AF2425" s="22"/>
      <c r="AH2425" s="22"/>
      <c r="AI2425" s="22"/>
      <c r="AJ2425" s="22"/>
      <c r="AR2425"/>
      <c r="AV2425"/>
      <c r="BT2425" s="22"/>
      <c r="BU2425" s="22"/>
      <c r="BV2425" s="22"/>
      <c r="CL2425" s="22"/>
    </row>
    <row r="2426" spans="14:90">
      <c r="N2426" s="22"/>
      <c r="U2426"/>
      <c r="AE2426" s="22"/>
      <c r="AF2426" s="22"/>
      <c r="AH2426" s="22"/>
      <c r="AI2426" s="22"/>
      <c r="AJ2426" s="22"/>
      <c r="AR2426"/>
      <c r="AV2426"/>
      <c r="BT2426" s="22"/>
      <c r="BU2426" s="22"/>
      <c r="BV2426" s="22"/>
      <c r="CL2426" s="22"/>
    </row>
    <row r="2427" spans="14:90">
      <c r="N2427" s="22"/>
      <c r="U2427"/>
      <c r="AE2427" s="22"/>
      <c r="AF2427" s="22"/>
      <c r="AH2427" s="22"/>
      <c r="AI2427" s="22"/>
      <c r="AJ2427" s="22"/>
      <c r="AR2427"/>
      <c r="AV2427"/>
      <c r="BT2427" s="22"/>
      <c r="BU2427" s="22"/>
      <c r="BV2427" s="22"/>
      <c r="CL2427" s="22"/>
    </row>
    <row r="2428" spans="14:90">
      <c r="N2428" s="22"/>
      <c r="U2428"/>
      <c r="AE2428" s="22"/>
      <c r="AF2428" s="22"/>
      <c r="AH2428" s="22"/>
      <c r="AI2428" s="22"/>
      <c r="AJ2428" s="22"/>
      <c r="AR2428"/>
      <c r="AV2428"/>
      <c r="BT2428" s="22"/>
      <c r="BU2428" s="22"/>
      <c r="BV2428" s="22"/>
      <c r="CL2428" s="22"/>
    </row>
    <row r="2429" spans="14:90">
      <c r="N2429" s="22"/>
      <c r="U2429"/>
      <c r="AE2429" s="22"/>
      <c r="AF2429" s="22"/>
      <c r="AH2429" s="22"/>
      <c r="AI2429" s="22"/>
      <c r="AJ2429" s="22"/>
      <c r="AR2429"/>
      <c r="AV2429"/>
      <c r="BT2429" s="22"/>
      <c r="BU2429" s="22"/>
      <c r="BV2429" s="22"/>
      <c r="CL2429" s="22"/>
    </row>
    <row r="2430" spans="14:90">
      <c r="N2430" s="22"/>
      <c r="U2430"/>
      <c r="AE2430" s="22"/>
      <c r="AF2430" s="22"/>
      <c r="AH2430" s="22"/>
      <c r="AI2430" s="22"/>
      <c r="AJ2430" s="22"/>
      <c r="AR2430"/>
      <c r="AV2430"/>
      <c r="BT2430" s="22"/>
      <c r="BU2430" s="22"/>
      <c r="BV2430" s="22"/>
      <c r="CL2430" s="22"/>
    </row>
    <row r="2431" spans="14:90">
      <c r="N2431" s="22"/>
      <c r="U2431"/>
      <c r="AE2431" s="22"/>
      <c r="AF2431" s="22"/>
      <c r="AH2431" s="22"/>
      <c r="AI2431" s="22"/>
      <c r="AJ2431" s="22"/>
      <c r="AR2431"/>
      <c r="AV2431"/>
      <c r="BT2431" s="22"/>
      <c r="BU2431" s="22"/>
      <c r="BV2431" s="22"/>
      <c r="CL2431" s="22"/>
    </row>
    <row r="2432" spans="14:90">
      <c r="N2432" s="22"/>
      <c r="U2432"/>
      <c r="AE2432" s="22"/>
      <c r="AF2432" s="22"/>
      <c r="AH2432" s="22"/>
      <c r="AI2432" s="22"/>
      <c r="AJ2432" s="22"/>
      <c r="AR2432"/>
      <c r="AV2432"/>
      <c r="BT2432" s="22"/>
      <c r="BU2432" s="22"/>
      <c r="BV2432" s="22"/>
      <c r="CL2432" s="22"/>
    </row>
    <row r="2433" spans="14:90">
      <c r="N2433" s="22"/>
      <c r="U2433"/>
      <c r="AE2433" s="22"/>
      <c r="AF2433" s="22"/>
      <c r="AH2433" s="22"/>
      <c r="AI2433" s="22"/>
      <c r="AJ2433" s="22"/>
      <c r="AR2433"/>
      <c r="AV2433"/>
      <c r="BT2433" s="22"/>
      <c r="BU2433" s="22"/>
      <c r="BV2433" s="22"/>
      <c r="CL2433" s="22"/>
    </row>
    <row r="2434" spans="14:90">
      <c r="N2434" s="22"/>
      <c r="U2434"/>
      <c r="AE2434" s="22"/>
      <c r="AF2434" s="22"/>
      <c r="AH2434" s="22"/>
      <c r="AI2434" s="22"/>
      <c r="AJ2434" s="22"/>
      <c r="AR2434"/>
      <c r="AV2434"/>
      <c r="BT2434" s="22"/>
      <c r="BU2434" s="22"/>
      <c r="BV2434" s="22"/>
      <c r="CL2434" s="22"/>
    </row>
    <row r="2435" spans="14:90">
      <c r="N2435" s="22"/>
      <c r="U2435"/>
      <c r="AE2435" s="22"/>
      <c r="AF2435" s="22"/>
      <c r="AH2435" s="22"/>
      <c r="AI2435" s="22"/>
      <c r="AJ2435" s="22"/>
      <c r="AR2435"/>
      <c r="AV2435"/>
      <c r="BT2435" s="22"/>
      <c r="BU2435" s="22"/>
      <c r="BV2435" s="22"/>
      <c r="CL2435" s="22"/>
    </row>
    <row r="2436" spans="14:90">
      <c r="N2436" s="22"/>
      <c r="U2436"/>
      <c r="AE2436" s="22"/>
      <c r="AF2436" s="22"/>
      <c r="AH2436" s="22"/>
      <c r="AI2436" s="22"/>
      <c r="AJ2436" s="22"/>
      <c r="AR2436"/>
      <c r="AV2436"/>
      <c r="BT2436" s="22"/>
      <c r="BU2436" s="22"/>
      <c r="BV2436" s="22"/>
      <c r="CL2436" s="22"/>
    </row>
    <row r="2437" spans="14:90">
      <c r="N2437" s="22"/>
      <c r="U2437"/>
      <c r="AE2437" s="22"/>
      <c r="AF2437" s="22"/>
      <c r="AH2437" s="22"/>
      <c r="AI2437" s="22"/>
      <c r="AJ2437" s="22"/>
      <c r="AR2437"/>
      <c r="AV2437"/>
      <c r="BT2437" s="22"/>
      <c r="BU2437" s="22"/>
      <c r="BV2437" s="22"/>
      <c r="CL2437" s="22"/>
    </row>
    <row r="2438" spans="14:90">
      <c r="N2438" s="22"/>
      <c r="U2438"/>
      <c r="AE2438" s="22"/>
      <c r="AF2438" s="22"/>
      <c r="AH2438" s="22"/>
      <c r="AI2438" s="22"/>
      <c r="AJ2438" s="22"/>
      <c r="AR2438"/>
      <c r="AV2438"/>
      <c r="BT2438" s="22"/>
      <c r="BU2438" s="22"/>
      <c r="BV2438" s="22"/>
      <c r="CL2438" s="22"/>
    </row>
    <row r="2439" spans="14:90">
      <c r="N2439" s="22"/>
      <c r="U2439"/>
      <c r="AE2439" s="22"/>
      <c r="AF2439" s="22"/>
      <c r="AH2439" s="22"/>
      <c r="AI2439" s="22"/>
      <c r="AJ2439" s="22"/>
      <c r="AR2439"/>
      <c r="AV2439"/>
      <c r="BT2439" s="22"/>
      <c r="BU2439" s="22"/>
      <c r="BV2439" s="22"/>
      <c r="CL2439" s="22"/>
    </row>
    <row r="2440" spans="14:90">
      <c r="N2440" s="22"/>
      <c r="U2440"/>
      <c r="AE2440" s="22"/>
      <c r="AF2440" s="22"/>
      <c r="AH2440" s="22"/>
      <c r="AI2440" s="22"/>
      <c r="AJ2440" s="22"/>
      <c r="AR2440"/>
      <c r="AV2440"/>
      <c r="BT2440" s="22"/>
      <c r="BU2440" s="22"/>
      <c r="BV2440" s="22"/>
      <c r="CL2440" s="22"/>
    </row>
    <row r="2441" spans="14:90">
      <c r="N2441" s="22"/>
      <c r="U2441"/>
      <c r="AE2441" s="22"/>
      <c r="AF2441" s="22"/>
      <c r="AH2441" s="22"/>
      <c r="AI2441" s="22"/>
      <c r="AJ2441" s="22"/>
      <c r="AR2441"/>
      <c r="AV2441"/>
      <c r="BT2441" s="22"/>
      <c r="BU2441" s="22"/>
      <c r="BV2441" s="22"/>
      <c r="CL2441" s="22"/>
    </row>
    <row r="2442" spans="14:90">
      <c r="N2442" s="22"/>
      <c r="U2442"/>
      <c r="AE2442" s="22"/>
      <c r="AF2442" s="22"/>
      <c r="AH2442" s="22"/>
      <c r="AI2442" s="22"/>
      <c r="AJ2442" s="22"/>
      <c r="AR2442"/>
      <c r="AV2442"/>
      <c r="BT2442" s="22"/>
      <c r="BU2442" s="22"/>
      <c r="BV2442" s="22"/>
      <c r="CL2442" s="22"/>
    </row>
    <row r="2443" spans="14:90">
      <c r="N2443" s="22"/>
      <c r="U2443"/>
      <c r="AE2443" s="22"/>
      <c r="AF2443" s="22"/>
      <c r="AH2443" s="22"/>
      <c r="AI2443" s="22"/>
      <c r="AJ2443" s="22"/>
      <c r="AR2443"/>
      <c r="AV2443"/>
      <c r="BT2443" s="22"/>
      <c r="BU2443" s="22"/>
      <c r="BV2443" s="22"/>
      <c r="CL2443" s="22"/>
    </row>
    <row r="2444" spans="14:90">
      <c r="N2444" s="22"/>
      <c r="U2444"/>
      <c r="AE2444" s="22"/>
      <c r="AF2444" s="22"/>
      <c r="AH2444" s="22"/>
      <c r="AI2444" s="22"/>
      <c r="AJ2444" s="22"/>
      <c r="AR2444"/>
      <c r="AV2444"/>
      <c r="BT2444" s="22"/>
      <c r="BU2444" s="22"/>
      <c r="BV2444" s="22"/>
      <c r="CL2444" s="22"/>
    </row>
    <row r="2445" spans="14:90">
      <c r="N2445" s="22"/>
      <c r="U2445"/>
      <c r="AE2445" s="22"/>
      <c r="AF2445" s="22"/>
      <c r="AH2445" s="22"/>
      <c r="AI2445" s="22"/>
      <c r="AJ2445" s="22"/>
      <c r="AR2445"/>
      <c r="AV2445"/>
      <c r="BT2445" s="22"/>
      <c r="BU2445" s="22"/>
      <c r="BV2445" s="22"/>
      <c r="CL2445" s="22"/>
    </row>
    <row r="2446" spans="14:90">
      <c r="N2446" s="22"/>
      <c r="U2446"/>
      <c r="AE2446" s="22"/>
      <c r="AF2446" s="22"/>
      <c r="AH2446" s="22"/>
      <c r="AI2446" s="22"/>
      <c r="AJ2446" s="22"/>
      <c r="AR2446"/>
      <c r="AV2446"/>
      <c r="BT2446" s="22"/>
      <c r="BU2446" s="22"/>
      <c r="BV2446" s="22"/>
      <c r="CL2446" s="22"/>
    </row>
    <row r="2447" spans="14:90">
      <c r="N2447" s="22"/>
      <c r="U2447"/>
      <c r="AE2447" s="22"/>
      <c r="AF2447" s="22"/>
      <c r="AH2447" s="22"/>
      <c r="AI2447" s="22"/>
      <c r="AJ2447" s="22"/>
      <c r="AR2447"/>
      <c r="AV2447"/>
      <c r="BT2447" s="22"/>
      <c r="BU2447" s="22"/>
      <c r="BV2447" s="22"/>
      <c r="CL2447" s="22"/>
    </row>
    <row r="2448" spans="14:90">
      <c r="N2448" s="22"/>
      <c r="U2448"/>
      <c r="AE2448" s="22"/>
      <c r="AF2448" s="22"/>
      <c r="AH2448" s="22"/>
      <c r="AI2448" s="22"/>
      <c r="AJ2448" s="22"/>
      <c r="AR2448"/>
      <c r="AV2448"/>
      <c r="BT2448" s="22"/>
      <c r="BU2448" s="22"/>
      <c r="BV2448" s="22"/>
      <c r="CL2448" s="22"/>
    </row>
    <row r="2449" spans="14:90">
      <c r="N2449" s="22"/>
      <c r="U2449"/>
      <c r="AE2449" s="22"/>
      <c r="AF2449" s="22"/>
      <c r="AH2449" s="22"/>
      <c r="AI2449" s="22"/>
      <c r="AJ2449" s="22"/>
      <c r="AR2449"/>
      <c r="AV2449"/>
      <c r="BT2449" s="22"/>
      <c r="BU2449" s="22"/>
      <c r="BV2449" s="22"/>
      <c r="CL2449" s="22"/>
    </row>
    <row r="2450" spans="14:90">
      <c r="N2450" s="22"/>
      <c r="U2450"/>
      <c r="AE2450" s="22"/>
      <c r="AF2450" s="22"/>
      <c r="AH2450" s="22"/>
      <c r="AI2450" s="22"/>
      <c r="AJ2450" s="22"/>
      <c r="AR2450"/>
      <c r="AV2450"/>
      <c r="BT2450" s="22"/>
      <c r="BU2450" s="22"/>
      <c r="BV2450" s="22"/>
      <c r="CL2450" s="22"/>
    </row>
    <row r="2451" spans="14:90">
      <c r="N2451" s="22"/>
      <c r="U2451"/>
      <c r="AE2451" s="22"/>
      <c r="AF2451" s="22"/>
      <c r="AH2451" s="22"/>
      <c r="AI2451" s="22"/>
      <c r="AJ2451" s="22"/>
      <c r="AR2451"/>
      <c r="AV2451"/>
      <c r="BT2451" s="22"/>
      <c r="BU2451" s="22"/>
      <c r="BV2451" s="22"/>
      <c r="CL2451" s="22"/>
    </row>
    <row r="2452" spans="14:90">
      <c r="N2452" s="22"/>
      <c r="U2452"/>
      <c r="AE2452" s="22"/>
      <c r="AF2452" s="22"/>
      <c r="AH2452" s="22"/>
      <c r="AI2452" s="22"/>
      <c r="AJ2452" s="22"/>
      <c r="AR2452"/>
      <c r="AV2452"/>
      <c r="BT2452" s="22"/>
      <c r="BU2452" s="22"/>
      <c r="BV2452" s="22"/>
      <c r="CL2452" s="22"/>
    </row>
    <row r="2453" spans="14:90">
      <c r="N2453" s="22"/>
      <c r="U2453"/>
      <c r="AE2453" s="22"/>
      <c r="AF2453" s="22"/>
      <c r="AH2453" s="22"/>
      <c r="AI2453" s="22"/>
      <c r="AJ2453" s="22"/>
      <c r="AR2453"/>
      <c r="AV2453"/>
      <c r="BT2453" s="22"/>
      <c r="BU2453" s="22"/>
      <c r="BV2453" s="22"/>
      <c r="CL2453" s="22"/>
    </row>
    <row r="2454" spans="14:90">
      <c r="N2454" s="22"/>
      <c r="U2454"/>
      <c r="AE2454" s="22"/>
      <c r="AF2454" s="22"/>
      <c r="AH2454" s="22"/>
      <c r="AI2454" s="22"/>
      <c r="AJ2454" s="22"/>
      <c r="AR2454"/>
      <c r="AV2454"/>
      <c r="BT2454" s="22"/>
      <c r="BU2454" s="22"/>
      <c r="BV2454" s="22"/>
      <c r="CL2454" s="22"/>
    </row>
    <row r="2455" spans="14:90">
      <c r="N2455" s="22"/>
      <c r="U2455"/>
      <c r="AE2455" s="22"/>
      <c r="AF2455" s="22"/>
      <c r="AH2455" s="22"/>
      <c r="AI2455" s="22"/>
      <c r="AJ2455" s="22"/>
      <c r="AR2455"/>
      <c r="AV2455"/>
      <c r="BT2455" s="22"/>
      <c r="BU2455" s="22"/>
      <c r="BV2455" s="22"/>
      <c r="CL2455" s="22"/>
    </row>
    <row r="2456" spans="14:90">
      <c r="N2456" s="22"/>
      <c r="U2456"/>
      <c r="AE2456" s="22"/>
      <c r="AF2456" s="22"/>
      <c r="AH2456" s="22"/>
      <c r="AI2456" s="22"/>
      <c r="AJ2456" s="22"/>
      <c r="AR2456"/>
      <c r="AV2456"/>
      <c r="BT2456" s="22"/>
      <c r="BU2456" s="22"/>
      <c r="BV2456" s="22"/>
      <c r="CL2456" s="22"/>
    </row>
    <row r="2457" spans="14:90">
      <c r="N2457" s="22"/>
      <c r="U2457"/>
      <c r="AE2457" s="22"/>
      <c r="AF2457" s="22"/>
      <c r="AH2457" s="22"/>
      <c r="AI2457" s="22"/>
      <c r="AJ2457" s="22"/>
      <c r="AR2457"/>
      <c r="AV2457"/>
      <c r="BT2457" s="22"/>
      <c r="BU2457" s="22"/>
      <c r="BV2457" s="22"/>
      <c r="CL2457" s="22"/>
    </row>
    <row r="2458" spans="14:90">
      <c r="N2458" s="22"/>
      <c r="U2458"/>
      <c r="AE2458" s="22"/>
      <c r="AF2458" s="22"/>
      <c r="AH2458" s="22"/>
      <c r="AI2458" s="22"/>
      <c r="AJ2458" s="22"/>
      <c r="AR2458"/>
      <c r="AV2458"/>
      <c r="BT2458" s="22"/>
      <c r="BU2458" s="22"/>
      <c r="BV2458" s="22"/>
      <c r="CL2458" s="22"/>
    </row>
    <row r="2459" spans="14:90">
      <c r="N2459" s="22"/>
      <c r="U2459"/>
      <c r="AE2459" s="22"/>
      <c r="AF2459" s="22"/>
      <c r="AH2459" s="22"/>
      <c r="AI2459" s="22"/>
      <c r="AJ2459" s="22"/>
      <c r="AR2459"/>
      <c r="AV2459"/>
      <c r="BT2459" s="22"/>
      <c r="BU2459" s="22"/>
      <c r="BV2459" s="22"/>
      <c r="CL2459" s="22"/>
    </row>
    <row r="2460" spans="14:90">
      <c r="N2460" s="22"/>
      <c r="U2460"/>
      <c r="AE2460" s="22"/>
      <c r="AF2460" s="22"/>
      <c r="AH2460" s="22"/>
      <c r="AI2460" s="22"/>
      <c r="AJ2460" s="22"/>
      <c r="AR2460"/>
      <c r="AV2460"/>
      <c r="BT2460" s="22"/>
      <c r="BU2460" s="22"/>
      <c r="BV2460" s="22"/>
      <c r="CL2460" s="22"/>
    </row>
    <row r="2461" spans="14:90">
      <c r="N2461" s="22"/>
      <c r="U2461"/>
      <c r="AE2461" s="22"/>
      <c r="AF2461" s="22"/>
      <c r="AH2461" s="22"/>
      <c r="AI2461" s="22"/>
      <c r="AJ2461" s="22"/>
      <c r="AR2461"/>
      <c r="AV2461"/>
      <c r="BT2461" s="22"/>
      <c r="BU2461" s="22"/>
      <c r="BV2461" s="22"/>
      <c r="CL2461" s="22"/>
    </row>
    <row r="2462" spans="14:90">
      <c r="N2462" s="22"/>
      <c r="U2462"/>
      <c r="AE2462" s="22"/>
      <c r="AF2462" s="22"/>
      <c r="AH2462" s="22"/>
      <c r="AI2462" s="22"/>
      <c r="AJ2462" s="22"/>
      <c r="AR2462"/>
      <c r="AV2462"/>
      <c r="BT2462" s="22"/>
      <c r="BU2462" s="22"/>
      <c r="BV2462" s="22"/>
      <c r="CL2462" s="22"/>
    </row>
    <row r="2463" spans="14:90">
      <c r="N2463" s="22"/>
      <c r="U2463"/>
      <c r="AE2463" s="22"/>
      <c r="AF2463" s="22"/>
      <c r="AH2463" s="22"/>
      <c r="AI2463" s="22"/>
      <c r="AJ2463" s="22"/>
      <c r="AR2463"/>
      <c r="AV2463"/>
      <c r="BT2463" s="22"/>
      <c r="BU2463" s="22"/>
      <c r="BV2463" s="22"/>
      <c r="CL2463" s="22"/>
    </row>
    <row r="2464" spans="14:90">
      <c r="N2464" s="22"/>
      <c r="U2464"/>
      <c r="AE2464" s="22"/>
      <c r="AF2464" s="22"/>
      <c r="AH2464" s="22"/>
      <c r="AI2464" s="22"/>
      <c r="AJ2464" s="22"/>
      <c r="AR2464"/>
      <c r="AV2464"/>
      <c r="BT2464" s="22"/>
      <c r="BU2464" s="22"/>
      <c r="BV2464" s="22"/>
      <c r="CL2464" s="22"/>
    </row>
    <row r="2465" spans="14:90">
      <c r="N2465" s="22"/>
      <c r="U2465"/>
      <c r="AE2465" s="22"/>
      <c r="AF2465" s="22"/>
      <c r="AH2465" s="22"/>
      <c r="AI2465" s="22"/>
      <c r="AJ2465" s="22"/>
      <c r="AR2465"/>
      <c r="AV2465"/>
      <c r="BT2465" s="22"/>
      <c r="BU2465" s="22"/>
      <c r="BV2465" s="22"/>
      <c r="CL2465" s="22"/>
    </row>
    <row r="2466" spans="14:90">
      <c r="N2466" s="22"/>
      <c r="U2466"/>
      <c r="AE2466" s="22"/>
      <c r="AF2466" s="22"/>
      <c r="AH2466" s="22"/>
      <c r="AI2466" s="22"/>
      <c r="AJ2466" s="22"/>
      <c r="AR2466"/>
      <c r="AV2466"/>
      <c r="BT2466" s="22"/>
      <c r="BU2466" s="22"/>
      <c r="BV2466" s="22"/>
      <c r="CL2466" s="22"/>
    </row>
    <row r="2467" spans="14:90">
      <c r="N2467" s="22"/>
      <c r="U2467"/>
      <c r="AE2467" s="22"/>
      <c r="AF2467" s="22"/>
      <c r="AH2467" s="22"/>
      <c r="AI2467" s="22"/>
      <c r="AJ2467" s="22"/>
      <c r="AR2467"/>
      <c r="AV2467"/>
      <c r="BT2467" s="22"/>
      <c r="BU2467" s="22"/>
      <c r="BV2467" s="22"/>
      <c r="CL2467" s="22"/>
    </row>
    <row r="2468" spans="14:90">
      <c r="N2468" s="22"/>
      <c r="U2468"/>
      <c r="AE2468" s="22"/>
      <c r="AF2468" s="22"/>
      <c r="AH2468" s="22"/>
      <c r="AI2468" s="22"/>
      <c r="AJ2468" s="22"/>
      <c r="AR2468"/>
      <c r="AV2468"/>
      <c r="BT2468" s="22"/>
      <c r="BU2468" s="22"/>
      <c r="BV2468" s="22"/>
      <c r="CL2468" s="22"/>
    </row>
    <row r="2469" spans="14:90">
      <c r="N2469" s="22"/>
      <c r="U2469"/>
      <c r="AE2469" s="22"/>
      <c r="AF2469" s="22"/>
      <c r="AH2469" s="22"/>
      <c r="AI2469" s="22"/>
      <c r="AJ2469" s="22"/>
      <c r="AR2469"/>
      <c r="AV2469"/>
      <c r="BT2469" s="22"/>
      <c r="BU2469" s="22"/>
      <c r="BV2469" s="22"/>
      <c r="CL2469" s="22"/>
    </row>
    <row r="2470" spans="14:90">
      <c r="N2470" s="22"/>
      <c r="U2470"/>
      <c r="AE2470" s="22"/>
      <c r="AF2470" s="22"/>
      <c r="AH2470" s="22"/>
      <c r="AI2470" s="22"/>
      <c r="AJ2470" s="22"/>
      <c r="AR2470"/>
      <c r="AV2470"/>
      <c r="BT2470" s="22"/>
      <c r="BU2470" s="22"/>
      <c r="BV2470" s="22"/>
      <c r="CL2470" s="22"/>
    </row>
    <row r="2471" spans="14:90">
      <c r="N2471" s="22"/>
      <c r="U2471"/>
      <c r="AE2471" s="22"/>
      <c r="AF2471" s="22"/>
      <c r="AH2471" s="22"/>
      <c r="AI2471" s="22"/>
      <c r="AJ2471" s="22"/>
      <c r="AR2471"/>
      <c r="AV2471"/>
      <c r="BT2471" s="22"/>
      <c r="BU2471" s="22"/>
      <c r="BV2471" s="22"/>
      <c r="CL2471" s="22"/>
    </row>
    <row r="2472" spans="14:90">
      <c r="N2472" s="22"/>
      <c r="U2472"/>
      <c r="AE2472" s="22"/>
      <c r="AF2472" s="22"/>
      <c r="AH2472" s="22"/>
      <c r="AI2472" s="22"/>
      <c r="AJ2472" s="22"/>
      <c r="AR2472"/>
      <c r="AV2472"/>
      <c r="BT2472" s="22"/>
      <c r="BU2472" s="22"/>
      <c r="BV2472" s="22"/>
      <c r="CL2472" s="22"/>
    </row>
    <row r="2473" spans="14:90">
      <c r="N2473" s="22"/>
      <c r="U2473"/>
      <c r="AE2473" s="22"/>
      <c r="AF2473" s="22"/>
      <c r="AH2473" s="22"/>
      <c r="AI2473" s="22"/>
      <c r="AJ2473" s="22"/>
      <c r="AR2473"/>
      <c r="AV2473"/>
      <c r="BT2473" s="22"/>
      <c r="BU2473" s="22"/>
      <c r="BV2473" s="22"/>
      <c r="CL2473" s="22"/>
    </row>
    <row r="2474" spans="14:90">
      <c r="N2474" s="22"/>
      <c r="U2474"/>
      <c r="AE2474" s="22"/>
      <c r="AF2474" s="22"/>
      <c r="AH2474" s="22"/>
      <c r="AI2474" s="22"/>
      <c r="AJ2474" s="22"/>
      <c r="AR2474"/>
      <c r="AV2474"/>
      <c r="BT2474" s="22"/>
      <c r="BU2474" s="22"/>
      <c r="BV2474" s="22"/>
      <c r="CL2474" s="22"/>
    </row>
    <row r="2475" spans="14:90">
      <c r="N2475" s="22"/>
      <c r="U2475"/>
      <c r="AE2475" s="22"/>
      <c r="AF2475" s="22"/>
      <c r="AH2475" s="22"/>
      <c r="AI2475" s="22"/>
      <c r="AJ2475" s="22"/>
      <c r="AR2475"/>
      <c r="AV2475"/>
      <c r="BT2475" s="22"/>
      <c r="BU2475" s="22"/>
      <c r="BV2475" s="22"/>
      <c r="CL2475" s="22"/>
    </row>
    <row r="2476" spans="14:90">
      <c r="N2476" s="22"/>
      <c r="U2476"/>
      <c r="AE2476" s="22"/>
      <c r="AF2476" s="22"/>
      <c r="AH2476" s="22"/>
      <c r="AI2476" s="22"/>
      <c r="AJ2476" s="22"/>
      <c r="AR2476"/>
      <c r="AV2476"/>
      <c r="BT2476" s="22"/>
      <c r="BU2476" s="22"/>
      <c r="BV2476" s="22"/>
      <c r="CL2476" s="22"/>
    </row>
    <row r="2477" spans="14:90">
      <c r="N2477" s="22"/>
      <c r="U2477"/>
      <c r="AE2477" s="22"/>
      <c r="AF2477" s="22"/>
      <c r="AH2477" s="22"/>
      <c r="AI2477" s="22"/>
      <c r="AJ2477" s="22"/>
      <c r="AR2477"/>
      <c r="AV2477"/>
      <c r="BT2477" s="22"/>
      <c r="BU2477" s="22"/>
      <c r="BV2477" s="22"/>
      <c r="CL2477" s="22"/>
    </row>
    <row r="2478" spans="14:90">
      <c r="N2478" s="22"/>
      <c r="U2478"/>
      <c r="AE2478" s="22"/>
      <c r="AF2478" s="22"/>
      <c r="AH2478" s="22"/>
      <c r="AI2478" s="22"/>
      <c r="AJ2478" s="22"/>
      <c r="AR2478"/>
      <c r="AV2478"/>
      <c r="BT2478" s="22"/>
      <c r="BU2478" s="22"/>
      <c r="BV2478" s="22"/>
      <c r="CL2478" s="22"/>
    </row>
    <row r="2479" spans="14:90">
      <c r="N2479" s="22"/>
      <c r="U2479"/>
      <c r="AE2479" s="22"/>
      <c r="AF2479" s="22"/>
      <c r="AH2479" s="22"/>
      <c r="AI2479" s="22"/>
      <c r="AJ2479" s="22"/>
      <c r="AR2479"/>
      <c r="AV2479"/>
      <c r="BT2479" s="22"/>
      <c r="BU2479" s="22"/>
      <c r="BV2479" s="22"/>
      <c r="CL2479" s="22"/>
    </row>
    <row r="2480" spans="14:90">
      <c r="N2480" s="22"/>
      <c r="U2480"/>
      <c r="AE2480" s="22"/>
      <c r="AF2480" s="22"/>
      <c r="AH2480" s="22"/>
      <c r="AI2480" s="22"/>
      <c r="AJ2480" s="22"/>
      <c r="AR2480"/>
      <c r="AV2480"/>
      <c r="BT2480" s="22"/>
      <c r="BU2480" s="22"/>
      <c r="BV2480" s="22"/>
      <c r="CL2480" s="22"/>
    </row>
    <row r="2481" spans="14:90">
      <c r="N2481" s="22"/>
      <c r="U2481"/>
      <c r="AE2481" s="22"/>
      <c r="AF2481" s="22"/>
      <c r="AH2481" s="22"/>
      <c r="AI2481" s="22"/>
      <c r="AJ2481" s="22"/>
      <c r="AR2481"/>
      <c r="AV2481"/>
      <c r="BT2481" s="22"/>
      <c r="BU2481" s="22"/>
      <c r="BV2481" s="22"/>
      <c r="CL2481" s="22"/>
    </row>
    <row r="2482" spans="14:90">
      <c r="N2482" s="22"/>
      <c r="U2482"/>
      <c r="AE2482" s="22"/>
      <c r="AF2482" s="22"/>
      <c r="AH2482" s="22"/>
      <c r="AI2482" s="22"/>
      <c r="AJ2482" s="22"/>
      <c r="AR2482"/>
      <c r="AV2482"/>
      <c r="BT2482" s="22"/>
      <c r="BU2482" s="22"/>
      <c r="BV2482" s="22"/>
      <c r="CL2482" s="22"/>
    </row>
    <row r="2483" spans="14:90">
      <c r="N2483" s="22"/>
      <c r="U2483"/>
      <c r="AE2483" s="22"/>
      <c r="AF2483" s="22"/>
      <c r="AH2483" s="22"/>
      <c r="AI2483" s="22"/>
      <c r="AJ2483" s="22"/>
      <c r="AR2483"/>
      <c r="AV2483"/>
      <c r="BT2483" s="22"/>
      <c r="BU2483" s="22"/>
      <c r="BV2483" s="22"/>
      <c r="CL2483" s="22"/>
    </row>
    <row r="2484" spans="14:90">
      <c r="N2484" s="22"/>
      <c r="U2484"/>
      <c r="AE2484" s="22"/>
      <c r="AF2484" s="22"/>
      <c r="AH2484" s="22"/>
      <c r="AI2484" s="22"/>
      <c r="AJ2484" s="22"/>
      <c r="AR2484"/>
      <c r="AV2484"/>
      <c r="BT2484" s="22"/>
      <c r="BU2484" s="22"/>
      <c r="BV2484" s="22"/>
      <c r="CL2484" s="22"/>
    </row>
    <row r="2485" spans="14:90">
      <c r="N2485" s="22"/>
      <c r="U2485"/>
      <c r="AE2485" s="22"/>
      <c r="AF2485" s="22"/>
      <c r="AH2485" s="22"/>
      <c r="AI2485" s="22"/>
      <c r="AJ2485" s="22"/>
      <c r="AR2485"/>
      <c r="AV2485"/>
      <c r="BT2485" s="22"/>
      <c r="BU2485" s="22"/>
      <c r="BV2485" s="22"/>
      <c r="CL2485" s="22"/>
    </row>
    <row r="2486" spans="14:90">
      <c r="N2486" s="22"/>
      <c r="U2486"/>
      <c r="AE2486" s="22"/>
      <c r="AF2486" s="22"/>
      <c r="AH2486" s="22"/>
      <c r="AI2486" s="22"/>
      <c r="AJ2486" s="22"/>
      <c r="AR2486"/>
      <c r="AV2486"/>
      <c r="BT2486" s="22"/>
      <c r="BU2486" s="22"/>
      <c r="BV2486" s="22"/>
      <c r="CL2486" s="22"/>
    </row>
    <row r="2487" spans="14:90">
      <c r="N2487" s="22"/>
      <c r="U2487"/>
      <c r="AE2487" s="22"/>
      <c r="AF2487" s="22"/>
      <c r="AH2487" s="22"/>
      <c r="AI2487" s="22"/>
      <c r="AJ2487" s="22"/>
      <c r="AR2487"/>
      <c r="AV2487"/>
      <c r="BT2487" s="22"/>
      <c r="BU2487" s="22"/>
      <c r="BV2487" s="22"/>
      <c r="CL2487" s="22"/>
    </row>
    <row r="2488" spans="14:90">
      <c r="N2488" s="22"/>
      <c r="U2488"/>
      <c r="AE2488" s="22"/>
      <c r="AF2488" s="22"/>
      <c r="AH2488" s="22"/>
      <c r="AI2488" s="22"/>
      <c r="AJ2488" s="22"/>
      <c r="AR2488"/>
      <c r="AV2488"/>
      <c r="BT2488" s="22"/>
      <c r="BU2488" s="22"/>
      <c r="BV2488" s="22"/>
      <c r="CL2488" s="22"/>
    </row>
    <row r="2489" spans="14:90">
      <c r="N2489" s="22"/>
      <c r="U2489"/>
      <c r="AE2489" s="22"/>
      <c r="AF2489" s="22"/>
      <c r="AH2489" s="22"/>
      <c r="AI2489" s="22"/>
      <c r="AJ2489" s="22"/>
      <c r="AR2489"/>
      <c r="AV2489"/>
      <c r="BT2489" s="22"/>
      <c r="BU2489" s="22"/>
      <c r="BV2489" s="22"/>
      <c r="CL2489" s="22"/>
    </row>
    <row r="2490" spans="14:90">
      <c r="N2490" s="22"/>
      <c r="U2490"/>
      <c r="AE2490" s="22"/>
      <c r="AF2490" s="22"/>
      <c r="AH2490" s="22"/>
      <c r="AI2490" s="22"/>
      <c r="AJ2490" s="22"/>
      <c r="AR2490"/>
      <c r="AV2490"/>
      <c r="BT2490" s="22"/>
      <c r="BU2490" s="22"/>
      <c r="BV2490" s="22"/>
      <c r="CL2490" s="22"/>
    </row>
    <row r="2491" spans="14:90">
      <c r="N2491" s="22"/>
      <c r="U2491"/>
      <c r="AE2491" s="22"/>
      <c r="AF2491" s="22"/>
      <c r="AH2491" s="22"/>
      <c r="AI2491" s="22"/>
      <c r="AJ2491" s="22"/>
      <c r="AR2491"/>
      <c r="AV2491"/>
      <c r="BT2491" s="22"/>
      <c r="BU2491" s="22"/>
      <c r="BV2491" s="22"/>
      <c r="CL2491" s="22"/>
    </row>
    <row r="2492" spans="14:90">
      <c r="N2492" s="22"/>
      <c r="U2492"/>
      <c r="AE2492" s="22"/>
      <c r="AF2492" s="22"/>
      <c r="AH2492" s="22"/>
      <c r="AI2492" s="22"/>
      <c r="AJ2492" s="22"/>
      <c r="AR2492"/>
      <c r="AV2492"/>
      <c r="BT2492" s="22"/>
      <c r="BU2492" s="22"/>
      <c r="BV2492" s="22"/>
      <c r="CL2492" s="22"/>
    </row>
    <row r="2493" spans="14:90">
      <c r="N2493" s="22"/>
      <c r="U2493"/>
      <c r="AE2493" s="22"/>
      <c r="AF2493" s="22"/>
      <c r="AH2493" s="22"/>
      <c r="AI2493" s="22"/>
      <c r="AJ2493" s="22"/>
      <c r="AR2493"/>
      <c r="AV2493"/>
      <c r="BT2493" s="22"/>
      <c r="BU2493" s="22"/>
      <c r="BV2493" s="22"/>
      <c r="CL2493" s="22"/>
    </row>
    <row r="2494" spans="14:90">
      <c r="N2494" s="22"/>
      <c r="U2494"/>
      <c r="AE2494" s="22"/>
      <c r="AF2494" s="22"/>
      <c r="AH2494" s="22"/>
      <c r="AI2494" s="22"/>
      <c r="AJ2494" s="22"/>
      <c r="AR2494"/>
      <c r="AV2494"/>
      <c r="BT2494" s="22"/>
      <c r="BU2494" s="22"/>
      <c r="BV2494" s="22"/>
      <c r="CL2494" s="22"/>
    </row>
    <row r="2495" spans="14:90">
      <c r="N2495" s="22"/>
      <c r="U2495"/>
      <c r="AE2495" s="22"/>
      <c r="AF2495" s="22"/>
      <c r="AH2495" s="22"/>
      <c r="AI2495" s="22"/>
      <c r="AJ2495" s="22"/>
      <c r="AR2495"/>
      <c r="AV2495"/>
      <c r="BT2495" s="22"/>
      <c r="BU2495" s="22"/>
      <c r="BV2495" s="22"/>
      <c r="CL2495" s="22"/>
    </row>
    <row r="2496" spans="14:90">
      <c r="N2496" s="22"/>
      <c r="U2496"/>
      <c r="AE2496" s="22"/>
      <c r="AF2496" s="22"/>
      <c r="AH2496" s="22"/>
      <c r="AI2496" s="22"/>
      <c r="AJ2496" s="22"/>
      <c r="AR2496"/>
      <c r="AV2496"/>
      <c r="BT2496" s="22"/>
      <c r="BU2496" s="22"/>
      <c r="BV2496" s="22"/>
      <c r="CL2496" s="22"/>
    </row>
    <row r="2497" spans="14:90">
      <c r="N2497" s="22"/>
      <c r="U2497"/>
      <c r="AE2497" s="22"/>
      <c r="AF2497" s="22"/>
      <c r="AH2497" s="22"/>
      <c r="AI2497" s="22"/>
      <c r="AJ2497" s="22"/>
      <c r="AR2497"/>
      <c r="AV2497"/>
      <c r="BT2497" s="22"/>
      <c r="BU2497" s="22"/>
      <c r="BV2497" s="22"/>
      <c r="CL2497" s="22"/>
    </row>
    <row r="2498" spans="14:90">
      <c r="N2498" s="22"/>
      <c r="U2498"/>
      <c r="AE2498" s="22"/>
      <c r="AF2498" s="22"/>
      <c r="AH2498" s="22"/>
      <c r="AI2498" s="22"/>
      <c r="AJ2498" s="22"/>
      <c r="AR2498"/>
      <c r="AV2498"/>
      <c r="BT2498" s="22"/>
      <c r="BU2498" s="22"/>
      <c r="BV2498" s="22"/>
      <c r="CL2498" s="22"/>
    </row>
    <row r="2499" spans="14:90">
      <c r="N2499" s="22"/>
      <c r="U2499"/>
      <c r="AE2499" s="22"/>
      <c r="AF2499" s="22"/>
      <c r="AH2499" s="22"/>
      <c r="AI2499" s="22"/>
      <c r="AJ2499" s="22"/>
      <c r="AR2499"/>
      <c r="AV2499"/>
      <c r="BT2499" s="22"/>
      <c r="BU2499" s="22"/>
      <c r="BV2499" s="22"/>
      <c r="CL2499" s="22"/>
    </row>
    <row r="2500" spans="14:90">
      <c r="N2500" s="22"/>
      <c r="U2500"/>
      <c r="AE2500" s="22"/>
      <c r="AF2500" s="22"/>
      <c r="AH2500" s="22"/>
      <c r="AI2500" s="22"/>
      <c r="AJ2500" s="22"/>
      <c r="AR2500"/>
      <c r="AV2500"/>
      <c r="BT2500" s="22"/>
      <c r="BU2500" s="22"/>
      <c r="BV2500" s="22"/>
      <c r="CL2500" s="22"/>
    </row>
    <row r="2501" spans="14:90">
      <c r="N2501" s="22"/>
      <c r="U2501"/>
      <c r="AE2501" s="22"/>
      <c r="AF2501" s="22"/>
      <c r="AH2501" s="22"/>
      <c r="AI2501" s="22"/>
      <c r="AJ2501" s="22"/>
      <c r="AR2501"/>
      <c r="AV2501"/>
      <c r="BT2501" s="22"/>
      <c r="BU2501" s="22"/>
      <c r="BV2501" s="22"/>
      <c r="CL2501" s="22"/>
    </row>
    <row r="2502" spans="14:90">
      <c r="N2502" s="22"/>
      <c r="U2502"/>
      <c r="AE2502" s="22"/>
      <c r="AF2502" s="22"/>
      <c r="AH2502" s="22"/>
      <c r="AI2502" s="22"/>
      <c r="AJ2502" s="22"/>
      <c r="AR2502"/>
      <c r="AV2502"/>
      <c r="BT2502" s="22"/>
      <c r="BU2502" s="22"/>
      <c r="BV2502" s="22"/>
      <c r="CL2502" s="22"/>
    </row>
    <row r="2503" spans="14:90">
      <c r="N2503" s="22"/>
      <c r="U2503"/>
      <c r="AE2503" s="22"/>
      <c r="AF2503" s="22"/>
      <c r="AH2503" s="22"/>
      <c r="AI2503" s="22"/>
      <c r="AJ2503" s="22"/>
      <c r="AR2503"/>
      <c r="AV2503"/>
      <c r="BT2503" s="22"/>
      <c r="BU2503" s="22"/>
      <c r="BV2503" s="22"/>
      <c r="CL2503" s="22"/>
    </row>
    <row r="2504" spans="14:90">
      <c r="N2504" s="22"/>
      <c r="U2504"/>
      <c r="AE2504" s="22"/>
      <c r="AF2504" s="22"/>
      <c r="AH2504" s="22"/>
      <c r="AI2504" s="22"/>
      <c r="AJ2504" s="22"/>
      <c r="AR2504"/>
      <c r="AV2504"/>
      <c r="BT2504" s="22"/>
      <c r="BU2504" s="22"/>
      <c r="BV2504" s="22"/>
      <c r="CL2504" s="22"/>
    </row>
    <row r="2505" spans="14:90">
      <c r="N2505" s="22"/>
      <c r="U2505"/>
      <c r="AE2505" s="22"/>
      <c r="AF2505" s="22"/>
      <c r="AH2505" s="22"/>
      <c r="AI2505" s="22"/>
      <c r="AJ2505" s="22"/>
      <c r="AR2505"/>
      <c r="AV2505"/>
      <c r="BT2505" s="22"/>
      <c r="BU2505" s="22"/>
      <c r="BV2505" s="22"/>
      <c r="CL2505" s="22"/>
    </row>
    <row r="2506" spans="14:90">
      <c r="N2506" s="22"/>
      <c r="U2506"/>
      <c r="AE2506" s="22"/>
      <c r="AF2506" s="22"/>
      <c r="AH2506" s="22"/>
      <c r="AI2506" s="22"/>
      <c r="AJ2506" s="22"/>
      <c r="AR2506"/>
      <c r="AV2506"/>
      <c r="BT2506" s="22"/>
      <c r="BU2506" s="22"/>
      <c r="BV2506" s="22"/>
      <c r="CL2506" s="22"/>
    </row>
    <row r="2507" spans="14:90">
      <c r="N2507" s="22"/>
      <c r="U2507"/>
      <c r="AE2507" s="22"/>
      <c r="AF2507" s="22"/>
      <c r="AH2507" s="22"/>
      <c r="AI2507" s="22"/>
      <c r="AJ2507" s="22"/>
      <c r="AR2507"/>
      <c r="AV2507"/>
      <c r="BT2507" s="22"/>
      <c r="BU2507" s="22"/>
      <c r="BV2507" s="22"/>
      <c r="CL2507" s="22"/>
    </row>
    <row r="2508" spans="14:90">
      <c r="N2508" s="22"/>
      <c r="U2508"/>
      <c r="AE2508" s="22"/>
      <c r="AF2508" s="22"/>
      <c r="AH2508" s="22"/>
      <c r="AI2508" s="22"/>
      <c r="AJ2508" s="22"/>
      <c r="AR2508"/>
      <c r="AV2508"/>
      <c r="BT2508" s="22"/>
      <c r="BU2508" s="22"/>
      <c r="BV2508" s="22"/>
      <c r="CL2508" s="22"/>
    </row>
    <row r="2509" spans="14:90">
      <c r="N2509" s="22"/>
      <c r="U2509"/>
      <c r="AE2509" s="22"/>
      <c r="AF2509" s="22"/>
      <c r="AH2509" s="22"/>
      <c r="AI2509" s="22"/>
      <c r="AJ2509" s="22"/>
      <c r="AR2509"/>
      <c r="AV2509"/>
      <c r="BT2509" s="22"/>
      <c r="BU2509" s="22"/>
      <c r="BV2509" s="22"/>
      <c r="CL2509" s="22"/>
    </row>
    <row r="2510" spans="14:90">
      <c r="N2510" s="22"/>
      <c r="U2510"/>
      <c r="AE2510" s="22"/>
      <c r="AF2510" s="22"/>
      <c r="AH2510" s="22"/>
      <c r="AI2510" s="22"/>
      <c r="AJ2510" s="22"/>
      <c r="AR2510"/>
      <c r="AV2510"/>
      <c r="BT2510" s="22"/>
      <c r="BU2510" s="22"/>
      <c r="BV2510" s="22"/>
      <c r="CL2510" s="22"/>
    </row>
    <row r="2511" spans="14:90">
      <c r="N2511" s="22"/>
      <c r="U2511"/>
      <c r="AE2511" s="22"/>
      <c r="AF2511" s="22"/>
      <c r="AH2511" s="22"/>
      <c r="AI2511" s="22"/>
      <c r="AJ2511" s="22"/>
      <c r="AR2511"/>
      <c r="AV2511"/>
      <c r="BT2511" s="22"/>
      <c r="BU2511" s="22"/>
      <c r="BV2511" s="22"/>
      <c r="CL2511" s="22"/>
    </row>
    <row r="2512" spans="14:90">
      <c r="N2512" s="22"/>
      <c r="U2512"/>
      <c r="AE2512" s="22"/>
      <c r="AF2512" s="22"/>
      <c r="AH2512" s="22"/>
      <c r="AI2512" s="22"/>
      <c r="AJ2512" s="22"/>
      <c r="AR2512"/>
      <c r="AV2512"/>
      <c r="BT2512" s="22"/>
      <c r="BU2512" s="22"/>
      <c r="BV2512" s="22"/>
      <c r="CL2512" s="22"/>
    </row>
    <row r="2513" spans="14:90">
      <c r="N2513" s="22"/>
      <c r="U2513"/>
      <c r="AE2513" s="22"/>
      <c r="AF2513" s="22"/>
      <c r="AH2513" s="22"/>
      <c r="AI2513" s="22"/>
      <c r="AJ2513" s="22"/>
      <c r="AR2513"/>
      <c r="AV2513"/>
      <c r="BT2513" s="22"/>
      <c r="BU2513" s="22"/>
      <c r="BV2513" s="22"/>
      <c r="CL2513" s="22"/>
    </row>
    <row r="2514" spans="14:90">
      <c r="N2514" s="22"/>
      <c r="U2514"/>
      <c r="AE2514" s="22"/>
      <c r="AF2514" s="22"/>
      <c r="AH2514" s="22"/>
      <c r="AI2514" s="22"/>
      <c r="AJ2514" s="22"/>
      <c r="AR2514"/>
      <c r="AV2514"/>
      <c r="BT2514" s="22"/>
      <c r="BU2514" s="22"/>
      <c r="BV2514" s="22"/>
      <c r="CL2514" s="22"/>
    </row>
    <row r="2515" spans="14:90">
      <c r="N2515" s="22"/>
      <c r="U2515"/>
      <c r="AE2515" s="22"/>
      <c r="AF2515" s="22"/>
      <c r="AH2515" s="22"/>
      <c r="AI2515" s="22"/>
      <c r="AJ2515" s="22"/>
      <c r="AR2515"/>
      <c r="AV2515"/>
      <c r="BT2515" s="22"/>
      <c r="BU2515" s="22"/>
      <c r="BV2515" s="22"/>
      <c r="CL2515" s="22"/>
    </row>
    <row r="2516" spans="14:90">
      <c r="N2516" s="22"/>
      <c r="U2516"/>
      <c r="AE2516" s="22"/>
      <c r="AF2516" s="22"/>
      <c r="AH2516" s="22"/>
      <c r="AI2516" s="22"/>
      <c r="AJ2516" s="22"/>
      <c r="AR2516"/>
      <c r="AV2516"/>
      <c r="BT2516" s="22"/>
      <c r="BU2516" s="22"/>
      <c r="BV2516" s="22"/>
      <c r="CL2516" s="22"/>
    </row>
    <row r="2517" spans="14:90">
      <c r="N2517" s="22"/>
      <c r="U2517"/>
      <c r="AE2517" s="22"/>
      <c r="AF2517" s="22"/>
      <c r="AH2517" s="22"/>
      <c r="AI2517" s="22"/>
      <c r="AJ2517" s="22"/>
      <c r="AR2517"/>
      <c r="AV2517"/>
      <c r="BT2517" s="22"/>
      <c r="BU2517" s="22"/>
      <c r="BV2517" s="22"/>
      <c r="CL2517" s="22"/>
    </row>
    <row r="2518" spans="14:90">
      <c r="N2518" s="22"/>
      <c r="U2518"/>
      <c r="AE2518" s="22"/>
      <c r="AF2518" s="22"/>
      <c r="AH2518" s="22"/>
      <c r="AI2518" s="22"/>
      <c r="AJ2518" s="22"/>
      <c r="AR2518"/>
      <c r="AV2518"/>
      <c r="BT2518" s="22"/>
      <c r="BU2518" s="22"/>
      <c r="BV2518" s="22"/>
      <c r="CL2518" s="22"/>
    </row>
    <row r="2519" spans="14:90">
      <c r="N2519" s="22"/>
      <c r="U2519"/>
      <c r="AE2519" s="22"/>
      <c r="AF2519" s="22"/>
      <c r="AH2519" s="22"/>
      <c r="AI2519" s="22"/>
      <c r="AJ2519" s="22"/>
      <c r="AR2519"/>
      <c r="AV2519"/>
      <c r="BT2519" s="22"/>
      <c r="BU2519" s="22"/>
      <c r="BV2519" s="22"/>
      <c r="CL2519" s="22"/>
    </row>
    <row r="2520" spans="14:90">
      <c r="N2520" s="22"/>
      <c r="U2520"/>
      <c r="AE2520" s="22"/>
      <c r="AF2520" s="22"/>
      <c r="AH2520" s="22"/>
      <c r="AI2520" s="22"/>
      <c r="AJ2520" s="22"/>
      <c r="AR2520"/>
      <c r="AV2520"/>
      <c r="BT2520" s="22"/>
      <c r="BU2520" s="22"/>
      <c r="BV2520" s="22"/>
      <c r="CL2520" s="22"/>
    </row>
    <row r="2521" spans="14:90">
      <c r="N2521" s="22"/>
      <c r="U2521"/>
      <c r="AE2521" s="22"/>
      <c r="AF2521" s="22"/>
      <c r="AH2521" s="22"/>
      <c r="AI2521" s="22"/>
      <c r="AJ2521" s="22"/>
      <c r="AR2521"/>
      <c r="AV2521"/>
      <c r="BT2521" s="22"/>
      <c r="BU2521" s="22"/>
      <c r="BV2521" s="22"/>
      <c r="CL2521" s="22"/>
    </row>
    <row r="2522" spans="14:90">
      <c r="N2522" s="22"/>
      <c r="U2522"/>
      <c r="AE2522" s="22"/>
      <c r="AF2522" s="22"/>
      <c r="AH2522" s="22"/>
      <c r="AI2522" s="22"/>
      <c r="AJ2522" s="22"/>
      <c r="AR2522"/>
      <c r="AV2522"/>
      <c r="BT2522" s="22"/>
      <c r="BU2522" s="22"/>
      <c r="BV2522" s="22"/>
      <c r="CL2522" s="22"/>
    </row>
    <row r="2523" spans="14:90">
      <c r="N2523" s="22"/>
      <c r="U2523"/>
      <c r="AE2523" s="22"/>
      <c r="AF2523" s="22"/>
      <c r="AH2523" s="22"/>
      <c r="AI2523" s="22"/>
      <c r="AJ2523" s="22"/>
      <c r="AR2523"/>
      <c r="AV2523"/>
      <c r="BT2523" s="22"/>
      <c r="BU2523" s="22"/>
      <c r="BV2523" s="22"/>
      <c r="CL2523" s="22"/>
    </row>
    <row r="2524" spans="14:90">
      <c r="N2524" s="22"/>
      <c r="U2524"/>
      <c r="AE2524" s="22"/>
      <c r="AF2524" s="22"/>
      <c r="AH2524" s="22"/>
      <c r="AI2524" s="22"/>
      <c r="AJ2524" s="22"/>
      <c r="AR2524"/>
      <c r="AV2524"/>
      <c r="BT2524" s="22"/>
      <c r="BU2524" s="22"/>
      <c r="BV2524" s="22"/>
      <c r="CL2524" s="22"/>
    </row>
    <row r="2525" spans="14:90">
      <c r="N2525" s="22"/>
      <c r="U2525"/>
      <c r="AE2525" s="22"/>
      <c r="AF2525" s="22"/>
      <c r="AH2525" s="22"/>
      <c r="AI2525" s="22"/>
      <c r="AJ2525" s="22"/>
      <c r="AR2525"/>
      <c r="AV2525"/>
      <c r="BT2525" s="22"/>
      <c r="BU2525" s="22"/>
      <c r="BV2525" s="22"/>
      <c r="CL2525" s="22"/>
    </row>
    <row r="2526" spans="14:90">
      <c r="N2526" s="22"/>
      <c r="U2526"/>
      <c r="AE2526" s="22"/>
      <c r="AF2526" s="22"/>
      <c r="AH2526" s="22"/>
      <c r="AI2526" s="22"/>
      <c r="AJ2526" s="22"/>
      <c r="AR2526"/>
      <c r="AV2526"/>
      <c r="BT2526" s="22"/>
      <c r="BU2526" s="22"/>
      <c r="BV2526" s="22"/>
      <c r="CL2526" s="22"/>
    </row>
    <row r="2527" spans="14:90">
      <c r="N2527" s="22"/>
      <c r="U2527"/>
      <c r="AE2527" s="22"/>
      <c r="AF2527" s="22"/>
      <c r="AH2527" s="22"/>
      <c r="AI2527" s="22"/>
      <c r="AJ2527" s="22"/>
      <c r="AR2527"/>
      <c r="AV2527"/>
      <c r="BT2527" s="22"/>
      <c r="BU2527" s="22"/>
      <c r="BV2527" s="22"/>
      <c r="CL2527" s="22"/>
    </row>
    <row r="2528" spans="14:90">
      <c r="N2528" s="22"/>
      <c r="U2528"/>
      <c r="AE2528" s="22"/>
      <c r="AF2528" s="22"/>
      <c r="AH2528" s="22"/>
      <c r="AI2528" s="22"/>
      <c r="AJ2528" s="22"/>
      <c r="AR2528"/>
      <c r="AV2528"/>
      <c r="BT2528" s="22"/>
      <c r="BU2528" s="22"/>
      <c r="BV2528" s="22"/>
      <c r="CL2528" s="22"/>
    </row>
    <row r="2529" spans="14:90">
      <c r="N2529" s="22"/>
      <c r="U2529"/>
      <c r="AE2529" s="22"/>
      <c r="AF2529" s="22"/>
      <c r="AH2529" s="22"/>
      <c r="AI2529" s="22"/>
      <c r="AJ2529" s="22"/>
      <c r="AR2529"/>
      <c r="AV2529"/>
      <c r="BT2529" s="22"/>
      <c r="BU2529" s="22"/>
      <c r="BV2529" s="22"/>
      <c r="CL2529" s="22"/>
    </row>
    <row r="2530" spans="14:90">
      <c r="N2530" s="22"/>
      <c r="U2530"/>
      <c r="AE2530" s="22"/>
      <c r="AF2530" s="22"/>
      <c r="AH2530" s="22"/>
      <c r="AI2530" s="22"/>
      <c r="AJ2530" s="22"/>
      <c r="AR2530"/>
      <c r="AV2530"/>
      <c r="BT2530" s="22"/>
      <c r="BU2530" s="22"/>
      <c r="BV2530" s="22"/>
      <c r="CL2530" s="22"/>
    </row>
    <row r="2531" spans="14:90">
      <c r="N2531" s="22"/>
      <c r="U2531"/>
      <c r="AE2531" s="22"/>
      <c r="AF2531" s="22"/>
      <c r="AH2531" s="22"/>
      <c r="AI2531" s="22"/>
      <c r="AJ2531" s="22"/>
      <c r="AR2531"/>
      <c r="AV2531"/>
      <c r="BT2531" s="22"/>
      <c r="BU2531" s="22"/>
      <c r="BV2531" s="22"/>
      <c r="CL2531" s="22"/>
    </row>
    <row r="2532" spans="14:90">
      <c r="N2532" s="22"/>
      <c r="U2532"/>
      <c r="AE2532" s="22"/>
      <c r="AF2532" s="22"/>
      <c r="AH2532" s="22"/>
      <c r="AI2532" s="22"/>
      <c r="AJ2532" s="22"/>
      <c r="AR2532"/>
      <c r="AV2532"/>
      <c r="BT2532" s="22"/>
      <c r="BU2532" s="22"/>
      <c r="BV2532" s="22"/>
      <c r="CL2532" s="22"/>
    </row>
    <row r="2533" spans="14:90">
      <c r="N2533" s="22"/>
      <c r="U2533"/>
      <c r="AE2533" s="22"/>
      <c r="AF2533" s="22"/>
      <c r="AH2533" s="22"/>
      <c r="AI2533" s="22"/>
      <c r="AJ2533" s="22"/>
      <c r="AR2533"/>
      <c r="AV2533"/>
      <c r="BT2533" s="22"/>
      <c r="BU2533" s="22"/>
      <c r="BV2533" s="22"/>
      <c r="CL2533" s="22"/>
    </row>
    <row r="2534" spans="14:90">
      <c r="N2534" s="22"/>
      <c r="U2534"/>
      <c r="AE2534" s="22"/>
      <c r="AF2534" s="22"/>
      <c r="AH2534" s="22"/>
      <c r="AI2534" s="22"/>
      <c r="AJ2534" s="22"/>
      <c r="AR2534"/>
      <c r="AV2534"/>
      <c r="BT2534" s="22"/>
      <c r="BU2534" s="22"/>
      <c r="BV2534" s="22"/>
      <c r="CL2534" s="22"/>
    </row>
    <row r="2535" spans="14:90">
      <c r="N2535" s="22"/>
      <c r="U2535"/>
      <c r="AE2535" s="22"/>
      <c r="AF2535" s="22"/>
      <c r="AH2535" s="22"/>
      <c r="AI2535" s="22"/>
      <c r="AJ2535" s="22"/>
      <c r="AR2535"/>
      <c r="AV2535"/>
      <c r="BT2535" s="22"/>
      <c r="BU2535" s="22"/>
      <c r="BV2535" s="22"/>
      <c r="CL2535" s="22"/>
    </row>
    <row r="2536" spans="14:90">
      <c r="N2536" s="22"/>
      <c r="U2536"/>
      <c r="AE2536" s="22"/>
      <c r="AF2536" s="22"/>
      <c r="AH2536" s="22"/>
      <c r="AI2536" s="22"/>
      <c r="AJ2536" s="22"/>
      <c r="AR2536"/>
      <c r="AV2536"/>
      <c r="BT2536" s="22"/>
      <c r="BU2536" s="22"/>
      <c r="BV2536" s="22"/>
      <c r="CL2536" s="22"/>
    </row>
    <row r="2537" spans="14:90">
      <c r="N2537" s="22"/>
      <c r="U2537"/>
      <c r="AE2537" s="22"/>
      <c r="AF2537" s="22"/>
      <c r="AH2537" s="22"/>
      <c r="AI2537" s="22"/>
      <c r="AJ2537" s="22"/>
      <c r="AR2537"/>
      <c r="AV2537"/>
      <c r="BT2537" s="22"/>
      <c r="BU2537" s="22"/>
      <c r="BV2537" s="22"/>
      <c r="CL2537" s="22"/>
    </row>
    <row r="2538" spans="14:90">
      <c r="N2538" s="22"/>
      <c r="U2538"/>
      <c r="AE2538" s="22"/>
      <c r="AF2538" s="22"/>
      <c r="AH2538" s="22"/>
      <c r="AI2538" s="22"/>
      <c r="AJ2538" s="22"/>
      <c r="AR2538"/>
      <c r="AV2538"/>
      <c r="BT2538" s="22"/>
      <c r="BU2538" s="22"/>
      <c r="BV2538" s="22"/>
      <c r="CL2538" s="22"/>
    </row>
    <row r="2539" spans="14:90">
      <c r="N2539" s="22"/>
      <c r="U2539"/>
      <c r="AE2539" s="22"/>
      <c r="AF2539" s="22"/>
      <c r="AH2539" s="22"/>
      <c r="AI2539" s="22"/>
      <c r="AJ2539" s="22"/>
      <c r="AR2539"/>
      <c r="AV2539"/>
      <c r="BT2539" s="22"/>
      <c r="BU2539" s="22"/>
      <c r="BV2539" s="22"/>
      <c r="CL2539" s="22"/>
    </row>
    <row r="2540" spans="14:90">
      <c r="N2540" s="22"/>
      <c r="U2540"/>
      <c r="AE2540" s="22"/>
      <c r="AF2540" s="22"/>
      <c r="AH2540" s="22"/>
      <c r="AI2540" s="22"/>
      <c r="AJ2540" s="22"/>
      <c r="AR2540"/>
      <c r="AV2540"/>
      <c r="BT2540" s="22"/>
      <c r="BU2540" s="22"/>
      <c r="BV2540" s="22"/>
      <c r="CL2540" s="22"/>
    </row>
    <row r="2541" spans="14:90">
      <c r="N2541" s="22"/>
      <c r="U2541"/>
      <c r="AE2541" s="22"/>
      <c r="AF2541" s="22"/>
      <c r="AH2541" s="22"/>
      <c r="AI2541" s="22"/>
      <c r="AJ2541" s="22"/>
      <c r="AR2541"/>
      <c r="AV2541"/>
      <c r="BT2541" s="22"/>
      <c r="BU2541" s="22"/>
      <c r="BV2541" s="22"/>
      <c r="CL2541" s="22"/>
    </row>
    <row r="2542" spans="14:90">
      <c r="N2542" s="22"/>
      <c r="U2542"/>
      <c r="AE2542" s="22"/>
      <c r="AF2542" s="22"/>
      <c r="AH2542" s="22"/>
      <c r="AI2542" s="22"/>
      <c r="AJ2542" s="22"/>
      <c r="AR2542"/>
      <c r="AV2542"/>
      <c r="BT2542" s="22"/>
      <c r="BU2542" s="22"/>
      <c r="BV2542" s="22"/>
      <c r="CL2542" s="22"/>
    </row>
    <row r="2543" spans="14:90">
      <c r="N2543" s="22"/>
      <c r="U2543"/>
      <c r="AE2543" s="22"/>
      <c r="AF2543" s="22"/>
      <c r="AH2543" s="22"/>
      <c r="AI2543" s="22"/>
      <c r="AJ2543" s="22"/>
      <c r="AR2543"/>
      <c r="AV2543"/>
      <c r="BT2543" s="22"/>
      <c r="BU2543" s="22"/>
      <c r="BV2543" s="22"/>
      <c r="CL2543" s="22"/>
    </row>
    <row r="2544" spans="14:90">
      <c r="N2544" s="22"/>
      <c r="U2544"/>
      <c r="AE2544" s="22"/>
      <c r="AF2544" s="22"/>
      <c r="AH2544" s="22"/>
      <c r="AI2544" s="22"/>
      <c r="AJ2544" s="22"/>
      <c r="AR2544"/>
      <c r="AV2544"/>
      <c r="BT2544" s="22"/>
      <c r="BU2544" s="22"/>
      <c r="BV2544" s="22"/>
      <c r="CL2544" s="22"/>
    </row>
    <row r="2545" spans="14:90">
      <c r="N2545" s="22"/>
      <c r="U2545"/>
      <c r="AE2545" s="22"/>
      <c r="AF2545" s="22"/>
      <c r="AH2545" s="22"/>
      <c r="AI2545" s="22"/>
      <c r="AJ2545" s="22"/>
      <c r="AR2545"/>
      <c r="AV2545"/>
      <c r="BT2545" s="22"/>
      <c r="BU2545" s="22"/>
      <c r="BV2545" s="22"/>
      <c r="CL2545" s="22"/>
    </row>
    <row r="2546" spans="14:90">
      <c r="N2546" s="22"/>
      <c r="U2546"/>
      <c r="AE2546" s="22"/>
      <c r="AF2546" s="22"/>
      <c r="AH2546" s="22"/>
      <c r="AI2546" s="22"/>
      <c r="AJ2546" s="22"/>
      <c r="AR2546"/>
      <c r="AV2546"/>
      <c r="BT2546" s="22"/>
      <c r="BU2546" s="22"/>
      <c r="BV2546" s="22"/>
      <c r="CL2546" s="22"/>
    </row>
    <row r="2547" spans="14:90">
      <c r="N2547" s="22"/>
      <c r="U2547"/>
      <c r="AE2547" s="22"/>
      <c r="AF2547" s="22"/>
      <c r="AH2547" s="22"/>
      <c r="AI2547" s="22"/>
      <c r="AJ2547" s="22"/>
      <c r="AR2547"/>
      <c r="AV2547"/>
      <c r="BT2547" s="22"/>
      <c r="BU2547" s="22"/>
      <c r="BV2547" s="22"/>
      <c r="CL2547" s="22"/>
    </row>
    <row r="2548" spans="14:90">
      <c r="N2548" s="22"/>
      <c r="U2548"/>
      <c r="AE2548" s="22"/>
      <c r="AF2548" s="22"/>
      <c r="AH2548" s="22"/>
      <c r="AI2548" s="22"/>
      <c r="AJ2548" s="22"/>
      <c r="AR2548"/>
      <c r="AV2548"/>
      <c r="BT2548" s="22"/>
      <c r="BU2548" s="22"/>
      <c r="BV2548" s="22"/>
      <c r="CL2548" s="22"/>
    </row>
    <row r="2549" spans="14:90">
      <c r="N2549" s="22"/>
      <c r="U2549"/>
      <c r="AE2549" s="22"/>
      <c r="AF2549" s="22"/>
      <c r="AH2549" s="22"/>
      <c r="AI2549" s="22"/>
      <c r="AJ2549" s="22"/>
      <c r="AR2549"/>
      <c r="AV2549"/>
      <c r="BT2549" s="22"/>
      <c r="BU2549" s="22"/>
      <c r="BV2549" s="22"/>
      <c r="CL2549" s="22"/>
    </row>
    <row r="2550" spans="14:90">
      <c r="N2550" s="22"/>
      <c r="U2550"/>
      <c r="AE2550" s="22"/>
      <c r="AF2550" s="22"/>
      <c r="AH2550" s="22"/>
      <c r="AI2550" s="22"/>
      <c r="AJ2550" s="22"/>
      <c r="AR2550"/>
      <c r="AV2550"/>
      <c r="BT2550" s="22"/>
      <c r="BU2550" s="22"/>
      <c r="BV2550" s="22"/>
      <c r="CL2550" s="22"/>
    </row>
    <row r="2551" spans="14:90">
      <c r="N2551" s="22"/>
      <c r="U2551"/>
      <c r="AE2551" s="22"/>
      <c r="AF2551" s="22"/>
      <c r="AH2551" s="22"/>
      <c r="AI2551" s="22"/>
      <c r="AJ2551" s="22"/>
      <c r="AR2551"/>
      <c r="AV2551"/>
      <c r="BT2551" s="22"/>
      <c r="BU2551" s="22"/>
      <c r="BV2551" s="22"/>
      <c r="CL2551" s="22"/>
    </row>
    <row r="2552" spans="14:90">
      <c r="N2552" s="22"/>
      <c r="U2552"/>
      <c r="AE2552" s="22"/>
      <c r="AF2552" s="22"/>
      <c r="AH2552" s="22"/>
      <c r="AI2552" s="22"/>
      <c r="AJ2552" s="22"/>
      <c r="AR2552"/>
      <c r="AV2552"/>
      <c r="BT2552" s="22"/>
      <c r="BU2552" s="22"/>
      <c r="BV2552" s="22"/>
      <c r="CL2552" s="22"/>
    </row>
    <row r="2553" spans="14:90">
      <c r="N2553" s="22"/>
      <c r="U2553"/>
      <c r="AE2553" s="22"/>
      <c r="AF2553" s="22"/>
      <c r="AH2553" s="22"/>
      <c r="AI2553" s="22"/>
      <c r="AJ2553" s="22"/>
      <c r="AR2553"/>
      <c r="AV2553"/>
      <c r="BT2553" s="22"/>
      <c r="BU2553" s="22"/>
      <c r="BV2553" s="22"/>
      <c r="CL2553" s="22"/>
    </row>
    <row r="2554" spans="14:90">
      <c r="N2554" s="22"/>
      <c r="U2554"/>
      <c r="AE2554" s="22"/>
      <c r="AF2554" s="22"/>
      <c r="AH2554" s="22"/>
      <c r="AI2554" s="22"/>
      <c r="AJ2554" s="22"/>
      <c r="AR2554"/>
      <c r="AV2554"/>
      <c r="BT2554" s="22"/>
      <c r="BU2554" s="22"/>
      <c r="BV2554" s="22"/>
      <c r="CL2554" s="22"/>
    </row>
    <row r="2555" spans="14:90">
      <c r="N2555" s="22"/>
      <c r="U2555"/>
      <c r="AE2555" s="22"/>
      <c r="AF2555" s="22"/>
      <c r="AH2555" s="22"/>
      <c r="AI2555" s="22"/>
      <c r="AJ2555" s="22"/>
      <c r="AR2555"/>
      <c r="AV2555"/>
      <c r="BT2555" s="22"/>
      <c r="BU2555" s="22"/>
      <c r="BV2555" s="22"/>
      <c r="CL2555" s="22"/>
    </row>
    <row r="2556" spans="14:90">
      <c r="N2556" s="22"/>
      <c r="U2556"/>
      <c r="AE2556" s="22"/>
      <c r="AF2556" s="22"/>
      <c r="AH2556" s="22"/>
      <c r="AI2556" s="22"/>
      <c r="AJ2556" s="22"/>
      <c r="AR2556"/>
      <c r="AV2556"/>
      <c r="BT2556" s="22"/>
      <c r="BU2556" s="22"/>
      <c r="BV2556" s="22"/>
      <c r="CL2556" s="22"/>
    </row>
    <row r="2557" spans="14:90">
      <c r="N2557" s="22"/>
      <c r="U2557"/>
      <c r="AE2557" s="22"/>
      <c r="AF2557" s="22"/>
      <c r="AH2557" s="22"/>
      <c r="AI2557" s="22"/>
      <c r="AJ2557" s="22"/>
      <c r="AR2557"/>
      <c r="AV2557"/>
      <c r="BT2557" s="22"/>
      <c r="BU2557" s="22"/>
      <c r="BV2557" s="22"/>
      <c r="CL2557" s="22"/>
    </row>
    <row r="2558" spans="14:90">
      <c r="N2558" s="22"/>
      <c r="U2558"/>
      <c r="AE2558" s="22"/>
      <c r="AF2558" s="22"/>
      <c r="AH2558" s="22"/>
      <c r="AI2558" s="22"/>
      <c r="AJ2558" s="22"/>
      <c r="AR2558"/>
      <c r="AV2558"/>
      <c r="BT2558" s="22"/>
      <c r="BU2558" s="22"/>
      <c r="BV2558" s="22"/>
      <c r="CL2558" s="22"/>
    </row>
    <row r="2559" spans="14:90">
      <c r="N2559" s="22"/>
      <c r="U2559"/>
      <c r="AE2559" s="22"/>
      <c r="AF2559" s="22"/>
      <c r="AH2559" s="22"/>
      <c r="AI2559" s="22"/>
      <c r="AJ2559" s="22"/>
      <c r="AR2559"/>
      <c r="AV2559"/>
      <c r="BT2559" s="22"/>
      <c r="BU2559" s="22"/>
      <c r="BV2559" s="22"/>
      <c r="CL2559" s="22"/>
    </row>
    <row r="2560" spans="14:90">
      <c r="N2560" s="22"/>
      <c r="U2560"/>
      <c r="AE2560" s="22"/>
      <c r="AF2560" s="22"/>
      <c r="AH2560" s="22"/>
      <c r="AI2560" s="22"/>
      <c r="AJ2560" s="22"/>
      <c r="AR2560"/>
      <c r="AV2560"/>
      <c r="BT2560" s="22"/>
      <c r="BU2560" s="22"/>
      <c r="BV2560" s="22"/>
      <c r="CL2560" s="22"/>
    </row>
    <row r="2561" spans="14:90">
      <c r="N2561" s="22"/>
      <c r="U2561"/>
      <c r="AE2561" s="22"/>
      <c r="AF2561" s="22"/>
      <c r="AH2561" s="22"/>
      <c r="AI2561" s="22"/>
      <c r="AJ2561" s="22"/>
      <c r="AR2561"/>
      <c r="AV2561"/>
      <c r="BT2561" s="22"/>
      <c r="BU2561" s="22"/>
      <c r="BV2561" s="22"/>
      <c r="CL2561" s="22"/>
    </row>
    <row r="2562" spans="14:90">
      <c r="N2562" s="22"/>
      <c r="U2562"/>
      <c r="AE2562" s="22"/>
      <c r="AF2562" s="22"/>
      <c r="AH2562" s="22"/>
      <c r="AI2562" s="22"/>
      <c r="AJ2562" s="22"/>
      <c r="AR2562"/>
      <c r="AV2562"/>
      <c r="BT2562" s="22"/>
      <c r="BU2562" s="22"/>
      <c r="BV2562" s="22"/>
      <c r="CL2562" s="22"/>
    </row>
    <row r="2563" spans="14:90">
      <c r="N2563" s="22"/>
      <c r="U2563"/>
      <c r="AE2563" s="22"/>
      <c r="AF2563" s="22"/>
      <c r="AH2563" s="22"/>
      <c r="AI2563" s="22"/>
      <c r="AJ2563" s="22"/>
      <c r="AR2563"/>
      <c r="AV2563"/>
      <c r="BT2563" s="22"/>
      <c r="BU2563" s="22"/>
      <c r="BV2563" s="22"/>
      <c r="CL2563" s="22"/>
    </row>
    <row r="2564" spans="14:90">
      <c r="N2564" s="22"/>
      <c r="U2564"/>
      <c r="AE2564" s="22"/>
      <c r="AF2564" s="22"/>
      <c r="AH2564" s="22"/>
      <c r="AI2564" s="22"/>
      <c r="AJ2564" s="22"/>
      <c r="AR2564"/>
      <c r="AV2564"/>
      <c r="BT2564" s="22"/>
      <c r="BU2564" s="22"/>
      <c r="BV2564" s="22"/>
      <c r="CL2564" s="22"/>
    </row>
    <row r="2565" spans="14:90">
      <c r="N2565" s="22"/>
      <c r="U2565"/>
      <c r="AE2565" s="22"/>
      <c r="AF2565" s="22"/>
      <c r="AH2565" s="22"/>
      <c r="AI2565" s="22"/>
      <c r="AJ2565" s="22"/>
      <c r="AR2565"/>
      <c r="AV2565"/>
      <c r="BT2565" s="22"/>
      <c r="BU2565" s="22"/>
      <c r="BV2565" s="22"/>
      <c r="CL2565" s="22"/>
    </row>
    <row r="2566" spans="14:90">
      <c r="N2566" s="22"/>
      <c r="U2566"/>
      <c r="AE2566" s="22"/>
      <c r="AF2566" s="22"/>
      <c r="AH2566" s="22"/>
      <c r="AI2566" s="22"/>
      <c r="AJ2566" s="22"/>
      <c r="AR2566"/>
      <c r="AV2566"/>
      <c r="BT2566" s="22"/>
      <c r="BU2566" s="22"/>
      <c r="BV2566" s="22"/>
      <c r="CL2566" s="22"/>
    </row>
    <row r="2567" spans="14:90">
      <c r="N2567" s="22"/>
      <c r="U2567"/>
      <c r="AE2567" s="22"/>
      <c r="AF2567" s="22"/>
      <c r="AH2567" s="22"/>
      <c r="AI2567" s="22"/>
      <c r="AJ2567" s="22"/>
      <c r="AR2567"/>
      <c r="AV2567"/>
      <c r="BT2567" s="22"/>
      <c r="BU2567" s="22"/>
      <c r="BV2567" s="22"/>
      <c r="CL2567" s="22"/>
    </row>
    <row r="2568" spans="14:90">
      <c r="N2568" s="22"/>
      <c r="U2568"/>
      <c r="AE2568" s="22"/>
      <c r="AF2568" s="22"/>
      <c r="AH2568" s="22"/>
      <c r="AI2568" s="22"/>
      <c r="AJ2568" s="22"/>
      <c r="AR2568"/>
      <c r="AV2568"/>
      <c r="BT2568" s="22"/>
      <c r="BU2568" s="22"/>
      <c r="BV2568" s="22"/>
      <c r="CL2568" s="22"/>
    </row>
    <row r="2569" spans="14:90">
      <c r="N2569" s="22"/>
      <c r="U2569"/>
      <c r="AE2569" s="22"/>
      <c r="AF2569" s="22"/>
      <c r="AH2569" s="22"/>
      <c r="AI2569" s="22"/>
      <c r="AJ2569" s="22"/>
      <c r="AR2569"/>
      <c r="AV2569"/>
      <c r="BT2569" s="22"/>
      <c r="BU2569" s="22"/>
      <c r="BV2569" s="22"/>
      <c r="CL2569" s="22"/>
    </row>
    <row r="2570" spans="14:90">
      <c r="N2570" s="22"/>
      <c r="U2570"/>
      <c r="AE2570" s="22"/>
      <c r="AF2570" s="22"/>
      <c r="AH2570" s="22"/>
      <c r="AI2570" s="22"/>
      <c r="AJ2570" s="22"/>
      <c r="AR2570"/>
      <c r="AV2570"/>
      <c r="BT2570" s="22"/>
      <c r="BU2570" s="22"/>
      <c r="BV2570" s="22"/>
      <c r="CL2570" s="22"/>
    </row>
    <row r="2571" spans="14:90">
      <c r="N2571" s="22"/>
      <c r="U2571"/>
      <c r="AE2571" s="22"/>
      <c r="AF2571" s="22"/>
      <c r="AH2571" s="22"/>
      <c r="AI2571" s="22"/>
      <c r="AJ2571" s="22"/>
      <c r="AR2571"/>
      <c r="AV2571"/>
      <c r="BT2571" s="22"/>
      <c r="BU2571" s="22"/>
      <c r="BV2571" s="22"/>
      <c r="CL2571" s="22"/>
    </row>
    <row r="2572" spans="14:90">
      <c r="N2572" s="22"/>
      <c r="U2572"/>
      <c r="AE2572" s="22"/>
      <c r="AF2572" s="22"/>
      <c r="AH2572" s="22"/>
      <c r="AI2572" s="22"/>
      <c r="AJ2572" s="22"/>
      <c r="AR2572"/>
      <c r="AV2572"/>
      <c r="BT2572" s="22"/>
      <c r="BU2572" s="22"/>
      <c r="BV2572" s="22"/>
      <c r="CL2572" s="22"/>
    </row>
    <row r="2573" spans="14:90">
      <c r="N2573" s="22"/>
      <c r="U2573"/>
      <c r="AE2573" s="22"/>
      <c r="AF2573" s="22"/>
      <c r="AH2573" s="22"/>
      <c r="AI2573" s="22"/>
      <c r="AJ2573" s="22"/>
      <c r="AR2573"/>
      <c r="AV2573"/>
      <c r="BT2573" s="22"/>
      <c r="BU2573" s="22"/>
      <c r="BV2573" s="22"/>
      <c r="CL2573" s="22"/>
    </row>
    <row r="2574" spans="14:90">
      <c r="N2574" s="22"/>
      <c r="U2574"/>
      <c r="AE2574" s="22"/>
      <c r="AF2574" s="22"/>
      <c r="AH2574" s="22"/>
      <c r="AI2574" s="22"/>
      <c r="AJ2574" s="22"/>
      <c r="AR2574"/>
      <c r="AV2574"/>
      <c r="BT2574" s="22"/>
      <c r="BU2574" s="22"/>
      <c r="BV2574" s="22"/>
      <c r="CL2574" s="22"/>
    </row>
    <row r="2575" spans="14:90">
      <c r="N2575" s="22"/>
      <c r="U2575"/>
      <c r="AE2575" s="22"/>
      <c r="AF2575" s="22"/>
      <c r="AH2575" s="22"/>
      <c r="AI2575" s="22"/>
      <c r="AJ2575" s="22"/>
      <c r="AR2575"/>
      <c r="AV2575"/>
      <c r="BT2575" s="22"/>
      <c r="BU2575" s="22"/>
      <c r="BV2575" s="22"/>
      <c r="CL2575" s="22"/>
    </row>
    <row r="2576" spans="14:90">
      <c r="N2576" s="22"/>
      <c r="U2576"/>
      <c r="AE2576" s="22"/>
      <c r="AF2576" s="22"/>
      <c r="AH2576" s="22"/>
      <c r="AI2576" s="22"/>
      <c r="AJ2576" s="22"/>
      <c r="AR2576"/>
      <c r="AV2576"/>
      <c r="BT2576" s="22"/>
      <c r="BU2576" s="22"/>
      <c r="BV2576" s="22"/>
      <c r="CL2576" s="22"/>
    </row>
    <row r="2577" spans="14:90">
      <c r="N2577" s="22"/>
      <c r="U2577"/>
      <c r="AE2577" s="22"/>
      <c r="AF2577" s="22"/>
      <c r="AH2577" s="22"/>
      <c r="AI2577" s="22"/>
      <c r="AJ2577" s="22"/>
      <c r="AR2577"/>
      <c r="AV2577"/>
      <c r="BT2577" s="22"/>
      <c r="BU2577" s="22"/>
      <c r="BV2577" s="22"/>
      <c r="CL2577" s="22"/>
    </row>
    <row r="2578" spans="14:90">
      <c r="N2578" s="22"/>
      <c r="U2578"/>
      <c r="AE2578" s="22"/>
      <c r="AF2578" s="22"/>
      <c r="AH2578" s="22"/>
      <c r="AI2578" s="22"/>
      <c r="AJ2578" s="22"/>
      <c r="AR2578"/>
      <c r="AV2578"/>
      <c r="BT2578" s="22"/>
      <c r="BU2578" s="22"/>
      <c r="BV2578" s="22"/>
      <c r="CL2578" s="22"/>
    </row>
    <row r="2579" spans="14:90">
      <c r="N2579" s="22"/>
      <c r="U2579"/>
      <c r="AE2579" s="22"/>
      <c r="AF2579" s="22"/>
      <c r="AH2579" s="22"/>
      <c r="AI2579" s="22"/>
      <c r="AJ2579" s="22"/>
      <c r="AR2579"/>
      <c r="AV2579"/>
      <c r="BT2579" s="22"/>
      <c r="BU2579" s="22"/>
      <c r="BV2579" s="22"/>
      <c r="CL2579" s="22"/>
    </row>
    <row r="2580" spans="14:90">
      <c r="N2580" s="22"/>
      <c r="U2580"/>
      <c r="AE2580" s="22"/>
      <c r="AF2580" s="22"/>
      <c r="AH2580" s="22"/>
      <c r="AI2580" s="22"/>
      <c r="AJ2580" s="22"/>
      <c r="AR2580"/>
      <c r="AV2580"/>
      <c r="BT2580" s="22"/>
      <c r="BU2580" s="22"/>
      <c r="BV2580" s="22"/>
      <c r="CL2580" s="22"/>
    </row>
    <row r="2581" spans="14:90">
      <c r="N2581" s="22"/>
      <c r="U2581"/>
      <c r="AE2581" s="22"/>
      <c r="AF2581" s="22"/>
      <c r="AH2581" s="22"/>
      <c r="AI2581" s="22"/>
      <c r="AJ2581" s="22"/>
      <c r="AR2581"/>
      <c r="AV2581"/>
      <c r="BT2581" s="22"/>
      <c r="BU2581" s="22"/>
      <c r="BV2581" s="22"/>
      <c r="CL2581" s="22"/>
    </row>
    <row r="2582" spans="14:90">
      <c r="N2582" s="22"/>
      <c r="U2582"/>
      <c r="AE2582" s="22"/>
      <c r="AF2582" s="22"/>
      <c r="AH2582" s="22"/>
      <c r="AI2582" s="22"/>
      <c r="AJ2582" s="22"/>
      <c r="AR2582"/>
      <c r="AV2582"/>
      <c r="BT2582" s="22"/>
      <c r="BU2582" s="22"/>
      <c r="BV2582" s="22"/>
      <c r="CL2582" s="22"/>
    </row>
    <row r="2583" spans="14:90">
      <c r="N2583" s="22"/>
      <c r="U2583"/>
      <c r="AE2583" s="22"/>
      <c r="AF2583" s="22"/>
      <c r="AH2583" s="22"/>
      <c r="AI2583" s="22"/>
      <c r="AJ2583" s="22"/>
      <c r="AR2583"/>
      <c r="AV2583"/>
      <c r="BT2583" s="22"/>
      <c r="BU2583" s="22"/>
      <c r="BV2583" s="22"/>
      <c r="CL2583" s="22"/>
    </row>
    <row r="2584" spans="14:90">
      <c r="N2584" s="22"/>
      <c r="U2584"/>
      <c r="AE2584" s="22"/>
      <c r="AF2584" s="22"/>
      <c r="AH2584" s="22"/>
      <c r="AI2584" s="22"/>
      <c r="AJ2584" s="22"/>
      <c r="AR2584"/>
      <c r="AV2584"/>
      <c r="BT2584" s="22"/>
      <c r="BU2584" s="22"/>
      <c r="BV2584" s="22"/>
      <c r="CL2584" s="22"/>
    </row>
    <row r="2585" spans="14:90">
      <c r="N2585" s="22"/>
      <c r="U2585"/>
      <c r="AE2585" s="22"/>
      <c r="AF2585" s="22"/>
      <c r="AH2585" s="22"/>
      <c r="AI2585" s="22"/>
      <c r="AJ2585" s="22"/>
      <c r="AR2585"/>
      <c r="AV2585"/>
      <c r="BT2585" s="22"/>
      <c r="BU2585" s="22"/>
      <c r="BV2585" s="22"/>
      <c r="CL2585" s="22"/>
    </row>
    <row r="2586" spans="14:90">
      <c r="N2586" s="22"/>
      <c r="U2586"/>
      <c r="AE2586" s="22"/>
      <c r="AF2586" s="22"/>
      <c r="AH2586" s="22"/>
      <c r="AI2586" s="22"/>
      <c r="AJ2586" s="22"/>
      <c r="AR2586"/>
      <c r="AV2586"/>
      <c r="BT2586" s="22"/>
      <c r="BU2586" s="22"/>
      <c r="BV2586" s="22"/>
      <c r="CL2586" s="22"/>
    </row>
    <row r="2587" spans="14:90">
      <c r="N2587" s="22"/>
      <c r="U2587"/>
      <c r="AE2587" s="22"/>
      <c r="AF2587" s="22"/>
      <c r="AH2587" s="22"/>
      <c r="AI2587" s="22"/>
      <c r="AJ2587" s="22"/>
      <c r="AR2587"/>
      <c r="AV2587"/>
      <c r="BT2587" s="22"/>
      <c r="BU2587" s="22"/>
      <c r="BV2587" s="22"/>
      <c r="CL2587" s="22"/>
    </row>
    <row r="2588" spans="14:90">
      <c r="N2588" s="22"/>
      <c r="U2588"/>
      <c r="AE2588" s="22"/>
      <c r="AF2588" s="22"/>
      <c r="AH2588" s="22"/>
      <c r="AI2588" s="22"/>
      <c r="AJ2588" s="22"/>
      <c r="AR2588"/>
      <c r="AV2588"/>
      <c r="BT2588" s="22"/>
      <c r="BU2588" s="22"/>
      <c r="BV2588" s="22"/>
      <c r="CL2588" s="22"/>
    </row>
    <row r="2589" spans="14:90">
      <c r="N2589" s="22"/>
      <c r="U2589"/>
      <c r="AE2589" s="22"/>
      <c r="AF2589" s="22"/>
      <c r="AH2589" s="22"/>
      <c r="AI2589" s="22"/>
      <c r="AJ2589" s="22"/>
      <c r="AR2589"/>
      <c r="AV2589"/>
      <c r="BT2589" s="22"/>
      <c r="BU2589" s="22"/>
      <c r="BV2589" s="22"/>
      <c r="CL2589" s="22"/>
    </row>
    <row r="2590" spans="14:90">
      <c r="N2590" s="22"/>
      <c r="U2590"/>
      <c r="AE2590" s="22"/>
      <c r="AF2590" s="22"/>
      <c r="AH2590" s="22"/>
      <c r="AI2590" s="22"/>
      <c r="AJ2590" s="22"/>
      <c r="AR2590"/>
      <c r="AV2590"/>
      <c r="BT2590" s="22"/>
      <c r="BU2590" s="22"/>
      <c r="BV2590" s="22"/>
      <c r="CL2590" s="22"/>
    </row>
    <row r="2591" spans="14:90">
      <c r="N2591" s="22"/>
      <c r="U2591"/>
      <c r="AE2591" s="22"/>
      <c r="AF2591" s="22"/>
      <c r="AH2591" s="22"/>
      <c r="AI2591" s="22"/>
      <c r="AJ2591" s="22"/>
      <c r="AR2591"/>
      <c r="AV2591"/>
      <c r="BT2591" s="22"/>
      <c r="BU2591" s="22"/>
      <c r="BV2591" s="22"/>
      <c r="CL2591" s="22"/>
    </row>
    <row r="2592" spans="14:90">
      <c r="N2592" s="22"/>
      <c r="U2592"/>
      <c r="AE2592" s="22"/>
      <c r="AF2592" s="22"/>
      <c r="AH2592" s="22"/>
      <c r="AI2592" s="22"/>
      <c r="AJ2592" s="22"/>
      <c r="AR2592"/>
      <c r="AV2592"/>
      <c r="BT2592" s="22"/>
      <c r="BU2592" s="22"/>
      <c r="BV2592" s="22"/>
      <c r="CL2592" s="22"/>
    </row>
    <row r="2593" spans="14:90">
      <c r="N2593" s="22"/>
      <c r="U2593"/>
      <c r="AE2593" s="22"/>
      <c r="AF2593" s="22"/>
      <c r="AH2593" s="22"/>
      <c r="AI2593" s="22"/>
      <c r="AJ2593" s="22"/>
      <c r="AR2593"/>
      <c r="AV2593"/>
      <c r="BT2593" s="22"/>
      <c r="BU2593" s="22"/>
      <c r="BV2593" s="22"/>
      <c r="CL2593" s="22"/>
    </row>
    <row r="2594" spans="14:90">
      <c r="N2594" s="22"/>
      <c r="U2594"/>
      <c r="AE2594" s="22"/>
      <c r="AF2594" s="22"/>
      <c r="AH2594" s="22"/>
      <c r="AI2594" s="22"/>
      <c r="AJ2594" s="22"/>
      <c r="AR2594"/>
      <c r="AV2594"/>
      <c r="BT2594" s="22"/>
      <c r="BU2594" s="22"/>
      <c r="BV2594" s="22"/>
      <c r="CL2594" s="22"/>
    </row>
    <row r="2595" spans="14:90">
      <c r="N2595" s="22"/>
      <c r="U2595"/>
      <c r="AE2595" s="22"/>
      <c r="AF2595" s="22"/>
      <c r="AH2595" s="22"/>
      <c r="AI2595" s="22"/>
      <c r="AJ2595" s="22"/>
      <c r="AR2595"/>
      <c r="AV2595"/>
      <c r="BT2595" s="22"/>
      <c r="BU2595" s="22"/>
      <c r="BV2595" s="22"/>
      <c r="CL2595" s="22"/>
    </row>
    <row r="2596" spans="14:90">
      <c r="N2596" s="22"/>
      <c r="U2596"/>
      <c r="AE2596" s="22"/>
      <c r="AF2596" s="22"/>
      <c r="AH2596" s="22"/>
      <c r="AI2596" s="22"/>
      <c r="AJ2596" s="22"/>
      <c r="AR2596"/>
      <c r="AV2596"/>
      <c r="BT2596" s="22"/>
      <c r="BU2596" s="22"/>
      <c r="BV2596" s="22"/>
      <c r="CL2596" s="22"/>
    </row>
    <row r="2597" spans="14:90">
      <c r="N2597" s="22"/>
      <c r="U2597"/>
      <c r="AE2597" s="22"/>
      <c r="AF2597" s="22"/>
      <c r="AH2597" s="22"/>
      <c r="AI2597" s="22"/>
      <c r="AJ2597" s="22"/>
      <c r="AR2597"/>
      <c r="AV2597"/>
      <c r="BT2597" s="22"/>
      <c r="BU2597" s="22"/>
      <c r="BV2597" s="22"/>
      <c r="CL2597" s="22"/>
    </row>
    <row r="2598" spans="14:90">
      <c r="N2598" s="22"/>
      <c r="U2598"/>
      <c r="AE2598" s="22"/>
      <c r="AF2598" s="22"/>
      <c r="AH2598" s="22"/>
      <c r="AI2598" s="22"/>
      <c r="AJ2598" s="22"/>
      <c r="AR2598"/>
      <c r="AV2598"/>
      <c r="BT2598" s="22"/>
      <c r="BU2598" s="22"/>
      <c r="BV2598" s="22"/>
      <c r="CL2598" s="22"/>
    </row>
    <row r="2599" spans="14:90">
      <c r="N2599" s="22"/>
      <c r="U2599"/>
      <c r="AE2599" s="22"/>
      <c r="AF2599" s="22"/>
      <c r="AH2599" s="22"/>
      <c r="AI2599" s="22"/>
      <c r="AJ2599" s="22"/>
      <c r="AR2599"/>
      <c r="AV2599"/>
      <c r="BT2599" s="22"/>
      <c r="BU2599" s="22"/>
      <c r="BV2599" s="22"/>
      <c r="CL2599" s="22"/>
    </row>
    <row r="2600" spans="14:90">
      <c r="N2600" s="22"/>
      <c r="U2600"/>
      <c r="AE2600" s="22"/>
      <c r="AF2600" s="22"/>
      <c r="AH2600" s="22"/>
      <c r="AI2600" s="22"/>
      <c r="AJ2600" s="22"/>
      <c r="AR2600"/>
      <c r="AV2600"/>
      <c r="BT2600" s="22"/>
      <c r="BU2600" s="22"/>
      <c r="BV2600" s="22"/>
      <c r="CL2600" s="22"/>
    </row>
    <row r="2601" spans="14:90">
      <c r="N2601" s="22"/>
      <c r="U2601"/>
      <c r="AE2601" s="22"/>
      <c r="AF2601" s="22"/>
      <c r="AH2601" s="22"/>
      <c r="AI2601" s="22"/>
      <c r="AJ2601" s="22"/>
      <c r="AR2601"/>
      <c r="AV2601"/>
      <c r="BT2601" s="22"/>
      <c r="BU2601" s="22"/>
      <c r="BV2601" s="22"/>
      <c r="CL2601" s="22"/>
    </row>
    <row r="2602" spans="14:90">
      <c r="N2602" s="22"/>
      <c r="U2602"/>
      <c r="AE2602" s="22"/>
      <c r="AF2602" s="22"/>
      <c r="AH2602" s="22"/>
      <c r="AI2602" s="22"/>
      <c r="AJ2602" s="22"/>
      <c r="AR2602"/>
      <c r="AV2602"/>
      <c r="BT2602" s="22"/>
      <c r="BU2602" s="22"/>
      <c r="BV2602" s="22"/>
      <c r="CL2602" s="22"/>
    </row>
    <row r="2603" spans="14:90">
      <c r="N2603" s="22"/>
      <c r="U2603"/>
      <c r="AE2603" s="22"/>
      <c r="AF2603" s="22"/>
      <c r="AH2603" s="22"/>
      <c r="AI2603" s="22"/>
      <c r="AJ2603" s="22"/>
      <c r="AR2603"/>
      <c r="AV2603"/>
      <c r="BT2603" s="22"/>
      <c r="BU2603" s="22"/>
      <c r="BV2603" s="22"/>
      <c r="CL2603" s="22"/>
    </row>
    <row r="2604" spans="14:90">
      <c r="N2604" s="22"/>
      <c r="U2604"/>
      <c r="AE2604" s="22"/>
      <c r="AF2604" s="22"/>
      <c r="AH2604" s="22"/>
      <c r="AI2604" s="22"/>
      <c r="AJ2604" s="22"/>
      <c r="AR2604"/>
      <c r="AV2604"/>
      <c r="BT2604" s="22"/>
      <c r="BU2604" s="22"/>
      <c r="BV2604" s="22"/>
      <c r="CL2604" s="22"/>
    </row>
    <row r="2605" spans="14:90">
      <c r="N2605" s="22"/>
      <c r="U2605"/>
      <c r="AE2605" s="22"/>
      <c r="AF2605" s="22"/>
      <c r="AH2605" s="22"/>
      <c r="AI2605" s="22"/>
      <c r="AJ2605" s="22"/>
      <c r="AR2605"/>
      <c r="AV2605"/>
      <c r="BT2605" s="22"/>
      <c r="BU2605" s="22"/>
      <c r="BV2605" s="22"/>
      <c r="CL2605" s="22"/>
    </row>
    <row r="2606" spans="14:90">
      <c r="N2606" s="22"/>
      <c r="U2606"/>
      <c r="AE2606" s="22"/>
      <c r="AF2606" s="22"/>
      <c r="AH2606" s="22"/>
      <c r="AI2606" s="22"/>
      <c r="AJ2606" s="22"/>
      <c r="AR2606"/>
      <c r="AV2606"/>
      <c r="BT2606" s="22"/>
      <c r="BU2606" s="22"/>
      <c r="BV2606" s="22"/>
      <c r="CL2606" s="22"/>
    </row>
    <row r="2607" spans="14:90">
      <c r="N2607" s="22"/>
      <c r="U2607"/>
      <c r="AE2607" s="22"/>
      <c r="AF2607" s="22"/>
      <c r="AH2607" s="22"/>
      <c r="AI2607" s="22"/>
      <c r="AJ2607" s="22"/>
      <c r="AR2607"/>
      <c r="AV2607"/>
      <c r="BT2607" s="22"/>
      <c r="BU2607" s="22"/>
      <c r="BV2607" s="22"/>
      <c r="CL2607" s="22"/>
    </row>
    <row r="2608" spans="14:90">
      <c r="N2608" s="22"/>
      <c r="U2608"/>
      <c r="AE2608" s="22"/>
      <c r="AF2608" s="22"/>
      <c r="AH2608" s="22"/>
      <c r="AI2608" s="22"/>
      <c r="AJ2608" s="22"/>
      <c r="AR2608"/>
      <c r="AV2608"/>
      <c r="BT2608" s="22"/>
      <c r="BU2608" s="22"/>
      <c r="BV2608" s="22"/>
      <c r="CL2608" s="22"/>
    </row>
    <row r="2609" spans="14:90">
      <c r="N2609" s="22"/>
      <c r="U2609"/>
      <c r="AE2609" s="22"/>
      <c r="AF2609" s="22"/>
      <c r="AH2609" s="22"/>
      <c r="AI2609" s="22"/>
      <c r="AJ2609" s="22"/>
      <c r="AR2609"/>
      <c r="AV2609"/>
      <c r="BT2609" s="22"/>
      <c r="BU2609" s="22"/>
      <c r="BV2609" s="22"/>
      <c r="CL2609" s="22"/>
    </row>
    <row r="2610" spans="14:90">
      <c r="N2610" s="22"/>
      <c r="U2610"/>
      <c r="AE2610" s="22"/>
      <c r="AF2610" s="22"/>
      <c r="AH2610" s="22"/>
      <c r="AI2610" s="22"/>
      <c r="AJ2610" s="22"/>
      <c r="AR2610"/>
      <c r="AV2610"/>
      <c r="BT2610" s="22"/>
      <c r="BU2610" s="22"/>
      <c r="BV2610" s="22"/>
      <c r="CL2610" s="22"/>
    </row>
    <row r="2611" spans="14:90">
      <c r="N2611" s="22"/>
      <c r="U2611"/>
      <c r="AE2611" s="22"/>
      <c r="AF2611" s="22"/>
      <c r="AH2611" s="22"/>
      <c r="AI2611" s="22"/>
      <c r="AJ2611" s="22"/>
      <c r="AR2611"/>
      <c r="AV2611"/>
      <c r="BT2611" s="22"/>
      <c r="BU2611" s="22"/>
      <c r="BV2611" s="22"/>
      <c r="CL2611" s="22"/>
    </row>
    <row r="2612" spans="14:90">
      <c r="N2612" s="22"/>
      <c r="U2612"/>
      <c r="AE2612" s="22"/>
      <c r="AF2612" s="22"/>
      <c r="AH2612" s="22"/>
      <c r="AI2612" s="22"/>
      <c r="AJ2612" s="22"/>
      <c r="AR2612"/>
      <c r="AV2612"/>
      <c r="BT2612" s="22"/>
      <c r="BU2612" s="22"/>
      <c r="BV2612" s="22"/>
      <c r="CL2612" s="22"/>
    </row>
    <row r="2613" spans="14:90">
      <c r="N2613" s="22"/>
      <c r="U2613"/>
      <c r="AE2613" s="22"/>
      <c r="AF2613" s="22"/>
      <c r="AH2613" s="22"/>
      <c r="AI2613" s="22"/>
      <c r="AJ2613" s="22"/>
      <c r="AR2613"/>
      <c r="AV2613"/>
      <c r="BT2613" s="22"/>
      <c r="BU2613" s="22"/>
      <c r="BV2613" s="22"/>
      <c r="CL2613" s="22"/>
    </row>
    <row r="2614" spans="14:90">
      <c r="N2614" s="22"/>
      <c r="U2614"/>
      <c r="AE2614" s="22"/>
      <c r="AF2614" s="22"/>
      <c r="AH2614" s="22"/>
      <c r="AI2614" s="22"/>
      <c r="AJ2614" s="22"/>
      <c r="AR2614"/>
      <c r="AV2614"/>
      <c r="BT2614" s="22"/>
      <c r="BU2614" s="22"/>
      <c r="BV2614" s="22"/>
      <c r="CL2614" s="22"/>
    </row>
    <row r="2615" spans="14:90">
      <c r="N2615" s="22"/>
      <c r="U2615"/>
      <c r="AE2615" s="22"/>
      <c r="AF2615" s="22"/>
      <c r="AH2615" s="22"/>
      <c r="AI2615" s="22"/>
      <c r="AJ2615" s="22"/>
      <c r="AR2615"/>
      <c r="AV2615"/>
      <c r="BT2615" s="22"/>
      <c r="BU2615" s="22"/>
      <c r="BV2615" s="22"/>
      <c r="CL2615" s="22"/>
    </row>
    <row r="2616" spans="14:90">
      <c r="N2616" s="22"/>
      <c r="U2616"/>
      <c r="AE2616" s="22"/>
      <c r="AF2616" s="22"/>
      <c r="AH2616" s="22"/>
      <c r="AI2616" s="22"/>
      <c r="AJ2616" s="22"/>
      <c r="AR2616"/>
      <c r="AV2616"/>
      <c r="BT2616" s="22"/>
      <c r="BU2616" s="22"/>
      <c r="BV2616" s="22"/>
      <c r="CL2616" s="22"/>
    </row>
    <row r="2617" spans="14:90">
      <c r="N2617" s="22"/>
      <c r="U2617"/>
      <c r="AE2617" s="22"/>
      <c r="AF2617" s="22"/>
      <c r="AH2617" s="22"/>
      <c r="AI2617" s="22"/>
      <c r="AJ2617" s="22"/>
      <c r="AR2617"/>
      <c r="AV2617"/>
      <c r="BT2617" s="22"/>
      <c r="BU2617" s="22"/>
      <c r="BV2617" s="22"/>
      <c r="CL2617" s="22"/>
    </row>
    <row r="2618" spans="14:90">
      <c r="N2618" s="22"/>
      <c r="U2618"/>
      <c r="AE2618" s="22"/>
      <c r="AF2618" s="22"/>
      <c r="AH2618" s="22"/>
      <c r="AI2618" s="22"/>
      <c r="AJ2618" s="22"/>
      <c r="AR2618"/>
      <c r="AV2618"/>
      <c r="BT2618" s="22"/>
      <c r="BU2618" s="22"/>
      <c r="BV2618" s="22"/>
      <c r="CL2618" s="22"/>
    </row>
    <row r="2619" spans="14:90">
      <c r="N2619" s="22"/>
      <c r="U2619"/>
      <c r="AE2619" s="22"/>
      <c r="AF2619" s="22"/>
      <c r="AH2619" s="22"/>
      <c r="AI2619" s="22"/>
      <c r="AJ2619" s="22"/>
      <c r="AR2619"/>
      <c r="AV2619"/>
      <c r="BT2619" s="22"/>
      <c r="BU2619" s="22"/>
      <c r="BV2619" s="22"/>
      <c r="CL2619" s="22"/>
    </row>
    <row r="2620" spans="14:90">
      <c r="N2620" s="22"/>
      <c r="U2620"/>
      <c r="AE2620" s="22"/>
      <c r="AF2620" s="22"/>
      <c r="AH2620" s="22"/>
      <c r="AI2620" s="22"/>
      <c r="AJ2620" s="22"/>
      <c r="AR2620"/>
      <c r="AV2620"/>
      <c r="BT2620" s="22"/>
      <c r="BU2620" s="22"/>
      <c r="BV2620" s="22"/>
      <c r="CL2620" s="22"/>
    </row>
    <row r="2621" spans="14:90">
      <c r="N2621" s="22"/>
      <c r="U2621"/>
      <c r="AE2621" s="22"/>
      <c r="AF2621" s="22"/>
      <c r="AH2621" s="22"/>
      <c r="AI2621" s="22"/>
      <c r="AJ2621" s="22"/>
      <c r="AR2621"/>
      <c r="AV2621"/>
      <c r="BT2621" s="22"/>
      <c r="BU2621" s="22"/>
      <c r="BV2621" s="22"/>
      <c r="CL2621" s="22"/>
    </row>
    <row r="2622" spans="14:90">
      <c r="N2622" s="22"/>
      <c r="U2622"/>
      <c r="AE2622" s="22"/>
      <c r="AF2622" s="22"/>
      <c r="AH2622" s="22"/>
      <c r="AI2622" s="22"/>
      <c r="AJ2622" s="22"/>
      <c r="AR2622"/>
      <c r="AV2622"/>
      <c r="BT2622" s="22"/>
      <c r="BU2622" s="22"/>
      <c r="BV2622" s="22"/>
      <c r="CL2622" s="22"/>
    </row>
    <row r="2623" spans="14:90">
      <c r="N2623" s="22"/>
      <c r="U2623"/>
      <c r="AE2623" s="22"/>
      <c r="AF2623" s="22"/>
      <c r="AH2623" s="22"/>
      <c r="AI2623" s="22"/>
      <c r="AJ2623" s="22"/>
      <c r="AR2623"/>
      <c r="AV2623"/>
      <c r="BT2623" s="22"/>
      <c r="BU2623" s="22"/>
      <c r="BV2623" s="22"/>
      <c r="CL2623" s="22"/>
    </row>
    <row r="2624" spans="14:90">
      <c r="N2624" s="22"/>
      <c r="U2624"/>
      <c r="AE2624" s="22"/>
      <c r="AF2624" s="22"/>
      <c r="AH2624" s="22"/>
      <c r="AI2624" s="22"/>
      <c r="AJ2624" s="22"/>
      <c r="AR2624"/>
      <c r="AV2624"/>
      <c r="BT2624" s="22"/>
      <c r="BU2624" s="22"/>
      <c r="BV2624" s="22"/>
      <c r="CL2624" s="22"/>
    </row>
    <row r="2625" spans="14:90">
      <c r="N2625" s="22"/>
      <c r="U2625"/>
      <c r="AE2625" s="22"/>
      <c r="AF2625" s="22"/>
      <c r="AH2625" s="22"/>
      <c r="AI2625" s="22"/>
      <c r="AJ2625" s="22"/>
      <c r="AR2625"/>
      <c r="AV2625"/>
      <c r="BT2625" s="22"/>
      <c r="BU2625" s="22"/>
      <c r="BV2625" s="22"/>
      <c r="CL2625" s="22"/>
    </row>
    <row r="2626" spans="14:90">
      <c r="N2626" s="22"/>
      <c r="U2626"/>
      <c r="AE2626" s="22"/>
      <c r="AF2626" s="22"/>
      <c r="AH2626" s="22"/>
      <c r="AI2626" s="22"/>
      <c r="AJ2626" s="22"/>
      <c r="AR2626"/>
      <c r="AV2626"/>
      <c r="BT2626" s="22"/>
      <c r="BU2626" s="22"/>
      <c r="BV2626" s="22"/>
      <c r="CL2626" s="22"/>
    </row>
    <row r="2627" spans="14:90">
      <c r="N2627" s="22"/>
      <c r="U2627"/>
      <c r="AE2627" s="22"/>
      <c r="AF2627" s="22"/>
      <c r="AH2627" s="22"/>
      <c r="AI2627" s="22"/>
      <c r="AJ2627" s="22"/>
      <c r="AR2627"/>
      <c r="AV2627"/>
      <c r="BT2627" s="22"/>
      <c r="BU2627" s="22"/>
      <c r="BV2627" s="22"/>
      <c r="CL2627" s="22"/>
    </row>
    <row r="2628" spans="14:90">
      <c r="N2628" s="22"/>
      <c r="U2628"/>
      <c r="AE2628" s="22"/>
      <c r="AF2628" s="22"/>
      <c r="AH2628" s="22"/>
      <c r="AI2628" s="22"/>
      <c r="AJ2628" s="22"/>
      <c r="AR2628"/>
      <c r="AV2628"/>
      <c r="BT2628" s="22"/>
      <c r="BU2628" s="22"/>
      <c r="BV2628" s="22"/>
      <c r="CL2628" s="22"/>
    </row>
    <row r="2629" spans="14:90">
      <c r="N2629" s="22"/>
      <c r="U2629"/>
      <c r="AE2629" s="22"/>
      <c r="AF2629" s="22"/>
      <c r="AH2629" s="22"/>
      <c r="AI2629" s="22"/>
      <c r="AJ2629" s="22"/>
      <c r="AR2629"/>
      <c r="AV2629"/>
      <c r="BT2629" s="22"/>
      <c r="BU2629" s="22"/>
      <c r="BV2629" s="22"/>
      <c r="CL2629" s="22"/>
    </row>
    <row r="2630" spans="14:90">
      <c r="N2630" s="22"/>
      <c r="U2630"/>
      <c r="AE2630" s="22"/>
      <c r="AF2630" s="22"/>
      <c r="AH2630" s="22"/>
      <c r="AI2630" s="22"/>
      <c r="AJ2630" s="22"/>
      <c r="AR2630"/>
      <c r="AV2630"/>
      <c r="BT2630" s="22"/>
      <c r="BU2630" s="22"/>
      <c r="BV2630" s="22"/>
      <c r="CL2630" s="22"/>
    </row>
    <row r="2631" spans="14:90">
      <c r="N2631" s="22"/>
      <c r="U2631"/>
      <c r="AE2631" s="22"/>
      <c r="AF2631" s="22"/>
      <c r="AH2631" s="22"/>
      <c r="AI2631" s="22"/>
      <c r="AJ2631" s="22"/>
      <c r="AR2631"/>
      <c r="AV2631"/>
      <c r="BT2631" s="22"/>
      <c r="BU2631" s="22"/>
      <c r="BV2631" s="22"/>
      <c r="CL2631" s="22"/>
    </row>
    <row r="2632" spans="14:90">
      <c r="N2632" s="22"/>
      <c r="U2632"/>
      <c r="AE2632" s="22"/>
      <c r="AF2632" s="22"/>
      <c r="AH2632" s="22"/>
      <c r="AI2632" s="22"/>
      <c r="AJ2632" s="22"/>
      <c r="AR2632"/>
      <c r="AV2632"/>
      <c r="BT2632" s="22"/>
      <c r="BU2632" s="22"/>
      <c r="BV2632" s="22"/>
      <c r="CL2632" s="22"/>
    </row>
    <row r="2633" spans="14:90">
      <c r="N2633" s="22"/>
      <c r="U2633"/>
      <c r="AE2633" s="22"/>
      <c r="AF2633" s="22"/>
      <c r="AH2633" s="22"/>
      <c r="AI2633" s="22"/>
      <c r="AJ2633" s="22"/>
      <c r="AR2633"/>
      <c r="AV2633"/>
      <c r="BT2633" s="22"/>
      <c r="BU2633" s="22"/>
      <c r="BV2633" s="22"/>
      <c r="CL2633" s="22"/>
    </row>
    <row r="2634" spans="14:90">
      <c r="N2634" s="22"/>
      <c r="U2634"/>
      <c r="AE2634" s="22"/>
      <c r="AF2634" s="22"/>
      <c r="AH2634" s="22"/>
      <c r="AI2634" s="22"/>
      <c r="AJ2634" s="22"/>
      <c r="AR2634"/>
      <c r="AV2634"/>
      <c r="BT2634" s="22"/>
      <c r="BU2634" s="22"/>
      <c r="BV2634" s="22"/>
      <c r="CL2634" s="22"/>
    </row>
    <row r="2635" spans="14:90">
      <c r="N2635" s="22"/>
      <c r="U2635"/>
      <c r="AE2635" s="22"/>
      <c r="AF2635" s="22"/>
      <c r="AH2635" s="22"/>
      <c r="AI2635" s="22"/>
      <c r="AJ2635" s="22"/>
      <c r="AR2635"/>
      <c r="AV2635"/>
      <c r="BT2635" s="22"/>
      <c r="BU2635" s="22"/>
      <c r="BV2635" s="22"/>
      <c r="CL2635" s="22"/>
    </row>
    <row r="2636" spans="14:90">
      <c r="N2636" s="22"/>
      <c r="U2636"/>
      <c r="AE2636" s="22"/>
      <c r="AF2636" s="22"/>
      <c r="AH2636" s="22"/>
      <c r="AI2636" s="22"/>
      <c r="AJ2636" s="22"/>
      <c r="AR2636"/>
      <c r="AV2636"/>
      <c r="BT2636" s="22"/>
      <c r="BU2636" s="22"/>
      <c r="BV2636" s="22"/>
      <c r="CL2636" s="22"/>
    </row>
    <row r="2637" spans="14:90">
      <c r="N2637" s="22"/>
      <c r="U2637"/>
      <c r="AE2637" s="22"/>
      <c r="AF2637" s="22"/>
      <c r="AH2637" s="22"/>
      <c r="AI2637" s="22"/>
      <c r="AJ2637" s="22"/>
      <c r="AR2637"/>
      <c r="AV2637"/>
      <c r="BT2637" s="22"/>
      <c r="BU2637" s="22"/>
      <c r="BV2637" s="22"/>
      <c r="CL2637" s="22"/>
    </row>
    <row r="2638" spans="14:90">
      <c r="N2638" s="22"/>
      <c r="U2638"/>
      <c r="AE2638" s="22"/>
      <c r="AF2638" s="22"/>
      <c r="AH2638" s="22"/>
      <c r="AI2638" s="22"/>
      <c r="AJ2638" s="22"/>
      <c r="AR2638"/>
      <c r="AV2638"/>
      <c r="BT2638" s="22"/>
      <c r="BU2638" s="22"/>
      <c r="BV2638" s="22"/>
      <c r="CL2638" s="22"/>
    </row>
    <row r="2639" spans="14:90">
      <c r="N2639" s="22"/>
      <c r="U2639"/>
      <c r="AE2639" s="22"/>
      <c r="AF2639" s="22"/>
      <c r="AH2639" s="22"/>
      <c r="AI2639" s="22"/>
      <c r="AJ2639" s="22"/>
      <c r="AR2639"/>
      <c r="AV2639"/>
      <c r="BT2639" s="22"/>
      <c r="BU2639" s="22"/>
      <c r="BV2639" s="22"/>
      <c r="CL2639" s="22"/>
    </row>
    <row r="2640" spans="14:90">
      <c r="N2640" s="22"/>
      <c r="U2640"/>
      <c r="AE2640" s="22"/>
      <c r="AF2640" s="22"/>
      <c r="AH2640" s="22"/>
      <c r="AI2640" s="22"/>
      <c r="AJ2640" s="22"/>
      <c r="AR2640"/>
      <c r="AV2640"/>
      <c r="BT2640" s="22"/>
      <c r="BU2640" s="22"/>
      <c r="BV2640" s="22"/>
      <c r="CL2640" s="22"/>
    </row>
    <row r="2641" spans="14:90">
      <c r="N2641" s="22"/>
      <c r="U2641"/>
      <c r="AE2641" s="22"/>
      <c r="AF2641" s="22"/>
      <c r="AH2641" s="22"/>
      <c r="AI2641" s="22"/>
      <c r="AJ2641" s="22"/>
      <c r="AR2641"/>
      <c r="AV2641"/>
      <c r="BT2641" s="22"/>
      <c r="BU2641" s="22"/>
      <c r="BV2641" s="22"/>
      <c r="CL2641" s="22"/>
    </row>
    <row r="2642" spans="14:90">
      <c r="N2642" s="22"/>
      <c r="U2642"/>
      <c r="AE2642" s="22"/>
      <c r="AF2642" s="22"/>
      <c r="AH2642" s="22"/>
      <c r="AI2642" s="22"/>
      <c r="AJ2642" s="22"/>
      <c r="AR2642"/>
      <c r="AV2642"/>
      <c r="BT2642" s="22"/>
      <c r="BU2642" s="22"/>
      <c r="BV2642" s="22"/>
      <c r="CL2642" s="22"/>
    </row>
    <row r="2643" spans="14:90">
      <c r="N2643" s="22"/>
      <c r="U2643"/>
      <c r="AE2643" s="22"/>
      <c r="AF2643" s="22"/>
      <c r="AH2643" s="22"/>
      <c r="AI2643" s="22"/>
      <c r="AJ2643" s="22"/>
      <c r="AR2643"/>
      <c r="AV2643"/>
      <c r="BT2643" s="22"/>
      <c r="BU2643" s="22"/>
      <c r="BV2643" s="22"/>
      <c r="CL2643" s="22"/>
    </row>
    <row r="2644" spans="14:90">
      <c r="N2644" s="22"/>
      <c r="U2644"/>
      <c r="AE2644" s="22"/>
      <c r="AF2644" s="22"/>
      <c r="AH2644" s="22"/>
      <c r="AI2644" s="22"/>
      <c r="AJ2644" s="22"/>
      <c r="AR2644"/>
      <c r="AV2644"/>
      <c r="BT2644" s="22"/>
      <c r="BU2644" s="22"/>
      <c r="BV2644" s="22"/>
      <c r="CL2644" s="22"/>
    </row>
    <row r="2645" spans="14:90">
      <c r="N2645" s="22"/>
      <c r="U2645"/>
      <c r="AE2645" s="22"/>
      <c r="AF2645" s="22"/>
      <c r="AH2645" s="22"/>
      <c r="AI2645" s="22"/>
      <c r="AJ2645" s="22"/>
      <c r="AR2645"/>
      <c r="AV2645"/>
      <c r="BT2645" s="22"/>
      <c r="BU2645" s="22"/>
      <c r="BV2645" s="22"/>
      <c r="CL2645" s="22"/>
    </row>
    <row r="2646" spans="14:90">
      <c r="N2646" s="22"/>
      <c r="U2646"/>
      <c r="AE2646" s="22"/>
      <c r="AF2646" s="22"/>
      <c r="AH2646" s="22"/>
      <c r="AI2646" s="22"/>
      <c r="AJ2646" s="22"/>
      <c r="AR2646"/>
      <c r="AV2646"/>
      <c r="BT2646" s="22"/>
      <c r="BU2646" s="22"/>
      <c r="BV2646" s="22"/>
      <c r="CL2646" s="22"/>
    </row>
    <row r="2647" spans="14:90">
      <c r="N2647" s="22"/>
      <c r="U2647"/>
      <c r="AE2647" s="22"/>
      <c r="AF2647" s="22"/>
      <c r="AH2647" s="22"/>
      <c r="AI2647" s="22"/>
      <c r="AJ2647" s="22"/>
      <c r="AR2647"/>
      <c r="AV2647"/>
      <c r="BT2647" s="22"/>
      <c r="BU2647" s="22"/>
      <c r="BV2647" s="22"/>
      <c r="CL2647" s="22"/>
    </row>
    <row r="2648" spans="14:90">
      <c r="N2648" s="22"/>
      <c r="U2648"/>
      <c r="AE2648" s="22"/>
      <c r="AF2648" s="22"/>
      <c r="AH2648" s="22"/>
      <c r="AI2648" s="22"/>
      <c r="AJ2648" s="22"/>
      <c r="AR2648"/>
      <c r="AV2648"/>
      <c r="BT2648" s="22"/>
      <c r="BU2648" s="22"/>
      <c r="BV2648" s="22"/>
      <c r="CL2648" s="22"/>
    </row>
    <row r="2649" spans="14:90">
      <c r="N2649" s="22"/>
      <c r="U2649"/>
      <c r="AE2649" s="22"/>
      <c r="AF2649" s="22"/>
      <c r="AH2649" s="22"/>
      <c r="AI2649" s="22"/>
      <c r="AJ2649" s="22"/>
      <c r="AR2649"/>
      <c r="AV2649"/>
      <c r="BT2649" s="22"/>
      <c r="BU2649" s="22"/>
      <c r="BV2649" s="22"/>
      <c r="CL2649" s="22"/>
    </row>
    <row r="2650" spans="14:90">
      <c r="N2650" s="22"/>
      <c r="U2650"/>
      <c r="AE2650" s="22"/>
      <c r="AF2650" s="22"/>
      <c r="AH2650" s="22"/>
      <c r="AI2650" s="22"/>
      <c r="AJ2650" s="22"/>
      <c r="AR2650"/>
      <c r="AV2650"/>
      <c r="BT2650" s="22"/>
      <c r="BU2650" s="22"/>
      <c r="BV2650" s="22"/>
      <c r="CL2650" s="22"/>
    </row>
    <row r="2651" spans="14:90">
      <c r="N2651" s="22"/>
      <c r="U2651"/>
      <c r="AE2651" s="22"/>
      <c r="AF2651" s="22"/>
      <c r="AH2651" s="22"/>
      <c r="AI2651" s="22"/>
      <c r="AJ2651" s="22"/>
      <c r="AR2651"/>
      <c r="AV2651"/>
      <c r="BT2651" s="22"/>
      <c r="BU2651" s="22"/>
      <c r="BV2651" s="22"/>
      <c r="CL2651" s="22"/>
    </row>
    <row r="2652" spans="14:90">
      <c r="N2652" s="22"/>
      <c r="U2652"/>
      <c r="AE2652" s="22"/>
      <c r="AF2652" s="22"/>
      <c r="AH2652" s="22"/>
      <c r="AI2652" s="22"/>
      <c r="AJ2652" s="22"/>
      <c r="AR2652"/>
      <c r="AV2652"/>
      <c r="BT2652" s="22"/>
      <c r="BU2652" s="22"/>
      <c r="BV2652" s="22"/>
      <c r="CL2652" s="22"/>
    </row>
    <row r="2653" spans="14:90">
      <c r="N2653" s="22"/>
      <c r="U2653"/>
      <c r="AE2653" s="22"/>
      <c r="AF2653" s="22"/>
      <c r="AH2653" s="22"/>
      <c r="AI2653" s="22"/>
      <c r="AJ2653" s="22"/>
      <c r="AR2653"/>
      <c r="AV2653"/>
      <c r="BT2653" s="22"/>
      <c r="BU2653" s="22"/>
      <c r="BV2653" s="22"/>
      <c r="CL2653" s="22"/>
    </row>
    <row r="2654" spans="14:90">
      <c r="N2654" s="22"/>
      <c r="U2654"/>
      <c r="AE2654" s="22"/>
      <c r="AF2654" s="22"/>
      <c r="AH2654" s="22"/>
      <c r="AI2654" s="22"/>
      <c r="AJ2654" s="22"/>
      <c r="AR2654"/>
      <c r="AV2654"/>
      <c r="BT2654" s="22"/>
      <c r="BU2654" s="22"/>
      <c r="BV2654" s="22"/>
      <c r="CL2654" s="22"/>
    </row>
    <row r="2655" spans="14:90">
      <c r="N2655" s="22"/>
      <c r="U2655"/>
      <c r="AE2655" s="22"/>
      <c r="AF2655" s="22"/>
      <c r="AH2655" s="22"/>
      <c r="AI2655" s="22"/>
      <c r="AJ2655" s="22"/>
      <c r="AR2655"/>
      <c r="AV2655"/>
      <c r="BT2655" s="22"/>
      <c r="BU2655" s="22"/>
      <c r="BV2655" s="22"/>
      <c r="CL2655" s="22"/>
    </row>
    <row r="2656" spans="14:90">
      <c r="N2656" s="22"/>
      <c r="U2656"/>
      <c r="AE2656" s="22"/>
      <c r="AF2656" s="22"/>
      <c r="AH2656" s="22"/>
      <c r="AI2656" s="22"/>
      <c r="AJ2656" s="22"/>
      <c r="AR2656"/>
      <c r="AV2656"/>
      <c r="BT2656" s="22"/>
      <c r="BU2656" s="22"/>
      <c r="BV2656" s="22"/>
      <c r="CL2656" s="22"/>
    </row>
    <row r="2657" spans="14:90">
      <c r="N2657" s="22"/>
      <c r="U2657"/>
      <c r="AE2657" s="22"/>
      <c r="AF2657" s="22"/>
      <c r="AH2657" s="22"/>
      <c r="AI2657" s="22"/>
      <c r="AJ2657" s="22"/>
      <c r="AR2657"/>
      <c r="AV2657"/>
      <c r="BT2657" s="22"/>
      <c r="BU2657" s="22"/>
      <c r="BV2657" s="22"/>
      <c r="CL2657" s="22"/>
    </row>
    <row r="2658" spans="14:90">
      <c r="N2658" s="22"/>
      <c r="U2658"/>
      <c r="AE2658" s="22"/>
      <c r="AF2658" s="22"/>
      <c r="AH2658" s="22"/>
      <c r="AI2658" s="22"/>
      <c r="AJ2658" s="22"/>
      <c r="AR2658"/>
      <c r="AV2658"/>
      <c r="BT2658" s="22"/>
      <c r="BU2658" s="22"/>
      <c r="BV2658" s="22"/>
      <c r="CL2658" s="22"/>
    </row>
    <row r="2659" spans="14:90">
      <c r="N2659" s="22"/>
      <c r="U2659"/>
      <c r="AE2659" s="22"/>
      <c r="AF2659" s="22"/>
      <c r="AH2659" s="22"/>
      <c r="AI2659" s="22"/>
      <c r="AJ2659" s="22"/>
      <c r="AR2659"/>
      <c r="AV2659"/>
      <c r="BT2659" s="22"/>
      <c r="BU2659" s="22"/>
      <c r="BV2659" s="22"/>
      <c r="CL2659" s="22"/>
    </row>
    <row r="2660" spans="14:90">
      <c r="N2660" s="22"/>
      <c r="U2660"/>
      <c r="AE2660" s="22"/>
      <c r="AF2660" s="22"/>
      <c r="AH2660" s="22"/>
      <c r="AI2660" s="22"/>
      <c r="AJ2660" s="22"/>
      <c r="AR2660"/>
      <c r="AV2660"/>
      <c r="BT2660" s="22"/>
      <c r="BU2660" s="22"/>
      <c r="BV2660" s="22"/>
      <c r="CL2660" s="22"/>
    </row>
    <row r="2661" spans="14:90">
      <c r="N2661" s="22"/>
      <c r="U2661"/>
      <c r="AE2661" s="22"/>
      <c r="AF2661" s="22"/>
      <c r="AH2661" s="22"/>
      <c r="AI2661" s="22"/>
      <c r="AJ2661" s="22"/>
      <c r="AR2661"/>
      <c r="AV2661"/>
      <c r="BT2661" s="22"/>
      <c r="BU2661" s="22"/>
      <c r="BV2661" s="22"/>
      <c r="CL2661" s="22"/>
    </row>
    <row r="2662" spans="14:90">
      <c r="N2662" s="22"/>
      <c r="U2662"/>
      <c r="AE2662" s="22"/>
      <c r="AF2662" s="22"/>
      <c r="AH2662" s="22"/>
      <c r="AI2662" s="22"/>
      <c r="AJ2662" s="22"/>
      <c r="AR2662"/>
      <c r="AV2662"/>
      <c r="BT2662" s="22"/>
      <c r="BU2662" s="22"/>
      <c r="BV2662" s="22"/>
      <c r="CL2662" s="22"/>
    </row>
    <row r="2663" spans="14:90">
      <c r="N2663" s="22"/>
      <c r="U2663"/>
      <c r="AE2663" s="22"/>
      <c r="AF2663" s="22"/>
      <c r="AH2663" s="22"/>
      <c r="AI2663" s="22"/>
      <c r="AJ2663" s="22"/>
      <c r="AR2663"/>
      <c r="AV2663"/>
      <c r="BT2663" s="22"/>
      <c r="BU2663" s="22"/>
      <c r="BV2663" s="22"/>
      <c r="CL2663" s="22"/>
    </row>
    <row r="2664" spans="14:90">
      <c r="N2664" s="22"/>
      <c r="U2664"/>
      <c r="AE2664" s="22"/>
      <c r="AF2664" s="22"/>
      <c r="AH2664" s="22"/>
      <c r="AI2664" s="22"/>
      <c r="AJ2664" s="22"/>
      <c r="AR2664"/>
      <c r="AV2664"/>
      <c r="BT2664" s="22"/>
      <c r="BU2664" s="22"/>
      <c r="BV2664" s="22"/>
      <c r="CL2664" s="22"/>
    </row>
    <row r="2665" spans="14:90">
      <c r="N2665" s="22"/>
      <c r="U2665"/>
      <c r="AE2665" s="22"/>
      <c r="AF2665" s="22"/>
      <c r="AH2665" s="22"/>
      <c r="AI2665" s="22"/>
      <c r="AJ2665" s="22"/>
      <c r="AR2665"/>
      <c r="AV2665"/>
      <c r="BT2665" s="22"/>
      <c r="BU2665" s="22"/>
      <c r="BV2665" s="22"/>
      <c r="CL2665" s="22"/>
    </row>
    <row r="2666" spans="14:90">
      <c r="N2666" s="22"/>
      <c r="U2666"/>
      <c r="AE2666" s="22"/>
      <c r="AF2666" s="22"/>
      <c r="AH2666" s="22"/>
      <c r="AI2666" s="22"/>
      <c r="AJ2666" s="22"/>
      <c r="AR2666"/>
      <c r="AV2666"/>
      <c r="BT2666" s="22"/>
      <c r="BU2666" s="22"/>
      <c r="BV2666" s="22"/>
      <c r="CL2666" s="22"/>
    </row>
    <row r="2667" spans="14:90">
      <c r="N2667" s="22"/>
      <c r="U2667"/>
      <c r="AE2667" s="22"/>
      <c r="AF2667" s="22"/>
      <c r="AH2667" s="22"/>
      <c r="AI2667" s="22"/>
      <c r="AJ2667" s="22"/>
      <c r="AR2667"/>
      <c r="AV2667"/>
      <c r="BT2667" s="22"/>
      <c r="BU2667" s="22"/>
      <c r="BV2667" s="22"/>
      <c r="CL2667" s="22"/>
    </row>
    <row r="2668" spans="14:90">
      <c r="N2668" s="22"/>
      <c r="U2668"/>
      <c r="AE2668" s="22"/>
      <c r="AF2668" s="22"/>
      <c r="AH2668" s="22"/>
      <c r="AI2668" s="22"/>
      <c r="AJ2668" s="22"/>
      <c r="AR2668"/>
      <c r="AV2668"/>
      <c r="BT2668" s="22"/>
      <c r="BU2668" s="22"/>
      <c r="BV2668" s="22"/>
      <c r="CL2668" s="22"/>
    </row>
    <row r="2669" spans="14:90">
      <c r="N2669" s="22"/>
      <c r="U2669"/>
      <c r="AE2669" s="22"/>
      <c r="AF2669" s="22"/>
      <c r="AH2669" s="22"/>
      <c r="AI2669" s="22"/>
      <c r="AJ2669" s="22"/>
      <c r="AR2669"/>
      <c r="AV2669"/>
      <c r="BT2669" s="22"/>
      <c r="BU2669" s="22"/>
      <c r="BV2669" s="22"/>
      <c r="CL2669" s="22"/>
    </row>
    <row r="2670" spans="14:90">
      <c r="N2670" s="22"/>
      <c r="U2670"/>
      <c r="AE2670" s="22"/>
      <c r="AF2670" s="22"/>
      <c r="AH2670" s="22"/>
      <c r="AI2670" s="22"/>
      <c r="AJ2670" s="22"/>
      <c r="AR2670"/>
      <c r="AV2670"/>
      <c r="BT2670" s="22"/>
      <c r="BU2670" s="22"/>
      <c r="BV2670" s="22"/>
      <c r="CL2670" s="22"/>
    </row>
    <row r="2671" spans="14:90">
      <c r="N2671" s="22"/>
      <c r="U2671"/>
      <c r="AE2671" s="22"/>
      <c r="AF2671" s="22"/>
      <c r="AH2671" s="22"/>
      <c r="AI2671" s="22"/>
      <c r="AJ2671" s="22"/>
      <c r="AR2671"/>
      <c r="AV2671"/>
      <c r="BT2671" s="22"/>
      <c r="BU2671" s="22"/>
      <c r="BV2671" s="22"/>
      <c r="CL2671" s="22"/>
    </row>
    <row r="2672" spans="14:90">
      <c r="N2672" s="22"/>
      <c r="U2672"/>
      <c r="AE2672" s="22"/>
      <c r="AF2672" s="22"/>
      <c r="AH2672" s="22"/>
      <c r="AI2672" s="22"/>
      <c r="AJ2672" s="22"/>
      <c r="AR2672"/>
      <c r="AV2672"/>
      <c r="BT2672" s="22"/>
      <c r="BU2672" s="22"/>
      <c r="BV2672" s="22"/>
      <c r="CL2672" s="22"/>
    </row>
    <row r="2673" spans="14:90">
      <c r="N2673" s="22"/>
      <c r="U2673"/>
      <c r="AE2673" s="22"/>
      <c r="AF2673" s="22"/>
      <c r="AH2673" s="22"/>
      <c r="AI2673" s="22"/>
      <c r="AJ2673" s="22"/>
      <c r="AR2673"/>
      <c r="AV2673"/>
      <c r="BT2673" s="22"/>
      <c r="BU2673" s="22"/>
      <c r="BV2673" s="22"/>
      <c r="CL2673" s="22"/>
    </row>
    <row r="2674" spans="14:90">
      <c r="N2674" s="22"/>
      <c r="U2674"/>
      <c r="AE2674" s="22"/>
      <c r="AF2674" s="22"/>
      <c r="AH2674" s="22"/>
      <c r="AI2674" s="22"/>
      <c r="AJ2674" s="22"/>
      <c r="AR2674"/>
      <c r="AV2674"/>
      <c r="BT2674" s="22"/>
      <c r="BU2674" s="22"/>
      <c r="BV2674" s="22"/>
      <c r="CL2674" s="22"/>
    </row>
    <row r="2675" spans="14:90">
      <c r="N2675" s="22"/>
      <c r="U2675"/>
      <c r="AE2675" s="22"/>
      <c r="AF2675" s="22"/>
      <c r="AH2675" s="22"/>
      <c r="AI2675" s="22"/>
      <c r="AJ2675" s="22"/>
      <c r="AR2675"/>
      <c r="AV2675"/>
      <c r="BT2675" s="22"/>
      <c r="BU2675" s="22"/>
      <c r="BV2675" s="22"/>
      <c r="CL2675" s="22"/>
    </row>
    <row r="2676" spans="14:90">
      <c r="N2676" s="22"/>
      <c r="U2676"/>
      <c r="AE2676" s="22"/>
      <c r="AF2676" s="22"/>
      <c r="AH2676" s="22"/>
      <c r="AI2676" s="22"/>
      <c r="AJ2676" s="22"/>
      <c r="AR2676"/>
      <c r="AV2676"/>
      <c r="BT2676" s="22"/>
      <c r="BU2676" s="22"/>
      <c r="BV2676" s="22"/>
      <c r="CL2676" s="22"/>
    </row>
    <row r="2677" spans="14:90">
      <c r="N2677" s="22"/>
      <c r="U2677"/>
      <c r="AE2677" s="22"/>
      <c r="AF2677" s="22"/>
      <c r="AH2677" s="22"/>
      <c r="AI2677" s="22"/>
      <c r="AJ2677" s="22"/>
      <c r="AR2677"/>
      <c r="AV2677"/>
      <c r="BT2677" s="22"/>
      <c r="BU2677" s="22"/>
      <c r="BV2677" s="22"/>
      <c r="CL2677" s="22"/>
    </row>
    <row r="2678" spans="14:90">
      <c r="N2678" s="22"/>
      <c r="U2678"/>
      <c r="AE2678" s="22"/>
      <c r="AF2678" s="22"/>
      <c r="AH2678" s="22"/>
      <c r="AI2678" s="22"/>
      <c r="AJ2678" s="22"/>
      <c r="AR2678"/>
      <c r="AV2678"/>
      <c r="BT2678" s="22"/>
      <c r="BU2678" s="22"/>
      <c r="BV2678" s="22"/>
      <c r="CL2678" s="22"/>
    </row>
    <row r="2679" spans="14:90">
      <c r="N2679" s="22"/>
      <c r="U2679"/>
      <c r="AE2679" s="22"/>
      <c r="AF2679" s="22"/>
      <c r="AH2679" s="22"/>
      <c r="AI2679" s="22"/>
      <c r="AJ2679" s="22"/>
      <c r="AR2679"/>
      <c r="AV2679"/>
      <c r="BT2679" s="22"/>
      <c r="BU2679" s="22"/>
      <c r="BV2679" s="22"/>
      <c r="CL2679" s="22"/>
    </row>
    <row r="2680" spans="14:90">
      <c r="N2680" s="22"/>
      <c r="U2680"/>
      <c r="AE2680" s="22"/>
      <c r="AF2680" s="22"/>
      <c r="AH2680" s="22"/>
      <c r="AI2680" s="22"/>
      <c r="AJ2680" s="22"/>
      <c r="AR2680"/>
      <c r="AV2680"/>
      <c r="BT2680" s="22"/>
      <c r="BU2680" s="22"/>
      <c r="BV2680" s="22"/>
      <c r="CL2680" s="22"/>
    </row>
    <row r="2681" spans="14:90">
      <c r="N2681" s="22"/>
      <c r="U2681"/>
      <c r="AE2681" s="22"/>
      <c r="AF2681" s="22"/>
      <c r="AH2681" s="22"/>
      <c r="AI2681" s="22"/>
      <c r="AJ2681" s="22"/>
      <c r="AR2681"/>
      <c r="AV2681"/>
      <c r="BT2681" s="22"/>
      <c r="BU2681" s="22"/>
      <c r="BV2681" s="22"/>
      <c r="CL2681" s="22"/>
    </row>
    <row r="2682" spans="14:90">
      <c r="N2682" s="22"/>
      <c r="U2682"/>
      <c r="AE2682" s="22"/>
      <c r="AF2682" s="22"/>
      <c r="AH2682" s="22"/>
      <c r="AI2682" s="22"/>
      <c r="AJ2682" s="22"/>
      <c r="AR2682"/>
      <c r="AV2682"/>
      <c r="BT2682" s="22"/>
      <c r="BU2682" s="22"/>
      <c r="BV2682" s="22"/>
      <c r="CL2682" s="22"/>
    </row>
    <row r="2683" spans="14:90">
      <c r="N2683" s="22"/>
      <c r="U2683"/>
      <c r="AE2683" s="22"/>
      <c r="AF2683" s="22"/>
      <c r="AH2683" s="22"/>
      <c r="AI2683" s="22"/>
      <c r="AJ2683" s="22"/>
      <c r="AR2683"/>
      <c r="AV2683"/>
      <c r="BT2683" s="22"/>
      <c r="BU2683" s="22"/>
      <c r="BV2683" s="22"/>
      <c r="CL2683" s="22"/>
    </row>
    <row r="2684" spans="14:90">
      <c r="N2684" s="22"/>
      <c r="U2684"/>
      <c r="AE2684" s="22"/>
      <c r="AF2684" s="22"/>
      <c r="AH2684" s="22"/>
      <c r="AI2684" s="22"/>
      <c r="AJ2684" s="22"/>
      <c r="AR2684"/>
      <c r="AV2684"/>
      <c r="BT2684" s="22"/>
      <c r="BU2684" s="22"/>
      <c r="BV2684" s="22"/>
      <c r="CL2684" s="22"/>
    </row>
    <row r="2685" spans="14:90">
      <c r="N2685" s="22"/>
      <c r="U2685"/>
      <c r="AE2685" s="22"/>
      <c r="AF2685" s="22"/>
      <c r="AH2685" s="22"/>
      <c r="AI2685" s="22"/>
      <c r="AJ2685" s="22"/>
      <c r="AR2685"/>
      <c r="AV2685"/>
      <c r="BT2685" s="22"/>
      <c r="BU2685" s="22"/>
      <c r="BV2685" s="22"/>
      <c r="CL2685" s="22"/>
    </row>
    <row r="2686" spans="14:90">
      <c r="N2686" s="22"/>
      <c r="U2686"/>
      <c r="AE2686" s="22"/>
      <c r="AF2686" s="22"/>
      <c r="AH2686" s="22"/>
      <c r="AI2686" s="22"/>
      <c r="AJ2686" s="22"/>
      <c r="AR2686"/>
      <c r="AV2686"/>
      <c r="BT2686" s="22"/>
      <c r="BU2686" s="22"/>
      <c r="BV2686" s="22"/>
      <c r="CL2686" s="22"/>
    </row>
    <row r="2687" spans="14:90">
      <c r="N2687" s="22"/>
      <c r="U2687"/>
      <c r="AE2687" s="22"/>
      <c r="AF2687" s="22"/>
      <c r="AH2687" s="22"/>
      <c r="AI2687" s="22"/>
      <c r="AJ2687" s="22"/>
      <c r="AR2687"/>
      <c r="AV2687"/>
      <c r="BT2687" s="22"/>
      <c r="BU2687" s="22"/>
      <c r="BV2687" s="22"/>
      <c r="CL2687" s="22"/>
    </row>
    <row r="2688" spans="14:90">
      <c r="N2688" s="22"/>
      <c r="U2688"/>
      <c r="AE2688" s="22"/>
      <c r="AF2688" s="22"/>
      <c r="AH2688" s="22"/>
      <c r="AI2688" s="22"/>
      <c r="AJ2688" s="22"/>
      <c r="AR2688"/>
      <c r="AV2688"/>
      <c r="BT2688" s="22"/>
      <c r="BU2688" s="22"/>
      <c r="BV2688" s="22"/>
      <c r="CL2688" s="22"/>
    </row>
    <row r="2689" spans="14:90">
      <c r="N2689" s="22"/>
      <c r="U2689"/>
      <c r="AE2689" s="22"/>
      <c r="AF2689" s="22"/>
      <c r="AH2689" s="22"/>
      <c r="AI2689" s="22"/>
      <c r="AJ2689" s="22"/>
      <c r="AR2689"/>
      <c r="AV2689"/>
      <c r="BT2689" s="22"/>
      <c r="BU2689" s="22"/>
      <c r="BV2689" s="22"/>
      <c r="CL2689" s="22"/>
    </row>
    <row r="2690" spans="14:90">
      <c r="N2690" s="22"/>
      <c r="U2690"/>
      <c r="AE2690" s="22"/>
      <c r="AF2690" s="22"/>
      <c r="AH2690" s="22"/>
      <c r="AI2690" s="22"/>
      <c r="AJ2690" s="22"/>
      <c r="AR2690"/>
      <c r="AV2690"/>
      <c r="BT2690" s="22"/>
      <c r="BU2690" s="22"/>
      <c r="BV2690" s="22"/>
      <c r="CL2690" s="22"/>
    </row>
    <row r="2691" spans="14:90">
      <c r="N2691" s="22"/>
      <c r="U2691"/>
      <c r="AE2691" s="22"/>
      <c r="AF2691" s="22"/>
      <c r="AH2691" s="22"/>
      <c r="AI2691" s="22"/>
      <c r="AJ2691" s="22"/>
      <c r="AR2691"/>
      <c r="AV2691"/>
      <c r="BT2691" s="22"/>
      <c r="BU2691" s="22"/>
      <c r="BV2691" s="22"/>
      <c r="CL2691" s="22"/>
    </row>
    <row r="2692" spans="14:90">
      <c r="N2692" s="22"/>
      <c r="U2692"/>
      <c r="AE2692" s="22"/>
      <c r="AF2692" s="22"/>
      <c r="AH2692" s="22"/>
      <c r="AI2692" s="22"/>
      <c r="AJ2692" s="22"/>
      <c r="AR2692"/>
      <c r="AV2692"/>
      <c r="BT2692" s="22"/>
      <c r="BU2692" s="22"/>
      <c r="BV2692" s="22"/>
      <c r="CL2692" s="22"/>
    </row>
    <row r="2693" spans="14:90">
      <c r="N2693" s="22"/>
      <c r="U2693"/>
      <c r="AE2693" s="22"/>
      <c r="AF2693" s="22"/>
      <c r="AH2693" s="22"/>
      <c r="AI2693" s="22"/>
      <c r="AJ2693" s="22"/>
      <c r="AR2693"/>
      <c r="AV2693"/>
      <c r="BT2693" s="22"/>
      <c r="BU2693" s="22"/>
      <c r="BV2693" s="22"/>
      <c r="CL2693" s="22"/>
    </row>
    <row r="2694" spans="14:90">
      <c r="N2694" s="22"/>
      <c r="U2694"/>
      <c r="AE2694" s="22"/>
      <c r="AF2694" s="22"/>
      <c r="AH2694" s="22"/>
      <c r="AI2694" s="22"/>
      <c r="AJ2694" s="22"/>
      <c r="AR2694"/>
      <c r="AV2694"/>
      <c r="BT2694" s="22"/>
      <c r="BU2694" s="22"/>
      <c r="BV2694" s="22"/>
      <c r="CL2694" s="22"/>
    </row>
    <row r="2695" spans="14:90">
      <c r="N2695" s="22"/>
      <c r="U2695"/>
      <c r="AE2695" s="22"/>
      <c r="AF2695" s="22"/>
      <c r="AH2695" s="22"/>
      <c r="AI2695" s="22"/>
      <c r="AJ2695" s="22"/>
      <c r="AR2695"/>
      <c r="AV2695"/>
      <c r="BT2695" s="22"/>
      <c r="BU2695" s="22"/>
      <c r="BV2695" s="22"/>
      <c r="CL2695" s="22"/>
    </row>
    <row r="2696" spans="14:90">
      <c r="N2696" s="22"/>
      <c r="U2696"/>
      <c r="AE2696" s="22"/>
      <c r="AF2696" s="22"/>
      <c r="AH2696" s="22"/>
      <c r="AI2696" s="22"/>
      <c r="AJ2696" s="22"/>
      <c r="AR2696"/>
      <c r="AV2696"/>
      <c r="BT2696" s="22"/>
      <c r="BU2696" s="22"/>
      <c r="BV2696" s="22"/>
      <c r="CL2696" s="22"/>
    </row>
    <row r="2697" spans="14:90">
      <c r="N2697" s="22"/>
      <c r="U2697"/>
      <c r="AE2697" s="22"/>
      <c r="AF2697" s="22"/>
      <c r="AH2697" s="22"/>
      <c r="AI2697" s="22"/>
      <c r="AJ2697" s="22"/>
      <c r="AR2697"/>
      <c r="AV2697"/>
      <c r="BT2697" s="22"/>
      <c r="BU2697" s="22"/>
      <c r="BV2697" s="22"/>
      <c r="CL2697" s="22"/>
    </row>
    <row r="2698" spans="14:90">
      <c r="N2698" s="22"/>
      <c r="U2698"/>
      <c r="AE2698" s="22"/>
      <c r="AF2698" s="22"/>
      <c r="AH2698" s="22"/>
      <c r="AI2698" s="22"/>
      <c r="AJ2698" s="22"/>
      <c r="AR2698"/>
      <c r="AV2698"/>
      <c r="BT2698" s="22"/>
      <c r="BU2698" s="22"/>
      <c r="BV2698" s="22"/>
      <c r="CL2698" s="22"/>
    </row>
    <row r="2699" spans="14:90">
      <c r="N2699" s="22"/>
      <c r="U2699"/>
      <c r="AE2699" s="22"/>
      <c r="AF2699" s="22"/>
      <c r="AH2699" s="22"/>
      <c r="AI2699" s="22"/>
      <c r="AJ2699" s="22"/>
      <c r="AR2699"/>
      <c r="AV2699"/>
      <c r="BT2699" s="22"/>
      <c r="BU2699" s="22"/>
      <c r="BV2699" s="22"/>
      <c r="CL2699" s="22"/>
    </row>
    <row r="2700" spans="14:90">
      <c r="N2700" s="22"/>
      <c r="U2700"/>
      <c r="AE2700" s="22"/>
      <c r="AF2700" s="22"/>
      <c r="AH2700" s="22"/>
      <c r="AI2700" s="22"/>
      <c r="AJ2700" s="22"/>
      <c r="AR2700"/>
      <c r="AV2700"/>
      <c r="BT2700" s="22"/>
      <c r="BU2700" s="22"/>
      <c r="BV2700" s="22"/>
      <c r="CL2700" s="22"/>
    </row>
    <row r="2701" spans="14:90">
      <c r="N2701" s="22"/>
      <c r="U2701"/>
      <c r="AE2701" s="22"/>
      <c r="AF2701" s="22"/>
      <c r="AH2701" s="22"/>
      <c r="AI2701" s="22"/>
      <c r="AJ2701" s="22"/>
      <c r="AR2701"/>
      <c r="AV2701"/>
      <c r="BT2701" s="22"/>
      <c r="BU2701" s="22"/>
      <c r="BV2701" s="22"/>
      <c r="CL2701" s="22"/>
    </row>
    <row r="2702" spans="14:90">
      <c r="N2702" s="22"/>
      <c r="U2702"/>
      <c r="AE2702" s="22"/>
      <c r="AF2702" s="22"/>
      <c r="AH2702" s="22"/>
      <c r="AI2702" s="22"/>
      <c r="AJ2702" s="22"/>
      <c r="AR2702"/>
      <c r="AV2702"/>
      <c r="BT2702" s="22"/>
      <c r="BU2702" s="22"/>
      <c r="BV2702" s="22"/>
      <c r="CL2702" s="22"/>
    </row>
    <row r="2703" spans="14:90">
      <c r="N2703" s="22"/>
      <c r="U2703"/>
      <c r="AE2703" s="22"/>
      <c r="AF2703" s="22"/>
      <c r="AH2703" s="22"/>
      <c r="AI2703" s="22"/>
      <c r="AJ2703" s="22"/>
      <c r="AR2703"/>
      <c r="AV2703"/>
      <c r="BT2703" s="22"/>
      <c r="BU2703" s="22"/>
      <c r="BV2703" s="22"/>
      <c r="CL2703" s="22"/>
    </row>
    <row r="2704" spans="14:90">
      <c r="N2704" s="22"/>
      <c r="U2704"/>
      <c r="AE2704" s="22"/>
      <c r="AF2704" s="22"/>
      <c r="AH2704" s="22"/>
      <c r="AI2704" s="22"/>
      <c r="AJ2704" s="22"/>
      <c r="AR2704"/>
      <c r="AV2704"/>
      <c r="BT2704" s="22"/>
      <c r="BU2704" s="22"/>
      <c r="BV2704" s="22"/>
      <c r="CL2704" s="22"/>
    </row>
    <row r="2705" spans="14:90">
      <c r="N2705" s="22"/>
      <c r="U2705"/>
      <c r="AE2705" s="22"/>
      <c r="AF2705" s="22"/>
      <c r="AH2705" s="22"/>
      <c r="AI2705" s="22"/>
      <c r="AJ2705" s="22"/>
      <c r="AR2705"/>
      <c r="AV2705"/>
      <c r="BT2705" s="22"/>
      <c r="BU2705" s="22"/>
      <c r="BV2705" s="22"/>
      <c r="CL2705" s="22"/>
    </row>
    <row r="2706" spans="14:90">
      <c r="N2706" s="22"/>
      <c r="U2706"/>
      <c r="AE2706" s="22"/>
      <c r="AF2706" s="22"/>
      <c r="AH2706" s="22"/>
      <c r="AI2706" s="22"/>
      <c r="AJ2706" s="22"/>
      <c r="AR2706"/>
      <c r="AV2706"/>
      <c r="BT2706" s="22"/>
      <c r="BU2706" s="22"/>
      <c r="BV2706" s="22"/>
      <c r="CL2706" s="22"/>
    </row>
    <row r="2707" spans="14:90">
      <c r="N2707" s="22"/>
      <c r="U2707"/>
      <c r="AE2707" s="22"/>
      <c r="AF2707" s="22"/>
      <c r="AH2707" s="22"/>
      <c r="AI2707" s="22"/>
      <c r="AJ2707" s="22"/>
      <c r="AR2707"/>
      <c r="AV2707"/>
      <c r="BT2707" s="22"/>
      <c r="BU2707" s="22"/>
      <c r="BV2707" s="22"/>
      <c r="CL2707" s="22"/>
    </row>
    <row r="2708" spans="14:90">
      <c r="N2708" s="22"/>
      <c r="U2708"/>
      <c r="AE2708" s="22"/>
      <c r="AF2708" s="22"/>
      <c r="AH2708" s="22"/>
      <c r="AI2708" s="22"/>
      <c r="AJ2708" s="22"/>
      <c r="AR2708"/>
      <c r="AV2708"/>
      <c r="BT2708" s="22"/>
      <c r="BU2708" s="22"/>
      <c r="BV2708" s="22"/>
      <c r="CL2708" s="22"/>
    </row>
    <row r="2709" spans="14:90">
      <c r="N2709" s="22"/>
      <c r="U2709"/>
      <c r="AE2709" s="22"/>
      <c r="AF2709" s="22"/>
      <c r="AH2709" s="22"/>
      <c r="AI2709" s="22"/>
      <c r="AJ2709" s="22"/>
      <c r="AR2709"/>
      <c r="AV2709"/>
      <c r="BT2709" s="22"/>
      <c r="BU2709" s="22"/>
      <c r="BV2709" s="22"/>
      <c r="CL2709" s="22"/>
    </row>
    <row r="2710" spans="14:90">
      <c r="N2710" s="22"/>
      <c r="U2710"/>
      <c r="AE2710" s="22"/>
      <c r="AF2710" s="22"/>
      <c r="AH2710" s="22"/>
      <c r="AI2710" s="22"/>
      <c r="AJ2710" s="22"/>
      <c r="AR2710"/>
      <c r="AV2710"/>
      <c r="BT2710" s="22"/>
      <c r="BU2710" s="22"/>
      <c r="BV2710" s="22"/>
      <c r="CL2710" s="22"/>
    </row>
    <row r="2711" spans="14:90">
      <c r="N2711" s="22"/>
      <c r="U2711"/>
      <c r="AE2711" s="22"/>
      <c r="AF2711" s="22"/>
      <c r="AH2711" s="22"/>
      <c r="AI2711" s="22"/>
      <c r="AJ2711" s="22"/>
      <c r="AR2711"/>
      <c r="AV2711"/>
      <c r="BT2711" s="22"/>
      <c r="BU2711" s="22"/>
      <c r="BV2711" s="22"/>
      <c r="CL2711" s="22"/>
    </row>
    <row r="2712" spans="14:90">
      <c r="N2712" s="22"/>
      <c r="U2712"/>
      <c r="AE2712" s="22"/>
      <c r="AF2712" s="22"/>
      <c r="AH2712" s="22"/>
      <c r="AI2712" s="22"/>
      <c r="AJ2712" s="22"/>
      <c r="AR2712"/>
      <c r="AV2712"/>
      <c r="BT2712" s="22"/>
      <c r="BU2712" s="22"/>
      <c r="BV2712" s="22"/>
      <c r="CL2712" s="22"/>
    </row>
    <row r="2713" spans="14:90">
      <c r="N2713" s="22"/>
      <c r="U2713"/>
      <c r="AE2713" s="22"/>
      <c r="AF2713" s="22"/>
      <c r="AH2713" s="22"/>
      <c r="AI2713" s="22"/>
      <c r="AJ2713" s="22"/>
      <c r="AR2713"/>
      <c r="AV2713"/>
      <c r="BT2713" s="22"/>
      <c r="BU2713" s="22"/>
      <c r="BV2713" s="22"/>
      <c r="CL2713" s="22"/>
    </row>
    <row r="2714" spans="14:90">
      <c r="N2714" s="22"/>
      <c r="U2714"/>
      <c r="AE2714" s="22"/>
      <c r="AF2714" s="22"/>
      <c r="AH2714" s="22"/>
      <c r="AI2714" s="22"/>
      <c r="AJ2714" s="22"/>
      <c r="AR2714"/>
      <c r="AV2714"/>
      <c r="BT2714" s="22"/>
      <c r="BU2714" s="22"/>
      <c r="BV2714" s="22"/>
      <c r="CL2714" s="22"/>
    </row>
    <row r="2715" spans="14:90">
      <c r="N2715" s="22"/>
      <c r="U2715"/>
      <c r="AE2715" s="22"/>
      <c r="AF2715" s="22"/>
      <c r="AH2715" s="22"/>
      <c r="AI2715" s="22"/>
      <c r="AJ2715" s="22"/>
      <c r="AR2715"/>
      <c r="AV2715"/>
      <c r="BT2715" s="22"/>
      <c r="BU2715" s="22"/>
      <c r="BV2715" s="22"/>
      <c r="CL2715" s="22"/>
    </row>
    <row r="2716" spans="14:90">
      <c r="N2716" s="22"/>
      <c r="U2716"/>
      <c r="AE2716" s="22"/>
      <c r="AF2716" s="22"/>
      <c r="AH2716" s="22"/>
      <c r="AI2716" s="22"/>
      <c r="AJ2716" s="22"/>
      <c r="AR2716"/>
      <c r="AV2716"/>
      <c r="BT2716" s="22"/>
      <c r="BU2716" s="22"/>
      <c r="BV2716" s="22"/>
      <c r="CL2716" s="22"/>
    </row>
    <row r="2717" spans="14:90">
      <c r="N2717" s="22"/>
      <c r="U2717"/>
      <c r="AE2717" s="22"/>
      <c r="AF2717" s="22"/>
      <c r="AH2717" s="22"/>
      <c r="AI2717" s="22"/>
      <c r="AJ2717" s="22"/>
      <c r="AR2717"/>
      <c r="AV2717"/>
      <c r="BT2717" s="22"/>
      <c r="BU2717" s="22"/>
      <c r="BV2717" s="22"/>
      <c r="CL2717" s="22"/>
    </row>
    <row r="2718" spans="14:90">
      <c r="N2718" s="22"/>
      <c r="U2718"/>
      <c r="AE2718" s="22"/>
      <c r="AF2718" s="22"/>
      <c r="AH2718" s="22"/>
      <c r="AI2718" s="22"/>
      <c r="AJ2718" s="22"/>
      <c r="AR2718"/>
      <c r="AV2718"/>
      <c r="BT2718" s="22"/>
      <c r="BU2718" s="22"/>
      <c r="BV2718" s="22"/>
      <c r="CL2718" s="22"/>
    </row>
    <row r="2719" spans="14:90">
      <c r="N2719" s="22"/>
      <c r="U2719"/>
      <c r="AE2719" s="22"/>
      <c r="AF2719" s="22"/>
      <c r="AH2719" s="22"/>
      <c r="AI2719" s="22"/>
      <c r="AJ2719" s="22"/>
      <c r="AR2719"/>
      <c r="AV2719"/>
      <c r="BT2719" s="22"/>
      <c r="BU2719" s="22"/>
      <c r="BV2719" s="22"/>
      <c r="CL2719" s="22"/>
    </row>
    <row r="2720" spans="14:90">
      <c r="N2720" s="22"/>
      <c r="U2720"/>
      <c r="AE2720" s="22"/>
      <c r="AF2720" s="22"/>
      <c r="AH2720" s="22"/>
      <c r="AI2720" s="22"/>
      <c r="AJ2720" s="22"/>
      <c r="AR2720"/>
      <c r="AV2720"/>
      <c r="BT2720" s="22"/>
      <c r="BU2720" s="22"/>
      <c r="BV2720" s="22"/>
      <c r="CL2720" s="22"/>
    </row>
    <row r="2721" spans="14:90">
      <c r="N2721" s="22"/>
      <c r="U2721"/>
      <c r="AE2721" s="22"/>
      <c r="AF2721" s="22"/>
      <c r="AH2721" s="22"/>
      <c r="AI2721" s="22"/>
      <c r="AJ2721" s="22"/>
      <c r="AR2721"/>
      <c r="AV2721"/>
      <c r="BT2721" s="22"/>
      <c r="BU2721" s="22"/>
      <c r="BV2721" s="22"/>
      <c r="CL2721" s="22"/>
    </row>
    <row r="2722" spans="14:90">
      <c r="N2722" s="22"/>
      <c r="U2722"/>
      <c r="AE2722" s="22"/>
      <c r="AF2722" s="22"/>
      <c r="AH2722" s="22"/>
      <c r="AI2722" s="22"/>
      <c r="AJ2722" s="22"/>
      <c r="AR2722"/>
      <c r="AV2722"/>
      <c r="BT2722" s="22"/>
      <c r="BU2722" s="22"/>
      <c r="BV2722" s="22"/>
      <c r="CL2722" s="22"/>
    </row>
    <row r="2723" spans="14:90">
      <c r="N2723" s="22"/>
      <c r="U2723"/>
      <c r="AE2723" s="22"/>
      <c r="AF2723" s="22"/>
      <c r="AH2723" s="22"/>
      <c r="AI2723" s="22"/>
      <c r="AJ2723" s="22"/>
      <c r="AR2723"/>
      <c r="AV2723"/>
      <c r="BT2723" s="22"/>
      <c r="BU2723" s="22"/>
      <c r="BV2723" s="22"/>
      <c r="CL2723" s="22"/>
    </row>
    <row r="2724" spans="14:90">
      <c r="N2724" s="22"/>
      <c r="U2724"/>
      <c r="AE2724" s="22"/>
      <c r="AF2724" s="22"/>
      <c r="AH2724" s="22"/>
      <c r="AI2724" s="22"/>
      <c r="AJ2724" s="22"/>
      <c r="AR2724"/>
      <c r="AV2724"/>
      <c r="BT2724" s="22"/>
      <c r="BU2724" s="22"/>
      <c r="BV2724" s="22"/>
      <c r="CL2724" s="22"/>
    </row>
    <row r="2725" spans="14:90">
      <c r="N2725" s="22"/>
      <c r="U2725"/>
      <c r="AE2725" s="22"/>
      <c r="AF2725" s="22"/>
      <c r="AH2725" s="22"/>
      <c r="AI2725" s="22"/>
      <c r="AJ2725" s="22"/>
      <c r="AR2725"/>
      <c r="AV2725"/>
      <c r="BT2725" s="22"/>
      <c r="BU2725" s="22"/>
      <c r="BV2725" s="22"/>
      <c r="CL2725" s="22"/>
    </row>
    <row r="2726" spans="14:90">
      <c r="N2726" s="22"/>
      <c r="U2726"/>
      <c r="AE2726" s="22"/>
      <c r="AF2726" s="22"/>
      <c r="AH2726" s="22"/>
      <c r="AI2726" s="22"/>
      <c r="AJ2726" s="22"/>
      <c r="AR2726"/>
      <c r="AV2726"/>
      <c r="BT2726" s="22"/>
      <c r="BU2726" s="22"/>
      <c r="BV2726" s="22"/>
      <c r="CL2726" s="22"/>
    </row>
    <row r="2727" spans="14:90">
      <c r="N2727" s="22"/>
      <c r="U2727"/>
      <c r="AE2727" s="22"/>
      <c r="AF2727" s="22"/>
      <c r="AH2727" s="22"/>
      <c r="AI2727" s="22"/>
      <c r="AJ2727" s="22"/>
      <c r="AR2727"/>
      <c r="AV2727"/>
      <c r="BT2727" s="22"/>
      <c r="BU2727" s="22"/>
      <c r="BV2727" s="22"/>
      <c r="CL2727" s="22"/>
    </row>
    <row r="2728" spans="14:90">
      <c r="N2728" s="22"/>
      <c r="U2728"/>
      <c r="AE2728" s="22"/>
      <c r="AF2728" s="22"/>
      <c r="AH2728" s="22"/>
      <c r="AI2728" s="22"/>
      <c r="AJ2728" s="22"/>
      <c r="AR2728"/>
      <c r="AV2728"/>
      <c r="BT2728" s="22"/>
      <c r="BU2728" s="22"/>
      <c r="BV2728" s="22"/>
      <c r="CL2728" s="22"/>
    </row>
    <row r="2729" spans="14:90">
      <c r="N2729" s="22"/>
      <c r="U2729"/>
      <c r="AE2729" s="22"/>
      <c r="AF2729" s="22"/>
      <c r="AH2729" s="22"/>
      <c r="AI2729" s="22"/>
      <c r="AJ2729" s="22"/>
      <c r="AR2729"/>
      <c r="AV2729"/>
      <c r="BT2729" s="22"/>
      <c r="BU2729" s="22"/>
      <c r="BV2729" s="22"/>
      <c r="CL2729" s="22"/>
    </row>
    <row r="2730" spans="14:90">
      <c r="N2730" s="22"/>
      <c r="U2730"/>
      <c r="AE2730" s="22"/>
      <c r="AF2730" s="22"/>
      <c r="AH2730" s="22"/>
      <c r="AI2730" s="22"/>
      <c r="AJ2730" s="22"/>
      <c r="AR2730"/>
      <c r="AV2730"/>
      <c r="BT2730" s="22"/>
      <c r="BU2730" s="22"/>
      <c r="BV2730" s="22"/>
      <c r="CL2730" s="22"/>
    </row>
    <row r="2731" spans="14:90">
      <c r="N2731" s="22"/>
      <c r="U2731"/>
      <c r="AE2731" s="22"/>
      <c r="AF2731" s="22"/>
      <c r="AH2731" s="22"/>
      <c r="AI2731" s="22"/>
      <c r="AJ2731" s="22"/>
      <c r="AR2731"/>
      <c r="AV2731"/>
      <c r="BT2731" s="22"/>
      <c r="BU2731" s="22"/>
      <c r="BV2731" s="22"/>
      <c r="CL2731" s="22"/>
    </row>
    <row r="2732" spans="14:90">
      <c r="N2732" s="22"/>
      <c r="U2732"/>
      <c r="AE2732" s="22"/>
      <c r="AF2732" s="22"/>
      <c r="AH2732" s="22"/>
      <c r="AI2732" s="22"/>
      <c r="AJ2732" s="22"/>
      <c r="AR2732"/>
      <c r="AV2732"/>
      <c r="BT2732" s="22"/>
      <c r="BU2732" s="22"/>
      <c r="BV2732" s="22"/>
      <c r="CL2732" s="22"/>
    </row>
    <row r="2733" spans="14:90">
      <c r="N2733" s="22"/>
      <c r="U2733"/>
      <c r="AE2733" s="22"/>
      <c r="AF2733" s="22"/>
      <c r="AH2733" s="22"/>
      <c r="AI2733" s="22"/>
      <c r="AJ2733" s="22"/>
      <c r="AR2733"/>
      <c r="AV2733"/>
      <c r="BT2733" s="22"/>
      <c r="BU2733" s="22"/>
      <c r="BV2733" s="22"/>
      <c r="CL2733" s="22"/>
    </row>
    <row r="2734" spans="14:90">
      <c r="N2734" s="22"/>
      <c r="U2734"/>
      <c r="AE2734" s="22"/>
      <c r="AF2734" s="22"/>
      <c r="AH2734" s="22"/>
      <c r="AI2734" s="22"/>
      <c r="AJ2734" s="22"/>
      <c r="AR2734"/>
      <c r="AV2734"/>
      <c r="BT2734" s="22"/>
      <c r="BU2734" s="22"/>
      <c r="BV2734" s="22"/>
      <c r="CL2734" s="22"/>
    </row>
    <row r="2735" spans="14:90">
      <c r="N2735" s="22"/>
      <c r="U2735"/>
      <c r="AE2735" s="22"/>
      <c r="AF2735" s="22"/>
      <c r="AH2735" s="22"/>
      <c r="AI2735" s="22"/>
      <c r="AJ2735" s="22"/>
      <c r="AR2735"/>
      <c r="AV2735"/>
      <c r="BT2735" s="22"/>
      <c r="BU2735" s="22"/>
      <c r="BV2735" s="22"/>
      <c r="CL2735" s="22"/>
    </row>
    <row r="2736" spans="14:90">
      <c r="N2736" s="22"/>
      <c r="U2736"/>
      <c r="AE2736" s="22"/>
      <c r="AF2736" s="22"/>
      <c r="AH2736" s="22"/>
      <c r="AI2736" s="22"/>
      <c r="AJ2736" s="22"/>
      <c r="AR2736"/>
      <c r="AV2736"/>
      <c r="BT2736" s="22"/>
      <c r="BU2736" s="22"/>
      <c r="BV2736" s="22"/>
      <c r="CL2736" s="22"/>
    </row>
    <row r="2737" spans="14:90">
      <c r="N2737" s="22"/>
      <c r="U2737"/>
      <c r="AE2737" s="22"/>
      <c r="AF2737" s="22"/>
      <c r="AH2737" s="22"/>
      <c r="AI2737" s="22"/>
      <c r="AJ2737" s="22"/>
      <c r="AR2737"/>
      <c r="AV2737"/>
      <c r="BT2737" s="22"/>
      <c r="BU2737" s="22"/>
      <c r="BV2737" s="22"/>
      <c r="CL2737" s="22"/>
    </row>
    <row r="2738" spans="14:90">
      <c r="N2738" s="22"/>
      <c r="U2738"/>
      <c r="AE2738" s="22"/>
      <c r="AF2738" s="22"/>
      <c r="AH2738" s="22"/>
      <c r="AI2738" s="22"/>
      <c r="AJ2738" s="22"/>
      <c r="AR2738"/>
      <c r="AV2738"/>
      <c r="BT2738" s="22"/>
      <c r="BU2738" s="22"/>
      <c r="BV2738" s="22"/>
      <c r="CL2738" s="22"/>
    </row>
    <row r="2739" spans="14:90">
      <c r="N2739" s="22"/>
      <c r="U2739"/>
      <c r="AE2739" s="22"/>
      <c r="AF2739" s="22"/>
      <c r="AH2739" s="22"/>
      <c r="AI2739" s="22"/>
      <c r="AJ2739" s="22"/>
      <c r="AR2739"/>
      <c r="AV2739"/>
      <c r="BT2739" s="22"/>
      <c r="BU2739" s="22"/>
      <c r="BV2739" s="22"/>
      <c r="CL2739" s="22"/>
    </row>
    <row r="2740" spans="14:90">
      <c r="N2740" s="22"/>
      <c r="U2740"/>
      <c r="AE2740" s="22"/>
      <c r="AF2740" s="22"/>
      <c r="AH2740" s="22"/>
      <c r="AI2740" s="22"/>
      <c r="AJ2740" s="22"/>
      <c r="AR2740"/>
      <c r="AV2740"/>
      <c r="BT2740" s="22"/>
      <c r="BU2740" s="22"/>
      <c r="BV2740" s="22"/>
      <c r="CL2740" s="22"/>
    </row>
    <row r="2741" spans="14:90">
      <c r="N2741" s="22"/>
      <c r="U2741"/>
      <c r="AE2741" s="22"/>
      <c r="AF2741" s="22"/>
      <c r="AH2741" s="22"/>
      <c r="AI2741" s="22"/>
      <c r="AJ2741" s="22"/>
      <c r="AR2741"/>
      <c r="AV2741"/>
      <c r="BT2741" s="22"/>
      <c r="BU2741" s="22"/>
      <c r="BV2741" s="22"/>
      <c r="CL2741" s="22"/>
    </row>
    <row r="2742" spans="14:90">
      <c r="N2742" s="22"/>
      <c r="U2742"/>
      <c r="AE2742" s="22"/>
      <c r="AF2742" s="22"/>
      <c r="AH2742" s="22"/>
      <c r="AI2742" s="22"/>
      <c r="AJ2742" s="22"/>
      <c r="AR2742"/>
      <c r="AV2742"/>
      <c r="BT2742" s="22"/>
      <c r="BU2742" s="22"/>
      <c r="BV2742" s="22"/>
      <c r="CL2742" s="22"/>
    </row>
    <row r="2743" spans="14:90">
      <c r="N2743" s="22"/>
      <c r="U2743"/>
      <c r="AE2743" s="22"/>
      <c r="AF2743" s="22"/>
      <c r="AH2743" s="22"/>
      <c r="AI2743" s="22"/>
      <c r="AJ2743" s="22"/>
      <c r="AR2743"/>
      <c r="AV2743"/>
      <c r="BT2743" s="22"/>
      <c r="BU2743" s="22"/>
      <c r="BV2743" s="22"/>
      <c r="CL2743" s="22"/>
    </row>
    <row r="2744" spans="14:90">
      <c r="N2744" s="22"/>
      <c r="U2744"/>
      <c r="AE2744" s="22"/>
      <c r="AF2744" s="22"/>
      <c r="AH2744" s="22"/>
      <c r="AI2744" s="22"/>
      <c r="AJ2744" s="22"/>
      <c r="AR2744"/>
      <c r="AV2744"/>
      <c r="BT2744" s="22"/>
      <c r="BU2744" s="22"/>
      <c r="BV2744" s="22"/>
      <c r="CL2744" s="22"/>
    </row>
    <row r="2745" spans="14:90">
      <c r="N2745" s="22"/>
      <c r="U2745"/>
      <c r="AE2745" s="22"/>
      <c r="AF2745" s="22"/>
      <c r="AH2745" s="22"/>
      <c r="AI2745" s="22"/>
      <c r="AJ2745" s="22"/>
      <c r="AR2745"/>
      <c r="AV2745"/>
      <c r="BT2745" s="22"/>
      <c r="BU2745" s="22"/>
      <c r="BV2745" s="22"/>
      <c r="CL2745" s="22"/>
    </row>
    <row r="2746" spans="14:90">
      <c r="N2746" s="22"/>
      <c r="U2746"/>
      <c r="AE2746" s="22"/>
      <c r="AF2746" s="22"/>
      <c r="AH2746" s="22"/>
      <c r="AI2746" s="22"/>
      <c r="AJ2746" s="22"/>
      <c r="AR2746"/>
      <c r="AV2746"/>
      <c r="BT2746" s="22"/>
      <c r="BU2746" s="22"/>
      <c r="BV2746" s="22"/>
      <c r="CL2746" s="22"/>
    </row>
    <row r="2747" spans="14:90">
      <c r="N2747" s="22"/>
      <c r="U2747"/>
      <c r="AE2747" s="22"/>
      <c r="AF2747" s="22"/>
      <c r="AH2747" s="22"/>
      <c r="AI2747" s="22"/>
      <c r="AJ2747" s="22"/>
      <c r="AR2747"/>
      <c r="AV2747"/>
      <c r="BT2747" s="22"/>
      <c r="BU2747" s="22"/>
      <c r="BV2747" s="22"/>
      <c r="CL2747" s="22"/>
    </row>
    <row r="2748" spans="14:90">
      <c r="N2748" s="22"/>
      <c r="U2748"/>
      <c r="AE2748" s="22"/>
      <c r="AF2748" s="22"/>
      <c r="AH2748" s="22"/>
      <c r="AI2748" s="22"/>
      <c r="AJ2748" s="22"/>
      <c r="AR2748"/>
      <c r="AV2748"/>
      <c r="BT2748" s="22"/>
      <c r="BU2748" s="22"/>
      <c r="BV2748" s="22"/>
      <c r="CL2748" s="22"/>
    </row>
    <row r="2749" spans="14:90">
      <c r="N2749" s="22"/>
      <c r="U2749"/>
      <c r="AE2749" s="22"/>
      <c r="AF2749" s="22"/>
      <c r="AH2749" s="22"/>
      <c r="AI2749" s="22"/>
      <c r="AJ2749" s="22"/>
      <c r="AR2749"/>
      <c r="AV2749"/>
      <c r="BT2749" s="22"/>
      <c r="BU2749" s="22"/>
      <c r="BV2749" s="22"/>
      <c r="CL2749" s="22"/>
    </row>
    <row r="2750" spans="14:90">
      <c r="N2750" s="22"/>
      <c r="U2750"/>
      <c r="AE2750" s="22"/>
      <c r="AF2750" s="22"/>
      <c r="AH2750" s="22"/>
      <c r="AI2750" s="22"/>
      <c r="AJ2750" s="22"/>
      <c r="AR2750"/>
      <c r="AV2750"/>
      <c r="BT2750" s="22"/>
      <c r="BU2750" s="22"/>
      <c r="BV2750" s="22"/>
      <c r="CL2750" s="22"/>
    </row>
    <row r="2751" spans="14:90">
      <c r="N2751" s="22"/>
      <c r="U2751"/>
      <c r="AE2751" s="22"/>
      <c r="AF2751" s="22"/>
      <c r="AH2751" s="22"/>
      <c r="AI2751" s="22"/>
      <c r="AJ2751" s="22"/>
      <c r="AR2751"/>
      <c r="AV2751"/>
      <c r="BT2751" s="22"/>
      <c r="BU2751" s="22"/>
      <c r="BV2751" s="22"/>
      <c r="CL2751" s="22"/>
    </row>
    <row r="2752" spans="14:90">
      <c r="N2752" s="22"/>
      <c r="U2752"/>
      <c r="AE2752" s="22"/>
      <c r="AF2752" s="22"/>
      <c r="AH2752" s="22"/>
      <c r="AI2752" s="22"/>
      <c r="AJ2752" s="22"/>
      <c r="AR2752"/>
      <c r="AV2752"/>
      <c r="BT2752" s="22"/>
      <c r="BU2752" s="22"/>
      <c r="BV2752" s="22"/>
      <c r="CL2752" s="22"/>
    </row>
    <row r="2753" spans="14:90">
      <c r="N2753" s="22"/>
      <c r="U2753"/>
      <c r="AE2753" s="22"/>
      <c r="AF2753" s="22"/>
      <c r="AH2753" s="22"/>
      <c r="AI2753" s="22"/>
      <c r="AJ2753" s="22"/>
      <c r="AR2753"/>
      <c r="AV2753"/>
      <c r="BT2753" s="22"/>
      <c r="BU2753" s="22"/>
      <c r="BV2753" s="22"/>
      <c r="CL2753" s="22"/>
    </row>
    <row r="2754" spans="14:90">
      <c r="N2754" s="22"/>
      <c r="U2754"/>
      <c r="AE2754" s="22"/>
      <c r="AF2754" s="22"/>
      <c r="AH2754" s="22"/>
      <c r="AI2754" s="22"/>
      <c r="AJ2754" s="22"/>
      <c r="AR2754"/>
      <c r="AV2754"/>
      <c r="BT2754" s="22"/>
      <c r="BU2754" s="22"/>
      <c r="BV2754" s="22"/>
      <c r="CL2754" s="22"/>
    </row>
    <row r="2755" spans="14:90">
      <c r="N2755" s="22"/>
      <c r="U2755"/>
      <c r="AE2755" s="22"/>
      <c r="AF2755" s="22"/>
      <c r="AH2755" s="22"/>
      <c r="AI2755" s="22"/>
      <c r="AJ2755" s="22"/>
      <c r="AR2755"/>
      <c r="AV2755"/>
      <c r="BT2755" s="22"/>
      <c r="BU2755" s="22"/>
      <c r="BV2755" s="22"/>
      <c r="CL2755" s="22"/>
    </row>
    <row r="2756" spans="14:90">
      <c r="N2756" s="22"/>
      <c r="U2756"/>
      <c r="AE2756" s="22"/>
      <c r="AF2756" s="22"/>
      <c r="AH2756" s="22"/>
      <c r="AI2756" s="22"/>
      <c r="AJ2756" s="22"/>
      <c r="AR2756"/>
      <c r="AV2756"/>
      <c r="BT2756" s="22"/>
      <c r="BU2756" s="22"/>
      <c r="BV2756" s="22"/>
      <c r="CL2756" s="22"/>
    </row>
    <row r="2757" spans="14:90">
      <c r="N2757" s="22"/>
      <c r="U2757"/>
      <c r="AE2757" s="22"/>
      <c r="AF2757" s="22"/>
      <c r="AH2757" s="22"/>
      <c r="AI2757" s="22"/>
      <c r="AJ2757" s="22"/>
      <c r="AR2757"/>
      <c r="AV2757"/>
      <c r="BT2757" s="22"/>
      <c r="BU2757" s="22"/>
      <c r="BV2757" s="22"/>
      <c r="CL2757" s="22"/>
    </row>
    <row r="2758" spans="14:90">
      <c r="N2758" s="22"/>
      <c r="U2758"/>
      <c r="AE2758" s="22"/>
      <c r="AF2758" s="22"/>
      <c r="AH2758" s="22"/>
      <c r="AI2758" s="22"/>
      <c r="AJ2758" s="22"/>
      <c r="AR2758"/>
      <c r="AV2758"/>
      <c r="BT2758" s="22"/>
      <c r="BU2758" s="22"/>
      <c r="BV2758" s="22"/>
      <c r="CL2758" s="22"/>
    </row>
    <row r="2759" spans="14:90">
      <c r="N2759" s="22"/>
      <c r="U2759"/>
      <c r="AE2759" s="22"/>
      <c r="AF2759" s="22"/>
      <c r="AH2759" s="22"/>
      <c r="AI2759" s="22"/>
      <c r="AJ2759" s="22"/>
      <c r="AR2759"/>
      <c r="AV2759"/>
      <c r="BT2759" s="22"/>
      <c r="BU2759" s="22"/>
      <c r="BV2759" s="22"/>
      <c r="CL2759" s="22"/>
    </row>
    <row r="2760" spans="14:90">
      <c r="N2760" s="22"/>
      <c r="U2760"/>
      <c r="AE2760" s="22"/>
      <c r="AF2760" s="22"/>
      <c r="AH2760" s="22"/>
      <c r="AI2760" s="22"/>
      <c r="AJ2760" s="22"/>
      <c r="AR2760"/>
      <c r="AV2760"/>
      <c r="BT2760" s="22"/>
      <c r="BU2760" s="22"/>
      <c r="BV2760" s="22"/>
      <c r="CL2760" s="22"/>
    </row>
    <row r="2761" spans="14:90">
      <c r="N2761" s="22"/>
      <c r="U2761"/>
      <c r="AE2761" s="22"/>
      <c r="AF2761" s="22"/>
      <c r="AH2761" s="22"/>
      <c r="AI2761" s="22"/>
      <c r="AJ2761" s="22"/>
      <c r="AR2761"/>
      <c r="AV2761"/>
      <c r="BT2761" s="22"/>
      <c r="BU2761" s="22"/>
      <c r="BV2761" s="22"/>
      <c r="CL2761" s="22"/>
    </row>
    <row r="2762" spans="14:90">
      <c r="N2762" s="22"/>
      <c r="U2762"/>
      <c r="AE2762" s="22"/>
      <c r="AF2762" s="22"/>
      <c r="AH2762" s="22"/>
      <c r="AI2762" s="22"/>
      <c r="AJ2762" s="22"/>
      <c r="AR2762"/>
      <c r="AV2762"/>
      <c r="BT2762" s="22"/>
      <c r="BU2762" s="22"/>
      <c r="BV2762" s="22"/>
      <c r="CL2762" s="22"/>
    </row>
    <row r="2763" spans="14:90">
      <c r="N2763" s="22"/>
      <c r="U2763"/>
      <c r="AE2763" s="22"/>
      <c r="AF2763" s="22"/>
      <c r="AH2763" s="22"/>
      <c r="AI2763" s="22"/>
      <c r="AJ2763" s="22"/>
      <c r="AR2763"/>
      <c r="AV2763"/>
      <c r="BT2763" s="22"/>
      <c r="BU2763" s="22"/>
      <c r="BV2763" s="22"/>
      <c r="CL2763" s="22"/>
    </row>
    <row r="2764" spans="14:90">
      <c r="N2764" s="22"/>
      <c r="U2764"/>
      <c r="AE2764" s="22"/>
      <c r="AF2764" s="22"/>
      <c r="AH2764" s="22"/>
      <c r="AI2764" s="22"/>
      <c r="AJ2764" s="22"/>
      <c r="AR2764"/>
      <c r="AV2764"/>
      <c r="BT2764" s="22"/>
      <c r="BU2764" s="22"/>
      <c r="BV2764" s="22"/>
      <c r="CL2764" s="22"/>
    </row>
    <row r="2765" spans="14:90">
      <c r="N2765" s="22"/>
      <c r="U2765"/>
      <c r="AE2765" s="22"/>
      <c r="AF2765" s="22"/>
      <c r="AH2765" s="22"/>
      <c r="AI2765" s="22"/>
      <c r="AJ2765" s="22"/>
      <c r="AR2765"/>
      <c r="AV2765"/>
      <c r="BT2765" s="22"/>
      <c r="BU2765" s="22"/>
      <c r="BV2765" s="22"/>
      <c r="CL2765" s="22"/>
    </row>
    <row r="2766" spans="14:90">
      <c r="N2766" s="22"/>
      <c r="U2766"/>
      <c r="AE2766" s="22"/>
      <c r="AF2766" s="22"/>
      <c r="AH2766" s="22"/>
      <c r="AI2766" s="22"/>
      <c r="AJ2766" s="22"/>
      <c r="AR2766"/>
      <c r="AV2766"/>
      <c r="BT2766" s="22"/>
      <c r="BU2766" s="22"/>
      <c r="BV2766" s="22"/>
      <c r="CL2766" s="22"/>
    </row>
    <row r="2767" spans="14:90">
      <c r="N2767" s="22"/>
      <c r="U2767"/>
      <c r="AE2767" s="22"/>
      <c r="AF2767" s="22"/>
      <c r="AH2767" s="22"/>
      <c r="AI2767" s="22"/>
      <c r="AJ2767" s="22"/>
      <c r="AR2767"/>
      <c r="AV2767"/>
      <c r="BT2767" s="22"/>
      <c r="BU2767" s="22"/>
      <c r="BV2767" s="22"/>
      <c r="CL2767" s="22"/>
    </row>
    <row r="2768" spans="14:90">
      <c r="N2768" s="22"/>
      <c r="U2768"/>
      <c r="AE2768" s="22"/>
      <c r="AF2768" s="22"/>
      <c r="AH2768" s="22"/>
      <c r="AI2768" s="22"/>
      <c r="AJ2768" s="22"/>
      <c r="AR2768"/>
      <c r="AV2768"/>
      <c r="BT2768" s="22"/>
      <c r="BU2768" s="22"/>
      <c r="BV2768" s="22"/>
      <c r="CL2768" s="22"/>
    </row>
    <row r="2769" spans="14:90">
      <c r="N2769" s="22"/>
      <c r="U2769"/>
      <c r="AE2769" s="22"/>
      <c r="AF2769" s="22"/>
      <c r="AH2769" s="22"/>
      <c r="AI2769" s="22"/>
      <c r="AJ2769" s="22"/>
      <c r="AR2769"/>
      <c r="AV2769"/>
      <c r="BT2769" s="22"/>
      <c r="BU2769" s="22"/>
      <c r="BV2769" s="22"/>
      <c r="CL2769" s="22"/>
    </row>
    <row r="2770" spans="14:90">
      <c r="N2770" s="22"/>
      <c r="U2770"/>
      <c r="AE2770" s="22"/>
      <c r="AF2770" s="22"/>
      <c r="AH2770" s="22"/>
      <c r="AI2770" s="22"/>
      <c r="AJ2770" s="22"/>
      <c r="AR2770"/>
      <c r="AV2770"/>
      <c r="BT2770" s="22"/>
      <c r="BU2770" s="22"/>
      <c r="BV2770" s="22"/>
      <c r="CL2770" s="22"/>
    </row>
    <row r="2771" spans="14:90">
      <c r="N2771" s="22"/>
      <c r="U2771"/>
      <c r="AE2771" s="22"/>
      <c r="AF2771" s="22"/>
      <c r="AH2771" s="22"/>
      <c r="AI2771" s="22"/>
      <c r="AJ2771" s="22"/>
      <c r="AR2771"/>
      <c r="AV2771"/>
      <c r="BT2771" s="22"/>
      <c r="BU2771" s="22"/>
      <c r="BV2771" s="22"/>
      <c r="CL2771" s="22"/>
    </row>
    <row r="2772" spans="14:90">
      <c r="N2772" s="22"/>
      <c r="U2772"/>
      <c r="AE2772" s="22"/>
      <c r="AF2772" s="22"/>
      <c r="AH2772" s="22"/>
      <c r="AI2772" s="22"/>
      <c r="AJ2772" s="22"/>
      <c r="AR2772"/>
      <c r="AV2772"/>
      <c r="BT2772" s="22"/>
      <c r="BU2772" s="22"/>
      <c r="BV2772" s="22"/>
      <c r="CL2772" s="22"/>
    </row>
    <row r="2773" spans="14:90">
      <c r="N2773" s="22"/>
      <c r="U2773"/>
      <c r="AE2773" s="22"/>
      <c r="AF2773" s="22"/>
      <c r="AH2773" s="22"/>
      <c r="AI2773" s="22"/>
      <c r="AJ2773" s="22"/>
      <c r="AR2773"/>
      <c r="AV2773"/>
      <c r="BT2773" s="22"/>
      <c r="BU2773" s="22"/>
      <c r="BV2773" s="22"/>
      <c r="CL2773" s="22"/>
    </row>
    <row r="2774" spans="14:90">
      <c r="N2774" s="22"/>
      <c r="U2774"/>
      <c r="AE2774" s="22"/>
      <c r="AF2774" s="22"/>
      <c r="AH2774" s="22"/>
      <c r="AI2774" s="22"/>
      <c r="AJ2774" s="22"/>
      <c r="AR2774"/>
      <c r="AV2774"/>
      <c r="BT2774" s="22"/>
      <c r="BU2774" s="22"/>
      <c r="BV2774" s="22"/>
      <c r="CL2774" s="22"/>
    </row>
    <row r="2775" spans="14:90">
      <c r="N2775" s="22"/>
      <c r="U2775"/>
      <c r="AE2775" s="22"/>
      <c r="AF2775" s="22"/>
      <c r="AH2775" s="22"/>
      <c r="AI2775" s="22"/>
      <c r="AJ2775" s="22"/>
      <c r="AR2775"/>
      <c r="AV2775"/>
      <c r="BT2775" s="22"/>
      <c r="BU2775" s="22"/>
      <c r="BV2775" s="22"/>
      <c r="CL2775" s="22"/>
    </row>
    <row r="2776" spans="14:90">
      <c r="N2776" s="22"/>
      <c r="U2776"/>
      <c r="AE2776" s="22"/>
      <c r="AF2776" s="22"/>
      <c r="AH2776" s="22"/>
      <c r="AI2776" s="22"/>
      <c r="AJ2776" s="22"/>
      <c r="AR2776"/>
      <c r="AV2776"/>
      <c r="BT2776" s="22"/>
      <c r="BU2776" s="22"/>
      <c r="BV2776" s="22"/>
      <c r="CL2776" s="22"/>
    </row>
    <row r="2777" spans="14:90">
      <c r="N2777" s="22"/>
      <c r="U2777"/>
      <c r="AE2777" s="22"/>
      <c r="AF2777" s="22"/>
      <c r="AH2777" s="22"/>
      <c r="AI2777" s="22"/>
      <c r="AJ2777" s="22"/>
      <c r="AR2777"/>
      <c r="AV2777"/>
      <c r="BT2777" s="22"/>
      <c r="BU2777" s="22"/>
      <c r="BV2777" s="22"/>
      <c r="CL2777" s="22"/>
    </row>
    <row r="2778" spans="14:90">
      <c r="N2778" s="22"/>
      <c r="U2778"/>
      <c r="AE2778" s="22"/>
      <c r="AF2778" s="22"/>
      <c r="AH2778" s="22"/>
      <c r="AI2778" s="22"/>
      <c r="AJ2778" s="22"/>
      <c r="AR2778"/>
      <c r="AV2778"/>
      <c r="BT2778" s="22"/>
      <c r="BU2778" s="22"/>
      <c r="BV2778" s="22"/>
      <c r="CL2778" s="22"/>
    </row>
    <row r="2779" spans="14:90">
      <c r="N2779" s="22"/>
      <c r="U2779"/>
      <c r="AE2779" s="22"/>
      <c r="AF2779" s="22"/>
      <c r="AH2779" s="22"/>
      <c r="AI2779" s="22"/>
      <c r="AJ2779" s="22"/>
      <c r="AR2779"/>
      <c r="AV2779"/>
      <c r="BT2779" s="22"/>
      <c r="BU2779" s="22"/>
      <c r="BV2779" s="22"/>
      <c r="CL2779" s="22"/>
    </row>
    <row r="2780" spans="14:90">
      <c r="N2780" s="22"/>
      <c r="U2780"/>
      <c r="AE2780" s="22"/>
      <c r="AF2780" s="22"/>
      <c r="AH2780" s="22"/>
      <c r="AI2780" s="22"/>
      <c r="AJ2780" s="22"/>
      <c r="AR2780"/>
      <c r="AV2780"/>
      <c r="BT2780" s="22"/>
      <c r="BU2780" s="22"/>
      <c r="BV2780" s="22"/>
      <c r="CL2780" s="22"/>
    </row>
    <row r="2781" spans="14:90">
      <c r="N2781" s="22"/>
      <c r="U2781"/>
      <c r="AE2781" s="22"/>
      <c r="AF2781" s="22"/>
      <c r="AH2781" s="22"/>
      <c r="AI2781" s="22"/>
      <c r="AJ2781" s="22"/>
      <c r="AR2781"/>
      <c r="AV2781"/>
      <c r="BT2781" s="22"/>
      <c r="BU2781" s="22"/>
      <c r="BV2781" s="22"/>
      <c r="CL2781" s="22"/>
    </row>
    <row r="2782" spans="14:90">
      <c r="N2782" s="22"/>
      <c r="U2782"/>
      <c r="AE2782" s="22"/>
      <c r="AF2782" s="22"/>
      <c r="AH2782" s="22"/>
      <c r="AI2782" s="22"/>
      <c r="AJ2782" s="22"/>
      <c r="AR2782"/>
      <c r="AV2782"/>
      <c r="BT2782" s="22"/>
      <c r="BU2782" s="22"/>
      <c r="BV2782" s="22"/>
      <c r="CL2782" s="22"/>
    </row>
    <row r="2783" spans="14:90">
      <c r="N2783" s="22"/>
      <c r="U2783"/>
      <c r="AE2783" s="22"/>
      <c r="AF2783" s="22"/>
      <c r="AH2783" s="22"/>
      <c r="AI2783" s="22"/>
      <c r="AJ2783" s="22"/>
      <c r="AR2783"/>
      <c r="AV2783"/>
      <c r="BT2783" s="22"/>
      <c r="BU2783" s="22"/>
      <c r="BV2783" s="22"/>
      <c r="CL2783" s="22"/>
    </row>
    <row r="2784" spans="14:90">
      <c r="N2784" s="22"/>
      <c r="U2784"/>
      <c r="AE2784" s="22"/>
      <c r="AF2784" s="22"/>
      <c r="AH2784" s="22"/>
      <c r="AI2784" s="22"/>
      <c r="AJ2784" s="22"/>
      <c r="AR2784"/>
      <c r="AV2784"/>
      <c r="BT2784" s="22"/>
      <c r="BU2784" s="22"/>
      <c r="BV2784" s="22"/>
      <c r="CL2784" s="22"/>
    </row>
    <row r="2785" spans="14:90">
      <c r="N2785" s="22"/>
      <c r="U2785"/>
      <c r="AE2785" s="22"/>
      <c r="AF2785" s="22"/>
      <c r="AH2785" s="22"/>
      <c r="AI2785" s="22"/>
      <c r="AJ2785" s="22"/>
      <c r="AR2785"/>
      <c r="AV2785"/>
      <c r="BT2785" s="22"/>
      <c r="BU2785" s="22"/>
      <c r="BV2785" s="22"/>
      <c r="CL2785" s="22"/>
    </row>
    <row r="2786" spans="14:90">
      <c r="N2786" s="22"/>
      <c r="U2786"/>
      <c r="AE2786" s="22"/>
      <c r="AF2786" s="22"/>
      <c r="AH2786" s="22"/>
      <c r="AI2786" s="22"/>
      <c r="AJ2786" s="22"/>
      <c r="AR2786"/>
      <c r="AV2786"/>
      <c r="BT2786" s="22"/>
      <c r="BU2786" s="22"/>
      <c r="BV2786" s="22"/>
      <c r="CL2786" s="22"/>
    </row>
    <row r="2787" spans="14:90">
      <c r="N2787" s="22"/>
      <c r="U2787"/>
      <c r="AE2787" s="22"/>
      <c r="AF2787" s="22"/>
      <c r="AH2787" s="22"/>
      <c r="AI2787" s="22"/>
      <c r="AJ2787" s="22"/>
      <c r="AR2787"/>
      <c r="AV2787"/>
      <c r="BT2787" s="22"/>
      <c r="BU2787" s="22"/>
      <c r="BV2787" s="22"/>
      <c r="CL2787" s="22"/>
    </row>
    <row r="2788" spans="14:90">
      <c r="N2788" s="22"/>
      <c r="U2788"/>
      <c r="AE2788" s="22"/>
      <c r="AF2788" s="22"/>
      <c r="AH2788" s="22"/>
      <c r="AI2788" s="22"/>
      <c r="AJ2788" s="22"/>
      <c r="AR2788"/>
      <c r="AV2788"/>
      <c r="BT2788" s="22"/>
      <c r="BU2788" s="22"/>
      <c r="BV2788" s="22"/>
      <c r="CL2788" s="22"/>
    </row>
    <row r="2789" spans="14:90">
      <c r="N2789" s="22"/>
      <c r="U2789"/>
      <c r="AE2789" s="22"/>
      <c r="AF2789" s="22"/>
      <c r="AH2789" s="22"/>
      <c r="AI2789" s="22"/>
      <c r="AJ2789" s="22"/>
      <c r="AR2789"/>
      <c r="AV2789"/>
      <c r="BT2789" s="22"/>
      <c r="BU2789" s="22"/>
      <c r="BV2789" s="22"/>
      <c r="CL2789" s="22"/>
    </row>
    <row r="2790" spans="14:90">
      <c r="N2790" s="22"/>
      <c r="U2790"/>
      <c r="AE2790" s="22"/>
      <c r="AF2790" s="22"/>
      <c r="AH2790" s="22"/>
      <c r="AI2790" s="22"/>
      <c r="AJ2790" s="22"/>
      <c r="AR2790"/>
      <c r="AV2790"/>
      <c r="BT2790" s="22"/>
      <c r="BU2790" s="22"/>
      <c r="BV2790" s="22"/>
      <c r="CL2790" s="22"/>
    </row>
    <row r="2791" spans="14:90">
      <c r="N2791" s="22"/>
      <c r="U2791"/>
      <c r="AE2791" s="22"/>
      <c r="AF2791" s="22"/>
      <c r="AH2791" s="22"/>
      <c r="AI2791" s="22"/>
      <c r="AJ2791" s="22"/>
      <c r="AR2791"/>
      <c r="AV2791"/>
      <c r="BT2791" s="22"/>
      <c r="BU2791" s="22"/>
      <c r="BV2791" s="22"/>
      <c r="CL2791" s="22"/>
    </row>
    <row r="2792" spans="14:90">
      <c r="N2792" s="22"/>
      <c r="U2792"/>
      <c r="AE2792" s="22"/>
      <c r="AF2792" s="22"/>
      <c r="AH2792" s="22"/>
      <c r="AI2792" s="22"/>
      <c r="AJ2792" s="22"/>
      <c r="AR2792"/>
      <c r="AV2792"/>
      <c r="BT2792" s="22"/>
      <c r="BU2792" s="22"/>
      <c r="BV2792" s="22"/>
      <c r="CL2792" s="22"/>
    </row>
    <row r="2793" spans="14:90">
      <c r="N2793" s="22"/>
      <c r="U2793"/>
      <c r="AE2793" s="22"/>
      <c r="AF2793" s="22"/>
      <c r="AH2793" s="22"/>
      <c r="AI2793" s="22"/>
      <c r="AJ2793" s="22"/>
      <c r="AR2793"/>
      <c r="AV2793"/>
      <c r="BT2793" s="22"/>
      <c r="BU2793" s="22"/>
      <c r="BV2793" s="22"/>
      <c r="CL2793" s="22"/>
    </row>
    <row r="2794" spans="14:90">
      <c r="N2794" s="22"/>
      <c r="U2794"/>
      <c r="AE2794" s="22"/>
      <c r="AF2794" s="22"/>
      <c r="AH2794" s="22"/>
      <c r="AI2794" s="22"/>
      <c r="AJ2794" s="22"/>
      <c r="AR2794"/>
      <c r="AV2794"/>
      <c r="BT2794" s="22"/>
      <c r="BU2794" s="22"/>
      <c r="BV2794" s="22"/>
      <c r="CL2794" s="22"/>
    </row>
    <row r="2795" spans="14:90">
      <c r="N2795" s="22"/>
      <c r="U2795"/>
      <c r="AE2795" s="22"/>
      <c r="AF2795" s="22"/>
      <c r="AH2795" s="22"/>
      <c r="AI2795" s="22"/>
      <c r="AJ2795" s="22"/>
      <c r="AR2795"/>
      <c r="AV2795"/>
      <c r="BT2795" s="22"/>
      <c r="BU2795" s="22"/>
      <c r="BV2795" s="22"/>
      <c r="CL2795" s="22"/>
    </row>
    <row r="2796" spans="14:90">
      <c r="N2796" s="22"/>
      <c r="U2796"/>
      <c r="AE2796" s="22"/>
      <c r="AF2796" s="22"/>
      <c r="AH2796" s="22"/>
      <c r="AI2796" s="22"/>
      <c r="AJ2796" s="22"/>
      <c r="AR2796"/>
      <c r="AV2796"/>
      <c r="BT2796" s="22"/>
      <c r="BU2796" s="22"/>
      <c r="BV2796" s="22"/>
      <c r="CL2796" s="22"/>
    </row>
    <row r="2797" spans="14:90">
      <c r="N2797" s="22"/>
      <c r="U2797"/>
      <c r="AE2797" s="22"/>
      <c r="AF2797" s="22"/>
      <c r="AH2797" s="22"/>
      <c r="AI2797" s="22"/>
      <c r="AJ2797" s="22"/>
      <c r="AR2797"/>
      <c r="AV2797"/>
      <c r="BT2797" s="22"/>
      <c r="BU2797" s="22"/>
      <c r="BV2797" s="22"/>
      <c r="CL2797" s="22"/>
    </row>
    <row r="2798" spans="14:90">
      <c r="N2798" s="22"/>
      <c r="U2798"/>
      <c r="AE2798" s="22"/>
      <c r="AF2798" s="22"/>
      <c r="AH2798" s="22"/>
      <c r="AI2798" s="22"/>
      <c r="AJ2798" s="22"/>
      <c r="AR2798"/>
      <c r="AV2798"/>
      <c r="BT2798" s="22"/>
      <c r="BU2798" s="22"/>
      <c r="BV2798" s="22"/>
      <c r="CL2798" s="22"/>
    </row>
    <row r="2799" spans="14:90">
      <c r="N2799" s="22"/>
      <c r="U2799"/>
      <c r="AE2799" s="22"/>
      <c r="AF2799" s="22"/>
      <c r="AH2799" s="22"/>
      <c r="AI2799" s="22"/>
      <c r="AJ2799" s="22"/>
      <c r="AR2799"/>
      <c r="AV2799"/>
      <c r="BT2799" s="22"/>
      <c r="BU2799" s="22"/>
      <c r="BV2799" s="22"/>
      <c r="CL2799" s="22"/>
    </row>
    <row r="2800" spans="14:90">
      <c r="N2800" s="22"/>
      <c r="U2800"/>
      <c r="AE2800" s="22"/>
      <c r="AF2800" s="22"/>
      <c r="AH2800" s="22"/>
      <c r="AI2800" s="22"/>
      <c r="AJ2800" s="22"/>
      <c r="AR2800"/>
      <c r="AV2800"/>
      <c r="BT2800" s="22"/>
      <c r="BU2800" s="22"/>
      <c r="BV2800" s="22"/>
      <c r="CL2800" s="22"/>
    </row>
    <row r="2801" spans="14:90">
      <c r="N2801" s="22"/>
      <c r="U2801"/>
      <c r="AE2801" s="22"/>
      <c r="AF2801" s="22"/>
      <c r="AH2801" s="22"/>
      <c r="AI2801" s="22"/>
      <c r="AJ2801" s="22"/>
      <c r="AR2801"/>
      <c r="AV2801"/>
      <c r="BT2801" s="22"/>
      <c r="BU2801" s="22"/>
      <c r="BV2801" s="22"/>
      <c r="CL2801" s="22"/>
    </row>
    <row r="2802" spans="14:90">
      <c r="N2802" s="22"/>
      <c r="U2802"/>
      <c r="AE2802" s="22"/>
      <c r="AF2802" s="22"/>
      <c r="AH2802" s="22"/>
      <c r="AI2802" s="22"/>
      <c r="AJ2802" s="22"/>
      <c r="AR2802"/>
      <c r="AV2802"/>
      <c r="BT2802" s="22"/>
      <c r="BU2802" s="22"/>
      <c r="BV2802" s="22"/>
      <c r="CL2802" s="22"/>
    </row>
    <row r="2803" spans="14:90">
      <c r="N2803" s="22"/>
      <c r="U2803"/>
      <c r="AE2803" s="22"/>
      <c r="AF2803" s="22"/>
      <c r="AH2803" s="22"/>
      <c r="AI2803" s="22"/>
      <c r="AJ2803" s="22"/>
      <c r="AR2803"/>
      <c r="AV2803"/>
      <c r="BT2803" s="22"/>
      <c r="BU2803" s="22"/>
      <c r="BV2803" s="22"/>
      <c r="CL2803" s="22"/>
    </row>
    <row r="2804" spans="14:90">
      <c r="N2804" s="22"/>
      <c r="U2804"/>
      <c r="AE2804" s="22"/>
      <c r="AF2804" s="22"/>
      <c r="AH2804" s="22"/>
      <c r="AI2804" s="22"/>
      <c r="AJ2804" s="22"/>
      <c r="AR2804"/>
      <c r="AV2804"/>
      <c r="BT2804" s="22"/>
      <c r="BU2804" s="22"/>
      <c r="BV2804" s="22"/>
      <c r="CL2804" s="22"/>
    </row>
    <row r="2805" spans="14:90">
      <c r="N2805" s="22"/>
      <c r="U2805"/>
      <c r="AE2805" s="22"/>
      <c r="AF2805" s="22"/>
      <c r="AH2805" s="22"/>
      <c r="AI2805" s="22"/>
      <c r="AJ2805" s="22"/>
      <c r="AR2805"/>
      <c r="AV2805"/>
      <c r="BT2805" s="22"/>
      <c r="BU2805" s="22"/>
      <c r="BV2805" s="22"/>
      <c r="CL2805" s="22"/>
    </row>
    <row r="2806" spans="14:90">
      <c r="N2806" s="22"/>
      <c r="U2806"/>
      <c r="AE2806" s="22"/>
      <c r="AF2806" s="22"/>
      <c r="AH2806" s="22"/>
      <c r="AI2806" s="22"/>
      <c r="AJ2806" s="22"/>
      <c r="AR2806"/>
      <c r="AV2806"/>
      <c r="BT2806" s="22"/>
      <c r="BU2806" s="22"/>
      <c r="BV2806" s="22"/>
      <c r="CL2806" s="22"/>
    </row>
    <row r="2807" spans="14:90">
      <c r="N2807" s="22"/>
      <c r="U2807"/>
      <c r="AE2807" s="22"/>
      <c r="AF2807" s="22"/>
      <c r="AH2807" s="22"/>
      <c r="AI2807" s="22"/>
      <c r="AJ2807" s="22"/>
      <c r="AR2807"/>
      <c r="AV2807"/>
      <c r="BT2807" s="22"/>
      <c r="BU2807" s="22"/>
      <c r="BV2807" s="22"/>
      <c r="CL2807" s="22"/>
    </row>
    <row r="2808" spans="14:90">
      <c r="N2808" s="22"/>
      <c r="U2808"/>
      <c r="AE2808" s="22"/>
      <c r="AF2808" s="22"/>
      <c r="AH2808" s="22"/>
      <c r="AI2808" s="22"/>
      <c r="AJ2808" s="22"/>
      <c r="AR2808"/>
      <c r="AV2808"/>
      <c r="BT2808" s="22"/>
      <c r="BU2808" s="22"/>
      <c r="BV2808" s="22"/>
      <c r="CL2808" s="22"/>
    </row>
    <row r="2809" spans="14:90">
      <c r="N2809" s="22"/>
      <c r="U2809"/>
      <c r="AE2809" s="22"/>
      <c r="AF2809" s="22"/>
      <c r="AH2809" s="22"/>
      <c r="AI2809" s="22"/>
      <c r="AJ2809" s="22"/>
      <c r="AR2809"/>
      <c r="AV2809"/>
      <c r="BT2809" s="22"/>
      <c r="BU2809" s="22"/>
      <c r="BV2809" s="22"/>
      <c r="CL2809" s="22"/>
    </row>
    <row r="2810" spans="14:90">
      <c r="N2810" s="22"/>
      <c r="U2810"/>
      <c r="AE2810" s="22"/>
      <c r="AF2810" s="22"/>
      <c r="AH2810" s="22"/>
      <c r="AI2810" s="22"/>
      <c r="AJ2810" s="22"/>
      <c r="AR2810"/>
      <c r="AV2810"/>
      <c r="BT2810" s="22"/>
      <c r="BU2810" s="22"/>
      <c r="BV2810" s="22"/>
      <c r="CL2810" s="22"/>
    </row>
    <row r="2811" spans="14:90">
      <c r="N2811" s="22"/>
      <c r="U2811"/>
      <c r="AE2811" s="22"/>
      <c r="AF2811" s="22"/>
      <c r="AH2811" s="22"/>
      <c r="AI2811" s="22"/>
      <c r="AJ2811" s="22"/>
      <c r="AR2811"/>
      <c r="AV2811"/>
      <c r="BT2811" s="22"/>
      <c r="BU2811" s="22"/>
      <c r="BV2811" s="22"/>
      <c r="CL2811" s="22"/>
    </row>
    <row r="2812" spans="14:90">
      <c r="N2812" s="22"/>
      <c r="U2812"/>
      <c r="AE2812" s="22"/>
      <c r="AF2812" s="22"/>
      <c r="AH2812" s="22"/>
      <c r="AI2812" s="22"/>
      <c r="AJ2812" s="22"/>
      <c r="AR2812"/>
      <c r="AV2812"/>
      <c r="BT2812" s="22"/>
      <c r="BU2812" s="22"/>
      <c r="BV2812" s="22"/>
      <c r="CL2812" s="22"/>
    </row>
    <row r="2813" spans="14:90">
      <c r="N2813" s="22"/>
      <c r="U2813"/>
      <c r="AE2813" s="22"/>
      <c r="AF2813" s="22"/>
      <c r="AH2813" s="22"/>
      <c r="AI2813" s="22"/>
      <c r="AJ2813" s="22"/>
      <c r="AR2813"/>
      <c r="AV2813"/>
      <c r="BT2813" s="22"/>
      <c r="BU2813" s="22"/>
      <c r="BV2813" s="22"/>
      <c r="CL2813" s="22"/>
    </row>
    <row r="2814" spans="14:90">
      <c r="N2814" s="22"/>
      <c r="U2814"/>
      <c r="AE2814" s="22"/>
      <c r="AF2814" s="22"/>
      <c r="AH2814" s="22"/>
      <c r="AI2814" s="22"/>
      <c r="AJ2814" s="22"/>
      <c r="AR2814"/>
      <c r="AV2814"/>
      <c r="BT2814" s="22"/>
      <c r="BU2814" s="22"/>
      <c r="BV2814" s="22"/>
      <c r="CL2814" s="22"/>
    </row>
    <row r="2815" spans="14:90">
      <c r="N2815" s="22"/>
      <c r="U2815"/>
      <c r="AE2815" s="22"/>
      <c r="AF2815" s="22"/>
      <c r="AH2815" s="22"/>
      <c r="AI2815" s="22"/>
      <c r="AJ2815" s="22"/>
      <c r="AR2815"/>
      <c r="AV2815"/>
      <c r="BT2815" s="22"/>
      <c r="BU2815" s="22"/>
      <c r="BV2815" s="22"/>
      <c r="CL2815" s="22"/>
    </row>
    <row r="2816" spans="14:90">
      <c r="N2816" s="22"/>
      <c r="U2816"/>
      <c r="AE2816" s="22"/>
      <c r="AF2816" s="22"/>
      <c r="AH2816" s="22"/>
      <c r="AI2816" s="22"/>
      <c r="AJ2816" s="22"/>
      <c r="AR2816"/>
      <c r="AV2816"/>
      <c r="BT2816" s="22"/>
      <c r="BU2816" s="22"/>
      <c r="BV2816" s="22"/>
      <c r="CL2816" s="22"/>
    </row>
    <row r="2817" spans="14:90">
      <c r="N2817" s="22"/>
      <c r="U2817"/>
      <c r="AE2817" s="22"/>
      <c r="AF2817" s="22"/>
      <c r="AH2817" s="22"/>
      <c r="AI2817" s="22"/>
      <c r="AJ2817" s="22"/>
      <c r="AR2817"/>
      <c r="AV2817"/>
      <c r="BT2817" s="22"/>
      <c r="BU2817" s="22"/>
      <c r="BV2817" s="22"/>
      <c r="CL2817" s="22"/>
    </row>
    <row r="2818" spans="14:90">
      <c r="N2818" s="22"/>
      <c r="U2818"/>
      <c r="AE2818" s="22"/>
      <c r="AF2818" s="22"/>
      <c r="AH2818" s="22"/>
      <c r="AI2818" s="22"/>
      <c r="AJ2818" s="22"/>
      <c r="AR2818"/>
      <c r="AV2818"/>
      <c r="BT2818" s="22"/>
      <c r="BU2818" s="22"/>
      <c r="BV2818" s="22"/>
      <c r="CL2818" s="22"/>
    </row>
    <row r="2819" spans="14:90">
      <c r="N2819" s="22"/>
      <c r="U2819"/>
      <c r="AE2819" s="22"/>
      <c r="AF2819" s="22"/>
      <c r="AH2819" s="22"/>
      <c r="AI2819" s="22"/>
      <c r="AJ2819" s="22"/>
      <c r="AR2819"/>
      <c r="AV2819"/>
      <c r="BT2819" s="22"/>
      <c r="BU2819" s="22"/>
      <c r="BV2819" s="22"/>
      <c r="CL2819" s="22"/>
    </row>
    <row r="2820" spans="14:90">
      <c r="N2820" s="22"/>
      <c r="U2820"/>
      <c r="AE2820" s="22"/>
      <c r="AF2820" s="22"/>
      <c r="AH2820" s="22"/>
      <c r="AI2820" s="22"/>
      <c r="AJ2820" s="22"/>
      <c r="AR2820"/>
      <c r="AV2820"/>
      <c r="BT2820" s="22"/>
      <c r="BU2820" s="22"/>
      <c r="BV2820" s="22"/>
      <c r="CL2820" s="22"/>
    </row>
    <row r="2821" spans="14:90">
      <c r="N2821" s="22"/>
      <c r="U2821"/>
      <c r="AE2821" s="22"/>
      <c r="AF2821" s="22"/>
      <c r="AH2821" s="22"/>
      <c r="AI2821" s="22"/>
      <c r="AJ2821" s="22"/>
      <c r="AR2821"/>
      <c r="AV2821"/>
      <c r="BT2821" s="22"/>
      <c r="BU2821" s="22"/>
      <c r="BV2821" s="22"/>
      <c r="CL2821" s="22"/>
    </row>
    <row r="2822" spans="14:90">
      <c r="N2822" s="22"/>
      <c r="U2822"/>
      <c r="AE2822" s="22"/>
      <c r="AF2822" s="22"/>
      <c r="AH2822" s="22"/>
      <c r="AI2822" s="22"/>
      <c r="AJ2822" s="22"/>
      <c r="AR2822"/>
      <c r="AV2822"/>
      <c r="BT2822" s="22"/>
      <c r="BU2822" s="22"/>
      <c r="BV2822" s="22"/>
      <c r="CL2822" s="22"/>
    </row>
    <row r="2823" spans="14:90">
      <c r="N2823" s="22"/>
      <c r="U2823"/>
      <c r="AE2823" s="22"/>
      <c r="AF2823" s="22"/>
      <c r="AH2823" s="22"/>
      <c r="AI2823" s="22"/>
      <c r="AJ2823" s="22"/>
      <c r="AR2823"/>
      <c r="AV2823"/>
      <c r="BT2823" s="22"/>
      <c r="BU2823" s="22"/>
      <c r="BV2823" s="22"/>
      <c r="CL2823" s="22"/>
    </row>
    <row r="2824" spans="14:90">
      <c r="N2824" s="22"/>
      <c r="U2824"/>
      <c r="AE2824" s="22"/>
      <c r="AF2824" s="22"/>
      <c r="AH2824" s="22"/>
      <c r="AI2824" s="22"/>
      <c r="AJ2824" s="22"/>
      <c r="AR2824"/>
      <c r="AV2824"/>
      <c r="BT2824" s="22"/>
      <c r="BU2824" s="22"/>
      <c r="BV2824" s="22"/>
      <c r="CL2824" s="22"/>
    </row>
    <row r="2825" spans="14:90">
      <c r="N2825" s="22"/>
      <c r="U2825"/>
      <c r="AE2825" s="22"/>
      <c r="AF2825" s="22"/>
      <c r="AH2825" s="22"/>
      <c r="AI2825" s="22"/>
      <c r="AJ2825" s="22"/>
      <c r="AR2825"/>
      <c r="AV2825"/>
      <c r="BT2825" s="22"/>
      <c r="BU2825" s="22"/>
      <c r="BV2825" s="22"/>
      <c r="CL2825" s="22"/>
    </row>
    <row r="2826" spans="14:90">
      <c r="N2826" s="22"/>
      <c r="U2826"/>
      <c r="AE2826" s="22"/>
      <c r="AF2826" s="22"/>
      <c r="AH2826" s="22"/>
      <c r="AI2826" s="22"/>
      <c r="AJ2826" s="22"/>
      <c r="AR2826"/>
      <c r="AV2826"/>
      <c r="BT2826" s="22"/>
      <c r="BU2826" s="22"/>
      <c r="BV2826" s="22"/>
      <c r="CL2826" s="22"/>
    </row>
    <row r="2827" spans="14:90">
      <c r="N2827" s="22"/>
      <c r="U2827"/>
      <c r="AE2827" s="22"/>
      <c r="AF2827" s="22"/>
      <c r="AH2827" s="22"/>
      <c r="AI2827" s="22"/>
      <c r="AJ2827" s="22"/>
      <c r="AR2827"/>
      <c r="AV2827"/>
      <c r="BT2827" s="22"/>
      <c r="BU2827" s="22"/>
      <c r="BV2827" s="22"/>
      <c r="CL2827" s="22"/>
    </row>
    <row r="2828" spans="14:90">
      <c r="N2828" s="22"/>
      <c r="U2828"/>
      <c r="AE2828" s="22"/>
      <c r="AF2828" s="22"/>
      <c r="AH2828" s="22"/>
      <c r="AI2828" s="22"/>
      <c r="AJ2828" s="22"/>
      <c r="AR2828"/>
      <c r="AV2828"/>
      <c r="BT2828" s="22"/>
      <c r="BU2828" s="22"/>
      <c r="BV2828" s="22"/>
      <c r="CL2828" s="22"/>
    </row>
    <row r="2829" spans="14:90">
      <c r="N2829" s="22"/>
      <c r="U2829"/>
      <c r="AE2829" s="22"/>
      <c r="AF2829" s="22"/>
      <c r="AH2829" s="22"/>
      <c r="AI2829" s="22"/>
      <c r="AJ2829" s="22"/>
      <c r="AR2829"/>
      <c r="AV2829"/>
      <c r="BT2829" s="22"/>
      <c r="BU2829" s="22"/>
      <c r="BV2829" s="22"/>
      <c r="CL2829" s="22"/>
    </row>
    <row r="2830" spans="14:90">
      <c r="N2830" s="22"/>
      <c r="U2830"/>
      <c r="AE2830" s="22"/>
      <c r="AF2830" s="22"/>
      <c r="AH2830" s="22"/>
      <c r="AI2830" s="22"/>
      <c r="AJ2830" s="22"/>
      <c r="AR2830"/>
      <c r="AV2830"/>
      <c r="BT2830" s="22"/>
      <c r="BU2830" s="22"/>
      <c r="BV2830" s="22"/>
      <c r="CL2830" s="22"/>
    </row>
    <row r="2831" spans="14:90">
      <c r="N2831" s="22"/>
      <c r="U2831"/>
      <c r="AE2831" s="22"/>
      <c r="AF2831" s="22"/>
      <c r="AH2831" s="22"/>
      <c r="AI2831" s="22"/>
      <c r="AJ2831" s="22"/>
      <c r="AR2831"/>
      <c r="AV2831"/>
      <c r="BT2831" s="22"/>
      <c r="BU2831" s="22"/>
      <c r="BV2831" s="22"/>
      <c r="CL2831" s="22"/>
    </row>
    <row r="2832" spans="14:90">
      <c r="N2832" s="22"/>
      <c r="U2832"/>
      <c r="AE2832" s="22"/>
      <c r="AF2832" s="22"/>
      <c r="AH2832" s="22"/>
      <c r="AI2832" s="22"/>
      <c r="AJ2832" s="22"/>
      <c r="AR2832"/>
      <c r="AV2832"/>
      <c r="BT2832" s="22"/>
      <c r="BU2832" s="22"/>
      <c r="BV2832" s="22"/>
      <c r="CL2832" s="22"/>
    </row>
    <row r="2833" spans="14:90">
      <c r="N2833" s="22"/>
      <c r="U2833"/>
      <c r="AE2833" s="22"/>
      <c r="AF2833" s="22"/>
      <c r="AH2833" s="22"/>
      <c r="AI2833" s="22"/>
      <c r="AJ2833" s="22"/>
      <c r="AR2833"/>
      <c r="AV2833"/>
      <c r="BT2833" s="22"/>
      <c r="BU2833" s="22"/>
      <c r="BV2833" s="22"/>
      <c r="CL2833" s="22"/>
    </row>
    <row r="2834" spans="14:90">
      <c r="N2834" s="22"/>
      <c r="U2834"/>
      <c r="AE2834" s="22"/>
      <c r="AF2834" s="22"/>
      <c r="AH2834" s="22"/>
      <c r="AI2834" s="22"/>
      <c r="AJ2834" s="22"/>
      <c r="AR2834"/>
      <c r="AV2834"/>
      <c r="BT2834" s="22"/>
      <c r="BU2834" s="22"/>
      <c r="BV2834" s="22"/>
      <c r="CL2834" s="22"/>
    </row>
    <row r="2835" spans="14:90">
      <c r="N2835" s="22"/>
      <c r="U2835"/>
      <c r="AE2835" s="22"/>
      <c r="AF2835" s="22"/>
      <c r="AH2835" s="22"/>
      <c r="AI2835" s="22"/>
      <c r="AJ2835" s="22"/>
      <c r="AR2835"/>
      <c r="AV2835"/>
      <c r="BT2835" s="22"/>
      <c r="BU2835" s="22"/>
      <c r="BV2835" s="22"/>
      <c r="CL2835" s="22"/>
    </row>
    <row r="2836" spans="14:90">
      <c r="N2836" s="22"/>
      <c r="U2836"/>
      <c r="AE2836" s="22"/>
      <c r="AF2836" s="22"/>
      <c r="AH2836" s="22"/>
      <c r="AI2836" s="22"/>
      <c r="AJ2836" s="22"/>
      <c r="AR2836"/>
      <c r="AV2836"/>
      <c r="BT2836" s="22"/>
      <c r="BU2836" s="22"/>
      <c r="BV2836" s="22"/>
      <c r="CL2836" s="22"/>
    </row>
    <row r="2837" spans="14:90">
      <c r="N2837" s="22"/>
      <c r="U2837"/>
      <c r="AE2837" s="22"/>
      <c r="AF2837" s="22"/>
      <c r="AH2837" s="22"/>
      <c r="AI2837" s="22"/>
      <c r="AJ2837" s="22"/>
      <c r="AR2837"/>
      <c r="AV2837"/>
      <c r="BT2837" s="22"/>
      <c r="BU2837" s="22"/>
      <c r="BV2837" s="22"/>
      <c r="CL2837" s="22"/>
    </row>
    <row r="2838" spans="14:90">
      <c r="N2838" s="22"/>
      <c r="U2838"/>
      <c r="AE2838" s="22"/>
      <c r="AF2838" s="22"/>
      <c r="AH2838" s="22"/>
      <c r="AI2838" s="22"/>
      <c r="AJ2838" s="22"/>
      <c r="AR2838"/>
      <c r="AV2838"/>
      <c r="BT2838" s="22"/>
      <c r="BU2838" s="22"/>
      <c r="BV2838" s="22"/>
      <c r="CL2838" s="22"/>
    </row>
    <row r="2839" spans="14:90">
      <c r="N2839" s="22"/>
      <c r="U2839"/>
      <c r="AE2839" s="22"/>
      <c r="AF2839" s="22"/>
      <c r="AH2839" s="22"/>
      <c r="AI2839" s="22"/>
      <c r="AJ2839" s="22"/>
      <c r="AR2839"/>
      <c r="AV2839"/>
      <c r="BT2839" s="22"/>
      <c r="BU2839" s="22"/>
      <c r="BV2839" s="22"/>
      <c r="CL2839" s="22"/>
    </row>
    <row r="2840" spans="14:90">
      <c r="N2840" s="22"/>
      <c r="U2840"/>
      <c r="AE2840" s="22"/>
      <c r="AF2840" s="22"/>
      <c r="AH2840" s="22"/>
      <c r="AI2840" s="22"/>
      <c r="AJ2840" s="22"/>
      <c r="AR2840"/>
      <c r="AV2840"/>
      <c r="BT2840" s="22"/>
      <c r="BU2840" s="22"/>
      <c r="BV2840" s="22"/>
      <c r="CL2840" s="22"/>
    </row>
    <row r="2841" spans="14:90">
      <c r="N2841" s="22"/>
      <c r="U2841"/>
      <c r="AE2841" s="22"/>
      <c r="AF2841" s="22"/>
      <c r="AH2841" s="22"/>
      <c r="AI2841" s="22"/>
      <c r="AJ2841" s="22"/>
      <c r="AR2841"/>
      <c r="AV2841"/>
      <c r="BT2841" s="22"/>
      <c r="BU2841" s="22"/>
      <c r="BV2841" s="22"/>
      <c r="CL2841" s="22"/>
    </row>
    <row r="2842" spans="14:90">
      <c r="N2842" s="22"/>
      <c r="U2842"/>
      <c r="AE2842" s="22"/>
      <c r="AF2842" s="22"/>
      <c r="AH2842" s="22"/>
      <c r="AI2842" s="22"/>
      <c r="AJ2842" s="22"/>
      <c r="AR2842"/>
      <c r="AV2842"/>
      <c r="BT2842" s="22"/>
      <c r="BU2842" s="22"/>
      <c r="BV2842" s="22"/>
      <c r="CL2842" s="22"/>
    </row>
    <row r="2843" spans="14:90">
      <c r="N2843" s="22"/>
      <c r="U2843"/>
      <c r="AE2843" s="22"/>
      <c r="AF2843" s="22"/>
      <c r="AH2843" s="22"/>
      <c r="AI2843" s="22"/>
      <c r="AJ2843" s="22"/>
      <c r="AR2843"/>
      <c r="AV2843"/>
      <c r="BT2843" s="22"/>
      <c r="BU2843" s="22"/>
      <c r="BV2843" s="22"/>
      <c r="CL2843" s="22"/>
    </row>
    <row r="2844" spans="14:90">
      <c r="N2844" s="22"/>
      <c r="U2844"/>
      <c r="AE2844" s="22"/>
      <c r="AF2844" s="22"/>
      <c r="AH2844" s="22"/>
      <c r="AI2844" s="22"/>
      <c r="AJ2844" s="22"/>
      <c r="AR2844"/>
      <c r="AV2844"/>
      <c r="BT2844" s="22"/>
      <c r="BU2844" s="22"/>
      <c r="BV2844" s="22"/>
      <c r="CL2844" s="22"/>
    </row>
    <row r="2845" spans="14:90">
      <c r="N2845" s="22"/>
      <c r="U2845"/>
      <c r="AE2845" s="22"/>
      <c r="AF2845" s="22"/>
      <c r="AH2845" s="22"/>
      <c r="AI2845" s="22"/>
      <c r="AJ2845" s="22"/>
      <c r="AR2845"/>
      <c r="AV2845"/>
      <c r="BT2845" s="22"/>
      <c r="BU2845" s="22"/>
      <c r="BV2845" s="22"/>
      <c r="CL2845" s="22"/>
    </row>
    <row r="2846" spans="14:90">
      <c r="N2846" s="22"/>
      <c r="U2846"/>
      <c r="AE2846" s="22"/>
      <c r="AF2846" s="22"/>
      <c r="AH2846" s="22"/>
      <c r="AI2846" s="22"/>
      <c r="AJ2846" s="22"/>
      <c r="AR2846"/>
      <c r="AV2846"/>
      <c r="BT2846" s="22"/>
      <c r="BU2846" s="22"/>
      <c r="BV2846" s="22"/>
      <c r="CL2846" s="22"/>
    </row>
    <row r="2847" spans="14:90">
      <c r="N2847" s="22"/>
      <c r="U2847"/>
      <c r="AE2847" s="22"/>
      <c r="AF2847" s="22"/>
      <c r="AH2847" s="22"/>
      <c r="AI2847" s="22"/>
      <c r="AJ2847" s="22"/>
      <c r="AR2847"/>
      <c r="AV2847"/>
      <c r="BT2847" s="22"/>
      <c r="BU2847" s="22"/>
      <c r="BV2847" s="22"/>
      <c r="CL2847" s="22"/>
    </row>
    <row r="2848" spans="14:90">
      <c r="N2848" s="22"/>
      <c r="U2848"/>
      <c r="AE2848" s="22"/>
      <c r="AF2848" s="22"/>
      <c r="AH2848" s="22"/>
      <c r="AI2848" s="22"/>
      <c r="AJ2848" s="22"/>
      <c r="AR2848"/>
      <c r="AV2848"/>
      <c r="BT2848" s="22"/>
      <c r="BU2848" s="22"/>
      <c r="BV2848" s="22"/>
      <c r="CL2848" s="22"/>
    </row>
    <row r="2849" spans="14:90">
      <c r="N2849" s="22"/>
      <c r="U2849"/>
      <c r="AE2849" s="22"/>
      <c r="AF2849" s="22"/>
      <c r="AH2849" s="22"/>
      <c r="AI2849" s="22"/>
      <c r="AJ2849" s="22"/>
      <c r="AR2849"/>
      <c r="AV2849"/>
      <c r="BT2849" s="22"/>
      <c r="BU2849" s="22"/>
      <c r="BV2849" s="22"/>
      <c r="CL2849" s="22"/>
    </row>
    <row r="2850" spans="14:90">
      <c r="N2850" s="22"/>
      <c r="U2850"/>
      <c r="AE2850" s="22"/>
      <c r="AF2850" s="22"/>
      <c r="AH2850" s="22"/>
      <c r="AI2850" s="22"/>
      <c r="AJ2850" s="22"/>
      <c r="AR2850"/>
      <c r="AV2850"/>
      <c r="BT2850" s="22"/>
      <c r="BU2850" s="22"/>
      <c r="BV2850" s="22"/>
      <c r="CL2850" s="22"/>
    </row>
    <row r="2851" spans="14:90">
      <c r="N2851" s="22"/>
      <c r="U2851"/>
      <c r="AE2851" s="22"/>
      <c r="AF2851" s="22"/>
      <c r="AH2851" s="22"/>
      <c r="AI2851" s="22"/>
      <c r="AJ2851" s="22"/>
      <c r="AR2851"/>
      <c r="AV2851"/>
      <c r="BT2851" s="22"/>
      <c r="BU2851" s="22"/>
      <c r="BV2851" s="22"/>
      <c r="CL2851" s="22"/>
    </row>
    <row r="2852" spans="14:90">
      <c r="N2852" s="22"/>
      <c r="U2852"/>
      <c r="AE2852" s="22"/>
      <c r="AF2852" s="22"/>
      <c r="AH2852" s="22"/>
      <c r="AI2852" s="22"/>
      <c r="AJ2852" s="22"/>
      <c r="AR2852"/>
      <c r="AV2852"/>
      <c r="BT2852" s="22"/>
      <c r="BU2852" s="22"/>
      <c r="BV2852" s="22"/>
      <c r="CL2852" s="22"/>
    </row>
    <row r="2853" spans="14:90">
      <c r="N2853" s="22"/>
      <c r="U2853"/>
      <c r="AE2853" s="22"/>
      <c r="AF2853" s="22"/>
      <c r="AH2853" s="22"/>
      <c r="AI2853" s="22"/>
      <c r="AJ2853" s="22"/>
      <c r="AR2853"/>
      <c r="AV2853"/>
      <c r="BT2853" s="22"/>
      <c r="BU2853" s="22"/>
      <c r="BV2853" s="22"/>
      <c r="CL2853" s="22"/>
    </row>
    <row r="2854" spans="14:90">
      <c r="N2854" s="22"/>
      <c r="U2854"/>
      <c r="AE2854" s="22"/>
      <c r="AF2854" s="22"/>
      <c r="AH2854" s="22"/>
      <c r="AI2854" s="22"/>
      <c r="AJ2854" s="22"/>
      <c r="AR2854"/>
      <c r="AV2854"/>
      <c r="BT2854" s="22"/>
      <c r="BU2854" s="22"/>
      <c r="BV2854" s="22"/>
      <c r="CL2854" s="22"/>
    </row>
    <row r="2855" spans="14:90">
      <c r="N2855" s="22"/>
      <c r="U2855"/>
      <c r="AE2855" s="22"/>
      <c r="AF2855" s="22"/>
      <c r="AH2855" s="22"/>
      <c r="AI2855" s="22"/>
      <c r="AJ2855" s="22"/>
      <c r="AR2855"/>
      <c r="AV2855"/>
      <c r="BT2855" s="22"/>
      <c r="BU2855" s="22"/>
      <c r="BV2855" s="22"/>
      <c r="CL2855" s="22"/>
    </row>
    <row r="2856" spans="14:90">
      <c r="N2856" s="22"/>
      <c r="U2856"/>
      <c r="AE2856" s="22"/>
      <c r="AF2856" s="22"/>
      <c r="AH2856" s="22"/>
      <c r="AI2856" s="22"/>
      <c r="AJ2856" s="22"/>
      <c r="AR2856"/>
      <c r="AV2856"/>
      <c r="BT2856" s="22"/>
      <c r="BU2856" s="22"/>
      <c r="BV2856" s="22"/>
      <c r="CL2856" s="22"/>
    </row>
    <row r="2857" spans="14:90">
      <c r="N2857" s="22"/>
      <c r="U2857"/>
      <c r="AE2857" s="22"/>
      <c r="AF2857" s="22"/>
      <c r="AH2857" s="22"/>
      <c r="AI2857" s="22"/>
      <c r="AJ2857" s="22"/>
      <c r="AR2857"/>
      <c r="AV2857"/>
      <c r="BT2857" s="22"/>
      <c r="BU2857" s="22"/>
      <c r="BV2857" s="22"/>
      <c r="CL2857" s="22"/>
    </row>
    <row r="2858" spans="14:90">
      <c r="N2858" s="22"/>
      <c r="U2858"/>
      <c r="AE2858" s="22"/>
      <c r="AF2858" s="22"/>
      <c r="AH2858" s="22"/>
      <c r="AI2858" s="22"/>
      <c r="AJ2858" s="22"/>
      <c r="AR2858"/>
      <c r="AV2858"/>
      <c r="BT2858" s="22"/>
      <c r="BU2858" s="22"/>
      <c r="BV2858" s="22"/>
      <c r="CL2858" s="22"/>
    </row>
    <row r="2859" spans="14:90">
      <c r="N2859" s="22"/>
      <c r="U2859"/>
      <c r="AE2859" s="22"/>
      <c r="AF2859" s="22"/>
      <c r="AH2859" s="22"/>
      <c r="AI2859" s="22"/>
      <c r="AJ2859" s="22"/>
      <c r="AR2859"/>
      <c r="AV2859"/>
      <c r="BT2859" s="22"/>
      <c r="BU2859" s="22"/>
      <c r="BV2859" s="22"/>
      <c r="CL2859" s="22"/>
    </row>
    <row r="2860" spans="14:90">
      <c r="N2860" s="22"/>
      <c r="U2860"/>
      <c r="AE2860" s="22"/>
      <c r="AF2860" s="22"/>
      <c r="AH2860" s="22"/>
      <c r="AI2860" s="22"/>
      <c r="AJ2860" s="22"/>
      <c r="AR2860"/>
      <c r="AV2860"/>
      <c r="BT2860" s="22"/>
      <c r="BU2860" s="22"/>
      <c r="BV2860" s="22"/>
      <c r="CL2860" s="22"/>
    </row>
    <row r="2861" spans="14:90">
      <c r="N2861" s="22"/>
      <c r="U2861"/>
      <c r="AE2861" s="22"/>
      <c r="AF2861" s="22"/>
      <c r="AH2861" s="22"/>
      <c r="AI2861" s="22"/>
      <c r="AJ2861" s="22"/>
      <c r="AR2861"/>
      <c r="AV2861"/>
      <c r="BT2861" s="22"/>
      <c r="BU2861" s="22"/>
      <c r="BV2861" s="22"/>
      <c r="CL2861" s="22"/>
    </row>
    <row r="2862" spans="14:90">
      <c r="N2862" s="22"/>
      <c r="U2862"/>
      <c r="AE2862" s="22"/>
      <c r="AF2862" s="22"/>
      <c r="AH2862" s="22"/>
      <c r="AI2862" s="22"/>
      <c r="AJ2862" s="22"/>
      <c r="AR2862"/>
      <c r="AV2862"/>
      <c r="BT2862" s="22"/>
      <c r="BU2862" s="22"/>
      <c r="BV2862" s="22"/>
      <c r="CL2862" s="22"/>
    </row>
    <row r="2863" spans="14:90">
      <c r="N2863" s="22"/>
      <c r="U2863"/>
      <c r="AE2863" s="22"/>
      <c r="AF2863" s="22"/>
      <c r="AH2863" s="22"/>
      <c r="AI2863" s="22"/>
      <c r="AJ2863" s="22"/>
      <c r="AR2863"/>
      <c r="AV2863"/>
      <c r="BT2863" s="22"/>
      <c r="BU2863" s="22"/>
      <c r="BV2863" s="22"/>
      <c r="CL2863" s="22"/>
    </row>
    <row r="2864" spans="14:90">
      <c r="N2864" s="22"/>
      <c r="U2864"/>
      <c r="AE2864" s="22"/>
      <c r="AF2864" s="22"/>
      <c r="AH2864" s="22"/>
      <c r="AI2864" s="22"/>
      <c r="AJ2864" s="22"/>
      <c r="AR2864"/>
      <c r="AV2864"/>
      <c r="BT2864" s="22"/>
      <c r="BU2864" s="22"/>
      <c r="BV2864" s="22"/>
      <c r="CL2864" s="22"/>
    </row>
    <row r="2865" spans="14:90">
      <c r="N2865" s="22"/>
      <c r="U2865"/>
      <c r="AE2865" s="22"/>
      <c r="AF2865" s="22"/>
      <c r="AH2865" s="22"/>
      <c r="AI2865" s="22"/>
      <c r="AJ2865" s="22"/>
      <c r="AR2865"/>
      <c r="AV2865"/>
      <c r="BT2865" s="22"/>
      <c r="BU2865" s="22"/>
      <c r="BV2865" s="22"/>
      <c r="CL2865" s="22"/>
    </row>
    <row r="2866" spans="14:90">
      <c r="N2866" s="22"/>
      <c r="U2866"/>
      <c r="AE2866" s="22"/>
      <c r="AF2866" s="22"/>
      <c r="AH2866" s="22"/>
      <c r="AI2866" s="22"/>
      <c r="AJ2866" s="22"/>
      <c r="AR2866"/>
      <c r="AV2866"/>
      <c r="BT2866" s="22"/>
      <c r="BU2866" s="22"/>
      <c r="BV2866" s="22"/>
      <c r="CL2866" s="22"/>
    </row>
    <row r="2867" spans="14:90">
      <c r="N2867" s="22"/>
      <c r="U2867"/>
      <c r="AE2867" s="22"/>
      <c r="AF2867" s="22"/>
      <c r="AH2867" s="22"/>
      <c r="AI2867" s="22"/>
      <c r="AJ2867" s="22"/>
      <c r="AR2867"/>
      <c r="AV2867"/>
      <c r="BT2867" s="22"/>
      <c r="BU2867" s="22"/>
      <c r="BV2867" s="22"/>
      <c r="CL2867" s="22"/>
    </row>
    <row r="2868" spans="14:90">
      <c r="N2868" s="22"/>
      <c r="U2868"/>
      <c r="AE2868" s="22"/>
      <c r="AF2868" s="22"/>
      <c r="AH2868" s="22"/>
      <c r="AI2868" s="22"/>
      <c r="AJ2868" s="22"/>
      <c r="AR2868"/>
      <c r="AV2868"/>
      <c r="BT2868" s="22"/>
      <c r="BU2868" s="22"/>
      <c r="BV2868" s="22"/>
      <c r="CL2868" s="22"/>
    </row>
    <row r="2869" spans="14:90">
      <c r="N2869" s="22"/>
      <c r="U2869"/>
      <c r="AE2869" s="22"/>
      <c r="AF2869" s="22"/>
      <c r="AH2869" s="22"/>
      <c r="AI2869" s="22"/>
      <c r="AJ2869" s="22"/>
      <c r="AR2869"/>
      <c r="AV2869"/>
      <c r="BT2869" s="22"/>
      <c r="BU2869" s="22"/>
      <c r="BV2869" s="22"/>
      <c r="CL2869" s="22"/>
    </row>
    <row r="2870" spans="14:90">
      <c r="N2870" s="22"/>
      <c r="U2870"/>
      <c r="AE2870" s="22"/>
      <c r="AF2870" s="22"/>
      <c r="AH2870" s="22"/>
      <c r="AI2870" s="22"/>
      <c r="AJ2870" s="22"/>
      <c r="AR2870"/>
      <c r="AV2870"/>
      <c r="BT2870" s="22"/>
      <c r="BU2870" s="22"/>
      <c r="BV2870" s="22"/>
      <c r="CL2870" s="22"/>
    </row>
    <row r="2871" spans="14:90">
      <c r="N2871" s="22"/>
      <c r="U2871"/>
      <c r="AE2871" s="22"/>
      <c r="AF2871" s="22"/>
      <c r="AH2871" s="22"/>
      <c r="AI2871" s="22"/>
      <c r="AJ2871" s="22"/>
      <c r="AR2871"/>
      <c r="AV2871"/>
      <c r="BT2871" s="22"/>
      <c r="BU2871" s="22"/>
      <c r="BV2871" s="22"/>
      <c r="CL2871" s="22"/>
    </row>
    <row r="2872" spans="14:90">
      <c r="N2872" s="22"/>
      <c r="U2872"/>
      <c r="AE2872" s="22"/>
      <c r="AF2872" s="22"/>
      <c r="AH2872" s="22"/>
      <c r="AI2872" s="22"/>
      <c r="AJ2872" s="22"/>
      <c r="AR2872"/>
      <c r="AV2872"/>
      <c r="BT2872" s="22"/>
      <c r="BU2872" s="22"/>
      <c r="BV2872" s="22"/>
      <c r="CL2872" s="22"/>
    </row>
    <row r="2873" spans="14:90">
      <c r="N2873" s="22"/>
      <c r="U2873"/>
      <c r="AE2873" s="22"/>
      <c r="AF2873" s="22"/>
      <c r="AH2873" s="22"/>
      <c r="AI2873" s="22"/>
      <c r="AJ2873" s="22"/>
      <c r="AR2873"/>
      <c r="AV2873"/>
      <c r="BT2873" s="22"/>
      <c r="BU2873" s="22"/>
      <c r="BV2873" s="22"/>
      <c r="CL2873" s="22"/>
    </row>
    <row r="2874" spans="14:90">
      <c r="N2874" s="22"/>
      <c r="U2874"/>
      <c r="AE2874" s="22"/>
      <c r="AF2874" s="22"/>
      <c r="AH2874" s="22"/>
      <c r="AI2874" s="22"/>
      <c r="AJ2874" s="22"/>
      <c r="AR2874"/>
      <c r="AV2874"/>
      <c r="BT2874" s="22"/>
      <c r="BU2874" s="22"/>
      <c r="BV2874" s="22"/>
      <c r="CL2874" s="22"/>
    </row>
    <row r="2875" spans="14:90">
      <c r="N2875" s="22"/>
      <c r="U2875"/>
      <c r="AE2875" s="22"/>
      <c r="AF2875" s="22"/>
      <c r="AH2875" s="22"/>
      <c r="AI2875" s="22"/>
      <c r="AJ2875" s="22"/>
      <c r="AR2875"/>
      <c r="AV2875"/>
      <c r="BT2875" s="22"/>
      <c r="BU2875" s="22"/>
      <c r="BV2875" s="22"/>
      <c r="CL2875" s="22"/>
    </row>
    <row r="2876" spans="14:90">
      <c r="N2876" s="22"/>
      <c r="U2876"/>
      <c r="AE2876" s="22"/>
      <c r="AF2876" s="22"/>
      <c r="AH2876" s="22"/>
      <c r="AI2876" s="22"/>
      <c r="AJ2876" s="22"/>
      <c r="AR2876"/>
      <c r="AV2876"/>
      <c r="BT2876" s="22"/>
      <c r="BU2876" s="22"/>
      <c r="BV2876" s="22"/>
      <c r="CL2876" s="22"/>
    </row>
    <row r="2877" spans="14:90">
      <c r="N2877" s="22"/>
      <c r="U2877"/>
      <c r="AE2877" s="22"/>
      <c r="AF2877" s="22"/>
      <c r="AH2877" s="22"/>
      <c r="AI2877" s="22"/>
      <c r="AJ2877" s="22"/>
      <c r="AR2877"/>
      <c r="AV2877"/>
      <c r="BT2877" s="22"/>
      <c r="BU2877" s="22"/>
      <c r="BV2877" s="22"/>
      <c r="CL2877" s="22"/>
    </row>
    <row r="2878" spans="14:90">
      <c r="N2878" s="22"/>
      <c r="U2878"/>
      <c r="AE2878" s="22"/>
      <c r="AF2878" s="22"/>
      <c r="AH2878" s="22"/>
      <c r="AI2878" s="22"/>
      <c r="AJ2878" s="22"/>
      <c r="AR2878"/>
      <c r="AV2878"/>
      <c r="BT2878" s="22"/>
      <c r="BU2878" s="22"/>
      <c r="BV2878" s="22"/>
      <c r="CL2878" s="22"/>
    </row>
    <row r="2879" spans="14:90">
      <c r="N2879" s="22"/>
      <c r="U2879"/>
      <c r="AE2879" s="22"/>
      <c r="AF2879" s="22"/>
      <c r="AH2879" s="22"/>
      <c r="AI2879" s="22"/>
      <c r="AJ2879" s="22"/>
      <c r="AR2879"/>
      <c r="AV2879"/>
      <c r="BT2879" s="22"/>
      <c r="BU2879" s="22"/>
      <c r="BV2879" s="22"/>
      <c r="CL2879" s="22"/>
    </row>
    <row r="2880" spans="14:90">
      <c r="N2880" s="22"/>
      <c r="U2880"/>
      <c r="AE2880" s="22"/>
      <c r="AF2880" s="22"/>
      <c r="AH2880" s="22"/>
      <c r="AI2880" s="22"/>
      <c r="AJ2880" s="22"/>
      <c r="AR2880"/>
      <c r="AV2880"/>
      <c r="BT2880" s="22"/>
      <c r="BU2880" s="22"/>
      <c r="BV2880" s="22"/>
      <c r="CL2880" s="22"/>
    </row>
    <row r="2881" spans="14:90">
      <c r="N2881" s="22"/>
      <c r="U2881"/>
      <c r="AE2881" s="22"/>
      <c r="AF2881" s="22"/>
      <c r="AH2881" s="22"/>
      <c r="AI2881" s="22"/>
      <c r="AJ2881" s="22"/>
      <c r="AR2881"/>
      <c r="AV2881"/>
      <c r="BT2881" s="22"/>
      <c r="BU2881" s="22"/>
      <c r="BV2881" s="22"/>
      <c r="CL2881" s="22"/>
    </row>
    <row r="2882" spans="14:90">
      <c r="N2882" s="22"/>
      <c r="U2882"/>
      <c r="AE2882" s="22"/>
      <c r="AF2882" s="22"/>
      <c r="AH2882" s="22"/>
      <c r="AI2882" s="22"/>
      <c r="AJ2882" s="22"/>
      <c r="AR2882"/>
      <c r="AV2882"/>
      <c r="BT2882" s="22"/>
      <c r="BU2882" s="22"/>
      <c r="BV2882" s="22"/>
      <c r="CL2882" s="22"/>
    </row>
    <row r="2883" spans="14:90">
      <c r="N2883" s="22"/>
      <c r="U2883"/>
      <c r="AE2883" s="22"/>
      <c r="AF2883" s="22"/>
      <c r="AH2883" s="22"/>
      <c r="AI2883" s="22"/>
      <c r="AJ2883" s="22"/>
      <c r="AR2883"/>
      <c r="AV2883"/>
      <c r="BT2883" s="22"/>
      <c r="BU2883" s="22"/>
      <c r="BV2883" s="22"/>
      <c r="CL2883" s="22"/>
    </row>
    <row r="2884" spans="14:90">
      <c r="N2884" s="22"/>
      <c r="U2884"/>
      <c r="AE2884" s="22"/>
      <c r="AF2884" s="22"/>
      <c r="AH2884" s="22"/>
      <c r="AI2884" s="22"/>
      <c r="AJ2884" s="22"/>
      <c r="AR2884"/>
      <c r="AV2884"/>
      <c r="BT2884" s="22"/>
      <c r="BU2884" s="22"/>
      <c r="BV2884" s="22"/>
      <c r="CL2884" s="22"/>
    </row>
    <row r="2885" spans="14:90">
      <c r="N2885" s="22"/>
      <c r="U2885"/>
      <c r="AE2885" s="22"/>
      <c r="AF2885" s="22"/>
      <c r="AH2885" s="22"/>
      <c r="AI2885" s="22"/>
      <c r="AJ2885" s="22"/>
      <c r="AR2885"/>
      <c r="AV2885"/>
      <c r="BT2885" s="22"/>
      <c r="BU2885" s="22"/>
      <c r="BV2885" s="22"/>
      <c r="CL2885" s="22"/>
    </row>
    <row r="2886" spans="14:90">
      <c r="N2886" s="22"/>
      <c r="U2886"/>
      <c r="AE2886" s="22"/>
      <c r="AF2886" s="22"/>
      <c r="AH2886" s="22"/>
      <c r="AI2886" s="22"/>
      <c r="AJ2886" s="22"/>
      <c r="AR2886"/>
      <c r="AV2886"/>
      <c r="BT2886" s="22"/>
      <c r="BU2886" s="22"/>
      <c r="BV2886" s="22"/>
      <c r="CL2886" s="22"/>
    </row>
    <row r="2887" spans="14:90">
      <c r="N2887" s="22"/>
      <c r="U2887"/>
      <c r="AE2887" s="22"/>
      <c r="AF2887" s="22"/>
      <c r="AH2887" s="22"/>
      <c r="AI2887" s="22"/>
      <c r="AJ2887" s="22"/>
      <c r="AR2887"/>
      <c r="AV2887"/>
      <c r="BT2887" s="22"/>
      <c r="BU2887" s="22"/>
      <c r="BV2887" s="22"/>
      <c r="CL2887" s="22"/>
    </row>
    <row r="2888" spans="14:90">
      <c r="N2888" s="22"/>
      <c r="U2888"/>
      <c r="AE2888" s="22"/>
      <c r="AF2888" s="22"/>
      <c r="AH2888" s="22"/>
      <c r="AI2888" s="22"/>
      <c r="AJ2888" s="22"/>
      <c r="AR2888"/>
      <c r="AV2888"/>
      <c r="BT2888" s="22"/>
      <c r="BU2888" s="22"/>
      <c r="BV2888" s="22"/>
      <c r="CL2888" s="22"/>
    </row>
    <row r="2889" spans="14:90">
      <c r="N2889" s="22"/>
      <c r="U2889"/>
      <c r="AE2889" s="22"/>
      <c r="AF2889" s="22"/>
      <c r="AH2889" s="22"/>
      <c r="AI2889" s="22"/>
      <c r="AJ2889" s="22"/>
      <c r="AR2889"/>
      <c r="AV2889"/>
      <c r="BT2889" s="22"/>
      <c r="BU2889" s="22"/>
      <c r="BV2889" s="22"/>
      <c r="CL2889" s="22"/>
    </row>
    <row r="2890" spans="14:90">
      <c r="N2890" s="22"/>
      <c r="U2890"/>
      <c r="AE2890" s="22"/>
      <c r="AF2890" s="22"/>
      <c r="AH2890" s="22"/>
      <c r="AI2890" s="22"/>
      <c r="AJ2890" s="22"/>
      <c r="AR2890"/>
      <c r="AV2890"/>
      <c r="BT2890" s="22"/>
      <c r="BU2890" s="22"/>
      <c r="BV2890" s="22"/>
      <c r="CL2890" s="22"/>
    </row>
    <row r="2891" spans="14:90">
      <c r="N2891" s="22"/>
      <c r="U2891"/>
      <c r="AE2891" s="22"/>
      <c r="AF2891" s="22"/>
      <c r="AH2891" s="22"/>
      <c r="AI2891" s="22"/>
      <c r="AJ2891" s="22"/>
      <c r="AR2891"/>
      <c r="AV2891"/>
      <c r="BT2891" s="22"/>
      <c r="BU2891" s="22"/>
      <c r="BV2891" s="22"/>
      <c r="CL2891" s="22"/>
    </row>
    <row r="2892" spans="14:90">
      <c r="N2892" s="22"/>
      <c r="U2892"/>
      <c r="AE2892" s="22"/>
      <c r="AF2892" s="22"/>
      <c r="AH2892" s="22"/>
      <c r="AI2892" s="22"/>
      <c r="AJ2892" s="22"/>
      <c r="AR2892"/>
      <c r="AV2892"/>
      <c r="BT2892" s="22"/>
      <c r="BU2892" s="22"/>
      <c r="BV2892" s="22"/>
      <c r="CL2892" s="22"/>
    </row>
    <row r="2893" spans="14:90">
      <c r="N2893" s="22"/>
      <c r="U2893"/>
      <c r="AE2893" s="22"/>
      <c r="AF2893" s="22"/>
      <c r="AH2893" s="22"/>
      <c r="AI2893" s="22"/>
      <c r="AJ2893" s="22"/>
      <c r="AR2893"/>
      <c r="AV2893"/>
      <c r="BT2893" s="22"/>
      <c r="BU2893" s="22"/>
      <c r="BV2893" s="22"/>
      <c r="CL2893" s="22"/>
    </row>
    <row r="2894" spans="14:90">
      <c r="N2894" s="22"/>
      <c r="U2894"/>
      <c r="AE2894" s="22"/>
      <c r="AF2894" s="22"/>
      <c r="AH2894" s="22"/>
      <c r="AI2894" s="22"/>
      <c r="AJ2894" s="22"/>
      <c r="AR2894"/>
      <c r="AV2894"/>
      <c r="BT2894" s="22"/>
      <c r="BU2894" s="22"/>
      <c r="BV2894" s="22"/>
      <c r="CL2894" s="22"/>
    </row>
    <row r="2895" spans="14:90">
      <c r="N2895" s="22"/>
      <c r="U2895"/>
      <c r="AE2895" s="22"/>
      <c r="AF2895" s="22"/>
      <c r="AH2895" s="22"/>
      <c r="AI2895" s="22"/>
      <c r="AJ2895" s="22"/>
      <c r="AR2895"/>
      <c r="AV2895"/>
      <c r="BT2895" s="22"/>
      <c r="BU2895" s="22"/>
      <c r="BV2895" s="22"/>
      <c r="CL2895" s="22"/>
    </row>
    <row r="2896" spans="14:90">
      <c r="N2896" s="22"/>
      <c r="U2896"/>
      <c r="AE2896" s="22"/>
      <c r="AF2896" s="22"/>
      <c r="AH2896" s="22"/>
      <c r="AI2896" s="22"/>
      <c r="AJ2896" s="22"/>
      <c r="AR2896"/>
      <c r="AV2896"/>
      <c r="BT2896" s="22"/>
      <c r="BU2896" s="22"/>
      <c r="BV2896" s="22"/>
      <c r="CL2896" s="22"/>
    </row>
    <row r="2897" spans="14:90">
      <c r="N2897" s="22"/>
      <c r="U2897"/>
      <c r="AE2897" s="22"/>
      <c r="AF2897" s="22"/>
      <c r="AH2897" s="22"/>
      <c r="AI2897" s="22"/>
      <c r="AJ2897" s="22"/>
      <c r="AR2897"/>
      <c r="AV2897"/>
      <c r="BT2897" s="22"/>
      <c r="BU2897" s="22"/>
      <c r="BV2897" s="22"/>
      <c r="CL2897" s="22"/>
    </row>
    <row r="2898" spans="14:90">
      <c r="N2898" s="22"/>
      <c r="U2898"/>
      <c r="AE2898" s="22"/>
      <c r="AF2898" s="22"/>
      <c r="AH2898" s="22"/>
      <c r="AI2898" s="22"/>
      <c r="AJ2898" s="22"/>
      <c r="AR2898"/>
      <c r="AV2898"/>
      <c r="BT2898" s="22"/>
      <c r="BU2898" s="22"/>
      <c r="BV2898" s="22"/>
      <c r="CL2898" s="22"/>
    </row>
    <row r="2899" spans="14:90">
      <c r="N2899" s="22"/>
      <c r="U2899"/>
      <c r="AE2899" s="22"/>
      <c r="AF2899" s="22"/>
      <c r="AH2899" s="22"/>
      <c r="AI2899" s="22"/>
      <c r="AJ2899" s="22"/>
      <c r="AR2899"/>
      <c r="AV2899"/>
      <c r="BT2899" s="22"/>
      <c r="BU2899" s="22"/>
      <c r="BV2899" s="22"/>
      <c r="CL2899" s="22"/>
    </row>
    <row r="2900" spans="14:90">
      <c r="N2900" s="22"/>
      <c r="U2900"/>
      <c r="AE2900" s="22"/>
      <c r="AF2900" s="22"/>
      <c r="AH2900" s="22"/>
      <c r="AI2900" s="22"/>
      <c r="AJ2900" s="22"/>
      <c r="AR2900"/>
      <c r="AV2900"/>
      <c r="BT2900" s="22"/>
      <c r="BU2900" s="22"/>
      <c r="BV2900" s="22"/>
      <c r="CL2900" s="22"/>
    </row>
    <row r="2901" spans="14:90">
      <c r="N2901" s="22"/>
      <c r="U2901"/>
      <c r="AE2901" s="22"/>
      <c r="AF2901" s="22"/>
      <c r="AH2901" s="22"/>
      <c r="AI2901" s="22"/>
      <c r="AJ2901" s="22"/>
      <c r="AR2901"/>
      <c r="AV2901"/>
      <c r="BT2901" s="22"/>
      <c r="BU2901" s="22"/>
      <c r="BV2901" s="22"/>
      <c r="CL2901" s="22"/>
    </row>
    <row r="2902" spans="14:90">
      <c r="N2902" s="22"/>
      <c r="U2902"/>
      <c r="AE2902" s="22"/>
      <c r="AF2902" s="22"/>
      <c r="AH2902" s="22"/>
      <c r="AI2902" s="22"/>
      <c r="AJ2902" s="22"/>
      <c r="AR2902"/>
      <c r="AV2902"/>
      <c r="BT2902" s="22"/>
      <c r="BU2902" s="22"/>
      <c r="BV2902" s="22"/>
      <c r="CL2902" s="22"/>
    </row>
    <row r="2903" spans="14:90">
      <c r="N2903" s="22"/>
      <c r="U2903"/>
      <c r="AE2903" s="22"/>
      <c r="AF2903" s="22"/>
      <c r="AH2903" s="22"/>
      <c r="AI2903" s="22"/>
      <c r="AJ2903" s="22"/>
      <c r="AR2903"/>
      <c r="AV2903"/>
      <c r="BT2903" s="22"/>
      <c r="BU2903" s="22"/>
      <c r="BV2903" s="22"/>
      <c r="CL2903" s="22"/>
    </row>
    <row r="2904" spans="14:90">
      <c r="N2904" s="22"/>
      <c r="U2904"/>
      <c r="AE2904" s="22"/>
      <c r="AF2904" s="22"/>
      <c r="AH2904" s="22"/>
      <c r="AI2904" s="22"/>
      <c r="AJ2904" s="22"/>
      <c r="AR2904"/>
      <c r="AV2904"/>
      <c r="BT2904" s="22"/>
      <c r="BU2904" s="22"/>
      <c r="BV2904" s="22"/>
      <c r="CL2904" s="22"/>
    </row>
    <row r="2905" spans="14:90">
      <c r="N2905" s="22"/>
      <c r="U2905"/>
      <c r="AE2905" s="22"/>
      <c r="AF2905" s="22"/>
      <c r="AH2905" s="22"/>
      <c r="AI2905" s="22"/>
      <c r="AJ2905" s="22"/>
      <c r="AR2905"/>
      <c r="AV2905"/>
      <c r="BT2905" s="22"/>
      <c r="BU2905" s="22"/>
      <c r="BV2905" s="22"/>
      <c r="CL2905" s="22"/>
    </row>
    <row r="2906" spans="14:90">
      <c r="N2906" s="22"/>
      <c r="U2906"/>
      <c r="AE2906" s="22"/>
      <c r="AF2906" s="22"/>
      <c r="AH2906" s="22"/>
      <c r="AI2906" s="22"/>
      <c r="AJ2906" s="22"/>
      <c r="AR2906"/>
      <c r="AV2906"/>
      <c r="BT2906" s="22"/>
      <c r="BU2906" s="22"/>
      <c r="BV2906" s="22"/>
      <c r="CL2906" s="22"/>
    </row>
    <row r="2907" spans="14:90">
      <c r="N2907" s="22"/>
      <c r="U2907"/>
      <c r="AE2907" s="22"/>
      <c r="AF2907" s="22"/>
      <c r="AH2907" s="22"/>
      <c r="AI2907" s="22"/>
      <c r="AJ2907" s="22"/>
      <c r="AR2907"/>
      <c r="AV2907"/>
      <c r="BT2907" s="22"/>
      <c r="BU2907" s="22"/>
      <c r="BV2907" s="22"/>
      <c r="CL2907" s="22"/>
    </row>
    <row r="2908" spans="14:90">
      <c r="N2908" s="22"/>
      <c r="U2908"/>
      <c r="AE2908" s="22"/>
      <c r="AF2908" s="22"/>
      <c r="AH2908" s="22"/>
      <c r="AI2908" s="22"/>
      <c r="AJ2908" s="22"/>
      <c r="AR2908"/>
      <c r="AV2908"/>
      <c r="BT2908" s="22"/>
      <c r="BU2908" s="22"/>
      <c r="BV2908" s="22"/>
      <c r="CL2908" s="22"/>
    </row>
    <row r="2909" spans="14:90">
      <c r="N2909" s="22"/>
      <c r="U2909"/>
      <c r="AE2909" s="22"/>
      <c r="AF2909" s="22"/>
      <c r="AH2909" s="22"/>
      <c r="AI2909" s="22"/>
      <c r="AJ2909" s="22"/>
      <c r="AR2909"/>
      <c r="AV2909"/>
      <c r="BT2909" s="22"/>
      <c r="BU2909" s="22"/>
      <c r="BV2909" s="22"/>
      <c r="CL2909" s="22"/>
    </row>
    <row r="2910" spans="14:90">
      <c r="N2910" s="22"/>
      <c r="U2910"/>
      <c r="AE2910" s="22"/>
      <c r="AF2910" s="22"/>
      <c r="AH2910" s="22"/>
      <c r="AI2910" s="22"/>
      <c r="AJ2910" s="22"/>
      <c r="AR2910"/>
      <c r="AV2910"/>
      <c r="BT2910" s="22"/>
      <c r="BU2910" s="22"/>
      <c r="BV2910" s="22"/>
      <c r="CL2910" s="22"/>
    </row>
    <row r="2911" spans="14:90">
      <c r="N2911" s="22"/>
      <c r="U2911"/>
      <c r="AE2911" s="22"/>
      <c r="AF2911" s="22"/>
      <c r="AH2911" s="22"/>
      <c r="AI2911" s="22"/>
      <c r="AJ2911" s="22"/>
      <c r="AR2911"/>
      <c r="AV2911"/>
      <c r="BT2911" s="22"/>
      <c r="BU2911" s="22"/>
      <c r="BV2911" s="22"/>
      <c r="CL2911" s="22"/>
    </row>
    <row r="2912" spans="14:90">
      <c r="N2912" s="22"/>
      <c r="U2912"/>
      <c r="AE2912" s="22"/>
      <c r="AF2912" s="22"/>
      <c r="AH2912" s="22"/>
      <c r="AI2912" s="22"/>
      <c r="AJ2912" s="22"/>
      <c r="AR2912"/>
      <c r="AV2912"/>
      <c r="BT2912" s="22"/>
      <c r="BU2912" s="22"/>
      <c r="BV2912" s="22"/>
      <c r="CL2912" s="22"/>
    </row>
    <row r="2913" spans="14:90">
      <c r="N2913" s="22"/>
      <c r="U2913"/>
      <c r="AE2913" s="22"/>
      <c r="AF2913" s="22"/>
      <c r="AH2913" s="22"/>
      <c r="AI2913" s="22"/>
      <c r="AJ2913" s="22"/>
      <c r="AR2913"/>
      <c r="AV2913"/>
      <c r="BT2913" s="22"/>
      <c r="BU2913" s="22"/>
      <c r="BV2913" s="22"/>
      <c r="CL2913" s="22"/>
    </row>
    <row r="2914" spans="14:90">
      <c r="N2914" s="22"/>
      <c r="U2914"/>
      <c r="AE2914" s="22"/>
      <c r="AF2914" s="22"/>
      <c r="AH2914" s="22"/>
      <c r="AI2914" s="22"/>
      <c r="AJ2914" s="22"/>
      <c r="AR2914"/>
      <c r="AV2914"/>
      <c r="BT2914" s="22"/>
      <c r="BU2914" s="22"/>
      <c r="BV2914" s="22"/>
      <c r="CL2914" s="22"/>
    </row>
    <row r="2915" spans="14:90">
      <c r="N2915" s="22"/>
      <c r="U2915"/>
      <c r="AE2915" s="22"/>
      <c r="AF2915" s="22"/>
      <c r="AH2915" s="22"/>
      <c r="AI2915" s="22"/>
      <c r="AJ2915" s="22"/>
      <c r="AR2915"/>
      <c r="AV2915"/>
      <c r="BT2915" s="22"/>
      <c r="BU2915" s="22"/>
      <c r="BV2915" s="22"/>
      <c r="CL2915" s="22"/>
    </row>
    <row r="2916" spans="14:90">
      <c r="N2916" s="22"/>
      <c r="U2916"/>
      <c r="AE2916" s="22"/>
      <c r="AF2916" s="22"/>
      <c r="AH2916" s="22"/>
      <c r="AI2916" s="22"/>
      <c r="AJ2916" s="22"/>
      <c r="AR2916"/>
      <c r="AV2916"/>
      <c r="BT2916" s="22"/>
      <c r="BU2916" s="22"/>
      <c r="BV2916" s="22"/>
      <c r="CL2916" s="22"/>
    </row>
    <row r="2917" spans="14:90">
      <c r="N2917" s="22"/>
      <c r="U2917"/>
      <c r="AE2917" s="22"/>
      <c r="AF2917" s="22"/>
      <c r="AH2917" s="22"/>
      <c r="AI2917" s="22"/>
      <c r="AJ2917" s="22"/>
      <c r="AR2917"/>
      <c r="AV2917"/>
      <c r="BT2917" s="22"/>
      <c r="BU2917" s="22"/>
      <c r="BV2917" s="22"/>
      <c r="CL2917" s="22"/>
    </row>
    <row r="2918" spans="14:90">
      <c r="N2918" s="22"/>
      <c r="U2918"/>
      <c r="AE2918" s="22"/>
      <c r="AF2918" s="22"/>
      <c r="AH2918" s="22"/>
      <c r="AI2918" s="22"/>
      <c r="AJ2918" s="22"/>
      <c r="AR2918"/>
      <c r="AV2918"/>
      <c r="BT2918" s="22"/>
      <c r="BU2918" s="22"/>
      <c r="BV2918" s="22"/>
      <c r="CL2918" s="22"/>
    </row>
    <row r="2919" spans="14:90">
      <c r="N2919" s="22"/>
      <c r="U2919"/>
      <c r="AE2919" s="22"/>
      <c r="AF2919" s="22"/>
      <c r="AH2919" s="22"/>
      <c r="AI2919" s="22"/>
      <c r="AJ2919" s="22"/>
      <c r="AR2919"/>
      <c r="AV2919"/>
      <c r="BT2919" s="22"/>
      <c r="BU2919" s="22"/>
      <c r="BV2919" s="22"/>
      <c r="CL2919" s="22"/>
    </row>
    <row r="2920" spans="14:90">
      <c r="N2920" s="22"/>
      <c r="U2920"/>
      <c r="AE2920" s="22"/>
      <c r="AF2920" s="22"/>
      <c r="AH2920" s="22"/>
      <c r="AI2920" s="22"/>
      <c r="AJ2920" s="22"/>
      <c r="AR2920"/>
      <c r="AV2920"/>
      <c r="BT2920" s="22"/>
      <c r="BU2920" s="22"/>
      <c r="BV2920" s="22"/>
      <c r="CL2920" s="22"/>
    </row>
    <row r="2921" spans="14:90">
      <c r="N2921" s="22"/>
      <c r="U2921"/>
      <c r="AE2921" s="22"/>
      <c r="AF2921" s="22"/>
      <c r="AH2921" s="22"/>
      <c r="AI2921" s="22"/>
      <c r="AJ2921" s="22"/>
      <c r="AR2921"/>
      <c r="AV2921"/>
      <c r="BT2921" s="22"/>
      <c r="BU2921" s="22"/>
      <c r="BV2921" s="22"/>
      <c r="CL2921" s="22"/>
    </row>
    <row r="2922" spans="14:90">
      <c r="N2922" s="22"/>
      <c r="U2922"/>
      <c r="AE2922" s="22"/>
      <c r="AF2922" s="22"/>
      <c r="AH2922" s="22"/>
      <c r="AI2922" s="22"/>
      <c r="AJ2922" s="22"/>
      <c r="AR2922"/>
      <c r="AV2922"/>
      <c r="BT2922" s="22"/>
      <c r="BU2922" s="22"/>
      <c r="BV2922" s="22"/>
      <c r="CL2922" s="22"/>
    </row>
    <row r="2923" spans="14:90">
      <c r="N2923" s="22"/>
      <c r="U2923"/>
      <c r="AE2923" s="22"/>
      <c r="AF2923" s="22"/>
      <c r="AH2923" s="22"/>
      <c r="AI2923" s="22"/>
      <c r="AJ2923" s="22"/>
      <c r="AR2923"/>
      <c r="AV2923"/>
      <c r="BT2923" s="22"/>
      <c r="BU2923" s="22"/>
      <c r="BV2923" s="22"/>
      <c r="CL2923" s="22"/>
    </row>
    <row r="2924" spans="14:90">
      <c r="N2924" s="22"/>
      <c r="U2924"/>
      <c r="AE2924" s="22"/>
      <c r="AF2924" s="22"/>
      <c r="AH2924" s="22"/>
      <c r="AI2924" s="22"/>
      <c r="AJ2924" s="22"/>
      <c r="AR2924"/>
      <c r="AV2924"/>
      <c r="BT2924" s="22"/>
      <c r="BU2924" s="22"/>
      <c r="BV2924" s="22"/>
      <c r="CL2924" s="22"/>
    </row>
    <row r="2925" spans="14:90">
      <c r="N2925" s="22"/>
      <c r="U2925"/>
      <c r="AE2925" s="22"/>
      <c r="AF2925" s="22"/>
      <c r="AH2925" s="22"/>
      <c r="AI2925" s="22"/>
      <c r="AJ2925" s="22"/>
      <c r="AR2925"/>
      <c r="AV2925"/>
      <c r="BT2925" s="22"/>
      <c r="BU2925" s="22"/>
      <c r="BV2925" s="22"/>
      <c r="CL2925" s="22"/>
    </row>
    <row r="2926" spans="14:90">
      <c r="N2926" s="22"/>
      <c r="U2926"/>
      <c r="AE2926" s="22"/>
      <c r="AF2926" s="22"/>
      <c r="AH2926" s="22"/>
      <c r="AI2926" s="22"/>
      <c r="AJ2926" s="22"/>
      <c r="AR2926"/>
      <c r="AV2926"/>
      <c r="BT2926" s="22"/>
      <c r="BU2926" s="22"/>
      <c r="BV2926" s="22"/>
      <c r="CL2926" s="22"/>
    </row>
    <row r="2927" spans="14:90">
      <c r="N2927" s="22"/>
      <c r="U2927"/>
      <c r="AE2927" s="22"/>
      <c r="AF2927" s="22"/>
      <c r="AH2927" s="22"/>
      <c r="AI2927" s="22"/>
      <c r="AJ2927" s="22"/>
      <c r="AR2927"/>
      <c r="AV2927"/>
      <c r="BT2927" s="22"/>
      <c r="BU2927" s="22"/>
      <c r="BV2927" s="22"/>
      <c r="CL2927" s="22"/>
    </row>
    <row r="2928" spans="14:90">
      <c r="N2928" s="22"/>
      <c r="U2928"/>
      <c r="AE2928" s="22"/>
      <c r="AF2928" s="22"/>
      <c r="AH2928" s="22"/>
      <c r="AI2928" s="22"/>
      <c r="AJ2928" s="22"/>
      <c r="AR2928"/>
      <c r="AV2928"/>
      <c r="BT2928" s="22"/>
      <c r="BU2928" s="22"/>
      <c r="BV2928" s="22"/>
      <c r="CL2928" s="22"/>
    </row>
    <row r="2929" spans="14:90">
      <c r="N2929" s="22"/>
      <c r="U2929"/>
      <c r="AE2929" s="22"/>
      <c r="AF2929" s="22"/>
      <c r="AH2929" s="22"/>
      <c r="AI2929" s="22"/>
      <c r="AJ2929" s="22"/>
      <c r="AR2929"/>
      <c r="AV2929"/>
      <c r="BT2929" s="22"/>
      <c r="BU2929" s="22"/>
      <c r="BV2929" s="22"/>
      <c r="CL2929" s="22"/>
    </row>
    <row r="2930" spans="14:90">
      <c r="N2930" s="22"/>
      <c r="U2930"/>
      <c r="AE2930" s="22"/>
      <c r="AF2930" s="22"/>
      <c r="AH2930" s="22"/>
      <c r="AI2930" s="22"/>
      <c r="AJ2930" s="22"/>
      <c r="AR2930"/>
      <c r="AV2930"/>
      <c r="BT2930" s="22"/>
      <c r="BU2930" s="22"/>
      <c r="BV2930" s="22"/>
      <c r="CL2930" s="22"/>
    </row>
    <row r="2931" spans="14:90">
      <c r="N2931" s="22"/>
      <c r="U2931"/>
      <c r="AE2931" s="22"/>
      <c r="AF2931" s="22"/>
      <c r="AH2931" s="22"/>
      <c r="AI2931" s="22"/>
      <c r="AJ2931" s="22"/>
      <c r="AR2931"/>
      <c r="AV2931"/>
      <c r="BT2931" s="22"/>
      <c r="BU2931" s="22"/>
      <c r="BV2931" s="22"/>
      <c r="CL2931" s="22"/>
    </row>
    <row r="2932" spans="14:90">
      <c r="N2932" s="22"/>
      <c r="U2932"/>
      <c r="AE2932" s="22"/>
      <c r="AF2932" s="22"/>
      <c r="AH2932" s="22"/>
      <c r="AI2932" s="22"/>
      <c r="AJ2932" s="22"/>
      <c r="AR2932"/>
      <c r="AV2932"/>
      <c r="BT2932" s="22"/>
      <c r="BU2932" s="22"/>
      <c r="BV2932" s="22"/>
      <c r="CL2932" s="22"/>
    </row>
    <row r="2933" spans="14:90">
      <c r="N2933" s="22"/>
      <c r="U2933"/>
      <c r="AE2933" s="22"/>
      <c r="AF2933" s="22"/>
      <c r="AH2933" s="22"/>
      <c r="AI2933" s="22"/>
      <c r="AJ2933" s="22"/>
      <c r="AR2933"/>
      <c r="AV2933"/>
      <c r="BT2933" s="22"/>
      <c r="BU2933" s="22"/>
      <c r="BV2933" s="22"/>
      <c r="CL2933" s="22"/>
    </row>
    <row r="2934" spans="14:90">
      <c r="N2934" s="22"/>
      <c r="U2934"/>
      <c r="AE2934" s="22"/>
      <c r="AF2934" s="22"/>
      <c r="AH2934" s="22"/>
      <c r="AI2934" s="22"/>
      <c r="AJ2934" s="22"/>
      <c r="AR2934"/>
      <c r="AV2934"/>
      <c r="BT2934" s="22"/>
      <c r="BU2934" s="22"/>
      <c r="BV2934" s="22"/>
      <c r="CL2934" s="22"/>
    </row>
    <row r="2935" spans="14:90">
      <c r="N2935" s="22"/>
      <c r="U2935"/>
      <c r="AE2935" s="22"/>
      <c r="AF2935" s="22"/>
      <c r="AH2935" s="22"/>
      <c r="AI2935" s="22"/>
      <c r="AJ2935" s="22"/>
      <c r="AR2935"/>
      <c r="AV2935"/>
      <c r="BT2935" s="22"/>
      <c r="BU2935" s="22"/>
      <c r="BV2935" s="22"/>
      <c r="CL2935" s="22"/>
    </row>
    <row r="2936" spans="14:90">
      <c r="N2936" s="22"/>
      <c r="U2936"/>
      <c r="AE2936" s="22"/>
      <c r="AF2936" s="22"/>
      <c r="AH2936" s="22"/>
      <c r="AI2936" s="22"/>
      <c r="AJ2936" s="22"/>
      <c r="AR2936"/>
      <c r="AV2936"/>
      <c r="BT2936" s="22"/>
      <c r="BU2936" s="22"/>
      <c r="BV2936" s="22"/>
      <c r="CL2936" s="22"/>
    </row>
    <row r="2937" spans="14:90">
      <c r="N2937" s="22"/>
      <c r="U2937"/>
      <c r="AE2937" s="22"/>
      <c r="AF2937" s="22"/>
      <c r="AH2937" s="22"/>
      <c r="AI2937" s="22"/>
      <c r="AJ2937" s="22"/>
      <c r="AR2937"/>
      <c r="AV2937"/>
      <c r="BT2937" s="22"/>
      <c r="BU2937" s="22"/>
      <c r="BV2937" s="22"/>
      <c r="CL2937" s="22"/>
    </row>
    <row r="2938" spans="14:90">
      <c r="N2938" s="22"/>
      <c r="U2938"/>
      <c r="AE2938" s="22"/>
      <c r="AF2938" s="22"/>
      <c r="AH2938" s="22"/>
      <c r="AI2938" s="22"/>
      <c r="AJ2938" s="22"/>
      <c r="AR2938"/>
      <c r="AV2938"/>
      <c r="BT2938" s="22"/>
      <c r="BU2938" s="22"/>
      <c r="BV2938" s="22"/>
      <c r="CL2938" s="22"/>
    </row>
    <row r="2939" spans="14:90">
      <c r="N2939" s="22"/>
      <c r="U2939"/>
      <c r="AE2939" s="22"/>
      <c r="AF2939" s="22"/>
      <c r="AH2939" s="22"/>
      <c r="AI2939" s="22"/>
      <c r="AJ2939" s="22"/>
      <c r="AR2939"/>
      <c r="AV2939"/>
      <c r="BT2939" s="22"/>
      <c r="BU2939" s="22"/>
      <c r="BV2939" s="22"/>
      <c r="CL2939" s="22"/>
    </row>
    <row r="2940" spans="14:90">
      <c r="N2940" s="22"/>
      <c r="U2940"/>
      <c r="AE2940" s="22"/>
      <c r="AF2940" s="22"/>
      <c r="AH2940" s="22"/>
      <c r="AI2940" s="22"/>
      <c r="AJ2940" s="22"/>
      <c r="AR2940"/>
      <c r="AV2940"/>
      <c r="BT2940" s="22"/>
      <c r="BU2940" s="22"/>
      <c r="BV2940" s="22"/>
      <c r="CL2940" s="22"/>
    </row>
    <row r="2941" spans="14:90">
      <c r="N2941" s="22"/>
      <c r="U2941"/>
      <c r="AE2941" s="22"/>
      <c r="AF2941" s="22"/>
      <c r="AH2941" s="22"/>
      <c r="AI2941" s="22"/>
      <c r="AJ2941" s="22"/>
      <c r="AR2941"/>
      <c r="AV2941"/>
      <c r="BT2941" s="22"/>
      <c r="BU2941" s="22"/>
      <c r="BV2941" s="22"/>
      <c r="CL2941" s="22"/>
    </row>
    <row r="2942" spans="14:90">
      <c r="N2942" s="22"/>
      <c r="U2942"/>
      <c r="AE2942" s="22"/>
      <c r="AF2942" s="22"/>
      <c r="AH2942" s="22"/>
      <c r="AI2942" s="22"/>
      <c r="AJ2942" s="22"/>
      <c r="AR2942"/>
      <c r="AV2942"/>
      <c r="BT2942" s="22"/>
      <c r="BU2942" s="22"/>
      <c r="BV2942" s="22"/>
      <c r="CL2942" s="22"/>
    </row>
    <row r="2943" spans="14:90">
      <c r="N2943" s="22"/>
      <c r="U2943"/>
      <c r="AE2943" s="22"/>
      <c r="AF2943" s="22"/>
      <c r="AH2943" s="22"/>
      <c r="AI2943" s="22"/>
      <c r="AJ2943" s="22"/>
      <c r="AR2943"/>
      <c r="AV2943"/>
      <c r="BT2943" s="22"/>
      <c r="BU2943" s="22"/>
      <c r="BV2943" s="22"/>
      <c r="CL2943" s="22"/>
    </row>
    <row r="2944" spans="14:90">
      <c r="N2944" s="22"/>
      <c r="U2944"/>
      <c r="AE2944" s="22"/>
      <c r="AF2944" s="22"/>
      <c r="AH2944" s="22"/>
      <c r="AI2944" s="22"/>
      <c r="AJ2944" s="22"/>
      <c r="AR2944"/>
      <c r="AV2944"/>
      <c r="BT2944" s="22"/>
      <c r="BU2944" s="22"/>
      <c r="BV2944" s="22"/>
      <c r="CL2944" s="22"/>
    </row>
    <row r="2945" spans="14:90">
      <c r="N2945" s="22"/>
      <c r="U2945"/>
      <c r="AE2945" s="22"/>
      <c r="AF2945" s="22"/>
      <c r="AH2945" s="22"/>
      <c r="AI2945" s="22"/>
      <c r="AJ2945" s="22"/>
      <c r="AR2945"/>
      <c r="AV2945"/>
      <c r="BT2945" s="22"/>
      <c r="BU2945" s="22"/>
      <c r="BV2945" s="22"/>
      <c r="CL2945" s="22"/>
    </row>
    <row r="2946" spans="14:90">
      <c r="N2946" s="22"/>
      <c r="U2946"/>
      <c r="AE2946" s="22"/>
      <c r="AF2946" s="22"/>
      <c r="AH2946" s="22"/>
      <c r="AI2946" s="22"/>
      <c r="AJ2946" s="22"/>
      <c r="AR2946"/>
      <c r="AV2946"/>
      <c r="BT2946" s="22"/>
      <c r="BU2946" s="22"/>
      <c r="BV2946" s="22"/>
      <c r="CL2946" s="22"/>
    </row>
    <row r="2947" spans="14:90">
      <c r="N2947" s="22"/>
      <c r="U2947"/>
      <c r="AE2947" s="22"/>
      <c r="AF2947" s="22"/>
      <c r="AH2947" s="22"/>
      <c r="AI2947" s="22"/>
      <c r="AJ2947" s="22"/>
      <c r="AR2947"/>
      <c r="AV2947"/>
      <c r="BT2947" s="22"/>
      <c r="BU2947" s="22"/>
      <c r="BV2947" s="22"/>
      <c r="CL2947" s="22"/>
    </row>
    <row r="2948" spans="14:90">
      <c r="N2948" s="22"/>
      <c r="U2948"/>
      <c r="AE2948" s="22"/>
      <c r="AF2948" s="22"/>
      <c r="AH2948" s="22"/>
      <c r="AI2948" s="22"/>
      <c r="AJ2948" s="22"/>
      <c r="AR2948"/>
      <c r="AV2948"/>
      <c r="BT2948" s="22"/>
      <c r="BU2948" s="22"/>
      <c r="BV2948" s="22"/>
      <c r="CL2948" s="22"/>
    </row>
    <row r="2949" spans="14:90">
      <c r="N2949" s="22"/>
      <c r="U2949"/>
      <c r="AE2949" s="22"/>
      <c r="AF2949" s="22"/>
      <c r="AH2949" s="22"/>
      <c r="AI2949" s="22"/>
      <c r="AJ2949" s="22"/>
      <c r="AR2949"/>
      <c r="AV2949"/>
      <c r="BT2949" s="22"/>
      <c r="BU2949" s="22"/>
      <c r="BV2949" s="22"/>
      <c r="CL2949" s="22"/>
    </row>
    <row r="2950" spans="14:90">
      <c r="N2950" s="22"/>
      <c r="U2950"/>
      <c r="AE2950" s="22"/>
      <c r="AF2950" s="22"/>
      <c r="AH2950" s="22"/>
      <c r="AI2950" s="22"/>
      <c r="AJ2950" s="22"/>
      <c r="AR2950"/>
      <c r="AV2950"/>
      <c r="BT2950" s="22"/>
      <c r="BU2950" s="22"/>
      <c r="BV2950" s="22"/>
      <c r="CL2950" s="22"/>
    </row>
    <row r="2951" spans="14:90">
      <c r="N2951" s="22"/>
      <c r="U2951"/>
      <c r="AE2951" s="22"/>
      <c r="AF2951" s="22"/>
      <c r="AH2951" s="22"/>
      <c r="AI2951" s="22"/>
      <c r="AJ2951" s="22"/>
      <c r="AR2951"/>
      <c r="AV2951"/>
      <c r="BT2951" s="22"/>
      <c r="BU2951" s="22"/>
      <c r="BV2951" s="22"/>
      <c r="CL2951" s="22"/>
    </row>
    <row r="2952" spans="14:90">
      <c r="N2952" s="22"/>
      <c r="U2952"/>
      <c r="AE2952" s="22"/>
      <c r="AF2952" s="22"/>
      <c r="AH2952" s="22"/>
      <c r="AI2952" s="22"/>
      <c r="AJ2952" s="22"/>
      <c r="AR2952"/>
      <c r="AV2952"/>
      <c r="BT2952" s="22"/>
      <c r="BU2952" s="22"/>
      <c r="BV2952" s="22"/>
      <c r="CL2952" s="22"/>
    </row>
    <row r="2953" spans="14:90">
      <c r="N2953" s="22"/>
      <c r="U2953"/>
      <c r="AE2953" s="22"/>
      <c r="AF2953" s="22"/>
      <c r="AH2953" s="22"/>
      <c r="AI2953" s="22"/>
      <c r="AJ2953" s="22"/>
      <c r="AR2953"/>
      <c r="AV2953"/>
      <c r="BT2953" s="22"/>
      <c r="BU2953" s="22"/>
      <c r="BV2953" s="22"/>
      <c r="CL2953" s="22"/>
    </row>
    <row r="2954" spans="14:90">
      <c r="N2954" s="22"/>
      <c r="U2954"/>
      <c r="AE2954" s="22"/>
      <c r="AF2954" s="22"/>
      <c r="AH2954" s="22"/>
      <c r="AI2954" s="22"/>
      <c r="AJ2954" s="22"/>
      <c r="AR2954"/>
      <c r="AV2954"/>
      <c r="BT2954" s="22"/>
      <c r="BU2954" s="22"/>
      <c r="BV2954" s="22"/>
      <c r="CL2954" s="22"/>
    </row>
    <row r="2955" spans="14:90">
      <c r="N2955" s="22"/>
      <c r="U2955"/>
      <c r="AE2955" s="22"/>
      <c r="AF2955" s="22"/>
      <c r="AH2955" s="22"/>
      <c r="AI2955" s="22"/>
      <c r="AJ2955" s="22"/>
      <c r="AR2955"/>
      <c r="AV2955"/>
      <c r="BT2955" s="22"/>
      <c r="BU2955" s="22"/>
      <c r="BV2955" s="22"/>
      <c r="CL2955" s="22"/>
    </row>
    <row r="2956" spans="14:90">
      <c r="N2956" s="22"/>
      <c r="U2956"/>
      <c r="AE2956" s="22"/>
      <c r="AF2956" s="22"/>
      <c r="AH2956" s="22"/>
      <c r="AI2956" s="22"/>
      <c r="AJ2956" s="22"/>
      <c r="AR2956"/>
      <c r="AV2956"/>
      <c r="BT2956" s="22"/>
      <c r="BU2956" s="22"/>
      <c r="BV2956" s="22"/>
      <c r="CL2956" s="22"/>
    </row>
    <row r="2957" spans="14:90">
      <c r="N2957" s="22"/>
      <c r="U2957"/>
      <c r="AE2957" s="22"/>
      <c r="AF2957" s="22"/>
      <c r="AH2957" s="22"/>
      <c r="AI2957" s="22"/>
      <c r="AJ2957" s="22"/>
      <c r="AR2957"/>
      <c r="AV2957"/>
      <c r="BT2957" s="22"/>
      <c r="BU2957" s="22"/>
      <c r="BV2957" s="22"/>
      <c r="CL2957" s="22"/>
    </row>
    <row r="2958" spans="14:90">
      <c r="N2958" s="22"/>
      <c r="U2958"/>
      <c r="AE2958" s="22"/>
      <c r="AF2958" s="22"/>
      <c r="AH2958" s="22"/>
      <c r="AI2958" s="22"/>
      <c r="AJ2958" s="22"/>
      <c r="AR2958"/>
      <c r="AV2958"/>
      <c r="BT2958" s="22"/>
      <c r="BU2958" s="22"/>
      <c r="BV2958" s="22"/>
      <c r="CL2958" s="22"/>
    </row>
    <row r="2959" spans="14:90">
      <c r="N2959" s="22"/>
      <c r="U2959"/>
      <c r="AE2959" s="22"/>
      <c r="AF2959" s="22"/>
      <c r="AH2959" s="22"/>
      <c r="AI2959" s="22"/>
      <c r="AJ2959" s="22"/>
      <c r="AR2959"/>
      <c r="AV2959"/>
      <c r="BT2959" s="22"/>
      <c r="BU2959" s="22"/>
      <c r="BV2959" s="22"/>
      <c r="CL2959" s="22"/>
    </row>
    <row r="2960" spans="14:90">
      <c r="N2960" s="22"/>
      <c r="U2960"/>
      <c r="AE2960" s="22"/>
      <c r="AF2960" s="22"/>
      <c r="AH2960" s="22"/>
      <c r="AI2960" s="22"/>
      <c r="AJ2960" s="22"/>
      <c r="AR2960"/>
      <c r="AV2960"/>
      <c r="BT2960" s="22"/>
      <c r="BU2960" s="22"/>
      <c r="BV2960" s="22"/>
      <c r="CL2960" s="22"/>
    </row>
    <row r="2961" spans="14:90">
      <c r="N2961" s="22"/>
      <c r="U2961"/>
      <c r="AE2961" s="22"/>
      <c r="AF2961" s="22"/>
      <c r="AH2961" s="22"/>
      <c r="AI2961" s="22"/>
      <c r="AJ2961" s="22"/>
      <c r="AR2961"/>
      <c r="AV2961"/>
      <c r="BT2961" s="22"/>
      <c r="BU2961" s="22"/>
      <c r="BV2961" s="22"/>
      <c r="CL2961" s="22"/>
    </row>
    <row r="2962" spans="14:90">
      <c r="N2962" s="22"/>
      <c r="U2962"/>
      <c r="AE2962" s="22"/>
      <c r="AF2962" s="22"/>
      <c r="AH2962" s="22"/>
      <c r="AI2962" s="22"/>
      <c r="AJ2962" s="22"/>
      <c r="AR2962"/>
      <c r="AV2962"/>
      <c r="BT2962" s="22"/>
      <c r="BU2962" s="22"/>
      <c r="BV2962" s="22"/>
      <c r="CL2962" s="22"/>
    </row>
    <row r="2963" spans="14:90">
      <c r="N2963" s="22"/>
      <c r="U2963"/>
      <c r="AE2963" s="22"/>
      <c r="AF2963" s="22"/>
      <c r="AH2963" s="22"/>
      <c r="AI2963" s="22"/>
      <c r="AJ2963" s="22"/>
      <c r="AR2963"/>
      <c r="AV2963"/>
      <c r="BT2963" s="22"/>
      <c r="BU2963" s="22"/>
      <c r="BV2963" s="22"/>
      <c r="CL2963" s="22"/>
    </row>
    <row r="2964" spans="14:90">
      <c r="N2964" s="22"/>
      <c r="U2964"/>
      <c r="AE2964" s="22"/>
      <c r="AF2964" s="22"/>
      <c r="AH2964" s="22"/>
      <c r="AI2964" s="22"/>
      <c r="AJ2964" s="22"/>
      <c r="AR2964"/>
      <c r="AV2964"/>
      <c r="BT2964" s="22"/>
      <c r="BU2964" s="22"/>
      <c r="BV2964" s="22"/>
      <c r="CL2964" s="22"/>
    </row>
    <row r="2965" spans="14:90">
      <c r="N2965" s="22"/>
      <c r="U2965"/>
      <c r="AE2965" s="22"/>
      <c r="AF2965" s="22"/>
      <c r="AH2965" s="22"/>
      <c r="AI2965" s="22"/>
      <c r="AJ2965" s="22"/>
      <c r="AR2965"/>
      <c r="AV2965"/>
      <c r="BT2965" s="22"/>
      <c r="BU2965" s="22"/>
      <c r="BV2965" s="22"/>
      <c r="CL2965" s="22"/>
    </row>
    <row r="2966" spans="14:90">
      <c r="N2966" s="22"/>
      <c r="U2966"/>
      <c r="AE2966" s="22"/>
      <c r="AF2966" s="22"/>
      <c r="AH2966" s="22"/>
      <c r="AI2966" s="22"/>
      <c r="AJ2966" s="22"/>
      <c r="AR2966"/>
      <c r="AV2966"/>
      <c r="BT2966" s="22"/>
      <c r="BU2966" s="22"/>
      <c r="BV2966" s="22"/>
      <c r="CL2966" s="22"/>
    </row>
    <row r="2967" spans="14:90">
      <c r="N2967" s="22"/>
      <c r="U2967"/>
      <c r="AE2967" s="22"/>
      <c r="AF2967" s="22"/>
      <c r="AH2967" s="22"/>
      <c r="AI2967" s="22"/>
      <c r="AJ2967" s="22"/>
      <c r="AR2967"/>
      <c r="AV2967"/>
      <c r="BT2967" s="22"/>
      <c r="BU2967" s="22"/>
      <c r="BV2967" s="22"/>
      <c r="CL2967" s="22"/>
    </row>
    <row r="2968" spans="14:90">
      <c r="N2968" s="22"/>
      <c r="U2968"/>
      <c r="AE2968" s="22"/>
      <c r="AF2968" s="22"/>
      <c r="AH2968" s="22"/>
      <c r="AI2968" s="22"/>
      <c r="AJ2968" s="22"/>
      <c r="AR2968"/>
      <c r="AV2968"/>
      <c r="BT2968" s="22"/>
      <c r="BU2968" s="22"/>
      <c r="BV2968" s="22"/>
      <c r="CL2968" s="22"/>
    </row>
    <row r="2969" spans="14:90">
      <c r="N2969" s="22"/>
      <c r="U2969"/>
      <c r="AE2969" s="22"/>
      <c r="AF2969" s="22"/>
      <c r="AH2969" s="22"/>
      <c r="AI2969" s="22"/>
      <c r="AJ2969" s="22"/>
      <c r="AR2969"/>
      <c r="AV2969"/>
      <c r="BT2969" s="22"/>
      <c r="BU2969" s="22"/>
      <c r="BV2969" s="22"/>
      <c r="CL2969" s="22"/>
    </row>
    <row r="2970" spans="14:90">
      <c r="N2970" s="22"/>
      <c r="U2970"/>
      <c r="AE2970" s="22"/>
      <c r="AF2970" s="22"/>
      <c r="AH2970" s="22"/>
      <c r="AI2970" s="22"/>
      <c r="AJ2970" s="22"/>
      <c r="AR2970"/>
      <c r="AV2970"/>
      <c r="BT2970" s="22"/>
      <c r="BU2970" s="22"/>
      <c r="BV2970" s="22"/>
      <c r="CL2970" s="22"/>
    </row>
    <row r="2971" spans="14:90">
      <c r="N2971" s="22"/>
      <c r="U2971"/>
      <c r="AE2971" s="22"/>
      <c r="AF2971" s="22"/>
      <c r="AH2971" s="22"/>
      <c r="AI2971" s="22"/>
      <c r="AJ2971" s="22"/>
      <c r="AR2971"/>
      <c r="AV2971"/>
      <c r="BT2971" s="22"/>
      <c r="BU2971" s="22"/>
      <c r="BV2971" s="22"/>
      <c r="CL2971" s="22"/>
    </row>
    <row r="2972" spans="14:90">
      <c r="N2972" s="22"/>
      <c r="U2972"/>
      <c r="AE2972" s="22"/>
      <c r="AF2972" s="22"/>
      <c r="AH2972" s="22"/>
      <c r="AI2972" s="22"/>
      <c r="AJ2972" s="22"/>
      <c r="AR2972"/>
      <c r="AV2972"/>
      <c r="BT2972" s="22"/>
      <c r="BU2972" s="22"/>
      <c r="BV2972" s="22"/>
      <c r="CL2972" s="22"/>
    </row>
    <row r="2973" spans="14:90">
      <c r="N2973" s="22"/>
      <c r="U2973"/>
      <c r="AE2973" s="22"/>
      <c r="AF2973" s="22"/>
      <c r="AH2973" s="22"/>
      <c r="AI2973" s="22"/>
      <c r="AJ2973" s="22"/>
      <c r="AR2973"/>
      <c r="AV2973"/>
      <c r="BT2973" s="22"/>
      <c r="BU2973" s="22"/>
      <c r="BV2973" s="22"/>
      <c r="CL2973" s="22"/>
    </row>
    <row r="2974" spans="14:90">
      <c r="N2974" s="22"/>
      <c r="U2974"/>
      <c r="AE2974" s="22"/>
      <c r="AF2974" s="22"/>
      <c r="AH2974" s="22"/>
      <c r="AI2974" s="22"/>
      <c r="AJ2974" s="22"/>
      <c r="AR2974"/>
      <c r="AV2974"/>
      <c r="BT2974" s="22"/>
      <c r="BU2974" s="22"/>
      <c r="BV2974" s="22"/>
      <c r="CL2974" s="22"/>
    </row>
    <row r="2975" spans="14:90">
      <c r="N2975" s="22"/>
      <c r="U2975"/>
      <c r="AE2975" s="22"/>
      <c r="AF2975" s="22"/>
      <c r="AH2975" s="22"/>
      <c r="AI2975" s="22"/>
      <c r="AJ2975" s="22"/>
      <c r="AR2975"/>
      <c r="AV2975"/>
      <c r="BT2975" s="22"/>
      <c r="BU2975" s="22"/>
      <c r="BV2975" s="22"/>
      <c r="CL2975" s="22"/>
    </row>
    <row r="2976" spans="14:90">
      <c r="N2976" s="22"/>
      <c r="U2976"/>
      <c r="AE2976" s="22"/>
      <c r="AF2976" s="22"/>
      <c r="AH2976" s="22"/>
      <c r="AI2976" s="22"/>
      <c r="AJ2976" s="22"/>
      <c r="AR2976"/>
      <c r="AV2976"/>
      <c r="BT2976" s="22"/>
      <c r="BU2976" s="22"/>
      <c r="BV2976" s="22"/>
      <c r="CL2976" s="22"/>
    </row>
    <row r="2977" spans="14:90">
      <c r="N2977" s="22"/>
      <c r="U2977"/>
      <c r="AE2977" s="22"/>
      <c r="AF2977" s="22"/>
      <c r="AH2977" s="22"/>
      <c r="AI2977" s="22"/>
      <c r="AJ2977" s="22"/>
      <c r="AR2977"/>
      <c r="AV2977"/>
      <c r="BT2977" s="22"/>
      <c r="BU2977" s="22"/>
      <c r="BV2977" s="22"/>
      <c r="CL2977" s="22"/>
    </row>
    <row r="2978" spans="14:90">
      <c r="N2978" s="22"/>
      <c r="U2978"/>
      <c r="AE2978" s="22"/>
      <c r="AF2978" s="22"/>
      <c r="AH2978" s="22"/>
      <c r="AI2978" s="22"/>
      <c r="AJ2978" s="22"/>
      <c r="AR2978"/>
      <c r="AV2978"/>
      <c r="BT2978" s="22"/>
      <c r="BU2978" s="22"/>
      <c r="BV2978" s="22"/>
      <c r="CL2978" s="22"/>
    </row>
    <row r="2979" spans="14:90">
      <c r="N2979" s="22"/>
      <c r="U2979"/>
      <c r="AE2979" s="22"/>
      <c r="AF2979" s="22"/>
      <c r="AH2979" s="22"/>
      <c r="AI2979" s="22"/>
      <c r="AJ2979" s="22"/>
      <c r="AR2979"/>
      <c r="AV2979"/>
      <c r="BT2979" s="22"/>
      <c r="BU2979" s="22"/>
      <c r="BV2979" s="22"/>
      <c r="CL2979" s="22"/>
    </row>
    <row r="2980" spans="14:90">
      <c r="N2980" s="22"/>
      <c r="U2980"/>
      <c r="AE2980" s="22"/>
      <c r="AF2980" s="22"/>
      <c r="AH2980" s="22"/>
      <c r="AI2980" s="22"/>
      <c r="AJ2980" s="22"/>
      <c r="AR2980"/>
      <c r="AV2980"/>
      <c r="BT2980" s="22"/>
      <c r="BU2980" s="22"/>
      <c r="BV2980" s="22"/>
      <c r="CL2980" s="22"/>
    </row>
    <row r="2981" spans="14:90">
      <c r="N2981" s="22"/>
      <c r="U2981"/>
      <c r="AE2981" s="22"/>
      <c r="AF2981" s="22"/>
      <c r="AH2981" s="22"/>
      <c r="AI2981" s="22"/>
      <c r="AJ2981" s="22"/>
      <c r="AR2981"/>
      <c r="AV2981"/>
      <c r="BT2981" s="22"/>
      <c r="BU2981" s="22"/>
      <c r="BV2981" s="22"/>
      <c r="CL2981" s="22"/>
    </row>
    <row r="2982" spans="14:90">
      <c r="N2982" s="22"/>
      <c r="U2982"/>
      <c r="AE2982" s="22"/>
      <c r="AF2982" s="22"/>
      <c r="AH2982" s="22"/>
      <c r="AI2982" s="22"/>
      <c r="AJ2982" s="22"/>
      <c r="AR2982"/>
      <c r="AV2982"/>
      <c r="BT2982" s="22"/>
      <c r="BU2982" s="22"/>
      <c r="BV2982" s="22"/>
      <c r="CL2982" s="22"/>
    </row>
    <row r="2983" spans="14:90">
      <c r="N2983" s="22"/>
      <c r="U2983"/>
      <c r="AE2983" s="22"/>
      <c r="AF2983" s="22"/>
      <c r="AH2983" s="22"/>
      <c r="AI2983" s="22"/>
      <c r="AJ2983" s="22"/>
      <c r="AR2983"/>
      <c r="AV2983"/>
      <c r="BT2983" s="22"/>
      <c r="BU2983" s="22"/>
      <c r="BV2983" s="22"/>
      <c r="CL2983" s="22"/>
    </row>
    <row r="2984" spans="14:90">
      <c r="N2984" s="22"/>
      <c r="U2984"/>
      <c r="AE2984" s="22"/>
      <c r="AF2984" s="22"/>
      <c r="AH2984" s="22"/>
      <c r="AI2984" s="22"/>
      <c r="AJ2984" s="22"/>
      <c r="AR2984"/>
      <c r="AV2984"/>
      <c r="BT2984" s="22"/>
      <c r="BU2984" s="22"/>
      <c r="BV2984" s="22"/>
      <c r="CL2984" s="22"/>
    </row>
    <row r="2985" spans="14:90">
      <c r="N2985" s="22"/>
      <c r="U2985"/>
      <c r="AE2985" s="22"/>
      <c r="AF2985" s="22"/>
      <c r="AH2985" s="22"/>
      <c r="AI2985" s="22"/>
      <c r="AJ2985" s="22"/>
      <c r="AR2985"/>
      <c r="AV2985"/>
      <c r="BT2985" s="22"/>
      <c r="BU2985" s="22"/>
      <c r="BV2985" s="22"/>
      <c r="CL2985" s="22"/>
    </row>
    <row r="2986" spans="14:90">
      <c r="N2986" s="22"/>
      <c r="U2986"/>
      <c r="AE2986" s="22"/>
      <c r="AF2986" s="22"/>
      <c r="AH2986" s="22"/>
      <c r="AI2986" s="22"/>
      <c r="AJ2986" s="22"/>
      <c r="AR2986"/>
      <c r="AV2986"/>
      <c r="BT2986" s="22"/>
      <c r="BU2986" s="22"/>
      <c r="BV2986" s="22"/>
      <c r="CL2986" s="22"/>
    </row>
    <row r="2987" spans="14:90">
      <c r="N2987" s="22"/>
      <c r="U2987"/>
      <c r="AE2987" s="22"/>
      <c r="AF2987" s="22"/>
      <c r="AH2987" s="22"/>
      <c r="AI2987" s="22"/>
      <c r="AJ2987" s="22"/>
      <c r="AR2987"/>
      <c r="AV2987"/>
      <c r="BT2987" s="22"/>
      <c r="BU2987" s="22"/>
      <c r="BV2987" s="22"/>
      <c r="CL2987" s="22"/>
    </row>
    <row r="2988" spans="14:90">
      <c r="N2988" s="22"/>
      <c r="U2988"/>
      <c r="AE2988" s="22"/>
      <c r="AF2988" s="22"/>
      <c r="AH2988" s="22"/>
      <c r="AI2988" s="22"/>
      <c r="AJ2988" s="22"/>
      <c r="AR2988"/>
      <c r="AV2988"/>
      <c r="BT2988" s="22"/>
      <c r="BU2988" s="22"/>
      <c r="BV2988" s="22"/>
      <c r="CL2988" s="22"/>
    </row>
    <row r="2989" spans="14:90">
      <c r="N2989" s="22"/>
      <c r="U2989"/>
      <c r="AE2989" s="22"/>
      <c r="AF2989" s="22"/>
      <c r="AH2989" s="22"/>
      <c r="AI2989" s="22"/>
      <c r="AJ2989" s="22"/>
      <c r="AR2989"/>
      <c r="AV2989"/>
      <c r="BT2989" s="22"/>
      <c r="BU2989" s="22"/>
      <c r="BV2989" s="22"/>
      <c r="CL2989" s="22"/>
    </row>
    <row r="2990" spans="14:90">
      <c r="N2990" s="22"/>
      <c r="U2990"/>
      <c r="AE2990" s="22"/>
      <c r="AF2990" s="22"/>
      <c r="AH2990" s="22"/>
      <c r="AI2990" s="22"/>
      <c r="AJ2990" s="22"/>
      <c r="AR2990"/>
      <c r="AV2990"/>
      <c r="BT2990" s="22"/>
      <c r="BU2990" s="22"/>
      <c r="BV2990" s="22"/>
      <c r="CL2990" s="22"/>
    </row>
    <row r="2991" spans="14:90">
      <c r="N2991" s="22"/>
      <c r="U2991"/>
      <c r="AE2991" s="22"/>
      <c r="AF2991" s="22"/>
      <c r="AH2991" s="22"/>
      <c r="AI2991" s="22"/>
      <c r="AJ2991" s="22"/>
      <c r="AR2991"/>
      <c r="AV2991"/>
      <c r="BT2991" s="22"/>
      <c r="BU2991" s="22"/>
      <c r="BV2991" s="22"/>
      <c r="CL2991" s="22"/>
    </row>
    <row r="2992" spans="14:90">
      <c r="N2992" s="22"/>
      <c r="U2992"/>
      <c r="AE2992" s="22"/>
      <c r="AF2992" s="22"/>
      <c r="AH2992" s="22"/>
      <c r="AI2992" s="22"/>
      <c r="AJ2992" s="22"/>
      <c r="AR2992"/>
      <c r="AV2992"/>
      <c r="BT2992" s="22"/>
      <c r="BU2992" s="22"/>
      <c r="BV2992" s="22"/>
      <c r="CL2992" s="22"/>
    </row>
    <row r="2993" spans="14:90">
      <c r="N2993" s="22"/>
      <c r="U2993"/>
      <c r="AE2993" s="22"/>
      <c r="AF2993" s="22"/>
      <c r="AH2993" s="22"/>
      <c r="AI2993" s="22"/>
      <c r="AJ2993" s="22"/>
      <c r="AR2993"/>
      <c r="AV2993"/>
      <c r="BT2993" s="22"/>
      <c r="BU2993" s="22"/>
      <c r="BV2993" s="22"/>
      <c r="CL2993" s="22"/>
    </row>
    <row r="2994" spans="14:90">
      <c r="N2994" s="22"/>
      <c r="U2994"/>
      <c r="AE2994" s="22"/>
      <c r="AF2994" s="22"/>
      <c r="AH2994" s="22"/>
      <c r="AI2994" s="22"/>
      <c r="AJ2994" s="22"/>
      <c r="AR2994"/>
      <c r="AV2994"/>
      <c r="BT2994" s="22"/>
      <c r="BU2994" s="22"/>
      <c r="BV2994" s="22"/>
      <c r="CL2994" s="22"/>
    </row>
    <row r="2995" spans="14:90">
      <c r="N2995" s="22"/>
      <c r="U2995"/>
      <c r="AE2995" s="22"/>
      <c r="AF2995" s="22"/>
      <c r="AH2995" s="22"/>
      <c r="AI2995" s="22"/>
      <c r="AJ2995" s="22"/>
      <c r="AR2995"/>
      <c r="AV2995"/>
      <c r="BT2995" s="22"/>
      <c r="BU2995" s="22"/>
      <c r="BV2995" s="22"/>
      <c r="CL2995" s="22"/>
    </row>
    <row r="2996" spans="14:90">
      <c r="N2996" s="22"/>
      <c r="U2996"/>
      <c r="AE2996" s="22"/>
      <c r="AF2996" s="22"/>
      <c r="AH2996" s="22"/>
      <c r="AI2996" s="22"/>
      <c r="AJ2996" s="22"/>
      <c r="AR2996"/>
      <c r="AV2996"/>
      <c r="BT2996" s="22"/>
      <c r="BU2996" s="22"/>
      <c r="BV2996" s="22"/>
      <c r="CL2996" s="22"/>
    </row>
    <row r="2997" spans="14:90">
      <c r="N2997" s="22"/>
      <c r="U2997"/>
      <c r="AE2997" s="22"/>
      <c r="AF2997" s="22"/>
      <c r="AH2997" s="22"/>
      <c r="AI2997" s="22"/>
      <c r="AJ2997" s="22"/>
      <c r="AR2997"/>
      <c r="AV2997"/>
      <c r="BT2997" s="22"/>
      <c r="BU2997" s="22"/>
      <c r="BV2997" s="22"/>
      <c r="CL2997" s="22"/>
    </row>
    <row r="2998" spans="14:90">
      <c r="N2998" s="22"/>
      <c r="U2998"/>
      <c r="AE2998" s="22"/>
      <c r="AF2998" s="22"/>
      <c r="AH2998" s="22"/>
      <c r="AI2998" s="22"/>
      <c r="AJ2998" s="22"/>
      <c r="AR2998"/>
      <c r="AV2998"/>
      <c r="BT2998" s="22"/>
      <c r="BU2998" s="22"/>
      <c r="BV2998" s="22"/>
      <c r="CL2998" s="22"/>
    </row>
    <row r="2999" spans="14:90">
      <c r="N2999" s="22"/>
      <c r="U2999"/>
      <c r="AE2999" s="22"/>
      <c r="AF2999" s="22"/>
      <c r="AH2999" s="22"/>
      <c r="AI2999" s="22"/>
      <c r="AJ2999" s="22"/>
      <c r="AR2999"/>
      <c r="AV2999"/>
      <c r="BT2999" s="22"/>
      <c r="BU2999" s="22"/>
      <c r="BV2999" s="22"/>
      <c r="CL2999" s="22"/>
    </row>
    <row r="3000" spans="14:90">
      <c r="N3000" s="22"/>
      <c r="U3000"/>
      <c r="AE3000" s="22"/>
      <c r="AF3000" s="22"/>
      <c r="AH3000" s="22"/>
      <c r="AI3000" s="22"/>
      <c r="AJ3000" s="22"/>
      <c r="AR3000"/>
      <c r="AV3000"/>
      <c r="BT3000" s="22"/>
      <c r="BU3000" s="22"/>
      <c r="BV3000" s="22"/>
      <c r="CL3000" s="22"/>
    </row>
    <row r="3001" spans="14:90">
      <c r="N3001" s="22"/>
      <c r="U3001"/>
      <c r="AE3001" s="22"/>
      <c r="AF3001" s="22"/>
      <c r="AH3001" s="22"/>
      <c r="AI3001" s="22"/>
      <c r="AJ3001" s="22"/>
      <c r="AR3001"/>
      <c r="AV3001"/>
      <c r="BT3001" s="22"/>
      <c r="BU3001" s="22"/>
      <c r="BV3001" s="22"/>
      <c r="CL3001" s="22"/>
    </row>
    <row r="3002" spans="14:90">
      <c r="N3002" s="22"/>
      <c r="U3002"/>
      <c r="AE3002" s="22"/>
      <c r="AF3002" s="22"/>
      <c r="AH3002" s="22"/>
      <c r="AI3002" s="22"/>
      <c r="AJ3002" s="22"/>
      <c r="AR3002"/>
      <c r="AV3002"/>
      <c r="BT3002" s="22"/>
      <c r="BU3002" s="22"/>
      <c r="BV3002" s="22"/>
      <c r="CL3002" s="22"/>
    </row>
    <row r="3003" spans="14:90">
      <c r="N3003" s="22"/>
      <c r="U3003"/>
      <c r="AE3003" s="22"/>
      <c r="AF3003" s="22"/>
      <c r="AH3003" s="22"/>
      <c r="AI3003" s="22"/>
      <c r="AJ3003" s="22"/>
      <c r="AR3003"/>
      <c r="AV3003"/>
      <c r="BT3003" s="22"/>
      <c r="BU3003" s="22"/>
      <c r="BV3003" s="22"/>
      <c r="CL3003" s="22"/>
    </row>
    <row r="3004" spans="14:90">
      <c r="N3004" s="22"/>
      <c r="U3004"/>
      <c r="AE3004" s="22"/>
      <c r="AF3004" s="22"/>
      <c r="AH3004" s="22"/>
      <c r="AI3004" s="22"/>
      <c r="AJ3004" s="22"/>
      <c r="AR3004"/>
      <c r="AV3004"/>
      <c r="BT3004" s="22"/>
      <c r="BU3004" s="22"/>
      <c r="BV3004" s="22"/>
      <c r="CL3004" s="22"/>
    </row>
    <row r="3005" spans="14:90">
      <c r="N3005" s="22"/>
      <c r="U3005"/>
      <c r="AE3005" s="22"/>
      <c r="AF3005" s="22"/>
      <c r="AH3005" s="22"/>
      <c r="AI3005" s="22"/>
      <c r="AJ3005" s="22"/>
      <c r="AR3005"/>
      <c r="AV3005"/>
      <c r="BT3005" s="22"/>
      <c r="BU3005" s="22"/>
      <c r="BV3005" s="22"/>
      <c r="CL3005" s="22"/>
    </row>
    <row r="3006" spans="14:90">
      <c r="N3006" s="22"/>
      <c r="U3006"/>
      <c r="AE3006" s="22"/>
      <c r="AF3006" s="22"/>
      <c r="AH3006" s="22"/>
      <c r="AI3006" s="22"/>
      <c r="AJ3006" s="22"/>
      <c r="AR3006"/>
      <c r="AV3006"/>
      <c r="BT3006" s="22"/>
      <c r="BU3006" s="22"/>
      <c r="BV3006" s="22"/>
      <c r="CL3006" s="22"/>
    </row>
    <row r="3007" spans="14:90">
      <c r="N3007" s="22"/>
      <c r="U3007"/>
      <c r="AE3007" s="22"/>
      <c r="AF3007" s="22"/>
      <c r="AH3007" s="22"/>
      <c r="AI3007" s="22"/>
      <c r="AJ3007" s="22"/>
      <c r="AR3007"/>
      <c r="AV3007"/>
      <c r="BT3007" s="22"/>
      <c r="BU3007" s="22"/>
      <c r="BV3007" s="22"/>
      <c r="CL3007" s="22"/>
    </row>
    <row r="3008" spans="14:90">
      <c r="N3008" s="22"/>
      <c r="U3008"/>
      <c r="AE3008" s="22"/>
      <c r="AF3008" s="22"/>
      <c r="AH3008" s="22"/>
      <c r="AI3008" s="22"/>
      <c r="AJ3008" s="22"/>
      <c r="AR3008"/>
      <c r="AV3008"/>
      <c r="BT3008" s="22"/>
      <c r="BU3008" s="22"/>
      <c r="BV3008" s="22"/>
      <c r="CL3008" s="22"/>
    </row>
    <row r="3009" spans="14:90">
      <c r="N3009" s="22"/>
      <c r="U3009"/>
      <c r="AE3009" s="22"/>
      <c r="AF3009" s="22"/>
      <c r="AH3009" s="22"/>
      <c r="AI3009" s="22"/>
      <c r="AJ3009" s="22"/>
      <c r="AR3009"/>
      <c r="AV3009"/>
      <c r="BT3009" s="22"/>
      <c r="BU3009" s="22"/>
      <c r="BV3009" s="22"/>
      <c r="CL3009" s="22"/>
    </row>
    <row r="3010" spans="14:90">
      <c r="N3010" s="22"/>
      <c r="U3010"/>
      <c r="AE3010" s="22"/>
      <c r="AF3010" s="22"/>
      <c r="AH3010" s="22"/>
      <c r="AI3010" s="22"/>
      <c r="AJ3010" s="22"/>
      <c r="AR3010"/>
      <c r="AV3010"/>
      <c r="BT3010" s="22"/>
      <c r="BU3010" s="22"/>
      <c r="BV3010" s="22"/>
      <c r="CL3010" s="22"/>
    </row>
    <row r="3011" spans="14:90">
      <c r="N3011" s="22"/>
      <c r="U3011"/>
      <c r="AE3011" s="22"/>
      <c r="AF3011" s="22"/>
      <c r="AH3011" s="22"/>
      <c r="AI3011" s="22"/>
      <c r="AJ3011" s="22"/>
      <c r="AR3011"/>
      <c r="AV3011"/>
      <c r="BT3011" s="22"/>
      <c r="BU3011" s="22"/>
      <c r="BV3011" s="22"/>
      <c r="CL3011" s="22"/>
    </row>
    <row r="3012" spans="14:90">
      <c r="N3012" s="22"/>
      <c r="U3012"/>
      <c r="AE3012" s="22"/>
      <c r="AF3012" s="22"/>
      <c r="AH3012" s="22"/>
      <c r="AI3012" s="22"/>
      <c r="AJ3012" s="22"/>
      <c r="AR3012"/>
      <c r="AV3012"/>
      <c r="BT3012" s="22"/>
      <c r="BU3012" s="22"/>
      <c r="BV3012" s="22"/>
      <c r="CL3012" s="22"/>
    </row>
    <row r="3013" spans="14:90">
      <c r="N3013" s="22"/>
      <c r="U3013"/>
      <c r="AE3013" s="22"/>
      <c r="AF3013" s="22"/>
      <c r="AH3013" s="22"/>
      <c r="AI3013" s="22"/>
      <c r="AJ3013" s="22"/>
      <c r="AR3013"/>
      <c r="AV3013"/>
      <c r="BT3013" s="22"/>
      <c r="BU3013" s="22"/>
      <c r="BV3013" s="22"/>
      <c r="CL3013" s="22"/>
    </row>
    <row r="3014" spans="14:90">
      <c r="N3014" s="22"/>
      <c r="U3014"/>
      <c r="AE3014" s="22"/>
      <c r="AF3014" s="22"/>
      <c r="AH3014" s="22"/>
      <c r="AI3014" s="22"/>
      <c r="AJ3014" s="22"/>
      <c r="AR3014"/>
      <c r="AV3014"/>
      <c r="BT3014" s="22"/>
      <c r="BU3014" s="22"/>
      <c r="BV3014" s="22"/>
      <c r="CL3014" s="22"/>
    </row>
    <row r="3015" spans="14:90">
      <c r="N3015" s="22"/>
      <c r="U3015"/>
      <c r="AE3015" s="22"/>
      <c r="AF3015" s="22"/>
      <c r="AH3015" s="22"/>
      <c r="AI3015" s="22"/>
      <c r="AJ3015" s="22"/>
      <c r="AR3015"/>
      <c r="AV3015"/>
      <c r="BT3015" s="22"/>
      <c r="BU3015" s="22"/>
      <c r="BV3015" s="22"/>
      <c r="CL3015" s="22"/>
    </row>
    <row r="3016" spans="14:90">
      <c r="N3016" s="22"/>
      <c r="U3016"/>
      <c r="AE3016" s="22"/>
      <c r="AF3016" s="22"/>
      <c r="AH3016" s="22"/>
      <c r="AI3016" s="22"/>
      <c r="AJ3016" s="22"/>
      <c r="AR3016"/>
      <c r="AV3016"/>
      <c r="BT3016" s="22"/>
      <c r="BU3016" s="22"/>
      <c r="BV3016" s="22"/>
      <c r="CL3016" s="22"/>
    </row>
    <row r="3017" spans="14:90">
      <c r="N3017" s="22"/>
      <c r="U3017"/>
      <c r="AE3017" s="22"/>
      <c r="AF3017" s="22"/>
      <c r="AH3017" s="22"/>
      <c r="AI3017" s="22"/>
      <c r="AJ3017" s="22"/>
      <c r="AR3017"/>
      <c r="AV3017"/>
      <c r="BT3017" s="22"/>
      <c r="BU3017" s="22"/>
      <c r="BV3017" s="22"/>
      <c r="CL3017" s="22"/>
    </row>
    <row r="3018" spans="14:90">
      <c r="N3018" s="22"/>
      <c r="U3018"/>
      <c r="AE3018" s="22"/>
      <c r="AF3018" s="22"/>
      <c r="AH3018" s="22"/>
      <c r="AI3018" s="22"/>
      <c r="AJ3018" s="22"/>
      <c r="AR3018"/>
      <c r="AV3018"/>
      <c r="BT3018" s="22"/>
      <c r="BU3018" s="22"/>
      <c r="BV3018" s="22"/>
      <c r="CL3018" s="22"/>
    </row>
    <row r="3019" spans="14:90">
      <c r="N3019" s="22"/>
      <c r="U3019"/>
      <c r="AE3019" s="22"/>
      <c r="AF3019" s="22"/>
      <c r="AH3019" s="22"/>
      <c r="AI3019" s="22"/>
      <c r="AJ3019" s="22"/>
      <c r="AR3019"/>
      <c r="AV3019"/>
      <c r="BT3019" s="22"/>
      <c r="BU3019" s="22"/>
      <c r="BV3019" s="22"/>
      <c r="CL3019" s="22"/>
    </row>
    <row r="3020" spans="14:90">
      <c r="N3020" s="22"/>
      <c r="U3020"/>
      <c r="AE3020" s="22"/>
      <c r="AF3020" s="22"/>
      <c r="AH3020" s="22"/>
      <c r="AI3020" s="22"/>
      <c r="AJ3020" s="22"/>
      <c r="AR3020"/>
      <c r="AV3020"/>
      <c r="BT3020" s="22"/>
      <c r="BU3020" s="22"/>
      <c r="BV3020" s="22"/>
      <c r="CL3020" s="22"/>
    </row>
    <row r="3021" spans="14:90">
      <c r="N3021" s="22"/>
      <c r="U3021"/>
      <c r="AE3021" s="22"/>
      <c r="AF3021" s="22"/>
      <c r="AH3021" s="22"/>
      <c r="AI3021" s="22"/>
      <c r="AJ3021" s="22"/>
      <c r="AR3021"/>
      <c r="AV3021"/>
      <c r="BT3021" s="22"/>
      <c r="BU3021" s="22"/>
      <c r="BV3021" s="22"/>
      <c r="CL3021" s="22"/>
    </row>
    <row r="3022" spans="14:90">
      <c r="N3022" s="22"/>
      <c r="U3022"/>
      <c r="AE3022" s="22"/>
      <c r="AF3022" s="22"/>
      <c r="AH3022" s="22"/>
      <c r="AI3022" s="22"/>
      <c r="AJ3022" s="22"/>
      <c r="AR3022"/>
      <c r="AV3022"/>
      <c r="BT3022" s="22"/>
      <c r="BU3022" s="22"/>
      <c r="BV3022" s="22"/>
      <c r="CL3022" s="22"/>
    </row>
    <row r="3023" spans="14:90">
      <c r="N3023" s="22"/>
      <c r="U3023"/>
      <c r="AE3023" s="22"/>
      <c r="AF3023" s="22"/>
      <c r="AH3023" s="22"/>
      <c r="AI3023" s="22"/>
      <c r="AJ3023" s="22"/>
      <c r="AR3023"/>
      <c r="AV3023"/>
      <c r="BT3023" s="22"/>
      <c r="BU3023" s="22"/>
      <c r="BV3023" s="22"/>
      <c r="CL3023" s="22"/>
    </row>
    <row r="3024" spans="14:90">
      <c r="N3024" s="22"/>
      <c r="U3024"/>
      <c r="AE3024" s="22"/>
      <c r="AF3024" s="22"/>
      <c r="AH3024" s="22"/>
      <c r="AI3024" s="22"/>
      <c r="AJ3024" s="22"/>
      <c r="AR3024"/>
      <c r="AV3024"/>
      <c r="BT3024" s="22"/>
      <c r="BU3024" s="22"/>
      <c r="BV3024" s="22"/>
      <c r="CL3024" s="22"/>
    </row>
    <row r="3025" spans="14:90">
      <c r="N3025" s="22"/>
      <c r="U3025"/>
      <c r="AE3025" s="22"/>
      <c r="AF3025" s="22"/>
      <c r="AH3025" s="22"/>
      <c r="AI3025" s="22"/>
      <c r="AJ3025" s="22"/>
      <c r="AR3025"/>
      <c r="AV3025"/>
      <c r="BT3025" s="22"/>
      <c r="BU3025" s="22"/>
      <c r="BV3025" s="22"/>
      <c r="CL3025" s="22"/>
    </row>
    <row r="3026" spans="14:90">
      <c r="N3026" s="22"/>
      <c r="U3026"/>
      <c r="AE3026" s="22"/>
      <c r="AF3026" s="22"/>
      <c r="AH3026" s="22"/>
      <c r="AI3026" s="22"/>
      <c r="AJ3026" s="22"/>
      <c r="AR3026"/>
      <c r="AV3026"/>
      <c r="BT3026" s="22"/>
      <c r="BU3026" s="22"/>
      <c r="BV3026" s="22"/>
      <c r="CL3026" s="22"/>
    </row>
    <row r="3027" spans="14:90">
      <c r="N3027" s="22"/>
      <c r="U3027"/>
      <c r="AE3027" s="22"/>
      <c r="AF3027" s="22"/>
      <c r="AH3027" s="22"/>
      <c r="AI3027" s="22"/>
      <c r="AJ3027" s="22"/>
      <c r="AR3027"/>
      <c r="AV3027"/>
      <c r="BT3027" s="22"/>
      <c r="BU3027" s="22"/>
      <c r="BV3027" s="22"/>
      <c r="CL3027" s="22"/>
    </row>
    <row r="3028" spans="14:90">
      <c r="N3028" s="22"/>
      <c r="U3028"/>
      <c r="AE3028" s="22"/>
      <c r="AF3028" s="22"/>
      <c r="AH3028" s="22"/>
      <c r="AI3028" s="22"/>
      <c r="AJ3028" s="22"/>
      <c r="AR3028"/>
      <c r="AV3028"/>
      <c r="BT3028" s="22"/>
      <c r="BU3028" s="22"/>
      <c r="BV3028" s="22"/>
      <c r="CL3028" s="22"/>
    </row>
    <row r="3029" spans="14:90">
      <c r="N3029" s="22"/>
      <c r="U3029"/>
      <c r="AE3029" s="22"/>
      <c r="AF3029" s="22"/>
      <c r="AH3029" s="22"/>
      <c r="AI3029" s="22"/>
      <c r="AJ3029" s="22"/>
      <c r="AR3029"/>
      <c r="AV3029"/>
      <c r="BT3029" s="22"/>
      <c r="BU3029" s="22"/>
      <c r="BV3029" s="22"/>
      <c r="CL3029" s="22"/>
    </row>
    <row r="3030" spans="14:90">
      <c r="N3030" s="22"/>
      <c r="U3030"/>
      <c r="AE3030" s="22"/>
      <c r="AF3030" s="22"/>
      <c r="AH3030" s="22"/>
      <c r="AI3030" s="22"/>
      <c r="AJ3030" s="22"/>
      <c r="AR3030"/>
      <c r="AV3030"/>
      <c r="BT3030" s="22"/>
      <c r="BU3030" s="22"/>
      <c r="BV3030" s="22"/>
      <c r="CL3030" s="22"/>
    </row>
    <row r="3031" spans="14:90">
      <c r="N3031" s="22"/>
      <c r="U3031"/>
      <c r="AE3031" s="22"/>
      <c r="AF3031" s="22"/>
      <c r="AH3031" s="22"/>
      <c r="AI3031" s="22"/>
      <c r="AJ3031" s="22"/>
      <c r="AR3031"/>
      <c r="AV3031"/>
      <c r="BT3031" s="22"/>
      <c r="BU3031" s="22"/>
      <c r="BV3031" s="22"/>
      <c r="CL3031" s="22"/>
    </row>
    <row r="3032" spans="14:90">
      <c r="N3032" s="22"/>
      <c r="U3032"/>
      <c r="AE3032" s="22"/>
      <c r="AF3032" s="22"/>
      <c r="AH3032" s="22"/>
      <c r="AI3032" s="22"/>
      <c r="AJ3032" s="22"/>
      <c r="AR3032"/>
      <c r="AV3032"/>
      <c r="BT3032" s="22"/>
      <c r="BU3032" s="22"/>
      <c r="BV3032" s="22"/>
      <c r="CL3032" s="22"/>
    </row>
    <row r="3033" spans="14:90">
      <c r="N3033" s="22"/>
      <c r="U3033"/>
      <c r="AE3033" s="22"/>
      <c r="AF3033" s="22"/>
      <c r="AH3033" s="22"/>
      <c r="AI3033" s="22"/>
      <c r="AJ3033" s="22"/>
      <c r="AR3033"/>
      <c r="AV3033"/>
      <c r="BT3033" s="22"/>
      <c r="BU3033" s="22"/>
      <c r="BV3033" s="22"/>
      <c r="CL3033" s="22"/>
    </row>
    <row r="3034" spans="14:90">
      <c r="N3034" s="22"/>
      <c r="U3034"/>
      <c r="AE3034" s="22"/>
      <c r="AF3034" s="22"/>
      <c r="AH3034" s="22"/>
      <c r="AI3034" s="22"/>
      <c r="AJ3034" s="22"/>
      <c r="AR3034"/>
      <c r="AV3034"/>
      <c r="BT3034" s="22"/>
      <c r="BU3034" s="22"/>
      <c r="BV3034" s="22"/>
      <c r="CL3034" s="22"/>
    </row>
    <row r="3035" spans="14:90">
      <c r="N3035" s="22"/>
      <c r="U3035"/>
      <c r="AE3035" s="22"/>
      <c r="AF3035" s="22"/>
      <c r="AH3035" s="22"/>
      <c r="AI3035" s="22"/>
      <c r="AJ3035" s="22"/>
      <c r="AR3035"/>
      <c r="AV3035"/>
      <c r="BT3035" s="22"/>
      <c r="BU3035" s="22"/>
      <c r="BV3035" s="22"/>
      <c r="CL3035" s="22"/>
    </row>
    <row r="3036" spans="14:90">
      <c r="N3036" s="22"/>
      <c r="U3036"/>
      <c r="AE3036" s="22"/>
      <c r="AF3036" s="22"/>
      <c r="AH3036" s="22"/>
      <c r="AI3036" s="22"/>
      <c r="AJ3036" s="22"/>
      <c r="AR3036"/>
      <c r="AV3036"/>
      <c r="BT3036" s="22"/>
      <c r="BU3036" s="22"/>
      <c r="BV3036" s="22"/>
      <c r="CL3036" s="22"/>
    </row>
    <row r="3037" spans="14:90">
      <c r="N3037" s="22"/>
      <c r="U3037"/>
      <c r="AE3037" s="22"/>
      <c r="AF3037" s="22"/>
      <c r="AH3037" s="22"/>
      <c r="AI3037" s="22"/>
      <c r="AJ3037" s="22"/>
      <c r="AR3037"/>
      <c r="AV3037"/>
      <c r="BT3037" s="22"/>
      <c r="BU3037" s="22"/>
      <c r="BV3037" s="22"/>
      <c r="CL3037" s="22"/>
    </row>
    <row r="3038" spans="14:90">
      <c r="N3038" s="22"/>
      <c r="U3038"/>
      <c r="AE3038" s="22"/>
      <c r="AF3038" s="22"/>
      <c r="AH3038" s="22"/>
      <c r="AI3038" s="22"/>
      <c r="AJ3038" s="22"/>
      <c r="AR3038"/>
      <c r="AV3038"/>
      <c r="BT3038" s="22"/>
      <c r="BU3038" s="22"/>
      <c r="BV3038" s="22"/>
      <c r="CL3038" s="22"/>
    </row>
    <row r="3039" spans="14:90">
      <c r="N3039" s="22"/>
      <c r="U3039"/>
      <c r="AE3039" s="22"/>
      <c r="AF3039" s="22"/>
      <c r="AH3039" s="22"/>
      <c r="AI3039" s="22"/>
      <c r="AJ3039" s="22"/>
      <c r="AR3039"/>
      <c r="AV3039"/>
      <c r="BT3039" s="22"/>
      <c r="BU3039" s="22"/>
      <c r="BV3039" s="22"/>
      <c r="CL3039" s="22"/>
    </row>
    <row r="3040" spans="14:90">
      <c r="N3040" s="22"/>
      <c r="U3040"/>
      <c r="AE3040" s="22"/>
      <c r="AF3040" s="22"/>
      <c r="AH3040" s="22"/>
      <c r="AI3040" s="22"/>
      <c r="AJ3040" s="22"/>
      <c r="AR3040"/>
      <c r="AV3040"/>
      <c r="BT3040" s="22"/>
      <c r="BU3040" s="22"/>
      <c r="BV3040" s="22"/>
      <c r="CL3040" s="22"/>
    </row>
    <row r="3041" spans="14:90">
      <c r="N3041" s="22"/>
      <c r="U3041"/>
      <c r="AE3041" s="22"/>
      <c r="AF3041" s="22"/>
      <c r="AH3041" s="22"/>
      <c r="AI3041" s="22"/>
      <c r="AJ3041" s="22"/>
      <c r="AR3041"/>
      <c r="AV3041"/>
      <c r="BT3041" s="22"/>
      <c r="BU3041" s="22"/>
      <c r="BV3041" s="22"/>
      <c r="CL3041" s="22"/>
    </row>
    <row r="3042" spans="14:90">
      <c r="N3042" s="22"/>
      <c r="U3042"/>
      <c r="AE3042" s="22"/>
      <c r="AF3042" s="22"/>
      <c r="AH3042" s="22"/>
      <c r="AI3042" s="22"/>
      <c r="AJ3042" s="22"/>
      <c r="AR3042"/>
      <c r="AV3042"/>
      <c r="BT3042" s="22"/>
      <c r="BU3042" s="22"/>
      <c r="BV3042" s="22"/>
      <c r="CL3042" s="22"/>
    </row>
    <row r="3043" spans="14:90">
      <c r="N3043" s="22"/>
      <c r="U3043"/>
      <c r="AE3043" s="22"/>
      <c r="AF3043" s="22"/>
      <c r="AH3043" s="22"/>
      <c r="AI3043" s="22"/>
      <c r="AJ3043" s="22"/>
      <c r="AR3043"/>
      <c r="AV3043"/>
      <c r="BT3043" s="22"/>
      <c r="BU3043" s="22"/>
      <c r="BV3043" s="22"/>
      <c r="CL3043" s="22"/>
    </row>
    <row r="3044" spans="14:90">
      <c r="N3044" s="22"/>
      <c r="U3044"/>
      <c r="AE3044" s="22"/>
      <c r="AF3044" s="22"/>
      <c r="AH3044" s="22"/>
      <c r="AI3044" s="22"/>
      <c r="AJ3044" s="22"/>
      <c r="AR3044"/>
      <c r="AV3044"/>
      <c r="BT3044" s="22"/>
      <c r="BU3044" s="22"/>
      <c r="BV3044" s="22"/>
      <c r="CL3044" s="22"/>
    </row>
    <row r="3045" spans="14:90">
      <c r="N3045" s="22"/>
      <c r="U3045"/>
      <c r="AE3045" s="22"/>
      <c r="AF3045" s="22"/>
      <c r="AH3045" s="22"/>
      <c r="AI3045" s="22"/>
      <c r="AJ3045" s="22"/>
      <c r="AR3045"/>
      <c r="AV3045"/>
      <c r="BT3045" s="22"/>
      <c r="BU3045" s="22"/>
      <c r="BV3045" s="22"/>
      <c r="CL3045" s="22"/>
    </row>
    <row r="3046" spans="14:90">
      <c r="N3046" s="22"/>
      <c r="U3046"/>
      <c r="AE3046" s="22"/>
      <c r="AF3046" s="22"/>
      <c r="AH3046" s="22"/>
      <c r="AI3046" s="22"/>
      <c r="AJ3046" s="22"/>
      <c r="AR3046"/>
      <c r="AV3046"/>
      <c r="BT3046" s="22"/>
      <c r="BU3046" s="22"/>
      <c r="BV3046" s="22"/>
      <c r="CL3046" s="22"/>
    </row>
    <row r="3047" spans="14:90">
      <c r="N3047" s="22"/>
      <c r="U3047"/>
      <c r="AE3047" s="22"/>
      <c r="AF3047" s="22"/>
      <c r="AH3047" s="22"/>
      <c r="AI3047" s="22"/>
      <c r="AJ3047" s="22"/>
      <c r="AR3047"/>
      <c r="AV3047"/>
      <c r="BT3047" s="22"/>
      <c r="BU3047" s="22"/>
      <c r="BV3047" s="22"/>
      <c r="CL3047" s="22"/>
    </row>
    <row r="3048" spans="14:90">
      <c r="N3048" s="22"/>
      <c r="U3048"/>
      <c r="AE3048" s="22"/>
      <c r="AF3048" s="22"/>
      <c r="AH3048" s="22"/>
      <c r="AI3048" s="22"/>
      <c r="AJ3048" s="22"/>
      <c r="AR3048"/>
      <c r="AV3048"/>
      <c r="BT3048" s="22"/>
      <c r="BU3048" s="22"/>
      <c r="BV3048" s="22"/>
      <c r="CL3048" s="22"/>
    </row>
    <row r="3049" spans="14:90">
      <c r="N3049" s="22"/>
      <c r="U3049"/>
      <c r="AE3049" s="22"/>
      <c r="AF3049" s="22"/>
      <c r="AH3049" s="22"/>
      <c r="AI3049" s="22"/>
      <c r="AJ3049" s="22"/>
      <c r="AR3049"/>
      <c r="AV3049"/>
      <c r="BT3049" s="22"/>
      <c r="BU3049" s="22"/>
      <c r="BV3049" s="22"/>
      <c r="CL3049" s="22"/>
    </row>
    <row r="3050" spans="14:90">
      <c r="N3050" s="22"/>
      <c r="U3050"/>
      <c r="AE3050" s="22"/>
      <c r="AF3050" s="22"/>
      <c r="AH3050" s="22"/>
      <c r="AI3050" s="22"/>
      <c r="AJ3050" s="22"/>
      <c r="AR3050"/>
      <c r="AV3050"/>
      <c r="BT3050" s="22"/>
      <c r="BU3050" s="22"/>
      <c r="BV3050" s="22"/>
      <c r="CL3050" s="22"/>
    </row>
    <row r="3051" spans="14:90">
      <c r="N3051" s="22"/>
      <c r="U3051"/>
      <c r="AE3051" s="22"/>
      <c r="AF3051" s="22"/>
      <c r="AH3051" s="22"/>
      <c r="AI3051" s="22"/>
      <c r="AJ3051" s="22"/>
      <c r="AR3051"/>
      <c r="AV3051"/>
      <c r="BT3051" s="22"/>
      <c r="BU3051" s="22"/>
      <c r="BV3051" s="22"/>
      <c r="CL3051" s="22"/>
    </row>
    <row r="3052" spans="14:90">
      <c r="N3052" s="22"/>
      <c r="U3052"/>
      <c r="AE3052" s="22"/>
      <c r="AF3052" s="22"/>
      <c r="AH3052" s="22"/>
      <c r="AI3052" s="22"/>
      <c r="AJ3052" s="22"/>
      <c r="AR3052"/>
      <c r="AV3052"/>
      <c r="BT3052" s="22"/>
      <c r="BU3052" s="22"/>
      <c r="BV3052" s="22"/>
      <c r="CL3052" s="22"/>
    </row>
    <row r="3053" spans="14:90">
      <c r="N3053" s="22"/>
      <c r="U3053"/>
      <c r="AE3053" s="22"/>
      <c r="AF3053" s="22"/>
      <c r="AH3053" s="22"/>
      <c r="AI3053" s="22"/>
      <c r="AJ3053" s="22"/>
      <c r="AR3053"/>
      <c r="AV3053"/>
      <c r="BT3053" s="22"/>
      <c r="BU3053" s="22"/>
      <c r="BV3053" s="22"/>
      <c r="CL3053" s="22"/>
    </row>
    <row r="3054" spans="14:90">
      <c r="N3054" s="22"/>
      <c r="U3054"/>
      <c r="AE3054" s="22"/>
      <c r="AF3054" s="22"/>
      <c r="AH3054" s="22"/>
      <c r="AI3054" s="22"/>
      <c r="AJ3054" s="22"/>
      <c r="AR3054"/>
      <c r="AV3054"/>
      <c r="BT3054" s="22"/>
      <c r="BU3054" s="22"/>
      <c r="BV3054" s="22"/>
      <c r="CL3054" s="22"/>
    </row>
    <row r="3055" spans="14:90">
      <c r="N3055" s="22"/>
      <c r="U3055"/>
      <c r="AE3055" s="22"/>
      <c r="AF3055" s="22"/>
      <c r="AH3055" s="22"/>
      <c r="AI3055" s="22"/>
      <c r="AJ3055" s="22"/>
      <c r="AR3055"/>
      <c r="AV3055"/>
      <c r="BT3055" s="22"/>
      <c r="BU3055" s="22"/>
      <c r="BV3055" s="22"/>
      <c r="CL3055" s="22"/>
    </row>
    <row r="3056" spans="14:90">
      <c r="N3056" s="22"/>
      <c r="U3056"/>
      <c r="AE3056" s="22"/>
      <c r="AF3056" s="22"/>
      <c r="AH3056" s="22"/>
      <c r="AI3056" s="22"/>
      <c r="AJ3056" s="22"/>
      <c r="AR3056"/>
      <c r="AV3056"/>
      <c r="BT3056" s="22"/>
      <c r="BU3056" s="22"/>
      <c r="BV3056" s="22"/>
      <c r="CL3056" s="22"/>
    </row>
    <row r="3057" spans="14:90">
      <c r="N3057" s="22"/>
      <c r="U3057"/>
      <c r="AE3057" s="22"/>
      <c r="AF3057" s="22"/>
      <c r="AH3057" s="22"/>
      <c r="AI3057" s="22"/>
      <c r="AJ3057" s="22"/>
      <c r="AR3057"/>
      <c r="AV3057"/>
      <c r="BT3057" s="22"/>
      <c r="BU3057" s="22"/>
      <c r="BV3057" s="22"/>
      <c r="CL3057" s="22"/>
    </row>
    <row r="3058" spans="14:90">
      <c r="N3058" s="22"/>
      <c r="U3058"/>
      <c r="AE3058" s="22"/>
      <c r="AF3058" s="22"/>
      <c r="AH3058" s="22"/>
      <c r="AI3058" s="22"/>
      <c r="AJ3058" s="22"/>
      <c r="AR3058"/>
      <c r="AV3058"/>
      <c r="BT3058" s="22"/>
      <c r="BU3058" s="22"/>
      <c r="BV3058" s="22"/>
      <c r="CL3058" s="22"/>
    </row>
    <row r="3059" spans="14:90">
      <c r="N3059" s="22"/>
      <c r="U3059"/>
      <c r="AE3059" s="22"/>
      <c r="AF3059" s="22"/>
      <c r="AH3059" s="22"/>
      <c r="AI3059" s="22"/>
      <c r="AJ3059" s="22"/>
      <c r="AR3059"/>
      <c r="AV3059"/>
      <c r="BT3059" s="22"/>
      <c r="BU3059" s="22"/>
      <c r="BV3059" s="22"/>
      <c r="CL3059" s="22"/>
    </row>
    <row r="3060" spans="14:90">
      <c r="N3060" s="22"/>
      <c r="U3060"/>
      <c r="AE3060" s="22"/>
      <c r="AF3060" s="22"/>
      <c r="AH3060" s="22"/>
      <c r="AI3060" s="22"/>
      <c r="AJ3060" s="22"/>
      <c r="AR3060"/>
      <c r="AV3060"/>
      <c r="BT3060" s="22"/>
      <c r="BU3060" s="22"/>
      <c r="BV3060" s="22"/>
      <c r="CL3060" s="22"/>
    </row>
    <row r="3061" spans="14:90">
      <c r="N3061" s="22"/>
      <c r="U3061"/>
      <c r="AE3061" s="22"/>
      <c r="AF3061" s="22"/>
      <c r="AH3061" s="22"/>
      <c r="AI3061" s="22"/>
      <c r="AJ3061" s="22"/>
      <c r="AR3061"/>
      <c r="AV3061"/>
      <c r="BT3061" s="22"/>
      <c r="BU3061" s="22"/>
      <c r="BV3061" s="22"/>
      <c r="CL3061" s="22"/>
    </row>
    <row r="3062" spans="14:90">
      <c r="N3062" s="22"/>
      <c r="U3062"/>
      <c r="AE3062" s="22"/>
      <c r="AF3062" s="22"/>
      <c r="AH3062" s="22"/>
      <c r="AI3062" s="22"/>
      <c r="AJ3062" s="22"/>
      <c r="AR3062"/>
      <c r="AV3062"/>
      <c r="BT3062" s="22"/>
      <c r="BU3062" s="22"/>
      <c r="BV3062" s="22"/>
      <c r="CL3062" s="22"/>
    </row>
    <row r="3063" spans="14:90">
      <c r="N3063" s="22"/>
      <c r="U3063"/>
      <c r="AE3063" s="22"/>
      <c r="AF3063" s="22"/>
      <c r="AH3063" s="22"/>
      <c r="AI3063" s="22"/>
      <c r="AJ3063" s="22"/>
      <c r="AR3063"/>
      <c r="AV3063"/>
      <c r="BT3063" s="22"/>
      <c r="BU3063" s="22"/>
      <c r="BV3063" s="22"/>
      <c r="CL3063" s="22"/>
    </row>
    <row r="3064" spans="14:90">
      <c r="N3064" s="22"/>
      <c r="U3064"/>
      <c r="AE3064" s="22"/>
      <c r="AF3064" s="22"/>
      <c r="AH3064" s="22"/>
      <c r="AI3064" s="22"/>
      <c r="AJ3064" s="22"/>
      <c r="AR3064"/>
      <c r="AV3064"/>
      <c r="BT3064" s="22"/>
      <c r="BU3064" s="22"/>
      <c r="BV3064" s="22"/>
      <c r="CL3064" s="22"/>
    </row>
    <row r="3065" spans="14:90">
      <c r="N3065" s="22"/>
      <c r="U3065"/>
      <c r="AE3065" s="22"/>
      <c r="AF3065" s="22"/>
      <c r="AH3065" s="22"/>
      <c r="AI3065" s="22"/>
      <c r="AJ3065" s="22"/>
      <c r="AR3065"/>
      <c r="AV3065"/>
      <c r="BT3065" s="22"/>
      <c r="BU3065" s="22"/>
      <c r="BV3065" s="22"/>
      <c r="CL3065" s="22"/>
    </row>
    <row r="3066" spans="14:90">
      <c r="N3066" s="22"/>
      <c r="U3066"/>
      <c r="AE3066" s="22"/>
      <c r="AF3066" s="22"/>
      <c r="AH3066" s="22"/>
      <c r="AI3066" s="22"/>
      <c r="AJ3066" s="22"/>
      <c r="AR3066"/>
      <c r="AV3066"/>
      <c r="BT3066" s="22"/>
      <c r="BU3066" s="22"/>
      <c r="BV3066" s="22"/>
      <c r="CL3066" s="22"/>
    </row>
    <row r="3067" spans="14:90">
      <c r="N3067" s="22"/>
      <c r="U3067"/>
      <c r="AE3067" s="22"/>
      <c r="AF3067" s="22"/>
      <c r="AH3067" s="22"/>
      <c r="AI3067" s="22"/>
      <c r="AJ3067" s="22"/>
      <c r="AR3067"/>
      <c r="AV3067"/>
      <c r="BT3067" s="22"/>
      <c r="BU3067" s="22"/>
      <c r="BV3067" s="22"/>
      <c r="CL3067" s="22"/>
    </row>
    <row r="3068" spans="14:90">
      <c r="N3068" s="22"/>
      <c r="U3068"/>
      <c r="AE3068" s="22"/>
      <c r="AF3068" s="22"/>
      <c r="AH3068" s="22"/>
      <c r="AI3068" s="22"/>
      <c r="AJ3068" s="22"/>
      <c r="AR3068"/>
      <c r="AV3068"/>
      <c r="BT3068" s="22"/>
      <c r="BU3068" s="22"/>
      <c r="BV3068" s="22"/>
      <c r="CL3068" s="22"/>
    </row>
    <row r="3069" spans="14:90">
      <c r="N3069" s="22"/>
      <c r="U3069"/>
      <c r="AE3069" s="22"/>
      <c r="AF3069" s="22"/>
      <c r="AH3069" s="22"/>
      <c r="AI3069" s="22"/>
      <c r="AJ3069" s="22"/>
      <c r="AR3069"/>
      <c r="AV3069"/>
      <c r="BT3069" s="22"/>
      <c r="BU3069" s="22"/>
      <c r="BV3069" s="22"/>
      <c r="CL3069" s="22"/>
    </row>
    <row r="3070" spans="14:90">
      <c r="N3070" s="22"/>
      <c r="U3070"/>
      <c r="AE3070" s="22"/>
      <c r="AF3070" s="22"/>
      <c r="AH3070" s="22"/>
      <c r="AI3070" s="22"/>
      <c r="AJ3070" s="22"/>
      <c r="AR3070"/>
      <c r="AV3070"/>
      <c r="BT3070" s="22"/>
      <c r="BU3070" s="22"/>
      <c r="BV3070" s="22"/>
      <c r="CL3070" s="22"/>
    </row>
    <row r="3071" spans="14:90">
      <c r="N3071" s="22"/>
      <c r="U3071"/>
      <c r="AE3071" s="22"/>
      <c r="AF3071" s="22"/>
      <c r="AH3071" s="22"/>
      <c r="AI3071" s="22"/>
      <c r="AJ3071" s="22"/>
      <c r="AR3071"/>
      <c r="AV3071"/>
      <c r="BT3071" s="22"/>
      <c r="BU3071" s="22"/>
      <c r="BV3071" s="22"/>
      <c r="CL3071" s="22"/>
    </row>
    <row r="3072" spans="14:90">
      <c r="N3072" s="22"/>
      <c r="U3072"/>
      <c r="AE3072" s="22"/>
      <c r="AF3072" s="22"/>
      <c r="AH3072" s="22"/>
      <c r="AI3072" s="22"/>
      <c r="AJ3072" s="22"/>
      <c r="AR3072"/>
      <c r="AV3072"/>
      <c r="BT3072" s="22"/>
      <c r="BU3072" s="22"/>
      <c r="BV3072" s="22"/>
      <c r="CL3072" s="22"/>
    </row>
    <row r="3073" spans="14:90">
      <c r="N3073" s="22"/>
      <c r="U3073"/>
      <c r="AE3073" s="22"/>
      <c r="AF3073" s="22"/>
      <c r="AH3073" s="22"/>
      <c r="AI3073" s="22"/>
      <c r="AJ3073" s="22"/>
      <c r="AR3073"/>
      <c r="AV3073"/>
      <c r="BT3073" s="22"/>
      <c r="BU3073" s="22"/>
      <c r="BV3073" s="22"/>
      <c r="CL3073" s="22"/>
    </row>
    <row r="3074" spans="14:90">
      <c r="N3074" s="22"/>
      <c r="U3074"/>
      <c r="AE3074" s="22"/>
      <c r="AF3074" s="22"/>
      <c r="AH3074" s="22"/>
      <c r="AI3074" s="22"/>
      <c r="AJ3074" s="22"/>
      <c r="AR3074"/>
      <c r="AV3074"/>
      <c r="BT3074" s="22"/>
      <c r="BU3074" s="22"/>
      <c r="BV3074" s="22"/>
      <c r="CL3074" s="22"/>
    </row>
    <row r="3075" spans="14:90">
      <c r="N3075" s="22"/>
      <c r="U3075"/>
      <c r="AE3075" s="22"/>
      <c r="AF3075" s="22"/>
      <c r="AH3075" s="22"/>
      <c r="AI3075" s="22"/>
      <c r="AJ3075" s="22"/>
      <c r="AR3075"/>
      <c r="AV3075"/>
      <c r="BT3075" s="22"/>
      <c r="BU3075" s="22"/>
      <c r="BV3075" s="22"/>
      <c r="CL3075" s="22"/>
    </row>
    <row r="3076" spans="14:90">
      <c r="N3076" s="22"/>
      <c r="U3076"/>
      <c r="AE3076" s="22"/>
      <c r="AF3076" s="22"/>
      <c r="AH3076" s="22"/>
      <c r="AI3076" s="22"/>
      <c r="AJ3076" s="22"/>
      <c r="AR3076"/>
      <c r="AV3076"/>
      <c r="BT3076" s="22"/>
      <c r="BU3076" s="22"/>
      <c r="BV3076" s="22"/>
      <c r="CL3076" s="22"/>
    </row>
    <row r="3077" spans="14:90">
      <c r="N3077" s="22"/>
      <c r="U3077"/>
      <c r="AE3077" s="22"/>
      <c r="AF3077" s="22"/>
      <c r="AH3077" s="22"/>
      <c r="AI3077" s="22"/>
      <c r="AJ3077" s="22"/>
      <c r="AR3077"/>
      <c r="AV3077"/>
      <c r="BT3077" s="22"/>
      <c r="BU3077" s="22"/>
      <c r="BV3077" s="22"/>
      <c r="CL3077" s="22"/>
    </row>
    <row r="3078" spans="14:90">
      <c r="N3078" s="22"/>
      <c r="U3078"/>
      <c r="AE3078" s="22"/>
      <c r="AF3078" s="22"/>
      <c r="AH3078" s="22"/>
      <c r="AI3078" s="22"/>
      <c r="AJ3078" s="22"/>
      <c r="AR3078"/>
      <c r="AV3078"/>
      <c r="BT3078" s="22"/>
      <c r="BU3078" s="22"/>
      <c r="BV3078" s="22"/>
      <c r="CL3078" s="22"/>
    </row>
    <row r="3079" spans="14:90">
      <c r="N3079" s="22"/>
      <c r="U3079"/>
      <c r="AE3079" s="22"/>
      <c r="AF3079" s="22"/>
      <c r="AH3079" s="22"/>
      <c r="AI3079" s="22"/>
      <c r="AJ3079" s="22"/>
      <c r="AR3079"/>
      <c r="AV3079"/>
      <c r="BT3079" s="22"/>
      <c r="BU3079" s="22"/>
      <c r="BV3079" s="22"/>
      <c r="CL3079" s="22"/>
    </row>
    <row r="3080" spans="14:90">
      <c r="N3080" s="22"/>
      <c r="U3080"/>
      <c r="AE3080" s="22"/>
      <c r="AF3080" s="22"/>
      <c r="AH3080" s="22"/>
      <c r="AI3080" s="22"/>
      <c r="AJ3080" s="22"/>
      <c r="AR3080"/>
      <c r="AV3080"/>
      <c r="BT3080" s="22"/>
      <c r="BU3080" s="22"/>
      <c r="BV3080" s="22"/>
      <c r="CL3080" s="22"/>
    </row>
    <row r="3081" spans="14:90">
      <c r="N3081" s="22"/>
      <c r="U3081"/>
      <c r="AE3081" s="22"/>
      <c r="AF3081" s="22"/>
      <c r="AH3081" s="22"/>
      <c r="AI3081" s="22"/>
      <c r="AJ3081" s="22"/>
      <c r="AR3081"/>
      <c r="AV3081"/>
      <c r="BT3081" s="22"/>
      <c r="BU3081" s="22"/>
      <c r="BV3081" s="22"/>
      <c r="CL3081" s="22"/>
    </row>
    <row r="3082" spans="14:90">
      <c r="N3082" s="22"/>
      <c r="U3082"/>
      <c r="AE3082" s="22"/>
      <c r="AF3082" s="22"/>
      <c r="AH3082" s="22"/>
      <c r="AI3082" s="22"/>
      <c r="AJ3082" s="22"/>
      <c r="AR3082"/>
      <c r="AV3082"/>
      <c r="BT3082" s="22"/>
      <c r="BU3082" s="22"/>
      <c r="BV3082" s="22"/>
      <c r="CL3082" s="22"/>
    </row>
    <row r="3083" spans="14:90">
      <c r="N3083" s="22"/>
      <c r="U3083"/>
      <c r="AE3083" s="22"/>
      <c r="AF3083" s="22"/>
      <c r="AH3083" s="22"/>
      <c r="AI3083" s="22"/>
      <c r="AJ3083" s="22"/>
      <c r="AR3083"/>
      <c r="AV3083"/>
      <c r="BT3083" s="22"/>
      <c r="BU3083" s="22"/>
      <c r="BV3083" s="22"/>
      <c r="CL3083" s="22"/>
    </row>
    <row r="3084" spans="14:90">
      <c r="N3084" s="22"/>
      <c r="U3084"/>
      <c r="AE3084" s="22"/>
      <c r="AF3084" s="22"/>
      <c r="AH3084" s="22"/>
      <c r="AI3084" s="22"/>
      <c r="AJ3084" s="22"/>
      <c r="AR3084"/>
      <c r="AV3084"/>
      <c r="BT3084" s="22"/>
      <c r="BU3084" s="22"/>
      <c r="BV3084" s="22"/>
      <c r="CL3084" s="22"/>
    </row>
    <row r="3085" spans="14:90">
      <c r="N3085" s="22"/>
      <c r="U3085"/>
      <c r="AE3085" s="22"/>
      <c r="AF3085" s="22"/>
      <c r="AH3085" s="22"/>
      <c r="AI3085" s="22"/>
      <c r="AJ3085" s="22"/>
      <c r="AR3085"/>
      <c r="AV3085"/>
      <c r="BT3085" s="22"/>
      <c r="BU3085" s="22"/>
      <c r="BV3085" s="22"/>
      <c r="CL3085" s="22"/>
    </row>
    <row r="3086" spans="14:90">
      <c r="N3086" s="22"/>
      <c r="U3086"/>
      <c r="AE3086" s="22"/>
      <c r="AF3086" s="22"/>
      <c r="AH3086" s="22"/>
      <c r="AI3086" s="22"/>
      <c r="AJ3086" s="22"/>
      <c r="AR3086"/>
      <c r="AV3086"/>
      <c r="BT3086" s="22"/>
      <c r="BU3086" s="22"/>
      <c r="BV3086" s="22"/>
      <c r="CL3086" s="22"/>
    </row>
    <row r="3087" spans="14:90">
      <c r="N3087" s="22"/>
      <c r="U3087"/>
      <c r="AE3087" s="22"/>
      <c r="AF3087" s="22"/>
      <c r="AH3087" s="22"/>
      <c r="AI3087" s="22"/>
      <c r="AJ3087" s="22"/>
      <c r="AR3087"/>
      <c r="AV3087"/>
      <c r="BT3087" s="22"/>
      <c r="BU3087" s="22"/>
      <c r="BV3087" s="22"/>
      <c r="CL3087" s="22"/>
    </row>
    <row r="3088" spans="14:90">
      <c r="N3088" s="22"/>
      <c r="U3088"/>
      <c r="AE3088" s="22"/>
      <c r="AF3088" s="22"/>
      <c r="AH3088" s="22"/>
      <c r="AI3088" s="22"/>
      <c r="AJ3088" s="22"/>
      <c r="AR3088"/>
      <c r="AV3088"/>
      <c r="BT3088" s="22"/>
      <c r="BU3088" s="22"/>
      <c r="BV3088" s="22"/>
      <c r="CL3088" s="22"/>
    </row>
    <row r="3089" spans="14:90">
      <c r="N3089" s="22"/>
      <c r="U3089"/>
      <c r="AE3089" s="22"/>
      <c r="AF3089" s="22"/>
      <c r="AH3089" s="22"/>
      <c r="AI3089" s="22"/>
      <c r="AJ3089" s="22"/>
      <c r="AR3089"/>
      <c r="AV3089"/>
      <c r="BT3089" s="22"/>
      <c r="BU3089" s="22"/>
      <c r="BV3089" s="22"/>
      <c r="CL3089" s="22"/>
    </row>
    <row r="3090" spans="14:90">
      <c r="N3090" s="22"/>
      <c r="U3090"/>
      <c r="AE3090" s="22"/>
      <c r="AF3090" s="22"/>
      <c r="AH3090" s="22"/>
      <c r="AI3090" s="22"/>
      <c r="AJ3090" s="22"/>
      <c r="AR3090"/>
      <c r="AV3090"/>
      <c r="BT3090" s="22"/>
      <c r="BU3090" s="22"/>
      <c r="BV3090" s="22"/>
      <c r="CL3090" s="22"/>
    </row>
    <row r="3091" spans="14:90">
      <c r="N3091" s="22"/>
      <c r="U3091"/>
      <c r="AE3091" s="22"/>
      <c r="AF3091" s="22"/>
      <c r="AH3091" s="22"/>
      <c r="AI3091" s="22"/>
      <c r="AJ3091" s="22"/>
      <c r="AR3091"/>
      <c r="AV3091"/>
      <c r="BT3091" s="22"/>
      <c r="BU3091" s="22"/>
      <c r="BV3091" s="22"/>
      <c r="CL3091" s="22"/>
    </row>
    <row r="3092" spans="14:90">
      <c r="N3092" s="22"/>
      <c r="U3092"/>
      <c r="AE3092" s="22"/>
      <c r="AF3092" s="22"/>
      <c r="AH3092" s="22"/>
      <c r="AI3092" s="22"/>
      <c r="AJ3092" s="22"/>
      <c r="AR3092"/>
      <c r="AV3092"/>
      <c r="BT3092" s="22"/>
      <c r="BU3092" s="22"/>
      <c r="BV3092" s="22"/>
      <c r="CL3092" s="22"/>
    </row>
    <row r="3093" spans="14:90">
      <c r="N3093" s="22"/>
      <c r="U3093"/>
      <c r="AE3093" s="22"/>
      <c r="AF3093" s="22"/>
      <c r="AH3093" s="22"/>
      <c r="AI3093" s="22"/>
      <c r="AJ3093" s="22"/>
      <c r="AR3093"/>
      <c r="AV3093"/>
      <c r="BT3093" s="22"/>
      <c r="BU3093" s="22"/>
      <c r="BV3093" s="22"/>
      <c r="CL3093" s="22"/>
    </row>
    <row r="3094" spans="14:90">
      <c r="N3094" s="22"/>
      <c r="U3094"/>
      <c r="AE3094" s="22"/>
      <c r="AF3094" s="22"/>
      <c r="AH3094" s="22"/>
      <c r="AI3094" s="22"/>
      <c r="AJ3094" s="22"/>
      <c r="AR3094"/>
      <c r="AV3094"/>
      <c r="BT3094" s="22"/>
      <c r="BU3094" s="22"/>
      <c r="BV3094" s="22"/>
      <c r="CL3094" s="22"/>
    </row>
    <row r="3095" spans="14:90">
      <c r="N3095" s="22"/>
      <c r="U3095"/>
      <c r="AE3095" s="22"/>
      <c r="AF3095" s="22"/>
      <c r="AH3095" s="22"/>
      <c r="AI3095" s="22"/>
      <c r="AJ3095" s="22"/>
      <c r="AR3095"/>
      <c r="AV3095"/>
      <c r="BT3095" s="22"/>
      <c r="BU3095" s="22"/>
      <c r="BV3095" s="22"/>
      <c r="CL3095" s="22"/>
    </row>
    <row r="3096" spans="14:90">
      <c r="N3096" s="22"/>
      <c r="U3096"/>
      <c r="AE3096" s="22"/>
      <c r="AF3096" s="22"/>
      <c r="AH3096" s="22"/>
      <c r="AI3096" s="22"/>
      <c r="AJ3096" s="22"/>
      <c r="AR3096"/>
      <c r="AV3096"/>
      <c r="BT3096" s="22"/>
      <c r="BU3096" s="22"/>
      <c r="BV3096" s="22"/>
      <c r="CL3096" s="22"/>
    </row>
    <row r="3097" spans="14:90">
      <c r="N3097" s="22"/>
      <c r="U3097"/>
      <c r="AE3097" s="22"/>
      <c r="AF3097" s="22"/>
      <c r="AH3097" s="22"/>
      <c r="AI3097" s="22"/>
      <c r="AJ3097" s="22"/>
      <c r="AR3097"/>
      <c r="AV3097"/>
      <c r="BT3097" s="22"/>
      <c r="BU3097" s="22"/>
      <c r="BV3097" s="22"/>
      <c r="CL3097" s="22"/>
    </row>
    <row r="3098" spans="14:90">
      <c r="N3098" s="22"/>
      <c r="U3098"/>
      <c r="AE3098" s="22"/>
      <c r="AF3098" s="22"/>
      <c r="AH3098" s="22"/>
      <c r="AI3098" s="22"/>
      <c r="AJ3098" s="22"/>
      <c r="AR3098"/>
      <c r="AV3098"/>
      <c r="BT3098" s="22"/>
      <c r="BU3098" s="22"/>
      <c r="BV3098" s="22"/>
      <c r="CL3098" s="22"/>
    </row>
    <row r="3099" spans="14:90">
      <c r="N3099" s="22"/>
      <c r="U3099"/>
      <c r="AE3099" s="22"/>
      <c r="AF3099" s="22"/>
      <c r="AH3099" s="22"/>
      <c r="AI3099" s="22"/>
      <c r="AJ3099" s="22"/>
      <c r="AR3099"/>
      <c r="AV3099"/>
      <c r="BT3099" s="22"/>
      <c r="BU3099" s="22"/>
      <c r="BV3099" s="22"/>
      <c r="CL3099" s="22"/>
    </row>
    <row r="3100" spans="14:90">
      <c r="N3100" s="22"/>
      <c r="U3100"/>
      <c r="AE3100" s="22"/>
      <c r="AF3100" s="22"/>
      <c r="AH3100" s="22"/>
      <c r="AI3100" s="22"/>
      <c r="AJ3100" s="22"/>
      <c r="AR3100"/>
      <c r="AV3100"/>
      <c r="BT3100" s="22"/>
      <c r="BU3100" s="22"/>
      <c r="BV3100" s="22"/>
      <c r="CL3100" s="22"/>
    </row>
    <row r="3101" spans="14:90">
      <c r="N3101" s="22"/>
      <c r="U3101"/>
      <c r="AE3101" s="22"/>
      <c r="AF3101" s="22"/>
      <c r="AH3101" s="22"/>
      <c r="AI3101" s="22"/>
      <c r="AJ3101" s="22"/>
      <c r="AR3101"/>
      <c r="AV3101"/>
      <c r="BT3101" s="22"/>
      <c r="BU3101" s="22"/>
      <c r="BV3101" s="22"/>
      <c r="CL3101" s="22"/>
    </row>
    <row r="3102" spans="14:90">
      <c r="N3102" s="22"/>
      <c r="U3102"/>
      <c r="AE3102" s="22"/>
      <c r="AF3102" s="22"/>
      <c r="AH3102" s="22"/>
      <c r="AI3102" s="22"/>
      <c r="AJ3102" s="22"/>
      <c r="AR3102"/>
      <c r="AV3102"/>
      <c r="BT3102" s="22"/>
      <c r="BU3102" s="22"/>
      <c r="BV3102" s="22"/>
      <c r="CL3102" s="22"/>
    </row>
    <row r="3103" spans="14:90">
      <c r="N3103" s="22"/>
      <c r="U3103"/>
      <c r="AE3103" s="22"/>
      <c r="AF3103" s="22"/>
      <c r="AH3103" s="22"/>
      <c r="AI3103" s="22"/>
      <c r="AJ3103" s="22"/>
      <c r="AR3103"/>
      <c r="AV3103"/>
      <c r="BT3103" s="22"/>
      <c r="BU3103" s="22"/>
      <c r="BV3103" s="22"/>
      <c r="CL3103" s="22"/>
    </row>
    <row r="3104" spans="14:90">
      <c r="N3104" s="22"/>
      <c r="U3104"/>
      <c r="AE3104" s="22"/>
      <c r="AF3104" s="22"/>
      <c r="AH3104" s="22"/>
      <c r="AI3104" s="22"/>
      <c r="AJ3104" s="22"/>
      <c r="AR3104"/>
      <c r="AV3104"/>
      <c r="BT3104" s="22"/>
      <c r="BU3104" s="22"/>
      <c r="BV3104" s="22"/>
      <c r="CL3104" s="22"/>
    </row>
    <row r="3105" spans="14:90">
      <c r="N3105" s="22"/>
      <c r="U3105"/>
      <c r="AE3105" s="22"/>
      <c r="AF3105" s="22"/>
      <c r="AH3105" s="22"/>
      <c r="AI3105" s="22"/>
      <c r="AJ3105" s="22"/>
      <c r="AR3105"/>
      <c r="AV3105"/>
      <c r="BT3105" s="22"/>
      <c r="BU3105" s="22"/>
      <c r="BV3105" s="22"/>
      <c r="CL3105" s="22"/>
    </row>
    <row r="3106" spans="14:90">
      <c r="N3106" s="22"/>
      <c r="U3106"/>
      <c r="AE3106" s="22"/>
      <c r="AF3106" s="22"/>
      <c r="AH3106" s="22"/>
      <c r="AI3106" s="22"/>
      <c r="AJ3106" s="22"/>
      <c r="AR3106"/>
      <c r="AV3106"/>
      <c r="BT3106" s="22"/>
      <c r="BU3106" s="22"/>
      <c r="BV3106" s="22"/>
      <c r="CL3106" s="22"/>
    </row>
    <row r="3107" spans="14:90">
      <c r="N3107" s="22"/>
      <c r="U3107"/>
      <c r="AE3107" s="22"/>
      <c r="AF3107" s="22"/>
      <c r="AH3107" s="22"/>
      <c r="AI3107" s="22"/>
      <c r="AJ3107" s="22"/>
      <c r="AR3107"/>
      <c r="AV3107"/>
      <c r="BT3107" s="22"/>
      <c r="BU3107" s="22"/>
      <c r="BV3107" s="22"/>
      <c r="CL3107" s="22"/>
    </row>
    <row r="3108" spans="14:90">
      <c r="N3108" s="22"/>
      <c r="U3108"/>
      <c r="AE3108" s="22"/>
      <c r="AF3108" s="22"/>
      <c r="AH3108" s="22"/>
      <c r="AI3108" s="22"/>
      <c r="AJ3108" s="22"/>
      <c r="AR3108"/>
      <c r="AV3108"/>
      <c r="BT3108" s="22"/>
      <c r="BU3108" s="22"/>
      <c r="BV3108" s="22"/>
      <c r="CL3108" s="22"/>
    </row>
    <row r="3109" spans="14:90">
      <c r="N3109" s="22"/>
      <c r="U3109"/>
      <c r="AE3109" s="22"/>
      <c r="AF3109" s="22"/>
      <c r="AH3109" s="22"/>
      <c r="AI3109" s="22"/>
      <c r="AJ3109" s="22"/>
      <c r="AR3109"/>
      <c r="AV3109"/>
      <c r="BT3109" s="22"/>
      <c r="BU3109" s="22"/>
      <c r="BV3109" s="22"/>
      <c r="CL3109" s="22"/>
    </row>
    <row r="3110" spans="14:90">
      <c r="N3110" s="22"/>
      <c r="U3110"/>
      <c r="AE3110" s="22"/>
      <c r="AF3110" s="22"/>
      <c r="AH3110" s="22"/>
      <c r="AI3110" s="22"/>
      <c r="AJ3110" s="22"/>
      <c r="AR3110"/>
      <c r="AV3110"/>
      <c r="BT3110" s="22"/>
      <c r="BU3110" s="22"/>
      <c r="BV3110" s="22"/>
      <c r="CL3110" s="22"/>
    </row>
    <row r="3111" spans="14:90">
      <c r="N3111" s="22"/>
      <c r="U3111"/>
      <c r="AE3111" s="22"/>
      <c r="AF3111" s="22"/>
      <c r="AH3111" s="22"/>
      <c r="AI3111" s="22"/>
      <c r="AJ3111" s="22"/>
      <c r="AR3111"/>
      <c r="AV3111"/>
      <c r="BT3111" s="22"/>
      <c r="BU3111" s="22"/>
      <c r="BV3111" s="22"/>
      <c r="CL3111" s="22"/>
    </row>
    <row r="3112" spans="14:90">
      <c r="N3112" s="22"/>
      <c r="U3112"/>
      <c r="AE3112" s="22"/>
      <c r="AF3112" s="22"/>
      <c r="AH3112" s="22"/>
      <c r="AI3112" s="22"/>
      <c r="AJ3112" s="22"/>
      <c r="AR3112"/>
      <c r="AV3112"/>
      <c r="BT3112" s="22"/>
      <c r="BU3112" s="22"/>
      <c r="BV3112" s="22"/>
      <c r="CL3112" s="22"/>
    </row>
    <row r="3113" spans="14:90">
      <c r="N3113" s="22"/>
      <c r="U3113"/>
      <c r="AE3113" s="22"/>
      <c r="AF3113" s="22"/>
      <c r="AH3113" s="22"/>
      <c r="AI3113" s="22"/>
      <c r="AJ3113" s="22"/>
      <c r="AR3113"/>
      <c r="AV3113"/>
      <c r="BT3113" s="22"/>
      <c r="BU3113" s="22"/>
      <c r="BV3113" s="22"/>
      <c r="CL3113" s="22"/>
    </row>
    <row r="3114" spans="14:90">
      <c r="N3114" s="22"/>
      <c r="U3114"/>
      <c r="AE3114" s="22"/>
      <c r="AF3114" s="22"/>
      <c r="AH3114" s="22"/>
      <c r="AI3114" s="22"/>
      <c r="AJ3114" s="22"/>
      <c r="AR3114"/>
      <c r="AV3114"/>
      <c r="BT3114" s="22"/>
      <c r="BU3114" s="22"/>
      <c r="BV3114" s="22"/>
      <c r="CL3114" s="22"/>
    </row>
    <row r="3115" spans="14:90">
      <c r="N3115" s="22"/>
      <c r="U3115"/>
      <c r="AE3115" s="22"/>
      <c r="AF3115" s="22"/>
      <c r="AH3115" s="22"/>
      <c r="AI3115" s="22"/>
      <c r="AJ3115" s="22"/>
      <c r="AR3115"/>
      <c r="AV3115"/>
      <c r="BT3115" s="22"/>
      <c r="BU3115" s="22"/>
      <c r="BV3115" s="22"/>
      <c r="CL3115" s="22"/>
    </row>
    <row r="3116" spans="14:90">
      <c r="N3116" s="22"/>
      <c r="U3116"/>
      <c r="AE3116" s="22"/>
      <c r="AF3116" s="22"/>
      <c r="AH3116" s="22"/>
      <c r="AI3116" s="22"/>
      <c r="AJ3116" s="22"/>
      <c r="AR3116"/>
      <c r="AV3116"/>
      <c r="BT3116" s="22"/>
      <c r="BU3116" s="22"/>
      <c r="BV3116" s="22"/>
      <c r="CL3116" s="22"/>
    </row>
    <row r="3117" spans="14:90">
      <c r="N3117" s="22"/>
      <c r="U3117"/>
      <c r="AE3117" s="22"/>
      <c r="AF3117" s="22"/>
      <c r="AH3117" s="22"/>
      <c r="AI3117" s="22"/>
      <c r="AJ3117" s="22"/>
      <c r="AR3117"/>
      <c r="AV3117"/>
      <c r="BT3117" s="22"/>
      <c r="BU3117" s="22"/>
      <c r="BV3117" s="22"/>
      <c r="CL3117" s="22"/>
    </row>
    <row r="3118" spans="14:90">
      <c r="N3118" s="22"/>
      <c r="U3118"/>
      <c r="AE3118" s="22"/>
      <c r="AF3118" s="22"/>
      <c r="AH3118" s="22"/>
      <c r="AI3118" s="22"/>
      <c r="AJ3118" s="22"/>
      <c r="AR3118"/>
      <c r="AV3118"/>
      <c r="BT3118" s="22"/>
      <c r="BU3118" s="22"/>
      <c r="BV3118" s="22"/>
      <c r="CL3118" s="22"/>
    </row>
    <row r="3119" spans="14:90">
      <c r="N3119" s="22"/>
      <c r="U3119"/>
      <c r="AE3119" s="22"/>
      <c r="AF3119" s="22"/>
      <c r="AH3119" s="22"/>
      <c r="AI3119" s="22"/>
      <c r="AJ3119" s="22"/>
      <c r="AR3119"/>
      <c r="AV3119"/>
      <c r="BT3119" s="22"/>
      <c r="BU3119" s="22"/>
      <c r="BV3119" s="22"/>
      <c r="CL3119" s="22"/>
    </row>
    <row r="3120" spans="14:90">
      <c r="N3120" s="22"/>
      <c r="U3120"/>
      <c r="AE3120" s="22"/>
      <c r="AF3120" s="22"/>
      <c r="AH3120" s="22"/>
      <c r="AI3120" s="22"/>
      <c r="AJ3120" s="22"/>
      <c r="AR3120"/>
      <c r="AV3120"/>
      <c r="BT3120" s="22"/>
      <c r="BU3120" s="22"/>
      <c r="BV3120" s="22"/>
      <c r="CL3120" s="22"/>
    </row>
    <row r="3121" spans="14:90">
      <c r="N3121" s="22"/>
      <c r="U3121"/>
      <c r="AE3121" s="22"/>
      <c r="AF3121" s="22"/>
      <c r="AH3121" s="22"/>
      <c r="AI3121" s="22"/>
      <c r="AJ3121" s="22"/>
      <c r="AR3121"/>
      <c r="AV3121"/>
      <c r="BT3121" s="22"/>
      <c r="BU3121" s="22"/>
      <c r="BV3121" s="22"/>
      <c r="CL3121" s="22"/>
    </row>
    <row r="3122" spans="14:90">
      <c r="N3122" s="22"/>
      <c r="U3122"/>
      <c r="AE3122" s="22"/>
      <c r="AF3122" s="22"/>
      <c r="AH3122" s="22"/>
      <c r="AI3122" s="22"/>
      <c r="AJ3122" s="22"/>
      <c r="AR3122"/>
      <c r="AV3122"/>
      <c r="BT3122" s="22"/>
      <c r="BU3122" s="22"/>
      <c r="BV3122" s="22"/>
      <c r="CL3122" s="22"/>
    </row>
    <row r="3123" spans="14:90">
      <c r="N3123" s="22"/>
      <c r="U3123"/>
      <c r="AE3123" s="22"/>
      <c r="AF3123" s="22"/>
      <c r="AH3123" s="22"/>
      <c r="AI3123" s="22"/>
      <c r="AJ3123" s="22"/>
      <c r="AR3123"/>
      <c r="AV3123"/>
      <c r="BT3123" s="22"/>
      <c r="BU3123" s="22"/>
      <c r="BV3123" s="22"/>
      <c r="CL3123" s="22"/>
    </row>
    <row r="3124" spans="14:90">
      <c r="N3124" s="22"/>
      <c r="U3124"/>
      <c r="AE3124" s="22"/>
      <c r="AF3124" s="22"/>
      <c r="AH3124" s="22"/>
      <c r="AI3124" s="22"/>
      <c r="AJ3124" s="22"/>
      <c r="AR3124"/>
      <c r="AV3124"/>
      <c r="BT3124" s="22"/>
      <c r="BU3124" s="22"/>
      <c r="BV3124" s="22"/>
      <c r="CL3124" s="22"/>
    </row>
    <row r="3125" spans="14:90">
      <c r="N3125" s="22"/>
      <c r="U3125"/>
      <c r="AE3125" s="22"/>
      <c r="AF3125" s="22"/>
      <c r="AH3125" s="22"/>
      <c r="AI3125" s="22"/>
      <c r="AJ3125" s="22"/>
      <c r="AR3125"/>
      <c r="AV3125"/>
      <c r="BT3125" s="22"/>
      <c r="BU3125" s="22"/>
      <c r="BV3125" s="22"/>
      <c r="CL3125" s="22"/>
    </row>
    <row r="3126" spans="14:90">
      <c r="N3126" s="22"/>
      <c r="U3126"/>
      <c r="AE3126" s="22"/>
      <c r="AF3126" s="22"/>
      <c r="AH3126" s="22"/>
      <c r="AI3126" s="22"/>
      <c r="AJ3126" s="22"/>
      <c r="AR3126"/>
      <c r="AV3126"/>
      <c r="BT3126" s="22"/>
      <c r="BU3126" s="22"/>
      <c r="BV3126" s="22"/>
      <c r="CL3126" s="22"/>
    </row>
    <row r="3127" spans="14:90">
      <c r="N3127" s="22"/>
      <c r="U3127"/>
      <c r="AE3127" s="22"/>
      <c r="AF3127" s="22"/>
      <c r="AH3127" s="22"/>
      <c r="AI3127" s="22"/>
      <c r="AJ3127" s="22"/>
      <c r="AR3127"/>
      <c r="AV3127"/>
      <c r="BT3127" s="22"/>
      <c r="BU3127" s="22"/>
      <c r="BV3127" s="22"/>
      <c r="CL3127" s="22"/>
    </row>
    <row r="3128" spans="14:90">
      <c r="N3128" s="22"/>
      <c r="U3128"/>
      <c r="AE3128" s="22"/>
      <c r="AF3128" s="22"/>
      <c r="AH3128" s="22"/>
      <c r="AI3128" s="22"/>
      <c r="AJ3128" s="22"/>
      <c r="AR3128"/>
      <c r="AV3128"/>
      <c r="BT3128" s="22"/>
      <c r="BU3128" s="22"/>
      <c r="BV3128" s="22"/>
      <c r="CL3128" s="22"/>
    </row>
    <row r="3129" spans="14:90">
      <c r="N3129" s="22"/>
      <c r="U3129"/>
      <c r="AE3129" s="22"/>
      <c r="AF3129" s="22"/>
      <c r="AH3129" s="22"/>
      <c r="AI3129" s="22"/>
      <c r="AJ3129" s="22"/>
      <c r="AR3129"/>
      <c r="AV3129"/>
      <c r="BT3129" s="22"/>
      <c r="BU3129" s="22"/>
      <c r="BV3129" s="22"/>
      <c r="CL3129" s="22"/>
    </row>
    <row r="3130" spans="14:90">
      <c r="N3130" s="22"/>
      <c r="U3130"/>
      <c r="AE3130" s="22"/>
      <c r="AF3130" s="22"/>
      <c r="AH3130" s="22"/>
      <c r="AI3130" s="22"/>
      <c r="AJ3130" s="22"/>
      <c r="AR3130"/>
      <c r="AV3130"/>
      <c r="BT3130" s="22"/>
      <c r="BU3130" s="22"/>
      <c r="BV3130" s="22"/>
      <c r="CL3130" s="22"/>
    </row>
    <row r="3131" spans="14:90">
      <c r="N3131" s="22"/>
      <c r="U3131"/>
      <c r="AE3131" s="22"/>
      <c r="AF3131" s="22"/>
      <c r="AH3131" s="22"/>
      <c r="AI3131" s="22"/>
      <c r="AJ3131" s="22"/>
      <c r="AR3131"/>
      <c r="AV3131"/>
      <c r="BT3131" s="22"/>
      <c r="BU3131" s="22"/>
      <c r="BV3131" s="22"/>
      <c r="CL3131" s="22"/>
    </row>
    <row r="3132" spans="14:90">
      <c r="N3132" s="22"/>
      <c r="U3132"/>
      <c r="AE3132" s="22"/>
      <c r="AF3132" s="22"/>
      <c r="AH3132" s="22"/>
      <c r="AI3132" s="22"/>
      <c r="AJ3132" s="22"/>
      <c r="AR3132"/>
      <c r="AV3132"/>
      <c r="BT3132" s="22"/>
      <c r="BU3132" s="22"/>
      <c r="BV3132" s="22"/>
      <c r="CL3132" s="22"/>
    </row>
    <row r="3133" spans="14:90">
      <c r="N3133" s="22"/>
      <c r="U3133"/>
      <c r="AE3133" s="22"/>
      <c r="AF3133" s="22"/>
      <c r="AH3133" s="22"/>
      <c r="AI3133" s="22"/>
      <c r="AJ3133" s="22"/>
      <c r="AR3133"/>
      <c r="AV3133"/>
      <c r="BT3133" s="22"/>
      <c r="BU3133" s="22"/>
      <c r="BV3133" s="22"/>
      <c r="CL3133" s="22"/>
    </row>
    <row r="3134" spans="14:90">
      <c r="N3134" s="22"/>
      <c r="U3134"/>
      <c r="AE3134" s="22"/>
      <c r="AF3134" s="22"/>
      <c r="AH3134" s="22"/>
      <c r="AI3134" s="22"/>
      <c r="AJ3134" s="22"/>
      <c r="AR3134"/>
      <c r="AV3134"/>
      <c r="BT3134" s="22"/>
      <c r="BU3134" s="22"/>
      <c r="BV3134" s="22"/>
      <c r="CL3134" s="22"/>
    </row>
    <row r="3135" spans="14:90">
      <c r="N3135" s="22"/>
      <c r="U3135"/>
      <c r="AE3135" s="22"/>
      <c r="AF3135" s="22"/>
      <c r="AH3135" s="22"/>
      <c r="AI3135" s="22"/>
      <c r="AJ3135" s="22"/>
      <c r="AR3135"/>
      <c r="AV3135"/>
      <c r="BT3135" s="22"/>
      <c r="BU3135" s="22"/>
      <c r="BV3135" s="22"/>
      <c r="CL3135" s="22"/>
    </row>
    <row r="3136" spans="14:90">
      <c r="N3136" s="22"/>
      <c r="U3136"/>
      <c r="AE3136" s="22"/>
      <c r="AF3136" s="22"/>
      <c r="AH3136" s="22"/>
      <c r="AI3136" s="22"/>
      <c r="AJ3136" s="22"/>
      <c r="AR3136"/>
      <c r="AV3136"/>
      <c r="BT3136" s="22"/>
      <c r="BU3136" s="22"/>
      <c r="BV3136" s="22"/>
      <c r="CL3136" s="22"/>
    </row>
    <row r="3137" spans="14:90">
      <c r="N3137" s="22"/>
      <c r="U3137"/>
      <c r="AE3137" s="22"/>
      <c r="AF3137" s="22"/>
      <c r="AH3137" s="22"/>
      <c r="AI3137" s="22"/>
      <c r="AJ3137" s="22"/>
      <c r="AR3137"/>
      <c r="AV3137"/>
      <c r="BT3137" s="22"/>
      <c r="BU3137" s="22"/>
      <c r="BV3137" s="22"/>
      <c r="CL3137" s="22"/>
    </row>
    <row r="3138" spans="14:90">
      <c r="N3138" s="22"/>
      <c r="U3138"/>
      <c r="AE3138" s="22"/>
      <c r="AF3138" s="22"/>
      <c r="AH3138" s="22"/>
      <c r="AI3138" s="22"/>
      <c r="AJ3138" s="22"/>
      <c r="AR3138"/>
      <c r="AV3138"/>
      <c r="BT3138" s="22"/>
      <c r="BU3138" s="22"/>
      <c r="BV3138" s="22"/>
      <c r="CL3138" s="22"/>
    </row>
    <row r="3139" spans="14:90">
      <c r="N3139" s="22"/>
      <c r="U3139"/>
      <c r="AE3139" s="22"/>
      <c r="AF3139" s="22"/>
      <c r="AH3139" s="22"/>
      <c r="AI3139" s="22"/>
      <c r="AJ3139" s="22"/>
      <c r="AR3139"/>
      <c r="AV3139"/>
      <c r="BT3139" s="22"/>
      <c r="BU3139" s="22"/>
      <c r="BV3139" s="22"/>
      <c r="CL3139" s="22"/>
    </row>
    <row r="3140" spans="14:90">
      <c r="N3140" s="22"/>
      <c r="U3140"/>
      <c r="AE3140" s="22"/>
      <c r="AF3140" s="22"/>
      <c r="AH3140" s="22"/>
      <c r="AI3140" s="22"/>
      <c r="AJ3140" s="22"/>
      <c r="AR3140"/>
      <c r="AV3140"/>
      <c r="BT3140" s="22"/>
      <c r="BU3140" s="22"/>
      <c r="BV3140" s="22"/>
      <c r="CL3140" s="22"/>
    </row>
    <row r="3141" spans="14:90">
      <c r="N3141" s="22"/>
      <c r="U3141"/>
      <c r="AE3141" s="22"/>
      <c r="AF3141" s="22"/>
      <c r="AH3141" s="22"/>
      <c r="AI3141" s="22"/>
      <c r="AJ3141" s="22"/>
      <c r="AR3141"/>
      <c r="AV3141"/>
      <c r="BT3141" s="22"/>
      <c r="BU3141" s="22"/>
      <c r="BV3141" s="22"/>
      <c r="CL3141" s="22"/>
    </row>
    <row r="3142" spans="14:90">
      <c r="N3142" s="22"/>
      <c r="U3142"/>
      <c r="AE3142" s="22"/>
      <c r="AF3142" s="22"/>
      <c r="AH3142" s="22"/>
      <c r="AI3142" s="22"/>
      <c r="AJ3142" s="22"/>
      <c r="AR3142"/>
      <c r="AV3142"/>
      <c r="BT3142" s="22"/>
      <c r="BU3142" s="22"/>
      <c r="BV3142" s="22"/>
      <c r="CL3142" s="22"/>
    </row>
    <row r="3143" spans="14:90">
      <c r="N3143" s="22"/>
      <c r="U3143"/>
      <c r="AE3143" s="22"/>
      <c r="AF3143" s="22"/>
      <c r="AH3143" s="22"/>
      <c r="AI3143" s="22"/>
      <c r="AJ3143" s="22"/>
      <c r="AR3143"/>
      <c r="AV3143"/>
      <c r="BT3143" s="22"/>
      <c r="BU3143" s="22"/>
      <c r="BV3143" s="22"/>
      <c r="CL3143" s="22"/>
    </row>
    <row r="3144" spans="14:90">
      <c r="N3144" s="22"/>
      <c r="U3144"/>
      <c r="AE3144" s="22"/>
      <c r="AF3144" s="22"/>
      <c r="AH3144" s="22"/>
      <c r="AI3144" s="22"/>
      <c r="AJ3144" s="22"/>
      <c r="AR3144"/>
      <c r="AV3144"/>
      <c r="BT3144" s="22"/>
      <c r="BU3144" s="22"/>
      <c r="BV3144" s="22"/>
      <c r="CL3144" s="22"/>
    </row>
    <row r="3145" spans="14:90">
      <c r="N3145" s="22"/>
      <c r="U3145"/>
      <c r="AE3145" s="22"/>
      <c r="AF3145" s="22"/>
      <c r="AH3145" s="22"/>
      <c r="AI3145" s="22"/>
      <c r="AJ3145" s="22"/>
      <c r="AR3145"/>
      <c r="AV3145"/>
      <c r="BT3145" s="22"/>
      <c r="BU3145" s="22"/>
      <c r="BV3145" s="22"/>
      <c r="CL3145" s="22"/>
    </row>
    <row r="3146" spans="14:90">
      <c r="N3146" s="22"/>
      <c r="U3146"/>
      <c r="AE3146" s="22"/>
      <c r="AF3146" s="22"/>
      <c r="AH3146" s="22"/>
      <c r="AI3146" s="22"/>
      <c r="AJ3146" s="22"/>
      <c r="AR3146"/>
      <c r="AV3146"/>
      <c r="BT3146" s="22"/>
      <c r="BU3146" s="22"/>
      <c r="BV3146" s="22"/>
      <c r="CL3146" s="22"/>
    </row>
    <row r="3147" spans="14:90">
      <c r="N3147" s="22"/>
      <c r="U3147"/>
      <c r="AE3147" s="22"/>
      <c r="AF3147" s="22"/>
      <c r="AH3147" s="22"/>
      <c r="AI3147" s="22"/>
      <c r="AJ3147" s="22"/>
      <c r="AR3147"/>
      <c r="AV3147"/>
      <c r="BT3147" s="22"/>
      <c r="BU3147" s="22"/>
      <c r="BV3147" s="22"/>
      <c r="CL3147" s="22"/>
    </row>
    <row r="3148" spans="14:90">
      <c r="N3148" s="22"/>
      <c r="U3148"/>
      <c r="AE3148" s="22"/>
      <c r="AF3148" s="22"/>
      <c r="AH3148" s="22"/>
      <c r="AI3148" s="22"/>
      <c r="AJ3148" s="22"/>
      <c r="AR3148"/>
      <c r="AV3148"/>
      <c r="BT3148" s="22"/>
      <c r="BU3148" s="22"/>
      <c r="BV3148" s="22"/>
      <c r="CL3148" s="22"/>
    </row>
    <row r="3149" spans="14:90">
      <c r="N3149" s="22"/>
      <c r="U3149"/>
      <c r="AE3149" s="22"/>
      <c r="AF3149" s="22"/>
      <c r="AH3149" s="22"/>
      <c r="AI3149" s="22"/>
      <c r="AJ3149" s="22"/>
      <c r="AR3149"/>
      <c r="AV3149"/>
      <c r="BT3149" s="22"/>
      <c r="BU3149" s="22"/>
      <c r="BV3149" s="22"/>
      <c r="CL3149" s="22"/>
    </row>
    <row r="3150" spans="14:90">
      <c r="N3150" s="22"/>
      <c r="U3150"/>
      <c r="AE3150" s="22"/>
      <c r="AF3150" s="22"/>
      <c r="AH3150" s="22"/>
      <c r="AI3150" s="22"/>
      <c r="AJ3150" s="22"/>
      <c r="AR3150"/>
      <c r="AV3150"/>
      <c r="BT3150" s="22"/>
      <c r="BU3150" s="22"/>
      <c r="BV3150" s="22"/>
      <c r="CL3150" s="22"/>
    </row>
    <row r="3151" spans="14:90">
      <c r="N3151" s="22"/>
      <c r="U3151"/>
      <c r="AE3151" s="22"/>
      <c r="AF3151" s="22"/>
      <c r="AH3151" s="22"/>
      <c r="AI3151" s="22"/>
      <c r="AJ3151" s="22"/>
      <c r="AR3151"/>
      <c r="AV3151"/>
      <c r="BT3151" s="22"/>
      <c r="BU3151" s="22"/>
      <c r="BV3151" s="22"/>
      <c r="CL3151" s="22"/>
    </row>
    <row r="3152" spans="14:90">
      <c r="N3152" s="22"/>
      <c r="U3152"/>
      <c r="AE3152" s="22"/>
      <c r="AF3152" s="22"/>
      <c r="AH3152" s="22"/>
      <c r="AI3152" s="22"/>
      <c r="AJ3152" s="22"/>
      <c r="AR3152"/>
      <c r="AV3152"/>
      <c r="BT3152" s="22"/>
      <c r="BU3152" s="22"/>
      <c r="BV3152" s="22"/>
      <c r="CL3152" s="22"/>
    </row>
    <row r="3153" spans="14:90">
      <c r="N3153" s="22"/>
      <c r="U3153"/>
      <c r="AE3153" s="22"/>
      <c r="AF3153" s="22"/>
      <c r="AH3153" s="22"/>
      <c r="AI3153" s="22"/>
      <c r="AJ3153" s="22"/>
      <c r="AR3153"/>
      <c r="AV3153"/>
      <c r="BT3153" s="22"/>
      <c r="BU3153" s="22"/>
      <c r="BV3153" s="22"/>
      <c r="CL3153" s="22"/>
    </row>
    <row r="3154" spans="14:90">
      <c r="N3154" s="22"/>
      <c r="U3154"/>
      <c r="AE3154" s="22"/>
      <c r="AF3154" s="22"/>
      <c r="AH3154" s="22"/>
      <c r="AI3154" s="22"/>
      <c r="AJ3154" s="22"/>
      <c r="AR3154"/>
      <c r="AV3154"/>
      <c r="BT3154" s="22"/>
      <c r="BU3154" s="22"/>
      <c r="BV3154" s="22"/>
      <c r="CL3154" s="22"/>
    </row>
    <row r="3155" spans="14:90">
      <c r="N3155" s="22"/>
      <c r="U3155"/>
      <c r="AE3155" s="22"/>
      <c r="AF3155" s="22"/>
      <c r="AH3155" s="22"/>
      <c r="AI3155" s="22"/>
      <c r="AJ3155" s="22"/>
      <c r="AR3155"/>
      <c r="AV3155"/>
      <c r="BT3155" s="22"/>
      <c r="BU3155" s="22"/>
      <c r="BV3155" s="22"/>
      <c r="CL3155" s="22"/>
    </row>
    <row r="3156" spans="14:90">
      <c r="N3156" s="22"/>
      <c r="U3156"/>
      <c r="AE3156" s="22"/>
      <c r="AF3156" s="22"/>
      <c r="AH3156" s="22"/>
      <c r="AI3156" s="22"/>
      <c r="AJ3156" s="22"/>
      <c r="AR3156"/>
      <c r="AV3156"/>
      <c r="BT3156" s="22"/>
      <c r="BU3156" s="22"/>
      <c r="BV3156" s="22"/>
      <c r="CL3156" s="22"/>
    </row>
    <row r="3157" spans="14:90">
      <c r="N3157" s="22"/>
      <c r="U3157"/>
      <c r="AE3157" s="22"/>
      <c r="AF3157" s="22"/>
      <c r="AH3157" s="22"/>
      <c r="AI3157" s="22"/>
      <c r="AJ3157" s="22"/>
      <c r="AR3157"/>
      <c r="AV3157"/>
      <c r="BT3157" s="22"/>
      <c r="BU3157" s="22"/>
      <c r="BV3157" s="22"/>
      <c r="CL3157" s="22"/>
    </row>
    <row r="3158" spans="14:90">
      <c r="N3158" s="22"/>
      <c r="U3158"/>
      <c r="AE3158" s="22"/>
      <c r="AF3158" s="22"/>
      <c r="AH3158" s="22"/>
      <c r="AI3158" s="22"/>
      <c r="AJ3158" s="22"/>
      <c r="AR3158"/>
      <c r="AV3158"/>
      <c r="BT3158" s="22"/>
      <c r="BU3158" s="22"/>
      <c r="BV3158" s="22"/>
      <c r="CL3158" s="22"/>
    </row>
    <row r="3159" spans="14:90">
      <c r="N3159" s="22"/>
      <c r="U3159"/>
      <c r="AE3159" s="22"/>
      <c r="AF3159" s="22"/>
      <c r="AH3159" s="22"/>
      <c r="AI3159" s="22"/>
      <c r="AJ3159" s="22"/>
      <c r="AR3159"/>
      <c r="AV3159"/>
      <c r="BT3159" s="22"/>
      <c r="BU3159" s="22"/>
      <c r="BV3159" s="22"/>
      <c r="CL3159" s="22"/>
    </row>
    <row r="3160" spans="14:90">
      <c r="N3160" s="22"/>
      <c r="U3160"/>
      <c r="AE3160" s="22"/>
      <c r="AF3160" s="22"/>
      <c r="AH3160" s="22"/>
      <c r="AI3160" s="22"/>
      <c r="AJ3160" s="22"/>
      <c r="AR3160"/>
      <c r="AV3160"/>
      <c r="BT3160" s="22"/>
      <c r="BU3160" s="22"/>
      <c r="BV3160" s="22"/>
      <c r="CL3160" s="22"/>
    </row>
    <row r="3161" spans="14:90">
      <c r="N3161" s="22"/>
      <c r="U3161"/>
      <c r="AE3161" s="22"/>
      <c r="AF3161" s="22"/>
      <c r="AH3161" s="22"/>
      <c r="AI3161" s="22"/>
      <c r="AJ3161" s="22"/>
      <c r="AR3161"/>
      <c r="AV3161"/>
      <c r="BT3161" s="22"/>
      <c r="BU3161" s="22"/>
      <c r="BV3161" s="22"/>
      <c r="CL3161" s="22"/>
    </row>
    <row r="3162" spans="14:90">
      <c r="N3162" s="22"/>
      <c r="U3162"/>
      <c r="AE3162" s="22"/>
      <c r="AF3162" s="22"/>
      <c r="AH3162" s="22"/>
      <c r="AI3162" s="22"/>
      <c r="AJ3162" s="22"/>
      <c r="AR3162"/>
      <c r="AV3162"/>
      <c r="BT3162" s="22"/>
      <c r="BU3162" s="22"/>
      <c r="BV3162" s="22"/>
      <c r="CL3162" s="22"/>
    </row>
    <row r="3163" spans="14:90">
      <c r="N3163" s="22"/>
      <c r="U3163"/>
      <c r="AE3163" s="22"/>
      <c r="AF3163" s="22"/>
      <c r="AH3163" s="22"/>
      <c r="AI3163" s="22"/>
      <c r="AJ3163" s="22"/>
      <c r="AR3163"/>
      <c r="AV3163"/>
      <c r="BT3163" s="22"/>
      <c r="BU3163" s="22"/>
      <c r="BV3163" s="22"/>
      <c r="CL3163" s="22"/>
    </row>
    <row r="3164" spans="14:90">
      <c r="N3164" s="22"/>
      <c r="U3164"/>
      <c r="AE3164" s="22"/>
      <c r="AF3164" s="22"/>
      <c r="AH3164" s="22"/>
      <c r="AI3164" s="22"/>
      <c r="AJ3164" s="22"/>
      <c r="AR3164"/>
      <c r="AV3164"/>
      <c r="BT3164" s="22"/>
      <c r="BU3164" s="22"/>
      <c r="BV3164" s="22"/>
      <c r="CL3164" s="22"/>
    </row>
    <row r="3165" spans="14:90">
      <c r="N3165" s="22"/>
      <c r="U3165"/>
      <c r="AE3165" s="22"/>
      <c r="AF3165" s="22"/>
      <c r="AH3165" s="22"/>
      <c r="AI3165" s="22"/>
      <c r="AJ3165" s="22"/>
      <c r="AR3165"/>
      <c r="AV3165"/>
      <c r="BT3165" s="22"/>
      <c r="BU3165" s="22"/>
      <c r="BV3165" s="22"/>
      <c r="CL3165" s="22"/>
    </row>
    <row r="3166" spans="14:90">
      <c r="N3166" s="22"/>
      <c r="U3166"/>
      <c r="AE3166" s="22"/>
      <c r="AF3166" s="22"/>
      <c r="AH3166" s="22"/>
      <c r="AI3166" s="22"/>
      <c r="AJ3166" s="22"/>
      <c r="AR3166"/>
      <c r="AV3166"/>
      <c r="BT3166" s="22"/>
      <c r="BU3166" s="22"/>
      <c r="BV3166" s="22"/>
      <c r="CL3166" s="22"/>
    </row>
    <row r="3167" spans="14:90">
      <c r="N3167" s="22"/>
      <c r="U3167"/>
      <c r="AE3167" s="22"/>
      <c r="AF3167" s="22"/>
      <c r="AH3167" s="22"/>
      <c r="AI3167" s="22"/>
      <c r="AJ3167" s="22"/>
      <c r="AR3167"/>
      <c r="AV3167"/>
      <c r="BT3167" s="22"/>
      <c r="BU3167" s="22"/>
      <c r="BV3167" s="22"/>
      <c r="CL3167" s="22"/>
    </row>
    <row r="3168" spans="14:90">
      <c r="N3168" s="22"/>
      <c r="U3168"/>
      <c r="AE3168" s="22"/>
      <c r="AF3168" s="22"/>
      <c r="AH3168" s="22"/>
      <c r="AI3168" s="22"/>
      <c r="AJ3168" s="22"/>
      <c r="AR3168"/>
      <c r="AV3168"/>
      <c r="BT3168" s="22"/>
      <c r="BU3168" s="22"/>
      <c r="BV3168" s="22"/>
      <c r="CL3168" s="22"/>
    </row>
    <row r="3169" spans="14:90">
      <c r="N3169" s="22"/>
      <c r="U3169"/>
      <c r="AE3169" s="22"/>
      <c r="AF3169" s="22"/>
      <c r="AH3169" s="22"/>
      <c r="AI3169" s="22"/>
      <c r="AJ3169" s="22"/>
      <c r="AR3169"/>
      <c r="AV3169"/>
      <c r="BT3169" s="22"/>
      <c r="BU3169" s="22"/>
      <c r="BV3169" s="22"/>
      <c r="CL3169" s="22"/>
    </row>
    <row r="3170" spans="14:90">
      <c r="N3170" s="22"/>
      <c r="U3170"/>
      <c r="AE3170" s="22"/>
      <c r="AF3170" s="22"/>
      <c r="AH3170" s="22"/>
      <c r="AI3170" s="22"/>
      <c r="AJ3170" s="22"/>
      <c r="AR3170"/>
      <c r="AV3170"/>
      <c r="BT3170" s="22"/>
      <c r="BU3170" s="22"/>
      <c r="BV3170" s="22"/>
      <c r="CL3170" s="22"/>
    </row>
    <row r="3171" spans="14:90">
      <c r="N3171" s="22"/>
      <c r="U3171"/>
      <c r="AE3171" s="22"/>
      <c r="AF3171" s="22"/>
      <c r="AH3171" s="22"/>
      <c r="AI3171" s="22"/>
      <c r="AJ3171" s="22"/>
      <c r="AR3171"/>
      <c r="AV3171"/>
      <c r="BT3171" s="22"/>
      <c r="BU3171" s="22"/>
      <c r="BV3171" s="22"/>
      <c r="CL3171" s="22"/>
    </row>
    <row r="3172" spans="14:90">
      <c r="N3172" s="22"/>
      <c r="U3172"/>
      <c r="AE3172" s="22"/>
      <c r="AF3172" s="22"/>
      <c r="AH3172" s="22"/>
      <c r="AI3172" s="22"/>
      <c r="AJ3172" s="22"/>
      <c r="AR3172"/>
      <c r="AV3172"/>
      <c r="BT3172" s="22"/>
      <c r="BU3172" s="22"/>
      <c r="BV3172" s="22"/>
      <c r="CL3172" s="22"/>
    </row>
    <row r="3173" spans="14:90">
      <c r="N3173" s="22"/>
      <c r="U3173"/>
      <c r="AE3173" s="22"/>
      <c r="AF3173" s="22"/>
      <c r="AH3173" s="22"/>
      <c r="AI3173" s="22"/>
      <c r="AJ3173" s="22"/>
      <c r="AR3173"/>
      <c r="AV3173"/>
      <c r="BT3173" s="22"/>
      <c r="BU3173" s="22"/>
      <c r="BV3173" s="22"/>
      <c r="CL3173" s="22"/>
    </row>
    <row r="3174" spans="14:90">
      <c r="N3174" s="22"/>
      <c r="U3174"/>
      <c r="AE3174" s="22"/>
      <c r="AF3174" s="22"/>
      <c r="AH3174" s="22"/>
      <c r="AI3174" s="22"/>
      <c r="AJ3174" s="22"/>
      <c r="AR3174"/>
      <c r="AV3174"/>
      <c r="BT3174" s="22"/>
      <c r="BU3174" s="22"/>
      <c r="BV3174" s="22"/>
      <c r="CL3174" s="22"/>
    </row>
    <row r="3175" spans="14:90">
      <c r="N3175" s="22"/>
      <c r="U3175"/>
      <c r="AE3175" s="22"/>
      <c r="AF3175" s="22"/>
      <c r="AH3175" s="22"/>
      <c r="AI3175" s="22"/>
      <c r="AJ3175" s="22"/>
      <c r="AR3175"/>
      <c r="AV3175"/>
      <c r="BT3175" s="22"/>
      <c r="BU3175" s="22"/>
      <c r="BV3175" s="22"/>
      <c r="CL3175" s="22"/>
    </row>
    <row r="3176" spans="14:90">
      <c r="N3176" s="22"/>
      <c r="U3176"/>
      <c r="AE3176" s="22"/>
      <c r="AF3176" s="22"/>
      <c r="AH3176" s="22"/>
      <c r="AI3176" s="22"/>
      <c r="AJ3176" s="22"/>
      <c r="AR3176"/>
      <c r="AV3176"/>
      <c r="BT3176" s="22"/>
      <c r="BU3176" s="22"/>
      <c r="BV3176" s="22"/>
      <c r="CL3176" s="22"/>
    </row>
    <row r="3177" spans="14:90">
      <c r="N3177" s="22"/>
      <c r="U3177"/>
      <c r="AE3177" s="22"/>
      <c r="AF3177" s="22"/>
      <c r="AH3177" s="22"/>
      <c r="AI3177" s="22"/>
      <c r="AJ3177" s="22"/>
      <c r="AR3177"/>
      <c r="AV3177"/>
      <c r="BT3177" s="22"/>
      <c r="BU3177" s="22"/>
      <c r="BV3177" s="22"/>
      <c r="CL3177" s="22"/>
    </row>
    <row r="3178" spans="14:90">
      <c r="N3178" s="22"/>
      <c r="U3178"/>
      <c r="AE3178" s="22"/>
      <c r="AF3178" s="22"/>
      <c r="AH3178" s="22"/>
      <c r="AI3178" s="22"/>
      <c r="AJ3178" s="22"/>
      <c r="AR3178"/>
      <c r="AV3178"/>
      <c r="BT3178" s="22"/>
      <c r="BU3178" s="22"/>
      <c r="BV3178" s="22"/>
      <c r="CL3178" s="22"/>
    </row>
    <row r="3179" spans="14:90">
      <c r="N3179" s="22"/>
      <c r="U3179"/>
      <c r="AE3179" s="22"/>
      <c r="AF3179" s="22"/>
      <c r="AH3179" s="22"/>
      <c r="AI3179" s="22"/>
      <c r="AJ3179" s="22"/>
      <c r="AR3179"/>
      <c r="AV3179"/>
      <c r="BT3179" s="22"/>
      <c r="BU3179" s="22"/>
      <c r="BV3179" s="22"/>
      <c r="CL3179" s="22"/>
    </row>
    <row r="3180" spans="14:90">
      <c r="N3180" s="22"/>
      <c r="U3180"/>
      <c r="AE3180" s="22"/>
      <c r="AF3180" s="22"/>
      <c r="AH3180" s="22"/>
      <c r="AI3180" s="22"/>
      <c r="AJ3180" s="22"/>
      <c r="AR3180"/>
      <c r="AV3180"/>
      <c r="BT3180" s="22"/>
      <c r="BU3180" s="22"/>
      <c r="BV3180" s="22"/>
      <c r="CL3180" s="22"/>
    </row>
    <row r="3181" spans="14:90">
      <c r="N3181" s="22"/>
      <c r="U3181"/>
      <c r="AE3181" s="22"/>
      <c r="AF3181" s="22"/>
      <c r="AH3181" s="22"/>
      <c r="AI3181" s="22"/>
      <c r="AJ3181" s="22"/>
      <c r="AR3181"/>
      <c r="AV3181"/>
      <c r="BT3181" s="22"/>
      <c r="BU3181" s="22"/>
      <c r="BV3181" s="22"/>
      <c r="CL3181" s="22"/>
    </row>
    <row r="3182" spans="14:90">
      <c r="N3182" s="22"/>
      <c r="U3182"/>
      <c r="AE3182" s="22"/>
      <c r="AF3182" s="22"/>
      <c r="AH3182" s="22"/>
      <c r="AI3182" s="22"/>
      <c r="AJ3182" s="22"/>
      <c r="AR3182"/>
      <c r="AV3182"/>
      <c r="BT3182" s="22"/>
      <c r="BU3182" s="22"/>
      <c r="BV3182" s="22"/>
      <c r="CL3182" s="22"/>
    </row>
    <row r="3183" spans="14:90">
      <c r="N3183" s="22"/>
      <c r="U3183"/>
      <c r="AE3183" s="22"/>
      <c r="AF3183" s="22"/>
      <c r="AH3183" s="22"/>
      <c r="AI3183" s="22"/>
      <c r="AJ3183" s="22"/>
      <c r="AR3183"/>
      <c r="AV3183"/>
      <c r="BT3183" s="22"/>
      <c r="BU3183" s="22"/>
      <c r="BV3183" s="22"/>
      <c r="CL3183" s="22"/>
    </row>
    <row r="3184" spans="14:90">
      <c r="N3184" s="22"/>
      <c r="U3184"/>
      <c r="AE3184" s="22"/>
      <c r="AF3184" s="22"/>
      <c r="AH3184" s="22"/>
      <c r="AI3184" s="22"/>
      <c r="AJ3184" s="22"/>
      <c r="AR3184"/>
      <c r="AV3184"/>
      <c r="BT3184" s="22"/>
      <c r="BU3184" s="22"/>
      <c r="BV3184" s="22"/>
      <c r="CL3184" s="22"/>
    </row>
    <row r="3185" spans="14:90">
      <c r="N3185" s="22"/>
      <c r="U3185"/>
      <c r="AE3185" s="22"/>
      <c r="AF3185" s="22"/>
      <c r="AH3185" s="22"/>
      <c r="AI3185" s="22"/>
      <c r="AJ3185" s="22"/>
      <c r="AR3185"/>
      <c r="AV3185"/>
      <c r="BT3185" s="22"/>
      <c r="BU3185" s="22"/>
      <c r="BV3185" s="22"/>
      <c r="CL3185" s="22"/>
    </row>
    <row r="3186" spans="14:90">
      <c r="N3186" s="22"/>
      <c r="U3186"/>
      <c r="AE3186" s="22"/>
      <c r="AF3186" s="22"/>
      <c r="AH3186" s="22"/>
      <c r="AI3186" s="22"/>
      <c r="AJ3186" s="22"/>
      <c r="AR3186"/>
      <c r="AV3186"/>
      <c r="BT3186" s="22"/>
      <c r="BU3186" s="22"/>
      <c r="BV3186" s="22"/>
      <c r="CL3186" s="22"/>
    </row>
    <row r="3187" spans="14:90">
      <c r="N3187" s="22"/>
      <c r="U3187"/>
      <c r="AE3187" s="22"/>
      <c r="AF3187" s="22"/>
      <c r="AH3187" s="22"/>
      <c r="AI3187" s="22"/>
      <c r="AJ3187" s="22"/>
      <c r="AR3187"/>
      <c r="AV3187"/>
      <c r="BT3187" s="22"/>
      <c r="BU3187" s="22"/>
      <c r="BV3187" s="22"/>
      <c r="CL3187" s="22"/>
    </row>
    <row r="3188" spans="14:90">
      <c r="N3188" s="22"/>
      <c r="U3188"/>
      <c r="AE3188" s="22"/>
      <c r="AF3188" s="22"/>
      <c r="AH3188" s="22"/>
      <c r="AI3188" s="22"/>
      <c r="AJ3188" s="22"/>
      <c r="AR3188"/>
      <c r="AV3188"/>
      <c r="BT3188" s="22"/>
      <c r="BU3188" s="22"/>
      <c r="BV3188" s="22"/>
      <c r="CL3188" s="22"/>
    </row>
    <row r="3189" spans="14:90">
      <c r="N3189" s="22"/>
      <c r="U3189"/>
      <c r="AE3189" s="22"/>
      <c r="AF3189" s="22"/>
      <c r="AH3189" s="22"/>
      <c r="AI3189" s="22"/>
      <c r="AJ3189" s="22"/>
      <c r="AR3189"/>
      <c r="AV3189"/>
      <c r="BT3189" s="22"/>
      <c r="BU3189" s="22"/>
      <c r="BV3189" s="22"/>
      <c r="CL3189" s="22"/>
    </row>
    <row r="3190" spans="14:90">
      <c r="N3190" s="22"/>
      <c r="U3190"/>
      <c r="AE3190" s="22"/>
      <c r="AF3190" s="22"/>
      <c r="AH3190" s="22"/>
      <c r="AI3190" s="22"/>
      <c r="AJ3190" s="22"/>
      <c r="AR3190"/>
      <c r="AV3190"/>
      <c r="BT3190" s="22"/>
      <c r="BU3190" s="22"/>
      <c r="BV3190" s="22"/>
      <c r="CL3190" s="22"/>
    </row>
    <row r="3191" spans="14:90">
      <c r="N3191" s="22"/>
      <c r="U3191"/>
      <c r="AE3191" s="22"/>
      <c r="AF3191" s="22"/>
      <c r="AH3191" s="22"/>
      <c r="AI3191" s="22"/>
      <c r="AJ3191" s="22"/>
      <c r="AR3191"/>
      <c r="AV3191"/>
      <c r="BT3191" s="22"/>
      <c r="BU3191" s="22"/>
      <c r="BV3191" s="22"/>
      <c r="CL3191" s="22"/>
    </row>
    <row r="3192" spans="14:90">
      <c r="N3192" s="22"/>
      <c r="U3192"/>
      <c r="AE3192" s="22"/>
      <c r="AF3192" s="22"/>
      <c r="AH3192" s="22"/>
      <c r="AI3192" s="22"/>
      <c r="AJ3192" s="22"/>
      <c r="AR3192"/>
      <c r="AV3192"/>
      <c r="BT3192" s="22"/>
      <c r="BU3192" s="22"/>
      <c r="BV3192" s="22"/>
      <c r="CL3192" s="22"/>
    </row>
    <row r="3193" spans="14:90">
      <c r="N3193" s="22"/>
      <c r="U3193"/>
      <c r="AE3193" s="22"/>
      <c r="AF3193" s="22"/>
      <c r="AH3193" s="22"/>
      <c r="AI3193" s="22"/>
      <c r="AJ3193" s="22"/>
      <c r="AR3193"/>
      <c r="AV3193"/>
      <c r="BT3193" s="22"/>
      <c r="BU3193" s="22"/>
      <c r="BV3193" s="22"/>
      <c r="CL3193" s="22"/>
    </row>
    <row r="3194" spans="14:90">
      <c r="N3194" s="22"/>
      <c r="U3194"/>
      <c r="AE3194" s="22"/>
      <c r="AF3194" s="22"/>
      <c r="AH3194" s="22"/>
      <c r="AI3194" s="22"/>
      <c r="AJ3194" s="22"/>
      <c r="AR3194"/>
      <c r="AV3194"/>
      <c r="BT3194" s="22"/>
      <c r="BU3194" s="22"/>
      <c r="BV3194" s="22"/>
      <c r="CL3194" s="22"/>
    </row>
    <row r="3195" spans="14:90">
      <c r="N3195" s="22"/>
      <c r="U3195"/>
      <c r="AE3195" s="22"/>
      <c r="AF3195" s="22"/>
      <c r="AH3195" s="22"/>
      <c r="AI3195" s="22"/>
      <c r="AJ3195" s="22"/>
      <c r="AR3195"/>
      <c r="AV3195"/>
      <c r="BT3195" s="22"/>
      <c r="BU3195" s="22"/>
      <c r="BV3195" s="22"/>
      <c r="CL3195" s="22"/>
    </row>
    <row r="3196" spans="14:90">
      <c r="N3196" s="22"/>
      <c r="U3196"/>
      <c r="AE3196" s="22"/>
      <c r="AF3196" s="22"/>
      <c r="AH3196" s="22"/>
      <c r="AI3196" s="22"/>
      <c r="AJ3196" s="22"/>
      <c r="AR3196"/>
      <c r="AV3196"/>
      <c r="BT3196" s="22"/>
      <c r="BU3196" s="22"/>
      <c r="BV3196" s="22"/>
      <c r="CL3196" s="22"/>
    </row>
    <row r="3197" spans="14:90">
      <c r="N3197" s="22"/>
      <c r="U3197"/>
      <c r="AE3197" s="22"/>
      <c r="AF3197" s="22"/>
      <c r="AH3197" s="22"/>
      <c r="AI3197" s="22"/>
      <c r="AJ3197" s="22"/>
      <c r="AR3197"/>
      <c r="AV3197"/>
      <c r="BT3197" s="22"/>
      <c r="BU3197" s="22"/>
      <c r="BV3197" s="22"/>
      <c r="CL3197" s="22"/>
    </row>
    <row r="3198" spans="14:90">
      <c r="N3198" s="22"/>
      <c r="U3198"/>
      <c r="AE3198" s="22"/>
      <c r="AF3198" s="22"/>
      <c r="AH3198" s="22"/>
      <c r="AI3198" s="22"/>
      <c r="AJ3198" s="22"/>
      <c r="AR3198"/>
      <c r="AV3198"/>
      <c r="BT3198" s="22"/>
      <c r="BU3198" s="22"/>
      <c r="BV3198" s="22"/>
      <c r="CL3198" s="22"/>
    </row>
    <row r="3199" spans="14:90">
      <c r="N3199" s="22"/>
      <c r="U3199"/>
      <c r="AE3199" s="22"/>
      <c r="AF3199" s="22"/>
      <c r="AH3199" s="22"/>
      <c r="AI3199" s="22"/>
      <c r="AJ3199" s="22"/>
      <c r="AR3199"/>
      <c r="AV3199"/>
      <c r="BT3199" s="22"/>
      <c r="BU3199" s="22"/>
      <c r="BV3199" s="22"/>
      <c r="CL3199" s="22"/>
    </row>
    <row r="3200" spans="14:90">
      <c r="N3200" s="22"/>
      <c r="U3200"/>
      <c r="AE3200" s="22"/>
      <c r="AF3200" s="22"/>
      <c r="AH3200" s="22"/>
      <c r="AI3200" s="22"/>
      <c r="AJ3200" s="22"/>
      <c r="AR3200"/>
      <c r="AV3200"/>
      <c r="BT3200" s="22"/>
      <c r="BU3200" s="22"/>
      <c r="BV3200" s="22"/>
      <c r="CL3200" s="22"/>
    </row>
    <row r="3201" spans="14:90">
      <c r="N3201" s="22"/>
      <c r="U3201"/>
      <c r="AE3201" s="22"/>
      <c r="AF3201" s="22"/>
      <c r="AH3201" s="22"/>
      <c r="AI3201" s="22"/>
      <c r="AJ3201" s="22"/>
      <c r="AR3201"/>
      <c r="AV3201"/>
      <c r="BT3201" s="22"/>
      <c r="BU3201" s="22"/>
      <c r="BV3201" s="22"/>
      <c r="CL3201" s="22"/>
    </row>
    <row r="3202" spans="14:90">
      <c r="N3202" s="22"/>
      <c r="U3202"/>
      <c r="AE3202" s="22"/>
      <c r="AF3202" s="22"/>
      <c r="AH3202" s="22"/>
      <c r="AI3202" s="22"/>
      <c r="AJ3202" s="22"/>
      <c r="AR3202"/>
      <c r="AV3202"/>
      <c r="BT3202" s="22"/>
      <c r="BU3202" s="22"/>
      <c r="BV3202" s="22"/>
      <c r="CL3202" s="22"/>
    </row>
    <row r="3203" spans="14:90">
      <c r="N3203" s="22"/>
      <c r="U3203"/>
      <c r="AE3203" s="22"/>
      <c r="AF3203" s="22"/>
      <c r="AH3203" s="22"/>
      <c r="AI3203" s="22"/>
      <c r="AJ3203" s="22"/>
      <c r="AR3203"/>
      <c r="AV3203"/>
      <c r="BT3203" s="22"/>
      <c r="BU3203" s="22"/>
      <c r="BV3203" s="22"/>
      <c r="CL3203" s="22"/>
    </row>
    <row r="3204" spans="14:90">
      <c r="N3204" s="22"/>
      <c r="U3204"/>
      <c r="AE3204" s="22"/>
      <c r="AF3204" s="22"/>
      <c r="AH3204" s="22"/>
      <c r="AI3204" s="22"/>
      <c r="AJ3204" s="22"/>
      <c r="AR3204"/>
      <c r="AV3204"/>
      <c r="BT3204" s="22"/>
      <c r="BU3204" s="22"/>
      <c r="BV3204" s="22"/>
      <c r="CL3204" s="22"/>
    </row>
    <row r="3205" spans="14:90">
      <c r="N3205" s="22"/>
      <c r="U3205"/>
      <c r="AE3205" s="22"/>
      <c r="AF3205" s="22"/>
      <c r="AH3205" s="22"/>
      <c r="AI3205" s="22"/>
      <c r="AJ3205" s="22"/>
      <c r="AR3205"/>
      <c r="AV3205"/>
      <c r="BT3205" s="22"/>
      <c r="BU3205" s="22"/>
      <c r="BV3205" s="22"/>
      <c r="CL3205" s="22"/>
    </row>
    <row r="3206" spans="14:90">
      <c r="N3206" s="22"/>
      <c r="U3206"/>
      <c r="AE3206" s="22"/>
      <c r="AF3206" s="22"/>
      <c r="AH3206" s="22"/>
      <c r="AI3206" s="22"/>
      <c r="AJ3206" s="22"/>
      <c r="AR3206"/>
      <c r="AV3206"/>
      <c r="BT3206" s="22"/>
      <c r="BU3206" s="22"/>
      <c r="BV3206" s="22"/>
      <c r="CL3206" s="22"/>
    </row>
    <row r="3207" spans="14:90">
      <c r="N3207" s="22"/>
      <c r="U3207"/>
      <c r="AE3207" s="22"/>
      <c r="AF3207" s="22"/>
      <c r="AH3207" s="22"/>
      <c r="AI3207" s="22"/>
      <c r="AJ3207" s="22"/>
      <c r="AR3207"/>
      <c r="AV3207"/>
      <c r="BT3207" s="22"/>
      <c r="BU3207" s="22"/>
      <c r="BV3207" s="22"/>
      <c r="CL3207" s="22"/>
    </row>
    <row r="3208" spans="14:90">
      <c r="N3208" s="22"/>
      <c r="U3208"/>
      <c r="AE3208" s="22"/>
      <c r="AF3208" s="22"/>
      <c r="AH3208" s="22"/>
      <c r="AI3208" s="22"/>
      <c r="AJ3208" s="22"/>
      <c r="AR3208"/>
      <c r="AV3208"/>
      <c r="BT3208" s="22"/>
      <c r="BU3208" s="22"/>
      <c r="BV3208" s="22"/>
      <c r="CL3208" s="22"/>
    </row>
    <row r="3209" spans="14:90">
      <c r="N3209" s="22"/>
      <c r="U3209"/>
      <c r="AE3209" s="22"/>
      <c r="AF3209" s="22"/>
      <c r="AH3209" s="22"/>
      <c r="AI3209" s="22"/>
      <c r="AJ3209" s="22"/>
      <c r="AR3209"/>
      <c r="AV3209"/>
      <c r="BT3209" s="22"/>
      <c r="BU3209" s="22"/>
      <c r="BV3209" s="22"/>
      <c r="CL3209" s="22"/>
    </row>
    <row r="3210" spans="14:90">
      <c r="N3210" s="22"/>
      <c r="U3210"/>
      <c r="AE3210" s="22"/>
      <c r="AF3210" s="22"/>
      <c r="AH3210" s="22"/>
      <c r="AI3210" s="22"/>
      <c r="AJ3210" s="22"/>
      <c r="AR3210"/>
      <c r="AV3210"/>
      <c r="BT3210" s="22"/>
      <c r="BU3210" s="22"/>
      <c r="BV3210" s="22"/>
      <c r="CL3210" s="22"/>
    </row>
    <row r="3211" spans="14:90">
      <c r="N3211" s="22"/>
      <c r="U3211"/>
      <c r="AE3211" s="22"/>
      <c r="AF3211" s="22"/>
      <c r="AH3211" s="22"/>
      <c r="AI3211" s="22"/>
      <c r="AJ3211" s="22"/>
      <c r="AR3211"/>
      <c r="AV3211"/>
      <c r="BT3211" s="22"/>
      <c r="BU3211" s="22"/>
      <c r="BV3211" s="22"/>
      <c r="CL3211" s="22"/>
    </row>
    <row r="3212" spans="14:90">
      <c r="N3212" s="22"/>
      <c r="U3212"/>
      <c r="AE3212" s="22"/>
      <c r="AF3212" s="22"/>
      <c r="AH3212" s="22"/>
      <c r="AI3212" s="22"/>
      <c r="AJ3212" s="22"/>
      <c r="AR3212"/>
      <c r="AV3212"/>
      <c r="BT3212" s="22"/>
      <c r="BU3212" s="22"/>
      <c r="BV3212" s="22"/>
      <c r="CL3212" s="22"/>
    </row>
    <row r="3213" spans="14:90">
      <c r="N3213" s="22"/>
      <c r="U3213"/>
      <c r="AE3213" s="22"/>
      <c r="AF3213" s="22"/>
      <c r="AH3213" s="22"/>
      <c r="AI3213" s="22"/>
      <c r="AJ3213" s="22"/>
      <c r="AR3213"/>
      <c r="AV3213"/>
      <c r="BT3213" s="22"/>
      <c r="BU3213" s="22"/>
      <c r="BV3213" s="22"/>
      <c r="CL3213" s="22"/>
    </row>
    <row r="3214" spans="14:90">
      <c r="N3214" s="22"/>
      <c r="U3214"/>
      <c r="AE3214" s="22"/>
      <c r="AF3214" s="22"/>
      <c r="AH3214" s="22"/>
      <c r="AI3214" s="22"/>
      <c r="AJ3214" s="22"/>
      <c r="AR3214"/>
      <c r="AV3214"/>
      <c r="BT3214" s="22"/>
      <c r="BU3214" s="22"/>
      <c r="BV3214" s="22"/>
      <c r="CL3214" s="22"/>
    </row>
    <row r="3215" spans="14:90">
      <c r="N3215" s="22"/>
      <c r="U3215"/>
      <c r="AE3215" s="22"/>
      <c r="AF3215" s="22"/>
      <c r="AH3215" s="22"/>
      <c r="AI3215" s="22"/>
      <c r="AJ3215" s="22"/>
      <c r="AR3215"/>
      <c r="AV3215"/>
      <c r="BT3215" s="22"/>
      <c r="BU3215" s="22"/>
      <c r="BV3215" s="22"/>
      <c r="CL3215" s="22"/>
    </row>
    <row r="3216" spans="14:90">
      <c r="N3216" s="22"/>
      <c r="U3216"/>
      <c r="AE3216" s="22"/>
      <c r="AF3216" s="22"/>
      <c r="AH3216" s="22"/>
      <c r="AI3216" s="22"/>
      <c r="AJ3216" s="22"/>
      <c r="AR3216"/>
      <c r="AV3216"/>
      <c r="BT3216" s="22"/>
      <c r="BU3216" s="22"/>
      <c r="BV3216" s="22"/>
      <c r="CL3216" s="22"/>
    </row>
    <row r="3217" spans="14:90">
      <c r="N3217" s="22"/>
      <c r="U3217"/>
      <c r="AE3217" s="22"/>
      <c r="AF3217" s="22"/>
      <c r="AH3217" s="22"/>
      <c r="AI3217" s="22"/>
      <c r="AJ3217" s="22"/>
      <c r="AR3217"/>
      <c r="AV3217"/>
      <c r="BT3217" s="22"/>
      <c r="BU3217" s="22"/>
      <c r="BV3217" s="22"/>
      <c r="CL3217" s="22"/>
    </row>
    <row r="3218" spans="14:90">
      <c r="N3218" s="22"/>
      <c r="U3218"/>
      <c r="AE3218" s="22"/>
      <c r="AF3218" s="22"/>
      <c r="AH3218" s="22"/>
      <c r="AI3218" s="22"/>
      <c r="AJ3218" s="22"/>
      <c r="AR3218"/>
      <c r="AV3218"/>
      <c r="BT3218" s="22"/>
      <c r="BU3218" s="22"/>
      <c r="BV3218" s="22"/>
      <c r="CL3218" s="22"/>
    </row>
    <row r="3219" spans="14:90">
      <c r="N3219" s="22"/>
      <c r="U3219"/>
      <c r="AE3219" s="22"/>
      <c r="AF3219" s="22"/>
      <c r="AH3219" s="22"/>
      <c r="AI3219" s="22"/>
      <c r="AJ3219" s="22"/>
      <c r="AR3219"/>
      <c r="AV3219"/>
      <c r="BT3219" s="22"/>
      <c r="BU3219" s="22"/>
      <c r="BV3219" s="22"/>
      <c r="CL3219" s="22"/>
    </row>
    <row r="3220" spans="14:90">
      <c r="N3220" s="22"/>
      <c r="U3220"/>
      <c r="AE3220" s="22"/>
      <c r="AF3220" s="22"/>
      <c r="AH3220" s="22"/>
      <c r="AI3220" s="22"/>
      <c r="AJ3220" s="22"/>
      <c r="AR3220"/>
      <c r="AV3220"/>
      <c r="BT3220" s="22"/>
      <c r="BU3220" s="22"/>
      <c r="BV3220" s="22"/>
      <c r="CL3220" s="22"/>
    </row>
    <row r="3221" spans="14:90">
      <c r="N3221" s="22"/>
      <c r="U3221"/>
      <c r="AE3221" s="22"/>
      <c r="AF3221" s="22"/>
      <c r="AH3221" s="22"/>
      <c r="AI3221" s="22"/>
      <c r="AJ3221" s="22"/>
      <c r="AR3221"/>
      <c r="AV3221"/>
      <c r="BT3221" s="22"/>
      <c r="BU3221" s="22"/>
      <c r="BV3221" s="22"/>
      <c r="CL3221" s="22"/>
    </row>
    <row r="3222" spans="14:90">
      <c r="N3222" s="22"/>
      <c r="U3222"/>
      <c r="AE3222" s="22"/>
      <c r="AF3222" s="22"/>
      <c r="AH3222" s="22"/>
      <c r="AI3222" s="22"/>
      <c r="AJ3222" s="22"/>
      <c r="AR3222"/>
      <c r="AV3222"/>
      <c r="BT3222" s="22"/>
      <c r="BU3222" s="22"/>
      <c r="BV3222" s="22"/>
      <c r="CL3222" s="22"/>
    </row>
    <row r="3223" spans="14:90">
      <c r="N3223" s="22"/>
      <c r="U3223"/>
      <c r="AE3223" s="22"/>
      <c r="AF3223" s="22"/>
      <c r="AH3223" s="22"/>
      <c r="AI3223" s="22"/>
      <c r="AJ3223" s="22"/>
      <c r="AR3223"/>
      <c r="AV3223"/>
      <c r="BT3223" s="22"/>
      <c r="BU3223" s="22"/>
      <c r="BV3223" s="22"/>
      <c r="CL3223" s="22"/>
    </row>
    <row r="3224" spans="14:90">
      <c r="N3224" s="22"/>
      <c r="U3224"/>
      <c r="AE3224" s="22"/>
      <c r="AF3224" s="22"/>
      <c r="AH3224" s="22"/>
      <c r="AI3224" s="22"/>
      <c r="AJ3224" s="22"/>
      <c r="AR3224"/>
      <c r="AV3224"/>
      <c r="BT3224" s="22"/>
      <c r="BU3224" s="22"/>
      <c r="BV3224" s="22"/>
      <c r="CL3224" s="22"/>
    </row>
    <row r="3225" spans="14:90">
      <c r="N3225" s="22"/>
      <c r="U3225"/>
      <c r="AE3225" s="22"/>
      <c r="AF3225" s="22"/>
      <c r="AH3225" s="22"/>
      <c r="AI3225" s="22"/>
      <c r="AJ3225" s="22"/>
      <c r="AR3225"/>
      <c r="AV3225"/>
      <c r="BT3225" s="22"/>
      <c r="BU3225" s="22"/>
      <c r="BV3225" s="22"/>
      <c r="CL3225" s="22"/>
    </row>
    <row r="3226" spans="14:90">
      <c r="N3226" s="22"/>
      <c r="U3226"/>
      <c r="AE3226" s="22"/>
      <c r="AF3226" s="22"/>
      <c r="AH3226" s="22"/>
      <c r="AI3226" s="22"/>
      <c r="AJ3226" s="22"/>
      <c r="AR3226"/>
      <c r="AV3226"/>
      <c r="BT3226" s="22"/>
      <c r="BU3226" s="22"/>
      <c r="BV3226" s="22"/>
      <c r="CL3226" s="22"/>
    </row>
    <row r="3227" spans="14:90">
      <c r="N3227" s="22"/>
      <c r="U3227"/>
      <c r="AE3227" s="22"/>
      <c r="AF3227" s="22"/>
      <c r="AH3227" s="22"/>
      <c r="AI3227" s="22"/>
      <c r="AJ3227" s="22"/>
      <c r="AR3227"/>
      <c r="AV3227"/>
      <c r="BT3227" s="22"/>
      <c r="BU3227" s="22"/>
      <c r="BV3227" s="22"/>
      <c r="CL3227" s="22"/>
    </row>
    <row r="3228" spans="14:90">
      <c r="N3228" s="22"/>
      <c r="U3228"/>
      <c r="AE3228" s="22"/>
      <c r="AF3228" s="22"/>
      <c r="AH3228" s="22"/>
      <c r="AI3228" s="22"/>
      <c r="AJ3228" s="22"/>
      <c r="AR3228"/>
      <c r="AV3228"/>
      <c r="BT3228" s="22"/>
      <c r="BU3228" s="22"/>
      <c r="BV3228" s="22"/>
      <c r="CL3228" s="22"/>
    </row>
    <row r="3229" spans="14:90">
      <c r="N3229" s="22"/>
      <c r="U3229"/>
      <c r="AE3229" s="22"/>
      <c r="AF3229" s="22"/>
      <c r="AH3229" s="22"/>
      <c r="AI3229" s="22"/>
      <c r="AJ3229" s="22"/>
      <c r="AR3229"/>
      <c r="AV3229"/>
      <c r="BT3229" s="22"/>
      <c r="BU3229" s="22"/>
      <c r="BV3229" s="22"/>
      <c r="CL3229" s="22"/>
    </row>
    <row r="3230" spans="14:90">
      <c r="N3230" s="22"/>
      <c r="U3230"/>
      <c r="AE3230" s="22"/>
      <c r="AF3230" s="22"/>
      <c r="AH3230" s="22"/>
      <c r="AI3230" s="22"/>
      <c r="AJ3230" s="22"/>
      <c r="AR3230"/>
      <c r="AV3230"/>
      <c r="BT3230" s="22"/>
      <c r="BU3230" s="22"/>
      <c r="BV3230" s="22"/>
      <c r="CL3230" s="22"/>
    </row>
    <row r="3231" spans="14:90">
      <c r="N3231" s="22"/>
      <c r="U3231"/>
      <c r="AE3231" s="22"/>
      <c r="AF3231" s="22"/>
      <c r="AH3231" s="22"/>
      <c r="AI3231" s="22"/>
      <c r="AJ3231" s="22"/>
      <c r="AR3231"/>
      <c r="AV3231"/>
      <c r="BT3231" s="22"/>
      <c r="BU3231" s="22"/>
      <c r="BV3231" s="22"/>
      <c r="CL3231" s="22"/>
    </row>
    <row r="3232" spans="14:90">
      <c r="N3232" s="22"/>
      <c r="U3232"/>
      <c r="AE3232" s="22"/>
      <c r="AF3232" s="22"/>
      <c r="AH3232" s="22"/>
      <c r="AI3232" s="22"/>
      <c r="AJ3232" s="22"/>
      <c r="AR3232"/>
      <c r="AV3232"/>
      <c r="BT3232" s="22"/>
      <c r="BU3232" s="22"/>
      <c r="BV3232" s="22"/>
      <c r="CL3232" s="22"/>
    </row>
    <row r="3233" spans="14:90">
      <c r="N3233" s="22"/>
      <c r="U3233"/>
      <c r="AE3233" s="22"/>
      <c r="AF3233" s="22"/>
      <c r="AH3233" s="22"/>
      <c r="AI3233" s="22"/>
      <c r="AJ3233" s="22"/>
      <c r="AR3233"/>
      <c r="AV3233"/>
      <c r="BT3233" s="22"/>
      <c r="BU3233" s="22"/>
      <c r="BV3233" s="22"/>
      <c r="CL3233" s="22"/>
    </row>
    <row r="3234" spans="14:90">
      <c r="N3234" s="22"/>
      <c r="U3234"/>
      <c r="AE3234" s="22"/>
      <c r="AF3234" s="22"/>
      <c r="AH3234" s="22"/>
      <c r="AI3234" s="22"/>
      <c r="AJ3234" s="22"/>
      <c r="AR3234"/>
      <c r="AV3234"/>
      <c r="BT3234" s="22"/>
      <c r="BU3234" s="22"/>
      <c r="BV3234" s="22"/>
      <c r="CL3234" s="22"/>
    </row>
    <row r="3235" spans="14:90">
      <c r="N3235" s="22"/>
      <c r="U3235"/>
      <c r="AE3235" s="22"/>
      <c r="AF3235" s="22"/>
      <c r="AH3235" s="22"/>
      <c r="AI3235" s="22"/>
      <c r="AJ3235" s="22"/>
      <c r="AR3235"/>
      <c r="AV3235"/>
      <c r="BT3235" s="22"/>
      <c r="BU3235" s="22"/>
      <c r="BV3235" s="22"/>
      <c r="CL3235" s="22"/>
    </row>
    <row r="3236" spans="14:90">
      <c r="N3236" s="22"/>
      <c r="U3236"/>
      <c r="AE3236" s="22"/>
      <c r="AF3236" s="22"/>
      <c r="AH3236" s="22"/>
      <c r="AI3236" s="22"/>
      <c r="AJ3236" s="22"/>
      <c r="AR3236"/>
      <c r="AV3236"/>
      <c r="BT3236" s="22"/>
      <c r="BU3236" s="22"/>
      <c r="BV3236" s="22"/>
      <c r="CL3236" s="22"/>
    </row>
    <row r="3237" spans="14:90">
      <c r="N3237" s="22"/>
      <c r="U3237"/>
      <c r="AE3237" s="22"/>
      <c r="AF3237" s="22"/>
      <c r="AH3237" s="22"/>
      <c r="AI3237" s="22"/>
      <c r="AJ3237" s="22"/>
      <c r="AR3237"/>
      <c r="AV3237"/>
      <c r="BT3237" s="22"/>
      <c r="BU3237" s="22"/>
      <c r="BV3237" s="22"/>
      <c r="CL3237" s="22"/>
    </row>
    <row r="3238" spans="14:90">
      <c r="N3238" s="22"/>
      <c r="U3238"/>
      <c r="AE3238" s="22"/>
      <c r="AF3238" s="22"/>
      <c r="AH3238" s="22"/>
      <c r="AI3238" s="22"/>
      <c r="AJ3238" s="22"/>
      <c r="AR3238"/>
      <c r="AV3238"/>
      <c r="BT3238" s="22"/>
      <c r="BU3238" s="22"/>
      <c r="BV3238" s="22"/>
      <c r="CL3238" s="22"/>
    </row>
    <row r="3239" spans="14:90">
      <c r="N3239" s="22"/>
      <c r="U3239"/>
      <c r="AE3239" s="22"/>
      <c r="AF3239" s="22"/>
      <c r="AH3239" s="22"/>
      <c r="AI3239" s="22"/>
      <c r="AJ3239" s="22"/>
      <c r="AR3239"/>
      <c r="AV3239"/>
      <c r="BT3239" s="22"/>
      <c r="BU3239" s="22"/>
      <c r="BV3239" s="22"/>
      <c r="CL3239" s="22"/>
    </row>
    <row r="3240" spans="14:90">
      <c r="N3240" s="22"/>
      <c r="U3240"/>
      <c r="AE3240" s="22"/>
      <c r="AF3240" s="22"/>
      <c r="AH3240" s="22"/>
      <c r="AI3240" s="22"/>
      <c r="AJ3240" s="22"/>
      <c r="AR3240"/>
      <c r="AV3240"/>
      <c r="BT3240" s="22"/>
      <c r="BU3240" s="22"/>
      <c r="BV3240" s="22"/>
      <c r="CL3240" s="22"/>
    </row>
    <row r="3241" spans="14:90">
      <c r="N3241" s="22"/>
      <c r="U3241"/>
      <c r="AE3241" s="22"/>
      <c r="AF3241" s="22"/>
      <c r="AH3241" s="22"/>
      <c r="AI3241" s="22"/>
      <c r="AJ3241" s="22"/>
      <c r="AR3241"/>
      <c r="AV3241"/>
      <c r="BT3241" s="22"/>
      <c r="BU3241" s="22"/>
      <c r="BV3241" s="22"/>
      <c r="CL3241" s="22"/>
    </row>
    <row r="3242" spans="14:90">
      <c r="N3242" s="22"/>
      <c r="U3242"/>
      <c r="AE3242" s="22"/>
      <c r="AF3242" s="22"/>
      <c r="AH3242" s="22"/>
      <c r="AI3242" s="22"/>
      <c r="AJ3242" s="22"/>
      <c r="AR3242"/>
      <c r="AV3242"/>
      <c r="BT3242" s="22"/>
      <c r="BU3242" s="22"/>
      <c r="BV3242" s="22"/>
      <c r="CL3242" s="22"/>
    </row>
    <row r="3243" spans="14:90">
      <c r="N3243" s="22"/>
      <c r="U3243"/>
      <c r="AE3243" s="22"/>
      <c r="AF3243" s="22"/>
      <c r="AH3243" s="22"/>
      <c r="AI3243" s="22"/>
      <c r="AJ3243" s="22"/>
      <c r="AR3243"/>
      <c r="AV3243"/>
      <c r="BT3243" s="22"/>
      <c r="BU3243" s="22"/>
      <c r="BV3243" s="22"/>
      <c r="CL3243" s="22"/>
    </row>
    <row r="3244" spans="14:90">
      <c r="N3244" s="22"/>
      <c r="U3244"/>
      <c r="AE3244" s="22"/>
      <c r="AF3244" s="22"/>
      <c r="AH3244" s="22"/>
      <c r="AI3244" s="22"/>
      <c r="AJ3244" s="22"/>
      <c r="AR3244"/>
      <c r="AV3244"/>
      <c r="BT3244" s="22"/>
      <c r="BU3244" s="22"/>
      <c r="BV3244" s="22"/>
      <c r="CL3244" s="22"/>
    </row>
    <row r="3245" spans="14:90">
      <c r="N3245" s="22"/>
      <c r="U3245"/>
      <c r="AE3245" s="22"/>
      <c r="AF3245" s="22"/>
      <c r="AH3245" s="22"/>
      <c r="AI3245" s="22"/>
      <c r="AJ3245" s="22"/>
      <c r="AR3245"/>
      <c r="AV3245"/>
      <c r="BT3245" s="22"/>
      <c r="BU3245" s="22"/>
      <c r="BV3245" s="22"/>
      <c r="CL3245" s="22"/>
    </row>
    <row r="3246" spans="14:90">
      <c r="N3246" s="22"/>
      <c r="U3246"/>
      <c r="AE3246" s="22"/>
      <c r="AF3246" s="22"/>
      <c r="AH3246" s="22"/>
      <c r="AI3246" s="22"/>
      <c r="AJ3246" s="22"/>
      <c r="AR3246"/>
      <c r="AV3246"/>
      <c r="BT3246" s="22"/>
      <c r="BU3246" s="22"/>
      <c r="BV3246" s="22"/>
      <c r="CL3246" s="22"/>
    </row>
    <row r="3247" spans="14:90">
      <c r="N3247" s="22"/>
      <c r="U3247"/>
      <c r="AE3247" s="22"/>
      <c r="AF3247" s="22"/>
      <c r="AH3247" s="22"/>
      <c r="AI3247" s="22"/>
      <c r="AJ3247" s="22"/>
      <c r="AR3247"/>
      <c r="AV3247"/>
      <c r="BT3247" s="22"/>
      <c r="BU3247" s="22"/>
      <c r="BV3247" s="22"/>
      <c r="CL3247" s="22"/>
    </row>
    <row r="3248" spans="14:90">
      <c r="N3248" s="22"/>
      <c r="U3248"/>
      <c r="AE3248" s="22"/>
      <c r="AF3248" s="22"/>
      <c r="AH3248" s="22"/>
      <c r="AI3248" s="22"/>
      <c r="AJ3248" s="22"/>
      <c r="AR3248"/>
      <c r="AV3248"/>
      <c r="BT3248" s="22"/>
      <c r="BU3248" s="22"/>
      <c r="BV3248" s="22"/>
      <c r="CL3248" s="22"/>
    </row>
    <row r="3249" spans="14:90">
      <c r="N3249" s="22"/>
      <c r="U3249"/>
      <c r="AE3249" s="22"/>
      <c r="AF3249" s="22"/>
      <c r="AH3249" s="22"/>
      <c r="AI3249" s="22"/>
      <c r="AJ3249" s="22"/>
      <c r="AR3249"/>
      <c r="AV3249"/>
      <c r="BT3249" s="22"/>
      <c r="BU3249" s="22"/>
      <c r="BV3249" s="22"/>
      <c r="CL3249" s="22"/>
    </row>
    <row r="3250" spans="14:90">
      <c r="N3250" s="22"/>
      <c r="U3250"/>
      <c r="AE3250" s="22"/>
      <c r="AF3250" s="22"/>
      <c r="AH3250" s="22"/>
      <c r="AI3250" s="22"/>
      <c r="AJ3250" s="22"/>
      <c r="AR3250"/>
      <c r="AV3250"/>
      <c r="BT3250" s="22"/>
      <c r="BU3250" s="22"/>
      <c r="BV3250" s="22"/>
      <c r="CL3250" s="22"/>
    </row>
    <row r="3251" spans="14:90">
      <c r="N3251" s="22"/>
      <c r="U3251"/>
      <c r="AE3251" s="22"/>
      <c r="AF3251" s="22"/>
      <c r="AH3251" s="22"/>
      <c r="AI3251" s="22"/>
      <c r="AJ3251" s="22"/>
      <c r="AR3251"/>
      <c r="AV3251"/>
      <c r="BT3251" s="22"/>
      <c r="BU3251" s="22"/>
      <c r="BV3251" s="22"/>
      <c r="CL3251" s="22"/>
    </row>
    <row r="3252" spans="14:90">
      <c r="N3252" s="22"/>
      <c r="U3252"/>
      <c r="AE3252" s="22"/>
      <c r="AF3252" s="22"/>
      <c r="AH3252" s="22"/>
      <c r="AI3252" s="22"/>
      <c r="AJ3252" s="22"/>
      <c r="AR3252"/>
      <c r="AV3252"/>
      <c r="BT3252" s="22"/>
      <c r="BU3252" s="22"/>
      <c r="BV3252" s="22"/>
      <c r="CL3252" s="22"/>
    </row>
    <row r="3253" spans="14:90">
      <c r="N3253" s="22"/>
      <c r="U3253"/>
      <c r="AE3253" s="22"/>
      <c r="AF3253" s="22"/>
      <c r="AH3253" s="22"/>
      <c r="AI3253" s="22"/>
      <c r="AJ3253" s="22"/>
      <c r="AR3253"/>
      <c r="AV3253"/>
      <c r="BT3253" s="22"/>
      <c r="BU3253" s="22"/>
      <c r="BV3253" s="22"/>
      <c r="CL3253" s="22"/>
    </row>
    <row r="3254" spans="14:90">
      <c r="N3254" s="22"/>
      <c r="U3254"/>
      <c r="AE3254" s="22"/>
      <c r="AF3254" s="22"/>
      <c r="AH3254" s="22"/>
      <c r="AI3254" s="22"/>
      <c r="AJ3254" s="22"/>
      <c r="AR3254"/>
      <c r="AV3254"/>
      <c r="BT3254" s="22"/>
      <c r="BU3254" s="22"/>
      <c r="BV3254" s="22"/>
      <c r="CL3254" s="22"/>
    </row>
    <row r="3255" spans="14:90">
      <c r="N3255" s="22"/>
      <c r="U3255"/>
      <c r="AE3255" s="22"/>
      <c r="AF3255" s="22"/>
      <c r="AH3255" s="22"/>
      <c r="AI3255" s="22"/>
      <c r="AJ3255" s="22"/>
      <c r="AR3255"/>
      <c r="AV3255"/>
      <c r="BT3255" s="22"/>
      <c r="BU3255" s="22"/>
      <c r="BV3255" s="22"/>
      <c r="CL3255" s="22"/>
    </row>
    <row r="3256" spans="14:90">
      <c r="N3256" s="22"/>
      <c r="U3256"/>
      <c r="AE3256" s="22"/>
      <c r="AF3256" s="22"/>
      <c r="AH3256" s="22"/>
      <c r="AI3256" s="22"/>
      <c r="AJ3256" s="22"/>
      <c r="AR3256"/>
      <c r="AV3256"/>
      <c r="BT3256" s="22"/>
      <c r="BU3256" s="22"/>
      <c r="BV3256" s="22"/>
      <c r="CL3256" s="22"/>
    </row>
    <row r="3257" spans="14:90">
      <c r="N3257" s="22"/>
      <c r="U3257"/>
      <c r="AE3257" s="22"/>
      <c r="AF3257" s="22"/>
      <c r="AH3257" s="22"/>
      <c r="AI3257" s="22"/>
      <c r="AJ3257" s="22"/>
      <c r="AR3257"/>
      <c r="AV3257"/>
      <c r="BT3257" s="22"/>
      <c r="BU3257" s="22"/>
      <c r="BV3257" s="22"/>
      <c r="CL3257" s="22"/>
    </row>
    <row r="3258" spans="14:90">
      <c r="N3258" s="22"/>
      <c r="U3258"/>
      <c r="AE3258" s="22"/>
      <c r="AF3258" s="22"/>
      <c r="AH3258" s="22"/>
      <c r="AI3258" s="22"/>
      <c r="AJ3258" s="22"/>
      <c r="AR3258"/>
      <c r="AV3258"/>
      <c r="BT3258" s="22"/>
      <c r="BU3258" s="22"/>
      <c r="BV3258" s="22"/>
      <c r="CL3258" s="22"/>
    </row>
    <row r="3259" spans="14:90">
      <c r="N3259" s="22"/>
      <c r="U3259"/>
      <c r="AE3259" s="22"/>
      <c r="AF3259" s="22"/>
      <c r="AH3259" s="22"/>
      <c r="AI3259" s="22"/>
      <c r="AJ3259" s="22"/>
      <c r="AR3259"/>
      <c r="AV3259"/>
      <c r="BT3259" s="22"/>
      <c r="BU3259" s="22"/>
      <c r="BV3259" s="22"/>
      <c r="CL3259" s="22"/>
    </row>
    <row r="3260" spans="14:90">
      <c r="N3260" s="22"/>
      <c r="U3260"/>
      <c r="AE3260" s="22"/>
      <c r="AF3260" s="22"/>
      <c r="AH3260" s="22"/>
      <c r="AI3260" s="22"/>
      <c r="AJ3260" s="22"/>
      <c r="AR3260"/>
      <c r="AV3260"/>
      <c r="BT3260" s="22"/>
      <c r="BU3260" s="22"/>
      <c r="BV3260" s="22"/>
      <c r="CL3260" s="22"/>
    </row>
    <row r="3261" spans="14:90">
      <c r="N3261" s="22"/>
      <c r="U3261"/>
      <c r="AE3261" s="22"/>
      <c r="AF3261" s="22"/>
      <c r="AH3261" s="22"/>
      <c r="AI3261" s="22"/>
      <c r="AJ3261" s="22"/>
      <c r="AR3261"/>
      <c r="AV3261"/>
      <c r="BT3261" s="22"/>
      <c r="BU3261" s="22"/>
      <c r="BV3261" s="22"/>
      <c r="CL3261" s="22"/>
    </row>
    <row r="3262" spans="14:90">
      <c r="N3262" s="22"/>
      <c r="U3262"/>
      <c r="AE3262" s="22"/>
      <c r="AF3262" s="22"/>
      <c r="AH3262" s="22"/>
      <c r="AI3262" s="22"/>
      <c r="AJ3262" s="22"/>
      <c r="AR3262"/>
      <c r="AV3262"/>
      <c r="BT3262" s="22"/>
      <c r="BU3262" s="22"/>
      <c r="BV3262" s="22"/>
      <c r="CL3262" s="22"/>
    </row>
    <row r="3263" spans="14:90">
      <c r="N3263" s="22"/>
      <c r="U3263"/>
      <c r="AE3263" s="22"/>
      <c r="AF3263" s="22"/>
      <c r="AH3263" s="22"/>
      <c r="AI3263" s="22"/>
      <c r="AJ3263" s="22"/>
      <c r="AR3263"/>
      <c r="AV3263"/>
      <c r="BT3263" s="22"/>
      <c r="BU3263" s="22"/>
      <c r="BV3263" s="22"/>
      <c r="CL3263" s="22"/>
    </row>
    <row r="3264" spans="14:90">
      <c r="N3264" s="22"/>
      <c r="U3264"/>
      <c r="AE3264" s="22"/>
      <c r="AF3264" s="22"/>
      <c r="AH3264" s="22"/>
      <c r="AI3264" s="22"/>
      <c r="AJ3264" s="22"/>
      <c r="AR3264"/>
      <c r="AV3264"/>
      <c r="BT3264" s="22"/>
      <c r="BU3264" s="22"/>
      <c r="BV3264" s="22"/>
      <c r="CL3264" s="22"/>
    </row>
    <row r="3265" spans="14:90">
      <c r="N3265" s="22"/>
      <c r="U3265"/>
      <c r="AE3265" s="22"/>
      <c r="AF3265" s="22"/>
      <c r="AH3265" s="22"/>
      <c r="AI3265" s="22"/>
      <c r="AJ3265" s="22"/>
      <c r="AR3265"/>
      <c r="AV3265"/>
      <c r="BT3265" s="22"/>
      <c r="BU3265" s="22"/>
      <c r="BV3265" s="22"/>
      <c r="CL3265" s="22"/>
    </row>
    <row r="3266" spans="14:90">
      <c r="N3266" s="22"/>
      <c r="U3266"/>
      <c r="AE3266" s="22"/>
      <c r="AF3266" s="22"/>
      <c r="AH3266" s="22"/>
      <c r="AI3266" s="22"/>
      <c r="AJ3266" s="22"/>
      <c r="AR3266"/>
      <c r="AV3266"/>
      <c r="BT3266" s="22"/>
      <c r="BU3266" s="22"/>
      <c r="BV3266" s="22"/>
      <c r="CL3266" s="22"/>
    </row>
    <row r="3267" spans="14:90">
      <c r="N3267" s="22"/>
      <c r="U3267"/>
      <c r="AE3267" s="22"/>
      <c r="AF3267" s="22"/>
      <c r="AH3267" s="22"/>
      <c r="AI3267" s="22"/>
      <c r="AJ3267" s="22"/>
      <c r="AR3267"/>
      <c r="AV3267"/>
      <c r="BT3267" s="22"/>
      <c r="BU3267" s="22"/>
      <c r="BV3267" s="22"/>
      <c r="CL3267" s="22"/>
    </row>
    <row r="3268" spans="14:90">
      <c r="N3268" s="22"/>
      <c r="U3268"/>
      <c r="AE3268" s="22"/>
      <c r="AF3268" s="22"/>
      <c r="AH3268" s="22"/>
      <c r="AI3268" s="22"/>
      <c r="AJ3268" s="22"/>
      <c r="AR3268"/>
      <c r="AV3268"/>
      <c r="BT3268" s="22"/>
      <c r="BU3268" s="22"/>
      <c r="BV3268" s="22"/>
      <c r="CL3268" s="22"/>
    </row>
    <row r="3269" spans="14:90">
      <c r="N3269" s="22"/>
      <c r="U3269"/>
      <c r="AE3269" s="22"/>
      <c r="AF3269" s="22"/>
      <c r="AH3269" s="22"/>
      <c r="AI3269" s="22"/>
      <c r="AJ3269" s="22"/>
      <c r="AR3269"/>
      <c r="AV3269"/>
      <c r="BT3269" s="22"/>
      <c r="BU3269" s="22"/>
      <c r="BV3269" s="22"/>
      <c r="CL3269" s="22"/>
    </row>
    <row r="3270" spans="14:90">
      <c r="N3270" s="22"/>
      <c r="U3270"/>
      <c r="AE3270" s="22"/>
      <c r="AF3270" s="22"/>
      <c r="AH3270" s="22"/>
      <c r="AI3270" s="22"/>
      <c r="AJ3270" s="22"/>
      <c r="AR3270"/>
      <c r="AV3270"/>
      <c r="BT3270" s="22"/>
      <c r="BU3270" s="22"/>
      <c r="BV3270" s="22"/>
      <c r="CL3270" s="22"/>
    </row>
    <row r="3271" spans="14:90">
      <c r="N3271" s="22"/>
      <c r="U3271"/>
      <c r="AE3271" s="22"/>
      <c r="AF3271" s="22"/>
      <c r="AH3271" s="22"/>
      <c r="AI3271" s="22"/>
      <c r="AJ3271" s="22"/>
      <c r="AR3271"/>
      <c r="AV3271"/>
      <c r="BT3271" s="22"/>
      <c r="BU3271" s="22"/>
      <c r="BV3271" s="22"/>
      <c r="CL3271" s="22"/>
    </row>
    <row r="3272" spans="14:90">
      <c r="N3272" s="22"/>
      <c r="U3272"/>
      <c r="AE3272" s="22"/>
      <c r="AF3272" s="22"/>
      <c r="AH3272" s="22"/>
      <c r="AI3272" s="22"/>
      <c r="AJ3272" s="22"/>
      <c r="AR3272"/>
      <c r="AV3272"/>
      <c r="BT3272" s="22"/>
      <c r="BU3272" s="22"/>
      <c r="BV3272" s="22"/>
      <c r="CL3272" s="22"/>
    </row>
    <row r="3273" spans="14:90">
      <c r="N3273" s="22"/>
      <c r="U3273"/>
      <c r="AE3273" s="22"/>
      <c r="AF3273" s="22"/>
      <c r="AH3273" s="22"/>
      <c r="AI3273" s="22"/>
      <c r="AJ3273" s="22"/>
      <c r="AR3273"/>
      <c r="AV3273"/>
      <c r="BT3273" s="22"/>
      <c r="BU3273" s="22"/>
      <c r="BV3273" s="22"/>
      <c r="CL3273" s="22"/>
    </row>
    <row r="3274" spans="14:90">
      <c r="N3274" s="22"/>
      <c r="U3274"/>
      <c r="AE3274" s="22"/>
      <c r="AF3274" s="22"/>
      <c r="AH3274" s="22"/>
      <c r="AI3274" s="22"/>
      <c r="AJ3274" s="22"/>
      <c r="AR3274"/>
      <c r="AV3274"/>
      <c r="BT3274" s="22"/>
      <c r="BU3274" s="22"/>
      <c r="BV3274" s="22"/>
      <c r="CL3274" s="22"/>
    </row>
    <row r="3275" spans="14:90">
      <c r="N3275" s="22"/>
      <c r="U3275"/>
      <c r="AE3275" s="22"/>
      <c r="AF3275" s="22"/>
      <c r="AH3275" s="22"/>
      <c r="AI3275" s="22"/>
      <c r="AJ3275" s="22"/>
      <c r="AR3275"/>
      <c r="AV3275"/>
      <c r="BT3275" s="22"/>
      <c r="BU3275" s="22"/>
      <c r="BV3275" s="22"/>
      <c r="CL3275" s="22"/>
    </row>
    <row r="3276" spans="14:90">
      <c r="N3276" s="22"/>
      <c r="U3276"/>
      <c r="AE3276" s="22"/>
      <c r="AF3276" s="22"/>
      <c r="AH3276" s="22"/>
      <c r="AI3276" s="22"/>
      <c r="AJ3276" s="22"/>
      <c r="AR3276"/>
      <c r="AV3276"/>
      <c r="BT3276" s="22"/>
      <c r="BU3276" s="22"/>
      <c r="BV3276" s="22"/>
      <c r="CL3276" s="22"/>
    </row>
    <row r="3277" spans="14:90">
      <c r="N3277" s="22"/>
      <c r="U3277"/>
      <c r="AE3277" s="22"/>
      <c r="AF3277" s="22"/>
      <c r="AH3277" s="22"/>
      <c r="AI3277" s="22"/>
      <c r="AJ3277" s="22"/>
      <c r="AR3277"/>
      <c r="AV3277"/>
      <c r="BT3277" s="22"/>
      <c r="BU3277" s="22"/>
      <c r="BV3277" s="22"/>
      <c r="CL3277" s="22"/>
    </row>
    <row r="3278" spans="14:90">
      <c r="N3278" s="22"/>
      <c r="U3278"/>
      <c r="AE3278" s="22"/>
      <c r="AF3278" s="22"/>
      <c r="AH3278" s="22"/>
      <c r="AI3278" s="22"/>
      <c r="AJ3278" s="22"/>
      <c r="AR3278"/>
      <c r="AV3278"/>
      <c r="BT3278" s="22"/>
      <c r="BU3278" s="22"/>
      <c r="BV3278" s="22"/>
      <c r="CL3278" s="22"/>
    </row>
    <row r="3279" spans="14:90">
      <c r="N3279" s="22"/>
      <c r="U3279"/>
      <c r="AE3279" s="22"/>
      <c r="AF3279" s="22"/>
      <c r="AH3279" s="22"/>
      <c r="AI3279" s="22"/>
      <c r="AJ3279" s="22"/>
      <c r="AR3279"/>
      <c r="AV3279"/>
      <c r="BT3279" s="22"/>
      <c r="BU3279" s="22"/>
      <c r="BV3279" s="22"/>
      <c r="CL3279" s="22"/>
    </row>
    <row r="3280" spans="14:90">
      <c r="N3280" s="22"/>
      <c r="U3280"/>
      <c r="AE3280" s="22"/>
      <c r="AF3280" s="22"/>
      <c r="AH3280" s="22"/>
      <c r="AI3280" s="22"/>
      <c r="AJ3280" s="22"/>
      <c r="AR3280"/>
      <c r="AV3280"/>
      <c r="BT3280" s="22"/>
      <c r="BU3280" s="22"/>
      <c r="BV3280" s="22"/>
      <c r="CL3280" s="22"/>
    </row>
    <row r="3281" spans="14:90">
      <c r="N3281" s="22"/>
      <c r="U3281"/>
      <c r="AE3281" s="22"/>
      <c r="AF3281" s="22"/>
      <c r="AH3281" s="22"/>
      <c r="AI3281" s="22"/>
      <c r="AJ3281" s="22"/>
      <c r="AR3281"/>
      <c r="AV3281"/>
      <c r="BT3281" s="22"/>
      <c r="BU3281" s="22"/>
      <c r="BV3281" s="22"/>
      <c r="CL3281" s="22"/>
    </row>
    <row r="3282" spans="14:90">
      <c r="N3282" s="22"/>
      <c r="U3282"/>
      <c r="AE3282" s="22"/>
      <c r="AF3282" s="22"/>
      <c r="AH3282" s="22"/>
      <c r="AI3282" s="22"/>
      <c r="AJ3282" s="22"/>
      <c r="AR3282"/>
      <c r="AV3282"/>
      <c r="BT3282" s="22"/>
      <c r="BU3282" s="22"/>
      <c r="BV3282" s="22"/>
      <c r="CL3282" s="22"/>
    </row>
    <row r="3283" spans="14:90">
      <c r="N3283" s="22"/>
      <c r="U3283"/>
      <c r="AE3283" s="22"/>
      <c r="AF3283" s="22"/>
      <c r="AH3283" s="22"/>
      <c r="AI3283" s="22"/>
      <c r="AJ3283" s="22"/>
      <c r="AR3283"/>
      <c r="AV3283"/>
      <c r="BT3283" s="22"/>
      <c r="BU3283" s="22"/>
      <c r="BV3283" s="22"/>
      <c r="CL3283" s="22"/>
    </row>
    <row r="3284" spans="14:90">
      <c r="N3284" s="22"/>
      <c r="U3284"/>
      <c r="AE3284" s="22"/>
      <c r="AF3284" s="22"/>
      <c r="AH3284" s="22"/>
      <c r="AI3284" s="22"/>
      <c r="AJ3284" s="22"/>
      <c r="AR3284"/>
      <c r="AV3284"/>
      <c r="BT3284" s="22"/>
      <c r="BU3284" s="22"/>
      <c r="BV3284" s="22"/>
      <c r="CL3284" s="22"/>
    </row>
    <row r="3285" spans="14:90">
      <c r="N3285" s="22"/>
      <c r="U3285"/>
      <c r="AE3285" s="22"/>
      <c r="AF3285" s="22"/>
      <c r="AH3285" s="22"/>
      <c r="AI3285" s="22"/>
      <c r="AJ3285" s="22"/>
      <c r="AR3285"/>
      <c r="AV3285"/>
      <c r="BT3285" s="22"/>
      <c r="BU3285" s="22"/>
      <c r="BV3285" s="22"/>
      <c r="CL3285" s="22"/>
    </row>
    <row r="3286" spans="14:90">
      <c r="N3286" s="22"/>
      <c r="U3286"/>
      <c r="AE3286" s="22"/>
      <c r="AF3286" s="22"/>
      <c r="AH3286" s="22"/>
      <c r="AI3286" s="22"/>
      <c r="AJ3286" s="22"/>
      <c r="AR3286"/>
      <c r="AV3286"/>
      <c r="BT3286" s="22"/>
      <c r="BU3286" s="22"/>
      <c r="BV3286" s="22"/>
      <c r="CL3286" s="22"/>
    </row>
    <row r="3287" spans="14:90">
      <c r="N3287" s="22"/>
      <c r="U3287"/>
      <c r="AE3287" s="22"/>
      <c r="AF3287" s="22"/>
      <c r="AH3287" s="22"/>
      <c r="AI3287" s="22"/>
      <c r="AJ3287" s="22"/>
      <c r="AR3287"/>
      <c r="AV3287"/>
      <c r="BT3287" s="22"/>
      <c r="BU3287" s="22"/>
      <c r="BV3287" s="22"/>
      <c r="CL3287" s="22"/>
    </row>
    <row r="3288" spans="14:90">
      <c r="N3288" s="22"/>
      <c r="U3288"/>
      <c r="AE3288" s="22"/>
      <c r="AF3288" s="22"/>
      <c r="AH3288" s="22"/>
      <c r="AI3288" s="22"/>
      <c r="AJ3288" s="22"/>
      <c r="AR3288"/>
      <c r="AV3288"/>
      <c r="BT3288" s="22"/>
      <c r="BU3288" s="22"/>
      <c r="BV3288" s="22"/>
      <c r="CL3288" s="22"/>
    </row>
    <row r="3289" spans="14:90">
      <c r="N3289" s="22"/>
      <c r="U3289"/>
      <c r="AE3289" s="22"/>
      <c r="AF3289" s="22"/>
      <c r="AH3289" s="22"/>
      <c r="AI3289" s="22"/>
      <c r="AJ3289" s="22"/>
      <c r="AR3289"/>
      <c r="AV3289"/>
      <c r="BT3289" s="22"/>
      <c r="BU3289" s="22"/>
      <c r="BV3289" s="22"/>
      <c r="CL3289" s="22"/>
    </row>
    <row r="3290" spans="14:90">
      <c r="N3290" s="22"/>
      <c r="U3290"/>
      <c r="AE3290" s="22"/>
      <c r="AF3290" s="22"/>
      <c r="AH3290" s="22"/>
      <c r="AI3290" s="22"/>
      <c r="AJ3290" s="22"/>
      <c r="AR3290"/>
      <c r="AV3290"/>
      <c r="BT3290" s="22"/>
      <c r="BU3290" s="22"/>
      <c r="BV3290" s="22"/>
      <c r="CL3290" s="22"/>
    </row>
    <row r="3291" spans="14:90">
      <c r="N3291" s="22"/>
      <c r="U3291"/>
      <c r="AE3291" s="22"/>
      <c r="AF3291" s="22"/>
      <c r="AH3291" s="22"/>
      <c r="AI3291" s="22"/>
      <c r="AJ3291" s="22"/>
      <c r="AR3291"/>
      <c r="AV3291"/>
      <c r="BT3291" s="22"/>
      <c r="BU3291" s="22"/>
      <c r="BV3291" s="22"/>
      <c r="CL3291" s="22"/>
    </row>
    <row r="3292" spans="14:90">
      <c r="N3292" s="22"/>
      <c r="U3292"/>
      <c r="AE3292" s="22"/>
      <c r="AF3292" s="22"/>
      <c r="AH3292" s="22"/>
      <c r="AI3292" s="22"/>
      <c r="AJ3292" s="22"/>
      <c r="AR3292"/>
      <c r="AV3292"/>
      <c r="BT3292" s="22"/>
      <c r="BU3292" s="22"/>
      <c r="BV3292" s="22"/>
      <c r="CL3292" s="22"/>
    </row>
    <row r="3293" spans="14:90">
      <c r="N3293" s="22"/>
      <c r="U3293"/>
      <c r="AE3293" s="22"/>
      <c r="AF3293" s="22"/>
      <c r="AH3293" s="22"/>
      <c r="AI3293" s="22"/>
      <c r="AJ3293" s="22"/>
      <c r="AR3293"/>
      <c r="AV3293"/>
      <c r="BT3293" s="22"/>
      <c r="BU3293" s="22"/>
      <c r="BV3293" s="22"/>
      <c r="CL3293" s="22"/>
    </row>
    <row r="3294" spans="14:90">
      <c r="N3294" s="22"/>
      <c r="U3294"/>
      <c r="AE3294" s="22"/>
      <c r="AF3294" s="22"/>
      <c r="AH3294" s="22"/>
      <c r="AI3294" s="22"/>
      <c r="AJ3294" s="22"/>
      <c r="AR3294"/>
      <c r="AV3294"/>
      <c r="BT3294" s="22"/>
      <c r="BU3294" s="22"/>
      <c r="BV3294" s="22"/>
      <c r="CL3294" s="22"/>
    </row>
    <row r="3295" spans="14:90">
      <c r="N3295" s="22"/>
      <c r="U3295"/>
      <c r="AE3295" s="22"/>
      <c r="AF3295" s="22"/>
      <c r="AH3295" s="22"/>
      <c r="AI3295" s="22"/>
      <c r="AJ3295" s="22"/>
      <c r="AR3295"/>
      <c r="AV3295"/>
      <c r="BT3295" s="22"/>
      <c r="BU3295" s="22"/>
      <c r="BV3295" s="22"/>
      <c r="CL3295" s="22"/>
    </row>
    <row r="3296" spans="14:90">
      <c r="N3296" s="22"/>
      <c r="U3296"/>
      <c r="AE3296" s="22"/>
      <c r="AF3296" s="22"/>
      <c r="AH3296" s="22"/>
      <c r="AI3296" s="22"/>
      <c r="AJ3296" s="22"/>
      <c r="AR3296"/>
      <c r="AV3296"/>
      <c r="BT3296" s="22"/>
      <c r="BU3296" s="22"/>
      <c r="BV3296" s="22"/>
      <c r="CL3296" s="22"/>
    </row>
    <row r="3297" spans="14:90">
      <c r="N3297" s="22"/>
      <c r="U3297"/>
      <c r="AE3297" s="22"/>
      <c r="AF3297" s="22"/>
      <c r="AH3297" s="22"/>
      <c r="AI3297" s="22"/>
      <c r="AJ3297" s="22"/>
      <c r="AR3297"/>
      <c r="AV3297"/>
      <c r="BT3297" s="22"/>
      <c r="BU3297" s="22"/>
      <c r="BV3297" s="22"/>
      <c r="CL3297" s="22"/>
    </row>
    <row r="3298" spans="14:90">
      <c r="N3298" s="22"/>
      <c r="U3298"/>
      <c r="AE3298" s="22"/>
      <c r="AF3298" s="22"/>
      <c r="AH3298" s="22"/>
      <c r="AI3298" s="22"/>
      <c r="AJ3298" s="22"/>
      <c r="AR3298"/>
      <c r="AV3298"/>
      <c r="BT3298" s="22"/>
      <c r="BU3298" s="22"/>
      <c r="BV3298" s="22"/>
      <c r="CL3298" s="22"/>
    </row>
    <row r="3299" spans="14:90">
      <c r="N3299" s="22"/>
      <c r="U3299"/>
      <c r="AE3299" s="22"/>
      <c r="AF3299" s="22"/>
      <c r="AH3299" s="22"/>
      <c r="AI3299" s="22"/>
      <c r="AJ3299" s="22"/>
      <c r="AR3299"/>
      <c r="AV3299"/>
      <c r="BT3299" s="22"/>
      <c r="BU3299" s="22"/>
      <c r="BV3299" s="22"/>
      <c r="CL3299" s="22"/>
    </row>
    <row r="3300" spans="14:90">
      <c r="N3300" s="22"/>
      <c r="U3300"/>
      <c r="AE3300" s="22"/>
      <c r="AF3300" s="22"/>
      <c r="AH3300" s="22"/>
      <c r="AI3300" s="22"/>
      <c r="AJ3300" s="22"/>
      <c r="AR3300"/>
      <c r="AV3300"/>
      <c r="BT3300" s="22"/>
      <c r="BU3300" s="22"/>
      <c r="BV3300" s="22"/>
      <c r="CL3300" s="22"/>
    </row>
    <row r="3301" spans="14:90">
      <c r="N3301" s="22"/>
      <c r="U3301"/>
      <c r="AE3301" s="22"/>
      <c r="AF3301" s="22"/>
      <c r="AH3301" s="22"/>
      <c r="AI3301" s="22"/>
      <c r="AJ3301" s="22"/>
      <c r="AR3301"/>
      <c r="AV3301"/>
      <c r="BT3301" s="22"/>
      <c r="BU3301" s="22"/>
      <c r="BV3301" s="22"/>
      <c r="CL3301" s="22"/>
    </row>
    <row r="3302" spans="14:90">
      <c r="N3302" s="22"/>
      <c r="U3302"/>
      <c r="AE3302" s="22"/>
      <c r="AF3302" s="22"/>
      <c r="AH3302" s="22"/>
      <c r="AI3302" s="22"/>
      <c r="AJ3302" s="22"/>
      <c r="AR3302"/>
      <c r="AV3302"/>
      <c r="BT3302" s="22"/>
      <c r="BU3302" s="22"/>
      <c r="BV3302" s="22"/>
      <c r="CL3302" s="22"/>
    </row>
    <row r="3303" spans="14:90">
      <c r="N3303" s="22"/>
      <c r="U3303"/>
      <c r="AE3303" s="22"/>
      <c r="AF3303" s="22"/>
      <c r="AH3303" s="22"/>
      <c r="AI3303" s="22"/>
      <c r="AJ3303" s="22"/>
      <c r="AR3303"/>
      <c r="AV3303"/>
      <c r="BT3303" s="22"/>
      <c r="BU3303" s="22"/>
      <c r="BV3303" s="22"/>
      <c r="CL3303" s="22"/>
    </row>
    <row r="3304" spans="14:90">
      <c r="N3304" s="22"/>
      <c r="U3304"/>
      <c r="AE3304" s="22"/>
      <c r="AF3304" s="22"/>
      <c r="AH3304" s="22"/>
      <c r="AI3304" s="22"/>
      <c r="AJ3304" s="22"/>
      <c r="AR3304"/>
      <c r="AV3304"/>
      <c r="BT3304" s="22"/>
      <c r="BU3304" s="22"/>
      <c r="BV3304" s="22"/>
      <c r="CL3304" s="22"/>
    </row>
    <row r="3305" spans="14:90">
      <c r="N3305" s="22"/>
      <c r="U3305"/>
      <c r="AE3305" s="22"/>
      <c r="AF3305" s="22"/>
      <c r="AH3305" s="22"/>
      <c r="AI3305" s="22"/>
      <c r="AJ3305" s="22"/>
      <c r="AR3305"/>
      <c r="AV3305"/>
      <c r="BT3305" s="22"/>
      <c r="BU3305" s="22"/>
      <c r="BV3305" s="22"/>
      <c r="CL3305" s="22"/>
    </row>
    <row r="3306" spans="14:90">
      <c r="N3306" s="22"/>
      <c r="U3306"/>
      <c r="AE3306" s="22"/>
      <c r="AF3306" s="22"/>
      <c r="AH3306" s="22"/>
      <c r="AI3306" s="22"/>
      <c r="AJ3306" s="22"/>
      <c r="AR3306"/>
      <c r="AV3306"/>
      <c r="BT3306" s="22"/>
      <c r="BU3306" s="22"/>
      <c r="BV3306" s="22"/>
      <c r="CL3306" s="22"/>
    </row>
    <row r="3307" spans="14:90">
      <c r="N3307" s="22"/>
      <c r="U3307"/>
      <c r="AE3307" s="22"/>
      <c r="AF3307" s="22"/>
      <c r="AH3307" s="22"/>
      <c r="AI3307" s="22"/>
      <c r="AJ3307" s="22"/>
      <c r="AR3307"/>
      <c r="AV3307"/>
      <c r="BT3307" s="22"/>
      <c r="BU3307" s="22"/>
      <c r="BV3307" s="22"/>
      <c r="CL3307" s="22"/>
    </row>
    <row r="3308" spans="14:90">
      <c r="N3308" s="22"/>
      <c r="U3308"/>
      <c r="AE3308" s="22"/>
      <c r="AF3308" s="22"/>
      <c r="AH3308" s="22"/>
      <c r="AI3308" s="22"/>
      <c r="AJ3308" s="22"/>
      <c r="AR3308"/>
      <c r="AV3308"/>
      <c r="BT3308" s="22"/>
      <c r="BU3308" s="22"/>
      <c r="BV3308" s="22"/>
      <c r="CL3308" s="22"/>
    </row>
    <row r="3309" spans="14:90">
      <c r="N3309" s="22"/>
      <c r="U3309"/>
      <c r="AE3309" s="22"/>
      <c r="AF3309" s="22"/>
      <c r="AH3309" s="22"/>
      <c r="AI3309" s="22"/>
      <c r="AJ3309" s="22"/>
      <c r="AR3309"/>
      <c r="AV3309"/>
      <c r="BT3309" s="22"/>
      <c r="BU3309" s="22"/>
      <c r="BV3309" s="22"/>
      <c r="CL3309" s="22"/>
    </row>
    <row r="3310" spans="14:90">
      <c r="N3310" s="22"/>
      <c r="U3310"/>
      <c r="AE3310" s="22"/>
      <c r="AF3310" s="22"/>
      <c r="AH3310" s="22"/>
      <c r="AI3310" s="22"/>
      <c r="AJ3310" s="22"/>
      <c r="AR3310"/>
      <c r="AV3310"/>
      <c r="BT3310" s="22"/>
      <c r="BU3310" s="22"/>
      <c r="BV3310" s="22"/>
      <c r="CL3310" s="22"/>
    </row>
    <row r="3311" spans="14:90">
      <c r="N3311" s="22"/>
      <c r="U3311"/>
      <c r="AE3311" s="22"/>
      <c r="AF3311" s="22"/>
      <c r="AH3311" s="22"/>
      <c r="AI3311" s="22"/>
      <c r="AJ3311" s="22"/>
      <c r="AR3311"/>
      <c r="AV3311"/>
      <c r="BT3311" s="22"/>
      <c r="BU3311" s="22"/>
      <c r="BV3311" s="22"/>
      <c r="CL3311" s="22"/>
    </row>
    <row r="3312" spans="14:90">
      <c r="N3312" s="22"/>
      <c r="U3312"/>
      <c r="AE3312" s="22"/>
      <c r="AF3312" s="22"/>
      <c r="AH3312" s="22"/>
      <c r="AI3312" s="22"/>
      <c r="AJ3312" s="22"/>
      <c r="AR3312"/>
      <c r="AV3312"/>
      <c r="BT3312" s="22"/>
      <c r="BU3312" s="22"/>
      <c r="BV3312" s="22"/>
      <c r="CL3312" s="22"/>
    </row>
    <row r="3313" spans="14:90">
      <c r="N3313" s="22"/>
      <c r="U3313"/>
      <c r="AE3313" s="22"/>
      <c r="AF3313" s="22"/>
      <c r="AH3313" s="22"/>
      <c r="AI3313" s="22"/>
      <c r="AJ3313" s="22"/>
      <c r="AR3313"/>
      <c r="AV3313"/>
      <c r="BT3313" s="22"/>
      <c r="BU3313" s="22"/>
      <c r="BV3313" s="22"/>
      <c r="CL3313" s="22"/>
    </row>
    <row r="3314" spans="14:90">
      <c r="N3314" s="22"/>
      <c r="U3314"/>
      <c r="AE3314" s="22"/>
      <c r="AF3314" s="22"/>
      <c r="AH3314" s="22"/>
      <c r="AI3314" s="22"/>
      <c r="AJ3314" s="22"/>
      <c r="AR3314"/>
      <c r="AV3314"/>
      <c r="BT3314" s="22"/>
      <c r="BU3314" s="22"/>
      <c r="BV3314" s="22"/>
      <c r="CL3314" s="22"/>
    </row>
    <row r="3315" spans="14:90">
      <c r="N3315" s="22"/>
      <c r="U3315"/>
      <c r="AE3315" s="22"/>
      <c r="AF3315" s="22"/>
      <c r="AH3315" s="22"/>
      <c r="AI3315" s="22"/>
      <c r="AJ3315" s="22"/>
      <c r="AR3315"/>
      <c r="AV3315"/>
      <c r="BT3315" s="22"/>
      <c r="BU3315" s="22"/>
      <c r="BV3315" s="22"/>
      <c r="CL3315" s="22"/>
    </row>
    <row r="3316" spans="14:90">
      <c r="N3316" s="22"/>
      <c r="U3316"/>
      <c r="AE3316" s="22"/>
      <c r="AF3316" s="22"/>
      <c r="AH3316" s="22"/>
      <c r="AI3316" s="22"/>
      <c r="AJ3316" s="22"/>
      <c r="AR3316"/>
      <c r="AV3316"/>
      <c r="BT3316" s="22"/>
      <c r="BU3316" s="22"/>
      <c r="BV3316" s="22"/>
      <c r="CL3316" s="22"/>
    </row>
    <row r="3317" spans="14:90">
      <c r="N3317" s="22"/>
      <c r="U3317"/>
      <c r="AE3317" s="22"/>
      <c r="AF3317" s="22"/>
      <c r="AH3317" s="22"/>
      <c r="AI3317" s="22"/>
      <c r="AJ3317" s="22"/>
      <c r="AR3317"/>
      <c r="AV3317"/>
      <c r="BT3317" s="22"/>
      <c r="BU3317" s="22"/>
      <c r="BV3317" s="22"/>
      <c r="CL3317" s="22"/>
    </row>
    <row r="3318" spans="14:90">
      <c r="N3318" s="22"/>
      <c r="U3318"/>
      <c r="AE3318" s="22"/>
      <c r="AF3318" s="22"/>
      <c r="AH3318" s="22"/>
      <c r="AI3318" s="22"/>
      <c r="AJ3318" s="22"/>
      <c r="AR3318"/>
      <c r="AV3318"/>
      <c r="BT3318" s="22"/>
      <c r="BU3318" s="22"/>
      <c r="BV3318" s="22"/>
      <c r="CL3318" s="22"/>
    </row>
    <row r="3319" spans="14:90">
      <c r="N3319" s="22"/>
      <c r="U3319"/>
      <c r="AE3319" s="22"/>
      <c r="AF3319" s="22"/>
      <c r="AH3319" s="22"/>
      <c r="AI3319" s="22"/>
      <c r="AJ3319" s="22"/>
      <c r="AR3319"/>
      <c r="AV3319"/>
      <c r="BT3319" s="22"/>
      <c r="BU3319" s="22"/>
      <c r="BV3319" s="22"/>
      <c r="CL3319" s="22"/>
    </row>
    <row r="3320" spans="14:90">
      <c r="N3320" s="22"/>
      <c r="U3320"/>
      <c r="AE3320" s="22"/>
      <c r="AF3320" s="22"/>
      <c r="AH3320" s="22"/>
      <c r="AI3320" s="22"/>
      <c r="AJ3320" s="22"/>
      <c r="AR3320"/>
      <c r="AV3320"/>
      <c r="BT3320" s="22"/>
      <c r="BU3320" s="22"/>
      <c r="BV3320" s="22"/>
      <c r="CL3320" s="22"/>
    </row>
    <row r="3321" spans="14:90">
      <c r="N3321" s="22"/>
      <c r="U3321"/>
      <c r="AE3321" s="22"/>
      <c r="AF3321" s="22"/>
      <c r="AH3321" s="22"/>
      <c r="AI3321" s="22"/>
      <c r="AJ3321" s="22"/>
      <c r="AR3321"/>
      <c r="AV3321"/>
      <c r="BT3321" s="22"/>
      <c r="BU3321" s="22"/>
      <c r="BV3321" s="22"/>
      <c r="CL3321" s="22"/>
    </row>
    <row r="3322" spans="14:90">
      <c r="N3322" s="22"/>
      <c r="U3322"/>
      <c r="AE3322" s="22"/>
      <c r="AF3322" s="22"/>
      <c r="AH3322" s="22"/>
      <c r="AI3322" s="22"/>
      <c r="AJ3322" s="22"/>
      <c r="AR3322"/>
      <c r="AV3322"/>
      <c r="BT3322" s="22"/>
      <c r="BU3322" s="22"/>
      <c r="BV3322" s="22"/>
      <c r="CL3322" s="22"/>
    </row>
    <row r="3323" spans="14:90">
      <c r="N3323" s="22"/>
      <c r="U3323"/>
      <c r="AE3323" s="22"/>
      <c r="AF3323" s="22"/>
      <c r="AH3323" s="22"/>
      <c r="AI3323" s="22"/>
      <c r="AJ3323" s="22"/>
      <c r="AR3323"/>
      <c r="AV3323"/>
      <c r="BT3323" s="22"/>
      <c r="BU3323" s="22"/>
      <c r="BV3323" s="22"/>
      <c r="CL3323" s="22"/>
    </row>
    <row r="3324" spans="14:90">
      <c r="N3324" s="22"/>
      <c r="U3324"/>
      <c r="AE3324" s="22"/>
      <c r="AF3324" s="22"/>
      <c r="AH3324" s="22"/>
      <c r="AI3324" s="22"/>
      <c r="AJ3324" s="22"/>
      <c r="AR3324"/>
      <c r="AV3324"/>
      <c r="BT3324" s="22"/>
      <c r="BU3324" s="22"/>
      <c r="BV3324" s="22"/>
      <c r="CL3324" s="22"/>
    </row>
    <row r="3325" spans="14:90">
      <c r="N3325" s="22"/>
      <c r="U3325"/>
      <c r="AE3325" s="22"/>
      <c r="AF3325" s="22"/>
      <c r="AH3325" s="22"/>
      <c r="AI3325" s="22"/>
      <c r="AJ3325" s="22"/>
      <c r="AR3325"/>
      <c r="AV3325"/>
      <c r="BT3325" s="22"/>
      <c r="BU3325" s="22"/>
      <c r="BV3325" s="22"/>
      <c r="CL3325" s="22"/>
    </row>
    <row r="3326" spans="14:90">
      <c r="N3326" s="22"/>
      <c r="U3326"/>
      <c r="AE3326" s="22"/>
      <c r="AF3326" s="22"/>
      <c r="AH3326" s="22"/>
      <c r="AI3326" s="22"/>
      <c r="AJ3326" s="22"/>
      <c r="AR3326"/>
      <c r="AV3326"/>
      <c r="BT3326" s="22"/>
      <c r="BU3326" s="22"/>
      <c r="BV3326" s="22"/>
      <c r="CL3326" s="22"/>
    </row>
    <row r="3327" spans="14:90">
      <c r="N3327" s="22"/>
      <c r="U3327"/>
      <c r="AE3327" s="22"/>
      <c r="AF3327" s="22"/>
      <c r="AH3327" s="22"/>
      <c r="AI3327" s="22"/>
      <c r="AJ3327" s="22"/>
      <c r="AR3327"/>
      <c r="AV3327"/>
      <c r="BT3327" s="22"/>
      <c r="BU3327" s="22"/>
      <c r="BV3327" s="22"/>
      <c r="CL3327" s="22"/>
    </row>
    <row r="3328" spans="14:90">
      <c r="N3328" s="22"/>
      <c r="U3328"/>
      <c r="AE3328" s="22"/>
      <c r="AF3328" s="22"/>
      <c r="AH3328" s="22"/>
      <c r="AI3328" s="22"/>
      <c r="AJ3328" s="22"/>
      <c r="AR3328"/>
      <c r="AV3328"/>
      <c r="BT3328" s="22"/>
      <c r="BU3328" s="22"/>
      <c r="BV3328" s="22"/>
      <c r="CL3328" s="22"/>
    </row>
    <row r="3329" spans="14:90">
      <c r="N3329" s="22"/>
      <c r="U3329"/>
      <c r="AE3329" s="22"/>
      <c r="AF3329" s="22"/>
      <c r="AH3329" s="22"/>
      <c r="AI3329" s="22"/>
      <c r="AJ3329" s="22"/>
      <c r="AR3329"/>
      <c r="AV3329"/>
      <c r="BT3329" s="22"/>
      <c r="BU3329" s="22"/>
      <c r="BV3329" s="22"/>
      <c r="CL3329" s="22"/>
    </row>
    <row r="3330" spans="14:90">
      <c r="N3330" s="22"/>
      <c r="U3330"/>
      <c r="AE3330" s="22"/>
      <c r="AF3330" s="22"/>
      <c r="AH3330" s="22"/>
      <c r="AI3330" s="22"/>
      <c r="AJ3330" s="22"/>
      <c r="AR3330"/>
      <c r="AV3330"/>
      <c r="BT3330" s="22"/>
      <c r="BU3330" s="22"/>
      <c r="BV3330" s="22"/>
      <c r="CL3330" s="22"/>
    </row>
    <row r="3331" spans="14:90">
      <c r="N3331" s="22"/>
      <c r="U3331"/>
      <c r="AE3331" s="22"/>
      <c r="AF3331" s="22"/>
      <c r="AH3331" s="22"/>
      <c r="AI3331" s="22"/>
      <c r="AJ3331" s="22"/>
      <c r="AR3331"/>
      <c r="AV3331"/>
      <c r="BT3331" s="22"/>
      <c r="BU3331" s="22"/>
      <c r="BV3331" s="22"/>
      <c r="CL3331" s="22"/>
    </row>
    <row r="3332" spans="14:90">
      <c r="N3332" s="22"/>
      <c r="U3332"/>
      <c r="AE3332" s="22"/>
      <c r="AF3332" s="22"/>
      <c r="AH3332" s="22"/>
      <c r="AI3332" s="22"/>
      <c r="AJ3332" s="22"/>
      <c r="AR3332"/>
      <c r="AV3332"/>
      <c r="BT3332" s="22"/>
      <c r="BU3332" s="22"/>
      <c r="BV3332" s="22"/>
      <c r="CL3332" s="22"/>
    </row>
    <row r="3333" spans="14:90">
      <c r="N3333" s="22"/>
      <c r="U3333"/>
      <c r="AE3333" s="22"/>
      <c r="AF3333" s="22"/>
      <c r="AH3333" s="22"/>
      <c r="AI3333" s="22"/>
      <c r="AJ3333" s="22"/>
      <c r="AR3333"/>
      <c r="AV3333"/>
      <c r="BT3333" s="22"/>
      <c r="BU3333" s="22"/>
      <c r="BV3333" s="22"/>
      <c r="CL3333" s="22"/>
    </row>
    <row r="3334" spans="14:90">
      <c r="N3334" s="22"/>
      <c r="U3334"/>
      <c r="AE3334" s="22"/>
      <c r="AF3334" s="22"/>
      <c r="AH3334" s="22"/>
      <c r="AI3334" s="22"/>
      <c r="AJ3334" s="22"/>
      <c r="AR3334"/>
      <c r="AV3334"/>
      <c r="BT3334" s="22"/>
      <c r="BU3334" s="22"/>
      <c r="BV3334" s="22"/>
      <c r="CL3334" s="22"/>
    </row>
    <row r="3335" spans="14:90">
      <c r="N3335" s="22"/>
      <c r="U3335"/>
      <c r="AE3335" s="22"/>
      <c r="AF3335" s="22"/>
      <c r="AH3335" s="22"/>
      <c r="AI3335" s="22"/>
      <c r="AJ3335" s="22"/>
      <c r="AR3335"/>
      <c r="AV3335"/>
      <c r="BT3335" s="22"/>
      <c r="BU3335" s="22"/>
      <c r="BV3335" s="22"/>
      <c r="CL3335" s="22"/>
    </row>
    <row r="3336" spans="14:90">
      <c r="N3336" s="22"/>
      <c r="U3336"/>
      <c r="AE3336" s="22"/>
      <c r="AF3336" s="22"/>
      <c r="AH3336" s="22"/>
      <c r="AI3336" s="22"/>
      <c r="AJ3336" s="22"/>
      <c r="AR3336"/>
      <c r="AV3336"/>
      <c r="BT3336" s="22"/>
      <c r="BU3336" s="22"/>
      <c r="BV3336" s="22"/>
      <c r="CL3336" s="22"/>
    </row>
    <row r="3337" spans="14:90">
      <c r="N3337" s="22"/>
      <c r="U3337"/>
      <c r="AE3337" s="22"/>
      <c r="AF3337" s="22"/>
      <c r="AH3337" s="22"/>
      <c r="AI3337" s="22"/>
      <c r="AJ3337" s="22"/>
      <c r="AR3337"/>
      <c r="AV3337"/>
      <c r="BT3337" s="22"/>
      <c r="BU3337" s="22"/>
      <c r="BV3337" s="22"/>
      <c r="CL3337" s="22"/>
    </row>
    <row r="3338" spans="14:90">
      <c r="N3338" s="22"/>
      <c r="U3338"/>
      <c r="AE3338" s="22"/>
      <c r="AF3338" s="22"/>
      <c r="AH3338" s="22"/>
      <c r="AI3338" s="22"/>
      <c r="AJ3338" s="22"/>
      <c r="AR3338"/>
      <c r="AV3338"/>
      <c r="BT3338" s="22"/>
      <c r="BU3338" s="22"/>
      <c r="BV3338" s="22"/>
      <c r="CL3338" s="22"/>
    </row>
    <row r="3339" spans="14:90">
      <c r="N3339" s="22"/>
      <c r="U3339"/>
      <c r="AE3339" s="22"/>
      <c r="AF3339" s="22"/>
      <c r="AH3339" s="22"/>
      <c r="AI3339" s="22"/>
      <c r="AJ3339" s="22"/>
      <c r="AR3339"/>
      <c r="AV3339"/>
      <c r="BT3339" s="22"/>
      <c r="BU3339" s="22"/>
      <c r="BV3339" s="22"/>
      <c r="CL3339" s="22"/>
    </row>
    <row r="3340" spans="14:90">
      <c r="N3340" s="22"/>
      <c r="U3340"/>
      <c r="AE3340" s="22"/>
      <c r="AF3340" s="22"/>
      <c r="AH3340" s="22"/>
      <c r="AI3340" s="22"/>
      <c r="AJ3340" s="22"/>
      <c r="AR3340"/>
      <c r="AV3340"/>
      <c r="BT3340" s="22"/>
      <c r="BU3340" s="22"/>
      <c r="BV3340" s="22"/>
      <c r="CL3340" s="22"/>
    </row>
    <row r="3341" spans="14:90">
      <c r="N3341" s="22"/>
      <c r="U3341"/>
      <c r="AE3341" s="22"/>
      <c r="AF3341" s="22"/>
      <c r="AH3341" s="22"/>
      <c r="AI3341" s="22"/>
      <c r="AJ3341" s="22"/>
      <c r="AR3341"/>
      <c r="AV3341"/>
      <c r="BT3341" s="22"/>
      <c r="BU3341" s="22"/>
      <c r="BV3341" s="22"/>
      <c r="CL3341" s="22"/>
    </row>
    <row r="3342" spans="14:90">
      <c r="N3342" s="22"/>
      <c r="U3342"/>
      <c r="AE3342" s="22"/>
      <c r="AF3342" s="22"/>
      <c r="AH3342" s="22"/>
      <c r="AI3342" s="22"/>
      <c r="AJ3342" s="22"/>
      <c r="AR3342"/>
      <c r="AV3342"/>
      <c r="BT3342" s="22"/>
      <c r="BU3342" s="22"/>
      <c r="BV3342" s="22"/>
      <c r="CL3342" s="22"/>
    </row>
    <row r="3343" spans="14:90">
      <c r="N3343" s="22"/>
      <c r="U3343"/>
      <c r="AE3343" s="22"/>
      <c r="AF3343" s="22"/>
      <c r="AH3343" s="22"/>
      <c r="AI3343" s="22"/>
      <c r="AJ3343" s="22"/>
      <c r="AR3343"/>
      <c r="AV3343"/>
      <c r="BT3343" s="22"/>
      <c r="BU3343" s="22"/>
      <c r="BV3343" s="22"/>
      <c r="CL3343" s="22"/>
    </row>
    <row r="3344" spans="14:90">
      <c r="N3344" s="22"/>
      <c r="U3344"/>
      <c r="AE3344" s="22"/>
      <c r="AF3344" s="22"/>
      <c r="AH3344" s="22"/>
      <c r="AI3344" s="22"/>
      <c r="AJ3344" s="22"/>
      <c r="AR3344"/>
      <c r="AV3344"/>
      <c r="BT3344" s="22"/>
      <c r="BU3344" s="22"/>
      <c r="BV3344" s="22"/>
      <c r="CL3344" s="22"/>
    </row>
    <row r="3345" spans="14:90">
      <c r="N3345" s="22"/>
      <c r="U3345"/>
      <c r="AE3345" s="22"/>
      <c r="AF3345" s="22"/>
      <c r="AH3345" s="22"/>
      <c r="AI3345" s="22"/>
      <c r="AJ3345" s="22"/>
      <c r="AR3345"/>
      <c r="AV3345"/>
      <c r="BT3345" s="22"/>
      <c r="BU3345" s="22"/>
      <c r="BV3345" s="22"/>
      <c r="CL3345" s="22"/>
    </row>
    <row r="3346" spans="14:90">
      <c r="N3346" s="22"/>
      <c r="U3346"/>
      <c r="AE3346" s="22"/>
      <c r="AF3346" s="22"/>
      <c r="AH3346" s="22"/>
      <c r="AI3346" s="22"/>
      <c r="AJ3346" s="22"/>
      <c r="AR3346"/>
      <c r="AV3346"/>
      <c r="BT3346" s="22"/>
      <c r="BU3346" s="22"/>
      <c r="BV3346" s="22"/>
      <c r="CL3346" s="22"/>
    </row>
    <row r="3347" spans="14:90">
      <c r="N3347" s="22"/>
      <c r="U3347"/>
      <c r="AE3347" s="22"/>
      <c r="AF3347" s="22"/>
      <c r="AH3347" s="22"/>
      <c r="AI3347" s="22"/>
      <c r="AJ3347" s="22"/>
      <c r="AR3347"/>
      <c r="AV3347"/>
      <c r="BT3347" s="22"/>
      <c r="BU3347" s="22"/>
      <c r="BV3347" s="22"/>
      <c r="CL3347" s="22"/>
    </row>
    <row r="3348" spans="14:90">
      <c r="N3348" s="22"/>
      <c r="U3348"/>
      <c r="AE3348" s="22"/>
      <c r="AF3348" s="22"/>
      <c r="AH3348" s="22"/>
      <c r="AI3348" s="22"/>
      <c r="AJ3348" s="22"/>
      <c r="AR3348"/>
      <c r="AV3348"/>
      <c r="BT3348" s="22"/>
      <c r="BU3348" s="22"/>
      <c r="BV3348" s="22"/>
      <c r="CL3348" s="22"/>
    </row>
    <row r="3349" spans="14:90">
      <c r="N3349" s="22"/>
      <c r="U3349"/>
      <c r="AE3349" s="22"/>
      <c r="AF3349" s="22"/>
      <c r="AH3349" s="22"/>
      <c r="AI3349" s="22"/>
      <c r="AJ3349" s="22"/>
      <c r="AR3349"/>
      <c r="AV3349"/>
      <c r="BT3349" s="22"/>
      <c r="BU3349" s="22"/>
      <c r="BV3349" s="22"/>
      <c r="CL3349" s="22"/>
    </row>
    <row r="3350" spans="14:90">
      <c r="N3350" s="22"/>
      <c r="U3350"/>
      <c r="AE3350" s="22"/>
      <c r="AF3350" s="22"/>
      <c r="AH3350" s="22"/>
      <c r="AI3350" s="22"/>
      <c r="AJ3350" s="22"/>
      <c r="AR3350"/>
      <c r="AV3350"/>
      <c r="BT3350" s="22"/>
      <c r="BU3350" s="22"/>
      <c r="BV3350" s="22"/>
      <c r="CL3350" s="22"/>
    </row>
    <row r="3351" spans="14:90">
      <c r="N3351" s="22"/>
      <c r="U3351"/>
      <c r="AE3351" s="22"/>
      <c r="AF3351" s="22"/>
      <c r="AH3351" s="22"/>
      <c r="AI3351" s="22"/>
      <c r="AJ3351" s="22"/>
      <c r="AR3351"/>
      <c r="AV3351"/>
      <c r="BT3351" s="22"/>
      <c r="BU3351" s="22"/>
      <c r="BV3351" s="22"/>
      <c r="CL3351" s="22"/>
    </row>
    <row r="3352" spans="14:90">
      <c r="N3352" s="22"/>
      <c r="U3352"/>
      <c r="AE3352" s="22"/>
      <c r="AF3352" s="22"/>
      <c r="AH3352" s="22"/>
      <c r="AI3352" s="22"/>
      <c r="AJ3352" s="22"/>
      <c r="AR3352"/>
      <c r="AV3352"/>
      <c r="BT3352" s="22"/>
      <c r="BU3352" s="22"/>
      <c r="BV3352" s="22"/>
      <c r="CL3352" s="22"/>
    </row>
    <row r="3353" spans="14:90">
      <c r="N3353" s="22"/>
      <c r="U3353"/>
      <c r="AE3353" s="22"/>
      <c r="AF3353" s="22"/>
      <c r="AH3353" s="22"/>
      <c r="AI3353" s="22"/>
      <c r="AJ3353" s="22"/>
      <c r="AR3353"/>
      <c r="AV3353"/>
      <c r="BT3353" s="22"/>
      <c r="BU3353" s="22"/>
      <c r="BV3353" s="22"/>
      <c r="CL3353" s="22"/>
    </row>
    <row r="3354" spans="14:90">
      <c r="N3354" s="22"/>
      <c r="U3354"/>
      <c r="AE3354" s="22"/>
      <c r="AF3354" s="22"/>
      <c r="AH3354" s="22"/>
      <c r="AI3354" s="22"/>
      <c r="AJ3354" s="22"/>
      <c r="AR3354"/>
      <c r="AV3354"/>
      <c r="BT3354" s="22"/>
      <c r="BU3354" s="22"/>
      <c r="BV3354" s="22"/>
      <c r="CL3354" s="22"/>
    </row>
    <row r="3355" spans="14:90">
      <c r="N3355" s="22"/>
      <c r="U3355"/>
      <c r="AE3355" s="22"/>
      <c r="AF3355" s="22"/>
      <c r="AH3355" s="22"/>
      <c r="AI3355" s="22"/>
      <c r="AJ3355" s="22"/>
      <c r="AR3355"/>
      <c r="AV3355"/>
      <c r="BT3355" s="22"/>
      <c r="BU3355" s="22"/>
      <c r="BV3355" s="22"/>
      <c r="CL3355" s="22"/>
    </row>
    <row r="3356" spans="14:90">
      <c r="N3356" s="22"/>
      <c r="U3356"/>
      <c r="AE3356" s="22"/>
      <c r="AF3356" s="22"/>
      <c r="AH3356" s="22"/>
      <c r="AI3356" s="22"/>
      <c r="AJ3356" s="22"/>
      <c r="AR3356"/>
      <c r="AV3356"/>
      <c r="BT3356" s="22"/>
      <c r="BU3356" s="22"/>
      <c r="BV3356" s="22"/>
      <c r="CL3356" s="22"/>
    </row>
    <row r="3357" spans="14:90">
      <c r="N3357" s="22"/>
      <c r="U3357"/>
      <c r="AE3357" s="22"/>
      <c r="AF3357" s="22"/>
      <c r="AH3357" s="22"/>
      <c r="AI3357" s="22"/>
      <c r="AJ3357" s="22"/>
      <c r="AR3357"/>
      <c r="AV3357"/>
      <c r="BT3357" s="22"/>
      <c r="BU3357" s="22"/>
      <c r="BV3357" s="22"/>
      <c r="CL3357" s="22"/>
    </row>
    <row r="3358" spans="14:90">
      <c r="N3358" s="22"/>
      <c r="U3358"/>
      <c r="AE3358" s="22"/>
      <c r="AF3358" s="22"/>
      <c r="AH3358" s="22"/>
      <c r="AI3358" s="22"/>
      <c r="AJ3358" s="22"/>
      <c r="AR3358"/>
      <c r="AV3358"/>
      <c r="BT3358" s="22"/>
      <c r="BU3358" s="22"/>
      <c r="BV3358" s="22"/>
      <c r="CL3358" s="22"/>
    </row>
    <row r="3359" spans="14:90">
      <c r="N3359" s="22"/>
      <c r="U3359"/>
      <c r="AE3359" s="22"/>
      <c r="AF3359" s="22"/>
      <c r="AH3359" s="22"/>
      <c r="AI3359" s="22"/>
      <c r="AJ3359" s="22"/>
      <c r="AR3359"/>
      <c r="AV3359"/>
      <c r="BT3359" s="22"/>
      <c r="BU3359" s="22"/>
      <c r="BV3359" s="22"/>
      <c r="CL3359" s="22"/>
    </row>
    <row r="3360" spans="14:90">
      <c r="N3360" s="22"/>
      <c r="U3360"/>
      <c r="AE3360" s="22"/>
      <c r="AF3360" s="22"/>
      <c r="AH3360" s="22"/>
      <c r="AI3360" s="22"/>
      <c r="AJ3360" s="22"/>
      <c r="AR3360"/>
      <c r="AV3360"/>
      <c r="BT3360" s="22"/>
      <c r="BU3360" s="22"/>
      <c r="BV3360" s="22"/>
      <c r="CL3360" s="22"/>
    </row>
    <row r="3361" spans="14:90">
      <c r="N3361" s="22"/>
      <c r="U3361"/>
      <c r="AE3361" s="22"/>
      <c r="AF3361" s="22"/>
      <c r="AH3361" s="22"/>
      <c r="AI3361" s="22"/>
      <c r="AJ3361" s="22"/>
      <c r="AR3361"/>
      <c r="AV3361"/>
      <c r="BT3361" s="22"/>
      <c r="BU3361" s="22"/>
      <c r="BV3361" s="22"/>
      <c r="CL3361" s="22"/>
    </row>
    <row r="3362" spans="14:90">
      <c r="N3362" s="22"/>
      <c r="U3362"/>
      <c r="AE3362" s="22"/>
      <c r="AF3362" s="22"/>
      <c r="AH3362" s="22"/>
      <c r="AI3362" s="22"/>
      <c r="AJ3362" s="22"/>
      <c r="AR3362"/>
      <c r="AV3362"/>
      <c r="BT3362" s="22"/>
      <c r="BU3362" s="22"/>
      <c r="BV3362" s="22"/>
      <c r="CL3362" s="22"/>
    </row>
    <row r="3363" spans="14:90">
      <c r="N3363" s="22"/>
      <c r="U3363"/>
      <c r="AE3363" s="22"/>
      <c r="AF3363" s="22"/>
      <c r="AH3363" s="22"/>
      <c r="AI3363" s="22"/>
      <c r="AJ3363" s="22"/>
      <c r="AR3363"/>
      <c r="AV3363"/>
      <c r="BT3363" s="22"/>
      <c r="BU3363" s="22"/>
      <c r="BV3363" s="22"/>
      <c r="CL3363" s="22"/>
    </row>
    <row r="3364" spans="14:90">
      <c r="N3364" s="22"/>
      <c r="U3364"/>
      <c r="AE3364" s="22"/>
      <c r="AF3364" s="22"/>
      <c r="AH3364" s="22"/>
      <c r="AI3364" s="22"/>
      <c r="AJ3364" s="22"/>
      <c r="AR3364"/>
      <c r="AV3364"/>
      <c r="BT3364" s="22"/>
      <c r="BU3364" s="22"/>
      <c r="BV3364" s="22"/>
      <c r="CL3364" s="22"/>
    </row>
    <row r="3365" spans="14:90">
      <c r="N3365" s="22"/>
      <c r="U3365"/>
      <c r="AE3365" s="22"/>
      <c r="AF3365" s="22"/>
      <c r="AH3365" s="22"/>
      <c r="AI3365" s="22"/>
      <c r="AJ3365" s="22"/>
      <c r="AR3365"/>
      <c r="AV3365"/>
      <c r="BT3365" s="22"/>
      <c r="BU3365" s="22"/>
      <c r="BV3365" s="22"/>
      <c r="CL3365" s="22"/>
    </row>
    <row r="3366" spans="14:90">
      <c r="N3366" s="22"/>
      <c r="U3366"/>
      <c r="AE3366" s="22"/>
      <c r="AF3366" s="22"/>
      <c r="AH3366" s="22"/>
      <c r="AI3366" s="22"/>
      <c r="AJ3366" s="22"/>
      <c r="AR3366"/>
      <c r="AV3366"/>
      <c r="BT3366" s="22"/>
      <c r="BU3366" s="22"/>
      <c r="BV3366" s="22"/>
      <c r="CL3366" s="22"/>
    </row>
    <row r="3367" spans="14:90">
      <c r="N3367" s="22"/>
      <c r="U3367"/>
      <c r="AE3367" s="22"/>
      <c r="AF3367" s="22"/>
      <c r="AH3367" s="22"/>
      <c r="AI3367" s="22"/>
      <c r="AJ3367" s="22"/>
      <c r="AR3367"/>
      <c r="AV3367"/>
      <c r="BT3367" s="22"/>
      <c r="BU3367" s="22"/>
      <c r="BV3367" s="22"/>
      <c r="CL3367" s="22"/>
    </row>
    <row r="3368" spans="14:90">
      <c r="N3368" s="22"/>
      <c r="U3368"/>
      <c r="AE3368" s="22"/>
      <c r="AF3368" s="22"/>
      <c r="AH3368" s="22"/>
      <c r="AI3368" s="22"/>
      <c r="AJ3368" s="22"/>
      <c r="AR3368"/>
      <c r="AV3368"/>
      <c r="BT3368" s="22"/>
      <c r="BU3368" s="22"/>
      <c r="BV3368" s="22"/>
      <c r="CL3368" s="22"/>
    </row>
    <row r="3369" spans="14:90">
      <c r="N3369" s="22"/>
      <c r="U3369"/>
      <c r="AE3369" s="22"/>
      <c r="AF3369" s="22"/>
      <c r="AH3369" s="22"/>
      <c r="AI3369" s="22"/>
      <c r="AJ3369" s="22"/>
      <c r="AR3369"/>
      <c r="AV3369"/>
      <c r="BT3369" s="22"/>
      <c r="BU3369" s="22"/>
      <c r="BV3369" s="22"/>
      <c r="CL3369" s="22"/>
    </row>
    <row r="3370" spans="14:90">
      <c r="N3370" s="22"/>
      <c r="U3370"/>
      <c r="AE3370" s="22"/>
      <c r="AF3370" s="22"/>
      <c r="AH3370" s="22"/>
      <c r="AI3370" s="22"/>
      <c r="AJ3370" s="22"/>
      <c r="AR3370"/>
      <c r="AV3370"/>
      <c r="BT3370" s="22"/>
      <c r="BU3370" s="22"/>
      <c r="BV3370" s="22"/>
      <c r="CL3370" s="22"/>
    </row>
    <row r="3371" spans="14:90">
      <c r="N3371" s="22"/>
      <c r="U3371"/>
      <c r="AE3371" s="22"/>
      <c r="AF3371" s="22"/>
      <c r="AH3371" s="22"/>
      <c r="AI3371" s="22"/>
      <c r="AJ3371" s="22"/>
      <c r="AR3371"/>
      <c r="AV3371"/>
      <c r="BT3371" s="22"/>
      <c r="BU3371" s="22"/>
      <c r="BV3371" s="22"/>
      <c r="CL3371" s="22"/>
    </row>
    <row r="3372" spans="14:90">
      <c r="N3372" s="22"/>
      <c r="U3372"/>
      <c r="AE3372" s="22"/>
      <c r="AF3372" s="22"/>
      <c r="AH3372" s="22"/>
      <c r="AI3372" s="22"/>
      <c r="AJ3372" s="22"/>
      <c r="AR3372"/>
      <c r="AV3372"/>
      <c r="BT3372" s="22"/>
      <c r="BU3372" s="22"/>
      <c r="BV3372" s="22"/>
      <c r="CL3372" s="22"/>
    </row>
    <row r="3373" spans="14:90">
      <c r="N3373" s="22"/>
      <c r="U3373"/>
      <c r="AE3373" s="22"/>
      <c r="AF3373" s="22"/>
      <c r="AH3373" s="22"/>
      <c r="AI3373" s="22"/>
      <c r="AJ3373" s="22"/>
      <c r="AR3373"/>
      <c r="AV3373"/>
      <c r="BT3373" s="22"/>
      <c r="BU3373" s="22"/>
      <c r="BV3373" s="22"/>
      <c r="CL3373" s="22"/>
    </row>
    <row r="3374" spans="14:90">
      <c r="N3374" s="22"/>
      <c r="U3374"/>
      <c r="AE3374" s="22"/>
      <c r="AF3374" s="22"/>
      <c r="AH3374" s="22"/>
      <c r="AI3374" s="22"/>
      <c r="AJ3374" s="22"/>
      <c r="AR3374"/>
      <c r="AV3374"/>
      <c r="BT3374" s="22"/>
      <c r="BU3374" s="22"/>
      <c r="BV3374" s="22"/>
      <c r="CL3374" s="22"/>
    </row>
    <row r="3375" spans="14:90">
      <c r="N3375" s="22"/>
      <c r="U3375"/>
      <c r="AE3375" s="22"/>
      <c r="AF3375" s="22"/>
      <c r="AH3375" s="22"/>
      <c r="AI3375" s="22"/>
      <c r="AJ3375" s="22"/>
      <c r="AR3375"/>
      <c r="AV3375"/>
      <c r="BT3375" s="22"/>
      <c r="BU3375" s="22"/>
      <c r="BV3375" s="22"/>
      <c r="CL3375" s="22"/>
    </row>
    <row r="3376" spans="14:90">
      <c r="N3376" s="22"/>
      <c r="U3376"/>
      <c r="AE3376" s="22"/>
      <c r="AF3376" s="22"/>
      <c r="AH3376" s="22"/>
      <c r="AI3376" s="22"/>
      <c r="AJ3376" s="22"/>
      <c r="AR3376"/>
      <c r="AV3376"/>
      <c r="BT3376" s="22"/>
      <c r="BU3376" s="22"/>
      <c r="BV3376" s="22"/>
      <c r="CL3376" s="22"/>
    </row>
    <row r="3377" spans="14:90">
      <c r="N3377" s="22"/>
      <c r="U3377"/>
      <c r="AE3377" s="22"/>
      <c r="AF3377" s="22"/>
      <c r="AH3377" s="22"/>
      <c r="AI3377" s="22"/>
      <c r="AJ3377" s="22"/>
      <c r="AR3377"/>
      <c r="AV3377"/>
      <c r="BT3377" s="22"/>
      <c r="BU3377" s="22"/>
      <c r="BV3377" s="22"/>
      <c r="CL3377" s="22"/>
    </row>
    <row r="3378" spans="14:90">
      <c r="N3378" s="22"/>
      <c r="U3378"/>
      <c r="AE3378" s="22"/>
      <c r="AF3378" s="22"/>
      <c r="AH3378" s="22"/>
      <c r="AI3378" s="22"/>
      <c r="AJ3378" s="22"/>
      <c r="AR3378"/>
      <c r="AV3378"/>
      <c r="BT3378" s="22"/>
      <c r="BU3378" s="22"/>
      <c r="BV3378" s="22"/>
      <c r="CL3378" s="22"/>
    </row>
    <row r="3379" spans="14:90">
      <c r="N3379" s="22"/>
      <c r="U3379"/>
      <c r="AE3379" s="22"/>
      <c r="AF3379" s="22"/>
      <c r="AH3379" s="22"/>
      <c r="AI3379" s="22"/>
      <c r="AJ3379" s="22"/>
      <c r="AR3379"/>
      <c r="AV3379"/>
      <c r="BT3379" s="22"/>
      <c r="BU3379" s="22"/>
      <c r="BV3379" s="22"/>
      <c r="CL3379" s="22"/>
    </row>
    <row r="3380" spans="14:90">
      <c r="N3380" s="22"/>
      <c r="U3380"/>
      <c r="AE3380" s="22"/>
      <c r="AF3380" s="22"/>
      <c r="AH3380" s="22"/>
      <c r="AI3380" s="22"/>
      <c r="AJ3380" s="22"/>
      <c r="AR3380"/>
      <c r="AV3380"/>
      <c r="BT3380" s="22"/>
      <c r="BU3380" s="22"/>
      <c r="BV3380" s="22"/>
      <c r="CL3380" s="22"/>
    </row>
    <row r="3381" spans="14:90">
      <c r="N3381" s="22"/>
      <c r="U3381"/>
      <c r="AE3381" s="22"/>
      <c r="AF3381" s="22"/>
      <c r="AH3381" s="22"/>
      <c r="AI3381" s="22"/>
      <c r="AJ3381" s="22"/>
      <c r="AR3381"/>
      <c r="AV3381"/>
      <c r="BT3381" s="22"/>
      <c r="BU3381" s="22"/>
      <c r="BV3381" s="22"/>
      <c r="CL3381" s="22"/>
    </row>
    <row r="3382" spans="14:90">
      <c r="N3382" s="22"/>
      <c r="U3382"/>
      <c r="AE3382" s="22"/>
      <c r="AF3382" s="22"/>
      <c r="AH3382" s="22"/>
      <c r="AI3382" s="22"/>
      <c r="AJ3382" s="22"/>
      <c r="AR3382"/>
      <c r="AV3382"/>
      <c r="BT3382" s="22"/>
      <c r="BU3382" s="22"/>
      <c r="BV3382" s="22"/>
      <c r="CL3382" s="22"/>
    </row>
    <row r="3383" spans="14:90">
      <c r="N3383" s="22"/>
      <c r="U3383"/>
      <c r="AE3383" s="22"/>
      <c r="AF3383" s="22"/>
      <c r="AH3383" s="22"/>
      <c r="AI3383" s="22"/>
      <c r="AJ3383" s="22"/>
      <c r="AR3383"/>
      <c r="AV3383"/>
      <c r="BT3383" s="22"/>
      <c r="BU3383" s="22"/>
      <c r="BV3383" s="22"/>
      <c r="CL3383" s="22"/>
    </row>
    <row r="3384" spans="14:90">
      <c r="N3384" s="22"/>
      <c r="U3384"/>
      <c r="AE3384" s="22"/>
      <c r="AF3384" s="22"/>
      <c r="AH3384" s="22"/>
      <c r="AI3384" s="22"/>
      <c r="AJ3384" s="22"/>
      <c r="AR3384"/>
      <c r="AV3384"/>
      <c r="BT3384" s="22"/>
      <c r="BU3384" s="22"/>
      <c r="BV3384" s="22"/>
      <c r="CL3384" s="22"/>
    </row>
    <row r="3385" spans="14:90">
      <c r="N3385" s="22"/>
      <c r="U3385"/>
      <c r="AE3385" s="22"/>
      <c r="AF3385" s="22"/>
      <c r="AH3385" s="22"/>
      <c r="AI3385" s="22"/>
      <c r="AJ3385" s="22"/>
      <c r="AR3385"/>
      <c r="AV3385"/>
      <c r="BT3385" s="22"/>
      <c r="BU3385" s="22"/>
      <c r="BV3385" s="22"/>
      <c r="CL3385" s="22"/>
    </row>
    <row r="3386" spans="14:90">
      <c r="N3386" s="22"/>
      <c r="U3386"/>
      <c r="AE3386" s="22"/>
      <c r="AF3386" s="22"/>
      <c r="AH3386" s="22"/>
      <c r="AI3386" s="22"/>
      <c r="AJ3386" s="22"/>
      <c r="AR3386"/>
      <c r="AV3386"/>
      <c r="BT3386" s="22"/>
      <c r="BU3386" s="22"/>
      <c r="BV3386" s="22"/>
      <c r="CL3386" s="22"/>
    </row>
    <row r="3387" spans="14:90">
      <c r="N3387" s="22"/>
      <c r="U3387"/>
      <c r="AE3387" s="22"/>
      <c r="AF3387" s="22"/>
      <c r="AH3387" s="22"/>
      <c r="AI3387" s="22"/>
      <c r="AJ3387" s="22"/>
      <c r="AR3387"/>
      <c r="AV3387"/>
      <c r="BT3387" s="22"/>
      <c r="BU3387" s="22"/>
      <c r="BV3387" s="22"/>
      <c r="CL3387" s="22"/>
    </row>
    <row r="3388" spans="14:90">
      <c r="N3388" s="22"/>
      <c r="U3388"/>
      <c r="AE3388" s="22"/>
      <c r="AF3388" s="22"/>
      <c r="AH3388" s="22"/>
      <c r="AI3388" s="22"/>
      <c r="AJ3388" s="22"/>
      <c r="AR3388"/>
      <c r="AV3388"/>
      <c r="BT3388" s="22"/>
      <c r="BU3388" s="22"/>
      <c r="BV3388" s="22"/>
      <c r="CL3388" s="22"/>
    </row>
    <row r="3389" spans="14:90">
      <c r="N3389" s="22"/>
      <c r="U3389"/>
      <c r="AE3389" s="22"/>
      <c r="AF3389" s="22"/>
      <c r="AH3389" s="22"/>
      <c r="AI3389" s="22"/>
      <c r="AJ3389" s="22"/>
      <c r="AR3389"/>
      <c r="AV3389"/>
      <c r="BT3389" s="22"/>
      <c r="BU3389" s="22"/>
      <c r="BV3389" s="22"/>
      <c r="CL3389" s="22"/>
    </row>
    <row r="3390" spans="14:90">
      <c r="N3390" s="22"/>
      <c r="U3390"/>
      <c r="AE3390" s="22"/>
      <c r="AF3390" s="22"/>
      <c r="AH3390" s="22"/>
      <c r="AI3390" s="22"/>
      <c r="AJ3390" s="22"/>
      <c r="AR3390"/>
      <c r="AV3390"/>
      <c r="BT3390" s="22"/>
      <c r="BU3390" s="22"/>
      <c r="BV3390" s="22"/>
      <c r="CL3390" s="22"/>
    </row>
    <row r="3391" spans="14:90">
      <c r="N3391" s="22"/>
      <c r="U3391"/>
      <c r="AE3391" s="22"/>
      <c r="AF3391" s="22"/>
      <c r="AH3391" s="22"/>
      <c r="AI3391" s="22"/>
      <c r="AJ3391" s="22"/>
      <c r="AR3391"/>
      <c r="AV3391"/>
      <c r="BT3391" s="22"/>
      <c r="BU3391" s="22"/>
      <c r="BV3391" s="22"/>
      <c r="CL3391" s="22"/>
    </row>
    <row r="3392" spans="14:90">
      <c r="N3392" s="22"/>
      <c r="U3392"/>
      <c r="AE3392" s="22"/>
      <c r="AF3392" s="22"/>
      <c r="AH3392" s="22"/>
      <c r="AI3392" s="22"/>
      <c r="AJ3392" s="22"/>
      <c r="AR3392"/>
      <c r="AV3392"/>
      <c r="BT3392" s="22"/>
      <c r="BU3392" s="22"/>
      <c r="BV3392" s="22"/>
      <c r="CL3392" s="22"/>
    </row>
    <row r="3393" spans="14:90">
      <c r="N3393" s="22"/>
      <c r="U3393"/>
      <c r="AE3393" s="22"/>
      <c r="AF3393" s="22"/>
      <c r="AH3393" s="22"/>
      <c r="AI3393" s="22"/>
      <c r="AJ3393" s="22"/>
      <c r="AR3393"/>
      <c r="AV3393"/>
      <c r="BT3393" s="22"/>
      <c r="BU3393" s="22"/>
      <c r="BV3393" s="22"/>
      <c r="CL3393" s="22"/>
    </row>
    <row r="3394" spans="14:90">
      <c r="N3394" s="22"/>
      <c r="U3394"/>
      <c r="AE3394" s="22"/>
      <c r="AF3394" s="22"/>
      <c r="AH3394" s="22"/>
      <c r="AI3394" s="22"/>
      <c r="AJ3394" s="22"/>
      <c r="AR3394"/>
      <c r="AV3394"/>
      <c r="BT3394" s="22"/>
      <c r="BU3394" s="22"/>
      <c r="BV3394" s="22"/>
      <c r="CL3394" s="22"/>
    </row>
    <row r="3395" spans="14:90">
      <c r="N3395" s="22"/>
      <c r="U3395"/>
      <c r="AE3395" s="22"/>
      <c r="AF3395" s="22"/>
      <c r="AH3395" s="22"/>
      <c r="AI3395" s="22"/>
      <c r="AJ3395" s="22"/>
      <c r="AR3395"/>
      <c r="AV3395"/>
      <c r="BT3395" s="22"/>
      <c r="BU3395" s="22"/>
      <c r="BV3395" s="22"/>
      <c r="CL3395" s="22"/>
    </row>
    <row r="3396" spans="14:90">
      <c r="N3396" s="22"/>
      <c r="U3396"/>
      <c r="AE3396" s="22"/>
      <c r="AF3396" s="22"/>
      <c r="AH3396" s="22"/>
      <c r="AI3396" s="22"/>
      <c r="AJ3396" s="22"/>
      <c r="AR3396"/>
      <c r="AV3396"/>
      <c r="BT3396" s="22"/>
      <c r="BU3396" s="22"/>
      <c r="BV3396" s="22"/>
      <c r="CL3396" s="22"/>
    </row>
    <row r="3397" spans="14:90">
      <c r="N3397" s="22"/>
      <c r="U3397"/>
      <c r="AE3397" s="22"/>
      <c r="AF3397" s="22"/>
      <c r="AH3397" s="22"/>
      <c r="AI3397" s="22"/>
      <c r="AJ3397" s="22"/>
      <c r="AR3397"/>
      <c r="AV3397"/>
      <c r="BT3397" s="22"/>
      <c r="BU3397" s="22"/>
      <c r="BV3397" s="22"/>
      <c r="CL3397" s="22"/>
    </row>
    <row r="3398" spans="14:90">
      <c r="N3398" s="22"/>
      <c r="U3398"/>
      <c r="AE3398" s="22"/>
      <c r="AF3398" s="22"/>
      <c r="AH3398" s="22"/>
      <c r="AI3398" s="22"/>
      <c r="AJ3398" s="22"/>
      <c r="AR3398"/>
      <c r="AV3398"/>
      <c r="BT3398" s="22"/>
      <c r="BU3398" s="22"/>
      <c r="BV3398" s="22"/>
      <c r="CL3398" s="22"/>
    </row>
    <row r="3399" spans="14:90">
      <c r="N3399" s="22"/>
      <c r="U3399"/>
      <c r="AE3399" s="22"/>
      <c r="AF3399" s="22"/>
      <c r="AH3399" s="22"/>
      <c r="AI3399" s="22"/>
      <c r="AJ3399" s="22"/>
      <c r="AR3399"/>
      <c r="AV3399"/>
      <c r="BT3399" s="22"/>
      <c r="BU3399" s="22"/>
      <c r="BV3399" s="22"/>
      <c r="CL3399" s="22"/>
    </row>
    <row r="3400" spans="14:90">
      <c r="N3400" s="22"/>
      <c r="U3400"/>
      <c r="AE3400" s="22"/>
      <c r="AF3400" s="22"/>
      <c r="AH3400" s="22"/>
      <c r="AI3400" s="22"/>
      <c r="AJ3400" s="22"/>
      <c r="AR3400"/>
      <c r="AV3400"/>
      <c r="BT3400" s="22"/>
      <c r="BU3400" s="22"/>
      <c r="BV3400" s="22"/>
      <c r="CL3400" s="22"/>
    </row>
    <row r="3401" spans="14:90">
      <c r="N3401" s="22"/>
      <c r="U3401"/>
      <c r="AE3401" s="22"/>
      <c r="AF3401" s="22"/>
      <c r="AH3401" s="22"/>
      <c r="AI3401" s="22"/>
      <c r="AJ3401" s="22"/>
      <c r="AR3401"/>
      <c r="AV3401"/>
      <c r="BT3401" s="22"/>
      <c r="BU3401" s="22"/>
      <c r="BV3401" s="22"/>
      <c r="CL3401" s="22"/>
    </row>
    <row r="3402" spans="14:90">
      <c r="N3402" s="22"/>
      <c r="U3402"/>
      <c r="AE3402" s="22"/>
      <c r="AF3402" s="22"/>
      <c r="AH3402" s="22"/>
      <c r="AI3402" s="22"/>
      <c r="AJ3402" s="22"/>
      <c r="AR3402"/>
      <c r="AV3402"/>
      <c r="BT3402" s="22"/>
      <c r="BU3402" s="22"/>
      <c r="BV3402" s="22"/>
      <c r="CL3402" s="22"/>
    </row>
    <row r="3403" spans="14:90">
      <c r="N3403" s="22"/>
      <c r="U3403"/>
      <c r="AE3403" s="22"/>
      <c r="AF3403" s="22"/>
      <c r="AH3403" s="22"/>
      <c r="AI3403" s="22"/>
      <c r="AJ3403" s="22"/>
      <c r="AR3403"/>
      <c r="AV3403"/>
      <c r="BT3403" s="22"/>
      <c r="BU3403" s="22"/>
      <c r="BV3403" s="22"/>
      <c r="CL3403" s="22"/>
    </row>
    <row r="3404" spans="14:90">
      <c r="N3404" s="22"/>
      <c r="U3404"/>
      <c r="AE3404" s="22"/>
      <c r="AF3404" s="22"/>
      <c r="AH3404" s="22"/>
      <c r="AI3404" s="22"/>
      <c r="AJ3404" s="22"/>
      <c r="AR3404"/>
      <c r="AV3404"/>
      <c r="BT3404" s="22"/>
      <c r="BU3404" s="22"/>
      <c r="BV3404" s="22"/>
      <c r="CL3404" s="22"/>
    </row>
    <row r="3405" spans="14:90">
      <c r="N3405" s="22"/>
      <c r="U3405"/>
      <c r="AE3405" s="22"/>
      <c r="AF3405" s="22"/>
      <c r="AH3405" s="22"/>
      <c r="AI3405" s="22"/>
      <c r="AJ3405" s="22"/>
      <c r="AR3405"/>
      <c r="AV3405"/>
      <c r="BT3405" s="22"/>
      <c r="BU3405" s="22"/>
      <c r="BV3405" s="22"/>
      <c r="CL3405" s="22"/>
    </row>
    <row r="3406" spans="14:90">
      <c r="N3406" s="22"/>
      <c r="U3406"/>
      <c r="AE3406" s="22"/>
      <c r="AF3406" s="22"/>
      <c r="AH3406" s="22"/>
      <c r="AI3406" s="22"/>
      <c r="AJ3406" s="22"/>
      <c r="AR3406"/>
      <c r="AV3406"/>
      <c r="BT3406" s="22"/>
      <c r="BU3406" s="22"/>
      <c r="BV3406" s="22"/>
      <c r="CL3406" s="22"/>
    </row>
    <row r="3407" spans="14:90">
      <c r="N3407" s="22"/>
      <c r="U3407"/>
      <c r="AE3407" s="22"/>
      <c r="AF3407" s="22"/>
      <c r="AH3407" s="22"/>
      <c r="AI3407" s="22"/>
      <c r="AJ3407" s="22"/>
      <c r="AR3407"/>
      <c r="AV3407"/>
      <c r="BT3407" s="22"/>
      <c r="BU3407" s="22"/>
      <c r="BV3407" s="22"/>
      <c r="CL3407" s="22"/>
    </row>
    <row r="3408" spans="14:90">
      <c r="N3408" s="22"/>
      <c r="U3408"/>
      <c r="AE3408" s="22"/>
      <c r="AF3408" s="22"/>
      <c r="AH3408" s="22"/>
      <c r="AI3408" s="22"/>
      <c r="AJ3408" s="22"/>
      <c r="AR3408"/>
      <c r="AV3408"/>
      <c r="BT3408" s="22"/>
      <c r="BU3408" s="22"/>
      <c r="BV3408" s="22"/>
      <c r="CL3408" s="22"/>
    </row>
    <row r="3409" spans="14:90">
      <c r="N3409" s="22"/>
      <c r="U3409"/>
      <c r="AE3409" s="22"/>
      <c r="AF3409" s="22"/>
      <c r="AH3409" s="22"/>
      <c r="AI3409" s="22"/>
      <c r="AJ3409" s="22"/>
      <c r="AR3409"/>
      <c r="AV3409"/>
      <c r="BT3409" s="22"/>
      <c r="BU3409" s="22"/>
      <c r="BV3409" s="22"/>
      <c r="CL3409" s="22"/>
    </row>
    <row r="3410" spans="14:90">
      <c r="N3410" s="22"/>
      <c r="U3410"/>
      <c r="AE3410" s="22"/>
      <c r="AF3410" s="22"/>
      <c r="AH3410" s="22"/>
      <c r="AI3410" s="22"/>
      <c r="AJ3410" s="22"/>
      <c r="AR3410"/>
      <c r="AV3410"/>
      <c r="BT3410" s="22"/>
      <c r="BU3410" s="22"/>
      <c r="BV3410" s="22"/>
      <c r="CL3410" s="22"/>
    </row>
    <row r="3411" spans="14:90">
      <c r="N3411" s="22"/>
      <c r="U3411"/>
      <c r="AE3411" s="22"/>
      <c r="AF3411" s="22"/>
      <c r="AH3411" s="22"/>
      <c r="AI3411" s="22"/>
      <c r="AJ3411" s="22"/>
      <c r="AR3411"/>
      <c r="AV3411"/>
      <c r="BT3411" s="22"/>
      <c r="BU3411" s="22"/>
      <c r="BV3411" s="22"/>
      <c r="CL3411" s="22"/>
    </row>
    <row r="3412" spans="14:90">
      <c r="N3412" s="22"/>
      <c r="U3412"/>
      <c r="AE3412" s="22"/>
      <c r="AF3412" s="22"/>
      <c r="AH3412" s="22"/>
      <c r="AI3412" s="22"/>
      <c r="AJ3412" s="22"/>
      <c r="AR3412"/>
      <c r="AV3412"/>
      <c r="BT3412" s="22"/>
      <c r="BU3412" s="22"/>
      <c r="BV3412" s="22"/>
      <c r="CL3412" s="22"/>
    </row>
    <row r="3413" spans="14:90">
      <c r="N3413" s="22"/>
      <c r="U3413"/>
      <c r="AE3413" s="22"/>
      <c r="AF3413" s="22"/>
      <c r="AH3413" s="22"/>
      <c r="AI3413" s="22"/>
      <c r="AJ3413" s="22"/>
      <c r="AR3413"/>
      <c r="AV3413"/>
      <c r="BT3413" s="22"/>
      <c r="BU3413" s="22"/>
      <c r="BV3413" s="22"/>
      <c r="CL3413" s="22"/>
    </row>
    <row r="3414" spans="14:90">
      <c r="N3414" s="22"/>
      <c r="U3414"/>
      <c r="AE3414" s="22"/>
      <c r="AF3414" s="22"/>
      <c r="AH3414" s="22"/>
      <c r="AI3414" s="22"/>
      <c r="AJ3414" s="22"/>
      <c r="AR3414"/>
      <c r="AV3414"/>
      <c r="BT3414" s="22"/>
      <c r="BU3414" s="22"/>
      <c r="BV3414" s="22"/>
      <c r="CL3414" s="22"/>
    </row>
    <row r="3415" spans="14:90">
      <c r="N3415" s="22"/>
      <c r="U3415"/>
      <c r="AE3415" s="22"/>
      <c r="AF3415" s="22"/>
      <c r="AH3415" s="22"/>
      <c r="AI3415" s="22"/>
      <c r="AJ3415" s="22"/>
      <c r="AR3415"/>
      <c r="AV3415"/>
      <c r="BT3415" s="22"/>
      <c r="BU3415" s="22"/>
      <c r="BV3415" s="22"/>
      <c r="CL3415" s="22"/>
    </row>
    <row r="3416" spans="14:90">
      <c r="N3416" s="22"/>
      <c r="U3416"/>
      <c r="AE3416" s="22"/>
      <c r="AF3416" s="22"/>
      <c r="AH3416" s="22"/>
      <c r="AI3416" s="22"/>
      <c r="AJ3416" s="22"/>
      <c r="AR3416"/>
      <c r="AV3416"/>
      <c r="BT3416" s="22"/>
      <c r="BU3416" s="22"/>
      <c r="BV3416" s="22"/>
      <c r="CL3416" s="22"/>
    </row>
    <row r="3417" spans="14:90">
      <c r="N3417" s="22"/>
      <c r="U3417"/>
      <c r="AE3417" s="22"/>
      <c r="AF3417" s="22"/>
      <c r="AH3417" s="22"/>
      <c r="AI3417" s="22"/>
      <c r="AJ3417" s="22"/>
      <c r="AR3417"/>
      <c r="AV3417"/>
      <c r="BT3417" s="22"/>
      <c r="BU3417" s="22"/>
      <c r="BV3417" s="22"/>
      <c r="CL3417" s="22"/>
    </row>
    <row r="3418" spans="14:90">
      <c r="N3418" s="22"/>
      <c r="U3418"/>
      <c r="AE3418" s="22"/>
      <c r="AF3418" s="22"/>
      <c r="AH3418" s="22"/>
      <c r="AI3418" s="22"/>
      <c r="AJ3418" s="22"/>
      <c r="AR3418"/>
      <c r="AV3418"/>
      <c r="BT3418" s="22"/>
      <c r="BU3418" s="22"/>
      <c r="BV3418" s="22"/>
      <c r="CL3418" s="22"/>
    </row>
    <row r="3419" spans="14:90">
      <c r="N3419" s="22"/>
      <c r="U3419"/>
      <c r="AE3419" s="22"/>
      <c r="AF3419" s="22"/>
      <c r="AH3419" s="22"/>
      <c r="AI3419" s="22"/>
      <c r="AJ3419" s="22"/>
      <c r="AR3419"/>
      <c r="AV3419"/>
      <c r="BT3419" s="22"/>
      <c r="BU3419" s="22"/>
      <c r="BV3419" s="22"/>
      <c r="CL3419" s="22"/>
    </row>
    <row r="3420" spans="14:90">
      <c r="N3420" s="22"/>
      <c r="U3420"/>
      <c r="AE3420" s="22"/>
      <c r="AF3420" s="22"/>
      <c r="AH3420" s="22"/>
      <c r="AI3420" s="22"/>
      <c r="AJ3420" s="22"/>
      <c r="AR3420"/>
      <c r="AV3420"/>
      <c r="BT3420" s="22"/>
      <c r="BU3420" s="22"/>
      <c r="BV3420" s="22"/>
      <c r="CL3420" s="22"/>
    </row>
    <row r="3421" spans="14:90">
      <c r="N3421" s="22"/>
      <c r="U3421"/>
      <c r="AE3421" s="22"/>
      <c r="AF3421" s="22"/>
      <c r="AH3421" s="22"/>
      <c r="AI3421" s="22"/>
      <c r="AJ3421" s="22"/>
      <c r="AR3421"/>
      <c r="AV3421"/>
      <c r="BT3421" s="22"/>
      <c r="BU3421" s="22"/>
      <c r="BV3421" s="22"/>
      <c r="CL3421" s="22"/>
    </row>
    <row r="3422" spans="14:90">
      <c r="N3422" s="22"/>
      <c r="U3422"/>
      <c r="AE3422" s="22"/>
      <c r="AF3422" s="22"/>
      <c r="AH3422" s="22"/>
      <c r="AI3422" s="22"/>
      <c r="AJ3422" s="22"/>
      <c r="AR3422"/>
      <c r="AV3422"/>
      <c r="BT3422" s="22"/>
      <c r="BU3422" s="22"/>
      <c r="BV3422" s="22"/>
      <c r="CL3422" s="22"/>
    </row>
    <row r="3423" spans="14:90">
      <c r="N3423" s="22"/>
      <c r="U3423"/>
      <c r="AE3423" s="22"/>
      <c r="AF3423" s="22"/>
      <c r="AH3423" s="22"/>
      <c r="AI3423" s="22"/>
      <c r="AJ3423" s="22"/>
      <c r="AR3423"/>
      <c r="AV3423"/>
      <c r="BT3423" s="22"/>
      <c r="BU3423" s="22"/>
      <c r="BV3423" s="22"/>
      <c r="CL3423" s="22"/>
    </row>
    <row r="3424" spans="14:90">
      <c r="N3424" s="22"/>
      <c r="U3424"/>
      <c r="AE3424" s="22"/>
      <c r="AF3424" s="22"/>
      <c r="AH3424" s="22"/>
      <c r="AI3424" s="22"/>
      <c r="AJ3424" s="22"/>
      <c r="AR3424"/>
      <c r="AV3424"/>
      <c r="BT3424" s="22"/>
      <c r="BU3424" s="22"/>
      <c r="BV3424" s="22"/>
      <c r="CL3424" s="22"/>
    </row>
    <row r="3425" spans="14:90">
      <c r="N3425" s="22"/>
      <c r="U3425"/>
      <c r="AE3425" s="22"/>
      <c r="AF3425" s="22"/>
      <c r="AH3425" s="22"/>
      <c r="AI3425" s="22"/>
      <c r="AJ3425" s="22"/>
      <c r="AR3425"/>
      <c r="AV3425"/>
      <c r="BT3425" s="22"/>
      <c r="BU3425" s="22"/>
      <c r="BV3425" s="22"/>
      <c r="CL3425" s="22"/>
    </row>
    <row r="3426" spans="14:90">
      <c r="N3426" s="22"/>
      <c r="U3426"/>
      <c r="AE3426" s="22"/>
      <c r="AF3426" s="22"/>
      <c r="AH3426" s="22"/>
      <c r="AI3426" s="22"/>
      <c r="AJ3426" s="22"/>
      <c r="AR3426"/>
      <c r="AV3426"/>
      <c r="BT3426" s="22"/>
      <c r="BU3426" s="22"/>
      <c r="BV3426" s="22"/>
      <c r="CL3426" s="22"/>
    </row>
    <row r="3427" spans="14:90">
      <c r="N3427" s="22"/>
      <c r="U3427"/>
      <c r="AE3427" s="22"/>
      <c r="AF3427" s="22"/>
      <c r="AH3427" s="22"/>
      <c r="AI3427" s="22"/>
      <c r="AJ3427" s="22"/>
      <c r="AR3427"/>
      <c r="AV3427"/>
      <c r="BT3427" s="22"/>
      <c r="BU3427" s="22"/>
      <c r="BV3427" s="22"/>
      <c r="CL3427" s="22"/>
    </row>
    <row r="3428" spans="14:90">
      <c r="N3428" s="22"/>
      <c r="U3428"/>
      <c r="AE3428" s="22"/>
      <c r="AF3428" s="22"/>
      <c r="AH3428" s="22"/>
      <c r="AI3428" s="22"/>
      <c r="AJ3428" s="22"/>
      <c r="AR3428"/>
      <c r="AV3428"/>
      <c r="BT3428" s="22"/>
      <c r="BU3428" s="22"/>
      <c r="BV3428" s="22"/>
      <c r="CL3428" s="22"/>
    </row>
    <row r="3429" spans="14:90">
      <c r="N3429" s="22"/>
      <c r="U3429"/>
      <c r="AE3429" s="22"/>
      <c r="AF3429" s="22"/>
      <c r="AH3429" s="22"/>
      <c r="AI3429" s="22"/>
      <c r="AJ3429" s="22"/>
      <c r="AR3429"/>
      <c r="AV3429"/>
      <c r="BT3429" s="22"/>
      <c r="BU3429" s="22"/>
      <c r="BV3429" s="22"/>
      <c r="CL3429" s="22"/>
    </row>
    <row r="3430" spans="14:90">
      <c r="N3430" s="22"/>
      <c r="U3430"/>
      <c r="AE3430" s="22"/>
      <c r="AF3430" s="22"/>
      <c r="AH3430" s="22"/>
      <c r="AI3430" s="22"/>
      <c r="AJ3430" s="22"/>
      <c r="AR3430"/>
      <c r="AV3430"/>
      <c r="BT3430" s="22"/>
      <c r="BU3430" s="22"/>
      <c r="BV3430" s="22"/>
      <c r="CL3430" s="22"/>
    </row>
    <row r="3431" spans="14:90">
      <c r="N3431" s="22"/>
      <c r="U3431"/>
      <c r="AE3431" s="22"/>
      <c r="AF3431" s="22"/>
      <c r="AH3431" s="22"/>
      <c r="AI3431" s="22"/>
      <c r="AJ3431" s="22"/>
      <c r="AR3431"/>
      <c r="AV3431"/>
      <c r="BT3431" s="22"/>
      <c r="BU3431" s="22"/>
      <c r="BV3431" s="22"/>
      <c r="CL3431" s="22"/>
    </row>
    <row r="3432" spans="14:90">
      <c r="N3432" s="22"/>
      <c r="U3432"/>
      <c r="AE3432" s="22"/>
      <c r="AF3432" s="22"/>
      <c r="AH3432" s="22"/>
      <c r="AI3432" s="22"/>
      <c r="AJ3432" s="22"/>
      <c r="AR3432"/>
      <c r="AV3432"/>
      <c r="BT3432" s="22"/>
      <c r="BU3432" s="22"/>
      <c r="BV3432" s="22"/>
      <c r="CL3432" s="22"/>
    </row>
    <row r="3433" spans="14:90">
      <c r="N3433" s="22"/>
      <c r="U3433"/>
      <c r="AE3433" s="22"/>
      <c r="AF3433" s="22"/>
      <c r="AH3433" s="22"/>
      <c r="AI3433" s="22"/>
      <c r="AJ3433" s="22"/>
      <c r="AR3433"/>
      <c r="AV3433"/>
      <c r="BT3433" s="22"/>
      <c r="BU3433" s="22"/>
      <c r="BV3433" s="22"/>
      <c r="CL3433" s="22"/>
    </row>
    <row r="3434" spans="14:90">
      <c r="N3434" s="22"/>
      <c r="U3434"/>
      <c r="AE3434" s="22"/>
      <c r="AF3434" s="22"/>
      <c r="AH3434" s="22"/>
      <c r="AI3434" s="22"/>
      <c r="AJ3434" s="22"/>
      <c r="AR3434"/>
      <c r="AV3434"/>
      <c r="BT3434" s="22"/>
      <c r="BU3434" s="22"/>
      <c r="BV3434" s="22"/>
      <c r="CL3434" s="22"/>
    </row>
    <row r="3435" spans="14:90">
      <c r="N3435" s="22"/>
      <c r="U3435"/>
      <c r="AE3435" s="22"/>
      <c r="AF3435" s="22"/>
      <c r="AH3435" s="22"/>
      <c r="AI3435" s="22"/>
      <c r="AJ3435" s="22"/>
      <c r="AR3435"/>
      <c r="AV3435"/>
      <c r="BT3435" s="22"/>
      <c r="BU3435" s="22"/>
      <c r="BV3435" s="22"/>
      <c r="CL3435" s="22"/>
    </row>
    <row r="3436" spans="14:90">
      <c r="N3436" s="22"/>
      <c r="U3436"/>
      <c r="AE3436" s="22"/>
      <c r="AF3436" s="22"/>
      <c r="AH3436" s="22"/>
      <c r="AI3436" s="22"/>
      <c r="AJ3436" s="22"/>
      <c r="AR3436"/>
      <c r="AV3436"/>
      <c r="BT3436" s="22"/>
      <c r="BU3436" s="22"/>
      <c r="BV3436" s="22"/>
      <c r="CL3436" s="22"/>
    </row>
    <row r="3437" spans="14:90">
      <c r="N3437" s="22"/>
      <c r="U3437"/>
      <c r="AE3437" s="22"/>
      <c r="AF3437" s="22"/>
      <c r="AH3437" s="22"/>
      <c r="AI3437" s="22"/>
      <c r="AJ3437" s="22"/>
      <c r="AR3437"/>
      <c r="AV3437"/>
      <c r="BT3437" s="22"/>
      <c r="BU3437" s="22"/>
      <c r="BV3437" s="22"/>
      <c r="CL3437" s="22"/>
    </row>
    <row r="3438" spans="14:90">
      <c r="N3438" s="22"/>
      <c r="U3438"/>
      <c r="AE3438" s="22"/>
      <c r="AF3438" s="22"/>
      <c r="AH3438" s="22"/>
      <c r="AI3438" s="22"/>
      <c r="AJ3438" s="22"/>
      <c r="AR3438"/>
      <c r="AV3438"/>
      <c r="BT3438" s="22"/>
      <c r="BU3438" s="22"/>
      <c r="BV3438" s="22"/>
      <c r="CL3438" s="22"/>
    </row>
    <row r="3439" spans="14:90">
      <c r="N3439" s="22"/>
      <c r="U3439"/>
      <c r="AE3439" s="22"/>
      <c r="AF3439" s="22"/>
      <c r="AH3439" s="22"/>
      <c r="AI3439" s="22"/>
      <c r="AJ3439" s="22"/>
      <c r="AR3439"/>
      <c r="AV3439"/>
      <c r="BT3439" s="22"/>
      <c r="BU3439" s="22"/>
      <c r="BV3439" s="22"/>
      <c r="CL3439" s="22"/>
    </row>
    <row r="3440" spans="14:90">
      <c r="N3440" s="22"/>
      <c r="U3440"/>
      <c r="AE3440" s="22"/>
      <c r="AF3440" s="22"/>
      <c r="AH3440" s="22"/>
      <c r="AI3440" s="22"/>
      <c r="AJ3440" s="22"/>
      <c r="AR3440"/>
      <c r="AV3440"/>
      <c r="BT3440" s="22"/>
      <c r="BU3440" s="22"/>
      <c r="BV3440" s="22"/>
      <c r="CL3440" s="22"/>
    </row>
    <row r="3441" spans="14:90">
      <c r="N3441" s="22"/>
      <c r="U3441"/>
      <c r="AE3441" s="22"/>
      <c r="AF3441" s="22"/>
      <c r="AH3441" s="22"/>
      <c r="AI3441" s="22"/>
      <c r="AJ3441" s="22"/>
      <c r="AR3441"/>
      <c r="AV3441"/>
      <c r="BT3441" s="22"/>
      <c r="BU3441" s="22"/>
      <c r="BV3441" s="22"/>
      <c r="CL3441" s="22"/>
    </row>
    <row r="3442" spans="14:90">
      <c r="N3442" s="22"/>
      <c r="U3442"/>
      <c r="AE3442" s="22"/>
      <c r="AF3442" s="22"/>
      <c r="AH3442" s="22"/>
      <c r="AI3442" s="22"/>
      <c r="AJ3442" s="22"/>
      <c r="AR3442"/>
      <c r="AV3442"/>
      <c r="BT3442" s="22"/>
      <c r="BU3442" s="22"/>
      <c r="BV3442" s="22"/>
      <c r="CL3442" s="22"/>
    </row>
    <row r="3443" spans="14:90">
      <c r="N3443" s="22"/>
      <c r="U3443"/>
      <c r="AE3443" s="22"/>
      <c r="AF3443" s="22"/>
      <c r="AH3443" s="22"/>
      <c r="AI3443" s="22"/>
      <c r="AJ3443" s="22"/>
      <c r="AR3443"/>
      <c r="AV3443"/>
      <c r="BT3443" s="22"/>
      <c r="BU3443" s="22"/>
      <c r="BV3443" s="22"/>
      <c r="CL3443" s="22"/>
    </row>
    <row r="3444" spans="14:90">
      <c r="N3444" s="22"/>
      <c r="U3444"/>
      <c r="AE3444" s="22"/>
      <c r="AF3444" s="22"/>
      <c r="AH3444" s="22"/>
      <c r="AI3444" s="22"/>
      <c r="AJ3444" s="22"/>
      <c r="AR3444"/>
      <c r="AV3444"/>
      <c r="BT3444" s="22"/>
      <c r="BU3444" s="22"/>
      <c r="BV3444" s="22"/>
      <c r="CL3444" s="22"/>
    </row>
    <row r="3445" spans="14:90">
      <c r="N3445" s="22"/>
      <c r="U3445"/>
      <c r="AE3445" s="22"/>
      <c r="AF3445" s="22"/>
      <c r="AH3445" s="22"/>
      <c r="AI3445" s="22"/>
      <c r="AJ3445" s="22"/>
      <c r="AR3445"/>
      <c r="AV3445"/>
      <c r="BT3445" s="22"/>
      <c r="BU3445" s="22"/>
      <c r="BV3445" s="22"/>
      <c r="CL3445" s="22"/>
    </row>
    <row r="3446" spans="14:90">
      <c r="N3446" s="22"/>
      <c r="U3446"/>
      <c r="AE3446" s="22"/>
      <c r="AF3446" s="22"/>
      <c r="AH3446" s="22"/>
      <c r="AI3446" s="22"/>
      <c r="AJ3446" s="22"/>
      <c r="AR3446"/>
      <c r="AV3446"/>
      <c r="BT3446" s="22"/>
      <c r="BU3446" s="22"/>
      <c r="BV3446" s="22"/>
      <c r="CL3446" s="22"/>
    </row>
    <row r="3447" spans="14:90">
      <c r="N3447" s="22"/>
      <c r="U3447"/>
      <c r="AE3447" s="22"/>
      <c r="AF3447" s="22"/>
      <c r="AH3447" s="22"/>
      <c r="AI3447" s="22"/>
      <c r="AJ3447" s="22"/>
      <c r="AR3447"/>
      <c r="AV3447"/>
      <c r="BT3447" s="22"/>
      <c r="BU3447" s="22"/>
      <c r="BV3447" s="22"/>
      <c r="CL3447" s="22"/>
    </row>
    <row r="3448" spans="14:90">
      <c r="N3448" s="22"/>
      <c r="U3448"/>
      <c r="AE3448" s="22"/>
      <c r="AF3448" s="22"/>
      <c r="AH3448" s="22"/>
      <c r="AI3448" s="22"/>
      <c r="AJ3448" s="22"/>
      <c r="AR3448"/>
      <c r="AV3448"/>
      <c r="BT3448" s="22"/>
      <c r="BU3448" s="22"/>
      <c r="BV3448" s="22"/>
      <c r="CL3448" s="22"/>
    </row>
    <row r="3449" spans="14:90">
      <c r="N3449" s="22"/>
      <c r="U3449"/>
      <c r="AE3449" s="22"/>
      <c r="AF3449" s="22"/>
      <c r="AH3449" s="22"/>
      <c r="AI3449" s="22"/>
      <c r="AJ3449" s="22"/>
      <c r="AR3449"/>
      <c r="AV3449"/>
      <c r="BT3449" s="22"/>
      <c r="BU3449" s="22"/>
      <c r="BV3449" s="22"/>
      <c r="CL3449" s="22"/>
    </row>
    <row r="3450" spans="14:90">
      <c r="N3450" s="22"/>
      <c r="U3450"/>
      <c r="AE3450" s="22"/>
      <c r="AF3450" s="22"/>
      <c r="AH3450" s="22"/>
      <c r="AI3450" s="22"/>
      <c r="AJ3450" s="22"/>
      <c r="AR3450"/>
      <c r="AV3450"/>
      <c r="BT3450" s="22"/>
      <c r="BU3450" s="22"/>
      <c r="BV3450" s="22"/>
      <c r="CL3450" s="22"/>
    </row>
    <row r="3451" spans="14:90">
      <c r="N3451" s="22"/>
      <c r="U3451"/>
      <c r="AE3451" s="22"/>
      <c r="AF3451" s="22"/>
      <c r="AH3451" s="22"/>
      <c r="AI3451" s="22"/>
      <c r="AJ3451" s="22"/>
      <c r="AR3451"/>
      <c r="AV3451"/>
      <c r="BT3451" s="22"/>
      <c r="BU3451" s="22"/>
      <c r="BV3451" s="22"/>
      <c r="CL3451" s="22"/>
    </row>
    <row r="3452" spans="14:90">
      <c r="N3452" s="22"/>
      <c r="U3452"/>
      <c r="AE3452" s="22"/>
      <c r="AF3452" s="22"/>
      <c r="AH3452" s="22"/>
      <c r="AI3452" s="22"/>
      <c r="AJ3452" s="22"/>
      <c r="AR3452"/>
      <c r="AV3452"/>
      <c r="BT3452" s="22"/>
      <c r="BU3452" s="22"/>
      <c r="BV3452" s="22"/>
      <c r="CL3452" s="22"/>
    </row>
    <row r="3453" spans="14:90">
      <c r="N3453" s="22"/>
      <c r="U3453"/>
      <c r="AE3453" s="22"/>
      <c r="AF3453" s="22"/>
      <c r="AH3453" s="22"/>
      <c r="AI3453" s="22"/>
      <c r="AJ3453" s="22"/>
      <c r="AR3453"/>
      <c r="AV3453"/>
      <c r="BT3453" s="22"/>
      <c r="BU3453" s="22"/>
      <c r="BV3453" s="22"/>
      <c r="CL3453" s="22"/>
    </row>
    <row r="3454" spans="14:90">
      <c r="N3454" s="22"/>
      <c r="U3454"/>
      <c r="AE3454" s="22"/>
      <c r="AF3454" s="22"/>
      <c r="AH3454" s="22"/>
      <c r="AI3454" s="22"/>
      <c r="AJ3454" s="22"/>
      <c r="AR3454"/>
      <c r="AV3454"/>
      <c r="BT3454" s="22"/>
      <c r="BU3454" s="22"/>
      <c r="BV3454" s="22"/>
      <c r="CL3454" s="22"/>
    </row>
    <row r="3455" spans="14:90">
      <c r="N3455" s="22"/>
      <c r="U3455"/>
      <c r="AE3455" s="22"/>
      <c r="AF3455" s="22"/>
      <c r="AH3455" s="22"/>
      <c r="AI3455" s="22"/>
      <c r="AJ3455" s="22"/>
      <c r="AR3455"/>
      <c r="AV3455"/>
      <c r="BT3455" s="22"/>
      <c r="BU3455" s="22"/>
      <c r="BV3455" s="22"/>
      <c r="CL3455" s="22"/>
    </row>
    <row r="3456" spans="14:90">
      <c r="N3456" s="22"/>
      <c r="U3456"/>
      <c r="AE3456" s="22"/>
      <c r="AF3456" s="22"/>
      <c r="AH3456" s="22"/>
      <c r="AI3456" s="22"/>
      <c r="AJ3456" s="22"/>
      <c r="AR3456"/>
      <c r="AV3456"/>
      <c r="BT3456" s="22"/>
      <c r="BU3456" s="22"/>
      <c r="BV3456" s="22"/>
      <c r="CL3456" s="22"/>
    </row>
    <row r="3457" spans="14:90">
      <c r="N3457" s="22"/>
      <c r="U3457"/>
      <c r="AE3457" s="22"/>
      <c r="AF3457" s="22"/>
      <c r="AH3457" s="22"/>
      <c r="AI3457" s="22"/>
      <c r="AJ3457" s="22"/>
      <c r="AR3457"/>
      <c r="AV3457"/>
      <c r="BT3457" s="22"/>
      <c r="BU3457" s="22"/>
      <c r="BV3457" s="22"/>
      <c r="CL3457" s="22"/>
    </row>
    <row r="3458" spans="14:90">
      <c r="N3458" s="22"/>
      <c r="U3458"/>
      <c r="AE3458" s="22"/>
      <c r="AF3458" s="22"/>
      <c r="AH3458" s="22"/>
      <c r="AI3458" s="22"/>
      <c r="AJ3458" s="22"/>
      <c r="AR3458"/>
      <c r="AV3458"/>
      <c r="BT3458" s="22"/>
      <c r="BU3458" s="22"/>
      <c r="BV3458" s="22"/>
      <c r="CL3458" s="22"/>
    </row>
    <row r="3459" spans="14:90">
      <c r="N3459" s="22"/>
      <c r="U3459"/>
      <c r="AE3459" s="22"/>
      <c r="AF3459" s="22"/>
      <c r="AH3459" s="22"/>
      <c r="AI3459" s="22"/>
      <c r="AJ3459" s="22"/>
      <c r="AR3459"/>
      <c r="AV3459"/>
      <c r="BT3459" s="22"/>
      <c r="BU3459" s="22"/>
      <c r="BV3459" s="22"/>
      <c r="CL3459" s="22"/>
    </row>
    <row r="3460" spans="14:90">
      <c r="N3460" s="22"/>
      <c r="U3460"/>
      <c r="AE3460" s="22"/>
      <c r="AF3460" s="22"/>
      <c r="AH3460" s="22"/>
      <c r="AI3460" s="22"/>
      <c r="AJ3460" s="22"/>
      <c r="AR3460"/>
      <c r="AV3460"/>
      <c r="BT3460" s="22"/>
      <c r="BU3460" s="22"/>
      <c r="BV3460" s="22"/>
      <c r="CL3460" s="22"/>
    </row>
    <row r="3461" spans="14:90">
      <c r="N3461" s="22"/>
      <c r="U3461"/>
      <c r="AE3461" s="22"/>
      <c r="AF3461" s="22"/>
      <c r="AH3461" s="22"/>
      <c r="AI3461" s="22"/>
      <c r="AJ3461" s="22"/>
      <c r="AR3461"/>
      <c r="AV3461"/>
      <c r="BT3461" s="22"/>
      <c r="BU3461" s="22"/>
      <c r="BV3461" s="22"/>
      <c r="CL3461" s="22"/>
    </row>
    <row r="3462" spans="14:90">
      <c r="N3462" s="22"/>
      <c r="U3462"/>
      <c r="AE3462" s="22"/>
      <c r="AF3462" s="22"/>
      <c r="AH3462" s="22"/>
      <c r="AI3462" s="22"/>
      <c r="AJ3462" s="22"/>
      <c r="AR3462"/>
      <c r="AV3462"/>
      <c r="BT3462" s="22"/>
      <c r="BU3462" s="22"/>
      <c r="BV3462" s="22"/>
      <c r="CL3462" s="22"/>
    </row>
    <row r="3463" spans="14:90">
      <c r="N3463" s="22"/>
      <c r="U3463"/>
      <c r="AE3463" s="22"/>
      <c r="AF3463" s="22"/>
      <c r="AH3463" s="22"/>
      <c r="AI3463" s="22"/>
      <c r="AJ3463" s="22"/>
      <c r="AR3463"/>
      <c r="AV3463"/>
      <c r="BT3463" s="22"/>
      <c r="BU3463" s="22"/>
      <c r="BV3463" s="22"/>
      <c r="CL3463" s="22"/>
    </row>
    <row r="3464" spans="14:90">
      <c r="N3464" s="22"/>
      <c r="U3464"/>
      <c r="AE3464" s="22"/>
      <c r="AF3464" s="22"/>
      <c r="AH3464" s="22"/>
      <c r="AI3464" s="22"/>
      <c r="AJ3464" s="22"/>
      <c r="AR3464"/>
      <c r="AV3464"/>
      <c r="BT3464" s="22"/>
      <c r="BU3464" s="22"/>
      <c r="BV3464" s="22"/>
      <c r="CL3464" s="22"/>
    </row>
    <row r="3465" spans="14:90">
      <c r="N3465" s="22"/>
      <c r="U3465"/>
      <c r="AE3465" s="22"/>
      <c r="AF3465" s="22"/>
      <c r="AH3465" s="22"/>
      <c r="AI3465" s="22"/>
      <c r="AJ3465" s="22"/>
      <c r="AR3465"/>
      <c r="AV3465"/>
      <c r="BT3465" s="22"/>
      <c r="BU3465" s="22"/>
      <c r="BV3465" s="22"/>
      <c r="CL3465" s="22"/>
    </row>
    <row r="3466" spans="14:90">
      <c r="N3466" s="22"/>
      <c r="U3466"/>
      <c r="AE3466" s="22"/>
      <c r="AF3466" s="22"/>
      <c r="AH3466" s="22"/>
      <c r="AI3466" s="22"/>
      <c r="AJ3466" s="22"/>
      <c r="AR3466"/>
      <c r="AV3466"/>
      <c r="BT3466" s="22"/>
      <c r="BU3466" s="22"/>
      <c r="BV3466" s="22"/>
      <c r="CL3466" s="22"/>
    </row>
    <row r="3467" spans="14:90">
      <c r="N3467" s="22"/>
      <c r="U3467"/>
      <c r="AE3467" s="22"/>
      <c r="AF3467" s="22"/>
      <c r="AH3467" s="22"/>
      <c r="AI3467" s="22"/>
      <c r="AJ3467" s="22"/>
      <c r="AR3467"/>
      <c r="AV3467"/>
      <c r="BT3467" s="22"/>
      <c r="BU3467" s="22"/>
      <c r="BV3467" s="22"/>
      <c r="CL3467" s="22"/>
    </row>
    <row r="3468" spans="14:90">
      <c r="N3468" s="22"/>
      <c r="U3468"/>
      <c r="AE3468" s="22"/>
      <c r="AF3468" s="22"/>
      <c r="AH3468" s="22"/>
      <c r="AI3468" s="22"/>
      <c r="AJ3468" s="22"/>
      <c r="AR3468"/>
      <c r="AV3468"/>
      <c r="BT3468" s="22"/>
      <c r="BU3468" s="22"/>
      <c r="BV3468" s="22"/>
      <c r="CL3468" s="22"/>
    </row>
    <row r="3469" spans="14:90">
      <c r="N3469" s="22"/>
      <c r="U3469"/>
      <c r="AE3469" s="22"/>
      <c r="AF3469" s="22"/>
      <c r="AH3469" s="22"/>
      <c r="AI3469" s="22"/>
      <c r="AJ3469" s="22"/>
      <c r="AR3469"/>
      <c r="AV3469"/>
      <c r="BT3469" s="22"/>
      <c r="BU3469" s="22"/>
      <c r="BV3469" s="22"/>
      <c r="CL3469" s="22"/>
    </row>
    <row r="3470" spans="14:90">
      <c r="N3470" s="22"/>
      <c r="U3470"/>
      <c r="AE3470" s="22"/>
      <c r="AF3470" s="22"/>
      <c r="AH3470" s="22"/>
      <c r="AI3470" s="22"/>
      <c r="AJ3470" s="22"/>
      <c r="AR3470"/>
      <c r="AV3470"/>
      <c r="BT3470" s="22"/>
      <c r="BU3470" s="22"/>
      <c r="BV3470" s="22"/>
      <c r="CL3470" s="22"/>
    </row>
    <row r="3471" spans="14:90">
      <c r="N3471" s="22"/>
      <c r="U3471"/>
      <c r="AE3471" s="22"/>
      <c r="AF3471" s="22"/>
      <c r="AH3471" s="22"/>
      <c r="AI3471" s="22"/>
      <c r="AJ3471" s="22"/>
      <c r="AR3471"/>
      <c r="AV3471"/>
      <c r="BT3471" s="22"/>
      <c r="BU3471" s="22"/>
      <c r="BV3471" s="22"/>
      <c r="CL3471" s="22"/>
    </row>
    <row r="3472" spans="14:90">
      <c r="N3472" s="22"/>
      <c r="U3472"/>
      <c r="AE3472" s="22"/>
      <c r="AF3472" s="22"/>
      <c r="AH3472" s="22"/>
      <c r="AI3472" s="22"/>
      <c r="AJ3472" s="22"/>
      <c r="AR3472"/>
      <c r="AV3472"/>
      <c r="BT3472" s="22"/>
      <c r="BU3472" s="22"/>
      <c r="BV3472" s="22"/>
      <c r="CL3472" s="22"/>
    </row>
    <row r="3473" spans="14:90">
      <c r="N3473" s="22"/>
      <c r="U3473"/>
      <c r="AE3473" s="22"/>
      <c r="AF3473" s="22"/>
      <c r="AH3473" s="22"/>
      <c r="AI3473" s="22"/>
      <c r="AJ3473" s="22"/>
      <c r="AR3473"/>
      <c r="AV3473"/>
      <c r="BT3473" s="22"/>
      <c r="BU3473" s="22"/>
      <c r="BV3473" s="22"/>
      <c r="CL3473" s="22"/>
    </row>
    <row r="3474" spans="14:90">
      <c r="N3474" s="22"/>
      <c r="U3474"/>
      <c r="AE3474" s="22"/>
      <c r="AF3474" s="22"/>
      <c r="AH3474" s="22"/>
      <c r="AI3474" s="22"/>
      <c r="AJ3474" s="22"/>
      <c r="AR3474"/>
      <c r="AV3474"/>
      <c r="BT3474" s="22"/>
      <c r="BU3474" s="22"/>
      <c r="BV3474" s="22"/>
      <c r="CL3474" s="22"/>
    </row>
    <row r="3475" spans="14:90">
      <c r="N3475" s="22"/>
      <c r="U3475"/>
      <c r="AE3475" s="22"/>
      <c r="AF3475" s="22"/>
      <c r="AH3475" s="22"/>
      <c r="AI3475" s="22"/>
      <c r="AJ3475" s="22"/>
      <c r="AR3475"/>
      <c r="AV3475"/>
      <c r="BT3475" s="22"/>
      <c r="BU3475" s="22"/>
      <c r="BV3475" s="22"/>
      <c r="CL3475" s="22"/>
    </row>
    <row r="3476" spans="14:90">
      <c r="N3476" s="22"/>
      <c r="U3476"/>
      <c r="AE3476" s="22"/>
      <c r="AF3476" s="22"/>
      <c r="AH3476" s="22"/>
      <c r="AI3476" s="22"/>
      <c r="AJ3476" s="22"/>
      <c r="AR3476"/>
      <c r="AV3476"/>
      <c r="BT3476" s="22"/>
      <c r="BU3476" s="22"/>
      <c r="BV3476" s="22"/>
      <c r="CL3476" s="22"/>
    </row>
    <row r="3477" spans="14:90">
      <c r="N3477" s="22"/>
      <c r="U3477"/>
      <c r="AE3477" s="22"/>
      <c r="AF3477" s="22"/>
      <c r="AH3477" s="22"/>
      <c r="AI3477" s="22"/>
      <c r="AJ3477" s="22"/>
      <c r="AR3477"/>
      <c r="AV3477"/>
      <c r="BT3477" s="22"/>
      <c r="BU3477" s="22"/>
      <c r="BV3477" s="22"/>
      <c r="CL3477" s="22"/>
    </row>
    <row r="3478" spans="14:90">
      <c r="N3478" s="22"/>
      <c r="U3478"/>
      <c r="AE3478" s="22"/>
      <c r="AF3478" s="22"/>
      <c r="AH3478" s="22"/>
      <c r="AI3478" s="22"/>
      <c r="AJ3478" s="22"/>
      <c r="AR3478"/>
      <c r="AV3478"/>
      <c r="BT3478" s="22"/>
      <c r="BU3478" s="22"/>
      <c r="BV3478" s="22"/>
      <c r="CL3478" s="22"/>
    </row>
    <row r="3479" spans="14:90">
      <c r="N3479" s="22"/>
      <c r="U3479"/>
      <c r="AE3479" s="22"/>
      <c r="AF3479" s="22"/>
      <c r="AH3479" s="22"/>
      <c r="AI3479" s="22"/>
      <c r="AJ3479" s="22"/>
      <c r="AR3479"/>
      <c r="AV3479"/>
      <c r="BT3479" s="22"/>
      <c r="BU3479" s="22"/>
      <c r="BV3479" s="22"/>
      <c r="CL3479" s="22"/>
    </row>
    <row r="3480" spans="14:90">
      <c r="N3480" s="22"/>
      <c r="U3480"/>
      <c r="AE3480" s="22"/>
      <c r="AF3480" s="22"/>
      <c r="AH3480" s="22"/>
      <c r="AI3480" s="22"/>
      <c r="AJ3480" s="22"/>
      <c r="AR3480"/>
      <c r="AV3480"/>
      <c r="BT3480" s="22"/>
      <c r="BU3480" s="22"/>
      <c r="BV3480" s="22"/>
      <c r="CL3480" s="22"/>
    </row>
    <row r="3481" spans="14:90">
      <c r="N3481" s="22"/>
      <c r="U3481"/>
      <c r="AE3481" s="22"/>
      <c r="AF3481" s="22"/>
      <c r="AH3481" s="22"/>
      <c r="AI3481" s="22"/>
      <c r="AJ3481" s="22"/>
      <c r="AR3481"/>
      <c r="AV3481"/>
      <c r="BT3481" s="22"/>
      <c r="BU3481" s="22"/>
      <c r="BV3481" s="22"/>
      <c r="CL3481" s="22"/>
    </row>
    <row r="3482" spans="14:90">
      <c r="N3482" s="22"/>
      <c r="U3482"/>
      <c r="AE3482" s="22"/>
      <c r="AF3482" s="22"/>
      <c r="AH3482" s="22"/>
      <c r="AI3482" s="22"/>
      <c r="AJ3482" s="22"/>
      <c r="AR3482"/>
      <c r="AV3482"/>
      <c r="BT3482" s="22"/>
      <c r="BU3482" s="22"/>
      <c r="BV3482" s="22"/>
      <c r="CL3482" s="22"/>
    </row>
    <row r="3483" spans="14:90">
      <c r="N3483" s="22"/>
      <c r="U3483"/>
      <c r="AE3483" s="22"/>
      <c r="AF3483" s="22"/>
      <c r="AH3483" s="22"/>
      <c r="AI3483" s="22"/>
      <c r="AJ3483" s="22"/>
      <c r="AR3483"/>
      <c r="AV3483"/>
      <c r="BT3483" s="22"/>
      <c r="BU3483" s="22"/>
      <c r="BV3483" s="22"/>
      <c r="CL3483" s="22"/>
    </row>
    <row r="3484" spans="14:90">
      <c r="N3484" s="22"/>
      <c r="U3484"/>
      <c r="AE3484" s="22"/>
      <c r="AF3484" s="22"/>
      <c r="AH3484" s="22"/>
      <c r="AI3484" s="22"/>
      <c r="AJ3484" s="22"/>
      <c r="AR3484"/>
      <c r="AV3484"/>
      <c r="BT3484" s="22"/>
      <c r="BU3484" s="22"/>
      <c r="BV3484" s="22"/>
      <c r="CL3484" s="22"/>
    </row>
    <row r="3485" spans="14:90">
      <c r="N3485" s="22"/>
      <c r="U3485"/>
      <c r="AE3485" s="22"/>
      <c r="AF3485" s="22"/>
      <c r="AH3485" s="22"/>
      <c r="AI3485" s="22"/>
      <c r="AJ3485" s="22"/>
      <c r="AR3485"/>
      <c r="AV3485"/>
      <c r="BT3485" s="22"/>
      <c r="BU3485" s="22"/>
      <c r="BV3485" s="22"/>
      <c r="CL3485" s="22"/>
    </row>
    <row r="3486" spans="14:90">
      <c r="N3486" s="22"/>
      <c r="U3486"/>
      <c r="AE3486" s="22"/>
      <c r="AF3486" s="22"/>
      <c r="AH3486" s="22"/>
      <c r="AI3486" s="22"/>
      <c r="AJ3486" s="22"/>
      <c r="AR3486"/>
      <c r="AV3486"/>
      <c r="BT3486" s="22"/>
      <c r="BU3486" s="22"/>
      <c r="BV3486" s="22"/>
      <c r="CL3486" s="22"/>
    </row>
    <row r="3487" spans="14:90">
      <c r="N3487" s="22"/>
      <c r="U3487"/>
      <c r="AE3487" s="22"/>
      <c r="AF3487" s="22"/>
      <c r="AH3487" s="22"/>
      <c r="AI3487" s="22"/>
      <c r="AJ3487" s="22"/>
      <c r="AR3487"/>
      <c r="AV3487"/>
      <c r="BT3487" s="22"/>
      <c r="BU3487" s="22"/>
      <c r="BV3487" s="22"/>
      <c r="CL3487" s="22"/>
    </row>
    <row r="3488" spans="14:90">
      <c r="N3488" s="22"/>
      <c r="U3488"/>
      <c r="AE3488" s="22"/>
      <c r="AF3488" s="22"/>
      <c r="AH3488" s="22"/>
      <c r="AI3488" s="22"/>
      <c r="AJ3488" s="22"/>
      <c r="AR3488"/>
      <c r="AV3488"/>
      <c r="BT3488" s="22"/>
      <c r="BU3488" s="22"/>
      <c r="BV3488" s="22"/>
      <c r="CL3488" s="22"/>
    </row>
    <row r="3489" spans="14:90">
      <c r="N3489" s="22"/>
      <c r="U3489"/>
      <c r="AE3489" s="22"/>
      <c r="AF3489" s="22"/>
      <c r="AH3489" s="22"/>
      <c r="AI3489" s="22"/>
      <c r="AJ3489" s="22"/>
      <c r="AR3489"/>
      <c r="AV3489"/>
      <c r="BT3489" s="22"/>
      <c r="BU3489" s="22"/>
      <c r="BV3489" s="22"/>
      <c r="CL3489" s="22"/>
    </row>
    <row r="3490" spans="14:90">
      <c r="N3490" s="22"/>
      <c r="U3490"/>
      <c r="AE3490" s="22"/>
      <c r="AF3490" s="22"/>
      <c r="AH3490" s="22"/>
      <c r="AI3490" s="22"/>
      <c r="AJ3490" s="22"/>
      <c r="AR3490"/>
      <c r="AV3490"/>
      <c r="BT3490" s="22"/>
      <c r="BU3490" s="22"/>
      <c r="BV3490" s="22"/>
      <c r="CL3490" s="22"/>
    </row>
    <row r="3491" spans="14:90">
      <c r="N3491" s="22"/>
      <c r="U3491"/>
      <c r="AE3491" s="22"/>
      <c r="AF3491" s="22"/>
      <c r="AH3491" s="22"/>
      <c r="AI3491" s="22"/>
      <c r="AJ3491" s="22"/>
      <c r="AR3491"/>
      <c r="AV3491"/>
      <c r="BT3491" s="22"/>
      <c r="BU3491" s="22"/>
      <c r="BV3491" s="22"/>
      <c r="CL3491" s="22"/>
    </row>
    <row r="3492" spans="14:90">
      <c r="N3492" s="22"/>
      <c r="U3492"/>
      <c r="AE3492" s="22"/>
      <c r="AF3492" s="22"/>
      <c r="AH3492" s="22"/>
      <c r="AI3492" s="22"/>
      <c r="AJ3492" s="22"/>
      <c r="AR3492"/>
      <c r="AV3492"/>
      <c r="BT3492" s="22"/>
      <c r="BU3492" s="22"/>
      <c r="BV3492" s="22"/>
      <c r="CL3492" s="22"/>
    </row>
    <row r="3493" spans="14:90">
      <c r="N3493" s="22"/>
      <c r="U3493"/>
      <c r="AE3493" s="22"/>
      <c r="AF3493" s="22"/>
      <c r="AH3493" s="22"/>
      <c r="AI3493" s="22"/>
      <c r="AJ3493" s="22"/>
      <c r="AR3493"/>
      <c r="AV3493"/>
      <c r="BT3493" s="22"/>
      <c r="BU3493" s="22"/>
      <c r="BV3493" s="22"/>
      <c r="CL3493" s="22"/>
    </row>
    <row r="3494" spans="14:90">
      <c r="N3494" s="22"/>
      <c r="U3494"/>
      <c r="AE3494" s="22"/>
      <c r="AF3494" s="22"/>
      <c r="AH3494" s="22"/>
      <c r="AI3494" s="22"/>
      <c r="AJ3494" s="22"/>
      <c r="AR3494"/>
      <c r="AV3494"/>
      <c r="BT3494" s="22"/>
      <c r="BU3494" s="22"/>
      <c r="BV3494" s="22"/>
      <c r="CL3494" s="22"/>
    </row>
    <row r="3495" spans="14:90">
      <c r="N3495" s="22"/>
      <c r="U3495"/>
      <c r="AE3495" s="22"/>
      <c r="AF3495" s="22"/>
      <c r="AH3495" s="22"/>
      <c r="AI3495" s="22"/>
      <c r="AJ3495" s="22"/>
      <c r="AR3495"/>
      <c r="AV3495"/>
      <c r="BT3495" s="22"/>
      <c r="BU3495" s="22"/>
      <c r="BV3495" s="22"/>
      <c r="CL3495" s="22"/>
    </row>
    <row r="3496" spans="14:90">
      <c r="N3496" s="22"/>
      <c r="U3496"/>
      <c r="AE3496" s="22"/>
      <c r="AF3496" s="22"/>
      <c r="AH3496" s="22"/>
      <c r="AI3496" s="22"/>
      <c r="AJ3496" s="22"/>
      <c r="AR3496"/>
      <c r="AV3496"/>
      <c r="BT3496" s="22"/>
      <c r="BU3496" s="22"/>
      <c r="BV3496" s="22"/>
      <c r="CL3496" s="22"/>
    </row>
    <row r="3497" spans="14:90">
      <c r="N3497" s="22"/>
      <c r="U3497"/>
      <c r="AE3497" s="22"/>
      <c r="AF3497" s="22"/>
      <c r="AH3497" s="22"/>
      <c r="AI3497" s="22"/>
      <c r="AJ3497" s="22"/>
      <c r="AR3497"/>
      <c r="AV3497"/>
      <c r="BT3497" s="22"/>
      <c r="BU3497" s="22"/>
      <c r="BV3497" s="22"/>
      <c r="CL3497" s="22"/>
    </row>
    <row r="3498" spans="14:90">
      <c r="N3498" s="22"/>
      <c r="U3498"/>
      <c r="AE3498" s="22"/>
      <c r="AF3498" s="22"/>
      <c r="AH3498" s="22"/>
      <c r="AI3498" s="22"/>
      <c r="AJ3498" s="22"/>
      <c r="AR3498"/>
      <c r="AV3498"/>
      <c r="BT3498" s="22"/>
      <c r="BU3498" s="22"/>
      <c r="BV3498" s="22"/>
      <c r="CL3498" s="22"/>
    </row>
    <row r="3499" spans="14:90">
      <c r="N3499" s="22"/>
      <c r="U3499"/>
      <c r="AE3499" s="22"/>
      <c r="AF3499" s="22"/>
      <c r="AH3499" s="22"/>
      <c r="AI3499" s="22"/>
      <c r="AJ3499" s="22"/>
      <c r="AR3499"/>
      <c r="AV3499"/>
      <c r="BT3499" s="22"/>
      <c r="BU3499" s="22"/>
      <c r="BV3499" s="22"/>
      <c r="CL3499" s="22"/>
    </row>
    <row r="3500" spans="14:90">
      <c r="N3500" s="22"/>
      <c r="U3500"/>
      <c r="AE3500" s="22"/>
      <c r="AF3500" s="22"/>
      <c r="AH3500" s="22"/>
      <c r="AI3500" s="22"/>
      <c r="AJ3500" s="22"/>
      <c r="AR3500"/>
      <c r="AV3500"/>
      <c r="BT3500" s="22"/>
      <c r="BU3500" s="22"/>
      <c r="BV3500" s="22"/>
      <c r="CL3500" s="22"/>
    </row>
    <row r="3501" spans="14:90">
      <c r="N3501" s="22"/>
      <c r="U3501"/>
      <c r="AE3501" s="22"/>
      <c r="AF3501" s="22"/>
      <c r="AH3501" s="22"/>
      <c r="AI3501" s="22"/>
      <c r="AJ3501" s="22"/>
      <c r="AR3501"/>
      <c r="AV3501"/>
      <c r="BT3501" s="22"/>
      <c r="BU3501" s="22"/>
      <c r="BV3501" s="22"/>
      <c r="CL3501" s="22"/>
    </row>
    <row r="3502" spans="14:90">
      <c r="N3502" s="22"/>
      <c r="U3502"/>
      <c r="AE3502" s="22"/>
      <c r="AF3502" s="22"/>
      <c r="AH3502" s="22"/>
      <c r="AI3502" s="22"/>
      <c r="AJ3502" s="22"/>
      <c r="AR3502"/>
      <c r="AV3502"/>
      <c r="BT3502" s="22"/>
      <c r="BU3502" s="22"/>
      <c r="BV3502" s="22"/>
      <c r="CL3502" s="22"/>
    </row>
    <row r="3503" spans="14:90">
      <c r="N3503" s="22"/>
      <c r="U3503"/>
      <c r="AE3503" s="22"/>
      <c r="AF3503" s="22"/>
      <c r="AH3503" s="22"/>
      <c r="AI3503" s="22"/>
      <c r="AJ3503" s="22"/>
      <c r="AR3503"/>
      <c r="AV3503"/>
      <c r="BT3503" s="22"/>
      <c r="BU3503" s="22"/>
      <c r="BV3503" s="22"/>
      <c r="CL3503" s="22"/>
    </row>
    <row r="3504" spans="14:90">
      <c r="N3504" s="22"/>
      <c r="U3504"/>
      <c r="AE3504" s="22"/>
      <c r="AF3504" s="22"/>
      <c r="AH3504" s="22"/>
      <c r="AI3504" s="22"/>
      <c r="AJ3504" s="22"/>
      <c r="AR3504"/>
      <c r="AV3504"/>
      <c r="BT3504" s="22"/>
      <c r="BU3504" s="22"/>
      <c r="BV3504" s="22"/>
      <c r="CL3504" s="22"/>
    </row>
    <row r="3505" spans="14:90">
      <c r="N3505" s="22"/>
      <c r="U3505"/>
      <c r="AE3505" s="22"/>
      <c r="AF3505" s="22"/>
      <c r="AH3505" s="22"/>
      <c r="AI3505" s="22"/>
      <c r="AJ3505" s="22"/>
      <c r="AR3505"/>
      <c r="AV3505"/>
      <c r="BT3505" s="22"/>
      <c r="BU3505" s="22"/>
      <c r="BV3505" s="22"/>
      <c r="CL3505" s="22"/>
    </row>
    <row r="3506" spans="14:90">
      <c r="N3506" s="22"/>
      <c r="U3506"/>
      <c r="AE3506" s="22"/>
      <c r="AF3506" s="22"/>
      <c r="AH3506" s="22"/>
      <c r="AI3506" s="22"/>
      <c r="AJ3506" s="22"/>
      <c r="AR3506"/>
      <c r="AV3506"/>
      <c r="BT3506" s="22"/>
      <c r="BU3506" s="22"/>
      <c r="BV3506" s="22"/>
      <c r="CL3506" s="22"/>
    </row>
    <row r="3507" spans="14:90">
      <c r="N3507" s="22"/>
      <c r="U3507"/>
      <c r="AE3507" s="22"/>
      <c r="AF3507" s="22"/>
      <c r="AH3507" s="22"/>
      <c r="AI3507" s="22"/>
      <c r="AJ3507" s="22"/>
      <c r="AR3507"/>
      <c r="AV3507"/>
      <c r="BT3507" s="22"/>
      <c r="BU3507" s="22"/>
      <c r="BV3507" s="22"/>
      <c r="CL3507" s="22"/>
    </row>
    <row r="3508" spans="14:90">
      <c r="N3508" s="22"/>
      <c r="U3508"/>
      <c r="AE3508" s="22"/>
      <c r="AF3508" s="22"/>
      <c r="AH3508" s="22"/>
      <c r="AI3508" s="22"/>
      <c r="AJ3508" s="22"/>
      <c r="AR3508"/>
      <c r="AV3508"/>
      <c r="BT3508" s="22"/>
      <c r="BU3508" s="22"/>
      <c r="BV3508" s="22"/>
      <c r="CL3508" s="22"/>
    </row>
    <row r="3509" spans="14:90">
      <c r="N3509" s="22"/>
      <c r="U3509"/>
      <c r="AE3509" s="22"/>
      <c r="AF3509" s="22"/>
      <c r="AH3509" s="22"/>
      <c r="AI3509" s="22"/>
      <c r="AJ3509" s="22"/>
      <c r="AR3509"/>
      <c r="AV3509"/>
      <c r="BT3509" s="22"/>
      <c r="BU3509" s="22"/>
      <c r="BV3509" s="22"/>
      <c r="CL3509" s="22"/>
    </row>
    <row r="3510" spans="14:90">
      <c r="N3510" s="22"/>
      <c r="U3510"/>
      <c r="AE3510" s="22"/>
      <c r="AF3510" s="22"/>
      <c r="AH3510" s="22"/>
      <c r="AI3510" s="22"/>
      <c r="AJ3510" s="22"/>
      <c r="AR3510"/>
      <c r="AV3510"/>
      <c r="BT3510" s="22"/>
      <c r="BU3510" s="22"/>
      <c r="BV3510" s="22"/>
      <c r="CL3510" s="22"/>
    </row>
    <row r="3511" spans="14:90">
      <c r="N3511" s="22"/>
      <c r="U3511"/>
      <c r="AE3511" s="22"/>
      <c r="AF3511" s="22"/>
      <c r="AH3511" s="22"/>
      <c r="AI3511" s="22"/>
      <c r="AJ3511" s="22"/>
      <c r="AR3511"/>
      <c r="AV3511"/>
      <c r="BT3511" s="22"/>
      <c r="BU3511" s="22"/>
      <c r="BV3511" s="22"/>
      <c r="CL3511" s="22"/>
    </row>
    <row r="3512" spans="14:90">
      <c r="N3512" s="22"/>
      <c r="U3512"/>
      <c r="AE3512" s="22"/>
      <c r="AF3512" s="22"/>
      <c r="AH3512" s="22"/>
      <c r="AI3512" s="22"/>
      <c r="AJ3512" s="22"/>
      <c r="AR3512"/>
      <c r="AV3512"/>
      <c r="BT3512" s="22"/>
      <c r="BU3512" s="22"/>
      <c r="BV3512" s="22"/>
      <c r="CL3512" s="22"/>
    </row>
    <row r="3513" spans="14:90">
      <c r="N3513" s="22"/>
      <c r="U3513"/>
      <c r="AE3513" s="22"/>
      <c r="AF3513" s="22"/>
      <c r="AH3513" s="22"/>
      <c r="AI3513" s="22"/>
      <c r="AJ3513" s="22"/>
      <c r="AR3513"/>
      <c r="AV3513"/>
      <c r="BT3513" s="22"/>
      <c r="BU3513" s="22"/>
      <c r="BV3513" s="22"/>
      <c r="CL3513" s="22"/>
    </row>
    <row r="3514" spans="14:90">
      <c r="N3514" s="22"/>
      <c r="U3514"/>
      <c r="AE3514" s="22"/>
      <c r="AF3514" s="22"/>
      <c r="AH3514" s="22"/>
      <c r="AI3514" s="22"/>
      <c r="AJ3514" s="22"/>
      <c r="AR3514"/>
      <c r="AV3514"/>
      <c r="BT3514" s="22"/>
      <c r="BU3514" s="22"/>
      <c r="BV3514" s="22"/>
      <c r="CL3514" s="22"/>
    </row>
    <row r="3515" spans="14:90">
      <c r="N3515" s="22"/>
      <c r="U3515"/>
      <c r="AE3515" s="22"/>
      <c r="AF3515" s="22"/>
      <c r="AH3515" s="22"/>
      <c r="AI3515" s="22"/>
      <c r="AJ3515" s="22"/>
      <c r="AR3515"/>
      <c r="AV3515"/>
      <c r="BT3515" s="22"/>
      <c r="BU3515" s="22"/>
      <c r="BV3515" s="22"/>
      <c r="CL3515" s="22"/>
    </row>
    <row r="3516" spans="14:90">
      <c r="N3516" s="22"/>
      <c r="U3516"/>
      <c r="AE3516" s="22"/>
      <c r="AF3516" s="22"/>
      <c r="AH3516" s="22"/>
      <c r="AI3516" s="22"/>
      <c r="AJ3516" s="22"/>
      <c r="AR3516"/>
      <c r="AV3516"/>
      <c r="BT3516" s="22"/>
      <c r="BU3516" s="22"/>
      <c r="BV3516" s="22"/>
      <c r="CL3516" s="22"/>
    </row>
    <row r="3517" spans="14:90">
      <c r="N3517" s="22"/>
      <c r="U3517"/>
      <c r="AE3517" s="22"/>
      <c r="AF3517" s="22"/>
      <c r="AH3517" s="22"/>
      <c r="AI3517" s="22"/>
      <c r="AJ3517" s="22"/>
      <c r="AR3517"/>
      <c r="AV3517"/>
      <c r="BT3517" s="22"/>
      <c r="BU3517" s="22"/>
      <c r="BV3517" s="22"/>
      <c r="CL3517" s="22"/>
    </row>
    <row r="3518" spans="14:90">
      <c r="N3518" s="22"/>
      <c r="U3518"/>
      <c r="AE3518" s="22"/>
      <c r="AF3518" s="22"/>
      <c r="AH3518" s="22"/>
      <c r="AI3518" s="22"/>
      <c r="AJ3518" s="22"/>
      <c r="AR3518"/>
      <c r="AV3518"/>
      <c r="BT3518" s="22"/>
      <c r="BU3518" s="22"/>
      <c r="BV3518" s="22"/>
      <c r="CL3518" s="22"/>
    </row>
    <row r="3519" spans="14:90">
      <c r="N3519" s="22"/>
      <c r="U3519"/>
      <c r="AE3519" s="22"/>
      <c r="AF3519" s="22"/>
      <c r="AH3519" s="22"/>
      <c r="AI3519" s="22"/>
      <c r="AJ3519" s="22"/>
      <c r="AR3519"/>
      <c r="AV3519"/>
      <c r="BT3519" s="22"/>
      <c r="BU3519" s="22"/>
      <c r="BV3519" s="22"/>
      <c r="CL3519" s="22"/>
    </row>
    <row r="3520" spans="14:90">
      <c r="N3520" s="22"/>
      <c r="U3520"/>
      <c r="AE3520" s="22"/>
      <c r="AF3520" s="22"/>
      <c r="AH3520" s="22"/>
      <c r="AI3520" s="22"/>
      <c r="AJ3520" s="22"/>
      <c r="AR3520"/>
      <c r="AV3520"/>
      <c r="BT3520" s="22"/>
      <c r="BU3520" s="22"/>
      <c r="BV3520" s="22"/>
      <c r="CL3520" s="22"/>
    </row>
    <row r="3521" spans="14:90">
      <c r="N3521" s="22"/>
      <c r="U3521"/>
      <c r="AE3521" s="22"/>
      <c r="AF3521" s="22"/>
      <c r="AH3521" s="22"/>
      <c r="AI3521" s="22"/>
      <c r="AJ3521" s="22"/>
      <c r="AR3521"/>
      <c r="AV3521"/>
      <c r="BT3521" s="22"/>
      <c r="BU3521" s="22"/>
      <c r="BV3521" s="22"/>
      <c r="CL3521" s="22"/>
    </row>
    <row r="3522" spans="14:90">
      <c r="N3522" s="22"/>
      <c r="U3522"/>
      <c r="AE3522" s="22"/>
      <c r="AF3522" s="22"/>
      <c r="AH3522" s="22"/>
      <c r="AI3522" s="22"/>
      <c r="AJ3522" s="22"/>
      <c r="AR3522"/>
      <c r="AV3522"/>
      <c r="BT3522" s="22"/>
      <c r="BU3522" s="22"/>
      <c r="BV3522" s="22"/>
      <c r="CL3522" s="22"/>
    </row>
    <row r="3523" spans="14:90">
      <c r="N3523" s="22"/>
      <c r="U3523"/>
      <c r="AE3523" s="22"/>
      <c r="AF3523" s="22"/>
      <c r="AH3523" s="22"/>
      <c r="AI3523" s="22"/>
      <c r="AJ3523" s="22"/>
      <c r="AR3523"/>
      <c r="AV3523"/>
      <c r="BT3523" s="22"/>
      <c r="BU3523" s="22"/>
      <c r="BV3523" s="22"/>
      <c r="CL3523" s="22"/>
    </row>
    <row r="3524" spans="14:90">
      <c r="N3524" s="22"/>
      <c r="U3524"/>
      <c r="AE3524" s="22"/>
      <c r="AF3524" s="22"/>
      <c r="AH3524" s="22"/>
      <c r="AI3524" s="22"/>
      <c r="AJ3524" s="22"/>
      <c r="AR3524"/>
      <c r="AV3524"/>
      <c r="BT3524" s="22"/>
      <c r="BU3524" s="22"/>
      <c r="BV3524" s="22"/>
      <c r="CL3524" s="22"/>
    </row>
    <row r="3525" spans="14:90">
      <c r="N3525" s="22"/>
      <c r="U3525"/>
      <c r="AE3525" s="22"/>
      <c r="AF3525" s="22"/>
      <c r="AH3525" s="22"/>
      <c r="AI3525" s="22"/>
      <c r="AJ3525" s="22"/>
      <c r="AR3525"/>
      <c r="AV3525"/>
      <c r="BT3525" s="22"/>
      <c r="BU3525" s="22"/>
      <c r="BV3525" s="22"/>
      <c r="CL3525" s="22"/>
    </row>
    <row r="3526" spans="14:90">
      <c r="N3526" s="22"/>
      <c r="U3526"/>
      <c r="AE3526" s="22"/>
      <c r="AF3526" s="22"/>
      <c r="AH3526" s="22"/>
      <c r="AI3526" s="22"/>
      <c r="AJ3526" s="22"/>
      <c r="AR3526"/>
      <c r="AV3526"/>
      <c r="BT3526" s="22"/>
      <c r="BU3526" s="22"/>
      <c r="BV3526" s="22"/>
      <c r="CL3526" s="22"/>
    </row>
    <row r="3527" spans="14:90">
      <c r="N3527" s="22"/>
      <c r="U3527"/>
      <c r="AE3527" s="22"/>
      <c r="AF3527" s="22"/>
      <c r="AH3527" s="22"/>
      <c r="AI3527" s="22"/>
      <c r="AJ3527" s="22"/>
      <c r="AR3527"/>
      <c r="AV3527"/>
      <c r="BT3527" s="22"/>
      <c r="BU3527" s="22"/>
      <c r="BV3527" s="22"/>
      <c r="CL3527" s="22"/>
    </row>
    <row r="3528" spans="14:90">
      <c r="N3528" s="22"/>
      <c r="U3528"/>
      <c r="AE3528" s="22"/>
      <c r="AF3528" s="22"/>
      <c r="AH3528" s="22"/>
      <c r="AI3528" s="22"/>
      <c r="AJ3528" s="22"/>
      <c r="AR3528"/>
      <c r="AV3528"/>
      <c r="BT3528" s="22"/>
      <c r="BU3528" s="22"/>
      <c r="BV3528" s="22"/>
      <c r="CL3528" s="22"/>
    </row>
    <row r="3529" spans="14:90">
      <c r="N3529" s="22"/>
      <c r="U3529"/>
      <c r="AE3529" s="22"/>
      <c r="AF3529" s="22"/>
      <c r="AH3529" s="22"/>
      <c r="AI3529" s="22"/>
      <c r="AJ3529" s="22"/>
      <c r="AR3529"/>
      <c r="AV3529"/>
      <c r="BT3529" s="22"/>
      <c r="BU3529" s="22"/>
      <c r="BV3529" s="22"/>
      <c r="CL3529" s="22"/>
    </row>
    <row r="3530" spans="14:90">
      <c r="N3530" s="22"/>
      <c r="U3530"/>
      <c r="AE3530" s="22"/>
      <c r="AF3530" s="22"/>
      <c r="AH3530" s="22"/>
      <c r="AI3530" s="22"/>
      <c r="AJ3530" s="22"/>
      <c r="AR3530"/>
      <c r="AV3530"/>
      <c r="BT3530" s="22"/>
      <c r="BU3530" s="22"/>
      <c r="BV3530" s="22"/>
      <c r="CL3530" s="22"/>
    </row>
    <row r="3531" spans="14:90">
      <c r="N3531" s="22"/>
      <c r="U3531"/>
      <c r="AE3531" s="22"/>
      <c r="AF3531" s="22"/>
      <c r="AH3531" s="22"/>
      <c r="AI3531" s="22"/>
      <c r="AJ3531" s="22"/>
      <c r="AR3531"/>
      <c r="AV3531"/>
      <c r="BT3531" s="22"/>
      <c r="BU3531" s="22"/>
      <c r="BV3531" s="22"/>
      <c r="CL3531" s="22"/>
    </row>
    <row r="3532" spans="14:90">
      <c r="N3532" s="22"/>
      <c r="U3532"/>
      <c r="AE3532" s="22"/>
      <c r="AF3532" s="22"/>
      <c r="AH3532" s="22"/>
      <c r="AI3532" s="22"/>
      <c r="AJ3532" s="22"/>
      <c r="AR3532"/>
      <c r="AV3532"/>
      <c r="BT3532" s="22"/>
      <c r="BU3532" s="22"/>
      <c r="BV3532" s="22"/>
      <c r="CL3532" s="22"/>
    </row>
    <row r="3533" spans="14:90">
      <c r="N3533" s="22"/>
      <c r="U3533"/>
      <c r="AE3533" s="22"/>
      <c r="AF3533" s="22"/>
      <c r="AH3533" s="22"/>
      <c r="AI3533" s="22"/>
      <c r="AJ3533" s="22"/>
      <c r="AR3533"/>
      <c r="AV3533"/>
      <c r="BT3533" s="22"/>
      <c r="BU3533" s="22"/>
      <c r="BV3533" s="22"/>
      <c r="CL3533" s="22"/>
    </row>
    <row r="3534" spans="14:90">
      <c r="N3534" s="22"/>
      <c r="U3534"/>
      <c r="AE3534" s="22"/>
      <c r="AF3534" s="22"/>
      <c r="AH3534" s="22"/>
      <c r="AI3534" s="22"/>
      <c r="AJ3534" s="22"/>
      <c r="AR3534"/>
      <c r="AV3534"/>
      <c r="BT3534" s="22"/>
      <c r="BU3534" s="22"/>
      <c r="BV3534" s="22"/>
      <c r="CL3534" s="22"/>
    </row>
    <row r="3535" spans="14:90">
      <c r="N3535" s="22"/>
      <c r="U3535"/>
      <c r="AE3535" s="22"/>
      <c r="AF3535" s="22"/>
      <c r="AH3535" s="22"/>
      <c r="AI3535" s="22"/>
      <c r="AJ3535" s="22"/>
      <c r="AR3535"/>
      <c r="AV3535"/>
      <c r="BT3535" s="22"/>
      <c r="BU3535" s="22"/>
      <c r="BV3535" s="22"/>
      <c r="CL3535" s="22"/>
    </row>
    <row r="3536" spans="14:90">
      <c r="N3536" s="22"/>
      <c r="U3536"/>
      <c r="AE3536" s="22"/>
      <c r="AF3536" s="22"/>
      <c r="AH3536" s="22"/>
      <c r="AI3536" s="22"/>
      <c r="AJ3536" s="22"/>
      <c r="AR3536"/>
      <c r="AV3536"/>
      <c r="BT3536" s="22"/>
      <c r="BU3536" s="22"/>
      <c r="BV3536" s="22"/>
      <c r="CL3536" s="22"/>
    </row>
    <row r="3537" spans="14:90">
      <c r="N3537" s="22"/>
      <c r="U3537"/>
      <c r="AE3537" s="22"/>
      <c r="AF3537" s="22"/>
      <c r="AH3537" s="22"/>
      <c r="AI3537" s="22"/>
      <c r="AJ3537" s="22"/>
      <c r="AR3537"/>
      <c r="AV3537"/>
      <c r="BT3537" s="22"/>
      <c r="BU3537" s="22"/>
      <c r="BV3537" s="22"/>
      <c r="CL3537" s="22"/>
    </row>
    <row r="3538" spans="14:90">
      <c r="N3538" s="22"/>
      <c r="U3538"/>
      <c r="AE3538" s="22"/>
      <c r="AF3538" s="22"/>
      <c r="AH3538" s="22"/>
      <c r="AI3538" s="22"/>
      <c r="AJ3538" s="22"/>
      <c r="AR3538"/>
      <c r="AV3538"/>
      <c r="BT3538" s="22"/>
      <c r="BU3538" s="22"/>
      <c r="BV3538" s="22"/>
      <c r="CL3538" s="22"/>
    </row>
    <row r="3539" spans="14:90">
      <c r="N3539" s="22"/>
      <c r="U3539"/>
      <c r="AE3539" s="22"/>
      <c r="AF3539" s="22"/>
      <c r="AH3539" s="22"/>
      <c r="AI3539" s="22"/>
      <c r="AJ3539" s="22"/>
      <c r="AR3539"/>
      <c r="AV3539"/>
      <c r="BT3539" s="22"/>
      <c r="BU3539" s="22"/>
      <c r="BV3539" s="22"/>
      <c r="CL3539" s="22"/>
    </row>
    <row r="3540" spans="14:90">
      <c r="N3540" s="22"/>
      <c r="U3540"/>
      <c r="AE3540" s="22"/>
      <c r="AF3540" s="22"/>
      <c r="AH3540" s="22"/>
      <c r="AI3540" s="22"/>
      <c r="AJ3540" s="22"/>
      <c r="AR3540"/>
      <c r="AV3540"/>
      <c r="BT3540" s="22"/>
      <c r="BU3540" s="22"/>
      <c r="BV3540" s="22"/>
      <c r="CL3540" s="22"/>
    </row>
    <row r="3541" spans="14:90">
      <c r="N3541" s="22"/>
      <c r="U3541"/>
      <c r="AE3541" s="22"/>
      <c r="AF3541" s="22"/>
      <c r="AH3541" s="22"/>
      <c r="AI3541" s="22"/>
      <c r="AJ3541" s="22"/>
      <c r="AR3541"/>
      <c r="AV3541"/>
      <c r="BT3541" s="22"/>
      <c r="BU3541" s="22"/>
      <c r="BV3541" s="22"/>
      <c r="CL3541" s="22"/>
    </row>
    <row r="3542" spans="14:90">
      <c r="N3542" s="22"/>
      <c r="U3542"/>
      <c r="AE3542" s="22"/>
      <c r="AF3542" s="22"/>
      <c r="AH3542" s="22"/>
      <c r="AI3542" s="22"/>
      <c r="AJ3542" s="22"/>
      <c r="AR3542"/>
      <c r="AV3542"/>
      <c r="BT3542" s="22"/>
      <c r="BU3542" s="22"/>
      <c r="BV3542" s="22"/>
      <c r="CL3542" s="22"/>
    </row>
    <row r="3543" spans="14:90">
      <c r="N3543" s="22"/>
      <c r="U3543"/>
      <c r="AE3543" s="22"/>
      <c r="AF3543" s="22"/>
      <c r="AH3543" s="22"/>
      <c r="AI3543" s="22"/>
      <c r="AJ3543" s="22"/>
      <c r="AR3543"/>
      <c r="AV3543"/>
      <c r="BT3543" s="22"/>
      <c r="BU3543" s="22"/>
      <c r="BV3543" s="22"/>
      <c r="CL3543" s="22"/>
    </row>
    <row r="3544" spans="14:90">
      <c r="N3544" s="22"/>
      <c r="U3544"/>
      <c r="AE3544" s="22"/>
      <c r="AF3544" s="22"/>
      <c r="AH3544" s="22"/>
      <c r="AI3544" s="22"/>
      <c r="AJ3544" s="22"/>
      <c r="AR3544"/>
      <c r="AV3544"/>
      <c r="BT3544" s="22"/>
      <c r="BU3544" s="22"/>
      <c r="BV3544" s="22"/>
      <c r="CL3544" s="22"/>
    </row>
    <row r="3545" spans="14:90">
      <c r="N3545" s="22"/>
      <c r="U3545"/>
      <c r="AE3545" s="22"/>
      <c r="AF3545" s="22"/>
      <c r="AH3545" s="22"/>
      <c r="AI3545" s="22"/>
      <c r="AJ3545" s="22"/>
      <c r="AR3545"/>
      <c r="AV3545"/>
      <c r="BT3545" s="22"/>
      <c r="BU3545" s="22"/>
      <c r="BV3545" s="22"/>
      <c r="CL3545" s="22"/>
    </row>
    <row r="3546" spans="14:90">
      <c r="N3546" s="22"/>
      <c r="U3546"/>
      <c r="AE3546" s="22"/>
      <c r="AF3546" s="22"/>
      <c r="AH3546" s="22"/>
      <c r="AI3546" s="22"/>
      <c r="AJ3546" s="22"/>
      <c r="AR3546"/>
      <c r="AV3546"/>
      <c r="BT3546" s="22"/>
      <c r="BU3546" s="22"/>
      <c r="BV3546" s="22"/>
      <c r="CL3546" s="22"/>
    </row>
    <row r="3547" spans="14:90">
      <c r="N3547" s="22"/>
      <c r="U3547"/>
      <c r="AE3547" s="22"/>
      <c r="AF3547" s="22"/>
      <c r="AH3547" s="22"/>
      <c r="AI3547" s="22"/>
      <c r="AJ3547" s="22"/>
      <c r="AR3547"/>
      <c r="AV3547"/>
      <c r="BT3547" s="22"/>
      <c r="BU3547" s="22"/>
      <c r="BV3547" s="22"/>
      <c r="CL3547" s="22"/>
    </row>
    <row r="3548" spans="14:90">
      <c r="N3548" s="22"/>
      <c r="U3548"/>
      <c r="AE3548" s="22"/>
      <c r="AF3548" s="22"/>
      <c r="AH3548" s="22"/>
      <c r="AI3548" s="22"/>
      <c r="AJ3548" s="22"/>
      <c r="AR3548"/>
      <c r="AV3548"/>
      <c r="BT3548" s="22"/>
      <c r="BU3548" s="22"/>
      <c r="BV3548" s="22"/>
      <c r="CL3548" s="22"/>
    </row>
    <row r="3549" spans="14:90">
      <c r="N3549" s="22"/>
      <c r="U3549"/>
      <c r="AE3549" s="22"/>
      <c r="AF3549" s="22"/>
      <c r="AH3549" s="22"/>
      <c r="AI3549" s="22"/>
      <c r="AJ3549" s="22"/>
      <c r="AR3549"/>
      <c r="AV3549"/>
      <c r="BT3549" s="22"/>
      <c r="BU3549" s="22"/>
      <c r="BV3549" s="22"/>
      <c r="CL3549" s="22"/>
    </row>
    <row r="3550" spans="14:90">
      <c r="N3550" s="22"/>
      <c r="U3550"/>
      <c r="AE3550" s="22"/>
      <c r="AF3550" s="22"/>
      <c r="AH3550" s="22"/>
      <c r="AI3550" s="22"/>
      <c r="AJ3550" s="22"/>
      <c r="AR3550"/>
      <c r="AV3550"/>
      <c r="BT3550" s="22"/>
      <c r="BU3550" s="22"/>
      <c r="BV3550" s="22"/>
      <c r="CL3550" s="22"/>
    </row>
    <row r="3551" spans="14:90">
      <c r="N3551" s="22"/>
      <c r="U3551"/>
      <c r="AE3551" s="22"/>
      <c r="AF3551" s="22"/>
      <c r="AH3551" s="22"/>
      <c r="AI3551" s="22"/>
      <c r="AJ3551" s="22"/>
      <c r="AR3551"/>
      <c r="AV3551"/>
      <c r="BT3551" s="22"/>
      <c r="BU3551" s="22"/>
      <c r="BV3551" s="22"/>
      <c r="CL3551" s="22"/>
    </row>
    <row r="3552" spans="14:90">
      <c r="N3552" s="22"/>
      <c r="U3552"/>
      <c r="AE3552" s="22"/>
      <c r="AF3552" s="22"/>
      <c r="AH3552" s="22"/>
      <c r="AI3552" s="22"/>
      <c r="AJ3552" s="22"/>
      <c r="AR3552"/>
      <c r="AV3552"/>
      <c r="BT3552" s="22"/>
      <c r="BU3552" s="22"/>
      <c r="BV3552" s="22"/>
      <c r="CL3552" s="22"/>
    </row>
    <row r="3553" spans="14:90">
      <c r="N3553" s="22"/>
      <c r="U3553"/>
      <c r="AE3553" s="22"/>
      <c r="AF3553" s="22"/>
      <c r="AH3553" s="22"/>
      <c r="AI3553" s="22"/>
      <c r="AJ3553" s="22"/>
      <c r="AR3553"/>
      <c r="AV3553"/>
      <c r="BT3553" s="22"/>
      <c r="BU3553" s="22"/>
      <c r="BV3553" s="22"/>
      <c r="CL3553" s="22"/>
    </row>
    <row r="3554" spans="14:90">
      <c r="N3554" s="22"/>
      <c r="U3554"/>
      <c r="AE3554" s="22"/>
      <c r="AF3554" s="22"/>
      <c r="AH3554" s="22"/>
      <c r="AI3554" s="22"/>
      <c r="AJ3554" s="22"/>
      <c r="AR3554"/>
      <c r="AV3554"/>
      <c r="BT3554" s="22"/>
      <c r="BU3554" s="22"/>
      <c r="BV3554" s="22"/>
      <c r="CL3554" s="22"/>
    </row>
    <row r="3555" spans="14:90">
      <c r="N3555" s="22"/>
      <c r="U3555"/>
      <c r="AE3555" s="22"/>
      <c r="AF3555" s="22"/>
      <c r="AH3555" s="22"/>
      <c r="AI3555" s="22"/>
      <c r="AJ3555" s="22"/>
      <c r="AR3555"/>
      <c r="AV3555"/>
      <c r="BT3555" s="22"/>
      <c r="BU3555" s="22"/>
      <c r="BV3555" s="22"/>
      <c r="CL3555" s="22"/>
    </row>
    <row r="3556" spans="14:90">
      <c r="N3556" s="22"/>
      <c r="U3556"/>
      <c r="AE3556" s="22"/>
      <c r="AF3556" s="22"/>
      <c r="AH3556" s="22"/>
      <c r="AI3556" s="22"/>
      <c r="AJ3556" s="22"/>
      <c r="AR3556"/>
      <c r="AV3556"/>
      <c r="BT3556" s="22"/>
      <c r="BU3556" s="22"/>
      <c r="BV3556" s="22"/>
      <c r="CL3556" s="22"/>
    </row>
    <row r="3557" spans="14:90">
      <c r="N3557" s="22"/>
      <c r="U3557"/>
      <c r="AE3557" s="22"/>
      <c r="AF3557" s="22"/>
      <c r="AH3557" s="22"/>
      <c r="AI3557" s="22"/>
      <c r="AJ3557" s="22"/>
      <c r="AR3557"/>
      <c r="AV3557"/>
      <c r="BT3557" s="22"/>
      <c r="BU3557" s="22"/>
      <c r="BV3557" s="22"/>
      <c r="CL3557" s="22"/>
    </row>
    <row r="3558" spans="14:90">
      <c r="N3558" s="22"/>
      <c r="U3558"/>
      <c r="AE3558" s="22"/>
      <c r="AF3558" s="22"/>
      <c r="AH3558" s="22"/>
      <c r="AI3558" s="22"/>
      <c r="AJ3558" s="22"/>
      <c r="AR3558"/>
      <c r="AV3558"/>
      <c r="BT3558" s="22"/>
      <c r="BU3558" s="22"/>
      <c r="BV3558" s="22"/>
      <c r="CL3558" s="22"/>
    </row>
    <row r="3559" spans="14:90">
      <c r="N3559" s="22"/>
      <c r="U3559"/>
      <c r="AE3559" s="22"/>
      <c r="AF3559" s="22"/>
      <c r="AH3559" s="22"/>
      <c r="AI3559" s="22"/>
      <c r="AJ3559" s="22"/>
      <c r="AR3559"/>
      <c r="AV3559"/>
      <c r="BT3559" s="22"/>
      <c r="BU3559" s="22"/>
      <c r="BV3559" s="22"/>
      <c r="CL3559" s="22"/>
    </row>
    <row r="3560" spans="14:90">
      <c r="N3560" s="22"/>
      <c r="U3560"/>
      <c r="AE3560" s="22"/>
      <c r="AF3560" s="22"/>
      <c r="AH3560" s="22"/>
      <c r="AI3560" s="22"/>
      <c r="AJ3560" s="22"/>
      <c r="AR3560"/>
      <c r="AV3560"/>
      <c r="BT3560" s="22"/>
      <c r="BU3560" s="22"/>
      <c r="BV3560" s="22"/>
      <c r="CL3560" s="22"/>
    </row>
    <row r="3561" spans="14:90">
      <c r="N3561" s="22"/>
      <c r="U3561"/>
      <c r="AE3561" s="22"/>
      <c r="AF3561" s="22"/>
      <c r="AH3561" s="22"/>
      <c r="AI3561" s="22"/>
      <c r="AJ3561" s="22"/>
      <c r="AR3561"/>
      <c r="AV3561"/>
      <c r="BT3561" s="22"/>
      <c r="BU3561" s="22"/>
      <c r="BV3561" s="22"/>
      <c r="CL3561" s="22"/>
    </row>
    <row r="3562" spans="14:90">
      <c r="N3562" s="22"/>
      <c r="U3562"/>
      <c r="AE3562" s="22"/>
      <c r="AF3562" s="22"/>
      <c r="AH3562" s="22"/>
      <c r="AI3562" s="22"/>
      <c r="AJ3562" s="22"/>
      <c r="AR3562"/>
      <c r="AV3562"/>
      <c r="BT3562" s="22"/>
      <c r="BU3562" s="22"/>
      <c r="BV3562" s="22"/>
      <c r="CL3562" s="22"/>
    </row>
    <row r="3563" spans="14:90">
      <c r="N3563" s="22"/>
      <c r="U3563"/>
      <c r="AE3563" s="22"/>
      <c r="AF3563" s="22"/>
      <c r="AH3563" s="22"/>
      <c r="AI3563" s="22"/>
      <c r="AJ3563" s="22"/>
      <c r="AR3563"/>
      <c r="AV3563"/>
      <c r="BT3563" s="22"/>
      <c r="BU3563" s="22"/>
      <c r="BV3563" s="22"/>
      <c r="CL3563" s="22"/>
    </row>
    <row r="3564" spans="14:90">
      <c r="N3564" s="22"/>
      <c r="U3564"/>
      <c r="AE3564" s="22"/>
      <c r="AF3564" s="22"/>
      <c r="AH3564" s="22"/>
      <c r="AI3564" s="22"/>
      <c r="AJ3564" s="22"/>
      <c r="AR3564"/>
      <c r="AV3564"/>
      <c r="BT3564" s="22"/>
      <c r="BU3564" s="22"/>
      <c r="BV3564" s="22"/>
      <c r="CL3564" s="22"/>
    </row>
    <row r="3565" spans="14:90">
      <c r="N3565" s="22"/>
      <c r="U3565"/>
      <c r="AE3565" s="22"/>
      <c r="AF3565" s="22"/>
      <c r="AH3565" s="22"/>
      <c r="AI3565" s="22"/>
      <c r="AJ3565" s="22"/>
      <c r="AR3565"/>
      <c r="AV3565"/>
      <c r="BT3565" s="22"/>
      <c r="BU3565" s="22"/>
      <c r="BV3565" s="22"/>
      <c r="CL3565" s="22"/>
    </row>
    <row r="3566" spans="14:90">
      <c r="N3566" s="22"/>
      <c r="U3566"/>
      <c r="AE3566" s="22"/>
      <c r="AF3566" s="22"/>
      <c r="AH3566" s="22"/>
      <c r="AI3566" s="22"/>
      <c r="AJ3566" s="22"/>
      <c r="AR3566"/>
      <c r="AV3566"/>
      <c r="BT3566" s="22"/>
      <c r="BU3566" s="22"/>
      <c r="BV3566" s="22"/>
      <c r="CL3566" s="22"/>
    </row>
    <row r="3567" spans="14:90">
      <c r="N3567" s="22"/>
      <c r="U3567"/>
      <c r="AE3567" s="22"/>
      <c r="AF3567" s="22"/>
      <c r="AH3567" s="22"/>
      <c r="AI3567" s="22"/>
      <c r="AJ3567" s="22"/>
      <c r="AR3567"/>
      <c r="AV3567"/>
      <c r="BT3567" s="22"/>
      <c r="BU3567" s="22"/>
      <c r="BV3567" s="22"/>
      <c r="CL3567" s="22"/>
    </row>
    <row r="3568" spans="14:90">
      <c r="N3568" s="22"/>
      <c r="U3568"/>
      <c r="AE3568" s="22"/>
      <c r="AF3568" s="22"/>
      <c r="AH3568" s="22"/>
      <c r="AI3568" s="22"/>
      <c r="AJ3568" s="22"/>
      <c r="AR3568"/>
      <c r="AV3568"/>
      <c r="BT3568" s="22"/>
      <c r="BU3568" s="22"/>
      <c r="BV3568" s="22"/>
      <c r="CL3568" s="22"/>
    </row>
    <row r="3569" spans="14:90">
      <c r="N3569" s="22"/>
      <c r="U3569"/>
      <c r="AE3569" s="22"/>
      <c r="AF3569" s="22"/>
      <c r="AH3569" s="22"/>
      <c r="AI3569" s="22"/>
      <c r="AJ3569" s="22"/>
      <c r="AR3569"/>
      <c r="AV3569"/>
      <c r="BT3569" s="22"/>
      <c r="BU3569" s="22"/>
      <c r="BV3569" s="22"/>
      <c r="CL3569" s="22"/>
    </row>
    <row r="3570" spans="14:90">
      <c r="N3570" s="22"/>
      <c r="U3570"/>
      <c r="AE3570" s="22"/>
      <c r="AF3570" s="22"/>
      <c r="AH3570" s="22"/>
      <c r="AI3570" s="22"/>
      <c r="AJ3570" s="22"/>
      <c r="AR3570"/>
      <c r="AV3570"/>
      <c r="BT3570" s="22"/>
      <c r="BU3570" s="22"/>
      <c r="BV3570" s="22"/>
      <c r="CL3570" s="22"/>
    </row>
    <row r="3571" spans="14:90">
      <c r="N3571" s="22"/>
      <c r="U3571"/>
      <c r="AE3571" s="22"/>
      <c r="AF3571" s="22"/>
      <c r="AH3571" s="22"/>
      <c r="AI3571" s="22"/>
      <c r="AJ3571" s="22"/>
      <c r="AR3571"/>
      <c r="AV3571"/>
      <c r="BT3571" s="22"/>
      <c r="BU3571" s="22"/>
      <c r="BV3571" s="22"/>
      <c r="CL3571" s="22"/>
    </row>
    <row r="3572" spans="14:90">
      <c r="N3572" s="22"/>
      <c r="U3572"/>
      <c r="AE3572" s="22"/>
      <c r="AF3572" s="22"/>
      <c r="AH3572" s="22"/>
      <c r="AI3572" s="22"/>
      <c r="AJ3572" s="22"/>
      <c r="AR3572"/>
      <c r="AV3572"/>
      <c r="BT3572" s="22"/>
      <c r="BU3572" s="22"/>
      <c r="BV3572" s="22"/>
      <c r="CL3572" s="22"/>
    </row>
    <row r="3573" spans="14:90">
      <c r="N3573" s="22"/>
      <c r="U3573"/>
      <c r="AE3573" s="22"/>
      <c r="AF3573" s="22"/>
      <c r="AH3573" s="22"/>
      <c r="AI3573" s="22"/>
      <c r="AJ3573" s="22"/>
      <c r="AR3573"/>
      <c r="AV3573"/>
      <c r="BT3573" s="22"/>
      <c r="BU3573" s="22"/>
      <c r="BV3573" s="22"/>
      <c r="CL3573" s="22"/>
    </row>
    <row r="3574" spans="14:90">
      <c r="N3574" s="22"/>
      <c r="U3574"/>
      <c r="AE3574" s="22"/>
      <c r="AF3574" s="22"/>
      <c r="AH3574" s="22"/>
      <c r="AI3574" s="22"/>
      <c r="AJ3574" s="22"/>
      <c r="AR3574"/>
      <c r="AV3574"/>
      <c r="BT3574" s="22"/>
      <c r="BU3574" s="22"/>
      <c r="BV3574" s="22"/>
      <c r="CL3574" s="22"/>
    </row>
    <row r="3575" spans="14:90">
      <c r="N3575" s="22"/>
      <c r="U3575"/>
      <c r="AE3575" s="22"/>
      <c r="AF3575" s="22"/>
      <c r="AH3575" s="22"/>
      <c r="AI3575" s="22"/>
      <c r="AJ3575" s="22"/>
      <c r="AR3575"/>
      <c r="AV3575"/>
      <c r="BT3575" s="22"/>
      <c r="BU3575" s="22"/>
      <c r="BV3575" s="22"/>
      <c r="CL3575" s="22"/>
    </row>
    <row r="3576" spans="14:90">
      <c r="N3576" s="22"/>
      <c r="U3576"/>
      <c r="AE3576" s="22"/>
      <c r="AF3576" s="22"/>
      <c r="AH3576" s="22"/>
      <c r="AI3576" s="22"/>
      <c r="AJ3576" s="22"/>
      <c r="AR3576"/>
      <c r="AV3576"/>
      <c r="BT3576" s="22"/>
      <c r="BU3576" s="22"/>
      <c r="BV3576" s="22"/>
      <c r="CL3576" s="22"/>
    </row>
    <row r="3577" spans="14:90">
      <c r="N3577" s="22"/>
      <c r="U3577"/>
      <c r="AE3577" s="22"/>
      <c r="AF3577" s="22"/>
      <c r="AH3577" s="22"/>
      <c r="AI3577" s="22"/>
      <c r="AJ3577" s="22"/>
      <c r="AR3577"/>
      <c r="AV3577"/>
      <c r="BT3577" s="22"/>
      <c r="BU3577" s="22"/>
      <c r="BV3577" s="22"/>
      <c r="CL3577" s="22"/>
    </row>
    <row r="3578" spans="14:90">
      <c r="N3578" s="22"/>
      <c r="U3578"/>
      <c r="AE3578" s="22"/>
      <c r="AF3578" s="22"/>
      <c r="AH3578" s="22"/>
      <c r="AI3578" s="22"/>
      <c r="AJ3578" s="22"/>
      <c r="AR3578"/>
      <c r="AV3578"/>
      <c r="BT3578" s="22"/>
      <c r="BU3578" s="22"/>
      <c r="BV3578" s="22"/>
      <c r="CL3578" s="22"/>
    </row>
    <row r="3579" spans="14:90">
      <c r="N3579" s="22"/>
      <c r="U3579"/>
      <c r="AE3579" s="22"/>
      <c r="AF3579" s="22"/>
      <c r="AH3579" s="22"/>
      <c r="AI3579" s="22"/>
      <c r="AJ3579" s="22"/>
      <c r="AR3579"/>
      <c r="AV3579"/>
      <c r="BT3579" s="22"/>
      <c r="BU3579" s="22"/>
      <c r="BV3579" s="22"/>
      <c r="CL3579" s="22"/>
    </row>
    <row r="3580" spans="14:90">
      <c r="N3580" s="22"/>
      <c r="U3580"/>
      <c r="AE3580" s="22"/>
      <c r="AF3580" s="22"/>
      <c r="AH3580" s="22"/>
      <c r="AI3580" s="22"/>
      <c r="AJ3580" s="22"/>
      <c r="AR3580"/>
      <c r="AV3580"/>
      <c r="BT3580" s="22"/>
      <c r="BU3580" s="22"/>
      <c r="BV3580" s="22"/>
      <c r="CL3580" s="22"/>
    </row>
    <row r="3581" spans="14:90">
      <c r="N3581" s="22"/>
      <c r="U3581"/>
      <c r="AE3581" s="22"/>
      <c r="AF3581" s="22"/>
      <c r="AH3581" s="22"/>
      <c r="AI3581" s="22"/>
      <c r="AJ3581" s="22"/>
      <c r="AR3581"/>
      <c r="AV3581"/>
      <c r="BT3581" s="22"/>
      <c r="BU3581" s="22"/>
      <c r="BV3581" s="22"/>
      <c r="CL3581" s="22"/>
    </row>
    <row r="3582" spans="14:90">
      <c r="N3582" s="22"/>
      <c r="U3582"/>
      <c r="AE3582" s="22"/>
      <c r="AF3582" s="22"/>
      <c r="AH3582" s="22"/>
      <c r="AI3582" s="22"/>
      <c r="AJ3582" s="22"/>
      <c r="AR3582"/>
      <c r="AV3582"/>
      <c r="BT3582" s="22"/>
      <c r="BU3582" s="22"/>
      <c r="BV3582" s="22"/>
      <c r="CL3582" s="22"/>
    </row>
    <row r="3583" spans="14:90">
      <c r="N3583" s="22"/>
      <c r="U3583"/>
      <c r="AE3583" s="22"/>
      <c r="AF3583" s="22"/>
      <c r="AH3583" s="22"/>
      <c r="AI3583" s="22"/>
      <c r="AJ3583" s="22"/>
      <c r="AR3583"/>
      <c r="AV3583"/>
      <c r="BT3583" s="22"/>
      <c r="BU3583" s="22"/>
      <c r="BV3583" s="22"/>
      <c r="CL3583" s="22"/>
    </row>
    <row r="3584" spans="14:90">
      <c r="N3584" s="22"/>
      <c r="U3584"/>
      <c r="AE3584" s="22"/>
      <c r="AF3584" s="22"/>
      <c r="AH3584" s="22"/>
      <c r="AI3584" s="22"/>
      <c r="AJ3584" s="22"/>
      <c r="AR3584"/>
      <c r="AV3584"/>
      <c r="BT3584" s="22"/>
      <c r="BU3584" s="22"/>
      <c r="BV3584" s="22"/>
      <c r="CL3584" s="22"/>
    </row>
    <row r="3585" spans="14:90">
      <c r="N3585" s="22"/>
      <c r="U3585"/>
      <c r="AE3585" s="22"/>
      <c r="AF3585" s="22"/>
      <c r="AH3585" s="22"/>
      <c r="AI3585" s="22"/>
      <c r="AJ3585" s="22"/>
      <c r="AR3585"/>
      <c r="AV3585"/>
      <c r="BT3585" s="22"/>
      <c r="BU3585" s="22"/>
      <c r="BV3585" s="22"/>
      <c r="CL3585" s="22"/>
    </row>
    <row r="3586" spans="14:90">
      <c r="N3586" s="22"/>
      <c r="U3586"/>
      <c r="AE3586" s="22"/>
      <c r="AF3586" s="22"/>
      <c r="AH3586" s="22"/>
      <c r="AI3586" s="22"/>
      <c r="AJ3586" s="22"/>
      <c r="AR3586"/>
      <c r="AV3586"/>
      <c r="BT3586" s="22"/>
      <c r="BU3586" s="22"/>
      <c r="BV3586" s="22"/>
      <c r="CL3586" s="22"/>
    </row>
    <row r="3587" spans="14:90">
      <c r="N3587" s="22"/>
      <c r="U3587"/>
      <c r="AE3587" s="22"/>
      <c r="AF3587" s="22"/>
      <c r="AH3587" s="22"/>
      <c r="AI3587" s="22"/>
      <c r="AJ3587" s="22"/>
      <c r="AR3587"/>
      <c r="AV3587"/>
      <c r="BT3587" s="22"/>
      <c r="BU3587" s="22"/>
      <c r="BV3587" s="22"/>
      <c r="CL3587" s="22"/>
    </row>
    <row r="3588" spans="14:90">
      <c r="N3588" s="22"/>
      <c r="U3588"/>
      <c r="AE3588" s="22"/>
      <c r="AF3588" s="22"/>
      <c r="AH3588" s="22"/>
      <c r="AI3588" s="22"/>
      <c r="AJ3588" s="22"/>
      <c r="AR3588"/>
      <c r="AV3588"/>
      <c r="BT3588" s="22"/>
      <c r="BU3588" s="22"/>
      <c r="BV3588" s="22"/>
      <c r="CL3588" s="22"/>
    </row>
    <row r="3589" spans="14:90">
      <c r="N3589" s="22"/>
      <c r="U3589"/>
      <c r="AE3589" s="22"/>
      <c r="AF3589" s="22"/>
      <c r="AH3589" s="22"/>
      <c r="AI3589" s="22"/>
      <c r="AJ3589" s="22"/>
      <c r="AR3589"/>
      <c r="AV3589"/>
      <c r="BT3589" s="22"/>
      <c r="BU3589" s="22"/>
      <c r="BV3589" s="22"/>
      <c r="CL3589" s="22"/>
    </row>
    <row r="3590" spans="14:90">
      <c r="N3590" s="22"/>
      <c r="U3590"/>
      <c r="AE3590" s="22"/>
      <c r="AF3590" s="22"/>
      <c r="AH3590" s="22"/>
      <c r="AI3590" s="22"/>
      <c r="AJ3590" s="22"/>
      <c r="AR3590"/>
      <c r="AV3590"/>
      <c r="BT3590" s="22"/>
      <c r="BU3590" s="22"/>
      <c r="BV3590" s="22"/>
      <c r="CL3590" s="22"/>
    </row>
    <row r="3591" spans="14:90">
      <c r="N3591" s="22"/>
      <c r="U3591"/>
      <c r="AE3591" s="22"/>
      <c r="AF3591" s="22"/>
      <c r="AH3591" s="22"/>
      <c r="AI3591" s="22"/>
      <c r="AJ3591" s="22"/>
      <c r="AR3591"/>
      <c r="AV3591"/>
      <c r="BT3591" s="22"/>
      <c r="BU3591" s="22"/>
      <c r="BV3591" s="22"/>
      <c r="CL3591" s="22"/>
    </row>
    <row r="3592" spans="14:90">
      <c r="N3592" s="22"/>
      <c r="U3592"/>
      <c r="AE3592" s="22"/>
      <c r="AF3592" s="22"/>
      <c r="AH3592" s="22"/>
      <c r="AI3592" s="22"/>
      <c r="AJ3592" s="22"/>
      <c r="AR3592"/>
      <c r="AV3592"/>
      <c r="BT3592" s="22"/>
      <c r="BU3592" s="22"/>
      <c r="BV3592" s="22"/>
      <c r="CL3592" s="22"/>
    </row>
    <row r="3593" spans="14:90">
      <c r="N3593" s="22"/>
      <c r="U3593"/>
      <c r="AE3593" s="22"/>
      <c r="AF3593" s="22"/>
      <c r="AH3593" s="22"/>
      <c r="AI3593" s="22"/>
      <c r="AJ3593" s="22"/>
      <c r="AR3593"/>
      <c r="AV3593"/>
      <c r="BT3593" s="22"/>
      <c r="BU3593" s="22"/>
      <c r="BV3593" s="22"/>
      <c r="CL3593" s="22"/>
    </row>
    <row r="3594" spans="14:90">
      <c r="N3594" s="22"/>
      <c r="U3594"/>
      <c r="AE3594" s="22"/>
      <c r="AF3594" s="22"/>
      <c r="AH3594" s="22"/>
      <c r="AI3594" s="22"/>
      <c r="AJ3594" s="22"/>
      <c r="AR3594"/>
      <c r="AV3594"/>
      <c r="BT3594" s="22"/>
      <c r="BU3594" s="22"/>
      <c r="BV3594" s="22"/>
      <c r="CL3594" s="22"/>
    </row>
    <row r="3595" spans="14:90">
      <c r="N3595" s="22"/>
      <c r="U3595"/>
      <c r="AE3595" s="22"/>
      <c r="AF3595" s="22"/>
      <c r="AH3595" s="22"/>
      <c r="AI3595" s="22"/>
      <c r="AJ3595" s="22"/>
      <c r="AR3595"/>
      <c r="AV3595"/>
      <c r="BT3595" s="22"/>
      <c r="BU3595" s="22"/>
      <c r="BV3595" s="22"/>
      <c r="CL3595" s="22"/>
    </row>
    <row r="3596" spans="14:90">
      <c r="N3596" s="22"/>
      <c r="U3596"/>
      <c r="AE3596" s="22"/>
      <c r="AF3596" s="22"/>
      <c r="AH3596" s="22"/>
      <c r="AI3596" s="22"/>
      <c r="AJ3596" s="22"/>
      <c r="AR3596"/>
      <c r="AV3596"/>
      <c r="BT3596" s="22"/>
      <c r="BU3596" s="22"/>
      <c r="BV3596" s="22"/>
      <c r="CL3596" s="22"/>
    </row>
    <row r="3597" spans="14:90">
      <c r="N3597" s="22"/>
      <c r="U3597"/>
      <c r="AE3597" s="22"/>
      <c r="AF3597" s="22"/>
      <c r="AH3597" s="22"/>
      <c r="AI3597" s="22"/>
      <c r="AJ3597" s="22"/>
      <c r="AR3597"/>
      <c r="AV3597"/>
      <c r="BT3597" s="22"/>
      <c r="BU3597" s="22"/>
      <c r="BV3597" s="22"/>
      <c r="CL3597" s="22"/>
    </row>
    <row r="3598" spans="14:90">
      <c r="N3598" s="22"/>
      <c r="U3598"/>
      <c r="AE3598" s="22"/>
      <c r="AF3598" s="22"/>
      <c r="AH3598" s="22"/>
      <c r="AI3598" s="22"/>
      <c r="AJ3598" s="22"/>
      <c r="AR3598"/>
      <c r="AV3598"/>
      <c r="BT3598" s="22"/>
      <c r="BU3598" s="22"/>
      <c r="BV3598" s="22"/>
      <c r="CL3598" s="22"/>
    </row>
    <row r="3599" spans="14:90">
      <c r="N3599" s="22"/>
      <c r="U3599"/>
      <c r="AE3599" s="22"/>
      <c r="AF3599" s="22"/>
      <c r="AH3599" s="22"/>
      <c r="AI3599" s="22"/>
      <c r="AJ3599" s="22"/>
      <c r="AR3599"/>
      <c r="AV3599"/>
      <c r="BT3599" s="22"/>
      <c r="BU3599" s="22"/>
      <c r="BV3599" s="22"/>
      <c r="CL3599" s="22"/>
    </row>
    <row r="3600" spans="14:90">
      <c r="N3600" s="22"/>
      <c r="U3600"/>
      <c r="AE3600" s="22"/>
      <c r="AF3600" s="22"/>
      <c r="AH3600" s="22"/>
      <c r="AI3600" s="22"/>
      <c r="AJ3600" s="22"/>
      <c r="AR3600"/>
      <c r="AV3600"/>
      <c r="BT3600" s="22"/>
      <c r="BU3600" s="22"/>
      <c r="BV3600" s="22"/>
      <c r="CL3600" s="22"/>
    </row>
    <row r="3601" spans="14:90">
      <c r="N3601" s="22"/>
      <c r="U3601"/>
      <c r="AE3601" s="22"/>
      <c r="AF3601" s="22"/>
      <c r="AH3601" s="22"/>
      <c r="AI3601" s="22"/>
      <c r="AJ3601" s="22"/>
      <c r="AR3601"/>
      <c r="AV3601"/>
      <c r="BT3601" s="22"/>
      <c r="BU3601" s="22"/>
      <c r="BV3601" s="22"/>
      <c r="CL3601" s="22"/>
    </row>
    <row r="3602" spans="14:90">
      <c r="N3602" s="22"/>
      <c r="U3602"/>
      <c r="AE3602" s="22"/>
      <c r="AF3602" s="22"/>
      <c r="AH3602" s="22"/>
      <c r="AI3602" s="22"/>
      <c r="AJ3602" s="22"/>
      <c r="AR3602"/>
      <c r="AV3602"/>
      <c r="BT3602" s="22"/>
      <c r="BU3602" s="22"/>
      <c r="BV3602" s="22"/>
      <c r="CL3602" s="22"/>
    </row>
    <row r="3603" spans="14:90">
      <c r="N3603" s="22"/>
      <c r="U3603"/>
      <c r="AE3603" s="22"/>
      <c r="AF3603" s="22"/>
      <c r="AH3603" s="22"/>
      <c r="AI3603" s="22"/>
      <c r="AJ3603" s="22"/>
      <c r="AR3603"/>
      <c r="AV3603"/>
      <c r="BT3603" s="22"/>
      <c r="BU3603" s="22"/>
      <c r="BV3603" s="22"/>
      <c r="CL3603" s="22"/>
    </row>
    <row r="3604" spans="14:90">
      <c r="N3604" s="22"/>
      <c r="U3604"/>
      <c r="AE3604" s="22"/>
      <c r="AF3604" s="22"/>
      <c r="AH3604" s="22"/>
      <c r="AI3604" s="22"/>
      <c r="AJ3604" s="22"/>
      <c r="AR3604"/>
      <c r="AV3604"/>
      <c r="BT3604" s="22"/>
      <c r="BU3604" s="22"/>
      <c r="BV3604" s="22"/>
      <c r="CL3604" s="22"/>
    </row>
    <row r="3605" spans="14:90">
      <c r="N3605" s="22"/>
      <c r="U3605"/>
      <c r="AE3605" s="22"/>
      <c r="AF3605" s="22"/>
      <c r="AH3605" s="22"/>
      <c r="AI3605" s="22"/>
      <c r="AJ3605" s="22"/>
      <c r="AR3605"/>
      <c r="AV3605"/>
      <c r="BT3605" s="22"/>
      <c r="BU3605" s="22"/>
      <c r="BV3605" s="22"/>
      <c r="CL3605" s="22"/>
    </row>
    <row r="3606" spans="14:90">
      <c r="N3606" s="22"/>
      <c r="U3606"/>
      <c r="AE3606" s="22"/>
      <c r="AF3606" s="22"/>
      <c r="AH3606" s="22"/>
      <c r="AI3606" s="22"/>
      <c r="AJ3606" s="22"/>
      <c r="AR3606"/>
      <c r="AV3606"/>
      <c r="BT3606" s="22"/>
      <c r="BU3606" s="22"/>
      <c r="BV3606" s="22"/>
      <c r="CL3606" s="22"/>
    </row>
    <row r="3607" spans="14:90">
      <c r="N3607" s="22"/>
      <c r="U3607"/>
      <c r="AE3607" s="22"/>
      <c r="AF3607" s="22"/>
      <c r="AH3607" s="22"/>
      <c r="AI3607" s="22"/>
      <c r="AJ3607" s="22"/>
      <c r="AR3607"/>
      <c r="AV3607"/>
      <c r="BT3607" s="22"/>
      <c r="BU3607" s="22"/>
      <c r="BV3607" s="22"/>
      <c r="CL3607" s="22"/>
    </row>
    <row r="3608" spans="14:90">
      <c r="N3608" s="22"/>
      <c r="U3608"/>
      <c r="AE3608" s="22"/>
      <c r="AF3608" s="22"/>
      <c r="AH3608" s="22"/>
      <c r="AI3608" s="22"/>
      <c r="AJ3608" s="22"/>
      <c r="AR3608"/>
      <c r="AV3608"/>
      <c r="BT3608" s="22"/>
      <c r="BU3608" s="22"/>
      <c r="BV3608" s="22"/>
      <c r="CL3608" s="22"/>
    </row>
    <row r="3609" spans="14:90">
      <c r="N3609" s="22"/>
      <c r="U3609"/>
      <c r="AE3609" s="22"/>
      <c r="AF3609" s="22"/>
      <c r="AH3609" s="22"/>
      <c r="AI3609" s="22"/>
      <c r="AJ3609" s="22"/>
      <c r="AR3609"/>
      <c r="AV3609"/>
      <c r="BT3609" s="22"/>
      <c r="BU3609" s="22"/>
      <c r="BV3609" s="22"/>
      <c r="CL3609" s="22"/>
    </row>
    <row r="3610" spans="14:90">
      <c r="N3610" s="22"/>
      <c r="U3610"/>
      <c r="AE3610" s="22"/>
      <c r="AF3610" s="22"/>
      <c r="AH3610" s="22"/>
      <c r="AI3610" s="22"/>
      <c r="AJ3610" s="22"/>
      <c r="AR3610"/>
      <c r="AV3610"/>
      <c r="BT3610" s="22"/>
      <c r="BU3610" s="22"/>
      <c r="BV3610" s="22"/>
      <c r="CL3610" s="22"/>
    </row>
    <row r="3611" spans="14:90">
      <c r="N3611" s="22"/>
      <c r="U3611"/>
      <c r="AE3611" s="22"/>
      <c r="AF3611" s="22"/>
      <c r="AH3611" s="22"/>
      <c r="AI3611" s="22"/>
      <c r="AJ3611" s="22"/>
      <c r="AR3611"/>
      <c r="AV3611"/>
      <c r="BT3611" s="22"/>
      <c r="BU3611" s="22"/>
      <c r="BV3611" s="22"/>
      <c r="CL3611" s="22"/>
    </row>
    <row r="3612" spans="14:90">
      <c r="N3612" s="22"/>
      <c r="U3612"/>
      <c r="AE3612" s="22"/>
      <c r="AF3612" s="22"/>
      <c r="AH3612" s="22"/>
      <c r="AI3612" s="22"/>
      <c r="AJ3612" s="22"/>
      <c r="AR3612"/>
      <c r="AV3612"/>
      <c r="BT3612" s="22"/>
      <c r="BU3612" s="22"/>
      <c r="BV3612" s="22"/>
      <c r="CL3612" s="22"/>
    </row>
    <row r="3613" spans="14:90">
      <c r="N3613" s="22"/>
      <c r="U3613"/>
      <c r="AE3613" s="22"/>
      <c r="AF3613" s="22"/>
      <c r="AH3613" s="22"/>
      <c r="AI3613" s="22"/>
      <c r="AJ3613" s="22"/>
      <c r="AR3613"/>
      <c r="AV3613"/>
      <c r="BT3613" s="22"/>
      <c r="BU3613" s="22"/>
      <c r="BV3613" s="22"/>
      <c r="CL3613" s="22"/>
    </row>
    <row r="3614" spans="14:90">
      <c r="N3614" s="22"/>
      <c r="U3614"/>
      <c r="AE3614" s="22"/>
      <c r="AF3614" s="22"/>
      <c r="AH3614" s="22"/>
      <c r="AI3614" s="22"/>
      <c r="AJ3614" s="22"/>
      <c r="AR3614"/>
      <c r="AV3614"/>
      <c r="BT3614" s="22"/>
      <c r="BU3614" s="22"/>
      <c r="BV3614" s="22"/>
      <c r="CL3614" s="22"/>
    </row>
    <row r="3615" spans="14:90">
      <c r="N3615" s="22"/>
      <c r="U3615"/>
      <c r="AE3615" s="22"/>
      <c r="AF3615" s="22"/>
      <c r="AH3615" s="22"/>
      <c r="AI3615" s="22"/>
      <c r="AJ3615" s="22"/>
      <c r="AR3615"/>
      <c r="AV3615"/>
      <c r="BT3615" s="22"/>
      <c r="BU3615" s="22"/>
      <c r="BV3615" s="22"/>
      <c r="CL3615" s="22"/>
    </row>
    <row r="3616" spans="14:90">
      <c r="N3616" s="22"/>
      <c r="U3616"/>
      <c r="AE3616" s="22"/>
      <c r="AF3616" s="22"/>
      <c r="AH3616" s="22"/>
      <c r="AI3616" s="22"/>
      <c r="AJ3616" s="22"/>
      <c r="AR3616"/>
      <c r="AV3616"/>
      <c r="BT3616" s="22"/>
      <c r="BU3616" s="22"/>
      <c r="BV3616" s="22"/>
      <c r="CL3616" s="22"/>
    </row>
    <row r="3617" spans="14:90">
      <c r="N3617" s="22"/>
      <c r="U3617"/>
      <c r="AE3617" s="22"/>
      <c r="AF3617" s="22"/>
      <c r="AH3617" s="22"/>
      <c r="AI3617" s="22"/>
      <c r="AJ3617" s="22"/>
      <c r="AR3617"/>
      <c r="AV3617"/>
      <c r="BT3617" s="22"/>
      <c r="BU3617" s="22"/>
      <c r="BV3617" s="22"/>
      <c r="CL3617" s="22"/>
    </row>
    <row r="3618" spans="14:90">
      <c r="N3618" s="22"/>
      <c r="U3618"/>
      <c r="AE3618" s="22"/>
      <c r="AF3618" s="22"/>
      <c r="AH3618" s="22"/>
      <c r="AI3618" s="22"/>
      <c r="AJ3618" s="22"/>
      <c r="AR3618"/>
      <c r="AV3618"/>
      <c r="BT3618" s="22"/>
      <c r="BU3618" s="22"/>
      <c r="BV3618" s="22"/>
      <c r="CL3618" s="22"/>
    </row>
    <row r="3619" spans="14:90">
      <c r="N3619" s="22"/>
      <c r="U3619"/>
      <c r="AE3619" s="22"/>
      <c r="AF3619" s="22"/>
      <c r="AH3619" s="22"/>
      <c r="AI3619" s="22"/>
      <c r="AJ3619" s="22"/>
      <c r="AR3619"/>
      <c r="AV3619"/>
      <c r="BT3619" s="22"/>
      <c r="BU3619" s="22"/>
      <c r="BV3619" s="22"/>
      <c r="CL3619" s="22"/>
    </row>
    <row r="3620" spans="14:90">
      <c r="N3620" s="22"/>
      <c r="U3620"/>
      <c r="AE3620" s="22"/>
      <c r="AF3620" s="22"/>
      <c r="AH3620" s="22"/>
      <c r="AI3620" s="22"/>
      <c r="AJ3620" s="22"/>
      <c r="AR3620"/>
      <c r="AV3620"/>
      <c r="BT3620" s="22"/>
      <c r="BU3620" s="22"/>
      <c r="BV3620" s="22"/>
      <c r="CL3620" s="22"/>
    </row>
    <row r="3621" spans="14:90">
      <c r="N3621" s="22"/>
      <c r="U3621"/>
      <c r="AE3621" s="22"/>
      <c r="AF3621" s="22"/>
      <c r="AH3621" s="22"/>
      <c r="AI3621" s="22"/>
      <c r="AJ3621" s="22"/>
      <c r="AR3621"/>
      <c r="AV3621"/>
      <c r="BT3621" s="22"/>
      <c r="BU3621" s="22"/>
      <c r="BV3621" s="22"/>
      <c r="CL3621" s="22"/>
    </row>
    <row r="3622" spans="14:90">
      <c r="N3622" s="22"/>
      <c r="U3622"/>
      <c r="AE3622" s="22"/>
      <c r="AF3622" s="22"/>
      <c r="AH3622" s="22"/>
      <c r="AI3622" s="22"/>
      <c r="AJ3622" s="22"/>
      <c r="AR3622"/>
      <c r="AV3622"/>
      <c r="BT3622" s="22"/>
      <c r="BU3622" s="22"/>
      <c r="BV3622" s="22"/>
      <c r="CL3622" s="22"/>
    </row>
    <row r="3623" spans="14:90">
      <c r="N3623" s="22"/>
      <c r="U3623"/>
      <c r="AE3623" s="22"/>
      <c r="AF3623" s="22"/>
      <c r="AH3623" s="22"/>
      <c r="AI3623" s="22"/>
      <c r="AJ3623" s="22"/>
      <c r="AR3623"/>
      <c r="AV3623"/>
      <c r="BT3623" s="22"/>
      <c r="BU3623" s="22"/>
      <c r="BV3623" s="22"/>
      <c r="CL3623" s="22"/>
    </row>
    <row r="3624" spans="14:90">
      <c r="N3624" s="22"/>
      <c r="U3624"/>
      <c r="AE3624" s="22"/>
      <c r="AF3624" s="22"/>
      <c r="AH3624" s="22"/>
      <c r="AI3624" s="22"/>
      <c r="AJ3624" s="22"/>
      <c r="AR3624"/>
      <c r="AV3624"/>
      <c r="BT3624" s="22"/>
      <c r="BU3624" s="22"/>
      <c r="BV3624" s="22"/>
      <c r="CL3624" s="22"/>
    </row>
    <row r="3625" spans="14:90">
      <c r="N3625" s="22"/>
      <c r="U3625"/>
      <c r="AE3625" s="22"/>
      <c r="AF3625" s="22"/>
      <c r="AH3625" s="22"/>
      <c r="AI3625" s="22"/>
      <c r="AJ3625" s="22"/>
      <c r="AR3625"/>
      <c r="AV3625"/>
      <c r="BT3625" s="22"/>
      <c r="BU3625" s="22"/>
      <c r="BV3625" s="22"/>
      <c r="CL3625" s="22"/>
    </row>
    <row r="3626" spans="14:90">
      <c r="N3626" s="22"/>
      <c r="U3626"/>
      <c r="AE3626" s="22"/>
      <c r="AF3626" s="22"/>
      <c r="AH3626" s="22"/>
      <c r="AI3626" s="22"/>
      <c r="AJ3626" s="22"/>
      <c r="AR3626"/>
      <c r="AV3626"/>
      <c r="BT3626" s="22"/>
      <c r="BU3626" s="22"/>
      <c r="BV3626" s="22"/>
      <c r="CL3626" s="22"/>
    </row>
    <row r="3627" spans="14:90">
      <c r="N3627" s="22"/>
      <c r="U3627"/>
      <c r="AE3627" s="22"/>
      <c r="AF3627" s="22"/>
      <c r="AH3627" s="22"/>
      <c r="AI3627" s="22"/>
      <c r="AJ3627" s="22"/>
      <c r="AR3627"/>
      <c r="AV3627"/>
      <c r="BT3627" s="22"/>
      <c r="BU3627" s="22"/>
      <c r="BV3627" s="22"/>
      <c r="CL3627" s="22"/>
    </row>
    <row r="3628" spans="14:90">
      <c r="N3628" s="22"/>
      <c r="U3628"/>
      <c r="AE3628" s="22"/>
      <c r="AF3628" s="22"/>
      <c r="AH3628" s="22"/>
      <c r="AI3628" s="22"/>
      <c r="AJ3628" s="22"/>
      <c r="AR3628"/>
      <c r="AV3628"/>
      <c r="BT3628" s="22"/>
      <c r="BU3628" s="22"/>
      <c r="BV3628" s="22"/>
      <c r="CL3628" s="22"/>
    </row>
    <row r="3629" spans="14:90">
      <c r="N3629" s="22"/>
      <c r="U3629"/>
      <c r="AE3629" s="22"/>
      <c r="AF3629" s="22"/>
      <c r="AH3629" s="22"/>
      <c r="AI3629" s="22"/>
      <c r="AJ3629" s="22"/>
      <c r="AR3629"/>
      <c r="AV3629"/>
      <c r="BT3629" s="22"/>
      <c r="BU3629" s="22"/>
      <c r="BV3629" s="22"/>
      <c r="CL3629" s="22"/>
    </row>
    <row r="3630" spans="14:90">
      <c r="N3630" s="22"/>
      <c r="U3630"/>
      <c r="AE3630" s="22"/>
      <c r="AF3630" s="22"/>
      <c r="AH3630" s="22"/>
      <c r="AI3630" s="22"/>
      <c r="AJ3630" s="22"/>
      <c r="AR3630"/>
      <c r="AV3630"/>
      <c r="BT3630" s="22"/>
      <c r="BU3630" s="22"/>
      <c r="BV3630" s="22"/>
      <c r="CL3630" s="22"/>
    </row>
    <row r="3631" spans="14:90">
      <c r="N3631" s="22"/>
      <c r="U3631"/>
      <c r="AE3631" s="22"/>
      <c r="AF3631" s="22"/>
      <c r="AH3631" s="22"/>
      <c r="AI3631" s="22"/>
      <c r="AJ3631" s="22"/>
      <c r="AR3631"/>
      <c r="AV3631"/>
      <c r="BT3631" s="22"/>
      <c r="BU3631" s="22"/>
      <c r="BV3631" s="22"/>
      <c r="CL3631" s="22"/>
    </row>
    <row r="3632" spans="14:90">
      <c r="N3632" s="22"/>
      <c r="U3632"/>
      <c r="AE3632" s="22"/>
      <c r="AF3632" s="22"/>
      <c r="AH3632" s="22"/>
      <c r="AI3632" s="22"/>
      <c r="AJ3632" s="22"/>
      <c r="AR3632"/>
      <c r="AV3632"/>
      <c r="BT3632" s="22"/>
      <c r="BU3632" s="22"/>
      <c r="BV3632" s="22"/>
      <c r="CL3632" s="22"/>
    </row>
    <row r="3633" spans="14:90">
      <c r="N3633" s="22"/>
      <c r="U3633"/>
      <c r="AE3633" s="22"/>
      <c r="AF3633" s="22"/>
      <c r="AH3633" s="22"/>
      <c r="AI3633" s="22"/>
      <c r="AJ3633" s="22"/>
      <c r="AR3633"/>
      <c r="AV3633"/>
      <c r="BT3633" s="22"/>
      <c r="BU3633" s="22"/>
      <c r="BV3633" s="22"/>
      <c r="CL3633" s="22"/>
    </row>
    <row r="3634" spans="14:90">
      <c r="N3634" s="22"/>
      <c r="U3634"/>
      <c r="AE3634" s="22"/>
      <c r="AF3634" s="22"/>
      <c r="AH3634" s="22"/>
      <c r="AI3634" s="22"/>
      <c r="AJ3634" s="22"/>
      <c r="AR3634"/>
      <c r="AV3634"/>
      <c r="BT3634" s="22"/>
      <c r="BU3634" s="22"/>
      <c r="BV3634" s="22"/>
      <c r="CL3634" s="22"/>
    </row>
    <row r="3635" spans="14:90">
      <c r="N3635" s="22"/>
      <c r="U3635"/>
      <c r="AE3635" s="22"/>
      <c r="AF3635" s="22"/>
      <c r="AH3635" s="22"/>
      <c r="AI3635" s="22"/>
      <c r="AJ3635" s="22"/>
      <c r="AR3635"/>
      <c r="AV3635"/>
      <c r="BT3635" s="22"/>
      <c r="BU3635" s="22"/>
      <c r="BV3635" s="22"/>
      <c r="CL3635" s="22"/>
    </row>
    <row r="3636" spans="14:90">
      <c r="N3636" s="22"/>
      <c r="U3636"/>
      <c r="AE3636" s="22"/>
      <c r="AF3636" s="22"/>
      <c r="AH3636" s="22"/>
      <c r="AI3636" s="22"/>
      <c r="AJ3636" s="22"/>
      <c r="AR3636"/>
      <c r="AV3636"/>
      <c r="BT3636" s="22"/>
      <c r="BU3636" s="22"/>
      <c r="BV3636" s="22"/>
      <c r="CL3636" s="22"/>
    </row>
    <row r="3637" spans="14:90">
      <c r="N3637" s="22"/>
      <c r="U3637"/>
      <c r="AE3637" s="22"/>
      <c r="AF3637" s="22"/>
      <c r="AH3637" s="22"/>
      <c r="AI3637" s="22"/>
      <c r="AJ3637" s="22"/>
      <c r="AR3637"/>
      <c r="AV3637"/>
      <c r="BT3637" s="22"/>
      <c r="BU3637" s="22"/>
      <c r="BV3637" s="22"/>
      <c r="CL3637" s="22"/>
    </row>
    <row r="3638" spans="14:90">
      <c r="N3638" s="22"/>
      <c r="U3638"/>
      <c r="AE3638" s="22"/>
      <c r="AF3638" s="22"/>
      <c r="AH3638" s="22"/>
      <c r="AI3638" s="22"/>
      <c r="AJ3638" s="22"/>
      <c r="AR3638"/>
      <c r="AV3638"/>
      <c r="BT3638" s="22"/>
      <c r="BU3638" s="22"/>
      <c r="BV3638" s="22"/>
      <c r="CL3638" s="22"/>
    </row>
    <row r="3639" spans="14:90">
      <c r="N3639" s="22"/>
      <c r="U3639"/>
      <c r="AE3639" s="22"/>
      <c r="AF3639" s="22"/>
      <c r="AH3639" s="22"/>
      <c r="AI3639" s="22"/>
      <c r="AJ3639" s="22"/>
      <c r="AR3639"/>
      <c r="AV3639"/>
      <c r="BT3639" s="22"/>
      <c r="BU3639" s="22"/>
      <c r="BV3639" s="22"/>
      <c r="CL3639" s="22"/>
    </row>
    <row r="3640" spans="14:90">
      <c r="N3640" s="22"/>
      <c r="U3640"/>
      <c r="AE3640" s="22"/>
      <c r="AF3640" s="22"/>
      <c r="AH3640" s="22"/>
      <c r="AI3640" s="22"/>
      <c r="AJ3640" s="22"/>
      <c r="AR3640"/>
      <c r="AV3640"/>
      <c r="BT3640" s="22"/>
      <c r="BU3640" s="22"/>
      <c r="BV3640" s="22"/>
      <c r="CL3640" s="22"/>
    </row>
    <row r="3641" spans="14:90">
      <c r="N3641" s="22"/>
      <c r="U3641"/>
      <c r="AE3641" s="22"/>
      <c r="AF3641" s="22"/>
      <c r="AH3641" s="22"/>
      <c r="AI3641" s="22"/>
      <c r="AJ3641" s="22"/>
      <c r="AR3641"/>
      <c r="AV3641"/>
      <c r="BT3641" s="22"/>
      <c r="BU3641" s="22"/>
      <c r="BV3641" s="22"/>
      <c r="CL3641" s="22"/>
    </row>
    <row r="3642" spans="14:90">
      <c r="N3642" s="22"/>
      <c r="U3642"/>
      <c r="AE3642" s="22"/>
      <c r="AF3642" s="22"/>
      <c r="AH3642" s="22"/>
      <c r="AI3642" s="22"/>
      <c r="AJ3642" s="22"/>
      <c r="AR3642"/>
      <c r="AV3642"/>
      <c r="BT3642" s="22"/>
      <c r="BU3642" s="22"/>
      <c r="BV3642" s="22"/>
      <c r="CL3642" s="22"/>
    </row>
    <row r="3643" spans="14:90">
      <c r="N3643" s="22"/>
      <c r="U3643"/>
      <c r="AE3643" s="22"/>
      <c r="AF3643" s="22"/>
      <c r="AH3643" s="22"/>
      <c r="AI3643" s="22"/>
      <c r="AJ3643" s="22"/>
      <c r="AR3643"/>
      <c r="AV3643"/>
      <c r="BT3643" s="22"/>
      <c r="BU3643" s="22"/>
      <c r="BV3643" s="22"/>
      <c r="CL3643" s="22"/>
    </row>
    <row r="3644" spans="14:90">
      <c r="N3644" s="22"/>
      <c r="U3644"/>
      <c r="AE3644" s="22"/>
      <c r="AF3644" s="22"/>
      <c r="AH3644" s="22"/>
      <c r="AI3644" s="22"/>
      <c r="AJ3644" s="22"/>
      <c r="AR3644"/>
      <c r="AV3644"/>
      <c r="BT3644" s="22"/>
      <c r="BU3644" s="22"/>
      <c r="BV3644" s="22"/>
      <c r="CL3644" s="22"/>
    </row>
    <row r="3645" spans="14:90">
      <c r="N3645" s="22"/>
      <c r="U3645"/>
      <c r="AE3645" s="22"/>
      <c r="AF3645" s="22"/>
      <c r="AH3645" s="22"/>
      <c r="AI3645" s="22"/>
      <c r="AJ3645" s="22"/>
      <c r="AR3645"/>
      <c r="AV3645"/>
      <c r="BT3645" s="22"/>
      <c r="BU3645" s="22"/>
      <c r="BV3645" s="22"/>
      <c r="CL3645" s="22"/>
    </row>
    <row r="3646" spans="14:90">
      <c r="N3646" s="22"/>
      <c r="U3646"/>
      <c r="AE3646" s="22"/>
      <c r="AF3646" s="22"/>
      <c r="AH3646" s="22"/>
      <c r="AI3646" s="22"/>
      <c r="AJ3646" s="22"/>
      <c r="AR3646"/>
      <c r="AV3646"/>
      <c r="BT3646" s="22"/>
      <c r="BU3646" s="22"/>
      <c r="BV3646" s="22"/>
      <c r="CL3646" s="22"/>
    </row>
    <row r="3647" spans="14:90">
      <c r="N3647" s="22"/>
      <c r="U3647"/>
      <c r="AE3647" s="22"/>
      <c r="AF3647" s="22"/>
      <c r="AH3647" s="22"/>
      <c r="AI3647" s="22"/>
      <c r="AJ3647" s="22"/>
      <c r="AR3647"/>
      <c r="AV3647"/>
      <c r="BT3647" s="22"/>
      <c r="BU3647" s="22"/>
      <c r="BV3647" s="22"/>
      <c r="CL3647" s="22"/>
    </row>
    <row r="3648" spans="14:90">
      <c r="N3648" s="22"/>
      <c r="U3648"/>
      <c r="AE3648" s="22"/>
      <c r="AF3648" s="22"/>
      <c r="AH3648" s="22"/>
      <c r="AI3648" s="22"/>
      <c r="AJ3648" s="22"/>
      <c r="AR3648"/>
      <c r="AV3648"/>
      <c r="BT3648" s="22"/>
      <c r="BU3648" s="22"/>
      <c r="BV3648" s="22"/>
      <c r="CL3648" s="22"/>
    </row>
    <row r="3649" spans="14:90">
      <c r="N3649" s="22"/>
      <c r="U3649"/>
      <c r="AE3649" s="22"/>
      <c r="AF3649" s="22"/>
      <c r="AH3649" s="22"/>
      <c r="AI3649" s="22"/>
      <c r="AJ3649" s="22"/>
      <c r="AR3649"/>
      <c r="AV3649"/>
      <c r="BT3649" s="22"/>
      <c r="BU3649" s="22"/>
      <c r="BV3649" s="22"/>
      <c r="CL3649" s="22"/>
    </row>
    <row r="3650" spans="14:90">
      <c r="N3650" s="22"/>
      <c r="U3650"/>
      <c r="AE3650" s="22"/>
      <c r="AF3650" s="22"/>
      <c r="AH3650" s="22"/>
      <c r="AI3650" s="22"/>
      <c r="AJ3650" s="22"/>
      <c r="AR3650"/>
      <c r="AV3650"/>
      <c r="BT3650" s="22"/>
      <c r="BU3650" s="22"/>
      <c r="BV3650" s="22"/>
      <c r="CL3650" s="22"/>
    </row>
    <row r="3651" spans="14:90">
      <c r="N3651" s="22"/>
      <c r="U3651"/>
      <c r="AE3651" s="22"/>
      <c r="AF3651" s="22"/>
      <c r="AH3651" s="22"/>
      <c r="AI3651" s="22"/>
      <c r="AJ3651" s="22"/>
      <c r="AR3651"/>
      <c r="AV3651"/>
      <c r="BT3651" s="22"/>
      <c r="BU3651" s="22"/>
      <c r="BV3651" s="22"/>
      <c r="CL3651" s="22"/>
    </row>
    <row r="3652" spans="14:90">
      <c r="N3652" s="22"/>
      <c r="U3652"/>
      <c r="AE3652" s="22"/>
      <c r="AF3652" s="22"/>
      <c r="AH3652" s="22"/>
      <c r="AI3652" s="22"/>
      <c r="AJ3652" s="22"/>
      <c r="AR3652"/>
      <c r="AV3652"/>
      <c r="BT3652" s="22"/>
      <c r="BU3652" s="22"/>
      <c r="BV3652" s="22"/>
      <c r="CL3652" s="22"/>
    </row>
    <row r="3653" spans="14:90">
      <c r="N3653" s="22"/>
      <c r="U3653"/>
      <c r="AE3653" s="22"/>
      <c r="AF3653" s="22"/>
      <c r="AH3653" s="22"/>
      <c r="AI3653" s="22"/>
      <c r="AJ3653" s="22"/>
      <c r="AR3653"/>
      <c r="AV3653"/>
      <c r="BT3653" s="22"/>
      <c r="BU3653" s="22"/>
      <c r="BV3653" s="22"/>
      <c r="CL3653" s="22"/>
    </row>
    <row r="3654" spans="14:90">
      <c r="N3654" s="22"/>
      <c r="U3654"/>
      <c r="AE3654" s="22"/>
      <c r="AF3654" s="22"/>
      <c r="AH3654" s="22"/>
      <c r="AI3654" s="22"/>
      <c r="AJ3654" s="22"/>
      <c r="AR3654"/>
      <c r="AV3654"/>
      <c r="BT3654" s="22"/>
      <c r="BU3654" s="22"/>
      <c r="BV3654" s="22"/>
      <c r="CL3654" s="22"/>
    </row>
    <row r="3655" spans="14:90">
      <c r="N3655" s="22"/>
      <c r="U3655"/>
      <c r="AE3655" s="22"/>
      <c r="AF3655" s="22"/>
      <c r="AH3655" s="22"/>
      <c r="AI3655" s="22"/>
      <c r="AJ3655" s="22"/>
      <c r="AR3655"/>
      <c r="AV3655"/>
      <c r="BT3655" s="22"/>
      <c r="BU3655" s="22"/>
      <c r="BV3655" s="22"/>
      <c r="CL3655" s="22"/>
    </row>
    <row r="3656" spans="14:90">
      <c r="N3656" s="22"/>
      <c r="U3656"/>
      <c r="AE3656" s="22"/>
      <c r="AF3656" s="22"/>
      <c r="AH3656" s="22"/>
      <c r="AI3656" s="22"/>
      <c r="AJ3656" s="22"/>
      <c r="AR3656"/>
      <c r="AV3656"/>
      <c r="BT3656" s="22"/>
      <c r="BU3656" s="22"/>
      <c r="BV3656" s="22"/>
      <c r="CL3656" s="22"/>
    </row>
    <row r="3657" spans="14:90">
      <c r="N3657" s="22"/>
      <c r="U3657"/>
      <c r="AE3657" s="22"/>
      <c r="AF3657" s="22"/>
      <c r="AH3657" s="22"/>
      <c r="AI3657" s="22"/>
      <c r="AJ3657" s="22"/>
      <c r="AR3657"/>
      <c r="AV3657"/>
      <c r="BT3657" s="22"/>
      <c r="BU3657" s="22"/>
      <c r="BV3657" s="22"/>
      <c r="CL3657" s="22"/>
    </row>
    <row r="3658" spans="14:90">
      <c r="N3658" s="22"/>
      <c r="U3658"/>
      <c r="AE3658" s="22"/>
      <c r="AF3658" s="22"/>
      <c r="AH3658" s="22"/>
      <c r="AI3658" s="22"/>
      <c r="AJ3658" s="22"/>
      <c r="AR3658"/>
      <c r="AV3658"/>
      <c r="BT3658" s="22"/>
      <c r="BU3658" s="22"/>
      <c r="BV3658" s="22"/>
      <c r="CL3658" s="22"/>
    </row>
    <row r="3659" spans="14:90">
      <c r="N3659" s="22"/>
      <c r="U3659"/>
      <c r="AE3659" s="22"/>
      <c r="AF3659" s="22"/>
      <c r="AH3659" s="22"/>
      <c r="AI3659" s="22"/>
      <c r="AJ3659" s="22"/>
      <c r="AR3659"/>
      <c r="AV3659"/>
      <c r="BT3659" s="22"/>
      <c r="BU3659" s="22"/>
      <c r="BV3659" s="22"/>
      <c r="CL3659" s="22"/>
    </row>
    <row r="3660" spans="14:90">
      <c r="N3660" s="22"/>
      <c r="U3660"/>
      <c r="AE3660" s="22"/>
      <c r="AF3660" s="22"/>
      <c r="AH3660" s="22"/>
      <c r="AI3660" s="22"/>
      <c r="AJ3660" s="22"/>
      <c r="AR3660"/>
      <c r="AV3660"/>
      <c r="BT3660" s="22"/>
      <c r="BU3660" s="22"/>
      <c r="BV3660" s="22"/>
      <c r="CL3660" s="22"/>
    </row>
    <row r="3661" spans="14:90">
      <c r="N3661" s="22"/>
      <c r="U3661"/>
      <c r="AE3661" s="22"/>
      <c r="AF3661" s="22"/>
      <c r="AH3661" s="22"/>
      <c r="AI3661" s="22"/>
      <c r="AJ3661" s="22"/>
      <c r="AR3661"/>
      <c r="AV3661"/>
      <c r="BT3661" s="22"/>
      <c r="BU3661" s="22"/>
      <c r="BV3661" s="22"/>
      <c r="CL3661" s="22"/>
    </row>
    <row r="3662" spans="14:90">
      <c r="N3662" s="22"/>
      <c r="U3662"/>
      <c r="AE3662" s="22"/>
      <c r="AF3662" s="22"/>
      <c r="AH3662" s="22"/>
      <c r="AI3662" s="22"/>
      <c r="AJ3662" s="22"/>
      <c r="AR3662"/>
      <c r="AV3662"/>
      <c r="BT3662" s="22"/>
      <c r="BU3662" s="22"/>
      <c r="BV3662" s="22"/>
      <c r="CL3662" s="22"/>
    </row>
    <row r="3663" spans="14:90">
      <c r="N3663" s="22"/>
      <c r="U3663"/>
      <c r="AE3663" s="22"/>
      <c r="AF3663" s="22"/>
      <c r="AH3663" s="22"/>
      <c r="AI3663" s="22"/>
      <c r="AJ3663" s="22"/>
      <c r="AR3663"/>
      <c r="AV3663"/>
      <c r="BT3663" s="22"/>
      <c r="BU3663" s="22"/>
      <c r="BV3663" s="22"/>
      <c r="CL3663" s="22"/>
    </row>
    <row r="3664" spans="14:90">
      <c r="N3664" s="22"/>
      <c r="U3664"/>
      <c r="AE3664" s="22"/>
      <c r="AF3664" s="22"/>
      <c r="AH3664" s="22"/>
      <c r="AI3664" s="22"/>
      <c r="AJ3664" s="22"/>
      <c r="AR3664"/>
      <c r="AV3664"/>
      <c r="BT3664" s="22"/>
      <c r="BU3664" s="22"/>
      <c r="BV3664" s="22"/>
      <c r="CL3664" s="22"/>
    </row>
    <row r="3665" spans="14:90">
      <c r="N3665" s="22"/>
      <c r="U3665"/>
      <c r="AE3665" s="22"/>
      <c r="AF3665" s="22"/>
      <c r="AH3665" s="22"/>
      <c r="AI3665" s="22"/>
      <c r="AJ3665" s="22"/>
      <c r="AR3665"/>
      <c r="AV3665"/>
      <c r="BT3665" s="22"/>
      <c r="BU3665" s="22"/>
      <c r="BV3665" s="22"/>
      <c r="CL3665" s="22"/>
    </row>
    <row r="3666" spans="14:90">
      <c r="N3666" s="22"/>
      <c r="U3666"/>
      <c r="AE3666" s="22"/>
      <c r="AF3666" s="22"/>
      <c r="AH3666" s="22"/>
      <c r="AI3666" s="22"/>
      <c r="AJ3666" s="22"/>
      <c r="AR3666"/>
      <c r="AV3666"/>
      <c r="BT3666" s="22"/>
      <c r="BU3666" s="22"/>
      <c r="BV3666" s="22"/>
      <c r="CL3666" s="22"/>
    </row>
    <row r="3667" spans="14:90">
      <c r="N3667" s="22"/>
      <c r="U3667"/>
      <c r="AE3667" s="22"/>
      <c r="AF3667" s="22"/>
      <c r="AH3667" s="22"/>
      <c r="AI3667" s="22"/>
      <c r="AJ3667" s="22"/>
      <c r="AR3667"/>
      <c r="AV3667"/>
      <c r="BT3667" s="22"/>
      <c r="BU3667" s="22"/>
      <c r="BV3667" s="22"/>
      <c r="CL3667" s="22"/>
    </row>
    <row r="3668" spans="14:90">
      <c r="N3668" s="22"/>
      <c r="U3668"/>
      <c r="AE3668" s="22"/>
      <c r="AF3668" s="22"/>
      <c r="AH3668" s="22"/>
      <c r="AI3668" s="22"/>
      <c r="AJ3668" s="22"/>
      <c r="AR3668"/>
      <c r="AV3668"/>
      <c r="BT3668" s="22"/>
      <c r="BU3668" s="22"/>
      <c r="BV3668" s="22"/>
      <c r="CL3668" s="22"/>
    </row>
    <row r="3669" spans="14:90">
      <c r="N3669" s="22"/>
      <c r="U3669"/>
      <c r="AE3669" s="22"/>
      <c r="AF3669" s="22"/>
      <c r="AH3669" s="22"/>
      <c r="AI3669" s="22"/>
      <c r="AJ3669" s="22"/>
      <c r="AR3669"/>
      <c r="AV3669"/>
      <c r="BT3669" s="22"/>
      <c r="BU3669" s="22"/>
      <c r="BV3669" s="22"/>
      <c r="CL3669" s="22"/>
    </row>
    <row r="3670" spans="14:90">
      <c r="N3670" s="22"/>
      <c r="U3670"/>
      <c r="AE3670" s="22"/>
      <c r="AF3670" s="22"/>
      <c r="AH3670" s="22"/>
      <c r="AI3670" s="22"/>
      <c r="AJ3670" s="22"/>
      <c r="AR3670"/>
      <c r="AV3670"/>
      <c r="BT3670" s="22"/>
      <c r="BU3670" s="22"/>
      <c r="BV3670" s="22"/>
      <c r="CL3670" s="22"/>
    </row>
    <row r="3671" spans="14:90">
      <c r="N3671" s="22"/>
      <c r="U3671"/>
      <c r="AE3671" s="22"/>
      <c r="AF3671" s="22"/>
      <c r="AH3671" s="22"/>
      <c r="AI3671" s="22"/>
      <c r="AJ3671" s="22"/>
      <c r="AR3671"/>
      <c r="AV3671"/>
      <c r="BT3671" s="22"/>
      <c r="BU3671" s="22"/>
      <c r="BV3671" s="22"/>
      <c r="CL3671" s="22"/>
    </row>
    <row r="3672" spans="14:90">
      <c r="N3672" s="22"/>
      <c r="U3672"/>
      <c r="AE3672" s="22"/>
      <c r="AF3672" s="22"/>
      <c r="AH3672" s="22"/>
      <c r="AI3672" s="22"/>
      <c r="AJ3672" s="22"/>
      <c r="AR3672"/>
      <c r="AV3672"/>
      <c r="BT3672" s="22"/>
      <c r="BU3672" s="22"/>
      <c r="BV3672" s="22"/>
      <c r="CL3672" s="22"/>
    </row>
    <row r="3673" spans="14:90">
      <c r="N3673" s="22"/>
      <c r="U3673"/>
      <c r="AE3673" s="22"/>
      <c r="AF3673" s="22"/>
      <c r="AH3673" s="22"/>
      <c r="AI3673" s="22"/>
      <c r="AJ3673" s="22"/>
      <c r="AR3673"/>
      <c r="AV3673"/>
      <c r="BT3673" s="22"/>
      <c r="BU3673" s="22"/>
      <c r="BV3673" s="22"/>
      <c r="CL3673" s="22"/>
    </row>
    <row r="3674" spans="14:90">
      <c r="N3674" s="22"/>
      <c r="U3674"/>
      <c r="AE3674" s="22"/>
      <c r="AF3674" s="22"/>
      <c r="AH3674" s="22"/>
      <c r="AI3674" s="22"/>
      <c r="AJ3674" s="22"/>
      <c r="AR3674"/>
      <c r="AV3674"/>
      <c r="BT3674" s="22"/>
      <c r="BU3674" s="22"/>
      <c r="BV3674" s="22"/>
      <c r="CL3674" s="22"/>
    </row>
    <row r="3675" spans="14:90">
      <c r="N3675" s="22"/>
      <c r="U3675"/>
      <c r="AE3675" s="22"/>
      <c r="AF3675" s="22"/>
      <c r="AH3675" s="22"/>
      <c r="AI3675" s="22"/>
      <c r="AJ3675" s="22"/>
      <c r="AR3675"/>
      <c r="AV3675"/>
      <c r="BT3675" s="22"/>
      <c r="BU3675" s="22"/>
      <c r="BV3675" s="22"/>
      <c r="CL3675" s="22"/>
    </row>
    <row r="3676" spans="14:90">
      <c r="N3676" s="22"/>
      <c r="U3676"/>
      <c r="AE3676" s="22"/>
      <c r="AF3676" s="22"/>
      <c r="AH3676" s="22"/>
      <c r="AI3676" s="22"/>
      <c r="AJ3676" s="22"/>
      <c r="AR3676"/>
      <c r="AV3676"/>
      <c r="BT3676" s="22"/>
      <c r="BU3676" s="22"/>
      <c r="BV3676" s="22"/>
      <c r="CL3676" s="22"/>
    </row>
    <row r="3677" spans="14:90">
      <c r="N3677" s="22"/>
      <c r="U3677"/>
      <c r="AE3677" s="22"/>
      <c r="AF3677" s="22"/>
      <c r="AH3677" s="22"/>
      <c r="AI3677" s="22"/>
      <c r="AJ3677" s="22"/>
      <c r="AR3677"/>
      <c r="AV3677"/>
      <c r="BT3677" s="22"/>
      <c r="BU3677" s="22"/>
      <c r="BV3677" s="22"/>
      <c r="CL3677" s="22"/>
    </row>
    <row r="3678" spans="14:90">
      <c r="N3678" s="22"/>
      <c r="U3678"/>
      <c r="AE3678" s="22"/>
      <c r="AF3678" s="22"/>
      <c r="AH3678" s="22"/>
      <c r="AI3678" s="22"/>
      <c r="AJ3678" s="22"/>
      <c r="AR3678"/>
      <c r="AV3678"/>
      <c r="BT3678" s="22"/>
      <c r="BU3678" s="22"/>
      <c r="BV3678" s="22"/>
      <c r="CL3678" s="22"/>
    </row>
    <row r="3679" spans="14:90">
      <c r="N3679" s="22"/>
      <c r="U3679"/>
      <c r="AE3679" s="22"/>
      <c r="AF3679" s="22"/>
      <c r="AH3679" s="22"/>
      <c r="AI3679" s="22"/>
      <c r="AJ3679" s="22"/>
      <c r="AR3679"/>
      <c r="AV3679"/>
      <c r="BT3679" s="22"/>
      <c r="BU3679" s="22"/>
      <c r="BV3679" s="22"/>
      <c r="CL3679" s="22"/>
    </row>
    <row r="3680" spans="14:90">
      <c r="N3680" s="22"/>
      <c r="U3680"/>
      <c r="AE3680" s="22"/>
      <c r="AF3680" s="22"/>
      <c r="AH3680" s="22"/>
      <c r="AI3680" s="22"/>
      <c r="AJ3680" s="22"/>
      <c r="AR3680"/>
      <c r="AV3680"/>
      <c r="BT3680" s="22"/>
      <c r="BU3680" s="22"/>
      <c r="BV3680" s="22"/>
      <c r="CL3680" s="22"/>
    </row>
    <row r="3681" spans="14:90">
      <c r="N3681" s="22"/>
      <c r="U3681"/>
      <c r="AE3681" s="22"/>
      <c r="AF3681" s="22"/>
      <c r="AH3681" s="22"/>
      <c r="AI3681" s="22"/>
      <c r="AJ3681" s="22"/>
      <c r="AR3681"/>
      <c r="AV3681"/>
      <c r="BT3681" s="22"/>
      <c r="BU3681" s="22"/>
      <c r="BV3681" s="22"/>
      <c r="CL3681" s="22"/>
    </row>
    <row r="3682" spans="14:90">
      <c r="N3682" s="22"/>
      <c r="U3682"/>
      <c r="AE3682" s="22"/>
      <c r="AF3682" s="22"/>
      <c r="AH3682" s="22"/>
      <c r="AI3682" s="22"/>
      <c r="AJ3682" s="22"/>
      <c r="AR3682"/>
      <c r="AV3682"/>
      <c r="BT3682" s="22"/>
      <c r="BU3682" s="22"/>
      <c r="BV3682" s="22"/>
      <c r="CL3682" s="22"/>
    </row>
    <row r="3683" spans="14:90">
      <c r="N3683" s="22"/>
      <c r="U3683"/>
      <c r="AE3683" s="22"/>
      <c r="AF3683" s="22"/>
      <c r="AH3683" s="22"/>
      <c r="AI3683" s="22"/>
      <c r="AJ3683" s="22"/>
      <c r="AR3683"/>
      <c r="AV3683"/>
      <c r="BT3683" s="22"/>
      <c r="BU3683" s="22"/>
      <c r="BV3683" s="22"/>
      <c r="CL3683" s="22"/>
    </row>
    <row r="3684" spans="14:90">
      <c r="N3684" s="22"/>
      <c r="U3684"/>
      <c r="AE3684" s="22"/>
      <c r="AF3684" s="22"/>
      <c r="AH3684" s="22"/>
      <c r="AI3684" s="22"/>
      <c r="AJ3684" s="22"/>
      <c r="AR3684"/>
      <c r="AV3684"/>
      <c r="BT3684" s="22"/>
      <c r="BU3684" s="22"/>
      <c r="BV3684" s="22"/>
      <c r="CL3684" s="22"/>
    </row>
    <row r="3685" spans="14:90">
      <c r="N3685" s="22"/>
      <c r="U3685"/>
      <c r="AE3685" s="22"/>
      <c r="AF3685" s="22"/>
      <c r="AH3685" s="22"/>
      <c r="AI3685" s="22"/>
      <c r="AJ3685" s="22"/>
      <c r="AR3685"/>
      <c r="AV3685"/>
      <c r="BT3685" s="22"/>
      <c r="BU3685" s="22"/>
      <c r="BV3685" s="22"/>
      <c r="CL3685" s="22"/>
    </row>
    <row r="3686" spans="14:90">
      <c r="N3686" s="22"/>
      <c r="U3686"/>
      <c r="AE3686" s="22"/>
      <c r="AF3686" s="22"/>
      <c r="AH3686" s="22"/>
      <c r="AI3686" s="22"/>
      <c r="AJ3686" s="22"/>
      <c r="AR3686"/>
      <c r="AV3686"/>
      <c r="BT3686" s="22"/>
      <c r="BU3686" s="22"/>
      <c r="BV3686" s="22"/>
      <c r="CL3686" s="22"/>
    </row>
    <row r="3687" spans="14:90">
      <c r="N3687" s="22"/>
      <c r="U3687"/>
      <c r="AE3687" s="22"/>
      <c r="AF3687" s="22"/>
      <c r="AH3687" s="22"/>
      <c r="AI3687" s="22"/>
      <c r="AJ3687" s="22"/>
      <c r="AR3687"/>
      <c r="AV3687"/>
      <c r="BT3687" s="22"/>
      <c r="BU3687" s="22"/>
      <c r="BV3687" s="22"/>
      <c r="CL3687" s="22"/>
    </row>
    <row r="3688" spans="14:90">
      <c r="N3688" s="22"/>
      <c r="U3688"/>
      <c r="AE3688" s="22"/>
      <c r="AF3688" s="22"/>
      <c r="AH3688" s="22"/>
      <c r="AI3688" s="22"/>
      <c r="AJ3688" s="22"/>
      <c r="AR3688"/>
      <c r="AV3688"/>
      <c r="BT3688" s="22"/>
      <c r="BU3688" s="22"/>
      <c r="BV3688" s="22"/>
      <c r="CL3688" s="22"/>
    </row>
    <row r="3689" spans="14:90">
      <c r="N3689" s="22"/>
      <c r="U3689"/>
      <c r="AE3689" s="22"/>
      <c r="AF3689" s="22"/>
      <c r="AH3689" s="22"/>
      <c r="AI3689" s="22"/>
      <c r="AJ3689" s="22"/>
      <c r="AR3689"/>
      <c r="AV3689"/>
      <c r="BT3689" s="22"/>
      <c r="BU3689" s="22"/>
      <c r="BV3689" s="22"/>
      <c r="CL3689" s="22"/>
    </row>
    <row r="3690" spans="14:90">
      <c r="N3690" s="22"/>
      <c r="U3690"/>
      <c r="AE3690" s="22"/>
      <c r="AF3690" s="22"/>
      <c r="AH3690" s="22"/>
      <c r="AI3690" s="22"/>
      <c r="AJ3690" s="22"/>
      <c r="AR3690"/>
      <c r="AV3690"/>
      <c r="BT3690" s="22"/>
      <c r="BU3690" s="22"/>
      <c r="BV3690" s="22"/>
      <c r="CL3690" s="22"/>
    </row>
    <row r="3691" spans="14:90">
      <c r="N3691" s="22"/>
      <c r="U3691"/>
      <c r="AE3691" s="22"/>
      <c r="AF3691" s="22"/>
      <c r="AH3691" s="22"/>
      <c r="AI3691" s="22"/>
      <c r="AJ3691" s="22"/>
      <c r="AR3691"/>
      <c r="AV3691"/>
      <c r="BT3691" s="22"/>
      <c r="BU3691" s="22"/>
      <c r="BV3691" s="22"/>
      <c r="CL3691" s="22"/>
    </row>
    <row r="3692" spans="14:90">
      <c r="N3692" s="22"/>
      <c r="U3692"/>
      <c r="AE3692" s="22"/>
      <c r="AF3692" s="22"/>
      <c r="AH3692" s="22"/>
      <c r="AI3692" s="22"/>
      <c r="AJ3692" s="22"/>
      <c r="AR3692"/>
      <c r="AV3692"/>
      <c r="BT3692" s="22"/>
      <c r="BU3692" s="22"/>
      <c r="BV3692" s="22"/>
      <c r="CL3692" s="22"/>
    </row>
    <row r="3693" spans="14:90">
      <c r="N3693" s="22"/>
      <c r="U3693"/>
      <c r="AE3693" s="22"/>
      <c r="AF3693" s="22"/>
      <c r="AH3693" s="22"/>
      <c r="AI3693" s="22"/>
      <c r="AJ3693" s="22"/>
      <c r="AR3693"/>
      <c r="AV3693"/>
      <c r="BT3693" s="22"/>
      <c r="BU3693" s="22"/>
      <c r="BV3693" s="22"/>
      <c r="CL3693" s="22"/>
    </row>
    <row r="3694" spans="14:90">
      <c r="N3694" s="22"/>
      <c r="U3694"/>
      <c r="AE3694" s="22"/>
      <c r="AF3694" s="22"/>
      <c r="AH3694" s="22"/>
      <c r="AI3694" s="22"/>
      <c r="AJ3694" s="22"/>
      <c r="AR3694"/>
      <c r="AV3694"/>
      <c r="BT3694" s="22"/>
      <c r="BU3694" s="22"/>
      <c r="BV3694" s="22"/>
      <c r="CL3694" s="22"/>
    </row>
    <row r="3695" spans="14:90">
      <c r="N3695" s="22"/>
      <c r="U3695"/>
      <c r="AE3695" s="22"/>
      <c r="AF3695" s="22"/>
      <c r="AH3695" s="22"/>
      <c r="AI3695" s="22"/>
      <c r="AJ3695" s="22"/>
      <c r="AR3695"/>
      <c r="AV3695"/>
      <c r="BT3695" s="22"/>
      <c r="BU3695" s="22"/>
      <c r="BV3695" s="22"/>
      <c r="CL3695" s="22"/>
    </row>
    <row r="3696" spans="14:90">
      <c r="N3696" s="22"/>
      <c r="U3696"/>
      <c r="AE3696" s="22"/>
      <c r="AF3696" s="22"/>
      <c r="AH3696" s="22"/>
      <c r="AI3696" s="22"/>
      <c r="AJ3696" s="22"/>
      <c r="AR3696"/>
      <c r="AV3696"/>
      <c r="BT3696" s="22"/>
      <c r="BU3696" s="22"/>
      <c r="BV3696" s="22"/>
      <c r="CL3696" s="22"/>
    </row>
    <row r="3697" spans="14:90">
      <c r="N3697" s="22"/>
      <c r="U3697"/>
      <c r="AE3697" s="22"/>
      <c r="AF3697" s="22"/>
      <c r="AH3697" s="22"/>
      <c r="AI3697" s="22"/>
      <c r="AJ3697" s="22"/>
      <c r="AR3697"/>
      <c r="AV3697"/>
      <c r="BT3697" s="22"/>
      <c r="BU3697" s="22"/>
      <c r="BV3697" s="22"/>
      <c r="CL3697" s="22"/>
    </row>
    <row r="3698" spans="14:90">
      <c r="N3698" s="22"/>
      <c r="U3698"/>
      <c r="AE3698" s="22"/>
      <c r="AF3698" s="22"/>
      <c r="AH3698" s="22"/>
      <c r="AI3698" s="22"/>
      <c r="AJ3698" s="22"/>
      <c r="AR3698"/>
      <c r="AV3698"/>
      <c r="BT3698" s="22"/>
      <c r="BU3698" s="22"/>
      <c r="BV3698" s="22"/>
      <c r="CL3698" s="22"/>
    </row>
    <row r="3699" spans="14:90">
      <c r="N3699" s="22"/>
      <c r="U3699"/>
      <c r="AE3699" s="22"/>
      <c r="AF3699" s="22"/>
      <c r="AH3699" s="22"/>
      <c r="AI3699" s="22"/>
      <c r="AJ3699" s="22"/>
      <c r="AR3699"/>
      <c r="AV3699"/>
      <c r="BT3699" s="22"/>
      <c r="BU3699" s="22"/>
      <c r="BV3699" s="22"/>
      <c r="CL3699" s="22"/>
    </row>
    <row r="3700" spans="14:90">
      <c r="N3700" s="22"/>
      <c r="U3700"/>
      <c r="AE3700" s="22"/>
      <c r="AF3700" s="22"/>
      <c r="AH3700" s="22"/>
      <c r="AI3700" s="22"/>
      <c r="AJ3700" s="22"/>
      <c r="AR3700"/>
      <c r="AV3700"/>
      <c r="BT3700" s="22"/>
      <c r="BU3700" s="22"/>
      <c r="BV3700" s="22"/>
      <c r="CL3700" s="22"/>
    </row>
    <row r="3701" spans="14:90">
      <c r="N3701" s="22"/>
      <c r="U3701"/>
      <c r="AE3701" s="22"/>
      <c r="AF3701" s="22"/>
      <c r="AH3701" s="22"/>
      <c r="AI3701" s="22"/>
      <c r="AJ3701" s="22"/>
      <c r="AR3701"/>
      <c r="AV3701"/>
      <c r="BT3701" s="22"/>
      <c r="BU3701" s="22"/>
      <c r="BV3701" s="22"/>
      <c r="CL3701" s="22"/>
    </row>
    <row r="3702" spans="14:90">
      <c r="N3702" s="22"/>
      <c r="U3702"/>
      <c r="AE3702" s="22"/>
      <c r="AF3702" s="22"/>
      <c r="AH3702" s="22"/>
      <c r="AI3702" s="22"/>
      <c r="AJ3702" s="22"/>
      <c r="AR3702"/>
      <c r="AV3702"/>
      <c r="BT3702" s="22"/>
      <c r="BU3702" s="22"/>
      <c r="BV3702" s="22"/>
      <c r="CL3702" s="22"/>
    </row>
    <row r="3703" spans="14:90">
      <c r="N3703" s="22"/>
      <c r="U3703"/>
      <c r="AE3703" s="22"/>
      <c r="AF3703" s="22"/>
      <c r="AH3703" s="22"/>
      <c r="AI3703" s="22"/>
      <c r="AJ3703" s="22"/>
      <c r="AR3703"/>
      <c r="AV3703"/>
      <c r="BT3703" s="22"/>
      <c r="BU3703" s="22"/>
      <c r="BV3703" s="22"/>
      <c r="CL3703" s="22"/>
    </row>
    <row r="3704" spans="14:90">
      <c r="N3704" s="22"/>
      <c r="U3704"/>
      <c r="AE3704" s="22"/>
      <c r="AF3704" s="22"/>
      <c r="AH3704" s="22"/>
      <c r="AI3704" s="22"/>
      <c r="AJ3704" s="22"/>
      <c r="AR3704"/>
      <c r="AV3704"/>
      <c r="BT3704" s="22"/>
      <c r="BU3704" s="22"/>
      <c r="BV3704" s="22"/>
      <c r="CL3704" s="22"/>
    </row>
    <row r="3705" spans="14:90">
      <c r="N3705" s="22"/>
      <c r="U3705"/>
      <c r="AE3705" s="22"/>
      <c r="AF3705" s="22"/>
      <c r="AH3705" s="22"/>
      <c r="AI3705" s="22"/>
      <c r="AJ3705" s="22"/>
      <c r="AR3705"/>
      <c r="AV3705"/>
      <c r="BT3705" s="22"/>
      <c r="BU3705" s="22"/>
      <c r="BV3705" s="22"/>
      <c r="CL3705" s="22"/>
    </row>
    <row r="3706" spans="14:90">
      <c r="N3706" s="22"/>
      <c r="U3706"/>
      <c r="AE3706" s="22"/>
      <c r="AF3706" s="22"/>
      <c r="AH3706" s="22"/>
      <c r="AI3706" s="22"/>
      <c r="AJ3706" s="22"/>
      <c r="AR3706"/>
      <c r="AV3706"/>
      <c r="BT3706" s="22"/>
      <c r="BU3706" s="22"/>
      <c r="BV3706" s="22"/>
      <c r="CL3706" s="22"/>
    </row>
    <row r="3707" spans="14:90">
      <c r="N3707" s="22"/>
      <c r="U3707"/>
      <c r="AE3707" s="22"/>
      <c r="AF3707" s="22"/>
      <c r="AH3707" s="22"/>
      <c r="AI3707" s="22"/>
      <c r="AJ3707" s="22"/>
      <c r="AR3707"/>
      <c r="AV3707"/>
      <c r="BT3707" s="22"/>
      <c r="BU3707" s="22"/>
      <c r="BV3707" s="22"/>
      <c r="CL3707" s="22"/>
    </row>
    <row r="3708" spans="14:90">
      <c r="N3708" s="22"/>
      <c r="U3708"/>
      <c r="AE3708" s="22"/>
      <c r="AF3708" s="22"/>
      <c r="AH3708" s="22"/>
      <c r="AI3708" s="22"/>
      <c r="AJ3708" s="22"/>
      <c r="AR3708"/>
      <c r="AV3708"/>
      <c r="BT3708" s="22"/>
      <c r="BU3708" s="22"/>
      <c r="BV3708" s="22"/>
      <c r="CL3708" s="22"/>
    </row>
    <row r="3709" spans="14:90">
      <c r="N3709" s="22"/>
      <c r="U3709"/>
      <c r="AE3709" s="22"/>
      <c r="AF3709" s="22"/>
      <c r="AH3709" s="22"/>
      <c r="AI3709" s="22"/>
      <c r="AJ3709" s="22"/>
      <c r="AR3709"/>
      <c r="AV3709"/>
      <c r="BT3709" s="22"/>
      <c r="BU3709" s="22"/>
      <c r="BV3709" s="22"/>
      <c r="CL3709" s="22"/>
    </row>
    <row r="3710" spans="14:90">
      <c r="N3710" s="22"/>
      <c r="U3710"/>
      <c r="AE3710" s="22"/>
      <c r="AF3710" s="22"/>
      <c r="AH3710" s="22"/>
      <c r="AI3710" s="22"/>
      <c r="AJ3710" s="22"/>
      <c r="AR3710"/>
      <c r="AV3710"/>
      <c r="BT3710" s="22"/>
      <c r="BU3710" s="22"/>
      <c r="BV3710" s="22"/>
      <c r="CL3710" s="22"/>
    </row>
    <row r="3711" spans="14:90">
      <c r="N3711" s="22"/>
      <c r="U3711"/>
      <c r="AE3711" s="22"/>
      <c r="AF3711" s="22"/>
      <c r="AH3711" s="22"/>
      <c r="AI3711" s="22"/>
      <c r="AJ3711" s="22"/>
      <c r="AR3711"/>
      <c r="AV3711"/>
      <c r="BT3711" s="22"/>
      <c r="BU3711" s="22"/>
      <c r="BV3711" s="22"/>
      <c r="CL3711" s="22"/>
    </row>
    <row r="3712" spans="14:90">
      <c r="N3712" s="22"/>
      <c r="U3712"/>
      <c r="AE3712" s="22"/>
      <c r="AF3712" s="22"/>
      <c r="AH3712" s="22"/>
      <c r="AI3712" s="22"/>
      <c r="AJ3712" s="22"/>
      <c r="AR3712"/>
      <c r="AV3712"/>
      <c r="BT3712" s="22"/>
      <c r="BU3712" s="22"/>
      <c r="BV3712" s="22"/>
      <c r="CL3712" s="22"/>
    </row>
    <row r="3713" spans="14:90">
      <c r="N3713" s="22"/>
      <c r="U3713"/>
      <c r="AE3713" s="22"/>
      <c r="AF3713" s="22"/>
      <c r="AH3713" s="22"/>
      <c r="AI3713" s="22"/>
      <c r="AJ3713" s="22"/>
      <c r="AR3713"/>
      <c r="AV3713"/>
      <c r="BT3713" s="22"/>
      <c r="BU3713" s="22"/>
      <c r="BV3713" s="22"/>
      <c r="CL3713" s="22"/>
    </row>
    <row r="3714" spans="14:90">
      <c r="N3714" s="22"/>
      <c r="U3714"/>
      <c r="AE3714" s="22"/>
      <c r="AF3714" s="22"/>
      <c r="AH3714" s="22"/>
      <c r="AI3714" s="22"/>
      <c r="AJ3714" s="22"/>
      <c r="AR3714"/>
      <c r="AV3714"/>
      <c r="BT3714" s="22"/>
      <c r="BU3714" s="22"/>
      <c r="BV3714" s="22"/>
      <c r="CL3714" s="22"/>
    </row>
    <row r="3715" spans="14:90">
      <c r="N3715" s="22"/>
      <c r="U3715"/>
      <c r="AE3715" s="22"/>
      <c r="AF3715" s="22"/>
      <c r="AH3715" s="22"/>
      <c r="AI3715" s="22"/>
      <c r="AJ3715" s="22"/>
      <c r="AR3715"/>
      <c r="AV3715"/>
      <c r="BT3715" s="22"/>
      <c r="BU3715" s="22"/>
      <c r="BV3715" s="22"/>
      <c r="CL3715" s="22"/>
    </row>
    <row r="3716" spans="14:90">
      <c r="N3716" s="22"/>
      <c r="U3716"/>
      <c r="AE3716" s="22"/>
      <c r="AF3716" s="22"/>
      <c r="AH3716" s="22"/>
      <c r="AI3716" s="22"/>
      <c r="AJ3716" s="22"/>
      <c r="AR3716"/>
      <c r="AV3716"/>
      <c r="BT3716" s="22"/>
      <c r="BU3716" s="22"/>
      <c r="BV3716" s="22"/>
      <c r="CL3716" s="22"/>
    </row>
    <row r="3717" spans="14:90">
      <c r="N3717" s="22"/>
      <c r="U3717"/>
      <c r="AE3717" s="22"/>
      <c r="AF3717" s="22"/>
      <c r="AH3717" s="22"/>
      <c r="AI3717" s="22"/>
      <c r="AJ3717" s="22"/>
      <c r="AR3717"/>
      <c r="AV3717"/>
      <c r="BT3717" s="22"/>
      <c r="BU3717" s="22"/>
      <c r="BV3717" s="22"/>
      <c r="CL3717" s="22"/>
    </row>
    <row r="3718" spans="14:90">
      <c r="N3718" s="22"/>
      <c r="U3718"/>
      <c r="AE3718" s="22"/>
      <c r="AF3718" s="22"/>
      <c r="AH3718" s="22"/>
      <c r="AI3718" s="22"/>
      <c r="AJ3718" s="22"/>
      <c r="AR3718"/>
      <c r="AV3718"/>
      <c r="BT3718" s="22"/>
      <c r="BU3718" s="22"/>
      <c r="BV3718" s="22"/>
      <c r="CL3718" s="22"/>
    </row>
    <row r="3719" spans="14:90">
      <c r="N3719" s="22"/>
      <c r="U3719"/>
      <c r="AE3719" s="22"/>
      <c r="AF3719" s="22"/>
      <c r="AH3719" s="22"/>
      <c r="AI3719" s="22"/>
      <c r="AJ3719" s="22"/>
      <c r="AR3719"/>
      <c r="AV3719"/>
      <c r="BT3719" s="22"/>
      <c r="BU3719" s="22"/>
      <c r="BV3719" s="22"/>
      <c r="CL3719" s="22"/>
    </row>
    <row r="3720" spans="14:90">
      <c r="N3720" s="22"/>
      <c r="U3720"/>
      <c r="AE3720" s="22"/>
      <c r="AF3720" s="22"/>
      <c r="AH3720" s="22"/>
      <c r="AI3720" s="22"/>
      <c r="AJ3720" s="22"/>
      <c r="AR3720"/>
      <c r="AV3720"/>
      <c r="BT3720" s="22"/>
      <c r="BU3720" s="22"/>
      <c r="BV3720" s="22"/>
      <c r="CL3720" s="22"/>
    </row>
    <row r="3721" spans="14:90">
      <c r="N3721" s="22"/>
      <c r="U3721"/>
      <c r="AE3721" s="22"/>
      <c r="AF3721" s="22"/>
      <c r="AH3721" s="22"/>
      <c r="AI3721" s="22"/>
      <c r="AJ3721" s="22"/>
      <c r="AR3721"/>
      <c r="AV3721"/>
      <c r="BT3721" s="22"/>
      <c r="BU3721" s="22"/>
      <c r="BV3721" s="22"/>
      <c r="CL3721" s="22"/>
    </row>
    <row r="3722" spans="14:90">
      <c r="N3722" s="22"/>
      <c r="U3722"/>
      <c r="AE3722" s="22"/>
      <c r="AF3722" s="22"/>
      <c r="AH3722" s="22"/>
      <c r="AI3722" s="22"/>
      <c r="AJ3722" s="22"/>
      <c r="AR3722"/>
      <c r="AV3722"/>
      <c r="BT3722" s="22"/>
      <c r="BU3722" s="22"/>
      <c r="BV3722" s="22"/>
      <c r="CL3722" s="22"/>
    </row>
    <row r="3723" spans="14:90">
      <c r="N3723" s="22"/>
      <c r="U3723"/>
      <c r="AE3723" s="22"/>
      <c r="AF3723" s="22"/>
      <c r="AH3723" s="22"/>
      <c r="AI3723" s="22"/>
      <c r="AJ3723" s="22"/>
      <c r="AR3723"/>
      <c r="AV3723"/>
      <c r="BT3723" s="22"/>
      <c r="BU3723" s="22"/>
      <c r="BV3723" s="22"/>
      <c r="CL3723" s="22"/>
    </row>
    <row r="3724" spans="14:90">
      <c r="N3724" s="22"/>
      <c r="U3724"/>
      <c r="AE3724" s="22"/>
      <c r="AF3724" s="22"/>
      <c r="AH3724" s="22"/>
      <c r="AI3724" s="22"/>
      <c r="AJ3724" s="22"/>
      <c r="AR3724"/>
      <c r="AV3724"/>
      <c r="BT3724" s="22"/>
      <c r="BU3724" s="22"/>
      <c r="BV3724" s="22"/>
      <c r="CL3724" s="22"/>
    </row>
    <row r="3725" spans="14:90">
      <c r="N3725" s="22"/>
      <c r="U3725"/>
      <c r="AE3725" s="22"/>
      <c r="AF3725" s="22"/>
      <c r="AH3725" s="22"/>
      <c r="AI3725" s="22"/>
      <c r="AJ3725" s="22"/>
      <c r="AR3725"/>
      <c r="AV3725"/>
      <c r="BT3725" s="22"/>
      <c r="BU3725" s="22"/>
      <c r="BV3725" s="22"/>
      <c r="CL3725" s="22"/>
    </row>
    <row r="3726" spans="14:90">
      <c r="N3726" s="22"/>
      <c r="U3726"/>
      <c r="AE3726" s="22"/>
      <c r="AF3726" s="22"/>
      <c r="AH3726" s="22"/>
      <c r="AI3726" s="22"/>
      <c r="AJ3726" s="22"/>
      <c r="AR3726"/>
      <c r="AV3726"/>
      <c r="BT3726" s="22"/>
      <c r="BU3726" s="22"/>
      <c r="BV3726" s="22"/>
      <c r="CL3726" s="22"/>
    </row>
    <row r="3727" spans="14:90">
      <c r="N3727" s="22"/>
      <c r="U3727"/>
      <c r="AE3727" s="22"/>
      <c r="AF3727" s="22"/>
      <c r="AH3727" s="22"/>
      <c r="AI3727" s="22"/>
      <c r="AJ3727" s="22"/>
      <c r="AR3727"/>
      <c r="AV3727"/>
      <c r="BT3727" s="22"/>
      <c r="BU3727" s="22"/>
      <c r="BV3727" s="22"/>
      <c r="CL3727" s="22"/>
    </row>
    <row r="3728" spans="14:90">
      <c r="N3728" s="22"/>
      <c r="U3728"/>
      <c r="AE3728" s="22"/>
      <c r="AF3728" s="22"/>
      <c r="AH3728" s="22"/>
      <c r="AI3728" s="22"/>
      <c r="AJ3728" s="22"/>
      <c r="AR3728"/>
      <c r="AV3728"/>
      <c r="BT3728" s="22"/>
      <c r="BU3728" s="22"/>
      <c r="BV3728" s="22"/>
      <c r="CL3728" s="22"/>
    </row>
    <row r="3729" spans="14:90">
      <c r="N3729" s="22"/>
      <c r="U3729"/>
      <c r="AE3729" s="22"/>
      <c r="AF3729" s="22"/>
      <c r="AH3729" s="22"/>
      <c r="AI3729" s="22"/>
      <c r="AJ3729" s="22"/>
      <c r="AR3729"/>
      <c r="AV3729"/>
      <c r="BT3729" s="22"/>
      <c r="BU3729" s="22"/>
      <c r="BV3729" s="22"/>
      <c r="CL3729" s="22"/>
    </row>
    <row r="3730" spans="14:90">
      <c r="N3730" s="22"/>
      <c r="U3730"/>
      <c r="AE3730" s="22"/>
      <c r="AF3730" s="22"/>
      <c r="AH3730" s="22"/>
      <c r="AI3730" s="22"/>
      <c r="AJ3730" s="22"/>
      <c r="AR3730"/>
      <c r="AV3730"/>
      <c r="BT3730" s="22"/>
      <c r="BU3730" s="22"/>
      <c r="BV3730" s="22"/>
      <c r="CL3730" s="22"/>
    </row>
    <row r="3731" spans="14:90">
      <c r="N3731" s="22"/>
      <c r="U3731"/>
      <c r="AE3731" s="22"/>
      <c r="AF3731" s="22"/>
      <c r="AH3731" s="22"/>
      <c r="AI3731" s="22"/>
      <c r="AJ3731" s="22"/>
      <c r="AR3731"/>
      <c r="AV3731"/>
      <c r="BT3731" s="22"/>
      <c r="BU3731" s="22"/>
      <c r="BV3731" s="22"/>
      <c r="CL3731" s="22"/>
    </row>
    <row r="3732" spans="14:90">
      <c r="N3732" s="22"/>
      <c r="U3732"/>
      <c r="AE3732" s="22"/>
      <c r="AF3732" s="22"/>
      <c r="AH3732" s="22"/>
      <c r="AI3732" s="22"/>
      <c r="AJ3732" s="22"/>
      <c r="AR3732"/>
      <c r="AV3732"/>
      <c r="BT3732" s="22"/>
      <c r="BU3732" s="22"/>
      <c r="BV3732" s="22"/>
      <c r="CL3732" s="22"/>
    </row>
    <row r="3733" spans="14:90">
      <c r="N3733" s="22"/>
      <c r="U3733"/>
      <c r="AE3733" s="22"/>
      <c r="AF3733" s="22"/>
      <c r="AH3733" s="22"/>
      <c r="AI3733" s="22"/>
      <c r="AJ3733" s="22"/>
      <c r="AR3733"/>
      <c r="AV3733"/>
      <c r="BT3733" s="22"/>
      <c r="BU3733" s="22"/>
      <c r="BV3733" s="22"/>
      <c r="CL3733" s="22"/>
    </row>
    <row r="3734" spans="14:90">
      <c r="N3734" s="22"/>
      <c r="U3734"/>
      <c r="AE3734" s="22"/>
      <c r="AF3734" s="22"/>
      <c r="AH3734" s="22"/>
      <c r="AI3734" s="22"/>
      <c r="AJ3734" s="22"/>
      <c r="AR3734"/>
      <c r="AV3734"/>
      <c r="BT3734" s="22"/>
      <c r="BU3734" s="22"/>
      <c r="BV3734" s="22"/>
      <c r="CL3734" s="22"/>
    </row>
    <row r="3735" spans="14:90">
      <c r="N3735" s="22"/>
      <c r="U3735"/>
      <c r="AE3735" s="22"/>
      <c r="AF3735" s="22"/>
      <c r="AH3735" s="22"/>
      <c r="AI3735" s="22"/>
      <c r="AJ3735" s="22"/>
      <c r="AR3735"/>
      <c r="AV3735"/>
      <c r="BT3735" s="22"/>
      <c r="BU3735" s="22"/>
      <c r="BV3735" s="22"/>
      <c r="CL3735" s="22"/>
    </row>
    <row r="3736" spans="14:90">
      <c r="N3736" s="22"/>
      <c r="U3736"/>
      <c r="AE3736" s="22"/>
      <c r="AF3736" s="22"/>
      <c r="AH3736" s="22"/>
      <c r="AI3736" s="22"/>
      <c r="AJ3736" s="22"/>
      <c r="AR3736"/>
      <c r="AV3736"/>
      <c r="BT3736" s="22"/>
      <c r="BU3736" s="22"/>
      <c r="BV3736" s="22"/>
      <c r="CL3736" s="22"/>
    </row>
    <row r="3737" spans="14:90">
      <c r="N3737" s="22"/>
      <c r="U3737"/>
      <c r="AE3737" s="22"/>
      <c r="AF3737" s="22"/>
      <c r="AH3737" s="22"/>
      <c r="AI3737" s="22"/>
      <c r="AJ3737" s="22"/>
      <c r="AR3737"/>
      <c r="AV3737"/>
      <c r="BT3737" s="22"/>
      <c r="BU3737" s="22"/>
      <c r="BV3737" s="22"/>
      <c r="CL3737" s="22"/>
    </row>
    <row r="3738" spans="14:90">
      <c r="N3738" s="22"/>
      <c r="U3738"/>
      <c r="AE3738" s="22"/>
      <c r="AF3738" s="22"/>
      <c r="AH3738" s="22"/>
      <c r="AI3738" s="22"/>
      <c r="AJ3738" s="22"/>
      <c r="AR3738"/>
      <c r="AV3738"/>
      <c r="BT3738" s="22"/>
      <c r="BU3738" s="22"/>
      <c r="BV3738" s="22"/>
      <c r="CL3738" s="22"/>
    </row>
    <row r="3739" spans="14:90">
      <c r="N3739" s="22"/>
      <c r="U3739"/>
      <c r="AE3739" s="22"/>
      <c r="AF3739" s="22"/>
      <c r="AH3739" s="22"/>
      <c r="AI3739" s="22"/>
      <c r="AJ3739" s="22"/>
      <c r="AR3739"/>
      <c r="AV3739"/>
      <c r="BT3739" s="22"/>
      <c r="BU3739" s="22"/>
      <c r="BV3739" s="22"/>
      <c r="CL3739" s="22"/>
    </row>
    <row r="3740" spans="14:90">
      <c r="N3740" s="22"/>
      <c r="U3740"/>
      <c r="AE3740" s="22"/>
      <c r="AF3740" s="22"/>
      <c r="AH3740" s="22"/>
      <c r="AI3740" s="22"/>
      <c r="AJ3740" s="22"/>
      <c r="AR3740"/>
      <c r="AV3740"/>
      <c r="BT3740" s="22"/>
      <c r="BU3740" s="22"/>
      <c r="BV3740" s="22"/>
      <c r="CL3740" s="22"/>
    </row>
    <row r="3741" spans="14:90">
      <c r="N3741" s="22"/>
      <c r="U3741"/>
      <c r="AE3741" s="22"/>
      <c r="AF3741" s="22"/>
      <c r="AH3741" s="22"/>
      <c r="AI3741" s="22"/>
      <c r="AJ3741" s="22"/>
      <c r="AR3741"/>
      <c r="AV3741"/>
      <c r="BT3741" s="22"/>
      <c r="BU3741" s="22"/>
      <c r="BV3741" s="22"/>
      <c r="CL3741" s="22"/>
    </row>
    <row r="3742" spans="14:90">
      <c r="N3742" s="22"/>
      <c r="U3742"/>
      <c r="AE3742" s="22"/>
      <c r="AF3742" s="22"/>
      <c r="AH3742" s="22"/>
      <c r="AI3742" s="22"/>
      <c r="AJ3742" s="22"/>
      <c r="AR3742"/>
      <c r="AV3742"/>
      <c r="BT3742" s="22"/>
      <c r="BU3742" s="22"/>
      <c r="BV3742" s="22"/>
      <c r="CL3742" s="22"/>
    </row>
    <row r="3743" spans="14:90">
      <c r="N3743" s="22"/>
      <c r="U3743"/>
      <c r="AE3743" s="22"/>
      <c r="AF3743" s="22"/>
      <c r="AH3743" s="22"/>
      <c r="AI3743" s="22"/>
      <c r="AJ3743" s="22"/>
      <c r="AR3743"/>
      <c r="AV3743"/>
      <c r="BT3743" s="22"/>
      <c r="BU3743" s="22"/>
      <c r="BV3743" s="22"/>
      <c r="CL3743" s="22"/>
    </row>
    <row r="3744" spans="14:90">
      <c r="N3744" s="22"/>
      <c r="U3744"/>
      <c r="AE3744" s="22"/>
      <c r="AF3744" s="22"/>
      <c r="AH3744" s="22"/>
      <c r="AI3744" s="22"/>
      <c r="AJ3744" s="22"/>
      <c r="AR3744"/>
      <c r="AV3744"/>
      <c r="BT3744" s="22"/>
      <c r="BU3744" s="22"/>
      <c r="BV3744" s="22"/>
      <c r="CL3744" s="22"/>
    </row>
    <row r="3745" spans="14:90">
      <c r="N3745" s="22"/>
      <c r="U3745"/>
      <c r="AE3745" s="22"/>
      <c r="AF3745" s="22"/>
      <c r="AH3745" s="22"/>
      <c r="AI3745" s="22"/>
      <c r="AJ3745" s="22"/>
      <c r="AR3745"/>
      <c r="AV3745"/>
      <c r="BT3745" s="22"/>
      <c r="BU3745" s="22"/>
      <c r="BV3745" s="22"/>
      <c r="CL3745" s="22"/>
    </row>
    <row r="3746" spans="14:90">
      <c r="N3746" s="22"/>
      <c r="U3746"/>
      <c r="AE3746" s="22"/>
      <c r="AF3746" s="22"/>
      <c r="AH3746" s="22"/>
      <c r="AI3746" s="22"/>
      <c r="AJ3746" s="22"/>
      <c r="AR3746"/>
      <c r="AV3746"/>
      <c r="BT3746" s="22"/>
      <c r="BU3746" s="22"/>
      <c r="BV3746" s="22"/>
      <c r="CL3746" s="22"/>
    </row>
    <row r="3747" spans="14:90">
      <c r="N3747" s="22"/>
      <c r="U3747"/>
      <c r="AE3747" s="22"/>
      <c r="AF3747" s="22"/>
      <c r="AH3747" s="22"/>
      <c r="AI3747" s="22"/>
      <c r="AJ3747" s="22"/>
      <c r="AR3747"/>
      <c r="AV3747"/>
      <c r="BT3747" s="22"/>
      <c r="BU3747" s="22"/>
      <c r="BV3747" s="22"/>
      <c r="CL3747" s="22"/>
    </row>
    <row r="3748" spans="14:90">
      <c r="N3748" s="22"/>
      <c r="U3748"/>
      <c r="AE3748" s="22"/>
      <c r="AF3748" s="22"/>
      <c r="AH3748" s="22"/>
      <c r="AI3748" s="22"/>
      <c r="AJ3748" s="22"/>
      <c r="AR3748"/>
      <c r="AV3748"/>
      <c r="BT3748" s="22"/>
      <c r="BU3748" s="22"/>
      <c r="BV3748" s="22"/>
      <c r="CL3748" s="22"/>
    </row>
    <row r="3749" spans="14:90">
      <c r="N3749" s="22"/>
      <c r="U3749"/>
      <c r="AE3749" s="22"/>
      <c r="AF3749" s="22"/>
      <c r="AH3749" s="22"/>
      <c r="AI3749" s="22"/>
      <c r="AJ3749" s="22"/>
      <c r="AR3749"/>
      <c r="AV3749"/>
      <c r="BT3749" s="22"/>
      <c r="BU3749" s="22"/>
      <c r="BV3749" s="22"/>
      <c r="CL3749" s="22"/>
    </row>
    <row r="3750" spans="14:90">
      <c r="N3750" s="22"/>
      <c r="U3750"/>
      <c r="AE3750" s="22"/>
      <c r="AF3750" s="22"/>
      <c r="AH3750" s="22"/>
      <c r="AI3750" s="22"/>
      <c r="AJ3750" s="22"/>
      <c r="AR3750"/>
      <c r="AV3750"/>
      <c r="BT3750" s="22"/>
      <c r="BU3750" s="22"/>
      <c r="BV3750" s="22"/>
      <c r="CL3750" s="22"/>
    </row>
    <row r="3751" spans="14:90">
      <c r="N3751" s="22"/>
      <c r="U3751"/>
      <c r="AE3751" s="22"/>
      <c r="AF3751" s="22"/>
      <c r="AH3751" s="22"/>
      <c r="AI3751" s="22"/>
      <c r="AJ3751" s="22"/>
      <c r="AR3751"/>
      <c r="AV3751"/>
      <c r="BT3751" s="22"/>
      <c r="BU3751" s="22"/>
      <c r="BV3751" s="22"/>
      <c r="CL3751" s="22"/>
    </row>
    <row r="3752" spans="14:90">
      <c r="N3752" s="22"/>
      <c r="U3752"/>
      <c r="AE3752" s="22"/>
      <c r="AF3752" s="22"/>
      <c r="AH3752" s="22"/>
      <c r="AI3752" s="22"/>
      <c r="AJ3752" s="22"/>
      <c r="AR3752"/>
      <c r="AV3752"/>
      <c r="BT3752" s="22"/>
      <c r="BU3752" s="22"/>
      <c r="BV3752" s="22"/>
      <c r="CL3752" s="22"/>
    </row>
    <row r="3753" spans="14:90">
      <c r="N3753" s="22"/>
      <c r="U3753"/>
      <c r="AE3753" s="22"/>
      <c r="AF3753" s="22"/>
      <c r="AH3753" s="22"/>
      <c r="AI3753" s="22"/>
      <c r="AJ3753" s="22"/>
      <c r="AR3753"/>
      <c r="AV3753"/>
      <c r="BT3753" s="22"/>
      <c r="BU3753" s="22"/>
      <c r="BV3753" s="22"/>
      <c r="CL3753" s="22"/>
    </row>
    <row r="3754" spans="14:90">
      <c r="N3754" s="22"/>
      <c r="U3754"/>
      <c r="AE3754" s="22"/>
      <c r="AF3754" s="22"/>
      <c r="AH3754" s="22"/>
      <c r="AI3754" s="22"/>
      <c r="AJ3754" s="22"/>
      <c r="AR3754"/>
      <c r="AV3754"/>
      <c r="BT3754" s="22"/>
      <c r="BU3754" s="22"/>
      <c r="BV3754" s="22"/>
      <c r="CL3754" s="22"/>
    </row>
    <row r="3755" spans="14:90">
      <c r="N3755" s="22"/>
      <c r="U3755"/>
      <c r="AE3755" s="22"/>
      <c r="AF3755" s="22"/>
      <c r="AH3755" s="22"/>
      <c r="AI3755" s="22"/>
      <c r="AJ3755" s="22"/>
      <c r="AR3755"/>
      <c r="AV3755"/>
      <c r="BT3755" s="22"/>
      <c r="BU3755" s="22"/>
      <c r="BV3755" s="22"/>
      <c r="CL3755" s="22"/>
    </row>
    <row r="3756" spans="14:90">
      <c r="N3756" s="22"/>
      <c r="U3756"/>
      <c r="AE3756" s="22"/>
      <c r="AF3756" s="22"/>
      <c r="AH3756" s="22"/>
      <c r="AI3756" s="22"/>
      <c r="AJ3756" s="22"/>
      <c r="AR3756"/>
      <c r="AV3756"/>
      <c r="BT3756" s="22"/>
      <c r="BU3756" s="22"/>
      <c r="BV3756" s="22"/>
      <c r="CL3756" s="22"/>
    </row>
    <row r="3757" spans="14:90">
      <c r="N3757" s="22"/>
      <c r="U3757"/>
      <c r="AE3757" s="22"/>
      <c r="AF3757" s="22"/>
      <c r="AH3757" s="22"/>
      <c r="AI3757" s="22"/>
      <c r="AJ3757" s="22"/>
      <c r="AR3757"/>
      <c r="AV3757"/>
      <c r="BT3757" s="22"/>
      <c r="BU3757" s="22"/>
      <c r="BV3757" s="22"/>
      <c r="CL3757" s="22"/>
    </row>
    <row r="3758" spans="14:90">
      <c r="N3758" s="22"/>
      <c r="U3758"/>
      <c r="AE3758" s="22"/>
      <c r="AF3758" s="22"/>
      <c r="AH3758" s="22"/>
      <c r="AI3758" s="22"/>
      <c r="AJ3758" s="22"/>
      <c r="AR3758"/>
      <c r="AV3758"/>
      <c r="BT3758" s="22"/>
      <c r="BU3758" s="22"/>
      <c r="BV3758" s="22"/>
      <c r="CL3758" s="22"/>
    </row>
    <row r="3759" spans="14:90">
      <c r="N3759" s="22"/>
      <c r="U3759"/>
      <c r="AE3759" s="22"/>
      <c r="AF3759" s="22"/>
      <c r="AH3759" s="22"/>
      <c r="AI3759" s="22"/>
      <c r="AJ3759" s="22"/>
      <c r="AR3759"/>
      <c r="AV3759"/>
      <c r="BT3759" s="22"/>
      <c r="BU3759" s="22"/>
      <c r="BV3759" s="22"/>
      <c r="CL3759" s="22"/>
    </row>
    <row r="3760" spans="14:90">
      <c r="N3760" s="22"/>
      <c r="U3760"/>
      <c r="AE3760" s="22"/>
      <c r="AF3760" s="22"/>
      <c r="AH3760" s="22"/>
      <c r="AI3760" s="22"/>
      <c r="AJ3760" s="22"/>
      <c r="AR3760"/>
      <c r="AV3760"/>
      <c r="BT3760" s="22"/>
      <c r="BU3760" s="22"/>
      <c r="BV3760" s="22"/>
      <c r="CL3760" s="22"/>
    </row>
    <row r="3761" spans="14:90">
      <c r="N3761" s="22"/>
      <c r="U3761"/>
      <c r="AE3761" s="22"/>
      <c r="AF3761" s="22"/>
      <c r="AH3761" s="22"/>
      <c r="AI3761" s="22"/>
      <c r="AJ3761" s="22"/>
      <c r="AR3761"/>
      <c r="AV3761"/>
      <c r="BT3761" s="22"/>
      <c r="BU3761" s="22"/>
      <c r="BV3761" s="22"/>
      <c r="CL3761" s="22"/>
    </row>
    <row r="3762" spans="14:90">
      <c r="N3762" s="22"/>
      <c r="U3762"/>
      <c r="AE3762" s="22"/>
      <c r="AF3762" s="22"/>
      <c r="AH3762" s="22"/>
      <c r="AI3762" s="22"/>
      <c r="AJ3762" s="22"/>
      <c r="AR3762"/>
      <c r="AV3762"/>
      <c r="BT3762" s="22"/>
      <c r="BU3762" s="22"/>
      <c r="BV3762" s="22"/>
      <c r="CL3762" s="22"/>
    </row>
    <row r="3763" spans="14:90">
      <c r="N3763" s="22"/>
      <c r="U3763"/>
      <c r="AE3763" s="22"/>
      <c r="AF3763" s="22"/>
      <c r="AH3763" s="22"/>
      <c r="AI3763" s="22"/>
      <c r="AJ3763" s="22"/>
      <c r="AR3763"/>
      <c r="AV3763"/>
      <c r="BT3763" s="22"/>
      <c r="BU3763" s="22"/>
      <c r="BV3763" s="22"/>
      <c r="CL3763" s="22"/>
    </row>
    <row r="3764" spans="14:90">
      <c r="N3764" s="22"/>
      <c r="U3764"/>
      <c r="AE3764" s="22"/>
      <c r="AF3764" s="22"/>
      <c r="AH3764" s="22"/>
      <c r="AI3764" s="22"/>
      <c r="AJ3764" s="22"/>
      <c r="AR3764"/>
      <c r="AV3764"/>
      <c r="BT3764" s="22"/>
      <c r="BU3764" s="22"/>
      <c r="BV3764" s="22"/>
      <c r="CL3764" s="22"/>
    </row>
    <row r="3765" spans="14:90">
      <c r="N3765" s="22"/>
      <c r="U3765"/>
      <c r="AE3765" s="22"/>
      <c r="AF3765" s="22"/>
      <c r="AH3765" s="22"/>
      <c r="AI3765" s="22"/>
      <c r="AJ3765" s="22"/>
      <c r="AR3765"/>
      <c r="AV3765"/>
      <c r="BT3765" s="22"/>
      <c r="BU3765" s="22"/>
      <c r="BV3765" s="22"/>
      <c r="CL3765" s="22"/>
    </row>
    <row r="3766" spans="14:90">
      <c r="N3766" s="22"/>
      <c r="U3766"/>
      <c r="AE3766" s="22"/>
      <c r="AF3766" s="22"/>
      <c r="AH3766" s="22"/>
      <c r="AI3766" s="22"/>
      <c r="AJ3766" s="22"/>
      <c r="AR3766"/>
      <c r="AV3766"/>
      <c r="BT3766" s="22"/>
      <c r="BU3766" s="22"/>
      <c r="BV3766" s="22"/>
      <c r="CL3766" s="22"/>
    </row>
    <row r="3767" spans="14:90">
      <c r="N3767" s="22"/>
      <c r="U3767"/>
      <c r="AE3767" s="22"/>
      <c r="AF3767" s="22"/>
      <c r="AH3767" s="22"/>
      <c r="AI3767" s="22"/>
      <c r="AJ3767" s="22"/>
      <c r="AR3767"/>
      <c r="AV3767"/>
      <c r="BT3767" s="22"/>
      <c r="BU3767" s="22"/>
      <c r="BV3767" s="22"/>
      <c r="CL3767" s="22"/>
    </row>
    <row r="3768" spans="14:90">
      <c r="N3768" s="22"/>
      <c r="U3768"/>
      <c r="AE3768" s="22"/>
      <c r="AF3768" s="22"/>
      <c r="AH3768" s="22"/>
      <c r="AI3768" s="22"/>
      <c r="AJ3768" s="22"/>
      <c r="AR3768"/>
      <c r="AV3768"/>
      <c r="BT3768" s="22"/>
      <c r="BU3768" s="22"/>
      <c r="BV3768" s="22"/>
      <c r="CL3768" s="22"/>
    </row>
    <row r="3769" spans="14:90">
      <c r="N3769" s="22"/>
      <c r="U3769"/>
      <c r="AE3769" s="22"/>
      <c r="AF3769" s="22"/>
      <c r="AH3769" s="22"/>
      <c r="AI3769" s="22"/>
      <c r="AJ3769" s="22"/>
      <c r="AR3769"/>
      <c r="AV3769"/>
      <c r="BT3769" s="22"/>
      <c r="BU3769" s="22"/>
      <c r="BV3769" s="22"/>
      <c r="CL3769" s="22"/>
    </row>
    <row r="3770" spans="14:90">
      <c r="N3770" s="22"/>
      <c r="U3770"/>
      <c r="AE3770" s="22"/>
      <c r="AF3770" s="22"/>
      <c r="AH3770" s="22"/>
      <c r="AI3770" s="22"/>
      <c r="AJ3770" s="22"/>
      <c r="AR3770"/>
      <c r="AV3770"/>
      <c r="BT3770" s="22"/>
      <c r="BU3770" s="22"/>
      <c r="BV3770" s="22"/>
      <c r="CL3770" s="22"/>
    </row>
    <row r="3771" spans="14:90">
      <c r="N3771" s="22"/>
      <c r="U3771"/>
      <c r="AE3771" s="22"/>
      <c r="AF3771" s="22"/>
      <c r="AH3771" s="22"/>
      <c r="AI3771" s="22"/>
      <c r="AJ3771" s="22"/>
      <c r="AR3771"/>
      <c r="AV3771"/>
      <c r="BT3771" s="22"/>
      <c r="BU3771" s="22"/>
      <c r="BV3771" s="22"/>
      <c r="CL3771" s="22"/>
    </row>
    <row r="3772" spans="14:90">
      <c r="N3772" s="22"/>
      <c r="U3772"/>
      <c r="AE3772" s="22"/>
      <c r="AF3772" s="22"/>
      <c r="AH3772" s="22"/>
      <c r="AI3772" s="22"/>
      <c r="AJ3772" s="22"/>
      <c r="AR3772"/>
      <c r="AV3772"/>
      <c r="BT3772" s="22"/>
      <c r="BU3772" s="22"/>
      <c r="BV3772" s="22"/>
      <c r="CL3772" s="22"/>
    </row>
    <row r="3773" spans="14:90">
      <c r="N3773" s="22"/>
      <c r="U3773"/>
      <c r="AE3773" s="22"/>
      <c r="AF3773" s="22"/>
      <c r="AH3773" s="22"/>
      <c r="AI3773" s="22"/>
      <c r="AJ3773" s="22"/>
      <c r="AR3773"/>
      <c r="AV3773"/>
      <c r="BT3773" s="22"/>
      <c r="BU3773" s="22"/>
      <c r="BV3773" s="22"/>
      <c r="CL3773" s="22"/>
    </row>
    <row r="3774" spans="14:90">
      <c r="N3774" s="22"/>
      <c r="U3774"/>
      <c r="AE3774" s="22"/>
      <c r="AF3774" s="22"/>
      <c r="AH3774" s="22"/>
      <c r="AI3774" s="22"/>
      <c r="AJ3774" s="22"/>
      <c r="AR3774"/>
      <c r="AV3774"/>
      <c r="BT3774" s="22"/>
      <c r="BU3774" s="22"/>
      <c r="BV3774" s="22"/>
      <c r="CL3774" s="22"/>
    </row>
    <row r="3775" spans="14:90">
      <c r="N3775" s="22"/>
      <c r="U3775"/>
      <c r="AE3775" s="22"/>
      <c r="AF3775" s="22"/>
      <c r="AH3775" s="22"/>
      <c r="AI3775" s="22"/>
      <c r="AJ3775" s="22"/>
      <c r="AR3775"/>
      <c r="AV3775"/>
      <c r="BT3775" s="22"/>
      <c r="BU3775" s="22"/>
      <c r="BV3775" s="22"/>
      <c r="CL3775" s="22"/>
    </row>
    <row r="3776" spans="14:90">
      <c r="N3776" s="22"/>
      <c r="U3776"/>
      <c r="AE3776" s="22"/>
      <c r="AF3776" s="22"/>
      <c r="AH3776" s="22"/>
      <c r="AI3776" s="22"/>
      <c r="AJ3776" s="22"/>
      <c r="AR3776"/>
      <c r="AV3776"/>
      <c r="BT3776" s="22"/>
      <c r="BU3776" s="22"/>
      <c r="BV3776" s="22"/>
      <c r="CL3776" s="22"/>
    </row>
    <row r="3777" spans="14:90">
      <c r="N3777" s="22"/>
      <c r="U3777"/>
      <c r="AE3777" s="22"/>
      <c r="AF3777" s="22"/>
      <c r="AH3777" s="22"/>
      <c r="AI3777" s="22"/>
      <c r="AJ3777" s="22"/>
      <c r="AR3777"/>
      <c r="AV3777"/>
      <c r="BT3777" s="22"/>
      <c r="BU3777" s="22"/>
      <c r="BV3777" s="22"/>
      <c r="CL3777" s="22"/>
    </row>
    <row r="3778" spans="14:90">
      <c r="N3778" s="22"/>
      <c r="U3778"/>
      <c r="AE3778" s="22"/>
      <c r="AF3778" s="22"/>
      <c r="AH3778" s="22"/>
      <c r="AI3778" s="22"/>
      <c r="AJ3778" s="22"/>
      <c r="AR3778"/>
      <c r="AV3778"/>
      <c r="BT3778" s="22"/>
      <c r="BU3778" s="22"/>
      <c r="BV3778" s="22"/>
      <c r="CL3778" s="22"/>
    </row>
    <row r="3779" spans="14:90">
      <c r="N3779" s="22"/>
      <c r="U3779"/>
      <c r="AE3779" s="22"/>
      <c r="AF3779" s="22"/>
      <c r="AH3779" s="22"/>
      <c r="AI3779" s="22"/>
      <c r="AJ3779" s="22"/>
      <c r="AR3779"/>
      <c r="AV3779"/>
      <c r="BT3779" s="22"/>
      <c r="BU3779" s="22"/>
      <c r="BV3779" s="22"/>
      <c r="CL3779" s="22"/>
    </row>
    <row r="3780" spans="14:90">
      <c r="N3780" s="22"/>
      <c r="U3780"/>
      <c r="AE3780" s="22"/>
      <c r="AF3780" s="22"/>
      <c r="AH3780" s="22"/>
      <c r="AI3780" s="22"/>
      <c r="AJ3780" s="22"/>
      <c r="AR3780"/>
      <c r="AV3780"/>
      <c r="BT3780" s="22"/>
      <c r="BU3780" s="22"/>
      <c r="BV3780" s="22"/>
      <c r="CL3780" s="22"/>
    </row>
    <row r="3781" spans="14:90">
      <c r="N3781" s="22"/>
      <c r="U3781"/>
      <c r="AE3781" s="22"/>
      <c r="AF3781" s="22"/>
      <c r="AH3781" s="22"/>
      <c r="AI3781" s="22"/>
      <c r="AJ3781" s="22"/>
      <c r="AR3781"/>
      <c r="AV3781"/>
      <c r="BT3781" s="22"/>
      <c r="BU3781" s="22"/>
      <c r="BV3781" s="22"/>
      <c r="CL3781" s="22"/>
    </row>
    <row r="3782" spans="14:90">
      <c r="N3782" s="22"/>
      <c r="U3782"/>
      <c r="AE3782" s="22"/>
      <c r="AF3782" s="22"/>
      <c r="AH3782" s="22"/>
      <c r="AI3782" s="22"/>
      <c r="AJ3782" s="22"/>
      <c r="AR3782"/>
      <c r="AV3782"/>
      <c r="BT3782" s="22"/>
      <c r="BU3782" s="22"/>
      <c r="BV3782" s="22"/>
      <c r="CL3782" s="22"/>
    </row>
    <row r="3783" spans="14:90">
      <c r="N3783" s="22"/>
      <c r="U3783"/>
      <c r="AE3783" s="22"/>
      <c r="AF3783" s="22"/>
      <c r="AH3783" s="22"/>
      <c r="AI3783" s="22"/>
      <c r="AJ3783" s="22"/>
      <c r="AR3783"/>
      <c r="AV3783"/>
      <c r="BT3783" s="22"/>
      <c r="BU3783" s="22"/>
      <c r="BV3783" s="22"/>
      <c r="CL3783" s="22"/>
    </row>
    <row r="3784" spans="14:90">
      <c r="N3784" s="22"/>
      <c r="U3784"/>
      <c r="AE3784" s="22"/>
      <c r="AF3784" s="22"/>
      <c r="AH3784" s="22"/>
      <c r="AI3784" s="22"/>
      <c r="AJ3784" s="22"/>
      <c r="AR3784"/>
      <c r="AV3784"/>
      <c r="BT3784" s="22"/>
      <c r="BU3784" s="22"/>
      <c r="BV3784" s="22"/>
      <c r="CL3784" s="22"/>
    </row>
    <row r="3785" spans="14:90">
      <c r="N3785" s="22"/>
      <c r="U3785"/>
      <c r="AE3785" s="22"/>
      <c r="AF3785" s="22"/>
      <c r="AH3785" s="22"/>
      <c r="AI3785" s="22"/>
      <c r="AJ3785" s="22"/>
      <c r="AR3785"/>
      <c r="AV3785"/>
      <c r="BT3785" s="22"/>
      <c r="BU3785" s="22"/>
      <c r="BV3785" s="22"/>
      <c r="CL3785" s="22"/>
    </row>
    <row r="3786" spans="14:90">
      <c r="N3786" s="22"/>
      <c r="U3786"/>
      <c r="AE3786" s="22"/>
      <c r="AF3786" s="22"/>
      <c r="AH3786" s="22"/>
      <c r="AI3786" s="22"/>
      <c r="AJ3786" s="22"/>
      <c r="AR3786"/>
      <c r="AV3786"/>
      <c r="BT3786" s="22"/>
      <c r="BU3786" s="22"/>
      <c r="BV3786" s="22"/>
      <c r="CL3786" s="22"/>
    </row>
    <row r="3787" spans="14:90">
      <c r="N3787" s="22"/>
      <c r="U3787"/>
      <c r="AE3787" s="22"/>
      <c r="AF3787" s="22"/>
      <c r="AH3787" s="22"/>
      <c r="AI3787" s="22"/>
      <c r="AJ3787" s="22"/>
      <c r="AR3787"/>
      <c r="AV3787"/>
      <c r="BT3787" s="22"/>
      <c r="BU3787" s="22"/>
      <c r="BV3787" s="22"/>
      <c r="CL3787" s="22"/>
    </row>
    <row r="3788" spans="14:90">
      <c r="N3788" s="22"/>
      <c r="U3788"/>
      <c r="AE3788" s="22"/>
      <c r="AF3788" s="22"/>
      <c r="AH3788" s="22"/>
      <c r="AI3788" s="22"/>
      <c r="AJ3788" s="22"/>
      <c r="AR3788"/>
      <c r="AV3788"/>
      <c r="BT3788" s="22"/>
      <c r="BU3788" s="22"/>
      <c r="BV3788" s="22"/>
      <c r="CL3788" s="22"/>
    </row>
    <row r="3789" spans="14:90">
      <c r="N3789" s="22"/>
      <c r="U3789"/>
      <c r="AE3789" s="22"/>
      <c r="AF3789" s="22"/>
      <c r="AH3789" s="22"/>
      <c r="AI3789" s="22"/>
      <c r="AJ3789" s="22"/>
      <c r="AR3789"/>
      <c r="AV3789"/>
      <c r="BT3789" s="22"/>
      <c r="BU3789" s="22"/>
      <c r="BV3789" s="22"/>
      <c r="CL3789" s="22"/>
    </row>
    <row r="3790" spans="14:90">
      <c r="N3790" s="22"/>
      <c r="U3790"/>
      <c r="AE3790" s="22"/>
      <c r="AF3790" s="22"/>
      <c r="AH3790" s="22"/>
      <c r="AI3790" s="22"/>
      <c r="AJ3790" s="22"/>
      <c r="AR3790"/>
      <c r="AV3790"/>
      <c r="BT3790" s="22"/>
      <c r="BU3790" s="22"/>
      <c r="BV3790" s="22"/>
      <c r="CL3790" s="22"/>
    </row>
    <row r="3791" spans="14:90">
      <c r="N3791" s="22"/>
      <c r="U3791"/>
      <c r="AE3791" s="22"/>
      <c r="AF3791" s="22"/>
      <c r="AH3791" s="22"/>
      <c r="AI3791" s="22"/>
      <c r="AJ3791" s="22"/>
      <c r="AR3791"/>
      <c r="AV3791"/>
      <c r="BT3791" s="22"/>
      <c r="BU3791" s="22"/>
      <c r="BV3791" s="22"/>
      <c r="CL3791" s="22"/>
    </row>
    <row r="3792" spans="14:90">
      <c r="N3792" s="22"/>
      <c r="U3792"/>
      <c r="AE3792" s="22"/>
      <c r="AF3792" s="22"/>
      <c r="AH3792" s="22"/>
      <c r="AI3792" s="22"/>
      <c r="AJ3792" s="22"/>
      <c r="AR3792"/>
      <c r="AV3792"/>
      <c r="BT3792" s="22"/>
      <c r="BU3792" s="22"/>
      <c r="BV3792" s="22"/>
      <c r="CL3792" s="22"/>
    </row>
    <row r="3793" spans="14:90">
      <c r="N3793" s="22"/>
      <c r="U3793"/>
      <c r="AE3793" s="22"/>
      <c r="AF3793" s="22"/>
      <c r="AH3793" s="22"/>
      <c r="AI3793" s="22"/>
      <c r="AJ3793" s="22"/>
      <c r="AR3793"/>
      <c r="AV3793"/>
      <c r="BT3793" s="22"/>
      <c r="BU3793" s="22"/>
      <c r="BV3793" s="22"/>
      <c r="CL3793" s="22"/>
    </row>
    <row r="3794" spans="14:90">
      <c r="N3794" s="22"/>
      <c r="U3794"/>
      <c r="AE3794" s="22"/>
      <c r="AF3794" s="22"/>
      <c r="AH3794" s="22"/>
      <c r="AI3794" s="22"/>
      <c r="AJ3794" s="22"/>
      <c r="AR3794"/>
      <c r="AV3794"/>
      <c r="BT3794" s="22"/>
      <c r="BU3794" s="22"/>
      <c r="BV3794" s="22"/>
      <c r="CL3794" s="22"/>
    </row>
    <row r="3795" spans="14:90">
      <c r="N3795" s="22"/>
      <c r="U3795"/>
      <c r="AE3795" s="22"/>
      <c r="AF3795" s="22"/>
      <c r="AH3795" s="22"/>
      <c r="AI3795" s="22"/>
      <c r="AJ3795" s="22"/>
      <c r="AR3795"/>
      <c r="AV3795"/>
      <c r="BT3795" s="22"/>
      <c r="BU3795" s="22"/>
      <c r="BV3795" s="22"/>
      <c r="CL3795" s="22"/>
    </row>
    <row r="3796" spans="14:90">
      <c r="N3796" s="22"/>
      <c r="U3796"/>
      <c r="AE3796" s="22"/>
      <c r="AF3796" s="22"/>
      <c r="AH3796" s="22"/>
      <c r="AI3796" s="22"/>
      <c r="AJ3796" s="22"/>
      <c r="AR3796"/>
      <c r="AV3796"/>
      <c r="BT3796" s="22"/>
      <c r="BU3796" s="22"/>
      <c r="BV3796" s="22"/>
      <c r="CL3796" s="22"/>
    </row>
    <row r="3797" spans="14:90">
      <c r="N3797" s="22"/>
      <c r="U3797"/>
      <c r="AE3797" s="22"/>
      <c r="AF3797" s="22"/>
      <c r="AH3797" s="22"/>
      <c r="AI3797" s="22"/>
      <c r="AJ3797" s="22"/>
      <c r="AR3797"/>
      <c r="AV3797"/>
      <c r="BT3797" s="22"/>
      <c r="BU3797" s="22"/>
      <c r="BV3797" s="22"/>
      <c r="CL3797" s="22"/>
    </row>
    <row r="3798" spans="14:90">
      <c r="N3798" s="22"/>
      <c r="U3798"/>
      <c r="AE3798" s="22"/>
      <c r="AF3798" s="22"/>
      <c r="AH3798" s="22"/>
      <c r="AI3798" s="22"/>
      <c r="AJ3798" s="22"/>
      <c r="AR3798"/>
      <c r="AV3798"/>
      <c r="BT3798" s="22"/>
      <c r="BU3798" s="22"/>
      <c r="BV3798" s="22"/>
      <c r="CL3798" s="22"/>
    </row>
    <row r="3799" spans="14:90">
      <c r="N3799" s="22"/>
      <c r="U3799"/>
      <c r="AE3799" s="22"/>
      <c r="AF3799" s="22"/>
      <c r="AH3799" s="22"/>
      <c r="AI3799" s="22"/>
      <c r="AJ3799" s="22"/>
      <c r="AR3799"/>
      <c r="AV3799"/>
      <c r="BT3799" s="22"/>
      <c r="BU3799" s="22"/>
      <c r="BV3799" s="22"/>
      <c r="CL3799" s="22"/>
    </row>
    <row r="3800" spans="14:90">
      <c r="N3800" s="22"/>
      <c r="U3800"/>
      <c r="AE3800" s="22"/>
      <c r="AF3800" s="22"/>
      <c r="AH3800" s="22"/>
      <c r="AI3800" s="22"/>
      <c r="AJ3800" s="22"/>
      <c r="AR3800"/>
      <c r="AV3800"/>
      <c r="BT3800" s="22"/>
      <c r="BU3800" s="22"/>
      <c r="BV3800" s="22"/>
      <c r="CL3800" s="22"/>
    </row>
    <row r="3801" spans="14:90">
      <c r="N3801" s="22"/>
      <c r="U3801"/>
      <c r="AE3801" s="22"/>
      <c r="AF3801" s="22"/>
      <c r="AH3801" s="22"/>
      <c r="AI3801" s="22"/>
      <c r="AJ3801" s="22"/>
      <c r="AR3801"/>
      <c r="AV3801"/>
      <c r="BT3801" s="22"/>
      <c r="BU3801" s="22"/>
      <c r="BV3801" s="22"/>
      <c r="CL3801" s="22"/>
    </row>
    <row r="3802" spans="14:90">
      <c r="N3802" s="22"/>
      <c r="U3802"/>
      <c r="AE3802" s="22"/>
      <c r="AF3802" s="22"/>
      <c r="AH3802" s="22"/>
      <c r="AI3802" s="22"/>
      <c r="AJ3802" s="22"/>
      <c r="AR3802"/>
      <c r="AV3802"/>
      <c r="BT3802" s="22"/>
      <c r="BU3802" s="22"/>
      <c r="BV3802" s="22"/>
      <c r="CL3802" s="22"/>
    </row>
    <row r="3803" spans="14:90">
      <c r="N3803" s="22"/>
      <c r="U3803"/>
      <c r="AE3803" s="22"/>
      <c r="AF3803" s="22"/>
      <c r="AH3803" s="22"/>
      <c r="AI3803" s="22"/>
      <c r="AJ3803" s="22"/>
      <c r="AR3803"/>
      <c r="AV3803"/>
      <c r="BT3803" s="22"/>
      <c r="BU3803" s="22"/>
      <c r="BV3803" s="22"/>
      <c r="CL3803" s="22"/>
    </row>
    <row r="3804" spans="14:90">
      <c r="N3804" s="22"/>
      <c r="U3804"/>
      <c r="AE3804" s="22"/>
      <c r="AF3804" s="22"/>
      <c r="AH3804" s="22"/>
      <c r="AI3804" s="22"/>
      <c r="AJ3804" s="22"/>
      <c r="AR3804"/>
      <c r="AV3804"/>
      <c r="BT3804" s="22"/>
      <c r="BU3804" s="22"/>
      <c r="BV3804" s="22"/>
      <c r="CL3804" s="22"/>
    </row>
    <row r="3805" spans="14:90">
      <c r="N3805" s="22"/>
      <c r="U3805"/>
      <c r="AE3805" s="22"/>
      <c r="AF3805" s="22"/>
      <c r="AH3805" s="22"/>
      <c r="AI3805" s="22"/>
      <c r="AJ3805" s="22"/>
      <c r="AR3805"/>
      <c r="AV3805"/>
      <c r="BT3805" s="22"/>
      <c r="BU3805" s="22"/>
      <c r="BV3805" s="22"/>
      <c r="CL3805" s="22"/>
    </row>
    <row r="3806" spans="14:90">
      <c r="N3806" s="22"/>
      <c r="U3806"/>
      <c r="AE3806" s="22"/>
      <c r="AF3806" s="22"/>
      <c r="AH3806" s="22"/>
      <c r="AI3806" s="22"/>
      <c r="AJ3806" s="22"/>
      <c r="AR3806"/>
      <c r="AV3806"/>
      <c r="BT3806" s="22"/>
      <c r="BU3806" s="22"/>
      <c r="BV3806" s="22"/>
      <c r="CL3806" s="22"/>
    </row>
    <row r="3807" spans="14:90">
      <c r="N3807" s="22"/>
      <c r="U3807"/>
      <c r="AE3807" s="22"/>
      <c r="AF3807" s="22"/>
      <c r="AH3807" s="22"/>
      <c r="AI3807" s="22"/>
      <c r="AJ3807" s="22"/>
      <c r="AR3807"/>
      <c r="AV3807"/>
      <c r="BT3807" s="22"/>
      <c r="BU3807" s="22"/>
      <c r="BV3807" s="22"/>
      <c r="CL3807" s="22"/>
    </row>
    <row r="3808" spans="14:90">
      <c r="N3808" s="22"/>
      <c r="U3808"/>
      <c r="AE3808" s="22"/>
      <c r="AF3808" s="22"/>
      <c r="AH3808" s="22"/>
      <c r="AI3808" s="22"/>
      <c r="AJ3808" s="22"/>
      <c r="AR3808"/>
      <c r="AV3808"/>
      <c r="BT3808" s="22"/>
      <c r="BU3808" s="22"/>
      <c r="BV3808" s="22"/>
      <c r="CL3808" s="22"/>
    </row>
    <row r="3809" spans="14:90">
      <c r="N3809" s="22"/>
      <c r="U3809"/>
      <c r="AE3809" s="22"/>
      <c r="AF3809" s="22"/>
      <c r="AH3809" s="22"/>
      <c r="AI3809" s="22"/>
      <c r="AJ3809" s="22"/>
      <c r="AR3809"/>
      <c r="AV3809"/>
      <c r="BT3809" s="22"/>
      <c r="BU3809" s="22"/>
      <c r="BV3809" s="22"/>
      <c r="CL3809" s="22"/>
    </row>
    <row r="3810" spans="14:90">
      <c r="N3810" s="22"/>
      <c r="U3810"/>
      <c r="AE3810" s="22"/>
      <c r="AF3810" s="22"/>
      <c r="AH3810" s="22"/>
      <c r="AI3810" s="22"/>
      <c r="AJ3810" s="22"/>
      <c r="AR3810"/>
      <c r="AV3810"/>
      <c r="BT3810" s="22"/>
      <c r="BU3810" s="22"/>
      <c r="BV3810" s="22"/>
      <c r="CL3810" s="22"/>
    </row>
    <row r="3811" spans="14:90">
      <c r="N3811" s="22"/>
      <c r="U3811"/>
      <c r="AE3811" s="22"/>
      <c r="AF3811" s="22"/>
      <c r="AH3811" s="22"/>
      <c r="AI3811" s="22"/>
      <c r="AJ3811" s="22"/>
      <c r="AR3811"/>
      <c r="AV3811"/>
      <c r="BT3811" s="22"/>
      <c r="BU3811" s="22"/>
      <c r="BV3811" s="22"/>
      <c r="CL3811" s="22"/>
    </row>
    <row r="3812" spans="14:90">
      <c r="N3812" s="22"/>
      <c r="U3812"/>
      <c r="AE3812" s="22"/>
      <c r="AF3812" s="22"/>
      <c r="AH3812" s="22"/>
      <c r="AI3812" s="22"/>
      <c r="AJ3812" s="22"/>
      <c r="AR3812"/>
      <c r="AV3812"/>
      <c r="BT3812" s="22"/>
      <c r="BU3812" s="22"/>
      <c r="BV3812" s="22"/>
      <c r="CL3812" s="22"/>
    </row>
    <row r="3813" spans="14:90">
      <c r="N3813" s="22"/>
      <c r="U3813"/>
      <c r="AE3813" s="22"/>
      <c r="AF3813" s="22"/>
      <c r="AH3813" s="22"/>
      <c r="AI3813" s="22"/>
      <c r="AJ3813" s="22"/>
      <c r="AR3813"/>
      <c r="AV3813"/>
      <c r="BT3813" s="22"/>
      <c r="BU3813" s="22"/>
      <c r="BV3813" s="22"/>
      <c r="CL3813" s="22"/>
    </row>
    <row r="3814" spans="14:90">
      <c r="N3814" s="22"/>
      <c r="U3814"/>
      <c r="AE3814" s="22"/>
      <c r="AF3814" s="22"/>
      <c r="AH3814" s="22"/>
      <c r="AI3814" s="22"/>
      <c r="AJ3814" s="22"/>
      <c r="AR3814"/>
      <c r="AV3814"/>
      <c r="BT3814" s="22"/>
      <c r="BU3814" s="22"/>
      <c r="BV3814" s="22"/>
      <c r="CL3814" s="22"/>
    </row>
    <row r="3815" spans="14:90">
      <c r="N3815" s="22"/>
      <c r="U3815"/>
      <c r="AE3815" s="22"/>
      <c r="AF3815" s="22"/>
      <c r="AH3815" s="22"/>
      <c r="AI3815" s="22"/>
      <c r="AJ3815" s="22"/>
      <c r="AR3815"/>
      <c r="AV3815"/>
      <c r="BT3815" s="22"/>
      <c r="BU3815" s="22"/>
      <c r="BV3815" s="22"/>
      <c r="CL3815" s="22"/>
    </row>
    <row r="3816" spans="14:90">
      <c r="N3816" s="22"/>
      <c r="U3816"/>
      <c r="AE3816" s="22"/>
      <c r="AF3816" s="22"/>
      <c r="AH3816" s="22"/>
      <c r="AI3816" s="22"/>
      <c r="AJ3816" s="22"/>
      <c r="AR3816"/>
      <c r="AV3816"/>
      <c r="BT3816" s="22"/>
      <c r="BU3816" s="22"/>
      <c r="BV3816" s="22"/>
      <c r="CL3816" s="22"/>
    </row>
    <row r="3817" spans="14:90">
      <c r="N3817" s="22"/>
      <c r="U3817"/>
      <c r="AE3817" s="22"/>
      <c r="AF3817" s="22"/>
      <c r="AH3817" s="22"/>
      <c r="AI3817" s="22"/>
      <c r="AJ3817" s="22"/>
      <c r="AR3817"/>
      <c r="AV3817"/>
      <c r="BT3817" s="22"/>
      <c r="BU3817" s="22"/>
      <c r="BV3817" s="22"/>
      <c r="CL3817" s="22"/>
    </row>
    <row r="3818" spans="14:90">
      <c r="N3818" s="22"/>
      <c r="U3818"/>
      <c r="AE3818" s="22"/>
      <c r="AF3818" s="22"/>
      <c r="AH3818" s="22"/>
      <c r="AI3818" s="22"/>
      <c r="AJ3818" s="22"/>
      <c r="AR3818"/>
      <c r="AV3818"/>
      <c r="BT3818" s="22"/>
      <c r="BU3818" s="22"/>
      <c r="BV3818" s="22"/>
      <c r="CL3818" s="22"/>
    </row>
    <row r="3819" spans="14:90">
      <c r="N3819" s="22"/>
      <c r="U3819"/>
      <c r="AE3819" s="22"/>
      <c r="AF3819" s="22"/>
      <c r="AH3819" s="22"/>
      <c r="AI3819" s="22"/>
      <c r="AJ3819" s="22"/>
      <c r="AR3819"/>
      <c r="AV3819"/>
      <c r="BT3819" s="22"/>
      <c r="BU3819" s="22"/>
      <c r="BV3819" s="22"/>
      <c r="CL3819" s="22"/>
    </row>
    <row r="3820" spans="14:90">
      <c r="N3820" s="22"/>
      <c r="U3820"/>
      <c r="AE3820" s="22"/>
      <c r="AF3820" s="22"/>
      <c r="AH3820" s="22"/>
      <c r="AI3820" s="22"/>
      <c r="AJ3820" s="22"/>
      <c r="AR3820"/>
      <c r="AV3820"/>
      <c r="BT3820" s="22"/>
      <c r="BU3820" s="22"/>
      <c r="BV3820" s="22"/>
      <c r="CL3820" s="22"/>
    </row>
    <row r="3821" spans="14:90">
      <c r="N3821" s="22"/>
      <c r="U3821"/>
      <c r="AE3821" s="22"/>
      <c r="AF3821" s="22"/>
      <c r="AH3821" s="22"/>
      <c r="AI3821" s="22"/>
      <c r="AJ3821" s="22"/>
      <c r="AR3821"/>
      <c r="AV3821"/>
      <c r="BT3821" s="22"/>
      <c r="BU3821" s="22"/>
      <c r="BV3821" s="22"/>
      <c r="CL3821" s="22"/>
    </row>
    <row r="3822" spans="14:90">
      <c r="N3822" s="22"/>
      <c r="U3822"/>
      <c r="AE3822" s="22"/>
      <c r="AF3822" s="22"/>
      <c r="AH3822" s="22"/>
      <c r="AI3822" s="22"/>
      <c r="AJ3822" s="22"/>
      <c r="AR3822"/>
      <c r="AV3822"/>
      <c r="BT3822" s="22"/>
      <c r="BU3822" s="22"/>
      <c r="BV3822" s="22"/>
      <c r="CL3822" s="22"/>
    </row>
    <row r="3823" spans="14:90">
      <c r="N3823" s="22"/>
      <c r="U3823"/>
      <c r="AE3823" s="22"/>
      <c r="AF3823" s="22"/>
      <c r="AH3823" s="22"/>
      <c r="AI3823" s="22"/>
      <c r="AJ3823" s="22"/>
      <c r="AR3823"/>
      <c r="AV3823"/>
      <c r="BT3823" s="22"/>
      <c r="BU3823" s="22"/>
      <c r="BV3823" s="22"/>
      <c r="CL3823" s="22"/>
    </row>
    <row r="3824" spans="14:90">
      <c r="N3824" s="22"/>
      <c r="U3824"/>
      <c r="AE3824" s="22"/>
      <c r="AF3824" s="22"/>
      <c r="AH3824" s="22"/>
      <c r="AI3824" s="22"/>
      <c r="AJ3824" s="22"/>
      <c r="AR3824"/>
      <c r="AV3824"/>
      <c r="BT3824" s="22"/>
      <c r="BU3824" s="22"/>
      <c r="BV3824" s="22"/>
      <c r="CL3824" s="22"/>
    </row>
    <row r="3825" spans="14:90">
      <c r="N3825" s="22"/>
      <c r="U3825"/>
      <c r="AE3825" s="22"/>
      <c r="AF3825" s="22"/>
      <c r="AH3825" s="22"/>
      <c r="AI3825" s="22"/>
      <c r="AJ3825" s="22"/>
      <c r="AR3825"/>
      <c r="AV3825"/>
      <c r="BT3825" s="22"/>
      <c r="BU3825" s="22"/>
      <c r="BV3825" s="22"/>
      <c r="CL3825" s="22"/>
    </row>
    <row r="3826" spans="14:90">
      <c r="N3826" s="22"/>
      <c r="U3826"/>
      <c r="AE3826" s="22"/>
      <c r="AF3826" s="22"/>
      <c r="AH3826" s="22"/>
      <c r="AI3826" s="22"/>
      <c r="AJ3826" s="22"/>
      <c r="AR3826"/>
      <c r="AV3826"/>
      <c r="BT3826" s="22"/>
      <c r="BU3826" s="22"/>
      <c r="BV3826" s="22"/>
      <c r="CL3826" s="22"/>
    </row>
    <row r="3827" spans="14:90">
      <c r="N3827" s="22"/>
      <c r="U3827"/>
      <c r="AE3827" s="22"/>
      <c r="AF3827" s="22"/>
      <c r="AH3827" s="22"/>
      <c r="AI3827" s="22"/>
      <c r="AJ3827" s="22"/>
      <c r="AR3827"/>
      <c r="AV3827"/>
      <c r="BT3827" s="22"/>
      <c r="BU3827" s="22"/>
      <c r="BV3827" s="22"/>
      <c r="CL3827" s="22"/>
    </row>
    <row r="3828" spans="14:90">
      <c r="N3828" s="22"/>
      <c r="U3828"/>
      <c r="AE3828" s="22"/>
      <c r="AF3828" s="22"/>
      <c r="AH3828" s="22"/>
      <c r="AI3828" s="22"/>
      <c r="AJ3828" s="22"/>
      <c r="AR3828"/>
      <c r="AV3828"/>
      <c r="BT3828" s="22"/>
      <c r="BU3828" s="22"/>
      <c r="BV3828" s="22"/>
      <c r="CL3828" s="22"/>
    </row>
    <row r="3829" spans="14:90">
      <c r="N3829" s="22"/>
      <c r="U3829"/>
      <c r="AE3829" s="22"/>
      <c r="AF3829" s="22"/>
      <c r="AH3829" s="22"/>
      <c r="AI3829" s="22"/>
      <c r="AJ3829" s="22"/>
      <c r="AR3829"/>
      <c r="AV3829"/>
      <c r="BT3829" s="22"/>
      <c r="BU3829" s="22"/>
      <c r="BV3829" s="22"/>
      <c r="CL3829" s="22"/>
    </row>
    <row r="3830" spans="14:90">
      <c r="N3830" s="22"/>
      <c r="U3830"/>
      <c r="AE3830" s="22"/>
      <c r="AF3830" s="22"/>
      <c r="AH3830" s="22"/>
      <c r="AI3830" s="22"/>
      <c r="AJ3830" s="22"/>
      <c r="AR3830"/>
      <c r="AV3830"/>
      <c r="BT3830" s="22"/>
      <c r="BU3830" s="22"/>
      <c r="BV3830" s="22"/>
      <c r="CL3830" s="22"/>
    </row>
    <row r="3831" spans="14:90">
      <c r="N3831" s="22"/>
      <c r="U3831"/>
      <c r="AE3831" s="22"/>
      <c r="AF3831" s="22"/>
      <c r="AH3831" s="22"/>
      <c r="AI3831" s="22"/>
      <c r="AJ3831" s="22"/>
      <c r="AR3831"/>
      <c r="AV3831"/>
      <c r="BT3831" s="22"/>
      <c r="BU3831" s="22"/>
      <c r="BV3831" s="22"/>
      <c r="CL3831" s="22"/>
    </row>
    <row r="3832" spans="14:90">
      <c r="N3832" s="22"/>
      <c r="U3832"/>
      <c r="AE3832" s="22"/>
      <c r="AF3832" s="22"/>
      <c r="AH3832" s="22"/>
      <c r="AI3832" s="22"/>
      <c r="AJ3832" s="22"/>
      <c r="AR3832"/>
      <c r="AV3832"/>
      <c r="BT3832" s="22"/>
      <c r="BU3832" s="22"/>
      <c r="BV3832" s="22"/>
      <c r="CL3832" s="22"/>
    </row>
    <row r="3833" spans="14:90">
      <c r="N3833" s="22"/>
      <c r="U3833"/>
      <c r="AE3833" s="22"/>
      <c r="AF3833" s="22"/>
      <c r="AH3833" s="22"/>
      <c r="AI3833" s="22"/>
      <c r="AJ3833" s="22"/>
      <c r="AR3833"/>
      <c r="AV3833"/>
      <c r="BT3833" s="22"/>
      <c r="BU3833" s="22"/>
      <c r="BV3833" s="22"/>
      <c r="CL3833" s="22"/>
    </row>
    <row r="3834" spans="14:90">
      <c r="N3834" s="22"/>
      <c r="U3834"/>
      <c r="AE3834" s="22"/>
      <c r="AF3834" s="22"/>
      <c r="AH3834" s="22"/>
      <c r="AI3834" s="22"/>
      <c r="AJ3834" s="22"/>
      <c r="AR3834"/>
      <c r="AV3834"/>
      <c r="BT3834" s="22"/>
      <c r="BU3834" s="22"/>
      <c r="BV3834" s="22"/>
      <c r="CL3834" s="22"/>
    </row>
    <row r="3835" spans="14:90">
      <c r="N3835" s="22"/>
      <c r="U3835"/>
      <c r="AE3835" s="22"/>
      <c r="AF3835" s="22"/>
      <c r="AH3835" s="22"/>
      <c r="AI3835" s="22"/>
      <c r="AJ3835" s="22"/>
      <c r="AR3835"/>
      <c r="AV3835"/>
      <c r="BT3835" s="22"/>
      <c r="BU3835" s="22"/>
      <c r="BV3835" s="22"/>
      <c r="CL3835" s="22"/>
    </row>
    <row r="3836" spans="14:90">
      <c r="N3836" s="22"/>
      <c r="U3836"/>
      <c r="AE3836" s="22"/>
      <c r="AF3836" s="22"/>
      <c r="AH3836" s="22"/>
      <c r="AI3836" s="22"/>
      <c r="AJ3836" s="22"/>
      <c r="AR3836"/>
      <c r="AV3836"/>
      <c r="BT3836" s="22"/>
      <c r="BU3836" s="22"/>
      <c r="BV3836" s="22"/>
      <c r="CL3836" s="22"/>
    </row>
    <row r="3837" spans="14:90">
      <c r="N3837" s="22"/>
      <c r="U3837"/>
      <c r="AE3837" s="22"/>
      <c r="AF3837" s="22"/>
      <c r="AH3837" s="22"/>
      <c r="AI3837" s="22"/>
      <c r="AJ3837" s="22"/>
      <c r="AR3837"/>
      <c r="AV3837"/>
      <c r="BT3837" s="22"/>
      <c r="BU3837" s="22"/>
      <c r="BV3837" s="22"/>
      <c r="CL3837" s="22"/>
    </row>
    <row r="3838" spans="14:90">
      <c r="N3838" s="22"/>
      <c r="U3838"/>
      <c r="AE3838" s="22"/>
      <c r="AF3838" s="22"/>
      <c r="AH3838" s="22"/>
      <c r="AI3838" s="22"/>
      <c r="AJ3838" s="22"/>
      <c r="AR3838"/>
      <c r="AV3838"/>
      <c r="BT3838" s="22"/>
      <c r="BU3838" s="22"/>
      <c r="BV3838" s="22"/>
      <c r="CL3838" s="22"/>
    </row>
    <row r="3839" spans="14:90">
      <c r="N3839" s="22"/>
      <c r="U3839"/>
      <c r="AE3839" s="22"/>
      <c r="AF3839" s="22"/>
      <c r="AH3839" s="22"/>
      <c r="AI3839" s="22"/>
      <c r="AJ3839" s="22"/>
      <c r="AR3839"/>
      <c r="AV3839"/>
      <c r="BT3839" s="22"/>
      <c r="BU3839" s="22"/>
      <c r="BV3839" s="22"/>
      <c r="CL3839" s="22"/>
    </row>
    <row r="3840" spans="14:90">
      <c r="N3840" s="22"/>
      <c r="U3840"/>
      <c r="AE3840" s="22"/>
      <c r="AF3840" s="22"/>
      <c r="AH3840" s="22"/>
      <c r="AI3840" s="22"/>
      <c r="AJ3840" s="22"/>
      <c r="AR3840"/>
      <c r="AV3840"/>
      <c r="BT3840" s="22"/>
      <c r="BU3840" s="22"/>
      <c r="BV3840" s="22"/>
      <c r="CL3840" s="22"/>
    </row>
    <row r="3841" spans="14:90">
      <c r="N3841" s="22"/>
      <c r="U3841"/>
      <c r="AE3841" s="22"/>
      <c r="AF3841" s="22"/>
      <c r="AH3841" s="22"/>
      <c r="AI3841" s="22"/>
      <c r="AJ3841" s="22"/>
      <c r="AR3841"/>
      <c r="AV3841"/>
      <c r="BT3841" s="22"/>
      <c r="BU3841" s="22"/>
      <c r="BV3841" s="22"/>
      <c r="CL3841" s="22"/>
    </row>
    <row r="3842" spans="14:90">
      <c r="N3842" s="22"/>
      <c r="U3842"/>
      <c r="AE3842" s="22"/>
      <c r="AF3842" s="22"/>
      <c r="AH3842" s="22"/>
      <c r="AI3842" s="22"/>
      <c r="AJ3842" s="22"/>
      <c r="AR3842"/>
      <c r="AV3842"/>
      <c r="BT3842" s="22"/>
      <c r="BU3842" s="22"/>
      <c r="BV3842" s="22"/>
      <c r="CL3842" s="22"/>
    </row>
    <row r="3843" spans="14:90">
      <c r="N3843" s="22"/>
      <c r="U3843"/>
      <c r="AE3843" s="22"/>
      <c r="AF3843" s="22"/>
      <c r="AH3843" s="22"/>
      <c r="AI3843" s="22"/>
      <c r="AJ3843" s="22"/>
      <c r="AR3843"/>
      <c r="AV3843"/>
      <c r="BT3843" s="22"/>
      <c r="BU3843" s="22"/>
      <c r="BV3843" s="22"/>
      <c r="CL3843" s="22"/>
    </row>
    <row r="3844" spans="14:90">
      <c r="N3844" s="22"/>
      <c r="U3844"/>
      <c r="AE3844" s="22"/>
      <c r="AF3844" s="22"/>
      <c r="AH3844" s="22"/>
      <c r="AI3844" s="22"/>
      <c r="AJ3844" s="22"/>
      <c r="AR3844"/>
      <c r="AV3844"/>
      <c r="BT3844" s="22"/>
      <c r="BU3844" s="22"/>
      <c r="BV3844" s="22"/>
      <c r="CL3844" s="22"/>
    </row>
    <row r="3845" spans="14:90">
      <c r="N3845" s="22"/>
      <c r="U3845"/>
      <c r="AE3845" s="22"/>
      <c r="AF3845" s="22"/>
      <c r="AH3845" s="22"/>
      <c r="AI3845" s="22"/>
      <c r="AJ3845" s="22"/>
      <c r="AR3845"/>
      <c r="AV3845"/>
      <c r="BT3845" s="22"/>
      <c r="BU3845" s="22"/>
      <c r="BV3845" s="22"/>
      <c r="CL3845" s="22"/>
    </row>
    <row r="3846" spans="14:90">
      <c r="N3846" s="22"/>
      <c r="U3846"/>
      <c r="AE3846" s="22"/>
      <c r="AF3846" s="22"/>
      <c r="AH3846" s="22"/>
      <c r="AI3846" s="22"/>
      <c r="AJ3846" s="22"/>
      <c r="AR3846"/>
      <c r="AV3846"/>
      <c r="BT3846" s="22"/>
      <c r="BU3846" s="22"/>
      <c r="BV3846" s="22"/>
      <c r="CL3846" s="22"/>
    </row>
    <row r="3847" spans="14:90">
      <c r="N3847" s="22"/>
      <c r="U3847"/>
      <c r="AE3847" s="22"/>
      <c r="AF3847" s="22"/>
      <c r="AH3847" s="22"/>
      <c r="AI3847" s="22"/>
      <c r="AJ3847" s="22"/>
      <c r="AR3847"/>
      <c r="AV3847"/>
      <c r="BT3847" s="22"/>
      <c r="BU3847" s="22"/>
      <c r="BV3847" s="22"/>
      <c r="CL3847" s="22"/>
    </row>
    <row r="3848" spans="14:90">
      <c r="N3848" s="22"/>
      <c r="U3848"/>
      <c r="AE3848" s="22"/>
      <c r="AF3848" s="22"/>
      <c r="AH3848" s="22"/>
      <c r="AI3848" s="22"/>
      <c r="AJ3848" s="22"/>
      <c r="AR3848"/>
      <c r="AV3848"/>
      <c r="BT3848" s="22"/>
      <c r="BU3848" s="22"/>
      <c r="BV3848" s="22"/>
      <c r="CL3848" s="22"/>
    </row>
    <row r="3849" spans="14:90">
      <c r="N3849" s="22"/>
      <c r="U3849"/>
      <c r="AE3849" s="22"/>
      <c r="AF3849" s="22"/>
      <c r="AH3849" s="22"/>
      <c r="AI3849" s="22"/>
      <c r="AJ3849" s="22"/>
      <c r="AR3849"/>
      <c r="AV3849"/>
      <c r="BT3849" s="22"/>
      <c r="BU3849" s="22"/>
      <c r="BV3849" s="22"/>
      <c r="CL3849" s="22"/>
    </row>
    <row r="3850" spans="14:90">
      <c r="N3850" s="22"/>
      <c r="U3850"/>
      <c r="AE3850" s="22"/>
      <c r="AF3850" s="22"/>
      <c r="AH3850" s="22"/>
      <c r="AI3850" s="22"/>
      <c r="AJ3850" s="22"/>
      <c r="AR3850"/>
      <c r="AV3850"/>
      <c r="BT3850" s="22"/>
      <c r="BU3850" s="22"/>
      <c r="BV3850" s="22"/>
      <c r="CL3850" s="22"/>
    </row>
    <row r="3851" spans="14:90">
      <c r="N3851" s="22"/>
      <c r="U3851"/>
      <c r="AE3851" s="22"/>
      <c r="AF3851" s="22"/>
      <c r="AH3851" s="22"/>
      <c r="AI3851" s="22"/>
      <c r="AJ3851" s="22"/>
      <c r="AR3851"/>
      <c r="AV3851"/>
      <c r="BT3851" s="22"/>
      <c r="BU3851" s="22"/>
      <c r="BV3851" s="22"/>
      <c r="CL3851" s="22"/>
    </row>
    <row r="3852" spans="14:90">
      <c r="N3852" s="22"/>
      <c r="U3852"/>
      <c r="AE3852" s="22"/>
      <c r="AF3852" s="22"/>
      <c r="AH3852" s="22"/>
      <c r="AI3852" s="22"/>
      <c r="AJ3852" s="22"/>
      <c r="AR3852"/>
      <c r="AV3852"/>
      <c r="BT3852" s="22"/>
      <c r="BU3852" s="22"/>
      <c r="BV3852" s="22"/>
      <c r="CL3852" s="22"/>
    </row>
    <row r="3853" spans="14:90">
      <c r="N3853" s="22"/>
      <c r="U3853"/>
      <c r="AE3853" s="22"/>
      <c r="AF3853" s="22"/>
      <c r="AH3853" s="22"/>
      <c r="AI3853" s="22"/>
      <c r="AJ3853" s="22"/>
      <c r="AR3853"/>
      <c r="AV3853"/>
      <c r="BT3853" s="22"/>
      <c r="BU3853" s="22"/>
      <c r="BV3853" s="22"/>
      <c r="CL3853" s="22"/>
    </row>
    <row r="3854" spans="14:90">
      <c r="N3854" s="22"/>
      <c r="U3854"/>
      <c r="AE3854" s="22"/>
      <c r="AF3854" s="22"/>
      <c r="AH3854" s="22"/>
      <c r="AI3854" s="22"/>
      <c r="AJ3854" s="22"/>
      <c r="AR3854"/>
      <c r="AV3854"/>
      <c r="BT3854" s="22"/>
      <c r="BU3854" s="22"/>
      <c r="BV3854" s="22"/>
      <c r="CL3854" s="22"/>
    </row>
    <row r="3855" spans="14:90">
      <c r="N3855" s="22"/>
      <c r="U3855"/>
      <c r="AE3855" s="22"/>
      <c r="AF3855" s="22"/>
      <c r="AH3855" s="22"/>
      <c r="AI3855" s="22"/>
      <c r="AJ3855" s="22"/>
      <c r="AR3855"/>
      <c r="AV3855"/>
      <c r="BT3855" s="22"/>
      <c r="BU3855" s="22"/>
      <c r="BV3855" s="22"/>
      <c r="CL3855" s="22"/>
    </row>
    <row r="3856" spans="14:90">
      <c r="N3856" s="22"/>
      <c r="U3856"/>
      <c r="AE3856" s="22"/>
      <c r="AF3856" s="22"/>
      <c r="AH3856" s="22"/>
      <c r="AI3856" s="22"/>
      <c r="AJ3856" s="22"/>
      <c r="AR3856"/>
      <c r="AV3856"/>
      <c r="BT3856" s="22"/>
      <c r="BU3856" s="22"/>
      <c r="BV3856" s="22"/>
      <c r="CL3856" s="22"/>
    </row>
    <row r="3857" spans="14:90">
      <c r="N3857" s="22"/>
      <c r="U3857"/>
      <c r="AE3857" s="22"/>
      <c r="AF3857" s="22"/>
      <c r="AH3857" s="22"/>
      <c r="AI3857" s="22"/>
      <c r="AJ3857" s="22"/>
      <c r="AR3857"/>
      <c r="AV3857"/>
      <c r="BT3857" s="22"/>
      <c r="BU3857" s="22"/>
      <c r="BV3857" s="22"/>
      <c r="CL3857" s="22"/>
    </row>
    <row r="3858" spans="14:90">
      <c r="N3858" s="22"/>
      <c r="U3858"/>
      <c r="AE3858" s="22"/>
      <c r="AF3858" s="22"/>
      <c r="AH3858" s="22"/>
      <c r="AI3858" s="22"/>
      <c r="AJ3858" s="22"/>
      <c r="AR3858"/>
      <c r="AV3858"/>
      <c r="BT3858" s="22"/>
      <c r="BU3858" s="22"/>
      <c r="BV3858" s="22"/>
      <c r="CL3858" s="22"/>
    </row>
    <row r="3859" spans="14:90">
      <c r="N3859" s="22"/>
      <c r="U3859"/>
      <c r="AE3859" s="22"/>
      <c r="AF3859" s="22"/>
      <c r="AH3859" s="22"/>
      <c r="AI3859" s="22"/>
      <c r="AJ3859" s="22"/>
      <c r="AR3859"/>
      <c r="AV3859"/>
      <c r="BT3859" s="22"/>
      <c r="BU3859" s="22"/>
      <c r="BV3859" s="22"/>
      <c r="CL3859" s="22"/>
    </row>
    <row r="3860" spans="14:90">
      <c r="N3860" s="22"/>
      <c r="U3860"/>
      <c r="AE3860" s="22"/>
      <c r="AF3860" s="22"/>
      <c r="AH3860" s="22"/>
      <c r="AI3860" s="22"/>
      <c r="AJ3860" s="22"/>
      <c r="AR3860"/>
      <c r="AV3860"/>
      <c r="BT3860" s="22"/>
      <c r="BU3860" s="22"/>
      <c r="BV3860" s="22"/>
      <c r="CL3860" s="22"/>
    </row>
    <row r="3861" spans="14:90">
      <c r="N3861" s="22"/>
      <c r="U3861"/>
      <c r="AE3861" s="22"/>
      <c r="AF3861" s="22"/>
      <c r="AH3861" s="22"/>
      <c r="AI3861" s="22"/>
      <c r="AJ3861" s="22"/>
      <c r="AR3861"/>
      <c r="AV3861"/>
      <c r="BT3861" s="22"/>
      <c r="BU3861" s="22"/>
      <c r="BV3861" s="22"/>
      <c r="CL3861" s="22"/>
    </row>
    <row r="3862" spans="14:90">
      <c r="N3862" s="22"/>
      <c r="U3862"/>
      <c r="AE3862" s="22"/>
      <c r="AF3862" s="22"/>
      <c r="AH3862" s="22"/>
      <c r="AI3862" s="22"/>
      <c r="AJ3862" s="22"/>
      <c r="AR3862"/>
      <c r="AV3862"/>
      <c r="BT3862" s="22"/>
      <c r="BU3862" s="22"/>
      <c r="BV3862" s="22"/>
      <c r="CL3862" s="22"/>
    </row>
    <row r="3863" spans="14:90">
      <c r="N3863" s="22"/>
      <c r="U3863"/>
      <c r="AE3863" s="22"/>
      <c r="AF3863" s="22"/>
      <c r="AH3863" s="22"/>
      <c r="AI3863" s="22"/>
      <c r="AJ3863" s="22"/>
      <c r="AR3863"/>
      <c r="AV3863"/>
      <c r="BT3863" s="22"/>
      <c r="BU3863" s="22"/>
      <c r="BV3863" s="22"/>
      <c r="CL3863" s="22"/>
    </row>
    <row r="3864" spans="14:90">
      <c r="N3864" s="22"/>
      <c r="U3864"/>
      <c r="AE3864" s="22"/>
      <c r="AF3864" s="22"/>
      <c r="AH3864" s="22"/>
      <c r="AI3864" s="22"/>
      <c r="AJ3864" s="22"/>
      <c r="AR3864"/>
      <c r="AV3864"/>
      <c r="BT3864" s="22"/>
      <c r="BU3864" s="22"/>
      <c r="BV3864" s="22"/>
      <c r="CL3864" s="22"/>
    </row>
    <row r="3865" spans="14:90">
      <c r="N3865" s="22"/>
      <c r="U3865"/>
      <c r="AE3865" s="22"/>
      <c r="AF3865" s="22"/>
      <c r="AH3865" s="22"/>
      <c r="AI3865" s="22"/>
      <c r="AJ3865" s="22"/>
      <c r="AR3865"/>
      <c r="AV3865"/>
      <c r="BT3865" s="22"/>
      <c r="BU3865" s="22"/>
      <c r="BV3865" s="22"/>
      <c r="CL3865" s="22"/>
    </row>
    <row r="3866" spans="14:90">
      <c r="N3866" s="22"/>
      <c r="U3866"/>
      <c r="AE3866" s="22"/>
      <c r="AF3866" s="22"/>
      <c r="AH3866" s="22"/>
      <c r="AI3866" s="22"/>
      <c r="AJ3866" s="22"/>
      <c r="AR3866"/>
      <c r="AV3866"/>
      <c r="BT3866" s="22"/>
      <c r="BU3866" s="22"/>
      <c r="BV3866" s="22"/>
      <c r="CL3866" s="22"/>
    </row>
    <row r="3867" spans="14:90">
      <c r="N3867" s="22"/>
      <c r="U3867"/>
      <c r="AE3867" s="22"/>
      <c r="AF3867" s="22"/>
      <c r="AH3867" s="22"/>
      <c r="AI3867" s="22"/>
      <c r="AJ3867" s="22"/>
      <c r="AR3867"/>
      <c r="AV3867"/>
      <c r="BT3867" s="22"/>
      <c r="BU3867" s="22"/>
      <c r="BV3867" s="22"/>
      <c r="CL3867" s="22"/>
    </row>
    <row r="3868" spans="14:90">
      <c r="N3868" s="22"/>
      <c r="U3868"/>
      <c r="AE3868" s="22"/>
      <c r="AF3868" s="22"/>
      <c r="AH3868" s="22"/>
      <c r="AI3868" s="22"/>
      <c r="AJ3868" s="22"/>
      <c r="AR3868"/>
      <c r="AV3868"/>
      <c r="BT3868" s="22"/>
      <c r="BU3868" s="22"/>
      <c r="BV3868" s="22"/>
      <c r="CL3868" s="22"/>
    </row>
    <row r="3869" spans="14:90">
      <c r="N3869" s="22"/>
      <c r="U3869"/>
      <c r="AE3869" s="22"/>
      <c r="AF3869" s="22"/>
      <c r="AH3869" s="22"/>
      <c r="AI3869" s="22"/>
      <c r="AJ3869" s="22"/>
      <c r="AR3869"/>
      <c r="AV3869"/>
      <c r="BT3869" s="22"/>
      <c r="BU3869" s="22"/>
      <c r="BV3869" s="22"/>
      <c r="CL3869" s="22"/>
    </row>
    <row r="3870" spans="14:90">
      <c r="N3870" s="22"/>
      <c r="U3870"/>
      <c r="AE3870" s="22"/>
      <c r="AF3870" s="22"/>
      <c r="AH3870" s="22"/>
      <c r="AI3870" s="22"/>
      <c r="AJ3870" s="22"/>
      <c r="AR3870"/>
      <c r="AV3870"/>
      <c r="BT3870" s="22"/>
      <c r="BU3870" s="22"/>
      <c r="BV3870" s="22"/>
      <c r="CL3870" s="22"/>
    </row>
    <row r="3871" spans="14:90">
      <c r="N3871" s="22"/>
      <c r="U3871"/>
      <c r="AE3871" s="22"/>
      <c r="AF3871" s="22"/>
      <c r="AH3871" s="22"/>
      <c r="AI3871" s="22"/>
      <c r="AJ3871" s="22"/>
      <c r="AR3871"/>
      <c r="AV3871"/>
      <c r="BT3871" s="22"/>
      <c r="BU3871" s="22"/>
      <c r="BV3871" s="22"/>
      <c r="CL3871" s="22"/>
    </row>
    <row r="3872" spans="14:90">
      <c r="N3872" s="22"/>
      <c r="U3872"/>
      <c r="AE3872" s="22"/>
      <c r="AF3872" s="22"/>
      <c r="AH3872" s="22"/>
      <c r="AI3872" s="22"/>
      <c r="AJ3872" s="22"/>
      <c r="AR3872"/>
      <c r="AV3872"/>
      <c r="BT3872" s="22"/>
      <c r="BU3872" s="22"/>
      <c r="BV3872" s="22"/>
      <c r="CL3872" s="22"/>
    </row>
    <row r="3873" spans="14:90">
      <c r="N3873" s="22"/>
      <c r="U3873"/>
      <c r="AE3873" s="22"/>
      <c r="AF3873" s="22"/>
      <c r="AH3873" s="22"/>
      <c r="AI3873" s="22"/>
      <c r="AJ3873" s="22"/>
      <c r="AR3873"/>
      <c r="AV3873"/>
      <c r="BT3873" s="22"/>
      <c r="BU3873" s="22"/>
      <c r="BV3873" s="22"/>
      <c r="CL3873" s="22"/>
    </row>
    <row r="3874" spans="14:90">
      <c r="N3874" s="22"/>
      <c r="U3874"/>
      <c r="AE3874" s="22"/>
      <c r="AF3874" s="22"/>
      <c r="AH3874" s="22"/>
      <c r="AI3874" s="22"/>
      <c r="AJ3874" s="22"/>
      <c r="AR3874"/>
      <c r="AV3874"/>
      <c r="BT3874" s="22"/>
      <c r="BU3874" s="22"/>
      <c r="BV3874" s="22"/>
      <c r="CL3874" s="22"/>
    </row>
    <row r="3875" spans="14:90">
      <c r="N3875" s="22"/>
      <c r="U3875"/>
      <c r="AE3875" s="22"/>
      <c r="AF3875" s="22"/>
      <c r="AH3875" s="22"/>
      <c r="AI3875" s="22"/>
      <c r="AJ3875" s="22"/>
      <c r="AR3875"/>
      <c r="AV3875"/>
      <c r="BT3875" s="22"/>
      <c r="BU3875" s="22"/>
      <c r="BV3875" s="22"/>
      <c r="CL3875" s="22"/>
    </row>
    <row r="3876" spans="14:90">
      <c r="N3876" s="22"/>
      <c r="U3876"/>
      <c r="AE3876" s="22"/>
      <c r="AF3876" s="22"/>
      <c r="AH3876" s="22"/>
      <c r="AI3876" s="22"/>
      <c r="AJ3876" s="22"/>
      <c r="AR3876"/>
      <c r="AV3876"/>
      <c r="BT3876" s="22"/>
      <c r="BU3876" s="22"/>
      <c r="BV3876" s="22"/>
      <c r="CL3876" s="22"/>
    </row>
    <row r="3877" spans="14:90">
      <c r="N3877" s="22"/>
      <c r="U3877"/>
      <c r="AE3877" s="22"/>
      <c r="AF3877" s="22"/>
      <c r="AH3877" s="22"/>
      <c r="AI3877" s="22"/>
      <c r="AJ3877" s="22"/>
      <c r="AR3877"/>
      <c r="AV3877"/>
      <c r="BT3877" s="22"/>
      <c r="BU3877" s="22"/>
      <c r="BV3877" s="22"/>
      <c r="CL3877" s="22"/>
    </row>
    <row r="3878" spans="14:90">
      <c r="N3878" s="22"/>
      <c r="U3878"/>
      <c r="AE3878" s="22"/>
      <c r="AF3878" s="22"/>
      <c r="AH3878" s="22"/>
      <c r="AI3878" s="22"/>
      <c r="AJ3878" s="22"/>
      <c r="AR3878"/>
      <c r="AV3878"/>
      <c r="BT3878" s="22"/>
      <c r="BU3878" s="22"/>
      <c r="BV3878" s="22"/>
      <c r="CL3878" s="22"/>
    </row>
    <row r="3879" spans="14:90">
      <c r="N3879" s="22"/>
      <c r="U3879"/>
      <c r="AE3879" s="22"/>
      <c r="AF3879" s="22"/>
      <c r="AH3879" s="22"/>
      <c r="AI3879" s="22"/>
      <c r="AJ3879" s="22"/>
      <c r="AR3879"/>
      <c r="AV3879"/>
      <c r="BT3879" s="22"/>
      <c r="BU3879" s="22"/>
      <c r="BV3879" s="22"/>
      <c r="CL3879" s="22"/>
    </row>
    <row r="3880" spans="14:90">
      <c r="N3880" s="22"/>
      <c r="U3880"/>
      <c r="AE3880" s="22"/>
      <c r="AF3880" s="22"/>
      <c r="AH3880" s="22"/>
      <c r="AI3880" s="22"/>
      <c r="AJ3880" s="22"/>
      <c r="AR3880"/>
      <c r="AV3880"/>
      <c r="BT3880" s="22"/>
      <c r="BU3880" s="22"/>
      <c r="BV3880" s="22"/>
      <c r="CL3880" s="22"/>
    </row>
    <row r="3881" spans="14:90">
      <c r="N3881" s="22"/>
      <c r="U3881"/>
      <c r="AE3881" s="22"/>
      <c r="AF3881" s="22"/>
      <c r="AH3881" s="22"/>
      <c r="AI3881" s="22"/>
      <c r="AJ3881" s="22"/>
      <c r="AR3881"/>
      <c r="AV3881"/>
      <c r="BT3881" s="22"/>
      <c r="BU3881" s="22"/>
      <c r="BV3881" s="22"/>
      <c r="CL3881" s="22"/>
    </row>
    <row r="3882" spans="14:90">
      <c r="N3882" s="22"/>
      <c r="U3882"/>
      <c r="AE3882" s="22"/>
      <c r="AF3882" s="22"/>
      <c r="AH3882" s="22"/>
      <c r="AI3882" s="22"/>
      <c r="AJ3882" s="22"/>
      <c r="AR3882"/>
      <c r="AV3882"/>
      <c r="BT3882" s="22"/>
      <c r="BU3882" s="22"/>
      <c r="BV3882" s="22"/>
      <c r="CL3882" s="22"/>
    </row>
    <row r="3883" spans="14:90">
      <c r="N3883" s="22"/>
      <c r="U3883"/>
      <c r="AE3883" s="22"/>
      <c r="AF3883" s="22"/>
      <c r="AH3883" s="22"/>
      <c r="AI3883" s="22"/>
      <c r="AJ3883" s="22"/>
      <c r="AR3883"/>
      <c r="AV3883"/>
      <c r="BT3883" s="22"/>
      <c r="BU3883" s="22"/>
      <c r="BV3883" s="22"/>
      <c r="CL3883" s="22"/>
    </row>
    <row r="3884" spans="14:90">
      <c r="N3884" s="22"/>
      <c r="U3884"/>
      <c r="AE3884" s="22"/>
      <c r="AF3884" s="22"/>
      <c r="AH3884" s="22"/>
      <c r="AI3884" s="22"/>
      <c r="AJ3884" s="22"/>
      <c r="AR3884"/>
      <c r="AV3884"/>
      <c r="BT3884" s="22"/>
      <c r="BU3884" s="22"/>
      <c r="BV3884" s="22"/>
      <c r="CL3884" s="22"/>
    </row>
    <row r="3885" spans="14:90">
      <c r="N3885" s="22"/>
      <c r="U3885"/>
      <c r="AE3885" s="22"/>
      <c r="AF3885" s="22"/>
      <c r="AH3885" s="22"/>
      <c r="AI3885" s="22"/>
      <c r="AJ3885" s="22"/>
      <c r="AR3885"/>
      <c r="AV3885"/>
      <c r="BT3885" s="22"/>
      <c r="BU3885" s="22"/>
      <c r="BV3885" s="22"/>
      <c r="CL3885" s="22"/>
    </row>
    <row r="3886" spans="14:90">
      <c r="N3886" s="22"/>
      <c r="U3886"/>
      <c r="AE3886" s="22"/>
      <c r="AF3886" s="22"/>
      <c r="AH3886" s="22"/>
      <c r="AI3886" s="22"/>
      <c r="AJ3886" s="22"/>
      <c r="AR3886"/>
      <c r="AV3886"/>
      <c r="BT3886" s="22"/>
      <c r="BU3886" s="22"/>
      <c r="BV3886" s="22"/>
      <c r="CL3886" s="22"/>
    </row>
    <row r="3887" spans="14:90">
      <c r="N3887" s="22"/>
      <c r="U3887"/>
      <c r="AE3887" s="22"/>
      <c r="AF3887" s="22"/>
      <c r="AH3887" s="22"/>
      <c r="AI3887" s="22"/>
      <c r="AJ3887" s="22"/>
      <c r="AR3887"/>
      <c r="AV3887"/>
      <c r="BT3887" s="22"/>
      <c r="BU3887" s="22"/>
      <c r="BV3887" s="22"/>
      <c r="CL3887" s="22"/>
    </row>
    <row r="3888" spans="14:90">
      <c r="N3888" s="22"/>
      <c r="U3888"/>
      <c r="AE3888" s="22"/>
      <c r="AF3888" s="22"/>
      <c r="AH3888" s="22"/>
      <c r="AI3888" s="22"/>
      <c r="AJ3888" s="22"/>
      <c r="AR3888"/>
      <c r="AV3888"/>
      <c r="BT3888" s="22"/>
      <c r="BU3888" s="22"/>
      <c r="BV3888" s="22"/>
      <c r="CL3888" s="22"/>
    </row>
    <row r="3889" spans="14:90">
      <c r="N3889" s="22"/>
      <c r="U3889"/>
      <c r="AE3889" s="22"/>
      <c r="AF3889" s="22"/>
      <c r="AH3889" s="22"/>
      <c r="AI3889" s="22"/>
      <c r="AJ3889" s="22"/>
      <c r="AR3889"/>
      <c r="AV3889"/>
      <c r="BT3889" s="22"/>
      <c r="BU3889" s="22"/>
      <c r="BV3889" s="22"/>
      <c r="CL3889" s="22"/>
    </row>
    <row r="3890" spans="14:90">
      <c r="N3890" s="22"/>
      <c r="U3890"/>
      <c r="AE3890" s="22"/>
      <c r="AF3890" s="22"/>
      <c r="AH3890" s="22"/>
      <c r="AI3890" s="22"/>
      <c r="AJ3890" s="22"/>
      <c r="AR3890"/>
      <c r="AV3890"/>
      <c r="BT3890" s="22"/>
      <c r="BU3890" s="22"/>
      <c r="BV3890" s="22"/>
      <c r="CL3890" s="22"/>
    </row>
    <row r="3891" spans="14:90">
      <c r="N3891" s="22"/>
      <c r="U3891"/>
      <c r="AE3891" s="22"/>
      <c r="AF3891" s="22"/>
      <c r="AH3891" s="22"/>
      <c r="AI3891" s="22"/>
      <c r="AJ3891" s="22"/>
      <c r="AR3891"/>
      <c r="AV3891"/>
      <c r="BT3891" s="22"/>
      <c r="BU3891" s="22"/>
      <c r="BV3891" s="22"/>
      <c r="CL3891" s="22"/>
    </row>
    <row r="3892" spans="14:90">
      <c r="N3892" s="22"/>
      <c r="U3892"/>
      <c r="AE3892" s="22"/>
      <c r="AF3892" s="22"/>
      <c r="AH3892" s="22"/>
      <c r="AI3892" s="22"/>
      <c r="AJ3892" s="22"/>
      <c r="AR3892"/>
      <c r="AV3892"/>
      <c r="BT3892" s="22"/>
      <c r="BU3892" s="22"/>
      <c r="BV3892" s="22"/>
      <c r="CL3892" s="22"/>
    </row>
    <row r="3893" spans="14:90">
      <c r="N3893" s="22"/>
      <c r="U3893"/>
      <c r="AE3893" s="22"/>
      <c r="AF3893" s="22"/>
      <c r="AH3893" s="22"/>
      <c r="AI3893" s="22"/>
      <c r="AJ3893" s="22"/>
      <c r="AR3893"/>
      <c r="AV3893"/>
      <c r="BT3893" s="22"/>
      <c r="BU3893" s="22"/>
      <c r="BV3893" s="22"/>
      <c r="CL3893" s="22"/>
    </row>
    <row r="3894" spans="14:90">
      <c r="N3894" s="22"/>
      <c r="U3894"/>
      <c r="AE3894" s="22"/>
      <c r="AF3894" s="22"/>
      <c r="AH3894" s="22"/>
      <c r="AI3894" s="22"/>
      <c r="AJ3894" s="22"/>
      <c r="AR3894"/>
      <c r="AV3894"/>
      <c r="BT3894" s="22"/>
      <c r="BU3894" s="22"/>
      <c r="BV3894" s="22"/>
      <c r="CL3894" s="22"/>
    </row>
    <row r="3895" spans="14:90">
      <c r="N3895" s="22"/>
      <c r="U3895"/>
      <c r="AE3895" s="22"/>
      <c r="AF3895" s="22"/>
      <c r="AH3895" s="22"/>
      <c r="AI3895" s="22"/>
      <c r="AJ3895" s="22"/>
      <c r="AR3895"/>
      <c r="AV3895"/>
      <c r="BT3895" s="22"/>
      <c r="BU3895" s="22"/>
      <c r="BV3895" s="22"/>
      <c r="CL3895" s="22"/>
    </row>
    <row r="3896" spans="14:90">
      <c r="N3896" s="22"/>
      <c r="U3896"/>
      <c r="AE3896" s="22"/>
      <c r="AF3896" s="22"/>
      <c r="AH3896" s="22"/>
      <c r="AI3896" s="22"/>
      <c r="AJ3896" s="22"/>
      <c r="AR3896"/>
      <c r="AV3896"/>
      <c r="BT3896" s="22"/>
      <c r="BU3896" s="22"/>
      <c r="BV3896" s="22"/>
      <c r="CL3896" s="22"/>
    </row>
    <row r="3897" spans="14:90">
      <c r="N3897" s="22"/>
      <c r="U3897"/>
      <c r="AE3897" s="22"/>
      <c r="AF3897" s="22"/>
      <c r="AH3897" s="22"/>
      <c r="AI3897" s="22"/>
      <c r="AJ3897" s="22"/>
      <c r="AR3897"/>
      <c r="AV3897"/>
      <c r="BT3897" s="22"/>
      <c r="BU3897" s="22"/>
      <c r="BV3897" s="22"/>
      <c r="CL3897" s="22"/>
    </row>
    <row r="3898" spans="14:90">
      <c r="N3898" s="22"/>
      <c r="U3898"/>
      <c r="AE3898" s="22"/>
      <c r="AF3898" s="22"/>
      <c r="AH3898" s="22"/>
      <c r="AI3898" s="22"/>
      <c r="AJ3898" s="22"/>
      <c r="AR3898"/>
      <c r="AV3898"/>
      <c r="BT3898" s="22"/>
      <c r="BU3898" s="22"/>
      <c r="BV3898" s="22"/>
      <c r="CL3898" s="22"/>
    </row>
    <row r="3899" spans="14:90">
      <c r="N3899" s="22"/>
      <c r="U3899"/>
      <c r="AE3899" s="22"/>
      <c r="AF3899" s="22"/>
      <c r="AH3899" s="22"/>
      <c r="AI3899" s="22"/>
      <c r="AJ3899" s="22"/>
      <c r="AR3899"/>
      <c r="AV3899"/>
      <c r="BT3899" s="22"/>
      <c r="BU3899" s="22"/>
      <c r="BV3899" s="22"/>
      <c r="CL3899" s="22"/>
    </row>
    <row r="3900" spans="14:90">
      <c r="N3900" s="22"/>
      <c r="U3900"/>
      <c r="AE3900" s="22"/>
      <c r="AF3900" s="22"/>
      <c r="AH3900" s="22"/>
      <c r="AI3900" s="22"/>
      <c r="AJ3900" s="22"/>
      <c r="AR3900"/>
      <c r="AV3900"/>
      <c r="BT3900" s="22"/>
      <c r="BU3900" s="22"/>
      <c r="BV3900" s="22"/>
      <c r="CL3900" s="22"/>
    </row>
    <row r="3901" spans="14:90">
      <c r="N3901" s="22"/>
      <c r="U3901"/>
      <c r="AE3901" s="22"/>
      <c r="AF3901" s="22"/>
      <c r="AH3901" s="22"/>
      <c r="AI3901" s="22"/>
      <c r="AJ3901" s="22"/>
      <c r="AR3901"/>
      <c r="AV3901"/>
      <c r="BT3901" s="22"/>
      <c r="BU3901" s="22"/>
      <c r="BV3901" s="22"/>
      <c r="CL3901" s="22"/>
    </row>
    <row r="3902" spans="14:90">
      <c r="N3902" s="22"/>
      <c r="U3902"/>
      <c r="AE3902" s="22"/>
      <c r="AF3902" s="22"/>
      <c r="AH3902" s="22"/>
      <c r="AI3902" s="22"/>
      <c r="AJ3902" s="22"/>
      <c r="AR3902"/>
      <c r="AV3902"/>
      <c r="BT3902" s="22"/>
      <c r="BU3902" s="22"/>
      <c r="BV3902" s="22"/>
      <c r="CL3902" s="22"/>
    </row>
    <row r="3903" spans="14:90">
      <c r="N3903" s="22"/>
      <c r="U3903"/>
      <c r="AE3903" s="22"/>
      <c r="AF3903" s="22"/>
      <c r="AH3903" s="22"/>
      <c r="AI3903" s="22"/>
      <c r="AJ3903" s="22"/>
      <c r="AR3903"/>
      <c r="AV3903"/>
      <c r="BT3903" s="22"/>
      <c r="BU3903" s="22"/>
      <c r="BV3903" s="22"/>
      <c r="CL3903" s="22"/>
    </row>
    <row r="3904" spans="14:90">
      <c r="N3904" s="22"/>
      <c r="U3904"/>
      <c r="AE3904" s="22"/>
      <c r="AF3904" s="22"/>
      <c r="AH3904" s="22"/>
      <c r="AI3904" s="22"/>
      <c r="AJ3904" s="22"/>
      <c r="AR3904"/>
      <c r="AV3904"/>
      <c r="BT3904" s="22"/>
      <c r="BU3904" s="22"/>
      <c r="BV3904" s="22"/>
      <c r="CL3904" s="22"/>
    </row>
    <row r="3905" spans="14:90">
      <c r="N3905" s="22"/>
      <c r="U3905"/>
      <c r="AE3905" s="22"/>
      <c r="AF3905" s="22"/>
      <c r="AH3905" s="22"/>
      <c r="AI3905" s="22"/>
      <c r="AJ3905" s="22"/>
      <c r="AR3905"/>
      <c r="AV3905"/>
      <c r="BT3905" s="22"/>
      <c r="BU3905" s="22"/>
      <c r="BV3905" s="22"/>
      <c r="CL3905" s="22"/>
    </row>
    <row r="3906" spans="14:90">
      <c r="N3906" s="22"/>
      <c r="U3906"/>
      <c r="AE3906" s="22"/>
      <c r="AF3906" s="22"/>
      <c r="AH3906" s="22"/>
      <c r="AI3906" s="22"/>
      <c r="AJ3906" s="22"/>
      <c r="AR3906"/>
      <c r="AV3906"/>
      <c r="BT3906" s="22"/>
      <c r="BU3906" s="22"/>
      <c r="BV3906" s="22"/>
      <c r="CL3906" s="22"/>
    </row>
    <row r="3907" spans="14:90">
      <c r="N3907" s="22"/>
      <c r="U3907"/>
      <c r="AE3907" s="22"/>
      <c r="AF3907" s="22"/>
      <c r="AH3907" s="22"/>
      <c r="AI3907" s="22"/>
      <c r="AJ3907" s="22"/>
      <c r="AR3907"/>
      <c r="AV3907"/>
      <c r="BT3907" s="22"/>
      <c r="BU3907" s="22"/>
      <c r="BV3907" s="22"/>
      <c r="CL3907" s="22"/>
    </row>
    <row r="3908" spans="14:90">
      <c r="N3908" s="22"/>
      <c r="U3908"/>
      <c r="AE3908" s="22"/>
      <c r="AF3908" s="22"/>
      <c r="AH3908" s="22"/>
      <c r="AI3908" s="22"/>
      <c r="AJ3908" s="22"/>
      <c r="AR3908"/>
      <c r="AV3908"/>
      <c r="BT3908" s="22"/>
      <c r="BU3908" s="22"/>
      <c r="BV3908" s="22"/>
      <c r="CL3908" s="22"/>
    </row>
    <row r="3909" spans="14:90">
      <c r="N3909" s="22"/>
      <c r="U3909"/>
      <c r="AE3909" s="22"/>
      <c r="AF3909" s="22"/>
      <c r="AH3909" s="22"/>
      <c r="AI3909" s="22"/>
      <c r="AJ3909" s="22"/>
      <c r="AR3909"/>
      <c r="AV3909"/>
      <c r="BT3909" s="22"/>
      <c r="BU3909" s="22"/>
      <c r="BV3909" s="22"/>
      <c r="CL3909" s="22"/>
    </row>
    <row r="3910" spans="14:90">
      <c r="N3910" s="22"/>
      <c r="U3910"/>
      <c r="AE3910" s="22"/>
      <c r="AF3910" s="22"/>
      <c r="AH3910" s="22"/>
      <c r="AI3910" s="22"/>
      <c r="AJ3910" s="22"/>
      <c r="AR3910"/>
      <c r="AV3910"/>
      <c r="BT3910" s="22"/>
      <c r="BU3910" s="22"/>
      <c r="BV3910" s="22"/>
      <c r="CL3910" s="22"/>
    </row>
    <row r="3911" spans="14:90">
      <c r="N3911" s="22"/>
      <c r="U3911"/>
      <c r="AE3911" s="22"/>
      <c r="AF3911" s="22"/>
      <c r="AH3911" s="22"/>
      <c r="AI3911" s="22"/>
      <c r="AJ3911" s="22"/>
      <c r="AR3911"/>
      <c r="AV3911"/>
      <c r="BT3911" s="22"/>
      <c r="BU3911" s="22"/>
      <c r="BV3911" s="22"/>
      <c r="CL3911" s="22"/>
    </row>
    <row r="3912" spans="14:90">
      <c r="N3912" s="22"/>
      <c r="U3912"/>
      <c r="AE3912" s="22"/>
      <c r="AF3912" s="22"/>
      <c r="AH3912" s="22"/>
      <c r="AI3912" s="22"/>
      <c r="AJ3912" s="22"/>
      <c r="AR3912"/>
      <c r="AV3912"/>
      <c r="BT3912" s="22"/>
      <c r="BU3912" s="22"/>
      <c r="BV3912" s="22"/>
      <c r="CL3912" s="22"/>
    </row>
    <row r="3913" spans="14:90">
      <c r="N3913" s="22"/>
      <c r="U3913"/>
      <c r="AE3913" s="22"/>
      <c r="AF3913" s="22"/>
      <c r="AH3913" s="22"/>
      <c r="AI3913" s="22"/>
      <c r="AJ3913" s="22"/>
      <c r="AR3913"/>
      <c r="AV3913"/>
      <c r="BT3913" s="22"/>
      <c r="BU3913" s="22"/>
      <c r="BV3913" s="22"/>
      <c r="CL3913" s="22"/>
    </row>
    <row r="3914" spans="14:90">
      <c r="N3914" s="22"/>
      <c r="U3914"/>
      <c r="AE3914" s="22"/>
      <c r="AF3914" s="22"/>
      <c r="AH3914" s="22"/>
      <c r="AI3914" s="22"/>
      <c r="AJ3914" s="22"/>
      <c r="AR3914"/>
      <c r="AV3914"/>
      <c r="BT3914" s="22"/>
      <c r="BU3914" s="22"/>
      <c r="BV3914" s="22"/>
      <c r="CL3914" s="22"/>
    </row>
    <row r="3915" spans="14:90">
      <c r="N3915" s="22"/>
      <c r="U3915"/>
      <c r="AE3915" s="22"/>
      <c r="AF3915" s="22"/>
      <c r="AH3915" s="22"/>
      <c r="AI3915" s="22"/>
      <c r="AJ3915" s="22"/>
      <c r="AR3915"/>
      <c r="AV3915"/>
      <c r="BT3915" s="22"/>
      <c r="BU3915" s="22"/>
      <c r="BV3915" s="22"/>
      <c r="CL3915" s="22"/>
    </row>
    <row r="3916" spans="14:90">
      <c r="N3916" s="22"/>
      <c r="U3916"/>
      <c r="AE3916" s="22"/>
      <c r="AF3916" s="22"/>
      <c r="AH3916" s="22"/>
      <c r="AI3916" s="22"/>
      <c r="AJ3916" s="22"/>
      <c r="AR3916"/>
      <c r="AV3916"/>
      <c r="BT3916" s="22"/>
      <c r="BU3916" s="22"/>
      <c r="BV3916" s="22"/>
      <c r="CL3916" s="22"/>
    </row>
    <row r="3917" spans="14:90">
      <c r="N3917" s="22"/>
      <c r="U3917"/>
      <c r="AE3917" s="22"/>
      <c r="AF3917" s="22"/>
      <c r="AH3917" s="22"/>
      <c r="AI3917" s="22"/>
      <c r="AJ3917" s="22"/>
      <c r="AR3917"/>
      <c r="AV3917"/>
      <c r="BT3917" s="22"/>
      <c r="BU3917" s="22"/>
      <c r="BV3917" s="22"/>
      <c r="CL3917" s="22"/>
    </row>
    <row r="3918" spans="14:90">
      <c r="N3918" s="22"/>
      <c r="U3918"/>
      <c r="AE3918" s="22"/>
      <c r="AF3918" s="22"/>
      <c r="AH3918" s="22"/>
      <c r="AI3918" s="22"/>
      <c r="AJ3918" s="22"/>
      <c r="AR3918"/>
      <c r="AV3918"/>
      <c r="BT3918" s="22"/>
      <c r="BU3918" s="22"/>
      <c r="BV3918" s="22"/>
      <c r="CL3918" s="22"/>
    </row>
    <row r="3919" spans="14:90">
      <c r="N3919" s="22"/>
      <c r="U3919"/>
      <c r="AE3919" s="22"/>
      <c r="AF3919" s="22"/>
      <c r="AH3919" s="22"/>
      <c r="AI3919" s="22"/>
      <c r="AJ3919" s="22"/>
      <c r="AR3919"/>
      <c r="AV3919"/>
      <c r="BT3919" s="22"/>
      <c r="BU3919" s="22"/>
      <c r="BV3919" s="22"/>
      <c r="CL3919" s="22"/>
    </row>
    <row r="3920" spans="14:90">
      <c r="N3920" s="22"/>
      <c r="U3920"/>
      <c r="AE3920" s="22"/>
      <c r="AF3920" s="22"/>
      <c r="AH3920" s="22"/>
      <c r="AI3920" s="22"/>
      <c r="AJ3920" s="22"/>
      <c r="AR3920"/>
      <c r="AV3920"/>
      <c r="BT3920" s="22"/>
      <c r="BU3920" s="22"/>
      <c r="BV3920" s="22"/>
      <c r="CL3920" s="22"/>
    </row>
    <row r="3921" spans="14:90">
      <c r="N3921" s="22"/>
      <c r="U3921"/>
      <c r="AE3921" s="22"/>
      <c r="AF3921" s="22"/>
      <c r="AH3921" s="22"/>
      <c r="AI3921" s="22"/>
      <c r="AJ3921" s="22"/>
      <c r="AR3921"/>
      <c r="AV3921"/>
      <c r="BT3921" s="22"/>
      <c r="BU3921" s="22"/>
      <c r="BV3921" s="22"/>
      <c r="CL3921" s="22"/>
    </row>
    <row r="3922" spans="14:90">
      <c r="N3922" s="22"/>
      <c r="U3922"/>
      <c r="AE3922" s="22"/>
      <c r="AF3922" s="22"/>
      <c r="AH3922" s="22"/>
      <c r="AI3922" s="22"/>
      <c r="AJ3922" s="22"/>
      <c r="AR3922"/>
      <c r="AV3922"/>
      <c r="BT3922" s="22"/>
      <c r="BU3922" s="22"/>
      <c r="BV3922" s="22"/>
      <c r="CL3922" s="22"/>
    </row>
    <row r="3923" spans="14:90">
      <c r="N3923" s="22"/>
      <c r="U3923"/>
      <c r="AE3923" s="22"/>
      <c r="AF3923" s="22"/>
      <c r="AH3923" s="22"/>
      <c r="AI3923" s="22"/>
      <c r="AJ3923" s="22"/>
      <c r="AR3923"/>
      <c r="AV3923"/>
      <c r="BT3923" s="22"/>
      <c r="BU3923" s="22"/>
      <c r="BV3923" s="22"/>
      <c r="CL3923" s="22"/>
    </row>
    <row r="3924" spans="14:90">
      <c r="N3924" s="22"/>
      <c r="U3924"/>
      <c r="AE3924" s="22"/>
      <c r="AF3924" s="22"/>
      <c r="AH3924" s="22"/>
      <c r="AI3924" s="22"/>
      <c r="AJ3924" s="22"/>
      <c r="AR3924"/>
      <c r="AV3924"/>
      <c r="BT3924" s="22"/>
      <c r="BU3924" s="22"/>
      <c r="BV3924" s="22"/>
      <c r="CL3924" s="22"/>
    </row>
    <row r="3925" spans="14:90">
      <c r="N3925" s="22"/>
      <c r="U3925"/>
      <c r="AE3925" s="22"/>
      <c r="AF3925" s="22"/>
      <c r="AH3925" s="22"/>
      <c r="AI3925" s="22"/>
      <c r="AJ3925" s="22"/>
      <c r="AR3925"/>
      <c r="AV3925"/>
      <c r="BT3925" s="22"/>
      <c r="BU3925" s="22"/>
      <c r="BV3925" s="22"/>
      <c r="CL3925" s="22"/>
    </row>
    <row r="3926" spans="14:90">
      <c r="N3926" s="22"/>
      <c r="U3926"/>
      <c r="AE3926" s="22"/>
      <c r="AF3926" s="22"/>
      <c r="AH3926" s="22"/>
      <c r="AI3926" s="22"/>
      <c r="AJ3926" s="22"/>
      <c r="AR3926"/>
      <c r="AV3926"/>
      <c r="BT3926" s="22"/>
      <c r="BU3926" s="22"/>
      <c r="BV3926" s="22"/>
      <c r="CL3926" s="22"/>
    </row>
    <row r="3927" spans="14:90">
      <c r="N3927" s="22"/>
      <c r="U3927"/>
      <c r="AE3927" s="22"/>
      <c r="AF3927" s="22"/>
      <c r="AH3927" s="22"/>
      <c r="AI3927" s="22"/>
      <c r="AJ3927" s="22"/>
      <c r="AR3927"/>
      <c r="AV3927"/>
      <c r="BT3927" s="22"/>
      <c r="BU3927" s="22"/>
      <c r="BV3927" s="22"/>
      <c r="CL3927" s="22"/>
    </row>
    <row r="3928" spans="14:90">
      <c r="N3928" s="22"/>
      <c r="U3928"/>
      <c r="AE3928" s="22"/>
      <c r="AF3928" s="22"/>
      <c r="AH3928" s="22"/>
      <c r="AI3928" s="22"/>
      <c r="AJ3928" s="22"/>
      <c r="AR3928"/>
      <c r="AV3928"/>
      <c r="BT3928" s="22"/>
      <c r="BU3928" s="22"/>
      <c r="BV3928" s="22"/>
      <c r="CL3928" s="22"/>
    </row>
    <row r="3929" spans="14:90">
      <c r="N3929" s="22"/>
      <c r="U3929"/>
      <c r="AE3929" s="22"/>
      <c r="AF3929" s="22"/>
      <c r="AH3929" s="22"/>
      <c r="AI3929" s="22"/>
      <c r="AJ3929" s="22"/>
      <c r="AR3929"/>
      <c r="AV3929"/>
      <c r="BT3929" s="22"/>
      <c r="BU3929" s="22"/>
      <c r="BV3929" s="22"/>
      <c r="CL3929" s="22"/>
    </row>
    <row r="3930" spans="14:90">
      <c r="N3930" s="22"/>
      <c r="U3930"/>
      <c r="AE3930" s="22"/>
      <c r="AF3930" s="22"/>
      <c r="AH3930" s="22"/>
      <c r="AI3930" s="22"/>
      <c r="AJ3930" s="22"/>
      <c r="AR3930"/>
      <c r="AV3930"/>
      <c r="BT3930" s="22"/>
      <c r="BU3930" s="22"/>
      <c r="BV3930" s="22"/>
      <c r="CL3930" s="22"/>
    </row>
    <row r="3931" spans="14:90">
      <c r="N3931" s="22"/>
      <c r="U3931"/>
      <c r="AE3931" s="22"/>
      <c r="AF3931" s="22"/>
      <c r="AH3931" s="22"/>
      <c r="AI3931" s="22"/>
      <c r="AJ3931" s="22"/>
      <c r="AR3931"/>
      <c r="AV3931"/>
      <c r="BT3931" s="22"/>
      <c r="BU3931" s="22"/>
      <c r="BV3931" s="22"/>
      <c r="CL3931" s="22"/>
    </row>
    <row r="3932" spans="14:90">
      <c r="N3932" s="22"/>
      <c r="U3932"/>
      <c r="AE3932" s="22"/>
      <c r="AF3932" s="22"/>
      <c r="AH3932" s="22"/>
      <c r="AI3932" s="22"/>
      <c r="AJ3932" s="22"/>
      <c r="AR3932"/>
      <c r="AV3932"/>
      <c r="BT3932" s="22"/>
      <c r="BU3932" s="22"/>
      <c r="BV3932" s="22"/>
      <c r="CL3932" s="22"/>
    </row>
    <row r="3933" spans="14:90">
      <c r="N3933" s="22"/>
      <c r="U3933"/>
      <c r="AE3933" s="22"/>
      <c r="AF3933" s="22"/>
      <c r="AH3933" s="22"/>
      <c r="AI3933" s="22"/>
      <c r="AJ3933" s="22"/>
      <c r="AR3933"/>
      <c r="AV3933"/>
      <c r="BT3933" s="22"/>
      <c r="BU3933" s="22"/>
      <c r="BV3933" s="22"/>
      <c r="CL3933" s="22"/>
    </row>
    <row r="3934" spans="14:90">
      <c r="N3934" s="22"/>
      <c r="U3934"/>
      <c r="AE3934" s="22"/>
      <c r="AF3934" s="22"/>
      <c r="AH3934" s="22"/>
      <c r="AI3934" s="22"/>
      <c r="AJ3934" s="22"/>
      <c r="AR3934"/>
      <c r="AV3934"/>
      <c r="BT3934" s="22"/>
      <c r="BU3934" s="22"/>
      <c r="BV3934" s="22"/>
      <c r="CL3934" s="22"/>
    </row>
    <row r="3935" spans="14:90">
      <c r="N3935" s="22"/>
      <c r="U3935"/>
      <c r="AE3935" s="22"/>
      <c r="AF3935" s="22"/>
      <c r="AH3935" s="22"/>
      <c r="AI3935" s="22"/>
      <c r="AJ3935" s="22"/>
      <c r="AR3935"/>
      <c r="AV3935"/>
      <c r="BT3935" s="22"/>
      <c r="BU3935" s="22"/>
      <c r="BV3935" s="22"/>
      <c r="CL3935" s="22"/>
    </row>
    <row r="3936" spans="14:90">
      <c r="N3936" s="22"/>
      <c r="U3936"/>
      <c r="AE3936" s="22"/>
      <c r="AF3936" s="22"/>
      <c r="AH3936" s="22"/>
      <c r="AI3936" s="22"/>
      <c r="AJ3936" s="22"/>
      <c r="AR3936"/>
      <c r="AV3936"/>
      <c r="BT3936" s="22"/>
      <c r="BU3936" s="22"/>
      <c r="BV3936" s="22"/>
      <c r="CL3936" s="22"/>
    </row>
    <row r="3937" spans="14:90">
      <c r="N3937" s="22"/>
      <c r="U3937"/>
      <c r="AE3937" s="22"/>
      <c r="AF3937" s="22"/>
      <c r="AH3937" s="22"/>
      <c r="AI3937" s="22"/>
      <c r="AJ3937" s="22"/>
      <c r="AR3937"/>
      <c r="AV3937"/>
      <c r="BT3937" s="22"/>
      <c r="BU3937" s="22"/>
      <c r="BV3937" s="22"/>
      <c r="CL3937" s="22"/>
    </row>
    <row r="3938" spans="14:90">
      <c r="N3938" s="22"/>
      <c r="U3938"/>
      <c r="AE3938" s="22"/>
      <c r="AF3938" s="22"/>
      <c r="AH3938" s="22"/>
      <c r="AI3938" s="22"/>
      <c r="AJ3938" s="22"/>
      <c r="AR3938"/>
      <c r="AV3938"/>
      <c r="BT3938" s="22"/>
      <c r="BU3938" s="22"/>
      <c r="BV3938" s="22"/>
      <c r="CL3938" s="22"/>
    </row>
    <row r="3939" spans="14:90">
      <c r="N3939" s="22"/>
      <c r="U3939"/>
      <c r="AE3939" s="22"/>
      <c r="AF3939" s="22"/>
      <c r="AH3939" s="22"/>
      <c r="AI3939" s="22"/>
      <c r="AJ3939" s="22"/>
      <c r="AR3939"/>
      <c r="AV3939"/>
      <c r="BT3939" s="22"/>
      <c r="BU3939" s="22"/>
      <c r="BV3939" s="22"/>
      <c r="CL3939" s="22"/>
    </row>
    <row r="3940" spans="14:90">
      <c r="N3940" s="22"/>
      <c r="U3940"/>
      <c r="AE3940" s="22"/>
      <c r="AF3940" s="22"/>
      <c r="AH3940" s="22"/>
      <c r="AI3940" s="22"/>
      <c r="AJ3940" s="22"/>
      <c r="AR3940"/>
      <c r="AV3940"/>
      <c r="BT3940" s="22"/>
      <c r="BU3940" s="22"/>
      <c r="BV3940" s="22"/>
      <c r="CL3940" s="22"/>
    </row>
    <row r="3941" spans="14:90">
      <c r="N3941" s="22"/>
      <c r="U3941"/>
      <c r="AE3941" s="22"/>
      <c r="AF3941" s="22"/>
      <c r="AH3941" s="22"/>
      <c r="AI3941" s="22"/>
      <c r="AJ3941" s="22"/>
      <c r="AR3941"/>
      <c r="AV3941"/>
      <c r="BT3941" s="22"/>
      <c r="BU3941" s="22"/>
      <c r="BV3941" s="22"/>
      <c r="CL3941" s="22"/>
    </row>
    <row r="3942" spans="14:90">
      <c r="N3942" s="22"/>
      <c r="U3942"/>
      <c r="AE3942" s="22"/>
      <c r="AF3942" s="22"/>
      <c r="AH3942" s="22"/>
      <c r="AI3942" s="22"/>
      <c r="AJ3942" s="22"/>
      <c r="AR3942"/>
      <c r="AV3942"/>
      <c r="BT3942" s="22"/>
      <c r="BU3942" s="22"/>
      <c r="BV3942" s="22"/>
      <c r="CL3942" s="22"/>
    </row>
    <row r="3943" spans="14:90">
      <c r="N3943" s="22"/>
      <c r="U3943"/>
      <c r="AE3943" s="22"/>
      <c r="AF3943" s="22"/>
      <c r="AH3943" s="22"/>
      <c r="AI3943" s="22"/>
      <c r="AJ3943" s="22"/>
      <c r="AR3943"/>
      <c r="AV3943"/>
      <c r="BT3943" s="22"/>
      <c r="BU3943" s="22"/>
      <c r="BV3943" s="22"/>
      <c r="CL3943" s="22"/>
    </row>
    <row r="3944" spans="14:90">
      <c r="N3944" s="22"/>
      <c r="U3944"/>
      <c r="AE3944" s="22"/>
      <c r="AF3944" s="22"/>
      <c r="AH3944" s="22"/>
      <c r="AI3944" s="22"/>
      <c r="AJ3944" s="22"/>
      <c r="AR3944"/>
      <c r="AV3944"/>
      <c r="BT3944" s="22"/>
      <c r="BU3944" s="22"/>
      <c r="BV3944" s="22"/>
      <c r="CL3944" s="22"/>
    </row>
    <row r="3945" spans="14:90">
      <c r="N3945" s="22"/>
      <c r="U3945"/>
      <c r="AE3945" s="22"/>
      <c r="AF3945" s="22"/>
      <c r="AH3945" s="22"/>
      <c r="AI3945" s="22"/>
      <c r="AJ3945" s="22"/>
      <c r="AR3945"/>
      <c r="AV3945"/>
      <c r="BT3945" s="22"/>
      <c r="BU3945" s="22"/>
      <c r="BV3945" s="22"/>
      <c r="CL3945" s="22"/>
    </row>
    <row r="3946" spans="14:90">
      <c r="N3946" s="22"/>
      <c r="U3946"/>
      <c r="AE3946" s="22"/>
      <c r="AF3946" s="22"/>
      <c r="AH3946" s="22"/>
      <c r="AI3946" s="22"/>
      <c r="AJ3946" s="22"/>
      <c r="AR3946"/>
      <c r="AV3946"/>
      <c r="BT3946" s="22"/>
      <c r="BU3946" s="22"/>
      <c r="BV3946" s="22"/>
      <c r="CL3946" s="22"/>
    </row>
    <row r="3947" spans="14:90">
      <c r="N3947" s="22"/>
      <c r="U3947"/>
      <c r="AE3947" s="22"/>
      <c r="AF3947" s="22"/>
      <c r="AH3947" s="22"/>
      <c r="AI3947" s="22"/>
      <c r="AJ3947" s="22"/>
      <c r="AR3947"/>
      <c r="AV3947"/>
      <c r="BT3947" s="22"/>
      <c r="BU3947" s="22"/>
      <c r="BV3947" s="22"/>
      <c r="CL3947" s="22"/>
    </row>
    <row r="3948" spans="14:90">
      <c r="N3948" s="22"/>
      <c r="U3948"/>
      <c r="AE3948" s="22"/>
      <c r="AF3948" s="22"/>
      <c r="AH3948" s="22"/>
      <c r="AI3948" s="22"/>
      <c r="AJ3948" s="22"/>
      <c r="AR3948"/>
      <c r="AV3948"/>
      <c r="BT3948" s="22"/>
      <c r="BU3948" s="22"/>
      <c r="BV3948" s="22"/>
      <c r="CL3948" s="22"/>
    </row>
    <row r="3949" spans="14:90">
      <c r="N3949" s="22"/>
      <c r="U3949"/>
      <c r="AE3949" s="22"/>
      <c r="AF3949" s="22"/>
      <c r="AH3949" s="22"/>
      <c r="AI3949" s="22"/>
      <c r="AJ3949" s="22"/>
      <c r="AR3949"/>
      <c r="AV3949"/>
      <c r="BT3949" s="22"/>
      <c r="BU3949" s="22"/>
      <c r="BV3949" s="22"/>
      <c r="CL3949" s="22"/>
    </row>
    <row r="3950" spans="14:90">
      <c r="N3950" s="22"/>
      <c r="U3950"/>
      <c r="AE3950" s="22"/>
      <c r="AF3950" s="22"/>
      <c r="AH3950" s="22"/>
      <c r="AI3950" s="22"/>
      <c r="AJ3950" s="22"/>
      <c r="AR3950"/>
      <c r="AV3950"/>
      <c r="BT3950" s="22"/>
      <c r="BU3950" s="22"/>
      <c r="BV3950" s="22"/>
      <c r="CL3950" s="22"/>
    </row>
    <row r="3951" spans="14:90">
      <c r="N3951" s="22"/>
      <c r="U3951"/>
      <c r="AE3951" s="22"/>
      <c r="AF3951" s="22"/>
      <c r="AH3951" s="22"/>
      <c r="AI3951" s="22"/>
      <c r="AJ3951" s="22"/>
      <c r="AR3951"/>
      <c r="AV3951"/>
      <c r="BT3951" s="22"/>
      <c r="BU3951" s="22"/>
      <c r="BV3951" s="22"/>
      <c r="CL3951" s="22"/>
    </row>
    <row r="3952" spans="14:90">
      <c r="N3952" s="22"/>
      <c r="U3952"/>
      <c r="AE3952" s="22"/>
      <c r="AF3952" s="22"/>
      <c r="AH3952" s="22"/>
      <c r="AI3952" s="22"/>
      <c r="AJ3952" s="22"/>
      <c r="AR3952"/>
      <c r="AV3952"/>
      <c r="BT3952" s="22"/>
      <c r="BU3952" s="22"/>
      <c r="BV3952" s="22"/>
      <c r="CL3952" s="22"/>
    </row>
    <row r="3953" spans="14:90">
      <c r="N3953" s="22"/>
      <c r="U3953"/>
      <c r="AE3953" s="22"/>
      <c r="AF3953" s="22"/>
      <c r="AH3953" s="22"/>
      <c r="AI3953" s="22"/>
      <c r="AJ3953" s="22"/>
      <c r="AR3953"/>
      <c r="AV3953"/>
      <c r="BT3953" s="22"/>
      <c r="BU3953" s="22"/>
      <c r="BV3953" s="22"/>
      <c r="CL3953" s="22"/>
    </row>
    <row r="3954" spans="14:90">
      <c r="N3954" s="22"/>
      <c r="U3954"/>
      <c r="AE3954" s="22"/>
      <c r="AF3954" s="22"/>
      <c r="AH3954" s="22"/>
      <c r="AI3954" s="22"/>
      <c r="AJ3954" s="22"/>
      <c r="AR3954"/>
      <c r="AV3954"/>
      <c r="BT3954" s="22"/>
      <c r="BU3954" s="22"/>
      <c r="BV3954" s="22"/>
      <c r="CL3954" s="22"/>
    </row>
    <row r="3955" spans="14:90">
      <c r="N3955" s="22"/>
      <c r="U3955"/>
      <c r="AE3955" s="22"/>
      <c r="AF3955" s="22"/>
      <c r="AH3955" s="22"/>
      <c r="AI3955" s="22"/>
      <c r="AJ3955" s="22"/>
      <c r="AR3955"/>
      <c r="AV3955"/>
      <c r="BT3955" s="22"/>
      <c r="BU3955" s="22"/>
      <c r="BV3955" s="22"/>
      <c r="CL3955" s="22"/>
    </row>
    <row r="3956" spans="14:90">
      <c r="N3956" s="22"/>
      <c r="U3956"/>
      <c r="AE3956" s="22"/>
      <c r="AF3956" s="22"/>
      <c r="AH3956" s="22"/>
      <c r="AI3956" s="22"/>
      <c r="AJ3956" s="22"/>
      <c r="AR3956"/>
      <c r="AV3956"/>
      <c r="BT3956" s="22"/>
      <c r="BU3956" s="22"/>
      <c r="BV3956" s="22"/>
      <c r="CL3956" s="22"/>
    </row>
    <row r="3957" spans="14:90">
      <c r="N3957" s="22"/>
      <c r="U3957"/>
      <c r="AE3957" s="22"/>
      <c r="AF3957" s="22"/>
      <c r="AH3957" s="22"/>
      <c r="AI3957" s="22"/>
      <c r="AJ3957" s="22"/>
      <c r="AR3957"/>
      <c r="AV3957"/>
      <c r="BT3957" s="22"/>
      <c r="BU3957" s="22"/>
      <c r="BV3957" s="22"/>
      <c r="CL3957" s="22"/>
    </row>
    <row r="3958" spans="14:90">
      <c r="N3958" s="22"/>
      <c r="U3958"/>
      <c r="AE3958" s="22"/>
      <c r="AF3958" s="22"/>
      <c r="AH3958" s="22"/>
      <c r="AI3958" s="22"/>
      <c r="AJ3958" s="22"/>
      <c r="AR3958"/>
      <c r="AV3958"/>
      <c r="BT3958" s="22"/>
      <c r="BU3958" s="22"/>
      <c r="BV3958" s="22"/>
      <c r="CL3958" s="22"/>
    </row>
    <row r="3959" spans="14:90">
      <c r="N3959" s="22"/>
      <c r="U3959"/>
      <c r="AE3959" s="22"/>
      <c r="AF3959" s="22"/>
      <c r="AH3959" s="22"/>
      <c r="AI3959" s="22"/>
      <c r="AJ3959" s="22"/>
      <c r="AR3959"/>
      <c r="AV3959"/>
      <c r="BT3959" s="22"/>
      <c r="BU3959" s="22"/>
      <c r="BV3959" s="22"/>
      <c r="CL3959" s="22"/>
    </row>
    <row r="3960" spans="14:90">
      <c r="N3960" s="22"/>
      <c r="U3960"/>
      <c r="AE3960" s="22"/>
      <c r="AF3960" s="22"/>
      <c r="AH3960" s="22"/>
      <c r="AI3960" s="22"/>
      <c r="AJ3960" s="22"/>
      <c r="AR3960"/>
      <c r="AV3960"/>
      <c r="BT3960" s="22"/>
      <c r="BU3960" s="22"/>
      <c r="BV3960" s="22"/>
      <c r="CL3960" s="22"/>
    </row>
    <row r="3961" spans="14:90">
      <c r="N3961" s="22"/>
      <c r="U3961"/>
      <c r="AE3961" s="22"/>
      <c r="AF3961" s="22"/>
      <c r="AH3961" s="22"/>
      <c r="AI3961" s="22"/>
      <c r="AJ3961" s="22"/>
      <c r="AR3961"/>
      <c r="AV3961"/>
      <c r="BT3961" s="22"/>
      <c r="BU3961" s="22"/>
      <c r="BV3961" s="22"/>
      <c r="CL3961" s="22"/>
    </row>
    <row r="3962" spans="14:90">
      <c r="N3962" s="22"/>
      <c r="U3962"/>
      <c r="AE3962" s="22"/>
      <c r="AF3962" s="22"/>
      <c r="AH3962" s="22"/>
      <c r="AI3962" s="22"/>
      <c r="AJ3962" s="22"/>
      <c r="AR3962"/>
      <c r="AV3962"/>
      <c r="BT3962" s="22"/>
      <c r="BU3962" s="22"/>
      <c r="BV3962" s="22"/>
      <c r="CL3962" s="22"/>
    </row>
    <row r="3963" spans="14:90">
      <c r="N3963" s="22"/>
      <c r="U3963"/>
      <c r="AE3963" s="22"/>
      <c r="AF3963" s="22"/>
      <c r="AH3963" s="22"/>
      <c r="AI3963" s="22"/>
      <c r="AJ3963" s="22"/>
      <c r="AR3963"/>
      <c r="AV3963"/>
      <c r="BT3963" s="22"/>
      <c r="BU3963" s="22"/>
      <c r="BV3963" s="22"/>
      <c r="CL3963" s="22"/>
    </row>
    <row r="3964" spans="14:90">
      <c r="N3964" s="22"/>
      <c r="U3964"/>
      <c r="AE3964" s="22"/>
      <c r="AF3964" s="22"/>
      <c r="AH3964" s="22"/>
      <c r="AI3964" s="22"/>
      <c r="AJ3964" s="22"/>
      <c r="AR3964"/>
      <c r="AV3964"/>
      <c r="BT3964" s="22"/>
      <c r="BU3964" s="22"/>
      <c r="BV3964" s="22"/>
      <c r="CL3964" s="22"/>
    </row>
    <row r="3965" spans="14:90">
      <c r="N3965" s="22"/>
      <c r="U3965"/>
      <c r="AE3965" s="22"/>
      <c r="AF3965" s="22"/>
      <c r="AH3965" s="22"/>
      <c r="AI3965" s="22"/>
      <c r="AJ3965" s="22"/>
      <c r="AR3965"/>
      <c r="AV3965"/>
      <c r="BT3965" s="22"/>
      <c r="BU3965" s="22"/>
      <c r="BV3965" s="22"/>
      <c r="CL3965" s="22"/>
    </row>
    <row r="3966" spans="14:90">
      <c r="N3966" s="22"/>
      <c r="U3966"/>
      <c r="AE3966" s="22"/>
      <c r="AF3966" s="22"/>
      <c r="AH3966" s="22"/>
      <c r="AI3966" s="22"/>
      <c r="AJ3966" s="22"/>
      <c r="AR3966"/>
      <c r="AV3966"/>
      <c r="BT3966" s="22"/>
      <c r="BU3966" s="22"/>
      <c r="BV3966" s="22"/>
      <c r="CL3966" s="22"/>
    </row>
    <row r="3967" spans="14:90">
      <c r="N3967" s="22"/>
      <c r="U3967"/>
      <c r="AE3967" s="22"/>
      <c r="AF3967" s="22"/>
      <c r="AH3967" s="22"/>
      <c r="AI3967" s="22"/>
      <c r="AJ3967" s="22"/>
      <c r="AR3967"/>
      <c r="AV3967"/>
      <c r="BT3967" s="22"/>
      <c r="BU3967" s="22"/>
      <c r="BV3967" s="22"/>
      <c r="CL3967" s="22"/>
    </row>
    <row r="3968" spans="14:90">
      <c r="N3968" s="22"/>
      <c r="U3968"/>
      <c r="AE3968" s="22"/>
      <c r="AF3968" s="22"/>
      <c r="AH3968" s="22"/>
      <c r="AI3968" s="22"/>
      <c r="AJ3968" s="22"/>
      <c r="AR3968"/>
      <c r="AV3968"/>
      <c r="BT3968" s="22"/>
      <c r="BU3968" s="22"/>
      <c r="BV3968" s="22"/>
      <c r="CL3968" s="22"/>
    </row>
    <row r="3969" spans="14:90">
      <c r="N3969" s="22"/>
      <c r="U3969"/>
      <c r="AE3969" s="22"/>
      <c r="AF3969" s="22"/>
      <c r="AH3969" s="22"/>
      <c r="AI3969" s="22"/>
      <c r="AJ3969" s="22"/>
      <c r="AR3969"/>
      <c r="AV3969"/>
      <c r="BT3969" s="22"/>
      <c r="BU3969" s="22"/>
      <c r="BV3969" s="22"/>
      <c r="CL3969" s="22"/>
    </row>
    <row r="3970" spans="14:90">
      <c r="N3970" s="22"/>
      <c r="U3970"/>
      <c r="AE3970" s="22"/>
      <c r="AF3970" s="22"/>
      <c r="AH3970" s="22"/>
      <c r="AI3970" s="22"/>
      <c r="AJ3970" s="22"/>
      <c r="AR3970"/>
      <c r="AV3970"/>
      <c r="BT3970" s="22"/>
      <c r="BU3970" s="22"/>
      <c r="BV3970" s="22"/>
      <c r="CL3970" s="22"/>
    </row>
    <row r="3971" spans="14:90">
      <c r="N3971" s="22"/>
      <c r="U3971"/>
      <c r="AE3971" s="22"/>
      <c r="AF3971" s="22"/>
      <c r="AH3971" s="22"/>
      <c r="AI3971" s="22"/>
      <c r="AJ3971" s="22"/>
      <c r="AR3971"/>
      <c r="AV3971"/>
      <c r="BT3971" s="22"/>
      <c r="BU3971" s="22"/>
      <c r="BV3971" s="22"/>
      <c r="CL3971" s="22"/>
    </row>
    <row r="3972" spans="14:90">
      <c r="N3972" s="22"/>
      <c r="U3972"/>
      <c r="AE3972" s="22"/>
      <c r="AF3972" s="22"/>
      <c r="AH3972" s="22"/>
      <c r="AI3972" s="22"/>
      <c r="AJ3972" s="22"/>
      <c r="AR3972"/>
      <c r="AV3972"/>
      <c r="BT3972" s="22"/>
      <c r="BU3972" s="22"/>
      <c r="BV3972" s="22"/>
      <c r="CL3972" s="22"/>
    </row>
    <row r="3973" spans="14:90">
      <c r="N3973" s="22"/>
      <c r="U3973"/>
      <c r="AE3973" s="22"/>
      <c r="AF3973" s="22"/>
      <c r="AH3973" s="22"/>
      <c r="AI3973" s="22"/>
      <c r="AJ3973" s="22"/>
      <c r="AR3973"/>
      <c r="AV3973"/>
      <c r="BT3973" s="22"/>
      <c r="BU3973" s="22"/>
      <c r="BV3973" s="22"/>
      <c r="CL3973" s="22"/>
    </row>
    <row r="3974" spans="14:90">
      <c r="N3974" s="22"/>
      <c r="U3974"/>
      <c r="AE3974" s="22"/>
      <c r="AF3974" s="22"/>
      <c r="AH3974" s="22"/>
      <c r="AI3974" s="22"/>
      <c r="AJ3974" s="22"/>
      <c r="AR3974"/>
      <c r="AV3974"/>
      <c r="BT3974" s="22"/>
      <c r="BU3974" s="22"/>
      <c r="BV3974" s="22"/>
      <c r="CL3974" s="22"/>
    </row>
    <row r="3975" spans="14:90">
      <c r="N3975" s="22"/>
      <c r="U3975"/>
      <c r="AE3975" s="22"/>
      <c r="AF3975" s="22"/>
      <c r="AH3975" s="22"/>
      <c r="AI3975" s="22"/>
      <c r="AJ3975" s="22"/>
      <c r="AR3975"/>
      <c r="AV3975"/>
      <c r="BT3975" s="22"/>
      <c r="BU3975" s="22"/>
      <c r="BV3975" s="22"/>
      <c r="CL3975" s="22"/>
    </row>
    <row r="3976" spans="14:90">
      <c r="N3976" s="22"/>
      <c r="U3976"/>
      <c r="AE3976" s="22"/>
      <c r="AF3976" s="22"/>
      <c r="AH3976" s="22"/>
      <c r="AI3976" s="22"/>
      <c r="AJ3976" s="22"/>
      <c r="AR3976"/>
      <c r="AV3976"/>
      <c r="BT3976" s="22"/>
      <c r="BU3976" s="22"/>
      <c r="BV3976" s="22"/>
      <c r="CL3976" s="22"/>
    </row>
    <row r="3977" spans="14:90">
      <c r="N3977" s="22"/>
      <c r="U3977"/>
      <c r="AE3977" s="22"/>
      <c r="AF3977" s="22"/>
      <c r="AH3977" s="22"/>
      <c r="AI3977" s="22"/>
      <c r="AJ3977" s="22"/>
      <c r="AR3977"/>
      <c r="AV3977"/>
      <c r="BT3977" s="22"/>
      <c r="BU3977" s="22"/>
      <c r="BV3977" s="22"/>
      <c r="CL3977" s="22"/>
    </row>
    <row r="3978" spans="14:90">
      <c r="N3978" s="22"/>
      <c r="U3978"/>
      <c r="AE3978" s="22"/>
      <c r="AF3978" s="22"/>
      <c r="AH3978" s="22"/>
      <c r="AI3978" s="22"/>
      <c r="AJ3978" s="22"/>
      <c r="AR3978"/>
      <c r="AV3978"/>
      <c r="BT3978" s="22"/>
      <c r="BU3978" s="22"/>
      <c r="BV3978" s="22"/>
      <c r="CL3978" s="22"/>
    </row>
    <row r="3979" spans="14:90">
      <c r="N3979" s="22"/>
      <c r="U3979"/>
      <c r="AE3979" s="22"/>
      <c r="AF3979" s="22"/>
      <c r="AH3979" s="22"/>
      <c r="AI3979" s="22"/>
      <c r="AJ3979" s="22"/>
      <c r="AR3979"/>
      <c r="AV3979"/>
      <c r="BT3979" s="22"/>
      <c r="BU3979" s="22"/>
      <c r="BV3979" s="22"/>
      <c r="CL3979" s="22"/>
    </row>
    <row r="3980" spans="14:90">
      <c r="N3980" s="22"/>
      <c r="U3980"/>
      <c r="AE3980" s="22"/>
      <c r="AF3980" s="22"/>
      <c r="AH3980" s="22"/>
      <c r="AI3980" s="22"/>
      <c r="AJ3980" s="22"/>
      <c r="AR3980"/>
      <c r="AV3980"/>
      <c r="BT3980" s="22"/>
      <c r="BU3980" s="22"/>
      <c r="BV3980" s="22"/>
      <c r="CL3980" s="22"/>
    </row>
    <row r="3981" spans="14:90">
      <c r="N3981" s="22"/>
      <c r="U3981"/>
      <c r="AE3981" s="22"/>
      <c r="AF3981" s="22"/>
      <c r="AH3981" s="22"/>
      <c r="AI3981" s="22"/>
      <c r="AJ3981" s="22"/>
      <c r="AR3981"/>
      <c r="AV3981"/>
      <c r="BT3981" s="22"/>
      <c r="BU3981" s="22"/>
      <c r="BV3981" s="22"/>
      <c r="CL3981" s="22"/>
    </row>
    <row r="3982" spans="14:90">
      <c r="N3982" s="22"/>
      <c r="U3982"/>
      <c r="AE3982" s="22"/>
      <c r="AF3982" s="22"/>
      <c r="AH3982" s="22"/>
      <c r="AI3982" s="22"/>
      <c r="AJ3982" s="22"/>
      <c r="AR3982"/>
      <c r="AV3982"/>
      <c r="BT3982" s="22"/>
      <c r="BU3982" s="22"/>
      <c r="BV3982" s="22"/>
      <c r="CL3982" s="22"/>
    </row>
    <row r="3983" spans="14:90">
      <c r="N3983" s="22"/>
      <c r="U3983"/>
      <c r="AE3983" s="22"/>
      <c r="AF3983" s="22"/>
      <c r="AH3983" s="22"/>
      <c r="AI3983" s="22"/>
      <c r="AJ3983" s="22"/>
      <c r="AR3983"/>
      <c r="AV3983"/>
      <c r="BT3983" s="22"/>
      <c r="BU3983" s="22"/>
      <c r="BV3983" s="22"/>
      <c r="CL3983" s="22"/>
    </row>
    <row r="3984" spans="14:90">
      <c r="N3984" s="22"/>
      <c r="U3984"/>
      <c r="AE3984" s="22"/>
      <c r="AF3984" s="22"/>
      <c r="AH3984" s="22"/>
      <c r="AI3984" s="22"/>
      <c r="AJ3984" s="22"/>
      <c r="AR3984"/>
      <c r="AV3984"/>
      <c r="BT3984" s="22"/>
      <c r="BU3984" s="22"/>
      <c r="BV3984" s="22"/>
      <c r="CL3984" s="22"/>
    </row>
    <row r="3985" spans="14:90">
      <c r="N3985" s="22"/>
      <c r="U3985"/>
      <c r="AE3985" s="22"/>
      <c r="AF3985" s="22"/>
      <c r="AH3985" s="22"/>
      <c r="AI3985" s="22"/>
      <c r="AJ3985" s="22"/>
      <c r="AR3985"/>
      <c r="AV3985"/>
      <c r="BT3985" s="22"/>
      <c r="BU3985" s="22"/>
      <c r="BV3985" s="22"/>
      <c r="CL3985" s="22"/>
    </row>
    <row r="3986" spans="14:90">
      <c r="N3986" s="22"/>
      <c r="U3986"/>
      <c r="AE3986" s="22"/>
      <c r="AF3986" s="22"/>
      <c r="AH3986" s="22"/>
      <c r="AI3986" s="22"/>
      <c r="AJ3986" s="22"/>
      <c r="AR3986"/>
      <c r="AV3986"/>
      <c r="BT3986" s="22"/>
      <c r="BU3986" s="22"/>
      <c r="BV3986" s="22"/>
      <c r="CL3986" s="22"/>
    </row>
    <row r="3987" spans="14:90">
      <c r="N3987" s="22"/>
      <c r="U3987"/>
      <c r="AE3987" s="22"/>
      <c r="AF3987" s="22"/>
      <c r="AH3987" s="22"/>
      <c r="AI3987" s="22"/>
      <c r="AJ3987" s="22"/>
      <c r="AR3987"/>
      <c r="AV3987"/>
      <c r="BT3987" s="22"/>
      <c r="BU3987" s="22"/>
      <c r="BV3987" s="22"/>
      <c r="CL3987" s="22"/>
    </row>
    <row r="3988" spans="14:90">
      <c r="N3988" s="22"/>
      <c r="U3988"/>
      <c r="AE3988" s="22"/>
      <c r="AF3988" s="22"/>
      <c r="AH3988" s="22"/>
      <c r="AI3988" s="22"/>
      <c r="AJ3988" s="22"/>
      <c r="AR3988"/>
      <c r="AV3988"/>
      <c r="BT3988" s="22"/>
      <c r="BU3988" s="22"/>
      <c r="BV3988" s="22"/>
      <c r="CL3988" s="22"/>
    </row>
    <row r="3989" spans="14:90">
      <c r="N3989" s="22"/>
      <c r="U3989"/>
      <c r="AE3989" s="22"/>
      <c r="AF3989" s="22"/>
      <c r="AH3989" s="22"/>
      <c r="AI3989" s="22"/>
      <c r="AJ3989" s="22"/>
      <c r="AR3989"/>
      <c r="AV3989"/>
      <c r="BT3989" s="22"/>
      <c r="BU3989" s="22"/>
      <c r="BV3989" s="22"/>
      <c r="CL3989" s="22"/>
    </row>
    <row r="3990" spans="14:90">
      <c r="N3990" s="22"/>
      <c r="U3990"/>
      <c r="AE3990" s="22"/>
      <c r="AF3990" s="22"/>
      <c r="AH3990" s="22"/>
      <c r="AI3990" s="22"/>
      <c r="AJ3990" s="22"/>
      <c r="AR3990"/>
      <c r="AV3990"/>
      <c r="BT3990" s="22"/>
      <c r="BU3990" s="22"/>
      <c r="BV3990" s="22"/>
      <c r="CL3990" s="22"/>
    </row>
    <row r="3991" spans="14:90">
      <c r="N3991" s="22"/>
      <c r="U3991"/>
      <c r="AE3991" s="22"/>
      <c r="AF3991" s="22"/>
      <c r="AH3991" s="22"/>
      <c r="AI3991" s="22"/>
      <c r="AJ3991" s="22"/>
      <c r="AR3991"/>
      <c r="AV3991"/>
      <c r="BT3991" s="22"/>
      <c r="BU3991" s="22"/>
      <c r="BV3991" s="22"/>
      <c r="CL3991" s="22"/>
    </row>
    <row r="3992" spans="14:90">
      <c r="N3992" s="22"/>
      <c r="U3992"/>
      <c r="AE3992" s="22"/>
      <c r="AF3992" s="22"/>
      <c r="AH3992" s="22"/>
      <c r="AI3992" s="22"/>
      <c r="AJ3992" s="22"/>
      <c r="AR3992"/>
      <c r="AV3992"/>
      <c r="BT3992" s="22"/>
      <c r="BU3992" s="22"/>
      <c r="BV3992" s="22"/>
      <c r="CL3992" s="22"/>
    </row>
    <row r="3993" spans="14:90">
      <c r="N3993" s="22"/>
      <c r="U3993"/>
      <c r="AE3993" s="22"/>
      <c r="AF3993" s="22"/>
      <c r="AH3993" s="22"/>
      <c r="AI3993" s="22"/>
      <c r="AJ3993" s="22"/>
      <c r="AR3993"/>
      <c r="AV3993"/>
      <c r="BT3993" s="22"/>
      <c r="BU3993" s="22"/>
      <c r="BV3993" s="22"/>
      <c r="CL3993" s="22"/>
    </row>
    <row r="3994" spans="14:90">
      <c r="N3994" s="22"/>
      <c r="U3994"/>
      <c r="AE3994" s="22"/>
      <c r="AF3994" s="22"/>
      <c r="AH3994" s="22"/>
      <c r="AI3994" s="22"/>
      <c r="AJ3994" s="22"/>
      <c r="AR3994"/>
      <c r="AV3994"/>
      <c r="BT3994" s="22"/>
      <c r="BU3994" s="22"/>
      <c r="BV3994" s="22"/>
      <c r="CL3994" s="22"/>
    </row>
    <row r="3995" spans="14:90">
      <c r="N3995" s="22"/>
      <c r="U3995"/>
      <c r="AE3995" s="22"/>
      <c r="AF3995" s="22"/>
      <c r="AH3995" s="22"/>
      <c r="AI3995" s="22"/>
      <c r="AJ3995" s="22"/>
      <c r="AR3995"/>
      <c r="AV3995"/>
      <c r="BT3995" s="22"/>
      <c r="BU3995" s="22"/>
      <c r="BV3995" s="22"/>
      <c r="CL3995" s="22"/>
    </row>
    <row r="3996" spans="14:90">
      <c r="N3996" s="22"/>
      <c r="U3996"/>
      <c r="AE3996" s="22"/>
      <c r="AF3996" s="22"/>
      <c r="AH3996" s="22"/>
      <c r="AI3996" s="22"/>
      <c r="AJ3996" s="22"/>
      <c r="AR3996"/>
      <c r="AV3996"/>
      <c r="BT3996" s="22"/>
      <c r="BU3996" s="22"/>
      <c r="BV3996" s="22"/>
      <c r="CL3996" s="22"/>
    </row>
    <row r="3997" spans="14:90">
      <c r="N3997" s="22"/>
      <c r="U3997"/>
      <c r="AE3997" s="22"/>
      <c r="AF3997" s="22"/>
      <c r="AH3997" s="22"/>
      <c r="AI3997" s="22"/>
      <c r="AJ3997" s="22"/>
      <c r="AR3997"/>
      <c r="AV3997"/>
      <c r="BT3997" s="22"/>
      <c r="BU3997" s="22"/>
      <c r="BV3997" s="22"/>
      <c r="CL3997" s="22"/>
    </row>
    <row r="3998" spans="14:90">
      <c r="N3998" s="22"/>
      <c r="U3998"/>
      <c r="AE3998" s="22"/>
      <c r="AF3998" s="22"/>
      <c r="AH3998" s="22"/>
      <c r="AI3998" s="22"/>
      <c r="AJ3998" s="22"/>
      <c r="AR3998"/>
      <c r="AV3998"/>
      <c r="BT3998" s="22"/>
      <c r="BU3998" s="22"/>
      <c r="BV3998" s="22"/>
      <c r="CL3998" s="22"/>
    </row>
    <row r="3999" spans="14:90">
      <c r="N3999" s="22"/>
      <c r="U3999"/>
      <c r="AE3999" s="22"/>
      <c r="AF3999" s="22"/>
      <c r="AH3999" s="22"/>
      <c r="AI3999" s="22"/>
      <c r="AJ3999" s="22"/>
      <c r="AR3999"/>
      <c r="AV3999"/>
      <c r="BT3999" s="22"/>
      <c r="BU3999" s="22"/>
      <c r="BV3999" s="22"/>
      <c r="CL3999" s="22"/>
    </row>
    <row r="4000" spans="14:90">
      <c r="N4000" s="22"/>
      <c r="U4000"/>
      <c r="AE4000" s="22"/>
      <c r="AF4000" s="22"/>
      <c r="AH4000" s="22"/>
      <c r="AI4000" s="22"/>
      <c r="AJ4000" s="22"/>
      <c r="AR4000"/>
      <c r="AV4000"/>
      <c r="BT4000" s="22"/>
      <c r="BU4000" s="22"/>
      <c r="BV4000" s="22"/>
      <c r="CL4000" s="22"/>
    </row>
    <row r="4001" spans="14:90">
      <c r="N4001" s="22"/>
      <c r="U4001"/>
      <c r="AE4001" s="22"/>
      <c r="AF4001" s="22"/>
      <c r="AH4001" s="22"/>
      <c r="AI4001" s="22"/>
      <c r="AJ4001" s="22"/>
      <c r="AR4001"/>
      <c r="AV4001"/>
      <c r="BT4001" s="22"/>
      <c r="BU4001" s="22"/>
      <c r="BV4001" s="22"/>
      <c r="CL4001" s="22"/>
    </row>
    <row r="4002" spans="14:90">
      <c r="N4002" s="22"/>
      <c r="U4002"/>
      <c r="AE4002" s="22"/>
      <c r="AF4002" s="22"/>
      <c r="AH4002" s="22"/>
      <c r="AI4002" s="22"/>
      <c r="AJ4002" s="22"/>
      <c r="AR4002"/>
      <c r="AV4002"/>
      <c r="BT4002" s="22"/>
      <c r="BU4002" s="22"/>
      <c r="BV4002" s="22"/>
      <c r="CL4002" s="2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091D-473F-4833-86BB-C54BF95A83D8}">
  <sheetPr>
    <tabColor rgb="FF92D050"/>
  </sheetPr>
  <dimension ref="A1:CE6002"/>
  <sheetViews>
    <sheetView workbookViewId="0">
      <selection activeCell="A3" sqref="A3:CE6002"/>
    </sheetView>
  </sheetViews>
  <sheetFormatPr defaultColWidth="9.33203125" defaultRowHeight="14.4"/>
  <cols>
    <col min="1" max="1" width="16" bestFit="1" customWidth="1"/>
    <col min="2" max="2" width="36.44140625" bestFit="1" customWidth="1"/>
    <col min="3" max="3" width="21.5546875" bestFit="1" customWidth="1"/>
    <col min="4" max="4" width="23.44140625" bestFit="1" customWidth="1"/>
    <col min="5" max="5" width="36.44140625" bestFit="1" customWidth="1"/>
    <col min="6" max="6" width="24.44140625" bestFit="1" customWidth="1"/>
    <col min="7" max="7" width="20.44140625" bestFit="1" customWidth="1"/>
    <col min="8" max="8" width="22" bestFit="1" customWidth="1"/>
    <col min="9" max="10" width="39.44140625" bestFit="1" customWidth="1"/>
    <col min="11" max="11" width="20.44140625" bestFit="1" customWidth="1"/>
    <col min="12" max="12" width="13.5546875" bestFit="1" customWidth="1"/>
    <col min="13" max="13" width="14.44140625" bestFit="1" customWidth="1"/>
    <col min="14" max="14" width="28.44140625" bestFit="1" customWidth="1"/>
    <col min="15" max="15" width="29" bestFit="1" customWidth="1"/>
    <col min="16" max="16" width="23.44140625" bestFit="1" customWidth="1"/>
    <col min="17" max="17" width="19.5546875" bestFit="1" customWidth="1"/>
    <col min="18" max="18" width="21.33203125" bestFit="1" customWidth="1"/>
    <col min="19" max="19" width="20.33203125" bestFit="1" customWidth="1"/>
    <col min="20" max="20" width="22" bestFit="1" customWidth="1"/>
    <col min="21" max="21" width="16.44140625" bestFit="1" customWidth="1"/>
    <col min="22" max="22" width="10" bestFit="1" customWidth="1"/>
    <col min="23" max="23" width="13.44140625" bestFit="1" customWidth="1"/>
    <col min="24" max="24" width="15" bestFit="1" customWidth="1"/>
    <col min="25" max="25" width="13.6640625" bestFit="1" customWidth="1"/>
    <col min="26" max="26" width="14.6640625" bestFit="1" customWidth="1"/>
    <col min="27" max="27" width="6" bestFit="1" customWidth="1"/>
    <col min="28" max="28" width="31.33203125" bestFit="1" customWidth="1"/>
    <col min="29" max="29" width="33.6640625" bestFit="1" customWidth="1"/>
    <col min="30" max="30" width="39" bestFit="1" customWidth="1"/>
    <col min="31" max="31" width="13.6640625" bestFit="1" customWidth="1"/>
    <col min="32" max="32" width="18.33203125" bestFit="1" customWidth="1"/>
    <col min="33" max="33" width="20.5546875" bestFit="1" customWidth="1"/>
    <col min="34" max="34" width="26" bestFit="1" customWidth="1"/>
    <col min="35" max="35" width="23.44140625" bestFit="1" customWidth="1"/>
    <col min="36" max="36" width="10.6640625" bestFit="1" customWidth="1"/>
    <col min="37" max="37" width="4.5546875" bestFit="1" customWidth="1"/>
    <col min="38" max="38" width="7" bestFit="1" customWidth="1"/>
    <col min="39" max="39" width="11.6640625" bestFit="1" customWidth="1"/>
    <col min="40" max="40" width="15.33203125" bestFit="1" customWidth="1"/>
    <col min="41" max="41" width="10" bestFit="1" customWidth="1"/>
    <col min="42" max="42" width="9.5546875" bestFit="1" customWidth="1"/>
    <col min="43" max="43" width="11" bestFit="1" customWidth="1"/>
    <col min="44" max="44" width="9" bestFit="1" customWidth="1"/>
    <col min="45" max="45" width="10.44140625" bestFit="1" customWidth="1"/>
    <col min="46" max="46" width="14.44140625" bestFit="1" customWidth="1"/>
    <col min="47" max="47" width="10.5546875" bestFit="1" customWidth="1"/>
    <col min="48" max="48" width="15.5546875" bestFit="1" customWidth="1"/>
    <col min="49" max="49" width="15.6640625" bestFit="1" customWidth="1"/>
    <col min="50" max="50" width="26.44140625" bestFit="1" customWidth="1"/>
    <col min="51" max="51" width="27.33203125" bestFit="1" customWidth="1"/>
    <col min="52" max="52" width="15.44140625" bestFit="1" customWidth="1"/>
    <col min="53" max="53" width="25.33203125" bestFit="1" customWidth="1"/>
    <col min="54" max="54" width="26.33203125" bestFit="1" customWidth="1"/>
    <col min="55" max="55" width="13.5546875" bestFit="1" customWidth="1"/>
    <col min="56" max="56" width="26.5546875" bestFit="1" customWidth="1"/>
    <col min="57" max="57" width="27.44140625" bestFit="1" customWidth="1"/>
    <col min="58" max="58" width="15.44140625" bestFit="1" customWidth="1"/>
    <col min="59" max="59" width="29.44140625" bestFit="1" customWidth="1"/>
    <col min="60" max="60" width="30.44140625" bestFit="1" customWidth="1"/>
    <col min="61" max="61" width="19.33203125" bestFit="1" customWidth="1"/>
    <col min="62" max="62" width="19.6640625" bestFit="1" customWidth="1"/>
    <col min="63" max="63" width="22" bestFit="1" customWidth="1"/>
    <col min="64" max="64" width="26.5546875" bestFit="1" customWidth="1"/>
    <col min="65" max="65" width="27.33203125" bestFit="1" customWidth="1"/>
    <col min="66" max="66" width="19" bestFit="1" customWidth="1"/>
    <col min="67" max="67" width="19.5546875" bestFit="1" customWidth="1"/>
    <col min="68" max="68" width="16.44140625" bestFit="1" customWidth="1"/>
    <col min="69" max="69" width="22.44140625" bestFit="1" customWidth="1"/>
    <col min="70" max="70" width="23.33203125" bestFit="1" customWidth="1"/>
    <col min="71" max="71" width="16.6640625" bestFit="1" customWidth="1"/>
    <col min="72" max="72" width="17.5546875" bestFit="1" customWidth="1"/>
    <col min="73" max="73" width="22" bestFit="1" customWidth="1"/>
    <col min="74" max="74" width="20" bestFit="1" customWidth="1"/>
    <col min="75" max="75" width="17.5546875" bestFit="1" customWidth="1"/>
    <col min="76" max="76" width="17.44140625" bestFit="1" customWidth="1"/>
    <col min="77" max="77" width="13.44140625" bestFit="1" customWidth="1"/>
    <col min="78" max="78" width="17.44140625" bestFit="1" customWidth="1"/>
    <col min="79" max="79" width="19.44140625" bestFit="1" customWidth="1"/>
    <col min="80" max="80" width="7" bestFit="1" customWidth="1"/>
    <col min="81" max="81" width="17.44140625" bestFit="1" customWidth="1"/>
    <col min="82" max="82" width="32" bestFit="1" customWidth="1"/>
    <col min="83" max="83" width="30" bestFit="1" customWidth="1"/>
  </cols>
  <sheetData>
    <row r="1" spans="1:83">
      <c r="A1" s="267" t="str">
        <f>AS2</f>
        <v>As Of Date</v>
      </c>
      <c r="B1" s="267">
        <f>AS3</f>
        <v>0</v>
      </c>
      <c r="C1" s="268" t="s">
        <v>433</v>
      </c>
    </row>
    <row r="2" spans="1:83" s="3" customFormat="1" ht="15" thickBot="1">
      <c r="A2" s="3" t="s">
        <v>153</v>
      </c>
      <c r="B2" s="3" t="s">
        <v>154</v>
      </c>
      <c r="C2" s="3" t="s">
        <v>315</v>
      </c>
      <c r="D2" s="3" t="s">
        <v>316</v>
      </c>
      <c r="E2" s="3" t="s">
        <v>317</v>
      </c>
      <c r="F2" s="3" t="s">
        <v>318</v>
      </c>
      <c r="G2" s="3" t="s">
        <v>319</v>
      </c>
      <c r="H2" s="3" t="s">
        <v>320</v>
      </c>
      <c r="I2" s="3" t="s">
        <v>321</v>
      </c>
      <c r="J2" s="3" t="s">
        <v>322</v>
      </c>
      <c r="K2" s="3" t="s">
        <v>323</v>
      </c>
      <c r="L2" s="3" t="s">
        <v>324</v>
      </c>
      <c r="M2" s="3" t="s">
        <v>325</v>
      </c>
      <c r="N2" s="3" t="s">
        <v>326</v>
      </c>
      <c r="O2" s="3" t="s">
        <v>327</v>
      </c>
      <c r="P2" s="3" t="s">
        <v>328</v>
      </c>
      <c r="Q2" s="3" t="s">
        <v>329</v>
      </c>
      <c r="R2" s="3" t="s">
        <v>330</v>
      </c>
      <c r="S2" s="3" t="s">
        <v>331</v>
      </c>
      <c r="T2" s="3" t="s">
        <v>332</v>
      </c>
      <c r="U2" s="3" t="s">
        <v>333</v>
      </c>
      <c r="V2" s="3" t="s">
        <v>237</v>
      </c>
      <c r="W2" s="3" t="s">
        <v>172</v>
      </c>
      <c r="X2" s="3" t="s">
        <v>171</v>
      </c>
      <c r="Y2" s="3" t="s">
        <v>193</v>
      </c>
      <c r="Z2" s="3" t="s">
        <v>334</v>
      </c>
      <c r="AA2" s="3" t="s">
        <v>176</v>
      </c>
      <c r="AB2" s="3" t="s">
        <v>335</v>
      </c>
      <c r="AC2" s="3" t="s">
        <v>336</v>
      </c>
      <c r="AD2" s="3" t="s">
        <v>337</v>
      </c>
      <c r="AE2" s="3" t="s">
        <v>338</v>
      </c>
      <c r="AF2" s="3" t="s">
        <v>339</v>
      </c>
      <c r="AG2" s="3" t="s">
        <v>340</v>
      </c>
      <c r="AH2" s="3" t="s">
        <v>341</v>
      </c>
      <c r="AI2" s="3" t="s">
        <v>342</v>
      </c>
      <c r="AJ2" s="3" t="s">
        <v>343</v>
      </c>
      <c r="AK2" s="3" t="s">
        <v>174</v>
      </c>
      <c r="AL2" s="3" t="s">
        <v>344</v>
      </c>
      <c r="AM2" s="3" t="s">
        <v>345</v>
      </c>
      <c r="AN2" s="3" t="s">
        <v>346</v>
      </c>
      <c r="AO2" s="3" t="s">
        <v>347</v>
      </c>
      <c r="AP2" s="3" t="s">
        <v>348</v>
      </c>
      <c r="AQ2" s="3" t="s">
        <v>349</v>
      </c>
      <c r="AR2" s="3" t="s">
        <v>350</v>
      </c>
      <c r="AS2" s="3" t="s">
        <v>351</v>
      </c>
      <c r="AT2" s="3" t="s">
        <v>352</v>
      </c>
      <c r="AU2" s="3" t="s">
        <v>353</v>
      </c>
      <c r="AV2" s="3" t="s">
        <v>354</v>
      </c>
      <c r="AW2" s="3" t="s">
        <v>355</v>
      </c>
      <c r="AX2" s="3" t="s">
        <v>356</v>
      </c>
      <c r="AY2" s="3" t="s">
        <v>357</v>
      </c>
      <c r="AZ2" s="3" t="s">
        <v>210</v>
      </c>
      <c r="BA2" s="3" t="s">
        <v>358</v>
      </c>
      <c r="BB2" s="3" t="s">
        <v>359</v>
      </c>
      <c r="BC2" s="3" t="s">
        <v>360</v>
      </c>
      <c r="BD2" s="3" t="s">
        <v>361</v>
      </c>
      <c r="BE2" s="3" t="s">
        <v>362</v>
      </c>
      <c r="BF2" s="3" t="s">
        <v>363</v>
      </c>
      <c r="BG2" s="3" t="s">
        <v>364</v>
      </c>
      <c r="BH2" s="3" t="s">
        <v>365</v>
      </c>
      <c r="BI2" s="3" t="s">
        <v>366</v>
      </c>
      <c r="BJ2" s="3" t="s">
        <v>367</v>
      </c>
      <c r="BK2" s="3" t="s">
        <v>368</v>
      </c>
      <c r="BL2" s="3" t="s">
        <v>369</v>
      </c>
      <c r="BM2" s="3" t="s">
        <v>370</v>
      </c>
      <c r="BN2" s="3" t="s">
        <v>371</v>
      </c>
      <c r="BO2" s="3" t="s">
        <v>372</v>
      </c>
      <c r="BP2" s="3" t="s">
        <v>181</v>
      </c>
      <c r="BQ2" s="3" t="s">
        <v>373</v>
      </c>
      <c r="BR2" s="3" t="s">
        <v>374</v>
      </c>
      <c r="BS2" s="3" t="s">
        <v>375</v>
      </c>
      <c r="BT2" s="3" t="s">
        <v>376</v>
      </c>
      <c r="BU2" s="3" t="s">
        <v>377</v>
      </c>
      <c r="BV2" s="3" t="s">
        <v>378</v>
      </c>
      <c r="BW2" s="3" t="s">
        <v>379</v>
      </c>
      <c r="BX2" s="3" t="s">
        <v>380</v>
      </c>
      <c r="BY2" s="3" t="s">
        <v>381</v>
      </c>
      <c r="BZ2" s="3" t="s">
        <v>382</v>
      </c>
      <c r="CA2" s="3" t="s">
        <v>383</v>
      </c>
      <c r="CB2" s="3" t="s">
        <v>384</v>
      </c>
      <c r="CC2" s="3" t="s">
        <v>385</v>
      </c>
      <c r="CD2" s="3" t="s">
        <v>386</v>
      </c>
      <c r="CE2" s="3" t="s">
        <v>387</v>
      </c>
    </row>
    <row r="3" spans="1:83">
      <c r="V3" s="22"/>
      <c r="W3" s="22"/>
      <c r="AA3" s="49"/>
      <c r="AB3" s="49"/>
      <c r="AF3" s="49"/>
      <c r="AS3" s="22"/>
      <c r="AV3" s="22"/>
      <c r="AX3" s="22"/>
      <c r="AY3" s="22"/>
      <c r="BA3" s="22"/>
      <c r="BB3" s="22"/>
      <c r="BP3" s="49"/>
      <c r="BX3" s="49"/>
    </row>
    <row r="4" spans="1:83">
      <c r="V4" s="22"/>
      <c r="W4" s="22"/>
      <c r="AA4" s="49"/>
      <c r="AB4" s="49"/>
      <c r="AF4" s="49"/>
      <c r="AS4" s="22"/>
      <c r="AV4" s="22"/>
      <c r="AX4" s="22"/>
      <c r="AY4" s="22"/>
      <c r="BA4" s="22"/>
      <c r="BB4" s="22"/>
      <c r="BP4" s="49"/>
      <c r="BX4" s="49"/>
    </row>
    <row r="5" spans="1:83">
      <c r="V5" s="22"/>
      <c r="W5" s="22"/>
      <c r="AA5" s="49"/>
      <c r="AB5" s="49"/>
      <c r="AF5" s="49"/>
      <c r="AS5" s="22"/>
      <c r="AV5" s="22"/>
      <c r="AX5" s="22"/>
      <c r="AY5" s="22"/>
      <c r="BA5" s="22"/>
      <c r="BB5" s="22"/>
      <c r="BP5" s="49"/>
      <c r="BX5" s="49"/>
    </row>
    <row r="6" spans="1:83">
      <c r="V6" s="22"/>
      <c r="W6" s="22"/>
      <c r="AA6" s="49"/>
      <c r="AB6" s="49"/>
      <c r="AF6" s="49"/>
      <c r="AS6" s="22"/>
      <c r="AV6" s="22"/>
      <c r="AX6" s="22"/>
      <c r="AY6" s="22"/>
      <c r="BA6" s="22"/>
      <c r="BB6" s="22"/>
      <c r="BP6" s="49"/>
      <c r="BX6" s="49"/>
    </row>
    <row r="7" spans="1:83">
      <c r="V7" s="22"/>
      <c r="W7" s="22"/>
      <c r="AA7" s="49"/>
      <c r="AB7" s="49"/>
      <c r="AF7" s="49"/>
      <c r="AS7" s="22"/>
      <c r="AV7" s="22"/>
      <c r="AX7" s="22"/>
      <c r="AY7" s="22"/>
      <c r="BA7" s="22"/>
      <c r="BB7" s="22"/>
      <c r="BP7" s="49"/>
      <c r="BX7" s="49"/>
    </row>
    <row r="8" spans="1:83">
      <c r="V8" s="22"/>
      <c r="W8" s="22"/>
      <c r="AA8" s="49"/>
      <c r="AB8" s="49"/>
      <c r="AF8" s="49"/>
      <c r="AS8" s="22"/>
      <c r="AV8" s="22"/>
      <c r="AX8" s="22"/>
      <c r="AY8" s="22"/>
      <c r="BA8" s="22"/>
      <c r="BB8" s="22"/>
      <c r="BP8" s="49"/>
      <c r="BX8" s="49"/>
    </row>
    <row r="9" spans="1:83">
      <c r="V9" s="22"/>
      <c r="W9" s="22"/>
      <c r="AA9" s="49"/>
      <c r="AB9" s="49"/>
      <c r="AF9" s="49"/>
      <c r="AS9" s="22"/>
      <c r="AV9" s="22"/>
      <c r="AX9" s="22"/>
      <c r="AY9" s="22"/>
      <c r="BA9" s="22"/>
      <c r="BB9" s="22"/>
      <c r="BP9" s="49"/>
      <c r="BX9" s="49"/>
    </row>
    <row r="10" spans="1:83">
      <c r="V10" s="22"/>
      <c r="W10" s="22"/>
      <c r="AA10" s="49"/>
      <c r="AB10" s="49"/>
      <c r="AF10" s="49"/>
      <c r="AS10" s="22"/>
      <c r="AV10" s="22"/>
      <c r="AX10" s="22"/>
      <c r="AY10" s="22"/>
      <c r="BA10" s="22"/>
      <c r="BB10" s="22"/>
      <c r="BP10" s="49"/>
      <c r="BX10" s="49"/>
    </row>
    <row r="11" spans="1:83">
      <c r="V11" s="22"/>
      <c r="W11" s="22"/>
      <c r="AA11" s="49"/>
      <c r="AB11" s="49"/>
      <c r="AF11" s="49"/>
      <c r="AS11" s="22"/>
      <c r="AV11" s="22"/>
      <c r="AX11" s="22"/>
      <c r="AY11" s="22"/>
      <c r="BA11" s="22"/>
      <c r="BB11" s="22"/>
      <c r="BP11" s="49"/>
      <c r="BX11" s="49"/>
    </row>
    <row r="12" spans="1:83">
      <c r="V12" s="22"/>
      <c r="W12" s="22"/>
      <c r="AA12" s="49"/>
      <c r="AB12" s="49"/>
      <c r="AF12" s="49"/>
      <c r="AS12" s="22"/>
      <c r="AV12" s="22"/>
      <c r="AX12" s="22"/>
      <c r="AY12" s="22"/>
      <c r="BA12" s="22"/>
      <c r="BB12" s="22"/>
      <c r="BP12" s="49"/>
      <c r="BX12" s="49"/>
    </row>
    <row r="13" spans="1:83">
      <c r="V13" s="22"/>
      <c r="W13" s="22"/>
      <c r="AA13" s="49"/>
      <c r="AB13" s="49"/>
      <c r="AF13" s="49"/>
      <c r="AS13" s="22"/>
      <c r="AV13" s="22"/>
      <c r="AX13" s="22"/>
      <c r="AY13" s="22"/>
      <c r="BA13" s="22"/>
      <c r="BB13" s="22"/>
      <c r="BP13" s="49"/>
      <c r="BX13" s="49"/>
    </row>
    <row r="14" spans="1:83">
      <c r="V14" s="22"/>
      <c r="W14" s="22"/>
      <c r="AA14" s="49"/>
      <c r="AB14" s="49"/>
      <c r="AF14" s="49"/>
      <c r="AS14" s="22"/>
      <c r="AV14" s="22"/>
      <c r="AX14" s="22"/>
      <c r="AY14" s="22"/>
      <c r="BA14" s="22"/>
      <c r="BB14" s="22"/>
      <c r="BP14" s="49"/>
      <c r="BX14" s="49"/>
    </row>
    <row r="15" spans="1:83">
      <c r="V15" s="22"/>
      <c r="W15" s="22"/>
      <c r="AA15" s="49"/>
      <c r="AB15" s="49"/>
      <c r="AF15" s="49"/>
      <c r="AS15" s="22"/>
      <c r="AV15" s="22"/>
      <c r="AX15" s="22"/>
      <c r="AY15" s="22"/>
      <c r="BA15" s="22"/>
      <c r="BB15" s="22"/>
      <c r="BP15" s="49"/>
      <c r="BX15" s="49"/>
    </row>
    <row r="16" spans="1:83">
      <c r="V16" s="22"/>
      <c r="W16" s="22"/>
      <c r="AA16" s="49"/>
      <c r="AB16" s="49"/>
      <c r="AF16" s="49"/>
      <c r="AS16" s="22"/>
      <c r="AV16" s="22"/>
      <c r="AX16" s="22"/>
      <c r="AY16" s="22"/>
      <c r="BA16" s="22"/>
      <c r="BB16" s="22"/>
      <c r="BP16" s="49"/>
      <c r="BX16" s="49"/>
    </row>
    <row r="17" spans="22:76">
      <c r="V17" s="22"/>
      <c r="W17" s="22"/>
      <c r="AA17" s="49"/>
      <c r="AB17" s="49"/>
      <c r="AF17" s="49"/>
      <c r="AS17" s="22"/>
      <c r="AV17" s="22"/>
      <c r="AX17" s="22"/>
      <c r="AY17" s="22"/>
      <c r="BA17" s="22"/>
      <c r="BB17" s="22"/>
      <c r="BP17" s="49"/>
      <c r="BX17" s="49"/>
    </row>
    <row r="18" spans="22:76">
      <c r="V18" s="22"/>
      <c r="W18" s="22"/>
      <c r="AA18" s="49"/>
      <c r="AB18" s="49"/>
      <c r="AF18" s="49"/>
      <c r="AS18" s="22"/>
      <c r="AV18" s="22"/>
      <c r="AX18" s="22"/>
      <c r="AY18" s="22"/>
      <c r="BA18" s="22"/>
      <c r="BB18" s="22"/>
      <c r="BP18" s="49"/>
      <c r="BX18" s="49"/>
    </row>
    <row r="19" spans="22:76">
      <c r="V19" s="22"/>
      <c r="W19" s="22"/>
      <c r="AA19" s="49"/>
      <c r="AB19" s="49"/>
      <c r="AF19" s="49"/>
      <c r="AS19" s="22"/>
      <c r="AV19" s="22"/>
      <c r="AX19" s="22"/>
      <c r="AY19" s="22"/>
      <c r="BA19" s="22"/>
      <c r="BB19" s="22"/>
      <c r="BP19" s="49"/>
      <c r="BX19" s="49"/>
    </row>
    <row r="20" spans="22:76">
      <c r="V20" s="22"/>
      <c r="W20" s="22"/>
      <c r="AA20" s="49"/>
      <c r="AB20" s="49"/>
      <c r="AF20" s="49"/>
      <c r="AS20" s="22"/>
      <c r="AV20" s="22"/>
      <c r="AX20" s="22"/>
      <c r="AY20" s="22"/>
      <c r="BA20" s="22"/>
      <c r="BB20" s="22"/>
      <c r="BP20" s="49"/>
      <c r="BX20" s="49"/>
    </row>
    <row r="21" spans="22:76">
      <c r="V21" s="22"/>
      <c r="W21" s="22"/>
      <c r="AA21" s="49"/>
      <c r="AB21" s="49"/>
      <c r="AF21" s="49"/>
      <c r="AS21" s="22"/>
      <c r="AV21" s="22"/>
      <c r="AX21" s="22"/>
      <c r="AY21" s="22"/>
      <c r="BA21" s="22"/>
      <c r="BB21" s="22"/>
      <c r="BP21" s="49"/>
      <c r="BX21" s="49"/>
    </row>
    <row r="22" spans="22:76">
      <c r="V22" s="22"/>
      <c r="W22" s="22"/>
      <c r="AA22" s="49"/>
      <c r="AB22" s="49"/>
      <c r="AF22" s="49"/>
      <c r="AS22" s="22"/>
      <c r="AV22" s="22"/>
      <c r="AX22" s="22"/>
      <c r="AY22" s="22"/>
      <c r="BA22" s="22"/>
      <c r="BB22" s="22"/>
      <c r="BP22" s="49"/>
      <c r="BX22" s="49"/>
    </row>
    <row r="23" spans="22:76">
      <c r="V23" s="22"/>
      <c r="W23" s="22"/>
      <c r="AA23" s="49"/>
      <c r="AB23" s="49"/>
      <c r="AF23" s="49"/>
      <c r="AS23" s="22"/>
      <c r="AV23" s="22"/>
      <c r="AX23" s="22"/>
      <c r="AY23" s="22"/>
      <c r="BA23" s="22"/>
      <c r="BB23" s="22"/>
      <c r="BP23" s="49"/>
      <c r="BX23" s="49"/>
    </row>
    <row r="24" spans="22:76">
      <c r="V24" s="22"/>
      <c r="W24" s="22"/>
      <c r="AA24" s="49"/>
      <c r="AB24" s="49"/>
      <c r="AF24" s="49"/>
      <c r="AS24" s="22"/>
      <c r="AV24" s="22"/>
      <c r="AX24" s="22"/>
      <c r="AY24" s="22"/>
      <c r="BA24" s="22"/>
      <c r="BB24" s="22"/>
      <c r="BP24" s="49"/>
      <c r="BX24" s="49"/>
    </row>
    <row r="25" spans="22:76">
      <c r="V25" s="22"/>
      <c r="W25" s="22"/>
      <c r="AA25" s="49"/>
      <c r="AB25" s="49"/>
      <c r="AF25" s="49"/>
      <c r="AS25" s="22"/>
      <c r="AV25" s="22"/>
      <c r="AX25" s="22"/>
      <c r="AY25" s="22"/>
      <c r="BA25" s="22"/>
      <c r="BB25" s="22"/>
      <c r="BP25" s="49"/>
      <c r="BX25" s="49"/>
    </row>
    <row r="26" spans="22:76">
      <c r="V26" s="22"/>
      <c r="W26" s="22"/>
      <c r="AA26" s="49"/>
      <c r="AB26" s="49"/>
      <c r="AF26" s="49"/>
      <c r="AS26" s="22"/>
      <c r="AV26" s="22"/>
      <c r="AX26" s="22"/>
      <c r="AY26" s="22"/>
      <c r="BA26" s="22"/>
      <c r="BB26" s="22"/>
      <c r="BP26" s="49"/>
      <c r="BX26" s="49"/>
    </row>
    <row r="27" spans="22:76">
      <c r="V27" s="22"/>
      <c r="W27" s="22"/>
      <c r="AA27" s="49"/>
      <c r="AB27" s="49"/>
      <c r="AF27" s="49"/>
      <c r="AS27" s="22"/>
      <c r="AV27" s="22"/>
      <c r="AX27" s="22"/>
      <c r="AY27" s="22"/>
      <c r="BA27" s="22"/>
      <c r="BB27" s="22"/>
      <c r="BP27" s="49"/>
      <c r="BX27" s="49"/>
    </row>
    <row r="28" spans="22:76">
      <c r="V28" s="22"/>
      <c r="W28" s="22"/>
      <c r="AA28" s="49"/>
      <c r="AB28" s="49"/>
      <c r="AF28" s="49"/>
      <c r="AS28" s="22"/>
      <c r="AV28" s="22"/>
      <c r="AX28" s="22"/>
      <c r="AY28" s="22"/>
      <c r="BA28" s="22"/>
      <c r="BB28" s="22"/>
      <c r="BP28" s="49"/>
      <c r="BX28" s="49"/>
    </row>
    <row r="29" spans="22:76">
      <c r="V29" s="22"/>
      <c r="W29" s="22"/>
      <c r="AA29" s="49"/>
      <c r="AB29" s="49"/>
      <c r="AF29" s="49"/>
      <c r="AS29" s="22"/>
      <c r="AV29" s="22"/>
      <c r="AX29" s="22"/>
      <c r="AY29" s="22"/>
      <c r="BA29" s="22"/>
      <c r="BB29" s="22"/>
      <c r="BP29" s="49"/>
      <c r="BX29" s="49"/>
    </row>
    <row r="30" spans="22:76">
      <c r="V30" s="22"/>
      <c r="W30" s="22"/>
      <c r="AA30" s="49"/>
      <c r="AB30" s="49"/>
      <c r="AF30" s="49"/>
      <c r="AS30" s="22"/>
      <c r="AV30" s="22"/>
      <c r="AX30" s="22"/>
      <c r="AY30" s="22"/>
      <c r="BA30" s="22"/>
      <c r="BB30" s="22"/>
      <c r="BP30" s="49"/>
      <c r="BX30" s="49"/>
    </row>
    <row r="31" spans="22:76">
      <c r="V31" s="22"/>
      <c r="W31" s="22"/>
      <c r="AA31" s="49"/>
      <c r="AB31" s="49"/>
      <c r="AF31" s="49"/>
      <c r="AS31" s="22"/>
      <c r="AV31" s="22"/>
      <c r="AX31" s="22"/>
      <c r="AY31" s="22"/>
      <c r="BA31" s="22"/>
      <c r="BB31" s="22"/>
      <c r="BP31" s="49"/>
      <c r="BX31" s="49"/>
    </row>
    <row r="32" spans="22:76">
      <c r="V32" s="22"/>
      <c r="W32" s="22"/>
      <c r="AA32" s="49"/>
      <c r="AB32" s="49"/>
      <c r="AF32" s="49"/>
      <c r="AS32" s="22"/>
      <c r="AV32" s="22"/>
      <c r="AX32" s="22"/>
      <c r="AY32" s="22"/>
      <c r="BA32" s="22"/>
      <c r="BB32" s="22"/>
      <c r="BP32" s="49"/>
      <c r="BX32" s="49"/>
    </row>
    <row r="33" spans="22:76">
      <c r="V33" s="22"/>
      <c r="W33" s="22"/>
      <c r="AA33" s="49"/>
      <c r="AB33" s="49"/>
      <c r="AF33" s="49"/>
      <c r="AS33" s="22"/>
      <c r="AV33" s="22"/>
      <c r="AX33" s="22"/>
      <c r="AY33" s="22"/>
      <c r="BA33" s="22"/>
      <c r="BB33" s="22"/>
      <c r="BP33" s="49"/>
      <c r="BX33" s="49"/>
    </row>
    <row r="34" spans="22:76">
      <c r="V34" s="22"/>
      <c r="W34" s="22"/>
      <c r="AA34" s="49"/>
      <c r="AB34" s="49"/>
      <c r="AF34" s="49"/>
      <c r="AS34" s="22"/>
      <c r="AV34" s="22"/>
      <c r="AX34" s="22"/>
      <c r="AY34" s="22"/>
      <c r="BA34" s="22"/>
      <c r="BB34" s="22"/>
      <c r="BP34" s="49"/>
      <c r="BX34" s="49"/>
    </row>
    <row r="35" spans="22:76">
      <c r="V35" s="22"/>
      <c r="W35" s="22"/>
      <c r="AA35" s="49"/>
      <c r="AB35" s="49"/>
      <c r="AF35" s="49"/>
      <c r="AS35" s="22"/>
      <c r="AV35" s="22"/>
      <c r="AX35" s="22"/>
      <c r="AY35" s="22"/>
      <c r="BA35" s="22"/>
      <c r="BB35" s="22"/>
      <c r="BP35" s="49"/>
      <c r="BX35" s="49"/>
    </row>
    <row r="36" spans="22:76">
      <c r="V36" s="22"/>
      <c r="W36" s="22"/>
      <c r="AA36" s="49"/>
      <c r="AB36" s="49"/>
      <c r="AF36" s="49"/>
      <c r="AS36" s="22"/>
      <c r="AV36" s="22"/>
      <c r="AX36" s="22"/>
      <c r="AY36" s="22"/>
      <c r="BA36" s="22"/>
      <c r="BB36" s="22"/>
      <c r="BP36" s="49"/>
      <c r="BX36" s="49"/>
    </row>
    <row r="37" spans="22:76">
      <c r="V37" s="22"/>
      <c r="W37" s="22"/>
      <c r="AA37" s="49"/>
      <c r="AB37" s="49"/>
      <c r="AF37" s="49"/>
      <c r="AS37" s="22"/>
      <c r="AV37" s="22"/>
      <c r="AX37" s="22"/>
      <c r="AY37" s="22"/>
      <c r="BA37" s="22"/>
      <c r="BB37" s="22"/>
      <c r="BP37" s="49"/>
      <c r="BX37" s="49"/>
    </row>
    <row r="38" spans="22:76">
      <c r="V38" s="22"/>
      <c r="W38" s="22"/>
      <c r="AA38" s="49"/>
      <c r="AB38" s="49"/>
      <c r="AF38" s="49"/>
      <c r="AS38" s="22"/>
      <c r="AV38" s="22"/>
      <c r="AX38" s="22"/>
      <c r="AY38" s="22"/>
      <c r="BA38" s="22"/>
      <c r="BB38" s="22"/>
      <c r="BP38" s="49"/>
      <c r="BX38" s="49"/>
    </row>
    <row r="39" spans="22:76">
      <c r="V39" s="22"/>
      <c r="W39" s="22"/>
      <c r="AA39" s="49"/>
      <c r="AB39" s="49"/>
      <c r="AF39" s="49"/>
      <c r="AS39" s="22"/>
      <c r="AV39" s="22"/>
      <c r="AX39" s="22"/>
      <c r="AY39" s="22"/>
      <c r="BA39" s="22"/>
      <c r="BB39" s="22"/>
      <c r="BP39" s="49"/>
      <c r="BX39" s="49"/>
    </row>
    <row r="40" spans="22:76">
      <c r="V40" s="22"/>
      <c r="W40" s="22"/>
      <c r="AA40" s="49"/>
      <c r="AB40" s="49"/>
      <c r="AF40" s="49"/>
      <c r="AS40" s="22"/>
      <c r="AV40" s="22"/>
      <c r="AX40" s="22"/>
      <c r="AY40" s="22"/>
      <c r="BA40" s="22"/>
      <c r="BB40" s="22"/>
      <c r="BP40" s="49"/>
      <c r="BX40" s="49"/>
    </row>
    <row r="41" spans="22:76">
      <c r="V41" s="22"/>
      <c r="W41" s="22"/>
      <c r="AA41" s="49"/>
      <c r="AB41" s="49"/>
      <c r="AF41" s="49"/>
      <c r="AS41" s="22"/>
      <c r="AV41" s="22"/>
      <c r="AX41" s="22"/>
      <c r="AY41" s="22"/>
      <c r="BA41" s="22"/>
      <c r="BB41" s="22"/>
      <c r="BP41" s="49"/>
      <c r="BX41" s="49"/>
    </row>
    <row r="42" spans="22:76">
      <c r="V42" s="22"/>
      <c r="W42" s="22"/>
      <c r="AA42" s="49"/>
      <c r="AB42" s="49"/>
      <c r="AF42" s="49"/>
      <c r="AS42" s="22"/>
      <c r="AV42" s="22"/>
      <c r="AX42" s="22"/>
      <c r="AY42" s="22"/>
      <c r="BA42" s="22"/>
      <c r="BB42" s="22"/>
      <c r="BP42" s="49"/>
      <c r="BX42" s="49"/>
    </row>
    <row r="43" spans="22:76">
      <c r="V43" s="22"/>
      <c r="W43" s="22"/>
      <c r="AA43" s="49"/>
      <c r="AB43" s="49"/>
      <c r="AF43" s="49"/>
      <c r="AS43" s="22"/>
      <c r="AV43" s="22"/>
      <c r="AX43" s="22"/>
      <c r="AY43" s="22"/>
      <c r="BA43" s="22"/>
      <c r="BB43" s="22"/>
      <c r="BP43" s="49"/>
      <c r="BX43" s="49"/>
    </row>
    <row r="44" spans="22:76">
      <c r="V44" s="22"/>
      <c r="W44" s="22"/>
      <c r="AA44" s="49"/>
      <c r="AB44" s="49"/>
      <c r="AF44" s="49"/>
      <c r="AS44" s="22"/>
      <c r="AV44" s="22"/>
      <c r="AX44" s="22"/>
      <c r="AY44" s="22"/>
      <c r="BA44" s="22"/>
      <c r="BB44" s="22"/>
      <c r="BP44" s="49"/>
      <c r="BX44" s="49"/>
    </row>
    <row r="45" spans="22:76">
      <c r="V45" s="22"/>
      <c r="W45" s="22"/>
      <c r="AA45" s="49"/>
      <c r="AB45" s="49"/>
      <c r="AF45" s="49"/>
      <c r="AS45" s="22"/>
      <c r="AV45" s="22"/>
      <c r="AX45" s="22"/>
      <c r="AY45" s="22"/>
      <c r="BA45" s="22"/>
      <c r="BB45" s="22"/>
      <c r="BP45" s="49"/>
      <c r="BX45" s="49"/>
    </row>
    <row r="46" spans="22:76">
      <c r="V46" s="22"/>
      <c r="W46" s="22"/>
      <c r="AA46" s="49"/>
      <c r="AB46" s="49"/>
      <c r="AF46" s="49"/>
      <c r="AS46" s="22"/>
      <c r="AV46" s="22"/>
      <c r="AX46" s="22"/>
      <c r="AY46" s="22"/>
      <c r="BA46" s="22"/>
      <c r="BB46" s="22"/>
      <c r="BP46" s="49"/>
      <c r="BX46" s="49"/>
    </row>
    <row r="47" spans="22:76">
      <c r="V47" s="22"/>
      <c r="W47" s="22"/>
      <c r="AA47" s="49"/>
      <c r="AB47" s="49"/>
      <c r="AF47" s="49"/>
      <c r="AS47" s="22"/>
      <c r="AV47" s="22"/>
      <c r="AX47" s="22"/>
      <c r="AY47" s="22"/>
      <c r="BA47" s="22"/>
      <c r="BB47" s="22"/>
      <c r="BP47" s="49"/>
      <c r="BX47" s="49"/>
    </row>
    <row r="48" spans="22:76">
      <c r="V48" s="22"/>
      <c r="W48" s="22"/>
      <c r="AA48" s="49"/>
      <c r="AB48" s="49"/>
      <c r="AF48" s="49"/>
      <c r="AS48" s="22"/>
      <c r="AV48" s="22"/>
      <c r="AX48" s="22"/>
      <c r="AY48" s="22"/>
      <c r="BA48" s="22"/>
      <c r="BB48" s="22"/>
      <c r="BP48" s="49"/>
      <c r="BX48" s="49"/>
    </row>
    <row r="49" spans="22:76">
      <c r="V49" s="22"/>
      <c r="W49" s="22"/>
      <c r="AA49" s="49"/>
      <c r="AB49" s="49"/>
      <c r="AF49" s="49"/>
      <c r="AS49" s="22"/>
      <c r="AV49" s="22"/>
      <c r="AX49" s="22"/>
      <c r="AY49" s="22"/>
      <c r="BA49" s="22"/>
      <c r="BB49" s="22"/>
      <c r="BP49" s="49"/>
      <c r="BX49" s="49"/>
    </row>
    <row r="50" spans="22:76">
      <c r="V50" s="22"/>
      <c r="W50" s="22"/>
      <c r="AA50" s="49"/>
      <c r="AB50" s="49"/>
      <c r="AF50" s="49"/>
      <c r="AS50" s="22"/>
      <c r="AV50" s="22"/>
      <c r="AX50" s="22"/>
      <c r="AY50" s="22"/>
      <c r="BA50" s="22"/>
      <c r="BB50" s="22"/>
      <c r="BP50" s="49"/>
      <c r="BX50" s="49"/>
    </row>
    <row r="51" spans="22:76">
      <c r="V51" s="22"/>
      <c r="W51" s="22"/>
      <c r="AA51" s="49"/>
      <c r="AB51" s="49"/>
      <c r="AF51" s="49"/>
      <c r="AS51" s="22"/>
      <c r="AV51" s="22"/>
      <c r="AX51" s="22"/>
      <c r="AY51" s="22"/>
      <c r="BA51" s="22"/>
      <c r="BB51" s="22"/>
      <c r="BP51" s="49"/>
      <c r="BX51" s="49"/>
    </row>
    <row r="52" spans="22:76">
      <c r="V52" s="22"/>
      <c r="W52" s="22"/>
      <c r="AA52" s="49"/>
      <c r="AB52" s="49"/>
      <c r="AF52" s="49"/>
      <c r="AS52" s="22"/>
      <c r="AV52" s="22"/>
      <c r="AX52" s="22"/>
      <c r="AY52" s="22"/>
      <c r="BA52" s="22"/>
      <c r="BB52" s="22"/>
      <c r="BP52" s="49"/>
      <c r="BX52" s="49"/>
    </row>
    <row r="53" spans="22:76">
      <c r="V53" s="22"/>
      <c r="W53" s="22"/>
      <c r="AA53" s="49"/>
      <c r="AB53" s="49"/>
      <c r="AF53" s="49"/>
      <c r="AS53" s="22"/>
      <c r="AV53" s="22"/>
      <c r="AX53" s="22"/>
      <c r="AY53" s="22"/>
      <c r="BA53" s="22"/>
      <c r="BB53" s="22"/>
      <c r="BP53" s="49"/>
      <c r="BX53" s="49"/>
    </row>
    <row r="54" spans="22:76">
      <c r="V54" s="22"/>
      <c r="W54" s="22"/>
      <c r="AA54" s="49"/>
      <c r="AB54" s="49"/>
      <c r="AF54" s="49"/>
      <c r="AS54" s="22"/>
      <c r="AV54" s="22"/>
      <c r="AX54" s="22"/>
      <c r="AY54" s="22"/>
      <c r="BA54" s="22"/>
      <c r="BB54" s="22"/>
      <c r="BP54" s="49"/>
      <c r="BX54" s="49"/>
    </row>
    <row r="55" spans="22:76">
      <c r="V55" s="22"/>
      <c r="W55" s="22"/>
      <c r="AA55" s="49"/>
      <c r="AB55" s="49"/>
      <c r="AF55" s="49"/>
      <c r="AS55" s="22"/>
      <c r="AV55" s="22"/>
      <c r="AX55" s="22"/>
      <c r="AY55" s="22"/>
      <c r="BA55" s="22"/>
      <c r="BB55" s="22"/>
      <c r="BP55" s="49"/>
      <c r="BX55" s="49"/>
    </row>
    <row r="56" spans="22:76">
      <c r="V56" s="22"/>
      <c r="W56" s="22"/>
      <c r="AA56" s="49"/>
      <c r="AB56" s="49"/>
      <c r="AF56" s="49"/>
      <c r="AS56" s="22"/>
      <c r="AV56" s="22"/>
      <c r="AX56" s="22"/>
      <c r="AY56" s="22"/>
      <c r="BA56" s="22"/>
      <c r="BB56" s="22"/>
      <c r="BP56" s="49"/>
      <c r="BX56" s="49"/>
    </row>
    <row r="57" spans="22:76">
      <c r="V57" s="22"/>
      <c r="W57" s="22"/>
      <c r="AA57" s="49"/>
      <c r="AB57" s="49"/>
      <c r="AF57" s="49"/>
      <c r="AS57" s="22"/>
      <c r="AV57" s="22"/>
      <c r="AX57" s="22"/>
      <c r="AY57" s="22"/>
      <c r="BA57" s="22"/>
      <c r="BB57" s="22"/>
      <c r="BP57" s="49"/>
      <c r="BX57" s="49"/>
    </row>
    <row r="58" spans="22:76">
      <c r="V58" s="22"/>
      <c r="W58" s="22"/>
      <c r="AA58" s="49"/>
      <c r="AB58" s="49"/>
      <c r="AF58" s="49"/>
      <c r="AS58" s="22"/>
      <c r="AV58" s="22"/>
      <c r="AX58" s="22"/>
      <c r="AY58" s="22"/>
      <c r="BA58" s="22"/>
      <c r="BB58" s="22"/>
      <c r="BP58" s="49"/>
      <c r="BX58" s="49"/>
    </row>
    <row r="59" spans="22:76">
      <c r="V59" s="22"/>
      <c r="W59" s="22"/>
      <c r="AA59" s="49"/>
      <c r="AB59" s="49"/>
      <c r="AF59" s="49"/>
      <c r="AS59" s="22"/>
      <c r="AV59" s="22"/>
      <c r="AX59" s="22"/>
      <c r="AY59" s="22"/>
      <c r="BA59" s="22"/>
      <c r="BB59" s="22"/>
      <c r="BP59" s="49"/>
      <c r="BX59" s="49"/>
    </row>
    <row r="60" spans="22:76">
      <c r="V60" s="22"/>
      <c r="W60" s="22"/>
      <c r="AA60" s="49"/>
      <c r="AB60" s="49"/>
      <c r="AF60" s="49"/>
      <c r="AS60" s="22"/>
      <c r="AV60" s="22"/>
      <c r="AX60" s="22"/>
      <c r="AY60" s="22"/>
      <c r="BA60" s="22"/>
      <c r="BB60" s="22"/>
      <c r="BP60" s="49"/>
      <c r="BX60" s="49"/>
    </row>
    <row r="61" spans="22:76">
      <c r="V61" s="22"/>
      <c r="W61" s="22"/>
      <c r="AA61" s="49"/>
      <c r="AB61" s="49"/>
      <c r="AF61" s="49"/>
      <c r="AS61" s="22"/>
      <c r="AV61" s="22"/>
      <c r="AX61" s="22"/>
      <c r="AY61" s="22"/>
      <c r="BA61" s="22"/>
      <c r="BB61" s="22"/>
      <c r="BP61" s="49"/>
      <c r="BX61" s="49"/>
    </row>
    <row r="62" spans="22:76">
      <c r="V62" s="22"/>
      <c r="W62" s="22"/>
      <c r="AA62" s="49"/>
      <c r="AB62" s="49"/>
      <c r="AF62" s="49"/>
      <c r="AS62" s="22"/>
      <c r="AV62" s="22"/>
      <c r="AX62" s="22"/>
      <c r="AY62" s="22"/>
      <c r="BA62" s="22"/>
      <c r="BB62" s="22"/>
      <c r="BP62" s="49"/>
      <c r="BX62" s="49"/>
    </row>
    <row r="63" spans="22:76">
      <c r="V63" s="22"/>
      <c r="W63" s="22"/>
      <c r="AA63" s="49"/>
      <c r="AB63" s="49"/>
      <c r="AF63" s="49"/>
      <c r="AS63" s="22"/>
      <c r="AV63" s="22"/>
      <c r="AX63" s="22"/>
      <c r="AY63" s="22"/>
      <c r="BA63" s="22"/>
      <c r="BB63" s="22"/>
      <c r="BP63" s="49"/>
      <c r="BX63" s="49"/>
    </row>
    <row r="64" spans="22:76">
      <c r="V64" s="22"/>
      <c r="W64" s="22"/>
      <c r="AA64" s="49"/>
      <c r="AB64" s="49"/>
      <c r="AF64" s="49"/>
      <c r="AS64" s="22"/>
      <c r="AV64" s="22"/>
      <c r="AX64" s="22"/>
      <c r="AY64" s="22"/>
      <c r="BA64" s="22"/>
      <c r="BB64" s="22"/>
      <c r="BP64" s="49"/>
      <c r="BX64" s="49"/>
    </row>
    <row r="65" spans="22:76">
      <c r="V65" s="22"/>
      <c r="W65" s="22"/>
      <c r="AA65" s="49"/>
      <c r="AB65" s="49"/>
      <c r="AF65" s="49"/>
      <c r="AS65" s="22"/>
      <c r="AV65" s="22"/>
      <c r="AX65" s="22"/>
      <c r="AY65" s="22"/>
      <c r="BA65" s="22"/>
      <c r="BB65" s="22"/>
      <c r="BP65" s="49"/>
      <c r="BX65" s="49"/>
    </row>
    <row r="66" spans="22:76">
      <c r="V66" s="22"/>
      <c r="W66" s="22"/>
      <c r="AA66" s="49"/>
      <c r="AB66" s="49"/>
      <c r="AF66" s="49"/>
      <c r="AS66" s="22"/>
      <c r="AV66" s="22"/>
      <c r="AX66" s="22"/>
      <c r="AY66" s="22"/>
      <c r="BA66" s="22"/>
      <c r="BB66" s="22"/>
      <c r="BP66" s="49"/>
      <c r="BX66" s="49"/>
    </row>
    <row r="67" spans="22:76">
      <c r="V67" s="22"/>
      <c r="W67" s="22"/>
      <c r="AA67" s="49"/>
      <c r="AB67" s="49"/>
      <c r="AF67" s="49"/>
      <c r="AS67" s="22"/>
      <c r="AV67" s="22"/>
      <c r="AX67" s="22"/>
      <c r="AY67" s="22"/>
      <c r="BA67" s="22"/>
      <c r="BB67" s="22"/>
      <c r="BP67" s="49"/>
      <c r="BX67" s="49"/>
    </row>
    <row r="68" spans="22:76">
      <c r="V68" s="22"/>
      <c r="W68" s="22"/>
      <c r="AA68" s="49"/>
      <c r="AB68" s="49"/>
      <c r="AF68" s="49"/>
      <c r="AS68" s="22"/>
      <c r="AV68" s="22"/>
      <c r="AX68" s="22"/>
      <c r="AY68" s="22"/>
      <c r="BA68" s="22"/>
      <c r="BB68" s="22"/>
      <c r="BP68" s="49"/>
      <c r="BX68" s="49"/>
    </row>
    <row r="69" spans="22:76">
      <c r="V69" s="22"/>
      <c r="W69" s="22"/>
      <c r="AA69" s="49"/>
      <c r="AB69" s="49"/>
      <c r="AF69" s="49"/>
      <c r="AS69" s="22"/>
      <c r="AV69" s="22"/>
      <c r="AX69" s="22"/>
      <c r="AY69" s="22"/>
      <c r="BA69" s="22"/>
      <c r="BB69" s="22"/>
      <c r="BP69" s="49"/>
      <c r="BX69" s="49"/>
    </row>
    <row r="70" spans="22:76">
      <c r="V70" s="22"/>
      <c r="W70" s="22"/>
      <c r="AA70" s="49"/>
      <c r="AB70" s="49"/>
      <c r="AF70" s="49"/>
      <c r="AS70" s="22"/>
      <c r="AV70" s="22"/>
      <c r="AX70" s="22"/>
      <c r="AY70" s="22"/>
      <c r="BA70" s="22"/>
      <c r="BB70" s="22"/>
      <c r="BP70" s="49"/>
      <c r="BX70" s="49"/>
    </row>
    <row r="71" spans="22:76">
      <c r="V71" s="22"/>
      <c r="W71" s="22"/>
      <c r="AA71" s="49"/>
      <c r="AB71" s="49"/>
      <c r="AF71" s="49"/>
      <c r="AS71" s="22"/>
      <c r="AV71" s="22"/>
      <c r="AX71" s="22"/>
      <c r="AY71" s="22"/>
      <c r="BA71" s="22"/>
      <c r="BB71" s="22"/>
      <c r="BP71" s="49"/>
      <c r="BX71" s="49"/>
    </row>
    <row r="72" spans="22:76">
      <c r="V72" s="22"/>
      <c r="W72" s="22"/>
      <c r="AA72" s="49"/>
      <c r="AB72" s="49"/>
      <c r="AF72" s="49"/>
      <c r="AS72" s="22"/>
      <c r="AV72" s="22"/>
      <c r="AX72" s="22"/>
      <c r="AY72" s="22"/>
      <c r="BA72" s="22"/>
      <c r="BB72" s="22"/>
      <c r="BP72" s="49"/>
      <c r="BX72" s="49"/>
    </row>
    <row r="73" spans="22:76">
      <c r="V73" s="22"/>
      <c r="W73" s="22"/>
      <c r="AA73" s="49"/>
      <c r="AB73" s="49"/>
      <c r="AF73" s="49"/>
      <c r="AS73" s="22"/>
      <c r="AV73" s="22"/>
      <c r="AX73" s="22"/>
      <c r="AY73" s="22"/>
      <c r="BA73" s="22"/>
      <c r="BB73" s="22"/>
      <c r="BP73" s="49"/>
      <c r="BX73" s="49"/>
    </row>
    <row r="74" spans="22:76">
      <c r="V74" s="22"/>
      <c r="W74" s="22"/>
      <c r="AA74" s="49"/>
      <c r="AB74" s="49"/>
      <c r="AF74" s="49"/>
      <c r="AS74" s="22"/>
      <c r="AV74" s="22"/>
      <c r="AX74" s="22"/>
      <c r="AY74" s="22"/>
      <c r="BA74" s="22"/>
      <c r="BB74" s="22"/>
      <c r="BP74" s="49"/>
      <c r="BX74" s="49"/>
    </row>
    <row r="75" spans="22:76">
      <c r="V75" s="22"/>
      <c r="W75" s="22"/>
      <c r="AA75" s="49"/>
      <c r="AB75" s="49"/>
      <c r="AF75" s="49"/>
      <c r="AS75" s="22"/>
      <c r="AV75" s="22"/>
      <c r="AX75" s="22"/>
      <c r="AY75" s="22"/>
      <c r="BA75" s="22"/>
      <c r="BB75" s="22"/>
      <c r="BP75" s="49"/>
      <c r="BX75" s="49"/>
    </row>
    <row r="76" spans="22:76">
      <c r="V76" s="22"/>
      <c r="W76" s="22"/>
      <c r="AA76" s="49"/>
      <c r="AB76" s="49"/>
      <c r="AF76" s="49"/>
      <c r="AS76" s="22"/>
      <c r="AV76" s="22"/>
      <c r="AX76" s="22"/>
      <c r="AY76" s="22"/>
      <c r="BA76" s="22"/>
      <c r="BB76" s="22"/>
      <c r="BP76" s="49"/>
      <c r="BX76" s="49"/>
    </row>
    <row r="77" spans="22:76">
      <c r="V77" s="22"/>
      <c r="W77" s="22"/>
      <c r="AA77" s="49"/>
      <c r="AB77" s="49"/>
      <c r="AF77" s="49"/>
      <c r="AS77" s="22"/>
      <c r="AV77" s="22"/>
      <c r="AX77" s="22"/>
      <c r="AY77" s="22"/>
      <c r="BA77" s="22"/>
      <c r="BB77" s="22"/>
      <c r="BP77" s="49"/>
      <c r="BX77" s="49"/>
    </row>
    <row r="78" spans="22:76">
      <c r="V78" s="22"/>
      <c r="W78" s="22"/>
      <c r="AA78" s="49"/>
      <c r="AB78" s="49"/>
      <c r="AF78" s="49"/>
      <c r="AS78" s="22"/>
      <c r="AV78" s="22"/>
      <c r="AX78" s="22"/>
      <c r="AY78" s="22"/>
      <c r="BA78" s="22"/>
      <c r="BB78" s="22"/>
      <c r="BP78" s="49"/>
      <c r="BX78" s="49"/>
    </row>
    <row r="79" spans="22:76">
      <c r="V79" s="22"/>
      <c r="W79" s="22"/>
      <c r="AA79" s="49"/>
      <c r="AB79" s="49"/>
      <c r="AF79" s="49"/>
      <c r="AS79" s="22"/>
      <c r="AV79" s="22"/>
      <c r="AX79" s="22"/>
      <c r="AY79" s="22"/>
      <c r="BA79" s="22"/>
      <c r="BB79" s="22"/>
      <c r="BP79" s="49"/>
      <c r="BX79" s="49"/>
    </row>
    <row r="80" spans="22:76">
      <c r="V80" s="22"/>
      <c r="W80" s="22"/>
      <c r="AA80" s="49"/>
      <c r="AB80" s="49"/>
      <c r="AF80" s="49"/>
      <c r="AS80" s="22"/>
      <c r="AV80" s="22"/>
      <c r="AX80" s="22"/>
      <c r="AY80" s="22"/>
      <c r="BA80" s="22"/>
      <c r="BB80" s="22"/>
      <c r="BP80" s="49"/>
      <c r="BX80" s="49"/>
    </row>
    <row r="81" spans="22:76">
      <c r="V81" s="22"/>
      <c r="W81" s="22"/>
      <c r="AA81" s="49"/>
      <c r="AB81" s="49"/>
      <c r="AF81" s="49"/>
      <c r="AS81" s="22"/>
      <c r="AV81" s="22"/>
      <c r="AX81" s="22"/>
      <c r="AY81" s="22"/>
      <c r="BA81" s="22"/>
      <c r="BB81" s="22"/>
      <c r="BP81" s="49"/>
      <c r="BX81" s="49"/>
    </row>
    <row r="82" spans="22:76">
      <c r="V82" s="22"/>
      <c r="W82" s="22"/>
      <c r="AA82" s="49"/>
      <c r="AB82" s="49"/>
      <c r="AF82" s="49"/>
      <c r="AS82" s="22"/>
      <c r="AV82" s="22"/>
      <c r="AX82" s="22"/>
      <c r="AY82" s="22"/>
      <c r="BA82" s="22"/>
      <c r="BB82" s="22"/>
      <c r="BP82" s="49"/>
      <c r="BX82" s="49"/>
    </row>
    <row r="83" spans="22:76">
      <c r="V83" s="22"/>
      <c r="W83" s="22"/>
      <c r="AA83" s="49"/>
      <c r="AB83" s="49"/>
      <c r="AF83" s="49"/>
      <c r="AS83" s="22"/>
      <c r="AV83" s="22"/>
      <c r="AX83" s="22"/>
      <c r="AY83" s="22"/>
      <c r="BA83" s="22"/>
      <c r="BB83" s="22"/>
      <c r="BP83" s="49"/>
      <c r="BX83" s="49"/>
    </row>
    <row r="84" spans="22:76">
      <c r="V84" s="22"/>
      <c r="W84" s="22"/>
      <c r="AA84" s="49"/>
      <c r="AB84" s="49"/>
      <c r="AF84" s="49"/>
      <c r="AS84" s="22"/>
      <c r="AV84" s="22"/>
      <c r="AX84" s="22"/>
      <c r="AY84" s="22"/>
      <c r="BA84" s="22"/>
      <c r="BB84" s="22"/>
      <c r="BP84" s="49"/>
      <c r="BX84" s="49"/>
    </row>
    <row r="85" spans="22:76">
      <c r="V85" s="22"/>
      <c r="W85" s="22"/>
      <c r="AA85" s="49"/>
      <c r="AB85" s="49"/>
      <c r="AF85" s="49"/>
      <c r="AS85" s="22"/>
      <c r="AV85" s="22"/>
      <c r="AX85" s="22"/>
      <c r="AY85" s="22"/>
      <c r="BA85" s="22"/>
      <c r="BB85" s="22"/>
      <c r="BP85" s="49"/>
      <c r="BX85" s="49"/>
    </row>
    <row r="86" spans="22:76">
      <c r="V86" s="22"/>
      <c r="W86" s="22"/>
      <c r="AA86" s="49"/>
      <c r="AB86" s="49"/>
      <c r="AF86" s="49"/>
      <c r="AS86" s="22"/>
      <c r="AV86" s="22"/>
      <c r="AX86" s="22"/>
      <c r="AY86" s="22"/>
      <c r="BA86" s="22"/>
      <c r="BB86" s="22"/>
      <c r="BP86" s="49"/>
      <c r="BX86" s="49"/>
    </row>
    <row r="87" spans="22:76">
      <c r="V87" s="22"/>
      <c r="W87" s="22"/>
      <c r="AA87" s="49"/>
      <c r="AB87" s="49"/>
      <c r="AF87" s="49"/>
      <c r="AS87" s="22"/>
      <c r="AV87" s="22"/>
      <c r="AX87" s="22"/>
      <c r="AY87" s="22"/>
      <c r="BA87" s="22"/>
      <c r="BB87" s="22"/>
      <c r="BP87" s="49"/>
      <c r="BX87" s="49"/>
    </row>
    <row r="88" spans="22:76">
      <c r="V88" s="22"/>
      <c r="W88" s="22"/>
      <c r="AA88" s="49"/>
      <c r="AB88" s="49"/>
      <c r="AF88" s="49"/>
      <c r="AS88" s="22"/>
      <c r="AV88" s="22"/>
      <c r="AX88" s="22"/>
      <c r="AY88" s="22"/>
      <c r="BA88" s="22"/>
      <c r="BB88" s="22"/>
      <c r="BP88" s="49"/>
      <c r="BX88" s="49"/>
    </row>
    <row r="89" spans="22:76">
      <c r="V89" s="22"/>
      <c r="W89" s="22"/>
      <c r="AA89" s="49"/>
      <c r="AB89" s="49"/>
      <c r="AF89" s="49"/>
      <c r="AS89" s="22"/>
      <c r="AV89" s="22"/>
      <c r="AX89" s="22"/>
      <c r="AY89" s="22"/>
      <c r="BA89" s="22"/>
      <c r="BB89" s="22"/>
      <c r="BP89" s="49"/>
      <c r="BX89" s="49"/>
    </row>
    <row r="90" spans="22:76">
      <c r="V90" s="22"/>
      <c r="W90" s="22"/>
      <c r="AA90" s="49"/>
      <c r="AB90" s="49"/>
      <c r="AF90" s="49"/>
      <c r="AS90" s="22"/>
      <c r="AV90" s="22"/>
      <c r="AX90" s="22"/>
      <c r="AY90" s="22"/>
      <c r="BA90" s="22"/>
      <c r="BB90" s="22"/>
      <c r="BP90" s="49"/>
      <c r="BX90" s="49"/>
    </row>
    <row r="91" spans="22:76">
      <c r="V91" s="22"/>
      <c r="W91" s="22"/>
      <c r="AA91" s="49"/>
      <c r="AB91" s="49"/>
      <c r="AF91" s="49"/>
      <c r="AS91" s="22"/>
      <c r="AV91" s="22"/>
      <c r="AX91" s="22"/>
      <c r="AY91" s="22"/>
      <c r="BA91" s="22"/>
      <c r="BB91" s="22"/>
      <c r="BP91" s="49"/>
      <c r="BX91" s="49"/>
    </row>
    <row r="92" spans="22:76">
      <c r="V92" s="22"/>
      <c r="W92" s="22"/>
      <c r="AA92" s="49"/>
      <c r="AB92" s="49"/>
      <c r="AF92" s="49"/>
      <c r="AS92" s="22"/>
      <c r="AV92" s="22"/>
      <c r="AX92" s="22"/>
      <c r="AY92" s="22"/>
      <c r="BA92" s="22"/>
      <c r="BB92" s="22"/>
      <c r="BP92" s="49"/>
      <c r="BX92" s="49"/>
    </row>
    <row r="93" spans="22:76">
      <c r="V93" s="22"/>
      <c r="W93" s="22"/>
      <c r="AA93" s="49"/>
      <c r="AB93" s="49"/>
      <c r="AF93" s="49"/>
      <c r="AS93" s="22"/>
      <c r="AV93" s="22"/>
      <c r="AX93" s="22"/>
      <c r="AY93" s="22"/>
      <c r="BA93" s="22"/>
      <c r="BB93" s="22"/>
      <c r="BP93" s="49"/>
      <c r="BX93" s="49"/>
    </row>
    <row r="94" spans="22:76">
      <c r="V94" s="22"/>
      <c r="W94" s="22"/>
      <c r="AA94" s="49"/>
      <c r="AB94" s="49"/>
      <c r="AF94" s="49"/>
      <c r="AS94" s="22"/>
      <c r="AV94" s="22"/>
      <c r="AX94" s="22"/>
      <c r="AY94" s="22"/>
      <c r="BA94" s="22"/>
      <c r="BB94" s="22"/>
      <c r="BP94" s="49"/>
      <c r="BX94" s="49"/>
    </row>
    <row r="95" spans="22:76">
      <c r="V95" s="22"/>
      <c r="W95" s="22"/>
      <c r="AA95" s="49"/>
      <c r="AB95" s="49"/>
      <c r="AF95" s="49"/>
      <c r="AS95" s="22"/>
      <c r="AV95" s="22"/>
      <c r="AX95" s="22"/>
      <c r="AY95" s="22"/>
      <c r="BA95" s="22"/>
      <c r="BB95" s="22"/>
      <c r="BP95" s="49"/>
      <c r="BX95" s="49"/>
    </row>
    <row r="96" spans="22:76">
      <c r="V96" s="22"/>
      <c r="W96" s="22"/>
      <c r="AA96" s="49"/>
      <c r="AB96" s="49"/>
      <c r="AF96" s="49"/>
      <c r="AS96" s="22"/>
      <c r="AV96" s="22"/>
      <c r="AX96" s="22"/>
      <c r="AY96" s="22"/>
      <c r="BA96" s="22"/>
      <c r="BB96" s="22"/>
      <c r="BP96" s="49"/>
      <c r="BX96" s="49"/>
    </row>
    <row r="97" spans="22:76">
      <c r="V97" s="22"/>
      <c r="W97" s="22"/>
      <c r="AA97" s="49"/>
      <c r="AB97" s="49"/>
      <c r="AF97" s="49"/>
      <c r="AS97" s="22"/>
      <c r="AV97" s="22"/>
      <c r="AX97" s="22"/>
      <c r="AY97" s="22"/>
      <c r="BA97" s="22"/>
      <c r="BB97" s="22"/>
      <c r="BP97" s="49"/>
      <c r="BX97" s="49"/>
    </row>
    <row r="98" spans="22:76">
      <c r="V98" s="22"/>
      <c r="W98" s="22"/>
      <c r="AA98" s="49"/>
      <c r="AB98" s="49"/>
      <c r="AF98" s="49"/>
      <c r="AS98" s="22"/>
      <c r="AV98" s="22"/>
      <c r="AX98" s="22"/>
      <c r="AY98" s="22"/>
      <c r="BA98" s="22"/>
      <c r="BB98" s="22"/>
      <c r="BP98" s="49"/>
      <c r="BX98" s="49"/>
    </row>
    <row r="99" spans="22:76">
      <c r="V99" s="22"/>
      <c r="W99" s="22"/>
      <c r="AA99" s="49"/>
      <c r="AB99" s="49"/>
      <c r="AF99" s="49"/>
      <c r="AS99" s="22"/>
      <c r="AV99" s="22"/>
      <c r="AX99" s="22"/>
      <c r="AY99" s="22"/>
      <c r="BA99" s="22"/>
      <c r="BB99" s="22"/>
      <c r="BP99" s="49"/>
      <c r="BX99" s="49"/>
    </row>
    <row r="100" spans="22:76">
      <c r="V100" s="22"/>
      <c r="W100" s="22"/>
      <c r="AA100" s="49"/>
      <c r="AB100" s="49"/>
      <c r="AF100" s="49"/>
      <c r="AS100" s="22"/>
      <c r="AV100" s="22"/>
      <c r="AX100" s="22"/>
      <c r="AY100" s="22"/>
      <c r="BA100" s="22"/>
      <c r="BB100" s="22"/>
      <c r="BP100" s="49"/>
      <c r="BX100" s="49"/>
    </row>
    <row r="101" spans="22:76">
      <c r="V101" s="22"/>
      <c r="W101" s="22"/>
      <c r="AA101" s="49"/>
      <c r="AB101" s="49"/>
      <c r="AF101" s="49"/>
      <c r="AS101" s="22"/>
      <c r="AV101" s="22"/>
      <c r="AX101" s="22"/>
      <c r="AY101" s="22"/>
      <c r="BA101" s="22"/>
      <c r="BB101" s="22"/>
      <c r="BP101" s="49"/>
      <c r="BX101" s="49"/>
    </row>
    <row r="102" spans="22:76">
      <c r="V102" s="22"/>
      <c r="W102" s="22"/>
      <c r="AA102" s="49"/>
      <c r="AB102" s="49"/>
      <c r="AF102" s="49"/>
      <c r="AS102" s="22"/>
      <c r="AV102" s="22"/>
      <c r="AX102" s="22"/>
      <c r="AY102" s="22"/>
      <c r="BA102" s="22"/>
      <c r="BB102" s="22"/>
      <c r="BP102" s="49"/>
      <c r="BX102" s="49"/>
    </row>
    <row r="103" spans="22:76">
      <c r="V103" s="22"/>
      <c r="W103" s="22"/>
      <c r="AA103" s="49"/>
      <c r="AB103" s="49"/>
      <c r="AF103" s="49"/>
      <c r="AS103" s="22"/>
      <c r="AV103" s="22"/>
      <c r="AX103" s="22"/>
      <c r="AY103" s="22"/>
      <c r="BA103" s="22"/>
      <c r="BB103" s="22"/>
      <c r="BP103" s="49"/>
      <c r="BX103" s="49"/>
    </row>
    <row r="104" spans="22:76">
      <c r="V104" s="22"/>
      <c r="W104" s="22"/>
      <c r="AA104" s="49"/>
      <c r="AB104" s="49"/>
      <c r="AF104" s="49"/>
      <c r="AS104" s="22"/>
      <c r="AV104" s="22"/>
      <c r="AX104" s="22"/>
      <c r="AY104" s="22"/>
      <c r="BA104" s="22"/>
      <c r="BB104" s="22"/>
      <c r="BP104" s="49"/>
      <c r="BX104" s="49"/>
    </row>
    <row r="105" spans="22:76">
      <c r="V105" s="22"/>
      <c r="W105" s="22"/>
      <c r="AA105" s="49"/>
      <c r="AB105" s="49"/>
      <c r="AF105" s="49"/>
      <c r="AS105" s="22"/>
      <c r="AV105" s="22"/>
      <c r="AX105" s="22"/>
      <c r="AY105" s="22"/>
      <c r="BA105" s="22"/>
      <c r="BB105" s="22"/>
      <c r="BP105" s="49"/>
      <c r="BX105" s="49"/>
    </row>
    <row r="106" spans="22:76">
      <c r="V106" s="22"/>
      <c r="W106" s="22"/>
      <c r="AA106" s="49"/>
      <c r="AB106" s="49"/>
      <c r="AF106" s="49"/>
      <c r="AS106" s="22"/>
      <c r="AV106" s="22"/>
      <c r="AX106" s="22"/>
      <c r="AY106" s="22"/>
      <c r="BA106" s="22"/>
      <c r="BB106" s="22"/>
      <c r="BP106" s="49"/>
      <c r="BX106" s="49"/>
    </row>
    <row r="107" spans="22:76">
      <c r="V107" s="22"/>
      <c r="W107" s="22"/>
      <c r="AA107" s="49"/>
      <c r="AB107" s="49"/>
      <c r="AF107" s="49"/>
      <c r="AS107" s="22"/>
      <c r="AV107" s="22"/>
      <c r="AX107" s="22"/>
      <c r="AY107" s="22"/>
      <c r="BA107" s="22"/>
      <c r="BB107" s="22"/>
      <c r="BP107" s="49"/>
      <c r="BX107" s="49"/>
    </row>
    <row r="108" spans="22:76">
      <c r="V108" s="22"/>
      <c r="W108" s="22"/>
      <c r="AA108" s="49"/>
      <c r="AB108" s="49"/>
      <c r="AF108" s="49"/>
      <c r="AS108" s="22"/>
      <c r="AV108" s="22"/>
      <c r="AX108" s="22"/>
      <c r="AY108" s="22"/>
      <c r="BA108" s="22"/>
      <c r="BB108" s="22"/>
      <c r="BP108" s="49"/>
      <c r="BX108" s="49"/>
    </row>
    <row r="109" spans="22:76">
      <c r="V109" s="22"/>
      <c r="W109" s="22"/>
      <c r="AA109" s="49"/>
      <c r="AB109" s="49"/>
      <c r="AF109" s="49"/>
      <c r="AS109" s="22"/>
      <c r="AV109" s="22"/>
      <c r="AX109" s="22"/>
      <c r="AY109" s="22"/>
      <c r="BA109" s="22"/>
      <c r="BB109" s="22"/>
      <c r="BP109" s="49"/>
      <c r="BX109" s="49"/>
    </row>
    <row r="110" spans="22:76">
      <c r="V110" s="22"/>
      <c r="W110" s="22"/>
      <c r="AA110" s="49"/>
      <c r="AB110" s="49"/>
      <c r="AF110" s="49"/>
      <c r="AS110" s="22"/>
      <c r="AV110" s="22"/>
      <c r="AX110" s="22"/>
      <c r="AY110" s="22"/>
      <c r="BA110" s="22"/>
      <c r="BB110" s="22"/>
      <c r="BP110" s="49"/>
      <c r="BX110" s="49"/>
    </row>
    <row r="111" spans="22:76">
      <c r="V111" s="22"/>
      <c r="W111" s="22"/>
      <c r="AA111" s="49"/>
      <c r="AB111" s="49"/>
      <c r="AF111" s="49"/>
      <c r="AS111" s="22"/>
      <c r="AV111" s="22"/>
      <c r="AX111" s="22"/>
      <c r="AY111" s="22"/>
      <c r="BA111" s="22"/>
      <c r="BB111" s="22"/>
      <c r="BP111" s="49"/>
      <c r="BX111" s="49"/>
    </row>
    <row r="112" spans="22:76">
      <c r="V112" s="22"/>
      <c r="W112" s="22"/>
      <c r="AA112" s="49"/>
      <c r="AB112" s="49"/>
      <c r="AF112" s="49"/>
      <c r="AS112" s="22"/>
      <c r="AV112" s="22"/>
      <c r="AX112" s="22"/>
      <c r="AY112" s="22"/>
      <c r="BA112" s="22"/>
      <c r="BB112" s="22"/>
      <c r="BP112" s="49"/>
      <c r="BX112" s="49"/>
    </row>
    <row r="113" spans="22:76">
      <c r="V113" s="22"/>
      <c r="W113" s="22"/>
      <c r="AA113" s="49"/>
      <c r="AB113" s="49"/>
      <c r="AF113" s="49"/>
      <c r="AS113" s="22"/>
      <c r="AV113" s="22"/>
      <c r="AX113" s="22"/>
      <c r="AY113" s="22"/>
      <c r="BA113" s="22"/>
      <c r="BB113" s="22"/>
      <c r="BP113" s="49"/>
      <c r="BX113" s="49"/>
    </row>
    <row r="114" spans="22:76">
      <c r="V114" s="22"/>
      <c r="W114" s="22"/>
      <c r="AA114" s="49"/>
      <c r="AB114" s="49"/>
      <c r="AF114" s="49"/>
      <c r="AS114" s="22"/>
      <c r="AV114" s="22"/>
      <c r="AX114" s="22"/>
      <c r="AY114" s="22"/>
      <c r="BA114" s="22"/>
      <c r="BB114" s="22"/>
      <c r="BP114" s="49"/>
      <c r="BX114" s="49"/>
    </row>
    <row r="115" spans="22:76">
      <c r="V115" s="22"/>
      <c r="W115" s="22"/>
      <c r="AA115" s="49"/>
      <c r="AB115" s="49"/>
      <c r="AF115" s="49"/>
      <c r="AS115" s="22"/>
      <c r="AV115" s="22"/>
      <c r="AX115" s="22"/>
      <c r="AY115" s="22"/>
      <c r="BA115" s="22"/>
      <c r="BB115" s="22"/>
      <c r="BP115" s="49"/>
      <c r="BX115" s="49"/>
    </row>
    <row r="116" spans="22:76">
      <c r="V116" s="22"/>
      <c r="W116" s="22"/>
      <c r="AA116" s="49"/>
      <c r="AB116" s="49"/>
      <c r="AF116" s="49"/>
      <c r="AS116" s="22"/>
      <c r="AV116" s="22"/>
      <c r="AX116" s="22"/>
      <c r="AY116" s="22"/>
      <c r="BA116" s="22"/>
      <c r="BB116" s="22"/>
      <c r="BP116" s="49"/>
      <c r="BX116" s="49"/>
    </row>
    <row r="117" spans="22:76">
      <c r="V117" s="22"/>
      <c r="W117" s="22"/>
      <c r="AA117" s="49"/>
      <c r="AB117" s="49"/>
      <c r="AF117" s="49"/>
      <c r="AS117" s="22"/>
      <c r="AV117" s="22"/>
      <c r="AX117" s="22"/>
      <c r="AY117" s="22"/>
      <c r="BA117" s="22"/>
      <c r="BB117" s="22"/>
      <c r="BP117" s="49"/>
      <c r="BX117" s="49"/>
    </row>
    <row r="118" spans="22:76">
      <c r="V118" s="22"/>
      <c r="W118" s="22"/>
      <c r="AA118" s="49"/>
      <c r="AB118" s="49"/>
      <c r="AF118" s="49"/>
      <c r="AS118" s="22"/>
      <c r="AV118" s="22"/>
      <c r="AX118" s="22"/>
      <c r="AY118" s="22"/>
      <c r="BA118" s="22"/>
      <c r="BB118" s="22"/>
      <c r="BP118" s="49"/>
      <c r="BX118" s="49"/>
    </row>
    <row r="119" spans="22:76">
      <c r="V119" s="22"/>
      <c r="W119" s="22"/>
      <c r="AA119" s="49"/>
      <c r="AB119" s="49"/>
      <c r="AF119" s="49"/>
      <c r="AS119" s="22"/>
      <c r="AV119" s="22"/>
      <c r="AX119" s="22"/>
      <c r="AY119" s="22"/>
      <c r="BA119" s="22"/>
      <c r="BB119" s="22"/>
      <c r="BP119" s="49"/>
      <c r="BX119" s="49"/>
    </row>
    <row r="120" spans="22:76">
      <c r="V120" s="22"/>
      <c r="W120" s="22"/>
      <c r="AA120" s="49"/>
      <c r="AB120" s="49"/>
      <c r="AF120" s="49"/>
      <c r="AS120" s="22"/>
      <c r="AV120" s="22"/>
      <c r="AX120" s="22"/>
      <c r="AY120" s="22"/>
      <c r="BA120" s="22"/>
      <c r="BB120" s="22"/>
      <c r="BP120" s="49"/>
      <c r="BX120" s="49"/>
    </row>
    <row r="121" spans="22:76">
      <c r="V121" s="22"/>
      <c r="W121" s="22"/>
      <c r="AA121" s="49"/>
      <c r="AB121" s="49"/>
      <c r="AF121" s="49"/>
      <c r="AS121" s="22"/>
      <c r="AV121" s="22"/>
      <c r="AX121" s="22"/>
      <c r="AY121" s="22"/>
      <c r="BA121" s="22"/>
      <c r="BB121" s="22"/>
      <c r="BP121" s="49"/>
      <c r="BX121" s="49"/>
    </row>
    <row r="122" spans="22:76">
      <c r="V122" s="22"/>
      <c r="W122" s="22"/>
      <c r="AA122" s="49"/>
      <c r="AB122" s="49"/>
      <c r="AF122" s="49"/>
      <c r="AS122" s="22"/>
      <c r="AV122" s="22"/>
      <c r="AX122" s="22"/>
      <c r="AY122" s="22"/>
      <c r="BA122" s="22"/>
      <c r="BB122" s="22"/>
      <c r="BP122" s="49"/>
      <c r="BX122" s="49"/>
    </row>
    <row r="123" spans="22:76">
      <c r="V123" s="22"/>
      <c r="W123" s="22"/>
      <c r="AA123" s="49"/>
      <c r="AB123" s="49"/>
      <c r="AF123" s="49"/>
      <c r="AS123" s="22"/>
      <c r="AV123" s="22"/>
      <c r="AX123" s="22"/>
      <c r="AY123" s="22"/>
      <c r="BA123" s="22"/>
      <c r="BB123" s="22"/>
      <c r="BP123" s="49"/>
      <c r="BX123" s="49"/>
    </row>
    <row r="124" spans="22:76">
      <c r="V124" s="22"/>
      <c r="W124" s="22"/>
      <c r="AA124" s="49"/>
      <c r="AB124" s="49"/>
      <c r="AF124" s="49"/>
      <c r="AS124" s="22"/>
      <c r="AV124" s="22"/>
      <c r="AX124" s="22"/>
      <c r="AY124" s="22"/>
      <c r="BA124" s="22"/>
      <c r="BB124" s="22"/>
      <c r="BP124" s="49"/>
      <c r="BX124" s="49"/>
    </row>
    <row r="125" spans="22:76">
      <c r="V125" s="22"/>
      <c r="W125" s="22"/>
      <c r="AA125" s="49"/>
      <c r="AB125" s="49"/>
      <c r="AF125" s="49"/>
      <c r="AS125" s="22"/>
      <c r="AV125" s="22"/>
      <c r="AX125" s="22"/>
      <c r="AY125" s="22"/>
      <c r="BA125" s="22"/>
      <c r="BB125" s="22"/>
      <c r="BP125" s="49"/>
      <c r="BX125" s="49"/>
    </row>
    <row r="126" spans="22:76">
      <c r="V126" s="22"/>
      <c r="W126" s="22"/>
      <c r="AA126" s="49"/>
      <c r="AB126" s="49"/>
      <c r="AF126" s="49"/>
      <c r="AS126" s="22"/>
      <c r="AV126" s="22"/>
      <c r="AX126" s="22"/>
      <c r="AY126" s="22"/>
      <c r="BA126" s="22"/>
      <c r="BB126" s="22"/>
      <c r="BP126" s="49"/>
      <c r="BX126" s="49"/>
    </row>
    <row r="127" spans="22:76">
      <c r="V127" s="22"/>
      <c r="W127" s="22"/>
      <c r="AA127" s="49"/>
      <c r="AB127" s="49"/>
      <c r="AF127" s="49"/>
      <c r="AS127" s="22"/>
      <c r="AV127" s="22"/>
      <c r="AX127" s="22"/>
      <c r="AY127" s="22"/>
      <c r="BA127" s="22"/>
      <c r="BB127" s="22"/>
      <c r="BP127" s="49"/>
      <c r="BX127" s="49"/>
    </row>
    <row r="128" spans="22:76">
      <c r="V128" s="22"/>
      <c r="W128" s="22"/>
      <c r="AA128" s="49"/>
      <c r="AB128" s="49"/>
      <c r="AF128" s="49"/>
      <c r="AS128" s="22"/>
      <c r="AV128" s="22"/>
      <c r="AX128" s="22"/>
      <c r="AY128" s="22"/>
      <c r="BA128" s="22"/>
      <c r="BB128" s="22"/>
      <c r="BP128" s="49"/>
      <c r="BX128" s="49"/>
    </row>
    <row r="129" spans="22:76">
      <c r="V129" s="22"/>
      <c r="W129" s="22"/>
      <c r="AA129" s="49"/>
      <c r="AB129" s="49"/>
      <c r="AF129" s="49"/>
      <c r="AS129" s="22"/>
      <c r="AV129" s="22"/>
      <c r="AX129" s="22"/>
      <c r="AY129" s="22"/>
      <c r="BA129" s="22"/>
      <c r="BB129" s="22"/>
      <c r="BP129" s="49"/>
      <c r="BX129" s="49"/>
    </row>
    <row r="130" spans="22:76">
      <c r="V130" s="22"/>
      <c r="W130" s="22"/>
      <c r="AA130" s="49"/>
      <c r="AB130" s="49"/>
      <c r="AF130" s="49"/>
      <c r="AS130" s="22"/>
      <c r="AV130" s="22"/>
      <c r="AX130" s="22"/>
      <c r="AY130" s="22"/>
      <c r="BA130" s="22"/>
      <c r="BB130" s="22"/>
      <c r="BP130" s="49"/>
      <c r="BX130" s="49"/>
    </row>
    <row r="131" spans="22:76">
      <c r="V131" s="22"/>
      <c r="W131" s="22"/>
      <c r="AA131" s="49"/>
      <c r="AB131" s="49"/>
      <c r="AF131" s="49"/>
      <c r="AS131" s="22"/>
      <c r="AV131" s="22"/>
      <c r="AX131" s="22"/>
      <c r="AY131" s="22"/>
      <c r="BA131" s="22"/>
      <c r="BB131" s="22"/>
      <c r="BP131" s="49"/>
      <c r="BX131" s="49"/>
    </row>
    <row r="132" spans="22:76">
      <c r="V132" s="22"/>
      <c r="W132" s="22"/>
      <c r="AA132" s="49"/>
      <c r="AB132" s="49"/>
      <c r="AF132" s="49"/>
      <c r="AS132" s="22"/>
      <c r="AV132" s="22"/>
      <c r="AX132" s="22"/>
      <c r="AY132" s="22"/>
      <c r="BA132" s="22"/>
      <c r="BB132" s="22"/>
      <c r="BP132" s="49"/>
      <c r="BX132" s="49"/>
    </row>
    <row r="133" spans="22:76">
      <c r="V133" s="22"/>
      <c r="W133" s="22"/>
      <c r="AA133" s="49"/>
      <c r="AB133" s="49"/>
      <c r="AF133" s="49"/>
      <c r="AS133" s="22"/>
      <c r="AV133" s="22"/>
      <c r="AX133" s="22"/>
      <c r="AY133" s="22"/>
      <c r="BA133" s="22"/>
      <c r="BB133" s="22"/>
      <c r="BP133" s="49"/>
      <c r="BX133" s="49"/>
    </row>
    <row r="134" spans="22:76">
      <c r="V134" s="22"/>
      <c r="W134" s="22"/>
      <c r="AA134" s="49"/>
      <c r="AB134" s="49"/>
      <c r="AF134" s="49"/>
      <c r="AS134" s="22"/>
      <c r="AV134" s="22"/>
      <c r="AX134" s="22"/>
      <c r="AY134" s="22"/>
      <c r="BA134" s="22"/>
      <c r="BB134" s="22"/>
      <c r="BP134" s="49"/>
      <c r="BX134" s="49"/>
    </row>
    <row r="135" spans="22:76">
      <c r="V135" s="22"/>
      <c r="W135" s="22"/>
      <c r="AA135" s="49"/>
      <c r="AB135" s="49"/>
      <c r="AF135" s="49"/>
      <c r="AS135" s="22"/>
      <c r="AV135" s="22"/>
      <c r="AX135" s="22"/>
      <c r="AY135" s="22"/>
      <c r="BA135" s="22"/>
      <c r="BB135" s="22"/>
      <c r="BP135" s="49"/>
      <c r="BX135" s="49"/>
    </row>
    <row r="136" spans="22:76">
      <c r="V136" s="22"/>
      <c r="W136" s="22"/>
      <c r="AA136" s="49"/>
      <c r="AB136" s="49"/>
      <c r="AF136" s="49"/>
      <c r="AS136" s="22"/>
      <c r="AV136" s="22"/>
      <c r="AX136" s="22"/>
      <c r="AY136" s="22"/>
      <c r="BA136" s="22"/>
      <c r="BB136" s="22"/>
      <c r="BP136" s="49"/>
      <c r="BX136" s="49"/>
    </row>
    <row r="137" spans="22:76">
      <c r="V137" s="22"/>
      <c r="W137" s="22"/>
      <c r="AA137" s="49"/>
      <c r="AB137" s="49"/>
      <c r="AF137" s="49"/>
      <c r="AS137" s="22"/>
      <c r="AV137" s="22"/>
      <c r="AX137" s="22"/>
      <c r="AY137" s="22"/>
      <c r="BA137" s="22"/>
      <c r="BB137" s="22"/>
      <c r="BP137" s="49"/>
      <c r="BX137" s="49"/>
    </row>
    <row r="138" spans="22:76">
      <c r="V138" s="22"/>
      <c r="W138" s="22"/>
      <c r="AA138" s="49"/>
      <c r="AB138" s="49"/>
      <c r="AF138" s="49"/>
      <c r="AS138" s="22"/>
      <c r="AV138" s="22"/>
      <c r="AX138" s="22"/>
      <c r="AY138" s="22"/>
      <c r="BA138" s="22"/>
      <c r="BB138" s="22"/>
      <c r="BP138" s="49"/>
      <c r="BX138" s="49"/>
    </row>
    <row r="139" spans="22:76">
      <c r="V139" s="22"/>
      <c r="W139" s="22"/>
      <c r="AA139" s="49"/>
      <c r="AB139" s="49"/>
      <c r="AF139" s="49"/>
      <c r="AS139" s="22"/>
      <c r="AV139" s="22"/>
      <c r="AX139" s="22"/>
      <c r="AY139" s="22"/>
      <c r="BA139" s="22"/>
      <c r="BB139" s="22"/>
      <c r="BP139" s="49"/>
      <c r="BX139" s="49"/>
    </row>
    <row r="140" spans="22:76">
      <c r="V140" s="22"/>
      <c r="W140" s="22"/>
      <c r="AA140" s="49"/>
      <c r="AB140" s="49"/>
      <c r="AF140" s="49"/>
      <c r="AS140" s="22"/>
      <c r="AV140" s="22"/>
      <c r="AX140" s="22"/>
      <c r="AY140" s="22"/>
      <c r="BA140" s="22"/>
      <c r="BB140" s="22"/>
      <c r="BP140" s="49"/>
      <c r="BX140" s="49"/>
    </row>
    <row r="141" spans="22:76">
      <c r="V141" s="22"/>
      <c r="W141" s="22"/>
      <c r="AA141" s="49"/>
      <c r="AB141" s="49"/>
      <c r="AF141" s="49"/>
      <c r="AS141" s="22"/>
      <c r="AV141" s="22"/>
      <c r="AX141" s="22"/>
      <c r="AY141" s="22"/>
      <c r="BA141" s="22"/>
      <c r="BB141" s="22"/>
      <c r="BP141" s="49"/>
      <c r="BX141" s="49"/>
    </row>
    <row r="142" spans="22:76">
      <c r="V142" s="22"/>
      <c r="W142" s="22"/>
      <c r="AA142" s="49"/>
      <c r="AB142" s="49"/>
      <c r="AF142" s="49"/>
      <c r="AS142" s="22"/>
      <c r="AV142" s="22"/>
      <c r="AX142" s="22"/>
      <c r="AY142" s="22"/>
      <c r="BA142" s="22"/>
      <c r="BB142" s="22"/>
      <c r="BP142" s="49"/>
      <c r="BX142" s="49"/>
    </row>
    <row r="143" spans="22:76">
      <c r="V143" s="22"/>
      <c r="W143" s="22"/>
      <c r="AA143" s="49"/>
      <c r="AB143" s="49"/>
      <c r="AF143" s="49"/>
      <c r="AS143" s="22"/>
      <c r="AV143" s="22"/>
      <c r="AX143" s="22"/>
      <c r="AY143" s="22"/>
      <c r="BA143" s="22"/>
      <c r="BB143" s="22"/>
      <c r="BP143" s="49"/>
      <c r="BX143" s="49"/>
    </row>
    <row r="144" spans="22:76">
      <c r="V144" s="22"/>
      <c r="W144" s="22"/>
      <c r="AA144" s="49"/>
      <c r="AB144" s="49"/>
      <c r="AF144" s="49"/>
      <c r="AS144" s="22"/>
      <c r="AV144" s="22"/>
      <c r="AX144" s="22"/>
      <c r="AY144" s="22"/>
      <c r="BA144" s="22"/>
      <c r="BB144" s="22"/>
      <c r="BP144" s="49"/>
      <c r="BX144" s="49"/>
    </row>
    <row r="145" spans="22:76">
      <c r="V145" s="22"/>
      <c r="W145" s="22"/>
      <c r="AA145" s="49"/>
      <c r="AB145" s="49"/>
      <c r="AF145" s="49"/>
      <c r="AS145" s="22"/>
      <c r="AV145" s="22"/>
      <c r="AX145" s="22"/>
      <c r="AY145" s="22"/>
      <c r="BA145" s="22"/>
      <c r="BB145" s="22"/>
      <c r="BP145" s="49"/>
      <c r="BX145" s="49"/>
    </row>
    <row r="146" spans="22:76">
      <c r="V146" s="22"/>
      <c r="W146" s="22"/>
      <c r="AA146" s="49"/>
      <c r="AB146" s="49"/>
      <c r="AF146" s="49"/>
      <c r="AS146" s="22"/>
      <c r="AV146" s="22"/>
      <c r="AX146" s="22"/>
      <c r="AY146" s="22"/>
      <c r="BA146" s="22"/>
      <c r="BB146" s="22"/>
      <c r="BP146" s="49"/>
      <c r="BX146" s="49"/>
    </row>
    <row r="147" spans="22:76">
      <c r="V147" s="22"/>
      <c r="W147" s="22"/>
      <c r="AA147" s="49"/>
      <c r="AB147" s="49"/>
      <c r="AF147" s="49"/>
      <c r="AS147" s="22"/>
      <c r="AV147" s="22"/>
      <c r="AX147" s="22"/>
      <c r="AY147" s="22"/>
      <c r="BA147" s="22"/>
      <c r="BB147" s="22"/>
      <c r="BP147" s="49"/>
      <c r="BX147" s="49"/>
    </row>
    <row r="148" spans="22:76">
      <c r="V148" s="22"/>
      <c r="W148" s="22"/>
      <c r="AA148" s="49"/>
      <c r="AB148" s="49"/>
      <c r="AF148" s="49"/>
      <c r="AS148" s="22"/>
      <c r="AV148" s="22"/>
      <c r="AX148" s="22"/>
      <c r="AY148" s="22"/>
      <c r="BA148" s="22"/>
      <c r="BB148" s="22"/>
      <c r="BP148" s="49"/>
      <c r="BX148" s="49"/>
    </row>
    <row r="149" spans="22:76">
      <c r="V149" s="22"/>
      <c r="W149" s="22"/>
      <c r="AA149" s="49"/>
      <c r="AB149" s="49"/>
      <c r="AF149" s="49"/>
      <c r="AS149" s="22"/>
      <c r="AV149" s="22"/>
      <c r="AX149" s="22"/>
      <c r="AY149" s="22"/>
      <c r="BA149" s="22"/>
      <c r="BB149" s="22"/>
      <c r="BP149" s="49"/>
      <c r="BX149" s="49"/>
    </row>
    <row r="150" spans="22:76">
      <c r="V150" s="22"/>
      <c r="W150" s="22"/>
      <c r="AA150" s="49"/>
      <c r="AB150" s="49"/>
      <c r="AF150" s="49"/>
      <c r="AS150" s="22"/>
      <c r="AV150" s="22"/>
      <c r="AX150" s="22"/>
      <c r="AY150" s="22"/>
      <c r="BA150" s="22"/>
      <c r="BB150" s="22"/>
      <c r="BP150" s="49"/>
      <c r="BX150" s="49"/>
    </row>
    <row r="151" spans="22:76">
      <c r="V151" s="22"/>
      <c r="W151" s="22"/>
      <c r="AA151" s="49"/>
      <c r="AB151" s="49"/>
      <c r="AF151" s="49"/>
      <c r="AS151" s="22"/>
      <c r="AV151" s="22"/>
      <c r="AX151" s="22"/>
      <c r="AY151" s="22"/>
      <c r="BA151" s="22"/>
      <c r="BB151" s="22"/>
      <c r="BP151" s="49"/>
      <c r="BX151" s="49"/>
    </row>
    <row r="152" spans="22:76">
      <c r="V152" s="22"/>
      <c r="W152" s="22"/>
      <c r="AA152" s="49"/>
      <c r="AB152" s="49"/>
      <c r="AF152" s="49"/>
      <c r="AS152" s="22"/>
      <c r="AV152" s="22"/>
      <c r="AX152" s="22"/>
      <c r="AY152" s="22"/>
      <c r="BA152" s="22"/>
      <c r="BB152" s="22"/>
      <c r="BP152" s="49"/>
      <c r="BX152" s="49"/>
    </row>
    <row r="153" spans="22:76">
      <c r="V153" s="22"/>
      <c r="W153" s="22"/>
      <c r="AA153" s="49"/>
      <c r="AB153" s="49"/>
      <c r="AF153" s="49"/>
      <c r="AS153" s="22"/>
      <c r="AV153" s="22"/>
      <c r="AX153" s="22"/>
      <c r="AY153" s="22"/>
      <c r="BA153" s="22"/>
      <c r="BB153" s="22"/>
      <c r="BP153" s="49"/>
      <c r="BX153" s="49"/>
    </row>
    <row r="154" spans="22:76">
      <c r="V154" s="22"/>
      <c r="W154" s="22"/>
      <c r="AA154" s="49"/>
      <c r="AB154" s="49"/>
      <c r="AF154" s="49"/>
      <c r="AS154" s="22"/>
      <c r="AV154" s="22"/>
      <c r="AX154" s="22"/>
      <c r="AY154" s="22"/>
      <c r="BA154" s="22"/>
      <c r="BB154" s="22"/>
      <c r="BP154" s="49"/>
      <c r="BX154" s="49"/>
    </row>
    <row r="155" spans="22:76">
      <c r="V155" s="22"/>
      <c r="W155" s="22"/>
      <c r="AA155" s="49"/>
      <c r="AB155" s="49"/>
      <c r="AF155" s="49"/>
      <c r="AS155" s="22"/>
      <c r="AV155" s="22"/>
      <c r="AX155" s="22"/>
      <c r="AY155" s="22"/>
      <c r="BA155" s="22"/>
      <c r="BB155" s="22"/>
      <c r="BP155" s="49"/>
      <c r="BX155" s="49"/>
    </row>
    <row r="156" spans="22:76">
      <c r="V156" s="22"/>
      <c r="W156" s="22"/>
      <c r="AA156" s="49"/>
      <c r="AB156" s="49"/>
      <c r="AF156" s="49"/>
      <c r="AS156" s="22"/>
      <c r="AV156" s="22"/>
      <c r="AX156" s="22"/>
      <c r="AY156" s="22"/>
      <c r="BA156" s="22"/>
      <c r="BB156" s="22"/>
      <c r="BP156" s="49"/>
      <c r="BX156" s="49"/>
    </row>
    <row r="157" spans="22:76">
      <c r="V157" s="22"/>
      <c r="W157" s="22"/>
      <c r="AA157" s="49"/>
      <c r="AB157" s="49"/>
      <c r="AF157" s="49"/>
      <c r="AS157" s="22"/>
      <c r="AV157" s="22"/>
      <c r="AX157" s="22"/>
      <c r="AY157" s="22"/>
      <c r="BA157" s="22"/>
      <c r="BB157" s="22"/>
      <c r="BP157" s="49"/>
      <c r="BX157" s="49"/>
    </row>
    <row r="158" spans="22:76">
      <c r="V158" s="22"/>
      <c r="W158" s="22"/>
      <c r="AA158" s="49"/>
      <c r="AB158" s="49"/>
      <c r="AF158" s="49"/>
      <c r="AS158" s="22"/>
      <c r="AV158" s="22"/>
      <c r="AX158" s="22"/>
      <c r="AY158" s="22"/>
      <c r="BA158" s="22"/>
      <c r="BB158" s="22"/>
      <c r="BP158" s="49"/>
      <c r="BX158" s="49"/>
    </row>
    <row r="159" spans="22:76">
      <c r="V159" s="22"/>
      <c r="W159" s="22"/>
      <c r="AA159" s="49"/>
      <c r="AB159" s="49"/>
      <c r="AF159" s="49"/>
      <c r="AS159" s="22"/>
      <c r="AV159" s="22"/>
      <c r="AX159" s="22"/>
      <c r="AY159" s="22"/>
      <c r="BA159" s="22"/>
      <c r="BB159" s="22"/>
      <c r="BP159" s="49"/>
      <c r="BX159" s="49"/>
    </row>
    <row r="160" spans="22:76">
      <c r="V160" s="22"/>
      <c r="W160" s="22"/>
      <c r="AA160" s="49"/>
      <c r="AB160" s="49"/>
      <c r="AF160" s="49"/>
      <c r="AS160" s="22"/>
      <c r="AV160" s="22"/>
      <c r="AX160" s="22"/>
      <c r="AY160" s="22"/>
      <c r="BA160" s="22"/>
      <c r="BB160" s="22"/>
      <c r="BP160" s="49"/>
      <c r="BX160" s="49"/>
    </row>
    <row r="161" spans="22:76">
      <c r="V161" s="22"/>
      <c r="W161" s="22"/>
      <c r="AA161" s="49"/>
      <c r="AB161" s="49"/>
      <c r="AF161" s="49"/>
      <c r="AS161" s="22"/>
      <c r="AV161" s="22"/>
      <c r="AX161" s="22"/>
      <c r="AY161" s="22"/>
      <c r="BA161" s="22"/>
      <c r="BB161" s="22"/>
      <c r="BP161" s="49"/>
      <c r="BX161" s="49"/>
    </row>
    <row r="162" spans="22:76">
      <c r="V162" s="22"/>
      <c r="W162" s="22"/>
      <c r="AA162" s="49"/>
      <c r="AB162" s="49"/>
      <c r="AF162" s="49"/>
      <c r="AS162" s="22"/>
      <c r="AV162" s="22"/>
      <c r="AX162" s="22"/>
      <c r="AY162" s="22"/>
      <c r="BA162" s="22"/>
      <c r="BB162" s="22"/>
      <c r="BP162" s="49"/>
      <c r="BX162" s="49"/>
    </row>
    <row r="163" spans="22:76">
      <c r="V163" s="22"/>
      <c r="W163" s="22"/>
      <c r="AA163" s="49"/>
      <c r="AB163" s="49"/>
      <c r="AF163" s="49"/>
      <c r="AS163" s="22"/>
      <c r="AV163" s="22"/>
      <c r="AX163" s="22"/>
      <c r="AY163" s="22"/>
      <c r="BA163" s="22"/>
      <c r="BB163" s="22"/>
      <c r="BP163" s="49"/>
      <c r="BX163" s="49"/>
    </row>
    <row r="164" spans="22:76">
      <c r="V164" s="22"/>
      <c r="W164" s="22"/>
      <c r="AA164" s="49"/>
      <c r="AB164" s="49"/>
      <c r="AF164" s="49"/>
      <c r="AS164" s="22"/>
      <c r="AV164" s="22"/>
      <c r="AX164" s="22"/>
      <c r="AY164" s="22"/>
      <c r="BA164" s="22"/>
      <c r="BB164" s="22"/>
      <c r="BP164" s="49"/>
      <c r="BX164" s="49"/>
    </row>
    <row r="165" spans="22:76">
      <c r="V165" s="22"/>
      <c r="W165" s="22"/>
      <c r="AA165" s="49"/>
      <c r="AB165" s="49"/>
      <c r="AF165" s="49"/>
      <c r="AS165" s="22"/>
      <c r="AV165" s="22"/>
      <c r="AX165" s="22"/>
      <c r="AY165" s="22"/>
      <c r="BA165" s="22"/>
      <c r="BB165" s="22"/>
      <c r="BP165" s="49"/>
      <c r="BX165" s="49"/>
    </row>
    <row r="166" spans="22:76">
      <c r="V166" s="22"/>
      <c r="W166" s="22"/>
      <c r="AA166" s="49"/>
      <c r="AB166" s="49"/>
      <c r="AF166" s="49"/>
      <c r="AS166" s="22"/>
      <c r="AV166" s="22"/>
      <c r="AX166" s="22"/>
      <c r="AY166" s="22"/>
      <c r="BA166" s="22"/>
      <c r="BB166" s="22"/>
      <c r="BP166" s="49"/>
      <c r="BX166" s="49"/>
    </row>
    <row r="167" spans="22:76">
      <c r="V167" s="22"/>
      <c r="W167" s="22"/>
      <c r="AA167" s="49"/>
      <c r="AB167" s="49"/>
      <c r="AF167" s="49"/>
      <c r="AS167" s="22"/>
      <c r="AV167" s="22"/>
      <c r="AX167" s="22"/>
      <c r="AY167" s="22"/>
      <c r="BA167" s="22"/>
      <c r="BB167" s="22"/>
      <c r="BP167" s="49"/>
      <c r="BX167" s="49"/>
    </row>
    <row r="168" spans="22:76">
      <c r="V168" s="22"/>
      <c r="W168" s="22"/>
      <c r="AA168" s="49"/>
      <c r="AB168" s="49"/>
      <c r="AF168" s="49"/>
      <c r="AS168" s="22"/>
      <c r="AV168" s="22"/>
      <c r="AX168" s="22"/>
      <c r="AY168" s="22"/>
      <c r="BA168" s="22"/>
      <c r="BB168" s="22"/>
      <c r="BP168" s="49"/>
      <c r="BX168" s="49"/>
    </row>
    <row r="169" spans="22:76">
      <c r="V169" s="22"/>
      <c r="W169" s="22"/>
      <c r="AA169" s="49"/>
      <c r="AB169" s="49"/>
      <c r="AF169" s="49"/>
      <c r="AS169" s="22"/>
      <c r="AV169" s="22"/>
      <c r="AX169" s="22"/>
      <c r="AY169" s="22"/>
      <c r="BA169" s="22"/>
      <c r="BB169" s="22"/>
      <c r="BP169" s="49"/>
      <c r="BX169" s="49"/>
    </row>
    <row r="170" spans="22:76">
      <c r="V170" s="22"/>
      <c r="W170" s="22"/>
      <c r="AA170" s="49"/>
      <c r="AB170" s="49"/>
      <c r="AF170" s="49"/>
      <c r="AS170" s="22"/>
      <c r="AV170" s="22"/>
      <c r="AX170" s="22"/>
      <c r="AY170" s="22"/>
      <c r="BA170" s="22"/>
      <c r="BB170" s="22"/>
      <c r="BP170" s="49"/>
      <c r="BX170" s="49"/>
    </row>
    <row r="171" spans="22:76">
      <c r="V171" s="22"/>
      <c r="W171" s="22"/>
      <c r="AA171" s="49"/>
      <c r="AB171" s="49"/>
      <c r="AF171" s="49"/>
      <c r="AS171" s="22"/>
      <c r="AV171" s="22"/>
      <c r="AX171" s="22"/>
      <c r="AY171" s="22"/>
      <c r="BA171" s="22"/>
      <c r="BB171" s="22"/>
      <c r="BP171" s="49"/>
      <c r="BX171" s="49"/>
    </row>
    <row r="172" spans="22:76">
      <c r="V172" s="22"/>
      <c r="W172" s="22"/>
      <c r="AA172" s="49"/>
      <c r="AB172" s="49"/>
      <c r="AF172" s="49"/>
      <c r="AS172" s="22"/>
      <c r="AV172" s="22"/>
      <c r="AX172" s="22"/>
      <c r="AY172" s="22"/>
      <c r="BA172" s="22"/>
      <c r="BB172" s="22"/>
      <c r="BP172" s="49"/>
      <c r="BX172" s="49"/>
    </row>
    <row r="173" spans="22:76">
      <c r="V173" s="22"/>
      <c r="W173" s="22"/>
      <c r="AA173" s="49"/>
      <c r="AB173" s="49"/>
      <c r="AF173" s="49"/>
      <c r="AS173" s="22"/>
      <c r="AV173" s="22"/>
      <c r="AX173" s="22"/>
      <c r="AY173" s="22"/>
      <c r="BA173" s="22"/>
      <c r="BB173" s="22"/>
      <c r="BP173" s="49"/>
      <c r="BX173" s="49"/>
    </row>
    <row r="174" spans="22:76">
      <c r="V174" s="22"/>
      <c r="W174" s="22"/>
      <c r="AA174" s="49"/>
      <c r="AB174" s="49"/>
      <c r="AF174" s="49"/>
      <c r="AS174" s="22"/>
      <c r="AV174" s="22"/>
      <c r="AX174" s="22"/>
      <c r="AY174" s="22"/>
      <c r="BA174" s="22"/>
      <c r="BB174" s="22"/>
      <c r="BP174" s="49"/>
      <c r="BX174" s="49"/>
    </row>
    <row r="175" spans="22:76">
      <c r="V175" s="22"/>
      <c r="W175" s="22"/>
      <c r="AA175" s="49"/>
      <c r="AB175" s="49"/>
      <c r="AF175" s="49"/>
      <c r="AS175" s="22"/>
      <c r="AV175" s="22"/>
      <c r="AX175" s="22"/>
      <c r="AY175" s="22"/>
      <c r="BA175" s="22"/>
      <c r="BB175" s="22"/>
      <c r="BP175" s="49"/>
      <c r="BX175" s="49"/>
    </row>
    <row r="176" spans="22:76">
      <c r="V176" s="22"/>
      <c r="W176" s="22"/>
      <c r="AA176" s="49"/>
      <c r="AB176" s="49"/>
      <c r="AF176" s="49"/>
      <c r="AS176" s="22"/>
      <c r="AV176" s="22"/>
      <c r="AX176" s="22"/>
      <c r="AY176" s="22"/>
      <c r="BA176" s="22"/>
      <c r="BB176" s="22"/>
      <c r="BP176" s="49"/>
      <c r="BX176" s="49"/>
    </row>
    <row r="177" spans="22:76">
      <c r="V177" s="22"/>
      <c r="W177" s="22"/>
      <c r="AA177" s="49"/>
      <c r="AB177" s="49"/>
      <c r="AF177" s="49"/>
      <c r="AS177" s="22"/>
      <c r="AV177" s="22"/>
      <c r="AX177" s="22"/>
      <c r="AY177" s="22"/>
      <c r="BA177" s="22"/>
      <c r="BB177" s="22"/>
      <c r="BP177" s="49"/>
      <c r="BX177" s="49"/>
    </row>
    <row r="178" spans="22:76">
      <c r="V178" s="22"/>
      <c r="W178" s="22"/>
      <c r="AA178" s="49"/>
      <c r="AB178" s="49"/>
      <c r="AF178" s="49"/>
      <c r="AS178" s="22"/>
      <c r="AV178" s="22"/>
      <c r="AX178" s="22"/>
      <c r="AY178" s="22"/>
      <c r="BA178" s="22"/>
      <c r="BB178" s="22"/>
      <c r="BP178" s="49"/>
      <c r="BX178" s="49"/>
    </row>
    <row r="179" spans="22:76">
      <c r="V179" s="22"/>
      <c r="W179" s="22"/>
      <c r="AA179" s="49"/>
      <c r="AB179" s="49"/>
      <c r="AF179" s="49"/>
      <c r="AS179" s="22"/>
      <c r="AV179" s="22"/>
      <c r="AX179" s="22"/>
      <c r="AY179" s="22"/>
      <c r="BA179" s="22"/>
      <c r="BB179" s="22"/>
      <c r="BP179" s="49"/>
      <c r="BX179" s="49"/>
    </row>
    <row r="180" spans="22:76">
      <c r="V180" s="22"/>
      <c r="W180" s="22"/>
      <c r="AA180" s="49"/>
      <c r="AB180" s="49"/>
      <c r="AF180" s="49"/>
      <c r="AS180" s="22"/>
      <c r="AV180" s="22"/>
      <c r="AX180" s="22"/>
      <c r="AY180" s="22"/>
      <c r="BA180" s="22"/>
      <c r="BB180" s="22"/>
      <c r="BP180" s="49"/>
      <c r="BX180" s="49"/>
    </row>
    <row r="181" spans="22:76">
      <c r="V181" s="22"/>
      <c r="W181" s="22"/>
      <c r="AA181" s="49"/>
      <c r="AB181" s="49"/>
      <c r="AF181" s="49"/>
      <c r="AS181" s="22"/>
      <c r="AV181" s="22"/>
      <c r="AX181" s="22"/>
      <c r="AY181" s="22"/>
      <c r="BA181" s="22"/>
      <c r="BB181" s="22"/>
      <c r="BP181" s="49"/>
      <c r="BX181" s="49"/>
    </row>
    <row r="182" spans="22:76">
      <c r="V182" s="22"/>
      <c r="W182" s="22"/>
      <c r="AA182" s="49"/>
      <c r="AB182" s="49"/>
      <c r="AF182" s="49"/>
      <c r="AS182" s="22"/>
      <c r="AV182" s="22"/>
      <c r="AX182" s="22"/>
      <c r="AY182" s="22"/>
      <c r="BA182" s="22"/>
      <c r="BB182" s="22"/>
      <c r="BP182" s="49"/>
      <c r="BX182" s="49"/>
    </row>
    <row r="183" spans="22:76">
      <c r="V183" s="22"/>
      <c r="W183" s="22"/>
      <c r="AA183" s="49"/>
      <c r="AB183" s="49"/>
      <c r="AF183" s="49"/>
      <c r="AS183" s="22"/>
      <c r="AV183" s="22"/>
      <c r="AX183" s="22"/>
      <c r="AY183" s="22"/>
      <c r="BA183" s="22"/>
      <c r="BB183" s="22"/>
      <c r="BP183" s="49"/>
      <c r="BX183" s="49"/>
    </row>
    <row r="184" spans="22:76">
      <c r="V184" s="22"/>
      <c r="W184" s="22"/>
      <c r="AA184" s="49"/>
      <c r="AB184" s="49"/>
      <c r="AF184" s="49"/>
      <c r="AS184" s="22"/>
      <c r="AV184" s="22"/>
      <c r="AX184" s="22"/>
      <c r="AY184" s="22"/>
      <c r="BA184" s="22"/>
      <c r="BB184" s="22"/>
      <c r="BP184" s="49"/>
      <c r="BX184" s="49"/>
    </row>
    <row r="185" spans="22:76">
      <c r="V185" s="22"/>
      <c r="W185" s="22"/>
      <c r="AA185" s="49"/>
      <c r="AB185" s="49"/>
      <c r="AF185" s="49"/>
      <c r="AS185" s="22"/>
      <c r="AV185" s="22"/>
      <c r="AX185" s="22"/>
      <c r="AY185" s="22"/>
      <c r="BA185" s="22"/>
      <c r="BB185" s="22"/>
      <c r="BP185" s="49"/>
      <c r="BX185" s="49"/>
    </row>
    <row r="186" spans="22:76">
      <c r="V186" s="22"/>
      <c r="W186" s="22"/>
      <c r="AA186" s="49"/>
      <c r="AB186" s="49"/>
      <c r="AF186" s="49"/>
      <c r="AS186" s="22"/>
      <c r="AV186" s="22"/>
      <c r="AX186" s="22"/>
      <c r="AY186" s="22"/>
      <c r="BA186" s="22"/>
      <c r="BB186" s="22"/>
      <c r="BP186" s="49"/>
      <c r="BX186" s="49"/>
    </row>
    <row r="187" spans="22:76">
      <c r="V187" s="22"/>
      <c r="W187" s="22"/>
      <c r="AA187" s="49"/>
      <c r="AB187" s="49"/>
      <c r="AF187" s="49"/>
      <c r="AS187" s="22"/>
      <c r="AV187" s="22"/>
      <c r="AX187" s="22"/>
      <c r="AY187" s="22"/>
      <c r="BA187" s="22"/>
      <c r="BB187" s="22"/>
      <c r="BP187" s="49"/>
      <c r="BX187" s="49"/>
    </row>
    <row r="188" spans="22:76">
      <c r="V188" s="22"/>
      <c r="W188" s="22"/>
      <c r="AA188" s="49"/>
      <c r="AB188" s="49"/>
      <c r="AF188" s="49"/>
      <c r="AS188" s="22"/>
      <c r="AV188" s="22"/>
      <c r="AX188" s="22"/>
      <c r="AY188" s="22"/>
      <c r="BA188" s="22"/>
      <c r="BB188" s="22"/>
      <c r="BP188" s="49"/>
      <c r="BX188" s="49"/>
    </row>
    <row r="189" spans="22:76">
      <c r="V189" s="22"/>
      <c r="W189" s="22"/>
      <c r="AA189" s="49"/>
      <c r="AB189" s="49"/>
      <c r="AF189" s="49"/>
      <c r="AS189" s="22"/>
      <c r="AV189" s="22"/>
      <c r="AX189" s="22"/>
      <c r="AY189" s="22"/>
      <c r="BA189" s="22"/>
      <c r="BB189" s="22"/>
      <c r="BP189" s="49"/>
      <c r="BX189" s="49"/>
    </row>
    <row r="190" spans="22:76">
      <c r="V190" s="22"/>
      <c r="W190" s="22"/>
      <c r="AA190" s="49"/>
      <c r="AB190" s="49"/>
      <c r="AF190" s="49"/>
      <c r="AS190" s="22"/>
      <c r="AV190" s="22"/>
      <c r="AX190" s="22"/>
      <c r="AY190" s="22"/>
      <c r="BA190" s="22"/>
      <c r="BB190" s="22"/>
      <c r="BP190" s="49"/>
      <c r="BX190" s="49"/>
    </row>
    <row r="191" spans="22:76">
      <c r="V191" s="22"/>
      <c r="W191" s="22"/>
      <c r="AA191" s="49"/>
      <c r="AB191" s="49"/>
      <c r="AF191" s="49"/>
      <c r="AS191" s="22"/>
      <c r="AV191" s="22"/>
      <c r="AX191" s="22"/>
      <c r="AY191" s="22"/>
      <c r="BA191" s="22"/>
      <c r="BB191" s="22"/>
      <c r="BP191" s="49"/>
      <c r="BX191" s="49"/>
    </row>
    <row r="192" spans="22:76">
      <c r="V192" s="22"/>
      <c r="W192" s="22"/>
      <c r="AA192" s="49"/>
      <c r="AB192" s="49"/>
      <c r="AF192" s="49"/>
      <c r="AS192" s="22"/>
      <c r="AV192" s="22"/>
      <c r="AX192" s="22"/>
      <c r="AY192" s="22"/>
      <c r="BA192" s="22"/>
      <c r="BB192" s="22"/>
      <c r="BP192" s="49"/>
      <c r="BX192" s="49"/>
    </row>
    <row r="193" spans="22:76">
      <c r="V193" s="22"/>
      <c r="W193" s="22"/>
      <c r="AA193" s="49"/>
      <c r="AB193" s="49"/>
      <c r="AF193" s="49"/>
      <c r="AS193" s="22"/>
      <c r="AV193" s="22"/>
      <c r="AX193" s="22"/>
      <c r="AY193" s="22"/>
      <c r="BA193" s="22"/>
      <c r="BB193" s="22"/>
      <c r="BP193" s="49"/>
      <c r="BX193" s="49"/>
    </row>
    <row r="194" spans="22:76">
      <c r="V194" s="22"/>
      <c r="W194" s="22"/>
      <c r="AA194" s="49"/>
      <c r="AB194" s="49"/>
      <c r="AF194" s="49"/>
      <c r="AS194" s="22"/>
      <c r="AV194" s="22"/>
      <c r="AX194" s="22"/>
      <c r="AY194" s="22"/>
      <c r="BA194" s="22"/>
      <c r="BB194" s="22"/>
      <c r="BP194" s="49"/>
      <c r="BX194" s="49"/>
    </row>
    <row r="195" spans="22:76">
      <c r="V195" s="22"/>
      <c r="W195" s="22"/>
      <c r="AA195" s="49"/>
      <c r="AB195" s="49"/>
      <c r="AF195" s="49"/>
      <c r="AS195" s="22"/>
      <c r="AV195" s="22"/>
      <c r="AX195" s="22"/>
      <c r="AY195" s="22"/>
      <c r="BA195" s="22"/>
      <c r="BB195" s="22"/>
      <c r="BP195" s="49"/>
      <c r="BX195" s="49"/>
    </row>
    <row r="196" spans="22:76">
      <c r="V196" s="22"/>
      <c r="W196" s="22"/>
      <c r="AA196" s="49"/>
      <c r="AB196" s="49"/>
      <c r="AF196" s="49"/>
      <c r="AS196" s="22"/>
      <c r="AV196" s="22"/>
      <c r="AX196" s="22"/>
      <c r="AY196" s="22"/>
      <c r="BA196" s="22"/>
      <c r="BB196" s="22"/>
      <c r="BP196" s="49"/>
      <c r="BX196" s="49"/>
    </row>
    <row r="197" spans="22:76">
      <c r="V197" s="22"/>
      <c r="W197" s="22"/>
      <c r="AA197" s="49"/>
      <c r="AB197" s="49"/>
      <c r="AF197" s="49"/>
      <c r="AS197" s="22"/>
      <c r="AV197" s="22"/>
      <c r="AX197" s="22"/>
      <c r="AY197" s="22"/>
      <c r="BA197" s="22"/>
      <c r="BB197" s="22"/>
      <c r="BP197" s="49"/>
      <c r="BX197" s="49"/>
    </row>
    <row r="198" spans="22:76">
      <c r="V198" s="22"/>
      <c r="W198" s="22"/>
      <c r="AA198" s="49"/>
      <c r="AB198" s="49"/>
      <c r="AF198" s="49"/>
      <c r="AS198" s="22"/>
      <c r="AV198" s="22"/>
      <c r="AX198" s="22"/>
      <c r="AY198" s="22"/>
      <c r="BA198" s="22"/>
      <c r="BB198" s="22"/>
      <c r="BP198" s="49"/>
      <c r="BX198" s="49"/>
    </row>
    <row r="199" spans="22:76">
      <c r="V199" s="22"/>
      <c r="W199" s="22"/>
      <c r="AA199" s="49"/>
      <c r="AB199" s="49"/>
      <c r="AF199" s="49"/>
      <c r="AS199" s="22"/>
      <c r="AV199" s="22"/>
      <c r="AX199" s="22"/>
      <c r="AY199" s="22"/>
      <c r="BA199" s="22"/>
      <c r="BB199" s="22"/>
      <c r="BP199" s="49"/>
      <c r="BX199" s="49"/>
    </row>
    <row r="200" spans="22:76">
      <c r="V200" s="22"/>
      <c r="W200" s="22"/>
      <c r="AA200" s="49"/>
      <c r="AB200" s="49"/>
      <c r="AF200" s="49"/>
      <c r="AS200" s="22"/>
      <c r="AV200" s="22"/>
      <c r="AX200" s="22"/>
      <c r="AY200" s="22"/>
      <c r="BA200" s="22"/>
      <c r="BB200" s="22"/>
      <c r="BP200" s="49"/>
      <c r="BX200" s="49"/>
    </row>
    <row r="201" spans="22:76">
      <c r="V201" s="22"/>
      <c r="W201" s="22"/>
      <c r="AA201" s="49"/>
      <c r="AB201" s="49"/>
      <c r="AF201" s="49"/>
      <c r="AS201" s="22"/>
      <c r="AV201" s="22"/>
      <c r="AX201" s="22"/>
      <c r="AY201" s="22"/>
      <c r="BA201" s="22"/>
      <c r="BB201" s="22"/>
      <c r="BP201" s="49"/>
      <c r="BX201" s="49"/>
    </row>
    <row r="202" spans="22:76">
      <c r="V202" s="22"/>
      <c r="W202" s="22"/>
      <c r="AA202" s="49"/>
      <c r="AB202" s="49"/>
      <c r="AF202" s="49"/>
      <c r="AS202" s="22"/>
      <c r="AV202" s="22"/>
      <c r="AX202" s="22"/>
      <c r="AY202" s="22"/>
      <c r="BA202" s="22"/>
      <c r="BB202" s="22"/>
      <c r="BP202" s="49"/>
      <c r="BX202" s="49"/>
    </row>
    <row r="203" spans="22:76">
      <c r="V203" s="22"/>
      <c r="W203" s="22"/>
      <c r="AA203" s="49"/>
      <c r="AB203" s="49"/>
      <c r="AF203" s="49"/>
      <c r="AS203" s="22"/>
      <c r="AV203" s="22"/>
      <c r="AX203" s="22"/>
      <c r="AY203" s="22"/>
      <c r="BA203" s="22"/>
      <c r="BB203" s="22"/>
      <c r="BP203" s="49"/>
      <c r="BX203" s="49"/>
    </row>
    <row r="204" spans="22:76">
      <c r="V204" s="22"/>
      <c r="W204" s="22"/>
      <c r="AA204" s="49"/>
      <c r="AB204" s="49"/>
      <c r="AF204" s="49"/>
      <c r="AS204" s="22"/>
      <c r="AV204" s="22"/>
      <c r="AX204" s="22"/>
      <c r="AY204" s="22"/>
      <c r="BA204" s="22"/>
      <c r="BB204" s="22"/>
      <c r="BP204" s="49"/>
      <c r="BX204" s="49"/>
    </row>
    <row r="205" spans="22:76">
      <c r="V205" s="22"/>
      <c r="W205" s="22"/>
      <c r="AA205" s="49"/>
      <c r="AB205" s="49"/>
      <c r="AF205" s="49"/>
      <c r="AS205" s="22"/>
      <c r="AV205" s="22"/>
      <c r="AX205" s="22"/>
      <c r="AY205" s="22"/>
      <c r="BA205" s="22"/>
      <c r="BB205" s="22"/>
      <c r="BP205" s="49"/>
      <c r="BX205" s="49"/>
    </row>
    <row r="206" spans="22:76">
      <c r="V206" s="22"/>
      <c r="W206" s="22"/>
      <c r="AA206" s="49"/>
      <c r="AB206" s="49"/>
      <c r="AF206" s="49"/>
      <c r="AS206" s="22"/>
      <c r="AV206" s="22"/>
      <c r="AX206" s="22"/>
      <c r="AY206" s="22"/>
      <c r="BA206" s="22"/>
      <c r="BB206" s="22"/>
      <c r="BP206" s="49"/>
      <c r="BX206" s="49"/>
    </row>
    <row r="207" spans="22:76">
      <c r="V207" s="22"/>
      <c r="W207" s="22"/>
      <c r="AA207" s="49"/>
      <c r="AB207" s="49"/>
      <c r="AF207" s="49"/>
      <c r="AS207" s="22"/>
      <c r="AV207" s="22"/>
      <c r="AX207" s="22"/>
      <c r="AY207" s="22"/>
      <c r="BA207" s="22"/>
      <c r="BB207" s="22"/>
      <c r="BP207" s="49"/>
      <c r="BX207" s="49"/>
    </row>
    <row r="208" spans="22:76">
      <c r="V208" s="22"/>
      <c r="W208" s="22"/>
      <c r="AA208" s="49"/>
      <c r="AB208" s="49"/>
      <c r="AF208" s="49"/>
      <c r="AS208" s="22"/>
      <c r="AV208" s="22"/>
      <c r="AX208" s="22"/>
      <c r="AY208" s="22"/>
      <c r="BA208" s="22"/>
      <c r="BB208" s="22"/>
      <c r="BP208" s="49"/>
      <c r="BX208" s="49"/>
    </row>
    <row r="209" spans="22:76">
      <c r="V209" s="22"/>
      <c r="W209" s="22"/>
      <c r="AA209" s="49"/>
      <c r="AB209" s="49"/>
      <c r="AF209" s="49"/>
      <c r="AS209" s="22"/>
      <c r="AV209" s="22"/>
      <c r="AX209" s="22"/>
      <c r="AY209" s="22"/>
      <c r="BA209" s="22"/>
      <c r="BB209" s="22"/>
      <c r="BP209" s="49"/>
      <c r="BX209" s="49"/>
    </row>
    <row r="210" spans="22:76">
      <c r="V210" s="22"/>
      <c r="W210" s="22"/>
      <c r="AA210" s="49"/>
      <c r="AB210" s="49"/>
      <c r="AF210" s="49"/>
      <c r="AS210" s="22"/>
      <c r="AV210" s="22"/>
      <c r="AX210" s="22"/>
      <c r="AY210" s="22"/>
      <c r="BA210" s="22"/>
      <c r="BB210" s="22"/>
      <c r="BP210" s="49"/>
      <c r="BX210" s="49"/>
    </row>
    <row r="211" spans="22:76">
      <c r="V211" s="22"/>
      <c r="W211" s="22"/>
      <c r="AA211" s="49"/>
      <c r="AB211" s="49"/>
      <c r="AF211" s="49"/>
      <c r="AS211" s="22"/>
      <c r="AV211" s="22"/>
      <c r="AX211" s="22"/>
      <c r="AY211" s="22"/>
      <c r="BA211" s="22"/>
      <c r="BB211" s="22"/>
      <c r="BP211" s="49"/>
      <c r="BX211" s="49"/>
    </row>
    <row r="212" spans="22:76">
      <c r="V212" s="22"/>
      <c r="W212" s="22"/>
      <c r="AA212" s="49"/>
      <c r="AB212" s="49"/>
      <c r="AF212" s="49"/>
      <c r="AS212" s="22"/>
      <c r="AV212" s="22"/>
      <c r="AX212" s="22"/>
      <c r="AY212" s="22"/>
      <c r="BA212" s="22"/>
      <c r="BB212" s="22"/>
      <c r="BP212" s="49"/>
      <c r="BX212" s="49"/>
    </row>
    <row r="213" spans="22:76">
      <c r="V213" s="22"/>
      <c r="W213" s="22"/>
      <c r="AA213" s="49"/>
      <c r="AB213" s="49"/>
      <c r="AF213" s="49"/>
      <c r="AS213" s="22"/>
      <c r="AV213" s="22"/>
      <c r="AX213" s="22"/>
      <c r="AY213" s="22"/>
      <c r="BA213" s="22"/>
      <c r="BB213" s="22"/>
      <c r="BP213" s="49"/>
      <c r="BX213" s="49"/>
    </row>
    <row r="214" spans="22:76">
      <c r="V214" s="22"/>
      <c r="W214" s="22"/>
      <c r="AA214" s="49"/>
      <c r="AB214" s="49"/>
      <c r="AF214" s="49"/>
      <c r="AS214" s="22"/>
      <c r="AV214" s="22"/>
      <c r="AX214" s="22"/>
      <c r="AY214" s="22"/>
      <c r="BA214" s="22"/>
      <c r="BB214" s="22"/>
      <c r="BP214" s="49"/>
      <c r="BX214" s="49"/>
    </row>
    <row r="215" spans="22:76">
      <c r="V215" s="22"/>
      <c r="W215" s="22"/>
      <c r="AA215" s="49"/>
      <c r="AB215" s="49"/>
      <c r="AF215" s="49"/>
      <c r="AS215" s="22"/>
      <c r="AV215" s="22"/>
      <c r="AX215" s="22"/>
      <c r="AY215" s="22"/>
      <c r="BA215" s="22"/>
      <c r="BB215" s="22"/>
      <c r="BP215" s="49"/>
      <c r="BX215" s="49"/>
    </row>
    <row r="216" spans="22:76">
      <c r="V216" s="22"/>
      <c r="W216" s="22"/>
      <c r="AA216" s="49"/>
      <c r="AB216" s="49"/>
      <c r="AF216" s="49"/>
      <c r="AS216" s="22"/>
      <c r="AV216" s="22"/>
      <c r="AX216" s="22"/>
      <c r="AY216" s="22"/>
      <c r="BA216" s="22"/>
      <c r="BB216" s="22"/>
      <c r="BP216" s="49"/>
      <c r="BX216" s="49"/>
    </row>
    <row r="217" spans="22:76">
      <c r="V217" s="22"/>
      <c r="W217" s="22"/>
      <c r="AA217" s="49"/>
      <c r="AB217" s="49"/>
      <c r="AF217" s="49"/>
      <c r="AS217" s="22"/>
      <c r="AV217" s="22"/>
      <c r="AX217" s="22"/>
      <c r="AY217" s="22"/>
      <c r="BA217" s="22"/>
      <c r="BB217" s="22"/>
      <c r="BP217" s="49"/>
      <c r="BX217" s="49"/>
    </row>
    <row r="218" spans="22:76">
      <c r="V218" s="22"/>
      <c r="W218" s="22"/>
      <c r="AA218" s="49"/>
      <c r="AB218" s="49"/>
      <c r="AF218" s="49"/>
      <c r="AS218" s="22"/>
      <c r="AV218" s="22"/>
      <c r="AX218" s="22"/>
      <c r="AY218" s="22"/>
      <c r="BA218" s="22"/>
      <c r="BB218" s="22"/>
      <c r="BP218" s="49"/>
      <c r="BX218" s="49"/>
    </row>
    <row r="219" spans="22:76">
      <c r="V219" s="22"/>
      <c r="W219" s="22"/>
      <c r="AA219" s="49"/>
      <c r="AB219" s="49"/>
      <c r="AF219" s="49"/>
      <c r="AS219" s="22"/>
      <c r="AV219" s="22"/>
      <c r="AX219" s="22"/>
      <c r="AY219" s="22"/>
      <c r="BA219" s="22"/>
      <c r="BB219" s="22"/>
      <c r="BP219" s="49"/>
      <c r="BX219" s="49"/>
    </row>
    <row r="220" spans="22:76">
      <c r="V220" s="22"/>
      <c r="W220" s="22"/>
      <c r="AA220" s="49"/>
      <c r="AB220" s="49"/>
      <c r="AF220" s="49"/>
      <c r="AS220" s="22"/>
      <c r="AV220" s="22"/>
      <c r="AX220" s="22"/>
      <c r="AY220" s="22"/>
      <c r="BA220" s="22"/>
      <c r="BB220" s="22"/>
      <c r="BP220" s="49"/>
      <c r="BX220" s="49"/>
    </row>
    <row r="221" spans="22:76">
      <c r="V221" s="22"/>
      <c r="W221" s="22"/>
      <c r="AA221" s="49"/>
      <c r="AB221" s="49"/>
      <c r="AF221" s="49"/>
      <c r="AS221" s="22"/>
      <c r="AV221" s="22"/>
      <c r="AX221" s="22"/>
      <c r="AY221" s="22"/>
      <c r="BA221" s="22"/>
      <c r="BB221" s="22"/>
      <c r="BP221" s="49"/>
      <c r="BX221" s="49"/>
    </row>
    <row r="222" spans="22:76">
      <c r="V222" s="22"/>
      <c r="W222" s="22"/>
      <c r="AA222" s="49"/>
      <c r="AB222" s="49"/>
      <c r="AF222" s="49"/>
      <c r="AS222" s="22"/>
      <c r="AV222" s="22"/>
      <c r="AX222" s="22"/>
      <c r="AY222" s="22"/>
      <c r="BA222" s="22"/>
      <c r="BB222" s="22"/>
      <c r="BP222" s="49"/>
      <c r="BX222" s="49"/>
    </row>
    <row r="223" spans="22:76">
      <c r="V223" s="22"/>
      <c r="W223" s="22"/>
      <c r="AA223" s="49"/>
      <c r="AB223" s="49"/>
      <c r="AF223" s="49"/>
      <c r="AS223" s="22"/>
      <c r="AV223" s="22"/>
      <c r="AX223" s="22"/>
      <c r="AY223" s="22"/>
      <c r="BA223" s="22"/>
      <c r="BB223" s="22"/>
      <c r="BP223" s="49"/>
      <c r="BX223" s="49"/>
    </row>
    <row r="224" spans="22:76">
      <c r="V224" s="22"/>
      <c r="W224" s="22"/>
      <c r="AA224" s="49"/>
      <c r="AB224" s="49"/>
      <c r="AF224" s="49"/>
      <c r="AS224" s="22"/>
      <c r="AV224" s="22"/>
      <c r="AX224" s="22"/>
      <c r="AY224" s="22"/>
      <c r="BA224" s="22"/>
      <c r="BB224" s="22"/>
      <c r="BP224" s="49"/>
      <c r="BX224" s="49"/>
    </row>
    <row r="225" spans="22:76">
      <c r="V225" s="22"/>
      <c r="W225" s="22"/>
      <c r="AA225" s="49"/>
      <c r="AB225" s="49"/>
      <c r="AF225" s="49"/>
      <c r="AS225" s="22"/>
      <c r="AV225" s="22"/>
      <c r="AX225" s="22"/>
      <c r="AY225" s="22"/>
      <c r="BA225" s="22"/>
      <c r="BB225" s="22"/>
      <c r="BP225" s="49"/>
      <c r="BX225" s="49"/>
    </row>
    <row r="226" spans="22:76">
      <c r="V226" s="22"/>
      <c r="W226" s="22"/>
      <c r="AA226" s="49"/>
      <c r="AB226" s="49"/>
      <c r="AF226" s="49"/>
      <c r="AS226" s="22"/>
      <c r="AV226" s="22"/>
      <c r="AX226" s="22"/>
      <c r="AY226" s="22"/>
      <c r="BA226" s="22"/>
      <c r="BB226" s="22"/>
      <c r="BP226" s="49"/>
      <c r="BX226" s="49"/>
    </row>
    <row r="227" spans="22:76">
      <c r="V227" s="22"/>
      <c r="W227" s="22"/>
      <c r="AA227" s="49"/>
      <c r="AB227" s="49"/>
      <c r="AF227" s="49"/>
      <c r="AS227" s="22"/>
      <c r="AV227" s="22"/>
      <c r="AX227" s="22"/>
      <c r="AY227" s="22"/>
      <c r="BA227" s="22"/>
      <c r="BB227" s="22"/>
      <c r="BP227" s="49"/>
      <c r="BX227" s="49"/>
    </row>
    <row r="228" spans="22:76">
      <c r="V228" s="22"/>
      <c r="W228" s="22"/>
      <c r="AA228" s="49"/>
      <c r="AB228" s="49"/>
      <c r="AF228" s="49"/>
      <c r="AS228" s="22"/>
      <c r="AV228" s="22"/>
      <c r="AX228" s="22"/>
      <c r="AY228" s="22"/>
      <c r="BA228" s="22"/>
      <c r="BB228" s="22"/>
      <c r="BP228" s="49"/>
      <c r="BX228" s="49"/>
    </row>
    <row r="229" spans="22:76">
      <c r="V229" s="22"/>
      <c r="W229" s="22"/>
      <c r="AA229" s="49"/>
      <c r="AB229" s="49"/>
      <c r="AF229" s="49"/>
      <c r="AS229" s="22"/>
      <c r="AV229" s="22"/>
      <c r="AX229" s="22"/>
      <c r="AY229" s="22"/>
      <c r="BA229" s="22"/>
      <c r="BB229" s="22"/>
      <c r="BP229" s="49"/>
      <c r="BX229" s="49"/>
    </row>
    <row r="230" spans="22:76">
      <c r="V230" s="22"/>
      <c r="W230" s="22"/>
      <c r="AA230" s="49"/>
      <c r="AB230" s="49"/>
      <c r="AF230" s="49"/>
      <c r="AS230" s="22"/>
      <c r="AV230" s="22"/>
      <c r="AX230" s="22"/>
      <c r="AY230" s="22"/>
      <c r="BA230" s="22"/>
      <c r="BB230" s="22"/>
      <c r="BP230" s="49"/>
      <c r="BX230" s="49"/>
    </row>
    <row r="231" spans="22:76">
      <c r="V231" s="22"/>
      <c r="W231" s="22"/>
      <c r="AA231" s="49"/>
      <c r="AB231" s="49"/>
      <c r="AF231" s="49"/>
      <c r="AS231" s="22"/>
      <c r="AV231" s="22"/>
      <c r="AX231" s="22"/>
      <c r="AY231" s="22"/>
      <c r="BA231" s="22"/>
      <c r="BB231" s="22"/>
      <c r="BP231" s="49"/>
      <c r="BX231" s="49"/>
    </row>
    <row r="232" spans="22:76">
      <c r="V232" s="22"/>
      <c r="W232" s="22"/>
      <c r="AA232" s="49"/>
      <c r="AB232" s="49"/>
      <c r="AF232" s="49"/>
      <c r="AS232" s="22"/>
      <c r="AV232" s="22"/>
      <c r="AX232" s="22"/>
      <c r="AY232" s="22"/>
      <c r="BA232" s="22"/>
      <c r="BB232" s="22"/>
      <c r="BP232" s="49"/>
      <c r="BX232" s="49"/>
    </row>
    <row r="233" spans="22:76">
      <c r="V233" s="22"/>
      <c r="W233" s="22"/>
      <c r="AA233" s="49"/>
      <c r="AB233" s="49"/>
      <c r="AF233" s="49"/>
      <c r="AS233" s="22"/>
      <c r="AV233" s="22"/>
      <c r="AX233" s="22"/>
      <c r="AY233" s="22"/>
      <c r="BA233" s="22"/>
      <c r="BB233" s="22"/>
      <c r="BP233" s="49"/>
      <c r="BX233" s="49"/>
    </row>
    <row r="234" spans="22:76">
      <c r="V234" s="22"/>
      <c r="W234" s="22"/>
      <c r="AA234" s="49"/>
      <c r="AB234" s="49"/>
      <c r="AF234" s="49"/>
      <c r="AS234" s="22"/>
      <c r="AV234" s="22"/>
      <c r="AX234" s="22"/>
      <c r="AY234" s="22"/>
      <c r="BA234" s="22"/>
      <c r="BB234" s="22"/>
      <c r="BP234" s="49"/>
      <c r="BX234" s="49"/>
    </row>
    <row r="235" spans="22:76">
      <c r="V235" s="22"/>
      <c r="W235" s="22"/>
      <c r="AA235" s="49"/>
      <c r="AB235" s="49"/>
      <c r="AF235" s="49"/>
      <c r="AS235" s="22"/>
      <c r="AV235" s="22"/>
      <c r="AX235" s="22"/>
      <c r="AY235" s="22"/>
      <c r="BA235" s="22"/>
      <c r="BB235" s="22"/>
      <c r="BP235" s="49"/>
      <c r="BX235" s="49"/>
    </row>
    <row r="236" spans="22:76">
      <c r="V236" s="22"/>
      <c r="W236" s="22"/>
      <c r="AA236" s="49"/>
      <c r="AB236" s="49"/>
      <c r="AF236" s="49"/>
      <c r="AS236" s="22"/>
      <c r="AV236" s="22"/>
      <c r="AX236" s="22"/>
      <c r="AY236" s="22"/>
      <c r="BA236" s="22"/>
      <c r="BB236" s="22"/>
      <c r="BP236" s="49"/>
      <c r="BX236" s="49"/>
    </row>
    <row r="237" spans="22:76">
      <c r="V237" s="22"/>
      <c r="W237" s="22"/>
      <c r="AA237" s="49"/>
      <c r="AB237" s="49"/>
      <c r="AF237" s="49"/>
      <c r="AS237" s="22"/>
      <c r="AV237" s="22"/>
      <c r="AX237" s="22"/>
      <c r="AY237" s="22"/>
      <c r="BA237" s="22"/>
      <c r="BB237" s="22"/>
      <c r="BP237" s="49"/>
      <c r="BX237" s="49"/>
    </row>
    <row r="238" spans="22:76">
      <c r="V238" s="22"/>
      <c r="W238" s="22"/>
      <c r="AA238" s="49"/>
      <c r="AB238" s="49"/>
      <c r="AF238" s="49"/>
      <c r="AS238" s="22"/>
      <c r="AV238" s="22"/>
      <c r="AX238" s="22"/>
      <c r="AY238" s="22"/>
      <c r="BA238" s="22"/>
      <c r="BB238" s="22"/>
      <c r="BP238" s="49"/>
      <c r="BX238" s="49"/>
    </row>
    <row r="239" spans="22:76">
      <c r="V239" s="22"/>
      <c r="W239" s="22"/>
      <c r="AA239" s="49"/>
      <c r="AB239" s="49"/>
      <c r="AF239" s="49"/>
      <c r="AS239" s="22"/>
      <c r="AV239" s="22"/>
      <c r="AX239" s="22"/>
      <c r="AY239" s="22"/>
      <c r="BA239" s="22"/>
      <c r="BB239" s="22"/>
      <c r="BP239" s="49"/>
      <c r="BX239" s="49"/>
    </row>
    <row r="240" spans="22:76">
      <c r="V240" s="22"/>
      <c r="W240" s="22"/>
      <c r="AA240" s="49"/>
      <c r="AB240" s="49"/>
      <c r="AF240" s="49"/>
      <c r="AS240" s="22"/>
      <c r="AV240" s="22"/>
      <c r="AX240" s="22"/>
      <c r="AY240" s="22"/>
      <c r="BA240" s="22"/>
      <c r="BB240" s="22"/>
      <c r="BP240" s="49"/>
      <c r="BX240" s="49"/>
    </row>
    <row r="241" spans="22:76">
      <c r="V241" s="22"/>
      <c r="W241" s="22"/>
      <c r="AA241" s="49"/>
      <c r="AB241" s="49"/>
      <c r="AF241" s="49"/>
      <c r="AS241" s="22"/>
      <c r="AV241" s="22"/>
      <c r="AX241" s="22"/>
      <c r="AY241" s="22"/>
      <c r="BA241" s="22"/>
      <c r="BB241" s="22"/>
      <c r="BP241" s="49"/>
      <c r="BX241" s="49"/>
    </row>
    <row r="242" spans="22:76">
      <c r="V242" s="22"/>
      <c r="W242" s="22"/>
      <c r="AA242" s="49"/>
      <c r="AB242" s="49"/>
      <c r="AF242" s="49"/>
      <c r="AS242" s="22"/>
      <c r="AV242" s="22"/>
      <c r="AX242" s="22"/>
      <c r="AY242" s="22"/>
      <c r="BA242" s="22"/>
      <c r="BB242" s="22"/>
      <c r="BP242" s="49"/>
      <c r="BX242" s="49"/>
    </row>
    <row r="243" spans="22:76">
      <c r="V243" s="22"/>
      <c r="W243" s="22"/>
      <c r="AA243" s="49"/>
      <c r="AB243" s="49"/>
      <c r="AF243" s="49"/>
      <c r="AS243" s="22"/>
      <c r="AV243" s="22"/>
      <c r="AX243" s="22"/>
      <c r="AY243" s="22"/>
      <c r="BA243" s="22"/>
      <c r="BB243" s="22"/>
      <c r="BP243" s="49"/>
      <c r="BX243" s="49"/>
    </row>
    <row r="244" spans="22:76">
      <c r="V244" s="22"/>
      <c r="W244" s="22"/>
      <c r="AA244" s="49"/>
      <c r="AB244" s="49"/>
      <c r="AF244" s="49"/>
      <c r="AS244" s="22"/>
      <c r="AV244" s="22"/>
      <c r="AX244" s="22"/>
      <c r="AY244" s="22"/>
      <c r="BA244" s="22"/>
      <c r="BB244" s="22"/>
      <c r="BP244" s="49"/>
      <c r="BX244" s="49"/>
    </row>
    <row r="245" spans="22:76">
      <c r="V245" s="22"/>
      <c r="W245" s="22"/>
      <c r="AA245" s="49"/>
      <c r="AB245" s="49"/>
      <c r="AF245" s="49"/>
      <c r="AS245" s="22"/>
      <c r="AV245" s="22"/>
      <c r="AX245" s="22"/>
      <c r="AY245" s="22"/>
      <c r="BA245" s="22"/>
      <c r="BB245" s="22"/>
      <c r="BP245" s="49"/>
      <c r="BX245" s="49"/>
    </row>
    <row r="246" spans="22:76">
      <c r="V246" s="22"/>
      <c r="W246" s="22"/>
      <c r="AA246" s="49"/>
      <c r="AB246" s="49"/>
      <c r="AF246" s="49"/>
      <c r="AS246" s="22"/>
      <c r="AV246" s="22"/>
      <c r="AX246" s="22"/>
      <c r="AY246" s="22"/>
      <c r="BA246" s="22"/>
      <c r="BB246" s="22"/>
      <c r="BP246" s="49"/>
      <c r="BX246" s="49"/>
    </row>
    <row r="247" spans="22:76">
      <c r="V247" s="22"/>
      <c r="W247" s="22"/>
      <c r="AA247" s="49"/>
      <c r="AB247" s="49"/>
      <c r="AF247" s="49"/>
      <c r="AS247" s="22"/>
      <c r="AV247" s="22"/>
      <c r="AX247" s="22"/>
      <c r="AY247" s="22"/>
      <c r="BA247" s="22"/>
      <c r="BB247" s="22"/>
      <c r="BP247" s="49"/>
      <c r="BX247" s="49"/>
    </row>
    <row r="248" spans="22:76">
      <c r="V248" s="22"/>
      <c r="W248" s="22"/>
      <c r="AA248" s="49"/>
      <c r="AB248" s="49"/>
      <c r="AF248" s="49"/>
      <c r="AS248" s="22"/>
      <c r="AV248" s="22"/>
      <c r="AX248" s="22"/>
      <c r="AY248" s="22"/>
      <c r="BA248" s="22"/>
      <c r="BB248" s="22"/>
      <c r="BP248" s="49"/>
      <c r="BX248" s="49"/>
    </row>
    <row r="249" spans="22:76">
      <c r="V249" s="22"/>
      <c r="W249" s="22"/>
      <c r="AA249" s="49"/>
      <c r="AB249" s="49"/>
      <c r="AF249" s="49"/>
      <c r="AS249" s="22"/>
      <c r="AV249" s="22"/>
      <c r="AX249" s="22"/>
      <c r="AY249" s="22"/>
      <c r="BA249" s="22"/>
      <c r="BB249" s="22"/>
      <c r="BP249" s="49"/>
      <c r="BX249" s="49"/>
    </row>
    <row r="250" spans="22:76">
      <c r="V250" s="22"/>
      <c r="W250" s="22"/>
      <c r="AA250" s="49"/>
      <c r="AB250" s="49"/>
      <c r="AF250" s="49"/>
      <c r="AS250" s="22"/>
      <c r="AV250" s="22"/>
      <c r="AX250" s="22"/>
      <c r="AY250" s="22"/>
      <c r="BA250" s="22"/>
      <c r="BB250" s="22"/>
      <c r="BP250" s="49"/>
      <c r="BX250" s="49"/>
    </row>
    <row r="251" spans="22:76">
      <c r="V251" s="22"/>
      <c r="W251" s="22"/>
      <c r="AA251" s="49"/>
      <c r="AB251" s="49"/>
      <c r="AF251" s="49"/>
      <c r="AS251" s="22"/>
      <c r="AV251" s="22"/>
      <c r="AX251" s="22"/>
      <c r="AY251" s="22"/>
      <c r="BA251" s="22"/>
      <c r="BB251" s="22"/>
      <c r="BP251" s="49"/>
      <c r="BX251" s="49"/>
    </row>
    <row r="252" spans="22:76">
      <c r="V252" s="22"/>
      <c r="W252" s="22"/>
      <c r="AA252" s="49"/>
      <c r="AB252" s="49"/>
      <c r="AF252" s="49"/>
      <c r="AS252" s="22"/>
      <c r="AV252" s="22"/>
      <c r="AX252" s="22"/>
      <c r="AY252" s="22"/>
      <c r="BA252" s="22"/>
      <c r="BB252" s="22"/>
      <c r="BP252" s="49"/>
      <c r="BX252" s="49"/>
    </row>
    <row r="253" spans="22:76">
      <c r="V253" s="22"/>
      <c r="W253" s="22"/>
      <c r="AA253" s="49"/>
      <c r="AB253" s="49"/>
      <c r="AF253" s="49"/>
      <c r="AS253" s="22"/>
      <c r="AV253" s="22"/>
      <c r="AX253" s="22"/>
      <c r="AY253" s="22"/>
      <c r="BA253" s="22"/>
      <c r="BB253" s="22"/>
      <c r="BP253" s="49"/>
      <c r="BX253" s="49"/>
    </row>
    <row r="254" spans="22:76">
      <c r="V254" s="22"/>
      <c r="W254" s="22"/>
      <c r="AA254" s="49"/>
      <c r="AB254" s="49"/>
      <c r="AF254" s="49"/>
      <c r="AS254" s="22"/>
      <c r="AV254" s="22"/>
      <c r="AX254" s="22"/>
      <c r="AY254" s="22"/>
      <c r="BA254" s="22"/>
      <c r="BB254" s="22"/>
      <c r="BP254" s="49"/>
      <c r="BX254" s="49"/>
    </row>
    <row r="255" spans="22:76">
      <c r="V255" s="22"/>
      <c r="W255" s="22"/>
      <c r="AA255" s="49"/>
      <c r="AB255" s="49"/>
      <c r="AF255" s="49"/>
      <c r="AS255" s="22"/>
      <c r="AV255" s="22"/>
      <c r="AX255" s="22"/>
      <c r="AY255" s="22"/>
      <c r="BA255" s="22"/>
      <c r="BB255" s="22"/>
      <c r="BP255" s="49"/>
      <c r="BX255" s="49"/>
    </row>
    <row r="256" spans="22:76">
      <c r="V256" s="22"/>
      <c r="W256" s="22"/>
      <c r="AA256" s="49"/>
      <c r="AB256" s="49"/>
      <c r="AF256" s="49"/>
      <c r="AS256" s="22"/>
      <c r="AV256" s="22"/>
      <c r="AX256" s="22"/>
      <c r="AY256" s="22"/>
      <c r="BA256" s="22"/>
      <c r="BB256" s="22"/>
      <c r="BP256" s="49"/>
      <c r="BX256" s="49"/>
    </row>
    <row r="257" spans="22:76">
      <c r="V257" s="22"/>
      <c r="W257" s="22"/>
      <c r="AA257" s="49"/>
      <c r="AB257" s="49"/>
      <c r="AF257" s="49"/>
      <c r="AS257" s="22"/>
      <c r="AV257" s="22"/>
      <c r="AX257" s="22"/>
      <c r="AY257" s="22"/>
      <c r="BA257" s="22"/>
      <c r="BB257" s="22"/>
      <c r="BP257" s="49"/>
      <c r="BX257" s="49"/>
    </row>
    <row r="258" spans="22:76">
      <c r="V258" s="22"/>
      <c r="W258" s="22"/>
      <c r="AA258" s="49"/>
      <c r="AB258" s="49"/>
      <c r="AF258" s="49"/>
      <c r="AS258" s="22"/>
      <c r="AV258" s="22"/>
      <c r="AX258" s="22"/>
      <c r="AY258" s="22"/>
      <c r="BA258" s="22"/>
      <c r="BB258" s="22"/>
      <c r="BP258" s="49"/>
      <c r="BX258" s="49"/>
    </row>
    <row r="259" spans="22:76">
      <c r="V259" s="22"/>
      <c r="W259" s="22"/>
      <c r="AA259" s="49"/>
      <c r="AB259" s="49"/>
      <c r="AF259" s="49"/>
      <c r="AS259" s="22"/>
      <c r="AV259" s="22"/>
      <c r="AX259" s="22"/>
      <c r="AY259" s="22"/>
      <c r="BA259" s="22"/>
      <c r="BB259" s="22"/>
      <c r="BP259" s="49"/>
      <c r="BX259" s="49"/>
    </row>
    <row r="260" spans="22:76">
      <c r="V260" s="22"/>
      <c r="W260" s="22"/>
      <c r="AA260" s="49"/>
      <c r="AB260" s="49"/>
      <c r="AF260" s="49"/>
      <c r="AS260" s="22"/>
      <c r="AV260" s="22"/>
      <c r="AX260" s="22"/>
      <c r="AY260" s="22"/>
      <c r="BA260" s="22"/>
      <c r="BB260" s="22"/>
      <c r="BP260" s="49"/>
      <c r="BX260" s="49"/>
    </row>
    <row r="261" spans="22:76">
      <c r="V261" s="22"/>
      <c r="W261" s="22"/>
      <c r="AA261" s="49"/>
      <c r="AB261" s="49"/>
      <c r="AF261" s="49"/>
      <c r="AS261" s="22"/>
      <c r="AV261" s="22"/>
      <c r="AX261" s="22"/>
      <c r="AY261" s="22"/>
      <c r="BA261" s="22"/>
      <c r="BB261" s="22"/>
      <c r="BP261" s="49"/>
      <c r="BX261" s="49"/>
    </row>
    <row r="262" spans="22:76">
      <c r="V262" s="22"/>
      <c r="W262" s="22"/>
      <c r="AA262" s="49"/>
      <c r="AB262" s="49"/>
      <c r="AF262" s="49"/>
      <c r="AS262" s="22"/>
      <c r="AV262" s="22"/>
      <c r="AX262" s="22"/>
      <c r="AY262" s="22"/>
      <c r="BA262" s="22"/>
      <c r="BB262" s="22"/>
      <c r="BP262" s="49"/>
      <c r="BX262" s="49"/>
    </row>
    <row r="263" spans="22:76">
      <c r="V263" s="22"/>
      <c r="W263" s="22"/>
      <c r="AA263" s="49"/>
      <c r="AB263" s="49"/>
      <c r="AF263" s="49"/>
      <c r="AS263" s="22"/>
      <c r="AV263" s="22"/>
      <c r="AX263" s="22"/>
      <c r="AY263" s="22"/>
      <c r="BA263" s="22"/>
      <c r="BB263" s="22"/>
      <c r="BP263" s="49"/>
      <c r="BX263" s="49"/>
    </row>
    <row r="264" spans="22:76">
      <c r="V264" s="22"/>
      <c r="W264" s="22"/>
      <c r="AA264" s="49"/>
      <c r="AB264" s="49"/>
      <c r="AF264" s="49"/>
      <c r="AS264" s="22"/>
      <c r="AV264" s="22"/>
      <c r="AX264" s="22"/>
      <c r="AY264" s="22"/>
      <c r="BA264" s="22"/>
      <c r="BB264" s="22"/>
      <c r="BP264" s="49"/>
      <c r="BX264" s="49"/>
    </row>
    <row r="265" spans="22:76">
      <c r="V265" s="22"/>
      <c r="W265" s="22"/>
      <c r="AA265" s="49"/>
      <c r="AB265" s="49"/>
      <c r="AF265" s="49"/>
      <c r="AS265" s="22"/>
      <c r="AV265" s="22"/>
      <c r="AX265" s="22"/>
      <c r="AY265" s="22"/>
      <c r="BA265" s="22"/>
      <c r="BB265" s="22"/>
      <c r="BP265" s="49"/>
      <c r="BX265" s="49"/>
    </row>
    <row r="266" spans="22:76">
      <c r="V266" s="22"/>
      <c r="W266" s="22"/>
      <c r="AA266" s="49"/>
      <c r="AB266" s="49"/>
      <c r="AF266" s="49"/>
      <c r="AS266" s="22"/>
      <c r="AV266" s="22"/>
      <c r="AX266" s="22"/>
      <c r="AY266" s="22"/>
      <c r="BA266" s="22"/>
      <c r="BB266" s="22"/>
      <c r="BP266" s="49"/>
      <c r="BX266" s="49"/>
    </row>
    <row r="267" spans="22:76">
      <c r="V267" s="22"/>
      <c r="W267" s="22"/>
      <c r="AA267" s="49"/>
      <c r="AB267" s="49"/>
      <c r="AF267" s="49"/>
      <c r="AS267" s="22"/>
      <c r="AV267" s="22"/>
      <c r="AX267" s="22"/>
      <c r="AY267" s="22"/>
      <c r="BA267" s="22"/>
      <c r="BB267" s="22"/>
      <c r="BP267" s="49"/>
      <c r="BX267" s="49"/>
    </row>
    <row r="268" spans="22:76">
      <c r="V268" s="22"/>
      <c r="W268" s="22"/>
      <c r="AA268" s="49"/>
      <c r="AB268" s="49"/>
      <c r="AF268" s="49"/>
      <c r="AS268" s="22"/>
      <c r="AV268" s="22"/>
      <c r="AX268" s="22"/>
      <c r="AY268" s="22"/>
      <c r="BA268" s="22"/>
      <c r="BB268" s="22"/>
      <c r="BP268" s="49"/>
      <c r="BX268" s="49"/>
    </row>
    <row r="269" spans="22:76">
      <c r="V269" s="22"/>
      <c r="W269" s="22"/>
      <c r="AA269" s="49"/>
      <c r="AB269" s="49"/>
      <c r="AF269" s="49"/>
      <c r="AS269" s="22"/>
      <c r="AV269" s="22"/>
      <c r="AX269" s="22"/>
      <c r="AY269" s="22"/>
      <c r="BA269" s="22"/>
      <c r="BB269" s="22"/>
      <c r="BP269" s="49"/>
      <c r="BX269" s="49"/>
    </row>
    <row r="270" spans="22:76">
      <c r="V270" s="22"/>
      <c r="W270" s="22"/>
      <c r="AA270" s="49"/>
      <c r="AB270" s="49"/>
      <c r="AF270" s="49"/>
      <c r="AS270" s="22"/>
      <c r="AV270" s="22"/>
      <c r="AX270" s="22"/>
      <c r="AY270" s="22"/>
      <c r="BA270" s="22"/>
      <c r="BB270" s="22"/>
      <c r="BP270" s="49"/>
      <c r="BX270" s="49"/>
    </row>
    <row r="271" spans="22:76">
      <c r="V271" s="22"/>
      <c r="W271" s="22"/>
      <c r="AA271" s="49"/>
      <c r="AB271" s="49"/>
      <c r="AF271" s="49"/>
      <c r="AS271" s="22"/>
      <c r="AV271" s="22"/>
      <c r="AX271" s="22"/>
      <c r="AY271" s="22"/>
      <c r="BA271" s="22"/>
      <c r="BB271" s="22"/>
      <c r="BP271" s="49"/>
      <c r="BX271" s="49"/>
    </row>
    <row r="272" spans="22:76">
      <c r="V272" s="22"/>
      <c r="W272" s="22"/>
      <c r="AA272" s="49"/>
      <c r="AB272" s="49"/>
      <c r="AF272" s="49"/>
      <c r="AS272" s="22"/>
      <c r="AV272" s="22"/>
      <c r="AX272" s="22"/>
      <c r="AY272" s="22"/>
      <c r="BA272" s="22"/>
      <c r="BB272" s="22"/>
      <c r="BP272" s="49"/>
      <c r="BX272" s="49"/>
    </row>
    <row r="273" spans="22:76">
      <c r="V273" s="22"/>
      <c r="W273" s="22"/>
      <c r="AA273" s="49"/>
      <c r="AB273" s="49"/>
      <c r="AF273" s="49"/>
      <c r="AS273" s="22"/>
      <c r="AV273" s="22"/>
      <c r="AX273" s="22"/>
      <c r="AY273" s="22"/>
      <c r="BA273" s="22"/>
      <c r="BB273" s="22"/>
      <c r="BP273" s="49"/>
      <c r="BX273" s="49"/>
    </row>
    <row r="274" spans="22:76">
      <c r="V274" s="22"/>
      <c r="W274" s="22"/>
      <c r="AA274" s="49"/>
      <c r="AB274" s="49"/>
      <c r="AF274" s="49"/>
      <c r="AS274" s="22"/>
      <c r="AV274" s="22"/>
      <c r="AX274" s="22"/>
      <c r="AY274" s="22"/>
      <c r="BA274" s="22"/>
      <c r="BB274" s="22"/>
      <c r="BP274" s="49"/>
      <c r="BX274" s="49"/>
    </row>
    <row r="275" spans="22:76">
      <c r="V275" s="22"/>
      <c r="W275" s="22"/>
      <c r="AA275" s="49"/>
      <c r="AB275" s="49"/>
      <c r="AF275" s="49"/>
      <c r="AS275" s="22"/>
      <c r="AV275" s="22"/>
      <c r="AX275" s="22"/>
      <c r="AY275" s="22"/>
      <c r="BA275" s="22"/>
      <c r="BB275" s="22"/>
      <c r="BP275" s="49"/>
      <c r="BX275" s="49"/>
    </row>
    <row r="276" spans="22:76">
      <c r="V276" s="22"/>
      <c r="W276" s="22"/>
      <c r="AA276" s="49"/>
      <c r="AB276" s="49"/>
      <c r="AF276" s="49"/>
      <c r="AS276" s="22"/>
      <c r="AV276" s="22"/>
      <c r="AX276" s="22"/>
      <c r="AY276" s="22"/>
      <c r="BA276" s="22"/>
      <c r="BB276" s="22"/>
      <c r="BP276" s="49"/>
      <c r="BX276" s="49"/>
    </row>
    <row r="277" spans="22:76">
      <c r="V277" s="22"/>
      <c r="W277" s="22"/>
      <c r="AA277" s="49"/>
      <c r="AB277" s="49"/>
      <c r="AF277" s="49"/>
      <c r="AS277" s="22"/>
      <c r="AV277" s="22"/>
      <c r="AX277" s="22"/>
      <c r="AY277" s="22"/>
      <c r="BA277" s="22"/>
      <c r="BB277" s="22"/>
      <c r="BP277" s="49"/>
      <c r="BX277" s="49"/>
    </row>
    <row r="278" spans="22:76">
      <c r="V278" s="22"/>
      <c r="W278" s="22"/>
      <c r="AA278" s="49"/>
      <c r="AB278" s="49"/>
      <c r="AF278" s="49"/>
      <c r="AS278" s="22"/>
      <c r="AV278" s="22"/>
      <c r="AX278" s="22"/>
      <c r="AY278" s="22"/>
      <c r="BA278" s="22"/>
      <c r="BB278" s="22"/>
      <c r="BP278" s="49"/>
      <c r="BX278" s="49"/>
    </row>
    <row r="279" spans="22:76">
      <c r="V279" s="22"/>
      <c r="W279" s="22"/>
      <c r="AA279" s="49"/>
      <c r="AB279" s="49"/>
      <c r="AF279" s="49"/>
      <c r="AS279" s="22"/>
      <c r="AV279" s="22"/>
      <c r="AX279" s="22"/>
      <c r="AY279" s="22"/>
      <c r="BA279" s="22"/>
      <c r="BB279" s="22"/>
      <c r="BP279" s="49"/>
      <c r="BX279" s="49"/>
    </row>
    <row r="280" spans="22:76">
      <c r="V280" s="22"/>
      <c r="W280" s="22"/>
      <c r="AA280" s="49"/>
      <c r="AB280" s="49"/>
      <c r="AF280" s="49"/>
      <c r="AS280" s="22"/>
      <c r="AV280" s="22"/>
      <c r="AX280" s="22"/>
      <c r="AY280" s="22"/>
      <c r="BA280" s="22"/>
      <c r="BB280" s="22"/>
      <c r="BP280" s="49"/>
      <c r="BX280" s="49"/>
    </row>
    <row r="281" spans="22:76">
      <c r="V281" s="22"/>
      <c r="W281" s="22"/>
      <c r="AA281" s="49"/>
      <c r="AB281" s="49"/>
      <c r="AF281" s="49"/>
      <c r="AS281" s="22"/>
      <c r="AV281" s="22"/>
      <c r="AX281" s="22"/>
      <c r="AY281" s="22"/>
      <c r="BA281" s="22"/>
      <c r="BB281" s="22"/>
      <c r="BP281" s="49"/>
      <c r="BX281" s="49"/>
    </row>
    <row r="282" spans="22:76">
      <c r="V282" s="22"/>
      <c r="W282" s="22"/>
      <c r="AA282" s="49"/>
      <c r="AB282" s="49"/>
      <c r="AF282" s="49"/>
      <c r="AS282" s="22"/>
      <c r="AV282" s="22"/>
      <c r="AX282" s="22"/>
      <c r="AY282" s="22"/>
      <c r="BA282" s="22"/>
      <c r="BB282" s="22"/>
      <c r="BP282" s="49"/>
      <c r="BX282" s="49"/>
    </row>
    <row r="283" spans="22:76">
      <c r="V283" s="22"/>
      <c r="W283" s="22"/>
      <c r="AA283" s="49"/>
      <c r="AB283" s="49"/>
      <c r="AF283" s="49"/>
      <c r="AS283" s="22"/>
      <c r="AV283" s="22"/>
      <c r="AX283" s="22"/>
      <c r="AY283" s="22"/>
      <c r="BA283" s="22"/>
      <c r="BB283" s="22"/>
      <c r="BP283" s="49"/>
      <c r="BX283" s="49"/>
    </row>
    <row r="284" spans="22:76">
      <c r="V284" s="22"/>
      <c r="W284" s="22"/>
      <c r="AA284" s="49"/>
      <c r="AB284" s="49"/>
      <c r="AF284" s="49"/>
      <c r="AS284" s="22"/>
      <c r="AV284" s="22"/>
      <c r="AX284" s="22"/>
      <c r="AY284" s="22"/>
      <c r="BA284" s="22"/>
      <c r="BB284" s="22"/>
      <c r="BP284" s="49"/>
      <c r="BX284" s="49"/>
    </row>
    <row r="285" spans="22:76">
      <c r="V285" s="22"/>
      <c r="W285" s="22"/>
      <c r="AA285" s="49"/>
      <c r="AB285" s="49"/>
      <c r="AF285" s="49"/>
      <c r="AS285" s="22"/>
      <c r="AV285" s="22"/>
      <c r="AX285" s="22"/>
      <c r="AY285" s="22"/>
      <c r="BA285" s="22"/>
      <c r="BB285" s="22"/>
      <c r="BP285" s="49"/>
      <c r="BX285" s="49"/>
    </row>
    <row r="286" spans="22:76">
      <c r="V286" s="22"/>
      <c r="W286" s="22"/>
      <c r="AA286" s="49"/>
      <c r="AB286" s="49"/>
      <c r="AF286" s="49"/>
      <c r="AS286" s="22"/>
      <c r="AV286" s="22"/>
      <c r="AX286" s="22"/>
      <c r="AY286" s="22"/>
      <c r="BA286" s="22"/>
      <c r="BB286" s="22"/>
      <c r="BP286" s="49"/>
      <c r="BX286" s="49"/>
    </row>
    <row r="287" spans="22:76">
      <c r="V287" s="22"/>
      <c r="W287" s="22"/>
      <c r="AA287" s="49"/>
      <c r="AB287" s="49"/>
      <c r="AF287" s="49"/>
      <c r="AS287" s="22"/>
      <c r="AV287" s="22"/>
      <c r="AX287" s="22"/>
      <c r="AY287" s="22"/>
      <c r="BA287" s="22"/>
      <c r="BB287" s="22"/>
      <c r="BP287" s="49"/>
      <c r="BX287" s="49"/>
    </row>
    <row r="288" spans="22:76">
      <c r="V288" s="22"/>
      <c r="W288" s="22"/>
      <c r="AA288" s="49"/>
      <c r="AB288" s="49"/>
      <c r="AF288" s="49"/>
      <c r="AS288" s="22"/>
      <c r="AV288" s="22"/>
      <c r="AX288" s="22"/>
      <c r="AY288" s="22"/>
      <c r="BA288" s="22"/>
      <c r="BB288" s="22"/>
      <c r="BP288" s="49"/>
      <c r="BX288" s="49"/>
    </row>
    <row r="289" spans="22:76">
      <c r="V289" s="22"/>
      <c r="W289" s="22"/>
      <c r="AA289" s="49"/>
      <c r="AB289" s="49"/>
      <c r="AF289" s="49"/>
      <c r="AS289" s="22"/>
      <c r="AV289" s="22"/>
      <c r="AX289" s="22"/>
      <c r="AY289" s="22"/>
      <c r="BA289" s="22"/>
      <c r="BB289" s="22"/>
      <c r="BP289" s="49"/>
      <c r="BX289" s="49"/>
    </row>
    <row r="290" spans="22:76">
      <c r="V290" s="22"/>
      <c r="W290" s="22"/>
      <c r="AA290" s="49"/>
      <c r="AB290" s="49"/>
      <c r="AF290" s="49"/>
      <c r="AS290" s="22"/>
      <c r="AV290" s="22"/>
      <c r="AX290" s="22"/>
      <c r="AY290" s="22"/>
      <c r="BA290" s="22"/>
      <c r="BB290" s="22"/>
      <c r="BP290" s="49"/>
      <c r="BX290" s="49"/>
    </row>
    <row r="291" spans="22:76">
      <c r="V291" s="22"/>
      <c r="W291" s="22"/>
      <c r="AA291" s="49"/>
      <c r="AB291" s="49"/>
      <c r="AF291" s="49"/>
      <c r="AS291" s="22"/>
      <c r="AV291" s="22"/>
      <c r="AX291" s="22"/>
      <c r="AY291" s="22"/>
      <c r="BA291" s="22"/>
      <c r="BB291" s="22"/>
      <c r="BP291" s="49"/>
      <c r="BX291" s="49"/>
    </row>
    <row r="292" spans="22:76">
      <c r="V292" s="22"/>
      <c r="W292" s="22"/>
      <c r="AA292" s="49"/>
      <c r="AB292" s="49"/>
      <c r="AF292" s="49"/>
      <c r="AS292" s="22"/>
      <c r="AV292" s="22"/>
      <c r="AX292" s="22"/>
      <c r="AY292" s="22"/>
      <c r="BA292" s="22"/>
      <c r="BB292" s="22"/>
      <c r="BP292" s="49"/>
      <c r="BX292" s="49"/>
    </row>
    <row r="293" spans="22:76">
      <c r="V293" s="22"/>
      <c r="W293" s="22"/>
      <c r="AA293" s="49"/>
      <c r="AB293" s="49"/>
      <c r="AF293" s="49"/>
      <c r="AS293" s="22"/>
      <c r="AV293" s="22"/>
      <c r="AX293" s="22"/>
      <c r="AY293" s="22"/>
      <c r="BA293" s="22"/>
      <c r="BB293" s="22"/>
      <c r="BP293" s="49"/>
      <c r="BX293" s="49"/>
    </row>
    <row r="294" spans="22:76">
      <c r="V294" s="22"/>
      <c r="W294" s="22"/>
      <c r="AA294" s="49"/>
      <c r="AB294" s="49"/>
      <c r="AF294" s="49"/>
      <c r="AS294" s="22"/>
      <c r="AV294" s="22"/>
      <c r="AX294" s="22"/>
      <c r="AY294" s="22"/>
      <c r="BA294" s="22"/>
      <c r="BB294" s="22"/>
      <c r="BP294" s="49"/>
      <c r="BX294" s="49"/>
    </row>
    <row r="295" spans="22:76">
      <c r="V295" s="22"/>
      <c r="W295" s="22"/>
      <c r="AA295" s="49"/>
      <c r="AB295" s="49"/>
      <c r="AF295" s="49"/>
      <c r="AS295" s="22"/>
      <c r="AV295" s="22"/>
      <c r="AX295" s="22"/>
      <c r="AY295" s="22"/>
      <c r="BA295" s="22"/>
      <c r="BB295" s="22"/>
      <c r="BP295" s="49"/>
      <c r="BX295" s="49"/>
    </row>
    <row r="296" spans="22:76">
      <c r="V296" s="22"/>
      <c r="W296" s="22"/>
      <c r="AA296" s="49"/>
      <c r="AB296" s="49"/>
      <c r="AF296" s="49"/>
      <c r="AS296" s="22"/>
      <c r="AV296" s="22"/>
      <c r="AX296" s="22"/>
      <c r="AY296" s="22"/>
      <c r="BA296" s="22"/>
      <c r="BB296" s="22"/>
      <c r="BP296" s="49"/>
      <c r="BX296" s="49"/>
    </row>
    <row r="297" spans="22:76">
      <c r="V297" s="22"/>
      <c r="W297" s="22"/>
      <c r="AA297" s="49"/>
      <c r="AB297" s="49"/>
      <c r="AF297" s="49"/>
      <c r="AS297" s="22"/>
      <c r="AV297" s="22"/>
      <c r="AX297" s="22"/>
      <c r="AY297" s="22"/>
      <c r="BA297" s="22"/>
      <c r="BB297" s="22"/>
      <c r="BP297" s="49"/>
      <c r="BX297" s="49"/>
    </row>
    <row r="298" spans="22:76">
      <c r="V298" s="22"/>
      <c r="W298" s="22"/>
      <c r="AA298" s="49"/>
      <c r="AB298" s="49"/>
      <c r="AF298" s="49"/>
      <c r="AS298" s="22"/>
      <c r="AV298" s="22"/>
      <c r="AX298" s="22"/>
      <c r="AY298" s="22"/>
      <c r="BA298" s="22"/>
      <c r="BB298" s="22"/>
      <c r="BP298" s="49"/>
      <c r="BX298" s="49"/>
    </row>
    <row r="299" spans="22:76">
      <c r="V299" s="22"/>
      <c r="W299" s="22"/>
      <c r="AA299" s="49"/>
      <c r="AB299" s="49"/>
      <c r="AF299" s="49"/>
      <c r="AS299" s="22"/>
      <c r="AV299" s="22"/>
      <c r="AX299" s="22"/>
      <c r="AY299" s="22"/>
      <c r="BA299" s="22"/>
      <c r="BB299" s="22"/>
      <c r="BP299" s="49"/>
      <c r="BX299" s="49"/>
    </row>
    <row r="300" spans="22:76">
      <c r="V300" s="22"/>
      <c r="W300" s="22"/>
      <c r="AA300" s="49"/>
      <c r="AB300" s="49"/>
      <c r="AF300" s="49"/>
      <c r="AS300" s="22"/>
      <c r="AV300" s="22"/>
      <c r="AX300" s="22"/>
      <c r="AY300" s="22"/>
      <c r="BA300" s="22"/>
      <c r="BB300" s="22"/>
      <c r="BP300" s="49"/>
      <c r="BX300" s="49"/>
    </row>
    <row r="301" spans="22:76">
      <c r="V301" s="22"/>
      <c r="W301" s="22"/>
      <c r="AA301" s="49"/>
      <c r="AB301" s="49"/>
      <c r="AF301" s="49"/>
      <c r="AS301" s="22"/>
      <c r="AV301" s="22"/>
      <c r="AX301" s="22"/>
      <c r="AY301" s="22"/>
      <c r="BA301" s="22"/>
      <c r="BB301" s="22"/>
      <c r="BP301" s="49"/>
      <c r="BX301" s="49"/>
    </row>
    <row r="302" spans="22:76">
      <c r="V302" s="22"/>
      <c r="W302" s="22"/>
      <c r="AA302" s="49"/>
      <c r="AB302" s="49"/>
      <c r="AF302" s="49"/>
      <c r="AS302" s="22"/>
      <c r="AV302" s="22"/>
      <c r="AX302" s="22"/>
      <c r="AY302" s="22"/>
      <c r="BA302" s="22"/>
      <c r="BB302" s="22"/>
      <c r="BP302" s="49"/>
      <c r="BX302" s="49"/>
    </row>
    <row r="303" spans="22:76">
      <c r="V303" s="22"/>
      <c r="W303" s="22"/>
      <c r="AA303" s="49"/>
      <c r="AB303" s="49"/>
      <c r="AF303" s="49"/>
      <c r="AS303" s="22"/>
      <c r="AV303" s="22"/>
      <c r="AX303" s="22"/>
      <c r="AY303" s="22"/>
      <c r="BA303" s="22"/>
      <c r="BB303" s="22"/>
      <c r="BP303" s="49"/>
      <c r="BX303" s="49"/>
    </row>
    <row r="304" spans="22:76">
      <c r="V304" s="22"/>
      <c r="W304" s="22"/>
      <c r="AA304" s="49"/>
      <c r="AB304" s="49"/>
      <c r="AF304" s="49"/>
      <c r="AS304" s="22"/>
      <c r="AV304" s="22"/>
      <c r="AX304" s="22"/>
      <c r="AY304" s="22"/>
      <c r="BA304" s="22"/>
      <c r="BB304" s="22"/>
      <c r="BP304" s="49"/>
      <c r="BX304" s="49"/>
    </row>
    <row r="305" spans="22:76">
      <c r="V305" s="22"/>
      <c r="W305" s="22"/>
      <c r="AA305" s="49"/>
      <c r="AB305" s="49"/>
      <c r="AF305" s="49"/>
      <c r="AS305" s="22"/>
      <c r="AV305" s="22"/>
      <c r="AX305" s="22"/>
      <c r="AY305" s="22"/>
      <c r="BA305" s="22"/>
      <c r="BB305" s="22"/>
      <c r="BP305" s="49"/>
      <c r="BX305" s="49"/>
    </row>
    <row r="306" spans="22:76">
      <c r="V306" s="22"/>
      <c r="W306" s="22"/>
      <c r="AA306" s="49"/>
      <c r="AB306" s="49"/>
      <c r="AF306" s="49"/>
      <c r="AS306" s="22"/>
      <c r="AV306" s="22"/>
      <c r="AX306" s="22"/>
      <c r="AY306" s="22"/>
      <c r="BA306" s="22"/>
      <c r="BB306" s="22"/>
      <c r="BP306" s="49"/>
      <c r="BX306" s="49"/>
    </row>
    <row r="307" spans="22:76">
      <c r="V307" s="22"/>
      <c r="W307" s="22"/>
      <c r="AA307" s="49"/>
      <c r="AB307" s="49"/>
      <c r="AF307" s="49"/>
      <c r="AS307" s="22"/>
      <c r="AV307" s="22"/>
      <c r="AX307" s="22"/>
      <c r="AY307" s="22"/>
      <c r="BA307" s="22"/>
      <c r="BB307" s="22"/>
      <c r="BP307" s="49"/>
      <c r="BX307" s="49"/>
    </row>
    <row r="308" spans="22:76">
      <c r="V308" s="22"/>
      <c r="W308" s="22"/>
      <c r="AA308" s="49"/>
      <c r="AB308" s="49"/>
      <c r="AF308" s="49"/>
      <c r="AS308" s="22"/>
      <c r="AV308" s="22"/>
      <c r="AX308" s="22"/>
      <c r="AY308" s="22"/>
      <c r="BA308" s="22"/>
      <c r="BB308" s="22"/>
      <c r="BP308" s="49"/>
      <c r="BX308" s="49"/>
    </row>
    <row r="309" spans="22:76">
      <c r="V309" s="22"/>
      <c r="W309" s="22"/>
      <c r="AA309" s="49"/>
      <c r="AB309" s="49"/>
      <c r="AF309" s="49"/>
      <c r="AS309" s="22"/>
      <c r="AV309" s="22"/>
      <c r="AX309" s="22"/>
      <c r="AY309" s="22"/>
      <c r="BA309" s="22"/>
      <c r="BB309" s="22"/>
      <c r="BP309" s="49"/>
      <c r="BX309" s="49"/>
    </row>
    <row r="310" spans="22:76">
      <c r="V310" s="22"/>
      <c r="W310" s="22"/>
      <c r="AA310" s="49"/>
      <c r="AB310" s="49"/>
      <c r="AF310" s="49"/>
      <c r="AS310" s="22"/>
      <c r="AV310" s="22"/>
      <c r="AX310" s="22"/>
      <c r="AY310" s="22"/>
      <c r="BA310" s="22"/>
      <c r="BB310" s="22"/>
      <c r="BP310" s="49"/>
      <c r="BX310" s="49"/>
    </row>
    <row r="311" spans="22:76">
      <c r="V311" s="22"/>
      <c r="W311" s="22"/>
      <c r="AA311" s="49"/>
      <c r="AB311" s="49"/>
      <c r="AF311" s="49"/>
      <c r="AS311" s="22"/>
      <c r="AV311" s="22"/>
      <c r="AX311" s="22"/>
      <c r="AY311" s="22"/>
      <c r="BA311" s="22"/>
      <c r="BB311" s="22"/>
      <c r="BP311" s="49"/>
      <c r="BX311" s="49"/>
    </row>
    <row r="312" spans="22:76">
      <c r="V312" s="22"/>
      <c r="W312" s="22"/>
      <c r="AA312" s="49"/>
      <c r="AB312" s="49"/>
      <c r="AF312" s="49"/>
      <c r="AS312" s="22"/>
      <c r="AV312" s="22"/>
      <c r="AX312" s="22"/>
      <c r="AY312" s="22"/>
      <c r="BA312" s="22"/>
      <c r="BB312" s="22"/>
      <c r="BP312" s="49"/>
      <c r="BX312" s="49"/>
    </row>
    <row r="313" spans="22:76">
      <c r="V313" s="22"/>
      <c r="W313" s="22"/>
      <c r="AA313" s="49"/>
      <c r="AB313" s="49"/>
      <c r="AF313" s="49"/>
      <c r="AS313" s="22"/>
      <c r="AV313" s="22"/>
      <c r="AX313" s="22"/>
      <c r="AY313" s="22"/>
      <c r="BA313" s="22"/>
      <c r="BB313" s="22"/>
      <c r="BP313" s="49"/>
      <c r="BX313" s="49"/>
    </row>
    <row r="314" spans="22:76">
      <c r="V314" s="22"/>
      <c r="W314" s="22"/>
      <c r="AA314" s="49"/>
      <c r="AB314" s="49"/>
      <c r="AF314" s="49"/>
      <c r="AS314" s="22"/>
      <c r="AV314" s="22"/>
      <c r="AX314" s="22"/>
      <c r="AY314" s="22"/>
      <c r="BA314" s="22"/>
      <c r="BB314" s="22"/>
      <c r="BP314" s="49"/>
      <c r="BX314" s="49"/>
    </row>
    <row r="315" spans="22:76">
      <c r="V315" s="22"/>
      <c r="W315" s="22"/>
      <c r="AA315" s="49"/>
      <c r="AB315" s="49"/>
      <c r="AF315" s="49"/>
      <c r="AS315" s="22"/>
      <c r="AV315" s="22"/>
      <c r="AX315" s="22"/>
      <c r="AY315" s="22"/>
      <c r="BA315" s="22"/>
      <c r="BB315" s="22"/>
      <c r="BP315" s="49"/>
      <c r="BX315" s="49"/>
    </row>
    <row r="316" spans="22:76">
      <c r="V316" s="22"/>
      <c r="W316" s="22"/>
      <c r="AA316" s="49"/>
      <c r="AB316" s="49"/>
      <c r="AF316" s="49"/>
      <c r="AS316" s="22"/>
      <c r="AV316" s="22"/>
      <c r="AX316" s="22"/>
      <c r="AY316" s="22"/>
      <c r="BA316" s="22"/>
      <c r="BB316" s="22"/>
      <c r="BP316" s="49"/>
      <c r="BX316" s="49"/>
    </row>
    <row r="317" spans="22:76">
      <c r="V317" s="22"/>
      <c r="W317" s="22"/>
      <c r="AA317" s="49"/>
      <c r="AB317" s="49"/>
      <c r="AF317" s="49"/>
      <c r="AS317" s="22"/>
      <c r="AV317" s="22"/>
      <c r="AX317" s="22"/>
      <c r="AY317" s="22"/>
      <c r="BA317" s="22"/>
      <c r="BB317" s="22"/>
      <c r="BP317" s="49"/>
      <c r="BX317" s="49"/>
    </row>
    <row r="318" spans="22:76">
      <c r="V318" s="22"/>
      <c r="W318" s="22"/>
      <c r="AA318" s="49"/>
      <c r="AB318" s="49"/>
      <c r="AF318" s="49"/>
      <c r="AS318" s="22"/>
      <c r="AV318" s="22"/>
      <c r="AX318" s="22"/>
      <c r="AY318" s="22"/>
      <c r="BA318" s="22"/>
      <c r="BB318" s="22"/>
      <c r="BP318" s="49"/>
      <c r="BX318" s="49"/>
    </row>
    <row r="319" spans="22:76">
      <c r="V319" s="22"/>
      <c r="W319" s="22"/>
      <c r="AA319" s="49"/>
      <c r="AB319" s="49"/>
      <c r="AF319" s="49"/>
      <c r="AS319" s="22"/>
      <c r="AV319" s="22"/>
      <c r="AX319" s="22"/>
      <c r="AY319" s="22"/>
      <c r="BA319" s="22"/>
      <c r="BB319" s="22"/>
      <c r="BP319" s="49"/>
      <c r="BX319" s="49"/>
    </row>
    <row r="320" spans="22:76">
      <c r="V320" s="22"/>
      <c r="W320" s="22"/>
      <c r="AA320" s="49"/>
      <c r="AB320" s="49"/>
      <c r="AF320" s="49"/>
      <c r="AS320" s="22"/>
      <c r="AV320" s="22"/>
      <c r="AX320" s="22"/>
      <c r="AY320" s="22"/>
      <c r="BA320" s="22"/>
      <c r="BB320" s="22"/>
      <c r="BP320" s="49"/>
      <c r="BX320" s="49"/>
    </row>
    <row r="321" spans="22:76">
      <c r="V321" s="22"/>
      <c r="W321" s="22"/>
      <c r="AA321" s="49"/>
      <c r="AB321" s="49"/>
      <c r="AF321" s="49"/>
      <c r="AS321" s="22"/>
      <c r="AV321" s="22"/>
      <c r="AX321" s="22"/>
      <c r="AY321" s="22"/>
      <c r="BA321" s="22"/>
      <c r="BB321" s="22"/>
      <c r="BP321" s="49"/>
      <c r="BX321" s="49"/>
    </row>
    <row r="322" spans="22:76">
      <c r="V322" s="22"/>
      <c r="W322" s="22"/>
      <c r="AA322" s="49"/>
      <c r="AB322" s="49"/>
      <c r="AF322" s="49"/>
      <c r="AS322" s="22"/>
      <c r="AV322" s="22"/>
      <c r="AX322" s="22"/>
      <c r="AY322" s="22"/>
      <c r="BA322" s="22"/>
      <c r="BB322" s="22"/>
      <c r="BP322" s="49"/>
      <c r="BX322" s="49"/>
    </row>
    <row r="323" spans="22:76">
      <c r="V323" s="22"/>
      <c r="W323" s="22"/>
      <c r="AA323" s="49"/>
      <c r="AB323" s="49"/>
      <c r="AF323" s="49"/>
      <c r="AS323" s="22"/>
      <c r="AV323" s="22"/>
      <c r="AX323" s="22"/>
      <c r="AY323" s="22"/>
      <c r="BA323" s="22"/>
      <c r="BB323" s="22"/>
      <c r="BP323" s="49"/>
      <c r="BX323" s="49"/>
    </row>
    <row r="324" spans="22:76">
      <c r="V324" s="22"/>
      <c r="W324" s="22"/>
      <c r="AA324" s="49"/>
      <c r="AB324" s="49"/>
      <c r="AF324" s="49"/>
      <c r="AS324" s="22"/>
      <c r="AV324" s="22"/>
      <c r="AX324" s="22"/>
      <c r="AY324" s="22"/>
      <c r="BA324" s="22"/>
      <c r="BB324" s="22"/>
      <c r="BP324" s="49"/>
      <c r="BX324" s="49"/>
    </row>
    <row r="325" spans="22:76">
      <c r="V325" s="22"/>
      <c r="W325" s="22"/>
      <c r="AA325" s="49"/>
      <c r="AB325" s="49"/>
      <c r="AF325" s="49"/>
      <c r="AS325" s="22"/>
      <c r="AV325" s="22"/>
      <c r="AX325" s="22"/>
      <c r="AY325" s="22"/>
      <c r="BA325" s="22"/>
      <c r="BB325" s="22"/>
      <c r="BP325" s="49"/>
      <c r="BX325" s="49"/>
    </row>
    <row r="326" spans="22:76">
      <c r="V326" s="22"/>
      <c r="W326" s="22"/>
      <c r="AA326" s="49"/>
      <c r="AB326" s="49"/>
      <c r="AF326" s="49"/>
      <c r="AS326" s="22"/>
      <c r="AV326" s="22"/>
      <c r="AX326" s="22"/>
      <c r="AY326" s="22"/>
      <c r="BA326" s="22"/>
      <c r="BB326" s="22"/>
      <c r="BP326" s="49"/>
      <c r="BX326" s="49"/>
    </row>
    <row r="327" spans="22:76">
      <c r="V327" s="22"/>
      <c r="W327" s="22"/>
      <c r="AA327" s="49"/>
      <c r="AB327" s="49"/>
      <c r="AF327" s="49"/>
      <c r="AS327" s="22"/>
      <c r="AV327" s="22"/>
      <c r="AX327" s="22"/>
      <c r="AY327" s="22"/>
      <c r="BA327" s="22"/>
      <c r="BB327" s="22"/>
      <c r="BP327" s="49"/>
      <c r="BX327" s="49"/>
    </row>
    <row r="328" spans="22:76">
      <c r="V328" s="22"/>
      <c r="W328" s="22"/>
      <c r="AA328" s="49"/>
      <c r="AB328" s="49"/>
      <c r="AF328" s="49"/>
      <c r="AS328" s="22"/>
      <c r="AV328" s="22"/>
      <c r="AX328" s="22"/>
      <c r="AY328" s="22"/>
      <c r="BA328" s="22"/>
      <c r="BB328" s="22"/>
      <c r="BP328" s="49"/>
      <c r="BX328" s="49"/>
    </row>
    <row r="329" spans="22:76">
      <c r="V329" s="22"/>
      <c r="W329" s="22"/>
      <c r="AA329" s="49"/>
      <c r="AB329" s="49"/>
      <c r="AF329" s="49"/>
      <c r="AS329" s="22"/>
      <c r="AV329" s="22"/>
      <c r="AX329" s="22"/>
      <c r="AY329" s="22"/>
      <c r="BA329" s="22"/>
      <c r="BB329" s="22"/>
      <c r="BP329" s="49"/>
      <c r="BX329" s="49"/>
    </row>
    <row r="330" spans="22:76">
      <c r="V330" s="22"/>
      <c r="W330" s="22"/>
      <c r="AA330" s="49"/>
      <c r="AB330" s="49"/>
      <c r="AF330" s="49"/>
      <c r="AS330" s="22"/>
      <c r="AV330" s="22"/>
      <c r="AX330" s="22"/>
      <c r="AY330" s="22"/>
      <c r="BA330" s="22"/>
      <c r="BB330" s="22"/>
      <c r="BP330" s="49"/>
      <c r="BX330" s="49"/>
    </row>
    <row r="331" spans="22:76">
      <c r="V331" s="22"/>
      <c r="W331" s="22"/>
      <c r="AA331" s="49"/>
      <c r="AB331" s="49"/>
      <c r="AF331" s="49"/>
      <c r="AS331" s="22"/>
      <c r="AV331" s="22"/>
      <c r="AX331" s="22"/>
      <c r="AY331" s="22"/>
      <c r="BA331" s="22"/>
      <c r="BB331" s="22"/>
      <c r="BP331" s="49"/>
      <c r="BX331" s="49"/>
    </row>
    <row r="332" spans="22:76">
      <c r="V332" s="22"/>
      <c r="W332" s="22"/>
      <c r="AA332" s="49"/>
      <c r="AB332" s="49"/>
      <c r="AF332" s="49"/>
      <c r="AS332" s="22"/>
      <c r="AV332" s="22"/>
      <c r="AX332" s="22"/>
      <c r="AY332" s="22"/>
      <c r="BA332" s="22"/>
      <c r="BB332" s="22"/>
      <c r="BP332" s="49"/>
      <c r="BX332" s="49"/>
    </row>
    <row r="333" spans="22:76">
      <c r="V333" s="22"/>
      <c r="W333" s="22"/>
      <c r="AA333" s="49"/>
      <c r="AB333" s="49"/>
      <c r="AF333" s="49"/>
      <c r="AS333" s="22"/>
      <c r="AV333" s="22"/>
      <c r="AX333" s="22"/>
      <c r="AY333" s="22"/>
      <c r="BA333" s="22"/>
      <c r="BB333" s="22"/>
      <c r="BP333" s="49"/>
      <c r="BX333" s="49"/>
    </row>
    <row r="334" spans="22:76">
      <c r="V334" s="22"/>
      <c r="W334" s="22"/>
      <c r="AA334" s="49"/>
      <c r="AB334" s="49"/>
      <c r="AF334" s="49"/>
      <c r="AS334" s="22"/>
      <c r="AV334" s="22"/>
      <c r="AX334" s="22"/>
      <c r="AY334" s="22"/>
      <c r="BA334" s="22"/>
      <c r="BB334" s="22"/>
      <c r="BP334" s="49"/>
      <c r="BX334" s="49"/>
    </row>
    <row r="335" spans="22:76">
      <c r="V335" s="22"/>
      <c r="W335" s="22"/>
      <c r="AA335" s="49"/>
      <c r="AB335" s="49"/>
      <c r="AF335" s="49"/>
      <c r="AS335" s="22"/>
      <c r="AV335" s="22"/>
      <c r="AX335" s="22"/>
      <c r="AY335" s="22"/>
      <c r="BA335" s="22"/>
      <c r="BB335" s="22"/>
      <c r="BP335" s="49"/>
      <c r="BX335" s="49"/>
    </row>
    <row r="336" spans="22:76">
      <c r="V336" s="22"/>
      <c r="W336" s="22"/>
      <c r="AA336" s="49"/>
      <c r="AB336" s="49"/>
      <c r="AF336" s="49"/>
      <c r="AS336" s="22"/>
      <c r="AV336" s="22"/>
      <c r="AX336" s="22"/>
      <c r="AY336" s="22"/>
      <c r="BA336" s="22"/>
      <c r="BB336" s="22"/>
      <c r="BP336" s="49"/>
      <c r="BX336" s="49"/>
    </row>
    <row r="337" spans="22:76">
      <c r="V337" s="22"/>
      <c r="W337" s="22"/>
      <c r="AA337" s="49"/>
      <c r="AB337" s="49"/>
      <c r="AF337" s="49"/>
      <c r="AS337" s="22"/>
      <c r="AV337" s="22"/>
      <c r="AX337" s="22"/>
      <c r="AY337" s="22"/>
      <c r="BA337" s="22"/>
      <c r="BB337" s="22"/>
      <c r="BP337" s="49"/>
      <c r="BX337" s="49"/>
    </row>
    <row r="338" spans="22:76">
      <c r="V338" s="22"/>
      <c r="W338" s="22"/>
      <c r="AA338" s="49"/>
      <c r="AB338" s="49"/>
      <c r="AF338" s="49"/>
      <c r="AS338" s="22"/>
      <c r="AV338" s="22"/>
      <c r="AX338" s="22"/>
      <c r="AY338" s="22"/>
      <c r="BA338" s="22"/>
      <c r="BB338" s="22"/>
      <c r="BP338" s="49"/>
      <c r="BX338" s="49"/>
    </row>
    <row r="339" spans="22:76">
      <c r="V339" s="22"/>
      <c r="W339" s="22"/>
      <c r="AA339" s="49"/>
      <c r="AB339" s="49"/>
      <c r="AF339" s="49"/>
      <c r="AS339" s="22"/>
      <c r="AV339" s="22"/>
      <c r="AX339" s="22"/>
      <c r="AY339" s="22"/>
      <c r="BA339" s="22"/>
      <c r="BB339" s="22"/>
      <c r="BP339" s="49"/>
      <c r="BX339" s="49"/>
    </row>
    <row r="340" spans="22:76">
      <c r="V340" s="22"/>
      <c r="W340" s="22"/>
      <c r="AA340" s="49"/>
      <c r="AB340" s="49"/>
      <c r="AF340" s="49"/>
      <c r="AS340" s="22"/>
      <c r="AV340" s="22"/>
      <c r="AX340" s="22"/>
      <c r="AY340" s="22"/>
      <c r="BA340" s="22"/>
      <c r="BB340" s="22"/>
      <c r="BP340" s="49"/>
      <c r="BX340" s="49"/>
    </row>
    <row r="341" spans="22:76">
      <c r="V341" s="22"/>
      <c r="W341" s="22"/>
      <c r="AA341" s="49"/>
      <c r="AB341" s="49"/>
      <c r="AF341" s="49"/>
      <c r="AS341" s="22"/>
      <c r="AV341" s="22"/>
      <c r="AX341" s="22"/>
      <c r="AY341" s="22"/>
      <c r="BA341" s="22"/>
      <c r="BB341" s="22"/>
      <c r="BP341" s="49"/>
      <c r="BX341" s="49"/>
    </row>
    <row r="342" spans="22:76">
      <c r="V342" s="22"/>
      <c r="W342" s="22"/>
      <c r="AA342" s="49"/>
      <c r="AB342" s="49"/>
      <c r="AF342" s="49"/>
      <c r="AS342" s="22"/>
      <c r="AV342" s="22"/>
      <c r="AX342" s="22"/>
      <c r="AY342" s="22"/>
      <c r="BA342" s="22"/>
      <c r="BB342" s="22"/>
      <c r="BP342" s="49"/>
      <c r="BX342" s="49"/>
    </row>
    <row r="343" spans="22:76">
      <c r="V343" s="22"/>
      <c r="W343" s="22"/>
      <c r="AA343" s="49"/>
      <c r="AB343" s="49"/>
      <c r="AF343" s="49"/>
      <c r="AS343" s="22"/>
      <c r="AV343" s="22"/>
      <c r="AX343" s="22"/>
      <c r="AY343" s="22"/>
      <c r="BA343" s="22"/>
      <c r="BB343" s="22"/>
      <c r="BP343" s="49"/>
      <c r="BX343" s="49"/>
    </row>
    <row r="344" spans="22:76">
      <c r="V344" s="22"/>
      <c r="W344" s="22"/>
      <c r="AA344" s="49"/>
      <c r="AB344" s="49"/>
      <c r="AF344" s="49"/>
      <c r="AS344" s="22"/>
      <c r="AV344" s="22"/>
      <c r="AX344" s="22"/>
      <c r="AY344" s="22"/>
      <c r="BA344" s="22"/>
      <c r="BB344" s="22"/>
      <c r="BP344" s="49"/>
      <c r="BX344" s="49"/>
    </row>
    <row r="345" spans="22:76">
      <c r="V345" s="22"/>
      <c r="W345" s="22"/>
      <c r="AA345" s="49"/>
      <c r="AB345" s="49"/>
      <c r="AF345" s="49"/>
      <c r="AS345" s="22"/>
      <c r="AV345" s="22"/>
      <c r="AX345" s="22"/>
      <c r="AY345" s="22"/>
      <c r="BA345" s="22"/>
      <c r="BB345" s="22"/>
      <c r="BP345" s="49"/>
      <c r="BX345" s="49"/>
    </row>
    <row r="346" spans="22:76">
      <c r="V346" s="22"/>
      <c r="W346" s="22"/>
      <c r="AA346" s="49"/>
      <c r="AB346" s="49"/>
      <c r="AF346" s="49"/>
      <c r="AS346" s="22"/>
      <c r="AV346" s="22"/>
      <c r="AX346" s="22"/>
      <c r="AY346" s="22"/>
      <c r="BA346" s="22"/>
      <c r="BB346" s="22"/>
      <c r="BP346" s="49"/>
      <c r="BX346" s="49"/>
    </row>
    <row r="347" spans="22:76">
      <c r="V347" s="22"/>
      <c r="W347" s="22"/>
      <c r="AA347" s="49"/>
      <c r="AB347" s="49"/>
      <c r="AF347" s="49"/>
      <c r="AS347" s="22"/>
      <c r="AV347" s="22"/>
      <c r="AX347" s="22"/>
      <c r="AY347" s="22"/>
      <c r="BA347" s="22"/>
      <c r="BB347" s="22"/>
      <c r="BP347" s="49"/>
      <c r="BX347" s="49"/>
    </row>
    <row r="348" spans="22:76">
      <c r="V348" s="22"/>
      <c r="W348" s="22"/>
      <c r="AA348" s="49"/>
      <c r="AB348" s="49"/>
      <c r="AF348" s="49"/>
      <c r="AS348" s="22"/>
      <c r="AV348" s="22"/>
      <c r="AX348" s="22"/>
      <c r="AY348" s="22"/>
      <c r="BA348" s="22"/>
      <c r="BB348" s="22"/>
      <c r="BP348" s="49"/>
      <c r="BX348" s="49"/>
    </row>
    <row r="349" spans="22:76">
      <c r="V349" s="22"/>
      <c r="W349" s="22"/>
      <c r="AA349" s="49"/>
      <c r="AB349" s="49"/>
      <c r="AF349" s="49"/>
      <c r="AS349" s="22"/>
      <c r="AV349" s="22"/>
      <c r="AX349" s="22"/>
      <c r="AY349" s="22"/>
      <c r="BA349" s="22"/>
      <c r="BB349" s="22"/>
      <c r="BP349" s="49"/>
      <c r="BX349" s="49"/>
    </row>
    <row r="350" spans="22:76">
      <c r="V350" s="22"/>
      <c r="W350" s="22"/>
      <c r="AA350" s="49"/>
      <c r="AB350" s="49"/>
      <c r="AF350" s="49"/>
      <c r="AS350" s="22"/>
      <c r="AV350" s="22"/>
      <c r="AX350" s="22"/>
      <c r="AY350" s="22"/>
      <c r="BA350" s="22"/>
      <c r="BB350" s="22"/>
      <c r="BP350" s="49"/>
      <c r="BX350" s="49"/>
    </row>
    <row r="351" spans="22:76">
      <c r="V351" s="22"/>
      <c r="W351" s="22"/>
      <c r="AA351" s="49"/>
      <c r="AB351" s="49"/>
      <c r="AF351" s="49"/>
      <c r="AS351" s="22"/>
      <c r="AV351" s="22"/>
      <c r="AX351" s="22"/>
      <c r="AY351" s="22"/>
      <c r="BA351" s="22"/>
      <c r="BB351" s="22"/>
      <c r="BP351" s="49"/>
      <c r="BX351" s="49"/>
    </row>
    <row r="352" spans="22:76">
      <c r="V352" s="22"/>
      <c r="W352" s="22"/>
      <c r="AA352" s="49"/>
      <c r="AB352" s="49"/>
      <c r="AF352" s="49"/>
      <c r="AS352" s="22"/>
      <c r="AV352" s="22"/>
      <c r="AX352" s="22"/>
      <c r="AY352" s="22"/>
      <c r="BA352" s="22"/>
      <c r="BB352" s="22"/>
      <c r="BP352" s="49"/>
      <c r="BX352" s="49"/>
    </row>
    <row r="353" spans="22:76">
      <c r="V353" s="22"/>
      <c r="W353" s="22"/>
      <c r="AA353" s="49"/>
      <c r="AB353" s="49"/>
      <c r="AF353" s="49"/>
      <c r="AS353" s="22"/>
      <c r="AV353" s="22"/>
      <c r="AX353" s="22"/>
      <c r="AY353" s="22"/>
      <c r="BA353" s="22"/>
      <c r="BB353" s="22"/>
      <c r="BP353" s="49"/>
      <c r="BX353" s="49"/>
    </row>
    <row r="354" spans="22:76">
      <c r="V354" s="22"/>
      <c r="W354" s="22"/>
      <c r="AA354" s="49"/>
      <c r="AB354" s="49"/>
      <c r="AF354" s="49"/>
      <c r="AS354" s="22"/>
      <c r="AV354" s="22"/>
      <c r="AX354" s="22"/>
      <c r="AY354" s="22"/>
      <c r="BA354" s="22"/>
      <c r="BB354" s="22"/>
      <c r="BP354" s="49"/>
      <c r="BX354" s="49"/>
    </row>
    <row r="355" spans="22:76">
      <c r="V355" s="22"/>
      <c r="W355" s="22"/>
      <c r="AA355" s="49"/>
      <c r="AB355" s="49"/>
      <c r="AF355" s="49"/>
      <c r="AS355" s="22"/>
      <c r="AV355" s="22"/>
      <c r="AX355" s="22"/>
      <c r="AY355" s="22"/>
      <c r="BA355" s="22"/>
      <c r="BB355" s="22"/>
      <c r="BP355" s="49"/>
      <c r="BX355" s="49"/>
    </row>
    <row r="356" spans="22:76">
      <c r="V356" s="22"/>
      <c r="W356" s="22"/>
      <c r="AA356" s="49"/>
      <c r="AB356" s="49"/>
      <c r="AF356" s="49"/>
      <c r="AS356" s="22"/>
      <c r="AV356" s="22"/>
      <c r="AX356" s="22"/>
      <c r="AY356" s="22"/>
      <c r="BA356" s="22"/>
      <c r="BB356" s="22"/>
      <c r="BP356" s="49"/>
      <c r="BX356" s="49"/>
    </row>
    <row r="357" spans="22:76">
      <c r="V357" s="22"/>
      <c r="W357" s="22"/>
      <c r="AA357" s="49"/>
      <c r="AB357" s="49"/>
      <c r="AF357" s="49"/>
      <c r="AS357" s="22"/>
      <c r="AV357" s="22"/>
      <c r="AX357" s="22"/>
      <c r="AY357" s="22"/>
      <c r="BA357" s="22"/>
      <c r="BB357" s="22"/>
      <c r="BP357" s="49"/>
      <c r="BX357" s="49"/>
    </row>
    <row r="358" spans="22:76">
      <c r="V358" s="22"/>
      <c r="W358" s="22"/>
      <c r="AA358" s="49"/>
      <c r="AB358" s="49"/>
      <c r="AF358" s="49"/>
      <c r="AS358" s="22"/>
      <c r="AV358" s="22"/>
      <c r="AX358" s="22"/>
      <c r="AY358" s="22"/>
      <c r="BA358" s="22"/>
      <c r="BB358" s="22"/>
      <c r="BP358" s="49"/>
      <c r="BX358" s="49"/>
    </row>
    <row r="359" spans="22:76">
      <c r="V359" s="22"/>
      <c r="W359" s="22"/>
      <c r="AA359" s="49"/>
      <c r="AB359" s="49"/>
      <c r="AF359" s="49"/>
      <c r="AS359" s="22"/>
      <c r="AV359" s="22"/>
      <c r="AX359" s="22"/>
      <c r="AY359" s="22"/>
      <c r="BA359" s="22"/>
      <c r="BB359" s="22"/>
      <c r="BP359" s="49"/>
      <c r="BX359" s="49"/>
    </row>
    <row r="360" spans="22:76">
      <c r="V360" s="22"/>
      <c r="W360" s="22"/>
      <c r="AA360" s="49"/>
      <c r="AB360" s="49"/>
      <c r="AF360" s="49"/>
      <c r="AS360" s="22"/>
      <c r="AV360" s="22"/>
      <c r="AX360" s="22"/>
      <c r="AY360" s="22"/>
      <c r="BA360" s="22"/>
      <c r="BB360" s="22"/>
      <c r="BP360" s="49"/>
      <c r="BX360" s="49"/>
    </row>
    <row r="361" spans="22:76">
      <c r="V361" s="22"/>
      <c r="W361" s="22"/>
      <c r="AA361" s="49"/>
      <c r="AB361" s="49"/>
      <c r="AF361" s="49"/>
      <c r="AS361" s="22"/>
      <c r="AV361" s="22"/>
      <c r="AX361" s="22"/>
      <c r="AY361" s="22"/>
      <c r="BA361" s="22"/>
      <c r="BB361" s="22"/>
      <c r="BP361" s="49"/>
      <c r="BX361" s="49"/>
    </row>
    <row r="362" spans="22:76">
      <c r="V362" s="22"/>
      <c r="W362" s="22"/>
      <c r="AA362" s="49"/>
      <c r="AB362" s="49"/>
      <c r="AF362" s="49"/>
      <c r="AS362" s="22"/>
      <c r="AV362" s="22"/>
      <c r="AX362" s="22"/>
      <c r="AY362" s="22"/>
      <c r="BA362" s="22"/>
      <c r="BB362" s="22"/>
      <c r="BP362" s="49"/>
      <c r="BX362" s="49"/>
    </row>
    <row r="363" spans="22:76">
      <c r="V363" s="22"/>
      <c r="W363" s="22"/>
      <c r="AA363" s="49"/>
      <c r="AB363" s="49"/>
      <c r="AF363" s="49"/>
      <c r="AS363" s="22"/>
      <c r="AV363" s="22"/>
      <c r="AX363" s="22"/>
      <c r="AY363" s="22"/>
      <c r="BA363" s="22"/>
      <c r="BB363" s="22"/>
      <c r="BP363" s="49"/>
      <c r="BX363" s="49"/>
    </row>
    <row r="364" spans="22:76">
      <c r="V364" s="22"/>
      <c r="W364" s="22"/>
      <c r="AA364" s="49"/>
      <c r="AB364" s="49"/>
      <c r="AF364" s="49"/>
      <c r="AS364" s="22"/>
      <c r="AV364" s="22"/>
      <c r="AX364" s="22"/>
      <c r="AY364" s="22"/>
      <c r="BA364" s="22"/>
      <c r="BB364" s="22"/>
      <c r="BP364" s="49"/>
      <c r="BX364" s="49"/>
    </row>
    <row r="365" spans="22:76">
      <c r="V365" s="22"/>
      <c r="W365" s="22"/>
      <c r="AA365" s="49"/>
      <c r="AB365" s="49"/>
      <c r="AF365" s="49"/>
      <c r="AS365" s="22"/>
      <c r="AV365" s="22"/>
      <c r="AX365" s="22"/>
      <c r="AY365" s="22"/>
      <c r="BA365" s="22"/>
      <c r="BB365" s="22"/>
      <c r="BP365" s="49"/>
      <c r="BX365" s="49"/>
    </row>
    <row r="366" spans="22:76">
      <c r="V366" s="22"/>
      <c r="W366" s="22"/>
      <c r="AA366" s="49"/>
      <c r="AB366" s="49"/>
      <c r="AF366" s="49"/>
      <c r="AS366" s="22"/>
      <c r="AV366" s="22"/>
      <c r="AX366" s="22"/>
      <c r="AY366" s="22"/>
      <c r="BA366" s="22"/>
      <c r="BB366" s="22"/>
      <c r="BP366" s="49"/>
      <c r="BX366" s="49"/>
    </row>
    <row r="367" spans="22:76">
      <c r="V367" s="22"/>
      <c r="W367" s="22"/>
      <c r="AA367" s="49"/>
      <c r="AB367" s="49"/>
      <c r="AF367" s="49"/>
      <c r="AS367" s="22"/>
      <c r="AV367" s="22"/>
      <c r="AX367" s="22"/>
      <c r="AY367" s="22"/>
      <c r="BA367" s="22"/>
      <c r="BB367" s="22"/>
      <c r="BP367" s="49"/>
      <c r="BX367" s="49"/>
    </row>
    <row r="368" spans="22:76">
      <c r="V368" s="22"/>
      <c r="W368" s="22"/>
      <c r="AA368" s="49"/>
      <c r="AB368" s="49"/>
      <c r="AF368" s="49"/>
      <c r="AS368" s="22"/>
      <c r="AV368" s="22"/>
      <c r="AX368" s="22"/>
      <c r="AY368" s="22"/>
      <c r="BA368" s="22"/>
      <c r="BB368" s="22"/>
      <c r="BP368" s="49"/>
      <c r="BX368" s="49"/>
    </row>
    <row r="369" spans="22:76">
      <c r="V369" s="22"/>
      <c r="W369" s="22"/>
      <c r="AA369" s="49"/>
      <c r="AB369" s="49"/>
      <c r="AF369" s="49"/>
      <c r="AS369" s="22"/>
      <c r="AV369" s="22"/>
      <c r="AX369" s="22"/>
      <c r="AY369" s="22"/>
      <c r="BA369" s="22"/>
      <c r="BB369" s="22"/>
      <c r="BP369" s="49"/>
      <c r="BX369" s="49"/>
    </row>
    <row r="370" spans="22:76">
      <c r="V370" s="22"/>
      <c r="W370" s="22"/>
      <c r="AA370" s="49"/>
      <c r="AB370" s="49"/>
      <c r="AF370" s="49"/>
      <c r="AS370" s="22"/>
      <c r="AV370" s="22"/>
      <c r="AX370" s="22"/>
      <c r="AY370" s="22"/>
      <c r="BA370" s="22"/>
      <c r="BB370" s="22"/>
      <c r="BP370" s="49"/>
      <c r="BX370" s="49"/>
    </row>
    <row r="371" spans="22:76">
      <c r="V371" s="22"/>
      <c r="W371" s="22"/>
      <c r="AA371" s="49"/>
      <c r="AB371" s="49"/>
      <c r="AF371" s="49"/>
      <c r="AS371" s="22"/>
      <c r="AV371" s="22"/>
      <c r="AX371" s="22"/>
      <c r="AY371" s="22"/>
      <c r="BA371" s="22"/>
      <c r="BB371" s="22"/>
      <c r="BP371" s="49"/>
      <c r="BX371" s="49"/>
    </row>
    <row r="372" spans="22:76">
      <c r="V372" s="22"/>
      <c r="W372" s="22"/>
      <c r="AA372" s="49"/>
      <c r="AB372" s="49"/>
      <c r="AF372" s="49"/>
      <c r="AS372" s="22"/>
      <c r="AV372" s="22"/>
      <c r="AX372" s="22"/>
      <c r="AY372" s="22"/>
      <c r="BA372" s="22"/>
      <c r="BB372" s="22"/>
      <c r="BP372" s="49"/>
      <c r="BX372" s="49"/>
    </row>
    <row r="373" spans="22:76">
      <c r="V373" s="22"/>
      <c r="W373" s="22"/>
      <c r="AA373" s="49"/>
      <c r="AB373" s="49"/>
      <c r="AF373" s="49"/>
      <c r="AS373" s="22"/>
      <c r="AV373" s="22"/>
      <c r="AX373" s="22"/>
      <c r="AY373" s="22"/>
      <c r="BA373" s="22"/>
      <c r="BB373" s="22"/>
      <c r="BP373" s="49"/>
      <c r="BX373" s="49"/>
    </row>
    <row r="374" spans="22:76">
      <c r="V374" s="22"/>
      <c r="W374" s="22"/>
      <c r="AA374" s="49"/>
      <c r="AB374" s="49"/>
      <c r="AF374" s="49"/>
      <c r="AS374" s="22"/>
      <c r="AV374" s="22"/>
      <c r="AX374" s="22"/>
      <c r="AY374" s="22"/>
      <c r="BA374" s="22"/>
      <c r="BB374" s="22"/>
      <c r="BP374" s="49"/>
      <c r="BX374" s="49"/>
    </row>
    <row r="375" spans="22:76">
      <c r="V375" s="22"/>
      <c r="W375" s="22"/>
      <c r="AA375" s="49"/>
      <c r="AB375" s="49"/>
      <c r="AF375" s="49"/>
      <c r="AS375" s="22"/>
      <c r="AV375" s="22"/>
      <c r="AX375" s="22"/>
      <c r="AY375" s="22"/>
      <c r="BA375" s="22"/>
      <c r="BB375" s="22"/>
      <c r="BP375" s="49"/>
      <c r="BX375" s="49"/>
    </row>
    <row r="376" spans="22:76">
      <c r="V376" s="22"/>
      <c r="W376" s="22"/>
      <c r="AA376" s="49"/>
      <c r="AB376" s="49"/>
      <c r="AF376" s="49"/>
      <c r="AS376" s="22"/>
      <c r="AV376" s="22"/>
      <c r="AX376" s="22"/>
      <c r="AY376" s="22"/>
      <c r="BA376" s="22"/>
      <c r="BB376" s="22"/>
      <c r="BP376" s="49"/>
      <c r="BX376" s="49"/>
    </row>
    <row r="377" spans="22:76">
      <c r="V377" s="22"/>
      <c r="W377" s="22"/>
      <c r="AA377" s="49"/>
      <c r="AB377" s="49"/>
      <c r="AF377" s="49"/>
      <c r="AS377" s="22"/>
      <c r="AV377" s="22"/>
      <c r="AX377" s="22"/>
      <c r="AY377" s="22"/>
      <c r="BA377" s="22"/>
      <c r="BB377" s="22"/>
      <c r="BP377" s="49"/>
      <c r="BX377" s="49"/>
    </row>
    <row r="378" spans="22:76">
      <c r="V378" s="22"/>
      <c r="W378" s="22"/>
      <c r="AA378" s="49"/>
      <c r="AB378" s="49"/>
      <c r="AF378" s="49"/>
      <c r="AS378" s="22"/>
      <c r="AV378" s="22"/>
      <c r="AX378" s="22"/>
      <c r="AY378" s="22"/>
      <c r="BA378" s="22"/>
      <c r="BB378" s="22"/>
      <c r="BP378" s="49"/>
      <c r="BX378" s="49"/>
    </row>
    <row r="379" spans="22:76">
      <c r="V379" s="22"/>
      <c r="W379" s="22"/>
      <c r="AA379" s="49"/>
      <c r="AB379" s="49"/>
      <c r="AF379" s="49"/>
      <c r="AS379" s="22"/>
      <c r="AV379" s="22"/>
      <c r="AX379" s="22"/>
      <c r="AY379" s="22"/>
      <c r="BA379" s="22"/>
      <c r="BB379" s="22"/>
      <c r="BP379" s="49"/>
      <c r="BX379" s="49"/>
    </row>
    <row r="380" spans="22:76">
      <c r="V380" s="22"/>
      <c r="W380" s="22"/>
      <c r="AA380" s="49"/>
      <c r="AB380" s="49"/>
      <c r="AF380" s="49"/>
      <c r="AS380" s="22"/>
      <c r="AV380" s="22"/>
      <c r="AX380" s="22"/>
      <c r="AY380" s="22"/>
      <c r="BA380" s="22"/>
      <c r="BB380" s="22"/>
      <c r="BP380" s="49"/>
      <c r="BX380" s="49"/>
    </row>
    <row r="381" spans="22:76">
      <c r="V381" s="22"/>
      <c r="W381" s="22"/>
      <c r="AA381" s="49"/>
      <c r="AB381" s="49"/>
      <c r="AF381" s="49"/>
      <c r="AS381" s="22"/>
      <c r="AV381" s="22"/>
      <c r="AX381" s="22"/>
      <c r="AY381" s="22"/>
      <c r="BA381" s="22"/>
      <c r="BB381" s="22"/>
      <c r="BP381" s="49"/>
      <c r="BX381" s="49"/>
    </row>
    <row r="382" spans="22:76">
      <c r="V382" s="22"/>
      <c r="W382" s="22"/>
      <c r="AA382" s="49"/>
      <c r="AB382" s="49"/>
      <c r="AF382" s="49"/>
      <c r="AS382" s="22"/>
      <c r="AV382" s="22"/>
      <c r="AX382" s="22"/>
      <c r="AY382" s="22"/>
      <c r="BA382" s="22"/>
      <c r="BB382" s="22"/>
      <c r="BP382" s="49"/>
      <c r="BX382" s="49"/>
    </row>
    <row r="383" spans="22:76">
      <c r="V383" s="22"/>
      <c r="W383" s="22"/>
      <c r="AA383" s="49"/>
      <c r="AB383" s="49"/>
      <c r="AF383" s="49"/>
      <c r="AS383" s="22"/>
      <c r="AV383" s="22"/>
      <c r="AX383" s="22"/>
      <c r="AY383" s="22"/>
      <c r="BA383" s="22"/>
      <c r="BB383" s="22"/>
      <c r="BP383" s="49"/>
      <c r="BX383" s="49"/>
    </row>
    <row r="384" spans="22:76">
      <c r="V384" s="22"/>
      <c r="W384" s="22"/>
      <c r="AA384" s="49"/>
      <c r="AB384" s="49"/>
      <c r="AF384" s="49"/>
      <c r="AS384" s="22"/>
      <c r="AV384" s="22"/>
      <c r="AX384" s="22"/>
      <c r="AY384" s="22"/>
      <c r="BA384" s="22"/>
      <c r="BB384" s="22"/>
      <c r="BP384" s="49"/>
      <c r="BX384" s="49"/>
    </row>
    <row r="385" spans="22:76">
      <c r="V385" s="22"/>
      <c r="W385" s="22"/>
      <c r="AA385" s="49"/>
      <c r="AB385" s="49"/>
      <c r="AF385" s="49"/>
      <c r="AS385" s="22"/>
      <c r="AV385" s="22"/>
      <c r="AX385" s="22"/>
      <c r="AY385" s="22"/>
      <c r="BA385" s="22"/>
      <c r="BB385" s="22"/>
      <c r="BP385" s="49"/>
      <c r="BX385" s="49"/>
    </row>
    <row r="386" spans="22:76">
      <c r="V386" s="22"/>
      <c r="W386" s="22"/>
      <c r="AA386" s="49"/>
      <c r="AB386" s="49"/>
      <c r="AF386" s="49"/>
      <c r="AS386" s="22"/>
      <c r="AV386" s="22"/>
      <c r="AX386" s="22"/>
      <c r="AY386" s="22"/>
      <c r="BA386" s="22"/>
      <c r="BB386" s="22"/>
      <c r="BP386" s="49"/>
      <c r="BX386" s="49"/>
    </row>
    <row r="387" spans="22:76">
      <c r="V387" s="22"/>
      <c r="W387" s="22"/>
      <c r="AA387" s="49"/>
      <c r="AB387" s="49"/>
      <c r="AF387" s="49"/>
      <c r="AS387" s="22"/>
      <c r="AV387" s="22"/>
      <c r="AX387" s="22"/>
      <c r="AY387" s="22"/>
      <c r="BA387" s="22"/>
      <c r="BB387" s="22"/>
      <c r="BP387" s="49"/>
      <c r="BX387" s="49"/>
    </row>
    <row r="388" spans="22:76">
      <c r="V388" s="22"/>
      <c r="W388" s="22"/>
      <c r="AA388" s="49"/>
      <c r="AB388" s="49"/>
      <c r="AF388" s="49"/>
      <c r="AS388" s="22"/>
      <c r="AV388" s="22"/>
      <c r="AX388" s="22"/>
      <c r="AY388" s="22"/>
      <c r="BA388" s="22"/>
      <c r="BB388" s="22"/>
      <c r="BP388" s="49"/>
      <c r="BX388" s="49"/>
    </row>
    <row r="389" spans="22:76">
      <c r="V389" s="22"/>
      <c r="W389" s="22"/>
      <c r="AA389" s="49"/>
      <c r="AB389" s="49"/>
      <c r="AF389" s="49"/>
      <c r="AS389" s="22"/>
      <c r="AV389" s="22"/>
      <c r="AX389" s="22"/>
      <c r="AY389" s="22"/>
      <c r="BA389" s="22"/>
      <c r="BB389" s="22"/>
      <c r="BP389" s="49"/>
      <c r="BX389" s="49"/>
    </row>
    <row r="390" spans="22:76">
      <c r="V390" s="22"/>
      <c r="W390" s="22"/>
      <c r="AA390" s="49"/>
      <c r="AB390" s="49"/>
      <c r="AF390" s="49"/>
      <c r="AS390" s="22"/>
      <c r="AV390" s="22"/>
      <c r="AX390" s="22"/>
      <c r="AY390" s="22"/>
      <c r="BA390" s="22"/>
      <c r="BB390" s="22"/>
      <c r="BP390" s="49"/>
      <c r="BX390" s="49"/>
    </row>
    <row r="391" spans="22:76">
      <c r="V391" s="22"/>
      <c r="W391" s="22"/>
      <c r="AA391" s="49"/>
      <c r="AB391" s="49"/>
      <c r="AF391" s="49"/>
      <c r="AS391" s="22"/>
      <c r="AV391" s="22"/>
      <c r="AX391" s="22"/>
      <c r="AY391" s="22"/>
      <c r="BA391" s="22"/>
      <c r="BB391" s="22"/>
      <c r="BP391" s="49"/>
      <c r="BX391" s="49"/>
    </row>
    <row r="392" spans="22:76">
      <c r="V392" s="22"/>
      <c r="W392" s="22"/>
      <c r="AA392" s="49"/>
      <c r="AB392" s="49"/>
      <c r="AF392" s="49"/>
      <c r="AS392" s="22"/>
      <c r="AV392" s="22"/>
      <c r="AX392" s="22"/>
      <c r="AY392" s="22"/>
      <c r="BA392" s="22"/>
      <c r="BB392" s="22"/>
      <c r="BP392" s="49"/>
      <c r="BX392" s="49"/>
    </row>
    <row r="393" spans="22:76">
      <c r="V393" s="22"/>
      <c r="W393" s="22"/>
      <c r="AA393" s="49"/>
      <c r="AB393" s="49"/>
      <c r="AF393" s="49"/>
      <c r="AS393" s="22"/>
      <c r="AV393" s="22"/>
      <c r="AX393" s="22"/>
      <c r="AY393" s="22"/>
      <c r="BA393" s="22"/>
      <c r="BB393" s="22"/>
      <c r="BP393" s="49"/>
      <c r="BX393" s="49"/>
    </row>
    <row r="394" spans="22:76">
      <c r="V394" s="22"/>
      <c r="W394" s="22"/>
      <c r="AA394" s="49"/>
      <c r="AB394" s="49"/>
      <c r="AF394" s="49"/>
      <c r="AS394" s="22"/>
      <c r="AV394" s="22"/>
      <c r="AX394" s="22"/>
      <c r="AY394" s="22"/>
      <c r="BA394" s="22"/>
      <c r="BB394" s="22"/>
      <c r="BP394" s="49"/>
      <c r="BX394" s="49"/>
    </row>
    <row r="395" spans="22:76">
      <c r="V395" s="22"/>
      <c r="W395" s="22"/>
      <c r="AA395" s="49"/>
      <c r="AB395" s="49"/>
      <c r="AF395" s="49"/>
      <c r="AS395" s="22"/>
      <c r="AV395" s="22"/>
      <c r="AX395" s="22"/>
      <c r="AY395" s="22"/>
      <c r="BA395" s="22"/>
      <c r="BB395" s="22"/>
      <c r="BP395" s="49"/>
      <c r="BX395" s="49"/>
    </row>
    <row r="396" spans="22:76">
      <c r="V396" s="22"/>
      <c r="W396" s="22"/>
      <c r="AA396" s="49"/>
      <c r="AB396" s="49"/>
      <c r="AF396" s="49"/>
      <c r="AS396" s="22"/>
      <c r="AV396" s="22"/>
      <c r="AX396" s="22"/>
      <c r="AY396" s="22"/>
      <c r="BA396" s="22"/>
      <c r="BB396" s="22"/>
      <c r="BP396" s="49"/>
      <c r="BX396" s="49"/>
    </row>
    <row r="397" spans="22:76">
      <c r="V397" s="22"/>
      <c r="W397" s="22"/>
      <c r="AA397" s="49"/>
      <c r="AB397" s="49"/>
      <c r="AF397" s="49"/>
      <c r="AS397" s="22"/>
      <c r="AV397" s="22"/>
      <c r="AX397" s="22"/>
      <c r="AY397" s="22"/>
      <c r="BA397" s="22"/>
      <c r="BB397" s="22"/>
      <c r="BP397" s="49"/>
      <c r="BX397" s="49"/>
    </row>
    <row r="398" spans="22:76">
      <c r="V398" s="22"/>
      <c r="W398" s="22"/>
      <c r="AA398" s="49"/>
      <c r="AB398" s="49"/>
      <c r="AF398" s="49"/>
      <c r="AS398" s="22"/>
      <c r="AV398" s="22"/>
      <c r="AX398" s="22"/>
      <c r="AY398" s="22"/>
      <c r="BA398" s="22"/>
      <c r="BB398" s="22"/>
      <c r="BP398" s="49"/>
      <c r="BX398" s="49"/>
    </row>
    <row r="399" spans="22:76">
      <c r="V399" s="22"/>
      <c r="W399" s="22"/>
      <c r="AA399" s="49"/>
      <c r="AB399" s="49"/>
      <c r="AF399" s="49"/>
      <c r="AS399" s="22"/>
      <c r="AV399" s="22"/>
      <c r="AX399" s="22"/>
      <c r="AY399" s="22"/>
      <c r="BA399" s="22"/>
      <c r="BB399" s="22"/>
      <c r="BP399" s="49"/>
      <c r="BX399" s="49"/>
    </row>
    <row r="400" spans="22:76">
      <c r="V400" s="22"/>
      <c r="W400" s="22"/>
      <c r="AA400" s="49"/>
      <c r="AB400" s="49"/>
      <c r="AF400" s="49"/>
      <c r="AS400" s="22"/>
      <c r="AV400" s="22"/>
      <c r="AX400" s="22"/>
      <c r="AY400" s="22"/>
      <c r="BA400" s="22"/>
      <c r="BB400" s="22"/>
      <c r="BP400" s="49"/>
      <c r="BX400" s="49"/>
    </row>
    <row r="401" spans="22:76">
      <c r="V401" s="22"/>
      <c r="W401" s="22"/>
      <c r="AA401" s="49"/>
      <c r="AB401" s="49"/>
      <c r="AF401" s="49"/>
      <c r="AS401" s="22"/>
      <c r="AV401" s="22"/>
      <c r="AX401" s="22"/>
      <c r="AY401" s="22"/>
      <c r="BA401" s="22"/>
      <c r="BB401" s="22"/>
      <c r="BP401" s="49"/>
      <c r="BX401" s="49"/>
    </row>
    <row r="402" spans="22:76">
      <c r="V402" s="22"/>
      <c r="W402" s="22"/>
      <c r="AA402" s="49"/>
      <c r="AB402" s="49"/>
      <c r="AF402" s="49"/>
      <c r="AS402" s="22"/>
      <c r="AV402" s="22"/>
      <c r="AX402" s="22"/>
      <c r="AY402" s="22"/>
      <c r="BA402" s="22"/>
      <c r="BB402" s="22"/>
      <c r="BP402" s="49"/>
      <c r="BX402" s="49"/>
    </row>
    <row r="403" spans="22:76">
      <c r="V403" s="22"/>
      <c r="W403" s="22"/>
      <c r="AA403" s="49"/>
      <c r="AB403" s="49"/>
      <c r="AF403" s="49"/>
      <c r="AS403" s="22"/>
      <c r="AV403" s="22"/>
      <c r="AX403" s="22"/>
      <c r="AY403" s="22"/>
      <c r="BA403" s="22"/>
      <c r="BB403" s="22"/>
      <c r="BP403" s="49"/>
      <c r="BX403" s="49"/>
    </row>
    <row r="404" spans="22:76">
      <c r="V404" s="22"/>
      <c r="W404" s="22"/>
      <c r="AA404" s="49"/>
      <c r="AB404" s="49"/>
      <c r="AF404" s="49"/>
      <c r="AS404" s="22"/>
      <c r="AV404" s="22"/>
      <c r="AX404" s="22"/>
      <c r="AY404" s="22"/>
      <c r="BA404" s="22"/>
      <c r="BB404" s="22"/>
      <c r="BP404" s="49"/>
      <c r="BX404" s="49"/>
    </row>
    <row r="405" spans="22:76">
      <c r="V405" s="22"/>
      <c r="W405" s="22"/>
      <c r="AA405" s="49"/>
      <c r="AB405" s="49"/>
      <c r="AF405" s="49"/>
      <c r="AS405" s="22"/>
      <c r="AV405" s="22"/>
      <c r="AX405" s="22"/>
      <c r="AY405" s="22"/>
      <c r="BA405" s="22"/>
      <c r="BB405" s="22"/>
      <c r="BP405" s="49"/>
      <c r="BX405" s="49"/>
    </row>
    <row r="406" spans="22:76">
      <c r="V406" s="22"/>
      <c r="W406" s="22"/>
      <c r="AA406" s="49"/>
      <c r="AB406" s="49"/>
      <c r="AF406" s="49"/>
      <c r="AS406" s="22"/>
      <c r="AV406" s="22"/>
      <c r="AX406" s="22"/>
      <c r="AY406" s="22"/>
      <c r="BA406" s="22"/>
      <c r="BB406" s="22"/>
      <c r="BP406" s="49"/>
      <c r="BX406" s="49"/>
    </row>
    <row r="407" spans="22:76">
      <c r="V407" s="22"/>
      <c r="W407" s="22"/>
      <c r="AA407" s="49"/>
      <c r="AB407" s="49"/>
      <c r="AF407" s="49"/>
      <c r="AS407" s="22"/>
      <c r="AV407" s="22"/>
      <c r="AX407" s="22"/>
      <c r="AY407" s="22"/>
      <c r="BA407" s="22"/>
      <c r="BB407" s="22"/>
      <c r="BP407" s="49"/>
      <c r="BX407" s="49"/>
    </row>
    <row r="408" spans="22:76">
      <c r="V408" s="22"/>
      <c r="W408" s="22"/>
      <c r="AA408" s="49"/>
      <c r="AB408" s="49"/>
      <c r="AF408" s="49"/>
      <c r="AS408" s="22"/>
      <c r="AV408" s="22"/>
      <c r="AX408" s="22"/>
      <c r="AY408" s="22"/>
      <c r="BA408" s="22"/>
      <c r="BB408" s="22"/>
      <c r="BP408" s="49"/>
      <c r="BX408" s="49"/>
    </row>
    <row r="409" spans="22:76">
      <c r="V409" s="22"/>
      <c r="W409" s="22"/>
      <c r="AA409" s="49"/>
      <c r="AB409" s="49"/>
      <c r="AF409" s="49"/>
      <c r="AS409" s="22"/>
      <c r="AV409" s="22"/>
      <c r="AX409" s="22"/>
      <c r="AY409" s="22"/>
      <c r="BA409" s="22"/>
      <c r="BB409" s="22"/>
      <c r="BP409" s="49"/>
      <c r="BX409" s="49"/>
    </row>
    <row r="410" spans="22:76">
      <c r="V410" s="22"/>
      <c r="W410" s="22"/>
      <c r="AA410" s="49"/>
      <c r="AB410" s="49"/>
      <c r="AF410" s="49"/>
      <c r="AS410" s="22"/>
      <c r="AV410" s="22"/>
      <c r="AX410" s="22"/>
      <c r="AY410" s="22"/>
      <c r="BA410" s="22"/>
      <c r="BB410" s="22"/>
      <c r="BP410" s="49"/>
      <c r="BX410" s="49"/>
    </row>
    <row r="411" spans="22:76">
      <c r="V411" s="22"/>
      <c r="W411" s="22"/>
      <c r="AA411" s="49"/>
      <c r="AB411" s="49"/>
      <c r="AF411" s="49"/>
      <c r="AS411" s="22"/>
      <c r="AV411" s="22"/>
      <c r="AX411" s="22"/>
      <c r="AY411" s="22"/>
      <c r="BA411" s="22"/>
      <c r="BB411" s="22"/>
      <c r="BP411" s="49"/>
      <c r="BX411" s="49"/>
    </row>
    <row r="412" spans="22:76">
      <c r="V412" s="22"/>
      <c r="W412" s="22"/>
      <c r="AA412" s="49"/>
      <c r="AB412" s="49"/>
      <c r="AF412" s="49"/>
      <c r="AS412" s="22"/>
      <c r="AV412" s="22"/>
      <c r="AX412" s="22"/>
      <c r="AY412" s="22"/>
      <c r="BA412" s="22"/>
      <c r="BB412" s="22"/>
      <c r="BP412" s="49"/>
      <c r="BX412" s="49"/>
    </row>
    <row r="413" spans="22:76">
      <c r="V413" s="22"/>
      <c r="W413" s="22"/>
      <c r="AA413" s="49"/>
      <c r="AB413" s="49"/>
      <c r="AF413" s="49"/>
      <c r="AS413" s="22"/>
      <c r="AV413" s="22"/>
      <c r="AX413" s="22"/>
      <c r="AY413" s="22"/>
      <c r="BA413" s="22"/>
      <c r="BB413" s="22"/>
      <c r="BP413" s="49"/>
      <c r="BX413" s="49"/>
    </row>
    <row r="414" spans="22:76">
      <c r="V414" s="22"/>
      <c r="W414" s="22"/>
      <c r="AA414" s="49"/>
      <c r="AB414" s="49"/>
      <c r="AF414" s="49"/>
      <c r="AS414" s="22"/>
      <c r="AV414" s="22"/>
      <c r="AX414" s="22"/>
      <c r="AY414" s="22"/>
      <c r="BA414" s="22"/>
      <c r="BB414" s="22"/>
      <c r="BP414" s="49"/>
      <c r="BX414" s="49"/>
    </row>
    <row r="415" spans="22:76">
      <c r="V415" s="22"/>
      <c r="W415" s="22"/>
      <c r="AA415" s="49"/>
      <c r="AB415" s="49"/>
      <c r="AF415" s="49"/>
      <c r="AS415" s="22"/>
      <c r="AV415" s="22"/>
      <c r="AX415" s="22"/>
      <c r="AY415" s="22"/>
      <c r="BA415" s="22"/>
      <c r="BB415" s="22"/>
      <c r="BP415" s="49"/>
      <c r="BX415" s="49"/>
    </row>
    <row r="416" spans="22:76">
      <c r="V416" s="22"/>
      <c r="W416" s="22"/>
      <c r="AA416" s="49"/>
      <c r="AB416" s="49"/>
      <c r="AF416" s="49"/>
      <c r="AS416" s="22"/>
      <c r="AV416" s="22"/>
      <c r="AX416" s="22"/>
      <c r="AY416" s="22"/>
      <c r="BA416" s="22"/>
      <c r="BB416" s="22"/>
      <c r="BP416" s="49"/>
      <c r="BX416" s="49"/>
    </row>
    <row r="417" spans="22:76">
      <c r="V417" s="22"/>
      <c r="W417" s="22"/>
      <c r="AA417" s="49"/>
      <c r="AB417" s="49"/>
      <c r="AF417" s="49"/>
      <c r="AS417" s="22"/>
      <c r="AV417" s="22"/>
      <c r="AX417" s="22"/>
      <c r="AY417" s="22"/>
      <c r="BA417" s="22"/>
      <c r="BB417" s="22"/>
      <c r="BP417" s="49"/>
      <c r="BX417" s="49"/>
    </row>
    <row r="418" spans="22:76">
      <c r="V418" s="22"/>
      <c r="W418" s="22"/>
      <c r="AA418" s="49"/>
      <c r="AB418" s="49"/>
      <c r="AF418" s="49"/>
      <c r="AS418" s="22"/>
      <c r="AV418" s="22"/>
      <c r="AX418" s="22"/>
      <c r="AY418" s="22"/>
      <c r="BA418" s="22"/>
      <c r="BB418" s="22"/>
      <c r="BP418" s="49"/>
      <c r="BX418" s="49"/>
    </row>
    <row r="419" spans="22:76">
      <c r="V419" s="22"/>
      <c r="W419" s="22"/>
      <c r="AA419" s="49"/>
      <c r="AB419" s="49"/>
      <c r="AF419" s="49"/>
      <c r="AS419" s="22"/>
      <c r="AV419" s="22"/>
      <c r="AX419" s="22"/>
      <c r="AY419" s="22"/>
      <c r="BA419" s="22"/>
      <c r="BB419" s="22"/>
      <c r="BP419" s="49"/>
      <c r="BX419" s="49"/>
    </row>
    <row r="420" spans="22:76">
      <c r="V420" s="22"/>
      <c r="W420" s="22"/>
      <c r="AA420" s="49"/>
      <c r="AB420" s="49"/>
      <c r="AF420" s="49"/>
      <c r="AS420" s="22"/>
      <c r="AV420" s="22"/>
      <c r="AX420" s="22"/>
      <c r="AY420" s="22"/>
      <c r="BA420" s="22"/>
      <c r="BB420" s="22"/>
      <c r="BP420" s="49"/>
      <c r="BX420" s="49"/>
    </row>
    <row r="421" spans="22:76">
      <c r="V421" s="22"/>
      <c r="W421" s="22"/>
      <c r="AA421" s="49"/>
      <c r="AB421" s="49"/>
      <c r="AF421" s="49"/>
      <c r="AS421" s="22"/>
      <c r="AV421" s="22"/>
      <c r="AX421" s="22"/>
      <c r="AY421" s="22"/>
      <c r="BA421" s="22"/>
      <c r="BB421" s="22"/>
      <c r="BP421" s="49"/>
      <c r="BX421" s="49"/>
    </row>
    <row r="422" spans="22:76">
      <c r="V422" s="22"/>
      <c r="W422" s="22"/>
      <c r="AA422" s="49"/>
      <c r="AB422" s="49"/>
      <c r="AF422" s="49"/>
      <c r="AS422" s="22"/>
      <c r="AV422" s="22"/>
      <c r="AX422" s="22"/>
      <c r="AY422" s="22"/>
      <c r="BA422" s="22"/>
      <c r="BB422" s="22"/>
      <c r="BP422" s="49"/>
      <c r="BX422" s="49"/>
    </row>
    <row r="423" spans="22:76">
      <c r="V423" s="22"/>
      <c r="W423" s="22"/>
      <c r="AA423" s="49"/>
      <c r="AB423" s="49"/>
      <c r="AF423" s="49"/>
      <c r="AS423" s="22"/>
      <c r="AV423" s="22"/>
      <c r="AX423" s="22"/>
      <c r="AY423" s="22"/>
      <c r="BA423" s="22"/>
      <c r="BB423" s="22"/>
      <c r="BP423" s="49"/>
      <c r="BX423" s="49"/>
    </row>
    <row r="424" spans="22:76">
      <c r="V424" s="22"/>
      <c r="W424" s="22"/>
      <c r="AA424" s="49"/>
      <c r="AB424" s="49"/>
      <c r="AF424" s="49"/>
      <c r="AS424" s="22"/>
      <c r="AV424" s="22"/>
      <c r="AX424" s="22"/>
      <c r="AY424" s="22"/>
      <c r="BA424" s="22"/>
      <c r="BB424" s="22"/>
      <c r="BP424" s="49"/>
      <c r="BX424" s="49"/>
    </row>
    <row r="425" spans="22:76">
      <c r="V425" s="22"/>
      <c r="W425" s="22"/>
      <c r="AA425" s="49"/>
      <c r="AB425" s="49"/>
      <c r="AF425" s="49"/>
      <c r="AS425" s="22"/>
      <c r="AV425" s="22"/>
      <c r="AX425" s="22"/>
      <c r="AY425" s="22"/>
      <c r="BA425" s="22"/>
      <c r="BB425" s="22"/>
      <c r="BP425" s="49"/>
      <c r="BX425" s="49"/>
    </row>
    <row r="426" spans="22:76">
      <c r="V426" s="22"/>
      <c r="W426" s="22"/>
      <c r="AA426" s="49"/>
      <c r="AB426" s="49"/>
      <c r="AF426" s="49"/>
      <c r="AS426" s="22"/>
      <c r="AV426" s="22"/>
      <c r="AX426" s="22"/>
      <c r="AY426" s="22"/>
      <c r="BA426" s="22"/>
      <c r="BB426" s="22"/>
      <c r="BP426" s="49"/>
      <c r="BX426" s="49"/>
    </row>
    <row r="427" spans="22:76">
      <c r="V427" s="22"/>
      <c r="W427" s="22"/>
      <c r="AA427" s="49"/>
      <c r="AB427" s="49"/>
      <c r="AF427" s="49"/>
      <c r="AS427" s="22"/>
      <c r="AV427" s="22"/>
      <c r="AX427" s="22"/>
      <c r="AY427" s="22"/>
      <c r="BA427" s="22"/>
      <c r="BB427" s="22"/>
      <c r="BP427" s="49"/>
      <c r="BX427" s="49"/>
    </row>
    <row r="428" spans="22:76">
      <c r="V428" s="22"/>
      <c r="W428" s="22"/>
      <c r="AA428" s="49"/>
      <c r="AB428" s="49"/>
      <c r="AF428" s="49"/>
      <c r="AS428" s="22"/>
      <c r="AV428" s="22"/>
      <c r="AX428" s="22"/>
      <c r="AY428" s="22"/>
      <c r="BA428" s="22"/>
      <c r="BB428" s="22"/>
      <c r="BP428" s="49"/>
      <c r="BX428" s="49"/>
    </row>
    <row r="429" spans="22:76">
      <c r="V429" s="22"/>
      <c r="W429" s="22"/>
      <c r="AA429" s="49"/>
      <c r="AB429" s="49"/>
      <c r="AF429" s="49"/>
      <c r="AS429" s="22"/>
      <c r="AV429" s="22"/>
      <c r="AX429" s="22"/>
      <c r="AY429" s="22"/>
      <c r="BA429" s="22"/>
      <c r="BB429" s="22"/>
      <c r="BP429" s="49"/>
      <c r="BX429" s="49"/>
    </row>
    <row r="430" spans="22:76">
      <c r="V430" s="22"/>
      <c r="W430" s="22"/>
      <c r="AA430" s="49"/>
      <c r="AB430" s="49"/>
      <c r="AF430" s="49"/>
      <c r="AS430" s="22"/>
      <c r="AV430" s="22"/>
      <c r="AX430" s="22"/>
      <c r="AY430" s="22"/>
      <c r="BA430" s="22"/>
      <c r="BB430" s="22"/>
      <c r="BP430" s="49"/>
      <c r="BX430" s="49"/>
    </row>
    <row r="431" spans="22:76">
      <c r="V431" s="22"/>
      <c r="W431" s="22"/>
      <c r="AA431" s="49"/>
      <c r="AB431" s="49"/>
      <c r="AF431" s="49"/>
      <c r="AS431" s="22"/>
      <c r="AV431" s="22"/>
      <c r="AX431" s="22"/>
      <c r="AY431" s="22"/>
      <c r="BA431" s="22"/>
      <c r="BB431" s="22"/>
      <c r="BP431" s="49"/>
      <c r="BX431" s="49"/>
    </row>
    <row r="432" spans="22:76">
      <c r="V432" s="22"/>
      <c r="W432" s="22"/>
      <c r="AA432" s="49"/>
      <c r="AB432" s="49"/>
      <c r="AF432" s="49"/>
      <c r="AS432" s="22"/>
      <c r="AV432" s="22"/>
      <c r="AX432" s="22"/>
      <c r="AY432" s="22"/>
      <c r="BA432" s="22"/>
      <c r="BB432" s="22"/>
      <c r="BP432" s="49"/>
      <c r="BX432" s="49"/>
    </row>
    <row r="433" spans="22:76">
      <c r="V433" s="22"/>
      <c r="W433" s="22"/>
      <c r="AA433" s="49"/>
      <c r="AB433" s="49"/>
      <c r="AF433" s="49"/>
      <c r="AS433" s="22"/>
      <c r="AV433" s="22"/>
      <c r="AX433" s="22"/>
      <c r="AY433" s="22"/>
      <c r="BA433" s="22"/>
      <c r="BB433" s="22"/>
      <c r="BP433" s="49"/>
      <c r="BX433" s="49"/>
    </row>
    <row r="434" spans="22:76">
      <c r="V434" s="22"/>
      <c r="W434" s="22"/>
      <c r="AA434" s="49"/>
      <c r="AB434" s="49"/>
      <c r="AF434" s="49"/>
      <c r="AS434" s="22"/>
      <c r="AV434" s="22"/>
      <c r="AX434" s="22"/>
      <c r="AY434" s="22"/>
      <c r="BA434" s="22"/>
      <c r="BB434" s="22"/>
      <c r="BP434" s="49"/>
      <c r="BX434" s="49"/>
    </row>
    <row r="435" spans="22:76">
      <c r="V435" s="22"/>
      <c r="W435" s="22"/>
      <c r="AA435" s="49"/>
      <c r="AB435" s="49"/>
      <c r="AF435" s="49"/>
      <c r="AS435" s="22"/>
      <c r="AV435" s="22"/>
      <c r="AX435" s="22"/>
      <c r="AY435" s="22"/>
      <c r="BA435" s="22"/>
      <c r="BB435" s="22"/>
      <c r="BP435" s="49"/>
      <c r="BX435" s="49"/>
    </row>
    <row r="436" spans="22:76">
      <c r="V436" s="22"/>
      <c r="W436" s="22"/>
      <c r="AA436" s="49"/>
      <c r="AB436" s="49"/>
      <c r="AF436" s="49"/>
      <c r="AS436" s="22"/>
      <c r="AV436" s="22"/>
      <c r="AX436" s="22"/>
      <c r="AY436" s="22"/>
      <c r="BA436" s="22"/>
      <c r="BB436" s="22"/>
      <c r="BP436" s="49"/>
      <c r="BX436" s="49"/>
    </row>
    <row r="437" spans="22:76">
      <c r="V437" s="22"/>
      <c r="W437" s="22"/>
      <c r="AA437" s="49"/>
      <c r="AB437" s="49"/>
      <c r="AF437" s="49"/>
      <c r="AS437" s="22"/>
      <c r="AV437" s="22"/>
      <c r="AX437" s="22"/>
      <c r="AY437" s="22"/>
      <c r="BA437" s="22"/>
      <c r="BB437" s="22"/>
      <c r="BP437" s="49"/>
      <c r="BX437" s="49"/>
    </row>
    <row r="438" spans="22:76">
      <c r="V438" s="22"/>
      <c r="W438" s="22"/>
      <c r="AA438" s="49"/>
      <c r="AB438" s="49"/>
      <c r="AF438" s="49"/>
      <c r="AS438" s="22"/>
      <c r="AV438" s="22"/>
      <c r="AX438" s="22"/>
      <c r="AY438" s="22"/>
      <c r="BA438" s="22"/>
      <c r="BB438" s="22"/>
      <c r="BP438" s="49"/>
      <c r="BX438" s="49"/>
    </row>
    <row r="439" spans="22:76">
      <c r="V439" s="22"/>
      <c r="W439" s="22"/>
      <c r="AA439" s="49"/>
      <c r="AB439" s="49"/>
      <c r="AF439" s="49"/>
      <c r="AS439" s="22"/>
      <c r="AV439" s="22"/>
      <c r="AX439" s="22"/>
      <c r="AY439" s="22"/>
      <c r="BA439" s="22"/>
      <c r="BB439" s="22"/>
      <c r="BP439" s="49"/>
      <c r="BX439" s="49"/>
    </row>
    <row r="440" spans="22:76">
      <c r="V440" s="22"/>
      <c r="W440" s="22"/>
      <c r="AA440" s="49"/>
      <c r="AB440" s="49"/>
      <c r="AF440" s="49"/>
      <c r="AS440" s="22"/>
      <c r="AV440" s="22"/>
      <c r="AX440" s="22"/>
      <c r="AY440" s="22"/>
      <c r="BA440" s="22"/>
      <c r="BB440" s="22"/>
      <c r="BP440" s="49"/>
      <c r="BX440" s="49"/>
    </row>
    <row r="441" spans="22:76">
      <c r="V441" s="22"/>
      <c r="W441" s="22"/>
      <c r="AA441" s="49"/>
      <c r="AB441" s="49"/>
      <c r="AF441" s="49"/>
      <c r="AS441" s="22"/>
      <c r="AV441" s="22"/>
      <c r="AX441" s="22"/>
      <c r="AY441" s="22"/>
      <c r="BA441" s="22"/>
      <c r="BB441" s="22"/>
      <c r="BP441" s="49"/>
      <c r="BX441" s="49"/>
    </row>
    <row r="442" spans="22:76">
      <c r="V442" s="22"/>
      <c r="W442" s="22"/>
      <c r="AA442" s="49"/>
      <c r="AB442" s="49"/>
      <c r="AF442" s="49"/>
      <c r="AS442" s="22"/>
      <c r="AV442" s="22"/>
      <c r="AX442" s="22"/>
      <c r="AY442" s="22"/>
      <c r="BA442" s="22"/>
      <c r="BB442" s="22"/>
      <c r="BP442" s="49"/>
      <c r="BX442" s="49"/>
    </row>
    <row r="443" spans="22:76">
      <c r="V443" s="22"/>
      <c r="W443" s="22"/>
      <c r="AA443" s="49"/>
      <c r="AB443" s="49"/>
      <c r="AF443" s="49"/>
      <c r="AS443" s="22"/>
      <c r="AV443" s="22"/>
      <c r="AX443" s="22"/>
      <c r="AY443" s="22"/>
      <c r="BA443" s="22"/>
      <c r="BB443" s="22"/>
      <c r="BP443" s="49"/>
      <c r="BX443" s="49"/>
    </row>
    <row r="444" spans="22:76">
      <c r="V444" s="22"/>
      <c r="W444" s="22"/>
      <c r="AA444" s="49"/>
      <c r="AB444" s="49"/>
      <c r="AF444" s="49"/>
      <c r="AS444" s="22"/>
      <c r="AV444" s="22"/>
      <c r="AX444" s="22"/>
      <c r="AY444" s="22"/>
      <c r="BA444" s="22"/>
      <c r="BB444" s="22"/>
      <c r="BP444" s="49"/>
      <c r="BX444" s="49"/>
    </row>
    <row r="445" spans="22:76">
      <c r="V445" s="22"/>
      <c r="W445" s="22"/>
      <c r="AA445" s="49"/>
      <c r="AB445" s="49"/>
      <c r="AF445" s="49"/>
      <c r="AS445" s="22"/>
      <c r="AV445" s="22"/>
      <c r="AX445" s="22"/>
      <c r="AY445" s="22"/>
      <c r="BA445" s="22"/>
      <c r="BB445" s="22"/>
      <c r="BP445" s="49"/>
      <c r="BX445" s="49"/>
    </row>
    <row r="446" spans="22:76">
      <c r="V446" s="22"/>
      <c r="W446" s="22"/>
      <c r="AA446" s="49"/>
      <c r="AB446" s="49"/>
      <c r="AF446" s="49"/>
      <c r="AS446" s="22"/>
      <c r="AV446" s="22"/>
      <c r="AX446" s="22"/>
      <c r="AY446" s="22"/>
      <c r="BA446" s="22"/>
      <c r="BB446" s="22"/>
      <c r="BP446" s="49"/>
      <c r="BX446" s="49"/>
    </row>
    <row r="447" spans="22:76">
      <c r="V447" s="22"/>
      <c r="W447" s="22"/>
      <c r="AA447" s="49"/>
      <c r="AB447" s="49"/>
      <c r="AF447" s="49"/>
      <c r="AS447" s="22"/>
      <c r="AV447" s="22"/>
      <c r="AX447" s="22"/>
      <c r="AY447" s="22"/>
      <c r="BA447" s="22"/>
      <c r="BB447" s="22"/>
      <c r="BP447" s="49"/>
      <c r="BX447" s="49"/>
    </row>
    <row r="448" spans="22:76">
      <c r="V448" s="22"/>
      <c r="W448" s="22"/>
      <c r="AA448" s="49"/>
      <c r="AB448" s="49"/>
      <c r="AF448" s="49"/>
      <c r="AS448" s="22"/>
      <c r="AV448" s="22"/>
      <c r="AX448" s="22"/>
      <c r="AY448" s="22"/>
      <c r="BA448" s="22"/>
      <c r="BB448" s="22"/>
      <c r="BP448" s="49"/>
      <c r="BX448" s="49"/>
    </row>
    <row r="449" spans="22:76">
      <c r="V449" s="22"/>
      <c r="W449" s="22"/>
      <c r="AA449" s="49"/>
      <c r="AB449" s="49"/>
      <c r="AF449" s="49"/>
      <c r="AS449" s="22"/>
      <c r="AV449" s="22"/>
      <c r="AX449" s="22"/>
      <c r="AY449" s="22"/>
      <c r="BA449" s="22"/>
      <c r="BB449" s="22"/>
      <c r="BP449" s="49"/>
      <c r="BX449" s="49"/>
    </row>
    <row r="450" spans="22:76">
      <c r="V450" s="22"/>
      <c r="W450" s="22"/>
      <c r="AA450" s="49"/>
      <c r="AB450" s="49"/>
      <c r="AF450" s="49"/>
      <c r="AS450" s="22"/>
      <c r="AV450" s="22"/>
      <c r="AX450" s="22"/>
      <c r="AY450" s="22"/>
      <c r="BA450" s="22"/>
      <c r="BB450" s="22"/>
      <c r="BP450" s="49"/>
      <c r="BX450" s="49"/>
    </row>
    <row r="451" spans="22:76">
      <c r="V451" s="22"/>
      <c r="W451" s="22"/>
      <c r="AA451" s="49"/>
      <c r="AB451" s="49"/>
      <c r="AF451" s="49"/>
      <c r="AS451" s="22"/>
      <c r="AV451" s="22"/>
      <c r="AX451" s="22"/>
      <c r="AY451" s="22"/>
      <c r="BA451" s="22"/>
      <c r="BB451" s="22"/>
      <c r="BP451" s="49"/>
      <c r="BX451" s="49"/>
    </row>
    <row r="452" spans="22:76">
      <c r="V452" s="22"/>
      <c r="W452" s="22"/>
      <c r="AA452" s="49"/>
      <c r="AB452" s="49"/>
      <c r="AF452" s="49"/>
      <c r="AS452" s="22"/>
      <c r="AV452" s="22"/>
      <c r="AX452" s="22"/>
      <c r="AY452" s="22"/>
      <c r="BA452" s="22"/>
      <c r="BB452" s="22"/>
      <c r="BP452" s="49"/>
      <c r="BX452" s="49"/>
    </row>
    <row r="453" spans="22:76">
      <c r="V453" s="22"/>
      <c r="W453" s="22"/>
      <c r="AA453" s="49"/>
      <c r="AB453" s="49"/>
      <c r="AF453" s="49"/>
      <c r="AS453" s="22"/>
      <c r="AV453" s="22"/>
      <c r="AX453" s="22"/>
      <c r="AY453" s="22"/>
      <c r="BA453" s="22"/>
      <c r="BB453" s="22"/>
      <c r="BP453" s="49"/>
      <c r="BX453" s="49"/>
    </row>
    <row r="454" spans="22:76">
      <c r="V454" s="22"/>
      <c r="W454" s="22"/>
      <c r="AA454" s="49"/>
      <c r="AB454" s="49"/>
      <c r="AF454" s="49"/>
      <c r="AS454" s="22"/>
      <c r="AV454" s="22"/>
      <c r="AX454" s="22"/>
      <c r="AY454" s="22"/>
      <c r="BA454" s="22"/>
      <c r="BB454" s="22"/>
      <c r="BP454" s="49"/>
      <c r="BX454" s="49"/>
    </row>
    <row r="455" spans="22:76">
      <c r="V455" s="22"/>
      <c r="W455" s="22"/>
      <c r="AA455" s="49"/>
      <c r="AB455" s="49"/>
      <c r="AF455" s="49"/>
      <c r="AS455" s="22"/>
      <c r="AV455" s="22"/>
      <c r="AX455" s="22"/>
      <c r="AY455" s="22"/>
      <c r="BA455" s="22"/>
      <c r="BB455" s="22"/>
      <c r="BP455" s="49"/>
      <c r="BX455" s="49"/>
    </row>
    <row r="456" spans="22:76">
      <c r="V456" s="22"/>
      <c r="W456" s="22"/>
      <c r="AA456" s="49"/>
      <c r="AB456" s="49"/>
      <c r="AF456" s="49"/>
      <c r="AS456" s="22"/>
      <c r="AV456" s="22"/>
      <c r="AX456" s="22"/>
      <c r="AY456" s="22"/>
      <c r="BA456" s="22"/>
      <c r="BB456" s="22"/>
      <c r="BP456" s="49"/>
      <c r="BX456" s="49"/>
    </row>
    <row r="457" spans="22:76">
      <c r="V457" s="22"/>
      <c r="W457" s="22"/>
      <c r="AA457" s="49"/>
      <c r="AB457" s="49"/>
      <c r="AF457" s="49"/>
      <c r="AS457" s="22"/>
      <c r="AV457" s="22"/>
      <c r="AX457" s="22"/>
      <c r="AY457" s="22"/>
      <c r="BA457" s="22"/>
      <c r="BB457" s="22"/>
      <c r="BP457" s="49"/>
      <c r="BX457" s="49"/>
    </row>
    <row r="458" spans="22:76">
      <c r="V458" s="22"/>
      <c r="W458" s="22"/>
      <c r="AA458" s="49"/>
      <c r="AB458" s="49"/>
      <c r="AF458" s="49"/>
      <c r="AS458" s="22"/>
      <c r="AV458" s="22"/>
      <c r="AX458" s="22"/>
      <c r="AY458" s="22"/>
      <c r="BA458" s="22"/>
      <c r="BB458" s="22"/>
      <c r="BP458" s="49"/>
      <c r="BX458" s="49"/>
    </row>
    <row r="459" spans="22:76">
      <c r="V459" s="22"/>
      <c r="W459" s="22"/>
      <c r="AA459" s="49"/>
      <c r="AB459" s="49"/>
      <c r="AF459" s="49"/>
      <c r="AS459" s="22"/>
      <c r="AV459" s="22"/>
      <c r="AX459" s="22"/>
      <c r="AY459" s="22"/>
      <c r="BA459" s="22"/>
      <c r="BB459" s="22"/>
      <c r="BP459" s="49"/>
      <c r="BX459" s="49"/>
    </row>
    <row r="460" spans="22:76">
      <c r="V460" s="22"/>
      <c r="W460" s="22"/>
      <c r="AA460" s="49"/>
      <c r="AB460" s="49"/>
      <c r="AF460" s="49"/>
      <c r="AS460" s="22"/>
      <c r="AV460" s="22"/>
      <c r="AX460" s="22"/>
      <c r="AY460" s="22"/>
      <c r="BA460" s="22"/>
      <c r="BB460" s="22"/>
      <c r="BP460" s="49"/>
      <c r="BX460" s="49"/>
    </row>
    <row r="461" spans="22:76">
      <c r="V461" s="22"/>
      <c r="W461" s="22"/>
      <c r="AA461" s="49"/>
      <c r="AB461" s="49"/>
      <c r="AF461" s="49"/>
      <c r="AS461" s="22"/>
      <c r="AV461" s="22"/>
      <c r="AX461" s="22"/>
      <c r="AY461" s="22"/>
      <c r="BA461" s="22"/>
      <c r="BB461" s="22"/>
      <c r="BP461" s="49"/>
      <c r="BX461" s="49"/>
    </row>
    <row r="462" spans="22:76">
      <c r="V462" s="22"/>
      <c r="W462" s="22"/>
      <c r="AA462" s="49"/>
      <c r="AB462" s="49"/>
      <c r="AF462" s="49"/>
      <c r="AS462" s="22"/>
      <c r="AV462" s="22"/>
      <c r="AX462" s="22"/>
      <c r="AY462" s="22"/>
      <c r="BA462" s="22"/>
      <c r="BB462" s="22"/>
      <c r="BP462" s="49"/>
      <c r="BX462" s="49"/>
    </row>
    <row r="463" spans="22:76">
      <c r="V463" s="22"/>
      <c r="W463" s="22"/>
      <c r="AA463" s="49"/>
      <c r="AB463" s="49"/>
      <c r="AF463" s="49"/>
      <c r="AS463" s="22"/>
      <c r="AV463" s="22"/>
      <c r="AX463" s="22"/>
      <c r="AY463" s="22"/>
      <c r="BA463" s="22"/>
      <c r="BB463" s="22"/>
      <c r="BP463" s="49"/>
      <c r="BX463" s="49"/>
    </row>
    <row r="464" spans="22:76">
      <c r="V464" s="22"/>
      <c r="W464" s="22"/>
      <c r="AA464" s="49"/>
      <c r="AB464" s="49"/>
      <c r="AF464" s="49"/>
      <c r="AS464" s="22"/>
      <c r="AV464" s="22"/>
      <c r="AX464" s="22"/>
      <c r="AY464" s="22"/>
      <c r="BA464" s="22"/>
      <c r="BB464" s="22"/>
      <c r="BP464" s="49"/>
      <c r="BX464" s="49"/>
    </row>
    <row r="465" spans="22:76">
      <c r="V465" s="22"/>
      <c r="W465" s="22"/>
      <c r="AA465" s="49"/>
      <c r="AB465" s="49"/>
      <c r="AF465" s="49"/>
      <c r="AS465" s="22"/>
      <c r="AV465" s="22"/>
      <c r="AX465" s="22"/>
      <c r="AY465" s="22"/>
      <c r="BA465" s="22"/>
      <c r="BB465" s="22"/>
      <c r="BP465" s="49"/>
      <c r="BX465" s="49"/>
    </row>
    <row r="466" spans="22:76">
      <c r="V466" s="22"/>
      <c r="W466" s="22"/>
      <c r="AA466" s="49"/>
      <c r="AB466" s="49"/>
      <c r="AF466" s="49"/>
      <c r="AS466" s="22"/>
      <c r="AV466" s="22"/>
      <c r="AX466" s="22"/>
      <c r="AY466" s="22"/>
      <c r="BA466" s="22"/>
      <c r="BB466" s="22"/>
      <c r="BP466" s="49"/>
      <c r="BX466" s="49"/>
    </row>
    <row r="467" spans="22:76">
      <c r="V467" s="22"/>
      <c r="W467" s="22"/>
      <c r="AA467" s="49"/>
      <c r="AB467" s="49"/>
      <c r="AF467" s="49"/>
      <c r="AS467" s="22"/>
      <c r="AV467" s="22"/>
      <c r="AX467" s="22"/>
      <c r="AY467" s="22"/>
      <c r="BA467" s="22"/>
      <c r="BB467" s="22"/>
      <c r="BP467" s="49"/>
      <c r="BX467" s="49"/>
    </row>
    <row r="468" spans="22:76">
      <c r="V468" s="22"/>
      <c r="W468" s="22"/>
      <c r="AA468" s="49"/>
      <c r="AB468" s="49"/>
      <c r="AF468" s="49"/>
      <c r="AS468" s="22"/>
      <c r="AV468" s="22"/>
      <c r="AX468" s="22"/>
      <c r="AY468" s="22"/>
      <c r="BA468" s="22"/>
      <c r="BB468" s="22"/>
      <c r="BP468" s="49"/>
      <c r="BX468" s="49"/>
    </row>
    <row r="469" spans="22:76">
      <c r="V469" s="22"/>
      <c r="W469" s="22"/>
      <c r="AA469" s="49"/>
      <c r="AB469" s="49"/>
      <c r="AF469" s="49"/>
      <c r="AS469" s="22"/>
      <c r="AV469" s="22"/>
      <c r="AX469" s="22"/>
      <c r="AY469" s="22"/>
      <c r="BA469" s="22"/>
      <c r="BB469" s="22"/>
      <c r="BP469" s="49"/>
      <c r="BX469" s="49"/>
    </row>
    <row r="470" spans="22:76">
      <c r="V470" s="22"/>
      <c r="W470" s="22"/>
      <c r="AA470" s="49"/>
      <c r="AB470" s="49"/>
      <c r="AF470" s="49"/>
      <c r="AS470" s="22"/>
      <c r="AV470" s="22"/>
      <c r="AX470" s="22"/>
      <c r="AY470" s="22"/>
      <c r="BA470" s="22"/>
      <c r="BB470" s="22"/>
      <c r="BP470" s="49"/>
      <c r="BX470" s="49"/>
    </row>
    <row r="471" spans="22:76">
      <c r="V471" s="22"/>
      <c r="W471" s="22"/>
      <c r="AA471" s="49"/>
      <c r="AB471" s="49"/>
      <c r="AF471" s="49"/>
      <c r="AS471" s="22"/>
      <c r="AV471" s="22"/>
      <c r="AX471" s="22"/>
      <c r="AY471" s="22"/>
      <c r="BA471" s="22"/>
      <c r="BB471" s="22"/>
      <c r="BP471" s="49"/>
      <c r="BX471" s="49"/>
    </row>
    <row r="472" spans="22:76">
      <c r="V472" s="22"/>
      <c r="W472" s="22"/>
      <c r="AA472" s="49"/>
      <c r="AB472" s="49"/>
      <c r="AF472" s="49"/>
      <c r="AS472" s="22"/>
      <c r="AV472" s="22"/>
      <c r="AX472" s="22"/>
      <c r="AY472" s="22"/>
      <c r="BA472" s="22"/>
      <c r="BB472" s="22"/>
      <c r="BP472" s="49"/>
      <c r="BX472" s="49"/>
    </row>
    <row r="473" spans="22:76">
      <c r="V473" s="22"/>
      <c r="W473" s="22"/>
      <c r="AA473" s="49"/>
      <c r="AB473" s="49"/>
      <c r="AF473" s="49"/>
      <c r="AS473" s="22"/>
      <c r="AV473" s="22"/>
      <c r="AX473" s="22"/>
      <c r="AY473" s="22"/>
      <c r="BA473" s="22"/>
      <c r="BB473" s="22"/>
      <c r="BP473" s="49"/>
      <c r="BX473" s="49"/>
    </row>
    <row r="474" spans="22:76">
      <c r="V474" s="22"/>
      <c r="W474" s="22"/>
      <c r="AA474" s="49"/>
      <c r="AB474" s="49"/>
      <c r="AF474" s="49"/>
      <c r="AS474" s="22"/>
      <c r="AV474" s="22"/>
      <c r="AX474" s="22"/>
      <c r="AY474" s="22"/>
      <c r="BA474" s="22"/>
      <c r="BB474" s="22"/>
      <c r="BP474" s="49"/>
      <c r="BX474" s="49"/>
    </row>
    <row r="475" spans="22:76">
      <c r="V475" s="22"/>
      <c r="W475" s="22"/>
      <c r="AA475" s="49"/>
      <c r="AB475" s="49"/>
      <c r="AF475" s="49"/>
      <c r="AS475" s="22"/>
      <c r="AV475" s="22"/>
      <c r="AX475" s="22"/>
      <c r="AY475" s="22"/>
      <c r="BA475" s="22"/>
      <c r="BB475" s="22"/>
      <c r="BP475" s="49"/>
      <c r="BX475" s="49"/>
    </row>
    <row r="476" spans="22:76">
      <c r="V476" s="22"/>
      <c r="W476" s="22"/>
      <c r="AA476" s="49"/>
      <c r="AB476" s="49"/>
      <c r="AF476" s="49"/>
      <c r="AS476" s="22"/>
      <c r="AV476" s="22"/>
      <c r="AX476" s="22"/>
      <c r="AY476" s="22"/>
      <c r="BA476" s="22"/>
      <c r="BB476" s="22"/>
      <c r="BP476" s="49"/>
      <c r="BX476" s="49"/>
    </row>
    <row r="477" spans="22:76">
      <c r="V477" s="22"/>
      <c r="W477" s="22"/>
      <c r="AA477" s="49"/>
      <c r="AB477" s="49"/>
      <c r="AF477" s="49"/>
      <c r="AS477" s="22"/>
      <c r="AV477" s="22"/>
      <c r="AX477" s="22"/>
      <c r="AY477" s="22"/>
      <c r="BA477" s="22"/>
      <c r="BB477" s="22"/>
      <c r="BP477" s="49"/>
      <c r="BX477" s="49"/>
    </row>
    <row r="478" spans="22:76">
      <c r="V478" s="22"/>
      <c r="W478" s="22"/>
      <c r="AA478" s="49"/>
      <c r="AB478" s="49"/>
      <c r="AF478" s="49"/>
      <c r="AS478" s="22"/>
      <c r="AV478" s="22"/>
      <c r="AX478" s="22"/>
      <c r="AY478" s="22"/>
      <c r="BA478" s="22"/>
      <c r="BB478" s="22"/>
      <c r="BP478" s="49"/>
      <c r="BX478" s="49"/>
    </row>
    <row r="479" spans="22:76">
      <c r="V479" s="22"/>
      <c r="W479" s="22"/>
      <c r="AA479" s="49"/>
      <c r="AB479" s="49"/>
      <c r="AF479" s="49"/>
      <c r="AS479" s="22"/>
      <c r="AV479" s="22"/>
      <c r="AX479" s="22"/>
      <c r="AY479" s="22"/>
      <c r="BA479" s="22"/>
      <c r="BB479" s="22"/>
      <c r="BP479" s="49"/>
      <c r="BX479" s="49"/>
    </row>
    <row r="480" spans="22:76">
      <c r="V480" s="22"/>
      <c r="W480" s="22"/>
      <c r="AA480" s="49"/>
      <c r="AB480" s="49"/>
      <c r="AF480" s="49"/>
      <c r="AS480" s="22"/>
      <c r="AV480" s="22"/>
      <c r="AX480" s="22"/>
      <c r="AY480" s="22"/>
      <c r="BA480" s="22"/>
      <c r="BB480" s="22"/>
      <c r="BP480" s="49"/>
      <c r="BX480" s="49"/>
    </row>
    <row r="481" spans="22:76">
      <c r="V481" s="22"/>
      <c r="W481" s="22"/>
      <c r="AA481" s="49"/>
      <c r="AB481" s="49"/>
      <c r="AF481" s="49"/>
      <c r="AS481" s="22"/>
      <c r="AV481" s="22"/>
      <c r="AX481" s="22"/>
      <c r="AY481" s="22"/>
      <c r="BA481" s="22"/>
      <c r="BB481" s="22"/>
      <c r="BP481" s="49"/>
      <c r="BX481" s="49"/>
    </row>
    <row r="482" spans="22:76">
      <c r="V482" s="22"/>
      <c r="W482" s="22"/>
      <c r="AA482" s="49"/>
      <c r="AB482" s="49"/>
      <c r="AF482" s="49"/>
      <c r="AS482" s="22"/>
      <c r="AV482" s="22"/>
      <c r="AX482" s="22"/>
      <c r="AY482" s="22"/>
      <c r="BA482" s="22"/>
      <c r="BB482" s="22"/>
      <c r="BP482" s="49"/>
      <c r="BX482" s="49"/>
    </row>
    <row r="483" spans="22:76">
      <c r="V483" s="22"/>
      <c r="W483" s="22"/>
      <c r="AA483" s="49"/>
      <c r="AB483" s="49"/>
      <c r="AF483" s="49"/>
      <c r="AS483" s="22"/>
      <c r="AV483" s="22"/>
      <c r="AX483" s="22"/>
      <c r="AY483" s="22"/>
      <c r="BA483" s="22"/>
      <c r="BB483" s="22"/>
      <c r="BP483" s="49"/>
      <c r="BX483" s="49"/>
    </row>
    <row r="484" spans="22:76">
      <c r="V484" s="22"/>
      <c r="W484" s="22"/>
      <c r="AA484" s="49"/>
      <c r="AB484" s="49"/>
      <c r="AF484" s="49"/>
      <c r="AS484" s="22"/>
      <c r="AV484" s="22"/>
      <c r="AX484" s="22"/>
      <c r="AY484" s="22"/>
      <c r="BA484" s="22"/>
      <c r="BB484" s="22"/>
      <c r="BP484" s="49"/>
      <c r="BX484" s="49"/>
    </row>
    <row r="485" spans="22:76">
      <c r="V485" s="22"/>
      <c r="W485" s="22"/>
      <c r="AA485" s="49"/>
      <c r="AB485" s="49"/>
      <c r="AF485" s="49"/>
      <c r="AS485" s="22"/>
      <c r="AV485" s="22"/>
      <c r="AX485" s="22"/>
      <c r="AY485" s="22"/>
      <c r="BA485" s="22"/>
      <c r="BB485" s="22"/>
      <c r="BP485" s="49"/>
      <c r="BX485" s="49"/>
    </row>
    <row r="486" spans="22:76">
      <c r="V486" s="22"/>
      <c r="W486" s="22"/>
      <c r="AA486" s="49"/>
      <c r="AB486" s="49"/>
      <c r="AF486" s="49"/>
      <c r="AS486" s="22"/>
      <c r="AV486" s="22"/>
      <c r="AX486" s="22"/>
      <c r="AY486" s="22"/>
      <c r="BA486" s="22"/>
      <c r="BB486" s="22"/>
      <c r="BP486" s="49"/>
      <c r="BX486" s="49"/>
    </row>
    <row r="487" spans="22:76">
      <c r="V487" s="22"/>
      <c r="W487" s="22"/>
      <c r="AA487" s="49"/>
      <c r="AB487" s="49"/>
      <c r="AF487" s="49"/>
      <c r="AS487" s="22"/>
      <c r="AV487" s="22"/>
      <c r="AX487" s="22"/>
      <c r="AY487" s="22"/>
      <c r="BA487" s="22"/>
      <c r="BB487" s="22"/>
      <c r="BP487" s="49"/>
      <c r="BX487" s="49"/>
    </row>
    <row r="488" spans="22:76">
      <c r="V488" s="22"/>
      <c r="W488" s="22"/>
      <c r="AA488" s="49"/>
      <c r="AB488" s="49"/>
      <c r="AF488" s="49"/>
      <c r="AS488" s="22"/>
      <c r="AV488" s="22"/>
      <c r="AX488" s="22"/>
      <c r="AY488" s="22"/>
      <c r="BA488" s="22"/>
      <c r="BB488" s="22"/>
      <c r="BP488" s="49"/>
      <c r="BX488" s="49"/>
    </row>
    <row r="489" spans="22:76">
      <c r="V489" s="22"/>
      <c r="W489" s="22"/>
      <c r="AA489" s="49"/>
      <c r="AB489" s="49"/>
      <c r="AF489" s="49"/>
      <c r="AS489" s="22"/>
      <c r="AV489" s="22"/>
      <c r="AX489" s="22"/>
      <c r="AY489" s="22"/>
      <c r="BA489" s="22"/>
      <c r="BB489" s="22"/>
      <c r="BP489" s="49"/>
      <c r="BX489" s="49"/>
    </row>
    <row r="490" spans="22:76">
      <c r="V490" s="22"/>
      <c r="W490" s="22"/>
      <c r="AA490" s="49"/>
      <c r="AB490" s="49"/>
      <c r="AF490" s="49"/>
      <c r="AS490" s="22"/>
      <c r="AV490" s="22"/>
      <c r="AX490" s="22"/>
      <c r="AY490" s="22"/>
      <c r="BA490" s="22"/>
      <c r="BB490" s="22"/>
      <c r="BP490" s="49"/>
      <c r="BX490" s="49"/>
    </row>
    <row r="491" spans="22:76">
      <c r="V491" s="22"/>
      <c r="W491" s="22"/>
      <c r="AA491" s="49"/>
      <c r="AB491" s="49"/>
      <c r="AF491" s="49"/>
      <c r="AS491" s="22"/>
      <c r="AV491" s="22"/>
      <c r="AX491" s="22"/>
      <c r="AY491" s="22"/>
      <c r="BA491" s="22"/>
      <c r="BB491" s="22"/>
      <c r="BP491" s="49"/>
      <c r="BX491" s="49"/>
    </row>
    <row r="492" spans="22:76">
      <c r="V492" s="22"/>
      <c r="W492" s="22"/>
      <c r="AA492" s="49"/>
      <c r="AB492" s="49"/>
      <c r="AF492" s="49"/>
      <c r="AS492" s="22"/>
      <c r="AV492" s="22"/>
      <c r="AX492" s="22"/>
      <c r="AY492" s="22"/>
      <c r="BA492" s="22"/>
      <c r="BB492" s="22"/>
      <c r="BP492" s="49"/>
      <c r="BX492" s="49"/>
    </row>
    <row r="493" spans="22:76">
      <c r="V493" s="22"/>
      <c r="W493" s="22"/>
      <c r="AA493" s="49"/>
      <c r="AB493" s="49"/>
      <c r="AF493" s="49"/>
      <c r="AS493" s="22"/>
      <c r="AV493" s="22"/>
      <c r="AX493" s="22"/>
      <c r="AY493" s="22"/>
      <c r="BA493" s="22"/>
      <c r="BB493" s="22"/>
      <c r="BP493" s="49"/>
      <c r="BX493" s="49"/>
    </row>
    <row r="494" spans="22:76">
      <c r="V494" s="22"/>
      <c r="W494" s="22"/>
      <c r="AA494" s="49"/>
      <c r="AB494" s="49"/>
      <c r="AF494" s="49"/>
      <c r="AS494" s="22"/>
      <c r="AV494" s="22"/>
      <c r="AX494" s="22"/>
      <c r="AY494" s="22"/>
      <c r="BA494" s="22"/>
      <c r="BB494" s="22"/>
      <c r="BP494" s="49"/>
      <c r="BX494" s="49"/>
    </row>
    <row r="495" spans="22:76">
      <c r="V495" s="22"/>
      <c r="W495" s="22"/>
      <c r="AA495" s="49"/>
      <c r="AB495" s="49"/>
      <c r="AF495" s="49"/>
      <c r="AS495" s="22"/>
      <c r="AV495" s="22"/>
      <c r="AX495" s="22"/>
      <c r="AY495" s="22"/>
      <c r="BA495" s="22"/>
      <c r="BB495" s="22"/>
      <c r="BP495" s="49"/>
      <c r="BX495" s="49"/>
    </row>
    <row r="496" spans="22:76">
      <c r="V496" s="22"/>
      <c r="W496" s="22"/>
      <c r="AA496" s="49"/>
      <c r="AB496" s="49"/>
      <c r="AF496" s="49"/>
      <c r="AS496" s="22"/>
      <c r="AV496" s="22"/>
      <c r="AX496" s="22"/>
      <c r="AY496" s="22"/>
      <c r="BA496" s="22"/>
      <c r="BB496" s="22"/>
      <c r="BP496" s="49"/>
      <c r="BX496" s="49"/>
    </row>
    <row r="497" spans="22:76">
      <c r="V497" s="22"/>
      <c r="W497" s="22"/>
      <c r="AA497" s="49"/>
      <c r="AB497" s="49"/>
      <c r="AF497" s="49"/>
      <c r="AS497" s="22"/>
      <c r="AV497" s="22"/>
      <c r="AX497" s="22"/>
      <c r="AY497" s="22"/>
      <c r="BA497" s="22"/>
      <c r="BB497" s="22"/>
      <c r="BP497" s="49"/>
      <c r="BX497" s="49"/>
    </row>
    <row r="498" spans="22:76">
      <c r="V498" s="22"/>
      <c r="W498" s="22"/>
      <c r="AA498" s="49"/>
      <c r="AB498" s="49"/>
      <c r="AF498" s="49"/>
      <c r="AS498" s="22"/>
      <c r="AV498" s="22"/>
      <c r="AX498" s="22"/>
      <c r="AY498" s="22"/>
      <c r="BA498" s="22"/>
      <c r="BB498" s="22"/>
      <c r="BP498" s="49"/>
      <c r="BX498" s="49"/>
    </row>
    <row r="499" spans="22:76">
      <c r="V499" s="22"/>
      <c r="W499" s="22"/>
      <c r="AA499" s="49"/>
      <c r="AB499" s="49"/>
      <c r="AF499" s="49"/>
      <c r="AS499" s="22"/>
      <c r="AV499" s="22"/>
      <c r="AX499" s="22"/>
      <c r="AY499" s="22"/>
      <c r="BA499" s="22"/>
      <c r="BB499" s="22"/>
      <c r="BP499" s="49"/>
      <c r="BX499" s="49"/>
    </row>
    <row r="500" spans="22:76">
      <c r="V500" s="22"/>
      <c r="W500" s="22"/>
      <c r="AA500" s="49"/>
      <c r="AB500" s="49"/>
      <c r="AF500" s="49"/>
      <c r="AS500" s="22"/>
      <c r="AV500" s="22"/>
      <c r="AX500" s="22"/>
      <c r="AY500" s="22"/>
      <c r="BA500" s="22"/>
      <c r="BB500" s="22"/>
      <c r="BP500" s="49"/>
      <c r="BX500" s="49"/>
    </row>
    <row r="501" spans="22:76">
      <c r="V501" s="22"/>
      <c r="W501" s="22"/>
      <c r="AA501" s="49"/>
      <c r="AB501" s="49"/>
      <c r="AF501" s="49"/>
      <c r="AS501" s="22"/>
      <c r="AV501" s="22"/>
      <c r="AX501" s="22"/>
      <c r="AY501" s="22"/>
      <c r="BA501" s="22"/>
      <c r="BB501" s="22"/>
      <c r="BP501" s="49"/>
      <c r="BX501" s="49"/>
    </row>
    <row r="502" spans="22:76">
      <c r="V502" s="22"/>
      <c r="W502" s="22"/>
      <c r="AA502" s="49"/>
      <c r="AB502" s="49"/>
      <c r="AF502" s="49"/>
      <c r="AS502" s="22"/>
      <c r="AV502" s="22"/>
      <c r="AX502" s="22"/>
      <c r="AY502" s="22"/>
      <c r="BA502" s="22"/>
      <c r="BB502" s="22"/>
      <c r="BP502" s="49"/>
      <c r="BX502" s="49"/>
    </row>
    <row r="503" spans="22:76">
      <c r="V503" s="22"/>
      <c r="W503" s="22"/>
      <c r="AA503" s="49"/>
      <c r="AB503" s="49"/>
      <c r="AF503" s="49"/>
      <c r="AS503" s="22"/>
      <c r="AV503" s="22"/>
      <c r="AX503" s="22"/>
      <c r="AY503" s="22"/>
      <c r="BA503" s="22"/>
      <c r="BB503" s="22"/>
      <c r="BP503" s="49"/>
      <c r="BX503" s="49"/>
    </row>
    <row r="504" spans="22:76">
      <c r="V504" s="22"/>
      <c r="W504" s="22"/>
      <c r="AA504" s="49"/>
      <c r="AB504" s="49"/>
      <c r="AF504" s="49"/>
      <c r="AS504" s="22"/>
      <c r="AV504" s="22"/>
      <c r="AX504" s="22"/>
      <c r="AY504" s="22"/>
      <c r="BA504" s="22"/>
      <c r="BB504" s="22"/>
      <c r="BP504" s="49"/>
      <c r="BX504" s="49"/>
    </row>
    <row r="505" spans="22:76">
      <c r="V505" s="22"/>
      <c r="W505" s="22"/>
      <c r="AA505" s="49"/>
      <c r="AB505" s="49"/>
      <c r="AF505" s="49"/>
      <c r="AS505" s="22"/>
      <c r="AV505" s="22"/>
      <c r="AX505" s="22"/>
      <c r="AY505" s="22"/>
      <c r="BA505" s="22"/>
      <c r="BB505" s="22"/>
      <c r="BP505" s="49"/>
      <c r="BX505" s="49"/>
    </row>
    <row r="506" spans="22:76">
      <c r="V506" s="22"/>
      <c r="W506" s="22"/>
      <c r="AA506" s="49"/>
      <c r="AB506" s="49"/>
      <c r="AF506" s="49"/>
      <c r="AS506" s="22"/>
      <c r="AV506" s="22"/>
      <c r="AX506" s="22"/>
      <c r="AY506" s="22"/>
      <c r="BA506" s="22"/>
      <c r="BB506" s="22"/>
      <c r="BP506" s="49"/>
      <c r="BX506" s="49"/>
    </row>
    <row r="507" spans="22:76">
      <c r="V507" s="22"/>
      <c r="W507" s="22"/>
      <c r="AA507" s="49"/>
      <c r="AB507" s="49"/>
      <c r="AF507" s="49"/>
      <c r="AS507" s="22"/>
      <c r="AV507" s="22"/>
      <c r="AX507" s="22"/>
      <c r="AY507" s="22"/>
      <c r="BA507" s="22"/>
      <c r="BB507" s="22"/>
      <c r="BP507" s="49"/>
      <c r="BX507" s="49"/>
    </row>
    <row r="508" spans="22:76">
      <c r="V508" s="22"/>
      <c r="W508" s="22"/>
      <c r="AA508" s="49"/>
      <c r="AB508" s="49"/>
      <c r="AF508" s="49"/>
      <c r="AS508" s="22"/>
      <c r="AV508" s="22"/>
      <c r="AX508" s="22"/>
      <c r="AY508" s="22"/>
      <c r="BA508" s="22"/>
      <c r="BB508" s="22"/>
      <c r="BP508" s="49"/>
      <c r="BX508" s="49"/>
    </row>
    <row r="509" spans="22:76">
      <c r="V509" s="22"/>
      <c r="W509" s="22"/>
      <c r="AA509" s="49"/>
      <c r="AB509" s="49"/>
      <c r="AF509" s="49"/>
      <c r="AS509" s="22"/>
      <c r="AV509" s="22"/>
      <c r="AX509" s="22"/>
      <c r="AY509" s="22"/>
      <c r="BA509" s="22"/>
      <c r="BB509" s="22"/>
      <c r="BP509" s="49"/>
      <c r="BX509" s="49"/>
    </row>
    <row r="510" spans="22:76">
      <c r="V510" s="22"/>
      <c r="W510" s="22"/>
      <c r="AA510" s="49"/>
      <c r="AB510" s="49"/>
      <c r="AF510" s="49"/>
      <c r="AS510" s="22"/>
      <c r="AV510" s="22"/>
      <c r="AX510" s="22"/>
      <c r="AY510" s="22"/>
      <c r="BA510" s="22"/>
      <c r="BB510" s="22"/>
      <c r="BP510" s="49"/>
      <c r="BX510" s="49"/>
    </row>
    <row r="511" spans="22:76">
      <c r="V511" s="22"/>
      <c r="W511" s="22"/>
      <c r="AA511" s="49"/>
      <c r="AB511" s="49"/>
      <c r="AF511" s="49"/>
      <c r="AS511" s="22"/>
      <c r="AV511" s="22"/>
      <c r="AX511" s="22"/>
      <c r="AY511" s="22"/>
      <c r="BA511" s="22"/>
      <c r="BB511" s="22"/>
      <c r="BP511" s="49"/>
      <c r="BX511" s="49"/>
    </row>
    <row r="512" spans="22:76">
      <c r="V512" s="22"/>
      <c r="W512" s="22"/>
      <c r="AA512" s="49"/>
      <c r="AB512" s="49"/>
      <c r="AF512" s="49"/>
      <c r="AS512" s="22"/>
      <c r="AV512" s="22"/>
      <c r="AX512" s="22"/>
      <c r="AY512" s="22"/>
      <c r="BA512" s="22"/>
      <c r="BB512" s="22"/>
      <c r="BP512" s="49"/>
      <c r="BX512" s="49"/>
    </row>
    <row r="513" spans="22:76">
      <c r="V513" s="22"/>
      <c r="W513" s="22"/>
      <c r="AA513" s="49"/>
      <c r="AB513" s="49"/>
      <c r="AF513" s="49"/>
      <c r="AS513" s="22"/>
      <c r="AV513" s="22"/>
      <c r="AX513" s="22"/>
      <c r="AY513" s="22"/>
      <c r="BA513" s="22"/>
      <c r="BB513" s="22"/>
      <c r="BP513" s="49"/>
      <c r="BX513" s="49"/>
    </row>
    <row r="514" spans="22:76">
      <c r="V514" s="22"/>
      <c r="W514" s="22"/>
      <c r="AA514" s="49"/>
      <c r="AB514" s="49"/>
      <c r="AF514" s="49"/>
      <c r="AS514" s="22"/>
      <c r="AV514" s="22"/>
      <c r="AX514" s="22"/>
      <c r="AY514" s="22"/>
      <c r="BA514" s="22"/>
      <c r="BB514" s="22"/>
      <c r="BP514" s="49"/>
      <c r="BX514" s="49"/>
    </row>
    <row r="515" spans="22:76">
      <c r="V515" s="22"/>
      <c r="W515" s="22"/>
      <c r="AA515" s="49"/>
      <c r="AB515" s="49"/>
      <c r="AF515" s="49"/>
      <c r="AS515" s="22"/>
      <c r="AV515" s="22"/>
      <c r="AX515" s="22"/>
      <c r="AY515" s="22"/>
      <c r="BA515" s="22"/>
      <c r="BB515" s="22"/>
      <c r="BP515" s="49"/>
      <c r="BX515" s="49"/>
    </row>
    <row r="516" spans="22:76">
      <c r="V516" s="22"/>
      <c r="W516" s="22"/>
      <c r="AA516" s="49"/>
      <c r="AB516" s="49"/>
      <c r="AF516" s="49"/>
      <c r="AS516" s="22"/>
      <c r="AV516" s="22"/>
      <c r="AX516" s="22"/>
      <c r="AY516" s="22"/>
      <c r="BA516" s="22"/>
      <c r="BB516" s="22"/>
      <c r="BP516" s="49"/>
      <c r="BX516" s="49"/>
    </row>
    <row r="517" spans="22:76">
      <c r="V517" s="22"/>
      <c r="W517" s="22"/>
      <c r="AA517" s="49"/>
      <c r="AB517" s="49"/>
      <c r="AF517" s="49"/>
      <c r="AS517" s="22"/>
      <c r="AV517" s="22"/>
      <c r="AX517" s="22"/>
      <c r="AY517" s="22"/>
      <c r="BA517" s="22"/>
      <c r="BB517" s="22"/>
      <c r="BP517" s="49"/>
      <c r="BX517" s="49"/>
    </row>
    <row r="518" spans="22:76">
      <c r="V518" s="22"/>
      <c r="W518" s="22"/>
      <c r="AA518" s="49"/>
      <c r="AB518" s="49"/>
      <c r="AF518" s="49"/>
      <c r="AS518" s="22"/>
      <c r="AV518" s="22"/>
      <c r="AX518" s="22"/>
      <c r="AY518" s="22"/>
      <c r="BA518" s="22"/>
      <c r="BB518" s="22"/>
      <c r="BP518" s="49"/>
      <c r="BX518" s="49"/>
    </row>
    <row r="519" spans="22:76">
      <c r="V519" s="22"/>
      <c r="W519" s="22"/>
      <c r="AA519" s="49"/>
      <c r="AB519" s="49"/>
      <c r="AF519" s="49"/>
      <c r="AS519" s="22"/>
      <c r="AV519" s="22"/>
      <c r="AX519" s="22"/>
      <c r="AY519" s="22"/>
      <c r="BA519" s="22"/>
      <c r="BB519" s="22"/>
      <c r="BP519" s="49"/>
      <c r="BX519" s="49"/>
    </row>
    <row r="520" spans="22:76">
      <c r="V520" s="22"/>
      <c r="W520" s="22"/>
      <c r="AA520" s="49"/>
      <c r="AB520" s="49"/>
      <c r="AF520" s="49"/>
      <c r="AS520" s="22"/>
      <c r="AV520" s="22"/>
      <c r="AX520" s="22"/>
      <c r="AY520" s="22"/>
      <c r="BA520" s="22"/>
      <c r="BB520" s="22"/>
      <c r="BP520" s="49"/>
      <c r="BX520" s="49"/>
    </row>
    <row r="521" spans="22:76">
      <c r="V521" s="22"/>
      <c r="W521" s="22"/>
      <c r="AA521" s="49"/>
      <c r="AB521" s="49"/>
      <c r="AF521" s="49"/>
      <c r="AS521" s="22"/>
      <c r="AV521" s="22"/>
      <c r="AX521" s="22"/>
      <c r="AY521" s="22"/>
      <c r="BA521" s="22"/>
      <c r="BB521" s="22"/>
      <c r="BP521" s="49"/>
      <c r="BX521" s="49"/>
    </row>
    <row r="522" spans="22:76">
      <c r="V522" s="22"/>
      <c r="W522" s="22"/>
      <c r="AA522" s="49"/>
      <c r="AB522" s="49"/>
      <c r="AF522" s="49"/>
      <c r="AS522" s="22"/>
      <c r="AV522" s="22"/>
      <c r="AX522" s="22"/>
      <c r="AY522" s="22"/>
      <c r="BA522" s="22"/>
      <c r="BB522" s="22"/>
      <c r="BP522" s="49"/>
      <c r="BX522" s="49"/>
    </row>
    <row r="523" spans="22:76">
      <c r="V523" s="22"/>
      <c r="W523" s="22"/>
      <c r="AA523" s="49"/>
      <c r="AB523" s="49"/>
      <c r="AF523" s="49"/>
      <c r="AS523" s="22"/>
      <c r="AV523" s="22"/>
      <c r="AX523" s="22"/>
      <c r="AY523" s="22"/>
      <c r="BA523" s="22"/>
      <c r="BB523" s="22"/>
      <c r="BP523" s="49"/>
      <c r="BX523" s="49"/>
    </row>
    <row r="524" spans="22:76">
      <c r="V524" s="22"/>
      <c r="W524" s="22"/>
      <c r="AA524" s="49"/>
      <c r="AB524" s="49"/>
      <c r="AF524" s="49"/>
      <c r="AS524" s="22"/>
      <c r="AV524" s="22"/>
      <c r="AX524" s="22"/>
      <c r="AY524" s="22"/>
      <c r="BA524" s="22"/>
      <c r="BB524" s="22"/>
      <c r="BP524" s="49"/>
      <c r="BX524" s="49"/>
    </row>
    <row r="525" spans="22:76">
      <c r="V525" s="22"/>
      <c r="W525" s="22"/>
      <c r="AA525" s="49"/>
      <c r="AB525" s="49"/>
      <c r="AF525" s="49"/>
      <c r="AS525" s="22"/>
      <c r="AV525" s="22"/>
      <c r="AX525" s="22"/>
      <c r="AY525" s="22"/>
      <c r="BA525" s="22"/>
      <c r="BB525" s="22"/>
      <c r="BP525" s="49"/>
      <c r="BX525" s="49"/>
    </row>
    <row r="526" spans="22:76">
      <c r="V526" s="22"/>
      <c r="W526" s="22"/>
      <c r="AA526" s="49"/>
      <c r="AB526" s="49"/>
      <c r="AF526" s="49"/>
      <c r="AS526" s="22"/>
      <c r="AV526" s="22"/>
      <c r="AX526" s="22"/>
      <c r="AY526" s="22"/>
      <c r="BA526" s="22"/>
      <c r="BB526" s="22"/>
      <c r="BP526" s="49"/>
      <c r="BX526" s="49"/>
    </row>
    <row r="527" spans="22:76">
      <c r="V527" s="22"/>
      <c r="W527" s="22"/>
      <c r="AA527" s="49"/>
      <c r="AB527" s="49"/>
      <c r="AF527" s="49"/>
      <c r="AS527" s="22"/>
      <c r="AV527" s="22"/>
      <c r="AX527" s="22"/>
      <c r="AY527" s="22"/>
      <c r="BA527" s="22"/>
      <c r="BB527" s="22"/>
      <c r="BP527" s="49"/>
      <c r="BX527" s="49"/>
    </row>
    <row r="528" spans="22:76">
      <c r="V528" s="22"/>
      <c r="W528" s="22"/>
      <c r="AA528" s="49"/>
      <c r="AB528" s="49"/>
      <c r="AF528" s="49"/>
      <c r="AS528" s="22"/>
      <c r="AV528" s="22"/>
      <c r="AX528" s="22"/>
      <c r="AY528" s="22"/>
      <c r="BA528" s="22"/>
      <c r="BB528" s="22"/>
      <c r="BP528" s="49"/>
      <c r="BX528" s="49"/>
    </row>
    <row r="529" spans="22:76">
      <c r="V529" s="22"/>
      <c r="W529" s="22"/>
      <c r="AA529" s="49"/>
      <c r="AB529" s="49"/>
      <c r="AF529" s="49"/>
      <c r="AS529" s="22"/>
      <c r="AV529" s="22"/>
      <c r="AX529" s="22"/>
      <c r="AY529" s="22"/>
      <c r="BA529" s="22"/>
      <c r="BB529" s="22"/>
      <c r="BP529" s="49"/>
      <c r="BX529" s="49"/>
    </row>
    <row r="530" spans="22:76">
      <c r="V530" s="22"/>
      <c r="W530" s="22"/>
      <c r="AA530" s="49"/>
      <c r="AB530" s="49"/>
      <c r="AF530" s="49"/>
      <c r="AS530" s="22"/>
      <c r="AV530" s="22"/>
      <c r="AX530" s="22"/>
      <c r="AY530" s="22"/>
      <c r="BA530" s="22"/>
      <c r="BB530" s="22"/>
      <c r="BP530" s="49"/>
      <c r="BX530" s="49"/>
    </row>
    <row r="531" spans="22:76">
      <c r="V531" s="22"/>
      <c r="W531" s="22"/>
      <c r="AA531" s="49"/>
      <c r="AB531" s="49"/>
      <c r="AF531" s="49"/>
      <c r="AS531" s="22"/>
      <c r="AV531" s="22"/>
      <c r="AX531" s="22"/>
      <c r="AY531" s="22"/>
      <c r="BA531" s="22"/>
      <c r="BB531" s="22"/>
      <c r="BP531" s="49"/>
      <c r="BX531" s="49"/>
    </row>
    <row r="532" spans="22:76">
      <c r="V532" s="22"/>
      <c r="W532" s="22"/>
      <c r="AA532" s="49"/>
      <c r="AB532" s="49"/>
      <c r="AF532" s="49"/>
      <c r="AS532" s="22"/>
      <c r="AV532" s="22"/>
      <c r="AX532" s="22"/>
      <c r="AY532" s="22"/>
      <c r="BA532" s="22"/>
      <c r="BB532" s="22"/>
      <c r="BP532" s="49"/>
      <c r="BX532" s="49"/>
    </row>
    <row r="533" spans="22:76">
      <c r="V533" s="22"/>
      <c r="W533" s="22"/>
      <c r="AA533" s="49"/>
      <c r="AB533" s="49"/>
      <c r="AF533" s="49"/>
      <c r="AS533" s="22"/>
      <c r="AV533" s="22"/>
      <c r="AX533" s="22"/>
      <c r="AY533" s="22"/>
      <c r="BA533" s="22"/>
      <c r="BB533" s="22"/>
      <c r="BP533" s="49"/>
      <c r="BX533" s="49"/>
    </row>
    <row r="534" spans="22:76">
      <c r="V534" s="22"/>
      <c r="W534" s="22"/>
      <c r="AA534" s="49"/>
      <c r="AB534" s="49"/>
      <c r="AF534" s="49"/>
      <c r="AS534" s="22"/>
      <c r="AV534" s="22"/>
      <c r="AX534" s="22"/>
      <c r="AY534" s="22"/>
      <c r="BA534" s="22"/>
      <c r="BB534" s="22"/>
      <c r="BP534" s="49"/>
      <c r="BX534" s="49"/>
    </row>
    <row r="535" spans="22:76">
      <c r="V535" s="22"/>
      <c r="W535" s="22"/>
      <c r="AA535" s="49"/>
      <c r="AB535" s="49"/>
      <c r="AF535" s="49"/>
      <c r="AS535" s="22"/>
      <c r="AV535" s="22"/>
      <c r="AX535" s="22"/>
      <c r="AY535" s="22"/>
      <c r="BA535" s="22"/>
      <c r="BB535" s="22"/>
      <c r="BP535" s="49"/>
      <c r="BX535" s="49"/>
    </row>
    <row r="536" spans="22:76">
      <c r="V536" s="22"/>
      <c r="W536" s="22"/>
      <c r="AA536" s="49"/>
      <c r="AB536" s="49"/>
      <c r="AF536" s="49"/>
      <c r="AS536" s="22"/>
      <c r="AV536" s="22"/>
      <c r="AX536" s="22"/>
      <c r="AY536" s="22"/>
      <c r="BA536" s="22"/>
      <c r="BB536" s="22"/>
      <c r="BP536" s="49"/>
      <c r="BX536" s="49"/>
    </row>
    <row r="537" spans="22:76">
      <c r="V537" s="22"/>
      <c r="W537" s="22"/>
      <c r="AA537" s="49"/>
      <c r="AB537" s="49"/>
      <c r="AF537" s="49"/>
      <c r="AS537" s="22"/>
      <c r="AV537" s="22"/>
      <c r="AX537" s="22"/>
      <c r="AY537" s="22"/>
      <c r="BA537" s="22"/>
      <c r="BB537" s="22"/>
      <c r="BP537" s="49"/>
      <c r="BX537" s="49"/>
    </row>
    <row r="538" spans="22:76">
      <c r="V538" s="22"/>
      <c r="W538" s="22"/>
      <c r="AA538" s="49"/>
      <c r="AB538" s="49"/>
      <c r="AF538" s="49"/>
      <c r="AS538" s="22"/>
      <c r="AV538" s="22"/>
      <c r="AX538" s="22"/>
      <c r="AY538" s="22"/>
      <c r="BA538" s="22"/>
      <c r="BB538" s="22"/>
      <c r="BP538" s="49"/>
      <c r="BX538" s="49"/>
    </row>
    <row r="539" spans="22:76">
      <c r="V539" s="22"/>
      <c r="W539" s="22"/>
      <c r="AA539" s="49"/>
      <c r="AB539" s="49"/>
      <c r="AF539" s="49"/>
      <c r="AS539" s="22"/>
      <c r="AV539" s="22"/>
      <c r="AX539" s="22"/>
      <c r="AY539" s="22"/>
      <c r="BA539" s="22"/>
      <c r="BB539" s="22"/>
      <c r="BP539" s="49"/>
      <c r="BX539" s="49"/>
    </row>
    <row r="540" spans="22:76">
      <c r="V540" s="22"/>
      <c r="W540" s="22"/>
      <c r="AA540" s="49"/>
      <c r="AB540" s="49"/>
      <c r="AF540" s="49"/>
      <c r="AS540" s="22"/>
      <c r="AV540" s="22"/>
      <c r="AX540" s="22"/>
      <c r="AY540" s="22"/>
      <c r="BA540" s="22"/>
      <c r="BB540" s="22"/>
      <c r="BP540" s="49"/>
      <c r="BX540" s="49"/>
    </row>
    <row r="541" spans="22:76">
      <c r="V541" s="22"/>
      <c r="W541" s="22"/>
      <c r="AA541" s="49"/>
      <c r="AB541" s="49"/>
      <c r="AF541" s="49"/>
      <c r="AS541" s="22"/>
      <c r="AV541" s="22"/>
      <c r="AX541" s="22"/>
      <c r="AY541" s="22"/>
      <c r="BA541" s="22"/>
      <c r="BB541" s="22"/>
      <c r="BP541" s="49"/>
      <c r="BX541" s="49"/>
    </row>
    <row r="542" spans="22:76">
      <c r="V542" s="22"/>
      <c r="W542" s="22"/>
      <c r="AA542" s="49"/>
      <c r="AB542" s="49"/>
      <c r="AF542" s="49"/>
      <c r="AS542" s="22"/>
      <c r="AV542" s="22"/>
      <c r="AX542" s="22"/>
      <c r="AY542" s="22"/>
      <c r="BA542" s="22"/>
      <c r="BB542" s="22"/>
      <c r="BP542" s="49"/>
      <c r="BX542" s="49"/>
    </row>
    <row r="543" spans="22:76">
      <c r="V543" s="22"/>
      <c r="W543" s="22"/>
      <c r="AA543" s="49"/>
      <c r="AB543" s="49"/>
      <c r="AF543" s="49"/>
      <c r="AS543" s="22"/>
      <c r="AV543" s="22"/>
      <c r="AX543" s="22"/>
      <c r="AY543" s="22"/>
      <c r="BA543" s="22"/>
      <c r="BB543" s="22"/>
      <c r="BP543" s="49"/>
      <c r="BX543" s="49"/>
    </row>
    <row r="544" spans="22:76">
      <c r="V544" s="22"/>
      <c r="W544" s="22"/>
      <c r="AA544" s="49"/>
      <c r="AB544" s="49"/>
      <c r="AF544" s="49"/>
      <c r="AS544" s="22"/>
      <c r="AV544" s="22"/>
      <c r="AX544" s="22"/>
      <c r="AY544" s="22"/>
      <c r="BA544" s="22"/>
      <c r="BB544" s="22"/>
      <c r="BP544" s="49"/>
      <c r="BX544" s="49"/>
    </row>
    <row r="545" spans="22:76">
      <c r="V545" s="22"/>
      <c r="W545" s="22"/>
      <c r="AA545" s="49"/>
      <c r="AB545" s="49"/>
      <c r="AF545" s="49"/>
      <c r="AS545" s="22"/>
      <c r="AV545" s="22"/>
      <c r="AX545" s="22"/>
      <c r="AY545" s="22"/>
      <c r="BA545" s="22"/>
      <c r="BB545" s="22"/>
      <c r="BP545" s="49"/>
      <c r="BX545" s="49"/>
    </row>
    <row r="546" spans="22:76">
      <c r="V546" s="22"/>
      <c r="W546" s="22"/>
      <c r="AA546" s="49"/>
      <c r="AB546" s="49"/>
      <c r="AF546" s="49"/>
      <c r="AS546" s="22"/>
      <c r="AV546" s="22"/>
      <c r="AX546" s="22"/>
      <c r="AY546" s="22"/>
      <c r="BA546" s="22"/>
      <c r="BB546" s="22"/>
      <c r="BP546" s="49"/>
      <c r="BX546" s="49"/>
    </row>
    <row r="547" spans="22:76">
      <c r="V547" s="22"/>
      <c r="W547" s="22"/>
      <c r="AA547" s="49"/>
      <c r="AB547" s="49"/>
      <c r="AF547" s="49"/>
      <c r="AS547" s="22"/>
      <c r="AV547" s="22"/>
      <c r="AX547" s="22"/>
      <c r="AY547" s="22"/>
      <c r="BA547" s="22"/>
      <c r="BB547" s="22"/>
      <c r="BP547" s="49"/>
      <c r="BX547" s="49"/>
    </row>
    <row r="548" spans="22:76">
      <c r="V548" s="22"/>
      <c r="W548" s="22"/>
      <c r="AA548" s="49"/>
      <c r="AB548" s="49"/>
      <c r="AF548" s="49"/>
      <c r="AS548" s="22"/>
      <c r="AV548" s="22"/>
      <c r="AX548" s="22"/>
      <c r="AY548" s="22"/>
      <c r="BA548" s="22"/>
      <c r="BB548" s="22"/>
      <c r="BP548" s="49"/>
      <c r="BX548" s="49"/>
    </row>
    <row r="549" spans="22:76">
      <c r="V549" s="22"/>
      <c r="W549" s="22"/>
      <c r="AA549" s="49"/>
      <c r="AB549" s="49"/>
      <c r="AF549" s="49"/>
      <c r="AS549" s="22"/>
      <c r="AV549" s="22"/>
      <c r="AX549" s="22"/>
      <c r="AY549" s="22"/>
      <c r="BA549" s="22"/>
      <c r="BB549" s="22"/>
      <c r="BP549" s="49"/>
      <c r="BX549" s="49"/>
    </row>
    <row r="550" spans="22:76">
      <c r="V550" s="22"/>
      <c r="W550" s="22"/>
      <c r="AA550" s="49"/>
      <c r="AB550" s="49"/>
      <c r="AF550" s="49"/>
      <c r="AS550" s="22"/>
      <c r="AV550" s="22"/>
      <c r="AX550" s="22"/>
      <c r="AY550" s="22"/>
      <c r="BA550" s="22"/>
      <c r="BB550" s="22"/>
      <c r="BP550" s="49"/>
      <c r="BX550" s="49"/>
    </row>
    <row r="551" spans="22:76">
      <c r="V551" s="22"/>
      <c r="W551" s="22"/>
      <c r="AA551" s="49"/>
      <c r="AB551" s="49"/>
      <c r="AF551" s="49"/>
      <c r="AS551" s="22"/>
      <c r="AV551" s="22"/>
      <c r="AX551" s="22"/>
      <c r="AY551" s="22"/>
      <c r="BA551" s="22"/>
      <c r="BB551" s="22"/>
      <c r="BP551" s="49"/>
      <c r="BX551" s="49"/>
    </row>
    <row r="552" spans="22:76">
      <c r="V552" s="22"/>
      <c r="W552" s="22"/>
      <c r="AA552" s="49"/>
      <c r="AB552" s="49"/>
      <c r="AF552" s="49"/>
      <c r="AS552" s="22"/>
      <c r="AV552" s="22"/>
      <c r="AX552" s="22"/>
      <c r="AY552" s="22"/>
      <c r="BA552" s="22"/>
      <c r="BB552" s="22"/>
      <c r="BP552" s="49"/>
      <c r="BX552" s="49"/>
    </row>
    <row r="553" spans="22:76">
      <c r="V553" s="22"/>
      <c r="W553" s="22"/>
      <c r="AA553" s="49"/>
      <c r="AB553" s="49"/>
      <c r="AF553" s="49"/>
      <c r="AS553" s="22"/>
      <c r="AV553" s="22"/>
      <c r="AX553" s="22"/>
      <c r="AY553" s="22"/>
      <c r="BA553" s="22"/>
      <c r="BB553" s="22"/>
      <c r="BP553" s="49"/>
      <c r="BX553" s="49"/>
    </row>
    <row r="554" spans="22:76">
      <c r="V554" s="22"/>
      <c r="W554" s="22"/>
      <c r="AA554" s="49"/>
      <c r="AB554" s="49"/>
      <c r="AF554" s="49"/>
      <c r="AS554" s="22"/>
      <c r="AV554" s="22"/>
      <c r="AX554" s="22"/>
      <c r="AY554" s="22"/>
      <c r="BA554" s="22"/>
      <c r="BB554" s="22"/>
      <c r="BP554" s="49"/>
      <c r="BX554" s="49"/>
    </row>
    <row r="555" spans="22:76">
      <c r="V555" s="22"/>
      <c r="W555" s="22"/>
      <c r="AA555" s="49"/>
      <c r="AB555" s="49"/>
      <c r="AF555" s="49"/>
      <c r="AS555" s="22"/>
      <c r="AV555" s="22"/>
      <c r="AX555" s="22"/>
      <c r="AY555" s="22"/>
      <c r="BA555" s="22"/>
      <c r="BB555" s="22"/>
      <c r="BP555" s="49"/>
      <c r="BX555" s="49"/>
    </row>
    <row r="556" spans="22:76">
      <c r="V556" s="22"/>
      <c r="W556" s="22"/>
      <c r="AA556" s="49"/>
      <c r="AB556" s="49"/>
      <c r="AF556" s="49"/>
      <c r="AS556" s="22"/>
      <c r="AV556" s="22"/>
      <c r="AX556" s="22"/>
      <c r="AY556" s="22"/>
      <c r="BA556" s="22"/>
      <c r="BB556" s="22"/>
      <c r="BP556" s="49"/>
      <c r="BX556" s="49"/>
    </row>
    <row r="557" spans="22:76">
      <c r="V557" s="22"/>
      <c r="W557" s="22"/>
      <c r="AA557" s="49"/>
      <c r="AB557" s="49"/>
      <c r="AF557" s="49"/>
      <c r="AS557" s="22"/>
      <c r="AV557" s="22"/>
      <c r="AX557" s="22"/>
      <c r="AY557" s="22"/>
      <c r="BA557" s="22"/>
      <c r="BB557" s="22"/>
      <c r="BP557" s="49"/>
      <c r="BX557" s="49"/>
    </row>
    <row r="558" spans="22:76">
      <c r="V558" s="22"/>
      <c r="W558" s="22"/>
      <c r="AA558" s="49"/>
      <c r="AB558" s="49"/>
      <c r="AF558" s="49"/>
      <c r="AS558" s="22"/>
      <c r="AV558" s="22"/>
      <c r="AX558" s="22"/>
      <c r="AY558" s="22"/>
      <c r="BA558" s="22"/>
      <c r="BB558" s="22"/>
      <c r="BP558" s="49"/>
      <c r="BX558" s="49"/>
    </row>
    <row r="559" spans="22:76">
      <c r="V559" s="22"/>
      <c r="W559" s="22"/>
      <c r="AA559" s="49"/>
      <c r="AB559" s="49"/>
      <c r="AF559" s="49"/>
      <c r="AS559" s="22"/>
      <c r="AV559" s="22"/>
      <c r="AX559" s="22"/>
      <c r="AY559" s="22"/>
      <c r="BA559" s="22"/>
      <c r="BB559" s="22"/>
      <c r="BP559" s="49"/>
      <c r="BX559" s="49"/>
    </row>
    <row r="560" spans="22:76">
      <c r="V560" s="22"/>
      <c r="W560" s="22"/>
      <c r="AA560" s="49"/>
      <c r="AB560" s="49"/>
      <c r="AF560" s="49"/>
      <c r="AS560" s="22"/>
      <c r="AV560" s="22"/>
      <c r="AX560" s="22"/>
      <c r="AY560" s="22"/>
      <c r="BA560" s="22"/>
      <c r="BB560" s="22"/>
      <c r="BP560" s="49"/>
      <c r="BX560" s="49"/>
    </row>
    <row r="561" spans="22:76">
      <c r="V561" s="22"/>
      <c r="W561" s="22"/>
      <c r="AA561" s="49"/>
      <c r="AB561" s="49"/>
      <c r="AF561" s="49"/>
      <c r="AS561" s="22"/>
      <c r="AV561" s="22"/>
      <c r="AX561" s="22"/>
      <c r="AY561" s="22"/>
      <c r="BA561" s="22"/>
      <c r="BB561" s="22"/>
      <c r="BP561" s="49"/>
      <c r="BX561" s="49"/>
    </row>
    <row r="562" spans="22:76">
      <c r="V562" s="22"/>
      <c r="W562" s="22"/>
      <c r="AA562" s="49"/>
      <c r="AB562" s="49"/>
      <c r="AF562" s="49"/>
      <c r="AS562" s="22"/>
      <c r="AV562" s="22"/>
      <c r="AX562" s="22"/>
      <c r="AY562" s="22"/>
      <c r="BA562" s="22"/>
      <c r="BB562" s="22"/>
      <c r="BP562" s="49"/>
      <c r="BX562" s="49"/>
    </row>
    <row r="563" spans="22:76">
      <c r="V563" s="22"/>
      <c r="W563" s="22"/>
      <c r="AA563" s="49"/>
      <c r="AB563" s="49"/>
      <c r="AF563" s="49"/>
      <c r="AS563" s="22"/>
      <c r="AV563" s="22"/>
      <c r="AX563" s="22"/>
      <c r="AY563" s="22"/>
      <c r="BA563" s="22"/>
      <c r="BB563" s="22"/>
      <c r="BP563" s="49"/>
      <c r="BX563" s="49"/>
    </row>
    <row r="564" spans="22:76">
      <c r="V564" s="22"/>
      <c r="W564" s="22"/>
      <c r="AA564" s="49"/>
      <c r="AB564" s="49"/>
      <c r="AF564" s="49"/>
      <c r="AS564" s="22"/>
      <c r="AV564" s="22"/>
      <c r="AX564" s="22"/>
      <c r="AY564" s="22"/>
      <c r="BA564" s="22"/>
      <c r="BB564" s="22"/>
      <c r="BP564" s="49"/>
      <c r="BX564" s="49"/>
    </row>
    <row r="565" spans="22:76">
      <c r="V565" s="22"/>
      <c r="W565" s="22"/>
      <c r="AA565" s="49"/>
      <c r="AB565" s="49"/>
      <c r="AF565" s="49"/>
      <c r="AS565" s="22"/>
      <c r="AV565" s="22"/>
      <c r="AX565" s="22"/>
      <c r="AY565" s="22"/>
      <c r="BA565" s="22"/>
      <c r="BB565" s="22"/>
      <c r="BP565" s="49"/>
      <c r="BX565" s="49"/>
    </row>
    <row r="566" spans="22:76">
      <c r="V566" s="22"/>
      <c r="W566" s="22"/>
      <c r="AA566" s="49"/>
      <c r="AB566" s="49"/>
      <c r="AF566" s="49"/>
      <c r="AS566" s="22"/>
      <c r="AV566" s="22"/>
      <c r="AX566" s="22"/>
      <c r="AY566" s="22"/>
      <c r="BA566" s="22"/>
      <c r="BB566" s="22"/>
      <c r="BP566" s="49"/>
      <c r="BX566" s="49"/>
    </row>
    <row r="567" spans="22:76">
      <c r="V567" s="22"/>
      <c r="W567" s="22"/>
      <c r="AA567" s="49"/>
      <c r="AB567" s="49"/>
      <c r="AF567" s="49"/>
      <c r="AS567" s="22"/>
      <c r="AV567" s="22"/>
      <c r="AX567" s="22"/>
      <c r="AY567" s="22"/>
      <c r="BA567" s="22"/>
      <c r="BB567" s="22"/>
      <c r="BP567" s="49"/>
      <c r="BX567" s="49"/>
    </row>
    <row r="568" spans="22:76">
      <c r="V568" s="22"/>
      <c r="W568" s="22"/>
      <c r="AA568" s="49"/>
      <c r="AB568" s="49"/>
      <c r="AF568" s="49"/>
      <c r="AS568" s="22"/>
      <c r="AV568" s="22"/>
      <c r="AX568" s="22"/>
      <c r="AY568" s="22"/>
      <c r="BA568" s="22"/>
      <c r="BB568" s="22"/>
      <c r="BP568" s="49"/>
      <c r="BX568" s="49"/>
    </row>
    <row r="569" spans="22:76">
      <c r="V569" s="22"/>
      <c r="W569" s="22"/>
      <c r="AA569" s="49"/>
      <c r="AB569" s="49"/>
      <c r="AF569" s="49"/>
      <c r="AS569" s="22"/>
      <c r="AV569" s="22"/>
      <c r="AX569" s="22"/>
      <c r="AY569" s="22"/>
      <c r="BA569" s="22"/>
      <c r="BB569" s="22"/>
      <c r="BP569" s="49"/>
      <c r="BX569" s="49"/>
    </row>
    <row r="570" spans="22:76">
      <c r="V570" s="22"/>
      <c r="W570" s="22"/>
      <c r="AA570" s="49"/>
      <c r="AB570" s="49"/>
      <c r="AF570" s="49"/>
      <c r="AS570" s="22"/>
      <c r="AV570" s="22"/>
      <c r="AX570" s="22"/>
      <c r="AY570" s="22"/>
      <c r="BA570" s="22"/>
      <c r="BB570" s="22"/>
      <c r="BP570" s="49"/>
      <c r="BX570" s="49"/>
    </row>
    <row r="571" spans="22:76">
      <c r="V571" s="22"/>
      <c r="W571" s="22"/>
      <c r="AA571" s="49"/>
      <c r="AB571" s="49"/>
      <c r="AF571" s="49"/>
      <c r="AS571" s="22"/>
      <c r="AV571" s="22"/>
      <c r="AX571" s="22"/>
      <c r="AY571" s="22"/>
      <c r="BA571" s="22"/>
      <c r="BB571" s="22"/>
      <c r="BP571" s="49"/>
      <c r="BX571" s="49"/>
    </row>
    <row r="572" spans="22:76">
      <c r="V572" s="22"/>
      <c r="W572" s="22"/>
      <c r="AA572" s="49"/>
      <c r="AB572" s="49"/>
      <c r="AF572" s="49"/>
      <c r="AS572" s="22"/>
      <c r="AV572" s="22"/>
      <c r="AX572" s="22"/>
      <c r="AY572" s="22"/>
      <c r="BA572" s="22"/>
      <c r="BB572" s="22"/>
      <c r="BP572" s="49"/>
      <c r="BX572" s="49"/>
    </row>
    <row r="573" spans="22:76">
      <c r="V573" s="22"/>
      <c r="W573" s="22"/>
      <c r="AA573" s="49"/>
      <c r="AB573" s="49"/>
      <c r="AF573" s="49"/>
      <c r="AS573" s="22"/>
      <c r="AV573" s="22"/>
      <c r="AX573" s="22"/>
      <c r="AY573" s="22"/>
      <c r="BA573" s="22"/>
      <c r="BB573" s="22"/>
      <c r="BP573" s="49"/>
      <c r="BX573" s="49"/>
    </row>
    <row r="574" spans="22:76">
      <c r="V574" s="22"/>
      <c r="W574" s="22"/>
      <c r="AA574" s="49"/>
      <c r="AB574" s="49"/>
      <c r="AF574" s="49"/>
      <c r="AS574" s="22"/>
      <c r="AV574" s="22"/>
      <c r="AX574" s="22"/>
      <c r="AY574" s="22"/>
      <c r="BA574" s="22"/>
      <c r="BB574" s="22"/>
      <c r="BP574" s="49"/>
      <c r="BX574" s="49"/>
    </row>
    <row r="575" spans="22:76">
      <c r="V575" s="22"/>
      <c r="W575" s="22"/>
      <c r="AA575" s="49"/>
      <c r="AB575" s="49"/>
      <c r="AF575" s="49"/>
      <c r="AS575" s="22"/>
      <c r="AV575" s="22"/>
      <c r="AX575" s="22"/>
      <c r="AY575" s="22"/>
      <c r="BA575" s="22"/>
      <c r="BB575" s="22"/>
      <c r="BP575" s="49"/>
      <c r="BX575" s="49"/>
    </row>
    <row r="576" spans="22:76">
      <c r="V576" s="22"/>
      <c r="W576" s="22"/>
      <c r="AA576" s="49"/>
      <c r="AB576" s="49"/>
      <c r="AF576" s="49"/>
      <c r="AS576" s="22"/>
      <c r="AV576" s="22"/>
      <c r="AX576" s="22"/>
      <c r="AY576" s="22"/>
      <c r="BA576" s="22"/>
      <c r="BB576" s="22"/>
      <c r="BP576" s="49"/>
      <c r="BX576" s="49"/>
    </row>
    <row r="577" spans="22:76">
      <c r="V577" s="22"/>
      <c r="W577" s="22"/>
      <c r="AA577" s="49"/>
      <c r="AB577" s="49"/>
      <c r="AF577" s="49"/>
      <c r="AS577" s="22"/>
      <c r="AV577" s="22"/>
      <c r="AX577" s="22"/>
      <c r="AY577" s="22"/>
      <c r="BA577" s="22"/>
      <c r="BB577" s="22"/>
      <c r="BP577" s="49"/>
      <c r="BX577" s="49"/>
    </row>
    <row r="578" spans="22:76">
      <c r="V578" s="22"/>
      <c r="W578" s="22"/>
      <c r="AA578" s="49"/>
      <c r="AB578" s="49"/>
      <c r="AF578" s="49"/>
      <c r="AS578" s="22"/>
      <c r="AV578" s="22"/>
      <c r="AX578" s="22"/>
      <c r="AY578" s="22"/>
      <c r="BA578" s="22"/>
      <c r="BB578" s="22"/>
      <c r="BP578" s="49"/>
      <c r="BX578" s="49"/>
    </row>
    <row r="579" spans="22:76">
      <c r="V579" s="22"/>
      <c r="W579" s="22"/>
      <c r="AA579" s="49"/>
      <c r="AB579" s="49"/>
      <c r="AF579" s="49"/>
      <c r="AS579" s="22"/>
      <c r="AV579" s="22"/>
      <c r="AX579" s="22"/>
      <c r="AY579" s="22"/>
      <c r="BA579" s="22"/>
      <c r="BB579" s="22"/>
      <c r="BP579" s="49"/>
      <c r="BX579" s="49"/>
    </row>
    <row r="580" spans="22:76">
      <c r="V580" s="22"/>
      <c r="W580" s="22"/>
      <c r="AA580" s="49"/>
      <c r="AB580" s="49"/>
      <c r="AF580" s="49"/>
      <c r="AS580" s="22"/>
      <c r="AV580" s="22"/>
      <c r="AX580" s="22"/>
      <c r="AY580" s="22"/>
      <c r="BA580" s="22"/>
      <c r="BB580" s="22"/>
      <c r="BP580" s="49"/>
      <c r="BX580" s="49"/>
    </row>
    <row r="581" spans="22:76">
      <c r="V581" s="22"/>
      <c r="W581" s="22"/>
      <c r="AA581" s="49"/>
      <c r="AB581" s="49"/>
      <c r="AF581" s="49"/>
      <c r="AS581" s="22"/>
      <c r="AV581" s="22"/>
      <c r="AX581" s="22"/>
      <c r="AY581" s="22"/>
      <c r="BA581" s="22"/>
      <c r="BB581" s="22"/>
      <c r="BP581" s="49"/>
      <c r="BX581" s="49"/>
    </row>
    <row r="582" spans="22:76">
      <c r="V582" s="22"/>
      <c r="W582" s="22"/>
      <c r="AA582" s="49"/>
      <c r="AB582" s="49"/>
      <c r="AF582" s="49"/>
      <c r="AS582" s="22"/>
      <c r="AV582" s="22"/>
      <c r="AX582" s="22"/>
      <c r="AY582" s="22"/>
      <c r="BA582" s="22"/>
      <c r="BB582" s="22"/>
      <c r="BP582" s="49"/>
      <c r="BX582" s="49"/>
    </row>
    <row r="583" spans="22:76">
      <c r="V583" s="22"/>
      <c r="W583" s="22"/>
      <c r="AA583" s="49"/>
      <c r="AB583" s="49"/>
      <c r="AF583" s="49"/>
      <c r="AS583" s="22"/>
      <c r="AV583" s="22"/>
      <c r="AX583" s="22"/>
      <c r="AY583" s="22"/>
      <c r="BA583" s="22"/>
      <c r="BB583" s="22"/>
      <c r="BP583" s="49"/>
      <c r="BX583" s="49"/>
    </row>
    <row r="584" spans="22:76">
      <c r="V584" s="22"/>
      <c r="W584" s="22"/>
      <c r="AA584" s="49"/>
      <c r="AB584" s="49"/>
      <c r="AF584" s="49"/>
      <c r="AS584" s="22"/>
      <c r="AV584" s="22"/>
      <c r="AX584" s="22"/>
      <c r="AY584" s="22"/>
      <c r="BA584" s="22"/>
      <c r="BB584" s="22"/>
      <c r="BP584" s="49"/>
      <c r="BX584" s="49"/>
    </row>
    <row r="585" spans="22:76">
      <c r="V585" s="22"/>
      <c r="W585" s="22"/>
      <c r="AA585" s="49"/>
      <c r="AB585" s="49"/>
      <c r="AF585" s="49"/>
      <c r="AS585" s="22"/>
      <c r="AV585" s="22"/>
      <c r="AX585" s="22"/>
      <c r="AY585" s="22"/>
      <c r="BA585" s="22"/>
      <c r="BB585" s="22"/>
      <c r="BP585" s="49"/>
      <c r="BX585" s="49"/>
    </row>
    <row r="586" spans="22:76">
      <c r="V586" s="22"/>
      <c r="W586" s="22"/>
      <c r="AA586" s="49"/>
      <c r="AB586" s="49"/>
      <c r="AF586" s="49"/>
      <c r="AS586" s="22"/>
      <c r="AV586" s="22"/>
      <c r="AX586" s="22"/>
      <c r="AY586" s="22"/>
      <c r="BA586" s="22"/>
      <c r="BB586" s="22"/>
      <c r="BP586" s="49"/>
      <c r="BX586" s="49"/>
    </row>
    <row r="587" spans="22:76">
      <c r="V587" s="22"/>
      <c r="W587" s="22"/>
      <c r="AA587" s="49"/>
      <c r="AB587" s="49"/>
      <c r="AF587" s="49"/>
      <c r="AS587" s="22"/>
      <c r="AV587" s="22"/>
      <c r="AX587" s="22"/>
      <c r="AY587" s="22"/>
      <c r="BA587" s="22"/>
      <c r="BB587" s="22"/>
      <c r="BP587" s="49"/>
      <c r="BX587" s="49"/>
    </row>
    <row r="588" spans="22:76">
      <c r="V588" s="22"/>
      <c r="W588" s="22"/>
      <c r="AA588" s="49"/>
      <c r="AB588" s="49"/>
      <c r="AF588" s="49"/>
      <c r="AS588" s="22"/>
      <c r="AV588" s="22"/>
      <c r="AX588" s="22"/>
      <c r="AY588" s="22"/>
      <c r="BA588" s="22"/>
      <c r="BB588" s="22"/>
      <c r="BP588" s="49"/>
      <c r="BX588" s="49"/>
    </row>
    <row r="589" spans="22:76">
      <c r="V589" s="22"/>
      <c r="W589" s="22"/>
      <c r="AA589" s="49"/>
      <c r="AB589" s="49"/>
      <c r="AF589" s="49"/>
      <c r="AS589" s="22"/>
      <c r="AV589" s="22"/>
      <c r="AX589" s="22"/>
      <c r="AY589" s="22"/>
      <c r="BA589" s="22"/>
      <c r="BB589" s="22"/>
      <c r="BP589" s="49"/>
      <c r="BX589" s="49"/>
    </row>
    <row r="590" spans="22:76">
      <c r="V590" s="22"/>
      <c r="W590" s="22"/>
      <c r="AA590" s="49"/>
      <c r="AB590" s="49"/>
      <c r="AF590" s="49"/>
      <c r="AS590" s="22"/>
      <c r="AV590" s="22"/>
      <c r="AX590" s="22"/>
      <c r="AY590" s="22"/>
      <c r="BA590" s="22"/>
      <c r="BB590" s="22"/>
      <c r="BP590" s="49"/>
      <c r="BX590" s="49"/>
    </row>
    <row r="591" spans="22:76">
      <c r="V591" s="22"/>
      <c r="W591" s="22"/>
      <c r="AA591" s="49"/>
      <c r="AB591" s="49"/>
      <c r="AF591" s="49"/>
      <c r="AS591" s="22"/>
      <c r="AV591" s="22"/>
      <c r="AX591" s="22"/>
      <c r="AY591" s="22"/>
      <c r="BA591" s="22"/>
      <c r="BB591" s="22"/>
      <c r="BP591" s="49"/>
      <c r="BX591" s="49"/>
    </row>
    <row r="592" spans="22:76">
      <c r="V592" s="22"/>
      <c r="W592" s="22"/>
      <c r="AA592" s="49"/>
      <c r="AB592" s="49"/>
      <c r="AF592" s="49"/>
      <c r="AS592" s="22"/>
      <c r="AV592" s="22"/>
      <c r="AX592" s="22"/>
      <c r="AY592" s="22"/>
      <c r="BA592" s="22"/>
      <c r="BB592" s="22"/>
      <c r="BP592" s="49"/>
      <c r="BX592" s="49"/>
    </row>
    <row r="593" spans="22:76">
      <c r="V593" s="22"/>
      <c r="W593" s="22"/>
      <c r="AA593" s="49"/>
      <c r="AB593" s="49"/>
      <c r="AF593" s="49"/>
      <c r="AS593" s="22"/>
      <c r="AV593" s="22"/>
      <c r="AX593" s="22"/>
      <c r="AY593" s="22"/>
      <c r="BA593" s="22"/>
      <c r="BB593" s="22"/>
      <c r="BP593" s="49"/>
      <c r="BX593" s="49"/>
    </row>
    <row r="594" spans="22:76">
      <c r="V594" s="22"/>
      <c r="W594" s="22"/>
      <c r="AA594" s="49"/>
      <c r="AB594" s="49"/>
      <c r="AF594" s="49"/>
      <c r="AS594" s="22"/>
      <c r="AV594" s="22"/>
      <c r="AX594" s="22"/>
      <c r="AY594" s="22"/>
      <c r="BA594" s="22"/>
      <c r="BB594" s="22"/>
      <c r="BP594" s="49"/>
      <c r="BX594" s="49"/>
    </row>
    <row r="595" spans="22:76">
      <c r="V595" s="22"/>
      <c r="W595" s="22"/>
      <c r="AA595" s="49"/>
      <c r="AB595" s="49"/>
      <c r="AF595" s="49"/>
      <c r="AS595" s="22"/>
      <c r="AV595" s="22"/>
      <c r="AX595" s="22"/>
      <c r="AY595" s="22"/>
      <c r="BA595" s="22"/>
      <c r="BB595" s="22"/>
      <c r="BP595" s="49"/>
      <c r="BX595" s="49"/>
    </row>
    <row r="596" spans="22:76">
      <c r="V596" s="22"/>
      <c r="W596" s="22"/>
      <c r="AA596" s="49"/>
      <c r="AB596" s="49"/>
      <c r="AF596" s="49"/>
      <c r="AS596" s="22"/>
      <c r="AV596" s="22"/>
      <c r="AX596" s="22"/>
      <c r="AY596" s="22"/>
      <c r="BA596" s="22"/>
      <c r="BB596" s="22"/>
      <c r="BP596" s="49"/>
      <c r="BX596" s="49"/>
    </row>
    <row r="597" spans="22:76">
      <c r="V597" s="22"/>
      <c r="W597" s="22"/>
      <c r="AA597" s="49"/>
      <c r="AB597" s="49"/>
      <c r="AF597" s="49"/>
      <c r="AS597" s="22"/>
      <c r="AV597" s="22"/>
      <c r="AX597" s="22"/>
      <c r="AY597" s="22"/>
      <c r="BA597" s="22"/>
      <c r="BB597" s="22"/>
      <c r="BP597" s="49"/>
      <c r="BX597" s="49"/>
    </row>
    <row r="598" spans="22:76">
      <c r="V598" s="22"/>
      <c r="W598" s="22"/>
      <c r="AA598" s="49"/>
      <c r="AB598" s="49"/>
      <c r="AF598" s="49"/>
      <c r="AS598" s="22"/>
      <c r="AV598" s="22"/>
      <c r="AX598" s="22"/>
      <c r="AY598" s="22"/>
      <c r="BA598" s="22"/>
      <c r="BB598" s="22"/>
      <c r="BP598" s="49"/>
      <c r="BX598" s="49"/>
    </row>
    <row r="599" spans="22:76">
      <c r="V599" s="22"/>
      <c r="W599" s="22"/>
      <c r="AA599" s="49"/>
      <c r="AB599" s="49"/>
      <c r="AF599" s="49"/>
      <c r="AS599" s="22"/>
      <c r="AV599" s="22"/>
      <c r="AX599" s="22"/>
      <c r="AY599" s="22"/>
      <c r="BA599" s="22"/>
      <c r="BB599" s="22"/>
      <c r="BP599" s="49"/>
      <c r="BX599" s="49"/>
    </row>
    <row r="600" spans="22:76">
      <c r="V600" s="22"/>
      <c r="W600" s="22"/>
      <c r="AA600" s="49"/>
      <c r="AB600" s="49"/>
      <c r="AF600" s="49"/>
      <c r="AS600" s="22"/>
      <c r="AV600" s="22"/>
      <c r="AX600" s="22"/>
      <c r="AY600" s="22"/>
      <c r="BA600" s="22"/>
      <c r="BB600" s="22"/>
      <c r="BP600" s="49"/>
      <c r="BX600" s="49"/>
    </row>
    <row r="601" spans="22:76">
      <c r="V601" s="22"/>
      <c r="W601" s="22"/>
      <c r="AA601" s="49"/>
      <c r="AB601" s="49"/>
      <c r="AF601" s="49"/>
      <c r="AS601" s="22"/>
      <c r="AV601" s="22"/>
      <c r="AX601" s="22"/>
      <c r="AY601" s="22"/>
      <c r="BA601" s="22"/>
      <c r="BB601" s="22"/>
      <c r="BP601" s="49"/>
      <c r="BX601" s="49"/>
    </row>
    <row r="602" spans="22:76">
      <c r="V602" s="22"/>
      <c r="W602" s="22"/>
      <c r="AA602" s="49"/>
      <c r="AB602" s="49"/>
      <c r="AF602" s="49"/>
      <c r="AS602" s="22"/>
      <c r="AV602" s="22"/>
      <c r="AX602" s="22"/>
      <c r="AY602" s="22"/>
      <c r="BA602" s="22"/>
      <c r="BB602" s="22"/>
      <c r="BP602" s="49"/>
      <c r="BX602" s="49"/>
    </row>
    <row r="603" spans="22:76">
      <c r="V603" s="22"/>
      <c r="W603" s="22"/>
      <c r="AA603" s="49"/>
      <c r="AB603" s="49"/>
      <c r="AF603" s="49"/>
      <c r="AS603" s="22"/>
      <c r="AV603" s="22"/>
      <c r="AX603" s="22"/>
      <c r="AY603" s="22"/>
      <c r="BA603" s="22"/>
      <c r="BB603" s="22"/>
      <c r="BP603" s="49"/>
      <c r="BX603" s="49"/>
    </row>
    <row r="604" spans="22:76">
      <c r="V604" s="22"/>
      <c r="W604" s="22"/>
      <c r="AA604" s="49"/>
      <c r="AB604" s="49"/>
      <c r="AF604" s="49"/>
      <c r="AS604" s="22"/>
      <c r="AV604" s="22"/>
      <c r="AX604" s="22"/>
      <c r="AY604" s="22"/>
      <c r="BA604" s="22"/>
      <c r="BB604" s="22"/>
      <c r="BP604" s="49"/>
      <c r="BX604" s="49"/>
    </row>
    <row r="605" spans="22:76">
      <c r="V605" s="22"/>
      <c r="W605" s="22"/>
      <c r="AA605" s="49"/>
      <c r="AB605" s="49"/>
      <c r="AF605" s="49"/>
      <c r="AS605" s="22"/>
      <c r="AV605" s="22"/>
      <c r="AX605" s="22"/>
      <c r="AY605" s="22"/>
      <c r="BA605" s="22"/>
      <c r="BB605" s="22"/>
      <c r="BP605" s="49"/>
      <c r="BX605" s="49"/>
    </row>
    <row r="606" spans="22:76">
      <c r="V606" s="22"/>
      <c r="W606" s="22"/>
      <c r="AA606" s="49"/>
      <c r="AB606" s="49"/>
      <c r="AF606" s="49"/>
      <c r="AS606" s="22"/>
      <c r="AV606" s="22"/>
      <c r="AX606" s="22"/>
      <c r="AY606" s="22"/>
      <c r="BA606" s="22"/>
      <c r="BB606" s="22"/>
      <c r="BP606" s="49"/>
      <c r="BX606" s="49"/>
    </row>
    <row r="607" spans="22:76">
      <c r="V607" s="22"/>
      <c r="W607" s="22"/>
      <c r="AA607" s="49"/>
      <c r="AB607" s="49"/>
      <c r="AF607" s="49"/>
      <c r="AS607" s="22"/>
      <c r="AV607" s="22"/>
      <c r="AX607" s="22"/>
      <c r="AY607" s="22"/>
      <c r="BA607" s="22"/>
      <c r="BB607" s="22"/>
      <c r="BP607" s="49"/>
      <c r="BX607" s="49"/>
    </row>
    <row r="608" spans="22:76">
      <c r="V608" s="22"/>
      <c r="W608" s="22"/>
      <c r="AA608" s="49"/>
      <c r="AB608" s="49"/>
      <c r="AF608" s="49"/>
      <c r="AS608" s="22"/>
      <c r="AV608" s="22"/>
      <c r="AX608" s="22"/>
      <c r="AY608" s="22"/>
      <c r="BA608" s="22"/>
      <c r="BB608" s="22"/>
      <c r="BP608" s="49"/>
      <c r="BX608" s="49"/>
    </row>
    <row r="609" spans="22:76">
      <c r="V609" s="22"/>
      <c r="W609" s="22"/>
      <c r="AA609" s="49"/>
      <c r="AB609" s="49"/>
      <c r="AF609" s="49"/>
      <c r="AS609" s="22"/>
      <c r="AV609" s="22"/>
      <c r="AX609" s="22"/>
      <c r="AY609" s="22"/>
      <c r="BA609" s="22"/>
      <c r="BB609" s="22"/>
      <c r="BP609" s="49"/>
      <c r="BX609" s="49"/>
    </row>
    <row r="610" spans="22:76">
      <c r="V610" s="22"/>
      <c r="W610" s="22"/>
      <c r="AA610" s="49"/>
      <c r="AB610" s="49"/>
      <c r="AF610" s="49"/>
      <c r="AS610" s="22"/>
      <c r="AV610" s="22"/>
      <c r="AX610" s="22"/>
      <c r="AY610" s="22"/>
      <c r="BA610" s="22"/>
      <c r="BB610" s="22"/>
      <c r="BP610" s="49"/>
      <c r="BX610" s="49"/>
    </row>
    <row r="611" spans="22:76">
      <c r="V611" s="22"/>
      <c r="W611" s="22"/>
      <c r="AA611" s="49"/>
      <c r="AB611" s="49"/>
      <c r="AF611" s="49"/>
      <c r="AS611" s="22"/>
      <c r="AV611" s="22"/>
      <c r="AX611" s="22"/>
      <c r="AY611" s="22"/>
      <c r="BA611" s="22"/>
      <c r="BB611" s="22"/>
      <c r="BP611" s="49"/>
      <c r="BX611" s="49"/>
    </row>
    <row r="612" spans="22:76">
      <c r="V612" s="22"/>
      <c r="W612" s="22"/>
      <c r="AA612" s="49"/>
      <c r="AB612" s="49"/>
      <c r="AF612" s="49"/>
      <c r="AS612" s="22"/>
      <c r="AV612" s="22"/>
      <c r="AX612" s="22"/>
      <c r="AY612" s="22"/>
      <c r="BA612" s="22"/>
      <c r="BB612" s="22"/>
      <c r="BP612" s="49"/>
      <c r="BX612" s="49"/>
    </row>
    <row r="613" spans="22:76">
      <c r="V613" s="22"/>
      <c r="W613" s="22"/>
      <c r="AA613" s="49"/>
      <c r="AB613" s="49"/>
      <c r="AF613" s="49"/>
      <c r="AS613" s="22"/>
      <c r="AV613" s="22"/>
      <c r="AX613" s="22"/>
      <c r="AY613" s="22"/>
      <c r="BA613" s="22"/>
      <c r="BB613" s="22"/>
      <c r="BP613" s="49"/>
      <c r="BX613" s="49"/>
    </row>
    <row r="614" spans="22:76">
      <c r="V614" s="22"/>
      <c r="W614" s="22"/>
      <c r="AA614" s="49"/>
      <c r="AB614" s="49"/>
      <c r="AF614" s="49"/>
      <c r="AS614" s="22"/>
      <c r="AV614" s="22"/>
      <c r="AX614" s="22"/>
      <c r="AY614" s="22"/>
      <c r="BA614" s="22"/>
      <c r="BB614" s="22"/>
      <c r="BP614" s="49"/>
      <c r="BX614" s="49"/>
    </row>
    <row r="615" spans="22:76">
      <c r="V615" s="22"/>
      <c r="W615" s="22"/>
      <c r="AA615" s="49"/>
      <c r="AB615" s="49"/>
      <c r="AF615" s="49"/>
      <c r="AS615" s="22"/>
      <c r="AV615" s="22"/>
      <c r="AX615" s="22"/>
      <c r="AY615" s="22"/>
      <c r="BA615" s="22"/>
      <c r="BB615" s="22"/>
      <c r="BP615" s="49"/>
      <c r="BX615" s="49"/>
    </row>
    <row r="616" spans="22:76">
      <c r="V616" s="22"/>
      <c r="W616" s="22"/>
      <c r="AA616" s="49"/>
      <c r="AB616" s="49"/>
      <c r="AF616" s="49"/>
      <c r="AS616" s="22"/>
      <c r="AV616" s="22"/>
      <c r="AX616" s="22"/>
      <c r="AY616" s="22"/>
      <c r="BA616" s="22"/>
      <c r="BB616" s="22"/>
      <c r="BP616" s="49"/>
      <c r="BX616" s="49"/>
    </row>
    <row r="617" spans="22:76">
      <c r="V617" s="22"/>
      <c r="W617" s="22"/>
      <c r="AA617" s="49"/>
      <c r="AB617" s="49"/>
      <c r="AF617" s="49"/>
      <c r="AS617" s="22"/>
      <c r="AV617" s="22"/>
      <c r="AX617" s="22"/>
      <c r="AY617" s="22"/>
      <c r="BA617" s="22"/>
      <c r="BB617" s="22"/>
      <c r="BP617" s="49"/>
      <c r="BX617" s="49"/>
    </row>
    <row r="618" spans="22:76">
      <c r="V618" s="22"/>
      <c r="W618" s="22"/>
      <c r="AA618" s="49"/>
      <c r="AB618" s="49"/>
      <c r="AF618" s="49"/>
      <c r="AS618" s="22"/>
      <c r="AV618" s="22"/>
      <c r="AX618" s="22"/>
      <c r="AY618" s="22"/>
      <c r="BA618" s="22"/>
      <c r="BB618" s="22"/>
      <c r="BP618" s="49"/>
      <c r="BX618" s="49"/>
    </row>
    <row r="619" spans="22:76">
      <c r="V619" s="22"/>
      <c r="W619" s="22"/>
      <c r="AA619" s="49"/>
      <c r="AB619" s="49"/>
      <c r="AF619" s="49"/>
      <c r="AS619" s="22"/>
      <c r="AV619" s="22"/>
      <c r="AX619" s="22"/>
      <c r="AY619" s="22"/>
      <c r="BA619" s="22"/>
      <c r="BB619" s="22"/>
      <c r="BP619" s="49"/>
      <c r="BX619" s="49"/>
    </row>
    <row r="620" spans="22:76">
      <c r="V620" s="22"/>
      <c r="W620" s="22"/>
      <c r="AA620" s="49"/>
      <c r="AB620" s="49"/>
      <c r="AF620" s="49"/>
      <c r="AS620" s="22"/>
      <c r="AV620" s="22"/>
      <c r="AX620" s="22"/>
      <c r="AY620" s="22"/>
      <c r="BA620" s="22"/>
      <c r="BB620" s="22"/>
      <c r="BP620" s="49"/>
      <c r="BX620" s="49"/>
    </row>
    <row r="621" spans="22:76">
      <c r="V621" s="22"/>
      <c r="W621" s="22"/>
      <c r="AA621" s="49"/>
      <c r="AB621" s="49"/>
      <c r="AF621" s="49"/>
      <c r="AS621" s="22"/>
      <c r="AV621" s="22"/>
      <c r="AX621" s="22"/>
      <c r="AY621" s="22"/>
      <c r="BA621" s="22"/>
      <c r="BB621" s="22"/>
      <c r="BP621" s="49"/>
      <c r="BX621" s="49"/>
    </row>
    <row r="622" spans="22:76">
      <c r="V622" s="22"/>
      <c r="W622" s="22"/>
      <c r="AA622" s="49"/>
      <c r="AB622" s="49"/>
      <c r="AF622" s="49"/>
      <c r="AS622" s="22"/>
      <c r="AV622" s="22"/>
      <c r="AX622" s="22"/>
      <c r="AY622" s="22"/>
      <c r="BA622" s="22"/>
      <c r="BB622" s="22"/>
      <c r="BP622" s="49"/>
      <c r="BX622" s="49"/>
    </row>
    <row r="623" spans="22:76">
      <c r="V623" s="22"/>
      <c r="W623" s="22"/>
      <c r="AA623" s="49"/>
      <c r="AB623" s="49"/>
      <c r="AF623" s="49"/>
      <c r="AS623" s="22"/>
      <c r="AV623" s="22"/>
      <c r="AX623" s="22"/>
      <c r="AY623" s="22"/>
      <c r="BA623" s="22"/>
      <c r="BB623" s="22"/>
      <c r="BP623" s="49"/>
      <c r="BX623" s="49"/>
    </row>
    <row r="624" spans="22:76">
      <c r="V624" s="22"/>
      <c r="W624" s="22"/>
      <c r="AA624" s="49"/>
      <c r="AB624" s="49"/>
      <c r="AF624" s="49"/>
      <c r="AS624" s="22"/>
      <c r="AV624" s="22"/>
      <c r="AX624" s="22"/>
      <c r="AY624" s="22"/>
      <c r="BA624" s="22"/>
      <c r="BB624" s="22"/>
      <c r="BP624" s="49"/>
      <c r="BX624" s="49"/>
    </row>
    <row r="625" spans="22:76">
      <c r="V625" s="22"/>
      <c r="W625" s="22"/>
      <c r="AA625" s="49"/>
      <c r="AB625" s="49"/>
      <c r="AF625" s="49"/>
      <c r="AS625" s="22"/>
      <c r="AV625" s="22"/>
      <c r="AX625" s="22"/>
      <c r="AY625" s="22"/>
      <c r="BA625" s="22"/>
      <c r="BB625" s="22"/>
      <c r="BP625" s="49"/>
      <c r="BX625" s="49"/>
    </row>
    <row r="626" spans="22:76">
      <c r="V626" s="22"/>
      <c r="W626" s="22"/>
      <c r="AA626" s="49"/>
      <c r="AB626" s="49"/>
      <c r="AF626" s="49"/>
      <c r="AS626" s="22"/>
      <c r="AV626" s="22"/>
      <c r="AX626" s="22"/>
      <c r="AY626" s="22"/>
      <c r="BA626" s="22"/>
      <c r="BB626" s="22"/>
      <c r="BP626" s="49"/>
      <c r="BX626" s="49"/>
    </row>
    <row r="627" spans="22:76">
      <c r="V627" s="22"/>
      <c r="W627" s="22"/>
      <c r="AA627" s="49"/>
      <c r="AB627" s="49"/>
      <c r="AF627" s="49"/>
      <c r="AS627" s="22"/>
      <c r="AV627" s="22"/>
      <c r="AX627" s="22"/>
      <c r="AY627" s="22"/>
      <c r="BA627" s="22"/>
      <c r="BB627" s="22"/>
      <c r="BP627" s="49"/>
      <c r="BX627" s="49"/>
    </row>
    <row r="628" spans="22:76">
      <c r="V628" s="22"/>
      <c r="W628" s="22"/>
      <c r="AA628" s="49"/>
      <c r="AB628" s="49"/>
      <c r="AF628" s="49"/>
      <c r="AS628" s="22"/>
      <c r="AV628" s="22"/>
      <c r="AX628" s="22"/>
      <c r="AY628" s="22"/>
      <c r="BA628" s="22"/>
      <c r="BB628" s="22"/>
      <c r="BP628" s="49"/>
      <c r="BX628" s="49"/>
    </row>
    <row r="629" spans="22:76">
      <c r="V629" s="22"/>
      <c r="W629" s="22"/>
      <c r="AA629" s="49"/>
      <c r="AB629" s="49"/>
      <c r="AF629" s="49"/>
      <c r="AS629" s="22"/>
      <c r="AV629" s="22"/>
      <c r="AX629" s="22"/>
      <c r="AY629" s="22"/>
      <c r="BA629" s="22"/>
      <c r="BB629" s="22"/>
      <c r="BP629" s="49"/>
      <c r="BX629" s="49"/>
    </row>
    <row r="630" spans="22:76">
      <c r="V630" s="22"/>
      <c r="W630" s="22"/>
      <c r="AA630" s="49"/>
      <c r="AB630" s="49"/>
      <c r="AF630" s="49"/>
      <c r="AS630" s="22"/>
      <c r="AV630" s="22"/>
      <c r="AX630" s="22"/>
      <c r="AY630" s="22"/>
      <c r="BA630" s="22"/>
      <c r="BB630" s="22"/>
      <c r="BP630" s="49"/>
      <c r="BX630" s="49"/>
    </row>
    <row r="631" spans="22:76">
      <c r="V631" s="22"/>
      <c r="W631" s="22"/>
      <c r="AA631" s="49"/>
      <c r="AB631" s="49"/>
      <c r="AF631" s="49"/>
      <c r="AS631" s="22"/>
      <c r="AV631" s="22"/>
      <c r="AX631" s="22"/>
      <c r="AY631" s="22"/>
      <c r="BA631" s="22"/>
      <c r="BB631" s="22"/>
      <c r="BP631" s="49"/>
      <c r="BX631" s="49"/>
    </row>
    <row r="632" spans="22:76">
      <c r="V632" s="22"/>
      <c r="W632" s="22"/>
      <c r="AA632" s="49"/>
      <c r="AB632" s="49"/>
      <c r="AF632" s="49"/>
      <c r="AS632" s="22"/>
      <c r="AV632" s="22"/>
      <c r="AX632" s="22"/>
      <c r="AY632" s="22"/>
      <c r="BA632" s="22"/>
      <c r="BB632" s="22"/>
      <c r="BP632" s="49"/>
      <c r="BX632" s="49"/>
    </row>
    <row r="633" spans="22:76">
      <c r="V633" s="22"/>
      <c r="W633" s="22"/>
      <c r="AA633" s="49"/>
      <c r="AB633" s="49"/>
      <c r="AF633" s="49"/>
      <c r="AS633" s="22"/>
      <c r="AV633" s="22"/>
      <c r="AX633" s="22"/>
      <c r="AY633" s="22"/>
      <c r="BA633" s="22"/>
      <c r="BB633" s="22"/>
      <c r="BP633" s="49"/>
      <c r="BX633" s="49"/>
    </row>
    <row r="634" spans="22:76">
      <c r="V634" s="22"/>
      <c r="W634" s="22"/>
      <c r="AA634" s="49"/>
      <c r="AB634" s="49"/>
      <c r="AF634" s="49"/>
      <c r="AS634" s="22"/>
      <c r="AV634" s="22"/>
      <c r="AX634" s="22"/>
      <c r="AY634" s="22"/>
      <c r="BA634" s="22"/>
      <c r="BB634" s="22"/>
      <c r="BP634" s="49"/>
      <c r="BX634" s="49"/>
    </row>
    <row r="635" spans="22:76">
      <c r="V635" s="22"/>
      <c r="W635" s="22"/>
      <c r="AA635" s="49"/>
      <c r="AB635" s="49"/>
      <c r="AF635" s="49"/>
      <c r="AS635" s="22"/>
      <c r="AV635" s="22"/>
      <c r="AX635" s="22"/>
      <c r="AY635" s="22"/>
      <c r="BA635" s="22"/>
      <c r="BB635" s="22"/>
      <c r="BP635" s="49"/>
      <c r="BX635" s="49"/>
    </row>
    <row r="636" spans="22:76">
      <c r="V636" s="22"/>
      <c r="W636" s="22"/>
      <c r="AA636" s="49"/>
      <c r="AB636" s="49"/>
      <c r="AF636" s="49"/>
      <c r="AS636" s="22"/>
      <c r="AV636" s="22"/>
      <c r="AX636" s="22"/>
      <c r="AY636" s="22"/>
      <c r="BA636" s="22"/>
      <c r="BB636" s="22"/>
      <c r="BP636" s="49"/>
      <c r="BX636" s="49"/>
    </row>
    <row r="637" spans="22:76">
      <c r="V637" s="22"/>
      <c r="W637" s="22"/>
      <c r="AA637" s="49"/>
      <c r="AB637" s="49"/>
      <c r="AF637" s="49"/>
      <c r="AS637" s="22"/>
      <c r="AV637" s="22"/>
      <c r="AX637" s="22"/>
      <c r="AY637" s="22"/>
      <c r="BA637" s="22"/>
      <c r="BB637" s="22"/>
      <c r="BP637" s="49"/>
      <c r="BX637" s="49"/>
    </row>
    <row r="638" spans="22:76">
      <c r="V638" s="22"/>
      <c r="W638" s="22"/>
      <c r="AA638" s="49"/>
      <c r="AB638" s="49"/>
      <c r="AF638" s="49"/>
      <c r="AS638" s="22"/>
      <c r="AV638" s="22"/>
      <c r="AX638" s="22"/>
      <c r="AY638" s="22"/>
      <c r="BA638" s="22"/>
      <c r="BB638" s="22"/>
      <c r="BP638" s="49"/>
      <c r="BX638" s="49"/>
    </row>
    <row r="639" spans="22:76">
      <c r="V639" s="22"/>
      <c r="W639" s="22"/>
      <c r="AA639" s="49"/>
      <c r="AB639" s="49"/>
      <c r="AF639" s="49"/>
      <c r="AS639" s="22"/>
      <c r="AV639" s="22"/>
      <c r="AX639" s="22"/>
      <c r="AY639" s="22"/>
      <c r="BA639" s="22"/>
      <c r="BB639" s="22"/>
      <c r="BP639" s="49"/>
      <c r="BX639" s="49"/>
    </row>
    <row r="640" spans="22:76">
      <c r="V640" s="22"/>
      <c r="W640" s="22"/>
      <c r="AA640" s="49"/>
      <c r="AB640" s="49"/>
      <c r="AF640" s="49"/>
      <c r="AS640" s="22"/>
      <c r="AV640" s="22"/>
      <c r="AX640" s="22"/>
      <c r="AY640" s="22"/>
      <c r="BA640" s="22"/>
      <c r="BB640" s="22"/>
      <c r="BP640" s="49"/>
      <c r="BX640" s="49"/>
    </row>
    <row r="641" spans="22:76">
      <c r="V641" s="22"/>
      <c r="W641" s="22"/>
      <c r="AA641" s="49"/>
      <c r="AB641" s="49"/>
      <c r="AF641" s="49"/>
      <c r="AS641" s="22"/>
      <c r="AV641" s="22"/>
      <c r="AX641" s="22"/>
      <c r="AY641" s="22"/>
      <c r="BA641" s="22"/>
      <c r="BB641" s="22"/>
      <c r="BP641" s="49"/>
      <c r="BX641" s="49"/>
    </row>
    <row r="642" spans="22:76">
      <c r="V642" s="22"/>
      <c r="W642" s="22"/>
      <c r="AA642" s="49"/>
      <c r="AB642" s="49"/>
      <c r="AF642" s="49"/>
      <c r="AS642" s="22"/>
      <c r="AV642" s="22"/>
      <c r="AX642" s="22"/>
      <c r="AY642" s="22"/>
      <c r="BA642" s="22"/>
      <c r="BB642" s="22"/>
      <c r="BP642" s="49"/>
      <c r="BX642" s="49"/>
    </row>
    <row r="643" spans="22:76">
      <c r="V643" s="22"/>
      <c r="W643" s="22"/>
      <c r="AA643" s="49"/>
      <c r="AB643" s="49"/>
      <c r="AF643" s="49"/>
      <c r="AS643" s="22"/>
      <c r="AV643" s="22"/>
      <c r="AX643" s="22"/>
      <c r="AY643" s="22"/>
      <c r="BA643" s="22"/>
      <c r="BB643" s="22"/>
      <c r="BP643" s="49"/>
      <c r="BX643" s="49"/>
    </row>
    <row r="644" spans="22:76">
      <c r="V644" s="22"/>
      <c r="W644" s="22"/>
      <c r="AA644" s="49"/>
      <c r="AB644" s="49"/>
      <c r="AF644" s="49"/>
      <c r="AS644" s="22"/>
      <c r="AV644" s="22"/>
      <c r="AX644" s="22"/>
      <c r="AY644" s="22"/>
      <c r="BA644" s="22"/>
      <c r="BB644" s="22"/>
      <c r="BP644" s="49"/>
      <c r="BX644" s="49"/>
    </row>
    <row r="645" spans="22:76">
      <c r="V645" s="22"/>
      <c r="W645" s="22"/>
      <c r="AA645" s="49"/>
      <c r="AB645" s="49"/>
      <c r="AF645" s="49"/>
      <c r="AS645" s="22"/>
      <c r="AV645" s="22"/>
      <c r="AX645" s="22"/>
      <c r="AY645" s="22"/>
      <c r="BA645" s="22"/>
      <c r="BB645" s="22"/>
      <c r="BP645" s="49"/>
      <c r="BX645" s="49"/>
    </row>
    <row r="646" spans="22:76">
      <c r="V646" s="22"/>
      <c r="W646" s="22"/>
      <c r="AA646" s="49"/>
      <c r="AB646" s="49"/>
      <c r="AF646" s="49"/>
      <c r="AS646" s="22"/>
      <c r="AV646" s="22"/>
      <c r="AX646" s="22"/>
      <c r="AY646" s="22"/>
      <c r="BA646" s="22"/>
      <c r="BB646" s="22"/>
      <c r="BP646" s="49"/>
      <c r="BX646" s="49"/>
    </row>
    <row r="647" spans="22:76">
      <c r="V647" s="22"/>
      <c r="W647" s="22"/>
      <c r="AA647" s="49"/>
      <c r="AB647" s="49"/>
      <c r="AF647" s="49"/>
      <c r="AS647" s="22"/>
      <c r="AV647" s="22"/>
      <c r="AX647" s="22"/>
      <c r="AY647" s="22"/>
      <c r="BA647" s="22"/>
      <c r="BB647" s="22"/>
      <c r="BP647" s="49"/>
      <c r="BX647" s="49"/>
    </row>
    <row r="648" spans="22:76">
      <c r="V648" s="22"/>
      <c r="W648" s="22"/>
      <c r="AA648" s="49"/>
      <c r="AB648" s="49"/>
      <c r="AF648" s="49"/>
      <c r="AS648" s="22"/>
      <c r="AV648" s="22"/>
      <c r="AX648" s="22"/>
      <c r="AY648" s="22"/>
      <c r="BA648" s="22"/>
      <c r="BB648" s="22"/>
      <c r="BP648" s="49"/>
      <c r="BX648" s="49"/>
    </row>
    <row r="649" spans="22:76">
      <c r="V649" s="22"/>
      <c r="W649" s="22"/>
      <c r="AA649" s="49"/>
      <c r="AB649" s="49"/>
      <c r="AF649" s="49"/>
      <c r="AS649" s="22"/>
      <c r="AV649" s="22"/>
      <c r="AX649" s="22"/>
      <c r="AY649" s="22"/>
      <c r="BA649" s="22"/>
      <c r="BB649" s="22"/>
      <c r="BP649" s="49"/>
      <c r="BX649" s="49"/>
    </row>
    <row r="650" spans="22:76">
      <c r="V650" s="22"/>
      <c r="W650" s="22"/>
      <c r="AA650" s="49"/>
      <c r="AB650" s="49"/>
      <c r="AF650" s="49"/>
      <c r="AS650" s="22"/>
      <c r="AV650" s="22"/>
      <c r="AX650" s="22"/>
      <c r="AY650" s="22"/>
      <c r="BA650" s="22"/>
      <c r="BB650" s="22"/>
      <c r="BP650" s="49"/>
      <c r="BX650" s="49"/>
    </row>
    <row r="651" spans="22:76">
      <c r="V651" s="22"/>
      <c r="W651" s="22"/>
      <c r="AA651" s="49"/>
      <c r="AB651" s="49"/>
      <c r="AF651" s="49"/>
      <c r="AS651" s="22"/>
      <c r="AV651" s="22"/>
      <c r="AX651" s="22"/>
      <c r="AY651" s="22"/>
      <c r="BA651" s="22"/>
      <c r="BB651" s="22"/>
      <c r="BP651" s="49"/>
      <c r="BX651" s="49"/>
    </row>
    <row r="652" spans="22:76">
      <c r="V652" s="22"/>
      <c r="W652" s="22"/>
      <c r="AA652" s="49"/>
      <c r="AB652" s="49"/>
      <c r="AF652" s="49"/>
      <c r="AS652" s="22"/>
      <c r="AV652" s="22"/>
      <c r="AX652" s="22"/>
      <c r="AY652" s="22"/>
      <c r="BA652" s="22"/>
      <c r="BB652" s="22"/>
      <c r="BP652" s="49"/>
      <c r="BX652" s="49"/>
    </row>
    <row r="653" spans="22:76">
      <c r="V653" s="22"/>
      <c r="W653" s="22"/>
      <c r="AA653" s="49"/>
      <c r="AB653" s="49"/>
      <c r="AF653" s="49"/>
      <c r="AS653" s="22"/>
      <c r="AV653" s="22"/>
      <c r="AX653" s="22"/>
      <c r="AY653" s="22"/>
      <c r="BA653" s="22"/>
      <c r="BB653" s="22"/>
      <c r="BP653" s="49"/>
      <c r="BX653" s="49"/>
    </row>
    <row r="654" spans="22:76">
      <c r="V654" s="22"/>
      <c r="W654" s="22"/>
      <c r="AA654" s="49"/>
      <c r="AB654" s="49"/>
      <c r="AF654" s="49"/>
      <c r="AS654" s="22"/>
      <c r="AV654" s="22"/>
      <c r="AX654" s="22"/>
      <c r="AY654" s="22"/>
      <c r="BA654" s="22"/>
      <c r="BB654" s="22"/>
      <c r="BP654" s="49"/>
      <c r="BX654" s="49"/>
    </row>
    <row r="655" spans="22:76">
      <c r="V655" s="22"/>
      <c r="W655" s="22"/>
      <c r="AA655" s="49"/>
      <c r="AB655" s="49"/>
      <c r="AF655" s="49"/>
      <c r="AS655" s="22"/>
      <c r="AV655" s="22"/>
      <c r="AX655" s="22"/>
      <c r="AY655" s="22"/>
      <c r="BA655" s="22"/>
      <c r="BB655" s="22"/>
      <c r="BP655" s="49"/>
      <c r="BX655" s="49"/>
    </row>
    <row r="656" spans="22:76">
      <c r="V656" s="22"/>
      <c r="W656" s="22"/>
      <c r="AA656" s="49"/>
      <c r="AB656" s="49"/>
      <c r="AF656" s="49"/>
      <c r="AS656" s="22"/>
      <c r="AV656" s="22"/>
      <c r="AX656" s="22"/>
      <c r="AY656" s="22"/>
      <c r="BA656" s="22"/>
      <c r="BB656" s="22"/>
      <c r="BP656" s="49"/>
      <c r="BX656" s="49"/>
    </row>
    <row r="657" spans="22:76">
      <c r="V657" s="22"/>
      <c r="W657" s="22"/>
      <c r="AA657" s="49"/>
      <c r="AB657" s="49"/>
      <c r="AF657" s="49"/>
      <c r="AS657" s="22"/>
      <c r="AV657" s="22"/>
      <c r="AX657" s="22"/>
      <c r="AY657" s="22"/>
      <c r="BA657" s="22"/>
      <c r="BB657" s="22"/>
      <c r="BP657" s="49"/>
      <c r="BX657" s="49"/>
    </row>
    <row r="658" spans="22:76">
      <c r="V658" s="22"/>
      <c r="W658" s="22"/>
      <c r="AA658" s="49"/>
      <c r="AB658" s="49"/>
      <c r="AF658" s="49"/>
      <c r="AS658" s="22"/>
      <c r="AV658" s="22"/>
      <c r="AX658" s="22"/>
      <c r="AY658" s="22"/>
      <c r="BA658" s="22"/>
      <c r="BB658" s="22"/>
      <c r="BP658" s="49"/>
      <c r="BX658" s="49"/>
    </row>
    <row r="659" spans="22:76">
      <c r="V659" s="22"/>
      <c r="W659" s="22"/>
      <c r="AA659" s="49"/>
      <c r="AB659" s="49"/>
      <c r="AF659" s="49"/>
      <c r="AS659" s="22"/>
      <c r="AV659" s="22"/>
      <c r="AX659" s="22"/>
      <c r="AY659" s="22"/>
      <c r="BA659" s="22"/>
      <c r="BB659" s="22"/>
      <c r="BP659" s="49"/>
      <c r="BX659" s="49"/>
    </row>
    <row r="660" spans="22:76">
      <c r="V660" s="22"/>
      <c r="W660" s="22"/>
      <c r="AA660" s="49"/>
      <c r="AB660" s="49"/>
      <c r="AF660" s="49"/>
      <c r="AS660" s="22"/>
      <c r="AV660" s="22"/>
      <c r="AX660" s="22"/>
      <c r="AY660" s="22"/>
      <c r="BA660" s="22"/>
      <c r="BB660" s="22"/>
      <c r="BP660" s="49"/>
      <c r="BX660" s="49"/>
    </row>
    <row r="661" spans="22:76">
      <c r="V661" s="22"/>
      <c r="W661" s="22"/>
      <c r="AA661" s="49"/>
      <c r="AB661" s="49"/>
      <c r="AF661" s="49"/>
      <c r="AS661" s="22"/>
      <c r="AV661" s="22"/>
      <c r="AX661" s="22"/>
      <c r="AY661" s="22"/>
      <c r="BA661" s="22"/>
      <c r="BB661" s="22"/>
      <c r="BP661" s="49"/>
      <c r="BX661" s="49"/>
    </row>
    <row r="662" spans="22:76">
      <c r="V662" s="22"/>
      <c r="W662" s="22"/>
      <c r="AA662" s="49"/>
      <c r="AB662" s="49"/>
      <c r="AF662" s="49"/>
      <c r="AS662" s="22"/>
      <c r="AV662" s="22"/>
      <c r="AX662" s="22"/>
      <c r="AY662" s="22"/>
      <c r="BA662" s="22"/>
      <c r="BB662" s="22"/>
      <c r="BP662" s="49"/>
      <c r="BX662" s="49"/>
    </row>
    <row r="663" spans="22:76">
      <c r="V663" s="22"/>
      <c r="W663" s="22"/>
      <c r="AA663" s="49"/>
      <c r="AB663" s="49"/>
      <c r="AF663" s="49"/>
      <c r="AS663" s="22"/>
      <c r="AV663" s="22"/>
      <c r="AX663" s="22"/>
      <c r="AY663" s="22"/>
      <c r="BA663" s="22"/>
      <c r="BB663" s="22"/>
      <c r="BP663" s="49"/>
      <c r="BX663" s="49"/>
    </row>
    <row r="664" spans="22:76">
      <c r="V664" s="22"/>
      <c r="W664" s="22"/>
      <c r="AA664" s="49"/>
      <c r="AB664" s="49"/>
      <c r="AF664" s="49"/>
      <c r="AS664" s="22"/>
      <c r="AV664" s="22"/>
      <c r="AX664" s="22"/>
      <c r="AY664" s="22"/>
      <c r="BA664" s="22"/>
      <c r="BB664" s="22"/>
      <c r="BP664" s="49"/>
      <c r="BX664" s="49"/>
    </row>
    <row r="665" spans="22:76">
      <c r="V665" s="22"/>
      <c r="W665" s="22"/>
      <c r="AA665" s="49"/>
      <c r="AB665" s="49"/>
      <c r="AF665" s="49"/>
      <c r="AS665" s="22"/>
      <c r="AV665" s="22"/>
      <c r="AX665" s="22"/>
      <c r="AY665" s="22"/>
      <c r="BA665" s="22"/>
      <c r="BB665" s="22"/>
      <c r="BP665" s="49"/>
      <c r="BX665" s="49"/>
    </row>
    <row r="666" spans="22:76">
      <c r="V666" s="22"/>
      <c r="W666" s="22"/>
      <c r="AA666" s="49"/>
      <c r="AB666" s="49"/>
      <c r="AF666" s="49"/>
      <c r="AS666" s="22"/>
      <c r="AV666" s="22"/>
      <c r="AX666" s="22"/>
      <c r="AY666" s="22"/>
      <c r="BA666" s="22"/>
      <c r="BB666" s="22"/>
      <c r="BP666" s="49"/>
      <c r="BX666" s="49"/>
    </row>
    <row r="667" spans="22:76">
      <c r="V667" s="22"/>
      <c r="W667" s="22"/>
      <c r="AA667" s="49"/>
      <c r="AB667" s="49"/>
      <c r="AF667" s="49"/>
      <c r="AS667" s="22"/>
      <c r="AV667" s="22"/>
      <c r="AX667" s="22"/>
      <c r="AY667" s="22"/>
      <c r="BA667" s="22"/>
      <c r="BB667" s="22"/>
      <c r="BP667" s="49"/>
      <c r="BX667" s="49"/>
    </row>
    <row r="668" spans="22:76">
      <c r="V668" s="22"/>
      <c r="W668" s="22"/>
      <c r="AA668" s="49"/>
      <c r="AB668" s="49"/>
      <c r="AF668" s="49"/>
      <c r="AS668" s="22"/>
      <c r="AV668" s="22"/>
      <c r="AX668" s="22"/>
      <c r="AY668" s="22"/>
      <c r="BA668" s="22"/>
      <c r="BB668" s="22"/>
      <c r="BP668" s="49"/>
      <c r="BX668" s="49"/>
    </row>
    <row r="669" spans="22:76">
      <c r="V669" s="22"/>
      <c r="W669" s="22"/>
      <c r="AA669" s="49"/>
      <c r="AB669" s="49"/>
      <c r="AF669" s="49"/>
      <c r="AS669" s="22"/>
      <c r="AV669" s="22"/>
      <c r="AX669" s="22"/>
      <c r="AY669" s="22"/>
      <c r="BA669" s="22"/>
      <c r="BB669" s="22"/>
      <c r="BP669" s="49"/>
      <c r="BX669" s="49"/>
    </row>
    <row r="670" spans="22:76">
      <c r="V670" s="22"/>
      <c r="W670" s="22"/>
      <c r="AA670" s="49"/>
      <c r="AB670" s="49"/>
      <c r="AF670" s="49"/>
      <c r="AS670" s="22"/>
      <c r="AV670" s="22"/>
      <c r="AX670" s="22"/>
      <c r="AY670" s="22"/>
      <c r="BA670" s="22"/>
      <c r="BB670" s="22"/>
      <c r="BP670" s="49"/>
      <c r="BX670" s="49"/>
    </row>
    <row r="671" spans="22:76">
      <c r="V671" s="22"/>
      <c r="W671" s="22"/>
      <c r="AA671" s="49"/>
      <c r="AB671" s="49"/>
      <c r="AF671" s="49"/>
      <c r="AS671" s="22"/>
      <c r="AV671" s="22"/>
      <c r="AX671" s="22"/>
      <c r="AY671" s="22"/>
      <c r="BA671" s="22"/>
      <c r="BB671" s="22"/>
      <c r="BP671" s="49"/>
      <c r="BX671" s="49"/>
    </row>
    <row r="672" spans="22:76">
      <c r="V672" s="22"/>
      <c r="W672" s="22"/>
      <c r="AA672" s="49"/>
      <c r="AB672" s="49"/>
      <c r="AF672" s="49"/>
      <c r="AS672" s="22"/>
      <c r="AV672" s="22"/>
      <c r="AX672" s="22"/>
      <c r="AY672" s="22"/>
      <c r="BA672" s="22"/>
      <c r="BB672" s="22"/>
      <c r="BP672" s="49"/>
      <c r="BX672" s="49"/>
    </row>
    <row r="673" spans="22:76">
      <c r="V673" s="22"/>
      <c r="W673" s="22"/>
      <c r="AA673" s="49"/>
      <c r="AB673" s="49"/>
      <c r="AF673" s="49"/>
      <c r="AS673" s="22"/>
      <c r="AV673" s="22"/>
      <c r="AX673" s="22"/>
      <c r="AY673" s="22"/>
      <c r="BA673" s="22"/>
      <c r="BB673" s="22"/>
      <c r="BP673" s="49"/>
      <c r="BX673" s="49"/>
    </row>
    <row r="674" spans="22:76">
      <c r="V674" s="22"/>
      <c r="W674" s="22"/>
      <c r="AA674" s="49"/>
      <c r="AB674" s="49"/>
      <c r="AF674" s="49"/>
      <c r="AS674" s="22"/>
      <c r="AV674" s="22"/>
      <c r="AX674" s="22"/>
      <c r="AY674" s="22"/>
      <c r="BA674" s="22"/>
      <c r="BB674" s="22"/>
      <c r="BP674" s="49"/>
      <c r="BX674" s="49"/>
    </row>
    <row r="675" spans="22:76">
      <c r="V675" s="22"/>
      <c r="W675" s="22"/>
      <c r="AA675" s="49"/>
      <c r="AB675" s="49"/>
      <c r="AF675" s="49"/>
      <c r="AS675" s="22"/>
      <c r="AV675" s="22"/>
      <c r="AX675" s="22"/>
      <c r="AY675" s="22"/>
      <c r="BA675" s="22"/>
      <c r="BB675" s="22"/>
      <c r="BP675" s="49"/>
      <c r="BX675" s="49"/>
    </row>
    <row r="676" spans="22:76">
      <c r="V676" s="22"/>
      <c r="W676" s="22"/>
      <c r="AA676" s="49"/>
      <c r="AB676" s="49"/>
      <c r="AF676" s="49"/>
      <c r="AS676" s="22"/>
      <c r="AV676" s="22"/>
      <c r="AX676" s="22"/>
      <c r="AY676" s="22"/>
      <c r="BA676" s="22"/>
      <c r="BB676" s="22"/>
      <c r="BP676" s="49"/>
      <c r="BX676" s="49"/>
    </row>
    <row r="677" spans="22:76">
      <c r="V677" s="22"/>
      <c r="W677" s="22"/>
      <c r="AA677" s="49"/>
      <c r="AB677" s="49"/>
      <c r="AF677" s="49"/>
      <c r="AS677" s="22"/>
      <c r="AV677" s="22"/>
      <c r="AX677" s="22"/>
      <c r="AY677" s="22"/>
      <c r="BA677" s="22"/>
      <c r="BB677" s="22"/>
      <c r="BP677" s="49"/>
      <c r="BX677" s="49"/>
    </row>
    <row r="678" spans="22:76">
      <c r="V678" s="22"/>
      <c r="W678" s="22"/>
      <c r="AA678" s="49"/>
      <c r="AB678" s="49"/>
      <c r="AF678" s="49"/>
      <c r="AS678" s="22"/>
      <c r="AV678" s="22"/>
      <c r="AX678" s="22"/>
      <c r="AY678" s="22"/>
      <c r="BA678" s="22"/>
      <c r="BB678" s="22"/>
      <c r="BP678" s="49"/>
      <c r="BX678" s="49"/>
    </row>
    <row r="679" spans="22:76">
      <c r="V679" s="22"/>
      <c r="W679" s="22"/>
      <c r="AA679" s="49"/>
      <c r="AB679" s="49"/>
      <c r="AF679" s="49"/>
      <c r="AS679" s="22"/>
      <c r="AV679" s="22"/>
      <c r="AX679" s="22"/>
      <c r="AY679" s="22"/>
      <c r="BA679" s="22"/>
      <c r="BB679" s="22"/>
      <c r="BP679" s="49"/>
      <c r="BX679" s="49"/>
    </row>
    <row r="680" spans="22:76">
      <c r="V680" s="22"/>
      <c r="W680" s="22"/>
      <c r="AA680" s="49"/>
      <c r="AB680" s="49"/>
      <c r="AF680" s="49"/>
      <c r="AS680" s="22"/>
      <c r="AV680" s="22"/>
      <c r="AX680" s="22"/>
      <c r="AY680" s="22"/>
      <c r="BA680" s="22"/>
      <c r="BB680" s="22"/>
      <c r="BP680" s="49"/>
      <c r="BX680" s="49"/>
    </row>
    <row r="681" spans="22:76">
      <c r="V681" s="22"/>
      <c r="W681" s="22"/>
      <c r="AA681" s="49"/>
      <c r="AB681" s="49"/>
      <c r="AF681" s="49"/>
      <c r="AS681" s="22"/>
      <c r="AV681" s="22"/>
      <c r="AX681" s="22"/>
      <c r="AY681" s="22"/>
      <c r="BA681" s="22"/>
      <c r="BB681" s="22"/>
      <c r="BP681" s="49"/>
      <c r="BX681" s="49"/>
    </row>
    <row r="682" spans="22:76">
      <c r="V682" s="22"/>
      <c r="W682" s="22"/>
      <c r="AA682" s="49"/>
      <c r="AB682" s="49"/>
      <c r="AF682" s="49"/>
      <c r="AS682" s="22"/>
      <c r="AV682" s="22"/>
      <c r="AX682" s="22"/>
      <c r="AY682" s="22"/>
      <c r="BA682" s="22"/>
      <c r="BB682" s="22"/>
      <c r="BP682" s="49"/>
      <c r="BX682" s="49"/>
    </row>
    <row r="683" spans="22:76">
      <c r="V683" s="22"/>
      <c r="W683" s="22"/>
      <c r="AA683" s="49"/>
      <c r="AB683" s="49"/>
      <c r="AF683" s="49"/>
      <c r="AS683" s="22"/>
      <c r="AV683" s="22"/>
      <c r="AX683" s="22"/>
      <c r="AY683" s="22"/>
      <c r="BA683" s="22"/>
      <c r="BB683" s="22"/>
      <c r="BP683" s="49"/>
      <c r="BX683" s="49"/>
    </row>
    <row r="684" spans="22:76">
      <c r="V684" s="22"/>
      <c r="W684" s="22"/>
      <c r="AA684" s="49"/>
      <c r="AB684" s="49"/>
      <c r="AF684" s="49"/>
      <c r="AS684" s="22"/>
      <c r="AV684" s="22"/>
      <c r="AX684" s="22"/>
      <c r="AY684" s="22"/>
      <c r="BA684" s="22"/>
      <c r="BB684" s="22"/>
      <c r="BP684" s="49"/>
      <c r="BX684" s="49"/>
    </row>
    <row r="685" spans="22:76">
      <c r="V685" s="22"/>
      <c r="W685" s="22"/>
      <c r="AA685" s="49"/>
      <c r="AB685" s="49"/>
      <c r="AF685" s="49"/>
      <c r="AS685" s="22"/>
      <c r="AV685" s="22"/>
      <c r="AX685" s="22"/>
      <c r="AY685" s="22"/>
      <c r="BA685" s="22"/>
      <c r="BB685" s="22"/>
      <c r="BP685" s="49"/>
      <c r="BX685" s="49"/>
    </row>
    <row r="686" spans="22:76">
      <c r="V686" s="22"/>
      <c r="W686" s="22"/>
      <c r="AA686" s="49"/>
      <c r="AB686" s="49"/>
      <c r="AF686" s="49"/>
      <c r="AS686" s="22"/>
      <c r="AV686" s="22"/>
      <c r="AX686" s="22"/>
      <c r="AY686" s="22"/>
      <c r="BA686" s="22"/>
      <c r="BB686" s="22"/>
      <c r="BP686" s="49"/>
      <c r="BX686" s="49"/>
    </row>
    <row r="687" spans="22:76">
      <c r="V687" s="22"/>
      <c r="W687" s="22"/>
      <c r="AA687" s="49"/>
      <c r="AB687" s="49"/>
      <c r="AF687" s="49"/>
      <c r="AS687" s="22"/>
      <c r="AV687" s="22"/>
      <c r="AX687" s="22"/>
      <c r="AY687" s="22"/>
      <c r="BA687" s="22"/>
      <c r="BB687" s="22"/>
      <c r="BP687" s="49"/>
      <c r="BX687" s="49"/>
    </row>
    <row r="688" spans="22:76">
      <c r="V688" s="22"/>
      <c r="W688" s="22"/>
      <c r="AA688" s="49"/>
      <c r="AB688" s="49"/>
      <c r="AF688" s="49"/>
      <c r="AS688" s="22"/>
      <c r="AV688" s="22"/>
      <c r="AX688" s="22"/>
      <c r="AY688" s="22"/>
      <c r="BA688" s="22"/>
      <c r="BB688" s="22"/>
      <c r="BP688" s="49"/>
      <c r="BX688" s="49"/>
    </row>
    <row r="689" spans="22:76">
      <c r="V689" s="22"/>
      <c r="W689" s="22"/>
      <c r="AA689" s="49"/>
      <c r="AB689" s="49"/>
      <c r="AF689" s="49"/>
      <c r="AS689" s="22"/>
      <c r="AV689" s="22"/>
      <c r="AX689" s="22"/>
      <c r="AY689" s="22"/>
      <c r="BA689" s="22"/>
      <c r="BB689" s="22"/>
      <c r="BP689" s="49"/>
      <c r="BX689" s="49"/>
    </row>
    <row r="690" spans="22:76">
      <c r="V690" s="22"/>
      <c r="W690" s="22"/>
      <c r="AA690" s="49"/>
      <c r="AB690" s="49"/>
      <c r="AF690" s="49"/>
      <c r="AS690" s="22"/>
      <c r="AV690" s="22"/>
      <c r="AX690" s="22"/>
      <c r="AY690" s="22"/>
      <c r="BA690" s="22"/>
      <c r="BB690" s="22"/>
      <c r="BP690" s="49"/>
      <c r="BX690" s="49"/>
    </row>
    <row r="691" spans="22:76">
      <c r="V691" s="22"/>
      <c r="W691" s="22"/>
      <c r="AA691" s="49"/>
      <c r="AB691" s="49"/>
      <c r="AF691" s="49"/>
      <c r="AS691" s="22"/>
      <c r="AV691" s="22"/>
      <c r="AX691" s="22"/>
      <c r="AY691" s="22"/>
      <c r="BA691" s="22"/>
      <c r="BB691" s="22"/>
      <c r="BP691" s="49"/>
      <c r="BX691" s="49"/>
    </row>
    <row r="692" spans="22:76">
      <c r="V692" s="22"/>
      <c r="W692" s="22"/>
      <c r="AA692" s="49"/>
      <c r="AB692" s="49"/>
      <c r="AF692" s="49"/>
      <c r="AS692" s="22"/>
      <c r="AV692" s="22"/>
      <c r="AX692" s="22"/>
      <c r="AY692" s="22"/>
      <c r="BA692" s="22"/>
      <c r="BB692" s="22"/>
      <c r="BP692" s="49"/>
      <c r="BX692" s="49"/>
    </row>
    <row r="693" spans="22:76">
      <c r="V693" s="22"/>
      <c r="W693" s="22"/>
      <c r="AA693" s="49"/>
      <c r="AB693" s="49"/>
      <c r="AF693" s="49"/>
      <c r="AS693" s="22"/>
      <c r="AV693" s="22"/>
      <c r="AX693" s="22"/>
      <c r="AY693" s="22"/>
      <c r="BA693" s="22"/>
      <c r="BB693" s="22"/>
      <c r="BP693" s="49"/>
      <c r="BX693" s="49"/>
    </row>
    <row r="694" spans="22:76">
      <c r="V694" s="22"/>
      <c r="W694" s="22"/>
      <c r="AA694" s="49"/>
      <c r="AB694" s="49"/>
      <c r="AF694" s="49"/>
      <c r="AS694" s="22"/>
      <c r="AV694" s="22"/>
      <c r="AX694" s="22"/>
      <c r="AY694" s="22"/>
      <c r="BA694" s="22"/>
      <c r="BB694" s="22"/>
      <c r="BP694" s="49"/>
      <c r="BX694" s="49"/>
    </row>
    <row r="695" spans="22:76">
      <c r="V695" s="22"/>
      <c r="W695" s="22"/>
      <c r="AA695" s="49"/>
      <c r="AB695" s="49"/>
      <c r="AF695" s="49"/>
      <c r="AS695" s="22"/>
      <c r="AV695" s="22"/>
      <c r="AX695" s="22"/>
      <c r="AY695" s="22"/>
      <c r="BA695" s="22"/>
      <c r="BB695" s="22"/>
      <c r="BP695" s="49"/>
      <c r="BX695" s="49"/>
    </row>
    <row r="696" spans="22:76">
      <c r="V696" s="22"/>
      <c r="W696" s="22"/>
      <c r="AA696" s="49"/>
      <c r="AB696" s="49"/>
      <c r="AF696" s="49"/>
      <c r="AS696" s="22"/>
      <c r="AV696" s="22"/>
      <c r="AX696" s="22"/>
      <c r="AY696" s="22"/>
      <c r="BA696" s="22"/>
      <c r="BB696" s="22"/>
      <c r="BP696" s="49"/>
      <c r="BX696" s="49"/>
    </row>
    <row r="697" spans="22:76">
      <c r="V697" s="22"/>
      <c r="W697" s="22"/>
      <c r="AA697" s="49"/>
      <c r="AB697" s="49"/>
      <c r="AF697" s="49"/>
      <c r="AS697" s="22"/>
      <c r="AV697" s="22"/>
      <c r="AX697" s="22"/>
      <c r="AY697" s="22"/>
      <c r="BA697" s="22"/>
      <c r="BB697" s="22"/>
      <c r="BP697" s="49"/>
      <c r="BX697" s="49"/>
    </row>
    <row r="698" spans="22:76">
      <c r="V698" s="22"/>
      <c r="W698" s="22"/>
      <c r="AA698" s="49"/>
      <c r="AB698" s="49"/>
      <c r="AF698" s="49"/>
      <c r="AS698" s="22"/>
      <c r="AV698" s="22"/>
      <c r="AX698" s="22"/>
      <c r="AY698" s="22"/>
      <c r="BA698" s="22"/>
      <c r="BB698" s="22"/>
      <c r="BP698" s="49"/>
      <c r="BX698" s="49"/>
    </row>
    <row r="699" spans="22:76">
      <c r="V699" s="22"/>
      <c r="W699" s="22"/>
      <c r="AA699" s="49"/>
      <c r="AB699" s="49"/>
      <c r="AF699" s="49"/>
      <c r="AS699" s="22"/>
      <c r="AV699" s="22"/>
      <c r="AX699" s="22"/>
      <c r="AY699" s="22"/>
      <c r="BA699" s="22"/>
      <c r="BB699" s="22"/>
      <c r="BP699" s="49"/>
      <c r="BX699" s="49"/>
    </row>
    <row r="700" spans="22:76">
      <c r="V700" s="22"/>
      <c r="W700" s="22"/>
      <c r="AA700" s="49"/>
      <c r="AB700" s="49"/>
      <c r="AF700" s="49"/>
      <c r="AS700" s="22"/>
      <c r="AV700" s="22"/>
      <c r="AX700" s="22"/>
      <c r="AY700" s="22"/>
      <c r="BA700" s="22"/>
      <c r="BB700" s="22"/>
      <c r="BP700" s="49"/>
      <c r="BX700" s="49"/>
    </row>
    <row r="701" spans="22:76">
      <c r="V701" s="22"/>
      <c r="W701" s="22"/>
      <c r="AA701" s="49"/>
      <c r="AB701" s="49"/>
      <c r="AF701" s="49"/>
      <c r="AS701" s="22"/>
      <c r="AV701" s="22"/>
      <c r="AX701" s="22"/>
      <c r="AY701" s="22"/>
      <c r="BA701" s="22"/>
      <c r="BB701" s="22"/>
      <c r="BP701" s="49"/>
      <c r="BX701" s="49"/>
    </row>
    <row r="702" spans="22:76">
      <c r="V702" s="22"/>
      <c r="W702" s="22"/>
      <c r="AA702" s="49"/>
      <c r="AB702" s="49"/>
      <c r="AF702" s="49"/>
      <c r="AS702" s="22"/>
      <c r="AV702" s="22"/>
      <c r="AX702" s="22"/>
      <c r="AY702" s="22"/>
      <c r="BA702" s="22"/>
      <c r="BB702" s="22"/>
      <c r="BP702" s="49"/>
      <c r="BX702" s="49"/>
    </row>
    <row r="703" spans="22:76">
      <c r="V703" s="22"/>
      <c r="W703" s="22"/>
      <c r="AA703" s="49"/>
      <c r="AB703" s="49"/>
      <c r="AF703" s="49"/>
      <c r="AS703" s="22"/>
      <c r="AV703" s="22"/>
      <c r="AX703" s="22"/>
      <c r="AY703" s="22"/>
      <c r="BA703" s="22"/>
      <c r="BB703" s="22"/>
      <c r="BP703" s="49"/>
      <c r="BX703" s="49"/>
    </row>
    <row r="704" spans="22:76">
      <c r="V704" s="22"/>
      <c r="W704" s="22"/>
      <c r="AA704" s="49"/>
      <c r="AB704" s="49"/>
      <c r="AF704" s="49"/>
      <c r="AS704" s="22"/>
      <c r="AV704" s="22"/>
      <c r="AX704" s="22"/>
      <c r="AY704" s="22"/>
      <c r="BA704" s="22"/>
      <c r="BB704" s="22"/>
      <c r="BP704" s="49"/>
      <c r="BX704" s="49"/>
    </row>
    <row r="705" spans="22:76">
      <c r="V705" s="22"/>
      <c r="W705" s="22"/>
      <c r="AA705" s="49"/>
      <c r="AB705" s="49"/>
      <c r="AF705" s="49"/>
      <c r="AS705" s="22"/>
      <c r="AV705" s="22"/>
      <c r="AX705" s="22"/>
      <c r="AY705" s="22"/>
      <c r="BA705" s="22"/>
      <c r="BB705" s="22"/>
      <c r="BP705" s="49"/>
      <c r="BX705" s="49"/>
    </row>
    <row r="706" spans="22:76">
      <c r="V706" s="22"/>
      <c r="W706" s="22"/>
      <c r="AA706" s="49"/>
      <c r="AB706" s="49"/>
      <c r="AF706" s="49"/>
      <c r="AS706" s="22"/>
      <c r="AV706" s="22"/>
      <c r="AX706" s="22"/>
      <c r="AY706" s="22"/>
      <c r="BA706" s="22"/>
      <c r="BB706" s="22"/>
      <c r="BP706" s="49"/>
      <c r="BX706" s="49"/>
    </row>
    <row r="707" spans="22:76">
      <c r="V707" s="22"/>
      <c r="W707" s="22"/>
      <c r="AA707" s="49"/>
      <c r="AB707" s="49"/>
      <c r="AF707" s="49"/>
      <c r="AS707" s="22"/>
      <c r="AV707" s="22"/>
      <c r="AX707" s="22"/>
      <c r="AY707" s="22"/>
      <c r="BA707" s="22"/>
      <c r="BB707" s="22"/>
      <c r="BP707" s="49"/>
      <c r="BX707" s="49"/>
    </row>
    <row r="708" spans="22:76">
      <c r="V708" s="22"/>
      <c r="W708" s="22"/>
      <c r="AA708" s="49"/>
      <c r="AB708" s="49"/>
      <c r="AF708" s="49"/>
      <c r="AS708" s="22"/>
      <c r="AV708" s="22"/>
      <c r="AX708" s="22"/>
      <c r="AY708" s="22"/>
      <c r="BA708" s="22"/>
      <c r="BB708" s="22"/>
      <c r="BP708" s="49"/>
      <c r="BX708" s="49"/>
    </row>
    <row r="709" spans="22:76">
      <c r="V709" s="22"/>
      <c r="W709" s="22"/>
      <c r="AA709" s="49"/>
      <c r="AB709" s="49"/>
      <c r="AF709" s="49"/>
      <c r="AS709" s="22"/>
      <c r="AV709" s="22"/>
      <c r="AX709" s="22"/>
      <c r="AY709" s="22"/>
      <c r="BA709" s="22"/>
      <c r="BB709" s="22"/>
      <c r="BP709" s="49"/>
      <c r="BX709" s="49"/>
    </row>
    <row r="710" spans="22:76">
      <c r="V710" s="22"/>
      <c r="W710" s="22"/>
      <c r="AA710" s="49"/>
      <c r="AB710" s="49"/>
      <c r="AF710" s="49"/>
      <c r="AS710" s="22"/>
      <c r="AV710" s="22"/>
      <c r="AX710" s="22"/>
      <c r="AY710" s="22"/>
      <c r="BA710" s="22"/>
      <c r="BB710" s="22"/>
      <c r="BP710" s="49"/>
      <c r="BX710" s="49"/>
    </row>
    <row r="711" spans="22:76">
      <c r="V711" s="22"/>
      <c r="W711" s="22"/>
      <c r="AA711" s="49"/>
      <c r="AB711" s="49"/>
      <c r="AF711" s="49"/>
      <c r="AS711" s="22"/>
      <c r="AV711" s="22"/>
      <c r="AX711" s="22"/>
      <c r="AY711" s="22"/>
      <c r="BA711" s="22"/>
      <c r="BB711" s="22"/>
      <c r="BP711" s="49"/>
      <c r="BX711" s="49"/>
    </row>
    <row r="712" spans="22:76">
      <c r="V712" s="22"/>
      <c r="W712" s="22"/>
      <c r="AA712" s="49"/>
      <c r="AB712" s="49"/>
      <c r="AF712" s="49"/>
      <c r="AS712" s="22"/>
      <c r="AV712" s="22"/>
      <c r="AX712" s="22"/>
      <c r="AY712" s="22"/>
      <c r="BA712" s="22"/>
      <c r="BB712" s="22"/>
      <c r="BP712" s="49"/>
      <c r="BX712" s="49"/>
    </row>
    <row r="713" spans="22:76">
      <c r="V713" s="22"/>
      <c r="W713" s="22"/>
      <c r="AA713" s="49"/>
      <c r="AB713" s="49"/>
      <c r="AF713" s="49"/>
      <c r="AS713" s="22"/>
      <c r="AV713" s="22"/>
      <c r="AX713" s="22"/>
      <c r="AY713" s="22"/>
      <c r="BA713" s="22"/>
      <c r="BB713" s="22"/>
      <c r="BP713" s="49"/>
      <c r="BX713" s="49"/>
    </row>
    <row r="714" spans="22:76">
      <c r="V714" s="22"/>
      <c r="W714" s="22"/>
      <c r="AA714" s="49"/>
      <c r="AB714" s="49"/>
      <c r="AF714" s="49"/>
      <c r="AS714" s="22"/>
      <c r="AV714" s="22"/>
      <c r="AX714" s="22"/>
      <c r="AY714" s="22"/>
      <c r="BA714" s="22"/>
      <c r="BB714" s="22"/>
      <c r="BP714" s="49"/>
      <c r="BX714" s="49"/>
    </row>
    <row r="715" spans="22:76">
      <c r="V715" s="22"/>
      <c r="W715" s="22"/>
      <c r="AA715" s="49"/>
      <c r="AB715" s="49"/>
      <c r="AF715" s="49"/>
      <c r="AS715" s="22"/>
      <c r="AV715" s="22"/>
      <c r="AX715" s="22"/>
      <c r="AY715" s="22"/>
      <c r="BA715" s="22"/>
      <c r="BB715" s="22"/>
      <c r="BP715" s="49"/>
      <c r="BX715" s="49"/>
    </row>
    <row r="716" spans="22:76">
      <c r="V716" s="22"/>
      <c r="W716" s="22"/>
      <c r="AA716" s="49"/>
      <c r="AB716" s="49"/>
      <c r="AF716" s="49"/>
      <c r="AS716" s="22"/>
      <c r="AV716" s="22"/>
      <c r="AX716" s="22"/>
      <c r="AY716" s="22"/>
      <c r="BA716" s="22"/>
      <c r="BB716" s="22"/>
      <c r="BP716" s="49"/>
      <c r="BX716" s="49"/>
    </row>
    <row r="717" spans="22:76">
      <c r="V717" s="22"/>
      <c r="W717" s="22"/>
      <c r="AA717" s="49"/>
      <c r="AB717" s="49"/>
      <c r="AF717" s="49"/>
      <c r="AS717" s="22"/>
      <c r="AV717" s="22"/>
      <c r="AX717" s="22"/>
      <c r="AY717" s="22"/>
      <c r="BA717" s="22"/>
      <c r="BB717" s="22"/>
      <c r="BP717" s="49"/>
      <c r="BX717" s="49"/>
    </row>
    <row r="718" spans="22:76">
      <c r="V718" s="22"/>
      <c r="W718" s="22"/>
      <c r="AA718" s="49"/>
      <c r="AB718" s="49"/>
      <c r="AF718" s="49"/>
      <c r="AS718" s="22"/>
      <c r="AV718" s="22"/>
      <c r="AX718" s="22"/>
      <c r="AY718" s="22"/>
      <c r="BA718" s="22"/>
      <c r="BB718" s="22"/>
      <c r="BP718" s="49"/>
      <c r="BX718" s="49"/>
    </row>
    <row r="719" spans="22:76">
      <c r="V719" s="22"/>
      <c r="W719" s="22"/>
      <c r="AA719" s="49"/>
      <c r="AB719" s="49"/>
      <c r="AF719" s="49"/>
      <c r="AS719" s="22"/>
      <c r="AV719" s="22"/>
      <c r="AX719" s="22"/>
      <c r="AY719" s="22"/>
      <c r="BA719" s="22"/>
      <c r="BB719" s="22"/>
      <c r="BP719" s="49"/>
      <c r="BX719" s="49"/>
    </row>
    <row r="720" spans="22:76">
      <c r="V720" s="22"/>
      <c r="W720" s="22"/>
      <c r="AA720" s="49"/>
      <c r="AB720" s="49"/>
      <c r="AF720" s="49"/>
      <c r="AS720" s="22"/>
      <c r="AV720" s="22"/>
      <c r="AX720" s="22"/>
      <c r="AY720" s="22"/>
      <c r="BA720" s="22"/>
      <c r="BB720" s="22"/>
      <c r="BP720" s="49"/>
      <c r="BX720" s="49"/>
    </row>
    <row r="721" spans="22:76">
      <c r="V721" s="22"/>
      <c r="W721" s="22"/>
      <c r="AA721" s="49"/>
      <c r="AB721" s="49"/>
      <c r="AF721" s="49"/>
      <c r="AS721" s="22"/>
      <c r="AV721" s="22"/>
      <c r="AX721" s="22"/>
      <c r="AY721" s="22"/>
      <c r="BA721" s="22"/>
      <c r="BB721" s="22"/>
      <c r="BP721" s="49"/>
      <c r="BX721" s="49"/>
    </row>
    <row r="722" spans="22:76">
      <c r="V722" s="22"/>
      <c r="W722" s="22"/>
      <c r="AA722" s="49"/>
      <c r="AB722" s="49"/>
      <c r="AF722" s="49"/>
      <c r="AS722" s="22"/>
      <c r="AV722" s="22"/>
      <c r="AX722" s="22"/>
      <c r="AY722" s="22"/>
      <c r="BA722" s="22"/>
      <c r="BB722" s="22"/>
      <c r="BP722" s="49"/>
      <c r="BX722" s="49"/>
    </row>
    <row r="723" spans="22:76">
      <c r="V723" s="22"/>
      <c r="W723" s="22"/>
      <c r="AA723" s="49"/>
      <c r="AB723" s="49"/>
      <c r="AF723" s="49"/>
      <c r="AS723" s="22"/>
      <c r="AV723" s="22"/>
      <c r="AX723" s="22"/>
      <c r="AY723" s="22"/>
      <c r="BA723" s="22"/>
      <c r="BB723" s="22"/>
      <c r="BP723" s="49"/>
      <c r="BX723" s="49"/>
    </row>
    <row r="724" spans="22:76">
      <c r="V724" s="22"/>
      <c r="W724" s="22"/>
      <c r="AA724" s="49"/>
      <c r="AB724" s="49"/>
      <c r="AF724" s="49"/>
      <c r="AS724" s="22"/>
      <c r="AV724" s="22"/>
      <c r="AX724" s="22"/>
      <c r="AY724" s="22"/>
      <c r="BA724" s="22"/>
      <c r="BB724" s="22"/>
      <c r="BP724" s="49"/>
      <c r="BX724" s="49"/>
    </row>
    <row r="725" spans="22:76">
      <c r="V725" s="22"/>
      <c r="W725" s="22"/>
      <c r="AA725" s="49"/>
      <c r="AB725" s="49"/>
      <c r="AF725" s="49"/>
      <c r="AS725" s="22"/>
      <c r="AV725" s="22"/>
      <c r="AX725" s="22"/>
      <c r="AY725" s="22"/>
      <c r="BA725" s="22"/>
      <c r="BB725" s="22"/>
      <c r="BP725" s="49"/>
      <c r="BX725" s="49"/>
    </row>
    <row r="726" spans="22:76">
      <c r="V726" s="22"/>
      <c r="W726" s="22"/>
      <c r="AA726" s="49"/>
      <c r="AB726" s="49"/>
      <c r="AF726" s="49"/>
      <c r="AS726" s="22"/>
      <c r="AV726" s="22"/>
      <c r="AX726" s="22"/>
      <c r="AY726" s="22"/>
      <c r="BA726" s="22"/>
      <c r="BB726" s="22"/>
      <c r="BP726" s="49"/>
      <c r="BX726" s="49"/>
    </row>
    <row r="727" spans="22:76">
      <c r="V727" s="22"/>
      <c r="W727" s="22"/>
      <c r="AA727" s="49"/>
      <c r="AB727" s="49"/>
      <c r="AF727" s="49"/>
      <c r="AS727" s="22"/>
      <c r="AV727" s="22"/>
      <c r="AX727" s="22"/>
      <c r="AY727" s="22"/>
      <c r="BA727" s="22"/>
      <c r="BB727" s="22"/>
      <c r="BP727" s="49"/>
      <c r="BX727" s="49"/>
    </row>
    <row r="728" spans="22:76">
      <c r="V728" s="22"/>
      <c r="W728" s="22"/>
      <c r="AA728" s="49"/>
      <c r="AB728" s="49"/>
      <c r="AF728" s="49"/>
      <c r="AS728" s="22"/>
      <c r="AV728" s="22"/>
      <c r="AX728" s="22"/>
      <c r="AY728" s="22"/>
      <c r="BA728" s="22"/>
      <c r="BB728" s="22"/>
      <c r="BP728" s="49"/>
      <c r="BX728" s="49"/>
    </row>
    <row r="729" spans="22:76">
      <c r="V729" s="22"/>
      <c r="W729" s="22"/>
      <c r="AA729" s="49"/>
      <c r="AB729" s="49"/>
      <c r="AF729" s="49"/>
      <c r="AS729" s="22"/>
      <c r="AV729" s="22"/>
      <c r="AX729" s="22"/>
      <c r="AY729" s="22"/>
      <c r="BA729" s="22"/>
      <c r="BB729" s="22"/>
      <c r="BP729" s="49"/>
      <c r="BX729" s="49"/>
    </row>
    <row r="730" spans="22:76">
      <c r="V730" s="22"/>
      <c r="W730" s="22"/>
      <c r="AA730" s="49"/>
      <c r="AB730" s="49"/>
      <c r="AF730" s="49"/>
      <c r="AS730" s="22"/>
      <c r="AV730" s="22"/>
      <c r="AX730" s="22"/>
      <c r="AY730" s="22"/>
      <c r="BA730" s="22"/>
      <c r="BB730" s="22"/>
      <c r="BP730" s="49"/>
      <c r="BX730" s="49"/>
    </row>
    <row r="731" spans="22:76">
      <c r="V731" s="22"/>
      <c r="W731" s="22"/>
      <c r="AA731" s="49"/>
      <c r="AB731" s="49"/>
      <c r="AF731" s="49"/>
      <c r="AS731" s="22"/>
      <c r="AV731" s="22"/>
      <c r="AX731" s="22"/>
      <c r="AY731" s="22"/>
      <c r="BA731" s="22"/>
      <c r="BB731" s="22"/>
      <c r="BP731" s="49"/>
      <c r="BX731" s="49"/>
    </row>
    <row r="732" spans="22:76">
      <c r="V732" s="22"/>
      <c r="W732" s="22"/>
      <c r="AA732" s="49"/>
      <c r="AB732" s="49"/>
      <c r="AF732" s="49"/>
      <c r="AS732" s="22"/>
      <c r="AV732" s="22"/>
      <c r="AX732" s="22"/>
      <c r="AY732" s="22"/>
      <c r="BA732" s="22"/>
      <c r="BB732" s="22"/>
      <c r="BP732" s="49"/>
      <c r="BX732" s="49"/>
    </row>
    <row r="733" spans="22:76">
      <c r="V733" s="22"/>
      <c r="W733" s="22"/>
      <c r="AA733" s="49"/>
      <c r="AB733" s="49"/>
      <c r="AF733" s="49"/>
      <c r="AS733" s="22"/>
      <c r="AV733" s="22"/>
      <c r="AX733" s="22"/>
      <c r="AY733" s="22"/>
      <c r="BA733" s="22"/>
      <c r="BB733" s="22"/>
      <c r="BP733" s="49"/>
      <c r="BX733" s="49"/>
    </row>
    <row r="734" spans="22:76">
      <c r="V734" s="22"/>
      <c r="W734" s="22"/>
      <c r="AA734" s="49"/>
      <c r="AB734" s="49"/>
      <c r="AF734" s="49"/>
      <c r="AS734" s="22"/>
      <c r="AV734" s="22"/>
      <c r="AX734" s="22"/>
      <c r="AY734" s="22"/>
      <c r="BA734" s="22"/>
      <c r="BB734" s="22"/>
      <c r="BP734" s="49"/>
      <c r="BX734" s="49"/>
    </row>
    <row r="735" spans="22:76">
      <c r="V735" s="22"/>
      <c r="W735" s="22"/>
      <c r="AA735" s="49"/>
      <c r="AB735" s="49"/>
      <c r="AF735" s="49"/>
      <c r="AS735" s="22"/>
      <c r="AV735" s="22"/>
      <c r="AX735" s="22"/>
      <c r="AY735" s="22"/>
      <c r="BA735" s="22"/>
      <c r="BB735" s="22"/>
      <c r="BP735" s="49"/>
      <c r="BX735" s="49"/>
    </row>
    <row r="736" spans="22:76">
      <c r="V736" s="22"/>
      <c r="W736" s="22"/>
      <c r="AA736" s="49"/>
      <c r="AB736" s="49"/>
      <c r="AF736" s="49"/>
      <c r="AS736" s="22"/>
      <c r="AV736" s="22"/>
      <c r="AX736" s="22"/>
      <c r="AY736" s="22"/>
      <c r="BA736" s="22"/>
      <c r="BB736" s="22"/>
      <c r="BP736" s="49"/>
      <c r="BX736" s="49"/>
    </row>
    <row r="737" spans="22:76">
      <c r="V737" s="22"/>
      <c r="W737" s="22"/>
      <c r="AA737" s="49"/>
      <c r="AB737" s="49"/>
      <c r="AF737" s="49"/>
      <c r="AS737" s="22"/>
      <c r="AV737" s="22"/>
      <c r="AX737" s="22"/>
      <c r="AY737" s="22"/>
      <c r="BA737" s="22"/>
      <c r="BB737" s="22"/>
      <c r="BP737" s="49"/>
      <c r="BX737" s="49"/>
    </row>
    <row r="738" spans="22:76">
      <c r="V738" s="22"/>
      <c r="W738" s="22"/>
      <c r="AA738" s="49"/>
      <c r="AB738" s="49"/>
      <c r="AF738" s="49"/>
      <c r="AS738" s="22"/>
      <c r="AV738" s="22"/>
      <c r="AX738" s="22"/>
      <c r="AY738" s="22"/>
      <c r="BA738" s="22"/>
      <c r="BB738" s="22"/>
      <c r="BP738" s="49"/>
      <c r="BX738" s="49"/>
    </row>
    <row r="739" spans="22:76">
      <c r="V739" s="22"/>
      <c r="W739" s="22"/>
      <c r="AA739" s="49"/>
      <c r="AB739" s="49"/>
      <c r="AF739" s="49"/>
      <c r="AS739" s="22"/>
      <c r="AV739" s="22"/>
      <c r="AX739" s="22"/>
      <c r="AY739" s="22"/>
      <c r="BA739" s="22"/>
      <c r="BB739" s="22"/>
      <c r="BP739" s="49"/>
      <c r="BX739" s="49"/>
    </row>
    <row r="740" spans="22:76">
      <c r="V740" s="22"/>
      <c r="W740" s="22"/>
      <c r="AA740" s="49"/>
      <c r="AB740" s="49"/>
      <c r="AF740" s="49"/>
      <c r="AS740" s="22"/>
      <c r="AV740" s="22"/>
      <c r="AX740" s="22"/>
      <c r="AY740" s="22"/>
      <c r="BA740" s="22"/>
      <c r="BB740" s="22"/>
      <c r="BP740" s="49"/>
      <c r="BX740" s="49"/>
    </row>
    <row r="741" spans="22:76">
      <c r="V741" s="22"/>
      <c r="W741" s="22"/>
      <c r="AA741" s="49"/>
      <c r="AB741" s="49"/>
      <c r="AF741" s="49"/>
      <c r="AS741" s="22"/>
      <c r="AV741" s="22"/>
      <c r="AX741" s="22"/>
      <c r="AY741" s="22"/>
      <c r="BA741" s="22"/>
      <c r="BB741" s="22"/>
      <c r="BP741" s="49"/>
      <c r="BX741" s="49"/>
    </row>
    <row r="742" spans="22:76">
      <c r="V742" s="22"/>
      <c r="W742" s="22"/>
      <c r="AA742" s="49"/>
      <c r="AB742" s="49"/>
      <c r="AF742" s="49"/>
      <c r="AS742" s="22"/>
      <c r="AV742" s="22"/>
      <c r="AX742" s="22"/>
      <c r="AY742" s="22"/>
      <c r="BA742" s="22"/>
      <c r="BB742" s="22"/>
      <c r="BP742" s="49"/>
      <c r="BX742" s="49"/>
    </row>
    <row r="743" spans="22:76">
      <c r="V743" s="22"/>
      <c r="W743" s="22"/>
      <c r="AA743" s="49"/>
      <c r="AB743" s="49"/>
      <c r="AF743" s="49"/>
      <c r="AS743" s="22"/>
      <c r="AV743" s="22"/>
      <c r="AX743" s="22"/>
      <c r="AY743" s="22"/>
      <c r="BA743" s="22"/>
      <c r="BB743" s="22"/>
      <c r="BP743" s="49"/>
      <c r="BX743" s="49"/>
    </row>
    <row r="744" spans="22:76">
      <c r="V744" s="22"/>
      <c r="W744" s="22"/>
      <c r="AA744" s="49"/>
      <c r="AB744" s="49"/>
      <c r="AF744" s="49"/>
      <c r="AS744" s="22"/>
      <c r="AV744" s="22"/>
      <c r="AX744" s="22"/>
      <c r="AY744" s="22"/>
      <c r="BA744" s="22"/>
      <c r="BB744" s="22"/>
      <c r="BP744" s="49"/>
      <c r="BX744" s="49"/>
    </row>
    <row r="745" spans="22:76">
      <c r="V745" s="22"/>
      <c r="W745" s="22"/>
      <c r="AA745" s="49"/>
      <c r="AB745" s="49"/>
      <c r="AF745" s="49"/>
      <c r="AS745" s="22"/>
      <c r="AV745" s="22"/>
      <c r="AX745" s="22"/>
      <c r="AY745" s="22"/>
      <c r="BA745" s="22"/>
      <c r="BB745" s="22"/>
      <c r="BP745" s="49"/>
      <c r="BX745" s="49"/>
    </row>
    <row r="746" spans="22:76">
      <c r="V746" s="22"/>
      <c r="W746" s="22"/>
      <c r="AA746" s="49"/>
      <c r="AB746" s="49"/>
      <c r="AF746" s="49"/>
      <c r="AS746" s="22"/>
      <c r="AV746" s="22"/>
      <c r="AX746" s="22"/>
      <c r="AY746" s="22"/>
      <c r="BA746" s="22"/>
      <c r="BB746" s="22"/>
      <c r="BP746" s="49"/>
      <c r="BX746" s="49"/>
    </row>
    <row r="747" spans="22:76">
      <c r="V747" s="22"/>
      <c r="W747" s="22"/>
      <c r="AA747" s="49"/>
      <c r="AB747" s="49"/>
      <c r="AF747" s="49"/>
      <c r="AS747" s="22"/>
      <c r="AV747" s="22"/>
      <c r="AX747" s="22"/>
      <c r="AY747" s="22"/>
      <c r="BA747" s="22"/>
      <c r="BB747" s="22"/>
      <c r="BP747" s="49"/>
      <c r="BX747" s="49"/>
    </row>
    <row r="748" spans="22:76">
      <c r="V748" s="22"/>
      <c r="W748" s="22"/>
      <c r="AA748" s="49"/>
      <c r="AB748" s="49"/>
      <c r="AF748" s="49"/>
      <c r="AS748" s="22"/>
      <c r="AV748" s="22"/>
      <c r="AX748" s="22"/>
      <c r="AY748" s="22"/>
      <c r="BA748" s="22"/>
      <c r="BB748" s="22"/>
      <c r="BP748" s="49"/>
      <c r="BX748" s="49"/>
    </row>
    <row r="749" spans="22:76">
      <c r="V749" s="22"/>
      <c r="W749" s="22"/>
      <c r="AA749" s="49"/>
      <c r="AB749" s="49"/>
      <c r="AF749" s="49"/>
      <c r="AS749" s="22"/>
      <c r="AV749" s="22"/>
      <c r="AX749" s="22"/>
      <c r="AY749" s="22"/>
      <c r="BA749" s="22"/>
      <c r="BB749" s="22"/>
      <c r="BP749" s="49"/>
      <c r="BX749" s="49"/>
    </row>
    <row r="750" spans="22:76">
      <c r="V750" s="22"/>
      <c r="W750" s="22"/>
      <c r="AA750" s="49"/>
      <c r="AB750" s="49"/>
      <c r="AF750" s="49"/>
      <c r="AS750" s="22"/>
      <c r="AV750" s="22"/>
      <c r="AX750" s="22"/>
      <c r="AY750" s="22"/>
      <c r="BA750" s="22"/>
      <c r="BB750" s="22"/>
      <c r="BP750" s="49"/>
      <c r="BX750" s="49"/>
    </row>
    <row r="751" spans="22:76">
      <c r="V751" s="22"/>
      <c r="W751" s="22"/>
      <c r="AA751" s="49"/>
      <c r="AB751" s="49"/>
      <c r="AF751" s="49"/>
      <c r="AS751" s="22"/>
      <c r="AV751" s="22"/>
      <c r="AX751" s="22"/>
      <c r="AY751" s="22"/>
      <c r="BA751" s="22"/>
      <c r="BB751" s="22"/>
      <c r="BP751" s="49"/>
      <c r="BX751" s="49"/>
    </row>
    <row r="752" spans="22:76">
      <c r="V752" s="22"/>
      <c r="W752" s="22"/>
      <c r="AA752" s="49"/>
      <c r="AB752" s="49"/>
      <c r="AF752" s="49"/>
      <c r="AS752" s="22"/>
      <c r="AV752" s="22"/>
      <c r="AX752" s="22"/>
      <c r="AY752" s="22"/>
      <c r="BA752" s="22"/>
      <c r="BB752" s="22"/>
      <c r="BP752" s="49"/>
      <c r="BX752" s="49"/>
    </row>
    <row r="753" spans="22:76">
      <c r="V753" s="22"/>
      <c r="W753" s="22"/>
      <c r="AA753" s="49"/>
      <c r="AB753" s="49"/>
      <c r="AF753" s="49"/>
      <c r="AS753" s="22"/>
      <c r="AV753" s="22"/>
      <c r="AX753" s="22"/>
      <c r="AY753" s="22"/>
      <c r="BA753" s="22"/>
      <c r="BB753" s="22"/>
      <c r="BP753" s="49"/>
      <c r="BX753" s="49"/>
    </row>
    <row r="754" spans="22:76">
      <c r="V754" s="22"/>
      <c r="W754" s="22"/>
      <c r="AA754" s="49"/>
      <c r="AB754" s="49"/>
      <c r="AF754" s="49"/>
      <c r="AS754" s="22"/>
      <c r="AV754" s="22"/>
      <c r="AX754" s="22"/>
      <c r="AY754" s="22"/>
      <c r="BA754" s="22"/>
      <c r="BB754" s="22"/>
      <c r="BP754" s="49"/>
      <c r="BX754" s="49"/>
    </row>
    <row r="755" spans="22:76">
      <c r="V755" s="22"/>
      <c r="W755" s="22"/>
      <c r="AA755" s="49"/>
      <c r="AB755" s="49"/>
      <c r="AF755" s="49"/>
      <c r="AS755" s="22"/>
      <c r="AV755" s="22"/>
      <c r="AX755" s="22"/>
      <c r="AY755" s="22"/>
      <c r="BA755" s="22"/>
      <c r="BB755" s="22"/>
      <c r="BP755" s="49"/>
      <c r="BX755" s="49"/>
    </row>
    <row r="756" spans="22:76">
      <c r="V756" s="22"/>
      <c r="W756" s="22"/>
      <c r="AA756" s="49"/>
      <c r="AB756" s="49"/>
      <c r="AF756" s="49"/>
      <c r="AS756" s="22"/>
      <c r="AV756" s="22"/>
      <c r="AX756" s="22"/>
      <c r="AY756" s="22"/>
      <c r="BA756" s="22"/>
      <c r="BB756" s="22"/>
      <c r="BP756" s="49"/>
      <c r="BX756" s="49"/>
    </row>
    <row r="757" spans="22:76">
      <c r="V757" s="22"/>
      <c r="W757" s="22"/>
      <c r="AA757" s="49"/>
      <c r="AB757" s="49"/>
      <c r="AF757" s="49"/>
      <c r="AS757" s="22"/>
      <c r="AV757" s="22"/>
      <c r="AX757" s="22"/>
      <c r="AY757" s="22"/>
      <c r="BA757" s="22"/>
      <c r="BB757" s="22"/>
      <c r="BP757" s="49"/>
      <c r="BX757" s="49"/>
    </row>
    <row r="758" spans="22:76">
      <c r="V758" s="22"/>
      <c r="W758" s="22"/>
      <c r="AA758" s="49"/>
      <c r="AB758" s="49"/>
      <c r="AF758" s="49"/>
      <c r="AS758" s="22"/>
      <c r="AV758" s="22"/>
      <c r="AX758" s="22"/>
      <c r="AY758" s="22"/>
      <c r="BA758" s="22"/>
      <c r="BB758" s="22"/>
      <c r="BP758" s="49"/>
      <c r="BX758" s="49"/>
    </row>
    <row r="759" spans="22:76">
      <c r="V759" s="22"/>
      <c r="W759" s="22"/>
      <c r="AA759" s="49"/>
      <c r="AB759" s="49"/>
      <c r="AF759" s="49"/>
      <c r="AS759" s="22"/>
      <c r="AV759" s="22"/>
      <c r="AX759" s="22"/>
      <c r="AY759" s="22"/>
      <c r="BA759" s="22"/>
      <c r="BB759" s="22"/>
      <c r="BP759" s="49"/>
      <c r="BX759" s="49"/>
    </row>
    <row r="760" spans="22:76">
      <c r="V760" s="22"/>
      <c r="W760" s="22"/>
      <c r="AA760" s="49"/>
      <c r="AB760" s="49"/>
      <c r="AF760" s="49"/>
      <c r="AS760" s="22"/>
      <c r="AV760" s="22"/>
      <c r="AX760" s="22"/>
      <c r="AY760" s="22"/>
      <c r="BA760" s="22"/>
      <c r="BB760" s="22"/>
      <c r="BP760" s="49"/>
      <c r="BX760" s="49"/>
    </row>
    <row r="761" spans="22:76">
      <c r="V761" s="22"/>
      <c r="W761" s="22"/>
      <c r="AA761" s="49"/>
      <c r="AB761" s="49"/>
      <c r="AF761" s="49"/>
      <c r="AS761" s="22"/>
      <c r="AV761" s="22"/>
      <c r="AX761" s="22"/>
      <c r="AY761" s="22"/>
      <c r="BA761" s="22"/>
      <c r="BB761" s="22"/>
      <c r="BP761" s="49"/>
      <c r="BX761" s="49"/>
    </row>
    <row r="762" spans="22:76">
      <c r="V762" s="22"/>
      <c r="W762" s="22"/>
      <c r="AA762" s="49"/>
      <c r="AB762" s="49"/>
      <c r="AF762" s="49"/>
      <c r="AS762" s="22"/>
      <c r="AV762" s="22"/>
      <c r="AX762" s="22"/>
      <c r="AY762" s="22"/>
      <c r="BA762" s="22"/>
      <c r="BB762" s="22"/>
      <c r="BP762" s="49"/>
      <c r="BX762" s="49"/>
    </row>
    <row r="763" spans="22:76">
      <c r="V763" s="22"/>
      <c r="W763" s="22"/>
      <c r="AA763" s="49"/>
      <c r="AB763" s="49"/>
      <c r="AF763" s="49"/>
      <c r="AS763" s="22"/>
      <c r="AV763" s="22"/>
      <c r="AX763" s="22"/>
      <c r="AY763" s="22"/>
      <c r="BA763" s="22"/>
      <c r="BB763" s="22"/>
      <c r="BP763" s="49"/>
      <c r="BX763" s="49"/>
    </row>
    <row r="764" spans="22:76">
      <c r="V764" s="22"/>
      <c r="W764" s="22"/>
      <c r="AA764" s="49"/>
      <c r="AB764" s="49"/>
      <c r="AF764" s="49"/>
      <c r="AS764" s="22"/>
      <c r="AV764" s="22"/>
      <c r="AX764" s="22"/>
      <c r="AY764" s="22"/>
      <c r="BA764" s="22"/>
      <c r="BB764" s="22"/>
      <c r="BP764" s="49"/>
      <c r="BX764" s="49"/>
    </row>
    <row r="765" spans="22:76">
      <c r="V765" s="22"/>
      <c r="W765" s="22"/>
      <c r="AA765" s="49"/>
      <c r="AB765" s="49"/>
      <c r="AF765" s="49"/>
      <c r="AS765" s="22"/>
      <c r="AV765" s="22"/>
      <c r="AX765" s="22"/>
      <c r="AY765" s="22"/>
      <c r="BA765" s="22"/>
      <c r="BB765" s="22"/>
      <c r="BP765" s="49"/>
      <c r="BX765" s="49"/>
    </row>
    <row r="766" spans="22:76">
      <c r="V766" s="22"/>
      <c r="W766" s="22"/>
      <c r="AA766" s="49"/>
      <c r="AB766" s="49"/>
      <c r="AF766" s="49"/>
      <c r="AS766" s="22"/>
      <c r="AV766" s="22"/>
      <c r="AX766" s="22"/>
      <c r="AY766" s="22"/>
      <c r="BA766" s="22"/>
      <c r="BB766" s="22"/>
      <c r="BP766" s="49"/>
      <c r="BX766" s="49"/>
    </row>
    <row r="767" spans="22:76">
      <c r="V767" s="22"/>
      <c r="W767" s="22"/>
      <c r="AA767" s="49"/>
      <c r="AB767" s="49"/>
      <c r="AF767" s="49"/>
      <c r="AS767" s="22"/>
      <c r="AV767" s="22"/>
      <c r="AX767" s="22"/>
      <c r="AY767" s="22"/>
      <c r="BA767" s="22"/>
      <c r="BB767" s="22"/>
      <c r="BP767" s="49"/>
      <c r="BX767" s="49"/>
    </row>
    <row r="768" spans="22:76">
      <c r="V768" s="22"/>
      <c r="W768" s="22"/>
      <c r="AA768" s="49"/>
      <c r="AB768" s="49"/>
      <c r="AF768" s="49"/>
      <c r="AS768" s="22"/>
      <c r="AV768" s="22"/>
      <c r="AX768" s="22"/>
      <c r="AY768" s="22"/>
      <c r="BA768" s="22"/>
      <c r="BB768" s="22"/>
      <c r="BP768" s="49"/>
      <c r="BX768" s="49"/>
    </row>
    <row r="769" spans="22:76">
      <c r="V769" s="22"/>
      <c r="W769" s="22"/>
      <c r="AA769" s="49"/>
      <c r="AB769" s="49"/>
      <c r="AF769" s="49"/>
      <c r="AS769" s="22"/>
      <c r="AV769" s="22"/>
      <c r="AX769" s="22"/>
      <c r="AY769" s="22"/>
      <c r="BA769" s="22"/>
      <c r="BB769" s="22"/>
      <c r="BP769" s="49"/>
      <c r="BX769" s="49"/>
    </row>
    <row r="770" spans="22:76">
      <c r="V770" s="22"/>
      <c r="W770" s="22"/>
      <c r="AA770" s="49"/>
      <c r="AB770" s="49"/>
      <c r="AF770" s="49"/>
      <c r="AS770" s="22"/>
      <c r="AV770" s="22"/>
      <c r="AX770" s="22"/>
      <c r="AY770" s="22"/>
      <c r="BA770" s="22"/>
      <c r="BB770" s="22"/>
      <c r="BP770" s="49"/>
      <c r="BX770" s="49"/>
    </row>
    <row r="771" spans="22:76">
      <c r="V771" s="22"/>
      <c r="W771" s="22"/>
      <c r="AA771" s="49"/>
      <c r="AB771" s="49"/>
      <c r="AF771" s="49"/>
      <c r="AS771" s="22"/>
      <c r="AV771" s="22"/>
      <c r="AX771" s="22"/>
      <c r="AY771" s="22"/>
      <c r="BA771" s="22"/>
      <c r="BB771" s="22"/>
      <c r="BP771" s="49"/>
      <c r="BX771" s="49"/>
    </row>
    <row r="772" spans="22:76">
      <c r="V772" s="22"/>
      <c r="W772" s="22"/>
      <c r="AA772" s="49"/>
      <c r="AB772" s="49"/>
      <c r="AF772" s="49"/>
      <c r="AS772" s="22"/>
      <c r="AV772" s="22"/>
      <c r="AX772" s="22"/>
      <c r="AY772" s="22"/>
      <c r="BA772" s="22"/>
      <c r="BB772" s="22"/>
      <c r="BP772" s="49"/>
      <c r="BX772" s="49"/>
    </row>
    <row r="773" spans="22:76">
      <c r="V773" s="22"/>
      <c r="W773" s="22"/>
      <c r="AA773" s="49"/>
      <c r="AB773" s="49"/>
      <c r="AF773" s="49"/>
      <c r="AS773" s="22"/>
      <c r="AV773" s="22"/>
      <c r="AX773" s="22"/>
      <c r="AY773" s="22"/>
      <c r="BA773" s="22"/>
      <c r="BB773" s="22"/>
      <c r="BP773" s="49"/>
      <c r="BX773" s="49"/>
    </row>
    <row r="774" spans="22:76">
      <c r="V774" s="22"/>
      <c r="W774" s="22"/>
      <c r="AA774" s="49"/>
      <c r="AB774" s="49"/>
      <c r="AF774" s="49"/>
      <c r="AS774" s="22"/>
      <c r="AV774" s="22"/>
      <c r="AX774" s="22"/>
      <c r="AY774" s="22"/>
      <c r="BA774" s="22"/>
      <c r="BB774" s="22"/>
      <c r="BP774" s="49"/>
      <c r="BX774" s="49"/>
    </row>
    <row r="775" spans="22:76">
      <c r="V775" s="22"/>
      <c r="W775" s="22"/>
      <c r="AA775" s="49"/>
      <c r="AB775" s="49"/>
      <c r="AF775" s="49"/>
      <c r="AS775" s="22"/>
      <c r="AV775" s="22"/>
      <c r="AX775" s="22"/>
      <c r="AY775" s="22"/>
      <c r="BA775" s="22"/>
      <c r="BB775" s="22"/>
      <c r="BP775" s="49"/>
      <c r="BX775" s="49"/>
    </row>
    <row r="776" spans="22:76">
      <c r="V776" s="22"/>
      <c r="W776" s="22"/>
      <c r="AA776" s="49"/>
      <c r="AB776" s="49"/>
      <c r="AF776" s="49"/>
      <c r="AS776" s="22"/>
      <c r="AV776" s="22"/>
      <c r="AX776" s="22"/>
      <c r="AY776" s="22"/>
      <c r="BA776" s="22"/>
      <c r="BB776" s="22"/>
      <c r="BP776" s="49"/>
      <c r="BX776" s="49"/>
    </row>
    <row r="777" spans="22:76">
      <c r="V777" s="22"/>
      <c r="W777" s="22"/>
      <c r="AA777" s="49"/>
      <c r="AB777" s="49"/>
      <c r="AF777" s="49"/>
      <c r="AS777" s="22"/>
      <c r="AV777" s="22"/>
      <c r="AX777" s="22"/>
      <c r="AY777" s="22"/>
      <c r="BA777" s="22"/>
      <c r="BB777" s="22"/>
      <c r="BP777" s="49"/>
      <c r="BX777" s="49"/>
    </row>
    <row r="778" spans="22:76">
      <c r="V778" s="22"/>
      <c r="W778" s="22"/>
      <c r="AA778" s="49"/>
      <c r="AB778" s="49"/>
      <c r="AF778" s="49"/>
      <c r="AS778" s="22"/>
      <c r="AV778" s="22"/>
      <c r="AX778" s="22"/>
      <c r="AY778" s="22"/>
      <c r="BA778" s="22"/>
      <c r="BB778" s="22"/>
      <c r="BP778" s="49"/>
      <c r="BX778" s="49"/>
    </row>
    <row r="779" spans="22:76">
      <c r="V779" s="22"/>
      <c r="W779" s="22"/>
      <c r="AA779" s="49"/>
      <c r="AB779" s="49"/>
      <c r="AF779" s="49"/>
      <c r="AS779" s="22"/>
      <c r="AV779" s="22"/>
      <c r="AX779" s="22"/>
      <c r="AY779" s="22"/>
      <c r="BA779" s="22"/>
      <c r="BB779" s="22"/>
      <c r="BP779" s="49"/>
      <c r="BX779" s="49"/>
    </row>
    <row r="780" spans="22:76">
      <c r="V780" s="22"/>
      <c r="W780" s="22"/>
      <c r="AA780" s="49"/>
      <c r="AB780" s="49"/>
      <c r="AF780" s="49"/>
      <c r="AS780" s="22"/>
      <c r="AV780" s="22"/>
      <c r="AX780" s="22"/>
      <c r="AY780" s="22"/>
      <c r="BA780" s="22"/>
      <c r="BB780" s="22"/>
      <c r="BP780" s="49"/>
      <c r="BX780" s="49"/>
    </row>
    <row r="781" spans="22:76">
      <c r="V781" s="22"/>
      <c r="W781" s="22"/>
      <c r="AA781" s="49"/>
      <c r="AB781" s="49"/>
      <c r="AF781" s="49"/>
      <c r="AS781" s="22"/>
      <c r="AV781" s="22"/>
      <c r="AX781" s="22"/>
      <c r="AY781" s="22"/>
      <c r="BA781" s="22"/>
      <c r="BB781" s="22"/>
      <c r="BP781" s="49"/>
      <c r="BX781" s="49"/>
    </row>
    <row r="782" spans="22:76">
      <c r="V782" s="22"/>
      <c r="W782" s="22"/>
      <c r="AA782" s="49"/>
      <c r="AB782" s="49"/>
      <c r="AF782" s="49"/>
      <c r="AS782" s="22"/>
      <c r="AV782" s="22"/>
      <c r="AX782" s="22"/>
      <c r="AY782" s="22"/>
      <c r="BA782" s="22"/>
      <c r="BB782" s="22"/>
      <c r="BP782" s="49"/>
      <c r="BX782" s="49"/>
    </row>
    <row r="783" spans="22:76">
      <c r="V783" s="22"/>
      <c r="W783" s="22"/>
      <c r="AA783" s="49"/>
      <c r="AB783" s="49"/>
      <c r="AF783" s="49"/>
      <c r="AS783" s="22"/>
      <c r="AV783" s="22"/>
      <c r="AX783" s="22"/>
      <c r="AY783" s="22"/>
      <c r="BA783" s="22"/>
      <c r="BB783" s="22"/>
      <c r="BP783" s="49"/>
      <c r="BX783" s="49"/>
    </row>
    <row r="784" spans="22:76">
      <c r="V784" s="22"/>
      <c r="W784" s="22"/>
      <c r="AA784" s="49"/>
      <c r="AB784" s="49"/>
      <c r="AF784" s="49"/>
      <c r="AS784" s="22"/>
      <c r="AV784" s="22"/>
      <c r="AX784" s="22"/>
      <c r="AY784" s="22"/>
      <c r="BA784" s="22"/>
      <c r="BB784" s="22"/>
      <c r="BP784" s="49"/>
      <c r="BX784" s="49"/>
    </row>
    <row r="785" spans="22:76">
      <c r="V785" s="22"/>
      <c r="W785" s="22"/>
      <c r="AA785" s="49"/>
      <c r="AB785" s="49"/>
      <c r="AF785" s="49"/>
      <c r="AS785" s="22"/>
      <c r="AV785" s="22"/>
      <c r="AX785" s="22"/>
      <c r="AY785" s="22"/>
      <c r="BA785" s="22"/>
      <c r="BB785" s="22"/>
      <c r="BP785" s="49"/>
      <c r="BX785" s="49"/>
    </row>
    <row r="786" spans="22:76">
      <c r="V786" s="22"/>
      <c r="W786" s="22"/>
      <c r="AA786" s="49"/>
      <c r="AB786" s="49"/>
      <c r="AF786" s="49"/>
      <c r="AS786" s="22"/>
      <c r="AV786" s="22"/>
      <c r="AX786" s="22"/>
      <c r="AY786" s="22"/>
      <c r="BA786" s="22"/>
      <c r="BB786" s="22"/>
      <c r="BP786" s="49"/>
      <c r="BX786" s="49"/>
    </row>
    <row r="787" spans="22:76">
      <c r="V787" s="22"/>
      <c r="W787" s="22"/>
      <c r="AA787" s="49"/>
      <c r="AB787" s="49"/>
      <c r="AF787" s="49"/>
      <c r="AS787" s="22"/>
      <c r="AV787" s="22"/>
      <c r="AX787" s="22"/>
      <c r="AY787" s="22"/>
      <c r="BA787" s="22"/>
      <c r="BB787" s="22"/>
      <c r="BP787" s="49"/>
      <c r="BX787" s="49"/>
    </row>
    <row r="788" spans="22:76">
      <c r="V788" s="22"/>
      <c r="W788" s="22"/>
      <c r="AA788" s="49"/>
      <c r="AB788" s="49"/>
      <c r="AF788" s="49"/>
      <c r="AS788" s="22"/>
      <c r="AV788" s="22"/>
      <c r="AX788" s="22"/>
      <c r="AY788" s="22"/>
      <c r="BA788" s="22"/>
      <c r="BB788" s="22"/>
      <c r="BP788" s="49"/>
      <c r="BX788" s="49"/>
    </row>
    <row r="789" spans="22:76">
      <c r="V789" s="22"/>
      <c r="W789" s="22"/>
      <c r="AA789" s="49"/>
      <c r="AB789" s="49"/>
      <c r="AF789" s="49"/>
      <c r="AS789" s="22"/>
      <c r="AV789" s="22"/>
      <c r="AX789" s="22"/>
      <c r="AY789" s="22"/>
      <c r="BA789" s="22"/>
      <c r="BB789" s="22"/>
      <c r="BP789" s="49"/>
      <c r="BX789" s="49"/>
    </row>
    <row r="790" spans="22:76">
      <c r="V790" s="22"/>
      <c r="W790" s="22"/>
      <c r="AA790" s="49"/>
      <c r="AB790" s="49"/>
      <c r="AF790" s="49"/>
      <c r="AS790" s="22"/>
      <c r="AV790" s="22"/>
      <c r="AX790" s="22"/>
      <c r="AY790" s="22"/>
      <c r="BA790" s="22"/>
      <c r="BB790" s="22"/>
      <c r="BP790" s="49"/>
      <c r="BX790" s="49"/>
    </row>
    <row r="791" spans="22:76">
      <c r="V791" s="22"/>
      <c r="W791" s="22"/>
      <c r="AA791" s="49"/>
      <c r="AB791" s="49"/>
      <c r="AF791" s="49"/>
      <c r="AS791" s="22"/>
      <c r="AV791" s="22"/>
      <c r="AX791" s="22"/>
      <c r="AY791" s="22"/>
      <c r="BA791" s="22"/>
      <c r="BB791" s="22"/>
      <c r="BP791" s="49"/>
      <c r="BX791" s="49"/>
    </row>
    <row r="792" spans="22:76">
      <c r="V792" s="22"/>
      <c r="W792" s="22"/>
      <c r="AA792" s="49"/>
      <c r="AB792" s="49"/>
      <c r="AF792" s="49"/>
      <c r="AS792" s="22"/>
      <c r="AV792" s="22"/>
      <c r="AX792" s="22"/>
      <c r="AY792" s="22"/>
      <c r="BA792" s="22"/>
      <c r="BB792" s="22"/>
      <c r="BP792" s="49"/>
      <c r="BX792" s="49"/>
    </row>
    <row r="793" spans="22:76">
      <c r="V793" s="22"/>
      <c r="W793" s="22"/>
      <c r="AA793" s="49"/>
      <c r="AB793" s="49"/>
      <c r="AF793" s="49"/>
      <c r="AS793" s="22"/>
      <c r="AV793" s="22"/>
      <c r="AX793" s="22"/>
      <c r="AY793" s="22"/>
      <c r="BA793" s="22"/>
      <c r="BB793" s="22"/>
      <c r="BP793" s="49"/>
      <c r="BX793" s="49"/>
    </row>
    <row r="794" spans="22:76">
      <c r="V794" s="22"/>
      <c r="W794" s="22"/>
      <c r="AA794" s="49"/>
      <c r="AB794" s="49"/>
      <c r="AF794" s="49"/>
      <c r="AS794" s="22"/>
      <c r="AV794" s="22"/>
      <c r="AX794" s="22"/>
      <c r="AY794" s="22"/>
      <c r="BA794" s="22"/>
      <c r="BB794" s="22"/>
      <c r="BP794" s="49"/>
      <c r="BX794" s="49"/>
    </row>
    <row r="795" spans="22:76">
      <c r="V795" s="22"/>
      <c r="W795" s="22"/>
      <c r="AA795" s="49"/>
      <c r="AB795" s="49"/>
      <c r="AF795" s="49"/>
      <c r="AS795" s="22"/>
      <c r="AV795" s="22"/>
      <c r="AX795" s="22"/>
      <c r="AY795" s="22"/>
      <c r="BA795" s="22"/>
      <c r="BB795" s="22"/>
      <c r="BP795" s="49"/>
      <c r="BX795" s="49"/>
    </row>
    <row r="796" spans="22:76">
      <c r="V796" s="22"/>
      <c r="W796" s="22"/>
      <c r="AA796" s="49"/>
      <c r="AB796" s="49"/>
      <c r="AF796" s="49"/>
      <c r="AS796" s="22"/>
      <c r="AV796" s="22"/>
      <c r="AX796" s="22"/>
      <c r="AY796" s="22"/>
      <c r="BA796" s="22"/>
      <c r="BB796" s="22"/>
      <c r="BP796" s="49"/>
      <c r="BX796" s="49"/>
    </row>
    <row r="797" spans="22:76">
      <c r="V797" s="22"/>
      <c r="W797" s="22"/>
      <c r="AA797" s="49"/>
      <c r="AB797" s="49"/>
      <c r="AF797" s="49"/>
      <c r="AS797" s="22"/>
      <c r="AV797" s="22"/>
      <c r="AX797" s="22"/>
      <c r="AY797" s="22"/>
      <c r="BA797" s="22"/>
      <c r="BB797" s="22"/>
      <c r="BP797" s="49"/>
      <c r="BX797" s="49"/>
    </row>
    <row r="798" spans="22:76">
      <c r="V798" s="22"/>
      <c r="W798" s="22"/>
      <c r="AA798" s="49"/>
      <c r="AB798" s="49"/>
      <c r="AF798" s="49"/>
      <c r="AS798" s="22"/>
      <c r="AV798" s="22"/>
      <c r="AX798" s="22"/>
      <c r="AY798" s="22"/>
      <c r="BA798" s="22"/>
      <c r="BB798" s="22"/>
      <c r="BP798" s="49"/>
      <c r="BX798" s="49"/>
    </row>
    <row r="799" spans="22:76">
      <c r="V799" s="22"/>
      <c r="W799" s="22"/>
      <c r="AA799" s="49"/>
      <c r="AB799" s="49"/>
      <c r="AF799" s="49"/>
      <c r="AS799" s="22"/>
      <c r="AV799" s="22"/>
      <c r="AX799" s="22"/>
      <c r="AY799" s="22"/>
      <c r="BA799" s="22"/>
      <c r="BB799" s="22"/>
      <c r="BP799" s="49"/>
      <c r="BX799" s="49"/>
    </row>
    <row r="800" spans="22:76">
      <c r="V800" s="22"/>
      <c r="W800" s="22"/>
      <c r="AA800" s="49"/>
      <c r="AB800" s="49"/>
      <c r="AF800" s="49"/>
      <c r="AS800" s="22"/>
      <c r="AV800" s="22"/>
      <c r="AX800" s="22"/>
      <c r="AY800" s="22"/>
      <c r="BA800" s="22"/>
      <c r="BB800" s="22"/>
      <c r="BP800" s="49"/>
      <c r="BX800" s="49"/>
    </row>
    <row r="801" spans="22:76">
      <c r="V801" s="22"/>
      <c r="W801" s="22"/>
      <c r="AA801" s="49"/>
      <c r="AB801" s="49"/>
      <c r="AF801" s="49"/>
      <c r="AS801" s="22"/>
      <c r="AV801" s="22"/>
      <c r="AX801" s="22"/>
      <c r="AY801" s="22"/>
      <c r="BA801" s="22"/>
      <c r="BB801" s="22"/>
      <c r="BP801" s="49"/>
      <c r="BX801" s="49"/>
    </row>
    <row r="802" spans="22:76">
      <c r="V802" s="22"/>
      <c r="W802" s="22"/>
      <c r="AA802" s="49"/>
      <c r="AB802" s="49"/>
      <c r="AF802" s="49"/>
      <c r="AS802" s="22"/>
      <c r="AV802" s="22"/>
      <c r="AX802" s="22"/>
      <c r="AY802" s="22"/>
      <c r="BA802" s="22"/>
      <c r="BB802" s="22"/>
      <c r="BP802" s="49"/>
      <c r="BX802" s="49"/>
    </row>
    <row r="803" spans="22:76">
      <c r="V803" s="22"/>
      <c r="W803" s="22"/>
      <c r="AA803" s="49"/>
      <c r="AB803" s="49"/>
      <c r="AF803" s="49"/>
      <c r="AS803" s="22"/>
      <c r="AV803" s="22"/>
      <c r="AX803" s="22"/>
      <c r="AY803" s="22"/>
      <c r="BA803" s="22"/>
      <c r="BB803" s="22"/>
      <c r="BP803" s="49"/>
      <c r="BX803" s="49"/>
    </row>
    <row r="804" spans="22:76">
      <c r="V804" s="22"/>
      <c r="W804" s="22"/>
      <c r="AA804" s="49"/>
      <c r="AB804" s="49"/>
      <c r="AF804" s="49"/>
      <c r="AS804" s="22"/>
      <c r="AV804" s="22"/>
      <c r="AX804" s="22"/>
      <c r="AY804" s="22"/>
      <c r="BA804" s="22"/>
      <c r="BB804" s="22"/>
      <c r="BP804" s="49"/>
      <c r="BX804" s="49"/>
    </row>
    <row r="805" spans="22:76">
      <c r="V805" s="22"/>
      <c r="W805" s="22"/>
      <c r="AA805" s="49"/>
      <c r="AB805" s="49"/>
      <c r="AF805" s="49"/>
      <c r="AS805" s="22"/>
      <c r="AV805" s="22"/>
      <c r="AX805" s="22"/>
      <c r="AY805" s="22"/>
      <c r="BA805" s="22"/>
      <c r="BB805" s="22"/>
      <c r="BP805" s="49"/>
      <c r="BX805" s="49"/>
    </row>
    <row r="806" spans="22:76">
      <c r="V806" s="22"/>
      <c r="W806" s="22"/>
      <c r="AA806" s="49"/>
      <c r="AB806" s="49"/>
      <c r="AF806" s="49"/>
      <c r="AS806" s="22"/>
      <c r="AV806" s="22"/>
      <c r="AX806" s="22"/>
      <c r="AY806" s="22"/>
      <c r="BA806" s="22"/>
      <c r="BB806" s="22"/>
      <c r="BP806" s="49"/>
      <c r="BX806" s="49"/>
    </row>
    <row r="807" spans="22:76">
      <c r="V807" s="22"/>
      <c r="W807" s="22"/>
      <c r="AA807" s="49"/>
      <c r="AB807" s="49"/>
      <c r="AF807" s="49"/>
      <c r="AS807" s="22"/>
      <c r="AV807" s="22"/>
      <c r="AX807" s="22"/>
      <c r="AY807" s="22"/>
      <c r="BA807" s="22"/>
      <c r="BB807" s="22"/>
      <c r="BP807" s="49"/>
      <c r="BX807" s="49"/>
    </row>
    <row r="808" spans="22:76">
      <c r="V808" s="22"/>
      <c r="W808" s="22"/>
      <c r="AA808" s="49"/>
      <c r="AB808" s="49"/>
      <c r="AF808" s="49"/>
      <c r="AS808" s="22"/>
      <c r="AV808" s="22"/>
      <c r="AX808" s="22"/>
      <c r="AY808" s="22"/>
      <c r="BA808" s="22"/>
      <c r="BB808" s="22"/>
      <c r="BP808" s="49"/>
      <c r="BX808" s="49"/>
    </row>
    <row r="809" spans="22:76">
      <c r="V809" s="22"/>
      <c r="W809" s="22"/>
      <c r="AA809" s="49"/>
      <c r="AB809" s="49"/>
      <c r="AF809" s="49"/>
      <c r="AS809" s="22"/>
      <c r="AV809" s="22"/>
      <c r="AX809" s="22"/>
      <c r="AY809" s="22"/>
      <c r="BA809" s="22"/>
      <c r="BB809" s="22"/>
      <c r="BP809" s="49"/>
      <c r="BX809" s="49"/>
    </row>
    <row r="810" spans="22:76">
      <c r="V810" s="22"/>
      <c r="W810" s="22"/>
      <c r="AA810" s="49"/>
      <c r="AB810" s="49"/>
      <c r="AF810" s="49"/>
      <c r="AS810" s="22"/>
      <c r="AV810" s="22"/>
      <c r="AX810" s="22"/>
      <c r="AY810" s="22"/>
      <c r="BA810" s="22"/>
      <c r="BB810" s="22"/>
      <c r="BP810" s="49"/>
      <c r="BX810" s="49"/>
    </row>
    <row r="811" spans="22:76">
      <c r="V811" s="22"/>
      <c r="W811" s="22"/>
      <c r="AA811" s="49"/>
      <c r="AB811" s="49"/>
      <c r="AF811" s="49"/>
      <c r="AS811" s="22"/>
      <c r="AV811" s="22"/>
      <c r="AX811" s="22"/>
      <c r="AY811" s="22"/>
      <c r="BA811" s="22"/>
      <c r="BB811" s="22"/>
      <c r="BP811" s="49"/>
      <c r="BX811" s="49"/>
    </row>
    <row r="812" spans="22:76">
      <c r="V812" s="22"/>
      <c r="W812" s="22"/>
      <c r="AA812" s="49"/>
      <c r="AB812" s="49"/>
      <c r="AF812" s="49"/>
      <c r="AS812" s="22"/>
      <c r="AV812" s="22"/>
      <c r="AX812" s="22"/>
      <c r="AY812" s="22"/>
      <c r="BA812" s="22"/>
      <c r="BB812" s="22"/>
      <c r="BP812" s="49"/>
      <c r="BX812" s="49"/>
    </row>
    <row r="813" spans="22:76">
      <c r="V813" s="22"/>
      <c r="W813" s="22"/>
      <c r="AA813" s="49"/>
      <c r="AB813" s="49"/>
      <c r="AF813" s="49"/>
      <c r="AS813" s="22"/>
      <c r="AV813" s="22"/>
      <c r="AX813" s="22"/>
      <c r="AY813" s="22"/>
      <c r="BA813" s="22"/>
      <c r="BB813" s="22"/>
      <c r="BP813" s="49"/>
      <c r="BX813" s="49"/>
    </row>
    <row r="814" spans="22:76">
      <c r="V814" s="22"/>
      <c r="W814" s="22"/>
      <c r="AA814" s="49"/>
      <c r="AB814" s="49"/>
      <c r="AF814" s="49"/>
      <c r="AS814" s="22"/>
      <c r="AV814" s="22"/>
      <c r="AX814" s="22"/>
      <c r="AY814" s="22"/>
      <c r="BA814" s="22"/>
      <c r="BB814" s="22"/>
      <c r="BP814" s="49"/>
      <c r="BX814" s="49"/>
    </row>
    <row r="815" spans="22:76">
      <c r="V815" s="22"/>
      <c r="W815" s="22"/>
      <c r="AA815" s="49"/>
      <c r="AB815" s="49"/>
      <c r="AF815" s="49"/>
      <c r="AS815" s="22"/>
      <c r="AV815" s="22"/>
      <c r="AX815" s="22"/>
      <c r="AY815" s="22"/>
      <c r="BA815" s="22"/>
      <c r="BB815" s="22"/>
      <c r="BP815" s="49"/>
      <c r="BX815" s="49"/>
    </row>
    <row r="816" spans="22:76">
      <c r="V816" s="22"/>
      <c r="W816" s="22"/>
      <c r="AA816" s="49"/>
      <c r="AB816" s="49"/>
      <c r="AF816" s="49"/>
      <c r="AS816" s="22"/>
      <c r="AV816" s="22"/>
      <c r="AX816" s="22"/>
      <c r="AY816" s="22"/>
      <c r="BA816" s="22"/>
      <c r="BB816" s="22"/>
      <c r="BP816" s="49"/>
      <c r="BX816" s="49"/>
    </row>
    <row r="817" spans="22:76">
      <c r="V817" s="22"/>
      <c r="W817" s="22"/>
      <c r="AA817" s="49"/>
      <c r="AB817" s="49"/>
      <c r="AF817" s="49"/>
      <c r="AS817" s="22"/>
      <c r="AV817" s="22"/>
      <c r="AX817" s="22"/>
      <c r="AY817" s="22"/>
      <c r="BA817" s="22"/>
      <c r="BB817" s="22"/>
      <c r="BP817" s="49"/>
      <c r="BX817" s="49"/>
    </row>
    <row r="818" spans="22:76">
      <c r="V818" s="22"/>
      <c r="W818" s="22"/>
      <c r="AA818" s="49"/>
      <c r="AB818" s="49"/>
      <c r="AF818" s="49"/>
      <c r="AS818" s="22"/>
      <c r="AV818" s="22"/>
      <c r="AX818" s="22"/>
      <c r="AY818" s="22"/>
      <c r="BA818" s="22"/>
      <c r="BB818" s="22"/>
      <c r="BP818" s="49"/>
      <c r="BX818" s="49"/>
    </row>
    <row r="819" spans="22:76">
      <c r="V819" s="22"/>
      <c r="W819" s="22"/>
      <c r="AA819" s="49"/>
      <c r="AB819" s="49"/>
      <c r="AF819" s="49"/>
      <c r="AS819" s="22"/>
      <c r="AV819" s="22"/>
      <c r="AX819" s="22"/>
      <c r="AY819" s="22"/>
      <c r="BA819" s="22"/>
      <c r="BB819" s="22"/>
      <c r="BP819" s="49"/>
      <c r="BX819" s="49"/>
    </row>
    <row r="820" spans="22:76">
      <c r="V820" s="22"/>
      <c r="W820" s="22"/>
      <c r="AA820" s="49"/>
      <c r="AB820" s="49"/>
      <c r="AF820" s="49"/>
      <c r="AS820" s="22"/>
      <c r="AV820" s="22"/>
      <c r="AX820" s="22"/>
      <c r="AY820" s="22"/>
      <c r="BA820" s="22"/>
      <c r="BB820" s="22"/>
      <c r="BP820" s="49"/>
      <c r="BX820" s="49"/>
    </row>
    <row r="821" spans="22:76">
      <c r="V821" s="22"/>
      <c r="W821" s="22"/>
      <c r="AA821" s="49"/>
      <c r="AB821" s="49"/>
      <c r="AF821" s="49"/>
      <c r="AS821" s="22"/>
      <c r="AV821" s="22"/>
      <c r="AX821" s="22"/>
      <c r="AY821" s="22"/>
      <c r="BA821" s="22"/>
      <c r="BB821" s="22"/>
      <c r="BP821" s="49"/>
      <c r="BX821" s="49"/>
    </row>
    <row r="822" spans="22:76">
      <c r="V822" s="22"/>
      <c r="W822" s="22"/>
      <c r="AA822" s="49"/>
      <c r="AB822" s="49"/>
      <c r="AF822" s="49"/>
      <c r="AS822" s="22"/>
      <c r="AV822" s="22"/>
      <c r="AX822" s="22"/>
      <c r="AY822" s="22"/>
      <c r="BA822" s="22"/>
      <c r="BB822" s="22"/>
      <c r="BP822" s="49"/>
      <c r="BX822" s="49"/>
    </row>
    <row r="823" spans="22:76">
      <c r="V823" s="22"/>
      <c r="W823" s="22"/>
      <c r="AA823" s="49"/>
      <c r="AB823" s="49"/>
      <c r="AF823" s="49"/>
      <c r="AS823" s="22"/>
      <c r="AV823" s="22"/>
      <c r="AX823" s="22"/>
      <c r="AY823" s="22"/>
      <c r="BA823" s="22"/>
      <c r="BB823" s="22"/>
      <c r="BP823" s="49"/>
      <c r="BX823" s="49"/>
    </row>
    <row r="824" spans="22:76">
      <c r="V824" s="22"/>
      <c r="W824" s="22"/>
      <c r="AA824" s="49"/>
      <c r="AB824" s="49"/>
      <c r="AF824" s="49"/>
      <c r="AS824" s="22"/>
      <c r="AV824" s="22"/>
      <c r="AX824" s="22"/>
      <c r="AY824" s="22"/>
      <c r="BA824" s="22"/>
      <c r="BB824" s="22"/>
      <c r="BP824" s="49"/>
      <c r="BX824" s="49"/>
    </row>
    <row r="825" spans="22:76">
      <c r="V825" s="22"/>
      <c r="W825" s="22"/>
      <c r="AA825" s="49"/>
      <c r="AB825" s="49"/>
      <c r="AF825" s="49"/>
      <c r="AS825" s="22"/>
      <c r="AV825" s="22"/>
      <c r="AX825" s="22"/>
      <c r="AY825" s="22"/>
      <c r="BA825" s="22"/>
      <c r="BB825" s="22"/>
      <c r="BP825" s="49"/>
      <c r="BX825" s="49"/>
    </row>
    <row r="826" spans="22:76">
      <c r="V826" s="22"/>
      <c r="W826" s="22"/>
      <c r="AA826" s="49"/>
      <c r="AB826" s="49"/>
      <c r="AF826" s="49"/>
      <c r="AS826" s="22"/>
      <c r="AV826" s="22"/>
      <c r="AX826" s="22"/>
      <c r="AY826" s="22"/>
      <c r="BA826" s="22"/>
      <c r="BB826" s="22"/>
      <c r="BP826" s="49"/>
      <c r="BX826" s="49"/>
    </row>
    <row r="827" spans="22:76">
      <c r="V827" s="22"/>
      <c r="W827" s="22"/>
      <c r="AA827" s="49"/>
      <c r="AB827" s="49"/>
      <c r="AF827" s="49"/>
      <c r="AS827" s="22"/>
      <c r="AV827" s="22"/>
      <c r="AX827" s="22"/>
      <c r="AY827" s="22"/>
      <c r="BA827" s="22"/>
      <c r="BB827" s="22"/>
      <c r="BP827" s="49"/>
      <c r="BX827" s="49"/>
    </row>
    <row r="828" spans="22:76">
      <c r="V828" s="22"/>
      <c r="W828" s="22"/>
      <c r="AA828" s="49"/>
      <c r="AB828" s="49"/>
      <c r="AF828" s="49"/>
      <c r="AS828" s="22"/>
      <c r="AV828" s="22"/>
      <c r="AX828" s="22"/>
      <c r="AY828" s="22"/>
      <c r="BA828" s="22"/>
      <c r="BB828" s="22"/>
      <c r="BP828" s="49"/>
      <c r="BX828" s="49"/>
    </row>
    <row r="829" spans="22:76">
      <c r="V829" s="22"/>
      <c r="W829" s="22"/>
      <c r="AA829" s="49"/>
      <c r="AB829" s="49"/>
      <c r="AF829" s="49"/>
      <c r="AS829" s="22"/>
      <c r="AV829" s="22"/>
      <c r="AX829" s="22"/>
      <c r="AY829" s="22"/>
      <c r="BA829" s="22"/>
      <c r="BB829" s="22"/>
      <c r="BP829" s="49"/>
      <c r="BX829" s="49"/>
    </row>
    <row r="830" spans="22:76">
      <c r="V830" s="22"/>
      <c r="W830" s="22"/>
      <c r="AA830" s="49"/>
      <c r="AB830" s="49"/>
      <c r="AF830" s="49"/>
      <c r="AS830" s="22"/>
      <c r="AV830" s="22"/>
      <c r="AX830" s="22"/>
      <c r="AY830" s="22"/>
      <c r="BA830" s="22"/>
      <c r="BB830" s="22"/>
      <c r="BP830" s="49"/>
      <c r="BX830" s="49"/>
    </row>
    <row r="831" spans="22:76">
      <c r="V831" s="22"/>
      <c r="W831" s="22"/>
      <c r="AA831" s="49"/>
      <c r="AB831" s="49"/>
      <c r="AF831" s="49"/>
      <c r="AS831" s="22"/>
      <c r="AV831" s="22"/>
      <c r="AX831" s="22"/>
      <c r="AY831" s="22"/>
      <c r="BA831" s="22"/>
      <c r="BB831" s="22"/>
      <c r="BP831" s="49"/>
      <c r="BX831" s="49"/>
    </row>
    <row r="832" spans="22:76">
      <c r="V832" s="22"/>
      <c r="W832" s="22"/>
      <c r="AA832" s="49"/>
      <c r="AB832" s="49"/>
      <c r="AF832" s="49"/>
      <c r="AS832" s="22"/>
      <c r="AV832" s="22"/>
      <c r="AX832" s="22"/>
      <c r="AY832" s="22"/>
      <c r="BA832" s="22"/>
      <c r="BB832" s="22"/>
      <c r="BP832" s="49"/>
      <c r="BX832" s="49"/>
    </row>
    <row r="833" spans="22:76">
      <c r="V833" s="22"/>
      <c r="W833" s="22"/>
      <c r="AA833" s="49"/>
      <c r="AB833" s="49"/>
      <c r="AF833" s="49"/>
      <c r="AS833" s="22"/>
      <c r="AV833" s="22"/>
      <c r="AX833" s="22"/>
      <c r="AY833" s="22"/>
      <c r="BA833" s="22"/>
      <c r="BB833" s="22"/>
      <c r="BP833" s="49"/>
      <c r="BX833" s="49"/>
    </row>
    <row r="834" spans="22:76">
      <c r="V834" s="22"/>
      <c r="W834" s="22"/>
      <c r="AA834" s="49"/>
      <c r="AB834" s="49"/>
      <c r="AF834" s="49"/>
      <c r="AS834" s="22"/>
      <c r="AV834" s="22"/>
      <c r="AX834" s="22"/>
      <c r="AY834" s="22"/>
      <c r="BA834" s="22"/>
      <c r="BB834" s="22"/>
      <c r="BP834" s="49"/>
      <c r="BX834" s="49"/>
    </row>
    <row r="835" spans="22:76">
      <c r="V835" s="22"/>
      <c r="W835" s="22"/>
      <c r="AA835" s="49"/>
      <c r="AB835" s="49"/>
      <c r="AF835" s="49"/>
      <c r="AS835" s="22"/>
      <c r="AV835" s="22"/>
      <c r="AX835" s="22"/>
      <c r="AY835" s="22"/>
      <c r="BA835" s="22"/>
      <c r="BB835" s="22"/>
      <c r="BP835" s="49"/>
      <c r="BX835" s="49"/>
    </row>
    <row r="836" spans="22:76">
      <c r="V836" s="22"/>
      <c r="W836" s="22"/>
      <c r="AA836" s="49"/>
      <c r="AB836" s="49"/>
      <c r="AF836" s="49"/>
      <c r="AS836" s="22"/>
      <c r="AV836" s="22"/>
      <c r="AX836" s="22"/>
      <c r="AY836" s="22"/>
      <c r="BA836" s="22"/>
      <c r="BB836" s="22"/>
      <c r="BP836" s="49"/>
      <c r="BX836" s="49"/>
    </row>
    <row r="837" spans="22:76">
      <c r="V837" s="22"/>
      <c r="W837" s="22"/>
      <c r="AA837" s="49"/>
      <c r="AB837" s="49"/>
      <c r="AF837" s="49"/>
      <c r="AS837" s="22"/>
      <c r="AV837" s="22"/>
      <c r="AX837" s="22"/>
      <c r="AY837" s="22"/>
      <c r="BA837" s="22"/>
      <c r="BB837" s="22"/>
      <c r="BP837" s="49"/>
      <c r="BX837" s="49"/>
    </row>
    <row r="838" spans="22:76">
      <c r="V838" s="22"/>
      <c r="W838" s="22"/>
      <c r="AA838" s="49"/>
      <c r="AB838" s="49"/>
      <c r="AF838" s="49"/>
      <c r="AS838" s="22"/>
      <c r="AV838" s="22"/>
      <c r="AX838" s="22"/>
      <c r="AY838" s="22"/>
      <c r="BA838" s="22"/>
      <c r="BB838" s="22"/>
      <c r="BP838" s="49"/>
      <c r="BX838" s="49"/>
    </row>
    <row r="839" spans="22:76">
      <c r="V839" s="22"/>
      <c r="W839" s="22"/>
      <c r="AA839" s="49"/>
      <c r="AB839" s="49"/>
      <c r="AF839" s="49"/>
      <c r="AS839" s="22"/>
      <c r="AV839" s="22"/>
      <c r="AX839" s="22"/>
      <c r="AY839" s="22"/>
      <c r="BA839" s="22"/>
      <c r="BB839" s="22"/>
      <c r="BP839" s="49"/>
      <c r="BX839" s="49"/>
    </row>
    <row r="840" spans="22:76">
      <c r="V840" s="22"/>
      <c r="W840" s="22"/>
      <c r="AA840" s="49"/>
      <c r="AB840" s="49"/>
      <c r="AF840" s="49"/>
      <c r="AS840" s="22"/>
      <c r="AV840" s="22"/>
      <c r="AX840" s="22"/>
      <c r="AY840" s="22"/>
      <c r="BA840" s="22"/>
      <c r="BB840" s="22"/>
      <c r="BP840" s="49"/>
      <c r="BX840" s="49"/>
    </row>
    <row r="841" spans="22:76">
      <c r="V841" s="22"/>
      <c r="W841" s="22"/>
      <c r="AA841" s="49"/>
      <c r="AB841" s="49"/>
      <c r="AF841" s="49"/>
      <c r="AS841" s="22"/>
      <c r="AV841" s="22"/>
      <c r="AX841" s="22"/>
      <c r="AY841" s="22"/>
      <c r="BA841" s="22"/>
      <c r="BB841" s="22"/>
      <c r="BP841" s="49"/>
      <c r="BX841" s="49"/>
    </row>
    <row r="842" spans="22:76">
      <c r="V842" s="22"/>
      <c r="W842" s="22"/>
      <c r="AA842" s="49"/>
      <c r="AB842" s="49"/>
      <c r="AF842" s="49"/>
      <c r="AS842" s="22"/>
      <c r="AV842" s="22"/>
      <c r="AX842" s="22"/>
      <c r="AY842" s="22"/>
      <c r="BA842" s="22"/>
      <c r="BB842" s="22"/>
      <c r="BP842" s="49"/>
      <c r="BX842" s="49"/>
    </row>
    <row r="843" spans="22:76">
      <c r="V843" s="22"/>
      <c r="W843" s="22"/>
      <c r="AA843" s="49"/>
      <c r="AB843" s="49"/>
      <c r="AF843" s="49"/>
      <c r="AS843" s="22"/>
      <c r="AV843" s="22"/>
      <c r="AX843" s="22"/>
      <c r="AY843" s="22"/>
      <c r="BA843" s="22"/>
      <c r="BB843" s="22"/>
      <c r="BP843" s="49"/>
      <c r="BX843" s="49"/>
    </row>
    <row r="844" spans="22:76">
      <c r="V844" s="22"/>
      <c r="W844" s="22"/>
      <c r="AA844" s="49"/>
      <c r="AB844" s="49"/>
      <c r="AF844" s="49"/>
      <c r="AS844" s="22"/>
      <c r="AV844" s="22"/>
      <c r="AX844" s="22"/>
      <c r="AY844" s="22"/>
      <c r="BA844" s="22"/>
      <c r="BB844" s="22"/>
      <c r="BP844" s="49"/>
      <c r="BX844" s="49"/>
    </row>
    <row r="845" spans="22:76">
      <c r="V845" s="22"/>
      <c r="W845" s="22"/>
      <c r="AA845" s="49"/>
      <c r="AB845" s="49"/>
      <c r="AF845" s="49"/>
      <c r="AS845" s="22"/>
      <c r="AV845" s="22"/>
      <c r="AX845" s="22"/>
      <c r="AY845" s="22"/>
      <c r="BA845" s="22"/>
      <c r="BB845" s="22"/>
      <c r="BP845" s="49"/>
      <c r="BX845" s="49"/>
    </row>
    <row r="846" spans="22:76">
      <c r="V846" s="22"/>
      <c r="W846" s="22"/>
      <c r="AA846" s="49"/>
      <c r="AB846" s="49"/>
      <c r="AF846" s="49"/>
      <c r="AS846" s="22"/>
      <c r="AV846" s="22"/>
      <c r="AX846" s="22"/>
      <c r="AY846" s="22"/>
      <c r="BA846" s="22"/>
      <c r="BB846" s="22"/>
      <c r="BP846" s="49"/>
      <c r="BX846" s="49"/>
    </row>
    <row r="847" spans="22:76">
      <c r="V847" s="22"/>
      <c r="W847" s="22"/>
      <c r="AA847" s="49"/>
      <c r="AB847" s="49"/>
      <c r="AF847" s="49"/>
      <c r="AS847" s="22"/>
      <c r="AV847" s="22"/>
      <c r="AX847" s="22"/>
      <c r="AY847" s="22"/>
      <c r="BA847" s="22"/>
      <c r="BB847" s="22"/>
      <c r="BP847" s="49"/>
      <c r="BX847" s="49"/>
    </row>
    <row r="848" spans="22:76">
      <c r="V848" s="22"/>
      <c r="W848" s="22"/>
      <c r="AA848" s="49"/>
      <c r="AB848" s="49"/>
      <c r="AF848" s="49"/>
      <c r="AS848" s="22"/>
      <c r="AV848" s="22"/>
      <c r="AX848" s="22"/>
      <c r="AY848" s="22"/>
      <c r="BA848" s="22"/>
      <c r="BB848" s="22"/>
      <c r="BP848" s="49"/>
      <c r="BX848" s="49"/>
    </row>
    <row r="849" spans="22:76">
      <c r="V849" s="22"/>
      <c r="W849" s="22"/>
      <c r="AA849" s="49"/>
      <c r="AB849" s="49"/>
      <c r="AF849" s="49"/>
      <c r="AS849" s="22"/>
      <c r="AV849" s="22"/>
      <c r="AX849" s="22"/>
      <c r="AY849" s="22"/>
      <c r="BA849" s="22"/>
      <c r="BB849" s="22"/>
      <c r="BP849" s="49"/>
      <c r="BX849" s="49"/>
    </row>
    <row r="850" spans="22:76">
      <c r="V850" s="22"/>
      <c r="W850" s="22"/>
      <c r="AA850" s="49"/>
      <c r="AB850" s="49"/>
      <c r="AF850" s="49"/>
      <c r="AS850" s="22"/>
      <c r="AV850" s="22"/>
      <c r="AX850" s="22"/>
      <c r="AY850" s="22"/>
      <c r="BA850" s="22"/>
      <c r="BB850" s="22"/>
      <c r="BP850" s="49"/>
      <c r="BX850" s="49"/>
    </row>
    <row r="851" spans="22:76">
      <c r="V851" s="22"/>
      <c r="W851" s="22"/>
      <c r="AA851" s="49"/>
      <c r="AB851" s="49"/>
      <c r="AF851" s="49"/>
      <c r="AS851" s="22"/>
      <c r="AV851" s="22"/>
      <c r="AX851" s="22"/>
      <c r="AY851" s="22"/>
      <c r="BA851" s="22"/>
      <c r="BB851" s="22"/>
      <c r="BP851" s="49"/>
      <c r="BX851" s="49"/>
    </row>
    <row r="852" spans="22:76">
      <c r="V852" s="22"/>
      <c r="W852" s="22"/>
      <c r="AA852" s="49"/>
      <c r="AB852" s="49"/>
      <c r="AF852" s="49"/>
      <c r="AS852" s="22"/>
      <c r="AV852" s="22"/>
      <c r="AX852" s="22"/>
      <c r="AY852" s="22"/>
      <c r="BA852" s="22"/>
      <c r="BB852" s="22"/>
      <c r="BP852" s="49"/>
      <c r="BX852" s="49"/>
    </row>
    <row r="853" spans="22:76">
      <c r="V853" s="22"/>
      <c r="W853" s="22"/>
      <c r="AA853" s="49"/>
      <c r="AB853" s="49"/>
      <c r="AF853" s="49"/>
      <c r="AS853" s="22"/>
      <c r="AV853" s="22"/>
      <c r="AX853" s="22"/>
      <c r="AY853" s="22"/>
      <c r="BA853" s="22"/>
      <c r="BB853" s="22"/>
      <c r="BP853" s="49"/>
      <c r="BX853" s="49"/>
    </row>
    <row r="854" spans="22:76">
      <c r="V854" s="22"/>
      <c r="W854" s="22"/>
      <c r="AA854" s="49"/>
      <c r="AB854" s="49"/>
      <c r="AF854" s="49"/>
      <c r="AS854" s="22"/>
      <c r="AV854" s="22"/>
      <c r="AX854" s="22"/>
      <c r="AY854" s="22"/>
      <c r="BA854" s="22"/>
      <c r="BB854" s="22"/>
      <c r="BP854" s="49"/>
      <c r="BX854" s="49"/>
    </row>
    <row r="855" spans="22:76">
      <c r="V855" s="22"/>
      <c r="W855" s="22"/>
      <c r="AA855" s="49"/>
      <c r="AB855" s="49"/>
      <c r="AF855" s="49"/>
      <c r="AS855" s="22"/>
      <c r="AV855" s="22"/>
      <c r="AX855" s="22"/>
      <c r="AY855" s="22"/>
      <c r="BA855" s="22"/>
      <c r="BB855" s="22"/>
      <c r="BP855" s="49"/>
      <c r="BX855" s="49"/>
    </row>
    <row r="856" spans="22:76">
      <c r="V856" s="22"/>
      <c r="W856" s="22"/>
      <c r="AA856" s="49"/>
      <c r="AB856" s="49"/>
      <c r="AF856" s="49"/>
      <c r="AS856" s="22"/>
      <c r="AV856" s="22"/>
      <c r="AX856" s="22"/>
      <c r="AY856" s="22"/>
      <c r="BA856" s="22"/>
      <c r="BB856" s="22"/>
      <c r="BP856" s="49"/>
      <c r="BX856" s="49"/>
    </row>
    <row r="857" spans="22:76">
      <c r="V857" s="22"/>
      <c r="W857" s="22"/>
      <c r="AA857" s="49"/>
      <c r="AB857" s="49"/>
      <c r="AF857" s="49"/>
      <c r="AS857" s="22"/>
      <c r="AV857" s="22"/>
      <c r="AX857" s="22"/>
      <c r="AY857" s="22"/>
      <c r="BA857" s="22"/>
      <c r="BB857" s="22"/>
      <c r="BP857" s="49"/>
      <c r="BX857" s="49"/>
    </row>
    <row r="858" spans="22:76">
      <c r="V858" s="22"/>
      <c r="W858" s="22"/>
      <c r="AA858" s="49"/>
      <c r="AB858" s="49"/>
      <c r="AF858" s="49"/>
      <c r="AS858" s="22"/>
      <c r="AV858" s="22"/>
      <c r="AX858" s="22"/>
      <c r="AY858" s="22"/>
      <c r="BA858" s="22"/>
      <c r="BB858" s="22"/>
      <c r="BP858" s="49"/>
      <c r="BX858" s="49"/>
    </row>
    <row r="859" spans="22:76">
      <c r="V859" s="22"/>
      <c r="W859" s="22"/>
      <c r="AA859" s="49"/>
      <c r="AB859" s="49"/>
      <c r="AF859" s="49"/>
      <c r="AS859" s="22"/>
      <c r="AV859" s="22"/>
      <c r="AX859" s="22"/>
      <c r="AY859" s="22"/>
      <c r="BA859" s="22"/>
      <c r="BB859" s="22"/>
      <c r="BP859" s="49"/>
      <c r="BX859" s="49"/>
    </row>
    <row r="860" spans="22:76">
      <c r="V860" s="22"/>
      <c r="W860" s="22"/>
      <c r="AA860" s="49"/>
      <c r="AB860" s="49"/>
      <c r="AF860" s="49"/>
      <c r="AS860" s="22"/>
      <c r="AV860" s="22"/>
      <c r="AX860" s="22"/>
      <c r="AY860" s="22"/>
      <c r="BA860" s="22"/>
      <c r="BB860" s="22"/>
      <c r="BP860" s="49"/>
      <c r="BX860" s="49"/>
    </row>
    <row r="861" spans="22:76">
      <c r="V861" s="22"/>
      <c r="W861" s="22"/>
      <c r="AA861" s="49"/>
      <c r="AB861" s="49"/>
      <c r="AF861" s="49"/>
      <c r="AS861" s="22"/>
      <c r="AV861" s="22"/>
      <c r="AX861" s="22"/>
      <c r="AY861" s="22"/>
      <c r="BA861" s="22"/>
      <c r="BB861" s="22"/>
      <c r="BP861" s="49"/>
      <c r="BX861" s="49"/>
    </row>
    <row r="862" spans="22:76">
      <c r="V862" s="22"/>
      <c r="W862" s="22"/>
      <c r="AA862" s="49"/>
      <c r="AB862" s="49"/>
      <c r="AF862" s="49"/>
      <c r="AS862" s="22"/>
      <c r="AV862" s="22"/>
      <c r="AX862" s="22"/>
      <c r="AY862" s="22"/>
      <c r="BA862" s="22"/>
      <c r="BB862" s="22"/>
      <c r="BP862" s="49"/>
      <c r="BX862" s="49"/>
    </row>
    <row r="863" spans="22:76">
      <c r="V863" s="22"/>
      <c r="W863" s="22"/>
      <c r="AA863" s="49"/>
      <c r="AB863" s="49"/>
      <c r="AF863" s="49"/>
      <c r="AS863" s="22"/>
      <c r="AV863" s="22"/>
      <c r="AX863" s="22"/>
      <c r="AY863" s="22"/>
      <c r="BA863" s="22"/>
      <c r="BB863" s="22"/>
      <c r="BP863" s="49"/>
      <c r="BX863" s="49"/>
    </row>
    <row r="864" spans="22:76">
      <c r="V864" s="22"/>
      <c r="W864" s="22"/>
      <c r="AA864" s="49"/>
      <c r="AB864" s="49"/>
      <c r="AF864" s="49"/>
      <c r="AS864" s="22"/>
      <c r="AV864" s="22"/>
      <c r="AX864" s="22"/>
      <c r="AY864" s="22"/>
      <c r="BA864" s="22"/>
      <c r="BB864" s="22"/>
      <c r="BP864" s="49"/>
      <c r="BX864" s="49"/>
    </row>
    <row r="865" spans="22:76">
      <c r="V865" s="22"/>
      <c r="W865" s="22"/>
      <c r="AA865" s="49"/>
      <c r="AB865" s="49"/>
      <c r="AF865" s="49"/>
      <c r="AS865" s="22"/>
      <c r="AV865" s="22"/>
      <c r="AX865" s="22"/>
      <c r="AY865" s="22"/>
      <c r="BA865" s="22"/>
      <c r="BB865" s="22"/>
      <c r="BP865" s="49"/>
      <c r="BX865" s="49"/>
    </row>
    <row r="866" spans="22:76">
      <c r="V866" s="22"/>
      <c r="W866" s="22"/>
      <c r="AA866" s="49"/>
      <c r="AB866" s="49"/>
      <c r="AF866" s="49"/>
      <c r="AS866" s="22"/>
      <c r="AV866" s="22"/>
      <c r="AX866" s="22"/>
      <c r="AY866" s="22"/>
      <c r="BA866" s="22"/>
      <c r="BB866" s="22"/>
      <c r="BP866" s="49"/>
      <c r="BX866" s="49"/>
    </row>
    <row r="867" spans="22:76">
      <c r="V867" s="22"/>
      <c r="W867" s="22"/>
      <c r="AA867" s="49"/>
      <c r="AB867" s="49"/>
      <c r="AF867" s="49"/>
      <c r="AS867" s="22"/>
      <c r="AV867" s="22"/>
      <c r="AX867" s="22"/>
      <c r="AY867" s="22"/>
      <c r="BA867" s="22"/>
      <c r="BB867" s="22"/>
      <c r="BP867" s="49"/>
      <c r="BX867" s="49"/>
    </row>
    <row r="868" spans="22:76">
      <c r="V868" s="22"/>
      <c r="W868" s="22"/>
      <c r="AA868" s="49"/>
      <c r="AB868" s="49"/>
      <c r="AF868" s="49"/>
      <c r="AS868" s="22"/>
      <c r="AV868" s="22"/>
      <c r="AX868" s="22"/>
      <c r="AY868" s="22"/>
      <c r="BA868" s="22"/>
      <c r="BB868" s="22"/>
      <c r="BP868" s="49"/>
      <c r="BX868" s="49"/>
    </row>
    <row r="869" spans="22:76">
      <c r="V869" s="22"/>
      <c r="W869" s="22"/>
      <c r="AA869" s="49"/>
      <c r="AB869" s="49"/>
      <c r="AF869" s="49"/>
      <c r="AS869" s="22"/>
      <c r="AV869" s="22"/>
      <c r="AX869" s="22"/>
      <c r="AY869" s="22"/>
      <c r="BA869" s="22"/>
      <c r="BB869" s="22"/>
      <c r="BP869" s="49"/>
      <c r="BX869" s="49"/>
    </row>
    <row r="870" spans="22:76">
      <c r="V870" s="22"/>
      <c r="W870" s="22"/>
      <c r="AA870" s="49"/>
      <c r="AB870" s="49"/>
      <c r="AF870" s="49"/>
      <c r="AS870" s="22"/>
      <c r="AV870" s="22"/>
      <c r="AX870" s="22"/>
      <c r="AY870" s="22"/>
      <c r="BA870" s="22"/>
      <c r="BB870" s="22"/>
      <c r="BP870" s="49"/>
      <c r="BX870" s="49"/>
    </row>
    <row r="871" spans="22:76">
      <c r="V871" s="22"/>
      <c r="W871" s="22"/>
      <c r="AA871" s="49"/>
      <c r="AB871" s="49"/>
      <c r="AF871" s="49"/>
      <c r="AS871" s="22"/>
      <c r="AV871" s="22"/>
      <c r="AX871" s="22"/>
      <c r="AY871" s="22"/>
      <c r="BA871" s="22"/>
      <c r="BB871" s="22"/>
      <c r="BP871" s="49"/>
      <c r="BX871" s="49"/>
    </row>
    <row r="872" spans="22:76">
      <c r="V872" s="22"/>
      <c r="W872" s="22"/>
      <c r="AA872" s="49"/>
      <c r="AB872" s="49"/>
      <c r="AF872" s="49"/>
      <c r="AS872" s="22"/>
      <c r="AV872" s="22"/>
      <c r="AX872" s="22"/>
      <c r="AY872" s="22"/>
      <c r="BA872" s="22"/>
      <c r="BB872" s="22"/>
      <c r="BP872" s="49"/>
      <c r="BX872" s="49"/>
    </row>
    <row r="873" spans="22:76">
      <c r="V873" s="22"/>
      <c r="W873" s="22"/>
      <c r="AA873" s="49"/>
      <c r="AB873" s="49"/>
      <c r="AF873" s="49"/>
      <c r="AS873" s="22"/>
      <c r="AV873" s="22"/>
      <c r="AX873" s="22"/>
      <c r="AY873" s="22"/>
      <c r="BA873" s="22"/>
      <c r="BB873" s="22"/>
      <c r="BP873" s="49"/>
      <c r="BX873" s="49"/>
    </row>
    <row r="874" spans="22:76">
      <c r="V874" s="22"/>
      <c r="W874" s="22"/>
      <c r="AA874" s="49"/>
      <c r="AB874" s="49"/>
      <c r="AF874" s="49"/>
      <c r="AS874" s="22"/>
      <c r="AV874" s="22"/>
      <c r="AX874" s="22"/>
      <c r="AY874" s="22"/>
      <c r="BA874" s="22"/>
      <c r="BB874" s="22"/>
      <c r="BP874" s="49"/>
      <c r="BX874" s="49"/>
    </row>
    <row r="875" spans="22:76">
      <c r="V875" s="22"/>
      <c r="W875" s="22"/>
      <c r="AA875" s="49"/>
      <c r="AB875" s="49"/>
      <c r="AF875" s="49"/>
      <c r="AS875" s="22"/>
      <c r="AV875" s="22"/>
      <c r="AX875" s="22"/>
      <c r="AY875" s="22"/>
      <c r="BA875" s="22"/>
      <c r="BB875" s="22"/>
      <c r="BP875" s="49"/>
      <c r="BX875" s="49"/>
    </row>
    <row r="876" spans="22:76">
      <c r="V876" s="22"/>
      <c r="W876" s="22"/>
      <c r="AA876" s="49"/>
      <c r="AB876" s="49"/>
      <c r="AF876" s="49"/>
      <c r="AS876" s="22"/>
      <c r="AV876" s="22"/>
      <c r="AX876" s="22"/>
      <c r="AY876" s="22"/>
      <c r="BA876" s="22"/>
      <c r="BB876" s="22"/>
      <c r="BP876" s="49"/>
      <c r="BX876" s="49"/>
    </row>
    <row r="877" spans="22:76">
      <c r="V877" s="22"/>
      <c r="W877" s="22"/>
      <c r="AA877" s="49"/>
      <c r="AB877" s="49"/>
      <c r="AF877" s="49"/>
      <c r="AS877" s="22"/>
      <c r="AV877" s="22"/>
      <c r="AX877" s="22"/>
      <c r="AY877" s="22"/>
      <c r="BA877" s="22"/>
      <c r="BB877" s="22"/>
      <c r="BP877" s="49"/>
      <c r="BX877" s="49"/>
    </row>
    <row r="878" spans="22:76">
      <c r="V878" s="22"/>
      <c r="W878" s="22"/>
      <c r="AA878" s="49"/>
      <c r="AB878" s="49"/>
      <c r="AF878" s="49"/>
      <c r="AS878" s="22"/>
      <c r="AV878" s="22"/>
      <c r="AX878" s="22"/>
      <c r="AY878" s="22"/>
      <c r="BA878" s="22"/>
      <c r="BB878" s="22"/>
      <c r="BP878" s="49"/>
      <c r="BX878" s="49"/>
    </row>
    <row r="879" spans="22:76">
      <c r="V879" s="22"/>
      <c r="W879" s="22"/>
      <c r="AA879" s="49"/>
      <c r="AB879" s="49"/>
      <c r="AF879" s="49"/>
      <c r="AS879" s="22"/>
      <c r="AV879" s="22"/>
      <c r="AX879" s="22"/>
      <c r="AY879" s="22"/>
      <c r="BA879" s="22"/>
      <c r="BB879" s="22"/>
      <c r="BP879" s="49"/>
      <c r="BX879" s="49"/>
    </row>
    <row r="880" spans="22:76">
      <c r="V880" s="22"/>
      <c r="W880" s="22"/>
      <c r="AA880" s="49"/>
      <c r="AB880" s="49"/>
      <c r="AF880" s="49"/>
      <c r="AS880" s="22"/>
      <c r="AV880" s="22"/>
      <c r="AX880" s="22"/>
      <c r="AY880" s="22"/>
      <c r="BA880" s="22"/>
      <c r="BB880" s="22"/>
      <c r="BP880" s="49"/>
      <c r="BX880" s="49"/>
    </row>
    <row r="881" spans="22:76">
      <c r="V881" s="22"/>
      <c r="W881" s="22"/>
      <c r="AA881" s="49"/>
      <c r="AB881" s="49"/>
      <c r="AF881" s="49"/>
      <c r="AS881" s="22"/>
      <c r="AV881" s="22"/>
      <c r="AX881" s="22"/>
      <c r="AY881" s="22"/>
      <c r="BA881" s="22"/>
      <c r="BB881" s="22"/>
      <c r="BP881" s="49"/>
      <c r="BX881" s="49"/>
    </row>
    <row r="882" spans="22:76">
      <c r="V882" s="22"/>
      <c r="W882" s="22"/>
      <c r="AA882" s="49"/>
      <c r="AB882" s="49"/>
      <c r="AF882" s="49"/>
      <c r="AS882" s="22"/>
      <c r="AV882" s="22"/>
      <c r="AX882" s="22"/>
      <c r="AY882" s="22"/>
      <c r="BA882" s="22"/>
      <c r="BB882" s="22"/>
      <c r="BP882" s="49"/>
      <c r="BX882" s="49"/>
    </row>
    <row r="883" spans="22:76">
      <c r="V883" s="22"/>
      <c r="W883" s="22"/>
      <c r="AA883" s="49"/>
      <c r="AB883" s="49"/>
      <c r="AF883" s="49"/>
      <c r="AS883" s="22"/>
      <c r="AV883" s="22"/>
      <c r="AX883" s="22"/>
      <c r="AY883" s="22"/>
      <c r="BA883" s="22"/>
      <c r="BB883" s="22"/>
      <c r="BP883" s="49"/>
      <c r="BX883" s="49"/>
    </row>
    <row r="884" spans="22:76">
      <c r="V884" s="22"/>
      <c r="W884" s="22"/>
      <c r="AA884" s="49"/>
      <c r="AB884" s="49"/>
      <c r="AF884" s="49"/>
      <c r="AS884" s="22"/>
      <c r="AV884" s="22"/>
      <c r="AX884" s="22"/>
      <c r="AY884" s="22"/>
      <c r="BA884" s="22"/>
      <c r="BB884" s="22"/>
      <c r="BP884" s="49"/>
      <c r="BX884" s="49"/>
    </row>
    <row r="885" spans="22:76">
      <c r="V885" s="22"/>
      <c r="W885" s="22"/>
      <c r="AA885" s="49"/>
      <c r="AB885" s="49"/>
      <c r="AF885" s="49"/>
      <c r="AS885" s="22"/>
      <c r="AV885" s="22"/>
      <c r="AX885" s="22"/>
      <c r="AY885" s="22"/>
      <c r="BA885" s="22"/>
      <c r="BB885" s="22"/>
      <c r="BP885" s="49"/>
      <c r="BX885" s="49"/>
    </row>
    <row r="886" spans="22:76">
      <c r="V886" s="22"/>
      <c r="W886" s="22"/>
      <c r="AA886" s="49"/>
      <c r="AB886" s="49"/>
      <c r="AF886" s="49"/>
      <c r="AS886" s="22"/>
      <c r="AV886" s="22"/>
      <c r="AX886" s="22"/>
      <c r="AY886" s="22"/>
      <c r="BA886" s="22"/>
      <c r="BB886" s="22"/>
      <c r="BP886" s="49"/>
      <c r="BX886" s="49"/>
    </row>
    <row r="887" spans="22:76">
      <c r="V887" s="22"/>
      <c r="W887" s="22"/>
      <c r="AA887" s="49"/>
      <c r="AB887" s="49"/>
      <c r="AF887" s="49"/>
      <c r="AS887" s="22"/>
      <c r="AV887" s="22"/>
      <c r="AX887" s="22"/>
      <c r="AY887" s="22"/>
      <c r="BA887" s="22"/>
      <c r="BB887" s="22"/>
      <c r="BP887" s="49"/>
      <c r="BX887" s="49"/>
    </row>
    <row r="888" spans="22:76">
      <c r="V888" s="22"/>
      <c r="W888" s="22"/>
      <c r="AA888" s="49"/>
      <c r="AB888" s="49"/>
      <c r="AF888" s="49"/>
      <c r="AS888" s="22"/>
      <c r="AV888" s="22"/>
      <c r="AX888" s="22"/>
      <c r="AY888" s="22"/>
      <c r="BA888" s="22"/>
      <c r="BB888" s="22"/>
      <c r="BP888" s="49"/>
      <c r="BX888" s="49"/>
    </row>
    <row r="889" spans="22:76">
      <c r="V889" s="22"/>
      <c r="W889" s="22"/>
      <c r="AA889" s="49"/>
      <c r="AB889" s="49"/>
      <c r="AF889" s="49"/>
      <c r="AS889" s="22"/>
      <c r="AV889" s="22"/>
      <c r="AX889" s="22"/>
      <c r="AY889" s="22"/>
      <c r="BA889" s="22"/>
      <c r="BB889" s="22"/>
      <c r="BP889" s="49"/>
      <c r="BX889" s="49"/>
    </row>
    <row r="890" spans="22:76">
      <c r="V890" s="22"/>
      <c r="W890" s="22"/>
      <c r="AA890" s="49"/>
      <c r="AB890" s="49"/>
      <c r="AF890" s="49"/>
      <c r="AS890" s="22"/>
      <c r="AV890" s="22"/>
      <c r="AX890" s="22"/>
      <c r="AY890" s="22"/>
      <c r="BA890" s="22"/>
      <c r="BB890" s="22"/>
      <c r="BP890" s="49"/>
      <c r="BX890" s="49"/>
    </row>
    <row r="891" spans="22:76">
      <c r="V891" s="22"/>
      <c r="W891" s="22"/>
      <c r="AA891" s="49"/>
      <c r="AB891" s="49"/>
      <c r="AF891" s="49"/>
      <c r="AS891" s="22"/>
      <c r="AV891" s="22"/>
      <c r="AX891" s="22"/>
      <c r="AY891" s="22"/>
      <c r="BA891" s="22"/>
      <c r="BB891" s="22"/>
      <c r="BP891" s="49"/>
      <c r="BX891" s="49"/>
    </row>
    <row r="892" spans="22:76">
      <c r="V892" s="22"/>
      <c r="W892" s="22"/>
      <c r="AA892" s="49"/>
      <c r="AB892" s="49"/>
      <c r="AF892" s="49"/>
      <c r="AS892" s="22"/>
      <c r="AV892" s="22"/>
      <c r="AX892" s="22"/>
      <c r="AY892" s="22"/>
      <c r="BA892" s="22"/>
      <c r="BB892" s="22"/>
      <c r="BP892" s="49"/>
      <c r="BX892" s="49"/>
    </row>
    <row r="893" spans="22:76">
      <c r="V893" s="22"/>
      <c r="W893" s="22"/>
      <c r="AA893" s="49"/>
      <c r="AB893" s="49"/>
      <c r="AF893" s="49"/>
      <c r="AS893" s="22"/>
      <c r="AV893" s="22"/>
      <c r="AX893" s="22"/>
      <c r="AY893" s="22"/>
      <c r="BA893" s="22"/>
      <c r="BB893" s="22"/>
      <c r="BP893" s="49"/>
      <c r="BX893" s="49"/>
    </row>
    <row r="894" spans="22:76">
      <c r="V894" s="22"/>
      <c r="W894" s="22"/>
      <c r="AA894" s="49"/>
      <c r="AB894" s="49"/>
      <c r="AF894" s="49"/>
      <c r="AS894" s="22"/>
      <c r="AV894" s="22"/>
      <c r="AX894" s="22"/>
      <c r="AY894" s="22"/>
      <c r="BA894" s="22"/>
      <c r="BB894" s="22"/>
      <c r="BP894" s="49"/>
      <c r="BX894" s="49"/>
    </row>
    <row r="895" spans="22:76">
      <c r="V895" s="22"/>
      <c r="W895" s="22"/>
      <c r="AA895" s="49"/>
      <c r="AB895" s="49"/>
      <c r="AF895" s="49"/>
      <c r="AS895" s="22"/>
      <c r="AV895" s="22"/>
      <c r="AX895" s="22"/>
      <c r="AY895" s="22"/>
      <c r="BA895" s="22"/>
      <c r="BB895" s="22"/>
      <c r="BP895" s="49"/>
      <c r="BX895" s="49"/>
    </row>
    <row r="896" spans="22:76">
      <c r="V896" s="22"/>
      <c r="W896" s="22"/>
      <c r="AA896" s="49"/>
      <c r="AB896" s="49"/>
      <c r="AF896" s="49"/>
      <c r="AS896" s="22"/>
      <c r="AV896" s="22"/>
      <c r="AX896" s="22"/>
      <c r="AY896" s="22"/>
      <c r="BA896" s="22"/>
      <c r="BB896" s="22"/>
      <c r="BP896" s="49"/>
      <c r="BX896" s="49"/>
    </row>
    <row r="897" spans="22:76">
      <c r="V897" s="22"/>
      <c r="W897" s="22"/>
      <c r="AA897" s="49"/>
      <c r="AB897" s="49"/>
      <c r="AF897" s="49"/>
      <c r="AS897" s="22"/>
      <c r="AV897" s="22"/>
      <c r="AX897" s="22"/>
      <c r="AY897" s="22"/>
      <c r="BA897" s="22"/>
      <c r="BB897" s="22"/>
      <c r="BP897" s="49"/>
      <c r="BX897" s="49"/>
    </row>
    <row r="898" spans="22:76">
      <c r="V898" s="22"/>
      <c r="W898" s="22"/>
      <c r="AA898" s="49"/>
      <c r="AB898" s="49"/>
      <c r="AF898" s="49"/>
      <c r="AS898" s="22"/>
      <c r="AV898" s="22"/>
      <c r="AX898" s="22"/>
      <c r="AY898" s="22"/>
      <c r="BA898" s="22"/>
      <c r="BB898" s="22"/>
      <c r="BP898" s="49"/>
      <c r="BX898" s="49"/>
    </row>
    <row r="899" spans="22:76">
      <c r="V899" s="22"/>
      <c r="W899" s="22"/>
      <c r="AA899" s="49"/>
      <c r="AB899" s="49"/>
      <c r="AF899" s="49"/>
      <c r="AS899" s="22"/>
      <c r="AV899" s="22"/>
      <c r="AX899" s="22"/>
      <c r="AY899" s="22"/>
      <c r="BA899" s="22"/>
      <c r="BB899" s="22"/>
      <c r="BP899" s="49"/>
      <c r="BX899" s="49"/>
    </row>
    <row r="900" spans="22:76">
      <c r="V900" s="22"/>
      <c r="W900" s="22"/>
      <c r="AA900" s="49"/>
      <c r="AB900" s="49"/>
      <c r="AF900" s="49"/>
      <c r="AS900" s="22"/>
      <c r="AV900" s="22"/>
      <c r="AX900" s="22"/>
      <c r="AY900" s="22"/>
      <c r="BA900" s="22"/>
      <c r="BB900" s="22"/>
      <c r="BP900" s="49"/>
      <c r="BX900" s="49"/>
    </row>
    <row r="901" spans="22:76">
      <c r="V901" s="22"/>
      <c r="W901" s="22"/>
      <c r="AA901" s="49"/>
      <c r="AB901" s="49"/>
      <c r="AF901" s="49"/>
      <c r="AS901" s="22"/>
      <c r="AV901" s="22"/>
      <c r="AX901" s="22"/>
      <c r="AY901" s="22"/>
      <c r="BA901" s="22"/>
      <c r="BB901" s="22"/>
      <c r="BP901" s="49"/>
      <c r="BX901" s="49"/>
    </row>
    <row r="902" spans="22:76">
      <c r="V902" s="22"/>
      <c r="W902" s="22"/>
      <c r="AA902" s="49"/>
      <c r="AB902" s="49"/>
      <c r="AF902" s="49"/>
      <c r="AS902" s="22"/>
      <c r="AV902" s="22"/>
      <c r="AX902" s="22"/>
      <c r="AY902" s="22"/>
      <c r="BA902" s="22"/>
      <c r="BB902" s="22"/>
      <c r="BP902" s="49"/>
      <c r="BX902" s="49"/>
    </row>
    <row r="903" spans="22:76">
      <c r="V903" s="22"/>
      <c r="W903" s="22"/>
      <c r="AA903" s="49"/>
      <c r="AB903" s="49"/>
      <c r="AF903" s="49"/>
      <c r="AS903" s="22"/>
      <c r="AV903" s="22"/>
      <c r="AX903" s="22"/>
      <c r="AY903" s="22"/>
      <c r="BA903" s="22"/>
      <c r="BB903" s="22"/>
      <c r="BP903" s="49"/>
      <c r="BX903" s="49"/>
    </row>
    <row r="904" spans="22:76">
      <c r="V904" s="22"/>
      <c r="W904" s="22"/>
      <c r="AA904" s="49"/>
      <c r="AB904" s="49"/>
      <c r="AF904" s="49"/>
      <c r="AS904" s="22"/>
      <c r="AV904" s="22"/>
      <c r="AX904" s="22"/>
      <c r="AY904" s="22"/>
      <c r="BA904" s="22"/>
      <c r="BB904" s="22"/>
      <c r="BP904" s="49"/>
      <c r="BX904" s="49"/>
    </row>
    <row r="905" spans="22:76">
      <c r="V905" s="22"/>
      <c r="W905" s="22"/>
      <c r="AA905" s="49"/>
      <c r="AB905" s="49"/>
      <c r="AF905" s="49"/>
      <c r="AS905" s="22"/>
      <c r="AV905" s="22"/>
      <c r="AX905" s="22"/>
      <c r="AY905" s="22"/>
      <c r="BA905" s="22"/>
      <c r="BB905" s="22"/>
      <c r="BP905" s="49"/>
      <c r="BX905" s="49"/>
    </row>
    <row r="906" spans="22:76">
      <c r="V906" s="22"/>
      <c r="W906" s="22"/>
      <c r="AA906" s="49"/>
      <c r="AB906" s="49"/>
      <c r="AF906" s="49"/>
      <c r="AS906" s="22"/>
      <c r="AV906" s="22"/>
      <c r="AX906" s="22"/>
      <c r="AY906" s="22"/>
      <c r="BA906" s="22"/>
      <c r="BB906" s="22"/>
      <c r="BP906" s="49"/>
      <c r="BX906" s="49"/>
    </row>
    <row r="907" spans="22:76">
      <c r="V907" s="22"/>
      <c r="W907" s="22"/>
      <c r="AA907" s="49"/>
      <c r="AB907" s="49"/>
      <c r="AF907" s="49"/>
      <c r="AS907" s="22"/>
      <c r="AV907" s="22"/>
      <c r="AX907" s="22"/>
      <c r="AY907" s="22"/>
      <c r="BA907" s="22"/>
      <c r="BB907" s="22"/>
      <c r="BP907" s="49"/>
      <c r="BX907" s="49"/>
    </row>
    <row r="908" spans="22:76">
      <c r="V908" s="22"/>
      <c r="W908" s="22"/>
      <c r="AA908" s="49"/>
      <c r="AB908" s="49"/>
      <c r="AF908" s="49"/>
      <c r="AS908" s="22"/>
      <c r="AV908" s="22"/>
      <c r="AX908" s="22"/>
      <c r="AY908" s="22"/>
      <c r="BA908" s="22"/>
      <c r="BB908" s="22"/>
      <c r="BP908" s="49"/>
      <c r="BX908" s="49"/>
    </row>
    <row r="909" spans="22:76">
      <c r="V909" s="22"/>
      <c r="W909" s="22"/>
      <c r="AA909" s="49"/>
      <c r="AB909" s="49"/>
      <c r="AF909" s="49"/>
      <c r="AS909" s="22"/>
      <c r="AV909" s="22"/>
      <c r="AX909" s="22"/>
      <c r="AY909" s="22"/>
      <c r="BA909" s="22"/>
      <c r="BB909" s="22"/>
      <c r="BP909" s="49"/>
      <c r="BX909" s="49"/>
    </row>
    <row r="910" spans="22:76">
      <c r="V910" s="22"/>
      <c r="W910" s="22"/>
      <c r="AA910" s="49"/>
      <c r="AB910" s="49"/>
      <c r="AF910" s="49"/>
      <c r="AS910" s="22"/>
      <c r="AV910" s="22"/>
      <c r="AX910" s="22"/>
      <c r="AY910" s="22"/>
      <c r="BA910" s="22"/>
      <c r="BB910" s="22"/>
      <c r="BP910" s="49"/>
      <c r="BX910" s="49"/>
    </row>
    <row r="911" spans="22:76">
      <c r="V911" s="22"/>
      <c r="W911" s="22"/>
      <c r="AA911" s="49"/>
      <c r="AB911" s="49"/>
      <c r="AF911" s="49"/>
      <c r="AS911" s="22"/>
      <c r="AV911" s="22"/>
      <c r="AX911" s="22"/>
      <c r="AY911" s="22"/>
      <c r="BA911" s="22"/>
      <c r="BB911" s="22"/>
      <c r="BP911" s="49"/>
      <c r="BX911" s="49"/>
    </row>
    <row r="912" spans="22:76">
      <c r="V912" s="22"/>
      <c r="W912" s="22"/>
      <c r="AA912" s="49"/>
      <c r="AB912" s="49"/>
      <c r="AF912" s="49"/>
      <c r="AS912" s="22"/>
      <c r="AV912" s="22"/>
      <c r="AX912" s="22"/>
      <c r="AY912" s="22"/>
      <c r="BA912" s="22"/>
      <c r="BB912" s="22"/>
      <c r="BP912" s="49"/>
      <c r="BX912" s="49"/>
    </row>
    <row r="913" spans="22:76">
      <c r="V913" s="22"/>
      <c r="W913" s="22"/>
      <c r="AA913" s="49"/>
      <c r="AB913" s="49"/>
      <c r="AF913" s="49"/>
      <c r="AS913" s="22"/>
      <c r="AV913" s="22"/>
      <c r="AX913" s="22"/>
      <c r="AY913" s="22"/>
      <c r="BA913" s="22"/>
      <c r="BB913" s="22"/>
      <c r="BP913" s="49"/>
      <c r="BX913" s="49"/>
    </row>
    <row r="914" spans="22:76">
      <c r="V914" s="22"/>
      <c r="W914" s="22"/>
      <c r="AA914" s="49"/>
      <c r="AB914" s="49"/>
      <c r="AF914" s="49"/>
      <c r="AS914" s="22"/>
      <c r="AV914" s="22"/>
      <c r="AX914" s="22"/>
      <c r="AY914" s="22"/>
      <c r="BA914" s="22"/>
      <c r="BB914" s="22"/>
      <c r="BP914" s="49"/>
      <c r="BX914" s="49"/>
    </row>
    <row r="915" spans="22:76">
      <c r="V915" s="22"/>
      <c r="W915" s="22"/>
      <c r="AA915" s="49"/>
      <c r="AB915" s="49"/>
      <c r="AF915" s="49"/>
      <c r="AS915" s="22"/>
      <c r="AV915" s="22"/>
      <c r="AX915" s="22"/>
      <c r="AY915" s="22"/>
      <c r="BA915" s="22"/>
      <c r="BB915" s="22"/>
      <c r="BP915" s="49"/>
      <c r="BX915" s="49"/>
    </row>
    <row r="916" spans="22:76">
      <c r="V916" s="22"/>
      <c r="W916" s="22"/>
      <c r="AA916" s="49"/>
      <c r="AB916" s="49"/>
      <c r="AF916" s="49"/>
      <c r="AS916" s="22"/>
      <c r="AV916" s="22"/>
      <c r="AX916" s="22"/>
      <c r="AY916" s="22"/>
      <c r="BA916" s="22"/>
      <c r="BB916" s="22"/>
      <c r="BP916" s="49"/>
      <c r="BX916" s="49"/>
    </row>
    <row r="917" spans="22:76">
      <c r="V917" s="22"/>
      <c r="W917" s="22"/>
      <c r="AA917" s="49"/>
      <c r="AB917" s="49"/>
      <c r="AF917" s="49"/>
      <c r="AS917" s="22"/>
      <c r="AV917" s="22"/>
      <c r="AX917" s="22"/>
      <c r="AY917" s="22"/>
      <c r="BA917" s="22"/>
      <c r="BB917" s="22"/>
      <c r="BP917" s="49"/>
      <c r="BX917" s="49"/>
    </row>
    <row r="918" spans="22:76">
      <c r="V918" s="22"/>
      <c r="W918" s="22"/>
      <c r="AA918" s="49"/>
      <c r="AB918" s="49"/>
      <c r="AF918" s="49"/>
      <c r="AS918" s="22"/>
      <c r="AV918" s="22"/>
      <c r="AX918" s="22"/>
      <c r="AY918" s="22"/>
      <c r="BA918" s="22"/>
      <c r="BB918" s="22"/>
      <c r="BP918" s="49"/>
      <c r="BX918" s="49"/>
    </row>
    <row r="919" spans="22:76">
      <c r="V919" s="22"/>
      <c r="W919" s="22"/>
      <c r="AA919" s="49"/>
      <c r="AB919" s="49"/>
      <c r="AF919" s="49"/>
      <c r="AS919" s="22"/>
      <c r="AV919" s="22"/>
      <c r="AX919" s="22"/>
      <c r="AY919" s="22"/>
      <c r="BA919" s="22"/>
      <c r="BB919" s="22"/>
      <c r="BP919" s="49"/>
      <c r="BX919" s="49"/>
    </row>
    <row r="920" spans="22:76">
      <c r="V920" s="22"/>
      <c r="W920" s="22"/>
      <c r="AA920" s="49"/>
      <c r="AB920" s="49"/>
      <c r="AF920" s="49"/>
      <c r="AS920" s="22"/>
      <c r="AV920" s="22"/>
      <c r="AX920" s="22"/>
      <c r="AY920" s="22"/>
      <c r="BA920" s="22"/>
      <c r="BB920" s="22"/>
      <c r="BP920" s="49"/>
      <c r="BX920" s="49"/>
    </row>
    <row r="921" spans="22:76">
      <c r="V921" s="22"/>
      <c r="W921" s="22"/>
      <c r="AA921" s="49"/>
      <c r="AB921" s="49"/>
      <c r="AF921" s="49"/>
      <c r="AS921" s="22"/>
      <c r="AV921" s="22"/>
      <c r="AX921" s="22"/>
      <c r="AY921" s="22"/>
      <c r="BA921" s="22"/>
      <c r="BB921" s="22"/>
      <c r="BP921" s="49"/>
      <c r="BX921" s="49"/>
    </row>
    <row r="922" spans="22:76">
      <c r="V922" s="22"/>
      <c r="W922" s="22"/>
      <c r="AA922" s="49"/>
      <c r="AB922" s="49"/>
      <c r="AF922" s="49"/>
      <c r="AS922" s="22"/>
      <c r="AV922" s="22"/>
      <c r="AX922" s="22"/>
      <c r="AY922" s="22"/>
      <c r="BA922" s="22"/>
      <c r="BB922" s="22"/>
      <c r="BP922" s="49"/>
      <c r="BX922" s="49"/>
    </row>
    <row r="923" spans="22:76">
      <c r="V923" s="22"/>
      <c r="W923" s="22"/>
      <c r="AA923" s="49"/>
      <c r="AB923" s="49"/>
      <c r="AF923" s="49"/>
      <c r="AS923" s="22"/>
      <c r="AV923" s="22"/>
      <c r="AX923" s="22"/>
      <c r="AY923" s="22"/>
      <c r="BA923" s="22"/>
      <c r="BB923" s="22"/>
      <c r="BP923" s="49"/>
      <c r="BX923" s="49"/>
    </row>
    <row r="924" spans="22:76">
      <c r="V924" s="22"/>
      <c r="W924" s="22"/>
      <c r="AA924" s="49"/>
      <c r="AB924" s="49"/>
      <c r="AF924" s="49"/>
      <c r="AS924" s="22"/>
      <c r="AV924" s="22"/>
      <c r="AX924" s="22"/>
      <c r="AY924" s="22"/>
      <c r="BA924" s="22"/>
      <c r="BB924" s="22"/>
      <c r="BP924" s="49"/>
      <c r="BX924" s="49"/>
    </row>
    <row r="925" spans="22:76">
      <c r="V925" s="22"/>
      <c r="W925" s="22"/>
      <c r="AA925" s="49"/>
      <c r="AB925" s="49"/>
      <c r="AF925" s="49"/>
      <c r="AS925" s="22"/>
      <c r="AV925" s="22"/>
      <c r="AX925" s="22"/>
      <c r="AY925" s="22"/>
      <c r="BA925" s="22"/>
      <c r="BB925" s="22"/>
      <c r="BP925" s="49"/>
      <c r="BX925" s="49"/>
    </row>
    <row r="926" spans="22:76">
      <c r="V926" s="22"/>
      <c r="W926" s="22"/>
      <c r="AA926" s="49"/>
      <c r="AB926" s="49"/>
      <c r="AF926" s="49"/>
      <c r="AS926" s="22"/>
      <c r="AV926" s="22"/>
      <c r="AX926" s="22"/>
      <c r="AY926" s="22"/>
      <c r="BA926" s="22"/>
      <c r="BB926" s="22"/>
      <c r="BP926" s="49"/>
      <c r="BX926" s="49"/>
    </row>
    <row r="927" spans="22:76">
      <c r="V927" s="22"/>
      <c r="W927" s="22"/>
      <c r="AA927" s="49"/>
      <c r="AB927" s="49"/>
      <c r="AF927" s="49"/>
      <c r="AS927" s="22"/>
      <c r="AV927" s="22"/>
      <c r="AX927" s="22"/>
      <c r="AY927" s="22"/>
      <c r="BA927" s="22"/>
      <c r="BB927" s="22"/>
      <c r="BP927" s="49"/>
      <c r="BX927" s="49"/>
    </row>
    <row r="928" spans="22:76">
      <c r="V928" s="22"/>
      <c r="W928" s="22"/>
      <c r="AA928" s="49"/>
      <c r="AB928" s="49"/>
      <c r="AF928" s="49"/>
      <c r="AS928" s="22"/>
      <c r="AV928" s="22"/>
      <c r="AX928" s="22"/>
      <c r="AY928" s="22"/>
      <c r="BA928" s="22"/>
      <c r="BB928" s="22"/>
      <c r="BP928" s="49"/>
      <c r="BX928" s="49"/>
    </row>
    <row r="929" spans="22:76">
      <c r="V929" s="22"/>
      <c r="W929" s="22"/>
      <c r="AA929" s="49"/>
      <c r="AB929" s="49"/>
      <c r="AF929" s="49"/>
      <c r="AS929" s="22"/>
      <c r="AV929" s="22"/>
      <c r="AX929" s="22"/>
      <c r="AY929" s="22"/>
      <c r="BA929" s="22"/>
      <c r="BB929" s="22"/>
      <c r="BP929" s="49"/>
      <c r="BX929" s="49"/>
    </row>
    <row r="930" spans="22:76">
      <c r="V930" s="22"/>
      <c r="W930" s="22"/>
      <c r="AA930" s="49"/>
      <c r="AB930" s="49"/>
      <c r="AF930" s="49"/>
      <c r="AS930" s="22"/>
      <c r="AV930" s="22"/>
      <c r="AX930" s="22"/>
      <c r="AY930" s="22"/>
      <c r="BA930" s="22"/>
      <c r="BB930" s="22"/>
      <c r="BP930" s="49"/>
      <c r="BX930" s="49"/>
    </row>
    <row r="931" spans="22:76">
      <c r="V931" s="22"/>
      <c r="W931" s="22"/>
      <c r="AA931" s="49"/>
      <c r="AB931" s="49"/>
      <c r="AF931" s="49"/>
      <c r="AS931" s="22"/>
      <c r="AV931" s="22"/>
      <c r="AX931" s="22"/>
      <c r="AY931" s="22"/>
      <c r="BA931" s="22"/>
      <c r="BB931" s="22"/>
      <c r="BP931" s="49"/>
      <c r="BX931" s="49"/>
    </row>
    <row r="932" spans="22:76">
      <c r="V932" s="22"/>
      <c r="W932" s="22"/>
      <c r="AA932" s="49"/>
      <c r="AB932" s="49"/>
      <c r="AF932" s="49"/>
      <c r="AS932" s="22"/>
      <c r="AV932" s="22"/>
      <c r="AX932" s="22"/>
      <c r="AY932" s="22"/>
      <c r="BA932" s="22"/>
      <c r="BB932" s="22"/>
      <c r="BP932" s="49"/>
      <c r="BX932" s="49"/>
    </row>
    <row r="933" spans="22:76">
      <c r="V933" s="22"/>
      <c r="W933" s="22"/>
      <c r="AA933" s="49"/>
      <c r="AB933" s="49"/>
      <c r="AF933" s="49"/>
      <c r="AS933" s="22"/>
      <c r="AV933" s="22"/>
      <c r="AX933" s="22"/>
      <c r="AY933" s="22"/>
      <c r="BA933" s="22"/>
      <c r="BB933" s="22"/>
      <c r="BP933" s="49"/>
      <c r="BX933" s="49"/>
    </row>
    <row r="934" spans="22:76">
      <c r="V934" s="22"/>
      <c r="W934" s="22"/>
      <c r="AA934" s="49"/>
      <c r="AB934" s="49"/>
      <c r="AF934" s="49"/>
      <c r="AS934" s="22"/>
      <c r="AV934" s="22"/>
      <c r="AX934" s="22"/>
      <c r="AY934" s="22"/>
      <c r="BA934" s="22"/>
      <c r="BB934" s="22"/>
      <c r="BP934" s="49"/>
      <c r="BX934" s="49"/>
    </row>
    <row r="935" spans="22:76">
      <c r="V935" s="22"/>
      <c r="W935" s="22"/>
      <c r="AA935" s="49"/>
      <c r="AB935" s="49"/>
      <c r="AF935" s="49"/>
      <c r="AS935" s="22"/>
      <c r="AV935" s="22"/>
      <c r="AX935" s="22"/>
      <c r="AY935" s="22"/>
      <c r="BA935" s="22"/>
      <c r="BB935" s="22"/>
      <c r="BP935" s="49"/>
      <c r="BX935" s="49"/>
    </row>
    <row r="936" spans="22:76">
      <c r="V936" s="22"/>
      <c r="W936" s="22"/>
      <c r="AA936" s="49"/>
      <c r="AB936" s="49"/>
      <c r="AF936" s="49"/>
      <c r="AS936" s="22"/>
      <c r="AV936" s="22"/>
      <c r="AX936" s="22"/>
      <c r="AY936" s="22"/>
      <c r="BA936" s="22"/>
      <c r="BB936" s="22"/>
      <c r="BP936" s="49"/>
      <c r="BX936" s="49"/>
    </row>
    <row r="937" spans="22:76">
      <c r="V937" s="22"/>
      <c r="W937" s="22"/>
      <c r="AA937" s="49"/>
      <c r="AB937" s="49"/>
      <c r="AF937" s="49"/>
      <c r="AS937" s="22"/>
      <c r="AV937" s="22"/>
      <c r="AX937" s="22"/>
      <c r="AY937" s="22"/>
      <c r="BA937" s="22"/>
      <c r="BB937" s="22"/>
      <c r="BP937" s="49"/>
      <c r="BX937" s="49"/>
    </row>
    <row r="938" spans="22:76">
      <c r="V938" s="22"/>
      <c r="W938" s="22"/>
      <c r="AA938" s="49"/>
      <c r="AB938" s="49"/>
      <c r="AF938" s="49"/>
      <c r="AS938" s="22"/>
      <c r="AV938" s="22"/>
      <c r="AX938" s="22"/>
      <c r="AY938" s="22"/>
      <c r="BA938" s="22"/>
      <c r="BB938" s="22"/>
      <c r="BP938" s="49"/>
      <c r="BX938" s="49"/>
    </row>
    <row r="939" spans="22:76">
      <c r="V939" s="22"/>
      <c r="W939" s="22"/>
      <c r="AA939" s="49"/>
      <c r="AB939" s="49"/>
      <c r="AF939" s="49"/>
      <c r="AS939" s="22"/>
      <c r="AV939" s="22"/>
      <c r="AX939" s="22"/>
      <c r="AY939" s="22"/>
      <c r="BA939" s="22"/>
      <c r="BB939" s="22"/>
      <c r="BP939" s="49"/>
      <c r="BX939" s="49"/>
    </row>
    <row r="940" spans="22:76">
      <c r="V940" s="22"/>
      <c r="W940" s="22"/>
      <c r="AA940" s="49"/>
      <c r="AB940" s="49"/>
      <c r="AF940" s="49"/>
      <c r="AS940" s="22"/>
      <c r="AV940" s="22"/>
      <c r="AX940" s="22"/>
      <c r="AY940" s="22"/>
      <c r="BA940" s="22"/>
      <c r="BB940" s="22"/>
      <c r="BP940" s="49"/>
      <c r="BX940" s="49"/>
    </row>
    <row r="941" spans="22:76">
      <c r="V941" s="22"/>
      <c r="W941" s="22"/>
      <c r="AA941" s="49"/>
      <c r="AB941" s="49"/>
      <c r="AF941" s="49"/>
      <c r="AS941" s="22"/>
      <c r="AV941" s="22"/>
      <c r="AX941" s="22"/>
      <c r="AY941" s="22"/>
      <c r="BA941" s="22"/>
      <c r="BB941" s="22"/>
      <c r="BP941" s="49"/>
      <c r="BX941" s="49"/>
    </row>
    <row r="942" spans="22:76">
      <c r="V942" s="22"/>
      <c r="W942" s="22"/>
      <c r="AA942" s="49"/>
      <c r="AB942" s="49"/>
      <c r="AF942" s="49"/>
      <c r="AS942" s="22"/>
      <c r="AV942" s="22"/>
      <c r="AX942" s="22"/>
      <c r="AY942" s="22"/>
      <c r="BA942" s="22"/>
      <c r="BB942" s="22"/>
      <c r="BP942" s="49"/>
      <c r="BX942" s="49"/>
    </row>
    <row r="943" spans="22:76">
      <c r="V943" s="22"/>
      <c r="W943" s="22"/>
      <c r="AA943" s="49"/>
      <c r="AB943" s="49"/>
      <c r="AF943" s="49"/>
      <c r="AS943" s="22"/>
      <c r="AV943" s="22"/>
      <c r="AX943" s="22"/>
      <c r="AY943" s="22"/>
      <c r="BA943" s="22"/>
      <c r="BB943" s="22"/>
      <c r="BP943" s="49"/>
      <c r="BX943" s="49"/>
    </row>
    <row r="944" spans="22:76">
      <c r="V944" s="22"/>
      <c r="W944" s="22"/>
      <c r="AA944" s="49"/>
      <c r="AB944" s="49"/>
      <c r="AF944" s="49"/>
      <c r="AS944" s="22"/>
      <c r="AV944" s="22"/>
      <c r="AX944" s="22"/>
      <c r="AY944" s="22"/>
      <c r="BA944" s="22"/>
      <c r="BB944" s="22"/>
      <c r="BP944" s="49"/>
      <c r="BX944" s="49"/>
    </row>
    <row r="945" spans="22:76">
      <c r="V945" s="22"/>
      <c r="W945" s="22"/>
      <c r="AA945" s="49"/>
      <c r="AB945" s="49"/>
      <c r="AF945" s="49"/>
      <c r="AS945" s="22"/>
      <c r="AV945" s="22"/>
      <c r="AX945" s="22"/>
      <c r="AY945" s="22"/>
      <c r="BA945" s="22"/>
      <c r="BB945" s="22"/>
      <c r="BP945" s="49"/>
      <c r="BX945" s="49"/>
    </row>
    <row r="946" spans="22:76">
      <c r="V946" s="22"/>
      <c r="W946" s="22"/>
      <c r="AA946" s="49"/>
      <c r="AB946" s="49"/>
      <c r="AF946" s="49"/>
      <c r="AS946" s="22"/>
      <c r="AV946" s="22"/>
      <c r="AX946" s="22"/>
      <c r="AY946" s="22"/>
      <c r="BA946" s="22"/>
      <c r="BB946" s="22"/>
      <c r="BP946" s="49"/>
      <c r="BX946" s="49"/>
    </row>
    <row r="947" spans="22:76">
      <c r="V947" s="22"/>
      <c r="W947" s="22"/>
      <c r="AA947" s="49"/>
      <c r="AB947" s="49"/>
      <c r="AF947" s="49"/>
      <c r="AS947" s="22"/>
      <c r="AV947" s="22"/>
      <c r="AX947" s="22"/>
      <c r="AY947" s="22"/>
      <c r="BA947" s="22"/>
      <c r="BB947" s="22"/>
      <c r="BP947" s="49"/>
      <c r="BX947" s="49"/>
    </row>
    <row r="948" spans="22:76">
      <c r="V948" s="22"/>
      <c r="W948" s="22"/>
      <c r="AA948" s="49"/>
      <c r="AB948" s="49"/>
      <c r="AF948" s="49"/>
      <c r="AS948" s="22"/>
      <c r="AV948" s="22"/>
      <c r="AX948" s="22"/>
      <c r="AY948" s="22"/>
      <c r="BA948" s="22"/>
      <c r="BB948" s="22"/>
      <c r="BP948" s="49"/>
      <c r="BX948" s="49"/>
    </row>
    <row r="949" spans="22:76">
      <c r="V949" s="22"/>
      <c r="W949" s="22"/>
      <c r="AA949" s="49"/>
      <c r="AB949" s="49"/>
      <c r="AF949" s="49"/>
      <c r="AS949" s="22"/>
      <c r="AV949" s="22"/>
      <c r="AX949" s="22"/>
      <c r="AY949" s="22"/>
      <c r="BA949" s="22"/>
      <c r="BB949" s="22"/>
      <c r="BP949" s="49"/>
      <c r="BX949" s="49"/>
    </row>
    <row r="950" spans="22:76">
      <c r="V950" s="22"/>
      <c r="W950" s="22"/>
      <c r="AA950" s="49"/>
      <c r="AB950" s="49"/>
      <c r="AF950" s="49"/>
      <c r="AS950" s="22"/>
      <c r="AV950" s="22"/>
      <c r="AX950" s="22"/>
      <c r="AY950" s="22"/>
      <c r="BA950" s="22"/>
      <c r="BB950" s="22"/>
      <c r="BP950" s="49"/>
      <c r="BX950" s="49"/>
    </row>
    <row r="951" spans="22:76">
      <c r="V951" s="22"/>
      <c r="W951" s="22"/>
      <c r="AA951" s="49"/>
      <c r="AB951" s="49"/>
      <c r="AF951" s="49"/>
      <c r="AS951" s="22"/>
      <c r="AV951" s="22"/>
      <c r="AX951" s="22"/>
      <c r="AY951" s="22"/>
      <c r="BA951" s="22"/>
      <c r="BB951" s="22"/>
      <c r="BP951" s="49"/>
      <c r="BX951" s="49"/>
    </row>
    <row r="952" spans="22:76">
      <c r="V952" s="22"/>
      <c r="W952" s="22"/>
      <c r="AA952" s="49"/>
      <c r="AB952" s="49"/>
      <c r="AF952" s="49"/>
      <c r="AS952" s="22"/>
      <c r="AV952" s="22"/>
      <c r="AX952" s="22"/>
      <c r="AY952" s="22"/>
      <c r="BA952" s="22"/>
      <c r="BB952" s="22"/>
      <c r="BP952" s="49"/>
      <c r="BX952" s="49"/>
    </row>
    <row r="953" spans="22:76">
      <c r="V953" s="22"/>
      <c r="W953" s="22"/>
      <c r="AA953" s="49"/>
      <c r="AB953" s="49"/>
      <c r="AF953" s="49"/>
      <c r="AS953" s="22"/>
      <c r="AV953" s="22"/>
      <c r="AX953" s="22"/>
      <c r="AY953" s="22"/>
      <c r="BA953" s="22"/>
      <c r="BB953" s="22"/>
      <c r="BP953" s="49"/>
      <c r="BX953" s="49"/>
    </row>
    <row r="954" spans="22:76">
      <c r="V954" s="22"/>
      <c r="W954" s="22"/>
      <c r="AA954" s="49"/>
      <c r="AB954" s="49"/>
      <c r="AF954" s="49"/>
      <c r="AS954" s="22"/>
      <c r="AV954" s="22"/>
      <c r="AX954" s="22"/>
      <c r="AY954" s="22"/>
      <c r="BA954" s="22"/>
      <c r="BB954" s="22"/>
      <c r="BP954" s="49"/>
      <c r="BX954" s="49"/>
    </row>
    <row r="955" spans="22:76">
      <c r="V955" s="22"/>
      <c r="W955" s="22"/>
      <c r="AA955" s="49"/>
      <c r="AB955" s="49"/>
      <c r="AF955" s="49"/>
      <c r="AS955" s="22"/>
      <c r="AV955" s="22"/>
      <c r="AX955" s="22"/>
      <c r="AY955" s="22"/>
      <c r="BA955" s="22"/>
      <c r="BB955" s="22"/>
      <c r="BP955" s="49"/>
      <c r="BX955" s="49"/>
    </row>
    <row r="956" spans="22:76">
      <c r="V956" s="22"/>
      <c r="W956" s="22"/>
      <c r="AA956" s="49"/>
      <c r="AB956" s="49"/>
      <c r="AF956" s="49"/>
      <c r="AS956" s="22"/>
      <c r="AV956" s="22"/>
      <c r="AX956" s="22"/>
      <c r="AY956" s="22"/>
      <c r="BA956" s="22"/>
      <c r="BB956" s="22"/>
      <c r="BP956" s="49"/>
      <c r="BX956" s="49"/>
    </row>
    <row r="957" spans="22:76">
      <c r="V957" s="22"/>
      <c r="W957" s="22"/>
      <c r="AA957" s="49"/>
      <c r="AB957" s="49"/>
      <c r="AF957" s="49"/>
      <c r="AS957" s="22"/>
      <c r="AV957" s="22"/>
      <c r="AX957" s="22"/>
      <c r="AY957" s="22"/>
      <c r="BA957" s="22"/>
      <c r="BB957" s="22"/>
      <c r="BP957" s="49"/>
      <c r="BX957" s="49"/>
    </row>
    <row r="958" spans="22:76">
      <c r="V958" s="22"/>
      <c r="W958" s="22"/>
      <c r="AA958" s="49"/>
      <c r="AB958" s="49"/>
      <c r="AF958" s="49"/>
      <c r="AS958" s="22"/>
      <c r="AV958" s="22"/>
      <c r="AX958" s="22"/>
      <c r="AY958" s="22"/>
      <c r="BA958" s="22"/>
      <c r="BB958" s="22"/>
      <c r="BP958" s="49"/>
      <c r="BX958" s="49"/>
    </row>
    <row r="959" spans="22:76">
      <c r="V959" s="22"/>
      <c r="W959" s="22"/>
      <c r="AA959" s="49"/>
      <c r="AB959" s="49"/>
      <c r="AF959" s="49"/>
      <c r="AS959" s="22"/>
      <c r="AV959" s="22"/>
      <c r="AX959" s="22"/>
      <c r="AY959" s="22"/>
      <c r="BA959" s="22"/>
      <c r="BB959" s="22"/>
      <c r="BP959" s="49"/>
      <c r="BX959" s="49"/>
    </row>
    <row r="960" spans="22:76">
      <c r="V960" s="22"/>
      <c r="W960" s="22"/>
      <c r="AA960" s="49"/>
      <c r="AB960" s="49"/>
      <c r="AF960" s="49"/>
      <c r="AS960" s="22"/>
      <c r="AV960" s="22"/>
      <c r="AX960" s="22"/>
      <c r="AY960" s="22"/>
      <c r="BA960" s="22"/>
      <c r="BB960" s="22"/>
      <c r="BP960" s="49"/>
      <c r="BX960" s="49"/>
    </row>
    <row r="961" spans="22:76">
      <c r="V961" s="22"/>
      <c r="W961" s="22"/>
      <c r="AA961" s="49"/>
      <c r="AB961" s="49"/>
      <c r="AF961" s="49"/>
      <c r="AS961" s="22"/>
      <c r="AV961" s="22"/>
      <c r="AX961" s="22"/>
      <c r="AY961" s="22"/>
      <c r="BA961" s="22"/>
      <c r="BB961" s="22"/>
      <c r="BP961" s="49"/>
      <c r="BX961" s="49"/>
    </row>
    <row r="962" spans="22:76">
      <c r="V962" s="22"/>
      <c r="W962" s="22"/>
      <c r="AA962" s="49"/>
      <c r="AB962" s="49"/>
      <c r="AF962" s="49"/>
      <c r="AS962" s="22"/>
      <c r="AV962" s="22"/>
      <c r="AX962" s="22"/>
      <c r="AY962" s="22"/>
      <c r="BA962" s="22"/>
      <c r="BB962" s="22"/>
      <c r="BP962" s="49"/>
      <c r="BX962" s="49"/>
    </row>
    <row r="963" spans="22:76">
      <c r="V963" s="22"/>
      <c r="W963" s="22"/>
      <c r="AA963" s="49"/>
      <c r="AB963" s="49"/>
      <c r="AF963" s="49"/>
      <c r="AS963" s="22"/>
      <c r="AV963" s="22"/>
      <c r="AX963" s="22"/>
      <c r="AY963" s="22"/>
      <c r="BA963" s="22"/>
      <c r="BB963" s="22"/>
      <c r="BP963" s="49"/>
      <c r="BX963" s="49"/>
    </row>
    <row r="964" spans="22:76">
      <c r="V964" s="22"/>
      <c r="W964" s="22"/>
      <c r="AA964" s="49"/>
      <c r="AB964" s="49"/>
      <c r="AF964" s="49"/>
      <c r="AS964" s="22"/>
      <c r="AV964" s="22"/>
      <c r="AX964" s="22"/>
      <c r="AY964" s="22"/>
      <c r="BA964" s="22"/>
      <c r="BB964" s="22"/>
      <c r="BP964" s="49"/>
      <c r="BX964" s="49"/>
    </row>
    <row r="965" spans="22:76">
      <c r="V965" s="22"/>
      <c r="W965" s="22"/>
      <c r="AA965" s="49"/>
      <c r="AB965" s="49"/>
      <c r="AF965" s="49"/>
      <c r="AS965" s="22"/>
      <c r="AV965" s="22"/>
      <c r="AX965" s="22"/>
      <c r="AY965" s="22"/>
      <c r="BA965" s="22"/>
      <c r="BB965" s="22"/>
      <c r="BP965" s="49"/>
      <c r="BX965" s="49"/>
    </row>
    <row r="966" spans="22:76">
      <c r="V966" s="22"/>
      <c r="W966" s="22"/>
      <c r="AA966" s="49"/>
      <c r="AB966" s="49"/>
      <c r="AF966" s="49"/>
      <c r="AS966" s="22"/>
      <c r="AV966" s="22"/>
      <c r="AX966" s="22"/>
      <c r="AY966" s="22"/>
      <c r="BA966" s="22"/>
      <c r="BB966" s="22"/>
      <c r="BP966" s="49"/>
      <c r="BX966" s="49"/>
    </row>
    <row r="967" spans="22:76">
      <c r="V967" s="22"/>
      <c r="W967" s="22"/>
      <c r="AA967" s="49"/>
      <c r="AB967" s="49"/>
      <c r="AF967" s="49"/>
      <c r="AS967" s="22"/>
      <c r="AV967" s="22"/>
      <c r="AX967" s="22"/>
      <c r="AY967" s="22"/>
      <c r="BA967" s="22"/>
      <c r="BB967" s="22"/>
      <c r="BP967" s="49"/>
      <c r="BX967" s="49"/>
    </row>
    <row r="968" spans="22:76">
      <c r="V968" s="22"/>
      <c r="W968" s="22"/>
      <c r="AA968" s="49"/>
      <c r="AB968" s="49"/>
      <c r="AF968" s="49"/>
      <c r="AS968" s="22"/>
      <c r="AV968" s="22"/>
      <c r="AX968" s="22"/>
      <c r="AY968" s="22"/>
      <c r="BA968" s="22"/>
      <c r="BB968" s="22"/>
      <c r="BP968" s="49"/>
      <c r="BX968" s="49"/>
    </row>
    <row r="969" spans="22:76">
      <c r="V969" s="22"/>
      <c r="W969" s="22"/>
      <c r="AA969" s="49"/>
      <c r="AB969" s="49"/>
      <c r="AF969" s="49"/>
      <c r="AS969" s="22"/>
      <c r="AV969" s="22"/>
      <c r="AX969" s="22"/>
      <c r="AY969" s="22"/>
      <c r="BA969" s="22"/>
      <c r="BB969" s="22"/>
      <c r="BP969" s="49"/>
      <c r="BX969" s="49"/>
    </row>
    <row r="970" spans="22:76">
      <c r="V970" s="22"/>
      <c r="W970" s="22"/>
      <c r="AA970" s="49"/>
      <c r="AB970" s="49"/>
      <c r="AF970" s="49"/>
      <c r="AS970" s="22"/>
      <c r="AV970" s="22"/>
      <c r="AX970" s="22"/>
      <c r="AY970" s="22"/>
      <c r="BA970" s="22"/>
      <c r="BB970" s="22"/>
      <c r="BP970" s="49"/>
      <c r="BX970" s="49"/>
    </row>
    <row r="971" spans="22:76">
      <c r="V971" s="22"/>
      <c r="W971" s="22"/>
      <c r="AA971" s="49"/>
      <c r="AB971" s="49"/>
      <c r="AF971" s="49"/>
      <c r="AS971" s="22"/>
      <c r="AV971" s="22"/>
      <c r="AX971" s="22"/>
      <c r="AY971" s="22"/>
      <c r="BA971" s="22"/>
      <c r="BB971" s="22"/>
      <c r="BP971" s="49"/>
      <c r="BX971" s="49"/>
    </row>
    <row r="972" spans="22:76">
      <c r="V972" s="22"/>
      <c r="W972" s="22"/>
      <c r="AA972" s="49"/>
      <c r="AB972" s="49"/>
      <c r="AF972" s="49"/>
      <c r="AS972" s="22"/>
      <c r="AV972" s="22"/>
      <c r="AX972" s="22"/>
      <c r="AY972" s="22"/>
      <c r="BA972" s="22"/>
      <c r="BB972" s="22"/>
      <c r="BP972" s="49"/>
      <c r="BX972" s="49"/>
    </row>
    <row r="973" spans="22:76">
      <c r="V973" s="22"/>
      <c r="W973" s="22"/>
      <c r="AA973" s="49"/>
      <c r="AB973" s="49"/>
      <c r="AF973" s="49"/>
      <c r="AS973" s="22"/>
      <c r="AV973" s="22"/>
      <c r="AX973" s="22"/>
      <c r="AY973" s="22"/>
      <c r="BA973" s="22"/>
      <c r="BB973" s="22"/>
      <c r="BP973" s="49"/>
      <c r="BX973" s="49"/>
    </row>
    <row r="974" spans="22:76">
      <c r="V974" s="22"/>
      <c r="W974" s="22"/>
      <c r="AA974" s="49"/>
      <c r="AB974" s="49"/>
      <c r="AF974" s="49"/>
      <c r="AS974" s="22"/>
      <c r="AV974" s="22"/>
      <c r="AX974" s="22"/>
      <c r="AY974" s="22"/>
      <c r="BA974" s="22"/>
      <c r="BB974" s="22"/>
      <c r="BP974" s="49"/>
      <c r="BX974" s="49"/>
    </row>
    <row r="975" spans="22:76">
      <c r="V975" s="22"/>
      <c r="W975" s="22"/>
      <c r="AA975" s="49"/>
      <c r="AB975" s="49"/>
      <c r="AF975" s="49"/>
      <c r="AS975" s="22"/>
      <c r="AV975" s="22"/>
      <c r="AX975" s="22"/>
      <c r="AY975" s="22"/>
      <c r="BA975" s="22"/>
      <c r="BB975" s="22"/>
      <c r="BP975" s="49"/>
      <c r="BX975" s="49"/>
    </row>
    <row r="976" spans="22:76">
      <c r="V976" s="22"/>
      <c r="W976" s="22"/>
      <c r="AA976" s="49"/>
      <c r="AB976" s="49"/>
      <c r="AF976" s="49"/>
      <c r="AS976" s="22"/>
      <c r="AV976" s="22"/>
      <c r="AX976" s="22"/>
      <c r="AY976" s="22"/>
      <c r="BA976" s="22"/>
      <c r="BB976" s="22"/>
      <c r="BP976" s="49"/>
      <c r="BX976" s="49"/>
    </row>
    <row r="977" spans="22:76">
      <c r="V977" s="22"/>
      <c r="W977" s="22"/>
      <c r="AA977" s="49"/>
      <c r="AB977" s="49"/>
      <c r="AF977" s="49"/>
      <c r="AS977" s="22"/>
      <c r="AV977" s="22"/>
      <c r="AX977" s="22"/>
      <c r="AY977" s="22"/>
      <c r="BA977" s="22"/>
      <c r="BB977" s="22"/>
      <c r="BP977" s="49"/>
      <c r="BX977" s="49"/>
    </row>
    <row r="978" spans="22:76">
      <c r="V978" s="22"/>
      <c r="W978" s="22"/>
      <c r="AA978" s="49"/>
      <c r="AB978" s="49"/>
      <c r="AF978" s="49"/>
      <c r="AS978" s="22"/>
      <c r="AV978" s="22"/>
      <c r="AX978" s="22"/>
      <c r="AY978" s="22"/>
      <c r="BA978" s="22"/>
      <c r="BB978" s="22"/>
      <c r="BP978" s="49"/>
      <c r="BX978" s="49"/>
    </row>
    <row r="979" spans="22:76">
      <c r="V979" s="22"/>
      <c r="W979" s="22"/>
      <c r="AA979" s="49"/>
      <c r="AB979" s="49"/>
      <c r="AF979" s="49"/>
      <c r="AS979" s="22"/>
      <c r="AV979" s="22"/>
      <c r="AX979" s="22"/>
      <c r="AY979" s="22"/>
      <c r="BA979" s="22"/>
      <c r="BB979" s="22"/>
      <c r="BP979" s="49"/>
      <c r="BX979" s="49"/>
    </row>
    <row r="980" spans="22:76">
      <c r="V980" s="22"/>
      <c r="W980" s="22"/>
      <c r="AA980" s="49"/>
      <c r="AB980" s="49"/>
      <c r="AF980" s="49"/>
      <c r="AS980" s="22"/>
      <c r="AV980" s="22"/>
      <c r="AX980" s="22"/>
      <c r="AY980" s="22"/>
      <c r="BA980" s="22"/>
      <c r="BB980" s="22"/>
      <c r="BP980" s="49"/>
      <c r="BX980" s="49"/>
    </row>
    <row r="981" spans="22:76">
      <c r="V981" s="22"/>
      <c r="W981" s="22"/>
      <c r="AA981" s="49"/>
      <c r="AB981" s="49"/>
      <c r="AF981" s="49"/>
      <c r="AS981" s="22"/>
      <c r="AV981" s="22"/>
      <c r="AX981" s="22"/>
      <c r="AY981" s="22"/>
      <c r="BA981" s="22"/>
      <c r="BB981" s="22"/>
      <c r="BP981" s="49"/>
      <c r="BX981" s="49"/>
    </row>
    <row r="982" spans="22:76">
      <c r="V982" s="22"/>
      <c r="W982" s="22"/>
      <c r="AA982" s="49"/>
      <c r="AB982" s="49"/>
      <c r="AF982" s="49"/>
      <c r="AS982" s="22"/>
      <c r="AV982" s="22"/>
      <c r="AX982" s="22"/>
      <c r="AY982" s="22"/>
      <c r="BA982" s="22"/>
      <c r="BB982" s="22"/>
      <c r="BP982" s="49"/>
      <c r="BX982" s="49"/>
    </row>
    <row r="983" spans="22:76">
      <c r="V983" s="22"/>
      <c r="W983" s="22"/>
      <c r="AA983" s="49"/>
      <c r="AB983" s="49"/>
      <c r="AF983" s="49"/>
      <c r="AS983" s="22"/>
      <c r="AV983" s="22"/>
      <c r="AX983" s="22"/>
      <c r="AY983" s="22"/>
      <c r="BA983" s="22"/>
      <c r="BB983" s="22"/>
      <c r="BP983" s="49"/>
      <c r="BX983" s="49"/>
    </row>
    <row r="984" spans="22:76">
      <c r="V984" s="22"/>
      <c r="W984" s="22"/>
      <c r="AA984" s="49"/>
      <c r="AB984" s="49"/>
      <c r="AF984" s="49"/>
      <c r="AS984" s="22"/>
      <c r="AV984" s="22"/>
      <c r="AX984" s="22"/>
      <c r="AY984" s="22"/>
      <c r="BA984" s="22"/>
      <c r="BB984" s="22"/>
      <c r="BP984" s="49"/>
      <c r="BX984" s="49"/>
    </row>
    <row r="985" spans="22:76">
      <c r="V985" s="22"/>
      <c r="W985" s="22"/>
      <c r="AA985" s="49"/>
      <c r="AB985" s="49"/>
      <c r="AF985" s="49"/>
      <c r="AS985" s="22"/>
      <c r="AV985" s="22"/>
      <c r="AX985" s="22"/>
      <c r="AY985" s="22"/>
      <c r="BA985" s="22"/>
      <c r="BB985" s="22"/>
      <c r="BP985" s="49"/>
      <c r="BX985" s="49"/>
    </row>
    <row r="986" spans="22:76">
      <c r="V986" s="22"/>
      <c r="W986" s="22"/>
      <c r="AA986" s="49"/>
      <c r="AB986" s="49"/>
      <c r="AF986" s="49"/>
      <c r="AS986" s="22"/>
      <c r="AV986" s="22"/>
      <c r="AX986" s="22"/>
      <c r="AY986" s="22"/>
      <c r="BA986" s="22"/>
      <c r="BB986" s="22"/>
      <c r="BP986" s="49"/>
      <c r="BX986" s="49"/>
    </row>
    <row r="987" spans="22:76">
      <c r="V987" s="22"/>
      <c r="W987" s="22"/>
      <c r="AA987" s="49"/>
      <c r="AB987" s="49"/>
      <c r="AF987" s="49"/>
      <c r="AS987" s="22"/>
      <c r="AV987" s="22"/>
      <c r="AX987" s="22"/>
      <c r="AY987" s="22"/>
      <c r="BA987" s="22"/>
      <c r="BB987" s="22"/>
      <c r="BP987" s="49"/>
      <c r="BX987" s="49"/>
    </row>
    <row r="988" spans="22:76">
      <c r="V988" s="22"/>
      <c r="W988" s="22"/>
      <c r="AA988" s="49"/>
      <c r="AB988" s="49"/>
      <c r="AF988" s="49"/>
      <c r="AS988" s="22"/>
      <c r="AV988" s="22"/>
      <c r="AX988" s="22"/>
      <c r="AY988" s="22"/>
      <c r="BA988" s="22"/>
      <c r="BB988" s="22"/>
      <c r="BP988" s="49"/>
      <c r="BX988" s="49"/>
    </row>
    <row r="989" spans="22:76">
      <c r="V989" s="22"/>
      <c r="W989" s="22"/>
      <c r="AA989" s="49"/>
      <c r="AB989" s="49"/>
      <c r="AF989" s="49"/>
      <c r="AS989" s="22"/>
      <c r="AV989" s="22"/>
      <c r="AX989" s="22"/>
      <c r="AY989" s="22"/>
      <c r="BA989" s="22"/>
      <c r="BB989" s="22"/>
      <c r="BP989" s="49"/>
      <c r="BX989" s="49"/>
    </row>
    <row r="990" spans="22:76">
      <c r="V990" s="22"/>
      <c r="W990" s="22"/>
      <c r="AA990" s="49"/>
      <c r="AB990" s="49"/>
      <c r="AF990" s="49"/>
      <c r="AS990" s="22"/>
      <c r="AV990" s="22"/>
      <c r="AX990" s="22"/>
      <c r="AY990" s="22"/>
      <c r="BA990" s="22"/>
      <c r="BB990" s="22"/>
      <c r="BP990" s="49"/>
      <c r="BX990" s="49"/>
    </row>
    <row r="991" spans="22:76">
      <c r="V991" s="22"/>
      <c r="W991" s="22"/>
      <c r="AA991" s="49"/>
      <c r="AB991" s="49"/>
      <c r="AF991" s="49"/>
      <c r="AS991" s="22"/>
      <c r="AV991" s="22"/>
      <c r="AX991" s="22"/>
      <c r="AY991" s="22"/>
      <c r="BA991" s="22"/>
      <c r="BB991" s="22"/>
      <c r="BP991" s="49"/>
      <c r="BX991" s="49"/>
    </row>
    <row r="992" spans="22:76">
      <c r="V992" s="22"/>
      <c r="W992" s="22"/>
      <c r="AA992" s="49"/>
      <c r="AB992" s="49"/>
      <c r="AF992" s="49"/>
      <c r="AS992" s="22"/>
      <c r="AV992" s="22"/>
      <c r="AX992" s="22"/>
      <c r="AY992" s="22"/>
      <c r="BA992" s="22"/>
      <c r="BB992" s="22"/>
      <c r="BP992" s="49"/>
      <c r="BX992" s="49"/>
    </row>
    <row r="993" spans="22:76">
      <c r="V993" s="22"/>
      <c r="W993" s="22"/>
      <c r="AA993" s="49"/>
      <c r="AB993" s="49"/>
      <c r="AF993" s="49"/>
      <c r="AS993" s="22"/>
      <c r="AV993" s="22"/>
      <c r="AX993" s="22"/>
      <c r="AY993" s="22"/>
      <c r="BA993" s="22"/>
      <c r="BB993" s="22"/>
      <c r="BP993" s="49"/>
      <c r="BX993" s="49"/>
    </row>
    <row r="994" spans="22:76">
      <c r="V994" s="22"/>
      <c r="W994" s="22"/>
      <c r="AA994" s="49"/>
      <c r="AB994" s="49"/>
      <c r="AF994" s="49"/>
      <c r="AS994" s="22"/>
      <c r="AV994" s="22"/>
      <c r="AX994" s="22"/>
      <c r="AY994" s="22"/>
      <c r="BA994" s="22"/>
      <c r="BB994" s="22"/>
      <c r="BP994" s="49"/>
      <c r="BX994" s="49"/>
    </row>
    <row r="995" spans="22:76">
      <c r="V995" s="22"/>
      <c r="W995" s="22"/>
      <c r="AA995" s="49"/>
      <c r="AB995" s="49"/>
      <c r="AF995" s="49"/>
      <c r="AS995" s="22"/>
      <c r="AV995" s="22"/>
      <c r="AX995" s="22"/>
      <c r="AY995" s="22"/>
      <c r="BA995" s="22"/>
      <c r="BB995" s="22"/>
      <c r="BP995" s="49"/>
      <c r="BX995" s="49"/>
    </row>
    <row r="996" spans="22:76">
      <c r="V996" s="22"/>
      <c r="W996" s="22"/>
      <c r="AA996" s="49"/>
      <c r="AB996" s="49"/>
      <c r="AF996" s="49"/>
      <c r="AS996" s="22"/>
      <c r="AV996" s="22"/>
      <c r="AX996" s="22"/>
      <c r="AY996" s="22"/>
      <c r="BA996" s="22"/>
      <c r="BB996" s="22"/>
      <c r="BP996" s="49"/>
      <c r="BX996" s="49"/>
    </row>
    <row r="997" spans="22:76">
      <c r="V997" s="22"/>
      <c r="W997" s="22"/>
      <c r="AA997" s="49"/>
      <c r="AB997" s="49"/>
      <c r="AF997" s="49"/>
      <c r="AS997" s="22"/>
      <c r="AV997" s="22"/>
      <c r="AX997" s="22"/>
      <c r="AY997" s="22"/>
      <c r="BA997" s="22"/>
      <c r="BB997" s="22"/>
      <c r="BP997" s="49"/>
      <c r="BX997" s="49"/>
    </row>
    <row r="998" spans="22:76">
      <c r="V998" s="22"/>
      <c r="W998" s="22"/>
      <c r="AA998" s="49"/>
      <c r="AB998" s="49"/>
      <c r="AF998" s="49"/>
      <c r="AS998" s="22"/>
      <c r="AV998" s="22"/>
      <c r="AX998" s="22"/>
      <c r="AY998" s="22"/>
      <c r="BA998" s="22"/>
      <c r="BB998" s="22"/>
      <c r="BP998" s="49"/>
      <c r="BX998" s="49"/>
    </row>
    <row r="999" spans="22:76">
      <c r="V999" s="22"/>
      <c r="W999" s="22"/>
      <c r="AA999" s="49"/>
      <c r="AB999" s="49"/>
      <c r="AF999" s="49"/>
      <c r="AS999" s="22"/>
      <c r="AV999" s="22"/>
      <c r="AX999" s="22"/>
      <c r="AY999" s="22"/>
      <c r="BA999" s="22"/>
      <c r="BB999" s="22"/>
      <c r="BP999" s="49"/>
      <c r="BX999" s="49"/>
    </row>
    <row r="1000" spans="22:76">
      <c r="V1000" s="22"/>
      <c r="W1000" s="22"/>
      <c r="AA1000" s="49"/>
      <c r="AB1000" s="49"/>
      <c r="AF1000" s="49"/>
      <c r="AS1000" s="22"/>
      <c r="AV1000" s="22"/>
      <c r="AX1000" s="22"/>
      <c r="AY1000" s="22"/>
      <c r="BA1000" s="22"/>
      <c r="BB1000" s="22"/>
      <c r="BP1000" s="49"/>
      <c r="BX1000" s="49"/>
    </row>
    <row r="1001" spans="22:76">
      <c r="V1001" s="22"/>
      <c r="W1001" s="22"/>
      <c r="AA1001" s="49"/>
      <c r="AB1001" s="49"/>
      <c r="AF1001" s="49"/>
      <c r="AS1001" s="22"/>
      <c r="AV1001" s="22"/>
      <c r="AX1001" s="22"/>
      <c r="AY1001" s="22"/>
      <c r="BA1001" s="22"/>
      <c r="BB1001" s="22"/>
      <c r="BP1001" s="49"/>
      <c r="BX1001" s="49"/>
    </row>
    <row r="1002" spans="22:76">
      <c r="V1002" s="22"/>
      <c r="W1002" s="22"/>
      <c r="AA1002" s="49"/>
      <c r="AB1002" s="49"/>
      <c r="AF1002" s="49"/>
      <c r="AS1002" s="22"/>
      <c r="AV1002" s="22"/>
      <c r="AX1002" s="22"/>
      <c r="AY1002" s="22"/>
      <c r="BA1002" s="22"/>
      <c r="BB1002" s="22"/>
      <c r="BP1002" s="49"/>
      <c r="BX1002" s="49"/>
    </row>
    <row r="1003" spans="22:76">
      <c r="V1003" s="22"/>
      <c r="W1003" s="22"/>
      <c r="AA1003" s="49"/>
      <c r="AB1003" s="49"/>
      <c r="AF1003" s="49"/>
      <c r="AS1003" s="22"/>
      <c r="AV1003" s="22"/>
      <c r="AX1003" s="22"/>
      <c r="AY1003" s="22"/>
      <c r="BA1003" s="22"/>
      <c r="BB1003" s="22"/>
      <c r="BP1003" s="49"/>
      <c r="BX1003" s="49"/>
    </row>
    <row r="1004" spans="22:76">
      <c r="V1004" s="22"/>
      <c r="W1004" s="22"/>
      <c r="AA1004" s="49"/>
      <c r="AB1004" s="49"/>
      <c r="AF1004" s="49"/>
      <c r="AS1004" s="22"/>
      <c r="AV1004" s="22"/>
      <c r="AX1004" s="22"/>
      <c r="AY1004" s="22"/>
      <c r="BA1004" s="22"/>
      <c r="BB1004" s="22"/>
      <c r="BP1004" s="49"/>
      <c r="BX1004" s="49"/>
    </row>
    <row r="1005" spans="22:76">
      <c r="V1005" s="22"/>
      <c r="W1005" s="22"/>
      <c r="AA1005" s="49"/>
      <c r="AB1005" s="49"/>
      <c r="AF1005" s="49"/>
      <c r="AS1005" s="22"/>
      <c r="AV1005" s="22"/>
      <c r="AX1005" s="22"/>
      <c r="AY1005" s="22"/>
      <c r="BA1005" s="22"/>
      <c r="BB1005" s="22"/>
      <c r="BP1005" s="49"/>
      <c r="BX1005" s="49"/>
    </row>
    <row r="1006" spans="22:76">
      <c r="V1006" s="22"/>
      <c r="W1006" s="22"/>
      <c r="AA1006" s="49"/>
      <c r="AB1006" s="49"/>
      <c r="AF1006" s="49"/>
      <c r="AS1006" s="22"/>
      <c r="AV1006" s="22"/>
      <c r="AX1006" s="22"/>
      <c r="AY1006" s="22"/>
      <c r="BA1006" s="22"/>
      <c r="BB1006" s="22"/>
      <c r="BP1006" s="49"/>
      <c r="BX1006" s="49"/>
    </row>
    <row r="1007" spans="22:76">
      <c r="V1007" s="22"/>
      <c r="W1007" s="22"/>
      <c r="AA1007" s="49"/>
      <c r="AB1007" s="49"/>
      <c r="AF1007" s="49"/>
      <c r="AS1007" s="22"/>
      <c r="AV1007" s="22"/>
      <c r="AX1007" s="22"/>
      <c r="AY1007" s="22"/>
      <c r="BA1007" s="22"/>
      <c r="BB1007" s="22"/>
      <c r="BP1007" s="49"/>
      <c r="BX1007" s="49"/>
    </row>
    <row r="1008" spans="22:76">
      <c r="V1008" s="22"/>
      <c r="W1008" s="22"/>
      <c r="AA1008" s="49"/>
      <c r="AB1008" s="49"/>
      <c r="AF1008" s="49"/>
      <c r="AS1008" s="22"/>
      <c r="AV1008" s="22"/>
      <c r="AX1008" s="22"/>
      <c r="AY1008" s="22"/>
      <c r="BA1008" s="22"/>
      <c r="BB1008" s="22"/>
      <c r="BP1008" s="49"/>
      <c r="BX1008" s="49"/>
    </row>
    <row r="1009" spans="22:76">
      <c r="V1009" s="22"/>
      <c r="W1009" s="22"/>
      <c r="AA1009" s="49"/>
      <c r="AB1009" s="49"/>
      <c r="AF1009" s="49"/>
      <c r="AS1009" s="22"/>
      <c r="AV1009" s="22"/>
      <c r="AX1009" s="22"/>
      <c r="AY1009" s="22"/>
      <c r="BA1009" s="22"/>
      <c r="BB1009" s="22"/>
      <c r="BP1009" s="49"/>
      <c r="BX1009" s="49"/>
    </row>
    <row r="1010" spans="22:76">
      <c r="V1010" s="22"/>
      <c r="W1010" s="22"/>
      <c r="AA1010" s="49"/>
      <c r="AB1010" s="49"/>
      <c r="AF1010" s="49"/>
      <c r="AS1010" s="22"/>
      <c r="AV1010" s="22"/>
      <c r="AX1010" s="22"/>
      <c r="AY1010" s="22"/>
      <c r="BA1010" s="22"/>
      <c r="BB1010" s="22"/>
      <c r="BP1010" s="49"/>
      <c r="BX1010" s="49"/>
    </row>
    <row r="1011" spans="22:76">
      <c r="V1011" s="22"/>
      <c r="W1011" s="22"/>
      <c r="AA1011" s="49"/>
      <c r="AB1011" s="49"/>
      <c r="AF1011" s="49"/>
      <c r="AS1011" s="22"/>
      <c r="AV1011" s="22"/>
      <c r="AX1011" s="22"/>
      <c r="AY1011" s="22"/>
      <c r="BA1011" s="22"/>
      <c r="BB1011" s="22"/>
      <c r="BP1011" s="49"/>
      <c r="BX1011" s="49"/>
    </row>
    <row r="1012" spans="22:76">
      <c r="V1012" s="22"/>
      <c r="W1012" s="22"/>
      <c r="AA1012" s="49"/>
      <c r="AB1012" s="49"/>
      <c r="AF1012" s="49"/>
      <c r="AS1012" s="22"/>
      <c r="AV1012" s="22"/>
      <c r="AX1012" s="22"/>
      <c r="AY1012" s="22"/>
      <c r="BA1012" s="22"/>
      <c r="BB1012" s="22"/>
      <c r="BP1012" s="49"/>
      <c r="BX1012" s="49"/>
    </row>
    <row r="1013" spans="22:76">
      <c r="V1013" s="22"/>
      <c r="W1013" s="22"/>
      <c r="AA1013" s="49"/>
      <c r="AB1013" s="49"/>
      <c r="AF1013" s="49"/>
      <c r="AS1013" s="22"/>
      <c r="AV1013" s="22"/>
      <c r="AX1013" s="22"/>
      <c r="AY1013" s="22"/>
      <c r="BA1013" s="22"/>
      <c r="BB1013" s="22"/>
      <c r="BP1013" s="49"/>
      <c r="BX1013" s="49"/>
    </row>
    <row r="1014" spans="22:76">
      <c r="V1014" s="22"/>
      <c r="W1014" s="22"/>
      <c r="AA1014" s="49"/>
      <c r="AB1014" s="49"/>
      <c r="AF1014" s="49"/>
      <c r="AS1014" s="22"/>
      <c r="AV1014" s="22"/>
      <c r="AX1014" s="22"/>
      <c r="AY1014" s="22"/>
      <c r="BA1014" s="22"/>
      <c r="BB1014" s="22"/>
      <c r="BP1014" s="49"/>
      <c r="BX1014" s="49"/>
    </row>
    <row r="1015" spans="22:76">
      <c r="V1015" s="22"/>
      <c r="W1015" s="22"/>
      <c r="AA1015" s="49"/>
      <c r="AB1015" s="49"/>
      <c r="AF1015" s="49"/>
      <c r="AS1015" s="22"/>
      <c r="AV1015" s="22"/>
      <c r="AX1015" s="22"/>
      <c r="AY1015" s="22"/>
      <c r="BA1015" s="22"/>
      <c r="BB1015" s="22"/>
      <c r="BP1015" s="49"/>
      <c r="BX1015" s="49"/>
    </row>
    <row r="1016" spans="22:76">
      <c r="V1016" s="22"/>
      <c r="W1016" s="22"/>
      <c r="AA1016" s="49"/>
      <c r="AB1016" s="49"/>
      <c r="AF1016" s="49"/>
      <c r="AS1016" s="22"/>
      <c r="AV1016" s="22"/>
      <c r="AX1016" s="22"/>
      <c r="AY1016" s="22"/>
      <c r="BA1016" s="22"/>
      <c r="BB1016" s="22"/>
      <c r="BP1016" s="49"/>
      <c r="BX1016" s="49"/>
    </row>
    <row r="1017" spans="22:76">
      <c r="V1017" s="22"/>
      <c r="W1017" s="22"/>
      <c r="AA1017" s="49"/>
      <c r="AB1017" s="49"/>
      <c r="AF1017" s="49"/>
      <c r="AS1017" s="22"/>
      <c r="AV1017" s="22"/>
      <c r="AX1017" s="22"/>
      <c r="AY1017" s="22"/>
      <c r="BA1017" s="22"/>
      <c r="BB1017" s="22"/>
      <c r="BP1017" s="49"/>
      <c r="BX1017" s="49"/>
    </row>
    <row r="1018" spans="22:76">
      <c r="V1018" s="22"/>
      <c r="W1018" s="22"/>
      <c r="AA1018" s="49"/>
      <c r="AB1018" s="49"/>
      <c r="AF1018" s="49"/>
      <c r="AS1018" s="22"/>
      <c r="AV1018" s="22"/>
      <c r="AX1018" s="22"/>
      <c r="AY1018" s="22"/>
      <c r="BA1018" s="22"/>
      <c r="BB1018" s="22"/>
      <c r="BP1018" s="49"/>
      <c r="BX1018" s="49"/>
    </row>
    <row r="1019" spans="22:76">
      <c r="V1019" s="22"/>
      <c r="W1019" s="22"/>
      <c r="AA1019" s="49"/>
      <c r="AB1019" s="49"/>
      <c r="AF1019" s="49"/>
      <c r="AS1019" s="22"/>
      <c r="AV1019" s="22"/>
      <c r="AX1019" s="22"/>
      <c r="AY1019" s="22"/>
      <c r="BA1019" s="22"/>
      <c r="BB1019" s="22"/>
      <c r="BP1019" s="49"/>
      <c r="BX1019" s="49"/>
    </row>
    <row r="1020" spans="22:76">
      <c r="V1020" s="22"/>
      <c r="W1020" s="22"/>
      <c r="AA1020" s="49"/>
      <c r="AB1020" s="49"/>
      <c r="AF1020" s="49"/>
      <c r="AS1020" s="22"/>
      <c r="AV1020" s="22"/>
      <c r="AX1020" s="22"/>
      <c r="AY1020" s="22"/>
      <c r="BA1020" s="22"/>
      <c r="BB1020" s="22"/>
      <c r="BP1020" s="49"/>
      <c r="BX1020" s="49"/>
    </row>
    <row r="1021" spans="22:76">
      <c r="V1021" s="22"/>
      <c r="W1021" s="22"/>
      <c r="AA1021" s="49"/>
      <c r="AB1021" s="49"/>
      <c r="AF1021" s="49"/>
      <c r="AS1021" s="22"/>
      <c r="AV1021" s="22"/>
      <c r="AX1021" s="22"/>
      <c r="AY1021" s="22"/>
      <c r="BA1021" s="22"/>
      <c r="BB1021" s="22"/>
      <c r="BP1021" s="49"/>
      <c r="BX1021" s="49"/>
    </row>
    <row r="1022" spans="22:76">
      <c r="V1022" s="22"/>
      <c r="W1022" s="22"/>
      <c r="AA1022" s="49"/>
      <c r="AB1022" s="49"/>
      <c r="AF1022" s="49"/>
      <c r="AS1022" s="22"/>
      <c r="AV1022" s="22"/>
      <c r="AX1022" s="22"/>
      <c r="AY1022" s="22"/>
      <c r="BA1022" s="22"/>
      <c r="BB1022" s="22"/>
      <c r="BP1022" s="49"/>
      <c r="BX1022" s="49"/>
    </row>
    <row r="1023" spans="22:76">
      <c r="V1023" s="22"/>
      <c r="W1023" s="22"/>
      <c r="AA1023" s="49"/>
      <c r="AB1023" s="49"/>
      <c r="AF1023" s="49"/>
      <c r="AS1023" s="22"/>
      <c r="AV1023" s="22"/>
      <c r="AX1023" s="22"/>
      <c r="AY1023" s="22"/>
      <c r="BA1023" s="22"/>
      <c r="BB1023" s="22"/>
      <c r="BP1023" s="49"/>
      <c r="BX1023" s="49"/>
    </row>
    <row r="1024" spans="22:76">
      <c r="V1024" s="22"/>
      <c r="W1024" s="22"/>
      <c r="AA1024" s="49"/>
      <c r="AB1024" s="49"/>
      <c r="AF1024" s="49"/>
      <c r="AS1024" s="22"/>
      <c r="AV1024" s="22"/>
      <c r="AX1024" s="22"/>
      <c r="AY1024" s="22"/>
      <c r="BA1024" s="22"/>
      <c r="BB1024" s="22"/>
      <c r="BP1024" s="49"/>
      <c r="BX1024" s="49"/>
    </row>
    <row r="1025" spans="22:76">
      <c r="V1025" s="22"/>
      <c r="W1025" s="22"/>
      <c r="AA1025" s="49"/>
      <c r="AB1025" s="49"/>
      <c r="AF1025" s="49"/>
      <c r="AS1025" s="22"/>
      <c r="AV1025" s="22"/>
      <c r="AX1025" s="22"/>
      <c r="AY1025" s="22"/>
      <c r="BA1025" s="22"/>
      <c r="BB1025" s="22"/>
      <c r="BP1025" s="49"/>
      <c r="BX1025" s="49"/>
    </row>
    <row r="1026" spans="22:76">
      <c r="V1026" s="22"/>
      <c r="W1026" s="22"/>
      <c r="AA1026" s="49"/>
      <c r="AB1026" s="49"/>
      <c r="AF1026" s="49"/>
      <c r="AS1026" s="22"/>
      <c r="AV1026" s="22"/>
      <c r="AX1026" s="22"/>
      <c r="AY1026" s="22"/>
      <c r="BA1026" s="22"/>
      <c r="BB1026" s="22"/>
      <c r="BP1026" s="49"/>
      <c r="BX1026" s="49"/>
    </row>
    <row r="1027" spans="22:76">
      <c r="V1027" s="22"/>
      <c r="W1027" s="22"/>
      <c r="AA1027" s="49"/>
      <c r="AB1027" s="49"/>
      <c r="AF1027" s="49"/>
      <c r="AS1027" s="22"/>
      <c r="AV1027" s="22"/>
      <c r="AX1027" s="22"/>
      <c r="AY1027" s="22"/>
      <c r="BA1027" s="22"/>
      <c r="BB1027" s="22"/>
      <c r="BP1027" s="49"/>
      <c r="BX1027" s="49"/>
    </row>
    <row r="1028" spans="22:76">
      <c r="V1028" s="22"/>
      <c r="W1028" s="22"/>
      <c r="AA1028" s="49"/>
      <c r="AB1028" s="49"/>
      <c r="AF1028" s="49"/>
      <c r="AS1028" s="22"/>
      <c r="AV1028" s="22"/>
      <c r="AX1028" s="22"/>
      <c r="AY1028" s="22"/>
      <c r="BA1028" s="22"/>
      <c r="BB1028" s="22"/>
      <c r="BP1028" s="49"/>
      <c r="BX1028" s="49"/>
    </row>
    <row r="1029" spans="22:76">
      <c r="V1029" s="22"/>
      <c r="W1029" s="22"/>
      <c r="AA1029" s="49"/>
      <c r="AB1029" s="49"/>
      <c r="AF1029" s="49"/>
      <c r="AS1029" s="22"/>
      <c r="AV1029" s="22"/>
      <c r="AX1029" s="22"/>
      <c r="AY1029" s="22"/>
      <c r="BA1029" s="22"/>
      <c r="BB1029" s="22"/>
      <c r="BP1029" s="49"/>
      <c r="BX1029" s="49"/>
    </row>
    <row r="1030" spans="22:76">
      <c r="V1030" s="22"/>
      <c r="W1030" s="22"/>
      <c r="AA1030" s="49"/>
      <c r="AB1030" s="49"/>
      <c r="AF1030" s="49"/>
      <c r="AS1030" s="22"/>
      <c r="AV1030" s="22"/>
      <c r="AX1030" s="22"/>
      <c r="AY1030" s="22"/>
      <c r="BA1030" s="22"/>
      <c r="BB1030" s="22"/>
      <c r="BP1030" s="49"/>
      <c r="BX1030" s="49"/>
    </row>
    <row r="1031" spans="22:76">
      <c r="V1031" s="22"/>
      <c r="W1031" s="22"/>
      <c r="AA1031" s="49"/>
      <c r="AB1031" s="49"/>
      <c r="AF1031" s="49"/>
      <c r="AS1031" s="22"/>
      <c r="AV1031" s="22"/>
      <c r="AX1031" s="22"/>
      <c r="AY1031" s="22"/>
      <c r="BA1031" s="22"/>
      <c r="BB1031" s="22"/>
      <c r="BP1031" s="49"/>
      <c r="BX1031" s="49"/>
    </row>
    <row r="1032" spans="22:76">
      <c r="V1032" s="22"/>
      <c r="W1032" s="22"/>
      <c r="AA1032" s="49"/>
      <c r="AB1032" s="49"/>
      <c r="AF1032" s="49"/>
      <c r="AS1032" s="22"/>
      <c r="AV1032" s="22"/>
      <c r="AX1032" s="22"/>
      <c r="AY1032" s="22"/>
      <c r="BA1032" s="22"/>
      <c r="BB1032" s="22"/>
      <c r="BP1032" s="49"/>
      <c r="BX1032" s="49"/>
    </row>
    <row r="1033" spans="22:76">
      <c r="V1033" s="22"/>
      <c r="W1033" s="22"/>
      <c r="AA1033" s="49"/>
      <c r="AB1033" s="49"/>
      <c r="AF1033" s="49"/>
      <c r="AS1033" s="22"/>
      <c r="AV1033" s="22"/>
      <c r="AX1033" s="22"/>
      <c r="AY1033" s="22"/>
      <c r="BA1033" s="22"/>
      <c r="BB1033" s="22"/>
      <c r="BP1033" s="49"/>
      <c r="BX1033" s="49"/>
    </row>
    <row r="1034" spans="22:76">
      <c r="V1034" s="22"/>
      <c r="W1034" s="22"/>
      <c r="AA1034" s="49"/>
      <c r="AB1034" s="49"/>
      <c r="AF1034" s="49"/>
      <c r="AS1034" s="22"/>
      <c r="AV1034" s="22"/>
      <c r="AX1034" s="22"/>
      <c r="AY1034" s="22"/>
      <c r="BA1034" s="22"/>
      <c r="BB1034" s="22"/>
      <c r="BP1034" s="49"/>
      <c r="BX1034" s="49"/>
    </row>
    <row r="1035" spans="22:76">
      <c r="V1035" s="22"/>
      <c r="W1035" s="22"/>
      <c r="AA1035" s="49"/>
      <c r="AB1035" s="49"/>
      <c r="AF1035" s="49"/>
      <c r="AS1035" s="22"/>
      <c r="AV1035" s="22"/>
      <c r="AX1035" s="22"/>
      <c r="AY1035" s="22"/>
      <c r="BA1035" s="22"/>
      <c r="BB1035" s="22"/>
      <c r="BP1035" s="49"/>
      <c r="BX1035" s="49"/>
    </row>
    <row r="1036" spans="22:76">
      <c r="V1036" s="22"/>
      <c r="W1036" s="22"/>
      <c r="AA1036" s="49"/>
      <c r="AB1036" s="49"/>
      <c r="AF1036" s="49"/>
      <c r="AS1036" s="22"/>
      <c r="AV1036" s="22"/>
      <c r="AX1036" s="22"/>
      <c r="AY1036" s="22"/>
      <c r="BA1036" s="22"/>
      <c r="BB1036" s="22"/>
      <c r="BP1036" s="49"/>
      <c r="BX1036" s="49"/>
    </row>
    <row r="1037" spans="22:76">
      <c r="V1037" s="22"/>
      <c r="W1037" s="22"/>
      <c r="AA1037" s="49"/>
      <c r="AB1037" s="49"/>
      <c r="AF1037" s="49"/>
      <c r="AS1037" s="22"/>
      <c r="AV1037" s="22"/>
      <c r="AX1037" s="22"/>
      <c r="AY1037" s="22"/>
      <c r="BA1037" s="22"/>
      <c r="BB1037" s="22"/>
      <c r="BP1037" s="49"/>
      <c r="BX1037" s="49"/>
    </row>
    <row r="1038" spans="22:76">
      <c r="V1038" s="22"/>
      <c r="W1038" s="22"/>
      <c r="AA1038" s="49"/>
      <c r="AB1038" s="49"/>
      <c r="AF1038" s="49"/>
      <c r="AS1038" s="22"/>
      <c r="AV1038" s="22"/>
      <c r="AX1038" s="22"/>
      <c r="AY1038" s="22"/>
      <c r="BA1038" s="22"/>
      <c r="BB1038" s="22"/>
      <c r="BP1038" s="49"/>
      <c r="BX1038" s="49"/>
    </row>
    <row r="1039" spans="22:76">
      <c r="V1039" s="22"/>
      <c r="W1039" s="22"/>
      <c r="AA1039" s="49"/>
      <c r="AB1039" s="49"/>
      <c r="AF1039" s="49"/>
      <c r="AS1039" s="22"/>
      <c r="AV1039" s="22"/>
      <c r="AX1039" s="22"/>
      <c r="AY1039" s="22"/>
      <c r="BA1039" s="22"/>
      <c r="BB1039" s="22"/>
      <c r="BP1039" s="49"/>
      <c r="BX1039" s="49"/>
    </row>
    <row r="1040" spans="22:76">
      <c r="V1040" s="22"/>
      <c r="W1040" s="22"/>
      <c r="AA1040" s="49"/>
      <c r="AB1040" s="49"/>
      <c r="AF1040" s="49"/>
      <c r="AS1040" s="22"/>
      <c r="AV1040" s="22"/>
      <c r="AX1040" s="22"/>
      <c r="AY1040" s="22"/>
      <c r="BA1040" s="22"/>
      <c r="BB1040" s="22"/>
      <c r="BP1040" s="49"/>
      <c r="BX1040" s="49"/>
    </row>
    <row r="1041" spans="22:76">
      <c r="V1041" s="22"/>
      <c r="W1041" s="22"/>
      <c r="AA1041" s="49"/>
      <c r="AB1041" s="49"/>
      <c r="AF1041" s="49"/>
      <c r="AS1041" s="22"/>
      <c r="AV1041" s="22"/>
      <c r="AX1041" s="22"/>
      <c r="AY1041" s="22"/>
      <c r="BA1041" s="22"/>
      <c r="BB1041" s="22"/>
      <c r="BP1041" s="49"/>
      <c r="BX1041" s="49"/>
    </row>
    <row r="1042" spans="22:76">
      <c r="V1042" s="22"/>
      <c r="W1042" s="22"/>
      <c r="AA1042" s="49"/>
      <c r="AB1042" s="49"/>
      <c r="AF1042" s="49"/>
      <c r="AS1042" s="22"/>
      <c r="AV1042" s="22"/>
      <c r="AX1042" s="22"/>
      <c r="AY1042" s="22"/>
      <c r="BA1042" s="22"/>
      <c r="BB1042" s="22"/>
      <c r="BP1042" s="49"/>
      <c r="BX1042" s="49"/>
    </row>
    <row r="1043" spans="22:76">
      <c r="V1043" s="22"/>
      <c r="W1043" s="22"/>
      <c r="AA1043" s="49"/>
      <c r="AB1043" s="49"/>
      <c r="AF1043" s="49"/>
      <c r="AS1043" s="22"/>
      <c r="AV1043" s="22"/>
      <c r="AX1043" s="22"/>
      <c r="AY1043" s="22"/>
      <c r="BA1043" s="22"/>
      <c r="BB1043" s="22"/>
      <c r="BP1043" s="49"/>
      <c r="BX1043" s="49"/>
    </row>
    <row r="1044" spans="22:76">
      <c r="V1044" s="22"/>
      <c r="W1044" s="22"/>
      <c r="AA1044" s="49"/>
      <c r="AB1044" s="49"/>
      <c r="AF1044" s="49"/>
      <c r="AS1044" s="22"/>
      <c r="AV1044" s="22"/>
      <c r="AX1044" s="22"/>
      <c r="AY1044" s="22"/>
      <c r="BA1044" s="22"/>
      <c r="BB1044" s="22"/>
      <c r="BP1044" s="49"/>
      <c r="BX1044" s="49"/>
    </row>
    <row r="1045" spans="22:76">
      <c r="V1045" s="22"/>
      <c r="W1045" s="22"/>
      <c r="AA1045" s="49"/>
      <c r="AB1045" s="49"/>
      <c r="AF1045" s="49"/>
      <c r="AS1045" s="22"/>
      <c r="AV1045" s="22"/>
      <c r="AX1045" s="22"/>
      <c r="AY1045" s="22"/>
      <c r="BA1045" s="22"/>
      <c r="BB1045" s="22"/>
      <c r="BP1045" s="49"/>
      <c r="BX1045" s="49"/>
    </row>
    <row r="1046" spans="22:76">
      <c r="V1046" s="22"/>
      <c r="W1046" s="22"/>
      <c r="AA1046" s="49"/>
      <c r="AB1046" s="49"/>
      <c r="AF1046" s="49"/>
      <c r="AS1046" s="22"/>
      <c r="AV1046" s="22"/>
      <c r="AX1046" s="22"/>
      <c r="AY1046" s="22"/>
      <c r="BA1046" s="22"/>
      <c r="BB1046" s="22"/>
      <c r="BP1046" s="49"/>
      <c r="BX1046" s="49"/>
    </row>
    <row r="1047" spans="22:76">
      <c r="V1047" s="22"/>
      <c r="W1047" s="22"/>
      <c r="AA1047" s="49"/>
      <c r="AB1047" s="49"/>
      <c r="AF1047" s="49"/>
      <c r="AS1047" s="22"/>
      <c r="AV1047" s="22"/>
      <c r="AX1047" s="22"/>
      <c r="AY1047" s="22"/>
      <c r="BA1047" s="22"/>
      <c r="BB1047" s="22"/>
      <c r="BP1047" s="49"/>
      <c r="BX1047" s="49"/>
    </row>
    <row r="1048" spans="22:76">
      <c r="V1048" s="22"/>
      <c r="W1048" s="22"/>
      <c r="AA1048" s="49"/>
      <c r="AB1048" s="49"/>
      <c r="AF1048" s="49"/>
      <c r="AS1048" s="22"/>
      <c r="AV1048" s="22"/>
      <c r="AX1048" s="22"/>
      <c r="AY1048" s="22"/>
      <c r="BA1048" s="22"/>
      <c r="BB1048" s="22"/>
      <c r="BP1048" s="49"/>
      <c r="BX1048" s="49"/>
    </row>
    <row r="1049" spans="22:76">
      <c r="V1049" s="22"/>
      <c r="W1049" s="22"/>
      <c r="AA1049" s="49"/>
      <c r="AB1049" s="49"/>
      <c r="AF1049" s="49"/>
      <c r="AS1049" s="22"/>
      <c r="AV1049" s="22"/>
      <c r="AX1049" s="22"/>
      <c r="AY1049" s="22"/>
      <c r="BA1049" s="22"/>
      <c r="BB1049" s="22"/>
      <c r="BP1049" s="49"/>
      <c r="BX1049" s="49"/>
    </row>
    <row r="1050" spans="22:76">
      <c r="V1050" s="22"/>
      <c r="W1050" s="22"/>
      <c r="AA1050" s="49"/>
      <c r="AB1050" s="49"/>
      <c r="AF1050" s="49"/>
      <c r="AS1050" s="22"/>
      <c r="AV1050" s="22"/>
      <c r="AX1050" s="22"/>
      <c r="AY1050" s="22"/>
      <c r="BA1050" s="22"/>
      <c r="BB1050" s="22"/>
      <c r="BP1050" s="49"/>
      <c r="BX1050" s="49"/>
    </row>
    <row r="1051" spans="22:76">
      <c r="V1051" s="22"/>
      <c r="W1051" s="22"/>
      <c r="AA1051" s="49"/>
      <c r="AB1051" s="49"/>
      <c r="AF1051" s="49"/>
      <c r="AS1051" s="22"/>
      <c r="AV1051" s="22"/>
      <c r="AX1051" s="22"/>
      <c r="AY1051" s="22"/>
      <c r="BA1051" s="22"/>
      <c r="BB1051" s="22"/>
      <c r="BP1051" s="49"/>
      <c r="BX1051" s="49"/>
    </row>
    <row r="1052" spans="22:76">
      <c r="V1052" s="22"/>
      <c r="W1052" s="22"/>
      <c r="AA1052" s="49"/>
      <c r="AB1052" s="49"/>
      <c r="AF1052" s="49"/>
      <c r="AS1052" s="22"/>
      <c r="AV1052" s="22"/>
      <c r="AX1052" s="22"/>
      <c r="AY1052" s="22"/>
      <c r="BA1052" s="22"/>
      <c r="BB1052" s="22"/>
      <c r="BP1052" s="49"/>
      <c r="BX1052" s="49"/>
    </row>
    <row r="1053" spans="22:76">
      <c r="V1053" s="22"/>
      <c r="W1053" s="22"/>
      <c r="AA1053" s="49"/>
      <c r="AB1053" s="49"/>
      <c r="AF1053" s="49"/>
      <c r="AS1053" s="22"/>
      <c r="AV1053" s="22"/>
      <c r="AX1053" s="22"/>
      <c r="AY1053" s="22"/>
      <c r="BA1053" s="22"/>
      <c r="BB1053" s="22"/>
      <c r="BP1053" s="49"/>
      <c r="BX1053" s="49"/>
    </row>
    <row r="1054" spans="22:76">
      <c r="V1054" s="22"/>
      <c r="W1054" s="22"/>
      <c r="AA1054" s="49"/>
      <c r="AB1054" s="49"/>
      <c r="AF1054" s="49"/>
      <c r="AS1054" s="22"/>
      <c r="AV1054" s="22"/>
      <c r="AX1054" s="22"/>
      <c r="AY1054" s="22"/>
      <c r="BA1054" s="22"/>
      <c r="BB1054" s="22"/>
      <c r="BP1054" s="49"/>
      <c r="BX1054" s="49"/>
    </row>
    <row r="1055" spans="22:76">
      <c r="V1055" s="22"/>
      <c r="W1055" s="22"/>
      <c r="AA1055" s="49"/>
      <c r="AB1055" s="49"/>
      <c r="AF1055" s="49"/>
      <c r="AS1055" s="22"/>
      <c r="AV1055" s="22"/>
      <c r="AX1055" s="22"/>
      <c r="AY1055" s="22"/>
      <c r="BA1055" s="22"/>
      <c r="BB1055" s="22"/>
      <c r="BP1055" s="49"/>
      <c r="BX1055" s="49"/>
    </row>
    <row r="1056" spans="22:76">
      <c r="V1056" s="22"/>
      <c r="W1056" s="22"/>
      <c r="AA1056" s="49"/>
      <c r="AB1056" s="49"/>
      <c r="AF1056" s="49"/>
      <c r="AS1056" s="22"/>
      <c r="AV1056" s="22"/>
      <c r="AX1056" s="22"/>
      <c r="AY1056" s="22"/>
      <c r="BA1056" s="22"/>
      <c r="BB1056" s="22"/>
      <c r="BP1056" s="49"/>
      <c r="BX1056" s="49"/>
    </row>
    <row r="1057" spans="22:76">
      <c r="V1057" s="22"/>
      <c r="W1057" s="22"/>
      <c r="AA1057" s="49"/>
      <c r="AB1057" s="49"/>
      <c r="AF1057" s="49"/>
      <c r="AS1057" s="22"/>
      <c r="AV1057" s="22"/>
      <c r="AX1057" s="22"/>
      <c r="AY1057" s="22"/>
      <c r="BA1057" s="22"/>
      <c r="BB1057" s="22"/>
      <c r="BP1057" s="49"/>
      <c r="BX1057" s="49"/>
    </row>
    <row r="1058" spans="22:76">
      <c r="V1058" s="22"/>
      <c r="W1058" s="22"/>
      <c r="AA1058" s="49"/>
      <c r="AB1058" s="49"/>
      <c r="AF1058" s="49"/>
      <c r="AS1058" s="22"/>
      <c r="AV1058" s="22"/>
      <c r="AX1058" s="22"/>
      <c r="AY1058" s="22"/>
      <c r="BA1058" s="22"/>
      <c r="BB1058" s="22"/>
      <c r="BP1058" s="49"/>
      <c r="BX1058" s="49"/>
    </row>
    <row r="1059" spans="22:76">
      <c r="V1059" s="22"/>
      <c r="W1059" s="22"/>
      <c r="AA1059" s="49"/>
      <c r="AB1059" s="49"/>
      <c r="AF1059" s="49"/>
      <c r="AS1059" s="22"/>
      <c r="AV1059" s="22"/>
      <c r="AX1059" s="22"/>
      <c r="AY1059" s="22"/>
      <c r="BA1059" s="22"/>
      <c r="BB1059" s="22"/>
      <c r="BP1059" s="49"/>
      <c r="BX1059" s="49"/>
    </row>
    <row r="1060" spans="22:76">
      <c r="V1060" s="22"/>
      <c r="W1060" s="22"/>
      <c r="AA1060" s="49"/>
      <c r="AB1060" s="49"/>
      <c r="AF1060" s="49"/>
      <c r="AS1060" s="22"/>
      <c r="AV1060" s="22"/>
      <c r="AX1060" s="22"/>
      <c r="AY1060" s="22"/>
      <c r="BA1060" s="22"/>
      <c r="BB1060" s="22"/>
      <c r="BP1060" s="49"/>
      <c r="BX1060" s="49"/>
    </row>
    <row r="1061" spans="22:76">
      <c r="V1061" s="22"/>
      <c r="W1061" s="22"/>
      <c r="AA1061" s="49"/>
      <c r="AB1061" s="49"/>
      <c r="AF1061" s="49"/>
      <c r="AS1061" s="22"/>
      <c r="AV1061" s="22"/>
      <c r="AX1061" s="22"/>
      <c r="AY1061" s="22"/>
      <c r="BA1061" s="22"/>
      <c r="BB1061" s="22"/>
      <c r="BP1061" s="49"/>
      <c r="BX1061" s="49"/>
    </row>
    <row r="1062" spans="22:76">
      <c r="V1062" s="22"/>
      <c r="W1062" s="22"/>
      <c r="AA1062" s="49"/>
      <c r="AB1062" s="49"/>
      <c r="AF1062" s="49"/>
      <c r="AS1062" s="22"/>
      <c r="AV1062" s="22"/>
      <c r="AX1062" s="22"/>
      <c r="AY1062" s="22"/>
      <c r="BA1062" s="22"/>
      <c r="BB1062" s="22"/>
      <c r="BP1062" s="49"/>
      <c r="BX1062" s="49"/>
    </row>
    <row r="1063" spans="22:76">
      <c r="V1063" s="22"/>
      <c r="W1063" s="22"/>
      <c r="AA1063" s="49"/>
      <c r="AB1063" s="49"/>
      <c r="AF1063" s="49"/>
      <c r="AS1063" s="22"/>
      <c r="AV1063" s="22"/>
      <c r="AX1063" s="22"/>
      <c r="AY1063" s="22"/>
      <c r="BA1063" s="22"/>
      <c r="BB1063" s="22"/>
      <c r="BP1063" s="49"/>
      <c r="BX1063" s="49"/>
    </row>
    <row r="1064" spans="22:76">
      <c r="V1064" s="22"/>
      <c r="W1064" s="22"/>
      <c r="AA1064" s="49"/>
      <c r="AB1064" s="49"/>
      <c r="AF1064" s="49"/>
      <c r="AS1064" s="22"/>
      <c r="AV1064" s="22"/>
      <c r="AX1064" s="22"/>
      <c r="AY1064" s="22"/>
      <c r="BA1064" s="22"/>
      <c r="BB1064" s="22"/>
      <c r="BP1064" s="49"/>
      <c r="BX1064" s="49"/>
    </row>
    <row r="1065" spans="22:76">
      <c r="V1065" s="22"/>
      <c r="W1065" s="22"/>
      <c r="AA1065" s="49"/>
      <c r="AB1065" s="49"/>
      <c r="AF1065" s="49"/>
      <c r="AS1065" s="22"/>
      <c r="AV1065" s="22"/>
      <c r="AX1065" s="22"/>
      <c r="AY1065" s="22"/>
      <c r="BA1065" s="22"/>
      <c r="BB1065" s="22"/>
      <c r="BP1065" s="49"/>
      <c r="BX1065" s="49"/>
    </row>
    <row r="1066" spans="22:76">
      <c r="V1066" s="22"/>
      <c r="W1066" s="22"/>
      <c r="AA1066" s="49"/>
      <c r="AB1066" s="49"/>
      <c r="AF1066" s="49"/>
      <c r="AS1066" s="22"/>
      <c r="AV1066" s="22"/>
      <c r="AX1066" s="22"/>
      <c r="AY1066" s="22"/>
      <c r="BA1066" s="22"/>
      <c r="BB1066" s="22"/>
      <c r="BP1066" s="49"/>
      <c r="BX1066" s="49"/>
    </row>
    <row r="1067" spans="22:76">
      <c r="V1067" s="22"/>
      <c r="W1067" s="22"/>
      <c r="AA1067" s="49"/>
      <c r="AB1067" s="49"/>
      <c r="AF1067" s="49"/>
      <c r="AS1067" s="22"/>
      <c r="AV1067" s="22"/>
      <c r="AX1067" s="22"/>
      <c r="AY1067" s="22"/>
      <c r="BA1067" s="22"/>
      <c r="BB1067" s="22"/>
      <c r="BP1067" s="49"/>
      <c r="BX1067" s="49"/>
    </row>
    <row r="1068" spans="22:76">
      <c r="V1068" s="22"/>
      <c r="W1068" s="22"/>
      <c r="AA1068" s="49"/>
      <c r="AB1068" s="49"/>
      <c r="AF1068" s="49"/>
      <c r="AS1068" s="22"/>
      <c r="AV1068" s="22"/>
      <c r="AX1068" s="22"/>
      <c r="AY1068" s="22"/>
      <c r="BA1068" s="22"/>
      <c r="BB1068" s="22"/>
      <c r="BP1068" s="49"/>
      <c r="BX1068" s="49"/>
    </row>
    <row r="1069" spans="22:76">
      <c r="V1069" s="22"/>
      <c r="W1069" s="22"/>
      <c r="AA1069" s="49"/>
      <c r="AB1069" s="49"/>
      <c r="AF1069" s="49"/>
      <c r="AS1069" s="22"/>
      <c r="AV1069" s="22"/>
      <c r="AX1069" s="22"/>
      <c r="AY1069" s="22"/>
      <c r="BA1069" s="22"/>
      <c r="BB1069" s="22"/>
      <c r="BP1069" s="49"/>
      <c r="BX1069" s="49"/>
    </row>
    <row r="1070" spans="22:76">
      <c r="V1070" s="22"/>
      <c r="W1070" s="22"/>
      <c r="AA1070" s="49"/>
      <c r="AB1070" s="49"/>
      <c r="AF1070" s="49"/>
      <c r="AS1070" s="22"/>
      <c r="AV1070" s="22"/>
      <c r="AX1070" s="22"/>
      <c r="AY1070" s="22"/>
      <c r="BA1070" s="22"/>
      <c r="BB1070" s="22"/>
      <c r="BP1070" s="49"/>
      <c r="BX1070" s="49"/>
    </row>
    <row r="1071" spans="22:76">
      <c r="V1071" s="22"/>
      <c r="W1071" s="22"/>
      <c r="AA1071" s="49"/>
      <c r="AB1071" s="49"/>
      <c r="AF1071" s="49"/>
      <c r="AS1071" s="22"/>
      <c r="AV1071" s="22"/>
      <c r="AX1071" s="22"/>
      <c r="AY1071" s="22"/>
      <c r="BA1071" s="22"/>
      <c r="BB1071" s="22"/>
      <c r="BP1071" s="49"/>
      <c r="BX1071" s="49"/>
    </row>
    <row r="1072" spans="22:76">
      <c r="V1072" s="22"/>
      <c r="W1072" s="22"/>
      <c r="AA1072" s="49"/>
      <c r="AB1072" s="49"/>
      <c r="AF1072" s="49"/>
      <c r="AS1072" s="22"/>
      <c r="AV1072" s="22"/>
      <c r="AX1072" s="22"/>
      <c r="AY1072" s="22"/>
      <c r="BA1072" s="22"/>
      <c r="BB1072" s="22"/>
      <c r="BP1072" s="49"/>
      <c r="BX1072" s="49"/>
    </row>
    <row r="1073" spans="22:76">
      <c r="V1073" s="22"/>
      <c r="W1073" s="22"/>
      <c r="AA1073" s="49"/>
      <c r="AB1073" s="49"/>
      <c r="AF1073" s="49"/>
      <c r="AS1073" s="22"/>
      <c r="AV1073" s="22"/>
      <c r="AX1073" s="22"/>
      <c r="AY1073" s="22"/>
      <c r="BA1073" s="22"/>
      <c r="BB1073" s="22"/>
      <c r="BP1073" s="49"/>
      <c r="BX1073" s="49"/>
    </row>
    <row r="1074" spans="22:76">
      <c r="V1074" s="22"/>
      <c r="W1074" s="22"/>
      <c r="AA1074" s="49"/>
      <c r="AB1074" s="49"/>
      <c r="AF1074" s="49"/>
      <c r="AS1074" s="22"/>
      <c r="AV1074" s="22"/>
      <c r="AX1074" s="22"/>
      <c r="AY1074" s="22"/>
      <c r="BA1074" s="22"/>
      <c r="BB1074" s="22"/>
      <c r="BP1074" s="49"/>
      <c r="BX1074" s="49"/>
    </row>
    <row r="1075" spans="22:76">
      <c r="V1075" s="22"/>
      <c r="W1075" s="22"/>
      <c r="AA1075" s="49"/>
      <c r="AB1075" s="49"/>
      <c r="AF1075" s="49"/>
      <c r="AS1075" s="22"/>
      <c r="AV1075" s="22"/>
      <c r="AX1075" s="22"/>
      <c r="AY1075" s="22"/>
      <c r="BA1075" s="22"/>
      <c r="BB1075" s="22"/>
      <c r="BP1075" s="49"/>
      <c r="BX1075" s="49"/>
    </row>
    <row r="1076" spans="22:76">
      <c r="V1076" s="22"/>
      <c r="W1076" s="22"/>
      <c r="AA1076" s="49"/>
      <c r="AB1076" s="49"/>
      <c r="AF1076" s="49"/>
      <c r="AS1076" s="22"/>
      <c r="AV1076" s="22"/>
      <c r="AX1076" s="22"/>
      <c r="AY1076" s="22"/>
      <c r="BA1076" s="22"/>
      <c r="BB1076" s="22"/>
      <c r="BP1076" s="49"/>
      <c r="BX1076" s="49"/>
    </row>
    <row r="1077" spans="22:76">
      <c r="V1077" s="22"/>
      <c r="W1077" s="22"/>
      <c r="AA1077" s="49"/>
      <c r="AB1077" s="49"/>
      <c r="AF1077" s="49"/>
      <c r="AS1077" s="22"/>
      <c r="AV1077" s="22"/>
      <c r="AX1077" s="22"/>
      <c r="AY1077" s="22"/>
      <c r="BA1077" s="22"/>
      <c r="BB1077" s="22"/>
      <c r="BP1077" s="49"/>
      <c r="BX1077" s="49"/>
    </row>
    <row r="1078" spans="22:76">
      <c r="V1078" s="22"/>
      <c r="W1078" s="22"/>
      <c r="AA1078" s="49"/>
      <c r="AB1078" s="49"/>
      <c r="AF1078" s="49"/>
      <c r="AS1078" s="22"/>
      <c r="AV1078" s="22"/>
      <c r="AX1078" s="22"/>
      <c r="AY1078" s="22"/>
      <c r="BA1078" s="22"/>
      <c r="BB1078" s="22"/>
      <c r="BP1078" s="49"/>
      <c r="BX1078" s="49"/>
    </row>
    <row r="1079" spans="22:76">
      <c r="V1079" s="22"/>
      <c r="W1079" s="22"/>
      <c r="AA1079" s="49"/>
      <c r="AB1079" s="49"/>
      <c r="AF1079" s="49"/>
      <c r="AS1079" s="22"/>
      <c r="AV1079" s="22"/>
      <c r="AX1079" s="22"/>
      <c r="AY1079" s="22"/>
      <c r="BA1079" s="22"/>
      <c r="BB1079" s="22"/>
      <c r="BP1079" s="49"/>
      <c r="BX1079" s="49"/>
    </row>
    <row r="1080" spans="22:76">
      <c r="V1080" s="22"/>
      <c r="W1080" s="22"/>
      <c r="AA1080" s="49"/>
      <c r="AB1080" s="49"/>
      <c r="AF1080" s="49"/>
      <c r="AS1080" s="22"/>
      <c r="AV1080" s="22"/>
      <c r="AX1080" s="22"/>
      <c r="AY1080" s="22"/>
      <c r="BA1080" s="22"/>
      <c r="BB1080" s="22"/>
      <c r="BP1080" s="49"/>
      <c r="BX1080" s="49"/>
    </row>
    <row r="1081" spans="22:76">
      <c r="V1081" s="22"/>
      <c r="W1081" s="22"/>
      <c r="AA1081" s="49"/>
      <c r="AB1081" s="49"/>
      <c r="AF1081" s="49"/>
      <c r="AS1081" s="22"/>
      <c r="AV1081" s="22"/>
      <c r="AX1081" s="22"/>
      <c r="AY1081" s="22"/>
      <c r="BA1081" s="22"/>
      <c r="BB1081" s="22"/>
      <c r="BP1081" s="49"/>
      <c r="BX1081" s="49"/>
    </row>
    <row r="1082" spans="22:76">
      <c r="V1082" s="22"/>
      <c r="W1082" s="22"/>
      <c r="AA1082" s="49"/>
      <c r="AB1082" s="49"/>
      <c r="AF1082" s="49"/>
      <c r="AS1082" s="22"/>
      <c r="AV1082" s="22"/>
      <c r="AX1082" s="22"/>
      <c r="AY1082" s="22"/>
      <c r="BA1082" s="22"/>
      <c r="BB1082" s="22"/>
      <c r="BP1082" s="49"/>
      <c r="BX1082" s="49"/>
    </row>
    <row r="1083" spans="22:76">
      <c r="V1083" s="22"/>
      <c r="W1083" s="22"/>
      <c r="AA1083" s="49"/>
      <c r="AB1083" s="49"/>
      <c r="AF1083" s="49"/>
      <c r="AS1083" s="22"/>
      <c r="AV1083" s="22"/>
      <c r="AX1083" s="22"/>
      <c r="AY1083" s="22"/>
      <c r="BA1083" s="22"/>
      <c r="BB1083" s="22"/>
      <c r="BP1083" s="49"/>
      <c r="BX1083" s="49"/>
    </row>
    <row r="1084" spans="22:76">
      <c r="V1084" s="22"/>
      <c r="W1084" s="22"/>
      <c r="AA1084" s="49"/>
      <c r="AB1084" s="49"/>
      <c r="AF1084" s="49"/>
      <c r="AS1084" s="22"/>
      <c r="AV1084" s="22"/>
      <c r="AX1084" s="22"/>
      <c r="AY1084" s="22"/>
      <c r="BA1084" s="22"/>
      <c r="BB1084" s="22"/>
      <c r="BP1084" s="49"/>
      <c r="BX1084" s="49"/>
    </row>
    <row r="1085" spans="22:76">
      <c r="V1085" s="22"/>
      <c r="W1085" s="22"/>
      <c r="AA1085" s="49"/>
      <c r="AB1085" s="49"/>
      <c r="AF1085" s="49"/>
      <c r="AS1085" s="22"/>
      <c r="AV1085" s="22"/>
      <c r="AX1085" s="22"/>
      <c r="AY1085" s="22"/>
      <c r="BA1085" s="22"/>
      <c r="BB1085" s="22"/>
      <c r="BP1085" s="49"/>
      <c r="BX1085" s="49"/>
    </row>
    <row r="1086" spans="22:76">
      <c r="V1086" s="22"/>
      <c r="W1086" s="22"/>
      <c r="AA1086" s="49"/>
      <c r="AB1086" s="49"/>
      <c r="AF1086" s="49"/>
      <c r="AS1086" s="22"/>
      <c r="AV1086" s="22"/>
      <c r="AX1086" s="22"/>
      <c r="AY1086" s="22"/>
      <c r="BA1086" s="22"/>
      <c r="BB1086" s="22"/>
      <c r="BP1086" s="49"/>
      <c r="BX1086" s="49"/>
    </row>
    <row r="1087" spans="22:76">
      <c r="V1087" s="22"/>
      <c r="W1087" s="22"/>
      <c r="AA1087" s="49"/>
      <c r="AB1087" s="49"/>
      <c r="AF1087" s="49"/>
      <c r="AS1087" s="22"/>
      <c r="AV1087" s="22"/>
      <c r="AX1087" s="22"/>
      <c r="AY1087" s="22"/>
      <c r="BA1087" s="22"/>
      <c r="BB1087" s="22"/>
      <c r="BP1087" s="49"/>
      <c r="BX1087" s="49"/>
    </row>
    <row r="1088" spans="22:76">
      <c r="V1088" s="22"/>
      <c r="W1088" s="22"/>
      <c r="AA1088" s="49"/>
      <c r="AB1088" s="49"/>
      <c r="AF1088" s="49"/>
      <c r="AS1088" s="22"/>
      <c r="AV1088" s="22"/>
      <c r="AX1088" s="22"/>
      <c r="AY1088" s="22"/>
      <c r="BA1088" s="22"/>
      <c r="BB1088" s="22"/>
      <c r="BP1088" s="49"/>
      <c r="BX1088" s="49"/>
    </row>
    <row r="1089" spans="22:76">
      <c r="V1089" s="22"/>
      <c r="W1089" s="22"/>
      <c r="AA1089" s="49"/>
      <c r="AB1089" s="49"/>
      <c r="AF1089" s="49"/>
      <c r="AS1089" s="22"/>
      <c r="AV1089" s="22"/>
      <c r="AX1089" s="22"/>
      <c r="AY1089" s="22"/>
      <c r="BA1089" s="22"/>
      <c r="BB1089" s="22"/>
      <c r="BP1089" s="49"/>
      <c r="BX1089" s="49"/>
    </row>
    <row r="1090" spans="22:76">
      <c r="V1090" s="22"/>
      <c r="W1090" s="22"/>
      <c r="AA1090" s="49"/>
      <c r="AB1090" s="49"/>
      <c r="AF1090" s="49"/>
      <c r="AS1090" s="22"/>
      <c r="AV1090" s="22"/>
      <c r="AX1090" s="22"/>
      <c r="AY1090" s="22"/>
      <c r="BA1090" s="22"/>
      <c r="BB1090" s="22"/>
      <c r="BP1090" s="49"/>
      <c r="BX1090" s="49"/>
    </row>
    <row r="1091" spans="22:76">
      <c r="V1091" s="22"/>
      <c r="W1091" s="22"/>
      <c r="AA1091" s="49"/>
      <c r="AB1091" s="49"/>
      <c r="AF1091" s="49"/>
      <c r="AS1091" s="22"/>
      <c r="AV1091" s="22"/>
      <c r="AX1091" s="22"/>
      <c r="AY1091" s="22"/>
      <c r="BA1091" s="22"/>
      <c r="BB1091" s="22"/>
      <c r="BP1091" s="49"/>
      <c r="BX1091" s="49"/>
    </row>
    <row r="1092" spans="22:76">
      <c r="V1092" s="22"/>
      <c r="W1092" s="22"/>
      <c r="AA1092" s="49"/>
      <c r="AB1092" s="49"/>
      <c r="AF1092" s="49"/>
      <c r="AS1092" s="22"/>
      <c r="AV1092" s="22"/>
      <c r="AX1092" s="22"/>
      <c r="AY1092" s="22"/>
      <c r="BA1092" s="22"/>
      <c r="BB1092" s="22"/>
      <c r="BP1092" s="49"/>
      <c r="BX1092" s="49"/>
    </row>
    <row r="1093" spans="22:76">
      <c r="V1093" s="22"/>
      <c r="W1093" s="22"/>
      <c r="AA1093" s="49"/>
      <c r="AB1093" s="49"/>
      <c r="AF1093" s="49"/>
      <c r="AS1093" s="22"/>
      <c r="AV1093" s="22"/>
      <c r="AX1093" s="22"/>
      <c r="AY1093" s="22"/>
      <c r="BA1093" s="22"/>
      <c r="BB1093" s="22"/>
      <c r="BP1093" s="49"/>
      <c r="BX1093" s="49"/>
    </row>
    <row r="1094" spans="22:76">
      <c r="V1094" s="22"/>
      <c r="W1094" s="22"/>
      <c r="AA1094" s="49"/>
      <c r="AB1094" s="49"/>
      <c r="AF1094" s="49"/>
      <c r="AS1094" s="22"/>
      <c r="AV1094" s="22"/>
      <c r="AX1094" s="22"/>
      <c r="AY1094" s="22"/>
      <c r="BA1094" s="22"/>
      <c r="BB1094" s="22"/>
      <c r="BP1094" s="49"/>
      <c r="BX1094" s="49"/>
    </row>
    <row r="1095" spans="22:76">
      <c r="V1095" s="22"/>
      <c r="W1095" s="22"/>
      <c r="AA1095" s="49"/>
      <c r="AB1095" s="49"/>
      <c r="AF1095" s="49"/>
      <c r="AS1095" s="22"/>
      <c r="AV1095" s="22"/>
      <c r="AX1095" s="22"/>
      <c r="AY1095" s="22"/>
      <c r="BA1095" s="22"/>
      <c r="BB1095" s="22"/>
      <c r="BP1095" s="49"/>
      <c r="BX1095" s="49"/>
    </row>
    <row r="1096" spans="22:76">
      <c r="V1096" s="22"/>
      <c r="W1096" s="22"/>
      <c r="AA1096" s="49"/>
      <c r="AB1096" s="49"/>
      <c r="AF1096" s="49"/>
      <c r="AS1096" s="22"/>
      <c r="AV1096" s="22"/>
      <c r="AX1096" s="22"/>
      <c r="AY1096" s="22"/>
      <c r="BA1096" s="22"/>
      <c r="BB1096" s="22"/>
      <c r="BP1096" s="49"/>
      <c r="BX1096" s="49"/>
    </row>
    <row r="1097" spans="22:76">
      <c r="V1097" s="22"/>
      <c r="W1097" s="22"/>
      <c r="AA1097" s="49"/>
      <c r="AB1097" s="49"/>
      <c r="AF1097" s="49"/>
      <c r="AS1097" s="22"/>
      <c r="AV1097" s="22"/>
      <c r="AX1097" s="22"/>
      <c r="AY1097" s="22"/>
      <c r="BA1097" s="22"/>
      <c r="BB1097" s="22"/>
      <c r="BP1097" s="49"/>
      <c r="BX1097" s="49"/>
    </row>
    <row r="1098" spans="22:76">
      <c r="V1098" s="22"/>
      <c r="W1098" s="22"/>
      <c r="AA1098" s="49"/>
      <c r="AB1098" s="49"/>
      <c r="AF1098" s="49"/>
      <c r="AS1098" s="22"/>
      <c r="AV1098" s="22"/>
      <c r="AX1098" s="22"/>
      <c r="AY1098" s="22"/>
      <c r="BA1098" s="22"/>
      <c r="BB1098" s="22"/>
      <c r="BP1098" s="49"/>
      <c r="BX1098" s="49"/>
    </row>
    <row r="1099" spans="22:76">
      <c r="V1099" s="22"/>
      <c r="W1099" s="22"/>
      <c r="AA1099" s="49"/>
      <c r="AB1099" s="49"/>
      <c r="AF1099" s="49"/>
      <c r="AS1099" s="22"/>
      <c r="AV1099" s="22"/>
      <c r="AX1099" s="22"/>
      <c r="AY1099" s="22"/>
      <c r="BA1099" s="22"/>
      <c r="BB1099" s="22"/>
      <c r="BP1099" s="49"/>
      <c r="BX1099" s="49"/>
    </row>
    <row r="1100" spans="22:76">
      <c r="V1100" s="22"/>
      <c r="W1100" s="22"/>
      <c r="AA1100" s="49"/>
      <c r="AB1100" s="49"/>
      <c r="AF1100" s="49"/>
      <c r="AS1100" s="22"/>
      <c r="AV1100" s="22"/>
      <c r="AX1100" s="22"/>
      <c r="AY1100" s="22"/>
      <c r="BA1100" s="22"/>
      <c r="BB1100" s="22"/>
      <c r="BP1100" s="49"/>
      <c r="BX1100" s="49"/>
    </row>
    <row r="1101" spans="22:76">
      <c r="V1101" s="22"/>
      <c r="W1101" s="22"/>
      <c r="AA1101" s="49"/>
      <c r="AB1101" s="49"/>
      <c r="AF1101" s="49"/>
      <c r="AS1101" s="22"/>
      <c r="AV1101" s="22"/>
      <c r="AX1101" s="22"/>
      <c r="AY1101" s="22"/>
      <c r="BA1101" s="22"/>
      <c r="BB1101" s="22"/>
      <c r="BP1101" s="49"/>
      <c r="BX1101" s="49"/>
    </row>
    <row r="1102" spans="22:76">
      <c r="V1102" s="22"/>
      <c r="W1102" s="22"/>
      <c r="AA1102" s="49"/>
      <c r="AB1102" s="49"/>
      <c r="AF1102" s="49"/>
      <c r="AS1102" s="22"/>
      <c r="AV1102" s="22"/>
      <c r="AX1102" s="22"/>
      <c r="AY1102" s="22"/>
      <c r="BA1102" s="22"/>
      <c r="BB1102" s="22"/>
      <c r="BP1102" s="49"/>
      <c r="BX1102" s="49"/>
    </row>
    <row r="1103" spans="22:76">
      <c r="V1103" s="22"/>
      <c r="W1103" s="22"/>
      <c r="AA1103" s="49"/>
      <c r="AB1103" s="49"/>
      <c r="AF1103" s="49"/>
      <c r="AS1103" s="22"/>
      <c r="AV1103" s="22"/>
      <c r="AX1103" s="22"/>
      <c r="AY1103" s="22"/>
      <c r="BA1103" s="22"/>
      <c r="BB1103" s="22"/>
      <c r="BP1103" s="49"/>
      <c r="BX1103" s="49"/>
    </row>
    <row r="1104" spans="22:76">
      <c r="V1104" s="22"/>
      <c r="W1104" s="22"/>
      <c r="AA1104" s="49"/>
      <c r="AB1104" s="49"/>
      <c r="AF1104" s="49"/>
      <c r="AS1104" s="22"/>
      <c r="AV1104" s="22"/>
      <c r="AX1104" s="22"/>
      <c r="AY1104" s="22"/>
      <c r="BA1104" s="22"/>
      <c r="BB1104" s="22"/>
      <c r="BP1104" s="49"/>
      <c r="BX1104" s="49"/>
    </row>
    <row r="1105" spans="22:76">
      <c r="V1105" s="22"/>
      <c r="W1105" s="22"/>
      <c r="AA1105" s="49"/>
      <c r="AB1105" s="49"/>
      <c r="AF1105" s="49"/>
      <c r="AS1105" s="22"/>
      <c r="AV1105" s="22"/>
      <c r="AX1105" s="22"/>
      <c r="AY1105" s="22"/>
      <c r="BA1105" s="22"/>
      <c r="BB1105" s="22"/>
      <c r="BP1105" s="49"/>
      <c r="BX1105" s="49"/>
    </row>
    <row r="1106" spans="22:76">
      <c r="V1106" s="22"/>
      <c r="W1106" s="22"/>
      <c r="AA1106" s="49"/>
      <c r="AB1106" s="49"/>
      <c r="AF1106" s="49"/>
      <c r="AS1106" s="22"/>
      <c r="AV1106" s="22"/>
      <c r="AX1106" s="22"/>
      <c r="AY1106" s="22"/>
      <c r="BA1106" s="22"/>
      <c r="BB1106" s="22"/>
      <c r="BP1106" s="49"/>
      <c r="BX1106" s="49"/>
    </row>
    <row r="1107" spans="22:76">
      <c r="V1107" s="22"/>
      <c r="W1107" s="22"/>
      <c r="AA1107" s="49"/>
      <c r="AB1107" s="49"/>
      <c r="AF1107" s="49"/>
      <c r="AS1107" s="22"/>
      <c r="AV1107" s="22"/>
      <c r="AX1107" s="22"/>
      <c r="AY1107" s="22"/>
      <c r="BA1107" s="22"/>
      <c r="BB1107" s="22"/>
      <c r="BP1107" s="49"/>
      <c r="BX1107" s="49"/>
    </row>
    <row r="1108" spans="22:76">
      <c r="V1108" s="22"/>
      <c r="W1108" s="22"/>
      <c r="AA1108" s="49"/>
      <c r="AB1108" s="49"/>
      <c r="AF1108" s="49"/>
      <c r="AS1108" s="22"/>
      <c r="AV1108" s="22"/>
      <c r="AX1108" s="22"/>
      <c r="AY1108" s="22"/>
      <c r="BA1108" s="22"/>
      <c r="BB1108" s="22"/>
      <c r="BP1108" s="49"/>
      <c r="BX1108" s="49"/>
    </row>
    <row r="1109" spans="22:76">
      <c r="V1109" s="22"/>
      <c r="W1109" s="22"/>
      <c r="AA1109" s="49"/>
      <c r="AB1109" s="49"/>
      <c r="AF1109" s="49"/>
      <c r="AS1109" s="22"/>
      <c r="AV1109" s="22"/>
      <c r="AX1109" s="22"/>
      <c r="AY1109" s="22"/>
      <c r="BA1109" s="22"/>
      <c r="BB1109" s="22"/>
      <c r="BP1109" s="49"/>
      <c r="BX1109" s="49"/>
    </row>
    <row r="1110" spans="22:76">
      <c r="V1110" s="22"/>
      <c r="W1110" s="22"/>
      <c r="AA1110" s="49"/>
      <c r="AB1110" s="49"/>
      <c r="AF1110" s="49"/>
      <c r="AS1110" s="22"/>
      <c r="AV1110" s="22"/>
      <c r="AX1110" s="22"/>
      <c r="AY1110" s="22"/>
      <c r="BA1110" s="22"/>
      <c r="BB1110" s="22"/>
      <c r="BP1110" s="49"/>
      <c r="BX1110" s="49"/>
    </row>
    <row r="1111" spans="22:76">
      <c r="V1111" s="22"/>
      <c r="W1111" s="22"/>
      <c r="AA1111" s="49"/>
      <c r="AB1111" s="49"/>
      <c r="AF1111" s="49"/>
      <c r="AS1111" s="22"/>
      <c r="AV1111" s="22"/>
      <c r="AX1111" s="22"/>
      <c r="AY1111" s="22"/>
      <c r="BA1111" s="22"/>
      <c r="BB1111" s="22"/>
      <c r="BP1111" s="49"/>
      <c r="BX1111" s="49"/>
    </row>
    <row r="1112" spans="22:76">
      <c r="V1112" s="22"/>
      <c r="W1112" s="22"/>
      <c r="AA1112" s="49"/>
      <c r="AB1112" s="49"/>
      <c r="AF1112" s="49"/>
      <c r="AS1112" s="22"/>
      <c r="AV1112" s="22"/>
      <c r="AX1112" s="22"/>
      <c r="AY1112" s="22"/>
      <c r="BA1112" s="22"/>
      <c r="BB1112" s="22"/>
      <c r="BP1112" s="49"/>
      <c r="BX1112" s="49"/>
    </row>
    <row r="1113" spans="22:76">
      <c r="V1113" s="22"/>
      <c r="W1113" s="22"/>
      <c r="AA1113" s="49"/>
      <c r="AB1113" s="49"/>
      <c r="AF1113" s="49"/>
      <c r="AS1113" s="22"/>
      <c r="AV1113" s="22"/>
      <c r="AX1113" s="22"/>
      <c r="AY1113" s="22"/>
      <c r="BA1113" s="22"/>
      <c r="BB1113" s="22"/>
      <c r="BP1113" s="49"/>
      <c r="BX1113" s="49"/>
    </row>
    <row r="1114" spans="22:76">
      <c r="V1114" s="22"/>
      <c r="W1114" s="22"/>
      <c r="AA1114" s="49"/>
      <c r="AB1114" s="49"/>
      <c r="AF1114" s="49"/>
      <c r="AS1114" s="22"/>
      <c r="AV1114" s="22"/>
      <c r="AX1114" s="22"/>
      <c r="AY1114" s="22"/>
      <c r="BA1114" s="22"/>
      <c r="BB1114" s="22"/>
      <c r="BP1114" s="49"/>
      <c r="BX1114" s="49"/>
    </row>
    <row r="1115" spans="22:76">
      <c r="V1115" s="22"/>
      <c r="W1115" s="22"/>
      <c r="AA1115" s="49"/>
      <c r="AB1115" s="49"/>
      <c r="AF1115" s="49"/>
      <c r="AS1115" s="22"/>
      <c r="AV1115" s="22"/>
      <c r="AX1115" s="22"/>
      <c r="AY1115" s="22"/>
      <c r="BA1115" s="22"/>
      <c r="BB1115" s="22"/>
      <c r="BP1115" s="49"/>
      <c r="BX1115" s="49"/>
    </row>
    <row r="1116" spans="22:76">
      <c r="V1116" s="22"/>
      <c r="W1116" s="22"/>
      <c r="AA1116" s="49"/>
      <c r="AB1116" s="49"/>
      <c r="AF1116" s="49"/>
      <c r="AS1116" s="22"/>
      <c r="AV1116" s="22"/>
      <c r="AX1116" s="22"/>
      <c r="AY1116" s="22"/>
      <c r="BA1116" s="22"/>
      <c r="BB1116" s="22"/>
      <c r="BP1116" s="49"/>
      <c r="BX1116" s="49"/>
    </row>
    <row r="1117" spans="22:76">
      <c r="V1117" s="22"/>
      <c r="W1117" s="22"/>
      <c r="AA1117" s="49"/>
      <c r="AB1117" s="49"/>
      <c r="AF1117" s="49"/>
      <c r="AS1117" s="22"/>
      <c r="AV1117" s="22"/>
      <c r="AX1117" s="22"/>
      <c r="AY1117" s="22"/>
      <c r="BA1117" s="22"/>
      <c r="BB1117" s="22"/>
      <c r="BP1117" s="49"/>
      <c r="BX1117" s="49"/>
    </row>
    <row r="1118" spans="22:76">
      <c r="V1118" s="22"/>
      <c r="W1118" s="22"/>
      <c r="AA1118" s="49"/>
      <c r="AB1118" s="49"/>
      <c r="AF1118" s="49"/>
      <c r="AS1118" s="22"/>
      <c r="AV1118" s="22"/>
      <c r="AX1118" s="22"/>
      <c r="AY1118" s="22"/>
      <c r="BA1118" s="22"/>
      <c r="BB1118" s="22"/>
      <c r="BP1118" s="49"/>
      <c r="BX1118" s="49"/>
    </row>
    <row r="1119" spans="22:76">
      <c r="V1119" s="22"/>
      <c r="W1119" s="22"/>
      <c r="AA1119" s="49"/>
      <c r="AB1119" s="49"/>
      <c r="AF1119" s="49"/>
      <c r="AS1119" s="22"/>
      <c r="AV1119" s="22"/>
      <c r="AX1119" s="22"/>
      <c r="AY1119" s="22"/>
      <c r="BA1119" s="22"/>
      <c r="BB1119" s="22"/>
      <c r="BP1119" s="49"/>
      <c r="BX1119" s="49"/>
    </row>
    <row r="1120" spans="22:76">
      <c r="V1120" s="22"/>
      <c r="W1120" s="22"/>
      <c r="AA1120" s="49"/>
      <c r="AB1120" s="49"/>
      <c r="AF1120" s="49"/>
      <c r="AS1120" s="22"/>
      <c r="AV1120" s="22"/>
      <c r="AX1120" s="22"/>
      <c r="AY1120" s="22"/>
      <c r="BA1120" s="22"/>
      <c r="BB1120" s="22"/>
      <c r="BP1120" s="49"/>
      <c r="BX1120" s="49"/>
    </row>
    <row r="1121" spans="22:76">
      <c r="V1121" s="22"/>
      <c r="W1121" s="22"/>
      <c r="AA1121" s="49"/>
      <c r="AB1121" s="49"/>
      <c r="AF1121" s="49"/>
      <c r="AS1121" s="22"/>
      <c r="AV1121" s="22"/>
      <c r="AX1121" s="22"/>
      <c r="AY1121" s="22"/>
      <c r="BA1121" s="22"/>
      <c r="BB1121" s="22"/>
      <c r="BP1121" s="49"/>
      <c r="BX1121" s="49"/>
    </row>
    <row r="1122" spans="22:76">
      <c r="V1122" s="22"/>
      <c r="W1122" s="22"/>
      <c r="AA1122" s="49"/>
      <c r="AB1122" s="49"/>
      <c r="AF1122" s="49"/>
      <c r="AS1122" s="22"/>
      <c r="AV1122" s="22"/>
      <c r="AX1122" s="22"/>
      <c r="AY1122" s="22"/>
      <c r="BA1122" s="22"/>
      <c r="BB1122" s="22"/>
      <c r="BP1122" s="49"/>
      <c r="BX1122" s="49"/>
    </row>
    <row r="1123" spans="22:76">
      <c r="V1123" s="22"/>
      <c r="W1123" s="22"/>
      <c r="AA1123" s="49"/>
      <c r="AB1123" s="49"/>
      <c r="AF1123" s="49"/>
      <c r="AS1123" s="22"/>
      <c r="AV1123" s="22"/>
      <c r="AX1123" s="22"/>
      <c r="AY1123" s="22"/>
      <c r="BA1123" s="22"/>
      <c r="BB1123" s="22"/>
      <c r="BP1123" s="49"/>
      <c r="BX1123" s="49"/>
    </row>
    <row r="1124" spans="22:76">
      <c r="V1124" s="22"/>
      <c r="W1124" s="22"/>
      <c r="AA1124" s="49"/>
      <c r="AB1124" s="49"/>
      <c r="AF1124" s="49"/>
      <c r="AS1124" s="22"/>
      <c r="AV1124" s="22"/>
      <c r="AX1124" s="22"/>
      <c r="AY1124" s="22"/>
      <c r="BA1124" s="22"/>
      <c r="BB1124" s="22"/>
      <c r="BP1124" s="49"/>
      <c r="BX1124" s="49"/>
    </row>
    <row r="1125" spans="22:76">
      <c r="V1125" s="22"/>
      <c r="W1125" s="22"/>
      <c r="AA1125" s="49"/>
      <c r="AB1125" s="49"/>
      <c r="AF1125" s="49"/>
      <c r="AS1125" s="22"/>
      <c r="AV1125" s="22"/>
      <c r="AX1125" s="22"/>
      <c r="AY1125" s="22"/>
      <c r="BA1125" s="22"/>
      <c r="BB1125" s="22"/>
      <c r="BP1125" s="49"/>
      <c r="BX1125" s="49"/>
    </row>
    <row r="1126" spans="22:76">
      <c r="V1126" s="22"/>
      <c r="W1126" s="22"/>
      <c r="AA1126" s="49"/>
      <c r="AB1126" s="49"/>
      <c r="AF1126" s="49"/>
      <c r="AS1126" s="22"/>
      <c r="AV1126" s="22"/>
      <c r="AX1126" s="22"/>
      <c r="AY1126" s="22"/>
      <c r="BA1126" s="22"/>
      <c r="BB1126" s="22"/>
      <c r="BP1126" s="49"/>
      <c r="BX1126" s="49"/>
    </row>
    <row r="1127" spans="22:76">
      <c r="V1127" s="22"/>
      <c r="W1127" s="22"/>
      <c r="AA1127" s="49"/>
      <c r="AB1127" s="49"/>
      <c r="AF1127" s="49"/>
      <c r="AS1127" s="22"/>
      <c r="AV1127" s="22"/>
      <c r="AX1127" s="22"/>
      <c r="AY1127" s="22"/>
      <c r="BA1127" s="22"/>
      <c r="BB1127" s="22"/>
      <c r="BP1127" s="49"/>
      <c r="BX1127" s="49"/>
    </row>
    <row r="1128" spans="22:76">
      <c r="V1128" s="22"/>
      <c r="W1128" s="22"/>
      <c r="AA1128" s="49"/>
      <c r="AB1128" s="49"/>
      <c r="AF1128" s="49"/>
      <c r="AS1128" s="22"/>
      <c r="AV1128" s="22"/>
      <c r="AX1128" s="22"/>
      <c r="AY1128" s="22"/>
      <c r="BA1128" s="22"/>
      <c r="BB1128" s="22"/>
      <c r="BP1128" s="49"/>
      <c r="BX1128" s="49"/>
    </row>
    <row r="1129" spans="22:76">
      <c r="V1129" s="22"/>
      <c r="W1129" s="22"/>
      <c r="AA1129" s="49"/>
      <c r="AB1129" s="49"/>
      <c r="AF1129" s="49"/>
      <c r="AS1129" s="22"/>
      <c r="AV1129" s="22"/>
      <c r="AX1129" s="22"/>
      <c r="AY1129" s="22"/>
      <c r="BA1129" s="22"/>
      <c r="BB1129" s="22"/>
      <c r="BP1129" s="49"/>
      <c r="BX1129" s="49"/>
    </row>
    <row r="1130" spans="22:76">
      <c r="V1130" s="22"/>
      <c r="W1130" s="22"/>
      <c r="AA1130" s="49"/>
      <c r="AB1130" s="49"/>
      <c r="AF1130" s="49"/>
      <c r="AS1130" s="22"/>
      <c r="AV1130" s="22"/>
      <c r="AX1130" s="22"/>
      <c r="AY1130" s="22"/>
      <c r="BA1130" s="22"/>
      <c r="BB1130" s="22"/>
      <c r="BP1130" s="49"/>
      <c r="BX1130" s="49"/>
    </row>
    <row r="1131" spans="22:76">
      <c r="V1131" s="22"/>
      <c r="W1131" s="22"/>
      <c r="AA1131" s="49"/>
      <c r="AB1131" s="49"/>
      <c r="AF1131" s="49"/>
      <c r="AS1131" s="22"/>
      <c r="AV1131" s="22"/>
      <c r="AX1131" s="22"/>
      <c r="AY1131" s="22"/>
      <c r="BA1131" s="22"/>
      <c r="BB1131" s="22"/>
      <c r="BP1131" s="49"/>
      <c r="BX1131" s="49"/>
    </row>
    <row r="1132" spans="22:76">
      <c r="V1132" s="22"/>
      <c r="W1132" s="22"/>
      <c r="AA1132" s="49"/>
      <c r="AB1132" s="49"/>
      <c r="AF1132" s="49"/>
      <c r="AS1132" s="22"/>
      <c r="AV1132" s="22"/>
      <c r="AX1132" s="22"/>
      <c r="AY1132" s="22"/>
      <c r="BA1132" s="22"/>
      <c r="BB1132" s="22"/>
      <c r="BP1132" s="49"/>
      <c r="BX1132" s="49"/>
    </row>
    <row r="1133" spans="22:76">
      <c r="V1133" s="22"/>
      <c r="W1133" s="22"/>
      <c r="AA1133" s="49"/>
      <c r="AB1133" s="49"/>
      <c r="AF1133" s="49"/>
      <c r="AS1133" s="22"/>
      <c r="AV1133" s="22"/>
      <c r="AX1133" s="22"/>
      <c r="AY1133" s="22"/>
      <c r="BA1133" s="22"/>
      <c r="BB1133" s="22"/>
      <c r="BP1133" s="49"/>
      <c r="BX1133" s="49"/>
    </row>
    <row r="1134" spans="22:76">
      <c r="V1134" s="22"/>
      <c r="W1134" s="22"/>
      <c r="AA1134" s="49"/>
      <c r="AB1134" s="49"/>
      <c r="AF1134" s="49"/>
      <c r="AS1134" s="22"/>
      <c r="AV1134" s="22"/>
      <c r="AX1134" s="22"/>
      <c r="AY1134" s="22"/>
      <c r="BA1134" s="22"/>
      <c r="BB1134" s="22"/>
      <c r="BP1134" s="49"/>
      <c r="BX1134" s="49"/>
    </row>
    <row r="1135" spans="22:76">
      <c r="V1135" s="22"/>
      <c r="W1135" s="22"/>
      <c r="AA1135" s="49"/>
      <c r="AB1135" s="49"/>
      <c r="AF1135" s="49"/>
      <c r="AS1135" s="22"/>
      <c r="AV1135" s="22"/>
      <c r="AX1135" s="22"/>
      <c r="AY1135" s="22"/>
      <c r="BA1135" s="22"/>
      <c r="BB1135" s="22"/>
      <c r="BP1135" s="49"/>
      <c r="BX1135" s="49"/>
    </row>
    <row r="1136" spans="22:76">
      <c r="V1136" s="22"/>
      <c r="W1136" s="22"/>
      <c r="AA1136" s="49"/>
      <c r="AB1136" s="49"/>
      <c r="AF1136" s="49"/>
      <c r="AS1136" s="22"/>
      <c r="AV1136" s="22"/>
      <c r="AX1136" s="22"/>
      <c r="AY1136" s="22"/>
      <c r="BA1136" s="22"/>
      <c r="BB1136" s="22"/>
      <c r="BP1136" s="49"/>
      <c r="BX1136" s="49"/>
    </row>
    <row r="1137" spans="22:76">
      <c r="V1137" s="22"/>
      <c r="W1137" s="22"/>
      <c r="AA1137" s="49"/>
      <c r="AB1137" s="49"/>
      <c r="AF1137" s="49"/>
      <c r="AS1137" s="22"/>
      <c r="AV1137" s="22"/>
      <c r="AX1137" s="22"/>
      <c r="AY1137" s="22"/>
      <c r="BA1137" s="22"/>
      <c r="BB1137" s="22"/>
      <c r="BP1137" s="49"/>
      <c r="BX1137" s="49"/>
    </row>
    <row r="1138" spans="22:76">
      <c r="V1138" s="22"/>
      <c r="W1138" s="22"/>
      <c r="AA1138" s="49"/>
      <c r="AB1138" s="49"/>
      <c r="AF1138" s="49"/>
      <c r="AS1138" s="22"/>
      <c r="AV1138" s="22"/>
      <c r="AX1138" s="22"/>
      <c r="AY1138" s="22"/>
      <c r="BA1138" s="22"/>
      <c r="BB1138" s="22"/>
      <c r="BP1138" s="49"/>
      <c r="BX1138" s="49"/>
    </row>
    <row r="1139" spans="22:76">
      <c r="V1139" s="22"/>
      <c r="W1139" s="22"/>
      <c r="AA1139" s="49"/>
      <c r="AB1139" s="49"/>
      <c r="AF1139" s="49"/>
      <c r="AS1139" s="22"/>
      <c r="AV1139" s="22"/>
      <c r="AX1139" s="22"/>
      <c r="AY1139" s="22"/>
      <c r="BA1139" s="22"/>
      <c r="BB1139" s="22"/>
      <c r="BP1139" s="49"/>
      <c r="BX1139" s="49"/>
    </row>
    <row r="1140" spans="22:76">
      <c r="V1140" s="22"/>
      <c r="W1140" s="22"/>
      <c r="AA1140" s="49"/>
      <c r="AB1140" s="49"/>
      <c r="AF1140" s="49"/>
      <c r="AS1140" s="22"/>
      <c r="AV1140" s="22"/>
      <c r="AX1140" s="22"/>
      <c r="AY1140" s="22"/>
      <c r="BA1140" s="22"/>
      <c r="BB1140" s="22"/>
      <c r="BP1140" s="49"/>
      <c r="BX1140" s="49"/>
    </row>
    <row r="1141" spans="22:76">
      <c r="V1141" s="22"/>
      <c r="W1141" s="22"/>
      <c r="AA1141" s="49"/>
      <c r="AB1141" s="49"/>
      <c r="AF1141" s="49"/>
      <c r="AS1141" s="22"/>
      <c r="AV1141" s="22"/>
      <c r="AX1141" s="22"/>
      <c r="AY1141" s="22"/>
      <c r="BA1141" s="22"/>
      <c r="BB1141" s="22"/>
      <c r="BP1141" s="49"/>
      <c r="BX1141" s="49"/>
    </row>
    <row r="1142" spans="22:76">
      <c r="V1142" s="22"/>
      <c r="W1142" s="22"/>
      <c r="AA1142" s="49"/>
      <c r="AB1142" s="49"/>
      <c r="AF1142" s="49"/>
      <c r="AS1142" s="22"/>
      <c r="AV1142" s="22"/>
      <c r="AX1142" s="22"/>
      <c r="AY1142" s="22"/>
      <c r="BA1142" s="22"/>
      <c r="BB1142" s="22"/>
      <c r="BP1142" s="49"/>
      <c r="BX1142" s="49"/>
    </row>
    <row r="1143" spans="22:76">
      <c r="V1143" s="22"/>
      <c r="W1143" s="22"/>
      <c r="AA1143" s="49"/>
      <c r="AB1143" s="49"/>
      <c r="AF1143" s="49"/>
      <c r="AS1143" s="22"/>
      <c r="AV1143" s="22"/>
      <c r="AX1143" s="22"/>
      <c r="AY1143" s="22"/>
      <c r="BA1143" s="22"/>
      <c r="BB1143" s="22"/>
      <c r="BP1143" s="49"/>
      <c r="BX1143" s="49"/>
    </row>
    <row r="1144" spans="22:76">
      <c r="V1144" s="22"/>
      <c r="W1144" s="22"/>
      <c r="AA1144" s="49"/>
      <c r="AB1144" s="49"/>
      <c r="AF1144" s="49"/>
      <c r="AS1144" s="22"/>
      <c r="AV1144" s="22"/>
      <c r="AX1144" s="22"/>
      <c r="AY1144" s="22"/>
      <c r="BA1144" s="22"/>
      <c r="BB1144" s="22"/>
      <c r="BP1144" s="49"/>
      <c r="BX1144" s="49"/>
    </row>
    <row r="1145" spans="22:76">
      <c r="V1145" s="22"/>
      <c r="W1145" s="22"/>
      <c r="AA1145" s="49"/>
      <c r="AB1145" s="49"/>
      <c r="AF1145" s="49"/>
      <c r="AS1145" s="22"/>
      <c r="AV1145" s="22"/>
      <c r="AX1145" s="22"/>
      <c r="AY1145" s="22"/>
      <c r="BA1145" s="22"/>
      <c r="BB1145" s="22"/>
      <c r="BP1145" s="49"/>
      <c r="BX1145" s="49"/>
    </row>
    <row r="1146" spans="22:76">
      <c r="V1146" s="22"/>
      <c r="W1146" s="22"/>
      <c r="AA1146" s="49"/>
      <c r="AB1146" s="49"/>
      <c r="AF1146" s="49"/>
      <c r="AS1146" s="22"/>
      <c r="AV1146" s="22"/>
      <c r="AX1146" s="22"/>
      <c r="AY1146" s="22"/>
      <c r="BA1146" s="22"/>
      <c r="BB1146" s="22"/>
      <c r="BP1146" s="49"/>
      <c r="BX1146" s="49"/>
    </row>
    <row r="1147" spans="22:76">
      <c r="V1147" s="22"/>
      <c r="W1147" s="22"/>
      <c r="AA1147" s="49"/>
      <c r="AB1147" s="49"/>
      <c r="AF1147" s="49"/>
      <c r="AS1147" s="22"/>
      <c r="AV1147" s="22"/>
      <c r="AX1147" s="22"/>
      <c r="AY1147" s="22"/>
      <c r="BA1147" s="22"/>
      <c r="BB1147" s="22"/>
      <c r="BP1147" s="49"/>
      <c r="BX1147" s="49"/>
    </row>
    <row r="1148" spans="22:76">
      <c r="V1148" s="22"/>
      <c r="W1148" s="22"/>
      <c r="AA1148" s="49"/>
      <c r="AB1148" s="49"/>
      <c r="AF1148" s="49"/>
      <c r="AS1148" s="22"/>
      <c r="AV1148" s="22"/>
      <c r="AX1148" s="22"/>
      <c r="AY1148" s="22"/>
      <c r="BA1148" s="22"/>
      <c r="BB1148" s="22"/>
      <c r="BP1148" s="49"/>
      <c r="BX1148" s="49"/>
    </row>
    <row r="1149" spans="22:76">
      <c r="V1149" s="22"/>
      <c r="W1149" s="22"/>
      <c r="AA1149" s="49"/>
      <c r="AB1149" s="49"/>
      <c r="AF1149" s="49"/>
      <c r="AS1149" s="22"/>
      <c r="AV1149" s="22"/>
      <c r="AX1149" s="22"/>
      <c r="AY1149" s="22"/>
      <c r="BA1149" s="22"/>
      <c r="BB1149" s="22"/>
      <c r="BP1149" s="49"/>
      <c r="BX1149" s="49"/>
    </row>
    <row r="1150" spans="22:76">
      <c r="V1150" s="22"/>
      <c r="W1150" s="22"/>
      <c r="AA1150" s="49"/>
      <c r="AB1150" s="49"/>
      <c r="AF1150" s="49"/>
      <c r="AS1150" s="22"/>
      <c r="AV1150" s="22"/>
      <c r="AX1150" s="22"/>
      <c r="AY1150" s="22"/>
      <c r="BA1150" s="22"/>
      <c r="BB1150" s="22"/>
      <c r="BP1150" s="49"/>
      <c r="BX1150" s="49"/>
    </row>
    <row r="1151" spans="22:76">
      <c r="V1151" s="22"/>
      <c r="W1151" s="22"/>
      <c r="AA1151" s="49"/>
      <c r="AB1151" s="49"/>
      <c r="AF1151" s="49"/>
      <c r="AS1151" s="22"/>
      <c r="AV1151" s="22"/>
      <c r="AX1151" s="22"/>
      <c r="AY1151" s="22"/>
      <c r="BA1151" s="22"/>
      <c r="BB1151" s="22"/>
      <c r="BP1151" s="49"/>
      <c r="BX1151" s="49"/>
    </row>
    <row r="1152" spans="22:76">
      <c r="V1152" s="22"/>
      <c r="W1152" s="22"/>
      <c r="AA1152" s="49"/>
      <c r="AB1152" s="49"/>
      <c r="AF1152" s="49"/>
      <c r="AS1152" s="22"/>
      <c r="AV1152" s="22"/>
      <c r="AX1152" s="22"/>
      <c r="AY1152" s="22"/>
      <c r="BA1152" s="22"/>
      <c r="BB1152" s="22"/>
      <c r="BP1152" s="49"/>
      <c r="BX1152" s="49"/>
    </row>
    <row r="1153" spans="22:76">
      <c r="V1153" s="22"/>
      <c r="W1153" s="22"/>
      <c r="AA1153" s="49"/>
      <c r="AB1153" s="49"/>
      <c r="AF1153" s="49"/>
      <c r="AS1153" s="22"/>
      <c r="AV1153" s="22"/>
      <c r="AX1153" s="22"/>
      <c r="AY1153" s="22"/>
      <c r="BA1153" s="22"/>
      <c r="BB1153" s="22"/>
      <c r="BP1153" s="49"/>
      <c r="BX1153" s="49"/>
    </row>
    <row r="1154" spans="22:76">
      <c r="V1154" s="22"/>
      <c r="W1154" s="22"/>
      <c r="AA1154" s="49"/>
      <c r="AB1154" s="49"/>
      <c r="AF1154" s="49"/>
      <c r="AS1154" s="22"/>
      <c r="AV1154" s="22"/>
      <c r="AX1154" s="22"/>
      <c r="AY1154" s="22"/>
      <c r="BA1154" s="22"/>
      <c r="BB1154" s="22"/>
      <c r="BP1154" s="49"/>
      <c r="BX1154" s="49"/>
    </row>
    <row r="1155" spans="22:76">
      <c r="V1155" s="22"/>
      <c r="W1155" s="22"/>
      <c r="AA1155" s="49"/>
      <c r="AB1155" s="49"/>
      <c r="AF1155" s="49"/>
      <c r="AS1155" s="22"/>
      <c r="AV1155" s="22"/>
      <c r="AX1155" s="22"/>
      <c r="AY1155" s="22"/>
      <c r="BA1155" s="22"/>
      <c r="BB1155" s="22"/>
      <c r="BP1155" s="49"/>
      <c r="BX1155" s="49"/>
    </row>
    <row r="1156" spans="22:76">
      <c r="V1156" s="22"/>
      <c r="W1156" s="22"/>
      <c r="AA1156" s="49"/>
      <c r="AB1156" s="49"/>
      <c r="AF1156" s="49"/>
      <c r="AS1156" s="22"/>
      <c r="AV1156" s="22"/>
      <c r="AX1156" s="22"/>
      <c r="AY1156" s="22"/>
      <c r="BA1156" s="22"/>
      <c r="BB1156" s="22"/>
      <c r="BP1156" s="49"/>
      <c r="BX1156" s="49"/>
    </row>
    <row r="1157" spans="22:76">
      <c r="V1157" s="22"/>
      <c r="W1157" s="22"/>
      <c r="AA1157" s="49"/>
      <c r="AB1157" s="49"/>
      <c r="AF1157" s="49"/>
      <c r="AS1157" s="22"/>
      <c r="AV1157" s="22"/>
      <c r="AX1157" s="22"/>
      <c r="AY1157" s="22"/>
      <c r="BA1157" s="22"/>
      <c r="BB1157" s="22"/>
      <c r="BP1157" s="49"/>
      <c r="BX1157" s="49"/>
    </row>
    <row r="1158" spans="22:76">
      <c r="V1158" s="22"/>
      <c r="W1158" s="22"/>
      <c r="AA1158" s="49"/>
      <c r="AB1158" s="49"/>
      <c r="AF1158" s="49"/>
      <c r="AS1158" s="22"/>
      <c r="AV1158" s="22"/>
      <c r="AX1158" s="22"/>
      <c r="AY1158" s="22"/>
      <c r="BA1158" s="22"/>
      <c r="BB1158" s="22"/>
      <c r="BP1158" s="49"/>
      <c r="BX1158" s="49"/>
    </row>
    <row r="1159" spans="22:76">
      <c r="V1159" s="22"/>
      <c r="W1159" s="22"/>
      <c r="AA1159" s="49"/>
      <c r="AB1159" s="49"/>
      <c r="AF1159" s="49"/>
      <c r="AS1159" s="22"/>
      <c r="AV1159" s="22"/>
      <c r="AX1159" s="22"/>
      <c r="AY1159" s="22"/>
      <c r="BA1159" s="22"/>
      <c r="BB1159" s="22"/>
      <c r="BP1159" s="49"/>
      <c r="BX1159" s="49"/>
    </row>
    <row r="1160" spans="22:76">
      <c r="V1160" s="22"/>
      <c r="W1160" s="22"/>
      <c r="AA1160" s="49"/>
      <c r="AB1160" s="49"/>
      <c r="AF1160" s="49"/>
      <c r="AS1160" s="22"/>
      <c r="AV1160" s="22"/>
      <c r="AX1160" s="22"/>
      <c r="AY1160" s="22"/>
      <c r="BA1160" s="22"/>
      <c r="BB1160" s="22"/>
      <c r="BP1160" s="49"/>
      <c r="BX1160" s="49"/>
    </row>
    <row r="1161" spans="22:76">
      <c r="V1161" s="22"/>
      <c r="W1161" s="22"/>
      <c r="AA1161" s="49"/>
      <c r="AB1161" s="49"/>
      <c r="AF1161" s="49"/>
      <c r="AS1161" s="22"/>
      <c r="AV1161" s="22"/>
      <c r="AX1161" s="22"/>
      <c r="AY1161" s="22"/>
      <c r="BA1161" s="22"/>
      <c r="BB1161" s="22"/>
      <c r="BP1161" s="49"/>
      <c r="BX1161" s="49"/>
    </row>
    <row r="1162" spans="22:76">
      <c r="V1162" s="22"/>
      <c r="W1162" s="22"/>
      <c r="AA1162" s="49"/>
      <c r="AB1162" s="49"/>
      <c r="AF1162" s="49"/>
      <c r="AS1162" s="22"/>
      <c r="AV1162" s="22"/>
      <c r="AX1162" s="22"/>
      <c r="AY1162" s="22"/>
      <c r="BA1162" s="22"/>
      <c r="BB1162" s="22"/>
      <c r="BP1162" s="49"/>
      <c r="BX1162" s="49"/>
    </row>
    <row r="1163" spans="22:76">
      <c r="V1163" s="22"/>
      <c r="W1163" s="22"/>
      <c r="AA1163" s="49"/>
      <c r="AB1163" s="49"/>
      <c r="AF1163" s="49"/>
      <c r="AS1163" s="22"/>
      <c r="AV1163" s="22"/>
      <c r="AX1163" s="22"/>
      <c r="AY1163" s="22"/>
      <c r="BA1163" s="22"/>
      <c r="BB1163" s="22"/>
      <c r="BP1163" s="49"/>
      <c r="BX1163" s="49"/>
    </row>
    <row r="1164" spans="22:76">
      <c r="V1164" s="22"/>
      <c r="W1164" s="22"/>
      <c r="AA1164" s="49"/>
      <c r="AB1164" s="49"/>
      <c r="AF1164" s="49"/>
      <c r="AS1164" s="22"/>
      <c r="AV1164" s="22"/>
      <c r="AX1164" s="22"/>
      <c r="AY1164" s="22"/>
      <c r="BA1164" s="22"/>
      <c r="BB1164" s="22"/>
      <c r="BP1164" s="49"/>
      <c r="BX1164" s="49"/>
    </row>
    <row r="1165" spans="22:76">
      <c r="V1165" s="22"/>
      <c r="W1165" s="22"/>
      <c r="AA1165" s="49"/>
      <c r="AB1165" s="49"/>
      <c r="AF1165" s="49"/>
      <c r="AS1165" s="22"/>
      <c r="AV1165" s="22"/>
      <c r="AX1165" s="22"/>
      <c r="AY1165" s="22"/>
      <c r="BA1165" s="22"/>
      <c r="BB1165" s="22"/>
      <c r="BP1165" s="49"/>
      <c r="BX1165" s="49"/>
    </row>
    <row r="1166" spans="22:76">
      <c r="V1166" s="22"/>
      <c r="W1166" s="22"/>
      <c r="AA1166" s="49"/>
      <c r="AB1166" s="49"/>
      <c r="AF1166" s="49"/>
      <c r="AS1166" s="22"/>
      <c r="AV1166" s="22"/>
      <c r="AX1166" s="22"/>
      <c r="AY1166" s="22"/>
      <c r="BA1166" s="22"/>
      <c r="BB1166" s="22"/>
      <c r="BP1166" s="49"/>
      <c r="BX1166" s="49"/>
    </row>
    <row r="1167" spans="22:76">
      <c r="V1167" s="22"/>
      <c r="W1167" s="22"/>
      <c r="AA1167" s="49"/>
      <c r="AB1167" s="49"/>
      <c r="AF1167" s="49"/>
      <c r="AS1167" s="22"/>
      <c r="AV1167" s="22"/>
      <c r="AX1167" s="22"/>
      <c r="AY1167" s="22"/>
      <c r="BA1167" s="22"/>
      <c r="BB1167" s="22"/>
      <c r="BP1167" s="49"/>
      <c r="BX1167" s="49"/>
    </row>
    <row r="1168" spans="22:76">
      <c r="V1168" s="22"/>
      <c r="W1168" s="22"/>
      <c r="AA1168" s="49"/>
      <c r="AB1168" s="49"/>
      <c r="AF1168" s="49"/>
      <c r="AS1168" s="22"/>
      <c r="AV1168" s="22"/>
      <c r="AX1168" s="22"/>
      <c r="AY1168" s="22"/>
      <c r="BA1168" s="22"/>
      <c r="BB1168" s="22"/>
      <c r="BP1168" s="49"/>
      <c r="BX1168" s="49"/>
    </row>
    <row r="1169" spans="22:76">
      <c r="V1169" s="22"/>
      <c r="W1169" s="22"/>
      <c r="AA1169" s="49"/>
      <c r="AB1169" s="49"/>
      <c r="AF1169" s="49"/>
      <c r="AS1169" s="22"/>
      <c r="AV1169" s="22"/>
      <c r="AX1169" s="22"/>
      <c r="AY1169" s="22"/>
      <c r="BA1169" s="22"/>
      <c r="BB1169" s="22"/>
      <c r="BP1169" s="49"/>
      <c r="BX1169" s="49"/>
    </row>
    <row r="1170" spans="22:76">
      <c r="V1170" s="22"/>
      <c r="W1170" s="22"/>
      <c r="AA1170" s="49"/>
      <c r="AB1170" s="49"/>
      <c r="AF1170" s="49"/>
      <c r="AS1170" s="22"/>
      <c r="AV1170" s="22"/>
      <c r="AX1170" s="22"/>
      <c r="AY1170" s="22"/>
      <c r="BA1170" s="22"/>
      <c r="BB1170" s="22"/>
      <c r="BP1170" s="49"/>
      <c r="BX1170" s="49"/>
    </row>
    <row r="1171" spans="22:76">
      <c r="V1171" s="22"/>
      <c r="W1171" s="22"/>
      <c r="AA1171" s="49"/>
      <c r="AB1171" s="49"/>
      <c r="AF1171" s="49"/>
      <c r="AS1171" s="22"/>
      <c r="AV1171" s="22"/>
      <c r="AX1171" s="22"/>
      <c r="AY1171" s="22"/>
      <c r="BA1171" s="22"/>
      <c r="BB1171" s="22"/>
      <c r="BP1171" s="49"/>
      <c r="BX1171" s="49"/>
    </row>
    <row r="1172" spans="22:76">
      <c r="V1172" s="22"/>
      <c r="W1172" s="22"/>
      <c r="AA1172" s="49"/>
      <c r="AB1172" s="49"/>
      <c r="AF1172" s="49"/>
      <c r="AS1172" s="22"/>
      <c r="AV1172" s="22"/>
      <c r="AX1172" s="22"/>
      <c r="AY1172" s="22"/>
      <c r="BA1172" s="22"/>
      <c r="BB1172" s="22"/>
      <c r="BP1172" s="49"/>
      <c r="BX1172" s="49"/>
    </row>
    <row r="1173" spans="22:76">
      <c r="V1173" s="22"/>
      <c r="W1173" s="22"/>
      <c r="AA1173" s="49"/>
      <c r="AB1173" s="49"/>
      <c r="AF1173" s="49"/>
      <c r="AS1173" s="22"/>
      <c r="AV1173" s="22"/>
      <c r="AX1173" s="22"/>
      <c r="AY1173" s="22"/>
      <c r="BA1173" s="22"/>
      <c r="BB1173" s="22"/>
      <c r="BP1173" s="49"/>
      <c r="BX1173" s="49"/>
    </row>
    <row r="1174" spans="22:76">
      <c r="V1174" s="22"/>
      <c r="W1174" s="22"/>
      <c r="AA1174" s="49"/>
      <c r="AB1174" s="49"/>
      <c r="AF1174" s="49"/>
      <c r="AS1174" s="22"/>
      <c r="AV1174" s="22"/>
      <c r="AX1174" s="22"/>
      <c r="AY1174" s="22"/>
      <c r="BA1174" s="22"/>
      <c r="BB1174" s="22"/>
      <c r="BP1174" s="49"/>
      <c r="BX1174" s="49"/>
    </row>
    <row r="1175" spans="22:76">
      <c r="V1175" s="22"/>
      <c r="W1175" s="22"/>
      <c r="AA1175" s="49"/>
      <c r="AB1175" s="49"/>
      <c r="AF1175" s="49"/>
      <c r="AS1175" s="22"/>
      <c r="AV1175" s="22"/>
      <c r="AX1175" s="22"/>
      <c r="AY1175" s="22"/>
      <c r="BA1175" s="22"/>
      <c r="BB1175" s="22"/>
      <c r="BP1175" s="49"/>
      <c r="BX1175" s="49"/>
    </row>
    <row r="1176" spans="22:76">
      <c r="V1176" s="22"/>
      <c r="W1176" s="22"/>
      <c r="AA1176" s="49"/>
      <c r="AB1176" s="49"/>
      <c r="AF1176" s="49"/>
      <c r="AS1176" s="22"/>
      <c r="AV1176" s="22"/>
      <c r="AX1176" s="22"/>
      <c r="AY1176" s="22"/>
      <c r="BA1176" s="22"/>
      <c r="BB1176" s="22"/>
      <c r="BP1176" s="49"/>
      <c r="BX1176" s="49"/>
    </row>
    <row r="1177" spans="22:76">
      <c r="V1177" s="22"/>
      <c r="W1177" s="22"/>
      <c r="AA1177" s="49"/>
      <c r="AB1177" s="49"/>
      <c r="AF1177" s="49"/>
      <c r="AS1177" s="22"/>
      <c r="AV1177" s="22"/>
      <c r="AX1177" s="22"/>
      <c r="AY1177" s="22"/>
      <c r="BA1177" s="22"/>
      <c r="BB1177" s="22"/>
      <c r="BP1177" s="49"/>
      <c r="BX1177" s="49"/>
    </row>
    <row r="1178" spans="22:76">
      <c r="V1178" s="22"/>
      <c r="W1178" s="22"/>
      <c r="AA1178" s="49"/>
      <c r="AB1178" s="49"/>
      <c r="AF1178" s="49"/>
      <c r="AS1178" s="22"/>
      <c r="AV1178" s="22"/>
      <c r="AX1178" s="22"/>
      <c r="AY1178" s="22"/>
      <c r="BA1178" s="22"/>
      <c r="BB1178" s="22"/>
      <c r="BP1178" s="49"/>
      <c r="BX1178" s="49"/>
    </row>
    <row r="1179" spans="22:76">
      <c r="V1179" s="22"/>
      <c r="W1179" s="22"/>
      <c r="AA1179" s="49"/>
      <c r="AB1179" s="49"/>
      <c r="AF1179" s="49"/>
      <c r="AS1179" s="22"/>
      <c r="AV1179" s="22"/>
      <c r="AX1179" s="22"/>
      <c r="AY1179" s="22"/>
      <c r="BA1179" s="22"/>
      <c r="BB1179" s="22"/>
      <c r="BP1179" s="49"/>
      <c r="BX1179" s="49"/>
    </row>
    <row r="1180" spans="22:76">
      <c r="V1180" s="22"/>
      <c r="W1180" s="22"/>
      <c r="AA1180" s="49"/>
      <c r="AB1180" s="49"/>
      <c r="AF1180" s="49"/>
      <c r="AS1180" s="22"/>
      <c r="AV1180" s="22"/>
      <c r="AX1180" s="22"/>
      <c r="AY1180" s="22"/>
      <c r="BA1180" s="22"/>
      <c r="BB1180" s="22"/>
      <c r="BP1180" s="49"/>
      <c r="BX1180" s="49"/>
    </row>
    <row r="1181" spans="22:76">
      <c r="V1181" s="22"/>
      <c r="W1181" s="22"/>
      <c r="AA1181" s="49"/>
      <c r="AB1181" s="49"/>
      <c r="AF1181" s="49"/>
      <c r="AS1181" s="22"/>
      <c r="AV1181" s="22"/>
      <c r="AX1181" s="22"/>
      <c r="AY1181" s="22"/>
      <c r="BA1181" s="22"/>
      <c r="BB1181" s="22"/>
      <c r="BP1181" s="49"/>
      <c r="BX1181" s="49"/>
    </row>
    <row r="1182" spans="22:76">
      <c r="V1182" s="22"/>
      <c r="W1182" s="22"/>
      <c r="AA1182" s="49"/>
      <c r="AB1182" s="49"/>
      <c r="AF1182" s="49"/>
      <c r="AS1182" s="22"/>
      <c r="AV1182" s="22"/>
      <c r="AX1182" s="22"/>
      <c r="AY1182" s="22"/>
      <c r="BA1182" s="22"/>
      <c r="BB1182" s="22"/>
      <c r="BP1182" s="49"/>
      <c r="BX1182" s="49"/>
    </row>
    <row r="1183" spans="22:76">
      <c r="V1183" s="22"/>
      <c r="W1183" s="22"/>
      <c r="AA1183" s="49"/>
      <c r="AB1183" s="49"/>
      <c r="AF1183" s="49"/>
      <c r="AS1183" s="22"/>
      <c r="AV1183" s="22"/>
      <c r="AX1183" s="22"/>
      <c r="AY1183" s="22"/>
      <c r="BA1183" s="22"/>
      <c r="BB1183" s="22"/>
      <c r="BP1183" s="49"/>
      <c r="BX1183" s="49"/>
    </row>
    <row r="1184" spans="22:76">
      <c r="V1184" s="22"/>
      <c r="W1184" s="22"/>
      <c r="AA1184" s="49"/>
      <c r="AB1184" s="49"/>
      <c r="AF1184" s="49"/>
      <c r="AS1184" s="22"/>
      <c r="AV1184" s="22"/>
      <c r="AX1184" s="22"/>
      <c r="AY1184" s="22"/>
      <c r="BA1184" s="22"/>
      <c r="BB1184" s="22"/>
      <c r="BP1184" s="49"/>
      <c r="BX1184" s="49"/>
    </row>
    <row r="1185" spans="22:76">
      <c r="V1185" s="22"/>
      <c r="W1185" s="22"/>
      <c r="AA1185" s="49"/>
      <c r="AB1185" s="49"/>
      <c r="AF1185" s="49"/>
      <c r="AS1185" s="22"/>
      <c r="AV1185" s="22"/>
      <c r="AX1185" s="22"/>
      <c r="AY1185" s="22"/>
      <c r="BA1185" s="22"/>
      <c r="BB1185" s="22"/>
      <c r="BP1185" s="49"/>
      <c r="BX1185" s="49"/>
    </row>
    <row r="1186" spans="22:76">
      <c r="V1186" s="22"/>
      <c r="W1186" s="22"/>
      <c r="AA1186" s="49"/>
      <c r="AB1186" s="49"/>
      <c r="AF1186" s="49"/>
      <c r="AS1186" s="22"/>
      <c r="AV1186" s="22"/>
      <c r="AX1186" s="22"/>
      <c r="AY1186" s="22"/>
      <c r="BA1186" s="22"/>
      <c r="BB1186" s="22"/>
      <c r="BP1186" s="49"/>
      <c r="BX1186" s="49"/>
    </row>
    <row r="1187" spans="22:76">
      <c r="V1187" s="22"/>
      <c r="W1187" s="22"/>
      <c r="AA1187" s="49"/>
      <c r="AB1187" s="49"/>
      <c r="AF1187" s="49"/>
      <c r="AS1187" s="22"/>
      <c r="AV1187" s="22"/>
      <c r="AX1187" s="22"/>
      <c r="AY1187" s="22"/>
      <c r="BA1187" s="22"/>
      <c r="BB1187" s="22"/>
      <c r="BP1187" s="49"/>
      <c r="BX1187" s="49"/>
    </row>
    <row r="1188" spans="22:76">
      <c r="V1188" s="22"/>
      <c r="W1188" s="22"/>
      <c r="AA1188" s="49"/>
      <c r="AB1188" s="49"/>
      <c r="AF1188" s="49"/>
      <c r="AS1188" s="22"/>
      <c r="AV1188" s="22"/>
      <c r="AX1188" s="22"/>
      <c r="AY1188" s="22"/>
      <c r="BA1188" s="22"/>
      <c r="BB1188" s="22"/>
      <c r="BP1188" s="49"/>
      <c r="BX1188" s="49"/>
    </row>
    <row r="1189" spans="22:76">
      <c r="V1189" s="22"/>
      <c r="W1189" s="22"/>
      <c r="AA1189" s="49"/>
      <c r="AB1189" s="49"/>
      <c r="AF1189" s="49"/>
      <c r="AS1189" s="22"/>
      <c r="AV1189" s="22"/>
      <c r="AX1189" s="22"/>
      <c r="AY1189" s="22"/>
      <c r="BA1189" s="22"/>
      <c r="BB1189" s="22"/>
      <c r="BP1189" s="49"/>
      <c r="BX1189" s="49"/>
    </row>
    <row r="1190" spans="22:76">
      <c r="V1190" s="22"/>
      <c r="W1190" s="22"/>
      <c r="AA1190" s="49"/>
      <c r="AB1190" s="49"/>
      <c r="AF1190" s="49"/>
      <c r="AS1190" s="22"/>
      <c r="AV1190" s="22"/>
      <c r="AX1190" s="22"/>
      <c r="AY1190" s="22"/>
      <c r="BA1190" s="22"/>
      <c r="BB1190" s="22"/>
      <c r="BP1190" s="49"/>
      <c r="BX1190" s="49"/>
    </row>
    <row r="1191" spans="22:76">
      <c r="V1191" s="22"/>
      <c r="W1191" s="22"/>
      <c r="AA1191" s="49"/>
      <c r="AB1191" s="49"/>
      <c r="AF1191" s="49"/>
      <c r="AS1191" s="22"/>
      <c r="AV1191" s="22"/>
      <c r="AX1191" s="22"/>
      <c r="AY1191" s="22"/>
      <c r="BA1191" s="22"/>
      <c r="BB1191" s="22"/>
      <c r="BP1191" s="49"/>
      <c r="BX1191" s="49"/>
    </row>
    <row r="1192" spans="22:76">
      <c r="V1192" s="22"/>
      <c r="W1192" s="22"/>
      <c r="AA1192" s="49"/>
      <c r="AB1192" s="49"/>
      <c r="AF1192" s="49"/>
      <c r="AS1192" s="22"/>
      <c r="AV1192" s="22"/>
      <c r="AX1192" s="22"/>
      <c r="AY1192" s="22"/>
      <c r="BA1192" s="22"/>
      <c r="BB1192" s="22"/>
      <c r="BP1192" s="49"/>
      <c r="BX1192" s="49"/>
    </row>
    <row r="1193" spans="22:76">
      <c r="V1193" s="22"/>
      <c r="W1193" s="22"/>
      <c r="AA1193" s="49"/>
      <c r="AB1193" s="49"/>
      <c r="AF1193" s="49"/>
      <c r="AS1193" s="22"/>
      <c r="AV1193" s="22"/>
      <c r="AX1193" s="22"/>
      <c r="AY1193" s="22"/>
      <c r="BA1193" s="22"/>
      <c r="BB1193" s="22"/>
      <c r="BP1193" s="49"/>
      <c r="BX1193" s="49"/>
    </row>
    <row r="1194" spans="22:76">
      <c r="V1194" s="22"/>
      <c r="W1194" s="22"/>
      <c r="AA1194" s="49"/>
      <c r="AB1194" s="49"/>
      <c r="AF1194" s="49"/>
      <c r="AS1194" s="22"/>
      <c r="AV1194" s="22"/>
      <c r="AX1194" s="22"/>
      <c r="AY1194" s="22"/>
      <c r="BA1194" s="22"/>
      <c r="BB1194" s="22"/>
      <c r="BP1194" s="49"/>
      <c r="BX1194" s="49"/>
    </row>
    <row r="1195" spans="22:76">
      <c r="V1195" s="22"/>
      <c r="W1195" s="22"/>
      <c r="AA1195" s="49"/>
      <c r="AB1195" s="49"/>
      <c r="AF1195" s="49"/>
      <c r="AS1195" s="22"/>
      <c r="AV1195" s="22"/>
      <c r="AX1195" s="22"/>
      <c r="AY1195" s="22"/>
      <c r="BA1195" s="22"/>
      <c r="BB1195" s="22"/>
      <c r="BP1195" s="49"/>
      <c r="BX1195" s="49"/>
    </row>
    <row r="1196" spans="22:76">
      <c r="V1196" s="22"/>
      <c r="W1196" s="22"/>
      <c r="AA1196" s="49"/>
      <c r="AB1196" s="49"/>
      <c r="AF1196" s="49"/>
      <c r="AS1196" s="22"/>
      <c r="AV1196" s="22"/>
      <c r="AX1196" s="22"/>
      <c r="AY1196" s="22"/>
      <c r="BA1196" s="22"/>
      <c r="BB1196" s="22"/>
      <c r="BP1196" s="49"/>
      <c r="BX1196" s="49"/>
    </row>
    <row r="1197" spans="22:76">
      <c r="V1197" s="22"/>
      <c r="W1197" s="22"/>
      <c r="AA1197" s="49"/>
      <c r="AB1197" s="49"/>
      <c r="AF1197" s="49"/>
      <c r="AS1197" s="22"/>
      <c r="AV1197" s="22"/>
      <c r="AX1197" s="22"/>
      <c r="AY1197" s="22"/>
      <c r="BA1197" s="22"/>
      <c r="BB1197" s="22"/>
      <c r="BP1197" s="49"/>
      <c r="BX1197" s="49"/>
    </row>
    <row r="1198" spans="22:76">
      <c r="V1198" s="22"/>
      <c r="W1198" s="22"/>
      <c r="AA1198" s="49"/>
      <c r="AB1198" s="49"/>
      <c r="AF1198" s="49"/>
      <c r="AS1198" s="22"/>
      <c r="AV1198" s="22"/>
      <c r="AX1198" s="22"/>
      <c r="AY1198" s="22"/>
      <c r="BA1198" s="22"/>
      <c r="BB1198" s="22"/>
      <c r="BP1198" s="49"/>
      <c r="BX1198" s="49"/>
    </row>
    <row r="1199" spans="22:76">
      <c r="V1199" s="22"/>
      <c r="W1199" s="22"/>
      <c r="AA1199" s="49"/>
      <c r="AB1199" s="49"/>
      <c r="AF1199" s="49"/>
      <c r="AS1199" s="22"/>
      <c r="AV1199" s="22"/>
      <c r="AX1199" s="22"/>
      <c r="AY1199" s="22"/>
      <c r="BA1199" s="22"/>
      <c r="BB1199" s="22"/>
      <c r="BP1199" s="49"/>
      <c r="BX1199" s="49"/>
    </row>
    <row r="1200" spans="22:76">
      <c r="V1200" s="22"/>
      <c r="W1200" s="22"/>
      <c r="AA1200" s="49"/>
      <c r="AB1200" s="49"/>
      <c r="AF1200" s="49"/>
      <c r="AS1200" s="22"/>
      <c r="AV1200" s="22"/>
      <c r="AX1200" s="22"/>
      <c r="AY1200" s="22"/>
      <c r="BA1200" s="22"/>
      <c r="BB1200" s="22"/>
      <c r="BP1200" s="49"/>
      <c r="BX1200" s="49"/>
    </row>
    <row r="1201" spans="22:76">
      <c r="V1201" s="22"/>
      <c r="W1201" s="22"/>
      <c r="AA1201" s="49"/>
      <c r="AB1201" s="49"/>
      <c r="AF1201" s="49"/>
      <c r="AS1201" s="22"/>
      <c r="AV1201" s="22"/>
      <c r="AX1201" s="22"/>
      <c r="AY1201" s="22"/>
      <c r="BA1201" s="22"/>
      <c r="BB1201" s="22"/>
      <c r="BP1201" s="49"/>
      <c r="BX1201" s="49"/>
    </row>
    <row r="1202" spans="22:76">
      <c r="V1202" s="22"/>
      <c r="W1202" s="22"/>
      <c r="AA1202" s="49"/>
      <c r="AB1202" s="49"/>
      <c r="AF1202" s="49"/>
      <c r="AS1202" s="22"/>
      <c r="AV1202" s="22"/>
      <c r="AX1202" s="22"/>
      <c r="AY1202" s="22"/>
      <c r="BA1202" s="22"/>
      <c r="BB1202" s="22"/>
      <c r="BP1202" s="49"/>
      <c r="BX1202" s="49"/>
    </row>
    <row r="1203" spans="22:76">
      <c r="V1203" s="22"/>
      <c r="W1203" s="22"/>
      <c r="AA1203" s="49"/>
      <c r="AB1203" s="49"/>
      <c r="AF1203" s="49"/>
      <c r="AS1203" s="22"/>
      <c r="AV1203" s="22"/>
      <c r="AX1203" s="22"/>
      <c r="AY1203" s="22"/>
      <c r="BA1203" s="22"/>
      <c r="BB1203" s="22"/>
      <c r="BP1203" s="49"/>
      <c r="BX1203" s="49"/>
    </row>
    <row r="1204" spans="22:76">
      <c r="V1204" s="22"/>
      <c r="W1204" s="22"/>
      <c r="AA1204" s="49"/>
      <c r="AB1204" s="49"/>
      <c r="AF1204" s="49"/>
      <c r="AS1204" s="22"/>
      <c r="AV1204" s="22"/>
      <c r="AX1204" s="22"/>
      <c r="AY1204" s="22"/>
      <c r="BA1204" s="22"/>
      <c r="BB1204" s="22"/>
      <c r="BP1204" s="49"/>
      <c r="BX1204" s="49"/>
    </row>
    <row r="1205" spans="22:76">
      <c r="V1205" s="22"/>
      <c r="W1205" s="22"/>
      <c r="AA1205" s="49"/>
      <c r="AB1205" s="49"/>
      <c r="AF1205" s="49"/>
      <c r="AS1205" s="22"/>
      <c r="AV1205" s="22"/>
      <c r="AX1205" s="22"/>
      <c r="AY1205" s="22"/>
      <c r="BA1205" s="22"/>
      <c r="BB1205" s="22"/>
      <c r="BP1205" s="49"/>
      <c r="BX1205" s="49"/>
    </row>
    <row r="1206" spans="22:76">
      <c r="V1206" s="22"/>
      <c r="W1206" s="22"/>
      <c r="AA1206" s="49"/>
      <c r="AB1206" s="49"/>
      <c r="AF1206" s="49"/>
      <c r="AS1206" s="22"/>
      <c r="AV1206" s="22"/>
      <c r="AX1206" s="22"/>
      <c r="AY1206" s="22"/>
      <c r="BA1206" s="22"/>
      <c r="BB1206" s="22"/>
      <c r="BP1206" s="49"/>
      <c r="BX1206" s="49"/>
    </row>
    <row r="1207" spans="22:76">
      <c r="V1207" s="22"/>
      <c r="W1207" s="22"/>
      <c r="AA1207" s="49"/>
      <c r="AB1207" s="49"/>
      <c r="AF1207" s="49"/>
      <c r="AS1207" s="22"/>
      <c r="AV1207" s="22"/>
      <c r="AX1207" s="22"/>
      <c r="AY1207" s="22"/>
      <c r="BA1207" s="22"/>
      <c r="BB1207" s="22"/>
      <c r="BP1207" s="49"/>
      <c r="BX1207" s="49"/>
    </row>
    <row r="1208" spans="22:76">
      <c r="V1208" s="22"/>
      <c r="W1208" s="22"/>
      <c r="AA1208" s="49"/>
      <c r="AB1208" s="49"/>
      <c r="AF1208" s="49"/>
      <c r="AS1208" s="22"/>
      <c r="AV1208" s="22"/>
      <c r="AX1208" s="22"/>
      <c r="AY1208" s="22"/>
      <c r="BA1208" s="22"/>
      <c r="BB1208" s="22"/>
      <c r="BP1208" s="49"/>
      <c r="BX1208" s="49"/>
    </row>
    <row r="1209" spans="22:76">
      <c r="V1209" s="22"/>
      <c r="W1209" s="22"/>
      <c r="AA1209" s="49"/>
      <c r="AB1209" s="49"/>
      <c r="AF1209" s="49"/>
      <c r="AS1209" s="22"/>
      <c r="AV1209" s="22"/>
      <c r="AX1209" s="22"/>
      <c r="AY1209" s="22"/>
      <c r="BA1209" s="22"/>
      <c r="BB1209" s="22"/>
      <c r="BP1209" s="49"/>
      <c r="BX1209" s="49"/>
    </row>
    <row r="1210" spans="22:76">
      <c r="V1210" s="22"/>
      <c r="W1210" s="22"/>
      <c r="AA1210" s="49"/>
      <c r="AB1210" s="49"/>
      <c r="AF1210" s="49"/>
      <c r="AS1210" s="22"/>
      <c r="AV1210" s="22"/>
      <c r="AX1210" s="22"/>
      <c r="AY1210" s="22"/>
      <c r="BA1210" s="22"/>
      <c r="BB1210" s="22"/>
      <c r="BP1210" s="49"/>
      <c r="BX1210" s="49"/>
    </row>
    <row r="1211" spans="22:76">
      <c r="V1211" s="22"/>
      <c r="W1211" s="22"/>
      <c r="AA1211" s="49"/>
      <c r="AB1211" s="49"/>
      <c r="AF1211" s="49"/>
      <c r="AS1211" s="22"/>
      <c r="AV1211" s="22"/>
      <c r="AX1211" s="22"/>
      <c r="AY1211" s="22"/>
      <c r="BA1211" s="22"/>
      <c r="BB1211" s="22"/>
      <c r="BP1211" s="49"/>
      <c r="BX1211" s="49"/>
    </row>
    <row r="1212" spans="22:76">
      <c r="V1212" s="22"/>
      <c r="W1212" s="22"/>
      <c r="AA1212" s="49"/>
      <c r="AB1212" s="49"/>
      <c r="AF1212" s="49"/>
      <c r="AS1212" s="22"/>
      <c r="AV1212" s="22"/>
      <c r="AX1212" s="22"/>
      <c r="AY1212" s="22"/>
      <c r="BA1212" s="22"/>
      <c r="BB1212" s="22"/>
      <c r="BP1212" s="49"/>
      <c r="BX1212" s="49"/>
    </row>
    <row r="1213" spans="22:76">
      <c r="V1213" s="22"/>
      <c r="W1213" s="22"/>
      <c r="AA1213" s="49"/>
      <c r="AB1213" s="49"/>
      <c r="AF1213" s="49"/>
      <c r="AS1213" s="22"/>
      <c r="AV1213" s="22"/>
      <c r="AX1213" s="22"/>
      <c r="AY1213" s="22"/>
      <c r="BA1213" s="22"/>
      <c r="BB1213" s="22"/>
      <c r="BP1213" s="49"/>
      <c r="BX1213" s="49"/>
    </row>
    <row r="1214" spans="22:76">
      <c r="V1214" s="22"/>
      <c r="W1214" s="22"/>
      <c r="AA1214" s="49"/>
      <c r="AB1214" s="49"/>
      <c r="AF1214" s="49"/>
      <c r="AS1214" s="22"/>
      <c r="AV1214" s="22"/>
      <c r="AX1214" s="22"/>
      <c r="AY1214" s="22"/>
      <c r="BA1214" s="22"/>
      <c r="BB1214" s="22"/>
      <c r="BP1214" s="49"/>
      <c r="BX1214" s="49"/>
    </row>
    <row r="1215" spans="22:76">
      <c r="V1215" s="22"/>
      <c r="W1215" s="22"/>
      <c r="AA1215" s="49"/>
      <c r="AB1215" s="49"/>
      <c r="AF1215" s="49"/>
      <c r="AS1215" s="22"/>
      <c r="AV1215" s="22"/>
      <c r="AX1215" s="22"/>
      <c r="AY1215" s="22"/>
      <c r="BA1215" s="22"/>
      <c r="BB1215" s="22"/>
      <c r="BP1215" s="49"/>
      <c r="BX1215" s="49"/>
    </row>
    <row r="1216" spans="22:76">
      <c r="V1216" s="22"/>
      <c r="W1216" s="22"/>
      <c r="AA1216" s="49"/>
      <c r="AB1216" s="49"/>
      <c r="AF1216" s="49"/>
      <c r="AS1216" s="22"/>
      <c r="AV1216" s="22"/>
      <c r="AX1216" s="22"/>
      <c r="AY1216" s="22"/>
      <c r="BA1216" s="22"/>
      <c r="BB1216" s="22"/>
      <c r="BP1216" s="49"/>
      <c r="BX1216" s="49"/>
    </row>
    <row r="1217" spans="22:76">
      <c r="V1217" s="22"/>
      <c r="W1217" s="22"/>
      <c r="AA1217" s="49"/>
      <c r="AB1217" s="49"/>
      <c r="AF1217" s="49"/>
      <c r="AS1217" s="22"/>
      <c r="AV1217" s="22"/>
      <c r="AX1217" s="22"/>
      <c r="AY1217" s="22"/>
      <c r="BA1217" s="22"/>
      <c r="BB1217" s="22"/>
      <c r="BP1217" s="49"/>
      <c r="BX1217" s="49"/>
    </row>
    <row r="1218" spans="22:76">
      <c r="V1218" s="22"/>
      <c r="W1218" s="22"/>
      <c r="AA1218" s="49"/>
      <c r="AB1218" s="49"/>
      <c r="AF1218" s="49"/>
      <c r="AS1218" s="22"/>
      <c r="AV1218" s="22"/>
      <c r="AX1218" s="22"/>
      <c r="AY1218" s="22"/>
      <c r="BA1218" s="22"/>
      <c r="BB1218" s="22"/>
      <c r="BP1218" s="49"/>
      <c r="BX1218" s="49"/>
    </row>
    <row r="1219" spans="22:76">
      <c r="V1219" s="22"/>
      <c r="W1219" s="22"/>
      <c r="AA1219" s="49"/>
      <c r="AB1219" s="49"/>
      <c r="AF1219" s="49"/>
      <c r="AS1219" s="22"/>
      <c r="AV1219" s="22"/>
      <c r="AX1219" s="22"/>
      <c r="AY1219" s="22"/>
      <c r="BA1219" s="22"/>
      <c r="BB1219" s="22"/>
      <c r="BP1219" s="49"/>
      <c r="BX1219" s="49"/>
    </row>
    <row r="1220" spans="22:76">
      <c r="V1220" s="22"/>
      <c r="W1220" s="22"/>
      <c r="AA1220" s="49"/>
      <c r="AB1220" s="49"/>
      <c r="AF1220" s="49"/>
      <c r="AS1220" s="22"/>
      <c r="AV1220" s="22"/>
      <c r="AX1220" s="22"/>
      <c r="AY1220" s="22"/>
      <c r="BA1220" s="22"/>
      <c r="BB1220" s="22"/>
      <c r="BP1220" s="49"/>
      <c r="BX1220" s="49"/>
    </row>
    <row r="1221" spans="22:76">
      <c r="V1221" s="22"/>
      <c r="W1221" s="22"/>
      <c r="AA1221" s="49"/>
      <c r="AB1221" s="49"/>
      <c r="AF1221" s="49"/>
      <c r="AS1221" s="22"/>
      <c r="AV1221" s="22"/>
      <c r="AX1221" s="22"/>
      <c r="AY1221" s="22"/>
      <c r="BA1221" s="22"/>
      <c r="BB1221" s="22"/>
      <c r="BP1221" s="49"/>
      <c r="BX1221" s="49"/>
    </row>
    <row r="1222" spans="22:76">
      <c r="V1222" s="22"/>
      <c r="W1222" s="22"/>
      <c r="AA1222" s="49"/>
      <c r="AB1222" s="49"/>
      <c r="AF1222" s="49"/>
      <c r="AS1222" s="22"/>
      <c r="AV1222" s="22"/>
      <c r="AX1222" s="22"/>
      <c r="AY1222" s="22"/>
      <c r="BA1222" s="22"/>
      <c r="BB1222" s="22"/>
      <c r="BP1222" s="49"/>
      <c r="BX1222" s="49"/>
    </row>
    <row r="1223" spans="22:76">
      <c r="V1223" s="22"/>
      <c r="W1223" s="22"/>
      <c r="AA1223" s="49"/>
      <c r="AB1223" s="49"/>
      <c r="AF1223" s="49"/>
      <c r="AS1223" s="22"/>
      <c r="AV1223" s="22"/>
      <c r="AX1223" s="22"/>
      <c r="AY1223" s="22"/>
      <c r="BA1223" s="22"/>
      <c r="BB1223" s="22"/>
      <c r="BP1223" s="49"/>
      <c r="BX1223" s="49"/>
    </row>
    <row r="1224" spans="22:76">
      <c r="V1224" s="22"/>
      <c r="W1224" s="22"/>
      <c r="AA1224" s="49"/>
      <c r="AB1224" s="49"/>
      <c r="AF1224" s="49"/>
      <c r="AS1224" s="22"/>
      <c r="AV1224" s="22"/>
      <c r="AX1224" s="22"/>
      <c r="AY1224" s="22"/>
      <c r="BA1224" s="22"/>
      <c r="BB1224" s="22"/>
      <c r="BP1224" s="49"/>
      <c r="BX1224" s="49"/>
    </row>
    <row r="1225" spans="22:76">
      <c r="V1225" s="22"/>
      <c r="W1225" s="22"/>
      <c r="AA1225" s="49"/>
      <c r="AB1225" s="49"/>
      <c r="AF1225" s="49"/>
      <c r="AS1225" s="22"/>
      <c r="AV1225" s="22"/>
      <c r="AX1225" s="22"/>
      <c r="AY1225" s="22"/>
      <c r="BA1225" s="22"/>
      <c r="BB1225" s="22"/>
      <c r="BP1225" s="49"/>
      <c r="BX1225" s="49"/>
    </row>
    <row r="1226" spans="22:76">
      <c r="V1226" s="22"/>
      <c r="W1226" s="22"/>
      <c r="AA1226" s="49"/>
      <c r="AB1226" s="49"/>
      <c r="AF1226" s="49"/>
      <c r="AS1226" s="22"/>
      <c r="AV1226" s="22"/>
      <c r="AX1226" s="22"/>
      <c r="AY1226" s="22"/>
      <c r="BA1226" s="22"/>
      <c r="BB1226" s="22"/>
      <c r="BP1226" s="49"/>
      <c r="BX1226" s="49"/>
    </row>
    <row r="1227" spans="22:76">
      <c r="V1227" s="22"/>
      <c r="W1227" s="22"/>
      <c r="AA1227" s="49"/>
      <c r="AB1227" s="49"/>
      <c r="AF1227" s="49"/>
      <c r="AS1227" s="22"/>
      <c r="AV1227" s="22"/>
      <c r="AX1227" s="22"/>
      <c r="AY1227" s="22"/>
      <c r="BA1227" s="22"/>
      <c r="BB1227" s="22"/>
      <c r="BP1227" s="49"/>
      <c r="BX1227" s="49"/>
    </row>
    <row r="1228" spans="22:76">
      <c r="V1228" s="22"/>
      <c r="W1228" s="22"/>
      <c r="AA1228" s="49"/>
      <c r="AB1228" s="49"/>
      <c r="AF1228" s="49"/>
      <c r="AS1228" s="22"/>
      <c r="AV1228" s="22"/>
      <c r="AX1228" s="22"/>
      <c r="AY1228" s="22"/>
      <c r="BA1228" s="22"/>
      <c r="BB1228" s="22"/>
      <c r="BP1228" s="49"/>
      <c r="BX1228" s="49"/>
    </row>
    <row r="1229" spans="22:76">
      <c r="V1229" s="22"/>
      <c r="W1229" s="22"/>
      <c r="AA1229" s="49"/>
      <c r="AB1229" s="49"/>
      <c r="AF1229" s="49"/>
      <c r="AS1229" s="22"/>
      <c r="AV1229" s="22"/>
      <c r="AX1229" s="22"/>
      <c r="AY1229" s="22"/>
      <c r="BA1229" s="22"/>
      <c r="BB1229" s="22"/>
      <c r="BP1229" s="49"/>
      <c r="BX1229" s="49"/>
    </row>
    <row r="1230" spans="22:76">
      <c r="V1230" s="22"/>
      <c r="W1230" s="22"/>
      <c r="AA1230" s="49"/>
      <c r="AB1230" s="49"/>
      <c r="AF1230" s="49"/>
      <c r="AS1230" s="22"/>
      <c r="AV1230" s="22"/>
      <c r="AX1230" s="22"/>
      <c r="AY1230" s="22"/>
      <c r="BA1230" s="22"/>
      <c r="BB1230" s="22"/>
      <c r="BP1230" s="49"/>
      <c r="BX1230" s="49"/>
    </row>
    <row r="1231" spans="22:76">
      <c r="V1231" s="22"/>
      <c r="W1231" s="22"/>
      <c r="AA1231" s="49"/>
      <c r="AB1231" s="49"/>
      <c r="AF1231" s="49"/>
      <c r="AS1231" s="22"/>
      <c r="AV1231" s="22"/>
      <c r="AX1231" s="22"/>
      <c r="AY1231" s="22"/>
      <c r="BA1231" s="22"/>
      <c r="BB1231" s="22"/>
      <c r="BP1231" s="49"/>
      <c r="BX1231" s="49"/>
    </row>
    <row r="1232" spans="22:76">
      <c r="V1232" s="22"/>
      <c r="W1232" s="22"/>
      <c r="AA1232" s="49"/>
      <c r="AB1232" s="49"/>
      <c r="AF1232" s="49"/>
      <c r="AS1232" s="22"/>
      <c r="AV1232" s="22"/>
      <c r="AX1232" s="22"/>
      <c r="AY1232" s="22"/>
      <c r="BA1232" s="22"/>
      <c r="BB1232" s="22"/>
      <c r="BP1232" s="49"/>
      <c r="BX1232" s="49"/>
    </row>
    <row r="1233" spans="22:76">
      <c r="V1233" s="22"/>
      <c r="W1233" s="22"/>
      <c r="AA1233" s="49"/>
      <c r="AB1233" s="49"/>
      <c r="AF1233" s="49"/>
      <c r="AS1233" s="22"/>
      <c r="AV1233" s="22"/>
      <c r="AX1233" s="22"/>
      <c r="AY1233" s="22"/>
      <c r="BA1233" s="22"/>
      <c r="BB1233" s="22"/>
      <c r="BP1233" s="49"/>
      <c r="BX1233" s="49"/>
    </row>
    <row r="1234" spans="22:76">
      <c r="V1234" s="22"/>
      <c r="W1234" s="22"/>
      <c r="AA1234" s="49"/>
      <c r="AB1234" s="49"/>
      <c r="AF1234" s="49"/>
      <c r="AS1234" s="22"/>
      <c r="AV1234" s="22"/>
      <c r="AX1234" s="22"/>
      <c r="AY1234" s="22"/>
      <c r="BA1234" s="22"/>
      <c r="BB1234" s="22"/>
      <c r="BP1234" s="49"/>
      <c r="BX1234" s="49"/>
    </row>
    <row r="1235" spans="22:76">
      <c r="V1235" s="22"/>
      <c r="W1235" s="22"/>
      <c r="AA1235" s="49"/>
      <c r="AB1235" s="49"/>
      <c r="AF1235" s="49"/>
      <c r="AS1235" s="22"/>
      <c r="AV1235" s="22"/>
      <c r="AX1235" s="22"/>
      <c r="AY1235" s="22"/>
      <c r="BA1235" s="22"/>
      <c r="BB1235" s="22"/>
      <c r="BP1235" s="49"/>
      <c r="BX1235" s="49"/>
    </row>
    <row r="1236" spans="22:76">
      <c r="V1236" s="22"/>
      <c r="W1236" s="22"/>
      <c r="AA1236" s="49"/>
      <c r="AB1236" s="49"/>
      <c r="AF1236" s="49"/>
      <c r="AS1236" s="22"/>
      <c r="AV1236" s="22"/>
      <c r="AX1236" s="22"/>
      <c r="AY1236" s="22"/>
      <c r="BA1236" s="22"/>
      <c r="BB1236" s="22"/>
      <c r="BP1236" s="49"/>
      <c r="BX1236" s="49"/>
    </row>
    <row r="1237" spans="22:76">
      <c r="V1237" s="22"/>
      <c r="W1237" s="22"/>
      <c r="AA1237" s="49"/>
      <c r="AB1237" s="49"/>
      <c r="AF1237" s="49"/>
      <c r="AS1237" s="22"/>
      <c r="AV1237" s="22"/>
      <c r="AX1237" s="22"/>
      <c r="AY1237" s="22"/>
      <c r="BA1237" s="22"/>
      <c r="BB1237" s="22"/>
      <c r="BP1237" s="49"/>
      <c r="BX1237" s="49"/>
    </row>
    <row r="1238" spans="22:76">
      <c r="V1238" s="22"/>
      <c r="W1238" s="22"/>
      <c r="AA1238" s="49"/>
      <c r="AB1238" s="49"/>
      <c r="AF1238" s="49"/>
      <c r="AS1238" s="22"/>
      <c r="AV1238" s="22"/>
      <c r="AX1238" s="22"/>
      <c r="AY1238" s="22"/>
      <c r="BA1238" s="22"/>
      <c r="BB1238" s="22"/>
      <c r="BP1238" s="49"/>
      <c r="BX1238" s="49"/>
    </row>
    <row r="1239" spans="22:76">
      <c r="V1239" s="22"/>
      <c r="W1239" s="22"/>
      <c r="AA1239" s="49"/>
      <c r="AB1239" s="49"/>
      <c r="AF1239" s="49"/>
      <c r="AS1239" s="22"/>
      <c r="AV1239" s="22"/>
      <c r="AX1239" s="22"/>
      <c r="AY1239" s="22"/>
      <c r="BA1239" s="22"/>
      <c r="BB1239" s="22"/>
      <c r="BP1239" s="49"/>
      <c r="BX1239" s="49"/>
    </row>
    <row r="1240" spans="22:76">
      <c r="V1240" s="22"/>
      <c r="W1240" s="22"/>
      <c r="AA1240" s="49"/>
      <c r="AB1240" s="49"/>
      <c r="AF1240" s="49"/>
      <c r="AS1240" s="22"/>
      <c r="AV1240" s="22"/>
      <c r="AX1240" s="22"/>
      <c r="AY1240" s="22"/>
      <c r="BA1240" s="22"/>
      <c r="BB1240" s="22"/>
      <c r="BP1240" s="49"/>
      <c r="BX1240" s="49"/>
    </row>
    <row r="1241" spans="22:76">
      <c r="V1241" s="22"/>
      <c r="W1241" s="22"/>
      <c r="AA1241" s="49"/>
      <c r="AB1241" s="49"/>
      <c r="AF1241" s="49"/>
      <c r="AS1241" s="22"/>
      <c r="AV1241" s="22"/>
      <c r="AX1241" s="22"/>
      <c r="AY1241" s="22"/>
      <c r="BA1241" s="22"/>
      <c r="BB1241" s="22"/>
      <c r="BP1241" s="49"/>
      <c r="BX1241" s="49"/>
    </row>
    <row r="1242" spans="22:76">
      <c r="V1242" s="22"/>
      <c r="W1242" s="22"/>
      <c r="AA1242" s="49"/>
      <c r="AB1242" s="49"/>
      <c r="AF1242" s="49"/>
      <c r="AS1242" s="22"/>
      <c r="AV1242" s="22"/>
      <c r="AX1242" s="22"/>
      <c r="AY1242" s="22"/>
      <c r="BA1242" s="22"/>
      <c r="BB1242" s="22"/>
      <c r="BP1242" s="49"/>
      <c r="BX1242" s="49"/>
    </row>
    <row r="1243" spans="22:76">
      <c r="V1243" s="22"/>
      <c r="W1243" s="22"/>
      <c r="AA1243" s="49"/>
      <c r="AB1243" s="49"/>
      <c r="AF1243" s="49"/>
      <c r="AS1243" s="22"/>
      <c r="AV1243" s="22"/>
      <c r="AX1243" s="22"/>
      <c r="AY1243" s="22"/>
      <c r="BA1243" s="22"/>
      <c r="BB1243" s="22"/>
      <c r="BP1243" s="49"/>
      <c r="BX1243" s="49"/>
    </row>
    <row r="1244" spans="22:76">
      <c r="V1244" s="22"/>
      <c r="W1244" s="22"/>
      <c r="AA1244" s="49"/>
      <c r="AB1244" s="49"/>
      <c r="AF1244" s="49"/>
      <c r="AS1244" s="22"/>
      <c r="AV1244" s="22"/>
      <c r="AX1244" s="22"/>
      <c r="AY1244" s="22"/>
      <c r="BA1244" s="22"/>
      <c r="BB1244" s="22"/>
      <c r="BP1244" s="49"/>
      <c r="BX1244" s="49"/>
    </row>
    <row r="1245" spans="22:76">
      <c r="V1245" s="22"/>
      <c r="W1245" s="22"/>
      <c r="AA1245" s="49"/>
      <c r="AB1245" s="49"/>
      <c r="AF1245" s="49"/>
      <c r="AS1245" s="22"/>
      <c r="AV1245" s="22"/>
      <c r="AX1245" s="22"/>
      <c r="AY1245" s="22"/>
      <c r="BA1245" s="22"/>
      <c r="BB1245" s="22"/>
      <c r="BP1245" s="49"/>
      <c r="BX1245" s="49"/>
    </row>
    <row r="1246" spans="22:76">
      <c r="V1246" s="22"/>
      <c r="W1246" s="22"/>
      <c r="AA1246" s="49"/>
      <c r="AB1246" s="49"/>
      <c r="AF1246" s="49"/>
      <c r="AS1246" s="22"/>
      <c r="AV1246" s="22"/>
      <c r="AX1246" s="22"/>
      <c r="AY1246" s="22"/>
      <c r="BA1246" s="22"/>
      <c r="BB1246" s="22"/>
      <c r="BP1246" s="49"/>
      <c r="BX1246" s="49"/>
    </row>
    <row r="1247" spans="22:76">
      <c r="V1247" s="22"/>
      <c r="W1247" s="22"/>
      <c r="AA1247" s="49"/>
      <c r="AB1247" s="49"/>
      <c r="AF1247" s="49"/>
      <c r="AS1247" s="22"/>
      <c r="AV1247" s="22"/>
      <c r="AX1247" s="22"/>
      <c r="AY1247" s="22"/>
      <c r="BA1247" s="22"/>
      <c r="BB1247" s="22"/>
      <c r="BP1247" s="49"/>
      <c r="BX1247" s="49"/>
    </row>
    <row r="1248" spans="22:76">
      <c r="V1248" s="22"/>
      <c r="W1248" s="22"/>
      <c r="AA1248" s="49"/>
      <c r="AB1248" s="49"/>
      <c r="AF1248" s="49"/>
      <c r="AS1248" s="22"/>
      <c r="AV1248" s="22"/>
      <c r="AX1248" s="22"/>
      <c r="AY1248" s="22"/>
      <c r="BA1248" s="22"/>
      <c r="BB1248" s="22"/>
      <c r="BP1248" s="49"/>
      <c r="BX1248" s="49"/>
    </row>
    <row r="1249" spans="22:76">
      <c r="V1249" s="22"/>
      <c r="W1249" s="22"/>
      <c r="AA1249" s="49"/>
      <c r="AB1249" s="49"/>
      <c r="AF1249" s="49"/>
      <c r="AS1249" s="22"/>
      <c r="AV1249" s="22"/>
      <c r="AX1249" s="22"/>
      <c r="AY1249" s="22"/>
      <c r="BA1249" s="22"/>
      <c r="BB1249" s="22"/>
      <c r="BP1249" s="49"/>
      <c r="BX1249" s="49"/>
    </row>
    <row r="1250" spans="22:76">
      <c r="V1250" s="22"/>
      <c r="W1250" s="22"/>
      <c r="AA1250" s="49"/>
      <c r="AB1250" s="49"/>
      <c r="AF1250" s="49"/>
      <c r="AS1250" s="22"/>
      <c r="AV1250" s="22"/>
      <c r="AX1250" s="22"/>
      <c r="AY1250" s="22"/>
      <c r="BA1250" s="22"/>
      <c r="BB1250" s="22"/>
      <c r="BP1250" s="49"/>
      <c r="BX1250" s="49"/>
    </row>
    <row r="1251" spans="22:76">
      <c r="V1251" s="22"/>
      <c r="W1251" s="22"/>
      <c r="AA1251" s="49"/>
      <c r="AB1251" s="49"/>
      <c r="AF1251" s="49"/>
      <c r="AS1251" s="22"/>
      <c r="AV1251" s="22"/>
      <c r="AX1251" s="22"/>
      <c r="AY1251" s="22"/>
      <c r="BA1251" s="22"/>
      <c r="BB1251" s="22"/>
      <c r="BP1251" s="49"/>
      <c r="BX1251" s="49"/>
    </row>
    <row r="1252" spans="22:76">
      <c r="V1252" s="22"/>
      <c r="W1252" s="22"/>
      <c r="AA1252" s="49"/>
      <c r="AB1252" s="49"/>
      <c r="AF1252" s="49"/>
      <c r="AS1252" s="22"/>
      <c r="AV1252" s="22"/>
      <c r="AX1252" s="22"/>
      <c r="AY1252" s="22"/>
      <c r="BA1252" s="22"/>
      <c r="BB1252" s="22"/>
      <c r="BP1252" s="49"/>
      <c r="BX1252" s="49"/>
    </row>
    <row r="1253" spans="22:76">
      <c r="V1253" s="22"/>
      <c r="W1253" s="22"/>
      <c r="AA1253" s="49"/>
      <c r="AB1253" s="49"/>
      <c r="AF1253" s="49"/>
      <c r="AS1253" s="22"/>
      <c r="AV1253" s="22"/>
      <c r="AX1253" s="22"/>
      <c r="AY1253" s="22"/>
      <c r="BA1253" s="22"/>
      <c r="BB1253" s="22"/>
      <c r="BP1253" s="49"/>
      <c r="BX1253" s="49"/>
    </row>
    <row r="1254" spans="22:76">
      <c r="V1254" s="22"/>
      <c r="W1254" s="22"/>
      <c r="AA1254" s="49"/>
      <c r="AB1254" s="49"/>
      <c r="AF1254" s="49"/>
      <c r="AS1254" s="22"/>
      <c r="AV1254" s="22"/>
      <c r="AX1254" s="22"/>
      <c r="AY1254" s="22"/>
      <c r="BA1254" s="22"/>
      <c r="BB1254" s="22"/>
      <c r="BP1254" s="49"/>
      <c r="BX1254" s="49"/>
    </row>
    <row r="1255" spans="22:76">
      <c r="V1255" s="22"/>
      <c r="W1255" s="22"/>
      <c r="AA1255" s="49"/>
      <c r="AB1255" s="49"/>
      <c r="AF1255" s="49"/>
      <c r="AS1255" s="22"/>
      <c r="AV1255" s="22"/>
      <c r="AX1255" s="22"/>
      <c r="AY1255" s="22"/>
      <c r="BA1255" s="22"/>
      <c r="BB1255" s="22"/>
      <c r="BP1255" s="49"/>
      <c r="BX1255" s="49"/>
    </row>
    <row r="1256" spans="22:76">
      <c r="V1256" s="22"/>
      <c r="W1256" s="22"/>
      <c r="AA1256" s="49"/>
      <c r="AB1256" s="49"/>
      <c r="AF1256" s="49"/>
      <c r="AS1256" s="22"/>
      <c r="AV1256" s="22"/>
      <c r="AX1256" s="22"/>
      <c r="AY1256" s="22"/>
      <c r="BA1256" s="22"/>
      <c r="BB1256" s="22"/>
      <c r="BP1256" s="49"/>
      <c r="BX1256" s="49"/>
    </row>
    <row r="1257" spans="22:76">
      <c r="V1257" s="22"/>
      <c r="W1257" s="22"/>
      <c r="AA1257" s="49"/>
      <c r="AB1257" s="49"/>
      <c r="AF1257" s="49"/>
      <c r="AS1257" s="22"/>
      <c r="AV1257" s="22"/>
      <c r="AX1257" s="22"/>
      <c r="AY1257" s="22"/>
      <c r="BA1257" s="22"/>
      <c r="BB1257" s="22"/>
      <c r="BP1257" s="49"/>
      <c r="BX1257" s="49"/>
    </row>
    <row r="1258" spans="22:76">
      <c r="V1258" s="22"/>
      <c r="W1258" s="22"/>
      <c r="AA1258" s="49"/>
      <c r="AB1258" s="49"/>
      <c r="AF1258" s="49"/>
      <c r="AS1258" s="22"/>
      <c r="AV1258" s="22"/>
      <c r="AX1258" s="22"/>
      <c r="AY1258" s="22"/>
      <c r="BA1258" s="22"/>
      <c r="BB1258" s="22"/>
      <c r="BP1258" s="49"/>
      <c r="BX1258" s="49"/>
    </row>
    <row r="1259" spans="22:76">
      <c r="V1259" s="22"/>
      <c r="W1259" s="22"/>
      <c r="AA1259" s="49"/>
      <c r="AB1259" s="49"/>
      <c r="AF1259" s="49"/>
      <c r="AS1259" s="22"/>
      <c r="AV1259" s="22"/>
      <c r="AX1259" s="22"/>
      <c r="AY1259" s="22"/>
      <c r="BA1259" s="22"/>
      <c r="BB1259" s="22"/>
      <c r="BP1259" s="49"/>
      <c r="BX1259" s="49"/>
    </row>
    <row r="1260" spans="22:76">
      <c r="V1260" s="22"/>
      <c r="W1260" s="22"/>
      <c r="AA1260" s="49"/>
      <c r="AB1260" s="49"/>
      <c r="AF1260" s="49"/>
      <c r="AS1260" s="22"/>
      <c r="AV1260" s="22"/>
      <c r="AX1260" s="22"/>
      <c r="AY1260" s="22"/>
      <c r="BA1260" s="22"/>
      <c r="BB1260" s="22"/>
      <c r="BP1260" s="49"/>
      <c r="BX1260" s="49"/>
    </row>
    <row r="1261" spans="22:76">
      <c r="V1261" s="22"/>
      <c r="W1261" s="22"/>
      <c r="AA1261" s="49"/>
      <c r="AB1261" s="49"/>
      <c r="AF1261" s="49"/>
      <c r="AS1261" s="22"/>
      <c r="AV1261" s="22"/>
      <c r="AX1261" s="22"/>
      <c r="AY1261" s="22"/>
      <c r="BA1261" s="22"/>
      <c r="BB1261" s="22"/>
      <c r="BP1261" s="49"/>
      <c r="BX1261" s="49"/>
    </row>
    <row r="1262" spans="22:76">
      <c r="V1262" s="22"/>
      <c r="W1262" s="22"/>
      <c r="AA1262" s="49"/>
      <c r="AB1262" s="49"/>
      <c r="AF1262" s="49"/>
      <c r="AS1262" s="22"/>
      <c r="AV1262" s="22"/>
      <c r="AX1262" s="22"/>
      <c r="AY1262" s="22"/>
      <c r="BA1262" s="22"/>
      <c r="BB1262" s="22"/>
      <c r="BP1262" s="49"/>
      <c r="BX1262" s="49"/>
    </row>
    <row r="1263" spans="22:76">
      <c r="V1263" s="22"/>
      <c r="W1263" s="22"/>
      <c r="AA1263" s="49"/>
      <c r="AB1263" s="49"/>
      <c r="AF1263" s="49"/>
      <c r="AS1263" s="22"/>
      <c r="AV1263" s="22"/>
      <c r="AX1263" s="22"/>
      <c r="AY1263" s="22"/>
      <c r="BA1263" s="22"/>
      <c r="BB1263" s="22"/>
      <c r="BP1263" s="49"/>
      <c r="BX1263" s="49"/>
    </row>
    <row r="1264" spans="22:76">
      <c r="V1264" s="22"/>
      <c r="W1264" s="22"/>
      <c r="AA1264" s="49"/>
      <c r="AB1264" s="49"/>
      <c r="AF1264" s="49"/>
      <c r="AS1264" s="22"/>
      <c r="AV1264" s="22"/>
      <c r="AX1264" s="22"/>
      <c r="AY1264" s="22"/>
      <c r="BA1264" s="22"/>
      <c r="BB1264" s="22"/>
      <c r="BP1264" s="49"/>
      <c r="BX1264" s="49"/>
    </row>
    <row r="1265" spans="22:76">
      <c r="V1265" s="22"/>
      <c r="W1265" s="22"/>
      <c r="AA1265" s="49"/>
      <c r="AB1265" s="49"/>
      <c r="AF1265" s="49"/>
      <c r="AS1265" s="22"/>
      <c r="AV1265" s="22"/>
      <c r="AX1265" s="22"/>
      <c r="AY1265" s="22"/>
      <c r="BA1265" s="22"/>
      <c r="BB1265" s="22"/>
      <c r="BP1265" s="49"/>
      <c r="BX1265" s="49"/>
    </row>
    <row r="1266" spans="22:76">
      <c r="V1266" s="22"/>
      <c r="W1266" s="22"/>
      <c r="AA1266" s="49"/>
      <c r="AB1266" s="49"/>
      <c r="AF1266" s="49"/>
      <c r="AS1266" s="22"/>
      <c r="AV1266" s="22"/>
      <c r="AX1266" s="22"/>
      <c r="AY1266" s="22"/>
      <c r="BA1266" s="22"/>
      <c r="BB1266" s="22"/>
      <c r="BP1266" s="49"/>
      <c r="BX1266" s="49"/>
    </row>
    <row r="1267" spans="22:76">
      <c r="V1267" s="22"/>
      <c r="W1267" s="22"/>
      <c r="AA1267" s="49"/>
      <c r="AB1267" s="49"/>
      <c r="AF1267" s="49"/>
      <c r="AS1267" s="22"/>
      <c r="AV1267" s="22"/>
      <c r="AX1267" s="22"/>
      <c r="AY1267" s="22"/>
      <c r="BA1267" s="22"/>
      <c r="BB1267" s="22"/>
      <c r="BP1267" s="49"/>
      <c r="BX1267" s="49"/>
    </row>
    <row r="1268" spans="22:76">
      <c r="V1268" s="22"/>
      <c r="W1268" s="22"/>
      <c r="AA1268" s="49"/>
      <c r="AB1268" s="49"/>
      <c r="AF1268" s="49"/>
      <c r="AS1268" s="22"/>
      <c r="AV1268" s="22"/>
      <c r="AX1268" s="22"/>
      <c r="AY1268" s="22"/>
      <c r="BA1268" s="22"/>
      <c r="BB1268" s="22"/>
      <c r="BP1268" s="49"/>
      <c r="BX1268" s="49"/>
    </row>
    <row r="1269" spans="22:76">
      <c r="V1269" s="22"/>
      <c r="W1269" s="22"/>
      <c r="AA1269" s="49"/>
      <c r="AB1269" s="49"/>
      <c r="AF1269" s="49"/>
      <c r="AS1269" s="22"/>
      <c r="AV1269" s="22"/>
      <c r="AX1269" s="22"/>
      <c r="AY1269" s="22"/>
      <c r="BA1269" s="22"/>
      <c r="BB1269" s="22"/>
      <c r="BP1269" s="49"/>
      <c r="BX1269" s="49"/>
    </row>
    <row r="1270" spans="22:76">
      <c r="V1270" s="22"/>
      <c r="W1270" s="22"/>
      <c r="AA1270" s="49"/>
      <c r="AB1270" s="49"/>
      <c r="AF1270" s="49"/>
      <c r="AS1270" s="22"/>
      <c r="AV1270" s="22"/>
      <c r="AX1270" s="22"/>
      <c r="AY1270" s="22"/>
      <c r="BA1270" s="22"/>
      <c r="BB1270" s="22"/>
      <c r="BP1270" s="49"/>
      <c r="BX1270" s="49"/>
    </row>
    <row r="1271" spans="22:76">
      <c r="V1271" s="22"/>
      <c r="W1271" s="22"/>
      <c r="AA1271" s="49"/>
      <c r="AB1271" s="49"/>
      <c r="AF1271" s="49"/>
      <c r="AS1271" s="22"/>
      <c r="AV1271" s="22"/>
      <c r="AX1271" s="22"/>
      <c r="AY1271" s="22"/>
      <c r="BA1271" s="22"/>
      <c r="BB1271" s="22"/>
      <c r="BP1271" s="49"/>
      <c r="BX1271" s="49"/>
    </row>
    <row r="1272" spans="22:76">
      <c r="V1272" s="22"/>
      <c r="W1272" s="22"/>
      <c r="AA1272" s="49"/>
      <c r="AB1272" s="49"/>
      <c r="AF1272" s="49"/>
      <c r="AS1272" s="22"/>
      <c r="AV1272" s="22"/>
      <c r="AX1272" s="22"/>
      <c r="AY1272" s="22"/>
      <c r="BA1272" s="22"/>
      <c r="BB1272" s="22"/>
      <c r="BP1272" s="49"/>
      <c r="BX1272" s="49"/>
    </row>
    <row r="1273" spans="22:76">
      <c r="V1273" s="22"/>
      <c r="W1273" s="22"/>
      <c r="AA1273" s="49"/>
      <c r="AB1273" s="49"/>
      <c r="AF1273" s="49"/>
      <c r="AS1273" s="22"/>
      <c r="AV1273" s="22"/>
      <c r="AX1273" s="22"/>
      <c r="AY1273" s="22"/>
      <c r="BA1273" s="22"/>
      <c r="BB1273" s="22"/>
      <c r="BP1273" s="49"/>
      <c r="BX1273" s="49"/>
    </row>
    <row r="1274" spans="22:76">
      <c r="V1274" s="22"/>
      <c r="W1274" s="22"/>
      <c r="AA1274" s="49"/>
      <c r="AB1274" s="49"/>
      <c r="AF1274" s="49"/>
      <c r="AS1274" s="22"/>
      <c r="AV1274" s="22"/>
      <c r="AX1274" s="22"/>
      <c r="AY1274" s="22"/>
      <c r="BA1274" s="22"/>
      <c r="BB1274" s="22"/>
      <c r="BP1274" s="49"/>
      <c r="BX1274" s="49"/>
    </row>
    <row r="1275" spans="22:76">
      <c r="V1275" s="22"/>
      <c r="W1275" s="22"/>
      <c r="AA1275" s="49"/>
      <c r="AB1275" s="49"/>
      <c r="AF1275" s="49"/>
      <c r="AS1275" s="22"/>
      <c r="AV1275" s="22"/>
      <c r="AX1275" s="22"/>
      <c r="AY1275" s="22"/>
      <c r="BA1275" s="22"/>
      <c r="BB1275" s="22"/>
      <c r="BP1275" s="49"/>
      <c r="BX1275" s="49"/>
    </row>
    <row r="1276" spans="22:76">
      <c r="V1276" s="22"/>
      <c r="W1276" s="22"/>
      <c r="AA1276" s="49"/>
      <c r="AB1276" s="49"/>
      <c r="AF1276" s="49"/>
      <c r="AS1276" s="22"/>
      <c r="AV1276" s="22"/>
      <c r="AX1276" s="22"/>
      <c r="AY1276" s="22"/>
      <c r="BA1276" s="22"/>
      <c r="BB1276" s="22"/>
      <c r="BP1276" s="49"/>
      <c r="BX1276" s="49"/>
    </row>
    <row r="1277" spans="22:76">
      <c r="V1277" s="22"/>
      <c r="W1277" s="22"/>
      <c r="AA1277" s="49"/>
      <c r="AB1277" s="49"/>
      <c r="AF1277" s="49"/>
      <c r="AS1277" s="22"/>
      <c r="AV1277" s="22"/>
      <c r="AX1277" s="22"/>
      <c r="AY1277" s="22"/>
      <c r="BA1277" s="22"/>
      <c r="BB1277" s="22"/>
      <c r="BP1277" s="49"/>
      <c r="BX1277" s="49"/>
    </row>
    <row r="1278" spans="22:76">
      <c r="V1278" s="22"/>
      <c r="W1278" s="22"/>
      <c r="AA1278" s="49"/>
      <c r="AB1278" s="49"/>
      <c r="AF1278" s="49"/>
      <c r="AS1278" s="22"/>
      <c r="AV1278" s="22"/>
      <c r="AX1278" s="22"/>
      <c r="AY1278" s="22"/>
      <c r="BA1278" s="22"/>
      <c r="BB1278" s="22"/>
      <c r="BP1278" s="49"/>
      <c r="BX1278" s="49"/>
    </row>
    <row r="1279" spans="22:76">
      <c r="V1279" s="22"/>
      <c r="W1279" s="22"/>
      <c r="AA1279" s="49"/>
      <c r="AB1279" s="49"/>
      <c r="AF1279" s="49"/>
      <c r="AS1279" s="22"/>
      <c r="AV1279" s="22"/>
      <c r="AX1279" s="22"/>
      <c r="AY1279" s="22"/>
      <c r="BA1279" s="22"/>
      <c r="BB1279" s="22"/>
      <c r="BP1279" s="49"/>
      <c r="BX1279" s="49"/>
    </row>
    <row r="1280" spans="22:76">
      <c r="V1280" s="22"/>
      <c r="W1280" s="22"/>
      <c r="AA1280" s="49"/>
      <c r="AB1280" s="49"/>
      <c r="AF1280" s="49"/>
      <c r="AS1280" s="22"/>
      <c r="AV1280" s="22"/>
      <c r="AX1280" s="22"/>
      <c r="AY1280" s="22"/>
      <c r="BA1280" s="22"/>
      <c r="BB1280" s="22"/>
      <c r="BP1280" s="49"/>
      <c r="BX1280" s="49"/>
    </row>
    <row r="1281" spans="22:76">
      <c r="V1281" s="22"/>
      <c r="W1281" s="22"/>
      <c r="AA1281" s="49"/>
      <c r="AB1281" s="49"/>
      <c r="AF1281" s="49"/>
      <c r="AS1281" s="22"/>
      <c r="AV1281" s="22"/>
      <c r="AX1281" s="22"/>
      <c r="AY1281" s="22"/>
      <c r="BA1281" s="22"/>
      <c r="BB1281" s="22"/>
      <c r="BP1281" s="49"/>
      <c r="BX1281" s="49"/>
    </row>
    <row r="1282" spans="22:76">
      <c r="V1282" s="22"/>
      <c r="W1282" s="22"/>
      <c r="AA1282" s="49"/>
      <c r="AB1282" s="49"/>
      <c r="AF1282" s="49"/>
      <c r="AS1282" s="22"/>
      <c r="AV1282" s="22"/>
      <c r="AX1282" s="22"/>
      <c r="AY1282" s="22"/>
      <c r="BA1282" s="22"/>
      <c r="BB1282" s="22"/>
      <c r="BP1282" s="49"/>
      <c r="BX1282" s="49"/>
    </row>
    <row r="1283" spans="22:76">
      <c r="V1283" s="22"/>
      <c r="W1283" s="22"/>
      <c r="AA1283" s="49"/>
      <c r="AB1283" s="49"/>
      <c r="AF1283" s="49"/>
      <c r="AS1283" s="22"/>
      <c r="AV1283" s="22"/>
      <c r="AX1283" s="22"/>
      <c r="AY1283" s="22"/>
      <c r="BA1283" s="22"/>
      <c r="BB1283" s="22"/>
      <c r="BP1283" s="49"/>
      <c r="BX1283" s="49"/>
    </row>
    <row r="1284" spans="22:76">
      <c r="V1284" s="22"/>
      <c r="W1284" s="22"/>
      <c r="AA1284" s="49"/>
      <c r="AB1284" s="49"/>
      <c r="AF1284" s="49"/>
      <c r="AS1284" s="22"/>
      <c r="AV1284" s="22"/>
      <c r="AX1284" s="22"/>
      <c r="AY1284" s="22"/>
      <c r="BA1284" s="22"/>
      <c r="BB1284" s="22"/>
      <c r="BP1284" s="49"/>
      <c r="BX1284" s="49"/>
    </row>
    <row r="1285" spans="22:76">
      <c r="V1285" s="22"/>
      <c r="W1285" s="22"/>
      <c r="AA1285" s="49"/>
      <c r="AB1285" s="49"/>
      <c r="AF1285" s="49"/>
      <c r="AS1285" s="22"/>
      <c r="AV1285" s="22"/>
      <c r="AX1285" s="22"/>
      <c r="AY1285" s="22"/>
      <c r="BA1285" s="22"/>
      <c r="BB1285" s="22"/>
      <c r="BP1285" s="49"/>
      <c r="BX1285" s="49"/>
    </row>
    <row r="1286" spans="22:76">
      <c r="V1286" s="22"/>
      <c r="W1286" s="22"/>
      <c r="AA1286" s="49"/>
      <c r="AB1286" s="49"/>
      <c r="AF1286" s="49"/>
      <c r="AS1286" s="22"/>
      <c r="AV1286" s="22"/>
      <c r="AX1286" s="22"/>
      <c r="AY1286" s="22"/>
      <c r="BA1286" s="22"/>
      <c r="BB1286" s="22"/>
      <c r="BP1286" s="49"/>
      <c r="BX1286" s="49"/>
    </row>
    <row r="1287" spans="22:76">
      <c r="V1287" s="22"/>
      <c r="W1287" s="22"/>
      <c r="AA1287" s="49"/>
      <c r="AB1287" s="49"/>
      <c r="AF1287" s="49"/>
      <c r="AS1287" s="22"/>
      <c r="AV1287" s="22"/>
      <c r="AX1287" s="22"/>
      <c r="AY1287" s="22"/>
      <c r="BA1287" s="22"/>
      <c r="BB1287" s="22"/>
      <c r="BP1287" s="49"/>
      <c r="BX1287" s="49"/>
    </row>
    <row r="1288" spans="22:76">
      <c r="V1288" s="22"/>
      <c r="W1288" s="22"/>
      <c r="AA1288" s="49"/>
      <c r="AB1288" s="49"/>
      <c r="AF1288" s="49"/>
      <c r="AS1288" s="22"/>
      <c r="AV1288" s="22"/>
      <c r="AX1288" s="22"/>
      <c r="AY1288" s="22"/>
      <c r="BA1288" s="22"/>
      <c r="BB1288" s="22"/>
      <c r="BP1288" s="49"/>
      <c r="BX1288" s="49"/>
    </row>
    <row r="1289" spans="22:76">
      <c r="V1289" s="22"/>
      <c r="W1289" s="22"/>
      <c r="AA1289" s="49"/>
      <c r="AB1289" s="49"/>
      <c r="AF1289" s="49"/>
      <c r="AS1289" s="22"/>
      <c r="AV1289" s="22"/>
      <c r="AX1289" s="22"/>
      <c r="AY1289" s="22"/>
      <c r="BA1289" s="22"/>
      <c r="BB1289" s="22"/>
      <c r="BP1289" s="49"/>
      <c r="BX1289" s="49"/>
    </row>
    <row r="1290" spans="22:76">
      <c r="V1290" s="22"/>
      <c r="W1290" s="22"/>
      <c r="AA1290" s="49"/>
      <c r="AB1290" s="49"/>
      <c r="AF1290" s="49"/>
      <c r="AS1290" s="22"/>
      <c r="AV1290" s="22"/>
      <c r="AX1290" s="22"/>
      <c r="AY1290" s="22"/>
      <c r="BA1290" s="22"/>
      <c r="BB1290" s="22"/>
      <c r="BP1290" s="49"/>
      <c r="BX1290" s="49"/>
    </row>
    <row r="1291" spans="22:76">
      <c r="V1291" s="22"/>
      <c r="W1291" s="22"/>
      <c r="AA1291" s="49"/>
      <c r="AB1291" s="49"/>
      <c r="AF1291" s="49"/>
      <c r="AS1291" s="22"/>
      <c r="AV1291" s="22"/>
      <c r="AX1291" s="22"/>
      <c r="AY1291" s="22"/>
      <c r="BA1291" s="22"/>
      <c r="BB1291" s="22"/>
      <c r="BP1291" s="49"/>
      <c r="BX1291" s="49"/>
    </row>
    <row r="1292" spans="22:76">
      <c r="V1292" s="22"/>
      <c r="W1292" s="22"/>
      <c r="AA1292" s="49"/>
      <c r="AB1292" s="49"/>
      <c r="AF1292" s="49"/>
      <c r="AS1292" s="22"/>
      <c r="AV1292" s="22"/>
      <c r="AX1292" s="22"/>
      <c r="AY1292" s="22"/>
      <c r="BA1292" s="22"/>
      <c r="BB1292" s="22"/>
      <c r="BP1292" s="49"/>
      <c r="BX1292" s="49"/>
    </row>
    <row r="1293" spans="22:76">
      <c r="V1293" s="22"/>
      <c r="W1293" s="22"/>
      <c r="AA1293" s="49"/>
      <c r="AB1293" s="49"/>
      <c r="AF1293" s="49"/>
      <c r="AS1293" s="22"/>
      <c r="AV1293" s="22"/>
      <c r="AX1293" s="22"/>
      <c r="AY1293" s="22"/>
      <c r="BA1293" s="22"/>
      <c r="BB1293" s="22"/>
      <c r="BP1293" s="49"/>
      <c r="BX1293" s="49"/>
    </row>
    <row r="1294" spans="22:76">
      <c r="V1294" s="22"/>
      <c r="W1294" s="22"/>
      <c r="AA1294" s="49"/>
      <c r="AB1294" s="49"/>
      <c r="AF1294" s="49"/>
      <c r="AS1294" s="22"/>
      <c r="AV1294" s="22"/>
      <c r="AX1294" s="22"/>
      <c r="AY1294" s="22"/>
      <c r="BA1294" s="22"/>
      <c r="BB1294" s="22"/>
      <c r="BP1294" s="49"/>
      <c r="BX1294" s="49"/>
    </row>
    <row r="1295" spans="22:76">
      <c r="V1295" s="22"/>
      <c r="W1295" s="22"/>
      <c r="AA1295" s="49"/>
      <c r="AB1295" s="49"/>
      <c r="AF1295" s="49"/>
      <c r="AS1295" s="22"/>
      <c r="AV1295" s="22"/>
      <c r="AX1295" s="22"/>
      <c r="AY1295" s="22"/>
      <c r="BA1295" s="22"/>
      <c r="BB1295" s="22"/>
      <c r="BP1295" s="49"/>
      <c r="BX1295" s="49"/>
    </row>
    <row r="1296" spans="22:76">
      <c r="V1296" s="22"/>
      <c r="W1296" s="22"/>
      <c r="AA1296" s="49"/>
      <c r="AB1296" s="49"/>
      <c r="AF1296" s="49"/>
      <c r="AS1296" s="22"/>
      <c r="AV1296" s="22"/>
      <c r="AX1296" s="22"/>
      <c r="AY1296" s="22"/>
      <c r="BA1296" s="22"/>
      <c r="BB1296" s="22"/>
      <c r="BP1296" s="49"/>
      <c r="BX1296" s="49"/>
    </row>
    <row r="1297" spans="22:76">
      <c r="V1297" s="22"/>
      <c r="W1297" s="22"/>
      <c r="AA1297" s="49"/>
      <c r="AB1297" s="49"/>
      <c r="AF1297" s="49"/>
      <c r="AS1297" s="22"/>
      <c r="AV1297" s="22"/>
      <c r="AX1297" s="22"/>
      <c r="AY1297" s="22"/>
      <c r="BA1297" s="22"/>
      <c r="BB1297" s="22"/>
      <c r="BP1297" s="49"/>
      <c r="BX1297" s="49"/>
    </row>
    <row r="1298" spans="22:76">
      <c r="V1298" s="22"/>
      <c r="W1298" s="22"/>
      <c r="AA1298" s="49"/>
      <c r="AB1298" s="49"/>
      <c r="AF1298" s="49"/>
      <c r="AS1298" s="22"/>
      <c r="AV1298" s="22"/>
      <c r="AX1298" s="22"/>
      <c r="AY1298" s="22"/>
      <c r="BA1298" s="22"/>
      <c r="BB1298" s="22"/>
      <c r="BP1298" s="49"/>
      <c r="BX1298" s="49"/>
    </row>
    <row r="1299" spans="22:76">
      <c r="V1299" s="22"/>
      <c r="W1299" s="22"/>
      <c r="AA1299" s="49"/>
      <c r="AB1299" s="49"/>
      <c r="AF1299" s="49"/>
      <c r="AS1299" s="22"/>
      <c r="AV1299" s="22"/>
      <c r="AX1299" s="22"/>
      <c r="AY1299" s="22"/>
      <c r="BA1299" s="22"/>
      <c r="BB1299" s="22"/>
      <c r="BP1299" s="49"/>
      <c r="BX1299" s="49"/>
    </row>
    <row r="1300" spans="22:76">
      <c r="V1300" s="22"/>
      <c r="W1300" s="22"/>
      <c r="AA1300" s="49"/>
      <c r="AB1300" s="49"/>
      <c r="AF1300" s="49"/>
      <c r="AS1300" s="22"/>
      <c r="AV1300" s="22"/>
      <c r="AX1300" s="22"/>
      <c r="AY1300" s="22"/>
      <c r="BA1300" s="22"/>
      <c r="BB1300" s="22"/>
      <c r="BP1300" s="49"/>
      <c r="BX1300" s="49"/>
    </row>
    <row r="1301" spans="22:76">
      <c r="V1301" s="22"/>
      <c r="W1301" s="22"/>
      <c r="AA1301" s="49"/>
      <c r="AB1301" s="49"/>
      <c r="AF1301" s="49"/>
      <c r="AS1301" s="22"/>
      <c r="AV1301" s="22"/>
      <c r="AX1301" s="22"/>
      <c r="AY1301" s="22"/>
      <c r="BA1301" s="22"/>
      <c r="BB1301" s="22"/>
      <c r="BP1301" s="49"/>
      <c r="BX1301" s="49"/>
    </row>
    <row r="1302" spans="22:76">
      <c r="V1302" s="22"/>
      <c r="W1302" s="22"/>
      <c r="AA1302" s="49"/>
      <c r="AB1302" s="49"/>
      <c r="AF1302" s="49"/>
      <c r="AS1302" s="22"/>
      <c r="AV1302" s="22"/>
      <c r="AX1302" s="22"/>
      <c r="AY1302" s="22"/>
      <c r="BA1302" s="22"/>
      <c r="BB1302" s="22"/>
      <c r="BP1302" s="49"/>
      <c r="BX1302" s="49"/>
    </row>
    <row r="1303" spans="22:76">
      <c r="V1303" s="22"/>
      <c r="W1303" s="22"/>
      <c r="AA1303" s="49"/>
      <c r="AB1303" s="49"/>
      <c r="AF1303" s="49"/>
      <c r="AS1303" s="22"/>
      <c r="AV1303" s="22"/>
      <c r="AX1303" s="22"/>
      <c r="AY1303" s="22"/>
      <c r="BA1303" s="22"/>
      <c r="BB1303" s="22"/>
      <c r="BP1303" s="49"/>
      <c r="BX1303" s="49"/>
    </row>
    <row r="1304" spans="22:76">
      <c r="V1304" s="22"/>
      <c r="W1304" s="22"/>
      <c r="AA1304" s="49"/>
      <c r="AB1304" s="49"/>
      <c r="AF1304" s="49"/>
      <c r="AS1304" s="22"/>
      <c r="AV1304" s="22"/>
      <c r="AX1304" s="22"/>
      <c r="AY1304" s="22"/>
      <c r="BA1304" s="22"/>
      <c r="BB1304" s="22"/>
      <c r="BP1304" s="49"/>
      <c r="BX1304" s="49"/>
    </row>
    <row r="1305" spans="22:76">
      <c r="V1305" s="22"/>
      <c r="W1305" s="22"/>
      <c r="AA1305" s="49"/>
      <c r="AB1305" s="49"/>
      <c r="AF1305" s="49"/>
      <c r="AS1305" s="22"/>
      <c r="AV1305" s="22"/>
      <c r="AX1305" s="22"/>
      <c r="AY1305" s="22"/>
      <c r="BA1305" s="22"/>
      <c r="BB1305" s="22"/>
      <c r="BP1305" s="49"/>
      <c r="BX1305" s="49"/>
    </row>
    <row r="1306" spans="22:76">
      <c r="V1306" s="22"/>
      <c r="W1306" s="22"/>
      <c r="AA1306" s="49"/>
      <c r="AB1306" s="49"/>
      <c r="AF1306" s="49"/>
      <c r="AS1306" s="22"/>
      <c r="AV1306" s="22"/>
      <c r="AX1306" s="22"/>
      <c r="AY1306" s="22"/>
      <c r="BA1306" s="22"/>
      <c r="BB1306" s="22"/>
      <c r="BP1306" s="49"/>
      <c r="BX1306" s="49"/>
    </row>
    <row r="1307" spans="22:76">
      <c r="V1307" s="22"/>
      <c r="W1307" s="22"/>
      <c r="AA1307" s="49"/>
      <c r="AB1307" s="49"/>
      <c r="AF1307" s="49"/>
      <c r="AS1307" s="22"/>
      <c r="AV1307" s="22"/>
      <c r="AX1307" s="22"/>
      <c r="AY1307" s="22"/>
      <c r="BA1307" s="22"/>
      <c r="BB1307" s="22"/>
      <c r="BP1307" s="49"/>
      <c r="BX1307" s="49"/>
    </row>
    <row r="1308" spans="22:76">
      <c r="V1308" s="22"/>
      <c r="W1308" s="22"/>
      <c r="AA1308" s="49"/>
      <c r="AB1308" s="49"/>
      <c r="AF1308" s="49"/>
      <c r="AS1308" s="22"/>
      <c r="AV1308" s="22"/>
      <c r="AX1308" s="22"/>
      <c r="AY1308" s="22"/>
      <c r="BA1308" s="22"/>
      <c r="BB1308" s="22"/>
      <c r="BP1308" s="49"/>
      <c r="BX1308" s="49"/>
    </row>
    <row r="1309" spans="22:76">
      <c r="V1309" s="22"/>
      <c r="W1309" s="22"/>
      <c r="AA1309" s="49"/>
      <c r="AB1309" s="49"/>
      <c r="AF1309" s="49"/>
      <c r="AS1309" s="22"/>
      <c r="AV1309" s="22"/>
      <c r="AX1309" s="22"/>
      <c r="AY1309" s="22"/>
      <c r="BA1309" s="22"/>
      <c r="BB1309" s="22"/>
      <c r="BP1309" s="49"/>
      <c r="BX1309" s="49"/>
    </row>
    <row r="1310" spans="22:76">
      <c r="V1310" s="22"/>
      <c r="W1310" s="22"/>
      <c r="AA1310" s="49"/>
      <c r="AB1310" s="49"/>
      <c r="AF1310" s="49"/>
      <c r="AS1310" s="22"/>
      <c r="AV1310" s="22"/>
      <c r="AX1310" s="22"/>
      <c r="AY1310" s="22"/>
      <c r="BA1310" s="22"/>
      <c r="BB1310" s="22"/>
      <c r="BP1310" s="49"/>
      <c r="BX1310" s="49"/>
    </row>
    <row r="1311" spans="22:76">
      <c r="V1311" s="22"/>
      <c r="W1311" s="22"/>
      <c r="AA1311" s="49"/>
      <c r="AB1311" s="49"/>
      <c r="AF1311" s="49"/>
      <c r="AS1311" s="22"/>
      <c r="AV1311" s="22"/>
      <c r="AX1311" s="22"/>
      <c r="AY1311" s="22"/>
      <c r="BA1311" s="22"/>
      <c r="BB1311" s="22"/>
      <c r="BP1311" s="49"/>
      <c r="BX1311" s="49"/>
    </row>
    <row r="1312" spans="22:76">
      <c r="V1312" s="22"/>
      <c r="W1312" s="22"/>
      <c r="AA1312" s="49"/>
      <c r="AB1312" s="49"/>
      <c r="AF1312" s="49"/>
      <c r="AS1312" s="22"/>
      <c r="AV1312" s="22"/>
      <c r="AX1312" s="22"/>
      <c r="AY1312" s="22"/>
      <c r="BA1312" s="22"/>
      <c r="BB1312" s="22"/>
      <c r="BP1312" s="49"/>
      <c r="BX1312" s="49"/>
    </row>
    <row r="1313" spans="22:76">
      <c r="V1313" s="22"/>
      <c r="W1313" s="22"/>
      <c r="AA1313" s="49"/>
      <c r="AB1313" s="49"/>
      <c r="AF1313" s="49"/>
      <c r="AS1313" s="22"/>
      <c r="AV1313" s="22"/>
      <c r="AX1313" s="22"/>
      <c r="AY1313" s="22"/>
      <c r="BA1313" s="22"/>
      <c r="BB1313" s="22"/>
      <c r="BP1313" s="49"/>
      <c r="BX1313" s="49"/>
    </row>
    <row r="1314" spans="22:76">
      <c r="V1314" s="22"/>
      <c r="W1314" s="22"/>
      <c r="AA1314" s="49"/>
      <c r="AB1314" s="49"/>
      <c r="AF1314" s="49"/>
      <c r="AS1314" s="22"/>
      <c r="AV1314" s="22"/>
      <c r="AX1314" s="22"/>
      <c r="AY1314" s="22"/>
      <c r="BA1314" s="22"/>
      <c r="BB1314" s="22"/>
      <c r="BP1314" s="49"/>
      <c r="BX1314" s="49"/>
    </row>
    <row r="1315" spans="22:76">
      <c r="V1315" s="22"/>
      <c r="W1315" s="22"/>
      <c r="AA1315" s="49"/>
      <c r="AB1315" s="49"/>
      <c r="AF1315" s="49"/>
      <c r="AS1315" s="22"/>
      <c r="AV1315" s="22"/>
      <c r="AX1315" s="22"/>
      <c r="AY1315" s="22"/>
      <c r="BA1315" s="22"/>
      <c r="BB1315" s="22"/>
      <c r="BP1315" s="49"/>
      <c r="BX1315" s="49"/>
    </row>
    <row r="1316" spans="22:76">
      <c r="V1316" s="22"/>
      <c r="W1316" s="22"/>
      <c r="AA1316" s="49"/>
      <c r="AB1316" s="49"/>
      <c r="AF1316" s="49"/>
      <c r="AS1316" s="22"/>
      <c r="AV1316" s="22"/>
      <c r="AX1316" s="22"/>
      <c r="AY1316" s="22"/>
      <c r="BA1316" s="22"/>
      <c r="BB1316" s="22"/>
      <c r="BP1316" s="49"/>
      <c r="BX1316" s="49"/>
    </row>
    <row r="1317" spans="22:76">
      <c r="V1317" s="22"/>
      <c r="W1317" s="22"/>
      <c r="AA1317" s="49"/>
      <c r="AB1317" s="49"/>
      <c r="AF1317" s="49"/>
      <c r="AS1317" s="22"/>
      <c r="AV1317" s="22"/>
      <c r="AX1317" s="22"/>
      <c r="AY1317" s="22"/>
      <c r="BA1317" s="22"/>
      <c r="BB1317" s="22"/>
      <c r="BP1317" s="49"/>
      <c r="BX1317" s="49"/>
    </row>
    <row r="1318" spans="22:76">
      <c r="V1318" s="22"/>
      <c r="W1318" s="22"/>
      <c r="AA1318" s="49"/>
      <c r="AB1318" s="49"/>
      <c r="AF1318" s="49"/>
      <c r="AS1318" s="22"/>
      <c r="AV1318" s="22"/>
      <c r="AX1318" s="22"/>
      <c r="AY1318" s="22"/>
      <c r="BA1318" s="22"/>
      <c r="BB1318" s="22"/>
      <c r="BP1318" s="49"/>
      <c r="BX1318" s="49"/>
    </row>
    <row r="1319" spans="22:76">
      <c r="V1319" s="22"/>
      <c r="W1319" s="22"/>
      <c r="AA1319" s="49"/>
      <c r="AB1319" s="49"/>
      <c r="AF1319" s="49"/>
      <c r="AS1319" s="22"/>
      <c r="AV1319" s="22"/>
      <c r="AX1319" s="22"/>
      <c r="AY1319" s="22"/>
      <c r="BA1319" s="22"/>
      <c r="BB1319" s="22"/>
      <c r="BP1319" s="49"/>
      <c r="BX1319" s="49"/>
    </row>
    <row r="1320" spans="22:76">
      <c r="V1320" s="22"/>
      <c r="W1320" s="22"/>
      <c r="AA1320" s="49"/>
      <c r="AB1320" s="49"/>
      <c r="AF1320" s="49"/>
      <c r="AS1320" s="22"/>
      <c r="AV1320" s="22"/>
      <c r="AX1320" s="22"/>
      <c r="AY1320" s="22"/>
      <c r="BA1320" s="22"/>
      <c r="BB1320" s="22"/>
      <c r="BP1320" s="49"/>
      <c r="BX1320" s="49"/>
    </row>
    <row r="1321" spans="22:76">
      <c r="V1321" s="22"/>
      <c r="W1321" s="22"/>
      <c r="AA1321" s="49"/>
      <c r="AB1321" s="49"/>
      <c r="AF1321" s="49"/>
      <c r="AS1321" s="22"/>
      <c r="AV1321" s="22"/>
      <c r="AX1321" s="22"/>
      <c r="AY1321" s="22"/>
      <c r="BA1321" s="22"/>
      <c r="BB1321" s="22"/>
      <c r="BP1321" s="49"/>
      <c r="BX1321" s="49"/>
    </row>
    <row r="1322" spans="22:76">
      <c r="V1322" s="22"/>
      <c r="W1322" s="22"/>
      <c r="AA1322" s="49"/>
      <c r="AB1322" s="49"/>
      <c r="AF1322" s="49"/>
      <c r="AS1322" s="22"/>
      <c r="AV1322" s="22"/>
      <c r="AX1322" s="22"/>
      <c r="AY1322" s="22"/>
      <c r="BA1322" s="22"/>
      <c r="BB1322" s="22"/>
      <c r="BP1322" s="49"/>
      <c r="BX1322" s="49"/>
    </row>
    <row r="1323" spans="22:76">
      <c r="V1323" s="22"/>
      <c r="W1323" s="22"/>
      <c r="AA1323" s="49"/>
      <c r="AB1323" s="49"/>
      <c r="AF1323" s="49"/>
      <c r="AS1323" s="22"/>
      <c r="AV1323" s="22"/>
      <c r="AX1323" s="22"/>
      <c r="AY1323" s="22"/>
      <c r="BA1323" s="22"/>
      <c r="BB1323" s="22"/>
      <c r="BP1323" s="49"/>
      <c r="BX1323" s="49"/>
    </row>
    <row r="1324" spans="22:76">
      <c r="V1324" s="22"/>
      <c r="W1324" s="22"/>
      <c r="AA1324" s="49"/>
      <c r="AB1324" s="49"/>
      <c r="AF1324" s="49"/>
      <c r="AS1324" s="22"/>
      <c r="AV1324" s="22"/>
      <c r="AX1324" s="22"/>
      <c r="AY1324" s="22"/>
      <c r="BA1324" s="22"/>
      <c r="BB1324" s="22"/>
      <c r="BP1324" s="49"/>
      <c r="BX1324" s="49"/>
    </row>
    <row r="1325" spans="22:76">
      <c r="V1325" s="22"/>
      <c r="W1325" s="22"/>
      <c r="AA1325" s="49"/>
      <c r="AB1325" s="49"/>
      <c r="AF1325" s="49"/>
      <c r="AS1325" s="22"/>
      <c r="AV1325" s="22"/>
      <c r="AX1325" s="22"/>
      <c r="AY1325" s="22"/>
      <c r="BA1325" s="22"/>
      <c r="BB1325" s="22"/>
      <c r="BP1325" s="49"/>
      <c r="BX1325" s="49"/>
    </row>
    <row r="1326" spans="22:76">
      <c r="V1326" s="22"/>
      <c r="W1326" s="22"/>
      <c r="AA1326" s="49"/>
      <c r="AB1326" s="49"/>
      <c r="AF1326" s="49"/>
      <c r="AS1326" s="22"/>
      <c r="AV1326" s="22"/>
      <c r="AX1326" s="22"/>
      <c r="AY1326" s="22"/>
      <c r="BA1326" s="22"/>
      <c r="BB1326" s="22"/>
      <c r="BP1326" s="49"/>
      <c r="BX1326" s="49"/>
    </row>
    <row r="1327" spans="22:76">
      <c r="V1327" s="22"/>
      <c r="W1327" s="22"/>
      <c r="AA1327" s="49"/>
      <c r="AB1327" s="49"/>
      <c r="AF1327" s="49"/>
      <c r="AS1327" s="22"/>
      <c r="AV1327" s="22"/>
      <c r="AX1327" s="22"/>
      <c r="AY1327" s="22"/>
      <c r="BA1327" s="22"/>
      <c r="BB1327" s="22"/>
      <c r="BP1327" s="49"/>
      <c r="BX1327" s="49"/>
    </row>
    <row r="1328" spans="22:76">
      <c r="V1328" s="22"/>
      <c r="W1328" s="22"/>
      <c r="AA1328" s="49"/>
      <c r="AB1328" s="49"/>
      <c r="AF1328" s="49"/>
      <c r="AS1328" s="22"/>
      <c r="AV1328" s="22"/>
      <c r="AX1328" s="22"/>
      <c r="AY1328" s="22"/>
      <c r="BA1328" s="22"/>
      <c r="BB1328" s="22"/>
      <c r="BP1328" s="49"/>
      <c r="BX1328" s="49"/>
    </row>
    <row r="1329" spans="22:76">
      <c r="V1329" s="22"/>
      <c r="W1329" s="22"/>
      <c r="AA1329" s="49"/>
      <c r="AB1329" s="49"/>
      <c r="AF1329" s="49"/>
      <c r="AS1329" s="22"/>
      <c r="AV1329" s="22"/>
      <c r="AX1329" s="22"/>
      <c r="AY1329" s="22"/>
      <c r="BA1329" s="22"/>
      <c r="BB1329" s="22"/>
      <c r="BP1329" s="49"/>
      <c r="BX1329" s="49"/>
    </row>
    <row r="1330" spans="22:76">
      <c r="V1330" s="22"/>
      <c r="W1330" s="22"/>
      <c r="AA1330" s="49"/>
      <c r="AB1330" s="49"/>
      <c r="AF1330" s="49"/>
      <c r="AS1330" s="22"/>
      <c r="AV1330" s="22"/>
      <c r="AX1330" s="22"/>
      <c r="AY1330" s="22"/>
      <c r="BA1330" s="22"/>
      <c r="BB1330" s="22"/>
      <c r="BP1330" s="49"/>
      <c r="BX1330" s="49"/>
    </row>
    <row r="1331" spans="22:76">
      <c r="V1331" s="22"/>
      <c r="W1331" s="22"/>
      <c r="AA1331" s="49"/>
      <c r="AB1331" s="49"/>
      <c r="AF1331" s="49"/>
      <c r="AS1331" s="22"/>
      <c r="AV1331" s="22"/>
      <c r="AX1331" s="22"/>
      <c r="AY1331" s="22"/>
      <c r="BA1331" s="22"/>
      <c r="BB1331" s="22"/>
      <c r="BP1331" s="49"/>
      <c r="BX1331" s="49"/>
    </row>
    <row r="1332" spans="22:76">
      <c r="V1332" s="22"/>
      <c r="W1332" s="22"/>
      <c r="AA1332" s="49"/>
      <c r="AB1332" s="49"/>
      <c r="AF1332" s="49"/>
      <c r="AS1332" s="22"/>
      <c r="AV1332" s="22"/>
      <c r="AX1332" s="22"/>
      <c r="AY1332" s="22"/>
      <c r="BA1332" s="22"/>
      <c r="BB1332" s="22"/>
      <c r="BP1332" s="49"/>
      <c r="BX1332" s="49"/>
    </row>
    <row r="1333" spans="22:76">
      <c r="V1333" s="22"/>
      <c r="W1333" s="22"/>
      <c r="AA1333" s="49"/>
      <c r="AB1333" s="49"/>
      <c r="AF1333" s="49"/>
      <c r="AS1333" s="22"/>
      <c r="AV1333" s="22"/>
      <c r="AX1333" s="22"/>
      <c r="AY1333" s="22"/>
      <c r="BA1333" s="22"/>
      <c r="BB1333" s="22"/>
      <c r="BP1333" s="49"/>
      <c r="BX1333" s="49"/>
    </row>
    <row r="1334" spans="22:76">
      <c r="V1334" s="22"/>
      <c r="W1334" s="22"/>
      <c r="AA1334" s="49"/>
      <c r="AB1334" s="49"/>
      <c r="AF1334" s="49"/>
      <c r="AS1334" s="22"/>
      <c r="AV1334" s="22"/>
      <c r="AX1334" s="22"/>
      <c r="AY1334" s="22"/>
      <c r="BA1334" s="22"/>
      <c r="BB1334" s="22"/>
      <c r="BP1334" s="49"/>
      <c r="BX1334" s="49"/>
    </row>
    <row r="1335" spans="22:76">
      <c r="V1335" s="22"/>
      <c r="W1335" s="22"/>
      <c r="AA1335" s="49"/>
      <c r="AB1335" s="49"/>
      <c r="AF1335" s="49"/>
      <c r="AS1335" s="22"/>
      <c r="AV1335" s="22"/>
      <c r="AX1335" s="22"/>
      <c r="AY1335" s="22"/>
      <c r="BA1335" s="22"/>
      <c r="BB1335" s="22"/>
      <c r="BP1335" s="49"/>
      <c r="BX1335" s="49"/>
    </row>
    <row r="1336" spans="22:76">
      <c r="V1336" s="22"/>
      <c r="W1336" s="22"/>
      <c r="AA1336" s="49"/>
      <c r="AB1336" s="49"/>
      <c r="AF1336" s="49"/>
      <c r="AS1336" s="22"/>
      <c r="AV1336" s="22"/>
      <c r="AX1336" s="22"/>
      <c r="AY1336" s="22"/>
      <c r="BA1336" s="22"/>
      <c r="BB1336" s="22"/>
      <c r="BP1336" s="49"/>
      <c r="BX1336" s="49"/>
    </row>
    <row r="1337" spans="22:76">
      <c r="V1337" s="22"/>
      <c r="W1337" s="22"/>
      <c r="AA1337" s="49"/>
      <c r="AB1337" s="49"/>
      <c r="AF1337" s="49"/>
      <c r="AS1337" s="22"/>
      <c r="AV1337" s="22"/>
      <c r="AX1337" s="22"/>
      <c r="AY1337" s="22"/>
      <c r="BA1337" s="22"/>
      <c r="BB1337" s="22"/>
      <c r="BP1337" s="49"/>
      <c r="BX1337" s="49"/>
    </row>
    <row r="1338" spans="22:76">
      <c r="V1338" s="22"/>
      <c r="W1338" s="22"/>
      <c r="AA1338" s="49"/>
      <c r="AB1338" s="49"/>
      <c r="AF1338" s="49"/>
      <c r="AS1338" s="22"/>
      <c r="AV1338" s="22"/>
      <c r="AX1338" s="22"/>
      <c r="AY1338" s="22"/>
      <c r="BA1338" s="22"/>
      <c r="BB1338" s="22"/>
      <c r="BP1338" s="49"/>
      <c r="BX1338" s="49"/>
    </row>
    <row r="1339" spans="22:76">
      <c r="V1339" s="22"/>
      <c r="W1339" s="22"/>
      <c r="AA1339" s="49"/>
      <c r="AB1339" s="49"/>
      <c r="AF1339" s="49"/>
      <c r="AS1339" s="22"/>
      <c r="AV1339" s="22"/>
      <c r="AX1339" s="22"/>
      <c r="AY1339" s="22"/>
      <c r="BA1339" s="22"/>
      <c r="BB1339" s="22"/>
      <c r="BP1339" s="49"/>
      <c r="BX1339" s="49"/>
    </row>
    <row r="1340" spans="22:76">
      <c r="V1340" s="22"/>
      <c r="W1340" s="22"/>
      <c r="AA1340" s="49"/>
      <c r="AB1340" s="49"/>
      <c r="AF1340" s="49"/>
      <c r="AS1340" s="22"/>
      <c r="AV1340" s="22"/>
      <c r="AX1340" s="22"/>
      <c r="AY1340" s="22"/>
      <c r="BA1340" s="22"/>
      <c r="BB1340" s="22"/>
      <c r="BP1340" s="49"/>
      <c r="BX1340" s="49"/>
    </row>
    <row r="1341" spans="22:76">
      <c r="V1341" s="22"/>
      <c r="W1341" s="22"/>
      <c r="AA1341" s="49"/>
      <c r="AB1341" s="49"/>
      <c r="AF1341" s="49"/>
      <c r="AS1341" s="22"/>
      <c r="AV1341" s="22"/>
      <c r="AX1341" s="22"/>
      <c r="AY1341" s="22"/>
      <c r="BA1341" s="22"/>
      <c r="BB1341" s="22"/>
      <c r="BP1341" s="49"/>
      <c r="BX1341" s="49"/>
    </row>
    <row r="1342" spans="22:76">
      <c r="V1342" s="22"/>
      <c r="W1342" s="22"/>
      <c r="AA1342" s="49"/>
      <c r="AB1342" s="49"/>
      <c r="AF1342" s="49"/>
      <c r="AS1342" s="22"/>
      <c r="AV1342" s="22"/>
      <c r="AX1342" s="22"/>
      <c r="AY1342" s="22"/>
      <c r="BA1342" s="22"/>
      <c r="BB1342" s="22"/>
      <c r="BP1342" s="49"/>
      <c r="BX1342" s="49"/>
    </row>
    <row r="1343" spans="22:76">
      <c r="V1343" s="22"/>
      <c r="W1343" s="22"/>
      <c r="AA1343" s="49"/>
      <c r="AB1343" s="49"/>
      <c r="AF1343" s="49"/>
      <c r="AS1343" s="22"/>
      <c r="AV1343" s="22"/>
      <c r="AX1343" s="22"/>
      <c r="AY1343" s="22"/>
      <c r="BA1343" s="22"/>
      <c r="BB1343" s="22"/>
      <c r="BP1343" s="49"/>
      <c r="BX1343" s="49"/>
    </row>
    <row r="1344" spans="22:76">
      <c r="V1344" s="22"/>
      <c r="W1344" s="22"/>
      <c r="AA1344" s="49"/>
      <c r="AB1344" s="49"/>
      <c r="AF1344" s="49"/>
      <c r="AS1344" s="22"/>
      <c r="AV1344" s="22"/>
      <c r="AX1344" s="22"/>
      <c r="AY1344" s="22"/>
      <c r="BA1344" s="22"/>
      <c r="BB1344" s="22"/>
      <c r="BP1344" s="49"/>
      <c r="BX1344" s="49"/>
    </row>
    <row r="1345" spans="22:76">
      <c r="V1345" s="22"/>
      <c r="W1345" s="22"/>
      <c r="AA1345" s="49"/>
      <c r="AB1345" s="49"/>
      <c r="AF1345" s="49"/>
      <c r="AS1345" s="22"/>
      <c r="AV1345" s="22"/>
      <c r="AX1345" s="22"/>
      <c r="AY1345" s="22"/>
      <c r="BA1345" s="22"/>
      <c r="BB1345" s="22"/>
      <c r="BP1345" s="49"/>
      <c r="BX1345" s="49"/>
    </row>
    <row r="1346" spans="22:76">
      <c r="V1346" s="22"/>
      <c r="W1346" s="22"/>
      <c r="AA1346" s="49"/>
      <c r="AB1346" s="49"/>
      <c r="AF1346" s="49"/>
      <c r="AS1346" s="22"/>
      <c r="AV1346" s="22"/>
      <c r="AX1346" s="22"/>
      <c r="AY1346" s="22"/>
      <c r="BA1346" s="22"/>
      <c r="BB1346" s="22"/>
      <c r="BP1346" s="49"/>
      <c r="BX1346" s="49"/>
    </row>
    <row r="1347" spans="22:76">
      <c r="V1347" s="22"/>
      <c r="W1347" s="22"/>
      <c r="AA1347" s="49"/>
      <c r="AB1347" s="49"/>
      <c r="AF1347" s="49"/>
      <c r="AS1347" s="22"/>
      <c r="AV1347" s="22"/>
      <c r="AX1347" s="22"/>
      <c r="AY1347" s="22"/>
      <c r="BA1347" s="22"/>
      <c r="BB1347" s="22"/>
      <c r="BP1347" s="49"/>
      <c r="BX1347" s="49"/>
    </row>
    <row r="1348" spans="22:76">
      <c r="V1348" s="22"/>
      <c r="W1348" s="22"/>
      <c r="AA1348" s="49"/>
      <c r="AB1348" s="49"/>
      <c r="AF1348" s="49"/>
      <c r="AS1348" s="22"/>
      <c r="AV1348" s="22"/>
      <c r="AX1348" s="22"/>
      <c r="AY1348" s="22"/>
      <c r="BA1348" s="22"/>
      <c r="BB1348" s="22"/>
      <c r="BP1348" s="49"/>
      <c r="BX1348" s="49"/>
    </row>
    <row r="1349" spans="22:76">
      <c r="V1349" s="22"/>
      <c r="W1349" s="22"/>
      <c r="AA1349" s="49"/>
      <c r="AB1349" s="49"/>
      <c r="AF1349" s="49"/>
      <c r="AS1349" s="22"/>
      <c r="AV1349" s="22"/>
      <c r="AX1349" s="22"/>
      <c r="AY1349" s="22"/>
      <c r="BA1349" s="22"/>
      <c r="BB1349" s="22"/>
      <c r="BP1349" s="49"/>
      <c r="BX1349" s="49"/>
    </row>
    <row r="1350" spans="22:76">
      <c r="V1350" s="22"/>
      <c r="W1350" s="22"/>
      <c r="AA1350" s="49"/>
      <c r="AB1350" s="49"/>
      <c r="AF1350" s="49"/>
      <c r="AS1350" s="22"/>
      <c r="AV1350" s="22"/>
      <c r="AX1350" s="22"/>
      <c r="AY1350" s="22"/>
      <c r="BA1350" s="22"/>
      <c r="BB1350" s="22"/>
      <c r="BP1350" s="49"/>
      <c r="BX1350" s="49"/>
    </row>
    <row r="1351" spans="22:76">
      <c r="V1351" s="22"/>
      <c r="W1351" s="22"/>
      <c r="AA1351" s="49"/>
      <c r="AB1351" s="49"/>
      <c r="AF1351" s="49"/>
      <c r="AS1351" s="22"/>
      <c r="AV1351" s="22"/>
      <c r="AX1351" s="22"/>
      <c r="AY1351" s="22"/>
      <c r="BA1351" s="22"/>
      <c r="BB1351" s="22"/>
      <c r="BP1351" s="49"/>
      <c r="BX1351" s="49"/>
    </row>
    <row r="1352" spans="22:76">
      <c r="V1352" s="22"/>
      <c r="W1352" s="22"/>
      <c r="AA1352" s="49"/>
      <c r="AB1352" s="49"/>
      <c r="AF1352" s="49"/>
      <c r="AS1352" s="22"/>
      <c r="AV1352" s="22"/>
      <c r="AX1352" s="22"/>
      <c r="AY1352" s="22"/>
      <c r="BA1352" s="22"/>
      <c r="BB1352" s="22"/>
      <c r="BP1352" s="49"/>
      <c r="BX1352" s="49"/>
    </row>
    <row r="1353" spans="22:76">
      <c r="V1353" s="22"/>
      <c r="W1353" s="22"/>
      <c r="AA1353" s="49"/>
      <c r="AB1353" s="49"/>
      <c r="AF1353" s="49"/>
      <c r="AS1353" s="22"/>
      <c r="AV1353" s="22"/>
      <c r="AX1353" s="22"/>
      <c r="AY1353" s="22"/>
      <c r="BA1353" s="22"/>
      <c r="BB1353" s="22"/>
      <c r="BP1353" s="49"/>
      <c r="BX1353" s="49"/>
    </row>
    <row r="1354" spans="22:76">
      <c r="V1354" s="22"/>
      <c r="W1354" s="22"/>
      <c r="AA1354" s="49"/>
      <c r="AB1354" s="49"/>
      <c r="AF1354" s="49"/>
      <c r="AS1354" s="22"/>
      <c r="AV1354" s="22"/>
      <c r="AX1354" s="22"/>
      <c r="AY1354" s="22"/>
      <c r="BA1354" s="22"/>
      <c r="BB1354" s="22"/>
      <c r="BP1354" s="49"/>
      <c r="BX1354" s="49"/>
    </row>
    <row r="1355" spans="22:76">
      <c r="V1355" s="22"/>
      <c r="W1355" s="22"/>
      <c r="AA1355" s="49"/>
      <c r="AB1355" s="49"/>
      <c r="AF1355" s="49"/>
      <c r="AS1355" s="22"/>
      <c r="AV1355" s="22"/>
      <c r="AX1355" s="22"/>
      <c r="AY1355" s="22"/>
      <c r="BA1355" s="22"/>
      <c r="BB1355" s="22"/>
      <c r="BP1355" s="49"/>
      <c r="BX1355" s="49"/>
    </row>
    <row r="1356" spans="22:76">
      <c r="V1356" s="22"/>
      <c r="W1356" s="22"/>
      <c r="AA1356" s="49"/>
      <c r="AB1356" s="49"/>
      <c r="AF1356" s="49"/>
      <c r="AS1356" s="22"/>
      <c r="AV1356" s="22"/>
      <c r="AX1356" s="22"/>
      <c r="AY1356" s="22"/>
      <c r="BA1356" s="22"/>
      <c r="BB1356" s="22"/>
      <c r="BP1356" s="49"/>
      <c r="BX1356" s="49"/>
    </row>
    <row r="1357" spans="22:76">
      <c r="V1357" s="22"/>
      <c r="W1357" s="22"/>
      <c r="AA1357" s="49"/>
      <c r="AB1357" s="49"/>
      <c r="AF1357" s="49"/>
      <c r="AS1357" s="22"/>
      <c r="AV1357" s="22"/>
      <c r="AX1357" s="22"/>
      <c r="AY1357" s="22"/>
      <c r="BA1357" s="22"/>
      <c r="BB1357" s="22"/>
      <c r="BP1357" s="49"/>
      <c r="BX1357" s="49"/>
    </row>
    <row r="1358" spans="22:76">
      <c r="V1358" s="22"/>
      <c r="W1358" s="22"/>
      <c r="AA1358" s="49"/>
      <c r="AB1358" s="49"/>
      <c r="AF1358" s="49"/>
      <c r="AS1358" s="22"/>
      <c r="AV1358" s="22"/>
      <c r="AX1358" s="22"/>
      <c r="AY1358" s="22"/>
      <c r="BA1358" s="22"/>
      <c r="BB1358" s="22"/>
      <c r="BP1358" s="49"/>
      <c r="BX1358" s="49"/>
    </row>
    <row r="1359" spans="22:76">
      <c r="V1359" s="22"/>
      <c r="W1359" s="22"/>
      <c r="AA1359" s="49"/>
      <c r="AB1359" s="49"/>
      <c r="AF1359" s="49"/>
      <c r="AS1359" s="22"/>
      <c r="AV1359" s="22"/>
      <c r="AX1359" s="22"/>
      <c r="AY1359" s="22"/>
      <c r="BA1359" s="22"/>
      <c r="BB1359" s="22"/>
      <c r="BP1359" s="49"/>
      <c r="BX1359" s="49"/>
    </row>
    <row r="1360" spans="22:76">
      <c r="V1360" s="22"/>
      <c r="W1360" s="22"/>
      <c r="AA1360" s="49"/>
      <c r="AB1360" s="49"/>
      <c r="AF1360" s="49"/>
      <c r="AS1360" s="22"/>
      <c r="AV1360" s="22"/>
      <c r="AX1360" s="22"/>
      <c r="AY1360" s="22"/>
      <c r="BA1360" s="22"/>
      <c r="BB1360" s="22"/>
      <c r="BP1360" s="49"/>
      <c r="BX1360" s="49"/>
    </row>
    <row r="1361" spans="22:76">
      <c r="V1361" s="22"/>
      <c r="W1361" s="22"/>
      <c r="AA1361" s="49"/>
      <c r="AB1361" s="49"/>
      <c r="AF1361" s="49"/>
      <c r="AS1361" s="22"/>
      <c r="AV1361" s="22"/>
      <c r="AX1361" s="22"/>
      <c r="AY1361" s="22"/>
      <c r="BA1361" s="22"/>
      <c r="BB1361" s="22"/>
      <c r="BP1361" s="49"/>
      <c r="BX1361" s="49"/>
    </row>
    <row r="1362" spans="22:76">
      <c r="V1362" s="22"/>
      <c r="W1362" s="22"/>
      <c r="AA1362" s="49"/>
      <c r="AB1362" s="49"/>
      <c r="AF1362" s="49"/>
      <c r="AS1362" s="22"/>
      <c r="AV1362" s="22"/>
      <c r="AX1362" s="22"/>
      <c r="AY1362" s="22"/>
      <c r="BA1362" s="22"/>
      <c r="BB1362" s="22"/>
      <c r="BP1362" s="49"/>
      <c r="BX1362" s="49"/>
    </row>
    <row r="1363" spans="22:76">
      <c r="V1363" s="22"/>
      <c r="W1363" s="22"/>
      <c r="AA1363" s="49"/>
      <c r="AB1363" s="49"/>
      <c r="AF1363" s="49"/>
      <c r="AS1363" s="22"/>
      <c r="AV1363" s="22"/>
      <c r="AX1363" s="22"/>
      <c r="AY1363" s="22"/>
      <c r="BA1363" s="22"/>
      <c r="BB1363" s="22"/>
      <c r="BP1363" s="49"/>
      <c r="BX1363" s="49"/>
    </row>
    <row r="1364" spans="22:76">
      <c r="V1364" s="22"/>
      <c r="W1364" s="22"/>
      <c r="AA1364" s="49"/>
      <c r="AB1364" s="49"/>
      <c r="AF1364" s="49"/>
      <c r="AS1364" s="22"/>
      <c r="AV1364" s="22"/>
      <c r="AX1364" s="22"/>
      <c r="AY1364" s="22"/>
      <c r="BA1364" s="22"/>
      <c r="BB1364" s="22"/>
      <c r="BP1364" s="49"/>
      <c r="BX1364" s="49"/>
    </row>
    <row r="1365" spans="22:76">
      <c r="V1365" s="22"/>
      <c r="W1365" s="22"/>
      <c r="AA1365" s="49"/>
      <c r="AB1365" s="49"/>
      <c r="AF1365" s="49"/>
      <c r="AS1365" s="22"/>
      <c r="AV1365" s="22"/>
      <c r="AX1365" s="22"/>
      <c r="AY1365" s="22"/>
      <c r="BA1365" s="22"/>
      <c r="BB1365" s="22"/>
      <c r="BP1365" s="49"/>
      <c r="BX1365" s="49"/>
    </row>
    <row r="1366" spans="22:76">
      <c r="V1366" s="22"/>
      <c r="W1366" s="22"/>
      <c r="AA1366" s="49"/>
      <c r="AB1366" s="49"/>
      <c r="AF1366" s="49"/>
      <c r="AS1366" s="22"/>
      <c r="AV1366" s="22"/>
      <c r="AX1366" s="22"/>
      <c r="AY1366" s="22"/>
      <c r="BA1366" s="22"/>
      <c r="BB1366" s="22"/>
      <c r="BP1366" s="49"/>
      <c r="BX1366" s="49"/>
    </row>
    <row r="1367" spans="22:76">
      <c r="V1367" s="22"/>
      <c r="W1367" s="22"/>
      <c r="AA1367" s="49"/>
      <c r="AB1367" s="49"/>
      <c r="AF1367" s="49"/>
      <c r="AS1367" s="22"/>
      <c r="AV1367" s="22"/>
      <c r="AX1367" s="22"/>
      <c r="AY1367" s="22"/>
      <c r="BA1367" s="22"/>
      <c r="BB1367" s="22"/>
      <c r="BP1367" s="49"/>
      <c r="BX1367" s="49"/>
    </row>
    <row r="1368" spans="22:76">
      <c r="V1368" s="22"/>
      <c r="W1368" s="22"/>
      <c r="AA1368" s="49"/>
      <c r="AB1368" s="49"/>
      <c r="AF1368" s="49"/>
      <c r="AS1368" s="22"/>
      <c r="AV1368" s="22"/>
      <c r="AX1368" s="22"/>
      <c r="AY1368" s="22"/>
      <c r="BA1368" s="22"/>
      <c r="BB1368" s="22"/>
      <c r="BP1368" s="49"/>
      <c r="BX1368" s="49"/>
    </row>
    <row r="1369" spans="22:76">
      <c r="V1369" s="22"/>
      <c r="W1369" s="22"/>
      <c r="AA1369" s="49"/>
      <c r="AB1369" s="49"/>
      <c r="AF1369" s="49"/>
      <c r="AS1369" s="22"/>
      <c r="AV1369" s="22"/>
      <c r="AX1369" s="22"/>
      <c r="AY1369" s="22"/>
      <c r="BA1369" s="22"/>
      <c r="BB1369" s="22"/>
      <c r="BP1369" s="49"/>
      <c r="BX1369" s="49"/>
    </row>
    <row r="1370" spans="22:76">
      <c r="V1370" s="22"/>
      <c r="W1370" s="22"/>
      <c r="AA1370" s="49"/>
      <c r="AB1370" s="49"/>
      <c r="AF1370" s="49"/>
      <c r="AS1370" s="22"/>
      <c r="AV1370" s="22"/>
      <c r="AX1370" s="22"/>
      <c r="AY1370" s="22"/>
      <c r="BA1370" s="22"/>
      <c r="BB1370" s="22"/>
      <c r="BP1370" s="49"/>
      <c r="BX1370" s="49"/>
    </row>
    <row r="1371" spans="22:76">
      <c r="V1371" s="22"/>
      <c r="W1371" s="22"/>
      <c r="AA1371" s="49"/>
      <c r="AB1371" s="49"/>
      <c r="AF1371" s="49"/>
      <c r="AS1371" s="22"/>
      <c r="AV1371" s="22"/>
      <c r="AX1371" s="22"/>
      <c r="AY1371" s="22"/>
      <c r="BA1371" s="22"/>
      <c r="BB1371" s="22"/>
      <c r="BP1371" s="49"/>
      <c r="BX1371" s="49"/>
    </row>
    <row r="1372" spans="22:76">
      <c r="V1372" s="22"/>
      <c r="W1372" s="22"/>
      <c r="AA1372" s="49"/>
      <c r="AB1372" s="49"/>
      <c r="AF1372" s="49"/>
      <c r="AS1372" s="22"/>
      <c r="AV1372" s="22"/>
      <c r="AX1372" s="22"/>
      <c r="AY1372" s="22"/>
      <c r="BA1372" s="22"/>
      <c r="BB1372" s="22"/>
      <c r="BP1372" s="49"/>
      <c r="BX1372" s="49"/>
    </row>
    <row r="1373" spans="22:76">
      <c r="V1373" s="22"/>
      <c r="W1373" s="22"/>
      <c r="AA1373" s="49"/>
      <c r="AB1373" s="49"/>
      <c r="AF1373" s="49"/>
      <c r="AS1373" s="22"/>
      <c r="AV1373" s="22"/>
      <c r="AX1373" s="22"/>
      <c r="AY1373" s="22"/>
      <c r="BA1373" s="22"/>
      <c r="BB1373" s="22"/>
      <c r="BP1373" s="49"/>
      <c r="BX1373" s="49"/>
    </row>
    <row r="1374" spans="22:76">
      <c r="V1374" s="22"/>
      <c r="W1374" s="22"/>
      <c r="AA1374" s="49"/>
      <c r="AB1374" s="49"/>
      <c r="AF1374" s="49"/>
      <c r="AS1374" s="22"/>
      <c r="AV1374" s="22"/>
      <c r="AX1374" s="22"/>
      <c r="AY1374" s="22"/>
      <c r="BA1374" s="22"/>
      <c r="BB1374" s="22"/>
      <c r="BP1374" s="49"/>
      <c r="BX1374" s="49"/>
    </row>
    <row r="1375" spans="22:76">
      <c r="V1375" s="22"/>
      <c r="W1375" s="22"/>
      <c r="AA1375" s="49"/>
      <c r="AB1375" s="49"/>
      <c r="AF1375" s="49"/>
      <c r="AS1375" s="22"/>
      <c r="AV1375" s="22"/>
      <c r="AX1375" s="22"/>
      <c r="AY1375" s="22"/>
      <c r="BA1375" s="22"/>
      <c r="BB1375" s="22"/>
      <c r="BP1375" s="49"/>
      <c r="BX1375" s="49"/>
    </row>
    <row r="1376" spans="22:76">
      <c r="V1376" s="22"/>
      <c r="W1376" s="22"/>
      <c r="AA1376" s="49"/>
      <c r="AB1376" s="49"/>
      <c r="AF1376" s="49"/>
      <c r="AS1376" s="22"/>
      <c r="AV1376" s="22"/>
      <c r="AX1376" s="22"/>
      <c r="AY1376" s="22"/>
      <c r="BA1376" s="22"/>
      <c r="BB1376" s="22"/>
      <c r="BP1376" s="49"/>
      <c r="BX1376" s="49"/>
    </row>
    <row r="1377" spans="22:76">
      <c r="V1377" s="22"/>
      <c r="W1377" s="22"/>
      <c r="AA1377" s="49"/>
      <c r="AB1377" s="49"/>
      <c r="AF1377" s="49"/>
      <c r="AS1377" s="22"/>
      <c r="AV1377" s="22"/>
      <c r="AX1377" s="22"/>
      <c r="AY1377" s="22"/>
      <c r="BA1377" s="22"/>
      <c r="BB1377" s="22"/>
      <c r="BP1377" s="49"/>
      <c r="BX1377" s="49"/>
    </row>
    <row r="1378" spans="22:76">
      <c r="V1378" s="22"/>
      <c r="W1378" s="22"/>
      <c r="AA1378" s="49"/>
      <c r="AB1378" s="49"/>
      <c r="AF1378" s="49"/>
      <c r="AS1378" s="22"/>
      <c r="AV1378" s="22"/>
      <c r="AX1378" s="22"/>
      <c r="AY1378" s="22"/>
      <c r="BA1378" s="22"/>
      <c r="BB1378" s="22"/>
      <c r="BP1378" s="49"/>
      <c r="BX1378" s="49"/>
    </row>
    <row r="1379" spans="22:76">
      <c r="V1379" s="22"/>
      <c r="W1379" s="22"/>
      <c r="AA1379" s="49"/>
      <c r="AB1379" s="49"/>
      <c r="AF1379" s="49"/>
      <c r="AS1379" s="22"/>
      <c r="AV1379" s="22"/>
      <c r="AX1379" s="22"/>
      <c r="AY1379" s="22"/>
      <c r="BA1379" s="22"/>
      <c r="BB1379" s="22"/>
      <c r="BP1379" s="49"/>
      <c r="BX1379" s="49"/>
    </row>
    <row r="1380" spans="22:76">
      <c r="V1380" s="22"/>
      <c r="W1380" s="22"/>
      <c r="AA1380" s="49"/>
      <c r="AB1380" s="49"/>
      <c r="AF1380" s="49"/>
      <c r="AS1380" s="22"/>
      <c r="AV1380" s="22"/>
      <c r="AX1380" s="22"/>
      <c r="AY1380" s="22"/>
      <c r="BA1380" s="22"/>
      <c r="BB1380" s="22"/>
      <c r="BP1380" s="49"/>
      <c r="BX1380" s="49"/>
    </row>
    <row r="1381" spans="22:76">
      <c r="V1381" s="22"/>
      <c r="W1381" s="22"/>
      <c r="AA1381" s="49"/>
      <c r="AB1381" s="49"/>
      <c r="AF1381" s="49"/>
      <c r="AS1381" s="22"/>
      <c r="AV1381" s="22"/>
      <c r="AX1381" s="22"/>
      <c r="AY1381" s="22"/>
      <c r="BA1381" s="22"/>
      <c r="BB1381" s="22"/>
      <c r="BP1381" s="49"/>
      <c r="BX1381" s="49"/>
    </row>
    <row r="1382" spans="22:76">
      <c r="V1382" s="22"/>
      <c r="W1382" s="22"/>
      <c r="AA1382" s="49"/>
      <c r="AB1382" s="49"/>
      <c r="AF1382" s="49"/>
      <c r="AS1382" s="22"/>
      <c r="AV1382" s="22"/>
      <c r="AX1382" s="22"/>
      <c r="AY1382" s="22"/>
      <c r="BA1382" s="22"/>
      <c r="BB1382" s="22"/>
      <c r="BP1382" s="49"/>
      <c r="BX1382" s="49"/>
    </row>
    <row r="1383" spans="22:76">
      <c r="V1383" s="22"/>
      <c r="W1383" s="22"/>
      <c r="AA1383" s="49"/>
      <c r="AB1383" s="49"/>
      <c r="AF1383" s="49"/>
      <c r="AS1383" s="22"/>
      <c r="AV1383" s="22"/>
      <c r="AX1383" s="22"/>
      <c r="AY1383" s="22"/>
      <c r="BA1383" s="22"/>
      <c r="BB1383" s="22"/>
      <c r="BP1383" s="49"/>
      <c r="BX1383" s="49"/>
    </row>
    <row r="1384" spans="22:76">
      <c r="V1384" s="22"/>
      <c r="W1384" s="22"/>
      <c r="AA1384" s="49"/>
      <c r="AB1384" s="49"/>
      <c r="AF1384" s="49"/>
      <c r="AS1384" s="22"/>
      <c r="AV1384" s="22"/>
      <c r="AX1384" s="22"/>
      <c r="AY1384" s="22"/>
      <c r="BA1384" s="22"/>
      <c r="BB1384" s="22"/>
      <c r="BP1384" s="49"/>
      <c r="BX1384" s="49"/>
    </row>
    <row r="1385" spans="22:76">
      <c r="V1385" s="22"/>
      <c r="W1385" s="22"/>
      <c r="AA1385" s="49"/>
      <c r="AB1385" s="49"/>
      <c r="AF1385" s="49"/>
      <c r="AS1385" s="22"/>
      <c r="AV1385" s="22"/>
      <c r="AX1385" s="22"/>
      <c r="AY1385" s="22"/>
      <c r="BA1385" s="22"/>
      <c r="BB1385" s="22"/>
      <c r="BP1385" s="49"/>
      <c r="BX1385" s="49"/>
    </row>
    <row r="1386" spans="22:76">
      <c r="V1386" s="22"/>
      <c r="W1386" s="22"/>
      <c r="AA1386" s="49"/>
      <c r="AB1386" s="49"/>
      <c r="AF1386" s="49"/>
      <c r="AS1386" s="22"/>
      <c r="AV1386" s="22"/>
      <c r="AX1386" s="22"/>
      <c r="AY1386" s="22"/>
      <c r="BA1386" s="22"/>
      <c r="BB1386" s="22"/>
      <c r="BP1386" s="49"/>
      <c r="BX1386" s="49"/>
    </row>
    <row r="1387" spans="22:76">
      <c r="V1387" s="22"/>
      <c r="W1387" s="22"/>
      <c r="AA1387" s="49"/>
      <c r="AB1387" s="49"/>
      <c r="AF1387" s="49"/>
      <c r="AS1387" s="22"/>
      <c r="AV1387" s="22"/>
      <c r="AX1387" s="22"/>
      <c r="AY1387" s="22"/>
      <c r="BA1387" s="22"/>
      <c r="BB1387" s="22"/>
      <c r="BP1387" s="49"/>
      <c r="BX1387" s="49"/>
    </row>
    <row r="1388" spans="22:76">
      <c r="V1388" s="22"/>
      <c r="W1388" s="22"/>
      <c r="AA1388" s="49"/>
      <c r="AB1388" s="49"/>
      <c r="AF1388" s="49"/>
      <c r="AS1388" s="22"/>
      <c r="AV1388" s="22"/>
      <c r="AX1388" s="22"/>
      <c r="AY1388" s="22"/>
      <c r="BA1388" s="22"/>
      <c r="BB1388" s="22"/>
      <c r="BP1388" s="49"/>
      <c r="BX1388" s="49"/>
    </row>
    <row r="1389" spans="22:76">
      <c r="V1389" s="22"/>
      <c r="W1389" s="22"/>
      <c r="AA1389" s="49"/>
      <c r="AB1389" s="49"/>
      <c r="AF1389" s="49"/>
      <c r="AS1389" s="22"/>
      <c r="AV1389" s="22"/>
      <c r="AX1389" s="22"/>
      <c r="AY1389" s="22"/>
      <c r="BA1389" s="22"/>
      <c r="BB1389" s="22"/>
      <c r="BP1389" s="49"/>
      <c r="BX1389" s="49"/>
    </row>
    <row r="1390" spans="22:76">
      <c r="V1390" s="22"/>
      <c r="W1390" s="22"/>
      <c r="AA1390" s="49"/>
      <c r="AB1390" s="49"/>
      <c r="AF1390" s="49"/>
      <c r="AS1390" s="22"/>
      <c r="AV1390" s="22"/>
      <c r="AX1390" s="22"/>
      <c r="AY1390" s="22"/>
      <c r="BA1390" s="22"/>
      <c r="BB1390" s="22"/>
      <c r="BP1390" s="49"/>
      <c r="BX1390" s="49"/>
    </row>
    <row r="1391" spans="22:76">
      <c r="V1391" s="22"/>
      <c r="W1391" s="22"/>
      <c r="AA1391" s="49"/>
      <c r="AB1391" s="49"/>
      <c r="AF1391" s="49"/>
      <c r="AS1391" s="22"/>
      <c r="AV1391" s="22"/>
      <c r="AX1391" s="22"/>
      <c r="AY1391" s="22"/>
      <c r="BA1391" s="22"/>
      <c r="BB1391" s="22"/>
      <c r="BP1391" s="49"/>
      <c r="BX1391" s="49"/>
    </row>
    <row r="1392" spans="22:76">
      <c r="V1392" s="22"/>
      <c r="W1392" s="22"/>
      <c r="AA1392" s="49"/>
      <c r="AB1392" s="49"/>
      <c r="AF1392" s="49"/>
      <c r="AS1392" s="22"/>
      <c r="AV1392" s="22"/>
      <c r="AX1392" s="22"/>
      <c r="AY1392" s="22"/>
      <c r="BA1392" s="22"/>
      <c r="BB1392" s="22"/>
      <c r="BP1392" s="49"/>
      <c r="BX1392" s="49"/>
    </row>
    <row r="1393" spans="22:76">
      <c r="V1393" s="22"/>
      <c r="W1393" s="22"/>
      <c r="AA1393" s="49"/>
      <c r="AB1393" s="49"/>
      <c r="AF1393" s="49"/>
      <c r="AS1393" s="22"/>
      <c r="AV1393" s="22"/>
      <c r="AX1393" s="22"/>
      <c r="AY1393" s="22"/>
      <c r="BA1393" s="22"/>
      <c r="BB1393" s="22"/>
      <c r="BP1393" s="49"/>
      <c r="BX1393" s="49"/>
    </row>
    <row r="1394" spans="22:76">
      <c r="V1394" s="22"/>
      <c r="W1394" s="22"/>
      <c r="AA1394" s="49"/>
      <c r="AB1394" s="49"/>
      <c r="AF1394" s="49"/>
      <c r="AS1394" s="22"/>
      <c r="AV1394" s="22"/>
      <c r="AX1394" s="22"/>
      <c r="AY1394" s="22"/>
      <c r="BA1394" s="22"/>
      <c r="BB1394" s="22"/>
      <c r="BP1394" s="49"/>
      <c r="BX1394" s="49"/>
    </row>
    <row r="1395" spans="22:76">
      <c r="V1395" s="22"/>
      <c r="W1395" s="22"/>
      <c r="AA1395" s="49"/>
      <c r="AB1395" s="49"/>
      <c r="AF1395" s="49"/>
      <c r="AS1395" s="22"/>
      <c r="AV1395" s="22"/>
      <c r="AX1395" s="22"/>
      <c r="AY1395" s="22"/>
      <c r="BA1395" s="22"/>
      <c r="BB1395" s="22"/>
      <c r="BP1395" s="49"/>
      <c r="BX1395" s="49"/>
    </row>
    <row r="1396" spans="22:76">
      <c r="V1396" s="22"/>
      <c r="W1396" s="22"/>
      <c r="AA1396" s="49"/>
      <c r="AB1396" s="49"/>
      <c r="AF1396" s="49"/>
      <c r="AS1396" s="22"/>
      <c r="AV1396" s="22"/>
      <c r="AX1396" s="22"/>
      <c r="AY1396" s="22"/>
      <c r="BA1396" s="22"/>
      <c r="BB1396" s="22"/>
      <c r="BP1396" s="49"/>
      <c r="BX1396" s="49"/>
    </row>
    <row r="1397" spans="22:76">
      <c r="V1397" s="22"/>
      <c r="W1397" s="22"/>
      <c r="AA1397" s="49"/>
      <c r="AB1397" s="49"/>
      <c r="AF1397" s="49"/>
      <c r="AS1397" s="22"/>
      <c r="AV1397" s="22"/>
      <c r="AX1397" s="22"/>
      <c r="AY1397" s="22"/>
      <c r="BA1397" s="22"/>
      <c r="BB1397" s="22"/>
      <c r="BP1397" s="49"/>
      <c r="BX1397" s="49"/>
    </row>
    <row r="1398" spans="22:76">
      <c r="V1398" s="22"/>
      <c r="W1398" s="22"/>
      <c r="AA1398" s="49"/>
      <c r="AB1398" s="49"/>
      <c r="AF1398" s="49"/>
      <c r="AS1398" s="22"/>
      <c r="AV1398" s="22"/>
      <c r="AX1398" s="22"/>
      <c r="AY1398" s="22"/>
      <c r="BA1398" s="22"/>
      <c r="BB1398" s="22"/>
      <c r="BP1398" s="49"/>
      <c r="BX1398" s="49"/>
    </row>
    <row r="1399" spans="22:76">
      <c r="V1399" s="22"/>
      <c r="W1399" s="22"/>
      <c r="AA1399" s="49"/>
      <c r="AB1399" s="49"/>
      <c r="AF1399" s="49"/>
      <c r="AS1399" s="22"/>
      <c r="AV1399" s="22"/>
      <c r="AX1399" s="22"/>
      <c r="AY1399" s="22"/>
      <c r="BA1399" s="22"/>
      <c r="BB1399" s="22"/>
      <c r="BP1399" s="49"/>
      <c r="BX1399" s="49"/>
    </row>
    <row r="1400" spans="22:76">
      <c r="V1400" s="22"/>
      <c r="W1400" s="22"/>
      <c r="AA1400" s="49"/>
      <c r="AB1400" s="49"/>
      <c r="AF1400" s="49"/>
      <c r="AS1400" s="22"/>
      <c r="AV1400" s="22"/>
      <c r="AX1400" s="22"/>
      <c r="AY1400" s="22"/>
      <c r="BA1400" s="22"/>
      <c r="BB1400" s="22"/>
      <c r="BP1400" s="49"/>
      <c r="BX1400" s="49"/>
    </row>
    <row r="1401" spans="22:76">
      <c r="V1401" s="22"/>
      <c r="W1401" s="22"/>
      <c r="AA1401" s="49"/>
      <c r="AB1401" s="49"/>
      <c r="AF1401" s="49"/>
      <c r="AS1401" s="22"/>
      <c r="AV1401" s="22"/>
      <c r="AX1401" s="22"/>
      <c r="AY1401" s="22"/>
      <c r="BA1401" s="22"/>
      <c r="BB1401" s="22"/>
      <c r="BP1401" s="49"/>
      <c r="BX1401" s="49"/>
    </row>
    <row r="1402" spans="22:76">
      <c r="V1402" s="22"/>
      <c r="W1402" s="22"/>
      <c r="AA1402" s="49"/>
      <c r="AB1402" s="49"/>
      <c r="AF1402" s="49"/>
      <c r="AS1402" s="22"/>
      <c r="AV1402" s="22"/>
      <c r="AX1402" s="22"/>
      <c r="AY1402" s="22"/>
      <c r="BA1402" s="22"/>
      <c r="BB1402" s="22"/>
      <c r="BP1402" s="49"/>
      <c r="BX1402" s="49"/>
    </row>
    <row r="1403" spans="22:76">
      <c r="V1403" s="22"/>
      <c r="W1403" s="22"/>
      <c r="AA1403" s="49"/>
      <c r="AB1403" s="49"/>
      <c r="AF1403" s="49"/>
      <c r="AS1403" s="22"/>
      <c r="AV1403" s="22"/>
      <c r="AX1403" s="22"/>
      <c r="AY1403" s="22"/>
      <c r="BA1403" s="22"/>
      <c r="BB1403" s="22"/>
      <c r="BP1403" s="49"/>
      <c r="BX1403" s="49"/>
    </row>
    <row r="1404" spans="22:76">
      <c r="V1404" s="22"/>
      <c r="W1404" s="22"/>
      <c r="AA1404" s="49"/>
      <c r="AB1404" s="49"/>
      <c r="AF1404" s="49"/>
      <c r="AS1404" s="22"/>
      <c r="AV1404" s="22"/>
      <c r="AX1404" s="22"/>
      <c r="AY1404" s="22"/>
      <c r="BA1404" s="22"/>
      <c r="BB1404" s="22"/>
      <c r="BP1404" s="49"/>
      <c r="BX1404" s="49"/>
    </row>
    <row r="1405" spans="22:76">
      <c r="V1405" s="22"/>
      <c r="W1405" s="22"/>
      <c r="AA1405" s="49"/>
      <c r="AB1405" s="49"/>
      <c r="AF1405" s="49"/>
      <c r="AS1405" s="22"/>
      <c r="AV1405" s="22"/>
      <c r="AX1405" s="22"/>
      <c r="AY1405" s="22"/>
      <c r="BA1405" s="22"/>
      <c r="BB1405" s="22"/>
      <c r="BP1405" s="49"/>
      <c r="BX1405" s="49"/>
    </row>
    <row r="1406" spans="22:76">
      <c r="V1406" s="22"/>
      <c r="W1406" s="22"/>
      <c r="AA1406" s="49"/>
      <c r="AB1406" s="49"/>
      <c r="AF1406" s="49"/>
      <c r="AS1406" s="22"/>
      <c r="AV1406" s="22"/>
      <c r="AX1406" s="22"/>
      <c r="AY1406" s="22"/>
      <c r="BA1406" s="22"/>
      <c r="BB1406" s="22"/>
      <c r="BP1406" s="49"/>
      <c r="BX1406" s="49"/>
    </row>
    <row r="1407" spans="22:76">
      <c r="V1407" s="22"/>
      <c r="W1407" s="22"/>
      <c r="AA1407" s="49"/>
      <c r="AB1407" s="49"/>
      <c r="AF1407" s="49"/>
      <c r="AS1407" s="22"/>
      <c r="AV1407" s="22"/>
      <c r="AX1407" s="22"/>
      <c r="AY1407" s="22"/>
      <c r="BA1407" s="22"/>
      <c r="BB1407" s="22"/>
      <c r="BP1407" s="49"/>
      <c r="BX1407" s="49"/>
    </row>
    <row r="1408" spans="22:76">
      <c r="V1408" s="22"/>
      <c r="W1408" s="22"/>
      <c r="AA1408" s="49"/>
      <c r="AB1408" s="49"/>
      <c r="AF1408" s="49"/>
      <c r="AS1408" s="22"/>
      <c r="AV1408" s="22"/>
      <c r="AX1408" s="22"/>
      <c r="AY1408" s="22"/>
      <c r="BA1408" s="22"/>
      <c r="BB1408" s="22"/>
      <c r="BP1408" s="49"/>
      <c r="BX1408" s="49"/>
    </row>
    <row r="1409" spans="22:76">
      <c r="V1409" s="22"/>
      <c r="W1409" s="22"/>
      <c r="AA1409" s="49"/>
      <c r="AB1409" s="49"/>
      <c r="AF1409" s="49"/>
      <c r="AS1409" s="22"/>
      <c r="AV1409" s="22"/>
      <c r="AX1409" s="22"/>
      <c r="AY1409" s="22"/>
      <c r="BA1409" s="22"/>
      <c r="BB1409" s="22"/>
      <c r="BP1409" s="49"/>
      <c r="BX1409" s="49"/>
    </row>
    <row r="1410" spans="22:76">
      <c r="V1410" s="22"/>
      <c r="W1410" s="22"/>
      <c r="AA1410" s="49"/>
      <c r="AB1410" s="49"/>
      <c r="AF1410" s="49"/>
      <c r="AS1410" s="22"/>
      <c r="AV1410" s="22"/>
      <c r="AX1410" s="22"/>
      <c r="AY1410" s="22"/>
      <c r="BA1410" s="22"/>
      <c r="BB1410" s="22"/>
      <c r="BP1410" s="49"/>
      <c r="BX1410" s="49"/>
    </row>
    <row r="1411" spans="22:76">
      <c r="V1411" s="22"/>
      <c r="W1411" s="22"/>
      <c r="AA1411" s="49"/>
      <c r="AB1411" s="49"/>
      <c r="AF1411" s="49"/>
      <c r="AS1411" s="22"/>
      <c r="AV1411" s="22"/>
      <c r="AX1411" s="22"/>
      <c r="AY1411" s="22"/>
      <c r="BA1411" s="22"/>
      <c r="BB1411" s="22"/>
      <c r="BP1411" s="49"/>
      <c r="BX1411" s="49"/>
    </row>
    <row r="1412" spans="22:76">
      <c r="V1412" s="22"/>
      <c r="W1412" s="22"/>
      <c r="AA1412" s="49"/>
      <c r="AB1412" s="49"/>
      <c r="AF1412" s="49"/>
      <c r="AS1412" s="22"/>
      <c r="AV1412" s="22"/>
      <c r="AX1412" s="22"/>
      <c r="AY1412" s="22"/>
      <c r="BA1412" s="22"/>
      <c r="BB1412" s="22"/>
      <c r="BP1412" s="49"/>
      <c r="BX1412" s="49"/>
    </row>
    <row r="1413" spans="22:76">
      <c r="V1413" s="22"/>
      <c r="W1413" s="22"/>
      <c r="AA1413" s="49"/>
      <c r="AB1413" s="49"/>
      <c r="AF1413" s="49"/>
      <c r="AS1413" s="22"/>
      <c r="AV1413" s="22"/>
      <c r="AX1413" s="22"/>
      <c r="AY1413" s="22"/>
      <c r="BA1413" s="22"/>
      <c r="BB1413" s="22"/>
      <c r="BP1413" s="49"/>
      <c r="BX1413" s="49"/>
    </row>
    <row r="1414" spans="22:76">
      <c r="V1414" s="22"/>
      <c r="W1414" s="22"/>
      <c r="AA1414" s="49"/>
      <c r="AB1414" s="49"/>
      <c r="AF1414" s="49"/>
      <c r="AS1414" s="22"/>
      <c r="AV1414" s="22"/>
      <c r="AX1414" s="22"/>
      <c r="AY1414" s="22"/>
      <c r="BA1414" s="22"/>
      <c r="BB1414" s="22"/>
      <c r="BP1414" s="49"/>
      <c r="BX1414" s="49"/>
    </row>
    <row r="1415" spans="22:76">
      <c r="V1415" s="22"/>
      <c r="W1415" s="22"/>
      <c r="AA1415" s="49"/>
      <c r="AB1415" s="49"/>
      <c r="AF1415" s="49"/>
      <c r="AS1415" s="22"/>
      <c r="AV1415" s="22"/>
      <c r="AX1415" s="22"/>
      <c r="AY1415" s="22"/>
      <c r="BA1415" s="22"/>
      <c r="BB1415" s="22"/>
      <c r="BP1415" s="49"/>
      <c r="BX1415" s="49"/>
    </row>
    <row r="1416" spans="22:76">
      <c r="V1416" s="22"/>
      <c r="W1416" s="22"/>
      <c r="AA1416" s="49"/>
      <c r="AB1416" s="49"/>
      <c r="AF1416" s="49"/>
      <c r="AS1416" s="22"/>
      <c r="AV1416" s="22"/>
      <c r="AX1416" s="22"/>
      <c r="AY1416" s="22"/>
      <c r="BA1416" s="22"/>
      <c r="BB1416" s="22"/>
      <c r="BP1416" s="49"/>
      <c r="BX1416" s="49"/>
    </row>
    <row r="1417" spans="22:76">
      <c r="V1417" s="22"/>
      <c r="W1417" s="22"/>
      <c r="AA1417" s="49"/>
      <c r="AB1417" s="49"/>
      <c r="AF1417" s="49"/>
      <c r="AS1417" s="22"/>
      <c r="AV1417" s="22"/>
      <c r="AX1417" s="22"/>
      <c r="AY1417" s="22"/>
      <c r="BA1417" s="22"/>
      <c r="BB1417" s="22"/>
      <c r="BP1417" s="49"/>
      <c r="BX1417" s="49"/>
    </row>
    <row r="1418" spans="22:76">
      <c r="V1418" s="22"/>
      <c r="W1418" s="22"/>
      <c r="AA1418" s="49"/>
      <c r="AB1418" s="49"/>
      <c r="AF1418" s="49"/>
      <c r="AS1418" s="22"/>
      <c r="AV1418" s="22"/>
      <c r="AX1418" s="22"/>
      <c r="AY1418" s="22"/>
      <c r="BA1418" s="22"/>
      <c r="BB1418" s="22"/>
      <c r="BP1418" s="49"/>
      <c r="BX1418" s="49"/>
    </row>
    <row r="1419" spans="22:76">
      <c r="V1419" s="22"/>
      <c r="W1419" s="22"/>
      <c r="AA1419" s="49"/>
      <c r="AB1419" s="49"/>
      <c r="AF1419" s="49"/>
      <c r="AS1419" s="22"/>
      <c r="AV1419" s="22"/>
      <c r="AX1419" s="22"/>
      <c r="AY1419" s="22"/>
      <c r="BA1419" s="22"/>
      <c r="BB1419" s="22"/>
      <c r="BP1419" s="49"/>
      <c r="BX1419" s="49"/>
    </row>
    <row r="1420" spans="22:76">
      <c r="V1420" s="22"/>
      <c r="W1420" s="22"/>
      <c r="AA1420" s="49"/>
      <c r="AB1420" s="49"/>
      <c r="AF1420" s="49"/>
      <c r="AS1420" s="22"/>
      <c r="AV1420" s="22"/>
      <c r="AX1420" s="22"/>
      <c r="AY1420" s="22"/>
      <c r="BA1420" s="22"/>
      <c r="BB1420" s="22"/>
      <c r="BP1420" s="49"/>
      <c r="BX1420" s="49"/>
    </row>
    <row r="1421" spans="22:76">
      <c r="V1421" s="22"/>
      <c r="W1421" s="22"/>
      <c r="AA1421" s="49"/>
      <c r="AB1421" s="49"/>
      <c r="AF1421" s="49"/>
      <c r="AS1421" s="22"/>
      <c r="AV1421" s="22"/>
      <c r="AX1421" s="22"/>
      <c r="AY1421" s="22"/>
      <c r="BA1421" s="22"/>
      <c r="BB1421" s="22"/>
      <c r="BP1421" s="49"/>
      <c r="BX1421" s="49"/>
    </row>
    <row r="1422" spans="22:76">
      <c r="V1422" s="22"/>
      <c r="W1422" s="22"/>
      <c r="AA1422" s="49"/>
      <c r="AB1422" s="49"/>
      <c r="AF1422" s="49"/>
      <c r="AS1422" s="22"/>
      <c r="AV1422" s="22"/>
      <c r="AX1422" s="22"/>
      <c r="AY1422" s="22"/>
      <c r="BA1422" s="22"/>
      <c r="BB1422" s="22"/>
      <c r="BP1422" s="49"/>
      <c r="BX1422" s="49"/>
    </row>
    <row r="1423" spans="22:76">
      <c r="V1423" s="22"/>
      <c r="W1423" s="22"/>
      <c r="AA1423" s="49"/>
      <c r="AB1423" s="49"/>
      <c r="AF1423" s="49"/>
      <c r="AS1423" s="22"/>
      <c r="AV1423" s="22"/>
      <c r="AX1423" s="22"/>
      <c r="AY1423" s="22"/>
      <c r="BA1423" s="22"/>
      <c r="BB1423" s="22"/>
      <c r="BP1423" s="49"/>
      <c r="BX1423" s="49"/>
    </row>
    <row r="1424" spans="22:76">
      <c r="V1424" s="22"/>
      <c r="W1424" s="22"/>
      <c r="AA1424" s="49"/>
      <c r="AB1424" s="49"/>
      <c r="AF1424" s="49"/>
      <c r="AS1424" s="22"/>
      <c r="AV1424" s="22"/>
      <c r="AX1424" s="22"/>
      <c r="AY1424" s="22"/>
      <c r="BA1424" s="22"/>
      <c r="BB1424" s="22"/>
      <c r="BP1424" s="49"/>
      <c r="BX1424" s="49"/>
    </row>
    <row r="1425" spans="22:76">
      <c r="V1425" s="22"/>
      <c r="W1425" s="22"/>
      <c r="AA1425" s="49"/>
      <c r="AB1425" s="49"/>
      <c r="AF1425" s="49"/>
      <c r="AS1425" s="22"/>
      <c r="AV1425" s="22"/>
      <c r="AX1425" s="22"/>
      <c r="AY1425" s="22"/>
      <c r="BA1425" s="22"/>
      <c r="BB1425" s="22"/>
      <c r="BP1425" s="49"/>
      <c r="BX1425" s="49"/>
    </row>
    <row r="1426" spans="22:76">
      <c r="V1426" s="22"/>
      <c r="W1426" s="22"/>
      <c r="AA1426" s="49"/>
      <c r="AB1426" s="49"/>
      <c r="AF1426" s="49"/>
      <c r="AS1426" s="22"/>
      <c r="AV1426" s="22"/>
      <c r="AX1426" s="22"/>
      <c r="AY1426" s="22"/>
      <c r="BA1426" s="22"/>
      <c r="BB1426" s="22"/>
      <c r="BP1426" s="49"/>
      <c r="BX1426" s="49"/>
    </row>
    <row r="1427" spans="22:76">
      <c r="V1427" s="22"/>
      <c r="W1427" s="22"/>
      <c r="AA1427" s="49"/>
      <c r="AB1427" s="49"/>
      <c r="AF1427" s="49"/>
      <c r="AS1427" s="22"/>
      <c r="AV1427" s="22"/>
      <c r="AX1427" s="22"/>
      <c r="AY1427" s="22"/>
      <c r="BA1427" s="22"/>
      <c r="BB1427" s="22"/>
      <c r="BP1427" s="49"/>
      <c r="BX1427" s="49"/>
    </row>
    <row r="1428" spans="22:76">
      <c r="V1428" s="22"/>
      <c r="W1428" s="22"/>
      <c r="AA1428" s="49"/>
      <c r="AB1428" s="49"/>
      <c r="AF1428" s="49"/>
      <c r="AS1428" s="22"/>
      <c r="AV1428" s="22"/>
      <c r="AX1428" s="22"/>
      <c r="AY1428" s="22"/>
      <c r="BA1428" s="22"/>
      <c r="BB1428" s="22"/>
      <c r="BP1428" s="49"/>
      <c r="BX1428" s="49"/>
    </row>
    <row r="1429" spans="22:76">
      <c r="V1429" s="22"/>
      <c r="W1429" s="22"/>
      <c r="AA1429" s="49"/>
      <c r="AB1429" s="49"/>
      <c r="AF1429" s="49"/>
      <c r="AS1429" s="22"/>
      <c r="AV1429" s="22"/>
      <c r="AX1429" s="22"/>
      <c r="AY1429" s="22"/>
      <c r="BA1429" s="22"/>
      <c r="BB1429" s="22"/>
      <c r="BP1429" s="49"/>
      <c r="BX1429" s="49"/>
    </row>
    <row r="1430" spans="22:76">
      <c r="V1430" s="22"/>
      <c r="W1430" s="22"/>
      <c r="AA1430" s="49"/>
      <c r="AB1430" s="49"/>
      <c r="AF1430" s="49"/>
      <c r="AS1430" s="22"/>
      <c r="AV1430" s="22"/>
      <c r="AX1430" s="22"/>
      <c r="AY1430" s="22"/>
      <c r="BA1430" s="22"/>
      <c r="BB1430" s="22"/>
      <c r="BP1430" s="49"/>
      <c r="BX1430" s="49"/>
    </row>
    <row r="1431" spans="22:76">
      <c r="V1431" s="22"/>
      <c r="W1431" s="22"/>
      <c r="AA1431" s="49"/>
      <c r="AB1431" s="49"/>
      <c r="AF1431" s="49"/>
      <c r="AS1431" s="22"/>
      <c r="AV1431" s="22"/>
      <c r="AX1431" s="22"/>
      <c r="AY1431" s="22"/>
      <c r="BA1431" s="22"/>
      <c r="BB1431" s="22"/>
      <c r="BP1431" s="49"/>
      <c r="BX1431" s="49"/>
    </row>
    <row r="1432" spans="22:76">
      <c r="V1432" s="22"/>
      <c r="W1432" s="22"/>
      <c r="AA1432" s="49"/>
      <c r="AB1432" s="49"/>
      <c r="AF1432" s="49"/>
      <c r="AS1432" s="22"/>
      <c r="AV1432" s="22"/>
      <c r="AX1432" s="22"/>
      <c r="AY1432" s="22"/>
      <c r="BA1432" s="22"/>
      <c r="BB1432" s="22"/>
      <c r="BP1432" s="49"/>
      <c r="BX1432" s="49"/>
    </row>
    <row r="1433" spans="22:76">
      <c r="V1433" s="22"/>
      <c r="W1433" s="22"/>
      <c r="AA1433" s="49"/>
      <c r="AB1433" s="49"/>
      <c r="AF1433" s="49"/>
      <c r="AS1433" s="22"/>
      <c r="AV1433" s="22"/>
      <c r="AX1433" s="22"/>
      <c r="AY1433" s="22"/>
      <c r="BA1433" s="22"/>
      <c r="BB1433" s="22"/>
      <c r="BP1433" s="49"/>
      <c r="BX1433" s="49"/>
    </row>
    <row r="1434" spans="22:76">
      <c r="V1434" s="22"/>
      <c r="W1434" s="22"/>
      <c r="AA1434" s="49"/>
      <c r="AB1434" s="49"/>
      <c r="AF1434" s="49"/>
      <c r="AS1434" s="22"/>
      <c r="AV1434" s="22"/>
      <c r="AX1434" s="22"/>
      <c r="AY1434" s="22"/>
      <c r="BA1434" s="22"/>
      <c r="BB1434" s="22"/>
      <c r="BP1434" s="49"/>
      <c r="BX1434" s="49"/>
    </row>
    <row r="1435" spans="22:76">
      <c r="V1435" s="22"/>
      <c r="W1435" s="22"/>
      <c r="AA1435" s="49"/>
      <c r="AB1435" s="49"/>
      <c r="AF1435" s="49"/>
      <c r="AS1435" s="22"/>
      <c r="AV1435" s="22"/>
      <c r="AX1435" s="22"/>
      <c r="AY1435" s="22"/>
      <c r="BA1435" s="22"/>
      <c r="BB1435" s="22"/>
      <c r="BP1435" s="49"/>
      <c r="BX1435" s="49"/>
    </row>
    <row r="1436" spans="22:76">
      <c r="V1436" s="22"/>
      <c r="W1436" s="22"/>
      <c r="AA1436" s="49"/>
      <c r="AB1436" s="49"/>
      <c r="AF1436" s="49"/>
      <c r="AS1436" s="22"/>
      <c r="AV1436" s="22"/>
      <c r="AX1436" s="22"/>
      <c r="AY1436" s="22"/>
      <c r="BA1436" s="22"/>
      <c r="BB1436" s="22"/>
      <c r="BP1436" s="49"/>
      <c r="BX1436" s="49"/>
    </row>
    <row r="1437" spans="22:76">
      <c r="V1437" s="22"/>
      <c r="W1437" s="22"/>
      <c r="AA1437" s="49"/>
      <c r="AB1437" s="49"/>
      <c r="AF1437" s="49"/>
      <c r="AS1437" s="22"/>
      <c r="AV1437" s="22"/>
      <c r="AX1437" s="22"/>
      <c r="AY1437" s="22"/>
      <c r="BA1437" s="22"/>
      <c r="BB1437" s="22"/>
      <c r="BP1437" s="49"/>
      <c r="BX1437" s="49"/>
    </row>
    <row r="1438" spans="22:76">
      <c r="V1438" s="22"/>
      <c r="W1438" s="22"/>
      <c r="AA1438" s="49"/>
      <c r="AB1438" s="49"/>
      <c r="AF1438" s="49"/>
      <c r="AS1438" s="22"/>
      <c r="AV1438" s="22"/>
      <c r="AX1438" s="22"/>
      <c r="AY1438" s="22"/>
      <c r="BA1438" s="22"/>
      <c r="BB1438" s="22"/>
      <c r="BP1438" s="49"/>
      <c r="BX1438" s="49"/>
    </row>
    <row r="1439" spans="22:76">
      <c r="V1439" s="22"/>
      <c r="W1439" s="22"/>
      <c r="AA1439" s="49"/>
      <c r="AB1439" s="49"/>
      <c r="AF1439" s="49"/>
      <c r="AS1439" s="22"/>
      <c r="AV1439" s="22"/>
      <c r="AX1439" s="22"/>
      <c r="AY1439" s="22"/>
      <c r="BA1439" s="22"/>
      <c r="BB1439" s="22"/>
      <c r="BP1439" s="49"/>
      <c r="BX1439" s="49"/>
    </row>
    <row r="1440" spans="22:76">
      <c r="V1440" s="22"/>
      <c r="W1440" s="22"/>
      <c r="AA1440" s="49"/>
      <c r="AB1440" s="49"/>
      <c r="AF1440" s="49"/>
      <c r="AS1440" s="22"/>
      <c r="AV1440" s="22"/>
      <c r="AX1440" s="22"/>
      <c r="AY1440" s="22"/>
      <c r="BA1440" s="22"/>
      <c r="BB1440" s="22"/>
      <c r="BP1440" s="49"/>
      <c r="BX1440" s="49"/>
    </row>
    <row r="1441" spans="22:76">
      <c r="V1441" s="22"/>
      <c r="W1441" s="22"/>
      <c r="AA1441" s="49"/>
      <c r="AB1441" s="49"/>
      <c r="AF1441" s="49"/>
      <c r="AS1441" s="22"/>
      <c r="AV1441" s="22"/>
      <c r="AX1441" s="22"/>
      <c r="AY1441" s="22"/>
      <c r="BA1441" s="22"/>
      <c r="BB1441" s="22"/>
      <c r="BP1441" s="49"/>
      <c r="BX1441" s="49"/>
    </row>
    <row r="1442" spans="22:76">
      <c r="V1442" s="22"/>
      <c r="W1442" s="22"/>
      <c r="AA1442" s="49"/>
      <c r="AB1442" s="49"/>
      <c r="AF1442" s="49"/>
      <c r="AS1442" s="22"/>
      <c r="AV1442" s="22"/>
      <c r="AX1442" s="22"/>
      <c r="AY1442" s="22"/>
      <c r="BA1442" s="22"/>
      <c r="BB1442" s="22"/>
      <c r="BP1442" s="49"/>
      <c r="BX1442" s="49"/>
    </row>
    <row r="1443" spans="22:76">
      <c r="V1443" s="22"/>
      <c r="W1443" s="22"/>
      <c r="AA1443" s="49"/>
      <c r="AB1443" s="49"/>
      <c r="AF1443" s="49"/>
      <c r="AS1443" s="22"/>
      <c r="AV1443" s="22"/>
      <c r="AX1443" s="22"/>
      <c r="AY1443" s="22"/>
      <c r="BA1443" s="22"/>
      <c r="BB1443" s="22"/>
      <c r="BP1443" s="49"/>
      <c r="BX1443" s="49"/>
    </row>
    <row r="1444" spans="22:76">
      <c r="V1444" s="22"/>
      <c r="W1444" s="22"/>
      <c r="AA1444" s="49"/>
      <c r="AB1444" s="49"/>
      <c r="AF1444" s="49"/>
      <c r="AS1444" s="22"/>
      <c r="AV1444" s="22"/>
      <c r="AX1444" s="22"/>
      <c r="AY1444" s="22"/>
      <c r="BA1444" s="22"/>
      <c r="BB1444" s="22"/>
      <c r="BP1444" s="49"/>
      <c r="BX1444" s="49"/>
    </row>
    <row r="1445" spans="22:76">
      <c r="V1445" s="22"/>
      <c r="W1445" s="22"/>
      <c r="AA1445" s="49"/>
      <c r="AB1445" s="49"/>
      <c r="AF1445" s="49"/>
      <c r="AS1445" s="22"/>
      <c r="AV1445" s="22"/>
      <c r="AX1445" s="22"/>
      <c r="AY1445" s="22"/>
      <c r="BA1445" s="22"/>
      <c r="BB1445" s="22"/>
      <c r="BP1445" s="49"/>
      <c r="BX1445" s="49"/>
    </row>
    <row r="1446" spans="22:76">
      <c r="V1446" s="22"/>
      <c r="W1446" s="22"/>
      <c r="AA1446" s="49"/>
      <c r="AB1446" s="49"/>
      <c r="AF1446" s="49"/>
      <c r="AS1446" s="22"/>
      <c r="AV1446" s="22"/>
      <c r="AX1446" s="22"/>
      <c r="AY1446" s="22"/>
      <c r="BA1446" s="22"/>
      <c r="BB1446" s="22"/>
      <c r="BP1446" s="49"/>
      <c r="BX1446" s="49"/>
    </row>
    <row r="1447" spans="22:76">
      <c r="V1447" s="22"/>
      <c r="W1447" s="22"/>
      <c r="AA1447" s="49"/>
      <c r="AB1447" s="49"/>
      <c r="AF1447" s="49"/>
      <c r="AS1447" s="22"/>
      <c r="AV1447" s="22"/>
      <c r="AX1447" s="22"/>
      <c r="AY1447" s="22"/>
      <c r="BA1447" s="22"/>
      <c r="BB1447" s="22"/>
      <c r="BP1447" s="49"/>
      <c r="BX1447" s="49"/>
    </row>
    <row r="1448" spans="22:76">
      <c r="V1448" s="22"/>
      <c r="W1448" s="22"/>
      <c r="AA1448" s="49"/>
      <c r="AB1448" s="49"/>
      <c r="AF1448" s="49"/>
      <c r="AS1448" s="22"/>
      <c r="AV1448" s="22"/>
      <c r="AX1448" s="22"/>
      <c r="AY1448" s="22"/>
      <c r="BA1448" s="22"/>
      <c r="BB1448" s="22"/>
      <c r="BP1448" s="49"/>
      <c r="BX1448" s="49"/>
    </row>
    <row r="1449" spans="22:76">
      <c r="V1449" s="22"/>
      <c r="W1449" s="22"/>
      <c r="AA1449" s="49"/>
      <c r="AB1449" s="49"/>
      <c r="AF1449" s="49"/>
      <c r="AS1449" s="22"/>
      <c r="AV1449" s="22"/>
      <c r="AX1449" s="22"/>
      <c r="AY1449" s="22"/>
      <c r="BA1449" s="22"/>
      <c r="BB1449" s="22"/>
      <c r="BP1449" s="49"/>
      <c r="BX1449" s="49"/>
    </row>
    <row r="1450" spans="22:76">
      <c r="V1450" s="22"/>
      <c r="W1450" s="22"/>
      <c r="AA1450" s="49"/>
      <c r="AB1450" s="49"/>
      <c r="AF1450" s="49"/>
      <c r="AS1450" s="22"/>
      <c r="AV1450" s="22"/>
      <c r="AX1450" s="22"/>
      <c r="AY1450" s="22"/>
      <c r="BA1450" s="22"/>
      <c r="BB1450" s="22"/>
      <c r="BP1450" s="49"/>
      <c r="BX1450" s="49"/>
    </row>
    <row r="1451" spans="22:76">
      <c r="V1451" s="22"/>
      <c r="W1451" s="22"/>
      <c r="AA1451" s="49"/>
      <c r="AB1451" s="49"/>
      <c r="AF1451" s="49"/>
      <c r="AS1451" s="22"/>
      <c r="AV1451" s="22"/>
      <c r="AX1451" s="22"/>
      <c r="AY1451" s="22"/>
      <c r="BA1451" s="22"/>
      <c r="BB1451" s="22"/>
      <c r="BP1451" s="49"/>
      <c r="BX1451" s="49"/>
    </row>
    <row r="1452" spans="22:76">
      <c r="V1452" s="22"/>
      <c r="W1452" s="22"/>
      <c r="AA1452" s="49"/>
      <c r="AB1452" s="49"/>
      <c r="AF1452" s="49"/>
      <c r="AS1452" s="22"/>
      <c r="AV1452" s="22"/>
      <c r="AX1452" s="22"/>
      <c r="AY1452" s="22"/>
      <c r="BA1452" s="22"/>
      <c r="BB1452" s="22"/>
      <c r="BP1452" s="49"/>
      <c r="BX1452" s="49"/>
    </row>
    <row r="1453" spans="22:76">
      <c r="V1453" s="22"/>
      <c r="W1453" s="22"/>
      <c r="AA1453" s="49"/>
      <c r="AB1453" s="49"/>
      <c r="AF1453" s="49"/>
      <c r="AS1453" s="22"/>
      <c r="AV1453" s="22"/>
      <c r="AX1453" s="22"/>
      <c r="AY1453" s="22"/>
      <c r="BA1453" s="22"/>
      <c r="BB1453" s="22"/>
      <c r="BP1453" s="49"/>
      <c r="BX1453" s="49"/>
    </row>
    <row r="1454" spans="22:76">
      <c r="V1454" s="22"/>
      <c r="W1454" s="22"/>
      <c r="AA1454" s="49"/>
      <c r="AB1454" s="49"/>
      <c r="AF1454" s="49"/>
      <c r="AS1454" s="22"/>
      <c r="AV1454" s="22"/>
      <c r="AX1454" s="22"/>
      <c r="AY1454" s="22"/>
      <c r="BA1454" s="22"/>
      <c r="BB1454" s="22"/>
      <c r="BP1454" s="49"/>
      <c r="BX1454" s="49"/>
    </row>
    <row r="1455" spans="22:76">
      <c r="V1455" s="22"/>
      <c r="W1455" s="22"/>
      <c r="AA1455" s="49"/>
      <c r="AB1455" s="49"/>
      <c r="AF1455" s="49"/>
      <c r="AS1455" s="22"/>
      <c r="AV1455" s="22"/>
      <c r="AX1455" s="22"/>
      <c r="AY1455" s="22"/>
      <c r="BA1455" s="22"/>
      <c r="BB1455" s="22"/>
      <c r="BP1455" s="49"/>
      <c r="BX1455" s="49"/>
    </row>
    <row r="1456" spans="22:76">
      <c r="V1456" s="22"/>
      <c r="W1456" s="22"/>
      <c r="AA1456" s="49"/>
      <c r="AB1456" s="49"/>
      <c r="AF1456" s="49"/>
      <c r="AS1456" s="22"/>
      <c r="AV1456" s="22"/>
      <c r="AX1456" s="22"/>
      <c r="AY1456" s="22"/>
      <c r="BA1456" s="22"/>
      <c r="BB1456" s="22"/>
      <c r="BP1456" s="49"/>
      <c r="BX1456" s="49"/>
    </row>
    <row r="1457" spans="22:76">
      <c r="V1457" s="22"/>
      <c r="W1457" s="22"/>
      <c r="AA1457" s="49"/>
      <c r="AB1457" s="49"/>
      <c r="AF1457" s="49"/>
      <c r="AS1457" s="22"/>
      <c r="AV1457" s="22"/>
      <c r="AX1457" s="22"/>
      <c r="AY1457" s="22"/>
      <c r="BA1457" s="22"/>
      <c r="BB1457" s="22"/>
      <c r="BP1457" s="49"/>
      <c r="BX1457" s="49"/>
    </row>
    <row r="1458" spans="22:76">
      <c r="V1458" s="22"/>
      <c r="W1458" s="22"/>
      <c r="AA1458" s="49"/>
      <c r="AB1458" s="49"/>
      <c r="AF1458" s="49"/>
      <c r="AS1458" s="22"/>
      <c r="AV1458" s="22"/>
      <c r="AX1458" s="22"/>
      <c r="AY1458" s="22"/>
      <c r="BA1458" s="22"/>
      <c r="BB1458" s="22"/>
      <c r="BP1458" s="49"/>
      <c r="BX1458" s="49"/>
    </row>
    <row r="1459" spans="22:76">
      <c r="V1459" s="22"/>
      <c r="W1459" s="22"/>
      <c r="AA1459" s="49"/>
      <c r="AB1459" s="49"/>
      <c r="AF1459" s="49"/>
      <c r="AS1459" s="22"/>
      <c r="AV1459" s="22"/>
      <c r="AX1459" s="22"/>
      <c r="AY1459" s="22"/>
      <c r="BA1459" s="22"/>
      <c r="BB1459" s="22"/>
      <c r="BP1459" s="49"/>
      <c r="BX1459" s="49"/>
    </row>
    <row r="1460" spans="22:76">
      <c r="V1460" s="22"/>
      <c r="W1460" s="22"/>
      <c r="AA1460" s="49"/>
      <c r="AB1460" s="49"/>
      <c r="AF1460" s="49"/>
      <c r="AS1460" s="22"/>
      <c r="AV1460" s="22"/>
      <c r="AX1460" s="22"/>
      <c r="AY1460" s="22"/>
      <c r="BA1460" s="22"/>
      <c r="BB1460" s="22"/>
      <c r="BP1460" s="49"/>
      <c r="BX1460" s="49"/>
    </row>
    <row r="1461" spans="22:76">
      <c r="V1461" s="22"/>
      <c r="W1461" s="22"/>
      <c r="AA1461" s="49"/>
      <c r="AB1461" s="49"/>
      <c r="AF1461" s="49"/>
      <c r="AS1461" s="22"/>
      <c r="AV1461" s="22"/>
      <c r="AX1461" s="22"/>
      <c r="AY1461" s="22"/>
      <c r="BA1461" s="22"/>
      <c r="BB1461" s="22"/>
      <c r="BP1461" s="49"/>
      <c r="BX1461" s="49"/>
    </row>
    <row r="1462" spans="22:76">
      <c r="V1462" s="22"/>
      <c r="W1462" s="22"/>
      <c r="AA1462" s="49"/>
      <c r="AB1462" s="49"/>
      <c r="AF1462" s="49"/>
      <c r="AS1462" s="22"/>
      <c r="AV1462" s="22"/>
      <c r="AX1462" s="22"/>
      <c r="AY1462" s="22"/>
      <c r="BA1462" s="22"/>
      <c r="BB1462" s="22"/>
      <c r="BP1462" s="49"/>
      <c r="BX1462" s="49"/>
    </row>
    <row r="1463" spans="22:76">
      <c r="V1463" s="22"/>
      <c r="W1463" s="22"/>
      <c r="AA1463" s="49"/>
      <c r="AB1463" s="49"/>
      <c r="AF1463" s="49"/>
      <c r="AS1463" s="22"/>
      <c r="AV1463" s="22"/>
      <c r="AX1463" s="22"/>
      <c r="AY1463" s="22"/>
      <c r="BA1463" s="22"/>
      <c r="BB1463" s="22"/>
      <c r="BP1463" s="49"/>
      <c r="BX1463" s="49"/>
    </row>
    <row r="1464" spans="22:76">
      <c r="V1464" s="22"/>
      <c r="W1464" s="22"/>
      <c r="AA1464" s="49"/>
      <c r="AB1464" s="49"/>
      <c r="AF1464" s="49"/>
      <c r="AS1464" s="22"/>
      <c r="AV1464" s="22"/>
      <c r="AX1464" s="22"/>
      <c r="AY1464" s="22"/>
      <c r="BA1464" s="22"/>
      <c r="BB1464" s="22"/>
      <c r="BP1464" s="49"/>
      <c r="BX1464" s="49"/>
    </row>
    <row r="1465" spans="22:76">
      <c r="V1465" s="22"/>
      <c r="W1465" s="22"/>
      <c r="AA1465" s="49"/>
      <c r="AB1465" s="49"/>
      <c r="AF1465" s="49"/>
      <c r="AS1465" s="22"/>
      <c r="AV1465" s="22"/>
      <c r="AX1465" s="22"/>
      <c r="AY1465" s="22"/>
      <c r="BA1465" s="22"/>
      <c r="BB1465" s="22"/>
      <c r="BP1465" s="49"/>
      <c r="BX1465" s="49"/>
    </row>
    <row r="1466" spans="22:76">
      <c r="V1466" s="22"/>
      <c r="W1466" s="22"/>
      <c r="AA1466" s="49"/>
      <c r="AB1466" s="49"/>
      <c r="AF1466" s="49"/>
      <c r="AS1466" s="22"/>
      <c r="AV1466" s="22"/>
      <c r="AX1466" s="22"/>
      <c r="AY1466" s="22"/>
      <c r="BA1466" s="22"/>
      <c r="BB1466" s="22"/>
      <c r="BP1466" s="49"/>
      <c r="BX1466" s="49"/>
    </row>
    <row r="1467" spans="22:76">
      <c r="V1467" s="22"/>
      <c r="W1467" s="22"/>
      <c r="AA1467" s="49"/>
      <c r="AB1467" s="49"/>
      <c r="AF1467" s="49"/>
      <c r="AS1467" s="22"/>
      <c r="AV1467" s="22"/>
      <c r="AX1467" s="22"/>
      <c r="AY1467" s="22"/>
      <c r="BA1467" s="22"/>
      <c r="BB1467" s="22"/>
      <c r="BP1467" s="49"/>
      <c r="BX1467" s="49"/>
    </row>
    <row r="1468" spans="22:76">
      <c r="V1468" s="22"/>
      <c r="W1468" s="22"/>
      <c r="AA1468" s="49"/>
      <c r="AB1468" s="49"/>
      <c r="AF1468" s="49"/>
      <c r="AS1468" s="22"/>
      <c r="AV1468" s="22"/>
      <c r="AX1468" s="22"/>
      <c r="AY1468" s="22"/>
      <c r="BA1468" s="22"/>
      <c r="BB1468" s="22"/>
      <c r="BP1468" s="49"/>
      <c r="BX1468" s="49"/>
    </row>
    <row r="1469" spans="22:76">
      <c r="V1469" s="22"/>
      <c r="W1469" s="22"/>
      <c r="AA1469" s="49"/>
      <c r="AB1469" s="49"/>
      <c r="AF1469" s="49"/>
      <c r="AS1469" s="22"/>
      <c r="AV1469" s="22"/>
      <c r="AX1469" s="22"/>
      <c r="AY1469" s="22"/>
      <c r="BA1469" s="22"/>
      <c r="BB1469" s="22"/>
      <c r="BP1469" s="49"/>
      <c r="BX1469" s="49"/>
    </row>
    <row r="1470" spans="22:76">
      <c r="V1470" s="22"/>
      <c r="W1470" s="22"/>
      <c r="AA1470" s="49"/>
      <c r="AB1470" s="49"/>
      <c r="AF1470" s="49"/>
      <c r="AS1470" s="22"/>
      <c r="AV1470" s="22"/>
      <c r="AX1470" s="22"/>
      <c r="AY1470" s="22"/>
      <c r="BA1470" s="22"/>
      <c r="BB1470" s="22"/>
      <c r="BP1470" s="49"/>
      <c r="BX1470" s="49"/>
    </row>
    <row r="1471" spans="22:76">
      <c r="V1471" s="22"/>
      <c r="W1471" s="22"/>
      <c r="AA1471" s="49"/>
      <c r="AB1471" s="49"/>
      <c r="AF1471" s="49"/>
      <c r="AS1471" s="22"/>
      <c r="AV1471" s="22"/>
      <c r="AX1471" s="22"/>
      <c r="AY1471" s="22"/>
      <c r="BA1471" s="22"/>
      <c r="BB1471" s="22"/>
      <c r="BP1471" s="49"/>
      <c r="BX1471" s="49"/>
    </row>
    <row r="1472" spans="22:76">
      <c r="V1472" s="22"/>
      <c r="W1472" s="22"/>
      <c r="AA1472" s="49"/>
      <c r="AB1472" s="49"/>
      <c r="AF1472" s="49"/>
      <c r="AS1472" s="22"/>
      <c r="AV1472" s="22"/>
      <c r="AX1472" s="22"/>
      <c r="AY1472" s="22"/>
      <c r="BA1472" s="22"/>
      <c r="BB1472" s="22"/>
      <c r="BP1472" s="49"/>
      <c r="BX1472" s="49"/>
    </row>
    <row r="1473" spans="22:76">
      <c r="V1473" s="22"/>
      <c r="W1473" s="22"/>
      <c r="AA1473" s="49"/>
      <c r="AB1473" s="49"/>
      <c r="AF1473" s="49"/>
      <c r="AS1473" s="22"/>
      <c r="AV1473" s="22"/>
      <c r="AX1473" s="22"/>
      <c r="AY1473" s="22"/>
      <c r="BA1473" s="22"/>
      <c r="BB1473" s="22"/>
      <c r="BP1473" s="49"/>
      <c r="BX1473" s="49"/>
    </row>
    <row r="1474" spans="22:76">
      <c r="V1474" s="22"/>
      <c r="W1474" s="22"/>
      <c r="AA1474" s="49"/>
      <c r="AB1474" s="49"/>
      <c r="AF1474" s="49"/>
      <c r="AS1474" s="22"/>
      <c r="AV1474" s="22"/>
      <c r="AX1474" s="22"/>
      <c r="AY1474" s="22"/>
      <c r="BA1474" s="22"/>
      <c r="BB1474" s="22"/>
      <c r="BP1474" s="49"/>
      <c r="BX1474" s="49"/>
    </row>
    <row r="1475" spans="22:76">
      <c r="V1475" s="22"/>
      <c r="W1475" s="22"/>
      <c r="AA1475" s="49"/>
      <c r="AB1475" s="49"/>
      <c r="AF1475" s="49"/>
      <c r="AS1475" s="22"/>
      <c r="AV1475" s="22"/>
      <c r="AX1475" s="22"/>
      <c r="AY1475" s="22"/>
      <c r="BA1475" s="22"/>
      <c r="BB1475" s="22"/>
      <c r="BP1475" s="49"/>
      <c r="BX1475" s="49"/>
    </row>
    <row r="1476" spans="22:76">
      <c r="V1476" s="22"/>
      <c r="W1476" s="22"/>
      <c r="AA1476" s="49"/>
      <c r="AB1476" s="49"/>
      <c r="AF1476" s="49"/>
      <c r="AS1476" s="22"/>
      <c r="AV1476" s="22"/>
      <c r="AX1476" s="22"/>
      <c r="AY1476" s="22"/>
      <c r="BA1476" s="22"/>
      <c r="BB1476" s="22"/>
      <c r="BP1476" s="49"/>
      <c r="BX1476" s="49"/>
    </row>
    <row r="1477" spans="22:76">
      <c r="V1477" s="22"/>
      <c r="W1477" s="22"/>
      <c r="AA1477" s="49"/>
      <c r="AB1477" s="49"/>
      <c r="AF1477" s="49"/>
      <c r="AS1477" s="22"/>
      <c r="AV1477" s="22"/>
      <c r="AX1477" s="22"/>
      <c r="AY1477" s="22"/>
      <c r="BA1477" s="22"/>
      <c r="BB1477" s="22"/>
      <c r="BP1477" s="49"/>
      <c r="BX1477" s="49"/>
    </row>
    <row r="1478" spans="22:76">
      <c r="V1478" s="22"/>
      <c r="W1478" s="22"/>
      <c r="AA1478" s="49"/>
      <c r="AB1478" s="49"/>
      <c r="AF1478" s="49"/>
      <c r="AS1478" s="22"/>
      <c r="AV1478" s="22"/>
      <c r="AX1478" s="22"/>
      <c r="AY1478" s="22"/>
      <c r="BA1478" s="22"/>
      <c r="BB1478" s="22"/>
      <c r="BP1478" s="49"/>
      <c r="BX1478" s="49"/>
    </row>
    <row r="1479" spans="22:76">
      <c r="V1479" s="22"/>
      <c r="W1479" s="22"/>
      <c r="AA1479" s="49"/>
      <c r="AB1479" s="49"/>
      <c r="AF1479" s="49"/>
      <c r="AS1479" s="22"/>
      <c r="AV1479" s="22"/>
      <c r="AX1479" s="22"/>
      <c r="AY1479" s="22"/>
      <c r="BA1479" s="22"/>
      <c r="BB1479" s="22"/>
      <c r="BP1479" s="49"/>
      <c r="BX1479" s="49"/>
    </row>
    <row r="1480" spans="22:76">
      <c r="V1480" s="22"/>
      <c r="W1480" s="22"/>
      <c r="AA1480" s="49"/>
      <c r="AB1480" s="49"/>
      <c r="AF1480" s="49"/>
      <c r="AS1480" s="22"/>
      <c r="AV1480" s="22"/>
      <c r="AX1480" s="22"/>
      <c r="AY1480" s="22"/>
      <c r="BA1480" s="22"/>
      <c r="BB1480" s="22"/>
      <c r="BP1480" s="49"/>
      <c r="BX1480" s="49"/>
    </row>
    <row r="1481" spans="22:76">
      <c r="V1481" s="22"/>
      <c r="W1481" s="22"/>
      <c r="AA1481" s="49"/>
      <c r="AB1481" s="49"/>
      <c r="AF1481" s="49"/>
      <c r="AS1481" s="22"/>
      <c r="AV1481" s="22"/>
      <c r="AX1481" s="22"/>
      <c r="AY1481" s="22"/>
      <c r="BA1481" s="22"/>
      <c r="BB1481" s="22"/>
      <c r="BP1481" s="49"/>
      <c r="BX1481" s="49"/>
    </row>
    <row r="1482" spans="22:76">
      <c r="V1482" s="22"/>
      <c r="W1482" s="22"/>
      <c r="AA1482" s="49"/>
      <c r="AB1482" s="49"/>
      <c r="AF1482" s="49"/>
      <c r="AS1482" s="22"/>
      <c r="AV1482" s="22"/>
      <c r="AX1482" s="22"/>
      <c r="AY1482" s="22"/>
      <c r="BA1482" s="22"/>
      <c r="BB1482" s="22"/>
      <c r="BP1482" s="49"/>
      <c r="BX1482" s="49"/>
    </row>
    <row r="1483" spans="22:76">
      <c r="V1483" s="22"/>
      <c r="W1483" s="22"/>
      <c r="AA1483" s="49"/>
      <c r="AB1483" s="49"/>
      <c r="AF1483" s="49"/>
      <c r="AS1483" s="22"/>
      <c r="AV1483" s="22"/>
      <c r="AX1483" s="22"/>
      <c r="AY1483" s="22"/>
      <c r="BA1483" s="22"/>
      <c r="BB1483" s="22"/>
      <c r="BP1483" s="49"/>
      <c r="BX1483" s="49"/>
    </row>
    <row r="1484" spans="22:76">
      <c r="V1484" s="22"/>
      <c r="W1484" s="22"/>
      <c r="AA1484" s="49"/>
      <c r="AB1484" s="49"/>
      <c r="AF1484" s="49"/>
      <c r="AS1484" s="22"/>
      <c r="AV1484" s="22"/>
      <c r="AX1484" s="22"/>
      <c r="AY1484" s="22"/>
      <c r="BA1484" s="22"/>
      <c r="BB1484" s="22"/>
      <c r="BP1484" s="49"/>
      <c r="BX1484" s="49"/>
    </row>
    <row r="1485" spans="22:76">
      <c r="V1485" s="22"/>
      <c r="W1485" s="22"/>
      <c r="AA1485" s="49"/>
      <c r="AB1485" s="49"/>
      <c r="AF1485" s="49"/>
      <c r="AS1485" s="22"/>
      <c r="AV1485" s="22"/>
      <c r="AX1485" s="22"/>
      <c r="AY1485" s="22"/>
      <c r="BA1485" s="22"/>
      <c r="BB1485" s="22"/>
      <c r="BP1485" s="49"/>
      <c r="BX1485" s="49"/>
    </row>
    <row r="1486" spans="22:76">
      <c r="V1486" s="22"/>
      <c r="W1486" s="22"/>
      <c r="AA1486" s="49"/>
      <c r="AB1486" s="49"/>
      <c r="AF1486" s="49"/>
      <c r="AS1486" s="22"/>
      <c r="AV1486" s="22"/>
      <c r="AX1486" s="22"/>
      <c r="AY1486" s="22"/>
      <c r="BA1486" s="22"/>
      <c r="BB1486" s="22"/>
      <c r="BP1486" s="49"/>
      <c r="BX1486" s="49"/>
    </row>
    <row r="1487" spans="22:76">
      <c r="V1487" s="22"/>
      <c r="W1487" s="22"/>
      <c r="AA1487" s="49"/>
      <c r="AB1487" s="49"/>
      <c r="AF1487" s="49"/>
      <c r="AS1487" s="22"/>
      <c r="AV1487" s="22"/>
      <c r="AX1487" s="22"/>
      <c r="AY1487" s="22"/>
      <c r="BA1487" s="22"/>
      <c r="BB1487" s="22"/>
      <c r="BP1487" s="49"/>
      <c r="BX1487" s="49"/>
    </row>
    <row r="1488" spans="22:76">
      <c r="V1488" s="22"/>
      <c r="W1488" s="22"/>
      <c r="AA1488" s="49"/>
      <c r="AB1488" s="49"/>
      <c r="AF1488" s="49"/>
      <c r="AS1488" s="22"/>
      <c r="AV1488" s="22"/>
      <c r="AX1488" s="22"/>
      <c r="AY1488" s="22"/>
      <c r="BA1488" s="22"/>
      <c r="BB1488" s="22"/>
      <c r="BP1488" s="49"/>
      <c r="BX1488" s="49"/>
    </row>
    <row r="1489" spans="22:76">
      <c r="V1489" s="22"/>
      <c r="W1489" s="22"/>
      <c r="AA1489" s="49"/>
      <c r="AB1489" s="49"/>
      <c r="AF1489" s="49"/>
      <c r="AS1489" s="22"/>
      <c r="AV1489" s="22"/>
      <c r="AX1489" s="22"/>
      <c r="AY1489" s="22"/>
      <c r="BA1489" s="22"/>
      <c r="BB1489" s="22"/>
      <c r="BP1489" s="49"/>
      <c r="BX1489" s="49"/>
    </row>
    <row r="1490" spans="22:76">
      <c r="V1490" s="22"/>
      <c r="W1490" s="22"/>
      <c r="AA1490" s="49"/>
      <c r="AB1490" s="49"/>
      <c r="AF1490" s="49"/>
      <c r="AS1490" s="22"/>
      <c r="AV1490" s="22"/>
      <c r="AX1490" s="22"/>
      <c r="AY1490" s="22"/>
      <c r="BA1490" s="22"/>
      <c r="BB1490" s="22"/>
      <c r="BP1490" s="49"/>
      <c r="BX1490" s="49"/>
    </row>
    <row r="1491" spans="22:76">
      <c r="V1491" s="22"/>
      <c r="W1491" s="22"/>
      <c r="AA1491" s="49"/>
      <c r="AB1491" s="49"/>
      <c r="AF1491" s="49"/>
      <c r="AS1491" s="22"/>
      <c r="AV1491" s="22"/>
      <c r="AX1491" s="22"/>
      <c r="AY1491" s="22"/>
      <c r="BA1491" s="22"/>
      <c r="BB1491" s="22"/>
      <c r="BP1491" s="49"/>
      <c r="BX1491" s="49"/>
    </row>
    <row r="1492" spans="22:76">
      <c r="V1492" s="22"/>
      <c r="W1492" s="22"/>
      <c r="AA1492" s="49"/>
      <c r="AB1492" s="49"/>
      <c r="AF1492" s="49"/>
      <c r="AS1492" s="22"/>
      <c r="AV1492" s="22"/>
      <c r="AX1492" s="22"/>
      <c r="AY1492" s="22"/>
      <c r="BA1492" s="22"/>
      <c r="BB1492" s="22"/>
      <c r="BP1492" s="49"/>
      <c r="BX1492" s="49"/>
    </row>
    <row r="1493" spans="22:76">
      <c r="V1493" s="22"/>
      <c r="W1493" s="22"/>
      <c r="AA1493" s="49"/>
      <c r="AB1493" s="49"/>
      <c r="AF1493" s="49"/>
      <c r="AS1493" s="22"/>
      <c r="AV1493" s="22"/>
      <c r="AX1493" s="22"/>
      <c r="AY1493" s="22"/>
      <c r="BA1493" s="22"/>
      <c r="BB1493" s="22"/>
      <c r="BP1493" s="49"/>
      <c r="BX1493" s="49"/>
    </row>
    <row r="1494" spans="22:76">
      <c r="V1494" s="22"/>
      <c r="W1494" s="22"/>
      <c r="AA1494" s="49"/>
      <c r="AB1494" s="49"/>
      <c r="AF1494" s="49"/>
      <c r="AS1494" s="22"/>
      <c r="AV1494" s="22"/>
      <c r="AX1494" s="22"/>
      <c r="AY1494" s="22"/>
      <c r="BA1494" s="22"/>
      <c r="BB1494" s="22"/>
      <c r="BP1494" s="49"/>
      <c r="BX1494" s="49"/>
    </row>
    <row r="1495" spans="22:76">
      <c r="V1495" s="22"/>
      <c r="W1495" s="22"/>
      <c r="AA1495" s="49"/>
      <c r="AB1495" s="49"/>
      <c r="AF1495" s="49"/>
      <c r="AS1495" s="22"/>
      <c r="AV1495" s="22"/>
      <c r="AX1495" s="22"/>
      <c r="AY1495" s="22"/>
      <c r="BA1495" s="22"/>
      <c r="BB1495" s="22"/>
      <c r="BP1495" s="49"/>
      <c r="BX1495" s="49"/>
    </row>
    <row r="1496" spans="22:76">
      <c r="V1496" s="22"/>
      <c r="W1496" s="22"/>
      <c r="AA1496" s="49"/>
      <c r="AB1496" s="49"/>
      <c r="AF1496" s="49"/>
      <c r="AS1496" s="22"/>
      <c r="AV1496" s="22"/>
      <c r="AX1496" s="22"/>
      <c r="AY1496" s="22"/>
      <c r="BA1496" s="22"/>
      <c r="BB1496" s="22"/>
      <c r="BP1496" s="49"/>
      <c r="BX1496" s="49"/>
    </row>
    <row r="1497" spans="22:76">
      <c r="V1497" s="22"/>
      <c r="W1497" s="22"/>
      <c r="AA1497" s="49"/>
      <c r="AB1497" s="49"/>
      <c r="AF1497" s="49"/>
      <c r="AS1497" s="22"/>
      <c r="AV1497" s="22"/>
      <c r="AX1497" s="22"/>
      <c r="AY1497" s="22"/>
      <c r="BA1497" s="22"/>
      <c r="BB1497" s="22"/>
      <c r="BP1497" s="49"/>
      <c r="BX1497" s="49"/>
    </row>
    <row r="1498" spans="22:76">
      <c r="V1498" s="22"/>
      <c r="W1498" s="22"/>
      <c r="AA1498" s="49"/>
      <c r="AB1498" s="49"/>
      <c r="AF1498" s="49"/>
      <c r="AS1498" s="22"/>
      <c r="AV1498" s="22"/>
      <c r="AX1498" s="22"/>
      <c r="AY1498" s="22"/>
      <c r="BA1498" s="22"/>
      <c r="BB1498" s="22"/>
      <c r="BP1498" s="49"/>
      <c r="BX1498" s="49"/>
    </row>
    <row r="1499" spans="22:76">
      <c r="V1499" s="22"/>
      <c r="W1499" s="22"/>
      <c r="AA1499" s="49"/>
      <c r="AB1499" s="49"/>
      <c r="AF1499" s="49"/>
      <c r="AS1499" s="22"/>
      <c r="AV1499" s="22"/>
      <c r="AX1499" s="22"/>
      <c r="AY1499" s="22"/>
      <c r="BA1499" s="22"/>
      <c r="BB1499" s="22"/>
      <c r="BP1499" s="49"/>
      <c r="BX1499" s="49"/>
    </row>
    <row r="1500" spans="22:76">
      <c r="V1500" s="22"/>
      <c r="W1500" s="22"/>
      <c r="AA1500" s="49"/>
      <c r="AB1500" s="49"/>
      <c r="AF1500" s="49"/>
      <c r="AS1500" s="22"/>
      <c r="AV1500" s="22"/>
      <c r="AX1500" s="22"/>
      <c r="AY1500" s="22"/>
      <c r="BA1500" s="22"/>
      <c r="BB1500" s="22"/>
      <c r="BP1500" s="49"/>
      <c r="BX1500" s="49"/>
    </row>
    <row r="1501" spans="22:76">
      <c r="V1501" s="22"/>
      <c r="W1501" s="22"/>
      <c r="AA1501" s="49"/>
      <c r="AB1501" s="49"/>
      <c r="AF1501" s="49"/>
      <c r="AS1501" s="22"/>
      <c r="AV1501" s="22"/>
      <c r="AX1501" s="22"/>
      <c r="AY1501" s="22"/>
      <c r="BA1501" s="22"/>
      <c r="BB1501" s="22"/>
      <c r="BP1501" s="49"/>
      <c r="BX1501" s="49"/>
    </row>
    <row r="1502" spans="22:76">
      <c r="V1502" s="22"/>
      <c r="W1502" s="22"/>
      <c r="AA1502" s="49"/>
      <c r="AB1502" s="49"/>
      <c r="AF1502" s="49"/>
      <c r="AS1502" s="22"/>
      <c r="AV1502" s="22"/>
      <c r="AX1502" s="22"/>
      <c r="AY1502" s="22"/>
      <c r="BA1502" s="22"/>
      <c r="BB1502" s="22"/>
      <c r="BP1502" s="49"/>
      <c r="BX1502" s="49"/>
    </row>
    <row r="1503" spans="22:76">
      <c r="V1503" s="22"/>
      <c r="W1503" s="22"/>
      <c r="AA1503" s="49"/>
      <c r="AB1503" s="49"/>
      <c r="AF1503" s="49"/>
      <c r="AS1503" s="22"/>
      <c r="AV1503" s="22"/>
      <c r="AX1503" s="22"/>
      <c r="AY1503" s="22"/>
      <c r="BA1503" s="22"/>
      <c r="BB1503" s="22"/>
      <c r="BP1503" s="49"/>
      <c r="BX1503" s="49"/>
    </row>
    <row r="1504" spans="22:76">
      <c r="V1504" s="22"/>
      <c r="W1504" s="22"/>
      <c r="AA1504" s="49"/>
      <c r="AB1504" s="49"/>
      <c r="AF1504" s="49"/>
      <c r="AS1504" s="22"/>
      <c r="AV1504" s="22"/>
      <c r="AX1504" s="22"/>
      <c r="AY1504" s="22"/>
      <c r="BA1504" s="22"/>
      <c r="BB1504" s="22"/>
      <c r="BP1504" s="49"/>
      <c r="BX1504" s="49"/>
    </row>
    <row r="1505" spans="22:76">
      <c r="V1505" s="22"/>
      <c r="W1505" s="22"/>
      <c r="AA1505" s="49"/>
      <c r="AB1505" s="49"/>
      <c r="AF1505" s="49"/>
      <c r="AS1505" s="22"/>
      <c r="AV1505" s="22"/>
      <c r="AX1505" s="22"/>
      <c r="AY1505" s="22"/>
      <c r="BA1505" s="22"/>
      <c r="BB1505" s="22"/>
      <c r="BP1505" s="49"/>
      <c r="BX1505" s="49"/>
    </row>
    <row r="1506" spans="22:76">
      <c r="V1506" s="22"/>
      <c r="W1506" s="22"/>
      <c r="AA1506" s="49"/>
      <c r="AB1506" s="49"/>
      <c r="AF1506" s="49"/>
      <c r="AS1506" s="22"/>
      <c r="AV1506" s="22"/>
      <c r="AX1506" s="22"/>
      <c r="AY1506" s="22"/>
      <c r="BA1506" s="22"/>
      <c r="BB1506" s="22"/>
      <c r="BP1506" s="49"/>
      <c r="BX1506" s="49"/>
    </row>
    <row r="1507" spans="22:76">
      <c r="V1507" s="22"/>
      <c r="W1507" s="22"/>
      <c r="AA1507" s="49"/>
      <c r="AB1507" s="49"/>
      <c r="AF1507" s="49"/>
      <c r="AS1507" s="22"/>
      <c r="AV1507" s="22"/>
      <c r="AX1507" s="22"/>
      <c r="AY1507" s="22"/>
      <c r="BA1507" s="22"/>
      <c r="BB1507" s="22"/>
      <c r="BP1507" s="49"/>
      <c r="BX1507" s="49"/>
    </row>
    <row r="1508" spans="22:76">
      <c r="V1508" s="22"/>
      <c r="W1508" s="22"/>
      <c r="AA1508" s="49"/>
      <c r="AB1508" s="49"/>
      <c r="AF1508" s="49"/>
      <c r="AS1508" s="22"/>
      <c r="AV1508" s="22"/>
      <c r="AX1508" s="22"/>
      <c r="AY1508" s="22"/>
      <c r="BA1508" s="22"/>
      <c r="BB1508" s="22"/>
      <c r="BP1508" s="49"/>
      <c r="BX1508" s="49"/>
    </row>
    <row r="1509" spans="22:76">
      <c r="V1509" s="22"/>
      <c r="W1509" s="22"/>
      <c r="AA1509" s="49"/>
      <c r="AB1509" s="49"/>
      <c r="AF1509" s="49"/>
      <c r="AS1509" s="22"/>
      <c r="AV1509" s="22"/>
      <c r="AX1509" s="22"/>
      <c r="AY1509" s="22"/>
      <c r="BA1509" s="22"/>
      <c r="BB1509" s="22"/>
      <c r="BP1509" s="49"/>
      <c r="BX1509" s="49"/>
    </row>
    <row r="1510" spans="22:76">
      <c r="V1510" s="22"/>
      <c r="W1510" s="22"/>
      <c r="AA1510" s="49"/>
      <c r="AB1510" s="49"/>
      <c r="AF1510" s="49"/>
      <c r="AS1510" s="22"/>
      <c r="AV1510" s="22"/>
      <c r="AX1510" s="22"/>
      <c r="AY1510" s="22"/>
      <c r="BA1510" s="22"/>
      <c r="BB1510" s="22"/>
      <c r="BP1510" s="49"/>
      <c r="BX1510" s="49"/>
    </row>
    <row r="1511" spans="22:76">
      <c r="V1511" s="22"/>
      <c r="W1511" s="22"/>
      <c r="AA1511" s="49"/>
      <c r="AB1511" s="49"/>
      <c r="AF1511" s="49"/>
      <c r="AS1511" s="22"/>
      <c r="AV1511" s="22"/>
      <c r="AX1511" s="22"/>
      <c r="AY1511" s="22"/>
      <c r="BA1511" s="22"/>
      <c r="BB1511" s="22"/>
      <c r="BP1511" s="49"/>
      <c r="BX1511" s="49"/>
    </row>
    <row r="1512" spans="22:76">
      <c r="V1512" s="22"/>
      <c r="W1512" s="22"/>
      <c r="AA1512" s="49"/>
      <c r="AB1512" s="49"/>
      <c r="AF1512" s="49"/>
      <c r="AS1512" s="22"/>
      <c r="AV1512" s="22"/>
      <c r="AX1512" s="22"/>
      <c r="AY1512" s="22"/>
      <c r="BA1512" s="22"/>
      <c r="BB1512" s="22"/>
      <c r="BP1512" s="49"/>
      <c r="BX1512" s="49"/>
    </row>
    <row r="1513" spans="22:76">
      <c r="V1513" s="22"/>
      <c r="W1513" s="22"/>
      <c r="AA1513" s="49"/>
      <c r="AB1513" s="49"/>
      <c r="AF1513" s="49"/>
      <c r="AS1513" s="22"/>
      <c r="AV1513" s="22"/>
      <c r="AX1513" s="22"/>
      <c r="AY1513" s="22"/>
      <c r="BA1513" s="22"/>
      <c r="BB1513" s="22"/>
      <c r="BP1513" s="49"/>
      <c r="BX1513" s="49"/>
    </row>
    <row r="1514" spans="22:76">
      <c r="V1514" s="22"/>
      <c r="W1514" s="22"/>
      <c r="AA1514" s="49"/>
      <c r="AB1514" s="49"/>
      <c r="AF1514" s="49"/>
      <c r="AS1514" s="22"/>
      <c r="AV1514" s="22"/>
      <c r="AX1514" s="22"/>
      <c r="AY1514" s="22"/>
      <c r="BA1514" s="22"/>
      <c r="BB1514" s="22"/>
      <c r="BP1514" s="49"/>
      <c r="BX1514" s="49"/>
    </row>
    <row r="1515" spans="22:76">
      <c r="V1515" s="22"/>
      <c r="W1515" s="22"/>
      <c r="AA1515" s="49"/>
      <c r="AB1515" s="49"/>
      <c r="AF1515" s="49"/>
      <c r="AS1515" s="22"/>
      <c r="AV1515" s="22"/>
      <c r="AX1515" s="22"/>
      <c r="AY1515" s="22"/>
      <c r="BA1515" s="22"/>
      <c r="BB1515" s="22"/>
      <c r="BP1515" s="49"/>
      <c r="BX1515" s="49"/>
    </row>
    <row r="1516" spans="22:76">
      <c r="V1516" s="22"/>
      <c r="W1516" s="22"/>
      <c r="AA1516" s="49"/>
      <c r="AB1516" s="49"/>
      <c r="AF1516" s="49"/>
      <c r="AS1516" s="22"/>
      <c r="AV1516" s="22"/>
      <c r="AX1516" s="22"/>
      <c r="AY1516" s="22"/>
      <c r="BA1516" s="22"/>
      <c r="BB1516" s="22"/>
      <c r="BP1516" s="49"/>
      <c r="BX1516" s="49"/>
    </row>
    <row r="1517" spans="22:76">
      <c r="V1517" s="22"/>
      <c r="W1517" s="22"/>
      <c r="AA1517" s="49"/>
      <c r="AB1517" s="49"/>
      <c r="AF1517" s="49"/>
      <c r="AS1517" s="22"/>
      <c r="AV1517" s="22"/>
      <c r="AX1517" s="22"/>
      <c r="AY1517" s="22"/>
      <c r="BA1517" s="22"/>
      <c r="BB1517" s="22"/>
      <c r="BP1517" s="49"/>
      <c r="BX1517" s="49"/>
    </row>
    <row r="1518" spans="22:76">
      <c r="V1518" s="22"/>
      <c r="W1518" s="22"/>
      <c r="AA1518" s="49"/>
      <c r="AB1518" s="49"/>
      <c r="AF1518" s="49"/>
      <c r="AS1518" s="22"/>
      <c r="AV1518" s="22"/>
      <c r="AX1518" s="22"/>
      <c r="AY1518" s="22"/>
      <c r="BA1518" s="22"/>
      <c r="BB1518" s="22"/>
      <c r="BP1518" s="49"/>
      <c r="BX1518" s="49"/>
    </row>
    <row r="1519" spans="22:76">
      <c r="V1519" s="22"/>
      <c r="W1519" s="22"/>
      <c r="AA1519" s="49"/>
      <c r="AB1519" s="49"/>
      <c r="AF1519" s="49"/>
      <c r="AS1519" s="22"/>
      <c r="AV1519" s="22"/>
      <c r="AX1519" s="22"/>
      <c r="AY1519" s="22"/>
      <c r="BA1519" s="22"/>
      <c r="BB1519" s="22"/>
      <c r="BP1519" s="49"/>
      <c r="BX1519" s="49"/>
    </row>
    <row r="1520" spans="22:76">
      <c r="V1520" s="22"/>
      <c r="W1520" s="22"/>
      <c r="AA1520" s="49"/>
      <c r="AB1520" s="49"/>
      <c r="AF1520" s="49"/>
      <c r="AS1520" s="22"/>
      <c r="AV1520" s="22"/>
      <c r="AX1520" s="22"/>
      <c r="AY1520" s="22"/>
      <c r="BA1520" s="22"/>
      <c r="BB1520" s="22"/>
      <c r="BP1520" s="49"/>
      <c r="BX1520" s="49"/>
    </row>
    <row r="1521" spans="22:76">
      <c r="V1521" s="22"/>
      <c r="W1521" s="22"/>
      <c r="AA1521" s="49"/>
      <c r="AB1521" s="49"/>
      <c r="AF1521" s="49"/>
      <c r="AS1521" s="22"/>
      <c r="AV1521" s="22"/>
      <c r="AX1521" s="22"/>
      <c r="AY1521" s="22"/>
      <c r="BA1521" s="22"/>
      <c r="BB1521" s="22"/>
      <c r="BP1521" s="49"/>
      <c r="BX1521" s="49"/>
    </row>
    <row r="1522" spans="22:76">
      <c r="V1522" s="22"/>
      <c r="W1522" s="22"/>
      <c r="AA1522" s="49"/>
      <c r="AB1522" s="49"/>
      <c r="AF1522" s="49"/>
      <c r="AS1522" s="22"/>
      <c r="AV1522" s="22"/>
      <c r="AX1522" s="22"/>
      <c r="AY1522" s="22"/>
      <c r="BA1522" s="22"/>
      <c r="BB1522" s="22"/>
      <c r="BP1522" s="49"/>
      <c r="BX1522" s="49"/>
    </row>
    <row r="1523" spans="22:76">
      <c r="V1523" s="22"/>
      <c r="W1523" s="22"/>
      <c r="AA1523" s="49"/>
      <c r="AB1523" s="49"/>
      <c r="AF1523" s="49"/>
      <c r="AS1523" s="22"/>
      <c r="AV1523" s="22"/>
      <c r="AX1523" s="22"/>
      <c r="AY1523" s="22"/>
      <c r="BA1523" s="22"/>
      <c r="BB1523" s="22"/>
      <c r="BP1523" s="49"/>
      <c r="BX1523" s="49"/>
    </row>
    <row r="1524" spans="22:76">
      <c r="V1524" s="22"/>
      <c r="W1524" s="22"/>
      <c r="AA1524" s="49"/>
      <c r="AB1524" s="49"/>
      <c r="AF1524" s="49"/>
      <c r="AS1524" s="22"/>
      <c r="AV1524" s="22"/>
      <c r="AX1524" s="22"/>
      <c r="AY1524" s="22"/>
      <c r="BA1524" s="22"/>
      <c r="BB1524" s="22"/>
      <c r="BP1524" s="49"/>
      <c r="BX1524" s="49"/>
    </row>
    <row r="1525" spans="22:76">
      <c r="V1525" s="22"/>
      <c r="W1525" s="22"/>
      <c r="AA1525" s="49"/>
      <c r="AB1525" s="49"/>
      <c r="AF1525" s="49"/>
      <c r="AS1525" s="22"/>
      <c r="AV1525" s="22"/>
      <c r="AX1525" s="22"/>
      <c r="AY1525" s="22"/>
      <c r="BA1525" s="22"/>
      <c r="BB1525" s="22"/>
      <c r="BP1525" s="49"/>
      <c r="BX1525" s="49"/>
    </row>
    <row r="1526" spans="22:76">
      <c r="V1526" s="22"/>
      <c r="W1526" s="22"/>
      <c r="AA1526" s="49"/>
      <c r="AB1526" s="49"/>
      <c r="AF1526" s="49"/>
      <c r="AS1526" s="22"/>
      <c r="AV1526" s="22"/>
      <c r="AX1526" s="22"/>
      <c r="AY1526" s="22"/>
      <c r="BA1526" s="22"/>
      <c r="BB1526" s="22"/>
      <c r="BP1526" s="49"/>
      <c r="BX1526" s="49"/>
    </row>
    <row r="1527" spans="22:76">
      <c r="V1527" s="22"/>
      <c r="W1527" s="22"/>
      <c r="AA1527" s="49"/>
      <c r="AB1527" s="49"/>
      <c r="AF1527" s="49"/>
      <c r="AS1527" s="22"/>
      <c r="AV1527" s="22"/>
      <c r="AX1527" s="22"/>
      <c r="AY1527" s="22"/>
      <c r="BA1527" s="22"/>
      <c r="BB1527" s="22"/>
      <c r="BP1527" s="49"/>
      <c r="BX1527" s="49"/>
    </row>
    <row r="1528" spans="22:76">
      <c r="V1528" s="22"/>
      <c r="W1528" s="22"/>
      <c r="AA1528" s="49"/>
      <c r="AB1528" s="49"/>
      <c r="AF1528" s="49"/>
      <c r="AS1528" s="22"/>
      <c r="AV1528" s="22"/>
      <c r="AX1528" s="22"/>
      <c r="AY1528" s="22"/>
      <c r="BA1528" s="22"/>
      <c r="BB1528" s="22"/>
      <c r="BP1528" s="49"/>
      <c r="BX1528" s="49"/>
    </row>
    <row r="1529" spans="22:76">
      <c r="V1529" s="22"/>
      <c r="W1529" s="22"/>
      <c r="AA1529" s="49"/>
      <c r="AB1529" s="49"/>
      <c r="AF1529" s="49"/>
      <c r="AS1529" s="22"/>
      <c r="AV1529" s="22"/>
      <c r="AX1529" s="22"/>
      <c r="AY1529" s="22"/>
      <c r="BA1529" s="22"/>
      <c r="BB1529" s="22"/>
      <c r="BP1529" s="49"/>
      <c r="BX1529" s="49"/>
    </row>
    <row r="1530" spans="22:76">
      <c r="V1530" s="22"/>
      <c r="W1530" s="22"/>
      <c r="AA1530" s="49"/>
      <c r="AB1530" s="49"/>
      <c r="AF1530" s="49"/>
      <c r="AS1530" s="22"/>
      <c r="AV1530" s="22"/>
      <c r="AX1530" s="22"/>
      <c r="AY1530" s="22"/>
      <c r="BA1530" s="22"/>
      <c r="BB1530" s="22"/>
      <c r="BP1530" s="49"/>
      <c r="BX1530" s="49"/>
    </row>
    <row r="1531" spans="22:76">
      <c r="V1531" s="22"/>
      <c r="W1531" s="22"/>
      <c r="AA1531" s="49"/>
      <c r="AB1531" s="49"/>
      <c r="AF1531" s="49"/>
      <c r="AS1531" s="22"/>
      <c r="AV1531" s="22"/>
      <c r="AX1531" s="22"/>
      <c r="AY1531" s="22"/>
      <c r="BA1531" s="22"/>
      <c r="BB1531" s="22"/>
      <c r="BP1531" s="49"/>
      <c r="BX1531" s="49"/>
    </row>
    <row r="1532" spans="22:76">
      <c r="V1532" s="22"/>
      <c r="W1532" s="22"/>
      <c r="AA1532" s="49"/>
      <c r="AB1532" s="49"/>
      <c r="AF1532" s="49"/>
      <c r="AS1532" s="22"/>
      <c r="AV1532" s="22"/>
      <c r="AX1532" s="22"/>
      <c r="AY1532" s="22"/>
      <c r="BA1532" s="22"/>
      <c r="BB1532" s="22"/>
      <c r="BP1532" s="49"/>
      <c r="BX1532" s="49"/>
    </row>
    <row r="1533" spans="22:76">
      <c r="V1533" s="22"/>
      <c r="W1533" s="22"/>
      <c r="AA1533" s="49"/>
      <c r="AB1533" s="49"/>
      <c r="AF1533" s="49"/>
      <c r="AS1533" s="22"/>
      <c r="AV1533" s="22"/>
      <c r="AX1533" s="22"/>
      <c r="AY1533" s="22"/>
      <c r="BA1533" s="22"/>
      <c r="BB1533" s="22"/>
      <c r="BP1533" s="49"/>
      <c r="BX1533" s="49"/>
    </row>
    <row r="1534" spans="22:76">
      <c r="V1534" s="22"/>
      <c r="W1534" s="22"/>
      <c r="AA1534" s="49"/>
      <c r="AB1534" s="49"/>
      <c r="AF1534" s="49"/>
      <c r="AS1534" s="22"/>
      <c r="AV1534" s="22"/>
      <c r="AX1534" s="22"/>
      <c r="AY1534" s="22"/>
      <c r="BA1534" s="22"/>
      <c r="BB1534" s="22"/>
      <c r="BP1534" s="49"/>
      <c r="BX1534" s="49"/>
    </row>
    <row r="1535" spans="22:76">
      <c r="V1535" s="22"/>
      <c r="W1535" s="22"/>
      <c r="AA1535" s="49"/>
      <c r="AB1535" s="49"/>
      <c r="AF1535" s="49"/>
      <c r="AS1535" s="22"/>
      <c r="AV1535" s="22"/>
      <c r="AX1535" s="22"/>
      <c r="AY1535" s="22"/>
      <c r="BA1535" s="22"/>
      <c r="BB1535" s="22"/>
      <c r="BP1535" s="49"/>
      <c r="BX1535" s="49"/>
    </row>
    <row r="1536" spans="22:76">
      <c r="V1536" s="22"/>
      <c r="W1536" s="22"/>
      <c r="AA1536" s="49"/>
      <c r="AB1536" s="49"/>
      <c r="AF1536" s="49"/>
      <c r="AS1536" s="22"/>
      <c r="AV1536" s="22"/>
      <c r="AX1536" s="22"/>
      <c r="AY1536" s="22"/>
      <c r="BA1536" s="22"/>
      <c r="BB1536" s="22"/>
      <c r="BP1536" s="49"/>
      <c r="BX1536" s="49"/>
    </row>
    <row r="1537" spans="22:76">
      <c r="V1537" s="22"/>
      <c r="W1537" s="22"/>
      <c r="AA1537" s="49"/>
      <c r="AB1537" s="49"/>
      <c r="AF1537" s="49"/>
      <c r="AS1537" s="22"/>
      <c r="AV1537" s="22"/>
      <c r="AX1537" s="22"/>
      <c r="AY1537" s="22"/>
      <c r="BA1537" s="22"/>
      <c r="BB1537" s="22"/>
      <c r="BP1537" s="49"/>
      <c r="BX1537" s="49"/>
    </row>
    <row r="1538" spans="22:76">
      <c r="V1538" s="22"/>
      <c r="W1538" s="22"/>
      <c r="AA1538" s="49"/>
      <c r="AB1538" s="49"/>
      <c r="AF1538" s="49"/>
      <c r="AS1538" s="22"/>
      <c r="AV1538" s="22"/>
      <c r="AX1538" s="22"/>
      <c r="AY1538" s="22"/>
      <c r="BA1538" s="22"/>
      <c r="BB1538" s="22"/>
      <c r="BP1538" s="49"/>
      <c r="BX1538" s="49"/>
    </row>
    <row r="1539" spans="22:76">
      <c r="V1539" s="22"/>
      <c r="W1539" s="22"/>
      <c r="AA1539" s="49"/>
      <c r="AB1539" s="49"/>
      <c r="AF1539" s="49"/>
      <c r="AS1539" s="22"/>
      <c r="AV1539" s="22"/>
      <c r="AX1539" s="22"/>
      <c r="AY1539" s="22"/>
      <c r="BA1539" s="22"/>
      <c r="BB1539" s="22"/>
      <c r="BP1539" s="49"/>
      <c r="BX1539" s="49"/>
    </row>
    <row r="1540" spans="22:76">
      <c r="V1540" s="22"/>
      <c r="W1540" s="22"/>
      <c r="AA1540" s="49"/>
      <c r="AB1540" s="49"/>
      <c r="AF1540" s="49"/>
      <c r="AS1540" s="22"/>
      <c r="AV1540" s="22"/>
      <c r="AX1540" s="22"/>
      <c r="AY1540" s="22"/>
      <c r="BA1540" s="22"/>
      <c r="BB1540" s="22"/>
      <c r="BP1540" s="49"/>
      <c r="BX1540" s="49"/>
    </row>
    <row r="1541" spans="22:76">
      <c r="V1541" s="22"/>
      <c r="W1541" s="22"/>
      <c r="AA1541" s="49"/>
      <c r="AB1541" s="49"/>
      <c r="AF1541" s="49"/>
      <c r="AS1541" s="22"/>
      <c r="AV1541" s="22"/>
      <c r="AX1541" s="22"/>
      <c r="AY1541" s="22"/>
      <c r="BA1541" s="22"/>
      <c r="BB1541" s="22"/>
      <c r="BP1541" s="49"/>
      <c r="BX1541" s="49"/>
    </row>
    <row r="1542" spans="22:76">
      <c r="V1542" s="22"/>
      <c r="W1542" s="22"/>
      <c r="AA1542" s="49"/>
      <c r="AB1542" s="49"/>
      <c r="AF1542" s="49"/>
      <c r="AS1542" s="22"/>
      <c r="AV1542" s="22"/>
      <c r="AX1542" s="22"/>
      <c r="AY1542" s="22"/>
      <c r="BA1542" s="22"/>
      <c r="BB1542" s="22"/>
      <c r="BP1542" s="49"/>
      <c r="BX1542" s="49"/>
    </row>
    <row r="1543" spans="22:76">
      <c r="V1543" s="22"/>
      <c r="W1543" s="22"/>
      <c r="AA1543" s="49"/>
      <c r="AB1543" s="49"/>
      <c r="AF1543" s="49"/>
      <c r="AS1543" s="22"/>
      <c r="AV1543" s="22"/>
      <c r="AX1543" s="22"/>
      <c r="AY1543" s="22"/>
      <c r="BA1543" s="22"/>
      <c r="BB1543" s="22"/>
      <c r="BP1543" s="49"/>
      <c r="BX1543" s="49"/>
    </row>
    <row r="1544" spans="22:76">
      <c r="V1544" s="22"/>
      <c r="W1544" s="22"/>
      <c r="AA1544" s="49"/>
      <c r="AB1544" s="49"/>
      <c r="AF1544" s="49"/>
      <c r="AS1544" s="22"/>
      <c r="AV1544" s="22"/>
      <c r="AX1544" s="22"/>
      <c r="AY1544" s="22"/>
      <c r="BA1544" s="22"/>
      <c r="BB1544" s="22"/>
      <c r="BP1544" s="49"/>
      <c r="BX1544" s="49"/>
    </row>
    <row r="1545" spans="22:76">
      <c r="V1545" s="22"/>
      <c r="W1545" s="22"/>
      <c r="AA1545" s="49"/>
      <c r="AB1545" s="49"/>
      <c r="AF1545" s="49"/>
      <c r="AS1545" s="22"/>
      <c r="AV1545" s="22"/>
      <c r="AX1545" s="22"/>
      <c r="AY1545" s="22"/>
      <c r="BA1545" s="22"/>
      <c r="BB1545" s="22"/>
      <c r="BP1545" s="49"/>
      <c r="BX1545" s="49"/>
    </row>
    <row r="1546" spans="22:76">
      <c r="V1546" s="22"/>
      <c r="W1546" s="22"/>
      <c r="AA1546" s="49"/>
      <c r="AB1546" s="49"/>
      <c r="AF1546" s="49"/>
      <c r="AS1546" s="22"/>
      <c r="AV1546" s="22"/>
      <c r="AX1546" s="22"/>
      <c r="AY1546" s="22"/>
      <c r="BA1546" s="22"/>
      <c r="BB1546" s="22"/>
      <c r="BP1546" s="49"/>
      <c r="BX1546" s="49"/>
    </row>
    <row r="1547" spans="22:76">
      <c r="V1547" s="22"/>
      <c r="W1547" s="22"/>
      <c r="AA1547" s="49"/>
      <c r="AB1547" s="49"/>
      <c r="AF1547" s="49"/>
      <c r="AS1547" s="22"/>
      <c r="AV1547" s="22"/>
      <c r="AX1547" s="22"/>
      <c r="AY1547" s="22"/>
      <c r="BA1547" s="22"/>
      <c r="BB1547" s="22"/>
      <c r="BP1547" s="49"/>
      <c r="BX1547" s="49"/>
    </row>
    <row r="1548" spans="22:76">
      <c r="V1548" s="22"/>
      <c r="W1548" s="22"/>
      <c r="AA1548" s="49"/>
      <c r="AB1548" s="49"/>
      <c r="AF1548" s="49"/>
      <c r="AS1548" s="22"/>
      <c r="AV1548" s="22"/>
      <c r="AX1548" s="22"/>
      <c r="AY1548" s="22"/>
      <c r="BA1548" s="22"/>
      <c r="BB1548" s="22"/>
      <c r="BP1548" s="49"/>
      <c r="BX1548" s="49"/>
    </row>
    <row r="1549" spans="22:76">
      <c r="V1549" s="22"/>
      <c r="W1549" s="22"/>
      <c r="AA1549" s="49"/>
      <c r="AB1549" s="49"/>
      <c r="AF1549" s="49"/>
      <c r="AS1549" s="22"/>
      <c r="AV1549" s="22"/>
      <c r="AX1549" s="22"/>
      <c r="AY1549" s="22"/>
      <c r="BA1549" s="22"/>
      <c r="BB1549" s="22"/>
      <c r="BP1549" s="49"/>
      <c r="BX1549" s="49"/>
    </row>
    <row r="1550" spans="22:76">
      <c r="V1550" s="22"/>
      <c r="W1550" s="22"/>
      <c r="AA1550" s="49"/>
      <c r="AB1550" s="49"/>
      <c r="AF1550" s="49"/>
      <c r="AS1550" s="22"/>
      <c r="AV1550" s="22"/>
      <c r="AX1550" s="22"/>
      <c r="AY1550" s="22"/>
      <c r="BA1550" s="22"/>
      <c r="BB1550" s="22"/>
      <c r="BP1550" s="49"/>
      <c r="BX1550" s="49"/>
    </row>
    <row r="1551" spans="22:76">
      <c r="V1551" s="22"/>
      <c r="W1551" s="22"/>
      <c r="AA1551" s="49"/>
      <c r="AB1551" s="49"/>
      <c r="AF1551" s="49"/>
      <c r="AS1551" s="22"/>
      <c r="AV1551" s="22"/>
      <c r="AX1551" s="22"/>
      <c r="AY1551" s="22"/>
      <c r="BA1551" s="22"/>
      <c r="BB1551" s="22"/>
      <c r="BP1551" s="49"/>
      <c r="BX1551" s="49"/>
    </row>
    <row r="1552" spans="22:76">
      <c r="V1552" s="22"/>
      <c r="W1552" s="22"/>
      <c r="AA1552" s="49"/>
      <c r="AB1552" s="49"/>
      <c r="AF1552" s="49"/>
      <c r="AS1552" s="22"/>
      <c r="AV1552" s="22"/>
      <c r="AX1552" s="22"/>
      <c r="AY1552" s="22"/>
      <c r="BA1552" s="22"/>
      <c r="BB1552" s="22"/>
      <c r="BP1552" s="49"/>
      <c r="BX1552" s="49"/>
    </row>
    <row r="1553" spans="22:76">
      <c r="V1553" s="22"/>
      <c r="W1553" s="22"/>
      <c r="AA1553" s="49"/>
      <c r="AB1553" s="49"/>
      <c r="AF1553" s="49"/>
      <c r="AS1553" s="22"/>
      <c r="AV1553" s="22"/>
      <c r="AX1553" s="22"/>
      <c r="AY1553" s="22"/>
      <c r="BA1553" s="22"/>
      <c r="BB1553" s="22"/>
      <c r="BP1553" s="49"/>
      <c r="BX1553" s="49"/>
    </row>
    <row r="1554" spans="22:76">
      <c r="V1554" s="22"/>
      <c r="W1554" s="22"/>
      <c r="AA1554" s="49"/>
      <c r="AB1554" s="49"/>
      <c r="AF1554" s="49"/>
      <c r="AS1554" s="22"/>
      <c r="AV1554" s="22"/>
      <c r="AX1554" s="22"/>
      <c r="AY1554" s="22"/>
      <c r="BA1554" s="22"/>
      <c r="BB1554" s="22"/>
      <c r="BP1554" s="49"/>
      <c r="BX1554" s="49"/>
    </row>
    <row r="1555" spans="22:76">
      <c r="V1555" s="22"/>
      <c r="W1555" s="22"/>
      <c r="AA1555" s="49"/>
      <c r="AB1555" s="49"/>
      <c r="AF1555" s="49"/>
      <c r="AS1555" s="22"/>
      <c r="AV1555" s="22"/>
      <c r="AX1555" s="22"/>
      <c r="AY1555" s="22"/>
      <c r="BA1555" s="22"/>
      <c r="BB1555" s="22"/>
      <c r="BP1555" s="49"/>
      <c r="BX1555" s="49"/>
    </row>
    <row r="1556" spans="22:76">
      <c r="V1556" s="22"/>
      <c r="W1556" s="22"/>
      <c r="AA1556" s="49"/>
      <c r="AB1556" s="49"/>
      <c r="AF1556" s="49"/>
      <c r="AS1556" s="22"/>
      <c r="AV1556" s="22"/>
      <c r="AX1556" s="22"/>
      <c r="AY1556" s="22"/>
      <c r="BA1556" s="22"/>
      <c r="BB1556" s="22"/>
      <c r="BP1556" s="49"/>
      <c r="BX1556" s="49"/>
    </row>
    <row r="1557" spans="22:76">
      <c r="V1557" s="22"/>
      <c r="W1557" s="22"/>
      <c r="AA1557" s="49"/>
      <c r="AB1557" s="49"/>
      <c r="AF1557" s="49"/>
      <c r="AS1557" s="22"/>
      <c r="AV1557" s="22"/>
      <c r="AX1557" s="22"/>
      <c r="AY1557" s="22"/>
      <c r="BA1557" s="22"/>
      <c r="BB1557" s="22"/>
      <c r="BP1557" s="49"/>
      <c r="BX1557" s="49"/>
    </row>
    <row r="1558" spans="22:76">
      <c r="V1558" s="22"/>
      <c r="W1558" s="22"/>
      <c r="AA1558" s="49"/>
      <c r="AB1558" s="49"/>
      <c r="AF1558" s="49"/>
      <c r="AS1558" s="22"/>
      <c r="AV1558" s="22"/>
      <c r="AX1558" s="22"/>
      <c r="AY1558" s="22"/>
      <c r="BA1558" s="22"/>
      <c r="BB1558" s="22"/>
      <c r="BP1558" s="49"/>
      <c r="BX1558" s="49"/>
    </row>
    <row r="1559" spans="22:76">
      <c r="V1559" s="22"/>
      <c r="W1559" s="22"/>
      <c r="AA1559" s="49"/>
      <c r="AB1559" s="49"/>
      <c r="AF1559" s="49"/>
      <c r="AS1559" s="22"/>
      <c r="AV1559" s="22"/>
      <c r="AX1559" s="22"/>
      <c r="AY1559" s="22"/>
      <c r="BA1559" s="22"/>
      <c r="BB1559" s="22"/>
      <c r="BP1559" s="49"/>
      <c r="BX1559" s="49"/>
    </row>
    <row r="1560" spans="22:76">
      <c r="V1560" s="22"/>
      <c r="W1560" s="22"/>
      <c r="AA1560" s="49"/>
      <c r="AB1560" s="49"/>
      <c r="AF1560" s="49"/>
      <c r="AS1560" s="22"/>
      <c r="AV1560" s="22"/>
      <c r="AX1560" s="22"/>
      <c r="AY1560" s="22"/>
      <c r="BA1560" s="22"/>
      <c r="BB1560" s="22"/>
      <c r="BP1560" s="49"/>
      <c r="BX1560" s="49"/>
    </row>
    <row r="1561" spans="22:76">
      <c r="V1561" s="22"/>
      <c r="W1561" s="22"/>
      <c r="AA1561" s="49"/>
      <c r="AB1561" s="49"/>
      <c r="AF1561" s="49"/>
      <c r="AS1561" s="22"/>
      <c r="AV1561" s="22"/>
      <c r="AX1561" s="22"/>
      <c r="AY1561" s="22"/>
      <c r="BA1561" s="22"/>
      <c r="BB1561" s="22"/>
      <c r="BP1561" s="49"/>
      <c r="BX1561" s="49"/>
    </row>
    <row r="1562" spans="22:76">
      <c r="V1562" s="22"/>
      <c r="W1562" s="22"/>
      <c r="AA1562" s="49"/>
      <c r="AB1562" s="49"/>
      <c r="AF1562" s="49"/>
      <c r="AS1562" s="22"/>
      <c r="AV1562" s="22"/>
      <c r="AX1562" s="22"/>
      <c r="AY1562" s="22"/>
      <c r="BA1562" s="22"/>
      <c r="BB1562" s="22"/>
      <c r="BP1562" s="49"/>
      <c r="BX1562" s="49"/>
    </row>
    <row r="1563" spans="22:76">
      <c r="V1563" s="22"/>
      <c r="W1563" s="22"/>
      <c r="AA1563" s="49"/>
      <c r="AB1563" s="49"/>
      <c r="AF1563" s="49"/>
      <c r="AS1563" s="22"/>
      <c r="AV1563" s="22"/>
      <c r="AX1563" s="22"/>
      <c r="AY1563" s="22"/>
      <c r="BA1563" s="22"/>
      <c r="BB1563" s="22"/>
      <c r="BP1563" s="49"/>
      <c r="BX1563" s="49"/>
    </row>
    <row r="1564" spans="22:76">
      <c r="V1564" s="22"/>
      <c r="W1564" s="22"/>
      <c r="AA1564" s="49"/>
      <c r="AB1564" s="49"/>
      <c r="AF1564" s="49"/>
      <c r="AS1564" s="22"/>
      <c r="AV1564" s="22"/>
      <c r="AX1564" s="22"/>
      <c r="AY1564" s="22"/>
      <c r="BA1564" s="22"/>
      <c r="BB1564" s="22"/>
      <c r="BP1564" s="49"/>
      <c r="BX1564" s="49"/>
    </row>
    <row r="1565" spans="22:76">
      <c r="V1565" s="22"/>
      <c r="W1565" s="22"/>
      <c r="AA1565" s="49"/>
      <c r="AB1565" s="49"/>
      <c r="AF1565" s="49"/>
      <c r="AS1565" s="22"/>
      <c r="AV1565" s="22"/>
      <c r="AX1565" s="22"/>
      <c r="AY1565" s="22"/>
      <c r="BA1565" s="22"/>
      <c r="BB1565" s="22"/>
      <c r="BP1565" s="49"/>
      <c r="BX1565" s="49"/>
    </row>
    <row r="1566" spans="22:76">
      <c r="V1566" s="22"/>
      <c r="W1566" s="22"/>
      <c r="AA1566" s="49"/>
      <c r="AB1566" s="49"/>
      <c r="AF1566" s="49"/>
      <c r="AS1566" s="22"/>
      <c r="AV1566" s="22"/>
      <c r="AX1566" s="22"/>
      <c r="AY1566" s="22"/>
      <c r="BA1566" s="22"/>
      <c r="BB1566" s="22"/>
      <c r="BP1566" s="49"/>
      <c r="BX1566" s="49"/>
    </row>
    <row r="1567" spans="22:76">
      <c r="V1567" s="22"/>
      <c r="W1567" s="22"/>
      <c r="AA1567" s="49"/>
      <c r="AB1567" s="49"/>
      <c r="AF1567" s="49"/>
      <c r="AS1567" s="22"/>
      <c r="AV1567" s="22"/>
      <c r="AX1567" s="22"/>
      <c r="AY1567" s="22"/>
      <c r="BA1567" s="22"/>
      <c r="BB1567" s="22"/>
      <c r="BP1567" s="49"/>
      <c r="BX1567" s="49"/>
    </row>
    <row r="1568" spans="22:76">
      <c r="V1568" s="22"/>
      <c r="W1568" s="22"/>
      <c r="AA1568" s="49"/>
      <c r="AB1568" s="49"/>
      <c r="AF1568" s="49"/>
      <c r="AS1568" s="22"/>
      <c r="AV1568" s="22"/>
      <c r="AX1568" s="22"/>
      <c r="AY1568" s="22"/>
      <c r="BA1568" s="22"/>
      <c r="BB1568" s="22"/>
      <c r="BP1568" s="49"/>
      <c r="BX1568" s="49"/>
    </row>
    <row r="1569" spans="22:76">
      <c r="V1569" s="22"/>
      <c r="W1569" s="22"/>
      <c r="AA1569" s="49"/>
      <c r="AB1569" s="49"/>
      <c r="AF1569" s="49"/>
      <c r="AS1569" s="22"/>
      <c r="AV1569" s="22"/>
      <c r="AX1569" s="22"/>
      <c r="AY1569" s="22"/>
      <c r="BA1569" s="22"/>
      <c r="BB1569" s="22"/>
      <c r="BP1569" s="49"/>
      <c r="BX1569" s="49"/>
    </row>
    <row r="1570" spans="22:76">
      <c r="V1570" s="22"/>
      <c r="W1570" s="22"/>
      <c r="AA1570" s="49"/>
      <c r="AB1570" s="49"/>
      <c r="AF1570" s="49"/>
      <c r="AS1570" s="22"/>
      <c r="AV1570" s="22"/>
      <c r="AX1570" s="22"/>
      <c r="AY1570" s="22"/>
      <c r="BA1570" s="22"/>
      <c r="BB1570" s="22"/>
      <c r="BP1570" s="49"/>
      <c r="BX1570" s="49"/>
    </row>
    <row r="1571" spans="22:76">
      <c r="V1571" s="22"/>
      <c r="W1571" s="22"/>
      <c r="AA1571" s="49"/>
      <c r="AB1571" s="49"/>
      <c r="AF1571" s="49"/>
      <c r="AS1571" s="22"/>
      <c r="AV1571" s="22"/>
      <c r="AX1571" s="22"/>
      <c r="AY1571" s="22"/>
      <c r="BA1571" s="22"/>
      <c r="BB1571" s="22"/>
      <c r="BP1571" s="49"/>
      <c r="BX1571" s="49"/>
    </row>
    <row r="1572" spans="22:76">
      <c r="V1572" s="22"/>
      <c r="W1572" s="22"/>
      <c r="AA1572" s="49"/>
      <c r="AB1572" s="49"/>
      <c r="AF1572" s="49"/>
      <c r="AS1572" s="22"/>
      <c r="AV1572" s="22"/>
      <c r="AX1572" s="22"/>
      <c r="AY1572" s="22"/>
      <c r="BA1572" s="22"/>
      <c r="BB1572" s="22"/>
      <c r="BP1572" s="49"/>
      <c r="BX1572" s="49"/>
    </row>
    <row r="1573" spans="22:76">
      <c r="V1573" s="22"/>
      <c r="W1573" s="22"/>
      <c r="AA1573" s="49"/>
      <c r="AB1573" s="49"/>
      <c r="AF1573" s="49"/>
      <c r="AS1573" s="22"/>
      <c r="AV1573" s="22"/>
      <c r="AX1573" s="22"/>
      <c r="AY1573" s="22"/>
      <c r="BA1573" s="22"/>
      <c r="BB1573" s="22"/>
      <c r="BP1573" s="49"/>
      <c r="BX1573" s="49"/>
    </row>
    <row r="1574" spans="22:76">
      <c r="V1574" s="22"/>
      <c r="W1574" s="22"/>
      <c r="AA1574" s="49"/>
      <c r="AB1574" s="49"/>
      <c r="AF1574" s="49"/>
      <c r="AS1574" s="22"/>
      <c r="AV1574" s="22"/>
      <c r="AX1574" s="22"/>
      <c r="AY1574" s="22"/>
      <c r="BA1574" s="22"/>
      <c r="BB1574" s="22"/>
      <c r="BP1574" s="49"/>
      <c r="BX1574" s="49"/>
    </row>
    <row r="1575" spans="22:76">
      <c r="V1575" s="22"/>
      <c r="W1575" s="22"/>
      <c r="AA1575" s="49"/>
      <c r="AB1575" s="49"/>
      <c r="AF1575" s="49"/>
      <c r="AS1575" s="22"/>
      <c r="AV1575" s="22"/>
      <c r="AX1575" s="22"/>
      <c r="AY1575" s="22"/>
      <c r="BA1575" s="22"/>
      <c r="BB1575" s="22"/>
      <c r="BP1575" s="49"/>
      <c r="BX1575" s="49"/>
    </row>
    <row r="1576" spans="22:76">
      <c r="V1576" s="22"/>
      <c r="W1576" s="22"/>
      <c r="AA1576" s="49"/>
      <c r="AB1576" s="49"/>
      <c r="AF1576" s="49"/>
      <c r="AS1576" s="22"/>
      <c r="AV1576" s="22"/>
      <c r="AX1576" s="22"/>
      <c r="AY1576" s="22"/>
      <c r="BA1576" s="22"/>
      <c r="BB1576" s="22"/>
      <c r="BP1576" s="49"/>
      <c r="BX1576" s="49"/>
    </row>
    <row r="1577" spans="22:76">
      <c r="V1577" s="22"/>
      <c r="W1577" s="22"/>
      <c r="AA1577" s="49"/>
      <c r="AB1577" s="49"/>
      <c r="AF1577" s="49"/>
      <c r="AS1577" s="22"/>
      <c r="AV1577" s="22"/>
      <c r="AX1577" s="22"/>
      <c r="AY1577" s="22"/>
      <c r="BA1577" s="22"/>
      <c r="BB1577" s="22"/>
      <c r="BP1577" s="49"/>
      <c r="BX1577" s="49"/>
    </row>
    <row r="1578" spans="22:76">
      <c r="V1578" s="22"/>
      <c r="W1578" s="22"/>
      <c r="AA1578" s="49"/>
      <c r="AB1578" s="49"/>
      <c r="AF1578" s="49"/>
      <c r="AS1578" s="22"/>
      <c r="AV1578" s="22"/>
      <c r="AX1578" s="22"/>
      <c r="AY1578" s="22"/>
      <c r="BA1578" s="22"/>
      <c r="BB1578" s="22"/>
      <c r="BP1578" s="49"/>
      <c r="BX1578" s="49"/>
    </row>
    <row r="1579" spans="22:76">
      <c r="V1579" s="22"/>
      <c r="W1579" s="22"/>
      <c r="AA1579" s="49"/>
      <c r="AB1579" s="49"/>
      <c r="AF1579" s="49"/>
      <c r="AS1579" s="22"/>
      <c r="AV1579" s="22"/>
      <c r="AX1579" s="22"/>
      <c r="AY1579" s="22"/>
      <c r="BA1579" s="22"/>
      <c r="BB1579" s="22"/>
      <c r="BP1579" s="49"/>
      <c r="BX1579" s="49"/>
    </row>
    <row r="1580" spans="22:76">
      <c r="V1580" s="22"/>
      <c r="W1580" s="22"/>
      <c r="AA1580" s="49"/>
      <c r="AB1580" s="49"/>
      <c r="AF1580" s="49"/>
      <c r="AS1580" s="22"/>
      <c r="AV1580" s="22"/>
      <c r="AX1580" s="22"/>
      <c r="AY1580" s="22"/>
      <c r="BA1580" s="22"/>
      <c r="BB1580" s="22"/>
      <c r="BP1580" s="49"/>
      <c r="BX1580" s="49"/>
    </row>
    <row r="1581" spans="22:76">
      <c r="V1581" s="22"/>
      <c r="W1581" s="22"/>
      <c r="AA1581" s="49"/>
      <c r="AB1581" s="49"/>
      <c r="AF1581" s="49"/>
      <c r="AS1581" s="22"/>
      <c r="AV1581" s="22"/>
      <c r="AX1581" s="22"/>
      <c r="AY1581" s="22"/>
      <c r="BA1581" s="22"/>
      <c r="BB1581" s="22"/>
      <c r="BP1581" s="49"/>
      <c r="BX1581" s="49"/>
    </row>
    <row r="1582" spans="22:76">
      <c r="V1582" s="22"/>
      <c r="W1582" s="22"/>
      <c r="AA1582" s="49"/>
      <c r="AB1582" s="49"/>
      <c r="AF1582" s="49"/>
      <c r="AS1582" s="22"/>
      <c r="AV1582" s="22"/>
      <c r="AX1582" s="22"/>
      <c r="AY1582" s="22"/>
      <c r="BA1582" s="22"/>
      <c r="BB1582" s="22"/>
      <c r="BP1582" s="49"/>
      <c r="BX1582" s="49"/>
    </row>
    <row r="1583" spans="22:76">
      <c r="V1583" s="22"/>
      <c r="W1583" s="22"/>
      <c r="AA1583" s="49"/>
      <c r="AB1583" s="49"/>
      <c r="AF1583" s="49"/>
      <c r="AS1583" s="22"/>
      <c r="AV1583" s="22"/>
      <c r="AX1583" s="22"/>
      <c r="AY1583" s="22"/>
      <c r="BA1583" s="22"/>
      <c r="BB1583" s="22"/>
      <c r="BP1583" s="49"/>
      <c r="BX1583" s="49"/>
    </row>
    <row r="1584" spans="22:76">
      <c r="V1584" s="22"/>
      <c r="W1584" s="22"/>
      <c r="AA1584" s="49"/>
      <c r="AB1584" s="49"/>
      <c r="AF1584" s="49"/>
      <c r="AS1584" s="22"/>
      <c r="AV1584" s="22"/>
      <c r="AX1584" s="22"/>
      <c r="AY1584" s="22"/>
      <c r="BA1584" s="22"/>
      <c r="BB1584" s="22"/>
      <c r="BP1584" s="49"/>
      <c r="BX1584" s="49"/>
    </row>
    <row r="1585" spans="22:76">
      <c r="V1585" s="22"/>
      <c r="W1585" s="22"/>
      <c r="AA1585" s="49"/>
      <c r="AB1585" s="49"/>
      <c r="AF1585" s="49"/>
      <c r="AS1585" s="22"/>
      <c r="AV1585" s="22"/>
      <c r="AX1585" s="22"/>
      <c r="AY1585" s="22"/>
      <c r="BA1585" s="22"/>
      <c r="BB1585" s="22"/>
      <c r="BP1585" s="49"/>
      <c r="BX1585" s="49"/>
    </row>
    <row r="1586" spans="22:76">
      <c r="V1586" s="22"/>
      <c r="W1586" s="22"/>
      <c r="AA1586" s="49"/>
      <c r="AB1586" s="49"/>
      <c r="AF1586" s="49"/>
      <c r="AS1586" s="22"/>
      <c r="AV1586" s="22"/>
      <c r="AX1586" s="22"/>
      <c r="AY1586" s="22"/>
      <c r="BA1586" s="22"/>
      <c r="BB1586" s="22"/>
      <c r="BP1586" s="49"/>
      <c r="BX1586" s="49"/>
    </row>
    <row r="1587" spans="22:76">
      <c r="V1587" s="22"/>
      <c r="W1587" s="22"/>
      <c r="AA1587" s="49"/>
      <c r="AB1587" s="49"/>
      <c r="AF1587" s="49"/>
      <c r="AS1587" s="22"/>
      <c r="AV1587" s="22"/>
      <c r="AX1587" s="22"/>
      <c r="AY1587" s="22"/>
      <c r="BA1587" s="22"/>
      <c r="BB1587" s="22"/>
      <c r="BP1587" s="49"/>
      <c r="BX1587" s="49"/>
    </row>
    <row r="1588" spans="22:76">
      <c r="V1588" s="22"/>
      <c r="W1588" s="22"/>
      <c r="AA1588" s="49"/>
      <c r="AB1588" s="49"/>
      <c r="AF1588" s="49"/>
      <c r="AS1588" s="22"/>
      <c r="AV1588" s="22"/>
      <c r="AX1588" s="22"/>
      <c r="AY1588" s="22"/>
      <c r="BA1588" s="22"/>
      <c r="BB1588" s="22"/>
      <c r="BP1588" s="49"/>
      <c r="BX1588" s="49"/>
    </row>
    <row r="1589" spans="22:76">
      <c r="V1589" s="22"/>
      <c r="W1589" s="22"/>
      <c r="AA1589" s="49"/>
      <c r="AB1589" s="49"/>
      <c r="AF1589" s="49"/>
      <c r="AS1589" s="22"/>
      <c r="AV1589" s="22"/>
      <c r="AX1589" s="22"/>
      <c r="AY1589" s="22"/>
      <c r="BA1589" s="22"/>
      <c r="BB1589" s="22"/>
      <c r="BP1589" s="49"/>
      <c r="BX1589" s="49"/>
    </row>
    <row r="1590" spans="22:76">
      <c r="V1590" s="22"/>
      <c r="W1590" s="22"/>
      <c r="AA1590" s="49"/>
      <c r="AB1590" s="49"/>
      <c r="AF1590" s="49"/>
      <c r="AS1590" s="22"/>
      <c r="AV1590" s="22"/>
      <c r="AX1590" s="22"/>
      <c r="AY1590" s="22"/>
      <c r="BA1590" s="22"/>
      <c r="BB1590" s="22"/>
      <c r="BP1590" s="49"/>
      <c r="BX1590" s="49"/>
    </row>
    <row r="1591" spans="22:76">
      <c r="V1591" s="22"/>
      <c r="W1591" s="22"/>
      <c r="AA1591" s="49"/>
      <c r="AB1591" s="49"/>
      <c r="AF1591" s="49"/>
      <c r="AS1591" s="22"/>
      <c r="AV1591" s="22"/>
      <c r="AX1591" s="22"/>
      <c r="AY1591" s="22"/>
      <c r="BA1591" s="22"/>
      <c r="BB1591" s="22"/>
      <c r="BP1591" s="49"/>
      <c r="BX1591" s="49"/>
    </row>
    <row r="1592" spans="22:76">
      <c r="V1592" s="22"/>
      <c r="W1592" s="22"/>
      <c r="AA1592" s="49"/>
      <c r="AB1592" s="49"/>
      <c r="AF1592" s="49"/>
      <c r="AS1592" s="22"/>
      <c r="AV1592" s="22"/>
      <c r="AX1592" s="22"/>
      <c r="AY1592" s="22"/>
      <c r="BA1592" s="22"/>
      <c r="BB1592" s="22"/>
      <c r="BP1592" s="49"/>
      <c r="BX1592" s="49"/>
    </row>
    <row r="1593" spans="22:76">
      <c r="V1593" s="22"/>
      <c r="W1593" s="22"/>
      <c r="AA1593" s="49"/>
      <c r="AB1593" s="49"/>
      <c r="AF1593" s="49"/>
      <c r="AS1593" s="22"/>
      <c r="AV1593" s="22"/>
      <c r="AX1593" s="22"/>
      <c r="AY1593" s="22"/>
      <c r="BA1593" s="22"/>
      <c r="BB1593" s="22"/>
      <c r="BP1593" s="49"/>
      <c r="BX1593" s="49"/>
    </row>
    <row r="1594" spans="22:76">
      <c r="V1594" s="22"/>
      <c r="W1594" s="22"/>
      <c r="AA1594" s="49"/>
      <c r="AB1594" s="49"/>
      <c r="AF1594" s="49"/>
      <c r="AS1594" s="22"/>
      <c r="AV1594" s="22"/>
      <c r="AX1594" s="22"/>
      <c r="AY1594" s="22"/>
      <c r="BA1594" s="22"/>
      <c r="BB1594" s="22"/>
      <c r="BP1594" s="49"/>
      <c r="BX1594" s="49"/>
    </row>
    <row r="1595" spans="22:76">
      <c r="V1595" s="22"/>
      <c r="W1595" s="22"/>
      <c r="AA1595" s="49"/>
      <c r="AB1595" s="49"/>
      <c r="AF1595" s="49"/>
      <c r="AS1595" s="22"/>
      <c r="AV1595" s="22"/>
      <c r="AX1595" s="22"/>
      <c r="AY1595" s="22"/>
      <c r="BA1595" s="22"/>
      <c r="BB1595" s="22"/>
      <c r="BP1595" s="49"/>
      <c r="BX1595" s="49"/>
    </row>
    <row r="1596" spans="22:76">
      <c r="V1596" s="22"/>
      <c r="W1596" s="22"/>
      <c r="AA1596" s="49"/>
      <c r="AB1596" s="49"/>
      <c r="AF1596" s="49"/>
      <c r="AS1596" s="22"/>
      <c r="AV1596" s="22"/>
      <c r="AX1596" s="22"/>
      <c r="AY1596" s="22"/>
      <c r="BA1596" s="22"/>
      <c r="BB1596" s="22"/>
      <c r="BP1596" s="49"/>
      <c r="BX1596" s="49"/>
    </row>
    <row r="1597" spans="22:76">
      <c r="V1597" s="22"/>
      <c r="W1597" s="22"/>
      <c r="AA1597" s="49"/>
      <c r="AB1597" s="49"/>
      <c r="AF1597" s="49"/>
      <c r="AS1597" s="22"/>
      <c r="AV1597" s="22"/>
      <c r="AX1597" s="22"/>
      <c r="AY1597" s="22"/>
      <c r="BA1597" s="22"/>
      <c r="BB1597" s="22"/>
      <c r="BP1597" s="49"/>
      <c r="BX1597" s="49"/>
    </row>
    <row r="1598" spans="22:76">
      <c r="V1598" s="22"/>
      <c r="W1598" s="22"/>
      <c r="AA1598" s="49"/>
      <c r="AB1598" s="49"/>
      <c r="AF1598" s="49"/>
      <c r="AS1598" s="22"/>
      <c r="AV1598" s="22"/>
      <c r="AX1598" s="22"/>
      <c r="AY1598" s="22"/>
      <c r="BA1598" s="22"/>
      <c r="BB1598" s="22"/>
      <c r="BP1598" s="49"/>
      <c r="BX1598" s="49"/>
    </row>
    <row r="1599" spans="22:76">
      <c r="V1599" s="22"/>
      <c r="W1599" s="22"/>
      <c r="AA1599" s="49"/>
      <c r="AB1599" s="49"/>
      <c r="AF1599" s="49"/>
      <c r="AS1599" s="22"/>
      <c r="AV1599" s="22"/>
      <c r="AX1599" s="22"/>
      <c r="AY1599" s="22"/>
      <c r="BA1599" s="22"/>
      <c r="BB1599" s="22"/>
      <c r="BP1599" s="49"/>
      <c r="BX1599" s="49"/>
    </row>
    <row r="1600" spans="22:76">
      <c r="V1600" s="22"/>
      <c r="W1600" s="22"/>
      <c r="AA1600" s="49"/>
      <c r="AB1600" s="49"/>
      <c r="AF1600" s="49"/>
      <c r="AS1600" s="22"/>
      <c r="AV1600" s="22"/>
      <c r="AX1600" s="22"/>
      <c r="AY1600" s="22"/>
      <c r="BA1600" s="22"/>
      <c r="BB1600" s="22"/>
      <c r="BP1600" s="49"/>
      <c r="BX1600" s="49"/>
    </row>
    <row r="1601" spans="22:76">
      <c r="V1601" s="22"/>
      <c r="W1601" s="22"/>
      <c r="AA1601" s="49"/>
      <c r="AB1601" s="49"/>
      <c r="AF1601" s="49"/>
      <c r="AS1601" s="22"/>
      <c r="AV1601" s="22"/>
      <c r="AX1601" s="22"/>
      <c r="AY1601" s="22"/>
      <c r="BA1601" s="22"/>
      <c r="BB1601" s="22"/>
      <c r="BP1601" s="49"/>
      <c r="BX1601" s="49"/>
    </row>
    <row r="1602" spans="22:76">
      <c r="V1602" s="22"/>
      <c r="W1602" s="22"/>
      <c r="AA1602" s="49"/>
      <c r="AB1602" s="49"/>
      <c r="AF1602" s="49"/>
      <c r="AS1602" s="22"/>
      <c r="AV1602" s="22"/>
      <c r="AX1602" s="22"/>
      <c r="AY1602" s="22"/>
      <c r="BA1602" s="22"/>
      <c r="BB1602" s="22"/>
      <c r="BP1602" s="49"/>
      <c r="BX1602" s="49"/>
    </row>
    <row r="1603" spans="22:76">
      <c r="V1603" s="22"/>
      <c r="W1603" s="22"/>
      <c r="AA1603" s="49"/>
      <c r="AB1603" s="49"/>
      <c r="AF1603" s="49"/>
      <c r="AS1603" s="22"/>
      <c r="AV1603" s="22"/>
      <c r="AX1603" s="22"/>
      <c r="AY1603" s="22"/>
      <c r="BA1603" s="22"/>
      <c r="BB1603" s="22"/>
      <c r="BP1603" s="49"/>
      <c r="BX1603" s="49"/>
    </row>
    <row r="1604" spans="22:76">
      <c r="V1604" s="22"/>
      <c r="W1604" s="22"/>
      <c r="AA1604" s="49"/>
      <c r="AB1604" s="49"/>
      <c r="AF1604" s="49"/>
      <c r="AS1604" s="22"/>
      <c r="AV1604" s="22"/>
      <c r="AX1604" s="22"/>
      <c r="AY1604" s="22"/>
      <c r="BA1604" s="22"/>
      <c r="BB1604" s="22"/>
      <c r="BP1604" s="49"/>
      <c r="BX1604" s="49"/>
    </row>
    <row r="1605" spans="22:76">
      <c r="V1605" s="22"/>
      <c r="W1605" s="22"/>
      <c r="AA1605" s="49"/>
      <c r="AB1605" s="49"/>
      <c r="AF1605" s="49"/>
      <c r="AS1605" s="22"/>
      <c r="AV1605" s="22"/>
      <c r="AX1605" s="22"/>
      <c r="AY1605" s="22"/>
      <c r="BA1605" s="22"/>
      <c r="BB1605" s="22"/>
      <c r="BP1605" s="49"/>
      <c r="BX1605" s="49"/>
    </row>
    <row r="1606" spans="22:76">
      <c r="V1606" s="22"/>
      <c r="W1606" s="22"/>
      <c r="AA1606" s="49"/>
      <c r="AB1606" s="49"/>
      <c r="AF1606" s="49"/>
      <c r="AS1606" s="22"/>
      <c r="AV1606" s="22"/>
      <c r="AX1606" s="22"/>
      <c r="AY1606" s="22"/>
      <c r="BA1606" s="22"/>
      <c r="BB1606" s="22"/>
      <c r="BP1606" s="49"/>
      <c r="BX1606" s="49"/>
    </row>
    <row r="1607" spans="22:76">
      <c r="V1607" s="22"/>
      <c r="W1607" s="22"/>
      <c r="AA1607" s="49"/>
      <c r="AB1607" s="49"/>
      <c r="AF1607" s="49"/>
      <c r="AS1607" s="22"/>
      <c r="AV1607" s="22"/>
      <c r="AX1607" s="22"/>
      <c r="AY1607" s="22"/>
      <c r="BA1607" s="22"/>
      <c r="BB1607" s="22"/>
      <c r="BP1607" s="49"/>
      <c r="BX1607" s="49"/>
    </row>
    <row r="1608" spans="22:76">
      <c r="V1608" s="22"/>
      <c r="W1608" s="22"/>
      <c r="AA1608" s="49"/>
      <c r="AB1608" s="49"/>
      <c r="AF1608" s="49"/>
      <c r="AS1608" s="22"/>
      <c r="AV1608" s="22"/>
      <c r="AX1608" s="22"/>
      <c r="AY1608" s="22"/>
      <c r="BA1608" s="22"/>
      <c r="BB1608" s="22"/>
      <c r="BP1608" s="49"/>
      <c r="BX1608" s="49"/>
    </row>
    <row r="1609" spans="22:76">
      <c r="V1609" s="22"/>
      <c r="W1609" s="22"/>
      <c r="AA1609" s="49"/>
      <c r="AB1609" s="49"/>
      <c r="AF1609" s="49"/>
      <c r="AS1609" s="22"/>
      <c r="AV1609" s="22"/>
      <c r="AX1609" s="22"/>
      <c r="AY1609" s="22"/>
      <c r="BA1609" s="22"/>
      <c r="BB1609" s="22"/>
      <c r="BP1609" s="49"/>
      <c r="BX1609" s="49"/>
    </row>
    <row r="1610" spans="22:76">
      <c r="V1610" s="22"/>
      <c r="W1610" s="22"/>
      <c r="AA1610" s="49"/>
      <c r="AB1610" s="49"/>
      <c r="AF1610" s="49"/>
      <c r="AS1610" s="22"/>
      <c r="AV1610" s="22"/>
      <c r="AX1610" s="22"/>
      <c r="AY1610" s="22"/>
      <c r="BA1610" s="22"/>
      <c r="BB1610" s="22"/>
      <c r="BP1610" s="49"/>
      <c r="BX1610" s="49"/>
    </row>
    <row r="1611" spans="22:76">
      <c r="V1611" s="22"/>
      <c r="W1611" s="22"/>
      <c r="AA1611" s="49"/>
      <c r="AB1611" s="49"/>
      <c r="AF1611" s="49"/>
      <c r="AS1611" s="22"/>
      <c r="AV1611" s="22"/>
      <c r="AX1611" s="22"/>
      <c r="AY1611" s="22"/>
      <c r="BA1611" s="22"/>
      <c r="BB1611" s="22"/>
      <c r="BP1611" s="49"/>
      <c r="BX1611" s="49"/>
    </row>
    <row r="1612" spans="22:76">
      <c r="V1612" s="22"/>
      <c r="W1612" s="22"/>
      <c r="AA1612" s="49"/>
      <c r="AB1612" s="49"/>
      <c r="AF1612" s="49"/>
      <c r="AS1612" s="22"/>
      <c r="AV1612" s="22"/>
      <c r="AX1612" s="22"/>
      <c r="AY1612" s="22"/>
      <c r="BA1612" s="22"/>
      <c r="BB1612" s="22"/>
      <c r="BP1612" s="49"/>
      <c r="BX1612" s="49"/>
    </row>
    <row r="1613" spans="22:76">
      <c r="V1613" s="22"/>
      <c r="W1613" s="22"/>
      <c r="AA1613" s="49"/>
      <c r="AB1613" s="49"/>
      <c r="AF1613" s="49"/>
      <c r="AS1613" s="22"/>
      <c r="AV1613" s="22"/>
      <c r="AX1613" s="22"/>
      <c r="AY1613" s="22"/>
      <c r="BA1613" s="22"/>
      <c r="BB1613" s="22"/>
      <c r="BP1613" s="49"/>
      <c r="BX1613" s="49"/>
    </row>
    <row r="1614" spans="22:76">
      <c r="V1614" s="22"/>
      <c r="W1614" s="22"/>
      <c r="AA1614" s="49"/>
      <c r="AB1614" s="49"/>
      <c r="AF1614" s="49"/>
      <c r="AS1614" s="22"/>
      <c r="AV1614" s="22"/>
      <c r="AX1614" s="22"/>
      <c r="AY1614" s="22"/>
      <c r="BA1614" s="22"/>
      <c r="BB1614" s="22"/>
      <c r="BP1614" s="49"/>
      <c r="BX1614" s="49"/>
    </row>
    <row r="1615" spans="22:76">
      <c r="V1615" s="22"/>
      <c r="W1615" s="22"/>
      <c r="AA1615" s="49"/>
      <c r="AB1615" s="49"/>
      <c r="AF1615" s="49"/>
      <c r="AS1615" s="22"/>
      <c r="AV1615" s="22"/>
      <c r="AX1615" s="22"/>
      <c r="AY1615" s="22"/>
      <c r="BA1615" s="22"/>
      <c r="BB1615" s="22"/>
      <c r="BP1615" s="49"/>
      <c r="BX1615" s="49"/>
    </row>
    <row r="1616" spans="22:76">
      <c r="V1616" s="22"/>
      <c r="W1616" s="22"/>
      <c r="AA1616" s="49"/>
      <c r="AB1616" s="49"/>
      <c r="AF1616" s="49"/>
      <c r="AS1616" s="22"/>
      <c r="AV1616" s="22"/>
      <c r="AX1616" s="22"/>
      <c r="AY1616" s="22"/>
      <c r="BA1616" s="22"/>
      <c r="BB1616" s="22"/>
      <c r="BP1616" s="49"/>
      <c r="BX1616" s="49"/>
    </row>
    <row r="1617" spans="22:76">
      <c r="V1617" s="22"/>
      <c r="W1617" s="22"/>
      <c r="AA1617" s="49"/>
      <c r="AB1617" s="49"/>
      <c r="AF1617" s="49"/>
      <c r="AS1617" s="22"/>
      <c r="AV1617" s="22"/>
      <c r="AX1617" s="22"/>
      <c r="AY1617" s="22"/>
      <c r="BA1617" s="22"/>
      <c r="BB1617" s="22"/>
      <c r="BP1617" s="49"/>
      <c r="BX1617" s="49"/>
    </row>
    <row r="1618" spans="22:76">
      <c r="V1618" s="22"/>
      <c r="W1618" s="22"/>
      <c r="AA1618" s="49"/>
      <c r="AB1618" s="49"/>
      <c r="AF1618" s="49"/>
      <c r="AS1618" s="22"/>
      <c r="AV1618" s="22"/>
      <c r="AX1618" s="22"/>
      <c r="AY1618" s="22"/>
      <c r="BA1618" s="22"/>
      <c r="BB1618" s="22"/>
      <c r="BP1618" s="49"/>
      <c r="BX1618" s="49"/>
    </row>
    <row r="1619" spans="22:76">
      <c r="V1619" s="22"/>
      <c r="W1619" s="22"/>
      <c r="AA1619" s="49"/>
      <c r="AB1619" s="49"/>
      <c r="AF1619" s="49"/>
      <c r="AS1619" s="22"/>
      <c r="AV1619" s="22"/>
      <c r="AX1619" s="22"/>
      <c r="AY1619" s="22"/>
      <c r="BA1619" s="22"/>
      <c r="BB1619" s="22"/>
      <c r="BP1619" s="49"/>
      <c r="BX1619" s="49"/>
    </row>
    <row r="1620" spans="22:76">
      <c r="V1620" s="22"/>
      <c r="W1620" s="22"/>
      <c r="AA1620" s="49"/>
      <c r="AB1620" s="49"/>
      <c r="AF1620" s="49"/>
      <c r="AS1620" s="22"/>
      <c r="AV1620" s="22"/>
      <c r="AX1620" s="22"/>
      <c r="AY1620" s="22"/>
      <c r="BA1620" s="22"/>
      <c r="BB1620" s="22"/>
      <c r="BP1620" s="49"/>
      <c r="BX1620" s="49"/>
    </row>
    <row r="1621" spans="22:76">
      <c r="V1621" s="22"/>
      <c r="W1621" s="22"/>
      <c r="AA1621" s="49"/>
      <c r="AB1621" s="49"/>
      <c r="AF1621" s="49"/>
      <c r="AS1621" s="22"/>
      <c r="AV1621" s="22"/>
      <c r="AX1621" s="22"/>
      <c r="AY1621" s="22"/>
      <c r="BA1621" s="22"/>
      <c r="BB1621" s="22"/>
      <c r="BP1621" s="49"/>
      <c r="BX1621" s="49"/>
    </row>
    <row r="1622" spans="22:76">
      <c r="V1622" s="22"/>
      <c r="W1622" s="22"/>
      <c r="AA1622" s="49"/>
      <c r="AB1622" s="49"/>
      <c r="AF1622" s="49"/>
      <c r="AS1622" s="22"/>
      <c r="AV1622" s="22"/>
      <c r="AX1622" s="22"/>
      <c r="AY1622" s="22"/>
      <c r="BA1622" s="22"/>
      <c r="BB1622" s="22"/>
      <c r="BP1622" s="49"/>
      <c r="BX1622" s="49"/>
    </row>
    <row r="1623" spans="22:76">
      <c r="V1623" s="22"/>
      <c r="W1623" s="22"/>
      <c r="AA1623" s="49"/>
      <c r="AB1623" s="49"/>
      <c r="AF1623" s="49"/>
      <c r="AS1623" s="22"/>
      <c r="AV1623" s="22"/>
      <c r="AX1623" s="22"/>
      <c r="AY1623" s="22"/>
      <c r="BA1623" s="22"/>
      <c r="BB1623" s="22"/>
      <c r="BP1623" s="49"/>
      <c r="BX1623" s="49"/>
    </row>
    <row r="1624" spans="22:76">
      <c r="V1624" s="22"/>
      <c r="W1624" s="22"/>
      <c r="AA1624" s="49"/>
      <c r="AB1624" s="49"/>
      <c r="AF1624" s="49"/>
      <c r="AS1624" s="22"/>
      <c r="AV1624" s="22"/>
      <c r="AX1624" s="22"/>
      <c r="AY1624" s="22"/>
      <c r="BA1624" s="22"/>
      <c r="BB1624" s="22"/>
      <c r="BP1624" s="49"/>
      <c r="BX1624" s="49"/>
    </row>
    <row r="1625" spans="22:76">
      <c r="V1625" s="22"/>
      <c r="W1625" s="22"/>
      <c r="AA1625" s="49"/>
      <c r="AB1625" s="49"/>
      <c r="AF1625" s="49"/>
      <c r="AS1625" s="22"/>
      <c r="AV1625" s="22"/>
      <c r="AX1625" s="22"/>
      <c r="AY1625" s="22"/>
      <c r="BA1625" s="22"/>
      <c r="BB1625" s="22"/>
      <c r="BP1625" s="49"/>
      <c r="BX1625" s="49"/>
    </row>
    <row r="1626" spans="22:76">
      <c r="V1626" s="22"/>
      <c r="W1626" s="22"/>
      <c r="AA1626" s="49"/>
      <c r="AB1626" s="49"/>
      <c r="AF1626" s="49"/>
      <c r="AS1626" s="22"/>
      <c r="AV1626" s="22"/>
      <c r="AX1626" s="22"/>
      <c r="AY1626" s="22"/>
      <c r="BA1626" s="22"/>
      <c r="BB1626" s="22"/>
      <c r="BP1626" s="49"/>
      <c r="BX1626" s="49"/>
    </row>
    <row r="1627" spans="22:76">
      <c r="V1627" s="22"/>
      <c r="W1627" s="22"/>
      <c r="AA1627" s="49"/>
      <c r="AB1627" s="49"/>
      <c r="AF1627" s="49"/>
      <c r="AS1627" s="22"/>
      <c r="AV1627" s="22"/>
      <c r="AX1627" s="22"/>
      <c r="AY1627" s="22"/>
      <c r="BA1627" s="22"/>
      <c r="BB1627" s="22"/>
      <c r="BP1627" s="49"/>
      <c r="BX1627" s="49"/>
    </row>
    <row r="1628" spans="22:76">
      <c r="V1628" s="22"/>
      <c r="W1628" s="22"/>
      <c r="AA1628" s="49"/>
      <c r="AB1628" s="49"/>
      <c r="AF1628" s="49"/>
      <c r="AS1628" s="22"/>
      <c r="AV1628" s="22"/>
      <c r="AX1628" s="22"/>
      <c r="AY1628" s="22"/>
      <c r="BA1628" s="22"/>
      <c r="BB1628" s="22"/>
      <c r="BP1628" s="49"/>
      <c r="BX1628" s="49"/>
    </row>
    <row r="1629" spans="22:76">
      <c r="V1629" s="22"/>
      <c r="W1629" s="22"/>
      <c r="AA1629" s="49"/>
      <c r="AB1629" s="49"/>
      <c r="AF1629" s="49"/>
      <c r="AS1629" s="22"/>
      <c r="AV1629" s="22"/>
      <c r="AX1629" s="22"/>
      <c r="AY1629" s="22"/>
      <c r="BA1629" s="22"/>
      <c r="BB1629" s="22"/>
      <c r="BP1629" s="49"/>
      <c r="BX1629" s="49"/>
    </row>
    <row r="1630" spans="22:76">
      <c r="V1630" s="22"/>
      <c r="W1630" s="22"/>
      <c r="AA1630" s="49"/>
      <c r="AB1630" s="49"/>
      <c r="AF1630" s="49"/>
      <c r="AS1630" s="22"/>
      <c r="AV1630" s="22"/>
      <c r="AX1630" s="22"/>
      <c r="AY1630" s="22"/>
      <c r="BA1630" s="22"/>
      <c r="BB1630" s="22"/>
      <c r="BP1630" s="49"/>
      <c r="BX1630" s="49"/>
    </row>
    <row r="1631" spans="22:76">
      <c r="V1631" s="22"/>
      <c r="W1631" s="22"/>
      <c r="AA1631" s="49"/>
      <c r="AB1631" s="49"/>
      <c r="AF1631" s="49"/>
      <c r="AS1631" s="22"/>
      <c r="AV1631" s="22"/>
      <c r="AX1631" s="22"/>
      <c r="AY1631" s="22"/>
      <c r="BA1631" s="22"/>
      <c r="BB1631" s="22"/>
      <c r="BP1631" s="49"/>
      <c r="BX1631" s="49"/>
    </row>
    <row r="1632" spans="22:76">
      <c r="V1632" s="22"/>
      <c r="W1632" s="22"/>
      <c r="AA1632" s="49"/>
      <c r="AB1632" s="49"/>
      <c r="AF1632" s="49"/>
      <c r="AS1632" s="22"/>
      <c r="AV1632" s="22"/>
      <c r="AX1632" s="22"/>
      <c r="AY1632" s="22"/>
      <c r="BA1632" s="22"/>
      <c r="BB1632" s="22"/>
      <c r="BP1632" s="49"/>
      <c r="BX1632" s="49"/>
    </row>
    <row r="1633" spans="22:76">
      <c r="V1633" s="22"/>
      <c r="W1633" s="22"/>
      <c r="AA1633" s="49"/>
      <c r="AB1633" s="49"/>
      <c r="AF1633" s="49"/>
      <c r="AS1633" s="22"/>
      <c r="AV1633" s="22"/>
      <c r="AX1633" s="22"/>
      <c r="AY1633" s="22"/>
      <c r="BA1633" s="22"/>
      <c r="BB1633" s="22"/>
      <c r="BP1633" s="49"/>
      <c r="BX1633" s="49"/>
    </row>
    <row r="1634" spans="22:76">
      <c r="V1634" s="22"/>
      <c r="W1634" s="22"/>
      <c r="AA1634" s="49"/>
      <c r="AB1634" s="49"/>
      <c r="AF1634" s="49"/>
      <c r="AS1634" s="22"/>
      <c r="AV1634" s="22"/>
      <c r="AX1634" s="22"/>
      <c r="AY1634" s="22"/>
      <c r="BA1634" s="22"/>
      <c r="BB1634" s="22"/>
      <c r="BP1634" s="49"/>
      <c r="BX1634" s="49"/>
    </row>
    <row r="1635" spans="22:76">
      <c r="V1635" s="22"/>
      <c r="W1635" s="22"/>
      <c r="AA1635" s="49"/>
      <c r="AB1635" s="49"/>
      <c r="AF1635" s="49"/>
      <c r="AS1635" s="22"/>
      <c r="AV1635" s="22"/>
      <c r="AX1635" s="22"/>
      <c r="AY1635" s="22"/>
      <c r="BA1635" s="22"/>
      <c r="BB1635" s="22"/>
      <c r="BP1635" s="49"/>
      <c r="BX1635" s="49"/>
    </row>
    <row r="1636" spans="22:76">
      <c r="V1636" s="22"/>
      <c r="W1636" s="22"/>
      <c r="AA1636" s="49"/>
      <c r="AB1636" s="49"/>
      <c r="AF1636" s="49"/>
      <c r="AS1636" s="22"/>
      <c r="AV1636" s="22"/>
      <c r="AX1636" s="22"/>
      <c r="AY1636" s="22"/>
      <c r="BA1636" s="22"/>
      <c r="BB1636" s="22"/>
      <c r="BP1636" s="49"/>
      <c r="BX1636" s="49"/>
    </row>
    <row r="1637" spans="22:76">
      <c r="V1637" s="22"/>
      <c r="W1637" s="22"/>
      <c r="AA1637" s="49"/>
      <c r="AB1637" s="49"/>
      <c r="AF1637" s="49"/>
      <c r="AS1637" s="22"/>
      <c r="AV1637" s="22"/>
      <c r="AX1637" s="22"/>
      <c r="AY1637" s="22"/>
      <c r="BA1637" s="22"/>
      <c r="BB1637" s="22"/>
      <c r="BP1637" s="49"/>
      <c r="BX1637" s="49"/>
    </row>
    <row r="1638" spans="22:76">
      <c r="V1638" s="22"/>
      <c r="W1638" s="22"/>
      <c r="AA1638" s="49"/>
      <c r="AB1638" s="49"/>
      <c r="AF1638" s="49"/>
      <c r="AS1638" s="22"/>
      <c r="AV1638" s="22"/>
      <c r="AX1638" s="22"/>
      <c r="AY1638" s="22"/>
      <c r="BA1638" s="22"/>
      <c r="BB1638" s="22"/>
      <c r="BP1638" s="49"/>
      <c r="BX1638" s="49"/>
    </row>
    <row r="1639" spans="22:76">
      <c r="V1639" s="22"/>
      <c r="W1639" s="22"/>
      <c r="AA1639" s="49"/>
      <c r="AB1639" s="49"/>
      <c r="AF1639" s="49"/>
      <c r="AS1639" s="22"/>
      <c r="AV1639" s="22"/>
      <c r="AX1639" s="22"/>
      <c r="AY1639" s="22"/>
      <c r="BA1639" s="22"/>
      <c r="BB1639" s="22"/>
      <c r="BP1639" s="49"/>
      <c r="BX1639" s="49"/>
    </row>
    <row r="1640" spans="22:76">
      <c r="V1640" s="22"/>
      <c r="W1640" s="22"/>
      <c r="AA1640" s="49"/>
      <c r="AB1640" s="49"/>
      <c r="AF1640" s="49"/>
      <c r="AS1640" s="22"/>
      <c r="AV1640" s="22"/>
      <c r="AX1640" s="22"/>
      <c r="AY1640" s="22"/>
      <c r="BA1640" s="22"/>
      <c r="BB1640" s="22"/>
      <c r="BP1640" s="49"/>
      <c r="BX1640" s="49"/>
    </row>
    <row r="1641" spans="22:76">
      <c r="V1641" s="22"/>
      <c r="W1641" s="22"/>
      <c r="AA1641" s="49"/>
      <c r="AB1641" s="49"/>
      <c r="AF1641" s="49"/>
      <c r="AS1641" s="22"/>
      <c r="AV1641" s="22"/>
      <c r="AX1641" s="22"/>
      <c r="AY1641" s="22"/>
      <c r="BA1641" s="22"/>
      <c r="BB1641" s="22"/>
      <c r="BP1641" s="49"/>
      <c r="BX1641" s="49"/>
    </row>
    <row r="1642" spans="22:76">
      <c r="V1642" s="22"/>
      <c r="W1642" s="22"/>
      <c r="AA1642" s="49"/>
      <c r="AB1642" s="49"/>
      <c r="AF1642" s="49"/>
      <c r="AS1642" s="22"/>
      <c r="AV1642" s="22"/>
      <c r="AX1642" s="22"/>
      <c r="AY1642" s="22"/>
      <c r="BA1642" s="22"/>
      <c r="BB1642" s="22"/>
      <c r="BP1642" s="49"/>
      <c r="BX1642" s="49"/>
    </row>
    <row r="1643" spans="22:76">
      <c r="V1643" s="22"/>
      <c r="W1643" s="22"/>
      <c r="AA1643" s="49"/>
      <c r="AB1643" s="49"/>
      <c r="AF1643" s="49"/>
      <c r="AS1643" s="22"/>
      <c r="AV1643" s="22"/>
      <c r="AX1643" s="22"/>
      <c r="AY1643" s="22"/>
      <c r="BA1643" s="22"/>
      <c r="BB1643" s="22"/>
      <c r="BP1643" s="49"/>
      <c r="BX1643" s="49"/>
    </row>
    <row r="1644" spans="22:76">
      <c r="V1644" s="22"/>
      <c r="W1644" s="22"/>
      <c r="AA1644" s="49"/>
      <c r="AB1644" s="49"/>
      <c r="AF1644" s="49"/>
      <c r="AS1644" s="22"/>
      <c r="AV1644" s="22"/>
      <c r="AX1644" s="22"/>
      <c r="AY1644" s="22"/>
      <c r="BA1644" s="22"/>
      <c r="BB1644" s="22"/>
      <c r="BP1644" s="49"/>
      <c r="BX1644" s="49"/>
    </row>
    <row r="1645" spans="22:76">
      <c r="V1645" s="22"/>
      <c r="W1645" s="22"/>
      <c r="AA1645" s="49"/>
      <c r="AB1645" s="49"/>
      <c r="AF1645" s="49"/>
      <c r="AS1645" s="22"/>
      <c r="AV1645" s="22"/>
      <c r="AX1645" s="22"/>
      <c r="AY1645" s="22"/>
      <c r="BA1645" s="22"/>
      <c r="BB1645" s="22"/>
      <c r="BP1645" s="49"/>
      <c r="BX1645" s="49"/>
    </row>
    <row r="1646" spans="22:76">
      <c r="V1646" s="22"/>
      <c r="W1646" s="22"/>
      <c r="AA1646" s="49"/>
      <c r="AB1646" s="49"/>
      <c r="AF1646" s="49"/>
      <c r="AS1646" s="22"/>
      <c r="AV1646" s="22"/>
      <c r="AX1646" s="22"/>
      <c r="AY1646" s="22"/>
      <c r="BA1646" s="22"/>
      <c r="BB1646" s="22"/>
      <c r="BP1646" s="49"/>
      <c r="BX1646" s="49"/>
    </row>
    <row r="1647" spans="22:76">
      <c r="V1647" s="22"/>
      <c r="W1647" s="22"/>
      <c r="AA1647" s="49"/>
      <c r="AB1647" s="49"/>
      <c r="AF1647" s="49"/>
      <c r="AS1647" s="22"/>
      <c r="AV1647" s="22"/>
      <c r="AX1647" s="22"/>
      <c r="AY1647" s="22"/>
      <c r="BA1647" s="22"/>
      <c r="BB1647" s="22"/>
      <c r="BP1647" s="49"/>
      <c r="BX1647" s="49"/>
    </row>
    <row r="1648" spans="22:76">
      <c r="V1648" s="22"/>
      <c r="W1648" s="22"/>
      <c r="AA1648" s="49"/>
      <c r="AB1648" s="49"/>
      <c r="AF1648" s="49"/>
      <c r="AS1648" s="22"/>
      <c r="AV1648" s="22"/>
      <c r="AX1648" s="22"/>
      <c r="AY1648" s="22"/>
      <c r="BA1648" s="22"/>
      <c r="BB1648" s="22"/>
      <c r="BP1648" s="49"/>
      <c r="BX1648" s="49"/>
    </row>
    <row r="1649" spans="22:76">
      <c r="V1649" s="22"/>
      <c r="W1649" s="22"/>
      <c r="AA1649" s="49"/>
      <c r="AB1649" s="49"/>
      <c r="AF1649" s="49"/>
      <c r="AS1649" s="22"/>
      <c r="AV1649" s="22"/>
      <c r="AX1649" s="22"/>
      <c r="AY1649" s="22"/>
      <c r="BA1649" s="22"/>
      <c r="BB1649" s="22"/>
      <c r="BP1649" s="49"/>
      <c r="BX1649" s="49"/>
    </row>
    <row r="1650" spans="22:76">
      <c r="V1650" s="22"/>
      <c r="W1650" s="22"/>
      <c r="AA1650" s="49"/>
      <c r="AB1650" s="49"/>
      <c r="AF1650" s="49"/>
      <c r="AS1650" s="22"/>
      <c r="AV1650" s="22"/>
      <c r="AX1650" s="22"/>
      <c r="AY1650" s="22"/>
      <c r="BA1650" s="22"/>
      <c r="BB1650" s="22"/>
      <c r="BP1650" s="49"/>
      <c r="BX1650" s="49"/>
    </row>
    <row r="1651" spans="22:76">
      <c r="V1651" s="22"/>
      <c r="W1651" s="22"/>
      <c r="AA1651" s="49"/>
      <c r="AB1651" s="49"/>
      <c r="AF1651" s="49"/>
      <c r="AS1651" s="22"/>
      <c r="AV1651" s="22"/>
      <c r="AX1651" s="22"/>
      <c r="AY1651" s="22"/>
      <c r="BA1651" s="22"/>
      <c r="BB1651" s="22"/>
      <c r="BP1651" s="49"/>
      <c r="BX1651" s="49"/>
    </row>
    <row r="1652" spans="22:76">
      <c r="V1652" s="22"/>
      <c r="W1652" s="22"/>
      <c r="AA1652" s="49"/>
      <c r="AB1652" s="49"/>
      <c r="AF1652" s="49"/>
      <c r="AS1652" s="22"/>
      <c r="AV1652" s="22"/>
      <c r="AX1652" s="22"/>
      <c r="AY1652" s="22"/>
      <c r="BA1652" s="22"/>
      <c r="BB1652" s="22"/>
      <c r="BP1652" s="49"/>
      <c r="BX1652" s="49"/>
    </row>
    <row r="1653" spans="22:76">
      <c r="V1653" s="22"/>
      <c r="W1653" s="22"/>
      <c r="AA1653" s="49"/>
      <c r="AB1653" s="49"/>
      <c r="AF1653" s="49"/>
      <c r="AS1653" s="22"/>
      <c r="AV1653" s="22"/>
      <c r="AX1653" s="22"/>
      <c r="AY1653" s="22"/>
      <c r="BA1653" s="22"/>
      <c r="BB1653" s="22"/>
      <c r="BP1653" s="49"/>
      <c r="BX1653" s="49"/>
    </row>
    <row r="1654" spans="22:76">
      <c r="V1654" s="22"/>
      <c r="W1654" s="22"/>
      <c r="AA1654" s="49"/>
      <c r="AB1654" s="49"/>
      <c r="AF1654" s="49"/>
      <c r="AS1654" s="22"/>
      <c r="AV1654" s="22"/>
      <c r="AX1654" s="22"/>
      <c r="AY1654" s="22"/>
      <c r="BA1654" s="22"/>
      <c r="BB1654" s="22"/>
      <c r="BP1654" s="49"/>
      <c r="BX1654" s="49"/>
    </row>
    <row r="1655" spans="22:76">
      <c r="V1655" s="22"/>
      <c r="W1655" s="22"/>
      <c r="AA1655" s="49"/>
      <c r="AB1655" s="49"/>
      <c r="AF1655" s="49"/>
      <c r="AS1655" s="22"/>
      <c r="AV1655" s="22"/>
      <c r="AX1655" s="22"/>
      <c r="AY1655" s="22"/>
      <c r="BA1655" s="22"/>
      <c r="BB1655" s="22"/>
      <c r="BP1655" s="49"/>
      <c r="BX1655" s="49"/>
    </row>
    <row r="1656" spans="22:76">
      <c r="V1656" s="22"/>
      <c r="W1656" s="22"/>
      <c r="AA1656" s="49"/>
      <c r="AB1656" s="49"/>
      <c r="AF1656" s="49"/>
      <c r="AS1656" s="22"/>
      <c r="AV1656" s="22"/>
      <c r="AX1656" s="22"/>
      <c r="AY1656" s="22"/>
      <c r="BA1656" s="22"/>
      <c r="BB1656" s="22"/>
      <c r="BP1656" s="49"/>
      <c r="BX1656" s="49"/>
    </row>
    <row r="1657" spans="22:76">
      <c r="V1657" s="22"/>
      <c r="W1657" s="22"/>
      <c r="AA1657" s="49"/>
      <c r="AB1657" s="49"/>
      <c r="AF1657" s="49"/>
      <c r="AS1657" s="22"/>
      <c r="AV1657" s="22"/>
      <c r="AX1657" s="22"/>
      <c r="AY1657" s="22"/>
      <c r="BA1657" s="22"/>
      <c r="BB1657" s="22"/>
      <c r="BP1657" s="49"/>
      <c r="BX1657" s="49"/>
    </row>
    <row r="1658" spans="22:76">
      <c r="V1658" s="22"/>
      <c r="W1658" s="22"/>
      <c r="AA1658" s="49"/>
      <c r="AB1658" s="49"/>
      <c r="AF1658" s="49"/>
      <c r="AS1658" s="22"/>
      <c r="AV1658" s="22"/>
      <c r="AX1658" s="22"/>
      <c r="AY1658" s="22"/>
      <c r="BA1658" s="22"/>
      <c r="BB1658" s="22"/>
      <c r="BP1658" s="49"/>
      <c r="BX1658" s="49"/>
    </row>
    <row r="1659" spans="22:76">
      <c r="V1659" s="22"/>
      <c r="W1659" s="22"/>
      <c r="AA1659" s="49"/>
      <c r="AB1659" s="49"/>
      <c r="AF1659" s="49"/>
      <c r="AS1659" s="22"/>
      <c r="AV1659" s="22"/>
      <c r="AX1659" s="22"/>
      <c r="AY1659" s="22"/>
      <c r="BA1659" s="22"/>
      <c r="BB1659" s="22"/>
      <c r="BP1659" s="49"/>
      <c r="BX1659" s="49"/>
    </row>
    <row r="1660" spans="22:76">
      <c r="V1660" s="22"/>
      <c r="W1660" s="22"/>
      <c r="AA1660" s="49"/>
      <c r="AB1660" s="49"/>
      <c r="AF1660" s="49"/>
      <c r="AS1660" s="22"/>
      <c r="AV1660" s="22"/>
      <c r="AX1660" s="22"/>
      <c r="AY1660" s="22"/>
      <c r="BA1660" s="22"/>
      <c r="BB1660" s="22"/>
      <c r="BP1660" s="49"/>
      <c r="BX1660" s="49"/>
    </row>
    <row r="1661" spans="22:76">
      <c r="V1661" s="22"/>
      <c r="W1661" s="22"/>
      <c r="AA1661" s="49"/>
      <c r="AB1661" s="49"/>
      <c r="AF1661" s="49"/>
      <c r="AS1661" s="22"/>
      <c r="AV1661" s="22"/>
      <c r="AX1661" s="22"/>
      <c r="AY1661" s="22"/>
      <c r="BA1661" s="22"/>
      <c r="BB1661" s="22"/>
      <c r="BP1661" s="49"/>
      <c r="BX1661" s="49"/>
    </row>
    <row r="1662" spans="22:76">
      <c r="V1662" s="22"/>
      <c r="W1662" s="22"/>
      <c r="AA1662" s="49"/>
      <c r="AB1662" s="49"/>
      <c r="AF1662" s="49"/>
      <c r="AS1662" s="22"/>
      <c r="AV1662" s="22"/>
      <c r="AX1662" s="22"/>
      <c r="AY1662" s="22"/>
      <c r="BA1662" s="22"/>
      <c r="BB1662" s="22"/>
      <c r="BP1662" s="49"/>
      <c r="BX1662" s="49"/>
    </row>
    <row r="1663" spans="22:76">
      <c r="V1663" s="22"/>
      <c r="W1663" s="22"/>
      <c r="AA1663" s="49"/>
      <c r="AB1663" s="49"/>
      <c r="AF1663" s="49"/>
      <c r="AS1663" s="22"/>
      <c r="AV1663" s="22"/>
      <c r="AX1663" s="22"/>
      <c r="AY1663" s="22"/>
      <c r="BA1663" s="22"/>
      <c r="BB1663" s="22"/>
      <c r="BP1663" s="49"/>
      <c r="BX1663" s="49"/>
    </row>
    <row r="1664" spans="22:76">
      <c r="V1664" s="22"/>
      <c r="W1664" s="22"/>
      <c r="AA1664" s="49"/>
      <c r="AB1664" s="49"/>
      <c r="AF1664" s="49"/>
      <c r="AS1664" s="22"/>
      <c r="AV1664" s="22"/>
      <c r="AX1664" s="22"/>
      <c r="AY1664" s="22"/>
      <c r="BA1664" s="22"/>
      <c r="BB1664" s="22"/>
      <c r="BP1664" s="49"/>
      <c r="BX1664" s="49"/>
    </row>
    <row r="1665" spans="22:76">
      <c r="V1665" s="22"/>
      <c r="W1665" s="22"/>
      <c r="AA1665" s="49"/>
      <c r="AB1665" s="49"/>
      <c r="AF1665" s="49"/>
      <c r="AS1665" s="22"/>
      <c r="AV1665" s="22"/>
      <c r="AX1665" s="22"/>
      <c r="AY1665" s="22"/>
      <c r="BA1665" s="22"/>
      <c r="BB1665" s="22"/>
      <c r="BP1665" s="49"/>
      <c r="BX1665" s="49"/>
    </row>
    <row r="1666" spans="22:76">
      <c r="V1666" s="22"/>
      <c r="W1666" s="22"/>
      <c r="AA1666" s="49"/>
      <c r="AB1666" s="49"/>
      <c r="AF1666" s="49"/>
      <c r="AS1666" s="22"/>
      <c r="AV1666" s="22"/>
      <c r="AX1666" s="22"/>
      <c r="AY1666" s="22"/>
      <c r="BA1666" s="22"/>
      <c r="BB1666" s="22"/>
      <c r="BP1666" s="49"/>
      <c r="BX1666" s="49"/>
    </row>
    <row r="1667" spans="22:76">
      <c r="V1667" s="22"/>
      <c r="W1667" s="22"/>
      <c r="AA1667" s="49"/>
      <c r="AB1667" s="49"/>
      <c r="AF1667" s="49"/>
      <c r="AS1667" s="22"/>
      <c r="AV1667" s="22"/>
      <c r="AX1667" s="22"/>
      <c r="AY1667" s="22"/>
      <c r="BA1667" s="22"/>
      <c r="BB1667" s="22"/>
      <c r="BP1667" s="49"/>
      <c r="BX1667" s="49"/>
    </row>
    <row r="1668" spans="22:76">
      <c r="V1668" s="22"/>
      <c r="W1668" s="22"/>
      <c r="AA1668" s="49"/>
      <c r="AB1668" s="49"/>
      <c r="AF1668" s="49"/>
      <c r="AS1668" s="22"/>
      <c r="AV1668" s="22"/>
      <c r="AX1668" s="22"/>
      <c r="AY1668" s="22"/>
      <c r="BA1668" s="22"/>
      <c r="BB1668" s="22"/>
      <c r="BP1668" s="49"/>
      <c r="BX1668" s="49"/>
    </row>
    <row r="1669" spans="22:76">
      <c r="V1669" s="22"/>
      <c r="W1669" s="22"/>
      <c r="AA1669" s="49"/>
      <c r="AB1669" s="49"/>
      <c r="AF1669" s="49"/>
      <c r="AS1669" s="22"/>
      <c r="AV1669" s="22"/>
      <c r="AX1669" s="22"/>
      <c r="AY1669" s="22"/>
      <c r="BA1669" s="22"/>
      <c r="BB1669" s="22"/>
      <c r="BP1669" s="49"/>
      <c r="BX1669" s="49"/>
    </row>
    <row r="1670" spans="22:76">
      <c r="V1670" s="22"/>
      <c r="W1670" s="22"/>
      <c r="AA1670" s="49"/>
      <c r="AB1670" s="49"/>
      <c r="AF1670" s="49"/>
      <c r="AS1670" s="22"/>
      <c r="AV1670" s="22"/>
      <c r="AX1670" s="22"/>
      <c r="AY1670" s="22"/>
      <c r="BA1670" s="22"/>
      <c r="BB1670" s="22"/>
      <c r="BP1670" s="49"/>
      <c r="BX1670" s="49"/>
    </row>
    <row r="1671" spans="22:76">
      <c r="V1671" s="22"/>
      <c r="W1671" s="22"/>
      <c r="AA1671" s="49"/>
      <c r="AB1671" s="49"/>
      <c r="AF1671" s="49"/>
      <c r="AS1671" s="22"/>
      <c r="AV1671" s="22"/>
      <c r="AX1671" s="22"/>
      <c r="AY1671" s="22"/>
      <c r="BA1671" s="22"/>
      <c r="BB1671" s="22"/>
      <c r="BP1671" s="49"/>
      <c r="BX1671" s="49"/>
    </row>
    <row r="1672" spans="22:76">
      <c r="V1672" s="22"/>
      <c r="W1672" s="22"/>
      <c r="AA1672" s="49"/>
      <c r="AB1672" s="49"/>
      <c r="AF1672" s="49"/>
      <c r="AS1672" s="22"/>
      <c r="AV1672" s="22"/>
      <c r="AX1672" s="22"/>
      <c r="AY1672" s="22"/>
      <c r="BA1672" s="22"/>
      <c r="BB1672" s="22"/>
      <c r="BP1672" s="49"/>
      <c r="BX1672" s="49"/>
    </row>
    <row r="1673" spans="22:76">
      <c r="V1673" s="22"/>
      <c r="W1673" s="22"/>
      <c r="AA1673" s="49"/>
      <c r="AB1673" s="49"/>
      <c r="AF1673" s="49"/>
      <c r="AS1673" s="22"/>
      <c r="AV1673" s="22"/>
      <c r="AX1673" s="22"/>
      <c r="AY1673" s="22"/>
      <c r="BA1673" s="22"/>
      <c r="BB1673" s="22"/>
      <c r="BP1673" s="49"/>
      <c r="BX1673" s="49"/>
    </row>
    <row r="1674" spans="22:76">
      <c r="V1674" s="22"/>
      <c r="W1674" s="22"/>
      <c r="AA1674" s="49"/>
      <c r="AB1674" s="49"/>
      <c r="AF1674" s="49"/>
      <c r="AS1674" s="22"/>
      <c r="AV1674" s="22"/>
      <c r="AX1674" s="22"/>
      <c r="AY1674" s="22"/>
      <c r="BA1674" s="22"/>
      <c r="BB1674" s="22"/>
      <c r="BP1674" s="49"/>
      <c r="BX1674" s="49"/>
    </row>
    <row r="1675" spans="22:76">
      <c r="V1675" s="22"/>
      <c r="W1675" s="22"/>
      <c r="AA1675" s="49"/>
      <c r="AB1675" s="49"/>
      <c r="AF1675" s="49"/>
      <c r="AS1675" s="22"/>
      <c r="AV1675" s="22"/>
      <c r="AX1675" s="22"/>
      <c r="AY1675" s="22"/>
      <c r="BA1675" s="22"/>
      <c r="BB1675" s="22"/>
      <c r="BP1675" s="49"/>
      <c r="BX1675" s="49"/>
    </row>
    <row r="1676" spans="22:76">
      <c r="V1676" s="22"/>
      <c r="W1676" s="22"/>
      <c r="AA1676" s="49"/>
      <c r="AB1676" s="49"/>
      <c r="AF1676" s="49"/>
      <c r="AS1676" s="22"/>
      <c r="AV1676" s="22"/>
      <c r="AX1676" s="22"/>
      <c r="AY1676" s="22"/>
      <c r="BA1676" s="22"/>
      <c r="BB1676" s="22"/>
      <c r="BP1676" s="49"/>
      <c r="BX1676" s="49"/>
    </row>
    <row r="1677" spans="22:76">
      <c r="V1677" s="22"/>
      <c r="W1677" s="22"/>
      <c r="AA1677" s="49"/>
      <c r="AB1677" s="49"/>
      <c r="AF1677" s="49"/>
      <c r="AS1677" s="22"/>
      <c r="AV1677" s="22"/>
      <c r="AX1677" s="22"/>
      <c r="AY1677" s="22"/>
      <c r="BA1677" s="22"/>
      <c r="BB1677" s="22"/>
      <c r="BP1677" s="49"/>
      <c r="BX1677" s="49"/>
    </row>
    <row r="1678" spans="22:76">
      <c r="V1678" s="22"/>
      <c r="W1678" s="22"/>
      <c r="AA1678" s="49"/>
      <c r="AB1678" s="49"/>
      <c r="AF1678" s="49"/>
      <c r="AS1678" s="22"/>
      <c r="AV1678" s="22"/>
      <c r="AX1678" s="22"/>
      <c r="AY1678" s="22"/>
      <c r="BA1678" s="22"/>
      <c r="BB1678" s="22"/>
      <c r="BP1678" s="49"/>
      <c r="BX1678" s="49"/>
    </row>
    <row r="1679" spans="22:76">
      <c r="V1679" s="22"/>
      <c r="W1679" s="22"/>
      <c r="AA1679" s="49"/>
      <c r="AB1679" s="49"/>
      <c r="AF1679" s="49"/>
      <c r="AS1679" s="22"/>
      <c r="AV1679" s="22"/>
      <c r="AX1679" s="22"/>
      <c r="AY1679" s="22"/>
      <c r="BA1679" s="22"/>
      <c r="BB1679" s="22"/>
      <c r="BP1679" s="49"/>
      <c r="BX1679" s="49"/>
    </row>
    <row r="1680" spans="22:76">
      <c r="V1680" s="22"/>
      <c r="W1680" s="22"/>
      <c r="AA1680" s="49"/>
      <c r="AB1680" s="49"/>
      <c r="AF1680" s="49"/>
      <c r="AS1680" s="22"/>
      <c r="AV1680" s="22"/>
      <c r="AX1680" s="22"/>
      <c r="AY1680" s="22"/>
      <c r="BA1680" s="22"/>
      <c r="BB1680" s="22"/>
      <c r="BP1680" s="49"/>
      <c r="BX1680" s="49"/>
    </row>
    <row r="1681" spans="22:76">
      <c r="V1681" s="22"/>
      <c r="W1681" s="22"/>
      <c r="AA1681" s="49"/>
      <c r="AB1681" s="49"/>
      <c r="AF1681" s="49"/>
      <c r="AS1681" s="22"/>
      <c r="AV1681" s="22"/>
      <c r="AX1681" s="22"/>
      <c r="AY1681" s="22"/>
      <c r="BA1681" s="22"/>
      <c r="BB1681" s="22"/>
      <c r="BP1681" s="49"/>
      <c r="BX1681" s="49"/>
    </row>
    <row r="1682" spans="22:76">
      <c r="V1682" s="22"/>
      <c r="W1682" s="22"/>
      <c r="AA1682" s="49"/>
      <c r="AB1682" s="49"/>
      <c r="AF1682" s="49"/>
      <c r="AS1682" s="22"/>
      <c r="AV1682" s="22"/>
      <c r="AX1682" s="22"/>
      <c r="AY1682" s="22"/>
      <c r="BA1682" s="22"/>
      <c r="BB1682" s="22"/>
      <c r="BP1682" s="49"/>
      <c r="BX1682" s="49"/>
    </row>
    <row r="1683" spans="22:76">
      <c r="V1683" s="22"/>
      <c r="W1683" s="22"/>
      <c r="AA1683" s="49"/>
      <c r="AB1683" s="49"/>
      <c r="AF1683" s="49"/>
      <c r="AS1683" s="22"/>
      <c r="AV1683" s="22"/>
      <c r="AX1683" s="22"/>
      <c r="AY1683" s="22"/>
      <c r="BA1683" s="22"/>
      <c r="BB1683" s="22"/>
      <c r="BP1683" s="49"/>
      <c r="BX1683" s="49"/>
    </row>
    <row r="1684" spans="22:76">
      <c r="V1684" s="22"/>
      <c r="W1684" s="22"/>
      <c r="AA1684" s="49"/>
      <c r="AB1684" s="49"/>
      <c r="AF1684" s="49"/>
      <c r="AS1684" s="22"/>
      <c r="AV1684" s="22"/>
      <c r="AX1684" s="22"/>
      <c r="AY1684" s="22"/>
      <c r="BA1684" s="22"/>
      <c r="BB1684" s="22"/>
      <c r="BP1684" s="49"/>
      <c r="BX1684" s="49"/>
    </row>
    <row r="1685" spans="22:76">
      <c r="V1685" s="22"/>
      <c r="W1685" s="22"/>
      <c r="AA1685" s="49"/>
      <c r="AB1685" s="49"/>
      <c r="AF1685" s="49"/>
      <c r="AS1685" s="22"/>
      <c r="AV1685" s="22"/>
      <c r="AX1685" s="22"/>
      <c r="AY1685" s="22"/>
      <c r="BA1685" s="22"/>
      <c r="BB1685" s="22"/>
      <c r="BP1685" s="49"/>
      <c r="BX1685" s="49"/>
    </row>
    <row r="1686" spans="22:76">
      <c r="V1686" s="22"/>
      <c r="W1686" s="22"/>
      <c r="AA1686" s="49"/>
      <c r="AB1686" s="49"/>
      <c r="AF1686" s="49"/>
      <c r="AS1686" s="22"/>
      <c r="AV1686" s="22"/>
      <c r="AX1686" s="22"/>
      <c r="AY1686" s="22"/>
      <c r="BA1686" s="22"/>
      <c r="BB1686" s="22"/>
      <c r="BP1686" s="49"/>
      <c r="BX1686" s="49"/>
    </row>
    <row r="1687" spans="22:76">
      <c r="V1687" s="22"/>
      <c r="W1687" s="22"/>
      <c r="AA1687" s="49"/>
      <c r="AB1687" s="49"/>
      <c r="AF1687" s="49"/>
      <c r="AS1687" s="22"/>
      <c r="AV1687" s="22"/>
      <c r="AX1687" s="22"/>
      <c r="AY1687" s="22"/>
      <c r="BA1687" s="22"/>
      <c r="BB1687" s="22"/>
      <c r="BP1687" s="49"/>
      <c r="BX1687" s="49"/>
    </row>
    <row r="1688" spans="22:76">
      <c r="V1688" s="22"/>
      <c r="W1688" s="22"/>
      <c r="AA1688" s="49"/>
      <c r="AB1688" s="49"/>
      <c r="AF1688" s="49"/>
      <c r="AS1688" s="22"/>
      <c r="AV1688" s="22"/>
      <c r="AX1688" s="22"/>
      <c r="AY1688" s="22"/>
      <c r="BA1688" s="22"/>
      <c r="BB1688" s="22"/>
      <c r="BP1688" s="49"/>
      <c r="BX1688" s="49"/>
    </row>
    <row r="1689" spans="22:76">
      <c r="V1689" s="22"/>
      <c r="W1689" s="22"/>
      <c r="AA1689" s="49"/>
      <c r="AB1689" s="49"/>
      <c r="AF1689" s="49"/>
      <c r="AS1689" s="22"/>
      <c r="AV1689" s="22"/>
      <c r="AX1689" s="22"/>
      <c r="AY1689" s="22"/>
      <c r="BA1689" s="22"/>
      <c r="BB1689" s="22"/>
      <c r="BP1689" s="49"/>
      <c r="BX1689" s="49"/>
    </row>
    <row r="1690" spans="22:76">
      <c r="V1690" s="22"/>
      <c r="W1690" s="22"/>
      <c r="AA1690" s="49"/>
      <c r="AB1690" s="49"/>
      <c r="AF1690" s="49"/>
      <c r="AS1690" s="22"/>
      <c r="AV1690" s="22"/>
      <c r="AX1690" s="22"/>
      <c r="AY1690" s="22"/>
      <c r="BA1690" s="22"/>
      <c r="BB1690" s="22"/>
      <c r="BP1690" s="49"/>
      <c r="BX1690" s="49"/>
    </row>
    <row r="1691" spans="22:76">
      <c r="V1691" s="22"/>
      <c r="W1691" s="22"/>
      <c r="AA1691" s="49"/>
      <c r="AB1691" s="49"/>
      <c r="AF1691" s="49"/>
      <c r="AS1691" s="22"/>
      <c r="AV1691" s="22"/>
      <c r="AX1691" s="22"/>
      <c r="AY1691" s="22"/>
      <c r="BA1691" s="22"/>
      <c r="BB1691" s="22"/>
      <c r="BP1691" s="49"/>
      <c r="BX1691" s="49"/>
    </row>
    <row r="1692" spans="22:76">
      <c r="V1692" s="22"/>
      <c r="W1692" s="22"/>
      <c r="AA1692" s="49"/>
      <c r="AB1692" s="49"/>
      <c r="AF1692" s="49"/>
      <c r="AS1692" s="22"/>
      <c r="AV1692" s="22"/>
      <c r="AX1692" s="22"/>
      <c r="AY1692" s="22"/>
      <c r="BA1692" s="22"/>
      <c r="BB1692" s="22"/>
      <c r="BP1692" s="49"/>
      <c r="BX1692" s="49"/>
    </row>
    <row r="1693" spans="22:76">
      <c r="V1693" s="22"/>
      <c r="W1693" s="22"/>
      <c r="AA1693" s="49"/>
      <c r="AB1693" s="49"/>
      <c r="AF1693" s="49"/>
      <c r="AS1693" s="22"/>
      <c r="AV1693" s="22"/>
      <c r="AX1693" s="22"/>
      <c r="AY1693" s="22"/>
      <c r="BA1693" s="22"/>
      <c r="BB1693" s="22"/>
      <c r="BP1693" s="49"/>
      <c r="BX1693" s="49"/>
    </row>
    <row r="1694" spans="22:76">
      <c r="V1694" s="22"/>
      <c r="W1694" s="22"/>
      <c r="AA1694" s="49"/>
      <c r="AB1694" s="49"/>
      <c r="AF1694" s="49"/>
      <c r="AS1694" s="22"/>
      <c r="AV1694" s="22"/>
      <c r="AX1694" s="22"/>
      <c r="AY1694" s="22"/>
      <c r="BA1694" s="22"/>
      <c r="BB1694" s="22"/>
      <c r="BP1694" s="49"/>
      <c r="BX1694" s="49"/>
    </row>
    <row r="1695" spans="22:76">
      <c r="V1695" s="22"/>
      <c r="W1695" s="22"/>
      <c r="AA1695" s="49"/>
      <c r="AB1695" s="49"/>
      <c r="AF1695" s="49"/>
      <c r="AS1695" s="22"/>
      <c r="AV1695" s="22"/>
      <c r="AX1695" s="22"/>
      <c r="AY1695" s="22"/>
      <c r="BA1695" s="22"/>
      <c r="BB1695" s="22"/>
      <c r="BP1695" s="49"/>
      <c r="BX1695" s="49"/>
    </row>
    <row r="1696" spans="22:76">
      <c r="V1696" s="22"/>
      <c r="W1696" s="22"/>
      <c r="AA1696" s="49"/>
      <c r="AB1696" s="49"/>
      <c r="AF1696" s="49"/>
      <c r="AS1696" s="22"/>
      <c r="AV1696" s="22"/>
      <c r="AX1696" s="22"/>
      <c r="AY1696" s="22"/>
      <c r="BA1696" s="22"/>
      <c r="BB1696" s="22"/>
      <c r="BP1696" s="49"/>
      <c r="BX1696" s="49"/>
    </row>
    <row r="1697" spans="22:76">
      <c r="V1697" s="22"/>
      <c r="W1697" s="22"/>
      <c r="AA1697" s="49"/>
      <c r="AB1697" s="49"/>
      <c r="AF1697" s="49"/>
      <c r="AS1697" s="22"/>
      <c r="AV1697" s="22"/>
      <c r="AX1697" s="22"/>
      <c r="AY1697" s="22"/>
      <c r="BA1697" s="22"/>
      <c r="BB1697" s="22"/>
      <c r="BP1697" s="49"/>
      <c r="BX1697" s="49"/>
    </row>
    <row r="1698" spans="22:76">
      <c r="V1698" s="22"/>
      <c r="W1698" s="22"/>
      <c r="AA1698" s="49"/>
      <c r="AB1698" s="49"/>
      <c r="AF1698" s="49"/>
      <c r="AS1698" s="22"/>
      <c r="AV1698" s="22"/>
      <c r="AX1698" s="22"/>
      <c r="AY1698" s="22"/>
      <c r="BA1698" s="22"/>
      <c r="BB1698" s="22"/>
      <c r="BP1698" s="49"/>
      <c r="BX1698" s="49"/>
    </row>
    <row r="1699" spans="22:76">
      <c r="V1699" s="22"/>
      <c r="W1699" s="22"/>
      <c r="AA1699" s="49"/>
      <c r="AB1699" s="49"/>
      <c r="AF1699" s="49"/>
      <c r="AS1699" s="22"/>
      <c r="AV1699" s="22"/>
      <c r="AX1699" s="22"/>
      <c r="AY1699" s="22"/>
      <c r="BA1699" s="22"/>
      <c r="BB1699" s="22"/>
      <c r="BP1699" s="49"/>
      <c r="BX1699" s="49"/>
    </row>
    <row r="1700" spans="22:76">
      <c r="V1700" s="22"/>
      <c r="W1700" s="22"/>
      <c r="AA1700" s="49"/>
      <c r="AB1700" s="49"/>
      <c r="AF1700" s="49"/>
      <c r="AS1700" s="22"/>
      <c r="AV1700" s="22"/>
      <c r="AX1700" s="22"/>
      <c r="AY1700" s="22"/>
      <c r="BA1700" s="22"/>
      <c r="BB1700" s="22"/>
      <c r="BP1700" s="49"/>
      <c r="BX1700" s="49"/>
    </row>
    <row r="1701" spans="22:76">
      <c r="V1701" s="22"/>
      <c r="W1701" s="22"/>
      <c r="AA1701" s="49"/>
      <c r="AB1701" s="49"/>
      <c r="AF1701" s="49"/>
      <c r="AS1701" s="22"/>
      <c r="AV1701" s="22"/>
      <c r="AX1701" s="22"/>
      <c r="AY1701" s="22"/>
      <c r="BA1701" s="22"/>
      <c r="BB1701" s="22"/>
      <c r="BP1701" s="49"/>
      <c r="BX1701" s="49"/>
    </row>
    <row r="1702" spans="22:76">
      <c r="V1702" s="22"/>
      <c r="W1702" s="22"/>
      <c r="AA1702" s="49"/>
      <c r="AB1702" s="49"/>
      <c r="AF1702" s="49"/>
      <c r="AS1702" s="22"/>
      <c r="AV1702" s="22"/>
      <c r="AX1702" s="22"/>
      <c r="AY1702" s="22"/>
      <c r="BA1702" s="22"/>
      <c r="BB1702" s="22"/>
      <c r="BP1702" s="49"/>
      <c r="BX1702" s="49"/>
    </row>
    <row r="1703" spans="22:76">
      <c r="V1703" s="22"/>
      <c r="W1703" s="22"/>
      <c r="AA1703" s="49"/>
      <c r="AB1703" s="49"/>
      <c r="AF1703" s="49"/>
      <c r="AS1703" s="22"/>
      <c r="AV1703" s="22"/>
      <c r="AX1703" s="22"/>
      <c r="AY1703" s="22"/>
      <c r="BA1703" s="22"/>
      <c r="BB1703" s="22"/>
      <c r="BP1703" s="49"/>
      <c r="BX1703" s="49"/>
    </row>
    <row r="1704" spans="22:76">
      <c r="V1704" s="22"/>
      <c r="W1704" s="22"/>
      <c r="AA1704" s="49"/>
      <c r="AB1704" s="49"/>
      <c r="AF1704" s="49"/>
      <c r="AS1704" s="22"/>
      <c r="AV1704" s="22"/>
      <c r="AX1704" s="22"/>
      <c r="AY1704" s="22"/>
      <c r="BA1704" s="22"/>
      <c r="BB1704" s="22"/>
      <c r="BP1704" s="49"/>
      <c r="BX1704" s="49"/>
    </row>
    <row r="1705" spans="22:76">
      <c r="V1705" s="22"/>
      <c r="W1705" s="22"/>
      <c r="AA1705" s="49"/>
      <c r="AB1705" s="49"/>
      <c r="AF1705" s="49"/>
      <c r="AS1705" s="22"/>
      <c r="AV1705" s="22"/>
      <c r="AX1705" s="22"/>
      <c r="AY1705" s="22"/>
      <c r="BA1705" s="22"/>
      <c r="BB1705" s="22"/>
      <c r="BP1705" s="49"/>
      <c r="BX1705" s="49"/>
    </row>
    <row r="1706" spans="22:76">
      <c r="V1706" s="22"/>
      <c r="W1706" s="22"/>
      <c r="AA1706" s="49"/>
      <c r="AB1706" s="49"/>
      <c r="AF1706" s="49"/>
      <c r="AS1706" s="22"/>
      <c r="AV1706" s="22"/>
      <c r="AX1706" s="22"/>
      <c r="AY1706" s="22"/>
      <c r="BA1706" s="22"/>
      <c r="BB1706" s="22"/>
      <c r="BP1706" s="49"/>
      <c r="BX1706" s="49"/>
    </row>
    <row r="1707" spans="22:76">
      <c r="V1707" s="22"/>
      <c r="W1707" s="22"/>
      <c r="AA1707" s="49"/>
      <c r="AB1707" s="49"/>
      <c r="AF1707" s="49"/>
      <c r="AS1707" s="22"/>
      <c r="AV1707" s="22"/>
      <c r="AX1707" s="22"/>
      <c r="AY1707" s="22"/>
      <c r="BA1707" s="22"/>
      <c r="BB1707" s="22"/>
      <c r="BP1707" s="49"/>
      <c r="BX1707" s="49"/>
    </row>
    <row r="1708" spans="22:76">
      <c r="V1708" s="22"/>
      <c r="W1708" s="22"/>
      <c r="AA1708" s="49"/>
      <c r="AB1708" s="49"/>
      <c r="AF1708" s="49"/>
      <c r="AS1708" s="22"/>
      <c r="AV1708" s="22"/>
      <c r="AX1708" s="22"/>
      <c r="AY1708" s="22"/>
      <c r="BA1708" s="22"/>
      <c r="BB1708" s="22"/>
      <c r="BP1708" s="49"/>
      <c r="BX1708" s="49"/>
    </row>
    <row r="1709" spans="22:76">
      <c r="V1709" s="22"/>
      <c r="W1709" s="22"/>
      <c r="AA1709" s="49"/>
      <c r="AB1709" s="49"/>
      <c r="AF1709" s="49"/>
      <c r="AS1709" s="22"/>
      <c r="AV1709" s="22"/>
      <c r="AX1709" s="22"/>
      <c r="AY1709" s="22"/>
      <c r="BA1709" s="22"/>
      <c r="BB1709" s="22"/>
      <c r="BP1709" s="49"/>
      <c r="BX1709" s="49"/>
    </row>
    <row r="1710" spans="22:76">
      <c r="V1710" s="22"/>
      <c r="W1710" s="22"/>
      <c r="AA1710" s="49"/>
      <c r="AB1710" s="49"/>
      <c r="AF1710" s="49"/>
      <c r="AS1710" s="22"/>
      <c r="AV1710" s="22"/>
      <c r="AX1710" s="22"/>
      <c r="AY1710" s="22"/>
      <c r="BA1710" s="22"/>
      <c r="BB1710" s="22"/>
      <c r="BP1710" s="49"/>
      <c r="BX1710" s="49"/>
    </row>
    <row r="1711" spans="22:76">
      <c r="V1711" s="22"/>
      <c r="W1711" s="22"/>
      <c r="AA1711" s="49"/>
      <c r="AB1711" s="49"/>
      <c r="AF1711" s="49"/>
      <c r="AS1711" s="22"/>
      <c r="AV1711" s="22"/>
      <c r="AX1711" s="22"/>
      <c r="AY1711" s="22"/>
      <c r="BA1711" s="22"/>
      <c r="BB1711" s="22"/>
      <c r="BP1711" s="49"/>
      <c r="BX1711" s="49"/>
    </row>
    <row r="1712" spans="22:76">
      <c r="V1712" s="22"/>
      <c r="W1712" s="22"/>
      <c r="AA1712" s="49"/>
      <c r="AB1712" s="49"/>
      <c r="AF1712" s="49"/>
      <c r="AS1712" s="22"/>
      <c r="AV1712" s="22"/>
      <c r="AX1712" s="22"/>
      <c r="AY1712" s="22"/>
      <c r="BA1712" s="22"/>
      <c r="BB1712" s="22"/>
      <c r="BP1712" s="49"/>
      <c r="BX1712" s="49"/>
    </row>
    <row r="1713" spans="22:76">
      <c r="V1713" s="22"/>
      <c r="W1713" s="22"/>
      <c r="AA1713" s="49"/>
      <c r="AB1713" s="49"/>
      <c r="AF1713" s="49"/>
      <c r="AS1713" s="22"/>
      <c r="AV1713" s="22"/>
      <c r="AX1713" s="22"/>
      <c r="AY1713" s="22"/>
      <c r="BA1713" s="22"/>
      <c r="BB1713" s="22"/>
      <c r="BP1713" s="49"/>
      <c r="BX1713" s="49"/>
    </row>
    <row r="1714" spans="22:76">
      <c r="V1714" s="22"/>
      <c r="W1714" s="22"/>
      <c r="AA1714" s="49"/>
      <c r="AB1714" s="49"/>
      <c r="AF1714" s="49"/>
      <c r="AS1714" s="22"/>
      <c r="AV1714" s="22"/>
      <c r="AX1714" s="22"/>
      <c r="AY1714" s="22"/>
      <c r="BA1714" s="22"/>
      <c r="BB1714" s="22"/>
      <c r="BP1714" s="49"/>
      <c r="BX1714" s="49"/>
    </row>
    <row r="1715" spans="22:76">
      <c r="V1715" s="22"/>
      <c r="W1715" s="22"/>
      <c r="AA1715" s="49"/>
      <c r="AB1715" s="49"/>
      <c r="AF1715" s="49"/>
      <c r="AS1715" s="22"/>
      <c r="AV1715" s="22"/>
      <c r="AX1715" s="22"/>
      <c r="AY1715" s="22"/>
      <c r="BA1715" s="22"/>
      <c r="BB1715" s="22"/>
      <c r="BP1715" s="49"/>
      <c r="BX1715" s="49"/>
    </row>
    <row r="1716" spans="22:76">
      <c r="V1716" s="22"/>
      <c r="W1716" s="22"/>
      <c r="AA1716" s="49"/>
      <c r="AB1716" s="49"/>
      <c r="AF1716" s="49"/>
      <c r="AS1716" s="22"/>
      <c r="AV1716" s="22"/>
      <c r="AX1716" s="22"/>
      <c r="AY1716" s="22"/>
      <c r="BA1716" s="22"/>
      <c r="BB1716" s="22"/>
      <c r="BP1716" s="49"/>
      <c r="BX1716" s="49"/>
    </row>
    <row r="1717" spans="22:76">
      <c r="V1717" s="22"/>
      <c r="W1717" s="22"/>
      <c r="AA1717" s="49"/>
      <c r="AB1717" s="49"/>
      <c r="AF1717" s="49"/>
      <c r="AS1717" s="22"/>
      <c r="AV1717" s="22"/>
      <c r="AX1717" s="22"/>
      <c r="AY1717" s="22"/>
      <c r="BA1717" s="22"/>
      <c r="BB1717" s="22"/>
      <c r="BP1717" s="49"/>
      <c r="BX1717" s="49"/>
    </row>
    <row r="1718" spans="22:76">
      <c r="V1718" s="22"/>
      <c r="W1718" s="22"/>
      <c r="AA1718" s="49"/>
      <c r="AB1718" s="49"/>
      <c r="AF1718" s="49"/>
      <c r="AS1718" s="22"/>
      <c r="AV1718" s="22"/>
      <c r="AX1718" s="22"/>
      <c r="AY1718" s="22"/>
      <c r="BA1718" s="22"/>
      <c r="BB1718" s="22"/>
      <c r="BP1718" s="49"/>
      <c r="BX1718" s="49"/>
    </row>
    <row r="1719" spans="22:76">
      <c r="V1719" s="22"/>
      <c r="W1719" s="22"/>
      <c r="AA1719" s="49"/>
      <c r="AB1719" s="49"/>
      <c r="AF1719" s="49"/>
      <c r="AS1719" s="22"/>
      <c r="AV1719" s="22"/>
      <c r="AX1719" s="22"/>
      <c r="AY1719" s="22"/>
      <c r="BA1719" s="22"/>
      <c r="BB1719" s="22"/>
      <c r="BP1719" s="49"/>
      <c r="BX1719" s="49"/>
    </row>
    <row r="1720" spans="22:76">
      <c r="V1720" s="22"/>
      <c r="W1720" s="22"/>
      <c r="AA1720" s="49"/>
      <c r="AB1720" s="49"/>
      <c r="AF1720" s="49"/>
      <c r="AS1720" s="22"/>
      <c r="AV1720" s="22"/>
      <c r="AX1720" s="22"/>
      <c r="AY1720" s="22"/>
      <c r="BA1720" s="22"/>
      <c r="BB1720" s="22"/>
      <c r="BP1720" s="49"/>
      <c r="BX1720" s="49"/>
    </row>
    <row r="1721" spans="22:76">
      <c r="V1721" s="22"/>
      <c r="W1721" s="22"/>
      <c r="AA1721" s="49"/>
      <c r="AB1721" s="49"/>
      <c r="AF1721" s="49"/>
      <c r="AS1721" s="22"/>
      <c r="AV1721" s="22"/>
      <c r="AX1721" s="22"/>
      <c r="AY1721" s="22"/>
      <c r="BA1721" s="22"/>
      <c r="BB1721" s="22"/>
      <c r="BP1721" s="49"/>
      <c r="BX1721" s="49"/>
    </row>
    <row r="1722" spans="22:76">
      <c r="V1722" s="22"/>
      <c r="W1722" s="22"/>
      <c r="AA1722" s="49"/>
      <c r="AB1722" s="49"/>
      <c r="AF1722" s="49"/>
      <c r="AS1722" s="22"/>
      <c r="AV1722" s="22"/>
      <c r="AX1722" s="22"/>
      <c r="AY1722" s="22"/>
      <c r="BA1722" s="22"/>
      <c r="BB1722" s="22"/>
      <c r="BP1722" s="49"/>
      <c r="BX1722" s="49"/>
    </row>
    <row r="1723" spans="22:76">
      <c r="V1723" s="22"/>
      <c r="W1723" s="22"/>
      <c r="AA1723" s="49"/>
      <c r="AB1723" s="49"/>
      <c r="AF1723" s="49"/>
      <c r="AS1723" s="22"/>
      <c r="AV1723" s="22"/>
      <c r="AX1723" s="22"/>
      <c r="AY1723" s="22"/>
      <c r="BA1723" s="22"/>
      <c r="BB1723" s="22"/>
      <c r="BP1723" s="49"/>
      <c r="BX1723" s="49"/>
    </row>
    <row r="1724" spans="22:76">
      <c r="V1724" s="22"/>
      <c r="W1724" s="22"/>
      <c r="AA1724" s="49"/>
      <c r="AB1724" s="49"/>
      <c r="AF1724" s="49"/>
      <c r="AS1724" s="22"/>
      <c r="AV1724" s="22"/>
      <c r="AX1724" s="22"/>
      <c r="AY1724" s="22"/>
      <c r="BA1724" s="22"/>
      <c r="BB1724" s="22"/>
      <c r="BP1724" s="49"/>
      <c r="BX1724" s="49"/>
    </row>
    <row r="1725" spans="22:76">
      <c r="V1725" s="22"/>
      <c r="W1725" s="22"/>
      <c r="AA1725" s="49"/>
      <c r="AB1725" s="49"/>
      <c r="AF1725" s="49"/>
      <c r="AS1725" s="22"/>
      <c r="AV1725" s="22"/>
      <c r="AX1725" s="22"/>
      <c r="AY1725" s="22"/>
      <c r="BA1725" s="22"/>
      <c r="BB1725" s="22"/>
      <c r="BP1725" s="49"/>
      <c r="BX1725" s="49"/>
    </row>
    <row r="1726" spans="22:76">
      <c r="V1726" s="22"/>
      <c r="W1726" s="22"/>
      <c r="AA1726" s="49"/>
      <c r="AB1726" s="49"/>
      <c r="AF1726" s="49"/>
      <c r="AS1726" s="22"/>
      <c r="AV1726" s="22"/>
      <c r="AX1726" s="22"/>
      <c r="AY1726" s="22"/>
      <c r="BA1726" s="22"/>
      <c r="BB1726" s="22"/>
      <c r="BP1726" s="49"/>
      <c r="BX1726" s="49"/>
    </row>
    <row r="1727" spans="22:76">
      <c r="V1727" s="22"/>
      <c r="W1727" s="22"/>
      <c r="AA1727" s="49"/>
      <c r="AB1727" s="49"/>
      <c r="AF1727" s="49"/>
      <c r="AS1727" s="22"/>
      <c r="AV1727" s="22"/>
      <c r="AX1727" s="22"/>
      <c r="AY1727" s="22"/>
      <c r="BA1727" s="22"/>
      <c r="BB1727" s="22"/>
      <c r="BP1727" s="49"/>
      <c r="BX1727" s="49"/>
    </row>
    <row r="1728" spans="22:76">
      <c r="V1728" s="22"/>
      <c r="W1728" s="22"/>
      <c r="AA1728" s="49"/>
      <c r="AB1728" s="49"/>
      <c r="AF1728" s="49"/>
      <c r="AS1728" s="22"/>
      <c r="AV1728" s="22"/>
      <c r="AX1728" s="22"/>
      <c r="AY1728" s="22"/>
      <c r="BA1728" s="22"/>
      <c r="BB1728" s="22"/>
      <c r="BP1728" s="49"/>
      <c r="BX1728" s="49"/>
    </row>
    <row r="1729" spans="22:76">
      <c r="V1729" s="22"/>
      <c r="W1729" s="22"/>
      <c r="AA1729" s="49"/>
      <c r="AB1729" s="49"/>
      <c r="AF1729" s="49"/>
      <c r="AS1729" s="22"/>
      <c r="AV1729" s="22"/>
      <c r="AX1729" s="22"/>
      <c r="AY1729" s="22"/>
      <c r="BA1729" s="22"/>
      <c r="BB1729" s="22"/>
      <c r="BP1729" s="49"/>
      <c r="BX1729" s="49"/>
    </row>
    <row r="1730" spans="22:76">
      <c r="V1730" s="22"/>
      <c r="W1730" s="22"/>
      <c r="AA1730" s="49"/>
      <c r="AB1730" s="49"/>
      <c r="AF1730" s="49"/>
      <c r="AS1730" s="22"/>
      <c r="AV1730" s="22"/>
      <c r="AX1730" s="22"/>
      <c r="AY1730" s="22"/>
      <c r="BA1730" s="22"/>
      <c r="BB1730" s="22"/>
      <c r="BP1730" s="49"/>
      <c r="BX1730" s="49"/>
    </row>
    <row r="1731" spans="22:76">
      <c r="V1731" s="22"/>
      <c r="W1731" s="22"/>
      <c r="AA1731" s="49"/>
      <c r="AB1731" s="49"/>
      <c r="AF1731" s="49"/>
      <c r="AS1731" s="22"/>
      <c r="AV1731" s="22"/>
      <c r="AX1731" s="22"/>
      <c r="AY1731" s="22"/>
      <c r="BA1731" s="22"/>
      <c r="BB1731" s="22"/>
      <c r="BP1731" s="49"/>
      <c r="BX1731" s="49"/>
    </row>
    <row r="1732" spans="22:76">
      <c r="V1732" s="22"/>
      <c r="W1732" s="22"/>
      <c r="AA1732" s="49"/>
      <c r="AB1732" s="49"/>
      <c r="AF1732" s="49"/>
      <c r="AS1732" s="22"/>
      <c r="AV1732" s="22"/>
      <c r="AX1732" s="22"/>
      <c r="AY1732" s="22"/>
      <c r="BA1732" s="22"/>
      <c r="BB1732" s="22"/>
      <c r="BP1732" s="49"/>
      <c r="BX1732" s="49"/>
    </row>
    <row r="1733" spans="22:76">
      <c r="V1733" s="22"/>
      <c r="W1733" s="22"/>
      <c r="AA1733" s="49"/>
      <c r="AB1733" s="49"/>
      <c r="AF1733" s="49"/>
      <c r="AS1733" s="22"/>
      <c r="AV1733" s="22"/>
      <c r="AX1733" s="22"/>
      <c r="AY1733" s="22"/>
      <c r="BA1733" s="22"/>
      <c r="BB1733" s="22"/>
      <c r="BP1733" s="49"/>
      <c r="BX1733" s="49"/>
    </row>
    <row r="1734" spans="22:76">
      <c r="V1734" s="22"/>
      <c r="W1734" s="22"/>
      <c r="AA1734" s="49"/>
      <c r="AB1734" s="49"/>
      <c r="AF1734" s="49"/>
      <c r="AS1734" s="22"/>
      <c r="AV1734" s="22"/>
      <c r="AX1734" s="22"/>
      <c r="AY1734" s="22"/>
      <c r="BA1734" s="22"/>
      <c r="BB1734" s="22"/>
      <c r="BP1734" s="49"/>
      <c r="BX1734" s="49"/>
    </row>
    <row r="1735" spans="22:76">
      <c r="V1735" s="22"/>
      <c r="W1735" s="22"/>
      <c r="AA1735" s="49"/>
      <c r="AB1735" s="49"/>
      <c r="AF1735" s="49"/>
      <c r="AS1735" s="22"/>
      <c r="AV1735" s="22"/>
      <c r="AX1735" s="22"/>
      <c r="AY1735" s="22"/>
      <c r="BA1735" s="22"/>
      <c r="BB1735" s="22"/>
      <c r="BP1735" s="49"/>
      <c r="BX1735" s="49"/>
    </row>
    <row r="1736" spans="22:76">
      <c r="V1736" s="22"/>
      <c r="W1736" s="22"/>
      <c r="AA1736" s="49"/>
      <c r="AB1736" s="49"/>
      <c r="AF1736" s="49"/>
      <c r="AS1736" s="22"/>
      <c r="AV1736" s="22"/>
      <c r="AX1736" s="22"/>
      <c r="AY1736" s="22"/>
      <c r="BA1736" s="22"/>
      <c r="BB1736" s="22"/>
      <c r="BP1736" s="49"/>
      <c r="BX1736" s="49"/>
    </row>
    <row r="1737" spans="22:76">
      <c r="V1737" s="22"/>
      <c r="W1737" s="22"/>
      <c r="AA1737" s="49"/>
      <c r="AB1737" s="49"/>
      <c r="AF1737" s="49"/>
      <c r="AS1737" s="22"/>
      <c r="AV1737" s="22"/>
      <c r="AX1737" s="22"/>
      <c r="AY1737" s="22"/>
      <c r="BA1737" s="22"/>
      <c r="BB1737" s="22"/>
      <c r="BP1737" s="49"/>
      <c r="BX1737" s="49"/>
    </row>
    <row r="1738" spans="22:76">
      <c r="V1738" s="22"/>
      <c r="W1738" s="22"/>
      <c r="AA1738" s="49"/>
      <c r="AB1738" s="49"/>
      <c r="AF1738" s="49"/>
      <c r="AS1738" s="22"/>
      <c r="AV1738" s="22"/>
      <c r="AX1738" s="22"/>
      <c r="AY1738" s="22"/>
      <c r="BA1738" s="22"/>
      <c r="BB1738" s="22"/>
      <c r="BP1738" s="49"/>
      <c r="BX1738" s="49"/>
    </row>
    <row r="1739" spans="22:76">
      <c r="V1739" s="22"/>
      <c r="W1739" s="22"/>
      <c r="AA1739" s="49"/>
      <c r="AB1739" s="49"/>
      <c r="AF1739" s="49"/>
      <c r="AS1739" s="22"/>
      <c r="AV1739" s="22"/>
      <c r="AX1739" s="22"/>
      <c r="AY1739" s="22"/>
      <c r="BA1739" s="22"/>
      <c r="BB1739" s="22"/>
      <c r="BP1739" s="49"/>
      <c r="BX1739" s="49"/>
    </row>
    <row r="1740" spans="22:76">
      <c r="V1740" s="22"/>
      <c r="W1740" s="22"/>
      <c r="AA1740" s="49"/>
      <c r="AB1740" s="49"/>
      <c r="AF1740" s="49"/>
      <c r="AS1740" s="22"/>
      <c r="AV1740" s="22"/>
      <c r="AX1740" s="22"/>
      <c r="AY1740" s="22"/>
      <c r="BA1740" s="22"/>
      <c r="BB1740" s="22"/>
      <c r="BP1740" s="49"/>
      <c r="BX1740" s="49"/>
    </row>
    <row r="1741" spans="22:76">
      <c r="V1741" s="22"/>
      <c r="W1741" s="22"/>
      <c r="AA1741" s="49"/>
      <c r="AB1741" s="49"/>
      <c r="AF1741" s="49"/>
      <c r="AS1741" s="22"/>
      <c r="AV1741" s="22"/>
      <c r="AX1741" s="22"/>
      <c r="AY1741" s="22"/>
      <c r="BA1741" s="22"/>
      <c r="BB1741" s="22"/>
      <c r="BP1741" s="49"/>
      <c r="BX1741" s="49"/>
    </row>
    <row r="1742" spans="22:76">
      <c r="V1742" s="22"/>
      <c r="W1742" s="22"/>
      <c r="AA1742" s="49"/>
      <c r="AB1742" s="49"/>
      <c r="AF1742" s="49"/>
      <c r="AS1742" s="22"/>
      <c r="AV1742" s="22"/>
      <c r="AX1742" s="22"/>
      <c r="AY1742" s="22"/>
      <c r="BA1742" s="22"/>
      <c r="BB1742" s="22"/>
      <c r="BP1742" s="49"/>
      <c r="BX1742" s="49"/>
    </row>
    <row r="1743" spans="22:76">
      <c r="V1743" s="22"/>
      <c r="W1743" s="22"/>
      <c r="AA1743" s="49"/>
      <c r="AB1743" s="49"/>
      <c r="AF1743" s="49"/>
      <c r="AS1743" s="22"/>
      <c r="AV1743" s="22"/>
      <c r="AX1743" s="22"/>
      <c r="AY1743" s="22"/>
      <c r="BA1743" s="22"/>
      <c r="BB1743" s="22"/>
      <c r="BP1743" s="49"/>
      <c r="BX1743" s="49"/>
    </row>
    <row r="1744" spans="22:76">
      <c r="V1744" s="22"/>
      <c r="W1744" s="22"/>
      <c r="AA1744" s="49"/>
      <c r="AB1744" s="49"/>
      <c r="AF1744" s="49"/>
      <c r="AS1744" s="22"/>
      <c r="AV1744" s="22"/>
      <c r="AX1744" s="22"/>
      <c r="AY1744" s="22"/>
      <c r="BA1744" s="22"/>
      <c r="BB1744" s="22"/>
      <c r="BP1744" s="49"/>
      <c r="BX1744" s="49"/>
    </row>
    <row r="1745" spans="22:76">
      <c r="V1745" s="22"/>
      <c r="W1745" s="22"/>
      <c r="AA1745" s="49"/>
      <c r="AB1745" s="49"/>
      <c r="AF1745" s="49"/>
      <c r="AS1745" s="22"/>
      <c r="AV1745" s="22"/>
      <c r="AX1745" s="22"/>
      <c r="AY1745" s="22"/>
      <c r="BA1745" s="22"/>
      <c r="BB1745" s="22"/>
      <c r="BP1745" s="49"/>
      <c r="BX1745" s="49"/>
    </row>
    <row r="1746" spans="22:76">
      <c r="V1746" s="22"/>
      <c r="W1746" s="22"/>
      <c r="AA1746" s="49"/>
      <c r="AB1746" s="49"/>
      <c r="AF1746" s="49"/>
      <c r="AS1746" s="22"/>
      <c r="AV1746" s="22"/>
      <c r="AX1746" s="22"/>
      <c r="AY1746" s="22"/>
      <c r="BA1746" s="22"/>
      <c r="BB1746" s="22"/>
      <c r="BP1746" s="49"/>
      <c r="BX1746" s="49"/>
    </row>
    <row r="1747" spans="22:76">
      <c r="V1747" s="22"/>
      <c r="W1747" s="22"/>
      <c r="AA1747" s="49"/>
      <c r="AB1747" s="49"/>
      <c r="AF1747" s="49"/>
      <c r="AS1747" s="22"/>
      <c r="AV1747" s="22"/>
      <c r="AX1747" s="22"/>
      <c r="AY1747" s="22"/>
      <c r="BA1747" s="22"/>
      <c r="BB1747" s="22"/>
      <c r="BP1747" s="49"/>
      <c r="BX1747" s="49"/>
    </row>
    <row r="1748" spans="22:76">
      <c r="V1748" s="22"/>
      <c r="W1748" s="22"/>
      <c r="AA1748" s="49"/>
      <c r="AB1748" s="49"/>
      <c r="AF1748" s="49"/>
      <c r="AS1748" s="22"/>
      <c r="AV1748" s="22"/>
      <c r="AX1748" s="22"/>
      <c r="AY1748" s="22"/>
      <c r="BA1748" s="22"/>
      <c r="BB1748" s="22"/>
      <c r="BP1748" s="49"/>
      <c r="BX1748" s="49"/>
    </row>
    <row r="1749" spans="22:76">
      <c r="V1749" s="22"/>
      <c r="W1749" s="22"/>
      <c r="AA1749" s="49"/>
      <c r="AB1749" s="49"/>
      <c r="AF1749" s="49"/>
      <c r="AS1749" s="22"/>
      <c r="AV1749" s="22"/>
      <c r="AX1749" s="22"/>
      <c r="AY1749" s="22"/>
      <c r="BA1749" s="22"/>
      <c r="BB1749" s="22"/>
      <c r="BP1749" s="49"/>
      <c r="BX1749" s="49"/>
    </row>
    <row r="1750" spans="22:76">
      <c r="V1750" s="22"/>
      <c r="W1750" s="22"/>
      <c r="AA1750" s="49"/>
      <c r="AB1750" s="49"/>
      <c r="AF1750" s="49"/>
      <c r="AS1750" s="22"/>
      <c r="AV1750" s="22"/>
      <c r="AX1750" s="22"/>
      <c r="AY1750" s="22"/>
      <c r="BA1750" s="22"/>
      <c r="BB1750" s="22"/>
      <c r="BP1750" s="49"/>
      <c r="BX1750" s="49"/>
    </row>
    <row r="1751" spans="22:76">
      <c r="V1751" s="22"/>
      <c r="W1751" s="22"/>
      <c r="AA1751" s="49"/>
      <c r="AB1751" s="49"/>
      <c r="AF1751" s="49"/>
      <c r="AS1751" s="22"/>
      <c r="AV1751" s="22"/>
      <c r="AX1751" s="22"/>
      <c r="AY1751" s="22"/>
      <c r="BA1751" s="22"/>
      <c r="BB1751" s="22"/>
      <c r="BP1751" s="49"/>
      <c r="BX1751" s="49"/>
    </row>
    <row r="1752" spans="22:76">
      <c r="V1752" s="22"/>
      <c r="W1752" s="22"/>
      <c r="AA1752" s="49"/>
      <c r="AB1752" s="49"/>
      <c r="AF1752" s="49"/>
      <c r="AS1752" s="22"/>
      <c r="AV1752" s="22"/>
      <c r="AX1752" s="22"/>
      <c r="AY1752" s="22"/>
      <c r="BA1752" s="22"/>
      <c r="BB1752" s="22"/>
      <c r="BP1752" s="49"/>
      <c r="BX1752" s="49"/>
    </row>
    <row r="1753" spans="22:76">
      <c r="V1753" s="22"/>
      <c r="W1753" s="22"/>
      <c r="AA1753" s="49"/>
      <c r="AB1753" s="49"/>
      <c r="AF1753" s="49"/>
      <c r="AS1753" s="22"/>
      <c r="AV1753" s="22"/>
      <c r="AX1753" s="22"/>
      <c r="AY1753" s="22"/>
      <c r="BA1753" s="22"/>
      <c r="BB1753" s="22"/>
      <c r="BP1753" s="49"/>
      <c r="BX1753" s="49"/>
    </row>
    <row r="1754" spans="22:76">
      <c r="V1754" s="22"/>
      <c r="W1754" s="22"/>
      <c r="AA1754" s="49"/>
      <c r="AB1754" s="49"/>
      <c r="AF1754" s="49"/>
      <c r="AS1754" s="22"/>
      <c r="AV1754" s="22"/>
      <c r="AX1754" s="22"/>
      <c r="AY1754" s="22"/>
      <c r="BA1754" s="22"/>
      <c r="BB1754" s="22"/>
      <c r="BP1754" s="49"/>
      <c r="BX1754" s="49"/>
    </row>
    <row r="1755" spans="22:76">
      <c r="V1755" s="22"/>
      <c r="W1755" s="22"/>
      <c r="AA1755" s="49"/>
      <c r="AB1755" s="49"/>
      <c r="AF1755" s="49"/>
      <c r="AS1755" s="22"/>
      <c r="AV1755" s="22"/>
      <c r="AX1755" s="22"/>
      <c r="AY1755" s="22"/>
      <c r="BA1755" s="22"/>
      <c r="BB1755" s="22"/>
      <c r="BP1755" s="49"/>
      <c r="BX1755" s="49"/>
    </row>
    <row r="1756" spans="22:76">
      <c r="V1756" s="22"/>
      <c r="W1756" s="22"/>
      <c r="AA1756" s="49"/>
      <c r="AB1756" s="49"/>
      <c r="AF1756" s="49"/>
      <c r="AS1756" s="22"/>
      <c r="AV1756" s="22"/>
      <c r="AX1756" s="22"/>
      <c r="AY1756" s="22"/>
      <c r="BA1756" s="22"/>
      <c r="BB1756" s="22"/>
      <c r="BP1756" s="49"/>
      <c r="BX1756" s="49"/>
    </row>
    <row r="1757" spans="22:76">
      <c r="V1757" s="22"/>
      <c r="W1757" s="22"/>
      <c r="AA1757" s="49"/>
      <c r="AB1757" s="49"/>
      <c r="AF1757" s="49"/>
      <c r="AS1757" s="22"/>
      <c r="AV1757" s="22"/>
      <c r="AX1757" s="22"/>
      <c r="AY1757" s="22"/>
      <c r="BA1757" s="22"/>
      <c r="BB1757" s="22"/>
      <c r="BP1757" s="49"/>
      <c r="BX1757" s="49"/>
    </row>
    <row r="1758" spans="22:76">
      <c r="V1758" s="22"/>
      <c r="W1758" s="22"/>
      <c r="AA1758" s="49"/>
      <c r="AB1758" s="49"/>
      <c r="AF1758" s="49"/>
      <c r="AS1758" s="22"/>
      <c r="AV1758" s="22"/>
      <c r="AX1758" s="22"/>
      <c r="AY1758" s="22"/>
      <c r="BA1758" s="22"/>
      <c r="BB1758" s="22"/>
      <c r="BP1758" s="49"/>
      <c r="BX1758" s="49"/>
    </row>
    <row r="1759" spans="22:76">
      <c r="V1759" s="22"/>
      <c r="W1759" s="22"/>
      <c r="AA1759" s="49"/>
      <c r="AB1759" s="49"/>
      <c r="AF1759" s="49"/>
      <c r="AS1759" s="22"/>
      <c r="AV1759" s="22"/>
      <c r="AX1759" s="22"/>
      <c r="AY1759" s="22"/>
      <c r="BA1759" s="22"/>
      <c r="BB1759" s="22"/>
      <c r="BP1759" s="49"/>
      <c r="BX1759" s="49"/>
    </row>
    <row r="1760" spans="22:76">
      <c r="V1760" s="22"/>
      <c r="W1760" s="22"/>
      <c r="AA1760" s="49"/>
      <c r="AB1760" s="49"/>
      <c r="AF1760" s="49"/>
      <c r="AS1760" s="22"/>
      <c r="AV1760" s="22"/>
      <c r="AX1760" s="22"/>
      <c r="AY1760" s="22"/>
      <c r="BA1760" s="22"/>
      <c r="BB1760" s="22"/>
      <c r="BP1760" s="49"/>
      <c r="BX1760" s="49"/>
    </row>
    <row r="1761" spans="22:76">
      <c r="V1761" s="22"/>
      <c r="W1761" s="22"/>
      <c r="AA1761" s="49"/>
      <c r="AB1761" s="49"/>
      <c r="AF1761" s="49"/>
      <c r="AS1761" s="22"/>
      <c r="AV1761" s="22"/>
      <c r="AX1761" s="22"/>
      <c r="AY1761" s="22"/>
      <c r="BA1761" s="22"/>
      <c r="BB1761" s="22"/>
      <c r="BP1761" s="49"/>
      <c r="BX1761" s="49"/>
    </row>
    <row r="1762" spans="22:76">
      <c r="V1762" s="22"/>
      <c r="W1762" s="22"/>
      <c r="AA1762" s="49"/>
      <c r="AB1762" s="49"/>
      <c r="AF1762" s="49"/>
      <c r="AS1762" s="22"/>
      <c r="AV1762" s="22"/>
      <c r="AX1762" s="22"/>
      <c r="AY1762" s="22"/>
      <c r="BA1762" s="22"/>
      <c r="BB1762" s="22"/>
      <c r="BP1762" s="49"/>
      <c r="BX1762" s="49"/>
    </row>
    <row r="1763" spans="22:76">
      <c r="V1763" s="22"/>
      <c r="W1763" s="22"/>
      <c r="AA1763" s="49"/>
      <c r="AB1763" s="49"/>
      <c r="AF1763" s="49"/>
      <c r="AS1763" s="22"/>
      <c r="AV1763" s="22"/>
      <c r="AX1763" s="22"/>
      <c r="AY1763" s="22"/>
      <c r="BA1763" s="22"/>
      <c r="BB1763" s="22"/>
      <c r="BP1763" s="49"/>
      <c r="BX1763" s="49"/>
    </row>
    <row r="1764" spans="22:76">
      <c r="V1764" s="22"/>
      <c r="W1764" s="22"/>
      <c r="AA1764" s="49"/>
      <c r="AB1764" s="49"/>
      <c r="AF1764" s="49"/>
      <c r="AS1764" s="22"/>
      <c r="AV1764" s="22"/>
      <c r="AX1764" s="22"/>
      <c r="AY1764" s="22"/>
      <c r="BA1764" s="22"/>
      <c r="BB1764" s="22"/>
      <c r="BP1764" s="49"/>
      <c r="BX1764" s="49"/>
    </row>
    <row r="1765" spans="22:76">
      <c r="V1765" s="22"/>
      <c r="W1765" s="22"/>
      <c r="AA1765" s="49"/>
      <c r="AB1765" s="49"/>
      <c r="AF1765" s="49"/>
      <c r="AS1765" s="22"/>
      <c r="AV1765" s="22"/>
      <c r="AX1765" s="22"/>
      <c r="AY1765" s="22"/>
      <c r="BA1765" s="22"/>
      <c r="BB1765" s="22"/>
      <c r="BP1765" s="49"/>
      <c r="BX1765" s="49"/>
    </row>
    <row r="1766" spans="22:76">
      <c r="V1766" s="22"/>
      <c r="W1766" s="22"/>
      <c r="AA1766" s="49"/>
      <c r="AB1766" s="49"/>
      <c r="AF1766" s="49"/>
      <c r="AS1766" s="22"/>
      <c r="AV1766" s="22"/>
      <c r="AX1766" s="22"/>
      <c r="AY1766" s="22"/>
      <c r="BA1766" s="22"/>
      <c r="BB1766" s="22"/>
      <c r="BP1766" s="49"/>
      <c r="BX1766" s="49"/>
    </row>
    <row r="1767" spans="22:76">
      <c r="V1767" s="22"/>
      <c r="W1767" s="22"/>
      <c r="AA1767" s="49"/>
      <c r="AB1767" s="49"/>
      <c r="AF1767" s="49"/>
      <c r="AS1767" s="22"/>
      <c r="AV1767" s="22"/>
      <c r="AX1767" s="22"/>
      <c r="AY1767" s="22"/>
      <c r="BA1767" s="22"/>
      <c r="BB1767" s="22"/>
      <c r="BP1767" s="49"/>
      <c r="BX1767" s="49"/>
    </row>
    <row r="1768" spans="22:76">
      <c r="V1768" s="22"/>
      <c r="W1768" s="22"/>
      <c r="AA1768" s="49"/>
      <c r="AB1768" s="49"/>
      <c r="AF1768" s="49"/>
      <c r="AS1768" s="22"/>
      <c r="AV1768" s="22"/>
      <c r="AX1768" s="22"/>
      <c r="AY1768" s="22"/>
      <c r="BA1768" s="22"/>
      <c r="BB1768" s="22"/>
      <c r="BP1768" s="49"/>
      <c r="BX1768" s="49"/>
    </row>
    <row r="1769" spans="22:76">
      <c r="V1769" s="22"/>
      <c r="W1769" s="22"/>
      <c r="AA1769" s="49"/>
      <c r="AB1769" s="49"/>
      <c r="AF1769" s="49"/>
      <c r="AS1769" s="22"/>
      <c r="AV1769" s="22"/>
      <c r="AX1769" s="22"/>
      <c r="AY1769" s="22"/>
      <c r="BA1769" s="22"/>
      <c r="BB1769" s="22"/>
      <c r="BP1769" s="49"/>
      <c r="BX1769" s="49"/>
    </row>
    <row r="1770" spans="22:76">
      <c r="V1770" s="22"/>
      <c r="W1770" s="22"/>
      <c r="AA1770" s="49"/>
      <c r="AB1770" s="49"/>
      <c r="AF1770" s="49"/>
      <c r="AS1770" s="22"/>
      <c r="AV1770" s="22"/>
      <c r="AX1770" s="22"/>
      <c r="AY1770" s="22"/>
      <c r="BA1770" s="22"/>
      <c r="BB1770" s="22"/>
      <c r="BP1770" s="49"/>
      <c r="BX1770" s="49"/>
    </row>
    <row r="1771" spans="22:76">
      <c r="V1771" s="22"/>
      <c r="W1771" s="22"/>
      <c r="AA1771" s="49"/>
      <c r="AB1771" s="49"/>
      <c r="AF1771" s="49"/>
      <c r="AS1771" s="22"/>
      <c r="AV1771" s="22"/>
      <c r="AX1771" s="22"/>
      <c r="AY1771" s="22"/>
      <c r="BA1771" s="22"/>
      <c r="BB1771" s="22"/>
      <c r="BP1771" s="49"/>
      <c r="BX1771" s="49"/>
    </row>
    <row r="1772" spans="22:76">
      <c r="V1772" s="22"/>
      <c r="W1772" s="22"/>
      <c r="AA1772" s="49"/>
      <c r="AB1772" s="49"/>
      <c r="AF1772" s="49"/>
      <c r="AS1772" s="22"/>
      <c r="AV1772" s="22"/>
      <c r="AX1772" s="22"/>
      <c r="AY1772" s="22"/>
      <c r="BA1772" s="22"/>
      <c r="BB1772" s="22"/>
      <c r="BP1772" s="49"/>
      <c r="BX1772" s="49"/>
    </row>
    <row r="1773" spans="22:76">
      <c r="V1773" s="22"/>
      <c r="W1773" s="22"/>
      <c r="AA1773" s="49"/>
      <c r="AB1773" s="49"/>
      <c r="AF1773" s="49"/>
      <c r="AS1773" s="22"/>
      <c r="AV1773" s="22"/>
      <c r="AX1773" s="22"/>
      <c r="AY1773" s="22"/>
      <c r="BA1773" s="22"/>
      <c r="BB1773" s="22"/>
      <c r="BP1773" s="49"/>
      <c r="BX1773" s="49"/>
    </row>
    <row r="1774" spans="22:76">
      <c r="V1774" s="22"/>
      <c r="W1774" s="22"/>
      <c r="AA1774" s="49"/>
      <c r="AB1774" s="49"/>
      <c r="AF1774" s="49"/>
      <c r="AS1774" s="22"/>
      <c r="AV1774" s="22"/>
      <c r="AX1774" s="22"/>
      <c r="AY1774" s="22"/>
      <c r="BA1774" s="22"/>
      <c r="BB1774" s="22"/>
      <c r="BP1774" s="49"/>
      <c r="BX1774" s="49"/>
    </row>
    <row r="1775" spans="22:76">
      <c r="V1775" s="22"/>
      <c r="W1775" s="22"/>
      <c r="AA1775" s="49"/>
      <c r="AB1775" s="49"/>
      <c r="AF1775" s="49"/>
      <c r="AS1775" s="22"/>
      <c r="AV1775" s="22"/>
      <c r="AX1775" s="22"/>
      <c r="AY1775" s="22"/>
      <c r="BA1775" s="22"/>
      <c r="BB1775" s="22"/>
      <c r="BP1775" s="49"/>
      <c r="BX1775" s="49"/>
    </row>
    <row r="1776" spans="22:76">
      <c r="V1776" s="22"/>
      <c r="W1776" s="22"/>
      <c r="AA1776" s="49"/>
      <c r="AB1776" s="49"/>
      <c r="AF1776" s="49"/>
      <c r="AS1776" s="22"/>
      <c r="AV1776" s="22"/>
      <c r="AX1776" s="22"/>
      <c r="AY1776" s="22"/>
      <c r="BA1776" s="22"/>
      <c r="BB1776" s="22"/>
      <c r="BP1776" s="49"/>
      <c r="BX1776" s="49"/>
    </row>
    <row r="1777" spans="22:76">
      <c r="V1777" s="22"/>
      <c r="W1777" s="22"/>
      <c r="AA1777" s="49"/>
      <c r="AB1777" s="49"/>
      <c r="AF1777" s="49"/>
      <c r="AS1777" s="22"/>
      <c r="AV1777" s="22"/>
      <c r="AX1777" s="22"/>
      <c r="AY1777" s="22"/>
      <c r="BA1777" s="22"/>
      <c r="BB1777" s="22"/>
      <c r="BP1777" s="49"/>
      <c r="BX1777" s="49"/>
    </row>
    <row r="1778" spans="22:76">
      <c r="V1778" s="22"/>
      <c r="W1778" s="22"/>
      <c r="AA1778" s="49"/>
      <c r="AB1778" s="49"/>
      <c r="AF1778" s="49"/>
      <c r="AS1778" s="22"/>
      <c r="AV1778" s="22"/>
      <c r="AX1778" s="22"/>
      <c r="AY1778" s="22"/>
      <c r="BA1778" s="22"/>
      <c r="BB1778" s="22"/>
      <c r="BP1778" s="49"/>
      <c r="BX1778" s="49"/>
    </row>
    <row r="1779" spans="22:76">
      <c r="V1779" s="22"/>
      <c r="W1779" s="22"/>
      <c r="AA1779" s="49"/>
      <c r="AB1779" s="49"/>
      <c r="AF1779" s="49"/>
      <c r="AS1779" s="22"/>
      <c r="AV1779" s="22"/>
      <c r="AX1779" s="22"/>
      <c r="AY1779" s="22"/>
      <c r="BA1779" s="22"/>
      <c r="BB1779" s="22"/>
      <c r="BP1779" s="49"/>
      <c r="BX1779" s="49"/>
    </row>
    <row r="1780" spans="22:76">
      <c r="V1780" s="22"/>
      <c r="W1780" s="22"/>
      <c r="AA1780" s="49"/>
      <c r="AB1780" s="49"/>
      <c r="AF1780" s="49"/>
      <c r="AS1780" s="22"/>
      <c r="AV1780" s="22"/>
      <c r="AX1780" s="22"/>
      <c r="AY1780" s="22"/>
      <c r="BA1780" s="22"/>
      <c r="BB1780" s="22"/>
      <c r="BP1780" s="49"/>
      <c r="BX1780" s="49"/>
    </row>
    <row r="1781" spans="22:76">
      <c r="V1781" s="22"/>
      <c r="W1781" s="22"/>
      <c r="AA1781" s="49"/>
      <c r="AB1781" s="49"/>
      <c r="AF1781" s="49"/>
      <c r="AS1781" s="22"/>
      <c r="AV1781" s="22"/>
      <c r="AX1781" s="22"/>
      <c r="AY1781" s="22"/>
      <c r="BA1781" s="22"/>
      <c r="BB1781" s="22"/>
      <c r="BP1781" s="49"/>
      <c r="BX1781" s="49"/>
    </row>
    <row r="1782" spans="22:76">
      <c r="V1782" s="22"/>
      <c r="W1782" s="22"/>
      <c r="AA1782" s="49"/>
      <c r="AB1782" s="49"/>
      <c r="AF1782" s="49"/>
      <c r="AS1782" s="22"/>
      <c r="AV1782" s="22"/>
      <c r="AX1782" s="22"/>
      <c r="AY1782" s="22"/>
      <c r="BA1782" s="22"/>
      <c r="BB1782" s="22"/>
      <c r="BP1782" s="49"/>
      <c r="BX1782" s="49"/>
    </row>
    <row r="1783" spans="22:76">
      <c r="V1783" s="22"/>
      <c r="W1783" s="22"/>
      <c r="AA1783" s="49"/>
      <c r="AB1783" s="49"/>
      <c r="AF1783" s="49"/>
      <c r="AS1783" s="22"/>
      <c r="AV1783" s="22"/>
      <c r="AX1783" s="22"/>
      <c r="AY1783" s="22"/>
      <c r="BA1783" s="22"/>
      <c r="BB1783" s="22"/>
      <c r="BP1783" s="49"/>
      <c r="BX1783" s="49"/>
    </row>
    <row r="1784" spans="22:76">
      <c r="V1784" s="22"/>
      <c r="W1784" s="22"/>
      <c r="AA1784" s="49"/>
      <c r="AB1784" s="49"/>
      <c r="AF1784" s="49"/>
      <c r="AS1784" s="22"/>
      <c r="AV1784" s="22"/>
      <c r="AX1784" s="22"/>
      <c r="AY1784" s="22"/>
      <c r="BA1784" s="22"/>
      <c r="BB1784" s="22"/>
      <c r="BP1784" s="49"/>
      <c r="BX1784" s="49"/>
    </row>
    <row r="1785" spans="22:76">
      <c r="V1785" s="22"/>
      <c r="W1785" s="22"/>
      <c r="AA1785" s="49"/>
      <c r="AB1785" s="49"/>
      <c r="AF1785" s="49"/>
      <c r="AS1785" s="22"/>
      <c r="AV1785" s="22"/>
      <c r="AX1785" s="22"/>
      <c r="AY1785" s="22"/>
      <c r="BA1785" s="22"/>
      <c r="BB1785" s="22"/>
      <c r="BP1785" s="49"/>
      <c r="BX1785" s="49"/>
    </row>
    <row r="1786" spans="22:76">
      <c r="V1786" s="22"/>
      <c r="W1786" s="22"/>
      <c r="AA1786" s="49"/>
      <c r="AB1786" s="49"/>
      <c r="AF1786" s="49"/>
      <c r="AS1786" s="22"/>
      <c r="AV1786" s="22"/>
      <c r="AX1786" s="22"/>
      <c r="AY1786" s="22"/>
      <c r="BA1786" s="22"/>
      <c r="BB1786" s="22"/>
      <c r="BP1786" s="49"/>
      <c r="BX1786" s="49"/>
    </row>
    <row r="1787" spans="22:76">
      <c r="V1787" s="22"/>
      <c r="W1787" s="22"/>
      <c r="AA1787" s="49"/>
      <c r="AB1787" s="49"/>
      <c r="AF1787" s="49"/>
      <c r="AS1787" s="22"/>
      <c r="AV1787" s="22"/>
      <c r="AX1787" s="22"/>
      <c r="AY1787" s="22"/>
      <c r="BA1787" s="22"/>
      <c r="BB1787" s="22"/>
      <c r="BP1787" s="49"/>
      <c r="BX1787" s="49"/>
    </row>
    <row r="1788" spans="22:76">
      <c r="V1788" s="22"/>
      <c r="W1788" s="22"/>
      <c r="AA1788" s="49"/>
      <c r="AB1788" s="49"/>
      <c r="AF1788" s="49"/>
      <c r="AS1788" s="22"/>
      <c r="AV1788" s="22"/>
      <c r="AX1788" s="22"/>
      <c r="AY1788" s="22"/>
      <c r="BA1788" s="22"/>
      <c r="BB1788" s="22"/>
      <c r="BP1788" s="49"/>
      <c r="BX1788" s="49"/>
    </row>
    <row r="1789" spans="22:76">
      <c r="V1789" s="22"/>
      <c r="W1789" s="22"/>
      <c r="AA1789" s="49"/>
      <c r="AB1789" s="49"/>
      <c r="AF1789" s="49"/>
      <c r="AS1789" s="22"/>
      <c r="AV1789" s="22"/>
      <c r="AX1789" s="22"/>
      <c r="AY1789" s="22"/>
      <c r="BA1789" s="22"/>
      <c r="BB1789" s="22"/>
      <c r="BP1789" s="49"/>
      <c r="BX1789" s="49"/>
    </row>
    <row r="1790" spans="22:76">
      <c r="V1790" s="22"/>
      <c r="W1790" s="22"/>
      <c r="AA1790" s="49"/>
      <c r="AB1790" s="49"/>
      <c r="AF1790" s="49"/>
      <c r="AS1790" s="22"/>
      <c r="AV1790" s="22"/>
      <c r="AX1790" s="22"/>
      <c r="AY1790" s="22"/>
      <c r="BA1790" s="22"/>
      <c r="BB1790" s="22"/>
      <c r="BP1790" s="49"/>
      <c r="BX1790" s="49"/>
    </row>
    <row r="1791" spans="22:76">
      <c r="V1791" s="22"/>
      <c r="W1791" s="22"/>
      <c r="AA1791" s="49"/>
      <c r="AB1791" s="49"/>
      <c r="AF1791" s="49"/>
      <c r="AS1791" s="22"/>
      <c r="AV1791" s="22"/>
      <c r="AX1791" s="22"/>
      <c r="AY1791" s="22"/>
      <c r="BA1791" s="22"/>
      <c r="BB1791" s="22"/>
      <c r="BP1791" s="49"/>
      <c r="BX1791" s="49"/>
    </row>
    <row r="1792" spans="22:76">
      <c r="V1792" s="22"/>
      <c r="W1792" s="22"/>
      <c r="AA1792" s="49"/>
      <c r="AB1792" s="49"/>
      <c r="AF1792" s="49"/>
      <c r="AS1792" s="22"/>
      <c r="AV1792" s="22"/>
      <c r="AX1792" s="22"/>
      <c r="AY1792" s="22"/>
      <c r="BA1792" s="22"/>
      <c r="BB1792" s="22"/>
      <c r="BP1792" s="49"/>
      <c r="BX1792" s="49"/>
    </row>
    <row r="1793" spans="22:76">
      <c r="V1793" s="22"/>
      <c r="W1793" s="22"/>
      <c r="AA1793" s="49"/>
      <c r="AB1793" s="49"/>
      <c r="AF1793" s="49"/>
      <c r="AS1793" s="22"/>
      <c r="AV1793" s="22"/>
      <c r="AX1793" s="22"/>
      <c r="AY1793" s="22"/>
      <c r="BA1793" s="22"/>
      <c r="BB1793" s="22"/>
      <c r="BP1793" s="49"/>
      <c r="BX1793" s="49"/>
    </row>
    <row r="1794" spans="22:76">
      <c r="V1794" s="22"/>
      <c r="W1794" s="22"/>
      <c r="AA1794" s="49"/>
      <c r="AB1794" s="49"/>
      <c r="AF1794" s="49"/>
      <c r="AS1794" s="22"/>
      <c r="AV1794" s="22"/>
      <c r="AX1794" s="22"/>
      <c r="AY1794" s="22"/>
      <c r="BA1794" s="22"/>
      <c r="BB1794" s="22"/>
      <c r="BP1794" s="49"/>
      <c r="BX1794" s="49"/>
    </row>
    <row r="1795" spans="22:76">
      <c r="V1795" s="22"/>
      <c r="W1795" s="22"/>
      <c r="AA1795" s="49"/>
      <c r="AB1795" s="49"/>
      <c r="AF1795" s="49"/>
      <c r="AS1795" s="22"/>
      <c r="AV1795" s="22"/>
      <c r="AX1795" s="22"/>
      <c r="AY1795" s="22"/>
      <c r="BA1795" s="22"/>
      <c r="BB1795" s="22"/>
      <c r="BP1795" s="49"/>
      <c r="BX1795" s="49"/>
    </row>
    <row r="1796" spans="22:76">
      <c r="V1796" s="22"/>
      <c r="W1796" s="22"/>
      <c r="AA1796" s="49"/>
      <c r="AB1796" s="49"/>
      <c r="AF1796" s="49"/>
      <c r="AS1796" s="22"/>
      <c r="AV1796" s="22"/>
      <c r="AX1796" s="22"/>
      <c r="AY1796" s="22"/>
      <c r="BA1796" s="22"/>
      <c r="BB1796" s="22"/>
      <c r="BP1796" s="49"/>
      <c r="BX1796" s="49"/>
    </row>
    <row r="1797" spans="22:76">
      <c r="V1797" s="22"/>
      <c r="W1797" s="22"/>
      <c r="AA1797" s="49"/>
      <c r="AB1797" s="49"/>
      <c r="AF1797" s="49"/>
      <c r="AS1797" s="22"/>
      <c r="AV1797" s="22"/>
      <c r="AX1797" s="22"/>
      <c r="AY1797" s="22"/>
      <c r="BA1797" s="22"/>
      <c r="BB1797" s="22"/>
      <c r="BP1797" s="49"/>
      <c r="BX1797" s="49"/>
    </row>
    <row r="1798" spans="22:76">
      <c r="V1798" s="22"/>
      <c r="W1798" s="22"/>
      <c r="AA1798" s="49"/>
      <c r="AB1798" s="49"/>
      <c r="AF1798" s="49"/>
      <c r="AS1798" s="22"/>
      <c r="AV1798" s="22"/>
      <c r="AX1798" s="22"/>
      <c r="AY1798" s="22"/>
      <c r="BA1798" s="22"/>
      <c r="BB1798" s="22"/>
      <c r="BP1798" s="49"/>
      <c r="BX1798" s="49"/>
    </row>
    <row r="1799" spans="22:76">
      <c r="V1799" s="22"/>
      <c r="W1799" s="22"/>
      <c r="AA1799" s="49"/>
      <c r="AB1799" s="49"/>
      <c r="AF1799" s="49"/>
      <c r="AS1799" s="22"/>
      <c r="AV1799" s="22"/>
      <c r="AX1799" s="22"/>
      <c r="AY1799" s="22"/>
      <c r="BA1799" s="22"/>
      <c r="BB1799" s="22"/>
      <c r="BP1799" s="49"/>
      <c r="BX1799" s="49"/>
    </row>
    <row r="1800" spans="22:76">
      <c r="V1800" s="22"/>
      <c r="W1800" s="22"/>
      <c r="AA1800" s="49"/>
      <c r="AB1800" s="49"/>
      <c r="AF1800" s="49"/>
      <c r="AS1800" s="22"/>
      <c r="AV1800" s="22"/>
      <c r="AX1800" s="22"/>
      <c r="AY1800" s="22"/>
      <c r="BA1800" s="22"/>
      <c r="BB1800" s="22"/>
      <c r="BP1800" s="49"/>
      <c r="BX1800" s="49"/>
    </row>
    <row r="1801" spans="22:76">
      <c r="V1801" s="22"/>
      <c r="W1801" s="22"/>
      <c r="AA1801" s="49"/>
      <c r="AB1801" s="49"/>
      <c r="AF1801" s="49"/>
      <c r="AS1801" s="22"/>
      <c r="AV1801" s="22"/>
      <c r="AX1801" s="22"/>
      <c r="AY1801" s="22"/>
      <c r="BA1801" s="22"/>
      <c r="BB1801" s="22"/>
      <c r="BP1801" s="49"/>
      <c r="BX1801" s="49"/>
    </row>
    <row r="1802" spans="22:76">
      <c r="V1802" s="22"/>
      <c r="W1802" s="22"/>
      <c r="AA1802" s="49"/>
      <c r="AB1802" s="49"/>
      <c r="AF1802" s="49"/>
      <c r="AS1802" s="22"/>
      <c r="AV1802" s="22"/>
      <c r="AX1802" s="22"/>
      <c r="AY1802" s="22"/>
      <c r="BA1802" s="22"/>
      <c r="BB1802" s="22"/>
      <c r="BP1802" s="49"/>
      <c r="BX1802" s="49"/>
    </row>
    <row r="1803" spans="22:76">
      <c r="V1803" s="22"/>
      <c r="W1803" s="22"/>
      <c r="AA1803" s="49"/>
      <c r="AB1803" s="49"/>
      <c r="AF1803" s="49"/>
      <c r="AS1803" s="22"/>
      <c r="AV1803" s="22"/>
      <c r="AX1803" s="22"/>
      <c r="AY1803" s="22"/>
      <c r="BA1803" s="22"/>
      <c r="BB1803" s="22"/>
      <c r="BP1803" s="49"/>
      <c r="BX1803" s="49"/>
    </row>
    <row r="1804" spans="22:76">
      <c r="V1804" s="22"/>
      <c r="W1804" s="22"/>
      <c r="AA1804" s="49"/>
      <c r="AB1804" s="49"/>
      <c r="AF1804" s="49"/>
      <c r="AS1804" s="22"/>
      <c r="AV1804" s="22"/>
      <c r="AX1804" s="22"/>
      <c r="AY1804" s="22"/>
      <c r="BA1804" s="22"/>
      <c r="BB1804" s="22"/>
      <c r="BP1804" s="49"/>
      <c r="BX1804" s="49"/>
    </row>
    <row r="1805" spans="22:76">
      <c r="V1805" s="22"/>
      <c r="W1805" s="22"/>
      <c r="AA1805" s="49"/>
      <c r="AB1805" s="49"/>
      <c r="AF1805" s="49"/>
      <c r="AS1805" s="22"/>
      <c r="AV1805" s="22"/>
      <c r="AX1805" s="22"/>
      <c r="AY1805" s="22"/>
      <c r="BA1805" s="22"/>
      <c r="BB1805" s="22"/>
      <c r="BP1805" s="49"/>
      <c r="BX1805" s="49"/>
    </row>
    <row r="1806" spans="22:76">
      <c r="V1806" s="22"/>
      <c r="W1806" s="22"/>
      <c r="AA1806" s="49"/>
      <c r="AB1806" s="49"/>
      <c r="AF1806" s="49"/>
      <c r="AS1806" s="22"/>
      <c r="AV1806" s="22"/>
      <c r="AX1806" s="22"/>
      <c r="AY1806" s="22"/>
      <c r="BA1806" s="22"/>
      <c r="BB1806" s="22"/>
      <c r="BP1806" s="49"/>
      <c r="BX1806" s="49"/>
    </row>
    <row r="1807" spans="22:76">
      <c r="V1807" s="22"/>
      <c r="W1807" s="22"/>
      <c r="AA1807" s="49"/>
      <c r="AB1807" s="49"/>
      <c r="AF1807" s="49"/>
      <c r="AS1807" s="22"/>
      <c r="AV1807" s="22"/>
      <c r="AX1807" s="22"/>
      <c r="AY1807" s="22"/>
      <c r="BA1807" s="22"/>
      <c r="BB1807" s="22"/>
      <c r="BP1807" s="49"/>
      <c r="BX1807" s="49"/>
    </row>
    <row r="1808" spans="22:76">
      <c r="V1808" s="22"/>
      <c r="W1808" s="22"/>
      <c r="AA1808" s="49"/>
      <c r="AB1808" s="49"/>
      <c r="AF1808" s="49"/>
      <c r="AS1808" s="22"/>
      <c r="AV1808" s="22"/>
      <c r="AX1808" s="22"/>
      <c r="AY1808" s="22"/>
      <c r="BA1808" s="22"/>
      <c r="BB1808" s="22"/>
      <c r="BP1808" s="49"/>
      <c r="BX1808" s="49"/>
    </row>
    <row r="1809" spans="22:76">
      <c r="V1809" s="22"/>
      <c r="W1809" s="22"/>
      <c r="AA1809" s="49"/>
      <c r="AB1809" s="49"/>
      <c r="AF1809" s="49"/>
      <c r="AS1809" s="22"/>
      <c r="AV1809" s="22"/>
      <c r="AX1809" s="22"/>
      <c r="AY1809" s="22"/>
      <c r="BA1809" s="22"/>
      <c r="BB1809" s="22"/>
      <c r="BP1809" s="49"/>
      <c r="BX1809" s="49"/>
    </row>
    <row r="1810" spans="22:76">
      <c r="V1810" s="22"/>
      <c r="W1810" s="22"/>
      <c r="AA1810" s="49"/>
      <c r="AB1810" s="49"/>
      <c r="AF1810" s="49"/>
      <c r="AS1810" s="22"/>
      <c r="AV1810" s="22"/>
      <c r="AX1810" s="22"/>
      <c r="AY1810" s="22"/>
      <c r="BA1810" s="22"/>
      <c r="BB1810" s="22"/>
      <c r="BP1810" s="49"/>
      <c r="BX1810" s="49"/>
    </row>
    <row r="1811" spans="22:76">
      <c r="V1811" s="22"/>
      <c r="W1811" s="22"/>
      <c r="AA1811" s="49"/>
      <c r="AB1811" s="49"/>
      <c r="AF1811" s="49"/>
      <c r="AS1811" s="22"/>
      <c r="AV1811" s="22"/>
      <c r="AX1811" s="22"/>
      <c r="AY1811" s="22"/>
      <c r="BA1811" s="22"/>
      <c r="BB1811" s="22"/>
      <c r="BP1811" s="49"/>
      <c r="BX1811" s="49"/>
    </row>
    <row r="1812" spans="22:76">
      <c r="V1812" s="22"/>
      <c r="W1812" s="22"/>
      <c r="AA1812" s="49"/>
      <c r="AB1812" s="49"/>
      <c r="AF1812" s="49"/>
      <c r="AS1812" s="22"/>
      <c r="AV1812" s="22"/>
      <c r="AX1812" s="22"/>
      <c r="AY1812" s="22"/>
      <c r="BA1812" s="22"/>
      <c r="BB1812" s="22"/>
      <c r="BP1812" s="49"/>
      <c r="BX1812" s="49"/>
    </row>
    <row r="1813" spans="22:76">
      <c r="V1813" s="22"/>
      <c r="W1813" s="22"/>
      <c r="AA1813" s="49"/>
      <c r="AB1813" s="49"/>
      <c r="AF1813" s="49"/>
      <c r="AS1813" s="22"/>
      <c r="AV1813" s="22"/>
      <c r="AX1813" s="22"/>
      <c r="AY1813" s="22"/>
      <c r="BA1813" s="22"/>
      <c r="BB1813" s="22"/>
      <c r="BP1813" s="49"/>
      <c r="BX1813" s="49"/>
    </row>
    <row r="1814" spans="22:76">
      <c r="V1814" s="22"/>
      <c r="W1814" s="22"/>
      <c r="AA1814" s="49"/>
      <c r="AB1814" s="49"/>
      <c r="AF1814" s="49"/>
      <c r="AS1814" s="22"/>
      <c r="AV1814" s="22"/>
      <c r="AX1814" s="22"/>
      <c r="AY1814" s="22"/>
      <c r="BA1814" s="22"/>
      <c r="BB1814" s="22"/>
      <c r="BP1814" s="49"/>
      <c r="BX1814" s="49"/>
    </row>
    <row r="1815" spans="22:76">
      <c r="V1815" s="22"/>
      <c r="W1815" s="22"/>
      <c r="AA1815" s="49"/>
      <c r="AB1815" s="49"/>
      <c r="AF1815" s="49"/>
      <c r="AS1815" s="22"/>
      <c r="AV1815" s="22"/>
      <c r="AX1815" s="22"/>
      <c r="AY1815" s="22"/>
      <c r="BA1815" s="22"/>
      <c r="BB1815" s="22"/>
      <c r="BP1815" s="49"/>
      <c r="BX1815" s="49"/>
    </row>
    <row r="1816" spans="22:76">
      <c r="V1816" s="22"/>
      <c r="W1816" s="22"/>
      <c r="AA1816" s="49"/>
      <c r="AB1816" s="49"/>
      <c r="AF1816" s="49"/>
      <c r="AS1816" s="22"/>
      <c r="AV1816" s="22"/>
      <c r="AX1816" s="22"/>
      <c r="AY1816" s="22"/>
      <c r="BA1816" s="22"/>
      <c r="BB1816" s="22"/>
      <c r="BP1816" s="49"/>
      <c r="BX1816" s="49"/>
    </row>
    <row r="1817" spans="22:76">
      <c r="V1817" s="22"/>
      <c r="W1817" s="22"/>
      <c r="AA1817" s="49"/>
      <c r="AB1817" s="49"/>
      <c r="AF1817" s="49"/>
      <c r="AS1817" s="22"/>
      <c r="AV1817" s="22"/>
      <c r="AX1817" s="22"/>
      <c r="AY1817" s="22"/>
      <c r="BA1817" s="22"/>
      <c r="BB1817" s="22"/>
      <c r="BP1817" s="49"/>
      <c r="BX1817" s="49"/>
    </row>
    <row r="1818" spans="22:76">
      <c r="V1818" s="22"/>
      <c r="W1818" s="22"/>
      <c r="AA1818" s="49"/>
      <c r="AB1818" s="49"/>
      <c r="AF1818" s="49"/>
      <c r="AS1818" s="22"/>
      <c r="AV1818" s="22"/>
      <c r="AX1818" s="22"/>
      <c r="AY1818" s="22"/>
      <c r="BA1818" s="22"/>
      <c r="BB1818" s="22"/>
      <c r="BP1818" s="49"/>
      <c r="BX1818" s="49"/>
    </row>
    <row r="1819" spans="22:76">
      <c r="V1819" s="22"/>
      <c r="W1819" s="22"/>
      <c r="AA1819" s="49"/>
      <c r="AB1819" s="49"/>
      <c r="AF1819" s="49"/>
      <c r="AS1819" s="22"/>
      <c r="AV1819" s="22"/>
      <c r="AX1819" s="22"/>
      <c r="AY1819" s="22"/>
      <c r="BA1819" s="22"/>
      <c r="BB1819" s="22"/>
      <c r="BP1819" s="49"/>
      <c r="BX1819" s="49"/>
    </row>
    <row r="1820" spans="22:76">
      <c r="V1820" s="22"/>
      <c r="W1820" s="22"/>
      <c r="AA1820" s="49"/>
      <c r="AB1820" s="49"/>
      <c r="AF1820" s="49"/>
      <c r="AS1820" s="22"/>
      <c r="AV1820" s="22"/>
      <c r="AX1820" s="22"/>
      <c r="AY1820" s="22"/>
      <c r="BA1820" s="22"/>
      <c r="BB1820" s="22"/>
      <c r="BP1820" s="49"/>
      <c r="BX1820" s="49"/>
    </row>
    <row r="1821" spans="22:76">
      <c r="V1821" s="22"/>
      <c r="W1821" s="22"/>
      <c r="AA1821" s="49"/>
      <c r="AB1821" s="49"/>
      <c r="AF1821" s="49"/>
      <c r="AS1821" s="22"/>
      <c r="AV1821" s="22"/>
      <c r="AX1821" s="22"/>
      <c r="AY1821" s="22"/>
      <c r="BA1821" s="22"/>
      <c r="BB1821" s="22"/>
      <c r="BP1821" s="49"/>
      <c r="BX1821" s="49"/>
    </row>
    <row r="1822" spans="22:76">
      <c r="V1822" s="22"/>
      <c r="W1822" s="22"/>
      <c r="AA1822" s="49"/>
      <c r="AB1822" s="49"/>
      <c r="AF1822" s="49"/>
      <c r="AS1822" s="22"/>
      <c r="AV1822" s="22"/>
      <c r="AX1822" s="22"/>
      <c r="AY1822" s="22"/>
      <c r="BA1822" s="22"/>
      <c r="BB1822" s="22"/>
      <c r="BP1822" s="49"/>
      <c r="BX1822" s="49"/>
    </row>
    <row r="1823" spans="22:76">
      <c r="V1823" s="22"/>
      <c r="W1823" s="22"/>
      <c r="AA1823" s="49"/>
      <c r="AB1823" s="49"/>
      <c r="AF1823" s="49"/>
      <c r="AS1823" s="22"/>
      <c r="AV1823" s="22"/>
      <c r="AX1823" s="22"/>
      <c r="AY1823" s="22"/>
      <c r="BA1823" s="22"/>
      <c r="BB1823" s="22"/>
      <c r="BP1823" s="49"/>
      <c r="BX1823" s="49"/>
    </row>
    <row r="1824" spans="22:76">
      <c r="V1824" s="22"/>
      <c r="W1824" s="22"/>
      <c r="AA1824" s="49"/>
      <c r="AB1824" s="49"/>
      <c r="AF1824" s="49"/>
      <c r="AS1824" s="22"/>
      <c r="AV1824" s="22"/>
      <c r="AX1824" s="22"/>
      <c r="AY1824" s="22"/>
      <c r="BA1824" s="22"/>
      <c r="BB1824" s="22"/>
      <c r="BP1824" s="49"/>
      <c r="BX1824" s="49"/>
    </row>
    <row r="1825" spans="22:76">
      <c r="V1825" s="22"/>
      <c r="W1825" s="22"/>
      <c r="AA1825" s="49"/>
      <c r="AB1825" s="49"/>
      <c r="AF1825" s="49"/>
      <c r="AS1825" s="22"/>
      <c r="AV1825" s="22"/>
      <c r="AX1825" s="22"/>
      <c r="AY1825" s="22"/>
      <c r="BA1825" s="22"/>
      <c r="BB1825" s="22"/>
      <c r="BP1825" s="49"/>
      <c r="BX1825" s="49"/>
    </row>
    <row r="1826" spans="22:76">
      <c r="V1826" s="22"/>
      <c r="W1826" s="22"/>
      <c r="AA1826" s="49"/>
      <c r="AB1826" s="49"/>
      <c r="AF1826" s="49"/>
      <c r="AS1826" s="22"/>
      <c r="AV1826" s="22"/>
      <c r="AX1826" s="22"/>
      <c r="AY1826" s="22"/>
      <c r="BA1826" s="22"/>
      <c r="BB1826" s="22"/>
      <c r="BP1826" s="49"/>
      <c r="BX1826" s="49"/>
    </row>
    <row r="1827" spans="22:76">
      <c r="V1827" s="22"/>
      <c r="W1827" s="22"/>
      <c r="AA1827" s="49"/>
      <c r="AB1827" s="49"/>
      <c r="AF1827" s="49"/>
      <c r="AS1827" s="22"/>
      <c r="AV1827" s="22"/>
      <c r="AX1827" s="22"/>
      <c r="AY1827" s="22"/>
      <c r="BA1827" s="22"/>
      <c r="BB1827" s="22"/>
      <c r="BP1827" s="49"/>
      <c r="BX1827" s="49"/>
    </row>
    <row r="1828" spans="22:76">
      <c r="V1828" s="22"/>
      <c r="W1828" s="22"/>
      <c r="AA1828" s="49"/>
      <c r="AB1828" s="49"/>
      <c r="AF1828" s="49"/>
      <c r="AS1828" s="22"/>
      <c r="AV1828" s="22"/>
      <c r="AX1828" s="22"/>
      <c r="AY1828" s="22"/>
      <c r="BA1828" s="22"/>
      <c r="BB1828" s="22"/>
      <c r="BP1828" s="49"/>
      <c r="BX1828" s="49"/>
    </row>
    <row r="1829" spans="22:76">
      <c r="V1829" s="22"/>
      <c r="W1829" s="22"/>
      <c r="AA1829" s="49"/>
      <c r="AB1829" s="49"/>
      <c r="AF1829" s="49"/>
      <c r="AS1829" s="22"/>
      <c r="AV1829" s="22"/>
      <c r="AX1829" s="22"/>
      <c r="AY1829" s="22"/>
      <c r="BA1829" s="22"/>
      <c r="BB1829" s="22"/>
      <c r="BP1829" s="49"/>
      <c r="BX1829" s="49"/>
    </row>
    <row r="1830" spans="22:76">
      <c r="V1830" s="22"/>
      <c r="W1830" s="22"/>
      <c r="AA1830" s="49"/>
      <c r="AB1830" s="49"/>
      <c r="AF1830" s="49"/>
      <c r="AS1830" s="22"/>
      <c r="AV1830" s="22"/>
      <c r="AX1830" s="22"/>
      <c r="AY1830" s="22"/>
      <c r="BA1830" s="22"/>
      <c r="BB1830" s="22"/>
      <c r="BP1830" s="49"/>
      <c r="BX1830" s="49"/>
    </row>
    <row r="1831" spans="22:76">
      <c r="V1831" s="22"/>
      <c r="W1831" s="22"/>
      <c r="AA1831" s="49"/>
      <c r="AB1831" s="49"/>
      <c r="AF1831" s="49"/>
      <c r="AS1831" s="22"/>
      <c r="AV1831" s="22"/>
      <c r="AX1831" s="22"/>
      <c r="AY1831" s="22"/>
      <c r="BA1831" s="22"/>
      <c r="BB1831" s="22"/>
      <c r="BP1831" s="49"/>
      <c r="BX1831" s="49"/>
    </row>
    <row r="1832" spans="22:76">
      <c r="V1832" s="22"/>
      <c r="W1832" s="22"/>
      <c r="AA1832" s="49"/>
      <c r="AB1832" s="49"/>
      <c r="AF1832" s="49"/>
      <c r="AS1832" s="22"/>
      <c r="AV1832" s="22"/>
      <c r="AX1832" s="22"/>
      <c r="AY1832" s="22"/>
      <c r="BA1832" s="22"/>
      <c r="BB1832" s="22"/>
      <c r="BP1832" s="49"/>
      <c r="BX1832" s="49"/>
    </row>
    <row r="1833" spans="22:76">
      <c r="V1833" s="22"/>
      <c r="W1833" s="22"/>
      <c r="AA1833" s="49"/>
      <c r="AB1833" s="49"/>
      <c r="AF1833" s="49"/>
      <c r="AS1833" s="22"/>
      <c r="AV1833" s="22"/>
      <c r="AX1833" s="22"/>
      <c r="AY1833" s="22"/>
      <c r="BA1833" s="22"/>
      <c r="BB1833" s="22"/>
      <c r="BP1833" s="49"/>
      <c r="BX1833" s="49"/>
    </row>
    <row r="1834" spans="22:76">
      <c r="V1834" s="22"/>
      <c r="W1834" s="22"/>
      <c r="AA1834" s="49"/>
      <c r="AB1834" s="49"/>
      <c r="AF1834" s="49"/>
      <c r="AS1834" s="22"/>
      <c r="AV1834" s="22"/>
      <c r="AX1834" s="22"/>
      <c r="AY1834" s="22"/>
      <c r="BA1834" s="22"/>
      <c r="BB1834" s="22"/>
      <c r="BP1834" s="49"/>
      <c r="BX1834" s="49"/>
    </row>
    <row r="1835" spans="22:76">
      <c r="V1835" s="22"/>
      <c r="W1835" s="22"/>
      <c r="AA1835" s="49"/>
      <c r="AB1835" s="49"/>
      <c r="AF1835" s="49"/>
      <c r="AS1835" s="22"/>
      <c r="AV1835" s="22"/>
      <c r="AX1835" s="22"/>
      <c r="AY1835" s="22"/>
      <c r="BA1835" s="22"/>
      <c r="BB1835" s="22"/>
      <c r="BP1835" s="49"/>
      <c r="BX1835" s="49"/>
    </row>
    <row r="1836" spans="22:76">
      <c r="V1836" s="22"/>
      <c r="W1836" s="22"/>
      <c r="AA1836" s="49"/>
      <c r="AB1836" s="49"/>
      <c r="AF1836" s="49"/>
      <c r="AS1836" s="22"/>
      <c r="AV1836" s="22"/>
      <c r="AX1836" s="22"/>
      <c r="AY1836" s="22"/>
      <c r="BA1836" s="22"/>
      <c r="BB1836" s="22"/>
      <c r="BP1836" s="49"/>
      <c r="BX1836" s="49"/>
    </row>
    <row r="1837" spans="22:76">
      <c r="V1837" s="22"/>
      <c r="W1837" s="22"/>
      <c r="AA1837" s="49"/>
      <c r="AB1837" s="49"/>
      <c r="AF1837" s="49"/>
      <c r="AS1837" s="22"/>
      <c r="AV1837" s="22"/>
      <c r="AX1837" s="22"/>
      <c r="AY1837" s="22"/>
      <c r="BA1837" s="22"/>
      <c r="BB1837" s="22"/>
      <c r="BP1837" s="49"/>
      <c r="BX1837" s="49"/>
    </row>
    <row r="1838" spans="22:76">
      <c r="V1838" s="22"/>
      <c r="W1838" s="22"/>
      <c r="AA1838" s="49"/>
      <c r="AB1838" s="49"/>
      <c r="AF1838" s="49"/>
      <c r="AS1838" s="22"/>
      <c r="AV1838" s="22"/>
      <c r="AX1838" s="22"/>
      <c r="AY1838" s="22"/>
      <c r="BA1838" s="22"/>
      <c r="BB1838" s="22"/>
      <c r="BP1838" s="49"/>
      <c r="BX1838" s="49"/>
    </row>
    <row r="1839" spans="22:76">
      <c r="V1839" s="22"/>
      <c r="W1839" s="22"/>
      <c r="AA1839" s="49"/>
      <c r="AB1839" s="49"/>
      <c r="AF1839" s="49"/>
      <c r="AS1839" s="22"/>
      <c r="AV1839" s="22"/>
      <c r="AX1839" s="22"/>
      <c r="AY1839" s="22"/>
      <c r="BA1839" s="22"/>
      <c r="BB1839" s="22"/>
      <c r="BP1839" s="49"/>
      <c r="BX1839" s="49"/>
    </row>
    <row r="1840" spans="22:76">
      <c r="V1840" s="22"/>
      <c r="W1840" s="22"/>
      <c r="AA1840" s="49"/>
      <c r="AB1840" s="49"/>
      <c r="AF1840" s="49"/>
      <c r="AS1840" s="22"/>
      <c r="AV1840" s="22"/>
      <c r="AX1840" s="22"/>
      <c r="AY1840" s="22"/>
      <c r="BA1840" s="22"/>
      <c r="BB1840" s="22"/>
      <c r="BP1840" s="49"/>
      <c r="BX1840" s="49"/>
    </row>
    <row r="1841" spans="22:76">
      <c r="V1841" s="22"/>
      <c r="W1841" s="22"/>
      <c r="AA1841" s="49"/>
      <c r="AB1841" s="49"/>
      <c r="AF1841" s="49"/>
      <c r="AS1841" s="22"/>
      <c r="AV1841" s="22"/>
      <c r="AX1841" s="22"/>
      <c r="AY1841" s="22"/>
      <c r="BA1841" s="22"/>
      <c r="BB1841" s="22"/>
      <c r="BP1841" s="49"/>
      <c r="BX1841" s="49"/>
    </row>
    <row r="1842" spans="22:76">
      <c r="V1842" s="22"/>
      <c r="W1842" s="22"/>
      <c r="AA1842" s="49"/>
      <c r="AB1842" s="49"/>
      <c r="AF1842" s="49"/>
      <c r="AS1842" s="22"/>
      <c r="AV1842" s="22"/>
      <c r="AX1842" s="22"/>
      <c r="AY1842" s="22"/>
      <c r="BA1842" s="22"/>
      <c r="BB1842" s="22"/>
      <c r="BP1842" s="49"/>
      <c r="BX1842" s="49"/>
    </row>
    <row r="1843" spans="22:76">
      <c r="V1843" s="22"/>
      <c r="W1843" s="22"/>
      <c r="AA1843" s="49"/>
      <c r="AB1843" s="49"/>
      <c r="AF1843" s="49"/>
      <c r="AS1843" s="22"/>
      <c r="AV1843" s="22"/>
      <c r="AX1843" s="22"/>
      <c r="AY1843" s="22"/>
      <c r="BA1843" s="22"/>
      <c r="BB1843" s="22"/>
      <c r="BP1843" s="49"/>
      <c r="BX1843" s="49"/>
    </row>
    <row r="1844" spans="22:76">
      <c r="V1844" s="22"/>
      <c r="W1844" s="22"/>
      <c r="AA1844" s="49"/>
      <c r="AB1844" s="49"/>
      <c r="AF1844" s="49"/>
      <c r="AS1844" s="22"/>
      <c r="AV1844" s="22"/>
      <c r="AX1844" s="22"/>
      <c r="AY1844" s="22"/>
      <c r="BA1844" s="22"/>
      <c r="BB1844" s="22"/>
      <c r="BP1844" s="49"/>
      <c r="BX1844" s="49"/>
    </row>
    <row r="1845" spans="22:76">
      <c r="V1845" s="22"/>
      <c r="W1845" s="22"/>
      <c r="AA1845" s="49"/>
      <c r="AB1845" s="49"/>
      <c r="AF1845" s="49"/>
      <c r="AS1845" s="22"/>
      <c r="AV1845" s="22"/>
      <c r="AX1845" s="22"/>
      <c r="AY1845" s="22"/>
      <c r="BA1845" s="22"/>
      <c r="BB1845" s="22"/>
      <c r="BP1845" s="49"/>
      <c r="BX1845" s="49"/>
    </row>
    <row r="1846" spans="22:76">
      <c r="V1846" s="22"/>
      <c r="W1846" s="22"/>
      <c r="AA1846" s="49"/>
      <c r="AB1846" s="49"/>
      <c r="AF1846" s="49"/>
      <c r="AS1846" s="22"/>
      <c r="AV1846" s="22"/>
      <c r="AX1846" s="22"/>
      <c r="AY1846" s="22"/>
      <c r="BA1846" s="22"/>
      <c r="BB1846" s="22"/>
      <c r="BP1846" s="49"/>
      <c r="BX1846" s="49"/>
    </row>
    <row r="1847" spans="22:76">
      <c r="V1847" s="22"/>
      <c r="W1847" s="22"/>
      <c r="AA1847" s="49"/>
      <c r="AB1847" s="49"/>
      <c r="AF1847" s="49"/>
      <c r="AS1847" s="22"/>
      <c r="AV1847" s="22"/>
      <c r="AX1847" s="22"/>
      <c r="AY1847" s="22"/>
      <c r="BA1847" s="22"/>
      <c r="BB1847" s="22"/>
      <c r="BP1847" s="49"/>
      <c r="BX1847" s="49"/>
    </row>
    <row r="1848" spans="22:76">
      <c r="V1848" s="22"/>
      <c r="W1848" s="22"/>
      <c r="AA1848" s="49"/>
      <c r="AB1848" s="49"/>
      <c r="AF1848" s="49"/>
      <c r="AS1848" s="22"/>
      <c r="AV1848" s="22"/>
      <c r="AX1848" s="22"/>
      <c r="AY1848" s="22"/>
      <c r="BA1848" s="22"/>
      <c r="BB1848" s="22"/>
      <c r="BP1848" s="49"/>
      <c r="BX1848" s="49"/>
    </row>
    <row r="1849" spans="22:76">
      <c r="V1849" s="22"/>
      <c r="W1849" s="22"/>
      <c r="AA1849" s="49"/>
      <c r="AB1849" s="49"/>
      <c r="AF1849" s="49"/>
      <c r="AS1849" s="22"/>
      <c r="AV1849" s="22"/>
      <c r="AX1849" s="22"/>
      <c r="AY1849" s="22"/>
      <c r="BA1849" s="22"/>
      <c r="BB1849" s="22"/>
      <c r="BP1849" s="49"/>
      <c r="BX1849" s="49"/>
    </row>
    <row r="1850" spans="22:76">
      <c r="V1850" s="22"/>
      <c r="W1850" s="22"/>
      <c r="AA1850" s="49"/>
      <c r="AB1850" s="49"/>
      <c r="AF1850" s="49"/>
      <c r="AS1850" s="22"/>
      <c r="AV1850" s="22"/>
      <c r="AX1850" s="22"/>
      <c r="AY1850" s="22"/>
      <c r="BA1850" s="22"/>
      <c r="BB1850" s="22"/>
      <c r="BP1850" s="49"/>
      <c r="BX1850" s="49"/>
    </row>
    <row r="1851" spans="22:76">
      <c r="V1851" s="22"/>
      <c r="W1851" s="22"/>
      <c r="AA1851" s="49"/>
      <c r="AB1851" s="49"/>
      <c r="AF1851" s="49"/>
      <c r="AS1851" s="22"/>
      <c r="AV1851" s="22"/>
      <c r="AX1851" s="22"/>
      <c r="AY1851" s="22"/>
      <c r="BA1851" s="22"/>
      <c r="BB1851" s="22"/>
      <c r="BP1851" s="49"/>
      <c r="BX1851" s="49"/>
    </row>
    <row r="1852" spans="22:76">
      <c r="V1852" s="22"/>
      <c r="W1852" s="22"/>
      <c r="AA1852" s="49"/>
      <c r="AB1852" s="49"/>
      <c r="AF1852" s="49"/>
      <c r="AS1852" s="22"/>
      <c r="AV1852" s="22"/>
      <c r="AX1852" s="22"/>
      <c r="AY1852" s="22"/>
      <c r="BA1852" s="22"/>
      <c r="BB1852" s="22"/>
      <c r="BP1852" s="49"/>
      <c r="BX1852" s="49"/>
    </row>
    <row r="1853" spans="22:76">
      <c r="V1853" s="22"/>
      <c r="W1853" s="22"/>
      <c r="AA1853" s="49"/>
      <c r="AB1853" s="49"/>
      <c r="AF1853" s="49"/>
      <c r="AS1853" s="22"/>
      <c r="AV1853" s="22"/>
      <c r="AX1853" s="22"/>
      <c r="AY1853" s="22"/>
      <c r="BA1853" s="22"/>
      <c r="BB1853" s="22"/>
      <c r="BP1853" s="49"/>
      <c r="BX1853" s="49"/>
    </row>
    <row r="1854" spans="22:76">
      <c r="V1854" s="22"/>
      <c r="W1854" s="22"/>
      <c r="AA1854" s="49"/>
      <c r="AB1854" s="49"/>
      <c r="AF1854" s="49"/>
      <c r="AS1854" s="22"/>
      <c r="AV1854" s="22"/>
      <c r="AX1854" s="22"/>
      <c r="AY1854" s="22"/>
      <c r="BA1854" s="22"/>
      <c r="BB1854" s="22"/>
      <c r="BP1854" s="49"/>
      <c r="BX1854" s="49"/>
    </row>
    <row r="1855" spans="22:76">
      <c r="V1855" s="22"/>
      <c r="W1855" s="22"/>
      <c r="AA1855" s="49"/>
      <c r="AB1855" s="49"/>
      <c r="AF1855" s="49"/>
      <c r="AS1855" s="22"/>
      <c r="AV1855" s="22"/>
      <c r="AX1855" s="22"/>
      <c r="AY1855" s="22"/>
      <c r="BA1855" s="22"/>
      <c r="BB1855" s="22"/>
      <c r="BP1855" s="49"/>
      <c r="BX1855" s="49"/>
    </row>
    <row r="1856" spans="22:76">
      <c r="V1856" s="22"/>
      <c r="W1856" s="22"/>
      <c r="AA1856" s="49"/>
      <c r="AB1856" s="49"/>
      <c r="AF1856" s="49"/>
      <c r="AS1856" s="22"/>
      <c r="AV1856" s="22"/>
      <c r="AX1856" s="22"/>
      <c r="AY1856" s="22"/>
      <c r="BA1856" s="22"/>
      <c r="BB1856" s="22"/>
      <c r="BP1856" s="49"/>
      <c r="BX1856" s="49"/>
    </row>
    <row r="1857" spans="22:76">
      <c r="V1857" s="22"/>
      <c r="W1857" s="22"/>
      <c r="AA1857" s="49"/>
      <c r="AB1857" s="49"/>
      <c r="AF1857" s="49"/>
      <c r="AS1857" s="22"/>
      <c r="AV1857" s="22"/>
      <c r="AX1857" s="22"/>
      <c r="AY1857" s="22"/>
      <c r="BA1857" s="22"/>
      <c r="BB1857" s="22"/>
      <c r="BP1857" s="49"/>
      <c r="BX1857" s="49"/>
    </row>
    <row r="1858" spans="22:76">
      <c r="V1858" s="22"/>
      <c r="W1858" s="22"/>
      <c r="AA1858" s="49"/>
      <c r="AB1858" s="49"/>
      <c r="AF1858" s="49"/>
      <c r="AS1858" s="22"/>
      <c r="AV1858" s="22"/>
      <c r="AX1858" s="22"/>
      <c r="AY1858" s="22"/>
      <c r="BA1858" s="22"/>
      <c r="BB1858" s="22"/>
      <c r="BP1858" s="49"/>
      <c r="BX1858" s="49"/>
    </row>
    <row r="1859" spans="22:76">
      <c r="V1859" s="22"/>
      <c r="W1859" s="22"/>
      <c r="AA1859" s="49"/>
      <c r="AB1859" s="49"/>
      <c r="AF1859" s="49"/>
      <c r="AS1859" s="22"/>
      <c r="AV1859" s="22"/>
      <c r="AX1859" s="22"/>
      <c r="AY1859" s="22"/>
      <c r="BA1859" s="22"/>
      <c r="BB1859" s="22"/>
      <c r="BP1859" s="49"/>
      <c r="BX1859" s="49"/>
    </row>
    <row r="1860" spans="22:76">
      <c r="V1860" s="22"/>
      <c r="W1860" s="22"/>
      <c r="AA1860" s="49"/>
      <c r="AB1860" s="49"/>
      <c r="AF1860" s="49"/>
      <c r="AS1860" s="22"/>
      <c r="AV1860" s="22"/>
      <c r="AX1860" s="22"/>
      <c r="AY1860" s="22"/>
      <c r="BA1860" s="22"/>
      <c r="BB1860" s="22"/>
      <c r="BP1860" s="49"/>
      <c r="BX1860" s="49"/>
    </row>
    <row r="1861" spans="22:76">
      <c r="V1861" s="22"/>
      <c r="W1861" s="22"/>
      <c r="AA1861" s="49"/>
      <c r="AB1861" s="49"/>
      <c r="AF1861" s="49"/>
      <c r="AS1861" s="22"/>
      <c r="AV1861" s="22"/>
      <c r="AX1861" s="22"/>
      <c r="AY1861" s="22"/>
      <c r="BA1861" s="22"/>
      <c r="BB1861" s="22"/>
      <c r="BP1861" s="49"/>
      <c r="BX1861" s="49"/>
    </row>
    <row r="1862" spans="22:76">
      <c r="V1862" s="22"/>
      <c r="W1862" s="22"/>
      <c r="AA1862" s="49"/>
      <c r="AB1862" s="49"/>
      <c r="AF1862" s="49"/>
      <c r="AS1862" s="22"/>
      <c r="AV1862" s="22"/>
      <c r="AX1862" s="22"/>
      <c r="AY1862" s="22"/>
      <c r="BA1862" s="22"/>
      <c r="BB1862" s="22"/>
      <c r="BP1862" s="49"/>
      <c r="BX1862" s="49"/>
    </row>
    <row r="1863" spans="22:76">
      <c r="V1863" s="22"/>
      <c r="W1863" s="22"/>
      <c r="AA1863" s="49"/>
      <c r="AB1863" s="49"/>
      <c r="AF1863" s="49"/>
      <c r="AS1863" s="22"/>
      <c r="AV1863" s="22"/>
      <c r="AX1863" s="22"/>
      <c r="AY1863" s="22"/>
      <c r="BA1863" s="22"/>
      <c r="BB1863" s="22"/>
      <c r="BP1863" s="49"/>
      <c r="BX1863" s="49"/>
    </row>
    <row r="1864" spans="22:76">
      <c r="V1864" s="22"/>
      <c r="W1864" s="22"/>
      <c r="AA1864" s="49"/>
      <c r="AB1864" s="49"/>
      <c r="AF1864" s="49"/>
      <c r="AS1864" s="22"/>
      <c r="AV1864" s="22"/>
      <c r="AX1864" s="22"/>
      <c r="AY1864" s="22"/>
      <c r="BA1864" s="22"/>
      <c r="BB1864" s="22"/>
      <c r="BP1864" s="49"/>
      <c r="BX1864" s="49"/>
    </row>
    <row r="1865" spans="22:76">
      <c r="V1865" s="22"/>
      <c r="W1865" s="22"/>
      <c r="AA1865" s="49"/>
      <c r="AB1865" s="49"/>
      <c r="AF1865" s="49"/>
      <c r="AS1865" s="22"/>
      <c r="AV1865" s="22"/>
      <c r="AX1865" s="22"/>
      <c r="AY1865" s="22"/>
      <c r="BA1865" s="22"/>
      <c r="BB1865" s="22"/>
      <c r="BP1865" s="49"/>
      <c r="BX1865" s="49"/>
    </row>
    <row r="1866" spans="22:76">
      <c r="V1866" s="22"/>
      <c r="W1866" s="22"/>
      <c r="AA1866" s="49"/>
      <c r="AB1866" s="49"/>
      <c r="AF1866" s="49"/>
      <c r="AS1866" s="22"/>
      <c r="AV1866" s="22"/>
      <c r="AX1866" s="22"/>
      <c r="AY1866" s="22"/>
      <c r="BA1866" s="22"/>
      <c r="BB1866" s="22"/>
      <c r="BP1866" s="49"/>
      <c r="BX1866" s="49"/>
    </row>
    <row r="1867" spans="22:76">
      <c r="V1867" s="22"/>
      <c r="W1867" s="22"/>
      <c r="AA1867" s="49"/>
      <c r="AB1867" s="49"/>
      <c r="AF1867" s="49"/>
      <c r="AS1867" s="22"/>
      <c r="AV1867" s="22"/>
      <c r="AX1867" s="22"/>
      <c r="AY1867" s="22"/>
      <c r="BA1867" s="22"/>
      <c r="BB1867" s="22"/>
      <c r="BP1867" s="49"/>
      <c r="BX1867" s="49"/>
    </row>
    <row r="1868" spans="22:76">
      <c r="V1868" s="22"/>
      <c r="W1868" s="22"/>
      <c r="AA1868" s="49"/>
      <c r="AB1868" s="49"/>
      <c r="AF1868" s="49"/>
      <c r="AS1868" s="22"/>
      <c r="AV1868" s="22"/>
      <c r="AX1868" s="22"/>
      <c r="AY1868" s="22"/>
      <c r="BA1868" s="22"/>
      <c r="BB1868" s="22"/>
      <c r="BP1868" s="49"/>
      <c r="BX1868" s="49"/>
    </row>
    <row r="1869" spans="22:76">
      <c r="V1869" s="22"/>
      <c r="W1869" s="22"/>
      <c r="AA1869" s="49"/>
      <c r="AB1869" s="49"/>
      <c r="AF1869" s="49"/>
      <c r="AS1869" s="22"/>
      <c r="AV1869" s="22"/>
      <c r="AX1869" s="22"/>
      <c r="AY1869" s="22"/>
      <c r="BA1869" s="22"/>
      <c r="BB1869" s="22"/>
      <c r="BP1869" s="49"/>
      <c r="BX1869" s="49"/>
    </row>
    <row r="1870" spans="22:76">
      <c r="V1870" s="22"/>
      <c r="W1870" s="22"/>
      <c r="AA1870" s="49"/>
      <c r="AB1870" s="49"/>
      <c r="AF1870" s="49"/>
      <c r="AS1870" s="22"/>
      <c r="AV1870" s="22"/>
      <c r="AX1870" s="22"/>
      <c r="AY1870" s="22"/>
      <c r="BA1870" s="22"/>
      <c r="BB1870" s="22"/>
      <c r="BP1870" s="49"/>
      <c r="BX1870" s="49"/>
    </row>
    <row r="1871" spans="22:76">
      <c r="V1871" s="22"/>
      <c r="W1871" s="22"/>
      <c r="AA1871" s="49"/>
      <c r="AB1871" s="49"/>
      <c r="AF1871" s="49"/>
      <c r="AS1871" s="22"/>
      <c r="AV1871" s="22"/>
      <c r="AX1871" s="22"/>
      <c r="AY1871" s="22"/>
      <c r="BA1871" s="22"/>
      <c r="BB1871" s="22"/>
      <c r="BP1871" s="49"/>
      <c r="BX1871" s="49"/>
    </row>
    <row r="1872" spans="22:76">
      <c r="V1872" s="22"/>
      <c r="W1872" s="22"/>
      <c r="AA1872" s="49"/>
      <c r="AB1872" s="49"/>
      <c r="AF1872" s="49"/>
      <c r="AS1872" s="22"/>
      <c r="AV1872" s="22"/>
      <c r="AX1872" s="22"/>
      <c r="AY1872" s="22"/>
      <c r="BA1872" s="22"/>
      <c r="BB1872" s="22"/>
      <c r="BP1872" s="49"/>
      <c r="BX1872" s="49"/>
    </row>
    <row r="1873" spans="22:76">
      <c r="V1873" s="22"/>
      <c r="W1873" s="22"/>
      <c r="AA1873" s="49"/>
      <c r="AB1873" s="49"/>
      <c r="AF1873" s="49"/>
      <c r="AS1873" s="22"/>
      <c r="AV1873" s="22"/>
      <c r="AX1873" s="22"/>
      <c r="AY1873" s="22"/>
      <c r="BA1873" s="22"/>
      <c r="BB1873" s="22"/>
      <c r="BP1873" s="49"/>
      <c r="BX1873" s="49"/>
    </row>
    <row r="1874" spans="22:76">
      <c r="V1874" s="22"/>
      <c r="W1874" s="22"/>
      <c r="AA1874" s="49"/>
      <c r="AB1874" s="49"/>
      <c r="AF1874" s="49"/>
      <c r="AS1874" s="22"/>
      <c r="AV1874" s="22"/>
      <c r="AX1874" s="22"/>
      <c r="AY1874" s="22"/>
      <c r="BA1874" s="22"/>
      <c r="BB1874" s="22"/>
      <c r="BP1874" s="49"/>
      <c r="BX1874" s="49"/>
    </row>
    <row r="1875" spans="22:76">
      <c r="V1875" s="22"/>
      <c r="W1875" s="22"/>
      <c r="AA1875" s="49"/>
      <c r="AB1875" s="49"/>
      <c r="AF1875" s="49"/>
      <c r="AS1875" s="22"/>
      <c r="AV1875" s="22"/>
      <c r="AX1875" s="22"/>
      <c r="AY1875" s="22"/>
      <c r="BA1875" s="22"/>
      <c r="BB1875" s="22"/>
      <c r="BP1875" s="49"/>
      <c r="BX1875" s="49"/>
    </row>
    <row r="1876" spans="22:76">
      <c r="V1876" s="22"/>
      <c r="W1876" s="22"/>
      <c r="AA1876" s="49"/>
      <c r="AB1876" s="49"/>
      <c r="AF1876" s="49"/>
      <c r="AS1876" s="22"/>
      <c r="AV1876" s="22"/>
      <c r="AX1876" s="22"/>
      <c r="AY1876" s="22"/>
      <c r="BA1876" s="22"/>
      <c r="BB1876" s="22"/>
      <c r="BP1876" s="49"/>
      <c r="BX1876" s="49"/>
    </row>
    <row r="1877" spans="22:76">
      <c r="V1877" s="22"/>
      <c r="W1877" s="22"/>
      <c r="AA1877" s="49"/>
      <c r="AB1877" s="49"/>
      <c r="AF1877" s="49"/>
      <c r="AS1877" s="22"/>
      <c r="AV1877" s="22"/>
      <c r="AX1877" s="22"/>
      <c r="AY1877" s="22"/>
      <c r="BA1877" s="22"/>
      <c r="BB1877" s="22"/>
      <c r="BP1877" s="49"/>
      <c r="BX1877" s="49"/>
    </row>
    <row r="1878" spans="22:76">
      <c r="V1878" s="22"/>
      <c r="W1878" s="22"/>
      <c r="AA1878" s="49"/>
      <c r="AB1878" s="49"/>
      <c r="AF1878" s="49"/>
      <c r="AS1878" s="22"/>
      <c r="AV1878" s="22"/>
      <c r="AX1878" s="22"/>
      <c r="AY1878" s="22"/>
      <c r="BA1878" s="22"/>
      <c r="BB1878" s="22"/>
      <c r="BP1878" s="49"/>
      <c r="BX1878" s="49"/>
    </row>
    <row r="1879" spans="22:76">
      <c r="V1879" s="22"/>
      <c r="W1879" s="22"/>
      <c r="AA1879" s="49"/>
      <c r="AB1879" s="49"/>
      <c r="AF1879" s="49"/>
      <c r="AS1879" s="22"/>
      <c r="AV1879" s="22"/>
      <c r="AX1879" s="22"/>
      <c r="AY1879" s="22"/>
      <c r="BA1879" s="22"/>
      <c r="BB1879" s="22"/>
      <c r="BP1879" s="49"/>
      <c r="BX1879" s="49"/>
    </row>
    <row r="1880" spans="22:76">
      <c r="V1880" s="22"/>
      <c r="W1880" s="22"/>
      <c r="AA1880" s="49"/>
      <c r="AB1880" s="49"/>
      <c r="AF1880" s="49"/>
      <c r="AS1880" s="22"/>
      <c r="AV1880" s="22"/>
      <c r="AX1880" s="22"/>
      <c r="AY1880" s="22"/>
      <c r="BA1880" s="22"/>
      <c r="BB1880" s="22"/>
      <c r="BP1880" s="49"/>
      <c r="BX1880" s="49"/>
    </row>
    <row r="1881" spans="22:76">
      <c r="V1881" s="22"/>
      <c r="W1881" s="22"/>
      <c r="AA1881" s="49"/>
      <c r="AB1881" s="49"/>
      <c r="AF1881" s="49"/>
      <c r="AS1881" s="22"/>
      <c r="AV1881" s="22"/>
      <c r="AX1881" s="22"/>
      <c r="AY1881" s="22"/>
      <c r="BA1881" s="22"/>
      <c r="BB1881" s="22"/>
      <c r="BP1881" s="49"/>
      <c r="BX1881" s="49"/>
    </row>
    <row r="1882" spans="22:76">
      <c r="V1882" s="22"/>
      <c r="W1882" s="22"/>
      <c r="AA1882" s="49"/>
      <c r="AB1882" s="49"/>
      <c r="AF1882" s="49"/>
      <c r="AS1882" s="22"/>
      <c r="AV1882" s="22"/>
      <c r="AX1882" s="22"/>
      <c r="AY1882" s="22"/>
      <c r="BA1882" s="22"/>
      <c r="BB1882" s="22"/>
      <c r="BP1882" s="49"/>
      <c r="BX1882" s="49"/>
    </row>
    <row r="1883" spans="22:76">
      <c r="V1883" s="22"/>
      <c r="W1883" s="22"/>
      <c r="AA1883" s="49"/>
      <c r="AB1883" s="49"/>
      <c r="AF1883" s="49"/>
      <c r="AS1883" s="22"/>
      <c r="AV1883" s="22"/>
      <c r="AX1883" s="22"/>
      <c r="AY1883" s="22"/>
      <c r="BA1883" s="22"/>
      <c r="BB1883" s="22"/>
      <c r="BP1883" s="49"/>
      <c r="BX1883" s="49"/>
    </row>
    <row r="1884" spans="22:76">
      <c r="V1884" s="22"/>
      <c r="W1884" s="22"/>
      <c r="AA1884" s="49"/>
      <c r="AB1884" s="49"/>
      <c r="AF1884" s="49"/>
      <c r="AS1884" s="22"/>
      <c r="AV1884" s="22"/>
      <c r="AX1884" s="22"/>
      <c r="AY1884" s="22"/>
      <c r="BA1884" s="22"/>
      <c r="BB1884" s="22"/>
      <c r="BP1884" s="49"/>
      <c r="BX1884" s="49"/>
    </row>
    <row r="1885" spans="22:76">
      <c r="V1885" s="22"/>
      <c r="W1885" s="22"/>
      <c r="AA1885" s="49"/>
      <c r="AB1885" s="49"/>
      <c r="AF1885" s="49"/>
      <c r="AS1885" s="22"/>
      <c r="AV1885" s="22"/>
      <c r="AX1885" s="22"/>
      <c r="AY1885" s="22"/>
      <c r="BA1885" s="22"/>
      <c r="BB1885" s="22"/>
      <c r="BP1885" s="49"/>
      <c r="BX1885" s="49"/>
    </row>
    <row r="1886" spans="22:76">
      <c r="V1886" s="22"/>
      <c r="W1886" s="22"/>
      <c r="AA1886" s="49"/>
      <c r="AB1886" s="49"/>
      <c r="AF1886" s="49"/>
      <c r="AS1886" s="22"/>
      <c r="AV1886" s="22"/>
      <c r="AX1886" s="22"/>
      <c r="AY1886" s="22"/>
      <c r="BA1886" s="22"/>
      <c r="BB1886" s="22"/>
      <c r="BP1886" s="49"/>
      <c r="BX1886" s="49"/>
    </row>
    <row r="1887" spans="22:76">
      <c r="V1887" s="22"/>
      <c r="W1887" s="22"/>
      <c r="AA1887" s="49"/>
      <c r="AB1887" s="49"/>
      <c r="AF1887" s="49"/>
      <c r="AS1887" s="22"/>
      <c r="AV1887" s="22"/>
      <c r="AX1887" s="22"/>
      <c r="AY1887" s="22"/>
      <c r="BA1887" s="22"/>
      <c r="BB1887" s="22"/>
      <c r="BP1887" s="49"/>
      <c r="BX1887" s="49"/>
    </row>
    <row r="1888" spans="22:76">
      <c r="V1888" s="22"/>
      <c r="W1888" s="22"/>
      <c r="AA1888" s="49"/>
      <c r="AB1888" s="49"/>
      <c r="AF1888" s="49"/>
      <c r="AS1888" s="22"/>
      <c r="AV1888" s="22"/>
      <c r="AX1888" s="22"/>
      <c r="AY1888" s="22"/>
      <c r="BA1888" s="22"/>
      <c r="BB1888" s="22"/>
      <c r="BP1888" s="49"/>
      <c r="BX1888" s="49"/>
    </row>
    <row r="1889" spans="22:76">
      <c r="V1889" s="22"/>
      <c r="W1889" s="22"/>
      <c r="AA1889" s="49"/>
      <c r="AB1889" s="49"/>
      <c r="AF1889" s="49"/>
      <c r="AS1889" s="22"/>
      <c r="AV1889" s="22"/>
      <c r="AX1889" s="22"/>
      <c r="AY1889" s="22"/>
      <c r="BA1889" s="22"/>
      <c r="BB1889" s="22"/>
      <c r="BP1889" s="49"/>
      <c r="BX1889" s="49"/>
    </row>
    <row r="1890" spans="22:76">
      <c r="V1890" s="22"/>
      <c r="W1890" s="22"/>
      <c r="AA1890" s="49"/>
      <c r="AB1890" s="49"/>
      <c r="AF1890" s="49"/>
      <c r="AS1890" s="22"/>
      <c r="AV1890" s="22"/>
      <c r="AX1890" s="22"/>
      <c r="AY1890" s="22"/>
      <c r="BA1890" s="22"/>
      <c r="BB1890" s="22"/>
      <c r="BP1890" s="49"/>
      <c r="BX1890" s="49"/>
    </row>
    <row r="1891" spans="22:76">
      <c r="V1891" s="22"/>
      <c r="W1891" s="22"/>
      <c r="AA1891" s="49"/>
      <c r="AB1891" s="49"/>
      <c r="AF1891" s="49"/>
      <c r="AS1891" s="22"/>
      <c r="AV1891" s="22"/>
      <c r="AX1891" s="22"/>
      <c r="AY1891" s="22"/>
      <c r="BA1891" s="22"/>
      <c r="BB1891" s="22"/>
      <c r="BP1891" s="49"/>
      <c r="BX1891" s="49"/>
    </row>
    <row r="1892" spans="22:76">
      <c r="V1892" s="22"/>
      <c r="W1892" s="22"/>
      <c r="AA1892" s="49"/>
      <c r="AB1892" s="49"/>
      <c r="AF1892" s="49"/>
      <c r="AS1892" s="22"/>
      <c r="AV1892" s="22"/>
      <c r="AX1892" s="22"/>
      <c r="AY1892" s="22"/>
      <c r="BA1892" s="22"/>
      <c r="BB1892" s="22"/>
      <c r="BP1892" s="49"/>
      <c r="BX1892" s="49"/>
    </row>
    <row r="1893" spans="22:76">
      <c r="V1893" s="22"/>
      <c r="W1893" s="22"/>
      <c r="AA1893" s="49"/>
      <c r="AB1893" s="49"/>
      <c r="AF1893" s="49"/>
      <c r="AS1893" s="22"/>
      <c r="AV1893" s="22"/>
      <c r="AX1893" s="22"/>
      <c r="AY1893" s="22"/>
      <c r="BA1893" s="22"/>
      <c r="BB1893" s="22"/>
      <c r="BP1893" s="49"/>
      <c r="BX1893" s="49"/>
    </row>
    <row r="1894" spans="22:76">
      <c r="V1894" s="22"/>
      <c r="W1894" s="22"/>
      <c r="AA1894" s="49"/>
      <c r="AB1894" s="49"/>
      <c r="AF1894" s="49"/>
      <c r="AS1894" s="22"/>
      <c r="AV1894" s="22"/>
      <c r="AX1894" s="22"/>
      <c r="AY1894" s="22"/>
      <c r="BA1894" s="22"/>
      <c r="BB1894" s="22"/>
      <c r="BP1894" s="49"/>
      <c r="BX1894" s="49"/>
    </row>
    <row r="1895" spans="22:76">
      <c r="V1895" s="22"/>
      <c r="W1895" s="22"/>
      <c r="AA1895" s="49"/>
      <c r="AB1895" s="49"/>
      <c r="AF1895" s="49"/>
      <c r="AS1895" s="22"/>
      <c r="AV1895" s="22"/>
      <c r="AX1895" s="22"/>
      <c r="AY1895" s="22"/>
      <c r="BA1895" s="22"/>
      <c r="BB1895" s="22"/>
      <c r="BP1895" s="49"/>
      <c r="BX1895" s="49"/>
    </row>
    <row r="1896" spans="22:76">
      <c r="V1896" s="22"/>
      <c r="W1896" s="22"/>
      <c r="AA1896" s="49"/>
      <c r="AB1896" s="49"/>
      <c r="AF1896" s="49"/>
      <c r="AS1896" s="22"/>
      <c r="AV1896" s="22"/>
      <c r="AX1896" s="22"/>
      <c r="AY1896" s="22"/>
      <c r="BA1896" s="22"/>
      <c r="BB1896" s="22"/>
      <c r="BP1896" s="49"/>
      <c r="BX1896" s="49"/>
    </row>
    <row r="1897" spans="22:76">
      <c r="V1897" s="22"/>
      <c r="W1897" s="22"/>
      <c r="AA1897" s="49"/>
      <c r="AB1897" s="49"/>
      <c r="AF1897" s="49"/>
      <c r="AS1897" s="22"/>
      <c r="AV1897" s="22"/>
      <c r="AX1897" s="22"/>
      <c r="AY1897" s="22"/>
      <c r="BA1897" s="22"/>
      <c r="BB1897" s="22"/>
      <c r="BP1897" s="49"/>
      <c r="BX1897" s="49"/>
    </row>
    <row r="1898" spans="22:76">
      <c r="V1898" s="22"/>
      <c r="W1898" s="22"/>
      <c r="AA1898" s="49"/>
      <c r="AB1898" s="49"/>
      <c r="AF1898" s="49"/>
      <c r="AS1898" s="22"/>
      <c r="AV1898" s="22"/>
      <c r="AX1898" s="22"/>
      <c r="AY1898" s="22"/>
      <c r="BA1898" s="22"/>
      <c r="BB1898" s="22"/>
      <c r="BP1898" s="49"/>
      <c r="BX1898" s="49"/>
    </row>
    <row r="1899" spans="22:76">
      <c r="V1899" s="22"/>
      <c r="W1899" s="22"/>
      <c r="AA1899" s="49"/>
      <c r="AB1899" s="49"/>
      <c r="AF1899" s="49"/>
      <c r="AS1899" s="22"/>
      <c r="AV1899" s="22"/>
      <c r="AX1899" s="22"/>
      <c r="AY1899" s="22"/>
      <c r="BA1899" s="22"/>
      <c r="BB1899" s="22"/>
      <c r="BP1899" s="49"/>
      <c r="BX1899" s="49"/>
    </row>
    <row r="1900" spans="22:76">
      <c r="V1900" s="22"/>
      <c r="W1900" s="22"/>
      <c r="AA1900" s="49"/>
      <c r="AB1900" s="49"/>
      <c r="AF1900" s="49"/>
      <c r="AS1900" s="22"/>
      <c r="AV1900" s="22"/>
      <c r="AX1900" s="22"/>
      <c r="AY1900" s="22"/>
      <c r="BA1900" s="22"/>
      <c r="BB1900" s="22"/>
      <c r="BP1900" s="49"/>
      <c r="BX1900" s="49"/>
    </row>
    <row r="1901" spans="22:76">
      <c r="V1901" s="22"/>
      <c r="W1901" s="22"/>
      <c r="AA1901" s="49"/>
      <c r="AB1901" s="49"/>
      <c r="AF1901" s="49"/>
      <c r="AS1901" s="22"/>
      <c r="AV1901" s="22"/>
      <c r="AX1901" s="22"/>
      <c r="AY1901" s="22"/>
      <c r="BA1901" s="22"/>
      <c r="BB1901" s="22"/>
      <c r="BP1901" s="49"/>
      <c r="BX1901" s="49"/>
    </row>
    <row r="1902" spans="22:76">
      <c r="V1902" s="22"/>
      <c r="W1902" s="22"/>
      <c r="AA1902" s="49"/>
      <c r="AB1902" s="49"/>
      <c r="AF1902" s="49"/>
      <c r="AS1902" s="22"/>
      <c r="AV1902" s="22"/>
      <c r="AX1902" s="22"/>
      <c r="AY1902" s="22"/>
      <c r="BA1902" s="22"/>
      <c r="BB1902" s="22"/>
      <c r="BP1902" s="49"/>
      <c r="BX1902" s="49"/>
    </row>
    <row r="1903" spans="22:76">
      <c r="V1903" s="22"/>
      <c r="W1903" s="22"/>
      <c r="AA1903" s="49"/>
      <c r="AB1903" s="49"/>
      <c r="AF1903" s="49"/>
      <c r="AS1903" s="22"/>
      <c r="AV1903" s="22"/>
      <c r="AX1903" s="22"/>
      <c r="AY1903" s="22"/>
      <c r="BA1903" s="22"/>
      <c r="BB1903" s="22"/>
      <c r="BP1903" s="49"/>
      <c r="BX1903" s="49"/>
    </row>
    <row r="1904" spans="22:76">
      <c r="V1904" s="22"/>
      <c r="W1904" s="22"/>
      <c r="AA1904" s="49"/>
      <c r="AB1904" s="49"/>
      <c r="AF1904" s="49"/>
      <c r="AS1904" s="22"/>
      <c r="AV1904" s="22"/>
      <c r="AX1904" s="22"/>
      <c r="AY1904" s="22"/>
      <c r="BA1904" s="22"/>
      <c r="BB1904" s="22"/>
      <c r="BP1904" s="49"/>
      <c r="BX1904" s="49"/>
    </row>
    <row r="1905" spans="22:76">
      <c r="V1905" s="22"/>
      <c r="W1905" s="22"/>
      <c r="AA1905" s="49"/>
      <c r="AB1905" s="49"/>
      <c r="AF1905" s="49"/>
      <c r="AS1905" s="22"/>
      <c r="AV1905" s="22"/>
      <c r="AX1905" s="22"/>
      <c r="AY1905" s="22"/>
      <c r="BA1905" s="22"/>
      <c r="BB1905" s="22"/>
      <c r="BP1905" s="49"/>
      <c r="BX1905" s="49"/>
    </row>
    <row r="1906" spans="22:76">
      <c r="V1906" s="22"/>
      <c r="W1906" s="22"/>
      <c r="AA1906" s="49"/>
      <c r="AB1906" s="49"/>
      <c r="AF1906" s="49"/>
      <c r="AS1906" s="22"/>
      <c r="AV1906" s="22"/>
      <c r="AX1906" s="22"/>
      <c r="AY1906" s="22"/>
      <c r="BA1906" s="22"/>
      <c r="BB1906" s="22"/>
      <c r="BP1906" s="49"/>
      <c r="BX1906" s="49"/>
    </row>
    <row r="1907" spans="22:76">
      <c r="V1907" s="22"/>
      <c r="W1907" s="22"/>
      <c r="AA1907" s="49"/>
      <c r="AB1907" s="49"/>
      <c r="AF1907" s="49"/>
      <c r="AS1907" s="22"/>
      <c r="AV1907" s="22"/>
      <c r="AX1907" s="22"/>
      <c r="AY1907" s="22"/>
      <c r="BA1907" s="22"/>
      <c r="BB1907" s="22"/>
      <c r="BP1907" s="49"/>
      <c r="BX1907" s="49"/>
    </row>
    <row r="1908" spans="22:76">
      <c r="V1908" s="22"/>
      <c r="W1908" s="22"/>
      <c r="AA1908" s="49"/>
      <c r="AB1908" s="49"/>
      <c r="AF1908" s="49"/>
      <c r="AS1908" s="22"/>
      <c r="AV1908" s="22"/>
      <c r="AX1908" s="22"/>
      <c r="AY1908" s="22"/>
      <c r="BA1908" s="22"/>
      <c r="BB1908" s="22"/>
      <c r="BP1908" s="49"/>
      <c r="BX1908" s="49"/>
    </row>
    <row r="1909" spans="22:76">
      <c r="V1909" s="22"/>
      <c r="W1909" s="22"/>
      <c r="AA1909" s="49"/>
      <c r="AB1909" s="49"/>
      <c r="AF1909" s="49"/>
      <c r="AS1909" s="22"/>
      <c r="AV1909" s="22"/>
      <c r="AX1909" s="22"/>
      <c r="AY1909" s="22"/>
      <c r="BA1909" s="22"/>
      <c r="BB1909" s="22"/>
      <c r="BP1909" s="49"/>
      <c r="BX1909" s="49"/>
    </row>
    <row r="1910" spans="22:76">
      <c r="V1910" s="22"/>
      <c r="W1910" s="22"/>
      <c r="AA1910" s="49"/>
      <c r="AB1910" s="49"/>
      <c r="AF1910" s="49"/>
      <c r="AS1910" s="22"/>
      <c r="AV1910" s="22"/>
      <c r="AX1910" s="22"/>
      <c r="AY1910" s="22"/>
      <c r="BA1910" s="22"/>
      <c r="BB1910" s="22"/>
      <c r="BP1910" s="49"/>
      <c r="BX1910" s="49"/>
    </row>
    <row r="1911" spans="22:76">
      <c r="V1911" s="22"/>
      <c r="W1911" s="22"/>
      <c r="AA1911" s="49"/>
      <c r="AB1911" s="49"/>
      <c r="AF1911" s="49"/>
      <c r="AS1911" s="22"/>
      <c r="AV1911" s="22"/>
      <c r="AX1911" s="22"/>
      <c r="AY1911" s="22"/>
      <c r="BA1911" s="22"/>
      <c r="BB1911" s="22"/>
      <c r="BP1911" s="49"/>
      <c r="BX1911" s="49"/>
    </row>
    <row r="1912" spans="22:76">
      <c r="V1912" s="22"/>
      <c r="W1912" s="22"/>
      <c r="AA1912" s="49"/>
      <c r="AB1912" s="49"/>
      <c r="AF1912" s="49"/>
      <c r="AS1912" s="22"/>
      <c r="AV1912" s="22"/>
      <c r="AX1912" s="22"/>
      <c r="AY1912" s="22"/>
      <c r="BA1912" s="22"/>
      <c r="BB1912" s="22"/>
      <c r="BP1912" s="49"/>
      <c r="BX1912" s="49"/>
    </row>
    <row r="1913" spans="22:76">
      <c r="V1913" s="22"/>
      <c r="W1913" s="22"/>
      <c r="AA1913" s="49"/>
      <c r="AB1913" s="49"/>
      <c r="AF1913" s="49"/>
      <c r="AS1913" s="22"/>
      <c r="AV1913" s="22"/>
      <c r="AX1913" s="22"/>
      <c r="AY1913" s="22"/>
      <c r="BA1913" s="22"/>
      <c r="BB1913" s="22"/>
      <c r="BP1913" s="49"/>
      <c r="BX1913" s="49"/>
    </row>
    <row r="1914" spans="22:76">
      <c r="V1914" s="22"/>
      <c r="W1914" s="22"/>
      <c r="AA1914" s="49"/>
      <c r="AB1914" s="49"/>
      <c r="AF1914" s="49"/>
      <c r="AS1914" s="22"/>
      <c r="AV1914" s="22"/>
      <c r="AX1914" s="22"/>
      <c r="AY1914" s="22"/>
      <c r="BA1914" s="22"/>
      <c r="BB1914" s="22"/>
      <c r="BP1914" s="49"/>
      <c r="BX1914" s="49"/>
    </row>
    <row r="1915" spans="22:76">
      <c r="V1915" s="22"/>
      <c r="W1915" s="22"/>
      <c r="AA1915" s="49"/>
      <c r="AB1915" s="49"/>
      <c r="AF1915" s="49"/>
      <c r="AS1915" s="22"/>
      <c r="AV1915" s="22"/>
      <c r="AX1915" s="22"/>
      <c r="AY1915" s="22"/>
      <c r="BA1915" s="22"/>
      <c r="BB1915" s="22"/>
      <c r="BP1915" s="49"/>
      <c r="BX1915" s="49"/>
    </row>
    <row r="1916" spans="22:76">
      <c r="V1916" s="22"/>
      <c r="W1916" s="22"/>
      <c r="AA1916" s="49"/>
      <c r="AB1916" s="49"/>
      <c r="AF1916" s="49"/>
      <c r="AS1916" s="22"/>
      <c r="AV1916" s="22"/>
      <c r="AX1916" s="22"/>
      <c r="AY1916" s="22"/>
      <c r="BA1916" s="22"/>
      <c r="BB1916" s="22"/>
      <c r="BP1916" s="49"/>
      <c r="BX1916" s="49"/>
    </row>
    <row r="1917" spans="22:76">
      <c r="V1917" s="22"/>
      <c r="W1917" s="22"/>
      <c r="AA1917" s="49"/>
      <c r="AB1917" s="49"/>
      <c r="AF1917" s="49"/>
      <c r="AS1917" s="22"/>
      <c r="AV1917" s="22"/>
      <c r="AX1917" s="22"/>
      <c r="AY1917" s="22"/>
      <c r="BA1917" s="22"/>
      <c r="BB1917" s="22"/>
      <c r="BP1917" s="49"/>
      <c r="BX1917" s="49"/>
    </row>
    <row r="1918" spans="22:76">
      <c r="V1918" s="22"/>
      <c r="W1918" s="22"/>
      <c r="AA1918" s="49"/>
      <c r="AB1918" s="49"/>
      <c r="AF1918" s="49"/>
      <c r="AS1918" s="22"/>
      <c r="AV1918" s="22"/>
      <c r="AX1918" s="22"/>
      <c r="AY1918" s="22"/>
      <c r="BA1918" s="22"/>
      <c r="BB1918" s="22"/>
      <c r="BP1918" s="49"/>
      <c r="BX1918" s="49"/>
    </row>
    <row r="1919" spans="22:76">
      <c r="V1919" s="22"/>
      <c r="W1919" s="22"/>
      <c r="AA1919" s="49"/>
      <c r="AB1919" s="49"/>
      <c r="AF1919" s="49"/>
      <c r="AS1919" s="22"/>
      <c r="AV1919" s="22"/>
      <c r="AX1919" s="22"/>
      <c r="AY1919" s="22"/>
      <c r="BA1919" s="22"/>
      <c r="BB1919" s="22"/>
      <c r="BP1919" s="49"/>
      <c r="BX1919" s="49"/>
    </row>
    <row r="1920" spans="22:76">
      <c r="V1920" s="22"/>
      <c r="W1920" s="22"/>
      <c r="AA1920" s="49"/>
      <c r="AB1920" s="49"/>
      <c r="AF1920" s="49"/>
      <c r="AS1920" s="22"/>
      <c r="AV1920" s="22"/>
      <c r="AX1920" s="22"/>
      <c r="AY1920" s="22"/>
      <c r="BA1920" s="22"/>
      <c r="BB1920" s="22"/>
      <c r="BP1920" s="49"/>
      <c r="BX1920" s="49"/>
    </row>
    <row r="1921" spans="22:76">
      <c r="V1921" s="22"/>
      <c r="W1921" s="22"/>
      <c r="AA1921" s="49"/>
      <c r="AB1921" s="49"/>
      <c r="AF1921" s="49"/>
      <c r="AS1921" s="22"/>
      <c r="AV1921" s="22"/>
      <c r="AX1921" s="22"/>
      <c r="AY1921" s="22"/>
      <c r="BA1921" s="22"/>
      <c r="BB1921" s="22"/>
      <c r="BP1921" s="49"/>
      <c r="BX1921" s="49"/>
    </row>
    <row r="1922" spans="22:76">
      <c r="V1922" s="22"/>
      <c r="W1922" s="22"/>
      <c r="AA1922" s="49"/>
      <c r="AB1922" s="49"/>
      <c r="AF1922" s="49"/>
      <c r="AS1922" s="22"/>
      <c r="AV1922" s="22"/>
      <c r="AX1922" s="22"/>
      <c r="AY1922" s="22"/>
      <c r="BA1922" s="22"/>
      <c r="BB1922" s="22"/>
      <c r="BP1922" s="49"/>
      <c r="BX1922" s="49"/>
    </row>
    <row r="1923" spans="22:76">
      <c r="V1923" s="22"/>
      <c r="W1923" s="22"/>
      <c r="AA1923" s="49"/>
      <c r="AB1923" s="49"/>
      <c r="AF1923" s="49"/>
      <c r="AS1923" s="22"/>
      <c r="AV1923" s="22"/>
      <c r="AX1923" s="22"/>
      <c r="AY1923" s="22"/>
      <c r="BA1923" s="22"/>
      <c r="BB1923" s="22"/>
      <c r="BP1923" s="49"/>
      <c r="BX1923" s="49"/>
    </row>
    <row r="1924" spans="22:76">
      <c r="V1924" s="22"/>
      <c r="W1924" s="22"/>
      <c r="AA1924" s="49"/>
      <c r="AB1924" s="49"/>
      <c r="AF1924" s="49"/>
      <c r="AS1924" s="22"/>
      <c r="AV1924" s="22"/>
      <c r="AX1924" s="22"/>
      <c r="AY1924" s="22"/>
      <c r="BA1924" s="22"/>
      <c r="BB1924" s="22"/>
      <c r="BP1924" s="49"/>
      <c r="BX1924" s="49"/>
    </row>
    <row r="1925" spans="22:76">
      <c r="V1925" s="22"/>
      <c r="W1925" s="22"/>
      <c r="AA1925" s="49"/>
      <c r="AB1925" s="49"/>
      <c r="AF1925" s="49"/>
      <c r="AS1925" s="22"/>
      <c r="AV1925" s="22"/>
      <c r="AX1925" s="22"/>
      <c r="AY1925" s="22"/>
      <c r="BA1925" s="22"/>
      <c r="BB1925" s="22"/>
      <c r="BP1925" s="49"/>
      <c r="BX1925" s="49"/>
    </row>
    <row r="1926" spans="22:76">
      <c r="V1926" s="22"/>
      <c r="W1926" s="22"/>
      <c r="AA1926" s="49"/>
      <c r="AB1926" s="49"/>
      <c r="AF1926" s="49"/>
      <c r="AS1926" s="22"/>
      <c r="AV1926" s="22"/>
      <c r="AX1926" s="22"/>
      <c r="AY1926" s="22"/>
      <c r="BA1926" s="22"/>
      <c r="BB1926" s="22"/>
      <c r="BP1926" s="49"/>
      <c r="BX1926" s="49"/>
    </row>
    <row r="1927" spans="22:76">
      <c r="V1927" s="22"/>
      <c r="W1927" s="22"/>
      <c r="AA1927" s="49"/>
      <c r="AB1927" s="49"/>
      <c r="AF1927" s="49"/>
      <c r="AS1927" s="22"/>
      <c r="AV1927" s="22"/>
      <c r="AX1927" s="22"/>
      <c r="AY1927" s="22"/>
      <c r="BA1927" s="22"/>
      <c r="BB1927" s="22"/>
      <c r="BP1927" s="49"/>
      <c r="BX1927" s="49"/>
    </row>
    <row r="1928" spans="22:76">
      <c r="V1928" s="22"/>
      <c r="W1928" s="22"/>
      <c r="AA1928" s="49"/>
      <c r="AB1928" s="49"/>
      <c r="AF1928" s="49"/>
      <c r="AS1928" s="22"/>
      <c r="AV1928" s="22"/>
      <c r="AX1928" s="22"/>
      <c r="AY1928" s="22"/>
      <c r="BA1928" s="22"/>
      <c r="BB1928" s="22"/>
      <c r="BP1928" s="49"/>
      <c r="BX1928" s="49"/>
    </row>
    <row r="1929" spans="22:76">
      <c r="V1929" s="22"/>
      <c r="W1929" s="22"/>
      <c r="AA1929" s="49"/>
      <c r="AB1929" s="49"/>
      <c r="AF1929" s="49"/>
      <c r="AS1929" s="22"/>
      <c r="AV1929" s="22"/>
      <c r="AX1929" s="22"/>
      <c r="AY1929" s="22"/>
      <c r="BA1929" s="22"/>
      <c r="BB1929" s="22"/>
      <c r="BP1929" s="49"/>
      <c r="BX1929" s="49"/>
    </row>
    <row r="1930" spans="22:76">
      <c r="V1930" s="22"/>
      <c r="W1930" s="22"/>
      <c r="AA1930" s="49"/>
      <c r="AB1930" s="49"/>
      <c r="AF1930" s="49"/>
      <c r="AS1930" s="22"/>
      <c r="AV1930" s="22"/>
      <c r="AX1930" s="22"/>
      <c r="AY1930" s="22"/>
      <c r="BA1930" s="22"/>
      <c r="BB1930" s="22"/>
      <c r="BP1930" s="49"/>
      <c r="BX1930" s="49"/>
    </row>
    <row r="1931" spans="22:76">
      <c r="V1931" s="22"/>
      <c r="W1931" s="22"/>
      <c r="AA1931" s="49"/>
      <c r="AB1931" s="49"/>
      <c r="AF1931" s="49"/>
      <c r="AS1931" s="22"/>
      <c r="AV1931" s="22"/>
      <c r="AX1931" s="22"/>
      <c r="AY1931" s="22"/>
      <c r="BA1931" s="22"/>
      <c r="BB1931" s="22"/>
      <c r="BP1931" s="49"/>
      <c r="BX1931" s="49"/>
    </row>
    <row r="1932" spans="22:76">
      <c r="V1932" s="22"/>
      <c r="W1932" s="22"/>
      <c r="AA1932" s="49"/>
      <c r="AB1932" s="49"/>
      <c r="AF1932" s="49"/>
      <c r="AS1932" s="22"/>
      <c r="AV1932" s="22"/>
      <c r="AX1932" s="22"/>
      <c r="AY1932" s="22"/>
      <c r="BA1932" s="22"/>
      <c r="BB1932" s="22"/>
      <c r="BP1932" s="49"/>
      <c r="BX1932" s="49"/>
    </row>
    <row r="1933" spans="22:76">
      <c r="V1933" s="22"/>
      <c r="W1933" s="22"/>
      <c r="AA1933" s="49"/>
      <c r="AB1933" s="49"/>
      <c r="AF1933" s="49"/>
      <c r="AS1933" s="22"/>
      <c r="AV1933" s="22"/>
      <c r="AX1933" s="22"/>
      <c r="AY1933" s="22"/>
      <c r="BA1933" s="22"/>
      <c r="BB1933" s="22"/>
      <c r="BP1933" s="49"/>
      <c r="BX1933" s="49"/>
    </row>
    <row r="1934" spans="22:76">
      <c r="V1934" s="22"/>
      <c r="W1934" s="22"/>
      <c r="AA1934" s="49"/>
      <c r="AB1934" s="49"/>
      <c r="AF1934" s="49"/>
      <c r="AS1934" s="22"/>
      <c r="AV1934" s="22"/>
      <c r="AX1934" s="22"/>
      <c r="AY1934" s="22"/>
      <c r="BA1934" s="22"/>
      <c r="BB1934" s="22"/>
      <c r="BP1934" s="49"/>
      <c r="BX1934" s="49"/>
    </row>
    <row r="1935" spans="22:76">
      <c r="V1935" s="22"/>
      <c r="W1935" s="22"/>
      <c r="AA1935" s="49"/>
      <c r="AB1935" s="49"/>
      <c r="AF1935" s="49"/>
      <c r="AS1935" s="22"/>
      <c r="AV1935" s="22"/>
      <c r="AX1935" s="22"/>
      <c r="AY1935" s="22"/>
      <c r="BA1935" s="22"/>
      <c r="BB1935" s="22"/>
      <c r="BP1935" s="49"/>
      <c r="BX1935" s="49"/>
    </row>
    <row r="1936" spans="22:76">
      <c r="V1936" s="22"/>
      <c r="W1936" s="22"/>
      <c r="AA1936" s="49"/>
      <c r="AB1936" s="49"/>
      <c r="AF1936" s="49"/>
      <c r="AS1936" s="22"/>
      <c r="AV1936" s="22"/>
      <c r="AX1936" s="22"/>
      <c r="AY1936" s="22"/>
      <c r="BA1936" s="22"/>
      <c r="BB1936" s="22"/>
      <c r="BP1936" s="49"/>
      <c r="BX1936" s="49"/>
    </row>
    <row r="1937" spans="22:76">
      <c r="V1937" s="22"/>
      <c r="W1937" s="22"/>
      <c r="AA1937" s="49"/>
      <c r="AB1937" s="49"/>
      <c r="AF1937" s="49"/>
      <c r="AS1937" s="22"/>
      <c r="AV1937" s="22"/>
      <c r="AX1937" s="22"/>
      <c r="AY1937" s="22"/>
      <c r="BA1937" s="22"/>
      <c r="BB1937" s="22"/>
      <c r="BP1937" s="49"/>
      <c r="BX1937" s="49"/>
    </row>
    <row r="1938" spans="22:76">
      <c r="V1938" s="22"/>
      <c r="W1938" s="22"/>
      <c r="AA1938" s="49"/>
      <c r="AB1938" s="49"/>
      <c r="AF1938" s="49"/>
      <c r="AS1938" s="22"/>
      <c r="AV1938" s="22"/>
      <c r="AX1938" s="22"/>
      <c r="AY1938" s="22"/>
      <c r="BA1938" s="22"/>
      <c r="BB1938" s="22"/>
      <c r="BP1938" s="49"/>
      <c r="BX1938" s="49"/>
    </row>
    <row r="1939" spans="22:76">
      <c r="V1939" s="22"/>
      <c r="W1939" s="22"/>
      <c r="AA1939" s="49"/>
      <c r="AB1939" s="49"/>
      <c r="AF1939" s="49"/>
      <c r="AS1939" s="22"/>
      <c r="AV1939" s="22"/>
      <c r="AX1939" s="22"/>
      <c r="AY1939" s="22"/>
      <c r="BA1939" s="22"/>
      <c r="BB1939" s="22"/>
      <c r="BP1939" s="49"/>
      <c r="BX1939" s="49"/>
    </row>
    <row r="1940" spans="22:76">
      <c r="V1940" s="22"/>
      <c r="W1940" s="22"/>
      <c r="AA1940" s="49"/>
      <c r="AB1940" s="49"/>
      <c r="AF1940" s="49"/>
      <c r="AS1940" s="22"/>
      <c r="AV1940" s="22"/>
      <c r="AX1940" s="22"/>
      <c r="AY1940" s="22"/>
      <c r="BA1940" s="22"/>
      <c r="BB1940" s="22"/>
      <c r="BP1940" s="49"/>
      <c r="BX1940" s="49"/>
    </row>
    <row r="1941" spans="22:76">
      <c r="V1941" s="22"/>
      <c r="W1941" s="22"/>
      <c r="AA1941" s="49"/>
      <c r="AB1941" s="49"/>
      <c r="AF1941" s="49"/>
      <c r="AS1941" s="22"/>
      <c r="AV1941" s="22"/>
      <c r="AX1941" s="22"/>
      <c r="AY1941" s="22"/>
      <c r="BA1941" s="22"/>
      <c r="BB1941" s="22"/>
      <c r="BP1941" s="49"/>
      <c r="BX1941" s="49"/>
    </row>
    <row r="1942" spans="22:76">
      <c r="V1942" s="22"/>
      <c r="W1942" s="22"/>
      <c r="AA1942" s="49"/>
      <c r="AB1942" s="49"/>
      <c r="AF1942" s="49"/>
      <c r="AS1942" s="22"/>
      <c r="AV1942" s="22"/>
      <c r="AX1942" s="22"/>
      <c r="AY1942" s="22"/>
      <c r="BA1942" s="22"/>
      <c r="BB1942" s="22"/>
      <c r="BP1942" s="49"/>
      <c r="BX1942" s="49"/>
    </row>
    <row r="1943" spans="22:76">
      <c r="V1943" s="22"/>
      <c r="W1943" s="22"/>
      <c r="AA1943" s="49"/>
      <c r="AB1943" s="49"/>
      <c r="AF1943" s="49"/>
      <c r="AS1943" s="22"/>
      <c r="AV1943" s="22"/>
      <c r="AX1943" s="22"/>
      <c r="AY1943" s="22"/>
      <c r="BA1943" s="22"/>
      <c r="BB1943" s="22"/>
      <c r="BP1943" s="49"/>
      <c r="BX1943" s="49"/>
    </row>
    <row r="1944" spans="22:76">
      <c r="V1944" s="22"/>
      <c r="W1944" s="22"/>
      <c r="AA1944" s="49"/>
      <c r="AB1944" s="49"/>
      <c r="AF1944" s="49"/>
      <c r="AS1944" s="22"/>
      <c r="AV1944" s="22"/>
      <c r="AX1944" s="22"/>
      <c r="AY1944" s="22"/>
      <c r="BA1944" s="22"/>
      <c r="BB1944" s="22"/>
      <c r="BP1944" s="49"/>
      <c r="BX1944" s="49"/>
    </row>
    <row r="1945" spans="22:76">
      <c r="V1945" s="22"/>
      <c r="W1945" s="22"/>
      <c r="AA1945" s="49"/>
      <c r="AB1945" s="49"/>
      <c r="AF1945" s="49"/>
      <c r="AS1945" s="22"/>
      <c r="AV1945" s="22"/>
      <c r="AX1945" s="22"/>
      <c r="AY1945" s="22"/>
      <c r="BA1945" s="22"/>
      <c r="BB1945" s="22"/>
      <c r="BP1945" s="49"/>
      <c r="BX1945" s="49"/>
    </row>
    <row r="1946" spans="22:76">
      <c r="V1946" s="22"/>
      <c r="W1946" s="22"/>
      <c r="AA1946" s="49"/>
      <c r="AB1946" s="49"/>
      <c r="AF1946" s="49"/>
      <c r="AS1946" s="22"/>
      <c r="AV1946" s="22"/>
      <c r="AX1946" s="22"/>
      <c r="AY1946" s="22"/>
      <c r="BA1946" s="22"/>
      <c r="BB1946" s="22"/>
      <c r="BP1946" s="49"/>
      <c r="BX1946" s="49"/>
    </row>
    <row r="1947" spans="22:76">
      <c r="V1947" s="22"/>
      <c r="W1947" s="22"/>
      <c r="AA1947" s="49"/>
      <c r="AB1947" s="49"/>
      <c r="AF1947" s="49"/>
      <c r="AS1947" s="22"/>
      <c r="AV1947" s="22"/>
      <c r="AX1947" s="22"/>
      <c r="AY1947" s="22"/>
      <c r="BA1947" s="22"/>
      <c r="BB1947" s="22"/>
      <c r="BP1947" s="49"/>
      <c r="BX1947" s="49"/>
    </row>
    <row r="1948" spans="22:76">
      <c r="V1948" s="22"/>
      <c r="W1948" s="22"/>
      <c r="AA1948" s="49"/>
      <c r="AB1948" s="49"/>
      <c r="AF1948" s="49"/>
      <c r="AS1948" s="22"/>
      <c r="AV1948" s="22"/>
      <c r="AX1948" s="22"/>
      <c r="AY1948" s="22"/>
      <c r="BA1948" s="22"/>
      <c r="BB1948" s="22"/>
      <c r="BP1948" s="49"/>
      <c r="BX1948" s="49"/>
    </row>
    <row r="1949" spans="22:76">
      <c r="V1949" s="22"/>
      <c r="W1949" s="22"/>
      <c r="AA1949" s="49"/>
      <c r="AB1949" s="49"/>
      <c r="AF1949" s="49"/>
      <c r="AS1949" s="22"/>
      <c r="AV1949" s="22"/>
      <c r="AX1949" s="22"/>
      <c r="AY1949" s="22"/>
      <c r="BA1949" s="22"/>
      <c r="BB1949" s="22"/>
      <c r="BP1949" s="49"/>
      <c r="BX1949" s="49"/>
    </row>
    <row r="1950" spans="22:76">
      <c r="V1950" s="22"/>
      <c r="W1950" s="22"/>
      <c r="AA1950" s="49"/>
      <c r="AB1950" s="49"/>
      <c r="AF1950" s="49"/>
      <c r="AS1950" s="22"/>
      <c r="AV1950" s="22"/>
      <c r="AX1950" s="22"/>
      <c r="AY1950" s="22"/>
      <c r="BA1950" s="22"/>
      <c r="BB1950" s="22"/>
      <c r="BP1950" s="49"/>
      <c r="BX1950" s="49"/>
    </row>
    <row r="1951" spans="22:76">
      <c r="V1951" s="22"/>
      <c r="W1951" s="22"/>
      <c r="AA1951" s="49"/>
      <c r="AB1951" s="49"/>
      <c r="AF1951" s="49"/>
      <c r="AS1951" s="22"/>
      <c r="AV1951" s="22"/>
      <c r="AX1951" s="22"/>
      <c r="AY1951" s="22"/>
      <c r="BA1951" s="22"/>
      <c r="BB1951" s="22"/>
      <c r="BP1951" s="49"/>
      <c r="BX1951" s="49"/>
    </row>
    <row r="1952" spans="22:76">
      <c r="V1952" s="22"/>
      <c r="W1952" s="22"/>
      <c r="AA1952" s="49"/>
      <c r="AB1952" s="49"/>
      <c r="AF1952" s="49"/>
      <c r="AS1952" s="22"/>
      <c r="AV1952" s="22"/>
      <c r="AX1952" s="22"/>
      <c r="AY1952" s="22"/>
      <c r="BA1952" s="22"/>
      <c r="BB1952" s="22"/>
      <c r="BP1952" s="49"/>
      <c r="BX1952" s="49"/>
    </row>
    <row r="1953" spans="22:76">
      <c r="V1953" s="22"/>
      <c r="W1953" s="22"/>
      <c r="AA1953" s="49"/>
      <c r="AB1953" s="49"/>
      <c r="AF1953" s="49"/>
      <c r="AS1953" s="22"/>
      <c r="AV1953" s="22"/>
      <c r="AX1953" s="22"/>
      <c r="AY1953" s="22"/>
      <c r="BA1953" s="22"/>
      <c r="BB1953" s="22"/>
      <c r="BP1953" s="49"/>
      <c r="BX1953" s="49"/>
    </row>
    <row r="1954" spans="22:76">
      <c r="V1954" s="22"/>
      <c r="W1954" s="22"/>
      <c r="AA1954" s="49"/>
      <c r="AB1954" s="49"/>
      <c r="AF1954" s="49"/>
      <c r="AS1954" s="22"/>
      <c r="AV1954" s="22"/>
      <c r="AX1954" s="22"/>
      <c r="AY1954" s="22"/>
      <c r="BA1954" s="22"/>
      <c r="BB1954" s="22"/>
      <c r="BP1954" s="49"/>
      <c r="BX1954" s="49"/>
    </row>
    <row r="1955" spans="22:76">
      <c r="V1955" s="22"/>
      <c r="W1955" s="22"/>
      <c r="AA1955" s="49"/>
      <c r="AB1955" s="49"/>
      <c r="AF1955" s="49"/>
      <c r="AS1955" s="22"/>
      <c r="AV1955" s="22"/>
      <c r="AX1955" s="22"/>
      <c r="AY1955" s="22"/>
      <c r="BA1955" s="22"/>
      <c r="BB1955" s="22"/>
      <c r="BP1955" s="49"/>
      <c r="BX1955" s="49"/>
    </row>
    <row r="1956" spans="22:76">
      <c r="V1956" s="22"/>
      <c r="W1956" s="22"/>
      <c r="AA1956" s="49"/>
      <c r="AB1956" s="49"/>
      <c r="AF1956" s="49"/>
      <c r="AS1956" s="22"/>
      <c r="AV1956" s="22"/>
      <c r="AX1956" s="22"/>
      <c r="AY1956" s="22"/>
      <c r="BA1956" s="22"/>
      <c r="BB1956" s="22"/>
      <c r="BP1956" s="49"/>
      <c r="BX1956" s="49"/>
    </row>
    <row r="1957" spans="22:76">
      <c r="V1957" s="22"/>
      <c r="W1957" s="22"/>
      <c r="AA1957" s="49"/>
      <c r="AB1957" s="49"/>
      <c r="AF1957" s="49"/>
      <c r="AS1957" s="22"/>
      <c r="AV1957" s="22"/>
      <c r="AX1957" s="22"/>
      <c r="AY1957" s="22"/>
      <c r="BA1957" s="22"/>
      <c r="BB1957" s="22"/>
      <c r="BP1957" s="49"/>
      <c r="BX1957" s="49"/>
    </row>
    <row r="1958" spans="22:76">
      <c r="V1958" s="22"/>
      <c r="W1958" s="22"/>
      <c r="AA1958" s="49"/>
      <c r="AB1958" s="49"/>
      <c r="AF1958" s="49"/>
      <c r="AS1958" s="22"/>
      <c r="AV1958" s="22"/>
      <c r="AX1958" s="22"/>
      <c r="AY1958" s="22"/>
      <c r="BA1958" s="22"/>
      <c r="BB1958" s="22"/>
      <c r="BP1958" s="49"/>
      <c r="BX1958" s="49"/>
    </row>
    <row r="1959" spans="22:76">
      <c r="V1959" s="22"/>
      <c r="W1959" s="22"/>
      <c r="AA1959" s="49"/>
      <c r="AB1959" s="49"/>
      <c r="AF1959" s="49"/>
      <c r="AS1959" s="22"/>
      <c r="AV1959" s="22"/>
      <c r="AX1959" s="22"/>
      <c r="AY1959" s="22"/>
      <c r="BA1959" s="22"/>
      <c r="BB1959" s="22"/>
      <c r="BP1959" s="49"/>
      <c r="BX1959" s="49"/>
    </row>
    <row r="1960" spans="22:76">
      <c r="V1960" s="22"/>
      <c r="W1960" s="22"/>
      <c r="AA1960" s="49"/>
      <c r="AB1960" s="49"/>
      <c r="AF1960" s="49"/>
      <c r="AS1960" s="22"/>
      <c r="AV1960" s="22"/>
      <c r="AX1960" s="22"/>
      <c r="AY1960" s="22"/>
      <c r="BA1960" s="22"/>
      <c r="BB1960" s="22"/>
      <c r="BP1960" s="49"/>
      <c r="BX1960" s="49"/>
    </row>
    <row r="1961" spans="22:76">
      <c r="V1961" s="22"/>
      <c r="W1961" s="22"/>
      <c r="AA1961" s="49"/>
      <c r="AB1961" s="49"/>
      <c r="AF1961" s="49"/>
      <c r="AS1961" s="22"/>
      <c r="AV1961" s="22"/>
      <c r="AX1961" s="22"/>
      <c r="AY1961" s="22"/>
      <c r="BA1961" s="22"/>
      <c r="BB1961" s="22"/>
      <c r="BP1961" s="49"/>
      <c r="BX1961" s="49"/>
    </row>
    <row r="1962" spans="22:76">
      <c r="V1962" s="22"/>
      <c r="W1962" s="22"/>
      <c r="AA1962" s="49"/>
      <c r="AB1962" s="49"/>
      <c r="AF1962" s="49"/>
      <c r="AS1962" s="22"/>
      <c r="AV1962" s="22"/>
      <c r="AX1962" s="22"/>
      <c r="AY1962" s="22"/>
      <c r="BA1962" s="22"/>
      <c r="BB1962" s="22"/>
      <c r="BP1962" s="49"/>
      <c r="BX1962" s="49"/>
    </row>
    <row r="1963" spans="22:76">
      <c r="V1963" s="22"/>
      <c r="W1963" s="22"/>
      <c r="AA1963" s="49"/>
      <c r="AB1963" s="49"/>
      <c r="AF1963" s="49"/>
      <c r="AS1963" s="22"/>
      <c r="AV1963" s="22"/>
      <c r="AX1963" s="22"/>
      <c r="AY1963" s="22"/>
      <c r="BA1963" s="22"/>
      <c r="BB1963" s="22"/>
      <c r="BP1963" s="49"/>
      <c r="BX1963" s="49"/>
    </row>
    <row r="1964" spans="22:76">
      <c r="V1964" s="22"/>
      <c r="W1964" s="22"/>
      <c r="AA1964" s="49"/>
      <c r="AB1964" s="49"/>
      <c r="AF1964" s="49"/>
      <c r="AS1964" s="22"/>
      <c r="AV1964" s="22"/>
      <c r="AX1964" s="22"/>
      <c r="AY1964" s="22"/>
      <c r="BA1964" s="22"/>
      <c r="BB1964" s="22"/>
      <c r="BP1964" s="49"/>
      <c r="BX1964" s="49"/>
    </row>
    <row r="1965" spans="22:76">
      <c r="V1965" s="22"/>
      <c r="W1965" s="22"/>
      <c r="AA1965" s="49"/>
      <c r="AB1965" s="49"/>
      <c r="AF1965" s="49"/>
      <c r="AS1965" s="22"/>
      <c r="AV1965" s="22"/>
      <c r="AX1965" s="22"/>
      <c r="AY1965" s="22"/>
      <c r="BA1965" s="22"/>
      <c r="BB1965" s="22"/>
      <c r="BP1965" s="49"/>
      <c r="BX1965" s="49"/>
    </row>
    <row r="1966" spans="22:76">
      <c r="V1966" s="22"/>
      <c r="W1966" s="22"/>
      <c r="AA1966" s="49"/>
      <c r="AB1966" s="49"/>
      <c r="AF1966" s="49"/>
      <c r="AS1966" s="22"/>
      <c r="AV1966" s="22"/>
      <c r="AX1966" s="22"/>
      <c r="AY1966" s="22"/>
      <c r="BA1966" s="22"/>
      <c r="BB1966" s="22"/>
      <c r="BP1966" s="49"/>
      <c r="BX1966" s="49"/>
    </row>
    <row r="1967" spans="22:76">
      <c r="V1967" s="22"/>
      <c r="W1967" s="22"/>
      <c r="AA1967" s="49"/>
      <c r="AB1967" s="49"/>
      <c r="AF1967" s="49"/>
      <c r="AS1967" s="22"/>
      <c r="AV1967" s="22"/>
      <c r="AX1967" s="22"/>
      <c r="AY1967" s="22"/>
      <c r="BA1967" s="22"/>
      <c r="BB1967" s="22"/>
      <c r="BP1967" s="49"/>
      <c r="BX1967" s="49"/>
    </row>
    <row r="1968" spans="22:76">
      <c r="V1968" s="22"/>
      <c r="W1968" s="22"/>
      <c r="AA1968" s="49"/>
      <c r="AB1968" s="49"/>
      <c r="AF1968" s="49"/>
      <c r="AS1968" s="22"/>
      <c r="AV1968" s="22"/>
      <c r="AX1968" s="22"/>
      <c r="AY1968" s="22"/>
      <c r="BA1968" s="22"/>
      <c r="BB1968" s="22"/>
      <c r="BP1968" s="49"/>
      <c r="BX1968" s="49"/>
    </row>
    <row r="1969" spans="22:76">
      <c r="V1969" s="22"/>
      <c r="W1969" s="22"/>
      <c r="AA1969" s="49"/>
      <c r="AB1969" s="49"/>
      <c r="AF1969" s="49"/>
      <c r="AS1969" s="22"/>
      <c r="AV1969" s="22"/>
      <c r="AX1969" s="22"/>
      <c r="AY1969" s="22"/>
      <c r="BA1969" s="22"/>
      <c r="BB1969" s="22"/>
      <c r="BP1969" s="49"/>
      <c r="BX1969" s="49"/>
    </row>
    <row r="1970" spans="22:76">
      <c r="V1970" s="22"/>
      <c r="W1970" s="22"/>
      <c r="AA1970" s="49"/>
      <c r="AB1970" s="49"/>
      <c r="AF1970" s="49"/>
      <c r="AS1970" s="22"/>
      <c r="AV1970" s="22"/>
      <c r="AX1970" s="22"/>
      <c r="AY1970" s="22"/>
      <c r="BA1970" s="22"/>
      <c r="BB1970" s="22"/>
      <c r="BP1970" s="49"/>
      <c r="BX1970" s="49"/>
    </row>
    <row r="1971" spans="22:76">
      <c r="V1971" s="22"/>
      <c r="W1971" s="22"/>
      <c r="AA1971" s="49"/>
      <c r="AB1971" s="49"/>
      <c r="AF1971" s="49"/>
      <c r="AS1971" s="22"/>
      <c r="AV1971" s="22"/>
      <c r="AX1971" s="22"/>
      <c r="AY1971" s="22"/>
      <c r="BA1971" s="22"/>
      <c r="BB1971" s="22"/>
      <c r="BP1971" s="49"/>
      <c r="BX1971" s="49"/>
    </row>
    <row r="1972" spans="22:76">
      <c r="V1972" s="22"/>
      <c r="W1972" s="22"/>
      <c r="AA1972" s="49"/>
      <c r="AB1972" s="49"/>
      <c r="AF1972" s="49"/>
      <c r="AS1972" s="22"/>
      <c r="AV1972" s="22"/>
      <c r="AX1972" s="22"/>
      <c r="AY1972" s="22"/>
      <c r="BA1972" s="22"/>
      <c r="BB1972" s="22"/>
      <c r="BP1972" s="49"/>
      <c r="BX1972" s="49"/>
    </row>
    <row r="1973" spans="22:76">
      <c r="V1973" s="22"/>
      <c r="W1973" s="22"/>
      <c r="AA1973" s="49"/>
      <c r="AB1973" s="49"/>
      <c r="AF1973" s="49"/>
      <c r="AS1973" s="22"/>
      <c r="AV1973" s="22"/>
      <c r="AX1973" s="22"/>
      <c r="AY1973" s="22"/>
      <c r="BA1973" s="22"/>
      <c r="BB1973" s="22"/>
      <c r="BP1973" s="49"/>
      <c r="BX1973" s="49"/>
    </row>
    <row r="1974" spans="22:76">
      <c r="V1974" s="22"/>
      <c r="W1974" s="22"/>
      <c r="AA1974" s="49"/>
      <c r="AB1974" s="49"/>
      <c r="AF1974" s="49"/>
      <c r="AS1974" s="22"/>
      <c r="AV1974" s="22"/>
      <c r="AX1974" s="22"/>
      <c r="AY1974" s="22"/>
      <c r="BA1974" s="22"/>
      <c r="BB1974" s="22"/>
      <c r="BP1974" s="49"/>
      <c r="BX1974" s="49"/>
    </row>
    <row r="1975" spans="22:76">
      <c r="V1975" s="22"/>
      <c r="W1975" s="22"/>
      <c r="AA1975" s="49"/>
      <c r="AB1975" s="49"/>
      <c r="AF1975" s="49"/>
      <c r="AS1975" s="22"/>
      <c r="AV1975" s="22"/>
      <c r="AX1975" s="22"/>
      <c r="AY1975" s="22"/>
      <c r="BA1975" s="22"/>
      <c r="BB1975" s="22"/>
      <c r="BP1975" s="49"/>
      <c r="BX1975" s="49"/>
    </row>
    <row r="1976" spans="22:76">
      <c r="V1976" s="22"/>
      <c r="W1976" s="22"/>
      <c r="AA1976" s="49"/>
      <c r="AB1976" s="49"/>
      <c r="AF1976" s="49"/>
      <c r="AS1976" s="22"/>
      <c r="AV1976" s="22"/>
      <c r="AX1976" s="22"/>
      <c r="AY1976" s="22"/>
      <c r="BA1976" s="22"/>
      <c r="BB1976" s="22"/>
      <c r="BP1976" s="49"/>
      <c r="BX1976" s="49"/>
    </row>
    <row r="1977" spans="22:76">
      <c r="V1977" s="22"/>
      <c r="W1977" s="22"/>
      <c r="AA1977" s="49"/>
      <c r="AB1977" s="49"/>
      <c r="AF1977" s="49"/>
      <c r="AS1977" s="22"/>
      <c r="AV1977" s="22"/>
      <c r="AX1977" s="22"/>
      <c r="AY1977" s="22"/>
      <c r="BA1977" s="22"/>
      <c r="BB1977" s="22"/>
      <c r="BP1977" s="49"/>
      <c r="BX1977" s="49"/>
    </row>
    <row r="1978" spans="22:76">
      <c r="V1978" s="22"/>
      <c r="W1978" s="22"/>
      <c r="AA1978" s="49"/>
      <c r="AB1978" s="49"/>
      <c r="AF1978" s="49"/>
      <c r="AS1978" s="22"/>
      <c r="AV1978" s="22"/>
      <c r="AX1978" s="22"/>
      <c r="AY1978" s="22"/>
      <c r="BA1978" s="22"/>
      <c r="BB1978" s="22"/>
      <c r="BP1978" s="49"/>
      <c r="BX1978" s="49"/>
    </row>
    <row r="1979" spans="22:76">
      <c r="V1979" s="22"/>
      <c r="W1979" s="22"/>
      <c r="AA1979" s="49"/>
      <c r="AB1979" s="49"/>
      <c r="AF1979" s="49"/>
      <c r="AS1979" s="22"/>
      <c r="AV1979" s="22"/>
      <c r="AX1979" s="22"/>
      <c r="AY1979" s="22"/>
      <c r="BA1979" s="22"/>
      <c r="BB1979" s="22"/>
      <c r="BP1979" s="49"/>
      <c r="BX1979" s="49"/>
    </row>
    <row r="1980" spans="22:76">
      <c r="V1980" s="22"/>
      <c r="W1980" s="22"/>
      <c r="AA1980" s="49"/>
      <c r="AB1980" s="49"/>
      <c r="AF1980" s="49"/>
      <c r="AS1980" s="22"/>
      <c r="AV1980" s="22"/>
      <c r="AX1980" s="22"/>
      <c r="AY1980" s="22"/>
      <c r="BA1980" s="22"/>
      <c r="BB1980" s="22"/>
      <c r="BP1980" s="49"/>
      <c r="BX1980" s="49"/>
    </row>
    <row r="1981" spans="22:76">
      <c r="V1981" s="22"/>
      <c r="W1981" s="22"/>
      <c r="AA1981" s="49"/>
      <c r="AB1981" s="49"/>
      <c r="AF1981" s="49"/>
      <c r="AS1981" s="22"/>
      <c r="AV1981" s="22"/>
      <c r="AX1981" s="22"/>
      <c r="AY1981" s="22"/>
      <c r="BA1981" s="22"/>
      <c r="BB1981" s="22"/>
      <c r="BP1981" s="49"/>
      <c r="BX1981" s="49"/>
    </row>
    <row r="1982" spans="22:76">
      <c r="V1982" s="22"/>
      <c r="W1982" s="22"/>
      <c r="AA1982" s="49"/>
      <c r="AB1982" s="49"/>
      <c r="AF1982" s="49"/>
      <c r="AS1982" s="22"/>
      <c r="AV1982" s="22"/>
      <c r="AX1982" s="22"/>
      <c r="AY1982" s="22"/>
      <c r="BA1982" s="22"/>
      <c r="BB1982" s="22"/>
      <c r="BP1982" s="49"/>
      <c r="BX1982" s="49"/>
    </row>
    <row r="1983" spans="22:76">
      <c r="V1983" s="22"/>
      <c r="W1983" s="22"/>
      <c r="AA1983" s="49"/>
      <c r="AB1983" s="49"/>
      <c r="AF1983" s="49"/>
      <c r="AS1983" s="22"/>
      <c r="AV1983" s="22"/>
      <c r="AX1983" s="22"/>
      <c r="AY1983" s="22"/>
      <c r="BA1983" s="22"/>
      <c r="BB1983" s="22"/>
      <c r="BP1983" s="49"/>
      <c r="BX1983" s="49"/>
    </row>
    <row r="1984" spans="22:76">
      <c r="V1984" s="22"/>
      <c r="W1984" s="22"/>
      <c r="AA1984" s="49"/>
      <c r="AB1984" s="49"/>
      <c r="AF1984" s="49"/>
      <c r="AS1984" s="22"/>
      <c r="AV1984" s="22"/>
      <c r="AX1984" s="22"/>
      <c r="AY1984" s="22"/>
      <c r="BA1984" s="22"/>
      <c r="BB1984" s="22"/>
      <c r="BP1984" s="49"/>
      <c r="BX1984" s="49"/>
    </row>
    <row r="1985" spans="22:76">
      <c r="V1985" s="22"/>
      <c r="W1985" s="22"/>
      <c r="AA1985" s="49"/>
      <c r="AB1985" s="49"/>
      <c r="AF1985" s="49"/>
      <c r="AS1985" s="22"/>
      <c r="AV1985" s="22"/>
      <c r="AX1985" s="22"/>
      <c r="AY1985" s="22"/>
      <c r="BA1985" s="22"/>
      <c r="BB1985" s="22"/>
      <c r="BP1985" s="49"/>
      <c r="BX1985" s="49"/>
    </row>
    <row r="1986" spans="22:76">
      <c r="V1986" s="22"/>
      <c r="W1986" s="22"/>
      <c r="AA1986" s="49"/>
      <c r="AB1986" s="49"/>
      <c r="AF1986" s="49"/>
      <c r="AS1986" s="22"/>
      <c r="AV1986" s="22"/>
      <c r="AX1986" s="22"/>
      <c r="AY1986" s="22"/>
      <c r="BA1986" s="22"/>
      <c r="BB1986" s="22"/>
      <c r="BP1986" s="49"/>
      <c r="BX1986" s="49"/>
    </row>
    <row r="1987" spans="22:76">
      <c r="V1987" s="22"/>
      <c r="W1987" s="22"/>
      <c r="AA1987" s="49"/>
      <c r="AB1987" s="49"/>
      <c r="AF1987" s="49"/>
      <c r="AS1987" s="22"/>
      <c r="AV1987" s="22"/>
      <c r="AX1987" s="22"/>
      <c r="AY1987" s="22"/>
      <c r="BA1987" s="22"/>
      <c r="BB1987" s="22"/>
      <c r="BP1987" s="49"/>
      <c r="BX1987" s="49"/>
    </row>
    <row r="1988" spans="22:76">
      <c r="V1988" s="22"/>
      <c r="W1988" s="22"/>
      <c r="AA1988" s="49"/>
      <c r="AB1988" s="49"/>
      <c r="AF1988" s="49"/>
      <c r="AS1988" s="22"/>
      <c r="AV1988" s="22"/>
      <c r="AX1988" s="22"/>
      <c r="AY1988" s="22"/>
      <c r="BA1988" s="22"/>
      <c r="BB1988" s="22"/>
      <c r="BP1988" s="49"/>
      <c r="BX1988" s="49"/>
    </row>
    <row r="1989" spans="22:76">
      <c r="V1989" s="22"/>
      <c r="W1989" s="22"/>
      <c r="AA1989" s="49"/>
      <c r="AB1989" s="49"/>
      <c r="AF1989" s="49"/>
      <c r="AS1989" s="22"/>
      <c r="AV1989" s="22"/>
      <c r="AX1989" s="22"/>
      <c r="AY1989" s="22"/>
      <c r="BA1989" s="22"/>
      <c r="BB1989" s="22"/>
      <c r="BP1989" s="49"/>
      <c r="BX1989" s="49"/>
    </row>
    <row r="1990" spans="22:76">
      <c r="V1990" s="22"/>
      <c r="W1990" s="22"/>
      <c r="AA1990" s="49"/>
      <c r="AB1990" s="49"/>
      <c r="AF1990" s="49"/>
      <c r="AS1990" s="22"/>
      <c r="AV1990" s="22"/>
      <c r="AX1990" s="22"/>
      <c r="AY1990" s="22"/>
      <c r="BA1990" s="22"/>
      <c r="BB1990" s="22"/>
      <c r="BP1990" s="49"/>
      <c r="BX1990" s="49"/>
    </row>
    <row r="1991" spans="22:76">
      <c r="V1991" s="22"/>
      <c r="W1991" s="22"/>
      <c r="AA1991" s="49"/>
      <c r="AB1991" s="49"/>
      <c r="AF1991" s="49"/>
      <c r="AS1991" s="22"/>
      <c r="AV1991" s="22"/>
      <c r="AX1991" s="22"/>
      <c r="AY1991" s="22"/>
      <c r="BA1991" s="22"/>
      <c r="BB1991" s="22"/>
      <c r="BP1991" s="49"/>
      <c r="BX1991" s="49"/>
    </row>
    <row r="1992" spans="22:76">
      <c r="V1992" s="22"/>
      <c r="W1992" s="22"/>
      <c r="AA1992" s="49"/>
      <c r="AB1992" s="49"/>
      <c r="AF1992" s="49"/>
      <c r="AS1992" s="22"/>
      <c r="AV1992" s="22"/>
      <c r="AX1992" s="22"/>
      <c r="AY1992" s="22"/>
      <c r="BA1992" s="22"/>
      <c r="BB1992" s="22"/>
      <c r="BP1992" s="49"/>
      <c r="BX1992" s="49"/>
    </row>
    <row r="1993" spans="22:76">
      <c r="V1993" s="22"/>
      <c r="W1993" s="22"/>
      <c r="AA1993" s="49"/>
      <c r="AB1993" s="49"/>
      <c r="AF1993" s="49"/>
      <c r="AS1993" s="22"/>
      <c r="AV1993" s="22"/>
      <c r="AX1993" s="22"/>
      <c r="AY1993" s="22"/>
      <c r="BA1993" s="22"/>
      <c r="BB1993" s="22"/>
      <c r="BP1993" s="49"/>
      <c r="BX1993" s="49"/>
    </row>
    <row r="1994" spans="22:76">
      <c r="V1994" s="22"/>
      <c r="W1994" s="22"/>
      <c r="AA1994" s="49"/>
      <c r="AB1994" s="49"/>
      <c r="AF1994" s="49"/>
      <c r="AS1994" s="22"/>
      <c r="AV1994" s="22"/>
      <c r="AX1994" s="22"/>
      <c r="AY1994" s="22"/>
      <c r="BA1994" s="22"/>
      <c r="BB1994" s="22"/>
      <c r="BP1994" s="49"/>
      <c r="BX1994" s="49"/>
    </row>
    <row r="1995" spans="22:76">
      <c r="V1995" s="22"/>
      <c r="W1995" s="22"/>
      <c r="AA1995" s="49"/>
      <c r="AB1995" s="49"/>
      <c r="AF1995" s="49"/>
      <c r="AS1995" s="22"/>
      <c r="AV1995" s="22"/>
      <c r="AX1995" s="22"/>
      <c r="AY1995" s="22"/>
      <c r="BA1995" s="22"/>
      <c r="BB1995" s="22"/>
      <c r="BP1995" s="49"/>
      <c r="BX1995" s="49"/>
    </row>
    <row r="1996" spans="22:76">
      <c r="V1996" s="22"/>
      <c r="W1996" s="22"/>
      <c r="AA1996" s="49"/>
      <c r="AB1996" s="49"/>
      <c r="AF1996" s="49"/>
      <c r="AS1996" s="22"/>
      <c r="AV1996" s="22"/>
      <c r="AX1996" s="22"/>
      <c r="AY1996" s="22"/>
      <c r="BA1996" s="22"/>
      <c r="BB1996" s="22"/>
      <c r="BP1996" s="49"/>
      <c r="BX1996" s="49"/>
    </row>
    <row r="1997" spans="22:76">
      <c r="V1997" s="22"/>
      <c r="W1997" s="22"/>
      <c r="AA1997" s="49"/>
      <c r="AB1997" s="49"/>
      <c r="AF1997" s="49"/>
      <c r="AS1997" s="22"/>
      <c r="AV1997" s="22"/>
      <c r="AX1997" s="22"/>
      <c r="AY1997" s="22"/>
      <c r="BA1997" s="22"/>
      <c r="BB1997" s="22"/>
      <c r="BP1997" s="49"/>
      <c r="BX1997" s="49"/>
    </row>
    <row r="1998" spans="22:76">
      <c r="V1998" s="22"/>
      <c r="W1998" s="22"/>
      <c r="AA1998" s="49"/>
      <c r="AB1998" s="49"/>
      <c r="AF1998" s="49"/>
      <c r="AS1998" s="22"/>
      <c r="AV1998" s="22"/>
      <c r="AX1998" s="22"/>
      <c r="AY1998" s="22"/>
      <c r="BA1998" s="22"/>
      <c r="BB1998" s="22"/>
      <c r="BP1998" s="49"/>
      <c r="BX1998" s="49"/>
    </row>
    <row r="1999" spans="22:76">
      <c r="V1999" s="22"/>
      <c r="W1999" s="22"/>
      <c r="AA1999" s="49"/>
      <c r="AB1999" s="49"/>
      <c r="AF1999" s="49"/>
      <c r="AS1999" s="22"/>
      <c r="AV1999" s="22"/>
      <c r="AX1999" s="22"/>
      <c r="AY1999" s="22"/>
      <c r="BA1999" s="22"/>
      <c r="BB1999" s="22"/>
      <c r="BP1999" s="49"/>
      <c r="BX1999" s="49"/>
    </row>
    <row r="2000" spans="22:76">
      <c r="V2000" s="22"/>
      <c r="W2000" s="22"/>
      <c r="AA2000" s="49"/>
      <c r="AB2000" s="49"/>
      <c r="AF2000" s="49"/>
      <c r="AS2000" s="22"/>
      <c r="AV2000" s="22"/>
      <c r="AX2000" s="22"/>
      <c r="AY2000" s="22"/>
      <c r="BA2000" s="22"/>
      <c r="BB2000" s="22"/>
      <c r="BP2000" s="49"/>
      <c r="BX2000" s="49"/>
    </row>
    <row r="2001" spans="22:76">
      <c r="V2001" s="22"/>
      <c r="W2001" s="22"/>
      <c r="AA2001" s="49"/>
      <c r="AB2001" s="49"/>
      <c r="AF2001" s="49"/>
      <c r="AS2001" s="22"/>
      <c r="AV2001" s="22"/>
      <c r="AX2001" s="22"/>
      <c r="AY2001" s="22"/>
      <c r="BA2001" s="22"/>
      <c r="BB2001" s="22"/>
      <c r="BP2001" s="49"/>
      <c r="BX2001" s="49"/>
    </row>
    <row r="2002" spans="22:76">
      <c r="V2002" s="22"/>
      <c r="W2002" s="22"/>
      <c r="AA2002" s="49"/>
      <c r="AB2002" s="49"/>
      <c r="AF2002" s="49"/>
      <c r="AS2002" s="22"/>
      <c r="AV2002" s="22"/>
      <c r="AX2002" s="22"/>
      <c r="AY2002" s="22"/>
      <c r="BA2002" s="22"/>
      <c r="BB2002" s="22"/>
      <c r="BP2002" s="49"/>
      <c r="BX2002" s="49"/>
    </row>
    <row r="2003" spans="22:76">
      <c r="V2003" s="22"/>
      <c r="W2003" s="22"/>
      <c r="AA2003" s="49"/>
      <c r="AB2003" s="49"/>
      <c r="AF2003" s="49"/>
      <c r="AS2003" s="22"/>
      <c r="AV2003" s="22"/>
      <c r="AX2003" s="22"/>
      <c r="AY2003" s="22"/>
      <c r="BA2003" s="22"/>
      <c r="BB2003" s="22"/>
      <c r="BP2003" s="49"/>
      <c r="BX2003" s="49"/>
    </row>
    <row r="2004" spans="22:76">
      <c r="V2004" s="22"/>
      <c r="W2004" s="22"/>
      <c r="AA2004" s="49"/>
      <c r="AB2004" s="49"/>
      <c r="AF2004" s="49"/>
      <c r="AS2004" s="22"/>
      <c r="AV2004" s="22"/>
      <c r="AX2004" s="22"/>
      <c r="AY2004" s="22"/>
      <c r="BA2004" s="22"/>
      <c r="BB2004" s="22"/>
      <c r="BP2004" s="49"/>
      <c r="BX2004" s="49"/>
    </row>
    <row r="2005" spans="22:76">
      <c r="V2005" s="22"/>
      <c r="W2005" s="22"/>
      <c r="AA2005" s="49"/>
      <c r="AB2005" s="49"/>
      <c r="AF2005" s="49"/>
      <c r="AS2005" s="22"/>
      <c r="AV2005" s="22"/>
      <c r="AX2005" s="22"/>
      <c r="AY2005" s="22"/>
      <c r="BA2005" s="22"/>
      <c r="BB2005" s="22"/>
      <c r="BP2005" s="49"/>
      <c r="BX2005" s="49"/>
    </row>
    <row r="2006" spans="22:76">
      <c r="V2006" s="22"/>
      <c r="W2006" s="22"/>
      <c r="AA2006" s="49"/>
      <c r="AB2006" s="49"/>
      <c r="AF2006" s="49"/>
      <c r="AS2006" s="22"/>
      <c r="AV2006" s="22"/>
      <c r="AX2006" s="22"/>
      <c r="AY2006" s="22"/>
      <c r="BA2006" s="22"/>
      <c r="BB2006" s="22"/>
      <c r="BP2006" s="49"/>
      <c r="BX2006" s="49"/>
    </row>
    <row r="2007" spans="22:76">
      <c r="V2007" s="22"/>
      <c r="W2007" s="22"/>
      <c r="AA2007" s="49"/>
      <c r="AB2007" s="49"/>
      <c r="AF2007" s="49"/>
      <c r="AS2007" s="22"/>
      <c r="AV2007" s="22"/>
      <c r="AX2007" s="22"/>
      <c r="AY2007" s="22"/>
      <c r="BA2007" s="22"/>
      <c r="BB2007" s="22"/>
      <c r="BP2007" s="49"/>
      <c r="BX2007" s="49"/>
    </row>
    <row r="2008" spans="22:76">
      <c r="V2008" s="22"/>
      <c r="W2008" s="22"/>
      <c r="AA2008" s="49"/>
      <c r="AB2008" s="49"/>
      <c r="AF2008" s="49"/>
      <c r="AS2008" s="22"/>
      <c r="AV2008" s="22"/>
      <c r="AX2008" s="22"/>
      <c r="AY2008" s="22"/>
      <c r="BA2008" s="22"/>
      <c r="BB2008" s="22"/>
      <c r="BP2008" s="49"/>
      <c r="BX2008" s="49"/>
    </row>
    <row r="2009" spans="22:76">
      <c r="V2009" s="22"/>
      <c r="W2009" s="22"/>
      <c r="AA2009" s="49"/>
      <c r="AB2009" s="49"/>
      <c r="AF2009" s="49"/>
      <c r="AS2009" s="22"/>
      <c r="AV2009" s="22"/>
      <c r="AX2009" s="22"/>
      <c r="AY2009" s="22"/>
      <c r="BA2009" s="22"/>
      <c r="BB2009" s="22"/>
      <c r="BP2009" s="49"/>
      <c r="BX2009" s="49"/>
    </row>
    <row r="2010" spans="22:76">
      <c r="V2010" s="22"/>
      <c r="W2010" s="22"/>
      <c r="AA2010" s="49"/>
      <c r="AB2010" s="49"/>
      <c r="AF2010" s="49"/>
      <c r="AS2010" s="22"/>
      <c r="AV2010" s="22"/>
      <c r="AX2010" s="22"/>
      <c r="AY2010" s="22"/>
      <c r="BA2010" s="22"/>
      <c r="BB2010" s="22"/>
      <c r="BP2010" s="49"/>
      <c r="BX2010" s="49"/>
    </row>
    <row r="2011" spans="22:76">
      <c r="V2011" s="22"/>
      <c r="W2011" s="22"/>
      <c r="AA2011" s="49"/>
      <c r="AB2011" s="49"/>
      <c r="AF2011" s="49"/>
      <c r="AS2011" s="22"/>
      <c r="AV2011" s="22"/>
      <c r="AX2011" s="22"/>
      <c r="AY2011" s="22"/>
      <c r="BA2011" s="22"/>
      <c r="BB2011" s="22"/>
      <c r="BP2011" s="49"/>
      <c r="BX2011" s="49"/>
    </row>
    <row r="2012" spans="22:76">
      <c r="V2012" s="22"/>
      <c r="W2012" s="22"/>
      <c r="AA2012" s="49"/>
      <c r="AB2012" s="49"/>
      <c r="AF2012" s="49"/>
      <c r="AS2012" s="22"/>
      <c r="AV2012" s="22"/>
      <c r="AX2012" s="22"/>
      <c r="AY2012" s="22"/>
      <c r="BA2012" s="22"/>
      <c r="BB2012" s="22"/>
      <c r="BP2012" s="49"/>
      <c r="BX2012" s="49"/>
    </row>
    <row r="2013" spans="22:76">
      <c r="V2013" s="22"/>
      <c r="W2013" s="22"/>
      <c r="AA2013" s="49"/>
      <c r="AB2013" s="49"/>
      <c r="AF2013" s="49"/>
      <c r="AS2013" s="22"/>
      <c r="AV2013" s="22"/>
      <c r="AX2013" s="22"/>
      <c r="AY2013" s="22"/>
      <c r="BA2013" s="22"/>
      <c r="BB2013" s="22"/>
      <c r="BP2013" s="49"/>
      <c r="BX2013" s="49"/>
    </row>
    <row r="2014" spans="22:76">
      <c r="V2014" s="22"/>
      <c r="W2014" s="22"/>
      <c r="AA2014" s="49"/>
      <c r="AB2014" s="49"/>
      <c r="AF2014" s="49"/>
      <c r="AS2014" s="22"/>
      <c r="AV2014" s="22"/>
      <c r="AX2014" s="22"/>
      <c r="AY2014" s="22"/>
      <c r="BA2014" s="22"/>
      <c r="BB2014" s="22"/>
      <c r="BP2014" s="49"/>
      <c r="BX2014" s="49"/>
    </row>
    <row r="2015" spans="22:76">
      <c r="V2015" s="22"/>
      <c r="W2015" s="22"/>
      <c r="AA2015" s="49"/>
      <c r="AB2015" s="49"/>
      <c r="AF2015" s="49"/>
      <c r="AS2015" s="22"/>
      <c r="AV2015" s="22"/>
      <c r="AX2015" s="22"/>
      <c r="AY2015" s="22"/>
      <c r="BA2015" s="22"/>
      <c r="BB2015" s="22"/>
      <c r="BP2015" s="49"/>
      <c r="BX2015" s="49"/>
    </row>
    <row r="2016" spans="22:76">
      <c r="V2016" s="22"/>
      <c r="W2016" s="22"/>
      <c r="AA2016" s="49"/>
      <c r="AB2016" s="49"/>
      <c r="AF2016" s="49"/>
      <c r="AS2016" s="22"/>
      <c r="AV2016" s="22"/>
      <c r="AX2016" s="22"/>
      <c r="AY2016" s="22"/>
      <c r="BA2016" s="22"/>
      <c r="BB2016" s="22"/>
      <c r="BP2016" s="49"/>
      <c r="BX2016" s="49"/>
    </row>
    <row r="2017" spans="22:76">
      <c r="V2017" s="22"/>
      <c r="W2017" s="22"/>
      <c r="AA2017" s="49"/>
      <c r="AB2017" s="49"/>
      <c r="AF2017" s="49"/>
      <c r="AS2017" s="22"/>
      <c r="AV2017" s="22"/>
      <c r="AX2017" s="22"/>
      <c r="AY2017" s="22"/>
      <c r="BA2017" s="22"/>
      <c r="BB2017" s="22"/>
      <c r="BP2017" s="49"/>
      <c r="BX2017" s="49"/>
    </row>
    <row r="2018" spans="22:76">
      <c r="V2018" s="22"/>
      <c r="W2018" s="22"/>
      <c r="AA2018" s="49"/>
      <c r="AB2018" s="49"/>
      <c r="AF2018" s="49"/>
      <c r="AS2018" s="22"/>
      <c r="AV2018" s="22"/>
      <c r="AX2018" s="22"/>
      <c r="AY2018" s="22"/>
      <c r="BA2018" s="22"/>
      <c r="BB2018" s="22"/>
      <c r="BP2018" s="49"/>
      <c r="BX2018" s="49"/>
    </row>
    <row r="2019" spans="22:76">
      <c r="V2019" s="22"/>
      <c r="W2019" s="22"/>
      <c r="AA2019" s="49"/>
      <c r="AB2019" s="49"/>
      <c r="AF2019" s="49"/>
      <c r="AS2019" s="22"/>
      <c r="AV2019" s="22"/>
      <c r="AX2019" s="22"/>
      <c r="AY2019" s="22"/>
      <c r="BA2019" s="22"/>
      <c r="BB2019" s="22"/>
      <c r="BP2019" s="49"/>
      <c r="BX2019" s="49"/>
    </row>
    <row r="2020" spans="22:76">
      <c r="V2020" s="22"/>
      <c r="W2020" s="22"/>
      <c r="AA2020" s="49"/>
      <c r="AB2020" s="49"/>
      <c r="AF2020" s="49"/>
      <c r="AS2020" s="22"/>
      <c r="AV2020" s="22"/>
      <c r="AX2020" s="22"/>
      <c r="AY2020" s="22"/>
      <c r="BA2020" s="22"/>
      <c r="BB2020" s="22"/>
      <c r="BP2020" s="49"/>
      <c r="BX2020" s="49"/>
    </row>
    <row r="2021" spans="22:76">
      <c r="V2021" s="22"/>
      <c r="W2021" s="22"/>
      <c r="AA2021" s="49"/>
      <c r="AB2021" s="49"/>
      <c r="AF2021" s="49"/>
      <c r="AS2021" s="22"/>
      <c r="AV2021" s="22"/>
      <c r="AX2021" s="22"/>
      <c r="AY2021" s="22"/>
      <c r="BA2021" s="22"/>
      <c r="BB2021" s="22"/>
      <c r="BP2021" s="49"/>
      <c r="BX2021" s="49"/>
    </row>
    <row r="2022" spans="22:76">
      <c r="V2022" s="22"/>
      <c r="W2022" s="22"/>
      <c r="AA2022" s="49"/>
      <c r="AB2022" s="49"/>
      <c r="AF2022" s="49"/>
      <c r="AS2022" s="22"/>
      <c r="AV2022" s="22"/>
      <c r="AX2022" s="22"/>
      <c r="AY2022" s="22"/>
      <c r="BA2022" s="22"/>
      <c r="BB2022" s="22"/>
      <c r="BP2022" s="49"/>
      <c r="BX2022" s="49"/>
    </row>
    <row r="2023" spans="22:76">
      <c r="V2023" s="22"/>
      <c r="W2023" s="22"/>
      <c r="AA2023" s="49"/>
      <c r="AB2023" s="49"/>
      <c r="AF2023" s="49"/>
      <c r="AS2023" s="22"/>
      <c r="AV2023" s="22"/>
      <c r="AX2023" s="22"/>
      <c r="AY2023" s="22"/>
      <c r="BA2023" s="22"/>
      <c r="BB2023" s="22"/>
      <c r="BP2023" s="49"/>
      <c r="BX2023" s="49"/>
    </row>
    <row r="2024" spans="22:76">
      <c r="V2024" s="22"/>
      <c r="W2024" s="22"/>
      <c r="AA2024" s="49"/>
      <c r="AB2024" s="49"/>
      <c r="AF2024" s="49"/>
      <c r="AS2024" s="22"/>
      <c r="AV2024" s="22"/>
      <c r="AX2024" s="22"/>
      <c r="AY2024" s="22"/>
      <c r="BA2024" s="22"/>
      <c r="BB2024" s="22"/>
      <c r="BP2024" s="49"/>
      <c r="BX2024" s="49"/>
    </row>
    <row r="2025" spans="22:76">
      <c r="V2025" s="22"/>
      <c r="W2025" s="22"/>
      <c r="AA2025" s="49"/>
      <c r="AB2025" s="49"/>
      <c r="AF2025" s="49"/>
      <c r="AS2025" s="22"/>
      <c r="AV2025" s="22"/>
      <c r="AX2025" s="22"/>
      <c r="AY2025" s="22"/>
      <c r="BA2025" s="22"/>
      <c r="BB2025" s="22"/>
      <c r="BP2025" s="49"/>
      <c r="BX2025" s="49"/>
    </row>
    <row r="2026" spans="22:76">
      <c r="V2026" s="22"/>
      <c r="W2026" s="22"/>
      <c r="AA2026" s="49"/>
      <c r="AB2026" s="49"/>
      <c r="AF2026" s="49"/>
      <c r="AS2026" s="22"/>
      <c r="AV2026" s="22"/>
      <c r="AX2026" s="22"/>
      <c r="AY2026" s="22"/>
      <c r="BA2026" s="22"/>
      <c r="BB2026" s="22"/>
      <c r="BP2026" s="49"/>
      <c r="BX2026" s="49"/>
    </row>
    <row r="2027" spans="22:76">
      <c r="V2027" s="22"/>
      <c r="W2027" s="22"/>
      <c r="AA2027" s="49"/>
      <c r="AB2027" s="49"/>
      <c r="AF2027" s="49"/>
      <c r="AS2027" s="22"/>
      <c r="AV2027" s="22"/>
      <c r="AX2027" s="22"/>
      <c r="AY2027" s="22"/>
      <c r="BA2027" s="22"/>
      <c r="BB2027" s="22"/>
      <c r="BP2027" s="49"/>
      <c r="BX2027" s="49"/>
    </row>
    <row r="2028" spans="22:76">
      <c r="V2028" s="22"/>
      <c r="W2028" s="22"/>
      <c r="AA2028" s="49"/>
      <c r="AB2028" s="49"/>
      <c r="AF2028" s="49"/>
      <c r="AS2028" s="22"/>
      <c r="AV2028" s="22"/>
      <c r="AX2028" s="22"/>
      <c r="AY2028" s="22"/>
      <c r="BA2028" s="22"/>
      <c r="BB2028" s="22"/>
      <c r="BP2028" s="49"/>
      <c r="BX2028" s="49"/>
    </row>
    <row r="2029" spans="22:76">
      <c r="V2029" s="22"/>
      <c r="W2029" s="22"/>
      <c r="AA2029" s="49"/>
      <c r="AB2029" s="49"/>
      <c r="AF2029" s="49"/>
      <c r="AS2029" s="22"/>
      <c r="AV2029" s="22"/>
      <c r="AX2029" s="22"/>
      <c r="AY2029" s="22"/>
      <c r="BA2029" s="22"/>
      <c r="BB2029" s="22"/>
      <c r="BP2029" s="49"/>
      <c r="BX2029" s="49"/>
    </row>
    <row r="2030" spans="22:76">
      <c r="V2030" s="22"/>
      <c r="W2030" s="22"/>
      <c r="AA2030" s="49"/>
      <c r="AB2030" s="49"/>
      <c r="AF2030" s="49"/>
      <c r="AS2030" s="22"/>
      <c r="AV2030" s="22"/>
      <c r="AX2030" s="22"/>
      <c r="AY2030" s="22"/>
      <c r="BA2030" s="22"/>
      <c r="BB2030" s="22"/>
      <c r="BP2030" s="49"/>
      <c r="BX2030" s="49"/>
    </row>
    <row r="2031" spans="22:76">
      <c r="V2031" s="22"/>
      <c r="W2031" s="22"/>
      <c r="AA2031" s="49"/>
      <c r="AB2031" s="49"/>
      <c r="AF2031" s="49"/>
      <c r="AS2031" s="22"/>
      <c r="AV2031" s="22"/>
      <c r="AX2031" s="22"/>
      <c r="AY2031" s="22"/>
      <c r="BA2031" s="22"/>
      <c r="BB2031" s="22"/>
      <c r="BP2031" s="49"/>
      <c r="BX2031" s="49"/>
    </row>
    <row r="2032" spans="22:76">
      <c r="V2032" s="22"/>
      <c r="W2032" s="22"/>
      <c r="AA2032" s="49"/>
      <c r="AB2032" s="49"/>
      <c r="AF2032" s="49"/>
      <c r="AS2032" s="22"/>
      <c r="AV2032" s="22"/>
      <c r="AX2032" s="22"/>
      <c r="AY2032" s="22"/>
      <c r="BA2032" s="22"/>
      <c r="BB2032" s="22"/>
      <c r="BP2032" s="49"/>
      <c r="BX2032" s="49"/>
    </row>
    <row r="2033" spans="22:76">
      <c r="V2033" s="22"/>
      <c r="W2033" s="22"/>
      <c r="AA2033" s="49"/>
      <c r="AB2033" s="49"/>
      <c r="AF2033" s="49"/>
      <c r="AS2033" s="22"/>
      <c r="AV2033" s="22"/>
      <c r="AX2033" s="22"/>
      <c r="AY2033" s="22"/>
      <c r="BA2033" s="22"/>
      <c r="BB2033" s="22"/>
      <c r="BP2033" s="49"/>
      <c r="BX2033" s="49"/>
    </row>
    <row r="2034" spans="22:76">
      <c r="V2034" s="22"/>
      <c r="W2034" s="22"/>
      <c r="AA2034" s="49"/>
      <c r="AB2034" s="49"/>
      <c r="AF2034" s="49"/>
      <c r="AS2034" s="22"/>
      <c r="AV2034" s="22"/>
      <c r="AX2034" s="22"/>
      <c r="AY2034" s="22"/>
      <c r="BA2034" s="22"/>
      <c r="BB2034" s="22"/>
      <c r="BP2034" s="49"/>
      <c r="BX2034" s="49"/>
    </row>
    <row r="2035" spans="22:76">
      <c r="V2035" s="22"/>
      <c r="W2035" s="22"/>
      <c r="AA2035" s="49"/>
      <c r="AB2035" s="49"/>
      <c r="AF2035" s="49"/>
      <c r="AS2035" s="22"/>
      <c r="AV2035" s="22"/>
      <c r="AX2035" s="22"/>
      <c r="AY2035" s="22"/>
      <c r="BA2035" s="22"/>
      <c r="BB2035" s="22"/>
      <c r="BP2035" s="49"/>
      <c r="BX2035" s="49"/>
    </row>
    <row r="2036" spans="22:76">
      <c r="V2036" s="22"/>
      <c r="W2036" s="22"/>
      <c r="AA2036" s="49"/>
      <c r="AB2036" s="49"/>
      <c r="AF2036" s="49"/>
      <c r="AS2036" s="22"/>
      <c r="AV2036" s="22"/>
      <c r="AX2036" s="22"/>
      <c r="AY2036" s="22"/>
      <c r="BA2036" s="22"/>
      <c r="BB2036" s="22"/>
      <c r="BP2036" s="49"/>
      <c r="BX2036" s="49"/>
    </row>
    <row r="2037" spans="22:76">
      <c r="V2037" s="22"/>
      <c r="W2037" s="22"/>
      <c r="AA2037" s="49"/>
      <c r="AB2037" s="49"/>
      <c r="AF2037" s="49"/>
      <c r="AS2037" s="22"/>
      <c r="AV2037" s="22"/>
      <c r="AX2037" s="22"/>
      <c r="AY2037" s="22"/>
      <c r="BA2037" s="22"/>
      <c r="BB2037" s="22"/>
      <c r="BP2037" s="49"/>
      <c r="BX2037" s="49"/>
    </row>
    <row r="2038" spans="22:76">
      <c r="V2038" s="22"/>
      <c r="W2038" s="22"/>
      <c r="AA2038" s="49"/>
      <c r="AB2038" s="49"/>
      <c r="AF2038" s="49"/>
      <c r="AS2038" s="22"/>
      <c r="AV2038" s="22"/>
      <c r="AX2038" s="22"/>
      <c r="AY2038" s="22"/>
      <c r="BA2038" s="22"/>
      <c r="BB2038" s="22"/>
      <c r="BP2038" s="49"/>
      <c r="BX2038" s="49"/>
    </row>
    <row r="2039" spans="22:76">
      <c r="V2039" s="22"/>
      <c r="W2039" s="22"/>
      <c r="AA2039" s="49"/>
      <c r="AB2039" s="49"/>
      <c r="AF2039" s="49"/>
      <c r="AS2039" s="22"/>
      <c r="AV2039" s="22"/>
      <c r="AX2039" s="22"/>
      <c r="AY2039" s="22"/>
      <c r="BA2039" s="22"/>
      <c r="BB2039" s="22"/>
      <c r="BP2039" s="49"/>
      <c r="BX2039" s="49"/>
    </row>
    <row r="2040" spans="22:76">
      <c r="V2040" s="22"/>
      <c r="W2040" s="22"/>
      <c r="AA2040" s="49"/>
      <c r="AB2040" s="49"/>
      <c r="AF2040" s="49"/>
      <c r="AS2040" s="22"/>
      <c r="AV2040" s="22"/>
      <c r="AX2040" s="22"/>
      <c r="AY2040" s="22"/>
      <c r="BA2040" s="22"/>
      <c r="BB2040" s="22"/>
      <c r="BP2040" s="49"/>
      <c r="BX2040" s="49"/>
    </row>
    <row r="2041" spans="22:76">
      <c r="V2041" s="22"/>
      <c r="W2041" s="22"/>
      <c r="AA2041" s="49"/>
      <c r="AB2041" s="49"/>
      <c r="AF2041" s="49"/>
      <c r="AS2041" s="22"/>
      <c r="AV2041" s="22"/>
      <c r="AX2041" s="22"/>
      <c r="AY2041" s="22"/>
      <c r="BA2041" s="22"/>
      <c r="BB2041" s="22"/>
      <c r="BP2041" s="49"/>
      <c r="BX2041" s="49"/>
    </row>
    <row r="2042" spans="22:76">
      <c r="V2042" s="22"/>
      <c r="W2042" s="22"/>
      <c r="AA2042" s="49"/>
      <c r="AB2042" s="49"/>
      <c r="AF2042" s="49"/>
      <c r="AS2042" s="22"/>
      <c r="AV2042" s="22"/>
      <c r="AX2042" s="22"/>
      <c r="AY2042" s="22"/>
      <c r="BA2042" s="22"/>
      <c r="BB2042" s="22"/>
      <c r="BP2042" s="49"/>
      <c r="BX2042" s="49"/>
    </row>
    <row r="2043" spans="22:76">
      <c r="V2043" s="22"/>
      <c r="W2043" s="22"/>
      <c r="AA2043" s="49"/>
      <c r="AB2043" s="49"/>
      <c r="AF2043" s="49"/>
      <c r="AS2043" s="22"/>
      <c r="AV2043" s="22"/>
      <c r="AX2043" s="22"/>
      <c r="AY2043" s="22"/>
      <c r="BA2043" s="22"/>
      <c r="BB2043" s="22"/>
      <c r="BP2043" s="49"/>
      <c r="BX2043" s="49"/>
    </row>
    <row r="2044" spans="22:76">
      <c r="V2044" s="22"/>
      <c r="W2044" s="22"/>
      <c r="AA2044" s="49"/>
      <c r="AB2044" s="49"/>
      <c r="AF2044" s="49"/>
      <c r="AS2044" s="22"/>
      <c r="AV2044" s="22"/>
      <c r="AX2044" s="22"/>
      <c r="AY2044" s="22"/>
      <c r="BA2044" s="22"/>
      <c r="BB2044" s="22"/>
      <c r="BP2044" s="49"/>
      <c r="BX2044" s="49"/>
    </row>
    <row r="2045" spans="22:76">
      <c r="V2045" s="22"/>
      <c r="W2045" s="22"/>
      <c r="AA2045" s="49"/>
      <c r="AB2045" s="49"/>
      <c r="AF2045" s="49"/>
      <c r="AS2045" s="22"/>
      <c r="AV2045" s="22"/>
      <c r="AX2045" s="22"/>
      <c r="AY2045" s="22"/>
      <c r="BA2045" s="22"/>
      <c r="BB2045" s="22"/>
      <c r="BP2045" s="49"/>
      <c r="BX2045" s="49"/>
    </row>
    <row r="2046" spans="22:76">
      <c r="V2046" s="22"/>
      <c r="W2046" s="22"/>
      <c r="AA2046" s="49"/>
      <c r="AB2046" s="49"/>
      <c r="AF2046" s="49"/>
      <c r="AS2046" s="22"/>
      <c r="AV2046" s="22"/>
      <c r="AX2046" s="22"/>
      <c r="AY2046" s="22"/>
      <c r="BA2046" s="22"/>
      <c r="BB2046" s="22"/>
      <c r="BP2046" s="49"/>
      <c r="BX2046" s="49"/>
    </row>
    <row r="2047" spans="22:76">
      <c r="V2047" s="22"/>
      <c r="W2047" s="22"/>
      <c r="AA2047" s="49"/>
      <c r="AB2047" s="49"/>
      <c r="AF2047" s="49"/>
      <c r="AS2047" s="22"/>
      <c r="AV2047" s="22"/>
      <c r="AX2047" s="22"/>
      <c r="AY2047" s="22"/>
      <c r="BA2047" s="22"/>
      <c r="BB2047" s="22"/>
      <c r="BP2047" s="49"/>
      <c r="BX2047" s="49"/>
    </row>
    <row r="2048" spans="22:76">
      <c r="V2048" s="22"/>
      <c r="W2048" s="22"/>
      <c r="AA2048" s="49"/>
      <c r="AB2048" s="49"/>
      <c r="AF2048" s="49"/>
      <c r="AS2048" s="22"/>
      <c r="AV2048" s="22"/>
      <c r="AX2048" s="22"/>
      <c r="AY2048" s="22"/>
      <c r="BA2048" s="22"/>
      <c r="BB2048" s="22"/>
      <c r="BP2048" s="49"/>
      <c r="BX2048" s="49"/>
    </row>
    <row r="2049" spans="22:76">
      <c r="V2049" s="22"/>
      <c r="W2049" s="22"/>
      <c r="AA2049" s="49"/>
      <c r="AB2049" s="49"/>
      <c r="AF2049" s="49"/>
      <c r="AS2049" s="22"/>
      <c r="AV2049" s="22"/>
      <c r="AX2049" s="22"/>
      <c r="AY2049" s="22"/>
      <c r="BA2049" s="22"/>
      <c r="BB2049" s="22"/>
      <c r="BP2049" s="49"/>
      <c r="BX2049" s="49"/>
    </row>
    <row r="2050" spans="22:76">
      <c r="V2050" s="22"/>
      <c r="W2050" s="22"/>
      <c r="AA2050" s="49"/>
      <c r="AB2050" s="49"/>
      <c r="AF2050" s="49"/>
      <c r="AS2050" s="22"/>
      <c r="AV2050" s="22"/>
      <c r="AX2050" s="22"/>
      <c r="AY2050" s="22"/>
      <c r="BA2050" s="22"/>
      <c r="BB2050" s="22"/>
      <c r="BP2050" s="49"/>
      <c r="BX2050" s="49"/>
    </row>
    <row r="2051" spans="22:76">
      <c r="V2051" s="22"/>
      <c r="W2051" s="22"/>
      <c r="AA2051" s="49"/>
      <c r="AB2051" s="49"/>
      <c r="AF2051" s="49"/>
      <c r="AS2051" s="22"/>
      <c r="AV2051" s="22"/>
      <c r="AX2051" s="22"/>
      <c r="AY2051" s="22"/>
      <c r="BA2051" s="22"/>
      <c r="BB2051" s="22"/>
      <c r="BP2051" s="49"/>
      <c r="BX2051" s="49"/>
    </row>
    <row r="2052" spans="22:76">
      <c r="V2052" s="22"/>
      <c r="W2052" s="22"/>
      <c r="AA2052" s="49"/>
      <c r="AB2052" s="49"/>
      <c r="AF2052" s="49"/>
      <c r="AS2052" s="22"/>
      <c r="AV2052" s="22"/>
      <c r="AX2052" s="22"/>
      <c r="AY2052" s="22"/>
      <c r="BA2052" s="22"/>
      <c r="BB2052" s="22"/>
      <c r="BP2052" s="49"/>
      <c r="BX2052" s="49"/>
    </row>
    <row r="2053" spans="22:76">
      <c r="V2053" s="22"/>
      <c r="W2053" s="22"/>
      <c r="AA2053" s="49"/>
      <c r="AB2053" s="49"/>
      <c r="AF2053" s="49"/>
      <c r="AS2053" s="22"/>
      <c r="AV2053" s="22"/>
      <c r="AX2053" s="22"/>
      <c r="AY2053" s="22"/>
      <c r="BA2053" s="22"/>
      <c r="BB2053" s="22"/>
      <c r="BP2053" s="49"/>
      <c r="BX2053" s="49"/>
    </row>
    <row r="2054" spans="22:76">
      <c r="V2054" s="22"/>
      <c r="W2054" s="22"/>
      <c r="AA2054" s="49"/>
      <c r="AB2054" s="49"/>
      <c r="AF2054" s="49"/>
      <c r="AS2054" s="22"/>
      <c r="AV2054" s="22"/>
      <c r="AX2054" s="22"/>
      <c r="AY2054" s="22"/>
      <c r="BA2054" s="22"/>
      <c r="BB2054" s="22"/>
      <c r="BP2054" s="49"/>
      <c r="BX2054" s="49"/>
    </row>
    <row r="2055" spans="22:76">
      <c r="V2055" s="22"/>
      <c r="W2055" s="22"/>
      <c r="AA2055" s="49"/>
      <c r="AB2055" s="49"/>
      <c r="AF2055" s="49"/>
      <c r="AS2055" s="22"/>
      <c r="AV2055" s="22"/>
      <c r="AX2055" s="22"/>
      <c r="AY2055" s="22"/>
      <c r="BA2055" s="22"/>
      <c r="BB2055" s="22"/>
      <c r="BP2055" s="49"/>
      <c r="BX2055" s="49"/>
    </row>
    <row r="2056" spans="22:76">
      <c r="V2056" s="22"/>
      <c r="W2056" s="22"/>
      <c r="AA2056" s="49"/>
      <c r="AB2056" s="49"/>
      <c r="AF2056" s="49"/>
      <c r="AS2056" s="22"/>
      <c r="AV2056" s="22"/>
      <c r="AX2056" s="22"/>
      <c r="AY2056" s="22"/>
      <c r="BA2056" s="22"/>
      <c r="BB2056" s="22"/>
      <c r="BP2056" s="49"/>
      <c r="BX2056" s="49"/>
    </row>
    <row r="2057" spans="22:76">
      <c r="V2057" s="22"/>
      <c r="W2057" s="22"/>
      <c r="AA2057" s="49"/>
      <c r="AB2057" s="49"/>
      <c r="AF2057" s="49"/>
      <c r="AS2057" s="22"/>
      <c r="AV2057" s="22"/>
      <c r="AX2057" s="22"/>
      <c r="AY2057" s="22"/>
      <c r="BA2057" s="22"/>
      <c r="BB2057" s="22"/>
      <c r="BP2057" s="49"/>
      <c r="BX2057" s="49"/>
    </row>
    <row r="2058" spans="22:76">
      <c r="V2058" s="22"/>
      <c r="W2058" s="22"/>
      <c r="AA2058" s="49"/>
      <c r="AB2058" s="49"/>
      <c r="AF2058" s="49"/>
      <c r="AS2058" s="22"/>
      <c r="AV2058" s="22"/>
      <c r="AX2058" s="22"/>
      <c r="AY2058" s="22"/>
      <c r="BA2058" s="22"/>
      <c r="BB2058" s="22"/>
      <c r="BP2058" s="49"/>
      <c r="BX2058" s="49"/>
    </row>
    <row r="2059" spans="22:76">
      <c r="V2059" s="22"/>
      <c r="W2059" s="22"/>
      <c r="AA2059" s="49"/>
      <c r="AB2059" s="49"/>
      <c r="AF2059" s="49"/>
      <c r="AS2059" s="22"/>
      <c r="AV2059" s="22"/>
      <c r="AX2059" s="22"/>
      <c r="AY2059" s="22"/>
      <c r="BA2059" s="22"/>
      <c r="BB2059" s="22"/>
      <c r="BP2059" s="49"/>
      <c r="BX2059" s="49"/>
    </row>
    <row r="2060" spans="22:76">
      <c r="V2060" s="22"/>
      <c r="W2060" s="22"/>
      <c r="AA2060" s="49"/>
      <c r="AB2060" s="49"/>
      <c r="AF2060" s="49"/>
      <c r="AS2060" s="22"/>
      <c r="AV2060" s="22"/>
      <c r="AX2060" s="22"/>
      <c r="AY2060" s="22"/>
      <c r="BA2060" s="22"/>
      <c r="BB2060" s="22"/>
      <c r="BP2060" s="49"/>
      <c r="BX2060" s="49"/>
    </row>
    <row r="2061" spans="22:76">
      <c r="V2061" s="22"/>
      <c r="W2061" s="22"/>
      <c r="AA2061" s="49"/>
      <c r="AB2061" s="49"/>
      <c r="AF2061" s="49"/>
      <c r="AS2061" s="22"/>
      <c r="AV2061" s="22"/>
      <c r="AX2061" s="22"/>
      <c r="AY2061" s="22"/>
      <c r="BA2061" s="22"/>
      <c r="BB2061" s="22"/>
      <c r="BP2061" s="49"/>
      <c r="BX2061" s="49"/>
    </row>
    <row r="2062" spans="22:76">
      <c r="V2062" s="22"/>
      <c r="W2062" s="22"/>
      <c r="AA2062" s="49"/>
      <c r="AB2062" s="49"/>
      <c r="AF2062" s="49"/>
      <c r="AS2062" s="22"/>
      <c r="AV2062" s="22"/>
      <c r="AX2062" s="22"/>
      <c r="AY2062" s="22"/>
      <c r="BA2062" s="22"/>
      <c r="BB2062" s="22"/>
      <c r="BP2062" s="49"/>
      <c r="BX2062" s="49"/>
    </row>
    <row r="2063" spans="22:76">
      <c r="V2063" s="22"/>
      <c r="W2063" s="22"/>
      <c r="AA2063" s="49"/>
      <c r="AB2063" s="49"/>
      <c r="AF2063" s="49"/>
      <c r="AS2063" s="22"/>
      <c r="AV2063" s="22"/>
      <c r="AX2063" s="22"/>
      <c r="AY2063" s="22"/>
      <c r="BA2063" s="22"/>
      <c r="BB2063" s="22"/>
      <c r="BP2063" s="49"/>
      <c r="BX2063" s="49"/>
    </row>
    <row r="2064" spans="22:76">
      <c r="V2064" s="22"/>
      <c r="W2064" s="22"/>
      <c r="AA2064" s="49"/>
      <c r="AB2064" s="49"/>
      <c r="AF2064" s="49"/>
      <c r="AS2064" s="22"/>
      <c r="AV2064" s="22"/>
      <c r="AX2064" s="22"/>
      <c r="AY2064" s="22"/>
      <c r="BA2064" s="22"/>
      <c r="BB2064" s="22"/>
      <c r="BP2064" s="49"/>
      <c r="BX2064" s="49"/>
    </row>
    <row r="2065" spans="22:76">
      <c r="V2065" s="22"/>
      <c r="W2065" s="22"/>
      <c r="AA2065" s="49"/>
      <c r="AB2065" s="49"/>
      <c r="AF2065" s="49"/>
      <c r="AS2065" s="22"/>
      <c r="AV2065" s="22"/>
      <c r="AX2065" s="22"/>
      <c r="AY2065" s="22"/>
      <c r="BA2065" s="22"/>
      <c r="BB2065" s="22"/>
      <c r="BP2065" s="49"/>
      <c r="BX2065" s="49"/>
    </row>
    <row r="2066" spans="22:76">
      <c r="V2066" s="22"/>
      <c r="W2066" s="22"/>
      <c r="AA2066" s="49"/>
      <c r="AB2066" s="49"/>
      <c r="AF2066" s="49"/>
      <c r="AS2066" s="22"/>
      <c r="AV2066" s="22"/>
      <c r="AX2066" s="22"/>
      <c r="AY2066" s="22"/>
      <c r="BA2066" s="22"/>
      <c r="BB2066" s="22"/>
      <c r="BP2066" s="49"/>
      <c r="BX2066" s="49"/>
    </row>
    <row r="2067" spans="22:76">
      <c r="V2067" s="22"/>
      <c r="W2067" s="22"/>
      <c r="AA2067" s="49"/>
      <c r="AB2067" s="49"/>
      <c r="AF2067" s="49"/>
      <c r="AS2067" s="22"/>
      <c r="AV2067" s="22"/>
      <c r="AX2067" s="22"/>
      <c r="AY2067" s="22"/>
      <c r="BA2067" s="22"/>
      <c r="BB2067" s="22"/>
      <c r="BP2067" s="49"/>
      <c r="BX2067" s="49"/>
    </row>
    <row r="2068" spans="22:76">
      <c r="V2068" s="22"/>
      <c r="W2068" s="22"/>
      <c r="AA2068" s="49"/>
      <c r="AB2068" s="49"/>
      <c r="AF2068" s="49"/>
      <c r="AS2068" s="22"/>
      <c r="AV2068" s="22"/>
      <c r="AX2068" s="22"/>
      <c r="AY2068" s="22"/>
      <c r="BA2068" s="22"/>
      <c r="BB2068" s="22"/>
      <c r="BP2068" s="49"/>
      <c r="BX2068" s="49"/>
    </row>
    <row r="2069" spans="22:76">
      <c r="V2069" s="22"/>
      <c r="W2069" s="22"/>
      <c r="AA2069" s="49"/>
      <c r="AB2069" s="49"/>
      <c r="AF2069" s="49"/>
      <c r="AS2069" s="22"/>
      <c r="AV2069" s="22"/>
      <c r="AX2069" s="22"/>
      <c r="AY2069" s="22"/>
      <c r="BA2069" s="22"/>
      <c r="BB2069" s="22"/>
      <c r="BP2069" s="49"/>
      <c r="BX2069" s="49"/>
    </row>
    <row r="2070" spans="22:76">
      <c r="V2070" s="22"/>
      <c r="W2070" s="22"/>
      <c r="AA2070" s="49"/>
      <c r="AB2070" s="49"/>
      <c r="AF2070" s="49"/>
      <c r="AS2070" s="22"/>
      <c r="AV2070" s="22"/>
      <c r="AX2070" s="22"/>
      <c r="AY2070" s="22"/>
      <c r="BA2070" s="22"/>
      <c r="BB2070" s="22"/>
      <c r="BP2070" s="49"/>
      <c r="BX2070" s="49"/>
    </row>
    <row r="2071" spans="22:76">
      <c r="V2071" s="22"/>
      <c r="W2071" s="22"/>
      <c r="AA2071" s="49"/>
      <c r="AB2071" s="49"/>
      <c r="AF2071" s="49"/>
      <c r="AS2071" s="22"/>
      <c r="AV2071" s="22"/>
      <c r="AX2071" s="22"/>
      <c r="AY2071" s="22"/>
      <c r="BA2071" s="22"/>
      <c r="BB2071" s="22"/>
      <c r="BP2071" s="49"/>
      <c r="BX2071" s="49"/>
    </row>
    <row r="2072" spans="22:76">
      <c r="V2072" s="22"/>
      <c r="W2072" s="22"/>
      <c r="AA2072" s="49"/>
      <c r="AB2072" s="49"/>
      <c r="AF2072" s="49"/>
      <c r="AS2072" s="22"/>
      <c r="AV2072" s="22"/>
      <c r="AX2072" s="22"/>
      <c r="AY2072" s="22"/>
      <c r="BA2072" s="22"/>
      <c r="BB2072" s="22"/>
      <c r="BP2072" s="49"/>
      <c r="BX2072" s="49"/>
    </row>
    <row r="2073" spans="22:76">
      <c r="V2073" s="22"/>
      <c r="W2073" s="22"/>
      <c r="AA2073" s="49"/>
      <c r="AB2073" s="49"/>
      <c r="AF2073" s="49"/>
      <c r="AS2073" s="22"/>
      <c r="AV2073" s="22"/>
      <c r="AX2073" s="22"/>
      <c r="AY2073" s="22"/>
      <c r="BA2073" s="22"/>
      <c r="BB2073" s="22"/>
      <c r="BP2073" s="49"/>
      <c r="BX2073" s="49"/>
    </row>
    <row r="2074" spans="22:76">
      <c r="V2074" s="22"/>
      <c r="W2074" s="22"/>
      <c r="AA2074" s="49"/>
      <c r="AB2074" s="49"/>
      <c r="AF2074" s="49"/>
      <c r="AS2074" s="22"/>
      <c r="AV2074" s="22"/>
      <c r="AX2074" s="22"/>
      <c r="AY2074" s="22"/>
      <c r="BA2074" s="22"/>
      <c r="BB2074" s="22"/>
      <c r="BP2074" s="49"/>
      <c r="BX2074" s="49"/>
    </row>
    <row r="2075" spans="22:76">
      <c r="V2075" s="22"/>
      <c r="W2075" s="22"/>
      <c r="AA2075" s="49"/>
      <c r="AB2075" s="49"/>
      <c r="AF2075" s="49"/>
      <c r="AS2075" s="22"/>
      <c r="AV2075" s="22"/>
      <c r="AX2075" s="22"/>
      <c r="AY2075" s="22"/>
      <c r="BA2075" s="22"/>
      <c r="BB2075" s="22"/>
      <c r="BP2075" s="49"/>
      <c r="BX2075" s="49"/>
    </row>
    <row r="2076" spans="22:76">
      <c r="V2076" s="22"/>
      <c r="W2076" s="22"/>
      <c r="AA2076" s="49"/>
      <c r="AB2076" s="49"/>
      <c r="AF2076" s="49"/>
      <c r="AS2076" s="22"/>
      <c r="AV2076" s="22"/>
      <c r="AX2076" s="22"/>
      <c r="AY2076" s="22"/>
      <c r="BA2076" s="22"/>
      <c r="BB2076" s="22"/>
      <c r="BP2076" s="49"/>
      <c r="BX2076" s="49"/>
    </row>
    <row r="2077" spans="22:76">
      <c r="V2077" s="22"/>
      <c r="W2077" s="22"/>
      <c r="AA2077" s="49"/>
      <c r="AB2077" s="49"/>
      <c r="AF2077" s="49"/>
      <c r="AS2077" s="22"/>
      <c r="AV2077" s="22"/>
      <c r="AX2077" s="22"/>
      <c r="AY2077" s="22"/>
      <c r="BA2077" s="22"/>
      <c r="BB2077" s="22"/>
      <c r="BP2077" s="49"/>
      <c r="BX2077" s="49"/>
    </row>
    <row r="2078" spans="22:76">
      <c r="V2078" s="22"/>
      <c r="W2078" s="22"/>
      <c r="AA2078" s="49"/>
      <c r="AB2078" s="49"/>
      <c r="AF2078" s="49"/>
      <c r="AS2078" s="22"/>
      <c r="AV2078" s="22"/>
      <c r="AX2078" s="22"/>
      <c r="AY2078" s="22"/>
      <c r="BA2078" s="22"/>
      <c r="BB2078" s="22"/>
      <c r="BP2078" s="49"/>
      <c r="BX2078" s="49"/>
    </row>
    <row r="2079" spans="22:76">
      <c r="V2079" s="22"/>
      <c r="W2079" s="22"/>
      <c r="AA2079" s="49"/>
      <c r="AB2079" s="49"/>
      <c r="AF2079" s="49"/>
      <c r="AS2079" s="22"/>
      <c r="AV2079" s="22"/>
      <c r="AX2079" s="22"/>
      <c r="AY2079" s="22"/>
      <c r="BA2079" s="22"/>
      <c r="BB2079" s="22"/>
      <c r="BP2079" s="49"/>
      <c r="BX2079" s="49"/>
    </row>
    <row r="2080" spans="22:76">
      <c r="V2080" s="22"/>
      <c r="W2080" s="22"/>
      <c r="AA2080" s="49"/>
      <c r="AB2080" s="49"/>
      <c r="AF2080" s="49"/>
      <c r="AS2080" s="22"/>
      <c r="AV2080" s="22"/>
      <c r="AX2080" s="22"/>
      <c r="AY2080" s="22"/>
      <c r="BA2080" s="22"/>
      <c r="BB2080" s="22"/>
      <c r="BP2080" s="49"/>
      <c r="BX2080" s="49"/>
    </row>
    <row r="2081" spans="22:76">
      <c r="V2081" s="22"/>
      <c r="W2081" s="22"/>
      <c r="AA2081" s="49"/>
      <c r="AB2081" s="49"/>
      <c r="AF2081" s="49"/>
      <c r="AS2081" s="22"/>
      <c r="AV2081" s="22"/>
      <c r="AX2081" s="22"/>
      <c r="AY2081" s="22"/>
      <c r="BA2081" s="22"/>
      <c r="BB2081" s="22"/>
      <c r="BP2081" s="49"/>
      <c r="BX2081" s="49"/>
    </row>
    <row r="2082" spans="22:76">
      <c r="V2082" s="22"/>
      <c r="W2082" s="22"/>
      <c r="AA2082" s="49"/>
      <c r="AB2082" s="49"/>
      <c r="AF2082" s="49"/>
      <c r="AS2082" s="22"/>
      <c r="AV2082" s="22"/>
      <c r="AX2082" s="22"/>
      <c r="AY2082" s="22"/>
      <c r="BA2082" s="22"/>
      <c r="BB2082" s="22"/>
      <c r="BP2082" s="49"/>
      <c r="BX2082" s="49"/>
    </row>
    <row r="2083" spans="22:76">
      <c r="V2083" s="22"/>
      <c r="W2083" s="22"/>
      <c r="AA2083" s="49"/>
      <c r="AB2083" s="49"/>
      <c r="AF2083" s="49"/>
      <c r="AS2083" s="22"/>
      <c r="AV2083" s="22"/>
      <c r="AX2083" s="22"/>
      <c r="AY2083" s="22"/>
      <c r="BA2083" s="22"/>
      <c r="BB2083" s="22"/>
      <c r="BP2083" s="49"/>
      <c r="BX2083" s="49"/>
    </row>
    <row r="2084" spans="22:76">
      <c r="V2084" s="22"/>
      <c r="W2084" s="22"/>
      <c r="AA2084" s="49"/>
      <c r="AB2084" s="49"/>
      <c r="AF2084" s="49"/>
      <c r="AS2084" s="22"/>
      <c r="AV2084" s="22"/>
      <c r="AX2084" s="22"/>
      <c r="AY2084" s="22"/>
      <c r="BA2084" s="22"/>
      <c r="BB2084" s="22"/>
      <c r="BP2084" s="49"/>
      <c r="BX2084" s="49"/>
    </row>
    <row r="2085" spans="22:76">
      <c r="V2085" s="22"/>
      <c r="W2085" s="22"/>
      <c r="AA2085" s="49"/>
      <c r="AB2085" s="49"/>
      <c r="AF2085" s="49"/>
      <c r="AS2085" s="22"/>
      <c r="AV2085" s="22"/>
      <c r="AX2085" s="22"/>
      <c r="AY2085" s="22"/>
      <c r="BA2085" s="22"/>
      <c r="BB2085" s="22"/>
      <c r="BP2085" s="49"/>
      <c r="BX2085" s="49"/>
    </row>
    <row r="2086" spans="22:76">
      <c r="V2086" s="22"/>
      <c r="W2086" s="22"/>
      <c r="AA2086" s="49"/>
      <c r="AB2086" s="49"/>
      <c r="AF2086" s="49"/>
      <c r="AS2086" s="22"/>
      <c r="AV2086" s="22"/>
      <c r="AX2086" s="22"/>
      <c r="AY2086" s="22"/>
      <c r="BA2086" s="22"/>
      <c r="BB2086" s="22"/>
      <c r="BP2086" s="49"/>
      <c r="BX2086" s="49"/>
    </row>
    <row r="2087" spans="22:76">
      <c r="V2087" s="22"/>
      <c r="W2087" s="22"/>
      <c r="AA2087" s="49"/>
      <c r="AB2087" s="49"/>
      <c r="AF2087" s="49"/>
      <c r="AS2087" s="22"/>
      <c r="AV2087" s="22"/>
      <c r="AX2087" s="22"/>
      <c r="AY2087" s="22"/>
      <c r="BA2087" s="22"/>
      <c r="BB2087" s="22"/>
      <c r="BP2087" s="49"/>
      <c r="BX2087" s="49"/>
    </row>
    <row r="2088" spans="22:76">
      <c r="V2088" s="22"/>
      <c r="W2088" s="22"/>
      <c r="AA2088" s="49"/>
      <c r="AB2088" s="49"/>
      <c r="AF2088" s="49"/>
      <c r="AS2088" s="22"/>
      <c r="AV2088" s="22"/>
      <c r="AX2088" s="22"/>
      <c r="AY2088" s="22"/>
      <c r="BA2088" s="22"/>
      <c r="BB2088" s="22"/>
      <c r="BP2088" s="49"/>
      <c r="BX2088" s="49"/>
    </row>
    <row r="2089" spans="22:76">
      <c r="V2089" s="22"/>
      <c r="W2089" s="22"/>
      <c r="AA2089" s="49"/>
      <c r="AB2089" s="49"/>
      <c r="AF2089" s="49"/>
      <c r="AS2089" s="22"/>
      <c r="AV2089" s="22"/>
      <c r="AX2089" s="22"/>
      <c r="AY2089" s="22"/>
      <c r="BA2089" s="22"/>
      <c r="BB2089" s="22"/>
      <c r="BP2089" s="49"/>
      <c r="BX2089" s="49"/>
    </row>
    <row r="2090" spans="22:76">
      <c r="V2090" s="22"/>
      <c r="W2090" s="22"/>
      <c r="AA2090" s="49"/>
      <c r="AB2090" s="49"/>
      <c r="AF2090" s="49"/>
      <c r="AS2090" s="22"/>
      <c r="AV2090" s="22"/>
      <c r="AX2090" s="22"/>
      <c r="AY2090" s="22"/>
      <c r="BA2090" s="22"/>
      <c r="BB2090" s="22"/>
      <c r="BP2090" s="49"/>
      <c r="BX2090" s="49"/>
    </row>
    <row r="2091" spans="22:76">
      <c r="V2091" s="22"/>
      <c r="W2091" s="22"/>
      <c r="AA2091" s="49"/>
      <c r="AB2091" s="49"/>
      <c r="AF2091" s="49"/>
      <c r="AS2091" s="22"/>
      <c r="AV2091" s="22"/>
      <c r="AX2091" s="22"/>
      <c r="AY2091" s="22"/>
      <c r="BA2091" s="22"/>
      <c r="BB2091" s="22"/>
      <c r="BP2091" s="49"/>
      <c r="BX2091" s="49"/>
    </row>
    <row r="2092" spans="22:76">
      <c r="V2092" s="22"/>
      <c r="W2092" s="22"/>
      <c r="AA2092" s="49"/>
      <c r="AB2092" s="49"/>
      <c r="AF2092" s="49"/>
      <c r="AS2092" s="22"/>
      <c r="AV2092" s="22"/>
      <c r="AX2092" s="22"/>
      <c r="AY2092" s="22"/>
      <c r="BA2092" s="22"/>
      <c r="BB2092" s="22"/>
      <c r="BP2092" s="49"/>
      <c r="BX2092" s="49"/>
    </row>
    <row r="2093" spans="22:76">
      <c r="V2093" s="22"/>
      <c r="W2093" s="22"/>
      <c r="AA2093" s="49"/>
      <c r="AB2093" s="49"/>
      <c r="AF2093" s="49"/>
      <c r="AS2093" s="22"/>
      <c r="AV2093" s="22"/>
      <c r="AX2093" s="22"/>
      <c r="AY2093" s="22"/>
      <c r="BA2093" s="22"/>
      <c r="BB2093" s="22"/>
      <c r="BP2093" s="49"/>
      <c r="BX2093" s="49"/>
    </row>
    <row r="2094" spans="22:76">
      <c r="V2094" s="22"/>
      <c r="W2094" s="22"/>
      <c r="AA2094" s="49"/>
      <c r="AB2094" s="49"/>
      <c r="AF2094" s="49"/>
      <c r="AS2094" s="22"/>
      <c r="AV2094" s="22"/>
      <c r="AX2094" s="22"/>
      <c r="AY2094" s="22"/>
      <c r="BA2094" s="22"/>
      <c r="BB2094" s="22"/>
      <c r="BP2094" s="49"/>
      <c r="BX2094" s="49"/>
    </row>
    <row r="2095" spans="22:76">
      <c r="V2095" s="22"/>
      <c r="W2095" s="22"/>
      <c r="AA2095" s="49"/>
      <c r="AB2095" s="49"/>
      <c r="AF2095" s="49"/>
      <c r="AS2095" s="22"/>
      <c r="AV2095" s="22"/>
      <c r="AX2095" s="22"/>
      <c r="AY2095" s="22"/>
      <c r="BA2095" s="22"/>
      <c r="BB2095" s="22"/>
      <c r="BP2095" s="49"/>
      <c r="BX2095" s="49"/>
    </row>
    <row r="2096" spans="22:76">
      <c r="V2096" s="22"/>
      <c r="W2096" s="22"/>
      <c r="AA2096" s="49"/>
      <c r="AB2096" s="49"/>
      <c r="AF2096" s="49"/>
      <c r="AS2096" s="22"/>
      <c r="AV2096" s="22"/>
      <c r="AX2096" s="22"/>
      <c r="AY2096" s="22"/>
      <c r="BA2096" s="22"/>
      <c r="BB2096" s="22"/>
      <c r="BP2096" s="49"/>
      <c r="BX2096" s="49"/>
    </row>
    <row r="2097" spans="22:76">
      <c r="V2097" s="22"/>
      <c r="W2097" s="22"/>
      <c r="AA2097" s="49"/>
      <c r="AB2097" s="49"/>
      <c r="AF2097" s="49"/>
      <c r="AS2097" s="22"/>
      <c r="AV2097" s="22"/>
      <c r="AX2097" s="22"/>
      <c r="AY2097" s="22"/>
      <c r="BA2097" s="22"/>
      <c r="BB2097" s="22"/>
      <c r="BP2097" s="49"/>
      <c r="BX2097" s="49"/>
    </row>
    <row r="2098" spans="22:76">
      <c r="V2098" s="22"/>
      <c r="W2098" s="22"/>
      <c r="AA2098" s="49"/>
      <c r="AB2098" s="49"/>
      <c r="AF2098" s="49"/>
      <c r="AS2098" s="22"/>
      <c r="AV2098" s="22"/>
      <c r="AX2098" s="22"/>
      <c r="AY2098" s="22"/>
      <c r="BA2098" s="22"/>
      <c r="BB2098" s="22"/>
      <c r="BP2098" s="49"/>
      <c r="BX2098" s="49"/>
    </row>
    <row r="2099" spans="22:76">
      <c r="V2099" s="22"/>
      <c r="W2099" s="22"/>
      <c r="AA2099" s="49"/>
      <c r="AB2099" s="49"/>
      <c r="AF2099" s="49"/>
      <c r="AS2099" s="22"/>
      <c r="AV2099" s="22"/>
      <c r="AX2099" s="22"/>
      <c r="AY2099" s="22"/>
      <c r="BA2099" s="22"/>
      <c r="BB2099" s="22"/>
      <c r="BP2099" s="49"/>
      <c r="BX2099" s="49"/>
    </row>
    <row r="2100" spans="22:76">
      <c r="V2100" s="22"/>
      <c r="W2100" s="22"/>
      <c r="AA2100" s="49"/>
      <c r="AB2100" s="49"/>
      <c r="AF2100" s="49"/>
      <c r="AS2100" s="22"/>
      <c r="AV2100" s="22"/>
      <c r="AX2100" s="22"/>
      <c r="AY2100" s="22"/>
      <c r="BA2100" s="22"/>
      <c r="BB2100" s="22"/>
      <c r="BP2100" s="49"/>
      <c r="BX2100" s="49"/>
    </row>
    <row r="2101" spans="22:76">
      <c r="V2101" s="22"/>
      <c r="W2101" s="22"/>
      <c r="AA2101" s="49"/>
      <c r="AB2101" s="49"/>
      <c r="AF2101" s="49"/>
      <c r="AS2101" s="22"/>
      <c r="AV2101" s="22"/>
      <c r="AX2101" s="22"/>
      <c r="AY2101" s="22"/>
      <c r="BA2101" s="22"/>
      <c r="BB2101" s="22"/>
      <c r="BP2101" s="49"/>
      <c r="BX2101" s="49"/>
    </row>
    <row r="2102" spans="22:76">
      <c r="V2102" s="22"/>
      <c r="W2102" s="22"/>
      <c r="AA2102" s="49"/>
      <c r="AB2102" s="49"/>
      <c r="AF2102" s="49"/>
      <c r="AS2102" s="22"/>
      <c r="AV2102" s="22"/>
      <c r="AX2102" s="22"/>
      <c r="AY2102" s="22"/>
      <c r="BA2102" s="22"/>
      <c r="BB2102" s="22"/>
      <c r="BP2102" s="49"/>
      <c r="BX2102" s="49"/>
    </row>
    <row r="2103" spans="22:76">
      <c r="V2103" s="22"/>
      <c r="W2103" s="22"/>
      <c r="AA2103" s="49"/>
      <c r="AB2103" s="49"/>
      <c r="AF2103" s="49"/>
      <c r="AS2103" s="22"/>
      <c r="AV2103" s="22"/>
      <c r="AX2103" s="22"/>
      <c r="AY2103" s="22"/>
      <c r="BA2103" s="22"/>
      <c r="BB2103" s="22"/>
      <c r="BP2103" s="49"/>
      <c r="BX2103" s="49"/>
    </row>
    <row r="2104" spans="22:76">
      <c r="V2104" s="22"/>
      <c r="W2104" s="22"/>
      <c r="AA2104" s="49"/>
      <c r="AB2104" s="49"/>
      <c r="AF2104" s="49"/>
      <c r="AS2104" s="22"/>
      <c r="AV2104" s="22"/>
      <c r="AX2104" s="22"/>
      <c r="AY2104" s="22"/>
      <c r="BA2104" s="22"/>
      <c r="BB2104" s="22"/>
      <c r="BP2104" s="49"/>
      <c r="BX2104" s="49"/>
    </row>
    <row r="2105" spans="22:76">
      <c r="V2105" s="22"/>
      <c r="W2105" s="22"/>
      <c r="AA2105" s="49"/>
      <c r="AB2105" s="49"/>
      <c r="AF2105" s="49"/>
      <c r="AS2105" s="22"/>
      <c r="AV2105" s="22"/>
      <c r="AX2105" s="22"/>
      <c r="AY2105" s="22"/>
      <c r="BA2105" s="22"/>
      <c r="BB2105" s="22"/>
      <c r="BP2105" s="49"/>
      <c r="BX2105" s="49"/>
    </row>
    <row r="2106" spans="22:76">
      <c r="V2106" s="22"/>
      <c r="W2106" s="22"/>
      <c r="AA2106" s="49"/>
      <c r="AB2106" s="49"/>
      <c r="AF2106" s="49"/>
      <c r="AS2106" s="22"/>
      <c r="AV2106" s="22"/>
      <c r="AX2106" s="22"/>
      <c r="AY2106" s="22"/>
      <c r="BA2106" s="22"/>
      <c r="BB2106" s="22"/>
      <c r="BP2106" s="49"/>
      <c r="BX2106" s="49"/>
    </row>
    <row r="2107" spans="22:76">
      <c r="V2107" s="22"/>
      <c r="W2107" s="22"/>
      <c r="AA2107" s="49"/>
      <c r="AB2107" s="49"/>
      <c r="AF2107" s="49"/>
      <c r="AS2107" s="22"/>
      <c r="AV2107" s="22"/>
      <c r="AX2107" s="22"/>
      <c r="AY2107" s="22"/>
      <c r="BA2107" s="22"/>
      <c r="BB2107" s="22"/>
      <c r="BP2107" s="49"/>
      <c r="BX2107" s="49"/>
    </row>
    <row r="2108" spans="22:76">
      <c r="V2108" s="22"/>
      <c r="W2108" s="22"/>
      <c r="AA2108" s="49"/>
      <c r="AB2108" s="49"/>
      <c r="AF2108" s="49"/>
      <c r="AS2108" s="22"/>
      <c r="AV2108" s="22"/>
      <c r="AX2108" s="22"/>
      <c r="AY2108" s="22"/>
      <c r="BA2108" s="22"/>
      <c r="BB2108" s="22"/>
      <c r="BP2108" s="49"/>
      <c r="BX2108" s="49"/>
    </row>
    <row r="2109" spans="22:76">
      <c r="V2109" s="22"/>
      <c r="W2109" s="22"/>
      <c r="AA2109" s="49"/>
      <c r="AB2109" s="49"/>
      <c r="AF2109" s="49"/>
      <c r="AS2109" s="22"/>
      <c r="AV2109" s="22"/>
      <c r="AX2109" s="22"/>
      <c r="AY2109" s="22"/>
      <c r="BA2109" s="22"/>
      <c r="BB2109" s="22"/>
      <c r="BP2109" s="49"/>
      <c r="BX2109" s="49"/>
    </row>
    <row r="2110" spans="22:76">
      <c r="V2110" s="22"/>
      <c r="W2110" s="22"/>
      <c r="AA2110" s="49"/>
      <c r="AB2110" s="49"/>
      <c r="AF2110" s="49"/>
      <c r="AS2110" s="22"/>
      <c r="AV2110" s="22"/>
      <c r="AX2110" s="22"/>
      <c r="AY2110" s="22"/>
      <c r="BA2110" s="22"/>
      <c r="BB2110" s="22"/>
      <c r="BP2110" s="49"/>
      <c r="BX2110" s="49"/>
    </row>
    <row r="2111" spans="22:76">
      <c r="V2111" s="22"/>
      <c r="W2111" s="22"/>
      <c r="AA2111" s="49"/>
      <c r="AB2111" s="49"/>
      <c r="AF2111" s="49"/>
      <c r="AS2111" s="22"/>
      <c r="AV2111" s="22"/>
      <c r="AX2111" s="22"/>
      <c r="AY2111" s="22"/>
      <c r="BA2111" s="22"/>
      <c r="BB2111" s="22"/>
      <c r="BP2111" s="49"/>
      <c r="BX2111" s="49"/>
    </row>
    <row r="2112" spans="22:76">
      <c r="V2112" s="22"/>
      <c r="W2112" s="22"/>
      <c r="AA2112" s="49"/>
      <c r="AB2112" s="49"/>
      <c r="AF2112" s="49"/>
      <c r="AS2112" s="22"/>
      <c r="AV2112" s="22"/>
      <c r="AX2112" s="22"/>
      <c r="AY2112" s="22"/>
      <c r="BA2112" s="22"/>
      <c r="BB2112" s="22"/>
      <c r="BP2112" s="49"/>
      <c r="BX2112" s="49"/>
    </row>
    <row r="2113" spans="22:76">
      <c r="V2113" s="22"/>
      <c r="W2113" s="22"/>
      <c r="AA2113" s="49"/>
      <c r="AB2113" s="49"/>
      <c r="AF2113" s="49"/>
      <c r="AS2113" s="22"/>
      <c r="AV2113" s="22"/>
      <c r="AX2113" s="22"/>
      <c r="AY2113" s="22"/>
      <c r="BA2113" s="22"/>
      <c r="BB2113" s="22"/>
      <c r="BP2113" s="49"/>
      <c r="BX2113" s="49"/>
    </row>
    <row r="2114" spans="22:76">
      <c r="V2114" s="22"/>
      <c r="W2114" s="22"/>
      <c r="AA2114" s="49"/>
      <c r="AB2114" s="49"/>
      <c r="AF2114" s="49"/>
      <c r="AS2114" s="22"/>
      <c r="AV2114" s="22"/>
      <c r="AX2114" s="22"/>
      <c r="AY2114" s="22"/>
      <c r="BA2114" s="22"/>
      <c r="BB2114" s="22"/>
      <c r="BP2114" s="49"/>
      <c r="BX2114" s="49"/>
    </row>
    <row r="2115" spans="22:76">
      <c r="V2115" s="22"/>
      <c r="W2115" s="22"/>
      <c r="AA2115" s="49"/>
      <c r="AB2115" s="49"/>
      <c r="AF2115" s="49"/>
      <c r="AS2115" s="22"/>
      <c r="AV2115" s="22"/>
      <c r="AX2115" s="22"/>
      <c r="AY2115" s="22"/>
      <c r="BA2115" s="22"/>
      <c r="BB2115" s="22"/>
      <c r="BP2115" s="49"/>
      <c r="BX2115" s="49"/>
    </row>
    <row r="2116" spans="22:76">
      <c r="V2116" s="22"/>
      <c r="W2116" s="22"/>
      <c r="AA2116" s="49"/>
      <c r="AB2116" s="49"/>
      <c r="AF2116" s="49"/>
      <c r="AS2116" s="22"/>
      <c r="AV2116" s="22"/>
      <c r="AX2116" s="22"/>
      <c r="AY2116" s="22"/>
      <c r="BA2116" s="22"/>
      <c r="BB2116" s="22"/>
      <c r="BP2116" s="49"/>
      <c r="BX2116" s="49"/>
    </row>
    <row r="2117" spans="22:76">
      <c r="V2117" s="22"/>
      <c r="W2117" s="22"/>
      <c r="AA2117" s="49"/>
      <c r="AB2117" s="49"/>
      <c r="AF2117" s="49"/>
      <c r="AS2117" s="22"/>
      <c r="AV2117" s="22"/>
      <c r="AX2117" s="22"/>
      <c r="AY2117" s="22"/>
      <c r="BA2117" s="22"/>
      <c r="BB2117" s="22"/>
      <c r="BP2117" s="49"/>
      <c r="BX2117" s="49"/>
    </row>
    <row r="2118" spans="22:76">
      <c r="V2118" s="22"/>
      <c r="W2118" s="22"/>
      <c r="AA2118" s="49"/>
      <c r="AB2118" s="49"/>
      <c r="AF2118" s="49"/>
      <c r="AS2118" s="22"/>
      <c r="AV2118" s="22"/>
      <c r="AX2118" s="22"/>
      <c r="AY2118" s="22"/>
      <c r="BA2118" s="22"/>
      <c r="BB2118" s="22"/>
      <c r="BP2118" s="49"/>
      <c r="BX2118" s="49"/>
    </row>
    <row r="2119" spans="22:76">
      <c r="V2119" s="22"/>
      <c r="W2119" s="22"/>
      <c r="AA2119" s="49"/>
      <c r="AB2119" s="49"/>
      <c r="AF2119" s="49"/>
      <c r="AS2119" s="22"/>
      <c r="AV2119" s="22"/>
      <c r="AX2119" s="22"/>
      <c r="AY2119" s="22"/>
      <c r="BA2119" s="22"/>
      <c r="BB2119" s="22"/>
      <c r="BP2119" s="49"/>
      <c r="BX2119" s="49"/>
    </row>
    <row r="2120" spans="22:76">
      <c r="V2120" s="22"/>
      <c r="W2120" s="22"/>
      <c r="AA2120" s="49"/>
      <c r="AB2120" s="49"/>
      <c r="AF2120" s="49"/>
      <c r="AS2120" s="22"/>
      <c r="AV2120" s="22"/>
      <c r="AX2120" s="22"/>
      <c r="AY2120" s="22"/>
      <c r="BA2120" s="22"/>
      <c r="BB2120" s="22"/>
      <c r="BP2120" s="49"/>
      <c r="BX2120" s="49"/>
    </row>
    <row r="2121" spans="22:76">
      <c r="V2121" s="22"/>
      <c r="W2121" s="22"/>
      <c r="AA2121" s="49"/>
      <c r="AB2121" s="49"/>
      <c r="AF2121" s="49"/>
      <c r="AS2121" s="22"/>
      <c r="AV2121" s="22"/>
      <c r="AX2121" s="22"/>
      <c r="AY2121" s="22"/>
      <c r="BA2121" s="22"/>
      <c r="BB2121" s="22"/>
      <c r="BP2121" s="49"/>
      <c r="BX2121" s="49"/>
    </row>
    <row r="2122" spans="22:76">
      <c r="V2122" s="22"/>
      <c r="W2122" s="22"/>
      <c r="AA2122" s="49"/>
      <c r="AB2122" s="49"/>
      <c r="AF2122" s="49"/>
      <c r="AS2122" s="22"/>
      <c r="AV2122" s="22"/>
      <c r="AX2122" s="22"/>
      <c r="AY2122" s="22"/>
      <c r="BA2122" s="22"/>
      <c r="BB2122" s="22"/>
      <c r="BP2122" s="49"/>
      <c r="BX2122" s="49"/>
    </row>
    <row r="2123" spans="22:76">
      <c r="V2123" s="22"/>
      <c r="W2123" s="22"/>
      <c r="AA2123" s="49"/>
      <c r="AB2123" s="49"/>
      <c r="AF2123" s="49"/>
      <c r="AS2123" s="22"/>
      <c r="AV2123" s="22"/>
      <c r="AX2123" s="22"/>
      <c r="AY2123" s="22"/>
      <c r="BA2123" s="22"/>
      <c r="BB2123" s="22"/>
      <c r="BP2123" s="49"/>
      <c r="BX2123" s="49"/>
    </row>
    <row r="2124" spans="22:76">
      <c r="V2124" s="22"/>
      <c r="W2124" s="22"/>
      <c r="AA2124" s="49"/>
      <c r="AB2124" s="49"/>
      <c r="AF2124" s="49"/>
      <c r="AS2124" s="22"/>
      <c r="AV2124" s="22"/>
      <c r="AX2124" s="22"/>
      <c r="AY2124" s="22"/>
      <c r="BA2124" s="22"/>
      <c r="BB2124" s="22"/>
      <c r="BP2124" s="49"/>
      <c r="BX2124" s="49"/>
    </row>
    <row r="2125" spans="22:76">
      <c r="V2125" s="22"/>
      <c r="W2125" s="22"/>
      <c r="AA2125" s="49"/>
      <c r="AB2125" s="49"/>
      <c r="AF2125" s="49"/>
      <c r="AS2125" s="22"/>
      <c r="AV2125" s="22"/>
      <c r="AX2125" s="22"/>
      <c r="AY2125" s="22"/>
      <c r="BA2125" s="22"/>
      <c r="BB2125" s="22"/>
      <c r="BP2125" s="49"/>
      <c r="BX2125" s="49"/>
    </row>
    <row r="2126" spans="22:76">
      <c r="V2126" s="22"/>
      <c r="W2126" s="22"/>
      <c r="AA2126" s="49"/>
      <c r="AB2126" s="49"/>
      <c r="AF2126" s="49"/>
      <c r="AS2126" s="22"/>
      <c r="AV2126" s="22"/>
      <c r="AX2126" s="22"/>
      <c r="AY2126" s="22"/>
      <c r="BA2126" s="22"/>
      <c r="BB2126" s="22"/>
      <c r="BP2126" s="49"/>
      <c r="BX2126" s="49"/>
    </row>
    <row r="2127" spans="22:76">
      <c r="V2127" s="22"/>
      <c r="W2127" s="22"/>
      <c r="AA2127" s="49"/>
      <c r="AB2127" s="49"/>
      <c r="AF2127" s="49"/>
      <c r="AS2127" s="22"/>
      <c r="AV2127" s="22"/>
      <c r="AX2127" s="22"/>
      <c r="AY2127" s="22"/>
      <c r="BA2127" s="22"/>
      <c r="BB2127" s="22"/>
      <c r="BP2127" s="49"/>
      <c r="BX2127" s="49"/>
    </row>
    <row r="2128" spans="22:76">
      <c r="V2128" s="22"/>
      <c r="W2128" s="22"/>
      <c r="AA2128" s="49"/>
      <c r="AB2128" s="49"/>
      <c r="AF2128" s="49"/>
      <c r="AS2128" s="22"/>
      <c r="AV2128" s="22"/>
      <c r="AX2128" s="22"/>
      <c r="AY2128" s="22"/>
      <c r="BA2128" s="22"/>
      <c r="BB2128" s="22"/>
      <c r="BP2128" s="49"/>
      <c r="BX2128" s="49"/>
    </row>
    <row r="2129" spans="22:76">
      <c r="V2129" s="22"/>
      <c r="W2129" s="22"/>
      <c r="AA2129" s="49"/>
      <c r="AB2129" s="49"/>
      <c r="AF2129" s="49"/>
      <c r="AS2129" s="22"/>
      <c r="AV2129" s="22"/>
      <c r="AX2129" s="22"/>
      <c r="AY2129" s="22"/>
      <c r="BA2129" s="22"/>
      <c r="BB2129" s="22"/>
      <c r="BP2129" s="49"/>
      <c r="BX2129" s="49"/>
    </row>
    <row r="2130" spans="22:76">
      <c r="V2130" s="22"/>
      <c r="W2130" s="22"/>
      <c r="AA2130" s="49"/>
      <c r="AB2130" s="49"/>
      <c r="AF2130" s="49"/>
      <c r="AS2130" s="22"/>
      <c r="AV2130" s="22"/>
      <c r="AX2130" s="22"/>
      <c r="AY2130" s="22"/>
      <c r="BA2130" s="22"/>
      <c r="BB2130" s="22"/>
      <c r="BP2130" s="49"/>
      <c r="BX2130" s="49"/>
    </row>
    <row r="2131" spans="22:76">
      <c r="V2131" s="22"/>
      <c r="W2131" s="22"/>
      <c r="AA2131" s="49"/>
      <c r="AB2131" s="49"/>
      <c r="AF2131" s="49"/>
      <c r="AS2131" s="22"/>
      <c r="AV2131" s="22"/>
      <c r="AX2131" s="22"/>
      <c r="AY2131" s="22"/>
      <c r="BA2131" s="22"/>
      <c r="BB2131" s="22"/>
      <c r="BP2131" s="49"/>
      <c r="BX2131" s="49"/>
    </row>
    <row r="2132" spans="22:76">
      <c r="V2132" s="22"/>
      <c r="W2132" s="22"/>
      <c r="AA2132" s="49"/>
      <c r="AB2132" s="49"/>
      <c r="AF2132" s="49"/>
      <c r="AS2132" s="22"/>
      <c r="AV2132" s="22"/>
      <c r="AX2132" s="22"/>
      <c r="AY2132" s="22"/>
      <c r="BA2132" s="22"/>
      <c r="BB2132" s="22"/>
      <c r="BP2132" s="49"/>
      <c r="BX2132" s="49"/>
    </row>
    <row r="2133" spans="22:76">
      <c r="V2133" s="22"/>
      <c r="W2133" s="22"/>
      <c r="AA2133" s="49"/>
      <c r="AB2133" s="49"/>
      <c r="AF2133" s="49"/>
      <c r="AS2133" s="22"/>
      <c r="AV2133" s="22"/>
      <c r="AX2133" s="22"/>
      <c r="AY2133" s="22"/>
      <c r="BA2133" s="22"/>
      <c r="BB2133" s="22"/>
      <c r="BP2133" s="49"/>
      <c r="BX2133" s="49"/>
    </row>
    <row r="2134" spans="22:76">
      <c r="V2134" s="22"/>
      <c r="W2134" s="22"/>
      <c r="AA2134" s="49"/>
      <c r="AB2134" s="49"/>
      <c r="AF2134" s="49"/>
      <c r="AS2134" s="22"/>
      <c r="AV2134" s="22"/>
      <c r="AX2134" s="22"/>
      <c r="AY2134" s="22"/>
      <c r="BA2134" s="22"/>
      <c r="BB2134" s="22"/>
      <c r="BP2134" s="49"/>
      <c r="BX2134" s="49"/>
    </row>
    <row r="2135" spans="22:76">
      <c r="V2135" s="22"/>
      <c r="W2135" s="22"/>
      <c r="AA2135" s="49"/>
      <c r="AB2135" s="49"/>
      <c r="AF2135" s="49"/>
      <c r="AS2135" s="22"/>
      <c r="AV2135" s="22"/>
      <c r="AX2135" s="22"/>
      <c r="AY2135" s="22"/>
      <c r="BA2135" s="22"/>
      <c r="BB2135" s="22"/>
      <c r="BP2135" s="49"/>
      <c r="BX2135" s="49"/>
    </row>
    <row r="2136" spans="22:76">
      <c r="V2136" s="22"/>
      <c r="W2136" s="22"/>
      <c r="AA2136" s="49"/>
      <c r="AB2136" s="49"/>
      <c r="AF2136" s="49"/>
      <c r="AS2136" s="22"/>
      <c r="AV2136" s="22"/>
      <c r="AX2136" s="22"/>
      <c r="AY2136" s="22"/>
      <c r="BA2136" s="22"/>
      <c r="BB2136" s="22"/>
      <c r="BP2136" s="49"/>
      <c r="BX2136" s="49"/>
    </row>
    <row r="2137" spans="22:76">
      <c r="V2137" s="22"/>
      <c r="W2137" s="22"/>
      <c r="AA2137" s="49"/>
      <c r="AB2137" s="49"/>
      <c r="AF2137" s="49"/>
      <c r="AS2137" s="22"/>
      <c r="AV2137" s="22"/>
      <c r="AX2137" s="22"/>
      <c r="AY2137" s="22"/>
      <c r="BA2137" s="22"/>
      <c r="BB2137" s="22"/>
      <c r="BP2137" s="49"/>
      <c r="BX2137" s="49"/>
    </row>
    <row r="2138" spans="22:76">
      <c r="V2138" s="22"/>
      <c r="W2138" s="22"/>
      <c r="AA2138" s="49"/>
      <c r="AB2138" s="49"/>
      <c r="AF2138" s="49"/>
      <c r="AS2138" s="22"/>
      <c r="AV2138" s="22"/>
      <c r="AX2138" s="22"/>
      <c r="AY2138" s="22"/>
      <c r="BA2138" s="22"/>
      <c r="BB2138" s="22"/>
      <c r="BP2138" s="49"/>
      <c r="BX2138" s="49"/>
    </row>
    <row r="2139" spans="22:76">
      <c r="V2139" s="22"/>
      <c r="W2139" s="22"/>
      <c r="AA2139" s="49"/>
      <c r="AB2139" s="49"/>
      <c r="AF2139" s="49"/>
      <c r="AS2139" s="22"/>
      <c r="AV2139" s="22"/>
      <c r="AX2139" s="22"/>
      <c r="AY2139" s="22"/>
      <c r="BA2139" s="22"/>
      <c r="BB2139" s="22"/>
      <c r="BP2139" s="49"/>
      <c r="BX2139" s="49"/>
    </row>
    <row r="2140" spans="22:76">
      <c r="V2140" s="22"/>
      <c r="W2140" s="22"/>
      <c r="AA2140" s="49"/>
      <c r="AB2140" s="49"/>
      <c r="AF2140" s="49"/>
      <c r="AS2140" s="22"/>
      <c r="AV2140" s="22"/>
      <c r="AX2140" s="22"/>
      <c r="AY2140" s="22"/>
      <c r="BA2140" s="22"/>
      <c r="BB2140" s="22"/>
      <c r="BP2140" s="49"/>
      <c r="BX2140" s="49"/>
    </row>
    <row r="2141" spans="22:76">
      <c r="V2141" s="22"/>
      <c r="W2141" s="22"/>
      <c r="AA2141" s="49"/>
      <c r="AB2141" s="49"/>
      <c r="AF2141" s="49"/>
      <c r="AS2141" s="22"/>
      <c r="AV2141" s="22"/>
      <c r="AX2141" s="22"/>
      <c r="AY2141" s="22"/>
      <c r="BA2141" s="22"/>
      <c r="BB2141" s="22"/>
      <c r="BP2141" s="49"/>
      <c r="BX2141" s="49"/>
    </row>
    <row r="2142" spans="22:76">
      <c r="V2142" s="22"/>
      <c r="W2142" s="22"/>
      <c r="AA2142" s="49"/>
      <c r="AB2142" s="49"/>
      <c r="AF2142" s="49"/>
      <c r="AS2142" s="22"/>
      <c r="AV2142" s="22"/>
      <c r="AX2142" s="22"/>
      <c r="AY2142" s="22"/>
      <c r="BA2142" s="22"/>
      <c r="BB2142" s="22"/>
      <c r="BP2142" s="49"/>
      <c r="BX2142" s="49"/>
    </row>
    <row r="2143" spans="22:76">
      <c r="V2143" s="22"/>
      <c r="W2143" s="22"/>
      <c r="AA2143" s="49"/>
      <c r="AB2143" s="49"/>
      <c r="AF2143" s="49"/>
      <c r="AS2143" s="22"/>
      <c r="AV2143" s="22"/>
      <c r="AX2143" s="22"/>
      <c r="AY2143" s="22"/>
      <c r="BA2143" s="22"/>
      <c r="BB2143" s="22"/>
      <c r="BP2143" s="49"/>
      <c r="BX2143" s="49"/>
    </row>
    <row r="2144" spans="22:76">
      <c r="V2144" s="22"/>
      <c r="W2144" s="22"/>
      <c r="AA2144" s="49"/>
      <c r="AB2144" s="49"/>
      <c r="AF2144" s="49"/>
      <c r="AS2144" s="22"/>
      <c r="AV2144" s="22"/>
      <c r="AX2144" s="22"/>
      <c r="AY2144" s="22"/>
      <c r="BA2144" s="22"/>
      <c r="BB2144" s="22"/>
      <c r="BP2144" s="49"/>
      <c r="BX2144" s="49"/>
    </row>
    <row r="2145" spans="22:76">
      <c r="V2145" s="22"/>
      <c r="W2145" s="22"/>
      <c r="AA2145" s="49"/>
      <c r="AB2145" s="49"/>
      <c r="AF2145" s="49"/>
      <c r="AS2145" s="22"/>
      <c r="AV2145" s="22"/>
      <c r="AX2145" s="22"/>
      <c r="AY2145" s="22"/>
      <c r="BA2145" s="22"/>
      <c r="BB2145" s="22"/>
      <c r="BP2145" s="49"/>
      <c r="BX2145" s="49"/>
    </row>
    <row r="2146" spans="22:76">
      <c r="V2146" s="22"/>
      <c r="W2146" s="22"/>
      <c r="AA2146" s="49"/>
      <c r="AB2146" s="49"/>
      <c r="AF2146" s="49"/>
      <c r="AS2146" s="22"/>
      <c r="AV2146" s="22"/>
      <c r="AX2146" s="22"/>
      <c r="AY2146" s="22"/>
      <c r="BA2146" s="22"/>
      <c r="BB2146" s="22"/>
      <c r="BP2146" s="49"/>
      <c r="BX2146" s="49"/>
    </row>
    <row r="2147" spans="22:76">
      <c r="V2147" s="22"/>
      <c r="W2147" s="22"/>
      <c r="AA2147" s="49"/>
      <c r="AB2147" s="49"/>
      <c r="AF2147" s="49"/>
      <c r="AS2147" s="22"/>
      <c r="AV2147" s="22"/>
      <c r="AX2147" s="22"/>
      <c r="AY2147" s="22"/>
      <c r="BA2147" s="22"/>
      <c r="BB2147" s="22"/>
      <c r="BP2147" s="49"/>
      <c r="BX2147" s="49"/>
    </row>
    <row r="2148" spans="22:76">
      <c r="V2148" s="22"/>
      <c r="W2148" s="22"/>
      <c r="AA2148" s="49"/>
      <c r="AB2148" s="49"/>
      <c r="AF2148" s="49"/>
      <c r="AS2148" s="22"/>
      <c r="AV2148" s="22"/>
      <c r="AX2148" s="22"/>
      <c r="AY2148" s="22"/>
      <c r="BA2148" s="22"/>
      <c r="BB2148" s="22"/>
      <c r="BP2148" s="49"/>
      <c r="BX2148" s="49"/>
    </row>
    <row r="2149" spans="22:76">
      <c r="V2149" s="22"/>
      <c r="W2149" s="22"/>
      <c r="AA2149" s="49"/>
      <c r="AB2149" s="49"/>
      <c r="AF2149" s="49"/>
      <c r="AS2149" s="22"/>
      <c r="AV2149" s="22"/>
      <c r="AX2149" s="22"/>
      <c r="AY2149" s="22"/>
      <c r="BA2149" s="22"/>
      <c r="BB2149" s="22"/>
      <c r="BP2149" s="49"/>
      <c r="BX2149" s="49"/>
    </row>
    <row r="2150" spans="22:76">
      <c r="V2150" s="22"/>
      <c r="W2150" s="22"/>
      <c r="AA2150" s="49"/>
      <c r="AB2150" s="49"/>
      <c r="AF2150" s="49"/>
      <c r="AS2150" s="22"/>
      <c r="AV2150" s="22"/>
      <c r="AX2150" s="22"/>
      <c r="AY2150" s="22"/>
      <c r="BA2150" s="22"/>
      <c r="BB2150" s="22"/>
      <c r="BP2150" s="49"/>
      <c r="BX2150" s="49"/>
    </row>
    <row r="2151" spans="22:76">
      <c r="V2151" s="22"/>
      <c r="W2151" s="22"/>
      <c r="AA2151" s="49"/>
      <c r="AB2151" s="49"/>
      <c r="AF2151" s="49"/>
      <c r="AS2151" s="22"/>
      <c r="AV2151" s="22"/>
      <c r="AX2151" s="22"/>
      <c r="AY2151" s="22"/>
      <c r="BA2151" s="22"/>
      <c r="BB2151" s="22"/>
      <c r="BP2151" s="49"/>
      <c r="BX2151" s="49"/>
    </row>
    <row r="2152" spans="22:76">
      <c r="V2152" s="22"/>
      <c r="W2152" s="22"/>
      <c r="AA2152" s="49"/>
      <c r="AB2152" s="49"/>
      <c r="AF2152" s="49"/>
      <c r="AS2152" s="22"/>
      <c r="AV2152" s="22"/>
      <c r="AX2152" s="22"/>
      <c r="AY2152" s="22"/>
      <c r="BA2152" s="22"/>
      <c r="BB2152" s="22"/>
      <c r="BP2152" s="49"/>
      <c r="BX2152" s="49"/>
    </row>
    <row r="2153" spans="22:76">
      <c r="V2153" s="22"/>
      <c r="W2153" s="22"/>
      <c r="AA2153" s="49"/>
      <c r="AB2153" s="49"/>
      <c r="AF2153" s="49"/>
      <c r="AS2153" s="22"/>
      <c r="AV2153" s="22"/>
      <c r="AX2153" s="22"/>
      <c r="AY2153" s="22"/>
      <c r="BA2153" s="22"/>
      <c r="BB2153" s="22"/>
      <c r="BP2153" s="49"/>
      <c r="BX2153" s="49"/>
    </row>
    <row r="2154" spans="22:76">
      <c r="V2154" s="22"/>
      <c r="W2154" s="22"/>
      <c r="AA2154" s="49"/>
      <c r="AB2154" s="49"/>
      <c r="AF2154" s="49"/>
      <c r="AS2154" s="22"/>
      <c r="AV2154" s="22"/>
      <c r="AX2154" s="22"/>
      <c r="AY2154" s="22"/>
      <c r="BA2154" s="22"/>
      <c r="BB2154" s="22"/>
      <c r="BP2154" s="49"/>
      <c r="BX2154" s="49"/>
    </row>
    <row r="2155" spans="22:76">
      <c r="V2155" s="22"/>
      <c r="W2155" s="22"/>
      <c r="AA2155" s="49"/>
      <c r="AB2155" s="49"/>
      <c r="AF2155" s="49"/>
      <c r="AS2155" s="22"/>
      <c r="AV2155" s="22"/>
      <c r="AX2155" s="22"/>
      <c r="AY2155" s="22"/>
      <c r="BA2155" s="22"/>
      <c r="BB2155" s="22"/>
      <c r="BP2155" s="49"/>
      <c r="BX2155" s="49"/>
    </row>
    <row r="2156" spans="22:76">
      <c r="V2156" s="22"/>
      <c r="W2156" s="22"/>
      <c r="AA2156" s="49"/>
      <c r="AB2156" s="49"/>
      <c r="AF2156" s="49"/>
      <c r="AS2156" s="22"/>
      <c r="AV2156" s="22"/>
      <c r="AX2156" s="22"/>
      <c r="AY2156" s="22"/>
      <c r="BA2156" s="22"/>
      <c r="BB2156" s="22"/>
      <c r="BP2156" s="49"/>
      <c r="BX2156" s="49"/>
    </row>
    <row r="2157" spans="22:76">
      <c r="V2157" s="22"/>
      <c r="W2157" s="22"/>
      <c r="AA2157" s="49"/>
      <c r="AB2157" s="49"/>
      <c r="AF2157" s="49"/>
      <c r="AS2157" s="22"/>
      <c r="AV2157" s="22"/>
      <c r="AX2157" s="22"/>
      <c r="AY2157" s="22"/>
      <c r="BA2157" s="22"/>
      <c r="BB2157" s="22"/>
      <c r="BP2157" s="49"/>
      <c r="BX2157" s="49"/>
    </row>
    <row r="2158" spans="22:76">
      <c r="V2158" s="22"/>
      <c r="W2158" s="22"/>
      <c r="AA2158" s="49"/>
      <c r="AB2158" s="49"/>
      <c r="AF2158" s="49"/>
      <c r="AS2158" s="22"/>
      <c r="AV2158" s="22"/>
      <c r="AX2158" s="22"/>
      <c r="AY2158" s="22"/>
      <c r="BA2158" s="22"/>
      <c r="BB2158" s="22"/>
      <c r="BP2158" s="49"/>
      <c r="BX2158" s="49"/>
    </row>
    <row r="2159" spans="22:76">
      <c r="V2159" s="22"/>
      <c r="W2159" s="22"/>
      <c r="AA2159" s="49"/>
      <c r="AB2159" s="49"/>
      <c r="AF2159" s="49"/>
      <c r="AS2159" s="22"/>
      <c r="AV2159" s="22"/>
      <c r="AX2159" s="22"/>
      <c r="AY2159" s="22"/>
      <c r="BA2159" s="22"/>
      <c r="BB2159" s="22"/>
      <c r="BP2159" s="49"/>
      <c r="BX2159" s="49"/>
    </row>
    <row r="2160" spans="22:76">
      <c r="V2160" s="22"/>
      <c r="W2160" s="22"/>
      <c r="AA2160" s="49"/>
      <c r="AB2160" s="49"/>
      <c r="AF2160" s="49"/>
      <c r="AS2160" s="22"/>
      <c r="AV2160" s="22"/>
      <c r="AX2160" s="22"/>
      <c r="AY2160" s="22"/>
      <c r="BA2160" s="22"/>
      <c r="BB2160" s="22"/>
      <c r="BP2160" s="49"/>
      <c r="BX2160" s="49"/>
    </row>
    <row r="2161" spans="22:76">
      <c r="V2161" s="22"/>
      <c r="W2161" s="22"/>
      <c r="AA2161" s="49"/>
      <c r="AB2161" s="49"/>
      <c r="AF2161" s="49"/>
      <c r="AS2161" s="22"/>
      <c r="AV2161" s="22"/>
      <c r="AX2161" s="22"/>
      <c r="AY2161" s="22"/>
      <c r="BA2161" s="22"/>
      <c r="BB2161" s="22"/>
      <c r="BP2161" s="49"/>
      <c r="BX2161" s="49"/>
    </row>
    <row r="2162" spans="22:76">
      <c r="V2162" s="22"/>
      <c r="W2162" s="22"/>
      <c r="AA2162" s="49"/>
      <c r="AB2162" s="49"/>
      <c r="AF2162" s="49"/>
      <c r="AS2162" s="22"/>
      <c r="AV2162" s="22"/>
      <c r="AX2162" s="22"/>
      <c r="AY2162" s="22"/>
      <c r="BA2162" s="22"/>
      <c r="BB2162" s="22"/>
      <c r="BP2162" s="49"/>
      <c r="BX2162" s="49"/>
    </row>
    <row r="2163" spans="22:76">
      <c r="V2163" s="22"/>
      <c r="W2163" s="22"/>
      <c r="AA2163" s="49"/>
      <c r="AB2163" s="49"/>
      <c r="AF2163" s="49"/>
      <c r="AS2163" s="22"/>
      <c r="AV2163" s="22"/>
      <c r="AX2163" s="22"/>
      <c r="AY2163" s="22"/>
      <c r="BA2163" s="22"/>
      <c r="BB2163" s="22"/>
      <c r="BP2163" s="49"/>
      <c r="BX2163" s="49"/>
    </row>
    <row r="2164" spans="22:76">
      <c r="V2164" s="22"/>
      <c r="W2164" s="22"/>
      <c r="AA2164" s="49"/>
      <c r="AB2164" s="49"/>
      <c r="AF2164" s="49"/>
      <c r="AS2164" s="22"/>
      <c r="AV2164" s="22"/>
      <c r="AX2164" s="22"/>
      <c r="AY2164" s="22"/>
      <c r="BA2164" s="22"/>
      <c r="BB2164" s="22"/>
      <c r="BP2164" s="49"/>
      <c r="BX2164" s="49"/>
    </row>
    <row r="2165" spans="22:76">
      <c r="V2165" s="22"/>
      <c r="W2165" s="22"/>
      <c r="AA2165" s="49"/>
      <c r="AB2165" s="49"/>
      <c r="AF2165" s="49"/>
      <c r="AS2165" s="22"/>
      <c r="AV2165" s="22"/>
      <c r="AX2165" s="22"/>
      <c r="AY2165" s="22"/>
      <c r="BA2165" s="22"/>
      <c r="BB2165" s="22"/>
      <c r="BP2165" s="49"/>
      <c r="BX2165" s="49"/>
    </row>
    <row r="2166" spans="22:76">
      <c r="V2166" s="22"/>
      <c r="W2166" s="22"/>
      <c r="AA2166" s="49"/>
      <c r="AB2166" s="49"/>
      <c r="AF2166" s="49"/>
      <c r="AS2166" s="22"/>
      <c r="AV2166" s="22"/>
      <c r="AX2166" s="22"/>
      <c r="AY2166" s="22"/>
      <c r="BA2166" s="22"/>
      <c r="BB2166" s="22"/>
      <c r="BP2166" s="49"/>
      <c r="BX2166" s="49"/>
    </row>
    <row r="2167" spans="22:76">
      <c r="V2167" s="22"/>
      <c r="W2167" s="22"/>
      <c r="AA2167" s="49"/>
      <c r="AB2167" s="49"/>
      <c r="AF2167" s="49"/>
      <c r="AS2167" s="22"/>
      <c r="AV2167" s="22"/>
      <c r="AX2167" s="22"/>
      <c r="AY2167" s="22"/>
      <c r="BA2167" s="22"/>
      <c r="BB2167" s="22"/>
      <c r="BP2167" s="49"/>
      <c r="BX2167" s="49"/>
    </row>
    <row r="2168" spans="22:76">
      <c r="V2168" s="22"/>
      <c r="W2168" s="22"/>
      <c r="AA2168" s="49"/>
      <c r="AB2168" s="49"/>
      <c r="AF2168" s="49"/>
      <c r="AS2168" s="22"/>
      <c r="AV2168" s="22"/>
      <c r="AX2168" s="22"/>
      <c r="AY2168" s="22"/>
      <c r="BA2168" s="22"/>
      <c r="BB2168" s="22"/>
      <c r="BP2168" s="49"/>
      <c r="BX2168" s="49"/>
    </row>
    <row r="2169" spans="22:76">
      <c r="V2169" s="22"/>
      <c r="W2169" s="22"/>
      <c r="AA2169" s="49"/>
      <c r="AB2169" s="49"/>
      <c r="AF2169" s="49"/>
      <c r="AS2169" s="22"/>
      <c r="AV2169" s="22"/>
      <c r="AX2169" s="22"/>
      <c r="AY2169" s="22"/>
      <c r="BA2169" s="22"/>
      <c r="BB2169" s="22"/>
      <c r="BP2169" s="49"/>
      <c r="BX2169" s="49"/>
    </row>
    <row r="2170" spans="22:76">
      <c r="V2170" s="22"/>
      <c r="W2170" s="22"/>
      <c r="AA2170" s="49"/>
      <c r="AB2170" s="49"/>
      <c r="AF2170" s="49"/>
      <c r="AS2170" s="22"/>
      <c r="AV2170" s="22"/>
      <c r="AX2170" s="22"/>
      <c r="AY2170" s="22"/>
      <c r="BA2170" s="22"/>
      <c r="BB2170" s="22"/>
      <c r="BP2170" s="49"/>
      <c r="BX2170" s="49"/>
    </row>
    <row r="2171" spans="22:76">
      <c r="V2171" s="22"/>
      <c r="W2171" s="22"/>
      <c r="AA2171" s="49"/>
      <c r="AB2171" s="49"/>
      <c r="AF2171" s="49"/>
      <c r="AS2171" s="22"/>
      <c r="AV2171" s="22"/>
      <c r="AX2171" s="22"/>
      <c r="AY2171" s="22"/>
      <c r="BA2171" s="22"/>
      <c r="BB2171" s="22"/>
      <c r="BP2171" s="49"/>
      <c r="BX2171" s="49"/>
    </row>
    <row r="2172" spans="22:76">
      <c r="V2172" s="22"/>
      <c r="W2172" s="22"/>
      <c r="AA2172" s="49"/>
      <c r="AB2172" s="49"/>
      <c r="AF2172" s="49"/>
      <c r="AS2172" s="22"/>
      <c r="AV2172" s="22"/>
      <c r="AX2172" s="22"/>
      <c r="AY2172" s="22"/>
      <c r="BA2172" s="22"/>
      <c r="BB2172" s="22"/>
      <c r="BP2172" s="49"/>
      <c r="BX2172" s="49"/>
    </row>
    <row r="2173" spans="22:76">
      <c r="V2173" s="22"/>
      <c r="W2173" s="22"/>
      <c r="AA2173" s="49"/>
      <c r="AB2173" s="49"/>
      <c r="AF2173" s="49"/>
      <c r="AS2173" s="22"/>
      <c r="AV2173" s="22"/>
      <c r="AX2173" s="22"/>
      <c r="AY2173" s="22"/>
      <c r="BA2173" s="22"/>
      <c r="BB2173" s="22"/>
      <c r="BP2173" s="49"/>
      <c r="BX2173" s="49"/>
    </row>
    <row r="2174" spans="22:76">
      <c r="V2174" s="22"/>
      <c r="W2174" s="22"/>
      <c r="AA2174" s="49"/>
      <c r="AB2174" s="49"/>
      <c r="AF2174" s="49"/>
      <c r="AS2174" s="22"/>
      <c r="AV2174" s="22"/>
      <c r="AX2174" s="22"/>
      <c r="AY2174" s="22"/>
      <c r="BA2174" s="22"/>
      <c r="BB2174" s="22"/>
      <c r="BP2174" s="49"/>
      <c r="BX2174" s="49"/>
    </row>
    <row r="2175" spans="22:76">
      <c r="V2175" s="22"/>
      <c r="W2175" s="22"/>
      <c r="AA2175" s="49"/>
      <c r="AB2175" s="49"/>
      <c r="AF2175" s="49"/>
      <c r="AS2175" s="22"/>
      <c r="AV2175" s="22"/>
      <c r="AX2175" s="22"/>
      <c r="AY2175" s="22"/>
      <c r="BA2175" s="22"/>
      <c r="BB2175" s="22"/>
      <c r="BP2175" s="49"/>
      <c r="BX2175" s="49"/>
    </row>
    <row r="2176" spans="22:76">
      <c r="V2176" s="22"/>
      <c r="W2176" s="22"/>
      <c r="AA2176" s="49"/>
      <c r="AB2176" s="49"/>
      <c r="AF2176" s="49"/>
      <c r="AS2176" s="22"/>
      <c r="AV2176" s="22"/>
      <c r="AX2176" s="22"/>
      <c r="AY2176" s="22"/>
      <c r="BA2176" s="22"/>
      <c r="BB2176" s="22"/>
      <c r="BP2176" s="49"/>
      <c r="BX2176" s="49"/>
    </row>
    <row r="2177" spans="22:76">
      <c r="V2177" s="22"/>
      <c r="W2177" s="22"/>
      <c r="AA2177" s="49"/>
      <c r="AB2177" s="49"/>
      <c r="AF2177" s="49"/>
      <c r="AS2177" s="22"/>
      <c r="AV2177" s="22"/>
      <c r="AX2177" s="22"/>
      <c r="AY2177" s="22"/>
      <c r="BA2177" s="22"/>
      <c r="BB2177" s="22"/>
      <c r="BP2177" s="49"/>
      <c r="BX2177" s="49"/>
    </row>
    <row r="2178" spans="22:76">
      <c r="V2178" s="22"/>
      <c r="W2178" s="22"/>
      <c r="AA2178" s="49"/>
      <c r="AB2178" s="49"/>
      <c r="AF2178" s="49"/>
      <c r="AS2178" s="22"/>
      <c r="AV2178" s="22"/>
      <c r="AX2178" s="22"/>
      <c r="AY2178" s="22"/>
      <c r="BA2178" s="22"/>
      <c r="BB2178" s="22"/>
      <c r="BP2178" s="49"/>
      <c r="BX2178" s="49"/>
    </row>
    <row r="2179" spans="22:76">
      <c r="V2179" s="22"/>
      <c r="W2179" s="22"/>
      <c r="AA2179" s="49"/>
      <c r="AB2179" s="49"/>
      <c r="AF2179" s="49"/>
      <c r="AS2179" s="22"/>
      <c r="AV2179" s="22"/>
      <c r="AX2179" s="22"/>
      <c r="AY2179" s="22"/>
      <c r="BA2179" s="22"/>
      <c r="BB2179" s="22"/>
      <c r="BP2179" s="49"/>
      <c r="BX2179" s="49"/>
    </row>
    <row r="2180" spans="22:76">
      <c r="V2180" s="22"/>
      <c r="W2180" s="22"/>
      <c r="AA2180" s="49"/>
      <c r="AB2180" s="49"/>
      <c r="AF2180" s="49"/>
      <c r="AS2180" s="22"/>
      <c r="AV2180" s="22"/>
      <c r="AX2180" s="22"/>
      <c r="AY2180" s="22"/>
      <c r="BA2180" s="22"/>
      <c r="BB2180" s="22"/>
      <c r="BP2180" s="49"/>
      <c r="BX2180" s="49"/>
    </row>
    <row r="2181" spans="22:76">
      <c r="V2181" s="22"/>
      <c r="W2181" s="22"/>
      <c r="AA2181" s="49"/>
      <c r="AB2181" s="49"/>
      <c r="AF2181" s="49"/>
      <c r="AS2181" s="22"/>
      <c r="AV2181" s="22"/>
      <c r="AX2181" s="22"/>
      <c r="AY2181" s="22"/>
      <c r="BA2181" s="22"/>
      <c r="BB2181" s="22"/>
      <c r="BP2181" s="49"/>
      <c r="BX2181" s="49"/>
    </row>
    <row r="2182" spans="22:76">
      <c r="V2182" s="22"/>
      <c r="W2182" s="22"/>
      <c r="AA2182" s="49"/>
      <c r="AB2182" s="49"/>
      <c r="AF2182" s="49"/>
      <c r="AS2182" s="22"/>
      <c r="AV2182" s="22"/>
      <c r="AX2182" s="22"/>
      <c r="AY2182" s="22"/>
      <c r="BA2182" s="22"/>
      <c r="BB2182" s="22"/>
      <c r="BP2182" s="49"/>
      <c r="BX2182" s="49"/>
    </row>
    <row r="2183" spans="22:76">
      <c r="V2183" s="22"/>
      <c r="W2183" s="22"/>
      <c r="AA2183" s="49"/>
      <c r="AB2183" s="49"/>
      <c r="AF2183" s="49"/>
      <c r="AS2183" s="22"/>
      <c r="AV2183" s="22"/>
      <c r="AX2183" s="22"/>
      <c r="AY2183" s="22"/>
      <c r="BA2183" s="22"/>
      <c r="BB2183" s="22"/>
      <c r="BP2183" s="49"/>
      <c r="BX2183" s="49"/>
    </row>
    <row r="2184" spans="22:76">
      <c r="V2184" s="22"/>
      <c r="W2184" s="22"/>
      <c r="AA2184" s="49"/>
      <c r="AB2184" s="49"/>
      <c r="AF2184" s="49"/>
      <c r="AS2184" s="22"/>
      <c r="AV2184" s="22"/>
      <c r="AX2184" s="22"/>
      <c r="AY2184" s="22"/>
      <c r="BA2184" s="22"/>
      <c r="BB2184" s="22"/>
      <c r="BP2184" s="49"/>
      <c r="BX2184" s="49"/>
    </row>
    <row r="2185" spans="22:76">
      <c r="V2185" s="22"/>
      <c r="W2185" s="22"/>
      <c r="AA2185" s="49"/>
      <c r="AB2185" s="49"/>
      <c r="AF2185" s="49"/>
      <c r="AS2185" s="22"/>
      <c r="AV2185" s="22"/>
      <c r="AX2185" s="22"/>
      <c r="AY2185" s="22"/>
      <c r="BA2185" s="22"/>
      <c r="BB2185" s="22"/>
      <c r="BP2185" s="49"/>
      <c r="BX2185" s="49"/>
    </row>
    <row r="2186" spans="22:76">
      <c r="V2186" s="22"/>
      <c r="W2186" s="22"/>
      <c r="AA2186" s="49"/>
      <c r="AB2186" s="49"/>
      <c r="AF2186" s="49"/>
      <c r="AS2186" s="22"/>
      <c r="AV2186" s="22"/>
      <c r="AX2186" s="22"/>
      <c r="AY2186" s="22"/>
      <c r="BA2186" s="22"/>
      <c r="BB2186" s="22"/>
      <c r="BP2186" s="49"/>
      <c r="BX2186" s="49"/>
    </row>
    <row r="2187" spans="22:76">
      <c r="V2187" s="22"/>
      <c r="W2187" s="22"/>
      <c r="AA2187" s="49"/>
      <c r="AB2187" s="49"/>
      <c r="AF2187" s="49"/>
      <c r="AS2187" s="22"/>
      <c r="AV2187" s="22"/>
      <c r="AX2187" s="22"/>
      <c r="AY2187" s="22"/>
      <c r="BA2187" s="22"/>
      <c r="BB2187" s="22"/>
      <c r="BP2187" s="49"/>
      <c r="BX2187" s="49"/>
    </row>
    <row r="2188" spans="22:76">
      <c r="V2188" s="22"/>
      <c r="W2188" s="22"/>
      <c r="AA2188" s="49"/>
      <c r="AB2188" s="49"/>
      <c r="AF2188" s="49"/>
      <c r="AS2188" s="22"/>
      <c r="AV2188" s="22"/>
      <c r="AX2188" s="22"/>
      <c r="AY2188" s="22"/>
      <c r="BA2188" s="22"/>
      <c r="BB2188" s="22"/>
      <c r="BP2188" s="49"/>
      <c r="BX2188" s="49"/>
    </row>
    <row r="2189" spans="22:76">
      <c r="V2189" s="22"/>
      <c r="W2189" s="22"/>
      <c r="AA2189" s="49"/>
      <c r="AB2189" s="49"/>
      <c r="AF2189" s="49"/>
      <c r="AS2189" s="22"/>
      <c r="AV2189" s="22"/>
      <c r="AX2189" s="22"/>
      <c r="AY2189" s="22"/>
      <c r="BA2189" s="22"/>
      <c r="BB2189" s="22"/>
      <c r="BP2189" s="49"/>
      <c r="BX2189" s="49"/>
    </row>
    <row r="2190" spans="22:76">
      <c r="V2190" s="22"/>
      <c r="W2190" s="22"/>
      <c r="AA2190" s="49"/>
      <c r="AB2190" s="49"/>
      <c r="AF2190" s="49"/>
      <c r="AS2190" s="22"/>
      <c r="AV2190" s="22"/>
      <c r="AX2190" s="22"/>
      <c r="AY2190" s="22"/>
      <c r="BA2190" s="22"/>
      <c r="BB2190" s="22"/>
      <c r="BP2190" s="49"/>
      <c r="BX2190" s="49"/>
    </row>
    <row r="2191" spans="22:76">
      <c r="V2191" s="22"/>
      <c r="W2191" s="22"/>
      <c r="AA2191" s="49"/>
      <c r="AB2191" s="49"/>
      <c r="AF2191" s="49"/>
      <c r="AS2191" s="22"/>
      <c r="AV2191" s="22"/>
      <c r="AX2191" s="22"/>
      <c r="AY2191" s="22"/>
      <c r="BA2191" s="22"/>
      <c r="BB2191" s="22"/>
      <c r="BP2191" s="49"/>
      <c r="BX2191" s="49"/>
    </row>
    <row r="2192" spans="22:76">
      <c r="V2192" s="22"/>
      <c r="W2192" s="22"/>
      <c r="AA2192" s="49"/>
      <c r="AB2192" s="49"/>
      <c r="AF2192" s="49"/>
      <c r="AS2192" s="22"/>
      <c r="AV2192" s="22"/>
      <c r="AX2192" s="22"/>
      <c r="AY2192" s="22"/>
      <c r="BA2192" s="22"/>
      <c r="BB2192" s="22"/>
      <c r="BP2192" s="49"/>
      <c r="BX2192" s="49"/>
    </row>
    <row r="2193" spans="22:76">
      <c r="V2193" s="22"/>
      <c r="W2193" s="22"/>
      <c r="AA2193" s="49"/>
      <c r="AB2193" s="49"/>
      <c r="AF2193" s="49"/>
      <c r="AS2193" s="22"/>
      <c r="AV2193" s="22"/>
      <c r="AX2193" s="22"/>
      <c r="AY2193" s="22"/>
      <c r="BA2193" s="22"/>
      <c r="BB2193" s="22"/>
      <c r="BP2193" s="49"/>
      <c r="BX2193" s="49"/>
    </row>
    <row r="2194" spans="22:76">
      <c r="V2194" s="22"/>
      <c r="W2194" s="22"/>
      <c r="AA2194" s="49"/>
      <c r="AB2194" s="49"/>
      <c r="AF2194" s="49"/>
      <c r="AS2194" s="22"/>
      <c r="AV2194" s="22"/>
      <c r="AX2194" s="22"/>
      <c r="AY2194" s="22"/>
      <c r="BA2194" s="22"/>
      <c r="BB2194" s="22"/>
      <c r="BP2194" s="49"/>
      <c r="BX2194" s="49"/>
    </row>
    <row r="2195" spans="22:76">
      <c r="V2195" s="22"/>
      <c r="W2195" s="22"/>
      <c r="AA2195" s="49"/>
      <c r="AB2195" s="49"/>
      <c r="AF2195" s="49"/>
      <c r="AS2195" s="22"/>
      <c r="AV2195" s="22"/>
      <c r="AX2195" s="22"/>
      <c r="AY2195" s="22"/>
      <c r="BA2195" s="22"/>
      <c r="BB2195" s="22"/>
      <c r="BP2195" s="49"/>
      <c r="BX2195" s="49"/>
    </row>
    <row r="2196" spans="22:76">
      <c r="V2196" s="22"/>
      <c r="W2196" s="22"/>
      <c r="AA2196" s="49"/>
      <c r="AB2196" s="49"/>
      <c r="AF2196" s="49"/>
      <c r="AS2196" s="22"/>
      <c r="AV2196" s="22"/>
      <c r="AX2196" s="22"/>
      <c r="AY2196" s="22"/>
      <c r="BA2196" s="22"/>
      <c r="BB2196" s="22"/>
      <c r="BP2196" s="49"/>
      <c r="BX2196" s="49"/>
    </row>
    <row r="2197" spans="22:76">
      <c r="V2197" s="22"/>
      <c r="W2197" s="22"/>
      <c r="AA2197" s="49"/>
      <c r="AB2197" s="49"/>
      <c r="AF2197" s="49"/>
      <c r="AS2197" s="22"/>
      <c r="AV2197" s="22"/>
      <c r="AX2197" s="22"/>
      <c r="AY2197" s="22"/>
      <c r="BA2197" s="22"/>
      <c r="BB2197" s="22"/>
      <c r="BP2197" s="49"/>
      <c r="BX2197" s="49"/>
    </row>
    <row r="2198" spans="22:76">
      <c r="V2198" s="22"/>
      <c r="W2198" s="22"/>
      <c r="AA2198" s="49"/>
      <c r="AB2198" s="49"/>
      <c r="AF2198" s="49"/>
      <c r="AS2198" s="22"/>
      <c r="AV2198" s="22"/>
      <c r="AX2198" s="22"/>
      <c r="AY2198" s="22"/>
      <c r="BA2198" s="22"/>
      <c r="BB2198" s="22"/>
      <c r="BP2198" s="49"/>
      <c r="BX2198" s="49"/>
    </row>
    <row r="2199" spans="22:76">
      <c r="V2199" s="22"/>
      <c r="W2199" s="22"/>
      <c r="AA2199" s="49"/>
      <c r="AB2199" s="49"/>
      <c r="AF2199" s="49"/>
      <c r="AS2199" s="22"/>
      <c r="AV2199" s="22"/>
      <c r="AX2199" s="22"/>
      <c r="AY2199" s="22"/>
      <c r="BA2199" s="22"/>
      <c r="BB2199" s="22"/>
      <c r="BP2199" s="49"/>
      <c r="BX2199" s="49"/>
    </row>
    <row r="2200" spans="22:76">
      <c r="V2200" s="22"/>
      <c r="W2200" s="22"/>
      <c r="AA2200" s="49"/>
      <c r="AB2200" s="49"/>
      <c r="AF2200" s="49"/>
      <c r="AS2200" s="22"/>
      <c r="AV2200" s="22"/>
      <c r="AX2200" s="22"/>
      <c r="AY2200" s="22"/>
      <c r="BA2200" s="22"/>
      <c r="BB2200" s="22"/>
      <c r="BP2200" s="49"/>
      <c r="BX2200" s="49"/>
    </row>
    <row r="2201" spans="22:76">
      <c r="V2201" s="22"/>
      <c r="W2201" s="22"/>
      <c r="AA2201" s="49"/>
      <c r="AB2201" s="49"/>
      <c r="AF2201" s="49"/>
      <c r="AS2201" s="22"/>
      <c r="AV2201" s="22"/>
      <c r="AX2201" s="22"/>
      <c r="AY2201" s="22"/>
      <c r="BA2201" s="22"/>
      <c r="BB2201" s="22"/>
      <c r="BP2201" s="49"/>
      <c r="BX2201" s="49"/>
    </row>
    <row r="2202" spans="22:76">
      <c r="V2202" s="22"/>
      <c r="W2202" s="22"/>
      <c r="AA2202" s="49"/>
      <c r="AB2202" s="49"/>
      <c r="AF2202" s="49"/>
      <c r="AS2202" s="22"/>
      <c r="AV2202" s="22"/>
      <c r="AX2202" s="22"/>
      <c r="AY2202" s="22"/>
      <c r="BA2202" s="22"/>
      <c r="BB2202" s="22"/>
      <c r="BP2202" s="49"/>
      <c r="BX2202" s="49"/>
    </row>
    <row r="2203" spans="22:76">
      <c r="V2203" s="22"/>
      <c r="W2203" s="22"/>
      <c r="AA2203" s="49"/>
      <c r="AB2203" s="49"/>
      <c r="AF2203" s="49"/>
      <c r="AS2203" s="22"/>
      <c r="AV2203" s="22"/>
      <c r="AX2203" s="22"/>
      <c r="AY2203" s="22"/>
      <c r="BA2203" s="22"/>
      <c r="BB2203" s="22"/>
      <c r="BP2203" s="49"/>
      <c r="BX2203" s="49"/>
    </row>
    <row r="2204" spans="22:76">
      <c r="V2204" s="22"/>
      <c r="W2204" s="22"/>
      <c r="AA2204" s="49"/>
      <c r="AB2204" s="49"/>
      <c r="AF2204" s="49"/>
      <c r="AS2204" s="22"/>
      <c r="AV2204" s="22"/>
      <c r="AX2204" s="22"/>
      <c r="AY2204" s="22"/>
      <c r="BA2204" s="22"/>
      <c r="BB2204" s="22"/>
      <c r="BP2204" s="49"/>
      <c r="BX2204" s="49"/>
    </row>
    <row r="2205" spans="22:76">
      <c r="V2205" s="22"/>
      <c r="W2205" s="22"/>
      <c r="AA2205" s="49"/>
      <c r="AB2205" s="49"/>
      <c r="AF2205" s="49"/>
      <c r="AS2205" s="22"/>
      <c r="AV2205" s="22"/>
      <c r="AX2205" s="22"/>
      <c r="AY2205" s="22"/>
      <c r="BA2205" s="22"/>
      <c r="BB2205" s="22"/>
      <c r="BP2205" s="49"/>
      <c r="BX2205" s="49"/>
    </row>
    <row r="2206" spans="22:76">
      <c r="V2206" s="22"/>
      <c r="W2206" s="22"/>
      <c r="AA2206" s="49"/>
      <c r="AB2206" s="49"/>
      <c r="AF2206" s="49"/>
      <c r="AS2206" s="22"/>
      <c r="AV2206" s="22"/>
      <c r="AX2206" s="22"/>
      <c r="AY2206" s="22"/>
      <c r="BA2206" s="22"/>
      <c r="BB2206" s="22"/>
      <c r="BP2206" s="49"/>
      <c r="BX2206" s="49"/>
    </row>
    <row r="2207" spans="22:76">
      <c r="V2207" s="22"/>
      <c r="W2207" s="22"/>
      <c r="AA2207" s="49"/>
      <c r="AB2207" s="49"/>
      <c r="AF2207" s="49"/>
      <c r="AS2207" s="22"/>
      <c r="AV2207" s="22"/>
      <c r="AX2207" s="22"/>
      <c r="AY2207" s="22"/>
      <c r="BA2207" s="22"/>
      <c r="BB2207" s="22"/>
      <c r="BP2207" s="49"/>
      <c r="BX2207" s="49"/>
    </row>
    <row r="2208" spans="22:76">
      <c r="V2208" s="22"/>
      <c r="W2208" s="22"/>
      <c r="AA2208" s="49"/>
      <c r="AB2208" s="49"/>
      <c r="AF2208" s="49"/>
      <c r="AS2208" s="22"/>
      <c r="AV2208" s="22"/>
      <c r="AX2208" s="22"/>
      <c r="AY2208" s="22"/>
      <c r="BA2208" s="22"/>
      <c r="BB2208" s="22"/>
      <c r="BP2208" s="49"/>
      <c r="BX2208" s="49"/>
    </row>
    <row r="2209" spans="22:76">
      <c r="V2209" s="22"/>
      <c r="W2209" s="22"/>
      <c r="AA2209" s="49"/>
      <c r="AB2209" s="49"/>
      <c r="AF2209" s="49"/>
      <c r="AS2209" s="22"/>
      <c r="AV2209" s="22"/>
      <c r="AX2209" s="22"/>
      <c r="AY2209" s="22"/>
      <c r="BA2209" s="22"/>
      <c r="BB2209" s="22"/>
      <c r="BP2209" s="49"/>
      <c r="BX2209" s="49"/>
    </row>
    <row r="2210" spans="22:76">
      <c r="V2210" s="22"/>
      <c r="W2210" s="22"/>
      <c r="AA2210" s="49"/>
      <c r="AB2210" s="49"/>
      <c r="AF2210" s="49"/>
      <c r="AS2210" s="22"/>
      <c r="AV2210" s="22"/>
      <c r="AX2210" s="22"/>
      <c r="AY2210" s="22"/>
      <c r="BA2210" s="22"/>
      <c r="BB2210" s="22"/>
      <c r="BP2210" s="49"/>
      <c r="BX2210" s="49"/>
    </row>
    <row r="2211" spans="22:76">
      <c r="V2211" s="22"/>
      <c r="W2211" s="22"/>
      <c r="AA2211" s="49"/>
      <c r="AB2211" s="49"/>
      <c r="AF2211" s="49"/>
      <c r="AS2211" s="22"/>
      <c r="AV2211" s="22"/>
      <c r="AX2211" s="22"/>
      <c r="AY2211" s="22"/>
      <c r="BA2211" s="22"/>
      <c r="BB2211" s="22"/>
      <c r="BP2211" s="49"/>
      <c r="BX2211" s="49"/>
    </row>
    <row r="2212" spans="22:76">
      <c r="V2212" s="22"/>
      <c r="W2212" s="22"/>
      <c r="AA2212" s="49"/>
      <c r="AB2212" s="49"/>
      <c r="AF2212" s="49"/>
      <c r="AS2212" s="22"/>
      <c r="AV2212" s="22"/>
      <c r="AX2212" s="22"/>
      <c r="AY2212" s="22"/>
      <c r="BA2212" s="22"/>
      <c r="BB2212" s="22"/>
      <c r="BP2212" s="49"/>
      <c r="BX2212" s="49"/>
    </row>
    <row r="2213" spans="22:76">
      <c r="V2213" s="22"/>
      <c r="W2213" s="22"/>
      <c r="AA2213" s="49"/>
      <c r="AB2213" s="49"/>
      <c r="AF2213" s="49"/>
      <c r="AS2213" s="22"/>
      <c r="AV2213" s="22"/>
      <c r="AX2213" s="22"/>
      <c r="AY2213" s="22"/>
      <c r="BA2213" s="22"/>
      <c r="BB2213" s="22"/>
      <c r="BP2213" s="49"/>
      <c r="BX2213" s="49"/>
    </row>
    <row r="2214" spans="22:76">
      <c r="V2214" s="22"/>
      <c r="W2214" s="22"/>
      <c r="AA2214" s="49"/>
      <c r="AB2214" s="49"/>
      <c r="AF2214" s="49"/>
      <c r="AS2214" s="22"/>
      <c r="AV2214" s="22"/>
      <c r="AX2214" s="22"/>
      <c r="AY2214" s="22"/>
      <c r="BA2214" s="22"/>
      <c r="BB2214" s="22"/>
      <c r="BP2214" s="49"/>
      <c r="BX2214" s="49"/>
    </row>
    <row r="2215" spans="22:76">
      <c r="V2215" s="22"/>
      <c r="W2215" s="22"/>
      <c r="AA2215" s="49"/>
      <c r="AB2215" s="49"/>
      <c r="AF2215" s="49"/>
      <c r="AS2215" s="22"/>
      <c r="AV2215" s="22"/>
      <c r="AX2215" s="22"/>
      <c r="AY2215" s="22"/>
      <c r="BA2215" s="22"/>
      <c r="BB2215" s="22"/>
      <c r="BP2215" s="49"/>
      <c r="BX2215" s="49"/>
    </row>
    <row r="2216" spans="22:76">
      <c r="V2216" s="22"/>
      <c r="W2216" s="22"/>
      <c r="AA2216" s="49"/>
      <c r="AB2216" s="49"/>
      <c r="AF2216" s="49"/>
      <c r="AS2216" s="22"/>
      <c r="AV2216" s="22"/>
      <c r="AX2216" s="22"/>
      <c r="AY2216" s="22"/>
      <c r="BA2216" s="22"/>
      <c r="BB2216" s="22"/>
      <c r="BP2216" s="49"/>
      <c r="BX2216" s="49"/>
    </row>
    <row r="2217" spans="22:76">
      <c r="V2217" s="22"/>
      <c r="W2217" s="22"/>
      <c r="AA2217" s="49"/>
      <c r="AB2217" s="49"/>
      <c r="AF2217" s="49"/>
      <c r="AS2217" s="22"/>
      <c r="AV2217" s="22"/>
      <c r="AX2217" s="22"/>
      <c r="AY2217" s="22"/>
      <c r="BA2217" s="22"/>
      <c r="BB2217" s="22"/>
      <c r="BP2217" s="49"/>
      <c r="BX2217" s="49"/>
    </row>
    <row r="2218" spans="22:76">
      <c r="V2218" s="22"/>
      <c r="W2218" s="22"/>
      <c r="AA2218" s="49"/>
      <c r="AB2218" s="49"/>
      <c r="AF2218" s="49"/>
      <c r="AS2218" s="22"/>
      <c r="AV2218" s="22"/>
      <c r="AX2218" s="22"/>
      <c r="AY2218" s="22"/>
      <c r="BA2218" s="22"/>
      <c r="BB2218" s="22"/>
      <c r="BP2218" s="49"/>
      <c r="BX2218" s="49"/>
    </row>
    <row r="2219" spans="22:76">
      <c r="V2219" s="22"/>
      <c r="W2219" s="22"/>
      <c r="AA2219" s="49"/>
      <c r="AB2219" s="49"/>
      <c r="AF2219" s="49"/>
      <c r="AS2219" s="22"/>
      <c r="AV2219" s="22"/>
      <c r="AX2219" s="22"/>
      <c r="AY2219" s="22"/>
      <c r="BA2219" s="22"/>
      <c r="BB2219" s="22"/>
      <c r="BP2219" s="49"/>
      <c r="BX2219" s="49"/>
    </row>
    <row r="2220" spans="22:76">
      <c r="V2220" s="22"/>
      <c r="W2220" s="22"/>
      <c r="AA2220" s="49"/>
      <c r="AB2220" s="49"/>
      <c r="AF2220" s="49"/>
      <c r="AS2220" s="22"/>
      <c r="AV2220" s="22"/>
      <c r="AX2220" s="22"/>
      <c r="AY2220" s="22"/>
      <c r="BA2220" s="22"/>
      <c r="BB2220" s="22"/>
      <c r="BP2220" s="49"/>
      <c r="BX2220" s="49"/>
    </row>
    <row r="2221" spans="22:76">
      <c r="V2221" s="22"/>
      <c r="W2221" s="22"/>
      <c r="AA2221" s="49"/>
      <c r="AB2221" s="49"/>
      <c r="AF2221" s="49"/>
      <c r="AS2221" s="22"/>
      <c r="AV2221" s="22"/>
      <c r="AX2221" s="22"/>
      <c r="AY2221" s="22"/>
      <c r="BA2221" s="22"/>
      <c r="BB2221" s="22"/>
      <c r="BP2221" s="49"/>
      <c r="BX2221" s="49"/>
    </row>
    <row r="2222" spans="22:76">
      <c r="V2222" s="22"/>
      <c r="W2222" s="22"/>
      <c r="AA2222" s="49"/>
      <c r="AB2222" s="49"/>
      <c r="AF2222" s="49"/>
      <c r="AS2222" s="22"/>
      <c r="AV2222" s="22"/>
      <c r="AX2222" s="22"/>
      <c r="AY2222" s="22"/>
      <c r="BA2222" s="22"/>
      <c r="BB2222" s="22"/>
      <c r="BP2222" s="49"/>
      <c r="BX2222" s="49"/>
    </row>
    <row r="2223" spans="22:76">
      <c r="V2223" s="22"/>
      <c r="W2223" s="22"/>
      <c r="AA2223" s="49"/>
      <c r="AB2223" s="49"/>
      <c r="AF2223" s="49"/>
      <c r="AS2223" s="22"/>
      <c r="AV2223" s="22"/>
      <c r="AX2223" s="22"/>
      <c r="AY2223" s="22"/>
      <c r="BA2223" s="22"/>
      <c r="BB2223" s="22"/>
      <c r="BP2223" s="49"/>
      <c r="BX2223" s="49"/>
    </row>
    <row r="2224" spans="22:76">
      <c r="V2224" s="22"/>
      <c r="W2224" s="22"/>
      <c r="AA2224" s="49"/>
      <c r="AB2224" s="49"/>
      <c r="AF2224" s="49"/>
      <c r="AS2224" s="22"/>
      <c r="AV2224" s="22"/>
      <c r="AX2224" s="22"/>
      <c r="AY2224" s="22"/>
      <c r="BA2224" s="22"/>
      <c r="BB2224" s="22"/>
      <c r="BP2224" s="49"/>
      <c r="BX2224" s="49"/>
    </row>
    <row r="2225" spans="22:76">
      <c r="V2225" s="22"/>
      <c r="W2225" s="22"/>
      <c r="AA2225" s="49"/>
      <c r="AB2225" s="49"/>
      <c r="AF2225" s="49"/>
      <c r="AS2225" s="22"/>
      <c r="AV2225" s="22"/>
      <c r="AX2225" s="22"/>
      <c r="AY2225" s="22"/>
      <c r="BA2225" s="22"/>
      <c r="BB2225" s="22"/>
      <c r="BP2225" s="49"/>
      <c r="BX2225" s="49"/>
    </row>
    <row r="2226" spans="22:76">
      <c r="V2226" s="22"/>
      <c r="W2226" s="22"/>
      <c r="AA2226" s="49"/>
      <c r="AB2226" s="49"/>
      <c r="AF2226" s="49"/>
      <c r="AS2226" s="22"/>
      <c r="AV2226" s="22"/>
      <c r="AX2226" s="22"/>
      <c r="AY2226" s="22"/>
      <c r="BA2226" s="22"/>
      <c r="BB2226" s="22"/>
      <c r="BP2226" s="49"/>
      <c r="BX2226" s="49"/>
    </row>
    <row r="2227" spans="22:76">
      <c r="V2227" s="22"/>
      <c r="W2227" s="22"/>
      <c r="AA2227" s="49"/>
      <c r="AB2227" s="49"/>
      <c r="AF2227" s="49"/>
      <c r="AS2227" s="22"/>
      <c r="AV2227" s="22"/>
      <c r="AX2227" s="22"/>
      <c r="AY2227" s="22"/>
      <c r="BA2227" s="22"/>
      <c r="BB2227" s="22"/>
      <c r="BP2227" s="49"/>
      <c r="BX2227" s="49"/>
    </row>
    <row r="2228" spans="22:76">
      <c r="V2228" s="22"/>
      <c r="W2228" s="22"/>
      <c r="AA2228" s="49"/>
      <c r="AB2228" s="49"/>
      <c r="AF2228" s="49"/>
      <c r="AS2228" s="22"/>
      <c r="AV2228" s="22"/>
      <c r="AX2228" s="22"/>
      <c r="AY2228" s="22"/>
      <c r="BA2228" s="22"/>
      <c r="BB2228" s="22"/>
      <c r="BP2228" s="49"/>
      <c r="BX2228" s="49"/>
    </row>
    <row r="2229" spans="22:76">
      <c r="V2229" s="22"/>
      <c r="W2229" s="22"/>
      <c r="AA2229" s="49"/>
      <c r="AB2229" s="49"/>
      <c r="AF2229" s="49"/>
      <c r="AS2229" s="22"/>
      <c r="AV2229" s="22"/>
      <c r="AX2229" s="22"/>
      <c r="AY2229" s="22"/>
      <c r="BA2229" s="22"/>
      <c r="BB2229" s="22"/>
      <c r="BP2229" s="49"/>
      <c r="BX2229" s="49"/>
    </row>
    <row r="2230" spans="22:76">
      <c r="V2230" s="22"/>
      <c r="W2230" s="22"/>
      <c r="AA2230" s="49"/>
      <c r="AB2230" s="49"/>
      <c r="AF2230" s="49"/>
      <c r="AS2230" s="22"/>
      <c r="AV2230" s="22"/>
      <c r="AX2230" s="22"/>
      <c r="AY2230" s="22"/>
      <c r="BA2230" s="22"/>
      <c r="BB2230" s="22"/>
      <c r="BP2230" s="49"/>
      <c r="BX2230" s="49"/>
    </row>
    <row r="2231" spans="22:76">
      <c r="V2231" s="22"/>
      <c r="W2231" s="22"/>
      <c r="AA2231" s="49"/>
      <c r="AB2231" s="49"/>
      <c r="AF2231" s="49"/>
      <c r="AS2231" s="22"/>
      <c r="AV2231" s="22"/>
      <c r="AX2231" s="22"/>
      <c r="AY2231" s="22"/>
      <c r="BA2231" s="22"/>
      <c r="BB2231" s="22"/>
      <c r="BP2231" s="49"/>
      <c r="BX2231" s="49"/>
    </row>
    <row r="2232" spans="22:76">
      <c r="V2232" s="22"/>
      <c r="W2232" s="22"/>
      <c r="AA2232" s="49"/>
      <c r="AB2232" s="49"/>
      <c r="AF2232" s="49"/>
      <c r="AS2232" s="22"/>
      <c r="AV2232" s="22"/>
      <c r="AX2232" s="22"/>
      <c r="AY2232" s="22"/>
      <c r="BA2232" s="22"/>
      <c r="BB2232" s="22"/>
      <c r="BP2232" s="49"/>
      <c r="BX2232" s="49"/>
    </row>
    <row r="2233" spans="22:76">
      <c r="V2233" s="22"/>
      <c r="W2233" s="22"/>
      <c r="AA2233" s="49"/>
      <c r="AB2233" s="49"/>
      <c r="AF2233" s="49"/>
      <c r="AS2233" s="22"/>
      <c r="AV2233" s="22"/>
      <c r="AX2233" s="22"/>
      <c r="AY2233" s="22"/>
      <c r="BA2233" s="22"/>
      <c r="BB2233" s="22"/>
      <c r="BP2233" s="49"/>
      <c r="BX2233" s="49"/>
    </row>
    <row r="2234" spans="22:76">
      <c r="V2234" s="22"/>
      <c r="W2234" s="22"/>
      <c r="AA2234" s="49"/>
      <c r="AB2234" s="49"/>
      <c r="AF2234" s="49"/>
      <c r="AS2234" s="22"/>
      <c r="AV2234" s="22"/>
      <c r="AX2234" s="22"/>
      <c r="AY2234" s="22"/>
      <c r="BA2234" s="22"/>
      <c r="BB2234" s="22"/>
      <c r="BP2234" s="49"/>
      <c r="BX2234" s="49"/>
    </row>
    <row r="2235" spans="22:76">
      <c r="V2235" s="22"/>
      <c r="W2235" s="22"/>
      <c r="AA2235" s="49"/>
      <c r="AB2235" s="49"/>
      <c r="AF2235" s="49"/>
      <c r="AS2235" s="22"/>
      <c r="AV2235" s="22"/>
      <c r="AX2235" s="22"/>
      <c r="AY2235" s="22"/>
      <c r="BA2235" s="22"/>
      <c r="BB2235" s="22"/>
      <c r="BP2235" s="49"/>
      <c r="BX2235" s="49"/>
    </row>
    <row r="2236" spans="22:76">
      <c r="V2236" s="22"/>
      <c r="W2236" s="22"/>
      <c r="AA2236" s="49"/>
      <c r="AB2236" s="49"/>
      <c r="AF2236" s="49"/>
      <c r="AS2236" s="22"/>
      <c r="AV2236" s="22"/>
      <c r="AX2236" s="22"/>
      <c r="AY2236" s="22"/>
      <c r="BA2236" s="22"/>
      <c r="BB2236" s="22"/>
      <c r="BP2236" s="49"/>
      <c r="BX2236" s="49"/>
    </row>
    <row r="2237" spans="22:76">
      <c r="V2237" s="22"/>
      <c r="W2237" s="22"/>
      <c r="AA2237" s="49"/>
      <c r="AB2237" s="49"/>
      <c r="AF2237" s="49"/>
      <c r="AS2237" s="22"/>
      <c r="AV2237" s="22"/>
      <c r="AX2237" s="22"/>
      <c r="AY2237" s="22"/>
      <c r="BA2237" s="22"/>
      <c r="BB2237" s="22"/>
      <c r="BP2237" s="49"/>
      <c r="BX2237" s="49"/>
    </row>
    <row r="2238" spans="22:76">
      <c r="V2238" s="22"/>
      <c r="W2238" s="22"/>
      <c r="AA2238" s="49"/>
      <c r="AB2238" s="49"/>
      <c r="AF2238" s="49"/>
      <c r="AS2238" s="22"/>
      <c r="AV2238" s="22"/>
      <c r="AX2238" s="22"/>
      <c r="AY2238" s="22"/>
      <c r="BA2238" s="22"/>
      <c r="BB2238" s="22"/>
      <c r="BP2238" s="49"/>
      <c r="BX2238" s="49"/>
    </row>
    <row r="2239" spans="22:76">
      <c r="V2239" s="22"/>
      <c r="W2239" s="22"/>
      <c r="AA2239" s="49"/>
      <c r="AB2239" s="49"/>
      <c r="AF2239" s="49"/>
      <c r="AS2239" s="22"/>
      <c r="AV2239" s="22"/>
      <c r="AX2239" s="22"/>
      <c r="AY2239" s="22"/>
      <c r="BA2239" s="22"/>
      <c r="BB2239" s="22"/>
      <c r="BP2239" s="49"/>
      <c r="BX2239" s="49"/>
    </row>
    <row r="2240" spans="22:76">
      <c r="V2240" s="22"/>
      <c r="W2240" s="22"/>
      <c r="AA2240" s="49"/>
      <c r="AB2240" s="49"/>
      <c r="AF2240" s="49"/>
      <c r="AS2240" s="22"/>
      <c r="AV2240" s="22"/>
      <c r="AX2240" s="22"/>
      <c r="AY2240" s="22"/>
      <c r="BA2240" s="22"/>
      <c r="BB2240" s="22"/>
      <c r="BP2240" s="49"/>
      <c r="BX2240" s="49"/>
    </row>
    <row r="2241" spans="22:76">
      <c r="V2241" s="22"/>
      <c r="W2241" s="22"/>
      <c r="AA2241" s="49"/>
      <c r="AB2241" s="49"/>
      <c r="AF2241" s="49"/>
      <c r="AS2241" s="22"/>
      <c r="AV2241" s="22"/>
      <c r="AX2241" s="22"/>
      <c r="AY2241" s="22"/>
      <c r="BA2241" s="22"/>
      <c r="BB2241" s="22"/>
      <c r="BP2241" s="49"/>
      <c r="BX2241" s="49"/>
    </row>
    <row r="2242" spans="22:76">
      <c r="V2242" s="22"/>
      <c r="W2242" s="22"/>
      <c r="AA2242" s="49"/>
      <c r="AB2242" s="49"/>
      <c r="AF2242" s="49"/>
      <c r="AS2242" s="22"/>
      <c r="AV2242" s="22"/>
      <c r="AX2242" s="22"/>
      <c r="AY2242" s="22"/>
      <c r="BA2242" s="22"/>
      <c r="BB2242" s="22"/>
      <c r="BP2242" s="49"/>
      <c r="BX2242" s="49"/>
    </row>
    <row r="2243" spans="22:76">
      <c r="V2243" s="22"/>
      <c r="W2243" s="22"/>
      <c r="AA2243" s="49"/>
      <c r="AB2243" s="49"/>
      <c r="AF2243" s="49"/>
      <c r="AS2243" s="22"/>
      <c r="AV2243" s="22"/>
      <c r="AX2243" s="22"/>
      <c r="AY2243" s="22"/>
      <c r="BA2243" s="22"/>
      <c r="BB2243" s="22"/>
      <c r="BP2243" s="49"/>
      <c r="BX2243" s="49"/>
    </row>
    <row r="2244" spans="22:76">
      <c r="V2244" s="22"/>
      <c r="W2244" s="22"/>
      <c r="AA2244" s="49"/>
      <c r="AB2244" s="49"/>
      <c r="AF2244" s="49"/>
      <c r="AS2244" s="22"/>
      <c r="AV2244" s="22"/>
      <c r="AX2244" s="22"/>
      <c r="AY2244" s="22"/>
      <c r="BA2244" s="22"/>
      <c r="BB2244" s="22"/>
      <c r="BP2244" s="49"/>
      <c r="BX2244" s="49"/>
    </row>
    <row r="2245" spans="22:76">
      <c r="V2245" s="22"/>
      <c r="W2245" s="22"/>
      <c r="AA2245" s="49"/>
      <c r="AB2245" s="49"/>
      <c r="AF2245" s="49"/>
      <c r="AS2245" s="22"/>
      <c r="AV2245" s="22"/>
      <c r="AX2245" s="22"/>
      <c r="AY2245" s="22"/>
      <c r="BA2245" s="22"/>
      <c r="BB2245" s="22"/>
      <c r="BP2245" s="49"/>
      <c r="BX2245" s="49"/>
    </row>
    <row r="2246" spans="22:76">
      <c r="V2246" s="22"/>
      <c r="W2246" s="22"/>
      <c r="AA2246" s="49"/>
      <c r="AB2246" s="49"/>
      <c r="AF2246" s="49"/>
      <c r="AS2246" s="22"/>
      <c r="AV2246" s="22"/>
      <c r="AX2246" s="22"/>
      <c r="AY2246" s="22"/>
      <c r="BA2246" s="22"/>
      <c r="BB2246" s="22"/>
      <c r="BP2246" s="49"/>
      <c r="BX2246" s="49"/>
    </row>
    <row r="2247" spans="22:76">
      <c r="V2247" s="22"/>
      <c r="W2247" s="22"/>
      <c r="AA2247" s="49"/>
      <c r="AB2247" s="49"/>
      <c r="AF2247" s="49"/>
      <c r="AS2247" s="22"/>
      <c r="AV2247" s="22"/>
      <c r="AX2247" s="22"/>
      <c r="AY2247" s="22"/>
      <c r="BA2247" s="22"/>
      <c r="BB2247" s="22"/>
      <c r="BP2247" s="49"/>
      <c r="BX2247" s="49"/>
    </row>
    <row r="2248" spans="22:76">
      <c r="V2248" s="22"/>
      <c r="W2248" s="22"/>
      <c r="AA2248" s="49"/>
      <c r="AB2248" s="49"/>
      <c r="AF2248" s="49"/>
      <c r="AS2248" s="22"/>
      <c r="AV2248" s="22"/>
      <c r="AX2248" s="22"/>
      <c r="AY2248" s="22"/>
      <c r="BA2248" s="22"/>
      <c r="BB2248" s="22"/>
      <c r="BP2248" s="49"/>
      <c r="BX2248" s="49"/>
    </row>
    <row r="2249" spans="22:76">
      <c r="V2249" s="22"/>
      <c r="W2249" s="22"/>
      <c r="AA2249" s="49"/>
      <c r="AB2249" s="49"/>
      <c r="AF2249" s="49"/>
      <c r="AS2249" s="22"/>
      <c r="AV2249" s="22"/>
      <c r="AX2249" s="22"/>
      <c r="AY2249" s="22"/>
      <c r="BA2249" s="22"/>
      <c r="BB2249" s="22"/>
      <c r="BP2249" s="49"/>
      <c r="BX2249" s="49"/>
    </row>
    <row r="2250" spans="22:76">
      <c r="V2250" s="22"/>
      <c r="W2250" s="22"/>
      <c r="AA2250" s="49"/>
      <c r="AB2250" s="49"/>
      <c r="AF2250" s="49"/>
      <c r="AS2250" s="22"/>
      <c r="AV2250" s="22"/>
      <c r="AX2250" s="22"/>
      <c r="AY2250" s="22"/>
      <c r="BA2250" s="22"/>
      <c r="BB2250" s="22"/>
      <c r="BP2250" s="49"/>
      <c r="BX2250" s="49"/>
    </row>
    <row r="2251" spans="22:76">
      <c r="V2251" s="22"/>
      <c r="W2251" s="22"/>
      <c r="AA2251" s="49"/>
      <c r="AB2251" s="49"/>
      <c r="AF2251" s="49"/>
      <c r="AS2251" s="22"/>
      <c r="AV2251" s="22"/>
      <c r="AX2251" s="22"/>
      <c r="AY2251" s="22"/>
      <c r="BA2251" s="22"/>
      <c r="BB2251" s="22"/>
      <c r="BP2251" s="49"/>
      <c r="BX2251" s="49"/>
    </row>
    <row r="2252" spans="22:76">
      <c r="V2252" s="22"/>
      <c r="W2252" s="22"/>
      <c r="AA2252" s="49"/>
      <c r="AB2252" s="49"/>
      <c r="AF2252" s="49"/>
      <c r="AS2252" s="22"/>
      <c r="AV2252" s="22"/>
      <c r="AX2252" s="22"/>
      <c r="AY2252" s="22"/>
      <c r="BA2252" s="22"/>
      <c r="BB2252" s="22"/>
      <c r="BP2252" s="49"/>
      <c r="BX2252" s="49"/>
    </row>
    <row r="2253" spans="22:76">
      <c r="V2253" s="22"/>
      <c r="W2253" s="22"/>
      <c r="AA2253" s="49"/>
      <c r="AB2253" s="49"/>
      <c r="AF2253" s="49"/>
      <c r="AS2253" s="22"/>
      <c r="AV2253" s="22"/>
      <c r="AX2253" s="22"/>
      <c r="AY2253" s="22"/>
      <c r="BA2253" s="22"/>
      <c r="BB2253" s="22"/>
      <c r="BP2253" s="49"/>
      <c r="BX2253" s="49"/>
    </row>
    <row r="2254" spans="22:76">
      <c r="V2254" s="22"/>
      <c r="W2254" s="22"/>
      <c r="AA2254" s="49"/>
      <c r="AB2254" s="49"/>
      <c r="AF2254" s="49"/>
      <c r="AS2254" s="22"/>
      <c r="AV2254" s="22"/>
      <c r="AX2254" s="22"/>
      <c r="AY2254" s="22"/>
      <c r="BA2254" s="22"/>
      <c r="BB2254" s="22"/>
      <c r="BP2254" s="49"/>
      <c r="BX2254" s="49"/>
    </row>
    <row r="2255" spans="22:76">
      <c r="V2255" s="22"/>
      <c r="W2255" s="22"/>
      <c r="AA2255" s="49"/>
      <c r="AB2255" s="49"/>
      <c r="AF2255" s="49"/>
      <c r="AS2255" s="22"/>
      <c r="AV2255" s="22"/>
      <c r="AX2255" s="22"/>
      <c r="AY2255" s="22"/>
      <c r="BA2255" s="22"/>
      <c r="BB2255" s="22"/>
      <c r="BP2255" s="49"/>
      <c r="BX2255" s="49"/>
    </row>
    <row r="2256" spans="22:76">
      <c r="V2256" s="22"/>
      <c r="W2256" s="22"/>
      <c r="AA2256" s="49"/>
      <c r="AB2256" s="49"/>
      <c r="AF2256" s="49"/>
      <c r="AS2256" s="22"/>
      <c r="AV2256" s="22"/>
      <c r="AX2256" s="22"/>
      <c r="AY2256" s="22"/>
      <c r="BA2256" s="22"/>
      <c r="BB2256" s="22"/>
      <c r="BP2256" s="49"/>
      <c r="BX2256" s="49"/>
    </row>
    <row r="2257" spans="22:76">
      <c r="V2257" s="22"/>
      <c r="W2257" s="22"/>
      <c r="AA2257" s="49"/>
      <c r="AB2257" s="49"/>
      <c r="AF2257" s="49"/>
      <c r="AS2257" s="22"/>
      <c r="AV2257" s="22"/>
      <c r="AX2257" s="22"/>
      <c r="AY2257" s="22"/>
      <c r="BA2257" s="22"/>
      <c r="BB2257" s="22"/>
      <c r="BP2257" s="49"/>
      <c r="BX2257" s="49"/>
    </row>
    <row r="2258" spans="22:76">
      <c r="V2258" s="22"/>
      <c r="W2258" s="22"/>
      <c r="AA2258" s="49"/>
      <c r="AB2258" s="49"/>
      <c r="AF2258" s="49"/>
      <c r="AS2258" s="22"/>
      <c r="AV2258" s="22"/>
      <c r="AX2258" s="22"/>
      <c r="AY2258" s="22"/>
      <c r="BA2258" s="22"/>
      <c r="BB2258" s="22"/>
      <c r="BP2258" s="49"/>
      <c r="BX2258" s="49"/>
    </row>
    <row r="2259" spans="22:76">
      <c r="V2259" s="22"/>
      <c r="W2259" s="22"/>
      <c r="AA2259" s="49"/>
      <c r="AB2259" s="49"/>
      <c r="AF2259" s="49"/>
      <c r="AS2259" s="22"/>
      <c r="AV2259" s="22"/>
      <c r="AX2259" s="22"/>
      <c r="AY2259" s="22"/>
      <c r="BA2259" s="22"/>
      <c r="BB2259" s="22"/>
      <c r="BP2259" s="49"/>
      <c r="BX2259" s="49"/>
    </row>
    <row r="2260" spans="22:76">
      <c r="V2260" s="22"/>
      <c r="W2260" s="22"/>
      <c r="AA2260" s="49"/>
      <c r="AB2260" s="49"/>
      <c r="AF2260" s="49"/>
      <c r="AS2260" s="22"/>
      <c r="AV2260" s="22"/>
      <c r="AX2260" s="22"/>
      <c r="AY2260" s="22"/>
      <c r="BA2260" s="22"/>
      <c r="BB2260" s="22"/>
      <c r="BP2260" s="49"/>
      <c r="BX2260" s="49"/>
    </row>
    <row r="2261" spans="22:76">
      <c r="V2261" s="22"/>
      <c r="W2261" s="22"/>
      <c r="AA2261" s="49"/>
      <c r="AB2261" s="49"/>
      <c r="AF2261" s="49"/>
      <c r="AS2261" s="22"/>
      <c r="AV2261" s="22"/>
      <c r="AX2261" s="22"/>
      <c r="AY2261" s="22"/>
      <c r="BA2261" s="22"/>
      <c r="BB2261" s="22"/>
      <c r="BP2261" s="49"/>
      <c r="BX2261" s="49"/>
    </row>
    <row r="2262" spans="22:76">
      <c r="V2262" s="22"/>
      <c r="W2262" s="22"/>
      <c r="AA2262" s="49"/>
      <c r="AB2262" s="49"/>
      <c r="AF2262" s="49"/>
      <c r="AS2262" s="22"/>
      <c r="AV2262" s="22"/>
      <c r="AX2262" s="22"/>
      <c r="AY2262" s="22"/>
      <c r="BA2262" s="22"/>
      <c r="BB2262" s="22"/>
      <c r="BP2262" s="49"/>
      <c r="BX2262" s="49"/>
    </row>
    <row r="2263" spans="22:76">
      <c r="V2263" s="22"/>
      <c r="W2263" s="22"/>
      <c r="AA2263" s="49"/>
      <c r="AB2263" s="49"/>
      <c r="AF2263" s="49"/>
      <c r="AS2263" s="22"/>
      <c r="AV2263" s="22"/>
      <c r="AX2263" s="22"/>
      <c r="AY2263" s="22"/>
      <c r="BA2263" s="22"/>
      <c r="BB2263" s="22"/>
      <c r="BP2263" s="49"/>
      <c r="BX2263" s="49"/>
    </row>
    <row r="2264" spans="22:76">
      <c r="V2264" s="22"/>
      <c r="W2264" s="22"/>
      <c r="AA2264" s="49"/>
      <c r="AB2264" s="49"/>
      <c r="AF2264" s="49"/>
      <c r="AS2264" s="22"/>
      <c r="AV2264" s="22"/>
      <c r="AX2264" s="22"/>
      <c r="AY2264" s="22"/>
      <c r="BA2264" s="22"/>
      <c r="BB2264" s="22"/>
      <c r="BP2264" s="49"/>
      <c r="BX2264" s="49"/>
    </row>
    <row r="2265" spans="22:76">
      <c r="V2265" s="22"/>
      <c r="W2265" s="22"/>
      <c r="AA2265" s="49"/>
      <c r="AB2265" s="49"/>
      <c r="AF2265" s="49"/>
      <c r="AS2265" s="22"/>
      <c r="AV2265" s="22"/>
      <c r="AX2265" s="22"/>
      <c r="AY2265" s="22"/>
      <c r="BA2265" s="22"/>
      <c r="BB2265" s="22"/>
      <c r="BP2265" s="49"/>
      <c r="BX2265" s="49"/>
    </row>
    <row r="2266" spans="22:76">
      <c r="V2266" s="22"/>
      <c r="W2266" s="22"/>
      <c r="AA2266" s="49"/>
      <c r="AB2266" s="49"/>
      <c r="AF2266" s="49"/>
      <c r="AS2266" s="22"/>
      <c r="AV2266" s="22"/>
      <c r="AX2266" s="22"/>
      <c r="AY2266" s="22"/>
      <c r="BA2266" s="22"/>
      <c r="BB2266" s="22"/>
      <c r="BP2266" s="49"/>
      <c r="BX2266" s="49"/>
    </row>
    <row r="2267" spans="22:76">
      <c r="V2267" s="22"/>
      <c r="W2267" s="22"/>
      <c r="AA2267" s="49"/>
      <c r="AB2267" s="49"/>
      <c r="AF2267" s="49"/>
      <c r="AS2267" s="22"/>
      <c r="AV2267" s="22"/>
      <c r="AX2267" s="22"/>
      <c r="AY2267" s="22"/>
      <c r="BA2267" s="22"/>
      <c r="BB2267" s="22"/>
      <c r="BP2267" s="49"/>
      <c r="BX2267" s="49"/>
    </row>
    <row r="2268" spans="22:76">
      <c r="V2268" s="22"/>
      <c r="W2268" s="22"/>
      <c r="AA2268" s="49"/>
      <c r="AB2268" s="49"/>
      <c r="AF2268" s="49"/>
      <c r="AS2268" s="22"/>
      <c r="AV2268" s="22"/>
      <c r="AX2268" s="22"/>
      <c r="AY2268" s="22"/>
      <c r="BA2268" s="22"/>
      <c r="BB2268" s="22"/>
      <c r="BP2268" s="49"/>
      <c r="BX2268" s="49"/>
    </row>
    <row r="2269" spans="22:76">
      <c r="V2269" s="22"/>
      <c r="W2269" s="22"/>
      <c r="AA2269" s="49"/>
      <c r="AB2269" s="49"/>
      <c r="AF2269" s="49"/>
      <c r="AS2269" s="22"/>
      <c r="AV2269" s="22"/>
      <c r="AX2269" s="22"/>
      <c r="AY2269" s="22"/>
      <c r="BA2269" s="22"/>
      <c r="BB2269" s="22"/>
      <c r="BP2269" s="49"/>
      <c r="BX2269" s="49"/>
    </row>
    <row r="2270" spans="22:76">
      <c r="V2270" s="22"/>
      <c r="W2270" s="22"/>
      <c r="AA2270" s="49"/>
      <c r="AB2270" s="49"/>
      <c r="AF2270" s="49"/>
      <c r="AS2270" s="22"/>
      <c r="AV2270" s="22"/>
      <c r="AX2270" s="22"/>
      <c r="AY2270" s="22"/>
      <c r="BA2270" s="22"/>
      <c r="BB2270" s="22"/>
      <c r="BP2270" s="49"/>
      <c r="BX2270" s="49"/>
    </row>
    <row r="2271" spans="22:76">
      <c r="V2271" s="22"/>
      <c r="W2271" s="22"/>
      <c r="AA2271" s="49"/>
      <c r="AB2271" s="49"/>
      <c r="AF2271" s="49"/>
      <c r="AS2271" s="22"/>
      <c r="AV2271" s="22"/>
      <c r="AX2271" s="22"/>
      <c r="AY2271" s="22"/>
      <c r="BA2271" s="22"/>
      <c r="BB2271" s="22"/>
      <c r="BP2271" s="49"/>
      <c r="BX2271" s="49"/>
    </row>
    <row r="2272" spans="22:76">
      <c r="V2272" s="22"/>
      <c r="W2272" s="22"/>
      <c r="AA2272" s="49"/>
      <c r="AB2272" s="49"/>
      <c r="AF2272" s="49"/>
      <c r="AS2272" s="22"/>
      <c r="AV2272" s="22"/>
      <c r="AX2272" s="22"/>
      <c r="AY2272" s="22"/>
      <c r="BA2272" s="22"/>
      <c r="BB2272" s="22"/>
      <c r="BP2272" s="49"/>
      <c r="BX2272" s="49"/>
    </row>
    <row r="2273" spans="22:76">
      <c r="V2273" s="22"/>
      <c r="W2273" s="22"/>
      <c r="AA2273" s="49"/>
      <c r="AB2273" s="49"/>
      <c r="AF2273" s="49"/>
      <c r="AS2273" s="22"/>
      <c r="AV2273" s="22"/>
      <c r="AX2273" s="22"/>
      <c r="AY2273" s="22"/>
      <c r="BA2273" s="22"/>
      <c r="BB2273" s="22"/>
      <c r="BP2273" s="49"/>
      <c r="BX2273" s="49"/>
    </row>
    <row r="2274" spans="22:76">
      <c r="V2274" s="22"/>
      <c r="W2274" s="22"/>
      <c r="AA2274" s="49"/>
      <c r="AB2274" s="49"/>
      <c r="AF2274" s="49"/>
      <c r="AS2274" s="22"/>
      <c r="AV2274" s="22"/>
      <c r="AX2274" s="22"/>
      <c r="AY2274" s="22"/>
      <c r="BA2274" s="22"/>
      <c r="BB2274" s="22"/>
      <c r="BP2274" s="49"/>
      <c r="BX2274" s="49"/>
    </row>
    <row r="2275" spans="22:76">
      <c r="V2275" s="22"/>
      <c r="W2275" s="22"/>
      <c r="AA2275" s="49"/>
      <c r="AB2275" s="49"/>
      <c r="AF2275" s="49"/>
      <c r="AS2275" s="22"/>
      <c r="AV2275" s="22"/>
      <c r="AX2275" s="22"/>
      <c r="AY2275" s="22"/>
      <c r="BA2275" s="22"/>
      <c r="BB2275" s="22"/>
      <c r="BP2275" s="49"/>
      <c r="BX2275" s="49"/>
    </row>
    <row r="2276" spans="22:76">
      <c r="V2276" s="22"/>
      <c r="W2276" s="22"/>
      <c r="AA2276" s="49"/>
      <c r="AB2276" s="49"/>
      <c r="AF2276" s="49"/>
      <c r="AS2276" s="22"/>
      <c r="AV2276" s="22"/>
      <c r="AX2276" s="22"/>
      <c r="AY2276" s="22"/>
      <c r="BA2276" s="22"/>
      <c r="BB2276" s="22"/>
      <c r="BP2276" s="49"/>
      <c r="BX2276" s="49"/>
    </row>
    <row r="2277" spans="22:76">
      <c r="V2277" s="22"/>
      <c r="W2277" s="22"/>
      <c r="AA2277" s="49"/>
      <c r="AB2277" s="49"/>
      <c r="AF2277" s="49"/>
      <c r="AS2277" s="22"/>
      <c r="AV2277" s="22"/>
      <c r="AX2277" s="22"/>
      <c r="AY2277" s="22"/>
      <c r="BA2277" s="22"/>
      <c r="BB2277" s="22"/>
      <c r="BP2277" s="49"/>
      <c r="BX2277" s="49"/>
    </row>
    <row r="2278" spans="22:76">
      <c r="V2278" s="22"/>
      <c r="W2278" s="22"/>
      <c r="AA2278" s="49"/>
      <c r="AB2278" s="49"/>
      <c r="AF2278" s="49"/>
      <c r="AS2278" s="22"/>
      <c r="AV2278" s="22"/>
      <c r="AX2278" s="22"/>
      <c r="AY2278" s="22"/>
      <c r="BA2278" s="22"/>
      <c r="BB2278" s="22"/>
      <c r="BP2278" s="49"/>
      <c r="BX2278" s="49"/>
    </row>
    <row r="2279" spans="22:76">
      <c r="V2279" s="22"/>
      <c r="W2279" s="22"/>
      <c r="AA2279" s="49"/>
      <c r="AB2279" s="49"/>
      <c r="AF2279" s="49"/>
      <c r="AS2279" s="22"/>
      <c r="AV2279" s="22"/>
      <c r="AX2279" s="22"/>
      <c r="AY2279" s="22"/>
      <c r="BA2279" s="22"/>
      <c r="BB2279" s="22"/>
      <c r="BP2279" s="49"/>
      <c r="BX2279" s="49"/>
    </row>
    <row r="2280" spans="22:76">
      <c r="V2280" s="22"/>
      <c r="W2280" s="22"/>
      <c r="AA2280" s="49"/>
      <c r="AB2280" s="49"/>
      <c r="AF2280" s="49"/>
      <c r="AS2280" s="22"/>
      <c r="AV2280" s="22"/>
      <c r="AX2280" s="22"/>
      <c r="AY2280" s="22"/>
      <c r="BA2280" s="22"/>
      <c r="BB2280" s="22"/>
      <c r="BP2280" s="49"/>
      <c r="BX2280" s="49"/>
    </row>
    <row r="2281" spans="22:76">
      <c r="V2281" s="22"/>
      <c r="W2281" s="22"/>
      <c r="AA2281" s="49"/>
      <c r="AB2281" s="49"/>
      <c r="AF2281" s="49"/>
      <c r="AS2281" s="22"/>
      <c r="AV2281" s="22"/>
      <c r="AX2281" s="22"/>
      <c r="AY2281" s="22"/>
      <c r="BA2281" s="22"/>
      <c r="BB2281" s="22"/>
      <c r="BP2281" s="49"/>
      <c r="BX2281" s="49"/>
    </row>
    <row r="2282" spans="22:76">
      <c r="V2282" s="22"/>
      <c r="W2282" s="22"/>
      <c r="AA2282" s="49"/>
      <c r="AB2282" s="49"/>
      <c r="AF2282" s="49"/>
      <c r="AS2282" s="22"/>
      <c r="AV2282" s="22"/>
      <c r="AX2282" s="22"/>
      <c r="AY2282" s="22"/>
      <c r="BA2282" s="22"/>
      <c r="BB2282" s="22"/>
      <c r="BP2282" s="49"/>
      <c r="BX2282" s="49"/>
    </row>
    <row r="2283" spans="22:76">
      <c r="V2283" s="22"/>
      <c r="W2283" s="22"/>
      <c r="AA2283" s="49"/>
      <c r="AB2283" s="49"/>
      <c r="AF2283" s="49"/>
      <c r="AS2283" s="22"/>
      <c r="AV2283" s="22"/>
      <c r="AX2283" s="22"/>
      <c r="AY2283" s="22"/>
      <c r="BA2283" s="22"/>
      <c r="BB2283" s="22"/>
      <c r="BP2283" s="49"/>
      <c r="BX2283" s="49"/>
    </row>
    <row r="2284" spans="22:76">
      <c r="V2284" s="22"/>
      <c r="W2284" s="22"/>
      <c r="AA2284" s="49"/>
      <c r="AB2284" s="49"/>
      <c r="AF2284" s="49"/>
      <c r="AS2284" s="22"/>
      <c r="AV2284" s="22"/>
      <c r="AX2284" s="22"/>
      <c r="AY2284" s="22"/>
      <c r="BA2284" s="22"/>
      <c r="BB2284" s="22"/>
      <c r="BP2284" s="49"/>
      <c r="BX2284" s="49"/>
    </row>
    <row r="2285" spans="22:76">
      <c r="V2285" s="22"/>
      <c r="W2285" s="22"/>
      <c r="AA2285" s="49"/>
      <c r="AB2285" s="49"/>
      <c r="AF2285" s="49"/>
      <c r="AS2285" s="22"/>
      <c r="AV2285" s="22"/>
      <c r="AX2285" s="22"/>
      <c r="AY2285" s="22"/>
      <c r="BA2285" s="22"/>
      <c r="BB2285" s="22"/>
      <c r="BP2285" s="49"/>
      <c r="BX2285" s="49"/>
    </row>
    <row r="2286" spans="22:76">
      <c r="V2286" s="22"/>
      <c r="W2286" s="22"/>
      <c r="AA2286" s="49"/>
      <c r="AB2286" s="49"/>
      <c r="AF2286" s="49"/>
      <c r="AS2286" s="22"/>
      <c r="AV2286" s="22"/>
      <c r="AX2286" s="22"/>
      <c r="AY2286" s="22"/>
      <c r="BA2286" s="22"/>
      <c r="BB2286" s="22"/>
      <c r="BP2286" s="49"/>
      <c r="BX2286" s="49"/>
    </row>
    <row r="2287" spans="22:76">
      <c r="V2287" s="22"/>
      <c r="W2287" s="22"/>
      <c r="AA2287" s="49"/>
      <c r="AB2287" s="49"/>
      <c r="AF2287" s="49"/>
      <c r="AS2287" s="22"/>
      <c r="AV2287" s="22"/>
      <c r="AX2287" s="22"/>
      <c r="AY2287" s="22"/>
      <c r="BA2287" s="22"/>
      <c r="BB2287" s="22"/>
      <c r="BP2287" s="49"/>
      <c r="BX2287" s="49"/>
    </row>
    <row r="2288" spans="22:76">
      <c r="V2288" s="22"/>
      <c r="W2288" s="22"/>
      <c r="AA2288" s="49"/>
      <c r="AB2288" s="49"/>
      <c r="AF2288" s="49"/>
      <c r="AS2288" s="22"/>
      <c r="AV2288" s="22"/>
      <c r="AX2288" s="22"/>
      <c r="AY2288" s="22"/>
      <c r="BA2288" s="22"/>
      <c r="BB2288" s="22"/>
      <c r="BP2288" s="49"/>
      <c r="BX2288" s="49"/>
    </row>
    <row r="2289" spans="22:76">
      <c r="V2289" s="22"/>
      <c r="W2289" s="22"/>
      <c r="AA2289" s="49"/>
      <c r="AB2289" s="49"/>
      <c r="AF2289" s="49"/>
      <c r="AS2289" s="22"/>
      <c r="AV2289" s="22"/>
      <c r="AX2289" s="22"/>
      <c r="AY2289" s="22"/>
      <c r="BA2289" s="22"/>
      <c r="BB2289" s="22"/>
      <c r="BP2289" s="49"/>
      <c r="BX2289" s="49"/>
    </row>
    <row r="2290" spans="22:76">
      <c r="V2290" s="22"/>
      <c r="W2290" s="22"/>
      <c r="AA2290" s="49"/>
      <c r="AB2290" s="49"/>
      <c r="AF2290" s="49"/>
      <c r="AS2290" s="22"/>
      <c r="AV2290" s="22"/>
      <c r="AX2290" s="22"/>
      <c r="AY2290" s="22"/>
      <c r="BA2290" s="22"/>
      <c r="BB2290" s="22"/>
      <c r="BP2290" s="49"/>
      <c r="BX2290" s="49"/>
    </row>
    <row r="2291" spans="22:76">
      <c r="V2291" s="22"/>
      <c r="W2291" s="22"/>
      <c r="AA2291" s="49"/>
      <c r="AB2291" s="49"/>
      <c r="AF2291" s="49"/>
      <c r="AS2291" s="22"/>
      <c r="AV2291" s="22"/>
      <c r="AX2291" s="22"/>
      <c r="AY2291" s="22"/>
      <c r="BA2291" s="22"/>
      <c r="BB2291" s="22"/>
      <c r="BP2291" s="49"/>
      <c r="BX2291" s="49"/>
    </row>
    <row r="2292" spans="22:76">
      <c r="V2292" s="22"/>
      <c r="W2292" s="22"/>
      <c r="AA2292" s="49"/>
      <c r="AB2292" s="49"/>
      <c r="AF2292" s="49"/>
      <c r="AS2292" s="22"/>
      <c r="AV2292" s="22"/>
      <c r="AX2292" s="22"/>
      <c r="AY2292" s="22"/>
      <c r="BA2292" s="22"/>
      <c r="BB2292" s="22"/>
      <c r="BP2292" s="49"/>
      <c r="BX2292" s="49"/>
    </row>
    <row r="2293" spans="22:76">
      <c r="V2293" s="22"/>
      <c r="W2293" s="22"/>
      <c r="AA2293" s="49"/>
      <c r="AB2293" s="49"/>
      <c r="AF2293" s="49"/>
      <c r="AS2293" s="22"/>
      <c r="AV2293" s="22"/>
      <c r="AX2293" s="22"/>
      <c r="AY2293" s="22"/>
      <c r="BA2293" s="22"/>
      <c r="BB2293" s="22"/>
      <c r="BP2293" s="49"/>
      <c r="BX2293" s="49"/>
    </row>
    <row r="2294" spans="22:76">
      <c r="V2294" s="22"/>
      <c r="W2294" s="22"/>
      <c r="AA2294" s="49"/>
      <c r="AB2294" s="49"/>
      <c r="AF2294" s="49"/>
      <c r="AS2294" s="22"/>
      <c r="AV2294" s="22"/>
      <c r="AX2294" s="22"/>
      <c r="AY2294" s="22"/>
      <c r="BA2294" s="22"/>
      <c r="BB2294" s="22"/>
      <c r="BP2294" s="49"/>
      <c r="BX2294" s="49"/>
    </row>
    <row r="2295" spans="22:76">
      <c r="V2295" s="22"/>
      <c r="W2295" s="22"/>
      <c r="AA2295" s="49"/>
      <c r="AB2295" s="49"/>
      <c r="AF2295" s="49"/>
      <c r="AS2295" s="22"/>
      <c r="AV2295" s="22"/>
      <c r="AX2295" s="22"/>
      <c r="AY2295" s="22"/>
      <c r="BA2295" s="22"/>
      <c r="BB2295" s="22"/>
      <c r="BP2295" s="49"/>
      <c r="BX2295" s="49"/>
    </row>
    <row r="2296" spans="22:76">
      <c r="V2296" s="22"/>
      <c r="W2296" s="22"/>
      <c r="AA2296" s="49"/>
      <c r="AB2296" s="49"/>
      <c r="AF2296" s="49"/>
      <c r="AS2296" s="22"/>
      <c r="AV2296" s="22"/>
      <c r="AX2296" s="22"/>
      <c r="AY2296" s="22"/>
      <c r="BA2296" s="22"/>
      <c r="BB2296" s="22"/>
      <c r="BP2296" s="49"/>
      <c r="BX2296" s="49"/>
    </row>
    <row r="2297" spans="22:76">
      <c r="V2297" s="22"/>
      <c r="W2297" s="22"/>
      <c r="AA2297" s="49"/>
      <c r="AB2297" s="49"/>
      <c r="AF2297" s="49"/>
      <c r="AS2297" s="22"/>
      <c r="AV2297" s="22"/>
      <c r="AX2297" s="22"/>
      <c r="AY2297" s="22"/>
      <c r="BA2297" s="22"/>
      <c r="BB2297" s="22"/>
      <c r="BP2297" s="49"/>
      <c r="BX2297" s="49"/>
    </row>
    <row r="2298" spans="22:76">
      <c r="V2298" s="22"/>
      <c r="W2298" s="22"/>
      <c r="AA2298" s="49"/>
      <c r="AB2298" s="49"/>
      <c r="AF2298" s="49"/>
      <c r="AS2298" s="22"/>
      <c r="AV2298" s="22"/>
      <c r="AX2298" s="22"/>
      <c r="AY2298" s="22"/>
      <c r="BA2298" s="22"/>
      <c r="BB2298" s="22"/>
      <c r="BP2298" s="49"/>
      <c r="BX2298" s="49"/>
    </row>
    <row r="2299" spans="22:76">
      <c r="V2299" s="22"/>
      <c r="W2299" s="22"/>
      <c r="AA2299" s="49"/>
      <c r="AB2299" s="49"/>
      <c r="AF2299" s="49"/>
      <c r="AS2299" s="22"/>
      <c r="AV2299" s="22"/>
      <c r="AX2299" s="22"/>
      <c r="AY2299" s="22"/>
      <c r="BA2299" s="22"/>
      <c r="BB2299" s="22"/>
      <c r="BP2299" s="49"/>
      <c r="BX2299" s="49"/>
    </row>
    <row r="2300" spans="22:76">
      <c r="V2300" s="22"/>
      <c r="W2300" s="22"/>
      <c r="AA2300" s="49"/>
      <c r="AB2300" s="49"/>
      <c r="AF2300" s="49"/>
      <c r="AS2300" s="22"/>
      <c r="AV2300" s="22"/>
      <c r="AX2300" s="22"/>
      <c r="AY2300" s="22"/>
      <c r="BA2300" s="22"/>
      <c r="BB2300" s="22"/>
      <c r="BP2300" s="49"/>
      <c r="BX2300" s="49"/>
    </row>
    <row r="2301" spans="22:76">
      <c r="V2301" s="22"/>
      <c r="W2301" s="22"/>
      <c r="AA2301" s="49"/>
      <c r="AB2301" s="49"/>
      <c r="AF2301" s="49"/>
      <c r="AS2301" s="22"/>
      <c r="AV2301" s="22"/>
      <c r="AX2301" s="22"/>
      <c r="AY2301" s="22"/>
      <c r="BA2301" s="22"/>
      <c r="BB2301" s="22"/>
      <c r="BP2301" s="49"/>
      <c r="BX2301" s="49"/>
    </row>
    <row r="2302" spans="22:76">
      <c r="V2302" s="22"/>
      <c r="W2302" s="22"/>
      <c r="AA2302" s="49"/>
      <c r="AB2302" s="49"/>
      <c r="AF2302" s="49"/>
      <c r="AS2302" s="22"/>
      <c r="AV2302" s="22"/>
      <c r="AX2302" s="22"/>
      <c r="AY2302" s="22"/>
      <c r="BA2302" s="22"/>
      <c r="BB2302" s="22"/>
      <c r="BP2302" s="49"/>
      <c r="BX2302" s="49"/>
    </row>
    <row r="2303" spans="22:76">
      <c r="V2303" s="22"/>
      <c r="W2303" s="22"/>
      <c r="AA2303" s="49"/>
      <c r="AB2303" s="49"/>
      <c r="AF2303" s="49"/>
      <c r="AS2303" s="22"/>
      <c r="AV2303" s="22"/>
      <c r="AX2303" s="22"/>
      <c r="AY2303" s="22"/>
      <c r="BA2303" s="22"/>
      <c r="BB2303" s="22"/>
      <c r="BP2303" s="49"/>
      <c r="BX2303" s="49"/>
    </row>
    <row r="2304" spans="22:76">
      <c r="V2304" s="22"/>
      <c r="W2304" s="22"/>
      <c r="AA2304" s="49"/>
      <c r="AB2304" s="49"/>
      <c r="AF2304" s="49"/>
      <c r="AS2304" s="22"/>
      <c r="AV2304" s="22"/>
      <c r="AX2304" s="22"/>
      <c r="AY2304" s="22"/>
      <c r="BA2304" s="22"/>
      <c r="BB2304" s="22"/>
      <c r="BP2304" s="49"/>
      <c r="BX2304" s="49"/>
    </row>
    <row r="2305" spans="22:76">
      <c r="V2305" s="22"/>
      <c r="W2305" s="22"/>
      <c r="AA2305" s="49"/>
      <c r="AB2305" s="49"/>
      <c r="AF2305" s="49"/>
      <c r="AS2305" s="22"/>
      <c r="AV2305" s="22"/>
      <c r="AX2305" s="22"/>
      <c r="AY2305" s="22"/>
      <c r="BA2305" s="22"/>
      <c r="BB2305" s="22"/>
      <c r="BP2305" s="49"/>
      <c r="BX2305" s="49"/>
    </row>
    <row r="2306" spans="22:76">
      <c r="V2306" s="22"/>
      <c r="W2306" s="22"/>
      <c r="AA2306" s="49"/>
      <c r="AB2306" s="49"/>
      <c r="AF2306" s="49"/>
      <c r="AS2306" s="22"/>
      <c r="AV2306" s="22"/>
      <c r="AX2306" s="22"/>
      <c r="AY2306" s="22"/>
      <c r="BA2306" s="22"/>
      <c r="BB2306" s="22"/>
      <c r="BP2306" s="49"/>
      <c r="BX2306" s="49"/>
    </row>
    <row r="2307" spans="22:76">
      <c r="V2307" s="22"/>
      <c r="W2307" s="22"/>
      <c r="AA2307" s="49"/>
      <c r="AB2307" s="49"/>
      <c r="AF2307" s="49"/>
      <c r="AS2307" s="22"/>
      <c r="AV2307" s="22"/>
      <c r="AX2307" s="22"/>
      <c r="AY2307" s="22"/>
      <c r="BA2307" s="22"/>
      <c r="BB2307" s="22"/>
      <c r="BP2307" s="49"/>
      <c r="BX2307" s="49"/>
    </row>
    <row r="2308" spans="22:76">
      <c r="V2308" s="22"/>
      <c r="W2308" s="22"/>
      <c r="AA2308" s="49"/>
      <c r="AB2308" s="49"/>
      <c r="AF2308" s="49"/>
      <c r="AS2308" s="22"/>
      <c r="AV2308" s="22"/>
      <c r="AX2308" s="22"/>
      <c r="AY2308" s="22"/>
      <c r="BA2308" s="22"/>
      <c r="BB2308" s="22"/>
      <c r="BP2308" s="49"/>
      <c r="BX2308" s="49"/>
    </row>
    <row r="2309" spans="22:76">
      <c r="V2309" s="22"/>
      <c r="W2309" s="22"/>
      <c r="AA2309" s="49"/>
      <c r="AB2309" s="49"/>
      <c r="AF2309" s="49"/>
      <c r="AS2309" s="22"/>
      <c r="AV2309" s="22"/>
      <c r="AX2309" s="22"/>
      <c r="AY2309" s="22"/>
      <c r="BA2309" s="22"/>
      <c r="BB2309" s="22"/>
      <c r="BP2309" s="49"/>
      <c r="BX2309" s="49"/>
    </row>
    <row r="2310" spans="22:76">
      <c r="V2310" s="22"/>
      <c r="W2310" s="22"/>
      <c r="AA2310" s="49"/>
      <c r="AB2310" s="49"/>
      <c r="AF2310" s="49"/>
      <c r="AS2310" s="22"/>
      <c r="AV2310" s="22"/>
      <c r="AX2310" s="22"/>
      <c r="AY2310" s="22"/>
      <c r="BA2310" s="22"/>
      <c r="BB2310" s="22"/>
      <c r="BP2310" s="49"/>
      <c r="BX2310" s="49"/>
    </row>
    <row r="2311" spans="22:76">
      <c r="V2311" s="22"/>
      <c r="W2311" s="22"/>
      <c r="AA2311" s="49"/>
      <c r="AB2311" s="49"/>
      <c r="AF2311" s="49"/>
      <c r="AS2311" s="22"/>
      <c r="AV2311" s="22"/>
      <c r="AX2311" s="22"/>
      <c r="AY2311" s="22"/>
      <c r="BA2311" s="22"/>
      <c r="BB2311" s="22"/>
      <c r="BP2311" s="49"/>
      <c r="BX2311" s="49"/>
    </row>
    <row r="2312" spans="22:76">
      <c r="V2312" s="22"/>
      <c r="W2312" s="22"/>
      <c r="AA2312" s="49"/>
      <c r="AB2312" s="49"/>
      <c r="AF2312" s="49"/>
      <c r="AS2312" s="22"/>
      <c r="AV2312" s="22"/>
      <c r="AX2312" s="22"/>
      <c r="AY2312" s="22"/>
      <c r="BA2312" s="22"/>
      <c r="BB2312" s="22"/>
      <c r="BP2312" s="49"/>
      <c r="BX2312" s="49"/>
    </row>
    <row r="2313" spans="22:76">
      <c r="V2313" s="22"/>
      <c r="W2313" s="22"/>
      <c r="AA2313" s="49"/>
      <c r="AB2313" s="49"/>
      <c r="AF2313" s="49"/>
      <c r="AS2313" s="22"/>
      <c r="AV2313" s="22"/>
      <c r="AX2313" s="22"/>
      <c r="AY2313" s="22"/>
      <c r="BA2313" s="22"/>
      <c r="BB2313" s="22"/>
      <c r="BP2313" s="49"/>
      <c r="BX2313" s="49"/>
    </row>
    <row r="2314" spans="22:76">
      <c r="V2314" s="22"/>
      <c r="W2314" s="22"/>
      <c r="AA2314" s="49"/>
      <c r="AB2314" s="49"/>
      <c r="AF2314" s="49"/>
      <c r="AS2314" s="22"/>
      <c r="AV2314" s="22"/>
      <c r="AX2314" s="22"/>
      <c r="AY2314" s="22"/>
      <c r="BA2314" s="22"/>
      <c r="BB2314" s="22"/>
      <c r="BP2314" s="49"/>
      <c r="BX2314" s="49"/>
    </row>
    <row r="2315" spans="22:76">
      <c r="V2315" s="22"/>
      <c r="W2315" s="22"/>
      <c r="AA2315" s="49"/>
      <c r="AB2315" s="49"/>
      <c r="AF2315" s="49"/>
      <c r="AS2315" s="22"/>
      <c r="AV2315" s="22"/>
      <c r="AX2315" s="22"/>
      <c r="AY2315" s="22"/>
      <c r="BA2315" s="22"/>
      <c r="BB2315" s="22"/>
      <c r="BP2315" s="49"/>
      <c r="BX2315" s="49"/>
    </row>
    <row r="2316" spans="22:76">
      <c r="V2316" s="22"/>
      <c r="W2316" s="22"/>
      <c r="AA2316" s="49"/>
      <c r="AB2316" s="49"/>
      <c r="AF2316" s="49"/>
      <c r="AS2316" s="22"/>
      <c r="AV2316" s="22"/>
      <c r="AX2316" s="22"/>
      <c r="AY2316" s="22"/>
      <c r="BA2316" s="22"/>
      <c r="BB2316" s="22"/>
      <c r="BP2316" s="49"/>
      <c r="BX2316" s="49"/>
    </row>
    <row r="2317" spans="22:76">
      <c r="V2317" s="22"/>
      <c r="W2317" s="22"/>
      <c r="AA2317" s="49"/>
      <c r="AB2317" s="49"/>
      <c r="AF2317" s="49"/>
      <c r="AS2317" s="22"/>
      <c r="AV2317" s="22"/>
      <c r="AX2317" s="22"/>
      <c r="AY2317" s="22"/>
      <c r="BA2317" s="22"/>
      <c r="BB2317" s="22"/>
      <c r="BP2317" s="49"/>
      <c r="BX2317" s="49"/>
    </row>
    <row r="2318" spans="22:76">
      <c r="V2318" s="22"/>
      <c r="W2318" s="22"/>
      <c r="AA2318" s="49"/>
      <c r="AB2318" s="49"/>
      <c r="AF2318" s="49"/>
      <c r="AS2318" s="22"/>
      <c r="AV2318" s="22"/>
      <c r="AX2318" s="22"/>
      <c r="AY2318" s="22"/>
      <c r="BA2318" s="22"/>
      <c r="BB2318" s="22"/>
      <c r="BP2318" s="49"/>
      <c r="BX2318" s="49"/>
    </row>
    <row r="2319" spans="22:76">
      <c r="V2319" s="22"/>
      <c r="W2319" s="22"/>
      <c r="AA2319" s="49"/>
      <c r="AB2319" s="49"/>
      <c r="AF2319" s="49"/>
      <c r="AS2319" s="22"/>
      <c r="AV2319" s="22"/>
      <c r="AX2319" s="22"/>
      <c r="AY2319" s="22"/>
      <c r="BA2319" s="22"/>
      <c r="BB2319" s="22"/>
      <c r="BP2319" s="49"/>
      <c r="BX2319" s="49"/>
    </row>
    <row r="2320" spans="22:76">
      <c r="V2320" s="22"/>
      <c r="W2320" s="22"/>
      <c r="AA2320" s="49"/>
      <c r="AB2320" s="49"/>
      <c r="AF2320" s="49"/>
      <c r="AS2320" s="22"/>
      <c r="AV2320" s="22"/>
      <c r="AX2320" s="22"/>
      <c r="AY2320" s="22"/>
      <c r="BA2320" s="22"/>
      <c r="BB2320" s="22"/>
      <c r="BP2320" s="49"/>
      <c r="BX2320" s="49"/>
    </row>
    <row r="2321" spans="22:76">
      <c r="V2321" s="22"/>
      <c r="W2321" s="22"/>
      <c r="AA2321" s="49"/>
      <c r="AB2321" s="49"/>
      <c r="AF2321" s="49"/>
      <c r="AS2321" s="22"/>
      <c r="AV2321" s="22"/>
      <c r="AX2321" s="22"/>
      <c r="AY2321" s="22"/>
      <c r="BA2321" s="22"/>
      <c r="BB2321" s="22"/>
      <c r="BP2321" s="49"/>
      <c r="BX2321" s="49"/>
    </row>
    <row r="2322" spans="22:76">
      <c r="V2322" s="22"/>
      <c r="W2322" s="22"/>
      <c r="AA2322" s="49"/>
      <c r="AB2322" s="49"/>
      <c r="AF2322" s="49"/>
      <c r="AS2322" s="22"/>
      <c r="AV2322" s="22"/>
      <c r="AX2322" s="22"/>
      <c r="AY2322" s="22"/>
      <c r="BA2322" s="22"/>
      <c r="BB2322" s="22"/>
      <c r="BP2322" s="49"/>
      <c r="BX2322" s="49"/>
    </row>
    <row r="2323" spans="22:76">
      <c r="V2323" s="22"/>
      <c r="W2323" s="22"/>
      <c r="AA2323" s="49"/>
      <c r="AB2323" s="49"/>
      <c r="AF2323" s="49"/>
      <c r="AS2323" s="22"/>
      <c r="AV2323" s="22"/>
      <c r="AX2323" s="22"/>
      <c r="AY2323" s="22"/>
      <c r="BA2323" s="22"/>
      <c r="BB2323" s="22"/>
      <c r="BP2323" s="49"/>
      <c r="BX2323" s="49"/>
    </row>
    <row r="2324" spans="22:76">
      <c r="V2324" s="22"/>
      <c r="W2324" s="22"/>
      <c r="AA2324" s="49"/>
      <c r="AB2324" s="49"/>
      <c r="AF2324" s="49"/>
      <c r="AS2324" s="22"/>
      <c r="AV2324" s="22"/>
      <c r="AX2324" s="22"/>
      <c r="AY2324" s="22"/>
      <c r="BA2324" s="22"/>
      <c r="BB2324" s="22"/>
      <c r="BP2324" s="49"/>
      <c r="BX2324" s="49"/>
    </row>
    <row r="2325" spans="22:76">
      <c r="V2325" s="22"/>
      <c r="W2325" s="22"/>
      <c r="AA2325" s="49"/>
      <c r="AB2325" s="49"/>
      <c r="AF2325" s="49"/>
      <c r="AS2325" s="22"/>
      <c r="AV2325" s="22"/>
      <c r="AX2325" s="22"/>
      <c r="AY2325" s="22"/>
      <c r="BA2325" s="22"/>
      <c r="BB2325" s="22"/>
      <c r="BP2325" s="49"/>
      <c r="BX2325" s="49"/>
    </row>
    <row r="2326" spans="22:76">
      <c r="V2326" s="22"/>
      <c r="W2326" s="22"/>
      <c r="AA2326" s="49"/>
      <c r="AB2326" s="49"/>
      <c r="AF2326" s="49"/>
      <c r="AS2326" s="22"/>
      <c r="AV2326" s="22"/>
      <c r="AX2326" s="22"/>
      <c r="AY2326" s="22"/>
      <c r="BA2326" s="22"/>
      <c r="BB2326" s="22"/>
      <c r="BP2326" s="49"/>
      <c r="BX2326" s="49"/>
    </row>
    <row r="2327" spans="22:76">
      <c r="V2327" s="22"/>
      <c r="W2327" s="22"/>
      <c r="AA2327" s="49"/>
      <c r="AB2327" s="49"/>
      <c r="AF2327" s="49"/>
      <c r="AS2327" s="22"/>
      <c r="AV2327" s="22"/>
      <c r="AX2327" s="22"/>
      <c r="AY2327" s="22"/>
      <c r="BA2327" s="22"/>
      <c r="BB2327" s="22"/>
      <c r="BP2327" s="49"/>
      <c r="BX2327" s="49"/>
    </row>
    <row r="2328" spans="22:76">
      <c r="V2328" s="22"/>
      <c r="W2328" s="22"/>
      <c r="AA2328" s="49"/>
      <c r="AB2328" s="49"/>
      <c r="AF2328" s="49"/>
      <c r="AS2328" s="22"/>
      <c r="AV2328" s="22"/>
      <c r="AX2328" s="22"/>
      <c r="AY2328" s="22"/>
      <c r="BA2328" s="22"/>
      <c r="BB2328" s="22"/>
      <c r="BP2328" s="49"/>
      <c r="BX2328" s="49"/>
    </row>
    <row r="2329" spans="22:76">
      <c r="V2329" s="22"/>
      <c r="W2329" s="22"/>
      <c r="AA2329" s="49"/>
      <c r="AB2329" s="49"/>
      <c r="AF2329" s="49"/>
      <c r="AS2329" s="22"/>
      <c r="AV2329" s="22"/>
      <c r="AX2329" s="22"/>
      <c r="AY2329" s="22"/>
      <c r="BA2329" s="22"/>
      <c r="BB2329" s="22"/>
      <c r="BP2329" s="49"/>
      <c r="BX2329" s="49"/>
    </row>
    <row r="2330" spans="22:76">
      <c r="V2330" s="22"/>
      <c r="W2330" s="22"/>
      <c r="AA2330" s="49"/>
      <c r="AB2330" s="49"/>
      <c r="AF2330" s="49"/>
      <c r="AS2330" s="22"/>
      <c r="AV2330" s="22"/>
      <c r="AX2330" s="22"/>
      <c r="AY2330" s="22"/>
      <c r="BA2330" s="22"/>
      <c r="BB2330" s="22"/>
      <c r="BP2330" s="49"/>
      <c r="BX2330" s="49"/>
    </row>
    <row r="2331" spans="22:76">
      <c r="V2331" s="22"/>
      <c r="W2331" s="22"/>
      <c r="AA2331" s="49"/>
      <c r="AB2331" s="49"/>
      <c r="AF2331" s="49"/>
      <c r="AS2331" s="22"/>
      <c r="AV2331" s="22"/>
      <c r="AX2331" s="22"/>
      <c r="AY2331" s="22"/>
      <c r="BA2331" s="22"/>
      <c r="BB2331" s="22"/>
      <c r="BP2331" s="49"/>
      <c r="BX2331" s="49"/>
    </row>
    <row r="2332" spans="22:76">
      <c r="V2332" s="22"/>
      <c r="W2332" s="22"/>
      <c r="AA2332" s="49"/>
      <c r="AB2332" s="49"/>
      <c r="AF2332" s="49"/>
      <c r="AS2332" s="22"/>
      <c r="AV2332" s="22"/>
      <c r="AX2332" s="22"/>
      <c r="AY2332" s="22"/>
      <c r="BA2332" s="22"/>
      <c r="BB2332" s="22"/>
      <c r="BP2332" s="49"/>
      <c r="BX2332" s="49"/>
    </row>
    <row r="2333" spans="22:76">
      <c r="V2333" s="22"/>
      <c r="W2333" s="22"/>
      <c r="AA2333" s="49"/>
      <c r="AB2333" s="49"/>
      <c r="AF2333" s="49"/>
      <c r="AS2333" s="22"/>
      <c r="AV2333" s="22"/>
      <c r="AX2333" s="22"/>
      <c r="AY2333" s="22"/>
      <c r="BA2333" s="22"/>
      <c r="BB2333" s="22"/>
      <c r="BP2333" s="49"/>
      <c r="BX2333" s="49"/>
    </row>
    <row r="2334" spans="22:76">
      <c r="V2334" s="22"/>
      <c r="W2334" s="22"/>
      <c r="AA2334" s="49"/>
      <c r="AB2334" s="49"/>
      <c r="AF2334" s="49"/>
      <c r="AS2334" s="22"/>
      <c r="AV2334" s="22"/>
      <c r="AX2334" s="22"/>
      <c r="AY2334" s="22"/>
      <c r="BA2334" s="22"/>
      <c r="BB2334" s="22"/>
      <c r="BP2334" s="49"/>
      <c r="BX2334" s="49"/>
    </row>
    <row r="2335" spans="22:76">
      <c r="V2335" s="22"/>
      <c r="W2335" s="22"/>
      <c r="AA2335" s="49"/>
      <c r="AB2335" s="49"/>
      <c r="AF2335" s="49"/>
      <c r="AS2335" s="22"/>
      <c r="AV2335" s="22"/>
      <c r="AX2335" s="22"/>
      <c r="AY2335" s="22"/>
      <c r="BA2335" s="22"/>
      <c r="BB2335" s="22"/>
      <c r="BP2335" s="49"/>
      <c r="BX2335" s="49"/>
    </row>
    <row r="2336" spans="22:76">
      <c r="V2336" s="22"/>
      <c r="W2336" s="22"/>
      <c r="AA2336" s="49"/>
      <c r="AB2336" s="49"/>
      <c r="AF2336" s="49"/>
      <c r="AS2336" s="22"/>
      <c r="AV2336" s="22"/>
      <c r="AX2336" s="22"/>
      <c r="AY2336" s="22"/>
      <c r="BA2336" s="22"/>
      <c r="BB2336" s="22"/>
      <c r="BP2336" s="49"/>
      <c r="BX2336" s="49"/>
    </row>
    <row r="2337" spans="22:76">
      <c r="V2337" s="22"/>
      <c r="W2337" s="22"/>
      <c r="AA2337" s="49"/>
      <c r="AB2337" s="49"/>
      <c r="AF2337" s="49"/>
      <c r="AS2337" s="22"/>
      <c r="AV2337" s="22"/>
      <c r="AX2337" s="22"/>
      <c r="AY2337" s="22"/>
      <c r="BA2337" s="22"/>
      <c r="BB2337" s="22"/>
      <c r="BP2337" s="49"/>
      <c r="BX2337" s="49"/>
    </row>
    <row r="2338" spans="22:76">
      <c r="V2338" s="22"/>
      <c r="W2338" s="22"/>
      <c r="AA2338" s="49"/>
      <c r="AB2338" s="49"/>
      <c r="AF2338" s="49"/>
      <c r="AS2338" s="22"/>
      <c r="AV2338" s="22"/>
      <c r="AX2338" s="22"/>
      <c r="AY2338" s="22"/>
      <c r="BA2338" s="22"/>
      <c r="BB2338" s="22"/>
      <c r="BP2338" s="49"/>
      <c r="BX2338" s="49"/>
    </row>
    <row r="2339" spans="22:76">
      <c r="V2339" s="22"/>
      <c r="W2339" s="22"/>
      <c r="AA2339" s="49"/>
      <c r="AB2339" s="49"/>
      <c r="AF2339" s="49"/>
      <c r="AS2339" s="22"/>
      <c r="AV2339" s="22"/>
      <c r="AX2339" s="22"/>
      <c r="AY2339" s="22"/>
      <c r="BA2339" s="22"/>
      <c r="BB2339" s="22"/>
      <c r="BP2339" s="49"/>
      <c r="BX2339" s="49"/>
    </row>
    <row r="2340" spans="22:76">
      <c r="V2340" s="22"/>
      <c r="W2340" s="22"/>
      <c r="AA2340" s="49"/>
      <c r="AB2340" s="49"/>
      <c r="AF2340" s="49"/>
      <c r="AS2340" s="22"/>
      <c r="AV2340" s="22"/>
      <c r="AX2340" s="22"/>
      <c r="AY2340" s="22"/>
      <c r="BA2340" s="22"/>
      <c r="BB2340" s="22"/>
      <c r="BP2340" s="49"/>
      <c r="BX2340" s="49"/>
    </row>
    <row r="2341" spans="22:76">
      <c r="V2341" s="22"/>
      <c r="W2341" s="22"/>
      <c r="AA2341" s="49"/>
      <c r="AB2341" s="49"/>
      <c r="AF2341" s="49"/>
      <c r="AS2341" s="22"/>
      <c r="AV2341" s="22"/>
      <c r="AX2341" s="22"/>
      <c r="AY2341" s="22"/>
      <c r="BA2341" s="22"/>
      <c r="BB2341" s="22"/>
      <c r="BP2341" s="49"/>
      <c r="BX2341" s="49"/>
    </row>
    <row r="2342" spans="22:76">
      <c r="V2342" s="22"/>
      <c r="W2342" s="22"/>
      <c r="AA2342" s="49"/>
      <c r="AB2342" s="49"/>
      <c r="AF2342" s="49"/>
      <c r="AS2342" s="22"/>
      <c r="AV2342" s="22"/>
      <c r="AX2342" s="22"/>
      <c r="AY2342" s="22"/>
      <c r="BA2342" s="22"/>
      <c r="BB2342" s="22"/>
      <c r="BP2342" s="49"/>
      <c r="BX2342" s="49"/>
    </row>
    <row r="2343" spans="22:76">
      <c r="V2343" s="22"/>
      <c r="W2343" s="22"/>
      <c r="AA2343" s="49"/>
      <c r="AB2343" s="49"/>
      <c r="AF2343" s="49"/>
      <c r="AS2343" s="22"/>
      <c r="AV2343" s="22"/>
      <c r="AX2343" s="22"/>
      <c r="AY2343" s="22"/>
      <c r="BA2343" s="22"/>
      <c r="BB2343" s="22"/>
      <c r="BP2343" s="49"/>
      <c r="BX2343" s="49"/>
    </row>
    <row r="2344" spans="22:76">
      <c r="V2344" s="22"/>
      <c r="W2344" s="22"/>
      <c r="AA2344" s="49"/>
      <c r="AB2344" s="49"/>
      <c r="AF2344" s="49"/>
      <c r="AS2344" s="22"/>
      <c r="AV2344" s="22"/>
      <c r="AX2344" s="22"/>
      <c r="AY2344" s="22"/>
      <c r="BA2344" s="22"/>
      <c r="BB2344" s="22"/>
      <c r="BP2344" s="49"/>
      <c r="BX2344" s="49"/>
    </row>
    <row r="2345" spans="22:76">
      <c r="V2345" s="22"/>
      <c r="W2345" s="22"/>
      <c r="AA2345" s="49"/>
      <c r="AB2345" s="49"/>
      <c r="AF2345" s="49"/>
      <c r="AS2345" s="22"/>
      <c r="AV2345" s="22"/>
      <c r="AX2345" s="22"/>
      <c r="AY2345" s="22"/>
      <c r="BA2345" s="22"/>
      <c r="BB2345" s="22"/>
      <c r="BP2345" s="49"/>
      <c r="BX2345" s="49"/>
    </row>
    <row r="2346" spans="22:76">
      <c r="V2346" s="22"/>
      <c r="W2346" s="22"/>
      <c r="AA2346" s="49"/>
      <c r="AB2346" s="49"/>
      <c r="AF2346" s="49"/>
      <c r="AS2346" s="22"/>
      <c r="AV2346" s="22"/>
      <c r="AX2346" s="22"/>
      <c r="AY2346" s="22"/>
      <c r="BA2346" s="22"/>
      <c r="BB2346" s="22"/>
      <c r="BP2346" s="49"/>
      <c r="BX2346" s="49"/>
    </row>
    <row r="2347" spans="22:76">
      <c r="V2347" s="22"/>
      <c r="W2347" s="22"/>
      <c r="AA2347" s="49"/>
      <c r="AB2347" s="49"/>
      <c r="AF2347" s="49"/>
      <c r="AS2347" s="22"/>
      <c r="AV2347" s="22"/>
      <c r="AX2347" s="22"/>
      <c r="AY2347" s="22"/>
      <c r="BA2347" s="22"/>
      <c r="BB2347" s="22"/>
      <c r="BP2347" s="49"/>
      <c r="BX2347" s="49"/>
    </row>
    <row r="2348" spans="22:76">
      <c r="V2348" s="22"/>
      <c r="W2348" s="22"/>
      <c r="AA2348" s="49"/>
      <c r="AB2348" s="49"/>
      <c r="AF2348" s="49"/>
      <c r="AS2348" s="22"/>
      <c r="AV2348" s="22"/>
      <c r="AX2348" s="22"/>
      <c r="AY2348" s="22"/>
      <c r="BA2348" s="22"/>
      <c r="BB2348" s="22"/>
      <c r="BP2348" s="49"/>
      <c r="BX2348" s="49"/>
    </row>
    <row r="2349" spans="22:76">
      <c r="V2349" s="22"/>
      <c r="W2349" s="22"/>
      <c r="AA2349" s="49"/>
      <c r="AB2349" s="49"/>
      <c r="AF2349" s="49"/>
      <c r="AS2349" s="22"/>
      <c r="AV2349" s="22"/>
      <c r="AX2349" s="22"/>
      <c r="AY2349" s="22"/>
      <c r="BA2349" s="22"/>
      <c r="BB2349" s="22"/>
      <c r="BP2349" s="49"/>
      <c r="BX2349" s="49"/>
    </row>
    <row r="2350" spans="22:76">
      <c r="V2350" s="22"/>
      <c r="W2350" s="22"/>
      <c r="AA2350" s="49"/>
      <c r="AB2350" s="49"/>
      <c r="AF2350" s="49"/>
      <c r="AS2350" s="22"/>
      <c r="AV2350" s="22"/>
      <c r="AX2350" s="22"/>
      <c r="AY2350" s="22"/>
      <c r="BA2350" s="22"/>
      <c r="BB2350" s="22"/>
      <c r="BP2350" s="49"/>
      <c r="BX2350" s="49"/>
    </row>
    <row r="2351" spans="22:76">
      <c r="V2351" s="22"/>
      <c r="W2351" s="22"/>
      <c r="AA2351" s="49"/>
      <c r="AB2351" s="49"/>
      <c r="AF2351" s="49"/>
      <c r="AS2351" s="22"/>
      <c r="AV2351" s="22"/>
      <c r="AX2351" s="22"/>
      <c r="AY2351" s="22"/>
      <c r="BA2351" s="22"/>
      <c r="BB2351" s="22"/>
      <c r="BP2351" s="49"/>
      <c r="BX2351" s="49"/>
    </row>
    <row r="2352" spans="22:76">
      <c r="V2352" s="22"/>
      <c r="W2352" s="22"/>
      <c r="AA2352" s="49"/>
      <c r="AB2352" s="49"/>
      <c r="AF2352" s="49"/>
      <c r="AS2352" s="22"/>
      <c r="AV2352" s="22"/>
      <c r="AX2352" s="22"/>
      <c r="AY2352" s="22"/>
      <c r="BA2352" s="22"/>
      <c r="BB2352" s="22"/>
      <c r="BP2352" s="49"/>
      <c r="BX2352" s="49"/>
    </row>
    <row r="2353" spans="22:76">
      <c r="V2353" s="22"/>
      <c r="W2353" s="22"/>
      <c r="AA2353" s="49"/>
      <c r="AB2353" s="49"/>
      <c r="AF2353" s="49"/>
      <c r="AS2353" s="22"/>
      <c r="AV2353" s="22"/>
      <c r="AX2353" s="22"/>
      <c r="AY2353" s="22"/>
      <c r="BA2353" s="22"/>
      <c r="BB2353" s="22"/>
      <c r="BP2353" s="49"/>
      <c r="BX2353" s="49"/>
    </row>
    <row r="2354" spans="22:76">
      <c r="V2354" s="22"/>
      <c r="W2354" s="22"/>
      <c r="AA2354" s="49"/>
      <c r="AB2354" s="49"/>
      <c r="AF2354" s="49"/>
      <c r="AS2354" s="22"/>
      <c r="AV2354" s="22"/>
      <c r="AX2354" s="22"/>
      <c r="AY2354" s="22"/>
      <c r="BA2354" s="22"/>
      <c r="BB2354" s="22"/>
      <c r="BP2354" s="49"/>
      <c r="BX2354" s="49"/>
    </row>
    <row r="2355" spans="22:76">
      <c r="V2355" s="22"/>
      <c r="W2355" s="22"/>
      <c r="AA2355" s="49"/>
      <c r="AB2355" s="49"/>
      <c r="AF2355" s="49"/>
      <c r="AS2355" s="22"/>
      <c r="AV2355" s="22"/>
      <c r="AX2355" s="22"/>
      <c r="AY2355" s="22"/>
      <c r="BA2355" s="22"/>
      <c r="BB2355" s="22"/>
      <c r="BP2355" s="49"/>
      <c r="BX2355" s="49"/>
    </row>
    <row r="2356" spans="22:76">
      <c r="V2356" s="22"/>
      <c r="W2356" s="22"/>
      <c r="AA2356" s="49"/>
      <c r="AB2356" s="49"/>
      <c r="AF2356" s="49"/>
      <c r="AS2356" s="22"/>
      <c r="AV2356" s="22"/>
      <c r="AX2356" s="22"/>
      <c r="AY2356" s="22"/>
      <c r="BA2356" s="22"/>
      <c r="BB2356" s="22"/>
      <c r="BP2356" s="49"/>
      <c r="BX2356" s="49"/>
    </row>
    <row r="2357" spans="22:76">
      <c r="V2357" s="22"/>
      <c r="W2357" s="22"/>
      <c r="AA2357" s="49"/>
      <c r="AB2357" s="49"/>
      <c r="AF2357" s="49"/>
      <c r="AS2357" s="22"/>
      <c r="AV2357" s="22"/>
      <c r="AX2357" s="22"/>
      <c r="AY2357" s="22"/>
      <c r="BA2357" s="22"/>
      <c r="BB2357" s="22"/>
      <c r="BP2357" s="49"/>
      <c r="BX2357" s="49"/>
    </row>
    <row r="2358" spans="22:76">
      <c r="V2358" s="22"/>
      <c r="W2358" s="22"/>
      <c r="AA2358" s="49"/>
      <c r="AB2358" s="49"/>
      <c r="AF2358" s="49"/>
      <c r="AS2358" s="22"/>
      <c r="AV2358" s="22"/>
      <c r="AX2358" s="22"/>
      <c r="AY2358" s="22"/>
      <c r="BA2358" s="22"/>
      <c r="BB2358" s="22"/>
      <c r="BP2358" s="49"/>
      <c r="BX2358" s="49"/>
    </row>
    <row r="2359" spans="22:76">
      <c r="V2359" s="22"/>
      <c r="W2359" s="22"/>
      <c r="AA2359" s="49"/>
      <c r="AB2359" s="49"/>
      <c r="AF2359" s="49"/>
      <c r="AS2359" s="22"/>
      <c r="AV2359" s="22"/>
      <c r="AX2359" s="22"/>
      <c r="AY2359" s="22"/>
      <c r="BA2359" s="22"/>
      <c r="BB2359" s="22"/>
      <c r="BP2359" s="49"/>
      <c r="BX2359" s="49"/>
    </row>
    <row r="2360" spans="22:76">
      <c r="V2360" s="22"/>
      <c r="W2360" s="22"/>
      <c r="AA2360" s="49"/>
      <c r="AB2360" s="49"/>
      <c r="AF2360" s="49"/>
      <c r="AS2360" s="22"/>
      <c r="AV2360" s="22"/>
      <c r="AX2360" s="22"/>
      <c r="AY2360" s="22"/>
      <c r="BA2360" s="22"/>
      <c r="BB2360" s="22"/>
      <c r="BP2360" s="49"/>
      <c r="BX2360" s="49"/>
    </row>
    <row r="2361" spans="22:76">
      <c r="V2361" s="22"/>
      <c r="W2361" s="22"/>
      <c r="AA2361" s="49"/>
      <c r="AB2361" s="49"/>
      <c r="AF2361" s="49"/>
      <c r="AS2361" s="22"/>
      <c r="AV2361" s="22"/>
      <c r="AX2361" s="22"/>
      <c r="AY2361" s="22"/>
      <c r="BA2361" s="22"/>
      <c r="BB2361" s="22"/>
      <c r="BP2361" s="49"/>
      <c r="BX2361" s="49"/>
    </row>
    <row r="2362" spans="22:76">
      <c r="V2362" s="22"/>
      <c r="W2362" s="22"/>
      <c r="AA2362" s="49"/>
      <c r="AB2362" s="49"/>
      <c r="AF2362" s="49"/>
      <c r="AS2362" s="22"/>
      <c r="AV2362" s="22"/>
      <c r="AX2362" s="22"/>
      <c r="AY2362" s="22"/>
      <c r="BA2362" s="22"/>
      <c r="BB2362" s="22"/>
      <c r="BP2362" s="49"/>
      <c r="BX2362" s="49"/>
    </row>
    <row r="2363" spans="22:76">
      <c r="V2363" s="22"/>
      <c r="W2363" s="22"/>
      <c r="AA2363" s="49"/>
      <c r="AB2363" s="49"/>
      <c r="AF2363" s="49"/>
      <c r="AS2363" s="22"/>
      <c r="AV2363" s="22"/>
      <c r="AX2363" s="22"/>
      <c r="AY2363" s="22"/>
      <c r="BA2363" s="22"/>
      <c r="BB2363" s="22"/>
      <c r="BP2363" s="49"/>
      <c r="BX2363" s="49"/>
    </row>
    <row r="2364" spans="22:76">
      <c r="V2364" s="22"/>
      <c r="W2364" s="22"/>
      <c r="AA2364" s="49"/>
      <c r="AB2364" s="49"/>
      <c r="AF2364" s="49"/>
      <c r="AS2364" s="22"/>
      <c r="AV2364" s="22"/>
      <c r="AX2364" s="22"/>
      <c r="AY2364" s="22"/>
      <c r="BA2364" s="22"/>
      <c r="BB2364" s="22"/>
      <c r="BP2364" s="49"/>
      <c r="BX2364" s="49"/>
    </row>
    <row r="2365" spans="22:76">
      <c r="V2365" s="22"/>
      <c r="W2365" s="22"/>
      <c r="AA2365" s="49"/>
      <c r="AB2365" s="49"/>
      <c r="AF2365" s="49"/>
      <c r="AS2365" s="22"/>
      <c r="AV2365" s="22"/>
      <c r="AX2365" s="22"/>
      <c r="AY2365" s="22"/>
      <c r="BA2365" s="22"/>
      <c r="BB2365" s="22"/>
      <c r="BP2365" s="49"/>
      <c r="BX2365" s="49"/>
    </row>
    <row r="2366" spans="22:76">
      <c r="V2366" s="22"/>
      <c r="W2366" s="22"/>
      <c r="AA2366" s="49"/>
      <c r="AB2366" s="49"/>
      <c r="AF2366" s="49"/>
      <c r="AS2366" s="22"/>
      <c r="AV2366" s="22"/>
      <c r="AX2366" s="22"/>
      <c r="AY2366" s="22"/>
      <c r="BA2366" s="22"/>
      <c r="BB2366" s="22"/>
      <c r="BP2366" s="49"/>
      <c r="BX2366" s="49"/>
    </row>
    <row r="2367" spans="22:76">
      <c r="V2367" s="22"/>
      <c r="W2367" s="22"/>
      <c r="AA2367" s="49"/>
      <c r="AB2367" s="49"/>
      <c r="AF2367" s="49"/>
      <c r="AS2367" s="22"/>
      <c r="AV2367" s="22"/>
      <c r="AX2367" s="22"/>
      <c r="AY2367" s="22"/>
      <c r="BA2367" s="22"/>
      <c r="BB2367" s="22"/>
      <c r="BP2367" s="49"/>
      <c r="BX2367" s="49"/>
    </row>
    <row r="2368" spans="22:76">
      <c r="V2368" s="22"/>
      <c r="W2368" s="22"/>
      <c r="AA2368" s="49"/>
      <c r="AB2368" s="49"/>
      <c r="AF2368" s="49"/>
      <c r="AS2368" s="22"/>
      <c r="AV2368" s="22"/>
      <c r="AX2368" s="22"/>
      <c r="AY2368" s="22"/>
      <c r="BA2368" s="22"/>
      <c r="BB2368" s="22"/>
      <c r="BP2368" s="49"/>
      <c r="BX2368" s="49"/>
    </row>
    <row r="2369" spans="22:76">
      <c r="V2369" s="22"/>
      <c r="W2369" s="22"/>
      <c r="AA2369" s="49"/>
      <c r="AB2369" s="49"/>
      <c r="AF2369" s="49"/>
      <c r="AS2369" s="22"/>
      <c r="AV2369" s="22"/>
      <c r="AX2369" s="22"/>
      <c r="AY2369" s="22"/>
      <c r="BA2369" s="22"/>
      <c r="BB2369" s="22"/>
      <c r="BP2369" s="49"/>
      <c r="BX2369" s="49"/>
    </row>
    <row r="2370" spans="22:76">
      <c r="V2370" s="22"/>
      <c r="W2370" s="22"/>
      <c r="AA2370" s="49"/>
      <c r="AB2370" s="49"/>
      <c r="AF2370" s="49"/>
      <c r="AS2370" s="22"/>
      <c r="AV2370" s="22"/>
      <c r="AX2370" s="22"/>
      <c r="AY2370" s="22"/>
      <c r="BA2370" s="22"/>
      <c r="BB2370" s="22"/>
      <c r="BP2370" s="49"/>
      <c r="BX2370" s="49"/>
    </row>
    <row r="2371" spans="22:76">
      <c r="V2371" s="22"/>
      <c r="W2371" s="22"/>
      <c r="AA2371" s="49"/>
      <c r="AB2371" s="49"/>
      <c r="AF2371" s="49"/>
      <c r="AS2371" s="22"/>
      <c r="AV2371" s="22"/>
      <c r="AX2371" s="22"/>
      <c r="AY2371" s="22"/>
      <c r="BA2371" s="22"/>
      <c r="BB2371" s="22"/>
      <c r="BP2371" s="49"/>
      <c r="BX2371" s="49"/>
    </row>
    <row r="2372" spans="22:76">
      <c r="V2372" s="22"/>
      <c r="W2372" s="22"/>
      <c r="AA2372" s="49"/>
      <c r="AB2372" s="49"/>
      <c r="AF2372" s="49"/>
      <c r="AS2372" s="22"/>
      <c r="AV2372" s="22"/>
      <c r="AX2372" s="22"/>
      <c r="AY2372" s="22"/>
      <c r="BA2372" s="22"/>
      <c r="BB2372" s="22"/>
      <c r="BP2372" s="49"/>
      <c r="BX2372" s="49"/>
    </row>
    <row r="2373" spans="22:76">
      <c r="V2373" s="22"/>
      <c r="W2373" s="22"/>
      <c r="AA2373" s="49"/>
      <c r="AB2373" s="49"/>
      <c r="AF2373" s="49"/>
      <c r="AS2373" s="22"/>
      <c r="AV2373" s="22"/>
      <c r="AX2373" s="22"/>
      <c r="AY2373" s="22"/>
      <c r="BA2373" s="22"/>
      <c r="BB2373" s="22"/>
      <c r="BP2373" s="49"/>
      <c r="BX2373" s="49"/>
    </row>
    <row r="2374" spans="22:76">
      <c r="V2374" s="22"/>
      <c r="W2374" s="22"/>
      <c r="AA2374" s="49"/>
      <c r="AB2374" s="49"/>
      <c r="AF2374" s="49"/>
      <c r="AS2374" s="22"/>
      <c r="AV2374" s="22"/>
      <c r="AX2374" s="22"/>
      <c r="AY2374" s="22"/>
      <c r="BA2374" s="22"/>
      <c r="BB2374" s="22"/>
      <c r="BP2374" s="49"/>
      <c r="BX2374" s="49"/>
    </row>
    <row r="2375" spans="22:76">
      <c r="V2375" s="22"/>
      <c r="W2375" s="22"/>
      <c r="AA2375" s="49"/>
      <c r="AB2375" s="49"/>
      <c r="AF2375" s="49"/>
      <c r="AS2375" s="22"/>
      <c r="AV2375" s="22"/>
      <c r="AX2375" s="22"/>
      <c r="AY2375" s="22"/>
      <c r="BA2375" s="22"/>
      <c r="BB2375" s="22"/>
      <c r="BP2375" s="49"/>
      <c r="BX2375" s="49"/>
    </row>
    <row r="2376" spans="22:76">
      <c r="V2376" s="22"/>
      <c r="W2376" s="22"/>
      <c r="AA2376" s="49"/>
      <c r="AB2376" s="49"/>
      <c r="AF2376" s="49"/>
      <c r="AS2376" s="22"/>
      <c r="AV2376" s="22"/>
      <c r="AX2376" s="22"/>
      <c r="AY2376" s="22"/>
      <c r="BA2376" s="22"/>
      <c r="BB2376" s="22"/>
      <c r="BP2376" s="49"/>
      <c r="BX2376" s="49"/>
    </row>
    <row r="2377" spans="22:76">
      <c r="V2377" s="22"/>
      <c r="W2377" s="22"/>
      <c r="AA2377" s="49"/>
      <c r="AB2377" s="49"/>
      <c r="AF2377" s="49"/>
      <c r="AS2377" s="22"/>
      <c r="AV2377" s="22"/>
      <c r="AX2377" s="22"/>
      <c r="AY2377" s="22"/>
      <c r="BA2377" s="22"/>
      <c r="BB2377" s="22"/>
      <c r="BP2377" s="49"/>
      <c r="BX2377" s="49"/>
    </row>
    <row r="2378" spans="22:76">
      <c r="V2378" s="22"/>
      <c r="W2378" s="22"/>
      <c r="AA2378" s="49"/>
      <c r="AB2378" s="49"/>
      <c r="AF2378" s="49"/>
      <c r="AS2378" s="22"/>
      <c r="AV2378" s="22"/>
      <c r="AX2378" s="22"/>
      <c r="AY2378" s="22"/>
      <c r="BA2378" s="22"/>
      <c r="BB2378" s="22"/>
      <c r="BP2378" s="49"/>
      <c r="BX2378" s="49"/>
    </row>
    <row r="2379" spans="22:76">
      <c r="V2379" s="22"/>
      <c r="W2379" s="22"/>
      <c r="AA2379" s="49"/>
      <c r="AB2379" s="49"/>
      <c r="AF2379" s="49"/>
      <c r="AS2379" s="22"/>
      <c r="AV2379" s="22"/>
      <c r="AX2379" s="22"/>
      <c r="AY2379" s="22"/>
      <c r="BA2379" s="22"/>
      <c r="BB2379" s="22"/>
      <c r="BP2379" s="49"/>
      <c r="BX2379" s="49"/>
    </row>
    <row r="2380" spans="22:76">
      <c r="V2380" s="22"/>
      <c r="W2380" s="22"/>
      <c r="AA2380" s="49"/>
      <c r="AB2380" s="49"/>
      <c r="AF2380" s="49"/>
      <c r="AS2380" s="22"/>
      <c r="AV2380" s="22"/>
      <c r="AX2380" s="22"/>
      <c r="AY2380" s="22"/>
      <c r="BA2380" s="22"/>
      <c r="BB2380" s="22"/>
      <c r="BP2380" s="49"/>
      <c r="BX2380" s="49"/>
    </row>
    <row r="2381" spans="22:76">
      <c r="V2381" s="22"/>
      <c r="W2381" s="22"/>
      <c r="AA2381" s="49"/>
      <c r="AB2381" s="49"/>
      <c r="AF2381" s="49"/>
      <c r="AS2381" s="22"/>
      <c r="AV2381" s="22"/>
      <c r="AX2381" s="22"/>
      <c r="AY2381" s="22"/>
      <c r="BA2381" s="22"/>
      <c r="BB2381" s="22"/>
      <c r="BP2381" s="49"/>
      <c r="BX2381" s="49"/>
    </row>
    <row r="2382" spans="22:76">
      <c r="V2382" s="22"/>
      <c r="W2382" s="22"/>
      <c r="AA2382" s="49"/>
      <c r="AB2382" s="49"/>
      <c r="AF2382" s="49"/>
      <c r="AS2382" s="22"/>
      <c r="AV2382" s="22"/>
      <c r="AX2382" s="22"/>
      <c r="AY2382" s="22"/>
      <c r="BA2382" s="22"/>
      <c r="BB2382" s="22"/>
      <c r="BP2382" s="49"/>
      <c r="BX2382" s="49"/>
    </row>
    <row r="2383" spans="22:76">
      <c r="V2383" s="22"/>
      <c r="W2383" s="22"/>
      <c r="AA2383" s="49"/>
      <c r="AB2383" s="49"/>
      <c r="AF2383" s="49"/>
      <c r="AS2383" s="22"/>
      <c r="AV2383" s="22"/>
      <c r="AX2383" s="22"/>
      <c r="AY2383" s="22"/>
      <c r="BA2383" s="22"/>
      <c r="BB2383" s="22"/>
      <c r="BP2383" s="49"/>
      <c r="BX2383" s="49"/>
    </row>
    <row r="2384" spans="22:76">
      <c r="V2384" s="22"/>
      <c r="W2384" s="22"/>
      <c r="AA2384" s="49"/>
      <c r="AB2384" s="49"/>
      <c r="AF2384" s="49"/>
      <c r="AS2384" s="22"/>
      <c r="AV2384" s="22"/>
      <c r="AX2384" s="22"/>
      <c r="AY2384" s="22"/>
      <c r="BA2384" s="22"/>
      <c r="BB2384" s="22"/>
      <c r="BP2384" s="49"/>
      <c r="BX2384" s="49"/>
    </row>
    <row r="2385" spans="22:76">
      <c r="V2385" s="22"/>
      <c r="W2385" s="22"/>
      <c r="AA2385" s="49"/>
      <c r="AB2385" s="49"/>
      <c r="AF2385" s="49"/>
      <c r="AS2385" s="22"/>
      <c r="AV2385" s="22"/>
      <c r="AX2385" s="22"/>
      <c r="AY2385" s="22"/>
      <c r="BA2385" s="22"/>
      <c r="BB2385" s="22"/>
      <c r="BP2385" s="49"/>
      <c r="BX2385" s="49"/>
    </row>
    <row r="2386" spans="22:76">
      <c r="V2386" s="22"/>
      <c r="W2386" s="22"/>
      <c r="AA2386" s="49"/>
      <c r="AB2386" s="49"/>
      <c r="AF2386" s="49"/>
      <c r="AS2386" s="22"/>
      <c r="AV2386" s="22"/>
      <c r="AX2386" s="22"/>
      <c r="AY2386" s="22"/>
      <c r="BA2386" s="22"/>
      <c r="BB2386" s="22"/>
      <c r="BP2386" s="49"/>
      <c r="BX2386" s="49"/>
    </row>
    <row r="2387" spans="22:76">
      <c r="V2387" s="22"/>
      <c r="W2387" s="22"/>
      <c r="AA2387" s="49"/>
      <c r="AB2387" s="49"/>
      <c r="AF2387" s="49"/>
      <c r="AS2387" s="22"/>
      <c r="AV2387" s="22"/>
      <c r="AX2387" s="22"/>
      <c r="AY2387" s="22"/>
      <c r="BA2387" s="22"/>
      <c r="BB2387" s="22"/>
      <c r="BP2387" s="49"/>
      <c r="BX2387" s="49"/>
    </row>
    <row r="2388" spans="22:76">
      <c r="V2388" s="22"/>
      <c r="W2388" s="22"/>
      <c r="AA2388" s="49"/>
      <c r="AB2388" s="49"/>
      <c r="AF2388" s="49"/>
      <c r="AS2388" s="22"/>
      <c r="AV2388" s="22"/>
      <c r="AX2388" s="22"/>
      <c r="AY2388" s="22"/>
      <c r="BA2388" s="22"/>
      <c r="BB2388" s="22"/>
      <c r="BP2388" s="49"/>
      <c r="BX2388" s="49"/>
    </row>
    <row r="2389" spans="22:76">
      <c r="V2389" s="22"/>
      <c r="W2389" s="22"/>
      <c r="AA2389" s="49"/>
      <c r="AB2389" s="49"/>
      <c r="AF2389" s="49"/>
      <c r="AS2389" s="22"/>
      <c r="AV2389" s="22"/>
      <c r="AX2389" s="22"/>
      <c r="AY2389" s="22"/>
      <c r="BA2389" s="22"/>
      <c r="BB2389" s="22"/>
      <c r="BP2389" s="49"/>
      <c r="BX2389" s="49"/>
    </row>
    <row r="2390" spans="22:76">
      <c r="V2390" s="22"/>
      <c r="W2390" s="22"/>
      <c r="AA2390" s="49"/>
      <c r="AB2390" s="49"/>
      <c r="AF2390" s="49"/>
      <c r="AS2390" s="22"/>
      <c r="AV2390" s="22"/>
      <c r="AX2390" s="22"/>
      <c r="AY2390" s="22"/>
      <c r="BA2390" s="22"/>
      <c r="BB2390" s="22"/>
      <c r="BP2390" s="49"/>
      <c r="BX2390" s="49"/>
    </row>
    <row r="2391" spans="22:76">
      <c r="V2391" s="22"/>
      <c r="W2391" s="22"/>
      <c r="AA2391" s="49"/>
      <c r="AB2391" s="49"/>
      <c r="AF2391" s="49"/>
      <c r="AS2391" s="22"/>
      <c r="AV2391" s="22"/>
      <c r="AX2391" s="22"/>
      <c r="AY2391" s="22"/>
      <c r="BA2391" s="22"/>
      <c r="BB2391" s="22"/>
      <c r="BP2391" s="49"/>
      <c r="BX2391" s="49"/>
    </row>
    <row r="2392" spans="22:76">
      <c r="V2392" s="22"/>
      <c r="W2392" s="22"/>
      <c r="AA2392" s="49"/>
      <c r="AB2392" s="49"/>
      <c r="AF2392" s="49"/>
      <c r="AS2392" s="22"/>
      <c r="AV2392" s="22"/>
      <c r="AX2392" s="22"/>
      <c r="AY2392" s="22"/>
      <c r="BA2392" s="22"/>
      <c r="BB2392" s="22"/>
      <c r="BP2392" s="49"/>
      <c r="BX2392" s="49"/>
    </row>
    <row r="2393" spans="22:76">
      <c r="V2393" s="22"/>
      <c r="W2393" s="22"/>
      <c r="AA2393" s="49"/>
      <c r="AB2393" s="49"/>
      <c r="AF2393" s="49"/>
      <c r="AS2393" s="22"/>
      <c r="AV2393" s="22"/>
      <c r="AX2393" s="22"/>
      <c r="AY2393" s="22"/>
      <c r="BA2393" s="22"/>
      <c r="BB2393" s="22"/>
      <c r="BP2393" s="49"/>
      <c r="BX2393" s="49"/>
    </row>
    <row r="2394" spans="22:76">
      <c r="V2394" s="22"/>
      <c r="W2394" s="22"/>
      <c r="AA2394" s="49"/>
      <c r="AB2394" s="49"/>
      <c r="AF2394" s="49"/>
      <c r="AS2394" s="22"/>
      <c r="AV2394" s="22"/>
      <c r="AX2394" s="22"/>
      <c r="AY2394" s="22"/>
      <c r="BA2394" s="22"/>
      <c r="BB2394" s="22"/>
      <c r="BP2394" s="49"/>
      <c r="BX2394" s="49"/>
    </row>
    <row r="2395" spans="22:76">
      <c r="V2395" s="22"/>
      <c r="W2395" s="22"/>
      <c r="AA2395" s="49"/>
      <c r="AB2395" s="49"/>
      <c r="AF2395" s="49"/>
      <c r="AS2395" s="22"/>
      <c r="AV2395" s="22"/>
      <c r="AX2395" s="22"/>
      <c r="AY2395" s="22"/>
      <c r="BA2395" s="22"/>
      <c r="BB2395" s="22"/>
      <c r="BP2395" s="49"/>
      <c r="BX2395" s="49"/>
    </row>
    <row r="2396" spans="22:76">
      <c r="V2396" s="22"/>
      <c r="W2396" s="22"/>
      <c r="AA2396" s="49"/>
      <c r="AB2396" s="49"/>
      <c r="AF2396" s="49"/>
      <c r="AS2396" s="22"/>
      <c r="AV2396" s="22"/>
      <c r="AX2396" s="22"/>
      <c r="AY2396" s="22"/>
      <c r="BA2396" s="22"/>
      <c r="BB2396" s="22"/>
      <c r="BP2396" s="49"/>
      <c r="BX2396" s="49"/>
    </row>
    <row r="2397" spans="22:76">
      <c r="V2397" s="22"/>
      <c r="W2397" s="22"/>
      <c r="AA2397" s="49"/>
      <c r="AB2397" s="49"/>
      <c r="AF2397" s="49"/>
      <c r="AS2397" s="22"/>
      <c r="AV2397" s="22"/>
      <c r="AX2397" s="22"/>
      <c r="AY2397" s="22"/>
      <c r="BA2397" s="22"/>
      <c r="BB2397" s="22"/>
      <c r="BP2397" s="49"/>
      <c r="BX2397" s="49"/>
    </row>
    <row r="2398" spans="22:76">
      <c r="V2398" s="22"/>
      <c r="W2398" s="22"/>
      <c r="AA2398" s="49"/>
      <c r="AB2398" s="49"/>
      <c r="AF2398" s="49"/>
      <c r="AS2398" s="22"/>
      <c r="AV2398" s="22"/>
      <c r="AX2398" s="22"/>
      <c r="AY2398" s="22"/>
      <c r="BA2398" s="22"/>
      <c r="BB2398" s="22"/>
      <c r="BP2398" s="49"/>
      <c r="BX2398" s="49"/>
    </row>
    <row r="2399" spans="22:76">
      <c r="V2399" s="22"/>
      <c r="W2399" s="22"/>
      <c r="AA2399" s="49"/>
      <c r="AB2399" s="49"/>
      <c r="AF2399" s="49"/>
      <c r="AS2399" s="22"/>
      <c r="AV2399" s="22"/>
      <c r="AX2399" s="22"/>
      <c r="AY2399" s="22"/>
      <c r="BA2399" s="22"/>
      <c r="BB2399" s="22"/>
      <c r="BP2399" s="49"/>
      <c r="BX2399" s="49"/>
    </row>
    <row r="2400" spans="22:76">
      <c r="V2400" s="22"/>
      <c r="W2400" s="22"/>
      <c r="AA2400" s="49"/>
      <c r="AB2400" s="49"/>
      <c r="AF2400" s="49"/>
      <c r="AS2400" s="22"/>
      <c r="AV2400" s="22"/>
      <c r="AX2400" s="22"/>
      <c r="AY2400" s="22"/>
      <c r="BA2400" s="22"/>
      <c r="BB2400" s="22"/>
      <c r="BP2400" s="49"/>
      <c r="BX2400" s="49"/>
    </row>
    <row r="2401" spans="22:76">
      <c r="V2401" s="22"/>
      <c r="W2401" s="22"/>
      <c r="AA2401" s="49"/>
      <c r="AB2401" s="49"/>
      <c r="AF2401" s="49"/>
      <c r="AS2401" s="22"/>
      <c r="AV2401" s="22"/>
      <c r="AX2401" s="22"/>
      <c r="AY2401" s="22"/>
      <c r="BA2401" s="22"/>
      <c r="BB2401" s="22"/>
      <c r="BP2401" s="49"/>
      <c r="BX2401" s="49"/>
    </row>
    <row r="2402" spans="22:76">
      <c r="V2402" s="22"/>
      <c r="W2402" s="22"/>
      <c r="AA2402" s="49"/>
      <c r="AB2402" s="49"/>
      <c r="AF2402" s="49"/>
      <c r="AS2402" s="22"/>
      <c r="AV2402" s="22"/>
      <c r="AX2402" s="22"/>
      <c r="AY2402" s="22"/>
      <c r="BA2402" s="22"/>
      <c r="BB2402" s="22"/>
      <c r="BP2402" s="49"/>
      <c r="BX2402" s="49"/>
    </row>
    <row r="2403" spans="22:76">
      <c r="V2403" s="22"/>
      <c r="W2403" s="22"/>
      <c r="AA2403" s="49"/>
      <c r="AB2403" s="49"/>
      <c r="AF2403" s="49"/>
      <c r="AS2403" s="22"/>
      <c r="AV2403" s="22"/>
      <c r="AX2403" s="22"/>
      <c r="AY2403" s="22"/>
      <c r="BA2403" s="22"/>
      <c r="BB2403" s="22"/>
      <c r="BP2403" s="49"/>
      <c r="BX2403" s="49"/>
    </row>
    <row r="2404" spans="22:76">
      <c r="V2404" s="22"/>
      <c r="W2404" s="22"/>
      <c r="AA2404" s="49"/>
      <c r="AB2404" s="49"/>
      <c r="AF2404" s="49"/>
      <c r="AS2404" s="22"/>
      <c r="AV2404" s="22"/>
      <c r="AX2404" s="22"/>
      <c r="AY2404" s="22"/>
      <c r="BA2404" s="22"/>
      <c r="BB2404" s="22"/>
      <c r="BP2404" s="49"/>
      <c r="BX2404" s="49"/>
    </row>
    <row r="2405" spans="22:76">
      <c r="V2405" s="22"/>
      <c r="W2405" s="22"/>
      <c r="AA2405" s="49"/>
      <c r="AB2405" s="49"/>
      <c r="AF2405" s="49"/>
      <c r="AS2405" s="22"/>
      <c r="AV2405" s="22"/>
      <c r="AX2405" s="22"/>
      <c r="AY2405" s="22"/>
      <c r="BA2405" s="22"/>
      <c r="BB2405" s="22"/>
      <c r="BP2405" s="49"/>
      <c r="BX2405" s="49"/>
    </row>
    <row r="2406" spans="22:76">
      <c r="V2406" s="22"/>
      <c r="W2406" s="22"/>
      <c r="AA2406" s="49"/>
      <c r="AB2406" s="49"/>
      <c r="AF2406" s="49"/>
      <c r="AS2406" s="22"/>
      <c r="AV2406" s="22"/>
      <c r="AX2406" s="22"/>
      <c r="AY2406" s="22"/>
      <c r="BA2406" s="22"/>
      <c r="BB2406" s="22"/>
      <c r="BP2406" s="49"/>
      <c r="BX2406" s="49"/>
    </row>
    <row r="2407" spans="22:76">
      <c r="V2407" s="22"/>
      <c r="W2407" s="22"/>
      <c r="AA2407" s="49"/>
      <c r="AB2407" s="49"/>
      <c r="AF2407" s="49"/>
      <c r="AS2407" s="22"/>
      <c r="AV2407" s="22"/>
      <c r="AX2407" s="22"/>
      <c r="AY2407" s="22"/>
      <c r="BA2407" s="22"/>
      <c r="BB2407" s="22"/>
      <c r="BP2407" s="49"/>
      <c r="BX2407" s="49"/>
    </row>
    <row r="2408" spans="22:76">
      <c r="V2408" s="22"/>
      <c r="W2408" s="22"/>
      <c r="AA2408" s="49"/>
      <c r="AB2408" s="49"/>
      <c r="AF2408" s="49"/>
      <c r="AS2408" s="22"/>
      <c r="AV2408" s="22"/>
      <c r="AX2408" s="22"/>
      <c r="AY2408" s="22"/>
      <c r="BA2408" s="22"/>
      <c r="BB2408" s="22"/>
      <c r="BP2408" s="49"/>
      <c r="BX2408" s="49"/>
    </row>
    <row r="2409" spans="22:76">
      <c r="V2409" s="22"/>
      <c r="W2409" s="22"/>
      <c r="AA2409" s="49"/>
      <c r="AB2409" s="49"/>
      <c r="AF2409" s="49"/>
      <c r="AS2409" s="22"/>
      <c r="AV2409" s="22"/>
      <c r="AX2409" s="22"/>
      <c r="AY2409" s="22"/>
      <c r="BA2409" s="22"/>
      <c r="BB2409" s="22"/>
      <c r="BP2409" s="49"/>
      <c r="BX2409" s="49"/>
    </row>
    <row r="2410" spans="22:76">
      <c r="V2410" s="22"/>
      <c r="W2410" s="22"/>
      <c r="AA2410" s="49"/>
      <c r="AB2410" s="49"/>
      <c r="AF2410" s="49"/>
      <c r="AS2410" s="22"/>
      <c r="AV2410" s="22"/>
      <c r="AX2410" s="22"/>
      <c r="AY2410" s="22"/>
      <c r="BA2410" s="22"/>
      <c r="BB2410" s="22"/>
      <c r="BP2410" s="49"/>
      <c r="BX2410" s="49"/>
    </row>
    <row r="2411" spans="22:76">
      <c r="V2411" s="22"/>
      <c r="W2411" s="22"/>
      <c r="AA2411" s="49"/>
      <c r="AB2411" s="49"/>
      <c r="AF2411" s="49"/>
      <c r="AS2411" s="22"/>
      <c r="AV2411" s="22"/>
      <c r="AX2411" s="22"/>
      <c r="AY2411" s="22"/>
      <c r="BA2411" s="22"/>
      <c r="BB2411" s="22"/>
      <c r="BP2411" s="49"/>
      <c r="BX2411" s="49"/>
    </row>
    <row r="2412" spans="22:76">
      <c r="V2412" s="22"/>
      <c r="W2412" s="22"/>
      <c r="AA2412" s="49"/>
      <c r="AB2412" s="49"/>
      <c r="AF2412" s="49"/>
      <c r="AS2412" s="22"/>
      <c r="AV2412" s="22"/>
      <c r="AX2412" s="22"/>
      <c r="AY2412" s="22"/>
      <c r="BA2412" s="22"/>
      <c r="BB2412" s="22"/>
      <c r="BP2412" s="49"/>
      <c r="BX2412" s="49"/>
    </row>
    <row r="2413" spans="22:76">
      <c r="V2413" s="22"/>
      <c r="W2413" s="22"/>
      <c r="AA2413" s="49"/>
      <c r="AB2413" s="49"/>
      <c r="AF2413" s="49"/>
      <c r="AS2413" s="22"/>
      <c r="AV2413" s="22"/>
      <c r="AX2413" s="22"/>
      <c r="AY2413" s="22"/>
      <c r="BA2413" s="22"/>
      <c r="BB2413" s="22"/>
      <c r="BP2413" s="49"/>
      <c r="BX2413" s="49"/>
    </row>
    <row r="2414" spans="22:76">
      <c r="V2414" s="22"/>
      <c r="W2414" s="22"/>
      <c r="AA2414" s="49"/>
      <c r="AB2414" s="49"/>
      <c r="AF2414" s="49"/>
      <c r="AS2414" s="22"/>
      <c r="AV2414" s="22"/>
      <c r="AX2414" s="22"/>
      <c r="AY2414" s="22"/>
      <c r="BA2414" s="22"/>
      <c r="BB2414" s="22"/>
      <c r="BP2414" s="49"/>
      <c r="BX2414" s="49"/>
    </row>
    <row r="2415" spans="22:76">
      <c r="V2415" s="22"/>
      <c r="W2415" s="22"/>
      <c r="AA2415" s="49"/>
      <c r="AB2415" s="49"/>
      <c r="AF2415" s="49"/>
      <c r="AS2415" s="22"/>
      <c r="AV2415" s="22"/>
      <c r="AX2415" s="22"/>
      <c r="AY2415" s="22"/>
      <c r="BA2415" s="22"/>
      <c r="BB2415" s="22"/>
      <c r="BP2415" s="49"/>
      <c r="BX2415" s="49"/>
    </row>
    <row r="2416" spans="22:76">
      <c r="V2416" s="22"/>
      <c r="W2416" s="22"/>
      <c r="AA2416" s="49"/>
      <c r="AB2416" s="49"/>
      <c r="AF2416" s="49"/>
      <c r="AS2416" s="22"/>
      <c r="AV2416" s="22"/>
      <c r="AX2416" s="22"/>
      <c r="AY2416" s="22"/>
      <c r="BA2416" s="22"/>
      <c r="BB2416" s="22"/>
      <c r="BP2416" s="49"/>
      <c r="BX2416" s="49"/>
    </row>
    <row r="2417" spans="22:76">
      <c r="V2417" s="22"/>
      <c r="W2417" s="22"/>
      <c r="AA2417" s="49"/>
      <c r="AB2417" s="49"/>
      <c r="AF2417" s="49"/>
      <c r="AS2417" s="22"/>
      <c r="AV2417" s="22"/>
      <c r="AX2417" s="22"/>
      <c r="AY2417" s="22"/>
      <c r="BA2417" s="22"/>
      <c r="BB2417" s="22"/>
      <c r="BP2417" s="49"/>
      <c r="BX2417" s="49"/>
    </row>
    <row r="2418" spans="22:76">
      <c r="V2418" s="22"/>
      <c r="W2418" s="22"/>
      <c r="AA2418" s="49"/>
      <c r="AB2418" s="49"/>
      <c r="AF2418" s="49"/>
      <c r="AS2418" s="22"/>
      <c r="AV2418" s="22"/>
      <c r="AX2418" s="22"/>
      <c r="AY2418" s="22"/>
      <c r="BA2418" s="22"/>
      <c r="BB2418" s="22"/>
      <c r="BP2418" s="49"/>
      <c r="BX2418" s="49"/>
    </row>
    <row r="2419" spans="22:76">
      <c r="V2419" s="22"/>
      <c r="W2419" s="22"/>
      <c r="AA2419" s="49"/>
      <c r="AB2419" s="49"/>
      <c r="AF2419" s="49"/>
      <c r="AS2419" s="22"/>
      <c r="AV2419" s="22"/>
      <c r="AX2419" s="22"/>
      <c r="AY2419" s="22"/>
      <c r="BA2419" s="22"/>
      <c r="BB2419" s="22"/>
      <c r="BP2419" s="49"/>
      <c r="BX2419" s="49"/>
    </row>
    <row r="2420" spans="22:76">
      <c r="V2420" s="22"/>
      <c r="W2420" s="22"/>
      <c r="AA2420" s="49"/>
      <c r="AB2420" s="49"/>
      <c r="AF2420" s="49"/>
      <c r="AS2420" s="22"/>
      <c r="AV2420" s="22"/>
      <c r="AX2420" s="22"/>
      <c r="AY2420" s="22"/>
      <c r="BA2420" s="22"/>
      <c r="BB2420" s="22"/>
      <c r="BP2420" s="49"/>
      <c r="BX2420" s="49"/>
    </row>
    <row r="2421" spans="22:76">
      <c r="V2421" s="22"/>
      <c r="W2421" s="22"/>
      <c r="AA2421" s="49"/>
      <c r="AB2421" s="49"/>
      <c r="AF2421" s="49"/>
      <c r="AS2421" s="22"/>
      <c r="AV2421" s="22"/>
      <c r="AX2421" s="22"/>
      <c r="AY2421" s="22"/>
      <c r="BA2421" s="22"/>
      <c r="BB2421" s="22"/>
      <c r="BP2421" s="49"/>
      <c r="BX2421" s="49"/>
    </row>
    <row r="2422" spans="22:76">
      <c r="V2422" s="22"/>
      <c r="W2422" s="22"/>
      <c r="AA2422" s="49"/>
      <c r="AB2422" s="49"/>
      <c r="AF2422" s="49"/>
      <c r="AS2422" s="22"/>
      <c r="AV2422" s="22"/>
      <c r="AX2422" s="22"/>
      <c r="AY2422" s="22"/>
      <c r="BA2422" s="22"/>
      <c r="BB2422" s="22"/>
      <c r="BP2422" s="49"/>
      <c r="BX2422" s="49"/>
    </row>
    <row r="2423" spans="22:76">
      <c r="V2423" s="22"/>
      <c r="W2423" s="22"/>
      <c r="AA2423" s="49"/>
      <c r="AB2423" s="49"/>
      <c r="AF2423" s="49"/>
      <c r="AS2423" s="22"/>
      <c r="AV2423" s="22"/>
      <c r="AX2423" s="22"/>
      <c r="AY2423" s="22"/>
      <c r="BA2423" s="22"/>
      <c r="BB2423" s="22"/>
      <c r="BP2423" s="49"/>
      <c r="BX2423" s="49"/>
    </row>
    <row r="2424" spans="22:76">
      <c r="V2424" s="22"/>
      <c r="W2424" s="22"/>
      <c r="AA2424" s="49"/>
      <c r="AB2424" s="49"/>
      <c r="AF2424" s="49"/>
      <c r="AS2424" s="22"/>
      <c r="AV2424" s="22"/>
      <c r="AX2424" s="22"/>
      <c r="AY2424" s="22"/>
      <c r="BA2424" s="22"/>
      <c r="BB2424" s="22"/>
      <c r="BP2424" s="49"/>
      <c r="BX2424" s="49"/>
    </row>
    <row r="2425" spans="22:76">
      <c r="V2425" s="22"/>
      <c r="W2425" s="22"/>
      <c r="AA2425" s="49"/>
      <c r="AB2425" s="49"/>
      <c r="AF2425" s="49"/>
      <c r="AS2425" s="22"/>
      <c r="AV2425" s="22"/>
      <c r="AX2425" s="22"/>
      <c r="AY2425" s="22"/>
      <c r="BA2425" s="22"/>
      <c r="BB2425" s="22"/>
      <c r="BP2425" s="49"/>
      <c r="BX2425" s="49"/>
    </row>
    <row r="2426" spans="22:76">
      <c r="V2426" s="22"/>
      <c r="W2426" s="22"/>
      <c r="AA2426" s="49"/>
      <c r="AB2426" s="49"/>
      <c r="AF2426" s="49"/>
      <c r="AS2426" s="22"/>
      <c r="AV2426" s="22"/>
      <c r="AX2426" s="22"/>
      <c r="AY2426" s="22"/>
      <c r="BA2426" s="22"/>
      <c r="BB2426" s="22"/>
      <c r="BP2426" s="49"/>
      <c r="BX2426" s="49"/>
    </row>
    <row r="2427" spans="22:76">
      <c r="V2427" s="22"/>
      <c r="W2427" s="22"/>
      <c r="AA2427" s="49"/>
      <c r="AB2427" s="49"/>
      <c r="AF2427" s="49"/>
      <c r="AS2427" s="22"/>
      <c r="AV2427" s="22"/>
      <c r="AX2427" s="22"/>
      <c r="AY2427" s="22"/>
      <c r="BA2427" s="22"/>
      <c r="BB2427" s="22"/>
      <c r="BP2427" s="49"/>
      <c r="BX2427" s="49"/>
    </row>
    <row r="2428" spans="22:76">
      <c r="V2428" s="22"/>
      <c r="W2428" s="22"/>
      <c r="AA2428" s="49"/>
      <c r="AB2428" s="49"/>
      <c r="AF2428" s="49"/>
      <c r="AS2428" s="22"/>
      <c r="AV2428" s="22"/>
      <c r="AX2428" s="22"/>
      <c r="AY2428" s="22"/>
      <c r="BA2428" s="22"/>
      <c r="BB2428" s="22"/>
      <c r="BP2428" s="49"/>
      <c r="BX2428" s="49"/>
    </row>
    <row r="2429" spans="22:76">
      <c r="V2429" s="22"/>
      <c r="W2429" s="22"/>
      <c r="AA2429" s="49"/>
      <c r="AB2429" s="49"/>
      <c r="AF2429" s="49"/>
      <c r="AS2429" s="22"/>
      <c r="AV2429" s="22"/>
      <c r="AX2429" s="22"/>
      <c r="AY2429" s="22"/>
      <c r="BA2429" s="22"/>
      <c r="BB2429" s="22"/>
      <c r="BP2429" s="49"/>
      <c r="BX2429" s="49"/>
    </row>
    <row r="2430" spans="22:76">
      <c r="V2430" s="22"/>
      <c r="W2430" s="22"/>
      <c r="AA2430" s="49"/>
      <c r="AB2430" s="49"/>
      <c r="AF2430" s="49"/>
      <c r="AS2430" s="22"/>
      <c r="AV2430" s="22"/>
      <c r="AX2430" s="22"/>
      <c r="AY2430" s="22"/>
      <c r="BA2430" s="22"/>
      <c r="BB2430" s="22"/>
      <c r="BP2430" s="49"/>
      <c r="BX2430" s="49"/>
    </row>
    <row r="2431" spans="22:76">
      <c r="V2431" s="22"/>
      <c r="W2431" s="22"/>
      <c r="AA2431" s="49"/>
      <c r="AB2431" s="49"/>
      <c r="AF2431" s="49"/>
      <c r="AS2431" s="22"/>
      <c r="AV2431" s="22"/>
      <c r="AX2431" s="22"/>
      <c r="AY2431" s="22"/>
      <c r="BA2431" s="22"/>
      <c r="BB2431" s="22"/>
      <c r="BP2431" s="49"/>
      <c r="BX2431" s="49"/>
    </row>
    <row r="2432" spans="22:76">
      <c r="V2432" s="22"/>
      <c r="W2432" s="22"/>
      <c r="AA2432" s="49"/>
      <c r="AB2432" s="49"/>
      <c r="AF2432" s="49"/>
      <c r="AS2432" s="22"/>
      <c r="AV2432" s="22"/>
      <c r="AX2432" s="22"/>
      <c r="AY2432" s="22"/>
      <c r="BA2432" s="22"/>
      <c r="BB2432" s="22"/>
      <c r="BP2432" s="49"/>
      <c r="BX2432" s="49"/>
    </row>
    <row r="2433" spans="22:76">
      <c r="V2433" s="22"/>
      <c r="W2433" s="22"/>
      <c r="AA2433" s="49"/>
      <c r="AB2433" s="49"/>
      <c r="AF2433" s="49"/>
      <c r="AS2433" s="22"/>
      <c r="AV2433" s="22"/>
      <c r="AX2433" s="22"/>
      <c r="AY2433" s="22"/>
      <c r="BA2433" s="22"/>
      <c r="BB2433" s="22"/>
      <c r="BP2433" s="49"/>
      <c r="BX2433" s="49"/>
    </row>
    <row r="2434" spans="22:76">
      <c r="V2434" s="22"/>
      <c r="W2434" s="22"/>
      <c r="AA2434" s="49"/>
      <c r="AB2434" s="49"/>
      <c r="AF2434" s="49"/>
      <c r="AS2434" s="22"/>
      <c r="AV2434" s="22"/>
      <c r="AX2434" s="22"/>
      <c r="AY2434" s="22"/>
      <c r="BA2434" s="22"/>
      <c r="BB2434" s="22"/>
      <c r="BP2434" s="49"/>
      <c r="BX2434" s="49"/>
    </row>
    <row r="2435" spans="22:76">
      <c r="V2435" s="22"/>
      <c r="W2435" s="22"/>
      <c r="AA2435" s="49"/>
      <c r="AB2435" s="49"/>
      <c r="AF2435" s="49"/>
      <c r="AS2435" s="22"/>
      <c r="AV2435" s="22"/>
      <c r="AX2435" s="22"/>
      <c r="AY2435" s="22"/>
      <c r="BA2435" s="22"/>
      <c r="BB2435" s="22"/>
      <c r="BP2435" s="49"/>
      <c r="BX2435" s="49"/>
    </row>
    <row r="2436" spans="22:76">
      <c r="V2436" s="22"/>
      <c r="W2436" s="22"/>
      <c r="AA2436" s="49"/>
      <c r="AB2436" s="49"/>
      <c r="AF2436" s="49"/>
      <c r="AS2436" s="22"/>
      <c r="AV2436" s="22"/>
      <c r="AX2436" s="22"/>
      <c r="AY2436" s="22"/>
      <c r="BA2436" s="22"/>
      <c r="BB2436" s="22"/>
      <c r="BP2436" s="49"/>
      <c r="BX2436" s="49"/>
    </row>
    <row r="2437" spans="22:76">
      <c r="V2437" s="22"/>
      <c r="W2437" s="22"/>
      <c r="AA2437" s="49"/>
      <c r="AB2437" s="49"/>
      <c r="AF2437" s="49"/>
      <c r="AS2437" s="22"/>
      <c r="AV2437" s="22"/>
      <c r="AX2437" s="22"/>
      <c r="AY2437" s="22"/>
      <c r="BA2437" s="22"/>
      <c r="BB2437" s="22"/>
      <c r="BP2437" s="49"/>
      <c r="BX2437" s="49"/>
    </row>
    <row r="2438" spans="22:76">
      <c r="V2438" s="22"/>
      <c r="W2438" s="22"/>
      <c r="AA2438" s="49"/>
      <c r="AB2438" s="49"/>
      <c r="AF2438" s="49"/>
      <c r="AS2438" s="22"/>
      <c r="AV2438" s="22"/>
      <c r="AX2438" s="22"/>
      <c r="AY2438" s="22"/>
      <c r="BA2438" s="22"/>
      <c r="BB2438" s="22"/>
      <c r="BP2438" s="49"/>
      <c r="BX2438" s="49"/>
    </row>
    <row r="2439" spans="22:76">
      <c r="V2439" s="22"/>
      <c r="W2439" s="22"/>
      <c r="AA2439" s="49"/>
      <c r="AB2439" s="49"/>
      <c r="AF2439" s="49"/>
      <c r="AS2439" s="22"/>
      <c r="AV2439" s="22"/>
      <c r="AX2439" s="22"/>
      <c r="AY2439" s="22"/>
      <c r="BA2439" s="22"/>
      <c r="BB2439" s="22"/>
      <c r="BP2439" s="49"/>
      <c r="BX2439" s="49"/>
    </row>
    <row r="2440" spans="22:76">
      <c r="V2440" s="22"/>
      <c r="W2440" s="22"/>
      <c r="AA2440" s="49"/>
      <c r="AB2440" s="49"/>
      <c r="AF2440" s="49"/>
      <c r="AS2440" s="22"/>
      <c r="AV2440" s="22"/>
      <c r="AX2440" s="22"/>
      <c r="AY2440" s="22"/>
      <c r="BA2440" s="22"/>
      <c r="BB2440" s="22"/>
      <c r="BP2440" s="49"/>
      <c r="BX2440" s="49"/>
    </row>
    <row r="2441" spans="22:76">
      <c r="V2441" s="22"/>
      <c r="W2441" s="22"/>
      <c r="AA2441" s="49"/>
      <c r="AB2441" s="49"/>
      <c r="AF2441" s="49"/>
      <c r="AS2441" s="22"/>
      <c r="AV2441" s="22"/>
      <c r="AX2441" s="22"/>
      <c r="AY2441" s="22"/>
      <c r="BA2441" s="22"/>
      <c r="BB2441" s="22"/>
      <c r="BP2441" s="49"/>
      <c r="BX2441" s="49"/>
    </row>
    <row r="2442" spans="22:76">
      <c r="V2442" s="22"/>
      <c r="W2442" s="22"/>
      <c r="AA2442" s="49"/>
      <c r="AB2442" s="49"/>
      <c r="AF2442" s="49"/>
      <c r="AS2442" s="22"/>
      <c r="AV2442" s="22"/>
      <c r="AX2442" s="22"/>
      <c r="AY2442" s="22"/>
      <c r="BA2442" s="22"/>
      <c r="BB2442" s="22"/>
      <c r="BP2442" s="49"/>
      <c r="BX2442" s="49"/>
    </row>
    <row r="2443" spans="22:76">
      <c r="V2443" s="22"/>
      <c r="W2443" s="22"/>
      <c r="AA2443" s="49"/>
      <c r="AB2443" s="49"/>
      <c r="AF2443" s="49"/>
      <c r="AS2443" s="22"/>
      <c r="AV2443" s="22"/>
      <c r="AX2443" s="22"/>
      <c r="AY2443" s="22"/>
      <c r="BA2443" s="22"/>
      <c r="BB2443" s="22"/>
      <c r="BP2443" s="49"/>
      <c r="BX2443" s="49"/>
    </row>
    <row r="2444" spans="22:76">
      <c r="V2444" s="22"/>
      <c r="W2444" s="22"/>
      <c r="AA2444" s="49"/>
      <c r="AB2444" s="49"/>
      <c r="AF2444" s="49"/>
      <c r="AS2444" s="22"/>
      <c r="AV2444" s="22"/>
      <c r="AX2444" s="22"/>
      <c r="AY2444" s="22"/>
      <c r="BA2444" s="22"/>
      <c r="BB2444" s="22"/>
      <c r="BP2444" s="49"/>
      <c r="BX2444" s="49"/>
    </row>
    <row r="2445" spans="22:76">
      <c r="V2445" s="22"/>
      <c r="W2445" s="22"/>
      <c r="AA2445" s="49"/>
      <c r="AB2445" s="49"/>
      <c r="AF2445" s="49"/>
      <c r="AS2445" s="22"/>
      <c r="AV2445" s="22"/>
      <c r="AX2445" s="22"/>
      <c r="AY2445" s="22"/>
      <c r="BA2445" s="22"/>
      <c r="BB2445" s="22"/>
      <c r="BP2445" s="49"/>
      <c r="BX2445" s="49"/>
    </row>
    <row r="2446" spans="22:76">
      <c r="V2446" s="22"/>
      <c r="W2446" s="22"/>
      <c r="AA2446" s="49"/>
      <c r="AB2446" s="49"/>
      <c r="AF2446" s="49"/>
      <c r="AS2446" s="22"/>
      <c r="AV2446" s="22"/>
      <c r="AX2446" s="22"/>
      <c r="AY2446" s="22"/>
      <c r="BA2446" s="22"/>
      <c r="BB2446" s="22"/>
      <c r="BP2446" s="49"/>
      <c r="BX2446" s="49"/>
    </row>
    <row r="2447" spans="22:76">
      <c r="V2447" s="22"/>
      <c r="W2447" s="22"/>
      <c r="AA2447" s="49"/>
      <c r="AB2447" s="49"/>
      <c r="AF2447" s="49"/>
      <c r="AS2447" s="22"/>
      <c r="AV2447" s="22"/>
      <c r="AX2447" s="22"/>
      <c r="AY2447" s="22"/>
      <c r="BA2447" s="22"/>
      <c r="BB2447" s="22"/>
      <c r="BP2447" s="49"/>
      <c r="BX2447" s="49"/>
    </row>
    <row r="2448" spans="22:76">
      <c r="V2448" s="22"/>
      <c r="W2448" s="22"/>
      <c r="AA2448" s="49"/>
      <c r="AB2448" s="49"/>
      <c r="AF2448" s="49"/>
      <c r="AS2448" s="22"/>
      <c r="AV2448" s="22"/>
      <c r="AX2448" s="22"/>
      <c r="AY2448" s="22"/>
      <c r="BA2448" s="22"/>
      <c r="BB2448" s="22"/>
      <c r="BP2448" s="49"/>
      <c r="BX2448" s="49"/>
    </row>
    <row r="2449" spans="22:76">
      <c r="V2449" s="22"/>
      <c r="W2449" s="22"/>
      <c r="AA2449" s="49"/>
      <c r="AB2449" s="49"/>
      <c r="AF2449" s="49"/>
      <c r="AS2449" s="22"/>
      <c r="AV2449" s="22"/>
      <c r="AX2449" s="22"/>
      <c r="AY2449" s="22"/>
      <c r="BA2449" s="22"/>
      <c r="BB2449" s="22"/>
      <c r="BP2449" s="49"/>
      <c r="BX2449" s="49"/>
    </row>
    <row r="2450" spans="22:76">
      <c r="V2450" s="22"/>
      <c r="W2450" s="22"/>
      <c r="AA2450" s="49"/>
      <c r="AB2450" s="49"/>
      <c r="AF2450" s="49"/>
      <c r="AS2450" s="22"/>
      <c r="AV2450" s="22"/>
      <c r="AX2450" s="22"/>
      <c r="AY2450" s="22"/>
      <c r="BA2450" s="22"/>
      <c r="BB2450" s="22"/>
      <c r="BP2450" s="49"/>
      <c r="BX2450" s="49"/>
    </row>
    <row r="2451" spans="22:76">
      <c r="V2451" s="22"/>
      <c r="W2451" s="22"/>
      <c r="AA2451" s="49"/>
      <c r="AB2451" s="49"/>
      <c r="AF2451" s="49"/>
      <c r="AS2451" s="22"/>
      <c r="AV2451" s="22"/>
      <c r="AX2451" s="22"/>
      <c r="AY2451" s="22"/>
      <c r="BA2451" s="22"/>
      <c r="BB2451" s="22"/>
      <c r="BP2451" s="49"/>
      <c r="BX2451" s="49"/>
    </row>
    <row r="2452" spans="22:76">
      <c r="V2452" s="22"/>
      <c r="W2452" s="22"/>
      <c r="AA2452" s="49"/>
      <c r="AB2452" s="49"/>
      <c r="AF2452" s="49"/>
      <c r="AS2452" s="22"/>
      <c r="AV2452" s="22"/>
      <c r="AX2452" s="22"/>
      <c r="AY2452" s="22"/>
      <c r="BA2452" s="22"/>
      <c r="BB2452" s="22"/>
      <c r="BP2452" s="49"/>
      <c r="BX2452" s="49"/>
    </row>
    <row r="2453" spans="22:76">
      <c r="V2453" s="22"/>
      <c r="W2453" s="22"/>
      <c r="AA2453" s="49"/>
      <c r="AB2453" s="49"/>
      <c r="AF2453" s="49"/>
      <c r="AS2453" s="22"/>
      <c r="AV2453" s="22"/>
      <c r="AX2453" s="22"/>
      <c r="AY2453" s="22"/>
      <c r="BA2453" s="22"/>
      <c r="BB2453" s="22"/>
      <c r="BP2453" s="49"/>
      <c r="BX2453" s="49"/>
    </row>
    <row r="2454" spans="22:76">
      <c r="V2454" s="22"/>
      <c r="W2454" s="22"/>
      <c r="AA2454" s="49"/>
      <c r="AB2454" s="49"/>
      <c r="AF2454" s="49"/>
      <c r="AS2454" s="22"/>
      <c r="AV2454" s="22"/>
      <c r="AX2454" s="22"/>
      <c r="AY2454" s="22"/>
      <c r="BA2454" s="22"/>
      <c r="BB2454" s="22"/>
      <c r="BP2454" s="49"/>
      <c r="BX2454" s="49"/>
    </row>
    <row r="2455" spans="22:76">
      <c r="V2455" s="22"/>
      <c r="W2455" s="22"/>
      <c r="AA2455" s="49"/>
      <c r="AB2455" s="49"/>
      <c r="AF2455" s="49"/>
      <c r="AS2455" s="22"/>
      <c r="AV2455" s="22"/>
      <c r="AX2455" s="22"/>
      <c r="AY2455" s="22"/>
      <c r="BA2455" s="22"/>
      <c r="BB2455" s="22"/>
      <c r="BP2455" s="49"/>
      <c r="BX2455" s="49"/>
    </row>
    <row r="2456" spans="22:76">
      <c r="V2456" s="22"/>
      <c r="W2456" s="22"/>
      <c r="AA2456" s="49"/>
      <c r="AB2456" s="49"/>
      <c r="AF2456" s="49"/>
      <c r="AS2456" s="22"/>
      <c r="AV2456" s="22"/>
      <c r="AX2456" s="22"/>
      <c r="AY2456" s="22"/>
      <c r="BA2456" s="22"/>
      <c r="BB2456" s="22"/>
      <c r="BP2456" s="49"/>
      <c r="BX2456" s="49"/>
    </row>
    <row r="2457" spans="22:76">
      <c r="V2457" s="22"/>
      <c r="W2457" s="22"/>
      <c r="AA2457" s="49"/>
      <c r="AB2457" s="49"/>
      <c r="AF2457" s="49"/>
      <c r="AS2457" s="22"/>
      <c r="AV2457" s="22"/>
      <c r="AX2457" s="22"/>
      <c r="AY2457" s="22"/>
      <c r="BA2457" s="22"/>
      <c r="BB2457" s="22"/>
      <c r="BP2457" s="49"/>
      <c r="BX2457" s="49"/>
    </row>
    <row r="2458" spans="22:76">
      <c r="V2458" s="22"/>
      <c r="W2458" s="22"/>
      <c r="AA2458" s="49"/>
      <c r="AB2458" s="49"/>
      <c r="AF2458" s="49"/>
      <c r="AS2458" s="22"/>
      <c r="AV2458" s="22"/>
      <c r="AX2458" s="22"/>
      <c r="AY2458" s="22"/>
      <c r="BA2458" s="22"/>
      <c r="BB2458" s="22"/>
      <c r="BP2458" s="49"/>
      <c r="BX2458" s="49"/>
    </row>
    <row r="2459" spans="22:76">
      <c r="V2459" s="22"/>
      <c r="W2459" s="22"/>
      <c r="AA2459" s="49"/>
      <c r="AB2459" s="49"/>
      <c r="AF2459" s="49"/>
      <c r="AS2459" s="22"/>
      <c r="AV2459" s="22"/>
      <c r="AX2459" s="22"/>
      <c r="AY2459" s="22"/>
      <c r="BA2459" s="22"/>
      <c r="BB2459" s="22"/>
      <c r="BP2459" s="49"/>
      <c r="BX2459" s="49"/>
    </row>
    <row r="2460" spans="22:76">
      <c r="V2460" s="22"/>
      <c r="W2460" s="22"/>
      <c r="AA2460" s="49"/>
      <c r="AB2460" s="49"/>
      <c r="AF2460" s="49"/>
      <c r="AS2460" s="22"/>
      <c r="AV2460" s="22"/>
      <c r="AX2460" s="22"/>
      <c r="AY2460" s="22"/>
      <c r="BA2460" s="22"/>
      <c r="BB2460" s="22"/>
      <c r="BP2460" s="49"/>
      <c r="BX2460" s="49"/>
    </row>
    <row r="2461" spans="22:76">
      <c r="V2461" s="22"/>
      <c r="W2461" s="22"/>
      <c r="AA2461" s="49"/>
      <c r="AB2461" s="49"/>
      <c r="AF2461" s="49"/>
      <c r="AS2461" s="22"/>
      <c r="AV2461" s="22"/>
      <c r="AX2461" s="22"/>
      <c r="AY2461" s="22"/>
      <c r="BA2461" s="22"/>
      <c r="BB2461" s="22"/>
      <c r="BP2461" s="49"/>
      <c r="BX2461" s="49"/>
    </row>
    <row r="2462" spans="22:76">
      <c r="V2462" s="22"/>
      <c r="W2462" s="22"/>
      <c r="AA2462" s="49"/>
      <c r="AB2462" s="49"/>
      <c r="AF2462" s="49"/>
      <c r="AS2462" s="22"/>
      <c r="AV2462" s="22"/>
      <c r="AX2462" s="22"/>
      <c r="AY2462" s="22"/>
      <c r="BA2462" s="22"/>
      <c r="BB2462" s="22"/>
      <c r="BP2462" s="49"/>
      <c r="BX2462" s="49"/>
    </row>
    <row r="2463" spans="22:76">
      <c r="V2463" s="22"/>
      <c r="W2463" s="22"/>
      <c r="AA2463" s="49"/>
      <c r="AB2463" s="49"/>
      <c r="AF2463" s="49"/>
      <c r="AS2463" s="22"/>
      <c r="AV2463" s="22"/>
      <c r="AX2463" s="22"/>
      <c r="AY2463" s="22"/>
      <c r="BA2463" s="22"/>
      <c r="BB2463" s="22"/>
      <c r="BP2463" s="49"/>
      <c r="BX2463" s="49"/>
    </row>
    <row r="2464" spans="22:76">
      <c r="V2464" s="22"/>
      <c r="W2464" s="22"/>
      <c r="AA2464" s="49"/>
      <c r="AB2464" s="49"/>
      <c r="AF2464" s="49"/>
      <c r="AS2464" s="22"/>
      <c r="AV2464" s="22"/>
      <c r="AX2464" s="22"/>
      <c r="AY2464" s="22"/>
      <c r="BA2464" s="22"/>
      <c r="BB2464" s="22"/>
      <c r="BP2464" s="49"/>
      <c r="BX2464" s="49"/>
    </row>
    <row r="2465" spans="22:76">
      <c r="V2465" s="22"/>
      <c r="W2465" s="22"/>
      <c r="AA2465" s="49"/>
      <c r="AB2465" s="49"/>
      <c r="AF2465" s="49"/>
      <c r="AS2465" s="22"/>
      <c r="AV2465" s="22"/>
      <c r="AX2465" s="22"/>
      <c r="AY2465" s="22"/>
      <c r="BA2465" s="22"/>
      <c r="BB2465" s="22"/>
      <c r="BP2465" s="49"/>
      <c r="BX2465" s="49"/>
    </row>
    <row r="2466" spans="22:76">
      <c r="V2466" s="22"/>
      <c r="W2466" s="22"/>
      <c r="AA2466" s="49"/>
      <c r="AB2466" s="49"/>
      <c r="AF2466" s="49"/>
      <c r="AS2466" s="22"/>
      <c r="AV2466" s="22"/>
      <c r="AX2466" s="22"/>
      <c r="AY2466" s="22"/>
      <c r="BA2466" s="22"/>
      <c r="BB2466" s="22"/>
      <c r="BP2466" s="49"/>
      <c r="BX2466" s="49"/>
    </row>
    <row r="2467" spans="22:76">
      <c r="V2467" s="22"/>
      <c r="W2467" s="22"/>
      <c r="AA2467" s="49"/>
      <c r="AB2467" s="49"/>
      <c r="AF2467" s="49"/>
      <c r="AS2467" s="22"/>
      <c r="AV2467" s="22"/>
      <c r="AX2467" s="22"/>
      <c r="AY2467" s="22"/>
      <c r="BA2467" s="22"/>
      <c r="BB2467" s="22"/>
      <c r="BP2467" s="49"/>
      <c r="BX2467" s="49"/>
    </row>
    <row r="2468" spans="22:76">
      <c r="V2468" s="22"/>
      <c r="W2468" s="22"/>
      <c r="AA2468" s="49"/>
      <c r="AB2468" s="49"/>
      <c r="AF2468" s="49"/>
      <c r="AS2468" s="22"/>
      <c r="AV2468" s="22"/>
      <c r="AX2468" s="22"/>
      <c r="AY2468" s="22"/>
      <c r="BA2468" s="22"/>
      <c r="BB2468" s="22"/>
      <c r="BP2468" s="49"/>
      <c r="BX2468" s="49"/>
    </row>
    <row r="2469" spans="22:76">
      <c r="V2469" s="22"/>
      <c r="W2469" s="22"/>
      <c r="AA2469" s="49"/>
      <c r="AB2469" s="49"/>
      <c r="AF2469" s="49"/>
      <c r="AS2469" s="22"/>
      <c r="AV2469" s="22"/>
      <c r="AX2469" s="22"/>
      <c r="AY2469" s="22"/>
      <c r="BA2469" s="22"/>
      <c r="BB2469" s="22"/>
      <c r="BP2469" s="49"/>
      <c r="BX2469" s="49"/>
    </row>
    <row r="2470" spans="22:76">
      <c r="V2470" s="22"/>
      <c r="W2470" s="22"/>
      <c r="AA2470" s="49"/>
      <c r="AB2470" s="49"/>
      <c r="AF2470" s="49"/>
      <c r="AS2470" s="22"/>
      <c r="AV2470" s="22"/>
      <c r="AX2470" s="22"/>
      <c r="AY2470" s="22"/>
      <c r="BA2470" s="22"/>
      <c r="BB2470" s="22"/>
      <c r="BP2470" s="49"/>
      <c r="BX2470" s="49"/>
    </row>
    <row r="2471" spans="22:76">
      <c r="V2471" s="22"/>
      <c r="W2471" s="22"/>
      <c r="AA2471" s="49"/>
      <c r="AB2471" s="49"/>
      <c r="AF2471" s="49"/>
      <c r="AS2471" s="22"/>
      <c r="AV2471" s="22"/>
      <c r="AX2471" s="22"/>
      <c r="AY2471" s="22"/>
      <c r="BA2471" s="22"/>
      <c r="BB2471" s="22"/>
      <c r="BP2471" s="49"/>
      <c r="BX2471" s="49"/>
    </row>
    <row r="2472" spans="22:76">
      <c r="V2472" s="22"/>
      <c r="W2472" s="22"/>
      <c r="AA2472" s="49"/>
      <c r="AB2472" s="49"/>
      <c r="AF2472" s="49"/>
      <c r="AS2472" s="22"/>
      <c r="AV2472" s="22"/>
      <c r="AX2472" s="22"/>
      <c r="AY2472" s="22"/>
      <c r="BA2472" s="22"/>
      <c r="BB2472" s="22"/>
      <c r="BP2472" s="49"/>
      <c r="BX2472" s="49"/>
    </row>
    <row r="2473" spans="22:76">
      <c r="V2473" s="22"/>
      <c r="W2473" s="22"/>
      <c r="AA2473" s="49"/>
      <c r="AB2473" s="49"/>
      <c r="AF2473" s="49"/>
      <c r="AS2473" s="22"/>
      <c r="AV2473" s="22"/>
      <c r="AX2473" s="22"/>
      <c r="AY2473" s="22"/>
      <c r="BA2473" s="22"/>
      <c r="BB2473" s="22"/>
      <c r="BP2473" s="49"/>
      <c r="BX2473" s="49"/>
    </row>
    <row r="2474" spans="22:76">
      <c r="V2474" s="22"/>
      <c r="W2474" s="22"/>
      <c r="AA2474" s="49"/>
      <c r="AB2474" s="49"/>
      <c r="AF2474" s="49"/>
      <c r="AS2474" s="22"/>
      <c r="AV2474" s="22"/>
      <c r="AX2474" s="22"/>
      <c r="AY2474" s="22"/>
      <c r="BA2474" s="22"/>
      <c r="BB2474" s="22"/>
      <c r="BP2474" s="49"/>
      <c r="BX2474" s="49"/>
    </row>
    <row r="2475" spans="22:76">
      <c r="V2475" s="22"/>
      <c r="W2475" s="22"/>
      <c r="AA2475" s="49"/>
      <c r="AB2475" s="49"/>
      <c r="AF2475" s="49"/>
      <c r="AS2475" s="22"/>
      <c r="AV2475" s="22"/>
      <c r="AX2475" s="22"/>
      <c r="AY2475" s="22"/>
      <c r="BA2475" s="22"/>
      <c r="BB2475" s="22"/>
      <c r="BP2475" s="49"/>
      <c r="BX2475" s="49"/>
    </row>
    <row r="2476" spans="22:76">
      <c r="V2476" s="22"/>
      <c r="W2476" s="22"/>
      <c r="AA2476" s="49"/>
      <c r="AB2476" s="49"/>
      <c r="AF2476" s="49"/>
      <c r="AS2476" s="22"/>
      <c r="AV2476" s="22"/>
      <c r="AX2476" s="22"/>
      <c r="AY2476" s="22"/>
      <c r="BA2476" s="22"/>
      <c r="BB2476" s="22"/>
      <c r="BP2476" s="49"/>
      <c r="BX2476" s="49"/>
    </row>
    <row r="2477" spans="22:76">
      <c r="V2477" s="22"/>
      <c r="W2477" s="22"/>
      <c r="AA2477" s="49"/>
      <c r="AB2477" s="49"/>
      <c r="AF2477" s="49"/>
      <c r="AS2477" s="22"/>
      <c r="AV2477" s="22"/>
      <c r="AX2477" s="22"/>
      <c r="AY2477" s="22"/>
      <c r="BA2477" s="22"/>
      <c r="BB2477" s="22"/>
      <c r="BP2477" s="49"/>
      <c r="BX2477" s="49"/>
    </row>
    <row r="2478" spans="22:76">
      <c r="V2478" s="22"/>
      <c r="W2478" s="22"/>
      <c r="AA2478" s="49"/>
      <c r="AB2478" s="49"/>
      <c r="AF2478" s="49"/>
      <c r="AS2478" s="22"/>
      <c r="AV2478" s="22"/>
      <c r="AX2478" s="22"/>
      <c r="AY2478" s="22"/>
      <c r="BA2478" s="22"/>
      <c r="BB2478" s="22"/>
      <c r="BP2478" s="49"/>
      <c r="BX2478" s="49"/>
    </row>
    <row r="2479" spans="22:76">
      <c r="V2479" s="22"/>
      <c r="W2479" s="22"/>
      <c r="AA2479" s="49"/>
      <c r="AB2479" s="49"/>
      <c r="AF2479" s="49"/>
      <c r="AS2479" s="22"/>
      <c r="AV2479" s="22"/>
      <c r="AX2479" s="22"/>
      <c r="AY2479" s="22"/>
      <c r="BA2479" s="22"/>
      <c r="BB2479" s="22"/>
      <c r="BP2479" s="49"/>
      <c r="BX2479" s="49"/>
    </row>
    <row r="2480" spans="22:76">
      <c r="V2480" s="22"/>
      <c r="W2480" s="22"/>
      <c r="AA2480" s="49"/>
      <c r="AB2480" s="49"/>
      <c r="AF2480" s="49"/>
      <c r="AS2480" s="22"/>
      <c r="AV2480" s="22"/>
      <c r="AX2480" s="22"/>
      <c r="AY2480" s="22"/>
      <c r="BA2480" s="22"/>
      <c r="BB2480" s="22"/>
      <c r="BP2480" s="49"/>
      <c r="BX2480" s="49"/>
    </row>
    <row r="2481" spans="22:76">
      <c r="V2481" s="22"/>
      <c r="W2481" s="22"/>
      <c r="AA2481" s="49"/>
      <c r="AB2481" s="49"/>
      <c r="AF2481" s="49"/>
      <c r="AS2481" s="22"/>
      <c r="AV2481" s="22"/>
      <c r="AX2481" s="22"/>
      <c r="AY2481" s="22"/>
      <c r="BA2481" s="22"/>
      <c r="BB2481" s="22"/>
      <c r="BP2481" s="49"/>
      <c r="BX2481" s="49"/>
    </row>
    <row r="2482" spans="22:76">
      <c r="V2482" s="22"/>
      <c r="W2482" s="22"/>
      <c r="AA2482" s="49"/>
      <c r="AB2482" s="49"/>
      <c r="AF2482" s="49"/>
      <c r="AS2482" s="22"/>
      <c r="AV2482" s="22"/>
      <c r="AX2482" s="22"/>
      <c r="AY2482" s="22"/>
      <c r="BA2482" s="22"/>
      <c r="BB2482" s="22"/>
      <c r="BP2482" s="49"/>
      <c r="BX2482" s="49"/>
    </row>
    <row r="2483" spans="22:76">
      <c r="V2483" s="22"/>
      <c r="W2483" s="22"/>
      <c r="AA2483" s="49"/>
      <c r="AB2483" s="49"/>
      <c r="AF2483" s="49"/>
      <c r="AS2483" s="22"/>
      <c r="AV2483" s="22"/>
      <c r="AX2483" s="22"/>
      <c r="AY2483" s="22"/>
      <c r="BA2483" s="22"/>
      <c r="BB2483" s="22"/>
      <c r="BP2483" s="49"/>
      <c r="BX2483" s="49"/>
    </row>
    <row r="2484" spans="22:76">
      <c r="V2484" s="22"/>
      <c r="W2484" s="22"/>
      <c r="AA2484" s="49"/>
      <c r="AB2484" s="49"/>
      <c r="AF2484" s="49"/>
      <c r="AS2484" s="22"/>
      <c r="AV2484" s="22"/>
      <c r="AX2484" s="22"/>
      <c r="AY2484" s="22"/>
      <c r="BA2484" s="22"/>
      <c r="BB2484" s="22"/>
      <c r="BP2484" s="49"/>
      <c r="BX2484" s="49"/>
    </row>
    <row r="2485" spans="22:76">
      <c r="V2485" s="22"/>
      <c r="W2485" s="22"/>
      <c r="AA2485" s="49"/>
      <c r="AB2485" s="49"/>
      <c r="AF2485" s="49"/>
      <c r="AS2485" s="22"/>
      <c r="AV2485" s="22"/>
      <c r="AX2485" s="22"/>
      <c r="AY2485" s="22"/>
      <c r="BA2485" s="22"/>
      <c r="BB2485" s="22"/>
      <c r="BP2485" s="49"/>
      <c r="BX2485" s="49"/>
    </row>
    <row r="2486" spans="22:76">
      <c r="V2486" s="22"/>
      <c r="W2486" s="22"/>
      <c r="AA2486" s="49"/>
      <c r="AB2486" s="49"/>
      <c r="AF2486" s="49"/>
      <c r="AS2486" s="22"/>
      <c r="AV2486" s="22"/>
      <c r="AX2486" s="22"/>
      <c r="AY2486" s="22"/>
      <c r="BA2486" s="22"/>
      <c r="BB2486" s="22"/>
      <c r="BP2486" s="49"/>
      <c r="BX2486" s="49"/>
    </row>
    <row r="2487" spans="22:76">
      <c r="V2487" s="22"/>
      <c r="W2487" s="22"/>
      <c r="AA2487" s="49"/>
      <c r="AB2487" s="49"/>
      <c r="AF2487" s="49"/>
      <c r="AS2487" s="22"/>
      <c r="AV2487" s="22"/>
      <c r="AX2487" s="22"/>
      <c r="AY2487" s="22"/>
      <c r="BA2487" s="22"/>
      <c r="BB2487" s="22"/>
      <c r="BP2487" s="49"/>
      <c r="BX2487" s="49"/>
    </row>
    <row r="2488" spans="22:76">
      <c r="V2488" s="22"/>
      <c r="W2488" s="22"/>
      <c r="AA2488" s="49"/>
      <c r="AB2488" s="49"/>
      <c r="AF2488" s="49"/>
      <c r="AS2488" s="22"/>
      <c r="AV2488" s="22"/>
      <c r="AX2488" s="22"/>
      <c r="AY2488" s="22"/>
      <c r="BA2488" s="22"/>
      <c r="BB2488" s="22"/>
      <c r="BP2488" s="49"/>
      <c r="BX2488" s="49"/>
    </row>
    <row r="2489" spans="22:76">
      <c r="V2489" s="22"/>
      <c r="W2489" s="22"/>
      <c r="AA2489" s="49"/>
      <c r="AB2489" s="49"/>
      <c r="AF2489" s="49"/>
      <c r="AS2489" s="22"/>
      <c r="AV2489" s="22"/>
      <c r="AX2489" s="22"/>
      <c r="AY2489" s="22"/>
      <c r="BA2489" s="22"/>
      <c r="BB2489" s="22"/>
      <c r="BP2489" s="49"/>
      <c r="BX2489" s="49"/>
    </row>
    <row r="2490" spans="22:76">
      <c r="V2490" s="22"/>
      <c r="W2490" s="22"/>
      <c r="AA2490" s="49"/>
      <c r="AB2490" s="49"/>
      <c r="AF2490" s="49"/>
      <c r="AS2490" s="22"/>
      <c r="AV2490" s="22"/>
      <c r="AX2490" s="22"/>
      <c r="AY2490" s="22"/>
      <c r="BA2490" s="22"/>
      <c r="BB2490" s="22"/>
      <c r="BP2490" s="49"/>
      <c r="BX2490" s="49"/>
    </row>
    <row r="2491" spans="22:76">
      <c r="V2491" s="22"/>
      <c r="W2491" s="22"/>
      <c r="AA2491" s="49"/>
      <c r="AB2491" s="49"/>
      <c r="AF2491" s="49"/>
      <c r="AS2491" s="22"/>
      <c r="AV2491" s="22"/>
      <c r="AX2491" s="22"/>
      <c r="AY2491" s="22"/>
      <c r="BA2491" s="22"/>
      <c r="BB2491" s="22"/>
      <c r="BP2491" s="49"/>
      <c r="BX2491" s="49"/>
    </row>
    <row r="2492" spans="22:76">
      <c r="V2492" s="22"/>
      <c r="W2492" s="22"/>
      <c r="AA2492" s="49"/>
      <c r="AB2492" s="49"/>
      <c r="AF2492" s="49"/>
      <c r="AS2492" s="22"/>
      <c r="AV2492" s="22"/>
      <c r="AX2492" s="22"/>
      <c r="AY2492" s="22"/>
      <c r="BA2492" s="22"/>
      <c r="BB2492" s="22"/>
      <c r="BP2492" s="49"/>
      <c r="BX2492" s="49"/>
    </row>
    <row r="2493" spans="22:76">
      <c r="V2493" s="22"/>
      <c r="W2493" s="22"/>
      <c r="AA2493" s="49"/>
      <c r="AB2493" s="49"/>
      <c r="AF2493" s="49"/>
      <c r="AS2493" s="22"/>
      <c r="AV2493" s="22"/>
      <c r="AX2493" s="22"/>
      <c r="AY2493" s="22"/>
      <c r="BA2493" s="22"/>
      <c r="BB2493" s="22"/>
      <c r="BP2493" s="49"/>
      <c r="BX2493" s="49"/>
    </row>
    <row r="2494" spans="22:76">
      <c r="V2494" s="22"/>
      <c r="W2494" s="22"/>
      <c r="AA2494" s="49"/>
      <c r="AB2494" s="49"/>
      <c r="AF2494" s="49"/>
      <c r="AS2494" s="22"/>
      <c r="AV2494" s="22"/>
      <c r="AX2494" s="22"/>
      <c r="AY2494" s="22"/>
      <c r="BA2494" s="22"/>
      <c r="BB2494" s="22"/>
      <c r="BP2494" s="49"/>
      <c r="BX2494" s="49"/>
    </row>
    <row r="2495" spans="22:76">
      <c r="V2495" s="22"/>
      <c r="W2495" s="22"/>
      <c r="AA2495" s="49"/>
      <c r="AB2495" s="49"/>
      <c r="AF2495" s="49"/>
      <c r="AS2495" s="22"/>
      <c r="AV2495" s="22"/>
      <c r="AX2495" s="22"/>
      <c r="AY2495" s="22"/>
      <c r="BA2495" s="22"/>
      <c r="BB2495" s="22"/>
      <c r="BP2495" s="49"/>
      <c r="BX2495" s="49"/>
    </row>
    <row r="2496" spans="22:76">
      <c r="V2496" s="22"/>
      <c r="W2496" s="22"/>
      <c r="AA2496" s="49"/>
      <c r="AB2496" s="49"/>
      <c r="AF2496" s="49"/>
      <c r="AS2496" s="22"/>
      <c r="AV2496" s="22"/>
      <c r="AX2496" s="22"/>
      <c r="AY2496" s="22"/>
      <c r="BA2496" s="22"/>
      <c r="BB2496" s="22"/>
      <c r="BP2496" s="49"/>
      <c r="BX2496" s="49"/>
    </row>
    <row r="2497" spans="22:76">
      <c r="V2497" s="22"/>
      <c r="W2497" s="22"/>
      <c r="AA2497" s="49"/>
      <c r="AB2497" s="49"/>
      <c r="AF2497" s="49"/>
      <c r="AS2497" s="22"/>
      <c r="AV2497" s="22"/>
      <c r="AX2497" s="22"/>
      <c r="AY2497" s="22"/>
      <c r="BA2497" s="22"/>
      <c r="BB2497" s="22"/>
      <c r="BP2497" s="49"/>
      <c r="BX2497" s="49"/>
    </row>
    <row r="2498" spans="22:76">
      <c r="V2498" s="22"/>
      <c r="W2498" s="22"/>
      <c r="AA2498" s="49"/>
      <c r="AB2498" s="49"/>
      <c r="AF2498" s="49"/>
      <c r="AS2498" s="22"/>
      <c r="AV2498" s="22"/>
      <c r="AX2498" s="22"/>
      <c r="AY2498" s="22"/>
      <c r="BA2498" s="22"/>
      <c r="BB2498" s="22"/>
      <c r="BP2498" s="49"/>
      <c r="BX2498" s="49"/>
    </row>
    <row r="2499" spans="22:76">
      <c r="V2499" s="22"/>
      <c r="W2499" s="22"/>
      <c r="AA2499" s="49"/>
      <c r="AB2499" s="49"/>
      <c r="AF2499" s="49"/>
      <c r="AS2499" s="22"/>
      <c r="AV2499" s="22"/>
      <c r="AX2499" s="22"/>
      <c r="AY2499" s="22"/>
      <c r="BA2499" s="22"/>
      <c r="BB2499" s="22"/>
      <c r="BP2499" s="49"/>
      <c r="BX2499" s="49"/>
    </row>
    <row r="2500" spans="22:76">
      <c r="V2500" s="22"/>
      <c r="W2500" s="22"/>
      <c r="AA2500" s="49"/>
      <c r="AB2500" s="49"/>
      <c r="AF2500" s="49"/>
      <c r="AS2500" s="22"/>
      <c r="AV2500" s="22"/>
      <c r="AX2500" s="22"/>
      <c r="AY2500" s="22"/>
      <c r="BA2500" s="22"/>
      <c r="BB2500" s="22"/>
      <c r="BP2500" s="49"/>
      <c r="BX2500" s="49"/>
    </row>
    <row r="2501" spans="22:76">
      <c r="V2501" s="22"/>
      <c r="W2501" s="22"/>
      <c r="AA2501" s="49"/>
      <c r="AB2501" s="49"/>
      <c r="AF2501" s="49"/>
      <c r="AS2501" s="22"/>
      <c r="AV2501" s="22"/>
      <c r="AX2501" s="22"/>
      <c r="AY2501" s="22"/>
      <c r="BA2501" s="22"/>
      <c r="BB2501" s="22"/>
      <c r="BP2501" s="49"/>
      <c r="BX2501" s="49"/>
    </row>
    <row r="2502" spans="22:76">
      <c r="V2502" s="22"/>
      <c r="W2502" s="22"/>
      <c r="AA2502" s="49"/>
      <c r="AB2502" s="49"/>
      <c r="AF2502" s="49"/>
      <c r="AS2502" s="22"/>
      <c r="AV2502" s="22"/>
      <c r="AX2502" s="22"/>
      <c r="AY2502" s="22"/>
      <c r="BA2502" s="22"/>
      <c r="BB2502" s="22"/>
      <c r="BP2502" s="49"/>
      <c r="BX2502" s="49"/>
    </row>
    <row r="2503" spans="22:76">
      <c r="V2503" s="22"/>
      <c r="W2503" s="22"/>
      <c r="AA2503" s="49"/>
      <c r="AB2503" s="49"/>
      <c r="AF2503" s="49"/>
      <c r="AS2503" s="22"/>
      <c r="AV2503" s="22"/>
      <c r="AX2503" s="22"/>
      <c r="AY2503" s="22"/>
      <c r="BA2503" s="22"/>
      <c r="BB2503" s="22"/>
      <c r="BP2503" s="49"/>
      <c r="BX2503" s="49"/>
    </row>
    <row r="2504" spans="22:76">
      <c r="V2504" s="22"/>
      <c r="W2504" s="22"/>
      <c r="AA2504" s="49"/>
      <c r="AB2504" s="49"/>
      <c r="AF2504" s="49"/>
      <c r="AS2504" s="22"/>
      <c r="AV2504" s="22"/>
      <c r="AX2504" s="22"/>
      <c r="AY2504" s="22"/>
      <c r="BA2504" s="22"/>
      <c r="BB2504" s="22"/>
      <c r="BP2504" s="49"/>
      <c r="BX2504" s="49"/>
    </row>
    <row r="2505" spans="22:76">
      <c r="V2505" s="22"/>
      <c r="W2505" s="22"/>
      <c r="AA2505" s="49"/>
      <c r="AB2505" s="49"/>
      <c r="AF2505" s="49"/>
      <c r="AS2505" s="22"/>
      <c r="AV2505" s="22"/>
      <c r="AX2505" s="22"/>
      <c r="AY2505" s="22"/>
      <c r="BA2505" s="22"/>
      <c r="BB2505" s="22"/>
      <c r="BP2505" s="49"/>
      <c r="BX2505" s="49"/>
    </row>
    <row r="2506" spans="22:76">
      <c r="V2506" s="22"/>
      <c r="W2506" s="22"/>
      <c r="AA2506" s="49"/>
      <c r="AB2506" s="49"/>
      <c r="AF2506" s="49"/>
      <c r="AS2506" s="22"/>
      <c r="AV2506" s="22"/>
      <c r="AX2506" s="22"/>
      <c r="AY2506" s="22"/>
      <c r="BA2506" s="22"/>
      <c r="BB2506" s="22"/>
      <c r="BP2506" s="49"/>
      <c r="BX2506" s="49"/>
    </row>
    <row r="2507" spans="22:76">
      <c r="V2507" s="22"/>
      <c r="W2507" s="22"/>
      <c r="AA2507" s="49"/>
      <c r="AB2507" s="49"/>
      <c r="AF2507" s="49"/>
      <c r="AS2507" s="22"/>
      <c r="AV2507" s="22"/>
      <c r="AX2507" s="22"/>
      <c r="AY2507" s="22"/>
      <c r="BA2507" s="22"/>
      <c r="BB2507" s="22"/>
      <c r="BP2507" s="49"/>
      <c r="BX2507" s="49"/>
    </row>
    <row r="2508" spans="22:76">
      <c r="V2508" s="22"/>
      <c r="W2508" s="22"/>
      <c r="AA2508" s="49"/>
      <c r="AB2508" s="49"/>
      <c r="AF2508" s="49"/>
      <c r="AS2508" s="22"/>
      <c r="AV2508" s="22"/>
      <c r="AX2508" s="22"/>
      <c r="AY2508" s="22"/>
      <c r="BA2508" s="22"/>
      <c r="BB2508" s="22"/>
      <c r="BP2508" s="49"/>
      <c r="BX2508" s="49"/>
    </row>
    <row r="2509" spans="22:76">
      <c r="V2509" s="22"/>
      <c r="W2509" s="22"/>
      <c r="AA2509" s="49"/>
      <c r="AB2509" s="49"/>
      <c r="AF2509" s="49"/>
      <c r="AS2509" s="22"/>
      <c r="AV2509" s="22"/>
      <c r="AX2509" s="22"/>
      <c r="AY2509" s="22"/>
      <c r="BA2509" s="22"/>
      <c r="BB2509" s="22"/>
      <c r="BP2509" s="49"/>
      <c r="BX2509" s="49"/>
    </row>
    <row r="2510" spans="22:76">
      <c r="V2510" s="22"/>
      <c r="W2510" s="22"/>
      <c r="AA2510" s="49"/>
      <c r="AB2510" s="49"/>
      <c r="AF2510" s="49"/>
      <c r="AS2510" s="22"/>
      <c r="AV2510" s="22"/>
      <c r="AX2510" s="22"/>
      <c r="AY2510" s="22"/>
      <c r="BA2510" s="22"/>
      <c r="BB2510" s="22"/>
      <c r="BP2510" s="49"/>
      <c r="BX2510" s="49"/>
    </row>
    <row r="2511" spans="22:76">
      <c r="V2511" s="22"/>
      <c r="W2511" s="22"/>
      <c r="AA2511" s="49"/>
      <c r="AB2511" s="49"/>
      <c r="AF2511" s="49"/>
      <c r="AS2511" s="22"/>
      <c r="AV2511" s="22"/>
      <c r="AX2511" s="22"/>
      <c r="AY2511" s="22"/>
      <c r="BA2511" s="22"/>
      <c r="BB2511" s="22"/>
      <c r="BP2511" s="49"/>
      <c r="BX2511" s="49"/>
    </row>
    <row r="2512" spans="22:76">
      <c r="V2512" s="22"/>
      <c r="W2512" s="22"/>
      <c r="AA2512" s="49"/>
      <c r="AB2512" s="49"/>
      <c r="AF2512" s="49"/>
      <c r="AS2512" s="22"/>
      <c r="AV2512" s="22"/>
      <c r="AX2512" s="22"/>
      <c r="AY2512" s="22"/>
      <c r="BA2512" s="22"/>
      <c r="BB2512" s="22"/>
      <c r="BP2512" s="49"/>
      <c r="BX2512" s="49"/>
    </row>
    <row r="2513" spans="22:76">
      <c r="V2513" s="22"/>
      <c r="W2513" s="22"/>
      <c r="AA2513" s="49"/>
      <c r="AB2513" s="49"/>
      <c r="AF2513" s="49"/>
      <c r="AS2513" s="22"/>
      <c r="AV2513" s="22"/>
      <c r="AX2513" s="22"/>
      <c r="AY2513" s="22"/>
      <c r="BA2513" s="22"/>
      <c r="BB2513" s="22"/>
      <c r="BP2513" s="49"/>
      <c r="BX2513" s="49"/>
    </row>
    <row r="2514" spans="22:76">
      <c r="V2514" s="22"/>
      <c r="W2514" s="22"/>
      <c r="AA2514" s="49"/>
      <c r="AB2514" s="49"/>
      <c r="AF2514" s="49"/>
      <c r="AS2514" s="22"/>
      <c r="AV2514" s="22"/>
      <c r="AX2514" s="22"/>
      <c r="AY2514" s="22"/>
      <c r="BA2514" s="22"/>
      <c r="BB2514" s="22"/>
      <c r="BP2514" s="49"/>
      <c r="BX2514" s="49"/>
    </row>
    <row r="2515" spans="22:76">
      <c r="V2515" s="22"/>
      <c r="W2515" s="22"/>
      <c r="AA2515" s="49"/>
      <c r="AB2515" s="49"/>
      <c r="AF2515" s="49"/>
      <c r="AS2515" s="22"/>
      <c r="AV2515" s="22"/>
      <c r="AX2515" s="22"/>
      <c r="AY2515" s="22"/>
      <c r="BA2515" s="22"/>
      <c r="BB2515" s="22"/>
      <c r="BP2515" s="49"/>
      <c r="BX2515" s="49"/>
    </row>
    <row r="2516" spans="22:76">
      <c r="V2516" s="22"/>
      <c r="W2516" s="22"/>
      <c r="AA2516" s="49"/>
      <c r="AB2516" s="49"/>
      <c r="AF2516" s="49"/>
      <c r="AS2516" s="22"/>
      <c r="AV2516" s="22"/>
      <c r="AX2516" s="22"/>
      <c r="AY2516" s="22"/>
      <c r="BA2516" s="22"/>
      <c r="BB2516" s="22"/>
      <c r="BP2516" s="49"/>
      <c r="BX2516" s="49"/>
    </row>
    <row r="2517" spans="22:76">
      <c r="V2517" s="22"/>
      <c r="W2517" s="22"/>
      <c r="AA2517" s="49"/>
      <c r="AB2517" s="49"/>
      <c r="AF2517" s="49"/>
      <c r="AS2517" s="22"/>
      <c r="AV2517" s="22"/>
      <c r="AX2517" s="22"/>
      <c r="AY2517" s="22"/>
      <c r="BA2517" s="22"/>
      <c r="BB2517" s="22"/>
      <c r="BP2517" s="49"/>
      <c r="BX2517" s="49"/>
    </row>
    <row r="2518" spans="22:76">
      <c r="V2518" s="22"/>
      <c r="W2518" s="22"/>
      <c r="AA2518" s="49"/>
      <c r="AB2518" s="49"/>
      <c r="AF2518" s="49"/>
      <c r="AS2518" s="22"/>
      <c r="AV2518" s="22"/>
      <c r="AX2518" s="22"/>
      <c r="AY2518" s="22"/>
      <c r="BA2518" s="22"/>
      <c r="BB2518" s="22"/>
      <c r="BP2518" s="49"/>
      <c r="BX2518" s="49"/>
    </row>
    <row r="2519" spans="22:76">
      <c r="V2519" s="22"/>
      <c r="W2519" s="22"/>
      <c r="AA2519" s="49"/>
      <c r="AB2519" s="49"/>
      <c r="AF2519" s="49"/>
      <c r="AS2519" s="22"/>
      <c r="AV2519" s="22"/>
      <c r="AX2519" s="22"/>
      <c r="AY2519" s="22"/>
      <c r="BA2519" s="22"/>
      <c r="BB2519" s="22"/>
      <c r="BP2519" s="49"/>
      <c r="BX2519" s="49"/>
    </row>
    <row r="2520" spans="22:76">
      <c r="V2520" s="22"/>
      <c r="W2520" s="22"/>
      <c r="AA2520" s="49"/>
      <c r="AB2520" s="49"/>
      <c r="AF2520" s="49"/>
      <c r="AS2520" s="22"/>
      <c r="AV2520" s="22"/>
      <c r="AX2520" s="22"/>
      <c r="AY2520" s="22"/>
      <c r="BA2520" s="22"/>
      <c r="BB2520" s="22"/>
      <c r="BP2520" s="49"/>
      <c r="BX2520" s="49"/>
    </row>
    <row r="2521" spans="22:76">
      <c r="V2521" s="22"/>
      <c r="W2521" s="22"/>
      <c r="AA2521" s="49"/>
      <c r="AB2521" s="49"/>
      <c r="AF2521" s="49"/>
      <c r="AS2521" s="22"/>
      <c r="AV2521" s="22"/>
      <c r="AX2521" s="22"/>
      <c r="AY2521" s="22"/>
      <c r="BA2521" s="22"/>
      <c r="BB2521" s="22"/>
      <c r="BP2521" s="49"/>
      <c r="BX2521" s="49"/>
    </row>
    <row r="2522" spans="22:76">
      <c r="V2522" s="22"/>
      <c r="W2522" s="22"/>
      <c r="AA2522" s="49"/>
      <c r="AB2522" s="49"/>
      <c r="AF2522" s="49"/>
      <c r="AS2522" s="22"/>
      <c r="AV2522" s="22"/>
      <c r="AX2522" s="22"/>
      <c r="AY2522" s="22"/>
      <c r="BA2522" s="22"/>
      <c r="BB2522" s="22"/>
      <c r="BP2522" s="49"/>
      <c r="BX2522" s="49"/>
    </row>
    <row r="2523" spans="22:76">
      <c r="V2523" s="22"/>
      <c r="W2523" s="22"/>
      <c r="AA2523" s="49"/>
      <c r="AB2523" s="49"/>
      <c r="AF2523" s="49"/>
      <c r="AS2523" s="22"/>
      <c r="AV2523" s="22"/>
      <c r="AX2523" s="22"/>
      <c r="AY2523" s="22"/>
      <c r="BA2523" s="22"/>
      <c r="BB2523" s="22"/>
      <c r="BP2523" s="49"/>
      <c r="BX2523" s="49"/>
    </row>
    <row r="2524" spans="22:76">
      <c r="V2524" s="22"/>
      <c r="W2524" s="22"/>
      <c r="AA2524" s="49"/>
      <c r="AB2524" s="49"/>
      <c r="AF2524" s="49"/>
      <c r="AS2524" s="22"/>
      <c r="AV2524" s="22"/>
      <c r="AX2524" s="22"/>
      <c r="AY2524" s="22"/>
      <c r="BA2524" s="22"/>
      <c r="BB2524" s="22"/>
      <c r="BP2524" s="49"/>
      <c r="BX2524" s="49"/>
    </row>
    <row r="2525" spans="22:76">
      <c r="V2525" s="22"/>
      <c r="W2525" s="22"/>
      <c r="AA2525" s="49"/>
      <c r="AB2525" s="49"/>
      <c r="AF2525" s="49"/>
      <c r="AS2525" s="22"/>
      <c r="AV2525" s="22"/>
      <c r="AX2525" s="22"/>
      <c r="AY2525" s="22"/>
      <c r="BA2525" s="22"/>
      <c r="BB2525" s="22"/>
      <c r="BP2525" s="49"/>
      <c r="BX2525" s="49"/>
    </row>
    <row r="2526" spans="22:76">
      <c r="V2526" s="22"/>
      <c r="W2526" s="22"/>
      <c r="AA2526" s="49"/>
      <c r="AB2526" s="49"/>
      <c r="AF2526" s="49"/>
      <c r="AS2526" s="22"/>
      <c r="AV2526" s="22"/>
      <c r="AX2526" s="22"/>
      <c r="AY2526" s="22"/>
      <c r="BA2526" s="22"/>
      <c r="BB2526" s="22"/>
      <c r="BP2526" s="49"/>
      <c r="BX2526" s="49"/>
    </row>
    <row r="2527" spans="22:76">
      <c r="V2527" s="22"/>
      <c r="W2527" s="22"/>
      <c r="AA2527" s="49"/>
      <c r="AB2527" s="49"/>
      <c r="AF2527" s="49"/>
      <c r="AS2527" s="22"/>
      <c r="AV2527" s="22"/>
      <c r="AX2527" s="22"/>
      <c r="AY2527" s="22"/>
      <c r="BA2527" s="22"/>
      <c r="BB2527" s="22"/>
      <c r="BP2527" s="49"/>
      <c r="BX2527" s="49"/>
    </row>
    <row r="2528" spans="22:76">
      <c r="V2528" s="22"/>
      <c r="W2528" s="22"/>
      <c r="AA2528" s="49"/>
      <c r="AB2528" s="49"/>
      <c r="AF2528" s="49"/>
      <c r="AS2528" s="22"/>
      <c r="AV2528" s="22"/>
      <c r="AX2528" s="22"/>
      <c r="AY2528" s="22"/>
      <c r="BA2528" s="22"/>
      <c r="BB2528" s="22"/>
      <c r="BP2528" s="49"/>
      <c r="BX2528" s="49"/>
    </row>
    <row r="2529" spans="22:76">
      <c r="V2529" s="22"/>
      <c r="W2529" s="22"/>
      <c r="AA2529" s="49"/>
      <c r="AB2529" s="49"/>
      <c r="AF2529" s="49"/>
      <c r="AS2529" s="22"/>
      <c r="AV2529" s="22"/>
      <c r="AX2529" s="22"/>
      <c r="AY2529" s="22"/>
      <c r="BA2529" s="22"/>
      <c r="BB2529" s="22"/>
      <c r="BP2529" s="49"/>
      <c r="BX2529" s="49"/>
    </row>
    <row r="2530" spans="22:76">
      <c r="V2530" s="22"/>
      <c r="W2530" s="22"/>
      <c r="AA2530" s="49"/>
      <c r="AB2530" s="49"/>
      <c r="AF2530" s="49"/>
      <c r="AS2530" s="22"/>
      <c r="AV2530" s="22"/>
      <c r="AX2530" s="22"/>
      <c r="AY2530" s="22"/>
      <c r="BA2530" s="22"/>
      <c r="BB2530" s="22"/>
      <c r="BP2530" s="49"/>
      <c r="BX2530" s="49"/>
    </row>
    <row r="2531" spans="22:76">
      <c r="V2531" s="22"/>
      <c r="W2531" s="22"/>
      <c r="AA2531" s="49"/>
      <c r="AB2531" s="49"/>
      <c r="AF2531" s="49"/>
      <c r="AS2531" s="22"/>
      <c r="AV2531" s="22"/>
      <c r="AX2531" s="22"/>
      <c r="AY2531" s="22"/>
      <c r="BA2531" s="22"/>
      <c r="BB2531" s="22"/>
      <c r="BP2531" s="49"/>
      <c r="BX2531" s="49"/>
    </row>
    <row r="2532" spans="22:76">
      <c r="V2532" s="22"/>
      <c r="W2532" s="22"/>
      <c r="AA2532" s="49"/>
      <c r="AB2532" s="49"/>
      <c r="AF2532" s="49"/>
      <c r="AS2532" s="22"/>
      <c r="AV2532" s="22"/>
      <c r="AX2532" s="22"/>
      <c r="AY2532" s="22"/>
      <c r="BA2532" s="22"/>
      <c r="BB2532" s="22"/>
      <c r="BP2532" s="49"/>
      <c r="BX2532" s="49"/>
    </row>
    <row r="2533" spans="22:76">
      <c r="V2533" s="22"/>
      <c r="W2533" s="22"/>
      <c r="AA2533" s="49"/>
      <c r="AB2533" s="49"/>
      <c r="AF2533" s="49"/>
      <c r="AS2533" s="22"/>
      <c r="AV2533" s="22"/>
      <c r="AX2533" s="22"/>
      <c r="AY2533" s="22"/>
      <c r="BA2533" s="22"/>
      <c r="BB2533" s="22"/>
      <c r="BP2533" s="49"/>
      <c r="BX2533" s="49"/>
    </row>
    <row r="2534" spans="22:76">
      <c r="V2534" s="22"/>
      <c r="W2534" s="22"/>
      <c r="AA2534" s="49"/>
      <c r="AB2534" s="49"/>
      <c r="AF2534" s="49"/>
      <c r="AS2534" s="22"/>
      <c r="AV2534" s="22"/>
      <c r="AX2534" s="22"/>
      <c r="AY2534" s="22"/>
      <c r="BA2534" s="22"/>
      <c r="BB2534" s="22"/>
      <c r="BP2534" s="49"/>
      <c r="BX2534" s="49"/>
    </row>
    <row r="2535" spans="22:76">
      <c r="V2535" s="22"/>
      <c r="W2535" s="22"/>
      <c r="AA2535" s="49"/>
      <c r="AB2535" s="49"/>
      <c r="AF2535" s="49"/>
      <c r="AS2535" s="22"/>
      <c r="AV2535" s="22"/>
      <c r="AX2535" s="22"/>
      <c r="AY2535" s="22"/>
      <c r="BA2535" s="22"/>
      <c r="BB2535" s="22"/>
      <c r="BP2535" s="49"/>
      <c r="BX2535" s="49"/>
    </row>
    <row r="2536" spans="22:76">
      <c r="V2536" s="22"/>
      <c r="W2536" s="22"/>
      <c r="AA2536" s="49"/>
      <c r="AB2536" s="49"/>
      <c r="AF2536" s="49"/>
      <c r="AS2536" s="22"/>
      <c r="AV2536" s="22"/>
      <c r="AX2536" s="22"/>
      <c r="AY2536" s="22"/>
      <c r="BA2536" s="22"/>
      <c r="BB2536" s="22"/>
      <c r="BP2536" s="49"/>
      <c r="BX2536" s="49"/>
    </row>
    <row r="2537" spans="22:76">
      <c r="V2537" s="22"/>
      <c r="W2537" s="22"/>
      <c r="AA2537" s="49"/>
      <c r="AB2537" s="49"/>
      <c r="AF2537" s="49"/>
      <c r="AS2537" s="22"/>
      <c r="AV2537" s="22"/>
      <c r="AX2537" s="22"/>
      <c r="AY2537" s="22"/>
      <c r="BA2537" s="22"/>
      <c r="BB2537" s="22"/>
      <c r="BP2537" s="49"/>
      <c r="BX2537" s="49"/>
    </row>
    <row r="2538" spans="22:76">
      <c r="V2538" s="22"/>
      <c r="W2538" s="22"/>
      <c r="AA2538" s="49"/>
      <c r="AB2538" s="49"/>
      <c r="AF2538" s="49"/>
      <c r="AS2538" s="22"/>
      <c r="AV2538" s="22"/>
      <c r="AX2538" s="22"/>
      <c r="AY2538" s="22"/>
      <c r="BA2538" s="22"/>
      <c r="BB2538" s="22"/>
      <c r="BP2538" s="49"/>
      <c r="BX2538" s="49"/>
    </row>
    <row r="2539" spans="22:76">
      <c r="V2539" s="22"/>
      <c r="W2539" s="22"/>
      <c r="AA2539" s="49"/>
      <c r="AB2539" s="49"/>
      <c r="AF2539" s="49"/>
      <c r="AS2539" s="22"/>
      <c r="AV2539" s="22"/>
      <c r="AX2539" s="22"/>
      <c r="AY2539" s="22"/>
      <c r="BA2539" s="22"/>
      <c r="BB2539" s="22"/>
      <c r="BP2539" s="49"/>
      <c r="BX2539" s="49"/>
    </row>
    <row r="2540" spans="22:76">
      <c r="V2540" s="22"/>
      <c r="W2540" s="22"/>
      <c r="AA2540" s="49"/>
      <c r="AB2540" s="49"/>
      <c r="AF2540" s="49"/>
      <c r="AS2540" s="22"/>
      <c r="AV2540" s="22"/>
      <c r="AX2540" s="22"/>
      <c r="AY2540" s="22"/>
      <c r="BA2540" s="22"/>
      <c r="BB2540" s="22"/>
      <c r="BP2540" s="49"/>
      <c r="BX2540" s="49"/>
    </row>
    <row r="2541" spans="22:76">
      <c r="V2541" s="22"/>
      <c r="W2541" s="22"/>
      <c r="AA2541" s="49"/>
      <c r="AB2541" s="49"/>
      <c r="AF2541" s="49"/>
      <c r="AS2541" s="22"/>
      <c r="AV2541" s="22"/>
      <c r="AX2541" s="22"/>
      <c r="AY2541" s="22"/>
      <c r="BA2541" s="22"/>
      <c r="BB2541" s="22"/>
      <c r="BP2541" s="49"/>
      <c r="BX2541" s="49"/>
    </row>
    <row r="2542" spans="22:76">
      <c r="V2542" s="22"/>
      <c r="W2542" s="22"/>
      <c r="AA2542" s="49"/>
      <c r="AB2542" s="49"/>
      <c r="AF2542" s="49"/>
      <c r="AS2542" s="22"/>
      <c r="AV2542" s="22"/>
      <c r="AX2542" s="22"/>
      <c r="AY2542" s="22"/>
      <c r="BA2542" s="22"/>
      <c r="BB2542" s="22"/>
      <c r="BP2542" s="49"/>
      <c r="BX2542" s="49"/>
    </row>
    <row r="2543" spans="22:76">
      <c r="V2543" s="22"/>
      <c r="W2543" s="22"/>
      <c r="AA2543" s="49"/>
      <c r="AB2543" s="49"/>
      <c r="AF2543" s="49"/>
      <c r="AS2543" s="22"/>
      <c r="AV2543" s="22"/>
      <c r="AX2543" s="22"/>
      <c r="AY2543" s="22"/>
      <c r="BA2543" s="22"/>
      <c r="BB2543" s="22"/>
      <c r="BP2543" s="49"/>
      <c r="BX2543" s="49"/>
    </row>
    <row r="2544" spans="22:76">
      <c r="V2544" s="22"/>
      <c r="W2544" s="22"/>
      <c r="AA2544" s="49"/>
      <c r="AB2544" s="49"/>
      <c r="AF2544" s="49"/>
      <c r="AS2544" s="22"/>
      <c r="AV2544" s="22"/>
      <c r="AX2544" s="22"/>
      <c r="AY2544" s="22"/>
      <c r="BA2544" s="22"/>
      <c r="BB2544" s="22"/>
      <c r="BP2544" s="49"/>
      <c r="BX2544" s="49"/>
    </row>
    <row r="2545" spans="22:76">
      <c r="V2545" s="22"/>
      <c r="W2545" s="22"/>
      <c r="AA2545" s="49"/>
      <c r="AB2545" s="49"/>
      <c r="AF2545" s="49"/>
      <c r="AS2545" s="22"/>
      <c r="AV2545" s="22"/>
      <c r="AX2545" s="22"/>
      <c r="AY2545" s="22"/>
      <c r="BA2545" s="22"/>
      <c r="BB2545" s="22"/>
      <c r="BP2545" s="49"/>
      <c r="BX2545" s="49"/>
    </row>
    <row r="2546" spans="22:76">
      <c r="V2546" s="22"/>
      <c r="W2546" s="22"/>
      <c r="AA2546" s="49"/>
      <c r="AB2546" s="49"/>
      <c r="AF2546" s="49"/>
      <c r="AS2546" s="22"/>
      <c r="AV2546" s="22"/>
      <c r="AX2546" s="22"/>
      <c r="AY2546" s="22"/>
      <c r="BA2546" s="22"/>
      <c r="BB2546" s="22"/>
      <c r="BP2546" s="49"/>
      <c r="BX2546" s="49"/>
    </row>
    <row r="2547" spans="22:76">
      <c r="V2547" s="22"/>
      <c r="W2547" s="22"/>
      <c r="AA2547" s="49"/>
      <c r="AB2547" s="49"/>
      <c r="AF2547" s="49"/>
      <c r="AS2547" s="22"/>
      <c r="AV2547" s="22"/>
      <c r="AX2547" s="22"/>
      <c r="AY2547" s="22"/>
      <c r="BA2547" s="22"/>
      <c r="BB2547" s="22"/>
      <c r="BP2547" s="49"/>
      <c r="BX2547" s="49"/>
    </row>
    <row r="2548" spans="22:76">
      <c r="V2548" s="22"/>
      <c r="W2548" s="22"/>
      <c r="AA2548" s="49"/>
      <c r="AB2548" s="49"/>
      <c r="AF2548" s="49"/>
      <c r="AS2548" s="22"/>
      <c r="AV2548" s="22"/>
      <c r="AX2548" s="22"/>
      <c r="AY2548" s="22"/>
      <c r="BA2548" s="22"/>
      <c r="BB2548" s="22"/>
      <c r="BP2548" s="49"/>
      <c r="BX2548" s="49"/>
    </row>
    <row r="2549" spans="22:76">
      <c r="V2549" s="22"/>
      <c r="W2549" s="22"/>
      <c r="AA2549" s="49"/>
      <c r="AB2549" s="49"/>
      <c r="AF2549" s="49"/>
      <c r="AS2549" s="22"/>
      <c r="AV2549" s="22"/>
      <c r="AX2549" s="22"/>
      <c r="AY2549" s="22"/>
      <c r="BA2549" s="22"/>
      <c r="BB2549" s="22"/>
      <c r="BP2549" s="49"/>
      <c r="BX2549" s="49"/>
    </row>
    <row r="2550" spans="22:76">
      <c r="V2550" s="22"/>
      <c r="W2550" s="22"/>
      <c r="AA2550" s="49"/>
      <c r="AB2550" s="49"/>
      <c r="AF2550" s="49"/>
      <c r="AS2550" s="22"/>
      <c r="AV2550" s="22"/>
      <c r="AX2550" s="22"/>
      <c r="AY2550" s="22"/>
      <c r="BA2550" s="22"/>
      <c r="BB2550" s="22"/>
      <c r="BP2550" s="49"/>
      <c r="BX2550" s="49"/>
    </row>
    <row r="2551" spans="22:76">
      <c r="V2551" s="22"/>
      <c r="W2551" s="22"/>
      <c r="AA2551" s="49"/>
      <c r="AB2551" s="49"/>
      <c r="AF2551" s="49"/>
      <c r="AS2551" s="22"/>
      <c r="AV2551" s="22"/>
      <c r="AX2551" s="22"/>
      <c r="AY2551" s="22"/>
      <c r="BA2551" s="22"/>
      <c r="BB2551" s="22"/>
      <c r="BP2551" s="49"/>
      <c r="BX2551" s="49"/>
    </row>
    <row r="2552" spans="22:76">
      <c r="V2552" s="22"/>
      <c r="W2552" s="22"/>
      <c r="AA2552" s="49"/>
      <c r="AB2552" s="49"/>
      <c r="AF2552" s="49"/>
      <c r="AS2552" s="22"/>
      <c r="AV2552" s="22"/>
      <c r="AX2552" s="22"/>
      <c r="AY2552" s="22"/>
      <c r="BA2552" s="22"/>
      <c r="BB2552" s="22"/>
      <c r="BP2552" s="49"/>
      <c r="BX2552" s="49"/>
    </row>
    <row r="2553" spans="22:76">
      <c r="V2553" s="22"/>
      <c r="W2553" s="22"/>
      <c r="AA2553" s="49"/>
      <c r="AB2553" s="49"/>
      <c r="AF2553" s="49"/>
      <c r="AS2553" s="22"/>
      <c r="AV2553" s="22"/>
      <c r="AX2553" s="22"/>
      <c r="AY2553" s="22"/>
      <c r="BA2553" s="22"/>
      <c r="BB2553" s="22"/>
      <c r="BP2553" s="49"/>
      <c r="BX2553" s="49"/>
    </row>
    <row r="2554" spans="22:76">
      <c r="V2554" s="22"/>
      <c r="W2554" s="22"/>
      <c r="AA2554" s="49"/>
      <c r="AB2554" s="49"/>
      <c r="AF2554" s="49"/>
      <c r="AS2554" s="22"/>
      <c r="AV2554" s="22"/>
      <c r="AX2554" s="22"/>
      <c r="AY2554" s="22"/>
      <c r="BA2554" s="22"/>
      <c r="BB2554" s="22"/>
      <c r="BP2554" s="49"/>
      <c r="BX2554" s="49"/>
    </row>
    <row r="2555" spans="22:76">
      <c r="V2555" s="22"/>
      <c r="W2555" s="22"/>
      <c r="AA2555" s="49"/>
      <c r="AB2555" s="49"/>
      <c r="AF2555" s="49"/>
      <c r="AS2555" s="22"/>
      <c r="AV2555" s="22"/>
      <c r="AX2555" s="22"/>
      <c r="AY2555" s="22"/>
      <c r="BA2555" s="22"/>
      <c r="BB2555" s="22"/>
      <c r="BP2555" s="49"/>
      <c r="BX2555" s="49"/>
    </row>
    <row r="2556" spans="22:76">
      <c r="V2556" s="22"/>
      <c r="W2556" s="22"/>
      <c r="AA2556" s="49"/>
      <c r="AB2556" s="49"/>
      <c r="AF2556" s="49"/>
      <c r="AS2556" s="22"/>
      <c r="AV2556" s="22"/>
      <c r="AX2556" s="22"/>
      <c r="AY2556" s="22"/>
      <c r="BA2556" s="22"/>
      <c r="BB2556" s="22"/>
      <c r="BP2556" s="49"/>
      <c r="BX2556" s="49"/>
    </row>
    <row r="2557" spans="22:76">
      <c r="V2557" s="22"/>
      <c r="W2557" s="22"/>
      <c r="AA2557" s="49"/>
      <c r="AB2557" s="49"/>
      <c r="AF2557" s="49"/>
      <c r="AS2557" s="22"/>
      <c r="AV2557" s="22"/>
      <c r="AX2557" s="22"/>
      <c r="AY2557" s="22"/>
      <c r="BA2557" s="22"/>
      <c r="BB2557" s="22"/>
      <c r="BP2557" s="49"/>
      <c r="BX2557" s="49"/>
    </row>
    <row r="2558" spans="22:76">
      <c r="V2558" s="22"/>
      <c r="W2558" s="22"/>
      <c r="AA2558" s="49"/>
      <c r="AB2558" s="49"/>
      <c r="AF2558" s="49"/>
      <c r="AS2558" s="22"/>
      <c r="AV2558" s="22"/>
      <c r="AX2558" s="22"/>
      <c r="AY2558" s="22"/>
      <c r="BA2558" s="22"/>
      <c r="BB2558" s="22"/>
      <c r="BP2558" s="49"/>
      <c r="BX2558" s="49"/>
    </row>
    <row r="2559" spans="22:76">
      <c r="V2559" s="22"/>
      <c r="W2559" s="22"/>
      <c r="AA2559" s="49"/>
      <c r="AB2559" s="49"/>
      <c r="AF2559" s="49"/>
      <c r="AS2559" s="22"/>
      <c r="AV2559" s="22"/>
      <c r="AX2559" s="22"/>
      <c r="AY2559" s="22"/>
      <c r="BA2559" s="22"/>
      <c r="BB2559" s="22"/>
      <c r="BP2559" s="49"/>
      <c r="BX2559" s="49"/>
    </row>
    <row r="2560" spans="22:76">
      <c r="V2560" s="22"/>
      <c r="W2560" s="22"/>
      <c r="AA2560" s="49"/>
      <c r="AB2560" s="49"/>
      <c r="AF2560" s="49"/>
      <c r="AS2560" s="22"/>
      <c r="AV2560" s="22"/>
      <c r="AX2560" s="22"/>
      <c r="AY2560" s="22"/>
      <c r="BA2560" s="22"/>
      <c r="BB2560" s="22"/>
      <c r="BP2560" s="49"/>
      <c r="BX2560" s="49"/>
    </row>
    <row r="2561" spans="22:76">
      <c r="V2561" s="22"/>
      <c r="W2561" s="22"/>
      <c r="AA2561" s="49"/>
      <c r="AB2561" s="49"/>
      <c r="AF2561" s="49"/>
      <c r="AS2561" s="22"/>
      <c r="AV2561" s="22"/>
      <c r="AX2561" s="22"/>
      <c r="AY2561" s="22"/>
      <c r="BA2561" s="22"/>
      <c r="BB2561" s="22"/>
      <c r="BP2561" s="49"/>
      <c r="BX2561" s="49"/>
    </row>
    <row r="2562" spans="22:76">
      <c r="V2562" s="22"/>
      <c r="W2562" s="22"/>
      <c r="AA2562" s="49"/>
      <c r="AB2562" s="49"/>
      <c r="AF2562" s="49"/>
      <c r="AS2562" s="22"/>
      <c r="AV2562" s="22"/>
      <c r="AX2562" s="22"/>
      <c r="AY2562" s="22"/>
      <c r="BA2562" s="22"/>
      <c r="BB2562" s="22"/>
      <c r="BP2562" s="49"/>
      <c r="BX2562" s="49"/>
    </row>
    <row r="2563" spans="22:76">
      <c r="V2563" s="22"/>
      <c r="W2563" s="22"/>
      <c r="AA2563" s="49"/>
      <c r="AB2563" s="49"/>
      <c r="AF2563" s="49"/>
      <c r="AS2563" s="22"/>
      <c r="AV2563" s="22"/>
      <c r="AX2563" s="22"/>
      <c r="AY2563" s="22"/>
      <c r="BA2563" s="22"/>
      <c r="BB2563" s="22"/>
      <c r="BP2563" s="49"/>
      <c r="BX2563" s="49"/>
    </row>
    <row r="2564" spans="22:76">
      <c r="V2564" s="22"/>
      <c r="W2564" s="22"/>
      <c r="AA2564" s="49"/>
      <c r="AB2564" s="49"/>
      <c r="AF2564" s="49"/>
      <c r="AS2564" s="22"/>
      <c r="AV2564" s="22"/>
      <c r="AX2564" s="22"/>
      <c r="AY2564" s="22"/>
      <c r="BA2564" s="22"/>
      <c r="BB2564" s="22"/>
      <c r="BP2564" s="49"/>
      <c r="BX2564" s="49"/>
    </row>
    <row r="2565" spans="22:76">
      <c r="V2565" s="22"/>
      <c r="W2565" s="22"/>
      <c r="AA2565" s="49"/>
      <c r="AB2565" s="49"/>
      <c r="AF2565" s="49"/>
      <c r="AS2565" s="22"/>
      <c r="AV2565" s="22"/>
      <c r="AX2565" s="22"/>
      <c r="AY2565" s="22"/>
      <c r="BA2565" s="22"/>
      <c r="BB2565" s="22"/>
      <c r="BP2565" s="49"/>
      <c r="BX2565" s="49"/>
    </row>
    <row r="2566" spans="22:76">
      <c r="V2566" s="22"/>
      <c r="W2566" s="22"/>
      <c r="AA2566" s="49"/>
      <c r="AB2566" s="49"/>
      <c r="AF2566" s="49"/>
      <c r="AS2566" s="22"/>
      <c r="AV2566" s="22"/>
      <c r="AX2566" s="22"/>
      <c r="AY2566" s="22"/>
      <c r="BA2566" s="22"/>
      <c r="BB2566" s="22"/>
      <c r="BP2566" s="49"/>
      <c r="BX2566" s="49"/>
    </row>
    <row r="2567" spans="22:76">
      <c r="V2567" s="22"/>
      <c r="W2567" s="22"/>
      <c r="AA2567" s="49"/>
      <c r="AB2567" s="49"/>
      <c r="AF2567" s="49"/>
      <c r="AS2567" s="22"/>
      <c r="AV2567" s="22"/>
      <c r="AX2567" s="22"/>
      <c r="AY2567" s="22"/>
      <c r="BA2567" s="22"/>
      <c r="BB2567" s="22"/>
      <c r="BP2567" s="49"/>
      <c r="BX2567" s="49"/>
    </row>
    <row r="2568" spans="22:76">
      <c r="V2568" s="22"/>
      <c r="W2568" s="22"/>
      <c r="AA2568" s="49"/>
      <c r="AB2568" s="49"/>
      <c r="AF2568" s="49"/>
      <c r="AS2568" s="22"/>
      <c r="AV2568" s="22"/>
      <c r="AX2568" s="22"/>
      <c r="AY2568" s="22"/>
      <c r="BA2568" s="22"/>
      <c r="BB2568" s="22"/>
      <c r="BP2568" s="49"/>
      <c r="BX2568" s="49"/>
    </row>
    <row r="2569" spans="22:76">
      <c r="V2569" s="22"/>
      <c r="W2569" s="22"/>
      <c r="AA2569" s="49"/>
      <c r="AB2569" s="49"/>
      <c r="AF2569" s="49"/>
      <c r="AS2569" s="22"/>
      <c r="AV2569" s="22"/>
      <c r="AX2569" s="22"/>
      <c r="AY2569" s="22"/>
      <c r="BA2569" s="22"/>
      <c r="BB2569" s="22"/>
      <c r="BP2569" s="49"/>
      <c r="BX2569" s="49"/>
    </row>
    <row r="2570" spans="22:76">
      <c r="V2570" s="22"/>
      <c r="W2570" s="22"/>
      <c r="AA2570" s="49"/>
      <c r="AB2570" s="49"/>
      <c r="AF2570" s="49"/>
      <c r="AS2570" s="22"/>
      <c r="AV2570" s="22"/>
      <c r="AX2570" s="22"/>
      <c r="AY2570" s="22"/>
      <c r="BA2570" s="22"/>
      <c r="BB2570" s="22"/>
      <c r="BP2570" s="49"/>
      <c r="BX2570" s="49"/>
    </row>
    <row r="2571" spans="22:76">
      <c r="V2571" s="22"/>
      <c r="W2571" s="22"/>
      <c r="AA2571" s="49"/>
      <c r="AB2571" s="49"/>
      <c r="AF2571" s="49"/>
      <c r="AS2571" s="22"/>
      <c r="AV2571" s="22"/>
      <c r="AX2571" s="22"/>
      <c r="AY2571" s="22"/>
      <c r="BA2571" s="22"/>
      <c r="BB2571" s="22"/>
      <c r="BP2571" s="49"/>
      <c r="BX2571" s="49"/>
    </row>
    <row r="2572" spans="22:76">
      <c r="V2572" s="22"/>
      <c r="W2572" s="22"/>
      <c r="AA2572" s="49"/>
      <c r="AB2572" s="49"/>
      <c r="AF2572" s="49"/>
      <c r="AS2572" s="22"/>
      <c r="AV2572" s="22"/>
      <c r="AX2572" s="22"/>
      <c r="AY2572" s="22"/>
      <c r="BA2572" s="22"/>
      <c r="BB2572" s="22"/>
      <c r="BP2572" s="49"/>
      <c r="BX2572" s="49"/>
    </row>
    <row r="2573" spans="22:76">
      <c r="V2573" s="22"/>
      <c r="W2573" s="22"/>
      <c r="AA2573" s="49"/>
      <c r="AB2573" s="49"/>
      <c r="AF2573" s="49"/>
      <c r="AS2573" s="22"/>
      <c r="AV2573" s="22"/>
      <c r="AX2573" s="22"/>
      <c r="AY2573" s="22"/>
      <c r="BA2573" s="22"/>
      <c r="BB2573" s="22"/>
      <c r="BP2573" s="49"/>
      <c r="BX2573" s="49"/>
    </row>
    <row r="2574" spans="22:76">
      <c r="V2574" s="22"/>
      <c r="W2574" s="22"/>
      <c r="AA2574" s="49"/>
      <c r="AB2574" s="49"/>
      <c r="AF2574" s="49"/>
      <c r="AS2574" s="22"/>
      <c r="AV2574" s="22"/>
      <c r="AX2574" s="22"/>
      <c r="AY2574" s="22"/>
      <c r="BA2574" s="22"/>
      <c r="BB2574" s="22"/>
      <c r="BP2574" s="49"/>
      <c r="BX2574" s="49"/>
    </row>
    <row r="2575" spans="22:76">
      <c r="V2575" s="22"/>
      <c r="W2575" s="22"/>
      <c r="AA2575" s="49"/>
      <c r="AB2575" s="49"/>
      <c r="AF2575" s="49"/>
      <c r="AS2575" s="22"/>
      <c r="AV2575" s="22"/>
      <c r="AX2575" s="22"/>
      <c r="AY2575" s="22"/>
      <c r="BA2575" s="22"/>
      <c r="BB2575" s="22"/>
      <c r="BP2575" s="49"/>
      <c r="BX2575" s="49"/>
    </row>
    <row r="2576" spans="22:76">
      <c r="V2576" s="22"/>
      <c r="W2576" s="22"/>
      <c r="AA2576" s="49"/>
      <c r="AB2576" s="49"/>
      <c r="AF2576" s="49"/>
      <c r="AS2576" s="22"/>
      <c r="AV2576" s="22"/>
      <c r="AX2576" s="22"/>
      <c r="AY2576" s="22"/>
      <c r="BA2576" s="22"/>
      <c r="BB2576" s="22"/>
      <c r="BP2576" s="49"/>
      <c r="BX2576" s="49"/>
    </row>
    <row r="2577" spans="22:76">
      <c r="V2577" s="22"/>
      <c r="W2577" s="22"/>
      <c r="AA2577" s="49"/>
      <c r="AB2577" s="49"/>
      <c r="AF2577" s="49"/>
      <c r="AS2577" s="22"/>
      <c r="AV2577" s="22"/>
      <c r="AX2577" s="22"/>
      <c r="AY2577" s="22"/>
      <c r="BA2577" s="22"/>
      <c r="BB2577" s="22"/>
      <c r="BP2577" s="49"/>
      <c r="BX2577" s="49"/>
    </row>
    <row r="2578" spans="22:76">
      <c r="V2578" s="22"/>
      <c r="W2578" s="22"/>
      <c r="AA2578" s="49"/>
      <c r="AB2578" s="49"/>
      <c r="AF2578" s="49"/>
      <c r="AS2578" s="22"/>
      <c r="AV2578" s="22"/>
      <c r="AX2578" s="22"/>
      <c r="AY2578" s="22"/>
      <c r="BA2578" s="22"/>
      <c r="BB2578" s="22"/>
      <c r="BP2578" s="49"/>
      <c r="BX2578" s="49"/>
    </row>
    <row r="2579" spans="22:76">
      <c r="V2579" s="22"/>
      <c r="W2579" s="22"/>
      <c r="AA2579" s="49"/>
      <c r="AB2579" s="49"/>
      <c r="AF2579" s="49"/>
      <c r="AS2579" s="22"/>
      <c r="AV2579" s="22"/>
      <c r="AX2579" s="22"/>
      <c r="AY2579" s="22"/>
      <c r="BA2579" s="22"/>
      <c r="BB2579" s="22"/>
      <c r="BP2579" s="49"/>
      <c r="BX2579" s="49"/>
    </row>
    <row r="2580" spans="22:76">
      <c r="V2580" s="22"/>
      <c r="W2580" s="22"/>
      <c r="AA2580" s="49"/>
      <c r="AB2580" s="49"/>
      <c r="AF2580" s="49"/>
      <c r="AS2580" s="22"/>
      <c r="AV2580" s="22"/>
      <c r="AX2580" s="22"/>
      <c r="AY2580" s="22"/>
      <c r="BA2580" s="22"/>
      <c r="BB2580" s="22"/>
      <c r="BP2580" s="49"/>
      <c r="BX2580" s="49"/>
    </row>
    <row r="2581" spans="22:76">
      <c r="V2581" s="22"/>
      <c r="W2581" s="22"/>
      <c r="AA2581" s="49"/>
      <c r="AB2581" s="49"/>
      <c r="AF2581" s="49"/>
      <c r="AS2581" s="22"/>
      <c r="AV2581" s="22"/>
      <c r="AX2581" s="22"/>
      <c r="AY2581" s="22"/>
      <c r="BA2581" s="22"/>
      <c r="BB2581" s="22"/>
      <c r="BP2581" s="49"/>
      <c r="BX2581" s="49"/>
    </row>
    <row r="2582" spans="22:76">
      <c r="V2582" s="22"/>
      <c r="W2582" s="22"/>
      <c r="AA2582" s="49"/>
      <c r="AB2582" s="49"/>
      <c r="AF2582" s="49"/>
      <c r="AS2582" s="22"/>
      <c r="AV2582" s="22"/>
      <c r="AX2582" s="22"/>
      <c r="AY2582" s="22"/>
      <c r="BA2582" s="22"/>
      <c r="BB2582" s="22"/>
      <c r="BP2582" s="49"/>
      <c r="BX2582" s="49"/>
    </row>
    <row r="2583" spans="22:76">
      <c r="V2583" s="22"/>
      <c r="W2583" s="22"/>
      <c r="AA2583" s="49"/>
      <c r="AB2583" s="49"/>
      <c r="AF2583" s="49"/>
      <c r="AS2583" s="22"/>
      <c r="AV2583" s="22"/>
      <c r="AX2583" s="22"/>
      <c r="AY2583" s="22"/>
      <c r="BA2583" s="22"/>
      <c r="BB2583" s="22"/>
      <c r="BP2583" s="49"/>
      <c r="BX2583" s="49"/>
    </row>
    <row r="2584" spans="22:76">
      <c r="V2584" s="22"/>
      <c r="W2584" s="22"/>
      <c r="AA2584" s="49"/>
      <c r="AB2584" s="49"/>
      <c r="AF2584" s="49"/>
      <c r="AS2584" s="22"/>
      <c r="AV2584" s="22"/>
      <c r="AX2584" s="22"/>
      <c r="AY2584" s="22"/>
      <c r="BA2584" s="22"/>
      <c r="BB2584" s="22"/>
      <c r="BP2584" s="49"/>
      <c r="BX2584" s="49"/>
    </row>
    <row r="2585" spans="22:76">
      <c r="V2585" s="22"/>
      <c r="W2585" s="22"/>
      <c r="AA2585" s="49"/>
      <c r="AB2585" s="49"/>
      <c r="AF2585" s="49"/>
      <c r="AS2585" s="22"/>
      <c r="AV2585" s="22"/>
      <c r="AX2585" s="22"/>
      <c r="AY2585" s="22"/>
      <c r="BA2585" s="22"/>
      <c r="BB2585" s="22"/>
      <c r="BP2585" s="49"/>
      <c r="BX2585" s="49"/>
    </row>
    <row r="2586" spans="22:76">
      <c r="V2586" s="22"/>
      <c r="W2586" s="22"/>
      <c r="AA2586" s="49"/>
      <c r="AB2586" s="49"/>
      <c r="AF2586" s="49"/>
      <c r="AS2586" s="22"/>
      <c r="AV2586" s="22"/>
      <c r="AX2586" s="22"/>
      <c r="AY2586" s="22"/>
      <c r="BA2586" s="22"/>
      <c r="BB2586" s="22"/>
      <c r="BP2586" s="49"/>
      <c r="BX2586" s="49"/>
    </row>
    <row r="2587" spans="22:76">
      <c r="V2587" s="22"/>
      <c r="W2587" s="22"/>
      <c r="AA2587" s="49"/>
      <c r="AB2587" s="49"/>
      <c r="AF2587" s="49"/>
      <c r="AS2587" s="22"/>
      <c r="AV2587" s="22"/>
      <c r="AX2587" s="22"/>
      <c r="AY2587" s="22"/>
      <c r="BA2587" s="22"/>
      <c r="BB2587" s="22"/>
      <c r="BP2587" s="49"/>
      <c r="BX2587" s="49"/>
    </row>
    <row r="2588" spans="22:76">
      <c r="V2588" s="22"/>
      <c r="W2588" s="22"/>
      <c r="AA2588" s="49"/>
      <c r="AB2588" s="49"/>
      <c r="AF2588" s="49"/>
      <c r="AS2588" s="22"/>
      <c r="AV2588" s="22"/>
      <c r="AX2588" s="22"/>
      <c r="AY2588" s="22"/>
      <c r="BA2588" s="22"/>
      <c r="BB2588" s="22"/>
      <c r="BP2588" s="49"/>
      <c r="BX2588" s="49"/>
    </row>
    <row r="2589" spans="22:76">
      <c r="V2589" s="22"/>
      <c r="W2589" s="22"/>
      <c r="AA2589" s="49"/>
      <c r="AB2589" s="49"/>
      <c r="AF2589" s="49"/>
      <c r="AS2589" s="22"/>
      <c r="AV2589" s="22"/>
      <c r="AX2589" s="22"/>
      <c r="AY2589" s="22"/>
      <c r="BA2589" s="22"/>
      <c r="BB2589" s="22"/>
      <c r="BP2589" s="49"/>
      <c r="BX2589" s="49"/>
    </row>
    <row r="2590" spans="22:76">
      <c r="V2590" s="22"/>
      <c r="W2590" s="22"/>
      <c r="AA2590" s="49"/>
      <c r="AB2590" s="49"/>
      <c r="AF2590" s="49"/>
      <c r="AS2590" s="22"/>
      <c r="AV2590" s="22"/>
      <c r="AX2590" s="22"/>
      <c r="AY2590" s="22"/>
      <c r="BA2590" s="22"/>
      <c r="BB2590" s="22"/>
      <c r="BP2590" s="49"/>
      <c r="BX2590" s="49"/>
    </row>
    <row r="2591" spans="22:76">
      <c r="V2591" s="22"/>
      <c r="W2591" s="22"/>
      <c r="AA2591" s="49"/>
      <c r="AB2591" s="49"/>
      <c r="AF2591" s="49"/>
      <c r="AS2591" s="22"/>
      <c r="AV2591" s="22"/>
      <c r="AX2591" s="22"/>
      <c r="AY2591" s="22"/>
      <c r="BA2591" s="22"/>
      <c r="BB2591" s="22"/>
      <c r="BP2591" s="49"/>
      <c r="BX2591" s="49"/>
    </row>
    <row r="2592" spans="22:76">
      <c r="V2592" s="22"/>
      <c r="W2592" s="22"/>
      <c r="AA2592" s="49"/>
      <c r="AB2592" s="49"/>
      <c r="AF2592" s="49"/>
      <c r="AS2592" s="22"/>
      <c r="AV2592" s="22"/>
      <c r="AX2592" s="22"/>
      <c r="AY2592" s="22"/>
      <c r="BA2592" s="22"/>
      <c r="BB2592" s="22"/>
      <c r="BP2592" s="49"/>
      <c r="BX2592" s="49"/>
    </row>
    <row r="2593" spans="22:76">
      <c r="V2593" s="22"/>
      <c r="W2593" s="22"/>
      <c r="AA2593" s="49"/>
      <c r="AB2593" s="49"/>
      <c r="AF2593" s="49"/>
      <c r="AS2593" s="22"/>
      <c r="AV2593" s="22"/>
      <c r="AX2593" s="22"/>
      <c r="AY2593" s="22"/>
      <c r="BA2593" s="22"/>
      <c r="BB2593" s="22"/>
      <c r="BP2593" s="49"/>
      <c r="BX2593" s="49"/>
    </row>
    <row r="2594" spans="22:76">
      <c r="V2594" s="22"/>
      <c r="W2594" s="22"/>
      <c r="AA2594" s="49"/>
      <c r="AB2594" s="49"/>
      <c r="AF2594" s="49"/>
      <c r="AS2594" s="22"/>
      <c r="AV2594" s="22"/>
      <c r="AX2594" s="22"/>
      <c r="AY2594" s="22"/>
      <c r="BA2594" s="22"/>
      <c r="BB2594" s="22"/>
      <c r="BP2594" s="49"/>
      <c r="BX2594" s="49"/>
    </row>
    <row r="2595" spans="22:76">
      <c r="V2595" s="22"/>
      <c r="W2595" s="22"/>
      <c r="AA2595" s="49"/>
      <c r="AB2595" s="49"/>
      <c r="AF2595" s="49"/>
      <c r="AS2595" s="22"/>
      <c r="AV2595" s="22"/>
      <c r="AX2595" s="22"/>
      <c r="AY2595" s="22"/>
      <c r="BA2595" s="22"/>
      <c r="BB2595" s="22"/>
      <c r="BP2595" s="49"/>
      <c r="BX2595" s="49"/>
    </row>
    <row r="2596" spans="22:76">
      <c r="V2596" s="22"/>
      <c r="W2596" s="22"/>
      <c r="AA2596" s="49"/>
      <c r="AB2596" s="49"/>
      <c r="AF2596" s="49"/>
      <c r="AS2596" s="22"/>
      <c r="AV2596" s="22"/>
      <c r="AX2596" s="22"/>
      <c r="AY2596" s="22"/>
      <c r="BA2596" s="22"/>
      <c r="BB2596" s="22"/>
      <c r="BP2596" s="49"/>
      <c r="BX2596" s="49"/>
    </row>
    <row r="2597" spans="22:76">
      <c r="V2597" s="22"/>
      <c r="W2597" s="22"/>
      <c r="AA2597" s="49"/>
      <c r="AB2597" s="49"/>
      <c r="AF2597" s="49"/>
      <c r="AS2597" s="22"/>
      <c r="AV2597" s="22"/>
      <c r="AX2597" s="22"/>
      <c r="AY2597" s="22"/>
      <c r="BA2597" s="22"/>
      <c r="BB2597" s="22"/>
      <c r="BP2597" s="49"/>
      <c r="BX2597" s="49"/>
    </row>
    <row r="2598" spans="22:76">
      <c r="V2598" s="22"/>
      <c r="W2598" s="22"/>
      <c r="AA2598" s="49"/>
      <c r="AB2598" s="49"/>
      <c r="AF2598" s="49"/>
      <c r="AS2598" s="22"/>
      <c r="AV2598" s="22"/>
      <c r="AX2598" s="22"/>
      <c r="AY2598" s="22"/>
      <c r="BA2598" s="22"/>
      <c r="BB2598" s="22"/>
      <c r="BP2598" s="49"/>
      <c r="BX2598" s="49"/>
    </row>
    <row r="2599" spans="22:76">
      <c r="V2599" s="22"/>
      <c r="W2599" s="22"/>
      <c r="AA2599" s="49"/>
      <c r="AB2599" s="49"/>
      <c r="AF2599" s="49"/>
      <c r="AS2599" s="22"/>
      <c r="AV2599" s="22"/>
      <c r="AX2599" s="22"/>
      <c r="AY2599" s="22"/>
      <c r="BA2599" s="22"/>
      <c r="BB2599" s="22"/>
      <c r="BP2599" s="49"/>
      <c r="BX2599" s="49"/>
    </row>
    <row r="2600" spans="22:76">
      <c r="V2600" s="22"/>
      <c r="W2600" s="22"/>
      <c r="AA2600" s="49"/>
      <c r="AB2600" s="49"/>
      <c r="AF2600" s="49"/>
      <c r="AS2600" s="22"/>
      <c r="AV2600" s="22"/>
      <c r="AX2600" s="22"/>
      <c r="AY2600" s="22"/>
      <c r="BA2600" s="22"/>
      <c r="BB2600" s="22"/>
      <c r="BP2600" s="49"/>
      <c r="BX2600" s="49"/>
    </row>
    <row r="2601" spans="22:76">
      <c r="V2601" s="22"/>
      <c r="W2601" s="22"/>
      <c r="AA2601" s="49"/>
      <c r="AB2601" s="49"/>
      <c r="AF2601" s="49"/>
      <c r="AS2601" s="22"/>
      <c r="AV2601" s="22"/>
      <c r="AX2601" s="22"/>
      <c r="AY2601" s="22"/>
      <c r="BA2601" s="22"/>
      <c r="BB2601" s="22"/>
      <c r="BP2601" s="49"/>
      <c r="BX2601" s="49"/>
    </row>
    <row r="2602" spans="22:76">
      <c r="V2602" s="22"/>
      <c r="W2602" s="22"/>
      <c r="AA2602" s="49"/>
      <c r="AB2602" s="49"/>
      <c r="AF2602" s="49"/>
      <c r="AS2602" s="22"/>
      <c r="AV2602" s="22"/>
      <c r="AX2602" s="22"/>
      <c r="AY2602" s="22"/>
      <c r="BA2602" s="22"/>
      <c r="BB2602" s="22"/>
      <c r="BP2602" s="49"/>
      <c r="BX2602" s="49"/>
    </row>
    <row r="2603" spans="22:76">
      <c r="V2603" s="22"/>
      <c r="W2603" s="22"/>
      <c r="AA2603" s="49"/>
      <c r="AB2603" s="49"/>
      <c r="AF2603" s="49"/>
      <c r="AS2603" s="22"/>
      <c r="AV2603" s="22"/>
      <c r="AX2603" s="22"/>
      <c r="AY2603" s="22"/>
      <c r="BA2603" s="22"/>
      <c r="BB2603" s="22"/>
      <c r="BP2603" s="49"/>
      <c r="BX2603" s="49"/>
    </row>
    <row r="2604" spans="22:76">
      <c r="V2604" s="22"/>
      <c r="W2604" s="22"/>
      <c r="AA2604" s="49"/>
      <c r="AB2604" s="49"/>
      <c r="AF2604" s="49"/>
      <c r="AS2604" s="22"/>
      <c r="AV2604" s="22"/>
      <c r="AX2604" s="22"/>
      <c r="AY2604" s="22"/>
      <c r="BA2604" s="22"/>
      <c r="BB2604" s="22"/>
      <c r="BP2604" s="49"/>
      <c r="BX2604" s="49"/>
    </row>
    <row r="2605" spans="22:76">
      <c r="V2605" s="22"/>
      <c r="W2605" s="22"/>
      <c r="AA2605" s="49"/>
      <c r="AB2605" s="49"/>
      <c r="AF2605" s="49"/>
      <c r="AS2605" s="22"/>
      <c r="AV2605" s="22"/>
      <c r="AX2605" s="22"/>
      <c r="AY2605" s="22"/>
      <c r="BA2605" s="22"/>
      <c r="BB2605" s="22"/>
      <c r="BP2605" s="49"/>
      <c r="BX2605" s="49"/>
    </row>
    <row r="2606" spans="22:76">
      <c r="V2606" s="22"/>
      <c r="W2606" s="22"/>
      <c r="AA2606" s="49"/>
      <c r="AB2606" s="49"/>
      <c r="AF2606" s="49"/>
      <c r="AS2606" s="22"/>
      <c r="AV2606" s="22"/>
      <c r="AX2606" s="22"/>
      <c r="AY2606" s="22"/>
      <c r="BA2606" s="22"/>
      <c r="BB2606" s="22"/>
      <c r="BP2606" s="49"/>
      <c r="BX2606" s="49"/>
    </row>
    <row r="2607" spans="22:76">
      <c r="V2607" s="22"/>
      <c r="W2607" s="22"/>
      <c r="AA2607" s="49"/>
      <c r="AB2607" s="49"/>
      <c r="AF2607" s="49"/>
      <c r="AS2607" s="22"/>
      <c r="AV2607" s="22"/>
      <c r="AX2607" s="22"/>
      <c r="AY2607" s="22"/>
      <c r="BA2607" s="22"/>
      <c r="BB2607" s="22"/>
      <c r="BP2607" s="49"/>
      <c r="BX2607" s="49"/>
    </row>
    <row r="2608" spans="22:76">
      <c r="V2608" s="22"/>
      <c r="W2608" s="22"/>
      <c r="AA2608" s="49"/>
      <c r="AB2608" s="49"/>
      <c r="AF2608" s="49"/>
      <c r="AS2608" s="22"/>
      <c r="AV2608" s="22"/>
      <c r="AX2608" s="22"/>
      <c r="AY2608" s="22"/>
      <c r="BA2608" s="22"/>
      <c r="BB2608" s="22"/>
      <c r="BP2608" s="49"/>
      <c r="BX2608" s="49"/>
    </row>
    <row r="2609" spans="22:76">
      <c r="V2609" s="22"/>
      <c r="W2609" s="22"/>
      <c r="AA2609" s="49"/>
      <c r="AB2609" s="49"/>
      <c r="AF2609" s="49"/>
      <c r="AS2609" s="22"/>
      <c r="AV2609" s="22"/>
      <c r="AX2609" s="22"/>
      <c r="AY2609" s="22"/>
      <c r="BA2609" s="22"/>
      <c r="BB2609" s="22"/>
      <c r="BP2609" s="49"/>
      <c r="BX2609" s="49"/>
    </row>
    <row r="2610" spans="22:76">
      <c r="V2610" s="22"/>
      <c r="W2610" s="22"/>
      <c r="AA2610" s="49"/>
      <c r="AB2610" s="49"/>
      <c r="AF2610" s="49"/>
      <c r="AS2610" s="22"/>
      <c r="AV2610" s="22"/>
      <c r="AX2610" s="22"/>
      <c r="AY2610" s="22"/>
      <c r="BA2610" s="22"/>
      <c r="BB2610" s="22"/>
      <c r="BP2610" s="49"/>
      <c r="BX2610" s="49"/>
    </row>
    <row r="2611" spans="22:76">
      <c r="V2611" s="22"/>
      <c r="W2611" s="22"/>
      <c r="AA2611" s="49"/>
      <c r="AB2611" s="49"/>
      <c r="AF2611" s="49"/>
      <c r="AS2611" s="22"/>
      <c r="AV2611" s="22"/>
      <c r="AX2611" s="22"/>
      <c r="AY2611" s="22"/>
      <c r="BA2611" s="22"/>
      <c r="BB2611" s="22"/>
      <c r="BP2611" s="49"/>
      <c r="BX2611" s="49"/>
    </row>
    <row r="2612" spans="22:76">
      <c r="V2612" s="22"/>
      <c r="W2612" s="22"/>
      <c r="AA2612" s="49"/>
      <c r="AB2612" s="49"/>
      <c r="AF2612" s="49"/>
      <c r="AS2612" s="22"/>
      <c r="AV2612" s="22"/>
      <c r="AX2612" s="22"/>
      <c r="AY2612" s="22"/>
      <c r="BA2612" s="22"/>
      <c r="BB2612" s="22"/>
      <c r="BP2612" s="49"/>
      <c r="BX2612" s="49"/>
    </row>
    <row r="2613" spans="22:76">
      <c r="V2613" s="22"/>
      <c r="W2613" s="22"/>
      <c r="AA2613" s="49"/>
      <c r="AB2613" s="49"/>
      <c r="AF2613" s="49"/>
      <c r="AS2613" s="22"/>
      <c r="AV2613" s="22"/>
      <c r="AX2613" s="22"/>
      <c r="AY2613" s="22"/>
      <c r="BA2613" s="22"/>
      <c r="BB2613" s="22"/>
      <c r="BP2613" s="49"/>
      <c r="BX2613" s="49"/>
    </row>
    <row r="2614" spans="22:76">
      <c r="V2614" s="22"/>
      <c r="W2614" s="22"/>
      <c r="AA2614" s="49"/>
      <c r="AB2614" s="49"/>
      <c r="AF2614" s="49"/>
      <c r="AS2614" s="22"/>
      <c r="AV2614" s="22"/>
      <c r="AX2614" s="22"/>
      <c r="AY2614" s="22"/>
      <c r="BA2614" s="22"/>
      <c r="BB2614" s="22"/>
      <c r="BP2614" s="49"/>
      <c r="BX2614" s="49"/>
    </row>
    <row r="2615" spans="22:76">
      <c r="V2615" s="22"/>
      <c r="W2615" s="22"/>
      <c r="AA2615" s="49"/>
      <c r="AB2615" s="49"/>
      <c r="AF2615" s="49"/>
      <c r="AS2615" s="22"/>
      <c r="AV2615" s="22"/>
      <c r="AX2615" s="22"/>
      <c r="AY2615" s="22"/>
      <c r="BA2615" s="22"/>
      <c r="BB2615" s="22"/>
      <c r="BP2615" s="49"/>
      <c r="BX2615" s="49"/>
    </row>
    <row r="2616" spans="22:76">
      <c r="V2616" s="22"/>
      <c r="W2616" s="22"/>
      <c r="AA2616" s="49"/>
      <c r="AB2616" s="49"/>
      <c r="AF2616" s="49"/>
      <c r="AS2616" s="22"/>
      <c r="AV2616" s="22"/>
      <c r="AX2616" s="22"/>
      <c r="AY2616" s="22"/>
      <c r="BA2616" s="22"/>
      <c r="BB2616" s="22"/>
      <c r="BP2616" s="49"/>
      <c r="BX2616" s="49"/>
    </row>
    <row r="2617" spans="22:76">
      <c r="V2617" s="22"/>
      <c r="W2617" s="22"/>
      <c r="AA2617" s="49"/>
      <c r="AB2617" s="49"/>
      <c r="AF2617" s="49"/>
      <c r="AS2617" s="22"/>
      <c r="AV2617" s="22"/>
      <c r="AX2617" s="22"/>
      <c r="AY2617" s="22"/>
      <c r="BA2617" s="22"/>
      <c r="BB2617" s="22"/>
      <c r="BP2617" s="49"/>
      <c r="BX2617" s="49"/>
    </row>
    <row r="2618" spans="22:76">
      <c r="V2618" s="22"/>
      <c r="W2618" s="22"/>
      <c r="AA2618" s="49"/>
      <c r="AB2618" s="49"/>
      <c r="AF2618" s="49"/>
      <c r="AS2618" s="22"/>
      <c r="AV2618" s="22"/>
      <c r="AX2618" s="22"/>
      <c r="AY2618" s="22"/>
      <c r="BA2618" s="22"/>
      <c r="BB2618" s="22"/>
      <c r="BP2618" s="49"/>
      <c r="BX2618" s="49"/>
    </row>
    <row r="2619" spans="22:76">
      <c r="V2619" s="22"/>
      <c r="W2619" s="22"/>
      <c r="AA2619" s="49"/>
      <c r="AB2619" s="49"/>
      <c r="AF2619" s="49"/>
      <c r="AS2619" s="22"/>
      <c r="AV2619" s="22"/>
      <c r="AX2619" s="22"/>
      <c r="AY2619" s="22"/>
      <c r="BA2619" s="22"/>
      <c r="BB2619" s="22"/>
      <c r="BP2619" s="49"/>
      <c r="BX2619" s="49"/>
    </row>
    <row r="2620" spans="22:76">
      <c r="V2620" s="22"/>
      <c r="W2620" s="22"/>
      <c r="AA2620" s="49"/>
      <c r="AB2620" s="49"/>
      <c r="AF2620" s="49"/>
      <c r="AS2620" s="22"/>
      <c r="AV2620" s="22"/>
      <c r="AX2620" s="22"/>
      <c r="AY2620" s="22"/>
      <c r="BA2620" s="22"/>
      <c r="BB2620" s="22"/>
      <c r="BP2620" s="49"/>
      <c r="BX2620" s="49"/>
    </row>
    <row r="2621" spans="22:76">
      <c r="V2621" s="22"/>
      <c r="W2621" s="22"/>
      <c r="AA2621" s="49"/>
      <c r="AB2621" s="49"/>
      <c r="AF2621" s="49"/>
      <c r="AS2621" s="22"/>
      <c r="AV2621" s="22"/>
      <c r="AX2621" s="22"/>
      <c r="AY2621" s="22"/>
      <c r="BA2621" s="22"/>
      <c r="BB2621" s="22"/>
      <c r="BP2621" s="49"/>
      <c r="BX2621" s="49"/>
    </row>
    <row r="2622" spans="22:76">
      <c r="V2622" s="22"/>
      <c r="W2622" s="22"/>
      <c r="AA2622" s="49"/>
      <c r="AB2622" s="49"/>
      <c r="AF2622" s="49"/>
      <c r="AS2622" s="22"/>
      <c r="AV2622" s="22"/>
      <c r="AX2622" s="22"/>
      <c r="AY2622" s="22"/>
      <c r="BA2622" s="22"/>
      <c r="BB2622" s="22"/>
      <c r="BP2622" s="49"/>
      <c r="BX2622" s="49"/>
    </row>
    <row r="2623" spans="22:76">
      <c r="V2623" s="22"/>
      <c r="W2623" s="22"/>
      <c r="AA2623" s="49"/>
      <c r="AB2623" s="49"/>
      <c r="AF2623" s="49"/>
      <c r="AS2623" s="22"/>
      <c r="AV2623" s="22"/>
      <c r="AX2623" s="22"/>
      <c r="AY2623" s="22"/>
      <c r="BA2623" s="22"/>
      <c r="BB2623" s="22"/>
      <c r="BP2623" s="49"/>
      <c r="BX2623" s="49"/>
    </row>
    <row r="2624" spans="22:76">
      <c r="V2624" s="22"/>
      <c r="W2624" s="22"/>
      <c r="AA2624" s="49"/>
      <c r="AB2624" s="49"/>
      <c r="AF2624" s="49"/>
      <c r="AS2624" s="22"/>
      <c r="AV2624" s="22"/>
      <c r="AX2624" s="22"/>
      <c r="AY2624" s="22"/>
      <c r="BA2624" s="22"/>
      <c r="BB2624" s="22"/>
      <c r="BP2624" s="49"/>
      <c r="BX2624" s="49"/>
    </row>
    <row r="2625" spans="22:76">
      <c r="V2625" s="22"/>
      <c r="W2625" s="22"/>
      <c r="AA2625" s="49"/>
      <c r="AB2625" s="49"/>
      <c r="AF2625" s="49"/>
      <c r="AS2625" s="22"/>
      <c r="AV2625" s="22"/>
      <c r="AX2625" s="22"/>
      <c r="AY2625" s="22"/>
      <c r="BA2625" s="22"/>
      <c r="BB2625" s="22"/>
      <c r="BP2625" s="49"/>
      <c r="BX2625" s="49"/>
    </row>
    <row r="2626" spans="22:76">
      <c r="V2626" s="22"/>
      <c r="W2626" s="22"/>
      <c r="AA2626" s="49"/>
      <c r="AB2626" s="49"/>
      <c r="AF2626" s="49"/>
      <c r="AS2626" s="22"/>
      <c r="AV2626" s="22"/>
      <c r="AX2626" s="22"/>
      <c r="AY2626" s="22"/>
      <c r="BA2626" s="22"/>
      <c r="BB2626" s="22"/>
      <c r="BP2626" s="49"/>
      <c r="BX2626" s="49"/>
    </row>
    <row r="2627" spans="22:76">
      <c r="V2627" s="22"/>
      <c r="W2627" s="22"/>
      <c r="AA2627" s="49"/>
      <c r="AB2627" s="49"/>
      <c r="AF2627" s="49"/>
      <c r="AS2627" s="22"/>
      <c r="AV2627" s="22"/>
      <c r="AX2627" s="22"/>
      <c r="AY2627" s="22"/>
      <c r="BA2627" s="22"/>
      <c r="BB2627" s="22"/>
      <c r="BP2627" s="49"/>
      <c r="BX2627" s="49"/>
    </row>
    <row r="2628" spans="22:76">
      <c r="V2628" s="22"/>
      <c r="W2628" s="22"/>
      <c r="AA2628" s="49"/>
      <c r="AB2628" s="49"/>
      <c r="AF2628" s="49"/>
      <c r="AS2628" s="22"/>
      <c r="AV2628" s="22"/>
      <c r="AX2628" s="22"/>
      <c r="AY2628" s="22"/>
      <c r="BA2628" s="22"/>
      <c r="BB2628" s="22"/>
      <c r="BP2628" s="49"/>
      <c r="BX2628" s="49"/>
    </row>
    <row r="2629" spans="22:76">
      <c r="V2629" s="22"/>
      <c r="W2629" s="22"/>
      <c r="AA2629" s="49"/>
      <c r="AB2629" s="49"/>
      <c r="AF2629" s="49"/>
      <c r="AS2629" s="22"/>
      <c r="AV2629" s="22"/>
      <c r="AX2629" s="22"/>
      <c r="AY2629" s="22"/>
      <c r="BA2629" s="22"/>
      <c r="BB2629" s="22"/>
      <c r="BP2629" s="49"/>
      <c r="BX2629" s="49"/>
    </row>
    <row r="2630" spans="22:76">
      <c r="V2630" s="22"/>
      <c r="W2630" s="22"/>
      <c r="AA2630" s="49"/>
      <c r="AB2630" s="49"/>
      <c r="AF2630" s="49"/>
      <c r="AS2630" s="22"/>
      <c r="AV2630" s="22"/>
      <c r="AX2630" s="22"/>
      <c r="AY2630" s="22"/>
      <c r="BA2630" s="22"/>
      <c r="BB2630" s="22"/>
      <c r="BP2630" s="49"/>
      <c r="BX2630" s="49"/>
    </row>
    <row r="2631" spans="22:76">
      <c r="V2631" s="22"/>
      <c r="W2631" s="22"/>
      <c r="AA2631" s="49"/>
      <c r="AB2631" s="49"/>
      <c r="AF2631" s="49"/>
      <c r="AS2631" s="22"/>
      <c r="AV2631" s="22"/>
      <c r="AX2631" s="22"/>
      <c r="AY2631" s="22"/>
      <c r="BA2631" s="22"/>
      <c r="BB2631" s="22"/>
      <c r="BP2631" s="49"/>
      <c r="BX2631" s="49"/>
    </row>
    <row r="2632" spans="22:76">
      <c r="V2632" s="22"/>
      <c r="W2632" s="22"/>
      <c r="AA2632" s="49"/>
      <c r="AB2632" s="49"/>
      <c r="AF2632" s="49"/>
      <c r="AS2632" s="22"/>
      <c r="AV2632" s="22"/>
      <c r="AX2632" s="22"/>
      <c r="AY2632" s="22"/>
      <c r="BA2632" s="22"/>
      <c r="BB2632" s="22"/>
      <c r="BP2632" s="49"/>
      <c r="BX2632" s="49"/>
    </row>
    <row r="2633" spans="22:76">
      <c r="V2633" s="22"/>
      <c r="W2633" s="22"/>
      <c r="AA2633" s="49"/>
      <c r="AB2633" s="49"/>
      <c r="AF2633" s="49"/>
      <c r="AS2633" s="22"/>
      <c r="AV2633" s="22"/>
      <c r="AX2633" s="22"/>
      <c r="AY2633" s="22"/>
      <c r="BA2633" s="22"/>
      <c r="BB2633" s="22"/>
      <c r="BP2633" s="49"/>
      <c r="BX2633" s="49"/>
    </row>
    <row r="2634" spans="22:76">
      <c r="V2634" s="22"/>
      <c r="W2634" s="22"/>
      <c r="AA2634" s="49"/>
      <c r="AB2634" s="49"/>
      <c r="AF2634" s="49"/>
      <c r="AS2634" s="22"/>
      <c r="AV2634" s="22"/>
      <c r="AX2634" s="22"/>
      <c r="AY2634" s="22"/>
      <c r="BA2634" s="22"/>
      <c r="BB2634" s="22"/>
      <c r="BP2634" s="49"/>
      <c r="BX2634" s="49"/>
    </row>
    <row r="2635" spans="22:76">
      <c r="V2635" s="22"/>
      <c r="W2635" s="22"/>
      <c r="AA2635" s="49"/>
      <c r="AB2635" s="49"/>
      <c r="AF2635" s="49"/>
      <c r="AS2635" s="22"/>
      <c r="AV2635" s="22"/>
      <c r="AX2635" s="22"/>
      <c r="AY2635" s="22"/>
      <c r="BA2635" s="22"/>
      <c r="BB2635" s="22"/>
      <c r="BP2635" s="49"/>
      <c r="BX2635" s="49"/>
    </row>
    <row r="2636" spans="22:76">
      <c r="V2636" s="22"/>
      <c r="W2636" s="22"/>
      <c r="AA2636" s="49"/>
      <c r="AB2636" s="49"/>
      <c r="AF2636" s="49"/>
      <c r="AS2636" s="22"/>
      <c r="AV2636" s="22"/>
      <c r="AX2636" s="22"/>
      <c r="AY2636" s="22"/>
      <c r="BA2636" s="22"/>
      <c r="BB2636" s="22"/>
      <c r="BP2636" s="49"/>
      <c r="BX2636" s="49"/>
    </row>
    <row r="2637" spans="22:76">
      <c r="V2637" s="22"/>
      <c r="W2637" s="22"/>
      <c r="AA2637" s="49"/>
      <c r="AB2637" s="49"/>
      <c r="AF2637" s="49"/>
      <c r="AS2637" s="22"/>
      <c r="AV2637" s="22"/>
      <c r="AX2637" s="22"/>
      <c r="AY2637" s="22"/>
      <c r="BA2637" s="22"/>
      <c r="BB2637" s="22"/>
      <c r="BP2637" s="49"/>
      <c r="BX2637" s="49"/>
    </row>
    <row r="2638" spans="22:76">
      <c r="V2638" s="22"/>
      <c r="W2638" s="22"/>
      <c r="AA2638" s="49"/>
      <c r="AB2638" s="49"/>
      <c r="AF2638" s="49"/>
      <c r="AS2638" s="22"/>
      <c r="AV2638" s="22"/>
      <c r="AX2638" s="22"/>
      <c r="AY2638" s="22"/>
      <c r="BA2638" s="22"/>
      <c r="BB2638" s="22"/>
      <c r="BP2638" s="49"/>
      <c r="BX2638" s="49"/>
    </row>
    <row r="2639" spans="22:76">
      <c r="V2639" s="22"/>
      <c r="W2639" s="22"/>
      <c r="AA2639" s="49"/>
      <c r="AB2639" s="49"/>
      <c r="AF2639" s="49"/>
      <c r="AS2639" s="22"/>
      <c r="AV2639" s="22"/>
      <c r="AX2639" s="22"/>
      <c r="AY2639" s="22"/>
      <c r="BA2639" s="22"/>
      <c r="BB2639" s="22"/>
      <c r="BP2639" s="49"/>
      <c r="BX2639" s="49"/>
    </row>
    <row r="2640" spans="22:76">
      <c r="V2640" s="22"/>
      <c r="W2640" s="22"/>
      <c r="AA2640" s="49"/>
      <c r="AB2640" s="49"/>
      <c r="AF2640" s="49"/>
      <c r="AS2640" s="22"/>
      <c r="AV2640" s="22"/>
      <c r="AX2640" s="22"/>
      <c r="AY2640" s="22"/>
      <c r="BA2640" s="22"/>
      <c r="BB2640" s="22"/>
      <c r="BP2640" s="49"/>
      <c r="BX2640" s="49"/>
    </row>
    <row r="2641" spans="22:76">
      <c r="V2641" s="22"/>
      <c r="W2641" s="22"/>
      <c r="AA2641" s="49"/>
      <c r="AB2641" s="49"/>
      <c r="AF2641" s="49"/>
      <c r="AS2641" s="22"/>
      <c r="AV2641" s="22"/>
      <c r="AX2641" s="22"/>
      <c r="AY2641" s="22"/>
      <c r="BA2641" s="22"/>
      <c r="BB2641" s="22"/>
      <c r="BP2641" s="49"/>
      <c r="BX2641" s="49"/>
    </row>
    <row r="2642" spans="22:76">
      <c r="V2642" s="22"/>
      <c r="W2642" s="22"/>
      <c r="AA2642" s="49"/>
      <c r="AB2642" s="49"/>
      <c r="AF2642" s="49"/>
      <c r="AS2642" s="22"/>
      <c r="AV2642" s="22"/>
      <c r="AX2642" s="22"/>
      <c r="AY2642" s="22"/>
      <c r="BA2642" s="22"/>
      <c r="BB2642" s="22"/>
      <c r="BP2642" s="49"/>
      <c r="BX2642" s="49"/>
    </row>
    <row r="2643" spans="22:76">
      <c r="V2643" s="22"/>
      <c r="W2643" s="22"/>
      <c r="AA2643" s="49"/>
      <c r="AB2643" s="49"/>
      <c r="AF2643" s="49"/>
      <c r="AS2643" s="22"/>
      <c r="AV2643" s="22"/>
      <c r="AX2643" s="22"/>
      <c r="AY2643" s="22"/>
      <c r="BA2643" s="22"/>
      <c r="BB2643" s="22"/>
      <c r="BP2643" s="49"/>
      <c r="BX2643" s="49"/>
    </row>
    <row r="2644" spans="22:76">
      <c r="V2644" s="22"/>
      <c r="W2644" s="22"/>
      <c r="AA2644" s="49"/>
      <c r="AB2644" s="49"/>
      <c r="AF2644" s="49"/>
      <c r="AS2644" s="22"/>
      <c r="AV2644" s="22"/>
      <c r="AX2644" s="22"/>
      <c r="AY2644" s="22"/>
      <c r="BA2644" s="22"/>
      <c r="BB2644" s="22"/>
      <c r="BP2644" s="49"/>
      <c r="BX2644" s="49"/>
    </row>
    <row r="2645" spans="22:76">
      <c r="V2645" s="22"/>
      <c r="W2645" s="22"/>
      <c r="AA2645" s="49"/>
      <c r="AB2645" s="49"/>
      <c r="AF2645" s="49"/>
      <c r="AS2645" s="22"/>
      <c r="AV2645" s="22"/>
      <c r="AX2645" s="22"/>
      <c r="AY2645" s="22"/>
      <c r="BA2645" s="22"/>
      <c r="BB2645" s="22"/>
      <c r="BP2645" s="49"/>
      <c r="BX2645" s="49"/>
    </row>
    <row r="2646" spans="22:76">
      <c r="V2646" s="22"/>
      <c r="W2646" s="22"/>
      <c r="AA2646" s="49"/>
      <c r="AB2646" s="49"/>
      <c r="AF2646" s="49"/>
      <c r="AS2646" s="22"/>
      <c r="AV2646" s="22"/>
      <c r="AX2646" s="22"/>
      <c r="AY2646" s="22"/>
      <c r="BA2646" s="22"/>
      <c r="BB2646" s="22"/>
      <c r="BP2646" s="49"/>
      <c r="BX2646" s="49"/>
    </row>
    <row r="2647" spans="22:76">
      <c r="V2647" s="22"/>
      <c r="W2647" s="22"/>
      <c r="AA2647" s="49"/>
      <c r="AB2647" s="49"/>
      <c r="AF2647" s="49"/>
      <c r="AS2647" s="22"/>
      <c r="AV2647" s="22"/>
      <c r="AX2647" s="22"/>
      <c r="AY2647" s="22"/>
      <c r="BA2647" s="22"/>
      <c r="BB2647" s="22"/>
      <c r="BP2647" s="49"/>
      <c r="BX2647" s="49"/>
    </row>
    <row r="2648" spans="22:76">
      <c r="V2648" s="22"/>
      <c r="W2648" s="22"/>
      <c r="AA2648" s="49"/>
      <c r="AB2648" s="49"/>
      <c r="AF2648" s="49"/>
      <c r="AS2648" s="22"/>
      <c r="AV2648" s="22"/>
      <c r="AX2648" s="22"/>
      <c r="AY2648" s="22"/>
      <c r="BA2648" s="22"/>
      <c r="BB2648" s="22"/>
      <c r="BP2648" s="49"/>
      <c r="BX2648" s="49"/>
    </row>
    <row r="2649" spans="22:76">
      <c r="V2649" s="22"/>
      <c r="W2649" s="22"/>
      <c r="AA2649" s="49"/>
      <c r="AB2649" s="49"/>
      <c r="AF2649" s="49"/>
      <c r="AS2649" s="22"/>
      <c r="AV2649" s="22"/>
      <c r="AX2649" s="22"/>
      <c r="AY2649" s="22"/>
      <c r="BA2649" s="22"/>
      <c r="BB2649" s="22"/>
      <c r="BP2649" s="49"/>
      <c r="BX2649" s="49"/>
    </row>
    <row r="2650" spans="22:76">
      <c r="V2650" s="22"/>
      <c r="W2650" s="22"/>
      <c r="AA2650" s="49"/>
      <c r="AB2650" s="49"/>
      <c r="AF2650" s="49"/>
      <c r="AS2650" s="22"/>
      <c r="AV2650" s="22"/>
      <c r="AX2650" s="22"/>
      <c r="AY2650" s="22"/>
      <c r="BA2650" s="22"/>
      <c r="BB2650" s="22"/>
      <c r="BP2650" s="49"/>
      <c r="BX2650" s="49"/>
    </row>
    <row r="2651" spans="22:76">
      <c r="V2651" s="22"/>
      <c r="W2651" s="22"/>
      <c r="AA2651" s="49"/>
      <c r="AB2651" s="49"/>
      <c r="AF2651" s="49"/>
      <c r="AS2651" s="22"/>
      <c r="AV2651" s="22"/>
      <c r="AX2651" s="22"/>
      <c r="AY2651" s="22"/>
      <c r="BA2651" s="22"/>
      <c r="BB2651" s="22"/>
      <c r="BP2651" s="49"/>
      <c r="BX2651" s="49"/>
    </row>
    <row r="2652" spans="22:76">
      <c r="V2652" s="22"/>
      <c r="W2652" s="22"/>
      <c r="AA2652" s="49"/>
      <c r="AB2652" s="49"/>
      <c r="AF2652" s="49"/>
      <c r="AS2652" s="22"/>
      <c r="AV2652" s="22"/>
      <c r="AX2652" s="22"/>
      <c r="AY2652" s="22"/>
      <c r="BA2652" s="22"/>
      <c r="BB2652" s="22"/>
      <c r="BP2652" s="49"/>
      <c r="BX2652" s="49"/>
    </row>
    <row r="2653" spans="22:76">
      <c r="V2653" s="22"/>
      <c r="W2653" s="22"/>
      <c r="AA2653" s="49"/>
      <c r="AB2653" s="49"/>
      <c r="AF2653" s="49"/>
      <c r="AS2653" s="22"/>
      <c r="AV2653" s="22"/>
      <c r="AX2653" s="22"/>
      <c r="AY2653" s="22"/>
      <c r="BA2653" s="22"/>
      <c r="BB2653" s="22"/>
      <c r="BP2653" s="49"/>
      <c r="BX2653" s="49"/>
    </row>
    <row r="2654" spans="22:76">
      <c r="V2654" s="22"/>
      <c r="W2654" s="22"/>
      <c r="AA2654" s="49"/>
      <c r="AB2654" s="49"/>
      <c r="AF2654" s="49"/>
      <c r="AS2654" s="22"/>
      <c r="AV2654" s="22"/>
      <c r="AX2654" s="22"/>
      <c r="AY2654" s="22"/>
      <c r="BA2654" s="22"/>
      <c r="BB2654" s="22"/>
      <c r="BP2654" s="49"/>
      <c r="BX2654" s="49"/>
    </row>
    <row r="2655" spans="22:76">
      <c r="V2655" s="22"/>
      <c r="W2655" s="22"/>
      <c r="AA2655" s="49"/>
      <c r="AB2655" s="49"/>
      <c r="AF2655" s="49"/>
      <c r="AS2655" s="22"/>
      <c r="AV2655" s="22"/>
      <c r="AX2655" s="22"/>
      <c r="AY2655" s="22"/>
      <c r="BA2655" s="22"/>
      <c r="BB2655" s="22"/>
      <c r="BP2655" s="49"/>
      <c r="BX2655" s="49"/>
    </row>
    <row r="2656" spans="22:76">
      <c r="V2656" s="22"/>
      <c r="W2656" s="22"/>
      <c r="AA2656" s="49"/>
      <c r="AB2656" s="49"/>
      <c r="AF2656" s="49"/>
      <c r="AS2656" s="22"/>
      <c r="AV2656" s="22"/>
      <c r="AX2656" s="22"/>
      <c r="AY2656" s="22"/>
      <c r="BA2656" s="22"/>
      <c r="BB2656" s="22"/>
      <c r="BP2656" s="49"/>
      <c r="BX2656" s="49"/>
    </row>
    <row r="2657" spans="22:76">
      <c r="V2657" s="22"/>
      <c r="W2657" s="22"/>
      <c r="AA2657" s="49"/>
      <c r="AB2657" s="49"/>
      <c r="AF2657" s="49"/>
      <c r="AS2657" s="22"/>
      <c r="AV2657" s="22"/>
      <c r="AX2657" s="22"/>
      <c r="AY2657" s="22"/>
      <c r="BA2657" s="22"/>
      <c r="BB2657" s="22"/>
      <c r="BP2657" s="49"/>
      <c r="BX2657" s="49"/>
    </row>
    <row r="2658" spans="22:76">
      <c r="V2658" s="22"/>
      <c r="W2658" s="22"/>
      <c r="AA2658" s="49"/>
      <c r="AB2658" s="49"/>
      <c r="AF2658" s="49"/>
      <c r="AS2658" s="22"/>
      <c r="AV2658" s="22"/>
      <c r="AX2658" s="22"/>
      <c r="AY2658" s="22"/>
      <c r="BA2658" s="22"/>
      <c r="BB2658" s="22"/>
      <c r="BP2658" s="49"/>
      <c r="BX2658" s="49"/>
    </row>
    <row r="2659" spans="22:76">
      <c r="V2659" s="22"/>
      <c r="W2659" s="22"/>
      <c r="AA2659" s="49"/>
      <c r="AB2659" s="49"/>
      <c r="AF2659" s="49"/>
      <c r="AS2659" s="22"/>
      <c r="AV2659" s="22"/>
      <c r="AX2659" s="22"/>
      <c r="AY2659" s="22"/>
      <c r="BA2659" s="22"/>
      <c r="BB2659" s="22"/>
      <c r="BP2659" s="49"/>
      <c r="BX2659" s="49"/>
    </row>
    <row r="2660" spans="22:76">
      <c r="V2660" s="22"/>
      <c r="W2660" s="22"/>
      <c r="AA2660" s="49"/>
      <c r="AB2660" s="49"/>
      <c r="AF2660" s="49"/>
      <c r="AS2660" s="22"/>
      <c r="AV2660" s="22"/>
      <c r="AX2660" s="22"/>
      <c r="AY2660" s="22"/>
      <c r="BA2660" s="22"/>
      <c r="BB2660" s="22"/>
      <c r="BP2660" s="49"/>
      <c r="BX2660" s="49"/>
    </row>
    <row r="2661" spans="22:76">
      <c r="V2661" s="22"/>
      <c r="W2661" s="22"/>
      <c r="AA2661" s="49"/>
      <c r="AB2661" s="49"/>
      <c r="AF2661" s="49"/>
      <c r="AS2661" s="22"/>
      <c r="AV2661" s="22"/>
      <c r="AX2661" s="22"/>
      <c r="AY2661" s="22"/>
      <c r="BA2661" s="22"/>
      <c r="BB2661" s="22"/>
      <c r="BP2661" s="49"/>
      <c r="BX2661" s="49"/>
    </row>
    <row r="2662" spans="22:76">
      <c r="V2662" s="22"/>
      <c r="W2662" s="22"/>
      <c r="AA2662" s="49"/>
      <c r="AB2662" s="49"/>
      <c r="AF2662" s="49"/>
      <c r="AS2662" s="22"/>
      <c r="AV2662" s="22"/>
      <c r="AX2662" s="22"/>
      <c r="AY2662" s="22"/>
      <c r="BA2662" s="22"/>
      <c r="BB2662" s="22"/>
      <c r="BP2662" s="49"/>
      <c r="BX2662" s="49"/>
    </row>
    <row r="2663" spans="22:76">
      <c r="V2663" s="22"/>
      <c r="W2663" s="22"/>
      <c r="AA2663" s="49"/>
      <c r="AB2663" s="49"/>
      <c r="AF2663" s="49"/>
      <c r="AS2663" s="22"/>
      <c r="AV2663" s="22"/>
      <c r="AX2663" s="22"/>
      <c r="AY2663" s="22"/>
      <c r="BA2663" s="22"/>
      <c r="BB2663" s="22"/>
      <c r="BP2663" s="49"/>
      <c r="BX2663" s="49"/>
    </row>
    <row r="2664" spans="22:76">
      <c r="V2664" s="22"/>
      <c r="W2664" s="22"/>
      <c r="AA2664" s="49"/>
      <c r="AB2664" s="49"/>
      <c r="AF2664" s="49"/>
      <c r="AS2664" s="22"/>
      <c r="AV2664" s="22"/>
      <c r="AX2664" s="22"/>
      <c r="AY2664" s="22"/>
      <c r="BA2664" s="22"/>
      <c r="BB2664" s="22"/>
      <c r="BP2664" s="49"/>
      <c r="BX2664" s="49"/>
    </row>
    <row r="2665" spans="22:76">
      <c r="V2665" s="22"/>
      <c r="W2665" s="22"/>
      <c r="AA2665" s="49"/>
      <c r="AB2665" s="49"/>
      <c r="AF2665" s="49"/>
      <c r="AS2665" s="22"/>
      <c r="AV2665" s="22"/>
      <c r="AX2665" s="22"/>
      <c r="AY2665" s="22"/>
      <c r="BA2665" s="22"/>
      <c r="BB2665" s="22"/>
      <c r="BP2665" s="49"/>
      <c r="BX2665" s="49"/>
    </row>
    <row r="2666" spans="22:76">
      <c r="V2666" s="22"/>
      <c r="W2666" s="22"/>
      <c r="AA2666" s="49"/>
      <c r="AB2666" s="49"/>
      <c r="AF2666" s="49"/>
      <c r="AS2666" s="22"/>
      <c r="AV2666" s="22"/>
      <c r="AX2666" s="22"/>
      <c r="AY2666" s="22"/>
      <c r="BA2666" s="22"/>
      <c r="BB2666" s="22"/>
      <c r="BP2666" s="49"/>
      <c r="BX2666" s="49"/>
    </row>
    <row r="2667" spans="22:76">
      <c r="V2667" s="22"/>
      <c r="W2667" s="22"/>
      <c r="AA2667" s="49"/>
      <c r="AB2667" s="49"/>
      <c r="AF2667" s="49"/>
      <c r="AS2667" s="22"/>
      <c r="AV2667" s="22"/>
      <c r="AX2667" s="22"/>
      <c r="AY2667" s="22"/>
      <c r="BA2667" s="22"/>
      <c r="BB2667" s="22"/>
      <c r="BP2667" s="49"/>
      <c r="BX2667" s="49"/>
    </row>
    <row r="2668" spans="22:76">
      <c r="V2668" s="22"/>
      <c r="W2668" s="22"/>
      <c r="AA2668" s="49"/>
      <c r="AB2668" s="49"/>
      <c r="AF2668" s="49"/>
      <c r="AS2668" s="22"/>
      <c r="AV2668" s="22"/>
      <c r="AX2668" s="22"/>
      <c r="AY2668" s="22"/>
      <c r="BA2668" s="22"/>
      <c r="BB2668" s="22"/>
      <c r="BP2668" s="49"/>
      <c r="BX2668" s="49"/>
    </row>
    <row r="2669" spans="22:76">
      <c r="V2669" s="22"/>
      <c r="W2669" s="22"/>
      <c r="AA2669" s="49"/>
      <c r="AB2669" s="49"/>
      <c r="AF2669" s="49"/>
      <c r="AS2669" s="22"/>
      <c r="AV2669" s="22"/>
      <c r="AX2669" s="22"/>
      <c r="AY2669" s="22"/>
      <c r="BA2669" s="22"/>
      <c r="BB2669" s="22"/>
      <c r="BP2669" s="49"/>
      <c r="BX2669" s="49"/>
    </row>
    <row r="2670" spans="22:76">
      <c r="V2670" s="22"/>
      <c r="W2670" s="22"/>
      <c r="AA2670" s="49"/>
      <c r="AB2670" s="49"/>
      <c r="AF2670" s="49"/>
      <c r="AS2670" s="22"/>
      <c r="AV2670" s="22"/>
      <c r="AX2670" s="22"/>
      <c r="AY2670" s="22"/>
      <c r="BA2670" s="22"/>
      <c r="BB2670" s="22"/>
      <c r="BP2670" s="49"/>
      <c r="BX2670" s="49"/>
    </row>
    <row r="2671" spans="22:76">
      <c r="V2671" s="22"/>
      <c r="W2671" s="22"/>
      <c r="AA2671" s="49"/>
      <c r="AB2671" s="49"/>
      <c r="AF2671" s="49"/>
      <c r="AS2671" s="22"/>
      <c r="AV2671" s="22"/>
      <c r="AX2671" s="22"/>
      <c r="AY2671" s="22"/>
      <c r="BA2671" s="22"/>
      <c r="BB2671" s="22"/>
      <c r="BP2671" s="49"/>
      <c r="BX2671" s="49"/>
    </row>
    <row r="2672" spans="22:76">
      <c r="V2672" s="22"/>
      <c r="W2672" s="22"/>
      <c r="AA2672" s="49"/>
      <c r="AB2672" s="49"/>
      <c r="AF2672" s="49"/>
      <c r="AS2672" s="22"/>
      <c r="AV2672" s="22"/>
      <c r="AX2672" s="22"/>
      <c r="AY2672" s="22"/>
      <c r="BA2672" s="22"/>
      <c r="BB2672" s="22"/>
      <c r="BP2672" s="49"/>
      <c r="BX2672" s="49"/>
    </row>
    <row r="2673" spans="22:76">
      <c r="V2673" s="22"/>
      <c r="W2673" s="22"/>
      <c r="AA2673" s="49"/>
      <c r="AB2673" s="49"/>
      <c r="AF2673" s="49"/>
      <c r="AS2673" s="22"/>
      <c r="AV2673" s="22"/>
      <c r="AX2673" s="22"/>
      <c r="AY2673" s="22"/>
      <c r="BA2673" s="22"/>
      <c r="BB2673" s="22"/>
      <c r="BP2673" s="49"/>
      <c r="BX2673" s="49"/>
    </row>
    <row r="2674" spans="22:76">
      <c r="V2674" s="22"/>
      <c r="W2674" s="22"/>
      <c r="AA2674" s="49"/>
      <c r="AB2674" s="49"/>
      <c r="AF2674" s="49"/>
      <c r="AS2674" s="22"/>
      <c r="AV2674" s="22"/>
      <c r="AX2674" s="22"/>
      <c r="AY2674" s="22"/>
      <c r="BA2674" s="22"/>
      <c r="BB2674" s="22"/>
      <c r="BP2674" s="49"/>
      <c r="BX2674" s="49"/>
    </row>
    <row r="2675" spans="22:76">
      <c r="V2675" s="22"/>
      <c r="W2675" s="22"/>
      <c r="AA2675" s="49"/>
      <c r="AB2675" s="49"/>
      <c r="AF2675" s="49"/>
      <c r="AS2675" s="22"/>
      <c r="AV2675" s="22"/>
      <c r="AX2675" s="22"/>
      <c r="AY2675" s="22"/>
      <c r="BA2675" s="22"/>
      <c r="BB2675" s="22"/>
      <c r="BP2675" s="49"/>
      <c r="BX2675" s="49"/>
    </row>
    <row r="2676" spans="22:76">
      <c r="V2676" s="22"/>
      <c r="W2676" s="22"/>
      <c r="AA2676" s="49"/>
      <c r="AB2676" s="49"/>
      <c r="AF2676" s="49"/>
      <c r="AS2676" s="22"/>
      <c r="AV2676" s="22"/>
      <c r="AX2676" s="22"/>
      <c r="AY2676" s="22"/>
      <c r="BA2676" s="22"/>
      <c r="BB2676" s="22"/>
      <c r="BP2676" s="49"/>
      <c r="BX2676" s="49"/>
    </row>
    <row r="2677" spans="22:76">
      <c r="V2677" s="22"/>
      <c r="W2677" s="22"/>
      <c r="AA2677" s="49"/>
      <c r="AB2677" s="49"/>
      <c r="AF2677" s="49"/>
      <c r="AS2677" s="22"/>
      <c r="AV2677" s="22"/>
      <c r="AX2677" s="22"/>
      <c r="AY2677" s="22"/>
      <c r="BA2677" s="22"/>
      <c r="BB2677" s="22"/>
      <c r="BP2677" s="49"/>
      <c r="BX2677" s="49"/>
    </row>
    <row r="2678" spans="22:76">
      <c r="V2678" s="22"/>
      <c r="W2678" s="22"/>
      <c r="AA2678" s="49"/>
      <c r="AB2678" s="49"/>
      <c r="AF2678" s="49"/>
      <c r="AS2678" s="22"/>
      <c r="AV2678" s="22"/>
      <c r="AX2678" s="22"/>
      <c r="AY2678" s="22"/>
      <c r="BA2678" s="22"/>
      <c r="BB2678" s="22"/>
      <c r="BP2678" s="49"/>
      <c r="BX2678" s="49"/>
    </row>
    <row r="2679" spans="22:76">
      <c r="V2679" s="22"/>
      <c r="W2679" s="22"/>
      <c r="AA2679" s="49"/>
      <c r="AB2679" s="49"/>
      <c r="AF2679" s="49"/>
      <c r="AS2679" s="22"/>
      <c r="AV2679" s="22"/>
      <c r="AX2679" s="22"/>
      <c r="AY2679" s="22"/>
      <c r="BA2679" s="22"/>
      <c r="BB2679" s="22"/>
      <c r="BP2679" s="49"/>
      <c r="BX2679" s="49"/>
    </row>
    <row r="2680" spans="22:76">
      <c r="V2680" s="22"/>
      <c r="W2680" s="22"/>
      <c r="AA2680" s="49"/>
      <c r="AB2680" s="49"/>
      <c r="AF2680" s="49"/>
      <c r="AS2680" s="22"/>
      <c r="AV2680" s="22"/>
      <c r="AX2680" s="22"/>
      <c r="AY2680" s="22"/>
      <c r="BA2680" s="22"/>
      <c r="BB2680" s="22"/>
      <c r="BP2680" s="49"/>
      <c r="BX2680" s="49"/>
    </row>
    <row r="2681" spans="22:76">
      <c r="V2681" s="22"/>
      <c r="W2681" s="22"/>
      <c r="AA2681" s="49"/>
      <c r="AB2681" s="49"/>
      <c r="AF2681" s="49"/>
      <c r="AS2681" s="22"/>
      <c r="AV2681" s="22"/>
      <c r="AX2681" s="22"/>
      <c r="AY2681" s="22"/>
      <c r="BA2681" s="22"/>
      <c r="BB2681" s="22"/>
      <c r="BP2681" s="49"/>
      <c r="BX2681" s="49"/>
    </row>
    <row r="2682" spans="22:76">
      <c r="V2682" s="22"/>
      <c r="W2682" s="22"/>
      <c r="AA2682" s="49"/>
      <c r="AB2682" s="49"/>
      <c r="AF2682" s="49"/>
      <c r="AS2682" s="22"/>
      <c r="AV2682" s="22"/>
      <c r="AX2682" s="22"/>
      <c r="AY2682" s="22"/>
      <c r="BA2682" s="22"/>
      <c r="BB2682" s="22"/>
      <c r="BP2682" s="49"/>
      <c r="BX2682" s="49"/>
    </row>
    <row r="2683" spans="22:76">
      <c r="V2683" s="22"/>
      <c r="W2683" s="22"/>
      <c r="AA2683" s="49"/>
      <c r="AB2683" s="49"/>
      <c r="AF2683" s="49"/>
      <c r="AS2683" s="22"/>
      <c r="AV2683" s="22"/>
      <c r="AX2683" s="22"/>
      <c r="AY2683" s="22"/>
      <c r="BA2683" s="22"/>
      <c r="BB2683" s="22"/>
      <c r="BP2683" s="49"/>
      <c r="BX2683" s="49"/>
    </row>
    <row r="2684" spans="22:76">
      <c r="V2684" s="22"/>
      <c r="W2684" s="22"/>
      <c r="AA2684" s="49"/>
      <c r="AB2684" s="49"/>
      <c r="AF2684" s="49"/>
      <c r="AS2684" s="22"/>
      <c r="AV2684" s="22"/>
      <c r="AX2684" s="22"/>
      <c r="AY2684" s="22"/>
      <c r="BA2684" s="22"/>
      <c r="BB2684" s="22"/>
      <c r="BP2684" s="49"/>
      <c r="BX2684" s="49"/>
    </row>
    <row r="2685" spans="22:76">
      <c r="V2685" s="22"/>
      <c r="W2685" s="22"/>
      <c r="AA2685" s="49"/>
      <c r="AB2685" s="49"/>
      <c r="AF2685" s="49"/>
      <c r="AS2685" s="22"/>
      <c r="AV2685" s="22"/>
      <c r="AX2685" s="22"/>
      <c r="AY2685" s="22"/>
      <c r="BA2685" s="22"/>
      <c r="BB2685" s="22"/>
      <c r="BP2685" s="49"/>
      <c r="BX2685" s="49"/>
    </row>
    <row r="2686" spans="22:76">
      <c r="V2686" s="22"/>
      <c r="W2686" s="22"/>
      <c r="AA2686" s="49"/>
      <c r="AB2686" s="49"/>
      <c r="AF2686" s="49"/>
      <c r="AS2686" s="22"/>
      <c r="AV2686" s="22"/>
      <c r="AX2686" s="22"/>
      <c r="AY2686" s="22"/>
      <c r="BA2686" s="22"/>
      <c r="BB2686" s="22"/>
      <c r="BP2686" s="49"/>
      <c r="BX2686" s="49"/>
    </row>
    <row r="2687" spans="22:76">
      <c r="V2687" s="22"/>
      <c r="W2687" s="22"/>
      <c r="AA2687" s="49"/>
      <c r="AB2687" s="49"/>
      <c r="AF2687" s="49"/>
      <c r="AS2687" s="22"/>
      <c r="AV2687" s="22"/>
      <c r="AX2687" s="22"/>
      <c r="AY2687" s="22"/>
      <c r="BA2687" s="22"/>
      <c r="BB2687" s="22"/>
      <c r="BP2687" s="49"/>
      <c r="BX2687" s="49"/>
    </row>
    <row r="2688" spans="22:76">
      <c r="V2688" s="22"/>
      <c r="W2688" s="22"/>
      <c r="AA2688" s="49"/>
      <c r="AB2688" s="49"/>
      <c r="AF2688" s="49"/>
      <c r="AS2688" s="22"/>
      <c r="AV2688" s="22"/>
      <c r="AX2688" s="22"/>
      <c r="AY2688" s="22"/>
      <c r="BA2688" s="22"/>
      <c r="BB2688" s="22"/>
      <c r="BP2688" s="49"/>
      <c r="BX2688" s="49"/>
    </row>
    <row r="2689" spans="22:76">
      <c r="V2689" s="22"/>
      <c r="W2689" s="22"/>
      <c r="AA2689" s="49"/>
      <c r="AB2689" s="49"/>
      <c r="AF2689" s="49"/>
      <c r="AS2689" s="22"/>
      <c r="AV2689" s="22"/>
      <c r="AX2689" s="22"/>
      <c r="AY2689" s="22"/>
      <c r="BA2689" s="22"/>
      <c r="BB2689" s="22"/>
      <c r="BP2689" s="49"/>
      <c r="BX2689" s="49"/>
    </row>
    <row r="2690" spans="22:76">
      <c r="V2690" s="22"/>
      <c r="W2690" s="22"/>
      <c r="AA2690" s="49"/>
      <c r="AB2690" s="49"/>
      <c r="AF2690" s="49"/>
      <c r="AS2690" s="22"/>
      <c r="AV2690" s="22"/>
      <c r="AX2690" s="22"/>
      <c r="AY2690" s="22"/>
      <c r="BA2690" s="22"/>
      <c r="BB2690" s="22"/>
      <c r="BP2690" s="49"/>
      <c r="BX2690" s="49"/>
    </row>
    <row r="2691" spans="22:76">
      <c r="V2691" s="22"/>
      <c r="W2691" s="22"/>
      <c r="AA2691" s="49"/>
      <c r="AB2691" s="49"/>
      <c r="AF2691" s="49"/>
      <c r="AS2691" s="22"/>
      <c r="AV2691" s="22"/>
      <c r="AX2691" s="22"/>
      <c r="AY2691" s="22"/>
      <c r="BA2691" s="22"/>
      <c r="BB2691" s="22"/>
      <c r="BP2691" s="49"/>
      <c r="BX2691" s="49"/>
    </row>
    <row r="2692" spans="22:76">
      <c r="V2692" s="22"/>
      <c r="W2692" s="22"/>
      <c r="AA2692" s="49"/>
      <c r="AB2692" s="49"/>
      <c r="AF2692" s="49"/>
      <c r="AS2692" s="22"/>
      <c r="AV2692" s="22"/>
      <c r="AX2692" s="22"/>
      <c r="AY2692" s="22"/>
      <c r="BA2692" s="22"/>
      <c r="BB2692" s="22"/>
      <c r="BP2692" s="49"/>
      <c r="BX2692" s="49"/>
    </row>
    <row r="2693" spans="22:76">
      <c r="V2693" s="22"/>
      <c r="W2693" s="22"/>
      <c r="AA2693" s="49"/>
      <c r="AB2693" s="49"/>
      <c r="AF2693" s="49"/>
      <c r="AS2693" s="22"/>
      <c r="AV2693" s="22"/>
      <c r="AX2693" s="22"/>
      <c r="AY2693" s="22"/>
      <c r="BA2693" s="22"/>
      <c r="BB2693" s="22"/>
      <c r="BP2693" s="49"/>
      <c r="BX2693" s="49"/>
    </row>
    <row r="2694" spans="22:76">
      <c r="V2694" s="22"/>
      <c r="W2694" s="22"/>
      <c r="AA2694" s="49"/>
      <c r="AB2694" s="49"/>
      <c r="AF2694" s="49"/>
      <c r="AS2694" s="22"/>
      <c r="AV2694" s="22"/>
      <c r="AX2694" s="22"/>
      <c r="AY2694" s="22"/>
      <c r="BA2694" s="22"/>
      <c r="BB2694" s="22"/>
      <c r="BP2694" s="49"/>
      <c r="BX2694" s="49"/>
    </row>
    <row r="2695" spans="22:76">
      <c r="V2695" s="22"/>
      <c r="W2695" s="22"/>
      <c r="AA2695" s="49"/>
      <c r="AB2695" s="49"/>
      <c r="AF2695" s="49"/>
      <c r="AS2695" s="22"/>
      <c r="AV2695" s="22"/>
      <c r="AX2695" s="22"/>
      <c r="AY2695" s="22"/>
      <c r="BA2695" s="22"/>
      <c r="BB2695" s="22"/>
      <c r="BP2695" s="49"/>
      <c r="BX2695" s="49"/>
    </row>
    <row r="2696" spans="22:76">
      <c r="V2696" s="22"/>
      <c r="W2696" s="22"/>
      <c r="AA2696" s="49"/>
      <c r="AB2696" s="49"/>
      <c r="AF2696" s="49"/>
      <c r="AS2696" s="22"/>
      <c r="AV2696" s="22"/>
      <c r="AX2696" s="22"/>
      <c r="AY2696" s="22"/>
      <c r="BA2696" s="22"/>
      <c r="BB2696" s="22"/>
      <c r="BP2696" s="49"/>
      <c r="BX2696" s="49"/>
    </row>
    <row r="2697" spans="22:76">
      <c r="V2697" s="22"/>
      <c r="W2697" s="22"/>
      <c r="AA2697" s="49"/>
      <c r="AB2697" s="49"/>
      <c r="AF2697" s="49"/>
      <c r="AS2697" s="22"/>
      <c r="AV2697" s="22"/>
      <c r="AX2697" s="22"/>
      <c r="AY2697" s="22"/>
      <c r="BA2697" s="22"/>
      <c r="BB2697" s="22"/>
      <c r="BP2697" s="49"/>
      <c r="BX2697" s="49"/>
    </row>
    <row r="2698" spans="22:76">
      <c r="V2698" s="22"/>
      <c r="W2698" s="22"/>
      <c r="AA2698" s="49"/>
      <c r="AB2698" s="49"/>
      <c r="AF2698" s="49"/>
      <c r="AS2698" s="22"/>
      <c r="AV2698" s="22"/>
      <c r="AX2698" s="22"/>
      <c r="AY2698" s="22"/>
      <c r="BA2698" s="22"/>
      <c r="BB2698" s="22"/>
      <c r="BP2698" s="49"/>
      <c r="BX2698" s="49"/>
    </row>
    <row r="2699" spans="22:76">
      <c r="V2699" s="22"/>
      <c r="W2699" s="22"/>
      <c r="AA2699" s="49"/>
      <c r="AB2699" s="49"/>
      <c r="AF2699" s="49"/>
      <c r="AS2699" s="22"/>
      <c r="AV2699" s="22"/>
      <c r="AX2699" s="22"/>
      <c r="AY2699" s="22"/>
      <c r="BA2699" s="22"/>
      <c r="BB2699" s="22"/>
      <c r="BP2699" s="49"/>
      <c r="BX2699" s="49"/>
    </row>
    <row r="2700" spans="22:76">
      <c r="V2700" s="22"/>
      <c r="W2700" s="22"/>
      <c r="AA2700" s="49"/>
      <c r="AB2700" s="49"/>
      <c r="AF2700" s="49"/>
      <c r="AS2700" s="22"/>
      <c r="AV2700" s="22"/>
      <c r="AX2700" s="22"/>
      <c r="AY2700" s="22"/>
      <c r="BA2700" s="22"/>
      <c r="BB2700" s="22"/>
      <c r="BP2700" s="49"/>
      <c r="BX2700" s="49"/>
    </row>
    <row r="2701" spans="22:76">
      <c r="V2701" s="22"/>
      <c r="W2701" s="22"/>
      <c r="AA2701" s="49"/>
      <c r="AB2701" s="49"/>
      <c r="AF2701" s="49"/>
      <c r="AS2701" s="22"/>
      <c r="AV2701" s="22"/>
      <c r="AX2701" s="22"/>
      <c r="AY2701" s="22"/>
      <c r="BA2701" s="22"/>
      <c r="BB2701" s="22"/>
      <c r="BP2701" s="49"/>
      <c r="BX2701" s="49"/>
    </row>
    <row r="2702" spans="22:76">
      <c r="V2702" s="22"/>
      <c r="W2702" s="22"/>
      <c r="AA2702" s="49"/>
      <c r="AB2702" s="49"/>
      <c r="AF2702" s="49"/>
      <c r="AS2702" s="22"/>
      <c r="AV2702" s="22"/>
      <c r="AX2702" s="22"/>
      <c r="AY2702" s="22"/>
      <c r="BA2702" s="22"/>
      <c r="BB2702" s="22"/>
      <c r="BP2702" s="49"/>
      <c r="BX2702" s="49"/>
    </row>
    <row r="2703" spans="22:76">
      <c r="V2703" s="22"/>
      <c r="W2703" s="22"/>
      <c r="AA2703" s="49"/>
      <c r="AB2703" s="49"/>
      <c r="AF2703" s="49"/>
      <c r="AS2703" s="22"/>
      <c r="AV2703" s="22"/>
      <c r="AX2703" s="22"/>
      <c r="AY2703" s="22"/>
      <c r="BA2703" s="22"/>
      <c r="BB2703" s="22"/>
      <c r="BP2703" s="49"/>
      <c r="BX2703" s="49"/>
    </row>
    <row r="2704" spans="22:76">
      <c r="V2704" s="22"/>
      <c r="W2704" s="22"/>
      <c r="AA2704" s="49"/>
      <c r="AB2704" s="49"/>
      <c r="AF2704" s="49"/>
      <c r="AS2704" s="22"/>
      <c r="AV2704" s="22"/>
      <c r="AX2704" s="22"/>
      <c r="AY2704" s="22"/>
      <c r="BA2704" s="22"/>
      <c r="BB2704" s="22"/>
      <c r="BP2704" s="49"/>
      <c r="BX2704" s="49"/>
    </row>
    <row r="2705" spans="22:76">
      <c r="V2705" s="22"/>
      <c r="W2705" s="22"/>
      <c r="AA2705" s="49"/>
      <c r="AB2705" s="49"/>
      <c r="AF2705" s="49"/>
      <c r="AS2705" s="22"/>
      <c r="AV2705" s="22"/>
      <c r="AX2705" s="22"/>
      <c r="AY2705" s="22"/>
      <c r="BA2705" s="22"/>
      <c r="BB2705" s="22"/>
      <c r="BP2705" s="49"/>
      <c r="BX2705" s="49"/>
    </row>
    <row r="2706" spans="22:76">
      <c r="V2706" s="22"/>
      <c r="W2706" s="22"/>
      <c r="AA2706" s="49"/>
      <c r="AB2706" s="49"/>
      <c r="AF2706" s="49"/>
      <c r="AS2706" s="22"/>
      <c r="AV2706" s="22"/>
      <c r="AX2706" s="22"/>
      <c r="AY2706" s="22"/>
      <c r="BA2706" s="22"/>
      <c r="BB2706" s="22"/>
      <c r="BP2706" s="49"/>
      <c r="BX2706" s="49"/>
    </row>
    <row r="2707" spans="22:76">
      <c r="V2707" s="22"/>
      <c r="W2707" s="22"/>
      <c r="AA2707" s="49"/>
      <c r="AB2707" s="49"/>
      <c r="AF2707" s="49"/>
      <c r="AS2707" s="22"/>
      <c r="AV2707" s="22"/>
      <c r="AX2707" s="22"/>
      <c r="AY2707" s="22"/>
      <c r="BA2707" s="22"/>
      <c r="BB2707" s="22"/>
      <c r="BP2707" s="49"/>
      <c r="BX2707" s="49"/>
    </row>
    <row r="2708" spans="22:76">
      <c r="V2708" s="22"/>
      <c r="W2708" s="22"/>
      <c r="AA2708" s="49"/>
      <c r="AB2708" s="49"/>
      <c r="AF2708" s="49"/>
      <c r="AS2708" s="22"/>
      <c r="AV2708" s="22"/>
      <c r="AX2708" s="22"/>
      <c r="AY2708" s="22"/>
      <c r="BA2708" s="22"/>
      <c r="BB2708" s="22"/>
      <c r="BP2708" s="49"/>
      <c r="BX2708" s="49"/>
    </row>
    <row r="2709" spans="22:76">
      <c r="V2709" s="22"/>
      <c r="W2709" s="22"/>
      <c r="AA2709" s="49"/>
      <c r="AB2709" s="49"/>
      <c r="AF2709" s="49"/>
      <c r="AS2709" s="22"/>
      <c r="AV2709" s="22"/>
      <c r="AX2709" s="22"/>
      <c r="AY2709" s="22"/>
      <c r="BA2709" s="22"/>
      <c r="BB2709" s="22"/>
      <c r="BP2709" s="49"/>
      <c r="BX2709" s="49"/>
    </row>
    <row r="2710" spans="22:76">
      <c r="V2710" s="22"/>
      <c r="W2710" s="22"/>
      <c r="AA2710" s="49"/>
      <c r="AB2710" s="49"/>
      <c r="AF2710" s="49"/>
      <c r="AS2710" s="22"/>
      <c r="AV2710" s="22"/>
      <c r="AX2710" s="22"/>
      <c r="AY2710" s="22"/>
      <c r="BA2710" s="22"/>
      <c r="BB2710" s="22"/>
      <c r="BP2710" s="49"/>
      <c r="BX2710" s="49"/>
    </row>
    <row r="2711" spans="22:76">
      <c r="V2711" s="22"/>
      <c r="W2711" s="22"/>
      <c r="AA2711" s="49"/>
      <c r="AB2711" s="49"/>
      <c r="AF2711" s="49"/>
      <c r="AS2711" s="22"/>
      <c r="AV2711" s="22"/>
      <c r="AX2711" s="22"/>
      <c r="AY2711" s="22"/>
      <c r="BA2711" s="22"/>
      <c r="BB2711" s="22"/>
      <c r="BP2711" s="49"/>
      <c r="BX2711" s="49"/>
    </row>
    <row r="2712" spans="22:76">
      <c r="V2712" s="22"/>
      <c r="W2712" s="22"/>
      <c r="AA2712" s="49"/>
      <c r="AB2712" s="49"/>
      <c r="AF2712" s="49"/>
      <c r="AS2712" s="22"/>
      <c r="AV2712" s="22"/>
      <c r="AX2712" s="22"/>
      <c r="AY2712" s="22"/>
      <c r="BA2712" s="22"/>
      <c r="BB2712" s="22"/>
      <c r="BP2712" s="49"/>
      <c r="BX2712" s="49"/>
    </row>
    <row r="2713" spans="22:76">
      <c r="V2713" s="22"/>
      <c r="W2713" s="22"/>
      <c r="AA2713" s="49"/>
      <c r="AB2713" s="49"/>
      <c r="AF2713" s="49"/>
      <c r="AS2713" s="22"/>
      <c r="AV2713" s="22"/>
      <c r="AX2713" s="22"/>
      <c r="AY2713" s="22"/>
      <c r="BA2713" s="22"/>
      <c r="BB2713" s="22"/>
      <c r="BP2713" s="49"/>
      <c r="BX2713" s="49"/>
    </row>
    <row r="2714" spans="22:76">
      <c r="V2714" s="22"/>
      <c r="W2714" s="22"/>
      <c r="AA2714" s="49"/>
      <c r="AB2714" s="49"/>
      <c r="AF2714" s="49"/>
      <c r="AS2714" s="22"/>
      <c r="AV2714" s="22"/>
      <c r="AX2714" s="22"/>
      <c r="AY2714" s="22"/>
      <c r="BA2714" s="22"/>
      <c r="BB2714" s="22"/>
      <c r="BP2714" s="49"/>
      <c r="BX2714" s="49"/>
    </row>
    <row r="2715" spans="22:76">
      <c r="V2715" s="22"/>
      <c r="W2715" s="22"/>
      <c r="AA2715" s="49"/>
      <c r="AB2715" s="49"/>
      <c r="AF2715" s="49"/>
      <c r="AS2715" s="22"/>
      <c r="AV2715" s="22"/>
      <c r="AX2715" s="22"/>
      <c r="AY2715" s="22"/>
      <c r="BA2715" s="22"/>
      <c r="BB2715" s="22"/>
      <c r="BP2715" s="49"/>
      <c r="BX2715" s="49"/>
    </row>
    <row r="2716" spans="22:76">
      <c r="V2716" s="22"/>
      <c r="W2716" s="22"/>
      <c r="AA2716" s="49"/>
      <c r="AB2716" s="49"/>
      <c r="AF2716" s="49"/>
      <c r="AS2716" s="22"/>
      <c r="AV2716" s="22"/>
      <c r="AX2716" s="22"/>
      <c r="AY2716" s="22"/>
      <c r="BA2716" s="22"/>
      <c r="BB2716" s="22"/>
      <c r="BP2716" s="49"/>
      <c r="BX2716" s="49"/>
    </row>
    <row r="2717" spans="22:76">
      <c r="V2717" s="22"/>
      <c r="W2717" s="22"/>
      <c r="AA2717" s="49"/>
      <c r="AB2717" s="49"/>
      <c r="AF2717" s="49"/>
      <c r="AS2717" s="22"/>
      <c r="AV2717" s="22"/>
      <c r="AX2717" s="22"/>
      <c r="AY2717" s="22"/>
      <c r="BA2717" s="22"/>
      <c r="BB2717" s="22"/>
      <c r="BP2717" s="49"/>
      <c r="BX2717" s="49"/>
    </row>
    <row r="2718" spans="22:76">
      <c r="V2718" s="22"/>
      <c r="W2718" s="22"/>
      <c r="AA2718" s="49"/>
      <c r="AB2718" s="49"/>
      <c r="AF2718" s="49"/>
      <c r="AS2718" s="22"/>
      <c r="AV2718" s="22"/>
      <c r="AX2718" s="22"/>
      <c r="AY2718" s="22"/>
      <c r="BA2718" s="22"/>
      <c r="BB2718" s="22"/>
      <c r="BP2718" s="49"/>
      <c r="BX2718" s="49"/>
    </row>
    <row r="2719" spans="22:76">
      <c r="V2719" s="22"/>
      <c r="W2719" s="22"/>
      <c r="AA2719" s="49"/>
      <c r="AB2719" s="49"/>
      <c r="AF2719" s="49"/>
      <c r="AS2719" s="22"/>
      <c r="AV2719" s="22"/>
      <c r="AX2719" s="22"/>
      <c r="AY2719" s="22"/>
      <c r="BA2719" s="22"/>
      <c r="BB2719" s="22"/>
      <c r="BP2719" s="49"/>
      <c r="BX2719" s="49"/>
    </row>
    <row r="2720" spans="22:76">
      <c r="V2720" s="22"/>
      <c r="W2720" s="22"/>
      <c r="AA2720" s="49"/>
      <c r="AB2720" s="49"/>
      <c r="AF2720" s="49"/>
      <c r="AS2720" s="22"/>
      <c r="AV2720" s="22"/>
      <c r="AX2720" s="22"/>
      <c r="AY2720" s="22"/>
      <c r="BA2720" s="22"/>
      <c r="BB2720" s="22"/>
      <c r="BP2720" s="49"/>
      <c r="BX2720" s="49"/>
    </row>
    <row r="2721" spans="22:76">
      <c r="V2721" s="22"/>
      <c r="W2721" s="22"/>
      <c r="AA2721" s="49"/>
      <c r="AB2721" s="49"/>
      <c r="AF2721" s="49"/>
      <c r="AS2721" s="22"/>
      <c r="AV2721" s="22"/>
      <c r="AX2721" s="22"/>
      <c r="AY2721" s="22"/>
      <c r="BA2721" s="22"/>
      <c r="BB2721" s="22"/>
      <c r="BP2721" s="49"/>
      <c r="BX2721" s="49"/>
    </row>
    <row r="2722" spans="22:76">
      <c r="V2722" s="22"/>
      <c r="W2722" s="22"/>
      <c r="AA2722" s="49"/>
      <c r="AB2722" s="49"/>
      <c r="AF2722" s="49"/>
      <c r="AS2722" s="22"/>
      <c r="AV2722" s="22"/>
      <c r="AX2722" s="22"/>
      <c r="AY2722" s="22"/>
      <c r="BA2722" s="22"/>
      <c r="BB2722" s="22"/>
      <c r="BP2722" s="49"/>
      <c r="BX2722" s="49"/>
    </row>
    <row r="2723" spans="22:76">
      <c r="V2723" s="22"/>
      <c r="W2723" s="22"/>
      <c r="AA2723" s="49"/>
      <c r="AB2723" s="49"/>
      <c r="AF2723" s="49"/>
      <c r="AS2723" s="22"/>
      <c r="AV2723" s="22"/>
      <c r="AX2723" s="22"/>
      <c r="AY2723" s="22"/>
      <c r="BA2723" s="22"/>
      <c r="BB2723" s="22"/>
      <c r="BP2723" s="49"/>
      <c r="BX2723" s="49"/>
    </row>
    <row r="2724" spans="22:76">
      <c r="V2724" s="22"/>
      <c r="W2724" s="22"/>
      <c r="AA2724" s="49"/>
      <c r="AB2724" s="49"/>
      <c r="AF2724" s="49"/>
      <c r="AS2724" s="22"/>
      <c r="AV2724" s="22"/>
      <c r="AX2724" s="22"/>
      <c r="AY2724" s="22"/>
      <c r="BA2724" s="22"/>
      <c r="BB2724" s="22"/>
      <c r="BP2724" s="49"/>
      <c r="BX2724" s="49"/>
    </row>
    <row r="2725" spans="22:76">
      <c r="V2725" s="22"/>
      <c r="W2725" s="22"/>
      <c r="AA2725" s="49"/>
      <c r="AB2725" s="49"/>
      <c r="AF2725" s="49"/>
      <c r="AS2725" s="22"/>
      <c r="AV2725" s="22"/>
      <c r="AX2725" s="22"/>
      <c r="AY2725" s="22"/>
      <c r="BA2725" s="22"/>
      <c r="BB2725" s="22"/>
      <c r="BP2725" s="49"/>
      <c r="BX2725" s="49"/>
    </row>
    <row r="2726" spans="22:76">
      <c r="V2726" s="22"/>
      <c r="W2726" s="22"/>
      <c r="AA2726" s="49"/>
      <c r="AB2726" s="49"/>
      <c r="AF2726" s="49"/>
      <c r="AS2726" s="22"/>
      <c r="AV2726" s="22"/>
      <c r="AX2726" s="22"/>
      <c r="AY2726" s="22"/>
      <c r="BA2726" s="22"/>
      <c r="BB2726" s="22"/>
      <c r="BP2726" s="49"/>
      <c r="BX2726" s="49"/>
    </row>
    <row r="2727" spans="22:76">
      <c r="V2727" s="22"/>
      <c r="W2727" s="22"/>
      <c r="AA2727" s="49"/>
      <c r="AB2727" s="49"/>
      <c r="AF2727" s="49"/>
      <c r="AS2727" s="22"/>
      <c r="AV2727" s="22"/>
      <c r="AX2727" s="22"/>
      <c r="AY2727" s="22"/>
      <c r="BA2727" s="22"/>
      <c r="BB2727" s="22"/>
      <c r="BP2727" s="49"/>
      <c r="BX2727" s="49"/>
    </row>
    <row r="2728" spans="22:76">
      <c r="V2728" s="22"/>
      <c r="W2728" s="22"/>
      <c r="AA2728" s="49"/>
      <c r="AB2728" s="49"/>
      <c r="AF2728" s="49"/>
      <c r="AS2728" s="22"/>
      <c r="AV2728" s="22"/>
      <c r="AX2728" s="22"/>
      <c r="AY2728" s="22"/>
      <c r="BA2728" s="22"/>
      <c r="BB2728" s="22"/>
      <c r="BP2728" s="49"/>
      <c r="BX2728" s="49"/>
    </row>
    <row r="2729" spans="22:76">
      <c r="V2729" s="22"/>
      <c r="W2729" s="22"/>
      <c r="AA2729" s="49"/>
      <c r="AB2729" s="49"/>
      <c r="AF2729" s="49"/>
      <c r="AS2729" s="22"/>
      <c r="AV2729" s="22"/>
      <c r="AX2729" s="22"/>
      <c r="AY2729" s="22"/>
      <c r="BA2729" s="22"/>
      <c r="BB2729" s="22"/>
      <c r="BP2729" s="49"/>
      <c r="BX2729" s="49"/>
    </row>
    <row r="2730" spans="22:76">
      <c r="V2730" s="22"/>
      <c r="W2730" s="22"/>
      <c r="AA2730" s="49"/>
      <c r="AB2730" s="49"/>
      <c r="AF2730" s="49"/>
      <c r="AS2730" s="22"/>
      <c r="AV2730" s="22"/>
      <c r="AX2730" s="22"/>
      <c r="AY2730" s="22"/>
      <c r="BA2730" s="22"/>
      <c r="BB2730" s="22"/>
      <c r="BP2730" s="49"/>
      <c r="BX2730" s="49"/>
    </row>
    <row r="2731" spans="22:76">
      <c r="V2731" s="22"/>
      <c r="W2731" s="22"/>
      <c r="AA2731" s="49"/>
      <c r="AB2731" s="49"/>
      <c r="AF2731" s="49"/>
      <c r="AS2731" s="22"/>
      <c r="AV2731" s="22"/>
      <c r="AX2731" s="22"/>
      <c r="AY2731" s="22"/>
      <c r="BA2731" s="22"/>
      <c r="BB2731" s="22"/>
      <c r="BP2731" s="49"/>
      <c r="BX2731" s="49"/>
    </row>
    <row r="2732" spans="22:76">
      <c r="V2732" s="22"/>
      <c r="W2732" s="22"/>
      <c r="AA2732" s="49"/>
      <c r="AB2732" s="49"/>
      <c r="AF2732" s="49"/>
      <c r="AS2732" s="22"/>
      <c r="AV2732" s="22"/>
      <c r="AX2732" s="22"/>
      <c r="AY2732" s="22"/>
      <c r="BA2732" s="22"/>
      <c r="BB2732" s="22"/>
      <c r="BP2732" s="49"/>
      <c r="BX2732" s="49"/>
    </row>
    <row r="2733" spans="22:76">
      <c r="V2733" s="22"/>
      <c r="W2733" s="22"/>
      <c r="AA2733" s="49"/>
      <c r="AB2733" s="49"/>
      <c r="AF2733" s="49"/>
      <c r="AS2733" s="22"/>
      <c r="AV2733" s="22"/>
      <c r="AX2733" s="22"/>
      <c r="AY2733" s="22"/>
      <c r="BA2733" s="22"/>
      <c r="BB2733" s="22"/>
      <c r="BP2733" s="49"/>
      <c r="BX2733" s="49"/>
    </row>
    <row r="2734" spans="22:76">
      <c r="V2734" s="22"/>
      <c r="W2734" s="22"/>
      <c r="AA2734" s="49"/>
      <c r="AB2734" s="49"/>
      <c r="AF2734" s="49"/>
      <c r="AS2734" s="22"/>
      <c r="AV2734" s="22"/>
      <c r="AX2734" s="22"/>
      <c r="AY2734" s="22"/>
      <c r="BA2734" s="22"/>
      <c r="BB2734" s="22"/>
      <c r="BP2734" s="49"/>
      <c r="BX2734" s="49"/>
    </row>
    <row r="2735" spans="22:76">
      <c r="V2735" s="22"/>
      <c r="W2735" s="22"/>
      <c r="AA2735" s="49"/>
      <c r="AB2735" s="49"/>
      <c r="AF2735" s="49"/>
      <c r="AS2735" s="22"/>
      <c r="AV2735" s="22"/>
      <c r="AX2735" s="22"/>
      <c r="AY2735" s="22"/>
      <c r="BA2735" s="22"/>
      <c r="BB2735" s="22"/>
      <c r="BP2735" s="49"/>
      <c r="BX2735" s="49"/>
    </row>
    <row r="2736" spans="22:76">
      <c r="V2736" s="22"/>
      <c r="W2736" s="22"/>
      <c r="AA2736" s="49"/>
      <c r="AB2736" s="49"/>
      <c r="AF2736" s="49"/>
      <c r="AS2736" s="22"/>
      <c r="AV2736" s="22"/>
      <c r="AX2736" s="22"/>
      <c r="AY2736" s="22"/>
      <c r="BA2736" s="22"/>
      <c r="BB2736" s="22"/>
      <c r="BP2736" s="49"/>
      <c r="BX2736" s="49"/>
    </row>
    <row r="2737" spans="22:76">
      <c r="V2737" s="22"/>
      <c r="W2737" s="22"/>
      <c r="AA2737" s="49"/>
      <c r="AB2737" s="49"/>
      <c r="AF2737" s="49"/>
      <c r="AS2737" s="22"/>
      <c r="AV2737" s="22"/>
      <c r="AX2737" s="22"/>
      <c r="AY2737" s="22"/>
      <c r="BA2737" s="22"/>
      <c r="BB2737" s="22"/>
      <c r="BP2737" s="49"/>
      <c r="BX2737" s="49"/>
    </row>
    <row r="2738" spans="22:76">
      <c r="V2738" s="22"/>
      <c r="W2738" s="22"/>
      <c r="AA2738" s="49"/>
      <c r="AB2738" s="49"/>
      <c r="AF2738" s="49"/>
      <c r="AS2738" s="22"/>
      <c r="AV2738" s="22"/>
      <c r="AX2738" s="22"/>
      <c r="AY2738" s="22"/>
      <c r="BA2738" s="22"/>
      <c r="BB2738" s="22"/>
      <c r="BP2738" s="49"/>
      <c r="BX2738" s="49"/>
    </row>
    <row r="2739" spans="22:76">
      <c r="V2739" s="22"/>
      <c r="W2739" s="22"/>
      <c r="AA2739" s="49"/>
      <c r="AB2739" s="49"/>
      <c r="AF2739" s="49"/>
      <c r="AS2739" s="22"/>
      <c r="AV2739" s="22"/>
      <c r="AX2739" s="22"/>
      <c r="AY2739" s="22"/>
      <c r="BA2739" s="22"/>
      <c r="BB2739" s="22"/>
      <c r="BP2739" s="49"/>
      <c r="BX2739" s="49"/>
    </row>
    <row r="2740" spans="22:76">
      <c r="V2740" s="22"/>
      <c r="W2740" s="22"/>
      <c r="AA2740" s="49"/>
      <c r="AB2740" s="49"/>
      <c r="AF2740" s="49"/>
      <c r="AS2740" s="22"/>
      <c r="AV2740" s="22"/>
      <c r="AX2740" s="22"/>
      <c r="AY2740" s="22"/>
      <c r="BA2740" s="22"/>
      <c r="BB2740" s="22"/>
      <c r="BP2740" s="49"/>
      <c r="BX2740" s="49"/>
    </row>
    <row r="2741" spans="22:76">
      <c r="V2741" s="22"/>
      <c r="W2741" s="22"/>
      <c r="AA2741" s="49"/>
      <c r="AB2741" s="49"/>
      <c r="AF2741" s="49"/>
      <c r="AS2741" s="22"/>
      <c r="AV2741" s="22"/>
      <c r="AX2741" s="22"/>
      <c r="AY2741" s="22"/>
      <c r="BA2741" s="22"/>
      <c r="BB2741" s="22"/>
      <c r="BP2741" s="49"/>
      <c r="BX2741" s="49"/>
    </row>
    <row r="2742" spans="22:76">
      <c r="V2742" s="22"/>
      <c r="W2742" s="22"/>
      <c r="AA2742" s="49"/>
      <c r="AB2742" s="49"/>
      <c r="AF2742" s="49"/>
      <c r="AS2742" s="22"/>
      <c r="AV2742" s="22"/>
      <c r="AX2742" s="22"/>
      <c r="AY2742" s="22"/>
      <c r="BA2742" s="22"/>
      <c r="BB2742" s="22"/>
      <c r="BP2742" s="49"/>
      <c r="BX2742" s="49"/>
    </row>
    <row r="2743" spans="22:76">
      <c r="V2743" s="22"/>
      <c r="W2743" s="22"/>
      <c r="AA2743" s="49"/>
      <c r="AB2743" s="49"/>
      <c r="AF2743" s="49"/>
      <c r="AS2743" s="22"/>
      <c r="AV2743" s="22"/>
      <c r="AX2743" s="22"/>
      <c r="AY2743" s="22"/>
      <c r="BA2743" s="22"/>
      <c r="BB2743" s="22"/>
      <c r="BP2743" s="49"/>
      <c r="BX2743" s="49"/>
    </row>
    <row r="2744" spans="22:76">
      <c r="V2744" s="22"/>
      <c r="W2744" s="22"/>
      <c r="AA2744" s="49"/>
      <c r="AB2744" s="49"/>
      <c r="AF2744" s="49"/>
      <c r="AS2744" s="22"/>
      <c r="AV2744" s="22"/>
      <c r="AX2744" s="22"/>
      <c r="AY2744" s="22"/>
      <c r="BA2744" s="22"/>
      <c r="BB2744" s="22"/>
      <c r="BP2744" s="49"/>
      <c r="BX2744" s="49"/>
    </row>
    <row r="2745" spans="22:76">
      <c r="V2745" s="22"/>
      <c r="W2745" s="22"/>
      <c r="AA2745" s="49"/>
      <c r="AB2745" s="49"/>
      <c r="AF2745" s="49"/>
      <c r="AS2745" s="22"/>
      <c r="AV2745" s="22"/>
      <c r="AX2745" s="22"/>
      <c r="AY2745" s="22"/>
      <c r="BA2745" s="22"/>
      <c r="BB2745" s="22"/>
      <c r="BP2745" s="49"/>
      <c r="BX2745" s="49"/>
    </row>
    <row r="2746" spans="22:76">
      <c r="V2746" s="22"/>
      <c r="W2746" s="22"/>
      <c r="AA2746" s="49"/>
      <c r="AB2746" s="49"/>
      <c r="AF2746" s="49"/>
      <c r="AS2746" s="22"/>
      <c r="AV2746" s="22"/>
      <c r="AX2746" s="22"/>
      <c r="AY2746" s="22"/>
      <c r="BA2746" s="22"/>
      <c r="BB2746" s="22"/>
      <c r="BP2746" s="49"/>
      <c r="BX2746" s="49"/>
    </row>
    <row r="2747" spans="22:76">
      <c r="V2747" s="22"/>
      <c r="W2747" s="22"/>
      <c r="AA2747" s="49"/>
      <c r="AB2747" s="49"/>
      <c r="AF2747" s="49"/>
      <c r="AS2747" s="22"/>
      <c r="AV2747" s="22"/>
      <c r="AX2747" s="22"/>
      <c r="AY2747" s="22"/>
      <c r="BA2747" s="22"/>
      <c r="BB2747" s="22"/>
      <c r="BP2747" s="49"/>
      <c r="BX2747" s="49"/>
    </row>
    <row r="2748" spans="22:76">
      <c r="V2748" s="22"/>
      <c r="W2748" s="22"/>
      <c r="AA2748" s="49"/>
      <c r="AB2748" s="49"/>
      <c r="AF2748" s="49"/>
      <c r="AS2748" s="22"/>
      <c r="AV2748" s="22"/>
      <c r="AX2748" s="22"/>
      <c r="AY2748" s="22"/>
      <c r="BA2748" s="22"/>
      <c r="BB2748" s="22"/>
      <c r="BP2748" s="49"/>
      <c r="BX2748" s="49"/>
    </row>
    <row r="2749" spans="22:76">
      <c r="V2749" s="22"/>
      <c r="W2749" s="22"/>
      <c r="AA2749" s="49"/>
      <c r="AB2749" s="49"/>
      <c r="AF2749" s="49"/>
      <c r="AS2749" s="22"/>
      <c r="AV2749" s="22"/>
      <c r="AX2749" s="22"/>
      <c r="AY2749" s="22"/>
      <c r="BA2749" s="22"/>
      <c r="BB2749" s="22"/>
      <c r="BP2749" s="49"/>
      <c r="BX2749" s="49"/>
    </row>
    <row r="2750" spans="22:76">
      <c r="V2750" s="22"/>
      <c r="W2750" s="22"/>
      <c r="AA2750" s="49"/>
      <c r="AB2750" s="49"/>
      <c r="AF2750" s="49"/>
      <c r="AS2750" s="22"/>
      <c r="AV2750" s="22"/>
      <c r="AX2750" s="22"/>
      <c r="AY2750" s="22"/>
      <c r="BA2750" s="22"/>
      <c r="BB2750" s="22"/>
      <c r="BP2750" s="49"/>
      <c r="BX2750" s="49"/>
    </row>
    <row r="2751" spans="22:76">
      <c r="V2751" s="22"/>
      <c r="W2751" s="22"/>
      <c r="AA2751" s="49"/>
      <c r="AB2751" s="49"/>
      <c r="AF2751" s="49"/>
      <c r="AS2751" s="22"/>
      <c r="AV2751" s="22"/>
      <c r="AX2751" s="22"/>
      <c r="AY2751" s="22"/>
      <c r="BA2751" s="22"/>
      <c r="BB2751" s="22"/>
      <c r="BP2751" s="49"/>
      <c r="BX2751" s="49"/>
    </row>
    <row r="2752" spans="22:76">
      <c r="V2752" s="22"/>
      <c r="W2752" s="22"/>
      <c r="AA2752" s="49"/>
      <c r="AB2752" s="49"/>
      <c r="AF2752" s="49"/>
      <c r="AS2752" s="22"/>
      <c r="AV2752" s="22"/>
      <c r="AX2752" s="22"/>
      <c r="AY2752" s="22"/>
      <c r="BA2752" s="22"/>
      <c r="BB2752" s="22"/>
      <c r="BP2752" s="49"/>
      <c r="BX2752" s="49"/>
    </row>
    <row r="2753" spans="22:76">
      <c r="V2753" s="22"/>
      <c r="W2753" s="22"/>
      <c r="AA2753" s="49"/>
      <c r="AB2753" s="49"/>
      <c r="AF2753" s="49"/>
      <c r="AS2753" s="22"/>
      <c r="AV2753" s="22"/>
      <c r="AX2753" s="22"/>
      <c r="AY2753" s="22"/>
      <c r="BA2753" s="22"/>
      <c r="BB2753" s="22"/>
      <c r="BP2753" s="49"/>
      <c r="BX2753" s="49"/>
    </row>
    <row r="2754" spans="22:76">
      <c r="V2754" s="22"/>
      <c r="W2754" s="22"/>
      <c r="AA2754" s="49"/>
      <c r="AB2754" s="49"/>
      <c r="AF2754" s="49"/>
      <c r="AS2754" s="22"/>
      <c r="AV2754" s="22"/>
      <c r="AX2754" s="22"/>
      <c r="AY2754" s="22"/>
      <c r="BA2754" s="22"/>
      <c r="BB2754" s="22"/>
      <c r="BP2754" s="49"/>
      <c r="BX2754" s="49"/>
    </row>
    <row r="2755" spans="22:76">
      <c r="V2755" s="22"/>
      <c r="W2755" s="22"/>
      <c r="AA2755" s="49"/>
      <c r="AB2755" s="49"/>
      <c r="AF2755" s="49"/>
      <c r="AS2755" s="22"/>
      <c r="AV2755" s="22"/>
      <c r="AX2755" s="22"/>
      <c r="AY2755" s="22"/>
      <c r="BA2755" s="22"/>
      <c r="BB2755" s="22"/>
      <c r="BP2755" s="49"/>
      <c r="BX2755" s="49"/>
    </row>
    <row r="2756" spans="22:76">
      <c r="V2756" s="22"/>
      <c r="W2756" s="22"/>
      <c r="AA2756" s="49"/>
      <c r="AB2756" s="49"/>
      <c r="AF2756" s="49"/>
      <c r="AS2756" s="22"/>
      <c r="AV2756" s="22"/>
      <c r="AX2756" s="22"/>
      <c r="AY2756" s="22"/>
      <c r="BA2756" s="22"/>
      <c r="BB2756" s="22"/>
      <c r="BP2756" s="49"/>
      <c r="BX2756" s="49"/>
    </row>
    <row r="2757" spans="22:76">
      <c r="V2757" s="22"/>
      <c r="W2757" s="22"/>
      <c r="AA2757" s="49"/>
      <c r="AB2757" s="49"/>
      <c r="AF2757" s="49"/>
      <c r="AS2757" s="22"/>
      <c r="AV2757" s="22"/>
      <c r="AX2757" s="22"/>
      <c r="AY2757" s="22"/>
      <c r="BA2757" s="22"/>
      <c r="BB2757" s="22"/>
      <c r="BP2757" s="49"/>
      <c r="BX2757" s="49"/>
    </row>
    <row r="2758" spans="22:76">
      <c r="V2758" s="22"/>
      <c r="W2758" s="22"/>
      <c r="AA2758" s="49"/>
      <c r="AB2758" s="49"/>
      <c r="AF2758" s="49"/>
      <c r="AS2758" s="22"/>
      <c r="AV2758" s="22"/>
      <c r="AX2758" s="22"/>
      <c r="AY2758" s="22"/>
      <c r="BA2758" s="22"/>
      <c r="BB2758" s="22"/>
      <c r="BP2758" s="49"/>
      <c r="BX2758" s="49"/>
    </row>
    <row r="2759" spans="22:76">
      <c r="V2759" s="22"/>
      <c r="W2759" s="22"/>
      <c r="AA2759" s="49"/>
      <c r="AB2759" s="49"/>
      <c r="AF2759" s="49"/>
      <c r="AS2759" s="22"/>
      <c r="AV2759" s="22"/>
      <c r="AX2759" s="22"/>
      <c r="AY2759" s="22"/>
      <c r="BA2759" s="22"/>
      <c r="BB2759" s="22"/>
      <c r="BP2759" s="49"/>
      <c r="BX2759" s="49"/>
    </row>
    <row r="2760" spans="22:76">
      <c r="V2760" s="22"/>
      <c r="W2760" s="22"/>
      <c r="AA2760" s="49"/>
      <c r="AB2760" s="49"/>
      <c r="AF2760" s="49"/>
      <c r="AS2760" s="22"/>
      <c r="AV2760" s="22"/>
      <c r="AX2760" s="22"/>
      <c r="AY2760" s="22"/>
      <c r="BA2760" s="22"/>
      <c r="BB2760" s="22"/>
      <c r="BP2760" s="49"/>
      <c r="BX2760" s="49"/>
    </row>
    <row r="2761" spans="22:76">
      <c r="V2761" s="22"/>
      <c r="W2761" s="22"/>
      <c r="AA2761" s="49"/>
      <c r="AB2761" s="49"/>
      <c r="AF2761" s="49"/>
      <c r="AS2761" s="22"/>
      <c r="AV2761" s="22"/>
      <c r="AX2761" s="22"/>
      <c r="AY2761" s="22"/>
      <c r="BA2761" s="22"/>
      <c r="BB2761" s="22"/>
      <c r="BP2761" s="49"/>
      <c r="BX2761" s="49"/>
    </row>
    <row r="2762" spans="22:76">
      <c r="V2762" s="22"/>
      <c r="W2762" s="22"/>
      <c r="AA2762" s="49"/>
      <c r="AB2762" s="49"/>
      <c r="AF2762" s="49"/>
      <c r="AS2762" s="22"/>
      <c r="AV2762" s="22"/>
      <c r="AX2762" s="22"/>
      <c r="AY2762" s="22"/>
      <c r="BA2762" s="22"/>
      <c r="BB2762" s="22"/>
      <c r="BP2762" s="49"/>
      <c r="BX2762" s="49"/>
    </row>
    <row r="2763" spans="22:76">
      <c r="V2763" s="22"/>
      <c r="W2763" s="22"/>
      <c r="AA2763" s="49"/>
      <c r="AB2763" s="49"/>
      <c r="AF2763" s="49"/>
      <c r="AS2763" s="22"/>
      <c r="AV2763" s="22"/>
      <c r="AX2763" s="22"/>
      <c r="AY2763" s="22"/>
      <c r="BA2763" s="22"/>
      <c r="BB2763" s="22"/>
      <c r="BP2763" s="49"/>
      <c r="BX2763" s="49"/>
    </row>
    <row r="2764" spans="22:76">
      <c r="V2764" s="22"/>
      <c r="W2764" s="22"/>
      <c r="AA2764" s="49"/>
      <c r="AB2764" s="49"/>
      <c r="AF2764" s="49"/>
      <c r="AS2764" s="22"/>
      <c r="AV2764" s="22"/>
      <c r="AX2764" s="22"/>
      <c r="AY2764" s="22"/>
      <c r="BA2764" s="22"/>
      <c r="BB2764" s="22"/>
      <c r="BP2764" s="49"/>
      <c r="BX2764" s="49"/>
    </row>
    <row r="2765" spans="22:76">
      <c r="V2765" s="22"/>
      <c r="W2765" s="22"/>
      <c r="AA2765" s="49"/>
      <c r="AB2765" s="49"/>
      <c r="AF2765" s="49"/>
      <c r="AS2765" s="22"/>
      <c r="AV2765" s="22"/>
      <c r="AX2765" s="22"/>
      <c r="AY2765" s="22"/>
      <c r="BA2765" s="22"/>
      <c r="BB2765" s="22"/>
      <c r="BP2765" s="49"/>
      <c r="BX2765" s="49"/>
    </row>
    <row r="2766" spans="22:76">
      <c r="V2766" s="22"/>
      <c r="W2766" s="22"/>
      <c r="AA2766" s="49"/>
      <c r="AB2766" s="49"/>
      <c r="AF2766" s="49"/>
      <c r="AS2766" s="22"/>
      <c r="AV2766" s="22"/>
      <c r="AX2766" s="22"/>
      <c r="AY2766" s="22"/>
      <c r="BA2766" s="22"/>
      <c r="BB2766" s="22"/>
      <c r="BP2766" s="49"/>
      <c r="BX2766" s="49"/>
    </row>
    <row r="2767" spans="22:76">
      <c r="V2767" s="22"/>
      <c r="W2767" s="22"/>
      <c r="AA2767" s="49"/>
      <c r="AB2767" s="49"/>
      <c r="AF2767" s="49"/>
      <c r="AS2767" s="22"/>
      <c r="AV2767" s="22"/>
      <c r="AX2767" s="22"/>
      <c r="AY2767" s="22"/>
      <c r="BA2767" s="22"/>
      <c r="BB2767" s="22"/>
      <c r="BP2767" s="49"/>
      <c r="BX2767" s="49"/>
    </row>
    <row r="2768" spans="22:76">
      <c r="V2768" s="22"/>
      <c r="W2768" s="22"/>
      <c r="AA2768" s="49"/>
      <c r="AB2768" s="49"/>
      <c r="AF2768" s="49"/>
      <c r="AS2768" s="22"/>
      <c r="AV2768" s="22"/>
      <c r="AX2768" s="22"/>
      <c r="AY2768" s="22"/>
      <c r="BA2768" s="22"/>
      <c r="BB2768" s="22"/>
      <c r="BP2768" s="49"/>
      <c r="BX2768" s="49"/>
    </row>
    <row r="2769" spans="22:76">
      <c r="V2769" s="22"/>
      <c r="W2769" s="22"/>
      <c r="AA2769" s="49"/>
      <c r="AB2769" s="49"/>
      <c r="AF2769" s="49"/>
      <c r="AS2769" s="22"/>
      <c r="AV2769" s="22"/>
      <c r="AX2769" s="22"/>
      <c r="AY2769" s="22"/>
      <c r="BA2769" s="22"/>
      <c r="BB2769" s="22"/>
      <c r="BP2769" s="49"/>
      <c r="BX2769" s="49"/>
    </row>
    <row r="2770" spans="22:76">
      <c r="V2770" s="22"/>
      <c r="W2770" s="22"/>
      <c r="AA2770" s="49"/>
      <c r="AB2770" s="49"/>
      <c r="AF2770" s="49"/>
      <c r="AS2770" s="22"/>
      <c r="AV2770" s="22"/>
      <c r="AX2770" s="22"/>
      <c r="AY2770" s="22"/>
      <c r="BA2770" s="22"/>
      <c r="BB2770" s="22"/>
      <c r="BP2770" s="49"/>
      <c r="BX2770" s="49"/>
    </row>
    <row r="2771" spans="22:76">
      <c r="V2771" s="22"/>
      <c r="W2771" s="22"/>
      <c r="AA2771" s="49"/>
      <c r="AB2771" s="49"/>
      <c r="AF2771" s="49"/>
      <c r="AS2771" s="22"/>
      <c r="AV2771" s="22"/>
      <c r="AX2771" s="22"/>
      <c r="AY2771" s="22"/>
      <c r="BA2771" s="22"/>
      <c r="BB2771" s="22"/>
      <c r="BP2771" s="49"/>
      <c r="BX2771" s="49"/>
    </row>
    <row r="2772" spans="22:76">
      <c r="V2772" s="22"/>
      <c r="W2772" s="22"/>
      <c r="AA2772" s="49"/>
      <c r="AB2772" s="49"/>
      <c r="AF2772" s="49"/>
      <c r="AS2772" s="22"/>
      <c r="AV2772" s="22"/>
      <c r="AX2772" s="22"/>
      <c r="AY2772" s="22"/>
      <c r="BA2772" s="22"/>
      <c r="BB2772" s="22"/>
      <c r="BP2772" s="49"/>
      <c r="BX2772" s="49"/>
    </row>
    <row r="2773" spans="22:76">
      <c r="V2773" s="22"/>
      <c r="W2773" s="22"/>
      <c r="AA2773" s="49"/>
      <c r="AB2773" s="49"/>
      <c r="AF2773" s="49"/>
      <c r="AS2773" s="22"/>
      <c r="AV2773" s="22"/>
      <c r="AX2773" s="22"/>
      <c r="AY2773" s="22"/>
      <c r="BA2773" s="22"/>
      <c r="BB2773" s="22"/>
      <c r="BP2773" s="49"/>
      <c r="BX2773" s="49"/>
    </row>
    <row r="2774" spans="22:76">
      <c r="V2774" s="22"/>
      <c r="W2774" s="22"/>
      <c r="AA2774" s="49"/>
      <c r="AB2774" s="49"/>
      <c r="AF2774" s="49"/>
      <c r="AS2774" s="22"/>
      <c r="AV2774" s="22"/>
      <c r="AX2774" s="22"/>
      <c r="AY2774" s="22"/>
      <c r="BA2774" s="22"/>
      <c r="BB2774" s="22"/>
      <c r="BP2774" s="49"/>
      <c r="BX2774" s="49"/>
    </row>
    <row r="2775" spans="22:76">
      <c r="V2775" s="22"/>
      <c r="W2775" s="22"/>
      <c r="AA2775" s="49"/>
      <c r="AB2775" s="49"/>
      <c r="AF2775" s="49"/>
      <c r="AS2775" s="22"/>
      <c r="AV2775" s="22"/>
      <c r="AX2775" s="22"/>
      <c r="AY2775" s="22"/>
      <c r="BA2775" s="22"/>
      <c r="BB2775" s="22"/>
      <c r="BP2775" s="49"/>
      <c r="BX2775" s="49"/>
    </row>
    <row r="2776" spans="22:76">
      <c r="V2776" s="22"/>
      <c r="W2776" s="22"/>
      <c r="AA2776" s="49"/>
      <c r="AB2776" s="49"/>
      <c r="AF2776" s="49"/>
      <c r="AS2776" s="22"/>
      <c r="AV2776" s="22"/>
      <c r="AX2776" s="22"/>
      <c r="AY2776" s="22"/>
      <c r="BA2776" s="22"/>
      <c r="BB2776" s="22"/>
      <c r="BP2776" s="49"/>
      <c r="BX2776" s="49"/>
    </row>
    <row r="2777" spans="22:76">
      <c r="V2777" s="22"/>
      <c r="W2777" s="22"/>
      <c r="AA2777" s="49"/>
      <c r="AB2777" s="49"/>
      <c r="AF2777" s="49"/>
      <c r="AS2777" s="22"/>
      <c r="AV2777" s="22"/>
      <c r="AX2777" s="22"/>
      <c r="AY2777" s="22"/>
      <c r="BA2777" s="22"/>
      <c r="BB2777" s="22"/>
      <c r="BP2777" s="49"/>
      <c r="BX2777" s="49"/>
    </row>
    <row r="2778" spans="22:76">
      <c r="V2778" s="22"/>
      <c r="W2778" s="22"/>
      <c r="AA2778" s="49"/>
      <c r="AB2778" s="49"/>
      <c r="AF2778" s="49"/>
      <c r="AS2778" s="22"/>
      <c r="AV2778" s="22"/>
      <c r="AX2778" s="22"/>
      <c r="AY2778" s="22"/>
      <c r="BA2778" s="22"/>
      <c r="BB2778" s="22"/>
      <c r="BP2778" s="49"/>
      <c r="BX2778" s="49"/>
    </row>
    <row r="2779" spans="22:76">
      <c r="V2779" s="22"/>
      <c r="W2779" s="22"/>
      <c r="AA2779" s="49"/>
      <c r="AB2779" s="49"/>
      <c r="AF2779" s="49"/>
      <c r="AS2779" s="22"/>
      <c r="AV2779" s="22"/>
      <c r="AX2779" s="22"/>
      <c r="AY2779" s="22"/>
      <c r="BA2779" s="22"/>
      <c r="BB2779" s="22"/>
      <c r="BP2779" s="49"/>
      <c r="BX2779" s="49"/>
    </row>
    <row r="2780" spans="22:76">
      <c r="V2780" s="22"/>
      <c r="W2780" s="22"/>
      <c r="AA2780" s="49"/>
      <c r="AB2780" s="49"/>
      <c r="AF2780" s="49"/>
      <c r="AS2780" s="22"/>
      <c r="AV2780" s="22"/>
      <c r="AX2780" s="22"/>
      <c r="AY2780" s="22"/>
      <c r="BA2780" s="22"/>
      <c r="BB2780" s="22"/>
      <c r="BP2780" s="49"/>
      <c r="BX2780" s="49"/>
    </row>
    <row r="2781" spans="22:76">
      <c r="V2781" s="22"/>
      <c r="W2781" s="22"/>
      <c r="AA2781" s="49"/>
      <c r="AB2781" s="49"/>
      <c r="AF2781" s="49"/>
      <c r="AS2781" s="22"/>
      <c r="AV2781" s="22"/>
      <c r="AX2781" s="22"/>
      <c r="AY2781" s="22"/>
      <c r="BA2781" s="22"/>
      <c r="BB2781" s="22"/>
      <c r="BP2781" s="49"/>
      <c r="BX2781" s="49"/>
    </row>
    <row r="2782" spans="22:76">
      <c r="V2782" s="22"/>
      <c r="W2782" s="22"/>
      <c r="AA2782" s="49"/>
      <c r="AB2782" s="49"/>
      <c r="AF2782" s="49"/>
      <c r="AS2782" s="22"/>
      <c r="AV2782" s="22"/>
      <c r="AX2782" s="22"/>
      <c r="AY2782" s="22"/>
      <c r="BA2782" s="22"/>
      <c r="BB2782" s="22"/>
      <c r="BP2782" s="49"/>
      <c r="BX2782" s="49"/>
    </row>
    <row r="2783" spans="22:76">
      <c r="V2783" s="22"/>
      <c r="W2783" s="22"/>
      <c r="AA2783" s="49"/>
      <c r="AB2783" s="49"/>
      <c r="AF2783" s="49"/>
      <c r="AS2783" s="22"/>
      <c r="AV2783" s="22"/>
      <c r="AX2783" s="22"/>
      <c r="AY2783" s="22"/>
      <c r="BA2783" s="22"/>
      <c r="BB2783" s="22"/>
      <c r="BP2783" s="49"/>
      <c r="BX2783" s="49"/>
    </row>
    <row r="2784" spans="22:76">
      <c r="V2784" s="22"/>
      <c r="W2784" s="22"/>
      <c r="AA2784" s="49"/>
      <c r="AB2784" s="49"/>
      <c r="AF2784" s="49"/>
      <c r="AS2784" s="22"/>
      <c r="AV2784" s="22"/>
      <c r="AX2784" s="22"/>
      <c r="AY2784" s="22"/>
      <c r="BA2784" s="22"/>
      <c r="BB2784" s="22"/>
      <c r="BP2784" s="49"/>
      <c r="BX2784" s="49"/>
    </row>
    <row r="2785" spans="22:76">
      <c r="V2785" s="22"/>
      <c r="W2785" s="22"/>
      <c r="AA2785" s="49"/>
      <c r="AB2785" s="49"/>
      <c r="AF2785" s="49"/>
      <c r="AS2785" s="22"/>
      <c r="AV2785" s="22"/>
      <c r="AX2785" s="22"/>
      <c r="AY2785" s="22"/>
      <c r="BA2785" s="22"/>
      <c r="BB2785" s="22"/>
      <c r="BP2785" s="49"/>
      <c r="BX2785" s="49"/>
    </row>
    <row r="2786" spans="22:76">
      <c r="V2786" s="22"/>
      <c r="W2786" s="22"/>
      <c r="AA2786" s="49"/>
      <c r="AB2786" s="49"/>
      <c r="AF2786" s="49"/>
      <c r="AS2786" s="22"/>
      <c r="AV2786" s="22"/>
      <c r="AX2786" s="22"/>
      <c r="AY2786" s="22"/>
      <c r="BA2786" s="22"/>
      <c r="BB2786" s="22"/>
      <c r="BP2786" s="49"/>
      <c r="BX2786" s="49"/>
    </row>
    <row r="2787" spans="22:76">
      <c r="V2787" s="22"/>
      <c r="W2787" s="22"/>
      <c r="AA2787" s="49"/>
      <c r="AB2787" s="49"/>
      <c r="AF2787" s="49"/>
      <c r="AS2787" s="22"/>
      <c r="AV2787" s="22"/>
      <c r="AX2787" s="22"/>
      <c r="AY2787" s="22"/>
      <c r="BA2787" s="22"/>
      <c r="BB2787" s="22"/>
      <c r="BP2787" s="49"/>
      <c r="BX2787" s="49"/>
    </row>
    <row r="2788" spans="22:76">
      <c r="V2788" s="22"/>
      <c r="W2788" s="22"/>
      <c r="AA2788" s="49"/>
      <c r="AB2788" s="49"/>
      <c r="AF2788" s="49"/>
      <c r="AS2788" s="22"/>
      <c r="AV2788" s="22"/>
      <c r="AX2788" s="22"/>
      <c r="AY2788" s="22"/>
      <c r="BA2788" s="22"/>
      <c r="BB2788" s="22"/>
      <c r="BP2788" s="49"/>
      <c r="BX2788" s="49"/>
    </row>
    <row r="2789" spans="22:76">
      <c r="V2789" s="22"/>
      <c r="W2789" s="22"/>
      <c r="AA2789" s="49"/>
      <c r="AB2789" s="49"/>
      <c r="AF2789" s="49"/>
      <c r="AS2789" s="22"/>
      <c r="AV2789" s="22"/>
      <c r="AX2789" s="22"/>
      <c r="AY2789" s="22"/>
      <c r="BA2789" s="22"/>
      <c r="BB2789" s="22"/>
      <c r="BP2789" s="49"/>
      <c r="BX2789" s="49"/>
    </row>
    <row r="2790" spans="22:76">
      <c r="V2790" s="22"/>
      <c r="W2790" s="22"/>
      <c r="AA2790" s="49"/>
      <c r="AB2790" s="49"/>
      <c r="AF2790" s="49"/>
      <c r="AS2790" s="22"/>
      <c r="AV2790" s="22"/>
      <c r="AX2790" s="22"/>
      <c r="AY2790" s="22"/>
      <c r="BA2790" s="22"/>
      <c r="BB2790" s="22"/>
      <c r="BP2790" s="49"/>
      <c r="BX2790" s="49"/>
    </row>
    <row r="2791" spans="22:76">
      <c r="V2791" s="22"/>
      <c r="W2791" s="22"/>
      <c r="AA2791" s="49"/>
      <c r="AB2791" s="49"/>
      <c r="AF2791" s="49"/>
      <c r="AS2791" s="22"/>
      <c r="AV2791" s="22"/>
      <c r="AX2791" s="22"/>
      <c r="AY2791" s="22"/>
      <c r="BA2791" s="22"/>
      <c r="BB2791" s="22"/>
      <c r="BP2791" s="49"/>
      <c r="BX2791" s="49"/>
    </row>
    <row r="2792" spans="22:76">
      <c r="V2792" s="22"/>
      <c r="W2792" s="22"/>
      <c r="AA2792" s="49"/>
      <c r="AB2792" s="49"/>
      <c r="AF2792" s="49"/>
      <c r="AS2792" s="22"/>
      <c r="AV2792" s="22"/>
      <c r="AX2792" s="22"/>
      <c r="AY2792" s="22"/>
      <c r="BA2792" s="22"/>
      <c r="BB2792" s="22"/>
      <c r="BP2792" s="49"/>
      <c r="BX2792" s="49"/>
    </row>
    <row r="2793" spans="22:76">
      <c r="V2793" s="22"/>
      <c r="W2793" s="22"/>
      <c r="AA2793" s="49"/>
      <c r="AB2793" s="49"/>
      <c r="AF2793" s="49"/>
      <c r="AS2793" s="22"/>
      <c r="AV2793" s="22"/>
      <c r="AX2793" s="22"/>
      <c r="AY2793" s="22"/>
      <c r="BA2793" s="22"/>
      <c r="BB2793" s="22"/>
      <c r="BP2793" s="49"/>
      <c r="BX2793" s="49"/>
    </row>
    <row r="2794" spans="22:76">
      <c r="V2794" s="22"/>
      <c r="W2794" s="22"/>
      <c r="AA2794" s="49"/>
      <c r="AB2794" s="49"/>
      <c r="AF2794" s="49"/>
      <c r="AS2794" s="22"/>
      <c r="AV2794" s="22"/>
      <c r="AX2794" s="22"/>
      <c r="AY2794" s="22"/>
      <c r="BA2794" s="22"/>
      <c r="BB2794" s="22"/>
      <c r="BP2794" s="49"/>
      <c r="BX2794" s="49"/>
    </row>
    <row r="2795" spans="22:76">
      <c r="V2795" s="22"/>
      <c r="W2795" s="22"/>
      <c r="AA2795" s="49"/>
      <c r="AB2795" s="49"/>
      <c r="AF2795" s="49"/>
      <c r="AS2795" s="22"/>
      <c r="AV2795" s="22"/>
      <c r="AX2795" s="22"/>
      <c r="AY2795" s="22"/>
      <c r="BA2795" s="22"/>
      <c r="BB2795" s="22"/>
      <c r="BP2795" s="49"/>
      <c r="BX2795" s="49"/>
    </row>
    <row r="2796" spans="22:76">
      <c r="V2796" s="22"/>
      <c r="W2796" s="22"/>
      <c r="AA2796" s="49"/>
      <c r="AB2796" s="49"/>
      <c r="AF2796" s="49"/>
      <c r="AS2796" s="22"/>
      <c r="AV2796" s="22"/>
      <c r="AX2796" s="22"/>
      <c r="AY2796" s="22"/>
      <c r="BA2796" s="22"/>
      <c r="BB2796" s="22"/>
      <c r="BP2796" s="49"/>
      <c r="BX2796" s="49"/>
    </row>
    <row r="2797" spans="22:76">
      <c r="V2797" s="22"/>
      <c r="W2797" s="22"/>
      <c r="AA2797" s="49"/>
      <c r="AB2797" s="49"/>
      <c r="AF2797" s="49"/>
      <c r="AS2797" s="22"/>
      <c r="AV2797" s="22"/>
      <c r="AX2797" s="22"/>
      <c r="AY2797" s="22"/>
      <c r="BA2797" s="22"/>
      <c r="BB2797" s="22"/>
      <c r="BP2797" s="49"/>
      <c r="BX2797" s="49"/>
    </row>
    <row r="2798" spans="22:76">
      <c r="V2798" s="22"/>
      <c r="W2798" s="22"/>
      <c r="AA2798" s="49"/>
      <c r="AB2798" s="49"/>
      <c r="AF2798" s="49"/>
      <c r="AS2798" s="22"/>
      <c r="AV2798" s="22"/>
      <c r="AX2798" s="22"/>
      <c r="AY2798" s="22"/>
      <c r="BA2798" s="22"/>
      <c r="BB2798" s="22"/>
      <c r="BP2798" s="49"/>
      <c r="BX2798" s="49"/>
    </row>
    <row r="2799" spans="22:76">
      <c r="V2799" s="22"/>
      <c r="W2799" s="22"/>
      <c r="AA2799" s="49"/>
      <c r="AB2799" s="49"/>
      <c r="AF2799" s="49"/>
      <c r="AS2799" s="22"/>
      <c r="AV2799" s="22"/>
      <c r="AX2799" s="22"/>
      <c r="AY2799" s="22"/>
      <c r="BA2799" s="22"/>
      <c r="BB2799" s="22"/>
      <c r="BP2799" s="49"/>
      <c r="BX2799" s="49"/>
    </row>
    <row r="2800" spans="22:76">
      <c r="V2800" s="22"/>
      <c r="W2800" s="22"/>
      <c r="AA2800" s="49"/>
      <c r="AB2800" s="49"/>
      <c r="AF2800" s="49"/>
      <c r="AS2800" s="22"/>
      <c r="AV2800" s="22"/>
      <c r="AX2800" s="22"/>
      <c r="AY2800" s="22"/>
      <c r="BA2800" s="22"/>
      <c r="BB2800" s="22"/>
      <c r="BP2800" s="49"/>
      <c r="BX2800" s="49"/>
    </row>
    <row r="2801" spans="22:76">
      <c r="V2801" s="22"/>
      <c r="W2801" s="22"/>
      <c r="AA2801" s="49"/>
      <c r="AB2801" s="49"/>
      <c r="AF2801" s="49"/>
      <c r="AS2801" s="22"/>
      <c r="AV2801" s="22"/>
      <c r="AX2801" s="22"/>
      <c r="AY2801" s="22"/>
      <c r="BA2801" s="22"/>
      <c r="BB2801" s="22"/>
      <c r="BP2801" s="49"/>
      <c r="BX2801" s="49"/>
    </row>
    <row r="2802" spans="22:76">
      <c r="V2802" s="22"/>
      <c r="W2802" s="22"/>
      <c r="AA2802" s="49"/>
      <c r="AB2802" s="49"/>
      <c r="AF2802" s="49"/>
      <c r="AS2802" s="22"/>
      <c r="AV2802" s="22"/>
      <c r="AX2802" s="22"/>
      <c r="AY2802" s="22"/>
      <c r="BA2802" s="22"/>
      <c r="BB2802" s="22"/>
      <c r="BP2802" s="49"/>
      <c r="BX2802" s="49"/>
    </row>
    <row r="2803" spans="22:76">
      <c r="V2803" s="22"/>
      <c r="W2803" s="22"/>
      <c r="AA2803" s="49"/>
      <c r="AB2803" s="49"/>
      <c r="AF2803" s="49"/>
      <c r="AS2803" s="22"/>
      <c r="AV2803" s="22"/>
      <c r="AX2803" s="22"/>
      <c r="AY2803" s="22"/>
      <c r="BA2803" s="22"/>
      <c r="BB2803" s="22"/>
      <c r="BP2803" s="49"/>
      <c r="BX2803" s="49"/>
    </row>
    <row r="2804" spans="22:76">
      <c r="V2804" s="22"/>
      <c r="W2804" s="22"/>
      <c r="AA2804" s="49"/>
      <c r="AB2804" s="49"/>
      <c r="AF2804" s="49"/>
      <c r="AS2804" s="22"/>
      <c r="AV2804" s="22"/>
      <c r="AX2804" s="22"/>
      <c r="AY2804" s="22"/>
      <c r="BA2804" s="22"/>
      <c r="BB2804" s="22"/>
      <c r="BP2804" s="49"/>
      <c r="BX2804" s="49"/>
    </row>
    <row r="2805" spans="22:76">
      <c r="V2805" s="22"/>
      <c r="W2805" s="22"/>
      <c r="AA2805" s="49"/>
      <c r="AB2805" s="49"/>
      <c r="AF2805" s="49"/>
      <c r="AS2805" s="22"/>
      <c r="AV2805" s="22"/>
      <c r="AX2805" s="22"/>
      <c r="AY2805" s="22"/>
      <c r="BA2805" s="22"/>
      <c r="BB2805" s="22"/>
      <c r="BP2805" s="49"/>
      <c r="BX2805" s="49"/>
    </row>
    <row r="2806" spans="22:76">
      <c r="V2806" s="22"/>
      <c r="W2806" s="22"/>
      <c r="AA2806" s="49"/>
      <c r="AB2806" s="49"/>
      <c r="AF2806" s="49"/>
      <c r="AS2806" s="22"/>
      <c r="AV2806" s="22"/>
      <c r="AX2806" s="22"/>
      <c r="AY2806" s="22"/>
      <c r="BA2806" s="22"/>
      <c r="BB2806" s="22"/>
      <c r="BP2806" s="49"/>
      <c r="BX2806" s="49"/>
    </row>
    <row r="2807" spans="22:76">
      <c r="V2807" s="22"/>
      <c r="W2807" s="22"/>
      <c r="AA2807" s="49"/>
      <c r="AB2807" s="49"/>
      <c r="AF2807" s="49"/>
      <c r="AS2807" s="22"/>
      <c r="AV2807" s="22"/>
      <c r="AX2807" s="22"/>
      <c r="AY2807" s="22"/>
      <c r="BA2807" s="22"/>
      <c r="BB2807" s="22"/>
      <c r="BP2807" s="49"/>
      <c r="BX2807" s="49"/>
    </row>
    <row r="2808" spans="22:76">
      <c r="V2808" s="22"/>
      <c r="W2808" s="22"/>
      <c r="AA2808" s="49"/>
      <c r="AB2808" s="49"/>
      <c r="AF2808" s="49"/>
      <c r="AS2808" s="22"/>
      <c r="AV2808" s="22"/>
      <c r="AX2808" s="22"/>
      <c r="AY2808" s="22"/>
      <c r="BA2808" s="22"/>
      <c r="BB2808" s="22"/>
      <c r="BP2808" s="49"/>
      <c r="BX2808" s="49"/>
    </row>
    <row r="2809" spans="22:76">
      <c r="V2809" s="22"/>
      <c r="W2809" s="22"/>
      <c r="AA2809" s="49"/>
      <c r="AB2809" s="49"/>
      <c r="AF2809" s="49"/>
      <c r="AS2809" s="22"/>
      <c r="AV2809" s="22"/>
      <c r="AX2809" s="22"/>
      <c r="AY2809" s="22"/>
      <c r="BA2809" s="22"/>
      <c r="BB2809" s="22"/>
      <c r="BP2809" s="49"/>
      <c r="BX2809" s="49"/>
    </row>
    <row r="2810" spans="22:76">
      <c r="V2810" s="22"/>
      <c r="W2810" s="22"/>
      <c r="AA2810" s="49"/>
      <c r="AB2810" s="49"/>
      <c r="AF2810" s="49"/>
      <c r="AS2810" s="22"/>
      <c r="AV2810" s="22"/>
      <c r="AX2810" s="22"/>
      <c r="AY2810" s="22"/>
      <c r="BA2810" s="22"/>
      <c r="BB2810" s="22"/>
      <c r="BP2810" s="49"/>
      <c r="BX2810" s="49"/>
    </row>
    <row r="2811" spans="22:76">
      <c r="V2811" s="22"/>
      <c r="W2811" s="22"/>
      <c r="AA2811" s="49"/>
      <c r="AB2811" s="49"/>
      <c r="AF2811" s="49"/>
      <c r="AS2811" s="22"/>
      <c r="AV2811" s="22"/>
      <c r="AX2811" s="22"/>
      <c r="AY2811" s="22"/>
      <c r="BA2811" s="22"/>
      <c r="BB2811" s="22"/>
      <c r="BP2811" s="49"/>
      <c r="BX2811" s="49"/>
    </row>
    <row r="2812" spans="22:76">
      <c r="V2812" s="22"/>
      <c r="W2812" s="22"/>
      <c r="AA2812" s="49"/>
      <c r="AB2812" s="49"/>
      <c r="AF2812" s="49"/>
      <c r="AS2812" s="22"/>
      <c r="AV2812" s="22"/>
      <c r="AX2812" s="22"/>
      <c r="AY2812" s="22"/>
      <c r="BA2812" s="22"/>
      <c r="BB2812" s="22"/>
      <c r="BP2812" s="49"/>
      <c r="BX2812" s="49"/>
    </row>
    <row r="2813" spans="22:76">
      <c r="V2813" s="22"/>
      <c r="W2813" s="22"/>
      <c r="AA2813" s="49"/>
      <c r="AB2813" s="49"/>
      <c r="AF2813" s="49"/>
      <c r="AS2813" s="22"/>
      <c r="AV2813" s="22"/>
      <c r="AX2813" s="22"/>
      <c r="AY2813" s="22"/>
      <c r="BA2813" s="22"/>
      <c r="BB2813" s="22"/>
      <c r="BP2813" s="49"/>
      <c r="BX2813" s="49"/>
    </row>
    <row r="2814" spans="22:76">
      <c r="V2814" s="22"/>
      <c r="W2814" s="22"/>
      <c r="AA2814" s="49"/>
      <c r="AB2814" s="49"/>
      <c r="AF2814" s="49"/>
      <c r="AS2814" s="22"/>
      <c r="AV2814" s="22"/>
      <c r="AX2814" s="22"/>
      <c r="AY2814" s="22"/>
      <c r="BA2814" s="22"/>
      <c r="BB2814" s="22"/>
      <c r="BP2814" s="49"/>
      <c r="BX2814" s="49"/>
    </row>
    <row r="2815" spans="22:76">
      <c r="V2815" s="22"/>
      <c r="W2815" s="22"/>
      <c r="AA2815" s="49"/>
      <c r="AB2815" s="49"/>
      <c r="AF2815" s="49"/>
      <c r="AS2815" s="22"/>
      <c r="AV2815" s="22"/>
      <c r="AX2815" s="22"/>
      <c r="AY2815" s="22"/>
      <c r="BA2815" s="22"/>
      <c r="BB2815" s="22"/>
      <c r="BP2815" s="49"/>
      <c r="BX2815" s="49"/>
    </row>
    <row r="2816" spans="22:76">
      <c r="V2816" s="22"/>
      <c r="W2816" s="22"/>
      <c r="AA2816" s="49"/>
      <c r="AB2816" s="49"/>
      <c r="AF2816" s="49"/>
      <c r="AS2816" s="22"/>
      <c r="AV2816" s="22"/>
      <c r="AX2816" s="22"/>
      <c r="AY2816" s="22"/>
      <c r="BA2816" s="22"/>
      <c r="BB2816" s="22"/>
      <c r="BP2816" s="49"/>
      <c r="BX2816" s="49"/>
    </row>
    <row r="2817" spans="22:76">
      <c r="V2817" s="22"/>
      <c r="W2817" s="22"/>
      <c r="AA2817" s="49"/>
      <c r="AB2817" s="49"/>
      <c r="AF2817" s="49"/>
      <c r="AS2817" s="22"/>
      <c r="AV2817" s="22"/>
      <c r="AX2817" s="22"/>
      <c r="AY2817" s="22"/>
      <c r="BA2817" s="22"/>
      <c r="BB2817" s="22"/>
      <c r="BP2817" s="49"/>
      <c r="BX2817" s="49"/>
    </row>
    <row r="2818" spans="22:76">
      <c r="V2818" s="22"/>
      <c r="W2818" s="22"/>
      <c r="AA2818" s="49"/>
      <c r="AB2818" s="49"/>
      <c r="AF2818" s="49"/>
      <c r="AS2818" s="22"/>
      <c r="AV2818" s="22"/>
      <c r="AX2818" s="22"/>
      <c r="AY2818" s="22"/>
      <c r="BA2818" s="22"/>
      <c r="BB2818" s="22"/>
      <c r="BP2818" s="49"/>
      <c r="BX2818" s="49"/>
    </row>
    <row r="2819" spans="22:76">
      <c r="V2819" s="22"/>
      <c r="W2819" s="22"/>
      <c r="AA2819" s="49"/>
      <c r="AB2819" s="49"/>
      <c r="AF2819" s="49"/>
      <c r="AS2819" s="22"/>
      <c r="AV2819" s="22"/>
      <c r="AX2819" s="22"/>
      <c r="AY2819" s="22"/>
      <c r="BA2819" s="22"/>
      <c r="BB2819" s="22"/>
      <c r="BP2819" s="49"/>
      <c r="BX2819" s="49"/>
    </row>
    <row r="2820" spans="22:76">
      <c r="V2820" s="22"/>
      <c r="W2820" s="22"/>
      <c r="AA2820" s="49"/>
      <c r="AB2820" s="49"/>
      <c r="AF2820" s="49"/>
      <c r="AS2820" s="22"/>
      <c r="AV2820" s="22"/>
      <c r="AX2820" s="22"/>
      <c r="AY2820" s="22"/>
      <c r="BA2820" s="22"/>
      <c r="BB2820" s="22"/>
      <c r="BP2820" s="49"/>
      <c r="BX2820" s="49"/>
    </row>
    <row r="2821" spans="22:76">
      <c r="V2821" s="22"/>
      <c r="W2821" s="22"/>
      <c r="AA2821" s="49"/>
      <c r="AB2821" s="49"/>
      <c r="AF2821" s="49"/>
      <c r="AS2821" s="22"/>
      <c r="AV2821" s="22"/>
      <c r="AX2821" s="22"/>
      <c r="AY2821" s="22"/>
      <c r="BA2821" s="22"/>
      <c r="BB2821" s="22"/>
      <c r="BP2821" s="49"/>
      <c r="BX2821" s="49"/>
    </row>
    <row r="2822" spans="22:76">
      <c r="V2822" s="22"/>
      <c r="W2822" s="22"/>
      <c r="AA2822" s="49"/>
      <c r="AB2822" s="49"/>
      <c r="AF2822" s="49"/>
      <c r="AS2822" s="22"/>
      <c r="AV2822" s="22"/>
      <c r="AX2822" s="22"/>
      <c r="AY2822" s="22"/>
      <c r="BA2822" s="22"/>
      <c r="BB2822" s="22"/>
      <c r="BP2822" s="49"/>
      <c r="BX2822" s="49"/>
    </row>
    <row r="2823" spans="22:76">
      <c r="V2823" s="22"/>
      <c r="W2823" s="22"/>
      <c r="AA2823" s="49"/>
      <c r="AB2823" s="49"/>
      <c r="AF2823" s="49"/>
      <c r="AS2823" s="22"/>
      <c r="AV2823" s="22"/>
      <c r="AX2823" s="22"/>
      <c r="AY2823" s="22"/>
      <c r="BA2823" s="22"/>
      <c r="BB2823" s="22"/>
      <c r="BP2823" s="49"/>
      <c r="BX2823" s="49"/>
    </row>
    <row r="2824" spans="22:76">
      <c r="V2824" s="22"/>
      <c r="W2824" s="22"/>
      <c r="AA2824" s="49"/>
      <c r="AB2824" s="49"/>
      <c r="AF2824" s="49"/>
      <c r="AS2824" s="22"/>
      <c r="AV2824" s="22"/>
      <c r="AX2824" s="22"/>
      <c r="AY2824" s="22"/>
      <c r="BA2824" s="22"/>
      <c r="BB2824" s="22"/>
      <c r="BP2824" s="49"/>
      <c r="BX2824" s="49"/>
    </row>
    <row r="2825" spans="22:76">
      <c r="V2825" s="22"/>
      <c r="W2825" s="22"/>
      <c r="AA2825" s="49"/>
      <c r="AB2825" s="49"/>
      <c r="AF2825" s="49"/>
      <c r="AS2825" s="22"/>
      <c r="AV2825" s="22"/>
      <c r="AX2825" s="22"/>
      <c r="AY2825" s="22"/>
      <c r="BA2825" s="22"/>
      <c r="BB2825" s="22"/>
      <c r="BP2825" s="49"/>
      <c r="BX2825" s="49"/>
    </row>
    <row r="2826" spans="22:76">
      <c r="V2826" s="22"/>
      <c r="W2826" s="22"/>
      <c r="AA2826" s="49"/>
      <c r="AB2826" s="49"/>
      <c r="AF2826" s="49"/>
      <c r="AS2826" s="22"/>
      <c r="AV2826" s="22"/>
      <c r="AX2826" s="22"/>
      <c r="AY2826" s="22"/>
      <c r="BA2826" s="22"/>
      <c r="BB2826" s="22"/>
      <c r="BP2826" s="49"/>
      <c r="BX2826" s="49"/>
    </row>
    <row r="2827" spans="22:76">
      <c r="V2827" s="22"/>
      <c r="W2827" s="22"/>
      <c r="AA2827" s="49"/>
      <c r="AB2827" s="49"/>
      <c r="AF2827" s="49"/>
      <c r="AS2827" s="22"/>
      <c r="AV2827" s="22"/>
      <c r="AX2827" s="22"/>
      <c r="AY2827" s="22"/>
      <c r="BA2827" s="22"/>
      <c r="BB2827" s="22"/>
      <c r="BP2827" s="49"/>
      <c r="BX2827" s="49"/>
    </row>
    <row r="2828" spans="22:76">
      <c r="V2828" s="22"/>
      <c r="W2828" s="22"/>
      <c r="AA2828" s="49"/>
      <c r="AB2828" s="49"/>
      <c r="AF2828" s="49"/>
      <c r="AS2828" s="22"/>
      <c r="AV2828" s="22"/>
      <c r="AX2828" s="22"/>
      <c r="AY2828" s="22"/>
      <c r="BA2828" s="22"/>
      <c r="BB2828" s="22"/>
      <c r="BP2828" s="49"/>
      <c r="BX2828" s="49"/>
    </row>
    <row r="2829" spans="22:76">
      <c r="V2829" s="22"/>
      <c r="W2829" s="22"/>
      <c r="AA2829" s="49"/>
      <c r="AB2829" s="49"/>
      <c r="AF2829" s="49"/>
      <c r="AS2829" s="22"/>
      <c r="AV2829" s="22"/>
      <c r="AX2829" s="22"/>
      <c r="AY2829" s="22"/>
      <c r="BA2829" s="22"/>
      <c r="BB2829" s="22"/>
      <c r="BP2829" s="49"/>
      <c r="BX2829" s="49"/>
    </row>
    <row r="2830" spans="22:76">
      <c r="V2830" s="22"/>
      <c r="W2830" s="22"/>
      <c r="AA2830" s="49"/>
      <c r="AB2830" s="49"/>
      <c r="AF2830" s="49"/>
      <c r="AS2830" s="22"/>
      <c r="AV2830" s="22"/>
      <c r="AX2830" s="22"/>
      <c r="AY2830" s="22"/>
      <c r="BA2830" s="22"/>
      <c r="BB2830" s="22"/>
      <c r="BP2830" s="49"/>
      <c r="BX2830" s="49"/>
    </row>
    <row r="2831" spans="22:76">
      <c r="V2831" s="22"/>
      <c r="W2831" s="22"/>
      <c r="AA2831" s="49"/>
      <c r="AB2831" s="49"/>
      <c r="AF2831" s="49"/>
      <c r="AS2831" s="22"/>
      <c r="AV2831" s="22"/>
      <c r="AX2831" s="22"/>
      <c r="AY2831" s="22"/>
      <c r="BA2831" s="22"/>
      <c r="BB2831" s="22"/>
      <c r="BP2831" s="49"/>
      <c r="BX2831" s="49"/>
    </row>
    <row r="2832" spans="22:76">
      <c r="V2832" s="22"/>
      <c r="W2832" s="22"/>
      <c r="AA2832" s="49"/>
      <c r="AB2832" s="49"/>
      <c r="AF2832" s="49"/>
      <c r="AS2832" s="22"/>
      <c r="AV2832" s="22"/>
      <c r="AX2832" s="22"/>
      <c r="AY2832" s="22"/>
      <c r="BA2832" s="22"/>
      <c r="BB2832" s="22"/>
      <c r="BP2832" s="49"/>
      <c r="BX2832" s="49"/>
    </row>
    <row r="2833" spans="22:76">
      <c r="V2833" s="22"/>
      <c r="W2833" s="22"/>
      <c r="AA2833" s="49"/>
      <c r="AB2833" s="49"/>
      <c r="AF2833" s="49"/>
      <c r="AS2833" s="22"/>
      <c r="AV2833" s="22"/>
      <c r="AX2833" s="22"/>
      <c r="AY2833" s="22"/>
      <c r="BA2833" s="22"/>
      <c r="BB2833" s="22"/>
      <c r="BP2833" s="49"/>
      <c r="BX2833" s="49"/>
    </row>
    <row r="2834" spans="22:76">
      <c r="V2834" s="22"/>
      <c r="W2834" s="22"/>
      <c r="AA2834" s="49"/>
      <c r="AB2834" s="49"/>
      <c r="AF2834" s="49"/>
      <c r="AS2834" s="22"/>
      <c r="AV2834" s="22"/>
      <c r="AX2834" s="22"/>
      <c r="AY2834" s="22"/>
      <c r="BA2834" s="22"/>
      <c r="BB2834" s="22"/>
      <c r="BP2834" s="49"/>
      <c r="BX2834" s="49"/>
    </row>
    <row r="2835" spans="22:76">
      <c r="V2835" s="22"/>
      <c r="W2835" s="22"/>
      <c r="AA2835" s="49"/>
      <c r="AB2835" s="49"/>
      <c r="AF2835" s="49"/>
      <c r="AS2835" s="22"/>
      <c r="AV2835" s="22"/>
      <c r="AX2835" s="22"/>
      <c r="AY2835" s="22"/>
      <c r="BA2835" s="22"/>
      <c r="BB2835" s="22"/>
      <c r="BP2835" s="49"/>
      <c r="BX2835" s="49"/>
    </row>
    <row r="2836" spans="22:76">
      <c r="V2836" s="22"/>
      <c r="W2836" s="22"/>
      <c r="AA2836" s="49"/>
      <c r="AB2836" s="49"/>
      <c r="AF2836" s="49"/>
      <c r="AS2836" s="22"/>
      <c r="AV2836" s="22"/>
      <c r="AX2836" s="22"/>
      <c r="AY2836" s="22"/>
      <c r="BA2836" s="22"/>
      <c r="BB2836" s="22"/>
      <c r="BP2836" s="49"/>
      <c r="BX2836" s="49"/>
    </row>
    <row r="2837" spans="22:76">
      <c r="V2837" s="22"/>
      <c r="W2837" s="22"/>
      <c r="AA2837" s="49"/>
      <c r="AB2837" s="49"/>
      <c r="AF2837" s="49"/>
      <c r="AS2837" s="22"/>
      <c r="AV2837" s="22"/>
      <c r="AX2837" s="22"/>
      <c r="AY2837" s="22"/>
      <c r="BA2837" s="22"/>
      <c r="BB2837" s="22"/>
      <c r="BP2837" s="49"/>
      <c r="BX2837" s="49"/>
    </row>
    <row r="2838" spans="22:76">
      <c r="V2838" s="22"/>
      <c r="W2838" s="22"/>
      <c r="AA2838" s="49"/>
      <c r="AB2838" s="49"/>
      <c r="AF2838" s="49"/>
      <c r="AS2838" s="22"/>
      <c r="AV2838" s="22"/>
      <c r="AX2838" s="22"/>
      <c r="AY2838" s="22"/>
      <c r="BA2838" s="22"/>
      <c r="BB2838" s="22"/>
      <c r="BP2838" s="49"/>
      <c r="BX2838" s="49"/>
    </row>
    <row r="2839" spans="22:76">
      <c r="V2839" s="22"/>
      <c r="W2839" s="22"/>
      <c r="AA2839" s="49"/>
      <c r="AB2839" s="49"/>
      <c r="AF2839" s="49"/>
      <c r="AS2839" s="22"/>
      <c r="AV2839" s="22"/>
      <c r="AX2839" s="22"/>
      <c r="AY2839" s="22"/>
      <c r="BA2839" s="22"/>
      <c r="BB2839" s="22"/>
      <c r="BP2839" s="49"/>
      <c r="BX2839" s="49"/>
    </row>
    <row r="2840" spans="22:76">
      <c r="V2840" s="22"/>
      <c r="W2840" s="22"/>
      <c r="AA2840" s="49"/>
      <c r="AB2840" s="49"/>
      <c r="AF2840" s="49"/>
      <c r="AS2840" s="22"/>
      <c r="AV2840" s="22"/>
      <c r="AX2840" s="22"/>
      <c r="AY2840" s="22"/>
      <c r="BA2840" s="22"/>
      <c r="BB2840" s="22"/>
      <c r="BP2840" s="49"/>
      <c r="BX2840" s="49"/>
    </row>
    <row r="2841" spans="22:76">
      <c r="V2841" s="22"/>
      <c r="W2841" s="22"/>
      <c r="AA2841" s="49"/>
      <c r="AB2841" s="49"/>
      <c r="AF2841" s="49"/>
      <c r="AS2841" s="22"/>
      <c r="AV2841" s="22"/>
      <c r="AX2841" s="22"/>
      <c r="AY2841" s="22"/>
      <c r="BA2841" s="22"/>
      <c r="BB2841" s="22"/>
      <c r="BP2841" s="49"/>
      <c r="BX2841" s="49"/>
    </row>
    <row r="2842" spans="22:76">
      <c r="V2842" s="22"/>
      <c r="W2842" s="22"/>
      <c r="AA2842" s="49"/>
      <c r="AB2842" s="49"/>
      <c r="AF2842" s="49"/>
      <c r="AS2842" s="22"/>
      <c r="AV2842" s="22"/>
      <c r="AX2842" s="22"/>
      <c r="AY2842" s="22"/>
      <c r="BA2842" s="22"/>
      <c r="BB2842" s="22"/>
      <c r="BP2842" s="49"/>
      <c r="BX2842" s="49"/>
    </row>
    <row r="2843" spans="22:76">
      <c r="V2843" s="22"/>
      <c r="W2843" s="22"/>
      <c r="AA2843" s="49"/>
      <c r="AB2843" s="49"/>
      <c r="AF2843" s="49"/>
      <c r="AS2843" s="22"/>
      <c r="AV2843" s="22"/>
      <c r="AX2843" s="22"/>
      <c r="AY2843" s="22"/>
      <c r="BA2843" s="22"/>
      <c r="BB2843" s="22"/>
      <c r="BP2843" s="49"/>
      <c r="BX2843" s="49"/>
    </row>
    <row r="2844" spans="22:76">
      <c r="V2844" s="22"/>
      <c r="W2844" s="22"/>
      <c r="AA2844" s="49"/>
      <c r="AB2844" s="49"/>
      <c r="AF2844" s="49"/>
      <c r="AS2844" s="22"/>
      <c r="AV2844" s="22"/>
      <c r="AX2844" s="22"/>
      <c r="AY2844" s="22"/>
      <c r="BA2844" s="22"/>
      <c r="BB2844" s="22"/>
      <c r="BP2844" s="49"/>
      <c r="BX2844" s="49"/>
    </row>
    <row r="2845" spans="22:76">
      <c r="V2845" s="22"/>
      <c r="W2845" s="22"/>
      <c r="AA2845" s="49"/>
      <c r="AB2845" s="49"/>
      <c r="AF2845" s="49"/>
      <c r="AS2845" s="22"/>
      <c r="AV2845" s="22"/>
      <c r="AX2845" s="22"/>
      <c r="AY2845" s="22"/>
      <c r="BA2845" s="22"/>
      <c r="BB2845" s="22"/>
      <c r="BP2845" s="49"/>
      <c r="BX2845" s="49"/>
    </row>
    <row r="2846" spans="22:76">
      <c r="V2846" s="22"/>
      <c r="W2846" s="22"/>
      <c r="AA2846" s="49"/>
      <c r="AB2846" s="49"/>
      <c r="AF2846" s="49"/>
      <c r="AS2846" s="22"/>
      <c r="AV2846" s="22"/>
      <c r="AX2846" s="22"/>
      <c r="AY2846" s="22"/>
      <c r="BA2846" s="22"/>
      <c r="BB2846" s="22"/>
      <c r="BP2846" s="49"/>
      <c r="BX2846" s="49"/>
    </row>
    <row r="2847" spans="22:76">
      <c r="V2847" s="22"/>
      <c r="W2847" s="22"/>
      <c r="AA2847" s="49"/>
      <c r="AB2847" s="49"/>
      <c r="AF2847" s="49"/>
      <c r="AS2847" s="22"/>
      <c r="AV2847" s="22"/>
      <c r="AX2847" s="22"/>
      <c r="AY2847" s="22"/>
      <c r="BA2847" s="22"/>
      <c r="BB2847" s="22"/>
      <c r="BP2847" s="49"/>
      <c r="BX2847" s="49"/>
    </row>
    <row r="2848" spans="22:76">
      <c r="V2848" s="22"/>
      <c r="W2848" s="22"/>
      <c r="AA2848" s="49"/>
      <c r="AB2848" s="49"/>
      <c r="AF2848" s="49"/>
      <c r="AS2848" s="22"/>
      <c r="AV2848" s="22"/>
      <c r="AX2848" s="22"/>
      <c r="AY2848" s="22"/>
      <c r="BA2848" s="22"/>
      <c r="BB2848" s="22"/>
      <c r="BP2848" s="49"/>
      <c r="BX2848" s="49"/>
    </row>
    <row r="2849" spans="22:76">
      <c r="V2849" s="22"/>
      <c r="W2849" s="22"/>
      <c r="AA2849" s="49"/>
      <c r="AB2849" s="49"/>
      <c r="AF2849" s="49"/>
      <c r="AS2849" s="22"/>
      <c r="AV2849" s="22"/>
      <c r="AX2849" s="22"/>
      <c r="AY2849" s="22"/>
      <c r="BA2849" s="22"/>
      <c r="BB2849" s="22"/>
      <c r="BP2849" s="49"/>
      <c r="BX2849" s="49"/>
    </row>
    <row r="2850" spans="22:76">
      <c r="V2850" s="22"/>
      <c r="W2850" s="22"/>
      <c r="AA2850" s="49"/>
      <c r="AB2850" s="49"/>
      <c r="AF2850" s="49"/>
      <c r="AS2850" s="22"/>
      <c r="AV2850" s="22"/>
      <c r="AX2850" s="22"/>
      <c r="AY2850" s="22"/>
      <c r="BA2850" s="22"/>
      <c r="BB2850" s="22"/>
      <c r="BP2850" s="49"/>
      <c r="BX2850" s="49"/>
    </row>
    <row r="2851" spans="22:76">
      <c r="V2851" s="22"/>
      <c r="W2851" s="22"/>
      <c r="AA2851" s="49"/>
      <c r="AB2851" s="49"/>
      <c r="AF2851" s="49"/>
      <c r="AS2851" s="22"/>
      <c r="AV2851" s="22"/>
      <c r="AX2851" s="22"/>
      <c r="AY2851" s="22"/>
      <c r="BA2851" s="22"/>
      <c r="BB2851" s="22"/>
      <c r="BP2851" s="49"/>
      <c r="BX2851" s="49"/>
    </row>
    <row r="2852" spans="22:76">
      <c r="V2852" s="22"/>
      <c r="W2852" s="22"/>
      <c r="AA2852" s="49"/>
      <c r="AB2852" s="49"/>
      <c r="AF2852" s="49"/>
      <c r="AS2852" s="22"/>
      <c r="AV2852" s="22"/>
      <c r="AX2852" s="22"/>
      <c r="AY2852" s="22"/>
      <c r="BA2852" s="22"/>
      <c r="BB2852" s="22"/>
      <c r="BP2852" s="49"/>
      <c r="BX2852" s="49"/>
    </row>
    <row r="2853" spans="22:76">
      <c r="V2853" s="22"/>
      <c r="W2853" s="22"/>
      <c r="AA2853" s="49"/>
      <c r="AB2853" s="49"/>
      <c r="AF2853" s="49"/>
      <c r="AS2853" s="22"/>
      <c r="AV2853" s="22"/>
      <c r="AX2853" s="22"/>
      <c r="AY2853" s="22"/>
      <c r="BA2853" s="22"/>
      <c r="BB2853" s="22"/>
      <c r="BP2853" s="49"/>
      <c r="BX2853" s="49"/>
    </row>
    <row r="2854" spans="22:76">
      <c r="V2854" s="22"/>
      <c r="W2854" s="22"/>
      <c r="AA2854" s="49"/>
      <c r="AB2854" s="49"/>
      <c r="AF2854" s="49"/>
      <c r="AS2854" s="22"/>
      <c r="AV2854" s="22"/>
      <c r="AX2854" s="22"/>
      <c r="AY2854" s="22"/>
      <c r="BA2854" s="22"/>
      <c r="BB2854" s="22"/>
      <c r="BP2854" s="49"/>
      <c r="BX2854" s="49"/>
    </row>
    <row r="2855" spans="22:76">
      <c r="V2855" s="22"/>
      <c r="W2855" s="22"/>
      <c r="AA2855" s="49"/>
      <c r="AB2855" s="49"/>
      <c r="AF2855" s="49"/>
      <c r="AS2855" s="22"/>
      <c r="AV2855" s="22"/>
      <c r="AX2855" s="22"/>
      <c r="AY2855" s="22"/>
      <c r="BA2855" s="22"/>
      <c r="BB2855" s="22"/>
      <c r="BP2855" s="49"/>
      <c r="BX2855" s="49"/>
    </row>
    <row r="2856" spans="22:76">
      <c r="V2856" s="22"/>
      <c r="W2856" s="22"/>
      <c r="AA2856" s="49"/>
      <c r="AB2856" s="49"/>
      <c r="AF2856" s="49"/>
      <c r="AS2856" s="22"/>
      <c r="AV2856" s="22"/>
      <c r="AX2856" s="22"/>
      <c r="AY2856" s="22"/>
      <c r="BA2856" s="22"/>
      <c r="BB2856" s="22"/>
      <c r="BP2856" s="49"/>
      <c r="BX2856" s="49"/>
    </row>
    <row r="2857" spans="22:76">
      <c r="V2857" s="22"/>
      <c r="W2857" s="22"/>
      <c r="AA2857" s="49"/>
      <c r="AB2857" s="49"/>
      <c r="AF2857" s="49"/>
      <c r="AS2857" s="22"/>
      <c r="AV2857" s="22"/>
      <c r="AX2857" s="22"/>
      <c r="AY2857" s="22"/>
      <c r="BA2857" s="22"/>
      <c r="BB2857" s="22"/>
      <c r="BP2857" s="49"/>
      <c r="BX2857" s="49"/>
    </row>
    <row r="2858" spans="22:76">
      <c r="V2858" s="22"/>
      <c r="W2858" s="22"/>
      <c r="AA2858" s="49"/>
      <c r="AB2858" s="49"/>
      <c r="AF2858" s="49"/>
      <c r="AS2858" s="22"/>
      <c r="AV2858" s="22"/>
      <c r="AX2858" s="22"/>
      <c r="AY2858" s="22"/>
      <c r="BA2858" s="22"/>
      <c r="BB2858" s="22"/>
      <c r="BP2858" s="49"/>
      <c r="BX2858" s="49"/>
    </row>
    <row r="2859" spans="22:76">
      <c r="V2859" s="22"/>
      <c r="W2859" s="22"/>
      <c r="AA2859" s="49"/>
      <c r="AB2859" s="49"/>
      <c r="AF2859" s="49"/>
      <c r="AS2859" s="22"/>
      <c r="AV2859" s="22"/>
      <c r="AX2859" s="22"/>
      <c r="AY2859" s="22"/>
      <c r="BA2859" s="22"/>
      <c r="BB2859" s="22"/>
      <c r="BP2859" s="49"/>
      <c r="BX2859" s="49"/>
    </row>
    <row r="2860" spans="22:76">
      <c r="V2860" s="22"/>
      <c r="W2860" s="22"/>
      <c r="AA2860" s="49"/>
      <c r="AB2860" s="49"/>
      <c r="AF2860" s="49"/>
      <c r="AS2860" s="22"/>
      <c r="AV2860" s="22"/>
      <c r="AX2860" s="22"/>
      <c r="AY2860" s="22"/>
      <c r="BA2860" s="22"/>
      <c r="BB2860" s="22"/>
      <c r="BP2860" s="49"/>
      <c r="BX2860" s="49"/>
    </row>
    <row r="2861" spans="22:76">
      <c r="V2861" s="22"/>
      <c r="W2861" s="22"/>
      <c r="AA2861" s="49"/>
      <c r="AB2861" s="49"/>
      <c r="AF2861" s="49"/>
      <c r="AS2861" s="22"/>
      <c r="AV2861" s="22"/>
      <c r="AX2861" s="22"/>
      <c r="AY2861" s="22"/>
      <c r="BA2861" s="22"/>
      <c r="BB2861" s="22"/>
      <c r="BP2861" s="49"/>
      <c r="BX2861" s="49"/>
    </row>
    <row r="2862" spans="22:76">
      <c r="V2862" s="22"/>
      <c r="W2862" s="22"/>
      <c r="AA2862" s="49"/>
      <c r="AB2862" s="49"/>
      <c r="AF2862" s="49"/>
      <c r="AS2862" s="22"/>
      <c r="AV2862" s="22"/>
      <c r="AX2862" s="22"/>
      <c r="AY2862" s="22"/>
      <c r="BA2862" s="22"/>
      <c r="BB2862" s="22"/>
      <c r="BP2862" s="49"/>
      <c r="BX2862" s="49"/>
    </row>
    <row r="2863" spans="22:76">
      <c r="V2863" s="22"/>
      <c r="W2863" s="22"/>
      <c r="AA2863" s="49"/>
      <c r="AB2863" s="49"/>
      <c r="AF2863" s="49"/>
      <c r="AS2863" s="22"/>
      <c r="AV2863" s="22"/>
      <c r="AX2863" s="22"/>
      <c r="AY2863" s="22"/>
      <c r="BA2863" s="22"/>
      <c r="BB2863" s="22"/>
      <c r="BP2863" s="49"/>
      <c r="BX2863" s="49"/>
    </row>
    <row r="2864" spans="22:76">
      <c r="V2864" s="22"/>
      <c r="W2864" s="22"/>
      <c r="AA2864" s="49"/>
      <c r="AB2864" s="49"/>
      <c r="AF2864" s="49"/>
      <c r="AS2864" s="22"/>
      <c r="AV2864" s="22"/>
      <c r="AX2864" s="22"/>
      <c r="AY2864" s="22"/>
      <c r="BA2864" s="22"/>
      <c r="BB2864" s="22"/>
      <c r="BP2864" s="49"/>
      <c r="BX2864" s="49"/>
    </row>
    <row r="2865" spans="22:76">
      <c r="V2865" s="22"/>
      <c r="W2865" s="22"/>
      <c r="AA2865" s="49"/>
      <c r="AB2865" s="49"/>
      <c r="AF2865" s="49"/>
      <c r="AS2865" s="22"/>
      <c r="AV2865" s="22"/>
      <c r="AX2865" s="22"/>
      <c r="AY2865" s="22"/>
      <c r="BA2865" s="22"/>
      <c r="BB2865" s="22"/>
      <c r="BP2865" s="49"/>
      <c r="BX2865" s="49"/>
    </row>
    <row r="2866" spans="22:76">
      <c r="V2866" s="22"/>
      <c r="W2866" s="22"/>
      <c r="AA2866" s="49"/>
      <c r="AB2866" s="49"/>
      <c r="AF2866" s="49"/>
      <c r="AS2866" s="22"/>
      <c r="AV2866" s="22"/>
      <c r="AX2866" s="22"/>
      <c r="AY2866" s="22"/>
      <c r="BA2866" s="22"/>
      <c r="BB2866" s="22"/>
      <c r="BP2866" s="49"/>
      <c r="BX2866" s="49"/>
    </row>
    <row r="2867" spans="22:76">
      <c r="V2867" s="22"/>
      <c r="W2867" s="22"/>
      <c r="AA2867" s="49"/>
      <c r="AB2867" s="49"/>
      <c r="AF2867" s="49"/>
      <c r="AS2867" s="22"/>
      <c r="AV2867" s="22"/>
      <c r="AX2867" s="22"/>
      <c r="AY2867" s="22"/>
      <c r="BA2867" s="22"/>
      <c r="BB2867" s="22"/>
      <c r="BP2867" s="49"/>
      <c r="BX2867" s="49"/>
    </row>
    <row r="2868" spans="22:76">
      <c r="V2868" s="22"/>
      <c r="W2868" s="22"/>
      <c r="AA2868" s="49"/>
      <c r="AB2868" s="49"/>
      <c r="AF2868" s="49"/>
      <c r="AS2868" s="22"/>
      <c r="AV2868" s="22"/>
      <c r="AX2868" s="22"/>
      <c r="AY2868" s="22"/>
      <c r="BA2868" s="22"/>
      <c r="BB2868" s="22"/>
      <c r="BP2868" s="49"/>
      <c r="BX2868" s="49"/>
    </row>
    <row r="2869" spans="22:76">
      <c r="V2869" s="22"/>
      <c r="W2869" s="22"/>
      <c r="AA2869" s="49"/>
      <c r="AB2869" s="49"/>
      <c r="AF2869" s="49"/>
      <c r="AS2869" s="22"/>
      <c r="AV2869" s="22"/>
      <c r="AX2869" s="22"/>
      <c r="AY2869" s="22"/>
      <c r="BA2869" s="22"/>
      <c r="BB2869" s="22"/>
      <c r="BP2869" s="49"/>
      <c r="BX2869" s="49"/>
    </row>
    <row r="2870" spans="22:76">
      <c r="V2870" s="22"/>
      <c r="W2870" s="22"/>
      <c r="AA2870" s="49"/>
      <c r="AB2870" s="49"/>
      <c r="AF2870" s="49"/>
      <c r="AS2870" s="22"/>
      <c r="AV2870" s="22"/>
      <c r="AX2870" s="22"/>
      <c r="AY2870" s="22"/>
      <c r="BA2870" s="22"/>
      <c r="BB2870" s="22"/>
      <c r="BP2870" s="49"/>
      <c r="BX2870" s="49"/>
    </row>
    <row r="2871" spans="22:76">
      <c r="V2871" s="22"/>
      <c r="W2871" s="22"/>
      <c r="AA2871" s="49"/>
      <c r="AB2871" s="49"/>
      <c r="AF2871" s="49"/>
      <c r="AS2871" s="22"/>
      <c r="AV2871" s="22"/>
      <c r="AX2871" s="22"/>
      <c r="AY2871" s="22"/>
      <c r="BA2871" s="22"/>
      <c r="BB2871" s="22"/>
      <c r="BP2871" s="49"/>
      <c r="BX2871" s="49"/>
    </row>
    <row r="2872" spans="22:76">
      <c r="V2872" s="22"/>
      <c r="W2872" s="22"/>
      <c r="AA2872" s="49"/>
      <c r="AB2872" s="49"/>
      <c r="AF2872" s="49"/>
      <c r="AS2872" s="22"/>
      <c r="AV2872" s="22"/>
      <c r="AX2872" s="22"/>
      <c r="AY2872" s="22"/>
      <c r="BA2872" s="22"/>
      <c r="BB2872" s="22"/>
      <c r="BP2872" s="49"/>
      <c r="BX2872" s="49"/>
    </row>
    <row r="2873" spans="22:76">
      <c r="V2873" s="22"/>
      <c r="W2873" s="22"/>
      <c r="AA2873" s="49"/>
      <c r="AB2873" s="49"/>
      <c r="AF2873" s="49"/>
      <c r="AS2873" s="22"/>
      <c r="AV2873" s="22"/>
      <c r="AX2873" s="22"/>
      <c r="AY2873" s="22"/>
      <c r="BA2873" s="22"/>
      <c r="BB2873" s="22"/>
      <c r="BP2873" s="49"/>
      <c r="BX2873" s="49"/>
    </row>
    <row r="2874" spans="22:76">
      <c r="V2874" s="22"/>
      <c r="W2874" s="22"/>
      <c r="AA2874" s="49"/>
      <c r="AB2874" s="49"/>
      <c r="AF2874" s="49"/>
      <c r="AS2874" s="22"/>
      <c r="AV2874" s="22"/>
      <c r="AX2874" s="22"/>
      <c r="AY2874" s="22"/>
      <c r="BA2874" s="22"/>
      <c r="BB2874" s="22"/>
      <c r="BP2874" s="49"/>
      <c r="BX2874" s="49"/>
    </row>
    <row r="2875" spans="22:76">
      <c r="V2875" s="22"/>
      <c r="W2875" s="22"/>
      <c r="AA2875" s="49"/>
      <c r="AB2875" s="49"/>
      <c r="AF2875" s="49"/>
      <c r="AS2875" s="22"/>
      <c r="AV2875" s="22"/>
      <c r="AX2875" s="22"/>
      <c r="AY2875" s="22"/>
      <c r="BA2875" s="22"/>
      <c r="BB2875" s="22"/>
      <c r="BP2875" s="49"/>
      <c r="BX2875" s="49"/>
    </row>
    <row r="2876" spans="22:76">
      <c r="V2876" s="22"/>
      <c r="W2876" s="22"/>
      <c r="AA2876" s="49"/>
      <c r="AB2876" s="49"/>
      <c r="AF2876" s="49"/>
      <c r="AS2876" s="22"/>
      <c r="AV2876" s="22"/>
      <c r="AX2876" s="22"/>
      <c r="AY2876" s="22"/>
      <c r="BA2876" s="22"/>
      <c r="BB2876" s="22"/>
      <c r="BP2876" s="49"/>
      <c r="BX2876" s="49"/>
    </row>
    <row r="2877" spans="22:76">
      <c r="V2877" s="22"/>
      <c r="W2877" s="22"/>
      <c r="AA2877" s="49"/>
      <c r="AB2877" s="49"/>
      <c r="AF2877" s="49"/>
      <c r="AS2877" s="22"/>
      <c r="AV2877" s="22"/>
      <c r="AX2877" s="22"/>
      <c r="AY2877" s="22"/>
      <c r="BA2877" s="22"/>
      <c r="BB2877" s="22"/>
      <c r="BP2877" s="49"/>
      <c r="BX2877" s="49"/>
    </row>
    <row r="2878" spans="22:76">
      <c r="V2878" s="22"/>
      <c r="W2878" s="22"/>
      <c r="AA2878" s="49"/>
      <c r="AB2878" s="49"/>
      <c r="AF2878" s="49"/>
      <c r="AS2878" s="22"/>
      <c r="AV2878" s="22"/>
      <c r="AX2878" s="22"/>
      <c r="AY2878" s="22"/>
      <c r="BA2878" s="22"/>
      <c r="BB2878" s="22"/>
      <c r="BP2878" s="49"/>
      <c r="BX2878" s="49"/>
    </row>
    <row r="2879" spans="22:76">
      <c r="V2879" s="22"/>
      <c r="W2879" s="22"/>
      <c r="AA2879" s="49"/>
      <c r="AB2879" s="49"/>
      <c r="AF2879" s="49"/>
      <c r="AS2879" s="22"/>
      <c r="AV2879" s="22"/>
      <c r="AX2879" s="22"/>
      <c r="AY2879" s="22"/>
      <c r="BA2879" s="22"/>
      <c r="BB2879" s="22"/>
      <c r="BP2879" s="49"/>
      <c r="BX2879" s="49"/>
    </row>
    <row r="2880" spans="22:76">
      <c r="V2880" s="22"/>
      <c r="W2880" s="22"/>
      <c r="AA2880" s="49"/>
      <c r="AB2880" s="49"/>
      <c r="AF2880" s="49"/>
      <c r="AS2880" s="22"/>
      <c r="AV2880" s="22"/>
      <c r="AX2880" s="22"/>
      <c r="AY2880" s="22"/>
      <c r="BA2880" s="22"/>
      <c r="BB2880" s="22"/>
      <c r="BP2880" s="49"/>
      <c r="BX2880" s="49"/>
    </row>
    <row r="2881" spans="22:76">
      <c r="V2881" s="22"/>
      <c r="W2881" s="22"/>
      <c r="AA2881" s="49"/>
      <c r="AB2881" s="49"/>
      <c r="AF2881" s="49"/>
      <c r="AS2881" s="22"/>
      <c r="AV2881" s="22"/>
      <c r="AX2881" s="22"/>
      <c r="AY2881" s="22"/>
      <c r="BA2881" s="22"/>
      <c r="BB2881" s="22"/>
      <c r="BP2881" s="49"/>
      <c r="BX2881" s="49"/>
    </row>
    <row r="2882" spans="22:76">
      <c r="V2882" s="22"/>
      <c r="W2882" s="22"/>
      <c r="AA2882" s="49"/>
      <c r="AB2882" s="49"/>
      <c r="AF2882" s="49"/>
      <c r="AS2882" s="22"/>
      <c r="AV2882" s="22"/>
      <c r="AX2882" s="22"/>
      <c r="AY2882" s="22"/>
      <c r="BA2882" s="22"/>
      <c r="BB2882" s="22"/>
      <c r="BP2882" s="49"/>
      <c r="BX2882" s="49"/>
    </row>
    <row r="2883" spans="22:76">
      <c r="V2883" s="22"/>
      <c r="W2883" s="22"/>
      <c r="AA2883" s="49"/>
      <c r="AB2883" s="49"/>
      <c r="AF2883" s="49"/>
      <c r="AS2883" s="22"/>
      <c r="AV2883" s="22"/>
      <c r="AX2883" s="22"/>
      <c r="AY2883" s="22"/>
      <c r="BA2883" s="22"/>
      <c r="BB2883" s="22"/>
      <c r="BP2883" s="49"/>
      <c r="BX2883" s="49"/>
    </row>
    <row r="2884" spans="22:76">
      <c r="V2884" s="22"/>
      <c r="W2884" s="22"/>
      <c r="AA2884" s="49"/>
      <c r="AB2884" s="49"/>
      <c r="AF2884" s="49"/>
      <c r="AS2884" s="22"/>
      <c r="AV2884" s="22"/>
      <c r="AX2884" s="22"/>
      <c r="AY2884" s="22"/>
      <c r="BA2884" s="22"/>
      <c r="BB2884" s="22"/>
      <c r="BP2884" s="49"/>
      <c r="BX2884" s="49"/>
    </row>
    <row r="2885" spans="22:76">
      <c r="V2885" s="22"/>
      <c r="W2885" s="22"/>
      <c r="AA2885" s="49"/>
      <c r="AB2885" s="49"/>
      <c r="AF2885" s="49"/>
      <c r="AS2885" s="22"/>
      <c r="AV2885" s="22"/>
      <c r="AX2885" s="22"/>
      <c r="AY2885" s="22"/>
      <c r="BA2885" s="22"/>
      <c r="BB2885" s="22"/>
      <c r="BP2885" s="49"/>
      <c r="BX2885" s="49"/>
    </row>
    <row r="2886" spans="22:76">
      <c r="V2886" s="22"/>
      <c r="W2886" s="22"/>
      <c r="AA2886" s="49"/>
      <c r="AB2886" s="49"/>
      <c r="AF2886" s="49"/>
      <c r="AS2886" s="22"/>
      <c r="AV2886" s="22"/>
      <c r="AX2886" s="22"/>
      <c r="AY2886" s="22"/>
      <c r="BA2886" s="22"/>
      <c r="BB2886" s="22"/>
      <c r="BP2886" s="49"/>
      <c r="BX2886" s="49"/>
    </row>
    <row r="2887" spans="22:76">
      <c r="V2887" s="22"/>
      <c r="W2887" s="22"/>
      <c r="AA2887" s="49"/>
      <c r="AB2887" s="49"/>
      <c r="AF2887" s="49"/>
      <c r="AS2887" s="22"/>
      <c r="AV2887" s="22"/>
      <c r="AX2887" s="22"/>
      <c r="AY2887" s="22"/>
      <c r="BA2887" s="22"/>
      <c r="BB2887" s="22"/>
      <c r="BP2887" s="49"/>
      <c r="BX2887" s="49"/>
    </row>
    <row r="2888" spans="22:76">
      <c r="V2888" s="22"/>
      <c r="W2888" s="22"/>
      <c r="AA2888" s="49"/>
      <c r="AB2888" s="49"/>
      <c r="AF2888" s="49"/>
      <c r="AS2888" s="22"/>
      <c r="AV2888" s="22"/>
      <c r="AX2888" s="22"/>
      <c r="AY2888" s="22"/>
      <c r="BA2888" s="22"/>
      <c r="BB2888" s="22"/>
      <c r="BP2888" s="49"/>
      <c r="BX2888" s="49"/>
    </row>
    <row r="2889" spans="22:76">
      <c r="V2889" s="22"/>
      <c r="W2889" s="22"/>
      <c r="AA2889" s="49"/>
      <c r="AB2889" s="49"/>
      <c r="AF2889" s="49"/>
      <c r="AS2889" s="22"/>
      <c r="AV2889" s="22"/>
      <c r="AX2889" s="22"/>
      <c r="AY2889" s="22"/>
      <c r="BA2889" s="22"/>
      <c r="BB2889" s="22"/>
      <c r="BP2889" s="49"/>
      <c r="BX2889" s="49"/>
    </row>
    <row r="2890" spans="22:76">
      <c r="V2890" s="22"/>
      <c r="W2890" s="22"/>
      <c r="AA2890" s="49"/>
      <c r="AB2890" s="49"/>
      <c r="AF2890" s="49"/>
      <c r="AS2890" s="22"/>
      <c r="AV2890" s="22"/>
      <c r="AX2890" s="22"/>
      <c r="AY2890" s="22"/>
      <c r="BA2890" s="22"/>
      <c r="BB2890" s="22"/>
      <c r="BP2890" s="49"/>
      <c r="BX2890" s="49"/>
    </row>
    <row r="2891" spans="22:76">
      <c r="V2891" s="22"/>
      <c r="W2891" s="22"/>
      <c r="AA2891" s="49"/>
      <c r="AB2891" s="49"/>
      <c r="AF2891" s="49"/>
      <c r="AS2891" s="22"/>
      <c r="AV2891" s="22"/>
      <c r="AX2891" s="22"/>
      <c r="AY2891" s="22"/>
      <c r="BA2891" s="22"/>
      <c r="BB2891" s="22"/>
      <c r="BP2891" s="49"/>
      <c r="BX2891" s="49"/>
    </row>
    <row r="2892" spans="22:76">
      <c r="V2892" s="22"/>
      <c r="W2892" s="22"/>
      <c r="AA2892" s="49"/>
      <c r="AB2892" s="49"/>
      <c r="AF2892" s="49"/>
      <c r="AS2892" s="22"/>
      <c r="AV2892" s="22"/>
      <c r="AX2892" s="22"/>
      <c r="AY2892" s="22"/>
      <c r="BA2892" s="22"/>
      <c r="BB2892" s="22"/>
      <c r="BP2892" s="49"/>
      <c r="BX2892" s="49"/>
    </row>
    <row r="2893" spans="22:76">
      <c r="V2893" s="22"/>
      <c r="W2893" s="22"/>
      <c r="AA2893" s="49"/>
      <c r="AB2893" s="49"/>
      <c r="AF2893" s="49"/>
      <c r="AS2893" s="22"/>
      <c r="AV2893" s="22"/>
      <c r="AX2893" s="22"/>
      <c r="AY2893" s="22"/>
      <c r="BA2893" s="22"/>
      <c r="BB2893" s="22"/>
      <c r="BP2893" s="49"/>
      <c r="BX2893" s="49"/>
    </row>
    <row r="2894" spans="22:76">
      <c r="V2894" s="22"/>
      <c r="W2894" s="22"/>
      <c r="AA2894" s="49"/>
      <c r="AB2894" s="49"/>
      <c r="AF2894" s="49"/>
      <c r="AS2894" s="22"/>
      <c r="AV2894" s="22"/>
      <c r="AX2894" s="22"/>
      <c r="AY2894" s="22"/>
      <c r="BA2894" s="22"/>
      <c r="BB2894" s="22"/>
      <c r="BP2894" s="49"/>
      <c r="BX2894" s="49"/>
    </row>
    <row r="2895" spans="22:76">
      <c r="V2895" s="22"/>
      <c r="W2895" s="22"/>
      <c r="AA2895" s="49"/>
      <c r="AB2895" s="49"/>
      <c r="AF2895" s="49"/>
      <c r="AS2895" s="22"/>
      <c r="AV2895" s="22"/>
      <c r="AX2895" s="22"/>
      <c r="AY2895" s="22"/>
      <c r="BA2895" s="22"/>
      <c r="BB2895" s="22"/>
      <c r="BP2895" s="49"/>
      <c r="BX2895" s="49"/>
    </row>
    <row r="2896" spans="22:76">
      <c r="V2896" s="22"/>
      <c r="W2896" s="22"/>
      <c r="AA2896" s="49"/>
      <c r="AB2896" s="49"/>
      <c r="AF2896" s="49"/>
      <c r="AS2896" s="22"/>
      <c r="AV2896" s="22"/>
      <c r="AX2896" s="22"/>
      <c r="AY2896" s="22"/>
      <c r="BA2896" s="22"/>
      <c r="BB2896" s="22"/>
      <c r="BP2896" s="49"/>
      <c r="BX2896" s="49"/>
    </row>
    <row r="2897" spans="22:76">
      <c r="V2897" s="22"/>
      <c r="W2897" s="22"/>
      <c r="AA2897" s="49"/>
      <c r="AB2897" s="49"/>
      <c r="AF2897" s="49"/>
      <c r="AS2897" s="22"/>
      <c r="AV2897" s="22"/>
      <c r="AX2897" s="22"/>
      <c r="AY2897" s="22"/>
      <c r="BA2897" s="22"/>
      <c r="BB2897" s="22"/>
      <c r="BP2897" s="49"/>
      <c r="BX2897" s="49"/>
    </row>
    <row r="2898" spans="22:76">
      <c r="V2898" s="22"/>
      <c r="W2898" s="22"/>
      <c r="AA2898" s="49"/>
      <c r="AB2898" s="49"/>
      <c r="AF2898" s="49"/>
      <c r="AS2898" s="22"/>
      <c r="AV2898" s="22"/>
      <c r="AX2898" s="22"/>
      <c r="AY2898" s="22"/>
      <c r="BA2898" s="22"/>
      <c r="BB2898" s="22"/>
      <c r="BP2898" s="49"/>
      <c r="BX2898" s="49"/>
    </row>
    <row r="2899" spans="22:76">
      <c r="V2899" s="22"/>
      <c r="W2899" s="22"/>
      <c r="AA2899" s="49"/>
      <c r="AB2899" s="49"/>
      <c r="AF2899" s="49"/>
      <c r="AS2899" s="22"/>
      <c r="AV2899" s="22"/>
      <c r="AX2899" s="22"/>
      <c r="AY2899" s="22"/>
      <c r="BA2899" s="22"/>
      <c r="BB2899" s="22"/>
      <c r="BP2899" s="49"/>
      <c r="BX2899" s="49"/>
    </row>
    <row r="2900" spans="22:76">
      <c r="V2900" s="22"/>
      <c r="W2900" s="22"/>
      <c r="AA2900" s="49"/>
      <c r="AB2900" s="49"/>
      <c r="AF2900" s="49"/>
      <c r="AS2900" s="22"/>
      <c r="AV2900" s="22"/>
      <c r="AX2900" s="22"/>
      <c r="AY2900" s="22"/>
      <c r="BA2900" s="22"/>
      <c r="BB2900" s="22"/>
      <c r="BP2900" s="49"/>
      <c r="BX2900" s="49"/>
    </row>
    <row r="2901" spans="22:76">
      <c r="V2901" s="22"/>
      <c r="W2901" s="22"/>
      <c r="AA2901" s="49"/>
      <c r="AB2901" s="49"/>
      <c r="AF2901" s="49"/>
      <c r="AS2901" s="22"/>
      <c r="AV2901" s="22"/>
      <c r="AX2901" s="22"/>
      <c r="AY2901" s="22"/>
      <c r="BA2901" s="22"/>
      <c r="BB2901" s="22"/>
      <c r="BP2901" s="49"/>
      <c r="BX2901" s="49"/>
    </row>
    <row r="2902" spans="22:76">
      <c r="V2902" s="22"/>
      <c r="W2902" s="22"/>
      <c r="AA2902" s="49"/>
      <c r="AB2902" s="49"/>
      <c r="AF2902" s="49"/>
      <c r="AS2902" s="22"/>
      <c r="AV2902" s="22"/>
      <c r="AX2902" s="22"/>
      <c r="AY2902" s="22"/>
      <c r="BA2902" s="22"/>
      <c r="BB2902" s="22"/>
      <c r="BP2902" s="49"/>
      <c r="BX2902" s="49"/>
    </row>
    <row r="2903" spans="22:76">
      <c r="V2903" s="22"/>
      <c r="W2903" s="22"/>
      <c r="AA2903" s="49"/>
      <c r="AB2903" s="49"/>
      <c r="AF2903" s="49"/>
      <c r="AS2903" s="22"/>
      <c r="AV2903" s="22"/>
      <c r="AX2903" s="22"/>
      <c r="AY2903" s="22"/>
      <c r="BA2903" s="22"/>
      <c r="BB2903" s="22"/>
      <c r="BP2903" s="49"/>
      <c r="BX2903" s="49"/>
    </row>
    <row r="2904" spans="22:76">
      <c r="V2904" s="22"/>
      <c r="W2904" s="22"/>
      <c r="AA2904" s="49"/>
      <c r="AB2904" s="49"/>
      <c r="AF2904" s="49"/>
      <c r="AS2904" s="22"/>
      <c r="AV2904" s="22"/>
      <c r="AX2904" s="22"/>
      <c r="AY2904" s="22"/>
      <c r="BA2904" s="22"/>
      <c r="BB2904" s="22"/>
      <c r="BP2904" s="49"/>
      <c r="BX2904" s="49"/>
    </row>
    <row r="2905" spans="22:76">
      <c r="V2905" s="22"/>
      <c r="W2905" s="22"/>
      <c r="AA2905" s="49"/>
      <c r="AB2905" s="49"/>
      <c r="AF2905" s="49"/>
      <c r="AS2905" s="22"/>
      <c r="AV2905" s="22"/>
      <c r="AX2905" s="22"/>
      <c r="AY2905" s="22"/>
      <c r="BA2905" s="22"/>
      <c r="BB2905" s="22"/>
      <c r="BP2905" s="49"/>
      <c r="BX2905" s="49"/>
    </row>
    <row r="2906" spans="22:76">
      <c r="V2906" s="22"/>
      <c r="W2906" s="22"/>
      <c r="AA2906" s="49"/>
      <c r="AB2906" s="49"/>
      <c r="AF2906" s="49"/>
      <c r="AS2906" s="22"/>
      <c r="AV2906" s="22"/>
      <c r="AX2906" s="22"/>
      <c r="AY2906" s="22"/>
      <c r="BA2906" s="22"/>
      <c r="BB2906" s="22"/>
      <c r="BP2906" s="49"/>
      <c r="BX2906" s="49"/>
    </row>
    <row r="2907" spans="22:76">
      <c r="V2907" s="22"/>
      <c r="W2907" s="22"/>
      <c r="AA2907" s="49"/>
      <c r="AB2907" s="49"/>
      <c r="AF2907" s="49"/>
      <c r="AS2907" s="22"/>
      <c r="AV2907" s="22"/>
      <c r="AX2907" s="22"/>
      <c r="AY2907" s="22"/>
      <c r="BA2907" s="22"/>
      <c r="BB2907" s="22"/>
      <c r="BP2907" s="49"/>
      <c r="BX2907" s="49"/>
    </row>
    <row r="2908" spans="22:76">
      <c r="V2908" s="22"/>
      <c r="W2908" s="22"/>
      <c r="AA2908" s="49"/>
      <c r="AB2908" s="49"/>
      <c r="AF2908" s="49"/>
      <c r="AS2908" s="22"/>
      <c r="AV2908" s="22"/>
      <c r="AX2908" s="22"/>
      <c r="AY2908" s="22"/>
      <c r="BA2908" s="22"/>
      <c r="BB2908" s="22"/>
      <c r="BP2908" s="49"/>
      <c r="BX2908" s="49"/>
    </row>
    <row r="2909" spans="22:76">
      <c r="V2909" s="22"/>
      <c r="W2909" s="22"/>
      <c r="AA2909" s="49"/>
      <c r="AB2909" s="49"/>
      <c r="AF2909" s="49"/>
      <c r="AS2909" s="22"/>
      <c r="AV2909" s="22"/>
      <c r="AX2909" s="22"/>
      <c r="AY2909" s="22"/>
      <c r="BA2909" s="22"/>
      <c r="BB2909" s="22"/>
      <c r="BP2909" s="49"/>
      <c r="BX2909" s="49"/>
    </row>
    <row r="2910" spans="22:76">
      <c r="V2910" s="22"/>
      <c r="W2910" s="22"/>
      <c r="AA2910" s="49"/>
      <c r="AB2910" s="49"/>
      <c r="AF2910" s="49"/>
      <c r="AS2910" s="22"/>
      <c r="AV2910" s="22"/>
      <c r="AX2910" s="22"/>
      <c r="AY2910" s="22"/>
      <c r="BA2910" s="22"/>
      <c r="BB2910" s="22"/>
      <c r="BP2910" s="49"/>
      <c r="BX2910" s="49"/>
    </row>
    <row r="2911" spans="22:76">
      <c r="V2911" s="22"/>
      <c r="W2911" s="22"/>
      <c r="AA2911" s="49"/>
      <c r="AB2911" s="49"/>
      <c r="AF2911" s="49"/>
      <c r="AS2911" s="22"/>
      <c r="AV2911" s="22"/>
      <c r="AX2911" s="22"/>
      <c r="AY2911" s="22"/>
      <c r="BA2911" s="22"/>
      <c r="BB2911" s="22"/>
      <c r="BP2911" s="49"/>
      <c r="BX2911" s="49"/>
    </row>
    <row r="2912" spans="22:76">
      <c r="V2912" s="22"/>
      <c r="W2912" s="22"/>
      <c r="AA2912" s="49"/>
      <c r="AB2912" s="49"/>
      <c r="AF2912" s="49"/>
      <c r="AS2912" s="22"/>
      <c r="AV2912" s="22"/>
      <c r="AX2912" s="22"/>
      <c r="AY2912" s="22"/>
      <c r="BA2912" s="22"/>
      <c r="BB2912" s="22"/>
      <c r="BP2912" s="49"/>
      <c r="BX2912" s="49"/>
    </row>
    <row r="2913" spans="22:76">
      <c r="V2913" s="22"/>
      <c r="W2913" s="22"/>
      <c r="AA2913" s="49"/>
      <c r="AB2913" s="49"/>
      <c r="AF2913" s="49"/>
      <c r="AS2913" s="22"/>
      <c r="AV2913" s="22"/>
      <c r="AX2913" s="22"/>
      <c r="AY2913" s="22"/>
      <c r="BA2913" s="22"/>
      <c r="BB2913" s="22"/>
      <c r="BP2913" s="49"/>
      <c r="BX2913" s="49"/>
    </row>
    <row r="2914" spans="22:76">
      <c r="V2914" s="22"/>
      <c r="W2914" s="22"/>
      <c r="AA2914" s="49"/>
      <c r="AB2914" s="49"/>
      <c r="AF2914" s="49"/>
      <c r="AS2914" s="22"/>
      <c r="AV2914" s="22"/>
      <c r="AX2914" s="22"/>
      <c r="AY2914" s="22"/>
      <c r="BA2914" s="22"/>
      <c r="BB2914" s="22"/>
      <c r="BP2914" s="49"/>
      <c r="BX2914" s="49"/>
    </row>
    <row r="2915" spans="22:76">
      <c r="V2915" s="22"/>
      <c r="W2915" s="22"/>
      <c r="AA2915" s="49"/>
      <c r="AB2915" s="49"/>
      <c r="AF2915" s="49"/>
      <c r="AS2915" s="22"/>
      <c r="AV2915" s="22"/>
      <c r="AX2915" s="22"/>
      <c r="AY2915" s="22"/>
      <c r="BA2915" s="22"/>
      <c r="BB2915" s="22"/>
      <c r="BP2915" s="49"/>
      <c r="BX2915" s="49"/>
    </row>
    <row r="2916" spans="22:76">
      <c r="V2916" s="22"/>
      <c r="W2916" s="22"/>
      <c r="AA2916" s="49"/>
      <c r="AB2916" s="49"/>
      <c r="AF2916" s="49"/>
      <c r="AS2916" s="22"/>
      <c r="AV2916" s="22"/>
      <c r="AX2916" s="22"/>
      <c r="AY2916" s="22"/>
      <c r="BA2916" s="22"/>
      <c r="BB2916" s="22"/>
      <c r="BP2916" s="49"/>
      <c r="BX2916" s="49"/>
    </row>
    <row r="2917" spans="22:76">
      <c r="V2917" s="22"/>
      <c r="W2917" s="22"/>
      <c r="AA2917" s="49"/>
      <c r="AB2917" s="49"/>
      <c r="AF2917" s="49"/>
      <c r="AS2917" s="22"/>
      <c r="AV2917" s="22"/>
      <c r="AX2917" s="22"/>
      <c r="AY2917" s="22"/>
      <c r="BA2917" s="22"/>
      <c r="BB2917" s="22"/>
      <c r="BP2917" s="49"/>
      <c r="BX2917" s="49"/>
    </row>
    <row r="2918" spans="22:76">
      <c r="V2918" s="22"/>
      <c r="W2918" s="22"/>
      <c r="AA2918" s="49"/>
      <c r="AB2918" s="49"/>
      <c r="AF2918" s="49"/>
      <c r="AS2918" s="22"/>
      <c r="AV2918" s="22"/>
      <c r="AX2918" s="22"/>
      <c r="AY2918" s="22"/>
      <c r="BA2918" s="22"/>
      <c r="BB2918" s="22"/>
      <c r="BP2918" s="49"/>
      <c r="BX2918" s="49"/>
    </row>
    <row r="2919" spans="22:76">
      <c r="V2919" s="22"/>
      <c r="W2919" s="22"/>
      <c r="AA2919" s="49"/>
      <c r="AB2919" s="49"/>
      <c r="AF2919" s="49"/>
      <c r="AS2919" s="22"/>
      <c r="AV2919" s="22"/>
      <c r="AX2919" s="22"/>
      <c r="AY2919" s="22"/>
      <c r="BA2919" s="22"/>
      <c r="BB2919" s="22"/>
      <c r="BP2919" s="49"/>
      <c r="BX2919" s="49"/>
    </row>
    <row r="2920" spans="22:76">
      <c r="V2920" s="22"/>
      <c r="W2920" s="22"/>
      <c r="AA2920" s="49"/>
      <c r="AB2920" s="49"/>
      <c r="AF2920" s="49"/>
      <c r="AS2920" s="22"/>
      <c r="AV2920" s="22"/>
      <c r="AX2920" s="22"/>
      <c r="AY2920" s="22"/>
      <c r="BA2920" s="22"/>
      <c r="BB2920" s="22"/>
      <c r="BP2920" s="49"/>
      <c r="BX2920" s="49"/>
    </row>
    <row r="2921" spans="22:76">
      <c r="V2921" s="22"/>
      <c r="W2921" s="22"/>
      <c r="AA2921" s="49"/>
      <c r="AB2921" s="49"/>
      <c r="AF2921" s="49"/>
      <c r="AS2921" s="22"/>
      <c r="AV2921" s="22"/>
      <c r="AX2921" s="22"/>
      <c r="AY2921" s="22"/>
      <c r="BA2921" s="22"/>
      <c r="BB2921" s="22"/>
      <c r="BP2921" s="49"/>
      <c r="BX2921" s="49"/>
    </row>
    <row r="2922" spans="22:76">
      <c r="V2922" s="22"/>
      <c r="W2922" s="22"/>
      <c r="AA2922" s="49"/>
      <c r="AB2922" s="49"/>
      <c r="AF2922" s="49"/>
      <c r="AS2922" s="22"/>
      <c r="AV2922" s="22"/>
      <c r="AX2922" s="22"/>
      <c r="AY2922" s="22"/>
      <c r="BA2922" s="22"/>
      <c r="BB2922" s="22"/>
      <c r="BP2922" s="49"/>
      <c r="BX2922" s="49"/>
    </row>
    <row r="2923" spans="22:76">
      <c r="V2923" s="22"/>
      <c r="W2923" s="22"/>
      <c r="AA2923" s="49"/>
      <c r="AB2923" s="49"/>
      <c r="AF2923" s="49"/>
      <c r="AS2923" s="22"/>
      <c r="AV2923" s="22"/>
      <c r="AX2923" s="22"/>
      <c r="AY2923" s="22"/>
      <c r="BA2923" s="22"/>
      <c r="BB2923" s="22"/>
      <c r="BP2923" s="49"/>
      <c r="BX2923" s="49"/>
    </row>
    <row r="2924" spans="22:76">
      <c r="V2924" s="22"/>
      <c r="W2924" s="22"/>
      <c r="AA2924" s="49"/>
      <c r="AB2924" s="49"/>
      <c r="AF2924" s="49"/>
      <c r="AS2924" s="22"/>
      <c r="AV2924" s="22"/>
      <c r="AX2924" s="22"/>
      <c r="AY2924" s="22"/>
      <c r="BA2924" s="22"/>
      <c r="BB2924" s="22"/>
      <c r="BP2924" s="49"/>
      <c r="BX2924" s="49"/>
    </row>
    <row r="2925" spans="22:76">
      <c r="V2925" s="22"/>
      <c r="W2925" s="22"/>
      <c r="AA2925" s="49"/>
      <c r="AB2925" s="49"/>
      <c r="AF2925" s="49"/>
      <c r="AS2925" s="22"/>
      <c r="AV2925" s="22"/>
      <c r="AX2925" s="22"/>
      <c r="AY2925" s="22"/>
      <c r="BA2925" s="22"/>
      <c r="BB2925" s="22"/>
      <c r="BP2925" s="49"/>
      <c r="BX2925" s="49"/>
    </row>
    <row r="2926" spans="22:76">
      <c r="V2926" s="22"/>
      <c r="W2926" s="22"/>
      <c r="AA2926" s="49"/>
      <c r="AB2926" s="49"/>
      <c r="AF2926" s="49"/>
      <c r="AS2926" s="22"/>
      <c r="AV2926" s="22"/>
      <c r="AX2926" s="22"/>
      <c r="AY2926" s="22"/>
      <c r="BA2926" s="22"/>
      <c r="BB2926" s="22"/>
      <c r="BP2926" s="49"/>
      <c r="BX2926" s="49"/>
    </row>
    <row r="2927" spans="22:76">
      <c r="V2927" s="22"/>
      <c r="W2927" s="22"/>
      <c r="AA2927" s="49"/>
      <c r="AB2927" s="49"/>
      <c r="AF2927" s="49"/>
      <c r="AS2927" s="22"/>
      <c r="AV2927" s="22"/>
      <c r="AX2927" s="22"/>
      <c r="AY2927" s="22"/>
      <c r="BA2927" s="22"/>
      <c r="BB2927" s="22"/>
      <c r="BP2927" s="49"/>
      <c r="BX2927" s="49"/>
    </row>
    <row r="2928" spans="22:76">
      <c r="V2928" s="22"/>
      <c r="W2928" s="22"/>
      <c r="AA2928" s="49"/>
      <c r="AB2928" s="49"/>
      <c r="AF2928" s="49"/>
      <c r="AS2928" s="22"/>
      <c r="AV2928" s="22"/>
      <c r="AX2928" s="22"/>
      <c r="AY2928" s="22"/>
      <c r="BA2928" s="22"/>
      <c r="BB2928" s="22"/>
      <c r="BP2928" s="49"/>
      <c r="BX2928" s="49"/>
    </row>
    <row r="2929" spans="22:76">
      <c r="V2929" s="22"/>
      <c r="W2929" s="22"/>
      <c r="AA2929" s="49"/>
      <c r="AB2929" s="49"/>
      <c r="AF2929" s="49"/>
      <c r="AS2929" s="22"/>
      <c r="AV2929" s="22"/>
      <c r="AX2929" s="22"/>
      <c r="AY2929" s="22"/>
      <c r="BA2929" s="22"/>
      <c r="BB2929" s="22"/>
      <c r="BP2929" s="49"/>
      <c r="BX2929" s="49"/>
    </row>
    <row r="2930" spans="22:76">
      <c r="V2930" s="22"/>
      <c r="W2930" s="22"/>
      <c r="AA2930" s="49"/>
      <c r="AB2930" s="49"/>
      <c r="AF2930" s="49"/>
      <c r="AS2930" s="22"/>
      <c r="AV2930" s="22"/>
      <c r="AX2930" s="22"/>
      <c r="AY2930" s="22"/>
      <c r="BA2930" s="22"/>
      <c r="BB2930" s="22"/>
      <c r="BP2930" s="49"/>
      <c r="BX2930" s="49"/>
    </row>
    <row r="2931" spans="22:76">
      <c r="V2931" s="22"/>
      <c r="W2931" s="22"/>
      <c r="AA2931" s="49"/>
      <c r="AB2931" s="49"/>
      <c r="AF2931" s="49"/>
      <c r="AS2931" s="22"/>
      <c r="AV2931" s="22"/>
      <c r="AX2931" s="22"/>
      <c r="AY2931" s="22"/>
      <c r="BA2931" s="22"/>
      <c r="BB2931" s="22"/>
      <c r="BP2931" s="49"/>
      <c r="BX2931" s="49"/>
    </row>
    <row r="2932" spans="22:76">
      <c r="V2932" s="22"/>
      <c r="W2932" s="22"/>
      <c r="AA2932" s="49"/>
      <c r="AB2932" s="49"/>
      <c r="AF2932" s="49"/>
      <c r="AS2932" s="22"/>
      <c r="AV2932" s="22"/>
      <c r="AX2932" s="22"/>
      <c r="AY2932" s="22"/>
      <c r="BA2932" s="22"/>
      <c r="BB2932" s="22"/>
      <c r="BP2932" s="49"/>
      <c r="BX2932" s="49"/>
    </row>
    <row r="2933" spans="22:76">
      <c r="V2933" s="22"/>
      <c r="W2933" s="22"/>
      <c r="AA2933" s="49"/>
      <c r="AB2933" s="49"/>
      <c r="AF2933" s="49"/>
      <c r="AS2933" s="22"/>
      <c r="AV2933" s="22"/>
      <c r="AX2933" s="22"/>
      <c r="AY2933" s="22"/>
      <c r="BA2933" s="22"/>
      <c r="BB2933" s="22"/>
      <c r="BP2933" s="49"/>
      <c r="BX2933" s="49"/>
    </row>
    <row r="2934" spans="22:76">
      <c r="V2934" s="22"/>
      <c r="W2934" s="22"/>
      <c r="AA2934" s="49"/>
      <c r="AB2934" s="49"/>
      <c r="AF2934" s="49"/>
      <c r="AS2934" s="22"/>
      <c r="AV2934" s="22"/>
      <c r="AX2934" s="22"/>
      <c r="AY2934" s="22"/>
      <c r="BA2934" s="22"/>
      <c r="BB2934" s="22"/>
      <c r="BP2934" s="49"/>
      <c r="BX2934" s="49"/>
    </row>
    <row r="2935" spans="22:76">
      <c r="V2935" s="22"/>
      <c r="W2935" s="22"/>
      <c r="AA2935" s="49"/>
      <c r="AB2935" s="49"/>
      <c r="AF2935" s="49"/>
      <c r="AS2935" s="22"/>
      <c r="AV2935" s="22"/>
      <c r="AX2935" s="22"/>
      <c r="AY2935" s="22"/>
      <c r="BA2935" s="22"/>
      <c r="BB2935" s="22"/>
      <c r="BP2935" s="49"/>
      <c r="BX2935" s="49"/>
    </row>
    <row r="2936" spans="22:76">
      <c r="V2936" s="22"/>
      <c r="W2936" s="22"/>
      <c r="AA2936" s="49"/>
      <c r="AB2936" s="49"/>
      <c r="AF2936" s="49"/>
      <c r="AS2936" s="22"/>
      <c r="AV2936" s="22"/>
      <c r="AX2936" s="22"/>
      <c r="AY2936" s="22"/>
      <c r="BA2936" s="22"/>
      <c r="BB2936" s="22"/>
      <c r="BP2936" s="49"/>
      <c r="BX2936" s="49"/>
    </row>
    <row r="2937" spans="22:76">
      <c r="V2937" s="22"/>
      <c r="W2937" s="22"/>
      <c r="AA2937" s="49"/>
      <c r="AB2937" s="49"/>
      <c r="AF2937" s="49"/>
      <c r="AS2937" s="22"/>
      <c r="AV2937" s="22"/>
      <c r="AX2937" s="22"/>
      <c r="AY2937" s="22"/>
      <c r="BA2937" s="22"/>
      <c r="BB2937" s="22"/>
      <c r="BP2937" s="49"/>
      <c r="BX2937" s="49"/>
    </row>
    <row r="2938" spans="22:76">
      <c r="V2938" s="22"/>
      <c r="W2938" s="22"/>
      <c r="AA2938" s="49"/>
      <c r="AB2938" s="49"/>
      <c r="AF2938" s="49"/>
      <c r="AS2938" s="22"/>
      <c r="AV2938" s="22"/>
      <c r="AX2938" s="22"/>
      <c r="AY2938" s="22"/>
      <c r="BA2938" s="22"/>
      <c r="BB2938" s="22"/>
      <c r="BP2938" s="49"/>
      <c r="BX2938" s="49"/>
    </row>
    <row r="2939" spans="22:76">
      <c r="V2939" s="22"/>
      <c r="W2939" s="22"/>
      <c r="AA2939" s="49"/>
      <c r="AB2939" s="49"/>
      <c r="AF2939" s="49"/>
      <c r="AS2939" s="22"/>
      <c r="AV2939" s="22"/>
      <c r="AX2939" s="22"/>
      <c r="AY2939" s="22"/>
      <c r="BA2939" s="22"/>
      <c r="BB2939" s="22"/>
      <c r="BP2939" s="49"/>
      <c r="BX2939" s="49"/>
    </row>
    <row r="2940" spans="22:76">
      <c r="V2940" s="22"/>
      <c r="W2940" s="22"/>
      <c r="AA2940" s="49"/>
      <c r="AB2940" s="49"/>
      <c r="AF2940" s="49"/>
      <c r="AS2940" s="22"/>
      <c r="AV2940" s="22"/>
      <c r="AX2940" s="22"/>
      <c r="AY2940" s="22"/>
      <c r="BA2940" s="22"/>
      <c r="BB2940" s="22"/>
      <c r="BP2940" s="49"/>
      <c r="BX2940" s="49"/>
    </row>
    <row r="2941" spans="22:76">
      <c r="V2941" s="22"/>
      <c r="W2941" s="22"/>
      <c r="AA2941" s="49"/>
      <c r="AB2941" s="49"/>
      <c r="AF2941" s="49"/>
      <c r="AS2941" s="22"/>
      <c r="AV2941" s="22"/>
      <c r="AX2941" s="22"/>
      <c r="AY2941" s="22"/>
      <c r="BA2941" s="22"/>
      <c r="BB2941" s="22"/>
      <c r="BP2941" s="49"/>
      <c r="BX2941" s="49"/>
    </row>
    <row r="2942" spans="22:76">
      <c r="V2942" s="22"/>
      <c r="W2942" s="22"/>
      <c r="AA2942" s="49"/>
      <c r="AB2942" s="49"/>
      <c r="AF2942" s="49"/>
      <c r="AS2942" s="22"/>
      <c r="AV2942" s="22"/>
      <c r="AX2942" s="22"/>
      <c r="AY2942" s="22"/>
      <c r="BA2942" s="22"/>
      <c r="BB2942" s="22"/>
      <c r="BP2942" s="49"/>
      <c r="BX2942" s="49"/>
    </row>
    <row r="2943" spans="22:76">
      <c r="V2943" s="22"/>
      <c r="W2943" s="22"/>
      <c r="AA2943" s="49"/>
      <c r="AB2943" s="49"/>
      <c r="AF2943" s="49"/>
      <c r="AS2943" s="22"/>
      <c r="AV2943" s="22"/>
      <c r="AX2943" s="22"/>
      <c r="AY2943" s="22"/>
      <c r="BA2943" s="22"/>
      <c r="BB2943" s="22"/>
      <c r="BP2943" s="49"/>
      <c r="BX2943" s="49"/>
    </row>
    <row r="2944" spans="22:76">
      <c r="V2944" s="22"/>
      <c r="W2944" s="22"/>
      <c r="AA2944" s="49"/>
      <c r="AB2944" s="49"/>
      <c r="AF2944" s="49"/>
      <c r="AS2944" s="22"/>
      <c r="AV2944" s="22"/>
      <c r="AX2944" s="22"/>
      <c r="AY2944" s="22"/>
      <c r="BA2944" s="22"/>
      <c r="BB2944" s="22"/>
      <c r="BP2944" s="49"/>
      <c r="BX2944" s="49"/>
    </row>
    <row r="2945" spans="22:76">
      <c r="V2945" s="22"/>
      <c r="W2945" s="22"/>
      <c r="AA2945" s="49"/>
      <c r="AB2945" s="49"/>
      <c r="AF2945" s="49"/>
      <c r="AS2945" s="22"/>
      <c r="AV2945" s="22"/>
      <c r="AX2945" s="22"/>
      <c r="AY2945" s="22"/>
      <c r="BA2945" s="22"/>
      <c r="BB2945" s="22"/>
      <c r="BP2945" s="49"/>
      <c r="BX2945" s="49"/>
    </row>
    <row r="2946" spans="22:76">
      <c r="V2946" s="22"/>
      <c r="W2946" s="22"/>
      <c r="AA2946" s="49"/>
      <c r="AB2946" s="49"/>
      <c r="AF2946" s="49"/>
      <c r="AS2946" s="22"/>
      <c r="AV2946" s="22"/>
      <c r="AX2946" s="22"/>
      <c r="AY2946" s="22"/>
      <c r="BA2946" s="22"/>
      <c r="BB2946" s="22"/>
      <c r="BP2946" s="49"/>
      <c r="BX2946" s="49"/>
    </row>
    <row r="2947" spans="22:76">
      <c r="V2947" s="22"/>
      <c r="W2947" s="22"/>
      <c r="AA2947" s="49"/>
      <c r="AB2947" s="49"/>
      <c r="AF2947" s="49"/>
      <c r="AS2947" s="22"/>
      <c r="AV2947" s="22"/>
      <c r="AX2947" s="22"/>
      <c r="AY2947" s="22"/>
      <c r="BA2947" s="22"/>
      <c r="BB2947" s="22"/>
      <c r="BP2947" s="49"/>
      <c r="BX2947" s="49"/>
    </row>
    <row r="2948" spans="22:76">
      <c r="V2948" s="22"/>
      <c r="W2948" s="22"/>
      <c r="AA2948" s="49"/>
      <c r="AB2948" s="49"/>
      <c r="AF2948" s="49"/>
      <c r="AS2948" s="22"/>
      <c r="AV2948" s="22"/>
      <c r="AX2948" s="22"/>
      <c r="AY2948" s="22"/>
      <c r="BA2948" s="22"/>
      <c r="BB2948" s="22"/>
      <c r="BP2948" s="49"/>
      <c r="BX2948" s="49"/>
    </row>
    <row r="2949" spans="22:76">
      <c r="V2949" s="22"/>
      <c r="W2949" s="22"/>
      <c r="AA2949" s="49"/>
      <c r="AB2949" s="49"/>
      <c r="AF2949" s="49"/>
      <c r="AS2949" s="22"/>
      <c r="AV2949" s="22"/>
      <c r="AX2949" s="22"/>
      <c r="AY2949" s="22"/>
      <c r="BA2949" s="22"/>
      <c r="BB2949" s="22"/>
      <c r="BP2949" s="49"/>
      <c r="BX2949" s="49"/>
    </row>
    <row r="2950" spans="22:76">
      <c r="V2950" s="22"/>
      <c r="W2950" s="22"/>
      <c r="AA2950" s="49"/>
      <c r="AB2950" s="49"/>
      <c r="AF2950" s="49"/>
      <c r="AS2950" s="22"/>
      <c r="AV2950" s="22"/>
      <c r="AX2950" s="22"/>
      <c r="AY2950" s="22"/>
      <c r="BA2950" s="22"/>
      <c r="BB2950" s="22"/>
      <c r="BP2950" s="49"/>
      <c r="BX2950" s="49"/>
    </row>
    <row r="2951" spans="22:76">
      <c r="V2951" s="22"/>
      <c r="W2951" s="22"/>
      <c r="AA2951" s="49"/>
      <c r="AB2951" s="49"/>
      <c r="AF2951" s="49"/>
      <c r="AS2951" s="22"/>
      <c r="AV2951" s="22"/>
      <c r="AX2951" s="22"/>
      <c r="AY2951" s="22"/>
      <c r="BA2951" s="22"/>
      <c r="BB2951" s="22"/>
      <c r="BP2951" s="49"/>
      <c r="BX2951" s="49"/>
    </row>
    <row r="2952" spans="22:76">
      <c r="V2952" s="22"/>
      <c r="W2952" s="22"/>
      <c r="AA2952" s="49"/>
      <c r="AB2952" s="49"/>
      <c r="AF2952" s="49"/>
      <c r="AS2952" s="22"/>
      <c r="AV2952" s="22"/>
      <c r="AX2952" s="22"/>
      <c r="AY2952" s="22"/>
      <c r="BA2952" s="22"/>
      <c r="BB2952" s="22"/>
      <c r="BP2952" s="49"/>
      <c r="BX2952" s="49"/>
    </row>
    <row r="2953" spans="22:76">
      <c r="V2953" s="22"/>
      <c r="W2953" s="22"/>
      <c r="AA2953" s="49"/>
      <c r="AB2953" s="49"/>
      <c r="AF2953" s="49"/>
      <c r="AS2953" s="22"/>
      <c r="AV2953" s="22"/>
      <c r="AX2953" s="22"/>
      <c r="AY2953" s="22"/>
      <c r="BA2953" s="22"/>
      <c r="BB2953" s="22"/>
      <c r="BP2953" s="49"/>
      <c r="BX2953" s="49"/>
    </row>
    <row r="2954" spans="22:76">
      <c r="V2954" s="22"/>
      <c r="W2954" s="22"/>
      <c r="AA2954" s="49"/>
      <c r="AB2954" s="49"/>
      <c r="AF2954" s="49"/>
      <c r="AS2954" s="22"/>
      <c r="AV2954" s="22"/>
      <c r="AX2954" s="22"/>
      <c r="AY2954" s="22"/>
      <c r="BA2954" s="22"/>
      <c r="BB2954" s="22"/>
      <c r="BP2954" s="49"/>
      <c r="BX2954" s="49"/>
    </row>
    <row r="2955" spans="22:76">
      <c r="V2955" s="22"/>
      <c r="W2955" s="22"/>
      <c r="AA2955" s="49"/>
      <c r="AB2955" s="49"/>
      <c r="AF2955" s="49"/>
      <c r="AS2955" s="22"/>
      <c r="AV2955" s="22"/>
      <c r="AX2955" s="22"/>
      <c r="AY2955" s="22"/>
      <c r="BA2955" s="22"/>
      <c r="BB2955" s="22"/>
      <c r="BP2955" s="49"/>
      <c r="BX2955" s="49"/>
    </row>
    <row r="2956" spans="22:76">
      <c r="V2956" s="22"/>
      <c r="W2956" s="22"/>
      <c r="AA2956" s="49"/>
      <c r="AB2956" s="49"/>
      <c r="AF2956" s="49"/>
      <c r="AS2956" s="22"/>
      <c r="AV2956" s="22"/>
      <c r="AX2956" s="22"/>
      <c r="AY2956" s="22"/>
      <c r="BA2956" s="22"/>
      <c r="BB2956" s="22"/>
      <c r="BP2956" s="49"/>
      <c r="BX2956" s="49"/>
    </row>
    <row r="2957" spans="22:76">
      <c r="V2957" s="22"/>
      <c r="W2957" s="22"/>
      <c r="AA2957" s="49"/>
      <c r="AB2957" s="49"/>
      <c r="AF2957" s="49"/>
      <c r="AS2957" s="22"/>
      <c r="AV2957" s="22"/>
      <c r="AX2957" s="22"/>
      <c r="AY2957" s="22"/>
      <c r="BA2957" s="22"/>
      <c r="BB2957" s="22"/>
      <c r="BP2957" s="49"/>
      <c r="BX2957" s="49"/>
    </row>
    <row r="2958" spans="22:76">
      <c r="V2958" s="22"/>
      <c r="W2958" s="22"/>
      <c r="AA2958" s="49"/>
      <c r="AB2958" s="49"/>
      <c r="AF2958" s="49"/>
      <c r="AS2958" s="22"/>
      <c r="AV2958" s="22"/>
      <c r="AX2958" s="22"/>
      <c r="AY2958" s="22"/>
      <c r="BA2958" s="22"/>
      <c r="BB2958" s="22"/>
      <c r="BP2958" s="49"/>
      <c r="BX2958" s="49"/>
    </row>
    <row r="2959" spans="22:76">
      <c r="V2959" s="22"/>
      <c r="W2959" s="22"/>
      <c r="AA2959" s="49"/>
      <c r="AB2959" s="49"/>
      <c r="AF2959" s="49"/>
      <c r="AS2959" s="22"/>
      <c r="AV2959" s="22"/>
      <c r="AX2959" s="22"/>
      <c r="AY2959" s="22"/>
      <c r="BA2959" s="22"/>
      <c r="BB2959" s="22"/>
      <c r="BP2959" s="49"/>
      <c r="BX2959" s="49"/>
    </row>
    <row r="2960" spans="22:76">
      <c r="V2960" s="22"/>
      <c r="W2960" s="22"/>
      <c r="AA2960" s="49"/>
      <c r="AB2960" s="49"/>
      <c r="AF2960" s="49"/>
      <c r="AS2960" s="22"/>
      <c r="AV2960" s="22"/>
      <c r="AX2960" s="22"/>
      <c r="AY2960" s="22"/>
      <c r="BA2960" s="22"/>
      <c r="BB2960" s="22"/>
      <c r="BP2960" s="49"/>
      <c r="BX2960" s="49"/>
    </row>
    <row r="2961" spans="22:76">
      <c r="V2961" s="22"/>
      <c r="W2961" s="22"/>
      <c r="AA2961" s="49"/>
      <c r="AB2961" s="49"/>
      <c r="AF2961" s="49"/>
      <c r="AS2961" s="22"/>
      <c r="AV2961" s="22"/>
      <c r="AX2961" s="22"/>
      <c r="AY2961" s="22"/>
      <c r="BA2961" s="22"/>
      <c r="BB2961" s="22"/>
      <c r="BP2961" s="49"/>
      <c r="BX2961" s="49"/>
    </row>
    <row r="2962" spans="22:76">
      <c r="V2962" s="22"/>
      <c r="W2962" s="22"/>
      <c r="AA2962" s="49"/>
      <c r="AB2962" s="49"/>
      <c r="AF2962" s="49"/>
      <c r="AS2962" s="22"/>
      <c r="AV2962" s="22"/>
      <c r="AX2962" s="22"/>
      <c r="AY2962" s="22"/>
      <c r="BA2962" s="22"/>
      <c r="BB2962" s="22"/>
      <c r="BP2962" s="49"/>
      <c r="BX2962" s="49"/>
    </row>
    <row r="2963" spans="22:76">
      <c r="V2963" s="22"/>
      <c r="W2963" s="22"/>
      <c r="AA2963" s="49"/>
      <c r="AB2963" s="49"/>
      <c r="AF2963" s="49"/>
      <c r="AS2963" s="22"/>
      <c r="AV2963" s="22"/>
      <c r="AX2963" s="22"/>
      <c r="AY2963" s="22"/>
      <c r="BA2963" s="22"/>
      <c r="BB2963" s="22"/>
      <c r="BP2963" s="49"/>
      <c r="BX2963" s="49"/>
    </row>
    <row r="2964" spans="22:76">
      <c r="V2964" s="22"/>
      <c r="W2964" s="22"/>
      <c r="AA2964" s="49"/>
      <c r="AB2964" s="49"/>
      <c r="AF2964" s="49"/>
      <c r="AS2964" s="22"/>
      <c r="AV2964" s="22"/>
      <c r="AX2964" s="22"/>
      <c r="AY2964" s="22"/>
      <c r="BA2964" s="22"/>
      <c r="BB2964" s="22"/>
      <c r="BP2964" s="49"/>
      <c r="BX2964" s="49"/>
    </row>
    <row r="2965" spans="22:76">
      <c r="V2965" s="22"/>
      <c r="W2965" s="22"/>
      <c r="AA2965" s="49"/>
      <c r="AB2965" s="49"/>
      <c r="AF2965" s="49"/>
      <c r="AS2965" s="22"/>
      <c r="AV2965" s="22"/>
      <c r="AX2965" s="22"/>
      <c r="AY2965" s="22"/>
      <c r="BA2965" s="22"/>
      <c r="BB2965" s="22"/>
      <c r="BP2965" s="49"/>
      <c r="BX2965" s="49"/>
    </row>
    <row r="2966" spans="22:76">
      <c r="V2966" s="22"/>
      <c r="W2966" s="22"/>
      <c r="AA2966" s="49"/>
      <c r="AB2966" s="49"/>
      <c r="AF2966" s="49"/>
      <c r="AS2966" s="22"/>
      <c r="AV2966" s="22"/>
      <c r="AX2966" s="22"/>
      <c r="AY2966" s="22"/>
      <c r="BA2966" s="22"/>
      <c r="BB2966" s="22"/>
      <c r="BP2966" s="49"/>
      <c r="BX2966" s="49"/>
    </row>
    <row r="2967" spans="22:76">
      <c r="V2967" s="22"/>
      <c r="W2967" s="22"/>
      <c r="AA2967" s="49"/>
      <c r="AB2967" s="49"/>
      <c r="AF2967" s="49"/>
      <c r="AS2967" s="22"/>
      <c r="AV2967" s="22"/>
      <c r="AX2967" s="22"/>
      <c r="AY2967" s="22"/>
      <c r="BA2967" s="22"/>
      <c r="BB2967" s="22"/>
      <c r="BP2967" s="49"/>
      <c r="BX2967" s="49"/>
    </row>
    <row r="2968" spans="22:76">
      <c r="V2968" s="22"/>
      <c r="W2968" s="22"/>
      <c r="AA2968" s="49"/>
      <c r="AB2968" s="49"/>
      <c r="AF2968" s="49"/>
      <c r="AS2968" s="22"/>
      <c r="AV2968" s="22"/>
      <c r="AX2968" s="22"/>
      <c r="AY2968" s="22"/>
      <c r="BA2968" s="22"/>
      <c r="BB2968" s="22"/>
      <c r="BP2968" s="49"/>
      <c r="BX2968" s="49"/>
    </row>
    <row r="2969" spans="22:76">
      <c r="V2969" s="22"/>
      <c r="W2969" s="22"/>
      <c r="AA2969" s="49"/>
      <c r="AB2969" s="49"/>
      <c r="AF2969" s="49"/>
      <c r="AS2969" s="22"/>
      <c r="AV2969" s="22"/>
      <c r="AX2969" s="22"/>
      <c r="AY2969" s="22"/>
      <c r="BA2969" s="22"/>
      <c r="BB2969" s="22"/>
      <c r="BP2969" s="49"/>
      <c r="BX2969" s="49"/>
    </row>
    <row r="2970" spans="22:76">
      <c r="V2970" s="22"/>
      <c r="W2970" s="22"/>
      <c r="AA2970" s="49"/>
      <c r="AB2970" s="49"/>
      <c r="AF2970" s="49"/>
      <c r="AS2970" s="22"/>
      <c r="AV2970" s="22"/>
      <c r="AX2970" s="22"/>
      <c r="AY2970" s="22"/>
      <c r="BA2970" s="22"/>
      <c r="BB2970" s="22"/>
      <c r="BP2970" s="49"/>
      <c r="BX2970" s="49"/>
    </row>
    <row r="2971" spans="22:76">
      <c r="V2971" s="22"/>
      <c r="W2971" s="22"/>
      <c r="AA2971" s="49"/>
      <c r="AB2971" s="49"/>
      <c r="AF2971" s="49"/>
      <c r="AS2971" s="22"/>
      <c r="AV2971" s="22"/>
      <c r="AX2971" s="22"/>
      <c r="AY2971" s="22"/>
      <c r="BA2971" s="22"/>
      <c r="BB2971" s="22"/>
      <c r="BP2971" s="49"/>
      <c r="BX2971" s="49"/>
    </row>
    <row r="2972" spans="22:76">
      <c r="V2972" s="22"/>
      <c r="W2972" s="22"/>
      <c r="AA2972" s="49"/>
      <c r="AB2972" s="49"/>
      <c r="AF2972" s="49"/>
      <c r="AS2972" s="22"/>
      <c r="AV2972" s="22"/>
      <c r="AX2972" s="22"/>
      <c r="AY2972" s="22"/>
      <c r="BA2972" s="22"/>
      <c r="BB2972" s="22"/>
      <c r="BP2972" s="49"/>
      <c r="BX2972" s="49"/>
    </row>
    <row r="2973" spans="22:76">
      <c r="V2973" s="22"/>
      <c r="W2973" s="22"/>
      <c r="AA2973" s="49"/>
      <c r="AB2973" s="49"/>
      <c r="AF2973" s="49"/>
      <c r="AS2973" s="22"/>
      <c r="AV2973" s="22"/>
      <c r="AX2973" s="22"/>
      <c r="AY2973" s="22"/>
      <c r="BA2973" s="22"/>
      <c r="BB2973" s="22"/>
      <c r="BP2973" s="49"/>
      <c r="BX2973" s="49"/>
    </row>
    <row r="2974" spans="22:76">
      <c r="V2974" s="22"/>
      <c r="W2974" s="22"/>
      <c r="AA2974" s="49"/>
      <c r="AB2974" s="49"/>
      <c r="AF2974" s="49"/>
      <c r="AS2974" s="22"/>
      <c r="AV2974" s="22"/>
      <c r="AX2974" s="22"/>
      <c r="AY2974" s="22"/>
      <c r="BA2974" s="22"/>
      <c r="BB2974" s="22"/>
      <c r="BP2974" s="49"/>
      <c r="BX2974" s="49"/>
    </row>
    <row r="2975" spans="22:76">
      <c r="V2975" s="22"/>
      <c r="W2975" s="22"/>
      <c r="AA2975" s="49"/>
      <c r="AB2975" s="49"/>
      <c r="AF2975" s="49"/>
      <c r="AS2975" s="22"/>
      <c r="AV2975" s="22"/>
      <c r="AX2975" s="22"/>
      <c r="AY2975" s="22"/>
      <c r="BA2975" s="22"/>
      <c r="BB2975" s="22"/>
      <c r="BP2975" s="49"/>
      <c r="BX2975" s="49"/>
    </row>
    <row r="2976" spans="22:76">
      <c r="V2976" s="22"/>
      <c r="W2976" s="22"/>
      <c r="AA2976" s="49"/>
      <c r="AB2976" s="49"/>
      <c r="AF2976" s="49"/>
      <c r="AS2976" s="22"/>
      <c r="AV2976" s="22"/>
      <c r="AX2976" s="22"/>
      <c r="AY2976" s="22"/>
      <c r="BA2976" s="22"/>
      <c r="BB2976" s="22"/>
      <c r="BP2976" s="49"/>
      <c r="BX2976" s="49"/>
    </row>
    <row r="2977" spans="22:76">
      <c r="V2977" s="22"/>
      <c r="W2977" s="22"/>
      <c r="AA2977" s="49"/>
      <c r="AB2977" s="49"/>
      <c r="AF2977" s="49"/>
      <c r="AS2977" s="22"/>
      <c r="AV2977" s="22"/>
      <c r="AX2977" s="22"/>
      <c r="AY2977" s="22"/>
      <c r="BA2977" s="22"/>
      <c r="BB2977" s="22"/>
      <c r="BP2977" s="49"/>
      <c r="BX2977" s="49"/>
    </row>
    <row r="2978" spans="22:76">
      <c r="V2978" s="22"/>
      <c r="W2978" s="22"/>
      <c r="AA2978" s="49"/>
      <c r="AB2978" s="49"/>
      <c r="AF2978" s="49"/>
      <c r="AS2978" s="22"/>
      <c r="AV2978" s="22"/>
      <c r="AX2978" s="22"/>
      <c r="AY2978" s="22"/>
      <c r="BA2978" s="22"/>
      <c r="BB2978" s="22"/>
      <c r="BP2978" s="49"/>
      <c r="BX2978" s="49"/>
    </row>
    <row r="2979" spans="22:76">
      <c r="V2979" s="22"/>
      <c r="W2979" s="22"/>
      <c r="AA2979" s="49"/>
      <c r="AB2979" s="49"/>
      <c r="AF2979" s="49"/>
      <c r="AS2979" s="22"/>
      <c r="AV2979" s="22"/>
      <c r="AX2979" s="22"/>
      <c r="AY2979" s="22"/>
      <c r="BA2979" s="22"/>
      <c r="BB2979" s="22"/>
      <c r="BP2979" s="49"/>
      <c r="BX2979" s="49"/>
    </row>
    <row r="2980" spans="22:76">
      <c r="V2980" s="22"/>
      <c r="W2980" s="22"/>
      <c r="AA2980" s="49"/>
      <c r="AB2980" s="49"/>
      <c r="AF2980" s="49"/>
      <c r="AS2980" s="22"/>
      <c r="AV2980" s="22"/>
      <c r="AX2980" s="22"/>
      <c r="AY2980" s="22"/>
      <c r="BA2980" s="22"/>
      <c r="BB2980" s="22"/>
      <c r="BP2980" s="49"/>
      <c r="BX2980" s="49"/>
    </row>
    <row r="2981" spans="22:76">
      <c r="V2981" s="22"/>
      <c r="W2981" s="22"/>
      <c r="AA2981" s="49"/>
      <c r="AB2981" s="49"/>
      <c r="AF2981" s="49"/>
      <c r="AS2981" s="22"/>
      <c r="AV2981" s="22"/>
      <c r="AX2981" s="22"/>
      <c r="AY2981" s="22"/>
      <c r="BA2981" s="22"/>
      <c r="BB2981" s="22"/>
      <c r="BP2981" s="49"/>
      <c r="BX2981" s="49"/>
    </row>
    <row r="2982" spans="22:76">
      <c r="V2982" s="22"/>
      <c r="W2982" s="22"/>
      <c r="AA2982" s="49"/>
      <c r="AB2982" s="49"/>
      <c r="AF2982" s="49"/>
      <c r="AS2982" s="22"/>
      <c r="AV2982" s="22"/>
      <c r="AX2982" s="22"/>
      <c r="AY2982" s="22"/>
      <c r="BA2982" s="22"/>
      <c r="BB2982" s="22"/>
      <c r="BP2982" s="49"/>
      <c r="BX2982" s="49"/>
    </row>
    <row r="2983" spans="22:76">
      <c r="V2983" s="22"/>
      <c r="W2983" s="22"/>
      <c r="AA2983" s="49"/>
      <c r="AB2983" s="49"/>
      <c r="AF2983" s="49"/>
      <c r="AS2983" s="22"/>
      <c r="AV2983" s="22"/>
      <c r="AX2983" s="22"/>
      <c r="AY2983" s="22"/>
      <c r="BA2983" s="22"/>
      <c r="BB2983" s="22"/>
      <c r="BP2983" s="49"/>
      <c r="BX2983" s="49"/>
    </row>
    <row r="2984" spans="22:76">
      <c r="V2984" s="22"/>
      <c r="W2984" s="22"/>
      <c r="AA2984" s="49"/>
      <c r="AB2984" s="49"/>
      <c r="AF2984" s="49"/>
      <c r="AS2984" s="22"/>
      <c r="AV2984" s="22"/>
      <c r="AX2984" s="22"/>
      <c r="AY2984" s="22"/>
      <c r="BA2984" s="22"/>
      <c r="BB2984" s="22"/>
      <c r="BP2984" s="49"/>
      <c r="BX2984" s="49"/>
    </row>
    <row r="2985" spans="22:76">
      <c r="V2985" s="22"/>
      <c r="W2985" s="22"/>
      <c r="AA2985" s="49"/>
      <c r="AB2985" s="49"/>
      <c r="AF2985" s="49"/>
      <c r="AS2985" s="22"/>
      <c r="AV2985" s="22"/>
      <c r="AX2985" s="22"/>
      <c r="AY2985" s="22"/>
      <c r="BA2985" s="22"/>
      <c r="BB2985" s="22"/>
      <c r="BP2985" s="49"/>
      <c r="BX2985" s="49"/>
    </row>
    <row r="2986" spans="22:76">
      <c r="V2986" s="22"/>
      <c r="W2986" s="22"/>
      <c r="AA2986" s="49"/>
      <c r="AB2986" s="49"/>
      <c r="AF2986" s="49"/>
      <c r="AS2986" s="22"/>
      <c r="AV2986" s="22"/>
      <c r="AX2986" s="22"/>
      <c r="AY2986" s="22"/>
      <c r="BA2986" s="22"/>
      <c r="BB2986" s="22"/>
      <c r="BP2986" s="49"/>
      <c r="BX2986" s="49"/>
    </row>
    <row r="2987" spans="22:76">
      <c r="V2987" s="22"/>
      <c r="W2987" s="22"/>
      <c r="AA2987" s="49"/>
      <c r="AB2987" s="49"/>
      <c r="AF2987" s="49"/>
      <c r="AS2987" s="22"/>
      <c r="AV2987" s="22"/>
      <c r="AX2987" s="22"/>
      <c r="AY2987" s="22"/>
      <c r="BA2987" s="22"/>
      <c r="BB2987" s="22"/>
      <c r="BP2987" s="49"/>
      <c r="BX2987" s="49"/>
    </row>
    <row r="2988" spans="22:76">
      <c r="V2988" s="22"/>
      <c r="W2988" s="22"/>
      <c r="AA2988" s="49"/>
      <c r="AB2988" s="49"/>
      <c r="AF2988" s="49"/>
      <c r="AS2988" s="22"/>
      <c r="AV2988" s="22"/>
      <c r="AX2988" s="22"/>
      <c r="AY2988" s="22"/>
      <c r="BA2988" s="22"/>
      <c r="BB2988" s="22"/>
      <c r="BP2988" s="49"/>
      <c r="BX2988" s="49"/>
    </row>
    <row r="2989" spans="22:76">
      <c r="V2989" s="22"/>
      <c r="W2989" s="22"/>
      <c r="AA2989" s="49"/>
      <c r="AB2989" s="49"/>
      <c r="AF2989" s="49"/>
      <c r="AS2989" s="22"/>
      <c r="AV2989" s="22"/>
      <c r="AX2989" s="22"/>
      <c r="AY2989" s="22"/>
      <c r="BA2989" s="22"/>
      <c r="BB2989" s="22"/>
      <c r="BP2989" s="49"/>
      <c r="BX2989" s="49"/>
    </row>
    <row r="2990" spans="22:76">
      <c r="V2990" s="22"/>
      <c r="W2990" s="22"/>
      <c r="AA2990" s="49"/>
      <c r="AB2990" s="49"/>
      <c r="AF2990" s="49"/>
      <c r="AS2990" s="22"/>
      <c r="AV2990" s="22"/>
      <c r="AX2990" s="22"/>
      <c r="AY2990" s="22"/>
      <c r="BA2990" s="22"/>
      <c r="BB2990" s="22"/>
      <c r="BP2990" s="49"/>
      <c r="BX2990" s="49"/>
    </row>
    <row r="2991" spans="22:76">
      <c r="V2991" s="22"/>
      <c r="W2991" s="22"/>
      <c r="AA2991" s="49"/>
      <c r="AB2991" s="49"/>
      <c r="AF2991" s="49"/>
      <c r="AS2991" s="22"/>
      <c r="AV2991" s="22"/>
      <c r="AX2991" s="22"/>
      <c r="AY2991" s="22"/>
      <c r="BA2991" s="22"/>
      <c r="BB2991" s="22"/>
      <c r="BP2991" s="49"/>
      <c r="BX2991" s="49"/>
    </row>
    <row r="2992" spans="22:76">
      <c r="V2992" s="22"/>
      <c r="W2992" s="22"/>
      <c r="AA2992" s="49"/>
      <c r="AB2992" s="49"/>
      <c r="AF2992" s="49"/>
      <c r="AS2992" s="22"/>
      <c r="AV2992" s="22"/>
      <c r="AX2992" s="22"/>
      <c r="AY2992" s="22"/>
      <c r="BA2992" s="22"/>
      <c r="BB2992" s="22"/>
      <c r="BP2992" s="49"/>
      <c r="BX2992" s="49"/>
    </row>
    <row r="2993" spans="22:76">
      <c r="V2993" s="22"/>
      <c r="W2993" s="22"/>
      <c r="AA2993" s="49"/>
      <c r="AB2993" s="49"/>
      <c r="AF2993" s="49"/>
      <c r="AS2993" s="22"/>
      <c r="AV2993" s="22"/>
      <c r="AX2993" s="22"/>
      <c r="AY2993" s="22"/>
      <c r="BA2993" s="22"/>
      <c r="BB2993" s="22"/>
      <c r="BP2993" s="49"/>
      <c r="BX2993" s="49"/>
    </row>
    <row r="2994" spans="22:76">
      <c r="V2994" s="22"/>
      <c r="W2994" s="22"/>
      <c r="AA2994" s="49"/>
      <c r="AB2994" s="49"/>
      <c r="AF2994" s="49"/>
      <c r="AS2994" s="22"/>
      <c r="AV2994" s="22"/>
      <c r="AX2994" s="22"/>
      <c r="AY2994" s="22"/>
      <c r="BA2994" s="22"/>
      <c r="BB2994" s="22"/>
      <c r="BP2994" s="49"/>
      <c r="BX2994" s="49"/>
    </row>
    <row r="2995" spans="22:76">
      <c r="V2995" s="22"/>
      <c r="W2995" s="22"/>
      <c r="AA2995" s="49"/>
      <c r="AB2995" s="49"/>
      <c r="AF2995" s="49"/>
      <c r="AS2995" s="22"/>
      <c r="AV2995" s="22"/>
      <c r="AX2995" s="22"/>
      <c r="AY2995" s="22"/>
      <c r="BA2995" s="22"/>
      <c r="BB2995" s="22"/>
      <c r="BP2995" s="49"/>
      <c r="BX2995" s="49"/>
    </row>
    <row r="2996" spans="22:76">
      <c r="V2996" s="22"/>
      <c r="W2996" s="22"/>
      <c r="AA2996" s="49"/>
      <c r="AB2996" s="49"/>
      <c r="AF2996" s="49"/>
      <c r="AS2996" s="22"/>
      <c r="AV2996" s="22"/>
      <c r="AX2996" s="22"/>
      <c r="AY2996" s="22"/>
      <c r="BA2996" s="22"/>
      <c r="BB2996" s="22"/>
      <c r="BP2996" s="49"/>
      <c r="BX2996" s="49"/>
    </row>
    <row r="2997" spans="22:76">
      <c r="V2997" s="22"/>
      <c r="W2997" s="22"/>
      <c r="AA2997" s="49"/>
      <c r="AB2997" s="49"/>
      <c r="AF2997" s="49"/>
      <c r="AS2997" s="22"/>
      <c r="AV2997" s="22"/>
      <c r="AX2997" s="22"/>
      <c r="AY2997" s="22"/>
      <c r="BA2997" s="22"/>
      <c r="BB2997" s="22"/>
      <c r="BP2997" s="49"/>
      <c r="BX2997" s="49"/>
    </row>
    <row r="2998" spans="22:76">
      <c r="V2998" s="22"/>
      <c r="W2998" s="22"/>
      <c r="AA2998" s="49"/>
      <c r="AB2998" s="49"/>
      <c r="AF2998" s="49"/>
      <c r="AS2998" s="22"/>
      <c r="AV2998" s="22"/>
      <c r="AX2998" s="22"/>
      <c r="AY2998" s="22"/>
      <c r="BA2998" s="22"/>
      <c r="BB2998" s="22"/>
      <c r="BP2998" s="49"/>
      <c r="BX2998" s="49"/>
    </row>
    <row r="2999" spans="22:76">
      <c r="V2999" s="22"/>
      <c r="W2999" s="22"/>
      <c r="AA2999" s="49"/>
      <c r="AB2999" s="49"/>
      <c r="AF2999" s="49"/>
      <c r="AS2999" s="22"/>
      <c r="AV2999" s="22"/>
      <c r="AX2999" s="22"/>
      <c r="AY2999" s="22"/>
      <c r="BA2999" s="22"/>
      <c r="BB2999" s="22"/>
      <c r="BP2999" s="49"/>
      <c r="BX2999" s="49"/>
    </row>
    <row r="3000" spans="22:76">
      <c r="V3000" s="22"/>
      <c r="W3000" s="22"/>
      <c r="AA3000" s="49"/>
      <c r="AB3000" s="49"/>
      <c r="AF3000" s="49"/>
      <c r="AS3000" s="22"/>
      <c r="AV3000" s="22"/>
      <c r="AX3000" s="22"/>
      <c r="AY3000" s="22"/>
      <c r="BA3000" s="22"/>
      <c r="BB3000" s="22"/>
      <c r="BP3000" s="49"/>
      <c r="BX3000" s="49"/>
    </row>
    <row r="3001" spans="22:76">
      <c r="V3001" s="22"/>
      <c r="W3001" s="22"/>
      <c r="AA3001" s="49"/>
      <c r="AB3001" s="49"/>
      <c r="AF3001" s="49"/>
      <c r="AS3001" s="22"/>
      <c r="AV3001" s="22"/>
      <c r="AX3001" s="22"/>
      <c r="AY3001" s="22"/>
      <c r="BA3001" s="22"/>
      <c r="BB3001" s="22"/>
      <c r="BP3001" s="49"/>
      <c r="BX3001" s="49"/>
    </row>
    <row r="3002" spans="22:76">
      <c r="V3002" s="22"/>
      <c r="W3002" s="22"/>
      <c r="AA3002" s="49"/>
      <c r="AB3002" s="49"/>
      <c r="AF3002" s="49"/>
      <c r="AS3002" s="22"/>
      <c r="AV3002" s="22"/>
      <c r="AX3002" s="22"/>
      <c r="AY3002" s="22"/>
      <c r="BA3002" s="22"/>
      <c r="BB3002" s="22"/>
      <c r="BP3002" s="49"/>
      <c r="BX3002" s="49"/>
    </row>
    <row r="3003" spans="22:76">
      <c r="V3003" s="22"/>
      <c r="W3003" s="22"/>
      <c r="AA3003" s="49"/>
      <c r="AB3003" s="49"/>
      <c r="AF3003" s="49"/>
      <c r="AS3003" s="22"/>
      <c r="AV3003" s="22"/>
      <c r="AX3003" s="22"/>
      <c r="AY3003" s="22"/>
      <c r="BA3003" s="22"/>
      <c r="BB3003" s="22"/>
      <c r="BP3003" s="49"/>
      <c r="BX3003" s="49"/>
    </row>
    <row r="3004" spans="22:76">
      <c r="V3004" s="22"/>
      <c r="W3004" s="22"/>
      <c r="AA3004" s="49"/>
      <c r="AB3004" s="49"/>
      <c r="AF3004" s="49"/>
      <c r="AS3004" s="22"/>
      <c r="AV3004" s="22"/>
      <c r="AX3004" s="22"/>
      <c r="AY3004" s="22"/>
      <c r="BA3004" s="22"/>
      <c r="BB3004" s="22"/>
      <c r="BP3004" s="49"/>
      <c r="BX3004" s="49"/>
    </row>
    <row r="3005" spans="22:76">
      <c r="V3005" s="22"/>
      <c r="W3005" s="22"/>
      <c r="AA3005" s="49"/>
      <c r="AB3005" s="49"/>
      <c r="AF3005" s="49"/>
      <c r="AS3005" s="22"/>
      <c r="AV3005" s="22"/>
      <c r="AX3005" s="22"/>
      <c r="AY3005" s="22"/>
      <c r="BA3005" s="22"/>
      <c r="BB3005" s="22"/>
      <c r="BP3005" s="49"/>
      <c r="BX3005" s="49"/>
    </row>
    <row r="3006" spans="22:76">
      <c r="V3006" s="22"/>
      <c r="W3006" s="22"/>
      <c r="AA3006" s="49"/>
      <c r="AB3006" s="49"/>
      <c r="AF3006" s="49"/>
      <c r="AS3006" s="22"/>
      <c r="AV3006" s="22"/>
      <c r="AX3006" s="22"/>
      <c r="AY3006" s="22"/>
      <c r="BA3006" s="22"/>
      <c r="BB3006" s="22"/>
      <c r="BP3006" s="49"/>
      <c r="BX3006" s="49"/>
    </row>
    <row r="3007" spans="22:76">
      <c r="V3007" s="22"/>
      <c r="W3007" s="22"/>
      <c r="AA3007" s="49"/>
      <c r="AB3007" s="49"/>
      <c r="AF3007" s="49"/>
      <c r="AS3007" s="22"/>
      <c r="AV3007" s="22"/>
      <c r="AX3007" s="22"/>
      <c r="AY3007" s="22"/>
      <c r="BA3007" s="22"/>
      <c r="BB3007" s="22"/>
      <c r="BP3007" s="49"/>
      <c r="BX3007" s="49"/>
    </row>
    <row r="3008" spans="22:76">
      <c r="V3008" s="22"/>
      <c r="W3008" s="22"/>
      <c r="AA3008" s="49"/>
      <c r="AB3008" s="49"/>
      <c r="AF3008" s="49"/>
      <c r="AS3008" s="22"/>
      <c r="AV3008" s="22"/>
      <c r="AX3008" s="22"/>
      <c r="AY3008" s="22"/>
      <c r="BA3008" s="22"/>
      <c r="BB3008" s="22"/>
      <c r="BP3008" s="49"/>
      <c r="BX3008" s="49"/>
    </row>
    <row r="3009" spans="22:76">
      <c r="V3009" s="22"/>
      <c r="W3009" s="22"/>
      <c r="AA3009" s="49"/>
      <c r="AB3009" s="49"/>
      <c r="AF3009" s="49"/>
      <c r="AS3009" s="22"/>
      <c r="AV3009" s="22"/>
      <c r="AX3009" s="22"/>
      <c r="AY3009" s="22"/>
      <c r="BA3009" s="22"/>
      <c r="BB3009" s="22"/>
      <c r="BP3009" s="49"/>
      <c r="BX3009" s="49"/>
    </row>
    <row r="3010" spans="22:76">
      <c r="V3010" s="22"/>
      <c r="W3010" s="22"/>
      <c r="AA3010" s="49"/>
      <c r="AB3010" s="49"/>
      <c r="AF3010" s="49"/>
      <c r="AS3010" s="22"/>
      <c r="AV3010" s="22"/>
      <c r="AX3010" s="22"/>
      <c r="AY3010" s="22"/>
      <c r="BA3010" s="22"/>
      <c r="BB3010" s="22"/>
      <c r="BP3010" s="49"/>
      <c r="BX3010" s="49"/>
    </row>
    <row r="3011" spans="22:76">
      <c r="V3011" s="22"/>
      <c r="W3011" s="22"/>
      <c r="AA3011" s="49"/>
      <c r="AB3011" s="49"/>
      <c r="AF3011" s="49"/>
      <c r="AS3011" s="22"/>
      <c r="AV3011" s="22"/>
      <c r="AX3011" s="22"/>
      <c r="AY3011" s="22"/>
      <c r="BA3011" s="22"/>
      <c r="BB3011" s="22"/>
      <c r="BP3011" s="49"/>
      <c r="BX3011" s="49"/>
    </row>
    <row r="3012" spans="22:76">
      <c r="V3012" s="22"/>
      <c r="W3012" s="22"/>
      <c r="AA3012" s="49"/>
      <c r="AB3012" s="49"/>
      <c r="AF3012" s="49"/>
      <c r="AS3012" s="22"/>
      <c r="AV3012" s="22"/>
      <c r="AX3012" s="22"/>
      <c r="AY3012" s="22"/>
      <c r="BA3012" s="22"/>
      <c r="BB3012" s="22"/>
      <c r="BP3012" s="49"/>
      <c r="BX3012" s="49"/>
    </row>
    <row r="3013" spans="22:76">
      <c r="V3013" s="22"/>
      <c r="W3013" s="22"/>
      <c r="AA3013" s="49"/>
      <c r="AB3013" s="49"/>
      <c r="AF3013" s="49"/>
      <c r="AS3013" s="22"/>
      <c r="AV3013" s="22"/>
      <c r="AX3013" s="22"/>
      <c r="AY3013" s="22"/>
      <c r="BA3013" s="22"/>
      <c r="BB3013" s="22"/>
      <c r="BP3013" s="49"/>
      <c r="BX3013" s="49"/>
    </row>
    <row r="3014" spans="22:76">
      <c r="V3014" s="22"/>
      <c r="W3014" s="22"/>
      <c r="AA3014" s="49"/>
      <c r="AB3014" s="49"/>
      <c r="AF3014" s="49"/>
      <c r="AS3014" s="22"/>
      <c r="AV3014" s="22"/>
      <c r="AX3014" s="22"/>
      <c r="AY3014" s="22"/>
      <c r="BA3014" s="22"/>
      <c r="BB3014" s="22"/>
      <c r="BP3014" s="49"/>
      <c r="BX3014" s="49"/>
    </row>
    <row r="3015" spans="22:76">
      <c r="V3015" s="22"/>
      <c r="W3015" s="22"/>
      <c r="AA3015" s="49"/>
      <c r="AB3015" s="49"/>
      <c r="AF3015" s="49"/>
      <c r="AS3015" s="22"/>
      <c r="AV3015" s="22"/>
      <c r="AX3015" s="22"/>
      <c r="AY3015" s="22"/>
      <c r="BA3015" s="22"/>
      <c r="BB3015" s="22"/>
      <c r="BP3015" s="49"/>
      <c r="BX3015" s="49"/>
    </row>
    <row r="3016" spans="22:76">
      <c r="V3016" s="22"/>
      <c r="W3016" s="22"/>
      <c r="AA3016" s="49"/>
      <c r="AB3016" s="49"/>
      <c r="AF3016" s="49"/>
      <c r="AS3016" s="22"/>
      <c r="AV3016" s="22"/>
      <c r="AX3016" s="22"/>
      <c r="AY3016" s="22"/>
      <c r="BA3016" s="22"/>
      <c r="BB3016" s="22"/>
      <c r="BP3016" s="49"/>
      <c r="BX3016" s="49"/>
    </row>
    <row r="3017" spans="22:76">
      <c r="V3017" s="22"/>
      <c r="W3017" s="22"/>
      <c r="AA3017" s="49"/>
      <c r="AB3017" s="49"/>
      <c r="AF3017" s="49"/>
      <c r="AS3017" s="22"/>
      <c r="AV3017" s="22"/>
      <c r="AX3017" s="22"/>
      <c r="AY3017" s="22"/>
      <c r="BA3017" s="22"/>
      <c r="BB3017" s="22"/>
      <c r="BP3017" s="49"/>
      <c r="BX3017" s="49"/>
    </row>
    <row r="3018" spans="22:76">
      <c r="V3018" s="22"/>
      <c r="W3018" s="22"/>
      <c r="AA3018" s="49"/>
      <c r="AB3018" s="49"/>
      <c r="AF3018" s="49"/>
      <c r="AS3018" s="22"/>
      <c r="AV3018" s="22"/>
      <c r="AX3018" s="22"/>
      <c r="AY3018" s="22"/>
      <c r="BA3018" s="22"/>
      <c r="BB3018" s="22"/>
      <c r="BP3018" s="49"/>
      <c r="BX3018" s="49"/>
    </row>
    <row r="3019" spans="22:76">
      <c r="V3019" s="22"/>
      <c r="W3019" s="22"/>
      <c r="AA3019" s="49"/>
      <c r="AB3019" s="49"/>
      <c r="AF3019" s="49"/>
      <c r="AS3019" s="22"/>
      <c r="AV3019" s="22"/>
      <c r="AX3019" s="22"/>
      <c r="AY3019" s="22"/>
      <c r="BA3019" s="22"/>
      <c r="BB3019" s="22"/>
      <c r="BP3019" s="49"/>
      <c r="BX3019" s="49"/>
    </row>
    <row r="3020" spans="22:76">
      <c r="V3020" s="22"/>
      <c r="W3020" s="22"/>
      <c r="AA3020" s="49"/>
      <c r="AB3020" s="49"/>
      <c r="AF3020" s="49"/>
      <c r="AS3020" s="22"/>
      <c r="AV3020" s="22"/>
      <c r="AX3020" s="22"/>
      <c r="AY3020" s="22"/>
      <c r="BA3020" s="22"/>
      <c r="BB3020" s="22"/>
      <c r="BP3020" s="49"/>
      <c r="BX3020" s="49"/>
    </row>
    <row r="3021" spans="22:76">
      <c r="V3021" s="22"/>
      <c r="W3021" s="22"/>
      <c r="AA3021" s="49"/>
      <c r="AB3021" s="49"/>
      <c r="AF3021" s="49"/>
      <c r="AS3021" s="22"/>
      <c r="AV3021" s="22"/>
      <c r="AX3021" s="22"/>
      <c r="AY3021" s="22"/>
      <c r="BA3021" s="22"/>
      <c r="BB3021" s="22"/>
      <c r="BP3021" s="49"/>
      <c r="BX3021" s="49"/>
    </row>
    <row r="3022" spans="22:76">
      <c r="V3022" s="22"/>
      <c r="W3022" s="22"/>
      <c r="AA3022" s="49"/>
      <c r="AB3022" s="49"/>
      <c r="AF3022" s="49"/>
      <c r="AS3022" s="22"/>
      <c r="AV3022" s="22"/>
      <c r="AX3022" s="22"/>
      <c r="AY3022" s="22"/>
      <c r="BA3022" s="22"/>
      <c r="BB3022" s="22"/>
      <c r="BP3022" s="49"/>
      <c r="BX3022" s="49"/>
    </row>
    <row r="3023" spans="22:76">
      <c r="V3023" s="22"/>
      <c r="W3023" s="22"/>
      <c r="AA3023" s="49"/>
      <c r="AB3023" s="49"/>
      <c r="AF3023" s="49"/>
      <c r="AS3023" s="22"/>
      <c r="AV3023" s="22"/>
      <c r="AX3023" s="22"/>
      <c r="AY3023" s="22"/>
      <c r="BA3023" s="22"/>
      <c r="BB3023" s="22"/>
      <c r="BP3023" s="49"/>
      <c r="BX3023" s="49"/>
    </row>
    <row r="3024" spans="22:76">
      <c r="V3024" s="22"/>
      <c r="W3024" s="22"/>
      <c r="AA3024" s="49"/>
      <c r="AB3024" s="49"/>
      <c r="AF3024" s="49"/>
      <c r="AS3024" s="22"/>
      <c r="AV3024" s="22"/>
      <c r="AX3024" s="22"/>
      <c r="AY3024" s="22"/>
      <c r="BA3024" s="22"/>
      <c r="BB3024" s="22"/>
      <c r="BP3024" s="49"/>
      <c r="BX3024" s="49"/>
    </row>
    <row r="3025" spans="22:76">
      <c r="V3025" s="22"/>
      <c r="W3025" s="22"/>
      <c r="AA3025" s="49"/>
      <c r="AB3025" s="49"/>
      <c r="AF3025" s="49"/>
      <c r="AS3025" s="22"/>
      <c r="AV3025" s="22"/>
      <c r="AX3025" s="22"/>
      <c r="AY3025" s="22"/>
      <c r="BA3025" s="22"/>
      <c r="BB3025" s="22"/>
      <c r="BP3025" s="49"/>
      <c r="BX3025" s="49"/>
    </row>
    <row r="3026" spans="22:76">
      <c r="V3026" s="22"/>
      <c r="W3026" s="22"/>
      <c r="AA3026" s="49"/>
      <c r="AB3026" s="49"/>
      <c r="AF3026" s="49"/>
      <c r="AS3026" s="22"/>
      <c r="AV3026" s="22"/>
      <c r="AX3026" s="22"/>
      <c r="AY3026" s="22"/>
      <c r="BA3026" s="22"/>
      <c r="BB3026" s="22"/>
      <c r="BP3026" s="49"/>
      <c r="BX3026" s="49"/>
    </row>
    <row r="3027" spans="22:76">
      <c r="V3027" s="22"/>
      <c r="W3027" s="22"/>
      <c r="AA3027" s="49"/>
      <c r="AB3027" s="49"/>
      <c r="AF3027" s="49"/>
      <c r="AS3027" s="22"/>
      <c r="AV3027" s="22"/>
      <c r="AX3027" s="22"/>
      <c r="AY3027" s="22"/>
      <c r="BA3027" s="22"/>
      <c r="BB3027" s="22"/>
      <c r="BP3027" s="49"/>
      <c r="BX3027" s="49"/>
    </row>
    <row r="3028" spans="22:76">
      <c r="V3028" s="22"/>
      <c r="W3028" s="22"/>
      <c r="AA3028" s="49"/>
      <c r="AB3028" s="49"/>
      <c r="AF3028" s="49"/>
      <c r="AS3028" s="22"/>
      <c r="AV3028" s="22"/>
      <c r="AX3028" s="22"/>
      <c r="AY3028" s="22"/>
      <c r="BA3028" s="22"/>
      <c r="BB3028" s="22"/>
      <c r="BP3028" s="49"/>
      <c r="BX3028" s="49"/>
    </row>
    <row r="3029" spans="22:76">
      <c r="V3029" s="22"/>
      <c r="W3029" s="22"/>
      <c r="AA3029" s="49"/>
      <c r="AB3029" s="49"/>
      <c r="AF3029" s="49"/>
      <c r="AS3029" s="22"/>
      <c r="AV3029" s="22"/>
      <c r="AX3029" s="22"/>
      <c r="AY3029" s="22"/>
      <c r="BA3029" s="22"/>
      <c r="BB3029" s="22"/>
      <c r="BP3029" s="49"/>
      <c r="BX3029" s="49"/>
    </row>
    <row r="3030" spans="22:76">
      <c r="V3030" s="22"/>
      <c r="W3030" s="22"/>
      <c r="AA3030" s="49"/>
      <c r="AB3030" s="49"/>
      <c r="AF3030" s="49"/>
      <c r="AS3030" s="22"/>
      <c r="AV3030" s="22"/>
      <c r="AX3030" s="22"/>
      <c r="AY3030" s="22"/>
      <c r="BA3030" s="22"/>
      <c r="BB3030" s="22"/>
      <c r="BP3030" s="49"/>
      <c r="BX3030" s="49"/>
    </row>
    <row r="3031" spans="22:76">
      <c r="V3031" s="22"/>
      <c r="W3031" s="22"/>
      <c r="AA3031" s="49"/>
      <c r="AB3031" s="49"/>
      <c r="AF3031" s="49"/>
      <c r="AS3031" s="22"/>
      <c r="AV3031" s="22"/>
      <c r="AX3031" s="22"/>
      <c r="AY3031" s="22"/>
      <c r="BA3031" s="22"/>
      <c r="BB3031" s="22"/>
      <c r="BP3031" s="49"/>
      <c r="BX3031" s="49"/>
    </row>
    <row r="3032" spans="22:76">
      <c r="V3032" s="22"/>
      <c r="W3032" s="22"/>
      <c r="AA3032" s="49"/>
      <c r="AB3032" s="49"/>
      <c r="AF3032" s="49"/>
      <c r="AS3032" s="22"/>
      <c r="AV3032" s="22"/>
      <c r="AX3032" s="22"/>
      <c r="AY3032" s="22"/>
      <c r="BA3032" s="22"/>
      <c r="BB3032" s="22"/>
      <c r="BP3032" s="49"/>
      <c r="BX3032" s="49"/>
    </row>
    <row r="3033" spans="22:76">
      <c r="V3033" s="22"/>
      <c r="W3033" s="22"/>
      <c r="AA3033" s="49"/>
      <c r="AB3033" s="49"/>
      <c r="AF3033" s="49"/>
      <c r="AS3033" s="22"/>
      <c r="AV3033" s="22"/>
      <c r="AX3033" s="22"/>
      <c r="AY3033" s="22"/>
      <c r="BA3033" s="22"/>
      <c r="BB3033" s="22"/>
      <c r="BP3033" s="49"/>
      <c r="BX3033" s="49"/>
    </row>
    <row r="3034" spans="22:76">
      <c r="V3034" s="22"/>
      <c r="W3034" s="22"/>
      <c r="AA3034" s="49"/>
      <c r="AB3034" s="49"/>
      <c r="AF3034" s="49"/>
      <c r="AS3034" s="22"/>
      <c r="AV3034" s="22"/>
      <c r="AX3034" s="22"/>
      <c r="AY3034" s="22"/>
      <c r="BA3034" s="22"/>
      <c r="BB3034" s="22"/>
      <c r="BP3034" s="49"/>
      <c r="BX3034" s="49"/>
    </row>
    <row r="3035" spans="22:76">
      <c r="V3035" s="22"/>
      <c r="W3035" s="22"/>
      <c r="AA3035" s="49"/>
      <c r="AB3035" s="49"/>
      <c r="AF3035" s="49"/>
      <c r="AS3035" s="22"/>
      <c r="AV3035" s="22"/>
      <c r="AX3035" s="22"/>
      <c r="AY3035" s="22"/>
      <c r="BA3035" s="22"/>
      <c r="BB3035" s="22"/>
      <c r="BP3035" s="49"/>
      <c r="BX3035" s="49"/>
    </row>
    <row r="3036" spans="22:76">
      <c r="V3036" s="22"/>
      <c r="W3036" s="22"/>
      <c r="AA3036" s="49"/>
      <c r="AB3036" s="49"/>
      <c r="AF3036" s="49"/>
      <c r="AS3036" s="22"/>
      <c r="AV3036" s="22"/>
      <c r="AX3036" s="22"/>
      <c r="AY3036" s="22"/>
      <c r="BA3036" s="22"/>
      <c r="BB3036" s="22"/>
      <c r="BP3036" s="49"/>
      <c r="BX3036" s="49"/>
    </row>
    <row r="3037" spans="22:76">
      <c r="V3037" s="22"/>
      <c r="W3037" s="22"/>
      <c r="AA3037" s="49"/>
      <c r="AB3037" s="49"/>
      <c r="AF3037" s="49"/>
      <c r="AS3037" s="22"/>
      <c r="AV3037" s="22"/>
      <c r="AX3037" s="22"/>
      <c r="AY3037" s="22"/>
      <c r="BA3037" s="22"/>
      <c r="BB3037" s="22"/>
      <c r="BP3037" s="49"/>
      <c r="BX3037" s="49"/>
    </row>
    <row r="3038" spans="22:76">
      <c r="V3038" s="22"/>
      <c r="W3038" s="22"/>
      <c r="AA3038" s="49"/>
      <c r="AB3038" s="49"/>
      <c r="AF3038" s="49"/>
      <c r="AS3038" s="22"/>
      <c r="AV3038" s="22"/>
      <c r="AX3038" s="22"/>
      <c r="AY3038" s="22"/>
      <c r="BA3038" s="22"/>
      <c r="BB3038" s="22"/>
      <c r="BP3038" s="49"/>
      <c r="BX3038" s="49"/>
    </row>
    <row r="3039" spans="22:76">
      <c r="V3039" s="22"/>
      <c r="W3039" s="22"/>
      <c r="AA3039" s="49"/>
      <c r="AB3039" s="49"/>
      <c r="AF3039" s="49"/>
      <c r="AS3039" s="22"/>
      <c r="AV3039" s="22"/>
      <c r="AX3039" s="22"/>
      <c r="AY3039" s="22"/>
      <c r="BA3039" s="22"/>
      <c r="BB3039" s="22"/>
      <c r="BP3039" s="49"/>
      <c r="BX3039" s="49"/>
    </row>
    <row r="3040" spans="22:76">
      <c r="V3040" s="22"/>
      <c r="W3040" s="22"/>
      <c r="AA3040" s="49"/>
      <c r="AB3040" s="49"/>
      <c r="AF3040" s="49"/>
      <c r="AS3040" s="22"/>
      <c r="AV3040" s="22"/>
      <c r="AX3040" s="22"/>
      <c r="AY3040" s="22"/>
      <c r="BA3040" s="22"/>
      <c r="BB3040" s="22"/>
      <c r="BP3040" s="49"/>
      <c r="BX3040" s="49"/>
    </row>
    <row r="3041" spans="22:76">
      <c r="V3041" s="22"/>
      <c r="W3041" s="22"/>
      <c r="AA3041" s="49"/>
      <c r="AB3041" s="49"/>
      <c r="AF3041" s="49"/>
      <c r="AS3041" s="22"/>
      <c r="AV3041" s="22"/>
      <c r="AX3041" s="22"/>
      <c r="AY3041" s="22"/>
      <c r="BA3041" s="22"/>
      <c r="BB3041" s="22"/>
      <c r="BP3041" s="49"/>
      <c r="BX3041" s="49"/>
    </row>
    <row r="3042" spans="22:76">
      <c r="V3042" s="22"/>
      <c r="W3042" s="22"/>
      <c r="AA3042" s="49"/>
      <c r="AB3042" s="49"/>
      <c r="AF3042" s="49"/>
      <c r="AS3042" s="22"/>
      <c r="AV3042" s="22"/>
      <c r="AX3042" s="22"/>
      <c r="AY3042" s="22"/>
      <c r="BA3042" s="22"/>
      <c r="BB3042" s="22"/>
      <c r="BP3042" s="49"/>
      <c r="BX3042" s="49"/>
    </row>
    <row r="3043" spans="22:76">
      <c r="V3043" s="22"/>
      <c r="W3043" s="22"/>
      <c r="AA3043" s="49"/>
      <c r="AB3043" s="49"/>
      <c r="AF3043" s="49"/>
      <c r="AS3043" s="22"/>
      <c r="AV3043" s="22"/>
      <c r="AX3043" s="22"/>
      <c r="AY3043" s="22"/>
      <c r="BA3043" s="22"/>
      <c r="BB3043" s="22"/>
      <c r="BP3043" s="49"/>
      <c r="BX3043" s="49"/>
    </row>
    <row r="3044" spans="22:76">
      <c r="V3044" s="22"/>
      <c r="W3044" s="22"/>
      <c r="AA3044" s="49"/>
      <c r="AB3044" s="49"/>
      <c r="AF3044" s="49"/>
      <c r="AS3044" s="22"/>
      <c r="AV3044" s="22"/>
      <c r="AX3044" s="22"/>
      <c r="AY3044" s="22"/>
      <c r="BA3044" s="22"/>
      <c r="BB3044" s="22"/>
      <c r="BP3044" s="49"/>
      <c r="BX3044" s="49"/>
    </row>
    <row r="3045" spans="22:76">
      <c r="V3045" s="22"/>
      <c r="W3045" s="22"/>
      <c r="AA3045" s="49"/>
      <c r="AB3045" s="49"/>
      <c r="AF3045" s="49"/>
      <c r="AS3045" s="22"/>
      <c r="AV3045" s="22"/>
      <c r="AX3045" s="22"/>
      <c r="AY3045" s="22"/>
      <c r="BA3045" s="22"/>
      <c r="BB3045" s="22"/>
      <c r="BP3045" s="49"/>
      <c r="BX3045" s="49"/>
    </row>
    <row r="3046" spans="22:76">
      <c r="V3046" s="22"/>
      <c r="W3046" s="22"/>
      <c r="AA3046" s="49"/>
      <c r="AB3046" s="49"/>
      <c r="AF3046" s="49"/>
      <c r="AS3046" s="22"/>
      <c r="AV3046" s="22"/>
      <c r="AX3046" s="22"/>
      <c r="AY3046" s="22"/>
      <c r="BA3046" s="22"/>
      <c r="BB3046" s="22"/>
      <c r="BP3046" s="49"/>
      <c r="BX3046" s="49"/>
    </row>
    <row r="3047" spans="22:76">
      <c r="V3047" s="22"/>
      <c r="W3047" s="22"/>
      <c r="AA3047" s="49"/>
      <c r="AB3047" s="49"/>
      <c r="AF3047" s="49"/>
      <c r="AS3047" s="22"/>
      <c r="AV3047" s="22"/>
      <c r="AX3047" s="22"/>
      <c r="AY3047" s="22"/>
      <c r="BA3047" s="22"/>
      <c r="BB3047" s="22"/>
      <c r="BP3047" s="49"/>
      <c r="BX3047" s="49"/>
    </row>
    <row r="3048" spans="22:76">
      <c r="V3048" s="22"/>
      <c r="W3048" s="22"/>
      <c r="AA3048" s="49"/>
      <c r="AB3048" s="49"/>
      <c r="AF3048" s="49"/>
      <c r="AS3048" s="22"/>
      <c r="AV3048" s="22"/>
      <c r="AX3048" s="22"/>
      <c r="AY3048" s="22"/>
      <c r="BA3048" s="22"/>
      <c r="BB3048" s="22"/>
      <c r="BP3048" s="49"/>
      <c r="BX3048" s="49"/>
    </row>
    <row r="3049" spans="22:76">
      <c r="V3049" s="22"/>
      <c r="W3049" s="22"/>
      <c r="AA3049" s="49"/>
      <c r="AB3049" s="49"/>
      <c r="AF3049" s="49"/>
      <c r="AS3049" s="22"/>
      <c r="AV3049" s="22"/>
      <c r="AX3049" s="22"/>
      <c r="AY3049" s="22"/>
      <c r="BA3049" s="22"/>
      <c r="BB3049" s="22"/>
      <c r="BP3049" s="49"/>
      <c r="BX3049" s="49"/>
    </row>
    <row r="3050" spans="22:76">
      <c r="V3050" s="22"/>
      <c r="W3050" s="22"/>
      <c r="AA3050" s="49"/>
      <c r="AB3050" s="49"/>
      <c r="AF3050" s="49"/>
      <c r="AS3050" s="22"/>
      <c r="AV3050" s="22"/>
      <c r="AX3050" s="22"/>
      <c r="AY3050" s="22"/>
      <c r="BA3050" s="22"/>
      <c r="BB3050" s="22"/>
      <c r="BP3050" s="49"/>
      <c r="BX3050" s="49"/>
    </row>
    <row r="3051" spans="22:76">
      <c r="V3051" s="22"/>
      <c r="W3051" s="22"/>
      <c r="AA3051" s="49"/>
      <c r="AB3051" s="49"/>
      <c r="AF3051" s="49"/>
      <c r="AS3051" s="22"/>
      <c r="AV3051" s="22"/>
      <c r="AX3051" s="22"/>
      <c r="AY3051" s="22"/>
      <c r="BA3051" s="22"/>
      <c r="BB3051" s="22"/>
      <c r="BP3051" s="49"/>
      <c r="BX3051" s="49"/>
    </row>
    <row r="3052" spans="22:76">
      <c r="V3052" s="22"/>
      <c r="W3052" s="22"/>
      <c r="AA3052" s="49"/>
      <c r="AB3052" s="49"/>
      <c r="AF3052" s="49"/>
      <c r="AS3052" s="22"/>
      <c r="AV3052" s="22"/>
      <c r="AX3052" s="22"/>
      <c r="AY3052" s="22"/>
      <c r="BA3052" s="22"/>
      <c r="BB3052" s="22"/>
      <c r="BP3052" s="49"/>
      <c r="BX3052" s="49"/>
    </row>
    <row r="3053" spans="22:76">
      <c r="V3053" s="22"/>
      <c r="W3053" s="22"/>
      <c r="AA3053" s="49"/>
      <c r="AB3053" s="49"/>
      <c r="AF3053" s="49"/>
      <c r="AS3053" s="22"/>
      <c r="AV3053" s="22"/>
      <c r="AX3053" s="22"/>
      <c r="AY3053" s="22"/>
      <c r="BA3053" s="22"/>
      <c r="BB3053" s="22"/>
      <c r="BP3053" s="49"/>
      <c r="BX3053" s="49"/>
    </row>
    <row r="3054" spans="22:76">
      <c r="V3054" s="22"/>
      <c r="W3054" s="22"/>
      <c r="AA3054" s="49"/>
      <c r="AB3054" s="49"/>
      <c r="AF3054" s="49"/>
      <c r="AS3054" s="22"/>
      <c r="AV3054" s="22"/>
      <c r="AX3054" s="22"/>
      <c r="AY3054" s="22"/>
      <c r="BA3054" s="22"/>
      <c r="BB3054" s="22"/>
      <c r="BP3054" s="49"/>
      <c r="BX3054" s="49"/>
    </row>
    <row r="3055" spans="22:76">
      <c r="V3055" s="22"/>
      <c r="W3055" s="22"/>
      <c r="AA3055" s="49"/>
      <c r="AB3055" s="49"/>
      <c r="AF3055" s="49"/>
      <c r="AS3055" s="22"/>
      <c r="AV3055" s="22"/>
      <c r="AX3055" s="22"/>
      <c r="AY3055" s="22"/>
      <c r="BA3055" s="22"/>
      <c r="BB3055" s="22"/>
      <c r="BP3055" s="49"/>
      <c r="BX3055" s="49"/>
    </row>
    <row r="3056" spans="22:76">
      <c r="V3056" s="22"/>
      <c r="W3056" s="22"/>
      <c r="AA3056" s="49"/>
      <c r="AB3056" s="49"/>
      <c r="AF3056" s="49"/>
      <c r="AS3056" s="22"/>
      <c r="AV3056" s="22"/>
      <c r="AX3056" s="22"/>
      <c r="AY3056" s="22"/>
      <c r="BA3056" s="22"/>
      <c r="BB3056" s="22"/>
      <c r="BP3056" s="49"/>
      <c r="BX3056" s="49"/>
    </row>
    <row r="3057" spans="22:76">
      <c r="V3057" s="22"/>
      <c r="W3057" s="22"/>
      <c r="AA3057" s="49"/>
      <c r="AB3057" s="49"/>
      <c r="AF3057" s="49"/>
      <c r="AS3057" s="22"/>
      <c r="AV3057" s="22"/>
      <c r="AX3057" s="22"/>
      <c r="AY3057" s="22"/>
      <c r="BA3057" s="22"/>
      <c r="BB3057" s="22"/>
      <c r="BP3057" s="49"/>
      <c r="BX3057" s="49"/>
    </row>
    <row r="3058" spans="22:76">
      <c r="V3058" s="22"/>
      <c r="W3058" s="22"/>
      <c r="AA3058" s="49"/>
      <c r="AB3058" s="49"/>
      <c r="AF3058" s="49"/>
      <c r="AS3058" s="22"/>
      <c r="AV3058" s="22"/>
      <c r="AX3058" s="22"/>
      <c r="AY3058" s="22"/>
      <c r="BA3058" s="22"/>
      <c r="BB3058" s="22"/>
      <c r="BP3058" s="49"/>
      <c r="BX3058" s="49"/>
    </row>
    <row r="3059" spans="22:76">
      <c r="V3059" s="22"/>
      <c r="W3059" s="22"/>
      <c r="AA3059" s="49"/>
      <c r="AB3059" s="49"/>
      <c r="AF3059" s="49"/>
      <c r="AS3059" s="22"/>
      <c r="AV3059" s="22"/>
      <c r="AX3059" s="22"/>
      <c r="AY3059" s="22"/>
      <c r="BA3059" s="22"/>
      <c r="BB3059" s="22"/>
      <c r="BP3059" s="49"/>
      <c r="BX3059" s="49"/>
    </row>
    <row r="3060" spans="22:76">
      <c r="V3060" s="22"/>
      <c r="W3060" s="22"/>
      <c r="AA3060" s="49"/>
      <c r="AB3060" s="49"/>
      <c r="AF3060" s="49"/>
      <c r="AS3060" s="22"/>
      <c r="AV3060" s="22"/>
      <c r="AX3060" s="22"/>
      <c r="AY3060" s="22"/>
      <c r="BA3060" s="22"/>
      <c r="BB3060" s="22"/>
      <c r="BP3060" s="49"/>
      <c r="BX3060" s="49"/>
    </row>
    <row r="3061" spans="22:76">
      <c r="V3061" s="22"/>
      <c r="W3061" s="22"/>
      <c r="AA3061" s="49"/>
      <c r="AB3061" s="49"/>
      <c r="AF3061" s="49"/>
      <c r="AS3061" s="22"/>
      <c r="AV3061" s="22"/>
      <c r="AX3061" s="22"/>
      <c r="AY3061" s="22"/>
      <c r="BA3061" s="22"/>
      <c r="BB3061" s="22"/>
      <c r="BP3061" s="49"/>
      <c r="BX3061" s="49"/>
    </row>
    <row r="3062" spans="22:76">
      <c r="V3062" s="22"/>
      <c r="W3062" s="22"/>
      <c r="AA3062" s="49"/>
      <c r="AB3062" s="49"/>
      <c r="AF3062" s="49"/>
      <c r="AS3062" s="22"/>
      <c r="AV3062" s="22"/>
      <c r="AX3062" s="22"/>
      <c r="AY3062" s="22"/>
      <c r="BA3062" s="22"/>
      <c r="BB3062" s="22"/>
      <c r="BP3062" s="49"/>
      <c r="BX3062" s="49"/>
    </row>
    <row r="3063" spans="22:76">
      <c r="V3063" s="22"/>
      <c r="W3063" s="22"/>
      <c r="AA3063" s="49"/>
      <c r="AB3063" s="49"/>
      <c r="AF3063" s="49"/>
      <c r="AS3063" s="22"/>
      <c r="AV3063" s="22"/>
      <c r="AX3063" s="22"/>
      <c r="AY3063" s="22"/>
      <c r="BA3063" s="22"/>
      <c r="BB3063" s="22"/>
      <c r="BP3063" s="49"/>
      <c r="BX3063" s="49"/>
    </row>
    <row r="3064" spans="22:76">
      <c r="V3064" s="22"/>
      <c r="W3064" s="22"/>
      <c r="AA3064" s="49"/>
      <c r="AB3064" s="49"/>
      <c r="AF3064" s="49"/>
      <c r="AS3064" s="22"/>
      <c r="AV3064" s="22"/>
      <c r="AX3064" s="22"/>
      <c r="AY3064" s="22"/>
      <c r="BA3064" s="22"/>
      <c r="BB3064" s="22"/>
      <c r="BP3064" s="49"/>
      <c r="BX3064" s="49"/>
    </row>
    <row r="3065" spans="22:76">
      <c r="V3065" s="22"/>
      <c r="W3065" s="22"/>
      <c r="AA3065" s="49"/>
      <c r="AB3065" s="49"/>
      <c r="AF3065" s="49"/>
      <c r="AS3065" s="22"/>
      <c r="AV3065" s="22"/>
      <c r="AX3065" s="22"/>
      <c r="AY3065" s="22"/>
      <c r="BA3065" s="22"/>
      <c r="BB3065" s="22"/>
      <c r="BP3065" s="49"/>
      <c r="BX3065" s="49"/>
    </row>
    <row r="3066" spans="22:76">
      <c r="V3066" s="22"/>
      <c r="W3066" s="22"/>
      <c r="AA3066" s="49"/>
      <c r="AB3066" s="49"/>
      <c r="AF3066" s="49"/>
      <c r="AS3066" s="22"/>
      <c r="AV3066" s="22"/>
      <c r="AX3066" s="22"/>
      <c r="AY3066" s="22"/>
      <c r="BA3066" s="22"/>
      <c r="BB3066" s="22"/>
      <c r="BP3066" s="49"/>
      <c r="BX3066" s="49"/>
    </row>
    <row r="3067" spans="22:76">
      <c r="V3067" s="22"/>
      <c r="W3067" s="22"/>
      <c r="AA3067" s="49"/>
      <c r="AB3067" s="49"/>
      <c r="AF3067" s="49"/>
      <c r="AS3067" s="22"/>
      <c r="AV3067" s="22"/>
      <c r="AX3067" s="22"/>
      <c r="AY3067" s="22"/>
      <c r="BA3067" s="22"/>
      <c r="BB3067" s="22"/>
      <c r="BP3067" s="49"/>
      <c r="BX3067" s="49"/>
    </row>
    <row r="3068" spans="22:76">
      <c r="V3068" s="22"/>
      <c r="W3068" s="22"/>
      <c r="AA3068" s="49"/>
      <c r="AB3068" s="49"/>
      <c r="AF3068" s="49"/>
      <c r="AS3068" s="22"/>
      <c r="AV3068" s="22"/>
      <c r="AX3068" s="22"/>
      <c r="AY3068" s="22"/>
      <c r="BA3068" s="22"/>
      <c r="BB3068" s="22"/>
      <c r="BP3068" s="49"/>
      <c r="BX3068" s="49"/>
    </row>
    <row r="3069" spans="22:76">
      <c r="V3069" s="22"/>
      <c r="W3069" s="22"/>
      <c r="AA3069" s="49"/>
      <c r="AB3069" s="49"/>
      <c r="AF3069" s="49"/>
      <c r="AS3069" s="22"/>
      <c r="AV3069" s="22"/>
      <c r="AX3069" s="22"/>
      <c r="AY3069" s="22"/>
      <c r="BA3069" s="22"/>
      <c r="BB3069" s="22"/>
      <c r="BP3069" s="49"/>
      <c r="BX3069" s="49"/>
    </row>
    <row r="3070" spans="22:76">
      <c r="V3070" s="22"/>
      <c r="W3070" s="22"/>
      <c r="AA3070" s="49"/>
      <c r="AB3070" s="49"/>
      <c r="AF3070" s="49"/>
      <c r="AS3070" s="22"/>
      <c r="AV3070" s="22"/>
      <c r="AX3070" s="22"/>
      <c r="AY3070" s="22"/>
      <c r="BA3070" s="22"/>
      <c r="BB3070" s="22"/>
      <c r="BP3070" s="49"/>
      <c r="BX3070" s="49"/>
    </row>
    <row r="3071" spans="22:76">
      <c r="V3071" s="22"/>
      <c r="W3071" s="22"/>
      <c r="AA3071" s="49"/>
      <c r="AB3071" s="49"/>
      <c r="AF3071" s="49"/>
      <c r="AS3071" s="22"/>
      <c r="AV3071" s="22"/>
      <c r="AX3071" s="22"/>
      <c r="AY3071" s="22"/>
      <c r="BA3071" s="22"/>
      <c r="BB3071" s="22"/>
      <c r="BP3071" s="49"/>
      <c r="BX3071" s="49"/>
    </row>
    <row r="3072" spans="22:76">
      <c r="V3072" s="22"/>
      <c r="W3072" s="22"/>
      <c r="AA3072" s="49"/>
      <c r="AB3072" s="49"/>
      <c r="AF3072" s="49"/>
      <c r="AS3072" s="22"/>
      <c r="AV3072" s="22"/>
      <c r="AX3072" s="22"/>
      <c r="AY3072" s="22"/>
      <c r="BA3072" s="22"/>
      <c r="BB3072" s="22"/>
      <c r="BP3072" s="49"/>
      <c r="BX3072" s="49"/>
    </row>
    <row r="3073" spans="22:76">
      <c r="V3073" s="22"/>
      <c r="W3073" s="22"/>
      <c r="AA3073" s="49"/>
      <c r="AB3073" s="49"/>
      <c r="AF3073" s="49"/>
      <c r="AS3073" s="22"/>
      <c r="AV3073" s="22"/>
      <c r="AX3073" s="22"/>
      <c r="AY3073" s="22"/>
      <c r="BA3073" s="22"/>
      <c r="BB3073" s="22"/>
      <c r="BP3073" s="49"/>
      <c r="BX3073" s="49"/>
    </row>
    <row r="3074" spans="22:76">
      <c r="V3074" s="22"/>
      <c r="W3074" s="22"/>
      <c r="AA3074" s="49"/>
      <c r="AB3074" s="49"/>
      <c r="AF3074" s="49"/>
      <c r="AS3074" s="22"/>
      <c r="AV3074" s="22"/>
      <c r="AX3074" s="22"/>
      <c r="AY3074" s="22"/>
      <c r="BA3074" s="22"/>
      <c r="BB3074" s="22"/>
      <c r="BP3074" s="49"/>
      <c r="BX3074" s="49"/>
    </row>
    <row r="3075" spans="22:76">
      <c r="V3075" s="22"/>
      <c r="W3075" s="22"/>
      <c r="AA3075" s="49"/>
      <c r="AB3075" s="49"/>
      <c r="AF3075" s="49"/>
      <c r="AS3075" s="22"/>
      <c r="AV3075" s="22"/>
      <c r="AX3075" s="22"/>
      <c r="AY3075" s="22"/>
      <c r="BA3075" s="22"/>
      <c r="BB3075" s="22"/>
      <c r="BP3075" s="49"/>
      <c r="BX3075" s="49"/>
    </row>
    <row r="3076" spans="22:76">
      <c r="V3076" s="22"/>
      <c r="W3076" s="22"/>
      <c r="AA3076" s="49"/>
      <c r="AB3076" s="49"/>
      <c r="AF3076" s="49"/>
      <c r="AS3076" s="22"/>
      <c r="AV3076" s="22"/>
      <c r="AX3076" s="22"/>
      <c r="AY3076" s="22"/>
      <c r="BA3076" s="22"/>
      <c r="BB3076" s="22"/>
      <c r="BP3076" s="49"/>
      <c r="BX3076" s="49"/>
    </row>
    <row r="3077" spans="22:76">
      <c r="V3077" s="22"/>
      <c r="W3077" s="22"/>
      <c r="AA3077" s="49"/>
      <c r="AB3077" s="49"/>
      <c r="AF3077" s="49"/>
      <c r="AS3077" s="22"/>
      <c r="AV3077" s="22"/>
      <c r="AX3077" s="22"/>
      <c r="AY3077" s="22"/>
      <c r="BA3077" s="22"/>
      <c r="BB3077" s="22"/>
      <c r="BP3077" s="49"/>
      <c r="BX3077" s="49"/>
    </row>
    <row r="3078" spans="22:76">
      <c r="V3078" s="22"/>
      <c r="W3078" s="22"/>
      <c r="AA3078" s="49"/>
      <c r="AB3078" s="49"/>
      <c r="AF3078" s="49"/>
      <c r="AS3078" s="22"/>
      <c r="AV3078" s="22"/>
      <c r="AX3078" s="22"/>
      <c r="AY3078" s="22"/>
      <c r="BA3078" s="22"/>
      <c r="BB3078" s="22"/>
      <c r="BP3078" s="49"/>
      <c r="BX3078" s="49"/>
    </row>
    <row r="3079" spans="22:76">
      <c r="V3079" s="22"/>
      <c r="W3079" s="22"/>
      <c r="AA3079" s="49"/>
      <c r="AB3079" s="49"/>
      <c r="AF3079" s="49"/>
      <c r="AS3079" s="22"/>
      <c r="AV3079" s="22"/>
      <c r="AX3079" s="22"/>
      <c r="AY3079" s="22"/>
      <c r="BA3079" s="22"/>
      <c r="BB3079" s="22"/>
      <c r="BP3079" s="49"/>
      <c r="BX3079" s="49"/>
    </row>
    <row r="3080" spans="22:76">
      <c r="V3080" s="22"/>
      <c r="W3080" s="22"/>
      <c r="AA3080" s="49"/>
      <c r="AB3080" s="49"/>
      <c r="AF3080" s="49"/>
      <c r="AS3080" s="22"/>
      <c r="AV3080" s="22"/>
      <c r="AX3080" s="22"/>
      <c r="AY3080" s="22"/>
      <c r="BA3080" s="22"/>
      <c r="BB3080" s="22"/>
      <c r="BP3080" s="49"/>
      <c r="BX3080" s="49"/>
    </row>
    <row r="3081" spans="22:76">
      <c r="V3081" s="22"/>
      <c r="W3081" s="22"/>
      <c r="AA3081" s="49"/>
      <c r="AB3081" s="49"/>
      <c r="AF3081" s="49"/>
      <c r="AS3081" s="22"/>
      <c r="AV3081" s="22"/>
      <c r="AX3081" s="22"/>
      <c r="AY3081" s="22"/>
      <c r="BA3081" s="22"/>
      <c r="BB3081" s="22"/>
      <c r="BP3081" s="49"/>
      <c r="BX3081" s="49"/>
    </row>
    <row r="3082" spans="22:76">
      <c r="V3082" s="22"/>
      <c r="W3082" s="22"/>
      <c r="AA3082" s="49"/>
      <c r="AB3082" s="49"/>
      <c r="AF3082" s="49"/>
      <c r="AS3082" s="22"/>
      <c r="AV3082" s="22"/>
      <c r="AX3082" s="22"/>
      <c r="AY3082" s="22"/>
      <c r="BA3082" s="22"/>
      <c r="BB3082" s="22"/>
      <c r="BP3082" s="49"/>
      <c r="BX3082" s="49"/>
    </row>
    <row r="3083" spans="22:76">
      <c r="V3083" s="22"/>
      <c r="W3083" s="22"/>
      <c r="AA3083" s="49"/>
      <c r="AB3083" s="49"/>
      <c r="AF3083" s="49"/>
      <c r="AS3083" s="22"/>
      <c r="AV3083" s="22"/>
      <c r="AX3083" s="22"/>
      <c r="AY3083" s="22"/>
      <c r="BA3083" s="22"/>
      <c r="BB3083" s="22"/>
      <c r="BP3083" s="49"/>
      <c r="BX3083" s="49"/>
    </row>
    <row r="3084" spans="22:76">
      <c r="V3084" s="22"/>
      <c r="W3084" s="22"/>
      <c r="AA3084" s="49"/>
      <c r="AB3084" s="49"/>
      <c r="AF3084" s="49"/>
      <c r="AS3084" s="22"/>
      <c r="AV3084" s="22"/>
      <c r="AX3084" s="22"/>
      <c r="AY3084" s="22"/>
      <c r="BA3084" s="22"/>
      <c r="BB3084" s="22"/>
      <c r="BP3084" s="49"/>
      <c r="BX3084" s="49"/>
    </row>
    <row r="3085" spans="22:76">
      <c r="V3085" s="22"/>
      <c r="W3085" s="22"/>
      <c r="AA3085" s="49"/>
      <c r="AB3085" s="49"/>
      <c r="AF3085" s="49"/>
      <c r="AS3085" s="22"/>
      <c r="AV3085" s="22"/>
      <c r="AX3085" s="22"/>
      <c r="AY3085" s="22"/>
      <c r="BA3085" s="22"/>
      <c r="BB3085" s="22"/>
      <c r="BP3085" s="49"/>
      <c r="BX3085" s="49"/>
    </row>
    <row r="3086" spans="22:76">
      <c r="V3086" s="22"/>
      <c r="W3086" s="22"/>
      <c r="AA3086" s="49"/>
      <c r="AB3086" s="49"/>
      <c r="AF3086" s="49"/>
      <c r="AS3086" s="22"/>
      <c r="AV3086" s="22"/>
      <c r="AX3086" s="22"/>
      <c r="AY3086" s="22"/>
      <c r="BA3086" s="22"/>
      <c r="BB3086" s="22"/>
      <c r="BP3086" s="49"/>
      <c r="BX3086" s="49"/>
    </row>
    <row r="3087" spans="22:76">
      <c r="V3087" s="22"/>
      <c r="W3087" s="22"/>
      <c r="AA3087" s="49"/>
      <c r="AB3087" s="49"/>
      <c r="AF3087" s="49"/>
      <c r="AS3087" s="22"/>
      <c r="AV3087" s="22"/>
      <c r="AX3087" s="22"/>
      <c r="AY3087" s="22"/>
      <c r="BA3087" s="22"/>
      <c r="BB3087" s="22"/>
      <c r="BP3087" s="49"/>
      <c r="BX3087" s="49"/>
    </row>
    <row r="3088" spans="22:76">
      <c r="V3088" s="22"/>
      <c r="W3088" s="22"/>
      <c r="AA3088" s="49"/>
      <c r="AB3088" s="49"/>
      <c r="AF3088" s="49"/>
      <c r="AS3088" s="22"/>
      <c r="AV3088" s="22"/>
      <c r="AX3088" s="22"/>
      <c r="AY3088" s="22"/>
      <c r="BA3088" s="22"/>
      <c r="BB3088" s="22"/>
      <c r="BP3088" s="49"/>
      <c r="BX3088" s="49"/>
    </row>
    <row r="3089" spans="22:76">
      <c r="V3089" s="22"/>
      <c r="W3089" s="22"/>
      <c r="AA3089" s="49"/>
      <c r="AB3089" s="49"/>
      <c r="AF3089" s="49"/>
      <c r="AS3089" s="22"/>
      <c r="AV3089" s="22"/>
      <c r="AX3089" s="22"/>
      <c r="AY3089" s="22"/>
      <c r="BA3089" s="22"/>
      <c r="BB3089" s="22"/>
      <c r="BP3089" s="49"/>
      <c r="BX3089" s="49"/>
    </row>
    <row r="3090" spans="22:76">
      <c r="V3090" s="22"/>
      <c r="W3090" s="22"/>
      <c r="AA3090" s="49"/>
      <c r="AB3090" s="49"/>
      <c r="AF3090" s="49"/>
      <c r="AS3090" s="22"/>
      <c r="AV3090" s="22"/>
      <c r="AX3090" s="22"/>
      <c r="AY3090" s="22"/>
      <c r="BA3090" s="22"/>
      <c r="BB3090" s="22"/>
      <c r="BP3090" s="49"/>
      <c r="BX3090" s="49"/>
    </row>
    <row r="3091" spans="22:76">
      <c r="V3091" s="22"/>
      <c r="W3091" s="22"/>
      <c r="AA3091" s="49"/>
      <c r="AB3091" s="49"/>
      <c r="AF3091" s="49"/>
      <c r="AS3091" s="22"/>
      <c r="AV3091" s="22"/>
      <c r="AX3091" s="22"/>
      <c r="AY3091" s="22"/>
      <c r="BA3091" s="22"/>
      <c r="BB3091" s="22"/>
      <c r="BP3091" s="49"/>
      <c r="BX3091" s="49"/>
    </row>
    <row r="3092" spans="22:76">
      <c r="V3092" s="22"/>
      <c r="W3092" s="22"/>
      <c r="AA3092" s="49"/>
      <c r="AB3092" s="49"/>
      <c r="AF3092" s="49"/>
      <c r="AS3092" s="22"/>
      <c r="AV3092" s="22"/>
      <c r="AX3092" s="22"/>
      <c r="AY3092" s="22"/>
      <c r="BA3092" s="22"/>
      <c r="BB3092" s="22"/>
      <c r="BP3092" s="49"/>
      <c r="BX3092" s="49"/>
    </row>
    <row r="3093" spans="22:76">
      <c r="V3093" s="22"/>
      <c r="W3093" s="22"/>
      <c r="AA3093" s="49"/>
      <c r="AB3093" s="49"/>
      <c r="AF3093" s="49"/>
      <c r="AS3093" s="22"/>
      <c r="AV3093" s="22"/>
      <c r="AX3093" s="22"/>
      <c r="AY3093" s="22"/>
      <c r="BA3093" s="22"/>
      <c r="BB3093" s="22"/>
      <c r="BP3093" s="49"/>
      <c r="BX3093" s="49"/>
    </row>
    <row r="3094" spans="22:76">
      <c r="V3094" s="22"/>
      <c r="W3094" s="22"/>
      <c r="AA3094" s="49"/>
      <c r="AB3094" s="49"/>
      <c r="AF3094" s="49"/>
      <c r="AS3094" s="22"/>
      <c r="AV3094" s="22"/>
      <c r="AX3094" s="22"/>
      <c r="AY3094" s="22"/>
      <c r="BA3094" s="22"/>
      <c r="BB3094" s="22"/>
      <c r="BP3094" s="49"/>
      <c r="BX3094" s="49"/>
    </row>
    <row r="3095" spans="22:76">
      <c r="V3095" s="22"/>
      <c r="W3095" s="22"/>
      <c r="AA3095" s="49"/>
      <c r="AB3095" s="49"/>
      <c r="AF3095" s="49"/>
      <c r="AS3095" s="22"/>
      <c r="AV3095" s="22"/>
      <c r="AX3095" s="22"/>
      <c r="AY3095" s="22"/>
      <c r="BA3095" s="22"/>
      <c r="BB3095" s="22"/>
      <c r="BP3095" s="49"/>
      <c r="BX3095" s="49"/>
    </row>
    <row r="3096" spans="22:76">
      <c r="V3096" s="22"/>
      <c r="W3096" s="22"/>
      <c r="AA3096" s="49"/>
      <c r="AB3096" s="49"/>
      <c r="AF3096" s="49"/>
      <c r="AS3096" s="22"/>
      <c r="AV3096" s="22"/>
      <c r="AX3096" s="22"/>
      <c r="AY3096" s="22"/>
      <c r="BA3096" s="22"/>
      <c r="BB3096" s="22"/>
      <c r="BP3096" s="49"/>
      <c r="BX3096" s="49"/>
    </row>
    <row r="3097" spans="22:76">
      <c r="V3097" s="22"/>
      <c r="W3097" s="22"/>
      <c r="AA3097" s="49"/>
      <c r="AB3097" s="49"/>
      <c r="AF3097" s="49"/>
      <c r="AS3097" s="22"/>
      <c r="AV3097" s="22"/>
      <c r="AX3097" s="22"/>
      <c r="AY3097" s="22"/>
      <c r="BA3097" s="22"/>
      <c r="BB3097" s="22"/>
      <c r="BP3097" s="49"/>
      <c r="BX3097" s="49"/>
    </row>
    <row r="3098" spans="22:76">
      <c r="V3098" s="22"/>
      <c r="W3098" s="22"/>
      <c r="AA3098" s="49"/>
      <c r="AB3098" s="49"/>
      <c r="AF3098" s="49"/>
      <c r="AS3098" s="22"/>
      <c r="AV3098" s="22"/>
      <c r="AX3098" s="22"/>
      <c r="AY3098" s="22"/>
      <c r="BA3098" s="22"/>
      <c r="BB3098" s="22"/>
      <c r="BP3098" s="49"/>
      <c r="BX3098" s="49"/>
    </row>
    <row r="3099" spans="22:76">
      <c r="V3099" s="22"/>
      <c r="W3099" s="22"/>
      <c r="AA3099" s="49"/>
      <c r="AB3099" s="49"/>
      <c r="AF3099" s="49"/>
      <c r="AS3099" s="22"/>
      <c r="AV3099" s="22"/>
      <c r="AX3099" s="22"/>
      <c r="AY3099" s="22"/>
      <c r="BA3099" s="22"/>
      <c r="BB3099" s="22"/>
      <c r="BP3099" s="49"/>
      <c r="BX3099" s="49"/>
    </row>
    <row r="3100" spans="22:76">
      <c r="V3100" s="22"/>
      <c r="W3100" s="22"/>
      <c r="AA3100" s="49"/>
      <c r="AB3100" s="49"/>
      <c r="AF3100" s="49"/>
      <c r="AS3100" s="22"/>
      <c r="AV3100" s="22"/>
      <c r="AX3100" s="22"/>
      <c r="AY3100" s="22"/>
      <c r="BA3100" s="22"/>
      <c r="BB3100" s="22"/>
      <c r="BP3100" s="49"/>
      <c r="BX3100" s="49"/>
    </row>
    <row r="3101" spans="22:76">
      <c r="V3101" s="22"/>
      <c r="W3101" s="22"/>
      <c r="AA3101" s="49"/>
      <c r="AB3101" s="49"/>
      <c r="AF3101" s="49"/>
      <c r="AS3101" s="22"/>
      <c r="AV3101" s="22"/>
      <c r="AX3101" s="22"/>
      <c r="AY3101" s="22"/>
      <c r="BA3101" s="22"/>
      <c r="BB3101" s="22"/>
      <c r="BP3101" s="49"/>
      <c r="BX3101" s="49"/>
    </row>
    <row r="3102" spans="22:76">
      <c r="V3102" s="22"/>
      <c r="W3102" s="22"/>
      <c r="AA3102" s="49"/>
      <c r="AB3102" s="49"/>
      <c r="AF3102" s="49"/>
      <c r="AS3102" s="22"/>
      <c r="AV3102" s="22"/>
      <c r="AX3102" s="22"/>
      <c r="AY3102" s="22"/>
      <c r="BA3102" s="22"/>
      <c r="BB3102" s="22"/>
      <c r="BP3102" s="49"/>
      <c r="BX3102" s="49"/>
    </row>
    <row r="3103" spans="22:76">
      <c r="V3103" s="22"/>
      <c r="W3103" s="22"/>
      <c r="AA3103" s="49"/>
      <c r="AB3103" s="49"/>
      <c r="AF3103" s="49"/>
      <c r="AS3103" s="22"/>
      <c r="AV3103" s="22"/>
      <c r="AX3103" s="22"/>
      <c r="AY3103" s="22"/>
      <c r="BA3103" s="22"/>
      <c r="BB3103" s="22"/>
      <c r="BP3103" s="49"/>
      <c r="BX3103" s="49"/>
    </row>
    <row r="3104" spans="22:76">
      <c r="V3104" s="22"/>
      <c r="W3104" s="22"/>
      <c r="AA3104" s="49"/>
      <c r="AB3104" s="49"/>
      <c r="AF3104" s="49"/>
      <c r="AS3104" s="22"/>
      <c r="AV3104" s="22"/>
      <c r="AX3104" s="22"/>
      <c r="AY3104" s="22"/>
      <c r="BA3104" s="22"/>
      <c r="BB3104" s="22"/>
      <c r="BP3104" s="49"/>
      <c r="BX3104" s="49"/>
    </row>
    <row r="3105" spans="22:76">
      <c r="V3105" s="22"/>
      <c r="W3105" s="22"/>
      <c r="AA3105" s="49"/>
      <c r="AB3105" s="49"/>
      <c r="AF3105" s="49"/>
      <c r="AS3105" s="22"/>
      <c r="AV3105" s="22"/>
      <c r="AX3105" s="22"/>
      <c r="AY3105" s="22"/>
      <c r="BA3105" s="22"/>
      <c r="BB3105" s="22"/>
      <c r="BP3105" s="49"/>
      <c r="BX3105" s="49"/>
    </row>
    <row r="3106" spans="22:76">
      <c r="V3106" s="22"/>
      <c r="W3106" s="22"/>
      <c r="AA3106" s="49"/>
      <c r="AB3106" s="49"/>
      <c r="AF3106" s="49"/>
      <c r="AS3106" s="22"/>
      <c r="AV3106" s="22"/>
      <c r="AX3106" s="22"/>
      <c r="AY3106" s="22"/>
      <c r="BA3106" s="22"/>
      <c r="BB3106" s="22"/>
      <c r="BP3106" s="49"/>
      <c r="BX3106" s="49"/>
    </row>
    <row r="3107" spans="22:76">
      <c r="V3107" s="22"/>
      <c r="W3107" s="22"/>
      <c r="AA3107" s="49"/>
      <c r="AB3107" s="49"/>
      <c r="AF3107" s="49"/>
      <c r="AS3107" s="22"/>
      <c r="AV3107" s="22"/>
      <c r="AX3107" s="22"/>
      <c r="AY3107" s="22"/>
      <c r="BA3107" s="22"/>
      <c r="BB3107" s="22"/>
      <c r="BP3107" s="49"/>
      <c r="BX3107" s="49"/>
    </row>
    <row r="3108" spans="22:76">
      <c r="V3108" s="22"/>
      <c r="W3108" s="22"/>
      <c r="AA3108" s="49"/>
      <c r="AB3108" s="49"/>
      <c r="AF3108" s="49"/>
      <c r="AS3108" s="22"/>
      <c r="AV3108" s="22"/>
      <c r="AX3108" s="22"/>
      <c r="AY3108" s="22"/>
      <c r="BA3108" s="22"/>
      <c r="BB3108" s="22"/>
      <c r="BP3108" s="49"/>
      <c r="BX3108" s="49"/>
    </row>
    <row r="3109" spans="22:76">
      <c r="V3109" s="22"/>
      <c r="W3109" s="22"/>
      <c r="AA3109" s="49"/>
      <c r="AB3109" s="49"/>
      <c r="AF3109" s="49"/>
      <c r="AS3109" s="22"/>
      <c r="AV3109" s="22"/>
      <c r="AX3109" s="22"/>
      <c r="AY3109" s="22"/>
      <c r="BA3109" s="22"/>
      <c r="BB3109" s="22"/>
      <c r="BP3109" s="49"/>
      <c r="BX3109" s="49"/>
    </row>
    <row r="3110" spans="22:76">
      <c r="V3110" s="22"/>
      <c r="W3110" s="22"/>
      <c r="AA3110" s="49"/>
      <c r="AB3110" s="49"/>
      <c r="AF3110" s="49"/>
      <c r="AS3110" s="22"/>
      <c r="AV3110" s="22"/>
      <c r="AX3110" s="22"/>
      <c r="AY3110" s="22"/>
      <c r="BA3110" s="22"/>
      <c r="BB3110" s="22"/>
      <c r="BP3110" s="49"/>
      <c r="BX3110" s="49"/>
    </row>
    <row r="3111" spans="22:76">
      <c r="V3111" s="22"/>
      <c r="W3111" s="22"/>
      <c r="AA3111" s="49"/>
      <c r="AB3111" s="49"/>
      <c r="AF3111" s="49"/>
      <c r="AS3111" s="22"/>
      <c r="AV3111" s="22"/>
      <c r="AX3111" s="22"/>
      <c r="AY3111" s="22"/>
      <c r="BA3111" s="22"/>
      <c r="BB3111" s="22"/>
      <c r="BP3111" s="49"/>
      <c r="BX3111" s="49"/>
    </row>
    <row r="3112" spans="22:76">
      <c r="V3112" s="22"/>
      <c r="W3112" s="22"/>
      <c r="AA3112" s="49"/>
      <c r="AB3112" s="49"/>
      <c r="AF3112" s="49"/>
      <c r="AS3112" s="22"/>
      <c r="AV3112" s="22"/>
      <c r="AX3112" s="22"/>
      <c r="AY3112" s="22"/>
      <c r="BA3112" s="22"/>
      <c r="BB3112" s="22"/>
      <c r="BP3112" s="49"/>
      <c r="BX3112" s="49"/>
    </row>
    <row r="3113" spans="22:76">
      <c r="V3113" s="22"/>
      <c r="W3113" s="22"/>
      <c r="AA3113" s="49"/>
      <c r="AB3113" s="49"/>
      <c r="AF3113" s="49"/>
      <c r="AS3113" s="22"/>
      <c r="AV3113" s="22"/>
      <c r="AX3113" s="22"/>
      <c r="AY3113" s="22"/>
      <c r="BA3113" s="22"/>
      <c r="BB3113" s="22"/>
      <c r="BP3113" s="49"/>
      <c r="BX3113" s="49"/>
    </row>
    <row r="3114" spans="22:76">
      <c r="V3114" s="22"/>
      <c r="W3114" s="22"/>
      <c r="AA3114" s="49"/>
      <c r="AB3114" s="49"/>
      <c r="AF3114" s="49"/>
      <c r="AS3114" s="22"/>
      <c r="AV3114" s="22"/>
      <c r="AX3114" s="22"/>
      <c r="AY3114" s="22"/>
      <c r="BA3114" s="22"/>
      <c r="BB3114" s="22"/>
      <c r="BP3114" s="49"/>
      <c r="BX3114" s="49"/>
    </row>
    <row r="3115" spans="22:76">
      <c r="V3115" s="22"/>
      <c r="W3115" s="22"/>
      <c r="AA3115" s="49"/>
      <c r="AB3115" s="49"/>
      <c r="AF3115" s="49"/>
      <c r="AS3115" s="22"/>
      <c r="AV3115" s="22"/>
      <c r="AX3115" s="22"/>
      <c r="AY3115" s="22"/>
      <c r="BA3115" s="22"/>
      <c r="BB3115" s="22"/>
      <c r="BP3115" s="49"/>
      <c r="BX3115" s="49"/>
    </row>
    <row r="3116" spans="22:76">
      <c r="V3116" s="22"/>
      <c r="W3116" s="22"/>
      <c r="AA3116" s="49"/>
      <c r="AB3116" s="49"/>
      <c r="AF3116" s="49"/>
      <c r="AS3116" s="22"/>
      <c r="AV3116" s="22"/>
      <c r="AX3116" s="22"/>
      <c r="AY3116" s="22"/>
      <c r="BA3116" s="22"/>
      <c r="BB3116" s="22"/>
      <c r="BP3116" s="49"/>
      <c r="BX3116" s="49"/>
    </row>
    <row r="3117" spans="22:76">
      <c r="V3117" s="22"/>
      <c r="W3117" s="22"/>
      <c r="AA3117" s="49"/>
      <c r="AB3117" s="49"/>
      <c r="AF3117" s="49"/>
      <c r="AS3117" s="22"/>
      <c r="AV3117" s="22"/>
      <c r="AX3117" s="22"/>
      <c r="AY3117" s="22"/>
      <c r="BA3117" s="22"/>
      <c r="BB3117" s="22"/>
      <c r="BP3117" s="49"/>
      <c r="BX3117" s="49"/>
    </row>
    <row r="3118" spans="22:76">
      <c r="V3118" s="22"/>
      <c r="W3118" s="22"/>
      <c r="AA3118" s="49"/>
      <c r="AB3118" s="49"/>
      <c r="AF3118" s="49"/>
      <c r="AS3118" s="22"/>
      <c r="AV3118" s="22"/>
      <c r="AX3118" s="22"/>
      <c r="AY3118" s="22"/>
      <c r="BA3118" s="22"/>
      <c r="BB3118" s="22"/>
      <c r="BP3118" s="49"/>
      <c r="BX3118" s="49"/>
    </row>
    <row r="3119" spans="22:76">
      <c r="V3119" s="22"/>
      <c r="W3119" s="22"/>
      <c r="AA3119" s="49"/>
      <c r="AB3119" s="49"/>
      <c r="AF3119" s="49"/>
      <c r="AS3119" s="22"/>
      <c r="AV3119" s="22"/>
      <c r="AX3119" s="22"/>
      <c r="AY3119" s="22"/>
      <c r="BA3119" s="22"/>
      <c r="BB3119" s="22"/>
      <c r="BP3119" s="49"/>
      <c r="BX3119" s="49"/>
    </row>
    <row r="3120" spans="22:76">
      <c r="V3120" s="22"/>
      <c r="W3120" s="22"/>
      <c r="AA3120" s="49"/>
      <c r="AB3120" s="49"/>
      <c r="AF3120" s="49"/>
      <c r="AS3120" s="22"/>
      <c r="AV3120" s="22"/>
      <c r="AX3120" s="22"/>
      <c r="AY3120" s="22"/>
      <c r="BA3120" s="22"/>
      <c r="BB3120" s="22"/>
      <c r="BP3120" s="49"/>
      <c r="BX3120" s="49"/>
    </row>
    <row r="3121" spans="22:76">
      <c r="V3121" s="22"/>
      <c r="W3121" s="22"/>
      <c r="AA3121" s="49"/>
      <c r="AB3121" s="49"/>
      <c r="AF3121" s="49"/>
      <c r="AS3121" s="22"/>
      <c r="AV3121" s="22"/>
      <c r="AX3121" s="22"/>
      <c r="AY3121" s="22"/>
      <c r="BA3121" s="22"/>
      <c r="BB3121" s="22"/>
      <c r="BP3121" s="49"/>
      <c r="BX3121" s="49"/>
    </row>
    <row r="3122" spans="22:76">
      <c r="V3122" s="22"/>
      <c r="W3122" s="22"/>
      <c r="AA3122" s="49"/>
      <c r="AB3122" s="49"/>
      <c r="AF3122" s="49"/>
      <c r="AS3122" s="22"/>
      <c r="AV3122" s="22"/>
      <c r="AX3122" s="22"/>
      <c r="AY3122" s="22"/>
      <c r="BA3122" s="22"/>
      <c r="BB3122" s="22"/>
      <c r="BP3122" s="49"/>
      <c r="BX3122" s="49"/>
    </row>
    <row r="3123" spans="22:76">
      <c r="V3123" s="22"/>
      <c r="W3123" s="22"/>
      <c r="AA3123" s="49"/>
      <c r="AB3123" s="49"/>
      <c r="AF3123" s="49"/>
      <c r="AS3123" s="22"/>
      <c r="AV3123" s="22"/>
      <c r="AX3123" s="22"/>
      <c r="AY3123" s="22"/>
      <c r="BA3123" s="22"/>
      <c r="BB3123" s="22"/>
      <c r="BP3123" s="49"/>
      <c r="BX3123" s="49"/>
    </row>
    <row r="3124" spans="22:76">
      <c r="V3124" s="22"/>
      <c r="W3124" s="22"/>
      <c r="AA3124" s="49"/>
      <c r="AB3124" s="49"/>
      <c r="AF3124" s="49"/>
      <c r="AS3124" s="22"/>
      <c r="AV3124" s="22"/>
      <c r="AX3124" s="22"/>
      <c r="AY3124" s="22"/>
      <c r="BA3124" s="22"/>
      <c r="BB3124" s="22"/>
      <c r="BP3124" s="49"/>
      <c r="BX3124" s="49"/>
    </row>
    <row r="3125" spans="22:76">
      <c r="V3125" s="22"/>
      <c r="W3125" s="22"/>
      <c r="AA3125" s="49"/>
      <c r="AB3125" s="49"/>
      <c r="AF3125" s="49"/>
      <c r="AS3125" s="22"/>
      <c r="AV3125" s="22"/>
      <c r="AX3125" s="22"/>
      <c r="AY3125" s="22"/>
      <c r="BA3125" s="22"/>
      <c r="BB3125" s="22"/>
      <c r="BP3125" s="49"/>
      <c r="BX3125" s="49"/>
    </row>
    <row r="3126" spans="22:76">
      <c r="V3126" s="22"/>
      <c r="W3126" s="22"/>
      <c r="AA3126" s="49"/>
      <c r="AB3126" s="49"/>
      <c r="AF3126" s="49"/>
      <c r="AS3126" s="22"/>
      <c r="AV3126" s="22"/>
      <c r="AX3126" s="22"/>
      <c r="AY3126" s="22"/>
      <c r="BA3126" s="22"/>
      <c r="BB3126" s="22"/>
      <c r="BP3126" s="49"/>
      <c r="BX3126" s="49"/>
    </row>
    <row r="3127" spans="22:76">
      <c r="V3127" s="22"/>
      <c r="W3127" s="22"/>
      <c r="AA3127" s="49"/>
      <c r="AB3127" s="49"/>
      <c r="AF3127" s="49"/>
      <c r="AS3127" s="22"/>
      <c r="AV3127" s="22"/>
      <c r="AX3127" s="22"/>
      <c r="AY3127" s="22"/>
      <c r="BA3127" s="22"/>
      <c r="BB3127" s="22"/>
      <c r="BP3127" s="49"/>
      <c r="BX3127" s="49"/>
    </row>
    <row r="3128" spans="22:76">
      <c r="V3128" s="22"/>
      <c r="W3128" s="22"/>
      <c r="AA3128" s="49"/>
      <c r="AB3128" s="49"/>
      <c r="AF3128" s="49"/>
      <c r="AS3128" s="22"/>
      <c r="AV3128" s="22"/>
      <c r="AX3128" s="22"/>
      <c r="AY3128" s="22"/>
      <c r="BA3128" s="22"/>
      <c r="BB3128" s="22"/>
      <c r="BP3128" s="49"/>
      <c r="BX3128" s="49"/>
    </row>
    <row r="3129" spans="22:76">
      <c r="V3129" s="22"/>
      <c r="W3129" s="22"/>
      <c r="AA3129" s="49"/>
      <c r="AB3129" s="49"/>
      <c r="AF3129" s="49"/>
      <c r="AS3129" s="22"/>
      <c r="AV3129" s="22"/>
      <c r="AX3129" s="22"/>
      <c r="AY3129" s="22"/>
      <c r="BA3129" s="22"/>
      <c r="BB3129" s="22"/>
      <c r="BP3129" s="49"/>
      <c r="BX3129" s="49"/>
    </row>
    <row r="3130" spans="22:76">
      <c r="V3130" s="22"/>
      <c r="W3130" s="22"/>
      <c r="AA3130" s="49"/>
      <c r="AB3130" s="49"/>
      <c r="AF3130" s="49"/>
      <c r="AS3130" s="22"/>
      <c r="AV3130" s="22"/>
      <c r="AX3130" s="22"/>
      <c r="AY3130" s="22"/>
      <c r="BA3130" s="22"/>
      <c r="BB3130" s="22"/>
      <c r="BP3130" s="49"/>
      <c r="BX3130" s="49"/>
    </row>
    <row r="3131" spans="22:76">
      <c r="V3131" s="22"/>
      <c r="W3131" s="22"/>
      <c r="AA3131" s="49"/>
      <c r="AB3131" s="49"/>
      <c r="AF3131" s="49"/>
      <c r="AS3131" s="22"/>
      <c r="AV3131" s="22"/>
      <c r="AX3131" s="22"/>
      <c r="AY3131" s="22"/>
      <c r="BA3131" s="22"/>
      <c r="BB3131" s="22"/>
      <c r="BP3131" s="49"/>
      <c r="BX3131" s="49"/>
    </row>
    <row r="3132" spans="22:76">
      <c r="V3132" s="22"/>
      <c r="W3132" s="22"/>
      <c r="AA3132" s="49"/>
      <c r="AB3132" s="49"/>
      <c r="AF3132" s="49"/>
      <c r="AS3132" s="22"/>
      <c r="AV3132" s="22"/>
      <c r="AX3132" s="22"/>
      <c r="AY3132" s="22"/>
      <c r="BA3132" s="22"/>
      <c r="BB3132" s="22"/>
      <c r="BP3132" s="49"/>
      <c r="BX3132" s="49"/>
    </row>
    <row r="3133" spans="22:76">
      <c r="V3133" s="22"/>
      <c r="W3133" s="22"/>
      <c r="AA3133" s="49"/>
      <c r="AB3133" s="49"/>
      <c r="AF3133" s="49"/>
      <c r="AS3133" s="22"/>
      <c r="AV3133" s="22"/>
      <c r="AX3133" s="22"/>
      <c r="AY3133" s="22"/>
      <c r="BA3133" s="22"/>
      <c r="BB3133" s="22"/>
      <c r="BP3133" s="49"/>
      <c r="BX3133" s="49"/>
    </row>
    <row r="3134" spans="22:76">
      <c r="V3134" s="22"/>
      <c r="W3134" s="22"/>
      <c r="AA3134" s="49"/>
      <c r="AB3134" s="49"/>
      <c r="AF3134" s="49"/>
      <c r="AS3134" s="22"/>
      <c r="AV3134" s="22"/>
      <c r="AX3134" s="22"/>
      <c r="AY3134" s="22"/>
      <c r="BA3134" s="22"/>
      <c r="BB3134" s="22"/>
      <c r="BP3134" s="49"/>
      <c r="BX3134" s="49"/>
    </row>
    <row r="3135" spans="22:76">
      <c r="V3135" s="22"/>
      <c r="W3135" s="22"/>
      <c r="AA3135" s="49"/>
      <c r="AB3135" s="49"/>
      <c r="AF3135" s="49"/>
      <c r="AS3135" s="22"/>
      <c r="AV3135" s="22"/>
      <c r="AX3135" s="22"/>
      <c r="AY3135" s="22"/>
      <c r="BA3135" s="22"/>
      <c r="BB3135" s="22"/>
      <c r="BP3135" s="49"/>
      <c r="BX3135" s="49"/>
    </row>
    <row r="3136" spans="22:76">
      <c r="V3136" s="22"/>
      <c r="W3136" s="22"/>
      <c r="AA3136" s="49"/>
      <c r="AB3136" s="49"/>
      <c r="AF3136" s="49"/>
      <c r="AS3136" s="22"/>
      <c r="AV3136" s="22"/>
      <c r="AX3136" s="22"/>
      <c r="AY3136" s="22"/>
      <c r="BA3136" s="22"/>
      <c r="BB3136" s="22"/>
      <c r="BP3136" s="49"/>
      <c r="BX3136" s="49"/>
    </row>
    <row r="3137" spans="22:76">
      <c r="V3137" s="22"/>
      <c r="W3137" s="22"/>
      <c r="AA3137" s="49"/>
      <c r="AB3137" s="49"/>
      <c r="AF3137" s="49"/>
      <c r="AS3137" s="22"/>
      <c r="AV3137" s="22"/>
      <c r="AX3137" s="22"/>
      <c r="AY3137" s="22"/>
      <c r="BA3137" s="22"/>
      <c r="BB3137" s="22"/>
      <c r="BP3137" s="49"/>
      <c r="BX3137" s="49"/>
    </row>
    <row r="3138" spans="22:76">
      <c r="V3138" s="22"/>
      <c r="W3138" s="22"/>
      <c r="AA3138" s="49"/>
      <c r="AB3138" s="49"/>
      <c r="AF3138" s="49"/>
      <c r="AS3138" s="22"/>
      <c r="AV3138" s="22"/>
      <c r="AX3138" s="22"/>
      <c r="AY3138" s="22"/>
      <c r="BA3138" s="22"/>
      <c r="BB3138" s="22"/>
      <c r="BP3138" s="49"/>
      <c r="BX3138" s="49"/>
    </row>
    <row r="3139" spans="22:76">
      <c r="V3139" s="22"/>
      <c r="W3139" s="22"/>
      <c r="AA3139" s="49"/>
      <c r="AB3139" s="49"/>
      <c r="AF3139" s="49"/>
      <c r="AS3139" s="22"/>
      <c r="AV3139" s="22"/>
      <c r="AX3139" s="22"/>
      <c r="AY3139" s="22"/>
      <c r="BA3139" s="22"/>
      <c r="BB3139" s="22"/>
      <c r="BP3139" s="49"/>
      <c r="BX3139" s="49"/>
    </row>
    <row r="3140" spans="22:76">
      <c r="V3140" s="22"/>
      <c r="W3140" s="22"/>
      <c r="AA3140" s="49"/>
      <c r="AB3140" s="49"/>
      <c r="AF3140" s="49"/>
      <c r="AS3140" s="22"/>
      <c r="AV3140" s="22"/>
      <c r="AX3140" s="22"/>
      <c r="AY3140" s="22"/>
      <c r="BA3140" s="22"/>
      <c r="BB3140" s="22"/>
      <c r="BP3140" s="49"/>
      <c r="BX3140" s="49"/>
    </row>
    <row r="3141" spans="22:76">
      <c r="V3141" s="22"/>
      <c r="W3141" s="22"/>
      <c r="AA3141" s="49"/>
      <c r="AB3141" s="49"/>
      <c r="AF3141" s="49"/>
      <c r="AS3141" s="22"/>
      <c r="AV3141" s="22"/>
      <c r="AX3141" s="22"/>
      <c r="AY3141" s="22"/>
      <c r="BA3141" s="22"/>
      <c r="BB3141" s="22"/>
      <c r="BP3141" s="49"/>
      <c r="BX3141" s="49"/>
    </row>
    <row r="3142" spans="22:76">
      <c r="V3142" s="22"/>
      <c r="W3142" s="22"/>
      <c r="AA3142" s="49"/>
      <c r="AB3142" s="49"/>
      <c r="AF3142" s="49"/>
      <c r="AS3142" s="22"/>
      <c r="AV3142" s="22"/>
      <c r="AX3142" s="22"/>
      <c r="AY3142" s="22"/>
      <c r="BA3142" s="22"/>
      <c r="BB3142" s="22"/>
      <c r="BP3142" s="49"/>
      <c r="BX3142" s="49"/>
    </row>
    <row r="3143" spans="22:76">
      <c r="V3143" s="22"/>
      <c r="W3143" s="22"/>
      <c r="AA3143" s="49"/>
      <c r="AB3143" s="49"/>
      <c r="AF3143" s="49"/>
      <c r="AS3143" s="22"/>
      <c r="AV3143" s="22"/>
      <c r="AX3143" s="22"/>
      <c r="AY3143" s="22"/>
      <c r="BA3143" s="22"/>
      <c r="BB3143" s="22"/>
      <c r="BP3143" s="49"/>
      <c r="BX3143" s="49"/>
    </row>
    <row r="3144" spans="22:76">
      <c r="V3144" s="22"/>
      <c r="W3144" s="22"/>
      <c r="AA3144" s="49"/>
      <c r="AB3144" s="49"/>
      <c r="AF3144" s="49"/>
      <c r="AS3144" s="22"/>
      <c r="AV3144" s="22"/>
      <c r="AX3144" s="22"/>
      <c r="AY3144" s="22"/>
      <c r="BA3144" s="22"/>
      <c r="BB3144" s="22"/>
      <c r="BP3144" s="49"/>
      <c r="BX3144" s="49"/>
    </row>
    <row r="3145" spans="22:76">
      <c r="V3145" s="22"/>
      <c r="W3145" s="22"/>
      <c r="AA3145" s="49"/>
      <c r="AB3145" s="49"/>
      <c r="AF3145" s="49"/>
      <c r="AS3145" s="22"/>
      <c r="AV3145" s="22"/>
      <c r="AX3145" s="22"/>
      <c r="AY3145" s="22"/>
      <c r="BA3145" s="22"/>
      <c r="BB3145" s="22"/>
      <c r="BP3145" s="49"/>
      <c r="BX3145" s="49"/>
    </row>
    <row r="3146" spans="22:76">
      <c r="V3146" s="22"/>
      <c r="W3146" s="22"/>
      <c r="AA3146" s="49"/>
      <c r="AB3146" s="49"/>
      <c r="AF3146" s="49"/>
      <c r="AS3146" s="22"/>
      <c r="AV3146" s="22"/>
      <c r="AX3146" s="22"/>
      <c r="AY3146" s="22"/>
      <c r="BA3146" s="22"/>
      <c r="BB3146" s="22"/>
      <c r="BP3146" s="49"/>
      <c r="BX3146" s="49"/>
    </row>
    <row r="3147" spans="22:76">
      <c r="V3147" s="22"/>
      <c r="W3147" s="22"/>
      <c r="AA3147" s="49"/>
      <c r="AB3147" s="49"/>
      <c r="AF3147" s="49"/>
      <c r="AS3147" s="22"/>
      <c r="AV3147" s="22"/>
      <c r="AX3147" s="22"/>
      <c r="AY3147" s="22"/>
      <c r="BA3147" s="22"/>
      <c r="BB3147" s="22"/>
      <c r="BP3147" s="49"/>
      <c r="BX3147" s="49"/>
    </row>
    <row r="3148" spans="22:76">
      <c r="V3148" s="22"/>
      <c r="W3148" s="22"/>
      <c r="AA3148" s="49"/>
      <c r="AB3148" s="49"/>
      <c r="AF3148" s="49"/>
      <c r="AS3148" s="22"/>
      <c r="AV3148" s="22"/>
      <c r="AX3148" s="22"/>
      <c r="AY3148" s="22"/>
      <c r="BA3148" s="22"/>
      <c r="BB3148" s="22"/>
      <c r="BP3148" s="49"/>
      <c r="BX3148" s="49"/>
    </row>
    <row r="3149" spans="22:76">
      <c r="V3149" s="22"/>
      <c r="W3149" s="22"/>
      <c r="AA3149" s="49"/>
      <c r="AB3149" s="49"/>
      <c r="AF3149" s="49"/>
      <c r="AS3149" s="22"/>
      <c r="AV3149" s="22"/>
      <c r="AX3149" s="22"/>
      <c r="AY3149" s="22"/>
      <c r="BA3149" s="22"/>
      <c r="BB3149" s="22"/>
      <c r="BP3149" s="49"/>
      <c r="BX3149" s="49"/>
    </row>
    <row r="3150" spans="22:76">
      <c r="V3150" s="22"/>
      <c r="W3150" s="22"/>
      <c r="AA3150" s="49"/>
      <c r="AB3150" s="49"/>
      <c r="AF3150" s="49"/>
      <c r="AS3150" s="22"/>
      <c r="AV3150" s="22"/>
      <c r="AX3150" s="22"/>
      <c r="AY3150" s="22"/>
      <c r="BA3150" s="22"/>
      <c r="BB3150" s="22"/>
      <c r="BP3150" s="49"/>
      <c r="BX3150" s="49"/>
    </row>
    <row r="3151" spans="22:76">
      <c r="V3151" s="22"/>
      <c r="W3151" s="22"/>
      <c r="AA3151" s="49"/>
      <c r="AB3151" s="49"/>
      <c r="AF3151" s="49"/>
      <c r="AS3151" s="22"/>
      <c r="AV3151" s="22"/>
      <c r="AX3151" s="22"/>
      <c r="AY3151" s="22"/>
      <c r="BA3151" s="22"/>
      <c r="BB3151" s="22"/>
      <c r="BP3151" s="49"/>
      <c r="BX3151" s="49"/>
    </row>
    <row r="3152" spans="22:76">
      <c r="V3152" s="22"/>
      <c r="W3152" s="22"/>
      <c r="AA3152" s="49"/>
      <c r="AB3152" s="49"/>
      <c r="AF3152" s="49"/>
      <c r="AS3152" s="22"/>
      <c r="AV3152" s="22"/>
      <c r="AX3152" s="22"/>
      <c r="AY3152" s="22"/>
      <c r="BA3152" s="22"/>
      <c r="BB3152" s="22"/>
      <c r="BP3152" s="49"/>
      <c r="BX3152" s="49"/>
    </row>
    <row r="3153" spans="22:76">
      <c r="V3153" s="22"/>
      <c r="W3153" s="22"/>
      <c r="AA3153" s="49"/>
      <c r="AB3153" s="49"/>
      <c r="AF3153" s="49"/>
      <c r="AS3153" s="22"/>
      <c r="AV3153" s="22"/>
      <c r="AX3153" s="22"/>
      <c r="AY3153" s="22"/>
      <c r="BA3153" s="22"/>
      <c r="BB3153" s="22"/>
      <c r="BP3153" s="49"/>
      <c r="BX3153" s="49"/>
    </row>
    <row r="3154" spans="22:76">
      <c r="V3154" s="22"/>
      <c r="W3154" s="22"/>
      <c r="AA3154" s="49"/>
      <c r="AB3154" s="49"/>
      <c r="AF3154" s="49"/>
      <c r="AS3154" s="22"/>
      <c r="AV3154" s="22"/>
      <c r="AX3154" s="22"/>
      <c r="AY3154" s="22"/>
      <c r="BA3154" s="22"/>
      <c r="BB3154" s="22"/>
      <c r="BP3154" s="49"/>
      <c r="BX3154" s="49"/>
    </row>
    <row r="3155" spans="22:76">
      <c r="V3155" s="22"/>
      <c r="W3155" s="22"/>
      <c r="AA3155" s="49"/>
      <c r="AB3155" s="49"/>
      <c r="AF3155" s="49"/>
      <c r="AS3155" s="22"/>
      <c r="AV3155" s="22"/>
      <c r="AX3155" s="22"/>
      <c r="AY3155" s="22"/>
      <c r="BA3155" s="22"/>
      <c r="BB3155" s="22"/>
      <c r="BP3155" s="49"/>
      <c r="BX3155" s="49"/>
    </row>
    <row r="3156" spans="22:76">
      <c r="V3156" s="22"/>
      <c r="W3156" s="22"/>
      <c r="AA3156" s="49"/>
      <c r="AB3156" s="49"/>
      <c r="AF3156" s="49"/>
      <c r="AS3156" s="22"/>
      <c r="AV3156" s="22"/>
      <c r="AX3156" s="22"/>
      <c r="AY3156" s="22"/>
      <c r="BA3156" s="22"/>
      <c r="BB3156" s="22"/>
      <c r="BP3156" s="49"/>
      <c r="BX3156" s="49"/>
    </row>
    <row r="3157" spans="22:76">
      <c r="V3157" s="22"/>
      <c r="W3157" s="22"/>
      <c r="AA3157" s="49"/>
      <c r="AB3157" s="49"/>
      <c r="AF3157" s="49"/>
      <c r="AS3157" s="22"/>
      <c r="AV3157" s="22"/>
      <c r="AX3157" s="22"/>
      <c r="AY3157" s="22"/>
      <c r="BA3157" s="22"/>
      <c r="BB3157" s="22"/>
      <c r="BP3157" s="49"/>
      <c r="BX3157" s="49"/>
    </row>
    <row r="3158" spans="22:76">
      <c r="V3158" s="22"/>
      <c r="W3158" s="22"/>
      <c r="AA3158" s="49"/>
      <c r="AB3158" s="49"/>
      <c r="AF3158" s="49"/>
      <c r="AS3158" s="22"/>
      <c r="AV3158" s="22"/>
      <c r="AX3158" s="22"/>
      <c r="AY3158" s="22"/>
      <c r="BA3158" s="22"/>
      <c r="BB3158" s="22"/>
      <c r="BP3158" s="49"/>
      <c r="BX3158" s="49"/>
    </row>
    <row r="3159" spans="22:76">
      <c r="V3159" s="22"/>
      <c r="W3159" s="22"/>
      <c r="AA3159" s="49"/>
      <c r="AB3159" s="49"/>
      <c r="AF3159" s="49"/>
      <c r="AS3159" s="22"/>
      <c r="AV3159" s="22"/>
      <c r="AX3159" s="22"/>
      <c r="AY3159" s="22"/>
      <c r="BA3159" s="22"/>
      <c r="BB3159" s="22"/>
      <c r="BP3159" s="49"/>
      <c r="BX3159" s="49"/>
    </row>
    <row r="3160" spans="22:76">
      <c r="V3160" s="22"/>
      <c r="W3160" s="22"/>
      <c r="AA3160" s="49"/>
      <c r="AB3160" s="49"/>
      <c r="AF3160" s="49"/>
      <c r="AS3160" s="22"/>
      <c r="AV3160" s="22"/>
      <c r="AX3160" s="22"/>
      <c r="AY3160" s="22"/>
      <c r="BA3160" s="22"/>
      <c r="BB3160" s="22"/>
      <c r="BP3160" s="49"/>
      <c r="BX3160" s="49"/>
    </row>
    <row r="3161" spans="22:76">
      <c r="V3161" s="22"/>
      <c r="W3161" s="22"/>
      <c r="AA3161" s="49"/>
      <c r="AB3161" s="49"/>
      <c r="AF3161" s="49"/>
      <c r="AS3161" s="22"/>
      <c r="AV3161" s="22"/>
      <c r="AX3161" s="22"/>
      <c r="AY3161" s="22"/>
      <c r="BA3161" s="22"/>
      <c r="BB3161" s="22"/>
      <c r="BP3161" s="49"/>
      <c r="BX3161" s="49"/>
    </row>
    <row r="3162" spans="22:76">
      <c r="V3162" s="22"/>
      <c r="W3162" s="22"/>
      <c r="AA3162" s="49"/>
      <c r="AB3162" s="49"/>
      <c r="AF3162" s="49"/>
      <c r="AS3162" s="22"/>
      <c r="AV3162" s="22"/>
      <c r="AX3162" s="22"/>
      <c r="AY3162" s="22"/>
      <c r="BA3162" s="22"/>
      <c r="BB3162" s="22"/>
      <c r="BP3162" s="49"/>
      <c r="BX3162" s="49"/>
    </row>
    <row r="3163" spans="22:76">
      <c r="V3163" s="22"/>
      <c r="W3163" s="22"/>
      <c r="AA3163" s="49"/>
      <c r="AB3163" s="49"/>
      <c r="AF3163" s="49"/>
      <c r="AS3163" s="22"/>
      <c r="AV3163" s="22"/>
      <c r="AX3163" s="22"/>
      <c r="AY3163" s="22"/>
      <c r="BA3163" s="22"/>
      <c r="BB3163" s="22"/>
      <c r="BP3163" s="49"/>
      <c r="BX3163" s="49"/>
    </row>
    <row r="3164" spans="22:76">
      <c r="V3164" s="22"/>
      <c r="W3164" s="22"/>
      <c r="AA3164" s="49"/>
      <c r="AB3164" s="49"/>
      <c r="AF3164" s="49"/>
      <c r="AS3164" s="22"/>
      <c r="AV3164" s="22"/>
      <c r="AX3164" s="22"/>
      <c r="AY3164" s="22"/>
      <c r="BA3164" s="22"/>
      <c r="BB3164" s="22"/>
      <c r="BP3164" s="49"/>
      <c r="BX3164" s="49"/>
    </row>
    <row r="3165" spans="22:76">
      <c r="V3165" s="22"/>
      <c r="W3165" s="22"/>
      <c r="AA3165" s="49"/>
      <c r="AB3165" s="49"/>
      <c r="AF3165" s="49"/>
      <c r="AS3165" s="22"/>
      <c r="AV3165" s="22"/>
      <c r="AX3165" s="22"/>
      <c r="AY3165" s="22"/>
      <c r="BA3165" s="22"/>
      <c r="BB3165" s="22"/>
      <c r="BP3165" s="49"/>
      <c r="BX3165" s="49"/>
    </row>
    <row r="3166" spans="22:76">
      <c r="V3166" s="22"/>
      <c r="W3166" s="22"/>
      <c r="AA3166" s="49"/>
      <c r="AB3166" s="49"/>
      <c r="AF3166" s="49"/>
      <c r="AS3166" s="22"/>
      <c r="AV3166" s="22"/>
      <c r="AX3166" s="22"/>
      <c r="AY3166" s="22"/>
      <c r="BA3166" s="22"/>
      <c r="BB3166" s="22"/>
      <c r="BP3166" s="49"/>
      <c r="BX3166" s="49"/>
    </row>
    <row r="3167" spans="22:76">
      <c r="V3167" s="22"/>
      <c r="W3167" s="22"/>
      <c r="AA3167" s="49"/>
      <c r="AB3167" s="49"/>
      <c r="AF3167" s="49"/>
      <c r="AS3167" s="22"/>
      <c r="AV3167" s="22"/>
      <c r="AX3167" s="22"/>
      <c r="AY3167" s="22"/>
      <c r="BA3167" s="22"/>
      <c r="BB3167" s="22"/>
      <c r="BP3167" s="49"/>
      <c r="BX3167" s="49"/>
    </row>
    <row r="3168" spans="22:76">
      <c r="V3168" s="22"/>
      <c r="W3168" s="22"/>
      <c r="AA3168" s="49"/>
      <c r="AB3168" s="49"/>
      <c r="AF3168" s="49"/>
      <c r="AS3168" s="22"/>
      <c r="AV3168" s="22"/>
      <c r="AX3168" s="22"/>
      <c r="AY3168" s="22"/>
      <c r="BA3168" s="22"/>
      <c r="BB3168" s="22"/>
      <c r="BP3168" s="49"/>
      <c r="BX3168" s="49"/>
    </row>
    <row r="3169" spans="22:76">
      <c r="V3169" s="22"/>
      <c r="W3169" s="22"/>
      <c r="AA3169" s="49"/>
      <c r="AB3169" s="49"/>
      <c r="AF3169" s="49"/>
      <c r="AS3169" s="22"/>
      <c r="AV3169" s="22"/>
      <c r="AX3169" s="22"/>
      <c r="AY3169" s="22"/>
      <c r="BA3169" s="22"/>
      <c r="BB3169" s="22"/>
      <c r="BP3169" s="49"/>
      <c r="BX3169" s="49"/>
    </row>
    <row r="3170" spans="22:76">
      <c r="V3170" s="22"/>
      <c r="W3170" s="22"/>
      <c r="AA3170" s="49"/>
      <c r="AB3170" s="49"/>
      <c r="AF3170" s="49"/>
      <c r="AS3170" s="22"/>
      <c r="AV3170" s="22"/>
      <c r="AX3170" s="22"/>
      <c r="AY3170" s="22"/>
      <c r="BA3170" s="22"/>
      <c r="BB3170" s="22"/>
      <c r="BP3170" s="49"/>
      <c r="BX3170" s="49"/>
    </row>
    <row r="3171" spans="22:76">
      <c r="V3171" s="22"/>
      <c r="W3171" s="22"/>
      <c r="AA3171" s="49"/>
      <c r="AB3171" s="49"/>
      <c r="AF3171" s="49"/>
      <c r="AS3171" s="22"/>
      <c r="AV3171" s="22"/>
      <c r="AX3171" s="22"/>
      <c r="AY3171" s="22"/>
      <c r="BA3171" s="22"/>
      <c r="BB3171" s="22"/>
      <c r="BP3171" s="49"/>
      <c r="BX3171" s="49"/>
    </row>
    <row r="3172" spans="22:76">
      <c r="V3172" s="22"/>
      <c r="W3172" s="22"/>
      <c r="AA3172" s="49"/>
      <c r="AB3172" s="49"/>
      <c r="AF3172" s="49"/>
      <c r="AS3172" s="22"/>
      <c r="AV3172" s="22"/>
      <c r="AX3172" s="22"/>
      <c r="AY3172" s="22"/>
      <c r="BA3172" s="22"/>
      <c r="BB3172" s="22"/>
      <c r="BP3172" s="49"/>
      <c r="BX3172" s="49"/>
    </row>
    <row r="3173" spans="22:76">
      <c r="V3173" s="22"/>
      <c r="W3173" s="22"/>
      <c r="AA3173" s="49"/>
      <c r="AB3173" s="49"/>
      <c r="AF3173" s="49"/>
      <c r="AS3173" s="22"/>
      <c r="AV3173" s="22"/>
      <c r="AX3173" s="22"/>
      <c r="AY3173" s="22"/>
      <c r="BA3173" s="22"/>
      <c r="BB3173" s="22"/>
      <c r="BP3173" s="49"/>
      <c r="BX3173" s="49"/>
    </row>
    <row r="3174" spans="22:76">
      <c r="V3174" s="22"/>
      <c r="W3174" s="22"/>
      <c r="AA3174" s="49"/>
      <c r="AB3174" s="49"/>
      <c r="AF3174" s="49"/>
      <c r="AS3174" s="22"/>
      <c r="AV3174" s="22"/>
      <c r="AX3174" s="22"/>
      <c r="AY3174" s="22"/>
      <c r="BA3174" s="22"/>
      <c r="BB3174" s="22"/>
      <c r="BP3174" s="49"/>
      <c r="BX3174" s="49"/>
    </row>
    <row r="3175" spans="22:76">
      <c r="V3175" s="22"/>
      <c r="W3175" s="22"/>
      <c r="AA3175" s="49"/>
      <c r="AB3175" s="49"/>
      <c r="AF3175" s="49"/>
      <c r="AS3175" s="22"/>
      <c r="AV3175" s="22"/>
      <c r="AX3175" s="22"/>
      <c r="AY3175" s="22"/>
      <c r="BA3175" s="22"/>
      <c r="BB3175" s="22"/>
      <c r="BP3175" s="49"/>
      <c r="BX3175" s="49"/>
    </row>
    <row r="3176" spans="22:76">
      <c r="V3176" s="22"/>
      <c r="W3176" s="22"/>
      <c r="AA3176" s="49"/>
      <c r="AB3176" s="49"/>
      <c r="AF3176" s="49"/>
      <c r="AS3176" s="22"/>
      <c r="AV3176" s="22"/>
      <c r="AX3176" s="22"/>
      <c r="AY3176" s="22"/>
      <c r="BA3176" s="22"/>
      <c r="BB3176" s="22"/>
      <c r="BP3176" s="49"/>
      <c r="BX3176" s="49"/>
    </row>
    <row r="3177" spans="22:76">
      <c r="V3177" s="22"/>
      <c r="W3177" s="22"/>
      <c r="AA3177" s="49"/>
      <c r="AB3177" s="49"/>
      <c r="AF3177" s="49"/>
      <c r="AS3177" s="22"/>
      <c r="AV3177" s="22"/>
      <c r="AX3177" s="22"/>
      <c r="AY3177" s="22"/>
      <c r="BA3177" s="22"/>
      <c r="BB3177" s="22"/>
      <c r="BP3177" s="49"/>
      <c r="BX3177" s="49"/>
    </row>
    <row r="3178" spans="22:76">
      <c r="V3178" s="22"/>
      <c r="W3178" s="22"/>
      <c r="AA3178" s="49"/>
      <c r="AB3178" s="49"/>
      <c r="AF3178" s="49"/>
      <c r="AS3178" s="22"/>
      <c r="AV3178" s="22"/>
      <c r="AX3178" s="22"/>
      <c r="AY3178" s="22"/>
      <c r="BA3178" s="22"/>
      <c r="BB3178" s="22"/>
      <c r="BP3178" s="49"/>
      <c r="BX3178" s="49"/>
    </row>
    <row r="3179" spans="22:76">
      <c r="V3179" s="22"/>
      <c r="W3179" s="22"/>
      <c r="AA3179" s="49"/>
      <c r="AB3179" s="49"/>
      <c r="AF3179" s="49"/>
      <c r="AS3179" s="22"/>
      <c r="AV3179" s="22"/>
      <c r="AX3179" s="22"/>
      <c r="AY3179" s="22"/>
      <c r="BA3179" s="22"/>
      <c r="BB3179" s="22"/>
      <c r="BP3179" s="49"/>
      <c r="BX3179" s="49"/>
    </row>
    <row r="3180" spans="22:76">
      <c r="V3180" s="22"/>
      <c r="W3180" s="22"/>
      <c r="AA3180" s="49"/>
      <c r="AB3180" s="49"/>
      <c r="AF3180" s="49"/>
      <c r="AS3180" s="22"/>
      <c r="AV3180" s="22"/>
      <c r="AX3180" s="22"/>
      <c r="AY3180" s="22"/>
      <c r="BA3180" s="22"/>
      <c r="BB3180" s="22"/>
      <c r="BP3180" s="49"/>
      <c r="BX3180" s="49"/>
    </row>
    <row r="3181" spans="22:76">
      <c r="V3181" s="22"/>
      <c r="W3181" s="22"/>
      <c r="AA3181" s="49"/>
      <c r="AB3181" s="49"/>
      <c r="AF3181" s="49"/>
      <c r="AS3181" s="22"/>
      <c r="AV3181" s="22"/>
      <c r="AX3181" s="22"/>
      <c r="AY3181" s="22"/>
      <c r="BA3181" s="22"/>
      <c r="BB3181" s="22"/>
      <c r="BP3181" s="49"/>
      <c r="BX3181" s="49"/>
    </row>
    <row r="3182" spans="22:76">
      <c r="V3182" s="22"/>
      <c r="W3182" s="22"/>
      <c r="AA3182" s="49"/>
      <c r="AB3182" s="49"/>
      <c r="AF3182" s="49"/>
      <c r="AS3182" s="22"/>
      <c r="AV3182" s="22"/>
      <c r="AX3182" s="22"/>
      <c r="AY3182" s="22"/>
      <c r="BA3182" s="22"/>
      <c r="BB3182" s="22"/>
      <c r="BP3182" s="49"/>
      <c r="BX3182" s="49"/>
    </row>
    <row r="3183" spans="22:76">
      <c r="V3183" s="22"/>
      <c r="W3183" s="22"/>
      <c r="AA3183" s="49"/>
      <c r="AB3183" s="49"/>
      <c r="AF3183" s="49"/>
      <c r="AS3183" s="22"/>
      <c r="AV3183" s="22"/>
      <c r="AX3183" s="22"/>
      <c r="AY3183" s="22"/>
      <c r="BA3183" s="22"/>
      <c r="BB3183" s="22"/>
      <c r="BP3183" s="49"/>
      <c r="BX3183" s="49"/>
    </row>
    <row r="3184" spans="22:76">
      <c r="V3184" s="22"/>
      <c r="W3184" s="22"/>
      <c r="AA3184" s="49"/>
      <c r="AB3184" s="49"/>
      <c r="AF3184" s="49"/>
      <c r="AS3184" s="22"/>
      <c r="AV3184" s="22"/>
      <c r="AX3184" s="22"/>
      <c r="AY3184" s="22"/>
      <c r="BA3184" s="22"/>
      <c r="BB3184" s="22"/>
      <c r="BP3184" s="49"/>
      <c r="BX3184" s="49"/>
    </row>
    <row r="3185" spans="22:76">
      <c r="V3185" s="22"/>
      <c r="W3185" s="22"/>
      <c r="AA3185" s="49"/>
      <c r="AB3185" s="49"/>
      <c r="AF3185" s="49"/>
      <c r="AS3185" s="22"/>
      <c r="AV3185" s="22"/>
      <c r="AX3185" s="22"/>
      <c r="AY3185" s="22"/>
      <c r="BA3185" s="22"/>
      <c r="BB3185" s="22"/>
      <c r="BP3185" s="49"/>
      <c r="BX3185" s="49"/>
    </row>
    <row r="3186" spans="22:76">
      <c r="V3186" s="22"/>
      <c r="W3186" s="22"/>
      <c r="AA3186" s="49"/>
      <c r="AB3186" s="49"/>
      <c r="AF3186" s="49"/>
      <c r="AS3186" s="22"/>
      <c r="AV3186" s="22"/>
      <c r="AX3186" s="22"/>
      <c r="AY3186" s="22"/>
      <c r="BA3186" s="22"/>
      <c r="BB3186" s="22"/>
      <c r="BP3186" s="49"/>
      <c r="BX3186" s="49"/>
    </row>
    <row r="3187" spans="22:76">
      <c r="V3187" s="22"/>
      <c r="W3187" s="22"/>
      <c r="AA3187" s="49"/>
      <c r="AB3187" s="49"/>
      <c r="AF3187" s="49"/>
      <c r="AS3187" s="22"/>
      <c r="AV3187" s="22"/>
      <c r="AX3187" s="22"/>
      <c r="AY3187" s="22"/>
      <c r="BA3187" s="22"/>
      <c r="BB3187" s="22"/>
      <c r="BP3187" s="49"/>
      <c r="BX3187" s="49"/>
    </row>
    <row r="3188" spans="22:76">
      <c r="V3188" s="22"/>
      <c r="W3188" s="22"/>
      <c r="AA3188" s="49"/>
      <c r="AB3188" s="49"/>
      <c r="AF3188" s="49"/>
      <c r="AS3188" s="22"/>
      <c r="AV3188" s="22"/>
      <c r="AX3188" s="22"/>
      <c r="AY3188" s="22"/>
      <c r="BA3188" s="22"/>
      <c r="BB3188" s="22"/>
      <c r="BP3188" s="49"/>
      <c r="BX3188" s="49"/>
    </row>
    <row r="3189" spans="22:76">
      <c r="V3189" s="22"/>
      <c r="W3189" s="22"/>
      <c r="AA3189" s="49"/>
      <c r="AB3189" s="49"/>
      <c r="AF3189" s="49"/>
      <c r="AS3189" s="22"/>
      <c r="AV3189" s="22"/>
      <c r="AX3189" s="22"/>
      <c r="AY3189" s="22"/>
      <c r="BA3189" s="22"/>
      <c r="BB3189" s="22"/>
      <c r="BP3189" s="49"/>
      <c r="BX3189" s="49"/>
    </row>
    <row r="3190" spans="22:76">
      <c r="V3190" s="22"/>
      <c r="W3190" s="22"/>
      <c r="AA3190" s="49"/>
      <c r="AB3190" s="49"/>
      <c r="AF3190" s="49"/>
      <c r="AS3190" s="22"/>
      <c r="AV3190" s="22"/>
      <c r="AX3190" s="22"/>
      <c r="AY3190" s="22"/>
      <c r="BA3190" s="22"/>
      <c r="BB3190" s="22"/>
      <c r="BP3190" s="49"/>
      <c r="BX3190" s="49"/>
    </row>
    <row r="3191" spans="22:76">
      <c r="V3191" s="22"/>
      <c r="W3191" s="22"/>
      <c r="AA3191" s="49"/>
      <c r="AB3191" s="49"/>
      <c r="AF3191" s="49"/>
      <c r="AS3191" s="22"/>
      <c r="AV3191" s="22"/>
      <c r="AX3191" s="22"/>
      <c r="AY3191" s="22"/>
      <c r="BA3191" s="22"/>
      <c r="BB3191" s="22"/>
      <c r="BP3191" s="49"/>
      <c r="BX3191" s="49"/>
    </row>
    <row r="3192" spans="22:76">
      <c r="V3192" s="22"/>
      <c r="W3192" s="22"/>
      <c r="AA3192" s="49"/>
      <c r="AB3192" s="49"/>
      <c r="AF3192" s="49"/>
      <c r="AS3192" s="22"/>
      <c r="AV3192" s="22"/>
      <c r="AX3192" s="22"/>
      <c r="AY3192" s="22"/>
      <c r="BA3192" s="22"/>
      <c r="BB3192" s="22"/>
      <c r="BP3192" s="49"/>
      <c r="BX3192" s="49"/>
    </row>
    <row r="3193" spans="22:76">
      <c r="V3193" s="22"/>
      <c r="W3193" s="22"/>
      <c r="AA3193" s="49"/>
      <c r="AB3193" s="49"/>
      <c r="AF3193" s="49"/>
      <c r="AS3193" s="22"/>
      <c r="AV3193" s="22"/>
      <c r="AX3193" s="22"/>
      <c r="AY3193" s="22"/>
      <c r="BA3193" s="22"/>
      <c r="BB3193" s="22"/>
      <c r="BP3193" s="49"/>
      <c r="BX3193" s="49"/>
    </row>
    <row r="3194" spans="22:76">
      <c r="V3194" s="22"/>
      <c r="W3194" s="22"/>
      <c r="AA3194" s="49"/>
      <c r="AB3194" s="49"/>
      <c r="AF3194" s="49"/>
      <c r="AS3194" s="22"/>
      <c r="AV3194" s="22"/>
      <c r="AX3194" s="22"/>
      <c r="AY3194" s="22"/>
      <c r="BA3194" s="22"/>
      <c r="BB3194" s="22"/>
      <c r="BP3194" s="49"/>
      <c r="BX3194" s="49"/>
    </row>
    <row r="3195" spans="22:76">
      <c r="V3195" s="22"/>
      <c r="W3195" s="22"/>
      <c r="AA3195" s="49"/>
      <c r="AB3195" s="49"/>
      <c r="AF3195" s="49"/>
      <c r="AS3195" s="22"/>
      <c r="AV3195" s="22"/>
      <c r="AX3195" s="22"/>
      <c r="AY3195" s="22"/>
      <c r="BA3195" s="22"/>
      <c r="BB3195" s="22"/>
      <c r="BP3195" s="49"/>
      <c r="BX3195" s="49"/>
    </row>
    <row r="3196" spans="22:76">
      <c r="V3196" s="22"/>
      <c r="W3196" s="22"/>
      <c r="AA3196" s="49"/>
      <c r="AB3196" s="49"/>
      <c r="AF3196" s="49"/>
      <c r="AS3196" s="22"/>
      <c r="AV3196" s="22"/>
      <c r="AX3196" s="22"/>
      <c r="AY3196" s="22"/>
      <c r="BA3196" s="22"/>
      <c r="BB3196" s="22"/>
      <c r="BP3196" s="49"/>
      <c r="BX3196" s="49"/>
    </row>
    <row r="3197" spans="22:76">
      <c r="V3197" s="22"/>
      <c r="W3197" s="22"/>
      <c r="AA3197" s="49"/>
      <c r="AB3197" s="49"/>
      <c r="AF3197" s="49"/>
      <c r="AS3197" s="22"/>
      <c r="AV3197" s="22"/>
      <c r="AX3197" s="22"/>
      <c r="AY3197" s="22"/>
      <c r="BA3197" s="22"/>
      <c r="BB3197" s="22"/>
      <c r="BP3197" s="49"/>
      <c r="BX3197" s="49"/>
    </row>
    <row r="3198" spans="22:76">
      <c r="V3198" s="22"/>
      <c r="W3198" s="22"/>
      <c r="AA3198" s="49"/>
      <c r="AB3198" s="49"/>
      <c r="AF3198" s="49"/>
      <c r="AS3198" s="22"/>
      <c r="AV3198" s="22"/>
      <c r="AX3198" s="22"/>
      <c r="AY3198" s="22"/>
      <c r="BA3198" s="22"/>
      <c r="BB3198" s="22"/>
      <c r="BP3198" s="49"/>
      <c r="BX3198" s="49"/>
    </row>
    <row r="3199" spans="22:76">
      <c r="V3199" s="22"/>
      <c r="W3199" s="22"/>
      <c r="AA3199" s="49"/>
      <c r="AB3199" s="49"/>
      <c r="AF3199" s="49"/>
      <c r="AS3199" s="22"/>
      <c r="AV3199" s="22"/>
      <c r="AX3199" s="22"/>
      <c r="AY3199" s="22"/>
      <c r="BA3199" s="22"/>
      <c r="BB3199" s="22"/>
      <c r="BP3199" s="49"/>
      <c r="BX3199" s="49"/>
    </row>
    <row r="3200" spans="22:76">
      <c r="V3200" s="22"/>
      <c r="W3200" s="22"/>
      <c r="AA3200" s="49"/>
      <c r="AB3200" s="49"/>
      <c r="AF3200" s="49"/>
      <c r="AS3200" s="22"/>
      <c r="AV3200" s="22"/>
      <c r="AX3200" s="22"/>
      <c r="AY3200" s="22"/>
      <c r="BA3200" s="22"/>
      <c r="BB3200" s="22"/>
      <c r="BP3200" s="49"/>
      <c r="BX3200" s="49"/>
    </row>
    <row r="3201" spans="22:76">
      <c r="V3201" s="22"/>
      <c r="W3201" s="22"/>
      <c r="AA3201" s="49"/>
      <c r="AB3201" s="49"/>
      <c r="AF3201" s="49"/>
      <c r="AS3201" s="22"/>
      <c r="AV3201" s="22"/>
      <c r="AX3201" s="22"/>
      <c r="AY3201" s="22"/>
      <c r="BA3201" s="22"/>
      <c r="BB3201" s="22"/>
      <c r="BP3201" s="49"/>
      <c r="BX3201" s="49"/>
    </row>
    <row r="3202" spans="22:76">
      <c r="V3202" s="22"/>
      <c r="W3202" s="22"/>
      <c r="AA3202" s="49"/>
      <c r="AB3202" s="49"/>
      <c r="AF3202" s="49"/>
      <c r="AS3202" s="22"/>
      <c r="AV3202" s="22"/>
      <c r="AX3202" s="22"/>
      <c r="AY3202" s="22"/>
      <c r="BA3202" s="22"/>
      <c r="BB3202" s="22"/>
      <c r="BP3202" s="49"/>
      <c r="BX3202" s="49"/>
    </row>
    <row r="3203" spans="22:76">
      <c r="V3203" s="22"/>
      <c r="W3203" s="22"/>
      <c r="AA3203" s="49"/>
      <c r="AB3203" s="49"/>
      <c r="AF3203" s="49"/>
      <c r="AS3203" s="22"/>
      <c r="AV3203" s="22"/>
      <c r="AX3203" s="22"/>
      <c r="AY3203" s="22"/>
      <c r="BA3203" s="22"/>
      <c r="BB3203" s="22"/>
      <c r="BP3203" s="49"/>
      <c r="BX3203" s="49"/>
    </row>
    <row r="3204" spans="22:76">
      <c r="V3204" s="22"/>
      <c r="W3204" s="22"/>
      <c r="AA3204" s="49"/>
      <c r="AB3204" s="49"/>
      <c r="AF3204" s="49"/>
      <c r="AS3204" s="22"/>
      <c r="AV3204" s="22"/>
      <c r="AX3204" s="22"/>
      <c r="AY3204" s="22"/>
      <c r="BA3204" s="22"/>
      <c r="BB3204" s="22"/>
      <c r="BP3204" s="49"/>
      <c r="BX3204" s="49"/>
    </row>
    <row r="3205" spans="22:76">
      <c r="V3205" s="22"/>
      <c r="W3205" s="22"/>
      <c r="AA3205" s="49"/>
      <c r="AB3205" s="49"/>
      <c r="AF3205" s="49"/>
      <c r="AS3205" s="22"/>
      <c r="AV3205" s="22"/>
      <c r="AX3205" s="22"/>
      <c r="AY3205" s="22"/>
      <c r="BA3205" s="22"/>
      <c r="BB3205" s="22"/>
      <c r="BP3205" s="49"/>
      <c r="BX3205" s="49"/>
    </row>
    <row r="3206" spans="22:76">
      <c r="V3206" s="22"/>
      <c r="W3206" s="22"/>
      <c r="AA3206" s="49"/>
      <c r="AB3206" s="49"/>
      <c r="AF3206" s="49"/>
      <c r="AS3206" s="22"/>
      <c r="AV3206" s="22"/>
      <c r="AX3206" s="22"/>
      <c r="AY3206" s="22"/>
      <c r="BA3206" s="22"/>
      <c r="BB3206" s="22"/>
      <c r="BP3206" s="49"/>
      <c r="BX3206" s="49"/>
    </row>
    <row r="3207" spans="22:76">
      <c r="V3207" s="22"/>
      <c r="W3207" s="22"/>
      <c r="AA3207" s="49"/>
      <c r="AB3207" s="49"/>
      <c r="AF3207" s="49"/>
      <c r="AS3207" s="22"/>
      <c r="AV3207" s="22"/>
      <c r="AX3207" s="22"/>
      <c r="AY3207" s="22"/>
      <c r="BA3207" s="22"/>
      <c r="BB3207" s="22"/>
      <c r="BP3207" s="49"/>
      <c r="BX3207" s="49"/>
    </row>
    <row r="3208" spans="22:76">
      <c r="V3208" s="22"/>
      <c r="W3208" s="22"/>
      <c r="AA3208" s="49"/>
      <c r="AB3208" s="49"/>
      <c r="AF3208" s="49"/>
      <c r="AS3208" s="22"/>
      <c r="AV3208" s="22"/>
      <c r="AX3208" s="22"/>
      <c r="AY3208" s="22"/>
      <c r="BA3208" s="22"/>
      <c r="BB3208" s="22"/>
      <c r="BP3208" s="49"/>
      <c r="BX3208" s="49"/>
    </row>
    <row r="3209" spans="22:76">
      <c r="V3209" s="22"/>
      <c r="W3209" s="22"/>
      <c r="AA3209" s="49"/>
      <c r="AB3209" s="49"/>
      <c r="AF3209" s="49"/>
      <c r="AS3209" s="22"/>
      <c r="AV3209" s="22"/>
      <c r="AX3209" s="22"/>
      <c r="AY3209" s="22"/>
      <c r="BA3209" s="22"/>
      <c r="BB3209" s="22"/>
      <c r="BP3209" s="49"/>
      <c r="BX3209" s="49"/>
    </row>
    <row r="3210" spans="22:76">
      <c r="V3210" s="22"/>
      <c r="W3210" s="22"/>
      <c r="AA3210" s="49"/>
      <c r="AB3210" s="49"/>
      <c r="AF3210" s="49"/>
      <c r="AS3210" s="22"/>
      <c r="AV3210" s="22"/>
      <c r="AX3210" s="22"/>
      <c r="AY3210" s="22"/>
      <c r="BA3210" s="22"/>
      <c r="BB3210" s="22"/>
      <c r="BP3210" s="49"/>
      <c r="BX3210" s="49"/>
    </row>
    <row r="3211" spans="22:76">
      <c r="V3211" s="22"/>
      <c r="W3211" s="22"/>
      <c r="AA3211" s="49"/>
      <c r="AB3211" s="49"/>
      <c r="AF3211" s="49"/>
      <c r="AS3211" s="22"/>
      <c r="AV3211" s="22"/>
      <c r="AX3211" s="22"/>
      <c r="AY3211" s="22"/>
      <c r="BA3211" s="22"/>
      <c r="BB3211" s="22"/>
      <c r="BP3211" s="49"/>
      <c r="BX3211" s="49"/>
    </row>
    <row r="3212" spans="22:76">
      <c r="V3212" s="22"/>
      <c r="W3212" s="22"/>
      <c r="AA3212" s="49"/>
      <c r="AB3212" s="49"/>
      <c r="AF3212" s="49"/>
      <c r="AS3212" s="22"/>
      <c r="AV3212" s="22"/>
      <c r="AX3212" s="22"/>
      <c r="AY3212" s="22"/>
      <c r="BA3212" s="22"/>
      <c r="BB3212" s="22"/>
      <c r="BP3212" s="49"/>
      <c r="BX3212" s="49"/>
    </row>
    <row r="3213" spans="22:76">
      <c r="V3213" s="22"/>
      <c r="W3213" s="22"/>
      <c r="AA3213" s="49"/>
      <c r="AB3213" s="49"/>
      <c r="AF3213" s="49"/>
      <c r="AS3213" s="22"/>
      <c r="AV3213" s="22"/>
      <c r="AX3213" s="22"/>
      <c r="AY3213" s="22"/>
      <c r="BA3213" s="22"/>
      <c r="BB3213" s="22"/>
      <c r="BP3213" s="49"/>
      <c r="BX3213" s="49"/>
    </row>
    <row r="3214" spans="22:76">
      <c r="V3214" s="22"/>
      <c r="W3214" s="22"/>
      <c r="AA3214" s="49"/>
      <c r="AB3214" s="49"/>
      <c r="AF3214" s="49"/>
      <c r="AS3214" s="22"/>
      <c r="AV3214" s="22"/>
      <c r="AX3214" s="22"/>
      <c r="AY3214" s="22"/>
      <c r="BA3214" s="22"/>
      <c r="BB3214" s="22"/>
      <c r="BP3214" s="49"/>
      <c r="BX3214" s="49"/>
    </row>
    <row r="3215" spans="22:76">
      <c r="V3215" s="22"/>
      <c r="W3215" s="22"/>
      <c r="AA3215" s="49"/>
      <c r="AB3215" s="49"/>
      <c r="AF3215" s="49"/>
      <c r="AS3215" s="22"/>
      <c r="AV3215" s="22"/>
      <c r="AX3215" s="22"/>
      <c r="AY3215" s="22"/>
      <c r="BA3215" s="22"/>
      <c r="BB3215" s="22"/>
      <c r="BP3215" s="49"/>
      <c r="BX3215" s="49"/>
    </row>
    <row r="3216" spans="22:76">
      <c r="V3216" s="22"/>
      <c r="W3216" s="22"/>
      <c r="AA3216" s="49"/>
      <c r="AB3216" s="49"/>
      <c r="AF3216" s="49"/>
      <c r="AS3216" s="22"/>
      <c r="AV3216" s="22"/>
      <c r="AX3216" s="22"/>
      <c r="AY3216" s="22"/>
      <c r="BA3216" s="22"/>
      <c r="BB3216" s="22"/>
      <c r="BP3216" s="49"/>
      <c r="BX3216" s="49"/>
    </row>
    <row r="3217" spans="22:76">
      <c r="V3217" s="22"/>
      <c r="W3217" s="22"/>
      <c r="AA3217" s="49"/>
      <c r="AB3217" s="49"/>
      <c r="AF3217" s="49"/>
      <c r="AS3217" s="22"/>
      <c r="AV3217" s="22"/>
      <c r="AX3217" s="22"/>
      <c r="AY3217" s="22"/>
      <c r="BA3217" s="22"/>
      <c r="BB3217" s="22"/>
      <c r="BP3217" s="49"/>
      <c r="BX3217" s="49"/>
    </row>
    <row r="3218" spans="22:76">
      <c r="V3218" s="22"/>
      <c r="W3218" s="22"/>
      <c r="AA3218" s="49"/>
      <c r="AB3218" s="49"/>
      <c r="AF3218" s="49"/>
      <c r="AS3218" s="22"/>
      <c r="AV3218" s="22"/>
      <c r="AX3218" s="22"/>
      <c r="AY3218" s="22"/>
      <c r="BA3218" s="22"/>
      <c r="BB3218" s="22"/>
      <c r="BP3218" s="49"/>
      <c r="BX3218" s="49"/>
    </row>
    <row r="3219" spans="22:76">
      <c r="V3219" s="22"/>
      <c r="W3219" s="22"/>
      <c r="AA3219" s="49"/>
      <c r="AB3219" s="49"/>
      <c r="AF3219" s="49"/>
      <c r="AS3219" s="22"/>
      <c r="AV3219" s="22"/>
      <c r="AX3219" s="22"/>
      <c r="AY3219" s="22"/>
      <c r="BA3219" s="22"/>
      <c r="BB3219" s="22"/>
      <c r="BP3219" s="49"/>
      <c r="BX3219" s="49"/>
    </row>
    <row r="3220" spans="22:76">
      <c r="V3220" s="22"/>
      <c r="W3220" s="22"/>
      <c r="AA3220" s="49"/>
      <c r="AB3220" s="49"/>
      <c r="AF3220" s="49"/>
      <c r="AS3220" s="22"/>
      <c r="AV3220" s="22"/>
      <c r="AX3220" s="22"/>
      <c r="AY3220" s="22"/>
      <c r="BA3220" s="22"/>
      <c r="BB3220" s="22"/>
      <c r="BP3220" s="49"/>
      <c r="BX3220" s="49"/>
    </row>
    <row r="3221" spans="22:76">
      <c r="V3221" s="22"/>
      <c r="W3221" s="22"/>
      <c r="AA3221" s="49"/>
      <c r="AB3221" s="49"/>
      <c r="AF3221" s="49"/>
      <c r="AS3221" s="22"/>
      <c r="AV3221" s="22"/>
      <c r="AX3221" s="22"/>
      <c r="AY3221" s="22"/>
      <c r="BA3221" s="22"/>
      <c r="BB3221" s="22"/>
      <c r="BP3221" s="49"/>
      <c r="BX3221" s="49"/>
    </row>
    <row r="3222" spans="22:76">
      <c r="V3222" s="22"/>
      <c r="W3222" s="22"/>
      <c r="AA3222" s="49"/>
      <c r="AB3222" s="49"/>
      <c r="AF3222" s="49"/>
      <c r="AS3222" s="22"/>
      <c r="AV3222" s="22"/>
      <c r="AX3222" s="22"/>
      <c r="AY3222" s="22"/>
      <c r="BA3222" s="22"/>
      <c r="BB3222" s="22"/>
      <c r="BP3222" s="49"/>
      <c r="BX3222" s="49"/>
    </row>
    <row r="3223" spans="22:76">
      <c r="V3223" s="22"/>
      <c r="W3223" s="22"/>
      <c r="AA3223" s="49"/>
      <c r="AB3223" s="49"/>
      <c r="AF3223" s="49"/>
      <c r="AS3223" s="22"/>
      <c r="AV3223" s="22"/>
      <c r="AX3223" s="22"/>
      <c r="AY3223" s="22"/>
      <c r="BA3223" s="22"/>
      <c r="BB3223" s="22"/>
      <c r="BP3223" s="49"/>
      <c r="BX3223" s="49"/>
    </row>
    <row r="3224" spans="22:76">
      <c r="V3224" s="22"/>
      <c r="W3224" s="22"/>
      <c r="AA3224" s="49"/>
      <c r="AB3224" s="49"/>
      <c r="AF3224" s="49"/>
      <c r="AS3224" s="22"/>
      <c r="AV3224" s="22"/>
      <c r="AX3224" s="22"/>
      <c r="AY3224" s="22"/>
      <c r="BA3224" s="22"/>
      <c r="BB3224" s="22"/>
      <c r="BP3224" s="49"/>
      <c r="BX3224" s="49"/>
    </row>
    <row r="3225" spans="22:76">
      <c r="V3225" s="22"/>
      <c r="W3225" s="22"/>
      <c r="AA3225" s="49"/>
      <c r="AB3225" s="49"/>
      <c r="AF3225" s="49"/>
      <c r="AS3225" s="22"/>
      <c r="AV3225" s="22"/>
      <c r="AX3225" s="22"/>
      <c r="AY3225" s="22"/>
      <c r="BA3225" s="22"/>
      <c r="BB3225" s="22"/>
      <c r="BP3225" s="49"/>
      <c r="BX3225" s="49"/>
    </row>
    <row r="3226" spans="22:76">
      <c r="V3226" s="22"/>
      <c r="W3226" s="22"/>
      <c r="AA3226" s="49"/>
      <c r="AB3226" s="49"/>
      <c r="AF3226" s="49"/>
      <c r="AS3226" s="22"/>
      <c r="AV3226" s="22"/>
      <c r="AX3226" s="22"/>
      <c r="AY3226" s="22"/>
      <c r="BA3226" s="22"/>
      <c r="BB3226" s="22"/>
      <c r="BP3226" s="49"/>
      <c r="BX3226" s="49"/>
    </row>
    <row r="3227" spans="22:76">
      <c r="V3227" s="22"/>
      <c r="W3227" s="22"/>
      <c r="AA3227" s="49"/>
      <c r="AB3227" s="49"/>
      <c r="AF3227" s="49"/>
      <c r="AS3227" s="22"/>
      <c r="AV3227" s="22"/>
      <c r="AX3227" s="22"/>
      <c r="AY3227" s="22"/>
      <c r="BA3227" s="22"/>
      <c r="BB3227" s="22"/>
      <c r="BP3227" s="49"/>
      <c r="BX3227" s="49"/>
    </row>
    <row r="3228" spans="22:76">
      <c r="V3228" s="22"/>
      <c r="W3228" s="22"/>
      <c r="AA3228" s="49"/>
      <c r="AB3228" s="49"/>
      <c r="AF3228" s="49"/>
      <c r="AS3228" s="22"/>
      <c r="AV3228" s="22"/>
      <c r="AX3228" s="22"/>
      <c r="AY3228" s="22"/>
      <c r="BA3228" s="22"/>
      <c r="BB3228" s="22"/>
      <c r="BP3228" s="49"/>
      <c r="BX3228" s="49"/>
    </row>
    <row r="3229" spans="22:76">
      <c r="V3229" s="22"/>
      <c r="W3229" s="22"/>
      <c r="AA3229" s="49"/>
      <c r="AB3229" s="49"/>
      <c r="AF3229" s="49"/>
      <c r="AS3229" s="22"/>
      <c r="AV3229" s="22"/>
      <c r="AX3229" s="22"/>
      <c r="AY3229" s="22"/>
      <c r="BA3229" s="22"/>
      <c r="BB3229" s="22"/>
      <c r="BP3229" s="49"/>
      <c r="BX3229" s="49"/>
    </row>
    <row r="3230" spans="22:76">
      <c r="V3230" s="22"/>
      <c r="W3230" s="22"/>
      <c r="AA3230" s="49"/>
      <c r="AB3230" s="49"/>
      <c r="AF3230" s="49"/>
      <c r="AS3230" s="22"/>
      <c r="AV3230" s="22"/>
      <c r="AX3230" s="22"/>
      <c r="AY3230" s="22"/>
      <c r="BA3230" s="22"/>
      <c r="BB3230" s="22"/>
      <c r="BP3230" s="49"/>
      <c r="BX3230" s="49"/>
    </row>
    <row r="3231" spans="22:76">
      <c r="V3231" s="22"/>
      <c r="W3231" s="22"/>
      <c r="AA3231" s="49"/>
      <c r="AB3231" s="49"/>
      <c r="AF3231" s="49"/>
      <c r="AS3231" s="22"/>
      <c r="AV3231" s="22"/>
      <c r="AX3231" s="22"/>
      <c r="AY3231" s="22"/>
      <c r="BA3231" s="22"/>
      <c r="BB3231" s="22"/>
      <c r="BP3231" s="49"/>
      <c r="BX3231" s="49"/>
    </row>
    <row r="3232" spans="22:76">
      <c r="V3232" s="22"/>
      <c r="W3232" s="22"/>
      <c r="AA3232" s="49"/>
      <c r="AB3232" s="49"/>
      <c r="AF3232" s="49"/>
      <c r="AS3232" s="22"/>
      <c r="AV3232" s="22"/>
      <c r="AX3232" s="22"/>
      <c r="AY3232" s="22"/>
      <c r="BA3232" s="22"/>
      <c r="BB3232" s="22"/>
      <c r="BP3232" s="49"/>
      <c r="BX3232" s="49"/>
    </row>
    <row r="3233" spans="22:76">
      <c r="V3233" s="22"/>
      <c r="W3233" s="22"/>
      <c r="AA3233" s="49"/>
      <c r="AB3233" s="49"/>
      <c r="AF3233" s="49"/>
      <c r="AS3233" s="22"/>
      <c r="AV3233" s="22"/>
      <c r="AX3233" s="22"/>
      <c r="AY3233" s="22"/>
      <c r="BA3233" s="22"/>
      <c r="BB3233" s="22"/>
      <c r="BP3233" s="49"/>
      <c r="BX3233" s="49"/>
    </row>
    <row r="3234" spans="22:76">
      <c r="V3234" s="22"/>
      <c r="W3234" s="22"/>
      <c r="AA3234" s="49"/>
      <c r="AB3234" s="49"/>
      <c r="AF3234" s="49"/>
      <c r="AS3234" s="22"/>
      <c r="AV3234" s="22"/>
      <c r="AX3234" s="22"/>
      <c r="AY3234" s="22"/>
      <c r="BA3234" s="22"/>
      <c r="BB3234" s="22"/>
      <c r="BP3234" s="49"/>
      <c r="BX3234" s="49"/>
    </row>
    <row r="3235" spans="22:76">
      <c r="V3235" s="22"/>
      <c r="W3235" s="22"/>
      <c r="AA3235" s="49"/>
      <c r="AB3235" s="49"/>
      <c r="AF3235" s="49"/>
      <c r="AS3235" s="22"/>
      <c r="AV3235" s="22"/>
      <c r="AX3235" s="22"/>
      <c r="AY3235" s="22"/>
      <c r="BA3235" s="22"/>
      <c r="BB3235" s="22"/>
      <c r="BP3235" s="49"/>
      <c r="BX3235" s="49"/>
    </row>
    <row r="3236" spans="22:76">
      <c r="V3236" s="22"/>
      <c r="W3236" s="22"/>
      <c r="AA3236" s="49"/>
      <c r="AB3236" s="49"/>
      <c r="AF3236" s="49"/>
      <c r="AS3236" s="22"/>
      <c r="AV3236" s="22"/>
      <c r="AX3236" s="22"/>
      <c r="AY3236" s="22"/>
      <c r="BA3236" s="22"/>
      <c r="BB3236" s="22"/>
      <c r="BP3236" s="49"/>
      <c r="BX3236" s="49"/>
    </row>
    <row r="3237" spans="22:76">
      <c r="V3237" s="22"/>
      <c r="W3237" s="22"/>
      <c r="AA3237" s="49"/>
      <c r="AB3237" s="49"/>
      <c r="AF3237" s="49"/>
      <c r="AS3237" s="22"/>
      <c r="AV3237" s="22"/>
      <c r="AX3237" s="22"/>
      <c r="AY3237" s="22"/>
      <c r="BA3237" s="22"/>
      <c r="BB3237" s="22"/>
      <c r="BP3237" s="49"/>
      <c r="BX3237" s="49"/>
    </row>
    <row r="3238" spans="22:76">
      <c r="V3238" s="22"/>
      <c r="W3238" s="22"/>
      <c r="AA3238" s="49"/>
      <c r="AB3238" s="49"/>
      <c r="AF3238" s="49"/>
      <c r="AS3238" s="22"/>
      <c r="AV3238" s="22"/>
      <c r="AX3238" s="22"/>
      <c r="AY3238" s="22"/>
      <c r="BA3238" s="22"/>
      <c r="BB3238" s="22"/>
      <c r="BP3238" s="49"/>
      <c r="BX3238" s="49"/>
    </row>
    <row r="3239" spans="22:76">
      <c r="V3239" s="22"/>
      <c r="W3239" s="22"/>
      <c r="AA3239" s="49"/>
      <c r="AB3239" s="49"/>
      <c r="AF3239" s="49"/>
      <c r="AS3239" s="22"/>
      <c r="AV3239" s="22"/>
      <c r="AX3239" s="22"/>
      <c r="AY3239" s="22"/>
      <c r="BA3239" s="22"/>
      <c r="BB3239" s="22"/>
      <c r="BP3239" s="49"/>
      <c r="BX3239" s="49"/>
    </row>
    <row r="3240" spans="22:76">
      <c r="V3240" s="22"/>
      <c r="W3240" s="22"/>
      <c r="AA3240" s="49"/>
      <c r="AB3240" s="49"/>
      <c r="AF3240" s="49"/>
      <c r="AS3240" s="22"/>
      <c r="AV3240" s="22"/>
      <c r="AX3240" s="22"/>
      <c r="AY3240" s="22"/>
      <c r="BA3240" s="22"/>
      <c r="BB3240" s="22"/>
      <c r="BP3240" s="49"/>
      <c r="BX3240" s="49"/>
    </row>
    <row r="3241" spans="22:76">
      <c r="V3241" s="22"/>
      <c r="W3241" s="22"/>
      <c r="AA3241" s="49"/>
      <c r="AB3241" s="49"/>
      <c r="AF3241" s="49"/>
      <c r="AS3241" s="22"/>
      <c r="AV3241" s="22"/>
      <c r="AX3241" s="22"/>
      <c r="AY3241" s="22"/>
      <c r="BA3241" s="22"/>
      <c r="BB3241" s="22"/>
      <c r="BP3241" s="49"/>
      <c r="BX3241" s="49"/>
    </row>
    <row r="3242" spans="22:76">
      <c r="V3242" s="22"/>
      <c r="W3242" s="22"/>
      <c r="AA3242" s="49"/>
      <c r="AB3242" s="49"/>
      <c r="AF3242" s="49"/>
      <c r="AS3242" s="22"/>
      <c r="AV3242" s="22"/>
      <c r="AX3242" s="22"/>
      <c r="AY3242" s="22"/>
      <c r="BA3242" s="22"/>
      <c r="BB3242" s="22"/>
      <c r="BP3242" s="49"/>
      <c r="BX3242" s="49"/>
    </row>
    <row r="3243" spans="22:76">
      <c r="V3243" s="22"/>
      <c r="W3243" s="22"/>
      <c r="AA3243" s="49"/>
      <c r="AB3243" s="49"/>
      <c r="AF3243" s="49"/>
      <c r="AS3243" s="22"/>
      <c r="AV3243" s="22"/>
      <c r="AX3243" s="22"/>
      <c r="AY3243" s="22"/>
      <c r="BA3243" s="22"/>
      <c r="BB3243" s="22"/>
      <c r="BP3243" s="49"/>
      <c r="BX3243" s="49"/>
    </row>
    <row r="3244" spans="22:76">
      <c r="V3244" s="22"/>
      <c r="W3244" s="22"/>
      <c r="AA3244" s="49"/>
      <c r="AB3244" s="49"/>
      <c r="AF3244" s="49"/>
      <c r="AS3244" s="22"/>
      <c r="AV3244" s="22"/>
      <c r="AX3244" s="22"/>
      <c r="AY3244" s="22"/>
      <c r="BA3244" s="22"/>
      <c r="BB3244" s="22"/>
      <c r="BP3244" s="49"/>
      <c r="BX3244" s="49"/>
    </row>
    <row r="3245" spans="22:76">
      <c r="V3245" s="22"/>
      <c r="W3245" s="22"/>
      <c r="AA3245" s="49"/>
      <c r="AB3245" s="49"/>
      <c r="AF3245" s="49"/>
      <c r="AS3245" s="22"/>
      <c r="AV3245" s="22"/>
      <c r="AX3245" s="22"/>
      <c r="AY3245" s="22"/>
      <c r="BA3245" s="22"/>
      <c r="BB3245" s="22"/>
      <c r="BP3245" s="49"/>
      <c r="BX3245" s="49"/>
    </row>
    <row r="3246" spans="22:76">
      <c r="V3246" s="22"/>
      <c r="W3246" s="22"/>
      <c r="AA3246" s="49"/>
      <c r="AB3246" s="49"/>
      <c r="AF3246" s="49"/>
      <c r="AS3246" s="22"/>
      <c r="AV3246" s="22"/>
      <c r="AX3246" s="22"/>
      <c r="AY3246" s="22"/>
      <c r="BA3246" s="22"/>
      <c r="BB3246" s="22"/>
      <c r="BP3246" s="49"/>
      <c r="BX3246" s="49"/>
    </row>
    <row r="3247" spans="22:76">
      <c r="V3247" s="22"/>
      <c r="W3247" s="22"/>
      <c r="AA3247" s="49"/>
      <c r="AB3247" s="49"/>
      <c r="AF3247" s="49"/>
      <c r="AS3247" s="22"/>
      <c r="AV3247" s="22"/>
      <c r="AX3247" s="22"/>
      <c r="AY3247" s="22"/>
      <c r="BA3247" s="22"/>
      <c r="BB3247" s="22"/>
      <c r="BP3247" s="49"/>
      <c r="BX3247" s="49"/>
    </row>
    <row r="3248" spans="22:76">
      <c r="V3248" s="22"/>
      <c r="W3248" s="22"/>
      <c r="AA3248" s="49"/>
      <c r="AB3248" s="49"/>
      <c r="AF3248" s="49"/>
      <c r="AS3248" s="22"/>
      <c r="AV3248" s="22"/>
      <c r="AX3248" s="22"/>
      <c r="AY3248" s="22"/>
      <c r="BA3248" s="22"/>
      <c r="BB3248" s="22"/>
      <c r="BP3248" s="49"/>
      <c r="BX3248" s="49"/>
    </row>
    <row r="3249" spans="22:76">
      <c r="V3249" s="22"/>
      <c r="W3249" s="22"/>
      <c r="AA3249" s="49"/>
      <c r="AB3249" s="49"/>
      <c r="AF3249" s="49"/>
      <c r="AS3249" s="22"/>
      <c r="AV3249" s="22"/>
      <c r="AX3249" s="22"/>
      <c r="AY3249" s="22"/>
      <c r="BA3249" s="22"/>
      <c r="BB3249" s="22"/>
      <c r="BP3249" s="49"/>
      <c r="BX3249" s="49"/>
    </row>
    <row r="3250" spans="22:76">
      <c r="V3250" s="22"/>
      <c r="W3250" s="22"/>
      <c r="AA3250" s="49"/>
      <c r="AB3250" s="49"/>
      <c r="AF3250" s="49"/>
      <c r="AS3250" s="22"/>
      <c r="AV3250" s="22"/>
      <c r="AX3250" s="22"/>
      <c r="AY3250" s="22"/>
      <c r="BA3250" s="22"/>
      <c r="BB3250" s="22"/>
      <c r="BP3250" s="49"/>
      <c r="BX3250" s="49"/>
    </row>
    <row r="3251" spans="22:76">
      <c r="V3251" s="22"/>
      <c r="W3251" s="22"/>
      <c r="AA3251" s="49"/>
      <c r="AB3251" s="49"/>
      <c r="AF3251" s="49"/>
      <c r="AS3251" s="22"/>
      <c r="AV3251" s="22"/>
      <c r="AX3251" s="22"/>
      <c r="AY3251" s="22"/>
      <c r="BA3251" s="22"/>
      <c r="BB3251" s="22"/>
      <c r="BP3251" s="49"/>
      <c r="BX3251" s="49"/>
    </row>
    <row r="3252" spans="22:76">
      <c r="V3252" s="22"/>
      <c r="W3252" s="22"/>
      <c r="AA3252" s="49"/>
      <c r="AB3252" s="49"/>
      <c r="AF3252" s="49"/>
      <c r="AS3252" s="22"/>
      <c r="AV3252" s="22"/>
      <c r="AX3252" s="22"/>
      <c r="AY3252" s="22"/>
      <c r="BA3252" s="22"/>
      <c r="BB3252" s="22"/>
      <c r="BP3252" s="49"/>
      <c r="BX3252" s="49"/>
    </row>
    <row r="3253" spans="22:76">
      <c r="V3253" s="22"/>
      <c r="W3253" s="22"/>
      <c r="AA3253" s="49"/>
      <c r="AB3253" s="49"/>
      <c r="AF3253" s="49"/>
      <c r="AS3253" s="22"/>
      <c r="AV3253" s="22"/>
      <c r="AX3253" s="22"/>
      <c r="AY3253" s="22"/>
      <c r="BA3253" s="22"/>
      <c r="BB3253" s="22"/>
      <c r="BP3253" s="49"/>
      <c r="BX3253" s="49"/>
    </row>
    <row r="3254" spans="22:76">
      <c r="V3254" s="22"/>
      <c r="W3254" s="22"/>
      <c r="AA3254" s="49"/>
      <c r="AB3254" s="49"/>
      <c r="AF3254" s="49"/>
      <c r="AS3254" s="22"/>
      <c r="AV3254" s="22"/>
      <c r="AX3254" s="22"/>
      <c r="AY3254" s="22"/>
      <c r="BA3254" s="22"/>
      <c r="BB3254" s="22"/>
      <c r="BP3254" s="49"/>
      <c r="BX3254" s="49"/>
    </row>
    <row r="3255" spans="22:76">
      <c r="V3255" s="22"/>
      <c r="W3255" s="22"/>
      <c r="AA3255" s="49"/>
      <c r="AB3255" s="49"/>
      <c r="AF3255" s="49"/>
      <c r="AS3255" s="22"/>
      <c r="AV3255" s="22"/>
      <c r="AX3255" s="22"/>
      <c r="AY3255" s="22"/>
      <c r="BA3255" s="22"/>
      <c r="BB3255" s="22"/>
      <c r="BP3255" s="49"/>
      <c r="BX3255" s="49"/>
    </row>
    <row r="3256" spans="22:76">
      <c r="V3256" s="22"/>
      <c r="W3256" s="22"/>
      <c r="AA3256" s="49"/>
      <c r="AB3256" s="49"/>
      <c r="AF3256" s="49"/>
      <c r="AS3256" s="22"/>
      <c r="AV3256" s="22"/>
      <c r="AX3256" s="22"/>
      <c r="AY3256" s="22"/>
      <c r="BA3256" s="22"/>
      <c r="BB3256" s="22"/>
      <c r="BP3256" s="49"/>
      <c r="BX3256" s="49"/>
    </row>
    <row r="3257" spans="22:76">
      <c r="V3257" s="22"/>
      <c r="W3257" s="22"/>
      <c r="AA3257" s="49"/>
      <c r="AB3257" s="49"/>
      <c r="AF3257" s="49"/>
      <c r="AS3257" s="22"/>
      <c r="AV3257" s="22"/>
      <c r="AX3257" s="22"/>
      <c r="AY3257" s="22"/>
      <c r="BA3257" s="22"/>
      <c r="BB3257" s="22"/>
      <c r="BP3257" s="49"/>
      <c r="BX3257" s="49"/>
    </row>
    <row r="3258" spans="22:76">
      <c r="V3258" s="22"/>
      <c r="W3258" s="22"/>
      <c r="AA3258" s="49"/>
      <c r="AB3258" s="49"/>
      <c r="AF3258" s="49"/>
      <c r="AS3258" s="22"/>
      <c r="AV3258" s="22"/>
      <c r="AX3258" s="22"/>
      <c r="AY3258" s="22"/>
      <c r="BA3258" s="22"/>
      <c r="BB3258" s="22"/>
      <c r="BP3258" s="49"/>
      <c r="BX3258" s="49"/>
    </row>
    <row r="3259" spans="22:76">
      <c r="V3259" s="22"/>
      <c r="W3259" s="22"/>
      <c r="AA3259" s="49"/>
      <c r="AB3259" s="49"/>
      <c r="AF3259" s="49"/>
      <c r="AS3259" s="22"/>
      <c r="AV3259" s="22"/>
      <c r="AX3259" s="22"/>
      <c r="AY3259" s="22"/>
      <c r="BA3259" s="22"/>
      <c r="BB3259" s="22"/>
      <c r="BP3259" s="49"/>
      <c r="BX3259" s="49"/>
    </row>
    <row r="3260" spans="22:76">
      <c r="V3260" s="22"/>
      <c r="W3260" s="22"/>
      <c r="AA3260" s="49"/>
      <c r="AB3260" s="49"/>
      <c r="AF3260" s="49"/>
      <c r="AS3260" s="22"/>
      <c r="AV3260" s="22"/>
      <c r="AX3260" s="22"/>
      <c r="AY3260" s="22"/>
      <c r="BA3260" s="22"/>
      <c r="BB3260" s="22"/>
      <c r="BP3260" s="49"/>
      <c r="BX3260" s="49"/>
    </row>
    <row r="3261" spans="22:76">
      <c r="V3261" s="22"/>
      <c r="W3261" s="22"/>
      <c r="AA3261" s="49"/>
      <c r="AB3261" s="49"/>
      <c r="AF3261" s="49"/>
      <c r="AS3261" s="22"/>
      <c r="AV3261" s="22"/>
      <c r="AX3261" s="22"/>
      <c r="AY3261" s="22"/>
      <c r="BA3261" s="22"/>
      <c r="BB3261" s="22"/>
      <c r="BP3261" s="49"/>
      <c r="BX3261" s="49"/>
    </row>
    <row r="3262" spans="22:76">
      <c r="V3262" s="22"/>
      <c r="W3262" s="22"/>
      <c r="AA3262" s="49"/>
      <c r="AB3262" s="49"/>
      <c r="AF3262" s="49"/>
      <c r="AS3262" s="22"/>
      <c r="AV3262" s="22"/>
      <c r="AX3262" s="22"/>
      <c r="AY3262" s="22"/>
      <c r="BA3262" s="22"/>
      <c r="BB3262" s="22"/>
      <c r="BP3262" s="49"/>
      <c r="BX3262" s="49"/>
    </row>
    <row r="3263" spans="22:76">
      <c r="V3263" s="22"/>
      <c r="W3263" s="22"/>
      <c r="AA3263" s="49"/>
      <c r="AB3263" s="49"/>
      <c r="AF3263" s="49"/>
      <c r="AS3263" s="22"/>
      <c r="AV3263" s="22"/>
      <c r="AX3263" s="22"/>
      <c r="AY3263" s="22"/>
      <c r="BA3263" s="22"/>
      <c r="BB3263" s="22"/>
      <c r="BP3263" s="49"/>
      <c r="BX3263" s="49"/>
    </row>
    <row r="3264" spans="22:76">
      <c r="V3264" s="22"/>
      <c r="W3264" s="22"/>
      <c r="AA3264" s="49"/>
      <c r="AB3264" s="49"/>
      <c r="AF3264" s="49"/>
      <c r="AS3264" s="22"/>
      <c r="AV3264" s="22"/>
      <c r="AX3264" s="22"/>
      <c r="AY3264" s="22"/>
      <c r="BA3264" s="22"/>
      <c r="BB3264" s="22"/>
      <c r="BP3264" s="49"/>
      <c r="BX3264" s="49"/>
    </row>
    <row r="3265" spans="22:76">
      <c r="V3265" s="22"/>
      <c r="W3265" s="22"/>
      <c r="AA3265" s="49"/>
      <c r="AB3265" s="49"/>
      <c r="AF3265" s="49"/>
      <c r="AS3265" s="22"/>
      <c r="AV3265" s="22"/>
      <c r="AX3265" s="22"/>
      <c r="AY3265" s="22"/>
      <c r="BA3265" s="22"/>
      <c r="BB3265" s="22"/>
      <c r="BP3265" s="49"/>
      <c r="BX3265" s="49"/>
    </row>
    <row r="3266" spans="22:76">
      <c r="V3266" s="22"/>
      <c r="W3266" s="22"/>
      <c r="AA3266" s="49"/>
      <c r="AB3266" s="49"/>
      <c r="AF3266" s="49"/>
      <c r="AS3266" s="22"/>
      <c r="AV3266" s="22"/>
      <c r="AX3266" s="22"/>
      <c r="AY3266" s="22"/>
      <c r="BA3266" s="22"/>
      <c r="BB3266" s="22"/>
      <c r="BP3266" s="49"/>
      <c r="BX3266" s="49"/>
    </row>
    <row r="3267" spans="22:76">
      <c r="V3267" s="22"/>
      <c r="W3267" s="22"/>
      <c r="AA3267" s="49"/>
      <c r="AB3267" s="49"/>
      <c r="AF3267" s="49"/>
      <c r="AS3267" s="22"/>
      <c r="AV3267" s="22"/>
      <c r="AX3267" s="22"/>
      <c r="AY3267" s="22"/>
      <c r="BA3267" s="22"/>
      <c r="BB3267" s="22"/>
      <c r="BP3267" s="49"/>
      <c r="BX3267" s="49"/>
    </row>
    <row r="3268" spans="22:76">
      <c r="V3268" s="22"/>
      <c r="W3268" s="22"/>
      <c r="AA3268" s="49"/>
      <c r="AB3268" s="49"/>
      <c r="AF3268" s="49"/>
      <c r="AS3268" s="22"/>
      <c r="AV3268" s="22"/>
      <c r="AX3268" s="22"/>
      <c r="AY3268" s="22"/>
      <c r="BA3268" s="22"/>
      <c r="BB3268" s="22"/>
      <c r="BP3268" s="49"/>
      <c r="BX3268" s="49"/>
    </row>
    <row r="3269" spans="22:76">
      <c r="V3269" s="22"/>
      <c r="W3269" s="22"/>
      <c r="AA3269" s="49"/>
      <c r="AB3269" s="49"/>
      <c r="AF3269" s="49"/>
      <c r="AS3269" s="22"/>
      <c r="AV3269" s="22"/>
      <c r="AX3269" s="22"/>
      <c r="AY3269" s="22"/>
      <c r="BA3269" s="22"/>
      <c r="BB3269" s="22"/>
      <c r="BP3269" s="49"/>
      <c r="BX3269" s="49"/>
    </row>
    <row r="3270" spans="22:76">
      <c r="V3270" s="22"/>
      <c r="W3270" s="22"/>
      <c r="AA3270" s="49"/>
      <c r="AB3270" s="49"/>
      <c r="AF3270" s="49"/>
      <c r="AS3270" s="22"/>
      <c r="AV3270" s="22"/>
      <c r="AX3270" s="22"/>
      <c r="AY3270" s="22"/>
      <c r="BA3270" s="22"/>
      <c r="BB3270" s="22"/>
      <c r="BP3270" s="49"/>
      <c r="BX3270" s="49"/>
    </row>
    <row r="3271" spans="22:76">
      <c r="V3271" s="22"/>
      <c r="W3271" s="22"/>
      <c r="AA3271" s="49"/>
      <c r="AB3271" s="49"/>
      <c r="AF3271" s="49"/>
      <c r="AS3271" s="22"/>
      <c r="AV3271" s="22"/>
      <c r="AX3271" s="22"/>
      <c r="AY3271" s="22"/>
      <c r="BA3271" s="22"/>
      <c r="BB3271" s="22"/>
      <c r="BP3271" s="49"/>
      <c r="BX3271" s="49"/>
    </row>
    <row r="3272" spans="22:76">
      <c r="V3272" s="22"/>
      <c r="W3272" s="22"/>
      <c r="AA3272" s="49"/>
      <c r="AB3272" s="49"/>
      <c r="AF3272" s="49"/>
      <c r="AS3272" s="22"/>
      <c r="AV3272" s="22"/>
      <c r="AX3272" s="22"/>
      <c r="AY3272" s="22"/>
      <c r="BA3272" s="22"/>
      <c r="BB3272" s="22"/>
      <c r="BP3272" s="49"/>
      <c r="BX3272" s="49"/>
    </row>
    <row r="3273" spans="22:76">
      <c r="V3273" s="22"/>
      <c r="W3273" s="22"/>
      <c r="AA3273" s="49"/>
      <c r="AB3273" s="49"/>
      <c r="AF3273" s="49"/>
      <c r="AS3273" s="22"/>
      <c r="AV3273" s="22"/>
      <c r="AX3273" s="22"/>
      <c r="AY3273" s="22"/>
      <c r="BA3273" s="22"/>
      <c r="BB3273" s="22"/>
      <c r="BP3273" s="49"/>
      <c r="BX3273" s="49"/>
    </row>
    <row r="3274" spans="22:76">
      <c r="V3274" s="22"/>
      <c r="W3274" s="22"/>
      <c r="AA3274" s="49"/>
      <c r="AB3274" s="49"/>
      <c r="AF3274" s="49"/>
      <c r="AS3274" s="22"/>
      <c r="AV3274" s="22"/>
      <c r="AX3274" s="22"/>
      <c r="AY3274" s="22"/>
      <c r="BA3274" s="22"/>
      <c r="BB3274" s="22"/>
      <c r="BP3274" s="49"/>
      <c r="BX3274" s="49"/>
    </row>
    <row r="3275" spans="22:76">
      <c r="V3275" s="22"/>
      <c r="W3275" s="22"/>
      <c r="AA3275" s="49"/>
      <c r="AB3275" s="49"/>
      <c r="AF3275" s="49"/>
      <c r="AS3275" s="22"/>
      <c r="AV3275" s="22"/>
      <c r="AX3275" s="22"/>
      <c r="AY3275" s="22"/>
      <c r="BA3275" s="22"/>
      <c r="BB3275" s="22"/>
      <c r="BP3275" s="49"/>
      <c r="BX3275" s="49"/>
    </row>
    <row r="3276" spans="22:76">
      <c r="V3276" s="22"/>
      <c r="W3276" s="22"/>
      <c r="AA3276" s="49"/>
      <c r="AB3276" s="49"/>
      <c r="AF3276" s="49"/>
      <c r="AS3276" s="22"/>
      <c r="AV3276" s="22"/>
      <c r="AX3276" s="22"/>
      <c r="AY3276" s="22"/>
      <c r="BA3276" s="22"/>
      <c r="BB3276" s="22"/>
      <c r="BP3276" s="49"/>
      <c r="BX3276" s="49"/>
    </row>
    <row r="3277" spans="22:76">
      <c r="V3277" s="22"/>
      <c r="W3277" s="22"/>
      <c r="AA3277" s="49"/>
      <c r="AB3277" s="49"/>
      <c r="AF3277" s="49"/>
      <c r="AS3277" s="22"/>
      <c r="AV3277" s="22"/>
      <c r="AX3277" s="22"/>
      <c r="AY3277" s="22"/>
      <c r="BA3277" s="22"/>
      <c r="BB3277" s="22"/>
      <c r="BP3277" s="49"/>
      <c r="BX3277" s="49"/>
    </row>
    <row r="3278" spans="22:76">
      <c r="V3278" s="22"/>
      <c r="W3278" s="22"/>
      <c r="AA3278" s="49"/>
      <c r="AB3278" s="49"/>
      <c r="AF3278" s="49"/>
      <c r="AS3278" s="22"/>
      <c r="AV3278" s="22"/>
      <c r="AX3278" s="22"/>
      <c r="AY3278" s="22"/>
      <c r="BA3278" s="22"/>
      <c r="BB3278" s="22"/>
      <c r="BP3278" s="49"/>
      <c r="BX3278" s="49"/>
    </row>
    <row r="3279" spans="22:76">
      <c r="V3279" s="22"/>
      <c r="W3279" s="22"/>
      <c r="AA3279" s="49"/>
      <c r="AB3279" s="49"/>
      <c r="AF3279" s="49"/>
      <c r="AS3279" s="22"/>
      <c r="AV3279" s="22"/>
      <c r="AX3279" s="22"/>
      <c r="AY3279" s="22"/>
      <c r="BA3279" s="22"/>
      <c r="BB3279" s="22"/>
      <c r="BP3279" s="49"/>
      <c r="BX3279" s="49"/>
    </row>
    <row r="3280" spans="22:76">
      <c r="V3280" s="22"/>
      <c r="W3280" s="22"/>
      <c r="AA3280" s="49"/>
      <c r="AB3280" s="49"/>
      <c r="AF3280" s="49"/>
      <c r="AS3280" s="22"/>
      <c r="AV3280" s="22"/>
      <c r="AX3280" s="22"/>
      <c r="AY3280" s="22"/>
      <c r="BA3280" s="22"/>
      <c r="BB3280" s="22"/>
      <c r="BP3280" s="49"/>
      <c r="BX3280" s="49"/>
    </row>
    <row r="3281" spans="22:76">
      <c r="V3281" s="22"/>
      <c r="W3281" s="22"/>
      <c r="AA3281" s="49"/>
      <c r="AB3281" s="49"/>
      <c r="AF3281" s="49"/>
      <c r="AS3281" s="22"/>
      <c r="AV3281" s="22"/>
      <c r="AX3281" s="22"/>
      <c r="AY3281" s="22"/>
      <c r="BA3281" s="22"/>
      <c r="BB3281" s="22"/>
      <c r="BP3281" s="49"/>
      <c r="BX3281" s="49"/>
    </row>
    <row r="3282" spans="22:76">
      <c r="V3282" s="22"/>
      <c r="W3282" s="22"/>
      <c r="AA3282" s="49"/>
      <c r="AB3282" s="49"/>
      <c r="AF3282" s="49"/>
      <c r="AS3282" s="22"/>
      <c r="AV3282" s="22"/>
      <c r="AX3282" s="22"/>
      <c r="AY3282" s="22"/>
      <c r="BA3282" s="22"/>
      <c r="BB3282" s="22"/>
      <c r="BP3282" s="49"/>
      <c r="BX3282" s="49"/>
    </row>
    <row r="3283" spans="22:76">
      <c r="V3283" s="22"/>
      <c r="W3283" s="22"/>
      <c r="AA3283" s="49"/>
      <c r="AB3283" s="49"/>
      <c r="AF3283" s="49"/>
      <c r="AS3283" s="22"/>
      <c r="AV3283" s="22"/>
      <c r="AX3283" s="22"/>
      <c r="AY3283" s="22"/>
      <c r="BA3283" s="22"/>
      <c r="BB3283" s="22"/>
      <c r="BP3283" s="49"/>
      <c r="BX3283" s="49"/>
    </row>
    <row r="3284" spans="22:76">
      <c r="V3284" s="22"/>
      <c r="W3284" s="22"/>
      <c r="AA3284" s="49"/>
      <c r="AB3284" s="49"/>
      <c r="AF3284" s="49"/>
      <c r="AS3284" s="22"/>
      <c r="AV3284" s="22"/>
      <c r="AX3284" s="22"/>
      <c r="AY3284" s="22"/>
      <c r="BA3284" s="22"/>
      <c r="BB3284" s="22"/>
      <c r="BP3284" s="49"/>
      <c r="BX3284" s="49"/>
    </row>
    <row r="3285" spans="22:76">
      <c r="V3285" s="22"/>
      <c r="W3285" s="22"/>
      <c r="AA3285" s="49"/>
      <c r="AB3285" s="49"/>
      <c r="AF3285" s="49"/>
      <c r="AS3285" s="22"/>
      <c r="AV3285" s="22"/>
      <c r="AX3285" s="22"/>
      <c r="AY3285" s="22"/>
      <c r="BA3285" s="22"/>
      <c r="BB3285" s="22"/>
      <c r="BP3285" s="49"/>
      <c r="BX3285" s="49"/>
    </row>
    <row r="3286" spans="22:76">
      <c r="V3286" s="22"/>
      <c r="W3286" s="22"/>
      <c r="AA3286" s="49"/>
      <c r="AB3286" s="49"/>
      <c r="AF3286" s="49"/>
      <c r="AS3286" s="22"/>
      <c r="AV3286" s="22"/>
      <c r="AX3286" s="22"/>
      <c r="AY3286" s="22"/>
      <c r="BA3286" s="22"/>
      <c r="BB3286" s="22"/>
      <c r="BP3286" s="49"/>
      <c r="BX3286" s="49"/>
    </row>
    <row r="3287" spans="22:76">
      <c r="V3287" s="22"/>
      <c r="W3287" s="22"/>
      <c r="AA3287" s="49"/>
      <c r="AB3287" s="49"/>
      <c r="AF3287" s="49"/>
      <c r="AS3287" s="22"/>
      <c r="AV3287" s="22"/>
      <c r="AX3287" s="22"/>
      <c r="AY3287" s="22"/>
      <c r="BA3287" s="22"/>
      <c r="BB3287" s="22"/>
      <c r="BP3287" s="49"/>
      <c r="BX3287" s="49"/>
    </row>
    <row r="3288" spans="22:76">
      <c r="V3288" s="22"/>
      <c r="W3288" s="22"/>
      <c r="AA3288" s="49"/>
      <c r="AB3288" s="49"/>
      <c r="AF3288" s="49"/>
      <c r="AS3288" s="22"/>
      <c r="AV3288" s="22"/>
      <c r="AX3288" s="22"/>
      <c r="AY3288" s="22"/>
      <c r="BA3288" s="22"/>
      <c r="BB3288" s="22"/>
      <c r="BP3288" s="49"/>
      <c r="BX3288" s="49"/>
    </row>
    <row r="3289" spans="22:76">
      <c r="V3289" s="22"/>
      <c r="W3289" s="22"/>
      <c r="AA3289" s="49"/>
      <c r="AB3289" s="49"/>
      <c r="AF3289" s="49"/>
      <c r="AS3289" s="22"/>
      <c r="AV3289" s="22"/>
      <c r="AX3289" s="22"/>
      <c r="AY3289" s="22"/>
      <c r="BA3289" s="22"/>
      <c r="BB3289" s="22"/>
      <c r="BP3289" s="49"/>
      <c r="BX3289" s="49"/>
    </row>
    <row r="3290" spans="22:76">
      <c r="V3290" s="22"/>
      <c r="W3290" s="22"/>
      <c r="AA3290" s="49"/>
      <c r="AB3290" s="49"/>
      <c r="AF3290" s="49"/>
      <c r="AS3290" s="22"/>
      <c r="AV3290" s="22"/>
      <c r="AX3290" s="22"/>
      <c r="AY3290" s="22"/>
      <c r="BA3290" s="22"/>
      <c r="BB3290" s="22"/>
      <c r="BP3290" s="49"/>
      <c r="BX3290" s="49"/>
    </row>
    <row r="3291" spans="22:76">
      <c r="V3291" s="22"/>
      <c r="W3291" s="22"/>
      <c r="AA3291" s="49"/>
      <c r="AB3291" s="49"/>
      <c r="AF3291" s="49"/>
      <c r="AS3291" s="22"/>
      <c r="AV3291" s="22"/>
      <c r="AX3291" s="22"/>
      <c r="AY3291" s="22"/>
      <c r="BA3291" s="22"/>
      <c r="BB3291" s="22"/>
      <c r="BP3291" s="49"/>
      <c r="BX3291" s="49"/>
    </row>
    <row r="3292" spans="22:76">
      <c r="V3292" s="22"/>
      <c r="W3292" s="22"/>
      <c r="AA3292" s="49"/>
      <c r="AB3292" s="49"/>
      <c r="AF3292" s="49"/>
      <c r="AS3292" s="22"/>
      <c r="AV3292" s="22"/>
      <c r="AX3292" s="22"/>
      <c r="AY3292" s="22"/>
      <c r="BA3292" s="22"/>
      <c r="BB3292" s="22"/>
      <c r="BP3292" s="49"/>
      <c r="BX3292" s="49"/>
    </row>
    <row r="3293" spans="22:76">
      <c r="V3293" s="22"/>
      <c r="W3293" s="22"/>
      <c r="AA3293" s="49"/>
      <c r="AB3293" s="49"/>
      <c r="AF3293" s="49"/>
      <c r="AS3293" s="22"/>
      <c r="AV3293" s="22"/>
      <c r="AX3293" s="22"/>
      <c r="AY3293" s="22"/>
      <c r="BA3293" s="22"/>
      <c r="BB3293" s="22"/>
      <c r="BP3293" s="49"/>
      <c r="BX3293" s="49"/>
    </row>
    <row r="3294" spans="22:76">
      <c r="V3294" s="22"/>
      <c r="W3294" s="22"/>
      <c r="AA3294" s="49"/>
      <c r="AB3294" s="49"/>
      <c r="AF3294" s="49"/>
      <c r="AS3294" s="22"/>
      <c r="AV3294" s="22"/>
      <c r="AX3294" s="22"/>
      <c r="AY3294" s="22"/>
      <c r="BA3294" s="22"/>
      <c r="BB3294" s="22"/>
      <c r="BP3294" s="49"/>
      <c r="BX3294" s="49"/>
    </row>
    <row r="3295" spans="22:76">
      <c r="V3295" s="22"/>
      <c r="W3295" s="22"/>
      <c r="AA3295" s="49"/>
      <c r="AB3295" s="49"/>
      <c r="AF3295" s="49"/>
      <c r="AS3295" s="22"/>
      <c r="AV3295" s="22"/>
      <c r="AX3295" s="22"/>
      <c r="AY3295" s="22"/>
      <c r="BA3295" s="22"/>
      <c r="BB3295" s="22"/>
      <c r="BP3295" s="49"/>
      <c r="BX3295" s="49"/>
    </row>
    <row r="3296" spans="22:76">
      <c r="V3296" s="22"/>
      <c r="W3296" s="22"/>
      <c r="AA3296" s="49"/>
      <c r="AB3296" s="49"/>
      <c r="AF3296" s="49"/>
      <c r="AS3296" s="22"/>
      <c r="AV3296" s="22"/>
      <c r="AX3296" s="22"/>
      <c r="AY3296" s="22"/>
      <c r="BA3296" s="22"/>
      <c r="BB3296" s="22"/>
      <c r="BP3296" s="49"/>
      <c r="BX3296" s="49"/>
    </row>
    <row r="3297" spans="22:76">
      <c r="V3297" s="22"/>
      <c r="W3297" s="22"/>
      <c r="AA3297" s="49"/>
      <c r="AB3297" s="49"/>
      <c r="AF3297" s="49"/>
      <c r="AS3297" s="22"/>
      <c r="AV3297" s="22"/>
      <c r="AX3297" s="22"/>
      <c r="AY3297" s="22"/>
      <c r="BA3297" s="22"/>
      <c r="BB3297" s="22"/>
      <c r="BP3297" s="49"/>
      <c r="BX3297" s="49"/>
    </row>
    <row r="3298" spans="22:76">
      <c r="V3298" s="22"/>
      <c r="W3298" s="22"/>
      <c r="AA3298" s="49"/>
      <c r="AB3298" s="49"/>
      <c r="AF3298" s="49"/>
      <c r="AS3298" s="22"/>
      <c r="AV3298" s="22"/>
      <c r="AX3298" s="22"/>
      <c r="AY3298" s="22"/>
      <c r="BA3298" s="22"/>
      <c r="BB3298" s="22"/>
      <c r="BP3298" s="49"/>
      <c r="BX3298" s="49"/>
    </row>
    <row r="3299" spans="22:76">
      <c r="V3299" s="22"/>
      <c r="W3299" s="22"/>
      <c r="AA3299" s="49"/>
      <c r="AB3299" s="49"/>
      <c r="AF3299" s="49"/>
      <c r="AS3299" s="22"/>
      <c r="AV3299" s="22"/>
      <c r="AX3299" s="22"/>
      <c r="AY3299" s="22"/>
      <c r="BA3299" s="22"/>
      <c r="BB3299" s="22"/>
      <c r="BP3299" s="49"/>
      <c r="BX3299" s="49"/>
    </row>
    <row r="3300" spans="22:76">
      <c r="V3300" s="22"/>
      <c r="W3300" s="22"/>
      <c r="AA3300" s="49"/>
      <c r="AB3300" s="49"/>
      <c r="AF3300" s="49"/>
      <c r="AS3300" s="22"/>
      <c r="AV3300" s="22"/>
      <c r="AX3300" s="22"/>
      <c r="AY3300" s="22"/>
      <c r="BA3300" s="22"/>
      <c r="BB3300" s="22"/>
      <c r="BP3300" s="49"/>
      <c r="BX3300" s="49"/>
    </row>
    <row r="3301" spans="22:76">
      <c r="V3301" s="22"/>
      <c r="W3301" s="22"/>
      <c r="AA3301" s="49"/>
      <c r="AB3301" s="49"/>
      <c r="AF3301" s="49"/>
      <c r="AS3301" s="22"/>
      <c r="AV3301" s="22"/>
      <c r="AX3301" s="22"/>
      <c r="AY3301" s="22"/>
      <c r="BA3301" s="22"/>
      <c r="BB3301" s="22"/>
      <c r="BP3301" s="49"/>
      <c r="BX3301" s="49"/>
    </row>
    <row r="3302" spans="22:76">
      <c r="V3302" s="22"/>
      <c r="W3302" s="22"/>
      <c r="AA3302" s="49"/>
      <c r="AB3302" s="49"/>
      <c r="AF3302" s="49"/>
      <c r="AS3302" s="22"/>
      <c r="AV3302" s="22"/>
      <c r="AX3302" s="22"/>
      <c r="AY3302" s="22"/>
      <c r="BA3302" s="22"/>
      <c r="BB3302" s="22"/>
      <c r="BP3302" s="49"/>
      <c r="BX3302" s="49"/>
    </row>
    <row r="3303" spans="22:76">
      <c r="V3303" s="22"/>
      <c r="W3303" s="22"/>
      <c r="AA3303" s="49"/>
      <c r="AB3303" s="49"/>
      <c r="AF3303" s="49"/>
      <c r="AS3303" s="22"/>
      <c r="AV3303" s="22"/>
      <c r="AX3303" s="22"/>
      <c r="AY3303" s="22"/>
      <c r="BA3303" s="22"/>
      <c r="BB3303" s="22"/>
      <c r="BP3303" s="49"/>
      <c r="BX3303" s="49"/>
    </row>
    <row r="3304" spans="22:76">
      <c r="V3304" s="22"/>
      <c r="W3304" s="22"/>
      <c r="AA3304" s="49"/>
      <c r="AB3304" s="49"/>
      <c r="AF3304" s="49"/>
      <c r="AS3304" s="22"/>
      <c r="AV3304" s="22"/>
      <c r="AX3304" s="22"/>
      <c r="AY3304" s="22"/>
      <c r="BA3304" s="22"/>
      <c r="BB3304" s="22"/>
      <c r="BP3304" s="49"/>
      <c r="BX3304" s="49"/>
    </row>
    <row r="3305" spans="22:76">
      <c r="V3305" s="22"/>
      <c r="W3305" s="22"/>
      <c r="AA3305" s="49"/>
      <c r="AB3305" s="49"/>
      <c r="AF3305" s="49"/>
      <c r="AS3305" s="22"/>
      <c r="AV3305" s="22"/>
      <c r="AX3305" s="22"/>
      <c r="AY3305" s="22"/>
      <c r="BA3305" s="22"/>
      <c r="BB3305" s="22"/>
      <c r="BP3305" s="49"/>
      <c r="BX3305" s="49"/>
    </row>
    <row r="3306" spans="22:76">
      <c r="V3306" s="22"/>
      <c r="W3306" s="22"/>
      <c r="AA3306" s="49"/>
      <c r="AB3306" s="49"/>
      <c r="AF3306" s="49"/>
      <c r="AS3306" s="22"/>
      <c r="AV3306" s="22"/>
      <c r="AX3306" s="22"/>
      <c r="AY3306" s="22"/>
      <c r="BA3306" s="22"/>
      <c r="BB3306" s="22"/>
      <c r="BP3306" s="49"/>
      <c r="BX3306" s="49"/>
    </row>
    <row r="3307" spans="22:76">
      <c r="V3307" s="22"/>
      <c r="W3307" s="22"/>
      <c r="AA3307" s="49"/>
      <c r="AB3307" s="49"/>
      <c r="AF3307" s="49"/>
      <c r="AS3307" s="22"/>
      <c r="AV3307" s="22"/>
      <c r="AX3307" s="22"/>
      <c r="AY3307" s="22"/>
      <c r="BA3307" s="22"/>
      <c r="BB3307" s="22"/>
      <c r="BP3307" s="49"/>
      <c r="BX3307" s="49"/>
    </row>
    <row r="3308" spans="22:76">
      <c r="V3308" s="22"/>
      <c r="W3308" s="22"/>
      <c r="AA3308" s="49"/>
      <c r="AB3308" s="49"/>
      <c r="AF3308" s="49"/>
      <c r="AS3308" s="22"/>
      <c r="AV3308" s="22"/>
      <c r="AX3308" s="22"/>
      <c r="AY3308" s="22"/>
      <c r="BA3308" s="22"/>
      <c r="BB3308" s="22"/>
      <c r="BP3308" s="49"/>
      <c r="BX3308" s="49"/>
    </row>
    <row r="3309" spans="22:76">
      <c r="V3309" s="22"/>
      <c r="W3309" s="22"/>
      <c r="AA3309" s="49"/>
      <c r="AB3309" s="49"/>
      <c r="AF3309" s="49"/>
      <c r="AS3309" s="22"/>
      <c r="AV3309" s="22"/>
      <c r="AX3309" s="22"/>
      <c r="AY3309" s="22"/>
      <c r="BA3309" s="22"/>
      <c r="BB3309" s="22"/>
      <c r="BP3309" s="49"/>
      <c r="BX3309" s="49"/>
    </row>
    <row r="3310" spans="22:76">
      <c r="V3310" s="22"/>
      <c r="W3310" s="22"/>
      <c r="AA3310" s="49"/>
      <c r="AB3310" s="49"/>
      <c r="AF3310" s="49"/>
      <c r="AS3310" s="22"/>
      <c r="AV3310" s="22"/>
      <c r="AX3310" s="22"/>
      <c r="AY3310" s="22"/>
      <c r="BA3310" s="22"/>
      <c r="BB3310" s="22"/>
      <c r="BP3310" s="49"/>
      <c r="BX3310" s="49"/>
    </row>
    <row r="3311" spans="22:76">
      <c r="V3311" s="22"/>
      <c r="W3311" s="22"/>
      <c r="AA3311" s="49"/>
      <c r="AB3311" s="49"/>
      <c r="AF3311" s="49"/>
      <c r="AS3311" s="22"/>
      <c r="AV3311" s="22"/>
      <c r="AX3311" s="22"/>
      <c r="AY3311" s="22"/>
      <c r="BA3311" s="22"/>
      <c r="BB3311" s="22"/>
      <c r="BP3311" s="49"/>
      <c r="BX3311" s="49"/>
    </row>
    <row r="3312" spans="22:76">
      <c r="V3312" s="22"/>
      <c r="W3312" s="22"/>
      <c r="AA3312" s="49"/>
      <c r="AB3312" s="49"/>
      <c r="AF3312" s="49"/>
      <c r="AS3312" s="22"/>
      <c r="AV3312" s="22"/>
      <c r="AX3312" s="22"/>
      <c r="AY3312" s="22"/>
      <c r="BA3312" s="22"/>
      <c r="BB3312" s="22"/>
      <c r="BP3312" s="49"/>
      <c r="BX3312" s="49"/>
    </row>
    <row r="3313" spans="22:76">
      <c r="V3313" s="22"/>
      <c r="W3313" s="22"/>
      <c r="AA3313" s="49"/>
      <c r="AB3313" s="49"/>
      <c r="AF3313" s="49"/>
      <c r="AS3313" s="22"/>
      <c r="AV3313" s="22"/>
      <c r="AX3313" s="22"/>
      <c r="AY3313" s="22"/>
      <c r="BA3313" s="22"/>
      <c r="BB3313" s="22"/>
      <c r="BP3313" s="49"/>
      <c r="BX3313" s="49"/>
    </row>
    <row r="3314" spans="22:76">
      <c r="V3314" s="22"/>
      <c r="W3314" s="22"/>
      <c r="AA3314" s="49"/>
      <c r="AB3314" s="49"/>
      <c r="AF3314" s="49"/>
      <c r="AS3314" s="22"/>
      <c r="AV3314" s="22"/>
      <c r="AX3314" s="22"/>
      <c r="AY3314" s="22"/>
      <c r="BA3314" s="22"/>
      <c r="BB3314" s="22"/>
      <c r="BP3314" s="49"/>
      <c r="BX3314" s="49"/>
    </row>
    <row r="3315" spans="22:76">
      <c r="V3315" s="22"/>
      <c r="W3315" s="22"/>
      <c r="AA3315" s="49"/>
      <c r="AB3315" s="49"/>
      <c r="AF3315" s="49"/>
      <c r="AS3315" s="22"/>
      <c r="AV3315" s="22"/>
      <c r="AX3315" s="22"/>
      <c r="AY3315" s="22"/>
      <c r="BA3315" s="22"/>
      <c r="BB3315" s="22"/>
      <c r="BP3315" s="49"/>
      <c r="BX3315" s="49"/>
    </row>
    <row r="3316" spans="22:76">
      <c r="V3316" s="22"/>
      <c r="W3316" s="22"/>
      <c r="AA3316" s="49"/>
      <c r="AB3316" s="49"/>
      <c r="AF3316" s="49"/>
      <c r="AS3316" s="22"/>
      <c r="AV3316" s="22"/>
      <c r="AX3316" s="22"/>
      <c r="AY3316" s="22"/>
      <c r="BA3316" s="22"/>
      <c r="BB3316" s="22"/>
      <c r="BP3316" s="49"/>
      <c r="BX3316" s="49"/>
    </row>
    <row r="3317" spans="22:76">
      <c r="V3317" s="22"/>
      <c r="W3317" s="22"/>
      <c r="AA3317" s="49"/>
      <c r="AB3317" s="49"/>
      <c r="AF3317" s="49"/>
      <c r="AS3317" s="22"/>
      <c r="AV3317" s="22"/>
      <c r="AX3317" s="22"/>
      <c r="AY3317" s="22"/>
      <c r="BA3317" s="22"/>
      <c r="BB3317" s="22"/>
      <c r="BP3317" s="49"/>
      <c r="BX3317" s="49"/>
    </row>
    <row r="3318" spans="22:76">
      <c r="V3318" s="22"/>
      <c r="W3318" s="22"/>
      <c r="AA3318" s="49"/>
      <c r="AB3318" s="49"/>
      <c r="AF3318" s="49"/>
      <c r="AS3318" s="22"/>
      <c r="AV3318" s="22"/>
      <c r="AX3318" s="22"/>
      <c r="AY3318" s="22"/>
      <c r="BA3318" s="22"/>
      <c r="BB3318" s="22"/>
      <c r="BP3318" s="49"/>
      <c r="BX3318" s="49"/>
    </row>
    <row r="3319" spans="22:76">
      <c r="V3319" s="22"/>
      <c r="W3319" s="22"/>
      <c r="AA3319" s="49"/>
      <c r="AB3319" s="49"/>
      <c r="AF3319" s="49"/>
      <c r="AS3319" s="22"/>
      <c r="AV3319" s="22"/>
      <c r="AX3319" s="22"/>
      <c r="AY3319" s="22"/>
      <c r="BA3319" s="22"/>
      <c r="BB3319" s="22"/>
      <c r="BP3319" s="49"/>
      <c r="BX3319" s="49"/>
    </row>
    <row r="3320" spans="22:76">
      <c r="V3320" s="22"/>
      <c r="W3320" s="22"/>
      <c r="AA3320" s="49"/>
      <c r="AB3320" s="49"/>
      <c r="AF3320" s="49"/>
      <c r="AS3320" s="22"/>
      <c r="AV3320" s="22"/>
      <c r="AX3320" s="22"/>
      <c r="AY3320" s="22"/>
      <c r="BA3320" s="22"/>
      <c r="BB3320" s="22"/>
      <c r="BP3320" s="49"/>
      <c r="BX3320" s="49"/>
    </row>
    <row r="3321" spans="22:76">
      <c r="V3321" s="22"/>
      <c r="W3321" s="22"/>
      <c r="AA3321" s="49"/>
      <c r="AB3321" s="49"/>
      <c r="AF3321" s="49"/>
      <c r="AS3321" s="22"/>
      <c r="AV3321" s="22"/>
      <c r="AX3321" s="22"/>
      <c r="AY3321" s="22"/>
      <c r="BA3321" s="22"/>
      <c r="BB3321" s="22"/>
      <c r="BP3321" s="49"/>
      <c r="BX3321" s="49"/>
    </row>
    <row r="3322" spans="22:76">
      <c r="V3322" s="22"/>
      <c r="W3322" s="22"/>
      <c r="AA3322" s="49"/>
      <c r="AB3322" s="49"/>
      <c r="AF3322" s="49"/>
      <c r="AS3322" s="22"/>
      <c r="AV3322" s="22"/>
      <c r="AX3322" s="22"/>
      <c r="AY3322" s="22"/>
      <c r="BA3322" s="22"/>
      <c r="BB3322" s="22"/>
      <c r="BP3322" s="49"/>
      <c r="BX3322" s="49"/>
    </row>
    <row r="3323" spans="22:76">
      <c r="V3323" s="22"/>
      <c r="W3323" s="22"/>
      <c r="AA3323" s="49"/>
      <c r="AB3323" s="49"/>
      <c r="AF3323" s="49"/>
      <c r="AS3323" s="22"/>
      <c r="AV3323" s="22"/>
      <c r="AX3323" s="22"/>
      <c r="AY3323" s="22"/>
      <c r="BA3323" s="22"/>
      <c r="BB3323" s="22"/>
      <c r="BP3323" s="49"/>
      <c r="BX3323" s="49"/>
    </row>
    <row r="3324" spans="22:76">
      <c r="V3324" s="22"/>
      <c r="W3324" s="22"/>
      <c r="AA3324" s="49"/>
      <c r="AB3324" s="49"/>
      <c r="AF3324" s="49"/>
      <c r="AS3324" s="22"/>
      <c r="AV3324" s="22"/>
      <c r="AX3324" s="22"/>
      <c r="AY3324" s="22"/>
      <c r="BA3324" s="22"/>
      <c r="BB3324" s="22"/>
      <c r="BP3324" s="49"/>
      <c r="BX3324" s="49"/>
    </row>
    <row r="3325" spans="22:76">
      <c r="V3325" s="22"/>
      <c r="W3325" s="22"/>
      <c r="AA3325" s="49"/>
      <c r="AB3325" s="49"/>
      <c r="AF3325" s="49"/>
      <c r="AS3325" s="22"/>
      <c r="AV3325" s="22"/>
      <c r="AX3325" s="22"/>
      <c r="AY3325" s="22"/>
      <c r="BA3325" s="22"/>
      <c r="BB3325" s="22"/>
      <c r="BP3325" s="49"/>
      <c r="BX3325" s="49"/>
    </row>
    <row r="3326" spans="22:76">
      <c r="V3326" s="22"/>
      <c r="W3326" s="22"/>
      <c r="AA3326" s="49"/>
      <c r="AB3326" s="49"/>
      <c r="AF3326" s="49"/>
      <c r="AS3326" s="22"/>
      <c r="AV3326" s="22"/>
      <c r="AX3326" s="22"/>
      <c r="AY3326" s="22"/>
      <c r="BA3326" s="22"/>
      <c r="BB3326" s="22"/>
      <c r="BP3326" s="49"/>
      <c r="BX3326" s="49"/>
    </row>
    <row r="3327" spans="22:76">
      <c r="V3327" s="22"/>
      <c r="W3327" s="22"/>
      <c r="AA3327" s="49"/>
      <c r="AB3327" s="49"/>
      <c r="AF3327" s="49"/>
      <c r="AS3327" s="22"/>
      <c r="AV3327" s="22"/>
      <c r="AX3327" s="22"/>
      <c r="AY3327" s="22"/>
      <c r="BA3327" s="22"/>
      <c r="BB3327" s="22"/>
      <c r="BP3327" s="49"/>
      <c r="BX3327" s="49"/>
    </row>
    <row r="3328" spans="22:76">
      <c r="V3328" s="22"/>
      <c r="W3328" s="22"/>
      <c r="AA3328" s="49"/>
      <c r="AB3328" s="49"/>
      <c r="AF3328" s="49"/>
      <c r="AS3328" s="22"/>
      <c r="AV3328" s="22"/>
      <c r="AX3328" s="22"/>
      <c r="AY3328" s="22"/>
      <c r="BA3328" s="22"/>
      <c r="BB3328" s="22"/>
      <c r="BP3328" s="49"/>
      <c r="BX3328" s="49"/>
    </row>
    <row r="3329" spans="22:76">
      <c r="V3329" s="22"/>
      <c r="W3329" s="22"/>
      <c r="AA3329" s="49"/>
      <c r="AB3329" s="49"/>
      <c r="AF3329" s="49"/>
      <c r="AS3329" s="22"/>
      <c r="AV3329" s="22"/>
      <c r="AX3329" s="22"/>
      <c r="AY3329" s="22"/>
      <c r="BA3329" s="22"/>
      <c r="BB3329" s="22"/>
      <c r="BP3329" s="49"/>
      <c r="BX3329" s="49"/>
    </row>
    <row r="3330" spans="22:76">
      <c r="V3330" s="22"/>
      <c r="W3330" s="22"/>
      <c r="AA3330" s="49"/>
      <c r="AB3330" s="49"/>
      <c r="AF3330" s="49"/>
      <c r="AS3330" s="22"/>
      <c r="AV3330" s="22"/>
      <c r="AX3330" s="22"/>
      <c r="AY3330" s="22"/>
      <c r="BA3330" s="22"/>
      <c r="BB3330" s="22"/>
      <c r="BP3330" s="49"/>
      <c r="BX3330" s="49"/>
    </row>
    <row r="3331" spans="22:76">
      <c r="V3331" s="22"/>
      <c r="W3331" s="22"/>
      <c r="AA3331" s="49"/>
      <c r="AB3331" s="49"/>
      <c r="AF3331" s="49"/>
      <c r="AS3331" s="22"/>
      <c r="AV3331" s="22"/>
      <c r="AX3331" s="22"/>
      <c r="AY3331" s="22"/>
      <c r="BA3331" s="22"/>
      <c r="BB3331" s="22"/>
      <c r="BP3331" s="49"/>
      <c r="BX3331" s="49"/>
    </row>
    <row r="3332" spans="22:76">
      <c r="V3332" s="22"/>
      <c r="W3332" s="22"/>
      <c r="AA3332" s="49"/>
      <c r="AB3332" s="49"/>
      <c r="AF3332" s="49"/>
      <c r="AS3332" s="22"/>
      <c r="AV3332" s="22"/>
      <c r="AX3332" s="22"/>
      <c r="AY3332" s="22"/>
      <c r="BA3332" s="22"/>
      <c r="BB3332" s="22"/>
      <c r="BP3332" s="49"/>
      <c r="BX3332" s="49"/>
    </row>
    <row r="3333" spans="22:76">
      <c r="V3333" s="22"/>
      <c r="W3333" s="22"/>
      <c r="AA3333" s="49"/>
      <c r="AB3333" s="49"/>
      <c r="AF3333" s="49"/>
      <c r="AS3333" s="22"/>
      <c r="AV3333" s="22"/>
      <c r="AX3333" s="22"/>
      <c r="AY3333" s="22"/>
      <c r="BA3333" s="22"/>
      <c r="BB3333" s="22"/>
      <c r="BP3333" s="49"/>
      <c r="BX3333" s="49"/>
    </row>
    <row r="3334" spans="22:76">
      <c r="V3334" s="22"/>
      <c r="W3334" s="22"/>
      <c r="AA3334" s="49"/>
      <c r="AB3334" s="49"/>
      <c r="AF3334" s="49"/>
      <c r="AS3334" s="22"/>
      <c r="AV3334" s="22"/>
      <c r="AX3334" s="22"/>
      <c r="AY3334" s="22"/>
      <c r="BA3334" s="22"/>
      <c r="BB3334" s="22"/>
      <c r="BP3334" s="49"/>
      <c r="BX3334" s="49"/>
    </row>
    <row r="3335" spans="22:76">
      <c r="V3335" s="22"/>
      <c r="W3335" s="22"/>
      <c r="AA3335" s="49"/>
      <c r="AB3335" s="49"/>
      <c r="AF3335" s="49"/>
      <c r="AS3335" s="22"/>
      <c r="AV3335" s="22"/>
      <c r="AX3335" s="22"/>
      <c r="AY3335" s="22"/>
      <c r="BA3335" s="22"/>
      <c r="BB3335" s="22"/>
      <c r="BP3335" s="49"/>
      <c r="BX3335" s="49"/>
    </row>
    <row r="3336" spans="22:76">
      <c r="V3336" s="22"/>
      <c r="W3336" s="22"/>
      <c r="AA3336" s="49"/>
      <c r="AB3336" s="49"/>
      <c r="AF3336" s="49"/>
      <c r="AS3336" s="22"/>
      <c r="AV3336" s="22"/>
      <c r="AX3336" s="22"/>
      <c r="AY3336" s="22"/>
      <c r="BA3336" s="22"/>
      <c r="BB3336" s="22"/>
      <c r="BP3336" s="49"/>
      <c r="BX3336" s="49"/>
    </row>
    <row r="3337" spans="22:76">
      <c r="V3337" s="22"/>
      <c r="W3337" s="22"/>
      <c r="AA3337" s="49"/>
      <c r="AB3337" s="49"/>
      <c r="AF3337" s="49"/>
      <c r="AS3337" s="22"/>
      <c r="AV3337" s="22"/>
      <c r="AX3337" s="22"/>
      <c r="AY3337" s="22"/>
      <c r="BA3337" s="22"/>
      <c r="BB3337" s="22"/>
      <c r="BP3337" s="49"/>
      <c r="BX3337" s="49"/>
    </row>
    <row r="3338" spans="22:76">
      <c r="V3338" s="22"/>
      <c r="W3338" s="22"/>
      <c r="AA3338" s="49"/>
      <c r="AB3338" s="49"/>
      <c r="AF3338" s="49"/>
      <c r="AS3338" s="22"/>
      <c r="AV3338" s="22"/>
      <c r="AX3338" s="22"/>
      <c r="AY3338" s="22"/>
      <c r="BA3338" s="22"/>
      <c r="BB3338" s="22"/>
      <c r="BP3338" s="49"/>
      <c r="BX3338" s="49"/>
    </row>
    <row r="3339" spans="22:76">
      <c r="V3339" s="22"/>
      <c r="W3339" s="22"/>
      <c r="AA3339" s="49"/>
      <c r="AB3339" s="49"/>
      <c r="AF3339" s="49"/>
      <c r="AS3339" s="22"/>
      <c r="AV3339" s="22"/>
      <c r="AX3339" s="22"/>
      <c r="AY3339" s="22"/>
      <c r="BA3339" s="22"/>
      <c r="BB3339" s="22"/>
      <c r="BP3339" s="49"/>
      <c r="BX3339" s="49"/>
    </row>
    <row r="3340" spans="22:76">
      <c r="V3340" s="22"/>
      <c r="W3340" s="22"/>
      <c r="AA3340" s="49"/>
      <c r="AB3340" s="49"/>
      <c r="AF3340" s="49"/>
      <c r="AS3340" s="22"/>
      <c r="AV3340" s="22"/>
      <c r="AX3340" s="22"/>
      <c r="AY3340" s="22"/>
      <c r="BA3340" s="22"/>
      <c r="BB3340" s="22"/>
      <c r="BP3340" s="49"/>
      <c r="BX3340" s="49"/>
    </row>
    <row r="3341" spans="22:76">
      <c r="V3341" s="22"/>
      <c r="W3341" s="22"/>
      <c r="AA3341" s="49"/>
      <c r="AB3341" s="49"/>
      <c r="AF3341" s="49"/>
      <c r="AS3341" s="22"/>
      <c r="AV3341" s="22"/>
      <c r="AX3341" s="22"/>
      <c r="AY3341" s="22"/>
      <c r="BA3341" s="22"/>
      <c r="BB3341" s="22"/>
      <c r="BP3341" s="49"/>
      <c r="BX3341" s="49"/>
    </row>
    <row r="3342" spans="22:76">
      <c r="V3342" s="22"/>
      <c r="W3342" s="22"/>
      <c r="AA3342" s="49"/>
      <c r="AB3342" s="49"/>
      <c r="AF3342" s="49"/>
      <c r="AS3342" s="22"/>
      <c r="AV3342" s="22"/>
      <c r="AX3342" s="22"/>
      <c r="AY3342" s="22"/>
      <c r="BA3342" s="22"/>
      <c r="BB3342" s="22"/>
      <c r="BP3342" s="49"/>
      <c r="BX3342" s="49"/>
    </row>
    <row r="3343" spans="22:76">
      <c r="V3343" s="22"/>
      <c r="W3343" s="22"/>
      <c r="AA3343" s="49"/>
      <c r="AB3343" s="49"/>
      <c r="AF3343" s="49"/>
      <c r="AS3343" s="22"/>
      <c r="AV3343" s="22"/>
      <c r="AX3343" s="22"/>
      <c r="AY3343" s="22"/>
      <c r="BA3343" s="22"/>
      <c r="BB3343" s="22"/>
      <c r="BP3343" s="49"/>
      <c r="BX3343" s="49"/>
    </row>
    <row r="3344" spans="22:76">
      <c r="V3344" s="22"/>
      <c r="W3344" s="22"/>
      <c r="AA3344" s="49"/>
      <c r="AB3344" s="49"/>
      <c r="AF3344" s="49"/>
      <c r="AS3344" s="22"/>
      <c r="AV3344" s="22"/>
      <c r="AX3344" s="22"/>
      <c r="AY3344" s="22"/>
      <c r="BA3344" s="22"/>
      <c r="BB3344" s="22"/>
      <c r="BP3344" s="49"/>
      <c r="BX3344" s="49"/>
    </row>
    <row r="3345" spans="22:76">
      <c r="V3345" s="22"/>
      <c r="W3345" s="22"/>
      <c r="AA3345" s="49"/>
      <c r="AB3345" s="49"/>
      <c r="AF3345" s="49"/>
      <c r="AS3345" s="22"/>
      <c r="AV3345" s="22"/>
      <c r="AX3345" s="22"/>
      <c r="AY3345" s="22"/>
      <c r="BA3345" s="22"/>
      <c r="BB3345" s="22"/>
      <c r="BP3345" s="49"/>
      <c r="BX3345" s="49"/>
    </row>
    <row r="3346" spans="22:76">
      <c r="V3346" s="22"/>
      <c r="W3346" s="22"/>
      <c r="AA3346" s="49"/>
      <c r="AB3346" s="49"/>
      <c r="AF3346" s="49"/>
      <c r="AS3346" s="22"/>
      <c r="AV3346" s="22"/>
      <c r="AX3346" s="22"/>
      <c r="AY3346" s="22"/>
      <c r="BA3346" s="22"/>
      <c r="BB3346" s="22"/>
      <c r="BP3346" s="49"/>
      <c r="BX3346" s="49"/>
    </row>
    <row r="3347" spans="22:76">
      <c r="V3347" s="22"/>
      <c r="W3347" s="22"/>
      <c r="AA3347" s="49"/>
      <c r="AB3347" s="49"/>
      <c r="AF3347" s="49"/>
      <c r="AS3347" s="22"/>
      <c r="AV3347" s="22"/>
      <c r="AX3347" s="22"/>
      <c r="AY3347" s="22"/>
      <c r="BA3347" s="22"/>
      <c r="BB3347" s="22"/>
      <c r="BP3347" s="49"/>
      <c r="BX3347" s="49"/>
    </row>
    <row r="3348" spans="22:76">
      <c r="V3348" s="22"/>
      <c r="W3348" s="22"/>
      <c r="AA3348" s="49"/>
      <c r="AB3348" s="49"/>
      <c r="AF3348" s="49"/>
      <c r="AS3348" s="22"/>
      <c r="AV3348" s="22"/>
      <c r="AX3348" s="22"/>
      <c r="AY3348" s="22"/>
      <c r="BA3348" s="22"/>
      <c r="BB3348" s="22"/>
      <c r="BP3348" s="49"/>
      <c r="BX3348" s="49"/>
    </row>
    <row r="3349" spans="22:76">
      <c r="V3349" s="22"/>
      <c r="W3349" s="22"/>
      <c r="AA3349" s="49"/>
      <c r="AB3349" s="49"/>
      <c r="AF3349" s="49"/>
      <c r="AS3349" s="22"/>
      <c r="AV3349" s="22"/>
      <c r="AX3349" s="22"/>
      <c r="AY3349" s="22"/>
      <c r="BA3349" s="22"/>
      <c r="BB3349" s="22"/>
      <c r="BP3349" s="49"/>
      <c r="BX3349" s="49"/>
    </row>
    <row r="3350" spans="22:76">
      <c r="V3350" s="22"/>
      <c r="W3350" s="22"/>
      <c r="AA3350" s="49"/>
      <c r="AB3350" s="49"/>
      <c r="AF3350" s="49"/>
      <c r="AS3350" s="22"/>
      <c r="AV3350" s="22"/>
      <c r="AX3350" s="22"/>
      <c r="AY3350" s="22"/>
      <c r="BA3350" s="22"/>
      <c r="BB3350" s="22"/>
      <c r="BP3350" s="49"/>
      <c r="BX3350" s="49"/>
    </row>
    <row r="3351" spans="22:76">
      <c r="V3351" s="22"/>
      <c r="W3351" s="22"/>
      <c r="AA3351" s="49"/>
      <c r="AB3351" s="49"/>
      <c r="AF3351" s="49"/>
      <c r="AS3351" s="22"/>
      <c r="AV3351" s="22"/>
      <c r="AX3351" s="22"/>
      <c r="AY3351" s="22"/>
      <c r="BA3351" s="22"/>
      <c r="BB3351" s="22"/>
      <c r="BP3351" s="49"/>
      <c r="BX3351" s="49"/>
    </row>
    <row r="3352" spans="22:76">
      <c r="V3352" s="22"/>
      <c r="W3352" s="22"/>
      <c r="AA3352" s="49"/>
      <c r="AB3352" s="49"/>
      <c r="AF3352" s="49"/>
      <c r="AS3352" s="22"/>
      <c r="AV3352" s="22"/>
      <c r="AX3352" s="22"/>
      <c r="AY3352" s="22"/>
      <c r="BA3352" s="22"/>
      <c r="BB3352" s="22"/>
      <c r="BP3352" s="49"/>
      <c r="BX3352" s="49"/>
    </row>
    <row r="3353" spans="22:76">
      <c r="V3353" s="22"/>
      <c r="W3353" s="22"/>
      <c r="AA3353" s="49"/>
      <c r="AB3353" s="49"/>
      <c r="AF3353" s="49"/>
      <c r="AS3353" s="22"/>
      <c r="AV3353" s="22"/>
      <c r="AX3353" s="22"/>
      <c r="AY3353" s="22"/>
      <c r="BA3353" s="22"/>
      <c r="BB3353" s="22"/>
      <c r="BP3353" s="49"/>
      <c r="BX3353" s="49"/>
    </row>
    <row r="3354" spans="22:76">
      <c r="V3354" s="22"/>
      <c r="W3354" s="22"/>
      <c r="AA3354" s="49"/>
      <c r="AB3354" s="49"/>
      <c r="AF3354" s="49"/>
      <c r="AS3354" s="22"/>
      <c r="AV3354" s="22"/>
      <c r="AX3354" s="22"/>
      <c r="AY3354" s="22"/>
      <c r="BA3354" s="22"/>
      <c r="BB3354" s="22"/>
      <c r="BP3354" s="49"/>
      <c r="BX3354" s="49"/>
    </row>
    <row r="3355" spans="22:76">
      <c r="V3355" s="22"/>
      <c r="W3355" s="22"/>
      <c r="AA3355" s="49"/>
      <c r="AB3355" s="49"/>
      <c r="AF3355" s="49"/>
      <c r="AS3355" s="22"/>
      <c r="AV3355" s="22"/>
      <c r="AX3355" s="22"/>
      <c r="AY3355" s="22"/>
      <c r="BA3355" s="22"/>
      <c r="BB3355" s="22"/>
      <c r="BP3355" s="49"/>
      <c r="BX3355" s="49"/>
    </row>
    <row r="3356" spans="22:76">
      <c r="V3356" s="22"/>
      <c r="W3356" s="22"/>
      <c r="AA3356" s="49"/>
      <c r="AB3356" s="49"/>
      <c r="AF3356" s="49"/>
      <c r="AS3356" s="22"/>
      <c r="AV3356" s="22"/>
      <c r="AX3356" s="22"/>
      <c r="AY3356" s="22"/>
      <c r="BA3356" s="22"/>
      <c r="BB3356" s="22"/>
      <c r="BP3356" s="49"/>
      <c r="BX3356" s="49"/>
    </row>
    <row r="3357" spans="22:76">
      <c r="V3357" s="22"/>
      <c r="W3357" s="22"/>
      <c r="AA3357" s="49"/>
      <c r="AB3357" s="49"/>
      <c r="AF3357" s="49"/>
      <c r="AS3357" s="22"/>
      <c r="AV3357" s="22"/>
      <c r="AX3357" s="22"/>
      <c r="AY3357" s="22"/>
      <c r="BA3357" s="22"/>
      <c r="BB3357" s="22"/>
      <c r="BP3357" s="49"/>
      <c r="BX3357" s="49"/>
    </row>
    <row r="3358" spans="22:76">
      <c r="V3358" s="22"/>
      <c r="W3358" s="22"/>
      <c r="AA3358" s="49"/>
      <c r="AB3358" s="49"/>
      <c r="AF3358" s="49"/>
      <c r="AS3358" s="22"/>
      <c r="AV3358" s="22"/>
      <c r="AX3358" s="22"/>
      <c r="AY3358" s="22"/>
      <c r="BA3358" s="22"/>
      <c r="BB3358" s="22"/>
      <c r="BP3358" s="49"/>
      <c r="BX3358" s="49"/>
    </row>
    <row r="3359" spans="22:76">
      <c r="V3359" s="22"/>
      <c r="W3359" s="22"/>
      <c r="AA3359" s="49"/>
      <c r="AB3359" s="49"/>
      <c r="AF3359" s="49"/>
      <c r="AS3359" s="22"/>
      <c r="AV3359" s="22"/>
      <c r="AX3359" s="22"/>
      <c r="AY3359" s="22"/>
      <c r="BA3359" s="22"/>
      <c r="BB3359" s="22"/>
      <c r="BP3359" s="49"/>
      <c r="BX3359" s="49"/>
    </row>
    <row r="3360" spans="22:76">
      <c r="V3360" s="22"/>
      <c r="W3360" s="22"/>
      <c r="AA3360" s="49"/>
      <c r="AB3360" s="49"/>
      <c r="AF3360" s="49"/>
      <c r="AS3360" s="22"/>
      <c r="AV3360" s="22"/>
      <c r="AX3360" s="22"/>
      <c r="AY3360" s="22"/>
      <c r="BA3360" s="22"/>
      <c r="BB3360" s="22"/>
      <c r="BP3360" s="49"/>
      <c r="BX3360" s="49"/>
    </row>
    <row r="3361" spans="22:76">
      <c r="V3361" s="22"/>
      <c r="W3361" s="22"/>
      <c r="AA3361" s="49"/>
      <c r="AB3361" s="49"/>
      <c r="AF3361" s="49"/>
      <c r="AS3361" s="22"/>
      <c r="AV3361" s="22"/>
      <c r="AX3361" s="22"/>
      <c r="AY3361" s="22"/>
      <c r="BA3361" s="22"/>
      <c r="BB3361" s="22"/>
      <c r="BP3361" s="49"/>
      <c r="BX3361" s="49"/>
    </row>
    <row r="3362" spans="22:76">
      <c r="V3362" s="22"/>
      <c r="W3362" s="22"/>
      <c r="AA3362" s="49"/>
      <c r="AB3362" s="49"/>
      <c r="AF3362" s="49"/>
      <c r="AS3362" s="22"/>
      <c r="AV3362" s="22"/>
      <c r="AX3362" s="22"/>
      <c r="AY3362" s="22"/>
      <c r="BA3362" s="22"/>
      <c r="BB3362" s="22"/>
      <c r="BP3362" s="49"/>
      <c r="BX3362" s="49"/>
    </row>
    <row r="3363" spans="22:76">
      <c r="V3363" s="22"/>
      <c r="W3363" s="22"/>
      <c r="AA3363" s="49"/>
      <c r="AB3363" s="49"/>
      <c r="AF3363" s="49"/>
      <c r="AS3363" s="22"/>
      <c r="AV3363" s="22"/>
      <c r="AX3363" s="22"/>
      <c r="AY3363" s="22"/>
      <c r="BA3363" s="22"/>
      <c r="BB3363" s="22"/>
      <c r="BP3363" s="49"/>
      <c r="BX3363" s="49"/>
    </row>
    <row r="3364" spans="22:76">
      <c r="V3364" s="22"/>
      <c r="W3364" s="22"/>
      <c r="AA3364" s="49"/>
      <c r="AB3364" s="49"/>
      <c r="AF3364" s="49"/>
      <c r="AS3364" s="22"/>
      <c r="AV3364" s="22"/>
      <c r="AX3364" s="22"/>
      <c r="AY3364" s="22"/>
      <c r="BA3364" s="22"/>
      <c r="BB3364" s="22"/>
      <c r="BP3364" s="49"/>
      <c r="BX3364" s="49"/>
    </row>
    <row r="3365" spans="22:76">
      <c r="V3365" s="22"/>
      <c r="W3365" s="22"/>
      <c r="AA3365" s="49"/>
      <c r="AB3365" s="49"/>
      <c r="AF3365" s="49"/>
      <c r="AS3365" s="22"/>
      <c r="AV3365" s="22"/>
      <c r="AX3365" s="22"/>
      <c r="AY3365" s="22"/>
      <c r="BA3365" s="22"/>
      <c r="BB3365" s="22"/>
      <c r="BP3365" s="49"/>
      <c r="BX3365" s="49"/>
    </row>
    <row r="3366" spans="22:76">
      <c r="V3366" s="22"/>
      <c r="W3366" s="22"/>
      <c r="AA3366" s="49"/>
      <c r="AB3366" s="49"/>
      <c r="AF3366" s="49"/>
      <c r="AS3366" s="22"/>
      <c r="AV3366" s="22"/>
      <c r="AX3366" s="22"/>
      <c r="AY3366" s="22"/>
      <c r="BA3366" s="22"/>
      <c r="BB3366" s="22"/>
      <c r="BP3366" s="49"/>
      <c r="BX3366" s="49"/>
    </row>
    <row r="3367" spans="22:76">
      <c r="V3367" s="22"/>
      <c r="W3367" s="22"/>
      <c r="AA3367" s="49"/>
      <c r="AB3367" s="49"/>
      <c r="AF3367" s="49"/>
      <c r="AS3367" s="22"/>
      <c r="AV3367" s="22"/>
      <c r="AX3367" s="22"/>
      <c r="AY3367" s="22"/>
      <c r="BA3367" s="22"/>
      <c r="BB3367" s="22"/>
      <c r="BP3367" s="49"/>
      <c r="BX3367" s="49"/>
    </row>
    <row r="3368" spans="22:76">
      <c r="V3368" s="22"/>
      <c r="W3368" s="22"/>
      <c r="AA3368" s="49"/>
      <c r="AB3368" s="49"/>
      <c r="AF3368" s="49"/>
      <c r="AS3368" s="22"/>
      <c r="AV3368" s="22"/>
      <c r="AX3368" s="22"/>
      <c r="AY3368" s="22"/>
      <c r="BA3368" s="22"/>
      <c r="BB3368" s="22"/>
      <c r="BP3368" s="49"/>
      <c r="BX3368" s="49"/>
    </row>
    <row r="3369" spans="22:76">
      <c r="V3369" s="22"/>
      <c r="W3369" s="22"/>
      <c r="AA3369" s="49"/>
      <c r="AB3369" s="49"/>
      <c r="AF3369" s="49"/>
      <c r="AS3369" s="22"/>
      <c r="AV3369" s="22"/>
      <c r="AX3369" s="22"/>
      <c r="AY3369" s="22"/>
      <c r="BA3369" s="22"/>
      <c r="BB3369" s="22"/>
      <c r="BP3369" s="49"/>
      <c r="BX3369" s="49"/>
    </row>
    <row r="3370" spans="22:76">
      <c r="V3370" s="22"/>
      <c r="W3370" s="22"/>
      <c r="AA3370" s="49"/>
      <c r="AB3370" s="49"/>
      <c r="AF3370" s="49"/>
      <c r="AS3370" s="22"/>
      <c r="AV3370" s="22"/>
      <c r="AX3370" s="22"/>
      <c r="AY3370" s="22"/>
      <c r="BA3370" s="22"/>
      <c r="BB3370" s="22"/>
      <c r="BP3370" s="49"/>
      <c r="BX3370" s="49"/>
    </row>
    <row r="3371" spans="22:76">
      <c r="V3371" s="22"/>
      <c r="W3371" s="22"/>
      <c r="AA3371" s="49"/>
      <c r="AB3371" s="49"/>
      <c r="AF3371" s="49"/>
      <c r="AS3371" s="22"/>
      <c r="AV3371" s="22"/>
      <c r="AX3371" s="22"/>
      <c r="AY3371" s="22"/>
      <c r="BA3371" s="22"/>
      <c r="BB3371" s="22"/>
      <c r="BP3371" s="49"/>
      <c r="BX3371" s="49"/>
    </row>
    <row r="3372" spans="22:76">
      <c r="V3372" s="22"/>
      <c r="W3372" s="22"/>
      <c r="AA3372" s="49"/>
      <c r="AB3372" s="49"/>
      <c r="AF3372" s="49"/>
      <c r="AS3372" s="22"/>
      <c r="AV3372" s="22"/>
      <c r="AX3372" s="22"/>
      <c r="AY3372" s="22"/>
      <c r="BA3372" s="22"/>
      <c r="BB3372" s="22"/>
      <c r="BP3372" s="49"/>
      <c r="BX3372" s="49"/>
    </row>
    <row r="3373" spans="22:76">
      <c r="V3373" s="22"/>
      <c r="W3373" s="22"/>
      <c r="AA3373" s="49"/>
      <c r="AB3373" s="49"/>
      <c r="AF3373" s="49"/>
      <c r="AS3373" s="22"/>
      <c r="AV3373" s="22"/>
      <c r="AX3373" s="22"/>
      <c r="AY3373" s="22"/>
      <c r="BA3373" s="22"/>
      <c r="BB3373" s="22"/>
      <c r="BP3373" s="49"/>
      <c r="BX3373" s="49"/>
    </row>
    <row r="3374" spans="22:76">
      <c r="V3374" s="22"/>
      <c r="W3374" s="22"/>
      <c r="AA3374" s="49"/>
      <c r="AB3374" s="49"/>
      <c r="AF3374" s="49"/>
      <c r="AS3374" s="22"/>
      <c r="AV3374" s="22"/>
      <c r="AX3374" s="22"/>
      <c r="AY3374" s="22"/>
      <c r="BA3374" s="22"/>
      <c r="BB3374" s="22"/>
      <c r="BP3374" s="49"/>
      <c r="BX3374" s="49"/>
    </row>
    <row r="3375" spans="22:76">
      <c r="V3375" s="22"/>
      <c r="W3375" s="22"/>
      <c r="AA3375" s="49"/>
      <c r="AB3375" s="49"/>
      <c r="AF3375" s="49"/>
      <c r="AS3375" s="22"/>
      <c r="AV3375" s="22"/>
      <c r="AX3375" s="22"/>
      <c r="AY3375" s="22"/>
      <c r="BA3375" s="22"/>
      <c r="BB3375" s="22"/>
      <c r="BP3375" s="49"/>
      <c r="BX3375" s="49"/>
    </row>
    <row r="3376" spans="22:76">
      <c r="V3376" s="22"/>
      <c r="W3376" s="22"/>
      <c r="AA3376" s="49"/>
      <c r="AB3376" s="49"/>
      <c r="AF3376" s="49"/>
      <c r="AS3376" s="22"/>
      <c r="AV3376" s="22"/>
      <c r="AX3376" s="22"/>
      <c r="AY3376" s="22"/>
      <c r="BA3376" s="22"/>
      <c r="BB3376" s="22"/>
      <c r="BP3376" s="49"/>
      <c r="BX3376" s="49"/>
    </row>
    <row r="3377" spans="22:76">
      <c r="V3377" s="22"/>
      <c r="W3377" s="22"/>
      <c r="AA3377" s="49"/>
      <c r="AB3377" s="49"/>
      <c r="AF3377" s="49"/>
      <c r="AS3377" s="22"/>
      <c r="AV3377" s="22"/>
      <c r="AX3377" s="22"/>
      <c r="AY3377" s="22"/>
      <c r="BA3377" s="22"/>
      <c r="BB3377" s="22"/>
      <c r="BP3377" s="49"/>
      <c r="BX3377" s="49"/>
    </row>
    <row r="3378" spans="22:76">
      <c r="V3378" s="22"/>
      <c r="W3378" s="22"/>
      <c r="AA3378" s="49"/>
      <c r="AB3378" s="49"/>
      <c r="AF3378" s="49"/>
      <c r="AS3378" s="22"/>
      <c r="AV3378" s="22"/>
      <c r="AX3378" s="22"/>
      <c r="AY3378" s="22"/>
      <c r="BA3378" s="22"/>
      <c r="BB3378" s="22"/>
      <c r="BP3378" s="49"/>
      <c r="BX3378" s="49"/>
    </row>
    <row r="3379" spans="22:76">
      <c r="V3379" s="22"/>
      <c r="W3379" s="22"/>
      <c r="AA3379" s="49"/>
      <c r="AB3379" s="49"/>
      <c r="AF3379" s="49"/>
      <c r="AS3379" s="22"/>
      <c r="AV3379" s="22"/>
      <c r="AX3379" s="22"/>
      <c r="AY3379" s="22"/>
      <c r="BA3379" s="22"/>
      <c r="BB3379" s="22"/>
      <c r="BP3379" s="49"/>
      <c r="BX3379" s="49"/>
    </row>
    <row r="3380" spans="22:76">
      <c r="V3380" s="22"/>
      <c r="W3380" s="22"/>
      <c r="AA3380" s="49"/>
      <c r="AB3380" s="49"/>
      <c r="AF3380" s="49"/>
      <c r="AS3380" s="22"/>
      <c r="AV3380" s="22"/>
      <c r="AX3380" s="22"/>
      <c r="AY3380" s="22"/>
      <c r="BA3380" s="22"/>
      <c r="BB3380" s="22"/>
      <c r="BP3380" s="49"/>
      <c r="BX3380" s="49"/>
    </row>
    <row r="3381" spans="22:76">
      <c r="V3381" s="22"/>
      <c r="W3381" s="22"/>
      <c r="AA3381" s="49"/>
      <c r="AB3381" s="49"/>
      <c r="AF3381" s="49"/>
      <c r="AS3381" s="22"/>
      <c r="AV3381" s="22"/>
      <c r="AX3381" s="22"/>
      <c r="AY3381" s="22"/>
      <c r="BA3381" s="22"/>
      <c r="BB3381" s="22"/>
      <c r="BP3381" s="49"/>
      <c r="BX3381" s="49"/>
    </row>
    <row r="3382" spans="22:76">
      <c r="V3382" s="22"/>
      <c r="W3382" s="22"/>
      <c r="AA3382" s="49"/>
      <c r="AB3382" s="49"/>
      <c r="AF3382" s="49"/>
      <c r="AS3382" s="22"/>
      <c r="AV3382" s="22"/>
      <c r="AX3382" s="22"/>
      <c r="AY3382" s="22"/>
      <c r="BA3382" s="22"/>
      <c r="BB3382" s="22"/>
      <c r="BP3382" s="49"/>
      <c r="BX3382" s="49"/>
    </row>
    <row r="3383" spans="22:76">
      <c r="V3383" s="22"/>
      <c r="W3383" s="22"/>
      <c r="AA3383" s="49"/>
      <c r="AB3383" s="49"/>
      <c r="AF3383" s="49"/>
      <c r="AS3383" s="22"/>
      <c r="AV3383" s="22"/>
      <c r="AX3383" s="22"/>
      <c r="AY3383" s="22"/>
      <c r="BA3383" s="22"/>
      <c r="BB3383" s="22"/>
      <c r="BP3383" s="49"/>
      <c r="BX3383" s="49"/>
    </row>
    <row r="3384" spans="22:76">
      <c r="V3384" s="22"/>
      <c r="W3384" s="22"/>
      <c r="AA3384" s="49"/>
      <c r="AB3384" s="49"/>
      <c r="AF3384" s="49"/>
      <c r="AS3384" s="22"/>
      <c r="AV3384" s="22"/>
      <c r="AX3384" s="22"/>
      <c r="AY3384" s="22"/>
      <c r="BA3384" s="22"/>
      <c r="BB3384" s="22"/>
      <c r="BP3384" s="49"/>
      <c r="BX3384" s="49"/>
    </row>
    <row r="3385" spans="22:76">
      <c r="V3385" s="22"/>
      <c r="W3385" s="22"/>
      <c r="AA3385" s="49"/>
      <c r="AB3385" s="49"/>
      <c r="AF3385" s="49"/>
      <c r="AS3385" s="22"/>
      <c r="AV3385" s="22"/>
      <c r="AX3385" s="22"/>
      <c r="AY3385" s="22"/>
      <c r="BA3385" s="22"/>
      <c r="BB3385" s="22"/>
      <c r="BP3385" s="49"/>
      <c r="BX3385" s="49"/>
    </row>
    <row r="3386" spans="22:76">
      <c r="V3386" s="22"/>
      <c r="W3386" s="22"/>
      <c r="AA3386" s="49"/>
      <c r="AB3386" s="49"/>
      <c r="AF3386" s="49"/>
      <c r="AS3386" s="22"/>
      <c r="AV3386" s="22"/>
      <c r="AX3386" s="22"/>
      <c r="AY3386" s="22"/>
      <c r="BA3386" s="22"/>
      <c r="BB3386" s="22"/>
      <c r="BP3386" s="49"/>
      <c r="BX3386" s="49"/>
    </row>
    <row r="3387" spans="22:76">
      <c r="V3387" s="22"/>
      <c r="W3387" s="22"/>
      <c r="AA3387" s="49"/>
      <c r="AB3387" s="49"/>
      <c r="AF3387" s="49"/>
      <c r="AS3387" s="22"/>
      <c r="AV3387" s="22"/>
      <c r="AX3387" s="22"/>
      <c r="AY3387" s="22"/>
      <c r="BA3387" s="22"/>
      <c r="BB3387" s="22"/>
      <c r="BP3387" s="49"/>
      <c r="BX3387" s="49"/>
    </row>
    <row r="3388" spans="22:76">
      <c r="V3388" s="22"/>
      <c r="W3388" s="22"/>
      <c r="AA3388" s="49"/>
      <c r="AB3388" s="49"/>
      <c r="AF3388" s="49"/>
      <c r="AS3388" s="22"/>
      <c r="AV3388" s="22"/>
      <c r="AX3388" s="22"/>
      <c r="AY3388" s="22"/>
      <c r="BA3388" s="22"/>
      <c r="BB3388" s="22"/>
      <c r="BP3388" s="49"/>
      <c r="BX3388" s="49"/>
    </row>
    <row r="3389" spans="22:76">
      <c r="V3389" s="22"/>
      <c r="W3389" s="22"/>
      <c r="AA3389" s="49"/>
      <c r="AB3389" s="49"/>
      <c r="AF3389" s="49"/>
      <c r="AS3389" s="22"/>
      <c r="AV3389" s="22"/>
      <c r="AX3389" s="22"/>
      <c r="AY3389" s="22"/>
      <c r="BA3389" s="22"/>
      <c r="BB3389" s="22"/>
      <c r="BP3389" s="49"/>
      <c r="BX3389" s="49"/>
    </row>
    <row r="3390" spans="22:76">
      <c r="V3390" s="22"/>
      <c r="W3390" s="22"/>
      <c r="AA3390" s="49"/>
      <c r="AB3390" s="49"/>
      <c r="AF3390" s="49"/>
      <c r="AS3390" s="22"/>
      <c r="AV3390" s="22"/>
      <c r="AX3390" s="22"/>
      <c r="AY3390" s="22"/>
      <c r="BA3390" s="22"/>
      <c r="BB3390" s="22"/>
      <c r="BP3390" s="49"/>
      <c r="BX3390" s="49"/>
    </row>
    <row r="3391" spans="22:76">
      <c r="V3391" s="22"/>
      <c r="W3391" s="22"/>
      <c r="AA3391" s="49"/>
      <c r="AB3391" s="49"/>
      <c r="AF3391" s="49"/>
      <c r="AS3391" s="22"/>
      <c r="AV3391" s="22"/>
      <c r="AX3391" s="22"/>
      <c r="AY3391" s="22"/>
      <c r="BA3391" s="22"/>
      <c r="BB3391" s="22"/>
      <c r="BP3391" s="49"/>
      <c r="BX3391" s="49"/>
    </row>
    <row r="3392" spans="22:76">
      <c r="V3392" s="22"/>
      <c r="W3392" s="22"/>
      <c r="AA3392" s="49"/>
      <c r="AB3392" s="49"/>
      <c r="AF3392" s="49"/>
      <c r="AS3392" s="22"/>
      <c r="AV3392" s="22"/>
      <c r="AX3392" s="22"/>
      <c r="AY3392" s="22"/>
      <c r="BA3392" s="22"/>
      <c r="BB3392" s="22"/>
      <c r="BP3392" s="49"/>
      <c r="BX3392" s="49"/>
    </row>
    <row r="3393" spans="22:76">
      <c r="V3393" s="22"/>
      <c r="W3393" s="22"/>
      <c r="AA3393" s="49"/>
      <c r="AB3393" s="49"/>
      <c r="AF3393" s="49"/>
      <c r="AS3393" s="22"/>
      <c r="AV3393" s="22"/>
      <c r="AX3393" s="22"/>
      <c r="AY3393" s="22"/>
      <c r="BA3393" s="22"/>
      <c r="BB3393" s="22"/>
      <c r="BP3393" s="49"/>
      <c r="BX3393" s="49"/>
    </row>
    <row r="3394" spans="22:76">
      <c r="V3394" s="22"/>
      <c r="W3394" s="22"/>
      <c r="AA3394" s="49"/>
      <c r="AB3394" s="49"/>
      <c r="AF3394" s="49"/>
      <c r="AS3394" s="22"/>
      <c r="AV3394" s="22"/>
      <c r="AX3394" s="22"/>
      <c r="AY3394" s="22"/>
      <c r="BA3394" s="22"/>
      <c r="BB3394" s="22"/>
      <c r="BP3394" s="49"/>
      <c r="BX3394" s="49"/>
    </row>
    <row r="3395" spans="22:76">
      <c r="V3395" s="22"/>
      <c r="W3395" s="22"/>
      <c r="AA3395" s="49"/>
      <c r="AB3395" s="49"/>
      <c r="AF3395" s="49"/>
      <c r="AS3395" s="22"/>
      <c r="AV3395" s="22"/>
      <c r="AX3395" s="22"/>
      <c r="AY3395" s="22"/>
      <c r="BA3395" s="22"/>
      <c r="BB3395" s="22"/>
      <c r="BP3395" s="49"/>
      <c r="BX3395" s="49"/>
    </row>
    <row r="3396" spans="22:76">
      <c r="V3396" s="22"/>
      <c r="W3396" s="22"/>
      <c r="AA3396" s="49"/>
      <c r="AB3396" s="49"/>
      <c r="AF3396" s="49"/>
      <c r="AS3396" s="22"/>
      <c r="AV3396" s="22"/>
      <c r="AX3396" s="22"/>
      <c r="AY3396" s="22"/>
      <c r="BA3396" s="22"/>
      <c r="BB3396" s="22"/>
      <c r="BP3396" s="49"/>
      <c r="BX3396" s="49"/>
    </row>
    <row r="3397" spans="22:76">
      <c r="V3397" s="22"/>
      <c r="W3397" s="22"/>
      <c r="AA3397" s="49"/>
      <c r="AB3397" s="49"/>
      <c r="AF3397" s="49"/>
      <c r="AS3397" s="22"/>
      <c r="AV3397" s="22"/>
      <c r="AX3397" s="22"/>
      <c r="AY3397" s="22"/>
      <c r="BA3397" s="22"/>
      <c r="BB3397" s="22"/>
      <c r="BP3397" s="49"/>
      <c r="BX3397" s="49"/>
    </row>
    <row r="3398" spans="22:76">
      <c r="V3398" s="22"/>
      <c r="W3398" s="22"/>
      <c r="AA3398" s="49"/>
      <c r="AB3398" s="49"/>
      <c r="AF3398" s="49"/>
      <c r="AS3398" s="22"/>
      <c r="AV3398" s="22"/>
      <c r="AX3398" s="22"/>
      <c r="AY3398" s="22"/>
      <c r="BA3398" s="22"/>
      <c r="BB3398" s="22"/>
      <c r="BP3398" s="49"/>
      <c r="BX3398" s="49"/>
    </row>
    <row r="3399" spans="22:76">
      <c r="V3399" s="22"/>
      <c r="W3399" s="22"/>
      <c r="AA3399" s="49"/>
      <c r="AB3399" s="49"/>
      <c r="AF3399" s="49"/>
      <c r="AS3399" s="22"/>
      <c r="AV3399" s="22"/>
      <c r="AX3399" s="22"/>
      <c r="AY3399" s="22"/>
      <c r="BA3399" s="22"/>
      <c r="BB3399" s="22"/>
      <c r="BP3399" s="49"/>
      <c r="BX3399" s="49"/>
    </row>
    <row r="3400" spans="22:76">
      <c r="V3400" s="22"/>
      <c r="W3400" s="22"/>
      <c r="AA3400" s="49"/>
      <c r="AB3400" s="49"/>
      <c r="AF3400" s="49"/>
      <c r="AS3400" s="22"/>
      <c r="AV3400" s="22"/>
      <c r="AX3400" s="22"/>
      <c r="AY3400" s="22"/>
      <c r="BA3400" s="22"/>
      <c r="BB3400" s="22"/>
      <c r="BP3400" s="49"/>
      <c r="BX3400" s="49"/>
    </row>
    <row r="3401" spans="22:76">
      <c r="V3401" s="22"/>
      <c r="W3401" s="22"/>
      <c r="AA3401" s="49"/>
      <c r="AB3401" s="49"/>
      <c r="AF3401" s="49"/>
      <c r="AS3401" s="22"/>
      <c r="AV3401" s="22"/>
      <c r="AX3401" s="22"/>
      <c r="AY3401" s="22"/>
      <c r="BA3401" s="22"/>
      <c r="BB3401" s="22"/>
      <c r="BP3401" s="49"/>
      <c r="BX3401" s="49"/>
    </row>
    <row r="3402" spans="22:76">
      <c r="V3402" s="22"/>
      <c r="W3402" s="22"/>
      <c r="AA3402" s="49"/>
      <c r="AB3402" s="49"/>
      <c r="AF3402" s="49"/>
      <c r="AS3402" s="22"/>
      <c r="AV3402" s="22"/>
      <c r="AX3402" s="22"/>
      <c r="AY3402" s="22"/>
      <c r="BA3402" s="22"/>
      <c r="BB3402" s="22"/>
      <c r="BP3402" s="49"/>
      <c r="BX3402" s="49"/>
    </row>
    <row r="3403" spans="22:76">
      <c r="V3403" s="22"/>
      <c r="W3403" s="22"/>
      <c r="AA3403" s="49"/>
      <c r="AB3403" s="49"/>
      <c r="AF3403" s="49"/>
      <c r="AS3403" s="22"/>
      <c r="AV3403" s="22"/>
      <c r="AX3403" s="22"/>
      <c r="AY3403" s="22"/>
      <c r="BA3403" s="22"/>
      <c r="BB3403" s="22"/>
      <c r="BP3403" s="49"/>
      <c r="BX3403" s="49"/>
    </row>
    <row r="3404" spans="22:76">
      <c r="V3404" s="22"/>
      <c r="W3404" s="22"/>
      <c r="AA3404" s="49"/>
      <c r="AB3404" s="49"/>
      <c r="AF3404" s="49"/>
      <c r="AS3404" s="22"/>
      <c r="AV3404" s="22"/>
      <c r="AX3404" s="22"/>
      <c r="AY3404" s="22"/>
      <c r="BA3404" s="22"/>
      <c r="BB3404" s="22"/>
      <c r="BP3404" s="49"/>
      <c r="BX3404" s="49"/>
    </row>
    <row r="3405" spans="22:76">
      <c r="V3405" s="22"/>
      <c r="W3405" s="22"/>
      <c r="AA3405" s="49"/>
      <c r="AB3405" s="49"/>
      <c r="AF3405" s="49"/>
      <c r="AS3405" s="22"/>
      <c r="AV3405" s="22"/>
      <c r="AX3405" s="22"/>
      <c r="AY3405" s="22"/>
      <c r="BA3405" s="22"/>
      <c r="BB3405" s="22"/>
      <c r="BP3405" s="49"/>
      <c r="BX3405" s="49"/>
    </row>
    <row r="3406" spans="22:76">
      <c r="V3406" s="22"/>
      <c r="W3406" s="22"/>
      <c r="AA3406" s="49"/>
      <c r="AB3406" s="49"/>
      <c r="AF3406" s="49"/>
      <c r="AS3406" s="22"/>
      <c r="AV3406" s="22"/>
      <c r="AX3406" s="22"/>
      <c r="AY3406" s="22"/>
      <c r="BA3406" s="22"/>
      <c r="BB3406" s="22"/>
      <c r="BP3406" s="49"/>
      <c r="BX3406" s="49"/>
    </row>
    <row r="3407" spans="22:76">
      <c r="V3407" s="22"/>
      <c r="W3407" s="22"/>
      <c r="AA3407" s="49"/>
      <c r="AB3407" s="49"/>
      <c r="AF3407" s="49"/>
      <c r="AS3407" s="22"/>
      <c r="AV3407" s="22"/>
      <c r="AX3407" s="22"/>
      <c r="AY3407" s="22"/>
      <c r="BA3407" s="22"/>
      <c r="BB3407" s="22"/>
      <c r="BP3407" s="49"/>
      <c r="BX3407" s="49"/>
    </row>
    <row r="3408" spans="22:76">
      <c r="V3408" s="22"/>
      <c r="W3408" s="22"/>
      <c r="AA3408" s="49"/>
      <c r="AB3408" s="49"/>
      <c r="AF3408" s="49"/>
      <c r="AS3408" s="22"/>
      <c r="AV3408" s="22"/>
      <c r="AX3408" s="22"/>
      <c r="AY3408" s="22"/>
      <c r="BA3408" s="22"/>
      <c r="BB3408" s="22"/>
      <c r="BP3408" s="49"/>
      <c r="BX3408" s="49"/>
    </row>
    <row r="3409" spans="22:76">
      <c r="V3409" s="22"/>
      <c r="W3409" s="22"/>
      <c r="AA3409" s="49"/>
      <c r="AB3409" s="49"/>
      <c r="AF3409" s="49"/>
      <c r="AS3409" s="22"/>
      <c r="AV3409" s="22"/>
      <c r="AX3409" s="22"/>
      <c r="AY3409" s="22"/>
      <c r="BA3409" s="22"/>
      <c r="BB3409" s="22"/>
      <c r="BP3409" s="49"/>
      <c r="BX3409" s="49"/>
    </row>
    <row r="3410" spans="22:76">
      <c r="V3410" s="22"/>
      <c r="W3410" s="22"/>
      <c r="AA3410" s="49"/>
      <c r="AB3410" s="49"/>
      <c r="AF3410" s="49"/>
      <c r="AS3410" s="22"/>
      <c r="AV3410" s="22"/>
      <c r="AX3410" s="22"/>
      <c r="AY3410" s="22"/>
      <c r="BA3410" s="22"/>
      <c r="BB3410" s="22"/>
      <c r="BP3410" s="49"/>
      <c r="BX3410" s="49"/>
    </row>
    <row r="3411" spans="22:76">
      <c r="V3411" s="22"/>
      <c r="W3411" s="22"/>
      <c r="AA3411" s="49"/>
      <c r="AB3411" s="49"/>
      <c r="AF3411" s="49"/>
      <c r="AS3411" s="22"/>
      <c r="AV3411" s="22"/>
      <c r="AX3411" s="22"/>
      <c r="AY3411" s="22"/>
      <c r="BA3411" s="22"/>
      <c r="BB3411" s="22"/>
      <c r="BP3411" s="49"/>
      <c r="BX3411" s="49"/>
    </row>
    <row r="3412" spans="22:76">
      <c r="V3412" s="22"/>
      <c r="W3412" s="22"/>
      <c r="AA3412" s="49"/>
      <c r="AB3412" s="49"/>
      <c r="AF3412" s="49"/>
      <c r="AS3412" s="22"/>
      <c r="AV3412" s="22"/>
      <c r="AX3412" s="22"/>
      <c r="AY3412" s="22"/>
      <c r="BA3412" s="22"/>
      <c r="BB3412" s="22"/>
      <c r="BP3412" s="49"/>
      <c r="BX3412" s="49"/>
    </row>
    <row r="3413" spans="22:76">
      <c r="V3413" s="22"/>
      <c r="W3413" s="22"/>
      <c r="AA3413" s="49"/>
      <c r="AB3413" s="49"/>
      <c r="AF3413" s="49"/>
      <c r="AS3413" s="22"/>
      <c r="AV3413" s="22"/>
      <c r="AX3413" s="22"/>
      <c r="AY3413" s="22"/>
      <c r="BA3413" s="22"/>
      <c r="BB3413" s="22"/>
      <c r="BP3413" s="49"/>
      <c r="BX3413" s="49"/>
    </row>
    <row r="3414" spans="22:76">
      <c r="V3414" s="22"/>
      <c r="W3414" s="22"/>
      <c r="AA3414" s="49"/>
      <c r="AB3414" s="49"/>
      <c r="AF3414" s="49"/>
      <c r="AS3414" s="22"/>
      <c r="AV3414" s="22"/>
      <c r="AX3414" s="22"/>
      <c r="AY3414" s="22"/>
      <c r="BA3414" s="22"/>
      <c r="BB3414" s="22"/>
      <c r="BP3414" s="49"/>
      <c r="BX3414" s="49"/>
    </row>
    <row r="3415" spans="22:76">
      <c r="V3415" s="22"/>
      <c r="W3415" s="22"/>
      <c r="AA3415" s="49"/>
      <c r="AB3415" s="49"/>
      <c r="AF3415" s="49"/>
      <c r="AS3415" s="22"/>
      <c r="AV3415" s="22"/>
      <c r="AX3415" s="22"/>
      <c r="AY3415" s="22"/>
      <c r="BA3415" s="22"/>
      <c r="BB3415" s="22"/>
      <c r="BP3415" s="49"/>
      <c r="BX3415" s="49"/>
    </row>
    <row r="3416" spans="22:76">
      <c r="V3416" s="22"/>
      <c r="W3416" s="22"/>
      <c r="AA3416" s="49"/>
      <c r="AB3416" s="49"/>
      <c r="AF3416" s="49"/>
      <c r="AS3416" s="22"/>
      <c r="AV3416" s="22"/>
      <c r="AX3416" s="22"/>
      <c r="AY3416" s="22"/>
      <c r="BA3416" s="22"/>
      <c r="BB3416" s="22"/>
      <c r="BP3416" s="49"/>
      <c r="BX3416" s="49"/>
    </row>
    <row r="3417" spans="22:76">
      <c r="V3417" s="22"/>
      <c r="W3417" s="22"/>
      <c r="AA3417" s="49"/>
      <c r="AB3417" s="49"/>
      <c r="AF3417" s="49"/>
      <c r="AS3417" s="22"/>
      <c r="AV3417" s="22"/>
      <c r="AX3417" s="22"/>
      <c r="AY3417" s="22"/>
      <c r="BA3417" s="22"/>
      <c r="BB3417" s="22"/>
      <c r="BP3417" s="49"/>
      <c r="BX3417" s="49"/>
    </row>
    <row r="3418" spans="22:76">
      <c r="V3418" s="22"/>
      <c r="W3418" s="22"/>
      <c r="AA3418" s="49"/>
      <c r="AB3418" s="49"/>
      <c r="AF3418" s="49"/>
      <c r="AS3418" s="22"/>
      <c r="AV3418" s="22"/>
      <c r="AX3418" s="22"/>
      <c r="AY3418" s="22"/>
      <c r="BA3418" s="22"/>
      <c r="BB3418" s="22"/>
      <c r="BP3418" s="49"/>
      <c r="BX3418" s="49"/>
    </row>
    <row r="3419" spans="22:76">
      <c r="V3419" s="22"/>
      <c r="W3419" s="22"/>
      <c r="AA3419" s="49"/>
      <c r="AB3419" s="49"/>
      <c r="AF3419" s="49"/>
      <c r="AS3419" s="22"/>
      <c r="AV3419" s="22"/>
      <c r="AX3419" s="22"/>
      <c r="AY3419" s="22"/>
      <c r="BA3419" s="22"/>
      <c r="BB3419" s="22"/>
      <c r="BP3419" s="49"/>
      <c r="BX3419" s="49"/>
    </row>
    <row r="3420" spans="22:76">
      <c r="V3420" s="22"/>
      <c r="W3420" s="22"/>
      <c r="AA3420" s="49"/>
      <c r="AB3420" s="49"/>
      <c r="AF3420" s="49"/>
      <c r="AS3420" s="22"/>
      <c r="AV3420" s="22"/>
      <c r="AX3420" s="22"/>
      <c r="AY3420" s="22"/>
      <c r="BA3420" s="22"/>
      <c r="BB3420" s="22"/>
      <c r="BP3420" s="49"/>
      <c r="BX3420" s="49"/>
    </row>
    <row r="3421" spans="22:76">
      <c r="V3421" s="22"/>
      <c r="W3421" s="22"/>
      <c r="AA3421" s="49"/>
      <c r="AB3421" s="49"/>
      <c r="AF3421" s="49"/>
      <c r="AS3421" s="22"/>
      <c r="AV3421" s="22"/>
      <c r="AX3421" s="22"/>
      <c r="AY3421" s="22"/>
      <c r="BA3421" s="22"/>
      <c r="BB3421" s="22"/>
      <c r="BP3421" s="49"/>
      <c r="BX3421" s="49"/>
    </row>
    <row r="3422" spans="22:76">
      <c r="V3422" s="22"/>
      <c r="W3422" s="22"/>
      <c r="AA3422" s="49"/>
      <c r="AB3422" s="49"/>
      <c r="AF3422" s="49"/>
      <c r="AS3422" s="22"/>
      <c r="AV3422" s="22"/>
      <c r="AX3422" s="22"/>
      <c r="AY3422" s="22"/>
      <c r="BA3422" s="22"/>
      <c r="BB3422" s="22"/>
      <c r="BP3422" s="49"/>
      <c r="BX3422" s="49"/>
    </row>
    <row r="3423" spans="22:76">
      <c r="V3423" s="22"/>
      <c r="W3423" s="22"/>
      <c r="AA3423" s="49"/>
      <c r="AB3423" s="49"/>
      <c r="AF3423" s="49"/>
      <c r="AS3423" s="22"/>
      <c r="AV3423" s="22"/>
      <c r="AX3423" s="22"/>
      <c r="AY3423" s="22"/>
      <c r="BA3423" s="22"/>
      <c r="BB3423" s="22"/>
      <c r="BP3423" s="49"/>
      <c r="BX3423" s="49"/>
    </row>
    <row r="3424" spans="22:76">
      <c r="V3424" s="22"/>
      <c r="W3424" s="22"/>
      <c r="AA3424" s="49"/>
      <c r="AB3424" s="49"/>
      <c r="AF3424" s="49"/>
      <c r="AS3424" s="22"/>
      <c r="AV3424" s="22"/>
      <c r="AX3424" s="22"/>
      <c r="AY3424" s="22"/>
      <c r="BA3424" s="22"/>
      <c r="BB3424" s="22"/>
      <c r="BP3424" s="49"/>
      <c r="BX3424" s="49"/>
    </row>
    <row r="3425" spans="22:76">
      <c r="V3425" s="22"/>
      <c r="W3425" s="22"/>
      <c r="AA3425" s="49"/>
      <c r="AB3425" s="49"/>
      <c r="AF3425" s="49"/>
      <c r="AS3425" s="22"/>
      <c r="AV3425" s="22"/>
      <c r="AX3425" s="22"/>
      <c r="AY3425" s="22"/>
      <c r="BA3425" s="22"/>
      <c r="BB3425" s="22"/>
      <c r="BP3425" s="49"/>
      <c r="BX3425" s="49"/>
    </row>
    <row r="3426" spans="22:76">
      <c r="V3426" s="22"/>
      <c r="W3426" s="22"/>
      <c r="AA3426" s="49"/>
      <c r="AB3426" s="49"/>
      <c r="AF3426" s="49"/>
      <c r="AS3426" s="22"/>
      <c r="AV3426" s="22"/>
      <c r="AX3426" s="22"/>
      <c r="AY3426" s="22"/>
      <c r="BA3426" s="22"/>
      <c r="BB3426" s="22"/>
      <c r="BP3426" s="49"/>
      <c r="BX3426" s="49"/>
    </row>
    <row r="3427" spans="22:76">
      <c r="V3427" s="22"/>
      <c r="W3427" s="22"/>
      <c r="AA3427" s="49"/>
      <c r="AB3427" s="49"/>
      <c r="AF3427" s="49"/>
      <c r="AS3427" s="22"/>
      <c r="AV3427" s="22"/>
      <c r="AX3427" s="22"/>
      <c r="AY3427" s="22"/>
      <c r="BA3427" s="22"/>
      <c r="BB3427" s="22"/>
      <c r="BP3427" s="49"/>
      <c r="BX3427" s="49"/>
    </row>
    <row r="3428" spans="22:76">
      <c r="V3428" s="22"/>
      <c r="W3428" s="22"/>
      <c r="AA3428" s="49"/>
      <c r="AB3428" s="49"/>
      <c r="AF3428" s="49"/>
      <c r="AS3428" s="22"/>
      <c r="AV3428" s="22"/>
      <c r="AX3428" s="22"/>
      <c r="AY3428" s="22"/>
      <c r="BA3428" s="22"/>
      <c r="BB3428" s="22"/>
      <c r="BP3428" s="49"/>
      <c r="BX3428" s="49"/>
    </row>
    <row r="3429" spans="22:76">
      <c r="V3429" s="22"/>
      <c r="W3429" s="22"/>
      <c r="AA3429" s="49"/>
      <c r="AB3429" s="49"/>
      <c r="AF3429" s="49"/>
      <c r="AS3429" s="22"/>
      <c r="AV3429" s="22"/>
      <c r="AX3429" s="22"/>
      <c r="AY3429" s="22"/>
      <c r="BA3429" s="22"/>
      <c r="BB3429" s="22"/>
      <c r="BP3429" s="49"/>
      <c r="BX3429" s="49"/>
    </row>
    <row r="3430" spans="22:76">
      <c r="V3430" s="22"/>
      <c r="W3430" s="22"/>
      <c r="AA3430" s="49"/>
      <c r="AB3430" s="49"/>
      <c r="AF3430" s="49"/>
      <c r="AS3430" s="22"/>
      <c r="AV3430" s="22"/>
      <c r="AX3430" s="22"/>
      <c r="AY3430" s="22"/>
      <c r="BA3430" s="22"/>
      <c r="BB3430" s="22"/>
      <c r="BP3430" s="49"/>
      <c r="BX3430" s="49"/>
    </row>
    <row r="3431" spans="22:76">
      <c r="V3431" s="22"/>
      <c r="W3431" s="22"/>
      <c r="AA3431" s="49"/>
      <c r="AB3431" s="49"/>
      <c r="AF3431" s="49"/>
      <c r="AS3431" s="22"/>
      <c r="AV3431" s="22"/>
      <c r="AX3431" s="22"/>
      <c r="AY3431" s="22"/>
      <c r="BA3431" s="22"/>
      <c r="BB3431" s="22"/>
      <c r="BP3431" s="49"/>
      <c r="BX3431" s="49"/>
    </row>
    <row r="3432" spans="22:76">
      <c r="V3432" s="22"/>
      <c r="W3432" s="22"/>
      <c r="AA3432" s="49"/>
      <c r="AB3432" s="49"/>
      <c r="AF3432" s="49"/>
      <c r="AS3432" s="22"/>
      <c r="AV3432" s="22"/>
      <c r="AX3432" s="22"/>
      <c r="AY3432" s="22"/>
      <c r="BA3432" s="22"/>
      <c r="BB3432" s="22"/>
      <c r="BP3432" s="49"/>
      <c r="BX3432" s="49"/>
    </row>
    <row r="3433" spans="22:76">
      <c r="V3433" s="22"/>
      <c r="W3433" s="22"/>
      <c r="AA3433" s="49"/>
      <c r="AB3433" s="49"/>
      <c r="AF3433" s="49"/>
      <c r="AS3433" s="22"/>
      <c r="AV3433" s="22"/>
      <c r="AX3433" s="22"/>
      <c r="AY3433" s="22"/>
      <c r="BA3433" s="22"/>
      <c r="BB3433" s="22"/>
      <c r="BP3433" s="49"/>
      <c r="BX3433" s="49"/>
    </row>
    <row r="3434" spans="22:76">
      <c r="V3434" s="22"/>
      <c r="W3434" s="22"/>
      <c r="AA3434" s="49"/>
      <c r="AB3434" s="49"/>
      <c r="AF3434" s="49"/>
      <c r="AS3434" s="22"/>
      <c r="AV3434" s="22"/>
      <c r="AX3434" s="22"/>
      <c r="AY3434" s="22"/>
      <c r="BA3434" s="22"/>
      <c r="BB3434" s="22"/>
      <c r="BP3434" s="49"/>
      <c r="BX3434" s="49"/>
    </row>
    <row r="3435" spans="22:76">
      <c r="V3435" s="22"/>
      <c r="W3435" s="22"/>
      <c r="AA3435" s="49"/>
      <c r="AB3435" s="49"/>
      <c r="AF3435" s="49"/>
      <c r="AS3435" s="22"/>
      <c r="AV3435" s="22"/>
      <c r="AX3435" s="22"/>
      <c r="AY3435" s="22"/>
      <c r="BA3435" s="22"/>
      <c r="BB3435" s="22"/>
      <c r="BP3435" s="49"/>
      <c r="BX3435" s="49"/>
    </row>
    <row r="3436" spans="22:76">
      <c r="V3436" s="22"/>
      <c r="W3436" s="22"/>
      <c r="AA3436" s="49"/>
      <c r="AB3436" s="49"/>
      <c r="AF3436" s="49"/>
      <c r="AS3436" s="22"/>
      <c r="AV3436" s="22"/>
      <c r="AX3436" s="22"/>
      <c r="AY3436" s="22"/>
      <c r="BA3436" s="22"/>
      <c r="BB3436" s="22"/>
      <c r="BP3436" s="49"/>
      <c r="BX3436" s="49"/>
    </row>
    <row r="3437" spans="22:76">
      <c r="V3437" s="22"/>
      <c r="W3437" s="22"/>
      <c r="AA3437" s="49"/>
      <c r="AB3437" s="49"/>
      <c r="AF3437" s="49"/>
      <c r="AS3437" s="22"/>
      <c r="AV3437" s="22"/>
      <c r="AX3437" s="22"/>
      <c r="AY3437" s="22"/>
      <c r="BA3437" s="22"/>
      <c r="BB3437" s="22"/>
      <c r="BP3437" s="49"/>
      <c r="BX3437" s="49"/>
    </row>
    <row r="3438" spans="22:76">
      <c r="V3438" s="22"/>
      <c r="W3438" s="22"/>
      <c r="AA3438" s="49"/>
      <c r="AB3438" s="49"/>
      <c r="AF3438" s="49"/>
      <c r="AS3438" s="22"/>
      <c r="AV3438" s="22"/>
      <c r="AX3438" s="22"/>
      <c r="AY3438" s="22"/>
      <c r="BA3438" s="22"/>
      <c r="BB3438" s="22"/>
      <c r="BP3438" s="49"/>
      <c r="BX3438" s="49"/>
    </row>
    <row r="3439" spans="22:76">
      <c r="V3439" s="22"/>
      <c r="W3439" s="22"/>
      <c r="AA3439" s="49"/>
      <c r="AB3439" s="49"/>
      <c r="AF3439" s="49"/>
      <c r="AS3439" s="22"/>
      <c r="AV3439" s="22"/>
      <c r="AX3439" s="22"/>
      <c r="AY3439" s="22"/>
      <c r="BA3439" s="22"/>
      <c r="BB3439" s="22"/>
      <c r="BP3439" s="49"/>
      <c r="BX3439" s="49"/>
    </row>
    <row r="3440" spans="22:76">
      <c r="V3440" s="22"/>
      <c r="W3440" s="22"/>
      <c r="AA3440" s="49"/>
      <c r="AB3440" s="49"/>
      <c r="AF3440" s="49"/>
      <c r="AS3440" s="22"/>
      <c r="AV3440" s="22"/>
      <c r="AX3440" s="22"/>
      <c r="AY3440" s="22"/>
      <c r="BA3440" s="22"/>
      <c r="BB3440" s="22"/>
      <c r="BP3440" s="49"/>
      <c r="BX3440" s="49"/>
    </row>
    <row r="3441" spans="22:76">
      <c r="V3441" s="22"/>
      <c r="W3441" s="22"/>
      <c r="AA3441" s="49"/>
      <c r="AB3441" s="49"/>
      <c r="AF3441" s="49"/>
      <c r="AS3441" s="22"/>
      <c r="AV3441" s="22"/>
      <c r="AX3441" s="22"/>
      <c r="AY3441" s="22"/>
      <c r="BA3441" s="22"/>
      <c r="BB3441" s="22"/>
      <c r="BP3441" s="49"/>
      <c r="BX3441" s="49"/>
    </row>
    <row r="3442" spans="22:76">
      <c r="V3442" s="22"/>
      <c r="W3442" s="22"/>
      <c r="AA3442" s="49"/>
      <c r="AB3442" s="49"/>
      <c r="AF3442" s="49"/>
      <c r="AS3442" s="22"/>
      <c r="AV3442" s="22"/>
      <c r="AX3442" s="22"/>
      <c r="AY3442" s="22"/>
      <c r="BA3442" s="22"/>
      <c r="BB3442" s="22"/>
      <c r="BP3442" s="49"/>
      <c r="BX3442" s="49"/>
    </row>
    <row r="3443" spans="22:76">
      <c r="V3443" s="22"/>
      <c r="W3443" s="22"/>
      <c r="AA3443" s="49"/>
      <c r="AB3443" s="49"/>
      <c r="AF3443" s="49"/>
      <c r="AS3443" s="22"/>
      <c r="AV3443" s="22"/>
      <c r="AX3443" s="22"/>
      <c r="AY3443" s="22"/>
      <c r="BA3443" s="22"/>
      <c r="BB3443" s="22"/>
      <c r="BP3443" s="49"/>
      <c r="BX3443" s="49"/>
    </row>
    <row r="3444" spans="22:76">
      <c r="V3444" s="22"/>
      <c r="W3444" s="22"/>
      <c r="AA3444" s="49"/>
      <c r="AB3444" s="49"/>
      <c r="AF3444" s="49"/>
      <c r="AS3444" s="22"/>
      <c r="AV3444" s="22"/>
      <c r="AX3444" s="22"/>
      <c r="AY3444" s="22"/>
      <c r="BA3444" s="22"/>
      <c r="BB3444" s="22"/>
      <c r="BP3444" s="49"/>
      <c r="BX3444" s="49"/>
    </row>
    <row r="3445" spans="22:76">
      <c r="V3445" s="22"/>
      <c r="W3445" s="22"/>
      <c r="AA3445" s="49"/>
      <c r="AB3445" s="49"/>
      <c r="AF3445" s="49"/>
      <c r="AS3445" s="22"/>
      <c r="AV3445" s="22"/>
      <c r="AX3445" s="22"/>
      <c r="AY3445" s="22"/>
      <c r="BA3445" s="22"/>
      <c r="BB3445" s="22"/>
      <c r="BP3445" s="49"/>
      <c r="BX3445" s="49"/>
    </row>
    <row r="3446" spans="22:76">
      <c r="V3446" s="22"/>
      <c r="W3446" s="22"/>
      <c r="AA3446" s="49"/>
      <c r="AB3446" s="49"/>
      <c r="AF3446" s="49"/>
      <c r="AS3446" s="22"/>
      <c r="AV3446" s="22"/>
      <c r="AX3446" s="22"/>
      <c r="AY3446" s="22"/>
      <c r="BA3446" s="22"/>
      <c r="BB3446" s="22"/>
      <c r="BP3446" s="49"/>
      <c r="BX3446" s="49"/>
    </row>
    <row r="3447" spans="22:76">
      <c r="V3447" s="22"/>
      <c r="W3447" s="22"/>
      <c r="AA3447" s="49"/>
      <c r="AB3447" s="49"/>
      <c r="AF3447" s="49"/>
      <c r="AS3447" s="22"/>
      <c r="AV3447" s="22"/>
      <c r="AX3447" s="22"/>
      <c r="AY3447" s="22"/>
      <c r="BA3447" s="22"/>
      <c r="BB3447" s="22"/>
      <c r="BP3447" s="49"/>
      <c r="BX3447" s="49"/>
    </row>
    <row r="3448" spans="22:76">
      <c r="V3448" s="22"/>
      <c r="W3448" s="22"/>
      <c r="AA3448" s="49"/>
      <c r="AB3448" s="49"/>
      <c r="AF3448" s="49"/>
      <c r="AS3448" s="22"/>
      <c r="AV3448" s="22"/>
      <c r="AX3448" s="22"/>
      <c r="AY3448" s="22"/>
      <c r="BA3448" s="22"/>
      <c r="BB3448" s="22"/>
      <c r="BP3448" s="49"/>
      <c r="BX3448" s="49"/>
    </row>
    <row r="3449" spans="22:76">
      <c r="V3449" s="22"/>
      <c r="W3449" s="22"/>
      <c r="AA3449" s="49"/>
      <c r="AB3449" s="49"/>
      <c r="AF3449" s="49"/>
      <c r="AS3449" s="22"/>
      <c r="AV3449" s="22"/>
      <c r="AX3449" s="22"/>
      <c r="AY3449" s="22"/>
      <c r="BA3449" s="22"/>
      <c r="BB3449" s="22"/>
      <c r="BP3449" s="49"/>
      <c r="BX3449" s="49"/>
    </row>
    <row r="3450" spans="22:76">
      <c r="V3450" s="22"/>
      <c r="W3450" s="22"/>
      <c r="AA3450" s="49"/>
      <c r="AB3450" s="49"/>
      <c r="AF3450" s="49"/>
      <c r="AS3450" s="22"/>
      <c r="AV3450" s="22"/>
      <c r="AX3450" s="22"/>
      <c r="AY3450" s="22"/>
      <c r="BA3450" s="22"/>
      <c r="BB3450" s="22"/>
      <c r="BP3450" s="49"/>
      <c r="BX3450" s="49"/>
    </row>
    <row r="3451" spans="22:76">
      <c r="V3451" s="22"/>
      <c r="W3451" s="22"/>
      <c r="AA3451" s="49"/>
      <c r="AB3451" s="49"/>
      <c r="AF3451" s="49"/>
      <c r="AS3451" s="22"/>
      <c r="AV3451" s="22"/>
      <c r="AX3451" s="22"/>
      <c r="AY3451" s="22"/>
      <c r="BA3451" s="22"/>
      <c r="BB3451" s="22"/>
      <c r="BP3451" s="49"/>
      <c r="BX3451" s="49"/>
    </row>
    <row r="3452" spans="22:76">
      <c r="V3452" s="22"/>
      <c r="W3452" s="22"/>
      <c r="AA3452" s="49"/>
      <c r="AB3452" s="49"/>
      <c r="AF3452" s="49"/>
      <c r="AS3452" s="22"/>
      <c r="AV3452" s="22"/>
      <c r="AX3452" s="22"/>
      <c r="AY3452" s="22"/>
      <c r="BA3452" s="22"/>
      <c r="BB3452" s="22"/>
      <c r="BP3452" s="49"/>
      <c r="BX3452" s="49"/>
    </row>
    <row r="3453" spans="22:76">
      <c r="V3453" s="22"/>
      <c r="W3453" s="22"/>
      <c r="AA3453" s="49"/>
      <c r="AB3453" s="49"/>
      <c r="AF3453" s="49"/>
      <c r="AS3453" s="22"/>
      <c r="AV3453" s="22"/>
      <c r="AX3453" s="22"/>
      <c r="AY3453" s="22"/>
      <c r="BA3453" s="22"/>
      <c r="BB3453" s="22"/>
      <c r="BP3453" s="49"/>
      <c r="BX3453" s="49"/>
    </row>
    <row r="3454" spans="22:76">
      <c r="V3454" s="22"/>
      <c r="W3454" s="22"/>
      <c r="AA3454" s="49"/>
      <c r="AB3454" s="49"/>
      <c r="AF3454" s="49"/>
      <c r="AS3454" s="22"/>
      <c r="AV3454" s="22"/>
      <c r="AX3454" s="22"/>
      <c r="AY3454" s="22"/>
      <c r="BA3454" s="22"/>
      <c r="BB3454" s="22"/>
      <c r="BP3454" s="49"/>
      <c r="BX3454" s="49"/>
    </row>
    <row r="3455" spans="22:76">
      <c r="V3455" s="22"/>
      <c r="W3455" s="22"/>
      <c r="AA3455" s="49"/>
      <c r="AB3455" s="49"/>
      <c r="AF3455" s="49"/>
      <c r="AS3455" s="22"/>
      <c r="AV3455" s="22"/>
      <c r="AX3455" s="22"/>
      <c r="AY3455" s="22"/>
      <c r="BA3455" s="22"/>
      <c r="BB3455" s="22"/>
      <c r="BP3455" s="49"/>
      <c r="BX3455" s="49"/>
    </row>
    <row r="3456" spans="22:76">
      <c r="V3456" s="22"/>
      <c r="W3456" s="22"/>
      <c r="AA3456" s="49"/>
      <c r="AB3456" s="49"/>
      <c r="AF3456" s="49"/>
      <c r="AS3456" s="22"/>
      <c r="AV3456" s="22"/>
      <c r="AX3456" s="22"/>
      <c r="AY3456" s="22"/>
      <c r="BA3456" s="22"/>
      <c r="BB3456" s="22"/>
      <c r="BP3456" s="49"/>
      <c r="BX3456" s="49"/>
    </row>
    <row r="3457" spans="22:76">
      <c r="V3457" s="22"/>
      <c r="W3457" s="22"/>
      <c r="AA3457" s="49"/>
      <c r="AB3457" s="49"/>
      <c r="AF3457" s="49"/>
      <c r="AS3457" s="22"/>
      <c r="AV3457" s="22"/>
      <c r="AX3457" s="22"/>
      <c r="AY3457" s="22"/>
      <c r="BA3457" s="22"/>
      <c r="BB3457" s="22"/>
      <c r="BP3457" s="49"/>
      <c r="BX3457" s="49"/>
    </row>
    <row r="3458" spans="22:76">
      <c r="V3458" s="22"/>
      <c r="W3458" s="22"/>
      <c r="AA3458" s="49"/>
      <c r="AB3458" s="49"/>
      <c r="AF3458" s="49"/>
      <c r="AS3458" s="22"/>
      <c r="AV3458" s="22"/>
      <c r="AX3458" s="22"/>
      <c r="AY3458" s="22"/>
      <c r="BA3458" s="22"/>
      <c r="BB3458" s="22"/>
      <c r="BP3458" s="49"/>
      <c r="BX3458" s="49"/>
    </row>
    <row r="3459" spans="22:76">
      <c r="V3459" s="22"/>
      <c r="W3459" s="22"/>
      <c r="AA3459" s="49"/>
      <c r="AB3459" s="49"/>
      <c r="AF3459" s="49"/>
      <c r="AS3459" s="22"/>
      <c r="AV3459" s="22"/>
      <c r="AX3459" s="22"/>
      <c r="AY3459" s="22"/>
      <c r="BA3459" s="22"/>
      <c r="BB3459" s="22"/>
      <c r="BP3459" s="49"/>
      <c r="BX3459" s="49"/>
    </row>
    <row r="3460" spans="22:76">
      <c r="V3460" s="22"/>
      <c r="W3460" s="22"/>
      <c r="AA3460" s="49"/>
      <c r="AB3460" s="49"/>
      <c r="AF3460" s="49"/>
      <c r="AS3460" s="22"/>
      <c r="AV3460" s="22"/>
      <c r="AX3460" s="22"/>
      <c r="AY3460" s="22"/>
      <c r="BA3460" s="22"/>
      <c r="BB3460" s="22"/>
      <c r="BP3460" s="49"/>
      <c r="BX3460" s="49"/>
    </row>
    <row r="3461" spans="22:76">
      <c r="V3461" s="22"/>
      <c r="W3461" s="22"/>
      <c r="AA3461" s="49"/>
      <c r="AB3461" s="49"/>
      <c r="AF3461" s="49"/>
      <c r="AS3461" s="22"/>
      <c r="AV3461" s="22"/>
      <c r="AX3461" s="22"/>
      <c r="AY3461" s="22"/>
      <c r="BA3461" s="22"/>
      <c r="BB3461" s="22"/>
      <c r="BP3461" s="49"/>
      <c r="BX3461" s="49"/>
    </row>
    <row r="3462" spans="22:76">
      <c r="V3462" s="22"/>
      <c r="W3462" s="22"/>
      <c r="AA3462" s="49"/>
      <c r="AB3462" s="49"/>
      <c r="AF3462" s="49"/>
      <c r="AS3462" s="22"/>
      <c r="AV3462" s="22"/>
      <c r="AX3462" s="22"/>
      <c r="AY3462" s="22"/>
      <c r="BA3462" s="22"/>
      <c r="BB3462" s="22"/>
      <c r="BP3462" s="49"/>
      <c r="BX3462" s="49"/>
    </row>
    <row r="3463" spans="22:76">
      <c r="V3463" s="22"/>
      <c r="W3463" s="22"/>
      <c r="AA3463" s="49"/>
      <c r="AB3463" s="49"/>
      <c r="AF3463" s="49"/>
      <c r="AS3463" s="22"/>
      <c r="AV3463" s="22"/>
      <c r="AX3463" s="22"/>
      <c r="AY3463" s="22"/>
      <c r="BA3463" s="22"/>
      <c r="BB3463" s="22"/>
      <c r="BP3463" s="49"/>
      <c r="BX3463" s="49"/>
    </row>
    <row r="3464" spans="22:76">
      <c r="V3464" s="22"/>
      <c r="W3464" s="22"/>
      <c r="AA3464" s="49"/>
      <c r="AB3464" s="49"/>
      <c r="AF3464" s="49"/>
      <c r="AS3464" s="22"/>
      <c r="AV3464" s="22"/>
      <c r="AX3464" s="22"/>
      <c r="AY3464" s="22"/>
      <c r="BA3464" s="22"/>
      <c r="BB3464" s="22"/>
      <c r="BP3464" s="49"/>
      <c r="BX3464" s="49"/>
    </row>
    <row r="3465" spans="22:76">
      <c r="V3465" s="22"/>
      <c r="W3465" s="22"/>
      <c r="AA3465" s="49"/>
      <c r="AB3465" s="49"/>
      <c r="AF3465" s="49"/>
      <c r="AS3465" s="22"/>
      <c r="AV3465" s="22"/>
      <c r="AX3465" s="22"/>
      <c r="AY3465" s="22"/>
      <c r="BA3465" s="22"/>
      <c r="BB3465" s="22"/>
      <c r="BP3465" s="49"/>
      <c r="BX3465" s="49"/>
    </row>
    <row r="3466" spans="22:76">
      <c r="V3466" s="22"/>
      <c r="W3466" s="22"/>
      <c r="AA3466" s="49"/>
      <c r="AB3466" s="49"/>
      <c r="AF3466" s="49"/>
      <c r="AS3466" s="22"/>
      <c r="AV3466" s="22"/>
      <c r="AX3466" s="22"/>
      <c r="AY3466" s="22"/>
      <c r="BA3466" s="22"/>
      <c r="BB3466" s="22"/>
      <c r="BP3466" s="49"/>
      <c r="BX3466" s="49"/>
    </row>
    <row r="3467" spans="22:76">
      <c r="V3467" s="22"/>
      <c r="W3467" s="22"/>
      <c r="AA3467" s="49"/>
      <c r="AB3467" s="49"/>
      <c r="AF3467" s="49"/>
      <c r="AS3467" s="22"/>
      <c r="AV3467" s="22"/>
      <c r="AX3467" s="22"/>
      <c r="AY3467" s="22"/>
      <c r="BA3467" s="22"/>
      <c r="BB3467" s="22"/>
      <c r="BP3467" s="49"/>
      <c r="BX3467" s="49"/>
    </row>
    <row r="3468" spans="22:76">
      <c r="V3468" s="22"/>
      <c r="W3468" s="22"/>
      <c r="AA3468" s="49"/>
      <c r="AB3468" s="49"/>
      <c r="AF3468" s="49"/>
      <c r="AS3468" s="22"/>
      <c r="AV3468" s="22"/>
      <c r="AX3468" s="22"/>
      <c r="AY3468" s="22"/>
      <c r="BA3468" s="22"/>
      <c r="BB3468" s="22"/>
      <c r="BP3468" s="49"/>
      <c r="BX3468" s="49"/>
    </row>
    <row r="3469" spans="22:76">
      <c r="V3469" s="22"/>
      <c r="W3469" s="22"/>
      <c r="AA3469" s="49"/>
      <c r="AB3469" s="49"/>
      <c r="AF3469" s="49"/>
      <c r="AS3469" s="22"/>
      <c r="AV3469" s="22"/>
      <c r="AX3469" s="22"/>
      <c r="AY3469" s="22"/>
      <c r="BA3469" s="22"/>
      <c r="BB3469" s="22"/>
      <c r="BP3469" s="49"/>
      <c r="BX3469" s="49"/>
    </row>
    <row r="3470" spans="22:76">
      <c r="V3470" s="22"/>
      <c r="W3470" s="22"/>
      <c r="AA3470" s="49"/>
      <c r="AB3470" s="49"/>
      <c r="AF3470" s="49"/>
      <c r="AS3470" s="22"/>
      <c r="AV3470" s="22"/>
      <c r="AX3470" s="22"/>
      <c r="AY3470" s="22"/>
      <c r="BA3470" s="22"/>
      <c r="BB3470" s="22"/>
      <c r="BP3470" s="49"/>
      <c r="BX3470" s="49"/>
    </row>
    <row r="3471" spans="22:76">
      <c r="V3471" s="22"/>
      <c r="W3471" s="22"/>
      <c r="AA3471" s="49"/>
      <c r="AB3471" s="49"/>
      <c r="AF3471" s="49"/>
      <c r="AS3471" s="22"/>
      <c r="AV3471" s="22"/>
      <c r="AX3471" s="22"/>
      <c r="AY3471" s="22"/>
      <c r="BA3471" s="22"/>
      <c r="BB3471" s="22"/>
      <c r="BP3471" s="49"/>
      <c r="BX3471" s="49"/>
    </row>
    <row r="3472" spans="22:76">
      <c r="V3472" s="22"/>
      <c r="W3472" s="22"/>
      <c r="AA3472" s="49"/>
      <c r="AB3472" s="49"/>
      <c r="AF3472" s="49"/>
      <c r="AS3472" s="22"/>
      <c r="AV3472" s="22"/>
      <c r="AX3472" s="22"/>
      <c r="AY3472" s="22"/>
      <c r="BA3472" s="22"/>
      <c r="BB3472" s="22"/>
      <c r="BP3472" s="49"/>
      <c r="BX3472" s="49"/>
    </row>
    <row r="3473" spans="22:76">
      <c r="V3473" s="22"/>
      <c r="W3473" s="22"/>
      <c r="AA3473" s="49"/>
      <c r="AB3473" s="49"/>
      <c r="AF3473" s="49"/>
      <c r="AS3473" s="22"/>
      <c r="AV3473" s="22"/>
      <c r="AX3473" s="22"/>
      <c r="AY3473" s="22"/>
      <c r="BA3473" s="22"/>
      <c r="BB3473" s="22"/>
      <c r="BP3473" s="49"/>
      <c r="BX3473" s="49"/>
    </row>
    <row r="3474" spans="22:76">
      <c r="V3474" s="22"/>
      <c r="W3474" s="22"/>
      <c r="AA3474" s="49"/>
      <c r="AB3474" s="49"/>
      <c r="AF3474" s="49"/>
      <c r="AS3474" s="22"/>
      <c r="AV3474" s="22"/>
      <c r="AX3474" s="22"/>
      <c r="AY3474" s="22"/>
      <c r="BA3474" s="22"/>
      <c r="BB3474" s="22"/>
      <c r="BP3474" s="49"/>
      <c r="BX3474" s="49"/>
    </row>
    <row r="3475" spans="22:76">
      <c r="V3475" s="22"/>
      <c r="W3475" s="22"/>
      <c r="AA3475" s="49"/>
      <c r="AB3475" s="49"/>
      <c r="AF3475" s="49"/>
      <c r="AS3475" s="22"/>
      <c r="AV3475" s="22"/>
      <c r="AX3475" s="22"/>
      <c r="AY3475" s="22"/>
      <c r="BA3475" s="22"/>
      <c r="BB3475" s="22"/>
      <c r="BP3475" s="49"/>
      <c r="BX3475" s="49"/>
    </row>
    <row r="3476" spans="22:76">
      <c r="V3476" s="22"/>
      <c r="W3476" s="22"/>
      <c r="AA3476" s="49"/>
      <c r="AB3476" s="49"/>
      <c r="AF3476" s="49"/>
      <c r="AS3476" s="22"/>
      <c r="AV3476" s="22"/>
      <c r="AX3476" s="22"/>
      <c r="AY3476" s="22"/>
      <c r="BA3476" s="22"/>
      <c r="BB3476" s="22"/>
      <c r="BP3476" s="49"/>
      <c r="BX3476" s="49"/>
    </row>
    <row r="3477" spans="22:76">
      <c r="V3477" s="22"/>
      <c r="W3477" s="22"/>
      <c r="AA3477" s="49"/>
      <c r="AB3477" s="49"/>
      <c r="AF3477" s="49"/>
      <c r="AS3477" s="22"/>
      <c r="AV3477" s="22"/>
      <c r="AX3477" s="22"/>
      <c r="AY3477" s="22"/>
      <c r="BA3477" s="22"/>
      <c r="BB3477" s="22"/>
      <c r="BP3477" s="49"/>
      <c r="BX3477" s="49"/>
    </row>
    <row r="3478" spans="22:76">
      <c r="V3478" s="22"/>
      <c r="W3478" s="22"/>
      <c r="AA3478" s="49"/>
      <c r="AB3478" s="49"/>
      <c r="AF3478" s="49"/>
      <c r="AS3478" s="22"/>
      <c r="AV3478" s="22"/>
      <c r="AX3478" s="22"/>
      <c r="AY3478" s="22"/>
      <c r="BA3478" s="22"/>
      <c r="BB3478" s="22"/>
      <c r="BP3478" s="49"/>
      <c r="BX3478" s="49"/>
    </row>
    <row r="3479" spans="22:76">
      <c r="V3479" s="22"/>
      <c r="W3479" s="22"/>
      <c r="AA3479" s="49"/>
      <c r="AB3479" s="49"/>
      <c r="AF3479" s="49"/>
      <c r="AS3479" s="22"/>
      <c r="AV3479" s="22"/>
      <c r="AX3479" s="22"/>
      <c r="AY3479" s="22"/>
      <c r="BA3479" s="22"/>
      <c r="BB3479" s="22"/>
      <c r="BP3479" s="49"/>
      <c r="BX3479" s="49"/>
    </row>
    <row r="3480" spans="22:76">
      <c r="V3480" s="22"/>
      <c r="W3480" s="22"/>
      <c r="AA3480" s="49"/>
      <c r="AB3480" s="49"/>
      <c r="AF3480" s="49"/>
      <c r="AS3480" s="22"/>
      <c r="AV3480" s="22"/>
      <c r="AX3480" s="22"/>
      <c r="AY3480" s="22"/>
      <c r="BA3480" s="22"/>
      <c r="BB3480" s="22"/>
      <c r="BP3480" s="49"/>
      <c r="BX3480" s="49"/>
    </row>
    <row r="3481" spans="22:76">
      <c r="V3481" s="22"/>
      <c r="W3481" s="22"/>
      <c r="AA3481" s="49"/>
      <c r="AB3481" s="49"/>
      <c r="AF3481" s="49"/>
      <c r="AS3481" s="22"/>
      <c r="AV3481" s="22"/>
      <c r="AX3481" s="22"/>
      <c r="AY3481" s="22"/>
      <c r="BA3481" s="22"/>
      <c r="BB3481" s="22"/>
      <c r="BP3481" s="49"/>
      <c r="BX3481" s="49"/>
    </row>
    <row r="3482" spans="22:76">
      <c r="V3482" s="22"/>
      <c r="W3482" s="22"/>
      <c r="AA3482" s="49"/>
      <c r="AB3482" s="49"/>
      <c r="AF3482" s="49"/>
      <c r="AS3482" s="22"/>
      <c r="AV3482" s="22"/>
      <c r="AX3482" s="22"/>
      <c r="AY3482" s="22"/>
      <c r="BA3482" s="22"/>
      <c r="BB3482" s="22"/>
      <c r="BP3482" s="49"/>
      <c r="BX3482" s="49"/>
    </row>
    <row r="3483" spans="22:76">
      <c r="V3483" s="22"/>
      <c r="W3483" s="22"/>
      <c r="AA3483" s="49"/>
      <c r="AB3483" s="49"/>
      <c r="AF3483" s="49"/>
      <c r="AS3483" s="22"/>
      <c r="AV3483" s="22"/>
      <c r="AX3483" s="22"/>
      <c r="AY3483" s="22"/>
      <c r="BA3483" s="22"/>
      <c r="BB3483" s="22"/>
      <c r="BP3483" s="49"/>
      <c r="BX3483" s="49"/>
    </row>
    <row r="3484" spans="22:76">
      <c r="V3484" s="22"/>
      <c r="W3484" s="22"/>
      <c r="AA3484" s="49"/>
      <c r="AB3484" s="49"/>
      <c r="AF3484" s="49"/>
      <c r="AS3484" s="22"/>
      <c r="AV3484" s="22"/>
      <c r="AX3484" s="22"/>
      <c r="AY3484" s="22"/>
      <c r="BA3484" s="22"/>
      <c r="BB3484" s="22"/>
      <c r="BP3484" s="49"/>
      <c r="BX3484" s="49"/>
    </row>
    <row r="3485" spans="22:76">
      <c r="V3485" s="22"/>
      <c r="W3485" s="22"/>
      <c r="AA3485" s="49"/>
      <c r="AB3485" s="49"/>
      <c r="AF3485" s="49"/>
      <c r="AS3485" s="22"/>
      <c r="AV3485" s="22"/>
      <c r="AX3485" s="22"/>
      <c r="AY3485" s="22"/>
      <c r="BA3485" s="22"/>
      <c r="BB3485" s="22"/>
      <c r="BP3485" s="49"/>
      <c r="BX3485" s="49"/>
    </row>
    <row r="3486" spans="22:76">
      <c r="V3486" s="22"/>
      <c r="W3486" s="22"/>
      <c r="AA3486" s="49"/>
      <c r="AB3486" s="49"/>
      <c r="AF3486" s="49"/>
      <c r="AS3486" s="22"/>
      <c r="AV3486" s="22"/>
      <c r="AX3486" s="22"/>
      <c r="AY3486" s="22"/>
      <c r="BA3486" s="22"/>
      <c r="BB3486" s="22"/>
      <c r="BP3486" s="49"/>
      <c r="BX3486" s="49"/>
    </row>
    <row r="3487" spans="22:76">
      <c r="V3487" s="22"/>
      <c r="W3487" s="22"/>
      <c r="AA3487" s="49"/>
      <c r="AB3487" s="49"/>
      <c r="AF3487" s="49"/>
      <c r="AS3487" s="22"/>
      <c r="AV3487" s="22"/>
      <c r="AX3487" s="22"/>
      <c r="AY3487" s="22"/>
      <c r="BA3487" s="22"/>
      <c r="BB3487" s="22"/>
      <c r="BP3487" s="49"/>
      <c r="BX3487" s="49"/>
    </row>
    <row r="3488" spans="22:76">
      <c r="V3488" s="22"/>
      <c r="W3488" s="22"/>
      <c r="AA3488" s="49"/>
      <c r="AB3488" s="49"/>
      <c r="AF3488" s="49"/>
      <c r="AS3488" s="22"/>
      <c r="AV3488" s="22"/>
      <c r="AX3488" s="22"/>
      <c r="AY3488" s="22"/>
      <c r="BA3488" s="22"/>
      <c r="BB3488" s="22"/>
      <c r="BP3488" s="49"/>
      <c r="BX3488" s="49"/>
    </row>
    <row r="3489" spans="22:76">
      <c r="V3489" s="22"/>
      <c r="W3489" s="22"/>
      <c r="AA3489" s="49"/>
      <c r="AB3489" s="49"/>
      <c r="AF3489" s="49"/>
      <c r="AS3489" s="22"/>
      <c r="AV3489" s="22"/>
      <c r="AX3489" s="22"/>
      <c r="AY3489" s="22"/>
      <c r="BA3489" s="22"/>
      <c r="BB3489" s="22"/>
      <c r="BP3489" s="49"/>
      <c r="BX3489" s="49"/>
    </row>
    <row r="3490" spans="22:76">
      <c r="V3490" s="22"/>
      <c r="W3490" s="22"/>
      <c r="AA3490" s="49"/>
      <c r="AB3490" s="49"/>
      <c r="AF3490" s="49"/>
      <c r="AS3490" s="22"/>
      <c r="AV3490" s="22"/>
      <c r="AX3490" s="22"/>
      <c r="AY3490" s="22"/>
      <c r="BA3490" s="22"/>
      <c r="BB3490" s="22"/>
      <c r="BP3490" s="49"/>
      <c r="BX3490" s="49"/>
    </row>
    <row r="3491" spans="22:76">
      <c r="V3491" s="22"/>
      <c r="W3491" s="22"/>
      <c r="AA3491" s="49"/>
      <c r="AB3491" s="49"/>
      <c r="AF3491" s="49"/>
      <c r="AS3491" s="22"/>
      <c r="AV3491" s="22"/>
      <c r="AX3491" s="22"/>
      <c r="AY3491" s="22"/>
      <c r="BA3491" s="22"/>
      <c r="BB3491" s="22"/>
      <c r="BP3491" s="49"/>
      <c r="BX3491" s="49"/>
    </row>
    <row r="3492" spans="22:76">
      <c r="V3492" s="22"/>
      <c r="W3492" s="22"/>
      <c r="AA3492" s="49"/>
      <c r="AB3492" s="49"/>
      <c r="AF3492" s="49"/>
      <c r="AS3492" s="22"/>
      <c r="AV3492" s="22"/>
      <c r="AX3492" s="22"/>
      <c r="AY3492" s="22"/>
      <c r="BA3492" s="22"/>
      <c r="BB3492" s="22"/>
      <c r="BP3492" s="49"/>
      <c r="BX3492" s="49"/>
    </row>
    <row r="3493" spans="22:76">
      <c r="V3493" s="22"/>
      <c r="W3493" s="22"/>
      <c r="AA3493" s="49"/>
      <c r="AB3493" s="49"/>
      <c r="AF3493" s="49"/>
      <c r="AS3493" s="22"/>
      <c r="AV3493" s="22"/>
      <c r="AX3493" s="22"/>
      <c r="AY3493" s="22"/>
      <c r="BA3493" s="22"/>
      <c r="BB3493" s="22"/>
      <c r="BP3493" s="49"/>
      <c r="BX3493" s="49"/>
    </row>
    <row r="3494" spans="22:76">
      <c r="V3494" s="22"/>
      <c r="W3494" s="22"/>
      <c r="AA3494" s="49"/>
      <c r="AB3494" s="49"/>
      <c r="AF3494" s="49"/>
      <c r="AS3494" s="22"/>
      <c r="AV3494" s="22"/>
      <c r="AX3494" s="22"/>
      <c r="AY3494" s="22"/>
      <c r="BA3494" s="22"/>
      <c r="BB3494" s="22"/>
      <c r="BP3494" s="49"/>
      <c r="BX3494" s="49"/>
    </row>
    <row r="3495" spans="22:76">
      <c r="V3495" s="22"/>
      <c r="W3495" s="22"/>
      <c r="AA3495" s="49"/>
      <c r="AB3495" s="49"/>
      <c r="AF3495" s="49"/>
      <c r="AS3495" s="22"/>
      <c r="AV3495" s="22"/>
      <c r="AX3495" s="22"/>
      <c r="AY3495" s="22"/>
      <c r="BA3495" s="22"/>
      <c r="BB3495" s="22"/>
      <c r="BP3495" s="49"/>
      <c r="BX3495" s="49"/>
    </row>
    <row r="3496" spans="22:76">
      <c r="V3496" s="22"/>
      <c r="W3496" s="22"/>
      <c r="AA3496" s="49"/>
      <c r="AB3496" s="49"/>
      <c r="AF3496" s="49"/>
      <c r="AS3496" s="22"/>
      <c r="AV3496" s="22"/>
      <c r="AX3496" s="22"/>
      <c r="AY3496" s="22"/>
      <c r="BA3496" s="22"/>
      <c r="BB3496" s="22"/>
      <c r="BP3496" s="49"/>
      <c r="BX3496" s="49"/>
    </row>
    <row r="3497" spans="22:76">
      <c r="V3497" s="22"/>
      <c r="W3497" s="22"/>
      <c r="AA3497" s="49"/>
      <c r="AB3497" s="49"/>
      <c r="AF3497" s="49"/>
      <c r="AS3497" s="22"/>
      <c r="AV3497" s="22"/>
      <c r="AX3497" s="22"/>
      <c r="AY3497" s="22"/>
      <c r="BA3497" s="22"/>
      <c r="BB3497" s="22"/>
      <c r="BP3497" s="49"/>
      <c r="BX3497" s="49"/>
    </row>
    <row r="3498" spans="22:76">
      <c r="V3498" s="22"/>
      <c r="W3498" s="22"/>
      <c r="AA3498" s="49"/>
      <c r="AB3498" s="49"/>
      <c r="AF3498" s="49"/>
      <c r="AS3498" s="22"/>
      <c r="AV3498" s="22"/>
      <c r="AX3498" s="22"/>
      <c r="AY3498" s="22"/>
      <c r="BA3498" s="22"/>
      <c r="BB3498" s="22"/>
      <c r="BP3498" s="49"/>
      <c r="BX3498" s="49"/>
    </row>
    <row r="3499" spans="22:76">
      <c r="V3499" s="22"/>
      <c r="W3499" s="22"/>
      <c r="AA3499" s="49"/>
      <c r="AB3499" s="49"/>
      <c r="AF3499" s="49"/>
      <c r="AS3499" s="22"/>
      <c r="AV3499" s="22"/>
      <c r="AX3499" s="22"/>
      <c r="AY3499" s="22"/>
      <c r="BA3499" s="22"/>
      <c r="BB3499" s="22"/>
      <c r="BP3499" s="49"/>
      <c r="BX3499" s="49"/>
    </row>
    <row r="3500" spans="22:76">
      <c r="V3500" s="22"/>
      <c r="W3500" s="22"/>
      <c r="AA3500" s="49"/>
      <c r="AB3500" s="49"/>
      <c r="AF3500" s="49"/>
      <c r="AS3500" s="22"/>
      <c r="AV3500" s="22"/>
      <c r="AX3500" s="22"/>
      <c r="AY3500" s="22"/>
      <c r="BA3500" s="22"/>
      <c r="BB3500" s="22"/>
      <c r="BP3500" s="49"/>
      <c r="BX3500" s="49"/>
    </row>
    <row r="3501" spans="22:76">
      <c r="V3501" s="22"/>
      <c r="W3501" s="22"/>
      <c r="AA3501" s="49"/>
      <c r="AB3501" s="49"/>
      <c r="AF3501" s="49"/>
      <c r="AS3501" s="22"/>
      <c r="AV3501" s="22"/>
      <c r="AX3501" s="22"/>
      <c r="AY3501" s="22"/>
      <c r="BA3501" s="22"/>
      <c r="BB3501" s="22"/>
      <c r="BP3501" s="49"/>
      <c r="BX3501" s="49"/>
    </row>
    <row r="3502" spans="22:76">
      <c r="V3502" s="22"/>
      <c r="W3502" s="22"/>
      <c r="AA3502" s="49"/>
      <c r="AB3502" s="49"/>
      <c r="AF3502" s="49"/>
      <c r="AS3502" s="22"/>
      <c r="AV3502" s="22"/>
      <c r="AX3502" s="22"/>
      <c r="AY3502" s="22"/>
      <c r="BA3502" s="22"/>
      <c r="BB3502" s="22"/>
      <c r="BP3502" s="49"/>
      <c r="BX3502" s="49"/>
    </row>
    <row r="3503" spans="22:76">
      <c r="V3503" s="22"/>
      <c r="W3503" s="22"/>
      <c r="AA3503" s="49"/>
      <c r="AB3503" s="49"/>
      <c r="AF3503" s="49"/>
      <c r="AS3503" s="22"/>
      <c r="AV3503" s="22"/>
      <c r="AX3503" s="22"/>
      <c r="AY3503" s="22"/>
      <c r="BA3503" s="22"/>
      <c r="BB3503" s="22"/>
      <c r="BP3503" s="49"/>
      <c r="BX3503" s="49"/>
    </row>
    <row r="3504" spans="22:76">
      <c r="V3504" s="22"/>
      <c r="W3504" s="22"/>
      <c r="AA3504" s="49"/>
      <c r="AB3504" s="49"/>
      <c r="AF3504" s="49"/>
      <c r="AS3504" s="22"/>
      <c r="AV3504" s="22"/>
      <c r="AX3504" s="22"/>
      <c r="AY3504" s="22"/>
      <c r="BA3504" s="22"/>
      <c r="BB3504" s="22"/>
      <c r="BP3504" s="49"/>
      <c r="BX3504" s="49"/>
    </row>
    <row r="3505" spans="22:76">
      <c r="V3505" s="22"/>
      <c r="W3505" s="22"/>
      <c r="AA3505" s="49"/>
      <c r="AB3505" s="49"/>
      <c r="AF3505" s="49"/>
      <c r="AS3505" s="22"/>
      <c r="AV3505" s="22"/>
      <c r="AX3505" s="22"/>
      <c r="AY3505" s="22"/>
      <c r="BA3505" s="22"/>
      <c r="BB3505" s="22"/>
      <c r="BP3505" s="49"/>
      <c r="BX3505" s="49"/>
    </row>
    <row r="3506" spans="22:76">
      <c r="V3506" s="22"/>
      <c r="W3506" s="22"/>
      <c r="AA3506" s="49"/>
      <c r="AB3506" s="49"/>
      <c r="AF3506" s="49"/>
      <c r="AS3506" s="22"/>
      <c r="AV3506" s="22"/>
      <c r="AX3506" s="22"/>
      <c r="AY3506" s="22"/>
      <c r="BA3506" s="22"/>
      <c r="BB3506" s="22"/>
      <c r="BP3506" s="49"/>
      <c r="BX3506" s="49"/>
    </row>
    <row r="3507" spans="22:76">
      <c r="V3507" s="22"/>
      <c r="W3507" s="22"/>
      <c r="AA3507" s="49"/>
      <c r="AB3507" s="49"/>
      <c r="AF3507" s="49"/>
      <c r="AS3507" s="22"/>
      <c r="AV3507" s="22"/>
      <c r="AX3507" s="22"/>
      <c r="AY3507" s="22"/>
      <c r="BA3507" s="22"/>
      <c r="BB3507" s="22"/>
      <c r="BP3507" s="49"/>
      <c r="BX3507" s="49"/>
    </row>
    <row r="3508" spans="22:76">
      <c r="V3508" s="22"/>
      <c r="W3508" s="22"/>
      <c r="AA3508" s="49"/>
      <c r="AB3508" s="49"/>
      <c r="AF3508" s="49"/>
      <c r="AS3508" s="22"/>
      <c r="AV3508" s="22"/>
      <c r="AX3508" s="22"/>
      <c r="AY3508" s="22"/>
      <c r="BA3508" s="22"/>
      <c r="BB3508" s="22"/>
      <c r="BP3508" s="49"/>
      <c r="BX3508" s="49"/>
    </row>
    <row r="3509" spans="22:76">
      <c r="V3509" s="22"/>
      <c r="W3509" s="22"/>
      <c r="AA3509" s="49"/>
      <c r="AB3509" s="49"/>
      <c r="AF3509" s="49"/>
      <c r="AS3509" s="22"/>
      <c r="AV3509" s="22"/>
      <c r="AX3509" s="22"/>
      <c r="AY3509" s="22"/>
      <c r="BA3509" s="22"/>
      <c r="BB3509" s="22"/>
      <c r="BP3509" s="49"/>
      <c r="BX3509" s="49"/>
    </row>
    <row r="3510" spans="22:76">
      <c r="V3510" s="22"/>
      <c r="W3510" s="22"/>
      <c r="AA3510" s="49"/>
      <c r="AB3510" s="49"/>
      <c r="AF3510" s="49"/>
      <c r="AS3510" s="22"/>
      <c r="AV3510" s="22"/>
      <c r="AX3510" s="22"/>
      <c r="AY3510" s="22"/>
      <c r="BA3510" s="22"/>
      <c r="BB3510" s="22"/>
      <c r="BP3510" s="49"/>
      <c r="BX3510" s="49"/>
    </row>
    <row r="3511" spans="22:76">
      <c r="V3511" s="22"/>
      <c r="W3511" s="22"/>
      <c r="AA3511" s="49"/>
      <c r="AB3511" s="49"/>
      <c r="AF3511" s="49"/>
      <c r="AS3511" s="22"/>
      <c r="AV3511" s="22"/>
      <c r="AX3511" s="22"/>
      <c r="AY3511" s="22"/>
      <c r="BA3511" s="22"/>
      <c r="BB3511" s="22"/>
      <c r="BP3511" s="49"/>
      <c r="BX3511" s="49"/>
    </row>
    <row r="3512" spans="22:76">
      <c r="V3512" s="22"/>
      <c r="W3512" s="22"/>
      <c r="AA3512" s="49"/>
      <c r="AB3512" s="49"/>
      <c r="AF3512" s="49"/>
      <c r="AS3512" s="22"/>
      <c r="AV3512" s="22"/>
      <c r="AX3512" s="22"/>
      <c r="AY3512" s="22"/>
      <c r="BA3512" s="22"/>
      <c r="BB3512" s="22"/>
      <c r="BP3512" s="49"/>
      <c r="BX3512" s="49"/>
    </row>
    <row r="3513" spans="22:76">
      <c r="V3513" s="22"/>
      <c r="W3513" s="22"/>
      <c r="AA3513" s="49"/>
      <c r="AB3513" s="49"/>
      <c r="AF3513" s="49"/>
      <c r="AS3513" s="22"/>
      <c r="AV3513" s="22"/>
      <c r="AX3513" s="22"/>
      <c r="AY3513" s="22"/>
      <c r="BA3513" s="22"/>
      <c r="BB3513" s="22"/>
      <c r="BP3513" s="49"/>
      <c r="BX3513" s="49"/>
    </row>
    <row r="3514" spans="22:76">
      <c r="V3514" s="22"/>
      <c r="W3514" s="22"/>
      <c r="AA3514" s="49"/>
      <c r="AB3514" s="49"/>
      <c r="AF3514" s="49"/>
      <c r="AS3514" s="22"/>
      <c r="AV3514" s="22"/>
      <c r="AX3514" s="22"/>
      <c r="AY3514" s="22"/>
      <c r="BA3514" s="22"/>
      <c r="BB3514" s="22"/>
      <c r="BP3514" s="49"/>
      <c r="BX3514" s="49"/>
    </row>
    <row r="3515" spans="22:76">
      <c r="V3515" s="22"/>
      <c r="W3515" s="22"/>
      <c r="AA3515" s="49"/>
      <c r="AB3515" s="49"/>
      <c r="AF3515" s="49"/>
      <c r="AS3515" s="22"/>
      <c r="AV3515" s="22"/>
      <c r="AX3515" s="22"/>
      <c r="AY3515" s="22"/>
      <c r="BA3515" s="22"/>
      <c r="BB3515" s="22"/>
      <c r="BP3515" s="49"/>
      <c r="BX3515" s="49"/>
    </row>
    <row r="3516" spans="22:76">
      <c r="V3516" s="22"/>
      <c r="W3516" s="22"/>
      <c r="AA3516" s="49"/>
      <c r="AB3516" s="49"/>
      <c r="AF3516" s="49"/>
      <c r="AS3516" s="22"/>
      <c r="AV3516" s="22"/>
      <c r="AX3516" s="22"/>
      <c r="AY3516" s="22"/>
      <c r="BA3516" s="22"/>
      <c r="BB3516" s="22"/>
      <c r="BP3516" s="49"/>
      <c r="BX3516" s="49"/>
    </row>
    <row r="3517" spans="22:76">
      <c r="V3517" s="22"/>
      <c r="W3517" s="22"/>
      <c r="AA3517" s="49"/>
      <c r="AB3517" s="49"/>
      <c r="AF3517" s="49"/>
      <c r="AS3517" s="22"/>
      <c r="AV3517" s="22"/>
      <c r="AX3517" s="22"/>
      <c r="AY3517" s="22"/>
      <c r="BA3517" s="22"/>
      <c r="BB3517" s="22"/>
      <c r="BP3517" s="49"/>
      <c r="BX3517" s="49"/>
    </row>
    <row r="3518" spans="22:76">
      <c r="V3518" s="22"/>
      <c r="W3518" s="22"/>
      <c r="AA3518" s="49"/>
      <c r="AB3518" s="49"/>
      <c r="AF3518" s="49"/>
      <c r="AS3518" s="22"/>
      <c r="AV3518" s="22"/>
      <c r="AX3518" s="22"/>
      <c r="AY3518" s="22"/>
      <c r="BA3518" s="22"/>
      <c r="BB3518" s="22"/>
      <c r="BP3518" s="49"/>
      <c r="BX3518" s="49"/>
    </row>
    <row r="3519" spans="22:76">
      <c r="V3519" s="22"/>
      <c r="W3519" s="22"/>
      <c r="AA3519" s="49"/>
      <c r="AB3519" s="49"/>
      <c r="AF3519" s="49"/>
      <c r="AS3519" s="22"/>
      <c r="AV3519" s="22"/>
      <c r="AX3519" s="22"/>
      <c r="AY3519" s="22"/>
      <c r="BA3519" s="22"/>
      <c r="BB3519" s="22"/>
      <c r="BP3519" s="49"/>
      <c r="BX3519" s="49"/>
    </row>
    <row r="3520" spans="22:76">
      <c r="V3520" s="22"/>
      <c r="W3520" s="22"/>
      <c r="AA3520" s="49"/>
      <c r="AB3520" s="49"/>
      <c r="AF3520" s="49"/>
      <c r="AS3520" s="22"/>
      <c r="AV3520" s="22"/>
      <c r="AX3520" s="22"/>
      <c r="AY3520" s="22"/>
      <c r="BA3520" s="22"/>
      <c r="BB3520" s="22"/>
      <c r="BP3520" s="49"/>
      <c r="BX3520" s="49"/>
    </row>
    <row r="3521" spans="22:76">
      <c r="V3521" s="22"/>
      <c r="W3521" s="22"/>
      <c r="AA3521" s="49"/>
      <c r="AB3521" s="49"/>
      <c r="AF3521" s="49"/>
      <c r="AS3521" s="22"/>
      <c r="AV3521" s="22"/>
      <c r="AX3521" s="22"/>
      <c r="AY3521" s="22"/>
      <c r="BA3521" s="22"/>
      <c r="BB3521" s="22"/>
      <c r="BP3521" s="49"/>
      <c r="BX3521" s="49"/>
    </row>
    <row r="3522" spans="22:76">
      <c r="V3522" s="22"/>
      <c r="W3522" s="22"/>
      <c r="AA3522" s="49"/>
      <c r="AB3522" s="49"/>
      <c r="AF3522" s="49"/>
      <c r="AS3522" s="22"/>
      <c r="AV3522" s="22"/>
      <c r="AX3522" s="22"/>
      <c r="AY3522" s="22"/>
      <c r="BA3522" s="22"/>
      <c r="BB3522" s="22"/>
      <c r="BP3522" s="49"/>
      <c r="BX3522" s="49"/>
    </row>
    <row r="3523" spans="22:76">
      <c r="V3523" s="22"/>
      <c r="W3523" s="22"/>
      <c r="AA3523" s="49"/>
      <c r="AB3523" s="49"/>
      <c r="AF3523" s="49"/>
      <c r="AS3523" s="22"/>
      <c r="AV3523" s="22"/>
      <c r="AX3523" s="22"/>
      <c r="AY3523" s="22"/>
      <c r="BA3523" s="22"/>
      <c r="BB3523" s="22"/>
      <c r="BP3523" s="49"/>
      <c r="BX3523" s="49"/>
    </row>
    <row r="3524" spans="22:76">
      <c r="V3524" s="22"/>
      <c r="W3524" s="22"/>
      <c r="AA3524" s="49"/>
      <c r="AB3524" s="49"/>
      <c r="AF3524" s="49"/>
      <c r="AS3524" s="22"/>
      <c r="AV3524" s="22"/>
      <c r="AX3524" s="22"/>
      <c r="AY3524" s="22"/>
      <c r="BA3524" s="22"/>
      <c r="BB3524" s="22"/>
      <c r="BP3524" s="49"/>
      <c r="BX3524" s="49"/>
    </row>
    <row r="3525" spans="22:76">
      <c r="V3525" s="22"/>
      <c r="W3525" s="22"/>
      <c r="AA3525" s="49"/>
      <c r="AB3525" s="49"/>
      <c r="AF3525" s="49"/>
      <c r="AS3525" s="22"/>
      <c r="AV3525" s="22"/>
      <c r="AX3525" s="22"/>
      <c r="AY3525" s="22"/>
      <c r="BA3525" s="22"/>
      <c r="BB3525" s="22"/>
      <c r="BP3525" s="49"/>
      <c r="BX3525" s="49"/>
    </row>
    <row r="3526" spans="22:76">
      <c r="V3526" s="22"/>
      <c r="W3526" s="22"/>
      <c r="AA3526" s="49"/>
      <c r="AB3526" s="49"/>
      <c r="AF3526" s="49"/>
      <c r="AS3526" s="22"/>
      <c r="AV3526" s="22"/>
      <c r="AX3526" s="22"/>
      <c r="AY3526" s="22"/>
      <c r="BA3526" s="22"/>
      <c r="BB3526" s="22"/>
      <c r="BP3526" s="49"/>
      <c r="BX3526" s="49"/>
    </row>
    <row r="3527" spans="22:76">
      <c r="V3527" s="22"/>
      <c r="W3527" s="22"/>
      <c r="AA3527" s="49"/>
      <c r="AB3527" s="49"/>
      <c r="AF3527" s="49"/>
      <c r="AS3527" s="22"/>
      <c r="AV3527" s="22"/>
      <c r="AX3527" s="22"/>
      <c r="AY3527" s="22"/>
      <c r="BA3527" s="22"/>
      <c r="BB3527" s="22"/>
      <c r="BP3527" s="49"/>
      <c r="BX3527" s="49"/>
    </row>
    <row r="3528" spans="22:76">
      <c r="V3528" s="22"/>
      <c r="W3528" s="22"/>
      <c r="AA3528" s="49"/>
      <c r="AB3528" s="49"/>
      <c r="AF3528" s="49"/>
      <c r="AS3528" s="22"/>
      <c r="AV3528" s="22"/>
      <c r="AX3528" s="22"/>
      <c r="AY3528" s="22"/>
      <c r="BA3528" s="22"/>
      <c r="BB3528" s="22"/>
      <c r="BP3528" s="49"/>
      <c r="BX3528" s="49"/>
    </row>
    <row r="3529" spans="22:76">
      <c r="V3529" s="22"/>
      <c r="W3529" s="22"/>
      <c r="AA3529" s="49"/>
      <c r="AB3529" s="49"/>
      <c r="AF3529" s="49"/>
      <c r="AS3529" s="22"/>
      <c r="AV3529" s="22"/>
      <c r="AX3529" s="22"/>
      <c r="AY3529" s="22"/>
      <c r="BA3529" s="22"/>
      <c r="BB3529" s="22"/>
      <c r="BP3529" s="49"/>
      <c r="BX3529" s="49"/>
    </row>
    <row r="3530" spans="22:76">
      <c r="V3530" s="22"/>
      <c r="W3530" s="22"/>
      <c r="AA3530" s="49"/>
      <c r="AB3530" s="49"/>
      <c r="AF3530" s="49"/>
      <c r="AS3530" s="22"/>
      <c r="AV3530" s="22"/>
      <c r="AX3530" s="22"/>
      <c r="AY3530" s="22"/>
      <c r="BA3530" s="22"/>
      <c r="BB3530" s="22"/>
      <c r="BP3530" s="49"/>
      <c r="BX3530" s="49"/>
    </row>
    <row r="3531" spans="22:76">
      <c r="V3531" s="22"/>
      <c r="W3531" s="22"/>
      <c r="AA3531" s="49"/>
      <c r="AB3531" s="49"/>
      <c r="AF3531" s="49"/>
      <c r="AS3531" s="22"/>
      <c r="AV3531" s="22"/>
      <c r="AX3531" s="22"/>
      <c r="AY3531" s="22"/>
      <c r="BA3531" s="22"/>
      <c r="BB3531" s="22"/>
      <c r="BP3531" s="49"/>
      <c r="BX3531" s="49"/>
    </row>
    <row r="3532" spans="22:76">
      <c r="V3532" s="22"/>
      <c r="W3532" s="22"/>
      <c r="AA3532" s="49"/>
      <c r="AB3532" s="49"/>
      <c r="AF3532" s="49"/>
      <c r="AS3532" s="22"/>
      <c r="AV3532" s="22"/>
      <c r="AX3532" s="22"/>
      <c r="AY3532" s="22"/>
      <c r="BA3532" s="22"/>
      <c r="BB3532" s="22"/>
      <c r="BP3532" s="49"/>
      <c r="BX3532" s="49"/>
    </row>
    <row r="3533" spans="22:76">
      <c r="V3533" s="22"/>
      <c r="W3533" s="22"/>
      <c r="AA3533" s="49"/>
      <c r="AB3533" s="49"/>
      <c r="AF3533" s="49"/>
      <c r="AS3533" s="22"/>
      <c r="AV3533" s="22"/>
      <c r="AX3533" s="22"/>
      <c r="AY3533" s="22"/>
      <c r="BA3533" s="22"/>
      <c r="BB3533" s="22"/>
      <c r="BP3533" s="49"/>
      <c r="BX3533" s="49"/>
    </row>
    <row r="3534" spans="22:76">
      <c r="V3534" s="22"/>
      <c r="W3534" s="22"/>
      <c r="AA3534" s="49"/>
      <c r="AB3534" s="49"/>
      <c r="AF3534" s="49"/>
      <c r="AS3534" s="22"/>
      <c r="AV3534" s="22"/>
      <c r="AX3534" s="22"/>
      <c r="AY3534" s="22"/>
      <c r="BA3534" s="22"/>
      <c r="BB3534" s="22"/>
      <c r="BP3534" s="49"/>
      <c r="BX3534" s="49"/>
    </row>
    <row r="3535" spans="22:76">
      <c r="V3535" s="22"/>
      <c r="W3535" s="22"/>
      <c r="AA3535" s="49"/>
      <c r="AB3535" s="49"/>
      <c r="AF3535" s="49"/>
      <c r="AS3535" s="22"/>
      <c r="AV3535" s="22"/>
      <c r="AX3535" s="22"/>
      <c r="AY3535" s="22"/>
      <c r="BA3535" s="22"/>
      <c r="BB3535" s="22"/>
      <c r="BP3535" s="49"/>
      <c r="BX3535" s="49"/>
    </row>
    <row r="3536" spans="22:76">
      <c r="V3536" s="22"/>
      <c r="W3536" s="22"/>
      <c r="AA3536" s="49"/>
      <c r="AB3536" s="49"/>
      <c r="AF3536" s="49"/>
      <c r="AS3536" s="22"/>
      <c r="AV3536" s="22"/>
      <c r="AX3536" s="22"/>
      <c r="AY3536" s="22"/>
      <c r="BA3536" s="22"/>
      <c r="BB3536" s="22"/>
      <c r="BP3536" s="49"/>
      <c r="BX3536" s="49"/>
    </row>
    <row r="3537" spans="22:76">
      <c r="V3537" s="22"/>
      <c r="W3537" s="22"/>
      <c r="AA3537" s="49"/>
      <c r="AB3537" s="49"/>
      <c r="AF3537" s="49"/>
      <c r="AS3537" s="22"/>
      <c r="AV3537" s="22"/>
      <c r="AX3537" s="22"/>
      <c r="AY3537" s="22"/>
      <c r="BA3537" s="22"/>
      <c r="BB3537" s="22"/>
      <c r="BP3537" s="49"/>
      <c r="BX3537" s="49"/>
    </row>
    <row r="3538" spans="22:76">
      <c r="V3538" s="22"/>
      <c r="W3538" s="22"/>
      <c r="AA3538" s="49"/>
      <c r="AB3538" s="49"/>
      <c r="AF3538" s="49"/>
      <c r="AS3538" s="22"/>
      <c r="AV3538" s="22"/>
      <c r="AX3538" s="22"/>
      <c r="AY3538" s="22"/>
      <c r="BA3538" s="22"/>
      <c r="BB3538" s="22"/>
      <c r="BP3538" s="49"/>
      <c r="BX3538" s="49"/>
    </row>
    <row r="3539" spans="22:76">
      <c r="V3539" s="22"/>
      <c r="W3539" s="22"/>
      <c r="AA3539" s="49"/>
      <c r="AB3539" s="49"/>
      <c r="AF3539" s="49"/>
      <c r="AS3539" s="22"/>
      <c r="AV3539" s="22"/>
      <c r="AX3539" s="22"/>
      <c r="AY3539" s="22"/>
      <c r="BA3539" s="22"/>
      <c r="BB3539" s="22"/>
      <c r="BP3539" s="49"/>
      <c r="BX3539" s="49"/>
    </row>
    <row r="3540" spans="22:76">
      <c r="V3540" s="22"/>
      <c r="W3540" s="22"/>
      <c r="AA3540" s="49"/>
      <c r="AB3540" s="49"/>
      <c r="AF3540" s="49"/>
      <c r="AS3540" s="22"/>
      <c r="AV3540" s="22"/>
      <c r="AX3540" s="22"/>
      <c r="AY3540" s="22"/>
      <c r="BA3540" s="22"/>
      <c r="BB3540" s="22"/>
      <c r="BP3540" s="49"/>
      <c r="BX3540" s="49"/>
    </row>
    <row r="3541" spans="22:76">
      <c r="V3541" s="22"/>
      <c r="W3541" s="22"/>
      <c r="AA3541" s="49"/>
      <c r="AB3541" s="49"/>
      <c r="AF3541" s="49"/>
      <c r="AS3541" s="22"/>
      <c r="AV3541" s="22"/>
      <c r="AX3541" s="22"/>
      <c r="AY3541" s="22"/>
      <c r="BA3541" s="22"/>
      <c r="BB3541" s="22"/>
      <c r="BP3541" s="49"/>
      <c r="BX3541" s="49"/>
    </row>
    <row r="3542" spans="22:76">
      <c r="V3542" s="22"/>
      <c r="W3542" s="22"/>
      <c r="AA3542" s="49"/>
      <c r="AB3542" s="49"/>
      <c r="AF3542" s="49"/>
      <c r="AS3542" s="22"/>
      <c r="AV3542" s="22"/>
      <c r="AX3542" s="22"/>
      <c r="AY3542" s="22"/>
      <c r="BA3542" s="22"/>
      <c r="BB3542" s="22"/>
      <c r="BP3542" s="49"/>
      <c r="BX3542" s="49"/>
    </row>
    <row r="3543" spans="22:76">
      <c r="V3543" s="22"/>
      <c r="W3543" s="22"/>
      <c r="AA3543" s="49"/>
      <c r="AB3543" s="49"/>
      <c r="AF3543" s="49"/>
      <c r="AS3543" s="22"/>
      <c r="AV3543" s="22"/>
      <c r="AX3543" s="22"/>
      <c r="AY3543" s="22"/>
      <c r="BA3543" s="22"/>
      <c r="BB3543" s="22"/>
      <c r="BP3543" s="49"/>
      <c r="BX3543" s="49"/>
    </row>
    <row r="3544" spans="22:76">
      <c r="V3544" s="22"/>
      <c r="W3544" s="22"/>
      <c r="AA3544" s="49"/>
      <c r="AB3544" s="49"/>
      <c r="AF3544" s="49"/>
      <c r="AS3544" s="22"/>
      <c r="AV3544" s="22"/>
      <c r="AX3544" s="22"/>
      <c r="AY3544" s="22"/>
      <c r="BA3544" s="22"/>
      <c r="BB3544" s="22"/>
      <c r="BP3544" s="49"/>
      <c r="BX3544" s="49"/>
    </row>
    <row r="3545" spans="22:76">
      <c r="V3545" s="22"/>
      <c r="W3545" s="22"/>
      <c r="AA3545" s="49"/>
      <c r="AB3545" s="49"/>
      <c r="AF3545" s="49"/>
      <c r="AS3545" s="22"/>
      <c r="AV3545" s="22"/>
      <c r="AX3545" s="22"/>
      <c r="AY3545" s="22"/>
      <c r="BA3545" s="22"/>
      <c r="BB3545" s="22"/>
      <c r="BP3545" s="49"/>
      <c r="BX3545" s="49"/>
    </row>
    <row r="3546" spans="22:76">
      <c r="V3546" s="22"/>
      <c r="W3546" s="22"/>
      <c r="AA3546" s="49"/>
      <c r="AB3546" s="49"/>
      <c r="AF3546" s="49"/>
      <c r="AS3546" s="22"/>
      <c r="AV3546" s="22"/>
      <c r="AX3546" s="22"/>
      <c r="AY3546" s="22"/>
      <c r="BA3546" s="22"/>
      <c r="BB3546" s="22"/>
      <c r="BP3546" s="49"/>
      <c r="BX3546" s="49"/>
    </row>
    <row r="3547" spans="22:76">
      <c r="V3547" s="22"/>
      <c r="W3547" s="22"/>
      <c r="AA3547" s="49"/>
      <c r="AB3547" s="49"/>
      <c r="AF3547" s="49"/>
      <c r="AS3547" s="22"/>
      <c r="AV3547" s="22"/>
      <c r="AX3547" s="22"/>
      <c r="AY3547" s="22"/>
      <c r="BA3547" s="22"/>
      <c r="BB3547" s="22"/>
      <c r="BP3547" s="49"/>
      <c r="BX3547" s="49"/>
    </row>
    <row r="3548" spans="22:76">
      <c r="V3548" s="22"/>
      <c r="W3548" s="22"/>
      <c r="AA3548" s="49"/>
      <c r="AB3548" s="49"/>
      <c r="AF3548" s="49"/>
      <c r="AS3548" s="22"/>
      <c r="AV3548" s="22"/>
      <c r="AX3548" s="22"/>
      <c r="AY3548" s="22"/>
      <c r="BA3548" s="22"/>
      <c r="BB3548" s="22"/>
      <c r="BP3548" s="49"/>
      <c r="BX3548" s="49"/>
    </row>
    <row r="3549" spans="22:76">
      <c r="V3549" s="22"/>
      <c r="W3549" s="22"/>
      <c r="AA3549" s="49"/>
      <c r="AB3549" s="49"/>
      <c r="AF3549" s="49"/>
      <c r="AS3549" s="22"/>
      <c r="AV3549" s="22"/>
      <c r="AX3549" s="22"/>
      <c r="AY3549" s="22"/>
      <c r="BA3549" s="22"/>
      <c r="BB3549" s="22"/>
      <c r="BP3549" s="49"/>
      <c r="BX3549" s="49"/>
    </row>
    <row r="3550" spans="22:76">
      <c r="V3550" s="22"/>
      <c r="W3550" s="22"/>
      <c r="AA3550" s="49"/>
      <c r="AB3550" s="49"/>
      <c r="AF3550" s="49"/>
      <c r="AS3550" s="22"/>
      <c r="AV3550" s="22"/>
      <c r="AX3550" s="22"/>
      <c r="AY3550" s="22"/>
      <c r="BA3550" s="22"/>
      <c r="BB3550" s="22"/>
      <c r="BP3550" s="49"/>
      <c r="BX3550" s="49"/>
    </row>
    <row r="3551" spans="22:76">
      <c r="V3551" s="22"/>
      <c r="W3551" s="22"/>
      <c r="AA3551" s="49"/>
      <c r="AB3551" s="49"/>
      <c r="AF3551" s="49"/>
      <c r="AS3551" s="22"/>
      <c r="AV3551" s="22"/>
      <c r="AX3551" s="22"/>
      <c r="AY3551" s="22"/>
      <c r="BA3551" s="22"/>
      <c r="BB3551" s="22"/>
      <c r="BP3551" s="49"/>
      <c r="BX3551" s="49"/>
    </row>
    <row r="3552" spans="22:76">
      <c r="V3552" s="22"/>
      <c r="W3552" s="22"/>
      <c r="AA3552" s="49"/>
      <c r="AB3552" s="49"/>
      <c r="AF3552" s="49"/>
      <c r="AS3552" s="22"/>
      <c r="AV3552" s="22"/>
      <c r="AX3552" s="22"/>
      <c r="AY3552" s="22"/>
      <c r="BA3552" s="22"/>
      <c r="BB3552" s="22"/>
      <c r="BP3552" s="49"/>
      <c r="BX3552" s="49"/>
    </row>
    <row r="3553" spans="22:76">
      <c r="V3553" s="22"/>
      <c r="W3553" s="22"/>
      <c r="AA3553" s="49"/>
      <c r="AB3553" s="49"/>
      <c r="AF3553" s="49"/>
      <c r="AS3553" s="22"/>
      <c r="AV3553" s="22"/>
      <c r="AX3553" s="22"/>
      <c r="AY3553" s="22"/>
      <c r="BA3553" s="22"/>
      <c r="BB3553" s="22"/>
      <c r="BP3553" s="49"/>
      <c r="BX3553" s="49"/>
    </row>
    <row r="3554" spans="22:76">
      <c r="V3554" s="22"/>
      <c r="W3554" s="22"/>
      <c r="AA3554" s="49"/>
      <c r="AB3554" s="49"/>
      <c r="AF3554" s="49"/>
      <c r="AS3554" s="22"/>
      <c r="AV3554" s="22"/>
      <c r="AX3554" s="22"/>
      <c r="AY3554" s="22"/>
      <c r="BA3554" s="22"/>
      <c r="BB3554" s="22"/>
      <c r="BP3554" s="49"/>
      <c r="BX3554" s="49"/>
    </row>
    <row r="3555" spans="22:76">
      <c r="V3555" s="22"/>
      <c r="W3555" s="22"/>
      <c r="AA3555" s="49"/>
      <c r="AB3555" s="49"/>
      <c r="AF3555" s="49"/>
      <c r="AS3555" s="22"/>
      <c r="AV3555" s="22"/>
      <c r="AX3555" s="22"/>
      <c r="AY3555" s="22"/>
      <c r="BA3555" s="22"/>
      <c r="BB3555" s="22"/>
      <c r="BP3555" s="49"/>
      <c r="BX3555" s="49"/>
    </row>
    <row r="3556" spans="22:76">
      <c r="V3556" s="22"/>
      <c r="W3556" s="22"/>
      <c r="AA3556" s="49"/>
      <c r="AB3556" s="49"/>
      <c r="AF3556" s="49"/>
      <c r="AS3556" s="22"/>
      <c r="AV3556" s="22"/>
      <c r="AX3556" s="22"/>
      <c r="AY3556" s="22"/>
      <c r="BA3556" s="22"/>
      <c r="BB3556" s="22"/>
      <c r="BP3556" s="49"/>
      <c r="BX3556" s="49"/>
    </row>
    <row r="3557" spans="22:76">
      <c r="V3557" s="22"/>
      <c r="W3557" s="22"/>
      <c r="AA3557" s="49"/>
      <c r="AB3557" s="49"/>
      <c r="AF3557" s="49"/>
      <c r="AS3557" s="22"/>
      <c r="AV3557" s="22"/>
      <c r="AX3557" s="22"/>
      <c r="AY3557" s="22"/>
      <c r="BA3557" s="22"/>
      <c r="BB3557" s="22"/>
      <c r="BP3557" s="49"/>
      <c r="BX3557" s="49"/>
    </row>
    <row r="3558" spans="22:76">
      <c r="V3558" s="22"/>
      <c r="W3558" s="22"/>
      <c r="AA3558" s="49"/>
      <c r="AB3558" s="49"/>
      <c r="AF3558" s="49"/>
      <c r="AS3558" s="22"/>
      <c r="AV3558" s="22"/>
      <c r="AX3558" s="22"/>
      <c r="AY3558" s="22"/>
      <c r="BA3558" s="22"/>
      <c r="BB3558" s="22"/>
      <c r="BP3558" s="49"/>
      <c r="BX3558" s="49"/>
    </row>
    <row r="3559" spans="22:76">
      <c r="V3559" s="22"/>
      <c r="W3559" s="22"/>
      <c r="AA3559" s="49"/>
      <c r="AB3559" s="49"/>
      <c r="AF3559" s="49"/>
      <c r="AS3559" s="22"/>
      <c r="AV3559" s="22"/>
      <c r="AX3559" s="22"/>
      <c r="AY3559" s="22"/>
      <c r="BA3559" s="22"/>
      <c r="BB3559" s="22"/>
      <c r="BP3559" s="49"/>
      <c r="BX3559" s="49"/>
    </row>
    <row r="3560" spans="22:76">
      <c r="V3560" s="22"/>
      <c r="W3560" s="22"/>
      <c r="AA3560" s="49"/>
      <c r="AB3560" s="49"/>
      <c r="AF3560" s="49"/>
      <c r="AS3560" s="22"/>
      <c r="AV3560" s="22"/>
      <c r="AX3560" s="22"/>
      <c r="AY3560" s="22"/>
      <c r="BA3560" s="22"/>
      <c r="BB3560" s="22"/>
      <c r="BP3560" s="49"/>
      <c r="BX3560" s="49"/>
    </row>
    <row r="3561" spans="22:76">
      <c r="V3561" s="22"/>
      <c r="W3561" s="22"/>
      <c r="AA3561" s="49"/>
      <c r="AB3561" s="49"/>
      <c r="AF3561" s="49"/>
      <c r="AS3561" s="22"/>
      <c r="AV3561" s="22"/>
      <c r="AX3561" s="22"/>
      <c r="AY3561" s="22"/>
      <c r="BA3561" s="22"/>
      <c r="BB3561" s="22"/>
      <c r="BP3561" s="49"/>
      <c r="BX3561" s="49"/>
    </row>
    <row r="3562" spans="22:76">
      <c r="V3562" s="22"/>
      <c r="W3562" s="22"/>
      <c r="AA3562" s="49"/>
      <c r="AB3562" s="49"/>
      <c r="AF3562" s="49"/>
      <c r="AS3562" s="22"/>
      <c r="AV3562" s="22"/>
      <c r="AX3562" s="22"/>
      <c r="AY3562" s="22"/>
      <c r="BA3562" s="22"/>
      <c r="BB3562" s="22"/>
      <c r="BP3562" s="49"/>
      <c r="BX3562" s="49"/>
    </row>
    <row r="3563" spans="22:76">
      <c r="V3563" s="22"/>
      <c r="W3563" s="22"/>
      <c r="AA3563" s="49"/>
      <c r="AB3563" s="49"/>
      <c r="AF3563" s="49"/>
      <c r="AS3563" s="22"/>
      <c r="AV3563" s="22"/>
      <c r="AX3563" s="22"/>
      <c r="AY3563" s="22"/>
      <c r="BA3563" s="22"/>
      <c r="BB3563" s="22"/>
      <c r="BP3563" s="49"/>
      <c r="BX3563" s="49"/>
    </row>
    <row r="3564" spans="22:76">
      <c r="V3564" s="22"/>
      <c r="W3564" s="22"/>
      <c r="AA3564" s="49"/>
      <c r="AB3564" s="49"/>
      <c r="AF3564" s="49"/>
      <c r="AS3564" s="22"/>
      <c r="AV3564" s="22"/>
      <c r="AX3564" s="22"/>
      <c r="AY3564" s="22"/>
      <c r="BA3564" s="22"/>
      <c r="BB3564" s="22"/>
      <c r="BP3564" s="49"/>
      <c r="BX3564" s="49"/>
    </row>
    <row r="3565" spans="22:76">
      <c r="V3565" s="22"/>
      <c r="W3565" s="22"/>
      <c r="AA3565" s="49"/>
      <c r="AB3565" s="49"/>
      <c r="AF3565" s="49"/>
      <c r="AS3565" s="22"/>
      <c r="AV3565" s="22"/>
      <c r="AX3565" s="22"/>
      <c r="AY3565" s="22"/>
      <c r="BA3565" s="22"/>
      <c r="BB3565" s="22"/>
      <c r="BP3565" s="49"/>
      <c r="BX3565" s="49"/>
    </row>
    <row r="3566" spans="22:76">
      <c r="V3566" s="22"/>
      <c r="W3566" s="22"/>
      <c r="AA3566" s="49"/>
      <c r="AB3566" s="49"/>
      <c r="AF3566" s="49"/>
      <c r="AS3566" s="22"/>
      <c r="AV3566" s="22"/>
      <c r="AX3566" s="22"/>
      <c r="AY3566" s="22"/>
      <c r="BA3566" s="22"/>
      <c r="BB3566" s="22"/>
      <c r="BP3566" s="49"/>
      <c r="BX3566" s="49"/>
    </row>
    <row r="3567" spans="22:76">
      <c r="V3567" s="22"/>
      <c r="W3567" s="22"/>
      <c r="AA3567" s="49"/>
      <c r="AB3567" s="49"/>
      <c r="AF3567" s="49"/>
      <c r="AS3567" s="22"/>
      <c r="AV3567" s="22"/>
      <c r="AX3567" s="22"/>
      <c r="AY3567" s="22"/>
      <c r="BA3567" s="22"/>
      <c r="BB3567" s="22"/>
      <c r="BP3567" s="49"/>
      <c r="BX3567" s="49"/>
    </row>
    <row r="3568" spans="22:76">
      <c r="V3568" s="22"/>
      <c r="W3568" s="22"/>
      <c r="AA3568" s="49"/>
      <c r="AB3568" s="49"/>
      <c r="AF3568" s="49"/>
      <c r="AS3568" s="22"/>
      <c r="AV3568" s="22"/>
      <c r="AX3568" s="22"/>
      <c r="AY3568" s="22"/>
      <c r="BA3568" s="22"/>
      <c r="BB3568" s="22"/>
      <c r="BP3568" s="49"/>
      <c r="BX3568" s="49"/>
    </row>
    <row r="3569" spans="22:76">
      <c r="V3569" s="22"/>
      <c r="W3569" s="22"/>
      <c r="AA3569" s="49"/>
      <c r="AB3569" s="49"/>
      <c r="AF3569" s="49"/>
      <c r="AS3569" s="22"/>
      <c r="AV3569" s="22"/>
      <c r="AX3569" s="22"/>
      <c r="AY3569" s="22"/>
      <c r="BA3569" s="22"/>
      <c r="BB3569" s="22"/>
      <c r="BP3569" s="49"/>
      <c r="BX3569" s="49"/>
    </row>
    <row r="3570" spans="22:76">
      <c r="V3570" s="22"/>
      <c r="W3570" s="22"/>
      <c r="AA3570" s="49"/>
      <c r="AB3570" s="49"/>
      <c r="AF3570" s="49"/>
      <c r="AS3570" s="22"/>
      <c r="AV3570" s="22"/>
      <c r="AX3570" s="22"/>
      <c r="AY3570" s="22"/>
      <c r="BA3570" s="22"/>
      <c r="BB3570" s="22"/>
      <c r="BP3570" s="49"/>
      <c r="BX3570" s="49"/>
    </row>
    <row r="3571" spans="22:76">
      <c r="V3571" s="22"/>
      <c r="W3571" s="22"/>
      <c r="AA3571" s="49"/>
      <c r="AB3571" s="49"/>
      <c r="AF3571" s="49"/>
      <c r="AS3571" s="22"/>
      <c r="AV3571" s="22"/>
      <c r="AX3571" s="22"/>
      <c r="AY3571" s="22"/>
      <c r="BA3571" s="22"/>
      <c r="BB3571" s="22"/>
      <c r="BP3571" s="49"/>
      <c r="BX3571" s="49"/>
    </row>
    <row r="3572" spans="22:76">
      <c r="V3572" s="22"/>
      <c r="W3572" s="22"/>
      <c r="AA3572" s="49"/>
      <c r="AB3572" s="49"/>
      <c r="AF3572" s="49"/>
      <c r="AS3572" s="22"/>
      <c r="AV3572" s="22"/>
      <c r="AX3572" s="22"/>
      <c r="AY3572" s="22"/>
      <c r="BA3572" s="22"/>
      <c r="BB3572" s="22"/>
      <c r="BP3572" s="49"/>
      <c r="BX3572" s="49"/>
    </row>
    <row r="3573" spans="22:76">
      <c r="V3573" s="22"/>
      <c r="W3573" s="22"/>
      <c r="AA3573" s="49"/>
      <c r="AB3573" s="49"/>
      <c r="AF3573" s="49"/>
      <c r="AS3573" s="22"/>
      <c r="AV3573" s="22"/>
      <c r="AX3573" s="22"/>
      <c r="AY3573" s="22"/>
      <c r="BA3573" s="22"/>
      <c r="BB3573" s="22"/>
      <c r="BP3573" s="49"/>
      <c r="BX3573" s="49"/>
    </row>
    <row r="3574" spans="22:76">
      <c r="V3574" s="22"/>
      <c r="W3574" s="22"/>
      <c r="AA3574" s="49"/>
      <c r="AB3574" s="49"/>
      <c r="AF3574" s="49"/>
      <c r="AS3574" s="22"/>
      <c r="AV3574" s="22"/>
      <c r="AX3574" s="22"/>
      <c r="AY3574" s="22"/>
      <c r="BA3574" s="22"/>
      <c r="BB3574" s="22"/>
      <c r="BP3574" s="49"/>
      <c r="BX3574" s="49"/>
    </row>
    <row r="3575" spans="22:76">
      <c r="V3575" s="22"/>
      <c r="W3575" s="22"/>
      <c r="AA3575" s="49"/>
      <c r="AB3575" s="49"/>
      <c r="AF3575" s="49"/>
      <c r="AS3575" s="22"/>
      <c r="AV3575" s="22"/>
      <c r="AX3575" s="22"/>
      <c r="AY3575" s="22"/>
      <c r="BA3575" s="22"/>
      <c r="BB3575" s="22"/>
      <c r="BP3575" s="49"/>
      <c r="BX3575" s="49"/>
    </row>
    <row r="3576" spans="22:76">
      <c r="V3576" s="22"/>
      <c r="W3576" s="22"/>
      <c r="AA3576" s="49"/>
      <c r="AB3576" s="49"/>
      <c r="AF3576" s="49"/>
      <c r="AS3576" s="22"/>
      <c r="AV3576" s="22"/>
      <c r="AX3576" s="22"/>
      <c r="AY3576" s="22"/>
      <c r="BA3576" s="22"/>
      <c r="BB3576" s="22"/>
      <c r="BP3576" s="49"/>
      <c r="BX3576" s="49"/>
    </row>
    <row r="3577" spans="22:76">
      <c r="V3577" s="22"/>
      <c r="W3577" s="22"/>
      <c r="AA3577" s="49"/>
      <c r="AB3577" s="49"/>
      <c r="AF3577" s="49"/>
      <c r="AS3577" s="22"/>
      <c r="AV3577" s="22"/>
      <c r="AX3577" s="22"/>
      <c r="AY3577" s="22"/>
      <c r="BA3577" s="22"/>
      <c r="BB3577" s="22"/>
      <c r="BP3577" s="49"/>
      <c r="BX3577" s="49"/>
    </row>
    <row r="3578" spans="22:76">
      <c r="V3578" s="22"/>
      <c r="W3578" s="22"/>
      <c r="AA3578" s="49"/>
      <c r="AB3578" s="49"/>
      <c r="AF3578" s="49"/>
      <c r="AS3578" s="22"/>
      <c r="AV3578" s="22"/>
      <c r="AX3578" s="22"/>
      <c r="AY3578" s="22"/>
      <c r="BA3578" s="22"/>
      <c r="BB3578" s="22"/>
      <c r="BP3578" s="49"/>
      <c r="BX3578" s="49"/>
    </row>
    <row r="3579" spans="22:76">
      <c r="V3579" s="22"/>
      <c r="W3579" s="22"/>
      <c r="AA3579" s="49"/>
      <c r="AB3579" s="49"/>
      <c r="AF3579" s="49"/>
      <c r="AS3579" s="22"/>
      <c r="AV3579" s="22"/>
      <c r="AX3579" s="22"/>
      <c r="AY3579" s="22"/>
      <c r="BA3579" s="22"/>
      <c r="BB3579" s="22"/>
      <c r="BP3579" s="49"/>
      <c r="BX3579" s="49"/>
    </row>
    <row r="3580" spans="22:76">
      <c r="V3580" s="22"/>
      <c r="W3580" s="22"/>
      <c r="AA3580" s="49"/>
      <c r="AB3580" s="49"/>
      <c r="AF3580" s="49"/>
      <c r="AS3580" s="22"/>
      <c r="AV3580" s="22"/>
      <c r="AX3580" s="22"/>
      <c r="AY3580" s="22"/>
      <c r="BA3580" s="22"/>
      <c r="BB3580" s="22"/>
      <c r="BP3580" s="49"/>
      <c r="BX3580" s="49"/>
    </row>
    <row r="3581" spans="22:76">
      <c r="V3581" s="22"/>
      <c r="W3581" s="22"/>
      <c r="AA3581" s="49"/>
      <c r="AB3581" s="49"/>
      <c r="AF3581" s="49"/>
      <c r="AS3581" s="22"/>
      <c r="AV3581" s="22"/>
      <c r="AX3581" s="22"/>
      <c r="AY3581" s="22"/>
      <c r="BA3581" s="22"/>
      <c r="BB3581" s="22"/>
      <c r="BP3581" s="49"/>
      <c r="BX3581" s="49"/>
    </row>
    <row r="3582" spans="22:76">
      <c r="V3582" s="22"/>
      <c r="W3582" s="22"/>
      <c r="AA3582" s="49"/>
      <c r="AB3582" s="49"/>
      <c r="AF3582" s="49"/>
      <c r="AS3582" s="22"/>
      <c r="AV3582" s="22"/>
      <c r="AX3582" s="22"/>
      <c r="AY3582" s="22"/>
      <c r="BA3582" s="22"/>
      <c r="BB3582" s="22"/>
      <c r="BP3582" s="49"/>
      <c r="BX3582" s="49"/>
    </row>
    <row r="3583" spans="22:76">
      <c r="V3583" s="22"/>
      <c r="W3583" s="22"/>
      <c r="AA3583" s="49"/>
      <c r="AB3583" s="49"/>
      <c r="AF3583" s="49"/>
      <c r="AS3583" s="22"/>
      <c r="AV3583" s="22"/>
      <c r="AX3583" s="22"/>
      <c r="AY3583" s="22"/>
      <c r="BA3583" s="22"/>
      <c r="BB3583" s="22"/>
      <c r="BP3583" s="49"/>
      <c r="BX3583" s="49"/>
    </row>
    <row r="3584" spans="22:76">
      <c r="V3584" s="22"/>
      <c r="W3584" s="22"/>
      <c r="AA3584" s="49"/>
      <c r="AB3584" s="49"/>
      <c r="AF3584" s="49"/>
      <c r="AS3584" s="22"/>
      <c r="AV3584" s="22"/>
      <c r="AX3584" s="22"/>
      <c r="AY3584" s="22"/>
      <c r="BA3584" s="22"/>
      <c r="BB3584" s="22"/>
      <c r="BP3584" s="49"/>
      <c r="BX3584" s="49"/>
    </row>
    <row r="3585" spans="22:76">
      <c r="V3585" s="22"/>
      <c r="W3585" s="22"/>
      <c r="AA3585" s="49"/>
      <c r="AB3585" s="49"/>
      <c r="AF3585" s="49"/>
      <c r="AS3585" s="22"/>
      <c r="AV3585" s="22"/>
      <c r="AX3585" s="22"/>
      <c r="AY3585" s="22"/>
      <c r="BA3585" s="22"/>
      <c r="BB3585" s="22"/>
      <c r="BP3585" s="49"/>
      <c r="BX3585" s="49"/>
    </row>
    <row r="3586" spans="22:76">
      <c r="V3586" s="22"/>
      <c r="W3586" s="22"/>
      <c r="AA3586" s="49"/>
      <c r="AB3586" s="49"/>
      <c r="AF3586" s="49"/>
      <c r="AS3586" s="22"/>
      <c r="AV3586" s="22"/>
      <c r="AX3586" s="22"/>
      <c r="AY3586" s="22"/>
      <c r="BA3586" s="22"/>
      <c r="BB3586" s="22"/>
      <c r="BP3586" s="49"/>
      <c r="BX3586" s="49"/>
    </row>
    <row r="3587" spans="22:76">
      <c r="V3587" s="22"/>
      <c r="W3587" s="22"/>
      <c r="AA3587" s="49"/>
      <c r="AB3587" s="49"/>
      <c r="AF3587" s="49"/>
      <c r="AS3587" s="22"/>
      <c r="AV3587" s="22"/>
      <c r="AX3587" s="22"/>
      <c r="AY3587" s="22"/>
      <c r="BA3587" s="22"/>
      <c r="BB3587" s="22"/>
      <c r="BP3587" s="49"/>
      <c r="BX3587" s="49"/>
    </row>
    <row r="3588" spans="22:76">
      <c r="V3588" s="22"/>
      <c r="W3588" s="22"/>
      <c r="AA3588" s="49"/>
      <c r="AB3588" s="49"/>
      <c r="AF3588" s="49"/>
      <c r="AS3588" s="22"/>
      <c r="AV3588" s="22"/>
      <c r="AX3588" s="22"/>
      <c r="AY3588" s="22"/>
      <c r="BA3588" s="22"/>
      <c r="BB3588" s="22"/>
      <c r="BP3588" s="49"/>
      <c r="BX3588" s="49"/>
    </row>
    <row r="3589" spans="22:76">
      <c r="V3589" s="22"/>
      <c r="W3589" s="22"/>
      <c r="AA3589" s="49"/>
      <c r="AB3589" s="49"/>
      <c r="AF3589" s="49"/>
      <c r="AS3589" s="22"/>
      <c r="AV3589" s="22"/>
      <c r="AX3589" s="22"/>
      <c r="AY3589" s="22"/>
      <c r="BA3589" s="22"/>
      <c r="BB3589" s="22"/>
      <c r="BP3589" s="49"/>
      <c r="BX3589" s="49"/>
    </row>
    <row r="3590" spans="22:76">
      <c r="V3590" s="22"/>
      <c r="W3590" s="22"/>
      <c r="AA3590" s="49"/>
      <c r="AB3590" s="49"/>
      <c r="AF3590" s="49"/>
      <c r="AS3590" s="22"/>
      <c r="AV3590" s="22"/>
      <c r="AX3590" s="22"/>
      <c r="AY3590" s="22"/>
      <c r="BA3590" s="22"/>
      <c r="BB3590" s="22"/>
      <c r="BP3590" s="49"/>
      <c r="BX3590" s="49"/>
    </row>
    <row r="3591" spans="22:76">
      <c r="V3591" s="22"/>
      <c r="W3591" s="22"/>
      <c r="AA3591" s="49"/>
      <c r="AB3591" s="49"/>
      <c r="AF3591" s="49"/>
      <c r="AS3591" s="22"/>
      <c r="AV3591" s="22"/>
      <c r="AX3591" s="22"/>
      <c r="AY3591" s="22"/>
      <c r="BA3591" s="22"/>
      <c r="BB3591" s="22"/>
      <c r="BP3591" s="49"/>
      <c r="BX3591" s="49"/>
    </row>
    <row r="3592" spans="22:76">
      <c r="V3592" s="22"/>
      <c r="W3592" s="22"/>
      <c r="AA3592" s="49"/>
      <c r="AB3592" s="49"/>
      <c r="AF3592" s="49"/>
      <c r="AS3592" s="22"/>
      <c r="AV3592" s="22"/>
      <c r="AX3592" s="22"/>
      <c r="AY3592" s="22"/>
      <c r="BA3592" s="22"/>
      <c r="BB3592" s="22"/>
      <c r="BP3592" s="49"/>
      <c r="BX3592" s="49"/>
    </row>
    <row r="3593" spans="22:76">
      <c r="V3593" s="22"/>
      <c r="W3593" s="22"/>
      <c r="AA3593" s="49"/>
      <c r="AB3593" s="49"/>
      <c r="AF3593" s="49"/>
      <c r="AS3593" s="22"/>
      <c r="AV3593" s="22"/>
      <c r="AX3593" s="22"/>
      <c r="AY3593" s="22"/>
      <c r="BA3593" s="22"/>
      <c r="BB3593" s="22"/>
      <c r="BP3593" s="49"/>
      <c r="BX3593" s="49"/>
    </row>
    <row r="3594" spans="22:76">
      <c r="V3594" s="22"/>
      <c r="W3594" s="22"/>
      <c r="AA3594" s="49"/>
      <c r="AB3594" s="49"/>
      <c r="AF3594" s="49"/>
      <c r="AS3594" s="22"/>
      <c r="AV3594" s="22"/>
      <c r="AX3594" s="22"/>
      <c r="AY3594" s="22"/>
      <c r="BA3594" s="22"/>
      <c r="BB3594" s="22"/>
      <c r="BP3594" s="49"/>
      <c r="BX3594" s="49"/>
    </row>
    <row r="3595" spans="22:76">
      <c r="V3595" s="22"/>
      <c r="W3595" s="22"/>
      <c r="AA3595" s="49"/>
      <c r="AB3595" s="49"/>
      <c r="AF3595" s="49"/>
      <c r="AS3595" s="22"/>
      <c r="AV3595" s="22"/>
      <c r="AX3595" s="22"/>
      <c r="AY3595" s="22"/>
      <c r="BA3595" s="22"/>
      <c r="BB3595" s="22"/>
      <c r="BP3595" s="49"/>
      <c r="BX3595" s="49"/>
    </row>
    <row r="3596" spans="22:76">
      <c r="V3596" s="22"/>
      <c r="W3596" s="22"/>
      <c r="AA3596" s="49"/>
      <c r="AB3596" s="49"/>
      <c r="AF3596" s="49"/>
      <c r="AS3596" s="22"/>
      <c r="AV3596" s="22"/>
      <c r="AX3596" s="22"/>
      <c r="AY3596" s="22"/>
      <c r="BA3596" s="22"/>
      <c r="BB3596" s="22"/>
      <c r="BP3596" s="49"/>
      <c r="BX3596" s="49"/>
    </row>
    <row r="3597" spans="22:76">
      <c r="V3597" s="22"/>
      <c r="W3597" s="22"/>
      <c r="AA3597" s="49"/>
      <c r="AB3597" s="49"/>
      <c r="AF3597" s="49"/>
      <c r="AS3597" s="22"/>
      <c r="AV3597" s="22"/>
      <c r="AX3597" s="22"/>
      <c r="AY3597" s="22"/>
      <c r="BA3597" s="22"/>
      <c r="BB3597" s="22"/>
      <c r="BP3597" s="49"/>
      <c r="BX3597" s="49"/>
    </row>
    <row r="3598" spans="22:76">
      <c r="V3598" s="22"/>
      <c r="W3598" s="22"/>
      <c r="AA3598" s="49"/>
      <c r="AB3598" s="49"/>
      <c r="AF3598" s="49"/>
      <c r="AS3598" s="22"/>
      <c r="AV3598" s="22"/>
      <c r="AX3598" s="22"/>
      <c r="AY3598" s="22"/>
      <c r="BA3598" s="22"/>
      <c r="BB3598" s="22"/>
      <c r="BP3598" s="49"/>
      <c r="BX3598" s="49"/>
    </row>
    <row r="3599" spans="22:76">
      <c r="V3599" s="22"/>
      <c r="W3599" s="22"/>
      <c r="AA3599" s="49"/>
      <c r="AB3599" s="49"/>
      <c r="AF3599" s="49"/>
      <c r="AS3599" s="22"/>
      <c r="AV3599" s="22"/>
      <c r="AX3599" s="22"/>
      <c r="AY3599" s="22"/>
      <c r="BA3599" s="22"/>
      <c r="BB3599" s="22"/>
      <c r="BP3599" s="49"/>
      <c r="BX3599" s="49"/>
    </row>
    <row r="3600" spans="22:76">
      <c r="V3600" s="22"/>
      <c r="W3600" s="22"/>
      <c r="AA3600" s="49"/>
      <c r="AB3600" s="49"/>
      <c r="AF3600" s="49"/>
      <c r="AS3600" s="22"/>
      <c r="AV3600" s="22"/>
      <c r="AX3600" s="22"/>
      <c r="AY3600" s="22"/>
      <c r="BA3600" s="22"/>
      <c r="BB3600" s="22"/>
      <c r="BP3600" s="49"/>
      <c r="BX3600" s="49"/>
    </row>
    <row r="3601" spans="22:76">
      <c r="V3601" s="22"/>
      <c r="W3601" s="22"/>
      <c r="AA3601" s="49"/>
      <c r="AB3601" s="49"/>
      <c r="AF3601" s="49"/>
      <c r="AS3601" s="22"/>
      <c r="AV3601" s="22"/>
      <c r="AX3601" s="22"/>
      <c r="AY3601" s="22"/>
      <c r="BA3601" s="22"/>
      <c r="BB3601" s="22"/>
      <c r="BP3601" s="49"/>
      <c r="BX3601" s="49"/>
    </row>
    <row r="3602" spans="22:76">
      <c r="V3602" s="22"/>
      <c r="W3602" s="22"/>
      <c r="AA3602" s="49"/>
      <c r="AB3602" s="49"/>
      <c r="AF3602" s="49"/>
      <c r="AS3602" s="22"/>
      <c r="AV3602" s="22"/>
      <c r="AX3602" s="22"/>
      <c r="AY3602" s="22"/>
      <c r="BA3602" s="22"/>
      <c r="BB3602" s="22"/>
      <c r="BP3602" s="49"/>
      <c r="BX3602" s="49"/>
    </row>
    <row r="3603" spans="22:76">
      <c r="V3603" s="22"/>
      <c r="W3603" s="22"/>
      <c r="AA3603" s="49"/>
      <c r="AB3603" s="49"/>
      <c r="AF3603" s="49"/>
      <c r="AS3603" s="22"/>
      <c r="AV3603" s="22"/>
      <c r="AX3603" s="22"/>
      <c r="AY3603" s="22"/>
      <c r="BA3603" s="22"/>
      <c r="BB3603" s="22"/>
      <c r="BP3603" s="49"/>
      <c r="BX3603" s="49"/>
    </row>
    <row r="3604" spans="22:76">
      <c r="V3604" s="22"/>
      <c r="W3604" s="22"/>
      <c r="AA3604" s="49"/>
      <c r="AB3604" s="49"/>
      <c r="AF3604" s="49"/>
      <c r="AS3604" s="22"/>
      <c r="AV3604" s="22"/>
      <c r="AX3604" s="22"/>
      <c r="AY3604" s="22"/>
      <c r="BA3604" s="22"/>
      <c r="BB3604" s="22"/>
      <c r="BP3604" s="49"/>
      <c r="BX3604" s="49"/>
    </row>
    <row r="3605" spans="22:76">
      <c r="V3605" s="22"/>
      <c r="W3605" s="22"/>
      <c r="AA3605" s="49"/>
      <c r="AB3605" s="49"/>
      <c r="AF3605" s="49"/>
      <c r="AS3605" s="22"/>
      <c r="AV3605" s="22"/>
      <c r="AX3605" s="22"/>
      <c r="AY3605" s="22"/>
      <c r="BA3605" s="22"/>
      <c r="BB3605" s="22"/>
      <c r="BP3605" s="49"/>
      <c r="BX3605" s="49"/>
    </row>
    <row r="3606" spans="22:76">
      <c r="V3606" s="22"/>
      <c r="W3606" s="22"/>
      <c r="AA3606" s="49"/>
      <c r="AB3606" s="49"/>
      <c r="AF3606" s="49"/>
      <c r="AS3606" s="22"/>
      <c r="AV3606" s="22"/>
      <c r="AX3606" s="22"/>
      <c r="AY3606" s="22"/>
      <c r="BA3606" s="22"/>
      <c r="BB3606" s="22"/>
      <c r="BP3606" s="49"/>
      <c r="BX3606" s="49"/>
    </row>
    <row r="3607" spans="22:76">
      <c r="V3607" s="22"/>
      <c r="W3607" s="22"/>
      <c r="AA3607" s="49"/>
      <c r="AB3607" s="49"/>
      <c r="AF3607" s="49"/>
      <c r="AS3607" s="22"/>
      <c r="AV3607" s="22"/>
      <c r="AX3607" s="22"/>
      <c r="AY3607" s="22"/>
      <c r="BA3607" s="22"/>
      <c r="BB3607" s="22"/>
      <c r="BP3607" s="49"/>
      <c r="BX3607" s="49"/>
    </row>
    <row r="3608" spans="22:76">
      <c r="V3608" s="22"/>
      <c r="W3608" s="22"/>
      <c r="AA3608" s="49"/>
      <c r="AB3608" s="49"/>
      <c r="AF3608" s="49"/>
      <c r="AS3608" s="22"/>
      <c r="AV3608" s="22"/>
      <c r="AX3608" s="22"/>
      <c r="AY3608" s="22"/>
      <c r="BA3608" s="22"/>
      <c r="BB3608" s="22"/>
      <c r="BP3608" s="49"/>
      <c r="BX3608" s="49"/>
    </row>
    <row r="3609" spans="22:76">
      <c r="V3609" s="22"/>
      <c r="W3609" s="22"/>
      <c r="AA3609" s="49"/>
      <c r="AB3609" s="49"/>
      <c r="AF3609" s="49"/>
      <c r="AS3609" s="22"/>
      <c r="AV3609" s="22"/>
      <c r="AX3609" s="22"/>
      <c r="AY3609" s="22"/>
      <c r="BA3609" s="22"/>
      <c r="BB3609" s="22"/>
      <c r="BP3609" s="49"/>
      <c r="BX3609" s="49"/>
    </row>
    <row r="3610" spans="22:76">
      <c r="V3610" s="22"/>
      <c r="W3610" s="22"/>
      <c r="AA3610" s="49"/>
      <c r="AB3610" s="49"/>
      <c r="AF3610" s="49"/>
      <c r="AS3610" s="22"/>
      <c r="AV3610" s="22"/>
      <c r="AX3610" s="22"/>
      <c r="AY3610" s="22"/>
      <c r="BA3610" s="22"/>
      <c r="BB3610" s="22"/>
      <c r="BP3610" s="49"/>
      <c r="BX3610" s="49"/>
    </row>
    <row r="3611" spans="22:76">
      <c r="V3611" s="22"/>
      <c r="W3611" s="22"/>
      <c r="AA3611" s="49"/>
      <c r="AB3611" s="49"/>
      <c r="AF3611" s="49"/>
      <c r="AS3611" s="22"/>
      <c r="AV3611" s="22"/>
      <c r="AX3611" s="22"/>
      <c r="AY3611" s="22"/>
      <c r="BA3611" s="22"/>
      <c r="BB3611" s="22"/>
      <c r="BP3611" s="49"/>
      <c r="BX3611" s="49"/>
    </row>
    <row r="3612" spans="22:76">
      <c r="V3612" s="22"/>
      <c r="W3612" s="22"/>
      <c r="AA3612" s="49"/>
      <c r="AB3612" s="49"/>
      <c r="AF3612" s="49"/>
      <c r="AS3612" s="22"/>
      <c r="AV3612" s="22"/>
      <c r="AX3612" s="22"/>
      <c r="AY3612" s="22"/>
      <c r="BA3612" s="22"/>
      <c r="BB3612" s="22"/>
      <c r="BP3612" s="49"/>
      <c r="BX3612" s="49"/>
    </row>
    <row r="3613" spans="22:76">
      <c r="V3613" s="22"/>
      <c r="W3613" s="22"/>
      <c r="AA3613" s="49"/>
      <c r="AB3613" s="49"/>
      <c r="AF3613" s="49"/>
      <c r="AS3613" s="22"/>
      <c r="AV3613" s="22"/>
      <c r="AX3613" s="22"/>
      <c r="AY3613" s="22"/>
      <c r="BA3613" s="22"/>
      <c r="BB3613" s="22"/>
      <c r="BP3613" s="49"/>
      <c r="BX3613" s="49"/>
    </row>
    <row r="3614" spans="22:76">
      <c r="V3614" s="22"/>
      <c r="W3614" s="22"/>
      <c r="AA3614" s="49"/>
      <c r="AB3614" s="49"/>
      <c r="AF3614" s="49"/>
      <c r="AS3614" s="22"/>
      <c r="AV3614" s="22"/>
      <c r="AX3614" s="22"/>
      <c r="AY3614" s="22"/>
      <c r="BA3614" s="22"/>
      <c r="BB3614" s="22"/>
      <c r="BP3614" s="49"/>
      <c r="BX3614" s="49"/>
    </row>
    <row r="3615" spans="22:76">
      <c r="V3615" s="22"/>
      <c r="W3615" s="22"/>
      <c r="AA3615" s="49"/>
      <c r="AB3615" s="49"/>
      <c r="AF3615" s="49"/>
      <c r="AS3615" s="22"/>
      <c r="AV3615" s="22"/>
      <c r="AX3615" s="22"/>
      <c r="AY3615" s="22"/>
      <c r="BA3615" s="22"/>
      <c r="BB3615" s="22"/>
      <c r="BP3615" s="49"/>
      <c r="BX3615" s="49"/>
    </row>
    <row r="3616" spans="22:76">
      <c r="V3616" s="22"/>
      <c r="W3616" s="22"/>
      <c r="AA3616" s="49"/>
      <c r="AB3616" s="49"/>
      <c r="AF3616" s="49"/>
      <c r="AS3616" s="22"/>
      <c r="AV3616" s="22"/>
      <c r="AX3616" s="22"/>
      <c r="AY3616" s="22"/>
      <c r="BA3616" s="22"/>
      <c r="BB3616" s="22"/>
      <c r="BP3616" s="49"/>
      <c r="BX3616" s="49"/>
    </row>
    <row r="3617" spans="22:76">
      <c r="V3617" s="22"/>
      <c r="W3617" s="22"/>
      <c r="AA3617" s="49"/>
      <c r="AB3617" s="49"/>
      <c r="AF3617" s="49"/>
      <c r="AS3617" s="22"/>
      <c r="AV3617" s="22"/>
      <c r="AX3617" s="22"/>
      <c r="AY3617" s="22"/>
      <c r="BA3617" s="22"/>
      <c r="BB3617" s="22"/>
      <c r="BP3617" s="49"/>
      <c r="BX3617" s="49"/>
    </row>
    <row r="3618" spans="22:76">
      <c r="V3618" s="22"/>
      <c r="W3618" s="22"/>
      <c r="AA3618" s="49"/>
      <c r="AB3618" s="49"/>
      <c r="AF3618" s="49"/>
      <c r="AS3618" s="22"/>
      <c r="AV3618" s="22"/>
      <c r="AX3618" s="22"/>
      <c r="AY3618" s="22"/>
      <c r="BA3618" s="22"/>
      <c r="BB3618" s="22"/>
      <c r="BP3618" s="49"/>
      <c r="BX3618" s="49"/>
    </row>
    <row r="3619" spans="22:76">
      <c r="V3619" s="22"/>
      <c r="W3619" s="22"/>
      <c r="AA3619" s="49"/>
      <c r="AB3619" s="49"/>
      <c r="AF3619" s="49"/>
      <c r="AS3619" s="22"/>
      <c r="AV3619" s="22"/>
      <c r="AX3619" s="22"/>
      <c r="AY3619" s="22"/>
      <c r="BA3619" s="22"/>
      <c r="BB3619" s="22"/>
      <c r="BP3619" s="49"/>
      <c r="BX3619" s="49"/>
    </row>
    <row r="3620" spans="22:76">
      <c r="V3620" s="22"/>
      <c r="W3620" s="22"/>
      <c r="AA3620" s="49"/>
      <c r="AB3620" s="49"/>
      <c r="AF3620" s="49"/>
      <c r="AS3620" s="22"/>
      <c r="AV3620" s="22"/>
      <c r="AX3620" s="22"/>
      <c r="AY3620" s="22"/>
      <c r="BA3620" s="22"/>
      <c r="BB3620" s="22"/>
      <c r="BP3620" s="49"/>
      <c r="BX3620" s="49"/>
    </row>
    <row r="3621" spans="22:76">
      <c r="V3621" s="22"/>
      <c r="W3621" s="22"/>
      <c r="AA3621" s="49"/>
      <c r="AB3621" s="49"/>
      <c r="AF3621" s="49"/>
      <c r="AS3621" s="22"/>
      <c r="AV3621" s="22"/>
      <c r="AX3621" s="22"/>
      <c r="AY3621" s="22"/>
      <c r="BA3621" s="22"/>
      <c r="BB3621" s="22"/>
      <c r="BP3621" s="49"/>
      <c r="BX3621" s="49"/>
    </row>
    <row r="3622" spans="22:76">
      <c r="V3622" s="22"/>
      <c r="W3622" s="22"/>
      <c r="AA3622" s="49"/>
      <c r="AB3622" s="49"/>
      <c r="AF3622" s="49"/>
      <c r="AS3622" s="22"/>
      <c r="AV3622" s="22"/>
      <c r="AX3622" s="22"/>
      <c r="AY3622" s="22"/>
      <c r="BA3622" s="22"/>
      <c r="BB3622" s="22"/>
      <c r="BP3622" s="49"/>
      <c r="BX3622" s="49"/>
    </row>
    <row r="3623" spans="22:76">
      <c r="V3623" s="22"/>
      <c r="W3623" s="22"/>
      <c r="AA3623" s="49"/>
      <c r="AB3623" s="49"/>
      <c r="AF3623" s="49"/>
      <c r="AS3623" s="22"/>
      <c r="AV3623" s="22"/>
      <c r="AX3623" s="22"/>
      <c r="AY3623" s="22"/>
      <c r="BA3623" s="22"/>
      <c r="BB3623" s="22"/>
      <c r="BP3623" s="49"/>
      <c r="BX3623" s="49"/>
    </row>
    <row r="3624" spans="22:76">
      <c r="V3624" s="22"/>
      <c r="W3624" s="22"/>
      <c r="AA3624" s="49"/>
      <c r="AB3624" s="49"/>
      <c r="AF3624" s="49"/>
      <c r="AS3624" s="22"/>
      <c r="AV3624" s="22"/>
      <c r="AX3624" s="22"/>
      <c r="AY3624" s="22"/>
      <c r="BA3624" s="22"/>
      <c r="BB3624" s="22"/>
      <c r="BP3624" s="49"/>
      <c r="BX3624" s="49"/>
    </row>
    <row r="3625" spans="22:76">
      <c r="V3625" s="22"/>
      <c r="W3625" s="22"/>
      <c r="AA3625" s="49"/>
      <c r="AB3625" s="49"/>
      <c r="AF3625" s="49"/>
      <c r="AS3625" s="22"/>
      <c r="AV3625" s="22"/>
      <c r="AX3625" s="22"/>
      <c r="AY3625" s="22"/>
      <c r="BA3625" s="22"/>
      <c r="BB3625" s="22"/>
      <c r="BP3625" s="49"/>
      <c r="BX3625" s="49"/>
    </row>
    <row r="3626" spans="22:76">
      <c r="V3626" s="22"/>
      <c r="W3626" s="22"/>
      <c r="AA3626" s="49"/>
      <c r="AB3626" s="49"/>
      <c r="AF3626" s="49"/>
      <c r="AS3626" s="22"/>
      <c r="AV3626" s="22"/>
      <c r="AX3626" s="22"/>
      <c r="AY3626" s="22"/>
      <c r="BA3626" s="22"/>
      <c r="BB3626" s="22"/>
      <c r="BP3626" s="49"/>
      <c r="BX3626" s="49"/>
    </row>
    <row r="3627" spans="22:76">
      <c r="V3627" s="22"/>
      <c r="W3627" s="22"/>
      <c r="AA3627" s="49"/>
      <c r="AB3627" s="49"/>
      <c r="AF3627" s="49"/>
      <c r="AS3627" s="22"/>
      <c r="AV3627" s="22"/>
      <c r="AX3627" s="22"/>
      <c r="AY3627" s="22"/>
      <c r="BA3627" s="22"/>
      <c r="BB3627" s="22"/>
      <c r="BP3627" s="49"/>
      <c r="BX3627" s="49"/>
    </row>
    <row r="3628" spans="22:76">
      <c r="V3628" s="22"/>
      <c r="W3628" s="22"/>
      <c r="AA3628" s="49"/>
      <c r="AB3628" s="49"/>
      <c r="AF3628" s="49"/>
      <c r="AS3628" s="22"/>
      <c r="AV3628" s="22"/>
      <c r="AX3628" s="22"/>
      <c r="AY3628" s="22"/>
      <c r="BA3628" s="22"/>
      <c r="BB3628" s="22"/>
      <c r="BP3628" s="49"/>
      <c r="BX3628" s="49"/>
    </row>
    <row r="3629" spans="22:76">
      <c r="V3629" s="22"/>
      <c r="W3629" s="22"/>
      <c r="AA3629" s="49"/>
      <c r="AB3629" s="49"/>
      <c r="AF3629" s="49"/>
      <c r="AS3629" s="22"/>
      <c r="AV3629" s="22"/>
      <c r="AX3629" s="22"/>
      <c r="AY3629" s="22"/>
      <c r="BA3629" s="22"/>
      <c r="BB3629" s="22"/>
      <c r="BP3629" s="49"/>
      <c r="BX3629" s="49"/>
    </row>
    <row r="3630" spans="22:76">
      <c r="V3630" s="22"/>
      <c r="W3630" s="22"/>
      <c r="AA3630" s="49"/>
      <c r="AB3630" s="49"/>
      <c r="AF3630" s="49"/>
      <c r="AS3630" s="22"/>
      <c r="AV3630" s="22"/>
      <c r="AX3630" s="22"/>
      <c r="AY3630" s="22"/>
      <c r="BA3630" s="22"/>
      <c r="BB3630" s="22"/>
      <c r="BP3630" s="49"/>
      <c r="BX3630" s="49"/>
    </row>
    <row r="3631" spans="22:76">
      <c r="V3631" s="22"/>
      <c r="W3631" s="22"/>
      <c r="AA3631" s="49"/>
      <c r="AB3631" s="49"/>
      <c r="AF3631" s="49"/>
      <c r="AS3631" s="22"/>
      <c r="AV3631" s="22"/>
      <c r="AX3631" s="22"/>
      <c r="AY3631" s="22"/>
      <c r="BA3631" s="22"/>
      <c r="BB3631" s="22"/>
      <c r="BP3631" s="49"/>
      <c r="BX3631" s="49"/>
    </row>
    <row r="3632" spans="22:76">
      <c r="V3632" s="22"/>
      <c r="W3632" s="22"/>
      <c r="AA3632" s="49"/>
      <c r="AB3632" s="49"/>
      <c r="AF3632" s="49"/>
      <c r="AS3632" s="22"/>
      <c r="AV3632" s="22"/>
      <c r="AX3632" s="22"/>
      <c r="AY3632" s="22"/>
      <c r="BA3632" s="22"/>
      <c r="BB3632" s="22"/>
      <c r="BP3632" s="49"/>
      <c r="BX3632" s="49"/>
    </row>
    <row r="3633" spans="22:76">
      <c r="V3633" s="22"/>
      <c r="W3633" s="22"/>
      <c r="AA3633" s="49"/>
      <c r="AB3633" s="49"/>
      <c r="AF3633" s="49"/>
      <c r="AS3633" s="22"/>
      <c r="AV3633" s="22"/>
      <c r="AX3633" s="22"/>
      <c r="AY3633" s="22"/>
      <c r="BA3633" s="22"/>
      <c r="BB3633" s="22"/>
      <c r="BP3633" s="49"/>
      <c r="BX3633" s="49"/>
    </row>
    <row r="3634" spans="22:76">
      <c r="V3634" s="22"/>
      <c r="W3634" s="22"/>
      <c r="AA3634" s="49"/>
      <c r="AB3634" s="49"/>
      <c r="AF3634" s="49"/>
      <c r="AS3634" s="22"/>
      <c r="AV3634" s="22"/>
      <c r="AX3634" s="22"/>
      <c r="AY3634" s="22"/>
      <c r="BA3634" s="22"/>
      <c r="BB3634" s="22"/>
      <c r="BP3634" s="49"/>
      <c r="BX3634" s="49"/>
    </row>
    <row r="3635" spans="22:76">
      <c r="V3635" s="22"/>
      <c r="W3635" s="22"/>
      <c r="AA3635" s="49"/>
      <c r="AB3635" s="49"/>
      <c r="AF3635" s="49"/>
      <c r="AS3635" s="22"/>
      <c r="AV3635" s="22"/>
      <c r="AX3635" s="22"/>
      <c r="AY3635" s="22"/>
      <c r="BA3635" s="22"/>
      <c r="BB3635" s="22"/>
      <c r="BP3635" s="49"/>
      <c r="BX3635" s="49"/>
    </row>
    <row r="3636" spans="22:76">
      <c r="V3636" s="22"/>
      <c r="W3636" s="22"/>
      <c r="AA3636" s="49"/>
      <c r="AB3636" s="49"/>
      <c r="AF3636" s="49"/>
      <c r="AS3636" s="22"/>
      <c r="AV3636" s="22"/>
      <c r="AX3636" s="22"/>
      <c r="AY3636" s="22"/>
      <c r="BA3636" s="22"/>
      <c r="BB3636" s="22"/>
      <c r="BP3636" s="49"/>
      <c r="BX3636" s="49"/>
    </row>
    <row r="3637" spans="22:76">
      <c r="V3637" s="22"/>
      <c r="W3637" s="22"/>
      <c r="AA3637" s="49"/>
      <c r="AB3637" s="49"/>
      <c r="AF3637" s="49"/>
      <c r="AS3637" s="22"/>
      <c r="AV3637" s="22"/>
      <c r="AX3637" s="22"/>
      <c r="AY3637" s="22"/>
      <c r="BA3637" s="22"/>
      <c r="BB3637" s="22"/>
      <c r="BP3637" s="49"/>
      <c r="BX3637" s="49"/>
    </row>
    <row r="3638" spans="22:76">
      <c r="V3638" s="22"/>
      <c r="W3638" s="22"/>
      <c r="AA3638" s="49"/>
      <c r="AB3638" s="49"/>
      <c r="AF3638" s="49"/>
      <c r="AS3638" s="22"/>
      <c r="AV3638" s="22"/>
      <c r="AX3638" s="22"/>
      <c r="AY3638" s="22"/>
      <c r="BA3638" s="22"/>
      <c r="BB3638" s="22"/>
      <c r="BP3638" s="49"/>
      <c r="BX3638" s="49"/>
    </row>
    <row r="3639" spans="22:76">
      <c r="V3639" s="22"/>
      <c r="W3639" s="22"/>
      <c r="AA3639" s="49"/>
      <c r="AB3639" s="49"/>
      <c r="AF3639" s="49"/>
      <c r="AS3639" s="22"/>
      <c r="AV3639" s="22"/>
      <c r="AX3639" s="22"/>
      <c r="AY3639" s="22"/>
      <c r="BA3639" s="22"/>
      <c r="BB3639" s="22"/>
      <c r="BP3639" s="49"/>
      <c r="BX3639" s="49"/>
    </row>
    <row r="3640" spans="22:76">
      <c r="V3640" s="22"/>
      <c r="W3640" s="22"/>
      <c r="AA3640" s="49"/>
      <c r="AB3640" s="49"/>
      <c r="AF3640" s="49"/>
      <c r="AS3640" s="22"/>
      <c r="AV3640" s="22"/>
      <c r="AX3640" s="22"/>
      <c r="AY3640" s="22"/>
      <c r="BA3640" s="22"/>
      <c r="BB3640" s="22"/>
      <c r="BP3640" s="49"/>
      <c r="BX3640" s="49"/>
    </row>
    <row r="3641" spans="22:76">
      <c r="V3641" s="22"/>
      <c r="W3641" s="22"/>
      <c r="AA3641" s="49"/>
      <c r="AB3641" s="49"/>
      <c r="AF3641" s="49"/>
      <c r="AS3641" s="22"/>
      <c r="AV3641" s="22"/>
      <c r="AX3641" s="22"/>
      <c r="AY3641" s="22"/>
      <c r="BA3641" s="22"/>
      <c r="BB3641" s="22"/>
      <c r="BP3641" s="49"/>
      <c r="BX3641" s="49"/>
    </row>
    <row r="3642" spans="22:76">
      <c r="V3642" s="22"/>
      <c r="W3642" s="22"/>
      <c r="AA3642" s="49"/>
      <c r="AB3642" s="49"/>
      <c r="AF3642" s="49"/>
      <c r="AS3642" s="22"/>
      <c r="AV3642" s="22"/>
      <c r="AX3642" s="22"/>
      <c r="AY3642" s="22"/>
      <c r="BA3642" s="22"/>
      <c r="BB3642" s="22"/>
      <c r="BP3642" s="49"/>
      <c r="BX3642" s="49"/>
    </row>
    <row r="3643" spans="22:76">
      <c r="V3643" s="22"/>
      <c r="W3643" s="22"/>
      <c r="AA3643" s="49"/>
      <c r="AB3643" s="49"/>
      <c r="AF3643" s="49"/>
      <c r="AS3643" s="22"/>
      <c r="AV3643" s="22"/>
      <c r="AX3643" s="22"/>
      <c r="AY3643" s="22"/>
      <c r="BA3643" s="22"/>
      <c r="BB3643" s="22"/>
      <c r="BP3643" s="49"/>
      <c r="BX3643" s="49"/>
    </row>
    <row r="3644" spans="22:76">
      <c r="V3644" s="22"/>
      <c r="W3644" s="22"/>
      <c r="AA3644" s="49"/>
      <c r="AB3644" s="49"/>
      <c r="AF3644" s="49"/>
      <c r="AS3644" s="22"/>
      <c r="AV3644" s="22"/>
      <c r="AX3644" s="22"/>
      <c r="AY3644" s="22"/>
      <c r="BA3644" s="22"/>
      <c r="BB3644" s="22"/>
      <c r="BP3644" s="49"/>
      <c r="BX3644" s="49"/>
    </row>
    <row r="3645" spans="22:76">
      <c r="V3645" s="22"/>
      <c r="W3645" s="22"/>
      <c r="AA3645" s="49"/>
      <c r="AB3645" s="49"/>
      <c r="AF3645" s="49"/>
      <c r="AS3645" s="22"/>
      <c r="AV3645" s="22"/>
      <c r="AX3645" s="22"/>
      <c r="AY3645" s="22"/>
      <c r="BA3645" s="22"/>
      <c r="BB3645" s="22"/>
      <c r="BP3645" s="49"/>
      <c r="BX3645" s="49"/>
    </row>
    <row r="3646" spans="22:76">
      <c r="V3646" s="22"/>
      <c r="W3646" s="22"/>
      <c r="AA3646" s="49"/>
      <c r="AB3646" s="49"/>
      <c r="AF3646" s="49"/>
      <c r="AS3646" s="22"/>
      <c r="AV3646" s="22"/>
      <c r="AX3646" s="22"/>
      <c r="AY3646" s="22"/>
      <c r="BA3646" s="22"/>
      <c r="BB3646" s="22"/>
      <c r="BP3646" s="49"/>
      <c r="BX3646" s="49"/>
    </row>
    <row r="3647" spans="22:76">
      <c r="V3647" s="22"/>
      <c r="W3647" s="22"/>
      <c r="AA3647" s="49"/>
      <c r="AB3647" s="49"/>
      <c r="AF3647" s="49"/>
      <c r="AS3647" s="22"/>
      <c r="AV3647" s="22"/>
      <c r="AX3647" s="22"/>
      <c r="AY3647" s="22"/>
      <c r="BA3647" s="22"/>
      <c r="BB3647" s="22"/>
      <c r="BP3647" s="49"/>
      <c r="BX3647" s="49"/>
    </row>
    <row r="3648" spans="22:76">
      <c r="V3648" s="22"/>
      <c r="W3648" s="22"/>
      <c r="AA3648" s="49"/>
      <c r="AB3648" s="49"/>
      <c r="AF3648" s="49"/>
      <c r="AS3648" s="22"/>
      <c r="AV3648" s="22"/>
      <c r="AX3648" s="22"/>
      <c r="AY3648" s="22"/>
      <c r="BA3648" s="22"/>
      <c r="BB3648" s="22"/>
      <c r="BP3648" s="49"/>
      <c r="BX3648" s="49"/>
    </row>
    <row r="3649" spans="22:76">
      <c r="V3649" s="22"/>
      <c r="W3649" s="22"/>
      <c r="AA3649" s="49"/>
      <c r="AB3649" s="49"/>
      <c r="AF3649" s="49"/>
      <c r="AS3649" s="22"/>
      <c r="AV3649" s="22"/>
      <c r="AX3649" s="22"/>
      <c r="AY3649" s="22"/>
      <c r="BA3649" s="22"/>
      <c r="BB3649" s="22"/>
      <c r="BP3649" s="49"/>
      <c r="BX3649" s="49"/>
    </row>
    <row r="3650" spans="22:76">
      <c r="V3650" s="22"/>
      <c r="W3650" s="22"/>
      <c r="AA3650" s="49"/>
      <c r="AB3650" s="49"/>
      <c r="AF3650" s="49"/>
      <c r="AS3650" s="22"/>
      <c r="AV3650" s="22"/>
      <c r="AX3650" s="22"/>
      <c r="AY3650" s="22"/>
      <c r="BA3650" s="22"/>
      <c r="BB3650" s="22"/>
      <c r="BP3650" s="49"/>
      <c r="BX3650" s="49"/>
    </row>
    <row r="3651" spans="22:76">
      <c r="V3651" s="22"/>
      <c r="W3651" s="22"/>
      <c r="AA3651" s="49"/>
      <c r="AB3651" s="49"/>
      <c r="AF3651" s="49"/>
      <c r="AS3651" s="22"/>
      <c r="AV3651" s="22"/>
      <c r="AX3651" s="22"/>
      <c r="AY3651" s="22"/>
      <c r="BA3651" s="22"/>
      <c r="BB3651" s="22"/>
      <c r="BP3651" s="49"/>
      <c r="BX3651" s="49"/>
    </row>
    <row r="3652" spans="22:76">
      <c r="V3652" s="22"/>
      <c r="W3652" s="22"/>
      <c r="AA3652" s="49"/>
      <c r="AB3652" s="49"/>
      <c r="AF3652" s="49"/>
      <c r="AS3652" s="22"/>
      <c r="AV3652" s="22"/>
      <c r="AX3652" s="22"/>
      <c r="AY3652" s="22"/>
      <c r="BA3652" s="22"/>
      <c r="BB3652" s="22"/>
      <c r="BP3652" s="49"/>
      <c r="BX3652" s="49"/>
    </row>
    <row r="3653" spans="22:76">
      <c r="V3653" s="22"/>
      <c r="W3653" s="22"/>
      <c r="AA3653" s="49"/>
      <c r="AB3653" s="49"/>
      <c r="AF3653" s="49"/>
      <c r="AS3653" s="22"/>
      <c r="AV3653" s="22"/>
      <c r="AX3653" s="22"/>
      <c r="AY3653" s="22"/>
      <c r="BA3653" s="22"/>
      <c r="BB3653" s="22"/>
      <c r="BP3653" s="49"/>
      <c r="BX3653" s="49"/>
    </row>
    <row r="3654" spans="22:76">
      <c r="V3654" s="22"/>
      <c r="W3654" s="22"/>
      <c r="AA3654" s="49"/>
      <c r="AB3654" s="49"/>
      <c r="AF3654" s="49"/>
      <c r="AS3654" s="22"/>
      <c r="AV3654" s="22"/>
      <c r="AX3654" s="22"/>
      <c r="AY3654" s="22"/>
      <c r="BA3654" s="22"/>
      <c r="BB3654" s="22"/>
      <c r="BP3654" s="49"/>
      <c r="BX3654" s="49"/>
    </row>
    <row r="3655" spans="22:76">
      <c r="V3655" s="22"/>
      <c r="W3655" s="22"/>
      <c r="AA3655" s="49"/>
      <c r="AB3655" s="49"/>
      <c r="AF3655" s="49"/>
      <c r="AS3655" s="22"/>
      <c r="AV3655" s="22"/>
      <c r="AX3655" s="22"/>
      <c r="AY3655" s="22"/>
      <c r="BA3655" s="22"/>
      <c r="BB3655" s="22"/>
      <c r="BP3655" s="49"/>
      <c r="BX3655" s="49"/>
    </row>
    <row r="3656" spans="22:76">
      <c r="V3656" s="22"/>
      <c r="W3656" s="22"/>
      <c r="AA3656" s="49"/>
      <c r="AB3656" s="49"/>
      <c r="AF3656" s="49"/>
      <c r="AS3656" s="22"/>
      <c r="AV3656" s="22"/>
      <c r="AX3656" s="22"/>
      <c r="AY3656" s="22"/>
      <c r="BA3656" s="22"/>
      <c r="BB3656" s="22"/>
      <c r="BP3656" s="49"/>
      <c r="BX3656" s="49"/>
    </row>
    <row r="3657" spans="22:76">
      <c r="V3657" s="22"/>
      <c r="W3657" s="22"/>
      <c r="AA3657" s="49"/>
      <c r="AB3657" s="49"/>
      <c r="AF3657" s="49"/>
      <c r="AS3657" s="22"/>
      <c r="AV3657" s="22"/>
      <c r="AX3657" s="22"/>
      <c r="AY3657" s="22"/>
      <c r="BA3657" s="22"/>
      <c r="BB3657" s="22"/>
      <c r="BP3657" s="49"/>
      <c r="BX3657" s="49"/>
    </row>
    <row r="3658" spans="22:76">
      <c r="V3658" s="22"/>
      <c r="W3658" s="22"/>
      <c r="AA3658" s="49"/>
      <c r="AB3658" s="49"/>
      <c r="AF3658" s="49"/>
      <c r="AS3658" s="22"/>
      <c r="AV3658" s="22"/>
      <c r="AX3658" s="22"/>
      <c r="AY3658" s="22"/>
      <c r="BA3658" s="22"/>
      <c r="BB3658" s="22"/>
      <c r="BP3658" s="49"/>
      <c r="BX3658" s="49"/>
    </row>
    <row r="3659" spans="22:76">
      <c r="V3659" s="22"/>
      <c r="W3659" s="22"/>
      <c r="AA3659" s="49"/>
      <c r="AB3659" s="49"/>
      <c r="AF3659" s="49"/>
      <c r="AS3659" s="22"/>
      <c r="AV3659" s="22"/>
      <c r="AX3659" s="22"/>
      <c r="AY3659" s="22"/>
      <c r="BA3659" s="22"/>
      <c r="BB3659" s="22"/>
      <c r="BP3659" s="49"/>
      <c r="BX3659" s="49"/>
    </row>
    <row r="3660" spans="22:76">
      <c r="V3660" s="22"/>
      <c r="W3660" s="22"/>
      <c r="AA3660" s="49"/>
      <c r="AB3660" s="49"/>
      <c r="AF3660" s="49"/>
      <c r="AS3660" s="22"/>
      <c r="AV3660" s="22"/>
      <c r="AX3660" s="22"/>
      <c r="AY3660" s="22"/>
      <c r="BA3660" s="22"/>
      <c r="BB3660" s="22"/>
      <c r="BP3660" s="49"/>
      <c r="BX3660" s="49"/>
    </row>
    <row r="3661" spans="22:76">
      <c r="V3661" s="22"/>
      <c r="W3661" s="22"/>
      <c r="AA3661" s="49"/>
      <c r="AB3661" s="49"/>
      <c r="AF3661" s="49"/>
      <c r="AS3661" s="22"/>
      <c r="AV3661" s="22"/>
      <c r="AX3661" s="22"/>
      <c r="AY3661" s="22"/>
      <c r="BA3661" s="22"/>
      <c r="BB3661" s="22"/>
      <c r="BP3661" s="49"/>
      <c r="BX3661" s="49"/>
    </row>
    <row r="3662" spans="22:76">
      <c r="V3662" s="22"/>
      <c r="W3662" s="22"/>
      <c r="AA3662" s="49"/>
      <c r="AB3662" s="49"/>
      <c r="AF3662" s="49"/>
      <c r="AS3662" s="22"/>
      <c r="AV3662" s="22"/>
      <c r="AX3662" s="22"/>
      <c r="AY3662" s="22"/>
      <c r="BA3662" s="22"/>
      <c r="BB3662" s="22"/>
      <c r="BP3662" s="49"/>
      <c r="BX3662" s="49"/>
    </row>
    <row r="3663" spans="22:76">
      <c r="V3663" s="22"/>
      <c r="W3663" s="22"/>
      <c r="AA3663" s="49"/>
      <c r="AB3663" s="49"/>
      <c r="AF3663" s="49"/>
      <c r="AS3663" s="22"/>
      <c r="AV3663" s="22"/>
      <c r="AX3663" s="22"/>
      <c r="AY3663" s="22"/>
      <c r="BA3663" s="22"/>
      <c r="BB3663" s="22"/>
      <c r="BP3663" s="49"/>
      <c r="BX3663" s="49"/>
    </row>
    <row r="3664" spans="22:76">
      <c r="V3664" s="22"/>
      <c r="W3664" s="22"/>
      <c r="AA3664" s="49"/>
      <c r="AB3664" s="49"/>
      <c r="AF3664" s="49"/>
      <c r="AS3664" s="22"/>
      <c r="AV3664" s="22"/>
      <c r="AX3664" s="22"/>
      <c r="AY3664" s="22"/>
      <c r="BA3664" s="22"/>
      <c r="BB3664" s="22"/>
      <c r="BP3664" s="49"/>
      <c r="BX3664" s="49"/>
    </row>
    <row r="3665" spans="22:76">
      <c r="V3665" s="22"/>
      <c r="W3665" s="22"/>
      <c r="AA3665" s="49"/>
      <c r="AB3665" s="49"/>
      <c r="AF3665" s="49"/>
      <c r="AS3665" s="22"/>
      <c r="AV3665" s="22"/>
      <c r="AX3665" s="22"/>
      <c r="AY3665" s="22"/>
      <c r="BA3665" s="22"/>
      <c r="BB3665" s="22"/>
      <c r="BP3665" s="49"/>
      <c r="BX3665" s="49"/>
    </row>
    <row r="3666" spans="22:76">
      <c r="V3666" s="22"/>
      <c r="W3666" s="22"/>
      <c r="AA3666" s="49"/>
      <c r="AB3666" s="49"/>
      <c r="AF3666" s="49"/>
      <c r="AS3666" s="22"/>
      <c r="AV3666" s="22"/>
      <c r="AX3666" s="22"/>
      <c r="AY3666" s="22"/>
      <c r="BA3666" s="22"/>
      <c r="BB3666" s="22"/>
      <c r="BP3666" s="49"/>
      <c r="BX3666" s="49"/>
    </row>
    <row r="3667" spans="22:76">
      <c r="V3667" s="22"/>
      <c r="W3667" s="22"/>
      <c r="AA3667" s="49"/>
      <c r="AB3667" s="49"/>
      <c r="AF3667" s="49"/>
      <c r="AS3667" s="22"/>
      <c r="AV3667" s="22"/>
      <c r="AX3667" s="22"/>
      <c r="AY3667" s="22"/>
      <c r="BA3667" s="22"/>
      <c r="BB3667" s="22"/>
      <c r="BP3667" s="49"/>
      <c r="BX3667" s="49"/>
    </row>
    <row r="3668" spans="22:76">
      <c r="V3668" s="22"/>
      <c r="W3668" s="22"/>
      <c r="AA3668" s="49"/>
      <c r="AB3668" s="49"/>
      <c r="AF3668" s="49"/>
      <c r="AS3668" s="22"/>
      <c r="AV3668" s="22"/>
      <c r="AX3668" s="22"/>
      <c r="AY3668" s="22"/>
      <c r="BA3668" s="22"/>
      <c r="BB3668" s="22"/>
      <c r="BP3668" s="49"/>
      <c r="BX3668" s="49"/>
    </row>
    <row r="3669" spans="22:76">
      <c r="V3669" s="22"/>
      <c r="W3669" s="22"/>
      <c r="AA3669" s="49"/>
      <c r="AB3669" s="49"/>
      <c r="AF3669" s="49"/>
      <c r="AS3669" s="22"/>
      <c r="AV3669" s="22"/>
      <c r="AX3669" s="22"/>
      <c r="AY3669" s="22"/>
      <c r="BA3669" s="22"/>
      <c r="BB3669" s="22"/>
      <c r="BP3669" s="49"/>
      <c r="BX3669" s="49"/>
    </row>
    <row r="3670" spans="22:76">
      <c r="V3670" s="22"/>
      <c r="W3670" s="22"/>
      <c r="AA3670" s="49"/>
      <c r="AB3670" s="49"/>
      <c r="AF3670" s="49"/>
      <c r="AS3670" s="22"/>
      <c r="AV3670" s="22"/>
      <c r="AX3670" s="22"/>
      <c r="AY3670" s="22"/>
      <c r="BA3670" s="22"/>
      <c r="BB3670" s="22"/>
      <c r="BP3670" s="49"/>
      <c r="BX3670" s="49"/>
    </row>
    <row r="3671" spans="22:76">
      <c r="V3671" s="22"/>
      <c r="W3671" s="22"/>
      <c r="AA3671" s="49"/>
      <c r="AB3671" s="49"/>
      <c r="AF3671" s="49"/>
      <c r="AS3671" s="22"/>
      <c r="AV3671" s="22"/>
      <c r="AX3671" s="22"/>
      <c r="AY3671" s="22"/>
      <c r="BA3671" s="22"/>
      <c r="BB3671" s="22"/>
      <c r="BP3671" s="49"/>
      <c r="BX3671" s="49"/>
    </row>
    <row r="3672" spans="22:76">
      <c r="V3672" s="22"/>
      <c r="W3672" s="22"/>
      <c r="AA3672" s="49"/>
      <c r="AB3672" s="49"/>
      <c r="AF3672" s="49"/>
      <c r="AS3672" s="22"/>
      <c r="AV3672" s="22"/>
      <c r="AX3672" s="22"/>
      <c r="AY3672" s="22"/>
      <c r="BA3672" s="22"/>
      <c r="BB3672" s="22"/>
      <c r="BP3672" s="49"/>
      <c r="BX3672" s="49"/>
    </row>
    <row r="3673" spans="22:76">
      <c r="V3673" s="22"/>
      <c r="W3673" s="22"/>
      <c r="AA3673" s="49"/>
      <c r="AB3673" s="49"/>
      <c r="AF3673" s="49"/>
      <c r="AS3673" s="22"/>
      <c r="AV3673" s="22"/>
      <c r="AX3673" s="22"/>
      <c r="AY3673" s="22"/>
      <c r="BA3673" s="22"/>
      <c r="BB3673" s="22"/>
      <c r="BP3673" s="49"/>
      <c r="BX3673" s="49"/>
    </row>
    <row r="3674" spans="22:76">
      <c r="V3674" s="22"/>
      <c r="W3674" s="22"/>
      <c r="AA3674" s="49"/>
      <c r="AB3674" s="49"/>
      <c r="AF3674" s="49"/>
      <c r="AS3674" s="22"/>
      <c r="AV3674" s="22"/>
      <c r="AX3674" s="22"/>
      <c r="AY3674" s="22"/>
      <c r="BA3674" s="22"/>
      <c r="BB3674" s="22"/>
      <c r="BP3674" s="49"/>
      <c r="BX3674" s="49"/>
    </row>
    <row r="3675" spans="22:76">
      <c r="V3675" s="22"/>
      <c r="W3675" s="22"/>
      <c r="AA3675" s="49"/>
      <c r="AB3675" s="49"/>
      <c r="AF3675" s="49"/>
      <c r="AS3675" s="22"/>
      <c r="AV3675" s="22"/>
      <c r="AX3675" s="22"/>
      <c r="AY3675" s="22"/>
      <c r="BA3675" s="22"/>
      <c r="BB3675" s="22"/>
      <c r="BP3675" s="49"/>
      <c r="BX3675" s="49"/>
    </row>
    <row r="3676" spans="22:76">
      <c r="V3676" s="22"/>
      <c r="W3676" s="22"/>
      <c r="AA3676" s="49"/>
      <c r="AB3676" s="49"/>
      <c r="AF3676" s="49"/>
      <c r="AS3676" s="22"/>
      <c r="AV3676" s="22"/>
      <c r="AX3676" s="22"/>
      <c r="AY3676" s="22"/>
      <c r="BA3676" s="22"/>
      <c r="BB3676" s="22"/>
      <c r="BP3676" s="49"/>
      <c r="BX3676" s="49"/>
    </row>
    <row r="3677" spans="22:76">
      <c r="V3677" s="22"/>
      <c r="W3677" s="22"/>
      <c r="AA3677" s="49"/>
      <c r="AB3677" s="49"/>
      <c r="AF3677" s="49"/>
      <c r="AS3677" s="22"/>
      <c r="AV3677" s="22"/>
      <c r="AX3677" s="22"/>
      <c r="AY3677" s="22"/>
      <c r="BA3677" s="22"/>
      <c r="BB3677" s="22"/>
      <c r="BP3677" s="49"/>
      <c r="BX3677" s="49"/>
    </row>
    <row r="3678" spans="22:76">
      <c r="V3678" s="22"/>
      <c r="W3678" s="22"/>
      <c r="AA3678" s="49"/>
      <c r="AB3678" s="49"/>
      <c r="AF3678" s="49"/>
      <c r="AS3678" s="22"/>
      <c r="AV3678" s="22"/>
      <c r="AX3678" s="22"/>
      <c r="AY3678" s="22"/>
      <c r="BA3678" s="22"/>
      <c r="BB3678" s="22"/>
      <c r="BP3678" s="49"/>
      <c r="BX3678" s="49"/>
    </row>
    <row r="3679" spans="22:76">
      <c r="V3679" s="22"/>
      <c r="W3679" s="22"/>
      <c r="AA3679" s="49"/>
      <c r="AB3679" s="49"/>
      <c r="AF3679" s="49"/>
      <c r="AS3679" s="22"/>
      <c r="AV3679" s="22"/>
      <c r="AX3679" s="22"/>
      <c r="AY3679" s="22"/>
      <c r="BA3679" s="22"/>
      <c r="BB3679" s="22"/>
      <c r="BP3679" s="49"/>
      <c r="BX3679" s="49"/>
    </row>
    <row r="3680" spans="22:76">
      <c r="V3680" s="22"/>
      <c r="W3680" s="22"/>
      <c r="AA3680" s="49"/>
      <c r="AB3680" s="49"/>
      <c r="AF3680" s="49"/>
      <c r="AS3680" s="22"/>
      <c r="AV3680" s="22"/>
      <c r="AX3680" s="22"/>
      <c r="AY3680" s="22"/>
      <c r="BA3680" s="22"/>
      <c r="BB3680" s="22"/>
      <c r="BP3680" s="49"/>
      <c r="BX3680" s="49"/>
    </row>
    <row r="3681" spans="22:76">
      <c r="V3681" s="22"/>
      <c r="W3681" s="22"/>
      <c r="AA3681" s="49"/>
      <c r="AB3681" s="49"/>
      <c r="AF3681" s="49"/>
      <c r="AS3681" s="22"/>
      <c r="AV3681" s="22"/>
      <c r="AX3681" s="22"/>
      <c r="AY3681" s="22"/>
      <c r="BA3681" s="22"/>
      <c r="BB3681" s="22"/>
      <c r="BP3681" s="49"/>
      <c r="BX3681" s="49"/>
    </row>
    <row r="3682" spans="22:76">
      <c r="V3682" s="22"/>
      <c r="W3682" s="22"/>
      <c r="AA3682" s="49"/>
      <c r="AB3682" s="49"/>
      <c r="AF3682" s="49"/>
      <c r="AS3682" s="22"/>
      <c r="AV3682" s="22"/>
      <c r="AX3682" s="22"/>
      <c r="AY3682" s="22"/>
      <c r="BA3682" s="22"/>
      <c r="BB3682" s="22"/>
      <c r="BP3682" s="49"/>
      <c r="BX3682" s="49"/>
    </row>
    <row r="3683" spans="22:76">
      <c r="V3683" s="22"/>
      <c r="W3683" s="22"/>
      <c r="AA3683" s="49"/>
      <c r="AB3683" s="49"/>
      <c r="AF3683" s="49"/>
      <c r="AS3683" s="22"/>
      <c r="AV3683" s="22"/>
      <c r="AX3683" s="22"/>
      <c r="AY3683" s="22"/>
      <c r="BA3683" s="22"/>
      <c r="BB3683" s="22"/>
      <c r="BP3683" s="49"/>
      <c r="BX3683" s="49"/>
    </row>
    <row r="3684" spans="22:76">
      <c r="V3684" s="22"/>
      <c r="W3684" s="22"/>
      <c r="AA3684" s="49"/>
      <c r="AB3684" s="49"/>
      <c r="AF3684" s="49"/>
      <c r="AS3684" s="22"/>
      <c r="AV3684" s="22"/>
      <c r="AX3684" s="22"/>
      <c r="AY3684" s="22"/>
      <c r="BA3684" s="22"/>
      <c r="BB3684" s="22"/>
      <c r="BP3684" s="49"/>
      <c r="BX3684" s="49"/>
    </row>
    <row r="3685" spans="22:76">
      <c r="V3685" s="22"/>
      <c r="W3685" s="22"/>
      <c r="AA3685" s="49"/>
      <c r="AB3685" s="49"/>
      <c r="AF3685" s="49"/>
      <c r="AS3685" s="22"/>
      <c r="AV3685" s="22"/>
      <c r="AX3685" s="22"/>
      <c r="AY3685" s="22"/>
      <c r="BA3685" s="22"/>
      <c r="BB3685" s="22"/>
      <c r="BP3685" s="49"/>
      <c r="BX3685" s="49"/>
    </row>
    <row r="3686" spans="22:76">
      <c r="V3686" s="22"/>
      <c r="W3686" s="22"/>
      <c r="AA3686" s="49"/>
      <c r="AB3686" s="49"/>
      <c r="AF3686" s="49"/>
      <c r="AS3686" s="22"/>
      <c r="AV3686" s="22"/>
      <c r="AX3686" s="22"/>
      <c r="AY3686" s="22"/>
      <c r="BA3686" s="22"/>
      <c r="BB3686" s="22"/>
      <c r="BP3686" s="49"/>
      <c r="BX3686" s="49"/>
    </row>
    <row r="3687" spans="22:76">
      <c r="V3687" s="22"/>
      <c r="W3687" s="22"/>
      <c r="AA3687" s="49"/>
      <c r="AB3687" s="49"/>
      <c r="AF3687" s="49"/>
      <c r="AS3687" s="22"/>
      <c r="AV3687" s="22"/>
      <c r="AX3687" s="22"/>
      <c r="AY3687" s="22"/>
      <c r="BA3687" s="22"/>
      <c r="BB3687" s="22"/>
      <c r="BP3687" s="49"/>
      <c r="BX3687" s="49"/>
    </row>
    <row r="3688" spans="22:76">
      <c r="V3688" s="22"/>
      <c r="W3688" s="22"/>
      <c r="AA3688" s="49"/>
      <c r="AB3688" s="49"/>
      <c r="AF3688" s="49"/>
      <c r="AS3688" s="22"/>
      <c r="AV3688" s="22"/>
      <c r="AX3688" s="22"/>
      <c r="AY3688" s="22"/>
      <c r="BA3688" s="22"/>
      <c r="BB3688" s="22"/>
      <c r="BP3688" s="49"/>
      <c r="BX3688" s="49"/>
    </row>
    <row r="3689" spans="22:76">
      <c r="V3689" s="22"/>
      <c r="W3689" s="22"/>
      <c r="AA3689" s="49"/>
      <c r="AB3689" s="49"/>
      <c r="AF3689" s="49"/>
      <c r="AS3689" s="22"/>
      <c r="AV3689" s="22"/>
      <c r="AX3689" s="22"/>
      <c r="AY3689" s="22"/>
      <c r="BA3689" s="22"/>
      <c r="BB3689" s="22"/>
      <c r="BP3689" s="49"/>
      <c r="BX3689" s="49"/>
    </row>
    <row r="3690" spans="22:76">
      <c r="V3690" s="22"/>
      <c r="W3690" s="22"/>
      <c r="AA3690" s="49"/>
      <c r="AB3690" s="49"/>
      <c r="AF3690" s="49"/>
      <c r="AS3690" s="22"/>
      <c r="AV3690" s="22"/>
      <c r="AX3690" s="22"/>
      <c r="AY3690" s="22"/>
      <c r="BA3690" s="22"/>
      <c r="BB3690" s="22"/>
      <c r="BP3690" s="49"/>
      <c r="BX3690" s="49"/>
    </row>
    <row r="3691" spans="22:76">
      <c r="V3691" s="22"/>
      <c r="W3691" s="22"/>
      <c r="AA3691" s="49"/>
      <c r="AB3691" s="49"/>
      <c r="AF3691" s="49"/>
      <c r="AS3691" s="22"/>
      <c r="AV3691" s="22"/>
      <c r="AX3691" s="22"/>
      <c r="AY3691" s="22"/>
      <c r="BA3691" s="22"/>
      <c r="BB3691" s="22"/>
      <c r="BP3691" s="49"/>
      <c r="BX3691" s="49"/>
    </row>
    <row r="3692" spans="22:76">
      <c r="V3692" s="22"/>
      <c r="W3692" s="22"/>
      <c r="AA3692" s="49"/>
      <c r="AB3692" s="49"/>
      <c r="AF3692" s="49"/>
      <c r="AS3692" s="22"/>
      <c r="AV3692" s="22"/>
      <c r="AX3692" s="22"/>
      <c r="AY3692" s="22"/>
      <c r="BA3692" s="22"/>
      <c r="BB3692" s="22"/>
      <c r="BP3692" s="49"/>
      <c r="BX3692" s="49"/>
    </row>
    <row r="3693" spans="22:76">
      <c r="V3693" s="22"/>
      <c r="W3693" s="22"/>
      <c r="AA3693" s="49"/>
      <c r="AB3693" s="49"/>
      <c r="AF3693" s="49"/>
      <c r="AS3693" s="22"/>
      <c r="AV3693" s="22"/>
      <c r="AX3693" s="22"/>
      <c r="AY3693" s="22"/>
      <c r="BA3693" s="22"/>
      <c r="BB3693" s="22"/>
      <c r="BP3693" s="49"/>
      <c r="BX3693" s="49"/>
    </row>
    <row r="3694" spans="22:76">
      <c r="V3694" s="22"/>
      <c r="W3694" s="22"/>
      <c r="AA3694" s="49"/>
      <c r="AB3694" s="49"/>
      <c r="AF3694" s="49"/>
      <c r="AS3694" s="22"/>
      <c r="AV3694" s="22"/>
      <c r="AX3694" s="22"/>
      <c r="AY3694" s="22"/>
      <c r="BA3694" s="22"/>
      <c r="BB3694" s="22"/>
      <c r="BP3694" s="49"/>
      <c r="BX3694" s="49"/>
    </row>
    <row r="3695" spans="22:76">
      <c r="V3695" s="22"/>
      <c r="W3695" s="22"/>
      <c r="AA3695" s="49"/>
      <c r="AB3695" s="49"/>
      <c r="AF3695" s="49"/>
      <c r="AS3695" s="22"/>
      <c r="AV3695" s="22"/>
      <c r="AX3695" s="22"/>
      <c r="AY3695" s="22"/>
      <c r="BA3695" s="22"/>
      <c r="BB3695" s="22"/>
      <c r="BP3695" s="49"/>
      <c r="BX3695" s="49"/>
    </row>
    <row r="3696" spans="22:76">
      <c r="V3696" s="22"/>
      <c r="W3696" s="22"/>
      <c r="AA3696" s="49"/>
      <c r="AB3696" s="49"/>
      <c r="AF3696" s="49"/>
      <c r="AS3696" s="22"/>
      <c r="AV3696" s="22"/>
      <c r="AX3696" s="22"/>
      <c r="AY3696" s="22"/>
      <c r="BA3696" s="22"/>
      <c r="BB3696" s="22"/>
      <c r="BP3696" s="49"/>
      <c r="BX3696" s="49"/>
    </row>
    <row r="3697" spans="22:76">
      <c r="V3697" s="22"/>
      <c r="W3697" s="22"/>
      <c r="AA3697" s="49"/>
      <c r="AB3697" s="49"/>
      <c r="AF3697" s="49"/>
      <c r="AS3697" s="22"/>
      <c r="AV3697" s="22"/>
      <c r="AX3697" s="22"/>
      <c r="AY3697" s="22"/>
      <c r="BA3697" s="22"/>
      <c r="BB3697" s="22"/>
      <c r="BP3697" s="49"/>
      <c r="BX3697" s="49"/>
    </row>
    <row r="3698" spans="22:76">
      <c r="V3698" s="22"/>
      <c r="W3698" s="22"/>
      <c r="AA3698" s="49"/>
      <c r="AB3698" s="49"/>
      <c r="AF3698" s="49"/>
      <c r="AS3698" s="22"/>
      <c r="AV3698" s="22"/>
      <c r="AX3698" s="22"/>
      <c r="AY3698" s="22"/>
      <c r="BA3698" s="22"/>
      <c r="BB3698" s="22"/>
      <c r="BP3698" s="49"/>
      <c r="BX3698" s="49"/>
    </row>
    <row r="3699" spans="22:76">
      <c r="V3699" s="22"/>
      <c r="W3699" s="22"/>
      <c r="AA3699" s="49"/>
      <c r="AB3699" s="49"/>
      <c r="AF3699" s="49"/>
      <c r="AS3699" s="22"/>
      <c r="AV3699" s="22"/>
      <c r="AX3699" s="22"/>
      <c r="AY3699" s="22"/>
      <c r="BA3699" s="22"/>
      <c r="BB3699" s="22"/>
      <c r="BP3699" s="49"/>
      <c r="BX3699" s="49"/>
    </row>
    <row r="3700" spans="22:76">
      <c r="V3700" s="22"/>
      <c r="W3700" s="22"/>
      <c r="AA3700" s="49"/>
      <c r="AB3700" s="49"/>
      <c r="AF3700" s="49"/>
      <c r="AS3700" s="22"/>
      <c r="AV3700" s="22"/>
      <c r="AX3700" s="22"/>
      <c r="AY3700" s="22"/>
      <c r="BA3700" s="22"/>
      <c r="BB3700" s="22"/>
      <c r="BP3700" s="49"/>
      <c r="BX3700" s="49"/>
    </row>
    <row r="3701" spans="22:76">
      <c r="V3701" s="22"/>
      <c r="W3701" s="22"/>
      <c r="AA3701" s="49"/>
      <c r="AB3701" s="49"/>
      <c r="AF3701" s="49"/>
      <c r="AS3701" s="22"/>
      <c r="AV3701" s="22"/>
      <c r="AX3701" s="22"/>
      <c r="AY3701" s="22"/>
      <c r="BA3701" s="22"/>
      <c r="BB3701" s="22"/>
      <c r="BP3701" s="49"/>
      <c r="BX3701" s="49"/>
    </row>
    <row r="3702" spans="22:76">
      <c r="V3702" s="22"/>
      <c r="W3702" s="22"/>
      <c r="AA3702" s="49"/>
      <c r="AB3702" s="49"/>
      <c r="AF3702" s="49"/>
      <c r="AS3702" s="22"/>
      <c r="AV3702" s="22"/>
      <c r="AX3702" s="22"/>
      <c r="AY3702" s="22"/>
      <c r="BA3702" s="22"/>
      <c r="BB3702" s="22"/>
      <c r="BP3702" s="49"/>
      <c r="BX3702" s="49"/>
    </row>
    <row r="3703" spans="22:76">
      <c r="V3703" s="22"/>
      <c r="W3703" s="22"/>
      <c r="AA3703" s="49"/>
      <c r="AB3703" s="49"/>
      <c r="AF3703" s="49"/>
      <c r="AS3703" s="22"/>
      <c r="AV3703" s="22"/>
      <c r="AX3703" s="22"/>
      <c r="AY3703" s="22"/>
      <c r="BA3703" s="22"/>
      <c r="BB3703" s="22"/>
      <c r="BP3703" s="49"/>
      <c r="BX3703" s="49"/>
    </row>
    <row r="3704" spans="22:76">
      <c r="V3704" s="22"/>
      <c r="W3704" s="22"/>
      <c r="AA3704" s="49"/>
      <c r="AB3704" s="49"/>
      <c r="AF3704" s="49"/>
      <c r="AS3704" s="22"/>
      <c r="AV3704" s="22"/>
      <c r="AX3704" s="22"/>
      <c r="AY3704" s="22"/>
      <c r="BA3704" s="22"/>
      <c r="BB3704" s="22"/>
      <c r="BP3704" s="49"/>
      <c r="BX3704" s="49"/>
    </row>
    <row r="3705" spans="22:76">
      <c r="V3705" s="22"/>
      <c r="W3705" s="22"/>
      <c r="AA3705" s="49"/>
      <c r="AB3705" s="49"/>
      <c r="AF3705" s="49"/>
      <c r="AS3705" s="22"/>
      <c r="AV3705" s="22"/>
      <c r="AX3705" s="22"/>
      <c r="AY3705" s="22"/>
      <c r="BA3705" s="22"/>
      <c r="BB3705" s="22"/>
      <c r="BP3705" s="49"/>
      <c r="BX3705" s="49"/>
    </row>
    <row r="3706" spans="22:76">
      <c r="V3706" s="22"/>
      <c r="W3706" s="22"/>
      <c r="AA3706" s="49"/>
      <c r="AB3706" s="49"/>
      <c r="AF3706" s="49"/>
      <c r="AS3706" s="22"/>
      <c r="AV3706" s="22"/>
      <c r="AX3706" s="22"/>
      <c r="AY3706" s="22"/>
      <c r="BA3706" s="22"/>
      <c r="BB3706" s="22"/>
      <c r="BP3706" s="49"/>
      <c r="BX3706" s="49"/>
    </row>
    <row r="3707" spans="22:76">
      <c r="V3707" s="22"/>
      <c r="W3707" s="22"/>
      <c r="AA3707" s="49"/>
      <c r="AB3707" s="49"/>
      <c r="AF3707" s="49"/>
      <c r="AS3707" s="22"/>
      <c r="AV3707" s="22"/>
      <c r="AX3707" s="22"/>
      <c r="AY3707" s="22"/>
      <c r="BA3707" s="22"/>
      <c r="BB3707" s="22"/>
      <c r="BP3707" s="49"/>
      <c r="BX3707" s="49"/>
    </row>
    <row r="3708" spans="22:76">
      <c r="V3708" s="22"/>
      <c r="W3708" s="22"/>
      <c r="AA3708" s="49"/>
      <c r="AB3708" s="49"/>
      <c r="AF3708" s="49"/>
      <c r="AS3708" s="22"/>
      <c r="AV3708" s="22"/>
      <c r="AX3708" s="22"/>
      <c r="AY3708" s="22"/>
      <c r="BA3708" s="22"/>
      <c r="BB3708" s="22"/>
      <c r="BP3708" s="49"/>
      <c r="BX3708" s="49"/>
    </row>
    <row r="3709" spans="22:76">
      <c r="V3709" s="22"/>
      <c r="W3709" s="22"/>
      <c r="AA3709" s="49"/>
      <c r="AB3709" s="49"/>
      <c r="AF3709" s="49"/>
      <c r="AS3709" s="22"/>
      <c r="AV3709" s="22"/>
      <c r="AX3709" s="22"/>
      <c r="AY3709" s="22"/>
      <c r="BA3709" s="22"/>
      <c r="BB3709" s="22"/>
      <c r="BP3709" s="49"/>
      <c r="BX3709" s="49"/>
    </row>
    <row r="3710" spans="22:76">
      <c r="V3710" s="22"/>
      <c r="W3710" s="22"/>
      <c r="AA3710" s="49"/>
      <c r="AB3710" s="49"/>
      <c r="AF3710" s="49"/>
      <c r="AS3710" s="22"/>
      <c r="AV3710" s="22"/>
      <c r="AX3710" s="22"/>
      <c r="AY3710" s="22"/>
      <c r="BA3710" s="22"/>
      <c r="BB3710" s="22"/>
      <c r="BP3710" s="49"/>
      <c r="BX3710" s="49"/>
    </row>
    <row r="3711" spans="22:76">
      <c r="V3711" s="22"/>
      <c r="W3711" s="22"/>
      <c r="AA3711" s="49"/>
      <c r="AB3711" s="49"/>
      <c r="AF3711" s="49"/>
      <c r="AS3711" s="22"/>
      <c r="AV3711" s="22"/>
      <c r="AX3711" s="22"/>
      <c r="AY3711" s="22"/>
      <c r="BA3711" s="22"/>
      <c r="BB3711" s="22"/>
      <c r="BP3711" s="49"/>
      <c r="BX3711" s="49"/>
    </row>
    <row r="3712" spans="22:76">
      <c r="V3712" s="22"/>
      <c r="W3712" s="22"/>
      <c r="AA3712" s="49"/>
      <c r="AB3712" s="49"/>
      <c r="AF3712" s="49"/>
      <c r="AS3712" s="22"/>
      <c r="AV3712" s="22"/>
      <c r="AX3712" s="22"/>
      <c r="AY3712" s="22"/>
      <c r="BA3712" s="22"/>
      <c r="BB3712" s="22"/>
      <c r="BP3712" s="49"/>
      <c r="BX3712" s="49"/>
    </row>
    <row r="3713" spans="22:76">
      <c r="V3713" s="22"/>
      <c r="W3713" s="22"/>
      <c r="AA3713" s="49"/>
      <c r="AB3713" s="49"/>
      <c r="AF3713" s="49"/>
      <c r="AS3713" s="22"/>
      <c r="AV3713" s="22"/>
      <c r="AX3713" s="22"/>
      <c r="AY3713" s="22"/>
      <c r="BA3713" s="22"/>
      <c r="BB3713" s="22"/>
      <c r="BP3713" s="49"/>
      <c r="BX3713" s="49"/>
    </row>
    <row r="3714" spans="22:76">
      <c r="V3714" s="22"/>
      <c r="W3714" s="22"/>
      <c r="AA3714" s="49"/>
      <c r="AB3714" s="49"/>
      <c r="AF3714" s="49"/>
      <c r="AS3714" s="22"/>
      <c r="AV3714" s="22"/>
      <c r="AX3714" s="22"/>
      <c r="AY3714" s="22"/>
      <c r="BA3714" s="22"/>
      <c r="BB3714" s="22"/>
      <c r="BP3714" s="49"/>
      <c r="BX3714" s="49"/>
    </row>
    <row r="3715" spans="22:76">
      <c r="V3715" s="22"/>
      <c r="W3715" s="22"/>
      <c r="AA3715" s="49"/>
      <c r="AB3715" s="49"/>
      <c r="AF3715" s="49"/>
      <c r="AS3715" s="22"/>
      <c r="AV3715" s="22"/>
      <c r="AX3715" s="22"/>
      <c r="AY3715" s="22"/>
      <c r="BA3715" s="22"/>
      <c r="BB3715" s="22"/>
      <c r="BP3715" s="49"/>
      <c r="BX3715" s="49"/>
    </row>
    <row r="3716" spans="22:76">
      <c r="V3716" s="22"/>
      <c r="W3716" s="22"/>
      <c r="AA3716" s="49"/>
      <c r="AB3716" s="49"/>
      <c r="AF3716" s="49"/>
      <c r="AS3716" s="22"/>
      <c r="AV3716" s="22"/>
      <c r="AX3716" s="22"/>
      <c r="AY3716" s="22"/>
      <c r="BA3716" s="22"/>
      <c r="BB3716" s="22"/>
      <c r="BP3716" s="49"/>
      <c r="BX3716" s="49"/>
    </row>
    <row r="3717" spans="22:76">
      <c r="V3717" s="22"/>
      <c r="W3717" s="22"/>
      <c r="AA3717" s="49"/>
      <c r="AB3717" s="49"/>
      <c r="AF3717" s="49"/>
      <c r="AS3717" s="22"/>
      <c r="AV3717" s="22"/>
      <c r="AX3717" s="22"/>
      <c r="AY3717" s="22"/>
      <c r="BA3717" s="22"/>
      <c r="BB3717" s="22"/>
      <c r="BP3717" s="49"/>
      <c r="BX3717" s="49"/>
    </row>
    <row r="3718" spans="22:76">
      <c r="V3718" s="22"/>
      <c r="W3718" s="22"/>
      <c r="AA3718" s="49"/>
      <c r="AB3718" s="49"/>
      <c r="AF3718" s="49"/>
      <c r="AS3718" s="22"/>
      <c r="AV3718" s="22"/>
      <c r="AX3718" s="22"/>
      <c r="AY3718" s="22"/>
      <c r="BA3718" s="22"/>
      <c r="BB3718" s="22"/>
      <c r="BP3718" s="49"/>
      <c r="BX3718" s="49"/>
    </row>
    <row r="3719" spans="22:76">
      <c r="V3719" s="22"/>
      <c r="W3719" s="22"/>
      <c r="AA3719" s="49"/>
      <c r="AB3719" s="49"/>
      <c r="AF3719" s="49"/>
      <c r="AS3719" s="22"/>
      <c r="AV3719" s="22"/>
      <c r="AX3719" s="22"/>
      <c r="AY3719" s="22"/>
      <c r="BA3719" s="22"/>
      <c r="BB3719" s="22"/>
      <c r="BP3719" s="49"/>
      <c r="BX3719" s="49"/>
    </row>
    <row r="3720" spans="22:76">
      <c r="V3720" s="22"/>
      <c r="W3720" s="22"/>
      <c r="AA3720" s="49"/>
      <c r="AB3720" s="49"/>
      <c r="AF3720" s="49"/>
      <c r="AS3720" s="22"/>
      <c r="AV3720" s="22"/>
      <c r="AX3720" s="22"/>
      <c r="AY3720" s="22"/>
      <c r="BA3720" s="22"/>
      <c r="BB3720" s="22"/>
      <c r="BP3720" s="49"/>
      <c r="BX3720" s="49"/>
    </row>
    <row r="3721" spans="22:76">
      <c r="V3721" s="22"/>
      <c r="W3721" s="22"/>
      <c r="AA3721" s="49"/>
      <c r="AB3721" s="49"/>
      <c r="AF3721" s="49"/>
      <c r="AS3721" s="22"/>
      <c r="AV3721" s="22"/>
      <c r="AX3721" s="22"/>
      <c r="AY3721" s="22"/>
      <c r="BA3721" s="22"/>
      <c r="BB3721" s="22"/>
      <c r="BP3721" s="49"/>
      <c r="BX3721" s="49"/>
    </row>
    <row r="3722" spans="22:76">
      <c r="V3722" s="22"/>
      <c r="W3722" s="22"/>
      <c r="AA3722" s="49"/>
      <c r="AB3722" s="49"/>
      <c r="AF3722" s="49"/>
      <c r="AS3722" s="22"/>
      <c r="AV3722" s="22"/>
      <c r="AX3722" s="22"/>
      <c r="AY3722" s="22"/>
      <c r="BA3722" s="22"/>
      <c r="BB3722" s="22"/>
      <c r="BP3722" s="49"/>
      <c r="BX3722" s="49"/>
    </row>
    <row r="3723" spans="22:76">
      <c r="V3723" s="22"/>
      <c r="W3723" s="22"/>
      <c r="AA3723" s="49"/>
      <c r="AB3723" s="49"/>
      <c r="AF3723" s="49"/>
      <c r="AS3723" s="22"/>
      <c r="AV3723" s="22"/>
      <c r="AX3723" s="22"/>
      <c r="AY3723" s="22"/>
      <c r="BA3723" s="22"/>
      <c r="BB3723" s="22"/>
      <c r="BP3723" s="49"/>
      <c r="BX3723" s="49"/>
    </row>
    <row r="3724" spans="22:76">
      <c r="V3724" s="22"/>
      <c r="W3724" s="22"/>
      <c r="AA3724" s="49"/>
      <c r="AB3724" s="49"/>
      <c r="AF3724" s="49"/>
      <c r="AS3724" s="22"/>
      <c r="AV3724" s="22"/>
      <c r="AX3724" s="22"/>
      <c r="AY3724" s="22"/>
      <c r="BA3724" s="22"/>
      <c r="BB3724" s="22"/>
      <c r="BP3724" s="49"/>
      <c r="BX3724" s="49"/>
    </row>
    <row r="3725" spans="22:76">
      <c r="V3725" s="22"/>
      <c r="W3725" s="22"/>
      <c r="AA3725" s="49"/>
      <c r="AB3725" s="49"/>
      <c r="AF3725" s="49"/>
      <c r="AS3725" s="22"/>
      <c r="AV3725" s="22"/>
      <c r="AX3725" s="22"/>
      <c r="AY3725" s="22"/>
      <c r="BA3725" s="22"/>
      <c r="BB3725" s="22"/>
      <c r="BP3725" s="49"/>
      <c r="BX3725" s="49"/>
    </row>
    <row r="3726" spans="22:76">
      <c r="V3726" s="22"/>
      <c r="W3726" s="22"/>
      <c r="AA3726" s="49"/>
      <c r="AB3726" s="49"/>
      <c r="AF3726" s="49"/>
      <c r="AS3726" s="22"/>
      <c r="AV3726" s="22"/>
      <c r="AX3726" s="22"/>
      <c r="AY3726" s="22"/>
      <c r="BA3726" s="22"/>
      <c r="BB3726" s="22"/>
      <c r="BP3726" s="49"/>
      <c r="BX3726" s="49"/>
    </row>
    <row r="3727" spans="22:76">
      <c r="V3727" s="22"/>
      <c r="W3727" s="22"/>
      <c r="AA3727" s="49"/>
      <c r="AB3727" s="49"/>
      <c r="AF3727" s="49"/>
      <c r="AS3727" s="22"/>
      <c r="AV3727" s="22"/>
      <c r="AX3727" s="22"/>
      <c r="AY3727" s="22"/>
      <c r="BA3727" s="22"/>
      <c r="BB3727" s="22"/>
      <c r="BP3727" s="49"/>
      <c r="BX3727" s="49"/>
    </row>
    <row r="3728" spans="22:76">
      <c r="V3728" s="22"/>
      <c r="W3728" s="22"/>
      <c r="AA3728" s="49"/>
      <c r="AB3728" s="49"/>
      <c r="AF3728" s="49"/>
      <c r="AS3728" s="22"/>
      <c r="AV3728" s="22"/>
      <c r="AX3728" s="22"/>
      <c r="AY3728" s="22"/>
      <c r="BA3728" s="22"/>
      <c r="BB3728" s="22"/>
      <c r="BP3728" s="49"/>
      <c r="BX3728" s="49"/>
    </row>
    <row r="3729" spans="22:76">
      <c r="V3729" s="22"/>
      <c r="W3729" s="22"/>
      <c r="AA3729" s="49"/>
      <c r="AB3729" s="49"/>
      <c r="AF3729" s="49"/>
      <c r="AS3729" s="22"/>
      <c r="AV3729" s="22"/>
      <c r="AX3729" s="22"/>
      <c r="AY3729" s="22"/>
      <c r="BA3729" s="22"/>
      <c r="BB3729" s="22"/>
      <c r="BP3729" s="49"/>
      <c r="BX3729" s="49"/>
    </row>
    <row r="3730" spans="22:76">
      <c r="V3730" s="22"/>
      <c r="W3730" s="22"/>
      <c r="AA3730" s="49"/>
      <c r="AB3730" s="49"/>
      <c r="AF3730" s="49"/>
      <c r="AS3730" s="22"/>
      <c r="AV3730" s="22"/>
      <c r="AX3730" s="22"/>
      <c r="AY3730" s="22"/>
      <c r="BA3730" s="22"/>
      <c r="BB3730" s="22"/>
      <c r="BP3730" s="49"/>
      <c r="BX3730" s="49"/>
    </row>
    <row r="3731" spans="22:76">
      <c r="V3731" s="22"/>
      <c r="W3731" s="22"/>
      <c r="AA3731" s="49"/>
      <c r="AB3731" s="49"/>
      <c r="AF3731" s="49"/>
      <c r="AS3731" s="22"/>
      <c r="AV3731" s="22"/>
      <c r="AX3731" s="22"/>
      <c r="AY3731" s="22"/>
      <c r="BA3731" s="22"/>
      <c r="BB3731" s="22"/>
      <c r="BP3731" s="49"/>
      <c r="BX3731" s="49"/>
    </row>
    <row r="3732" spans="22:76">
      <c r="V3732" s="22"/>
      <c r="W3732" s="22"/>
      <c r="AA3732" s="49"/>
      <c r="AB3732" s="49"/>
      <c r="AF3732" s="49"/>
      <c r="AS3732" s="22"/>
      <c r="AV3732" s="22"/>
      <c r="AX3732" s="22"/>
      <c r="AY3732" s="22"/>
      <c r="BA3732" s="22"/>
      <c r="BB3732" s="22"/>
      <c r="BP3732" s="49"/>
      <c r="BX3732" s="49"/>
    </row>
    <row r="3733" spans="22:76">
      <c r="V3733" s="22"/>
      <c r="W3733" s="22"/>
      <c r="AA3733" s="49"/>
      <c r="AB3733" s="49"/>
      <c r="AF3733" s="49"/>
      <c r="AS3733" s="22"/>
      <c r="AV3733" s="22"/>
      <c r="AX3733" s="22"/>
      <c r="AY3733" s="22"/>
      <c r="BA3733" s="22"/>
      <c r="BB3733" s="22"/>
      <c r="BP3733" s="49"/>
      <c r="BX3733" s="49"/>
    </row>
    <row r="3734" spans="22:76">
      <c r="V3734" s="22"/>
      <c r="W3734" s="22"/>
      <c r="AA3734" s="49"/>
      <c r="AB3734" s="49"/>
      <c r="AF3734" s="49"/>
      <c r="AS3734" s="22"/>
      <c r="AV3734" s="22"/>
      <c r="AX3734" s="22"/>
      <c r="AY3734" s="22"/>
      <c r="BA3734" s="22"/>
      <c r="BB3734" s="22"/>
      <c r="BP3734" s="49"/>
      <c r="BX3734" s="49"/>
    </row>
    <row r="3735" spans="22:76">
      <c r="V3735" s="22"/>
      <c r="W3735" s="22"/>
      <c r="AA3735" s="49"/>
      <c r="AB3735" s="49"/>
      <c r="AF3735" s="49"/>
      <c r="AS3735" s="22"/>
      <c r="AV3735" s="22"/>
      <c r="AX3735" s="22"/>
      <c r="AY3735" s="22"/>
      <c r="BA3735" s="22"/>
      <c r="BB3735" s="22"/>
      <c r="BP3735" s="49"/>
      <c r="BX3735" s="49"/>
    </row>
    <row r="3736" spans="22:76">
      <c r="V3736" s="22"/>
      <c r="W3736" s="22"/>
      <c r="AA3736" s="49"/>
      <c r="AB3736" s="49"/>
      <c r="AF3736" s="49"/>
      <c r="AS3736" s="22"/>
      <c r="AV3736" s="22"/>
      <c r="AX3736" s="22"/>
      <c r="AY3736" s="22"/>
      <c r="BA3736" s="22"/>
      <c r="BB3736" s="22"/>
      <c r="BP3736" s="49"/>
      <c r="BX3736" s="49"/>
    </row>
    <row r="3737" spans="22:76">
      <c r="V3737" s="22"/>
      <c r="W3737" s="22"/>
      <c r="AA3737" s="49"/>
      <c r="AB3737" s="49"/>
      <c r="AF3737" s="49"/>
      <c r="AS3737" s="22"/>
      <c r="AV3737" s="22"/>
      <c r="AX3737" s="22"/>
      <c r="AY3737" s="22"/>
      <c r="BA3737" s="22"/>
      <c r="BB3737" s="22"/>
      <c r="BP3737" s="49"/>
      <c r="BX3737" s="49"/>
    </row>
    <row r="3738" spans="22:76">
      <c r="V3738" s="22"/>
      <c r="W3738" s="22"/>
      <c r="AA3738" s="49"/>
      <c r="AB3738" s="49"/>
      <c r="AF3738" s="49"/>
      <c r="AS3738" s="22"/>
      <c r="AV3738" s="22"/>
      <c r="AX3738" s="22"/>
      <c r="AY3738" s="22"/>
      <c r="BA3738" s="22"/>
      <c r="BB3738" s="22"/>
      <c r="BP3738" s="49"/>
      <c r="BX3738" s="49"/>
    </row>
    <row r="3739" spans="22:76">
      <c r="V3739" s="22"/>
      <c r="W3739" s="22"/>
      <c r="AA3739" s="49"/>
      <c r="AB3739" s="49"/>
      <c r="AF3739" s="49"/>
      <c r="AS3739" s="22"/>
      <c r="AV3739" s="22"/>
      <c r="AX3739" s="22"/>
      <c r="AY3739" s="22"/>
      <c r="BA3739" s="22"/>
      <c r="BB3739" s="22"/>
      <c r="BP3739" s="49"/>
      <c r="BX3739" s="49"/>
    </row>
    <row r="3740" spans="22:76">
      <c r="V3740" s="22"/>
      <c r="W3740" s="22"/>
      <c r="AA3740" s="49"/>
      <c r="AB3740" s="49"/>
      <c r="AF3740" s="49"/>
      <c r="AS3740" s="22"/>
      <c r="AV3740" s="22"/>
      <c r="AX3740" s="22"/>
      <c r="AY3740" s="22"/>
      <c r="BA3740" s="22"/>
      <c r="BB3740" s="22"/>
      <c r="BP3740" s="49"/>
      <c r="BX3740" s="49"/>
    </row>
    <row r="3741" spans="22:76">
      <c r="V3741" s="22"/>
      <c r="W3741" s="22"/>
      <c r="AA3741" s="49"/>
      <c r="AB3741" s="49"/>
      <c r="AF3741" s="49"/>
      <c r="AS3741" s="22"/>
      <c r="AV3741" s="22"/>
      <c r="AX3741" s="22"/>
      <c r="AY3741" s="22"/>
      <c r="BA3741" s="22"/>
      <c r="BB3741" s="22"/>
      <c r="BP3741" s="49"/>
      <c r="BX3741" s="49"/>
    </row>
    <row r="3742" spans="22:76">
      <c r="V3742" s="22"/>
      <c r="W3742" s="22"/>
      <c r="AA3742" s="49"/>
      <c r="AB3742" s="49"/>
      <c r="AF3742" s="49"/>
      <c r="AS3742" s="22"/>
      <c r="AV3742" s="22"/>
      <c r="AX3742" s="22"/>
      <c r="AY3742" s="22"/>
      <c r="BA3742" s="22"/>
      <c r="BB3742" s="22"/>
      <c r="BP3742" s="49"/>
      <c r="BX3742" s="49"/>
    </row>
    <row r="3743" spans="22:76">
      <c r="V3743" s="22"/>
      <c r="W3743" s="22"/>
      <c r="AA3743" s="49"/>
      <c r="AB3743" s="49"/>
      <c r="AF3743" s="49"/>
      <c r="AS3743" s="22"/>
      <c r="AV3743" s="22"/>
      <c r="AX3743" s="22"/>
      <c r="AY3743" s="22"/>
      <c r="BA3743" s="22"/>
      <c r="BB3743" s="22"/>
      <c r="BP3743" s="49"/>
      <c r="BX3743" s="49"/>
    </row>
    <row r="3744" spans="22:76">
      <c r="V3744" s="22"/>
      <c r="W3744" s="22"/>
      <c r="AA3744" s="49"/>
      <c r="AB3744" s="49"/>
      <c r="AF3744" s="49"/>
      <c r="AS3744" s="22"/>
      <c r="AV3744" s="22"/>
      <c r="AX3744" s="22"/>
      <c r="AY3744" s="22"/>
      <c r="BA3744" s="22"/>
      <c r="BB3744" s="22"/>
      <c r="BP3744" s="49"/>
      <c r="BX3744" s="49"/>
    </row>
    <row r="3745" spans="22:76">
      <c r="V3745" s="22"/>
      <c r="W3745" s="22"/>
      <c r="AA3745" s="49"/>
      <c r="AB3745" s="49"/>
      <c r="AF3745" s="49"/>
      <c r="AS3745" s="22"/>
      <c r="AV3745" s="22"/>
      <c r="AX3745" s="22"/>
      <c r="AY3745" s="22"/>
      <c r="BA3745" s="22"/>
      <c r="BB3745" s="22"/>
      <c r="BP3745" s="49"/>
      <c r="BX3745" s="49"/>
    </row>
    <row r="3746" spans="22:76">
      <c r="V3746" s="22"/>
      <c r="W3746" s="22"/>
      <c r="AA3746" s="49"/>
      <c r="AB3746" s="49"/>
      <c r="AF3746" s="49"/>
      <c r="AS3746" s="22"/>
      <c r="AV3746" s="22"/>
      <c r="AX3746" s="22"/>
      <c r="AY3746" s="22"/>
      <c r="BA3746" s="22"/>
      <c r="BB3746" s="22"/>
      <c r="BP3746" s="49"/>
      <c r="BX3746" s="49"/>
    </row>
    <row r="3747" spans="22:76">
      <c r="V3747" s="22"/>
      <c r="W3747" s="22"/>
      <c r="AA3747" s="49"/>
      <c r="AB3747" s="49"/>
      <c r="AF3747" s="49"/>
      <c r="AS3747" s="22"/>
      <c r="AV3747" s="22"/>
      <c r="AX3747" s="22"/>
      <c r="AY3747" s="22"/>
      <c r="BA3747" s="22"/>
      <c r="BB3747" s="22"/>
      <c r="BP3747" s="49"/>
      <c r="BX3747" s="49"/>
    </row>
    <row r="3748" spans="22:76">
      <c r="V3748" s="22"/>
      <c r="W3748" s="22"/>
      <c r="AA3748" s="49"/>
      <c r="AB3748" s="49"/>
      <c r="AF3748" s="49"/>
      <c r="AS3748" s="22"/>
      <c r="AV3748" s="22"/>
      <c r="AX3748" s="22"/>
      <c r="AY3748" s="22"/>
      <c r="BA3748" s="22"/>
      <c r="BB3748" s="22"/>
      <c r="BP3748" s="49"/>
      <c r="BX3748" s="49"/>
    </row>
    <row r="3749" spans="22:76">
      <c r="V3749" s="22"/>
      <c r="W3749" s="22"/>
      <c r="AA3749" s="49"/>
      <c r="AB3749" s="49"/>
      <c r="AF3749" s="49"/>
      <c r="AS3749" s="22"/>
      <c r="AV3749" s="22"/>
      <c r="AX3749" s="22"/>
      <c r="AY3749" s="22"/>
      <c r="BA3749" s="22"/>
      <c r="BB3749" s="22"/>
      <c r="BP3749" s="49"/>
      <c r="BX3749" s="49"/>
    </row>
    <row r="3750" spans="22:76">
      <c r="V3750" s="22"/>
      <c r="W3750" s="22"/>
      <c r="AA3750" s="49"/>
      <c r="AB3750" s="49"/>
      <c r="AF3750" s="49"/>
      <c r="AS3750" s="22"/>
      <c r="AV3750" s="22"/>
      <c r="AX3750" s="22"/>
      <c r="AY3750" s="22"/>
      <c r="BA3750" s="22"/>
      <c r="BB3750" s="22"/>
      <c r="BP3750" s="49"/>
      <c r="BX3750" s="49"/>
    </row>
    <row r="3751" spans="22:76">
      <c r="V3751" s="22"/>
      <c r="W3751" s="22"/>
      <c r="AA3751" s="49"/>
      <c r="AB3751" s="49"/>
      <c r="AF3751" s="49"/>
      <c r="AS3751" s="22"/>
      <c r="AV3751" s="22"/>
      <c r="AX3751" s="22"/>
      <c r="AY3751" s="22"/>
      <c r="BA3751" s="22"/>
      <c r="BB3751" s="22"/>
      <c r="BP3751" s="49"/>
      <c r="BX3751" s="49"/>
    </row>
    <row r="3752" spans="22:76">
      <c r="V3752" s="22"/>
      <c r="W3752" s="22"/>
      <c r="AA3752" s="49"/>
      <c r="AB3752" s="49"/>
      <c r="AF3752" s="49"/>
      <c r="AS3752" s="22"/>
      <c r="AV3752" s="22"/>
      <c r="AX3752" s="22"/>
      <c r="AY3752" s="22"/>
      <c r="BA3752" s="22"/>
      <c r="BB3752" s="22"/>
      <c r="BP3752" s="49"/>
      <c r="BX3752" s="49"/>
    </row>
    <row r="3753" spans="22:76">
      <c r="V3753" s="22"/>
      <c r="W3753" s="22"/>
      <c r="AA3753" s="49"/>
      <c r="AB3753" s="49"/>
      <c r="AF3753" s="49"/>
      <c r="AS3753" s="22"/>
      <c r="AV3753" s="22"/>
      <c r="AX3753" s="22"/>
      <c r="AY3753" s="22"/>
      <c r="BA3753" s="22"/>
      <c r="BB3753" s="22"/>
      <c r="BP3753" s="49"/>
      <c r="BX3753" s="49"/>
    </row>
    <row r="3754" spans="22:76">
      <c r="V3754" s="22"/>
      <c r="W3754" s="22"/>
      <c r="AA3754" s="49"/>
      <c r="AB3754" s="49"/>
      <c r="AF3754" s="49"/>
      <c r="AS3754" s="22"/>
      <c r="AV3754" s="22"/>
      <c r="AX3754" s="22"/>
      <c r="AY3754" s="22"/>
      <c r="BA3754" s="22"/>
      <c r="BB3754" s="22"/>
      <c r="BP3754" s="49"/>
      <c r="BX3754" s="49"/>
    </row>
    <row r="3755" spans="22:76">
      <c r="V3755" s="22"/>
      <c r="W3755" s="22"/>
      <c r="AA3755" s="49"/>
      <c r="AB3755" s="49"/>
      <c r="AF3755" s="49"/>
      <c r="AS3755" s="22"/>
      <c r="AV3755" s="22"/>
      <c r="AX3755" s="22"/>
      <c r="AY3755" s="22"/>
      <c r="BA3755" s="22"/>
      <c r="BB3755" s="22"/>
      <c r="BP3755" s="49"/>
      <c r="BX3755" s="49"/>
    </row>
    <row r="3756" spans="22:76">
      <c r="V3756" s="22"/>
      <c r="W3756" s="22"/>
      <c r="AA3756" s="49"/>
      <c r="AB3756" s="49"/>
      <c r="AF3756" s="49"/>
      <c r="AS3756" s="22"/>
      <c r="AV3756" s="22"/>
      <c r="AX3756" s="22"/>
      <c r="AY3756" s="22"/>
      <c r="BA3756" s="22"/>
      <c r="BB3756" s="22"/>
      <c r="BP3756" s="49"/>
      <c r="BX3756" s="49"/>
    </row>
    <row r="3757" spans="22:76">
      <c r="V3757" s="22"/>
      <c r="W3757" s="22"/>
      <c r="AA3757" s="49"/>
      <c r="AB3757" s="49"/>
      <c r="AF3757" s="49"/>
      <c r="AS3757" s="22"/>
      <c r="AV3757" s="22"/>
      <c r="AX3757" s="22"/>
      <c r="AY3757" s="22"/>
      <c r="BA3757" s="22"/>
      <c r="BB3757" s="22"/>
      <c r="BP3757" s="49"/>
      <c r="BX3757" s="49"/>
    </row>
    <row r="3758" spans="22:76">
      <c r="V3758" s="22"/>
      <c r="W3758" s="22"/>
      <c r="AA3758" s="49"/>
      <c r="AB3758" s="49"/>
      <c r="AF3758" s="49"/>
      <c r="AS3758" s="22"/>
      <c r="AV3758" s="22"/>
      <c r="AX3758" s="22"/>
      <c r="AY3758" s="22"/>
      <c r="BA3758" s="22"/>
      <c r="BB3758" s="22"/>
      <c r="BP3758" s="49"/>
      <c r="BX3758" s="49"/>
    </row>
    <row r="3759" spans="22:76">
      <c r="V3759" s="22"/>
      <c r="W3759" s="22"/>
      <c r="AA3759" s="49"/>
      <c r="AB3759" s="49"/>
      <c r="AF3759" s="49"/>
      <c r="AS3759" s="22"/>
      <c r="AV3759" s="22"/>
      <c r="AX3759" s="22"/>
      <c r="AY3759" s="22"/>
      <c r="BA3759" s="22"/>
      <c r="BB3759" s="22"/>
      <c r="BP3759" s="49"/>
      <c r="BX3759" s="49"/>
    </row>
    <row r="3760" spans="22:76">
      <c r="V3760" s="22"/>
      <c r="W3760" s="22"/>
      <c r="AA3760" s="49"/>
      <c r="AB3760" s="49"/>
      <c r="AF3760" s="49"/>
      <c r="AS3760" s="22"/>
      <c r="AV3760" s="22"/>
      <c r="AX3760" s="22"/>
      <c r="AY3760" s="22"/>
      <c r="BA3760" s="22"/>
      <c r="BB3760" s="22"/>
      <c r="BP3760" s="49"/>
      <c r="BX3760" s="49"/>
    </row>
    <row r="3761" spans="22:76">
      <c r="V3761" s="22"/>
      <c r="W3761" s="22"/>
      <c r="AA3761" s="49"/>
      <c r="AB3761" s="49"/>
      <c r="AF3761" s="49"/>
      <c r="AS3761" s="22"/>
      <c r="AV3761" s="22"/>
      <c r="AX3761" s="22"/>
      <c r="AY3761" s="22"/>
      <c r="BA3761" s="22"/>
      <c r="BB3761" s="22"/>
      <c r="BP3761" s="49"/>
      <c r="BX3761" s="49"/>
    </row>
    <row r="3762" spans="22:76">
      <c r="V3762" s="22"/>
      <c r="W3762" s="22"/>
      <c r="AA3762" s="49"/>
      <c r="AB3762" s="49"/>
      <c r="AF3762" s="49"/>
      <c r="AS3762" s="22"/>
      <c r="AV3762" s="22"/>
      <c r="AX3762" s="22"/>
      <c r="AY3762" s="22"/>
      <c r="BA3762" s="22"/>
      <c r="BB3762" s="22"/>
      <c r="BP3762" s="49"/>
      <c r="BX3762" s="49"/>
    </row>
    <row r="3763" spans="22:76">
      <c r="V3763" s="22"/>
      <c r="W3763" s="22"/>
      <c r="AA3763" s="49"/>
      <c r="AB3763" s="49"/>
      <c r="AF3763" s="49"/>
      <c r="AS3763" s="22"/>
      <c r="AV3763" s="22"/>
      <c r="AX3763" s="22"/>
      <c r="AY3763" s="22"/>
      <c r="BA3763" s="22"/>
      <c r="BB3763" s="22"/>
      <c r="BP3763" s="49"/>
      <c r="BX3763" s="49"/>
    </row>
    <row r="3764" spans="22:76">
      <c r="V3764" s="22"/>
      <c r="W3764" s="22"/>
      <c r="AA3764" s="49"/>
      <c r="AB3764" s="49"/>
      <c r="AF3764" s="49"/>
      <c r="AS3764" s="22"/>
      <c r="AV3764" s="22"/>
      <c r="AX3764" s="22"/>
      <c r="AY3764" s="22"/>
      <c r="BA3764" s="22"/>
      <c r="BB3764" s="22"/>
      <c r="BP3764" s="49"/>
      <c r="BX3764" s="49"/>
    </row>
    <row r="3765" spans="22:76">
      <c r="V3765" s="22"/>
      <c r="W3765" s="22"/>
      <c r="AA3765" s="49"/>
      <c r="AB3765" s="49"/>
      <c r="AF3765" s="49"/>
      <c r="AS3765" s="22"/>
      <c r="AV3765" s="22"/>
      <c r="AX3765" s="22"/>
      <c r="AY3765" s="22"/>
      <c r="BA3765" s="22"/>
      <c r="BB3765" s="22"/>
      <c r="BP3765" s="49"/>
      <c r="BX3765" s="49"/>
    </row>
    <row r="3766" spans="22:76">
      <c r="V3766" s="22"/>
      <c r="W3766" s="22"/>
      <c r="AA3766" s="49"/>
      <c r="AB3766" s="49"/>
      <c r="AF3766" s="49"/>
      <c r="AS3766" s="22"/>
      <c r="AV3766" s="22"/>
      <c r="AX3766" s="22"/>
      <c r="AY3766" s="22"/>
      <c r="BA3766" s="22"/>
      <c r="BB3766" s="22"/>
      <c r="BP3766" s="49"/>
      <c r="BX3766" s="49"/>
    </row>
    <row r="3767" spans="22:76">
      <c r="V3767" s="22"/>
      <c r="W3767" s="22"/>
      <c r="AA3767" s="49"/>
      <c r="AB3767" s="49"/>
      <c r="AF3767" s="49"/>
      <c r="AS3767" s="22"/>
      <c r="AV3767" s="22"/>
      <c r="AX3767" s="22"/>
      <c r="AY3767" s="22"/>
      <c r="BA3767" s="22"/>
      <c r="BB3767" s="22"/>
      <c r="BP3767" s="49"/>
      <c r="BX3767" s="49"/>
    </row>
    <row r="3768" spans="22:76">
      <c r="V3768" s="22"/>
      <c r="W3768" s="22"/>
      <c r="AA3768" s="49"/>
      <c r="AB3768" s="49"/>
      <c r="AF3768" s="49"/>
      <c r="AS3768" s="22"/>
      <c r="AV3768" s="22"/>
      <c r="AX3768" s="22"/>
      <c r="AY3768" s="22"/>
      <c r="BA3768" s="22"/>
      <c r="BB3768" s="22"/>
      <c r="BP3768" s="49"/>
      <c r="BX3768" s="49"/>
    </row>
    <row r="3769" spans="22:76">
      <c r="V3769" s="22"/>
      <c r="W3769" s="22"/>
      <c r="AA3769" s="49"/>
      <c r="AB3769" s="49"/>
      <c r="AF3769" s="49"/>
      <c r="AS3769" s="22"/>
      <c r="AV3769" s="22"/>
      <c r="AX3769" s="22"/>
      <c r="AY3769" s="22"/>
      <c r="BA3769" s="22"/>
      <c r="BB3769" s="22"/>
      <c r="BP3769" s="49"/>
      <c r="BX3769" s="49"/>
    </row>
    <row r="3770" spans="22:76">
      <c r="V3770" s="22"/>
      <c r="W3770" s="22"/>
      <c r="AA3770" s="49"/>
      <c r="AB3770" s="49"/>
      <c r="AF3770" s="49"/>
      <c r="AS3770" s="22"/>
      <c r="AV3770" s="22"/>
      <c r="AX3770" s="22"/>
      <c r="AY3770" s="22"/>
      <c r="BA3770" s="22"/>
      <c r="BB3770" s="22"/>
      <c r="BP3770" s="49"/>
      <c r="BX3770" s="49"/>
    </row>
    <row r="3771" spans="22:76">
      <c r="V3771" s="22"/>
      <c r="W3771" s="22"/>
      <c r="AA3771" s="49"/>
      <c r="AB3771" s="49"/>
      <c r="AF3771" s="49"/>
      <c r="AS3771" s="22"/>
      <c r="AV3771" s="22"/>
      <c r="AX3771" s="22"/>
      <c r="AY3771" s="22"/>
      <c r="BA3771" s="22"/>
      <c r="BB3771" s="22"/>
      <c r="BP3771" s="49"/>
      <c r="BX3771" s="49"/>
    </row>
    <row r="3772" spans="22:76">
      <c r="V3772" s="22"/>
      <c r="W3772" s="22"/>
      <c r="AA3772" s="49"/>
      <c r="AB3772" s="49"/>
      <c r="AF3772" s="49"/>
      <c r="AS3772" s="22"/>
      <c r="AV3772" s="22"/>
      <c r="AX3772" s="22"/>
      <c r="AY3772" s="22"/>
      <c r="BA3772" s="22"/>
      <c r="BB3772" s="22"/>
      <c r="BP3772" s="49"/>
      <c r="BX3772" s="49"/>
    </row>
    <row r="3773" spans="22:76">
      <c r="V3773" s="22"/>
      <c r="W3773" s="22"/>
      <c r="AA3773" s="49"/>
      <c r="AB3773" s="49"/>
      <c r="AF3773" s="49"/>
      <c r="AS3773" s="22"/>
      <c r="AV3773" s="22"/>
      <c r="AX3773" s="22"/>
      <c r="AY3773" s="22"/>
      <c r="BA3773" s="22"/>
      <c r="BB3773" s="22"/>
      <c r="BP3773" s="49"/>
      <c r="BX3773" s="49"/>
    </row>
    <row r="3774" spans="22:76">
      <c r="V3774" s="22"/>
      <c r="W3774" s="22"/>
      <c r="AA3774" s="49"/>
      <c r="AB3774" s="49"/>
      <c r="AF3774" s="49"/>
      <c r="AS3774" s="22"/>
      <c r="AV3774" s="22"/>
      <c r="AX3774" s="22"/>
      <c r="AY3774" s="22"/>
      <c r="BA3774" s="22"/>
      <c r="BB3774" s="22"/>
      <c r="BP3774" s="49"/>
      <c r="BX3774" s="49"/>
    </row>
    <row r="3775" spans="22:76">
      <c r="V3775" s="22"/>
      <c r="W3775" s="22"/>
      <c r="AA3775" s="49"/>
      <c r="AB3775" s="49"/>
      <c r="AF3775" s="49"/>
      <c r="AS3775" s="22"/>
      <c r="AV3775" s="22"/>
      <c r="AX3775" s="22"/>
      <c r="AY3775" s="22"/>
      <c r="BA3775" s="22"/>
      <c r="BB3775" s="22"/>
      <c r="BP3775" s="49"/>
      <c r="BX3775" s="49"/>
    </row>
    <row r="3776" spans="22:76">
      <c r="V3776" s="22"/>
      <c r="W3776" s="22"/>
      <c r="AA3776" s="49"/>
      <c r="AB3776" s="49"/>
      <c r="AF3776" s="49"/>
      <c r="AS3776" s="22"/>
      <c r="AV3776" s="22"/>
      <c r="AX3776" s="22"/>
      <c r="AY3776" s="22"/>
      <c r="BA3776" s="22"/>
      <c r="BB3776" s="22"/>
      <c r="BP3776" s="49"/>
      <c r="BX3776" s="49"/>
    </row>
    <row r="3777" spans="22:76">
      <c r="V3777" s="22"/>
      <c r="W3777" s="22"/>
      <c r="AA3777" s="49"/>
      <c r="AB3777" s="49"/>
      <c r="AF3777" s="49"/>
      <c r="AS3777" s="22"/>
      <c r="AV3777" s="22"/>
      <c r="AX3777" s="22"/>
      <c r="AY3777" s="22"/>
      <c r="BA3777" s="22"/>
      <c r="BB3777" s="22"/>
      <c r="BP3777" s="49"/>
      <c r="BX3777" s="49"/>
    </row>
    <row r="3778" spans="22:76">
      <c r="V3778" s="22"/>
      <c r="W3778" s="22"/>
      <c r="AA3778" s="49"/>
      <c r="AB3778" s="49"/>
      <c r="AF3778" s="49"/>
      <c r="AS3778" s="22"/>
      <c r="AV3778" s="22"/>
      <c r="AX3778" s="22"/>
      <c r="AY3778" s="22"/>
      <c r="BA3778" s="22"/>
      <c r="BB3778" s="22"/>
      <c r="BP3778" s="49"/>
      <c r="BX3778" s="49"/>
    </row>
    <row r="3779" spans="22:76">
      <c r="V3779" s="22"/>
      <c r="W3779" s="22"/>
      <c r="AA3779" s="49"/>
      <c r="AB3779" s="49"/>
      <c r="AF3779" s="49"/>
      <c r="AS3779" s="22"/>
      <c r="AV3779" s="22"/>
      <c r="AX3779" s="22"/>
      <c r="AY3779" s="22"/>
      <c r="BA3779" s="22"/>
      <c r="BB3779" s="22"/>
      <c r="BP3779" s="49"/>
      <c r="BX3779" s="49"/>
    </row>
    <row r="3780" spans="22:76">
      <c r="V3780" s="22"/>
      <c r="W3780" s="22"/>
      <c r="AA3780" s="49"/>
      <c r="AB3780" s="49"/>
      <c r="AF3780" s="49"/>
      <c r="AS3780" s="22"/>
      <c r="AV3780" s="22"/>
      <c r="AX3780" s="22"/>
      <c r="AY3780" s="22"/>
      <c r="BA3780" s="22"/>
      <c r="BB3780" s="22"/>
      <c r="BP3780" s="49"/>
      <c r="BX3780" s="49"/>
    </row>
    <row r="3781" spans="22:76">
      <c r="V3781" s="22"/>
      <c r="W3781" s="22"/>
      <c r="AA3781" s="49"/>
      <c r="AB3781" s="49"/>
      <c r="AF3781" s="49"/>
      <c r="AS3781" s="22"/>
      <c r="AV3781" s="22"/>
      <c r="AX3781" s="22"/>
      <c r="AY3781" s="22"/>
      <c r="BA3781" s="22"/>
      <c r="BB3781" s="22"/>
      <c r="BP3781" s="49"/>
      <c r="BX3781" s="49"/>
    </row>
    <row r="3782" spans="22:76">
      <c r="V3782" s="22"/>
      <c r="W3782" s="22"/>
      <c r="AA3782" s="49"/>
      <c r="AB3782" s="49"/>
      <c r="AF3782" s="49"/>
      <c r="AS3782" s="22"/>
      <c r="AV3782" s="22"/>
      <c r="AX3782" s="22"/>
      <c r="AY3782" s="22"/>
      <c r="BA3782" s="22"/>
      <c r="BB3782" s="22"/>
      <c r="BP3782" s="49"/>
      <c r="BX3782" s="49"/>
    </row>
    <row r="3783" spans="22:76">
      <c r="V3783" s="22"/>
      <c r="W3783" s="22"/>
      <c r="AA3783" s="49"/>
      <c r="AB3783" s="49"/>
      <c r="AF3783" s="49"/>
      <c r="AS3783" s="22"/>
      <c r="AV3783" s="22"/>
      <c r="AX3783" s="22"/>
      <c r="AY3783" s="22"/>
      <c r="BA3783" s="22"/>
      <c r="BB3783" s="22"/>
      <c r="BP3783" s="49"/>
      <c r="BX3783" s="49"/>
    </row>
    <row r="3784" spans="22:76">
      <c r="V3784" s="22"/>
      <c r="W3784" s="22"/>
      <c r="AA3784" s="49"/>
      <c r="AB3784" s="49"/>
      <c r="AF3784" s="49"/>
      <c r="AS3784" s="22"/>
      <c r="AV3784" s="22"/>
      <c r="AX3784" s="22"/>
      <c r="AY3784" s="22"/>
      <c r="BA3784" s="22"/>
      <c r="BB3784" s="22"/>
      <c r="BP3784" s="49"/>
      <c r="BX3784" s="49"/>
    </row>
    <row r="3785" spans="22:76">
      <c r="V3785" s="22"/>
      <c r="W3785" s="22"/>
      <c r="AA3785" s="49"/>
      <c r="AB3785" s="49"/>
      <c r="AF3785" s="49"/>
      <c r="AS3785" s="22"/>
      <c r="AV3785" s="22"/>
      <c r="AX3785" s="22"/>
      <c r="AY3785" s="22"/>
      <c r="BA3785" s="22"/>
      <c r="BB3785" s="22"/>
      <c r="BP3785" s="49"/>
      <c r="BX3785" s="49"/>
    </row>
    <row r="3786" spans="22:76">
      <c r="V3786" s="22"/>
      <c r="W3786" s="22"/>
      <c r="AA3786" s="49"/>
      <c r="AB3786" s="49"/>
      <c r="AF3786" s="49"/>
      <c r="AS3786" s="22"/>
      <c r="AV3786" s="22"/>
      <c r="AX3786" s="22"/>
      <c r="AY3786" s="22"/>
      <c r="BA3786" s="22"/>
      <c r="BB3786" s="22"/>
      <c r="BP3786" s="49"/>
      <c r="BX3786" s="49"/>
    </row>
    <row r="3787" spans="22:76">
      <c r="V3787" s="22"/>
      <c r="W3787" s="22"/>
      <c r="AA3787" s="49"/>
      <c r="AB3787" s="49"/>
      <c r="AF3787" s="49"/>
      <c r="AS3787" s="22"/>
      <c r="AV3787" s="22"/>
      <c r="AX3787" s="22"/>
      <c r="AY3787" s="22"/>
      <c r="BA3787" s="22"/>
      <c r="BB3787" s="22"/>
      <c r="BP3787" s="49"/>
      <c r="BX3787" s="49"/>
    </row>
    <row r="3788" spans="22:76">
      <c r="V3788" s="22"/>
      <c r="W3788" s="22"/>
      <c r="AA3788" s="49"/>
      <c r="AB3788" s="49"/>
      <c r="AF3788" s="49"/>
      <c r="AS3788" s="22"/>
      <c r="AV3788" s="22"/>
      <c r="AX3788" s="22"/>
      <c r="AY3788" s="22"/>
      <c r="BA3788" s="22"/>
      <c r="BB3788" s="22"/>
      <c r="BP3788" s="49"/>
      <c r="BX3788" s="49"/>
    </row>
    <row r="3789" spans="22:76">
      <c r="V3789" s="22"/>
      <c r="W3789" s="22"/>
      <c r="AA3789" s="49"/>
      <c r="AB3789" s="49"/>
      <c r="AF3789" s="49"/>
      <c r="AS3789" s="22"/>
      <c r="AV3789" s="22"/>
      <c r="AX3789" s="22"/>
      <c r="AY3789" s="22"/>
      <c r="BA3789" s="22"/>
      <c r="BB3789" s="22"/>
      <c r="BP3789" s="49"/>
      <c r="BX3789" s="49"/>
    </row>
    <row r="3790" spans="22:76">
      <c r="V3790" s="22"/>
      <c r="W3790" s="22"/>
      <c r="AA3790" s="49"/>
      <c r="AB3790" s="49"/>
      <c r="AF3790" s="49"/>
      <c r="AS3790" s="22"/>
      <c r="AV3790" s="22"/>
      <c r="AX3790" s="22"/>
      <c r="AY3790" s="22"/>
      <c r="BA3790" s="22"/>
      <c r="BB3790" s="22"/>
      <c r="BP3790" s="49"/>
      <c r="BX3790" s="49"/>
    </row>
    <row r="3791" spans="22:76">
      <c r="V3791" s="22"/>
      <c r="W3791" s="22"/>
      <c r="AA3791" s="49"/>
      <c r="AB3791" s="49"/>
      <c r="AF3791" s="49"/>
      <c r="AS3791" s="22"/>
      <c r="AV3791" s="22"/>
      <c r="AX3791" s="22"/>
      <c r="AY3791" s="22"/>
      <c r="BA3791" s="22"/>
      <c r="BB3791" s="22"/>
      <c r="BP3791" s="49"/>
      <c r="BX3791" s="49"/>
    </row>
    <row r="3792" spans="22:76">
      <c r="V3792" s="22"/>
      <c r="W3792" s="22"/>
      <c r="AA3792" s="49"/>
      <c r="AB3792" s="49"/>
      <c r="AF3792" s="49"/>
      <c r="AS3792" s="22"/>
      <c r="AV3792" s="22"/>
      <c r="AX3792" s="22"/>
      <c r="AY3792" s="22"/>
      <c r="BA3792" s="22"/>
      <c r="BB3792" s="22"/>
      <c r="BP3792" s="49"/>
      <c r="BX3792" s="49"/>
    </row>
    <row r="3793" spans="22:76">
      <c r="V3793" s="22"/>
      <c r="W3793" s="22"/>
      <c r="AA3793" s="49"/>
      <c r="AB3793" s="49"/>
      <c r="AF3793" s="49"/>
      <c r="AS3793" s="22"/>
      <c r="AV3793" s="22"/>
      <c r="AX3793" s="22"/>
      <c r="AY3793" s="22"/>
      <c r="BA3793" s="22"/>
      <c r="BB3793" s="22"/>
      <c r="BP3793" s="49"/>
      <c r="BX3793" s="49"/>
    </row>
    <row r="3794" spans="22:76">
      <c r="V3794" s="22"/>
      <c r="W3794" s="22"/>
      <c r="AA3794" s="49"/>
      <c r="AB3794" s="49"/>
      <c r="AF3794" s="49"/>
      <c r="AS3794" s="22"/>
      <c r="AV3794" s="22"/>
      <c r="AX3794" s="22"/>
      <c r="AY3794" s="22"/>
      <c r="BA3794" s="22"/>
      <c r="BB3794" s="22"/>
      <c r="BP3794" s="49"/>
      <c r="BX3794" s="49"/>
    </row>
    <row r="3795" spans="22:76">
      <c r="V3795" s="22"/>
      <c r="W3795" s="22"/>
      <c r="AA3795" s="49"/>
      <c r="AB3795" s="49"/>
      <c r="AF3795" s="49"/>
      <c r="AS3795" s="22"/>
      <c r="AV3795" s="22"/>
      <c r="AX3795" s="22"/>
      <c r="AY3795" s="22"/>
      <c r="BA3795" s="22"/>
      <c r="BB3795" s="22"/>
      <c r="BP3795" s="49"/>
      <c r="BX3795" s="49"/>
    </row>
    <row r="3796" spans="22:76">
      <c r="V3796" s="22"/>
      <c r="W3796" s="22"/>
      <c r="AA3796" s="49"/>
      <c r="AB3796" s="49"/>
      <c r="AF3796" s="49"/>
      <c r="AS3796" s="22"/>
      <c r="AV3796" s="22"/>
      <c r="AX3796" s="22"/>
      <c r="AY3796" s="22"/>
      <c r="BA3796" s="22"/>
      <c r="BB3796" s="22"/>
      <c r="BP3796" s="49"/>
      <c r="BX3796" s="49"/>
    </row>
    <row r="3797" spans="22:76">
      <c r="V3797" s="22"/>
      <c r="W3797" s="22"/>
      <c r="AA3797" s="49"/>
      <c r="AB3797" s="49"/>
      <c r="AF3797" s="49"/>
      <c r="AS3797" s="22"/>
      <c r="AV3797" s="22"/>
      <c r="AX3797" s="22"/>
      <c r="AY3797" s="22"/>
      <c r="BA3797" s="22"/>
      <c r="BB3797" s="22"/>
      <c r="BP3797" s="49"/>
      <c r="BX3797" s="49"/>
    </row>
    <row r="3798" spans="22:76">
      <c r="V3798" s="22"/>
      <c r="W3798" s="22"/>
      <c r="AA3798" s="49"/>
      <c r="AB3798" s="49"/>
      <c r="AF3798" s="49"/>
      <c r="AS3798" s="22"/>
      <c r="AV3798" s="22"/>
      <c r="AX3798" s="22"/>
      <c r="AY3798" s="22"/>
      <c r="BA3798" s="22"/>
      <c r="BB3798" s="22"/>
      <c r="BP3798" s="49"/>
      <c r="BX3798" s="49"/>
    </row>
    <row r="3799" spans="22:76">
      <c r="V3799" s="22"/>
      <c r="W3799" s="22"/>
      <c r="AA3799" s="49"/>
      <c r="AB3799" s="49"/>
      <c r="AF3799" s="49"/>
      <c r="AS3799" s="22"/>
      <c r="AV3799" s="22"/>
      <c r="AX3799" s="22"/>
      <c r="AY3799" s="22"/>
      <c r="BA3799" s="22"/>
      <c r="BB3799" s="22"/>
      <c r="BP3799" s="49"/>
      <c r="BX3799" s="49"/>
    </row>
    <row r="3800" spans="22:76">
      <c r="V3800" s="22"/>
      <c r="W3800" s="22"/>
      <c r="AA3800" s="49"/>
      <c r="AB3800" s="49"/>
      <c r="AF3800" s="49"/>
      <c r="AS3800" s="22"/>
      <c r="AV3800" s="22"/>
      <c r="AX3800" s="22"/>
      <c r="AY3800" s="22"/>
      <c r="BA3800" s="22"/>
      <c r="BB3800" s="22"/>
      <c r="BP3800" s="49"/>
      <c r="BX3800" s="49"/>
    </row>
    <row r="3801" spans="22:76">
      <c r="V3801" s="22"/>
      <c r="W3801" s="22"/>
      <c r="AA3801" s="49"/>
      <c r="AB3801" s="49"/>
      <c r="AF3801" s="49"/>
      <c r="AS3801" s="22"/>
      <c r="AV3801" s="22"/>
      <c r="AX3801" s="22"/>
      <c r="AY3801" s="22"/>
      <c r="BA3801" s="22"/>
      <c r="BB3801" s="22"/>
      <c r="BP3801" s="49"/>
      <c r="BX3801" s="49"/>
    </row>
    <row r="3802" spans="22:76">
      <c r="V3802" s="22"/>
      <c r="W3802" s="22"/>
      <c r="AA3802" s="49"/>
      <c r="AB3802" s="49"/>
      <c r="AF3802" s="49"/>
      <c r="AS3802" s="22"/>
      <c r="AV3802" s="22"/>
      <c r="AX3802" s="22"/>
      <c r="AY3802" s="22"/>
      <c r="BA3802" s="22"/>
      <c r="BB3802" s="22"/>
      <c r="BP3802" s="49"/>
      <c r="BX3802" s="49"/>
    </row>
    <row r="3803" spans="22:76">
      <c r="V3803" s="22"/>
      <c r="W3803" s="22"/>
      <c r="AA3803" s="49"/>
      <c r="AB3803" s="49"/>
      <c r="AF3803" s="49"/>
      <c r="AS3803" s="22"/>
      <c r="AV3803" s="22"/>
      <c r="AX3803" s="22"/>
      <c r="AY3803" s="22"/>
      <c r="BA3803" s="22"/>
      <c r="BB3803" s="22"/>
      <c r="BP3803" s="49"/>
      <c r="BX3803" s="49"/>
    </row>
    <row r="3804" spans="22:76">
      <c r="V3804" s="22"/>
      <c r="W3804" s="22"/>
      <c r="AA3804" s="49"/>
      <c r="AB3804" s="49"/>
      <c r="AF3804" s="49"/>
      <c r="AS3804" s="22"/>
      <c r="AV3804" s="22"/>
      <c r="AX3804" s="22"/>
      <c r="AY3804" s="22"/>
      <c r="BA3804" s="22"/>
      <c r="BB3804" s="22"/>
      <c r="BP3804" s="49"/>
      <c r="BX3804" s="49"/>
    </row>
    <row r="3805" spans="22:76">
      <c r="V3805" s="22"/>
      <c r="W3805" s="22"/>
      <c r="AA3805" s="49"/>
      <c r="AB3805" s="49"/>
      <c r="AF3805" s="49"/>
      <c r="AS3805" s="22"/>
      <c r="AV3805" s="22"/>
      <c r="AX3805" s="22"/>
      <c r="AY3805" s="22"/>
      <c r="BA3805" s="22"/>
      <c r="BB3805" s="22"/>
      <c r="BP3805" s="49"/>
      <c r="BX3805" s="49"/>
    </row>
    <row r="3806" spans="22:76">
      <c r="V3806" s="22"/>
      <c r="W3806" s="22"/>
      <c r="AA3806" s="49"/>
      <c r="AB3806" s="49"/>
      <c r="AF3806" s="49"/>
      <c r="AS3806" s="22"/>
      <c r="AV3806" s="22"/>
      <c r="AX3806" s="22"/>
      <c r="AY3806" s="22"/>
      <c r="BA3806" s="22"/>
      <c r="BB3806" s="22"/>
      <c r="BP3806" s="49"/>
      <c r="BX3806" s="49"/>
    </row>
    <row r="3807" spans="22:76">
      <c r="V3807" s="22"/>
      <c r="W3807" s="22"/>
      <c r="AA3807" s="49"/>
      <c r="AB3807" s="49"/>
      <c r="AF3807" s="49"/>
      <c r="AS3807" s="22"/>
      <c r="AV3807" s="22"/>
      <c r="AX3807" s="22"/>
      <c r="AY3807" s="22"/>
      <c r="BA3807" s="22"/>
      <c r="BB3807" s="22"/>
      <c r="BP3807" s="49"/>
      <c r="BX3807" s="49"/>
    </row>
    <row r="3808" spans="22:76">
      <c r="V3808" s="22"/>
      <c r="W3808" s="22"/>
      <c r="AA3808" s="49"/>
      <c r="AB3808" s="49"/>
      <c r="AF3808" s="49"/>
      <c r="AS3808" s="22"/>
      <c r="AV3808" s="22"/>
      <c r="AX3808" s="22"/>
      <c r="AY3808" s="22"/>
      <c r="BA3808" s="22"/>
      <c r="BB3808" s="22"/>
      <c r="BP3808" s="49"/>
      <c r="BX3808" s="49"/>
    </row>
    <row r="3809" spans="22:76">
      <c r="V3809" s="22"/>
      <c r="W3809" s="22"/>
      <c r="AA3809" s="49"/>
      <c r="AB3809" s="49"/>
      <c r="AF3809" s="49"/>
      <c r="AS3809" s="22"/>
      <c r="AV3809" s="22"/>
      <c r="AX3809" s="22"/>
      <c r="AY3809" s="22"/>
      <c r="BA3809" s="22"/>
      <c r="BB3809" s="22"/>
      <c r="BP3809" s="49"/>
      <c r="BX3809" s="49"/>
    </row>
    <row r="3810" spans="22:76">
      <c r="V3810" s="22"/>
      <c r="W3810" s="22"/>
      <c r="AA3810" s="49"/>
      <c r="AB3810" s="49"/>
      <c r="AF3810" s="49"/>
      <c r="AS3810" s="22"/>
      <c r="AV3810" s="22"/>
      <c r="AX3810" s="22"/>
      <c r="AY3810" s="22"/>
      <c r="BA3810" s="22"/>
      <c r="BB3810" s="22"/>
      <c r="BP3810" s="49"/>
      <c r="BX3810" s="49"/>
    </row>
    <row r="3811" spans="22:76">
      <c r="V3811" s="22"/>
      <c r="W3811" s="22"/>
      <c r="AA3811" s="49"/>
      <c r="AB3811" s="49"/>
      <c r="AF3811" s="49"/>
      <c r="AS3811" s="22"/>
      <c r="AV3811" s="22"/>
      <c r="AX3811" s="22"/>
      <c r="AY3811" s="22"/>
      <c r="BA3811" s="22"/>
      <c r="BB3811" s="22"/>
      <c r="BP3811" s="49"/>
      <c r="BX3811" s="49"/>
    </row>
    <row r="3812" spans="22:76">
      <c r="V3812" s="22"/>
      <c r="W3812" s="22"/>
      <c r="AA3812" s="49"/>
      <c r="AB3812" s="49"/>
      <c r="AF3812" s="49"/>
      <c r="AS3812" s="22"/>
      <c r="AV3812" s="22"/>
      <c r="AX3812" s="22"/>
      <c r="AY3812" s="22"/>
      <c r="BA3812" s="22"/>
      <c r="BB3812" s="22"/>
      <c r="BP3812" s="49"/>
      <c r="BX3812" s="49"/>
    </row>
    <row r="3813" spans="22:76">
      <c r="V3813" s="22"/>
      <c r="W3813" s="22"/>
      <c r="AA3813" s="49"/>
      <c r="AB3813" s="49"/>
      <c r="AF3813" s="49"/>
      <c r="AS3813" s="22"/>
      <c r="AV3813" s="22"/>
      <c r="AX3813" s="22"/>
      <c r="AY3813" s="22"/>
      <c r="BA3813" s="22"/>
      <c r="BB3813" s="22"/>
      <c r="BP3813" s="49"/>
      <c r="BX3813" s="49"/>
    </row>
    <row r="3814" spans="22:76">
      <c r="V3814" s="22"/>
      <c r="W3814" s="22"/>
      <c r="AA3814" s="49"/>
      <c r="AB3814" s="49"/>
      <c r="AF3814" s="49"/>
      <c r="AS3814" s="22"/>
      <c r="AV3814" s="22"/>
      <c r="AX3814" s="22"/>
      <c r="AY3814" s="22"/>
      <c r="BA3814" s="22"/>
      <c r="BB3814" s="22"/>
      <c r="BP3814" s="49"/>
      <c r="BX3814" s="49"/>
    </row>
    <row r="3815" spans="22:76">
      <c r="V3815" s="22"/>
      <c r="W3815" s="22"/>
      <c r="AA3815" s="49"/>
      <c r="AB3815" s="49"/>
      <c r="AF3815" s="49"/>
      <c r="AS3815" s="22"/>
      <c r="AV3815" s="22"/>
      <c r="AX3815" s="22"/>
      <c r="AY3815" s="22"/>
      <c r="BA3815" s="22"/>
      <c r="BB3815" s="22"/>
      <c r="BP3815" s="49"/>
      <c r="BX3815" s="49"/>
    </row>
    <row r="3816" spans="22:76">
      <c r="V3816" s="22"/>
      <c r="W3816" s="22"/>
      <c r="AA3816" s="49"/>
      <c r="AB3816" s="49"/>
      <c r="AF3816" s="49"/>
      <c r="AS3816" s="22"/>
      <c r="AV3816" s="22"/>
      <c r="AX3816" s="22"/>
      <c r="AY3816" s="22"/>
      <c r="BA3816" s="22"/>
      <c r="BB3816" s="22"/>
      <c r="BP3816" s="49"/>
      <c r="BX3816" s="49"/>
    </row>
    <row r="3817" spans="22:76">
      <c r="V3817" s="22"/>
      <c r="W3817" s="22"/>
      <c r="AA3817" s="49"/>
      <c r="AB3817" s="49"/>
      <c r="AF3817" s="49"/>
      <c r="AS3817" s="22"/>
      <c r="AV3817" s="22"/>
      <c r="AX3817" s="22"/>
      <c r="AY3817" s="22"/>
      <c r="BA3817" s="22"/>
      <c r="BB3817" s="22"/>
      <c r="BP3817" s="49"/>
      <c r="BX3817" s="49"/>
    </row>
    <row r="3818" spans="22:76">
      <c r="V3818" s="22"/>
      <c r="W3818" s="22"/>
      <c r="AA3818" s="49"/>
      <c r="AB3818" s="49"/>
      <c r="AF3818" s="49"/>
      <c r="AS3818" s="22"/>
      <c r="AV3818" s="22"/>
      <c r="AX3818" s="22"/>
      <c r="AY3818" s="22"/>
      <c r="BA3818" s="22"/>
      <c r="BB3818" s="22"/>
      <c r="BP3818" s="49"/>
      <c r="BX3818" s="49"/>
    </row>
    <row r="3819" spans="22:76">
      <c r="V3819" s="22"/>
      <c r="W3819" s="22"/>
      <c r="AA3819" s="49"/>
      <c r="AB3819" s="49"/>
      <c r="AF3819" s="49"/>
      <c r="AS3819" s="22"/>
      <c r="AV3819" s="22"/>
      <c r="AX3819" s="22"/>
      <c r="AY3819" s="22"/>
      <c r="BA3819" s="22"/>
      <c r="BB3819" s="22"/>
      <c r="BP3819" s="49"/>
      <c r="BX3819" s="49"/>
    </row>
    <row r="3820" spans="22:76">
      <c r="V3820" s="22"/>
      <c r="W3820" s="22"/>
      <c r="AA3820" s="49"/>
      <c r="AB3820" s="49"/>
      <c r="AF3820" s="49"/>
      <c r="AS3820" s="22"/>
      <c r="AV3820" s="22"/>
      <c r="AX3820" s="22"/>
      <c r="AY3820" s="22"/>
      <c r="BA3820" s="22"/>
      <c r="BB3820" s="22"/>
      <c r="BP3820" s="49"/>
      <c r="BX3820" s="49"/>
    </row>
    <row r="3821" spans="22:76">
      <c r="V3821" s="22"/>
      <c r="W3821" s="22"/>
      <c r="AA3821" s="49"/>
      <c r="AB3821" s="49"/>
      <c r="AF3821" s="49"/>
      <c r="AS3821" s="22"/>
      <c r="AV3821" s="22"/>
      <c r="AX3821" s="22"/>
      <c r="AY3821" s="22"/>
      <c r="BA3821" s="22"/>
      <c r="BB3821" s="22"/>
      <c r="BP3821" s="49"/>
      <c r="BX3821" s="49"/>
    </row>
    <row r="3822" spans="22:76">
      <c r="V3822" s="22"/>
      <c r="W3822" s="22"/>
      <c r="AA3822" s="49"/>
      <c r="AB3822" s="49"/>
      <c r="AF3822" s="49"/>
      <c r="AS3822" s="22"/>
      <c r="AV3822" s="22"/>
      <c r="AX3822" s="22"/>
      <c r="AY3822" s="22"/>
      <c r="BA3822" s="22"/>
      <c r="BB3822" s="22"/>
      <c r="BP3822" s="49"/>
      <c r="BX3822" s="49"/>
    </row>
    <row r="3823" spans="22:76">
      <c r="V3823" s="22"/>
      <c r="W3823" s="22"/>
      <c r="AA3823" s="49"/>
      <c r="AB3823" s="49"/>
      <c r="AF3823" s="49"/>
      <c r="AS3823" s="22"/>
      <c r="AV3823" s="22"/>
      <c r="AX3823" s="22"/>
      <c r="AY3823" s="22"/>
      <c r="BA3823" s="22"/>
      <c r="BB3823" s="22"/>
      <c r="BP3823" s="49"/>
      <c r="BX3823" s="49"/>
    </row>
    <row r="3824" spans="22:76">
      <c r="V3824" s="22"/>
      <c r="W3824" s="22"/>
      <c r="AA3824" s="49"/>
      <c r="AB3824" s="49"/>
      <c r="AF3824" s="49"/>
      <c r="AS3824" s="22"/>
      <c r="AV3824" s="22"/>
      <c r="AX3824" s="22"/>
      <c r="AY3824" s="22"/>
      <c r="BA3824" s="22"/>
      <c r="BB3824" s="22"/>
      <c r="BP3824" s="49"/>
      <c r="BX3824" s="49"/>
    </row>
    <row r="3825" spans="22:76">
      <c r="V3825" s="22"/>
      <c r="W3825" s="22"/>
      <c r="AA3825" s="49"/>
      <c r="AB3825" s="49"/>
      <c r="AF3825" s="49"/>
      <c r="AS3825" s="22"/>
      <c r="AV3825" s="22"/>
      <c r="AX3825" s="22"/>
      <c r="AY3825" s="22"/>
      <c r="BA3825" s="22"/>
      <c r="BB3825" s="22"/>
      <c r="BP3825" s="49"/>
      <c r="BX3825" s="49"/>
    </row>
    <row r="3826" spans="22:76">
      <c r="V3826" s="22"/>
      <c r="W3826" s="22"/>
      <c r="AA3826" s="49"/>
      <c r="AB3826" s="49"/>
      <c r="AF3826" s="49"/>
      <c r="AS3826" s="22"/>
      <c r="AV3826" s="22"/>
      <c r="AX3826" s="22"/>
      <c r="AY3826" s="22"/>
      <c r="BA3826" s="22"/>
      <c r="BB3826" s="22"/>
      <c r="BP3826" s="49"/>
      <c r="BX3826" s="49"/>
    </row>
    <row r="3827" spans="22:76">
      <c r="V3827" s="22"/>
      <c r="W3827" s="22"/>
      <c r="AA3827" s="49"/>
      <c r="AB3827" s="49"/>
      <c r="AF3827" s="49"/>
      <c r="AS3827" s="22"/>
      <c r="AV3827" s="22"/>
      <c r="AX3827" s="22"/>
      <c r="AY3827" s="22"/>
      <c r="BA3827" s="22"/>
      <c r="BB3827" s="22"/>
      <c r="BP3827" s="49"/>
      <c r="BX3827" s="49"/>
    </row>
    <row r="3828" spans="22:76">
      <c r="V3828" s="22"/>
      <c r="W3828" s="22"/>
      <c r="AA3828" s="49"/>
      <c r="AB3828" s="49"/>
      <c r="AF3828" s="49"/>
      <c r="AS3828" s="22"/>
      <c r="AV3828" s="22"/>
      <c r="AX3828" s="22"/>
      <c r="AY3828" s="22"/>
      <c r="BA3828" s="22"/>
      <c r="BB3828" s="22"/>
      <c r="BP3828" s="49"/>
      <c r="BX3828" s="49"/>
    </row>
    <row r="3829" spans="22:76">
      <c r="V3829" s="22"/>
      <c r="W3829" s="22"/>
      <c r="AA3829" s="49"/>
      <c r="AB3829" s="49"/>
      <c r="AF3829" s="49"/>
      <c r="AS3829" s="22"/>
      <c r="AV3829" s="22"/>
      <c r="AX3829" s="22"/>
      <c r="AY3829" s="22"/>
      <c r="BA3829" s="22"/>
      <c r="BB3829" s="22"/>
      <c r="BP3829" s="49"/>
      <c r="BX3829" s="49"/>
    </row>
    <row r="3830" spans="22:76">
      <c r="V3830" s="22"/>
      <c r="W3830" s="22"/>
      <c r="AA3830" s="49"/>
      <c r="AB3830" s="49"/>
      <c r="AF3830" s="49"/>
      <c r="AS3830" s="22"/>
      <c r="AV3830" s="22"/>
      <c r="AX3830" s="22"/>
      <c r="AY3830" s="22"/>
      <c r="BA3830" s="22"/>
      <c r="BB3830" s="22"/>
      <c r="BP3830" s="49"/>
      <c r="BX3830" s="49"/>
    </row>
    <row r="3831" spans="22:76">
      <c r="V3831" s="22"/>
      <c r="W3831" s="22"/>
      <c r="AA3831" s="49"/>
      <c r="AB3831" s="49"/>
      <c r="AF3831" s="49"/>
      <c r="AS3831" s="22"/>
      <c r="AV3831" s="22"/>
      <c r="AX3831" s="22"/>
      <c r="AY3831" s="22"/>
      <c r="BA3831" s="22"/>
      <c r="BB3831" s="22"/>
      <c r="BP3831" s="49"/>
      <c r="BX3831" s="49"/>
    </row>
    <row r="3832" spans="22:76">
      <c r="V3832" s="22"/>
      <c r="W3832" s="22"/>
      <c r="AA3832" s="49"/>
      <c r="AB3832" s="49"/>
      <c r="AF3832" s="49"/>
      <c r="AS3832" s="22"/>
      <c r="AV3832" s="22"/>
      <c r="AX3832" s="22"/>
      <c r="AY3832" s="22"/>
      <c r="BA3832" s="22"/>
      <c r="BB3832" s="22"/>
      <c r="BP3832" s="49"/>
      <c r="BX3832" s="49"/>
    </row>
    <row r="3833" spans="22:76">
      <c r="V3833" s="22"/>
      <c r="W3833" s="22"/>
      <c r="AA3833" s="49"/>
      <c r="AB3833" s="49"/>
      <c r="AF3833" s="49"/>
      <c r="AS3833" s="22"/>
      <c r="AV3833" s="22"/>
      <c r="AX3833" s="22"/>
      <c r="AY3833" s="22"/>
      <c r="BA3833" s="22"/>
      <c r="BB3833" s="22"/>
      <c r="BP3833" s="49"/>
      <c r="BX3833" s="49"/>
    </row>
    <row r="3834" spans="22:76">
      <c r="V3834" s="22"/>
      <c r="W3834" s="22"/>
      <c r="AA3834" s="49"/>
      <c r="AB3834" s="49"/>
      <c r="AF3834" s="49"/>
      <c r="AS3834" s="22"/>
      <c r="AV3834" s="22"/>
      <c r="AX3834" s="22"/>
      <c r="AY3834" s="22"/>
      <c r="BA3834" s="22"/>
      <c r="BB3834" s="22"/>
      <c r="BP3834" s="49"/>
      <c r="BX3834" s="49"/>
    </row>
    <row r="3835" spans="22:76">
      <c r="V3835" s="22"/>
      <c r="W3835" s="22"/>
      <c r="AA3835" s="49"/>
      <c r="AB3835" s="49"/>
      <c r="AF3835" s="49"/>
      <c r="AS3835" s="22"/>
      <c r="AV3835" s="22"/>
      <c r="AX3835" s="22"/>
      <c r="AY3835" s="22"/>
      <c r="BA3835" s="22"/>
      <c r="BB3835" s="22"/>
      <c r="BP3835" s="49"/>
      <c r="BX3835" s="49"/>
    </row>
    <row r="3836" spans="22:76">
      <c r="V3836" s="22"/>
      <c r="W3836" s="22"/>
      <c r="AA3836" s="49"/>
      <c r="AB3836" s="49"/>
      <c r="AF3836" s="49"/>
      <c r="AS3836" s="22"/>
      <c r="AV3836" s="22"/>
      <c r="AX3836" s="22"/>
      <c r="AY3836" s="22"/>
      <c r="BA3836" s="22"/>
      <c r="BB3836" s="22"/>
      <c r="BP3836" s="49"/>
      <c r="BX3836" s="49"/>
    </row>
    <row r="3837" spans="22:76">
      <c r="V3837" s="22"/>
      <c r="W3837" s="22"/>
      <c r="AA3837" s="49"/>
      <c r="AB3837" s="49"/>
      <c r="AF3837" s="49"/>
      <c r="AS3837" s="22"/>
      <c r="AV3837" s="22"/>
      <c r="AX3837" s="22"/>
      <c r="AY3837" s="22"/>
      <c r="BA3837" s="22"/>
      <c r="BB3837" s="22"/>
      <c r="BP3837" s="49"/>
      <c r="BX3837" s="49"/>
    </row>
    <row r="3838" spans="22:76">
      <c r="V3838" s="22"/>
      <c r="W3838" s="22"/>
      <c r="AA3838" s="49"/>
      <c r="AB3838" s="49"/>
      <c r="AF3838" s="49"/>
      <c r="AS3838" s="22"/>
      <c r="AV3838" s="22"/>
      <c r="AX3838" s="22"/>
      <c r="AY3838" s="22"/>
      <c r="BA3838" s="22"/>
      <c r="BB3838" s="22"/>
      <c r="BP3838" s="49"/>
      <c r="BX3838" s="49"/>
    </row>
    <row r="3839" spans="22:76">
      <c r="V3839" s="22"/>
      <c r="W3839" s="22"/>
      <c r="AA3839" s="49"/>
      <c r="AB3839" s="49"/>
      <c r="AF3839" s="49"/>
      <c r="AS3839" s="22"/>
      <c r="AV3839" s="22"/>
      <c r="AX3839" s="22"/>
      <c r="AY3839" s="22"/>
      <c r="BA3839" s="22"/>
      <c r="BB3839" s="22"/>
      <c r="BP3839" s="49"/>
      <c r="BX3839" s="49"/>
    </row>
    <row r="3840" spans="22:76">
      <c r="V3840" s="22"/>
      <c r="W3840" s="22"/>
      <c r="AA3840" s="49"/>
      <c r="AB3840" s="49"/>
      <c r="AF3840" s="49"/>
      <c r="AS3840" s="22"/>
      <c r="AV3840" s="22"/>
      <c r="AX3840" s="22"/>
      <c r="AY3840" s="22"/>
      <c r="BA3840" s="22"/>
      <c r="BB3840" s="22"/>
      <c r="BP3840" s="49"/>
      <c r="BX3840" s="49"/>
    </row>
    <row r="3841" spans="22:76">
      <c r="V3841" s="22"/>
      <c r="W3841" s="22"/>
      <c r="AA3841" s="49"/>
      <c r="AB3841" s="49"/>
      <c r="AF3841" s="49"/>
      <c r="AS3841" s="22"/>
      <c r="AV3841" s="22"/>
      <c r="AX3841" s="22"/>
      <c r="AY3841" s="22"/>
      <c r="BA3841" s="22"/>
      <c r="BB3841" s="22"/>
      <c r="BP3841" s="49"/>
      <c r="BX3841" s="49"/>
    </row>
    <row r="3842" spans="22:76">
      <c r="V3842" s="22"/>
      <c r="W3842" s="22"/>
      <c r="AA3842" s="49"/>
      <c r="AB3842" s="49"/>
      <c r="AF3842" s="49"/>
      <c r="AS3842" s="22"/>
      <c r="AV3842" s="22"/>
      <c r="AX3842" s="22"/>
      <c r="AY3842" s="22"/>
      <c r="BA3842" s="22"/>
      <c r="BB3842" s="22"/>
      <c r="BP3842" s="49"/>
      <c r="BX3842" s="49"/>
    </row>
    <row r="3843" spans="22:76">
      <c r="V3843" s="22"/>
      <c r="W3843" s="22"/>
      <c r="AA3843" s="49"/>
      <c r="AB3843" s="49"/>
      <c r="AF3843" s="49"/>
      <c r="AS3843" s="22"/>
      <c r="AV3843" s="22"/>
      <c r="AX3843" s="22"/>
      <c r="AY3843" s="22"/>
      <c r="BA3843" s="22"/>
      <c r="BB3843" s="22"/>
      <c r="BP3843" s="49"/>
      <c r="BX3843" s="49"/>
    </row>
    <row r="3844" spans="22:76">
      <c r="V3844" s="22"/>
      <c r="W3844" s="22"/>
      <c r="AA3844" s="49"/>
      <c r="AB3844" s="49"/>
      <c r="AF3844" s="49"/>
      <c r="AS3844" s="22"/>
      <c r="AV3844" s="22"/>
      <c r="AX3844" s="22"/>
      <c r="AY3844" s="22"/>
      <c r="BA3844" s="22"/>
      <c r="BB3844" s="22"/>
      <c r="BP3844" s="49"/>
      <c r="BX3844" s="49"/>
    </row>
    <row r="3845" spans="22:76">
      <c r="V3845" s="22"/>
      <c r="W3845" s="22"/>
      <c r="AA3845" s="49"/>
      <c r="AB3845" s="49"/>
      <c r="AF3845" s="49"/>
      <c r="AS3845" s="22"/>
      <c r="AV3845" s="22"/>
      <c r="AX3845" s="22"/>
      <c r="AY3845" s="22"/>
      <c r="BA3845" s="22"/>
      <c r="BB3845" s="22"/>
      <c r="BP3845" s="49"/>
      <c r="BX3845" s="49"/>
    </row>
    <row r="3846" spans="22:76">
      <c r="V3846" s="22"/>
      <c r="W3846" s="22"/>
      <c r="AA3846" s="49"/>
      <c r="AB3846" s="49"/>
      <c r="AF3846" s="49"/>
      <c r="AS3846" s="22"/>
      <c r="AV3846" s="22"/>
      <c r="AX3846" s="22"/>
      <c r="AY3846" s="22"/>
      <c r="BA3846" s="22"/>
      <c r="BB3846" s="22"/>
      <c r="BP3846" s="49"/>
      <c r="BX3846" s="49"/>
    </row>
    <row r="3847" spans="22:76">
      <c r="V3847" s="22"/>
      <c r="W3847" s="22"/>
      <c r="AA3847" s="49"/>
      <c r="AB3847" s="49"/>
      <c r="AF3847" s="49"/>
      <c r="AS3847" s="22"/>
      <c r="AV3847" s="22"/>
      <c r="AX3847" s="22"/>
      <c r="AY3847" s="22"/>
      <c r="BA3847" s="22"/>
      <c r="BB3847" s="22"/>
      <c r="BP3847" s="49"/>
      <c r="BX3847" s="49"/>
    </row>
    <row r="3848" spans="22:76">
      <c r="V3848" s="22"/>
      <c r="W3848" s="22"/>
      <c r="AA3848" s="49"/>
      <c r="AB3848" s="49"/>
      <c r="AF3848" s="49"/>
      <c r="AS3848" s="22"/>
      <c r="AV3848" s="22"/>
      <c r="AX3848" s="22"/>
      <c r="AY3848" s="22"/>
      <c r="BA3848" s="22"/>
      <c r="BB3848" s="22"/>
      <c r="BP3848" s="49"/>
      <c r="BX3848" s="49"/>
    </row>
    <row r="3849" spans="22:76">
      <c r="V3849" s="22"/>
      <c r="W3849" s="22"/>
      <c r="AA3849" s="49"/>
      <c r="AB3849" s="49"/>
      <c r="AF3849" s="49"/>
      <c r="AS3849" s="22"/>
      <c r="AV3849" s="22"/>
      <c r="AX3849" s="22"/>
      <c r="AY3849" s="22"/>
      <c r="BA3849" s="22"/>
      <c r="BB3849" s="22"/>
      <c r="BP3849" s="49"/>
      <c r="BX3849" s="49"/>
    </row>
    <row r="3850" spans="22:76">
      <c r="V3850" s="22"/>
      <c r="W3850" s="22"/>
      <c r="AA3850" s="49"/>
      <c r="AB3850" s="49"/>
      <c r="AF3850" s="49"/>
      <c r="AS3850" s="22"/>
      <c r="AV3850" s="22"/>
      <c r="AX3850" s="22"/>
      <c r="AY3850" s="22"/>
      <c r="BA3850" s="22"/>
      <c r="BB3850" s="22"/>
      <c r="BP3850" s="49"/>
      <c r="BX3850" s="49"/>
    </row>
    <row r="3851" spans="22:76">
      <c r="V3851" s="22"/>
      <c r="W3851" s="22"/>
      <c r="AA3851" s="49"/>
      <c r="AB3851" s="49"/>
      <c r="AF3851" s="49"/>
      <c r="AS3851" s="22"/>
      <c r="AV3851" s="22"/>
      <c r="AX3851" s="22"/>
      <c r="AY3851" s="22"/>
      <c r="BA3851" s="22"/>
      <c r="BB3851" s="22"/>
      <c r="BP3851" s="49"/>
      <c r="BX3851" s="49"/>
    </row>
    <row r="3852" spans="22:76">
      <c r="V3852" s="22"/>
      <c r="W3852" s="22"/>
      <c r="AA3852" s="49"/>
      <c r="AB3852" s="49"/>
      <c r="AF3852" s="49"/>
      <c r="AS3852" s="22"/>
      <c r="AV3852" s="22"/>
      <c r="AX3852" s="22"/>
      <c r="AY3852" s="22"/>
      <c r="BA3852" s="22"/>
      <c r="BB3852" s="22"/>
      <c r="BP3852" s="49"/>
      <c r="BX3852" s="49"/>
    </row>
    <row r="3853" spans="22:76">
      <c r="V3853" s="22"/>
      <c r="W3853" s="22"/>
      <c r="AA3853" s="49"/>
      <c r="AB3853" s="49"/>
      <c r="AF3853" s="49"/>
      <c r="AS3853" s="22"/>
      <c r="AV3853" s="22"/>
      <c r="AX3853" s="22"/>
      <c r="AY3853" s="22"/>
      <c r="BA3853" s="22"/>
      <c r="BB3853" s="22"/>
      <c r="BP3853" s="49"/>
      <c r="BX3853" s="49"/>
    </row>
    <row r="3854" spans="22:76">
      <c r="V3854" s="22"/>
      <c r="W3854" s="22"/>
      <c r="AA3854" s="49"/>
      <c r="AB3854" s="49"/>
      <c r="AF3854" s="49"/>
      <c r="AS3854" s="22"/>
      <c r="AV3854" s="22"/>
      <c r="AX3854" s="22"/>
      <c r="AY3854" s="22"/>
      <c r="BA3854" s="22"/>
      <c r="BB3854" s="22"/>
      <c r="BP3854" s="49"/>
      <c r="BX3854" s="49"/>
    </row>
    <row r="3855" spans="22:76">
      <c r="V3855" s="22"/>
      <c r="W3855" s="22"/>
      <c r="AA3855" s="49"/>
      <c r="AB3855" s="49"/>
      <c r="AF3855" s="49"/>
      <c r="AS3855" s="22"/>
      <c r="AV3855" s="22"/>
      <c r="AX3855" s="22"/>
      <c r="AY3855" s="22"/>
      <c r="BA3855" s="22"/>
      <c r="BB3855" s="22"/>
      <c r="BP3855" s="49"/>
      <c r="BX3855" s="49"/>
    </row>
    <row r="3856" spans="22:76">
      <c r="V3856" s="22"/>
      <c r="W3856" s="22"/>
      <c r="AA3856" s="49"/>
      <c r="AB3856" s="49"/>
      <c r="AF3856" s="49"/>
      <c r="AS3856" s="22"/>
      <c r="AV3856" s="22"/>
      <c r="AX3856" s="22"/>
      <c r="AY3856" s="22"/>
      <c r="BA3856" s="22"/>
      <c r="BB3856" s="22"/>
      <c r="BP3856" s="49"/>
      <c r="BX3856" s="49"/>
    </row>
    <row r="3857" spans="22:76">
      <c r="V3857" s="22"/>
      <c r="W3857" s="22"/>
      <c r="AA3857" s="49"/>
      <c r="AB3857" s="49"/>
      <c r="AF3857" s="49"/>
      <c r="AS3857" s="22"/>
      <c r="AV3857" s="22"/>
      <c r="AX3857" s="22"/>
      <c r="AY3857" s="22"/>
      <c r="BA3857" s="22"/>
      <c r="BB3857" s="22"/>
      <c r="BP3857" s="49"/>
      <c r="BX3857" s="49"/>
    </row>
    <row r="3858" spans="22:76">
      <c r="V3858" s="22"/>
      <c r="W3858" s="22"/>
      <c r="AA3858" s="49"/>
      <c r="AB3858" s="49"/>
      <c r="AF3858" s="49"/>
      <c r="AS3858" s="22"/>
      <c r="AV3858" s="22"/>
      <c r="AX3858" s="22"/>
      <c r="AY3858" s="22"/>
      <c r="BA3858" s="22"/>
      <c r="BB3858" s="22"/>
      <c r="BP3858" s="49"/>
      <c r="BX3858" s="49"/>
    </row>
    <row r="3859" spans="22:76">
      <c r="V3859" s="22"/>
      <c r="W3859" s="22"/>
      <c r="AA3859" s="49"/>
      <c r="AB3859" s="49"/>
      <c r="AF3859" s="49"/>
      <c r="AS3859" s="22"/>
      <c r="AV3859" s="22"/>
      <c r="AX3859" s="22"/>
      <c r="AY3859" s="22"/>
      <c r="BA3859" s="22"/>
      <c r="BB3859" s="22"/>
      <c r="BP3859" s="49"/>
      <c r="BX3859" s="49"/>
    </row>
    <row r="3860" spans="22:76">
      <c r="V3860" s="22"/>
      <c r="W3860" s="22"/>
      <c r="AA3860" s="49"/>
      <c r="AB3860" s="49"/>
      <c r="AF3860" s="49"/>
      <c r="AS3860" s="22"/>
      <c r="AV3860" s="22"/>
      <c r="AX3860" s="22"/>
      <c r="AY3860" s="22"/>
      <c r="BA3860" s="22"/>
      <c r="BB3860" s="22"/>
      <c r="BP3860" s="49"/>
      <c r="BX3860" s="49"/>
    </row>
    <row r="3861" spans="22:76">
      <c r="V3861" s="22"/>
      <c r="W3861" s="22"/>
      <c r="AA3861" s="49"/>
      <c r="AB3861" s="49"/>
      <c r="AF3861" s="49"/>
      <c r="AS3861" s="22"/>
      <c r="AV3861" s="22"/>
      <c r="AX3861" s="22"/>
      <c r="AY3861" s="22"/>
      <c r="BA3861" s="22"/>
      <c r="BB3861" s="22"/>
      <c r="BP3861" s="49"/>
      <c r="BX3861" s="49"/>
    </row>
    <row r="3862" spans="22:76">
      <c r="V3862" s="22"/>
      <c r="W3862" s="22"/>
      <c r="AA3862" s="49"/>
      <c r="AB3862" s="49"/>
      <c r="AF3862" s="49"/>
      <c r="AS3862" s="22"/>
      <c r="AV3862" s="22"/>
      <c r="AX3862" s="22"/>
      <c r="AY3862" s="22"/>
      <c r="BA3862" s="22"/>
      <c r="BB3862" s="22"/>
      <c r="BP3862" s="49"/>
      <c r="BX3862" s="49"/>
    </row>
    <row r="3863" spans="22:76">
      <c r="V3863" s="22"/>
      <c r="W3863" s="22"/>
      <c r="AA3863" s="49"/>
      <c r="AB3863" s="49"/>
      <c r="AF3863" s="49"/>
      <c r="AS3863" s="22"/>
      <c r="AV3863" s="22"/>
      <c r="AX3863" s="22"/>
      <c r="AY3863" s="22"/>
      <c r="BA3863" s="22"/>
      <c r="BB3863" s="22"/>
      <c r="BP3863" s="49"/>
      <c r="BX3863" s="49"/>
    </row>
    <row r="3864" spans="22:76">
      <c r="V3864" s="22"/>
      <c r="W3864" s="22"/>
      <c r="AA3864" s="49"/>
      <c r="AB3864" s="49"/>
      <c r="AF3864" s="49"/>
      <c r="AS3864" s="22"/>
      <c r="AV3864" s="22"/>
      <c r="AX3864" s="22"/>
      <c r="AY3864" s="22"/>
      <c r="BA3864" s="22"/>
      <c r="BB3864" s="22"/>
      <c r="BP3864" s="49"/>
      <c r="BX3864" s="49"/>
    </row>
    <row r="3865" spans="22:76">
      <c r="V3865" s="22"/>
      <c r="W3865" s="22"/>
      <c r="AA3865" s="49"/>
      <c r="AB3865" s="49"/>
      <c r="AF3865" s="49"/>
      <c r="AS3865" s="22"/>
      <c r="AV3865" s="22"/>
      <c r="AX3865" s="22"/>
      <c r="AY3865" s="22"/>
      <c r="BA3865" s="22"/>
      <c r="BB3865" s="22"/>
      <c r="BP3865" s="49"/>
      <c r="BX3865" s="49"/>
    </row>
    <row r="3866" spans="22:76">
      <c r="V3866" s="22"/>
      <c r="W3866" s="22"/>
      <c r="AA3866" s="49"/>
      <c r="AB3866" s="49"/>
      <c r="AF3866" s="49"/>
      <c r="AS3866" s="22"/>
      <c r="AV3866" s="22"/>
      <c r="AX3866" s="22"/>
      <c r="AY3866" s="22"/>
      <c r="BA3866" s="22"/>
      <c r="BB3866" s="22"/>
      <c r="BP3866" s="49"/>
      <c r="BX3866" s="49"/>
    </row>
    <row r="3867" spans="22:76">
      <c r="V3867" s="22"/>
      <c r="W3867" s="22"/>
      <c r="AA3867" s="49"/>
      <c r="AB3867" s="49"/>
      <c r="AF3867" s="49"/>
      <c r="AS3867" s="22"/>
      <c r="AV3867" s="22"/>
      <c r="AX3867" s="22"/>
      <c r="AY3867" s="22"/>
      <c r="BA3867" s="22"/>
      <c r="BB3867" s="22"/>
      <c r="BP3867" s="49"/>
      <c r="BX3867" s="49"/>
    </row>
    <row r="3868" spans="22:76">
      <c r="V3868" s="22"/>
      <c r="W3868" s="22"/>
      <c r="AA3868" s="49"/>
      <c r="AB3868" s="49"/>
      <c r="AF3868" s="49"/>
      <c r="AS3868" s="22"/>
      <c r="AV3868" s="22"/>
      <c r="AX3868" s="22"/>
      <c r="AY3868" s="22"/>
      <c r="BA3868" s="22"/>
      <c r="BB3868" s="22"/>
      <c r="BP3868" s="49"/>
      <c r="BX3868" s="49"/>
    </row>
    <row r="3869" spans="22:76">
      <c r="V3869" s="22"/>
      <c r="W3869" s="22"/>
      <c r="AA3869" s="49"/>
      <c r="AB3869" s="49"/>
      <c r="AF3869" s="49"/>
      <c r="AS3869" s="22"/>
      <c r="AV3869" s="22"/>
      <c r="AX3869" s="22"/>
      <c r="AY3869" s="22"/>
      <c r="BA3869" s="22"/>
      <c r="BB3869" s="22"/>
      <c r="BP3869" s="49"/>
      <c r="BX3869" s="49"/>
    </row>
    <row r="3870" spans="22:76">
      <c r="V3870" s="22"/>
      <c r="W3870" s="22"/>
      <c r="AA3870" s="49"/>
      <c r="AB3870" s="49"/>
      <c r="AF3870" s="49"/>
      <c r="AS3870" s="22"/>
      <c r="AV3870" s="22"/>
      <c r="AX3870" s="22"/>
      <c r="AY3870" s="22"/>
      <c r="BA3870" s="22"/>
      <c r="BB3870" s="22"/>
      <c r="BP3870" s="49"/>
      <c r="BX3870" s="49"/>
    </row>
    <row r="3871" spans="22:76">
      <c r="V3871" s="22"/>
      <c r="W3871" s="22"/>
      <c r="AA3871" s="49"/>
      <c r="AB3871" s="49"/>
      <c r="AF3871" s="49"/>
      <c r="AS3871" s="22"/>
      <c r="AV3871" s="22"/>
      <c r="AX3871" s="22"/>
      <c r="AY3871" s="22"/>
      <c r="BA3871" s="22"/>
      <c r="BB3871" s="22"/>
      <c r="BP3871" s="49"/>
      <c r="BX3871" s="49"/>
    </row>
    <row r="3872" spans="22:76">
      <c r="V3872" s="22"/>
      <c r="W3872" s="22"/>
      <c r="AA3872" s="49"/>
      <c r="AB3872" s="49"/>
      <c r="AF3872" s="49"/>
      <c r="AS3872" s="22"/>
      <c r="AV3872" s="22"/>
      <c r="AX3872" s="22"/>
      <c r="AY3872" s="22"/>
      <c r="BA3872" s="22"/>
      <c r="BB3872" s="22"/>
      <c r="BP3872" s="49"/>
      <c r="BX3872" s="49"/>
    </row>
    <row r="3873" spans="22:76">
      <c r="V3873" s="22"/>
      <c r="W3873" s="22"/>
      <c r="AA3873" s="49"/>
      <c r="AB3873" s="49"/>
      <c r="AF3873" s="49"/>
      <c r="AS3873" s="22"/>
      <c r="AV3873" s="22"/>
      <c r="AX3873" s="22"/>
      <c r="AY3873" s="22"/>
      <c r="BA3873" s="22"/>
      <c r="BB3873" s="22"/>
      <c r="BP3873" s="49"/>
      <c r="BX3873" s="49"/>
    </row>
    <row r="3874" spans="22:76">
      <c r="V3874" s="22"/>
      <c r="W3874" s="22"/>
      <c r="AA3874" s="49"/>
      <c r="AB3874" s="49"/>
      <c r="AF3874" s="49"/>
      <c r="AS3874" s="22"/>
      <c r="AV3874" s="22"/>
      <c r="AX3874" s="22"/>
      <c r="AY3874" s="22"/>
      <c r="BA3874" s="22"/>
      <c r="BB3874" s="22"/>
      <c r="BP3874" s="49"/>
      <c r="BX3874" s="49"/>
    </row>
    <row r="3875" spans="22:76">
      <c r="V3875" s="22"/>
      <c r="W3875" s="22"/>
      <c r="AA3875" s="49"/>
      <c r="AB3875" s="49"/>
      <c r="AF3875" s="49"/>
      <c r="AS3875" s="22"/>
      <c r="AV3875" s="22"/>
      <c r="AX3875" s="22"/>
      <c r="AY3875" s="22"/>
      <c r="BA3875" s="22"/>
      <c r="BB3875" s="22"/>
      <c r="BP3875" s="49"/>
      <c r="BX3875" s="49"/>
    </row>
    <row r="3876" spans="22:76">
      <c r="V3876" s="22"/>
      <c r="W3876" s="22"/>
      <c r="AA3876" s="49"/>
      <c r="AB3876" s="49"/>
      <c r="AF3876" s="49"/>
      <c r="AS3876" s="22"/>
      <c r="AV3876" s="22"/>
      <c r="AX3876" s="22"/>
      <c r="AY3876" s="22"/>
      <c r="BA3876" s="22"/>
      <c r="BB3876" s="22"/>
      <c r="BP3876" s="49"/>
      <c r="BX3876" s="49"/>
    </row>
    <row r="3877" spans="22:76">
      <c r="V3877" s="22"/>
      <c r="W3877" s="22"/>
      <c r="AA3877" s="49"/>
      <c r="AB3877" s="49"/>
      <c r="AF3877" s="49"/>
      <c r="AS3877" s="22"/>
      <c r="AV3877" s="22"/>
      <c r="AX3877" s="22"/>
      <c r="AY3877" s="22"/>
      <c r="BA3877" s="22"/>
      <c r="BB3877" s="22"/>
      <c r="BP3877" s="49"/>
      <c r="BX3877" s="49"/>
    </row>
    <row r="3878" spans="22:76">
      <c r="V3878" s="22"/>
      <c r="W3878" s="22"/>
      <c r="AA3878" s="49"/>
      <c r="AB3878" s="49"/>
      <c r="AF3878" s="49"/>
      <c r="AS3878" s="22"/>
      <c r="AV3878" s="22"/>
      <c r="AX3878" s="22"/>
      <c r="AY3878" s="22"/>
      <c r="BA3878" s="22"/>
      <c r="BB3878" s="22"/>
      <c r="BP3878" s="49"/>
      <c r="BX3878" s="49"/>
    </row>
    <row r="3879" spans="22:76">
      <c r="V3879" s="22"/>
      <c r="W3879" s="22"/>
      <c r="AA3879" s="49"/>
      <c r="AB3879" s="49"/>
      <c r="AF3879" s="49"/>
      <c r="AS3879" s="22"/>
      <c r="AV3879" s="22"/>
      <c r="AX3879" s="22"/>
      <c r="AY3879" s="22"/>
      <c r="BA3879" s="22"/>
      <c r="BB3879" s="22"/>
      <c r="BP3879" s="49"/>
      <c r="BX3879" s="49"/>
    </row>
    <row r="3880" spans="22:76">
      <c r="V3880" s="22"/>
      <c r="W3880" s="22"/>
      <c r="AA3880" s="49"/>
      <c r="AB3880" s="49"/>
      <c r="AF3880" s="49"/>
      <c r="AS3880" s="22"/>
      <c r="AV3880" s="22"/>
      <c r="AX3880" s="22"/>
      <c r="AY3880" s="22"/>
      <c r="BA3880" s="22"/>
      <c r="BB3880" s="22"/>
      <c r="BP3880" s="49"/>
      <c r="BX3880" s="49"/>
    </row>
    <row r="3881" spans="22:76">
      <c r="V3881" s="22"/>
      <c r="W3881" s="22"/>
      <c r="AA3881" s="49"/>
      <c r="AB3881" s="49"/>
      <c r="AF3881" s="49"/>
      <c r="AS3881" s="22"/>
      <c r="AV3881" s="22"/>
      <c r="AX3881" s="22"/>
      <c r="AY3881" s="22"/>
      <c r="BA3881" s="22"/>
      <c r="BB3881" s="22"/>
      <c r="BP3881" s="49"/>
      <c r="BX3881" s="49"/>
    </row>
    <row r="3882" spans="22:76">
      <c r="V3882" s="22"/>
      <c r="W3882" s="22"/>
      <c r="AA3882" s="49"/>
      <c r="AB3882" s="49"/>
      <c r="AF3882" s="49"/>
      <c r="AS3882" s="22"/>
      <c r="AV3882" s="22"/>
      <c r="AX3882" s="22"/>
      <c r="AY3882" s="22"/>
      <c r="BA3882" s="22"/>
      <c r="BB3882" s="22"/>
      <c r="BP3882" s="49"/>
      <c r="BX3882" s="49"/>
    </row>
    <row r="3883" spans="22:76">
      <c r="V3883" s="22"/>
      <c r="W3883" s="22"/>
      <c r="AA3883" s="49"/>
      <c r="AB3883" s="49"/>
      <c r="AF3883" s="49"/>
      <c r="AS3883" s="22"/>
      <c r="AV3883" s="22"/>
      <c r="AX3883" s="22"/>
      <c r="AY3883" s="22"/>
      <c r="BA3883" s="22"/>
      <c r="BB3883" s="22"/>
      <c r="BP3883" s="49"/>
      <c r="BX3883" s="49"/>
    </row>
    <row r="3884" spans="22:76">
      <c r="V3884" s="22"/>
      <c r="W3884" s="22"/>
      <c r="AA3884" s="49"/>
      <c r="AB3884" s="49"/>
      <c r="AF3884" s="49"/>
      <c r="AS3884" s="22"/>
      <c r="AV3884" s="22"/>
      <c r="AX3884" s="22"/>
      <c r="AY3884" s="22"/>
      <c r="BA3884" s="22"/>
      <c r="BB3884" s="22"/>
      <c r="BP3884" s="49"/>
      <c r="BX3884" s="49"/>
    </row>
    <row r="3885" spans="22:76">
      <c r="V3885" s="22"/>
      <c r="W3885" s="22"/>
      <c r="AA3885" s="49"/>
      <c r="AB3885" s="49"/>
      <c r="AF3885" s="49"/>
      <c r="AS3885" s="22"/>
      <c r="AV3885" s="22"/>
      <c r="AX3885" s="22"/>
      <c r="AY3885" s="22"/>
      <c r="BA3885" s="22"/>
      <c r="BB3885" s="22"/>
      <c r="BP3885" s="49"/>
      <c r="BX3885" s="49"/>
    </row>
    <row r="3886" spans="22:76">
      <c r="V3886" s="22"/>
      <c r="W3886" s="22"/>
      <c r="AA3886" s="49"/>
      <c r="AB3886" s="49"/>
      <c r="AF3886" s="49"/>
      <c r="AS3886" s="22"/>
      <c r="AV3886" s="22"/>
      <c r="AX3886" s="22"/>
      <c r="AY3886" s="22"/>
      <c r="BA3886" s="22"/>
      <c r="BB3886" s="22"/>
      <c r="BP3886" s="49"/>
      <c r="BX3886" s="49"/>
    </row>
    <row r="3887" spans="22:76">
      <c r="V3887" s="22"/>
      <c r="W3887" s="22"/>
      <c r="AA3887" s="49"/>
      <c r="AB3887" s="49"/>
      <c r="AF3887" s="49"/>
      <c r="AS3887" s="22"/>
      <c r="AV3887" s="22"/>
      <c r="AX3887" s="22"/>
      <c r="AY3887" s="22"/>
      <c r="BA3887" s="22"/>
      <c r="BB3887" s="22"/>
      <c r="BP3887" s="49"/>
      <c r="BX3887" s="49"/>
    </row>
    <row r="3888" spans="22:76">
      <c r="V3888" s="22"/>
      <c r="W3888" s="22"/>
      <c r="AA3888" s="49"/>
      <c r="AB3888" s="49"/>
      <c r="AF3888" s="49"/>
      <c r="AS3888" s="22"/>
      <c r="AV3888" s="22"/>
      <c r="AX3888" s="22"/>
      <c r="AY3888" s="22"/>
      <c r="BA3888" s="22"/>
      <c r="BB3888" s="22"/>
      <c r="BP3888" s="49"/>
      <c r="BX3888" s="49"/>
    </row>
    <row r="3889" spans="22:76">
      <c r="V3889" s="22"/>
      <c r="W3889" s="22"/>
      <c r="AA3889" s="49"/>
      <c r="AB3889" s="49"/>
      <c r="AF3889" s="49"/>
      <c r="AS3889" s="22"/>
      <c r="AV3889" s="22"/>
      <c r="AX3889" s="22"/>
      <c r="AY3889" s="22"/>
      <c r="BA3889" s="22"/>
      <c r="BB3889" s="22"/>
      <c r="BP3889" s="49"/>
      <c r="BX3889" s="49"/>
    </row>
    <row r="3890" spans="22:76">
      <c r="V3890" s="22"/>
      <c r="W3890" s="22"/>
      <c r="AA3890" s="49"/>
      <c r="AB3890" s="49"/>
      <c r="AF3890" s="49"/>
      <c r="AS3890" s="22"/>
      <c r="AV3890" s="22"/>
      <c r="AX3890" s="22"/>
      <c r="AY3890" s="22"/>
      <c r="BA3890" s="22"/>
      <c r="BB3890" s="22"/>
      <c r="BP3890" s="49"/>
      <c r="BX3890" s="49"/>
    </row>
    <row r="3891" spans="22:76">
      <c r="V3891" s="22"/>
      <c r="W3891" s="22"/>
      <c r="AA3891" s="49"/>
      <c r="AB3891" s="49"/>
      <c r="AF3891" s="49"/>
      <c r="AS3891" s="22"/>
      <c r="AV3891" s="22"/>
      <c r="AX3891" s="22"/>
      <c r="AY3891" s="22"/>
      <c r="BA3891" s="22"/>
      <c r="BB3891" s="22"/>
      <c r="BP3891" s="49"/>
      <c r="BX3891" s="49"/>
    </row>
    <row r="3892" spans="22:76">
      <c r="V3892" s="22"/>
      <c r="W3892" s="22"/>
      <c r="AA3892" s="49"/>
      <c r="AB3892" s="49"/>
      <c r="AF3892" s="49"/>
      <c r="AS3892" s="22"/>
      <c r="AV3892" s="22"/>
      <c r="AX3892" s="22"/>
      <c r="AY3892" s="22"/>
      <c r="BA3892" s="22"/>
      <c r="BB3892" s="22"/>
      <c r="BP3892" s="49"/>
      <c r="BX3892" s="49"/>
    </row>
    <row r="3893" spans="22:76">
      <c r="V3893" s="22"/>
      <c r="W3893" s="22"/>
      <c r="AA3893" s="49"/>
      <c r="AB3893" s="49"/>
      <c r="AF3893" s="49"/>
      <c r="AS3893" s="22"/>
      <c r="AV3893" s="22"/>
      <c r="AX3893" s="22"/>
      <c r="AY3893" s="22"/>
      <c r="BA3893" s="22"/>
      <c r="BB3893" s="22"/>
      <c r="BP3893" s="49"/>
      <c r="BX3893" s="49"/>
    </row>
    <row r="3894" spans="22:76">
      <c r="V3894" s="22"/>
      <c r="W3894" s="22"/>
      <c r="AA3894" s="49"/>
      <c r="AB3894" s="49"/>
      <c r="AF3894" s="49"/>
      <c r="AS3894" s="22"/>
      <c r="AV3894" s="22"/>
      <c r="AX3894" s="22"/>
      <c r="AY3894" s="22"/>
      <c r="BA3894" s="22"/>
      <c r="BB3894" s="22"/>
      <c r="BP3894" s="49"/>
      <c r="BX3894" s="49"/>
    </row>
    <row r="3895" spans="22:76">
      <c r="V3895" s="22"/>
      <c r="W3895" s="22"/>
      <c r="AA3895" s="49"/>
      <c r="AB3895" s="49"/>
      <c r="AF3895" s="49"/>
      <c r="AS3895" s="22"/>
      <c r="AV3895" s="22"/>
      <c r="AX3895" s="22"/>
      <c r="AY3895" s="22"/>
      <c r="BA3895" s="22"/>
      <c r="BB3895" s="22"/>
      <c r="BP3895" s="49"/>
      <c r="BX3895" s="49"/>
    </row>
    <row r="3896" spans="22:76">
      <c r="V3896" s="22"/>
      <c r="W3896" s="22"/>
      <c r="AA3896" s="49"/>
      <c r="AB3896" s="49"/>
      <c r="AF3896" s="49"/>
      <c r="AS3896" s="22"/>
      <c r="AV3896" s="22"/>
      <c r="AX3896" s="22"/>
      <c r="AY3896" s="22"/>
      <c r="BA3896" s="22"/>
      <c r="BB3896" s="22"/>
      <c r="BP3896" s="49"/>
      <c r="BX3896" s="49"/>
    </row>
    <row r="3897" spans="22:76">
      <c r="V3897" s="22"/>
      <c r="W3897" s="22"/>
      <c r="AA3897" s="49"/>
      <c r="AB3897" s="49"/>
      <c r="AF3897" s="49"/>
      <c r="AS3897" s="22"/>
      <c r="AV3897" s="22"/>
      <c r="AX3897" s="22"/>
      <c r="AY3897" s="22"/>
      <c r="BA3897" s="22"/>
      <c r="BB3897" s="22"/>
      <c r="BP3897" s="49"/>
      <c r="BX3897" s="49"/>
    </row>
    <row r="3898" spans="22:76">
      <c r="V3898" s="22"/>
      <c r="W3898" s="22"/>
      <c r="AA3898" s="49"/>
      <c r="AB3898" s="49"/>
      <c r="AF3898" s="49"/>
      <c r="AS3898" s="22"/>
      <c r="AV3898" s="22"/>
      <c r="AX3898" s="22"/>
      <c r="AY3898" s="22"/>
      <c r="BA3898" s="22"/>
      <c r="BB3898" s="22"/>
      <c r="BP3898" s="49"/>
      <c r="BX3898" s="49"/>
    </row>
    <row r="3899" spans="22:76">
      <c r="V3899" s="22"/>
      <c r="W3899" s="22"/>
      <c r="AA3899" s="49"/>
      <c r="AB3899" s="49"/>
      <c r="AF3899" s="49"/>
      <c r="AS3899" s="22"/>
      <c r="AV3899" s="22"/>
      <c r="AX3899" s="22"/>
      <c r="AY3899" s="22"/>
      <c r="BA3899" s="22"/>
      <c r="BB3899" s="22"/>
      <c r="BP3899" s="49"/>
      <c r="BX3899" s="49"/>
    </row>
    <row r="3900" spans="22:76">
      <c r="V3900" s="22"/>
      <c r="W3900" s="22"/>
      <c r="AA3900" s="49"/>
      <c r="AB3900" s="49"/>
      <c r="AF3900" s="49"/>
      <c r="AS3900" s="22"/>
      <c r="AV3900" s="22"/>
      <c r="AX3900" s="22"/>
      <c r="AY3900" s="22"/>
      <c r="BA3900" s="22"/>
      <c r="BB3900" s="22"/>
      <c r="BP3900" s="49"/>
      <c r="BX3900" s="49"/>
    </row>
    <row r="3901" spans="22:76">
      <c r="V3901" s="22"/>
      <c r="W3901" s="22"/>
      <c r="AA3901" s="49"/>
      <c r="AB3901" s="49"/>
      <c r="AF3901" s="49"/>
      <c r="AS3901" s="22"/>
      <c r="AV3901" s="22"/>
      <c r="AX3901" s="22"/>
      <c r="AY3901" s="22"/>
      <c r="BA3901" s="22"/>
      <c r="BB3901" s="22"/>
      <c r="BP3901" s="49"/>
      <c r="BX3901" s="49"/>
    </row>
    <row r="3902" spans="22:76">
      <c r="V3902" s="22"/>
      <c r="W3902" s="22"/>
      <c r="AA3902" s="49"/>
      <c r="AB3902" s="49"/>
      <c r="AF3902" s="49"/>
      <c r="AS3902" s="22"/>
      <c r="AV3902" s="22"/>
      <c r="AX3902" s="22"/>
      <c r="AY3902" s="22"/>
      <c r="BA3902" s="22"/>
      <c r="BB3902" s="22"/>
      <c r="BP3902" s="49"/>
      <c r="BX3902" s="49"/>
    </row>
    <row r="3903" spans="22:76">
      <c r="V3903" s="22"/>
      <c r="W3903" s="22"/>
      <c r="AA3903" s="49"/>
      <c r="AB3903" s="49"/>
      <c r="AF3903" s="49"/>
      <c r="AS3903" s="22"/>
      <c r="AV3903" s="22"/>
      <c r="AX3903" s="22"/>
      <c r="AY3903" s="22"/>
      <c r="BA3903" s="22"/>
      <c r="BB3903" s="22"/>
      <c r="BP3903" s="49"/>
      <c r="BX3903" s="49"/>
    </row>
    <row r="3904" spans="22:76">
      <c r="V3904" s="22"/>
      <c r="W3904" s="22"/>
      <c r="AA3904" s="49"/>
      <c r="AB3904" s="49"/>
      <c r="AF3904" s="49"/>
      <c r="AS3904" s="22"/>
      <c r="AV3904" s="22"/>
      <c r="AX3904" s="22"/>
      <c r="AY3904" s="22"/>
      <c r="BA3904" s="22"/>
      <c r="BB3904" s="22"/>
      <c r="BP3904" s="49"/>
      <c r="BX3904" s="49"/>
    </row>
    <row r="3905" spans="22:76">
      <c r="V3905" s="22"/>
      <c r="W3905" s="22"/>
      <c r="AA3905" s="49"/>
      <c r="AB3905" s="49"/>
      <c r="AF3905" s="49"/>
      <c r="AS3905" s="22"/>
      <c r="AV3905" s="22"/>
      <c r="AX3905" s="22"/>
      <c r="AY3905" s="22"/>
      <c r="BA3905" s="22"/>
      <c r="BB3905" s="22"/>
      <c r="BP3905" s="49"/>
      <c r="BX3905" s="49"/>
    </row>
    <row r="3906" spans="22:76">
      <c r="V3906" s="22"/>
      <c r="W3906" s="22"/>
      <c r="AA3906" s="49"/>
      <c r="AB3906" s="49"/>
      <c r="AF3906" s="49"/>
      <c r="AS3906" s="22"/>
      <c r="AV3906" s="22"/>
      <c r="AX3906" s="22"/>
      <c r="AY3906" s="22"/>
      <c r="BA3906" s="22"/>
      <c r="BB3906" s="22"/>
      <c r="BP3906" s="49"/>
      <c r="BX3906" s="49"/>
    </row>
    <row r="3907" spans="22:76">
      <c r="V3907" s="22"/>
      <c r="W3907" s="22"/>
      <c r="AA3907" s="49"/>
      <c r="AB3907" s="49"/>
      <c r="AF3907" s="49"/>
      <c r="AS3907" s="22"/>
      <c r="AV3907" s="22"/>
      <c r="AX3907" s="22"/>
      <c r="AY3907" s="22"/>
      <c r="BA3907" s="22"/>
      <c r="BB3907" s="22"/>
      <c r="BP3907" s="49"/>
      <c r="BX3907" s="49"/>
    </row>
    <row r="3908" spans="22:76">
      <c r="V3908" s="22"/>
      <c r="W3908" s="22"/>
      <c r="AA3908" s="49"/>
      <c r="AB3908" s="49"/>
      <c r="AF3908" s="49"/>
      <c r="AS3908" s="22"/>
      <c r="AV3908" s="22"/>
      <c r="AX3908" s="22"/>
      <c r="AY3908" s="22"/>
      <c r="BA3908" s="22"/>
      <c r="BB3908" s="22"/>
      <c r="BP3908" s="49"/>
      <c r="BX3908" s="49"/>
    </row>
    <row r="3909" spans="22:76">
      <c r="V3909" s="22"/>
      <c r="W3909" s="22"/>
      <c r="AA3909" s="49"/>
      <c r="AB3909" s="49"/>
      <c r="AF3909" s="49"/>
      <c r="AS3909" s="22"/>
      <c r="AV3909" s="22"/>
      <c r="AX3909" s="22"/>
      <c r="AY3909" s="22"/>
      <c r="BA3909" s="22"/>
      <c r="BB3909" s="22"/>
      <c r="BP3909" s="49"/>
      <c r="BX3909" s="49"/>
    </row>
    <row r="3910" spans="22:76">
      <c r="V3910" s="22"/>
      <c r="W3910" s="22"/>
      <c r="AA3910" s="49"/>
      <c r="AB3910" s="49"/>
      <c r="AF3910" s="49"/>
      <c r="AS3910" s="22"/>
      <c r="AV3910" s="22"/>
      <c r="AX3910" s="22"/>
      <c r="AY3910" s="22"/>
      <c r="BA3910" s="22"/>
      <c r="BB3910" s="22"/>
      <c r="BP3910" s="49"/>
      <c r="BX3910" s="49"/>
    </row>
    <row r="3911" spans="22:76">
      <c r="V3911" s="22"/>
      <c r="W3911" s="22"/>
      <c r="AA3911" s="49"/>
      <c r="AB3911" s="49"/>
      <c r="AF3911" s="49"/>
      <c r="AS3911" s="22"/>
      <c r="AV3911" s="22"/>
      <c r="AX3911" s="22"/>
      <c r="AY3911" s="22"/>
      <c r="BA3911" s="22"/>
      <c r="BB3911" s="22"/>
      <c r="BP3911" s="49"/>
      <c r="BX3911" s="49"/>
    </row>
    <row r="3912" spans="22:76">
      <c r="V3912" s="22"/>
      <c r="W3912" s="22"/>
      <c r="AA3912" s="49"/>
      <c r="AB3912" s="49"/>
      <c r="AF3912" s="49"/>
      <c r="AS3912" s="22"/>
      <c r="AV3912" s="22"/>
      <c r="AX3912" s="22"/>
      <c r="AY3912" s="22"/>
      <c r="BA3912" s="22"/>
      <c r="BB3912" s="22"/>
      <c r="BP3912" s="49"/>
      <c r="BX3912" s="49"/>
    </row>
    <row r="3913" spans="22:76">
      <c r="V3913" s="22"/>
      <c r="W3913" s="22"/>
      <c r="AA3913" s="49"/>
      <c r="AB3913" s="49"/>
      <c r="AF3913" s="49"/>
      <c r="AS3913" s="22"/>
      <c r="AV3913" s="22"/>
      <c r="AX3913" s="22"/>
      <c r="AY3913" s="22"/>
      <c r="BA3913" s="22"/>
      <c r="BB3913" s="22"/>
      <c r="BP3913" s="49"/>
      <c r="BX3913" s="49"/>
    </row>
    <row r="3914" spans="22:76">
      <c r="V3914" s="22"/>
      <c r="W3914" s="22"/>
      <c r="AA3914" s="49"/>
      <c r="AB3914" s="49"/>
      <c r="AF3914" s="49"/>
      <c r="AS3914" s="22"/>
      <c r="AV3914" s="22"/>
      <c r="AX3914" s="22"/>
      <c r="AY3914" s="22"/>
      <c r="BA3914" s="22"/>
      <c r="BB3914" s="22"/>
      <c r="BP3914" s="49"/>
      <c r="BX3914" s="49"/>
    </row>
    <row r="3915" spans="22:76">
      <c r="V3915" s="22"/>
      <c r="W3915" s="22"/>
      <c r="AA3915" s="49"/>
      <c r="AB3915" s="49"/>
      <c r="AF3915" s="49"/>
      <c r="AS3915" s="22"/>
      <c r="AV3915" s="22"/>
      <c r="AX3915" s="22"/>
      <c r="AY3915" s="22"/>
      <c r="BA3915" s="22"/>
      <c r="BB3915" s="22"/>
      <c r="BP3915" s="49"/>
      <c r="BX3915" s="49"/>
    </row>
    <row r="3916" spans="22:76">
      <c r="V3916" s="22"/>
      <c r="W3916" s="22"/>
      <c r="AA3916" s="49"/>
      <c r="AB3916" s="49"/>
      <c r="AF3916" s="49"/>
      <c r="AS3916" s="22"/>
      <c r="AV3916" s="22"/>
      <c r="AX3916" s="22"/>
      <c r="AY3916" s="22"/>
      <c r="BA3916" s="22"/>
      <c r="BB3916" s="22"/>
      <c r="BP3916" s="49"/>
      <c r="BX3916" s="49"/>
    </row>
    <row r="3917" spans="22:76">
      <c r="V3917" s="22"/>
      <c r="W3917" s="22"/>
      <c r="AA3917" s="49"/>
      <c r="AB3917" s="49"/>
      <c r="AF3917" s="49"/>
      <c r="AS3917" s="22"/>
      <c r="AV3917" s="22"/>
      <c r="AX3917" s="22"/>
      <c r="AY3917" s="22"/>
      <c r="BA3917" s="22"/>
      <c r="BB3917" s="22"/>
      <c r="BP3917" s="49"/>
      <c r="BX3917" s="49"/>
    </row>
    <row r="3918" spans="22:76">
      <c r="V3918" s="22"/>
      <c r="W3918" s="22"/>
      <c r="AA3918" s="49"/>
      <c r="AB3918" s="49"/>
      <c r="AF3918" s="49"/>
      <c r="AS3918" s="22"/>
      <c r="AV3918" s="22"/>
      <c r="AX3918" s="22"/>
      <c r="AY3918" s="22"/>
      <c r="BA3918" s="22"/>
      <c r="BB3918" s="22"/>
      <c r="BP3918" s="49"/>
      <c r="BX3918" s="49"/>
    </row>
    <row r="3919" spans="22:76">
      <c r="V3919" s="22"/>
      <c r="W3919" s="22"/>
      <c r="AA3919" s="49"/>
      <c r="AB3919" s="49"/>
      <c r="AF3919" s="49"/>
      <c r="AS3919" s="22"/>
      <c r="AV3919" s="22"/>
      <c r="AX3919" s="22"/>
      <c r="AY3919" s="22"/>
      <c r="BA3919" s="22"/>
      <c r="BB3919" s="22"/>
      <c r="BP3919" s="49"/>
      <c r="BX3919" s="49"/>
    </row>
    <row r="3920" spans="22:76">
      <c r="V3920" s="22"/>
      <c r="W3920" s="22"/>
      <c r="AA3920" s="49"/>
      <c r="AB3920" s="49"/>
      <c r="AF3920" s="49"/>
      <c r="AS3920" s="22"/>
      <c r="AV3920" s="22"/>
      <c r="AX3920" s="22"/>
      <c r="AY3920" s="22"/>
      <c r="BA3920" s="22"/>
      <c r="BB3920" s="22"/>
      <c r="BP3920" s="49"/>
      <c r="BX3920" s="49"/>
    </row>
    <row r="3921" spans="22:76">
      <c r="V3921" s="22"/>
      <c r="W3921" s="22"/>
      <c r="AA3921" s="49"/>
      <c r="AB3921" s="49"/>
      <c r="AF3921" s="49"/>
      <c r="AS3921" s="22"/>
      <c r="AV3921" s="22"/>
      <c r="AX3921" s="22"/>
      <c r="AY3921" s="22"/>
      <c r="BA3921" s="22"/>
      <c r="BB3921" s="22"/>
      <c r="BP3921" s="49"/>
      <c r="BX3921" s="49"/>
    </row>
    <row r="3922" spans="22:76">
      <c r="V3922" s="22"/>
      <c r="W3922" s="22"/>
      <c r="AA3922" s="49"/>
      <c r="AB3922" s="49"/>
      <c r="AF3922" s="49"/>
      <c r="AS3922" s="22"/>
      <c r="AV3922" s="22"/>
      <c r="AX3922" s="22"/>
      <c r="AY3922" s="22"/>
      <c r="BA3922" s="22"/>
      <c r="BB3922" s="22"/>
      <c r="BP3922" s="49"/>
      <c r="BX3922" s="49"/>
    </row>
    <row r="3923" spans="22:76">
      <c r="V3923" s="22"/>
      <c r="W3923" s="22"/>
      <c r="AA3923" s="49"/>
      <c r="AB3923" s="49"/>
      <c r="AF3923" s="49"/>
      <c r="AS3923" s="22"/>
      <c r="AV3923" s="22"/>
      <c r="AX3923" s="22"/>
      <c r="AY3923" s="22"/>
      <c r="BA3923" s="22"/>
      <c r="BB3923" s="22"/>
      <c r="BP3923" s="49"/>
      <c r="BX3923" s="49"/>
    </row>
    <row r="3924" spans="22:76">
      <c r="V3924" s="22"/>
      <c r="W3924" s="22"/>
      <c r="AA3924" s="49"/>
      <c r="AB3924" s="49"/>
      <c r="AF3924" s="49"/>
      <c r="AS3924" s="22"/>
      <c r="AV3924" s="22"/>
      <c r="AX3924" s="22"/>
      <c r="AY3924" s="22"/>
      <c r="BA3924" s="22"/>
      <c r="BB3924" s="22"/>
      <c r="BP3924" s="49"/>
      <c r="BX3924" s="49"/>
    </row>
    <row r="3925" spans="22:76">
      <c r="V3925" s="22"/>
      <c r="W3925" s="22"/>
      <c r="AA3925" s="49"/>
      <c r="AB3925" s="49"/>
      <c r="AF3925" s="49"/>
      <c r="AS3925" s="22"/>
      <c r="AV3925" s="22"/>
      <c r="AX3925" s="22"/>
      <c r="AY3925" s="22"/>
      <c r="BA3925" s="22"/>
      <c r="BB3925" s="22"/>
      <c r="BP3925" s="49"/>
      <c r="BX3925" s="49"/>
    </row>
    <row r="3926" spans="22:76">
      <c r="V3926" s="22"/>
      <c r="W3926" s="22"/>
      <c r="AA3926" s="49"/>
      <c r="AB3926" s="49"/>
      <c r="AF3926" s="49"/>
      <c r="AS3926" s="22"/>
      <c r="AV3926" s="22"/>
      <c r="AX3926" s="22"/>
      <c r="AY3926" s="22"/>
      <c r="BA3926" s="22"/>
      <c r="BB3926" s="22"/>
      <c r="BP3926" s="49"/>
      <c r="BX3926" s="49"/>
    </row>
    <row r="3927" spans="22:76">
      <c r="V3927" s="22"/>
      <c r="W3927" s="22"/>
      <c r="AA3927" s="49"/>
      <c r="AB3927" s="49"/>
      <c r="AF3927" s="49"/>
      <c r="AS3927" s="22"/>
      <c r="AV3927" s="22"/>
      <c r="AX3927" s="22"/>
      <c r="AY3927" s="22"/>
      <c r="BA3927" s="22"/>
      <c r="BB3927" s="22"/>
      <c r="BP3927" s="49"/>
      <c r="BX3927" s="49"/>
    </row>
    <row r="3928" spans="22:76">
      <c r="V3928" s="22"/>
      <c r="W3928" s="22"/>
      <c r="AA3928" s="49"/>
      <c r="AB3928" s="49"/>
      <c r="AF3928" s="49"/>
      <c r="AS3928" s="22"/>
      <c r="AV3928" s="22"/>
      <c r="AX3928" s="22"/>
      <c r="AY3928" s="22"/>
      <c r="BA3928" s="22"/>
      <c r="BB3928" s="22"/>
      <c r="BP3928" s="49"/>
      <c r="BX3928" s="49"/>
    </row>
    <row r="3929" spans="22:76">
      <c r="V3929" s="22"/>
      <c r="W3929" s="22"/>
      <c r="AA3929" s="49"/>
      <c r="AB3929" s="49"/>
      <c r="AF3929" s="49"/>
      <c r="AS3929" s="22"/>
      <c r="AV3929" s="22"/>
      <c r="AX3929" s="22"/>
      <c r="AY3929" s="22"/>
      <c r="BA3929" s="22"/>
      <c r="BB3929" s="22"/>
      <c r="BP3929" s="49"/>
      <c r="BX3929" s="49"/>
    </row>
    <row r="3930" spans="22:76">
      <c r="V3930" s="22"/>
      <c r="W3930" s="22"/>
      <c r="AA3930" s="49"/>
      <c r="AB3930" s="49"/>
      <c r="AF3930" s="49"/>
      <c r="AS3930" s="22"/>
      <c r="AV3930" s="22"/>
      <c r="AX3930" s="22"/>
      <c r="AY3930" s="22"/>
      <c r="BA3930" s="22"/>
      <c r="BB3930" s="22"/>
      <c r="BP3930" s="49"/>
      <c r="BX3930" s="49"/>
    </row>
    <row r="3931" spans="22:76">
      <c r="V3931" s="22"/>
      <c r="W3931" s="22"/>
      <c r="AA3931" s="49"/>
      <c r="AB3931" s="49"/>
      <c r="AF3931" s="49"/>
      <c r="AS3931" s="22"/>
      <c r="AV3931" s="22"/>
      <c r="AX3931" s="22"/>
      <c r="AY3931" s="22"/>
      <c r="BA3931" s="22"/>
      <c r="BB3931" s="22"/>
      <c r="BP3931" s="49"/>
      <c r="BX3931" s="49"/>
    </row>
    <row r="3932" spans="22:76">
      <c r="V3932" s="22"/>
      <c r="W3932" s="22"/>
      <c r="AA3932" s="49"/>
      <c r="AB3932" s="49"/>
      <c r="AF3932" s="49"/>
      <c r="AS3932" s="22"/>
      <c r="AV3932" s="22"/>
      <c r="AX3932" s="22"/>
      <c r="AY3932" s="22"/>
      <c r="BA3932" s="22"/>
      <c r="BB3932" s="22"/>
      <c r="BP3932" s="49"/>
      <c r="BX3932" s="49"/>
    </row>
    <row r="3933" spans="22:76">
      <c r="V3933" s="22"/>
      <c r="W3933" s="22"/>
      <c r="AA3933" s="49"/>
      <c r="AB3933" s="49"/>
      <c r="AF3933" s="49"/>
      <c r="AS3933" s="22"/>
      <c r="AV3933" s="22"/>
      <c r="AX3933" s="22"/>
      <c r="AY3933" s="22"/>
      <c r="BA3933" s="22"/>
      <c r="BB3933" s="22"/>
      <c r="BP3933" s="49"/>
      <c r="BX3933" s="49"/>
    </row>
    <row r="3934" spans="22:76">
      <c r="V3934" s="22"/>
      <c r="W3934" s="22"/>
      <c r="AA3934" s="49"/>
      <c r="AB3934" s="49"/>
      <c r="AF3934" s="49"/>
      <c r="AS3934" s="22"/>
      <c r="AV3934" s="22"/>
      <c r="AX3934" s="22"/>
      <c r="AY3934" s="22"/>
      <c r="BA3934" s="22"/>
      <c r="BB3934" s="22"/>
      <c r="BP3934" s="49"/>
      <c r="BX3934" s="49"/>
    </row>
    <row r="3935" spans="22:76">
      <c r="V3935" s="22"/>
      <c r="W3935" s="22"/>
      <c r="AA3935" s="49"/>
      <c r="AB3935" s="49"/>
      <c r="AF3935" s="49"/>
      <c r="AS3935" s="22"/>
      <c r="AV3935" s="22"/>
      <c r="AX3935" s="22"/>
      <c r="AY3935" s="22"/>
      <c r="BA3935" s="22"/>
      <c r="BB3935" s="22"/>
      <c r="BP3935" s="49"/>
      <c r="BX3935" s="49"/>
    </row>
    <row r="3936" spans="22:76">
      <c r="V3936" s="22"/>
      <c r="W3936" s="22"/>
      <c r="AA3936" s="49"/>
      <c r="AB3936" s="49"/>
      <c r="AF3936" s="49"/>
      <c r="AS3936" s="22"/>
      <c r="AV3936" s="22"/>
      <c r="AX3936" s="22"/>
      <c r="AY3936" s="22"/>
      <c r="BA3936" s="22"/>
      <c r="BB3936" s="22"/>
      <c r="BP3936" s="49"/>
      <c r="BX3936" s="49"/>
    </row>
    <row r="3937" spans="22:76">
      <c r="V3937" s="22"/>
      <c r="W3937" s="22"/>
      <c r="AA3937" s="49"/>
      <c r="AB3937" s="49"/>
      <c r="AF3937" s="49"/>
      <c r="AS3937" s="22"/>
      <c r="AV3937" s="22"/>
      <c r="AX3937" s="22"/>
      <c r="AY3937" s="22"/>
      <c r="BA3937" s="22"/>
      <c r="BB3937" s="22"/>
      <c r="BP3937" s="49"/>
      <c r="BX3937" s="49"/>
    </row>
    <row r="3938" spans="22:76">
      <c r="V3938" s="22"/>
      <c r="W3938" s="22"/>
      <c r="AA3938" s="49"/>
      <c r="AB3938" s="49"/>
      <c r="AF3938" s="49"/>
      <c r="AS3938" s="22"/>
      <c r="AV3938" s="22"/>
      <c r="AX3938" s="22"/>
      <c r="AY3938" s="22"/>
      <c r="BA3938" s="22"/>
      <c r="BB3938" s="22"/>
      <c r="BP3938" s="49"/>
      <c r="BX3938" s="49"/>
    </row>
    <row r="3939" spans="22:76">
      <c r="V3939" s="22"/>
      <c r="W3939" s="22"/>
      <c r="AA3939" s="49"/>
      <c r="AB3939" s="49"/>
      <c r="AF3939" s="49"/>
      <c r="AS3939" s="22"/>
      <c r="AV3939" s="22"/>
      <c r="AX3939" s="22"/>
      <c r="AY3939" s="22"/>
      <c r="BA3939" s="22"/>
      <c r="BB3939" s="22"/>
      <c r="BP3939" s="49"/>
      <c r="BX3939" s="49"/>
    </row>
    <row r="3940" spans="22:76">
      <c r="V3940" s="22"/>
      <c r="W3940" s="22"/>
      <c r="AA3940" s="49"/>
      <c r="AB3940" s="49"/>
      <c r="AF3940" s="49"/>
      <c r="AS3940" s="22"/>
      <c r="AV3940" s="22"/>
      <c r="AX3940" s="22"/>
      <c r="AY3940" s="22"/>
      <c r="BA3940" s="22"/>
      <c r="BB3940" s="22"/>
      <c r="BP3940" s="49"/>
      <c r="BX3940" s="49"/>
    </row>
    <row r="3941" spans="22:76">
      <c r="V3941" s="22"/>
      <c r="W3941" s="22"/>
      <c r="AA3941" s="49"/>
      <c r="AB3941" s="49"/>
      <c r="AF3941" s="49"/>
      <c r="AS3941" s="22"/>
      <c r="AV3941" s="22"/>
      <c r="AX3941" s="22"/>
      <c r="AY3941" s="22"/>
      <c r="BA3941" s="22"/>
      <c r="BB3941" s="22"/>
      <c r="BP3941" s="49"/>
      <c r="BX3941" s="49"/>
    </row>
    <row r="3942" spans="22:76">
      <c r="V3942" s="22"/>
      <c r="W3942" s="22"/>
      <c r="AA3942" s="49"/>
      <c r="AB3942" s="49"/>
      <c r="AF3942" s="49"/>
      <c r="AS3942" s="22"/>
      <c r="AV3942" s="22"/>
      <c r="AX3942" s="22"/>
      <c r="AY3942" s="22"/>
      <c r="BA3942" s="22"/>
      <c r="BB3942" s="22"/>
      <c r="BP3942" s="49"/>
      <c r="BX3942" s="49"/>
    </row>
    <row r="3943" spans="22:76">
      <c r="V3943" s="22"/>
      <c r="W3943" s="22"/>
      <c r="AA3943" s="49"/>
      <c r="AB3943" s="49"/>
      <c r="AF3943" s="49"/>
      <c r="AS3943" s="22"/>
      <c r="AV3943" s="22"/>
      <c r="AX3943" s="22"/>
      <c r="AY3943" s="22"/>
      <c r="BA3943" s="22"/>
      <c r="BB3943" s="22"/>
      <c r="BP3943" s="49"/>
      <c r="BX3943" s="49"/>
    </row>
    <row r="3944" spans="22:76">
      <c r="V3944" s="22"/>
      <c r="W3944" s="22"/>
      <c r="AA3944" s="49"/>
      <c r="AB3944" s="49"/>
      <c r="AF3944" s="49"/>
      <c r="AS3944" s="22"/>
      <c r="AV3944" s="22"/>
      <c r="AX3944" s="22"/>
      <c r="AY3944" s="22"/>
      <c r="BA3944" s="22"/>
      <c r="BB3944" s="22"/>
      <c r="BP3944" s="49"/>
      <c r="BX3944" s="49"/>
    </row>
    <row r="3945" spans="22:76">
      <c r="V3945" s="22"/>
      <c r="W3945" s="22"/>
      <c r="AA3945" s="49"/>
      <c r="AB3945" s="49"/>
      <c r="AF3945" s="49"/>
      <c r="AS3945" s="22"/>
      <c r="AV3945" s="22"/>
      <c r="AX3945" s="22"/>
      <c r="AY3945" s="22"/>
      <c r="BA3945" s="22"/>
      <c r="BB3945" s="22"/>
      <c r="BP3945" s="49"/>
      <c r="BX3945" s="49"/>
    </row>
    <row r="3946" spans="22:76">
      <c r="V3946" s="22"/>
      <c r="W3946" s="22"/>
      <c r="AA3946" s="49"/>
      <c r="AB3946" s="49"/>
      <c r="AF3946" s="49"/>
      <c r="AS3946" s="22"/>
      <c r="AV3946" s="22"/>
      <c r="AX3946" s="22"/>
      <c r="AY3946" s="22"/>
      <c r="BA3946" s="22"/>
      <c r="BB3946" s="22"/>
      <c r="BP3946" s="49"/>
      <c r="BX3946" s="49"/>
    </row>
    <row r="3947" spans="22:76">
      <c r="V3947" s="22"/>
      <c r="W3947" s="22"/>
      <c r="AA3947" s="49"/>
      <c r="AB3947" s="49"/>
      <c r="AF3947" s="49"/>
      <c r="AS3947" s="22"/>
      <c r="AV3947" s="22"/>
      <c r="AX3947" s="22"/>
      <c r="AY3947" s="22"/>
      <c r="BA3947" s="22"/>
      <c r="BB3947" s="22"/>
      <c r="BP3947" s="49"/>
      <c r="BX3947" s="49"/>
    </row>
    <row r="3948" spans="22:76">
      <c r="V3948" s="22"/>
      <c r="W3948" s="22"/>
      <c r="AA3948" s="49"/>
      <c r="AB3948" s="49"/>
      <c r="AF3948" s="49"/>
      <c r="AS3948" s="22"/>
      <c r="AV3948" s="22"/>
      <c r="AX3948" s="22"/>
      <c r="AY3948" s="22"/>
      <c r="BA3948" s="22"/>
      <c r="BB3948" s="22"/>
      <c r="BP3948" s="49"/>
      <c r="BX3948" s="49"/>
    </row>
    <row r="3949" spans="22:76">
      <c r="V3949" s="22"/>
      <c r="W3949" s="22"/>
      <c r="AA3949" s="49"/>
      <c r="AB3949" s="49"/>
      <c r="AF3949" s="49"/>
      <c r="AS3949" s="22"/>
      <c r="AV3949" s="22"/>
      <c r="AX3949" s="22"/>
      <c r="AY3949" s="22"/>
      <c r="BA3949" s="22"/>
      <c r="BB3949" s="22"/>
      <c r="BP3949" s="49"/>
      <c r="BX3949" s="49"/>
    </row>
    <row r="3950" spans="22:76">
      <c r="V3950" s="22"/>
      <c r="W3950" s="22"/>
      <c r="AA3950" s="49"/>
      <c r="AB3950" s="49"/>
      <c r="AF3950" s="49"/>
      <c r="AS3950" s="22"/>
      <c r="AV3950" s="22"/>
      <c r="AX3950" s="22"/>
      <c r="AY3950" s="22"/>
      <c r="BA3950" s="22"/>
      <c r="BB3950" s="22"/>
      <c r="BP3950" s="49"/>
      <c r="BX3950" s="49"/>
    </row>
    <row r="3951" spans="22:76">
      <c r="V3951" s="22"/>
      <c r="W3951" s="22"/>
      <c r="AA3951" s="49"/>
      <c r="AB3951" s="49"/>
      <c r="AF3951" s="49"/>
      <c r="AS3951" s="22"/>
      <c r="AV3951" s="22"/>
      <c r="AX3951" s="22"/>
      <c r="AY3951" s="22"/>
      <c r="BA3951" s="22"/>
      <c r="BB3951" s="22"/>
      <c r="BP3951" s="49"/>
      <c r="BX3951" s="49"/>
    </row>
    <row r="3952" spans="22:76">
      <c r="V3952" s="22"/>
      <c r="W3952" s="22"/>
      <c r="AA3952" s="49"/>
      <c r="AB3952" s="49"/>
      <c r="AF3952" s="49"/>
      <c r="AS3952" s="22"/>
      <c r="AV3952" s="22"/>
      <c r="AX3952" s="22"/>
      <c r="AY3952" s="22"/>
      <c r="BA3952" s="22"/>
      <c r="BB3952" s="22"/>
      <c r="BP3952" s="49"/>
      <c r="BX3952" s="49"/>
    </row>
    <row r="3953" spans="22:76">
      <c r="V3953" s="22"/>
      <c r="W3953" s="22"/>
      <c r="AA3953" s="49"/>
      <c r="AB3953" s="49"/>
      <c r="AF3953" s="49"/>
      <c r="AS3953" s="22"/>
      <c r="AV3953" s="22"/>
      <c r="AX3953" s="22"/>
      <c r="AY3953" s="22"/>
      <c r="BA3953" s="22"/>
      <c r="BB3953" s="22"/>
      <c r="BP3953" s="49"/>
      <c r="BX3953" s="49"/>
    </row>
    <row r="3954" spans="22:76">
      <c r="V3954" s="22"/>
      <c r="W3954" s="22"/>
      <c r="AA3954" s="49"/>
      <c r="AB3954" s="49"/>
      <c r="AF3954" s="49"/>
      <c r="AS3954" s="22"/>
      <c r="AV3954" s="22"/>
      <c r="AX3954" s="22"/>
      <c r="AY3954" s="22"/>
      <c r="BA3954" s="22"/>
      <c r="BB3954" s="22"/>
      <c r="BP3954" s="49"/>
      <c r="BX3954" s="49"/>
    </row>
    <row r="3955" spans="22:76">
      <c r="V3955" s="22"/>
      <c r="W3955" s="22"/>
      <c r="AA3955" s="49"/>
      <c r="AB3955" s="49"/>
      <c r="AF3955" s="49"/>
      <c r="AS3955" s="22"/>
      <c r="AV3955" s="22"/>
      <c r="AX3955" s="22"/>
      <c r="AY3955" s="22"/>
      <c r="BA3955" s="22"/>
      <c r="BB3955" s="22"/>
      <c r="BP3955" s="49"/>
      <c r="BX3955" s="49"/>
    </row>
    <row r="3956" spans="22:76">
      <c r="V3956" s="22"/>
      <c r="W3956" s="22"/>
      <c r="AA3956" s="49"/>
      <c r="AB3956" s="49"/>
      <c r="AF3956" s="49"/>
      <c r="AS3956" s="22"/>
      <c r="AV3956" s="22"/>
      <c r="AX3956" s="22"/>
      <c r="AY3956" s="22"/>
      <c r="BA3956" s="22"/>
      <c r="BB3956" s="22"/>
      <c r="BP3956" s="49"/>
      <c r="BX3956" s="49"/>
    </row>
    <row r="3957" spans="22:76">
      <c r="V3957" s="22"/>
      <c r="W3957" s="22"/>
      <c r="AA3957" s="49"/>
      <c r="AB3957" s="49"/>
      <c r="AF3957" s="49"/>
      <c r="AS3957" s="22"/>
      <c r="AV3957" s="22"/>
      <c r="AX3957" s="22"/>
      <c r="AY3957" s="22"/>
      <c r="BA3957" s="22"/>
      <c r="BB3957" s="22"/>
      <c r="BP3957" s="49"/>
      <c r="BX3957" s="49"/>
    </row>
    <row r="3958" spans="22:76">
      <c r="V3958" s="22"/>
      <c r="W3958" s="22"/>
      <c r="AA3958" s="49"/>
      <c r="AB3958" s="49"/>
      <c r="AF3958" s="49"/>
      <c r="AS3958" s="22"/>
      <c r="AV3958" s="22"/>
      <c r="AX3958" s="22"/>
      <c r="AY3958" s="22"/>
      <c r="BA3958" s="22"/>
      <c r="BB3958" s="22"/>
      <c r="BP3958" s="49"/>
      <c r="BX3958" s="49"/>
    </row>
    <row r="3959" spans="22:76">
      <c r="V3959" s="22"/>
      <c r="W3959" s="22"/>
      <c r="AA3959" s="49"/>
      <c r="AB3959" s="49"/>
      <c r="AF3959" s="49"/>
      <c r="AS3959" s="22"/>
      <c r="AV3959" s="22"/>
      <c r="AX3959" s="22"/>
      <c r="AY3959" s="22"/>
      <c r="BA3959" s="22"/>
      <c r="BB3959" s="22"/>
      <c r="BP3959" s="49"/>
      <c r="BX3959" s="49"/>
    </row>
    <row r="3960" spans="22:76">
      <c r="V3960" s="22"/>
      <c r="W3960" s="22"/>
      <c r="AA3960" s="49"/>
      <c r="AB3960" s="49"/>
      <c r="AF3960" s="49"/>
      <c r="AS3960" s="22"/>
      <c r="AV3960" s="22"/>
      <c r="AX3960" s="22"/>
      <c r="AY3960" s="22"/>
      <c r="BA3960" s="22"/>
      <c r="BB3960" s="22"/>
      <c r="BP3960" s="49"/>
      <c r="BX3960" s="49"/>
    </row>
    <row r="3961" spans="22:76">
      <c r="V3961" s="22"/>
      <c r="W3961" s="22"/>
      <c r="AA3961" s="49"/>
      <c r="AB3961" s="49"/>
      <c r="AF3961" s="49"/>
      <c r="AS3961" s="22"/>
      <c r="AV3961" s="22"/>
      <c r="AX3961" s="22"/>
      <c r="AY3961" s="22"/>
      <c r="BA3961" s="22"/>
      <c r="BB3961" s="22"/>
      <c r="BP3961" s="49"/>
      <c r="BX3961" s="49"/>
    </row>
    <row r="3962" spans="22:76">
      <c r="V3962" s="22"/>
      <c r="W3962" s="22"/>
      <c r="AA3962" s="49"/>
      <c r="AB3962" s="49"/>
      <c r="AF3962" s="49"/>
      <c r="AS3962" s="22"/>
      <c r="AV3962" s="22"/>
      <c r="AX3962" s="22"/>
      <c r="AY3962" s="22"/>
      <c r="BA3962" s="22"/>
      <c r="BB3962" s="22"/>
      <c r="BP3962" s="49"/>
      <c r="BX3962" s="49"/>
    </row>
    <row r="3963" spans="22:76">
      <c r="V3963" s="22"/>
      <c r="W3963" s="22"/>
      <c r="AA3963" s="49"/>
      <c r="AB3963" s="49"/>
      <c r="AF3963" s="49"/>
      <c r="AS3963" s="22"/>
      <c r="AV3963" s="22"/>
      <c r="AX3963" s="22"/>
      <c r="AY3963" s="22"/>
      <c r="BA3963" s="22"/>
      <c r="BB3963" s="22"/>
      <c r="BP3963" s="49"/>
      <c r="BX3963" s="49"/>
    </row>
    <row r="3964" spans="22:76">
      <c r="V3964" s="22"/>
      <c r="W3964" s="22"/>
      <c r="AA3964" s="49"/>
      <c r="AB3964" s="49"/>
      <c r="AF3964" s="49"/>
      <c r="AS3964" s="22"/>
      <c r="AV3964" s="22"/>
      <c r="AX3964" s="22"/>
      <c r="AY3964" s="22"/>
      <c r="BA3964" s="22"/>
      <c r="BB3964" s="22"/>
      <c r="BP3964" s="49"/>
      <c r="BX3964" s="49"/>
    </row>
    <row r="3965" spans="22:76">
      <c r="V3965" s="22"/>
      <c r="W3965" s="22"/>
      <c r="AA3965" s="49"/>
      <c r="AB3965" s="49"/>
      <c r="AF3965" s="49"/>
      <c r="AS3965" s="22"/>
      <c r="AV3965" s="22"/>
      <c r="AX3965" s="22"/>
      <c r="AY3965" s="22"/>
      <c r="BA3965" s="22"/>
      <c r="BB3965" s="22"/>
      <c r="BP3965" s="49"/>
      <c r="BX3965" s="49"/>
    </row>
    <row r="3966" spans="22:76">
      <c r="V3966" s="22"/>
      <c r="W3966" s="22"/>
      <c r="AA3966" s="49"/>
      <c r="AB3966" s="49"/>
      <c r="AF3966" s="49"/>
      <c r="AS3966" s="22"/>
      <c r="AV3966" s="22"/>
      <c r="AX3966" s="22"/>
      <c r="AY3966" s="22"/>
      <c r="BA3966" s="22"/>
      <c r="BB3966" s="22"/>
      <c r="BP3966" s="49"/>
      <c r="BX3966" s="49"/>
    </row>
    <row r="3967" spans="22:76">
      <c r="V3967" s="22"/>
      <c r="W3967" s="22"/>
      <c r="AA3967" s="49"/>
      <c r="AB3967" s="49"/>
      <c r="AF3967" s="49"/>
      <c r="AS3967" s="22"/>
      <c r="AV3967" s="22"/>
      <c r="AX3967" s="22"/>
      <c r="AY3967" s="22"/>
      <c r="BA3967" s="22"/>
      <c r="BB3967" s="22"/>
      <c r="BP3967" s="49"/>
      <c r="BX3967" s="49"/>
    </row>
    <row r="3968" spans="22:76">
      <c r="V3968" s="22"/>
      <c r="W3968" s="22"/>
      <c r="AA3968" s="49"/>
      <c r="AB3968" s="49"/>
      <c r="AF3968" s="49"/>
      <c r="AS3968" s="22"/>
      <c r="AV3968" s="22"/>
      <c r="AX3968" s="22"/>
      <c r="AY3968" s="22"/>
      <c r="BA3968" s="22"/>
      <c r="BB3968" s="22"/>
      <c r="BP3968" s="49"/>
      <c r="BX3968" s="49"/>
    </row>
    <row r="3969" spans="22:76">
      <c r="V3969" s="22"/>
      <c r="W3969" s="22"/>
      <c r="AA3969" s="49"/>
      <c r="AB3969" s="49"/>
      <c r="AF3969" s="49"/>
      <c r="AS3969" s="22"/>
      <c r="AV3969" s="22"/>
      <c r="AX3969" s="22"/>
      <c r="AY3969" s="22"/>
      <c r="BA3969" s="22"/>
      <c r="BB3969" s="22"/>
      <c r="BP3969" s="49"/>
      <c r="BX3969" s="49"/>
    </row>
    <row r="3970" spans="22:76">
      <c r="V3970" s="22"/>
      <c r="W3970" s="22"/>
      <c r="AA3970" s="49"/>
      <c r="AB3970" s="49"/>
      <c r="AF3970" s="49"/>
      <c r="AS3970" s="22"/>
      <c r="AV3970" s="22"/>
      <c r="AX3970" s="22"/>
      <c r="AY3970" s="22"/>
      <c r="BA3970" s="22"/>
      <c r="BB3970" s="22"/>
      <c r="BP3970" s="49"/>
      <c r="BX3970" s="49"/>
    </row>
    <row r="3971" spans="22:76">
      <c r="V3971" s="22"/>
      <c r="W3971" s="22"/>
      <c r="AA3971" s="49"/>
      <c r="AB3971" s="49"/>
      <c r="AF3971" s="49"/>
      <c r="AS3971" s="22"/>
      <c r="AV3971" s="22"/>
      <c r="AX3971" s="22"/>
      <c r="AY3971" s="22"/>
      <c r="BA3971" s="22"/>
      <c r="BB3971" s="22"/>
      <c r="BP3971" s="49"/>
      <c r="BX3971" s="49"/>
    </row>
    <row r="3972" spans="22:76">
      <c r="V3972" s="22"/>
      <c r="W3972" s="22"/>
      <c r="AA3972" s="49"/>
      <c r="AB3972" s="49"/>
      <c r="AF3972" s="49"/>
      <c r="AS3972" s="22"/>
      <c r="AV3972" s="22"/>
      <c r="AX3972" s="22"/>
      <c r="AY3972" s="22"/>
      <c r="BA3972" s="22"/>
      <c r="BB3972" s="22"/>
      <c r="BP3972" s="49"/>
      <c r="BX3972" s="49"/>
    </row>
    <row r="3973" spans="22:76">
      <c r="V3973" s="22"/>
      <c r="W3973" s="22"/>
      <c r="AA3973" s="49"/>
      <c r="AB3973" s="49"/>
      <c r="AF3973" s="49"/>
      <c r="AS3973" s="22"/>
      <c r="AV3973" s="22"/>
      <c r="AX3973" s="22"/>
      <c r="AY3973" s="22"/>
      <c r="BA3973" s="22"/>
      <c r="BB3973" s="22"/>
      <c r="BP3973" s="49"/>
      <c r="BX3973" s="49"/>
    </row>
    <row r="3974" spans="22:76">
      <c r="V3974" s="22"/>
      <c r="W3974" s="22"/>
      <c r="AA3974" s="49"/>
      <c r="AB3974" s="49"/>
      <c r="AF3974" s="49"/>
      <c r="AS3974" s="22"/>
      <c r="AV3974" s="22"/>
      <c r="AX3974" s="22"/>
      <c r="AY3974" s="22"/>
      <c r="BA3974" s="22"/>
      <c r="BB3974" s="22"/>
      <c r="BP3974" s="49"/>
      <c r="BX3974" s="49"/>
    </row>
    <row r="3975" spans="22:76">
      <c r="V3975" s="22"/>
      <c r="W3975" s="22"/>
      <c r="AA3975" s="49"/>
      <c r="AB3975" s="49"/>
      <c r="AF3975" s="49"/>
      <c r="AS3975" s="22"/>
      <c r="AV3975" s="22"/>
      <c r="AX3975" s="22"/>
      <c r="AY3975" s="22"/>
      <c r="BA3975" s="22"/>
      <c r="BB3975" s="22"/>
      <c r="BP3975" s="49"/>
      <c r="BX3975" s="49"/>
    </row>
    <row r="3976" spans="22:76">
      <c r="V3976" s="22"/>
      <c r="W3976" s="22"/>
      <c r="AA3976" s="49"/>
      <c r="AB3976" s="49"/>
      <c r="AF3976" s="49"/>
      <c r="AS3976" s="22"/>
      <c r="AV3976" s="22"/>
      <c r="AX3976" s="22"/>
      <c r="AY3976" s="22"/>
      <c r="BA3976" s="22"/>
      <c r="BB3976" s="22"/>
      <c r="BP3976" s="49"/>
      <c r="BX3976" s="49"/>
    </row>
    <row r="3977" spans="22:76">
      <c r="V3977" s="22"/>
      <c r="W3977" s="22"/>
      <c r="AA3977" s="49"/>
      <c r="AB3977" s="49"/>
      <c r="AF3977" s="49"/>
      <c r="AS3977" s="22"/>
      <c r="AV3977" s="22"/>
      <c r="AX3977" s="22"/>
      <c r="AY3977" s="22"/>
      <c r="BA3977" s="22"/>
      <c r="BB3977" s="22"/>
      <c r="BP3977" s="49"/>
      <c r="BX3977" s="49"/>
    </row>
    <row r="3978" spans="22:76">
      <c r="V3978" s="22"/>
      <c r="W3978" s="22"/>
      <c r="AA3978" s="49"/>
      <c r="AB3978" s="49"/>
      <c r="AF3978" s="49"/>
      <c r="AS3978" s="22"/>
      <c r="AV3978" s="22"/>
      <c r="AX3978" s="22"/>
      <c r="AY3978" s="22"/>
      <c r="BA3978" s="22"/>
      <c r="BB3978" s="22"/>
      <c r="BP3978" s="49"/>
      <c r="BX3978" s="49"/>
    </row>
    <row r="3979" spans="22:76">
      <c r="V3979" s="22"/>
      <c r="W3979" s="22"/>
      <c r="AA3979" s="49"/>
      <c r="AB3979" s="49"/>
      <c r="AF3979" s="49"/>
      <c r="AS3979" s="22"/>
      <c r="AV3979" s="22"/>
      <c r="AX3979" s="22"/>
      <c r="AY3979" s="22"/>
      <c r="BA3979" s="22"/>
      <c r="BB3979" s="22"/>
      <c r="BP3979" s="49"/>
      <c r="BX3979" s="49"/>
    </row>
    <row r="3980" spans="22:76">
      <c r="V3980" s="22"/>
      <c r="W3980" s="22"/>
      <c r="AA3980" s="49"/>
      <c r="AB3980" s="49"/>
      <c r="AF3980" s="49"/>
      <c r="AS3980" s="22"/>
      <c r="AV3980" s="22"/>
      <c r="AX3980" s="22"/>
      <c r="AY3980" s="22"/>
      <c r="BA3980" s="22"/>
      <c r="BB3980" s="22"/>
      <c r="BP3980" s="49"/>
      <c r="BX3980" s="49"/>
    </row>
    <row r="3981" spans="22:76">
      <c r="V3981" s="22"/>
      <c r="W3981" s="22"/>
      <c r="AA3981" s="49"/>
      <c r="AB3981" s="49"/>
      <c r="AF3981" s="49"/>
      <c r="AS3981" s="22"/>
      <c r="AV3981" s="22"/>
      <c r="AX3981" s="22"/>
      <c r="AY3981" s="22"/>
      <c r="BA3981" s="22"/>
      <c r="BB3981" s="22"/>
      <c r="BP3981" s="49"/>
      <c r="BX3981" s="49"/>
    </row>
    <row r="3982" spans="22:76">
      <c r="V3982" s="22"/>
      <c r="W3982" s="22"/>
      <c r="AA3982" s="49"/>
      <c r="AB3982" s="49"/>
      <c r="AF3982" s="49"/>
      <c r="AS3982" s="22"/>
      <c r="AV3982" s="22"/>
      <c r="AX3982" s="22"/>
      <c r="AY3982" s="22"/>
      <c r="BA3982" s="22"/>
      <c r="BB3982" s="22"/>
      <c r="BP3982" s="49"/>
      <c r="BX3982" s="49"/>
    </row>
    <row r="3983" spans="22:76">
      <c r="V3983" s="22"/>
      <c r="W3983" s="22"/>
      <c r="AA3983" s="49"/>
      <c r="AB3983" s="49"/>
      <c r="AF3983" s="49"/>
      <c r="AS3983" s="22"/>
      <c r="AV3983" s="22"/>
      <c r="AX3983" s="22"/>
      <c r="AY3983" s="22"/>
      <c r="BA3983" s="22"/>
      <c r="BB3983" s="22"/>
      <c r="BP3983" s="49"/>
      <c r="BX3983" s="49"/>
    </row>
    <row r="3984" spans="22:76">
      <c r="V3984" s="22"/>
      <c r="W3984" s="22"/>
      <c r="AA3984" s="49"/>
      <c r="AB3984" s="49"/>
      <c r="AF3984" s="49"/>
      <c r="AS3984" s="22"/>
      <c r="AV3984" s="22"/>
      <c r="AX3984" s="22"/>
      <c r="AY3984" s="22"/>
      <c r="BA3984" s="22"/>
      <c r="BB3984" s="22"/>
      <c r="BP3984" s="49"/>
      <c r="BX3984" s="49"/>
    </row>
    <row r="3985" spans="22:76">
      <c r="V3985" s="22"/>
      <c r="W3985" s="22"/>
      <c r="AA3985" s="49"/>
      <c r="AB3985" s="49"/>
      <c r="AF3985" s="49"/>
      <c r="AS3985" s="22"/>
      <c r="AV3985" s="22"/>
      <c r="AX3985" s="22"/>
      <c r="AY3985" s="22"/>
      <c r="BA3985" s="22"/>
      <c r="BB3985" s="22"/>
      <c r="BP3985" s="49"/>
      <c r="BX3985" s="49"/>
    </row>
    <row r="3986" spans="22:76">
      <c r="V3986" s="22"/>
      <c r="W3986" s="22"/>
      <c r="AA3986" s="49"/>
      <c r="AB3986" s="49"/>
      <c r="AF3986" s="49"/>
      <c r="AS3986" s="22"/>
      <c r="AV3986" s="22"/>
      <c r="AX3986" s="22"/>
      <c r="AY3986" s="22"/>
      <c r="BA3986" s="22"/>
      <c r="BB3986" s="22"/>
      <c r="BP3986" s="49"/>
      <c r="BX3986" s="49"/>
    </row>
    <row r="3987" spans="22:76">
      <c r="V3987" s="22"/>
      <c r="W3987" s="22"/>
      <c r="AA3987" s="49"/>
      <c r="AB3987" s="49"/>
      <c r="AF3987" s="49"/>
      <c r="AS3987" s="22"/>
      <c r="AV3987" s="22"/>
      <c r="AX3987" s="22"/>
      <c r="AY3987" s="22"/>
      <c r="BA3987" s="22"/>
      <c r="BB3987" s="22"/>
      <c r="BP3987" s="49"/>
      <c r="BX3987" s="49"/>
    </row>
    <row r="3988" spans="22:76">
      <c r="V3988" s="22"/>
      <c r="W3988" s="22"/>
      <c r="AA3988" s="49"/>
      <c r="AB3988" s="49"/>
      <c r="AF3988" s="49"/>
      <c r="AS3988" s="22"/>
      <c r="AV3988" s="22"/>
      <c r="AX3988" s="22"/>
      <c r="AY3988" s="22"/>
      <c r="BA3988" s="22"/>
      <c r="BB3988" s="22"/>
      <c r="BP3988" s="49"/>
      <c r="BX3988" s="49"/>
    </row>
    <row r="3989" spans="22:76">
      <c r="V3989" s="22"/>
      <c r="W3989" s="22"/>
      <c r="AA3989" s="49"/>
      <c r="AB3989" s="49"/>
      <c r="AF3989" s="49"/>
      <c r="AS3989" s="22"/>
      <c r="AV3989" s="22"/>
      <c r="AX3989" s="22"/>
      <c r="AY3989" s="22"/>
      <c r="BA3989" s="22"/>
      <c r="BB3989" s="22"/>
      <c r="BP3989" s="49"/>
      <c r="BX3989" s="49"/>
    </row>
    <row r="3990" spans="22:76">
      <c r="V3990" s="22"/>
      <c r="W3990" s="22"/>
      <c r="AA3990" s="49"/>
      <c r="AB3990" s="49"/>
      <c r="AF3990" s="49"/>
      <c r="AS3990" s="22"/>
      <c r="AV3990" s="22"/>
      <c r="AX3990" s="22"/>
      <c r="AY3990" s="22"/>
      <c r="BA3990" s="22"/>
      <c r="BB3990" s="22"/>
      <c r="BP3990" s="49"/>
      <c r="BX3990" s="49"/>
    </row>
    <row r="3991" spans="22:76">
      <c r="V3991" s="22"/>
      <c r="W3991" s="22"/>
      <c r="AA3991" s="49"/>
      <c r="AB3991" s="49"/>
      <c r="AF3991" s="49"/>
      <c r="AS3991" s="22"/>
      <c r="AV3991" s="22"/>
      <c r="AX3991" s="22"/>
      <c r="AY3991" s="22"/>
      <c r="BA3991" s="22"/>
      <c r="BB3991" s="22"/>
      <c r="BP3991" s="49"/>
      <c r="BX3991" s="49"/>
    </row>
    <row r="3992" spans="22:76">
      <c r="V3992" s="22"/>
      <c r="W3992" s="22"/>
      <c r="AA3992" s="49"/>
      <c r="AB3992" s="49"/>
      <c r="AF3992" s="49"/>
      <c r="AS3992" s="22"/>
      <c r="AV3992" s="22"/>
      <c r="AX3992" s="22"/>
      <c r="AY3992" s="22"/>
      <c r="BA3992" s="22"/>
      <c r="BB3992" s="22"/>
      <c r="BP3992" s="49"/>
      <c r="BX3992" s="49"/>
    </row>
    <row r="3993" spans="22:76">
      <c r="V3993" s="22"/>
      <c r="W3993" s="22"/>
      <c r="AA3993" s="49"/>
      <c r="AB3993" s="49"/>
      <c r="AF3993" s="49"/>
      <c r="AS3993" s="22"/>
      <c r="AV3993" s="22"/>
      <c r="AX3993" s="22"/>
      <c r="AY3993" s="22"/>
      <c r="BA3993" s="22"/>
      <c r="BB3993" s="22"/>
      <c r="BP3993" s="49"/>
      <c r="BX3993" s="49"/>
    </row>
    <row r="3994" spans="22:76">
      <c r="V3994" s="22"/>
      <c r="W3994" s="22"/>
      <c r="AA3994" s="49"/>
      <c r="AB3994" s="49"/>
      <c r="AF3994" s="49"/>
      <c r="AS3994" s="22"/>
      <c r="AV3994" s="22"/>
      <c r="AX3994" s="22"/>
      <c r="AY3994" s="22"/>
      <c r="BA3994" s="22"/>
      <c r="BB3994" s="22"/>
      <c r="BP3994" s="49"/>
      <c r="BX3994" s="49"/>
    </row>
    <row r="3995" spans="22:76">
      <c r="V3995" s="22"/>
      <c r="W3995" s="22"/>
      <c r="AA3995" s="49"/>
      <c r="AB3995" s="49"/>
      <c r="AF3995" s="49"/>
      <c r="AS3995" s="22"/>
      <c r="AV3995" s="22"/>
      <c r="AX3995" s="22"/>
      <c r="AY3995" s="22"/>
      <c r="BA3995" s="22"/>
      <c r="BB3995" s="22"/>
      <c r="BP3995" s="49"/>
      <c r="BX3995" s="49"/>
    </row>
    <row r="3996" spans="22:76">
      <c r="V3996" s="22"/>
      <c r="W3996" s="22"/>
      <c r="AA3996" s="49"/>
      <c r="AB3996" s="49"/>
      <c r="AF3996" s="49"/>
      <c r="AS3996" s="22"/>
      <c r="AV3996" s="22"/>
      <c r="AX3996" s="22"/>
      <c r="AY3996" s="22"/>
      <c r="BA3996" s="22"/>
      <c r="BB3996" s="22"/>
      <c r="BP3996" s="49"/>
      <c r="BX3996" s="49"/>
    </row>
    <row r="3997" spans="22:76">
      <c r="V3997" s="22"/>
      <c r="W3997" s="22"/>
      <c r="AA3997" s="49"/>
      <c r="AB3997" s="49"/>
      <c r="AF3997" s="49"/>
      <c r="AS3997" s="22"/>
      <c r="AV3997" s="22"/>
      <c r="AX3997" s="22"/>
      <c r="AY3997" s="22"/>
      <c r="BA3997" s="22"/>
      <c r="BB3997" s="22"/>
      <c r="BP3997" s="49"/>
      <c r="BX3997" s="49"/>
    </row>
    <row r="3998" spans="22:76">
      <c r="V3998" s="22"/>
      <c r="W3998" s="22"/>
      <c r="AA3998" s="49"/>
      <c r="AB3998" s="49"/>
      <c r="AF3998" s="49"/>
      <c r="AS3998" s="22"/>
      <c r="AV3998" s="22"/>
      <c r="AX3998" s="22"/>
      <c r="AY3998" s="22"/>
      <c r="BA3998" s="22"/>
      <c r="BB3998" s="22"/>
      <c r="BP3998" s="49"/>
      <c r="BX3998" s="49"/>
    </row>
    <row r="3999" spans="22:76">
      <c r="V3999" s="22"/>
      <c r="W3999" s="22"/>
      <c r="AA3999" s="49"/>
      <c r="AB3999" s="49"/>
      <c r="AF3999" s="49"/>
      <c r="AS3999" s="22"/>
      <c r="AV3999" s="22"/>
      <c r="AX3999" s="22"/>
      <c r="AY3999" s="22"/>
      <c r="BA3999" s="22"/>
      <c r="BB3999" s="22"/>
      <c r="BP3999" s="49"/>
      <c r="BX3999" s="49"/>
    </row>
    <row r="4000" spans="22:76">
      <c r="V4000" s="22"/>
      <c r="W4000" s="22"/>
      <c r="AA4000" s="49"/>
      <c r="AB4000" s="49"/>
      <c r="AF4000" s="49"/>
      <c r="AS4000" s="22"/>
      <c r="AV4000" s="22"/>
      <c r="AX4000" s="22"/>
      <c r="AY4000" s="22"/>
      <c r="BA4000" s="22"/>
      <c r="BB4000" s="22"/>
      <c r="BP4000" s="49"/>
      <c r="BX4000" s="49"/>
    </row>
    <row r="4001" spans="22:76">
      <c r="V4001" s="22"/>
      <c r="W4001" s="22"/>
      <c r="AA4001" s="49"/>
      <c r="AB4001" s="49"/>
      <c r="AF4001" s="49"/>
      <c r="AS4001" s="22"/>
      <c r="AV4001" s="22"/>
      <c r="AX4001" s="22"/>
      <c r="AY4001" s="22"/>
      <c r="BA4001" s="22"/>
      <c r="BB4001" s="22"/>
      <c r="BP4001" s="49"/>
      <c r="BX4001" s="49"/>
    </row>
    <row r="4002" spans="22:76">
      <c r="V4002" s="22"/>
      <c r="W4002" s="22"/>
      <c r="AA4002" s="49"/>
      <c r="AB4002" s="49"/>
      <c r="AF4002" s="49"/>
      <c r="AS4002" s="22"/>
      <c r="AV4002" s="22"/>
      <c r="AX4002" s="22"/>
      <c r="AY4002" s="22"/>
      <c r="BA4002" s="22"/>
      <c r="BB4002" s="22"/>
      <c r="BP4002" s="49"/>
      <c r="BX4002" s="49"/>
    </row>
    <row r="4003" spans="22:76">
      <c r="V4003" s="22"/>
      <c r="W4003" s="22"/>
      <c r="AA4003" s="49"/>
      <c r="AB4003" s="49"/>
      <c r="AF4003" s="49"/>
      <c r="AS4003" s="22"/>
      <c r="AV4003" s="22"/>
      <c r="AX4003" s="22"/>
      <c r="AY4003" s="22"/>
      <c r="BA4003" s="22"/>
      <c r="BB4003" s="22"/>
      <c r="BP4003" s="49"/>
      <c r="BX4003" s="49"/>
    </row>
    <row r="4004" spans="22:76">
      <c r="V4004" s="22"/>
      <c r="W4004" s="22"/>
      <c r="AA4004" s="49"/>
      <c r="AB4004" s="49"/>
      <c r="AF4004" s="49"/>
      <c r="AS4004" s="22"/>
      <c r="AV4004" s="22"/>
      <c r="AX4004" s="22"/>
      <c r="AY4004" s="22"/>
      <c r="BA4004" s="22"/>
      <c r="BB4004" s="22"/>
      <c r="BP4004" s="49"/>
      <c r="BX4004" s="49"/>
    </row>
    <row r="4005" spans="22:76">
      <c r="V4005" s="22"/>
      <c r="W4005" s="22"/>
      <c r="AA4005" s="49"/>
      <c r="AB4005" s="49"/>
      <c r="AF4005" s="49"/>
      <c r="AS4005" s="22"/>
      <c r="AV4005" s="22"/>
      <c r="AX4005" s="22"/>
      <c r="AY4005" s="22"/>
      <c r="BA4005" s="22"/>
      <c r="BB4005" s="22"/>
      <c r="BP4005" s="49"/>
      <c r="BX4005" s="49"/>
    </row>
    <row r="4006" spans="22:76">
      <c r="V4006" s="22"/>
      <c r="W4006" s="22"/>
      <c r="AA4006" s="49"/>
      <c r="AB4006" s="49"/>
      <c r="AF4006" s="49"/>
      <c r="AS4006" s="22"/>
      <c r="AV4006" s="22"/>
      <c r="AX4006" s="22"/>
      <c r="AY4006" s="22"/>
      <c r="BA4006" s="22"/>
      <c r="BB4006" s="22"/>
      <c r="BP4006" s="49"/>
      <c r="BX4006" s="49"/>
    </row>
    <row r="4007" spans="22:76">
      <c r="V4007" s="22"/>
      <c r="W4007" s="22"/>
      <c r="AA4007" s="49"/>
      <c r="AB4007" s="49"/>
      <c r="AF4007" s="49"/>
      <c r="AS4007" s="22"/>
      <c r="AV4007" s="22"/>
      <c r="AX4007" s="22"/>
      <c r="AY4007" s="22"/>
      <c r="BA4007" s="22"/>
      <c r="BB4007" s="22"/>
      <c r="BP4007" s="49"/>
      <c r="BX4007" s="49"/>
    </row>
    <row r="4008" spans="22:76">
      <c r="V4008" s="22"/>
      <c r="W4008" s="22"/>
      <c r="AA4008" s="49"/>
      <c r="AB4008" s="49"/>
      <c r="AF4008" s="49"/>
      <c r="AS4008" s="22"/>
      <c r="AV4008" s="22"/>
      <c r="AX4008" s="22"/>
      <c r="AY4008" s="22"/>
      <c r="BA4008" s="22"/>
      <c r="BB4008" s="22"/>
      <c r="BP4008" s="49"/>
      <c r="BX4008" s="49"/>
    </row>
    <row r="4009" spans="22:76">
      <c r="V4009" s="22"/>
      <c r="W4009" s="22"/>
      <c r="AA4009" s="49"/>
      <c r="AB4009" s="49"/>
      <c r="AF4009" s="49"/>
      <c r="AS4009" s="22"/>
      <c r="AV4009" s="22"/>
      <c r="AX4009" s="22"/>
      <c r="AY4009" s="22"/>
      <c r="BA4009" s="22"/>
      <c r="BB4009" s="22"/>
      <c r="BP4009" s="49"/>
      <c r="BX4009" s="49"/>
    </row>
    <row r="4010" spans="22:76">
      <c r="V4010" s="22"/>
      <c r="W4010" s="22"/>
      <c r="AA4010" s="49"/>
      <c r="AB4010" s="49"/>
      <c r="AF4010" s="49"/>
      <c r="AS4010" s="22"/>
      <c r="AV4010" s="22"/>
      <c r="AX4010" s="22"/>
      <c r="AY4010" s="22"/>
      <c r="BA4010" s="22"/>
      <c r="BB4010" s="22"/>
      <c r="BP4010" s="49"/>
      <c r="BX4010" s="49"/>
    </row>
    <row r="4011" spans="22:76">
      <c r="V4011" s="22"/>
      <c r="W4011" s="22"/>
      <c r="AA4011" s="49"/>
      <c r="AB4011" s="49"/>
      <c r="AF4011" s="49"/>
      <c r="AS4011" s="22"/>
      <c r="AV4011" s="22"/>
      <c r="AX4011" s="22"/>
      <c r="AY4011" s="22"/>
      <c r="BA4011" s="22"/>
      <c r="BB4011" s="22"/>
      <c r="BP4011" s="49"/>
      <c r="BX4011" s="49"/>
    </row>
    <row r="4012" spans="22:76">
      <c r="V4012" s="22"/>
      <c r="W4012" s="22"/>
      <c r="AA4012" s="49"/>
      <c r="AB4012" s="49"/>
      <c r="AF4012" s="49"/>
      <c r="AS4012" s="22"/>
      <c r="AV4012" s="22"/>
      <c r="AX4012" s="22"/>
      <c r="AY4012" s="22"/>
      <c r="BA4012" s="22"/>
      <c r="BB4012" s="22"/>
      <c r="BP4012" s="49"/>
      <c r="BX4012" s="49"/>
    </row>
    <row r="4013" spans="22:76">
      <c r="V4013" s="22"/>
      <c r="W4013" s="22"/>
      <c r="AA4013" s="49"/>
      <c r="AB4013" s="49"/>
      <c r="AF4013" s="49"/>
      <c r="AS4013" s="22"/>
      <c r="AV4013" s="22"/>
      <c r="AX4013" s="22"/>
      <c r="AY4013" s="22"/>
      <c r="BA4013" s="22"/>
      <c r="BB4013" s="22"/>
      <c r="BP4013" s="49"/>
      <c r="BX4013" s="49"/>
    </row>
    <row r="4014" spans="22:76">
      <c r="V4014" s="22"/>
      <c r="W4014" s="22"/>
      <c r="AA4014" s="49"/>
      <c r="AB4014" s="49"/>
      <c r="AF4014" s="49"/>
      <c r="AS4014" s="22"/>
      <c r="AV4014" s="22"/>
      <c r="AX4014" s="22"/>
      <c r="AY4014" s="22"/>
      <c r="BA4014" s="22"/>
      <c r="BB4014" s="22"/>
      <c r="BP4014" s="49"/>
      <c r="BX4014" s="49"/>
    </row>
    <row r="4015" spans="22:76">
      <c r="V4015" s="22"/>
      <c r="W4015" s="22"/>
      <c r="AA4015" s="49"/>
      <c r="AB4015" s="49"/>
      <c r="AF4015" s="49"/>
      <c r="AS4015" s="22"/>
      <c r="AV4015" s="22"/>
      <c r="AX4015" s="22"/>
      <c r="AY4015" s="22"/>
      <c r="BA4015" s="22"/>
      <c r="BB4015" s="22"/>
      <c r="BP4015" s="49"/>
      <c r="BX4015" s="49"/>
    </row>
    <row r="4016" spans="22:76">
      <c r="V4016" s="22"/>
      <c r="W4016" s="22"/>
      <c r="AA4016" s="49"/>
      <c r="AB4016" s="49"/>
      <c r="AF4016" s="49"/>
      <c r="AS4016" s="22"/>
      <c r="AV4016" s="22"/>
      <c r="AX4016" s="22"/>
      <c r="AY4016" s="22"/>
      <c r="BA4016" s="22"/>
      <c r="BB4016" s="22"/>
      <c r="BP4016" s="49"/>
      <c r="BX4016" s="49"/>
    </row>
    <row r="4017" spans="22:76">
      <c r="V4017" s="22"/>
      <c r="W4017" s="22"/>
      <c r="AA4017" s="49"/>
      <c r="AB4017" s="49"/>
      <c r="AF4017" s="49"/>
      <c r="AS4017" s="22"/>
      <c r="AV4017" s="22"/>
      <c r="AX4017" s="22"/>
      <c r="AY4017" s="22"/>
      <c r="BA4017" s="22"/>
      <c r="BB4017" s="22"/>
      <c r="BP4017" s="49"/>
      <c r="BX4017" s="49"/>
    </row>
    <row r="4018" spans="22:76">
      <c r="V4018" s="22"/>
      <c r="W4018" s="22"/>
      <c r="AA4018" s="49"/>
      <c r="AB4018" s="49"/>
      <c r="AF4018" s="49"/>
      <c r="AS4018" s="22"/>
      <c r="AV4018" s="22"/>
      <c r="AX4018" s="22"/>
      <c r="AY4018" s="22"/>
      <c r="BA4018" s="22"/>
      <c r="BB4018" s="22"/>
      <c r="BP4018" s="49"/>
      <c r="BX4018" s="49"/>
    </row>
    <row r="4019" spans="22:76">
      <c r="V4019" s="22"/>
      <c r="W4019" s="22"/>
      <c r="AA4019" s="49"/>
      <c r="AB4019" s="49"/>
      <c r="AF4019" s="49"/>
      <c r="AS4019" s="22"/>
      <c r="AV4019" s="22"/>
      <c r="AX4019" s="22"/>
      <c r="AY4019" s="22"/>
      <c r="BA4019" s="22"/>
      <c r="BB4019" s="22"/>
      <c r="BP4019" s="49"/>
      <c r="BX4019" s="49"/>
    </row>
    <row r="4020" spans="22:76">
      <c r="V4020" s="22"/>
      <c r="W4020" s="22"/>
      <c r="AA4020" s="49"/>
      <c r="AB4020" s="49"/>
      <c r="AF4020" s="49"/>
      <c r="AS4020" s="22"/>
      <c r="AV4020" s="22"/>
      <c r="AX4020" s="22"/>
      <c r="AY4020" s="22"/>
      <c r="BA4020" s="22"/>
      <c r="BB4020" s="22"/>
      <c r="BP4020" s="49"/>
      <c r="BX4020" s="49"/>
    </row>
    <row r="4021" spans="22:76">
      <c r="V4021" s="22"/>
      <c r="W4021" s="22"/>
      <c r="AA4021" s="49"/>
      <c r="AB4021" s="49"/>
      <c r="AF4021" s="49"/>
      <c r="AS4021" s="22"/>
      <c r="AV4021" s="22"/>
      <c r="AX4021" s="22"/>
      <c r="AY4021" s="22"/>
      <c r="BA4021" s="22"/>
      <c r="BB4021" s="22"/>
      <c r="BP4021" s="49"/>
      <c r="BX4021" s="49"/>
    </row>
    <row r="4022" spans="22:76">
      <c r="V4022" s="22"/>
      <c r="W4022" s="22"/>
      <c r="AA4022" s="49"/>
      <c r="AB4022" s="49"/>
      <c r="AF4022" s="49"/>
      <c r="AS4022" s="22"/>
      <c r="AV4022" s="22"/>
      <c r="AX4022" s="22"/>
      <c r="AY4022" s="22"/>
      <c r="BA4022" s="22"/>
      <c r="BB4022" s="22"/>
      <c r="BP4022" s="49"/>
      <c r="BX4022" s="49"/>
    </row>
    <row r="4023" spans="22:76">
      <c r="V4023" s="22"/>
      <c r="W4023" s="22"/>
      <c r="AA4023" s="49"/>
      <c r="AB4023" s="49"/>
      <c r="AF4023" s="49"/>
      <c r="AS4023" s="22"/>
      <c r="AV4023" s="22"/>
      <c r="AX4023" s="22"/>
      <c r="AY4023" s="22"/>
      <c r="BA4023" s="22"/>
      <c r="BB4023" s="22"/>
      <c r="BP4023" s="49"/>
      <c r="BX4023" s="49"/>
    </row>
    <row r="4024" spans="22:76">
      <c r="V4024" s="22"/>
      <c r="W4024" s="22"/>
      <c r="AA4024" s="49"/>
      <c r="AB4024" s="49"/>
      <c r="AF4024" s="49"/>
      <c r="AS4024" s="22"/>
      <c r="AV4024" s="22"/>
      <c r="AX4024" s="22"/>
      <c r="AY4024" s="22"/>
      <c r="BA4024" s="22"/>
      <c r="BB4024" s="22"/>
      <c r="BP4024" s="49"/>
      <c r="BX4024" s="49"/>
    </row>
    <row r="4025" spans="22:76">
      <c r="V4025" s="22"/>
      <c r="W4025" s="22"/>
      <c r="AA4025" s="49"/>
      <c r="AB4025" s="49"/>
      <c r="AF4025" s="49"/>
      <c r="AS4025" s="22"/>
      <c r="AV4025" s="22"/>
      <c r="AX4025" s="22"/>
      <c r="AY4025" s="22"/>
      <c r="BA4025" s="22"/>
      <c r="BB4025" s="22"/>
      <c r="BP4025" s="49"/>
      <c r="BX4025" s="49"/>
    </row>
    <row r="4026" spans="22:76">
      <c r="V4026" s="22"/>
      <c r="W4026" s="22"/>
      <c r="AA4026" s="49"/>
      <c r="AB4026" s="49"/>
      <c r="AF4026" s="49"/>
      <c r="AS4026" s="22"/>
      <c r="AV4026" s="22"/>
      <c r="AX4026" s="22"/>
      <c r="AY4026" s="22"/>
      <c r="BA4026" s="22"/>
      <c r="BB4026" s="22"/>
      <c r="BP4026" s="49"/>
      <c r="BX4026" s="49"/>
    </row>
    <row r="4027" spans="22:76">
      <c r="V4027" s="22"/>
      <c r="W4027" s="22"/>
      <c r="AA4027" s="49"/>
      <c r="AB4027" s="49"/>
      <c r="AF4027" s="49"/>
      <c r="AS4027" s="22"/>
      <c r="AV4027" s="22"/>
      <c r="AX4027" s="22"/>
      <c r="AY4027" s="22"/>
      <c r="BA4027" s="22"/>
      <c r="BB4027" s="22"/>
      <c r="BP4027" s="49"/>
      <c r="BX4027" s="49"/>
    </row>
    <row r="4028" spans="22:76">
      <c r="V4028" s="22"/>
      <c r="W4028" s="22"/>
      <c r="AA4028" s="49"/>
      <c r="AB4028" s="49"/>
      <c r="AF4028" s="49"/>
      <c r="AS4028" s="22"/>
      <c r="AV4028" s="22"/>
      <c r="AX4028" s="22"/>
      <c r="AY4028" s="22"/>
      <c r="BA4028" s="22"/>
      <c r="BB4028" s="22"/>
      <c r="BP4028" s="49"/>
      <c r="BX4028" s="49"/>
    </row>
    <row r="4029" spans="22:76">
      <c r="V4029" s="22"/>
      <c r="W4029" s="22"/>
      <c r="AA4029" s="49"/>
      <c r="AB4029" s="49"/>
      <c r="AF4029" s="49"/>
      <c r="AS4029" s="22"/>
      <c r="AV4029" s="22"/>
      <c r="AX4029" s="22"/>
      <c r="AY4029" s="22"/>
      <c r="BA4029" s="22"/>
      <c r="BB4029" s="22"/>
      <c r="BP4029" s="49"/>
      <c r="BX4029" s="49"/>
    </row>
    <row r="4030" spans="22:76">
      <c r="V4030" s="22"/>
      <c r="W4030" s="22"/>
      <c r="AA4030" s="49"/>
      <c r="AB4030" s="49"/>
      <c r="AF4030" s="49"/>
      <c r="AS4030" s="22"/>
      <c r="AV4030" s="22"/>
      <c r="AX4030" s="22"/>
      <c r="AY4030" s="22"/>
      <c r="BA4030" s="22"/>
      <c r="BB4030" s="22"/>
      <c r="BP4030" s="49"/>
      <c r="BX4030" s="49"/>
    </row>
    <row r="4031" spans="22:76">
      <c r="V4031" s="22"/>
      <c r="W4031" s="22"/>
      <c r="AA4031" s="49"/>
      <c r="AB4031" s="49"/>
      <c r="AF4031" s="49"/>
      <c r="AS4031" s="22"/>
      <c r="AV4031" s="22"/>
      <c r="AX4031" s="22"/>
      <c r="AY4031" s="22"/>
      <c r="BA4031" s="22"/>
      <c r="BB4031" s="22"/>
      <c r="BP4031" s="49"/>
      <c r="BX4031" s="49"/>
    </row>
    <row r="4032" spans="22:76">
      <c r="V4032" s="22"/>
      <c r="W4032" s="22"/>
      <c r="AA4032" s="49"/>
      <c r="AB4032" s="49"/>
      <c r="AF4032" s="49"/>
      <c r="AS4032" s="22"/>
      <c r="AV4032" s="22"/>
      <c r="AX4032" s="22"/>
      <c r="AY4032" s="22"/>
      <c r="BA4032" s="22"/>
      <c r="BB4032" s="22"/>
      <c r="BP4032" s="49"/>
      <c r="BX4032" s="49"/>
    </row>
    <row r="4033" spans="22:76">
      <c r="V4033" s="22"/>
      <c r="W4033" s="22"/>
      <c r="AA4033" s="49"/>
      <c r="AB4033" s="49"/>
      <c r="AF4033" s="49"/>
      <c r="AS4033" s="22"/>
      <c r="AV4033" s="22"/>
      <c r="AX4033" s="22"/>
      <c r="AY4033" s="22"/>
      <c r="BA4033" s="22"/>
      <c r="BB4033" s="22"/>
      <c r="BP4033" s="49"/>
      <c r="BX4033" s="49"/>
    </row>
    <row r="4034" spans="22:76">
      <c r="V4034" s="22"/>
      <c r="W4034" s="22"/>
      <c r="AA4034" s="49"/>
      <c r="AB4034" s="49"/>
      <c r="AF4034" s="49"/>
      <c r="AS4034" s="22"/>
      <c r="AV4034" s="22"/>
      <c r="AX4034" s="22"/>
      <c r="AY4034" s="22"/>
      <c r="BA4034" s="22"/>
      <c r="BB4034" s="22"/>
      <c r="BP4034" s="49"/>
      <c r="BX4034" s="49"/>
    </row>
    <row r="4035" spans="22:76">
      <c r="V4035" s="22"/>
      <c r="W4035" s="22"/>
      <c r="AA4035" s="49"/>
      <c r="AB4035" s="49"/>
      <c r="AF4035" s="49"/>
      <c r="AS4035" s="22"/>
      <c r="AV4035" s="22"/>
      <c r="AX4035" s="22"/>
      <c r="AY4035" s="22"/>
      <c r="BA4035" s="22"/>
      <c r="BB4035" s="22"/>
      <c r="BP4035" s="49"/>
      <c r="BX4035" s="49"/>
    </row>
    <row r="4036" spans="22:76">
      <c r="V4036" s="22"/>
      <c r="W4036" s="22"/>
      <c r="AA4036" s="49"/>
      <c r="AB4036" s="49"/>
      <c r="AF4036" s="49"/>
      <c r="AS4036" s="22"/>
      <c r="AV4036" s="22"/>
      <c r="AX4036" s="22"/>
      <c r="AY4036" s="22"/>
      <c r="BA4036" s="22"/>
      <c r="BB4036" s="22"/>
      <c r="BP4036" s="49"/>
      <c r="BX4036" s="49"/>
    </row>
    <row r="4037" spans="22:76">
      <c r="V4037" s="22"/>
      <c r="W4037" s="22"/>
      <c r="AA4037" s="49"/>
      <c r="AB4037" s="49"/>
      <c r="AF4037" s="49"/>
      <c r="AS4037" s="22"/>
      <c r="AV4037" s="22"/>
      <c r="AX4037" s="22"/>
      <c r="AY4037" s="22"/>
      <c r="BA4037" s="22"/>
      <c r="BB4037" s="22"/>
      <c r="BP4037" s="49"/>
      <c r="BX4037" s="49"/>
    </row>
    <row r="4038" spans="22:76">
      <c r="V4038" s="22"/>
      <c r="W4038" s="22"/>
      <c r="AA4038" s="49"/>
      <c r="AB4038" s="49"/>
      <c r="AF4038" s="49"/>
      <c r="AS4038" s="22"/>
      <c r="AV4038" s="22"/>
      <c r="AX4038" s="22"/>
      <c r="AY4038" s="22"/>
      <c r="BA4038" s="22"/>
      <c r="BB4038" s="22"/>
      <c r="BP4038" s="49"/>
      <c r="BX4038" s="49"/>
    </row>
    <row r="4039" spans="22:76">
      <c r="V4039" s="22"/>
      <c r="W4039" s="22"/>
      <c r="AA4039" s="49"/>
      <c r="AB4039" s="49"/>
      <c r="AF4039" s="49"/>
      <c r="AS4039" s="22"/>
      <c r="AV4039" s="22"/>
      <c r="AX4039" s="22"/>
      <c r="AY4039" s="22"/>
      <c r="BA4039" s="22"/>
      <c r="BB4039" s="22"/>
      <c r="BP4039" s="49"/>
      <c r="BX4039" s="49"/>
    </row>
    <row r="4040" spans="22:76">
      <c r="V4040" s="22"/>
      <c r="W4040" s="22"/>
      <c r="AA4040" s="49"/>
      <c r="AB4040" s="49"/>
      <c r="AF4040" s="49"/>
      <c r="AS4040" s="22"/>
      <c r="AV4040" s="22"/>
      <c r="AX4040" s="22"/>
      <c r="AY4040" s="22"/>
      <c r="BA4040" s="22"/>
      <c r="BB4040" s="22"/>
      <c r="BP4040" s="49"/>
      <c r="BX4040" s="49"/>
    </row>
    <row r="4041" spans="22:76">
      <c r="V4041" s="22"/>
      <c r="W4041" s="22"/>
      <c r="AA4041" s="49"/>
      <c r="AB4041" s="49"/>
      <c r="AF4041" s="49"/>
      <c r="AS4041" s="22"/>
      <c r="AV4041" s="22"/>
      <c r="AX4041" s="22"/>
      <c r="AY4041" s="22"/>
      <c r="BA4041" s="22"/>
      <c r="BB4041" s="22"/>
      <c r="BP4041" s="49"/>
      <c r="BX4041" s="49"/>
    </row>
    <row r="4042" spans="22:76">
      <c r="V4042" s="22"/>
      <c r="W4042" s="22"/>
      <c r="AA4042" s="49"/>
      <c r="AB4042" s="49"/>
      <c r="AF4042" s="49"/>
      <c r="AS4042" s="22"/>
      <c r="AV4042" s="22"/>
      <c r="AX4042" s="22"/>
      <c r="AY4042" s="22"/>
      <c r="BA4042" s="22"/>
      <c r="BB4042" s="22"/>
      <c r="BP4042" s="49"/>
      <c r="BX4042" s="49"/>
    </row>
    <row r="4043" spans="22:76">
      <c r="V4043" s="22"/>
      <c r="W4043" s="22"/>
      <c r="AA4043" s="49"/>
      <c r="AB4043" s="49"/>
      <c r="AF4043" s="49"/>
      <c r="AS4043" s="22"/>
      <c r="AV4043" s="22"/>
      <c r="AX4043" s="22"/>
      <c r="AY4043" s="22"/>
      <c r="BA4043" s="22"/>
      <c r="BB4043" s="22"/>
      <c r="BP4043" s="49"/>
      <c r="BX4043" s="49"/>
    </row>
    <row r="4044" spans="22:76">
      <c r="V4044" s="22"/>
      <c r="W4044" s="22"/>
      <c r="AA4044" s="49"/>
      <c r="AB4044" s="49"/>
      <c r="AF4044" s="49"/>
      <c r="AS4044" s="22"/>
      <c r="AV4044" s="22"/>
      <c r="AX4044" s="22"/>
      <c r="AY4044" s="22"/>
      <c r="BA4044" s="22"/>
      <c r="BB4044" s="22"/>
      <c r="BP4044" s="49"/>
      <c r="BX4044" s="49"/>
    </row>
    <row r="4045" spans="22:76">
      <c r="V4045" s="22"/>
      <c r="W4045" s="22"/>
      <c r="AA4045" s="49"/>
      <c r="AB4045" s="49"/>
      <c r="AF4045" s="49"/>
      <c r="AS4045" s="22"/>
      <c r="AV4045" s="22"/>
      <c r="AX4045" s="22"/>
      <c r="AY4045" s="22"/>
      <c r="BA4045" s="22"/>
      <c r="BB4045" s="22"/>
      <c r="BP4045" s="49"/>
      <c r="BX4045" s="49"/>
    </row>
    <row r="4046" spans="22:76">
      <c r="V4046" s="22"/>
      <c r="W4046" s="22"/>
      <c r="AA4046" s="49"/>
      <c r="AB4046" s="49"/>
      <c r="AF4046" s="49"/>
      <c r="AS4046" s="22"/>
      <c r="AV4046" s="22"/>
      <c r="AX4046" s="22"/>
      <c r="AY4046" s="22"/>
      <c r="BA4046" s="22"/>
      <c r="BB4046" s="22"/>
      <c r="BP4046" s="49"/>
      <c r="BX4046" s="49"/>
    </row>
    <row r="4047" spans="22:76">
      <c r="V4047" s="22"/>
      <c r="W4047" s="22"/>
      <c r="AA4047" s="49"/>
      <c r="AB4047" s="49"/>
      <c r="AF4047" s="49"/>
      <c r="AS4047" s="22"/>
      <c r="AV4047" s="22"/>
      <c r="AX4047" s="22"/>
      <c r="AY4047" s="22"/>
      <c r="BA4047" s="22"/>
      <c r="BB4047" s="22"/>
      <c r="BP4047" s="49"/>
      <c r="BX4047" s="49"/>
    </row>
    <row r="4048" spans="22:76">
      <c r="V4048" s="22"/>
      <c r="W4048" s="22"/>
      <c r="AA4048" s="49"/>
      <c r="AB4048" s="49"/>
      <c r="AF4048" s="49"/>
      <c r="AS4048" s="22"/>
      <c r="AV4048" s="22"/>
      <c r="AX4048" s="22"/>
      <c r="AY4048" s="22"/>
      <c r="BA4048" s="22"/>
      <c r="BB4048" s="22"/>
      <c r="BP4048" s="49"/>
      <c r="BX4048" s="49"/>
    </row>
    <row r="4049" spans="22:76">
      <c r="V4049" s="22"/>
      <c r="W4049" s="22"/>
      <c r="AA4049" s="49"/>
      <c r="AB4049" s="49"/>
      <c r="AF4049" s="49"/>
      <c r="AS4049" s="22"/>
      <c r="AV4049" s="22"/>
      <c r="AX4049" s="22"/>
      <c r="AY4049" s="22"/>
      <c r="BA4049" s="22"/>
      <c r="BB4049" s="22"/>
      <c r="BP4049" s="49"/>
      <c r="BX4049" s="49"/>
    </row>
    <row r="4050" spans="22:76">
      <c r="V4050" s="22"/>
      <c r="W4050" s="22"/>
      <c r="AA4050" s="49"/>
      <c r="AB4050" s="49"/>
      <c r="AF4050" s="49"/>
      <c r="AS4050" s="22"/>
      <c r="AV4050" s="22"/>
      <c r="AX4050" s="22"/>
      <c r="AY4050" s="22"/>
      <c r="BA4050" s="22"/>
      <c r="BB4050" s="22"/>
      <c r="BP4050" s="49"/>
      <c r="BX4050" s="49"/>
    </row>
    <row r="4051" spans="22:76">
      <c r="V4051" s="22"/>
      <c r="W4051" s="22"/>
      <c r="AA4051" s="49"/>
      <c r="AB4051" s="49"/>
      <c r="AF4051" s="49"/>
      <c r="AS4051" s="22"/>
      <c r="AV4051" s="22"/>
      <c r="AX4051" s="22"/>
      <c r="AY4051" s="22"/>
      <c r="BA4051" s="22"/>
      <c r="BB4051" s="22"/>
      <c r="BP4051" s="49"/>
      <c r="BX4051" s="49"/>
    </row>
    <row r="4052" spans="22:76">
      <c r="V4052" s="22"/>
      <c r="W4052" s="22"/>
      <c r="AA4052" s="49"/>
      <c r="AB4052" s="49"/>
      <c r="AF4052" s="49"/>
      <c r="AS4052" s="22"/>
      <c r="AV4052" s="22"/>
      <c r="AX4052" s="22"/>
      <c r="AY4052" s="22"/>
      <c r="BA4052" s="22"/>
      <c r="BB4052" s="22"/>
      <c r="BP4052" s="49"/>
      <c r="BX4052" s="49"/>
    </row>
    <row r="4053" spans="22:76">
      <c r="V4053" s="22"/>
      <c r="W4053" s="22"/>
      <c r="AA4053" s="49"/>
      <c r="AB4053" s="49"/>
      <c r="AF4053" s="49"/>
      <c r="AS4053" s="22"/>
      <c r="AV4053" s="22"/>
      <c r="AX4053" s="22"/>
      <c r="AY4053" s="22"/>
      <c r="BA4053" s="22"/>
      <c r="BB4053" s="22"/>
      <c r="BP4053" s="49"/>
      <c r="BX4053" s="49"/>
    </row>
    <row r="4054" spans="22:76">
      <c r="V4054" s="22"/>
      <c r="W4054" s="22"/>
      <c r="AA4054" s="49"/>
      <c r="AB4054" s="49"/>
      <c r="AF4054" s="49"/>
      <c r="AS4054" s="22"/>
      <c r="AV4054" s="22"/>
      <c r="AX4054" s="22"/>
      <c r="AY4054" s="22"/>
      <c r="BA4054" s="22"/>
      <c r="BB4054" s="22"/>
      <c r="BP4054" s="49"/>
      <c r="BX4054" s="49"/>
    </row>
    <row r="4055" spans="22:76">
      <c r="V4055" s="22"/>
      <c r="W4055" s="22"/>
      <c r="AA4055" s="49"/>
      <c r="AB4055" s="49"/>
      <c r="AF4055" s="49"/>
      <c r="AS4055" s="22"/>
      <c r="AV4055" s="22"/>
      <c r="AX4055" s="22"/>
      <c r="AY4055" s="22"/>
      <c r="BA4055" s="22"/>
      <c r="BB4055" s="22"/>
      <c r="BP4055" s="49"/>
      <c r="BX4055" s="49"/>
    </row>
    <row r="4056" spans="22:76">
      <c r="V4056" s="22"/>
      <c r="W4056" s="22"/>
      <c r="AA4056" s="49"/>
      <c r="AB4056" s="49"/>
      <c r="AF4056" s="49"/>
      <c r="AS4056" s="22"/>
      <c r="AV4056" s="22"/>
      <c r="AX4056" s="22"/>
      <c r="AY4056" s="22"/>
      <c r="BA4056" s="22"/>
      <c r="BB4056" s="22"/>
      <c r="BP4056" s="49"/>
      <c r="BX4056" s="49"/>
    </row>
    <row r="4057" spans="22:76">
      <c r="V4057" s="22"/>
      <c r="W4057" s="22"/>
      <c r="AA4057" s="49"/>
      <c r="AB4057" s="49"/>
      <c r="AF4057" s="49"/>
      <c r="AS4057" s="22"/>
      <c r="AV4057" s="22"/>
      <c r="AX4057" s="22"/>
      <c r="AY4057" s="22"/>
      <c r="BA4057" s="22"/>
      <c r="BB4057" s="22"/>
      <c r="BP4057" s="49"/>
      <c r="BX4057" s="49"/>
    </row>
    <row r="4058" spans="22:76">
      <c r="V4058" s="22"/>
      <c r="W4058" s="22"/>
      <c r="AA4058" s="49"/>
      <c r="AB4058" s="49"/>
      <c r="AF4058" s="49"/>
      <c r="AS4058" s="22"/>
      <c r="AV4058" s="22"/>
      <c r="AX4058" s="22"/>
      <c r="AY4058" s="22"/>
      <c r="BA4058" s="22"/>
      <c r="BB4058" s="22"/>
      <c r="BP4058" s="49"/>
      <c r="BX4058" s="49"/>
    </row>
    <row r="4059" spans="22:76">
      <c r="V4059" s="22"/>
      <c r="W4059" s="22"/>
      <c r="AA4059" s="49"/>
      <c r="AB4059" s="49"/>
      <c r="AF4059" s="49"/>
      <c r="AS4059" s="22"/>
      <c r="AV4059" s="22"/>
      <c r="AX4059" s="22"/>
      <c r="AY4059" s="22"/>
      <c r="BA4059" s="22"/>
      <c r="BB4059" s="22"/>
      <c r="BP4059" s="49"/>
      <c r="BX4059" s="49"/>
    </row>
    <row r="4060" spans="22:76">
      <c r="V4060" s="22"/>
      <c r="W4060" s="22"/>
      <c r="AA4060" s="49"/>
      <c r="AB4060" s="49"/>
      <c r="AF4060" s="49"/>
      <c r="AS4060" s="22"/>
      <c r="AV4060" s="22"/>
      <c r="AX4060" s="22"/>
      <c r="AY4060" s="22"/>
      <c r="BA4060" s="22"/>
      <c r="BB4060" s="22"/>
      <c r="BP4060" s="49"/>
      <c r="BX4060" s="49"/>
    </row>
    <row r="4061" spans="22:76">
      <c r="V4061" s="22"/>
      <c r="W4061" s="22"/>
      <c r="AA4061" s="49"/>
      <c r="AB4061" s="49"/>
      <c r="AF4061" s="49"/>
      <c r="AS4061" s="22"/>
      <c r="AV4061" s="22"/>
      <c r="AX4061" s="22"/>
      <c r="AY4061" s="22"/>
      <c r="BA4061" s="22"/>
      <c r="BB4061" s="22"/>
      <c r="BP4061" s="49"/>
      <c r="BX4061" s="49"/>
    </row>
    <row r="4062" spans="22:76">
      <c r="V4062" s="22"/>
      <c r="W4062" s="22"/>
      <c r="AA4062" s="49"/>
      <c r="AB4062" s="49"/>
      <c r="AF4062" s="49"/>
      <c r="AS4062" s="22"/>
      <c r="AV4062" s="22"/>
      <c r="AX4062" s="22"/>
      <c r="AY4062" s="22"/>
      <c r="BA4062" s="22"/>
      <c r="BB4062" s="22"/>
      <c r="BP4062" s="49"/>
      <c r="BX4062" s="49"/>
    </row>
    <row r="4063" spans="22:76">
      <c r="V4063" s="22"/>
      <c r="W4063" s="22"/>
      <c r="AA4063" s="49"/>
      <c r="AB4063" s="49"/>
      <c r="AF4063" s="49"/>
      <c r="AS4063" s="22"/>
      <c r="AV4063" s="22"/>
      <c r="AX4063" s="22"/>
      <c r="AY4063" s="22"/>
      <c r="BA4063" s="22"/>
      <c r="BB4063" s="22"/>
      <c r="BP4063" s="49"/>
      <c r="BX4063" s="49"/>
    </row>
    <row r="4064" spans="22:76">
      <c r="V4064" s="22"/>
      <c r="W4064" s="22"/>
      <c r="AA4064" s="49"/>
      <c r="AB4064" s="49"/>
      <c r="AF4064" s="49"/>
      <c r="AS4064" s="22"/>
      <c r="AV4064" s="22"/>
      <c r="AX4064" s="22"/>
      <c r="AY4064" s="22"/>
      <c r="BA4064" s="22"/>
      <c r="BB4064" s="22"/>
      <c r="BP4064" s="49"/>
      <c r="BX4064" s="49"/>
    </row>
    <row r="4065" spans="22:76">
      <c r="V4065" s="22"/>
      <c r="W4065" s="22"/>
      <c r="AA4065" s="49"/>
      <c r="AB4065" s="49"/>
      <c r="AF4065" s="49"/>
      <c r="AS4065" s="22"/>
      <c r="AV4065" s="22"/>
      <c r="AX4065" s="22"/>
      <c r="AY4065" s="22"/>
      <c r="BA4065" s="22"/>
      <c r="BB4065" s="22"/>
      <c r="BP4065" s="49"/>
      <c r="BX4065" s="49"/>
    </row>
    <row r="4066" spans="22:76">
      <c r="V4066" s="22"/>
      <c r="W4066" s="22"/>
      <c r="AA4066" s="49"/>
      <c r="AB4066" s="49"/>
      <c r="AF4066" s="49"/>
      <c r="AS4066" s="22"/>
      <c r="AV4066" s="22"/>
      <c r="AX4066" s="22"/>
      <c r="AY4066" s="22"/>
      <c r="BA4066" s="22"/>
      <c r="BB4066" s="22"/>
      <c r="BP4066" s="49"/>
      <c r="BX4066" s="49"/>
    </row>
    <row r="4067" spans="22:76">
      <c r="V4067" s="22"/>
      <c r="W4067" s="22"/>
      <c r="AA4067" s="49"/>
      <c r="AB4067" s="49"/>
      <c r="AF4067" s="49"/>
      <c r="AS4067" s="22"/>
      <c r="AV4067" s="22"/>
      <c r="AX4067" s="22"/>
      <c r="AY4067" s="22"/>
      <c r="BA4067" s="22"/>
      <c r="BB4067" s="22"/>
      <c r="BP4067" s="49"/>
      <c r="BX4067" s="49"/>
    </row>
    <row r="4068" spans="22:76">
      <c r="V4068" s="22"/>
      <c r="W4068" s="22"/>
      <c r="AA4068" s="49"/>
      <c r="AB4068" s="49"/>
      <c r="AF4068" s="49"/>
      <c r="AS4068" s="22"/>
      <c r="AV4068" s="22"/>
      <c r="AX4068" s="22"/>
      <c r="AY4068" s="22"/>
      <c r="BA4068" s="22"/>
      <c r="BB4068" s="22"/>
      <c r="BP4068" s="49"/>
      <c r="BX4068" s="49"/>
    </row>
    <row r="4069" spans="22:76">
      <c r="V4069" s="22"/>
      <c r="W4069" s="22"/>
      <c r="AA4069" s="49"/>
      <c r="AB4069" s="49"/>
      <c r="AF4069" s="49"/>
      <c r="AS4069" s="22"/>
      <c r="AV4069" s="22"/>
      <c r="AX4069" s="22"/>
      <c r="AY4069" s="22"/>
      <c r="BA4069" s="22"/>
      <c r="BB4069" s="22"/>
      <c r="BP4069" s="49"/>
      <c r="BX4069" s="49"/>
    </row>
    <row r="4070" spans="22:76">
      <c r="V4070" s="22"/>
      <c r="W4070" s="22"/>
      <c r="AA4070" s="49"/>
      <c r="AB4070" s="49"/>
      <c r="AF4070" s="49"/>
      <c r="AS4070" s="22"/>
      <c r="AV4070" s="22"/>
      <c r="AX4070" s="22"/>
      <c r="AY4070" s="22"/>
      <c r="BA4070" s="22"/>
      <c r="BB4070" s="22"/>
      <c r="BP4070" s="49"/>
      <c r="BX4070" s="49"/>
    </row>
    <row r="4071" spans="22:76">
      <c r="V4071" s="22"/>
      <c r="W4071" s="22"/>
      <c r="AA4071" s="49"/>
      <c r="AB4071" s="49"/>
      <c r="AF4071" s="49"/>
      <c r="AS4071" s="22"/>
      <c r="AV4071" s="22"/>
      <c r="AX4071" s="22"/>
      <c r="AY4071" s="22"/>
      <c r="BA4071" s="22"/>
      <c r="BB4071" s="22"/>
      <c r="BP4071" s="49"/>
      <c r="BX4071" s="49"/>
    </row>
    <row r="4072" spans="22:76">
      <c r="V4072" s="22"/>
      <c r="W4072" s="22"/>
      <c r="AA4072" s="49"/>
      <c r="AB4072" s="49"/>
      <c r="AF4072" s="49"/>
      <c r="AS4072" s="22"/>
      <c r="AV4072" s="22"/>
      <c r="AX4072" s="22"/>
      <c r="AY4072" s="22"/>
      <c r="BA4072" s="22"/>
      <c r="BB4072" s="22"/>
      <c r="BP4072" s="49"/>
      <c r="BX4072" s="49"/>
    </row>
    <row r="4073" spans="22:76">
      <c r="V4073" s="22"/>
      <c r="W4073" s="22"/>
      <c r="AA4073" s="49"/>
      <c r="AB4073" s="49"/>
      <c r="AF4073" s="49"/>
      <c r="AS4073" s="22"/>
      <c r="AV4073" s="22"/>
      <c r="AX4073" s="22"/>
      <c r="AY4073" s="22"/>
      <c r="BA4073" s="22"/>
      <c r="BB4073" s="22"/>
      <c r="BP4073" s="49"/>
      <c r="BX4073" s="49"/>
    </row>
    <row r="4074" spans="22:76">
      <c r="V4074" s="22"/>
      <c r="W4074" s="22"/>
      <c r="AA4074" s="49"/>
      <c r="AB4074" s="49"/>
      <c r="AF4074" s="49"/>
      <c r="AS4074" s="22"/>
      <c r="AV4074" s="22"/>
      <c r="AX4074" s="22"/>
      <c r="AY4074" s="22"/>
      <c r="BA4074" s="22"/>
      <c r="BB4074" s="22"/>
      <c r="BP4074" s="49"/>
      <c r="BX4074" s="49"/>
    </row>
    <row r="4075" spans="22:76">
      <c r="V4075" s="22"/>
      <c r="W4075" s="22"/>
      <c r="AA4075" s="49"/>
      <c r="AB4075" s="49"/>
      <c r="AF4075" s="49"/>
      <c r="AS4075" s="22"/>
      <c r="AV4075" s="22"/>
      <c r="AX4075" s="22"/>
      <c r="AY4075" s="22"/>
      <c r="BA4075" s="22"/>
      <c r="BB4075" s="22"/>
      <c r="BP4075" s="49"/>
      <c r="BX4075" s="49"/>
    </row>
    <row r="4076" spans="22:76">
      <c r="V4076" s="22"/>
      <c r="W4076" s="22"/>
      <c r="AA4076" s="49"/>
      <c r="AB4076" s="49"/>
      <c r="AF4076" s="49"/>
      <c r="AS4076" s="22"/>
      <c r="AV4076" s="22"/>
      <c r="AX4076" s="22"/>
      <c r="AY4076" s="22"/>
      <c r="BA4076" s="22"/>
      <c r="BB4076" s="22"/>
      <c r="BP4076" s="49"/>
      <c r="BX4076" s="49"/>
    </row>
    <row r="4077" spans="22:76">
      <c r="V4077" s="22"/>
      <c r="W4077" s="22"/>
      <c r="AA4077" s="49"/>
      <c r="AB4077" s="49"/>
      <c r="AF4077" s="49"/>
      <c r="AS4077" s="22"/>
      <c r="AV4077" s="22"/>
      <c r="AX4077" s="22"/>
      <c r="AY4077" s="22"/>
      <c r="BA4077" s="22"/>
      <c r="BB4077" s="22"/>
      <c r="BP4077" s="49"/>
      <c r="BX4077" s="49"/>
    </row>
    <row r="4078" spans="22:76">
      <c r="V4078" s="22"/>
      <c r="W4078" s="22"/>
      <c r="AA4078" s="49"/>
      <c r="AB4078" s="49"/>
      <c r="AF4078" s="49"/>
      <c r="AS4078" s="22"/>
      <c r="AV4078" s="22"/>
      <c r="AX4078" s="22"/>
      <c r="AY4078" s="22"/>
      <c r="BA4078" s="22"/>
      <c r="BB4078" s="22"/>
      <c r="BP4078" s="49"/>
      <c r="BX4078" s="49"/>
    </row>
    <row r="4079" spans="22:76">
      <c r="V4079" s="22"/>
      <c r="W4079" s="22"/>
      <c r="AA4079" s="49"/>
      <c r="AB4079" s="49"/>
      <c r="AF4079" s="49"/>
      <c r="AS4079" s="22"/>
      <c r="AV4079" s="22"/>
      <c r="AX4079" s="22"/>
      <c r="AY4079" s="22"/>
      <c r="BA4079" s="22"/>
      <c r="BB4079" s="22"/>
      <c r="BP4079" s="49"/>
      <c r="BX4079" s="49"/>
    </row>
    <row r="4080" spans="22:76">
      <c r="V4080" s="22"/>
      <c r="W4080" s="22"/>
      <c r="AA4080" s="49"/>
      <c r="AB4080" s="49"/>
      <c r="AF4080" s="49"/>
      <c r="AS4080" s="22"/>
      <c r="AV4080" s="22"/>
      <c r="AX4080" s="22"/>
      <c r="AY4080" s="22"/>
      <c r="BA4080" s="22"/>
      <c r="BB4080" s="22"/>
      <c r="BP4080" s="49"/>
      <c r="BX4080" s="49"/>
    </row>
    <row r="4081" spans="22:76">
      <c r="V4081" s="22"/>
      <c r="W4081" s="22"/>
      <c r="AA4081" s="49"/>
      <c r="AB4081" s="49"/>
      <c r="AF4081" s="49"/>
      <c r="AS4081" s="22"/>
      <c r="AV4081" s="22"/>
      <c r="AX4081" s="22"/>
      <c r="AY4081" s="22"/>
      <c r="BA4081" s="22"/>
      <c r="BB4081" s="22"/>
      <c r="BP4081" s="49"/>
      <c r="BX4081" s="49"/>
    </row>
    <row r="4082" spans="22:76">
      <c r="V4082" s="22"/>
      <c r="W4082" s="22"/>
      <c r="AA4082" s="49"/>
      <c r="AB4082" s="49"/>
      <c r="AF4082" s="49"/>
      <c r="AS4082" s="22"/>
      <c r="AV4082" s="22"/>
      <c r="AX4082" s="22"/>
      <c r="AY4082" s="22"/>
      <c r="BA4082" s="22"/>
      <c r="BB4082" s="22"/>
      <c r="BP4082" s="49"/>
      <c r="BX4082" s="49"/>
    </row>
    <row r="4083" spans="22:76">
      <c r="V4083" s="22"/>
      <c r="W4083" s="22"/>
      <c r="AA4083" s="49"/>
      <c r="AB4083" s="49"/>
      <c r="AF4083" s="49"/>
      <c r="AS4083" s="22"/>
      <c r="AV4083" s="22"/>
      <c r="AX4083" s="22"/>
      <c r="AY4083" s="22"/>
      <c r="BA4083" s="22"/>
      <c r="BB4083" s="22"/>
      <c r="BP4083" s="49"/>
      <c r="BX4083" s="49"/>
    </row>
    <row r="4084" spans="22:76">
      <c r="V4084" s="22"/>
      <c r="W4084" s="22"/>
      <c r="AA4084" s="49"/>
      <c r="AB4084" s="49"/>
      <c r="AF4084" s="49"/>
      <c r="AS4084" s="22"/>
      <c r="AV4084" s="22"/>
      <c r="AX4084" s="22"/>
      <c r="AY4084" s="22"/>
      <c r="BA4084" s="22"/>
      <c r="BB4084" s="22"/>
      <c r="BP4084" s="49"/>
      <c r="BX4084" s="49"/>
    </row>
    <row r="4085" spans="22:76">
      <c r="V4085" s="22"/>
      <c r="W4085" s="22"/>
      <c r="AA4085" s="49"/>
      <c r="AB4085" s="49"/>
      <c r="AF4085" s="49"/>
      <c r="AS4085" s="22"/>
      <c r="AV4085" s="22"/>
      <c r="AX4085" s="22"/>
      <c r="AY4085" s="22"/>
      <c r="BA4085" s="22"/>
      <c r="BB4085" s="22"/>
      <c r="BP4085" s="49"/>
      <c r="BX4085" s="49"/>
    </row>
    <row r="4086" spans="22:76">
      <c r="V4086" s="22"/>
      <c r="W4086" s="22"/>
      <c r="AA4086" s="49"/>
      <c r="AB4086" s="49"/>
      <c r="AF4086" s="49"/>
      <c r="AS4086" s="22"/>
      <c r="AV4086" s="22"/>
      <c r="AX4086" s="22"/>
      <c r="AY4086" s="22"/>
      <c r="BA4086" s="22"/>
      <c r="BB4086" s="22"/>
      <c r="BP4086" s="49"/>
      <c r="BX4086" s="49"/>
    </row>
    <row r="4087" spans="22:76">
      <c r="V4087" s="22"/>
      <c r="W4087" s="22"/>
      <c r="AA4087" s="49"/>
      <c r="AB4087" s="49"/>
      <c r="AF4087" s="49"/>
      <c r="AS4087" s="22"/>
      <c r="AV4087" s="22"/>
      <c r="AX4087" s="22"/>
      <c r="AY4087" s="22"/>
      <c r="BA4087" s="22"/>
      <c r="BB4087" s="22"/>
      <c r="BP4087" s="49"/>
      <c r="BX4087" s="49"/>
    </row>
    <row r="4088" spans="22:76">
      <c r="V4088" s="22"/>
      <c r="W4088" s="22"/>
      <c r="AA4088" s="49"/>
      <c r="AB4088" s="49"/>
      <c r="AF4088" s="49"/>
      <c r="AS4088" s="22"/>
      <c r="AV4088" s="22"/>
      <c r="AX4088" s="22"/>
      <c r="AY4088" s="22"/>
      <c r="BA4088" s="22"/>
      <c r="BB4088" s="22"/>
      <c r="BP4088" s="49"/>
      <c r="BX4088" s="49"/>
    </row>
    <row r="4089" spans="22:76">
      <c r="V4089" s="22"/>
      <c r="W4089" s="22"/>
      <c r="AA4089" s="49"/>
      <c r="AB4089" s="49"/>
      <c r="AF4089" s="49"/>
      <c r="AS4089" s="22"/>
      <c r="AV4089" s="22"/>
      <c r="AX4089" s="22"/>
      <c r="AY4089" s="22"/>
      <c r="BA4089" s="22"/>
      <c r="BB4089" s="22"/>
      <c r="BP4089" s="49"/>
      <c r="BX4089" s="49"/>
    </row>
    <row r="4090" spans="22:76">
      <c r="V4090" s="22"/>
      <c r="W4090" s="22"/>
      <c r="AA4090" s="49"/>
      <c r="AB4090" s="49"/>
      <c r="AF4090" s="49"/>
      <c r="AS4090" s="22"/>
      <c r="AV4090" s="22"/>
      <c r="AX4090" s="22"/>
      <c r="AY4090" s="22"/>
      <c r="BA4090" s="22"/>
      <c r="BB4090" s="22"/>
      <c r="BP4090" s="49"/>
      <c r="BX4090" s="49"/>
    </row>
    <row r="4091" spans="22:76">
      <c r="V4091" s="22"/>
      <c r="W4091" s="22"/>
      <c r="AA4091" s="49"/>
      <c r="AB4091" s="49"/>
      <c r="AF4091" s="49"/>
      <c r="AS4091" s="22"/>
      <c r="AV4091" s="22"/>
      <c r="AX4091" s="22"/>
      <c r="AY4091" s="22"/>
      <c r="BA4091" s="22"/>
      <c r="BB4091" s="22"/>
      <c r="BP4091" s="49"/>
      <c r="BX4091" s="49"/>
    </row>
    <row r="4092" spans="22:76">
      <c r="V4092" s="22"/>
      <c r="W4092" s="22"/>
      <c r="AA4092" s="49"/>
      <c r="AB4092" s="49"/>
      <c r="AF4092" s="49"/>
      <c r="AS4092" s="22"/>
      <c r="AV4092" s="22"/>
      <c r="AX4092" s="22"/>
      <c r="AY4092" s="22"/>
      <c r="BA4092" s="22"/>
      <c r="BB4092" s="22"/>
      <c r="BP4092" s="49"/>
      <c r="BX4092" s="49"/>
    </row>
    <row r="4093" spans="22:76">
      <c r="V4093" s="22"/>
      <c r="W4093" s="22"/>
      <c r="AA4093" s="49"/>
      <c r="AB4093" s="49"/>
      <c r="AF4093" s="49"/>
      <c r="AS4093" s="22"/>
      <c r="AV4093" s="22"/>
      <c r="AX4093" s="22"/>
      <c r="AY4093" s="22"/>
      <c r="BA4093" s="22"/>
      <c r="BB4093" s="22"/>
      <c r="BP4093" s="49"/>
      <c r="BX4093" s="49"/>
    </row>
    <row r="4094" spans="22:76">
      <c r="V4094" s="22"/>
      <c r="W4094" s="22"/>
      <c r="AA4094" s="49"/>
      <c r="AB4094" s="49"/>
      <c r="AF4094" s="49"/>
      <c r="AS4094" s="22"/>
      <c r="AV4094" s="22"/>
      <c r="AX4094" s="22"/>
      <c r="AY4094" s="22"/>
      <c r="BA4094" s="22"/>
      <c r="BB4094" s="22"/>
      <c r="BP4094" s="49"/>
      <c r="BX4094" s="49"/>
    </row>
    <row r="4095" spans="22:76">
      <c r="V4095" s="22"/>
      <c r="W4095" s="22"/>
      <c r="AA4095" s="49"/>
      <c r="AB4095" s="49"/>
      <c r="AF4095" s="49"/>
      <c r="AS4095" s="22"/>
      <c r="AV4095" s="22"/>
      <c r="AX4095" s="22"/>
      <c r="AY4095" s="22"/>
      <c r="BA4095" s="22"/>
      <c r="BB4095" s="22"/>
      <c r="BP4095" s="49"/>
      <c r="BX4095" s="49"/>
    </row>
    <row r="4096" spans="22:76">
      <c r="V4096" s="22"/>
      <c r="W4096" s="22"/>
      <c r="AA4096" s="49"/>
      <c r="AB4096" s="49"/>
      <c r="AF4096" s="49"/>
      <c r="AS4096" s="22"/>
      <c r="AV4096" s="22"/>
      <c r="AX4096" s="22"/>
      <c r="AY4096" s="22"/>
      <c r="BA4096" s="22"/>
      <c r="BB4096" s="22"/>
      <c r="BP4096" s="49"/>
      <c r="BX4096" s="49"/>
    </row>
    <row r="4097" spans="22:76">
      <c r="V4097" s="22"/>
      <c r="W4097" s="22"/>
      <c r="AA4097" s="49"/>
      <c r="AB4097" s="49"/>
      <c r="AF4097" s="49"/>
      <c r="AS4097" s="22"/>
      <c r="AV4097" s="22"/>
      <c r="AX4097" s="22"/>
      <c r="AY4097" s="22"/>
      <c r="BA4097" s="22"/>
      <c r="BB4097" s="22"/>
      <c r="BP4097" s="49"/>
      <c r="BX4097" s="49"/>
    </row>
    <row r="4098" spans="22:76">
      <c r="V4098" s="22"/>
      <c r="W4098" s="22"/>
      <c r="AA4098" s="49"/>
      <c r="AB4098" s="49"/>
      <c r="AF4098" s="49"/>
      <c r="AS4098" s="22"/>
      <c r="AV4098" s="22"/>
      <c r="AX4098" s="22"/>
      <c r="AY4098" s="22"/>
      <c r="BA4098" s="22"/>
      <c r="BB4098" s="22"/>
      <c r="BP4098" s="49"/>
      <c r="BX4098" s="49"/>
    </row>
    <row r="4099" spans="22:76">
      <c r="V4099" s="22"/>
      <c r="W4099" s="22"/>
      <c r="AA4099" s="49"/>
      <c r="AB4099" s="49"/>
      <c r="AF4099" s="49"/>
      <c r="AS4099" s="22"/>
      <c r="AV4099" s="22"/>
      <c r="AX4099" s="22"/>
      <c r="AY4099" s="22"/>
      <c r="BA4099" s="22"/>
      <c r="BB4099" s="22"/>
      <c r="BP4099" s="49"/>
      <c r="BX4099" s="49"/>
    </row>
    <row r="4100" spans="22:76">
      <c r="V4100" s="22"/>
      <c r="W4100" s="22"/>
      <c r="AA4100" s="49"/>
      <c r="AB4100" s="49"/>
      <c r="AF4100" s="49"/>
      <c r="AS4100" s="22"/>
      <c r="AV4100" s="22"/>
      <c r="AX4100" s="22"/>
      <c r="AY4100" s="22"/>
      <c r="BA4100" s="22"/>
      <c r="BB4100" s="22"/>
      <c r="BP4100" s="49"/>
      <c r="BX4100" s="49"/>
    </row>
    <row r="4101" spans="22:76">
      <c r="V4101" s="22"/>
      <c r="W4101" s="22"/>
      <c r="AA4101" s="49"/>
      <c r="AB4101" s="49"/>
      <c r="AF4101" s="49"/>
      <c r="AS4101" s="22"/>
      <c r="AV4101" s="22"/>
      <c r="AX4101" s="22"/>
      <c r="AY4101" s="22"/>
      <c r="BA4101" s="22"/>
      <c r="BB4101" s="22"/>
      <c r="BP4101" s="49"/>
      <c r="BX4101" s="49"/>
    </row>
    <row r="4102" spans="22:76">
      <c r="V4102" s="22"/>
      <c r="W4102" s="22"/>
      <c r="AA4102" s="49"/>
      <c r="AB4102" s="49"/>
      <c r="AF4102" s="49"/>
      <c r="AS4102" s="22"/>
      <c r="AV4102" s="22"/>
      <c r="AX4102" s="22"/>
      <c r="AY4102" s="22"/>
      <c r="BA4102" s="22"/>
      <c r="BB4102" s="22"/>
      <c r="BP4102" s="49"/>
      <c r="BX4102" s="49"/>
    </row>
    <row r="4103" spans="22:76">
      <c r="V4103" s="22"/>
      <c r="W4103" s="22"/>
      <c r="AA4103" s="49"/>
      <c r="AB4103" s="49"/>
      <c r="AF4103" s="49"/>
      <c r="AS4103" s="22"/>
      <c r="AV4103" s="22"/>
      <c r="AX4103" s="22"/>
      <c r="AY4103" s="22"/>
      <c r="BA4103" s="22"/>
      <c r="BB4103" s="22"/>
      <c r="BP4103" s="49"/>
      <c r="BX4103" s="49"/>
    </row>
    <row r="4104" spans="22:76">
      <c r="V4104" s="22"/>
      <c r="W4104" s="22"/>
      <c r="AA4104" s="49"/>
      <c r="AB4104" s="49"/>
      <c r="AF4104" s="49"/>
      <c r="AS4104" s="22"/>
      <c r="AV4104" s="22"/>
      <c r="AX4104" s="22"/>
      <c r="AY4104" s="22"/>
      <c r="BA4104" s="22"/>
      <c r="BB4104" s="22"/>
      <c r="BP4104" s="49"/>
      <c r="BX4104" s="49"/>
    </row>
    <row r="4105" spans="22:76">
      <c r="V4105" s="22"/>
      <c r="W4105" s="22"/>
      <c r="AA4105" s="49"/>
      <c r="AB4105" s="49"/>
      <c r="AF4105" s="49"/>
      <c r="AS4105" s="22"/>
      <c r="AV4105" s="22"/>
      <c r="AX4105" s="22"/>
      <c r="AY4105" s="22"/>
      <c r="BA4105" s="22"/>
      <c r="BB4105" s="22"/>
      <c r="BP4105" s="49"/>
      <c r="BX4105" s="49"/>
    </row>
    <row r="4106" spans="22:76">
      <c r="V4106" s="22"/>
      <c r="W4106" s="22"/>
      <c r="AA4106" s="49"/>
      <c r="AB4106" s="49"/>
      <c r="AF4106" s="49"/>
      <c r="AS4106" s="22"/>
      <c r="AV4106" s="22"/>
      <c r="AX4106" s="22"/>
      <c r="AY4106" s="22"/>
      <c r="BA4106" s="22"/>
      <c r="BB4106" s="22"/>
      <c r="BP4106" s="49"/>
      <c r="BX4106" s="49"/>
    </row>
    <row r="4107" spans="22:76">
      <c r="V4107" s="22"/>
      <c r="W4107" s="22"/>
      <c r="AA4107" s="49"/>
      <c r="AB4107" s="49"/>
      <c r="AF4107" s="49"/>
      <c r="AS4107" s="22"/>
      <c r="AV4107" s="22"/>
      <c r="AX4107" s="22"/>
      <c r="AY4107" s="22"/>
      <c r="BA4107" s="22"/>
      <c r="BB4107" s="22"/>
      <c r="BP4107" s="49"/>
      <c r="BX4107" s="49"/>
    </row>
    <row r="4108" spans="22:76">
      <c r="V4108" s="22"/>
      <c r="W4108" s="22"/>
      <c r="AA4108" s="49"/>
      <c r="AB4108" s="49"/>
      <c r="AF4108" s="49"/>
      <c r="AS4108" s="22"/>
      <c r="AV4108" s="22"/>
      <c r="AX4108" s="22"/>
      <c r="AY4108" s="22"/>
      <c r="BA4108" s="22"/>
      <c r="BB4108" s="22"/>
      <c r="BP4108" s="49"/>
      <c r="BX4108" s="49"/>
    </row>
    <row r="4109" spans="22:76">
      <c r="V4109" s="22"/>
      <c r="W4109" s="22"/>
      <c r="AA4109" s="49"/>
      <c r="AB4109" s="49"/>
      <c r="AF4109" s="49"/>
      <c r="AS4109" s="22"/>
      <c r="AV4109" s="22"/>
      <c r="AX4109" s="22"/>
      <c r="AY4109" s="22"/>
      <c r="BA4109" s="22"/>
      <c r="BB4109" s="22"/>
      <c r="BP4109" s="49"/>
      <c r="BX4109" s="49"/>
    </row>
    <row r="4110" spans="22:76">
      <c r="V4110" s="22"/>
      <c r="W4110" s="22"/>
      <c r="AA4110" s="49"/>
      <c r="AB4110" s="49"/>
      <c r="AF4110" s="49"/>
      <c r="AS4110" s="22"/>
      <c r="AV4110" s="22"/>
      <c r="AX4110" s="22"/>
      <c r="AY4110" s="22"/>
      <c r="BA4110" s="22"/>
      <c r="BB4110" s="22"/>
      <c r="BP4110" s="49"/>
      <c r="BX4110" s="49"/>
    </row>
    <row r="4111" spans="22:76">
      <c r="V4111" s="22"/>
      <c r="W4111" s="22"/>
      <c r="AA4111" s="49"/>
      <c r="AB4111" s="49"/>
      <c r="AF4111" s="49"/>
      <c r="AS4111" s="22"/>
      <c r="AV4111" s="22"/>
      <c r="AX4111" s="22"/>
      <c r="AY4111" s="22"/>
      <c r="BA4111" s="22"/>
      <c r="BB4111" s="22"/>
      <c r="BP4111" s="49"/>
      <c r="BX4111" s="49"/>
    </row>
    <row r="4112" spans="22:76">
      <c r="V4112" s="22"/>
      <c r="W4112" s="22"/>
      <c r="AA4112" s="49"/>
      <c r="AB4112" s="49"/>
      <c r="AF4112" s="49"/>
      <c r="AS4112" s="22"/>
      <c r="AV4112" s="22"/>
      <c r="AX4112" s="22"/>
      <c r="AY4112" s="22"/>
      <c r="BA4112" s="22"/>
      <c r="BB4112" s="22"/>
      <c r="BP4112" s="49"/>
      <c r="BX4112" s="49"/>
    </row>
    <row r="4113" spans="22:76">
      <c r="V4113" s="22"/>
      <c r="W4113" s="22"/>
      <c r="AA4113" s="49"/>
      <c r="AB4113" s="49"/>
      <c r="AF4113" s="49"/>
      <c r="AS4113" s="22"/>
      <c r="AV4113" s="22"/>
      <c r="AX4113" s="22"/>
      <c r="AY4113" s="22"/>
      <c r="BA4113" s="22"/>
      <c r="BB4113" s="22"/>
      <c r="BP4113" s="49"/>
      <c r="BX4113" s="49"/>
    </row>
    <row r="4114" spans="22:76">
      <c r="V4114" s="22"/>
      <c r="W4114" s="22"/>
      <c r="AA4114" s="49"/>
      <c r="AB4114" s="49"/>
      <c r="AF4114" s="49"/>
      <c r="AS4114" s="22"/>
      <c r="AV4114" s="22"/>
      <c r="AX4114" s="22"/>
      <c r="AY4114" s="22"/>
      <c r="BA4114" s="22"/>
      <c r="BB4114" s="22"/>
      <c r="BP4114" s="49"/>
      <c r="BX4114" s="49"/>
    </row>
    <row r="4115" spans="22:76">
      <c r="V4115" s="22"/>
      <c r="W4115" s="22"/>
      <c r="AA4115" s="49"/>
      <c r="AB4115" s="49"/>
      <c r="AF4115" s="49"/>
      <c r="AS4115" s="22"/>
      <c r="AV4115" s="22"/>
      <c r="AX4115" s="22"/>
      <c r="AY4115" s="22"/>
      <c r="BA4115" s="22"/>
      <c r="BB4115" s="22"/>
      <c r="BP4115" s="49"/>
      <c r="BX4115" s="49"/>
    </row>
    <row r="4116" spans="22:76">
      <c r="V4116" s="22"/>
      <c r="W4116" s="22"/>
      <c r="AA4116" s="49"/>
      <c r="AB4116" s="49"/>
      <c r="AF4116" s="49"/>
      <c r="AS4116" s="22"/>
      <c r="AV4116" s="22"/>
      <c r="AX4116" s="22"/>
      <c r="AY4116" s="22"/>
      <c r="BA4116" s="22"/>
      <c r="BB4116" s="22"/>
      <c r="BP4116" s="49"/>
      <c r="BX4116" s="49"/>
    </row>
    <row r="4117" spans="22:76">
      <c r="V4117" s="22"/>
      <c r="W4117" s="22"/>
      <c r="AA4117" s="49"/>
      <c r="AB4117" s="49"/>
      <c r="AF4117" s="49"/>
      <c r="AS4117" s="22"/>
      <c r="AV4117" s="22"/>
      <c r="AX4117" s="22"/>
      <c r="AY4117" s="22"/>
      <c r="BA4117" s="22"/>
      <c r="BB4117" s="22"/>
      <c r="BP4117" s="49"/>
      <c r="BX4117" s="49"/>
    </row>
    <row r="4118" spans="22:76">
      <c r="V4118" s="22"/>
      <c r="W4118" s="22"/>
      <c r="AA4118" s="49"/>
      <c r="AB4118" s="49"/>
      <c r="AF4118" s="49"/>
      <c r="AS4118" s="22"/>
      <c r="AV4118" s="22"/>
      <c r="AX4118" s="22"/>
      <c r="AY4118" s="22"/>
      <c r="BA4118" s="22"/>
      <c r="BB4118" s="22"/>
      <c r="BP4118" s="49"/>
      <c r="BX4118" s="49"/>
    </row>
    <row r="4119" spans="22:76">
      <c r="V4119" s="22"/>
      <c r="W4119" s="22"/>
      <c r="AA4119" s="49"/>
      <c r="AB4119" s="49"/>
      <c r="AF4119" s="49"/>
      <c r="AS4119" s="22"/>
      <c r="AV4119" s="22"/>
      <c r="AX4119" s="22"/>
      <c r="AY4119" s="22"/>
      <c r="BA4119" s="22"/>
      <c r="BB4119" s="22"/>
      <c r="BP4119" s="49"/>
      <c r="BX4119" s="49"/>
    </row>
    <row r="4120" spans="22:76">
      <c r="V4120" s="22"/>
      <c r="W4120" s="22"/>
      <c r="AA4120" s="49"/>
      <c r="AB4120" s="49"/>
      <c r="AF4120" s="49"/>
      <c r="AS4120" s="22"/>
      <c r="AV4120" s="22"/>
      <c r="AX4120" s="22"/>
      <c r="AY4120" s="22"/>
      <c r="BA4120" s="22"/>
      <c r="BB4120" s="22"/>
      <c r="BP4120" s="49"/>
      <c r="BX4120" s="49"/>
    </row>
    <row r="4121" spans="22:76">
      <c r="V4121" s="22"/>
      <c r="W4121" s="22"/>
      <c r="AA4121" s="49"/>
      <c r="AB4121" s="49"/>
      <c r="AF4121" s="49"/>
      <c r="AS4121" s="22"/>
      <c r="AV4121" s="22"/>
      <c r="AX4121" s="22"/>
      <c r="AY4121" s="22"/>
      <c r="BA4121" s="22"/>
      <c r="BB4121" s="22"/>
      <c r="BP4121" s="49"/>
      <c r="BX4121" s="49"/>
    </row>
    <row r="4122" spans="22:76">
      <c r="V4122" s="22"/>
      <c r="W4122" s="22"/>
      <c r="AA4122" s="49"/>
      <c r="AB4122" s="49"/>
      <c r="AF4122" s="49"/>
      <c r="AS4122" s="22"/>
      <c r="AV4122" s="22"/>
      <c r="AX4122" s="22"/>
      <c r="AY4122" s="22"/>
      <c r="BA4122" s="22"/>
      <c r="BB4122" s="22"/>
      <c r="BP4122" s="49"/>
      <c r="BX4122" s="49"/>
    </row>
    <row r="4123" spans="22:76">
      <c r="V4123" s="22"/>
      <c r="W4123" s="22"/>
      <c r="AA4123" s="49"/>
      <c r="AB4123" s="49"/>
      <c r="AF4123" s="49"/>
      <c r="AS4123" s="22"/>
      <c r="AV4123" s="22"/>
      <c r="AX4123" s="22"/>
      <c r="AY4123" s="22"/>
      <c r="BA4123" s="22"/>
      <c r="BB4123" s="22"/>
      <c r="BP4123" s="49"/>
      <c r="BX4123" s="49"/>
    </row>
    <row r="4124" spans="22:76">
      <c r="V4124" s="22"/>
      <c r="W4124" s="22"/>
      <c r="AA4124" s="49"/>
      <c r="AB4124" s="49"/>
      <c r="AF4124" s="49"/>
      <c r="AS4124" s="22"/>
      <c r="AV4124" s="22"/>
      <c r="AX4124" s="22"/>
      <c r="AY4124" s="22"/>
      <c r="BA4124" s="22"/>
      <c r="BB4124" s="22"/>
      <c r="BP4124" s="49"/>
      <c r="BX4124" s="49"/>
    </row>
    <row r="4125" spans="22:76">
      <c r="V4125" s="22"/>
      <c r="W4125" s="22"/>
      <c r="AA4125" s="49"/>
      <c r="AB4125" s="49"/>
      <c r="AF4125" s="49"/>
      <c r="AS4125" s="22"/>
      <c r="AV4125" s="22"/>
      <c r="AX4125" s="22"/>
      <c r="AY4125" s="22"/>
      <c r="BA4125" s="22"/>
      <c r="BB4125" s="22"/>
      <c r="BP4125" s="49"/>
      <c r="BX4125" s="49"/>
    </row>
    <row r="4126" spans="22:76">
      <c r="V4126" s="22"/>
      <c r="W4126" s="22"/>
      <c r="AA4126" s="49"/>
      <c r="AB4126" s="49"/>
      <c r="AF4126" s="49"/>
      <c r="AS4126" s="22"/>
      <c r="AV4126" s="22"/>
      <c r="AX4126" s="22"/>
      <c r="AY4126" s="22"/>
      <c r="BA4126" s="22"/>
      <c r="BB4126" s="22"/>
      <c r="BP4126" s="49"/>
      <c r="BX4126" s="49"/>
    </row>
    <row r="4127" spans="22:76">
      <c r="V4127" s="22"/>
      <c r="W4127" s="22"/>
      <c r="AA4127" s="49"/>
      <c r="AB4127" s="49"/>
      <c r="AF4127" s="49"/>
      <c r="AS4127" s="22"/>
      <c r="AV4127" s="22"/>
      <c r="AX4127" s="22"/>
      <c r="AY4127" s="22"/>
      <c r="BA4127" s="22"/>
      <c r="BB4127" s="22"/>
      <c r="BP4127" s="49"/>
      <c r="BX4127" s="49"/>
    </row>
    <row r="4128" spans="22:76">
      <c r="V4128" s="22"/>
      <c r="W4128" s="22"/>
      <c r="AA4128" s="49"/>
      <c r="AB4128" s="49"/>
      <c r="AF4128" s="49"/>
      <c r="AS4128" s="22"/>
      <c r="AV4128" s="22"/>
      <c r="AX4128" s="22"/>
      <c r="AY4128" s="22"/>
      <c r="BA4128" s="22"/>
      <c r="BB4128" s="22"/>
      <c r="BP4128" s="49"/>
      <c r="BX4128" s="49"/>
    </row>
    <row r="4129" spans="22:76">
      <c r="V4129" s="22"/>
      <c r="W4129" s="22"/>
      <c r="AA4129" s="49"/>
      <c r="AB4129" s="49"/>
      <c r="AF4129" s="49"/>
      <c r="AS4129" s="22"/>
      <c r="AV4129" s="22"/>
      <c r="AX4129" s="22"/>
      <c r="AY4129" s="22"/>
      <c r="BA4129" s="22"/>
      <c r="BB4129" s="22"/>
      <c r="BP4129" s="49"/>
      <c r="BX4129" s="49"/>
    </row>
    <row r="4130" spans="22:76">
      <c r="V4130" s="22"/>
      <c r="W4130" s="22"/>
      <c r="AA4130" s="49"/>
      <c r="AB4130" s="49"/>
      <c r="AF4130" s="49"/>
      <c r="AS4130" s="22"/>
      <c r="AV4130" s="22"/>
      <c r="AX4130" s="22"/>
      <c r="AY4130" s="22"/>
      <c r="BA4130" s="22"/>
      <c r="BB4130" s="22"/>
      <c r="BP4130" s="49"/>
      <c r="BX4130" s="49"/>
    </row>
    <row r="4131" spans="22:76">
      <c r="V4131" s="22"/>
      <c r="W4131" s="22"/>
      <c r="AA4131" s="49"/>
      <c r="AB4131" s="49"/>
      <c r="AF4131" s="49"/>
      <c r="AS4131" s="22"/>
      <c r="AV4131" s="22"/>
      <c r="AX4131" s="22"/>
      <c r="AY4131" s="22"/>
      <c r="BA4131" s="22"/>
      <c r="BB4131" s="22"/>
      <c r="BP4131" s="49"/>
      <c r="BX4131" s="49"/>
    </row>
    <row r="4132" spans="22:76">
      <c r="V4132" s="22"/>
      <c r="W4132" s="22"/>
      <c r="AA4132" s="49"/>
      <c r="AB4132" s="49"/>
      <c r="AF4132" s="49"/>
      <c r="AS4132" s="22"/>
      <c r="AV4132" s="22"/>
      <c r="AX4132" s="22"/>
      <c r="AY4132" s="22"/>
      <c r="BA4132" s="22"/>
      <c r="BB4132" s="22"/>
      <c r="BP4132" s="49"/>
      <c r="BX4132" s="49"/>
    </row>
    <row r="4133" spans="22:76">
      <c r="V4133" s="22"/>
      <c r="W4133" s="22"/>
      <c r="AA4133" s="49"/>
      <c r="AB4133" s="49"/>
      <c r="AF4133" s="49"/>
      <c r="AS4133" s="22"/>
      <c r="AV4133" s="22"/>
      <c r="AX4133" s="22"/>
      <c r="AY4133" s="22"/>
      <c r="BA4133" s="22"/>
      <c r="BB4133" s="22"/>
      <c r="BP4133" s="49"/>
      <c r="BX4133" s="49"/>
    </row>
    <row r="4134" spans="22:76">
      <c r="V4134" s="22"/>
      <c r="W4134" s="22"/>
      <c r="AA4134" s="49"/>
      <c r="AB4134" s="49"/>
      <c r="AF4134" s="49"/>
      <c r="AS4134" s="22"/>
      <c r="AV4134" s="22"/>
      <c r="AX4134" s="22"/>
      <c r="AY4134" s="22"/>
      <c r="BA4134" s="22"/>
      <c r="BB4134" s="22"/>
      <c r="BP4134" s="49"/>
      <c r="BX4134" s="49"/>
    </row>
    <row r="4135" spans="22:76">
      <c r="V4135" s="22"/>
      <c r="W4135" s="22"/>
      <c r="AA4135" s="49"/>
      <c r="AB4135" s="49"/>
      <c r="AF4135" s="49"/>
      <c r="AS4135" s="22"/>
      <c r="AV4135" s="22"/>
      <c r="AX4135" s="22"/>
      <c r="AY4135" s="22"/>
      <c r="BA4135" s="22"/>
      <c r="BB4135" s="22"/>
      <c r="BP4135" s="49"/>
      <c r="BX4135" s="49"/>
    </row>
    <row r="4136" spans="22:76">
      <c r="V4136" s="22"/>
      <c r="W4136" s="22"/>
      <c r="AA4136" s="49"/>
      <c r="AB4136" s="49"/>
      <c r="AF4136" s="49"/>
      <c r="AS4136" s="22"/>
      <c r="AV4136" s="22"/>
      <c r="AX4136" s="22"/>
      <c r="AY4136" s="22"/>
      <c r="BA4136" s="22"/>
      <c r="BB4136" s="22"/>
      <c r="BP4136" s="49"/>
      <c r="BX4136" s="49"/>
    </row>
    <row r="4137" spans="22:76">
      <c r="V4137" s="22"/>
      <c r="W4137" s="22"/>
      <c r="AA4137" s="49"/>
      <c r="AB4137" s="49"/>
      <c r="AF4137" s="49"/>
      <c r="AS4137" s="22"/>
      <c r="AV4137" s="22"/>
      <c r="AX4137" s="22"/>
      <c r="AY4137" s="22"/>
      <c r="BA4137" s="22"/>
      <c r="BB4137" s="22"/>
      <c r="BP4137" s="49"/>
      <c r="BX4137" s="49"/>
    </row>
    <row r="4138" spans="22:76">
      <c r="V4138" s="22"/>
      <c r="W4138" s="22"/>
      <c r="AA4138" s="49"/>
      <c r="AB4138" s="49"/>
      <c r="AF4138" s="49"/>
      <c r="AS4138" s="22"/>
      <c r="AV4138" s="22"/>
      <c r="AX4138" s="22"/>
      <c r="AY4138" s="22"/>
      <c r="BA4138" s="22"/>
      <c r="BB4138" s="22"/>
      <c r="BP4138" s="49"/>
      <c r="BX4138" s="49"/>
    </row>
    <row r="4139" spans="22:76">
      <c r="V4139" s="22"/>
      <c r="W4139" s="22"/>
      <c r="AA4139" s="49"/>
      <c r="AB4139" s="49"/>
      <c r="AF4139" s="49"/>
      <c r="AS4139" s="22"/>
      <c r="AV4139" s="22"/>
      <c r="AX4139" s="22"/>
      <c r="AY4139" s="22"/>
      <c r="BA4139" s="22"/>
      <c r="BB4139" s="22"/>
      <c r="BP4139" s="49"/>
      <c r="BX4139" s="49"/>
    </row>
    <row r="4140" spans="22:76">
      <c r="V4140" s="22"/>
      <c r="W4140" s="22"/>
      <c r="AA4140" s="49"/>
      <c r="AB4140" s="49"/>
      <c r="AF4140" s="49"/>
      <c r="AS4140" s="22"/>
      <c r="AV4140" s="22"/>
      <c r="AX4140" s="22"/>
      <c r="AY4140" s="22"/>
      <c r="BA4140" s="22"/>
      <c r="BB4140" s="22"/>
      <c r="BP4140" s="49"/>
      <c r="BX4140" s="49"/>
    </row>
    <row r="4141" spans="22:76">
      <c r="V4141" s="22"/>
      <c r="W4141" s="22"/>
      <c r="AA4141" s="49"/>
      <c r="AB4141" s="49"/>
      <c r="AF4141" s="49"/>
      <c r="AS4141" s="22"/>
      <c r="AV4141" s="22"/>
      <c r="AX4141" s="22"/>
      <c r="AY4141" s="22"/>
      <c r="BA4141" s="22"/>
      <c r="BB4141" s="22"/>
      <c r="BP4141" s="49"/>
      <c r="BX4141" s="49"/>
    </row>
    <row r="4142" spans="22:76">
      <c r="V4142" s="22"/>
      <c r="W4142" s="22"/>
      <c r="AA4142" s="49"/>
      <c r="AB4142" s="49"/>
      <c r="AF4142" s="49"/>
      <c r="AS4142" s="22"/>
      <c r="AV4142" s="22"/>
      <c r="AX4142" s="22"/>
      <c r="AY4142" s="22"/>
      <c r="BA4142" s="22"/>
      <c r="BB4142" s="22"/>
      <c r="BP4142" s="49"/>
      <c r="BX4142" s="49"/>
    </row>
    <row r="4143" spans="22:76">
      <c r="V4143" s="22"/>
      <c r="W4143" s="22"/>
      <c r="AA4143" s="49"/>
      <c r="AB4143" s="49"/>
      <c r="AF4143" s="49"/>
      <c r="AS4143" s="22"/>
      <c r="AV4143" s="22"/>
      <c r="AX4143" s="22"/>
      <c r="AY4143" s="22"/>
      <c r="BA4143" s="22"/>
      <c r="BB4143" s="22"/>
      <c r="BP4143" s="49"/>
      <c r="BX4143" s="49"/>
    </row>
    <row r="4144" spans="22:76">
      <c r="V4144" s="22"/>
      <c r="W4144" s="22"/>
      <c r="AA4144" s="49"/>
      <c r="AB4144" s="49"/>
      <c r="AF4144" s="49"/>
      <c r="AS4144" s="22"/>
      <c r="AV4144" s="22"/>
      <c r="AX4144" s="22"/>
      <c r="AY4144" s="22"/>
      <c r="BA4144" s="22"/>
      <c r="BB4144" s="22"/>
      <c r="BP4144" s="49"/>
      <c r="BX4144" s="49"/>
    </row>
    <row r="4145" spans="22:76">
      <c r="V4145" s="22"/>
      <c r="W4145" s="22"/>
      <c r="AA4145" s="49"/>
      <c r="AB4145" s="49"/>
      <c r="AF4145" s="49"/>
      <c r="AS4145" s="22"/>
      <c r="AV4145" s="22"/>
      <c r="AX4145" s="22"/>
      <c r="AY4145" s="22"/>
      <c r="BA4145" s="22"/>
      <c r="BB4145" s="22"/>
      <c r="BP4145" s="49"/>
      <c r="BX4145" s="49"/>
    </row>
    <row r="4146" spans="22:76">
      <c r="V4146" s="22"/>
      <c r="W4146" s="22"/>
      <c r="AA4146" s="49"/>
      <c r="AB4146" s="49"/>
      <c r="AF4146" s="49"/>
      <c r="AS4146" s="22"/>
      <c r="AV4146" s="22"/>
      <c r="AX4146" s="22"/>
      <c r="AY4146" s="22"/>
      <c r="BA4146" s="22"/>
      <c r="BB4146" s="22"/>
      <c r="BP4146" s="49"/>
      <c r="BX4146" s="49"/>
    </row>
    <row r="4147" spans="22:76">
      <c r="V4147" s="22"/>
      <c r="W4147" s="22"/>
      <c r="AA4147" s="49"/>
      <c r="AB4147" s="49"/>
      <c r="AF4147" s="49"/>
      <c r="AS4147" s="22"/>
      <c r="AV4147" s="22"/>
      <c r="AX4147" s="22"/>
      <c r="AY4147" s="22"/>
      <c r="BA4147" s="22"/>
      <c r="BB4147" s="22"/>
      <c r="BP4147" s="49"/>
      <c r="BX4147" s="49"/>
    </row>
    <row r="4148" spans="22:76">
      <c r="V4148" s="22"/>
      <c r="W4148" s="22"/>
      <c r="AA4148" s="49"/>
      <c r="AB4148" s="49"/>
      <c r="AF4148" s="49"/>
      <c r="AS4148" s="22"/>
      <c r="AV4148" s="22"/>
      <c r="AX4148" s="22"/>
      <c r="AY4148" s="22"/>
      <c r="BA4148" s="22"/>
      <c r="BB4148" s="22"/>
      <c r="BP4148" s="49"/>
      <c r="BX4148" s="49"/>
    </row>
    <row r="4149" spans="22:76">
      <c r="V4149" s="22"/>
      <c r="W4149" s="22"/>
      <c r="AA4149" s="49"/>
      <c r="AB4149" s="49"/>
      <c r="AF4149" s="49"/>
      <c r="AS4149" s="22"/>
      <c r="AV4149" s="22"/>
      <c r="AX4149" s="22"/>
      <c r="AY4149" s="22"/>
      <c r="BA4149" s="22"/>
      <c r="BB4149" s="22"/>
      <c r="BP4149" s="49"/>
      <c r="BX4149" s="49"/>
    </row>
    <row r="4150" spans="22:76">
      <c r="V4150" s="22"/>
      <c r="W4150" s="22"/>
      <c r="AA4150" s="49"/>
      <c r="AB4150" s="49"/>
      <c r="AF4150" s="49"/>
      <c r="AS4150" s="22"/>
      <c r="AV4150" s="22"/>
      <c r="AX4150" s="22"/>
      <c r="AY4150" s="22"/>
      <c r="BA4150" s="22"/>
      <c r="BB4150" s="22"/>
      <c r="BP4150" s="49"/>
      <c r="BX4150" s="49"/>
    </row>
    <row r="4151" spans="22:76">
      <c r="V4151" s="22"/>
      <c r="W4151" s="22"/>
      <c r="AA4151" s="49"/>
      <c r="AB4151" s="49"/>
      <c r="AF4151" s="49"/>
      <c r="AS4151" s="22"/>
      <c r="AV4151" s="22"/>
      <c r="AX4151" s="22"/>
      <c r="AY4151" s="22"/>
      <c r="BA4151" s="22"/>
      <c r="BB4151" s="22"/>
      <c r="BP4151" s="49"/>
      <c r="BX4151" s="49"/>
    </row>
    <row r="4152" spans="22:76">
      <c r="V4152" s="22"/>
      <c r="W4152" s="22"/>
      <c r="AA4152" s="49"/>
      <c r="AB4152" s="49"/>
      <c r="AF4152" s="49"/>
      <c r="AS4152" s="22"/>
      <c r="AV4152" s="22"/>
      <c r="AX4152" s="22"/>
      <c r="AY4152" s="22"/>
      <c r="BA4152" s="22"/>
      <c r="BB4152" s="22"/>
      <c r="BP4152" s="49"/>
      <c r="BX4152" s="49"/>
    </row>
    <row r="4153" spans="22:76">
      <c r="V4153" s="22"/>
      <c r="W4153" s="22"/>
      <c r="AA4153" s="49"/>
      <c r="AB4153" s="49"/>
      <c r="AF4153" s="49"/>
      <c r="AS4153" s="22"/>
      <c r="AV4153" s="22"/>
      <c r="AX4153" s="22"/>
      <c r="AY4153" s="22"/>
      <c r="BA4153" s="22"/>
      <c r="BB4153" s="22"/>
      <c r="BP4153" s="49"/>
      <c r="BX4153" s="49"/>
    </row>
    <row r="4154" spans="22:76">
      <c r="V4154" s="22"/>
      <c r="W4154" s="22"/>
      <c r="AA4154" s="49"/>
      <c r="AB4154" s="49"/>
      <c r="AF4154" s="49"/>
      <c r="AS4154" s="22"/>
      <c r="AV4154" s="22"/>
      <c r="AX4154" s="22"/>
      <c r="AY4154" s="22"/>
      <c r="BA4154" s="22"/>
      <c r="BB4154" s="22"/>
      <c r="BP4154" s="49"/>
      <c r="BX4154" s="49"/>
    </row>
    <row r="4155" spans="22:76">
      <c r="V4155" s="22"/>
      <c r="W4155" s="22"/>
      <c r="AA4155" s="49"/>
      <c r="AB4155" s="49"/>
      <c r="AF4155" s="49"/>
      <c r="AS4155" s="22"/>
      <c r="AV4155" s="22"/>
      <c r="AX4155" s="22"/>
      <c r="AY4155" s="22"/>
      <c r="BA4155" s="22"/>
      <c r="BB4155" s="22"/>
      <c r="BP4155" s="49"/>
      <c r="BX4155" s="49"/>
    </row>
    <row r="4156" spans="22:76">
      <c r="V4156" s="22"/>
      <c r="W4156" s="22"/>
      <c r="AA4156" s="49"/>
      <c r="AB4156" s="49"/>
      <c r="AF4156" s="49"/>
      <c r="AS4156" s="22"/>
      <c r="AV4156" s="22"/>
      <c r="AX4156" s="22"/>
      <c r="AY4156" s="22"/>
      <c r="BA4156" s="22"/>
      <c r="BB4156" s="22"/>
      <c r="BP4156" s="49"/>
      <c r="BX4156" s="49"/>
    </row>
    <row r="4157" spans="22:76">
      <c r="V4157" s="22"/>
      <c r="W4157" s="22"/>
      <c r="AA4157" s="49"/>
      <c r="AB4157" s="49"/>
      <c r="AF4157" s="49"/>
      <c r="AS4157" s="22"/>
      <c r="AV4157" s="22"/>
      <c r="AX4157" s="22"/>
      <c r="AY4157" s="22"/>
      <c r="BA4157" s="22"/>
      <c r="BB4157" s="22"/>
      <c r="BP4157" s="49"/>
      <c r="BX4157" s="49"/>
    </row>
    <row r="4158" spans="22:76">
      <c r="V4158" s="22"/>
      <c r="W4158" s="22"/>
      <c r="AA4158" s="49"/>
      <c r="AB4158" s="49"/>
      <c r="AF4158" s="49"/>
      <c r="AS4158" s="22"/>
      <c r="AV4158" s="22"/>
      <c r="AX4158" s="22"/>
      <c r="AY4158" s="22"/>
      <c r="BA4158" s="22"/>
      <c r="BB4158" s="22"/>
      <c r="BP4158" s="49"/>
      <c r="BX4158" s="49"/>
    </row>
    <row r="4159" spans="22:76">
      <c r="V4159" s="22"/>
      <c r="W4159" s="22"/>
      <c r="AA4159" s="49"/>
      <c r="AB4159" s="49"/>
      <c r="AF4159" s="49"/>
      <c r="AS4159" s="22"/>
      <c r="AV4159" s="22"/>
      <c r="AX4159" s="22"/>
      <c r="AY4159" s="22"/>
      <c r="BA4159" s="22"/>
      <c r="BB4159" s="22"/>
      <c r="BP4159" s="49"/>
      <c r="BX4159" s="49"/>
    </row>
    <row r="4160" spans="22:76">
      <c r="V4160" s="22"/>
      <c r="W4160" s="22"/>
      <c r="AA4160" s="49"/>
      <c r="AB4160" s="49"/>
      <c r="AF4160" s="49"/>
      <c r="AS4160" s="22"/>
      <c r="AV4160" s="22"/>
      <c r="AX4160" s="22"/>
      <c r="AY4160" s="22"/>
      <c r="BA4160" s="22"/>
      <c r="BB4160" s="22"/>
      <c r="BP4160" s="49"/>
      <c r="BX4160" s="49"/>
    </row>
    <row r="4161" spans="22:76">
      <c r="V4161" s="22"/>
      <c r="W4161" s="22"/>
      <c r="AA4161" s="49"/>
      <c r="AB4161" s="49"/>
      <c r="AF4161" s="49"/>
      <c r="AS4161" s="22"/>
      <c r="AV4161" s="22"/>
      <c r="AX4161" s="22"/>
      <c r="AY4161" s="22"/>
      <c r="BA4161" s="22"/>
      <c r="BB4161" s="22"/>
      <c r="BP4161" s="49"/>
      <c r="BX4161" s="49"/>
    </row>
    <row r="4162" spans="22:76">
      <c r="V4162" s="22"/>
      <c r="W4162" s="22"/>
      <c r="AA4162" s="49"/>
      <c r="AB4162" s="49"/>
      <c r="AF4162" s="49"/>
      <c r="AS4162" s="22"/>
      <c r="AV4162" s="22"/>
      <c r="AX4162" s="22"/>
      <c r="AY4162" s="22"/>
      <c r="BA4162" s="22"/>
      <c r="BB4162" s="22"/>
      <c r="BP4162" s="49"/>
      <c r="BX4162" s="49"/>
    </row>
    <row r="4163" spans="22:76">
      <c r="V4163" s="22"/>
      <c r="W4163" s="22"/>
      <c r="AA4163" s="49"/>
      <c r="AB4163" s="49"/>
      <c r="AF4163" s="49"/>
      <c r="AS4163" s="22"/>
      <c r="AV4163" s="22"/>
      <c r="AX4163" s="22"/>
      <c r="AY4163" s="22"/>
      <c r="BA4163" s="22"/>
      <c r="BB4163" s="22"/>
      <c r="BP4163" s="49"/>
      <c r="BX4163" s="49"/>
    </row>
    <row r="4164" spans="22:76">
      <c r="V4164" s="22"/>
      <c r="W4164" s="22"/>
      <c r="AA4164" s="49"/>
      <c r="AB4164" s="49"/>
      <c r="AF4164" s="49"/>
      <c r="AS4164" s="22"/>
      <c r="AV4164" s="22"/>
      <c r="AX4164" s="22"/>
      <c r="AY4164" s="22"/>
      <c r="BA4164" s="22"/>
      <c r="BB4164" s="22"/>
      <c r="BP4164" s="49"/>
      <c r="BX4164" s="49"/>
    </row>
    <row r="4165" spans="22:76">
      <c r="V4165" s="22"/>
      <c r="W4165" s="22"/>
      <c r="AA4165" s="49"/>
      <c r="AB4165" s="49"/>
      <c r="AF4165" s="49"/>
      <c r="AS4165" s="22"/>
      <c r="AV4165" s="22"/>
      <c r="AX4165" s="22"/>
      <c r="AY4165" s="22"/>
      <c r="BA4165" s="22"/>
      <c r="BB4165" s="22"/>
      <c r="BP4165" s="49"/>
      <c r="BX4165" s="49"/>
    </row>
    <row r="4166" spans="22:76">
      <c r="V4166" s="22"/>
      <c r="W4166" s="22"/>
      <c r="AA4166" s="49"/>
      <c r="AB4166" s="49"/>
      <c r="AF4166" s="49"/>
      <c r="AS4166" s="22"/>
      <c r="AV4166" s="22"/>
      <c r="AX4166" s="22"/>
      <c r="AY4166" s="22"/>
      <c r="BA4166" s="22"/>
      <c r="BB4166" s="22"/>
      <c r="BP4166" s="49"/>
      <c r="BX4166" s="49"/>
    </row>
    <row r="4167" spans="22:76">
      <c r="V4167" s="22"/>
      <c r="W4167" s="22"/>
      <c r="AA4167" s="49"/>
      <c r="AB4167" s="49"/>
      <c r="AF4167" s="49"/>
      <c r="AS4167" s="22"/>
      <c r="AV4167" s="22"/>
      <c r="AX4167" s="22"/>
      <c r="AY4167" s="22"/>
      <c r="BA4167" s="22"/>
      <c r="BB4167" s="22"/>
      <c r="BP4167" s="49"/>
      <c r="BX4167" s="49"/>
    </row>
    <row r="4168" spans="22:76">
      <c r="V4168" s="22"/>
      <c r="W4168" s="22"/>
      <c r="AA4168" s="49"/>
      <c r="AB4168" s="49"/>
      <c r="AF4168" s="49"/>
      <c r="AS4168" s="22"/>
      <c r="AV4168" s="22"/>
      <c r="AX4168" s="22"/>
      <c r="AY4168" s="22"/>
      <c r="BA4168" s="22"/>
      <c r="BB4168" s="22"/>
      <c r="BP4168" s="49"/>
      <c r="BX4168" s="49"/>
    </row>
    <row r="4169" spans="22:76">
      <c r="V4169" s="22"/>
      <c r="W4169" s="22"/>
      <c r="AA4169" s="49"/>
      <c r="AB4169" s="49"/>
      <c r="AF4169" s="49"/>
      <c r="AS4169" s="22"/>
      <c r="AV4169" s="22"/>
      <c r="AX4169" s="22"/>
      <c r="AY4169" s="22"/>
      <c r="BA4169" s="22"/>
      <c r="BB4169" s="22"/>
      <c r="BP4169" s="49"/>
      <c r="BX4169" s="49"/>
    </row>
    <row r="4170" spans="22:76">
      <c r="V4170" s="22"/>
      <c r="W4170" s="22"/>
      <c r="AA4170" s="49"/>
      <c r="AB4170" s="49"/>
      <c r="AF4170" s="49"/>
      <c r="AS4170" s="22"/>
      <c r="AV4170" s="22"/>
      <c r="AX4170" s="22"/>
      <c r="AY4170" s="22"/>
      <c r="BA4170" s="22"/>
      <c r="BB4170" s="22"/>
      <c r="BP4170" s="49"/>
      <c r="BX4170" s="49"/>
    </row>
    <row r="4171" spans="22:76">
      <c r="V4171" s="22"/>
      <c r="W4171" s="22"/>
      <c r="AA4171" s="49"/>
      <c r="AB4171" s="49"/>
      <c r="AF4171" s="49"/>
      <c r="AS4171" s="22"/>
      <c r="AV4171" s="22"/>
      <c r="AX4171" s="22"/>
      <c r="AY4171" s="22"/>
      <c r="BA4171" s="22"/>
      <c r="BB4171" s="22"/>
      <c r="BP4171" s="49"/>
      <c r="BX4171" s="49"/>
    </row>
    <row r="4172" spans="22:76">
      <c r="V4172" s="22"/>
      <c r="W4172" s="22"/>
      <c r="AA4172" s="49"/>
      <c r="AB4172" s="49"/>
      <c r="AF4172" s="49"/>
      <c r="AS4172" s="22"/>
      <c r="AV4172" s="22"/>
      <c r="AX4172" s="22"/>
      <c r="AY4172" s="22"/>
      <c r="BA4172" s="22"/>
      <c r="BB4172" s="22"/>
      <c r="BP4172" s="49"/>
      <c r="BX4172" s="49"/>
    </row>
    <row r="4173" spans="22:76">
      <c r="V4173" s="22"/>
      <c r="W4173" s="22"/>
      <c r="AA4173" s="49"/>
      <c r="AB4173" s="49"/>
      <c r="AF4173" s="49"/>
      <c r="AS4173" s="22"/>
      <c r="AV4173" s="22"/>
      <c r="AX4173" s="22"/>
      <c r="AY4173" s="22"/>
      <c r="BA4173" s="22"/>
      <c r="BB4173" s="22"/>
      <c r="BP4173" s="49"/>
      <c r="BX4173" s="49"/>
    </row>
    <row r="4174" spans="22:76">
      <c r="V4174" s="22"/>
      <c r="W4174" s="22"/>
      <c r="AA4174" s="49"/>
      <c r="AB4174" s="49"/>
      <c r="AF4174" s="49"/>
      <c r="AS4174" s="22"/>
      <c r="AV4174" s="22"/>
      <c r="AX4174" s="22"/>
      <c r="AY4174" s="22"/>
      <c r="BA4174" s="22"/>
      <c r="BB4174" s="22"/>
      <c r="BP4174" s="49"/>
      <c r="BX4174" s="49"/>
    </row>
    <row r="4175" spans="22:76">
      <c r="V4175" s="22"/>
      <c r="W4175" s="22"/>
      <c r="AA4175" s="49"/>
      <c r="AB4175" s="49"/>
      <c r="AF4175" s="49"/>
      <c r="AS4175" s="22"/>
      <c r="AV4175" s="22"/>
      <c r="AX4175" s="22"/>
      <c r="AY4175" s="22"/>
      <c r="BA4175" s="22"/>
      <c r="BB4175" s="22"/>
      <c r="BP4175" s="49"/>
      <c r="BX4175" s="49"/>
    </row>
    <row r="4176" spans="22:76">
      <c r="V4176" s="22"/>
      <c r="W4176" s="22"/>
      <c r="AA4176" s="49"/>
      <c r="AB4176" s="49"/>
      <c r="AF4176" s="49"/>
      <c r="AS4176" s="22"/>
      <c r="AV4176" s="22"/>
      <c r="AX4176" s="22"/>
      <c r="AY4176" s="22"/>
      <c r="BA4176" s="22"/>
      <c r="BB4176" s="22"/>
      <c r="BP4176" s="49"/>
      <c r="BX4176" s="49"/>
    </row>
    <row r="4177" spans="22:76">
      <c r="V4177" s="22"/>
      <c r="W4177" s="22"/>
      <c r="AA4177" s="49"/>
      <c r="AB4177" s="49"/>
      <c r="AF4177" s="49"/>
      <c r="AS4177" s="22"/>
      <c r="AV4177" s="22"/>
      <c r="AX4177" s="22"/>
      <c r="AY4177" s="22"/>
      <c r="BA4177" s="22"/>
      <c r="BB4177" s="22"/>
      <c r="BP4177" s="49"/>
      <c r="BX4177" s="49"/>
    </row>
    <row r="4178" spans="22:76">
      <c r="V4178" s="22"/>
      <c r="W4178" s="22"/>
      <c r="AA4178" s="49"/>
      <c r="AB4178" s="49"/>
      <c r="AF4178" s="49"/>
      <c r="AS4178" s="22"/>
      <c r="AV4178" s="22"/>
      <c r="AX4178" s="22"/>
      <c r="AY4178" s="22"/>
      <c r="BA4178" s="22"/>
      <c r="BB4178" s="22"/>
      <c r="BP4178" s="49"/>
      <c r="BX4178" s="49"/>
    </row>
    <row r="4179" spans="22:76">
      <c r="V4179" s="22"/>
      <c r="W4179" s="22"/>
      <c r="AA4179" s="49"/>
      <c r="AB4179" s="49"/>
      <c r="AF4179" s="49"/>
      <c r="AS4179" s="22"/>
      <c r="AV4179" s="22"/>
      <c r="AX4179" s="22"/>
      <c r="AY4179" s="22"/>
      <c r="BA4179" s="22"/>
      <c r="BB4179" s="22"/>
      <c r="BP4179" s="49"/>
      <c r="BX4179" s="49"/>
    </row>
    <row r="4180" spans="22:76">
      <c r="V4180" s="22"/>
      <c r="W4180" s="22"/>
      <c r="AA4180" s="49"/>
      <c r="AB4180" s="49"/>
      <c r="AF4180" s="49"/>
      <c r="AS4180" s="22"/>
      <c r="AV4180" s="22"/>
      <c r="AX4180" s="22"/>
      <c r="AY4180" s="22"/>
      <c r="BA4180" s="22"/>
      <c r="BB4180" s="22"/>
      <c r="BP4180" s="49"/>
      <c r="BX4180" s="49"/>
    </row>
    <row r="4181" spans="22:76">
      <c r="V4181" s="22"/>
      <c r="W4181" s="22"/>
      <c r="AA4181" s="49"/>
      <c r="AB4181" s="49"/>
      <c r="AF4181" s="49"/>
      <c r="AS4181" s="22"/>
      <c r="AV4181" s="22"/>
      <c r="AX4181" s="22"/>
      <c r="AY4181" s="22"/>
      <c r="BA4181" s="22"/>
      <c r="BB4181" s="22"/>
      <c r="BP4181" s="49"/>
      <c r="BX4181" s="49"/>
    </row>
    <row r="4182" spans="22:76">
      <c r="V4182" s="22"/>
      <c r="W4182" s="22"/>
      <c r="AA4182" s="49"/>
      <c r="AB4182" s="49"/>
      <c r="AF4182" s="49"/>
      <c r="AS4182" s="22"/>
      <c r="AV4182" s="22"/>
      <c r="AX4182" s="22"/>
      <c r="AY4182" s="22"/>
      <c r="BA4182" s="22"/>
      <c r="BB4182" s="22"/>
      <c r="BP4182" s="49"/>
      <c r="BX4182" s="49"/>
    </row>
    <row r="4183" spans="22:76">
      <c r="V4183" s="22"/>
      <c r="W4183" s="22"/>
      <c r="AA4183" s="49"/>
      <c r="AB4183" s="49"/>
      <c r="AF4183" s="49"/>
      <c r="AS4183" s="22"/>
      <c r="AV4183" s="22"/>
      <c r="AX4183" s="22"/>
      <c r="AY4183" s="22"/>
      <c r="BA4183" s="22"/>
      <c r="BB4183" s="22"/>
      <c r="BP4183" s="49"/>
      <c r="BX4183" s="49"/>
    </row>
    <row r="4184" spans="22:76">
      <c r="V4184" s="22"/>
      <c r="W4184" s="22"/>
      <c r="AA4184" s="49"/>
      <c r="AB4184" s="49"/>
      <c r="AF4184" s="49"/>
      <c r="AS4184" s="22"/>
      <c r="AV4184" s="22"/>
      <c r="AX4184" s="22"/>
      <c r="AY4184" s="22"/>
      <c r="BA4184" s="22"/>
      <c r="BB4184" s="22"/>
      <c r="BP4184" s="49"/>
      <c r="BX4184" s="49"/>
    </row>
    <row r="4185" spans="22:76">
      <c r="V4185" s="22"/>
      <c r="W4185" s="22"/>
      <c r="AA4185" s="49"/>
      <c r="AB4185" s="49"/>
      <c r="AF4185" s="49"/>
      <c r="AS4185" s="22"/>
      <c r="AV4185" s="22"/>
      <c r="AX4185" s="22"/>
      <c r="AY4185" s="22"/>
      <c r="BA4185" s="22"/>
      <c r="BB4185" s="22"/>
      <c r="BP4185" s="49"/>
      <c r="BX4185" s="49"/>
    </row>
    <row r="4186" spans="22:76">
      <c r="V4186" s="22"/>
      <c r="W4186" s="22"/>
      <c r="AA4186" s="49"/>
      <c r="AB4186" s="49"/>
      <c r="AF4186" s="49"/>
      <c r="AS4186" s="22"/>
      <c r="AV4186" s="22"/>
      <c r="AX4186" s="22"/>
      <c r="AY4186" s="22"/>
      <c r="BA4186" s="22"/>
      <c r="BB4186" s="22"/>
      <c r="BP4186" s="49"/>
      <c r="BX4186" s="49"/>
    </row>
    <row r="4187" spans="22:76">
      <c r="V4187" s="22"/>
      <c r="W4187" s="22"/>
      <c r="AA4187" s="49"/>
      <c r="AB4187" s="49"/>
      <c r="AF4187" s="49"/>
      <c r="AS4187" s="22"/>
      <c r="AV4187" s="22"/>
      <c r="AX4187" s="22"/>
      <c r="AY4187" s="22"/>
      <c r="BA4187" s="22"/>
      <c r="BB4187" s="22"/>
      <c r="BP4187" s="49"/>
      <c r="BX4187" s="49"/>
    </row>
    <row r="4188" spans="22:76">
      <c r="V4188" s="22"/>
      <c r="W4188" s="22"/>
      <c r="AA4188" s="49"/>
      <c r="AB4188" s="49"/>
      <c r="AF4188" s="49"/>
      <c r="AS4188" s="22"/>
      <c r="AV4188" s="22"/>
      <c r="AX4188" s="22"/>
      <c r="AY4188" s="22"/>
      <c r="BA4188" s="22"/>
      <c r="BB4188" s="22"/>
      <c r="BP4188" s="49"/>
      <c r="BX4188" s="49"/>
    </row>
    <row r="4189" spans="22:76">
      <c r="V4189" s="22"/>
      <c r="W4189" s="22"/>
      <c r="AA4189" s="49"/>
      <c r="AB4189" s="49"/>
      <c r="AF4189" s="49"/>
      <c r="AS4189" s="22"/>
      <c r="AV4189" s="22"/>
      <c r="AX4189" s="22"/>
      <c r="AY4189" s="22"/>
      <c r="BA4189" s="22"/>
      <c r="BB4189" s="22"/>
      <c r="BP4189" s="49"/>
      <c r="BX4189" s="49"/>
    </row>
    <row r="4190" spans="22:76">
      <c r="V4190" s="22"/>
      <c r="W4190" s="22"/>
      <c r="AA4190" s="49"/>
      <c r="AB4190" s="49"/>
      <c r="AF4190" s="49"/>
      <c r="AS4190" s="22"/>
      <c r="AV4190" s="22"/>
      <c r="AX4190" s="22"/>
      <c r="AY4190" s="22"/>
      <c r="BA4190" s="22"/>
      <c r="BB4190" s="22"/>
      <c r="BP4190" s="49"/>
      <c r="BX4190" s="49"/>
    </row>
    <row r="4191" spans="22:76">
      <c r="V4191" s="22"/>
      <c r="W4191" s="22"/>
      <c r="AA4191" s="49"/>
      <c r="AB4191" s="49"/>
      <c r="AF4191" s="49"/>
      <c r="AS4191" s="22"/>
      <c r="AV4191" s="22"/>
      <c r="AX4191" s="22"/>
      <c r="AY4191" s="22"/>
      <c r="BA4191" s="22"/>
      <c r="BB4191" s="22"/>
      <c r="BP4191" s="49"/>
      <c r="BX4191" s="49"/>
    </row>
    <row r="4192" spans="22:76">
      <c r="V4192" s="22"/>
      <c r="W4192" s="22"/>
      <c r="AA4192" s="49"/>
      <c r="AB4192" s="49"/>
      <c r="AF4192" s="49"/>
      <c r="AS4192" s="22"/>
      <c r="AV4192" s="22"/>
      <c r="AX4192" s="22"/>
      <c r="AY4192" s="22"/>
      <c r="BA4192" s="22"/>
      <c r="BB4192" s="22"/>
      <c r="BP4192" s="49"/>
      <c r="BX4192" s="49"/>
    </row>
    <row r="4193" spans="22:76">
      <c r="V4193" s="22"/>
      <c r="W4193" s="22"/>
      <c r="AA4193" s="49"/>
      <c r="AB4193" s="49"/>
      <c r="AF4193" s="49"/>
      <c r="AS4193" s="22"/>
      <c r="AV4193" s="22"/>
      <c r="AX4193" s="22"/>
      <c r="AY4193" s="22"/>
      <c r="BA4193" s="22"/>
      <c r="BB4193" s="22"/>
      <c r="BP4193" s="49"/>
      <c r="BX4193" s="49"/>
    </row>
    <row r="4194" spans="22:76">
      <c r="V4194" s="22"/>
      <c r="W4194" s="22"/>
      <c r="AA4194" s="49"/>
      <c r="AB4194" s="49"/>
      <c r="AF4194" s="49"/>
      <c r="AS4194" s="22"/>
      <c r="AV4194" s="22"/>
      <c r="AX4194" s="22"/>
      <c r="AY4194" s="22"/>
      <c r="BA4194" s="22"/>
      <c r="BB4194" s="22"/>
      <c r="BP4194" s="49"/>
      <c r="BX4194" s="49"/>
    </row>
    <row r="4195" spans="22:76">
      <c r="V4195" s="22"/>
      <c r="W4195" s="22"/>
      <c r="AA4195" s="49"/>
      <c r="AB4195" s="49"/>
      <c r="AF4195" s="49"/>
      <c r="AS4195" s="22"/>
      <c r="AV4195" s="22"/>
      <c r="AX4195" s="22"/>
      <c r="AY4195" s="22"/>
      <c r="BA4195" s="22"/>
      <c r="BB4195" s="22"/>
      <c r="BP4195" s="49"/>
      <c r="BX4195" s="49"/>
    </row>
    <row r="4196" spans="22:76">
      <c r="V4196" s="22"/>
      <c r="W4196" s="22"/>
      <c r="AA4196" s="49"/>
      <c r="AB4196" s="49"/>
      <c r="AF4196" s="49"/>
      <c r="AS4196" s="22"/>
      <c r="AV4196" s="22"/>
      <c r="AX4196" s="22"/>
      <c r="AY4196" s="22"/>
      <c r="BA4196" s="22"/>
      <c r="BB4196" s="22"/>
      <c r="BP4196" s="49"/>
      <c r="BX4196" s="49"/>
    </row>
    <row r="4197" spans="22:76">
      <c r="V4197" s="22"/>
      <c r="W4197" s="22"/>
      <c r="AA4197" s="49"/>
      <c r="AB4197" s="49"/>
      <c r="AF4197" s="49"/>
      <c r="AS4197" s="22"/>
      <c r="AV4197" s="22"/>
      <c r="AX4197" s="22"/>
      <c r="AY4197" s="22"/>
      <c r="BA4197" s="22"/>
      <c r="BB4197" s="22"/>
      <c r="BP4197" s="49"/>
      <c r="BX4197" s="49"/>
    </row>
    <row r="4198" spans="22:76">
      <c r="V4198" s="22"/>
      <c r="W4198" s="22"/>
      <c r="AA4198" s="49"/>
      <c r="AB4198" s="49"/>
      <c r="AF4198" s="49"/>
      <c r="AS4198" s="22"/>
      <c r="AV4198" s="22"/>
      <c r="AX4198" s="22"/>
      <c r="AY4198" s="22"/>
      <c r="BA4198" s="22"/>
      <c r="BB4198" s="22"/>
      <c r="BP4198" s="49"/>
      <c r="BX4198" s="49"/>
    </row>
    <row r="4199" spans="22:76">
      <c r="V4199" s="22"/>
      <c r="W4199" s="22"/>
      <c r="AA4199" s="49"/>
      <c r="AB4199" s="49"/>
      <c r="AF4199" s="49"/>
      <c r="AS4199" s="22"/>
      <c r="AV4199" s="22"/>
      <c r="AX4199" s="22"/>
      <c r="AY4199" s="22"/>
      <c r="BA4199" s="22"/>
      <c r="BB4199" s="22"/>
      <c r="BP4199" s="49"/>
      <c r="BX4199" s="49"/>
    </row>
    <row r="4200" spans="22:76">
      <c r="V4200" s="22"/>
      <c r="W4200" s="22"/>
      <c r="AA4200" s="49"/>
      <c r="AB4200" s="49"/>
      <c r="AF4200" s="49"/>
      <c r="AS4200" s="22"/>
      <c r="AV4200" s="22"/>
      <c r="AX4200" s="22"/>
      <c r="AY4200" s="22"/>
      <c r="BA4200" s="22"/>
      <c r="BB4200" s="22"/>
      <c r="BP4200" s="49"/>
      <c r="BX4200" s="49"/>
    </row>
    <row r="4201" spans="22:76">
      <c r="V4201" s="22"/>
      <c r="W4201" s="22"/>
      <c r="AA4201" s="49"/>
      <c r="AB4201" s="49"/>
      <c r="AF4201" s="49"/>
      <c r="AS4201" s="22"/>
      <c r="AV4201" s="22"/>
      <c r="AX4201" s="22"/>
      <c r="AY4201" s="22"/>
      <c r="BA4201" s="22"/>
      <c r="BB4201" s="22"/>
      <c r="BP4201" s="49"/>
      <c r="BX4201" s="49"/>
    </row>
    <row r="4202" spans="22:76">
      <c r="V4202" s="22"/>
      <c r="W4202" s="22"/>
      <c r="AA4202" s="49"/>
      <c r="AB4202" s="49"/>
      <c r="AF4202" s="49"/>
      <c r="AS4202" s="22"/>
      <c r="AV4202" s="22"/>
      <c r="AX4202" s="22"/>
      <c r="AY4202" s="22"/>
      <c r="BA4202" s="22"/>
      <c r="BB4202" s="22"/>
      <c r="BP4202" s="49"/>
      <c r="BX4202" s="49"/>
    </row>
    <row r="4203" spans="22:76">
      <c r="V4203" s="22"/>
      <c r="W4203" s="22"/>
      <c r="AA4203" s="49"/>
      <c r="AB4203" s="49"/>
      <c r="AF4203" s="49"/>
      <c r="AS4203" s="22"/>
      <c r="AV4203" s="22"/>
      <c r="AX4203" s="22"/>
      <c r="AY4203" s="22"/>
      <c r="BA4203" s="22"/>
      <c r="BB4203" s="22"/>
      <c r="BP4203" s="49"/>
      <c r="BX4203" s="49"/>
    </row>
    <row r="4204" spans="22:76">
      <c r="V4204" s="22"/>
      <c r="W4204" s="22"/>
      <c r="AA4204" s="49"/>
      <c r="AB4204" s="49"/>
      <c r="AF4204" s="49"/>
      <c r="AS4204" s="22"/>
      <c r="AV4204" s="22"/>
      <c r="AX4204" s="22"/>
      <c r="AY4204" s="22"/>
      <c r="BA4204" s="22"/>
      <c r="BB4204" s="22"/>
      <c r="BP4204" s="49"/>
      <c r="BX4204" s="49"/>
    </row>
    <row r="4205" spans="22:76">
      <c r="V4205" s="22"/>
      <c r="W4205" s="22"/>
      <c r="AA4205" s="49"/>
      <c r="AB4205" s="49"/>
      <c r="AF4205" s="49"/>
      <c r="AS4205" s="22"/>
      <c r="AV4205" s="22"/>
      <c r="AX4205" s="22"/>
      <c r="AY4205" s="22"/>
      <c r="BA4205" s="22"/>
      <c r="BB4205" s="22"/>
      <c r="BP4205" s="49"/>
      <c r="BX4205" s="49"/>
    </row>
    <row r="4206" spans="22:76">
      <c r="V4206" s="22"/>
      <c r="W4206" s="22"/>
      <c r="AA4206" s="49"/>
      <c r="AB4206" s="49"/>
      <c r="AF4206" s="49"/>
      <c r="AS4206" s="22"/>
      <c r="AV4206" s="22"/>
      <c r="AX4206" s="22"/>
      <c r="AY4206" s="22"/>
      <c r="BA4206" s="22"/>
      <c r="BB4206" s="22"/>
      <c r="BP4206" s="49"/>
      <c r="BX4206" s="49"/>
    </row>
    <row r="4207" spans="22:76">
      <c r="V4207" s="22"/>
      <c r="W4207" s="22"/>
      <c r="AA4207" s="49"/>
      <c r="AB4207" s="49"/>
      <c r="AF4207" s="49"/>
      <c r="AS4207" s="22"/>
      <c r="AV4207" s="22"/>
      <c r="AX4207" s="22"/>
      <c r="AY4207" s="22"/>
      <c r="BA4207" s="22"/>
      <c r="BB4207" s="22"/>
      <c r="BP4207" s="49"/>
      <c r="BX4207" s="49"/>
    </row>
    <row r="4208" spans="22:76">
      <c r="V4208" s="22"/>
      <c r="W4208" s="22"/>
      <c r="AA4208" s="49"/>
      <c r="AB4208" s="49"/>
      <c r="AF4208" s="49"/>
      <c r="AS4208" s="22"/>
      <c r="AV4208" s="22"/>
      <c r="AX4208" s="22"/>
      <c r="AY4208" s="22"/>
      <c r="BA4208" s="22"/>
      <c r="BB4208" s="22"/>
      <c r="BP4208" s="49"/>
      <c r="BX4208" s="49"/>
    </row>
    <row r="4209" spans="22:76">
      <c r="V4209" s="22"/>
      <c r="W4209" s="22"/>
      <c r="AA4209" s="49"/>
      <c r="AB4209" s="49"/>
      <c r="AF4209" s="49"/>
      <c r="AS4209" s="22"/>
      <c r="AV4209" s="22"/>
      <c r="AX4209" s="22"/>
      <c r="AY4209" s="22"/>
      <c r="BA4209" s="22"/>
      <c r="BB4209" s="22"/>
      <c r="BP4209" s="49"/>
      <c r="BX4209" s="49"/>
    </row>
    <row r="4210" spans="22:76">
      <c r="V4210" s="22"/>
      <c r="W4210" s="22"/>
      <c r="AA4210" s="49"/>
      <c r="AB4210" s="49"/>
      <c r="AF4210" s="49"/>
      <c r="AS4210" s="22"/>
      <c r="AV4210" s="22"/>
      <c r="AX4210" s="22"/>
      <c r="AY4210" s="22"/>
      <c r="BA4210" s="22"/>
      <c r="BB4210" s="22"/>
      <c r="BP4210" s="49"/>
      <c r="BX4210" s="49"/>
    </row>
    <row r="4211" spans="22:76">
      <c r="V4211" s="22"/>
      <c r="W4211" s="22"/>
      <c r="AA4211" s="49"/>
      <c r="AB4211" s="49"/>
      <c r="AF4211" s="49"/>
      <c r="AS4211" s="22"/>
      <c r="AV4211" s="22"/>
      <c r="AX4211" s="22"/>
      <c r="AY4211" s="22"/>
      <c r="BA4211" s="22"/>
      <c r="BB4211" s="22"/>
      <c r="BP4211" s="49"/>
      <c r="BX4211" s="49"/>
    </row>
    <row r="4212" spans="22:76">
      <c r="V4212" s="22"/>
      <c r="W4212" s="22"/>
      <c r="AA4212" s="49"/>
      <c r="AB4212" s="49"/>
      <c r="AF4212" s="49"/>
      <c r="AS4212" s="22"/>
      <c r="AV4212" s="22"/>
      <c r="AX4212" s="22"/>
      <c r="AY4212" s="22"/>
      <c r="BA4212" s="22"/>
      <c r="BB4212" s="22"/>
      <c r="BP4212" s="49"/>
      <c r="BX4212" s="49"/>
    </row>
    <row r="4213" spans="22:76">
      <c r="V4213" s="22"/>
      <c r="W4213" s="22"/>
      <c r="AA4213" s="49"/>
      <c r="AB4213" s="49"/>
      <c r="AF4213" s="49"/>
      <c r="AS4213" s="22"/>
      <c r="AV4213" s="22"/>
      <c r="AX4213" s="22"/>
      <c r="AY4213" s="22"/>
      <c r="BA4213" s="22"/>
      <c r="BB4213" s="22"/>
      <c r="BP4213" s="49"/>
      <c r="BX4213" s="49"/>
    </row>
    <row r="4214" spans="22:76">
      <c r="V4214" s="22"/>
      <c r="W4214" s="22"/>
      <c r="AA4214" s="49"/>
      <c r="AB4214" s="49"/>
      <c r="AF4214" s="49"/>
      <c r="AS4214" s="22"/>
      <c r="AV4214" s="22"/>
      <c r="AX4214" s="22"/>
      <c r="AY4214" s="22"/>
      <c r="BA4214" s="22"/>
      <c r="BB4214" s="22"/>
      <c r="BP4214" s="49"/>
      <c r="BX4214" s="49"/>
    </row>
    <row r="4215" spans="22:76">
      <c r="V4215" s="22"/>
      <c r="W4215" s="22"/>
      <c r="AA4215" s="49"/>
      <c r="AB4215" s="49"/>
      <c r="AF4215" s="49"/>
      <c r="AS4215" s="22"/>
      <c r="AV4215" s="22"/>
      <c r="AX4215" s="22"/>
      <c r="AY4215" s="22"/>
      <c r="BA4215" s="22"/>
      <c r="BB4215" s="22"/>
      <c r="BP4215" s="49"/>
      <c r="BX4215" s="49"/>
    </row>
    <row r="4216" spans="22:76">
      <c r="V4216" s="22"/>
      <c r="W4216" s="22"/>
      <c r="AA4216" s="49"/>
      <c r="AB4216" s="49"/>
      <c r="AF4216" s="49"/>
      <c r="AS4216" s="22"/>
      <c r="AV4216" s="22"/>
      <c r="AX4216" s="22"/>
      <c r="AY4216" s="22"/>
      <c r="BA4216" s="22"/>
      <c r="BB4216" s="22"/>
      <c r="BP4216" s="49"/>
      <c r="BX4216" s="49"/>
    </row>
    <row r="4217" spans="22:76">
      <c r="V4217" s="22"/>
      <c r="W4217" s="22"/>
      <c r="AA4217" s="49"/>
      <c r="AB4217" s="49"/>
      <c r="AF4217" s="49"/>
      <c r="AS4217" s="22"/>
      <c r="AV4217" s="22"/>
      <c r="AX4217" s="22"/>
      <c r="AY4217" s="22"/>
      <c r="BA4217" s="22"/>
      <c r="BB4217" s="22"/>
      <c r="BP4217" s="49"/>
      <c r="BX4217" s="49"/>
    </row>
    <row r="4218" spans="22:76">
      <c r="V4218" s="22"/>
      <c r="W4218" s="22"/>
      <c r="AA4218" s="49"/>
      <c r="AB4218" s="49"/>
      <c r="AF4218" s="49"/>
      <c r="AS4218" s="22"/>
      <c r="AV4218" s="22"/>
      <c r="AX4218" s="22"/>
      <c r="AY4218" s="22"/>
      <c r="BA4218" s="22"/>
      <c r="BB4218" s="22"/>
      <c r="BP4218" s="49"/>
      <c r="BX4218" s="49"/>
    </row>
    <row r="4219" spans="22:76">
      <c r="V4219" s="22"/>
      <c r="W4219" s="22"/>
      <c r="AA4219" s="49"/>
      <c r="AB4219" s="49"/>
      <c r="AF4219" s="49"/>
      <c r="AS4219" s="22"/>
      <c r="AV4219" s="22"/>
      <c r="AX4219" s="22"/>
      <c r="AY4219" s="22"/>
      <c r="BA4219" s="22"/>
      <c r="BB4219" s="22"/>
      <c r="BP4219" s="49"/>
      <c r="BX4219" s="49"/>
    </row>
    <row r="4220" spans="22:76">
      <c r="V4220" s="22"/>
      <c r="W4220" s="22"/>
      <c r="AA4220" s="49"/>
      <c r="AB4220" s="49"/>
      <c r="AF4220" s="49"/>
      <c r="AS4220" s="22"/>
      <c r="AV4220" s="22"/>
      <c r="AX4220" s="22"/>
      <c r="AY4220" s="22"/>
      <c r="BA4220" s="22"/>
      <c r="BB4220" s="22"/>
      <c r="BP4220" s="49"/>
      <c r="BX4220" s="49"/>
    </row>
    <row r="4221" spans="22:76">
      <c r="V4221" s="22"/>
      <c r="W4221" s="22"/>
      <c r="AA4221" s="49"/>
      <c r="AB4221" s="49"/>
      <c r="AF4221" s="49"/>
      <c r="AS4221" s="22"/>
      <c r="AV4221" s="22"/>
      <c r="AX4221" s="22"/>
      <c r="AY4221" s="22"/>
      <c r="BA4221" s="22"/>
      <c r="BB4221" s="22"/>
      <c r="BP4221" s="49"/>
      <c r="BX4221" s="49"/>
    </row>
    <row r="4222" spans="22:76">
      <c r="V4222" s="22"/>
      <c r="W4222" s="22"/>
      <c r="AA4222" s="49"/>
      <c r="AB4222" s="49"/>
      <c r="AF4222" s="49"/>
      <c r="AS4222" s="22"/>
      <c r="AV4222" s="22"/>
      <c r="AX4222" s="22"/>
      <c r="AY4222" s="22"/>
      <c r="BA4222" s="22"/>
      <c r="BB4222" s="22"/>
      <c r="BP4222" s="49"/>
      <c r="BX4222" s="49"/>
    </row>
    <row r="4223" spans="22:76">
      <c r="V4223" s="22"/>
      <c r="W4223" s="22"/>
      <c r="AA4223" s="49"/>
      <c r="AB4223" s="49"/>
      <c r="AF4223" s="49"/>
      <c r="AS4223" s="22"/>
      <c r="AV4223" s="22"/>
      <c r="AX4223" s="22"/>
      <c r="AY4223" s="22"/>
      <c r="BA4223" s="22"/>
      <c r="BB4223" s="22"/>
      <c r="BP4223" s="49"/>
      <c r="BX4223" s="49"/>
    </row>
    <row r="4224" spans="22:76">
      <c r="V4224" s="22"/>
      <c r="W4224" s="22"/>
      <c r="AA4224" s="49"/>
      <c r="AB4224" s="49"/>
      <c r="AF4224" s="49"/>
      <c r="AS4224" s="22"/>
      <c r="AV4224" s="22"/>
      <c r="AX4224" s="22"/>
      <c r="AY4224" s="22"/>
      <c r="BA4224" s="22"/>
      <c r="BB4224" s="22"/>
      <c r="BP4224" s="49"/>
      <c r="BX4224" s="49"/>
    </row>
    <row r="4225" spans="22:76">
      <c r="V4225" s="22"/>
      <c r="W4225" s="22"/>
      <c r="AA4225" s="49"/>
      <c r="AB4225" s="49"/>
      <c r="AF4225" s="49"/>
      <c r="AS4225" s="22"/>
      <c r="AV4225" s="22"/>
      <c r="AX4225" s="22"/>
      <c r="AY4225" s="22"/>
      <c r="BA4225" s="22"/>
      <c r="BB4225" s="22"/>
      <c r="BP4225" s="49"/>
      <c r="BX4225" s="49"/>
    </row>
    <row r="4226" spans="22:76">
      <c r="V4226" s="22"/>
      <c r="W4226" s="22"/>
      <c r="AA4226" s="49"/>
      <c r="AB4226" s="49"/>
      <c r="AF4226" s="49"/>
      <c r="AS4226" s="22"/>
      <c r="AV4226" s="22"/>
      <c r="AX4226" s="22"/>
      <c r="AY4226" s="22"/>
      <c r="BA4226" s="22"/>
      <c r="BB4226" s="22"/>
      <c r="BP4226" s="49"/>
      <c r="BX4226" s="49"/>
    </row>
    <row r="4227" spans="22:76">
      <c r="V4227" s="22"/>
      <c r="W4227" s="22"/>
      <c r="AA4227" s="49"/>
      <c r="AB4227" s="49"/>
      <c r="AF4227" s="49"/>
      <c r="AS4227" s="22"/>
      <c r="AV4227" s="22"/>
      <c r="AX4227" s="22"/>
      <c r="AY4227" s="22"/>
      <c r="BA4227" s="22"/>
      <c r="BB4227" s="22"/>
      <c r="BP4227" s="49"/>
      <c r="BX4227" s="49"/>
    </row>
    <row r="4228" spans="22:76">
      <c r="V4228" s="22"/>
      <c r="W4228" s="22"/>
      <c r="AA4228" s="49"/>
      <c r="AB4228" s="49"/>
      <c r="AF4228" s="49"/>
      <c r="AS4228" s="22"/>
      <c r="AV4228" s="22"/>
      <c r="AX4228" s="22"/>
      <c r="AY4228" s="22"/>
      <c r="BA4228" s="22"/>
      <c r="BB4228" s="22"/>
      <c r="BP4228" s="49"/>
      <c r="BX4228" s="49"/>
    </row>
    <row r="4229" spans="22:76">
      <c r="V4229" s="22"/>
      <c r="W4229" s="22"/>
      <c r="AA4229" s="49"/>
      <c r="AB4229" s="49"/>
      <c r="AF4229" s="49"/>
      <c r="AS4229" s="22"/>
      <c r="AV4229" s="22"/>
      <c r="AX4229" s="22"/>
      <c r="AY4229" s="22"/>
      <c r="BA4229" s="22"/>
      <c r="BB4229" s="22"/>
      <c r="BP4229" s="49"/>
      <c r="BX4229" s="49"/>
    </row>
    <row r="4230" spans="22:76">
      <c r="V4230" s="22"/>
      <c r="W4230" s="22"/>
      <c r="AA4230" s="49"/>
      <c r="AB4230" s="49"/>
      <c r="AF4230" s="49"/>
      <c r="AS4230" s="22"/>
      <c r="AV4230" s="22"/>
      <c r="AX4230" s="22"/>
      <c r="AY4230" s="22"/>
      <c r="BA4230" s="22"/>
      <c r="BB4230" s="22"/>
      <c r="BP4230" s="49"/>
      <c r="BX4230" s="49"/>
    </row>
    <row r="4231" spans="22:76">
      <c r="V4231" s="22"/>
      <c r="W4231" s="22"/>
      <c r="AA4231" s="49"/>
      <c r="AB4231" s="49"/>
      <c r="AF4231" s="49"/>
      <c r="AS4231" s="22"/>
      <c r="AV4231" s="22"/>
      <c r="AX4231" s="22"/>
      <c r="AY4231" s="22"/>
      <c r="BA4231" s="22"/>
      <c r="BB4231" s="22"/>
      <c r="BP4231" s="49"/>
      <c r="BX4231" s="49"/>
    </row>
    <row r="4232" spans="22:76">
      <c r="V4232" s="22"/>
      <c r="W4232" s="22"/>
      <c r="AA4232" s="49"/>
      <c r="AB4232" s="49"/>
      <c r="AF4232" s="49"/>
      <c r="AS4232" s="22"/>
      <c r="AV4232" s="22"/>
      <c r="AX4232" s="22"/>
      <c r="AY4232" s="22"/>
      <c r="BA4232" s="22"/>
      <c r="BB4232" s="22"/>
      <c r="BP4232" s="49"/>
      <c r="BX4232" s="49"/>
    </row>
    <row r="4233" spans="22:76">
      <c r="V4233" s="22"/>
      <c r="W4233" s="22"/>
      <c r="AA4233" s="49"/>
      <c r="AB4233" s="49"/>
      <c r="AF4233" s="49"/>
      <c r="AS4233" s="22"/>
      <c r="AV4233" s="22"/>
      <c r="AX4233" s="22"/>
      <c r="AY4233" s="22"/>
      <c r="BA4233" s="22"/>
      <c r="BB4233" s="22"/>
      <c r="BP4233" s="49"/>
      <c r="BX4233" s="49"/>
    </row>
    <row r="4234" spans="22:76">
      <c r="V4234" s="22"/>
      <c r="W4234" s="22"/>
      <c r="AA4234" s="49"/>
      <c r="AB4234" s="49"/>
      <c r="AF4234" s="49"/>
      <c r="AS4234" s="22"/>
      <c r="AV4234" s="22"/>
      <c r="AX4234" s="22"/>
      <c r="AY4234" s="22"/>
      <c r="BA4234" s="22"/>
      <c r="BB4234" s="22"/>
      <c r="BP4234" s="49"/>
      <c r="BX4234" s="49"/>
    </row>
    <row r="4235" spans="22:76">
      <c r="V4235" s="22"/>
      <c r="W4235" s="22"/>
      <c r="AA4235" s="49"/>
      <c r="AB4235" s="49"/>
      <c r="AF4235" s="49"/>
      <c r="AS4235" s="22"/>
      <c r="AV4235" s="22"/>
      <c r="AX4235" s="22"/>
      <c r="AY4235" s="22"/>
      <c r="BA4235" s="22"/>
      <c r="BB4235" s="22"/>
      <c r="BP4235" s="49"/>
      <c r="BX4235" s="49"/>
    </row>
    <row r="4236" spans="22:76">
      <c r="V4236" s="22"/>
      <c r="W4236" s="22"/>
      <c r="AA4236" s="49"/>
      <c r="AB4236" s="49"/>
      <c r="AF4236" s="49"/>
      <c r="AS4236" s="22"/>
      <c r="AV4236" s="22"/>
      <c r="AX4236" s="22"/>
      <c r="AY4236" s="22"/>
      <c r="BA4236" s="22"/>
      <c r="BB4236" s="22"/>
      <c r="BP4236" s="49"/>
      <c r="BX4236" s="49"/>
    </row>
    <row r="4237" spans="22:76">
      <c r="V4237" s="22"/>
      <c r="W4237" s="22"/>
      <c r="AA4237" s="49"/>
      <c r="AB4237" s="49"/>
      <c r="AF4237" s="49"/>
      <c r="AS4237" s="22"/>
      <c r="AV4237" s="22"/>
      <c r="AX4237" s="22"/>
      <c r="AY4237" s="22"/>
      <c r="BA4237" s="22"/>
      <c r="BB4237" s="22"/>
      <c r="BP4237" s="49"/>
      <c r="BX4237" s="49"/>
    </row>
    <row r="4238" spans="22:76">
      <c r="V4238" s="22"/>
      <c r="W4238" s="22"/>
      <c r="AA4238" s="49"/>
      <c r="AB4238" s="49"/>
      <c r="AF4238" s="49"/>
      <c r="AS4238" s="22"/>
      <c r="AV4238" s="22"/>
      <c r="AX4238" s="22"/>
      <c r="AY4238" s="22"/>
      <c r="BA4238" s="22"/>
      <c r="BB4238" s="22"/>
      <c r="BP4238" s="49"/>
      <c r="BX4238" s="49"/>
    </row>
    <row r="4239" spans="22:76">
      <c r="V4239" s="22"/>
      <c r="W4239" s="22"/>
      <c r="AA4239" s="49"/>
      <c r="AB4239" s="49"/>
      <c r="AF4239" s="49"/>
      <c r="AS4239" s="22"/>
      <c r="AV4239" s="22"/>
      <c r="AX4239" s="22"/>
      <c r="AY4239" s="22"/>
      <c r="BA4239" s="22"/>
      <c r="BB4239" s="22"/>
      <c r="BP4239" s="49"/>
      <c r="BX4239" s="49"/>
    </row>
    <row r="4240" spans="22:76">
      <c r="V4240" s="22"/>
      <c r="W4240" s="22"/>
      <c r="AA4240" s="49"/>
      <c r="AB4240" s="49"/>
      <c r="AF4240" s="49"/>
      <c r="AS4240" s="22"/>
      <c r="AV4240" s="22"/>
      <c r="AX4240" s="22"/>
      <c r="AY4240" s="22"/>
      <c r="BA4240" s="22"/>
      <c r="BB4240" s="22"/>
      <c r="BP4240" s="49"/>
      <c r="BX4240" s="49"/>
    </row>
    <row r="4241" spans="22:76">
      <c r="V4241" s="22"/>
      <c r="W4241" s="22"/>
      <c r="AA4241" s="49"/>
      <c r="AB4241" s="49"/>
      <c r="AF4241" s="49"/>
      <c r="AS4241" s="22"/>
      <c r="AV4241" s="22"/>
      <c r="AX4241" s="22"/>
      <c r="AY4241" s="22"/>
      <c r="BA4241" s="22"/>
      <c r="BB4241" s="22"/>
      <c r="BP4241" s="49"/>
      <c r="BX4241" s="49"/>
    </row>
    <row r="4242" spans="22:76">
      <c r="V4242" s="22"/>
      <c r="W4242" s="22"/>
      <c r="AA4242" s="49"/>
      <c r="AB4242" s="49"/>
      <c r="AF4242" s="49"/>
      <c r="AS4242" s="22"/>
      <c r="AV4242" s="22"/>
      <c r="AX4242" s="22"/>
      <c r="AY4242" s="22"/>
      <c r="BA4242" s="22"/>
      <c r="BB4242" s="22"/>
      <c r="BP4242" s="49"/>
      <c r="BX4242" s="49"/>
    </row>
    <row r="4243" spans="22:76">
      <c r="V4243" s="22"/>
      <c r="W4243" s="22"/>
      <c r="AA4243" s="49"/>
      <c r="AB4243" s="49"/>
      <c r="AF4243" s="49"/>
      <c r="AS4243" s="22"/>
      <c r="AV4243" s="22"/>
      <c r="AX4243" s="22"/>
      <c r="AY4243" s="22"/>
      <c r="BA4243" s="22"/>
      <c r="BB4243" s="22"/>
      <c r="BP4243" s="49"/>
      <c r="BX4243" s="49"/>
    </row>
    <row r="4244" spans="22:76">
      <c r="V4244" s="22"/>
      <c r="W4244" s="22"/>
      <c r="AA4244" s="49"/>
      <c r="AB4244" s="49"/>
      <c r="AF4244" s="49"/>
      <c r="AS4244" s="22"/>
      <c r="AV4244" s="22"/>
      <c r="AX4244" s="22"/>
      <c r="AY4244" s="22"/>
      <c r="BA4244" s="22"/>
      <c r="BB4244" s="22"/>
      <c r="BP4244" s="49"/>
      <c r="BX4244" s="49"/>
    </row>
    <row r="4245" spans="22:76">
      <c r="V4245" s="22"/>
      <c r="W4245" s="22"/>
      <c r="AA4245" s="49"/>
      <c r="AB4245" s="49"/>
      <c r="AF4245" s="49"/>
      <c r="AS4245" s="22"/>
      <c r="AV4245" s="22"/>
      <c r="AX4245" s="22"/>
      <c r="AY4245" s="22"/>
      <c r="BA4245" s="22"/>
      <c r="BB4245" s="22"/>
      <c r="BP4245" s="49"/>
      <c r="BX4245" s="49"/>
    </row>
    <row r="4246" spans="22:76">
      <c r="V4246" s="22"/>
      <c r="W4246" s="22"/>
      <c r="AA4246" s="49"/>
      <c r="AB4246" s="49"/>
      <c r="AF4246" s="49"/>
      <c r="AS4246" s="22"/>
      <c r="AV4246" s="22"/>
      <c r="AX4246" s="22"/>
      <c r="AY4246" s="22"/>
      <c r="BA4246" s="22"/>
      <c r="BB4246" s="22"/>
      <c r="BP4246" s="49"/>
      <c r="BX4246" s="49"/>
    </row>
    <row r="4247" spans="22:76">
      <c r="V4247" s="22"/>
      <c r="W4247" s="22"/>
      <c r="AA4247" s="49"/>
      <c r="AB4247" s="49"/>
      <c r="AF4247" s="49"/>
      <c r="AS4247" s="22"/>
      <c r="AV4247" s="22"/>
      <c r="AX4247" s="22"/>
      <c r="AY4247" s="22"/>
      <c r="BA4247" s="22"/>
      <c r="BB4247" s="22"/>
      <c r="BP4247" s="49"/>
      <c r="BX4247" s="49"/>
    </row>
    <row r="4248" spans="22:76">
      <c r="V4248" s="22"/>
      <c r="W4248" s="22"/>
      <c r="AA4248" s="49"/>
      <c r="AB4248" s="49"/>
      <c r="AF4248" s="49"/>
      <c r="AS4248" s="22"/>
      <c r="AV4248" s="22"/>
      <c r="AX4248" s="22"/>
      <c r="AY4248" s="22"/>
      <c r="BA4248" s="22"/>
      <c r="BB4248" s="22"/>
      <c r="BP4248" s="49"/>
      <c r="BX4248" s="49"/>
    </row>
    <row r="4249" spans="22:76">
      <c r="V4249" s="22"/>
      <c r="W4249" s="22"/>
      <c r="AA4249" s="49"/>
      <c r="AB4249" s="49"/>
      <c r="AF4249" s="49"/>
      <c r="AS4249" s="22"/>
      <c r="AV4249" s="22"/>
      <c r="AX4249" s="22"/>
      <c r="AY4249" s="22"/>
      <c r="BA4249" s="22"/>
      <c r="BB4249" s="22"/>
      <c r="BP4249" s="49"/>
      <c r="BX4249" s="49"/>
    </row>
    <row r="4250" spans="22:76">
      <c r="V4250" s="22"/>
      <c r="W4250" s="22"/>
      <c r="AA4250" s="49"/>
      <c r="AB4250" s="49"/>
      <c r="AF4250" s="49"/>
      <c r="AS4250" s="22"/>
      <c r="AV4250" s="22"/>
      <c r="AX4250" s="22"/>
      <c r="AY4250" s="22"/>
      <c r="BA4250" s="22"/>
      <c r="BB4250" s="22"/>
      <c r="BP4250" s="49"/>
      <c r="BX4250" s="49"/>
    </row>
    <row r="4251" spans="22:76">
      <c r="V4251" s="22"/>
      <c r="W4251" s="22"/>
      <c r="AA4251" s="49"/>
      <c r="AB4251" s="49"/>
      <c r="AF4251" s="49"/>
      <c r="AS4251" s="22"/>
      <c r="AV4251" s="22"/>
      <c r="AX4251" s="22"/>
      <c r="AY4251" s="22"/>
      <c r="BA4251" s="22"/>
      <c r="BB4251" s="22"/>
      <c r="BP4251" s="49"/>
      <c r="BX4251" s="49"/>
    </row>
    <row r="4252" spans="22:76">
      <c r="V4252" s="22"/>
      <c r="W4252" s="22"/>
      <c r="AA4252" s="49"/>
      <c r="AB4252" s="49"/>
      <c r="AF4252" s="49"/>
      <c r="AS4252" s="22"/>
      <c r="AV4252" s="22"/>
      <c r="AX4252" s="22"/>
      <c r="AY4252" s="22"/>
      <c r="BA4252" s="22"/>
      <c r="BB4252" s="22"/>
      <c r="BP4252" s="49"/>
      <c r="BX4252" s="49"/>
    </row>
    <row r="4253" spans="22:76">
      <c r="V4253" s="22"/>
      <c r="W4253" s="22"/>
      <c r="AA4253" s="49"/>
      <c r="AB4253" s="49"/>
      <c r="AF4253" s="49"/>
      <c r="AS4253" s="22"/>
      <c r="AV4253" s="22"/>
      <c r="AX4253" s="22"/>
      <c r="AY4253" s="22"/>
      <c r="BA4253" s="22"/>
      <c r="BB4253" s="22"/>
      <c r="BP4253" s="49"/>
      <c r="BX4253" s="49"/>
    </row>
    <row r="4254" spans="22:76">
      <c r="V4254" s="22"/>
      <c r="W4254" s="22"/>
      <c r="AA4254" s="49"/>
      <c r="AB4254" s="49"/>
      <c r="AF4254" s="49"/>
      <c r="AS4254" s="22"/>
      <c r="AV4254" s="22"/>
      <c r="AX4254" s="22"/>
      <c r="AY4254" s="22"/>
      <c r="BA4254" s="22"/>
      <c r="BB4254" s="22"/>
      <c r="BP4254" s="49"/>
      <c r="BX4254" s="49"/>
    </row>
    <row r="4255" spans="22:76">
      <c r="V4255" s="22"/>
      <c r="W4255" s="22"/>
      <c r="AA4255" s="49"/>
      <c r="AB4255" s="49"/>
      <c r="AF4255" s="49"/>
      <c r="AS4255" s="22"/>
      <c r="AV4255" s="22"/>
      <c r="AX4255" s="22"/>
      <c r="AY4255" s="22"/>
      <c r="BA4255" s="22"/>
      <c r="BB4255" s="22"/>
      <c r="BP4255" s="49"/>
      <c r="BX4255" s="49"/>
    </row>
    <row r="4256" spans="22:76">
      <c r="V4256" s="22"/>
      <c r="W4256" s="22"/>
      <c r="AA4256" s="49"/>
      <c r="AB4256" s="49"/>
      <c r="AF4256" s="49"/>
      <c r="AS4256" s="22"/>
      <c r="AV4256" s="22"/>
      <c r="AX4256" s="22"/>
      <c r="AY4256" s="22"/>
      <c r="BA4256" s="22"/>
      <c r="BB4256" s="22"/>
      <c r="BP4256" s="49"/>
      <c r="BX4256" s="49"/>
    </row>
    <row r="4257" spans="22:76">
      <c r="V4257" s="22"/>
      <c r="W4257" s="22"/>
      <c r="AA4257" s="49"/>
      <c r="AB4257" s="49"/>
      <c r="AF4257" s="49"/>
      <c r="AS4257" s="22"/>
      <c r="AV4257" s="22"/>
      <c r="AX4257" s="22"/>
      <c r="AY4257" s="22"/>
      <c r="BA4257" s="22"/>
      <c r="BB4257" s="22"/>
      <c r="BP4257" s="49"/>
      <c r="BX4257" s="49"/>
    </row>
    <row r="4258" spans="22:76">
      <c r="V4258" s="22"/>
      <c r="W4258" s="22"/>
      <c r="AA4258" s="49"/>
      <c r="AB4258" s="49"/>
      <c r="AF4258" s="49"/>
      <c r="AS4258" s="22"/>
      <c r="AV4258" s="22"/>
      <c r="AX4258" s="22"/>
      <c r="AY4258" s="22"/>
      <c r="BA4258" s="22"/>
      <c r="BB4258" s="22"/>
      <c r="BP4258" s="49"/>
      <c r="BX4258" s="49"/>
    </row>
    <row r="4259" spans="22:76">
      <c r="V4259" s="22"/>
      <c r="W4259" s="22"/>
      <c r="AA4259" s="49"/>
      <c r="AB4259" s="49"/>
      <c r="AF4259" s="49"/>
      <c r="AS4259" s="22"/>
      <c r="AV4259" s="22"/>
      <c r="AX4259" s="22"/>
      <c r="AY4259" s="22"/>
      <c r="BA4259" s="22"/>
      <c r="BB4259" s="22"/>
      <c r="BP4259" s="49"/>
      <c r="BX4259" s="49"/>
    </row>
    <row r="4260" spans="22:76">
      <c r="V4260" s="22"/>
      <c r="W4260" s="22"/>
      <c r="AA4260" s="49"/>
      <c r="AB4260" s="49"/>
      <c r="AF4260" s="49"/>
      <c r="AS4260" s="22"/>
      <c r="AV4260" s="22"/>
      <c r="AX4260" s="22"/>
      <c r="AY4260" s="22"/>
      <c r="BA4260" s="22"/>
      <c r="BB4260" s="22"/>
      <c r="BP4260" s="49"/>
      <c r="BX4260" s="49"/>
    </row>
    <row r="4261" spans="22:76">
      <c r="V4261" s="22"/>
      <c r="W4261" s="22"/>
      <c r="AA4261" s="49"/>
      <c r="AB4261" s="49"/>
      <c r="AF4261" s="49"/>
      <c r="AS4261" s="22"/>
      <c r="AV4261" s="22"/>
      <c r="AX4261" s="22"/>
      <c r="AY4261" s="22"/>
      <c r="BA4261" s="22"/>
      <c r="BB4261" s="22"/>
      <c r="BP4261" s="49"/>
      <c r="BX4261" s="49"/>
    </row>
    <row r="4262" spans="22:76">
      <c r="V4262" s="22"/>
      <c r="W4262" s="22"/>
      <c r="AA4262" s="49"/>
      <c r="AB4262" s="49"/>
      <c r="AF4262" s="49"/>
      <c r="AS4262" s="22"/>
      <c r="AV4262" s="22"/>
      <c r="AX4262" s="22"/>
      <c r="AY4262" s="22"/>
      <c r="BA4262" s="22"/>
      <c r="BB4262" s="22"/>
      <c r="BP4262" s="49"/>
      <c r="BX4262" s="49"/>
    </row>
    <row r="4263" spans="22:76">
      <c r="V4263" s="22"/>
      <c r="W4263" s="22"/>
      <c r="AA4263" s="49"/>
      <c r="AB4263" s="49"/>
      <c r="AF4263" s="49"/>
      <c r="AS4263" s="22"/>
      <c r="AV4263" s="22"/>
      <c r="AX4263" s="22"/>
      <c r="AY4263" s="22"/>
      <c r="BA4263" s="22"/>
      <c r="BB4263" s="22"/>
      <c r="BP4263" s="49"/>
      <c r="BX4263" s="49"/>
    </row>
    <row r="4264" spans="22:76">
      <c r="V4264" s="22"/>
      <c r="W4264" s="22"/>
      <c r="AA4264" s="49"/>
      <c r="AB4264" s="49"/>
      <c r="AF4264" s="49"/>
      <c r="AS4264" s="22"/>
      <c r="AV4264" s="22"/>
      <c r="AX4264" s="22"/>
      <c r="AY4264" s="22"/>
      <c r="BA4264" s="22"/>
      <c r="BB4264" s="22"/>
      <c r="BP4264" s="49"/>
      <c r="BX4264" s="49"/>
    </row>
    <row r="4265" spans="22:76">
      <c r="V4265" s="22"/>
      <c r="W4265" s="22"/>
      <c r="AA4265" s="49"/>
      <c r="AB4265" s="49"/>
      <c r="AF4265" s="49"/>
      <c r="AS4265" s="22"/>
      <c r="AV4265" s="22"/>
      <c r="AX4265" s="22"/>
      <c r="AY4265" s="22"/>
      <c r="BA4265" s="22"/>
      <c r="BB4265" s="22"/>
      <c r="BP4265" s="49"/>
      <c r="BX4265" s="49"/>
    </row>
    <row r="4266" spans="22:76">
      <c r="V4266" s="22"/>
      <c r="W4266" s="22"/>
      <c r="AA4266" s="49"/>
      <c r="AB4266" s="49"/>
      <c r="AF4266" s="49"/>
      <c r="AS4266" s="22"/>
      <c r="AV4266" s="22"/>
      <c r="AX4266" s="22"/>
      <c r="AY4266" s="22"/>
      <c r="BA4266" s="22"/>
      <c r="BB4266" s="22"/>
      <c r="BP4266" s="49"/>
      <c r="BX4266" s="49"/>
    </row>
    <row r="4267" spans="22:76">
      <c r="V4267" s="22"/>
      <c r="W4267" s="22"/>
      <c r="AA4267" s="49"/>
      <c r="AB4267" s="49"/>
      <c r="AF4267" s="49"/>
      <c r="AS4267" s="22"/>
      <c r="AV4267" s="22"/>
      <c r="AX4267" s="22"/>
      <c r="AY4267" s="22"/>
      <c r="BA4267" s="22"/>
      <c r="BB4267" s="22"/>
      <c r="BP4267" s="49"/>
      <c r="BX4267" s="49"/>
    </row>
    <row r="4268" spans="22:76">
      <c r="V4268" s="22"/>
      <c r="W4268" s="22"/>
      <c r="AA4268" s="49"/>
      <c r="AB4268" s="49"/>
      <c r="AF4268" s="49"/>
      <c r="AS4268" s="22"/>
      <c r="AV4268" s="22"/>
      <c r="AX4268" s="22"/>
      <c r="AY4268" s="22"/>
      <c r="BA4268" s="22"/>
      <c r="BB4268" s="22"/>
      <c r="BP4268" s="49"/>
      <c r="BX4268" s="49"/>
    </row>
    <row r="4269" spans="22:76">
      <c r="V4269" s="22"/>
      <c r="W4269" s="22"/>
      <c r="AA4269" s="49"/>
      <c r="AB4269" s="49"/>
      <c r="AF4269" s="49"/>
      <c r="AS4269" s="22"/>
      <c r="AV4269" s="22"/>
      <c r="AX4269" s="22"/>
      <c r="AY4269" s="22"/>
      <c r="BA4269" s="22"/>
      <c r="BB4269" s="22"/>
      <c r="BP4269" s="49"/>
      <c r="BX4269" s="49"/>
    </row>
    <row r="4270" spans="22:76">
      <c r="V4270" s="22"/>
      <c r="W4270" s="22"/>
      <c r="AA4270" s="49"/>
      <c r="AB4270" s="49"/>
      <c r="AF4270" s="49"/>
      <c r="AS4270" s="22"/>
      <c r="AV4270" s="22"/>
      <c r="AX4270" s="22"/>
      <c r="AY4270" s="22"/>
      <c r="BA4270" s="22"/>
      <c r="BB4270" s="22"/>
      <c r="BP4270" s="49"/>
      <c r="BX4270" s="49"/>
    </row>
    <row r="4271" spans="22:76">
      <c r="V4271" s="22"/>
      <c r="W4271" s="22"/>
      <c r="AA4271" s="49"/>
      <c r="AB4271" s="49"/>
      <c r="AF4271" s="49"/>
      <c r="AS4271" s="22"/>
      <c r="AV4271" s="22"/>
      <c r="AX4271" s="22"/>
      <c r="AY4271" s="22"/>
      <c r="BA4271" s="22"/>
      <c r="BB4271" s="22"/>
      <c r="BP4271" s="49"/>
      <c r="BX4271" s="49"/>
    </row>
    <row r="4272" spans="22:76">
      <c r="V4272" s="22"/>
      <c r="W4272" s="22"/>
      <c r="AA4272" s="49"/>
      <c r="AB4272" s="49"/>
      <c r="AF4272" s="49"/>
      <c r="AS4272" s="22"/>
      <c r="AV4272" s="22"/>
      <c r="AX4272" s="22"/>
      <c r="AY4272" s="22"/>
      <c r="BA4272" s="22"/>
      <c r="BB4272" s="22"/>
      <c r="BP4272" s="49"/>
      <c r="BX4272" s="49"/>
    </row>
    <row r="4273" spans="22:76">
      <c r="V4273" s="22"/>
      <c r="W4273" s="22"/>
      <c r="AA4273" s="49"/>
      <c r="AB4273" s="49"/>
      <c r="AF4273" s="49"/>
      <c r="AS4273" s="22"/>
      <c r="AV4273" s="22"/>
      <c r="AX4273" s="22"/>
      <c r="AY4273" s="22"/>
      <c r="BA4273" s="22"/>
      <c r="BB4273" s="22"/>
      <c r="BP4273" s="49"/>
      <c r="BX4273" s="49"/>
    </row>
    <row r="4274" spans="22:76">
      <c r="V4274" s="22"/>
      <c r="W4274" s="22"/>
      <c r="AA4274" s="49"/>
      <c r="AB4274" s="49"/>
      <c r="AF4274" s="49"/>
      <c r="AS4274" s="22"/>
      <c r="AV4274" s="22"/>
      <c r="AX4274" s="22"/>
      <c r="AY4274" s="22"/>
      <c r="BA4274" s="22"/>
      <c r="BB4274" s="22"/>
      <c r="BP4274" s="49"/>
      <c r="BX4274" s="49"/>
    </row>
    <row r="4275" spans="22:76">
      <c r="V4275" s="22"/>
      <c r="W4275" s="22"/>
      <c r="AA4275" s="49"/>
      <c r="AB4275" s="49"/>
      <c r="AF4275" s="49"/>
      <c r="AS4275" s="22"/>
      <c r="AV4275" s="22"/>
      <c r="AX4275" s="22"/>
      <c r="AY4275" s="22"/>
      <c r="BA4275" s="22"/>
      <c r="BB4275" s="22"/>
      <c r="BP4275" s="49"/>
      <c r="BX4275" s="49"/>
    </row>
    <row r="4276" spans="22:76">
      <c r="V4276" s="22"/>
      <c r="W4276" s="22"/>
      <c r="AA4276" s="49"/>
      <c r="AB4276" s="49"/>
      <c r="AF4276" s="49"/>
      <c r="AS4276" s="22"/>
      <c r="AV4276" s="22"/>
      <c r="AX4276" s="22"/>
      <c r="AY4276" s="22"/>
      <c r="BA4276" s="22"/>
      <c r="BB4276" s="22"/>
      <c r="BP4276" s="49"/>
      <c r="BX4276" s="49"/>
    </row>
    <row r="4277" spans="22:76">
      <c r="V4277" s="22"/>
      <c r="W4277" s="22"/>
      <c r="AA4277" s="49"/>
      <c r="AB4277" s="49"/>
      <c r="AF4277" s="49"/>
      <c r="AS4277" s="22"/>
      <c r="AV4277" s="22"/>
      <c r="AX4277" s="22"/>
      <c r="AY4277" s="22"/>
      <c r="BA4277" s="22"/>
      <c r="BB4277" s="22"/>
      <c r="BP4277" s="49"/>
      <c r="BX4277" s="49"/>
    </row>
    <row r="4278" spans="22:76">
      <c r="V4278" s="22"/>
      <c r="W4278" s="22"/>
      <c r="AA4278" s="49"/>
      <c r="AB4278" s="49"/>
      <c r="AF4278" s="49"/>
      <c r="AS4278" s="22"/>
      <c r="AV4278" s="22"/>
      <c r="AX4278" s="22"/>
      <c r="AY4278" s="22"/>
      <c r="BA4278" s="22"/>
      <c r="BB4278" s="22"/>
      <c r="BP4278" s="49"/>
      <c r="BX4278" s="49"/>
    </row>
    <row r="4279" spans="22:76">
      <c r="V4279" s="22"/>
      <c r="W4279" s="22"/>
      <c r="AA4279" s="49"/>
      <c r="AB4279" s="49"/>
      <c r="AF4279" s="49"/>
      <c r="AS4279" s="22"/>
      <c r="AV4279" s="22"/>
      <c r="AX4279" s="22"/>
      <c r="AY4279" s="22"/>
      <c r="BA4279" s="22"/>
      <c r="BB4279" s="22"/>
      <c r="BP4279" s="49"/>
      <c r="BX4279" s="49"/>
    </row>
    <row r="4280" spans="22:76">
      <c r="V4280" s="22"/>
      <c r="W4280" s="22"/>
      <c r="AA4280" s="49"/>
      <c r="AB4280" s="49"/>
      <c r="AF4280" s="49"/>
      <c r="AS4280" s="22"/>
      <c r="AV4280" s="22"/>
      <c r="AX4280" s="22"/>
      <c r="AY4280" s="22"/>
      <c r="BA4280" s="22"/>
      <c r="BB4280" s="22"/>
      <c r="BP4280" s="49"/>
      <c r="BX4280" s="49"/>
    </row>
    <row r="4281" spans="22:76">
      <c r="V4281" s="22"/>
      <c r="W4281" s="22"/>
      <c r="AA4281" s="49"/>
      <c r="AB4281" s="49"/>
      <c r="AF4281" s="49"/>
      <c r="AS4281" s="22"/>
      <c r="AV4281" s="22"/>
      <c r="AX4281" s="22"/>
      <c r="AY4281" s="22"/>
      <c r="BA4281" s="22"/>
      <c r="BB4281" s="22"/>
      <c r="BP4281" s="49"/>
      <c r="BX4281" s="49"/>
    </row>
    <row r="4282" spans="22:76">
      <c r="V4282" s="22"/>
      <c r="W4282" s="22"/>
      <c r="AA4282" s="49"/>
      <c r="AB4282" s="49"/>
      <c r="AF4282" s="49"/>
      <c r="AS4282" s="22"/>
      <c r="AV4282" s="22"/>
      <c r="AX4282" s="22"/>
      <c r="AY4282" s="22"/>
      <c r="BA4282" s="22"/>
      <c r="BB4282" s="22"/>
      <c r="BP4282" s="49"/>
      <c r="BX4282" s="49"/>
    </row>
    <row r="4283" spans="22:76">
      <c r="V4283" s="22"/>
      <c r="W4283" s="22"/>
      <c r="AA4283" s="49"/>
      <c r="AB4283" s="49"/>
      <c r="AF4283" s="49"/>
      <c r="AS4283" s="22"/>
      <c r="AV4283" s="22"/>
      <c r="AX4283" s="22"/>
      <c r="AY4283" s="22"/>
      <c r="BA4283" s="22"/>
      <c r="BB4283" s="22"/>
      <c r="BP4283" s="49"/>
      <c r="BX4283" s="49"/>
    </row>
    <row r="4284" spans="22:76">
      <c r="V4284" s="22"/>
      <c r="W4284" s="22"/>
      <c r="AA4284" s="49"/>
      <c r="AB4284" s="49"/>
      <c r="AF4284" s="49"/>
      <c r="AS4284" s="22"/>
      <c r="AV4284" s="22"/>
      <c r="AX4284" s="22"/>
      <c r="AY4284" s="22"/>
      <c r="BA4284" s="22"/>
      <c r="BB4284" s="22"/>
      <c r="BP4284" s="49"/>
      <c r="BX4284" s="49"/>
    </row>
    <row r="4285" spans="22:76">
      <c r="V4285" s="22"/>
      <c r="W4285" s="22"/>
      <c r="AA4285" s="49"/>
      <c r="AB4285" s="49"/>
      <c r="AF4285" s="49"/>
      <c r="AS4285" s="22"/>
      <c r="AV4285" s="22"/>
      <c r="AX4285" s="22"/>
      <c r="AY4285" s="22"/>
      <c r="BA4285" s="22"/>
      <c r="BB4285" s="22"/>
      <c r="BP4285" s="49"/>
      <c r="BX4285" s="49"/>
    </row>
    <row r="4286" spans="22:76">
      <c r="V4286" s="22"/>
      <c r="W4286" s="22"/>
      <c r="AA4286" s="49"/>
      <c r="AB4286" s="49"/>
      <c r="AF4286" s="49"/>
      <c r="AS4286" s="22"/>
      <c r="AV4286" s="22"/>
      <c r="AX4286" s="22"/>
      <c r="AY4286" s="22"/>
      <c r="BA4286" s="22"/>
      <c r="BB4286" s="22"/>
      <c r="BP4286" s="49"/>
      <c r="BX4286" s="49"/>
    </row>
    <row r="4287" spans="22:76">
      <c r="V4287" s="22"/>
      <c r="W4287" s="22"/>
      <c r="AA4287" s="49"/>
      <c r="AB4287" s="49"/>
      <c r="AF4287" s="49"/>
      <c r="AS4287" s="22"/>
      <c r="AV4287" s="22"/>
      <c r="AX4287" s="22"/>
      <c r="AY4287" s="22"/>
      <c r="BA4287" s="22"/>
      <c r="BB4287" s="22"/>
      <c r="BP4287" s="49"/>
      <c r="BX4287" s="49"/>
    </row>
    <row r="4288" spans="22:76">
      <c r="V4288" s="22"/>
      <c r="W4288" s="22"/>
      <c r="AA4288" s="49"/>
      <c r="AB4288" s="49"/>
      <c r="AF4288" s="49"/>
      <c r="AS4288" s="22"/>
      <c r="AV4288" s="22"/>
      <c r="AX4288" s="22"/>
      <c r="AY4288" s="22"/>
      <c r="BA4288" s="22"/>
      <c r="BB4288" s="22"/>
      <c r="BP4288" s="49"/>
      <c r="BX4288" s="49"/>
    </row>
    <row r="4289" spans="22:76">
      <c r="V4289" s="22"/>
      <c r="W4289" s="22"/>
      <c r="AA4289" s="49"/>
      <c r="AB4289" s="49"/>
      <c r="AF4289" s="49"/>
      <c r="AS4289" s="22"/>
      <c r="AV4289" s="22"/>
      <c r="AX4289" s="22"/>
      <c r="AY4289" s="22"/>
      <c r="BA4289" s="22"/>
      <c r="BB4289" s="22"/>
      <c r="BP4289" s="49"/>
      <c r="BX4289" s="49"/>
    </row>
    <row r="4290" spans="22:76">
      <c r="V4290" s="22"/>
      <c r="W4290" s="22"/>
      <c r="AA4290" s="49"/>
      <c r="AB4290" s="49"/>
      <c r="AF4290" s="49"/>
      <c r="AS4290" s="22"/>
      <c r="AV4290" s="22"/>
      <c r="AX4290" s="22"/>
      <c r="AY4290" s="22"/>
      <c r="BA4290" s="22"/>
      <c r="BB4290" s="22"/>
      <c r="BP4290" s="49"/>
      <c r="BX4290" s="49"/>
    </row>
    <row r="4291" spans="22:76">
      <c r="V4291" s="22"/>
      <c r="W4291" s="22"/>
      <c r="AA4291" s="49"/>
      <c r="AB4291" s="49"/>
      <c r="AF4291" s="49"/>
      <c r="AS4291" s="22"/>
      <c r="AV4291" s="22"/>
      <c r="AX4291" s="22"/>
      <c r="AY4291" s="22"/>
      <c r="BA4291" s="22"/>
      <c r="BB4291" s="22"/>
      <c r="BP4291" s="49"/>
      <c r="BX4291" s="49"/>
    </row>
    <row r="4292" spans="22:76">
      <c r="V4292" s="22"/>
      <c r="W4292" s="22"/>
      <c r="AA4292" s="49"/>
      <c r="AB4292" s="49"/>
      <c r="AF4292" s="49"/>
      <c r="AS4292" s="22"/>
      <c r="AV4292" s="22"/>
      <c r="AX4292" s="22"/>
      <c r="AY4292" s="22"/>
      <c r="BA4292" s="22"/>
      <c r="BB4292" s="22"/>
      <c r="BP4292" s="49"/>
      <c r="BX4292" s="49"/>
    </row>
    <row r="4293" spans="22:76">
      <c r="V4293" s="22"/>
      <c r="W4293" s="22"/>
      <c r="AA4293" s="49"/>
      <c r="AB4293" s="49"/>
      <c r="AF4293" s="49"/>
      <c r="AS4293" s="22"/>
      <c r="AV4293" s="22"/>
      <c r="AX4293" s="22"/>
      <c r="AY4293" s="22"/>
      <c r="BA4293" s="22"/>
      <c r="BB4293" s="22"/>
      <c r="BP4293" s="49"/>
      <c r="BX4293" s="49"/>
    </row>
    <row r="4294" spans="22:76">
      <c r="V4294" s="22"/>
      <c r="W4294" s="22"/>
      <c r="AA4294" s="49"/>
      <c r="AB4294" s="49"/>
      <c r="AF4294" s="49"/>
      <c r="AS4294" s="22"/>
      <c r="AV4294" s="22"/>
      <c r="AX4294" s="22"/>
      <c r="AY4294" s="22"/>
      <c r="BA4294" s="22"/>
      <c r="BB4294" s="22"/>
      <c r="BP4294" s="49"/>
      <c r="BX4294" s="49"/>
    </row>
    <row r="4295" spans="22:76">
      <c r="V4295" s="22"/>
      <c r="W4295" s="22"/>
      <c r="AA4295" s="49"/>
      <c r="AB4295" s="49"/>
      <c r="AF4295" s="49"/>
      <c r="AS4295" s="22"/>
      <c r="AV4295" s="22"/>
      <c r="AX4295" s="22"/>
      <c r="AY4295" s="22"/>
      <c r="BA4295" s="22"/>
      <c r="BB4295" s="22"/>
      <c r="BP4295" s="49"/>
      <c r="BX4295" s="49"/>
    </row>
    <row r="4296" spans="22:76">
      <c r="V4296" s="22"/>
      <c r="W4296" s="22"/>
      <c r="AA4296" s="49"/>
      <c r="AB4296" s="49"/>
      <c r="AF4296" s="49"/>
      <c r="AS4296" s="22"/>
      <c r="AV4296" s="22"/>
      <c r="AX4296" s="22"/>
      <c r="AY4296" s="22"/>
      <c r="BA4296" s="22"/>
      <c r="BB4296" s="22"/>
      <c r="BP4296" s="49"/>
      <c r="BX4296" s="49"/>
    </row>
    <row r="4297" spans="22:76">
      <c r="V4297" s="22"/>
      <c r="W4297" s="22"/>
      <c r="AA4297" s="49"/>
      <c r="AB4297" s="49"/>
      <c r="AF4297" s="49"/>
      <c r="AS4297" s="22"/>
      <c r="AV4297" s="22"/>
      <c r="AX4297" s="22"/>
      <c r="AY4297" s="22"/>
      <c r="BA4297" s="22"/>
      <c r="BB4297" s="22"/>
      <c r="BP4297" s="49"/>
      <c r="BX4297" s="49"/>
    </row>
    <row r="4298" spans="22:76">
      <c r="V4298" s="22"/>
      <c r="W4298" s="22"/>
      <c r="AA4298" s="49"/>
      <c r="AB4298" s="49"/>
      <c r="AF4298" s="49"/>
      <c r="AS4298" s="22"/>
      <c r="AV4298" s="22"/>
      <c r="AX4298" s="22"/>
      <c r="AY4298" s="22"/>
      <c r="BA4298" s="22"/>
      <c r="BB4298" s="22"/>
      <c r="BP4298" s="49"/>
      <c r="BX4298" s="49"/>
    </row>
    <row r="4299" spans="22:76">
      <c r="V4299" s="22"/>
      <c r="W4299" s="22"/>
      <c r="AA4299" s="49"/>
      <c r="AB4299" s="49"/>
      <c r="AF4299" s="49"/>
      <c r="AS4299" s="22"/>
      <c r="AV4299" s="22"/>
      <c r="AX4299" s="22"/>
      <c r="AY4299" s="22"/>
      <c r="BA4299" s="22"/>
      <c r="BB4299" s="22"/>
      <c r="BP4299" s="49"/>
      <c r="BX4299" s="49"/>
    </row>
    <row r="4300" spans="22:76">
      <c r="V4300" s="22"/>
      <c r="W4300" s="22"/>
      <c r="AA4300" s="49"/>
      <c r="AB4300" s="49"/>
      <c r="AF4300" s="49"/>
      <c r="AS4300" s="22"/>
      <c r="AV4300" s="22"/>
      <c r="AX4300" s="22"/>
      <c r="AY4300" s="22"/>
      <c r="BA4300" s="22"/>
      <c r="BB4300" s="22"/>
      <c r="BP4300" s="49"/>
      <c r="BX4300" s="49"/>
    </row>
    <row r="4301" spans="22:76">
      <c r="V4301" s="22"/>
      <c r="W4301" s="22"/>
      <c r="AA4301" s="49"/>
      <c r="AB4301" s="49"/>
      <c r="AF4301" s="49"/>
      <c r="AS4301" s="22"/>
      <c r="AV4301" s="22"/>
      <c r="AX4301" s="22"/>
      <c r="AY4301" s="22"/>
      <c r="BA4301" s="22"/>
      <c r="BB4301" s="22"/>
      <c r="BP4301" s="49"/>
      <c r="BX4301" s="49"/>
    </row>
    <row r="4302" spans="22:76">
      <c r="V4302" s="22"/>
      <c r="W4302" s="22"/>
      <c r="AA4302" s="49"/>
      <c r="AB4302" s="49"/>
      <c r="AF4302" s="49"/>
      <c r="AS4302" s="22"/>
      <c r="AV4302" s="22"/>
      <c r="AX4302" s="22"/>
      <c r="AY4302" s="22"/>
      <c r="BA4302" s="22"/>
      <c r="BB4302" s="22"/>
      <c r="BP4302" s="49"/>
      <c r="BX4302" s="49"/>
    </row>
    <row r="4303" spans="22:76">
      <c r="V4303" s="22"/>
      <c r="W4303" s="22"/>
      <c r="AA4303" s="49"/>
      <c r="AB4303" s="49"/>
      <c r="AF4303" s="49"/>
      <c r="AS4303" s="22"/>
      <c r="AV4303" s="22"/>
      <c r="AX4303" s="22"/>
      <c r="AY4303" s="22"/>
      <c r="BA4303" s="22"/>
      <c r="BB4303" s="22"/>
      <c r="BP4303" s="49"/>
      <c r="BX4303" s="49"/>
    </row>
    <row r="4304" spans="22:76">
      <c r="V4304" s="22"/>
      <c r="W4304" s="22"/>
      <c r="AA4304" s="49"/>
      <c r="AB4304" s="49"/>
      <c r="AF4304" s="49"/>
      <c r="AS4304" s="22"/>
      <c r="AV4304" s="22"/>
      <c r="AX4304" s="22"/>
      <c r="AY4304" s="22"/>
      <c r="BA4304" s="22"/>
      <c r="BB4304" s="22"/>
      <c r="BP4304" s="49"/>
      <c r="BX4304" s="49"/>
    </row>
    <row r="4305" spans="22:76">
      <c r="V4305" s="22"/>
      <c r="W4305" s="22"/>
      <c r="AA4305" s="49"/>
      <c r="AB4305" s="49"/>
      <c r="AF4305" s="49"/>
      <c r="AS4305" s="22"/>
      <c r="AV4305" s="22"/>
      <c r="AX4305" s="22"/>
      <c r="AY4305" s="22"/>
      <c r="BA4305" s="22"/>
      <c r="BB4305" s="22"/>
      <c r="BP4305" s="49"/>
      <c r="BX4305" s="49"/>
    </row>
    <row r="4306" spans="22:76">
      <c r="V4306" s="22"/>
      <c r="W4306" s="22"/>
      <c r="AA4306" s="49"/>
      <c r="AB4306" s="49"/>
      <c r="AF4306" s="49"/>
      <c r="AS4306" s="22"/>
      <c r="AV4306" s="22"/>
      <c r="AX4306" s="22"/>
      <c r="AY4306" s="22"/>
      <c r="BA4306" s="22"/>
      <c r="BB4306" s="22"/>
      <c r="BP4306" s="49"/>
      <c r="BX4306" s="49"/>
    </row>
    <row r="4307" spans="22:76">
      <c r="V4307" s="22"/>
      <c r="W4307" s="22"/>
      <c r="AA4307" s="49"/>
      <c r="AB4307" s="49"/>
      <c r="AF4307" s="49"/>
      <c r="AS4307" s="22"/>
      <c r="AV4307" s="22"/>
      <c r="AX4307" s="22"/>
      <c r="AY4307" s="22"/>
      <c r="BA4307" s="22"/>
      <c r="BB4307" s="22"/>
      <c r="BP4307" s="49"/>
      <c r="BX4307" s="49"/>
    </row>
    <row r="4308" spans="22:76">
      <c r="V4308" s="22"/>
      <c r="W4308" s="22"/>
      <c r="AA4308" s="49"/>
      <c r="AB4308" s="49"/>
      <c r="AF4308" s="49"/>
      <c r="AS4308" s="22"/>
      <c r="AV4308" s="22"/>
      <c r="AX4308" s="22"/>
      <c r="AY4308" s="22"/>
      <c r="BA4308" s="22"/>
      <c r="BB4308" s="22"/>
      <c r="BP4308" s="49"/>
      <c r="BX4308" s="49"/>
    </row>
    <row r="4309" spans="22:76">
      <c r="V4309" s="22"/>
      <c r="W4309" s="22"/>
      <c r="AA4309" s="49"/>
      <c r="AB4309" s="49"/>
      <c r="AF4309" s="49"/>
      <c r="AS4309" s="22"/>
      <c r="AV4309" s="22"/>
      <c r="AX4309" s="22"/>
      <c r="AY4309" s="22"/>
      <c r="BA4309" s="22"/>
      <c r="BB4309" s="22"/>
      <c r="BP4309" s="49"/>
      <c r="BX4309" s="49"/>
    </row>
    <row r="4310" spans="22:76">
      <c r="V4310" s="22"/>
      <c r="W4310" s="22"/>
      <c r="AA4310" s="49"/>
      <c r="AB4310" s="49"/>
      <c r="AF4310" s="49"/>
      <c r="AS4310" s="22"/>
      <c r="AV4310" s="22"/>
      <c r="AX4310" s="22"/>
      <c r="AY4310" s="22"/>
      <c r="BA4310" s="22"/>
      <c r="BB4310" s="22"/>
      <c r="BP4310" s="49"/>
      <c r="BX4310" s="49"/>
    </row>
    <row r="4311" spans="22:76">
      <c r="V4311" s="22"/>
      <c r="W4311" s="22"/>
      <c r="AA4311" s="49"/>
      <c r="AB4311" s="49"/>
      <c r="AF4311" s="49"/>
      <c r="AS4311" s="22"/>
      <c r="AV4311" s="22"/>
      <c r="AX4311" s="22"/>
      <c r="AY4311" s="22"/>
      <c r="BA4311" s="22"/>
      <c r="BB4311" s="22"/>
      <c r="BP4311" s="49"/>
      <c r="BX4311" s="49"/>
    </row>
    <row r="4312" spans="22:76">
      <c r="V4312" s="22"/>
      <c r="W4312" s="22"/>
      <c r="AA4312" s="49"/>
      <c r="AB4312" s="49"/>
      <c r="AF4312" s="49"/>
      <c r="AS4312" s="22"/>
      <c r="AV4312" s="22"/>
      <c r="AX4312" s="22"/>
      <c r="AY4312" s="22"/>
      <c r="BA4312" s="22"/>
      <c r="BB4312" s="22"/>
      <c r="BP4312" s="49"/>
      <c r="BX4312" s="49"/>
    </row>
    <row r="4313" spans="22:76">
      <c r="V4313" s="22"/>
      <c r="W4313" s="22"/>
      <c r="AA4313" s="49"/>
      <c r="AB4313" s="49"/>
      <c r="AF4313" s="49"/>
      <c r="AS4313" s="22"/>
      <c r="AV4313" s="22"/>
      <c r="AX4313" s="22"/>
      <c r="AY4313" s="22"/>
      <c r="BA4313" s="22"/>
      <c r="BB4313" s="22"/>
      <c r="BP4313" s="49"/>
      <c r="BX4313" s="49"/>
    </row>
    <row r="4314" spans="22:76">
      <c r="V4314" s="22"/>
      <c r="W4314" s="22"/>
      <c r="AA4314" s="49"/>
      <c r="AB4314" s="49"/>
      <c r="AF4314" s="49"/>
      <c r="AS4314" s="22"/>
      <c r="AV4314" s="22"/>
      <c r="AX4314" s="22"/>
      <c r="AY4314" s="22"/>
      <c r="BA4314" s="22"/>
      <c r="BB4314" s="22"/>
      <c r="BP4314" s="49"/>
      <c r="BX4314" s="49"/>
    </row>
    <row r="4315" spans="22:76">
      <c r="V4315" s="22"/>
      <c r="W4315" s="22"/>
      <c r="AA4315" s="49"/>
      <c r="AB4315" s="49"/>
      <c r="AF4315" s="49"/>
      <c r="AS4315" s="22"/>
      <c r="AV4315" s="22"/>
      <c r="AX4315" s="22"/>
      <c r="AY4315" s="22"/>
      <c r="BA4315" s="22"/>
      <c r="BB4315" s="22"/>
      <c r="BP4315" s="49"/>
      <c r="BX4315" s="49"/>
    </row>
    <row r="4316" spans="22:76">
      <c r="V4316" s="22"/>
      <c r="W4316" s="22"/>
      <c r="AA4316" s="49"/>
      <c r="AB4316" s="49"/>
      <c r="AF4316" s="49"/>
      <c r="AS4316" s="22"/>
      <c r="AV4316" s="22"/>
      <c r="AX4316" s="22"/>
      <c r="AY4316" s="22"/>
      <c r="BA4316" s="22"/>
      <c r="BB4316" s="22"/>
      <c r="BP4316" s="49"/>
      <c r="BX4316" s="49"/>
    </row>
    <row r="4317" spans="22:76">
      <c r="V4317" s="22"/>
      <c r="W4317" s="22"/>
      <c r="AA4317" s="49"/>
      <c r="AB4317" s="49"/>
      <c r="AF4317" s="49"/>
      <c r="AS4317" s="22"/>
      <c r="AV4317" s="22"/>
      <c r="AX4317" s="22"/>
      <c r="AY4317" s="22"/>
      <c r="BA4317" s="22"/>
      <c r="BB4317" s="22"/>
      <c r="BP4317" s="49"/>
      <c r="BX4317" s="49"/>
    </row>
    <row r="4318" spans="22:76">
      <c r="V4318" s="22"/>
      <c r="W4318" s="22"/>
      <c r="AA4318" s="49"/>
      <c r="AB4318" s="49"/>
      <c r="AF4318" s="49"/>
      <c r="AS4318" s="22"/>
      <c r="AV4318" s="22"/>
      <c r="AX4318" s="22"/>
      <c r="AY4318" s="22"/>
      <c r="BA4318" s="22"/>
      <c r="BB4318" s="22"/>
      <c r="BP4318" s="49"/>
      <c r="BX4318" s="49"/>
    </row>
    <row r="4319" spans="22:76">
      <c r="V4319" s="22"/>
      <c r="W4319" s="22"/>
      <c r="AA4319" s="49"/>
      <c r="AB4319" s="49"/>
      <c r="AF4319" s="49"/>
      <c r="AS4319" s="22"/>
      <c r="AV4319" s="22"/>
      <c r="AX4319" s="22"/>
      <c r="AY4319" s="22"/>
      <c r="BA4319" s="22"/>
      <c r="BB4319" s="22"/>
      <c r="BP4319" s="49"/>
      <c r="BX4319" s="49"/>
    </row>
    <row r="4320" spans="22:76">
      <c r="V4320" s="22"/>
      <c r="W4320" s="22"/>
      <c r="AA4320" s="49"/>
      <c r="AB4320" s="49"/>
      <c r="AF4320" s="49"/>
      <c r="AS4320" s="22"/>
      <c r="AV4320" s="22"/>
      <c r="AX4320" s="22"/>
      <c r="AY4320" s="22"/>
      <c r="BA4320" s="22"/>
      <c r="BB4320" s="22"/>
      <c r="BP4320" s="49"/>
      <c r="BX4320" s="49"/>
    </row>
    <row r="4321" spans="22:76">
      <c r="V4321" s="22"/>
      <c r="W4321" s="22"/>
      <c r="AA4321" s="49"/>
      <c r="AB4321" s="49"/>
      <c r="AF4321" s="49"/>
      <c r="AS4321" s="22"/>
      <c r="AV4321" s="22"/>
      <c r="AX4321" s="22"/>
      <c r="AY4321" s="22"/>
      <c r="BA4321" s="22"/>
      <c r="BB4321" s="22"/>
      <c r="BP4321" s="49"/>
      <c r="BX4321" s="49"/>
    </row>
    <row r="4322" spans="22:76">
      <c r="V4322" s="22"/>
      <c r="W4322" s="22"/>
      <c r="AA4322" s="49"/>
      <c r="AB4322" s="49"/>
      <c r="AF4322" s="49"/>
      <c r="AS4322" s="22"/>
      <c r="AV4322" s="22"/>
      <c r="AX4322" s="22"/>
      <c r="AY4322" s="22"/>
      <c r="BA4322" s="22"/>
      <c r="BB4322" s="22"/>
      <c r="BP4322" s="49"/>
      <c r="BX4322" s="49"/>
    </row>
    <row r="4323" spans="22:76">
      <c r="V4323" s="22"/>
      <c r="W4323" s="22"/>
      <c r="AA4323" s="49"/>
      <c r="AB4323" s="49"/>
      <c r="AF4323" s="49"/>
      <c r="AS4323" s="22"/>
      <c r="AV4323" s="22"/>
      <c r="AX4323" s="22"/>
      <c r="AY4323" s="22"/>
      <c r="BA4323" s="22"/>
      <c r="BB4323" s="22"/>
      <c r="BP4323" s="49"/>
      <c r="BX4323" s="49"/>
    </row>
    <row r="4324" spans="22:76">
      <c r="V4324" s="22"/>
      <c r="W4324" s="22"/>
      <c r="AA4324" s="49"/>
      <c r="AB4324" s="49"/>
      <c r="AF4324" s="49"/>
      <c r="AS4324" s="22"/>
      <c r="AV4324" s="22"/>
      <c r="AX4324" s="22"/>
      <c r="AY4324" s="22"/>
      <c r="BA4324" s="22"/>
      <c r="BB4324" s="22"/>
      <c r="BP4324" s="49"/>
      <c r="BX4324" s="49"/>
    </row>
    <row r="4325" spans="22:76">
      <c r="V4325" s="22"/>
      <c r="W4325" s="22"/>
      <c r="AA4325" s="49"/>
      <c r="AB4325" s="49"/>
      <c r="AF4325" s="49"/>
      <c r="AS4325" s="22"/>
      <c r="AV4325" s="22"/>
      <c r="AX4325" s="22"/>
      <c r="AY4325" s="22"/>
      <c r="BA4325" s="22"/>
      <c r="BB4325" s="22"/>
      <c r="BP4325" s="49"/>
      <c r="BX4325" s="49"/>
    </row>
    <row r="4326" spans="22:76">
      <c r="V4326" s="22"/>
      <c r="W4326" s="22"/>
      <c r="AA4326" s="49"/>
      <c r="AB4326" s="49"/>
      <c r="AF4326" s="49"/>
      <c r="AS4326" s="22"/>
      <c r="AV4326" s="22"/>
      <c r="AX4326" s="22"/>
      <c r="AY4326" s="22"/>
      <c r="BA4326" s="22"/>
      <c r="BB4326" s="22"/>
      <c r="BP4326" s="49"/>
      <c r="BX4326" s="49"/>
    </row>
    <row r="4327" spans="22:76">
      <c r="V4327" s="22"/>
      <c r="W4327" s="22"/>
      <c r="AA4327" s="49"/>
      <c r="AB4327" s="49"/>
      <c r="AF4327" s="49"/>
      <c r="AS4327" s="22"/>
      <c r="AV4327" s="22"/>
      <c r="AX4327" s="22"/>
      <c r="AY4327" s="22"/>
      <c r="BA4327" s="22"/>
      <c r="BB4327" s="22"/>
      <c r="BP4327" s="49"/>
      <c r="BX4327" s="49"/>
    </row>
    <row r="4328" spans="22:76">
      <c r="V4328" s="22"/>
      <c r="W4328" s="22"/>
      <c r="AA4328" s="49"/>
      <c r="AB4328" s="49"/>
      <c r="AF4328" s="49"/>
      <c r="AS4328" s="22"/>
      <c r="AV4328" s="22"/>
      <c r="AX4328" s="22"/>
      <c r="AY4328" s="22"/>
      <c r="BA4328" s="22"/>
      <c r="BB4328" s="22"/>
      <c r="BP4328" s="49"/>
      <c r="BX4328" s="49"/>
    </row>
    <row r="4329" spans="22:76">
      <c r="V4329" s="22"/>
      <c r="W4329" s="22"/>
      <c r="AA4329" s="49"/>
      <c r="AB4329" s="49"/>
      <c r="AF4329" s="49"/>
      <c r="AS4329" s="22"/>
      <c r="AV4329" s="22"/>
      <c r="AX4329" s="22"/>
      <c r="AY4329" s="22"/>
      <c r="BA4329" s="22"/>
      <c r="BB4329" s="22"/>
      <c r="BP4329" s="49"/>
      <c r="BX4329" s="49"/>
    </row>
    <row r="4330" spans="22:76">
      <c r="V4330" s="22"/>
      <c r="W4330" s="22"/>
      <c r="AA4330" s="49"/>
      <c r="AB4330" s="49"/>
      <c r="AF4330" s="49"/>
      <c r="AS4330" s="22"/>
      <c r="AV4330" s="22"/>
      <c r="AX4330" s="22"/>
      <c r="AY4330" s="22"/>
      <c r="BA4330" s="22"/>
      <c r="BB4330" s="22"/>
      <c r="BP4330" s="49"/>
      <c r="BX4330" s="49"/>
    </row>
    <row r="4331" spans="22:76">
      <c r="V4331" s="22"/>
      <c r="W4331" s="22"/>
      <c r="AA4331" s="49"/>
      <c r="AB4331" s="49"/>
      <c r="AF4331" s="49"/>
      <c r="AS4331" s="22"/>
      <c r="AV4331" s="22"/>
      <c r="AX4331" s="22"/>
      <c r="AY4331" s="22"/>
      <c r="BA4331" s="22"/>
      <c r="BB4331" s="22"/>
      <c r="BP4331" s="49"/>
      <c r="BX4331" s="49"/>
    </row>
    <row r="4332" spans="22:76">
      <c r="V4332" s="22"/>
      <c r="W4332" s="22"/>
      <c r="AA4332" s="49"/>
      <c r="AB4332" s="49"/>
      <c r="AF4332" s="49"/>
      <c r="AS4332" s="22"/>
      <c r="AV4332" s="22"/>
      <c r="AX4332" s="22"/>
      <c r="AY4332" s="22"/>
      <c r="BA4332" s="22"/>
      <c r="BB4332" s="22"/>
      <c r="BP4332" s="49"/>
      <c r="BX4332" s="49"/>
    </row>
    <row r="4333" spans="22:76">
      <c r="V4333" s="22"/>
      <c r="W4333" s="22"/>
      <c r="AA4333" s="49"/>
      <c r="AB4333" s="49"/>
      <c r="AF4333" s="49"/>
      <c r="AS4333" s="22"/>
      <c r="AV4333" s="22"/>
      <c r="AX4333" s="22"/>
      <c r="AY4333" s="22"/>
      <c r="BA4333" s="22"/>
      <c r="BB4333" s="22"/>
      <c r="BP4333" s="49"/>
      <c r="BX4333" s="49"/>
    </row>
    <row r="4334" spans="22:76">
      <c r="V4334" s="22"/>
      <c r="W4334" s="22"/>
      <c r="AA4334" s="49"/>
      <c r="AB4334" s="49"/>
      <c r="AF4334" s="49"/>
      <c r="AS4334" s="22"/>
      <c r="AV4334" s="22"/>
      <c r="AX4334" s="22"/>
      <c r="AY4334" s="22"/>
      <c r="BA4334" s="22"/>
      <c r="BB4334" s="22"/>
      <c r="BP4334" s="49"/>
      <c r="BX4334" s="49"/>
    </row>
    <row r="4335" spans="22:76">
      <c r="V4335" s="22"/>
      <c r="W4335" s="22"/>
      <c r="AA4335" s="49"/>
      <c r="AB4335" s="49"/>
      <c r="AF4335" s="49"/>
      <c r="AS4335" s="22"/>
      <c r="AV4335" s="22"/>
      <c r="AX4335" s="22"/>
      <c r="AY4335" s="22"/>
      <c r="BA4335" s="22"/>
      <c r="BB4335" s="22"/>
      <c r="BP4335" s="49"/>
      <c r="BX4335" s="49"/>
    </row>
    <row r="4336" spans="22:76">
      <c r="V4336" s="22"/>
      <c r="W4336" s="22"/>
      <c r="AA4336" s="49"/>
      <c r="AB4336" s="49"/>
      <c r="AF4336" s="49"/>
      <c r="AS4336" s="22"/>
      <c r="AV4336" s="22"/>
      <c r="AX4336" s="22"/>
      <c r="AY4336" s="22"/>
      <c r="BA4336" s="22"/>
      <c r="BB4336" s="22"/>
      <c r="BP4336" s="49"/>
      <c r="BX4336" s="49"/>
    </row>
    <row r="4337" spans="22:76">
      <c r="V4337" s="22"/>
      <c r="W4337" s="22"/>
      <c r="AA4337" s="49"/>
      <c r="AB4337" s="49"/>
      <c r="AF4337" s="49"/>
      <c r="AS4337" s="22"/>
      <c r="AV4337" s="22"/>
      <c r="AX4337" s="22"/>
      <c r="AY4337" s="22"/>
      <c r="BA4337" s="22"/>
      <c r="BB4337" s="22"/>
      <c r="BP4337" s="49"/>
      <c r="BX4337" s="49"/>
    </row>
    <row r="4338" spans="22:76">
      <c r="V4338" s="22"/>
      <c r="W4338" s="22"/>
      <c r="AA4338" s="49"/>
      <c r="AB4338" s="49"/>
      <c r="AF4338" s="49"/>
      <c r="AS4338" s="22"/>
      <c r="AV4338" s="22"/>
      <c r="AX4338" s="22"/>
      <c r="AY4338" s="22"/>
      <c r="BA4338" s="22"/>
      <c r="BB4338" s="22"/>
      <c r="BP4338" s="49"/>
      <c r="BX4338" s="49"/>
    </row>
    <row r="4339" spans="22:76">
      <c r="V4339" s="22"/>
      <c r="W4339" s="22"/>
      <c r="AA4339" s="49"/>
      <c r="AB4339" s="49"/>
      <c r="AF4339" s="49"/>
      <c r="AS4339" s="22"/>
      <c r="AV4339" s="22"/>
      <c r="AX4339" s="22"/>
      <c r="AY4339" s="22"/>
      <c r="BA4339" s="22"/>
      <c r="BB4339" s="22"/>
      <c r="BP4339" s="49"/>
      <c r="BX4339" s="49"/>
    </row>
    <row r="4340" spans="22:76">
      <c r="V4340" s="22"/>
      <c r="W4340" s="22"/>
      <c r="AA4340" s="49"/>
      <c r="AB4340" s="49"/>
      <c r="AF4340" s="49"/>
      <c r="AS4340" s="22"/>
      <c r="AV4340" s="22"/>
      <c r="AX4340" s="22"/>
      <c r="AY4340" s="22"/>
      <c r="BA4340" s="22"/>
      <c r="BB4340" s="22"/>
      <c r="BP4340" s="49"/>
      <c r="BX4340" s="49"/>
    </row>
    <row r="4341" spans="22:76">
      <c r="V4341" s="22"/>
      <c r="W4341" s="22"/>
      <c r="AA4341" s="49"/>
      <c r="AB4341" s="49"/>
      <c r="AF4341" s="49"/>
      <c r="AS4341" s="22"/>
      <c r="AV4341" s="22"/>
      <c r="AX4341" s="22"/>
      <c r="AY4341" s="22"/>
      <c r="BA4341" s="22"/>
      <c r="BB4341" s="22"/>
      <c r="BP4341" s="49"/>
      <c r="BX4341" s="49"/>
    </row>
    <row r="4342" spans="22:76">
      <c r="V4342" s="22"/>
      <c r="W4342" s="22"/>
      <c r="AA4342" s="49"/>
      <c r="AB4342" s="49"/>
      <c r="AF4342" s="49"/>
      <c r="AS4342" s="22"/>
      <c r="AV4342" s="22"/>
      <c r="AX4342" s="22"/>
      <c r="AY4342" s="22"/>
      <c r="BA4342" s="22"/>
      <c r="BB4342" s="22"/>
      <c r="BP4342" s="49"/>
      <c r="BX4342" s="49"/>
    </row>
    <row r="4343" spans="22:76">
      <c r="V4343" s="22"/>
      <c r="W4343" s="22"/>
      <c r="AA4343" s="49"/>
      <c r="AB4343" s="49"/>
      <c r="AF4343" s="49"/>
      <c r="AS4343" s="22"/>
      <c r="AV4343" s="22"/>
      <c r="AX4343" s="22"/>
      <c r="AY4343" s="22"/>
      <c r="BA4343" s="22"/>
      <c r="BB4343" s="22"/>
      <c r="BP4343" s="49"/>
      <c r="BX4343" s="49"/>
    </row>
    <row r="4344" spans="22:76">
      <c r="V4344" s="22"/>
      <c r="W4344" s="22"/>
      <c r="AA4344" s="49"/>
      <c r="AB4344" s="49"/>
      <c r="AF4344" s="49"/>
      <c r="AS4344" s="22"/>
      <c r="AV4344" s="22"/>
      <c r="AX4344" s="22"/>
      <c r="AY4344" s="22"/>
      <c r="BA4344" s="22"/>
      <c r="BB4344" s="22"/>
      <c r="BP4344" s="49"/>
      <c r="BX4344" s="49"/>
    </row>
    <row r="4345" spans="22:76">
      <c r="V4345" s="22"/>
      <c r="W4345" s="22"/>
      <c r="AA4345" s="49"/>
      <c r="AB4345" s="49"/>
      <c r="AF4345" s="49"/>
      <c r="AS4345" s="22"/>
      <c r="AV4345" s="22"/>
      <c r="AX4345" s="22"/>
      <c r="AY4345" s="22"/>
      <c r="BA4345" s="22"/>
      <c r="BB4345" s="22"/>
      <c r="BP4345" s="49"/>
      <c r="BX4345" s="49"/>
    </row>
    <row r="4346" spans="22:76">
      <c r="V4346" s="22"/>
      <c r="W4346" s="22"/>
      <c r="AA4346" s="49"/>
      <c r="AB4346" s="49"/>
      <c r="AF4346" s="49"/>
      <c r="AS4346" s="22"/>
      <c r="AV4346" s="22"/>
      <c r="AX4346" s="22"/>
      <c r="AY4346" s="22"/>
      <c r="BA4346" s="22"/>
      <c r="BB4346" s="22"/>
      <c r="BP4346" s="49"/>
      <c r="BX4346" s="49"/>
    </row>
    <row r="4347" spans="22:76">
      <c r="V4347" s="22"/>
      <c r="W4347" s="22"/>
      <c r="AA4347" s="49"/>
      <c r="AB4347" s="49"/>
      <c r="AF4347" s="49"/>
      <c r="AS4347" s="22"/>
      <c r="AV4347" s="22"/>
      <c r="AX4347" s="22"/>
      <c r="AY4347" s="22"/>
      <c r="BA4347" s="22"/>
      <c r="BB4347" s="22"/>
      <c r="BP4347" s="49"/>
      <c r="BX4347" s="49"/>
    </row>
    <row r="4348" spans="22:76">
      <c r="V4348" s="22"/>
      <c r="W4348" s="22"/>
      <c r="AA4348" s="49"/>
      <c r="AB4348" s="49"/>
      <c r="AF4348" s="49"/>
      <c r="AS4348" s="22"/>
      <c r="AV4348" s="22"/>
      <c r="AX4348" s="22"/>
      <c r="AY4348" s="22"/>
      <c r="BA4348" s="22"/>
      <c r="BB4348" s="22"/>
      <c r="BP4348" s="49"/>
      <c r="BX4348" s="49"/>
    </row>
    <row r="4349" spans="22:76">
      <c r="V4349" s="22"/>
      <c r="W4349" s="22"/>
      <c r="AA4349" s="49"/>
      <c r="AB4349" s="49"/>
      <c r="AF4349" s="49"/>
      <c r="AS4349" s="22"/>
      <c r="AV4349" s="22"/>
      <c r="AX4349" s="22"/>
      <c r="AY4349" s="22"/>
      <c r="BA4349" s="22"/>
      <c r="BB4349" s="22"/>
      <c r="BP4349" s="49"/>
      <c r="BX4349" s="49"/>
    </row>
    <row r="4350" spans="22:76">
      <c r="V4350" s="22"/>
      <c r="W4350" s="22"/>
      <c r="AA4350" s="49"/>
      <c r="AB4350" s="49"/>
      <c r="AF4350" s="49"/>
      <c r="AS4350" s="22"/>
      <c r="AV4350" s="22"/>
      <c r="AX4350" s="22"/>
      <c r="AY4350" s="22"/>
      <c r="BA4350" s="22"/>
      <c r="BB4350" s="22"/>
      <c r="BP4350" s="49"/>
      <c r="BX4350" s="49"/>
    </row>
    <row r="4351" spans="22:76">
      <c r="V4351" s="22"/>
      <c r="W4351" s="22"/>
      <c r="AA4351" s="49"/>
      <c r="AB4351" s="49"/>
      <c r="AF4351" s="49"/>
      <c r="AS4351" s="22"/>
      <c r="AV4351" s="22"/>
      <c r="AX4351" s="22"/>
      <c r="AY4351" s="22"/>
      <c r="BA4351" s="22"/>
      <c r="BB4351" s="22"/>
      <c r="BP4351" s="49"/>
      <c r="BX4351" s="49"/>
    </row>
    <row r="4352" spans="22:76">
      <c r="V4352" s="22"/>
      <c r="W4352" s="22"/>
      <c r="AA4352" s="49"/>
      <c r="AB4352" s="49"/>
      <c r="AF4352" s="49"/>
      <c r="AS4352" s="22"/>
      <c r="AV4352" s="22"/>
      <c r="AX4352" s="22"/>
      <c r="AY4352" s="22"/>
      <c r="BA4352" s="22"/>
      <c r="BB4352" s="22"/>
      <c r="BP4352" s="49"/>
      <c r="BX4352" s="49"/>
    </row>
    <row r="4353" spans="22:76">
      <c r="V4353" s="22"/>
      <c r="W4353" s="22"/>
      <c r="AA4353" s="49"/>
      <c r="AB4353" s="49"/>
      <c r="AF4353" s="49"/>
      <c r="AS4353" s="22"/>
      <c r="AV4353" s="22"/>
      <c r="AX4353" s="22"/>
      <c r="AY4353" s="22"/>
      <c r="BA4353" s="22"/>
      <c r="BB4353" s="22"/>
      <c r="BP4353" s="49"/>
      <c r="BX4353" s="49"/>
    </row>
    <row r="4354" spans="22:76">
      <c r="V4354" s="22"/>
      <c r="W4354" s="22"/>
      <c r="AA4354" s="49"/>
      <c r="AB4354" s="49"/>
      <c r="AF4354" s="49"/>
      <c r="AS4354" s="22"/>
      <c r="AV4354" s="22"/>
      <c r="AX4354" s="22"/>
      <c r="AY4354" s="22"/>
      <c r="BA4354" s="22"/>
      <c r="BB4354" s="22"/>
      <c r="BP4354" s="49"/>
      <c r="BX4354" s="49"/>
    </row>
    <row r="4355" spans="22:76">
      <c r="V4355" s="22"/>
      <c r="W4355" s="22"/>
      <c r="AA4355" s="49"/>
      <c r="AB4355" s="49"/>
      <c r="AF4355" s="49"/>
      <c r="AS4355" s="22"/>
      <c r="AV4355" s="22"/>
      <c r="AX4355" s="22"/>
      <c r="AY4355" s="22"/>
      <c r="BA4355" s="22"/>
      <c r="BB4355" s="22"/>
      <c r="BP4355" s="49"/>
      <c r="BX4355" s="49"/>
    </row>
    <row r="4356" spans="22:76">
      <c r="V4356" s="22"/>
      <c r="W4356" s="22"/>
      <c r="AA4356" s="49"/>
      <c r="AB4356" s="49"/>
      <c r="AF4356" s="49"/>
      <c r="AS4356" s="22"/>
      <c r="AV4356" s="22"/>
      <c r="AX4356" s="22"/>
      <c r="AY4356" s="22"/>
      <c r="BA4356" s="22"/>
      <c r="BB4356" s="22"/>
      <c r="BP4356" s="49"/>
      <c r="BX4356" s="49"/>
    </row>
    <row r="4357" spans="22:76">
      <c r="V4357" s="22"/>
      <c r="W4357" s="22"/>
      <c r="AA4357" s="49"/>
      <c r="AB4357" s="49"/>
      <c r="AF4357" s="49"/>
      <c r="AS4357" s="22"/>
      <c r="AV4357" s="22"/>
      <c r="AX4357" s="22"/>
      <c r="AY4357" s="22"/>
      <c r="BA4357" s="22"/>
      <c r="BB4357" s="22"/>
      <c r="BP4357" s="49"/>
      <c r="BX4357" s="49"/>
    </row>
    <row r="4358" spans="22:76">
      <c r="V4358" s="22"/>
      <c r="W4358" s="22"/>
      <c r="AA4358" s="49"/>
      <c r="AB4358" s="49"/>
      <c r="AF4358" s="49"/>
      <c r="AS4358" s="22"/>
      <c r="AV4358" s="22"/>
      <c r="AX4358" s="22"/>
      <c r="AY4358" s="22"/>
      <c r="BA4358" s="22"/>
      <c r="BB4358" s="22"/>
      <c r="BP4358" s="49"/>
      <c r="BX4358" s="49"/>
    </row>
    <row r="4359" spans="22:76">
      <c r="V4359" s="22"/>
      <c r="W4359" s="22"/>
      <c r="AA4359" s="49"/>
      <c r="AB4359" s="49"/>
      <c r="AF4359" s="49"/>
      <c r="AS4359" s="22"/>
      <c r="AV4359" s="22"/>
      <c r="AX4359" s="22"/>
      <c r="AY4359" s="22"/>
      <c r="BA4359" s="22"/>
      <c r="BB4359" s="22"/>
      <c r="BP4359" s="49"/>
      <c r="BX4359" s="49"/>
    </row>
    <row r="4360" spans="22:76">
      <c r="V4360" s="22"/>
      <c r="W4360" s="22"/>
      <c r="AA4360" s="49"/>
      <c r="AB4360" s="49"/>
      <c r="AF4360" s="49"/>
      <c r="AS4360" s="22"/>
      <c r="AV4360" s="22"/>
      <c r="AX4360" s="22"/>
      <c r="AY4360" s="22"/>
      <c r="BA4360" s="22"/>
      <c r="BB4360" s="22"/>
      <c r="BP4360" s="49"/>
      <c r="BX4360" s="49"/>
    </row>
    <row r="4361" spans="22:76">
      <c r="V4361" s="22"/>
      <c r="W4361" s="22"/>
      <c r="AA4361" s="49"/>
      <c r="AB4361" s="49"/>
      <c r="AF4361" s="49"/>
      <c r="AS4361" s="22"/>
      <c r="AV4361" s="22"/>
      <c r="AX4361" s="22"/>
      <c r="AY4361" s="22"/>
      <c r="BA4361" s="22"/>
      <c r="BB4361" s="22"/>
      <c r="BP4361" s="49"/>
      <c r="BX4361" s="49"/>
    </row>
    <row r="4362" spans="22:76">
      <c r="V4362" s="22"/>
      <c r="W4362" s="22"/>
      <c r="AA4362" s="49"/>
      <c r="AB4362" s="49"/>
      <c r="AF4362" s="49"/>
      <c r="AS4362" s="22"/>
      <c r="AV4362" s="22"/>
      <c r="AX4362" s="22"/>
      <c r="AY4362" s="22"/>
      <c r="BA4362" s="22"/>
      <c r="BB4362" s="22"/>
      <c r="BP4362" s="49"/>
      <c r="BX4362" s="49"/>
    </row>
    <row r="4363" spans="22:76">
      <c r="V4363" s="22"/>
      <c r="W4363" s="22"/>
      <c r="AA4363" s="49"/>
      <c r="AB4363" s="49"/>
      <c r="AF4363" s="49"/>
      <c r="AS4363" s="22"/>
      <c r="AV4363" s="22"/>
      <c r="AX4363" s="22"/>
      <c r="AY4363" s="22"/>
      <c r="BA4363" s="22"/>
      <c r="BB4363" s="22"/>
      <c r="BP4363" s="49"/>
      <c r="BX4363" s="49"/>
    </row>
    <row r="4364" spans="22:76">
      <c r="V4364" s="22"/>
      <c r="W4364" s="22"/>
      <c r="AA4364" s="49"/>
      <c r="AB4364" s="49"/>
      <c r="AF4364" s="49"/>
      <c r="AS4364" s="22"/>
      <c r="AV4364" s="22"/>
      <c r="AX4364" s="22"/>
      <c r="AY4364" s="22"/>
      <c r="BA4364" s="22"/>
      <c r="BB4364" s="22"/>
      <c r="BP4364" s="49"/>
      <c r="BX4364" s="49"/>
    </row>
    <row r="4365" spans="22:76">
      <c r="V4365" s="22"/>
      <c r="W4365" s="22"/>
      <c r="AA4365" s="49"/>
      <c r="AB4365" s="49"/>
      <c r="AF4365" s="49"/>
      <c r="AS4365" s="22"/>
      <c r="AV4365" s="22"/>
      <c r="AX4365" s="22"/>
      <c r="AY4365" s="22"/>
      <c r="BA4365" s="22"/>
      <c r="BB4365" s="22"/>
      <c r="BP4365" s="49"/>
      <c r="BX4365" s="49"/>
    </row>
    <row r="4366" spans="22:76">
      <c r="V4366" s="22"/>
      <c r="W4366" s="22"/>
      <c r="AA4366" s="49"/>
      <c r="AB4366" s="49"/>
      <c r="AF4366" s="49"/>
      <c r="AS4366" s="22"/>
      <c r="AV4366" s="22"/>
      <c r="AX4366" s="22"/>
      <c r="AY4366" s="22"/>
      <c r="BA4366" s="22"/>
      <c r="BB4366" s="22"/>
      <c r="BP4366" s="49"/>
      <c r="BX4366" s="49"/>
    </row>
    <row r="4367" spans="22:76">
      <c r="V4367" s="22"/>
      <c r="W4367" s="22"/>
      <c r="AA4367" s="49"/>
      <c r="AB4367" s="49"/>
      <c r="AF4367" s="49"/>
      <c r="AS4367" s="22"/>
      <c r="AV4367" s="22"/>
      <c r="AX4367" s="22"/>
      <c r="AY4367" s="22"/>
      <c r="BA4367" s="22"/>
      <c r="BB4367" s="22"/>
      <c r="BP4367" s="49"/>
      <c r="BX4367" s="49"/>
    </row>
    <row r="4368" spans="22:76">
      <c r="V4368" s="22"/>
      <c r="W4368" s="22"/>
      <c r="AA4368" s="49"/>
      <c r="AB4368" s="49"/>
      <c r="AF4368" s="49"/>
      <c r="AS4368" s="22"/>
      <c r="AV4368" s="22"/>
      <c r="AX4368" s="22"/>
      <c r="AY4368" s="22"/>
      <c r="BA4368" s="22"/>
      <c r="BB4368" s="22"/>
      <c r="BP4368" s="49"/>
      <c r="BX4368" s="49"/>
    </row>
    <row r="4369" spans="22:76">
      <c r="V4369" s="22"/>
      <c r="W4369" s="22"/>
      <c r="AA4369" s="49"/>
      <c r="AB4369" s="49"/>
      <c r="AF4369" s="49"/>
      <c r="AS4369" s="22"/>
      <c r="AV4369" s="22"/>
      <c r="AX4369" s="22"/>
      <c r="AY4369" s="22"/>
      <c r="BA4369" s="22"/>
      <c r="BB4369" s="22"/>
      <c r="BP4369" s="49"/>
      <c r="BX4369" s="49"/>
    </row>
    <row r="4370" spans="22:76">
      <c r="V4370" s="22"/>
      <c r="W4370" s="22"/>
      <c r="AA4370" s="49"/>
      <c r="AB4370" s="49"/>
      <c r="AF4370" s="49"/>
      <c r="AS4370" s="22"/>
      <c r="AV4370" s="22"/>
      <c r="AX4370" s="22"/>
      <c r="AY4370" s="22"/>
      <c r="BA4370" s="22"/>
      <c r="BB4370" s="22"/>
      <c r="BP4370" s="49"/>
      <c r="BX4370" s="49"/>
    </row>
    <row r="4371" spans="22:76">
      <c r="V4371" s="22"/>
      <c r="W4371" s="22"/>
      <c r="AA4371" s="49"/>
      <c r="AB4371" s="49"/>
      <c r="AF4371" s="49"/>
      <c r="AS4371" s="22"/>
      <c r="AV4371" s="22"/>
      <c r="AX4371" s="22"/>
      <c r="AY4371" s="22"/>
      <c r="BA4371" s="22"/>
      <c r="BB4371" s="22"/>
      <c r="BP4371" s="49"/>
      <c r="BX4371" s="49"/>
    </row>
    <row r="4372" spans="22:76">
      <c r="V4372" s="22"/>
      <c r="W4372" s="22"/>
      <c r="AA4372" s="49"/>
      <c r="AB4372" s="49"/>
      <c r="AF4372" s="49"/>
      <c r="AS4372" s="22"/>
      <c r="AV4372" s="22"/>
      <c r="AX4372" s="22"/>
      <c r="AY4372" s="22"/>
      <c r="BA4372" s="22"/>
      <c r="BB4372" s="22"/>
      <c r="BP4372" s="49"/>
      <c r="BX4372" s="49"/>
    </row>
    <row r="4373" spans="22:76">
      <c r="V4373" s="22"/>
      <c r="W4373" s="22"/>
      <c r="AA4373" s="49"/>
      <c r="AB4373" s="49"/>
      <c r="AF4373" s="49"/>
      <c r="AS4373" s="22"/>
      <c r="AV4373" s="22"/>
      <c r="AX4373" s="22"/>
      <c r="AY4373" s="22"/>
      <c r="BA4373" s="22"/>
      <c r="BB4373" s="22"/>
      <c r="BP4373" s="49"/>
      <c r="BX4373" s="49"/>
    </row>
    <row r="4374" spans="22:76">
      <c r="V4374" s="22"/>
      <c r="W4374" s="22"/>
      <c r="AA4374" s="49"/>
      <c r="AB4374" s="49"/>
      <c r="AF4374" s="49"/>
      <c r="AS4374" s="22"/>
      <c r="AV4374" s="22"/>
      <c r="AX4374" s="22"/>
      <c r="AY4374" s="22"/>
      <c r="BA4374" s="22"/>
      <c r="BB4374" s="22"/>
      <c r="BP4374" s="49"/>
      <c r="BX4374" s="49"/>
    </row>
    <row r="4375" spans="22:76">
      <c r="V4375" s="22"/>
      <c r="W4375" s="22"/>
      <c r="AA4375" s="49"/>
      <c r="AB4375" s="49"/>
      <c r="AF4375" s="49"/>
      <c r="AS4375" s="22"/>
      <c r="AV4375" s="22"/>
      <c r="AX4375" s="22"/>
      <c r="AY4375" s="22"/>
      <c r="BA4375" s="22"/>
      <c r="BB4375" s="22"/>
      <c r="BP4375" s="49"/>
      <c r="BX4375" s="49"/>
    </row>
    <row r="4376" spans="22:76">
      <c r="V4376" s="22"/>
      <c r="W4376" s="22"/>
      <c r="AA4376" s="49"/>
      <c r="AB4376" s="49"/>
      <c r="AF4376" s="49"/>
      <c r="AS4376" s="22"/>
      <c r="AV4376" s="22"/>
      <c r="AX4376" s="22"/>
      <c r="AY4376" s="22"/>
      <c r="BA4376" s="22"/>
      <c r="BB4376" s="22"/>
      <c r="BP4376" s="49"/>
      <c r="BX4376" s="49"/>
    </row>
    <row r="4377" spans="22:76">
      <c r="V4377" s="22"/>
      <c r="W4377" s="22"/>
      <c r="AA4377" s="49"/>
      <c r="AB4377" s="49"/>
      <c r="AF4377" s="49"/>
      <c r="AS4377" s="22"/>
      <c r="AV4377" s="22"/>
      <c r="AX4377" s="22"/>
      <c r="AY4377" s="22"/>
      <c r="BA4377" s="22"/>
      <c r="BB4377" s="22"/>
      <c r="BP4377" s="49"/>
      <c r="BX4377" s="49"/>
    </row>
    <row r="4378" spans="22:76">
      <c r="V4378" s="22"/>
      <c r="W4378" s="22"/>
      <c r="AA4378" s="49"/>
      <c r="AB4378" s="49"/>
      <c r="AF4378" s="49"/>
      <c r="AS4378" s="22"/>
      <c r="AV4378" s="22"/>
      <c r="AX4378" s="22"/>
      <c r="AY4378" s="22"/>
      <c r="BA4378" s="22"/>
      <c r="BB4378" s="22"/>
      <c r="BP4378" s="49"/>
      <c r="BX4378" s="49"/>
    </row>
    <row r="4379" spans="22:76">
      <c r="V4379" s="22"/>
      <c r="W4379" s="22"/>
      <c r="AA4379" s="49"/>
      <c r="AB4379" s="49"/>
      <c r="AF4379" s="49"/>
      <c r="AS4379" s="22"/>
      <c r="AV4379" s="22"/>
      <c r="AX4379" s="22"/>
      <c r="AY4379" s="22"/>
      <c r="BA4379" s="22"/>
      <c r="BB4379" s="22"/>
      <c r="BP4379" s="49"/>
      <c r="BX4379" s="49"/>
    </row>
    <row r="4380" spans="22:76">
      <c r="V4380" s="22"/>
      <c r="W4380" s="22"/>
      <c r="AA4380" s="49"/>
      <c r="AB4380" s="49"/>
      <c r="AF4380" s="49"/>
      <c r="AS4380" s="22"/>
      <c r="AV4380" s="22"/>
      <c r="AX4380" s="22"/>
      <c r="AY4380" s="22"/>
      <c r="BA4380" s="22"/>
      <c r="BB4380" s="22"/>
      <c r="BP4380" s="49"/>
      <c r="BX4380" s="49"/>
    </row>
    <row r="4381" spans="22:76">
      <c r="V4381" s="22"/>
      <c r="W4381" s="22"/>
      <c r="AA4381" s="49"/>
      <c r="AB4381" s="49"/>
      <c r="AF4381" s="49"/>
      <c r="AS4381" s="22"/>
      <c r="AV4381" s="22"/>
      <c r="AX4381" s="22"/>
      <c r="AY4381" s="22"/>
      <c r="BA4381" s="22"/>
      <c r="BB4381" s="22"/>
      <c r="BP4381" s="49"/>
      <c r="BX4381" s="49"/>
    </row>
    <row r="4382" spans="22:76">
      <c r="V4382" s="22"/>
      <c r="W4382" s="22"/>
      <c r="AA4382" s="49"/>
      <c r="AB4382" s="49"/>
      <c r="AF4382" s="49"/>
      <c r="AS4382" s="22"/>
      <c r="AV4382" s="22"/>
      <c r="AX4382" s="22"/>
      <c r="AY4382" s="22"/>
      <c r="BA4382" s="22"/>
      <c r="BB4382" s="22"/>
      <c r="BP4382" s="49"/>
      <c r="BX4382" s="49"/>
    </row>
    <row r="4383" spans="22:76">
      <c r="V4383" s="22"/>
      <c r="W4383" s="22"/>
      <c r="AA4383" s="49"/>
      <c r="AB4383" s="49"/>
      <c r="AF4383" s="49"/>
      <c r="AS4383" s="22"/>
      <c r="AV4383" s="22"/>
      <c r="AX4383" s="22"/>
      <c r="AY4383" s="22"/>
      <c r="BA4383" s="22"/>
      <c r="BB4383" s="22"/>
      <c r="BP4383" s="49"/>
      <c r="BX4383" s="49"/>
    </row>
    <row r="4384" spans="22:76">
      <c r="V4384" s="22"/>
      <c r="W4384" s="22"/>
      <c r="AA4384" s="49"/>
      <c r="AB4384" s="49"/>
      <c r="AF4384" s="49"/>
      <c r="AS4384" s="22"/>
      <c r="AV4384" s="22"/>
      <c r="AX4384" s="22"/>
      <c r="AY4384" s="22"/>
      <c r="BA4384" s="22"/>
      <c r="BB4384" s="22"/>
      <c r="BP4384" s="49"/>
      <c r="BX4384" s="49"/>
    </row>
    <row r="4385" spans="22:76">
      <c r="V4385" s="22"/>
      <c r="W4385" s="22"/>
      <c r="AA4385" s="49"/>
      <c r="AB4385" s="49"/>
      <c r="AF4385" s="49"/>
      <c r="AS4385" s="22"/>
      <c r="AV4385" s="22"/>
      <c r="AX4385" s="22"/>
      <c r="AY4385" s="22"/>
      <c r="BA4385" s="22"/>
      <c r="BB4385" s="22"/>
      <c r="BP4385" s="49"/>
      <c r="BX4385" s="49"/>
    </row>
    <row r="4386" spans="22:76">
      <c r="V4386" s="22"/>
      <c r="W4386" s="22"/>
      <c r="AA4386" s="49"/>
      <c r="AB4386" s="49"/>
      <c r="AF4386" s="49"/>
      <c r="AS4386" s="22"/>
      <c r="AV4386" s="22"/>
      <c r="AX4386" s="22"/>
      <c r="AY4386" s="22"/>
      <c r="BA4386" s="22"/>
      <c r="BB4386" s="22"/>
      <c r="BP4386" s="49"/>
      <c r="BX4386" s="49"/>
    </row>
    <row r="4387" spans="22:76">
      <c r="V4387" s="22"/>
      <c r="W4387" s="22"/>
      <c r="AA4387" s="49"/>
      <c r="AB4387" s="49"/>
      <c r="AF4387" s="49"/>
      <c r="AS4387" s="22"/>
      <c r="AV4387" s="22"/>
      <c r="AX4387" s="22"/>
      <c r="AY4387" s="22"/>
      <c r="BA4387" s="22"/>
      <c r="BB4387" s="22"/>
      <c r="BP4387" s="49"/>
      <c r="BX4387" s="49"/>
    </row>
    <row r="4388" spans="22:76">
      <c r="V4388" s="22"/>
      <c r="W4388" s="22"/>
      <c r="AA4388" s="49"/>
      <c r="AB4388" s="49"/>
      <c r="AF4388" s="49"/>
      <c r="AS4388" s="22"/>
      <c r="AV4388" s="22"/>
      <c r="AX4388" s="22"/>
      <c r="AY4388" s="22"/>
      <c r="BA4388" s="22"/>
      <c r="BB4388" s="22"/>
      <c r="BP4388" s="49"/>
      <c r="BX4388" s="49"/>
    </row>
    <row r="4389" spans="22:76">
      <c r="V4389" s="22"/>
      <c r="W4389" s="22"/>
      <c r="AA4389" s="49"/>
      <c r="AB4389" s="49"/>
      <c r="AF4389" s="49"/>
      <c r="AS4389" s="22"/>
      <c r="AV4389" s="22"/>
      <c r="AX4389" s="22"/>
      <c r="AY4389" s="22"/>
      <c r="BA4389" s="22"/>
      <c r="BB4389" s="22"/>
      <c r="BP4389" s="49"/>
      <c r="BX4389" s="49"/>
    </row>
    <row r="4390" spans="22:76">
      <c r="V4390" s="22"/>
      <c r="W4390" s="22"/>
      <c r="AA4390" s="49"/>
      <c r="AB4390" s="49"/>
      <c r="AF4390" s="49"/>
      <c r="AS4390" s="22"/>
      <c r="AV4390" s="22"/>
      <c r="AX4390" s="22"/>
      <c r="AY4390" s="22"/>
      <c r="BA4390" s="22"/>
      <c r="BB4390" s="22"/>
      <c r="BP4390" s="49"/>
      <c r="BX4390" s="49"/>
    </row>
    <row r="4391" spans="22:76">
      <c r="V4391" s="22"/>
      <c r="W4391" s="22"/>
      <c r="AA4391" s="49"/>
      <c r="AB4391" s="49"/>
      <c r="AF4391" s="49"/>
      <c r="AS4391" s="22"/>
      <c r="AV4391" s="22"/>
      <c r="AX4391" s="22"/>
      <c r="AY4391" s="22"/>
      <c r="BA4391" s="22"/>
      <c r="BB4391" s="22"/>
      <c r="BP4391" s="49"/>
      <c r="BX4391" s="49"/>
    </row>
    <row r="4392" spans="22:76">
      <c r="V4392" s="22"/>
      <c r="W4392" s="22"/>
      <c r="AA4392" s="49"/>
      <c r="AB4392" s="49"/>
      <c r="AF4392" s="49"/>
      <c r="AS4392" s="22"/>
      <c r="AV4392" s="22"/>
      <c r="AX4392" s="22"/>
      <c r="AY4392" s="22"/>
      <c r="BA4392" s="22"/>
      <c r="BB4392" s="22"/>
      <c r="BP4392" s="49"/>
      <c r="BX4392" s="49"/>
    </row>
    <row r="4393" spans="22:76">
      <c r="V4393" s="22"/>
      <c r="W4393" s="22"/>
      <c r="AA4393" s="49"/>
      <c r="AB4393" s="49"/>
      <c r="AF4393" s="49"/>
      <c r="AS4393" s="22"/>
      <c r="AV4393" s="22"/>
      <c r="AX4393" s="22"/>
      <c r="AY4393" s="22"/>
      <c r="BA4393" s="22"/>
      <c r="BB4393" s="22"/>
      <c r="BP4393" s="49"/>
      <c r="BX4393" s="49"/>
    </row>
    <row r="4394" spans="22:76">
      <c r="V4394" s="22"/>
      <c r="W4394" s="22"/>
      <c r="AA4394" s="49"/>
      <c r="AB4394" s="49"/>
      <c r="AF4394" s="49"/>
      <c r="AS4394" s="22"/>
      <c r="AV4394" s="22"/>
      <c r="AX4394" s="22"/>
      <c r="AY4394" s="22"/>
      <c r="BA4394" s="22"/>
      <c r="BB4394" s="22"/>
      <c r="BP4394" s="49"/>
      <c r="BX4394" s="49"/>
    </row>
    <row r="4395" spans="22:76">
      <c r="V4395" s="22"/>
      <c r="W4395" s="22"/>
      <c r="AA4395" s="49"/>
      <c r="AB4395" s="49"/>
      <c r="AF4395" s="49"/>
      <c r="AS4395" s="22"/>
      <c r="AV4395" s="22"/>
      <c r="AX4395" s="22"/>
      <c r="AY4395" s="22"/>
      <c r="BA4395" s="22"/>
      <c r="BB4395" s="22"/>
      <c r="BP4395" s="49"/>
      <c r="BX4395" s="49"/>
    </row>
    <row r="4396" spans="22:76">
      <c r="V4396" s="22"/>
      <c r="W4396" s="22"/>
      <c r="AA4396" s="49"/>
      <c r="AB4396" s="49"/>
      <c r="AF4396" s="49"/>
      <c r="AS4396" s="22"/>
      <c r="AV4396" s="22"/>
      <c r="AX4396" s="22"/>
      <c r="AY4396" s="22"/>
      <c r="BA4396" s="22"/>
      <c r="BB4396" s="22"/>
      <c r="BP4396" s="49"/>
      <c r="BX4396" s="49"/>
    </row>
    <row r="4397" spans="22:76">
      <c r="V4397" s="22"/>
      <c r="W4397" s="22"/>
      <c r="AA4397" s="49"/>
      <c r="AB4397" s="49"/>
      <c r="AF4397" s="49"/>
      <c r="AS4397" s="22"/>
      <c r="AV4397" s="22"/>
      <c r="AX4397" s="22"/>
      <c r="AY4397" s="22"/>
      <c r="BA4397" s="22"/>
      <c r="BB4397" s="22"/>
      <c r="BP4397" s="49"/>
      <c r="BX4397" s="49"/>
    </row>
    <row r="4398" spans="22:76">
      <c r="V4398" s="22"/>
      <c r="W4398" s="22"/>
      <c r="AA4398" s="49"/>
      <c r="AB4398" s="49"/>
      <c r="AF4398" s="49"/>
      <c r="AS4398" s="22"/>
      <c r="AV4398" s="22"/>
      <c r="AX4398" s="22"/>
      <c r="AY4398" s="22"/>
      <c r="BA4398" s="22"/>
      <c r="BB4398" s="22"/>
      <c r="BP4398" s="49"/>
      <c r="BX4398" s="49"/>
    </row>
    <row r="4399" spans="22:76">
      <c r="V4399" s="22"/>
      <c r="W4399" s="22"/>
      <c r="AA4399" s="49"/>
      <c r="AB4399" s="49"/>
      <c r="AF4399" s="49"/>
      <c r="AS4399" s="22"/>
      <c r="AV4399" s="22"/>
      <c r="AX4399" s="22"/>
      <c r="AY4399" s="22"/>
      <c r="BA4399" s="22"/>
      <c r="BB4399" s="22"/>
      <c r="BP4399" s="49"/>
      <c r="BX4399" s="49"/>
    </row>
    <row r="4400" spans="22:76">
      <c r="V4400" s="22"/>
      <c r="W4400" s="22"/>
      <c r="AA4400" s="49"/>
      <c r="AB4400" s="49"/>
      <c r="AF4400" s="49"/>
      <c r="AS4400" s="22"/>
      <c r="AV4400" s="22"/>
      <c r="AX4400" s="22"/>
      <c r="AY4400" s="22"/>
      <c r="BA4400" s="22"/>
      <c r="BB4400" s="22"/>
      <c r="BP4400" s="49"/>
      <c r="BX4400" s="49"/>
    </row>
    <row r="4401" spans="22:76">
      <c r="V4401" s="22"/>
      <c r="W4401" s="22"/>
      <c r="AA4401" s="49"/>
      <c r="AB4401" s="49"/>
      <c r="AF4401" s="49"/>
      <c r="AS4401" s="22"/>
      <c r="AV4401" s="22"/>
      <c r="AX4401" s="22"/>
      <c r="AY4401" s="22"/>
      <c r="BA4401" s="22"/>
      <c r="BB4401" s="22"/>
      <c r="BP4401" s="49"/>
      <c r="BX4401" s="49"/>
    </row>
    <row r="4402" spans="22:76">
      <c r="V4402" s="22"/>
      <c r="W4402" s="22"/>
      <c r="AA4402" s="49"/>
      <c r="AB4402" s="49"/>
      <c r="AF4402" s="49"/>
      <c r="AS4402" s="22"/>
      <c r="AV4402" s="22"/>
      <c r="AX4402" s="22"/>
      <c r="AY4402" s="22"/>
      <c r="BA4402" s="22"/>
      <c r="BB4402" s="22"/>
      <c r="BP4402" s="49"/>
      <c r="BX4402" s="49"/>
    </row>
    <row r="4403" spans="22:76">
      <c r="V4403" s="22"/>
      <c r="W4403" s="22"/>
      <c r="AA4403" s="49"/>
      <c r="AB4403" s="49"/>
      <c r="AF4403" s="49"/>
      <c r="AS4403" s="22"/>
      <c r="AV4403" s="22"/>
      <c r="AX4403" s="22"/>
      <c r="AY4403" s="22"/>
      <c r="BA4403" s="22"/>
      <c r="BB4403" s="22"/>
      <c r="BP4403" s="49"/>
      <c r="BX4403" s="49"/>
    </row>
    <row r="4404" spans="22:76">
      <c r="V4404" s="22"/>
      <c r="W4404" s="22"/>
      <c r="AA4404" s="49"/>
      <c r="AB4404" s="49"/>
      <c r="AF4404" s="49"/>
      <c r="AS4404" s="22"/>
      <c r="AV4404" s="22"/>
      <c r="AX4404" s="22"/>
      <c r="AY4404" s="22"/>
      <c r="BA4404" s="22"/>
      <c r="BB4404" s="22"/>
      <c r="BP4404" s="49"/>
      <c r="BX4404" s="49"/>
    </row>
    <row r="4405" spans="22:76">
      <c r="V4405" s="22"/>
      <c r="W4405" s="22"/>
      <c r="AA4405" s="49"/>
      <c r="AB4405" s="49"/>
      <c r="AF4405" s="49"/>
      <c r="AS4405" s="22"/>
      <c r="AV4405" s="22"/>
      <c r="AX4405" s="22"/>
      <c r="AY4405" s="22"/>
      <c r="BA4405" s="22"/>
      <c r="BB4405" s="22"/>
      <c r="BP4405" s="49"/>
      <c r="BX4405" s="49"/>
    </row>
    <row r="4406" spans="22:76">
      <c r="V4406" s="22"/>
      <c r="W4406" s="22"/>
      <c r="AA4406" s="49"/>
      <c r="AB4406" s="49"/>
      <c r="AF4406" s="49"/>
      <c r="AS4406" s="22"/>
      <c r="AV4406" s="22"/>
      <c r="AX4406" s="22"/>
      <c r="AY4406" s="22"/>
      <c r="BA4406" s="22"/>
      <c r="BB4406" s="22"/>
      <c r="BP4406" s="49"/>
      <c r="BX4406" s="49"/>
    </row>
    <row r="4407" spans="22:76">
      <c r="V4407" s="22"/>
      <c r="W4407" s="22"/>
      <c r="AA4407" s="49"/>
      <c r="AB4407" s="49"/>
      <c r="AF4407" s="49"/>
      <c r="AS4407" s="22"/>
      <c r="AV4407" s="22"/>
      <c r="AX4407" s="22"/>
      <c r="AY4407" s="22"/>
      <c r="BA4407" s="22"/>
      <c r="BB4407" s="22"/>
      <c r="BP4407" s="49"/>
      <c r="BX4407" s="49"/>
    </row>
    <row r="4408" spans="22:76">
      <c r="V4408" s="22"/>
      <c r="W4408" s="22"/>
      <c r="AA4408" s="49"/>
      <c r="AB4408" s="49"/>
      <c r="AF4408" s="49"/>
      <c r="AS4408" s="22"/>
      <c r="AV4408" s="22"/>
      <c r="AX4408" s="22"/>
      <c r="AY4408" s="22"/>
      <c r="BA4408" s="22"/>
      <c r="BB4408" s="22"/>
      <c r="BP4408" s="49"/>
      <c r="BX4408" s="49"/>
    </row>
    <row r="4409" spans="22:76">
      <c r="V4409" s="22"/>
      <c r="W4409" s="22"/>
      <c r="AA4409" s="49"/>
      <c r="AB4409" s="49"/>
      <c r="AF4409" s="49"/>
      <c r="AS4409" s="22"/>
      <c r="AV4409" s="22"/>
      <c r="AX4409" s="22"/>
      <c r="AY4409" s="22"/>
      <c r="BA4409" s="22"/>
      <c r="BB4409" s="22"/>
      <c r="BP4409" s="49"/>
      <c r="BX4409" s="49"/>
    </row>
    <row r="4410" spans="22:76">
      <c r="V4410" s="22"/>
      <c r="W4410" s="22"/>
      <c r="AA4410" s="49"/>
      <c r="AB4410" s="49"/>
      <c r="AF4410" s="49"/>
      <c r="AS4410" s="22"/>
      <c r="AV4410" s="22"/>
      <c r="AX4410" s="22"/>
      <c r="AY4410" s="22"/>
      <c r="BA4410" s="22"/>
      <c r="BB4410" s="22"/>
      <c r="BP4410" s="49"/>
      <c r="BX4410" s="49"/>
    </row>
    <row r="4411" spans="22:76">
      <c r="V4411" s="22"/>
      <c r="W4411" s="22"/>
      <c r="AA4411" s="49"/>
      <c r="AB4411" s="49"/>
      <c r="AF4411" s="49"/>
      <c r="AS4411" s="22"/>
      <c r="AV4411" s="22"/>
      <c r="AX4411" s="22"/>
      <c r="AY4411" s="22"/>
      <c r="BA4411" s="22"/>
      <c r="BB4411" s="22"/>
      <c r="BP4411" s="49"/>
      <c r="BX4411" s="49"/>
    </row>
    <row r="4412" spans="22:76">
      <c r="V4412" s="22"/>
      <c r="W4412" s="22"/>
      <c r="AA4412" s="49"/>
      <c r="AB4412" s="49"/>
      <c r="AF4412" s="49"/>
      <c r="AS4412" s="22"/>
      <c r="AV4412" s="22"/>
      <c r="AX4412" s="22"/>
      <c r="AY4412" s="22"/>
      <c r="BA4412" s="22"/>
      <c r="BB4412" s="22"/>
      <c r="BP4412" s="49"/>
      <c r="BX4412" s="49"/>
    </row>
    <row r="4413" spans="22:76">
      <c r="V4413" s="22"/>
      <c r="W4413" s="22"/>
      <c r="AA4413" s="49"/>
      <c r="AB4413" s="49"/>
      <c r="AF4413" s="49"/>
      <c r="AS4413" s="22"/>
      <c r="AV4413" s="22"/>
      <c r="AX4413" s="22"/>
      <c r="AY4413" s="22"/>
      <c r="BA4413" s="22"/>
      <c r="BB4413" s="22"/>
      <c r="BP4413" s="49"/>
      <c r="BX4413" s="49"/>
    </row>
    <row r="4414" spans="22:76">
      <c r="V4414" s="22"/>
      <c r="W4414" s="22"/>
      <c r="AA4414" s="49"/>
      <c r="AB4414" s="49"/>
      <c r="AF4414" s="49"/>
      <c r="AS4414" s="22"/>
      <c r="AV4414" s="22"/>
      <c r="AX4414" s="22"/>
      <c r="AY4414" s="22"/>
      <c r="BA4414" s="22"/>
      <c r="BB4414" s="22"/>
      <c r="BP4414" s="49"/>
      <c r="BX4414" s="49"/>
    </row>
    <row r="4415" spans="22:76">
      <c r="V4415" s="22"/>
      <c r="W4415" s="22"/>
      <c r="AA4415" s="49"/>
      <c r="AB4415" s="49"/>
      <c r="AF4415" s="49"/>
      <c r="AS4415" s="22"/>
      <c r="AV4415" s="22"/>
      <c r="AX4415" s="22"/>
      <c r="AY4415" s="22"/>
      <c r="BA4415" s="22"/>
      <c r="BB4415" s="22"/>
      <c r="BP4415" s="49"/>
      <c r="BX4415" s="49"/>
    </row>
    <row r="4416" spans="22:76">
      <c r="V4416" s="22"/>
      <c r="W4416" s="22"/>
      <c r="AA4416" s="49"/>
      <c r="AB4416" s="49"/>
      <c r="AF4416" s="49"/>
      <c r="AS4416" s="22"/>
      <c r="AV4416" s="22"/>
      <c r="AX4416" s="22"/>
      <c r="AY4416" s="22"/>
      <c r="BA4416" s="22"/>
      <c r="BB4416" s="22"/>
      <c r="BP4416" s="49"/>
      <c r="BX4416" s="49"/>
    </row>
    <row r="4417" spans="22:76">
      <c r="V4417" s="22"/>
      <c r="W4417" s="22"/>
      <c r="AA4417" s="49"/>
      <c r="AB4417" s="49"/>
      <c r="AF4417" s="49"/>
      <c r="AS4417" s="22"/>
      <c r="AV4417" s="22"/>
      <c r="AX4417" s="22"/>
      <c r="AY4417" s="22"/>
      <c r="BA4417" s="22"/>
      <c r="BB4417" s="22"/>
      <c r="BP4417" s="49"/>
      <c r="BX4417" s="49"/>
    </row>
    <row r="4418" spans="22:76">
      <c r="V4418" s="22"/>
      <c r="W4418" s="22"/>
      <c r="AA4418" s="49"/>
      <c r="AB4418" s="49"/>
      <c r="AF4418" s="49"/>
      <c r="AS4418" s="22"/>
      <c r="AV4418" s="22"/>
      <c r="AX4418" s="22"/>
      <c r="AY4418" s="22"/>
      <c r="BA4418" s="22"/>
      <c r="BB4418" s="22"/>
      <c r="BP4418" s="49"/>
      <c r="BX4418" s="49"/>
    </row>
    <row r="4419" spans="22:76">
      <c r="V4419" s="22"/>
      <c r="W4419" s="22"/>
      <c r="AA4419" s="49"/>
      <c r="AB4419" s="49"/>
      <c r="AF4419" s="49"/>
      <c r="AS4419" s="22"/>
      <c r="AV4419" s="22"/>
      <c r="AX4419" s="22"/>
      <c r="AY4419" s="22"/>
      <c r="BA4419" s="22"/>
      <c r="BB4419" s="22"/>
      <c r="BP4419" s="49"/>
      <c r="BX4419" s="49"/>
    </row>
    <row r="4420" spans="22:76">
      <c r="V4420" s="22"/>
      <c r="W4420" s="22"/>
      <c r="AA4420" s="49"/>
      <c r="AB4420" s="49"/>
      <c r="AF4420" s="49"/>
      <c r="AS4420" s="22"/>
      <c r="AV4420" s="22"/>
      <c r="AX4420" s="22"/>
      <c r="AY4420" s="22"/>
      <c r="BA4420" s="22"/>
      <c r="BB4420" s="22"/>
      <c r="BP4420" s="49"/>
      <c r="BX4420" s="49"/>
    </row>
    <row r="4421" spans="22:76">
      <c r="V4421" s="22"/>
      <c r="W4421" s="22"/>
      <c r="AA4421" s="49"/>
      <c r="AB4421" s="49"/>
      <c r="AF4421" s="49"/>
      <c r="AS4421" s="22"/>
      <c r="AV4421" s="22"/>
      <c r="AX4421" s="22"/>
      <c r="AY4421" s="22"/>
      <c r="BA4421" s="22"/>
      <c r="BB4421" s="22"/>
      <c r="BP4421" s="49"/>
      <c r="BX4421" s="49"/>
    </row>
    <row r="4422" spans="22:76">
      <c r="V4422" s="22"/>
      <c r="W4422" s="22"/>
      <c r="AA4422" s="49"/>
      <c r="AB4422" s="49"/>
      <c r="AF4422" s="49"/>
      <c r="AS4422" s="22"/>
      <c r="AV4422" s="22"/>
      <c r="AX4422" s="22"/>
      <c r="AY4422" s="22"/>
      <c r="BA4422" s="22"/>
      <c r="BB4422" s="22"/>
      <c r="BP4422" s="49"/>
      <c r="BX4422" s="49"/>
    </row>
    <row r="4423" spans="22:76">
      <c r="V4423" s="22"/>
      <c r="W4423" s="22"/>
      <c r="AA4423" s="49"/>
      <c r="AB4423" s="49"/>
      <c r="AF4423" s="49"/>
      <c r="AS4423" s="22"/>
      <c r="AV4423" s="22"/>
      <c r="AX4423" s="22"/>
      <c r="AY4423" s="22"/>
      <c r="BA4423" s="22"/>
      <c r="BB4423" s="22"/>
      <c r="BP4423" s="49"/>
      <c r="BX4423" s="49"/>
    </row>
    <row r="4424" spans="22:76">
      <c r="V4424" s="22"/>
      <c r="W4424" s="22"/>
      <c r="AA4424" s="49"/>
      <c r="AB4424" s="49"/>
      <c r="AF4424" s="49"/>
      <c r="AS4424" s="22"/>
      <c r="AV4424" s="22"/>
      <c r="AX4424" s="22"/>
      <c r="AY4424" s="22"/>
      <c r="BA4424" s="22"/>
      <c r="BB4424" s="22"/>
      <c r="BP4424" s="49"/>
      <c r="BX4424" s="49"/>
    </row>
    <row r="4425" spans="22:76">
      <c r="V4425" s="22"/>
      <c r="W4425" s="22"/>
      <c r="AA4425" s="49"/>
      <c r="AB4425" s="49"/>
      <c r="AF4425" s="49"/>
      <c r="AS4425" s="22"/>
      <c r="AV4425" s="22"/>
      <c r="AX4425" s="22"/>
      <c r="AY4425" s="22"/>
      <c r="BA4425" s="22"/>
      <c r="BB4425" s="22"/>
      <c r="BP4425" s="49"/>
      <c r="BX4425" s="49"/>
    </row>
    <row r="4426" spans="22:76">
      <c r="V4426" s="22"/>
      <c r="W4426" s="22"/>
      <c r="AA4426" s="49"/>
      <c r="AB4426" s="49"/>
      <c r="AF4426" s="49"/>
      <c r="AS4426" s="22"/>
      <c r="AV4426" s="22"/>
      <c r="AX4426" s="22"/>
      <c r="AY4426" s="22"/>
      <c r="BA4426" s="22"/>
      <c r="BB4426" s="22"/>
      <c r="BP4426" s="49"/>
      <c r="BX4426" s="49"/>
    </row>
    <row r="4427" spans="22:76">
      <c r="V4427" s="22"/>
      <c r="W4427" s="22"/>
      <c r="AA4427" s="49"/>
      <c r="AB4427" s="49"/>
      <c r="AF4427" s="49"/>
      <c r="AS4427" s="22"/>
      <c r="AV4427" s="22"/>
      <c r="AX4427" s="22"/>
      <c r="AY4427" s="22"/>
      <c r="BA4427" s="22"/>
      <c r="BB4427" s="22"/>
      <c r="BP4427" s="49"/>
      <c r="BX4427" s="49"/>
    </row>
    <row r="4428" spans="22:76">
      <c r="V4428" s="22"/>
      <c r="W4428" s="22"/>
      <c r="AA4428" s="49"/>
      <c r="AB4428" s="49"/>
      <c r="AF4428" s="49"/>
      <c r="AS4428" s="22"/>
      <c r="AV4428" s="22"/>
      <c r="AX4428" s="22"/>
      <c r="AY4428" s="22"/>
      <c r="BA4428" s="22"/>
      <c r="BB4428" s="22"/>
      <c r="BP4428" s="49"/>
      <c r="BX4428" s="49"/>
    </row>
    <row r="4429" spans="22:76">
      <c r="V4429" s="22"/>
      <c r="W4429" s="22"/>
      <c r="AA4429" s="49"/>
      <c r="AB4429" s="49"/>
      <c r="AF4429" s="49"/>
      <c r="AS4429" s="22"/>
      <c r="AV4429" s="22"/>
      <c r="AX4429" s="22"/>
      <c r="AY4429" s="22"/>
      <c r="BA4429" s="22"/>
      <c r="BB4429" s="22"/>
      <c r="BP4429" s="49"/>
      <c r="BX4429" s="49"/>
    </row>
    <row r="4430" spans="22:76">
      <c r="V4430" s="22"/>
      <c r="W4430" s="22"/>
      <c r="AA4430" s="49"/>
      <c r="AB4430" s="49"/>
      <c r="AF4430" s="49"/>
      <c r="AS4430" s="22"/>
      <c r="AV4430" s="22"/>
      <c r="AX4430" s="22"/>
      <c r="AY4430" s="22"/>
      <c r="BA4430" s="22"/>
      <c r="BB4430" s="22"/>
      <c r="BP4430" s="49"/>
      <c r="BX4430" s="49"/>
    </row>
    <row r="4431" spans="22:76">
      <c r="V4431" s="22"/>
      <c r="W4431" s="22"/>
      <c r="AA4431" s="49"/>
      <c r="AB4431" s="49"/>
      <c r="AF4431" s="49"/>
      <c r="AS4431" s="22"/>
      <c r="AV4431" s="22"/>
      <c r="AX4431" s="22"/>
      <c r="AY4431" s="22"/>
      <c r="BA4431" s="22"/>
      <c r="BB4431" s="22"/>
      <c r="BP4431" s="49"/>
      <c r="BX4431" s="49"/>
    </row>
    <row r="4432" spans="22:76">
      <c r="V4432" s="22"/>
      <c r="W4432" s="22"/>
      <c r="AA4432" s="49"/>
      <c r="AB4432" s="49"/>
      <c r="AF4432" s="49"/>
      <c r="AS4432" s="22"/>
      <c r="AV4432" s="22"/>
      <c r="AX4432" s="22"/>
      <c r="AY4432" s="22"/>
      <c r="BA4432" s="22"/>
      <c r="BB4432" s="22"/>
      <c r="BP4432" s="49"/>
      <c r="BX4432" s="49"/>
    </row>
    <row r="4433" spans="22:76">
      <c r="V4433" s="22"/>
      <c r="W4433" s="22"/>
      <c r="AA4433" s="49"/>
      <c r="AB4433" s="49"/>
      <c r="AF4433" s="49"/>
      <c r="AS4433" s="22"/>
      <c r="AV4433" s="22"/>
      <c r="AX4433" s="22"/>
      <c r="AY4433" s="22"/>
      <c r="BA4433" s="22"/>
      <c r="BB4433" s="22"/>
      <c r="BP4433" s="49"/>
      <c r="BX4433" s="49"/>
    </row>
    <row r="4434" spans="22:76">
      <c r="V4434" s="22"/>
      <c r="W4434" s="22"/>
      <c r="AA4434" s="49"/>
      <c r="AB4434" s="49"/>
      <c r="AF4434" s="49"/>
      <c r="AS4434" s="22"/>
      <c r="AV4434" s="22"/>
      <c r="AX4434" s="22"/>
      <c r="AY4434" s="22"/>
      <c r="BA4434" s="22"/>
      <c r="BB4434" s="22"/>
      <c r="BP4434" s="49"/>
      <c r="BX4434" s="49"/>
    </row>
    <row r="4435" spans="22:76">
      <c r="V4435" s="22"/>
      <c r="W4435" s="22"/>
      <c r="AA4435" s="49"/>
      <c r="AB4435" s="49"/>
      <c r="AF4435" s="49"/>
      <c r="AS4435" s="22"/>
      <c r="AV4435" s="22"/>
      <c r="AX4435" s="22"/>
      <c r="AY4435" s="22"/>
      <c r="BA4435" s="22"/>
      <c r="BB4435" s="22"/>
      <c r="BP4435" s="49"/>
      <c r="BX4435" s="49"/>
    </row>
    <row r="4436" spans="22:76">
      <c r="V4436" s="22"/>
      <c r="W4436" s="22"/>
      <c r="AA4436" s="49"/>
      <c r="AB4436" s="49"/>
      <c r="AF4436" s="49"/>
      <c r="AS4436" s="22"/>
      <c r="AV4436" s="22"/>
      <c r="AX4436" s="22"/>
      <c r="AY4436" s="22"/>
      <c r="BA4436" s="22"/>
      <c r="BB4436" s="22"/>
      <c r="BP4436" s="49"/>
      <c r="BX4436" s="49"/>
    </row>
    <row r="4437" spans="22:76">
      <c r="V4437" s="22"/>
      <c r="W4437" s="22"/>
      <c r="AA4437" s="49"/>
      <c r="AB4437" s="49"/>
      <c r="AF4437" s="49"/>
      <c r="AS4437" s="22"/>
      <c r="AV4437" s="22"/>
      <c r="AX4437" s="22"/>
      <c r="AY4437" s="22"/>
      <c r="BA4437" s="22"/>
      <c r="BB4437" s="22"/>
      <c r="BP4437" s="49"/>
      <c r="BX4437" s="49"/>
    </row>
    <row r="4438" spans="22:76">
      <c r="V4438" s="22"/>
      <c r="W4438" s="22"/>
      <c r="AA4438" s="49"/>
      <c r="AB4438" s="49"/>
      <c r="AF4438" s="49"/>
      <c r="AS4438" s="22"/>
      <c r="AV4438" s="22"/>
      <c r="AX4438" s="22"/>
      <c r="AY4438" s="22"/>
      <c r="BA4438" s="22"/>
      <c r="BB4438" s="22"/>
      <c r="BP4438" s="49"/>
      <c r="BX4438" s="49"/>
    </row>
    <row r="4439" spans="22:76">
      <c r="V4439" s="22"/>
      <c r="W4439" s="22"/>
      <c r="AA4439" s="49"/>
      <c r="AB4439" s="49"/>
      <c r="AF4439" s="49"/>
      <c r="AS4439" s="22"/>
      <c r="AV4439" s="22"/>
      <c r="AX4439" s="22"/>
      <c r="AY4439" s="22"/>
      <c r="BA4439" s="22"/>
      <c r="BB4439" s="22"/>
      <c r="BP4439" s="49"/>
      <c r="BX4439" s="49"/>
    </row>
    <row r="4440" spans="22:76">
      <c r="V4440" s="22"/>
      <c r="W4440" s="22"/>
      <c r="AA4440" s="49"/>
      <c r="AB4440" s="49"/>
      <c r="AF4440" s="49"/>
      <c r="AS4440" s="22"/>
      <c r="AV4440" s="22"/>
      <c r="AX4440" s="22"/>
      <c r="AY4440" s="22"/>
      <c r="BA4440" s="22"/>
      <c r="BB4440" s="22"/>
      <c r="BP4440" s="49"/>
      <c r="BX4440" s="49"/>
    </row>
    <row r="4441" spans="22:76">
      <c r="V4441" s="22"/>
      <c r="W4441" s="22"/>
      <c r="AA4441" s="49"/>
      <c r="AB4441" s="49"/>
      <c r="AF4441" s="49"/>
      <c r="AS4441" s="22"/>
      <c r="AV4441" s="22"/>
      <c r="AX4441" s="22"/>
      <c r="AY4441" s="22"/>
      <c r="BA4441" s="22"/>
      <c r="BB4441" s="22"/>
      <c r="BP4441" s="49"/>
      <c r="BX4441" s="49"/>
    </row>
    <row r="4442" spans="22:76">
      <c r="V4442" s="22"/>
      <c r="W4442" s="22"/>
      <c r="AA4442" s="49"/>
      <c r="AB4442" s="49"/>
      <c r="AF4442" s="49"/>
      <c r="AS4442" s="22"/>
      <c r="AV4442" s="22"/>
      <c r="AX4442" s="22"/>
      <c r="AY4442" s="22"/>
      <c r="BA4442" s="22"/>
      <c r="BB4442" s="22"/>
      <c r="BP4442" s="49"/>
      <c r="BX4442" s="49"/>
    </row>
    <row r="4443" spans="22:76">
      <c r="V4443" s="22"/>
      <c r="W4443" s="22"/>
      <c r="AA4443" s="49"/>
      <c r="AB4443" s="49"/>
      <c r="AF4443" s="49"/>
      <c r="AS4443" s="22"/>
      <c r="AV4443" s="22"/>
      <c r="AX4443" s="22"/>
      <c r="AY4443" s="22"/>
      <c r="BA4443" s="22"/>
      <c r="BB4443" s="22"/>
      <c r="BP4443" s="49"/>
      <c r="BX4443" s="49"/>
    </row>
    <row r="4444" spans="22:76">
      <c r="V4444" s="22"/>
      <c r="W4444" s="22"/>
      <c r="AA4444" s="49"/>
      <c r="AB4444" s="49"/>
      <c r="AF4444" s="49"/>
      <c r="AS4444" s="22"/>
      <c r="AV4444" s="22"/>
      <c r="AX4444" s="22"/>
      <c r="AY4444" s="22"/>
      <c r="BA4444" s="22"/>
      <c r="BB4444" s="22"/>
      <c r="BP4444" s="49"/>
      <c r="BX4444" s="49"/>
    </row>
    <row r="4445" spans="22:76">
      <c r="V4445" s="22"/>
      <c r="W4445" s="22"/>
      <c r="AA4445" s="49"/>
      <c r="AB4445" s="49"/>
      <c r="AF4445" s="49"/>
      <c r="AS4445" s="22"/>
      <c r="AV4445" s="22"/>
      <c r="AX4445" s="22"/>
      <c r="AY4445" s="22"/>
      <c r="BA4445" s="22"/>
      <c r="BB4445" s="22"/>
      <c r="BP4445" s="49"/>
      <c r="BX4445" s="49"/>
    </row>
    <row r="4446" spans="22:76">
      <c r="V4446" s="22"/>
      <c r="W4446" s="22"/>
      <c r="AA4446" s="49"/>
      <c r="AB4446" s="49"/>
      <c r="AF4446" s="49"/>
      <c r="AS4446" s="22"/>
      <c r="AV4446" s="22"/>
      <c r="AX4446" s="22"/>
      <c r="AY4446" s="22"/>
      <c r="BA4446" s="22"/>
      <c r="BB4446" s="22"/>
      <c r="BP4446" s="49"/>
      <c r="BX4446" s="49"/>
    </row>
    <row r="4447" spans="22:76">
      <c r="V4447" s="22"/>
      <c r="W4447" s="22"/>
      <c r="AA4447" s="49"/>
      <c r="AB4447" s="49"/>
      <c r="AF4447" s="49"/>
      <c r="AS4447" s="22"/>
      <c r="AV4447" s="22"/>
      <c r="AX4447" s="22"/>
      <c r="AY4447" s="22"/>
      <c r="BA4447" s="22"/>
      <c r="BB4447" s="22"/>
      <c r="BP4447" s="49"/>
      <c r="BX4447" s="49"/>
    </row>
    <row r="4448" spans="22:76">
      <c r="V4448" s="22"/>
      <c r="W4448" s="22"/>
      <c r="AA4448" s="49"/>
      <c r="AB4448" s="49"/>
      <c r="AF4448" s="49"/>
      <c r="AS4448" s="22"/>
      <c r="AV4448" s="22"/>
      <c r="AX4448" s="22"/>
      <c r="AY4448" s="22"/>
      <c r="BA4448" s="22"/>
      <c r="BB4448" s="22"/>
      <c r="BP4448" s="49"/>
      <c r="BX4448" s="49"/>
    </row>
    <row r="4449" spans="22:76">
      <c r="V4449" s="22"/>
      <c r="W4449" s="22"/>
      <c r="AA4449" s="49"/>
      <c r="AB4449" s="49"/>
      <c r="AF4449" s="49"/>
      <c r="AS4449" s="22"/>
      <c r="AV4449" s="22"/>
      <c r="AX4449" s="22"/>
      <c r="AY4449" s="22"/>
      <c r="BA4449" s="22"/>
      <c r="BB4449" s="22"/>
      <c r="BP4449" s="49"/>
      <c r="BX4449" s="49"/>
    </row>
    <row r="4450" spans="22:76">
      <c r="V4450" s="22"/>
      <c r="W4450" s="22"/>
      <c r="AA4450" s="49"/>
      <c r="AB4450" s="49"/>
      <c r="AF4450" s="49"/>
      <c r="AS4450" s="22"/>
      <c r="AV4450" s="22"/>
      <c r="AX4450" s="22"/>
      <c r="AY4450" s="22"/>
      <c r="BA4450" s="22"/>
      <c r="BB4450" s="22"/>
      <c r="BP4450" s="49"/>
      <c r="BX4450" s="49"/>
    </row>
    <row r="4451" spans="22:76">
      <c r="V4451" s="22"/>
      <c r="W4451" s="22"/>
      <c r="AA4451" s="49"/>
      <c r="AB4451" s="49"/>
      <c r="AF4451" s="49"/>
      <c r="AS4451" s="22"/>
      <c r="AV4451" s="22"/>
      <c r="AX4451" s="22"/>
      <c r="AY4451" s="22"/>
      <c r="BA4451" s="22"/>
      <c r="BB4451" s="22"/>
      <c r="BP4451" s="49"/>
      <c r="BX4451" s="49"/>
    </row>
    <row r="4452" spans="22:76">
      <c r="V4452" s="22"/>
      <c r="W4452" s="22"/>
      <c r="AA4452" s="49"/>
      <c r="AB4452" s="49"/>
      <c r="AF4452" s="49"/>
      <c r="AS4452" s="22"/>
      <c r="AV4452" s="22"/>
      <c r="AX4452" s="22"/>
      <c r="AY4452" s="22"/>
      <c r="BA4452" s="22"/>
      <c r="BB4452" s="22"/>
      <c r="BP4452" s="49"/>
      <c r="BX4452" s="49"/>
    </row>
    <row r="4453" spans="22:76">
      <c r="V4453" s="22"/>
      <c r="W4453" s="22"/>
      <c r="AA4453" s="49"/>
      <c r="AB4453" s="49"/>
      <c r="AF4453" s="49"/>
      <c r="AS4453" s="22"/>
      <c r="AV4453" s="22"/>
      <c r="AX4453" s="22"/>
      <c r="AY4453" s="22"/>
      <c r="BA4453" s="22"/>
      <c r="BB4453" s="22"/>
      <c r="BP4453" s="49"/>
      <c r="BX4453" s="49"/>
    </row>
    <row r="4454" spans="22:76">
      <c r="V4454" s="22"/>
      <c r="W4454" s="22"/>
      <c r="AA4454" s="49"/>
      <c r="AB4454" s="49"/>
      <c r="AF4454" s="49"/>
      <c r="AS4454" s="22"/>
      <c r="AV4454" s="22"/>
      <c r="AX4454" s="22"/>
      <c r="AY4454" s="22"/>
      <c r="BA4454" s="22"/>
      <c r="BB4454" s="22"/>
      <c r="BP4454" s="49"/>
      <c r="BX4454" s="49"/>
    </row>
    <row r="4455" spans="22:76">
      <c r="V4455" s="22"/>
      <c r="W4455" s="22"/>
      <c r="AA4455" s="49"/>
      <c r="AB4455" s="49"/>
      <c r="AF4455" s="49"/>
      <c r="AS4455" s="22"/>
      <c r="AV4455" s="22"/>
      <c r="AX4455" s="22"/>
      <c r="AY4455" s="22"/>
      <c r="BA4455" s="22"/>
      <c r="BB4455" s="22"/>
      <c r="BP4455" s="49"/>
      <c r="BX4455" s="49"/>
    </row>
    <row r="4456" spans="22:76">
      <c r="V4456" s="22"/>
      <c r="W4456" s="22"/>
      <c r="AA4456" s="49"/>
      <c r="AB4456" s="49"/>
      <c r="AF4456" s="49"/>
      <c r="AS4456" s="22"/>
      <c r="AV4456" s="22"/>
      <c r="AX4456" s="22"/>
      <c r="AY4456" s="22"/>
      <c r="BA4456" s="22"/>
      <c r="BB4456" s="22"/>
      <c r="BP4456" s="49"/>
      <c r="BX4456" s="49"/>
    </row>
    <row r="4457" spans="22:76">
      <c r="V4457" s="22"/>
      <c r="W4457" s="22"/>
      <c r="AA4457" s="49"/>
      <c r="AB4457" s="49"/>
      <c r="AF4457" s="49"/>
      <c r="AS4457" s="22"/>
      <c r="AV4457" s="22"/>
      <c r="AX4457" s="22"/>
      <c r="AY4457" s="22"/>
      <c r="BA4457" s="22"/>
      <c r="BB4457" s="22"/>
      <c r="BP4457" s="49"/>
      <c r="BX4457" s="49"/>
    </row>
    <row r="4458" spans="22:76">
      <c r="V4458" s="22"/>
      <c r="W4458" s="22"/>
      <c r="AA4458" s="49"/>
      <c r="AB4458" s="49"/>
      <c r="AF4458" s="49"/>
      <c r="AS4458" s="22"/>
      <c r="AV4458" s="22"/>
      <c r="AX4458" s="22"/>
      <c r="AY4458" s="22"/>
      <c r="BA4458" s="22"/>
      <c r="BB4458" s="22"/>
      <c r="BP4458" s="49"/>
      <c r="BX4458" s="49"/>
    </row>
    <row r="4459" spans="22:76">
      <c r="V4459" s="22"/>
      <c r="W4459" s="22"/>
      <c r="AA4459" s="49"/>
      <c r="AB4459" s="49"/>
      <c r="AF4459" s="49"/>
      <c r="AS4459" s="22"/>
      <c r="AV4459" s="22"/>
      <c r="AX4459" s="22"/>
      <c r="AY4459" s="22"/>
      <c r="BA4459" s="22"/>
      <c r="BB4459" s="22"/>
      <c r="BP4459" s="49"/>
      <c r="BX4459" s="49"/>
    </row>
    <row r="4460" spans="22:76">
      <c r="V4460" s="22"/>
      <c r="W4460" s="22"/>
      <c r="AA4460" s="49"/>
      <c r="AB4460" s="49"/>
      <c r="AF4460" s="49"/>
      <c r="AS4460" s="22"/>
      <c r="AV4460" s="22"/>
      <c r="AX4460" s="22"/>
      <c r="AY4460" s="22"/>
      <c r="BA4460" s="22"/>
      <c r="BB4460" s="22"/>
      <c r="BP4460" s="49"/>
      <c r="BX4460" s="49"/>
    </row>
    <row r="4461" spans="22:76">
      <c r="V4461" s="22"/>
      <c r="W4461" s="22"/>
      <c r="AA4461" s="49"/>
      <c r="AB4461" s="49"/>
      <c r="AF4461" s="49"/>
      <c r="AS4461" s="22"/>
      <c r="AV4461" s="22"/>
      <c r="AX4461" s="22"/>
      <c r="AY4461" s="22"/>
      <c r="BA4461" s="22"/>
      <c r="BB4461" s="22"/>
      <c r="BP4461" s="49"/>
      <c r="BX4461" s="49"/>
    </row>
    <row r="4462" spans="22:76">
      <c r="V4462" s="22"/>
      <c r="W4462" s="22"/>
      <c r="AA4462" s="49"/>
      <c r="AB4462" s="49"/>
      <c r="AF4462" s="49"/>
      <c r="AS4462" s="22"/>
      <c r="AV4462" s="22"/>
      <c r="AX4462" s="22"/>
      <c r="AY4462" s="22"/>
      <c r="BA4462" s="22"/>
      <c r="BB4462" s="22"/>
      <c r="BP4462" s="49"/>
      <c r="BX4462" s="49"/>
    </row>
    <row r="4463" spans="22:76">
      <c r="V4463" s="22"/>
      <c r="W4463" s="22"/>
      <c r="AA4463" s="49"/>
      <c r="AB4463" s="49"/>
      <c r="AF4463" s="49"/>
      <c r="AS4463" s="22"/>
      <c r="AV4463" s="22"/>
      <c r="AX4463" s="22"/>
      <c r="AY4463" s="22"/>
      <c r="BA4463" s="22"/>
      <c r="BB4463" s="22"/>
      <c r="BP4463" s="49"/>
      <c r="BX4463" s="49"/>
    </row>
    <row r="4464" spans="22:76">
      <c r="V4464" s="22"/>
      <c r="W4464" s="22"/>
      <c r="AA4464" s="49"/>
      <c r="AB4464" s="49"/>
      <c r="AF4464" s="49"/>
      <c r="AS4464" s="22"/>
      <c r="AV4464" s="22"/>
      <c r="AX4464" s="22"/>
      <c r="AY4464" s="22"/>
      <c r="BA4464" s="22"/>
      <c r="BB4464" s="22"/>
      <c r="BP4464" s="49"/>
      <c r="BX4464" s="49"/>
    </row>
    <row r="4465" spans="22:76">
      <c r="V4465" s="22"/>
      <c r="W4465" s="22"/>
      <c r="AA4465" s="49"/>
      <c r="AB4465" s="49"/>
      <c r="AF4465" s="49"/>
      <c r="AS4465" s="22"/>
      <c r="AV4465" s="22"/>
      <c r="AX4465" s="22"/>
      <c r="AY4465" s="22"/>
      <c r="BA4465" s="22"/>
      <c r="BB4465" s="22"/>
      <c r="BP4465" s="49"/>
      <c r="BX4465" s="49"/>
    </row>
    <row r="4466" spans="22:76">
      <c r="V4466" s="22"/>
      <c r="W4466" s="22"/>
      <c r="AA4466" s="49"/>
      <c r="AB4466" s="49"/>
      <c r="AF4466" s="49"/>
      <c r="AS4466" s="22"/>
      <c r="AV4466" s="22"/>
      <c r="AX4466" s="22"/>
      <c r="AY4466" s="22"/>
      <c r="BA4466" s="22"/>
      <c r="BB4466" s="22"/>
      <c r="BP4466" s="49"/>
      <c r="BX4466" s="49"/>
    </row>
    <row r="4467" spans="22:76">
      <c r="V4467" s="22"/>
      <c r="W4467" s="22"/>
      <c r="AA4467" s="49"/>
      <c r="AB4467" s="49"/>
      <c r="AF4467" s="49"/>
      <c r="AS4467" s="22"/>
      <c r="AV4467" s="22"/>
      <c r="AX4467" s="22"/>
      <c r="AY4467" s="22"/>
      <c r="BA4467" s="22"/>
      <c r="BB4467" s="22"/>
      <c r="BP4467" s="49"/>
      <c r="BX4467" s="49"/>
    </row>
    <row r="4468" spans="22:76">
      <c r="V4468" s="22"/>
      <c r="W4468" s="22"/>
      <c r="AA4468" s="49"/>
      <c r="AB4468" s="49"/>
      <c r="AF4468" s="49"/>
      <c r="AS4468" s="22"/>
      <c r="AV4468" s="22"/>
      <c r="AX4468" s="22"/>
      <c r="AY4468" s="22"/>
      <c r="BA4468" s="22"/>
      <c r="BB4468" s="22"/>
      <c r="BP4468" s="49"/>
      <c r="BX4468" s="49"/>
    </row>
    <row r="4469" spans="22:76">
      <c r="V4469" s="22"/>
      <c r="W4469" s="22"/>
      <c r="AA4469" s="49"/>
      <c r="AB4469" s="49"/>
      <c r="AF4469" s="49"/>
      <c r="AS4469" s="22"/>
      <c r="AV4469" s="22"/>
      <c r="AX4469" s="22"/>
      <c r="AY4469" s="22"/>
      <c r="BA4469" s="22"/>
      <c r="BB4469" s="22"/>
      <c r="BP4469" s="49"/>
      <c r="BX4469" s="49"/>
    </row>
    <row r="4470" spans="22:76">
      <c r="V4470" s="22"/>
      <c r="W4470" s="22"/>
      <c r="AA4470" s="49"/>
      <c r="AB4470" s="49"/>
      <c r="AF4470" s="49"/>
      <c r="AS4470" s="22"/>
      <c r="AV4470" s="22"/>
      <c r="AX4470" s="22"/>
      <c r="AY4470" s="22"/>
      <c r="BA4470" s="22"/>
      <c r="BB4470" s="22"/>
      <c r="BP4470" s="49"/>
      <c r="BX4470" s="49"/>
    </row>
    <row r="4471" spans="22:76">
      <c r="V4471" s="22"/>
      <c r="W4471" s="22"/>
      <c r="AA4471" s="49"/>
      <c r="AB4471" s="49"/>
      <c r="AF4471" s="49"/>
      <c r="AS4471" s="22"/>
      <c r="AV4471" s="22"/>
      <c r="AX4471" s="22"/>
      <c r="AY4471" s="22"/>
      <c r="BA4471" s="22"/>
      <c r="BB4471" s="22"/>
      <c r="BP4471" s="49"/>
      <c r="BX4471" s="49"/>
    </row>
    <row r="4472" spans="22:76">
      <c r="V4472" s="22"/>
      <c r="W4472" s="22"/>
      <c r="AA4472" s="49"/>
      <c r="AB4472" s="49"/>
      <c r="AF4472" s="49"/>
      <c r="AS4472" s="22"/>
      <c r="AV4472" s="22"/>
      <c r="AX4472" s="22"/>
      <c r="AY4472" s="22"/>
      <c r="BA4472" s="22"/>
      <c r="BB4472" s="22"/>
      <c r="BP4472" s="49"/>
      <c r="BX4472" s="49"/>
    </row>
    <row r="4473" spans="22:76">
      <c r="V4473" s="22"/>
      <c r="W4473" s="22"/>
      <c r="AA4473" s="49"/>
      <c r="AB4473" s="49"/>
      <c r="AF4473" s="49"/>
      <c r="AS4473" s="22"/>
      <c r="AV4473" s="22"/>
      <c r="AX4473" s="22"/>
      <c r="AY4473" s="22"/>
      <c r="BA4473" s="22"/>
      <c r="BB4473" s="22"/>
      <c r="BP4473" s="49"/>
      <c r="BX4473" s="49"/>
    </row>
    <row r="4474" spans="22:76">
      <c r="V4474" s="22"/>
      <c r="W4474" s="22"/>
      <c r="AA4474" s="49"/>
      <c r="AB4474" s="49"/>
      <c r="AF4474" s="49"/>
      <c r="AS4474" s="22"/>
      <c r="AV4474" s="22"/>
      <c r="AX4474" s="22"/>
      <c r="AY4474" s="22"/>
      <c r="BA4474" s="22"/>
      <c r="BB4474" s="22"/>
      <c r="BP4474" s="49"/>
      <c r="BX4474" s="49"/>
    </row>
    <row r="4475" spans="22:76">
      <c r="V4475" s="22"/>
      <c r="W4475" s="22"/>
      <c r="AA4475" s="49"/>
      <c r="AB4475" s="49"/>
      <c r="AF4475" s="49"/>
      <c r="AS4475" s="22"/>
      <c r="AV4475" s="22"/>
      <c r="AX4475" s="22"/>
      <c r="AY4475" s="22"/>
      <c r="BA4475" s="22"/>
      <c r="BB4475" s="22"/>
      <c r="BP4475" s="49"/>
      <c r="BX4475" s="49"/>
    </row>
    <row r="4476" spans="22:76">
      <c r="V4476" s="22"/>
      <c r="W4476" s="22"/>
      <c r="AA4476" s="49"/>
      <c r="AB4476" s="49"/>
      <c r="AF4476" s="49"/>
      <c r="AS4476" s="22"/>
      <c r="AV4476" s="22"/>
      <c r="AX4476" s="22"/>
      <c r="AY4476" s="22"/>
      <c r="BA4476" s="22"/>
      <c r="BB4476" s="22"/>
      <c r="BP4476" s="49"/>
      <c r="BX4476" s="49"/>
    </row>
    <row r="4477" spans="22:76">
      <c r="V4477" s="22"/>
      <c r="W4477" s="22"/>
      <c r="AA4477" s="49"/>
      <c r="AB4477" s="49"/>
      <c r="AF4477" s="49"/>
      <c r="AS4477" s="22"/>
      <c r="AV4477" s="22"/>
      <c r="AX4477" s="22"/>
      <c r="AY4477" s="22"/>
      <c r="BA4477" s="22"/>
      <c r="BB4477" s="22"/>
      <c r="BP4477" s="49"/>
      <c r="BX4477" s="49"/>
    </row>
    <row r="4478" spans="22:76">
      <c r="V4478" s="22"/>
      <c r="W4478" s="22"/>
      <c r="AA4478" s="49"/>
      <c r="AB4478" s="49"/>
      <c r="AF4478" s="49"/>
      <c r="AS4478" s="22"/>
      <c r="AV4478" s="22"/>
      <c r="AX4478" s="22"/>
      <c r="AY4478" s="22"/>
      <c r="BA4478" s="22"/>
      <c r="BB4478" s="22"/>
      <c r="BP4478" s="49"/>
      <c r="BX4478" s="49"/>
    </row>
    <row r="4479" spans="22:76">
      <c r="V4479" s="22"/>
      <c r="W4479" s="22"/>
      <c r="AA4479" s="49"/>
      <c r="AB4479" s="49"/>
      <c r="AF4479" s="49"/>
      <c r="AS4479" s="22"/>
      <c r="AV4479" s="22"/>
      <c r="AX4479" s="22"/>
      <c r="AY4479" s="22"/>
      <c r="BA4479" s="22"/>
      <c r="BB4479" s="22"/>
      <c r="BP4479" s="49"/>
      <c r="BX4479" s="49"/>
    </row>
    <row r="4480" spans="22:76">
      <c r="V4480" s="22"/>
      <c r="W4480" s="22"/>
      <c r="AA4480" s="49"/>
      <c r="AB4480" s="49"/>
      <c r="AF4480" s="49"/>
      <c r="AS4480" s="22"/>
      <c r="AV4480" s="22"/>
      <c r="AX4480" s="22"/>
      <c r="AY4480" s="22"/>
      <c r="BA4480" s="22"/>
      <c r="BB4480" s="22"/>
      <c r="BP4480" s="49"/>
      <c r="BX4480" s="49"/>
    </row>
    <row r="4481" spans="22:76">
      <c r="V4481" s="22"/>
      <c r="W4481" s="22"/>
      <c r="AA4481" s="49"/>
      <c r="AB4481" s="49"/>
      <c r="AF4481" s="49"/>
      <c r="AS4481" s="22"/>
      <c r="AV4481" s="22"/>
      <c r="AX4481" s="22"/>
      <c r="AY4481" s="22"/>
      <c r="BA4481" s="22"/>
      <c r="BB4481" s="22"/>
      <c r="BP4481" s="49"/>
      <c r="BX4481" s="49"/>
    </row>
    <row r="4482" spans="22:76">
      <c r="V4482" s="22"/>
      <c r="W4482" s="22"/>
      <c r="AA4482" s="49"/>
      <c r="AB4482" s="49"/>
      <c r="AF4482" s="49"/>
      <c r="AS4482" s="22"/>
      <c r="AV4482" s="22"/>
      <c r="AX4482" s="22"/>
      <c r="AY4482" s="22"/>
      <c r="BA4482" s="22"/>
      <c r="BB4482" s="22"/>
      <c r="BP4482" s="49"/>
      <c r="BX4482" s="49"/>
    </row>
    <row r="4483" spans="22:76">
      <c r="V4483" s="22"/>
      <c r="W4483" s="22"/>
      <c r="AA4483" s="49"/>
      <c r="AB4483" s="49"/>
      <c r="AF4483" s="49"/>
      <c r="AS4483" s="22"/>
      <c r="AV4483" s="22"/>
      <c r="AX4483" s="22"/>
      <c r="AY4483" s="22"/>
      <c r="BA4483" s="22"/>
      <c r="BB4483" s="22"/>
      <c r="BP4483" s="49"/>
      <c r="BX4483" s="49"/>
    </row>
    <row r="4484" spans="22:76">
      <c r="V4484" s="22"/>
      <c r="W4484" s="22"/>
      <c r="AA4484" s="49"/>
      <c r="AB4484" s="49"/>
      <c r="AF4484" s="49"/>
      <c r="AS4484" s="22"/>
      <c r="AV4484" s="22"/>
      <c r="AX4484" s="22"/>
      <c r="AY4484" s="22"/>
      <c r="BA4484" s="22"/>
      <c r="BB4484" s="22"/>
      <c r="BP4484" s="49"/>
      <c r="BX4484" s="49"/>
    </row>
    <row r="4485" spans="22:76">
      <c r="V4485" s="22"/>
      <c r="W4485" s="22"/>
      <c r="AA4485" s="49"/>
      <c r="AB4485" s="49"/>
      <c r="AF4485" s="49"/>
      <c r="AS4485" s="22"/>
      <c r="AV4485" s="22"/>
      <c r="AX4485" s="22"/>
      <c r="AY4485" s="22"/>
      <c r="BA4485" s="22"/>
      <c r="BB4485" s="22"/>
      <c r="BP4485" s="49"/>
      <c r="BX4485" s="49"/>
    </row>
    <row r="4486" spans="22:76">
      <c r="V4486" s="22"/>
      <c r="W4486" s="22"/>
      <c r="AA4486" s="49"/>
      <c r="AB4486" s="49"/>
      <c r="AF4486" s="49"/>
      <c r="AS4486" s="22"/>
      <c r="AV4486" s="22"/>
      <c r="AX4486" s="22"/>
      <c r="AY4486" s="22"/>
      <c r="BA4486" s="22"/>
      <c r="BB4486" s="22"/>
      <c r="BP4486" s="49"/>
      <c r="BX4486" s="49"/>
    </row>
    <row r="4487" spans="22:76">
      <c r="V4487" s="22"/>
      <c r="W4487" s="22"/>
      <c r="AA4487" s="49"/>
      <c r="AB4487" s="49"/>
      <c r="AF4487" s="49"/>
      <c r="AS4487" s="22"/>
      <c r="AV4487" s="22"/>
      <c r="AX4487" s="22"/>
      <c r="AY4487" s="22"/>
      <c r="BA4487" s="22"/>
      <c r="BB4487" s="22"/>
      <c r="BP4487" s="49"/>
      <c r="BX4487" s="49"/>
    </row>
    <row r="4488" spans="22:76">
      <c r="V4488" s="22"/>
      <c r="W4488" s="22"/>
      <c r="AA4488" s="49"/>
      <c r="AB4488" s="49"/>
      <c r="AF4488" s="49"/>
      <c r="AS4488" s="22"/>
      <c r="AV4488" s="22"/>
      <c r="AX4488" s="22"/>
      <c r="AY4488" s="22"/>
      <c r="BA4488" s="22"/>
      <c r="BB4488" s="22"/>
      <c r="BP4488" s="49"/>
      <c r="BX4488" s="49"/>
    </row>
    <row r="4489" spans="22:76">
      <c r="V4489" s="22"/>
      <c r="W4489" s="22"/>
      <c r="AA4489" s="49"/>
      <c r="AB4489" s="49"/>
      <c r="AF4489" s="49"/>
      <c r="AS4489" s="22"/>
      <c r="AV4489" s="22"/>
      <c r="AX4489" s="22"/>
      <c r="AY4489" s="22"/>
      <c r="BA4489" s="22"/>
      <c r="BB4489" s="22"/>
      <c r="BP4489" s="49"/>
      <c r="BX4489" s="49"/>
    </row>
    <row r="4490" spans="22:76">
      <c r="V4490" s="22"/>
      <c r="W4490" s="22"/>
      <c r="AA4490" s="49"/>
      <c r="AB4490" s="49"/>
      <c r="AF4490" s="49"/>
      <c r="AS4490" s="22"/>
      <c r="AV4490" s="22"/>
      <c r="AX4490" s="22"/>
      <c r="AY4490" s="22"/>
      <c r="BA4490" s="22"/>
      <c r="BB4490" s="22"/>
      <c r="BP4490" s="49"/>
      <c r="BX4490" s="49"/>
    </row>
    <row r="4491" spans="22:76">
      <c r="V4491" s="22"/>
      <c r="W4491" s="22"/>
      <c r="AA4491" s="49"/>
      <c r="AB4491" s="49"/>
      <c r="AF4491" s="49"/>
      <c r="AS4491" s="22"/>
      <c r="AV4491" s="22"/>
      <c r="AX4491" s="22"/>
      <c r="AY4491" s="22"/>
      <c r="BA4491" s="22"/>
      <c r="BB4491" s="22"/>
      <c r="BP4491" s="49"/>
      <c r="BX4491" s="49"/>
    </row>
    <row r="4492" spans="22:76">
      <c r="V4492" s="22"/>
      <c r="W4492" s="22"/>
      <c r="AA4492" s="49"/>
      <c r="AB4492" s="49"/>
      <c r="AF4492" s="49"/>
      <c r="AS4492" s="22"/>
      <c r="AV4492" s="22"/>
      <c r="AX4492" s="22"/>
      <c r="AY4492" s="22"/>
      <c r="BA4492" s="22"/>
      <c r="BB4492" s="22"/>
      <c r="BP4492" s="49"/>
      <c r="BX4492" s="49"/>
    </row>
    <row r="4493" spans="22:76">
      <c r="V4493" s="22"/>
      <c r="W4493" s="22"/>
      <c r="AA4493" s="49"/>
      <c r="AB4493" s="49"/>
      <c r="AF4493" s="49"/>
      <c r="AS4493" s="22"/>
      <c r="AV4493" s="22"/>
      <c r="AX4493" s="22"/>
      <c r="AY4493" s="22"/>
      <c r="BA4493" s="22"/>
      <c r="BB4493" s="22"/>
      <c r="BP4493" s="49"/>
      <c r="BX4493" s="49"/>
    </row>
    <row r="4494" spans="22:76">
      <c r="V4494" s="22"/>
      <c r="W4494" s="22"/>
      <c r="AA4494" s="49"/>
      <c r="AB4494" s="49"/>
      <c r="AF4494" s="49"/>
      <c r="AS4494" s="22"/>
      <c r="AV4494" s="22"/>
      <c r="AX4494" s="22"/>
      <c r="AY4494" s="22"/>
      <c r="BA4494" s="22"/>
      <c r="BB4494" s="22"/>
      <c r="BP4494" s="49"/>
      <c r="BX4494" s="49"/>
    </row>
    <row r="4495" spans="22:76">
      <c r="V4495" s="22"/>
      <c r="W4495" s="22"/>
      <c r="AA4495" s="49"/>
      <c r="AB4495" s="49"/>
      <c r="AF4495" s="49"/>
      <c r="AS4495" s="22"/>
      <c r="AV4495" s="22"/>
      <c r="AX4495" s="22"/>
      <c r="AY4495" s="22"/>
      <c r="BA4495" s="22"/>
      <c r="BB4495" s="22"/>
      <c r="BP4495" s="49"/>
      <c r="BX4495" s="49"/>
    </row>
    <row r="4496" spans="22:76">
      <c r="V4496" s="22"/>
      <c r="W4496" s="22"/>
      <c r="AA4496" s="49"/>
      <c r="AB4496" s="49"/>
      <c r="AF4496" s="49"/>
      <c r="AS4496" s="22"/>
      <c r="AV4496" s="22"/>
      <c r="AX4496" s="22"/>
      <c r="AY4496" s="22"/>
      <c r="BA4496" s="22"/>
      <c r="BB4496" s="22"/>
      <c r="BP4496" s="49"/>
      <c r="BX4496" s="49"/>
    </row>
    <row r="4497" spans="22:76">
      <c r="V4497" s="22"/>
      <c r="W4497" s="22"/>
      <c r="AA4497" s="49"/>
      <c r="AB4497" s="49"/>
      <c r="AF4497" s="49"/>
      <c r="AS4497" s="22"/>
      <c r="AV4497" s="22"/>
      <c r="AX4497" s="22"/>
      <c r="AY4497" s="22"/>
      <c r="BA4497" s="22"/>
      <c r="BB4497" s="22"/>
      <c r="BP4497" s="49"/>
      <c r="BX4497" s="49"/>
    </row>
    <row r="4498" spans="22:76">
      <c r="V4498" s="22"/>
      <c r="W4498" s="22"/>
      <c r="AA4498" s="49"/>
      <c r="AB4498" s="49"/>
      <c r="AF4498" s="49"/>
      <c r="AS4498" s="22"/>
      <c r="AV4498" s="22"/>
      <c r="AX4498" s="22"/>
      <c r="AY4498" s="22"/>
      <c r="BA4498" s="22"/>
      <c r="BB4498" s="22"/>
      <c r="BP4498" s="49"/>
      <c r="BX4498" s="49"/>
    </row>
    <row r="4499" spans="22:76">
      <c r="V4499" s="22"/>
      <c r="W4499" s="22"/>
      <c r="AA4499" s="49"/>
      <c r="AB4499" s="49"/>
      <c r="AF4499" s="49"/>
      <c r="AS4499" s="22"/>
      <c r="AV4499" s="22"/>
      <c r="AX4499" s="22"/>
      <c r="AY4499" s="22"/>
      <c r="BA4499" s="22"/>
      <c r="BB4499" s="22"/>
      <c r="BP4499" s="49"/>
      <c r="BX4499" s="49"/>
    </row>
    <row r="4500" spans="22:76">
      <c r="V4500" s="22"/>
      <c r="W4500" s="22"/>
      <c r="AA4500" s="49"/>
      <c r="AB4500" s="49"/>
      <c r="AF4500" s="49"/>
      <c r="AS4500" s="22"/>
      <c r="AV4500" s="22"/>
      <c r="AX4500" s="22"/>
      <c r="AY4500" s="22"/>
      <c r="BA4500" s="22"/>
      <c r="BB4500" s="22"/>
      <c r="BP4500" s="49"/>
      <c r="BX4500" s="49"/>
    </row>
    <row r="4501" spans="22:76">
      <c r="V4501" s="22"/>
      <c r="W4501" s="22"/>
      <c r="AA4501" s="49"/>
      <c r="AB4501" s="49"/>
      <c r="AF4501" s="49"/>
      <c r="AS4501" s="22"/>
      <c r="AV4501" s="22"/>
      <c r="AX4501" s="22"/>
      <c r="AY4501" s="22"/>
      <c r="BA4501" s="22"/>
      <c r="BB4501" s="22"/>
      <c r="BP4501" s="49"/>
      <c r="BX4501" s="49"/>
    </row>
    <row r="4502" spans="22:76">
      <c r="V4502" s="22"/>
      <c r="W4502" s="22"/>
      <c r="AA4502" s="49"/>
      <c r="AB4502" s="49"/>
      <c r="AF4502" s="49"/>
      <c r="AS4502" s="22"/>
      <c r="AV4502" s="22"/>
      <c r="AX4502" s="22"/>
      <c r="AY4502" s="22"/>
      <c r="BA4502" s="22"/>
      <c r="BB4502" s="22"/>
      <c r="BP4502" s="49"/>
      <c r="BX4502" s="49"/>
    </row>
    <row r="4503" spans="22:76">
      <c r="V4503" s="22"/>
      <c r="W4503" s="22"/>
      <c r="AA4503" s="49"/>
      <c r="AB4503" s="49"/>
      <c r="AF4503" s="49"/>
      <c r="AS4503" s="22"/>
      <c r="AV4503" s="22"/>
      <c r="AX4503" s="22"/>
      <c r="AY4503" s="22"/>
      <c r="BA4503" s="22"/>
      <c r="BB4503" s="22"/>
      <c r="BP4503" s="49"/>
      <c r="BX4503" s="49"/>
    </row>
    <row r="4504" spans="22:76">
      <c r="V4504" s="22"/>
      <c r="W4504" s="22"/>
      <c r="AA4504" s="49"/>
      <c r="AB4504" s="49"/>
      <c r="AF4504" s="49"/>
      <c r="AS4504" s="22"/>
      <c r="AV4504" s="22"/>
      <c r="AX4504" s="22"/>
      <c r="AY4504" s="22"/>
      <c r="BA4504" s="22"/>
      <c r="BB4504" s="22"/>
      <c r="BP4504" s="49"/>
      <c r="BX4504" s="49"/>
    </row>
    <row r="4505" spans="22:76">
      <c r="V4505" s="22"/>
      <c r="W4505" s="22"/>
      <c r="AA4505" s="49"/>
      <c r="AB4505" s="49"/>
      <c r="AF4505" s="49"/>
      <c r="AS4505" s="22"/>
      <c r="AV4505" s="22"/>
      <c r="AX4505" s="22"/>
      <c r="AY4505" s="22"/>
      <c r="BA4505" s="22"/>
      <c r="BB4505" s="22"/>
      <c r="BP4505" s="49"/>
      <c r="BX4505" s="49"/>
    </row>
    <row r="4506" spans="22:76">
      <c r="V4506" s="22"/>
      <c r="W4506" s="22"/>
      <c r="AA4506" s="49"/>
      <c r="AB4506" s="49"/>
      <c r="AF4506" s="49"/>
      <c r="AS4506" s="22"/>
      <c r="AV4506" s="22"/>
      <c r="AX4506" s="22"/>
      <c r="AY4506" s="22"/>
      <c r="BA4506" s="22"/>
      <c r="BB4506" s="22"/>
      <c r="BP4506" s="49"/>
      <c r="BX4506" s="49"/>
    </row>
    <row r="4507" spans="22:76">
      <c r="V4507" s="22"/>
      <c r="W4507" s="22"/>
      <c r="AA4507" s="49"/>
      <c r="AB4507" s="49"/>
      <c r="AF4507" s="49"/>
      <c r="AS4507" s="22"/>
      <c r="AV4507" s="22"/>
      <c r="AX4507" s="22"/>
      <c r="AY4507" s="22"/>
      <c r="BA4507" s="22"/>
      <c r="BB4507" s="22"/>
      <c r="BP4507" s="49"/>
      <c r="BX4507" s="49"/>
    </row>
    <row r="4508" spans="22:76">
      <c r="V4508" s="22"/>
      <c r="W4508" s="22"/>
      <c r="AA4508" s="49"/>
      <c r="AB4508" s="49"/>
      <c r="AF4508" s="49"/>
      <c r="AS4508" s="22"/>
      <c r="AV4508" s="22"/>
      <c r="AX4508" s="22"/>
      <c r="AY4508" s="22"/>
      <c r="BA4508" s="22"/>
      <c r="BB4508" s="22"/>
      <c r="BP4508" s="49"/>
      <c r="BX4508" s="49"/>
    </row>
    <row r="4509" spans="22:76">
      <c r="V4509" s="22"/>
      <c r="W4509" s="22"/>
      <c r="AA4509" s="49"/>
      <c r="AB4509" s="49"/>
      <c r="AF4509" s="49"/>
      <c r="AS4509" s="22"/>
      <c r="AV4509" s="22"/>
      <c r="AX4509" s="22"/>
      <c r="AY4509" s="22"/>
      <c r="BA4509" s="22"/>
      <c r="BB4509" s="22"/>
      <c r="BP4509" s="49"/>
      <c r="BX4509" s="49"/>
    </row>
    <row r="4510" spans="22:76">
      <c r="V4510" s="22"/>
      <c r="W4510" s="22"/>
      <c r="AA4510" s="49"/>
      <c r="AB4510" s="49"/>
      <c r="AF4510" s="49"/>
      <c r="AS4510" s="22"/>
      <c r="AV4510" s="22"/>
      <c r="AX4510" s="22"/>
      <c r="AY4510" s="22"/>
      <c r="BA4510" s="22"/>
      <c r="BB4510" s="22"/>
      <c r="BP4510" s="49"/>
      <c r="BX4510" s="49"/>
    </row>
    <row r="4511" spans="22:76">
      <c r="V4511" s="22"/>
      <c r="W4511" s="22"/>
      <c r="AA4511" s="49"/>
      <c r="AB4511" s="49"/>
      <c r="AF4511" s="49"/>
      <c r="AS4511" s="22"/>
      <c r="AV4511" s="22"/>
      <c r="AX4511" s="22"/>
      <c r="AY4511" s="22"/>
      <c r="BA4511" s="22"/>
      <c r="BB4511" s="22"/>
      <c r="BP4511" s="49"/>
      <c r="BX4511" s="49"/>
    </row>
    <row r="4512" spans="22:76">
      <c r="V4512" s="22"/>
      <c r="W4512" s="22"/>
      <c r="AA4512" s="49"/>
      <c r="AB4512" s="49"/>
      <c r="AF4512" s="49"/>
      <c r="AS4512" s="22"/>
      <c r="AV4512" s="22"/>
      <c r="AX4512" s="22"/>
      <c r="AY4512" s="22"/>
      <c r="BA4512" s="22"/>
      <c r="BB4512" s="22"/>
      <c r="BP4512" s="49"/>
      <c r="BX4512" s="49"/>
    </row>
    <row r="4513" spans="22:76">
      <c r="V4513" s="22"/>
      <c r="W4513" s="22"/>
      <c r="AA4513" s="49"/>
      <c r="AB4513" s="49"/>
      <c r="AF4513" s="49"/>
      <c r="AS4513" s="22"/>
      <c r="AV4513" s="22"/>
      <c r="AX4513" s="22"/>
      <c r="AY4513" s="22"/>
      <c r="BA4513" s="22"/>
      <c r="BB4513" s="22"/>
      <c r="BP4513" s="49"/>
      <c r="BX4513" s="49"/>
    </row>
    <row r="4514" spans="22:76">
      <c r="V4514" s="22"/>
      <c r="W4514" s="22"/>
      <c r="AA4514" s="49"/>
      <c r="AB4514" s="49"/>
      <c r="AF4514" s="49"/>
      <c r="AS4514" s="22"/>
      <c r="AV4514" s="22"/>
      <c r="AX4514" s="22"/>
      <c r="AY4514" s="22"/>
      <c r="BA4514" s="22"/>
      <c r="BB4514" s="22"/>
      <c r="BP4514" s="49"/>
      <c r="BX4514" s="49"/>
    </row>
    <row r="4515" spans="22:76">
      <c r="V4515" s="22"/>
      <c r="W4515" s="22"/>
      <c r="AA4515" s="49"/>
      <c r="AB4515" s="49"/>
      <c r="AF4515" s="49"/>
      <c r="AS4515" s="22"/>
      <c r="AV4515" s="22"/>
      <c r="AX4515" s="22"/>
      <c r="AY4515" s="22"/>
      <c r="BA4515" s="22"/>
      <c r="BB4515" s="22"/>
      <c r="BP4515" s="49"/>
      <c r="BX4515" s="49"/>
    </row>
    <row r="4516" spans="22:76">
      <c r="V4516" s="22"/>
      <c r="W4516" s="22"/>
      <c r="AA4516" s="49"/>
      <c r="AB4516" s="49"/>
      <c r="AF4516" s="49"/>
      <c r="AS4516" s="22"/>
      <c r="AV4516" s="22"/>
      <c r="AX4516" s="22"/>
      <c r="AY4516" s="22"/>
      <c r="BA4516" s="22"/>
      <c r="BB4516" s="22"/>
      <c r="BP4516" s="49"/>
      <c r="BX4516" s="49"/>
    </row>
    <row r="4517" spans="22:76">
      <c r="V4517" s="22"/>
      <c r="W4517" s="22"/>
      <c r="AA4517" s="49"/>
      <c r="AB4517" s="49"/>
      <c r="AF4517" s="49"/>
      <c r="AS4517" s="22"/>
      <c r="AV4517" s="22"/>
      <c r="AX4517" s="22"/>
      <c r="AY4517" s="22"/>
      <c r="BA4517" s="22"/>
      <c r="BB4517" s="22"/>
      <c r="BP4517" s="49"/>
      <c r="BX4517" s="49"/>
    </row>
    <row r="4518" spans="22:76">
      <c r="V4518" s="22"/>
      <c r="W4518" s="22"/>
      <c r="AA4518" s="49"/>
      <c r="AB4518" s="49"/>
      <c r="AF4518" s="49"/>
      <c r="AS4518" s="22"/>
      <c r="AV4518" s="22"/>
      <c r="AX4518" s="22"/>
      <c r="AY4518" s="22"/>
      <c r="BA4518" s="22"/>
      <c r="BB4518" s="22"/>
      <c r="BP4518" s="49"/>
      <c r="BX4518" s="49"/>
    </row>
    <row r="4519" spans="22:76">
      <c r="V4519" s="22"/>
      <c r="W4519" s="22"/>
      <c r="AA4519" s="49"/>
      <c r="AB4519" s="49"/>
      <c r="AF4519" s="49"/>
      <c r="AS4519" s="22"/>
      <c r="AV4519" s="22"/>
      <c r="AX4519" s="22"/>
      <c r="AY4519" s="22"/>
      <c r="BA4519" s="22"/>
      <c r="BB4519" s="22"/>
      <c r="BP4519" s="49"/>
      <c r="BX4519" s="49"/>
    </row>
    <row r="4520" spans="22:76">
      <c r="V4520" s="22"/>
      <c r="W4520" s="22"/>
      <c r="AA4520" s="49"/>
      <c r="AB4520" s="49"/>
      <c r="AF4520" s="49"/>
      <c r="AS4520" s="22"/>
      <c r="AV4520" s="22"/>
      <c r="AX4520" s="22"/>
      <c r="AY4520" s="22"/>
      <c r="BA4520" s="22"/>
      <c r="BB4520" s="22"/>
      <c r="BP4520" s="49"/>
      <c r="BX4520" s="49"/>
    </row>
    <row r="4521" spans="22:76">
      <c r="V4521" s="22"/>
      <c r="W4521" s="22"/>
      <c r="AA4521" s="49"/>
      <c r="AB4521" s="49"/>
      <c r="AF4521" s="49"/>
      <c r="AS4521" s="22"/>
      <c r="AV4521" s="22"/>
      <c r="AX4521" s="22"/>
      <c r="AY4521" s="22"/>
      <c r="BA4521" s="22"/>
      <c r="BB4521" s="22"/>
      <c r="BP4521" s="49"/>
      <c r="BX4521" s="49"/>
    </row>
    <row r="4522" spans="22:76">
      <c r="V4522" s="22"/>
      <c r="W4522" s="22"/>
      <c r="AA4522" s="49"/>
      <c r="AB4522" s="49"/>
      <c r="AF4522" s="49"/>
      <c r="AS4522" s="22"/>
      <c r="AV4522" s="22"/>
      <c r="AX4522" s="22"/>
      <c r="AY4522" s="22"/>
      <c r="BA4522" s="22"/>
      <c r="BB4522" s="22"/>
      <c r="BP4522" s="49"/>
      <c r="BX4522" s="49"/>
    </row>
    <row r="4523" spans="22:76">
      <c r="V4523" s="22"/>
      <c r="W4523" s="22"/>
      <c r="AA4523" s="49"/>
      <c r="AB4523" s="49"/>
      <c r="AF4523" s="49"/>
      <c r="AS4523" s="22"/>
      <c r="AV4523" s="22"/>
      <c r="AX4523" s="22"/>
      <c r="AY4523" s="22"/>
      <c r="BA4523" s="22"/>
      <c r="BB4523" s="22"/>
      <c r="BP4523" s="49"/>
      <c r="BX4523" s="49"/>
    </row>
    <row r="4524" spans="22:76">
      <c r="V4524" s="22"/>
      <c r="W4524" s="22"/>
      <c r="AA4524" s="49"/>
      <c r="AB4524" s="49"/>
      <c r="AF4524" s="49"/>
      <c r="AS4524" s="22"/>
      <c r="AV4524" s="22"/>
      <c r="AX4524" s="22"/>
      <c r="AY4524" s="22"/>
      <c r="BA4524" s="22"/>
      <c r="BB4524" s="22"/>
      <c r="BP4524" s="49"/>
      <c r="BX4524" s="49"/>
    </row>
    <row r="4525" spans="22:76">
      <c r="V4525" s="22"/>
      <c r="W4525" s="22"/>
      <c r="AA4525" s="49"/>
      <c r="AB4525" s="49"/>
      <c r="AF4525" s="49"/>
      <c r="AS4525" s="22"/>
      <c r="AV4525" s="22"/>
      <c r="AX4525" s="22"/>
      <c r="AY4525" s="22"/>
      <c r="BA4525" s="22"/>
      <c r="BB4525" s="22"/>
      <c r="BP4525" s="49"/>
      <c r="BX4525" s="49"/>
    </row>
    <row r="4526" spans="22:76">
      <c r="V4526" s="22"/>
      <c r="W4526" s="22"/>
      <c r="AA4526" s="49"/>
      <c r="AB4526" s="49"/>
      <c r="AF4526" s="49"/>
      <c r="AS4526" s="22"/>
      <c r="AV4526" s="22"/>
      <c r="AX4526" s="22"/>
      <c r="AY4526" s="22"/>
      <c r="BA4526" s="22"/>
      <c r="BB4526" s="22"/>
      <c r="BP4526" s="49"/>
      <c r="BX4526" s="49"/>
    </row>
    <row r="4527" spans="22:76">
      <c r="V4527" s="22"/>
      <c r="W4527" s="22"/>
      <c r="AA4527" s="49"/>
      <c r="AB4527" s="49"/>
      <c r="AF4527" s="49"/>
      <c r="AS4527" s="22"/>
      <c r="AV4527" s="22"/>
      <c r="AX4527" s="22"/>
      <c r="AY4527" s="22"/>
      <c r="BA4527" s="22"/>
      <c r="BB4527" s="22"/>
      <c r="BP4527" s="49"/>
      <c r="BX4527" s="49"/>
    </row>
    <row r="4528" spans="22:76">
      <c r="V4528" s="22"/>
      <c r="W4528" s="22"/>
      <c r="AA4528" s="49"/>
      <c r="AB4528" s="49"/>
      <c r="AF4528" s="49"/>
      <c r="AS4528" s="22"/>
      <c r="AV4528" s="22"/>
      <c r="AX4528" s="22"/>
      <c r="AY4528" s="22"/>
      <c r="BA4528" s="22"/>
      <c r="BB4528" s="22"/>
      <c r="BP4528" s="49"/>
      <c r="BX4528" s="49"/>
    </row>
    <row r="4529" spans="22:76">
      <c r="V4529" s="22"/>
      <c r="W4529" s="22"/>
      <c r="AA4529" s="49"/>
      <c r="AB4529" s="49"/>
      <c r="AF4529" s="49"/>
      <c r="AS4529" s="22"/>
      <c r="AV4529" s="22"/>
      <c r="AX4529" s="22"/>
      <c r="AY4529" s="22"/>
      <c r="BA4529" s="22"/>
      <c r="BB4529" s="22"/>
      <c r="BP4529" s="49"/>
      <c r="BX4529" s="49"/>
    </row>
    <row r="4530" spans="22:76">
      <c r="V4530" s="22"/>
      <c r="W4530" s="22"/>
      <c r="AA4530" s="49"/>
      <c r="AB4530" s="49"/>
      <c r="AF4530" s="49"/>
      <c r="AS4530" s="22"/>
      <c r="AV4530" s="22"/>
      <c r="AX4530" s="22"/>
      <c r="AY4530" s="22"/>
      <c r="BA4530" s="22"/>
      <c r="BB4530" s="22"/>
      <c r="BP4530" s="49"/>
      <c r="BX4530" s="49"/>
    </row>
    <row r="4531" spans="22:76">
      <c r="V4531" s="22"/>
      <c r="W4531" s="22"/>
      <c r="AA4531" s="49"/>
      <c r="AB4531" s="49"/>
      <c r="AF4531" s="49"/>
      <c r="AS4531" s="22"/>
      <c r="AV4531" s="22"/>
      <c r="AX4531" s="22"/>
      <c r="AY4531" s="22"/>
      <c r="BA4531" s="22"/>
      <c r="BB4531" s="22"/>
      <c r="BP4531" s="49"/>
      <c r="BX4531" s="49"/>
    </row>
    <row r="4532" spans="22:76">
      <c r="V4532" s="22"/>
      <c r="W4532" s="22"/>
      <c r="AA4532" s="49"/>
      <c r="AB4532" s="49"/>
      <c r="AF4532" s="49"/>
      <c r="AS4532" s="22"/>
      <c r="AV4532" s="22"/>
      <c r="AX4532" s="22"/>
      <c r="AY4532" s="22"/>
      <c r="BA4532" s="22"/>
      <c r="BB4532" s="22"/>
      <c r="BP4532" s="49"/>
      <c r="BX4532" s="49"/>
    </row>
    <row r="4533" spans="22:76">
      <c r="V4533" s="22"/>
      <c r="W4533" s="22"/>
      <c r="AA4533" s="49"/>
      <c r="AB4533" s="49"/>
      <c r="AF4533" s="49"/>
      <c r="AS4533" s="22"/>
      <c r="AV4533" s="22"/>
      <c r="AX4533" s="22"/>
      <c r="AY4533" s="22"/>
      <c r="BA4533" s="22"/>
      <c r="BB4533" s="22"/>
      <c r="BP4533" s="49"/>
      <c r="BX4533" s="49"/>
    </row>
    <row r="4534" spans="22:76">
      <c r="V4534" s="22"/>
      <c r="W4534" s="22"/>
      <c r="AA4534" s="49"/>
      <c r="AB4534" s="49"/>
      <c r="AF4534" s="49"/>
      <c r="AS4534" s="22"/>
      <c r="AV4534" s="22"/>
      <c r="AX4534" s="22"/>
      <c r="AY4534" s="22"/>
      <c r="BA4534" s="22"/>
      <c r="BB4534" s="22"/>
      <c r="BP4534" s="49"/>
      <c r="BX4534" s="49"/>
    </row>
    <row r="4535" spans="22:76">
      <c r="V4535" s="22"/>
      <c r="W4535" s="22"/>
      <c r="AA4535" s="49"/>
      <c r="AB4535" s="49"/>
      <c r="AF4535" s="49"/>
      <c r="AS4535" s="22"/>
      <c r="AV4535" s="22"/>
      <c r="AX4535" s="22"/>
      <c r="AY4535" s="22"/>
      <c r="BA4535" s="22"/>
      <c r="BB4535" s="22"/>
      <c r="BP4535" s="49"/>
      <c r="BX4535" s="49"/>
    </row>
    <row r="4536" spans="22:76">
      <c r="V4536" s="22"/>
      <c r="W4536" s="22"/>
      <c r="AA4536" s="49"/>
      <c r="AB4536" s="49"/>
      <c r="AF4536" s="49"/>
      <c r="AS4536" s="22"/>
      <c r="AV4536" s="22"/>
      <c r="AX4536" s="22"/>
      <c r="AY4536" s="22"/>
      <c r="BA4536" s="22"/>
      <c r="BB4536" s="22"/>
      <c r="BP4536" s="49"/>
      <c r="BX4536" s="49"/>
    </row>
    <row r="4537" spans="22:76">
      <c r="V4537" s="22"/>
      <c r="W4537" s="22"/>
      <c r="AA4537" s="49"/>
      <c r="AB4537" s="49"/>
      <c r="AF4537" s="49"/>
      <c r="AS4537" s="22"/>
      <c r="AV4537" s="22"/>
      <c r="AX4537" s="22"/>
      <c r="AY4537" s="22"/>
      <c r="BA4537" s="22"/>
      <c r="BB4537" s="22"/>
      <c r="BP4537" s="49"/>
      <c r="BX4537" s="49"/>
    </row>
    <row r="4538" spans="22:76">
      <c r="V4538" s="22"/>
      <c r="W4538" s="22"/>
      <c r="AA4538" s="49"/>
      <c r="AB4538" s="49"/>
      <c r="AF4538" s="49"/>
      <c r="AS4538" s="22"/>
      <c r="AV4538" s="22"/>
      <c r="AX4538" s="22"/>
      <c r="AY4538" s="22"/>
      <c r="BA4538" s="22"/>
      <c r="BB4538" s="22"/>
      <c r="BP4538" s="49"/>
      <c r="BX4538" s="49"/>
    </row>
    <row r="4539" spans="22:76">
      <c r="V4539" s="22"/>
      <c r="W4539" s="22"/>
      <c r="AA4539" s="49"/>
      <c r="AB4539" s="49"/>
      <c r="AF4539" s="49"/>
      <c r="AS4539" s="22"/>
      <c r="AV4539" s="22"/>
      <c r="AX4539" s="22"/>
      <c r="AY4539" s="22"/>
      <c r="BA4539" s="22"/>
      <c r="BB4539" s="22"/>
      <c r="BP4539" s="49"/>
      <c r="BX4539" s="49"/>
    </row>
    <row r="4540" spans="22:76">
      <c r="V4540" s="22"/>
      <c r="W4540" s="22"/>
      <c r="AA4540" s="49"/>
      <c r="AB4540" s="49"/>
      <c r="AF4540" s="49"/>
      <c r="AS4540" s="22"/>
      <c r="AV4540" s="22"/>
      <c r="AX4540" s="22"/>
      <c r="AY4540" s="22"/>
      <c r="BA4540" s="22"/>
      <c r="BB4540" s="22"/>
      <c r="BP4540" s="49"/>
      <c r="BX4540" s="49"/>
    </row>
    <row r="4541" spans="22:76">
      <c r="V4541" s="22"/>
      <c r="W4541" s="22"/>
      <c r="AA4541" s="49"/>
      <c r="AB4541" s="49"/>
      <c r="AF4541" s="49"/>
      <c r="AS4541" s="22"/>
      <c r="AV4541" s="22"/>
      <c r="AX4541" s="22"/>
      <c r="AY4541" s="22"/>
      <c r="BA4541" s="22"/>
      <c r="BB4541" s="22"/>
      <c r="BP4541" s="49"/>
      <c r="BX4541" s="49"/>
    </row>
    <row r="4542" spans="22:76">
      <c r="V4542" s="22"/>
      <c r="W4542" s="22"/>
      <c r="AA4542" s="49"/>
      <c r="AB4542" s="49"/>
      <c r="AF4542" s="49"/>
      <c r="AS4542" s="22"/>
      <c r="AV4542" s="22"/>
      <c r="AX4542" s="22"/>
      <c r="AY4542" s="22"/>
      <c r="BA4542" s="22"/>
      <c r="BB4542" s="22"/>
      <c r="BP4542" s="49"/>
      <c r="BX4542" s="49"/>
    </row>
    <row r="4543" spans="22:76">
      <c r="V4543" s="22"/>
      <c r="W4543" s="22"/>
      <c r="AA4543" s="49"/>
      <c r="AB4543" s="49"/>
      <c r="AF4543" s="49"/>
      <c r="AS4543" s="22"/>
      <c r="AV4543" s="22"/>
      <c r="AX4543" s="22"/>
      <c r="AY4543" s="22"/>
      <c r="BA4543" s="22"/>
      <c r="BB4543" s="22"/>
      <c r="BP4543" s="49"/>
      <c r="BX4543" s="49"/>
    </row>
    <row r="4544" spans="22:76">
      <c r="V4544" s="22"/>
      <c r="W4544" s="22"/>
      <c r="AA4544" s="49"/>
      <c r="AB4544" s="49"/>
      <c r="AF4544" s="49"/>
      <c r="AS4544" s="22"/>
      <c r="AV4544" s="22"/>
      <c r="AX4544" s="22"/>
      <c r="AY4544" s="22"/>
      <c r="BA4544" s="22"/>
      <c r="BB4544" s="22"/>
      <c r="BP4544" s="49"/>
      <c r="BX4544" s="49"/>
    </row>
    <row r="4545" spans="22:76">
      <c r="V4545" s="22"/>
      <c r="W4545" s="22"/>
      <c r="AA4545" s="49"/>
      <c r="AB4545" s="49"/>
      <c r="AF4545" s="49"/>
      <c r="AS4545" s="22"/>
      <c r="AV4545" s="22"/>
      <c r="AX4545" s="22"/>
      <c r="AY4545" s="22"/>
      <c r="BA4545" s="22"/>
      <c r="BB4545" s="22"/>
      <c r="BP4545" s="49"/>
      <c r="BX4545" s="49"/>
    </row>
    <row r="4546" spans="22:76">
      <c r="V4546" s="22"/>
      <c r="W4546" s="22"/>
      <c r="AA4546" s="49"/>
      <c r="AB4546" s="49"/>
      <c r="AF4546" s="49"/>
      <c r="AS4546" s="22"/>
      <c r="AV4546" s="22"/>
      <c r="AX4546" s="22"/>
      <c r="AY4546" s="22"/>
      <c r="BA4546" s="22"/>
      <c r="BB4546" s="22"/>
      <c r="BP4546" s="49"/>
      <c r="BX4546" s="49"/>
    </row>
    <row r="4547" spans="22:76">
      <c r="V4547" s="22"/>
      <c r="W4547" s="22"/>
      <c r="AA4547" s="49"/>
      <c r="AB4547" s="49"/>
      <c r="AF4547" s="49"/>
      <c r="AS4547" s="22"/>
      <c r="AV4547" s="22"/>
      <c r="AX4547" s="22"/>
      <c r="AY4547" s="22"/>
      <c r="BA4547" s="22"/>
      <c r="BB4547" s="22"/>
      <c r="BP4547" s="49"/>
      <c r="BX4547" s="49"/>
    </row>
    <row r="4548" spans="22:76">
      <c r="V4548" s="22"/>
      <c r="W4548" s="22"/>
      <c r="AA4548" s="49"/>
      <c r="AB4548" s="49"/>
      <c r="AF4548" s="49"/>
      <c r="AS4548" s="22"/>
      <c r="AV4548" s="22"/>
      <c r="AX4548" s="22"/>
      <c r="AY4548" s="22"/>
      <c r="BA4548" s="22"/>
      <c r="BB4548" s="22"/>
      <c r="BP4548" s="49"/>
      <c r="BX4548" s="49"/>
    </row>
    <row r="4549" spans="22:76">
      <c r="V4549" s="22"/>
      <c r="W4549" s="22"/>
      <c r="AA4549" s="49"/>
      <c r="AB4549" s="49"/>
      <c r="AF4549" s="49"/>
      <c r="AS4549" s="22"/>
      <c r="AV4549" s="22"/>
      <c r="AX4549" s="22"/>
      <c r="AY4549" s="22"/>
      <c r="BA4549" s="22"/>
      <c r="BB4549" s="22"/>
      <c r="BP4549" s="49"/>
      <c r="BX4549" s="49"/>
    </row>
    <row r="4550" spans="22:76">
      <c r="V4550" s="22"/>
      <c r="W4550" s="22"/>
      <c r="AA4550" s="49"/>
      <c r="AB4550" s="49"/>
      <c r="AF4550" s="49"/>
      <c r="AS4550" s="22"/>
      <c r="AV4550" s="22"/>
      <c r="AX4550" s="22"/>
      <c r="AY4550" s="22"/>
      <c r="BA4550" s="22"/>
      <c r="BB4550" s="22"/>
      <c r="BP4550" s="49"/>
      <c r="BX4550" s="49"/>
    </row>
    <row r="4551" spans="22:76">
      <c r="V4551" s="22"/>
      <c r="W4551" s="22"/>
      <c r="AA4551" s="49"/>
      <c r="AB4551" s="49"/>
      <c r="AF4551" s="49"/>
      <c r="AS4551" s="22"/>
      <c r="AV4551" s="22"/>
      <c r="AX4551" s="22"/>
      <c r="AY4551" s="22"/>
      <c r="BA4551" s="22"/>
      <c r="BB4551" s="22"/>
      <c r="BP4551" s="49"/>
      <c r="BX4551" s="49"/>
    </row>
    <row r="4552" spans="22:76">
      <c r="V4552" s="22"/>
      <c r="W4552" s="22"/>
      <c r="AA4552" s="49"/>
      <c r="AB4552" s="49"/>
      <c r="AF4552" s="49"/>
      <c r="AS4552" s="22"/>
      <c r="AV4552" s="22"/>
      <c r="AX4552" s="22"/>
      <c r="AY4552" s="22"/>
      <c r="BA4552" s="22"/>
      <c r="BB4552" s="22"/>
      <c r="BP4552" s="49"/>
      <c r="BX4552" s="49"/>
    </row>
    <row r="4553" spans="22:76">
      <c r="V4553" s="22"/>
      <c r="W4553" s="22"/>
      <c r="AA4553" s="49"/>
      <c r="AB4553" s="49"/>
      <c r="AF4553" s="49"/>
      <c r="AS4553" s="22"/>
      <c r="AV4553" s="22"/>
      <c r="AX4553" s="22"/>
      <c r="AY4553" s="22"/>
      <c r="BA4553" s="22"/>
      <c r="BB4553" s="22"/>
      <c r="BP4553" s="49"/>
      <c r="BX4553" s="49"/>
    </row>
    <row r="4554" spans="22:76">
      <c r="V4554" s="22"/>
      <c r="W4554" s="22"/>
      <c r="AA4554" s="49"/>
      <c r="AB4554" s="49"/>
      <c r="AF4554" s="49"/>
      <c r="AS4554" s="22"/>
      <c r="AV4554" s="22"/>
      <c r="AX4554" s="22"/>
      <c r="AY4554" s="22"/>
      <c r="BA4554" s="22"/>
      <c r="BB4554" s="22"/>
      <c r="BP4554" s="49"/>
      <c r="BX4554" s="49"/>
    </row>
    <row r="4555" spans="22:76">
      <c r="V4555" s="22"/>
      <c r="W4555" s="22"/>
      <c r="AA4555" s="49"/>
      <c r="AB4555" s="49"/>
      <c r="AF4555" s="49"/>
      <c r="AS4555" s="22"/>
      <c r="AV4555" s="22"/>
      <c r="AX4555" s="22"/>
      <c r="AY4555" s="22"/>
      <c r="BA4555" s="22"/>
      <c r="BB4555" s="22"/>
      <c r="BP4555" s="49"/>
      <c r="BX4555" s="49"/>
    </row>
    <row r="4556" spans="22:76">
      <c r="V4556" s="22"/>
      <c r="W4556" s="22"/>
      <c r="AA4556" s="49"/>
      <c r="AB4556" s="49"/>
      <c r="AF4556" s="49"/>
      <c r="AS4556" s="22"/>
      <c r="AV4556" s="22"/>
      <c r="AX4556" s="22"/>
      <c r="AY4556" s="22"/>
      <c r="BA4556" s="22"/>
      <c r="BB4556" s="22"/>
      <c r="BP4556" s="49"/>
      <c r="BX4556" s="49"/>
    </row>
    <row r="4557" spans="22:76">
      <c r="V4557" s="22"/>
      <c r="W4557" s="22"/>
      <c r="AA4557" s="49"/>
      <c r="AB4557" s="49"/>
      <c r="AF4557" s="49"/>
      <c r="AS4557" s="22"/>
      <c r="AV4557" s="22"/>
      <c r="AX4557" s="22"/>
      <c r="AY4557" s="22"/>
      <c r="BA4557" s="22"/>
      <c r="BB4557" s="22"/>
      <c r="BP4557" s="49"/>
      <c r="BX4557" s="49"/>
    </row>
    <row r="4558" spans="22:76">
      <c r="V4558" s="22"/>
      <c r="W4558" s="22"/>
      <c r="AA4558" s="49"/>
      <c r="AB4558" s="49"/>
      <c r="AF4558" s="49"/>
      <c r="AS4558" s="22"/>
      <c r="AV4558" s="22"/>
      <c r="AX4558" s="22"/>
      <c r="AY4558" s="22"/>
      <c r="BA4558" s="22"/>
      <c r="BB4558" s="22"/>
      <c r="BP4558" s="49"/>
      <c r="BX4558" s="49"/>
    </row>
    <row r="4559" spans="22:76">
      <c r="V4559" s="22"/>
      <c r="W4559" s="22"/>
      <c r="AA4559" s="49"/>
      <c r="AB4559" s="49"/>
      <c r="AF4559" s="49"/>
      <c r="AS4559" s="22"/>
      <c r="AV4559" s="22"/>
      <c r="AX4559" s="22"/>
      <c r="AY4559" s="22"/>
      <c r="BA4559" s="22"/>
      <c r="BB4559" s="22"/>
      <c r="BP4559" s="49"/>
      <c r="BX4559" s="49"/>
    </row>
    <row r="4560" spans="22:76">
      <c r="V4560" s="22"/>
      <c r="W4560" s="22"/>
      <c r="AA4560" s="49"/>
      <c r="AB4560" s="49"/>
      <c r="AF4560" s="49"/>
      <c r="AS4560" s="22"/>
      <c r="AV4560" s="22"/>
      <c r="AX4560" s="22"/>
      <c r="AY4560" s="22"/>
      <c r="BA4560" s="22"/>
      <c r="BB4560" s="22"/>
      <c r="BP4560" s="49"/>
      <c r="BX4560" s="49"/>
    </row>
    <row r="4561" spans="22:76">
      <c r="V4561" s="22"/>
      <c r="W4561" s="22"/>
      <c r="AA4561" s="49"/>
      <c r="AB4561" s="49"/>
      <c r="AF4561" s="49"/>
      <c r="AS4561" s="22"/>
      <c r="AV4561" s="22"/>
      <c r="AX4561" s="22"/>
      <c r="AY4561" s="22"/>
      <c r="BA4561" s="22"/>
      <c r="BB4561" s="22"/>
      <c r="BP4561" s="49"/>
      <c r="BX4561" s="49"/>
    </row>
    <row r="4562" spans="22:76">
      <c r="V4562" s="22"/>
      <c r="W4562" s="22"/>
      <c r="AA4562" s="49"/>
      <c r="AB4562" s="49"/>
      <c r="AF4562" s="49"/>
      <c r="AS4562" s="22"/>
      <c r="AV4562" s="22"/>
      <c r="AX4562" s="22"/>
      <c r="AY4562" s="22"/>
      <c r="BA4562" s="22"/>
      <c r="BB4562" s="22"/>
      <c r="BP4562" s="49"/>
      <c r="BX4562" s="49"/>
    </row>
    <row r="4563" spans="22:76">
      <c r="V4563" s="22"/>
      <c r="W4563" s="22"/>
      <c r="AA4563" s="49"/>
      <c r="AB4563" s="49"/>
      <c r="AF4563" s="49"/>
      <c r="AS4563" s="22"/>
      <c r="AV4563" s="22"/>
      <c r="AX4563" s="22"/>
      <c r="AY4563" s="22"/>
      <c r="BA4563" s="22"/>
      <c r="BB4563" s="22"/>
      <c r="BP4563" s="49"/>
      <c r="BX4563" s="49"/>
    </row>
    <row r="4564" spans="22:76">
      <c r="V4564" s="22"/>
      <c r="W4564" s="22"/>
      <c r="AA4564" s="49"/>
      <c r="AB4564" s="49"/>
      <c r="AF4564" s="49"/>
      <c r="AS4564" s="22"/>
      <c r="AV4564" s="22"/>
      <c r="AX4564" s="22"/>
      <c r="AY4564" s="22"/>
      <c r="BA4564" s="22"/>
      <c r="BB4564" s="22"/>
      <c r="BP4564" s="49"/>
      <c r="BX4564" s="49"/>
    </row>
    <row r="4565" spans="22:76">
      <c r="V4565" s="22"/>
      <c r="W4565" s="22"/>
      <c r="AA4565" s="49"/>
      <c r="AB4565" s="49"/>
      <c r="AF4565" s="49"/>
      <c r="AS4565" s="22"/>
      <c r="AV4565" s="22"/>
      <c r="AX4565" s="22"/>
      <c r="AY4565" s="22"/>
      <c r="BA4565" s="22"/>
      <c r="BB4565" s="22"/>
      <c r="BP4565" s="49"/>
      <c r="BX4565" s="49"/>
    </row>
    <row r="4566" spans="22:76">
      <c r="V4566" s="22"/>
      <c r="W4566" s="22"/>
      <c r="AA4566" s="49"/>
      <c r="AB4566" s="49"/>
      <c r="AF4566" s="49"/>
      <c r="AS4566" s="22"/>
      <c r="AV4566" s="22"/>
      <c r="AX4566" s="22"/>
      <c r="AY4566" s="22"/>
      <c r="BA4566" s="22"/>
      <c r="BB4566" s="22"/>
      <c r="BP4566" s="49"/>
      <c r="BX4566" s="49"/>
    </row>
    <row r="4567" spans="22:76">
      <c r="V4567" s="22"/>
      <c r="W4567" s="22"/>
      <c r="AA4567" s="49"/>
      <c r="AB4567" s="49"/>
      <c r="AF4567" s="49"/>
      <c r="AS4567" s="22"/>
      <c r="AV4567" s="22"/>
      <c r="AX4567" s="22"/>
      <c r="AY4567" s="22"/>
      <c r="BA4567" s="22"/>
      <c r="BB4567" s="22"/>
      <c r="BP4567" s="49"/>
      <c r="BX4567" s="49"/>
    </row>
    <row r="4568" spans="22:76">
      <c r="V4568" s="22"/>
      <c r="W4568" s="22"/>
      <c r="AA4568" s="49"/>
      <c r="AB4568" s="49"/>
      <c r="AF4568" s="49"/>
      <c r="AS4568" s="22"/>
      <c r="AV4568" s="22"/>
      <c r="AX4568" s="22"/>
      <c r="AY4568" s="22"/>
      <c r="BA4568" s="22"/>
      <c r="BB4568" s="22"/>
      <c r="BP4568" s="49"/>
      <c r="BX4568" s="49"/>
    </row>
    <row r="4569" spans="22:76">
      <c r="V4569" s="22"/>
      <c r="W4569" s="22"/>
      <c r="AA4569" s="49"/>
      <c r="AB4569" s="49"/>
      <c r="AF4569" s="49"/>
      <c r="AS4569" s="22"/>
      <c r="AV4569" s="22"/>
      <c r="AX4569" s="22"/>
      <c r="AY4569" s="22"/>
      <c r="BA4569" s="22"/>
      <c r="BB4569" s="22"/>
      <c r="BP4569" s="49"/>
      <c r="BX4569" s="49"/>
    </row>
    <row r="4570" spans="22:76">
      <c r="V4570" s="22"/>
      <c r="W4570" s="22"/>
      <c r="AA4570" s="49"/>
      <c r="AB4570" s="49"/>
      <c r="AF4570" s="49"/>
      <c r="AS4570" s="22"/>
      <c r="AV4570" s="22"/>
      <c r="AX4570" s="22"/>
      <c r="AY4570" s="22"/>
      <c r="BA4570" s="22"/>
      <c r="BB4570" s="22"/>
      <c r="BP4570" s="49"/>
      <c r="BX4570" s="49"/>
    </row>
    <row r="4571" spans="22:76">
      <c r="V4571" s="22"/>
      <c r="W4571" s="22"/>
      <c r="AA4571" s="49"/>
      <c r="AB4571" s="49"/>
      <c r="AF4571" s="49"/>
      <c r="AS4571" s="22"/>
      <c r="AV4571" s="22"/>
      <c r="AX4571" s="22"/>
      <c r="AY4571" s="22"/>
      <c r="BA4571" s="22"/>
      <c r="BB4571" s="22"/>
      <c r="BP4571" s="49"/>
      <c r="BX4571" s="49"/>
    </row>
    <row r="4572" spans="22:76">
      <c r="V4572" s="22"/>
      <c r="W4572" s="22"/>
      <c r="AA4572" s="49"/>
      <c r="AB4572" s="49"/>
      <c r="AF4572" s="49"/>
      <c r="AS4572" s="22"/>
      <c r="AV4572" s="22"/>
      <c r="AX4572" s="22"/>
      <c r="AY4572" s="22"/>
      <c r="BA4572" s="22"/>
      <c r="BB4572" s="22"/>
      <c r="BP4572" s="49"/>
      <c r="BX4572" s="49"/>
    </row>
    <row r="4573" spans="22:76">
      <c r="V4573" s="22"/>
      <c r="W4573" s="22"/>
      <c r="AA4573" s="49"/>
      <c r="AB4573" s="49"/>
      <c r="AF4573" s="49"/>
      <c r="AS4573" s="22"/>
      <c r="AV4573" s="22"/>
      <c r="AX4573" s="22"/>
      <c r="AY4573" s="22"/>
      <c r="BA4573" s="22"/>
      <c r="BB4573" s="22"/>
      <c r="BP4573" s="49"/>
      <c r="BX4573" s="49"/>
    </row>
    <row r="4574" spans="22:76">
      <c r="V4574" s="22"/>
      <c r="W4574" s="22"/>
      <c r="AA4574" s="49"/>
      <c r="AB4574" s="49"/>
      <c r="AF4574" s="49"/>
      <c r="AS4574" s="22"/>
      <c r="AV4574" s="22"/>
      <c r="AX4574" s="22"/>
      <c r="AY4574" s="22"/>
      <c r="BA4574" s="22"/>
      <c r="BB4574" s="22"/>
      <c r="BP4574" s="49"/>
      <c r="BX4574" s="49"/>
    </row>
    <row r="4575" spans="22:76">
      <c r="V4575" s="22"/>
      <c r="W4575" s="22"/>
      <c r="AA4575" s="49"/>
      <c r="AB4575" s="49"/>
      <c r="AF4575" s="49"/>
      <c r="AS4575" s="22"/>
      <c r="AV4575" s="22"/>
      <c r="AX4575" s="22"/>
      <c r="AY4575" s="22"/>
      <c r="BA4575" s="22"/>
      <c r="BB4575" s="22"/>
      <c r="BP4575" s="49"/>
      <c r="BX4575" s="49"/>
    </row>
    <row r="4576" spans="22:76">
      <c r="V4576" s="22"/>
      <c r="W4576" s="22"/>
      <c r="AA4576" s="49"/>
      <c r="AB4576" s="49"/>
      <c r="AF4576" s="49"/>
      <c r="AS4576" s="22"/>
      <c r="AV4576" s="22"/>
      <c r="AX4576" s="22"/>
      <c r="AY4576" s="22"/>
      <c r="BA4576" s="22"/>
      <c r="BB4576" s="22"/>
      <c r="BP4576" s="49"/>
      <c r="BX4576" s="49"/>
    </row>
    <row r="4577" spans="22:76">
      <c r="V4577" s="22"/>
      <c r="W4577" s="22"/>
      <c r="AA4577" s="49"/>
      <c r="AB4577" s="49"/>
      <c r="AF4577" s="49"/>
      <c r="AS4577" s="22"/>
      <c r="AV4577" s="22"/>
      <c r="AX4577" s="22"/>
      <c r="AY4577" s="22"/>
      <c r="BA4577" s="22"/>
      <c r="BB4577" s="22"/>
      <c r="BP4577" s="49"/>
      <c r="BX4577" s="49"/>
    </row>
    <row r="4578" spans="22:76">
      <c r="V4578" s="22"/>
      <c r="W4578" s="22"/>
      <c r="AA4578" s="49"/>
      <c r="AB4578" s="49"/>
      <c r="AF4578" s="49"/>
      <c r="AS4578" s="22"/>
      <c r="AV4578" s="22"/>
      <c r="AX4578" s="22"/>
      <c r="AY4578" s="22"/>
      <c r="BA4578" s="22"/>
      <c r="BB4578" s="22"/>
      <c r="BP4578" s="49"/>
      <c r="BX4578" s="49"/>
    </row>
    <row r="4579" spans="22:76">
      <c r="V4579" s="22"/>
      <c r="W4579" s="22"/>
      <c r="AA4579" s="49"/>
      <c r="AB4579" s="49"/>
      <c r="AF4579" s="49"/>
      <c r="AS4579" s="22"/>
      <c r="AV4579" s="22"/>
      <c r="AX4579" s="22"/>
      <c r="AY4579" s="22"/>
      <c r="BA4579" s="22"/>
      <c r="BB4579" s="22"/>
      <c r="BP4579" s="49"/>
      <c r="BX4579" s="49"/>
    </row>
    <row r="4580" spans="22:76">
      <c r="V4580" s="22"/>
      <c r="W4580" s="22"/>
      <c r="AA4580" s="49"/>
      <c r="AB4580" s="49"/>
      <c r="AF4580" s="49"/>
      <c r="AS4580" s="22"/>
      <c r="AV4580" s="22"/>
      <c r="AX4580" s="22"/>
      <c r="AY4580" s="22"/>
      <c r="BA4580" s="22"/>
      <c r="BB4580" s="22"/>
      <c r="BP4580" s="49"/>
      <c r="BX4580" s="49"/>
    </row>
    <row r="4581" spans="22:76">
      <c r="V4581" s="22"/>
      <c r="W4581" s="22"/>
      <c r="AA4581" s="49"/>
      <c r="AB4581" s="49"/>
      <c r="AF4581" s="49"/>
      <c r="AS4581" s="22"/>
      <c r="AV4581" s="22"/>
      <c r="AX4581" s="22"/>
      <c r="AY4581" s="22"/>
      <c r="BA4581" s="22"/>
      <c r="BB4581" s="22"/>
      <c r="BP4581" s="49"/>
      <c r="BX4581" s="49"/>
    </row>
    <row r="4582" spans="22:76">
      <c r="V4582" s="22"/>
      <c r="W4582" s="22"/>
      <c r="AA4582" s="49"/>
      <c r="AB4582" s="49"/>
      <c r="AF4582" s="49"/>
      <c r="AS4582" s="22"/>
      <c r="AV4582" s="22"/>
      <c r="AX4582" s="22"/>
      <c r="AY4582" s="22"/>
      <c r="BA4582" s="22"/>
      <c r="BB4582" s="22"/>
      <c r="BP4582" s="49"/>
      <c r="BX4582" s="49"/>
    </row>
    <row r="4583" spans="22:76">
      <c r="V4583" s="22"/>
      <c r="W4583" s="22"/>
      <c r="AA4583" s="49"/>
      <c r="AB4583" s="49"/>
      <c r="AF4583" s="49"/>
      <c r="AS4583" s="22"/>
      <c r="AV4583" s="22"/>
      <c r="AX4583" s="22"/>
      <c r="AY4583" s="22"/>
      <c r="BA4583" s="22"/>
      <c r="BB4583" s="22"/>
      <c r="BP4583" s="49"/>
      <c r="BX4583" s="49"/>
    </row>
    <row r="4584" spans="22:76">
      <c r="V4584" s="22"/>
      <c r="W4584" s="22"/>
      <c r="AA4584" s="49"/>
      <c r="AB4584" s="49"/>
      <c r="AF4584" s="49"/>
      <c r="AS4584" s="22"/>
      <c r="AV4584" s="22"/>
      <c r="AX4584" s="22"/>
      <c r="AY4584" s="22"/>
      <c r="BA4584" s="22"/>
      <c r="BB4584" s="22"/>
      <c r="BP4584" s="49"/>
      <c r="BX4584" s="49"/>
    </row>
    <row r="4585" spans="22:76">
      <c r="V4585" s="22"/>
      <c r="W4585" s="22"/>
      <c r="AA4585" s="49"/>
      <c r="AB4585" s="49"/>
      <c r="AF4585" s="49"/>
      <c r="AS4585" s="22"/>
      <c r="AV4585" s="22"/>
      <c r="AX4585" s="22"/>
      <c r="AY4585" s="22"/>
      <c r="BA4585" s="22"/>
      <c r="BB4585" s="22"/>
      <c r="BP4585" s="49"/>
      <c r="BX4585" s="49"/>
    </row>
    <row r="4586" spans="22:76">
      <c r="V4586" s="22"/>
      <c r="W4586" s="22"/>
      <c r="AA4586" s="49"/>
      <c r="AB4586" s="49"/>
      <c r="AF4586" s="49"/>
      <c r="AS4586" s="22"/>
      <c r="AV4586" s="22"/>
      <c r="AX4586" s="22"/>
      <c r="AY4586" s="22"/>
      <c r="BA4586" s="22"/>
      <c r="BB4586" s="22"/>
      <c r="BP4586" s="49"/>
      <c r="BX4586" s="49"/>
    </row>
    <row r="4587" spans="22:76">
      <c r="V4587" s="22"/>
      <c r="W4587" s="22"/>
      <c r="AA4587" s="49"/>
      <c r="AB4587" s="49"/>
      <c r="AF4587" s="49"/>
      <c r="AS4587" s="22"/>
      <c r="AV4587" s="22"/>
      <c r="AX4587" s="22"/>
      <c r="AY4587" s="22"/>
      <c r="BA4587" s="22"/>
      <c r="BB4587" s="22"/>
      <c r="BP4587" s="49"/>
      <c r="BX4587" s="49"/>
    </row>
    <row r="4588" spans="22:76">
      <c r="V4588" s="22"/>
      <c r="W4588" s="22"/>
      <c r="AA4588" s="49"/>
      <c r="AB4588" s="49"/>
      <c r="AF4588" s="49"/>
      <c r="AS4588" s="22"/>
      <c r="AV4588" s="22"/>
      <c r="AX4588" s="22"/>
      <c r="AY4588" s="22"/>
      <c r="BA4588" s="22"/>
      <c r="BB4588" s="22"/>
      <c r="BP4588" s="49"/>
      <c r="BX4588" s="49"/>
    </row>
    <row r="4589" spans="22:76">
      <c r="V4589" s="22"/>
      <c r="W4589" s="22"/>
      <c r="AA4589" s="49"/>
      <c r="AB4589" s="49"/>
      <c r="AF4589" s="49"/>
      <c r="AS4589" s="22"/>
      <c r="AV4589" s="22"/>
      <c r="AX4589" s="22"/>
      <c r="AY4589" s="22"/>
      <c r="BA4589" s="22"/>
      <c r="BB4589" s="22"/>
      <c r="BP4589" s="49"/>
      <c r="BX4589" s="49"/>
    </row>
    <row r="4590" spans="22:76">
      <c r="V4590" s="22"/>
      <c r="W4590" s="22"/>
      <c r="AA4590" s="49"/>
      <c r="AB4590" s="49"/>
      <c r="AF4590" s="49"/>
      <c r="AS4590" s="22"/>
      <c r="AV4590" s="22"/>
      <c r="AX4590" s="22"/>
      <c r="AY4590" s="22"/>
      <c r="BA4590" s="22"/>
      <c r="BB4590" s="22"/>
      <c r="BP4590" s="49"/>
      <c r="BX4590" s="49"/>
    </row>
    <row r="4591" spans="22:76">
      <c r="V4591" s="22"/>
      <c r="W4591" s="22"/>
      <c r="AA4591" s="49"/>
      <c r="AB4591" s="49"/>
      <c r="AF4591" s="49"/>
      <c r="AS4591" s="22"/>
      <c r="AV4591" s="22"/>
      <c r="AX4591" s="22"/>
      <c r="AY4591" s="22"/>
      <c r="BA4591" s="22"/>
      <c r="BB4591" s="22"/>
      <c r="BP4591" s="49"/>
      <c r="BX4591" s="49"/>
    </row>
    <row r="4592" spans="22:76">
      <c r="V4592" s="22"/>
      <c r="W4592" s="22"/>
      <c r="AA4592" s="49"/>
      <c r="AB4592" s="49"/>
      <c r="AF4592" s="49"/>
      <c r="AS4592" s="22"/>
      <c r="AV4592" s="22"/>
      <c r="AX4592" s="22"/>
      <c r="AY4592" s="22"/>
      <c r="BA4592" s="22"/>
      <c r="BB4592" s="22"/>
      <c r="BP4592" s="49"/>
      <c r="BX4592" s="49"/>
    </row>
    <row r="4593" spans="22:76">
      <c r="V4593" s="22"/>
      <c r="W4593" s="22"/>
      <c r="AA4593" s="49"/>
      <c r="AB4593" s="49"/>
      <c r="AF4593" s="49"/>
      <c r="AS4593" s="22"/>
      <c r="AV4593" s="22"/>
      <c r="AX4593" s="22"/>
      <c r="AY4593" s="22"/>
      <c r="BA4593" s="22"/>
      <c r="BB4593" s="22"/>
      <c r="BP4593" s="49"/>
      <c r="BX4593" s="49"/>
    </row>
    <row r="4594" spans="22:76">
      <c r="V4594" s="22"/>
      <c r="W4594" s="22"/>
      <c r="AA4594" s="49"/>
      <c r="AB4594" s="49"/>
      <c r="AF4594" s="49"/>
      <c r="AS4594" s="22"/>
      <c r="AV4594" s="22"/>
      <c r="AX4594" s="22"/>
      <c r="AY4594" s="22"/>
      <c r="BA4594" s="22"/>
      <c r="BB4594" s="22"/>
      <c r="BP4594" s="49"/>
      <c r="BX4594" s="49"/>
    </row>
    <row r="4595" spans="22:76">
      <c r="V4595" s="22"/>
      <c r="W4595" s="22"/>
      <c r="AA4595" s="49"/>
      <c r="AB4595" s="49"/>
      <c r="AF4595" s="49"/>
      <c r="AS4595" s="22"/>
      <c r="AV4595" s="22"/>
      <c r="AX4595" s="22"/>
      <c r="AY4595" s="22"/>
      <c r="BA4595" s="22"/>
      <c r="BB4595" s="22"/>
      <c r="BP4595" s="49"/>
      <c r="BX4595" s="49"/>
    </row>
    <row r="4596" spans="22:76">
      <c r="V4596" s="22"/>
      <c r="W4596" s="22"/>
      <c r="AA4596" s="49"/>
      <c r="AB4596" s="49"/>
      <c r="AF4596" s="49"/>
      <c r="AS4596" s="22"/>
      <c r="AV4596" s="22"/>
      <c r="AX4596" s="22"/>
      <c r="AY4596" s="22"/>
      <c r="BA4596" s="22"/>
      <c r="BB4596" s="22"/>
      <c r="BP4596" s="49"/>
      <c r="BX4596" s="49"/>
    </row>
    <row r="4597" spans="22:76">
      <c r="V4597" s="22"/>
      <c r="W4597" s="22"/>
      <c r="AA4597" s="49"/>
      <c r="AB4597" s="49"/>
      <c r="AF4597" s="49"/>
      <c r="AS4597" s="22"/>
      <c r="AV4597" s="22"/>
      <c r="AX4597" s="22"/>
      <c r="AY4597" s="22"/>
      <c r="BA4597" s="22"/>
      <c r="BB4597" s="22"/>
      <c r="BP4597" s="49"/>
      <c r="BX4597" s="49"/>
    </row>
    <row r="4598" spans="22:76">
      <c r="V4598" s="22"/>
      <c r="W4598" s="22"/>
      <c r="AA4598" s="49"/>
      <c r="AB4598" s="49"/>
      <c r="AF4598" s="49"/>
      <c r="AS4598" s="22"/>
      <c r="AV4598" s="22"/>
      <c r="AX4598" s="22"/>
      <c r="AY4598" s="22"/>
      <c r="BA4598" s="22"/>
      <c r="BB4598" s="22"/>
      <c r="BP4598" s="49"/>
      <c r="BX4598" s="49"/>
    </row>
    <row r="4599" spans="22:76">
      <c r="V4599" s="22"/>
      <c r="W4599" s="22"/>
      <c r="AA4599" s="49"/>
      <c r="AB4599" s="49"/>
      <c r="AF4599" s="49"/>
      <c r="AS4599" s="22"/>
      <c r="AV4599" s="22"/>
      <c r="AX4599" s="22"/>
      <c r="AY4599" s="22"/>
      <c r="BA4599" s="22"/>
      <c r="BB4599" s="22"/>
      <c r="BP4599" s="49"/>
      <c r="BX4599" s="49"/>
    </row>
    <row r="4600" spans="22:76">
      <c r="V4600" s="22"/>
      <c r="W4600" s="22"/>
      <c r="AA4600" s="49"/>
      <c r="AB4600" s="49"/>
      <c r="AF4600" s="49"/>
      <c r="AS4600" s="22"/>
      <c r="AV4600" s="22"/>
      <c r="AX4600" s="22"/>
      <c r="AY4600" s="22"/>
      <c r="BA4600" s="22"/>
      <c r="BB4600" s="22"/>
      <c r="BP4600" s="49"/>
      <c r="BX4600" s="49"/>
    </row>
    <row r="4601" spans="22:76">
      <c r="V4601" s="22"/>
      <c r="W4601" s="22"/>
      <c r="AA4601" s="49"/>
      <c r="AB4601" s="49"/>
      <c r="AF4601" s="49"/>
      <c r="AS4601" s="22"/>
      <c r="AV4601" s="22"/>
      <c r="AX4601" s="22"/>
      <c r="AY4601" s="22"/>
      <c r="BA4601" s="22"/>
      <c r="BB4601" s="22"/>
      <c r="BP4601" s="49"/>
      <c r="BX4601" s="49"/>
    </row>
    <row r="4602" spans="22:76">
      <c r="V4602" s="22"/>
      <c r="W4602" s="22"/>
      <c r="AA4602" s="49"/>
      <c r="AB4602" s="49"/>
      <c r="AF4602" s="49"/>
      <c r="AS4602" s="22"/>
      <c r="AV4602" s="22"/>
      <c r="AX4602" s="22"/>
      <c r="AY4602" s="22"/>
      <c r="BA4602" s="22"/>
      <c r="BB4602" s="22"/>
      <c r="BP4602" s="49"/>
      <c r="BX4602" s="49"/>
    </row>
    <row r="4603" spans="22:76">
      <c r="V4603" s="22"/>
      <c r="W4603" s="22"/>
      <c r="AA4603" s="49"/>
      <c r="AB4603" s="49"/>
      <c r="AF4603" s="49"/>
      <c r="AS4603" s="22"/>
      <c r="AV4603" s="22"/>
      <c r="AX4603" s="22"/>
      <c r="AY4603" s="22"/>
      <c r="BA4603" s="22"/>
      <c r="BB4603" s="22"/>
      <c r="BP4603" s="49"/>
      <c r="BX4603" s="49"/>
    </row>
    <row r="4604" spans="22:76">
      <c r="V4604" s="22"/>
      <c r="W4604" s="22"/>
      <c r="AA4604" s="49"/>
      <c r="AB4604" s="49"/>
      <c r="AF4604" s="49"/>
      <c r="AS4604" s="22"/>
      <c r="AV4604" s="22"/>
      <c r="AX4604" s="22"/>
      <c r="AY4604" s="22"/>
      <c r="BA4604" s="22"/>
      <c r="BB4604" s="22"/>
      <c r="BP4604" s="49"/>
      <c r="BX4604" s="49"/>
    </row>
    <row r="4605" spans="22:76">
      <c r="V4605" s="22"/>
      <c r="W4605" s="22"/>
      <c r="AA4605" s="49"/>
      <c r="AB4605" s="49"/>
      <c r="AF4605" s="49"/>
      <c r="AS4605" s="22"/>
      <c r="AV4605" s="22"/>
      <c r="AX4605" s="22"/>
      <c r="AY4605" s="22"/>
      <c r="BA4605" s="22"/>
      <c r="BB4605" s="22"/>
      <c r="BP4605" s="49"/>
      <c r="BX4605" s="49"/>
    </row>
    <row r="4606" spans="22:76">
      <c r="V4606" s="22"/>
      <c r="W4606" s="22"/>
      <c r="AA4606" s="49"/>
      <c r="AB4606" s="49"/>
      <c r="AF4606" s="49"/>
      <c r="AS4606" s="22"/>
      <c r="AV4606" s="22"/>
      <c r="AX4606" s="22"/>
      <c r="AY4606" s="22"/>
      <c r="BA4606" s="22"/>
      <c r="BB4606" s="22"/>
      <c r="BP4606" s="49"/>
      <c r="BX4606" s="49"/>
    </row>
    <row r="4607" spans="22:76">
      <c r="V4607" s="22"/>
      <c r="W4607" s="22"/>
      <c r="AA4607" s="49"/>
      <c r="AB4607" s="49"/>
      <c r="AF4607" s="49"/>
      <c r="AS4607" s="22"/>
      <c r="AV4607" s="22"/>
      <c r="AX4607" s="22"/>
      <c r="AY4607" s="22"/>
      <c r="BA4607" s="22"/>
      <c r="BB4607" s="22"/>
      <c r="BP4607" s="49"/>
      <c r="BX4607" s="49"/>
    </row>
    <row r="4608" spans="22:76">
      <c r="V4608" s="22"/>
      <c r="W4608" s="22"/>
      <c r="AA4608" s="49"/>
      <c r="AB4608" s="49"/>
      <c r="AF4608" s="49"/>
      <c r="AS4608" s="22"/>
      <c r="AV4608" s="22"/>
      <c r="AX4608" s="22"/>
      <c r="AY4608" s="22"/>
      <c r="BA4608" s="22"/>
      <c r="BB4608" s="22"/>
      <c r="BP4608" s="49"/>
      <c r="BX4608" s="49"/>
    </row>
    <row r="4609" spans="22:76">
      <c r="V4609" s="22"/>
      <c r="W4609" s="22"/>
      <c r="AA4609" s="49"/>
      <c r="AB4609" s="49"/>
      <c r="AF4609" s="49"/>
      <c r="AS4609" s="22"/>
      <c r="AV4609" s="22"/>
      <c r="AX4609" s="22"/>
      <c r="AY4609" s="22"/>
      <c r="BA4609" s="22"/>
      <c r="BB4609" s="22"/>
      <c r="BP4609" s="49"/>
      <c r="BX4609" s="49"/>
    </row>
    <row r="4610" spans="22:76">
      <c r="V4610" s="22"/>
      <c r="W4610" s="22"/>
      <c r="AA4610" s="49"/>
      <c r="AB4610" s="49"/>
      <c r="AF4610" s="49"/>
      <c r="AS4610" s="22"/>
      <c r="AV4610" s="22"/>
      <c r="AX4610" s="22"/>
      <c r="AY4610" s="22"/>
      <c r="BA4610" s="22"/>
      <c r="BB4610" s="22"/>
      <c r="BP4610" s="49"/>
      <c r="BX4610" s="49"/>
    </row>
    <row r="4611" spans="22:76">
      <c r="V4611" s="22"/>
      <c r="W4611" s="22"/>
      <c r="AA4611" s="49"/>
      <c r="AB4611" s="49"/>
      <c r="AF4611" s="49"/>
      <c r="AS4611" s="22"/>
      <c r="AV4611" s="22"/>
      <c r="AX4611" s="22"/>
      <c r="AY4611" s="22"/>
      <c r="BA4611" s="22"/>
      <c r="BB4611" s="22"/>
      <c r="BP4611" s="49"/>
      <c r="BX4611" s="49"/>
    </row>
    <row r="4612" spans="22:76">
      <c r="V4612" s="22"/>
      <c r="W4612" s="22"/>
      <c r="AA4612" s="49"/>
      <c r="AB4612" s="49"/>
      <c r="AF4612" s="49"/>
      <c r="AS4612" s="22"/>
      <c r="AV4612" s="22"/>
      <c r="AX4612" s="22"/>
      <c r="AY4612" s="22"/>
      <c r="BA4612" s="22"/>
      <c r="BB4612" s="22"/>
      <c r="BP4612" s="49"/>
      <c r="BX4612" s="49"/>
    </row>
    <row r="4613" spans="22:76">
      <c r="V4613" s="22"/>
      <c r="W4613" s="22"/>
      <c r="AA4613" s="49"/>
      <c r="AB4613" s="49"/>
      <c r="AF4613" s="49"/>
      <c r="AS4613" s="22"/>
      <c r="AV4613" s="22"/>
      <c r="AX4613" s="22"/>
      <c r="AY4613" s="22"/>
      <c r="BA4613" s="22"/>
      <c r="BB4613" s="22"/>
      <c r="BP4613" s="49"/>
      <c r="BX4613" s="49"/>
    </row>
    <row r="4614" spans="22:76">
      <c r="V4614" s="22"/>
      <c r="W4614" s="22"/>
      <c r="AA4614" s="49"/>
      <c r="AB4614" s="49"/>
      <c r="AF4614" s="49"/>
      <c r="AS4614" s="22"/>
      <c r="AV4614" s="22"/>
      <c r="AX4614" s="22"/>
      <c r="AY4614" s="22"/>
      <c r="BA4614" s="22"/>
      <c r="BB4614" s="22"/>
      <c r="BP4614" s="49"/>
      <c r="BX4614" s="49"/>
    </row>
    <row r="4615" spans="22:76">
      <c r="V4615" s="22"/>
      <c r="W4615" s="22"/>
      <c r="AA4615" s="49"/>
      <c r="AB4615" s="49"/>
      <c r="AF4615" s="49"/>
      <c r="AS4615" s="22"/>
      <c r="AV4615" s="22"/>
      <c r="AX4615" s="22"/>
      <c r="AY4615" s="22"/>
      <c r="BA4615" s="22"/>
      <c r="BB4615" s="22"/>
      <c r="BP4615" s="49"/>
      <c r="BX4615" s="49"/>
    </row>
    <row r="4616" spans="22:76">
      <c r="V4616" s="22"/>
      <c r="W4616" s="22"/>
      <c r="AA4616" s="49"/>
      <c r="AB4616" s="49"/>
      <c r="AF4616" s="49"/>
      <c r="AS4616" s="22"/>
      <c r="AV4616" s="22"/>
      <c r="AX4616" s="22"/>
      <c r="AY4616" s="22"/>
      <c r="BA4616" s="22"/>
      <c r="BB4616" s="22"/>
      <c r="BP4616" s="49"/>
      <c r="BX4616" s="49"/>
    </row>
    <row r="4617" spans="22:76">
      <c r="V4617" s="22"/>
      <c r="W4617" s="22"/>
      <c r="AA4617" s="49"/>
      <c r="AB4617" s="49"/>
      <c r="AF4617" s="49"/>
      <c r="AS4617" s="22"/>
      <c r="AV4617" s="22"/>
      <c r="AX4617" s="22"/>
      <c r="AY4617" s="22"/>
      <c r="BA4617" s="22"/>
      <c r="BB4617" s="22"/>
      <c r="BP4617" s="49"/>
      <c r="BX4617" s="49"/>
    </row>
    <row r="4618" spans="22:76">
      <c r="V4618" s="22"/>
      <c r="W4618" s="22"/>
      <c r="AA4618" s="49"/>
      <c r="AB4618" s="49"/>
      <c r="AF4618" s="49"/>
      <c r="AS4618" s="22"/>
      <c r="AV4618" s="22"/>
      <c r="AX4618" s="22"/>
      <c r="AY4618" s="22"/>
      <c r="BA4618" s="22"/>
      <c r="BB4618" s="22"/>
      <c r="BP4618" s="49"/>
      <c r="BX4618" s="49"/>
    </row>
    <row r="4619" spans="22:76">
      <c r="V4619" s="22"/>
      <c r="W4619" s="22"/>
      <c r="AA4619" s="49"/>
      <c r="AB4619" s="49"/>
      <c r="AF4619" s="49"/>
      <c r="AS4619" s="22"/>
      <c r="AV4619" s="22"/>
      <c r="AX4619" s="22"/>
      <c r="AY4619" s="22"/>
      <c r="BA4619" s="22"/>
      <c r="BB4619" s="22"/>
      <c r="BP4619" s="49"/>
      <c r="BX4619" s="49"/>
    </row>
    <row r="4620" spans="22:76">
      <c r="V4620" s="22"/>
      <c r="W4620" s="22"/>
      <c r="AA4620" s="49"/>
      <c r="AB4620" s="49"/>
      <c r="AF4620" s="49"/>
      <c r="AS4620" s="22"/>
      <c r="AV4620" s="22"/>
      <c r="AX4620" s="22"/>
      <c r="AY4620" s="22"/>
      <c r="BA4620" s="22"/>
      <c r="BB4620" s="22"/>
      <c r="BP4620" s="49"/>
      <c r="BX4620" s="49"/>
    </row>
    <row r="4621" spans="22:76">
      <c r="V4621" s="22"/>
      <c r="W4621" s="22"/>
      <c r="AA4621" s="49"/>
      <c r="AB4621" s="49"/>
      <c r="AF4621" s="49"/>
      <c r="AS4621" s="22"/>
      <c r="AV4621" s="22"/>
      <c r="AX4621" s="22"/>
      <c r="AY4621" s="22"/>
      <c r="BA4621" s="22"/>
      <c r="BB4621" s="22"/>
      <c r="BP4621" s="49"/>
      <c r="BX4621" s="49"/>
    </row>
    <row r="4622" spans="22:76">
      <c r="V4622" s="22"/>
      <c r="W4622" s="22"/>
      <c r="AA4622" s="49"/>
      <c r="AB4622" s="49"/>
      <c r="AF4622" s="49"/>
      <c r="AS4622" s="22"/>
      <c r="AV4622" s="22"/>
      <c r="AX4622" s="22"/>
      <c r="AY4622" s="22"/>
      <c r="BA4622" s="22"/>
      <c r="BB4622" s="22"/>
      <c r="BP4622" s="49"/>
      <c r="BX4622" s="49"/>
    </row>
    <row r="4623" spans="22:76">
      <c r="V4623" s="22"/>
      <c r="W4623" s="22"/>
      <c r="AA4623" s="49"/>
      <c r="AB4623" s="49"/>
      <c r="AF4623" s="49"/>
      <c r="AS4623" s="22"/>
      <c r="AV4623" s="22"/>
      <c r="AX4623" s="22"/>
      <c r="AY4623" s="22"/>
      <c r="BA4623" s="22"/>
      <c r="BB4623" s="22"/>
      <c r="BP4623" s="49"/>
      <c r="BX4623" s="49"/>
    </row>
    <row r="4624" spans="22:76">
      <c r="V4624" s="22"/>
      <c r="W4624" s="22"/>
      <c r="AA4624" s="49"/>
      <c r="AB4624" s="49"/>
      <c r="AF4624" s="49"/>
      <c r="AS4624" s="22"/>
      <c r="AV4624" s="22"/>
      <c r="AX4624" s="22"/>
      <c r="AY4624" s="22"/>
      <c r="BA4624" s="22"/>
      <c r="BB4624" s="22"/>
      <c r="BP4624" s="49"/>
      <c r="BX4624" s="49"/>
    </row>
    <row r="4625" spans="22:76">
      <c r="V4625" s="22"/>
      <c r="W4625" s="22"/>
      <c r="AA4625" s="49"/>
      <c r="AB4625" s="49"/>
      <c r="AF4625" s="49"/>
      <c r="AS4625" s="22"/>
      <c r="AV4625" s="22"/>
      <c r="AX4625" s="22"/>
      <c r="AY4625" s="22"/>
      <c r="BA4625" s="22"/>
      <c r="BB4625" s="22"/>
      <c r="BP4625" s="49"/>
      <c r="BX4625" s="49"/>
    </row>
    <row r="4626" spans="22:76">
      <c r="V4626" s="22"/>
      <c r="W4626" s="22"/>
      <c r="AA4626" s="49"/>
      <c r="AB4626" s="49"/>
      <c r="AF4626" s="49"/>
      <c r="AS4626" s="22"/>
      <c r="AV4626" s="22"/>
      <c r="AX4626" s="22"/>
      <c r="AY4626" s="22"/>
      <c r="BA4626" s="22"/>
      <c r="BB4626" s="22"/>
      <c r="BP4626" s="49"/>
      <c r="BX4626" s="49"/>
    </row>
    <row r="4627" spans="22:76">
      <c r="V4627" s="22"/>
      <c r="W4627" s="22"/>
      <c r="AA4627" s="49"/>
      <c r="AB4627" s="49"/>
      <c r="AF4627" s="49"/>
      <c r="AS4627" s="22"/>
      <c r="AV4627" s="22"/>
      <c r="AX4627" s="22"/>
      <c r="AY4627" s="22"/>
      <c r="BA4627" s="22"/>
      <c r="BB4627" s="22"/>
      <c r="BP4627" s="49"/>
      <c r="BX4627" s="49"/>
    </row>
    <row r="4628" spans="22:76">
      <c r="V4628" s="22"/>
      <c r="W4628" s="22"/>
      <c r="AA4628" s="49"/>
      <c r="AB4628" s="49"/>
      <c r="AF4628" s="49"/>
      <c r="AS4628" s="22"/>
      <c r="AV4628" s="22"/>
      <c r="AX4628" s="22"/>
      <c r="AY4628" s="22"/>
      <c r="BA4628" s="22"/>
      <c r="BB4628" s="22"/>
      <c r="BP4628" s="49"/>
      <c r="BX4628" s="49"/>
    </row>
    <row r="4629" spans="22:76">
      <c r="V4629" s="22"/>
      <c r="W4629" s="22"/>
      <c r="AA4629" s="49"/>
      <c r="AB4629" s="49"/>
      <c r="AF4629" s="49"/>
      <c r="AS4629" s="22"/>
      <c r="AV4629" s="22"/>
      <c r="AX4629" s="22"/>
      <c r="AY4629" s="22"/>
      <c r="BA4629" s="22"/>
      <c r="BB4629" s="22"/>
      <c r="BP4629" s="49"/>
      <c r="BX4629" s="49"/>
    </row>
    <row r="4630" spans="22:76">
      <c r="V4630" s="22"/>
      <c r="W4630" s="22"/>
      <c r="AA4630" s="49"/>
      <c r="AB4630" s="49"/>
      <c r="AF4630" s="49"/>
      <c r="AS4630" s="22"/>
      <c r="AV4630" s="22"/>
      <c r="AX4630" s="22"/>
      <c r="AY4630" s="22"/>
      <c r="BA4630" s="22"/>
      <c r="BB4630" s="22"/>
      <c r="BP4630" s="49"/>
      <c r="BX4630" s="49"/>
    </row>
    <row r="4631" spans="22:76">
      <c r="V4631" s="22"/>
      <c r="W4631" s="22"/>
      <c r="AA4631" s="49"/>
      <c r="AB4631" s="49"/>
      <c r="AF4631" s="49"/>
      <c r="AS4631" s="22"/>
      <c r="AV4631" s="22"/>
      <c r="AX4631" s="22"/>
      <c r="AY4631" s="22"/>
      <c r="BA4631" s="22"/>
      <c r="BB4631" s="22"/>
      <c r="BP4631" s="49"/>
      <c r="BX4631" s="49"/>
    </row>
    <row r="4632" spans="22:76">
      <c r="V4632" s="22"/>
      <c r="W4632" s="22"/>
      <c r="AA4632" s="49"/>
      <c r="AB4632" s="49"/>
      <c r="AF4632" s="49"/>
      <c r="AS4632" s="22"/>
      <c r="AV4632" s="22"/>
      <c r="AX4632" s="22"/>
      <c r="AY4632" s="22"/>
      <c r="BA4632" s="22"/>
      <c r="BB4632" s="22"/>
      <c r="BP4632" s="49"/>
      <c r="BX4632" s="49"/>
    </row>
    <row r="4633" spans="22:76">
      <c r="V4633" s="22"/>
      <c r="W4633" s="22"/>
      <c r="AA4633" s="49"/>
      <c r="AB4633" s="49"/>
      <c r="AF4633" s="49"/>
      <c r="AS4633" s="22"/>
      <c r="AV4633" s="22"/>
      <c r="AX4633" s="22"/>
      <c r="AY4633" s="22"/>
      <c r="BA4633" s="22"/>
      <c r="BB4633" s="22"/>
      <c r="BP4633" s="49"/>
      <c r="BX4633" s="49"/>
    </row>
    <row r="4634" spans="22:76">
      <c r="V4634" s="22"/>
      <c r="W4634" s="22"/>
      <c r="AA4634" s="49"/>
      <c r="AB4634" s="49"/>
      <c r="AF4634" s="49"/>
      <c r="AS4634" s="22"/>
      <c r="AV4634" s="22"/>
      <c r="AX4634" s="22"/>
      <c r="AY4634" s="22"/>
      <c r="BA4634" s="22"/>
      <c r="BB4634" s="22"/>
      <c r="BP4634" s="49"/>
      <c r="BX4634" s="49"/>
    </row>
    <row r="4635" spans="22:76">
      <c r="V4635" s="22"/>
      <c r="W4635" s="22"/>
      <c r="AA4635" s="49"/>
      <c r="AB4635" s="49"/>
      <c r="AF4635" s="49"/>
      <c r="AS4635" s="22"/>
      <c r="AV4635" s="22"/>
      <c r="AX4635" s="22"/>
      <c r="AY4635" s="22"/>
      <c r="BA4635" s="22"/>
      <c r="BB4635" s="22"/>
      <c r="BP4635" s="49"/>
      <c r="BX4635" s="49"/>
    </row>
    <row r="4636" spans="22:76">
      <c r="V4636" s="22"/>
      <c r="W4636" s="22"/>
      <c r="AA4636" s="49"/>
      <c r="AB4636" s="49"/>
      <c r="AF4636" s="49"/>
      <c r="AS4636" s="22"/>
      <c r="AV4636" s="22"/>
      <c r="AX4636" s="22"/>
      <c r="AY4636" s="22"/>
      <c r="BA4636" s="22"/>
      <c r="BB4636" s="22"/>
      <c r="BP4636" s="49"/>
      <c r="BX4636" s="49"/>
    </row>
    <row r="4637" spans="22:76">
      <c r="V4637" s="22"/>
      <c r="W4637" s="22"/>
      <c r="AA4637" s="49"/>
      <c r="AB4637" s="49"/>
      <c r="AF4637" s="49"/>
      <c r="AS4637" s="22"/>
      <c r="AV4637" s="22"/>
      <c r="AX4637" s="22"/>
      <c r="AY4637" s="22"/>
      <c r="BA4637" s="22"/>
      <c r="BB4637" s="22"/>
      <c r="BP4637" s="49"/>
      <c r="BX4637" s="49"/>
    </row>
    <row r="4638" spans="22:76">
      <c r="V4638" s="22"/>
      <c r="W4638" s="22"/>
      <c r="AA4638" s="49"/>
      <c r="AB4638" s="49"/>
      <c r="AF4638" s="49"/>
      <c r="AS4638" s="22"/>
      <c r="AV4638" s="22"/>
      <c r="AX4638" s="22"/>
      <c r="AY4638" s="22"/>
      <c r="BA4638" s="22"/>
      <c r="BB4638" s="22"/>
      <c r="BP4638" s="49"/>
      <c r="BX4638" s="49"/>
    </row>
    <row r="4639" spans="22:76">
      <c r="V4639" s="22"/>
      <c r="W4639" s="22"/>
      <c r="AA4639" s="49"/>
      <c r="AB4639" s="49"/>
      <c r="AF4639" s="49"/>
      <c r="AS4639" s="22"/>
      <c r="AV4639" s="22"/>
      <c r="AX4639" s="22"/>
      <c r="AY4639" s="22"/>
      <c r="BA4639" s="22"/>
      <c r="BB4639" s="22"/>
      <c r="BP4639" s="49"/>
      <c r="BX4639" s="49"/>
    </row>
    <row r="4640" spans="22:76">
      <c r="V4640" s="22"/>
      <c r="W4640" s="22"/>
      <c r="AA4640" s="49"/>
      <c r="AB4640" s="49"/>
      <c r="AF4640" s="49"/>
      <c r="AS4640" s="22"/>
      <c r="AV4640" s="22"/>
      <c r="AX4640" s="22"/>
      <c r="AY4640" s="22"/>
      <c r="BA4640" s="22"/>
      <c r="BB4640" s="22"/>
      <c r="BP4640" s="49"/>
      <c r="BX4640" s="49"/>
    </row>
    <row r="4641" spans="22:76">
      <c r="V4641" s="22"/>
      <c r="W4641" s="22"/>
      <c r="AA4641" s="49"/>
      <c r="AB4641" s="49"/>
      <c r="AF4641" s="49"/>
      <c r="AS4641" s="22"/>
      <c r="AV4641" s="22"/>
      <c r="AX4641" s="22"/>
      <c r="AY4641" s="22"/>
      <c r="BA4641" s="22"/>
      <c r="BB4641" s="22"/>
      <c r="BP4641" s="49"/>
      <c r="BX4641" s="49"/>
    </row>
    <row r="4642" spans="22:76">
      <c r="V4642" s="22"/>
      <c r="W4642" s="22"/>
      <c r="AA4642" s="49"/>
      <c r="AB4642" s="49"/>
      <c r="AF4642" s="49"/>
      <c r="AS4642" s="22"/>
      <c r="AV4642" s="22"/>
      <c r="AX4642" s="22"/>
      <c r="AY4642" s="22"/>
      <c r="BA4642" s="22"/>
      <c r="BB4642" s="22"/>
      <c r="BP4642" s="49"/>
      <c r="BX4642" s="49"/>
    </row>
    <row r="4643" spans="22:76">
      <c r="V4643" s="22"/>
      <c r="W4643" s="22"/>
      <c r="AA4643" s="49"/>
      <c r="AB4643" s="49"/>
      <c r="AF4643" s="49"/>
      <c r="AS4643" s="22"/>
      <c r="AV4643" s="22"/>
      <c r="AX4643" s="22"/>
      <c r="AY4643" s="22"/>
      <c r="BA4643" s="22"/>
      <c r="BB4643" s="22"/>
      <c r="BP4643" s="49"/>
      <c r="BX4643" s="49"/>
    </row>
    <row r="4644" spans="22:76">
      <c r="V4644" s="22"/>
      <c r="W4644" s="22"/>
      <c r="AA4644" s="49"/>
      <c r="AB4644" s="49"/>
      <c r="AF4644" s="49"/>
      <c r="AS4644" s="22"/>
      <c r="AV4644" s="22"/>
      <c r="AX4644" s="22"/>
      <c r="AY4644" s="22"/>
      <c r="BA4644" s="22"/>
      <c r="BB4644" s="22"/>
      <c r="BP4644" s="49"/>
      <c r="BX4644" s="49"/>
    </row>
    <row r="4645" spans="22:76">
      <c r="V4645" s="22"/>
      <c r="W4645" s="22"/>
      <c r="AA4645" s="49"/>
      <c r="AB4645" s="49"/>
      <c r="AF4645" s="49"/>
      <c r="AS4645" s="22"/>
      <c r="AV4645" s="22"/>
      <c r="AX4645" s="22"/>
      <c r="AY4645" s="22"/>
      <c r="BA4645" s="22"/>
      <c r="BB4645" s="22"/>
      <c r="BP4645" s="49"/>
      <c r="BX4645" s="49"/>
    </row>
    <row r="4646" spans="22:76">
      <c r="V4646" s="22"/>
      <c r="W4646" s="22"/>
      <c r="AA4646" s="49"/>
      <c r="AB4646" s="49"/>
      <c r="AF4646" s="49"/>
      <c r="AS4646" s="22"/>
      <c r="AV4646" s="22"/>
      <c r="AX4646" s="22"/>
      <c r="AY4646" s="22"/>
      <c r="BA4646" s="22"/>
      <c r="BB4646" s="22"/>
      <c r="BP4646" s="49"/>
      <c r="BX4646" s="49"/>
    </row>
    <row r="4647" spans="22:76">
      <c r="V4647" s="22"/>
      <c r="W4647" s="22"/>
      <c r="AA4647" s="49"/>
      <c r="AB4647" s="49"/>
      <c r="AF4647" s="49"/>
      <c r="AS4647" s="22"/>
      <c r="AV4647" s="22"/>
      <c r="AX4647" s="22"/>
      <c r="AY4647" s="22"/>
      <c r="BA4647" s="22"/>
      <c r="BB4647" s="22"/>
      <c r="BP4647" s="49"/>
      <c r="BX4647" s="49"/>
    </row>
    <row r="4648" spans="22:76">
      <c r="V4648" s="22"/>
      <c r="W4648" s="22"/>
      <c r="AA4648" s="49"/>
      <c r="AB4648" s="49"/>
      <c r="AF4648" s="49"/>
      <c r="AS4648" s="22"/>
      <c r="AV4648" s="22"/>
      <c r="AX4648" s="22"/>
      <c r="AY4648" s="22"/>
      <c r="BA4648" s="22"/>
      <c r="BB4648" s="22"/>
      <c r="BP4648" s="49"/>
      <c r="BX4648" s="49"/>
    </row>
    <row r="4649" spans="22:76">
      <c r="V4649" s="22"/>
      <c r="W4649" s="22"/>
      <c r="AA4649" s="49"/>
      <c r="AB4649" s="49"/>
      <c r="AF4649" s="49"/>
      <c r="AS4649" s="22"/>
      <c r="AV4649" s="22"/>
      <c r="AX4649" s="22"/>
      <c r="AY4649" s="22"/>
      <c r="BA4649" s="22"/>
      <c r="BB4649" s="22"/>
      <c r="BP4649" s="49"/>
      <c r="BX4649" s="49"/>
    </row>
    <row r="4650" spans="22:76">
      <c r="V4650" s="22"/>
      <c r="W4650" s="22"/>
      <c r="AA4650" s="49"/>
      <c r="AB4650" s="49"/>
      <c r="AF4650" s="49"/>
      <c r="AS4650" s="22"/>
      <c r="AV4650" s="22"/>
      <c r="AX4650" s="22"/>
      <c r="AY4650" s="22"/>
      <c r="BA4650" s="22"/>
      <c r="BB4650" s="22"/>
      <c r="BP4650" s="49"/>
      <c r="BX4650" s="49"/>
    </row>
    <row r="4651" spans="22:76">
      <c r="V4651" s="22"/>
      <c r="W4651" s="22"/>
      <c r="AA4651" s="49"/>
      <c r="AB4651" s="49"/>
      <c r="AF4651" s="49"/>
      <c r="AS4651" s="22"/>
      <c r="AV4651" s="22"/>
      <c r="AX4651" s="22"/>
      <c r="AY4651" s="22"/>
      <c r="BA4651" s="22"/>
      <c r="BB4651" s="22"/>
      <c r="BP4651" s="49"/>
      <c r="BX4651" s="49"/>
    </row>
    <row r="4652" spans="22:76">
      <c r="V4652" s="22"/>
      <c r="W4652" s="22"/>
      <c r="AA4652" s="49"/>
      <c r="AB4652" s="49"/>
      <c r="AF4652" s="49"/>
      <c r="AS4652" s="22"/>
      <c r="AV4652" s="22"/>
      <c r="AX4652" s="22"/>
      <c r="AY4652" s="22"/>
      <c r="BA4652" s="22"/>
      <c r="BB4652" s="22"/>
      <c r="BP4652" s="49"/>
      <c r="BX4652" s="49"/>
    </row>
    <row r="4653" spans="22:76">
      <c r="V4653" s="22"/>
      <c r="W4653" s="22"/>
      <c r="AA4653" s="49"/>
      <c r="AB4653" s="49"/>
      <c r="AF4653" s="49"/>
      <c r="AS4653" s="22"/>
      <c r="AV4653" s="22"/>
      <c r="AX4653" s="22"/>
      <c r="AY4653" s="22"/>
      <c r="BA4653" s="22"/>
      <c r="BB4653" s="22"/>
      <c r="BP4653" s="49"/>
      <c r="BX4653" s="49"/>
    </row>
    <row r="4654" spans="22:76">
      <c r="V4654" s="22"/>
      <c r="W4654" s="22"/>
      <c r="AA4654" s="49"/>
      <c r="AB4654" s="49"/>
      <c r="AF4654" s="49"/>
      <c r="AS4654" s="22"/>
      <c r="AV4654" s="22"/>
      <c r="AX4654" s="22"/>
      <c r="AY4654" s="22"/>
      <c r="BA4654" s="22"/>
      <c r="BB4654" s="22"/>
      <c r="BP4654" s="49"/>
      <c r="BX4654" s="49"/>
    </row>
    <row r="4655" spans="22:76">
      <c r="V4655" s="22"/>
      <c r="W4655" s="22"/>
      <c r="AA4655" s="49"/>
      <c r="AB4655" s="49"/>
      <c r="AF4655" s="49"/>
      <c r="AS4655" s="22"/>
      <c r="AV4655" s="22"/>
      <c r="AX4655" s="22"/>
      <c r="AY4655" s="22"/>
      <c r="BA4655" s="22"/>
      <c r="BB4655" s="22"/>
      <c r="BP4655" s="49"/>
      <c r="BX4655" s="49"/>
    </row>
    <row r="4656" spans="22:76">
      <c r="V4656" s="22"/>
      <c r="W4656" s="22"/>
      <c r="AA4656" s="49"/>
      <c r="AB4656" s="49"/>
      <c r="AF4656" s="49"/>
      <c r="AS4656" s="22"/>
      <c r="AV4656" s="22"/>
      <c r="AX4656" s="22"/>
      <c r="AY4656" s="22"/>
      <c r="BA4656" s="22"/>
      <c r="BB4656" s="22"/>
      <c r="BP4656" s="49"/>
      <c r="BX4656" s="49"/>
    </row>
    <row r="4657" spans="22:76">
      <c r="V4657" s="22"/>
      <c r="W4657" s="22"/>
      <c r="AA4657" s="49"/>
      <c r="AB4657" s="49"/>
      <c r="AF4657" s="49"/>
      <c r="AS4657" s="22"/>
      <c r="AV4657" s="22"/>
      <c r="AX4657" s="22"/>
      <c r="AY4657" s="22"/>
      <c r="BA4657" s="22"/>
      <c r="BB4657" s="22"/>
      <c r="BP4657" s="49"/>
      <c r="BX4657" s="49"/>
    </row>
    <row r="4658" spans="22:76">
      <c r="V4658" s="22"/>
      <c r="W4658" s="22"/>
      <c r="AA4658" s="49"/>
      <c r="AB4658" s="49"/>
      <c r="AF4658" s="49"/>
      <c r="AS4658" s="22"/>
      <c r="AV4658" s="22"/>
      <c r="AX4658" s="22"/>
      <c r="AY4658" s="22"/>
      <c r="BA4658" s="22"/>
      <c r="BB4658" s="22"/>
      <c r="BP4658" s="49"/>
      <c r="BX4658" s="49"/>
    </row>
    <row r="4659" spans="22:76">
      <c r="V4659" s="22"/>
      <c r="W4659" s="22"/>
      <c r="AA4659" s="49"/>
      <c r="AB4659" s="49"/>
      <c r="AF4659" s="49"/>
      <c r="AS4659" s="22"/>
      <c r="AV4659" s="22"/>
      <c r="AX4659" s="22"/>
      <c r="AY4659" s="22"/>
      <c r="BA4659" s="22"/>
      <c r="BB4659" s="22"/>
      <c r="BP4659" s="49"/>
      <c r="BX4659" s="49"/>
    </row>
    <row r="4660" spans="22:76">
      <c r="V4660" s="22"/>
      <c r="W4660" s="22"/>
      <c r="AA4660" s="49"/>
      <c r="AB4660" s="49"/>
      <c r="AF4660" s="49"/>
      <c r="AS4660" s="22"/>
      <c r="AV4660" s="22"/>
      <c r="AX4660" s="22"/>
      <c r="AY4660" s="22"/>
      <c r="BA4660" s="22"/>
      <c r="BB4660" s="22"/>
      <c r="BP4660" s="49"/>
      <c r="BX4660" s="49"/>
    </row>
    <row r="4661" spans="22:76">
      <c r="V4661" s="22"/>
      <c r="W4661" s="22"/>
      <c r="AA4661" s="49"/>
      <c r="AB4661" s="49"/>
      <c r="AF4661" s="49"/>
      <c r="AS4661" s="22"/>
      <c r="AV4661" s="22"/>
      <c r="AX4661" s="22"/>
      <c r="AY4661" s="22"/>
      <c r="BA4661" s="22"/>
      <c r="BB4661" s="22"/>
      <c r="BP4661" s="49"/>
      <c r="BX4661" s="49"/>
    </row>
    <row r="4662" spans="22:76">
      <c r="V4662" s="22"/>
      <c r="W4662" s="22"/>
      <c r="AA4662" s="49"/>
      <c r="AB4662" s="49"/>
      <c r="AF4662" s="49"/>
      <c r="AS4662" s="22"/>
      <c r="AV4662" s="22"/>
      <c r="AX4662" s="22"/>
      <c r="AY4662" s="22"/>
      <c r="BA4662" s="22"/>
      <c r="BB4662" s="22"/>
      <c r="BP4662" s="49"/>
      <c r="BX4662" s="49"/>
    </row>
    <row r="4663" spans="22:76">
      <c r="V4663" s="22"/>
      <c r="W4663" s="22"/>
      <c r="AA4663" s="49"/>
      <c r="AB4663" s="49"/>
      <c r="AF4663" s="49"/>
      <c r="AS4663" s="22"/>
      <c r="AV4663" s="22"/>
      <c r="AX4663" s="22"/>
      <c r="AY4663" s="22"/>
      <c r="BA4663" s="22"/>
      <c r="BB4663" s="22"/>
      <c r="BP4663" s="49"/>
      <c r="BX4663" s="49"/>
    </row>
    <row r="4664" spans="22:76">
      <c r="V4664" s="22"/>
      <c r="W4664" s="22"/>
      <c r="AA4664" s="49"/>
      <c r="AB4664" s="49"/>
      <c r="AF4664" s="49"/>
      <c r="AS4664" s="22"/>
      <c r="AV4664" s="22"/>
      <c r="AX4664" s="22"/>
      <c r="AY4664" s="22"/>
      <c r="BA4664" s="22"/>
      <c r="BB4664" s="22"/>
      <c r="BP4664" s="49"/>
      <c r="BX4664" s="49"/>
    </row>
    <row r="4665" spans="22:76">
      <c r="V4665" s="22"/>
      <c r="W4665" s="22"/>
      <c r="AA4665" s="49"/>
      <c r="AB4665" s="49"/>
      <c r="AF4665" s="49"/>
      <c r="AS4665" s="22"/>
      <c r="AV4665" s="22"/>
      <c r="AX4665" s="22"/>
      <c r="AY4665" s="22"/>
      <c r="BA4665" s="22"/>
      <c r="BB4665" s="22"/>
      <c r="BP4665" s="49"/>
      <c r="BX4665" s="49"/>
    </row>
    <row r="4666" spans="22:76">
      <c r="V4666" s="22"/>
      <c r="W4666" s="22"/>
      <c r="AA4666" s="49"/>
      <c r="AB4666" s="49"/>
      <c r="AF4666" s="49"/>
      <c r="AS4666" s="22"/>
      <c r="AV4666" s="22"/>
      <c r="AX4666" s="22"/>
      <c r="AY4666" s="22"/>
      <c r="BA4666" s="22"/>
      <c r="BB4666" s="22"/>
      <c r="BP4666" s="49"/>
      <c r="BX4666" s="49"/>
    </row>
    <row r="4667" spans="22:76">
      <c r="V4667" s="22"/>
      <c r="W4667" s="22"/>
      <c r="AA4667" s="49"/>
      <c r="AB4667" s="49"/>
      <c r="AF4667" s="49"/>
      <c r="AS4667" s="22"/>
      <c r="AV4667" s="22"/>
      <c r="AX4667" s="22"/>
      <c r="AY4667" s="22"/>
      <c r="BA4667" s="22"/>
      <c r="BB4667" s="22"/>
      <c r="BP4667" s="49"/>
      <c r="BX4667" s="49"/>
    </row>
    <row r="4668" spans="22:76">
      <c r="V4668" s="22"/>
      <c r="W4668" s="22"/>
      <c r="AA4668" s="49"/>
      <c r="AB4668" s="49"/>
      <c r="AF4668" s="49"/>
      <c r="AS4668" s="22"/>
      <c r="AV4668" s="22"/>
      <c r="AX4668" s="22"/>
      <c r="AY4668" s="22"/>
      <c r="BA4668" s="22"/>
      <c r="BB4668" s="22"/>
      <c r="BP4668" s="49"/>
      <c r="BX4668" s="49"/>
    </row>
    <row r="4669" spans="22:76">
      <c r="V4669" s="22"/>
      <c r="W4669" s="22"/>
      <c r="AA4669" s="49"/>
      <c r="AB4669" s="49"/>
      <c r="AF4669" s="49"/>
      <c r="AS4669" s="22"/>
      <c r="AV4669" s="22"/>
      <c r="AX4669" s="22"/>
      <c r="AY4669" s="22"/>
      <c r="BA4669" s="22"/>
      <c r="BB4669" s="22"/>
      <c r="BP4669" s="49"/>
      <c r="BX4669" s="49"/>
    </row>
    <row r="4670" spans="22:76">
      <c r="V4670" s="22"/>
      <c r="W4670" s="22"/>
      <c r="AA4670" s="49"/>
      <c r="AB4670" s="49"/>
      <c r="AF4670" s="49"/>
      <c r="AS4670" s="22"/>
      <c r="AV4670" s="22"/>
      <c r="AX4670" s="22"/>
      <c r="AY4670" s="22"/>
      <c r="BA4670" s="22"/>
      <c r="BB4670" s="22"/>
      <c r="BP4670" s="49"/>
      <c r="BX4670" s="49"/>
    </row>
    <row r="4671" spans="22:76">
      <c r="V4671" s="22"/>
      <c r="W4671" s="22"/>
      <c r="AA4671" s="49"/>
      <c r="AB4671" s="49"/>
      <c r="AF4671" s="49"/>
      <c r="AS4671" s="22"/>
      <c r="AV4671" s="22"/>
      <c r="AX4671" s="22"/>
      <c r="AY4671" s="22"/>
      <c r="BA4671" s="22"/>
      <c r="BB4671" s="22"/>
      <c r="BP4671" s="49"/>
      <c r="BX4671" s="49"/>
    </row>
    <row r="4672" spans="22:76">
      <c r="V4672" s="22"/>
      <c r="W4672" s="22"/>
      <c r="AA4672" s="49"/>
      <c r="AB4672" s="49"/>
      <c r="AF4672" s="49"/>
      <c r="AS4672" s="22"/>
      <c r="AV4672" s="22"/>
      <c r="AX4672" s="22"/>
      <c r="AY4672" s="22"/>
      <c r="BA4672" s="22"/>
      <c r="BB4672" s="22"/>
      <c r="BP4672" s="49"/>
      <c r="BX4672" s="49"/>
    </row>
    <row r="4673" spans="22:76">
      <c r="V4673" s="22"/>
      <c r="W4673" s="22"/>
      <c r="AA4673" s="49"/>
      <c r="AB4673" s="49"/>
      <c r="AF4673" s="49"/>
      <c r="AS4673" s="22"/>
      <c r="AV4673" s="22"/>
      <c r="AX4673" s="22"/>
      <c r="AY4673" s="22"/>
      <c r="BA4673" s="22"/>
      <c r="BB4673" s="22"/>
      <c r="BP4673" s="49"/>
      <c r="BX4673" s="49"/>
    </row>
    <row r="4674" spans="22:76">
      <c r="V4674" s="22"/>
      <c r="W4674" s="22"/>
      <c r="AA4674" s="49"/>
      <c r="AB4674" s="49"/>
      <c r="AF4674" s="49"/>
      <c r="AS4674" s="22"/>
      <c r="AV4674" s="22"/>
      <c r="AX4674" s="22"/>
      <c r="AY4674" s="22"/>
      <c r="BA4674" s="22"/>
      <c r="BB4674" s="22"/>
      <c r="BP4674" s="49"/>
      <c r="BX4674" s="49"/>
    </row>
    <row r="4675" spans="22:76">
      <c r="V4675" s="22"/>
      <c r="W4675" s="22"/>
      <c r="AA4675" s="49"/>
      <c r="AB4675" s="49"/>
      <c r="AF4675" s="49"/>
      <c r="AS4675" s="22"/>
      <c r="AV4675" s="22"/>
      <c r="AX4675" s="22"/>
      <c r="AY4675" s="22"/>
      <c r="BA4675" s="22"/>
      <c r="BB4675" s="22"/>
      <c r="BP4675" s="49"/>
      <c r="BX4675" s="49"/>
    </row>
    <row r="4676" spans="22:76">
      <c r="V4676" s="22"/>
      <c r="W4676" s="22"/>
      <c r="AA4676" s="49"/>
      <c r="AB4676" s="49"/>
      <c r="AF4676" s="49"/>
      <c r="AS4676" s="22"/>
      <c r="AV4676" s="22"/>
      <c r="AX4676" s="22"/>
      <c r="AY4676" s="22"/>
      <c r="BA4676" s="22"/>
      <c r="BB4676" s="22"/>
      <c r="BP4676" s="49"/>
      <c r="BX4676" s="49"/>
    </row>
    <row r="4677" spans="22:76">
      <c r="V4677" s="22"/>
      <c r="W4677" s="22"/>
      <c r="AA4677" s="49"/>
      <c r="AB4677" s="49"/>
      <c r="AF4677" s="49"/>
      <c r="AS4677" s="22"/>
      <c r="AV4677" s="22"/>
      <c r="AX4677" s="22"/>
      <c r="AY4677" s="22"/>
      <c r="BA4677" s="22"/>
      <c r="BB4677" s="22"/>
      <c r="BP4677" s="49"/>
      <c r="BX4677" s="49"/>
    </row>
    <row r="4678" spans="22:76">
      <c r="V4678" s="22"/>
      <c r="W4678" s="22"/>
      <c r="AA4678" s="49"/>
      <c r="AB4678" s="49"/>
      <c r="AF4678" s="49"/>
      <c r="AS4678" s="22"/>
      <c r="AV4678" s="22"/>
      <c r="AX4678" s="22"/>
      <c r="AY4678" s="22"/>
      <c r="BA4678" s="22"/>
      <c r="BB4678" s="22"/>
      <c r="BP4678" s="49"/>
      <c r="BX4678" s="49"/>
    </row>
    <row r="4679" spans="22:76">
      <c r="V4679" s="22"/>
      <c r="W4679" s="22"/>
      <c r="AA4679" s="49"/>
      <c r="AB4679" s="49"/>
      <c r="AF4679" s="49"/>
      <c r="AS4679" s="22"/>
      <c r="AV4679" s="22"/>
      <c r="AX4679" s="22"/>
      <c r="AY4679" s="22"/>
      <c r="BA4679" s="22"/>
      <c r="BB4679" s="22"/>
      <c r="BP4679" s="49"/>
      <c r="BX4679" s="49"/>
    </row>
    <row r="4680" spans="22:76">
      <c r="V4680" s="22"/>
      <c r="W4680" s="22"/>
      <c r="AA4680" s="49"/>
      <c r="AB4680" s="49"/>
      <c r="AF4680" s="49"/>
      <c r="AS4680" s="22"/>
      <c r="AV4680" s="22"/>
      <c r="AX4680" s="22"/>
      <c r="AY4680" s="22"/>
      <c r="BA4680" s="22"/>
      <c r="BB4680" s="22"/>
      <c r="BP4680" s="49"/>
      <c r="BX4680" s="49"/>
    </row>
    <row r="4681" spans="22:76">
      <c r="V4681" s="22"/>
      <c r="W4681" s="22"/>
      <c r="AA4681" s="49"/>
      <c r="AB4681" s="49"/>
      <c r="AF4681" s="49"/>
      <c r="AS4681" s="22"/>
      <c r="AV4681" s="22"/>
      <c r="AX4681" s="22"/>
      <c r="AY4681" s="22"/>
      <c r="BA4681" s="22"/>
      <c r="BB4681" s="22"/>
      <c r="BP4681" s="49"/>
      <c r="BX4681" s="49"/>
    </row>
    <row r="4682" spans="22:76">
      <c r="V4682" s="22"/>
      <c r="W4682" s="22"/>
      <c r="AA4682" s="49"/>
      <c r="AB4682" s="49"/>
      <c r="AF4682" s="49"/>
      <c r="AS4682" s="22"/>
      <c r="AV4682" s="22"/>
      <c r="AX4682" s="22"/>
      <c r="AY4682" s="22"/>
      <c r="BA4682" s="22"/>
      <c r="BB4682" s="22"/>
      <c r="BP4682" s="49"/>
      <c r="BX4682" s="49"/>
    </row>
    <row r="4683" spans="22:76">
      <c r="V4683" s="22"/>
      <c r="W4683" s="22"/>
      <c r="AA4683" s="49"/>
      <c r="AB4683" s="49"/>
      <c r="AF4683" s="49"/>
      <c r="AS4683" s="22"/>
      <c r="AV4683" s="22"/>
      <c r="AX4683" s="22"/>
      <c r="AY4683" s="22"/>
      <c r="BA4683" s="22"/>
      <c r="BB4683" s="22"/>
      <c r="BP4683" s="49"/>
      <c r="BX4683" s="49"/>
    </row>
    <row r="4684" spans="22:76">
      <c r="V4684" s="22"/>
      <c r="W4684" s="22"/>
      <c r="AA4684" s="49"/>
      <c r="AB4684" s="49"/>
      <c r="AF4684" s="49"/>
      <c r="AS4684" s="22"/>
      <c r="AV4684" s="22"/>
      <c r="AX4684" s="22"/>
      <c r="AY4684" s="22"/>
      <c r="BA4684" s="22"/>
      <c r="BB4684" s="22"/>
      <c r="BP4684" s="49"/>
      <c r="BX4684" s="49"/>
    </row>
    <row r="4685" spans="22:76">
      <c r="V4685" s="22"/>
      <c r="W4685" s="22"/>
      <c r="AA4685" s="49"/>
      <c r="AB4685" s="49"/>
      <c r="AF4685" s="49"/>
      <c r="AS4685" s="22"/>
      <c r="AV4685" s="22"/>
      <c r="AX4685" s="22"/>
      <c r="AY4685" s="22"/>
      <c r="BA4685" s="22"/>
      <c r="BB4685" s="22"/>
      <c r="BP4685" s="49"/>
      <c r="BX4685" s="49"/>
    </row>
    <row r="4686" spans="22:76">
      <c r="V4686" s="22"/>
      <c r="W4686" s="22"/>
      <c r="AA4686" s="49"/>
      <c r="AB4686" s="49"/>
      <c r="AF4686" s="49"/>
      <c r="AS4686" s="22"/>
      <c r="AV4686" s="22"/>
      <c r="AX4686" s="22"/>
      <c r="AY4686" s="22"/>
      <c r="BA4686" s="22"/>
      <c r="BB4686" s="22"/>
      <c r="BP4686" s="49"/>
      <c r="BX4686" s="49"/>
    </row>
    <row r="4687" spans="22:76">
      <c r="V4687" s="22"/>
      <c r="W4687" s="22"/>
      <c r="AA4687" s="49"/>
      <c r="AB4687" s="49"/>
      <c r="AF4687" s="49"/>
      <c r="AS4687" s="22"/>
      <c r="AV4687" s="22"/>
      <c r="AX4687" s="22"/>
      <c r="AY4687" s="22"/>
      <c r="BA4687" s="22"/>
      <c r="BB4687" s="22"/>
      <c r="BP4687" s="49"/>
      <c r="BX4687" s="49"/>
    </row>
    <row r="4688" spans="22:76">
      <c r="V4688" s="22"/>
      <c r="W4688" s="22"/>
      <c r="AA4688" s="49"/>
      <c r="AB4688" s="49"/>
      <c r="AF4688" s="49"/>
      <c r="AS4688" s="22"/>
      <c r="AV4688" s="22"/>
      <c r="AX4688" s="22"/>
      <c r="AY4688" s="22"/>
      <c r="BA4688" s="22"/>
      <c r="BB4688" s="22"/>
      <c r="BP4688" s="49"/>
      <c r="BX4688" s="49"/>
    </row>
    <row r="4689" spans="22:76">
      <c r="V4689" s="22"/>
      <c r="W4689" s="22"/>
      <c r="AA4689" s="49"/>
      <c r="AB4689" s="49"/>
      <c r="AF4689" s="49"/>
      <c r="AS4689" s="22"/>
      <c r="AV4689" s="22"/>
      <c r="AX4689" s="22"/>
      <c r="AY4689" s="22"/>
      <c r="BA4689" s="22"/>
      <c r="BB4689" s="22"/>
      <c r="BP4689" s="49"/>
      <c r="BX4689" s="49"/>
    </row>
    <row r="4690" spans="22:76">
      <c r="V4690" s="22"/>
      <c r="W4690" s="22"/>
      <c r="AA4690" s="49"/>
      <c r="AB4690" s="49"/>
      <c r="AF4690" s="49"/>
      <c r="AS4690" s="22"/>
      <c r="AV4690" s="22"/>
      <c r="AX4690" s="22"/>
      <c r="AY4690" s="22"/>
      <c r="BA4690" s="22"/>
      <c r="BB4690" s="22"/>
      <c r="BP4690" s="49"/>
      <c r="BX4690" s="49"/>
    </row>
    <row r="4691" spans="22:76">
      <c r="V4691" s="22"/>
      <c r="W4691" s="22"/>
      <c r="AA4691" s="49"/>
      <c r="AB4691" s="49"/>
      <c r="AF4691" s="49"/>
      <c r="AS4691" s="22"/>
      <c r="AV4691" s="22"/>
      <c r="AX4691" s="22"/>
      <c r="AY4691" s="22"/>
      <c r="BA4691" s="22"/>
      <c r="BB4691" s="22"/>
      <c r="BP4691" s="49"/>
      <c r="BX4691" s="49"/>
    </row>
    <row r="4692" spans="22:76">
      <c r="V4692" s="22"/>
      <c r="W4692" s="22"/>
      <c r="AA4692" s="49"/>
      <c r="AB4692" s="49"/>
      <c r="AF4692" s="49"/>
      <c r="AS4692" s="22"/>
      <c r="AV4692" s="22"/>
      <c r="AX4692" s="22"/>
      <c r="AY4692" s="22"/>
      <c r="BA4692" s="22"/>
      <c r="BB4692" s="22"/>
      <c r="BP4692" s="49"/>
      <c r="BX4692" s="49"/>
    </row>
    <row r="4693" spans="22:76">
      <c r="V4693" s="22"/>
      <c r="W4693" s="22"/>
      <c r="AA4693" s="49"/>
      <c r="AB4693" s="49"/>
      <c r="AF4693" s="49"/>
      <c r="AS4693" s="22"/>
      <c r="AV4693" s="22"/>
      <c r="AX4693" s="22"/>
      <c r="AY4693" s="22"/>
      <c r="BA4693" s="22"/>
      <c r="BB4693" s="22"/>
      <c r="BP4693" s="49"/>
      <c r="BX4693" s="49"/>
    </row>
    <row r="4694" spans="22:76">
      <c r="V4694" s="22"/>
      <c r="W4694" s="22"/>
      <c r="AA4694" s="49"/>
      <c r="AB4694" s="49"/>
      <c r="AF4694" s="49"/>
      <c r="AS4694" s="22"/>
      <c r="AV4694" s="22"/>
      <c r="AX4694" s="22"/>
      <c r="AY4694" s="22"/>
      <c r="BA4694" s="22"/>
      <c r="BB4694" s="22"/>
      <c r="BP4694" s="49"/>
      <c r="BX4694" s="49"/>
    </row>
    <row r="4695" spans="22:76">
      <c r="V4695" s="22"/>
      <c r="W4695" s="22"/>
      <c r="AA4695" s="49"/>
      <c r="AB4695" s="49"/>
      <c r="AF4695" s="49"/>
      <c r="AS4695" s="22"/>
      <c r="AV4695" s="22"/>
      <c r="AX4695" s="22"/>
      <c r="AY4695" s="22"/>
      <c r="BA4695" s="22"/>
      <c r="BB4695" s="22"/>
      <c r="BP4695" s="49"/>
      <c r="BX4695" s="49"/>
    </row>
    <row r="4696" spans="22:76">
      <c r="V4696" s="22"/>
      <c r="W4696" s="22"/>
      <c r="AA4696" s="49"/>
      <c r="AB4696" s="49"/>
      <c r="AF4696" s="49"/>
      <c r="AS4696" s="22"/>
      <c r="AV4696" s="22"/>
      <c r="AX4696" s="22"/>
      <c r="AY4696" s="22"/>
      <c r="BA4696" s="22"/>
      <c r="BB4696" s="22"/>
      <c r="BP4696" s="49"/>
      <c r="BX4696" s="49"/>
    </row>
    <row r="4697" spans="22:76">
      <c r="V4697" s="22"/>
      <c r="W4697" s="22"/>
      <c r="AA4697" s="49"/>
      <c r="AB4697" s="49"/>
      <c r="AF4697" s="49"/>
      <c r="AS4697" s="22"/>
      <c r="AV4697" s="22"/>
      <c r="AX4697" s="22"/>
      <c r="AY4697" s="22"/>
      <c r="BA4697" s="22"/>
      <c r="BB4697" s="22"/>
      <c r="BP4697" s="49"/>
      <c r="BX4697" s="49"/>
    </row>
    <row r="4698" spans="22:76">
      <c r="V4698" s="22"/>
      <c r="W4698" s="22"/>
      <c r="AA4698" s="49"/>
      <c r="AB4698" s="49"/>
      <c r="AF4698" s="49"/>
      <c r="AS4698" s="22"/>
      <c r="AV4698" s="22"/>
      <c r="AX4698" s="22"/>
      <c r="AY4698" s="22"/>
      <c r="BA4698" s="22"/>
      <c r="BB4698" s="22"/>
      <c r="BP4698" s="49"/>
      <c r="BX4698" s="49"/>
    </row>
    <row r="4699" spans="22:76">
      <c r="V4699" s="22"/>
      <c r="W4699" s="22"/>
      <c r="AA4699" s="49"/>
      <c r="AB4699" s="49"/>
      <c r="AF4699" s="49"/>
      <c r="AS4699" s="22"/>
      <c r="AV4699" s="22"/>
      <c r="AX4699" s="22"/>
      <c r="AY4699" s="22"/>
      <c r="BA4699" s="22"/>
      <c r="BB4699" s="22"/>
      <c r="BP4699" s="49"/>
      <c r="BX4699" s="49"/>
    </row>
    <row r="4700" spans="22:76">
      <c r="V4700" s="22"/>
      <c r="W4700" s="22"/>
      <c r="AA4700" s="49"/>
      <c r="AB4700" s="49"/>
      <c r="AF4700" s="49"/>
      <c r="AS4700" s="22"/>
      <c r="AV4700" s="22"/>
      <c r="AX4700" s="22"/>
      <c r="AY4700" s="22"/>
      <c r="BA4700" s="22"/>
      <c r="BB4700" s="22"/>
      <c r="BP4700" s="49"/>
      <c r="BX4700" s="49"/>
    </row>
    <row r="4701" spans="22:76">
      <c r="V4701" s="22"/>
      <c r="W4701" s="22"/>
      <c r="AA4701" s="49"/>
      <c r="AB4701" s="49"/>
      <c r="AF4701" s="49"/>
      <c r="AS4701" s="22"/>
      <c r="AV4701" s="22"/>
      <c r="AX4701" s="22"/>
      <c r="AY4701" s="22"/>
      <c r="BA4701" s="22"/>
      <c r="BB4701" s="22"/>
      <c r="BP4701" s="49"/>
      <c r="BX4701" s="49"/>
    </row>
    <row r="4702" spans="22:76">
      <c r="V4702" s="22"/>
      <c r="W4702" s="22"/>
      <c r="AA4702" s="49"/>
      <c r="AB4702" s="49"/>
      <c r="AF4702" s="49"/>
      <c r="AS4702" s="22"/>
      <c r="AV4702" s="22"/>
      <c r="AX4702" s="22"/>
      <c r="AY4702" s="22"/>
      <c r="BA4702" s="22"/>
      <c r="BB4702" s="22"/>
      <c r="BP4702" s="49"/>
      <c r="BX4702" s="49"/>
    </row>
    <row r="4703" spans="22:76">
      <c r="V4703" s="22"/>
      <c r="W4703" s="22"/>
      <c r="AA4703" s="49"/>
      <c r="AB4703" s="49"/>
      <c r="AF4703" s="49"/>
      <c r="AS4703" s="22"/>
      <c r="AV4703" s="22"/>
      <c r="AX4703" s="22"/>
      <c r="AY4703" s="22"/>
      <c r="BA4703" s="22"/>
      <c r="BB4703" s="22"/>
      <c r="BP4703" s="49"/>
      <c r="BX4703" s="49"/>
    </row>
    <row r="4704" spans="22:76">
      <c r="V4704" s="22"/>
      <c r="W4704" s="22"/>
      <c r="AA4704" s="49"/>
      <c r="AB4704" s="49"/>
      <c r="AF4704" s="49"/>
      <c r="AS4704" s="22"/>
      <c r="AV4704" s="22"/>
      <c r="AX4704" s="22"/>
      <c r="AY4704" s="22"/>
      <c r="BA4704" s="22"/>
      <c r="BB4704" s="22"/>
      <c r="BP4704" s="49"/>
      <c r="BX4704" s="49"/>
    </row>
    <row r="4705" spans="22:76">
      <c r="V4705" s="22"/>
      <c r="W4705" s="22"/>
      <c r="AA4705" s="49"/>
      <c r="AB4705" s="49"/>
      <c r="AF4705" s="49"/>
      <c r="AS4705" s="22"/>
      <c r="AV4705" s="22"/>
      <c r="AX4705" s="22"/>
      <c r="AY4705" s="22"/>
      <c r="BA4705" s="22"/>
      <c r="BB4705" s="22"/>
      <c r="BP4705" s="49"/>
      <c r="BX4705" s="49"/>
    </row>
    <row r="4706" spans="22:76">
      <c r="V4706" s="22"/>
      <c r="W4706" s="22"/>
      <c r="AA4706" s="49"/>
      <c r="AB4706" s="49"/>
      <c r="AF4706" s="49"/>
      <c r="AS4706" s="22"/>
      <c r="AV4706" s="22"/>
      <c r="AX4706" s="22"/>
      <c r="AY4706" s="22"/>
      <c r="BA4706" s="22"/>
      <c r="BB4706" s="22"/>
      <c r="BP4706" s="49"/>
      <c r="BX4706" s="49"/>
    </row>
    <row r="4707" spans="22:76">
      <c r="V4707" s="22"/>
      <c r="W4707" s="22"/>
      <c r="AA4707" s="49"/>
      <c r="AB4707" s="49"/>
      <c r="AF4707" s="49"/>
      <c r="AS4707" s="22"/>
      <c r="AV4707" s="22"/>
      <c r="AX4707" s="22"/>
      <c r="AY4707" s="22"/>
      <c r="BA4707" s="22"/>
      <c r="BB4707" s="22"/>
      <c r="BP4707" s="49"/>
      <c r="BX4707" s="49"/>
    </row>
    <row r="4708" spans="22:76">
      <c r="V4708" s="22"/>
      <c r="W4708" s="22"/>
      <c r="AA4708" s="49"/>
      <c r="AB4708" s="49"/>
      <c r="AF4708" s="49"/>
      <c r="AS4708" s="22"/>
      <c r="AV4708" s="22"/>
      <c r="AX4708" s="22"/>
      <c r="AY4708" s="22"/>
      <c r="BA4708" s="22"/>
      <c r="BB4708" s="22"/>
      <c r="BP4708" s="49"/>
      <c r="BX4708" s="49"/>
    </row>
    <row r="4709" spans="22:76">
      <c r="V4709" s="22"/>
      <c r="W4709" s="22"/>
      <c r="AA4709" s="49"/>
      <c r="AB4709" s="49"/>
      <c r="AF4709" s="49"/>
      <c r="AS4709" s="22"/>
      <c r="AV4709" s="22"/>
      <c r="AX4709" s="22"/>
      <c r="AY4709" s="22"/>
      <c r="BA4709" s="22"/>
      <c r="BB4709" s="22"/>
      <c r="BP4709" s="49"/>
      <c r="BX4709" s="49"/>
    </row>
    <row r="4710" spans="22:76">
      <c r="V4710" s="22"/>
      <c r="W4710" s="22"/>
      <c r="AA4710" s="49"/>
      <c r="AB4710" s="49"/>
      <c r="AF4710" s="49"/>
      <c r="AS4710" s="22"/>
      <c r="AV4710" s="22"/>
      <c r="AX4710" s="22"/>
      <c r="AY4710" s="22"/>
      <c r="BA4710" s="22"/>
      <c r="BB4710" s="22"/>
      <c r="BP4710" s="49"/>
      <c r="BX4710" s="49"/>
    </row>
    <row r="4711" spans="22:76">
      <c r="V4711" s="22"/>
      <c r="W4711" s="22"/>
      <c r="AA4711" s="49"/>
      <c r="AB4711" s="49"/>
      <c r="AF4711" s="49"/>
      <c r="AS4711" s="22"/>
      <c r="AV4711" s="22"/>
      <c r="AX4711" s="22"/>
      <c r="AY4711" s="22"/>
      <c r="BA4711" s="22"/>
      <c r="BB4711" s="22"/>
      <c r="BP4711" s="49"/>
      <c r="BX4711" s="49"/>
    </row>
    <row r="4712" spans="22:76">
      <c r="V4712" s="22"/>
      <c r="W4712" s="22"/>
      <c r="AA4712" s="49"/>
      <c r="AB4712" s="49"/>
      <c r="AF4712" s="49"/>
      <c r="AS4712" s="22"/>
      <c r="AV4712" s="22"/>
      <c r="AX4712" s="22"/>
      <c r="AY4712" s="22"/>
      <c r="BA4712" s="22"/>
      <c r="BB4712" s="22"/>
      <c r="BP4712" s="49"/>
      <c r="BX4712" s="49"/>
    </row>
    <row r="4713" spans="22:76">
      <c r="V4713" s="22"/>
      <c r="W4713" s="22"/>
      <c r="AA4713" s="49"/>
      <c r="AB4713" s="49"/>
      <c r="AF4713" s="49"/>
      <c r="AS4713" s="22"/>
      <c r="AV4713" s="22"/>
      <c r="AX4713" s="22"/>
      <c r="AY4713" s="22"/>
      <c r="BA4713" s="22"/>
      <c r="BB4713" s="22"/>
      <c r="BP4713" s="49"/>
      <c r="BX4713" s="49"/>
    </row>
    <row r="4714" spans="22:76">
      <c r="V4714" s="22"/>
      <c r="W4714" s="22"/>
      <c r="AA4714" s="49"/>
      <c r="AB4714" s="49"/>
      <c r="AF4714" s="49"/>
      <c r="AS4714" s="22"/>
      <c r="AV4714" s="22"/>
      <c r="AX4714" s="22"/>
      <c r="AY4714" s="22"/>
      <c r="BA4714" s="22"/>
      <c r="BB4714" s="22"/>
      <c r="BP4714" s="49"/>
      <c r="BX4714" s="49"/>
    </row>
    <row r="4715" spans="22:76">
      <c r="V4715" s="22"/>
      <c r="W4715" s="22"/>
      <c r="AA4715" s="49"/>
      <c r="AB4715" s="49"/>
      <c r="AF4715" s="49"/>
      <c r="AS4715" s="22"/>
      <c r="AV4715" s="22"/>
      <c r="AX4715" s="22"/>
      <c r="AY4715" s="22"/>
      <c r="BA4715" s="22"/>
      <c r="BB4715" s="22"/>
      <c r="BP4715" s="49"/>
      <c r="BX4715" s="49"/>
    </row>
    <row r="4716" spans="22:76">
      <c r="V4716" s="22"/>
      <c r="W4716" s="22"/>
      <c r="AA4716" s="49"/>
      <c r="AB4716" s="49"/>
      <c r="AF4716" s="49"/>
      <c r="AS4716" s="22"/>
      <c r="AV4716" s="22"/>
      <c r="AX4716" s="22"/>
      <c r="AY4716" s="22"/>
      <c r="BA4716" s="22"/>
      <c r="BB4716" s="22"/>
      <c r="BP4716" s="49"/>
      <c r="BX4716" s="49"/>
    </row>
    <row r="4717" spans="22:76">
      <c r="V4717" s="22"/>
      <c r="W4717" s="22"/>
      <c r="AA4717" s="49"/>
      <c r="AB4717" s="49"/>
      <c r="AF4717" s="49"/>
      <c r="AS4717" s="22"/>
      <c r="AV4717" s="22"/>
      <c r="AX4717" s="22"/>
      <c r="AY4717" s="22"/>
      <c r="BA4717" s="22"/>
      <c r="BB4717" s="22"/>
      <c r="BP4717" s="49"/>
      <c r="BX4717" s="49"/>
    </row>
    <row r="4718" spans="22:76">
      <c r="V4718" s="22"/>
      <c r="W4718" s="22"/>
      <c r="AA4718" s="49"/>
      <c r="AB4718" s="49"/>
      <c r="AF4718" s="49"/>
      <c r="AS4718" s="22"/>
      <c r="AV4718" s="22"/>
      <c r="AX4718" s="22"/>
      <c r="AY4718" s="22"/>
      <c r="BA4718" s="22"/>
      <c r="BB4718" s="22"/>
      <c r="BP4718" s="49"/>
      <c r="BX4718" s="49"/>
    </row>
    <row r="4719" spans="22:76">
      <c r="V4719" s="22"/>
      <c r="W4719" s="22"/>
      <c r="AA4719" s="49"/>
      <c r="AB4719" s="49"/>
      <c r="AF4719" s="49"/>
      <c r="AS4719" s="22"/>
      <c r="AV4719" s="22"/>
      <c r="AX4719" s="22"/>
      <c r="AY4719" s="22"/>
      <c r="BA4719" s="22"/>
      <c r="BB4719" s="22"/>
      <c r="BP4719" s="49"/>
      <c r="BX4719" s="49"/>
    </row>
    <row r="4720" spans="22:76">
      <c r="V4720" s="22"/>
      <c r="W4720" s="22"/>
      <c r="AA4720" s="49"/>
      <c r="AB4720" s="49"/>
      <c r="AF4720" s="49"/>
      <c r="AS4720" s="22"/>
      <c r="AV4720" s="22"/>
      <c r="AX4720" s="22"/>
      <c r="AY4720" s="22"/>
      <c r="BA4720" s="22"/>
      <c r="BB4720" s="22"/>
      <c r="BP4720" s="49"/>
      <c r="BX4720" s="49"/>
    </row>
    <row r="4721" spans="22:76">
      <c r="V4721" s="22"/>
      <c r="W4721" s="22"/>
      <c r="AA4721" s="49"/>
      <c r="AB4721" s="49"/>
      <c r="AF4721" s="49"/>
      <c r="AS4721" s="22"/>
      <c r="AV4721" s="22"/>
      <c r="AX4721" s="22"/>
      <c r="AY4721" s="22"/>
      <c r="BA4721" s="22"/>
      <c r="BB4721" s="22"/>
      <c r="BP4721" s="49"/>
      <c r="BX4721" s="49"/>
    </row>
    <row r="4722" spans="22:76">
      <c r="V4722" s="22"/>
      <c r="W4722" s="22"/>
      <c r="AA4722" s="49"/>
      <c r="AB4722" s="49"/>
      <c r="AF4722" s="49"/>
      <c r="AS4722" s="22"/>
      <c r="AV4722" s="22"/>
      <c r="AX4722" s="22"/>
      <c r="AY4722" s="22"/>
      <c r="BA4722" s="22"/>
      <c r="BB4722" s="22"/>
      <c r="BP4722" s="49"/>
      <c r="BX4722" s="49"/>
    </row>
    <row r="4723" spans="22:76">
      <c r="V4723" s="22"/>
      <c r="W4723" s="22"/>
      <c r="AA4723" s="49"/>
      <c r="AB4723" s="49"/>
      <c r="AF4723" s="49"/>
      <c r="AS4723" s="22"/>
      <c r="AV4723" s="22"/>
      <c r="AX4723" s="22"/>
      <c r="AY4723" s="22"/>
      <c r="BA4723" s="22"/>
      <c r="BB4723" s="22"/>
      <c r="BP4723" s="49"/>
      <c r="BX4723" s="49"/>
    </row>
    <row r="4724" spans="22:76">
      <c r="V4724" s="22"/>
      <c r="W4724" s="22"/>
      <c r="AA4724" s="49"/>
      <c r="AB4724" s="49"/>
      <c r="AF4724" s="49"/>
      <c r="AS4724" s="22"/>
      <c r="AV4724" s="22"/>
      <c r="AX4724" s="22"/>
      <c r="AY4724" s="22"/>
      <c r="BA4724" s="22"/>
      <c r="BB4724" s="22"/>
      <c r="BP4724" s="49"/>
      <c r="BX4724" s="49"/>
    </row>
    <row r="4725" spans="22:76">
      <c r="V4725" s="22"/>
      <c r="W4725" s="22"/>
      <c r="AA4725" s="49"/>
      <c r="AB4725" s="49"/>
      <c r="AF4725" s="49"/>
      <c r="AS4725" s="22"/>
      <c r="AV4725" s="22"/>
      <c r="AX4725" s="22"/>
      <c r="AY4725" s="22"/>
      <c r="BA4725" s="22"/>
      <c r="BB4725" s="22"/>
      <c r="BP4725" s="49"/>
      <c r="BX4725" s="49"/>
    </row>
    <row r="4726" spans="22:76">
      <c r="V4726" s="22"/>
      <c r="W4726" s="22"/>
      <c r="AA4726" s="49"/>
      <c r="AB4726" s="49"/>
      <c r="AF4726" s="49"/>
      <c r="AS4726" s="22"/>
      <c r="AV4726" s="22"/>
      <c r="AX4726" s="22"/>
      <c r="AY4726" s="22"/>
      <c r="BA4726" s="22"/>
      <c r="BB4726" s="22"/>
      <c r="BP4726" s="49"/>
      <c r="BX4726" s="49"/>
    </row>
    <row r="4727" spans="22:76">
      <c r="V4727" s="22"/>
      <c r="W4727" s="22"/>
      <c r="AA4727" s="49"/>
      <c r="AB4727" s="49"/>
      <c r="AF4727" s="49"/>
      <c r="AS4727" s="22"/>
      <c r="AV4727" s="22"/>
      <c r="AX4727" s="22"/>
      <c r="AY4727" s="22"/>
      <c r="BA4727" s="22"/>
      <c r="BB4727" s="22"/>
      <c r="BP4727" s="49"/>
      <c r="BX4727" s="49"/>
    </row>
    <row r="4728" spans="22:76">
      <c r="V4728" s="22"/>
      <c r="W4728" s="22"/>
      <c r="AA4728" s="49"/>
      <c r="AB4728" s="49"/>
      <c r="AF4728" s="49"/>
      <c r="AS4728" s="22"/>
      <c r="AV4728" s="22"/>
      <c r="AX4728" s="22"/>
      <c r="AY4728" s="22"/>
      <c r="BA4728" s="22"/>
      <c r="BB4728" s="22"/>
      <c r="BP4728" s="49"/>
      <c r="BX4728" s="49"/>
    </row>
    <row r="4729" spans="22:76">
      <c r="V4729" s="22"/>
      <c r="W4729" s="22"/>
      <c r="AA4729" s="49"/>
      <c r="AB4729" s="49"/>
      <c r="AF4729" s="49"/>
      <c r="AS4729" s="22"/>
      <c r="AV4729" s="22"/>
      <c r="AX4729" s="22"/>
      <c r="AY4729" s="22"/>
      <c r="BA4729" s="22"/>
      <c r="BB4729" s="22"/>
      <c r="BP4729" s="49"/>
      <c r="BX4729" s="49"/>
    </row>
    <row r="4730" spans="22:76">
      <c r="V4730" s="22"/>
      <c r="W4730" s="22"/>
      <c r="AA4730" s="49"/>
      <c r="AB4730" s="49"/>
      <c r="AF4730" s="49"/>
      <c r="AS4730" s="22"/>
      <c r="AV4730" s="22"/>
      <c r="AX4730" s="22"/>
      <c r="AY4730" s="22"/>
      <c r="BA4730" s="22"/>
      <c r="BB4730" s="22"/>
      <c r="BP4730" s="49"/>
      <c r="BX4730" s="49"/>
    </row>
    <row r="4731" spans="22:76">
      <c r="V4731" s="22"/>
      <c r="W4731" s="22"/>
      <c r="AA4731" s="49"/>
      <c r="AB4731" s="49"/>
      <c r="AF4731" s="49"/>
      <c r="AS4731" s="22"/>
      <c r="AV4731" s="22"/>
      <c r="AX4731" s="22"/>
      <c r="AY4731" s="22"/>
      <c r="BA4731" s="22"/>
      <c r="BB4731" s="22"/>
      <c r="BP4731" s="49"/>
      <c r="BX4731" s="49"/>
    </row>
    <row r="4732" spans="22:76">
      <c r="V4732" s="22"/>
      <c r="W4732" s="22"/>
      <c r="AA4732" s="49"/>
      <c r="AB4732" s="49"/>
      <c r="AF4732" s="49"/>
      <c r="AS4732" s="22"/>
      <c r="AV4732" s="22"/>
      <c r="AX4732" s="22"/>
      <c r="AY4732" s="22"/>
      <c r="BA4732" s="22"/>
      <c r="BB4732" s="22"/>
      <c r="BP4732" s="49"/>
      <c r="BX4732" s="49"/>
    </row>
    <row r="4733" spans="22:76">
      <c r="V4733" s="22"/>
      <c r="W4733" s="22"/>
      <c r="AA4733" s="49"/>
      <c r="AB4733" s="49"/>
      <c r="AF4733" s="49"/>
      <c r="AS4733" s="22"/>
      <c r="AV4733" s="22"/>
      <c r="AX4733" s="22"/>
      <c r="AY4733" s="22"/>
      <c r="BA4733" s="22"/>
      <c r="BB4733" s="22"/>
      <c r="BP4733" s="49"/>
      <c r="BX4733" s="49"/>
    </row>
    <row r="4734" spans="22:76">
      <c r="V4734" s="22"/>
      <c r="W4734" s="22"/>
      <c r="AA4734" s="49"/>
      <c r="AB4734" s="49"/>
      <c r="AF4734" s="49"/>
      <c r="AS4734" s="22"/>
      <c r="AV4734" s="22"/>
      <c r="AX4734" s="22"/>
      <c r="AY4734" s="22"/>
      <c r="BA4734" s="22"/>
      <c r="BB4734" s="22"/>
      <c r="BP4734" s="49"/>
      <c r="BX4734" s="49"/>
    </row>
    <row r="4735" spans="22:76">
      <c r="V4735" s="22"/>
      <c r="W4735" s="22"/>
      <c r="AA4735" s="49"/>
      <c r="AB4735" s="49"/>
      <c r="AF4735" s="49"/>
      <c r="AS4735" s="22"/>
      <c r="AV4735" s="22"/>
      <c r="AX4735" s="22"/>
      <c r="AY4735" s="22"/>
      <c r="BA4735" s="22"/>
      <c r="BB4735" s="22"/>
      <c r="BP4735" s="49"/>
      <c r="BX4735" s="49"/>
    </row>
    <row r="4736" spans="22:76">
      <c r="V4736" s="22"/>
      <c r="W4736" s="22"/>
      <c r="AA4736" s="49"/>
      <c r="AB4736" s="49"/>
      <c r="AF4736" s="49"/>
      <c r="AS4736" s="22"/>
      <c r="AV4736" s="22"/>
      <c r="AX4736" s="22"/>
      <c r="AY4736" s="22"/>
      <c r="BA4736" s="22"/>
      <c r="BB4736" s="22"/>
      <c r="BP4736" s="49"/>
      <c r="BX4736" s="49"/>
    </row>
    <row r="4737" spans="22:76">
      <c r="V4737" s="22"/>
      <c r="W4737" s="22"/>
      <c r="AA4737" s="49"/>
      <c r="AB4737" s="49"/>
      <c r="AF4737" s="49"/>
      <c r="AS4737" s="22"/>
      <c r="AV4737" s="22"/>
      <c r="AX4737" s="22"/>
      <c r="AY4737" s="22"/>
      <c r="BA4737" s="22"/>
      <c r="BB4737" s="22"/>
      <c r="BP4737" s="49"/>
      <c r="BX4737" s="49"/>
    </row>
    <row r="4738" spans="22:76">
      <c r="V4738" s="22"/>
      <c r="W4738" s="22"/>
      <c r="AA4738" s="49"/>
      <c r="AB4738" s="49"/>
      <c r="AF4738" s="49"/>
      <c r="AS4738" s="22"/>
      <c r="AV4738" s="22"/>
      <c r="AX4738" s="22"/>
      <c r="AY4738" s="22"/>
      <c r="BA4738" s="22"/>
      <c r="BB4738" s="22"/>
      <c r="BP4738" s="49"/>
      <c r="BX4738" s="49"/>
    </row>
    <row r="4739" spans="22:76">
      <c r="V4739" s="22"/>
      <c r="W4739" s="22"/>
      <c r="AA4739" s="49"/>
      <c r="AB4739" s="49"/>
      <c r="AF4739" s="49"/>
      <c r="AS4739" s="22"/>
      <c r="AV4739" s="22"/>
      <c r="AX4739" s="22"/>
      <c r="AY4739" s="22"/>
      <c r="BA4739" s="22"/>
      <c r="BB4739" s="22"/>
      <c r="BP4739" s="49"/>
      <c r="BX4739" s="49"/>
    </row>
    <row r="4740" spans="22:76">
      <c r="V4740" s="22"/>
      <c r="W4740" s="22"/>
      <c r="AA4740" s="49"/>
      <c r="AB4740" s="49"/>
      <c r="AF4740" s="49"/>
      <c r="AS4740" s="22"/>
      <c r="AV4740" s="22"/>
      <c r="AX4740" s="22"/>
      <c r="AY4740" s="22"/>
      <c r="BA4740" s="22"/>
      <c r="BB4740" s="22"/>
      <c r="BP4740" s="49"/>
      <c r="BX4740" s="49"/>
    </row>
    <row r="4741" spans="22:76">
      <c r="V4741" s="22"/>
      <c r="W4741" s="22"/>
      <c r="AA4741" s="49"/>
      <c r="AB4741" s="49"/>
      <c r="AF4741" s="49"/>
      <c r="AS4741" s="22"/>
      <c r="AV4741" s="22"/>
      <c r="AX4741" s="22"/>
      <c r="AY4741" s="22"/>
      <c r="BA4741" s="22"/>
      <c r="BB4741" s="22"/>
      <c r="BP4741" s="49"/>
      <c r="BX4741" s="49"/>
    </row>
    <row r="4742" spans="22:76">
      <c r="V4742" s="22"/>
      <c r="W4742" s="22"/>
      <c r="AA4742" s="49"/>
      <c r="AB4742" s="49"/>
      <c r="AF4742" s="49"/>
      <c r="AS4742" s="22"/>
      <c r="AV4742" s="22"/>
      <c r="AX4742" s="22"/>
      <c r="AY4742" s="22"/>
      <c r="BA4742" s="22"/>
      <c r="BB4742" s="22"/>
      <c r="BP4742" s="49"/>
      <c r="BX4742" s="49"/>
    </row>
    <row r="4743" spans="22:76">
      <c r="V4743" s="22"/>
      <c r="W4743" s="22"/>
      <c r="AA4743" s="49"/>
      <c r="AB4743" s="49"/>
      <c r="AF4743" s="49"/>
      <c r="AS4743" s="22"/>
      <c r="AV4743" s="22"/>
      <c r="AX4743" s="22"/>
      <c r="AY4743" s="22"/>
      <c r="BA4743" s="22"/>
      <c r="BB4743" s="22"/>
      <c r="BP4743" s="49"/>
      <c r="BX4743" s="49"/>
    </row>
    <row r="4744" spans="22:76">
      <c r="V4744" s="22"/>
      <c r="W4744" s="22"/>
      <c r="AA4744" s="49"/>
      <c r="AB4744" s="49"/>
      <c r="AF4744" s="49"/>
      <c r="AS4744" s="22"/>
      <c r="AV4744" s="22"/>
      <c r="AX4744" s="22"/>
      <c r="AY4744" s="22"/>
      <c r="BA4744" s="22"/>
      <c r="BB4744" s="22"/>
      <c r="BP4744" s="49"/>
      <c r="BX4744" s="49"/>
    </row>
    <row r="4745" spans="22:76">
      <c r="V4745" s="22"/>
      <c r="W4745" s="22"/>
      <c r="AA4745" s="49"/>
      <c r="AB4745" s="49"/>
      <c r="AF4745" s="49"/>
      <c r="AS4745" s="22"/>
      <c r="AV4745" s="22"/>
      <c r="AX4745" s="22"/>
      <c r="AY4745" s="22"/>
      <c r="BA4745" s="22"/>
      <c r="BB4745" s="22"/>
      <c r="BP4745" s="49"/>
      <c r="BX4745" s="49"/>
    </row>
    <row r="4746" spans="22:76">
      <c r="V4746" s="22"/>
      <c r="W4746" s="22"/>
      <c r="AA4746" s="49"/>
      <c r="AB4746" s="49"/>
      <c r="AF4746" s="49"/>
      <c r="AS4746" s="22"/>
      <c r="AV4746" s="22"/>
      <c r="AX4746" s="22"/>
      <c r="AY4746" s="22"/>
      <c r="BA4746" s="22"/>
      <c r="BB4746" s="22"/>
      <c r="BP4746" s="49"/>
      <c r="BX4746" s="49"/>
    </row>
    <row r="4747" spans="22:76">
      <c r="V4747" s="22"/>
      <c r="W4747" s="22"/>
      <c r="AA4747" s="49"/>
      <c r="AB4747" s="49"/>
      <c r="AF4747" s="49"/>
      <c r="AS4747" s="22"/>
      <c r="AV4747" s="22"/>
      <c r="AX4747" s="22"/>
      <c r="AY4747" s="22"/>
      <c r="BA4747" s="22"/>
      <c r="BB4747" s="22"/>
      <c r="BP4747" s="49"/>
      <c r="BX4747" s="49"/>
    </row>
    <row r="4748" spans="22:76">
      <c r="V4748" s="22"/>
      <c r="W4748" s="22"/>
      <c r="AA4748" s="49"/>
      <c r="AB4748" s="49"/>
      <c r="AF4748" s="49"/>
      <c r="AS4748" s="22"/>
      <c r="AV4748" s="22"/>
      <c r="AX4748" s="22"/>
      <c r="AY4748" s="22"/>
      <c r="BA4748" s="22"/>
      <c r="BB4748" s="22"/>
      <c r="BP4748" s="49"/>
      <c r="BX4748" s="49"/>
    </row>
    <row r="4749" spans="22:76">
      <c r="V4749" s="22"/>
      <c r="W4749" s="22"/>
      <c r="AA4749" s="49"/>
      <c r="AB4749" s="49"/>
      <c r="AF4749" s="49"/>
      <c r="AS4749" s="22"/>
      <c r="AV4749" s="22"/>
      <c r="AX4749" s="22"/>
      <c r="AY4749" s="22"/>
      <c r="BA4749" s="22"/>
      <c r="BB4749" s="22"/>
      <c r="BP4749" s="49"/>
      <c r="BX4749" s="49"/>
    </row>
    <row r="4750" spans="22:76">
      <c r="V4750" s="22"/>
      <c r="W4750" s="22"/>
      <c r="AA4750" s="49"/>
      <c r="AB4750" s="49"/>
      <c r="AF4750" s="49"/>
      <c r="AS4750" s="22"/>
      <c r="AV4750" s="22"/>
      <c r="AX4750" s="22"/>
      <c r="AY4750" s="22"/>
      <c r="BA4750" s="22"/>
      <c r="BB4750" s="22"/>
      <c r="BP4750" s="49"/>
      <c r="BX4750" s="49"/>
    </row>
    <row r="4751" spans="22:76">
      <c r="V4751" s="22"/>
      <c r="W4751" s="22"/>
      <c r="AA4751" s="49"/>
      <c r="AB4751" s="49"/>
      <c r="AF4751" s="49"/>
      <c r="AS4751" s="22"/>
      <c r="AV4751" s="22"/>
      <c r="AX4751" s="22"/>
      <c r="AY4751" s="22"/>
      <c r="BA4751" s="22"/>
      <c r="BB4751" s="22"/>
      <c r="BP4751" s="49"/>
      <c r="BX4751" s="49"/>
    </row>
    <row r="4752" spans="22:76">
      <c r="V4752" s="22"/>
      <c r="W4752" s="22"/>
      <c r="AA4752" s="49"/>
      <c r="AB4752" s="49"/>
      <c r="AF4752" s="49"/>
      <c r="AS4752" s="22"/>
      <c r="AV4752" s="22"/>
      <c r="AX4752" s="22"/>
      <c r="AY4752" s="22"/>
      <c r="BA4752" s="22"/>
      <c r="BB4752" s="22"/>
      <c r="BP4752" s="49"/>
      <c r="BX4752" s="49"/>
    </row>
    <row r="4753" spans="22:76">
      <c r="V4753" s="22"/>
      <c r="W4753" s="22"/>
      <c r="AA4753" s="49"/>
      <c r="AB4753" s="49"/>
      <c r="AF4753" s="49"/>
      <c r="AS4753" s="22"/>
      <c r="AV4753" s="22"/>
      <c r="AX4753" s="22"/>
      <c r="AY4753" s="22"/>
      <c r="BA4753" s="22"/>
      <c r="BB4753" s="22"/>
      <c r="BP4753" s="49"/>
      <c r="BX4753" s="49"/>
    </row>
    <row r="4754" spans="22:76">
      <c r="V4754" s="22"/>
      <c r="W4754" s="22"/>
      <c r="AA4754" s="49"/>
      <c r="AB4754" s="49"/>
      <c r="AF4754" s="49"/>
      <c r="AS4754" s="22"/>
      <c r="AV4754" s="22"/>
      <c r="AX4754" s="22"/>
      <c r="AY4754" s="22"/>
      <c r="BA4754" s="22"/>
      <c r="BB4754" s="22"/>
      <c r="BP4754" s="49"/>
      <c r="BX4754" s="49"/>
    </row>
    <row r="4755" spans="22:76">
      <c r="V4755" s="22"/>
      <c r="W4755" s="22"/>
      <c r="AA4755" s="49"/>
      <c r="AB4755" s="49"/>
      <c r="AF4755" s="49"/>
      <c r="AS4755" s="22"/>
      <c r="AV4755" s="22"/>
      <c r="AX4755" s="22"/>
      <c r="AY4755" s="22"/>
      <c r="BA4755" s="22"/>
      <c r="BB4755" s="22"/>
      <c r="BP4755" s="49"/>
      <c r="BX4755" s="49"/>
    </row>
    <row r="4756" spans="22:76">
      <c r="V4756" s="22"/>
      <c r="W4756" s="22"/>
      <c r="AA4756" s="49"/>
      <c r="AB4756" s="49"/>
      <c r="AF4756" s="49"/>
      <c r="AS4756" s="22"/>
      <c r="AV4756" s="22"/>
      <c r="AX4756" s="22"/>
      <c r="AY4756" s="22"/>
      <c r="BA4756" s="22"/>
      <c r="BB4756" s="22"/>
      <c r="BP4756" s="49"/>
      <c r="BX4756" s="49"/>
    </row>
    <row r="4757" spans="22:76">
      <c r="V4757" s="22"/>
      <c r="W4757" s="22"/>
      <c r="AA4757" s="49"/>
      <c r="AB4757" s="49"/>
      <c r="AF4757" s="49"/>
      <c r="AS4757" s="22"/>
      <c r="AV4757" s="22"/>
      <c r="AX4757" s="22"/>
      <c r="AY4757" s="22"/>
      <c r="BA4757" s="22"/>
      <c r="BB4757" s="22"/>
      <c r="BP4757" s="49"/>
      <c r="BX4757" s="49"/>
    </row>
    <row r="4758" spans="22:76">
      <c r="V4758" s="22"/>
      <c r="W4758" s="22"/>
      <c r="AA4758" s="49"/>
      <c r="AB4758" s="49"/>
      <c r="AF4758" s="49"/>
      <c r="AS4758" s="22"/>
      <c r="AV4758" s="22"/>
      <c r="AX4758" s="22"/>
      <c r="AY4758" s="22"/>
      <c r="BA4758" s="22"/>
      <c r="BB4758" s="22"/>
      <c r="BP4758" s="49"/>
      <c r="BX4758" s="49"/>
    </row>
    <row r="4759" spans="22:76">
      <c r="V4759" s="22"/>
      <c r="W4759" s="22"/>
      <c r="AA4759" s="49"/>
      <c r="AB4759" s="49"/>
      <c r="AF4759" s="49"/>
      <c r="AS4759" s="22"/>
      <c r="AV4759" s="22"/>
      <c r="AX4759" s="22"/>
      <c r="AY4759" s="22"/>
      <c r="BA4759" s="22"/>
      <c r="BB4759" s="22"/>
      <c r="BP4759" s="49"/>
      <c r="BX4759" s="49"/>
    </row>
    <row r="4760" spans="22:76">
      <c r="V4760" s="22"/>
      <c r="W4760" s="22"/>
      <c r="AA4760" s="49"/>
      <c r="AB4760" s="49"/>
      <c r="AF4760" s="49"/>
      <c r="AS4760" s="22"/>
      <c r="AV4760" s="22"/>
      <c r="AX4760" s="22"/>
      <c r="AY4760" s="22"/>
      <c r="BA4760" s="22"/>
      <c r="BB4760" s="22"/>
      <c r="BP4760" s="49"/>
      <c r="BX4760" s="49"/>
    </row>
    <row r="4761" spans="22:76">
      <c r="V4761" s="22"/>
      <c r="W4761" s="22"/>
      <c r="AA4761" s="49"/>
      <c r="AB4761" s="49"/>
      <c r="AF4761" s="49"/>
      <c r="AS4761" s="22"/>
      <c r="AV4761" s="22"/>
      <c r="AX4761" s="22"/>
      <c r="AY4761" s="22"/>
      <c r="BA4761" s="22"/>
      <c r="BB4761" s="22"/>
      <c r="BP4761" s="49"/>
      <c r="BX4761" s="49"/>
    </row>
    <row r="4762" spans="22:76">
      <c r="V4762" s="22"/>
      <c r="W4762" s="22"/>
      <c r="AA4762" s="49"/>
      <c r="AB4762" s="49"/>
      <c r="AF4762" s="49"/>
      <c r="AS4762" s="22"/>
      <c r="AV4762" s="22"/>
      <c r="AX4762" s="22"/>
      <c r="AY4762" s="22"/>
      <c r="BA4762" s="22"/>
      <c r="BB4762" s="22"/>
      <c r="BP4762" s="49"/>
      <c r="BX4762" s="49"/>
    </row>
    <row r="4763" spans="22:76">
      <c r="V4763" s="22"/>
      <c r="W4763" s="22"/>
      <c r="AA4763" s="49"/>
      <c r="AB4763" s="49"/>
      <c r="AF4763" s="49"/>
      <c r="AS4763" s="22"/>
      <c r="AV4763" s="22"/>
      <c r="AX4763" s="22"/>
      <c r="AY4763" s="22"/>
      <c r="BA4763" s="22"/>
      <c r="BB4763" s="22"/>
      <c r="BP4763" s="49"/>
      <c r="BX4763" s="49"/>
    </row>
    <row r="4764" spans="22:76">
      <c r="V4764" s="22"/>
      <c r="W4764" s="22"/>
      <c r="AA4764" s="49"/>
      <c r="AB4764" s="49"/>
      <c r="AF4764" s="49"/>
      <c r="AS4764" s="22"/>
      <c r="AV4764" s="22"/>
      <c r="AX4764" s="22"/>
      <c r="AY4764" s="22"/>
      <c r="BA4764" s="22"/>
      <c r="BB4764" s="22"/>
      <c r="BP4764" s="49"/>
      <c r="BX4764" s="49"/>
    </row>
    <row r="4765" spans="22:76">
      <c r="V4765" s="22"/>
      <c r="W4765" s="22"/>
      <c r="AA4765" s="49"/>
      <c r="AB4765" s="49"/>
      <c r="AF4765" s="49"/>
      <c r="AS4765" s="22"/>
      <c r="AV4765" s="22"/>
      <c r="AX4765" s="22"/>
      <c r="AY4765" s="22"/>
      <c r="BA4765" s="22"/>
      <c r="BB4765" s="22"/>
      <c r="BP4765" s="49"/>
      <c r="BX4765" s="49"/>
    </row>
    <row r="4766" spans="22:76">
      <c r="V4766" s="22"/>
      <c r="W4766" s="22"/>
      <c r="AA4766" s="49"/>
      <c r="AB4766" s="49"/>
      <c r="AF4766" s="49"/>
      <c r="AS4766" s="22"/>
      <c r="AV4766" s="22"/>
      <c r="AX4766" s="22"/>
      <c r="AY4766" s="22"/>
      <c r="BA4766" s="22"/>
      <c r="BB4766" s="22"/>
      <c r="BP4766" s="49"/>
      <c r="BX4766" s="49"/>
    </row>
    <row r="4767" spans="22:76">
      <c r="V4767" s="22"/>
      <c r="W4767" s="22"/>
      <c r="AA4767" s="49"/>
      <c r="AB4767" s="49"/>
      <c r="AF4767" s="49"/>
      <c r="AS4767" s="22"/>
      <c r="AV4767" s="22"/>
      <c r="AX4767" s="22"/>
      <c r="AY4767" s="22"/>
      <c r="BA4767" s="22"/>
      <c r="BB4767" s="22"/>
      <c r="BP4767" s="49"/>
      <c r="BX4767" s="49"/>
    </row>
    <row r="4768" spans="22:76">
      <c r="V4768" s="22"/>
      <c r="W4768" s="22"/>
      <c r="AA4768" s="49"/>
      <c r="AB4768" s="49"/>
      <c r="AF4768" s="49"/>
      <c r="AS4768" s="22"/>
      <c r="AV4768" s="22"/>
      <c r="AX4768" s="22"/>
      <c r="AY4768" s="22"/>
      <c r="BA4768" s="22"/>
      <c r="BB4768" s="22"/>
      <c r="BP4768" s="49"/>
      <c r="BX4768" s="49"/>
    </row>
    <row r="4769" spans="22:76">
      <c r="V4769" s="22"/>
      <c r="W4769" s="22"/>
      <c r="AA4769" s="49"/>
      <c r="AB4769" s="49"/>
      <c r="AF4769" s="49"/>
      <c r="AS4769" s="22"/>
      <c r="AV4769" s="22"/>
      <c r="AX4769" s="22"/>
      <c r="AY4769" s="22"/>
      <c r="BA4769" s="22"/>
      <c r="BB4769" s="22"/>
      <c r="BP4769" s="49"/>
      <c r="BX4769" s="49"/>
    </row>
    <row r="4770" spans="22:76">
      <c r="V4770" s="22"/>
      <c r="W4770" s="22"/>
      <c r="AA4770" s="49"/>
      <c r="AB4770" s="49"/>
      <c r="AF4770" s="49"/>
      <c r="AS4770" s="22"/>
      <c r="AV4770" s="22"/>
      <c r="AX4770" s="22"/>
      <c r="AY4770" s="22"/>
      <c r="BA4770" s="22"/>
      <c r="BB4770" s="22"/>
      <c r="BP4770" s="49"/>
      <c r="BX4770" s="49"/>
    </row>
    <row r="4771" spans="22:76">
      <c r="V4771" s="22"/>
      <c r="W4771" s="22"/>
      <c r="AA4771" s="49"/>
      <c r="AB4771" s="49"/>
      <c r="AF4771" s="49"/>
      <c r="AS4771" s="22"/>
      <c r="AV4771" s="22"/>
      <c r="AX4771" s="22"/>
      <c r="AY4771" s="22"/>
      <c r="BA4771" s="22"/>
      <c r="BB4771" s="22"/>
      <c r="BP4771" s="49"/>
      <c r="BX4771" s="49"/>
    </row>
    <row r="4772" spans="22:76">
      <c r="V4772" s="22"/>
      <c r="W4772" s="22"/>
      <c r="AA4772" s="49"/>
      <c r="AB4772" s="49"/>
      <c r="AF4772" s="49"/>
      <c r="AS4772" s="22"/>
      <c r="AV4772" s="22"/>
      <c r="AX4772" s="22"/>
      <c r="AY4772" s="22"/>
      <c r="BA4772" s="22"/>
      <c r="BB4772" s="22"/>
      <c r="BP4772" s="49"/>
      <c r="BX4772" s="49"/>
    </row>
    <row r="4773" spans="22:76">
      <c r="V4773" s="22"/>
      <c r="W4773" s="22"/>
      <c r="AA4773" s="49"/>
      <c r="AB4773" s="49"/>
      <c r="AF4773" s="49"/>
      <c r="AS4773" s="22"/>
      <c r="AV4773" s="22"/>
      <c r="AX4773" s="22"/>
      <c r="AY4773" s="22"/>
      <c r="BA4773" s="22"/>
      <c r="BB4773" s="22"/>
      <c r="BP4773" s="49"/>
      <c r="BX4773" s="49"/>
    </row>
    <row r="4774" spans="22:76">
      <c r="V4774" s="22"/>
      <c r="W4774" s="22"/>
      <c r="AA4774" s="49"/>
      <c r="AB4774" s="49"/>
      <c r="AF4774" s="49"/>
      <c r="AS4774" s="22"/>
      <c r="AV4774" s="22"/>
      <c r="AX4774" s="22"/>
      <c r="AY4774" s="22"/>
      <c r="BA4774" s="22"/>
      <c r="BB4774" s="22"/>
      <c r="BP4774" s="49"/>
      <c r="BX4774" s="49"/>
    </row>
    <row r="4775" spans="22:76">
      <c r="V4775" s="22"/>
      <c r="W4775" s="22"/>
      <c r="AA4775" s="49"/>
      <c r="AB4775" s="49"/>
      <c r="AF4775" s="49"/>
      <c r="AS4775" s="22"/>
      <c r="AV4775" s="22"/>
      <c r="AX4775" s="22"/>
      <c r="AY4775" s="22"/>
      <c r="BA4775" s="22"/>
      <c r="BB4775" s="22"/>
      <c r="BP4775" s="49"/>
      <c r="BX4775" s="49"/>
    </row>
    <row r="4776" spans="22:76">
      <c r="V4776" s="22"/>
      <c r="W4776" s="22"/>
      <c r="AA4776" s="49"/>
      <c r="AB4776" s="49"/>
      <c r="AF4776" s="49"/>
      <c r="AS4776" s="22"/>
      <c r="AV4776" s="22"/>
      <c r="AX4776" s="22"/>
      <c r="AY4776" s="22"/>
      <c r="BA4776" s="22"/>
      <c r="BB4776" s="22"/>
      <c r="BP4776" s="49"/>
      <c r="BX4776" s="49"/>
    </row>
    <row r="4777" spans="22:76">
      <c r="V4777" s="22"/>
      <c r="W4777" s="22"/>
      <c r="AA4777" s="49"/>
      <c r="AB4777" s="49"/>
      <c r="AF4777" s="49"/>
      <c r="AS4777" s="22"/>
      <c r="AV4777" s="22"/>
      <c r="AX4777" s="22"/>
      <c r="AY4777" s="22"/>
      <c r="BA4777" s="22"/>
      <c r="BB4777" s="22"/>
      <c r="BP4777" s="49"/>
      <c r="BX4777" s="49"/>
    </row>
    <row r="4778" spans="22:76">
      <c r="V4778" s="22"/>
      <c r="W4778" s="22"/>
      <c r="AA4778" s="49"/>
      <c r="AB4778" s="49"/>
      <c r="AF4778" s="49"/>
      <c r="AS4778" s="22"/>
      <c r="AV4778" s="22"/>
      <c r="AX4778" s="22"/>
      <c r="AY4778" s="22"/>
      <c r="BA4778" s="22"/>
      <c r="BB4778" s="22"/>
      <c r="BP4778" s="49"/>
      <c r="BX4778" s="49"/>
    </row>
    <row r="4779" spans="22:76">
      <c r="V4779" s="22"/>
      <c r="W4779" s="22"/>
      <c r="AA4779" s="49"/>
      <c r="AB4779" s="49"/>
      <c r="AF4779" s="49"/>
      <c r="AS4779" s="22"/>
      <c r="AV4779" s="22"/>
      <c r="AX4779" s="22"/>
      <c r="AY4779" s="22"/>
      <c r="BA4779" s="22"/>
      <c r="BB4779" s="22"/>
      <c r="BP4779" s="49"/>
      <c r="BX4779" s="49"/>
    </row>
    <row r="4780" spans="22:76">
      <c r="V4780" s="22"/>
      <c r="W4780" s="22"/>
      <c r="AA4780" s="49"/>
      <c r="AB4780" s="49"/>
      <c r="AF4780" s="49"/>
      <c r="AS4780" s="22"/>
      <c r="AV4780" s="22"/>
      <c r="AX4780" s="22"/>
      <c r="AY4780" s="22"/>
      <c r="BA4780" s="22"/>
      <c r="BB4780" s="22"/>
      <c r="BP4780" s="49"/>
      <c r="BX4780" s="49"/>
    </row>
    <row r="4781" spans="22:76">
      <c r="V4781" s="22"/>
      <c r="W4781" s="22"/>
      <c r="AA4781" s="49"/>
      <c r="AB4781" s="49"/>
      <c r="AF4781" s="49"/>
      <c r="AS4781" s="22"/>
      <c r="AV4781" s="22"/>
      <c r="AX4781" s="22"/>
      <c r="AY4781" s="22"/>
      <c r="BA4781" s="22"/>
      <c r="BB4781" s="22"/>
      <c r="BP4781" s="49"/>
      <c r="BX4781" s="49"/>
    </row>
    <row r="4782" spans="22:76">
      <c r="V4782" s="22"/>
      <c r="W4782" s="22"/>
      <c r="AA4782" s="49"/>
      <c r="AB4782" s="49"/>
      <c r="AF4782" s="49"/>
      <c r="AS4782" s="22"/>
      <c r="AV4782" s="22"/>
      <c r="AX4782" s="22"/>
      <c r="AY4782" s="22"/>
      <c r="BA4782" s="22"/>
      <c r="BB4782" s="22"/>
      <c r="BP4782" s="49"/>
      <c r="BX4782" s="49"/>
    </row>
    <row r="4783" spans="22:76">
      <c r="V4783" s="22"/>
      <c r="W4783" s="22"/>
      <c r="AA4783" s="49"/>
      <c r="AB4783" s="49"/>
      <c r="AF4783" s="49"/>
      <c r="AS4783" s="22"/>
      <c r="AV4783" s="22"/>
      <c r="AX4783" s="22"/>
      <c r="AY4783" s="22"/>
      <c r="BA4783" s="22"/>
      <c r="BB4783" s="22"/>
      <c r="BP4783" s="49"/>
      <c r="BX4783" s="49"/>
    </row>
    <row r="4784" spans="22:76">
      <c r="V4784" s="22"/>
      <c r="W4784" s="22"/>
      <c r="AA4784" s="49"/>
      <c r="AB4784" s="49"/>
      <c r="AF4784" s="49"/>
      <c r="AS4784" s="22"/>
      <c r="AV4784" s="22"/>
      <c r="AX4784" s="22"/>
      <c r="AY4784" s="22"/>
      <c r="BA4784" s="22"/>
      <c r="BB4784" s="22"/>
      <c r="BP4784" s="49"/>
      <c r="BX4784" s="49"/>
    </row>
    <row r="4785" spans="22:76">
      <c r="V4785" s="22"/>
      <c r="W4785" s="22"/>
      <c r="AA4785" s="49"/>
      <c r="AB4785" s="49"/>
      <c r="AF4785" s="49"/>
      <c r="AS4785" s="22"/>
      <c r="AV4785" s="22"/>
      <c r="AX4785" s="22"/>
      <c r="AY4785" s="22"/>
      <c r="BA4785" s="22"/>
      <c r="BB4785" s="22"/>
      <c r="BP4785" s="49"/>
      <c r="BX4785" s="49"/>
    </row>
    <row r="4786" spans="22:76">
      <c r="V4786" s="22"/>
      <c r="W4786" s="22"/>
      <c r="AA4786" s="49"/>
      <c r="AB4786" s="49"/>
      <c r="AF4786" s="49"/>
      <c r="AS4786" s="22"/>
      <c r="AV4786" s="22"/>
      <c r="AX4786" s="22"/>
      <c r="AY4786" s="22"/>
      <c r="BA4786" s="22"/>
      <c r="BB4786" s="22"/>
      <c r="BP4786" s="49"/>
      <c r="BX4786" s="49"/>
    </row>
    <row r="4787" spans="22:76">
      <c r="V4787" s="22"/>
      <c r="W4787" s="22"/>
      <c r="AA4787" s="49"/>
      <c r="AB4787" s="49"/>
      <c r="AF4787" s="49"/>
      <c r="AS4787" s="22"/>
      <c r="AV4787" s="22"/>
      <c r="AX4787" s="22"/>
      <c r="AY4787" s="22"/>
      <c r="BA4787" s="22"/>
      <c r="BB4787" s="22"/>
      <c r="BP4787" s="49"/>
      <c r="BX4787" s="49"/>
    </row>
    <row r="4788" spans="22:76">
      <c r="V4788" s="22"/>
      <c r="W4788" s="22"/>
      <c r="AA4788" s="49"/>
      <c r="AB4788" s="49"/>
      <c r="AF4788" s="49"/>
      <c r="AS4788" s="22"/>
      <c r="AV4788" s="22"/>
      <c r="AX4788" s="22"/>
      <c r="AY4788" s="22"/>
      <c r="BA4788" s="22"/>
      <c r="BB4788" s="22"/>
      <c r="BP4788" s="49"/>
      <c r="BX4788" s="49"/>
    </row>
    <row r="4789" spans="22:76">
      <c r="V4789" s="22"/>
      <c r="W4789" s="22"/>
      <c r="AA4789" s="49"/>
      <c r="AB4789" s="49"/>
      <c r="AF4789" s="49"/>
      <c r="AS4789" s="22"/>
      <c r="AV4789" s="22"/>
      <c r="AX4789" s="22"/>
      <c r="AY4789" s="22"/>
      <c r="BA4789" s="22"/>
      <c r="BB4789" s="22"/>
      <c r="BP4789" s="49"/>
      <c r="BX4789" s="49"/>
    </row>
    <row r="4790" spans="22:76">
      <c r="V4790" s="22"/>
      <c r="W4790" s="22"/>
      <c r="AA4790" s="49"/>
      <c r="AB4790" s="49"/>
      <c r="AF4790" s="49"/>
      <c r="AS4790" s="22"/>
      <c r="AV4790" s="22"/>
      <c r="AX4790" s="22"/>
      <c r="AY4790" s="22"/>
      <c r="BA4790" s="22"/>
      <c r="BB4790" s="22"/>
      <c r="BP4790" s="49"/>
      <c r="BX4790" s="49"/>
    </row>
    <row r="4791" spans="22:76">
      <c r="V4791" s="22"/>
      <c r="W4791" s="22"/>
      <c r="AA4791" s="49"/>
      <c r="AB4791" s="49"/>
      <c r="AF4791" s="49"/>
      <c r="AS4791" s="22"/>
      <c r="AV4791" s="22"/>
      <c r="AX4791" s="22"/>
      <c r="AY4791" s="22"/>
      <c r="BA4791" s="22"/>
      <c r="BB4791" s="22"/>
      <c r="BP4791" s="49"/>
      <c r="BX4791" s="49"/>
    </row>
    <row r="4792" spans="22:76">
      <c r="V4792" s="22"/>
      <c r="W4792" s="22"/>
      <c r="AA4792" s="49"/>
      <c r="AB4792" s="49"/>
      <c r="AF4792" s="49"/>
      <c r="AS4792" s="22"/>
      <c r="AV4792" s="22"/>
      <c r="AX4792" s="22"/>
      <c r="AY4792" s="22"/>
      <c r="BA4792" s="22"/>
      <c r="BB4792" s="22"/>
      <c r="BP4792" s="49"/>
      <c r="BX4792" s="49"/>
    </row>
    <row r="4793" spans="22:76">
      <c r="V4793" s="22"/>
      <c r="W4793" s="22"/>
      <c r="AA4793" s="49"/>
      <c r="AB4793" s="49"/>
      <c r="AF4793" s="49"/>
      <c r="AS4793" s="22"/>
      <c r="AV4793" s="22"/>
      <c r="AX4793" s="22"/>
      <c r="AY4793" s="22"/>
      <c r="BA4793" s="22"/>
      <c r="BB4793" s="22"/>
      <c r="BP4793" s="49"/>
      <c r="BX4793" s="49"/>
    </row>
    <row r="4794" spans="22:76">
      <c r="V4794" s="22"/>
      <c r="W4794" s="22"/>
      <c r="AA4794" s="49"/>
      <c r="AB4794" s="49"/>
      <c r="AF4794" s="49"/>
      <c r="AS4794" s="22"/>
      <c r="AV4794" s="22"/>
      <c r="AX4794" s="22"/>
      <c r="AY4794" s="22"/>
      <c r="BA4794" s="22"/>
      <c r="BB4794" s="22"/>
      <c r="BP4794" s="49"/>
      <c r="BX4794" s="49"/>
    </row>
    <row r="4795" spans="22:76">
      <c r="V4795" s="22"/>
      <c r="W4795" s="22"/>
      <c r="AA4795" s="49"/>
      <c r="AB4795" s="49"/>
      <c r="AF4795" s="49"/>
      <c r="AS4795" s="22"/>
      <c r="AV4795" s="22"/>
      <c r="AX4795" s="22"/>
      <c r="AY4795" s="22"/>
      <c r="BA4795" s="22"/>
      <c r="BB4795" s="22"/>
      <c r="BP4795" s="49"/>
      <c r="BX4795" s="49"/>
    </row>
    <row r="4796" spans="22:76">
      <c r="V4796" s="22"/>
      <c r="W4796" s="22"/>
      <c r="AA4796" s="49"/>
      <c r="AB4796" s="49"/>
      <c r="AF4796" s="49"/>
      <c r="AS4796" s="22"/>
      <c r="AV4796" s="22"/>
      <c r="AX4796" s="22"/>
      <c r="AY4796" s="22"/>
      <c r="BA4796" s="22"/>
      <c r="BB4796" s="22"/>
      <c r="BP4796" s="49"/>
      <c r="BX4796" s="49"/>
    </row>
    <row r="4797" spans="22:76">
      <c r="V4797" s="22"/>
      <c r="W4797" s="22"/>
      <c r="AA4797" s="49"/>
      <c r="AB4797" s="49"/>
      <c r="AF4797" s="49"/>
      <c r="AS4797" s="22"/>
      <c r="AV4797" s="22"/>
      <c r="AX4797" s="22"/>
      <c r="AY4797" s="22"/>
      <c r="BA4797" s="22"/>
      <c r="BB4797" s="22"/>
      <c r="BP4797" s="49"/>
      <c r="BX4797" s="49"/>
    </row>
    <row r="4798" spans="22:76">
      <c r="V4798" s="22"/>
      <c r="W4798" s="22"/>
      <c r="AA4798" s="49"/>
      <c r="AB4798" s="49"/>
      <c r="AF4798" s="49"/>
      <c r="AS4798" s="22"/>
      <c r="AV4798" s="22"/>
      <c r="AX4798" s="22"/>
      <c r="AY4798" s="22"/>
      <c r="BA4798" s="22"/>
      <c r="BB4798" s="22"/>
      <c r="BP4798" s="49"/>
      <c r="BX4798" s="49"/>
    </row>
    <row r="4799" spans="22:76">
      <c r="V4799" s="22"/>
      <c r="W4799" s="22"/>
      <c r="AA4799" s="49"/>
      <c r="AB4799" s="49"/>
      <c r="AF4799" s="49"/>
      <c r="AS4799" s="22"/>
      <c r="AV4799" s="22"/>
      <c r="AX4799" s="22"/>
      <c r="AY4799" s="22"/>
      <c r="BA4799" s="22"/>
      <c r="BB4799" s="22"/>
      <c r="BP4799" s="49"/>
      <c r="BX4799" s="49"/>
    </row>
    <row r="4800" spans="22:76">
      <c r="V4800" s="22"/>
      <c r="W4800" s="22"/>
      <c r="AA4800" s="49"/>
      <c r="AB4800" s="49"/>
      <c r="AF4800" s="49"/>
      <c r="AS4800" s="22"/>
      <c r="AV4800" s="22"/>
      <c r="AX4800" s="22"/>
      <c r="AY4800" s="22"/>
      <c r="BA4800" s="22"/>
      <c r="BB4800" s="22"/>
      <c r="BP4800" s="49"/>
      <c r="BX4800" s="49"/>
    </row>
    <row r="4801" spans="22:76">
      <c r="V4801" s="22"/>
      <c r="W4801" s="22"/>
      <c r="AA4801" s="49"/>
      <c r="AB4801" s="49"/>
      <c r="AF4801" s="49"/>
      <c r="AS4801" s="22"/>
      <c r="AV4801" s="22"/>
      <c r="AX4801" s="22"/>
      <c r="AY4801" s="22"/>
      <c r="BA4801" s="22"/>
      <c r="BB4801" s="22"/>
      <c r="BP4801" s="49"/>
      <c r="BX4801" s="49"/>
    </row>
    <row r="4802" spans="22:76">
      <c r="V4802" s="22"/>
      <c r="W4802" s="22"/>
      <c r="AA4802" s="49"/>
      <c r="AB4802" s="49"/>
      <c r="AF4802" s="49"/>
      <c r="AS4802" s="22"/>
      <c r="AV4802" s="22"/>
      <c r="AX4802" s="22"/>
      <c r="AY4802" s="22"/>
      <c r="BA4802" s="22"/>
      <c r="BB4802" s="22"/>
      <c r="BP4802" s="49"/>
      <c r="BX4802" s="49"/>
    </row>
    <row r="4803" spans="22:76">
      <c r="V4803" s="22"/>
      <c r="W4803" s="22"/>
      <c r="AA4803" s="49"/>
      <c r="AB4803" s="49"/>
      <c r="AF4803" s="49"/>
      <c r="AS4803" s="22"/>
      <c r="AV4803" s="22"/>
      <c r="AX4803" s="22"/>
      <c r="AY4803" s="22"/>
      <c r="BA4803" s="22"/>
      <c r="BB4803" s="22"/>
      <c r="BP4803" s="49"/>
      <c r="BX4803" s="49"/>
    </row>
    <row r="4804" spans="22:76">
      <c r="V4804" s="22"/>
      <c r="W4804" s="22"/>
      <c r="AA4804" s="49"/>
      <c r="AB4804" s="49"/>
      <c r="AF4804" s="49"/>
      <c r="AS4804" s="22"/>
      <c r="AV4804" s="22"/>
      <c r="AX4804" s="22"/>
      <c r="AY4804" s="22"/>
      <c r="BA4804" s="22"/>
      <c r="BB4804" s="22"/>
      <c r="BP4804" s="49"/>
      <c r="BX4804" s="49"/>
    </row>
    <row r="4805" spans="22:76">
      <c r="V4805" s="22"/>
      <c r="W4805" s="22"/>
      <c r="AA4805" s="49"/>
      <c r="AB4805" s="49"/>
      <c r="AF4805" s="49"/>
      <c r="AS4805" s="22"/>
      <c r="AV4805" s="22"/>
      <c r="AX4805" s="22"/>
      <c r="AY4805" s="22"/>
      <c r="BA4805" s="22"/>
      <c r="BB4805" s="22"/>
      <c r="BP4805" s="49"/>
      <c r="BX4805" s="49"/>
    </row>
    <row r="4806" spans="22:76">
      <c r="V4806" s="22"/>
      <c r="W4806" s="22"/>
      <c r="AA4806" s="49"/>
      <c r="AB4806" s="49"/>
      <c r="AF4806" s="49"/>
      <c r="AS4806" s="22"/>
      <c r="AV4806" s="22"/>
      <c r="AX4806" s="22"/>
      <c r="AY4806" s="22"/>
      <c r="BA4806" s="22"/>
      <c r="BB4806" s="22"/>
      <c r="BP4806" s="49"/>
      <c r="BX4806" s="49"/>
    </row>
    <row r="4807" spans="22:76">
      <c r="V4807" s="22"/>
      <c r="W4807" s="22"/>
      <c r="AA4807" s="49"/>
      <c r="AB4807" s="49"/>
      <c r="AF4807" s="49"/>
      <c r="AS4807" s="22"/>
      <c r="AV4807" s="22"/>
      <c r="AX4807" s="22"/>
      <c r="AY4807" s="22"/>
      <c r="BA4807" s="22"/>
      <c r="BB4807" s="22"/>
      <c r="BP4807" s="49"/>
      <c r="BX4807" s="49"/>
    </row>
    <row r="4808" spans="22:76">
      <c r="V4808" s="22"/>
      <c r="W4808" s="22"/>
      <c r="AA4808" s="49"/>
      <c r="AB4808" s="49"/>
      <c r="AF4808" s="49"/>
      <c r="AS4808" s="22"/>
      <c r="AV4808" s="22"/>
      <c r="AX4808" s="22"/>
      <c r="AY4808" s="22"/>
      <c r="BA4808" s="22"/>
      <c r="BB4808" s="22"/>
      <c r="BP4808" s="49"/>
      <c r="BX4808" s="49"/>
    </row>
    <row r="4809" spans="22:76">
      <c r="V4809" s="22"/>
      <c r="W4809" s="22"/>
      <c r="AA4809" s="49"/>
      <c r="AB4809" s="49"/>
      <c r="AF4809" s="49"/>
      <c r="AS4809" s="22"/>
      <c r="AV4809" s="22"/>
      <c r="AX4809" s="22"/>
      <c r="AY4809" s="22"/>
      <c r="BA4809" s="22"/>
      <c r="BB4809" s="22"/>
      <c r="BP4809" s="49"/>
      <c r="BX4809" s="49"/>
    </row>
    <row r="4810" spans="22:76">
      <c r="V4810" s="22"/>
      <c r="W4810" s="22"/>
      <c r="AA4810" s="49"/>
      <c r="AB4810" s="49"/>
      <c r="AF4810" s="49"/>
      <c r="AS4810" s="22"/>
      <c r="AV4810" s="22"/>
      <c r="AX4810" s="22"/>
      <c r="AY4810" s="22"/>
      <c r="BA4810" s="22"/>
      <c r="BB4810" s="22"/>
      <c r="BP4810" s="49"/>
      <c r="BX4810" s="49"/>
    </row>
    <row r="4811" spans="22:76">
      <c r="V4811" s="22"/>
      <c r="W4811" s="22"/>
      <c r="AA4811" s="49"/>
      <c r="AB4811" s="49"/>
      <c r="AF4811" s="49"/>
      <c r="AS4811" s="22"/>
      <c r="AV4811" s="22"/>
      <c r="AX4811" s="22"/>
      <c r="AY4811" s="22"/>
      <c r="BA4811" s="22"/>
      <c r="BB4811" s="22"/>
      <c r="BP4811" s="49"/>
      <c r="BX4811" s="49"/>
    </row>
    <row r="4812" spans="22:76">
      <c r="V4812" s="22"/>
      <c r="W4812" s="22"/>
      <c r="AA4812" s="49"/>
      <c r="AB4812" s="49"/>
      <c r="AF4812" s="49"/>
      <c r="AS4812" s="22"/>
      <c r="AV4812" s="22"/>
      <c r="AX4812" s="22"/>
      <c r="AY4812" s="22"/>
      <c r="BA4812" s="22"/>
      <c r="BB4812" s="22"/>
      <c r="BP4812" s="49"/>
      <c r="BX4812" s="49"/>
    </row>
    <row r="4813" spans="22:76">
      <c r="V4813" s="22"/>
      <c r="W4813" s="22"/>
      <c r="AA4813" s="49"/>
      <c r="AB4813" s="49"/>
      <c r="AF4813" s="49"/>
      <c r="AS4813" s="22"/>
      <c r="AV4813" s="22"/>
      <c r="AX4813" s="22"/>
      <c r="AY4813" s="22"/>
      <c r="BA4813" s="22"/>
      <c r="BB4813" s="22"/>
      <c r="BP4813" s="49"/>
      <c r="BX4813" s="49"/>
    </row>
    <row r="4814" spans="22:76">
      <c r="V4814" s="22"/>
      <c r="W4814" s="22"/>
      <c r="AA4814" s="49"/>
      <c r="AB4814" s="49"/>
      <c r="AF4814" s="49"/>
      <c r="AS4814" s="22"/>
      <c r="AV4814" s="22"/>
      <c r="AX4814" s="22"/>
      <c r="AY4814" s="22"/>
      <c r="BA4814" s="22"/>
      <c r="BB4814" s="22"/>
      <c r="BP4814" s="49"/>
      <c r="BX4814" s="49"/>
    </row>
    <row r="4815" spans="22:76">
      <c r="V4815" s="22"/>
      <c r="W4815" s="22"/>
      <c r="AA4815" s="49"/>
      <c r="AB4815" s="49"/>
      <c r="AF4815" s="49"/>
      <c r="AS4815" s="22"/>
      <c r="AV4815" s="22"/>
      <c r="AX4815" s="22"/>
      <c r="AY4815" s="22"/>
      <c r="BA4815" s="22"/>
      <c r="BB4815" s="22"/>
      <c r="BP4815" s="49"/>
      <c r="BX4815" s="49"/>
    </row>
    <row r="4816" spans="22:76">
      <c r="V4816" s="22"/>
      <c r="W4816" s="22"/>
      <c r="AA4816" s="49"/>
      <c r="AB4816" s="49"/>
      <c r="AF4816" s="49"/>
      <c r="AS4816" s="22"/>
      <c r="AV4816" s="22"/>
      <c r="AX4816" s="22"/>
      <c r="AY4816" s="22"/>
      <c r="BA4816" s="22"/>
      <c r="BB4816" s="22"/>
      <c r="BP4816" s="49"/>
      <c r="BX4816" s="49"/>
    </row>
    <row r="4817" spans="22:76">
      <c r="V4817" s="22"/>
      <c r="W4817" s="22"/>
      <c r="AA4817" s="49"/>
      <c r="AB4817" s="49"/>
      <c r="AF4817" s="49"/>
      <c r="AS4817" s="22"/>
      <c r="AV4817" s="22"/>
      <c r="AX4817" s="22"/>
      <c r="AY4817" s="22"/>
      <c r="BA4817" s="22"/>
      <c r="BB4817" s="22"/>
      <c r="BP4817" s="49"/>
      <c r="BX4817" s="49"/>
    </row>
    <row r="4818" spans="22:76">
      <c r="V4818" s="22"/>
      <c r="W4818" s="22"/>
      <c r="AA4818" s="49"/>
      <c r="AB4818" s="49"/>
      <c r="AF4818" s="49"/>
      <c r="AS4818" s="22"/>
      <c r="AV4818" s="22"/>
      <c r="AX4818" s="22"/>
      <c r="AY4818" s="22"/>
      <c r="BA4818" s="22"/>
      <c r="BB4818" s="22"/>
      <c r="BP4818" s="49"/>
      <c r="BX4818" s="49"/>
    </row>
    <row r="4819" spans="22:76">
      <c r="V4819" s="22"/>
      <c r="W4819" s="22"/>
      <c r="AA4819" s="49"/>
      <c r="AB4819" s="49"/>
      <c r="AF4819" s="49"/>
      <c r="AS4819" s="22"/>
      <c r="AV4819" s="22"/>
      <c r="AX4819" s="22"/>
      <c r="AY4819" s="22"/>
      <c r="BA4819" s="22"/>
      <c r="BB4819" s="22"/>
      <c r="BP4819" s="49"/>
      <c r="BX4819" s="49"/>
    </row>
    <row r="4820" spans="22:76">
      <c r="V4820" s="22"/>
      <c r="W4820" s="22"/>
      <c r="AA4820" s="49"/>
      <c r="AB4820" s="49"/>
      <c r="AF4820" s="49"/>
      <c r="AS4820" s="22"/>
      <c r="AV4820" s="22"/>
      <c r="AX4820" s="22"/>
      <c r="AY4820" s="22"/>
      <c r="BA4820" s="22"/>
      <c r="BB4820" s="22"/>
      <c r="BP4820" s="49"/>
      <c r="BX4820" s="49"/>
    </row>
    <row r="4821" spans="22:76">
      <c r="V4821" s="22"/>
      <c r="W4821" s="22"/>
      <c r="AA4821" s="49"/>
      <c r="AB4821" s="49"/>
      <c r="AF4821" s="49"/>
      <c r="AS4821" s="22"/>
      <c r="AV4821" s="22"/>
      <c r="AX4821" s="22"/>
      <c r="AY4821" s="22"/>
      <c r="BA4821" s="22"/>
      <c r="BB4821" s="22"/>
      <c r="BP4821" s="49"/>
      <c r="BX4821" s="49"/>
    </row>
    <row r="4822" spans="22:76">
      <c r="V4822" s="22"/>
      <c r="W4822" s="22"/>
      <c r="AA4822" s="49"/>
      <c r="AB4822" s="49"/>
      <c r="AF4822" s="49"/>
      <c r="AS4822" s="22"/>
      <c r="AV4822" s="22"/>
      <c r="AX4822" s="22"/>
      <c r="AY4822" s="22"/>
      <c r="BA4822" s="22"/>
      <c r="BB4822" s="22"/>
      <c r="BP4822" s="49"/>
      <c r="BX4822" s="49"/>
    </row>
    <row r="4823" spans="22:76">
      <c r="V4823" s="22"/>
      <c r="W4823" s="22"/>
      <c r="AA4823" s="49"/>
      <c r="AB4823" s="49"/>
      <c r="AF4823" s="49"/>
      <c r="AS4823" s="22"/>
      <c r="AV4823" s="22"/>
      <c r="AX4823" s="22"/>
      <c r="AY4823" s="22"/>
      <c r="BA4823" s="22"/>
      <c r="BB4823" s="22"/>
      <c r="BP4823" s="49"/>
      <c r="BX4823" s="49"/>
    </row>
    <row r="4824" spans="22:76">
      <c r="V4824" s="22"/>
      <c r="W4824" s="22"/>
      <c r="AA4824" s="49"/>
      <c r="AB4824" s="49"/>
      <c r="AF4824" s="49"/>
      <c r="AS4824" s="22"/>
      <c r="AV4824" s="22"/>
      <c r="AX4824" s="22"/>
      <c r="AY4824" s="22"/>
      <c r="BA4824" s="22"/>
      <c r="BB4824" s="22"/>
      <c r="BP4824" s="49"/>
      <c r="BX4824" s="49"/>
    </row>
    <row r="4825" spans="22:76">
      <c r="V4825" s="22"/>
      <c r="W4825" s="22"/>
      <c r="AA4825" s="49"/>
      <c r="AB4825" s="49"/>
      <c r="AF4825" s="49"/>
      <c r="AS4825" s="22"/>
      <c r="AV4825" s="22"/>
      <c r="AX4825" s="22"/>
      <c r="AY4825" s="22"/>
      <c r="BA4825" s="22"/>
      <c r="BB4825" s="22"/>
      <c r="BP4825" s="49"/>
      <c r="BX4825" s="49"/>
    </row>
    <row r="4826" spans="22:76">
      <c r="V4826" s="22"/>
      <c r="W4826" s="22"/>
      <c r="AA4826" s="49"/>
      <c r="AB4826" s="49"/>
      <c r="AF4826" s="49"/>
      <c r="AS4826" s="22"/>
      <c r="AV4826" s="22"/>
      <c r="AX4826" s="22"/>
      <c r="AY4826" s="22"/>
      <c r="BA4826" s="22"/>
      <c r="BB4826" s="22"/>
      <c r="BP4826" s="49"/>
      <c r="BX4826" s="49"/>
    </row>
    <row r="4827" spans="22:76">
      <c r="V4827" s="22"/>
      <c r="W4827" s="22"/>
      <c r="AA4827" s="49"/>
      <c r="AB4827" s="49"/>
      <c r="AF4827" s="49"/>
      <c r="AS4827" s="22"/>
      <c r="AV4827" s="22"/>
      <c r="AX4827" s="22"/>
      <c r="AY4827" s="22"/>
      <c r="BA4827" s="22"/>
      <c r="BB4827" s="22"/>
      <c r="BP4827" s="49"/>
      <c r="BX4827" s="49"/>
    </row>
    <row r="4828" spans="22:76">
      <c r="V4828" s="22"/>
      <c r="W4828" s="22"/>
      <c r="AA4828" s="49"/>
      <c r="AB4828" s="49"/>
      <c r="AF4828" s="49"/>
      <c r="AS4828" s="22"/>
      <c r="AV4828" s="22"/>
      <c r="AX4828" s="22"/>
      <c r="AY4828" s="22"/>
      <c r="BA4828" s="22"/>
      <c r="BB4828" s="22"/>
      <c r="BP4828" s="49"/>
      <c r="BX4828" s="49"/>
    </row>
    <row r="4829" spans="22:76">
      <c r="V4829" s="22"/>
      <c r="W4829" s="22"/>
      <c r="AA4829" s="49"/>
      <c r="AB4829" s="49"/>
      <c r="AF4829" s="49"/>
      <c r="AS4829" s="22"/>
      <c r="AV4829" s="22"/>
      <c r="AX4829" s="22"/>
      <c r="AY4829" s="22"/>
      <c r="BA4829" s="22"/>
      <c r="BB4829" s="22"/>
      <c r="BP4829" s="49"/>
      <c r="BX4829" s="49"/>
    </row>
    <row r="4830" spans="22:76">
      <c r="V4830" s="22"/>
      <c r="W4830" s="22"/>
      <c r="AA4830" s="49"/>
      <c r="AB4830" s="49"/>
      <c r="AF4830" s="49"/>
      <c r="AS4830" s="22"/>
      <c r="AV4830" s="22"/>
      <c r="AX4830" s="22"/>
      <c r="AY4830" s="22"/>
      <c r="BA4830" s="22"/>
      <c r="BB4830" s="22"/>
      <c r="BP4830" s="49"/>
      <c r="BX4830" s="49"/>
    </row>
    <row r="4831" spans="22:76">
      <c r="V4831" s="22"/>
      <c r="W4831" s="22"/>
      <c r="AA4831" s="49"/>
      <c r="AB4831" s="49"/>
      <c r="AF4831" s="49"/>
      <c r="AS4831" s="22"/>
      <c r="AV4831" s="22"/>
      <c r="AX4831" s="22"/>
      <c r="AY4831" s="22"/>
      <c r="BA4831" s="22"/>
      <c r="BB4831" s="22"/>
      <c r="BP4831" s="49"/>
      <c r="BX4831" s="49"/>
    </row>
    <row r="4832" spans="22:76">
      <c r="V4832" s="22"/>
      <c r="W4832" s="22"/>
      <c r="AA4832" s="49"/>
      <c r="AB4832" s="49"/>
      <c r="AF4832" s="49"/>
      <c r="AS4832" s="22"/>
      <c r="AV4832" s="22"/>
      <c r="AX4832" s="22"/>
      <c r="AY4832" s="22"/>
      <c r="BA4832" s="22"/>
      <c r="BB4832" s="22"/>
      <c r="BP4832" s="49"/>
      <c r="BX4832" s="49"/>
    </row>
    <row r="4833" spans="22:76">
      <c r="V4833" s="22"/>
      <c r="W4833" s="22"/>
      <c r="AA4833" s="49"/>
      <c r="AB4833" s="49"/>
      <c r="AF4833" s="49"/>
      <c r="AS4833" s="22"/>
      <c r="AV4833" s="22"/>
      <c r="AX4833" s="22"/>
      <c r="AY4833" s="22"/>
      <c r="BA4833" s="22"/>
      <c r="BB4833" s="22"/>
      <c r="BP4833" s="49"/>
      <c r="BX4833" s="49"/>
    </row>
    <row r="4834" spans="22:76">
      <c r="V4834" s="22"/>
      <c r="W4834" s="22"/>
      <c r="AA4834" s="49"/>
      <c r="AB4834" s="49"/>
      <c r="AF4834" s="49"/>
      <c r="AS4834" s="22"/>
      <c r="AV4834" s="22"/>
      <c r="AX4834" s="22"/>
      <c r="AY4834" s="22"/>
      <c r="BA4834" s="22"/>
      <c r="BB4834" s="22"/>
      <c r="BP4834" s="49"/>
      <c r="BX4834" s="49"/>
    </row>
    <row r="4835" spans="22:76">
      <c r="V4835" s="22"/>
      <c r="W4835" s="22"/>
      <c r="AA4835" s="49"/>
      <c r="AB4835" s="49"/>
      <c r="AF4835" s="49"/>
      <c r="AS4835" s="22"/>
      <c r="AV4835" s="22"/>
      <c r="AX4835" s="22"/>
      <c r="AY4835" s="22"/>
      <c r="BA4835" s="22"/>
      <c r="BB4835" s="22"/>
      <c r="BP4835" s="49"/>
      <c r="BX4835" s="49"/>
    </row>
    <row r="4836" spans="22:76">
      <c r="V4836" s="22"/>
      <c r="W4836" s="22"/>
      <c r="AA4836" s="49"/>
      <c r="AB4836" s="49"/>
      <c r="AF4836" s="49"/>
      <c r="AS4836" s="22"/>
      <c r="AV4836" s="22"/>
      <c r="AX4836" s="22"/>
      <c r="AY4836" s="22"/>
      <c r="BA4836" s="22"/>
      <c r="BB4836" s="22"/>
      <c r="BP4836" s="49"/>
      <c r="BX4836" s="49"/>
    </row>
    <row r="4837" spans="22:76">
      <c r="V4837" s="22"/>
      <c r="W4837" s="22"/>
      <c r="AA4837" s="49"/>
      <c r="AB4837" s="49"/>
      <c r="AF4837" s="49"/>
      <c r="AS4837" s="22"/>
      <c r="AV4837" s="22"/>
      <c r="AX4837" s="22"/>
      <c r="AY4837" s="22"/>
      <c r="BA4837" s="22"/>
      <c r="BB4837" s="22"/>
      <c r="BP4837" s="49"/>
      <c r="BX4837" s="49"/>
    </row>
    <row r="4838" spans="22:76">
      <c r="V4838" s="22"/>
      <c r="W4838" s="22"/>
      <c r="AA4838" s="49"/>
      <c r="AB4838" s="49"/>
      <c r="AF4838" s="49"/>
      <c r="AS4838" s="22"/>
      <c r="AV4838" s="22"/>
      <c r="AX4838" s="22"/>
      <c r="AY4838" s="22"/>
      <c r="BA4838" s="22"/>
      <c r="BB4838" s="22"/>
      <c r="BP4838" s="49"/>
      <c r="BX4838" s="49"/>
    </row>
    <row r="4839" spans="22:76">
      <c r="V4839" s="22"/>
      <c r="W4839" s="22"/>
      <c r="AA4839" s="49"/>
      <c r="AB4839" s="49"/>
      <c r="AF4839" s="49"/>
      <c r="AS4839" s="22"/>
      <c r="AV4839" s="22"/>
      <c r="AX4839" s="22"/>
      <c r="AY4839" s="22"/>
      <c r="BA4839" s="22"/>
      <c r="BB4839" s="22"/>
      <c r="BP4839" s="49"/>
      <c r="BX4839" s="49"/>
    </row>
    <row r="4840" spans="22:76">
      <c r="V4840" s="22"/>
      <c r="W4840" s="22"/>
      <c r="AA4840" s="49"/>
      <c r="AB4840" s="49"/>
      <c r="AF4840" s="49"/>
      <c r="AS4840" s="22"/>
      <c r="AV4840" s="22"/>
      <c r="AX4840" s="22"/>
      <c r="AY4840" s="22"/>
      <c r="BA4840" s="22"/>
      <c r="BB4840" s="22"/>
      <c r="BP4840" s="49"/>
      <c r="BX4840" s="49"/>
    </row>
    <row r="4841" spans="22:76">
      <c r="V4841" s="22"/>
      <c r="W4841" s="22"/>
      <c r="AA4841" s="49"/>
      <c r="AB4841" s="49"/>
      <c r="AF4841" s="49"/>
      <c r="AS4841" s="22"/>
      <c r="AV4841" s="22"/>
      <c r="AX4841" s="22"/>
      <c r="AY4841" s="22"/>
      <c r="BA4841" s="22"/>
      <c r="BB4841" s="22"/>
      <c r="BP4841" s="49"/>
      <c r="BX4841" s="49"/>
    </row>
    <row r="4842" spans="22:76">
      <c r="V4842" s="22"/>
      <c r="W4842" s="22"/>
      <c r="AA4842" s="49"/>
      <c r="AB4842" s="49"/>
      <c r="AF4842" s="49"/>
      <c r="AS4842" s="22"/>
      <c r="AV4842" s="22"/>
      <c r="AX4842" s="22"/>
      <c r="AY4842" s="22"/>
      <c r="BA4842" s="22"/>
      <c r="BB4842" s="22"/>
      <c r="BP4842" s="49"/>
      <c r="BX4842" s="49"/>
    </row>
    <row r="4843" spans="22:76">
      <c r="V4843" s="22"/>
      <c r="W4843" s="22"/>
      <c r="AA4843" s="49"/>
      <c r="AB4843" s="49"/>
      <c r="AF4843" s="49"/>
      <c r="AS4843" s="22"/>
      <c r="AV4843" s="22"/>
      <c r="AX4843" s="22"/>
      <c r="AY4843" s="22"/>
      <c r="BA4843" s="22"/>
      <c r="BB4843" s="22"/>
      <c r="BP4843" s="49"/>
      <c r="BX4843" s="49"/>
    </row>
    <row r="4844" spans="22:76">
      <c r="V4844" s="22"/>
      <c r="W4844" s="22"/>
      <c r="AA4844" s="49"/>
      <c r="AB4844" s="49"/>
      <c r="AF4844" s="49"/>
      <c r="AS4844" s="22"/>
      <c r="AV4844" s="22"/>
      <c r="AX4844" s="22"/>
      <c r="AY4844" s="22"/>
      <c r="BA4844" s="22"/>
      <c r="BB4844" s="22"/>
      <c r="BP4844" s="49"/>
      <c r="BX4844" s="49"/>
    </row>
    <row r="4845" spans="22:76">
      <c r="V4845" s="22"/>
      <c r="W4845" s="22"/>
      <c r="AA4845" s="49"/>
      <c r="AB4845" s="49"/>
      <c r="AF4845" s="49"/>
      <c r="AS4845" s="22"/>
      <c r="AV4845" s="22"/>
      <c r="AX4845" s="22"/>
      <c r="AY4845" s="22"/>
      <c r="BA4845" s="22"/>
      <c r="BB4845" s="22"/>
      <c r="BP4845" s="49"/>
      <c r="BX4845" s="49"/>
    </row>
    <row r="4846" spans="22:76">
      <c r="V4846" s="22"/>
      <c r="W4846" s="22"/>
      <c r="AA4846" s="49"/>
      <c r="AB4846" s="49"/>
      <c r="AF4846" s="49"/>
      <c r="AS4846" s="22"/>
      <c r="AV4846" s="22"/>
      <c r="AX4846" s="22"/>
      <c r="AY4846" s="22"/>
      <c r="BA4846" s="22"/>
      <c r="BB4846" s="22"/>
      <c r="BP4846" s="49"/>
      <c r="BX4846" s="49"/>
    </row>
    <row r="4847" spans="22:76">
      <c r="V4847" s="22"/>
      <c r="W4847" s="22"/>
      <c r="AA4847" s="49"/>
      <c r="AB4847" s="49"/>
      <c r="AF4847" s="49"/>
      <c r="AS4847" s="22"/>
      <c r="AV4847" s="22"/>
      <c r="AX4847" s="22"/>
      <c r="AY4847" s="22"/>
      <c r="BA4847" s="22"/>
      <c r="BB4847" s="22"/>
      <c r="BP4847" s="49"/>
      <c r="BX4847" s="49"/>
    </row>
    <row r="4848" spans="22:76">
      <c r="V4848" s="22"/>
      <c r="W4848" s="22"/>
      <c r="AA4848" s="49"/>
      <c r="AB4848" s="49"/>
      <c r="AF4848" s="49"/>
      <c r="AS4848" s="22"/>
      <c r="AV4848" s="22"/>
      <c r="AX4848" s="22"/>
      <c r="AY4848" s="22"/>
      <c r="BA4848" s="22"/>
      <c r="BB4848" s="22"/>
      <c r="BP4848" s="49"/>
      <c r="BX4848" s="49"/>
    </row>
    <row r="4849" spans="22:76">
      <c r="V4849" s="22"/>
      <c r="W4849" s="22"/>
      <c r="AA4849" s="49"/>
      <c r="AB4849" s="49"/>
      <c r="AF4849" s="49"/>
      <c r="AS4849" s="22"/>
      <c r="AV4849" s="22"/>
      <c r="AX4849" s="22"/>
      <c r="AY4849" s="22"/>
      <c r="BA4849" s="22"/>
      <c r="BB4849" s="22"/>
      <c r="BP4849" s="49"/>
      <c r="BX4849" s="49"/>
    </row>
    <row r="4850" spans="22:76">
      <c r="V4850" s="22"/>
      <c r="W4850" s="22"/>
      <c r="AA4850" s="49"/>
      <c r="AB4850" s="49"/>
      <c r="AF4850" s="49"/>
      <c r="AS4850" s="22"/>
      <c r="AV4850" s="22"/>
      <c r="AX4850" s="22"/>
      <c r="AY4850" s="22"/>
      <c r="BA4850" s="22"/>
      <c r="BB4850" s="22"/>
      <c r="BP4850" s="49"/>
      <c r="BX4850" s="49"/>
    </row>
    <row r="4851" spans="22:76">
      <c r="V4851" s="22"/>
      <c r="W4851" s="22"/>
      <c r="AA4851" s="49"/>
      <c r="AB4851" s="49"/>
      <c r="AF4851" s="49"/>
      <c r="AS4851" s="22"/>
      <c r="AV4851" s="22"/>
      <c r="AX4851" s="22"/>
      <c r="AY4851" s="22"/>
      <c r="BA4851" s="22"/>
      <c r="BB4851" s="22"/>
      <c r="BP4851" s="49"/>
      <c r="BX4851" s="49"/>
    </row>
    <row r="4852" spans="22:76">
      <c r="V4852" s="22"/>
      <c r="W4852" s="22"/>
      <c r="AA4852" s="49"/>
      <c r="AB4852" s="49"/>
      <c r="AF4852" s="49"/>
      <c r="AS4852" s="22"/>
      <c r="AV4852" s="22"/>
      <c r="AX4852" s="22"/>
      <c r="AY4852" s="22"/>
      <c r="BA4852" s="22"/>
      <c r="BB4852" s="22"/>
      <c r="BP4852" s="49"/>
      <c r="BX4852" s="49"/>
    </row>
    <row r="4853" spans="22:76">
      <c r="V4853" s="22"/>
      <c r="W4853" s="22"/>
      <c r="AA4853" s="49"/>
      <c r="AB4853" s="49"/>
      <c r="AF4853" s="49"/>
      <c r="AS4853" s="22"/>
      <c r="AV4853" s="22"/>
      <c r="AX4853" s="22"/>
      <c r="AY4853" s="22"/>
      <c r="BA4853" s="22"/>
      <c r="BB4853" s="22"/>
      <c r="BP4853" s="49"/>
      <c r="BX4853" s="49"/>
    </row>
    <row r="4854" spans="22:76">
      <c r="V4854" s="22"/>
      <c r="W4854" s="22"/>
      <c r="AA4854" s="49"/>
      <c r="AB4854" s="49"/>
      <c r="AF4854" s="49"/>
      <c r="AS4854" s="22"/>
      <c r="AV4854" s="22"/>
      <c r="AX4854" s="22"/>
      <c r="AY4854" s="22"/>
      <c r="BA4854" s="22"/>
      <c r="BB4854" s="22"/>
      <c r="BP4854" s="49"/>
      <c r="BX4854" s="49"/>
    </row>
    <row r="4855" spans="22:76">
      <c r="V4855" s="22"/>
      <c r="W4855" s="22"/>
      <c r="AA4855" s="49"/>
      <c r="AB4855" s="49"/>
      <c r="AF4855" s="49"/>
      <c r="AS4855" s="22"/>
      <c r="AV4855" s="22"/>
      <c r="AX4855" s="22"/>
      <c r="AY4855" s="22"/>
      <c r="BA4855" s="22"/>
      <c r="BB4855" s="22"/>
      <c r="BP4855" s="49"/>
      <c r="BX4855" s="49"/>
    </row>
    <row r="4856" spans="22:76">
      <c r="V4856" s="22"/>
      <c r="W4856" s="22"/>
      <c r="AA4856" s="49"/>
      <c r="AB4856" s="49"/>
      <c r="AF4856" s="49"/>
      <c r="AS4856" s="22"/>
      <c r="AV4856" s="22"/>
      <c r="AX4856" s="22"/>
      <c r="AY4856" s="22"/>
      <c r="BA4856" s="22"/>
      <c r="BB4856" s="22"/>
      <c r="BP4856" s="49"/>
      <c r="BX4856" s="49"/>
    </row>
    <row r="4857" spans="22:76">
      <c r="V4857" s="22"/>
      <c r="W4857" s="22"/>
      <c r="AA4857" s="49"/>
      <c r="AB4857" s="49"/>
      <c r="AF4857" s="49"/>
      <c r="AS4857" s="22"/>
      <c r="AV4857" s="22"/>
      <c r="AX4857" s="22"/>
      <c r="AY4857" s="22"/>
      <c r="BA4857" s="22"/>
      <c r="BB4857" s="22"/>
      <c r="BP4857" s="49"/>
      <c r="BX4857" s="49"/>
    </row>
    <row r="4858" spans="22:76">
      <c r="V4858" s="22"/>
      <c r="W4858" s="22"/>
      <c r="AA4858" s="49"/>
      <c r="AB4858" s="49"/>
      <c r="AF4858" s="49"/>
      <c r="AS4858" s="22"/>
      <c r="AV4858" s="22"/>
      <c r="AX4858" s="22"/>
      <c r="AY4858" s="22"/>
      <c r="BA4858" s="22"/>
      <c r="BB4858" s="22"/>
      <c r="BP4858" s="49"/>
      <c r="BX4858" s="49"/>
    </row>
    <row r="4859" spans="22:76">
      <c r="V4859" s="22"/>
      <c r="W4859" s="22"/>
      <c r="AA4859" s="49"/>
      <c r="AB4859" s="49"/>
      <c r="AF4859" s="49"/>
      <c r="AS4859" s="22"/>
      <c r="AV4859" s="22"/>
      <c r="AX4859" s="22"/>
      <c r="AY4859" s="22"/>
      <c r="BA4859" s="22"/>
      <c r="BB4859" s="22"/>
      <c r="BP4859" s="49"/>
      <c r="BX4859" s="49"/>
    </row>
    <row r="4860" spans="22:76">
      <c r="V4860" s="22"/>
      <c r="W4860" s="22"/>
      <c r="AA4860" s="49"/>
      <c r="AB4860" s="49"/>
      <c r="AF4860" s="49"/>
      <c r="AS4860" s="22"/>
      <c r="AV4860" s="22"/>
      <c r="AX4860" s="22"/>
      <c r="AY4860" s="22"/>
      <c r="BA4860" s="22"/>
      <c r="BB4860" s="22"/>
      <c r="BP4860" s="49"/>
      <c r="BX4860" s="49"/>
    </row>
    <row r="4861" spans="22:76">
      <c r="V4861" s="22"/>
      <c r="W4861" s="22"/>
      <c r="AA4861" s="49"/>
      <c r="AB4861" s="49"/>
      <c r="AF4861" s="49"/>
      <c r="AS4861" s="22"/>
      <c r="AV4861" s="22"/>
      <c r="AX4861" s="22"/>
      <c r="AY4861" s="22"/>
      <c r="BA4861" s="22"/>
      <c r="BB4861" s="22"/>
      <c r="BP4861" s="49"/>
      <c r="BX4861" s="49"/>
    </row>
    <row r="4862" spans="22:76">
      <c r="V4862" s="22"/>
      <c r="W4862" s="22"/>
      <c r="AA4862" s="49"/>
      <c r="AB4862" s="49"/>
      <c r="AF4862" s="49"/>
      <c r="AS4862" s="22"/>
      <c r="AV4862" s="22"/>
      <c r="AX4862" s="22"/>
      <c r="AY4862" s="22"/>
      <c r="BA4862" s="22"/>
      <c r="BB4862" s="22"/>
      <c r="BP4862" s="49"/>
      <c r="BX4862" s="49"/>
    </row>
    <row r="4863" spans="22:76">
      <c r="V4863" s="22"/>
      <c r="W4863" s="22"/>
      <c r="AA4863" s="49"/>
      <c r="AB4863" s="49"/>
      <c r="AF4863" s="49"/>
      <c r="AS4863" s="22"/>
      <c r="AV4863" s="22"/>
      <c r="AX4863" s="22"/>
      <c r="AY4863" s="22"/>
      <c r="BA4863" s="22"/>
      <c r="BB4863" s="22"/>
      <c r="BP4863" s="49"/>
      <c r="BX4863" s="49"/>
    </row>
    <row r="4864" spans="22:76">
      <c r="V4864" s="22"/>
      <c r="W4864" s="22"/>
      <c r="AA4864" s="49"/>
      <c r="AB4864" s="49"/>
      <c r="AF4864" s="49"/>
      <c r="AS4864" s="22"/>
      <c r="AV4864" s="22"/>
      <c r="AX4864" s="22"/>
      <c r="AY4864" s="22"/>
      <c r="BA4864" s="22"/>
      <c r="BB4864" s="22"/>
      <c r="BP4864" s="49"/>
      <c r="BX4864" s="49"/>
    </row>
    <row r="4865" spans="22:76">
      <c r="V4865" s="22"/>
      <c r="W4865" s="22"/>
      <c r="AA4865" s="49"/>
      <c r="AB4865" s="49"/>
      <c r="AF4865" s="49"/>
      <c r="AS4865" s="22"/>
      <c r="AV4865" s="22"/>
      <c r="AX4865" s="22"/>
      <c r="AY4865" s="22"/>
      <c r="BA4865" s="22"/>
      <c r="BB4865" s="22"/>
      <c r="BP4865" s="49"/>
      <c r="BX4865" s="49"/>
    </row>
    <row r="4866" spans="22:76">
      <c r="V4866" s="22"/>
      <c r="W4866" s="22"/>
      <c r="AA4866" s="49"/>
      <c r="AB4866" s="49"/>
      <c r="AF4866" s="49"/>
      <c r="AS4866" s="22"/>
      <c r="AV4866" s="22"/>
      <c r="AX4866" s="22"/>
      <c r="AY4866" s="22"/>
      <c r="BA4866" s="22"/>
      <c r="BB4866" s="22"/>
      <c r="BP4866" s="49"/>
      <c r="BX4866" s="49"/>
    </row>
    <row r="4867" spans="22:76">
      <c r="V4867" s="22"/>
      <c r="W4867" s="22"/>
      <c r="AA4867" s="49"/>
      <c r="AB4867" s="49"/>
      <c r="AF4867" s="49"/>
      <c r="AS4867" s="22"/>
      <c r="AV4867" s="22"/>
      <c r="AX4867" s="22"/>
      <c r="AY4867" s="22"/>
      <c r="BA4867" s="22"/>
      <c r="BB4867" s="22"/>
      <c r="BP4867" s="49"/>
      <c r="BX4867" s="49"/>
    </row>
    <row r="4868" spans="22:76">
      <c r="V4868" s="22"/>
      <c r="W4868" s="22"/>
      <c r="AA4868" s="49"/>
      <c r="AB4868" s="49"/>
      <c r="AF4868" s="49"/>
      <c r="AS4868" s="22"/>
      <c r="AV4868" s="22"/>
      <c r="AX4868" s="22"/>
      <c r="AY4868" s="22"/>
      <c r="BA4868" s="22"/>
      <c r="BB4868" s="22"/>
      <c r="BP4868" s="49"/>
      <c r="BX4868" s="49"/>
    </row>
    <row r="4869" spans="22:76">
      <c r="V4869" s="22"/>
      <c r="W4869" s="22"/>
      <c r="AA4869" s="49"/>
      <c r="AB4869" s="49"/>
      <c r="AF4869" s="49"/>
      <c r="AS4869" s="22"/>
      <c r="AV4869" s="22"/>
      <c r="AX4869" s="22"/>
      <c r="AY4869" s="22"/>
      <c r="BA4869" s="22"/>
      <c r="BB4869" s="22"/>
      <c r="BP4869" s="49"/>
      <c r="BX4869" s="49"/>
    </row>
    <row r="4870" spans="22:76">
      <c r="V4870" s="22"/>
      <c r="W4870" s="22"/>
      <c r="AA4870" s="49"/>
      <c r="AB4870" s="49"/>
      <c r="AF4870" s="49"/>
      <c r="AS4870" s="22"/>
      <c r="AV4870" s="22"/>
      <c r="AX4870" s="22"/>
      <c r="AY4870" s="22"/>
      <c r="BA4870" s="22"/>
      <c r="BB4870" s="22"/>
      <c r="BP4870" s="49"/>
      <c r="BX4870" s="49"/>
    </row>
    <row r="4871" spans="22:76">
      <c r="V4871" s="22"/>
      <c r="W4871" s="22"/>
      <c r="AA4871" s="49"/>
      <c r="AB4871" s="49"/>
      <c r="AF4871" s="49"/>
      <c r="AS4871" s="22"/>
      <c r="AV4871" s="22"/>
      <c r="AX4871" s="22"/>
      <c r="AY4871" s="22"/>
      <c r="BA4871" s="22"/>
      <c r="BB4871" s="22"/>
      <c r="BP4871" s="49"/>
      <c r="BX4871" s="49"/>
    </row>
    <row r="4872" spans="22:76">
      <c r="V4872" s="22"/>
      <c r="W4872" s="22"/>
      <c r="AA4872" s="49"/>
      <c r="AB4872" s="49"/>
      <c r="AF4872" s="49"/>
      <c r="AS4872" s="22"/>
      <c r="AV4872" s="22"/>
      <c r="AX4872" s="22"/>
      <c r="AY4872" s="22"/>
      <c r="BA4872" s="22"/>
      <c r="BB4872" s="22"/>
      <c r="BP4872" s="49"/>
      <c r="BX4872" s="49"/>
    </row>
    <row r="4873" spans="22:76">
      <c r="V4873" s="22"/>
      <c r="W4873" s="22"/>
      <c r="AA4873" s="49"/>
      <c r="AB4873" s="49"/>
      <c r="AF4873" s="49"/>
      <c r="AS4873" s="22"/>
      <c r="AV4873" s="22"/>
      <c r="AX4873" s="22"/>
      <c r="AY4873" s="22"/>
      <c r="BA4873" s="22"/>
      <c r="BB4873" s="22"/>
      <c r="BP4873" s="49"/>
      <c r="BX4873" s="49"/>
    </row>
    <row r="4874" spans="22:76">
      <c r="V4874" s="22"/>
      <c r="W4874" s="22"/>
      <c r="AA4874" s="49"/>
      <c r="AB4874" s="49"/>
      <c r="AF4874" s="49"/>
      <c r="AS4874" s="22"/>
      <c r="AV4874" s="22"/>
      <c r="AX4874" s="22"/>
      <c r="AY4874" s="22"/>
      <c r="BA4874" s="22"/>
      <c r="BB4874" s="22"/>
      <c r="BP4874" s="49"/>
      <c r="BX4874" s="49"/>
    </row>
    <row r="4875" spans="22:76">
      <c r="V4875" s="22"/>
      <c r="W4875" s="22"/>
      <c r="AA4875" s="49"/>
      <c r="AB4875" s="49"/>
      <c r="AF4875" s="49"/>
      <c r="AS4875" s="22"/>
      <c r="AV4875" s="22"/>
      <c r="AX4875" s="22"/>
      <c r="AY4875" s="22"/>
      <c r="BA4875" s="22"/>
      <c r="BB4875" s="22"/>
      <c r="BP4875" s="49"/>
      <c r="BX4875" s="49"/>
    </row>
    <row r="4876" spans="22:76">
      <c r="V4876" s="22"/>
      <c r="W4876" s="22"/>
      <c r="AA4876" s="49"/>
      <c r="AB4876" s="49"/>
      <c r="AF4876" s="49"/>
      <c r="AS4876" s="22"/>
      <c r="AV4876" s="22"/>
      <c r="AX4876" s="22"/>
      <c r="AY4876" s="22"/>
      <c r="BA4876" s="22"/>
      <c r="BB4876" s="22"/>
      <c r="BP4876" s="49"/>
      <c r="BX4876" s="49"/>
    </row>
    <row r="4877" spans="22:76">
      <c r="V4877" s="22"/>
      <c r="W4877" s="22"/>
      <c r="AA4877" s="49"/>
      <c r="AB4877" s="49"/>
      <c r="AF4877" s="49"/>
      <c r="AS4877" s="22"/>
      <c r="AV4877" s="22"/>
      <c r="AX4877" s="22"/>
      <c r="AY4877" s="22"/>
      <c r="BA4877" s="22"/>
      <c r="BB4877" s="22"/>
      <c r="BP4877" s="49"/>
      <c r="BX4877" s="49"/>
    </row>
    <row r="4878" spans="22:76">
      <c r="V4878" s="22"/>
      <c r="W4878" s="22"/>
      <c r="AA4878" s="49"/>
      <c r="AB4878" s="49"/>
      <c r="AF4878" s="49"/>
      <c r="AS4878" s="22"/>
      <c r="AV4878" s="22"/>
      <c r="AX4878" s="22"/>
      <c r="AY4878" s="22"/>
      <c r="BA4878" s="22"/>
      <c r="BB4878" s="22"/>
      <c r="BP4878" s="49"/>
      <c r="BX4878" s="49"/>
    </row>
    <row r="4879" spans="22:76">
      <c r="V4879" s="22"/>
      <c r="W4879" s="22"/>
      <c r="AA4879" s="49"/>
      <c r="AB4879" s="49"/>
      <c r="AF4879" s="49"/>
      <c r="AS4879" s="22"/>
      <c r="AV4879" s="22"/>
      <c r="AX4879" s="22"/>
      <c r="AY4879" s="22"/>
      <c r="BA4879" s="22"/>
      <c r="BB4879" s="22"/>
      <c r="BP4879" s="49"/>
      <c r="BX4879" s="49"/>
    </row>
    <row r="4880" spans="22:76">
      <c r="V4880" s="22"/>
      <c r="W4880" s="22"/>
      <c r="AA4880" s="49"/>
      <c r="AB4880" s="49"/>
      <c r="AF4880" s="49"/>
      <c r="AS4880" s="22"/>
      <c r="AV4880" s="22"/>
      <c r="AX4880" s="22"/>
      <c r="AY4880" s="22"/>
      <c r="BA4880" s="22"/>
      <c r="BB4880" s="22"/>
      <c r="BP4880" s="49"/>
      <c r="BX4880" s="49"/>
    </row>
    <row r="4881" spans="22:76">
      <c r="V4881" s="22"/>
      <c r="W4881" s="22"/>
      <c r="AA4881" s="49"/>
      <c r="AB4881" s="49"/>
      <c r="AF4881" s="49"/>
      <c r="AS4881" s="22"/>
      <c r="AV4881" s="22"/>
      <c r="AX4881" s="22"/>
      <c r="AY4881" s="22"/>
      <c r="BA4881" s="22"/>
      <c r="BB4881" s="22"/>
      <c r="BP4881" s="49"/>
      <c r="BX4881" s="49"/>
    </row>
    <row r="4882" spans="22:76">
      <c r="V4882" s="22"/>
      <c r="W4882" s="22"/>
      <c r="AA4882" s="49"/>
      <c r="AB4882" s="49"/>
      <c r="AF4882" s="49"/>
      <c r="AS4882" s="22"/>
      <c r="AV4882" s="22"/>
      <c r="AX4882" s="22"/>
      <c r="AY4882" s="22"/>
      <c r="BA4882" s="22"/>
      <c r="BB4882" s="22"/>
      <c r="BP4882" s="49"/>
      <c r="BX4882" s="49"/>
    </row>
    <row r="4883" spans="22:76">
      <c r="V4883" s="22"/>
      <c r="W4883" s="22"/>
      <c r="AA4883" s="49"/>
      <c r="AB4883" s="49"/>
      <c r="AF4883" s="49"/>
      <c r="AS4883" s="22"/>
      <c r="AV4883" s="22"/>
      <c r="AX4883" s="22"/>
      <c r="AY4883" s="22"/>
      <c r="BA4883" s="22"/>
      <c r="BB4883" s="22"/>
      <c r="BP4883" s="49"/>
      <c r="BX4883" s="49"/>
    </row>
    <row r="4884" spans="22:76">
      <c r="V4884" s="22"/>
      <c r="W4884" s="22"/>
      <c r="AA4884" s="49"/>
      <c r="AB4884" s="49"/>
      <c r="AF4884" s="49"/>
      <c r="AS4884" s="22"/>
      <c r="AV4884" s="22"/>
      <c r="AX4884" s="22"/>
      <c r="AY4884" s="22"/>
      <c r="BA4884" s="22"/>
      <c r="BB4884" s="22"/>
      <c r="BP4884" s="49"/>
      <c r="BX4884" s="49"/>
    </row>
    <row r="4885" spans="22:76">
      <c r="V4885" s="22"/>
      <c r="W4885" s="22"/>
      <c r="AA4885" s="49"/>
      <c r="AB4885" s="49"/>
      <c r="AF4885" s="49"/>
      <c r="AS4885" s="22"/>
      <c r="AV4885" s="22"/>
      <c r="AX4885" s="22"/>
      <c r="AY4885" s="22"/>
      <c r="BA4885" s="22"/>
      <c r="BB4885" s="22"/>
      <c r="BP4885" s="49"/>
      <c r="BX4885" s="49"/>
    </row>
    <row r="4886" spans="22:76">
      <c r="V4886" s="22"/>
      <c r="W4886" s="22"/>
      <c r="AA4886" s="49"/>
      <c r="AB4886" s="49"/>
      <c r="AF4886" s="49"/>
      <c r="AS4886" s="22"/>
      <c r="AV4886" s="22"/>
      <c r="AX4886" s="22"/>
      <c r="AY4886" s="22"/>
      <c r="BA4886" s="22"/>
      <c r="BB4886" s="22"/>
      <c r="BP4886" s="49"/>
      <c r="BX4886" s="49"/>
    </row>
    <row r="4887" spans="22:76">
      <c r="V4887" s="22"/>
      <c r="W4887" s="22"/>
      <c r="AA4887" s="49"/>
      <c r="AB4887" s="49"/>
      <c r="AF4887" s="49"/>
      <c r="AS4887" s="22"/>
      <c r="AV4887" s="22"/>
      <c r="AX4887" s="22"/>
      <c r="AY4887" s="22"/>
      <c r="BA4887" s="22"/>
      <c r="BB4887" s="22"/>
      <c r="BP4887" s="49"/>
      <c r="BX4887" s="49"/>
    </row>
    <row r="4888" spans="22:76">
      <c r="V4888" s="22"/>
      <c r="W4888" s="22"/>
      <c r="AA4888" s="49"/>
      <c r="AB4888" s="49"/>
      <c r="AF4888" s="49"/>
      <c r="AS4888" s="22"/>
      <c r="AV4888" s="22"/>
      <c r="AX4888" s="22"/>
      <c r="AY4888" s="22"/>
      <c r="BA4888" s="22"/>
      <c r="BB4888" s="22"/>
      <c r="BP4888" s="49"/>
      <c r="BX4888" s="49"/>
    </row>
    <row r="4889" spans="22:76">
      <c r="V4889" s="22"/>
      <c r="W4889" s="22"/>
      <c r="AA4889" s="49"/>
      <c r="AB4889" s="49"/>
      <c r="AF4889" s="49"/>
      <c r="AS4889" s="22"/>
      <c r="AV4889" s="22"/>
      <c r="AX4889" s="22"/>
      <c r="AY4889" s="22"/>
      <c r="BA4889" s="22"/>
      <c r="BB4889" s="22"/>
      <c r="BP4889" s="49"/>
      <c r="BX4889" s="49"/>
    </row>
    <row r="4890" spans="22:76">
      <c r="V4890" s="22"/>
      <c r="W4890" s="22"/>
      <c r="AA4890" s="49"/>
      <c r="AB4890" s="49"/>
      <c r="AF4890" s="49"/>
      <c r="AS4890" s="22"/>
      <c r="AV4890" s="22"/>
      <c r="AX4890" s="22"/>
      <c r="AY4890" s="22"/>
      <c r="BA4890" s="22"/>
      <c r="BB4890" s="22"/>
      <c r="BP4890" s="49"/>
      <c r="BX4890" s="49"/>
    </row>
    <row r="4891" spans="22:76">
      <c r="V4891" s="22"/>
      <c r="W4891" s="22"/>
      <c r="AA4891" s="49"/>
      <c r="AB4891" s="49"/>
      <c r="AF4891" s="49"/>
      <c r="AS4891" s="22"/>
      <c r="AV4891" s="22"/>
      <c r="AX4891" s="22"/>
      <c r="AY4891" s="22"/>
      <c r="BA4891" s="22"/>
      <c r="BB4891" s="22"/>
      <c r="BP4891" s="49"/>
      <c r="BX4891" s="49"/>
    </row>
    <row r="4892" spans="22:76">
      <c r="V4892" s="22"/>
      <c r="W4892" s="22"/>
      <c r="AA4892" s="49"/>
      <c r="AB4892" s="49"/>
      <c r="AF4892" s="49"/>
      <c r="AS4892" s="22"/>
      <c r="AV4892" s="22"/>
      <c r="AX4892" s="22"/>
      <c r="AY4892" s="22"/>
      <c r="BA4892" s="22"/>
      <c r="BB4892" s="22"/>
      <c r="BP4892" s="49"/>
      <c r="BX4892" s="49"/>
    </row>
    <row r="4893" spans="22:76">
      <c r="V4893" s="22"/>
      <c r="W4893" s="22"/>
      <c r="AA4893" s="49"/>
      <c r="AB4893" s="49"/>
      <c r="AF4893" s="49"/>
      <c r="AS4893" s="22"/>
      <c r="AV4893" s="22"/>
      <c r="AX4893" s="22"/>
      <c r="AY4893" s="22"/>
      <c r="BA4893" s="22"/>
      <c r="BB4893" s="22"/>
      <c r="BP4893" s="49"/>
      <c r="BX4893" s="49"/>
    </row>
    <row r="4894" spans="22:76">
      <c r="V4894" s="22"/>
      <c r="W4894" s="22"/>
      <c r="AA4894" s="49"/>
      <c r="AB4894" s="49"/>
      <c r="AF4894" s="49"/>
      <c r="AS4894" s="22"/>
      <c r="AV4894" s="22"/>
      <c r="AX4894" s="22"/>
      <c r="AY4894" s="22"/>
      <c r="BA4894" s="22"/>
      <c r="BB4894" s="22"/>
      <c r="BP4894" s="49"/>
      <c r="BX4894" s="49"/>
    </row>
    <row r="4895" spans="22:76">
      <c r="V4895" s="22"/>
      <c r="W4895" s="22"/>
      <c r="AA4895" s="49"/>
      <c r="AB4895" s="49"/>
      <c r="AF4895" s="49"/>
      <c r="AS4895" s="22"/>
      <c r="AV4895" s="22"/>
      <c r="AX4895" s="22"/>
      <c r="AY4895" s="22"/>
      <c r="BA4895" s="22"/>
      <c r="BB4895" s="22"/>
      <c r="BP4895" s="49"/>
      <c r="BX4895" s="49"/>
    </row>
    <row r="4896" spans="22:76">
      <c r="V4896" s="22"/>
      <c r="W4896" s="22"/>
      <c r="AA4896" s="49"/>
      <c r="AB4896" s="49"/>
      <c r="AF4896" s="49"/>
      <c r="AS4896" s="22"/>
      <c r="AV4896" s="22"/>
      <c r="AX4896" s="22"/>
      <c r="AY4896" s="22"/>
      <c r="BA4896" s="22"/>
      <c r="BB4896" s="22"/>
      <c r="BP4896" s="49"/>
      <c r="BX4896" s="49"/>
    </row>
    <row r="4897" spans="22:76">
      <c r="V4897" s="22"/>
      <c r="W4897" s="22"/>
      <c r="AA4897" s="49"/>
      <c r="AB4897" s="49"/>
      <c r="AF4897" s="49"/>
      <c r="AS4897" s="22"/>
      <c r="AV4897" s="22"/>
      <c r="AX4897" s="22"/>
      <c r="AY4897" s="22"/>
      <c r="BA4897" s="22"/>
      <c r="BB4897" s="22"/>
      <c r="BP4897" s="49"/>
      <c r="BX4897" s="49"/>
    </row>
    <row r="4898" spans="22:76">
      <c r="V4898" s="22"/>
      <c r="W4898" s="22"/>
      <c r="AA4898" s="49"/>
      <c r="AB4898" s="49"/>
      <c r="AF4898" s="49"/>
      <c r="AS4898" s="22"/>
      <c r="AV4898" s="22"/>
      <c r="AX4898" s="22"/>
      <c r="AY4898" s="22"/>
      <c r="BA4898" s="22"/>
      <c r="BB4898" s="22"/>
      <c r="BP4898" s="49"/>
      <c r="BX4898" s="49"/>
    </row>
    <row r="4899" spans="22:76">
      <c r="V4899" s="22"/>
      <c r="W4899" s="22"/>
      <c r="AA4899" s="49"/>
      <c r="AB4899" s="49"/>
      <c r="AF4899" s="49"/>
      <c r="AS4899" s="22"/>
      <c r="AV4899" s="22"/>
      <c r="AX4899" s="22"/>
      <c r="AY4899" s="22"/>
      <c r="BA4899" s="22"/>
      <c r="BB4899" s="22"/>
      <c r="BP4899" s="49"/>
      <c r="BX4899" s="49"/>
    </row>
    <row r="4900" spans="22:76">
      <c r="V4900" s="22"/>
      <c r="W4900" s="22"/>
      <c r="AA4900" s="49"/>
      <c r="AB4900" s="49"/>
      <c r="AF4900" s="49"/>
      <c r="AS4900" s="22"/>
      <c r="AV4900" s="22"/>
      <c r="AX4900" s="22"/>
      <c r="AY4900" s="22"/>
      <c r="BA4900" s="22"/>
      <c r="BB4900" s="22"/>
      <c r="BP4900" s="49"/>
      <c r="BX4900" s="49"/>
    </row>
    <row r="4901" spans="22:76">
      <c r="V4901" s="22"/>
      <c r="W4901" s="22"/>
      <c r="AA4901" s="49"/>
      <c r="AB4901" s="49"/>
      <c r="AF4901" s="49"/>
      <c r="AS4901" s="22"/>
      <c r="AV4901" s="22"/>
      <c r="AX4901" s="22"/>
      <c r="AY4901" s="22"/>
      <c r="BA4901" s="22"/>
      <c r="BB4901" s="22"/>
      <c r="BP4901" s="49"/>
      <c r="BX4901" s="49"/>
    </row>
    <row r="4902" spans="22:76">
      <c r="V4902" s="22"/>
      <c r="W4902" s="22"/>
      <c r="AA4902" s="49"/>
      <c r="AB4902" s="49"/>
      <c r="AF4902" s="49"/>
      <c r="AS4902" s="22"/>
      <c r="AV4902" s="22"/>
      <c r="AX4902" s="22"/>
      <c r="AY4902" s="22"/>
      <c r="BA4902" s="22"/>
      <c r="BB4902" s="22"/>
      <c r="BP4902" s="49"/>
      <c r="BX4902" s="49"/>
    </row>
    <row r="4903" spans="22:76">
      <c r="V4903" s="22"/>
      <c r="W4903" s="22"/>
      <c r="AA4903" s="49"/>
      <c r="AB4903" s="49"/>
      <c r="AF4903" s="49"/>
      <c r="AS4903" s="22"/>
      <c r="AV4903" s="22"/>
      <c r="AX4903" s="22"/>
      <c r="AY4903" s="22"/>
      <c r="BA4903" s="22"/>
      <c r="BB4903" s="22"/>
      <c r="BP4903" s="49"/>
      <c r="BX4903" s="49"/>
    </row>
    <row r="4904" spans="22:76">
      <c r="V4904" s="22"/>
      <c r="W4904" s="22"/>
      <c r="AA4904" s="49"/>
      <c r="AB4904" s="49"/>
      <c r="AF4904" s="49"/>
      <c r="AS4904" s="22"/>
      <c r="AV4904" s="22"/>
      <c r="AX4904" s="22"/>
      <c r="AY4904" s="22"/>
      <c r="BA4904" s="22"/>
      <c r="BB4904" s="22"/>
      <c r="BP4904" s="49"/>
      <c r="BX4904" s="49"/>
    </row>
    <row r="4905" spans="22:76">
      <c r="V4905" s="22"/>
      <c r="W4905" s="22"/>
      <c r="AA4905" s="49"/>
      <c r="AB4905" s="49"/>
      <c r="AF4905" s="49"/>
      <c r="AS4905" s="22"/>
      <c r="AV4905" s="22"/>
      <c r="AX4905" s="22"/>
      <c r="AY4905" s="22"/>
      <c r="BA4905" s="22"/>
      <c r="BB4905" s="22"/>
      <c r="BP4905" s="49"/>
      <c r="BX4905" s="49"/>
    </row>
    <row r="4906" spans="22:76">
      <c r="V4906" s="22"/>
      <c r="W4906" s="22"/>
      <c r="AA4906" s="49"/>
      <c r="AB4906" s="49"/>
      <c r="AF4906" s="49"/>
      <c r="AS4906" s="22"/>
      <c r="AV4906" s="22"/>
      <c r="AX4906" s="22"/>
      <c r="AY4906" s="22"/>
      <c r="BA4906" s="22"/>
      <c r="BB4906" s="22"/>
      <c r="BP4906" s="49"/>
      <c r="BX4906" s="49"/>
    </row>
    <row r="4907" spans="22:76">
      <c r="V4907" s="22"/>
      <c r="W4907" s="22"/>
      <c r="AA4907" s="49"/>
      <c r="AB4907" s="49"/>
      <c r="AF4907" s="49"/>
      <c r="AS4907" s="22"/>
      <c r="AV4907" s="22"/>
      <c r="AX4907" s="22"/>
      <c r="AY4907" s="22"/>
      <c r="BA4907" s="22"/>
      <c r="BB4907" s="22"/>
      <c r="BP4907" s="49"/>
      <c r="BX4907" s="49"/>
    </row>
    <row r="4908" spans="22:76">
      <c r="V4908" s="22"/>
      <c r="W4908" s="22"/>
      <c r="AA4908" s="49"/>
      <c r="AB4908" s="49"/>
      <c r="AF4908" s="49"/>
      <c r="AS4908" s="22"/>
      <c r="AV4908" s="22"/>
      <c r="AX4908" s="22"/>
      <c r="AY4908" s="22"/>
      <c r="BA4908" s="22"/>
      <c r="BB4908" s="22"/>
      <c r="BP4908" s="49"/>
      <c r="BX4908" s="49"/>
    </row>
    <row r="4909" spans="22:76">
      <c r="V4909" s="22"/>
      <c r="W4909" s="22"/>
      <c r="AA4909" s="49"/>
      <c r="AB4909" s="49"/>
      <c r="AF4909" s="49"/>
      <c r="AS4909" s="22"/>
      <c r="AV4909" s="22"/>
      <c r="AX4909" s="22"/>
      <c r="AY4909" s="22"/>
      <c r="BA4909" s="22"/>
      <c r="BB4909" s="22"/>
      <c r="BP4909" s="49"/>
      <c r="BX4909" s="49"/>
    </row>
    <row r="4910" spans="22:76">
      <c r="V4910" s="22"/>
      <c r="W4910" s="22"/>
      <c r="AA4910" s="49"/>
      <c r="AB4910" s="49"/>
      <c r="AF4910" s="49"/>
      <c r="AS4910" s="22"/>
      <c r="AV4910" s="22"/>
      <c r="AX4910" s="22"/>
      <c r="AY4910" s="22"/>
      <c r="BA4910" s="22"/>
      <c r="BB4910" s="22"/>
      <c r="BP4910" s="49"/>
      <c r="BX4910" s="49"/>
    </row>
    <row r="4911" spans="22:76">
      <c r="V4911" s="22"/>
      <c r="W4911" s="22"/>
      <c r="AA4911" s="49"/>
      <c r="AB4911" s="49"/>
      <c r="AF4911" s="49"/>
      <c r="AS4911" s="22"/>
      <c r="AV4911" s="22"/>
      <c r="AX4911" s="22"/>
      <c r="AY4911" s="22"/>
      <c r="BA4911" s="22"/>
      <c r="BB4911" s="22"/>
      <c r="BP4911" s="49"/>
      <c r="BX4911" s="49"/>
    </row>
    <row r="4912" spans="22:76">
      <c r="V4912" s="22"/>
      <c r="W4912" s="22"/>
      <c r="AA4912" s="49"/>
      <c r="AB4912" s="49"/>
      <c r="AF4912" s="49"/>
      <c r="AS4912" s="22"/>
      <c r="AV4912" s="22"/>
      <c r="AX4912" s="22"/>
      <c r="AY4912" s="22"/>
      <c r="BA4912" s="22"/>
      <c r="BB4912" s="22"/>
      <c r="BP4912" s="49"/>
      <c r="BX4912" s="49"/>
    </row>
    <row r="4913" spans="22:76">
      <c r="V4913" s="22"/>
      <c r="W4913" s="22"/>
      <c r="AA4913" s="49"/>
      <c r="AB4913" s="49"/>
      <c r="AF4913" s="49"/>
      <c r="AS4913" s="22"/>
      <c r="AV4913" s="22"/>
      <c r="AX4913" s="22"/>
      <c r="AY4913" s="22"/>
      <c r="BA4913" s="22"/>
      <c r="BB4913" s="22"/>
      <c r="BP4913" s="49"/>
      <c r="BX4913" s="49"/>
    </row>
    <row r="4914" spans="22:76">
      <c r="V4914" s="22"/>
      <c r="W4914" s="22"/>
      <c r="AA4914" s="49"/>
      <c r="AB4914" s="49"/>
      <c r="AF4914" s="49"/>
      <c r="AS4914" s="22"/>
      <c r="AV4914" s="22"/>
      <c r="AX4914" s="22"/>
      <c r="AY4914" s="22"/>
      <c r="BA4914" s="22"/>
      <c r="BB4914" s="22"/>
      <c r="BP4914" s="49"/>
      <c r="BX4914" s="49"/>
    </row>
    <row r="4915" spans="22:76">
      <c r="V4915" s="22"/>
      <c r="W4915" s="22"/>
      <c r="AA4915" s="49"/>
      <c r="AB4915" s="49"/>
      <c r="AF4915" s="49"/>
      <c r="AS4915" s="22"/>
      <c r="AV4915" s="22"/>
      <c r="AX4915" s="22"/>
      <c r="AY4915" s="22"/>
      <c r="BA4915" s="22"/>
      <c r="BB4915" s="22"/>
      <c r="BP4915" s="49"/>
      <c r="BX4915" s="49"/>
    </row>
    <row r="4916" spans="22:76">
      <c r="V4916" s="22"/>
      <c r="W4916" s="22"/>
      <c r="AA4916" s="49"/>
      <c r="AB4916" s="49"/>
      <c r="AF4916" s="49"/>
      <c r="AS4916" s="22"/>
      <c r="AV4916" s="22"/>
      <c r="AX4916" s="22"/>
      <c r="AY4916" s="22"/>
      <c r="BA4916" s="22"/>
      <c r="BB4916" s="22"/>
      <c r="BP4916" s="49"/>
      <c r="BX4916" s="49"/>
    </row>
    <row r="4917" spans="22:76">
      <c r="V4917" s="22"/>
      <c r="W4917" s="22"/>
      <c r="AA4917" s="49"/>
      <c r="AB4917" s="49"/>
      <c r="AF4917" s="49"/>
      <c r="AS4917" s="22"/>
      <c r="AV4917" s="22"/>
      <c r="AX4917" s="22"/>
      <c r="AY4917" s="22"/>
      <c r="BA4917" s="22"/>
      <c r="BB4917" s="22"/>
      <c r="BP4917" s="49"/>
      <c r="BX4917" s="49"/>
    </row>
    <row r="4918" spans="22:76">
      <c r="V4918" s="22"/>
      <c r="W4918" s="22"/>
      <c r="AA4918" s="49"/>
      <c r="AB4918" s="49"/>
      <c r="AF4918" s="49"/>
      <c r="AS4918" s="22"/>
      <c r="AV4918" s="22"/>
      <c r="AX4918" s="22"/>
      <c r="AY4918" s="22"/>
      <c r="BA4918" s="22"/>
      <c r="BB4918" s="22"/>
      <c r="BP4918" s="49"/>
      <c r="BX4918" s="49"/>
    </row>
    <row r="4919" spans="22:76">
      <c r="V4919" s="22"/>
      <c r="W4919" s="22"/>
      <c r="AA4919" s="49"/>
      <c r="AB4919" s="49"/>
      <c r="AF4919" s="49"/>
      <c r="AS4919" s="22"/>
      <c r="AV4919" s="22"/>
      <c r="AX4919" s="22"/>
      <c r="AY4919" s="22"/>
      <c r="BA4919" s="22"/>
      <c r="BB4919" s="22"/>
      <c r="BP4919" s="49"/>
      <c r="BX4919" s="49"/>
    </row>
    <row r="4920" spans="22:76">
      <c r="V4920" s="22"/>
      <c r="W4920" s="22"/>
      <c r="AA4920" s="49"/>
      <c r="AB4920" s="49"/>
      <c r="AF4920" s="49"/>
      <c r="AS4920" s="22"/>
      <c r="AV4920" s="22"/>
      <c r="AX4920" s="22"/>
      <c r="AY4920" s="22"/>
      <c r="BA4920" s="22"/>
      <c r="BB4920" s="22"/>
      <c r="BP4920" s="49"/>
      <c r="BX4920" s="49"/>
    </row>
    <row r="4921" spans="22:76">
      <c r="V4921" s="22"/>
      <c r="W4921" s="22"/>
      <c r="AA4921" s="49"/>
      <c r="AB4921" s="49"/>
      <c r="AF4921" s="49"/>
      <c r="AS4921" s="22"/>
      <c r="AV4921" s="22"/>
      <c r="AX4921" s="22"/>
      <c r="AY4921" s="22"/>
      <c r="BA4921" s="22"/>
      <c r="BB4921" s="22"/>
      <c r="BP4921" s="49"/>
      <c r="BX4921" s="49"/>
    </row>
    <row r="4922" spans="22:76">
      <c r="V4922" s="22"/>
      <c r="W4922" s="22"/>
      <c r="AA4922" s="49"/>
      <c r="AB4922" s="49"/>
      <c r="AF4922" s="49"/>
      <c r="AS4922" s="22"/>
      <c r="AV4922" s="22"/>
      <c r="AX4922" s="22"/>
      <c r="AY4922" s="22"/>
      <c r="BA4922" s="22"/>
      <c r="BB4922" s="22"/>
      <c r="BP4922" s="49"/>
      <c r="BX4922" s="49"/>
    </row>
    <row r="4923" spans="22:76">
      <c r="V4923" s="22"/>
      <c r="W4923" s="22"/>
      <c r="AA4923" s="49"/>
      <c r="AB4923" s="49"/>
      <c r="AF4923" s="49"/>
      <c r="AS4923" s="22"/>
      <c r="AV4923" s="22"/>
      <c r="AX4923" s="22"/>
      <c r="AY4923" s="22"/>
      <c r="BA4923" s="22"/>
      <c r="BB4923" s="22"/>
      <c r="BP4923" s="49"/>
      <c r="BX4923" s="49"/>
    </row>
    <row r="4924" spans="22:76">
      <c r="V4924" s="22"/>
      <c r="W4924" s="22"/>
      <c r="AA4924" s="49"/>
      <c r="AB4924" s="49"/>
      <c r="AF4924" s="49"/>
      <c r="AS4924" s="22"/>
      <c r="AV4924" s="22"/>
      <c r="AX4924" s="22"/>
      <c r="AY4924" s="22"/>
      <c r="BA4924" s="22"/>
      <c r="BB4924" s="22"/>
      <c r="BP4924" s="49"/>
      <c r="BX4924" s="49"/>
    </row>
    <row r="4925" spans="22:76">
      <c r="V4925" s="22"/>
      <c r="W4925" s="22"/>
      <c r="AA4925" s="49"/>
      <c r="AB4925" s="49"/>
      <c r="AF4925" s="49"/>
      <c r="AS4925" s="22"/>
      <c r="AV4925" s="22"/>
      <c r="AX4925" s="22"/>
      <c r="AY4925" s="22"/>
      <c r="BA4925" s="22"/>
      <c r="BB4925" s="22"/>
      <c r="BP4925" s="49"/>
      <c r="BX4925" s="49"/>
    </row>
    <row r="4926" spans="22:76">
      <c r="V4926" s="22"/>
      <c r="W4926" s="22"/>
      <c r="AA4926" s="49"/>
      <c r="AB4926" s="49"/>
      <c r="AF4926" s="49"/>
      <c r="AS4926" s="22"/>
      <c r="AV4926" s="22"/>
      <c r="AX4926" s="22"/>
      <c r="AY4926" s="22"/>
      <c r="BA4926" s="22"/>
      <c r="BB4926" s="22"/>
      <c r="BP4926" s="49"/>
      <c r="BX4926" s="49"/>
    </row>
    <row r="4927" spans="22:76">
      <c r="V4927" s="22"/>
      <c r="W4927" s="22"/>
      <c r="AA4927" s="49"/>
      <c r="AB4927" s="49"/>
      <c r="AF4927" s="49"/>
      <c r="AS4927" s="22"/>
      <c r="AV4927" s="22"/>
      <c r="AX4927" s="22"/>
      <c r="AY4927" s="22"/>
      <c r="BA4927" s="22"/>
      <c r="BB4927" s="22"/>
      <c r="BP4927" s="49"/>
      <c r="BX4927" s="49"/>
    </row>
    <row r="4928" spans="22:76">
      <c r="V4928" s="22"/>
      <c r="W4928" s="22"/>
      <c r="AA4928" s="49"/>
      <c r="AB4928" s="49"/>
      <c r="AF4928" s="49"/>
      <c r="AS4928" s="22"/>
      <c r="AV4928" s="22"/>
      <c r="AX4928" s="22"/>
      <c r="AY4928" s="22"/>
      <c r="BA4928" s="22"/>
      <c r="BB4928" s="22"/>
      <c r="BP4928" s="49"/>
      <c r="BX4928" s="49"/>
    </row>
    <row r="4929" spans="22:76">
      <c r="V4929" s="22"/>
      <c r="W4929" s="22"/>
      <c r="AA4929" s="49"/>
      <c r="AB4929" s="49"/>
      <c r="AF4929" s="49"/>
      <c r="AS4929" s="22"/>
      <c r="AV4929" s="22"/>
      <c r="AX4929" s="22"/>
      <c r="AY4929" s="22"/>
      <c r="BA4929" s="22"/>
      <c r="BB4929" s="22"/>
      <c r="BP4929" s="49"/>
      <c r="BX4929" s="49"/>
    </row>
    <row r="4930" spans="22:76">
      <c r="V4930" s="22"/>
      <c r="W4930" s="22"/>
      <c r="AA4930" s="49"/>
      <c r="AB4930" s="49"/>
      <c r="AF4930" s="49"/>
      <c r="AS4930" s="22"/>
      <c r="AV4930" s="22"/>
      <c r="AX4930" s="22"/>
      <c r="AY4930" s="22"/>
      <c r="BA4930" s="22"/>
      <c r="BB4930" s="22"/>
      <c r="BP4930" s="49"/>
      <c r="BX4930" s="49"/>
    </row>
    <row r="4931" spans="22:76">
      <c r="V4931" s="22"/>
      <c r="W4931" s="22"/>
      <c r="AA4931" s="49"/>
      <c r="AB4931" s="49"/>
      <c r="AF4931" s="49"/>
      <c r="AS4931" s="22"/>
      <c r="AV4931" s="22"/>
      <c r="AX4931" s="22"/>
      <c r="AY4931" s="22"/>
      <c r="BA4931" s="22"/>
      <c r="BB4931" s="22"/>
      <c r="BP4931" s="49"/>
      <c r="BX4931" s="49"/>
    </row>
    <row r="4932" spans="22:76">
      <c r="V4932" s="22"/>
      <c r="W4932" s="22"/>
      <c r="AA4932" s="49"/>
      <c r="AB4932" s="49"/>
      <c r="AF4932" s="49"/>
      <c r="AS4932" s="22"/>
      <c r="AV4932" s="22"/>
      <c r="AX4932" s="22"/>
      <c r="AY4932" s="22"/>
      <c r="BA4932" s="22"/>
      <c r="BB4932" s="22"/>
      <c r="BP4932" s="49"/>
      <c r="BX4932" s="49"/>
    </row>
    <row r="4933" spans="22:76">
      <c r="V4933" s="22"/>
      <c r="W4933" s="22"/>
      <c r="AA4933" s="49"/>
      <c r="AB4933" s="49"/>
      <c r="AF4933" s="49"/>
      <c r="AS4933" s="22"/>
      <c r="AV4933" s="22"/>
      <c r="AX4933" s="22"/>
      <c r="AY4933" s="22"/>
      <c r="BA4933" s="22"/>
      <c r="BB4933" s="22"/>
      <c r="BP4933" s="49"/>
      <c r="BX4933" s="49"/>
    </row>
    <row r="4934" spans="22:76">
      <c r="V4934" s="22"/>
      <c r="W4934" s="22"/>
      <c r="AA4934" s="49"/>
      <c r="AB4934" s="49"/>
      <c r="AF4934" s="49"/>
      <c r="AS4934" s="22"/>
      <c r="AV4934" s="22"/>
      <c r="AX4934" s="22"/>
      <c r="AY4934" s="22"/>
      <c r="BA4934" s="22"/>
      <c r="BB4934" s="22"/>
      <c r="BP4934" s="49"/>
      <c r="BX4934" s="49"/>
    </row>
    <row r="4935" spans="22:76">
      <c r="V4935" s="22"/>
      <c r="W4935" s="22"/>
      <c r="AA4935" s="49"/>
      <c r="AB4935" s="49"/>
      <c r="AF4935" s="49"/>
      <c r="AS4935" s="22"/>
      <c r="AV4935" s="22"/>
      <c r="AX4935" s="22"/>
      <c r="AY4935" s="22"/>
      <c r="BA4935" s="22"/>
      <c r="BB4935" s="22"/>
      <c r="BP4935" s="49"/>
      <c r="BX4935" s="49"/>
    </row>
    <row r="4936" spans="22:76">
      <c r="V4936" s="22"/>
      <c r="W4936" s="22"/>
      <c r="AA4936" s="49"/>
      <c r="AB4936" s="49"/>
      <c r="AF4936" s="49"/>
      <c r="AS4936" s="22"/>
      <c r="AV4936" s="22"/>
      <c r="AX4936" s="22"/>
      <c r="AY4936" s="22"/>
      <c r="BA4936" s="22"/>
      <c r="BB4936" s="22"/>
      <c r="BP4936" s="49"/>
      <c r="BX4936" s="49"/>
    </row>
    <row r="4937" spans="22:76">
      <c r="V4937" s="22"/>
      <c r="W4937" s="22"/>
      <c r="AA4937" s="49"/>
      <c r="AB4937" s="49"/>
      <c r="AF4937" s="49"/>
      <c r="AS4937" s="22"/>
      <c r="AV4937" s="22"/>
      <c r="AX4937" s="22"/>
      <c r="AY4937" s="22"/>
      <c r="BA4937" s="22"/>
      <c r="BB4937" s="22"/>
      <c r="BP4937" s="49"/>
      <c r="BX4937" s="49"/>
    </row>
    <row r="4938" spans="22:76">
      <c r="V4938" s="22"/>
      <c r="W4938" s="22"/>
      <c r="AA4938" s="49"/>
      <c r="AB4938" s="49"/>
      <c r="AF4938" s="49"/>
      <c r="AS4938" s="22"/>
      <c r="AV4938" s="22"/>
      <c r="AX4938" s="22"/>
      <c r="AY4938" s="22"/>
      <c r="BA4938" s="22"/>
      <c r="BB4938" s="22"/>
      <c r="BP4938" s="49"/>
      <c r="BX4938" s="49"/>
    </row>
    <row r="4939" spans="22:76">
      <c r="V4939" s="22"/>
      <c r="W4939" s="22"/>
      <c r="AA4939" s="49"/>
      <c r="AB4939" s="49"/>
      <c r="AF4939" s="49"/>
      <c r="AS4939" s="22"/>
      <c r="AV4939" s="22"/>
      <c r="AX4939" s="22"/>
      <c r="AY4939" s="22"/>
      <c r="BA4939" s="22"/>
      <c r="BB4939" s="22"/>
      <c r="BP4939" s="49"/>
      <c r="BX4939" s="49"/>
    </row>
    <row r="4940" spans="22:76">
      <c r="V4940" s="22"/>
      <c r="W4940" s="22"/>
      <c r="AA4940" s="49"/>
      <c r="AB4940" s="49"/>
      <c r="AF4940" s="49"/>
      <c r="AS4940" s="22"/>
      <c r="AV4940" s="22"/>
      <c r="AX4940" s="22"/>
      <c r="AY4940" s="22"/>
      <c r="BA4940" s="22"/>
      <c r="BB4940" s="22"/>
      <c r="BP4940" s="49"/>
      <c r="BX4940" s="49"/>
    </row>
    <row r="4941" spans="22:76">
      <c r="V4941" s="22"/>
      <c r="W4941" s="22"/>
      <c r="AA4941" s="49"/>
      <c r="AB4941" s="49"/>
      <c r="AF4941" s="49"/>
      <c r="AS4941" s="22"/>
      <c r="AV4941" s="22"/>
      <c r="AX4941" s="22"/>
      <c r="AY4941" s="22"/>
      <c r="BA4941" s="22"/>
      <c r="BB4941" s="22"/>
      <c r="BP4941" s="49"/>
      <c r="BX4941" s="49"/>
    </row>
    <row r="4942" spans="22:76">
      <c r="V4942" s="22"/>
      <c r="W4942" s="22"/>
      <c r="AA4942" s="49"/>
      <c r="AB4942" s="49"/>
      <c r="AF4942" s="49"/>
      <c r="AS4942" s="22"/>
      <c r="AV4942" s="22"/>
      <c r="AX4942" s="22"/>
      <c r="AY4942" s="22"/>
      <c r="BA4942" s="22"/>
      <c r="BB4942" s="22"/>
      <c r="BP4942" s="49"/>
      <c r="BX4942" s="49"/>
    </row>
    <row r="4943" spans="22:76">
      <c r="V4943" s="22"/>
      <c r="W4943" s="22"/>
      <c r="AA4943" s="49"/>
      <c r="AB4943" s="49"/>
      <c r="AF4943" s="49"/>
      <c r="AS4943" s="22"/>
      <c r="AV4943" s="22"/>
      <c r="AX4943" s="22"/>
      <c r="AY4943" s="22"/>
      <c r="BA4943" s="22"/>
      <c r="BB4943" s="22"/>
      <c r="BP4943" s="49"/>
      <c r="BX4943" s="49"/>
    </row>
    <row r="4944" spans="22:76">
      <c r="V4944" s="22"/>
      <c r="W4944" s="22"/>
      <c r="AA4944" s="49"/>
      <c r="AB4944" s="49"/>
      <c r="AF4944" s="49"/>
      <c r="AS4944" s="22"/>
      <c r="AV4944" s="22"/>
      <c r="AX4944" s="22"/>
      <c r="AY4944" s="22"/>
      <c r="BA4944" s="22"/>
      <c r="BB4944" s="22"/>
      <c r="BP4944" s="49"/>
      <c r="BX4944" s="49"/>
    </row>
    <row r="4945" spans="22:76">
      <c r="V4945" s="22"/>
      <c r="W4945" s="22"/>
      <c r="AA4945" s="49"/>
      <c r="AB4945" s="49"/>
      <c r="AF4945" s="49"/>
      <c r="AS4945" s="22"/>
      <c r="AV4945" s="22"/>
      <c r="AX4945" s="22"/>
      <c r="AY4945" s="22"/>
      <c r="BA4945" s="22"/>
      <c r="BB4945" s="22"/>
      <c r="BP4945" s="49"/>
      <c r="BX4945" s="49"/>
    </row>
    <row r="4946" spans="22:76">
      <c r="V4946" s="22"/>
      <c r="W4946" s="22"/>
      <c r="AA4946" s="49"/>
      <c r="AB4946" s="49"/>
      <c r="AF4946" s="49"/>
      <c r="AS4946" s="22"/>
      <c r="AV4946" s="22"/>
      <c r="AX4946" s="22"/>
      <c r="AY4946" s="22"/>
      <c r="BA4946" s="22"/>
      <c r="BB4946" s="22"/>
      <c r="BP4946" s="49"/>
      <c r="BX4946" s="49"/>
    </row>
    <row r="4947" spans="22:76">
      <c r="V4947" s="22"/>
      <c r="W4947" s="22"/>
      <c r="AA4947" s="49"/>
      <c r="AB4947" s="49"/>
      <c r="AF4947" s="49"/>
      <c r="AS4947" s="22"/>
      <c r="AV4947" s="22"/>
      <c r="AX4947" s="22"/>
      <c r="AY4947" s="22"/>
      <c r="BA4947" s="22"/>
      <c r="BB4947" s="22"/>
      <c r="BP4947" s="49"/>
      <c r="BX4947" s="49"/>
    </row>
    <row r="4948" spans="22:76">
      <c r="V4948" s="22"/>
      <c r="W4948" s="22"/>
      <c r="AA4948" s="49"/>
      <c r="AB4948" s="49"/>
      <c r="AF4948" s="49"/>
      <c r="AS4948" s="22"/>
      <c r="AV4948" s="22"/>
      <c r="AX4948" s="22"/>
      <c r="AY4948" s="22"/>
      <c r="BA4948" s="22"/>
      <c r="BB4948" s="22"/>
      <c r="BP4948" s="49"/>
      <c r="BX4948" s="49"/>
    </row>
    <row r="4949" spans="22:76">
      <c r="V4949" s="22"/>
      <c r="W4949" s="22"/>
      <c r="AA4949" s="49"/>
      <c r="AB4949" s="49"/>
      <c r="AF4949" s="49"/>
      <c r="AS4949" s="22"/>
      <c r="AV4949" s="22"/>
      <c r="AX4949" s="22"/>
      <c r="AY4949" s="22"/>
      <c r="BA4949" s="22"/>
      <c r="BB4949" s="22"/>
      <c r="BP4949" s="49"/>
      <c r="BX4949" s="49"/>
    </row>
    <row r="4950" spans="22:76">
      <c r="V4950" s="22"/>
      <c r="W4950" s="22"/>
      <c r="AA4950" s="49"/>
      <c r="AB4950" s="49"/>
      <c r="AF4950" s="49"/>
      <c r="AS4950" s="22"/>
      <c r="AV4950" s="22"/>
      <c r="AX4950" s="22"/>
      <c r="AY4950" s="22"/>
      <c r="BA4950" s="22"/>
      <c r="BB4950" s="22"/>
      <c r="BP4950" s="49"/>
      <c r="BX4950" s="49"/>
    </row>
    <row r="4951" spans="22:76">
      <c r="V4951" s="22"/>
      <c r="W4951" s="22"/>
      <c r="AA4951" s="49"/>
      <c r="AB4951" s="49"/>
      <c r="AF4951" s="49"/>
      <c r="AS4951" s="22"/>
      <c r="AV4951" s="22"/>
      <c r="AX4951" s="22"/>
      <c r="AY4951" s="22"/>
      <c r="BA4951" s="22"/>
      <c r="BB4951" s="22"/>
      <c r="BP4951" s="49"/>
      <c r="BX4951" s="49"/>
    </row>
    <row r="4952" spans="22:76">
      <c r="V4952" s="22"/>
      <c r="W4952" s="22"/>
      <c r="AA4952" s="49"/>
      <c r="AB4952" s="49"/>
      <c r="AF4952" s="49"/>
      <c r="AS4952" s="22"/>
      <c r="AV4952" s="22"/>
      <c r="AX4952" s="22"/>
      <c r="AY4952" s="22"/>
      <c r="BA4952" s="22"/>
      <c r="BB4952" s="22"/>
      <c r="BP4952" s="49"/>
      <c r="BX4952" s="49"/>
    </row>
    <row r="4953" spans="22:76">
      <c r="V4953" s="22"/>
      <c r="W4953" s="22"/>
      <c r="AA4953" s="49"/>
      <c r="AB4953" s="49"/>
      <c r="AF4953" s="49"/>
      <c r="AS4953" s="22"/>
      <c r="AV4953" s="22"/>
      <c r="AX4953" s="22"/>
      <c r="AY4953" s="22"/>
      <c r="BA4953" s="22"/>
      <c r="BB4953" s="22"/>
      <c r="BP4953" s="49"/>
      <c r="BX4953" s="49"/>
    </row>
    <row r="4954" spans="22:76">
      <c r="V4954" s="22"/>
      <c r="W4954" s="22"/>
      <c r="AA4954" s="49"/>
      <c r="AB4954" s="49"/>
      <c r="AF4954" s="49"/>
      <c r="AS4954" s="22"/>
      <c r="AV4954" s="22"/>
      <c r="AX4954" s="22"/>
      <c r="AY4954" s="22"/>
      <c r="BA4954" s="22"/>
      <c r="BB4954" s="22"/>
      <c r="BP4954" s="49"/>
      <c r="BX4954" s="49"/>
    </row>
    <row r="4955" spans="22:76">
      <c r="V4955" s="22"/>
      <c r="W4955" s="22"/>
      <c r="AA4955" s="49"/>
      <c r="AB4955" s="49"/>
      <c r="AF4955" s="49"/>
      <c r="AS4955" s="22"/>
      <c r="AV4955" s="22"/>
      <c r="AX4955" s="22"/>
      <c r="AY4955" s="22"/>
      <c r="BA4955" s="22"/>
      <c r="BB4955" s="22"/>
      <c r="BP4955" s="49"/>
      <c r="BX4955" s="49"/>
    </row>
    <row r="4956" spans="22:76">
      <c r="V4956" s="22"/>
      <c r="W4956" s="22"/>
      <c r="AA4956" s="49"/>
      <c r="AB4956" s="49"/>
      <c r="AF4956" s="49"/>
      <c r="AS4956" s="22"/>
      <c r="AV4956" s="22"/>
      <c r="AX4956" s="22"/>
      <c r="AY4956" s="22"/>
      <c r="BA4956" s="22"/>
      <c r="BB4956" s="22"/>
      <c r="BP4956" s="49"/>
      <c r="BX4956" s="49"/>
    </row>
    <row r="4957" spans="22:76">
      <c r="V4957" s="22"/>
      <c r="W4957" s="22"/>
      <c r="AA4957" s="49"/>
      <c r="AB4957" s="49"/>
      <c r="AF4957" s="49"/>
      <c r="AS4957" s="22"/>
      <c r="AV4957" s="22"/>
      <c r="AX4957" s="22"/>
      <c r="AY4957" s="22"/>
      <c r="BA4957" s="22"/>
      <c r="BB4957" s="22"/>
      <c r="BP4957" s="49"/>
      <c r="BX4957" s="49"/>
    </row>
    <row r="4958" spans="22:76">
      <c r="V4958" s="22"/>
      <c r="W4958" s="22"/>
      <c r="AA4958" s="49"/>
      <c r="AB4958" s="49"/>
      <c r="AF4958" s="49"/>
      <c r="AS4958" s="22"/>
      <c r="AV4958" s="22"/>
      <c r="AX4958" s="22"/>
      <c r="AY4958" s="22"/>
      <c r="BA4958" s="22"/>
      <c r="BB4958" s="22"/>
      <c r="BP4958" s="49"/>
      <c r="BX4958" s="49"/>
    </row>
    <row r="4959" spans="22:76">
      <c r="V4959" s="22"/>
      <c r="W4959" s="22"/>
      <c r="AA4959" s="49"/>
      <c r="AB4959" s="49"/>
      <c r="AF4959" s="49"/>
      <c r="AS4959" s="22"/>
      <c r="AV4959" s="22"/>
      <c r="AX4959" s="22"/>
      <c r="AY4959" s="22"/>
      <c r="BA4959" s="22"/>
      <c r="BB4959" s="22"/>
      <c r="BP4959" s="49"/>
      <c r="BX4959" s="49"/>
    </row>
    <row r="4960" spans="22:76">
      <c r="V4960" s="22"/>
      <c r="W4960" s="22"/>
      <c r="AA4960" s="49"/>
      <c r="AB4960" s="49"/>
      <c r="AF4960" s="49"/>
      <c r="AS4960" s="22"/>
      <c r="AV4960" s="22"/>
      <c r="AX4960" s="22"/>
      <c r="AY4960" s="22"/>
      <c r="BA4960" s="22"/>
      <c r="BB4960" s="22"/>
      <c r="BP4960" s="49"/>
      <c r="BX4960" s="49"/>
    </row>
    <row r="4961" spans="22:76">
      <c r="V4961" s="22"/>
      <c r="W4961" s="22"/>
      <c r="AA4961" s="49"/>
      <c r="AB4961" s="49"/>
      <c r="AF4961" s="49"/>
      <c r="AS4961" s="22"/>
      <c r="AV4961" s="22"/>
      <c r="AX4961" s="22"/>
      <c r="AY4961" s="22"/>
      <c r="BA4961" s="22"/>
      <c r="BB4961" s="22"/>
      <c r="BP4961" s="49"/>
      <c r="BX4961" s="49"/>
    </row>
    <row r="4962" spans="22:76">
      <c r="V4962" s="22"/>
      <c r="W4962" s="22"/>
      <c r="AA4962" s="49"/>
      <c r="AB4962" s="49"/>
      <c r="AF4962" s="49"/>
      <c r="AS4962" s="22"/>
      <c r="AV4962" s="22"/>
      <c r="AX4962" s="22"/>
      <c r="AY4962" s="22"/>
      <c r="BA4962" s="22"/>
      <c r="BB4962" s="22"/>
      <c r="BP4962" s="49"/>
      <c r="BX4962" s="49"/>
    </row>
    <row r="4963" spans="22:76">
      <c r="V4963" s="22"/>
      <c r="W4963" s="22"/>
      <c r="AA4963" s="49"/>
      <c r="AB4963" s="49"/>
      <c r="AF4963" s="49"/>
      <c r="AS4963" s="22"/>
      <c r="AV4963" s="22"/>
      <c r="AX4963" s="22"/>
      <c r="AY4963" s="22"/>
      <c r="BA4963" s="22"/>
      <c r="BB4963" s="22"/>
      <c r="BP4963" s="49"/>
      <c r="BX4963" s="49"/>
    </row>
    <row r="4964" spans="22:76">
      <c r="V4964" s="22"/>
      <c r="W4964" s="22"/>
      <c r="AA4964" s="49"/>
      <c r="AB4964" s="49"/>
      <c r="AF4964" s="49"/>
      <c r="AS4964" s="22"/>
      <c r="AV4964" s="22"/>
      <c r="AX4964" s="22"/>
      <c r="AY4964" s="22"/>
      <c r="BA4964" s="22"/>
      <c r="BB4964" s="22"/>
      <c r="BP4964" s="49"/>
      <c r="BX4964" s="49"/>
    </row>
    <row r="4965" spans="22:76">
      <c r="V4965" s="22"/>
      <c r="W4965" s="22"/>
      <c r="AA4965" s="49"/>
      <c r="AB4965" s="49"/>
      <c r="AF4965" s="49"/>
      <c r="AS4965" s="22"/>
      <c r="AV4965" s="22"/>
      <c r="AX4965" s="22"/>
      <c r="AY4965" s="22"/>
      <c r="BA4965" s="22"/>
      <c r="BB4965" s="22"/>
      <c r="BP4965" s="49"/>
      <c r="BX4965" s="49"/>
    </row>
    <row r="4966" spans="22:76">
      <c r="V4966" s="22"/>
      <c r="W4966" s="22"/>
      <c r="AA4966" s="49"/>
      <c r="AB4966" s="49"/>
      <c r="AF4966" s="49"/>
      <c r="AS4966" s="22"/>
      <c r="AV4966" s="22"/>
      <c r="AX4966" s="22"/>
      <c r="AY4966" s="22"/>
      <c r="BA4966" s="22"/>
      <c r="BB4966" s="22"/>
      <c r="BP4966" s="49"/>
      <c r="BX4966" s="49"/>
    </row>
    <row r="4967" spans="22:76">
      <c r="V4967" s="22"/>
      <c r="W4967" s="22"/>
      <c r="AA4967" s="49"/>
      <c r="AB4967" s="49"/>
      <c r="AF4967" s="49"/>
      <c r="AS4967" s="22"/>
      <c r="AV4967" s="22"/>
      <c r="AX4967" s="22"/>
      <c r="AY4967" s="22"/>
      <c r="BA4967" s="22"/>
      <c r="BB4967" s="22"/>
      <c r="BP4967" s="49"/>
      <c r="BX4967" s="49"/>
    </row>
    <row r="4968" spans="22:76">
      <c r="V4968" s="22"/>
      <c r="W4968" s="22"/>
      <c r="AA4968" s="49"/>
      <c r="AB4968" s="49"/>
      <c r="AF4968" s="49"/>
      <c r="AS4968" s="22"/>
      <c r="AV4968" s="22"/>
      <c r="AX4968" s="22"/>
      <c r="AY4968" s="22"/>
      <c r="BA4968" s="22"/>
      <c r="BB4968" s="22"/>
      <c r="BP4968" s="49"/>
      <c r="BX4968" s="49"/>
    </row>
    <row r="4969" spans="22:76">
      <c r="V4969" s="22"/>
      <c r="W4969" s="22"/>
      <c r="AA4969" s="49"/>
      <c r="AB4969" s="49"/>
      <c r="AF4969" s="49"/>
      <c r="AS4969" s="22"/>
      <c r="AV4969" s="22"/>
      <c r="AX4969" s="22"/>
      <c r="AY4969" s="22"/>
      <c r="BA4969" s="22"/>
      <c r="BB4969" s="22"/>
      <c r="BP4969" s="49"/>
      <c r="BX4969" s="49"/>
    </row>
    <row r="4970" spans="22:76">
      <c r="V4970" s="22"/>
      <c r="W4970" s="22"/>
      <c r="AA4970" s="49"/>
      <c r="AB4970" s="49"/>
      <c r="AF4970" s="49"/>
      <c r="AS4970" s="22"/>
      <c r="AV4970" s="22"/>
      <c r="AX4970" s="22"/>
      <c r="AY4970" s="22"/>
      <c r="BA4970" s="22"/>
      <c r="BB4970" s="22"/>
      <c r="BP4970" s="49"/>
      <c r="BX4970" s="49"/>
    </row>
    <row r="4971" spans="22:76">
      <c r="V4971" s="22"/>
      <c r="W4971" s="22"/>
      <c r="AA4971" s="49"/>
      <c r="AB4971" s="49"/>
      <c r="AF4971" s="49"/>
      <c r="AS4971" s="22"/>
      <c r="AV4971" s="22"/>
      <c r="AX4971" s="22"/>
      <c r="AY4971" s="22"/>
      <c r="BA4971" s="22"/>
      <c r="BB4971" s="22"/>
      <c r="BP4971" s="49"/>
      <c r="BX4971" s="49"/>
    </row>
    <row r="4972" spans="22:76">
      <c r="V4972" s="22"/>
      <c r="W4972" s="22"/>
      <c r="AA4972" s="49"/>
      <c r="AB4972" s="49"/>
      <c r="AF4972" s="49"/>
      <c r="AS4972" s="22"/>
      <c r="AV4972" s="22"/>
      <c r="AX4972" s="22"/>
      <c r="AY4972" s="22"/>
      <c r="BA4972" s="22"/>
      <c r="BB4972" s="22"/>
      <c r="BP4972" s="49"/>
      <c r="BX4972" s="49"/>
    </row>
    <row r="4973" spans="22:76">
      <c r="V4973" s="22"/>
      <c r="W4973" s="22"/>
      <c r="AA4973" s="49"/>
      <c r="AB4973" s="49"/>
      <c r="AF4973" s="49"/>
      <c r="AS4973" s="22"/>
      <c r="AV4973" s="22"/>
      <c r="AX4973" s="22"/>
      <c r="AY4973" s="22"/>
      <c r="BA4973" s="22"/>
      <c r="BB4973" s="22"/>
      <c r="BP4973" s="49"/>
      <c r="BX4973" s="49"/>
    </row>
    <row r="4974" spans="22:76">
      <c r="V4974" s="22"/>
      <c r="W4974" s="22"/>
      <c r="AA4974" s="49"/>
      <c r="AB4974" s="49"/>
      <c r="AF4974" s="49"/>
      <c r="AS4974" s="22"/>
      <c r="AV4974" s="22"/>
      <c r="AX4974" s="22"/>
      <c r="AY4974" s="22"/>
      <c r="BA4974" s="22"/>
      <c r="BB4974" s="22"/>
      <c r="BP4974" s="49"/>
      <c r="BX4974" s="49"/>
    </row>
    <row r="4975" spans="22:76">
      <c r="V4975" s="22"/>
      <c r="W4975" s="22"/>
      <c r="AA4975" s="49"/>
      <c r="AB4975" s="49"/>
      <c r="AF4975" s="49"/>
      <c r="AS4975" s="22"/>
      <c r="AV4975" s="22"/>
      <c r="AX4975" s="22"/>
      <c r="AY4975" s="22"/>
      <c r="BA4975" s="22"/>
      <c r="BB4975" s="22"/>
      <c r="BP4975" s="49"/>
      <c r="BX4975" s="49"/>
    </row>
    <row r="4976" spans="22:76">
      <c r="V4976" s="22"/>
      <c r="W4976" s="22"/>
      <c r="AA4976" s="49"/>
      <c r="AB4976" s="49"/>
      <c r="AF4976" s="49"/>
      <c r="AS4976" s="22"/>
      <c r="AV4976" s="22"/>
      <c r="AX4976" s="22"/>
      <c r="AY4976" s="22"/>
      <c r="BA4976" s="22"/>
      <c r="BB4976" s="22"/>
      <c r="BP4976" s="49"/>
      <c r="BX4976" s="49"/>
    </row>
    <row r="4977" spans="22:76">
      <c r="V4977" s="22"/>
      <c r="W4977" s="22"/>
      <c r="AA4977" s="49"/>
      <c r="AB4977" s="49"/>
      <c r="AF4977" s="49"/>
      <c r="AS4977" s="22"/>
      <c r="AV4977" s="22"/>
      <c r="AX4977" s="22"/>
      <c r="AY4977" s="22"/>
      <c r="BA4977" s="22"/>
      <c r="BB4977" s="22"/>
      <c r="BP4977" s="49"/>
      <c r="BX4977" s="49"/>
    </row>
    <row r="4978" spans="22:76">
      <c r="V4978" s="22"/>
      <c r="W4978" s="22"/>
      <c r="AA4978" s="49"/>
      <c r="AB4978" s="49"/>
      <c r="AF4978" s="49"/>
      <c r="AS4978" s="22"/>
      <c r="AV4978" s="22"/>
      <c r="AX4978" s="22"/>
      <c r="AY4978" s="22"/>
      <c r="BA4978" s="22"/>
      <c r="BB4978" s="22"/>
      <c r="BP4978" s="49"/>
      <c r="BX4978" s="49"/>
    </row>
    <row r="4979" spans="22:76">
      <c r="V4979" s="22"/>
      <c r="W4979" s="22"/>
      <c r="AA4979" s="49"/>
      <c r="AB4979" s="49"/>
      <c r="AF4979" s="49"/>
      <c r="AS4979" s="22"/>
      <c r="AV4979" s="22"/>
      <c r="AX4979" s="22"/>
      <c r="AY4979" s="22"/>
      <c r="BA4979" s="22"/>
      <c r="BB4979" s="22"/>
      <c r="BP4979" s="49"/>
      <c r="BX4979" s="49"/>
    </row>
    <row r="4980" spans="22:76">
      <c r="V4980" s="22"/>
      <c r="W4980" s="22"/>
      <c r="AA4980" s="49"/>
      <c r="AB4980" s="49"/>
      <c r="AF4980" s="49"/>
      <c r="AS4980" s="22"/>
      <c r="AV4980" s="22"/>
      <c r="AX4980" s="22"/>
      <c r="AY4980" s="22"/>
      <c r="BA4980" s="22"/>
      <c r="BB4980" s="22"/>
      <c r="BP4980" s="49"/>
      <c r="BX4980" s="49"/>
    </row>
    <row r="4981" spans="22:76">
      <c r="V4981" s="22"/>
      <c r="W4981" s="22"/>
      <c r="AA4981" s="49"/>
      <c r="AB4981" s="49"/>
      <c r="AF4981" s="49"/>
      <c r="AS4981" s="22"/>
      <c r="AV4981" s="22"/>
      <c r="AX4981" s="22"/>
      <c r="AY4981" s="22"/>
      <c r="BA4981" s="22"/>
      <c r="BB4981" s="22"/>
      <c r="BP4981" s="49"/>
      <c r="BX4981" s="49"/>
    </row>
    <row r="4982" spans="22:76">
      <c r="V4982" s="22"/>
      <c r="W4982" s="22"/>
      <c r="AA4982" s="49"/>
      <c r="AB4982" s="49"/>
      <c r="AF4982" s="49"/>
      <c r="AS4982" s="22"/>
      <c r="AV4982" s="22"/>
      <c r="AX4982" s="22"/>
      <c r="AY4982" s="22"/>
      <c r="BA4982" s="22"/>
      <c r="BB4982" s="22"/>
      <c r="BP4982" s="49"/>
      <c r="BX4982" s="49"/>
    </row>
    <row r="4983" spans="22:76">
      <c r="V4983" s="22"/>
      <c r="W4983" s="22"/>
      <c r="AA4983" s="49"/>
      <c r="AB4983" s="49"/>
      <c r="AF4983" s="49"/>
      <c r="AS4983" s="22"/>
      <c r="AV4983" s="22"/>
      <c r="AX4983" s="22"/>
      <c r="AY4983" s="22"/>
      <c r="BA4983" s="22"/>
      <c r="BB4983" s="22"/>
      <c r="BP4983" s="49"/>
      <c r="BX4983" s="49"/>
    </row>
    <row r="4984" spans="22:76">
      <c r="V4984" s="22"/>
      <c r="W4984" s="22"/>
      <c r="AA4984" s="49"/>
      <c r="AB4984" s="49"/>
      <c r="AF4984" s="49"/>
      <c r="AS4984" s="22"/>
      <c r="AV4984" s="22"/>
      <c r="AX4984" s="22"/>
      <c r="AY4984" s="22"/>
      <c r="BA4984" s="22"/>
      <c r="BB4984" s="22"/>
      <c r="BP4984" s="49"/>
      <c r="BX4984" s="49"/>
    </row>
    <row r="4985" spans="22:76">
      <c r="V4985" s="22"/>
      <c r="W4985" s="22"/>
      <c r="AA4985" s="49"/>
      <c r="AB4985" s="49"/>
      <c r="AF4985" s="49"/>
      <c r="AS4985" s="22"/>
      <c r="AV4985" s="22"/>
      <c r="AX4985" s="22"/>
      <c r="AY4985" s="22"/>
      <c r="BA4985" s="22"/>
      <c r="BB4985" s="22"/>
      <c r="BP4985" s="49"/>
      <c r="BX4985" s="49"/>
    </row>
    <row r="4986" spans="22:76">
      <c r="V4986" s="22"/>
      <c r="W4986" s="22"/>
      <c r="AA4986" s="49"/>
      <c r="AB4986" s="49"/>
      <c r="AF4986" s="49"/>
      <c r="AS4986" s="22"/>
      <c r="AV4986" s="22"/>
      <c r="AX4986" s="22"/>
      <c r="AY4986" s="22"/>
      <c r="BA4986" s="22"/>
      <c r="BB4986" s="22"/>
      <c r="BP4986" s="49"/>
      <c r="BX4986" s="49"/>
    </row>
    <row r="4987" spans="22:76">
      <c r="V4987" s="22"/>
      <c r="W4987" s="22"/>
      <c r="AA4987" s="49"/>
      <c r="AB4987" s="49"/>
      <c r="AF4987" s="49"/>
      <c r="AS4987" s="22"/>
      <c r="AV4987" s="22"/>
      <c r="AX4987" s="22"/>
      <c r="AY4987" s="22"/>
      <c r="BA4987" s="22"/>
      <c r="BB4987" s="22"/>
      <c r="BP4987" s="49"/>
      <c r="BX4987" s="49"/>
    </row>
    <row r="4988" spans="22:76">
      <c r="V4988" s="22"/>
      <c r="W4988" s="22"/>
      <c r="AA4988" s="49"/>
      <c r="AB4988" s="49"/>
      <c r="AF4988" s="49"/>
      <c r="AS4988" s="22"/>
      <c r="AV4988" s="22"/>
      <c r="AX4988" s="22"/>
      <c r="AY4988" s="22"/>
      <c r="BA4988" s="22"/>
      <c r="BB4988" s="22"/>
      <c r="BP4988" s="49"/>
      <c r="BX4988" s="49"/>
    </row>
    <row r="4989" spans="22:76">
      <c r="V4989" s="22"/>
      <c r="W4989" s="22"/>
      <c r="AA4989" s="49"/>
      <c r="AB4989" s="49"/>
      <c r="AF4989" s="49"/>
      <c r="AS4989" s="22"/>
      <c r="AV4989" s="22"/>
      <c r="AX4989" s="22"/>
      <c r="AY4989" s="22"/>
      <c r="BA4989" s="22"/>
      <c r="BB4989" s="22"/>
      <c r="BP4989" s="49"/>
      <c r="BX4989" s="49"/>
    </row>
    <row r="4990" spans="22:76">
      <c r="V4990" s="22"/>
      <c r="W4990" s="22"/>
      <c r="AA4990" s="49"/>
      <c r="AB4990" s="49"/>
      <c r="AF4990" s="49"/>
      <c r="AS4990" s="22"/>
      <c r="AV4990" s="22"/>
      <c r="AX4990" s="22"/>
      <c r="AY4990" s="22"/>
      <c r="BA4990" s="22"/>
      <c r="BB4990" s="22"/>
      <c r="BP4990" s="49"/>
      <c r="BX4990" s="49"/>
    </row>
    <row r="4991" spans="22:76">
      <c r="V4991" s="22"/>
      <c r="W4991" s="22"/>
      <c r="AA4991" s="49"/>
      <c r="AB4991" s="49"/>
      <c r="AF4991" s="49"/>
      <c r="AS4991" s="22"/>
      <c r="AV4991" s="22"/>
      <c r="AX4991" s="22"/>
      <c r="AY4991" s="22"/>
      <c r="BA4991" s="22"/>
      <c r="BB4991" s="22"/>
      <c r="BP4991" s="49"/>
      <c r="BX4991" s="49"/>
    </row>
    <row r="4992" spans="22:76">
      <c r="V4992" s="22"/>
      <c r="W4992" s="22"/>
      <c r="AA4992" s="49"/>
      <c r="AB4992" s="49"/>
      <c r="AF4992" s="49"/>
      <c r="AS4992" s="22"/>
      <c r="AV4992" s="22"/>
      <c r="AX4992" s="22"/>
      <c r="AY4992" s="22"/>
      <c r="BA4992" s="22"/>
      <c r="BB4992" s="22"/>
      <c r="BP4992" s="49"/>
      <c r="BX4992" s="49"/>
    </row>
    <row r="4993" spans="22:76">
      <c r="V4993" s="22"/>
      <c r="W4993" s="22"/>
      <c r="AA4993" s="49"/>
      <c r="AB4993" s="49"/>
      <c r="AF4993" s="49"/>
      <c r="AS4993" s="22"/>
      <c r="AV4993" s="22"/>
      <c r="AX4993" s="22"/>
      <c r="AY4993" s="22"/>
      <c r="BA4993" s="22"/>
      <c r="BB4993" s="22"/>
      <c r="BP4993" s="49"/>
      <c r="BX4993" s="49"/>
    </row>
    <row r="4994" spans="22:76">
      <c r="V4994" s="22"/>
      <c r="W4994" s="22"/>
      <c r="AA4994" s="49"/>
      <c r="AB4994" s="49"/>
      <c r="AF4994" s="49"/>
      <c r="AS4994" s="22"/>
      <c r="AV4994" s="22"/>
      <c r="AX4994" s="22"/>
      <c r="AY4994" s="22"/>
      <c r="BA4994" s="22"/>
      <c r="BB4994" s="22"/>
      <c r="BP4994" s="49"/>
      <c r="BX4994" s="49"/>
    </row>
    <row r="4995" spans="22:76">
      <c r="V4995" s="22"/>
      <c r="W4995" s="22"/>
      <c r="AA4995" s="49"/>
      <c r="AB4995" s="49"/>
      <c r="AF4995" s="49"/>
      <c r="AS4995" s="22"/>
      <c r="AV4995" s="22"/>
      <c r="AX4995" s="22"/>
      <c r="AY4995" s="22"/>
      <c r="BA4995" s="22"/>
      <c r="BB4995" s="22"/>
      <c r="BP4995" s="49"/>
      <c r="BX4995" s="49"/>
    </row>
    <row r="4996" spans="22:76">
      <c r="V4996" s="22"/>
      <c r="W4996" s="22"/>
      <c r="AA4996" s="49"/>
      <c r="AB4996" s="49"/>
      <c r="AF4996" s="49"/>
      <c r="AS4996" s="22"/>
      <c r="AV4996" s="22"/>
      <c r="AX4996" s="22"/>
      <c r="AY4996" s="22"/>
      <c r="BA4996" s="22"/>
      <c r="BB4996" s="22"/>
      <c r="BP4996" s="49"/>
      <c r="BX4996" s="49"/>
    </row>
    <row r="4997" spans="22:76">
      <c r="V4997" s="22"/>
      <c r="W4997" s="22"/>
      <c r="AA4997" s="49"/>
      <c r="AB4997" s="49"/>
      <c r="AF4997" s="49"/>
      <c r="AS4997" s="22"/>
      <c r="AV4997" s="22"/>
      <c r="AX4997" s="22"/>
      <c r="AY4997" s="22"/>
      <c r="BA4997" s="22"/>
      <c r="BB4997" s="22"/>
      <c r="BP4997" s="49"/>
      <c r="BX4997" s="49"/>
    </row>
    <row r="4998" spans="22:76">
      <c r="V4998" s="22"/>
      <c r="W4998" s="22"/>
      <c r="AA4998" s="49"/>
      <c r="AB4998" s="49"/>
      <c r="AF4998" s="49"/>
      <c r="AS4998" s="22"/>
      <c r="AV4998" s="22"/>
      <c r="AX4998" s="22"/>
      <c r="AY4998" s="22"/>
      <c r="BA4998" s="22"/>
      <c r="BB4998" s="22"/>
      <c r="BP4998" s="49"/>
      <c r="BX4998" s="49"/>
    </row>
    <row r="4999" spans="22:76">
      <c r="V4999" s="22"/>
      <c r="W4999" s="22"/>
      <c r="AA4999" s="49"/>
      <c r="AB4999" s="49"/>
      <c r="AF4999" s="49"/>
      <c r="AS4999" s="22"/>
      <c r="AV4999" s="22"/>
      <c r="AX4999" s="22"/>
      <c r="AY4999" s="22"/>
      <c r="BA4999" s="22"/>
      <c r="BB4999" s="22"/>
      <c r="BP4999" s="49"/>
      <c r="BX4999" s="49"/>
    </row>
    <row r="5000" spans="22:76">
      <c r="V5000" s="22"/>
      <c r="W5000" s="22"/>
      <c r="AA5000" s="49"/>
      <c r="AB5000" s="49"/>
      <c r="AF5000" s="49"/>
      <c r="AS5000" s="22"/>
      <c r="AV5000" s="22"/>
      <c r="AX5000" s="22"/>
      <c r="AY5000" s="22"/>
      <c r="BA5000" s="22"/>
      <c r="BB5000" s="22"/>
      <c r="BP5000" s="49"/>
      <c r="BX5000" s="49"/>
    </row>
    <row r="5001" spans="22:76">
      <c r="V5001" s="22"/>
      <c r="W5001" s="22"/>
      <c r="AA5001" s="49"/>
      <c r="AB5001" s="49"/>
      <c r="AF5001" s="49"/>
      <c r="AS5001" s="22"/>
      <c r="AV5001" s="22"/>
      <c r="AX5001" s="22"/>
      <c r="AY5001" s="22"/>
      <c r="BA5001" s="22"/>
      <c r="BB5001" s="22"/>
      <c r="BP5001" s="49"/>
      <c r="BX5001" s="49"/>
    </row>
    <row r="5002" spans="22:76">
      <c r="V5002" s="22"/>
      <c r="W5002" s="22"/>
      <c r="AA5002" s="49"/>
      <c r="AB5002" s="49"/>
      <c r="AF5002" s="49"/>
      <c r="AS5002" s="22"/>
      <c r="AV5002" s="22"/>
      <c r="AX5002" s="22"/>
      <c r="AY5002" s="22"/>
      <c r="BA5002" s="22"/>
      <c r="BB5002" s="22"/>
      <c r="BP5002" s="49"/>
      <c r="BX5002" s="49"/>
    </row>
    <row r="5003" spans="22:76">
      <c r="V5003" s="22"/>
      <c r="W5003" s="22"/>
      <c r="AA5003" s="49"/>
      <c r="AB5003" s="49"/>
      <c r="AF5003" s="49"/>
      <c r="AS5003" s="22"/>
      <c r="AV5003" s="22"/>
      <c r="AX5003" s="22"/>
      <c r="AY5003" s="22"/>
      <c r="BA5003" s="22"/>
      <c r="BB5003" s="22"/>
      <c r="BP5003" s="49"/>
      <c r="BX5003" s="49"/>
    </row>
    <row r="5004" spans="22:76">
      <c r="V5004" s="22"/>
      <c r="W5004" s="22"/>
      <c r="AA5004" s="49"/>
      <c r="AB5004" s="49"/>
      <c r="AF5004" s="49"/>
      <c r="AS5004" s="22"/>
      <c r="AV5004" s="22"/>
      <c r="AX5004" s="22"/>
      <c r="AY5004" s="22"/>
      <c r="BA5004" s="22"/>
      <c r="BB5004" s="22"/>
      <c r="BP5004" s="49"/>
      <c r="BX5004" s="49"/>
    </row>
    <row r="5005" spans="22:76">
      <c r="V5005" s="22"/>
      <c r="W5005" s="22"/>
      <c r="AA5005" s="49"/>
      <c r="AB5005" s="49"/>
      <c r="AF5005" s="49"/>
      <c r="AS5005" s="22"/>
      <c r="AV5005" s="22"/>
      <c r="AX5005" s="22"/>
      <c r="AY5005" s="22"/>
      <c r="BA5005" s="22"/>
      <c r="BB5005" s="22"/>
      <c r="BP5005" s="49"/>
      <c r="BX5005" s="49"/>
    </row>
    <row r="5006" spans="22:76">
      <c r="V5006" s="22"/>
      <c r="W5006" s="22"/>
      <c r="AA5006" s="49"/>
      <c r="AB5006" s="49"/>
      <c r="AF5006" s="49"/>
      <c r="AS5006" s="22"/>
      <c r="AV5006" s="22"/>
      <c r="AX5006" s="22"/>
      <c r="AY5006" s="22"/>
      <c r="BA5006" s="22"/>
      <c r="BB5006" s="22"/>
      <c r="BP5006" s="49"/>
      <c r="BX5006" s="49"/>
    </row>
    <row r="5007" spans="22:76">
      <c r="V5007" s="22"/>
      <c r="W5007" s="22"/>
      <c r="AA5007" s="49"/>
      <c r="AB5007" s="49"/>
      <c r="AF5007" s="49"/>
      <c r="AS5007" s="22"/>
      <c r="AV5007" s="22"/>
      <c r="AX5007" s="22"/>
      <c r="AY5007" s="22"/>
      <c r="BA5007" s="22"/>
      <c r="BB5007" s="22"/>
      <c r="BP5007" s="49"/>
      <c r="BX5007" s="49"/>
    </row>
    <row r="5008" spans="22:76">
      <c r="V5008" s="22"/>
      <c r="W5008" s="22"/>
      <c r="AA5008" s="49"/>
      <c r="AB5008" s="49"/>
      <c r="AF5008" s="49"/>
      <c r="AS5008" s="22"/>
      <c r="AV5008" s="22"/>
      <c r="AX5008" s="22"/>
      <c r="AY5008" s="22"/>
      <c r="BA5008" s="22"/>
      <c r="BB5008" s="22"/>
      <c r="BP5008" s="49"/>
      <c r="BX5008" s="49"/>
    </row>
    <row r="5009" spans="22:76">
      <c r="V5009" s="22"/>
      <c r="W5009" s="22"/>
      <c r="AA5009" s="49"/>
      <c r="AB5009" s="49"/>
      <c r="AF5009" s="49"/>
      <c r="AS5009" s="22"/>
      <c r="AV5009" s="22"/>
      <c r="AX5009" s="22"/>
      <c r="AY5009" s="22"/>
      <c r="BA5009" s="22"/>
      <c r="BB5009" s="22"/>
      <c r="BP5009" s="49"/>
      <c r="BX5009" s="49"/>
    </row>
    <row r="5010" spans="22:76">
      <c r="V5010" s="22"/>
      <c r="W5010" s="22"/>
      <c r="AA5010" s="49"/>
      <c r="AB5010" s="49"/>
      <c r="AF5010" s="49"/>
      <c r="AS5010" s="22"/>
      <c r="AV5010" s="22"/>
      <c r="AX5010" s="22"/>
      <c r="AY5010" s="22"/>
      <c r="BA5010" s="22"/>
      <c r="BB5010" s="22"/>
      <c r="BP5010" s="49"/>
      <c r="BX5010" s="49"/>
    </row>
    <row r="5011" spans="22:76">
      <c r="V5011" s="22"/>
      <c r="W5011" s="22"/>
      <c r="AA5011" s="49"/>
      <c r="AB5011" s="49"/>
      <c r="AF5011" s="49"/>
      <c r="AS5011" s="22"/>
      <c r="AV5011" s="22"/>
      <c r="AX5011" s="22"/>
      <c r="AY5011" s="22"/>
      <c r="BA5011" s="22"/>
      <c r="BB5011" s="22"/>
      <c r="BP5011" s="49"/>
      <c r="BX5011" s="49"/>
    </row>
    <row r="5012" spans="22:76">
      <c r="V5012" s="22"/>
      <c r="W5012" s="22"/>
      <c r="AA5012" s="49"/>
      <c r="AB5012" s="49"/>
      <c r="AF5012" s="49"/>
      <c r="AS5012" s="22"/>
      <c r="AV5012" s="22"/>
      <c r="AX5012" s="22"/>
      <c r="AY5012" s="22"/>
      <c r="BA5012" s="22"/>
      <c r="BB5012" s="22"/>
      <c r="BP5012" s="49"/>
      <c r="BX5012" s="49"/>
    </row>
    <row r="5013" spans="22:76">
      <c r="V5013" s="22"/>
      <c r="W5013" s="22"/>
      <c r="AA5013" s="49"/>
      <c r="AB5013" s="49"/>
      <c r="AF5013" s="49"/>
      <c r="AS5013" s="22"/>
      <c r="AV5013" s="22"/>
      <c r="AX5013" s="22"/>
      <c r="AY5013" s="22"/>
      <c r="BA5013" s="22"/>
      <c r="BB5013" s="22"/>
      <c r="BP5013" s="49"/>
      <c r="BX5013" s="49"/>
    </row>
    <row r="5014" spans="22:76">
      <c r="V5014" s="22"/>
      <c r="W5014" s="22"/>
      <c r="AA5014" s="49"/>
      <c r="AB5014" s="49"/>
      <c r="AF5014" s="49"/>
      <c r="AS5014" s="22"/>
      <c r="AV5014" s="22"/>
      <c r="AX5014" s="22"/>
      <c r="AY5014" s="22"/>
      <c r="BA5014" s="22"/>
      <c r="BB5014" s="22"/>
      <c r="BP5014" s="49"/>
      <c r="BX5014" s="49"/>
    </row>
    <row r="5015" spans="22:76">
      <c r="V5015" s="22"/>
      <c r="W5015" s="22"/>
      <c r="AA5015" s="49"/>
      <c r="AB5015" s="49"/>
      <c r="AF5015" s="49"/>
      <c r="AS5015" s="22"/>
      <c r="AV5015" s="22"/>
      <c r="AX5015" s="22"/>
      <c r="AY5015" s="22"/>
      <c r="BA5015" s="22"/>
      <c r="BB5015" s="22"/>
      <c r="BP5015" s="49"/>
      <c r="BX5015" s="49"/>
    </row>
    <row r="5016" spans="22:76">
      <c r="V5016" s="22"/>
      <c r="W5016" s="22"/>
      <c r="AA5016" s="49"/>
      <c r="AB5016" s="49"/>
      <c r="AF5016" s="49"/>
      <c r="AS5016" s="22"/>
      <c r="AV5016" s="22"/>
      <c r="AX5016" s="22"/>
      <c r="AY5016" s="22"/>
      <c r="BA5016" s="22"/>
      <c r="BB5016" s="22"/>
      <c r="BP5016" s="49"/>
      <c r="BX5016" s="49"/>
    </row>
    <row r="5017" spans="22:76">
      <c r="V5017" s="22"/>
      <c r="W5017" s="22"/>
      <c r="AA5017" s="49"/>
      <c r="AB5017" s="49"/>
      <c r="AF5017" s="49"/>
      <c r="AS5017" s="22"/>
      <c r="AV5017" s="22"/>
      <c r="AX5017" s="22"/>
      <c r="AY5017" s="22"/>
      <c r="BA5017" s="22"/>
      <c r="BB5017" s="22"/>
      <c r="BP5017" s="49"/>
      <c r="BX5017" s="49"/>
    </row>
    <row r="5018" spans="22:76">
      <c r="V5018" s="22"/>
      <c r="W5018" s="22"/>
      <c r="AA5018" s="49"/>
      <c r="AB5018" s="49"/>
      <c r="AF5018" s="49"/>
      <c r="AS5018" s="22"/>
      <c r="AV5018" s="22"/>
      <c r="AX5018" s="22"/>
      <c r="AY5018" s="22"/>
      <c r="BA5018" s="22"/>
      <c r="BB5018" s="22"/>
      <c r="BP5018" s="49"/>
      <c r="BX5018" s="49"/>
    </row>
    <row r="5019" spans="22:76">
      <c r="V5019" s="22"/>
      <c r="W5019" s="22"/>
      <c r="AA5019" s="49"/>
      <c r="AB5019" s="49"/>
      <c r="AF5019" s="49"/>
      <c r="AS5019" s="22"/>
      <c r="AV5019" s="22"/>
      <c r="AX5019" s="22"/>
      <c r="AY5019" s="22"/>
      <c r="BA5019" s="22"/>
      <c r="BB5019" s="22"/>
      <c r="BP5019" s="49"/>
      <c r="BX5019" s="49"/>
    </row>
    <row r="5020" spans="22:76">
      <c r="V5020" s="22"/>
      <c r="W5020" s="22"/>
      <c r="AA5020" s="49"/>
      <c r="AB5020" s="49"/>
      <c r="AF5020" s="49"/>
      <c r="AS5020" s="22"/>
      <c r="AV5020" s="22"/>
      <c r="AX5020" s="22"/>
      <c r="AY5020" s="22"/>
      <c r="BA5020" s="22"/>
      <c r="BB5020" s="22"/>
      <c r="BP5020" s="49"/>
      <c r="BX5020" s="49"/>
    </row>
    <row r="5021" spans="22:76">
      <c r="V5021" s="22"/>
      <c r="W5021" s="22"/>
      <c r="AA5021" s="49"/>
      <c r="AB5021" s="49"/>
      <c r="AF5021" s="49"/>
      <c r="AS5021" s="22"/>
      <c r="AV5021" s="22"/>
      <c r="AX5021" s="22"/>
      <c r="AY5021" s="22"/>
      <c r="BA5021" s="22"/>
      <c r="BB5021" s="22"/>
      <c r="BP5021" s="49"/>
      <c r="BX5021" s="49"/>
    </row>
    <row r="5022" spans="22:76">
      <c r="V5022" s="22"/>
      <c r="W5022" s="22"/>
      <c r="AA5022" s="49"/>
      <c r="AB5022" s="49"/>
      <c r="AF5022" s="49"/>
      <c r="AS5022" s="22"/>
      <c r="AV5022" s="22"/>
      <c r="AX5022" s="22"/>
      <c r="AY5022" s="22"/>
      <c r="BA5022" s="22"/>
      <c r="BB5022" s="22"/>
      <c r="BP5022" s="49"/>
      <c r="BX5022" s="49"/>
    </row>
    <row r="5023" spans="22:76">
      <c r="V5023" s="22"/>
      <c r="W5023" s="22"/>
      <c r="AA5023" s="49"/>
      <c r="AB5023" s="49"/>
      <c r="AF5023" s="49"/>
      <c r="AS5023" s="22"/>
      <c r="AV5023" s="22"/>
      <c r="AX5023" s="22"/>
      <c r="AY5023" s="22"/>
      <c r="BA5023" s="22"/>
      <c r="BB5023" s="22"/>
      <c r="BP5023" s="49"/>
      <c r="BX5023" s="49"/>
    </row>
    <row r="5024" spans="22:76">
      <c r="V5024" s="22"/>
      <c r="W5024" s="22"/>
      <c r="AA5024" s="49"/>
      <c r="AB5024" s="49"/>
      <c r="AF5024" s="49"/>
      <c r="AS5024" s="22"/>
      <c r="AV5024" s="22"/>
      <c r="AX5024" s="22"/>
      <c r="AY5024" s="22"/>
      <c r="BA5024" s="22"/>
      <c r="BB5024" s="22"/>
      <c r="BP5024" s="49"/>
      <c r="BX5024" s="49"/>
    </row>
    <row r="5025" spans="22:76">
      <c r="V5025" s="22"/>
      <c r="W5025" s="22"/>
      <c r="AA5025" s="49"/>
      <c r="AB5025" s="49"/>
      <c r="AF5025" s="49"/>
      <c r="AS5025" s="22"/>
      <c r="AV5025" s="22"/>
      <c r="AX5025" s="22"/>
      <c r="AY5025" s="22"/>
      <c r="BA5025" s="22"/>
      <c r="BB5025" s="22"/>
      <c r="BP5025" s="49"/>
      <c r="BX5025" s="49"/>
    </row>
    <row r="5026" spans="22:76">
      <c r="V5026" s="22"/>
      <c r="W5026" s="22"/>
      <c r="AA5026" s="49"/>
      <c r="AB5026" s="49"/>
      <c r="AF5026" s="49"/>
      <c r="AS5026" s="22"/>
      <c r="AV5026" s="22"/>
      <c r="AX5026" s="22"/>
      <c r="AY5026" s="22"/>
      <c r="BA5026" s="22"/>
      <c r="BB5026" s="22"/>
      <c r="BP5026" s="49"/>
      <c r="BX5026" s="49"/>
    </row>
    <row r="5027" spans="22:76">
      <c r="V5027" s="22"/>
      <c r="W5027" s="22"/>
      <c r="AA5027" s="49"/>
      <c r="AB5027" s="49"/>
      <c r="AF5027" s="49"/>
      <c r="AS5027" s="22"/>
      <c r="AV5027" s="22"/>
      <c r="AX5027" s="22"/>
      <c r="AY5027" s="22"/>
      <c r="BA5027" s="22"/>
      <c r="BB5027" s="22"/>
      <c r="BP5027" s="49"/>
      <c r="BX5027" s="49"/>
    </row>
    <row r="5028" spans="22:76">
      <c r="V5028" s="22"/>
      <c r="W5028" s="22"/>
      <c r="AA5028" s="49"/>
      <c r="AB5028" s="49"/>
      <c r="AF5028" s="49"/>
      <c r="AS5028" s="22"/>
      <c r="AV5028" s="22"/>
      <c r="AX5028" s="22"/>
      <c r="AY5028" s="22"/>
      <c r="BA5028" s="22"/>
      <c r="BB5028" s="22"/>
      <c r="BP5028" s="49"/>
      <c r="BX5028" s="49"/>
    </row>
    <row r="5029" spans="22:76">
      <c r="V5029" s="22"/>
      <c r="W5029" s="22"/>
      <c r="AA5029" s="49"/>
      <c r="AB5029" s="49"/>
      <c r="AF5029" s="49"/>
      <c r="AS5029" s="22"/>
      <c r="AV5029" s="22"/>
      <c r="AX5029" s="22"/>
      <c r="AY5029" s="22"/>
      <c r="BA5029" s="22"/>
      <c r="BB5029" s="22"/>
      <c r="BP5029" s="49"/>
      <c r="BX5029" s="49"/>
    </row>
    <row r="5030" spans="22:76">
      <c r="V5030" s="22"/>
      <c r="W5030" s="22"/>
      <c r="AA5030" s="49"/>
      <c r="AB5030" s="49"/>
      <c r="AF5030" s="49"/>
      <c r="AS5030" s="22"/>
      <c r="AV5030" s="22"/>
      <c r="AX5030" s="22"/>
      <c r="AY5030" s="22"/>
      <c r="BA5030" s="22"/>
      <c r="BB5030" s="22"/>
      <c r="BP5030" s="49"/>
      <c r="BX5030" s="49"/>
    </row>
    <row r="5031" spans="22:76">
      <c r="V5031" s="22"/>
      <c r="W5031" s="22"/>
      <c r="AA5031" s="49"/>
      <c r="AB5031" s="49"/>
      <c r="AF5031" s="49"/>
      <c r="AS5031" s="22"/>
      <c r="AV5031" s="22"/>
      <c r="AX5031" s="22"/>
      <c r="AY5031" s="22"/>
      <c r="BA5031" s="22"/>
      <c r="BB5031" s="22"/>
      <c r="BP5031" s="49"/>
      <c r="BX5031" s="49"/>
    </row>
    <row r="5032" spans="22:76">
      <c r="V5032" s="22"/>
      <c r="W5032" s="22"/>
      <c r="AA5032" s="49"/>
      <c r="AB5032" s="49"/>
      <c r="AF5032" s="49"/>
      <c r="AS5032" s="22"/>
      <c r="AV5032" s="22"/>
      <c r="AX5032" s="22"/>
      <c r="AY5032" s="22"/>
      <c r="BA5032" s="22"/>
      <c r="BB5032" s="22"/>
      <c r="BP5032" s="49"/>
      <c r="BX5032" s="49"/>
    </row>
    <row r="5033" spans="22:76">
      <c r="V5033" s="22"/>
      <c r="W5033" s="22"/>
      <c r="AA5033" s="49"/>
      <c r="AB5033" s="49"/>
      <c r="AF5033" s="49"/>
      <c r="AS5033" s="22"/>
      <c r="AV5033" s="22"/>
      <c r="AX5033" s="22"/>
      <c r="AY5033" s="22"/>
      <c r="BA5033" s="22"/>
      <c r="BB5033" s="22"/>
      <c r="BP5033" s="49"/>
      <c r="BX5033" s="49"/>
    </row>
    <row r="5034" spans="22:76">
      <c r="V5034" s="22"/>
      <c r="W5034" s="22"/>
      <c r="AA5034" s="49"/>
      <c r="AB5034" s="49"/>
      <c r="AF5034" s="49"/>
      <c r="AS5034" s="22"/>
      <c r="AV5034" s="22"/>
      <c r="AX5034" s="22"/>
      <c r="AY5034" s="22"/>
      <c r="BA5034" s="22"/>
      <c r="BB5034" s="22"/>
      <c r="BP5034" s="49"/>
      <c r="BX5034" s="49"/>
    </row>
    <row r="5035" spans="22:76">
      <c r="V5035" s="22"/>
      <c r="W5035" s="22"/>
      <c r="AA5035" s="49"/>
      <c r="AB5035" s="49"/>
      <c r="AF5035" s="49"/>
      <c r="AS5035" s="22"/>
      <c r="AV5035" s="22"/>
      <c r="AX5035" s="22"/>
      <c r="AY5035" s="22"/>
      <c r="BA5035" s="22"/>
      <c r="BB5035" s="22"/>
      <c r="BP5035" s="49"/>
      <c r="BX5035" s="49"/>
    </row>
    <row r="5036" spans="22:76">
      <c r="V5036" s="22"/>
      <c r="W5036" s="22"/>
      <c r="AA5036" s="49"/>
      <c r="AB5036" s="49"/>
      <c r="AF5036" s="49"/>
      <c r="AS5036" s="22"/>
      <c r="AV5036" s="22"/>
      <c r="AX5036" s="22"/>
      <c r="AY5036" s="22"/>
      <c r="BA5036" s="22"/>
      <c r="BB5036" s="22"/>
      <c r="BP5036" s="49"/>
      <c r="BX5036" s="49"/>
    </row>
    <row r="5037" spans="22:76">
      <c r="V5037" s="22"/>
      <c r="W5037" s="22"/>
      <c r="AA5037" s="49"/>
      <c r="AB5037" s="49"/>
      <c r="AF5037" s="49"/>
      <c r="AS5037" s="22"/>
      <c r="AV5037" s="22"/>
      <c r="AX5037" s="22"/>
      <c r="AY5037" s="22"/>
      <c r="BA5037" s="22"/>
      <c r="BB5037" s="22"/>
      <c r="BP5037" s="49"/>
      <c r="BX5037" s="49"/>
    </row>
    <row r="5038" spans="22:76">
      <c r="V5038" s="22"/>
      <c r="W5038" s="22"/>
      <c r="AA5038" s="49"/>
      <c r="AB5038" s="49"/>
      <c r="AF5038" s="49"/>
      <c r="AS5038" s="22"/>
      <c r="AV5038" s="22"/>
      <c r="AX5038" s="22"/>
      <c r="AY5038" s="22"/>
      <c r="BA5038" s="22"/>
      <c r="BB5038" s="22"/>
      <c r="BP5038" s="49"/>
      <c r="BX5038" s="49"/>
    </row>
    <row r="5039" spans="22:76">
      <c r="V5039" s="22"/>
      <c r="W5039" s="22"/>
      <c r="AA5039" s="49"/>
      <c r="AB5039" s="49"/>
      <c r="AF5039" s="49"/>
      <c r="AS5039" s="22"/>
      <c r="AV5039" s="22"/>
      <c r="AX5039" s="22"/>
      <c r="AY5039" s="22"/>
      <c r="BA5039" s="22"/>
      <c r="BB5039" s="22"/>
      <c r="BP5039" s="49"/>
      <c r="BX5039" s="49"/>
    </row>
    <row r="5040" spans="22:76">
      <c r="V5040" s="22"/>
      <c r="W5040" s="22"/>
      <c r="AA5040" s="49"/>
      <c r="AB5040" s="49"/>
      <c r="AF5040" s="49"/>
      <c r="AS5040" s="22"/>
      <c r="AV5040" s="22"/>
      <c r="AX5040" s="22"/>
      <c r="AY5040" s="22"/>
      <c r="BA5040" s="22"/>
      <c r="BB5040" s="22"/>
      <c r="BP5040" s="49"/>
      <c r="BX5040" s="49"/>
    </row>
    <row r="5041" spans="22:76">
      <c r="V5041" s="22"/>
      <c r="W5041" s="22"/>
      <c r="AA5041" s="49"/>
      <c r="AB5041" s="49"/>
      <c r="AF5041" s="49"/>
      <c r="AS5041" s="22"/>
      <c r="AV5041" s="22"/>
      <c r="AX5041" s="22"/>
      <c r="AY5041" s="22"/>
      <c r="BA5041" s="22"/>
      <c r="BB5041" s="22"/>
      <c r="BP5041" s="49"/>
      <c r="BX5041" s="49"/>
    </row>
    <row r="5042" spans="22:76">
      <c r="V5042" s="22"/>
      <c r="W5042" s="22"/>
      <c r="AA5042" s="49"/>
      <c r="AB5042" s="49"/>
      <c r="AF5042" s="49"/>
      <c r="AS5042" s="22"/>
      <c r="AV5042" s="22"/>
      <c r="AX5042" s="22"/>
      <c r="AY5042" s="22"/>
      <c r="BA5042" s="22"/>
      <c r="BB5042" s="22"/>
      <c r="BP5042" s="49"/>
      <c r="BX5042" s="49"/>
    </row>
    <row r="5043" spans="22:76">
      <c r="V5043" s="22"/>
      <c r="W5043" s="22"/>
      <c r="AA5043" s="49"/>
      <c r="AB5043" s="49"/>
      <c r="AF5043" s="49"/>
      <c r="AS5043" s="22"/>
      <c r="AV5043" s="22"/>
      <c r="AX5043" s="22"/>
      <c r="AY5043" s="22"/>
      <c r="BA5043" s="22"/>
      <c r="BB5043" s="22"/>
      <c r="BP5043" s="49"/>
      <c r="BX5043" s="49"/>
    </row>
    <row r="5044" spans="22:76">
      <c r="V5044" s="22"/>
      <c r="W5044" s="22"/>
      <c r="AA5044" s="49"/>
      <c r="AB5044" s="49"/>
      <c r="AF5044" s="49"/>
      <c r="AS5044" s="22"/>
      <c r="AV5044" s="22"/>
      <c r="AX5044" s="22"/>
      <c r="AY5044" s="22"/>
      <c r="BA5044" s="22"/>
      <c r="BB5044" s="22"/>
      <c r="BP5044" s="49"/>
      <c r="BX5044" s="49"/>
    </row>
    <row r="5045" spans="22:76">
      <c r="V5045" s="22"/>
      <c r="W5045" s="22"/>
      <c r="AA5045" s="49"/>
      <c r="AB5045" s="49"/>
      <c r="AF5045" s="49"/>
      <c r="AS5045" s="22"/>
      <c r="AV5045" s="22"/>
      <c r="AX5045" s="22"/>
      <c r="AY5045" s="22"/>
      <c r="BA5045" s="22"/>
      <c r="BB5045" s="22"/>
      <c r="BP5045" s="49"/>
      <c r="BX5045" s="49"/>
    </row>
    <row r="5046" spans="22:76">
      <c r="V5046" s="22"/>
      <c r="W5046" s="22"/>
      <c r="AA5046" s="49"/>
      <c r="AB5046" s="49"/>
      <c r="AF5046" s="49"/>
      <c r="AS5046" s="22"/>
      <c r="AV5046" s="22"/>
      <c r="AX5046" s="22"/>
      <c r="AY5046" s="22"/>
      <c r="BA5046" s="22"/>
      <c r="BB5046" s="22"/>
      <c r="BP5046" s="49"/>
      <c r="BX5046" s="49"/>
    </row>
    <row r="5047" spans="22:76">
      <c r="V5047" s="22"/>
      <c r="W5047" s="22"/>
      <c r="AA5047" s="49"/>
      <c r="AB5047" s="49"/>
      <c r="AF5047" s="49"/>
      <c r="AS5047" s="22"/>
      <c r="AV5047" s="22"/>
      <c r="AX5047" s="22"/>
      <c r="AY5047" s="22"/>
      <c r="BA5047" s="22"/>
      <c r="BB5047" s="22"/>
      <c r="BP5047" s="49"/>
      <c r="BX5047" s="49"/>
    </row>
    <row r="5048" spans="22:76">
      <c r="V5048" s="22"/>
      <c r="W5048" s="22"/>
      <c r="AA5048" s="49"/>
      <c r="AB5048" s="49"/>
      <c r="AF5048" s="49"/>
      <c r="AS5048" s="22"/>
      <c r="AV5048" s="22"/>
      <c r="AX5048" s="22"/>
      <c r="AY5048" s="22"/>
      <c r="BA5048" s="22"/>
      <c r="BB5048" s="22"/>
      <c r="BP5048" s="49"/>
      <c r="BX5048" s="49"/>
    </row>
    <row r="5049" spans="22:76">
      <c r="V5049" s="22"/>
      <c r="W5049" s="22"/>
      <c r="AA5049" s="49"/>
      <c r="AB5049" s="49"/>
      <c r="AF5049" s="49"/>
      <c r="AS5049" s="22"/>
      <c r="AV5049" s="22"/>
      <c r="AX5049" s="22"/>
      <c r="AY5049" s="22"/>
      <c r="BA5049" s="22"/>
      <c r="BB5049" s="22"/>
      <c r="BP5049" s="49"/>
      <c r="BX5049" s="49"/>
    </row>
    <row r="5050" spans="22:76">
      <c r="V5050" s="22"/>
      <c r="W5050" s="22"/>
      <c r="AA5050" s="49"/>
      <c r="AB5050" s="49"/>
      <c r="AF5050" s="49"/>
      <c r="AS5050" s="22"/>
      <c r="AV5050" s="22"/>
      <c r="AX5050" s="22"/>
      <c r="AY5050" s="22"/>
      <c r="BA5050" s="22"/>
      <c r="BB5050" s="22"/>
      <c r="BP5050" s="49"/>
      <c r="BX5050" s="49"/>
    </row>
    <row r="5051" spans="22:76">
      <c r="V5051" s="22"/>
      <c r="W5051" s="22"/>
      <c r="AA5051" s="49"/>
      <c r="AB5051" s="49"/>
      <c r="AF5051" s="49"/>
      <c r="AS5051" s="22"/>
      <c r="AV5051" s="22"/>
      <c r="AX5051" s="22"/>
      <c r="AY5051" s="22"/>
      <c r="BA5051" s="22"/>
      <c r="BB5051" s="22"/>
      <c r="BP5051" s="49"/>
      <c r="BX5051" s="49"/>
    </row>
    <row r="5052" spans="22:76">
      <c r="V5052" s="22"/>
      <c r="W5052" s="22"/>
      <c r="AA5052" s="49"/>
      <c r="AB5052" s="49"/>
      <c r="AF5052" s="49"/>
      <c r="AS5052" s="22"/>
      <c r="AV5052" s="22"/>
      <c r="AX5052" s="22"/>
      <c r="AY5052" s="22"/>
      <c r="BA5052" s="22"/>
      <c r="BB5052" s="22"/>
      <c r="BP5052" s="49"/>
      <c r="BX5052" s="49"/>
    </row>
    <row r="5053" spans="22:76">
      <c r="V5053" s="22"/>
      <c r="W5053" s="22"/>
      <c r="AA5053" s="49"/>
      <c r="AB5053" s="49"/>
      <c r="AF5053" s="49"/>
      <c r="AS5053" s="22"/>
      <c r="AV5053" s="22"/>
      <c r="AX5053" s="22"/>
      <c r="AY5053" s="22"/>
      <c r="BA5053" s="22"/>
      <c r="BB5053" s="22"/>
      <c r="BP5053" s="49"/>
      <c r="BX5053" s="49"/>
    </row>
    <row r="5054" spans="22:76">
      <c r="V5054" s="22"/>
      <c r="W5054" s="22"/>
      <c r="AA5054" s="49"/>
      <c r="AB5054" s="49"/>
      <c r="AF5054" s="49"/>
      <c r="AS5054" s="22"/>
      <c r="AV5054" s="22"/>
      <c r="AX5054" s="22"/>
      <c r="AY5054" s="22"/>
      <c r="BA5054" s="22"/>
      <c r="BB5054" s="22"/>
      <c r="BP5054" s="49"/>
      <c r="BX5054" s="49"/>
    </row>
    <row r="5055" spans="22:76">
      <c r="V5055" s="22"/>
      <c r="W5055" s="22"/>
      <c r="AA5055" s="49"/>
      <c r="AB5055" s="49"/>
      <c r="AF5055" s="49"/>
      <c r="AS5055" s="22"/>
      <c r="AV5055" s="22"/>
      <c r="AX5055" s="22"/>
      <c r="AY5055" s="22"/>
      <c r="BA5055" s="22"/>
      <c r="BB5055" s="22"/>
      <c r="BP5055" s="49"/>
      <c r="BX5055" s="49"/>
    </row>
    <row r="5056" spans="22:76">
      <c r="V5056" s="22"/>
      <c r="W5056" s="22"/>
      <c r="AA5056" s="49"/>
      <c r="AB5056" s="49"/>
      <c r="AF5056" s="49"/>
      <c r="AS5056" s="22"/>
      <c r="AV5056" s="22"/>
      <c r="AX5056" s="22"/>
      <c r="AY5056" s="22"/>
      <c r="BA5056" s="22"/>
      <c r="BB5056" s="22"/>
      <c r="BP5056" s="49"/>
      <c r="BX5056" s="49"/>
    </row>
    <row r="5057" spans="22:76">
      <c r="V5057" s="22"/>
      <c r="W5057" s="22"/>
      <c r="AA5057" s="49"/>
      <c r="AB5057" s="49"/>
      <c r="AF5057" s="49"/>
      <c r="AS5057" s="22"/>
      <c r="AV5057" s="22"/>
      <c r="AX5057" s="22"/>
      <c r="AY5057" s="22"/>
      <c r="BA5057" s="22"/>
      <c r="BB5057" s="22"/>
      <c r="BP5057" s="49"/>
      <c r="BX5057" s="49"/>
    </row>
    <row r="5058" spans="22:76">
      <c r="V5058" s="22"/>
      <c r="W5058" s="22"/>
      <c r="AA5058" s="49"/>
      <c r="AB5058" s="49"/>
      <c r="AF5058" s="49"/>
      <c r="AS5058" s="22"/>
      <c r="AV5058" s="22"/>
      <c r="AX5058" s="22"/>
      <c r="AY5058" s="22"/>
      <c r="BA5058" s="22"/>
      <c r="BB5058" s="22"/>
      <c r="BP5058" s="49"/>
      <c r="BX5058" s="49"/>
    </row>
    <row r="5059" spans="22:76">
      <c r="V5059" s="22"/>
      <c r="W5059" s="22"/>
      <c r="AA5059" s="49"/>
      <c r="AB5059" s="49"/>
      <c r="AF5059" s="49"/>
      <c r="AS5059" s="22"/>
      <c r="AV5059" s="22"/>
      <c r="AX5059" s="22"/>
      <c r="AY5059" s="22"/>
      <c r="BA5059" s="22"/>
      <c r="BB5059" s="22"/>
      <c r="BP5059" s="49"/>
      <c r="BX5059" s="49"/>
    </row>
    <row r="5060" spans="22:76">
      <c r="V5060" s="22"/>
      <c r="W5060" s="22"/>
      <c r="AA5060" s="49"/>
      <c r="AB5060" s="49"/>
      <c r="AF5060" s="49"/>
      <c r="AS5060" s="22"/>
      <c r="AV5060" s="22"/>
      <c r="AX5060" s="22"/>
      <c r="AY5060" s="22"/>
      <c r="BA5060" s="22"/>
      <c r="BB5060" s="22"/>
      <c r="BP5060" s="49"/>
      <c r="BX5060" s="49"/>
    </row>
    <row r="5061" spans="22:76">
      <c r="V5061" s="22"/>
      <c r="W5061" s="22"/>
      <c r="AA5061" s="49"/>
      <c r="AB5061" s="49"/>
      <c r="AF5061" s="49"/>
      <c r="AS5061" s="22"/>
      <c r="AV5061" s="22"/>
      <c r="AX5061" s="22"/>
      <c r="AY5061" s="22"/>
      <c r="BA5061" s="22"/>
      <c r="BB5061" s="22"/>
      <c r="BP5061" s="49"/>
      <c r="BX5061" s="49"/>
    </row>
    <row r="5062" spans="22:76">
      <c r="V5062" s="22"/>
      <c r="W5062" s="22"/>
      <c r="AA5062" s="49"/>
      <c r="AB5062" s="49"/>
      <c r="AF5062" s="49"/>
      <c r="AS5062" s="22"/>
      <c r="AV5062" s="22"/>
      <c r="AX5062" s="22"/>
      <c r="AY5062" s="22"/>
      <c r="BA5062" s="22"/>
      <c r="BB5062" s="22"/>
      <c r="BP5062" s="49"/>
      <c r="BX5062" s="49"/>
    </row>
    <row r="5063" spans="22:76">
      <c r="V5063" s="22"/>
      <c r="W5063" s="22"/>
      <c r="AA5063" s="49"/>
      <c r="AB5063" s="49"/>
      <c r="AF5063" s="49"/>
      <c r="AS5063" s="22"/>
      <c r="AV5063" s="22"/>
      <c r="AX5063" s="22"/>
      <c r="AY5063" s="22"/>
      <c r="BA5063" s="22"/>
      <c r="BB5063" s="22"/>
      <c r="BP5063" s="49"/>
      <c r="BX5063" s="49"/>
    </row>
    <row r="5064" spans="22:76">
      <c r="V5064" s="22"/>
      <c r="W5064" s="22"/>
      <c r="AA5064" s="49"/>
      <c r="AB5064" s="49"/>
      <c r="AF5064" s="49"/>
      <c r="AS5064" s="22"/>
      <c r="AV5064" s="22"/>
      <c r="AX5064" s="22"/>
      <c r="AY5064" s="22"/>
      <c r="BA5064" s="22"/>
      <c r="BB5064" s="22"/>
      <c r="BP5064" s="49"/>
      <c r="BX5064" s="49"/>
    </row>
    <row r="5065" spans="22:76">
      <c r="V5065" s="22"/>
      <c r="W5065" s="22"/>
      <c r="AA5065" s="49"/>
      <c r="AB5065" s="49"/>
      <c r="AF5065" s="49"/>
      <c r="AS5065" s="22"/>
      <c r="AV5065" s="22"/>
      <c r="AX5065" s="22"/>
      <c r="AY5065" s="22"/>
      <c r="BA5065" s="22"/>
      <c r="BB5065" s="22"/>
      <c r="BP5065" s="49"/>
      <c r="BX5065" s="49"/>
    </row>
    <row r="5066" spans="22:76">
      <c r="V5066" s="22"/>
      <c r="W5066" s="22"/>
      <c r="AA5066" s="49"/>
      <c r="AB5066" s="49"/>
      <c r="AF5066" s="49"/>
      <c r="AS5066" s="22"/>
      <c r="AV5066" s="22"/>
      <c r="AX5066" s="22"/>
      <c r="AY5066" s="22"/>
      <c r="BA5066" s="22"/>
      <c r="BB5066" s="22"/>
      <c r="BP5066" s="49"/>
      <c r="BX5066" s="49"/>
    </row>
    <row r="5067" spans="22:76">
      <c r="V5067" s="22"/>
      <c r="W5067" s="22"/>
      <c r="AA5067" s="49"/>
      <c r="AB5067" s="49"/>
      <c r="AF5067" s="49"/>
      <c r="AS5067" s="22"/>
      <c r="AV5067" s="22"/>
      <c r="AX5067" s="22"/>
      <c r="AY5067" s="22"/>
      <c r="BA5067" s="22"/>
      <c r="BB5067" s="22"/>
      <c r="BP5067" s="49"/>
      <c r="BX5067" s="49"/>
    </row>
    <row r="5068" spans="22:76">
      <c r="V5068" s="22"/>
      <c r="W5068" s="22"/>
      <c r="AA5068" s="49"/>
      <c r="AB5068" s="49"/>
      <c r="AF5068" s="49"/>
      <c r="AS5068" s="22"/>
      <c r="AV5068" s="22"/>
      <c r="AX5068" s="22"/>
      <c r="AY5068" s="22"/>
      <c r="BA5068" s="22"/>
      <c r="BB5068" s="22"/>
      <c r="BP5068" s="49"/>
      <c r="BX5068" s="49"/>
    </row>
    <row r="5069" spans="22:76">
      <c r="V5069" s="22"/>
      <c r="W5069" s="22"/>
      <c r="AA5069" s="49"/>
      <c r="AB5069" s="49"/>
      <c r="AF5069" s="49"/>
      <c r="AS5069" s="22"/>
      <c r="AV5069" s="22"/>
      <c r="AX5069" s="22"/>
      <c r="AY5069" s="22"/>
      <c r="BA5069" s="22"/>
      <c r="BB5069" s="22"/>
      <c r="BP5069" s="49"/>
      <c r="BX5069" s="49"/>
    </row>
    <row r="5070" spans="22:76">
      <c r="V5070" s="22"/>
      <c r="W5070" s="22"/>
      <c r="AA5070" s="49"/>
      <c r="AB5070" s="49"/>
      <c r="AF5070" s="49"/>
      <c r="AS5070" s="22"/>
      <c r="AV5070" s="22"/>
      <c r="AX5070" s="22"/>
      <c r="AY5070" s="22"/>
      <c r="BA5070" s="22"/>
      <c r="BB5070" s="22"/>
      <c r="BP5070" s="49"/>
      <c r="BX5070" s="49"/>
    </row>
    <row r="5071" spans="22:76">
      <c r="V5071" s="22"/>
      <c r="W5071" s="22"/>
      <c r="AA5071" s="49"/>
      <c r="AB5071" s="49"/>
      <c r="AF5071" s="49"/>
      <c r="AS5071" s="22"/>
      <c r="AV5071" s="22"/>
      <c r="AX5071" s="22"/>
      <c r="AY5071" s="22"/>
      <c r="BA5071" s="22"/>
      <c r="BB5071" s="22"/>
      <c r="BP5071" s="49"/>
      <c r="BX5071" s="49"/>
    </row>
    <row r="5072" spans="22:76">
      <c r="V5072" s="22"/>
      <c r="W5072" s="22"/>
      <c r="AA5072" s="49"/>
      <c r="AB5072" s="49"/>
      <c r="AF5072" s="49"/>
      <c r="AS5072" s="22"/>
      <c r="AV5072" s="22"/>
      <c r="AX5072" s="22"/>
      <c r="AY5072" s="22"/>
      <c r="BA5072" s="22"/>
      <c r="BB5072" s="22"/>
      <c r="BP5072" s="49"/>
      <c r="BX5072" s="49"/>
    </row>
    <row r="5073" spans="22:76">
      <c r="V5073" s="22"/>
      <c r="W5073" s="22"/>
      <c r="AA5073" s="49"/>
      <c r="AB5073" s="49"/>
      <c r="AF5073" s="49"/>
      <c r="AS5073" s="22"/>
      <c r="AV5073" s="22"/>
      <c r="AX5073" s="22"/>
      <c r="AY5073" s="22"/>
      <c r="BA5073" s="22"/>
      <c r="BB5073" s="22"/>
      <c r="BP5073" s="49"/>
      <c r="BX5073" s="49"/>
    </row>
    <row r="5074" spans="22:76">
      <c r="V5074" s="22"/>
      <c r="W5074" s="22"/>
      <c r="AA5074" s="49"/>
      <c r="AB5074" s="49"/>
      <c r="AF5074" s="49"/>
      <c r="AS5074" s="22"/>
      <c r="AV5074" s="22"/>
      <c r="AX5074" s="22"/>
      <c r="AY5074" s="22"/>
      <c r="BA5074" s="22"/>
      <c r="BB5074" s="22"/>
      <c r="BP5074" s="49"/>
      <c r="BX5074" s="49"/>
    </row>
    <row r="5075" spans="22:76">
      <c r="V5075" s="22"/>
      <c r="W5075" s="22"/>
      <c r="AA5075" s="49"/>
      <c r="AB5075" s="49"/>
      <c r="AF5075" s="49"/>
      <c r="AS5075" s="22"/>
      <c r="AV5075" s="22"/>
      <c r="AX5075" s="22"/>
      <c r="AY5075" s="22"/>
      <c r="BA5075" s="22"/>
      <c r="BB5075" s="22"/>
      <c r="BP5075" s="49"/>
      <c r="BX5075" s="49"/>
    </row>
    <row r="5076" spans="22:76">
      <c r="V5076" s="22"/>
      <c r="W5076" s="22"/>
      <c r="AA5076" s="49"/>
      <c r="AB5076" s="49"/>
      <c r="AF5076" s="49"/>
      <c r="AS5076" s="22"/>
      <c r="AV5076" s="22"/>
      <c r="AX5076" s="22"/>
      <c r="AY5076" s="22"/>
      <c r="BA5076" s="22"/>
      <c r="BB5076" s="22"/>
      <c r="BP5076" s="49"/>
      <c r="BX5076" s="49"/>
    </row>
    <row r="5077" spans="22:76">
      <c r="V5077" s="22"/>
      <c r="W5077" s="22"/>
      <c r="AA5077" s="49"/>
      <c r="AB5077" s="49"/>
      <c r="AF5077" s="49"/>
      <c r="AS5077" s="22"/>
      <c r="AV5077" s="22"/>
      <c r="AX5077" s="22"/>
      <c r="AY5077" s="22"/>
      <c r="BA5077" s="22"/>
      <c r="BB5077" s="22"/>
      <c r="BP5077" s="49"/>
      <c r="BX5077" s="49"/>
    </row>
    <row r="5078" spans="22:76">
      <c r="V5078" s="22"/>
      <c r="W5078" s="22"/>
      <c r="AA5078" s="49"/>
      <c r="AB5078" s="49"/>
      <c r="AF5078" s="49"/>
      <c r="AS5078" s="22"/>
      <c r="AV5078" s="22"/>
      <c r="AX5078" s="22"/>
      <c r="AY5078" s="22"/>
      <c r="BA5078" s="22"/>
      <c r="BB5078" s="22"/>
      <c r="BP5078" s="49"/>
      <c r="BX5078" s="49"/>
    </row>
    <row r="5079" spans="22:76">
      <c r="V5079" s="22"/>
      <c r="W5079" s="22"/>
      <c r="AA5079" s="49"/>
      <c r="AB5079" s="49"/>
      <c r="AF5079" s="49"/>
      <c r="AS5079" s="22"/>
      <c r="AV5079" s="22"/>
      <c r="AX5079" s="22"/>
      <c r="AY5079" s="22"/>
      <c r="BA5079" s="22"/>
      <c r="BB5079" s="22"/>
      <c r="BP5079" s="49"/>
      <c r="BX5079" s="49"/>
    </row>
    <row r="5080" spans="22:76">
      <c r="V5080" s="22"/>
      <c r="W5080" s="22"/>
      <c r="AA5080" s="49"/>
      <c r="AB5080" s="49"/>
      <c r="AF5080" s="49"/>
      <c r="AS5080" s="22"/>
      <c r="AV5080" s="22"/>
      <c r="AX5080" s="22"/>
      <c r="AY5080" s="22"/>
      <c r="BA5080" s="22"/>
      <c r="BB5080" s="22"/>
      <c r="BP5080" s="49"/>
      <c r="BX5080" s="49"/>
    </row>
    <row r="5081" spans="22:76">
      <c r="V5081" s="22"/>
      <c r="W5081" s="22"/>
      <c r="AA5081" s="49"/>
      <c r="AB5081" s="49"/>
      <c r="AF5081" s="49"/>
      <c r="AS5081" s="22"/>
      <c r="AV5081" s="22"/>
      <c r="AX5081" s="22"/>
      <c r="AY5081" s="22"/>
      <c r="BA5081" s="22"/>
      <c r="BB5081" s="22"/>
      <c r="BP5081" s="49"/>
      <c r="BX5081" s="49"/>
    </row>
    <row r="5082" spans="22:76">
      <c r="V5082" s="22"/>
      <c r="W5082" s="22"/>
      <c r="AA5082" s="49"/>
      <c r="AB5082" s="49"/>
      <c r="AF5082" s="49"/>
      <c r="AS5082" s="22"/>
      <c r="AV5082" s="22"/>
      <c r="AX5082" s="22"/>
      <c r="AY5082" s="22"/>
      <c r="BA5082" s="22"/>
      <c r="BB5082" s="22"/>
      <c r="BP5082" s="49"/>
      <c r="BX5082" s="49"/>
    </row>
    <row r="5083" spans="22:76">
      <c r="V5083" s="22"/>
      <c r="W5083" s="22"/>
      <c r="AA5083" s="49"/>
      <c r="AB5083" s="49"/>
      <c r="AF5083" s="49"/>
      <c r="AS5083" s="22"/>
      <c r="AV5083" s="22"/>
      <c r="AX5083" s="22"/>
      <c r="AY5083" s="22"/>
      <c r="BA5083" s="22"/>
      <c r="BB5083" s="22"/>
      <c r="BP5083" s="49"/>
      <c r="BX5083" s="49"/>
    </row>
    <row r="5084" spans="22:76">
      <c r="V5084" s="22"/>
      <c r="W5084" s="22"/>
      <c r="AA5084" s="49"/>
      <c r="AB5084" s="49"/>
      <c r="AF5084" s="49"/>
      <c r="AS5084" s="22"/>
      <c r="AV5084" s="22"/>
      <c r="AX5084" s="22"/>
      <c r="AY5084" s="22"/>
      <c r="BA5084" s="22"/>
      <c r="BB5084" s="22"/>
      <c r="BP5084" s="49"/>
      <c r="BX5084" s="49"/>
    </row>
    <row r="5085" spans="22:76">
      <c r="V5085" s="22"/>
      <c r="W5085" s="22"/>
      <c r="AA5085" s="49"/>
      <c r="AB5085" s="49"/>
      <c r="AF5085" s="49"/>
      <c r="AS5085" s="22"/>
      <c r="AV5085" s="22"/>
      <c r="AX5085" s="22"/>
      <c r="AY5085" s="22"/>
      <c r="BA5085" s="22"/>
      <c r="BB5085" s="22"/>
      <c r="BP5085" s="49"/>
      <c r="BX5085" s="49"/>
    </row>
    <row r="5086" spans="22:76">
      <c r="V5086" s="22"/>
      <c r="W5086" s="22"/>
      <c r="AA5086" s="49"/>
      <c r="AB5086" s="49"/>
      <c r="AF5086" s="49"/>
      <c r="AS5086" s="22"/>
      <c r="AV5086" s="22"/>
      <c r="AX5086" s="22"/>
      <c r="AY5086" s="22"/>
      <c r="BA5086" s="22"/>
      <c r="BB5086" s="22"/>
      <c r="BP5086" s="49"/>
      <c r="BX5086" s="49"/>
    </row>
    <row r="5087" spans="22:76">
      <c r="V5087" s="22"/>
      <c r="W5087" s="22"/>
      <c r="AA5087" s="49"/>
      <c r="AB5087" s="49"/>
      <c r="AF5087" s="49"/>
      <c r="AS5087" s="22"/>
      <c r="AV5087" s="22"/>
      <c r="AX5087" s="22"/>
      <c r="AY5087" s="22"/>
      <c r="BA5087" s="22"/>
      <c r="BB5087" s="22"/>
      <c r="BP5087" s="49"/>
      <c r="BX5087" s="49"/>
    </row>
    <row r="5088" spans="22:76">
      <c r="V5088" s="22"/>
      <c r="W5088" s="22"/>
      <c r="AA5088" s="49"/>
      <c r="AB5088" s="49"/>
      <c r="AF5088" s="49"/>
      <c r="AS5088" s="22"/>
      <c r="AV5088" s="22"/>
      <c r="AX5088" s="22"/>
      <c r="AY5088" s="22"/>
      <c r="BA5088" s="22"/>
      <c r="BB5088" s="22"/>
      <c r="BP5088" s="49"/>
      <c r="BX5088" s="49"/>
    </row>
    <row r="5089" spans="22:76">
      <c r="V5089" s="22"/>
      <c r="W5089" s="22"/>
      <c r="AA5089" s="49"/>
      <c r="AB5089" s="49"/>
      <c r="AF5089" s="49"/>
      <c r="AS5089" s="22"/>
      <c r="AV5089" s="22"/>
      <c r="AX5089" s="22"/>
      <c r="AY5089" s="22"/>
      <c r="BA5089" s="22"/>
      <c r="BB5089" s="22"/>
      <c r="BP5089" s="49"/>
      <c r="BX5089" s="49"/>
    </row>
    <row r="5090" spans="22:76">
      <c r="V5090" s="22"/>
      <c r="W5090" s="22"/>
      <c r="AA5090" s="49"/>
      <c r="AB5090" s="49"/>
      <c r="AF5090" s="49"/>
      <c r="AS5090" s="22"/>
      <c r="AV5090" s="22"/>
      <c r="AX5090" s="22"/>
      <c r="AY5090" s="22"/>
      <c r="BA5090" s="22"/>
      <c r="BB5090" s="22"/>
      <c r="BP5090" s="49"/>
      <c r="BX5090" s="49"/>
    </row>
    <row r="5091" spans="22:76">
      <c r="V5091" s="22"/>
      <c r="W5091" s="22"/>
      <c r="AA5091" s="49"/>
      <c r="AB5091" s="49"/>
      <c r="AF5091" s="49"/>
      <c r="AS5091" s="22"/>
      <c r="AV5091" s="22"/>
      <c r="AX5091" s="22"/>
      <c r="AY5091" s="22"/>
      <c r="BA5091" s="22"/>
      <c r="BB5091" s="22"/>
      <c r="BP5091" s="49"/>
      <c r="BX5091" s="49"/>
    </row>
    <row r="5092" spans="22:76">
      <c r="V5092" s="22"/>
      <c r="W5092" s="22"/>
      <c r="AA5092" s="49"/>
      <c r="AB5092" s="49"/>
      <c r="AF5092" s="49"/>
      <c r="AS5092" s="22"/>
      <c r="AV5092" s="22"/>
      <c r="AX5092" s="22"/>
      <c r="AY5092" s="22"/>
      <c r="BA5092" s="22"/>
      <c r="BB5092" s="22"/>
      <c r="BP5092" s="49"/>
      <c r="BX5092" s="49"/>
    </row>
    <row r="5093" spans="22:76">
      <c r="V5093" s="22"/>
      <c r="W5093" s="22"/>
      <c r="AA5093" s="49"/>
      <c r="AB5093" s="49"/>
      <c r="AF5093" s="49"/>
      <c r="AS5093" s="22"/>
      <c r="AV5093" s="22"/>
      <c r="AX5093" s="22"/>
      <c r="AY5093" s="22"/>
      <c r="BA5093" s="22"/>
      <c r="BB5093" s="22"/>
      <c r="BP5093" s="49"/>
      <c r="BX5093" s="49"/>
    </row>
    <row r="5094" spans="22:76">
      <c r="V5094" s="22"/>
      <c r="W5094" s="22"/>
      <c r="AA5094" s="49"/>
      <c r="AB5094" s="49"/>
      <c r="AF5094" s="49"/>
      <c r="AS5094" s="22"/>
      <c r="AV5094" s="22"/>
      <c r="AX5094" s="22"/>
      <c r="AY5094" s="22"/>
      <c r="BA5094" s="22"/>
      <c r="BB5094" s="22"/>
      <c r="BP5094" s="49"/>
      <c r="BX5094" s="49"/>
    </row>
    <row r="5095" spans="22:76">
      <c r="V5095" s="22"/>
      <c r="W5095" s="22"/>
      <c r="AA5095" s="49"/>
      <c r="AB5095" s="49"/>
      <c r="AF5095" s="49"/>
      <c r="AS5095" s="22"/>
      <c r="AV5095" s="22"/>
      <c r="AX5095" s="22"/>
      <c r="AY5095" s="22"/>
      <c r="BA5095" s="22"/>
      <c r="BB5095" s="22"/>
      <c r="BP5095" s="49"/>
      <c r="BX5095" s="49"/>
    </row>
    <row r="5096" spans="22:76">
      <c r="V5096" s="22"/>
      <c r="W5096" s="22"/>
      <c r="AA5096" s="49"/>
      <c r="AB5096" s="49"/>
      <c r="AF5096" s="49"/>
      <c r="AS5096" s="22"/>
      <c r="AV5096" s="22"/>
      <c r="AX5096" s="22"/>
      <c r="AY5096" s="22"/>
      <c r="BA5096" s="22"/>
      <c r="BB5096" s="22"/>
      <c r="BP5096" s="49"/>
      <c r="BX5096" s="49"/>
    </row>
    <row r="5097" spans="22:76">
      <c r="V5097" s="22"/>
      <c r="W5097" s="22"/>
      <c r="AA5097" s="49"/>
      <c r="AB5097" s="49"/>
      <c r="AF5097" s="49"/>
      <c r="AS5097" s="22"/>
      <c r="AV5097" s="22"/>
      <c r="AX5097" s="22"/>
      <c r="AY5097" s="22"/>
      <c r="BA5097" s="22"/>
      <c r="BB5097" s="22"/>
      <c r="BP5097" s="49"/>
      <c r="BX5097" s="49"/>
    </row>
    <row r="5098" spans="22:76">
      <c r="V5098" s="22"/>
      <c r="W5098" s="22"/>
      <c r="AA5098" s="49"/>
      <c r="AB5098" s="49"/>
      <c r="AF5098" s="49"/>
      <c r="AS5098" s="22"/>
      <c r="AV5098" s="22"/>
      <c r="AX5098" s="22"/>
      <c r="AY5098" s="22"/>
      <c r="BA5098" s="22"/>
      <c r="BB5098" s="22"/>
      <c r="BP5098" s="49"/>
      <c r="BX5098" s="49"/>
    </row>
    <row r="5099" spans="22:76">
      <c r="V5099" s="22"/>
      <c r="W5099" s="22"/>
      <c r="AA5099" s="49"/>
      <c r="AB5099" s="49"/>
      <c r="AF5099" s="49"/>
      <c r="AS5099" s="22"/>
      <c r="AV5099" s="22"/>
      <c r="AX5099" s="22"/>
      <c r="AY5099" s="22"/>
      <c r="BA5099" s="22"/>
      <c r="BB5099" s="22"/>
      <c r="BP5099" s="49"/>
      <c r="BX5099" s="49"/>
    </row>
    <row r="5100" spans="22:76">
      <c r="V5100" s="22"/>
      <c r="W5100" s="22"/>
      <c r="AA5100" s="49"/>
      <c r="AB5100" s="49"/>
      <c r="AF5100" s="49"/>
      <c r="AS5100" s="22"/>
      <c r="AV5100" s="22"/>
      <c r="AX5100" s="22"/>
      <c r="AY5100" s="22"/>
      <c r="BA5100" s="22"/>
      <c r="BB5100" s="22"/>
      <c r="BP5100" s="49"/>
      <c r="BX5100" s="49"/>
    </row>
    <row r="5101" spans="22:76">
      <c r="V5101" s="22"/>
      <c r="W5101" s="22"/>
      <c r="AA5101" s="49"/>
      <c r="AB5101" s="49"/>
      <c r="AF5101" s="49"/>
      <c r="AS5101" s="22"/>
      <c r="AV5101" s="22"/>
      <c r="AX5101" s="22"/>
      <c r="AY5101" s="22"/>
      <c r="BA5101" s="22"/>
      <c r="BB5101" s="22"/>
      <c r="BP5101" s="49"/>
      <c r="BX5101" s="49"/>
    </row>
    <row r="5102" spans="22:76">
      <c r="V5102" s="22"/>
      <c r="W5102" s="22"/>
      <c r="AA5102" s="49"/>
      <c r="AB5102" s="49"/>
      <c r="AF5102" s="49"/>
      <c r="AS5102" s="22"/>
      <c r="AV5102" s="22"/>
      <c r="AX5102" s="22"/>
      <c r="AY5102" s="22"/>
      <c r="BA5102" s="22"/>
      <c r="BB5102" s="22"/>
      <c r="BP5102" s="49"/>
      <c r="BX5102" s="49"/>
    </row>
    <row r="5103" spans="22:76">
      <c r="V5103" s="22"/>
      <c r="W5103" s="22"/>
      <c r="AA5103" s="49"/>
      <c r="AB5103" s="49"/>
      <c r="AF5103" s="49"/>
      <c r="AS5103" s="22"/>
      <c r="AV5103" s="22"/>
      <c r="AX5103" s="22"/>
      <c r="AY5103" s="22"/>
      <c r="BA5103" s="22"/>
      <c r="BB5103" s="22"/>
      <c r="BP5103" s="49"/>
      <c r="BX5103" s="49"/>
    </row>
    <row r="5104" spans="22:76">
      <c r="V5104" s="22"/>
      <c r="W5104" s="22"/>
      <c r="AA5104" s="49"/>
      <c r="AB5104" s="49"/>
      <c r="AF5104" s="49"/>
      <c r="AS5104" s="22"/>
      <c r="AV5104" s="22"/>
      <c r="AX5104" s="22"/>
      <c r="AY5104" s="22"/>
      <c r="BA5104" s="22"/>
      <c r="BB5104" s="22"/>
      <c r="BP5104" s="49"/>
      <c r="BX5104" s="49"/>
    </row>
    <row r="5105" spans="22:76">
      <c r="V5105" s="22"/>
      <c r="W5105" s="22"/>
      <c r="AA5105" s="49"/>
      <c r="AB5105" s="49"/>
      <c r="AF5105" s="49"/>
      <c r="AS5105" s="22"/>
      <c r="AV5105" s="22"/>
      <c r="AX5105" s="22"/>
      <c r="AY5105" s="22"/>
      <c r="BA5105" s="22"/>
      <c r="BB5105" s="22"/>
      <c r="BP5105" s="49"/>
      <c r="BX5105" s="49"/>
    </row>
    <row r="5106" spans="22:76">
      <c r="V5106" s="22"/>
      <c r="W5106" s="22"/>
      <c r="AA5106" s="49"/>
      <c r="AB5106" s="49"/>
      <c r="AF5106" s="49"/>
      <c r="AS5106" s="22"/>
      <c r="AV5106" s="22"/>
      <c r="AX5106" s="22"/>
      <c r="AY5106" s="22"/>
      <c r="BA5106" s="22"/>
      <c r="BB5106" s="22"/>
      <c r="BP5106" s="49"/>
      <c r="BX5106" s="49"/>
    </row>
    <row r="5107" spans="22:76">
      <c r="V5107" s="22"/>
      <c r="W5107" s="22"/>
      <c r="AA5107" s="49"/>
      <c r="AB5107" s="49"/>
      <c r="AF5107" s="49"/>
      <c r="AS5107" s="22"/>
      <c r="AV5107" s="22"/>
      <c r="AX5107" s="22"/>
      <c r="AY5107" s="22"/>
      <c r="BA5107" s="22"/>
      <c r="BB5107" s="22"/>
      <c r="BP5107" s="49"/>
      <c r="BX5107" s="49"/>
    </row>
    <row r="5108" spans="22:76">
      <c r="V5108" s="22"/>
      <c r="W5108" s="22"/>
      <c r="AA5108" s="49"/>
      <c r="AB5108" s="49"/>
      <c r="AF5108" s="49"/>
      <c r="AS5108" s="22"/>
      <c r="AV5108" s="22"/>
      <c r="AX5108" s="22"/>
      <c r="AY5108" s="22"/>
      <c r="BA5108" s="22"/>
      <c r="BB5108" s="22"/>
      <c r="BP5108" s="49"/>
      <c r="BX5108" s="49"/>
    </row>
    <row r="5109" spans="22:76">
      <c r="V5109" s="22"/>
      <c r="W5109" s="22"/>
      <c r="AA5109" s="49"/>
      <c r="AB5109" s="49"/>
      <c r="AF5109" s="49"/>
      <c r="AS5109" s="22"/>
      <c r="AV5109" s="22"/>
      <c r="AX5109" s="22"/>
      <c r="AY5109" s="22"/>
      <c r="BA5109" s="22"/>
      <c r="BB5109" s="22"/>
      <c r="BP5109" s="49"/>
      <c r="BX5109" s="49"/>
    </row>
    <row r="5110" spans="22:76">
      <c r="V5110" s="22"/>
      <c r="W5110" s="22"/>
      <c r="AA5110" s="49"/>
      <c r="AB5110" s="49"/>
      <c r="AF5110" s="49"/>
      <c r="AS5110" s="22"/>
      <c r="AV5110" s="22"/>
      <c r="AX5110" s="22"/>
      <c r="AY5110" s="22"/>
      <c r="BA5110" s="22"/>
      <c r="BB5110" s="22"/>
      <c r="BP5110" s="49"/>
      <c r="BX5110" s="49"/>
    </row>
    <row r="5111" spans="22:76">
      <c r="V5111" s="22"/>
      <c r="W5111" s="22"/>
      <c r="AA5111" s="49"/>
      <c r="AB5111" s="49"/>
      <c r="AF5111" s="49"/>
      <c r="AS5111" s="22"/>
      <c r="AV5111" s="22"/>
      <c r="AX5111" s="22"/>
      <c r="AY5111" s="22"/>
      <c r="BA5111" s="22"/>
      <c r="BB5111" s="22"/>
      <c r="BP5111" s="49"/>
      <c r="BX5111" s="49"/>
    </row>
    <row r="5112" spans="22:76">
      <c r="V5112" s="22"/>
      <c r="W5112" s="22"/>
      <c r="AA5112" s="49"/>
      <c r="AB5112" s="49"/>
      <c r="AF5112" s="49"/>
      <c r="AS5112" s="22"/>
      <c r="AV5112" s="22"/>
      <c r="AX5112" s="22"/>
      <c r="AY5112" s="22"/>
      <c r="BA5112" s="22"/>
      <c r="BB5112" s="22"/>
      <c r="BP5112" s="49"/>
      <c r="BX5112" s="49"/>
    </row>
    <row r="5113" spans="22:76">
      <c r="V5113" s="22"/>
      <c r="W5113" s="22"/>
      <c r="AA5113" s="49"/>
      <c r="AB5113" s="49"/>
      <c r="AF5113" s="49"/>
      <c r="AS5113" s="22"/>
      <c r="AV5113" s="22"/>
      <c r="AX5113" s="22"/>
      <c r="AY5113" s="22"/>
      <c r="BA5113" s="22"/>
      <c r="BB5113" s="22"/>
      <c r="BP5113" s="49"/>
      <c r="BX5113" s="49"/>
    </row>
    <row r="5114" spans="22:76">
      <c r="V5114" s="22"/>
      <c r="W5114" s="22"/>
      <c r="AA5114" s="49"/>
      <c r="AB5114" s="49"/>
      <c r="AF5114" s="49"/>
      <c r="AS5114" s="22"/>
      <c r="AV5114" s="22"/>
      <c r="AX5114" s="22"/>
      <c r="AY5114" s="22"/>
      <c r="BA5114" s="22"/>
      <c r="BB5114" s="22"/>
      <c r="BP5114" s="49"/>
      <c r="BX5114" s="49"/>
    </row>
    <row r="5115" spans="22:76">
      <c r="V5115" s="22"/>
      <c r="W5115" s="22"/>
      <c r="AA5115" s="49"/>
      <c r="AB5115" s="49"/>
      <c r="AF5115" s="49"/>
      <c r="AS5115" s="22"/>
      <c r="AV5115" s="22"/>
      <c r="AX5115" s="22"/>
      <c r="AY5115" s="22"/>
      <c r="BA5115" s="22"/>
      <c r="BB5115" s="22"/>
      <c r="BP5115" s="49"/>
      <c r="BX5115" s="49"/>
    </row>
    <row r="5116" spans="22:76">
      <c r="V5116" s="22"/>
      <c r="W5116" s="22"/>
      <c r="AA5116" s="49"/>
      <c r="AB5116" s="49"/>
      <c r="AF5116" s="49"/>
      <c r="AS5116" s="22"/>
      <c r="AV5116" s="22"/>
      <c r="AX5116" s="22"/>
      <c r="AY5116" s="22"/>
      <c r="BA5116" s="22"/>
      <c r="BB5116" s="22"/>
      <c r="BP5116" s="49"/>
      <c r="BX5116" s="49"/>
    </row>
    <row r="5117" spans="22:76">
      <c r="V5117" s="22"/>
      <c r="W5117" s="22"/>
      <c r="AA5117" s="49"/>
      <c r="AB5117" s="49"/>
      <c r="AF5117" s="49"/>
      <c r="AS5117" s="22"/>
      <c r="AV5117" s="22"/>
      <c r="AX5117" s="22"/>
      <c r="AY5117" s="22"/>
      <c r="BA5117" s="22"/>
      <c r="BB5117" s="22"/>
      <c r="BP5117" s="49"/>
      <c r="BX5117" s="49"/>
    </row>
    <row r="5118" spans="22:76">
      <c r="V5118" s="22"/>
      <c r="W5118" s="22"/>
      <c r="AA5118" s="49"/>
      <c r="AB5118" s="49"/>
      <c r="AF5118" s="49"/>
      <c r="AS5118" s="22"/>
      <c r="AV5118" s="22"/>
      <c r="AX5118" s="22"/>
      <c r="AY5118" s="22"/>
      <c r="BA5118" s="22"/>
      <c r="BB5118" s="22"/>
      <c r="BP5118" s="49"/>
      <c r="BX5118" s="49"/>
    </row>
    <row r="5119" spans="22:76">
      <c r="V5119" s="22"/>
      <c r="W5119" s="22"/>
      <c r="AA5119" s="49"/>
      <c r="AB5119" s="49"/>
      <c r="AF5119" s="49"/>
      <c r="AS5119" s="22"/>
      <c r="AV5119" s="22"/>
      <c r="AX5119" s="22"/>
      <c r="AY5119" s="22"/>
      <c r="BA5119" s="22"/>
      <c r="BB5119" s="22"/>
      <c r="BP5119" s="49"/>
      <c r="BX5119" s="49"/>
    </row>
    <row r="5120" spans="22:76">
      <c r="V5120" s="22"/>
      <c r="W5120" s="22"/>
      <c r="AA5120" s="49"/>
      <c r="AB5120" s="49"/>
      <c r="AF5120" s="49"/>
      <c r="AS5120" s="22"/>
      <c r="AV5120" s="22"/>
      <c r="AX5120" s="22"/>
      <c r="AY5120" s="22"/>
      <c r="BA5120" s="22"/>
      <c r="BB5120" s="22"/>
      <c r="BP5120" s="49"/>
      <c r="BX5120" s="49"/>
    </row>
    <row r="5121" spans="22:76">
      <c r="V5121" s="22"/>
      <c r="W5121" s="22"/>
      <c r="AA5121" s="49"/>
      <c r="AB5121" s="49"/>
      <c r="AF5121" s="49"/>
      <c r="AS5121" s="22"/>
      <c r="AV5121" s="22"/>
      <c r="AX5121" s="22"/>
      <c r="AY5121" s="22"/>
      <c r="BA5121" s="22"/>
      <c r="BB5121" s="22"/>
      <c r="BP5121" s="49"/>
      <c r="BX5121" s="49"/>
    </row>
    <row r="5122" spans="22:76">
      <c r="V5122" s="22"/>
      <c r="W5122" s="22"/>
      <c r="AA5122" s="49"/>
      <c r="AB5122" s="49"/>
      <c r="AF5122" s="49"/>
      <c r="AS5122" s="22"/>
      <c r="AV5122" s="22"/>
      <c r="AX5122" s="22"/>
      <c r="AY5122" s="22"/>
      <c r="BA5122" s="22"/>
      <c r="BB5122" s="22"/>
      <c r="BP5122" s="49"/>
      <c r="BX5122" s="49"/>
    </row>
    <row r="5123" spans="22:76">
      <c r="V5123" s="22"/>
      <c r="W5123" s="22"/>
      <c r="AA5123" s="49"/>
      <c r="AB5123" s="49"/>
      <c r="AF5123" s="49"/>
      <c r="AS5123" s="22"/>
      <c r="AV5123" s="22"/>
      <c r="AX5123" s="22"/>
      <c r="AY5123" s="22"/>
      <c r="BA5123" s="22"/>
      <c r="BB5123" s="22"/>
      <c r="BP5123" s="49"/>
      <c r="BX5123" s="49"/>
    </row>
    <row r="5124" spans="22:76">
      <c r="V5124" s="22"/>
      <c r="W5124" s="22"/>
      <c r="AA5124" s="49"/>
      <c r="AB5124" s="49"/>
      <c r="AF5124" s="49"/>
      <c r="AS5124" s="22"/>
      <c r="AV5124" s="22"/>
      <c r="AX5124" s="22"/>
      <c r="AY5124" s="22"/>
      <c r="BA5124" s="22"/>
      <c r="BB5124" s="22"/>
      <c r="BP5124" s="49"/>
      <c r="BX5124" s="49"/>
    </row>
    <row r="5125" spans="22:76">
      <c r="V5125" s="22"/>
      <c r="W5125" s="22"/>
      <c r="AA5125" s="49"/>
      <c r="AB5125" s="49"/>
      <c r="AF5125" s="49"/>
      <c r="AS5125" s="22"/>
      <c r="AV5125" s="22"/>
      <c r="AX5125" s="22"/>
      <c r="AY5125" s="22"/>
      <c r="BA5125" s="22"/>
      <c r="BB5125" s="22"/>
      <c r="BP5125" s="49"/>
      <c r="BX5125" s="49"/>
    </row>
    <row r="5126" spans="22:76">
      <c r="V5126" s="22"/>
      <c r="W5126" s="22"/>
      <c r="AA5126" s="49"/>
      <c r="AB5126" s="49"/>
      <c r="AF5126" s="49"/>
      <c r="AS5126" s="22"/>
      <c r="AV5126" s="22"/>
      <c r="AX5126" s="22"/>
      <c r="AY5126" s="22"/>
      <c r="BA5126" s="22"/>
      <c r="BB5126" s="22"/>
      <c r="BP5126" s="49"/>
      <c r="BX5126" s="49"/>
    </row>
    <row r="5127" spans="22:76">
      <c r="V5127" s="22"/>
      <c r="W5127" s="22"/>
      <c r="AA5127" s="49"/>
      <c r="AB5127" s="49"/>
      <c r="AF5127" s="49"/>
      <c r="AS5127" s="22"/>
      <c r="AV5127" s="22"/>
      <c r="AX5127" s="22"/>
      <c r="AY5127" s="22"/>
      <c r="BA5127" s="22"/>
      <c r="BB5127" s="22"/>
      <c r="BP5127" s="49"/>
      <c r="BX5127" s="49"/>
    </row>
    <row r="5128" spans="22:76">
      <c r="V5128" s="22"/>
      <c r="W5128" s="22"/>
      <c r="AA5128" s="49"/>
      <c r="AB5128" s="49"/>
      <c r="AF5128" s="49"/>
      <c r="AS5128" s="22"/>
      <c r="AV5128" s="22"/>
      <c r="AX5128" s="22"/>
      <c r="AY5128" s="22"/>
      <c r="BA5128" s="22"/>
      <c r="BB5128" s="22"/>
      <c r="BP5128" s="49"/>
      <c r="BX5128" s="49"/>
    </row>
    <row r="5129" spans="22:76">
      <c r="V5129" s="22"/>
      <c r="W5129" s="22"/>
      <c r="AA5129" s="49"/>
      <c r="AB5129" s="49"/>
      <c r="AF5129" s="49"/>
      <c r="AS5129" s="22"/>
      <c r="AV5129" s="22"/>
      <c r="AX5129" s="22"/>
      <c r="AY5129" s="22"/>
      <c r="BA5129" s="22"/>
      <c r="BB5129" s="22"/>
      <c r="BP5129" s="49"/>
      <c r="BX5129" s="49"/>
    </row>
    <row r="5130" spans="22:76">
      <c r="V5130" s="22"/>
      <c r="W5130" s="22"/>
      <c r="AA5130" s="49"/>
      <c r="AB5130" s="49"/>
      <c r="AF5130" s="49"/>
      <c r="AS5130" s="22"/>
      <c r="AV5130" s="22"/>
      <c r="AX5130" s="22"/>
      <c r="AY5130" s="22"/>
      <c r="BA5130" s="22"/>
      <c r="BB5130" s="22"/>
      <c r="BP5130" s="49"/>
      <c r="BX5130" s="49"/>
    </row>
    <row r="5131" spans="22:76">
      <c r="V5131" s="22"/>
      <c r="W5131" s="22"/>
      <c r="AA5131" s="49"/>
      <c r="AB5131" s="49"/>
      <c r="AF5131" s="49"/>
      <c r="AS5131" s="22"/>
      <c r="AV5131" s="22"/>
      <c r="AX5131" s="22"/>
      <c r="AY5131" s="22"/>
      <c r="BA5131" s="22"/>
      <c r="BB5131" s="22"/>
      <c r="BP5131" s="49"/>
      <c r="BX5131" s="49"/>
    </row>
    <row r="5132" spans="22:76">
      <c r="V5132" s="22"/>
      <c r="W5132" s="22"/>
      <c r="AA5132" s="49"/>
      <c r="AB5132" s="49"/>
      <c r="AF5132" s="49"/>
      <c r="AS5132" s="22"/>
      <c r="AV5132" s="22"/>
      <c r="AX5132" s="22"/>
      <c r="AY5132" s="22"/>
      <c r="BA5132" s="22"/>
      <c r="BB5132" s="22"/>
      <c r="BP5132" s="49"/>
      <c r="BX5132" s="49"/>
    </row>
    <row r="5133" spans="22:76">
      <c r="V5133" s="22"/>
      <c r="W5133" s="22"/>
      <c r="AA5133" s="49"/>
      <c r="AB5133" s="49"/>
      <c r="AF5133" s="49"/>
      <c r="AS5133" s="22"/>
      <c r="AV5133" s="22"/>
      <c r="AX5133" s="22"/>
      <c r="AY5133" s="22"/>
      <c r="BA5133" s="22"/>
      <c r="BB5133" s="22"/>
      <c r="BP5133" s="49"/>
      <c r="BX5133" s="49"/>
    </row>
    <row r="5134" spans="22:76">
      <c r="V5134" s="22"/>
      <c r="W5134" s="22"/>
      <c r="AA5134" s="49"/>
      <c r="AB5134" s="49"/>
      <c r="AF5134" s="49"/>
      <c r="AS5134" s="22"/>
      <c r="AV5134" s="22"/>
      <c r="AX5134" s="22"/>
      <c r="AY5134" s="22"/>
      <c r="BA5134" s="22"/>
      <c r="BB5134" s="22"/>
      <c r="BP5134" s="49"/>
      <c r="BX5134" s="49"/>
    </row>
    <row r="5135" spans="22:76">
      <c r="V5135" s="22"/>
      <c r="W5135" s="22"/>
      <c r="AA5135" s="49"/>
      <c r="AB5135" s="49"/>
      <c r="AF5135" s="49"/>
      <c r="AS5135" s="22"/>
      <c r="AV5135" s="22"/>
      <c r="AX5135" s="22"/>
      <c r="AY5135" s="22"/>
      <c r="BA5135" s="22"/>
      <c r="BB5135" s="22"/>
      <c r="BP5135" s="49"/>
      <c r="BX5135" s="49"/>
    </row>
    <row r="5136" spans="22:76">
      <c r="V5136" s="22"/>
      <c r="W5136" s="22"/>
      <c r="AA5136" s="49"/>
      <c r="AB5136" s="49"/>
      <c r="AF5136" s="49"/>
      <c r="AS5136" s="22"/>
      <c r="AV5136" s="22"/>
      <c r="AX5136" s="22"/>
      <c r="AY5136" s="22"/>
      <c r="BA5136" s="22"/>
      <c r="BB5136" s="22"/>
      <c r="BP5136" s="49"/>
      <c r="BX5136" s="49"/>
    </row>
    <row r="5137" spans="22:76">
      <c r="V5137" s="22"/>
      <c r="W5137" s="22"/>
      <c r="AA5137" s="49"/>
      <c r="AB5137" s="49"/>
      <c r="AF5137" s="49"/>
      <c r="AS5137" s="22"/>
      <c r="AV5137" s="22"/>
      <c r="AX5137" s="22"/>
      <c r="AY5137" s="22"/>
      <c r="BA5137" s="22"/>
      <c r="BB5137" s="22"/>
      <c r="BP5137" s="49"/>
      <c r="BX5137" s="49"/>
    </row>
    <row r="5138" spans="22:76">
      <c r="V5138" s="22"/>
      <c r="W5138" s="22"/>
      <c r="AA5138" s="49"/>
      <c r="AB5138" s="49"/>
      <c r="AF5138" s="49"/>
      <c r="AS5138" s="22"/>
      <c r="AV5138" s="22"/>
      <c r="AX5138" s="22"/>
      <c r="AY5138" s="22"/>
      <c r="BA5138" s="22"/>
      <c r="BB5138" s="22"/>
      <c r="BP5138" s="49"/>
      <c r="BX5138" s="49"/>
    </row>
    <row r="5139" spans="22:76">
      <c r="V5139" s="22"/>
      <c r="W5139" s="22"/>
      <c r="AA5139" s="49"/>
      <c r="AB5139" s="49"/>
      <c r="AF5139" s="49"/>
      <c r="AS5139" s="22"/>
      <c r="AV5139" s="22"/>
      <c r="AX5139" s="22"/>
      <c r="AY5139" s="22"/>
      <c r="BA5139" s="22"/>
      <c r="BB5139" s="22"/>
      <c r="BP5139" s="49"/>
      <c r="BX5139" s="49"/>
    </row>
    <row r="5140" spans="22:76">
      <c r="V5140" s="22"/>
      <c r="W5140" s="22"/>
      <c r="AA5140" s="49"/>
      <c r="AB5140" s="49"/>
      <c r="AF5140" s="49"/>
      <c r="AS5140" s="22"/>
      <c r="AV5140" s="22"/>
      <c r="AX5140" s="22"/>
      <c r="AY5140" s="22"/>
      <c r="BA5140" s="22"/>
      <c r="BB5140" s="22"/>
      <c r="BP5140" s="49"/>
      <c r="BX5140" s="49"/>
    </row>
    <row r="5141" spans="22:76">
      <c r="V5141" s="22"/>
      <c r="W5141" s="22"/>
      <c r="AA5141" s="49"/>
      <c r="AB5141" s="49"/>
      <c r="AF5141" s="49"/>
      <c r="AS5141" s="22"/>
      <c r="AV5141" s="22"/>
      <c r="AX5141" s="22"/>
      <c r="AY5141" s="22"/>
      <c r="BA5141" s="22"/>
      <c r="BB5141" s="22"/>
      <c r="BP5141" s="49"/>
      <c r="BX5141" s="49"/>
    </row>
    <row r="5142" spans="22:76">
      <c r="V5142" s="22"/>
      <c r="W5142" s="22"/>
      <c r="AA5142" s="49"/>
      <c r="AB5142" s="49"/>
      <c r="AF5142" s="49"/>
      <c r="AS5142" s="22"/>
      <c r="AV5142" s="22"/>
      <c r="AX5142" s="22"/>
      <c r="AY5142" s="22"/>
      <c r="BA5142" s="22"/>
      <c r="BB5142" s="22"/>
      <c r="BP5142" s="49"/>
      <c r="BX5142" s="49"/>
    </row>
    <row r="5143" spans="22:76">
      <c r="V5143" s="22"/>
      <c r="W5143" s="22"/>
      <c r="AA5143" s="49"/>
      <c r="AB5143" s="49"/>
      <c r="AF5143" s="49"/>
      <c r="AS5143" s="22"/>
      <c r="AV5143" s="22"/>
      <c r="AX5143" s="22"/>
      <c r="AY5143" s="22"/>
      <c r="BA5143" s="22"/>
      <c r="BB5143" s="22"/>
      <c r="BP5143" s="49"/>
      <c r="BX5143" s="49"/>
    </row>
    <row r="5144" spans="22:76">
      <c r="V5144" s="22"/>
      <c r="W5144" s="22"/>
      <c r="AA5144" s="49"/>
      <c r="AB5144" s="49"/>
      <c r="AF5144" s="49"/>
      <c r="AS5144" s="22"/>
      <c r="AV5144" s="22"/>
      <c r="AX5144" s="22"/>
      <c r="AY5144" s="22"/>
      <c r="BA5144" s="22"/>
      <c r="BB5144" s="22"/>
      <c r="BP5144" s="49"/>
      <c r="BX5144" s="49"/>
    </row>
    <row r="5145" spans="22:76">
      <c r="V5145" s="22"/>
      <c r="W5145" s="22"/>
      <c r="AA5145" s="49"/>
      <c r="AB5145" s="49"/>
      <c r="AF5145" s="49"/>
      <c r="AS5145" s="22"/>
      <c r="AV5145" s="22"/>
      <c r="AX5145" s="22"/>
      <c r="AY5145" s="22"/>
      <c r="BA5145" s="22"/>
      <c r="BB5145" s="22"/>
      <c r="BP5145" s="49"/>
      <c r="BX5145" s="49"/>
    </row>
    <row r="5146" spans="22:76">
      <c r="V5146" s="22"/>
      <c r="W5146" s="22"/>
      <c r="AA5146" s="49"/>
      <c r="AB5146" s="49"/>
      <c r="AF5146" s="49"/>
      <c r="AS5146" s="22"/>
      <c r="AV5146" s="22"/>
      <c r="AX5146" s="22"/>
      <c r="AY5146" s="22"/>
      <c r="BA5146" s="22"/>
      <c r="BB5146" s="22"/>
      <c r="BP5146" s="49"/>
      <c r="BX5146" s="49"/>
    </row>
    <row r="5147" spans="22:76">
      <c r="V5147" s="22"/>
      <c r="W5147" s="22"/>
      <c r="AA5147" s="49"/>
      <c r="AB5147" s="49"/>
      <c r="AF5147" s="49"/>
      <c r="AS5147" s="22"/>
      <c r="AV5147" s="22"/>
      <c r="AX5147" s="22"/>
      <c r="AY5147" s="22"/>
      <c r="BA5147" s="22"/>
      <c r="BB5147" s="22"/>
      <c r="BP5147" s="49"/>
      <c r="BX5147" s="49"/>
    </row>
    <row r="5148" spans="22:76">
      <c r="V5148" s="22"/>
      <c r="W5148" s="22"/>
      <c r="AA5148" s="49"/>
      <c r="AB5148" s="49"/>
      <c r="AF5148" s="49"/>
      <c r="AS5148" s="22"/>
      <c r="AV5148" s="22"/>
      <c r="AX5148" s="22"/>
      <c r="AY5148" s="22"/>
      <c r="BA5148" s="22"/>
      <c r="BB5148" s="22"/>
      <c r="BP5148" s="49"/>
      <c r="BX5148" s="49"/>
    </row>
    <row r="5149" spans="22:76">
      <c r="V5149" s="22"/>
      <c r="W5149" s="22"/>
      <c r="AA5149" s="49"/>
      <c r="AB5149" s="49"/>
      <c r="AF5149" s="49"/>
      <c r="AS5149" s="22"/>
      <c r="AV5149" s="22"/>
      <c r="AX5149" s="22"/>
      <c r="AY5149" s="22"/>
      <c r="BA5149" s="22"/>
      <c r="BB5149" s="22"/>
      <c r="BP5149" s="49"/>
      <c r="BX5149" s="49"/>
    </row>
    <row r="5150" spans="22:76">
      <c r="V5150" s="22"/>
      <c r="W5150" s="22"/>
      <c r="AA5150" s="49"/>
      <c r="AB5150" s="49"/>
      <c r="AF5150" s="49"/>
      <c r="AS5150" s="22"/>
      <c r="AV5150" s="22"/>
      <c r="AX5150" s="22"/>
      <c r="AY5150" s="22"/>
      <c r="BA5150" s="22"/>
      <c r="BB5150" s="22"/>
      <c r="BP5150" s="49"/>
      <c r="BX5150" s="49"/>
    </row>
    <row r="5151" spans="22:76">
      <c r="V5151" s="22"/>
      <c r="W5151" s="22"/>
      <c r="AA5151" s="49"/>
      <c r="AB5151" s="49"/>
      <c r="AF5151" s="49"/>
      <c r="AS5151" s="22"/>
      <c r="AV5151" s="22"/>
      <c r="AX5151" s="22"/>
      <c r="AY5151" s="22"/>
      <c r="BA5151" s="22"/>
      <c r="BB5151" s="22"/>
      <c r="BP5151" s="49"/>
      <c r="BX5151" s="49"/>
    </row>
    <row r="5152" spans="22:76">
      <c r="V5152" s="22"/>
      <c r="W5152" s="22"/>
      <c r="AA5152" s="49"/>
      <c r="AB5152" s="49"/>
      <c r="AF5152" s="49"/>
      <c r="AS5152" s="22"/>
      <c r="AV5152" s="22"/>
      <c r="AX5152" s="22"/>
      <c r="AY5152" s="22"/>
      <c r="BA5152" s="22"/>
      <c r="BB5152" s="22"/>
      <c r="BP5152" s="49"/>
      <c r="BX5152" s="49"/>
    </row>
    <row r="5153" spans="22:76">
      <c r="V5153" s="22"/>
      <c r="W5153" s="22"/>
      <c r="AA5153" s="49"/>
      <c r="AB5153" s="49"/>
      <c r="AF5153" s="49"/>
      <c r="AS5153" s="22"/>
      <c r="AV5153" s="22"/>
      <c r="AX5153" s="22"/>
      <c r="AY5153" s="22"/>
      <c r="BA5153" s="22"/>
      <c r="BB5153" s="22"/>
      <c r="BP5153" s="49"/>
      <c r="BX5153" s="49"/>
    </row>
    <row r="5154" spans="22:76">
      <c r="V5154" s="22"/>
      <c r="W5154" s="22"/>
      <c r="AA5154" s="49"/>
      <c r="AB5154" s="49"/>
      <c r="AF5154" s="49"/>
      <c r="AS5154" s="22"/>
      <c r="AV5154" s="22"/>
      <c r="AX5154" s="22"/>
      <c r="AY5154" s="22"/>
      <c r="BA5154" s="22"/>
      <c r="BB5154" s="22"/>
      <c r="BP5154" s="49"/>
      <c r="BX5154" s="49"/>
    </row>
    <row r="5155" spans="22:76">
      <c r="V5155" s="22"/>
      <c r="W5155" s="22"/>
      <c r="AA5155" s="49"/>
      <c r="AB5155" s="49"/>
      <c r="AF5155" s="49"/>
      <c r="AS5155" s="22"/>
      <c r="AV5155" s="22"/>
      <c r="AX5155" s="22"/>
      <c r="AY5155" s="22"/>
      <c r="BA5155" s="22"/>
      <c r="BB5155" s="22"/>
      <c r="BP5155" s="49"/>
      <c r="BX5155" s="49"/>
    </row>
    <row r="5156" spans="22:76">
      <c r="V5156" s="22"/>
      <c r="W5156" s="22"/>
      <c r="AA5156" s="49"/>
      <c r="AB5156" s="49"/>
      <c r="AF5156" s="49"/>
      <c r="AS5156" s="22"/>
      <c r="AV5156" s="22"/>
      <c r="AX5156" s="22"/>
      <c r="AY5156" s="22"/>
      <c r="BA5156" s="22"/>
      <c r="BB5156" s="22"/>
      <c r="BP5156" s="49"/>
      <c r="BX5156" s="49"/>
    </row>
    <row r="5157" spans="22:76">
      <c r="V5157" s="22"/>
      <c r="W5157" s="22"/>
      <c r="AA5157" s="49"/>
      <c r="AB5157" s="49"/>
      <c r="AF5157" s="49"/>
      <c r="AS5157" s="22"/>
      <c r="AV5157" s="22"/>
      <c r="AX5157" s="22"/>
      <c r="AY5157" s="22"/>
      <c r="BA5157" s="22"/>
      <c r="BB5157" s="22"/>
      <c r="BP5157" s="49"/>
      <c r="BX5157" s="49"/>
    </row>
    <row r="5158" spans="22:76">
      <c r="V5158" s="22"/>
      <c r="W5158" s="22"/>
      <c r="AA5158" s="49"/>
      <c r="AB5158" s="49"/>
      <c r="AF5158" s="49"/>
      <c r="AS5158" s="22"/>
      <c r="AV5158" s="22"/>
      <c r="AX5158" s="22"/>
      <c r="AY5158" s="22"/>
      <c r="BA5158" s="22"/>
      <c r="BB5158" s="22"/>
      <c r="BP5158" s="49"/>
      <c r="BX5158" s="49"/>
    </row>
    <row r="5159" spans="22:76">
      <c r="V5159" s="22"/>
      <c r="W5159" s="22"/>
      <c r="AA5159" s="49"/>
      <c r="AB5159" s="49"/>
      <c r="AF5159" s="49"/>
      <c r="AS5159" s="22"/>
      <c r="AV5159" s="22"/>
      <c r="AX5159" s="22"/>
      <c r="AY5159" s="22"/>
      <c r="BA5159" s="22"/>
      <c r="BB5159" s="22"/>
      <c r="BP5159" s="49"/>
      <c r="BX5159" s="49"/>
    </row>
    <row r="5160" spans="22:76">
      <c r="V5160" s="22"/>
      <c r="W5160" s="22"/>
      <c r="AA5160" s="49"/>
      <c r="AB5160" s="49"/>
      <c r="AF5160" s="49"/>
      <c r="AS5160" s="22"/>
      <c r="AV5160" s="22"/>
      <c r="AX5160" s="22"/>
      <c r="AY5160" s="22"/>
      <c r="BA5160" s="22"/>
      <c r="BB5160" s="22"/>
      <c r="BP5160" s="49"/>
      <c r="BX5160" s="49"/>
    </row>
    <row r="5161" spans="22:76">
      <c r="V5161" s="22"/>
      <c r="W5161" s="22"/>
      <c r="AA5161" s="49"/>
      <c r="AB5161" s="49"/>
      <c r="AF5161" s="49"/>
      <c r="AS5161" s="22"/>
      <c r="AV5161" s="22"/>
      <c r="AX5161" s="22"/>
      <c r="AY5161" s="22"/>
      <c r="BA5161" s="22"/>
      <c r="BB5161" s="22"/>
      <c r="BP5161" s="49"/>
      <c r="BX5161" s="49"/>
    </row>
    <row r="5162" spans="22:76">
      <c r="V5162" s="22"/>
      <c r="W5162" s="22"/>
      <c r="AA5162" s="49"/>
      <c r="AB5162" s="49"/>
      <c r="AF5162" s="49"/>
      <c r="AS5162" s="22"/>
      <c r="AV5162" s="22"/>
      <c r="AX5162" s="22"/>
      <c r="AY5162" s="22"/>
      <c r="BA5162" s="22"/>
      <c r="BB5162" s="22"/>
      <c r="BP5162" s="49"/>
      <c r="BX5162" s="49"/>
    </row>
    <row r="5163" spans="22:76">
      <c r="V5163" s="22"/>
      <c r="W5163" s="22"/>
      <c r="AA5163" s="49"/>
      <c r="AB5163" s="49"/>
      <c r="AF5163" s="49"/>
      <c r="AS5163" s="22"/>
      <c r="AV5163" s="22"/>
      <c r="AX5163" s="22"/>
      <c r="AY5163" s="22"/>
      <c r="BA5163" s="22"/>
      <c r="BB5163" s="22"/>
      <c r="BP5163" s="49"/>
      <c r="BX5163" s="49"/>
    </row>
    <row r="5164" spans="22:76">
      <c r="V5164" s="22"/>
      <c r="W5164" s="22"/>
      <c r="AA5164" s="49"/>
      <c r="AB5164" s="49"/>
      <c r="AF5164" s="49"/>
      <c r="AS5164" s="22"/>
      <c r="AV5164" s="22"/>
      <c r="AX5164" s="22"/>
      <c r="AY5164" s="22"/>
      <c r="BA5164" s="22"/>
      <c r="BB5164" s="22"/>
      <c r="BP5164" s="49"/>
      <c r="BX5164" s="49"/>
    </row>
    <row r="5165" spans="22:76">
      <c r="V5165" s="22"/>
      <c r="W5165" s="22"/>
      <c r="AA5165" s="49"/>
      <c r="AB5165" s="49"/>
      <c r="AF5165" s="49"/>
      <c r="AS5165" s="22"/>
      <c r="AV5165" s="22"/>
      <c r="AX5165" s="22"/>
      <c r="AY5165" s="22"/>
      <c r="BA5165" s="22"/>
      <c r="BB5165" s="22"/>
      <c r="BP5165" s="49"/>
      <c r="BX5165" s="49"/>
    </row>
    <row r="5166" spans="22:76">
      <c r="V5166" s="22"/>
      <c r="W5166" s="22"/>
      <c r="AA5166" s="49"/>
      <c r="AB5166" s="49"/>
      <c r="AF5166" s="49"/>
      <c r="AS5166" s="22"/>
      <c r="AV5166" s="22"/>
      <c r="AX5166" s="22"/>
      <c r="AY5166" s="22"/>
      <c r="BA5166" s="22"/>
      <c r="BB5166" s="22"/>
      <c r="BP5166" s="49"/>
      <c r="BX5166" s="49"/>
    </row>
    <row r="5167" spans="22:76">
      <c r="V5167" s="22"/>
      <c r="W5167" s="22"/>
      <c r="AA5167" s="49"/>
      <c r="AB5167" s="49"/>
      <c r="AF5167" s="49"/>
      <c r="AS5167" s="22"/>
      <c r="AV5167" s="22"/>
      <c r="AX5167" s="22"/>
      <c r="AY5167" s="22"/>
      <c r="BA5167" s="22"/>
      <c r="BB5167" s="22"/>
      <c r="BP5167" s="49"/>
      <c r="BX5167" s="49"/>
    </row>
    <row r="5168" spans="22:76">
      <c r="V5168" s="22"/>
      <c r="W5168" s="22"/>
      <c r="AA5168" s="49"/>
      <c r="AB5168" s="49"/>
      <c r="AF5168" s="49"/>
      <c r="AS5168" s="22"/>
      <c r="AV5168" s="22"/>
      <c r="AX5168" s="22"/>
      <c r="AY5168" s="22"/>
      <c r="BA5168" s="22"/>
      <c r="BB5168" s="22"/>
      <c r="BP5168" s="49"/>
      <c r="BX5168" s="49"/>
    </row>
    <row r="5169" spans="22:76">
      <c r="V5169" s="22"/>
      <c r="W5169" s="22"/>
      <c r="AA5169" s="49"/>
      <c r="AB5169" s="49"/>
      <c r="AF5169" s="49"/>
      <c r="AS5169" s="22"/>
      <c r="AV5169" s="22"/>
      <c r="AX5169" s="22"/>
      <c r="AY5169" s="22"/>
      <c r="BA5169" s="22"/>
      <c r="BB5169" s="22"/>
      <c r="BP5169" s="49"/>
      <c r="BX5169" s="49"/>
    </row>
    <row r="5170" spans="22:76">
      <c r="V5170" s="22"/>
      <c r="W5170" s="22"/>
      <c r="AA5170" s="49"/>
      <c r="AB5170" s="49"/>
      <c r="AF5170" s="49"/>
      <c r="AS5170" s="22"/>
      <c r="AV5170" s="22"/>
      <c r="AX5170" s="22"/>
      <c r="AY5170" s="22"/>
      <c r="BA5170" s="22"/>
      <c r="BB5170" s="22"/>
      <c r="BP5170" s="49"/>
      <c r="BX5170" s="49"/>
    </row>
    <row r="5171" spans="22:76">
      <c r="V5171" s="22"/>
      <c r="W5171" s="22"/>
      <c r="AA5171" s="49"/>
      <c r="AB5171" s="49"/>
      <c r="AF5171" s="49"/>
      <c r="AS5171" s="22"/>
      <c r="AV5171" s="22"/>
      <c r="AX5171" s="22"/>
      <c r="AY5171" s="22"/>
      <c r="BA5171" s="22"/>
      <c r="BB5171" s="22"/>
      <c r="BP5171" s="49"/>
      <c r="BX5171" s="49"/>
    </row>
    <row r="5172" spans="22:76">
      <c r="V5172" s="22"/>
      <c r="W5172" s="22"/>
      <c r="AA5172" s="49"/>
      <c r="AB5172" s="49"/>
      <c r="AF5172" s="49"/>
      <c r="AS5172" s="22"/>
      <c r="AV5172" s="22"/>
      <c r="AX5172" s="22"/>
      <c r="AY5172" s="22"/>
      <c r="BA5172" s="22"/>
      <c r="BB5172" s="22"/>
      <c r="BP5172" s="49"/>
      <c r="BX5172" s="49"/>
    </row>
    <row r="5173" spans="22:76">
      <c r="V5173" s="22"/>
      <c r="W5173" s="22"/>
      <c r="AA5173" s="49"/>
      <c r="AB5173" s="49"/>
      <c r="AF5173" s="49"/>
      <c r="AS5173" s="22"/>
      <c r="AV5173" s="22"/>
      <c r="AX5173" s="22"/>
      <c r="AY5173" s="22"/>
      <c r="BA5173" s="22"/>
      <c r="BB5173" s="22"/>
      <c r="BP5173" s="49"/>
      <c r="BX5173" s="49"/>
    </row>
    <row r="5174" spans="22:76">
      <c r="V5174" s="22"/>
      <c r="W5174" s="22"/>
      <c r="AA5174" s="49"/>
      <c r="AB5174" s="49"/>
      <c r="AF5174" s="49"/>
      <c r="AS5174" s="22"/>
      <c r="AV5174" s="22"/>
      <c r="AX5174" s="22"/>
      <c r="AY5174" s="22"/>
      <c r="BA5174" s="22"/>
      <c r="BB5174" s="22"/>
      <c r="BP5174" s="49"/>
      <c r="BX5174" s="49"/>
    </row>
    <row r="5175" spans="22:76">
      <c r="V5175" s="22"/>
      <c r="W5175" s="22"/>
      <c r="AA5175" s="49"/>
      <c r="AB5175" s="49"/>
      <c r="AF5175" s="49"/>
      <c r="AS5175" s="22"/>
      <c r="AV5175" s="22"/>
      <c r="AX5175" s="22"/>
      <c r="AY5175" s="22"/>
      <c r="BA5175" s="22"/>
      <c r="BB5175" s="22"/>
      <c r="BP5175" s="49"/>
      <c r="BX5175" s="49"/>
    </row>
    <row r="5176" spans="22:76">
      <c r="V5176" s="22"/>
      <c r="W5176" s="22"/>
      <c r="AA5176" s="49"/>
      <c r="AB5176" s="49"/>
      <c r="AF5176" s="49"/>
      <c r="AS5176" s="22"/>
      <c r="AV5176" s="22"/>
      <c r="AX5176" s="22"/>
      <c r="AY5176" s="22"/>
      <c r="BA5176" s="22"/>
      <c r="BB5176" s="22"/>
      <c r="BP5176" s="49"/>
      <c r="BX5176" s="49"/>
    </row>
    <row r="5177" spans="22:76">
      <c r="V5177" s="22"/>
      <c r="W5177" s="22"/>
      <c r="AA5177" s="49"/>
      <c r="AB5177" s="49"/>
      <c r="AF5177" s="49"/>
      <c r="AS5177" s="22"/>
      <c r="AV5177" s="22"/>
      <c r="AX5177" s="22"/>
      <c r="AY5177" s="22"/>
      <c r="BA5177" s="22"/>
      <c r="BB5177" s="22"/>
      <c r="BP5177" s="49"/>
      <c r="BX5177" s="49"/>
    </row>
    <row r="5178" spans="22:76">
      <c r="V5178" s="22"/>
      <c r="W5178" s="22"/>
      <c r="AA5178" s="49"/>
      <c r="AB5178" s="49"/>
      <c r="AF5178" s="49"/>
      <c r="AS5178" s="22"/>
      <c r="AV5178" s="22"/>
      <c r="AX5178" s="22"/>
      <c r="AY5178" s="22"/>
      <c r="BA5178" s="22"/>
      <c r="BB5178" s="22"/>
      <c r="BP5178" s="49"/>
      <c r="BX5178" s="49"/>
    </row>
    <row r="5179" spans="22:76">
      <c r="V5179" s="22"/>
      <c r="W5179" s="22"/>
      <c r="AA5179" s="49"/>
      <c r="AB5179" s="49"/>
      <c r="AF5179" s="49"/>
      <c r="AS5179" s="22"/>
      <c r="AV5179" s="22"/>
      <c r="AX5179" s="22"/>
      <c r="AY5179" s="22"/>
      <c r="BA5179" s="22"/>
      <c r="BB5179" s="22"/>
      <c r="BP5179" s="49"/>
      <c r="BX5179" s="49"/>
    </row>
    <row r="5180" spans="22:76">
      <c r="V5180" s="22"/>
      <c r="W5180" s="22"/>
      <c r="AA5180" s="49"/>
      <c r="AB5180" s="49"/>
      <c r="AF5180" s="49"/>
      <c r="AS5180" s="22"/>
      <c r="AV5180" s="22"/>
      <c r="AX5180" s="22"/>
      <c r="AY5180" s="22"/>
      <c r="BA5180" s="22"/>
      <c r="BB5180" s="22"/>
      <c r="BP5180" s="49"/>
      <c r="BX5180" s="49"/>
    </row>
    <row r="5181" spans="22:76">
      <c r="V5181" s="22"/>
      <c r="W5181" s="22"/>
      <c r="AA5181" s="49"/>
      <c r="AB5181" s="49"/>
      <c r="AF5181" s="49"/>
      <c r="AS5181" s="22"/>
      <c r="AV5181" s="22"/>
      <c r="AX5181" s="22"/>
      <c r="AY5181" s="22"/>
      <c r="BA5181" s="22"/>
      <c r="BB5181" s="22"/>
      <c r="BP5181" s="49"/>
      <c r="BX5181" s="49"/>
    </row>
    <row r="5182" spans="22:76">
      <c r="V5182" s="22"/>
      <c r="W5182" s="22"/>
      <c r="AA5182" s="49"/>
      <c r="AB5182" s="49"/>
      <c r="AF5182" s="49"/>
      <c r="AS5182" s="22"/>
      <c r="AV5182" s="22"/>
      <c r="AX5182" s="22"/>
      <c r="AY5182" s="22"/>
      <c r="BA5182" s="22"/>
      <c r="BB5182" s="22"/>
      <c r="BP5182" s="49"/>
      <c r="BX5182" s="49"/>
    </row>
    <row r="5183" spans="22:76">
      <c r="V5183" s="22"/>
      <c r="W5183" s="22"/>
      <c r="AA5183" s="49"/>
      <c r="AB5183" s="49"/>
      <c r="AF5183" s="49"/>
      <c r="AS5183" s="22"/>
      <c r="AV5183" s="22"/>
      <c r="AX5183" s="22"/>
      <c r="AY5183" s="22"/>
      <c r="BA5183" s="22"/>
      <c r="BB5183" s="22"/>
      <c r="BP5183" s="49"/>
      <c r="BX5183" s="49"/>
    </row>
    <row r="5184" spans="22:76">
      <c r="V5184" s="22"/>
      <c r="W5184" s="22"/>
      <c r="AA5184" s="49"/>
      <c r="AB5184" s="49"/>
      <c r="AF5184" s="49"/>
      <c r="AS5184" s="22"/>
      <c r="AV5184" s="22"/>
      <c r="AX5184" s="22"/>
      <c r="AY5184" s="22"/>
      <c r="BA5184" s="22"/>
      <c r="BB5184" s="22"/>
      <c r="BP5184" s="49"/>
      <c r="BX5184" s="49"/>
    </row>
    <row r="5185" spans="22:76">
      <c r="V5185" s="22"/>
      <c r="W5185" s="22"/>
      <c r="AA5185" s="49"/>
      <c r="AB5185" s="49"/>
      <c r="AF5185" s="49"/>
      <c r="AS5185" s="22"/>
      <c r="AV5185" s="22"/>
      <c r="AX5185" s="22"/>
      <c r="AY5185" s="22"/>
      <c r="BA5185" s="22"/>
      <c r="BB5185" s="22"/>
      <c r="BP5185" s="49"/>
      <c r="BX5185" s="49"/>
    </row>
    <row r="5186" spans="22:76">
      <c r="V5186" s="22"/>
      <c r="W5186" s="22"/>
      <c r="AA5186" s="49"/>
      <c r="AB5186" s="49"/>
      <c r="AF5186" s="49"/>
      <c r="AS5186" s="22"/>
      <c r="AV5186" s="22"/>
      <c r="AX5186" s="22"/>
      <c r="AY5186" s="22"/>
      <c r="BA5186" s="22"/>
      <c r="BB5186" s="22"/>
      <c r="BP5186" s="49"/>
      <c r="BX5186" s="49"/>
    </row>
    <row r="5187" spans="22:76">
      <c r="V5187" s="22"/>
      <c r="W5187" s="22"/>
      <c r="AA5187" s="49"/>
      <c r="AB5187" s="49"/>
      <c r="AF5187" s="49"/>
      <c r="AS5187" s="22"/>
      <c r="AV5187" s="22"/>
      <c r="AX5187" s="22"/>
      <c r="AY5187" s="22"/>
      <c r="BA5187" s="22"/>
      <c r="BB5187" s="22"/>
      <c r="BP5187" s="49"/>
      <c r="BX5187" s="49"/>
    </row>
    <row r="5188" spans="22:76">
      <c r="V5188" s="22"/>
      <c r="W5188" s="22"/>
      <c r="AA5188" s="49"/>
      <c r="AB5188" s="49"/>
      <c r="AF5188" s="49"/>
      <c r="AS5188" s="22"/>
      <c r="AV5188" s="22"/>
      <c r="AX5188" s="22"/>
      <c r="AY5188" s="22"/>
      <c r="BA5188" s="22"/>
      <c r="BB5188" s="22"/>
      <c r="BP5188" s="49"/>
      <c r="BX5188" s="49"/>
    </row>
    <row r="5189" spans="22:76">
      <c r="V5189" s="22"/>
      <c r="W5189" s="22"/>
      <c r="AA5189" s="49"/>
      <c r="AB5189" s="49"/>
      <c r="AF5189" s="49"/>
      <c r="AS5189" s="22"/>
      <c r="AV5189" s="22"/>
      <c r="AX5189" s="22"/>
      <c r="AY5189" s="22"/>
      <c r="BA5189" s="22"/>
      <c r="BB5189" s="22"/>
      <c r="BP5189" s="49"/>
      <c r="BX5189" s="49"/>
    </row>
    <row r="5190" spans="22:76">
      <c r="V5190" s="22"/>
      <c r="W5190" s="22"/>
      <c r="AA5190" s="49"/>
      <c r="AB5190" s="49"/>
      <c r="AF5190" s="49"/>
      <c r="AS5190" s="22"/>
      <c r="AV5190" s="22"/>
      <c r="AX5190" s="22"/>
      <c r="AY5190" s="22"/>
      <c r="BA5190" s="22"/>
      <c r="BB5190" s="22"/>
      <c r="BP5190" s="49"/>
      <c r="BX5190" s="49"/>
    </row>
    <row r="5191" spans="22:76">
      <c r="V5191" s="22"/>
      <c r="W5191" s="22"/>
      <c r="AA5191" s="49"/>
      <c r="AB5191" s="49"/>
      <c r="AF5191" s="49"/>
      <c r="AS5191" s="22"/>
      <c r="AV5191" s="22"/>
      <c r="AX5191" s="22"/>
      <c r="AY5191" s="22"/>
      <c r="BA5191" s="22"/>
      <c r="BB5191" s="22"/>
      <c r="BP5191" s="49"/>
      <c r="BX5191" s="49"/>
    </row>
    <row r="5192" spans="22:76">
      <c r="V5192" s="22"/>
      <c r="W5192" s="22"/>
      <c r="AA5192" s="49"/>
      <c r="AB5192" s="49"/>
      <c r="AF5192" s="49"/>
      <c r="AS5192" s="22"/>
      <c r="AV5192" s="22"/>
      <c r="AX5192" s="22"/>
      <c r="AY5192" s="22"/>
      <c r="BA5192" s="22"/>
      <c r="BB5192" s="22"/>
      <c r="BP5192" s="49"/>
      <c r="BX5192" s="49"/>
    </row>
    <row r="5193" spans="22:76">
      <c r="V5193" s="22"/>
      <c r="W5193" s="22"/>
      <c r="AA5193" s="49"/>
      <c r="AB5193" s="49"/>
      <c r="AF5193" s="49"/>
      <c r="AS5193" s="22"/>
      <c r="AV5193" s="22"/>
      <c r="AX5193" s="22"/>
      <c r="AY5193" s="22"/>
      <c r="BA5193" s="22"/>
      <c r="BB5193" s="22"/>
      <c r="BP5193" s="49"/>
      <c r="BX5193" s="49"/>
    </row>
    <row r="5194" spans="22:76">
      <c r="V5194" s="22"/>
      <c r="W5194" s="22"/>
      <c r="AA5194" s="49"/>
      <c r="AB5194" s="49"/>
      <c r="AF5194" s="49"/>
      <c r="AS5194" s="22"/>
      <c r="AV5194" s="22"/>
      <c r="AX5194" s="22"/>
      <c r="AY5194" s="22"/>
      <c r="BA5194" s="22"/>
      <c r="BB5194" s="22"/>
      <c r="BP5194" s="49"/>
      <c r="BX5194" s="49"/>
    </row>
    <row r="5195" spans="22:76">
      <c r="V5195" s="22"/>
      <c r="W5195" s="22"/>
      <c r="AA5195" s="49"/>
      <c r="AB5195" s="49"/>
      <c r="AF5195" s="49"/>
      <c r="AS5195" s="22"/>
      <c r="AV5195" s="22"/>
      <c r="AX5195" s="22"/>
      <c r="AY5195" s="22"/>
      <c r="BA5195" s="22"/>
      <c r="BB5195" s="22"/>
      <c r="BP5195" s="49"/>
      <c r="BX5195" s="49"/>
    </row>
    <row r="5196" spans="22:76">
      <c r="V5196" s="22"/>
      <c r="W5196" s="22"/>
      <c r="AA5196" s="49"/>
      <c r="AB5196" s="49"/>
      <c r="AF5196" s="49"/>
      <c r="AS5196" s="22"/>
      <c r="AV5196" s="22"/>
      <c r="AX5196" s="22"/>
      <c r="AY5196" s="22"/>
      <c r="BA5196" s="22"/>
      <c r="BB5196" s="22"/>
      <c r="BP5196" s="49"/>
      <c r="BX5196" s="49"/>
    </row>
    <row r="5197" spans="22:76">
      <c r="V5197" s="22"/>
      <c r="W5197" s="22"/>
      <c r="AA5197" s="49"/>
      <c r="AB5197" s="49"/>
      <c r="AF5197" s="49"/>
      <c r="AS5197" s="22"/>
      <c r="AV5197" s="22"/>
      <c r="AX5197" s="22"/>
      <c r="AY5197" s="22"/>
      <c r="BA5197" s="22"/>
      <c r="BB5197" s="22"/>
      <c r="BP5197" s="49"/>
      <c r="BX5197" s="49"/>
    </row>
    <row r="5198" spans="22:76">
      <c r="V5198" s="22"/>
      <c r="W5198" s="22"/>
      <c r="AA5198" s="49"/>
      <c r="AB5198" s="49"/>
      <c r="AF5198" s="49"/>
      <c r="AS5198" s="22"/>
      <c r="AV5198" s="22"/>
      <c r="AX5198" s="22"/>
      <c r="AY5198" s="22"/>
      <c r="BA5198" s="22"/>
      <c r="BB5198" s="22"/>
      <c r="BP5198" s="49"/>
      <c r="BX5198" s="49"/>
    </row>
    <row r="5199" spans="22:76">
      <c r="V5199" s="22"/>
      <c r="W5199" s="22"/>
      <c r="AA5199" s="49"/>
      <c r="AB5199" s="49"/>
      <c r="AF5199" s="49"/>
      <c r="AS5199" s="22"/>
      <c r="AV5199" s="22"/>
      <c r="AX5199" s="22"/>
      <c r="AY5199" s="22"/>
      <c r="BA5199" s="22"/>
      <c r="BB5199" s="22"/>
      <c r="BP5199" s="49"/>
      <c r="BX5199" s="49"/>
    </row>
    <row r="5200" spans="22:76">
      <c r="V5200" s="22"/>
      <c r="W5200" s="22"/>
      <c r="AA5200" s="49"/>
      <c r="AB5200" s="49"/>
      <c r="AF5200" s="49"/>
      <c r="AS5200" s="22"/>
      <c r="AV5200" s="22"/>
      <c r="AX5200" s="22"/>
      <c r="AY5200" s="22"/>
      <c r="BA5200" s="22"/>
      <c r="BB5200" s="22"/>
      <c r="BP5200" s="49"/>
      <c r="BX5200" s="49"/>
    </row>
    <row r="5201" spans="22:76">
      <c r="V5201" s="22"/>
      <c r="W5201" s="22"/>
      <c r="AA5201" s="49"/>
      <c r="AB5201" s="49"/>
      <c r="AF5201" s="49"/>
      <c r="AS5201" s="22"/>
      <c r="AV5201" s="22"/>
      <c r="AX5201" s="22"/>
      <c r="AY5201" s="22"/>
      <c r="BA5201" s="22"/>
      <c r="BB5201" s="22"/>
      <c r="BP5201" s="49"/>
      <c r="BX5201" s="49"/>
    </row>
    <row r="5202" spans="22:76">
      <c r="V5202" s="22"/>
      <c r="W5202" s="22"/>
      <c r="AA5202" s="49"/>
      <c r="AB5202" s="49"/>
      <c r="AF5202" s="49"/>
      <c r="AS5202" s="22"/>
      <c r="AV5202" s="22"/>
      <c r="AX5202" s="22"/>
      <c r="AY5202" s="22"/>
      <c r="BA5202" s="22"/>
      <c r="BB5202" s="22"/>
      <c r="BP5202" s="49"/>
      <c r="BX5202" s="49"/>
    </row>
    <row r="5203" spans="22:76">
      <c r="V5203" s="22"/>
      <c r="W5203" s="22"/>
      <c r="AA5203" s="49"/>
      <c r="AB5203" s="49"/>
      <c r="AF5203" s="49"/>
      <c r="AS5203" s="22"/>
      <c r="AV5203" s="22"/>
      <c r="AX5203" s="22"/>
      <c r="AY5203" s="22"/>
      <c r="BA5203" s="22"/>
      <c r="BB5203" s="22"/>
      <c r="BP5203" s="49"/>
      <c r="BX5203" s="49"/>
    </row>
    <row r="5204" spans="22:76">
      <c r="V5204" s="22"/>
      <c r="W5204" s="22"/>
      <c r="AA5204" s="49"/>
      <c r="AB5204" s="49"/>
      <c r="AF5204" s="49"/>
      <c r="AS5204" s="22"/>
      <c r="AV5204" s="22"/>
      <c r="AX5204" s="22"/>
      <c r="AY5204" s="22"/>
      <c r="BA5204" s="22"/>
      <c r="BB5204" s="22"/>
      <c r="BP5204" s="49"/>
      <c r="BX5204" s="49"/>
    </row>
    <row r="5205" spans="22:76">
      <c r="V5205" s="22"/>
      <c r="W5205" s="22"/>
      <c r="AA5205" s="49"/>
      <c r="AB5205" s="49"/>
      <c r="AF5205" s="49"/>
      <c r="AS5205" s="22"/>
      <c r="AV5205" s="22"/>
      <c r="AX5205" s="22"/>
      <c r="AY5205" s="22"/>
      <c r="BA5205" s="22"/>
      <c r="BB5205" s="22"/>
      <c r="BP5205" s="49"/>
      <c r="BX5205" s="49"/>
    </row>
    <row r="5206" spans="22:76">
      <c r="V5206" s="22"/>
      <c r="W5206" s="22"/>
      <c r="AA5206" s="49"/>
      <c r="AB5206" s="49"/>
      <c r="AF5206" s="49"/>
      <c r="AS5206" s="22"/>
      <c r="AV5206" s="22"/>
      <c r="AX5206" s="22"/>
      <c r="AY5206" s="22"/>
      <c r="BA5206" s="22"/>
      <c r="BB5206" s="22"/>
      <c r="BP5206" s="49"/>
      <c r="BX5206" s="49"/>
    </row>
    <row r="5207" spans="22:76">
      <c r="V5207" s="22"/>
      <c r="W5207" s="22"/>
      <c r="AA5207" s="49"/>
      <c r="AB5207" s="49"/>
      <c r="AF5207" s="49"/>
      <c r="AS5207" s="22"/>
      <c r="AV5207" s="22"/>
      <c r="AX5207" s="22"/>
      <c r="AY5207" s="22"/>
      <c r="BA5207" s="22"/>
      <c r="BB5207" s="22"/>
      <c r="BP5207" s="49"/>
      <c r="BX5207" s="49"/>
    </row>
    <row r="5208" spans="22:76">
      <c r="V5208" s="22"/>
      <c r="W5208" s="22"/>
      <c r="AA5208" s="49"/>
      <c r="AB5208" s="49"/>
      <c r="AF5208" s="49"/>
      <c r="AS5208" s="22"/>
      <c r="AV5208" s="22"/>
      <c r="AX5208" s="22"/>
      <c r="AY5208" s="22"/>
      <c r="BA5208" s="22"/>
      <c r="BB5208" s="22"/>
      <c r="BP5208" s="49"/>
      <c r="BX5208" s="49"/>
    </row>
    <row r="5209" spans="22:76">
      <c r="V5209" s="22"/>
      <c r="W5209" s="22"/>
      <c r="AA5209" s="49"/>
      <c r="AB5209" s="49"/>
      <c r="AF5209" s="49"/>
      <c r="AS5209" s="22"/>
      <c r="AV5209" s="22"/>
      <c r="AX5209" s="22"/>
      <c r="AY5209" s="22"/>
      <c r="BA5209" s="22"/>
      <c r="BB5209" s="22"/>
      <c r="BP5209" s="49"/>
      <c r="BX5209" s="49"/>
    </row>
    <row r="5210" spans="22:76">
      <c r="V5210" s="22"/>
      <c r="W5210" s="22"/>
      <c r="AA5210" s="49"/>
      <c r="AB5210" s="49"/>
      <c r="AF5210" s="49"/>
      <c r="AS5210" s="22"/>
      <c r="AV5210" s="22"/>
      <c r="AX5210" s="22"/>
      <c r="AY5210" s="22"/>
      <c r="BA5210" s="22"/>
      <c r="BB5210" s="22"/>
      <c r="BP5210" s="49"/>
      <c r="BX5210" s="49"/>
    </row>
    <row r="5211" spans="22:76">
      <c r="V5211" s="22"/>
      <c r="W5211" s="22"/>
      <c r="AA5211" s="49"/>
      <c r="AB5211" s="49"/>
      <c r="AF5211" s="49"/>
      <c r="AS5211" s="22"/>
      <c r="AV5211" s="22"/>
      <c r="AX5211" s="22"/>
      <c r="AY5211" s="22"/>
      <c r="BA5211" s="22"/>
      <c r="BB5211" s="22"/>
      <c r="BP5211" s="49"/>
      <c r="BX5211" s="49"/>
    </row>
    <row r="5212" spans="22:76">
      <c r="V5212" s="22"/>
      <c r="W5212" s="22"/>
      <c r="AA5212" s="49"/>
      <c r="AB5212" s="49"/>
      <c r="AF5212" s="49"/>
      <c r="AS5212" s="22"/>
      <c r="AV5212" s="22"/>
      <c r="AX5212" s="22"/>
      <c r="AY5212" s="22"/>
      <c r="BA5212" s="22"/>
      <c r="BB5212" s="22"/>
      <c r="BP5212" s="49"/>
      <c r="BX5212" s="49"/>
    </row>
    <row r="5213" spans="22:76">
      <c r="V5213" s="22"/>
      <c r="W5213" s="22"/>
      <c r="AA5213" s="49"/>
      <c r="AB5213" s="49"/>
      <c r="AF5213" s="49"/>
      <c r="AS5213" s="22"/>
      <c r="AV5213" s="22"/>
      <c r="AX5213" s="22"/>
      <c r="AY5213" s="22"/>
      <c r="BA5213" s="22"/>
      <c r="BB5213" s="22"/>
      <c r="BP5213" s="49"/>
      <c r="BX5213" s="49"/>
    </row>
    <row r="5214" spans="22:76">
      <c r="V5214" s="22"/>
      <c r="W5214" s="22"/>
      <c r="AA5214" s="49"/>
      <c r="AB5214" s="49"/>
      <c r="AF5214" s="49"/>
      <c r="AS5214" s="22"/>
      <c r="AV5214" s="22"/>
      <c r="AX5214" s="22"/>
      <c r="AY5214" s="22"/>
      <c r="BA5214" s="22"/>
      <c r="BB5214" s="22"/>
      <c r="BP5214" s="49"/>
      <c r="BX5214" s="49"/>
    </row>
    <row r="5215" spans="22:76">
      <c r="V5215" s="22"/>
      <c r="W5215" s="22"/>
      <c r="AA5215" s="49"/>
      <c r="AB5215" s="49"/>
      <c r="AF5215" s="49"/>
      <c r="AS5215" s="22"/>
      <c r="AV5215" s="22"/>
      <c r="AX5215" s="22"/>
      <c r="AY5215" s="22"/>
      <c r="BA5215" s="22"/>
      <c r="BB5215" s="22"/>
      <c r="BP5215" s="49"/>
      <c r="BX5215" s="49"/>
    </row>
    <row r="5216" spans="22:76">
      <c r="V5216" s="22"/>
      <c r="W5216" s="22"/>
      <c r="AA5216" s="49"/>
      <c r="AB5216" s="49"/>
      <c r="AF5216" s="49"/>
      <c r="AS5216" s="22"/>
      <c r="AV5216" s="22"/>
      <c r="AX5216" s="22"/>
      <c r="AY5216" s="22"/>
      <c r="BA5216" s="22"/>
      <c r="BB5216" s="22"/>
      <c r="BP5216" s="49"/>
      <c r="BX5216" s="49"/>
    </row>
    <row r="5217" spans="22:76">
      <c r="V5217" s="22"/>
      <c r="W5217" s="22"/>
      <c r="AA5217" s="49"/>
      <c r="AB5217" s="49"/>
      <c r="AF5217" s="49"/>
      <c r="AS5217" s="22"/>
      <c r="AV5217" s="22"/>
      <c r="AX5217" s="22"/>
      <c r="AY5217" s="22"/>
      <c r="BA5217" s="22"/>
      <c r="BB5217" s="22"/>
      <c r="BP5217" s="49"/>
      <c r="BX5217" s="49"/>
    </row>
    <row r="5218" spans="22:76">
      <c r="V5218" s="22"/>
      <c r="W5218" s="22"/>
      <c r="AA5218" s="49"/>
      <c r="AB5218" s="49"/>
      <c r="AF5218" s="49"/>
      <c r="AS5218" s="22"/>
      <c r="AV5218" s="22"/>
      <c r="AX5218" s="22"/>
      <c r="AY5218" s="22"/>
      <c r="BA5218" s="22"/>
      <c r="BB5218" s="22"/>
      <c r="BP5218" s="49"/>
      <c r="BX5218" s="49"/>
    </row>
    <row r="5219" spans="22:76">
      <c r="V5219" s="22"/>
      <c r="W5219" s="22"/>
      <c r="AA5219" s="49"/>
      <c r="AB5219" s="49"/>
      <c r="AF5219" s="49"/>
      <c r="AS5219" s="22"/>
      <c r="AV5219" s="22"/>
      <c r="AX5219" s="22"/>
      <c r="AY5219" s="22"/>
      <c r="BA5219" s="22"/>
      <c r="BB5219" s="22"/>
      <c r="BP5219" s="49"/>
      <c r="BX5219" s="49"/>
    </row>
    <row r="5220" spans="22:76">
      <c r="V5220" s="22"/>
      <c r="W5220" s="22"/>
      <c r="AA5220" s="49"/>
      <c r="AB5220" s="49"/>
      <c r="AF5220" s="49"/>
      <c r="AS5220" s="22"/>
      <c r="AV5220" s="22"/>
      <c r="AX5220" s="22"/>
      <c r="AY5220" s="22"/>
      <c r="BA5220" s="22"/>
      <c r="BB5220" s="22"/>
      <c r="BP5220" s="49"/>
      <c r="BX5220" s="49"/>
    </row>
    <row r="5221" spans="22:76">
      <c r="V5221" s="22"/>
      <c r="W5221" s="22"/>
      <c r="AA5221" s="49"/>
      <c r="AB5221" s="49"/>
      <c r="AF5221" s="49"/>
      <c r="AS5221" s="22"/>
      <c r="AV5221" s="22"/>
      <c r="AX5221" s="22"/>
      <c r="AY5221" s="22"/>
      <c r="BA5221" s="22"/>
      <c r="BB5221" s="22"/>
      <c r="BP5221" s="49"/>
      <c r="BX5221" s="49"/>
    </row>
    <row r="5222" spans="22:76">
      <c r="V5222" s="22"/>
      <c r="W5222" s="22"/>
      <c r="AA5222" s="49"/>
      <c r="AB5222" s="49"/>
      <c r="AF5222" s="49"/>
      <c r="AS5222" s="22"/>
      <c r="AV5222" s="22"/>
      <c r="AX5222" s="22"/>
      <c r="AY5222" s="22"/>
      <c r="BA5222" s="22"/>
      <c r="BB5222" s="22"/>
      <c r="BP5222" s="49"/>
      <c r="BX5222" s="49"/>
    </row>
    <row r="5223" spans="22:76">
      <c r="V5223" s="22"/>
      <c r="W5223" s="22"/>
      <c r="AA5223" s="49"/>
      <c r="AB5223" s="49"/>
      <c r="AF5223" s="49"/>
      <c r="AS5223" s="22"/>
      <c r="AV5223" s="22"/>
      <c r="AX5223" s="22"/>
      <c r="AY5223" s="22"/>
      <c r="BA5223" s="22"/>
      <c r="BB5223" s="22"/>
      <c r="BP5223" s="49"/>
      <c r="BX5223" s="49"/>
    </row>
    <row r="5224" spans="22:76">
      <c r="V5224" s="22"/>
      <c r="W5224" s="22"/>
      <c r="AA5224" s="49"/>
      <c r="AB5224" s="49"/>
      <c r="AF5224" s="49"/>
      <c r="AS5224" s="22"/>
      <c r="AV5224" s="22"/>
      <c r="AX5224" s="22"/>
      <c r="AY5224" s="22"/>
      <c r="BA5224" s="22"/>
      <c r="BB5224" s="22"/>
      <c r="BP5224" s="49"/>
      <c r="BX5224" s="49"/>
    </row>
    <row r="5225" spans="22:76">
      <c r="V5225" s="22"/>
      <c r="W5225" s="22"/>
      <c r="AA5225" s="49"/>
      <c r="AB5225" s="49"/>
      <c r="AF5225" s="49"/>
      <c r="AS5225" s="22"/>
      <c r="AV5225" s="22"/>
      <c r="AX5225" s="22"/>
      <c r="AY5225" s="22"/>
      <c r="BA5225" s="22"/>
      <c r="BB5225" s="22"/>
      <c r="BP5225" s="49"/>
      <c r="BX5225" s="49"/>
    </row>
    <row r="5226" spans="22:76">
      <c r="V5226" s="22"/>
      <c r="W5226" s="22"/>
      <c r="AA5226" s="49"/>
      <c r="AB5226" s="49"/>
      <c r="AF5226" s="49"/>
      <c r="AS5226" s="22"/>
      <c r="AV5226" s="22"/>
      <c r="AX5226" s="22"/>
      <c r="AY5226" s="22"/>
      <c r="BA5226" s="22"/>
      <c r="BB5226" s="22"/>
      <c r="BP5226" s="49"/>
      <c r="BX5226" s="49"/>
    </row>
    <row r="5227" spans="22:76">
      <c r="V5227" s="22"/>
      <c r="W5227" s="22"/>
      <c r="AA5227" s="49"/>
      <c r="AB5227" s="49"/>
      <c r="AF5227" s="49"/>
      <c r="AS5227" s="22"/>
      <c r="AV5227" s="22"/>
      <c r="AX5227" s="22"/>
      <c r="AY5227" s="22"/>
      <c r="BA5227" s="22"/>
      <c r="BB5227" s="22"/>
      <c r="BP5227" s="49"/>
      <c r="BX5227" s="49"/>
    </row>
    <row r="5228" spans="22:76">
      <c r="V5228" s="22"/>
      <c r="W5228" s="22"/>
      <c r="AA5228" s="49"/>
      <c r="AB5228" s="49"/>
      <c r="AF5228" s="49"/>
      <c r="AS5228" s="22"/>
      <c r="AV5228" s="22"/>
      <c r="AX5228" s="22"/>
      <c r="AY5228" s="22"/>
      <c r="BA5228" s="22"/>
      <c r="BB5228" s="22"/>
      <c r="BP5228" s="49"/>
      <c r="BX5228" s="49"/>
    </row>
    <row r="5229" spans="22:76">
      <c r="V5229" s="22"/>
      <c r="W5229" s="22"/>
      <c r="AA5229" s="49"/>
      <c r="AB5229" s="49"/>
      <c r="AF5229" s="49"/>
      <c r="AS5229" s="22"/>
      <c r="AV5229" s="22"/>
      <c r="AX5229" s="22"/>
      <c r="AY5229" s="22"/>
      <c r="BA5229" s="22"/>
      <c r="BB5229" s="22"/>
      <c r="BP5229" s="49"/>
      <c r="BX5229" s="49"/>
    </row>
    <row r="5230" spans="22:76">
      <c r="V5230" s="22"/>
      <c r="W5230" s="22"/>
      <c r="AA5230" s="49"/>
      <c r="AB5230" s="49"/>
      <c r="AF5230" s="49"/>
      <c r="AS5230" s="22"/>
      <c r="AV5230" s="22"/>
      <c r="AX5230" s="22"/>
      <c r="AY5230" s="22"/>
      <c r="BA5230" s="22"/>
      <c r="BB5230" s="22"/>
      <c r="BP5230" s="49"/>
      <c r="BX5230" s="49"/>
    </row>
    <row r="5231" spans="22:76">
      <c r="V5231" s="22"/>
      <c r="W5231" s="22"/>
      <c r="AA5231" s="49"/>
      <c r="AB5231" s="49"/>
      <c r="AF5231" s="49"/>
      <c r="AS5231" s="22"/>
      <c r="AV5231" s="22"/>
      <c r="AX5231" s="22"/>
      <c r="AY5231" s="22"/>
      <c r="BA5231" s="22"/>
      <c r="BB5231" s="22"/>
      <c r="BP5231" s="49"/>
      <c r="BX5231" s="49"/>
    </row>
    <row r="5232" spans="22:76">
      <c r="V5232" s="22"/>
      <c r="W5232" s="22"/>
      <c r="AA5232" s="49"/>
      <c r="AB5232" s="49"/>
      <c r="AF5232" s="49"/>
      <c r="AS5232" s="22"/>
      <c r="AV5232" s="22"/>
      <c r="AX5232" s="22"/>
      <c r="AY5232" s="22"/>
      <c r="BA5232" s="22"/>
      <c r="BB5232" s="22"/>
      <c r="BP5232" s="49"/>
      <c r="BX5232" s="49"/>
    </row>
    <row r="5233" spans="22:76">
      <c r="V5233" s="22"/>
      <c r="W5233" s="22"/>
      <c r="AA5233" s="49"/>
      <c r="AB5233" s="49"/>
      <c r="AF5233" s="49"/>
      <c r="AS5233" s="22"/>
      <c r="AV5233" s="22"/>
      <c r="AX5233" s="22"/>
      <c r="AY5233" s="22"/>
      <c r="BA5233" s="22"/>
      <c r="BB5233" s="22"/>
      <c r="BP5233" s="49"/>
      <c r="BX5233" s="49"/>
    </row>
    <row r="5234" spans="22:76">
      <c r="V5234" s="22"/>
      <c r="W5234" s="22"/>
      <c r="AA5234" s="49"/>
      <c r="AB5234" s="49"/>
      <c r="AF5234" s="49"/>
      <c r="AS5234" s="22"/>
      <c r="AV5234" s="22"/>
      <c r="AX5234" s="22"/>
      <c r="AY5234" s="22"/>
      <c r="BA5234" s="22"/>
      <c r="BB5234" s="22"/>
      <c r="BP5234" s="49"/>
      <c r="BX5234" s="49"/>
    </row>
    <row r="5235" spans="22:76">
      <c r="V5235" s="22"/>
      <c r="W5235" s="22"/>
      <c r="AA5235" s="49"/>
      <c r="AB5235" s="49"/>
      <c r="AF5235" s="49"/>
      <c r="AS5235" s="22"/>
      <c r="AV5235" s="22"/>
      <c r="AX5235" s="22"/>
      <c r="AY5235" s="22"/>
      <c r="BA5235" s="22"/>
      <c r="BB5235" s="22"/>
      <c r="BP5235" s="49"/>
      <c r="BX5235" s="49"/>
    </row>
    <row r="5236" spans="22:76">
      <c r="V5236" s="22"/>
      <c r="W5236" s="22"/>
      <c r="AA5236" s="49"/>
      <c r="AB5236" s="49"/>
      <c r="AF5236" s="49"/>
      <c r="AS5236" s="22"/>
      <c r="AV5236" s="22"/>
      <c r="AX5236" s="22"/>
      <c r="AY5236" s="22"/>
      <c r="BA5236" s="22"/>
      <c r="BB5236" s="22"/>
      <c r="BP5236" s="49"/>
      <c r="BX5236" s="49"/>
    </row>
    <row r="5237" spans="22:76">
      <c r="V5237" s="22"/>
      <c r="W5237" s="22"/>
      <c r="AA5237" s="49"/>
      <c r="AB5237" s="49"/>
      <c r="AF5237" s="49"/>
      <c r="AS5237" s="22"/>
      <c r="AV5237" s="22"/>
      <c r="AX5237" s="22"/>
      <c r="AY5237" s="22"/>
      <c r="BA5237" s="22"/>
      <c r="BB5237" s="22"/>
      <c r="BP5237" s="49"/>
      <c r="BX5237" s="49"/>
    </row>
    <row r="5238" spans="22:76">
      <c r="V5238" s="22"/>
      <c r="W5238" s="22"/>
      <c r="AA5238" s="49"/>
      <c r="AB5238" s="49"/>
      <c r="AF5238" s="49"/>
      <c r="AS5238" s="22"/>
      <c r="AV5238" s="22"/>
      <c r="AX5238" s="22"/>
      <c r="AY5238" s="22"/>
      <c r="BA5238" s="22"/>
      <c r="BB5238" s="22"/>
      <c r="BP5238" s="49"/>
      <c r="BX5238" s="49"/>
    </row>
    <row r="5239" spans="22:76">
      <c r="V5239" s="22"/>
      <c r="W5239" s="22"/>
      <c r="AA5239" s="49"/>
      <c r="AB5239" s="49"/>
      <c r="AF5239" s="49"/>
      <c r="AS5239" s="22"/>
      <c r="AV5239" s="22"/>
      <c r="AX5239" s="22"/>
      <c r="AY5239" s="22"/>
      <c r="BA5239" s="22"/>
      <c r="BB5239" s="22"/>
      <c r="BP5239" s="49"/>
      <c r="BX5239" s="49"/>
    </row>
    <row r="5240" spans="22:76">
      <c r="V5240" s="22"/>
      <c r="W5240" s="22"/>
      <c r="AA5240" s="49"/>
      <c r="AB5240" s="49"/>
      <c r="AF5240" s="49"/>
      <c r="AS5240" s="22"/>
      <c r="AV5240" s="22"/>
      <c r="AX5240" s="22"/>
      <c r="AY5240" s="22"/>
      <c r="BA5240" s="22"/>
      <c r="BB5240" s="22"/>
      <c r="BP5240" s="49"/>
      <c r="BX5240" s="49"/>
    </row>
    <row r="5241" spans="22:76">
      <c r="V5241" s="22"/>
      <c r="W5241" s="22"/>
      <c r="AA5241" s="49"/>
      <c r="AB5241" s="49"/>
      <c r="AF5241" s="49"/>
      <c r="AS5241" s="22"/>
      <c r="AV5241" s="22"/>
      <c r="AX5241" s="22"/>
      <c r="AY5241" s="22"/>
      <c r="BA5241" s="22"/>
      <c r="BB5241" s="22"/>
      <c r="BP5241" s="49"/>
      <c r="BX5241" s="49"/>
    </row>
    <row r="5242" spans="22:76">
      <c r="V5242" s="22"/>
      <c r="W5242" s="22"/>
      <c r="AA5242" s="49"/>
      <c r="AB5242" s="49"/>
      <c r="AF5242" s="49"/>
      <c r="AS5242" s="22"/>
      <c r="AV5242" s="22"/>
      <c r="AX5242" s="22"/>
      <c r="AY5242" s="22"/>
      <c r="BA5242" s="22"/>
      <c r="BB5242" s="22"/>
      <c r="BP5242" s="49"/>
      <c r="BX5242" s="49"/>
    </row>
    <row r="5243" spans="22:76">
      <c r="V5243" s="22"/>
      <c r="W5243" s="22"/>
      <c r="AA5243" s="49"/>
      <c r="AB5243" s="49"/>
      <c r="AF5243" s="49"/>
      <c r="AS5243" s="22"/>
      <c r="AV5243" s="22"/>
      <c r="AX5243" s="22"/>
      <c r="AY5243" s="22"/>
      <c r="BA5243" s="22"/>
      <c r="BB5243" s="22"/>
      <c r="BP5243" s="49"/>
      <c r="BX5243" s="49"/>
    </row>
    <row r="5244" spans="22:76">
      <c r="V5244" s="22"/>
      <c r="W5244" s="22"/>
      <c r="AA5244" s="49"/>
      <c r="AB5244" s="49"/>
      <c r="AF5244" s="49"/>
      <c r="AS5244" s="22"/>
      <c r="AV5244" s="22"/>
      <c r="AX5244" s="22"/>
      <c r="AY5244" s="22"/>
      <c r="BA5244" s="22"/>
      <c r="BB5244" s="22"/>
      <c r="BP5244" s="49"/>
      <c r="BX5244" s="49"/>
    </row>
    <row r="5245" spans="22:76">
      <c r="V5245" s="22"/>
      <c r="W5245" s="22"/>
      <c r="AA5245" s="49"/>
      <c r="AB5245" s="49"/>
      <c r="AF5245" s="49"/>
      <c r="AS5245" s="22"/>
      <c r="AV5245" s="22"/>
      <c r="AX5245" s="22"/>
      <c r="AY5245" s="22"/>
      <c r="BA5245" s="22"/>
      <c r="BB5245" s="22"/>
      <c r="BP5245" s="49"/>
      <c r="BX5245" s="49"/>
    </row>
    <row r="5246" spans="22:76">
      <c r="V5246" s="22"/>
      <c r="W5246" s="22"/>
      <c r="AA5246" s="49"/>
      <c r="AB5246" s="49"/>
      <c r="AF5246" s="49"/>
      <c r="AS5246" s="22"/>
      <c r="AV5246" s="22"/>
      <c r="AX5246" s="22"/>
      <c r="AY5246" s="22"/>
      <c r="BA5246" s="22"/>
      <c r="BB5246" s="22"/>
      <c r="BP5246" s="49"/>
      <c r="BX5246" s="49"/>
    </row>
    <row r="5247" spans="22:76">
      <c r="V5247" s="22"/>
      <c r="W5247" s="22"/>
      <c r="AA5247" s="49"/>
      <c r="AB5247" s="49"/>
      <c r="AF5247" s="49"/>
      <c r="AS5247" s="22"/>
      <c r="AV5247" s="22"/>
      <c r="AX5247" s="22"/>
      <c r="AY5247" s="22"/>
      <c r="BA5247" s="22"/>
      <c r="BB5247" s="22"/>
      <c r="BP5247" s="49"/>
      <c r="BX5247" s="49"/>
    </row>
    <row r="5248" spans="22:76">
      <c r="V5248" s="22"/>
      <c r="W5248" s="22"/>
      <c r="AA5248" s="49"/>
      <c r="AB5248" s="49"/>
      <c r="AF5248" s="49"/>
      <c r="AS5248" s="22"/>
      <c r="AV5248" s="22"/>
      <c r="AX5248" s="22"/>
      <c r="AY5248" s="22"/>
      <c r="BA5248" s="22"/>
      <c r="BB5248" s="22"/>
      <c r="BP5248" s="49"/>
      <c r="BX5248" s="49"/>
    </row>
    <row r="5249" spans="22:76">
      <c r="V5249" s="22"/>
      <c r="W5249" s="22"/>
      <c r="AA5249" s="49"/>
      <c r="AB5249" s="49"/>
      <c r="AF5249" s="49"/>
      <c r="AS5249" s="22"/>
      <c r="AV5249" s="22"/>
      <c r="AX5249" s="22"/>
      <c r="AY5249" s="22"/>
      <c r="BA5249" s="22"/>
      <c r="BB5249" s="22"/>
      <c r="BP5249" s="49"/>
      <c r="BX5249" s="49"/>
    </row>
    <row r="5250" spans="22:76">
      <c r="V5250" s="22"/>
      <c r="W5250" s="22"/>
      <c r="AA5250" s="49"/>
      <c r="AB5250" s="49"/>
      <c r="AF5250" s="49"/>
      <c r="AS5250" s="22"/>
      <c r="AV5250" s="22"/>
      <c r="AX5250" s="22"/>
      <c r="AY5250" s="22"/>
      <c r="BA5250" s="22"/>
      <c r="BB5250" s="22"/>
      <c r="BP5250" s="49"/>
      <c r="BX5250" s="49"/>
    </row>
    <row r="5251" spans="22:76">
      <c r="V5251" s="22"/>
      <c r="W5251" s="22"/>
      <c r="AA5251" s="49"/>
      <c r="AB5251" s="49"/>
      <c r="AF5251" s="49"/>
      <c r="AS5251" s="22"/>
      <c r="AV5251" s="22"/>
      <c r="AX5251" s="22"/>
      <c r="AY5251" s="22"/>
      <c r="BA5251" s="22"/>
      <c r="BB5251" s="22"/>
      <c r="BP5251" s="49"/>
      <c r="BX5251" s="49"/>
    </row>
    <row r="5252" spans="22:76">
      <c r="V5252" s="22"/>
      <c r="W5252" s="22"/>
      <c r="AA5252" s="49"/>
      <c r="AB5252" s="49"/>
      <c r="AF5252" s="49"/>
      <c r="AS5252" s="22"/>
      <c r="AV5252" s="22"/>
      <c r="AX5252" s="22"/>
      <c r="AY5252" s="22"/>
      <c r="BA5252" s="22"/>
      <c r="BB5252" s="22"/>
      <c r="BP5252" s="49"/>
      <c r="BX5252" s="49"/>
    </row>
    <row r="5253" spans="22:76">
      <c r="V5253" s="22"/>
      <c r="W5253" s="22"/>
      <c r="AA5253" s="49"/>
      <c r="AB5253" s="49"/>
      <c r="AF5253" s="49"/>
      <c r="AS5253" s="22"/>
      <c r="AV5253" s="22"/>
      <c r="AX5253" s="22"/>
      <c r="AY5253" s="22"/>
      <c r="BA5253" s="22"/>
      <c r="BB5253" s="22"/>
      <c r="BP5253" s="49"/>
      <c r="BX5253" s="49"/>
    </row>
    <row r="5254" spans="22:76">
      <c r="V5254" s="22"/>
      <c r="W5254" s="22"/>
      <c r="AA5254" s="49"/>
      <c r="AB5254" s="49"/>
      <c r="AF5254" s="49"/>
      <c r="AS5254" s="22"/>
      <c r="AV5254" s="22"/>
      <c r="AX5254" s="22"/>
      <c r="AY5254" s="22"/>
      <c r="BA5254" s="22"/>
      <c r="BB5254" s="22"/>
      <c r="BP5254" s="49"/>
      <c r="BX5254" s="49"/>
    </row>
    <row r="5255" spans="22:76">
      <c r="V5255" s="22"/>
      <c r="W5255" s="22"/>
      <c r="AA5255" s="49"/>
      <c r="AB5255" s="49"/>
      <c r="AF5255" s="49"/>
      <c r="AS5255" s="22"/>
      <c r="AV5255" s="22"/>
      <c r="AX5255" s="22"/>
      <c r="AY5255" s="22"/>
      <c r="BA5255" s="22"/>
      <c r="BB5255" s="22"/>
      <c r="BP5255" s="49"/>
      <c r="BX5255" s="49"/>
    </row>
    <row r="5256" spans="22:76">
      <c r="V5256" s="22"/>
      <c r="W5256" s="22"/>
      <c r="AA5256" s="49"/>
      <c r="AB5256" s="49"/>
      <c r="AF5256" s="49"/>
      <c r="AS5256" s="22"/>
      <c r="AV5256" s="22"/>
      <c r="AX5256" s="22"/>
      <c r="AY5256" s="22"/>
      <c r="BA5256" s="22"/>
      <c r="BB5256" s="22"/>
      <c r="BP5256" s="49"/>
      <c r="BX5256" s="49"/>
    </row>
    <row r="5257" spans="22:76">
      <c r="V5257" s="22"/>
      <c r="W5257" s="22"/>
      <c r="AA5257" s="49"/>
      <c r="AB5257" s="49"/>
      <c r="AF5257" s="49"/>
      <c r="AS5257" s="22"/>
      <c r="AV5257" s="22"/>
      <c r="AX5257" s="22"/>
      <c r="AY5257" s="22"/>
      <c r="BA5257" s="22"/>
      <c r="BB5257" s="22"/>
      <c r="BP5257" s="49"/>
      <c r="BX5257" s="49"/>
    </row>
    <row r="5258" spans="22:76">
      <c r="V5258" s="22"/>
      <c r="W5258" s="22"/>
      <c r="AA5258" s="49"/>
      <c r="AB5258" s="49"/>
      <c r="AF5258" s="49"/>
      <c r="AS5258" s="22"/>
      <c r="AV5258" s="22"/>
      <c r="AX5258" s="22"/>
      <c r="AY5258" s="22"/>
      <c r="BA5258" s="22"/>
      <c r="BB5258" s="22"/>
      <c r="BP5258" s="49"/>
      <c r="BX5258" s="49"/>
    </row>
    <row r="5259" spans="22:76">
      <c r="V5259" s="22"/>
      <c r="W5259" s="22"/>
      <c r="AA5259" s="49"/>
      <c r="AB5259" s="49"/>
      <c r="AF5259" s="49"/>
      <c r="AS5259" s="22"/>
      <c r="AV5259" s="22"/>
      <c r="AX5259" s="22"/>
      <c r="AY5259" s="22"/>
      <c r="BA5259" s="22"/>
      <c r="BB5259" s="22"/>
      <c r="BP5259" s="49"/>
      <c r="BX5259" s="49"/>
    </row>
    <row r="5260" spans="22:76">
      <c r="V5260" s="22"/>
      <c r="W5260" s="22"/>
      <c r="AA5260" s="49"/>
      <c r="AB5260" s="49"/>
      <c r="AF5260" s="49"/>
      <c r="AS5260" s="22"/>
      <c r="AV5260" s="22"/>
      <c r="AX5260" s="22"/>
      <c r="AY5260" s="22"/>
      <c r="BA5260" s="22"/>
      <c r="BB5260" s="22"/>
      <c r="BP5260" s="49"/>
      <c r="BX5260" s="49"/>
    </row>
    <row r="5261" spans="22:76">
      <c r="V5261" s="22"/>
      <c r="W5261" s="22"/>
      <c r="AA5261" s="49"/>
      <c r="AB5261" s="49"/>
      <c r="AF5261" s="49"/>
      <c r="AS5261" s="22"/>
      <c r="AV5261" s="22"/>
      <c r="AX5261" s="22"/>
      <c r="AY5261" s="22"/>
      <c r="BA5261" s="22"/>
      <c r="BB5261" s="22"/>
      <c r="BP5261" s="49"/>
      <c r="BX5261" s="49"/>
    </row>
    <row r="5262" spans="22:76">
      <c r="V5262" s="22"/>
      <c r="W5262" s="22"/>
      <c r="AA5262" s="49"/>
      <c r="AB5262" s="49"/>
      <c r="AF5262" s="49"/>
      <c r="AS5262" s="22"/>
      <c r="AV5262" s="22"/>
      <c r="AX5262" s="22"/>
      <c r="AY5262" s="22"/>
      <c r="BA5262" s="22"/>
      <c r="BB5262" s="22"/>
      <c r="BP5262" s="49"/>
      <c r="BX5262" s="49"/>
    </row>
    <row r="5263" spans="22:76">
      <c r="V5263" s="22"/>
      <c r="W5263" s="22"/>
      <c r="AA5263" s="49"/>
      <c r="AB5263" s="49"/>
      <c r="AF5263" s="49"/>
      <c r="AS5263" s="22"/>
      <c r="AV5263" s="22"/>
      <c r="AX5263" s="22"/>
      <c r="AY5263" s="22"/>
      <c r="BA5263" s="22"/>
      <c r="BB5263" s="22"/>
      <c r="BP5263" s="49"/>
      <c r="BX5263" s="49"/>
    </row>
    <row r="5264" spans="22:76">
      <c r="V5264" s="22"/>
      <c r="W5264" s="22"/>
      <c r="AA5264" s="49"/>
      <c r="AB5264" s="49"/>
      <c r="AF5264" s="49"/>
      <c r="AS5264" s="22"/>
      <c r="AV5264" s="22"/>
      <c r="AX5264" s="22"/>
      <c r="AY5264" s="22"/>
      <c r="BA5264" s="22"/>
      <c r="BB5264" s="22"/>
      <c r="BP5264" s="49"/>
      <c r="BX5264" s="49"/>
    </row>
    <row r="5265" spans="22:76">
      <c r="V5265" s="22"/>
      <c r="W5265" s="22"/>
      <c r="AA5265" s="49"/>
      <c r="AB5265" s="49"/>
      <c r="AF5265" s="49"/>
      <c r="AS5265" s="22"/>
      <c r="AV5265" s="22"/>
      <c r="AX5265" s="22"/>
      <c r="AY5265" s="22"/>
      <c r="BA5265" s="22"/>
      <c r="BB5265" s="22"/>
      <c r="BP5265" s="49"/>
      <c r="BX5265" s="49"/>
    </row>
    <row r="5266" spans="22:76">
      <c r="V5266" s="22"/>
      <c r="W5266" s="22"/>
      <c r="AA5266" s="49"/>
      <c r="AB5266" s="49"/>
      <c r="AF5266" s="49"/>
      <c r="AS5266" s="22"/>
      <c r="AV5266" s="22"/>
      <c r="AX5266" s="22"/>
      <c r="AY5266" s="22"/>
      <c r="BA5266" s="22"/>
      <c r="BB5266" s="22"/>
      <c r="BP5266" s="49"/>
      <c r="BX5266" s="49"/>
    </row>
    <row r="5267" spans="22:76">
      <c r="V5267" s="22"/>
      <c r="W5267" s="22"/>
      <c r="AA5267" s="49"/>
      <c r="AB5267" s="49"/>
      <c r="AF5267" s="49"/>
      <c r="AS5267" s="22"/>
      <c r="AV5267" s="22"/>
      <c r="AX5267" s="22"/>
      <c r="AY5267" s="22"/>
      <c r="BA5267" s="22"/>
      <c r="BB5267" s="22"/>
      <c r="BP5267" s="49"/>
      <c r="BX5267" s="49"/>
    </row>
    <row r="5268" spans="22:76">
      <c r="V5268" s="22"/>
      <c r="W5268" s="22"/>
      <c r="AA5268" s="49"/>
      <c r="AB5268" s="49"/>
      <c r="AF5268" s="49"/>
      <c r="AS5268" s="22"/>
      <c r="AV5268" s="22"/>
      <c r="AX5268" s="22"/>
      <c r="AY5268" s="22"/>
      <c r="BA5268" s="22"/>
      <c r="BB5268" s="22"/>
      <c r="BP5268" s="49"/>
      <c r="BX5268" s="49"/>
    </row>
    <row r="5269" spans="22:76">
      <c r="V5269" s="22"/>
      <c r="W5269" s="22"/>
      <c r="AA5269" s="49"/>
      <c r="AB5269" s="49"/>
      <c r="AF5269" s="49"/>
      <c r="AS5269" s="22"/>
      <c r="AV5269" s="22"/>
      <c r="AX5269" s="22"/>
      <c r="AY5269" s="22"/>
      <c r="BA5269" s="22"/>
      <c r="BB5269" s="22"/>
      <c r="BP5269" s="49"/>
      <c r="BX5269" s="49"/>
    </row>
    <row r="5270" spans="22:76">
      <c r="V5270" s="22"/>
      <c r="W5270" s="22"/>
      <c r="AA5270" s="49"/>
      <c r="AB5270" s="49"/>
      <c r="AF5270" s="49"/>
      <c r="AS5270" s="22"/>
      <c r="AV5270" s="22"/>
      <c r="AX5270" s="22"/>
      <c r="AY5270" s="22"/>
      <c r="BA5270" s="22"/>
      <c r="BB5270" s="22"/>
      <c r="BP5270" s="49"/>
      <c r="BX5270" s="49"/>
    </row>
    <row r="5271" spans="22:76">
      <c r="V5271" s="22"/>
      <c r="W5271" s="22"/>
      <c r="AA5271" s="49"/>
      <c r="AB5271" s="49"/>
      <c r="AF5271" s="49"/>
      <c r="AS5271" s="22"/>
      <c r="AV5271" s="22"/>
      <c r="AX5271" s="22"/>
      <c r="AY5271" s="22"/>
      <c r="BA5271" s="22"/>
      <c r="BB5271" s="22"/>
      <c r="BP5271" s="49"/>
      <c r="BX5271" s="49"/>
    </row>
    <row r="5272" spans="22:76">
      <c r="V5272" s="22"/>
      <c r="W5272" s="22"/>
      <c r="AA5272" s="49"/>
      <c r="AB5272" s="49"/>
      <c r="AF5272" s="49"/>
      <c r="AS5272" s="22"/>
      <c r="AV5272" s="22"/>
      <c r="AX5272" s="22"/>
      <c r="AY5272" s="22"/>
      <c r="BA5272" s="22"/>
      <c r="BB5272" s="22"/>
      <c r="BP5272" s="49"/>
      <c r="BX5272" s="49"/>
    </row>
    <row r="5273" spans="22:76">
      <c r="V5273" s="22"/>
      <c r="W5273" s="22"/>
      <c r="AA5273" s="49"/>
      <c r="AB5273" s="49"/>
      <c r="AF5273" s="49"/>
      <c r="AS5273" s="22"/>
      <c r="AV5273" s="22"/>
      <c r="AX5273" s="22"/>
      <c r="AY5273" s="22"/>
      <c r="BA5273" s="22"/>
      <c r="BB5273" s="22"/>
      <c r="BP5273" s="49"/>
      <c r="BX5273" s="49"/>
    </row>
    <row r="5274" spans="22:76">
      <c r="V5274" s="22"/>
      <c r="W5274" s="22"/>
      <c r="AA5274" s="49"/>
      <c r="AB5274" s="49"/>
      <c r="AF5274" s="49"/>
      <c r="AS5274" s="22"/>
      <c r="AV5274" s="22"/>
      <c r="AX5274" s="22"/>
      <c r="AY5274" s="22"/>
      <c r="BA5274" s="22"/>
      <c r="BB5274" s="22"/>
      <c r="BP5274" s="49"/>
      <c r="BX5274" s="49"/>
    </row>
    <row r="5275" spans="22:76">
      <c r="V5275" s="22"/>
      <c r="W5275" s="22"/>
      <c r="AA5275" s="49"/>
      <c r="AB5275" s="49"/>
      <c r="AF5275" s="49"/>
      <c r="AS5275" s="22"/>
      <c r="AV5275" s="22"/>
      <c r="AX5275" s="22"/>
      <c r="AY5275" s="22"/>
      <c r="BA5275" s="22"/>
      <c r="BB5275" s="22"/>
      <c r="BP5275" s="49"/>
      <c r="BX5275" s="49"/>
    </row>
    <row r="5276" spans="22:76">
      <c r="V5276" s="22"/>
      <c r="W5276" s="22"/>
      <c r="AA5276" s="49"/>
      <c r="AB5276" s="49"/>
      <c r="AF5276" s="49"/>
      <c r="AS5276" s="22"/>
      <c r="AV5276" s="22"/>
      <c r="AX5276" s="22"/>
      <c r="AY5276" s="22"/>
      <c r="BA5276" s="22"/>
      <c r="BB5276" s="22"/>
      <c r="BP5276" s="49"/>
      <c r="BX5276" s="49"/>
    </row>
    <row r="5277" spans="22:76">
      <c r="V5277" s="22"/>
      <c r="W5277" s="22"/>
      <c r="AA5277" s="49"/>
      <c r="AB5277" s="49"/>
      <c r="AF5277" s="49"/>
      <c r="AS5277" s="22"/>
      <c r="AV5277" s="22"/>
      <c r="AX5277" s="22"/>
      <c r="AY5277" s="22"/>
      <c r="BA5277" s="22"/>
      <c r="BB5277" s="22"/>
      <c r="BP5277" s="49"/>
      <c r="BX5277" s="49"/>
    </row>
    <row r="5278" spans="22:76">
      <c r="V5278" s="22"/>
      <c r="W5278" s="22"/>
      <c r="AA5278" s="49"/>
      <c r="AB5278" s="49"/>
      <c r="AF5278" s="49"/>
      <c r="AS5278" s="22"/>
      <c r="AV5278" s="22"/>
      <c r="AX5278" s="22"/>
      <c r="AY5278" s="22"/>
      <c r="BA5278" s="22"/>
      <c r="BB5278" s="22"/>
      <c r="BP5278" s="49"/>
      <c r="BX5278" s="49"/>
    </row>
    <row r="5279" spans="22:76">
      <c r="V5279" s="22"/>
      <c r="W5279" s="22"/>
      <c r="AA5279" s="49"/>
      <c r="AB5279" s="49"/>
      <c r="AF5279" s="49"/>
      <c r="AS5279" s="22"/>
      <c r="AV5279" s="22"/>
      <c r="AX5279" s="22"/>
      <c r="AY5279" s="22"/>
      <c r="BA5279" s="22"/>
      <c r="BB5279" s="22"/>
      <c r="BP5279" s="49"/>
      <c r="BX5279" s="49"/>
    </row>
    <row r="5280" spans="22:76">
      <c r="V5280" s="22"/>
      <c r="W5280" s="22"/>
      <c r="AA5280" s="49"/>
      <c r="AB5280" s="49"/>
      <c r="AF5280" s="49"/>
      <c r="AS5280" s="22"/>
      <c r="AV5280" s="22"/>
      <c r="AX5280" s="22"/>
      <c r="AY5280" s="22"/>
      <c r="BA5280" s="22"/>
      <c r="BB5280" s="22"/>
      <c r="BP5280" s="49"/>
      <c r="BX5280" s="49"/>
    </row>
    <row r="5281" spans="22:76">
      <c r="V5281" s="22"/>
      <c r="W5281" s="22"/>
      <c r="AA5281" s="49"/>
      <c r="AB5281" s="49"/>
      <c r="AF5281" s="49"/>
      <c r="AS5281" s="22"/>
      <c r="AV5281" s="22"/>
      <c r="AX5281" s="22"/>
      <c r="AY5281" s="22"/>
      <c r="BA5281" s="22"/>
      <c r="BB5281" s="22"/>
      <c r="BP5281" s="49"/>
      <c r="BX5281" s="49"/>
    </row>
    <row r="5282" spans="22:76">
      <c r="V5282" s="22"/>
      <c r="W5282" s="22"/>
      <c r="AA5282" s="49"/>
      <c r="AB5282" s="49"/>
      <c r="AF5282" s="49"/>
      <c r="AS5282" s="22"/>
      <c r="AV5282" s="22"/>
      <c r="AX5282" s="22"/>
      <c r="AY5282" s="22"/>
      <c r="BA5282" s="22"/>
      <c r="BB5282" s="22"/>
      <c r="BP5282" s="49"/>
      <c r="BX5282" s="49"/>
    </row>
    <row r="5283" spans="22:76">
      <c r="V5283" s="22"/>
      <c r="W5283" s="22"/>
      <c r="AA5283" s="49"/>
      <c r="AB5283" s="49"/>
      <c r="AF5283" s="49"/>
      <c r="AS5283" s="22"/>
      <c r="AV5283" s="22"/>
      <c r="AX5283" s="22"/>
      <c r="AY5283" s="22"/>
      <c r="BA5283" s="22"/>
      <c r="BB5283" s="22"/>
      <c r="BP5283" s="49"/>
      <c r="BX5283" s="49"/>
    </row>
    <row r="5284" spans="22:76">
      <c r="V5284" s="22"/>
      <c r="W5284" s="22"/>
      <c r="AA5284" s="49"/>
      <c r="AB5284" s="49"/>
      <c r="AF5284" s="49"/>
      <c r="AS5284" s="22"/>
      <c r="AV5284" s="22"/>
      <c r="AX5284" s="22"/>
      <c r="AY5284" s="22"/>
      <c r="BA5284" s="22"/>
      <c r="BB5284" s="22"/>
      <c r="BP5284" s="49"/>
      <c r="BX5284" s="49"/>
    </row>
    <row r="5285" spans="22:76">
      <c r="V5285" s="22"/>
      <c r="W5285" s="22"/>
      <c r="AA5285" s="49"/>
      <c r="AB5285" s="49"/>
      <c r="AF5285" s="49"/>
      <c r="AS5285" s="22"/>
      <c r="AV5285" s="22"/>
      <c r="AX5285" s="22"/>
      <c r="AY5285" s="22"/>
      <c r="BA5285" s="22"/>
      <c r="BB5285" s="22"/>
      <c r="BP5285" s="49"/>
      <c r="BX5285" s="49"/>
    </row>
    <row r="5286" spans="22:76">
      <c r="V5286" s="22"/>
      <c r="W5286" s="22"/>
      <c r="AA5286" s="49"/>
      <c r="AB5286" s="49"/>
      <c r="AF5286" s="49"/>
      <c r="AS5286" s="22"/>
      <c r="AV5286" s="22"/>
      <c r="AX5286" s="22"/>
      <c r="AY5286" s="22"/>
      <c r="BA5286" s="22"/>
      <c r="BB5286" s="22"/>
      <c r="BP5286" s="49"/>
      <c r="BX5286" s="49"/>
    </row>
    <row r="5287" spans="22:76">
      <c r="V5287" s="22"/>
      <c r="W5287" s="22"/>
      <c r="AA5287" s="49"/>
      <c r="AB5287" s="49"/>
      <c r="AF5287" s="49"/>
      <c r="AS5287" s="22"/>
      <c r="AV5287" s="22"/>
      <c r="AX5287" s="22"/>
      <c r="AY5287" s="22"/>
      <c r="BA5287" s="22"/>
      <c r="BB5287" s="22"/>
      <c r="BP5287" s="49"/>
      <c r="BX5287" s="49"/>
    </row>
    <row r="5288" spans="22:76">
      <c r="V5288" s="22"/>
      <c r="W5288" s="22"/>
      <c r="AA5288" s="49"/>
      <c r="AB5288" s="49"/>
      <c r="AF5288" s="49"/>
      <c r="AS5288" s="22"/>
      <c r="AV5288" s="22"/>
      <c r="AX5288" s="22"/>
      <c r="AY5288" s="22"/>
      <c r="BA5288" s="22"/>
      <c r="BB5288" s="22"/>
      <c r="BP5288" s="49"/>
      <c r="BX5288" s="49"/>
    </row>
    <row r="5289" spans="22:76">
      <c r="V5289" s="22"/>
      <c r="W5289" s="22"/>
      <c r="AA5289" s="49"/>
      <c r="AB5289" s="49"/>
      <c r="AF5289" s="49"/>
      <c r="AS5289" s="22"/>
      <c r="AV5289" s="22"/>
      <c r="AX5289" s="22"/>
      <c r="AY5289" s="22"/>
      <c r="BA5289" s="22"/>
      <c r="BB5289" s="22"/>
      <c r="BP5289" s="49"/>
      <c r="BX5289" s="49"/>
    </row>
    <row r="5290" spans="22:76">
      <c r="V5290" s="22"/>
      <c r="W5290" s="22"/>
      <c r="AA5290" s="49"/>
      <c r="AB5290" s="49"/>
      <c r="AF5290" s="49"/>
      <c r="AS5290" s="22"/>
      <c r="AV5290" s="22"/>
      <c r="AX5290" s="22"/>
      <c r="AY5290" s="22"/>
      <c r="BA5290" s="22"/>
      <c r="BB5290" s="22"/>
      <c r="BP5290" s="49"/>
      <c r="BX5290" s="49"/>
    </row>
    <row r="5291" spans="22:76">
      <c r="V5291" s="22"/>
      <c r="W5291" s="22"/>
      <c r="AA5291" s="49"/>
      <c r="AB5291" s="49"/>
      <c r="AF5291" s="49"/>
      <c r="AS5291" s="22"/>
      <c r="AV5291" s="22"/>
      <c r="AX5291" s="22"/>
      <c r="AY5291" s="22"/>
      <c r="BA5291" s="22"/>
      <c r="BB5291" s="22"/>
      <c r="BP5291" s="49"/>
      <c r="BX5291" s="49"/>
    </row>
    <row r="5292" spans="22:76">
      <c r="V5292" s="22"/>
      <c r="W5292" s="22"/>
      <c r="AA5292" s="49"/>
      <c r="AB5292" s="49"/>
      <c r="AF5292" s="49"/>
      <c r="AS5292" s="22"/>
      <c r="AV5292" s="22"/>
      <c r="AX5292" s="22"/>
      <c r="AY5292" s="22"/>
      <c r="BA5292" s="22"/>
      <c r="BB5292" s="22"/>
      <c r="BP5292" s="49"/>
      <c r="BX5292" s="49"/>
    </row>
    <row r="5293" spans="22:76">
      <c r="V5293" s="22"/>
      <c r="W5293" s="22"/>
      <c r="AA5293" s="49"/>
      <c r="AB5293" s="49"/>
      <c r="AF5293" s="49"/>
      <c r="AS5293" s="22"/>
      <c r="AV5293" s="22"/>
      <c r="AX5293" s="22"/>
      <c r="AY5293" s="22"/>
      <c r="BA5293" s="22"/>
      <c r="BB5293" s="22"/>
      <c r="BP5293" s="49"/>
      <c r="BX5293" s="49"/>
    </row>
    <row r="5294" spans="22:76">
      <c r="V5294" s="22"/>
      <c r="W5294" s="22"/>
      <c r="AA5294" s="49"/>
      <c r="AB5294" s="49"/>
      <c r="AF5294" s="49"/>
      <c r="AS5294" s="22"/>
      <c r="AV5294" s="22"/>
      <c r="AX5294" s="22"/>
      <c r="AY5294" s="22"/>
      <c r="BA5294" s="22"/>
      <c r="BB5294" s="22"/>
      <c r="BP5294" s="49"/>
      <c r="BX5294" s="49"/>
    </row>
    <row r="5295" spans="22:76">
      <c r="V5295" s="22"/>
      <c r="W5295" s="22"/>
      <c r="AA5295" s="49"/>
      <c r="AB5295" s="49"/>
      <c r="AF5295" s="49"/>
      <c r="AS5295" s="22"/>
      <c r="AV5295" s="22"/>
      <c r="AX5295" s="22"/>
      <c r="AY5295" s="22"/>
      <c r="BA5295" s="22"/>
      <c r="BB5295" s="22"/>
      <c r="BP5295" s="49"/>
      <c r="BX5295" s="49"/>
    </row>
    <row r="5296" spans="22:76">
      <c r="V5296" s="22"/>
      <c r="W5296" s="22"/>
      <c r="AA5296" s="49"/>
      <c r="AB5296" s="49"/>
      <c r="AF5296" s="49"/>
      <c r="AS5296" s="22"/>
      <c r="AV5296" s="22"/>
      <c r="AX5296" s="22"/>
      <c r="AY5296" s="22"/>
      <c r="BA5296" s="22"/>
      <c r="BB5296" s="22"/>
      <c r="BP5296" s="49"/>
      <c r="BX5296" s="49"/>
    </row>
    <row r="5297" spans="22:76">
      <c r="V5297" s="22"/>
      <c r="W5297" s="22"/>
      <c r="AA5297" s="49"/>
      <c r="AB5297" s="49"/>
      <c r="AF5297" s="49"/>
      <c r="AS5297" s="22"/>
      <c r="AV5297" s="22"/>
      <c r="AX5297" s="22"/>
      <c r="AY5297" s="22"/>
      <c r="BA5297" s="22"/>
      <c r="BB5297" s="22"/>
      <c r="BP5297" s="49"/>
      <c r="BX5297" s="49"/>
    </row>
    <row r="5298" spans="22:76">
      <c r="V5298" s="22"/>
      <c r="W5298" s="22"/>
      <c r="AA5298" s="49"/>
      <c r="AB5298" s="49"/>
      <c r="AF5298" s="49"/>
      <c r="AS5298" s="22"/>
      <c r="AV5298" s="22"/>
      <c r="AX5298" s="22"/>
      <c r="AY5298" s="22"/>
      <c r="BA5298" s="22"/>
      <c r="BB5298" s="22"/>
      <c r="BP5298" s="49"/>
      <c r="BX5298" s="49"/>
    </row>
    <row r="5299" spans="22:76">
      <c r="V5299" s="22"/>
      <c r="W5299" s="22"/>
      <c r="AA5299" s="49"/>
      <c r="AB5299" s="49"/>
      <c r="AF5299" s="49"/>
      <c r="AS5299" s="22"/>
      <c r="AV5299" s="22"/>
      <c r="AX5299" s="22"/>
      <c r="AY5299" s="22"/>
      <c r="BA5299" s="22"/>
      <c r="BB5299" s="22"/>
      <c r="BP5299" s="49"/>
      <c r="BX5299" s="49"/>
    </row>
    <row r="5300" spans="22:76">
      <c r="V5300" s="22"/>
      <c r="W5300" s="22"/>
      <c r="AA5300" s="49"/>
      <c r="AB5300" s="49"/>
      <c r="AF5300" s="49"/>
      <c r="AS5300" s="22"/>
      <c r="AV5300" s="22"/>
      <c r="AX5300" s="22"/>
      <c r="AY5300" s="22"/>
      <c r="BA5300" s="22"/>
      <c r="BB5300" s="22"/>
      <c r="BP5300" s="49"/>
      <c r="BX5300" s="49"/>
    </row>
    <row r="5301" spans="22:76">
      <c r="V5301" s="22"/>
      <c r="W5301" s="22"/>
      <c r="AA5301" s="49"/>
      <c r="AB5301" s="49"/>
      <c r="AF5301" s="49"/>
      <c r="AS5301" s="22"/>
      <c r="AV5301" s="22"/>
      <c r="AX5301" s="22"/>
      <c r="AY5301" s="22"/>
      <c r="BA5301" s="22"/>
      <c r="BB5301" s="22"/>
      <c r="BP5301" s="49"/>
      <c r="BX5301" s="49"/>
    </row>
    <row r="5302" spans="22:76">
      <c r="V5302" s="22"/>
      <c r="W5302" s="22"/>
      <c r="AA5302" s="49"/>
      <c r="AB5302" s="49"/>
      <c r="AF5302" s="49"/>
      <c r="AS5302" s="22"/>
      <c r="AV5302" s="22"/>
      <c r="AX5302" s="22"/>
      <c r="AY5302" s="22"/>
      <c r="BA5302" s="22"/>
      <c r="BB5302" s="22"/>
      <c r="BP5302" s="49"/>
      <c r="BX5302" s="49"/>
    </row>
    <row r="5303" spans="22:76">
      <c r="V5303" s="22"/>
      <c r="W5303" s="22"/>
      <c r="AA5303" s="49"/>
      <c r="AB5303" s="49"/>
      <c r="AF5303" s="49"/>
      <c r="AS5303" s="22"/>
      <c r="AV5303" s="22"/>
      <c r="AX5303" s="22"/>
      <c r="AY5303" s="22"/>
      <c r="BA5303" s="22"/>
      <c r="BB5303" s="22"/>
      <c r="BP5303" s="49"/>
      <c r="BX5303" s="49"/>
    </row>
    <row r="5304" spans="22:76">
      <c r="V5304" s="22"/>
      <c r="W5304" s="22"/>
      <c r="AA5304" s="49"/>
      <c r="AB5304" s="49"/>
      <c r="AF5304" s="49"/>
      <c r="AS5304" s="22"/>
      <c r="AV5304" s="22"/>
      <c r="AX5304" s="22"/>
      <c r="AY5304" s="22"/>
      <c r="BA5304" s="22"/>
      <c r="BB5304" s="22"/>
      <c r="BP5304" s="49"/>
      <c r="BX5304" s="49"/>
    </row>
    <row r="5305" spans="22:76">
      <c r="V5305" s="22"/>
      <c r="W5305" s="22"/>
      <c r="AA5305" s="49"/>
      <c r="AB5305" s="49"/>
      <c r="AF5305" s="49"/>
      <c r="AS5305" s="22"/>
      <c r="AV5305" s="22"/>
      <c r="AX5305" s="22"/>
      <c r="AY5305" s="22"/>
      <c r="BA5305" s="22"/>
      <c r="BB5305" s="22"/>
      <c r="BP5305" s="49"/>
      <c r="BX5305" s="49"/>
    </row>
    <row r="5306" spans="22:76">
      <c r="V5306" s="22"/>
      <c r="W5306" s="22"/>
      <c r="AA5306" s="49"/>
      <c r="AB5306" s="49"/>
      <c r="AF5306" s="49"/>
      <c r="AS5306" s="22"/>
      <c r="AV5306" s="22"/>
      <c r="AX5306" s="22"/>
      <c r="AY5306" s="22"/>
      <c r="BA5306" s="22"/>
      <c r="BB5306" s="22"/>
      <c r="BP5306" s="49"/>
      <c r="BX5306" s="49"/>
    </row>
    <row r="5307" spans="22:76">
      <c r="V5307" s="22"/>
      <c r="W5307" s="22"/>
      <c r="AA5307" s="49"/>
      <c r="AB5307" s="49"/>
      <c r="AF5307" s="49"/>
      <c r="AS5307" s="22"/>
      <c r="AV5307" s="22"/>
      <c r="AX5307" s="22"/>
      <c r="AY5307" s="22"/>
      <c r="BA5307" s="22"/>
      <c r="BB5307" s="22"/>
      <c r="BP5307" s="49"/>
      <c r="BX5307" s="49"/>
    </row>
    <row r="5308" spans="22:76">
      <c r="V5308" s="22"/>
      <c r="W5308" s="22"/>
      <c r="AA5308" s="49"/>
      <c r="AB5308" s="49"/>
      <c r="AF5308" s="49"/>
      <c r="AS5308" s="22"/>
      <c r="AV5308" s="22"/>
      <c r="AX5308" s="22"/>
      <c r="AY5308" s="22"/>
      <c r="BA5308" s="22"/>
      <c r="BB5308" s="22"/>
      <c r="BP5308" s="49"/>
      <c r="BX5308" s="49"/>
    </row>
    <row r="5309" spans="22:76">
      <c r="V5309" s="22"/>
      <c r="W5309" s="22"/>
      <c r="AA5309" s="49"/>
      <c r="AB5309" s="49"/>
      <c r="AF5309" s="49"/>
      <c r="AS5309" s="22"/>
      <c r="AV5309" s="22"/>
      <c r="AX5309" s="22"/>
      <c r="AY5309" s="22"/>
      <c r="BA5309" s="22"/>
      <c r="BB5309" s="22"/>
      <c r="BP5309" s="49"/>
      <c r="BX5309" s="49"/>
    </row>
    <row r="5310" spans="22:76">
      <c r="V5310" s="22"/>
      <c r="W5310" s="22"/>
      <c r="AA5310" s="49"/>
      <c r="AB5310" s="49"/>
      <c r="AF5310" s="49"/>
      <c r="AS5310" s="22"/>
      <c r="AV5310" s="22"/>
      <c r="AX5310" s="22"/>
      <c r="AY5310" s="22"/>
      <c r="BA5310" s="22"/>
      <c r="BB5310" s="22"/>
      <c r="BP5310" s="49"/>
      <c r="BX5310" s="49"/>
    </row>
    <row r="5311" spans="22:76">
      <c r="V5311" s="22"/>
      <c r="W5311" s="22"/>
      <c r="AA5311" s="49"/>
      <c r="AB5311" s="49"/>
      <c r="AF5311" s="49"/>
      <c r="AS5311" s="22"/>
      <c r="AV5311" s="22"/>
      <c r="AX5311" s="22"/>
      <c r="AY5311" s="22"/>
      <c r="BA5311" s="22"/>
      <c r="BB5311" s="22"/>
      <c r="BP5311" s="49"/>
      <c r="BX5311" s="49"/>
    </row>
    <row r="5312" spans="22:76">
      <c r="V5312" s="22"/>
      <c r="W5312" s="22"/>
      <c r="AA5312" s="49"/>
      <c r="AB5312" s="49"/>
      <c r="AF5312" s="49"/>
      <c r="AS5312" s="22"/>
      <c r="AV5312" s="22"/>
      <c r="AX5312" s="22"/>
      <c r="AY5312" s="22"/>
      <c r="BA5312" s="22"/>
      <c r="BB5312" s="22"/>
      <c r="BP5312" s="49"/>
      <c r="BX5312" s="49"/>
    </row>
    <row r="5313" spans="22:76">
      <c r="V5313" s="22"/>
      <c r="W5313" s="22"/>
      <c r="AA5313" s="49"/>
      <c r="AB5313" s="49"/>
      <c r="AF5313" s="49"/>
      <c r="AS5313" s="22"/>
      <c r="AV5313" s="22"/>
      <c r="AX5313" s="22"/>
      <c r="AY5313" s="22"/>
      <c r="BA5313" s="22"/>
      <c r="BB5313" s="22"/>
      <c r="BP5313" s="49"/>
      <c r="BX5313" s="49"/>
    </row>
    <row r="5314" spans="22:76">
      <c r="V5314" s="22"/>
      <c r="W5314" s="22"/>
      <c r="AA5314" s="49"/>
      <c r="AB5314" s="49"/>
      <c r="AF5314" s="49"/>
      <c r="AS5314" s="22"/>
      <c r="AV5314" s="22"/>
      <c r="AX5314" s="22"/>
      <c r="AY5314" s="22"/>
      <c r="BA5314" s="22"/>
      <c r="BB5314" s="22"/>
      <c r="BP5314" s="49"/>
      <c r="BX5314" s="49"/>
    </row>
    <row r="5315" spans="22:76">
      <c r="V5315" s="22"/>
      <c r="W5315" s="22"/>
      <c r="AA5315" s="49"/>
      <c r="AB5315" s="49"/>
      <c r="AF5315" s="49"/>
      <c r="AS5315" s="22"/>
      <c r="AV5315" s="22"/>
      <c r="AX5315" s="22"/>
      <c r="AY5315" s="22"/>
      <c r="BA5315" s="22"/>
      <c r="BB5315" s="22"/>
      <c r="BP5315" s="49"/>
      <c r="BX5315" s="49"/>
    </row>
    <row r="5316" spans="22:76">
      <c r="V5316" s="22"/>
      <c r="W5316" s="22"/>
      <c r="AA5316" s="49"/>
      <c r="AB5316" s="49"/>
      <c r="AF5316" s="49"/>
      <c r="AS5316" s="22"/>
      <c r="AV5316" s="22"/>
      <c r="AX5316" s="22"/>
      <c r="AY5316" s="22"/>
      <c r="BA5316" s="22"/>
      <c r="BB5316" s="22"/>
      <c r="BP5316" s="49"/>
      <c r="BX5316" s="49"/>
    </row>
    <row r="5317" spans="22:76">
      <c r="V5317" s="22"/>
      <c r="W5317" s="22"/>
      <c r="AA5317" s="49"/>
      <c r="AB5317" s="49"/>
      <c r="AF5317" s="49"/>
      <c r="AS5317" s="22"/>
      <c r="AV5317" s="22"/>
      <c r="AX5317" s="22"/>
      <c r="AY5317" s="22"/>
      <c r="BA5317" s="22"/>
      <c r="BB5317" s="22"/>
      <c r="BP5317" s="49"/>
      <c r="BX5317" s="49"/>
    </row>
    <row r="5318" spans="22:76">
      <c r="V5318" s="22"/>
      <c r="W5318" s="22"/>
      <c r="AA5318" s="49"/>
      <c r="AB5318" s="49"/>
      <c r="AF5318" s="49"/>
      <c r="AS5318" s="22"/>
      <c r="AV5318" s="22"/>
      <c r="AX5318" s="22"/>
      <c r="AY5318" s="22"/>
      <c r="BA5318" s="22"/>
      <c r="BB5318" s="22"/>
      <c r="BP5318" s="49"/>
      <c r="BX5318" s="49"/>
    </row>
    <row r="5319" spans="22:76">
      <c r="V5319" s="22"/>
      <c r="W5319" s="22"/>
      <c r="AA5319" s="49"/>
      <c r="AB5319" s="49"/>
      <c r="AF5319" s="49"/>
      <c r="AS5319" s="22"/>
      <c r="AV5319" s="22"/>
      <c r="AX5319" s="22"/>
      <c r="AY5319" s="22"/>
      <c r="BA5319" s="22"/>
      <c r="BB5319" s="22"/>
      <c r="BP5319" s="49"/>
      <c r="BX5319" s="49"/>
    </row>
    <row r="5320" spans="22:76">
      <c r="V5320" s="22"/>
      <c r="W5320" s="22"/>
      <c r="AA5320" s="49"/>
      <c r="AB5320" s="49"/>
      <c r="AF5320" s="49"/>
      <c r="AS5320" s="22"/>
      <c r="AV5320" s="22"/>
      <c r="AX5320" s="22"/>
      <c r="AY5320" s="22"/>
      <c r="BA5320" s="22"/>
      <c r="BB5320" s="22"/>
      <c r="BP5320" s="49"/>
      <c r="BX5320" s="49"/>
    </row>
    <row r="5321" spans="22:76">
      <c r="V5321" s="22"/>
      <c r="W5321" s="22"/>
      <c r="AA5321" s="49"/>
      <c r="AB5321" s="49"/>
      <c r="AF5321" s="49"/>
      <c r="AS5321" s="22"/>
      <c r="AV5321" s="22"/>
      <c r="AX5321" s="22"/>
      <c r="AY5321" s="22"/>
      <c r="BA5321" s="22"/>
      <c r="BB5321" s="22"/>
      <c r="BP5321" s="49"/>
      <c r="BX5321" s="49"/>
    </row>
    <row r="5322" spans="22:76">
      <c r="V5322" s="22"/>
      <c r="W5322" s="22"/>
      <c r="AA5322" s="49"/>
      <c r="AB5322" s="49"/>
      <c r="AF5322" s="49"/>
      <c r="AS5322" s="22"/>
      <c r="AV5322" s="22"/>
      <c r="AX5322" s="22"/>
      <c r="AY5322" s="22"/>
      <c r="BA5322" s="22"/>
      <c r="BB5322" s="22"/>
      <c r="BP5322" s="49"/>
      <c r="BX5322" s="49"/>
    </row>
    <row r="5323" spans="22:76">
      <c r="V5323" s="22"/>
      <c r="W5323" s="22"/>
      <c r="AA5323" s="49"/>
      <c r="AB5323" s="49"/>
      <c r="AF5323" s="49"/>
      <c r="AS5323" s="22"/>
      <c r="AV5323" s="22"/>
      <c r="AX5323" s="22"/>
      <c r="AY5323" s="22"/>
      <c r="BA5323" s="22"/>
      <c r="BB5323" s="22"/>
      <c r="BP5323" s="49"/>
      <c r="BX5323" s="49"/>
    </row>
    <row r="5324" spans="22:76">
      <c r="V5324" s="22"/>
      <c r="W5324" s="22"/>
      <c r="AA5324" s="49"/>
      <c r="AB5324" s="49"/>
      <c r="AF5324" s="49"/>
      <c r="AS5324" s="22"/>
      <c r="AV5324" s="22"/>
      <c r="AX5324" s="22"/>
      <c r="AY5324" s="22"/>
      <c r="BA5324" s="22"/>
      <c r="BB5324" s="22"/>
      <c r="BP5324" s="49"/>
      <c r="BX5324" s="49"/>
    </row>
    <row r="5325" spans="22:76">
      <c r="V5325" s="22"/>
      <c r="W5325" s="22"/>
      <c r="AA5325" s="49"/>
      <c r="AB5325" s="49"/>
      <c r="AF5325" s="49"/>
      <c r="AS5325" s="22"/>
      <c r="AV5325" s="22"/>
      <c r="AX5325" s="22"/>
      <c r="AY5325" s="22"/>
      <c r="BA5325" s="22"/>
      <c r="BB5325" s="22"/>
      <c r="BP5325" s="49"/>
      <c r="BX5325" s="49"/>
    </row>
    <row r="5326" spans="22:76">
      <c r="V5326" s="22"/>
      <c r="W5326" s="22"/>
      <c r="AA5326" s="49"/>
      <c r="AB5326" s="49"/>
      <c r="AF5326" s="49"/>
      <c r="AS5326" s="22"/>
      <c r="AV5326" s="22"/>
      <c r="AX5326" s="22"/>
      <c r="AY5326" s="22"/>
      <c r="BA5326" s="22"/>
      <c r="BB5326" s="22"/>
      <c r="BP5326" s="49"/>
      <c r="BX5326" s="49"/>
    </row>
    <row r="5327" spans="22:76">
      <c r="V5327" s="22"/>
      <c r="W5327" s="22"/>
      <c r="AA5327" s="49"/>
      <c r="AB5327" s="49"/>
      <c r="AF5327" s="49"/>
      <c r="AS5327" s="22"/>
      <c r="AV5327" s="22"/>
      <c r="AX5327" s="22"/>
      <c r="AY5327" s="22"/>
      <c r="BA5327" s="22"/>
      <c r="BB5327" s="22"/>
      <c r="BP5327" s="49"/>
      <c r="BX5327" s="49"/>
    </row>
    <row r="5328" spans="22:76">
      <c r="V5328" s="22"/>
      <c r="W5328" s="22"/>
      <c r="AA5328" s="49"/>
      <c r="AB5328" s="49"/>
      <c r="AF5328" s="49"/>
      <c r="AS5328" s="22"/>
      <c r="AV5328" s="22"/>
      <c r="AX5328" s="22"/>
      <c r="AY5328" s="22"/>
      <c r="BA5328" s="22"/>
      <c r="BB5328" s="22"/>
      <c r="BP5328" s="49"/>
      <c r="BX5328" s="49"/>
    </row>
    <row r="5329" spans="22:76">
      <c r="V5329" s="22"/>
      <c r="W5329" s="22"/>
      <c r="AA5329" s="49"/>
      <c r="AB5329" s="49"/>
      <c r="AF5329" s="49"/>
      <c r="AS5329" s="22"/>
      <c r="AV5329" s="22"/>
      <c r="AX5329" s="22"/>
      <c r="AY5329" s="22"/>
      <c r="BA5329" s="22"/>
      <c r="BB5329" s="22"/>
      <c r="BP5329" s="49"/>
      <c r="BX5329" s="49"/>
    </row>
    <row r="5330" spans="22:76">
      <c r="V5330" s="22"/>
      <c r="W5330" s="22"/>
      <c r="AA5330" s="49"/>
      <c r="AB5330" s="49"/>
      <c r="AF5330" s="49"/>
      <c r="AS5330" s="22"/>
      <c r="AV5330" s="22"/>
      <c r="AX5330" s="22"/>
      <c r="AY5330" s="22"/>
      <c r="BA5330" s="22"/>
      <c r="BB5330" s="22"/>
      <c r="BP5330" s="49"/>
      <c r="BX5330" s="49"/>
    </row>
    <row r="5331" spans="22:76">
      <c r="V5331" s="22"/>
      <c r="W5331" s="22"/>
      <c r="AA5331" s="49"/>
      <c r="AB5331" s="49"/>
      <c r="AF5331" s="49"/>
      <c r="AS5331" s="22"/>
      <c r="AV5331" s="22"/>
      <c r="AX5331" s="22"/>
      <c r="AY5331" s="22"/>
      <c r="BA5331" s="22"/>
      <c r="BB5331" s="22"/>
      <c r="BP5331" s="49"/>
      <c r="BX5331" s="49"/>
    </row>
    <row r="5332" spans="22:76">
      <c r="V5332" s="22"/>
      <c r="W5332" s="22"/>
      <c r="AA5332" s="49"/>
      <c r="AB5332" s="49"/>
      <c r="AF5332" s="49"/>
      <c r="AS5332" s="22"/>
      <c r="AV5332" s="22"/>
      <c r="AX5332" s="22"/>
      <c r="AY5332" s="22"/>
      <c r="BA5332" s="22"/>
      <c r="BB5332" s="22"/>
      <c r="BP5332" s="49"/>
      <c r="BX5332" s="49"/>
    </row>
    <row r="5333" spans="22:76">
      <c r="V5333" s="22"/>
      <c r="W5333" s="22"/>
      <c r="AA5333" s="49"/>
      <c r="AB5333" s="49"/>
      <c r="AF5333" s="49"/>
      <c r="AS5333" s="22"/>
      <c r="AV5333" s="22"/>
      <c r="AX5333" s="22"/>
      <c r="AY5333" s="22"/>
      <c r="BA5333" s="22"/>
      <c r="BB5333" s="22"/>
      <c r="BP5333" s="49"/>
      <c r="BX5333" s="49"/>
    </row>
    <row r="5334" spans="22:76">
      <c r="V5334" s="22"/>
      <c r="W5334" s="22"/>
      <c r="AA5334" s="49"/>
      <c r="AB5334" s="49"/>
      <c r="AF5334" s="49"/>
      <c r="AS5334" s="22"/>
      <c r="AV5334" s="22"/>
      <c r="AX5334" s="22"/>
      <c r="AY5334" s="22"/>
      <c r="BA5334" s="22"/>
      <c r="BB5334" s="22"/>
      <c r="BP5334" s="49"/>
      <c r="BX5334" s="49"/>
    </row>
    <row r="5335" spans="22:76">
      <c r="V5335" s="22"/>
      <c r="W5335" s="22"/>
      <c r="AA5335" s="49"/>
      <c r="AB5335" s="49"/>
      <c r="AF5335" s="49"/>
      <c r="AS5335" s="22"/>
      <c r="AV5335" s="22"/>
      <c r="AX5335" s="22"/>
      <c r="AY5335" s="22"/>
      <c r="BA5335" s="22"/>
      <c r="BB5335" s="22"/>
      <c r="BP5335" s="49"/>
      <c r="BX5335" s="49"/>
    </row>
    <row r="5336" spans="22:76">
      <c r="V5336" s="22"/>
      <c r="W5336" s="22"/>
      <c r="AA5336" s="49"/>
      <c r="AB5336" s="49"/>
      <c r="AF5336" s="49"/>
      <c r="AS5336" s="22"/>
      <c r="AV5336" s="22"/>
      <c r="AX5336" s="22"/>
      <c r="AY5336" s="22"/>
      <c r="BA5336" s="22"/>
      <c r="BB5336" s="22"/>
      <c r="BP5336" s="49"/>
      <c r="BX5336" s="49"/>
    </row>
    <row r="5337" spans="22:76">
      <c r="V5337" s="22"/>
      <c r="W5337" s="22"/>
      <c r="AA5337" s="49"/>
      <c r="AB5337" s="49"/>
      <c r="AF5337" s="49"/>
      <c r="AS5337" s="22"/>
      <c r="AV5337" s="22"/>
      <c r="AX5337" s="22"/>
      <c r="AY5337" s="22"/>
      <c r="BA5337" s="22"/>
      <c r="BB5337" s="22"/>
      <c r="BP5337" s="49"/>
      <c r="BX5337" s="49"/>
    </row>
    <row r="5338" spans="22:76">
      <c r="V5338" s="22"/>
      <c r="W5338" s="22"/>
      <c r="AA5338" s="49"/>
      <c r="AB5338" s="49"/>
      <c r="AF5338" s="49"/>
      <c r="AS5338" s="22"/>
      <c r="AV5338" s="22"/>
      <c r="AX5338" s="22"/>
      <c r="AY5338" s="22"/>
      <c r="BA5338" s="22"/>
      <c r="BB5338" s="22"/>
      <c r="BP5338" s="49"/>
      <c r="BX5338" s="49"/>
    </row>
    <row r="5339" spans="22:76">
      <c r="V5339" s="22"/>
      <c r="W5339" s="22"/>
      <c r="AA5339" s="49"/>
      <c r="AB5339" s="49"/>
      <c r="AF5339" s="49"/>
      <c r="AS5339" s="22"/>
      <c r="AV5339" s="22"/>
      <c r="AX5339" s="22"/>
      <c r="AY5339" s="22"/>
      <c r="BA5339" s="22"/>
      <c r="BB5339" s="22"/>
      <c r="BP5339" s="49"/>
      <c r="BX5339" s="49"/>
    </row>
    <row r="5340" spans="22:76">
      <c r="V5340" s="22"/>
      <c r="W5340" s="22"/>
      <c r="AA5340" s="49"/>
      <c r="AB5340" s="49"/>
      <c r="AF5340" s="49"/>
      <c r="AS5340" s="22"/>
      <c r="AV5340" s="22"/>
      <c r="AX5340" s="22"/>
      <c r="AY5340" s="22"/>
      <c r="BA5340" s="22"/>
      <c r="BB5340" s="22"/>
      <c r="BP5340" s="49"/>
      <c r="BX5340" s="49"/>
    </row>
    <row r="5341" spans="22:76">
      <c r="V5341" s="22"/>
      <c r="W5341" s="22"/>
      <c r="AA5341" s="49"/>
      <c r="AB5341" s="49"/>
      <c r="AF5341" s="49"/>
      <c r="AS5341" s="22"/>
      <c r="AV5341" s="22"/>
      <c r="AX5341" s="22"/>
      <c r="AY5341" s="22"/>
      <c r="BA5341" s="22"/>
      <c r="BB5341" s="22"/>
      <c r="BP5341" s="49"/>
      <c r="BX5341" s="49"/>
    </row>
    <row r="5342" spans="22:76">
      <c r="V5342" s="22"/>
      <c r="W5342" s="22"/>
      <c r="AA5342" s="49"/>
      <c r="AB5342" s="49"/>
      <c r="AF5342" s="49"/>
      <c r="AS5342" s="22"/>
      <c r="AV5342" s="22"/>
      <c r="AX5342" s="22"/>
      <c r="AY5342" s="22"/>
      <c r="BA5342" s="22"/>
      <c r="BB5342" s="22"/>
      <c r="BP5342" s="49"/>
      <c r="BX5342" s="49"/>
    </row>
    <row r="5343" spans="22:76">
      <c r="V5343" s="22"/>
      <c r="W5343" s="22"/>
      <c r="AA5343" s="49"/>
      <c r="AB5343" s="49"/>
      <c r="AF5343" s="49"/>
      <c r="AS5343" s="22"/>
      <c r="AV5343" s="22"/>
      <c r="AX5343" s="22"/>
      <c r="AY5343" s="22"/>
      <c r="BA5343" s="22"/>
      <c r="BB5343" s="22"/>
      <c r="BP5343" s="49"/>
      <c r="BX5343" s="49"/>
    </row>
    <row r="5344" spans="22:76">
      <c r="V5344" s="22"/>
      <c r="W5344" s="22"/>
      <c r="AA5344" s="49"/>
      <c r="AB5344" s="49"/>
      <c r="AF5344" s="49"/>
      <c r="AS5344" s="22"/>
      <c r="AV5344" s="22"/>
      <c r="AX5344" s="22"/>
      <c r="AY5344" s="22"/>
      <c r="BA5344" s="22"/>
      <c r="BB5344" s="22"/>
      <c r="BP5344" s="49"/>
      <c r="BX5344" s="49"/>
    </row>
    <row r="5345" spans="22:76">
      <c r="V5345" s="22"/>
      <c r="W5345" s="22"/>
      <c r="AA5345" s="49"/>
      <c r="AB5345" s="49"/>
      <c r="AF5345" s="49"/>
      <c r="AS5345" s="22"/>
      <c r="AV5345" s="22"/>
      <c r="AX5345" s="22"/>
      <c r="AY5345" s="22"/>
      <c r="BA5345" s="22"/>
      <c r="BB5345" s="22"/>
      <c r="BP5345" s="49"/>
      <c r="BX5345" s="49"/>
    </row>
    <row r="5346" spans="22:76">
      <c r="V5346" s="22"/>
      <c r="W5346" s="22"/>
      <c r="AA5346" s="49"/>
      <c r="AB5346" s="49"/>
      <c r="AF5346" s="49"/>
      <c r="AS5346" s="22"/>
      <c r="AV5346" s="22"/>
      <c r="AX5346" s="22"/>
      <c r="AY5346" s="22"/>
      <c r="BA5346" s="22"/>
      <c r="BB5346" s="22"/>
      <c r="BP5346" s="49"/>
      <c r="BX5346" s="49"/>
    </row>
    <row r="5347" spans="22:76">
      <c r="V5347" s="22"/>
      <c r="W5347" s="22"/>
      <c r="AA5347" s="49"/>
      <c r="AB5347" s="49"/>
      <c r="AF5347" s="49"/>
      <c r="AS5347" s="22"/>
      <c r="AV5347" s="22"/>
      <c r="AX5347" s="22"/>
      <c r="AY5347" s="22"/>
      <c r="BA5347" s="22"/>
      <c r="BB5347" s="22"/>
      <c r="BP5347" s="49"/>
      <c r="BX5347" s="49"/>
    </row>
    <row r="5348" spans="22:76">
      <c r="V5348" s="22"/>
      <c r="W5348" s="22"/>
      <c r="AA5348" s="49"/>
      <c r="AB5348" s="49"/>
      <c r="AF5348" s="49"/>
      <c r="AS5348" s="22"/>
      <c r="AV5348" s="22"/>
      <c r="AX5348" s="22"/>
      <c r="AY5348" s="22"/>
      <c r="BA5348" s="22"/>
      <c r="BB5348" s="22"/>
      <c r="BP5348" s="49"/>
      <c r="BX5348" s="49"/>
    </row>
    <row r="5349" spans="22:76">
      <c r="V5349" s="22"/>
      <c r="W5349" s="22"/>
      <c r="AA5349" s="49"/>
      <c r="AB5349" s="49"/>
      <c r="AF5349" s="49"/>
      <c r="AS5349" s="22"/>
      <c r="AV5349" s="22"/>
      <c r="AX5349" s="22"/>
      <c r="AY5349" s="22"/>
      <c r="BA5349" s="22"/>
      <c r="BB5349" s="22"/>
      <c r="BP5349" s="49"/>
      <c r="BX5349" s="49"/>
    </row>
    <row r="5350" spans="22:76">
      <c r="V5350" s="22"/>
      <c r="W5350" s="22"/>
      <c r="AA5350" s="49"/>
      <c r="AB5350" s="49"/>
      <c r="AF5350" s="49"/>
      <c r="AS5350" s="22"/>
      <c r="AV5350" s="22"/>
      <c r="AX5350" s="22"/>
      <c r="AY5350" s="22"/>
      <c r="BA5350" s="22"/>
      <c r="BB5350" s="22"/>
      <c r="BP5350" s="49"/>
      <c r="BX5350" s="49"/>
    </row>
    <row r="5351" spans="22:76">
      <c r="V5351" s="22"/>
      <c r="W5351" s="22"/>
      <c r="AA5351" s="49"/>
      <c r="AB5351" s="49"/>
      <c r="AF5351" s="49"/>
      <c r="AS5351" s="22"/>
      <c r="AV5351" s="22"/>
      <c r="AX5351" s="22"/>
      <c r="AY5351" s="22"/>
      <c r="BA5351" s="22"/>
      <c r="BB5351" s="22"/>
      <c r="BP5351" s="49"/>
      <c r="BX5351" s="49"/>
    </row>
    <row r="5352" spans="22:76">
      <c r="V5352" s="22"/>
      <c r="W5352" s="22"/>
      <c r="AA5352" s="49"/>
      <c r="AB5352" s="49"/>
      <c r="AF5352" s="49"/>
      <c r="AS5352" s="22"/>
      <c r="AV5352" s="22"/>
      <c r="AX5352" s="22"/>
      <c r="AY5352" s="22"/>
      <c r="BA5352" s="22"/>
      <c r="BB5352" s="22"/>
      <c r="BP5352" s="49"/>
      <c r="BX5352" s="49"/>
    </row>
    <row r="5353" spans="22:76">
      <c r="V5353" s="22"/>
      <c r="W5353" s="22"/>
      <c r="AA5353" s="49"/>
      <c r="AB5353" s="49"/>
      <c r="AF5353" s="49"/>
      <c r="AS5353" s="22"/>
      <c r="AV5353" s="22"/>
      <c r="AX5353" s="22"/>
      <c r="AY5353" s="22"/>
      <c r="BA5353" s="22"/>
      <c r="BB5353" s="22"/>
      <c r="BP5353" s="49"/>
      <c r="BX5353" s="49"/>
    </row>
    <row r="5354" spans="22:76">
      <c r="V5354" s="22"/>
      <c r="W5354" s="22"/>
      <c r="AA5354" s="49"/>
      <c r="AB5354" s="49"/>
      <c r="AF5354" s="49"/>
      <c r="AS5354" s="22"/>
      <c r="AV5354" s="22"/>
      <c r="AX5354" s="22"/>
      <c r="AY5354" s="22"/>
      <c r="BA5354" s="22"/>
      <c r="BB5354" s="22"/>
      <c r="BP5354" s="49"/>
      <c r="BX5354" s="49"/>
    </row>
    <row r="5355" spans="22:76">
      <c r="V5355" s="22"/>
      <c r="W5355" s="22"/>
      <c r="AA5355" s="49"/>
      <c r="AB5355" s="49"/>
      <c r="AF5355" s="49"/>
      <c r="AS5355" s="22"/>
      <c r="AV5355" s="22"/>
      <c r="AX5355" s="22"/>
      <c r="AY5355" s="22"/>
      <c r="BA5355" s="22"/>
      <c r="BB5355" s="22"/>
      <c r="BP5355" s="49"/>
      <c r="BX5355" s="49"/>
    </row>
    <row r="5356" spans="22:76">
      <c r="V5356" s="22"/>
      <c r="W5356" s="22"/>
      <c r="AA5356" s="49"/>
      <c r="AB5356" s="49"/>
      <c r="AF5356" s="49"/>
      <c r="AS5356" s="22"/>
      <c r="AV5356" s="22"/>
      <c r="AX5356" s="22"/>
      <c r="AY5356" s="22"/>
      <c r="BA5356" s="22"/>
      <c r="BB5356" s="22"/>
      <c r="BP5356" s="49"/>
      <c r="BX5356" s="49"/>
    </row>
    <row r="5357" spans="22:76">
      <c r="V5357" s="22"/>
      <c r="W5357" s="22"/>
      <c r="AA5357" s="49"/>
      <c r="AB5357" s="49"/>
      <c r="AF5357" s="49"/>
      <c r="AS5357" s="22"/>
      <c r="AV5357" s="22"/>
      <c r="AX5357" s="22"/>
      <c r="AY5357" s="22"/>
      <c r="BA5357" s="22"/>
      <c r="BB5357" s="22"/>
      <c r="BP5357" s="49"/>
      <c r="BX5357" s="49"/>
    </row>
    <row r="5358" spans="22:76">
      <c r="V5358" s="22"/>
      <c r="W5358" s="22"/>
      <c r="AA5358" s="49"/>
      <c r="AB5358" s="49"/>
      <c r="AF5358" s="49"/>
      <c r="AS5358" s="22"/>
      <c r="AV5358" s="22"/>
      <c r="AX5358" s="22"/>
      <c r="AY5358" s="22"/>
      <c r="BA5358" s="22"/>
      <c r="BB5358" s="22"/>
      <c r="BP5358" s="49"/>
      <c r="BX5358" s="49"/>
    </row>
    <row r="5359" spans="22:76">
      <c r="V5359" s="22"/>
      <c r="W5359" s="22"/>
      <c r="AA5359" s="49"/>
      <c r="AB5359" s="49"/>
      <c r="AF5359" s="49"/>
      <c r="AS5359" s="22"/>
      <c r="AV5359" s="22"/>
      <c r="AX5359" s="22"/>
      <c r="AY5359" s="22"/>
      <c r="BA5359" s="22"/>
      <c r="BB5359" s="22"/>
      <c r="BP5359" s="49"/>
      <c r="BX5359" s="49"/>
    </row>
    <row r="5360" spans="22:76">
      <c r="V5360" s="22"/>
      <c r="W5360" s="22"/>
      <c r="AA5360" s="49"/>
      <c r="AB5360" s="49"/>
      <c r="AF5360" s="49"/>
      <c r="AS5360" s="22"/>
      <c r="AV5360" s="22"/>
      <c r="AX5360" s="22"/>
      <c r="AY5360" s="22"/>
      <c r="BA5360" s="22"/>
      <c r="BB5360" s="22"/>
      <c r="BP5360" s="49"/>
      <c r="BX5360" s="49"/>
    </row>
    <row r="5361" spans="22:76">
      <c r="V5361" s="22"/>
      <c r="W5361" s="22"/>
      <c r="AA5361" s="49"/>
      <c r="AB5361" s="49"/>
      <c r="AF5361" s="49"/>
      <c r="AS5361" s="22"/>
      <c r="AV5361" s="22"/>
      <c r="AX5361" s="22"/>
      <c r="AY5361" s="22"/>
      <c r="BA5361" s="22"/>
      <c r="BB5361" s="22"/>
      <c r="BP5361" s="49"/>
      <c r="BX5361" s="49"/>
    </row>
    <row r="5362" spans="22:76">
      <c r="V5362" s="22"/>
      <c r="W5362" s="22"/>
      <c r="AA5362" s="49"/>
      <c r="AB5362" s="49"/>
      <c r="AF5362" s="49"/>
      <c r="AS5362" s="22"/>
      <c r="AV5362" s="22"/>
      <c r="AX5362" s="22"/>
      <c r="AY5362" s="22"/>
      <c r="BA5362" s="22"/>
      <c r="BB5362" s="22"/>
      <c r="BP5362" s="49"/>
      <c r="BX5362" s="49"/>
    </row>
    <row r="5363" spans="22:76">
      <c r="V5363" s="22"/>
      <c r="W5363" s="22"/>
      <c r="AA5363" s="49"/>
      <c r="AB5363" s="49"/>
      <c r="AF5363" s="49"/>
      <c r="AS5363" s="22"/>
      <c r="AV5363" s="22"/>
      <c r="AX5363" s="22"/>
      <c r="AY5363" s="22"/>
      <c r="BA5363" s="22"/>
      <c r="BB5363" s="22"/>
      <c r="BP5363" s="49"/>
      <c r="BX5363" s="49"/>
    </row>
    <row r="5364" spans="22:76">
      <c r="V5364" s="22"/>
      <c r="W5364" s="22"/>
      <c r="AA5364" s="49"/>
      <c r="AB5364" s="49"/>
      <c r="AF5364" s="49"/>
      <c r="AS5364" s="22"/>
      <c r="AV5364" s="22"/>
      <c r="AX5364" s="22"/>
      <c r="AY5364" s="22"/>
      <c r="BA5364" s="22"/>
      <c r="BB5364" s="22"/>
      <c r="BP5364" s="49"/>
      <c r="BX5364" s="49"/>
    </row>
    <row r="5365" spans="22:76">
      <c r="V5365" s="22"/>
      <c r="W5365" s="22"/>
      <c r="AA5365" s="49"/>
      <c r="AB5365" s="49"/>
      <c r="AF5365" s="49"/>
      <c r="AS5365" s="22"/>
      <c r="AV5365" s="22"/>
      <c r="AX5365" s="22"/>
      <c r="AY5365" s="22"/>
      <c r="BA5365" s="22"/>
      <c r="BB5365" s="22"/>
      <c r="BP5365" s="49"/>
      <c r="BX5365" s="49"/>
    </row>
    <row r="5366" spans="22:76">
      <c r="V5366" s="22"/>
      <c r="W5366" s="22"/>
      <c r="AA5366" s="49"/>
      <c r="AB5366" s="49"/>
      <c r="AF5366" s="49"/>
      <c r="AS5366" s="22"/>
      <c r="AV5366" s="22"/>
      <c r="AX5366" s="22"/>
      <c r="AY5366" s="22"/>
      <c r="BA5366" s="22"/>
      <c r="BB5366" s="22"/>
      <c r="BP5366" s="49"/>
      <c r="BX5366" s="49"/>
    </row>
    <row r="5367" spans="22:76">
      <c r="V5367" s="22"/>
      <c r="W5367" s="22"/>
      <c r="AA5367" s="49"/>
      <c r="AB5367" s="49"/>
      <c r="AF5367" s="49"/>
      <c r="AS5367" s="22"/>
      <c r="AV5367" s="22"/>
      <c r="AX5367" s="22"/>
      <c r="AY5367" s="22"/>
      <c r="BA5367" s="22"/>
      <c r="BB5367" s="22"/>
      <c r="BP5367" s="49"/>
      <c r="BX5367" s="49"/>
    </row>
    <row r="5368" spans="22:76">
      <c r="V5368" s="22"/>
      <c r="W5368" s="22"/>
      <c r="AA5368" s="49"/>
      <c r="AB5368" s="49"/>
      <c r="AF5368" s="49"/>
      <c r="AS5368" s="22"/>
      <c r="AV5368" s="22"/>
      <c r="AX5368" s="22"/>
      <c r="AY5368" s="22"/>
      <c r="BA5368" s="22"/>
      <c r="BB5368" s="22"/>
      <c r="BP5368" s="49"/>
      <c r="BX5368" s="49"/>
    </row>
    <row r="5369" spans="22:76">
      <c r="V5369" s="22"/>
      <c r="W5369" s="22"/>
      <c r="AA5369" s="49"/>
      <c r="AB5369" s="49"/>
      <c r="AF5369" s="49"/>
      <c r="AS5369" s="22"/>
      <c r="AV5369" s="22"/>
      <c r="AX5369" s="22"/>
      <c r="AY5369" s="22"/>
      <c r="BA5369" s="22"/>
      <c r="BB5369" s="22"/>
      <c r="BP5369" s="49"/>
      <c r="BX5369" s="49"/>
    </row>
    <row r="5370" spans="22:76">
      <c r="V5370" s="22"/>
      <c r="W5370" s="22"/>
      <c r="AA5370" s="49"/>
      <c r="AB5370" s="49"/>
      <c r="AF5370" s="49"/>
      <c r="AS5370" s="22"/>
      <c r="AV5370" s="22"/>
      <c r="AX5370" s="22"/>
      <c r="AY5370" s="22"/>
      <c r="BA5370" s="22"/>
      <c r="BB5370" s="22"/>
      <c r="BP5370" s="49"/>
      <c r="BX5370" s="49"/>
    </row>
    <row r="5371" spans="22:76">
      <c r="V5371" s="22"/>
      <c r="W5371" s="22"/>
      <c r="AA5371" s="49"/>
      <c r="AB5371" s="49"/>
      <c r="AF5371" s="49"/>
      <c r="AS5371" s="22"/>
      <c r="AV5371" s="22"/>
      <c r="AX5371" s="22"/>
      <c r="AY5371" s="22"/>
      <c r="BA5371" s="22"/>
      <c r="BB5371" s="22"/>
      <c r="BP5371" s="49"/>
      <c r="BX5371" s="49"/>
    </row>
    <row r="5372" spans="22:76">
      <c r="V5372" s="22"/>
      <c r="W5372" s="22"/>
      <c r="AA5372" s="49"/>
      <c r="AB5372" s="49"/>
      <c r="AF5372" s="49"/>
      <c r="AS5372" s="22"/>
      <c r="AV5372" s="22"/>
      <c r="AX5372" s="22"/>
      <c r="AY5372" s="22"/>
      <c r="BA5372" s="22"/>
      <c r="BB5372" s="22"/>
      <c r="BP5372" s="49"/>
      <c r="BX5372" s="49"/>
    </row>
    <row r="5373" spans="22:76">
      <c r="V5373" s="22"/>
      <c r="W5373" s="22"/>
      <c r="AA5373" s="49"/>
      <c r="AB5373" s="49"/>
      <c r="AF5373" s="49"/>
      <c r="AS5373" s="22"/>
      <c r="AV5373" s="22"/>
      <c r="AX5373" s="22"/>
      <c r="AY5373" s="22"/>
      <c r="BA5373" s="22"/>
      <c r="BB5373" s="22"/>
      <c r="BP5373" s="49"/>
      <c r="BX5373" s="49"/>
    </row>
    <row r="5374" spans="22:76">
      <c r="V5374" s="22"/>
      <c r="W5374" s="22"/>
      <c r="AA5374" s="49"/>
      <c r="AB5374" s="49"/>
      <c r="AF5374" s="49"/>
      <c r="AS5374" s="22"/>
      <c r="AV5374" s="22"/>
      <c r="AX5374" s="22"/>
      <c r="AY5374" s="22"/>
      <c r="BA5374" s="22"/>
      <c r="BB5374" s="22"/>
      <c r="BP5374" s="49"/>
      <c r="BX5374" s="49"/>
    </row>
    <row r="5375" spans="22:76">
      <c r="V5375" s="22"/>
      <c r="W5375" s="22"/>
      <c r="AA5375" s="49"/>
      <c r="AB5375" s="49"/>
      <c r="AF5375" s="49"/>
      <c r="AS5375" s="22"/>
      <c r="AV5375" s="22"/>
      <c r="AX5375" s="22"/>
      <c r="AY5375" s="22"/>
      <c r="BA5375" s="22"/>
      <c r="BB5375" s="22"/>
      <c r="BP5375" s="49"/>
      <c r="BX5375" s="49"/>
    </row>
    <row r="5376" spans="22:76">
      <c r="V5376" s="22"/>
      <c r="W5376" s="22"/>
      <c r="AA5376" s="49"/>
      <c r="AB5376" s="49"/>
      <c r="AF5376" s="49"/>
      <c r="AS5376" s="22"/>
      <c r="AV5376" s="22"/>
      <c r="AX5376" s="22"/>
      <c r="AY5376" s="22"/>
      <c r="BA5376" s="22"/>
      <c r="BB5376" s="22"/>
      <c r="BP5376" s="49"/>
      <c r="BX5376" s="49"/>
    </row>
    <row r="5377" spans="22:76">
      <c r="V5377" s="22"/>
      <c r="W5377" s="22"/>
      <c r="AA5377" s="49"/>
      <c r="AB5377" s="49"/>
      <c r="AF5377" s="49"/>
      <c r="AS5377" s="22"/>
      <c r="AV5377" s="22"/>
      <c r="AX5377" s="22"/>
      <c r="AY5377" s="22"/>
      <c r="BA5377" s="22"/>
      <c r="BB5377" s="22"/>
      <c r="BP5377" s="49"/>
      <c r="BX5377" s="49"/>
    </row>
    <row r="5378" spans="22:76">
      <c r="V5378" s="22"/>
      <c r="W5378" s="22"/>
      <c r="AA5378" s="49"/>
      <c r="AB5378" s="49"/>
      <c r="AF5378" s="49"/>
      <c r="AS5378" s="22"/>
      <c r="AV5378" s="22"/>
      <c r="AX5378" s="22"/>
      <c r="AY5378" s="22"/>
      <c r="BA5378" s="22"/>
      <c r="BB5378" s="22"/>
      <c r="BP5378" s="49"/>
      <c r="BX5378" s="49"/>
    </row>
    <row r="5379" spans="22:76">
      <c r="V5379" s="22"/>
      <c r="W5379" s="22"/>
      <c r="AA5379" s="49"/>
      <c r="AB5379" s="49"/>
      <c r="AF5379" s="49"/>
      <c r="AS5379" s="22"/>
      <c r="AV5379" s="22"/>
      <c r="AX5379" s="22"/>
      <c r="AY5379" s="22"/>
      <c r="BA5379" s="22"/>
      <c r="BB5379" s="22"/>
      <c r="BP5379" s="49"/>
      <c r="BX5379" s="49"/>
    </row>
    <row r="5380" spans="22:76">
      <c r="V5380" s="22"/>
      <c r="W5380" s="22"/>
      <c r="AA5380" s="49"/>
      <c r="AB5380" s="49"/>
      <c r="AF5380" s="49"/>
      <c r="AS5380" s="22"/>
      <c r="AV5380" s="22"/>
      <c r="AX5380" s="22"/>
      <c r="AY5380" s="22"/>
      <c r="BA5380" s="22"/>
      <c r="BB5380" s="22"/>
      <c r="BP5380" s="49"/>
      <c r="BX5380" s="49"/>
    </row>
    <row r="5381" spans="22:76">
      <c r="V5381" s="22"/>
      <c r="W5381" s="22"/>
      <c r="AA5381" s="49"/>
      <c r="AB5381" s="49"/>
      <c r="AF5381" s="49"/>
      <c r="AS5381" s="22"/>
      <c r="AV5381" s="22"/>
      <c r="AX5381" s="22"/>
      <c r="AY5381" s="22"/>
      <c r="BA5381" s="22"/>
      <c r="BB5381" s="22"/>
      <c r="BP5381" s="49"/>
      <c r="BX5381" s="49"/>
    </row>
    <row r="5382" spans="22:76">
      <c r="V5382" s="22"/>
      <c r="W5382" s="22"/>
      <c r="AA5382" s="49"/>
      <c r="AB5382" s="49"/>
      <c r="AF5382" s="49"/>
      <c r="AS5382" s="22"/>
      <c r="AV5382" s="22"/>
      <c r="AX5382" s="22"/>
      <c r="AY5382" s="22"/>
      <c r="BA5382" s="22"/>
      <c r="BB5382" s="22"/>
      <c r="BP5382" s="49"/>
      <c r="BX5382" s="49"/>
    </row>
    <row r="5383" spans="22:76">
      <c r="V5383" s="22"/>
      <c r="W5383" s="22"/>
      <c r="AA5383" s="49"/>
      <c r="AB5383" s="49"/>
      <c r="AF5383" s="49"/>
      <c r="AS5383" s="22"/>
      <c r="AV5383" s="22"/>
      <c r="AX5383" s="22"/>
      <c r="AY5383" s="22"/>
      <c r="BA5383" s="22"/>
      <c r="BB5383" s="22"/>
      <c r="BP5383" s="49"/>
      <c r="BX5383" s="49"/>
    </row>
    <row r="5384" spans="22:76">
      <c r="V5384" s="22"/>
      <c r="W5384" s="22"/>
      <c r="AA5384" s="49"/>
      <c r="AB5384" s="49"/>
      <c r="AF5384" s="49"/>
      <c r="AS5384" s="22"/>
      <c r="AV5384" s="22"/>
      <c r="AX5384" s="22"/>
      <c r="AY5384" s="22"/>
      <c r="BA5384" s="22"/>
      <c r="BB5384" s="22"/>
      <c r="BP5384" s="49"/>
      <c r="BX5384" s="49"/>
    </row>
    <row r="5385" spans="22:76">
      <c r="V5385" s="22"/>
      <c r="W5385" s="22"/>
      <c r="AA5385" s="49"/>
      <c r="AB5385" s="49"/>
      <c r="AF5385" s="49"/>
      <c r="AS5385" s="22"/>
      <c r="AV5385" s="22"/>
      <c r="AX5385" s="22"/>
      <c r="AY5385" s="22"/>
      <c r="BA5385" s="22"/>
      <c r="BB5385" s="22"/>
      <c r="BP5385" s="49"/>
      <c r="BX5385" s="49"/>
    </row>
    <row r="5386" spans="22:76">
      <c r="V5386" s="22"/>
      <c r="W5386" s="22"/>
      <c r="AA5386" s="49"/>
      <c r="AB5386" s="49"/>
      <c r="AF5386" s="49"/>
      <c r="AS5386" s="22"/>
      <c r="AV5386" s="22"/>
      <c r="AX5386" s="22"/>
      <c r="AY5386" s="22"/>
      <c r="BA5386" s="22"/>
      <c r="BB5386" s="22"/>
      <c r="BP5386" s="49"/>
      <c r="BX5386" s="49"/>
    </row>
    <row r="5387" spans="22:76">
      <c r="V5387" s="22"/>
      <c r="W5387" s="22"/>
      <c r="AA5387" s="49"/>
      <c r="AB5387" s="49"/>
      <c r="AF5387" s="49"/>
      <c r="AS5387" s="22"/>
      <c r="AV5387" s="22"/>
      <c r="AX5387" s="22"/>
      <c r="AY5387" s="22"/>
      <c r="BA5387" s="22"/>
      <c r="BB5387" s="22"/>
      <c r="BP5387" s="49"/>
      <c r="BX5387" s="49"/>
    </row>
    <row r="5388" spans="22:76">
      <c r="V5388" s="22"/>
      <c r="W5388" s="22"/>
      <c r="AA5388" s="49"/>
      <c r="AB5388" s="49"/>
      <c r="AF5388" s="49"/>
      <c r="AS5388" s="22"/>
      <c r="AV5388" s="22"/>
      <c r="AX5388" s="22"/>
      <c r="AY5388" s="22"/>
      <c r="BA5388" s="22"/>
      <c r="BB5388" s="22"/>
      <c r="BP5388" s="49"/>
      <c r="BX5388" s="49"/>
    </row>
    <row r="5389" spans="22:76">
      <c r="V5389" s="22"/>
      <c r="W5389" s="22"/>
      <c r="AA5389" s="49"/>
      <c r="AB5389" s="49"/>
      <c r="AF5389" s="49"/>
      <c r="AS5389" s="22"/>
      <c r="AV5389" s="22"/>
      <c r="AX5389" s="22"/>
      <c r="AY5389" s="22"/>
      <c r="BA5389" s="22"/>
      <c r="BB5389" s="22"/>
      <c r="BP5389" s="49"/>
      <c r="BX5389" s="49"/>
    </row>
    <row r="5390" spans="22:76">
      <c r="V5390" s="22"/>
      <c r="W5390" s="22"/>
      <c r="AA5390" s="49"/>
      <c r="AB5390" s="49"/>
      <c r="AF5390" s="49"/>
      <c r="AS5390" s="22"/>
      <c r="AV5390" s="22"/>
      <c r="AX5390" s="22"/>
      <c r="AY5390" s="22"/>
      <c r="BA5390" s="22"/>
      <c r="BB5390" s="22"/>
      <c r="BP5390" s="49"/>
      <c r="BX5390" s="49"/>
    </row>
    <row r="5391" spans="22:76">
      <c r="V5391" s="22"/>
      <c r="W5391" s="22"/>
      <c r="AA5391" s="49"/>
      <c r="AB5391" s="49"/>
      <c r="AF5391" s="49"/>
      <c r="AS5391" s="22"/>
      <c r="AV5391" s="22"/>
      <c r="AX5391" s="22"/>
      <c r="AY5391" s="22"/>
      <c r="BA5391" s="22"/>
      <c r="BB5391" s="22"/>
      <c r="BP5391" s="49"/>
      <c r="BX5391" s="49"/>
    </row>
    <row r="5392" spans="22:76">
      <c r="V5392" s="22"/>
      <c r="W5392" s="22"/>
      <c r="AA5392" s="49"/>
      <c r="AB5392" s="49"/>
      <c r="AF5392" s="49"/>
      <c r="AS5392" s="22"/>
      <c r="AV5392" s="22"/>
      <c r="AX5392" s="22"/>
      <c r="AY5392" s="22"/>
      <c r="BA5392" s="22"/>
      <c r="BB5392" s="22"/>
      <c r="BP5392" s="49"/>
      <c r="BX5392" s="49"/>
    </row>
    <row r="5393" spans="22:76">
      <c r="V5393" s="22"/>
      <c r="W5393" s="22"/>
      <c r="AA5393" s="49"/>
      <c r="AB5393" s="49"/>
      <c r="AF5393" s="49"/>
      <c r="AS5393" s="22"/>
      <c r="AV5393" s="22"/>
      <c r="AX5393" s="22"/>
      <c r="AY5393" s="22"/>
      <c r="BA5393" s="22"/>
      <c r="BB5393" s="22"/>
      <c r="BP5393" s="49"/>
      <c r="BX5393" s="49"/>
    </row>
    <row r="5394" spans="22:76">
      <c r="V5394" s="22"/>
      <c r="W5394" s="22"/>
      <c r="AA5394" s="49"/>
      <c r="AB5394" s="49"/>
      <c r="AF5394" s="49"/>
      <c r="AS5394" s="22"/>
      <c r="AV5394" s="22"/>
      <c r="AX5394" s="22"/>
      <c r="AY5394" s="22"/>
      <c r="BA5394" s="22"/>
      <c r="BB5394" s="22"/>
      <c r="BP5394" s="49"/>
      <c r="BX5394" s="49"/>
    </row>
    <row r="5395" spans="22:76">
      <c r="V5395" s="22"/>
      <c r="W5395" s="22"/>
      <c r="AA5395" s="49"/>
      <c r="AB5395" s="49"/>
      <c r="AF5395" s="49"/>
      <c r="AS5395" s="22"/>
      <c r="AV5395" s="22"/>
      <c r="AX5395" s="22"/>
      <c r="AY5395" s="22"/>
      <c r="BA5395" s="22"/>
      <c r="BB5395" s="22"/>
      <c r="BP5395" s="49"/>
      <c r="BX5395" s="49"/>
    </row>
    <row r="5396" spans="22:76">
      <c r="V5396" s="22"/>
      <c r="W5396" s="22"/>
      <c r="AA5396" s="49"/>
      <c r="AB5396" s="49"/>
      <c r="AF5396" s="49"/>
      <c r="AS5396" s="22"/>
      <c r="AV5396" s="22"/>
      <c r="AX5396" s="22"/>
      <c r="AY5396" s="22"/>
      <c r="BA5396" s="22"/>
      <c r="BB5396" s="22"/>
      <c r="BP5396" s="49"/>
      <c r="BX5396" s="49"/>
    </row>
    <row r="5397" spans="22:76">
      <c r="V5397" s="22"/>
      <c r="W5397" s="22"/>
      <c r="AA5397" s="49"/>
      <c r="AB5397" s="49"/>
      <c r="AF5397" s="49"/>
      <c r="AS5397" s="22"/>
      <c r="AV5397" s="22"/>
      <c r="AX5397" s="22"/>
      <c r="AY5397" s="22"/>
      <c r="BA5397" s="22"/>
      <c r="BB5397" s="22"/>
      <c r="BP5397" s="49"/>
      <c r="BX5397" s="49"/>
    </row>
    <row r="5398" spans="22:76">
      <c r="V5398" s="22"/>
      <c r="W5398" s="22"/>
      <c r="AA5398" s="49"/>
      <c r="AB5398" s="49"/>
      <c r="AF5398" s="49"/>
      <c r="AS5398" s="22"/>
      <c r="AV5398" s="22"/>
      <c r="AX5398" s="22"/>
      <c r="AY5398" s="22"/>
      <c r="BA5398" s="22"/>
      <c r="BB5398" s="22"/>
      <c r="BP5398" s="49"/>
      <c r="BX5398" s="49"/>
    </row>
    <row r="5399" spans="22:76">
      <c r="V5399" s="22"/>
      <c r="W5399" s="22"/>
      <c r="AA5399" s="49"/>
      <c r="AB5399" s="49"/>
      <c r="AF5399" s="49"/>
      <c r="AS5399" s="22"/>
      <c r="AV5399" s="22"/>
      <c r="AX5399" s="22"/>
      <c r="AY5399" s="22"/>
      <c r="BA5399" s="22"/>
      <c r="BB5399" s="22"/>
      <c r="BP5399" s="49"/>
      <c r="BX5399" s="49"/>
    </row>
    <row r="5400" spans="22:76">
      <c r="V5400" s="22"/>
      <c r="W5400" s="22"/>
      <c r="AA5400" s="49"/>
      <c r="AB5400" s="49"/>
      <c r="AF5400" s="49"/>
      <c r="AS5400" s="22"/>
      <c r="AV5400" s="22"/>
      <c r="AX5400" s="22"/>
      <c r="AY5400" s="22"/>
      <c r="BA5400" s="22"/>
      <c r="BB5400" s="22"/>
      <c r="BP5400" s="49"/>
      <c r="BX5400" s="49"/>
    </row>
    <row r="5401" spans="22:76">
      <c r="V5401" s="22"/>
      <c r="W5401" s="22"/>
      <c r="AA5401" s="49"/>
      <c r="AB5401" s="49"/>
      <c r="AF5401" s="49"/>
      <c r="AS5401" s="22"/>
      <c r="AV5401" s="22"/>
      <c r="AX5401" s="22"/>
      <c r="AY5401" s="22"/>
      <c r="BA5401" s="22"/>
      <c r="BB5401" s="22"/>
      <c r="BP5401" s="49"/>
      <c r="BX5401" s="49"/>
    </row>
    <row r="5402" spans="22:76">
      <c r="V5402" s="22"/>
      <c r="W5402" s="22"/>
      <c r="AA5402" s="49"/>
      <c r="AB5402" s="49"/>
      <c r="AF5402" s="49"/>
      <c r="AS5402" s="22"/>
      <c r="AV5402" s="22"/>
      <c r="AX5402" s="22"/>
      <c r="AY5402" s="22"/>
      <c r="BA5402" s="22"/>
      <c r="BB5402" s="22"/>
      <c r="BP5402" s="49"/>
      <c r="BX5402" s="49"/>
    </row>
    <row r="5403" spans="22:76">
      <c r="V5403" s="22"/>
      <c r="W5403" s="22"/>
      <c r="AA5403" s="49"/>
      <c r="AB5403" s="49"/>
      <c r="AF5403" s="49"/>
      <c r="AS5403" s="22"/>
      <c r="AV5403" s="22"/>
      <c r="AX5403" s="22"/>
      <c r="AY5403" s="22"/>
      <c r="BA5403" s="22"/>
      <c r="BB5403" s="22"/>
      <c r="BP5403" s="49"/>
      <c r="BX5403" s="49"/>
    </row>
    <row r="5404" spans="22:76">
      <c r="V5404" s="22"/>
      <c r="W5404" s="22"/>
      <c r="AA5404" s="49"/>
      <c r="AB5404" s="49"/>
      <c r="AF5404" s="49"/>
      <c r="AS5404" s="22"/>
      <c r="AV5404" s="22"/>
      <c r="AX5404" s="22"/>
      <c r="AY5404" s="22"/>
      <c r="BA5404" s="22"/>
      <c r="BB5404" s="22"/>
      <c r="BP5404" s="49"/>
      <c r="BX5404" s="49"/>
    </row>
    <row r="5405" spans="22:76">
      <c r="V5405" s="22"/>
      <c r="W5405" s="22"/>
      <c r="AA5405" s="49"/>
      <c r="AB5405" s="49"/>
      <c r="AF5405" s="49"/>
      <c r="AS5405" s="22"/>
      <c r="AV5405" s="22"/>
      <c r="AX5405" s="22"/>
      <c r="AY5405" s="22"/>
      <c r="BA5405" s="22"/>
      <c r="BB5405" s="22"/>
      <c r="BP5405" s="49"/>
      <c r="BX5405" s="49"/>
    </row>
    <row r="5406" spans="22:76">
      <c r="V5406" s="22"/>
      <c r="W5406" s="22"/>
      <c r="AA5406" s="49"/>
      <c r="AB5406" s="49"/>
      <c r="AF5406" s="49"/>
      <c r="AS5406" s="22"/>
      <c r="AV5406" s="22"/>
      <c r="AX5406" s="22"/>
      <c r="AY5406" s="22"/>
      <c r="BA5406" s="22"/>
      <c r="BB5406" s="22"/>
      <c r="BP5406" s="49"/>
      <c r="BX5406" s="49"/>
    </row>
    <row r="5407" spans="22:76">
      <c r="V5407" s="22"/>
      <c r="W5407" s="22"/>
      <c r="AA5407" s="49"/>
      <c r="AB5407" s="49"/>
      <c r="AF5407" s="49"/>
      <c r="AS5407" s="22"/>
      <c r="AV5407" s="22"/>
      <c r="AX5407" s="22"/>
      <c r="AY5407" s="22"/>
      <c r="BA5407" s="22"/>
      <c r="BB5407" s="22"/>
      <c r="BP5407" s="49"/>
      <c r="BX5407" s="49"/>
    </row>
    <row r="5408" spans="22:76">
      <c r="V5408" s="22"/>
      <c r="W5408" s="22"/>
      <c r="AA5408" s="49"/>
      <c r="AB5408" s="49"/>
      <c r="AF5408" s="49"/>
      <c r="AS5408" s="22"/>
      <c r="AV5408" s="22"/>
      <c r="AX5408" s="22"/>
      <c r="AY5408" s="22"/>
      <c r="BA5408" s="22"/>
      <c r="BB5408" s="22"/>
      <c r="BP5408" s="49"/>
      <c r="BX5408" s="49"/>
    </row>
    <row r="5409" spans="22:76">
      <c r="V5409" s="22"/>
      <c r="W5409" s="22"/>
      <c r="AA5409" s="49"/>
      <c r="AB5409" s="49"/>
      <c r="AF5409" s="49"/>
      <c r="AS5409" s="22"/>
      <c r="AV5409" s="22"/>
      <c r="AX5409" s="22"/>
      <c r="AY5409" s="22"/>
      <c r="BA5409" s="22"/>
      <c r="BB5409" s="22"/>
      <c r="BP5409" s="49"/>
      <c r="BX5409" s="49"/>
    </row>
    <row r="5410" spans="22:76">
      <c r="V5410" s="22"/>
      <c r="W5410" s="22"/>
      <c r="AA5410" s="49"/>
      <c r="AB5410" s="49"/>
      <c r="AF5410" s="49"/>
      <c r="AS5410" s="22"/>
      <c r="AV5410" s="22"/>
      <c r="AX5410" s="22"/>
      <c r="AY5410" s="22"/>
      <c r="BA5410" s="22"/>
      <c r="BB5410" s="22"/>
      <c r="BP5410" s="49"/>
      <c r="BX5410" s="49"/>
    </row>
    <row r="5411" spans="22:76">
      <c r="V5411" s="22"/>
      <c r="W5411" s="22"/>
      <c r="AA5411" s="49"/>
      <c r="AB5411" s="49"/>
      <c r="AF5411" s="49"/>
      <c r="AS5411" s="22"/>
      <c r="AV5411" s="22"/>
      <c r="AX5411" s="22"/>
      <c r="AY5411" s="22"/>
      <c r="BA5411" s="22"/>
      <c r="BB5411" s="22"/>
      <c r="BP5411" s="49"/>
      <c r="BX5411" s="49"/>
    </row>
    <row r="5412" spans="22:76">
      <c r="V5412" s="22"/>
      <c r="W5412" s="22"/>
      <c r="AA5412" s="49"/>
      <c r="AB5412" s="49"/>
      <c r="AF5412" s="49"/>
      <c r="AS5412" s="22"/>
      <c r="AV5412" s="22"/>
      <c r="AX5412" s="22"/>
      <c r="AY5412" s="22"/>
      <c r="BA5412" s="22"/>
      <c r="BB5412" s="22"/>
      <c r="BP5412" s="49"/>
      <c r="BX5412" s="49"/>
    </row>
    <row r="5413" spans="22:76">
      <c r="V5413" s="22"/>
      <c r="W5413" s="22"/>
      <c r="AA5413" s="49"/>
      <c r="AB5413" s="49"/>
      <c r="AF5413" s="49"/>
      <c r="AS5413" s="22"/>
      <c r="AV5413" s="22"/>
      <c r="AX5413" s="22"/>
      <c r="AY5413" s="22"/>
      <c r="BA5413" s="22"/>
      <c r="BB5413" s="22"/>
      <c r="BP5413" s="49"/>
      <c r="BX5413" s="49"/>
    </row>
    <row r="5414" spans="22:76">
      <c r="V5414" s="22"/>
      <c r="W5414" s="22"/>
      <c r="AA5414" s="49"/>
      <c r="AB5414" s="49"/>
      <c r="AF5414" s="49"/>
      <c r="AS5414" s="22"/>
      <c r="AV5414" s="22"/>
      <c r="AX5414" s="22"/>
      <c r="AY5414" s="22"/>
      <c r="BA5414" s="22"/>
      <c r="BB5414" s="22"/>
      <c r="BP5414" s="49"/>
      <c r="BX5414" s="49"/>
    </row>
    <row r="5415" spans="22:76">
      <c r="V5415" s="22"/>
      <c r="W5415" s="22"/>
      <c r="AA5415" s="49"/>
      <c r="AB5415" s="49"/>
      <c r="AF5415" s="49"/>
      <c r="AS5415" s="22"/>
      <c r="AV5415" s="22"/>
      <c r="AX5415" s="22"/>
      <c r="AY5415" s="22"/>
      <c r="BA5415" s="22"/>
      <c r="BB5415" s="22"/>
      <c r="BP5415" s="49"/>
      <c r="BX5415" s="49"/>
    </row>
    <row r="5416" spans="22:76">
      <c r="V5416" s="22"/>
      <c r="W5416" s="22"/>
      <c r="AA5416" s="49"/>
      <c r="AB5416" s="49"/>
      <c r="AF5416" s="49"/>
      <c r="AS5416" s="22"/>
      <c r="AV5416" s="22"/>
      <c r="AX5416" s="22"/>
      <c r="AY5416" s="22"/>
      <c r="BA5416" s="22"/>
      <c r="BB5416" s="22"/>
      <c r="BP5416" s="49"/>
      <c r="BX5416" s="49"/>
    </row>
    <row r="5417" spans="22:76">
      <c r="V5417" s="22"/>
      <c r="W5417" s="22"/>
      <c r="AA5417" s="49"/>
      <c r="AB5417" s="49"/>
      <c r="AF5417" s="49"/>
      <c r="AS5417" s="22"/>
      <c r="AV5417" s="22"/>
      <c r="AX5417" s="22"/>
      <c r="AY5417" s="22"/>
      <c r="BA5417" s="22"/>
      <c r="BB5417" s="22"/>
      <c r="BP5417" s="49"/>
      <c r="BX5417" s="49"/>
    </row>
    <row r="5418" spans="22:76">
      <c r="V5418" s="22"/>
      <c r="W5418" s="22"/>
      <c r="AA5418" s="49"/>
      <c r="AB5418" s="49"/>
      <c r="AF5418" s="49"/>
      <c r="AS5418" s="22"/>
      <c r="AV5418" s="22"/>
      <c r="AX5418" s="22"/>
      <c r="AY5418" s="22"/>
      <c r="BA5418" s="22"/>
      <c r="BB5418" s="22"/>
      <c r="BP5418" s="49"/>
      <c r="BX5418" s="49"/>
    </row>
    <row r="5419" spans="22:76">
      <c r="V5419" s="22"/>
      <c r="W5419" s="22"/>
      <c r="AA5419" s="49"/>
      <c r="AB5419" s="49"/>
      <c r="AF5419" s="49"/>
      <c r="AS5419" s="22"/>
      <c r="AV5419" s="22"/>
      <c r="AX5419" s="22"/>
      <c r="AY5419" s="22"/>
      <c r="BA5419" s="22"/>
      <c r="BB5419" s="22"/>
      <c r="BP5419" s="49"/>
      <c r="BX5419" s="49"/>
    </row>
    <row r="5420" spans="22:76">
      <c r="V5420" s="22"/>
      <c r="W5420" s="22"/>
      <c r="AA5420" s="49"/>
      <c r="AB5420" s="49"/>
      <c r="AF5420" s="49"/>
      <c r="AS5420" s="22"/>
      <c r="AV5420" s="22"/>
      <c r="AX5420" s="22"/>
      <c r="AY5420" s="22"/>
      <c r="BA5420" s="22"/>
      <c r="BB5420" s="22"/>
      <c r="BP5420" s="49"/>
      <c r="BX5420" s="49"/>
    </row>
    <row r="5421" spans="22:76">
      <c r="V5421" s="22"/>
      <c r="W5421" s="22"/>
      <c r="AA5421" s="49"/>
      <c r="AB5421" s="49"/>
      <c r="AF5421" s="49"/>
      <c r="AS5421" s="22"/>
      <c r="AV5421" s="22"/>
      <c r="AX5421" s="22"/>
      <c r="AY5421" s="22"/>
      <c r="BA5421" s="22"/>
      <c r="BB5421" s="22"/>
      <c r="BP5421" s="49"/>
      <c r="BX5421" s="49"/>
    </row>
    <row r="5422" spans="22:76">
      <c r="V5422" s="22"/>
      <c r="W5422" s="22"/>
      <c r="AA5422" s="49"/>
      <c r="AB5422" s="49"/>
      <c r="AF5422" s="49"/>
      <c r="AS5422" s="22"/>
      <c r="AV5422" s="22"/>
      <c r="AX5422" s="22"/>
      <c r="AY5422" s="22"/>
      <c r="BA5422" s="22"/>
      <c r="BB5422" s="22"/>
      <c r="BP5422" s="49"/>
      <c r="BX5422" s="49"/>
    </row>
    <row r="5423" spans="22:76">
      <c r="V5423" s="22"/>
      <c r="W5423" s="22"/>
      <c r="AA5423" s="49"/>
      <c r="AB5423" s="49"/>
      <c r="AF5423" s="49"/>
      <c r="AS5423" s="22"/>
      <c r="AV5423" s="22"/>
      <c r="AX5423" s="22"/>
      <c r="AY5423" s="22"/>
      <c r="BA5423" s="22"/>
      <c r="BB5423" s="22"/>
      <c r="BP5423" s="49"/>
      <c r="BX5423" s="49"/>
    </row>
    <row r="5424" spans="22:76">
      <c r="V5424" s="22"/>
      <c r="W5424" s="22"/>
      <c r="AA5424" s="49"/>
      <c r="AB5424" s="49"/>
      <c r="AF5424" s="49"/>
      <c r="AS5424" s="22"/>
      <c r="AV5424" s="22"/>
      <c r="AX5424" s="22"/>
      <c r="AY5424" s="22"/>
      <c r="BA5424" s="22"/>
      <c r="BB5424" s="22"/>
      <c r="BP5424" s="49"/>
      <c r="BX5424" s="49"/>
    </row>
    <row r="5425" spans="22:76">
      <c r="V5425" s="22"/>
      <c r="W5425" s="22"/>
      <c r="AA5425" s="49"/>
      <c r="AB5425" s="49"/>
      <c r="AF5425" s="49"/>
      <c r="AS5425" s="22"/>
      <c r="AV5425" s="22"/>
      <c r="AX5425" s="22"/>
      <c r="AY5425" s="22"/>
      <c r="BA5425" s="22"/>
      <c r="BB5425" s="22"/>
      <c r="BP5425" s="49"/>
      <c r="BX5425" s="49"/>
    </row>
    <row r="5426" spans="22:76">
      <c r="V5426" s="22"/>
      <c r="W5426" s="22"/>
      <c r="AA5426" s="49"/>
      <c r="AB5426" s="49"/>
      <c r="AF5426" s="49"/>
      <c r="AS5426" s="22"/>
      <c r="AV5426" s="22"/>
      <c r="AX5426" s="22"/>
      <c r="AY5426" s="22"/>
      <c r="BA5426" s="22"/>
      <c r="BB5426" s="22"/>
      <c r="BP5426" s="49"/>
      <c r="BX5426" s="49"/>
    </row>
    <row r="5427" spans="22:76">
      <c r="V5427" s="22"/>
      <c r="W5427" s="22"/>
      <c r="AA5427" s="49"/>
      <c r="AB5427" s="49"/>
      <c r="AF5427" s="49"/>
      <c r="AS5427" s="22"/>
      <c r="AV5427" s="22"/>
      <c r="AX5427" s="22"/>
      <c r="AY5427" s="22"/>
      <c r="BA5427" s="22"/>
      <c r="BB5427" s="22"/>
      <c r="BP5427" s="49"/>
      <c r="BX5427" s="49"/>
    </row>
    <row r="5428" spans="22:76">
      <c r="V5428" s="22"/>
      <c r="W5428" s="22"/>
      <c r="AA5428" s="49"/>
      <c r="AB5428" s="49"/>
      <c r="AF5428" s="49"/>
      <c r="AS5428" s="22"/>
      <c r="AV5428" s="22"/>
      <c r="AX5428" s="22"/>
      <c r="AY5428" s="22"/>
      <c r="BA5428" s="22"/>
      <c r="BB5428" s="22"/>
      <c r="BP5428" s="49"/>
      <c r="BX5428" s="49"/>
    </row>
    <row r="5429" spans="22:76">
      <c r="V5429" s="22"/>
      <c r="W5429" s="22"/>
      <c r="AA5429" s="49"/>
      <c r="AB5429" s="49"/>
      <c r="AF5429" s="49"/>
      <c r="AS5429" s="22"/>
      <c r="AV5429" s="22"/>
      <c r="AX5429" s="22"/>
      <c r="AY5429" s="22"/>
      <c r="BA5429" s="22"/>
      <c r="BB5429" s="22"/>
      <c r="BP5429" s="49"/>
      <c r="BX5429" s="49"/>
    </row>
    <row r="5430" spans="22:76">
      <c r="V5430" s="22"/>
      <c r="W5430" s="22"/>
      <c r="AA5430" s="49"/>
      <c r="AB5430" s="49"/>
      <c r="AF5430" s="49"/>
      <c r="AS5430" s="22"/>
      <c r="AV5430" s="22"/>
      <c r="AX5430" s="22"/>
      <c r="AY5430" s="22"/>
      <c r="BA5430" s="22"/>
      <c r="BB5430" s="22"/>
      <c r="BP5430" s="49"/>
      <c r="BX5430" s="49"/>
    </row>
    <row r="5431" spans="22:76">
      <c r="V5431" s="22"/>
      <c r="W5431" s="22"/>
      <c r="AA5431" s="49"/>
      <c r="AB5431" s="49"/>
      <c r="AF5431" s="49"/>
      <c r="AS5431" s="22"/>
      <c r="AV5431" s="22"/>
      <c r="AX5431" s="22"/>
      <c r="AY5431" s="22"/>
      <c r="BA5431" s="22"/>
      <c r="BB5431" s="22"/>
      <c r="BP5431" s="49"/>
      <c r="BX5431" s="49"/>
    </row>
    <row r="5432" spans="22:76">
      <c r="V5432" s="22"/>
      <c r="W5432" s="22"/>
      <c r="AA5432" s="49"/>
      <c r="AB5432" s="49"/>
      <c r="AF5432" s="49"/>
      <c r="AS5432" s="22"/>
      <c r="AV5432" s="22"/>
      <c r="AX5432" s="22"/>
      <c r="AY5432" s="22"/>
      <c r="BA5432" s="22"/>
      <c r="BB5432" s="22"/>
      <c r="BP5432" s="49"/>
      <c r="BX5432" s="49"/>
    </row>
    <row r="5433" spans="22:76">
      <c r="V5433" s="22"/>
      <c r="W5433" s="22"/>
      <c r="AA5433" s="49"/>
      <c r="AB5433" s="49"/>
      <c r="AF5433" s="49"/>
      <c r="AS5433" s="22"/>
      <c r="AV5433" s="22"/>
      <c r="AX5433" s="22"/>
      <c r="AY5433" s="22"/>
      <c r="BA5433" s="22"/>
      <c r="BB5433" s="22"/>
      <c r="BP5433" s="49"/>
      <c r="BX5433" s="49"/>
    </row>
    <row r="5434" spans="22:76">
      <c r="V5434" s="22"/>
      <c r="W5434" s="22"/>
      <c r="AA5434" s="49"/>
      <c r="AB5434" s="49"/>
      <c r="AF5434" s="49"/>
      <c r="AS5434" s="22"/>
      <c r="AV5434" s="22"/>
      <c r="AX5434" s="22"/>
      <c r="AY5434" s="22"/>
      <c r="BA5434" s="22"/>
      <c r="BB5434" s="22"/>
      <c r="BP5434" s="49"/>
      <c r="BX5434" s="49"/>
    </row>
    <row r="5435" spans="22:76">
      <c r="V5435" s="22"/>
      <c r="W5435" s="22"/>
      <c r="AA5435" s="49"/>
      <c r="AB5435" s="49"/>
      <c r="AF5435" s="49"/>
      <c r="AS5435" s="22"/>
      <c r="AV5435" s="22"/>
      <c r="AX5435" s="22"/>
      <c r="AY5435" s="22"/>
      <c r="BA5435" s="22"/>
      <c r="BB5435" s="22"/>
      <c r="BP5435" s="49"/>
      <c r="BX5435" s="49"/>
    </row>
    <row r="5436" spans="22:76">
      <c r="V5436" s="22"/>
      <c r="W5436" s="22"/>
      <c r="AA5436" s="49"/>
      <c r="AB5436" s="49"/>
      <c r="AF5436" s="49"/>
      <c r="AS5436" s="22"/>
      <c r="AV5436" s="22"/>
      <c r="AX5436" s="22"/>
      <c r="AY5436" s="22"/>
      <c r="BA5436" s="22"/>
      <c r="BB5436" s="22"/>
      <c r="BP5436" s="49"/>
      <c r="BX5436" s="49"/>
    </row>
    <row r="5437" spans="22:76">
      <c r="V5437" s="22"/>
      <c r="W5437" s="22"/>
      <c r="AA5437" s="49"/>
      <c r="AB5437" s="49"/>
      <c r="AF5437" s="49"/>
      <c r="AS5437" s="22"/>
      <c r="AV5437" s="22"/>
      <c r="AX5437" s="22"/>
      <c r="AY5437" s="22"/>
      <c r="BA5437" s="22"/>
      <c r="BB5437" s="22"/>
      <c r="BP5437" s="49"/>
      <c r="BX5437" s="49"/>
    </row>
    <row r="5438" spans="22:76">
      <c r="V5438" s="22"/>
      <c r="W5438" s="22"/>
      <c r="AA5438" s="49"/>
      <c r="AB5438" s="49"/>
      <c r="AF5438" s="49"/>
      <c r="AS5438" s="22"/>
      <c r="AV5438" s="22"/>
      <c r="AX5438" s="22"/>
      <c r="AY5438" s="22"/>
      <c r="BA5438" s="22"/>
      <c r="BB5438" s="22"/>
      <c r="BP5438" s="49"/>
      <c r="BX5438" s="49"/>
    </row>
    <row r="5439" spans="22:76">
      <c r="V5439" s="22"/>
      <c r="W5439" s="22"/>
      <c r="AA5439" s="49"/>
      <c r="AB5439" s="49"/>
      <c r="AF5439" s="49"/>
      <c r="AS5439" s="22"/>
      <c r="AV5439" s="22"/>
      <c r="AX5439" s="22"/>
      <c r="AY5439" s="22"/>
      <c r="BA5439" s="22"/>
      <c r="BB5439" s="22"/>
      <c r="BP5439" s="49"/>
      <c r="BX5439" s="49"/>
    </row>
    <row r="5440" spans="22:76">
      <c r="V5440" s="22"/>
      <c r="W5440" s="22"/>
      <c r="AA5440" s="49"/>
      <c r="AB5440" s="49"/>
      <c r="AF5440" s="49"/>
      <c r="AS5440" s="22"/>
      <c r="AV5440" s="22"/>
      <c r="AX5440" s="22"/>
      <c r="AY5440" s="22"/>
      <c r="BA5440" s="22"/>
      <c r="BB5440" s="22"/>
      <c r="BP5440" s="49"/>
      <c r="BX5440" s="49"/>
    </row>
    <row r="5441" spans="22:76">
      <c r="V5441" s="22"/>
      <c r="W5441" s="22"/>
      <c r="AA5441" s="49"/>
      <c r="AB5441" s="49"/>
      <c r="AF5441" s="49"/>
      <c r="AS5441" s="22"/>
      <c r="AV5441" s="22"/>
      <c r="AX5441" s="22"/>
      <c r="AY5441" s="22"/>
      <c r="BA5441" s="22"/>
      <c r="BB5441" s="22"/>
      <c r="BP5441" s="49"/>
      <c r="BX5441" s="49"/>
    </row>
    <row r="5442" spans="22:76">
      <c r="V5442" s="22"/>
      <c r="W5442" s="22"/>
      <c r="AA5442" s="49"/>
      <c r="AB5442" s="49"/>
      <c r="AF5442" s="49"/>
      <c r="AS5442" s="22"/>
      <c r="AV5442" s="22"/>
      <c r="AX5442" s="22"/>
      <c r="AY5442" s="22"/>
      <c r="BA5442" s="22"/>
      <c r="BB5442" s="22"/>
      <c r="BP5442" s="49"/>
      <c r="BX5442" s="49"/>
    </row>
    <row r="5443" spans="22:76">
      <c r="V5443" s="22"/>
      <c r="W5443" s="22"/>
      <c r="AA5443" s="49"/>
      <c r="AB5443" s="49"/>
      <c r="AF5443" s="49"/>
      <c r="AS5443" s="22"/>
      <c r="AV5443" s="22"/>
      <c r="AX5443" s="22"/>
      <c r="AY5443" s="22"/>
      <c r="BA5443" s="22"/>
      <c r="BB5443" s="22"/>
      <c r="BP5443" s="49"/>
      <c r="BX5443" s="49"/>
    </row>
    <row r="5444" spans="22:76">
      <c r="V5444" s="22"/>
      <c r="W5444" s="22"/>
      <c r="AA5444" s="49"/>
      <c r="AB5444" s="49"/>
      <c r="AF5444" s="49"/>
      <c r="AS5444" s="22"/>
      <c r="AV5444" s="22"/>
      <c r="AX5444" s="22"/>
      <c r="AY5444" s="22"/>
      <c r="BA5444" s="22"/>
      <c r="BB5444" s="22"/>
      <c r="BP5444" s="49"/>
      <c r="BX5444" s="49"/>
    </row>
    <row r="5445" spans="22:76">
      <c r="V5445" s="22"/>
      <c r="W5445" s="22"/>
      <c r="AA5445" s="49"/>
      <c r="AB5445" s="49"/>
      <c r="AF5445" s="49"/>
      <c r="AS5445" s="22"/>
      <c r="AV5445" s="22"/>
      <c r="AX5445" s="22"/>
      <c r="AY5445" s="22"/>
      <c r="BA5445" s="22"/>
      <c r="BB5445" s="22"/>
      <c r="BP5445" s="49"/>
      <c r="BX5445" s="49"/>
    </row>
    <row r="5446" spans="22:76">
      <c r="V5446" s="22"/>
      <c r="W5446" s="22"/>
      <c r="AA5446" s="49"/>
      <c r="AB5446" s="49"/>
      <c r="AF5446" s="49"/>
      <c r="AS5446" s="22"/>
      <c r="AV5446" s="22"/>
      <c r="AX5446" s="22"/>
      <c r="AY5446" s="22"/>
      <c r="BA5446" s="22"/>
      <c r="BB5446" s="22"/>
      <c r="BP5446" s="49"/>
      <c r="BX5446" s="49"/>
    </row>
    <row r="5447" spans="22:76">
      <c r="V5447" s="22"/>
      <c r="W5447" s="22"/>
      <c r="AA5447" s="49"/>
      <c r="AB5447" s="49"/>
      <c r="AF5447" s="49"/>
      <c r="AS5447" s="22"/>
      <c r="AV5447" s="22"/>
      <c r="AX5447" s="22"/>
      <c r="AY5447" s="22"/>
      <c r="BA5447" s="22"/>
      <c r="BB5447" s="22"/>
      <c r="BP5447" s="49"/>
      <c r="BX5447" s="49"/>
    </row>
    <row r="5448" spans="22:76">
      <c r="V5448" s="22"/>
      <c r="W5448" s="22"/>
      <c r="AA5448" s="49"/>
      <c r="AB5448" s="49"/>
      <c r="AF5448" s="49"/>
      <c r="AS5448" s="22"/>
      <c r="AV5448" s="22"/>
      <c r="AX5448" s="22"/>
      <c r="AY5448" s="22"/>
      <c r="BA5448" s="22"/>
      <c r="BB5448" s="22"/>
      <c r="BP5448" s="49"/>
      <c r="BX5448" s="49"/>
    </row>
    <row r="5449" spans="22:76">
      <c r="V5449" s="22"/>
      <c r="W5449" s="22"/>
      <c r="AA5449" s="49"/>
      <c r="AB5449" s="49"/>
      <c r="AF5449" s="49"/>
      <c r="AS5449" s="22"/>
      <c r="AV5449" s="22"/>
      <c r="AX5449" s="22"/>
      <c r="AY5449" s="22"/>
      <c r="BA5449" s="22"/>
      <c r="BB5449" s="22"/>
      <c r="BP5449" s="49"/>
      <c r="BX5449" s="49"/>
    </row>
    <row r="5450" spans="22:76">
      <c r="V5450" s="22"/>
      <c r="W5450" s="22"/>
      <c r="AA5450" s="49"/>
      <c r="AB5450" s="49"/>
      <c r="AF5450" s="49"/>
      <c r="AS5450" s="22"/>
      <c r="AV5450" s="22"/>
      <c r="AX5450" s="22"/>
      <c r="AY5450" s="22"/>
      <c r="BA5450" s="22"/>
      <c r="BB5450" s="22"/>
      <c r="BP5450" s="49"/>
      <c r="BX5450" s="49"/>
    </row>
    <row r="5451" spans="22:76">
      <c r="V5451" s="22"/>
      <c r="W5451" s="22"/>
      <c r="AA5451" s="49"/>
      <c r="AB5451" s="49"/>
      <c r="AF5451" s="49"/>
      <c r="AS5451" s="22"/>
      <c r="AV5451" s="22"/>
      <c r="AX5451" s="22"/>
      <c r="AY5451" s="22"/>
      <c r="BA5451" s="22"/>
      <c r="BB5451" s="22"/>
      <c r="BP5451" s="49"/>
      <c r="BX5451" s="49"/>
    </row>
    <row r="5452" spans="22:76">
      <c r="V5452" s="22"/>
      <c r="W5452" s="22"/>
      <c r="AA5452" s="49"/>
      <c r="AB5452" s="49"/>
      <c r="AF5452" s="49"/>
      <c r="AS5452" s="22"/>
      <c r="AV5452" s="22"/>
      <c r="AX5452" s="22"/>
      <c r="AY5452" s="22"/>
      <c r="BA5452" s="22"/>
      <c r="BB5452" s="22"/>
      <c r="BP5452" s="49"/>
      <c r="BX5452" s="49"/>
    </row>
    <row r="5453" spans="22:76">
      <c r="V5453" s="22"/>
      <c r="W5453" s="22"/>
      <c r="AA5453" s="49"/>
      <c r="AB5453" s="49"/>
      <c r="AF5453" s="49"/>
      <c r="AS5453" s="22"/>
      <c r="AV5453" s="22"/>
      <c r="AX5453" s="22"/>
      <c r="AY5453" s="22"/>
      <c r="BA5453" s="22"/>
      <c r="BB5453" s="22"/>
      <c r="BP5453" s="49"/>
      <c r="BX5453" s="49"/>
    </row>
    <row r="5454" spans="22:76">
      <c r="V5454" s="22"/>
      <c r="W5454" s="22"/>
      <c r="AA5454" s="49"/>
      <c r="AB5454" s="49"/>
      <c r="AF5454" s="49"/>
      <c r="AS5454" s="22"/>
      <c r="AV5454" s="22"/>
      <c r="AX5454" s="22"/>
      <c r="AY5454" s="22"/>
      <c r="BA5454" s="22"/>
      <c r="BB5454" s="22"/>
      <c r="BP5454" s="49"/>
      <c r="BX5454" s="49"/>
    </row>
    <row r="5455" spans="22:76">
      <c r="V5455" s="22"/>
      <c r="W5455" s="22"/>
      <c r="AA5455" s="49"/>
      <c r="AB5455" s="49"/>
      <c r="AF5455" s="49"/>
      <c r="AS5455" s="22"/>
      <c r="AV5455" s="22"/>
      <c r="AX5455" s="22"/>
      <c r="AY5455" s="22"/>
      <c r="BA5455" s="22"/>
      <c r="BB5455" s="22"/>
      <c r="BP5455" s="49"/>
      <c r="BX5455" s="49"/>
    </row>
    <row r="5456" spans="22:76">
      <c r="V5456" s="22"/>
      <c r="W5456" s="22"/>
      <c r="AA5456" s="49"/>
      <c r="AB5456" s="49"/>
      <c r="AF5456" s="49"/>
      <c r="AS5456" s="22"/>
      <c r="AV5456" s="22"/>
      <c r="AX5456" s="22"/>
      <c r="AY5456" s="22"/>
      <c r="BA5456" s="22"/>
      <c r="BB5456" s="22"/>
      <c r="BP5456" s="49"/>
      <c r="BX5456" s="49"/>
    </row>
    <row r="5457" spans="22:76">
      <c r="V5457" s="22"/>
      <c r="W5457" s="22"/>
      <c r="AA5457" s="49"/>
      <c r="AB5457" s="49"/>
      <c r="AF5457" s="49"/>
      <c r="AS5457" s="22"/>
      <c r="AV5457" s="22"/>
      <c r="AX5457" s="22"/>
      <c r="AY5457" s="22"/>
      <c r="BA5457" s="22"/>
      <c r="BB5457" s="22"/>
      <c r="BP5457" s="49"/>
      <c r="BX5457" s="49"/>
    </row>
    <row r="5458" spans="22:76">
      <c r="V5458" s="22"/>
      <c r="W5458" s="22"/>
      <c r="AA5458" s="49"/>
      <c r="AB5458" s="49"/>
      <c r="AF5458" s="49"/>
      <c r="AS5458" s="22"/>
      <c r="AV5458" s="22"/>
      <c r="AX5458" s="22"/>
      <c r="AY5458" s="22"/>
      <c r="BA5458" s="22"/>
      <c r="BB5458" s="22"/>
      <c r="BP5458" s="49"/>
      <c r="BX5458" s="49"/>
    </row>
    <row r="5459" spans="22:76">
      <c r="V5459" s="22"/>
      <c r="W5459" s="22"/>
      <c r="AA5459" s="49"/>
      <c r="AB5459" s="49"/>
      <c r="AF5459" s="49"/>
      <c r="AS5459" s="22"/>
      <c r="AV5459" s="22"/>
      <c r="AX5459" s="22"/>
      <c r="AY5459" s="22"/>
      <c r="BA5459" s="22"/>
      <c r="BB5459" s="22"/>
      <c r="BP5459" s="49"/>
      <c r="BX5459" s="49"/>
    </row>
    <row r="5460" spans="22:76">
      <c r="V5460" s="22"/>
      <c r="W5460" s="22"/>
      <c r="AA5460" s="49"/>
      <c r="AB5460" s="49"/>
      <c r="AF5460" s="49"/>
      <c r="AS5460" s="22"/>
      <c r="AV5460" s="22"/>
      <c r="AX5460" s="22"/>
      <c r="AY5460" s="22"/>
      <c r="BA5460" s="22"/>
      <c r="BB5460" s="22"/>
      <c r="BP5460" s="49"/>
      <c r="BX5460" s="49"/>
    </row>
    <row r="5461" spans="22:76">
      <c r="V5461" s="22"/>
      <c r="W5461" s="22"/>
      <c r="AA5461" s="49"/>
      <c r="AB5461" s="49"/>
      <c r="AF5461" s="49"/>
      <c r="AS5461" s="22"/>
      <c r="AV5461" s="22"/>
      <c r="AX5461" s="22"/>
      <c r="AY5461" s="22"/>
      <c r="BA5461" s="22"/>
      <c r="BB5461" s="22"/>
      <c r="BP5461" s="49"/>
      <c r="BX5461" s="49"/>
    </row>
    <row r="5462" spans="22:76">
      <c r="V5462" s="22"/>
      <c r="W5462" s="22"/>
      <c r="AA5462" s="49"/>
      <c r="AB5462" s="49"/>
      <c r="AF5462" s="49"/>
      <c r="AS5462" s="22"/>
      <c r="AV5462" s="22"/>
      <c r="AX5462" s="22"/>
      <c r="AY5462" s="22"/>
      <c r="BA5462" s="22"/>
      <c r="BB5462" s="22"/>
      <c r="BP5462" s="49"/>
      <c r="BX5462" s="49"/>
    </row>
    <row r="5463" spans="22:76">
      <c r="V5463" s="22"/>
      <c r="W5463" s="22"/>
      <c r="AA5463" s="49"/>
      <c r="AB5463" s="49"/>
      <c r="AF5463" s="49"/>
      <c r="AS5463" s="22"/>
      <c r="AV5463" s="22"/>
      <c r="AX5463" s="22"/>
      <c r="AY5463" s="22"/>
      <c r="BA5463" s="22"/>
      <c r="BB5463" s="22"/>
      <c r="BP5463" s="49"/>
      <c r="BX5463" s="49"/>
    </row>
    <row r="5464" spans="22:76">
      <c r="V5464" s="22"/>
      <c r="W5464" s="22"/>
      <c r="AA5464" s="49"/>
      <c r="AB5464" s="49"/>
      <c r="AF5464" s="49"/>
      <c r="AS5464" s="22"/>
      <c r="AV5464" s="22"/>
      <c r="AX5464" s="22"/>
      <c r="AY5464" s="22"/>
      <c r="BA5464" s="22"/>
      <c r="BB5464" s="22"/>
      <c r="BP5464" s="49"/>
      <c r="BX5464" s="49"/>
    </row>
    <row r="5465" spans="22:76">
      <c r="V5465" s="22"/>
      <c r="W5465" s="22"/>
      <c r="AA5465" s="49"/>
      <c r="AB5465" s="49"/>
      <c r="AF5465" s="49"/>
      <c r="AS5465" s="22"/>
      <c r="AV5465" s="22"/>
      <c r="AX5465" s="22"/>
      <c r="AY5465" s="22"/>
      <c r="BA5465" s="22"/>
      <c r="BB5465" s="22"/>
      <c r="BP5465" s="49"/>
      <c r="BX5465" s="49"/>
    </row>
    <row r="5466" spans="22:76">
      <c r="V5466" s="22"/>
      <c r="W5466" s="22"/>
      <c r="AA5466" s="49"/>
      <c r="AB5466" s="49"/>
      <c r="AF5466" s="49"/>
      <c r="AS5466" s="22"/>
      <c r="AV5466" s="22"/>
      <c r="AX5466" s="22"/>
      <c r="AY5466" s="22"/>
      <c r="BA5466" s="22"/>
      <c r="BB5466" s="22"/>
      <c r="BP5466" s="49"/>
      <c r="BX5466" s="49"/>
    </row>
    <row r="5467" spans="22:76">
      <c r="V5467" s="22"/>
      <c r="W5467" s="22"/>
      <c r="AA5467" s="49"/>
      <c r="AB5467" s="49"/>
      <c r="AF5467" s="49"/>
      <c r="AS5467" s="22"/>
      <c r="AV5467" s="22"/>
      <c r="AX5467" s="22"/>
      <c r="AY5467" s="22"/>
      <c r="BA5467" s="22"/>
      <c r="BB5467" s="22"/>
      <c r="BP5467" s="49"/>
      <c r="BX5467" s="49"/>
    </row>
    <row r="5468" spans="22:76">
      <c r="V5468" s="22"/>
      <c r="W5468" s="22"/>
      <c r="AA5468" s="49"/>
      <c r="AB5468" s="49"/>
      <c r="AF5468" s="49"/>
      <c r="AS5468" s="22"/>
      <c r="AV5468" s="22"/>
      <c r="AX5468" s="22"/>
      <c r="AY5468" s="22"/>
      <c r="BA5468" s="22"/>
      <c r="BB5468" s="22"/>
      <c r="BP5468" s="49"/>
      <c r="BX5468" s="49"/>
    </row>
    <row r="5469" spans="22:76">
      <c r="V5469" s="22"/>
      <c r="W5469" s="22"/>
      <c r="AA5469" s="49"/>
      <c r="AB5469" s="49"/>
      <c r="AF5469" s="49"/>
      <c r="AS5469" s="22"/>
      <c r="AV5469" s="22"/>
      <c r="AX5469" s="22"/>
      <c r="AY5469" s="22"/>
      <c r="BA5469" s="22"/>
      <c r="BB5469" s="22"/>
      <c r="BP5469" s="49"/>
      <c r="BX5469" s="49"/>
    </row>
    <row r="5470" spans="22:76">
      <c r="V5470" s="22"/>
      <c r="W5470" s="22"/>
      <c r="AA5470" s="49"/>
      <c r="AB5470" s="49"/>
      <c r="AF5470" s="49"/>
      <c r="AS5470" s="22"/>
      <c r="AV5470" s="22"/>
      <c r="AX5470" s="22"/>
      <c r="AY5470" s="22"/>
      <c r="BA5470" s="22"/>
      <c r="BB5470" s="22"/>
      <c r="BP5470" s="49"/>
      <c r="BX5470" s="49"/>
    </row>
    <row r="5471" spans="22:76">
      <c r="V5471" s="22"/>
      <c r="W5471" s="22"/>
      <c r="AA5471" s="49"/>
      <c r="AB5471" s="49"/>
      <c r="AF5471" s="49"/>
      <c r="AS5471" s="22"/>
      <c r="AV5471" s="22"/>
      <c r="AX5471" s="22"/>
      <c r="AY5471" s="22"/>
      <c r="BA5471" s="22"/>
      <c r="BB5471" s="22"/>
      <c r="BP5471" s="49"/>
      <c r="BX5471" s="49"/>
    </row>
    <row r="5472" spans="22:76">
      <c r="V5472" s="22"/>
      <c r="W5472" s="22"/>
      <c r="AA5472" s="49"/>
      <c r="AB5472" s="49"/>
      <c r="AF5472" s="49"/>
      <c r="AS5472" s="22"/>
      <c r="AV5472" s="22"/>
      <c r="AX5472" s="22"/>
      <c r="AY5472" s="22"/>
      <c r="BA5472" s="22"/>
      <c r="BB5472" s="22"/>
      <c r="BP5472" s="49"/>
      <c r="BX5472" s="49"/>
    </row>
    <row r="5473" spans="22:76">
      <c r="V5473" s="22"/>
      <c r="W5473" s="22"/>
      <c r="AA5473" s="49"/>
      <c r="AB5473" s="49"/>
      <c r="AF5473" s="49"/>
      <c r="AS5473" s="22"/>
      <c r="AV5473" s="22"/>
      <c r="AX5473" s="22"/>
      <c r="AY5473" s="22"/>
      <c r="BA5473" s="22"/>
      <c r="BB5473" s="22"/>
      <c r="BP5473" s="49"/>
      <c r="BX5473" s="49"/>
    </row>
    <row r="5474" spans="22:76">
      <c r="V5474" s="22"/>
      <c r="W5474" s="22"/>
      <c r="AA5474" s="49"/>
      <c r="AB5474" s="49"/>
      <c r="AF5474" s="49"/>
      <c r="AS5474" s="22"/>
      <c r="AV5474" s="22"/>
      <c r="AX5474" s="22"/>
      <c r="AY5474" s="22"/>
      <c r="BA5474" s="22"/>
      <c r="BB5474" s="22"/>
      <c r="BP5474" s="49"/>
      <c r="BX5474" s="49"/>
    </row>
    <row r="5475" spans="22:76">
      <c r="V5475" s="22"/>
      <c r="W5475" s="22"/>
      <c r="AA5475" s="49"/>
      <c r="AB5475" s="49"/>
      <c r="AF5475" s="49"/>
      <c r="AS5475" s="22"/>
      <c r="AV5475" s="22"/>
      <c r="AX5475" s="22"/>
      <c r="AY5475" s="22"/>
      <c r="BA5475" s="22"/>
      <c r="BB5475" s="22"/>
      <c r="BP5475" s="49"/>
      <c r="BX5475" s="49"/>
    </row>
    <row r="5476" spans="22:76">
      <c r="V5476" s="22"/>
      <c r="W5476" s="22"/>
      <c r="AA5476" s="49"/>
      <c r="AB5476" s="49"/>
      <c r="AF5476" s="49"/>
      <c r="AS5476" s="22"/>
      <c r="AV5476" s="22"/>
      <c r="AX5476" s="22"/>
      <c r="AY5476" s="22"/>
      <c r="BA5476" s="22"/>
      <c r="BB5476" s="22"/>
      <c r="BP5476" s="49"/>
      <c r="BX5476" s="49"/>
    </row>
    <row r="5477" spans="22:76">
      <c r="V5477" s="22"/>
      <c r="W5477" s="22"/>
      <c r="AA5477" s="49"/>
      <c r="AB5477" s="49"/>
      <c r="AF5477" s="49"/>
      <c r="AS5477" s="22"/>
      <c r="AV5477" s="22"/>
      <c r="AX5477" s="22"/>
      <c r="AY5477" s="22"/>
      <c r="BA5477" s="22"/>
      <c r="BB5477" s="22"/>
      <c r="BP5477" s="49"/>
      <c r="BX5477" s="49"/>
    </row>
    <row r="5478" spans="22:76">
      <c r="V5478" s="22"/>
      <c r="W5478" s="22"/>
      <c r="AA5478" s="49"/>
      <c r="AB5478" s="49"/>
      <c r="AF5478" s="49"/>
      <c r="AS5478" s="22"/>
      <c r="AV5478" s="22"/>
      <c r="AX5478" s="22"/>
      <c r="AY5478" s="22"/>
      <c r="BA5478" s="22"/>
      <c r="BB5478" s="22"/>
      <c r="BP5478" s="49"/>
      <c r="BX5478" s="49"/>
    </row>
    <row r="5479" spans="22:76">
      <c r="V5479" s="22"/>
      <c r="W5479" s="22"/>
      <c r="AA5479" s="49"/>
      <c r="AB5479" s="49"/>
      <c r="AF5479" s="49"/>
      <c r="AS5479" s="22"/>
      <c r="AV5479" s="22"/>
      <c r="AX5479" s="22"/>
      <c r="AY5479" s="22"/>
      <c r="BA5479" s="22"/>
      <c r="BB5479" s="22"/>
      <c r="BP5479" s="49"/>
      <c r="BX5479" s="49"/>
    </row>
    <row r="5480" spans="22:76">
      <c r="V5480" s="22"/>
      <c r="W5480" s="22"/>
      <c r="AA5480" s="49"/>
      <c r="AB5480" s="49"/>
      <c r="AF5480" s="49"/>
      <c r="AS5480" s="22"/>
      <c r="AV5480" s="22"/>
      <c r="AX5480" s="22"/>
      <c r="AY5480" s="22"/>
      <c r="BA5480" s="22"/>
      <c r="BB5480" s="22"/>
      <c r="BP5480" s="49"/>
      <c r="BX5480" s="49"/>
    </row>
    <row r="5481" spans="22:76">
      <c r="V5481" s="22"/>
      <c r="W5481" s="22"/>
      <c r="AA5481" s="49"/>
      <c r="AB5481" s="49"/>
      <c r="AF5481" s="49"/>
      <c r="AS5481" s="22"/>
      <c r="AV5481" s="22"/>
      <c r="AX5481" s="22"/>
      <c r="AY5481" s="22"/>
      <c r="BA5481" s="22"/>
      <c r="BB5481" s="22"/>
      <c r="BP5481" s="49"/>
      <c r="BX5481" s="49"/>
    </row>
    <row r="5482" spans="22:76">
      <c r="V5482" s="22"/>
      <c r="W5482" s="22"/>
      <c r="AA5482" s="49"/>
      <c r="AB5482" s="49"/>
      <c r="AF5482" s="49"/>
      <c r="AS5482" s="22"/>
      <c r="AV5482" s="22"/>
      <c r="AX5482" s="22"/>
      <c r="AY5482" s="22"/>
      <c r="BA5482" s="22"/>
      <c r="BB5482" s="22"/>
      <c r="BP5482" s="49"/>
      <c r="BX5482" s="49"/>
    </row>
    <row r="5483" spans="22:76">
      <c r="V5483" s="22"/>
      <c r="W5483" s="22"/>
      <c r="AA5483" s="49"/>
      <c r="AB5483" s="49"/>
      <c r="AF5483" s="49"/>
      <c r="AS5483" s="22"/>
      <c r="AV5483" s="22"/>
      <c r="AX5483" s="22"/>
      <c r="AY5483" s="22"/>
      <c r="BA5483" s="22"/>
      <c r="BB5483" s="22"/>
      <c r="BP5483" s="49"/>
      <c r="BX5483" s="49"/>
    </row>
    <row r="5484" spans="22:76">
      <c r="V5484" s="22"/>
      <c r="W5484" s="22"/>
      <c r="AA5484" s="49"/>
      <c r="AB5484" s="49"/>
      <c r="AF5484" s="49"/>
      <c r="AS5484" s="22"/>
      <c r="AV5484" s="22"/>
      <c r="AX5484" s="22"/>
      <c r="AY5484" s="22"/>
      <c r="BA5484" s="22"/>
      <c r="BB5484" s="22"/>
      <c r="BP5484" s="49"/>
      <c r="BX5484" s="49"/>
    </row>
    <row r="5485" spans="22:76">
      <c r="V5485" s="22"/>
      <c r="W5485" s="22"/>
      <c r="AA5485" s="49"/>
      <c r="AB5485" s="49"/>
      <c r="AF5485" s="49"/>
      <c r="AS5485" s="22"/>
      <c r="AV5485" s="22"/>
      <c r="AX5485" s="22"/>
      <c r="AY5485" s="22"/>
      <c r="BA5485" s="22"/>
      <c r="BB5485" s="22"/>
      <c r="BP5485" s="49"/>
      <c r="BX5485" s="49"/>
    </row>
    <row r="5486" spans="22:76">
      <c r="V5486" s="22"/>
      <c r="W5486" s="22"/>
      <c r="AA5486" s="49"/>
      <c r="AB5486" s="49"/>
      <c r="AF5486" s="49"/>
      <c r="AS5486" s="22"/>
      <c r="AV5486" s="22"/>
      <c r="AX5486" s="22"/>
      <c r="AY5486" s="22"/>
      <c r="BA5486" s="22"/>
      <c r="BB5486" s="22"/>
      <c r="BP5486" s="49"/>
      <c r="BX5486" s="49"/>
    </row>
    <row r="5487" spans="22:76">
      <c r="V5487" s="22"/>
      <c r="W5487" s="22"/>
      <c r="AA5487" s="49"/>
      <c r="AB5487" s="49"/>
      <c r="AF5487" s="49"/>
      <c r="AS5487" s="22"/>
      <c r="AV5487" s="22"/>
      <c r="AX5487" s="22"/>
      <c r="AY5487" s="22"/>
      <c r="BA5487" s="22"/>
      <c r="BB5487" s="22"/>
      <c r="BP5487" s="49"/>
      <c r="BX5487" s="49"/>
    </row>
    <row r="5488" spans="22:76">
      <c r="V5488" s="22"/>
      <c r="W5488" s="22"/>
      <c r="AA5488" s="49"/>
      <c r="AB5488" s="49"/>
      <c r="AF5488" s="49"/>
      <c r="AS5488" s="22"/>
      <c r="AV5488" s="22"/>
      <c r="AX5488" s="22"/>
      <c r="AY5488" s="22"/>
      <c r="BA5488" s="22"/>
      <c r="BB5488" s="22"/>
      <c r="BP5488" s="49"/>
      <c r="BX5488" s="49"/>
    </row>
    <row r="5489" spans="22:76">
      <c r="V5489" s="22"/>
      <c r="W5489" s="22"/>
      <c r="AA5489" s="49"/>
      <c r="AB5489" s="49"/>
      <c r="AF5489" s="49"/>
      <c r="AS5489" s="22"/>
      <c r="AV5489" s="22"/>
      <c r="AX5489" s="22"/>
      <c r="AY5489" s="22"/>
      <c r="BA5489" s="22"/>
      <c r="BB5489" s="22"/>
      <c r="BP5489" s="49"/>
      <c r="BX5489" s="49"/>
    </row>
    <row r="5490" spans="22:76">
      <c r="V5490" s="22"/>
      <c r="W5490" s="22"/>
      <c r="AA5490" s="49"/>
      <c r="AB5490" s="49"/>
      <c r="AF5490" s="49"/>
      <c r="AS5490" s="22"/>
      <c r="AV5490" s="22"/>
      <c r="AX5490" s="22"/>
      <c r="AY5490" s="22"/>
      <c r="BA5490" s="22"/>
      <c r="BB5490" s="22"/>
      <c r="BP5490" s="49"/>
      <c r="BX5490" s="49"/>
    </row>
    <row r="5491" spans="22:76">
      <c r="V5491" s="22"/>
      <c r="W5491" s="22"/>
      <c r="AA5491" s="49"/>
      <c r="AB5491" s="49"/>
      <c r="AF5491" s="49"/>
      <c r="AS5491" s="22"/>
      <c r="AV5491" s="22"/>
      <c r="AX5491" s="22"/>
      <c r="AY5491" s="22"/>
      <c r="BA5491" s="22"/>
      <c r="BB5491" s="22"/>
      <c r="BP5491" s="49"/>
      <c r="BX5491" s="49"/>
    </row>
    <row r="5492" spans="22:76">
      <c r="V5492" s="22"/>
      <c r="W5492" s="22"/>
      <c r="AA5492" s="49"/>
      <c r="AB5492" s="49"/>
      <c r="AF5492" s="49"/>
      <c r="AS5492" s="22"/>
      <c r="AV5492" s="22"/>
      <c r="AX5492" s="22"/>
      <c r="AY5492" s="22"/>
      <c r="BA5492" s="22"/>
      <c r="BB5492" s="22"/>
      <c r="BP5492" s="49"/>
      <c r="BX5492" s="49"/>
    </row>
    <row r="5493" spans="22:76">
      <c r="V5493" s="22"/>
      <c r="W5493" s="22"/>
      <c r="AA5493" s="49"/>
      <c r="AB5493" s="49"/>
      <c r="AF5493" s="49"/>
      <c r="AS5493" s="22"/>
      <c r="AV5493" s="22"/>
      <c r="AX5493" s="22"/>
      <c r="AY5493" s="22"/>
      <c r="BA5493" s="22"/>
      <c r="BB5493" s="22"/>
      <c r="BP5493" s="49"/>
      <c r="BX5493" s="49"/>
    </row>
    <row r="5494" spans="22:76">
      <c r="V5494" s="22"/>
      <c r="W5494" s="22"/>
      <c r="AA5494" s="49"/>
      <c r="AB5494" s="49"/>
      <c r="AF5494" s="49"/>
      <c r="AS5494" s="22"/>
      <c r="AV5494" s="22"/>
      <c r="AX5494" s="22"/>
      <c r="AY5494" s="22"/>
      <c r="BA5494" s="22"/>
      <c r="BB5494" s="22"/>
      <c r="BP5494" s="49"/>
      <c r="BX5494" s="49"/>
    </row>
    <row r="5495" spans="22:76">
      <c r="V5495" s="22"/>
      <c r="W5495" s="22"/>
      <c r="AA5495" s="49"/>
      <c r="AB5495" s="49"/>
      <c r="AF5495" s="49"/>
      <c r="AS5495" s="22"/>
      <c r="AV5495" s="22"/>
      <c r="AX5495" s="22"/>
      <c r="AY5495" s="22"/>
      <c r="BA5495" s="22"/>
      <c r="BB5495" s="22"/>
      <c r="BP5495" s="49"/>
      <c r="BX5495" s="49"/>
    </row>
    <row r="5496" spans="22:76">
      <c r="V5496" s="22"/>
      <c r="W5496" s="22"/>
      <c r="AA5496" s="49"/>
      <c r="AB5496" s="49"/>
      <c r="AF5496" s="49"/>
      <c r="AS5496" s="22"/>
      <c r="AV5496" s="22"/>
      <c r="AX5496" s="22"/>
      <c r="AY5496" s="22"/>
      <c r="BA5496" s="22"/>
      <c r="BB5496" s="22"/>
      <c r="BP5496" s="49"/>
      <c r="BX5496" s="49"/>
    </row>
    <row r="5497" spans="22:76">
      <c r="V5497" s="22"/>
      <c r="W5497" s="22"/>
      <c r="AA5497" s="49"/>
      <c r="AB5497" s="49"/>
      <c r="AF5497" s="49"/>
      <c r="AS5497" s="22"/>
      <c r="AV5497" s="22"/>
      <c r="AX5497" s="22"/>
      <c r="AY5497" s="22"/>
      <c r="BA5497" s="22"/>
      <c r="BB5497" s="22"/>
      <c r="BP5497" s="49"/>
      <c r="BX5497" s="49"/>
    </row>
    <row r="5498" spans="22:76">
      <c r="V5498" s="22"/>
      <c r="W5498" s="22"/>
      <c r="AA5498" s="49"/>
      <c r="AB5498" s="49"/>
      <c r="AF5498" s="49"/>
      <c r="AS5498" s="22"/>
      <c r="AV5498" s="22"/>
      <c r="AX5498" s="22"/>
      <c r="AY5498" s="22"/>
      <c r="BA5498" s="22"/>
      <c r="BB5498" s="22"/>
      <c r="BP5498" s="49"/>
      <c r="BX5498" s="49"/>
    </row>
    <row r="5499" spans="22:76">
      <c r="V5499" s="22"/>
      <c r="W5499" s="22"/>
      <c r="AA5499" s="49"/>
      <c r="AB5499" s="49"/>
      <c r="AF5499" s="49"/>
      <c r="AS5499" s="22"/>
      <c r="AV5499" s="22"/>
      <c r="AX5499" s="22"/>
      <c r="AY5499" s="22"/>
      <c r="BA5499" s="22"/>
      <c r="BB5499" s="22"/>
      <c r="BP5499" s="49"/>
      <c r="BX5499" s="49"/>
    </row>
    <row r="5500" spans="22:76">
      <c r="V5500" s="22"/>
      <c r="W5500" s="22"/>
      <c r="AA5500" s="49"/>
      <c r="AB5500" s="49"/>
      <c r="AF5500" s="49"/>
      <c r="AS5500" s="22"/>
      <c r="AV5500" s="22"/>
      <c r="AX5500" s="22"/>
      <c r="AY5500" s="22"/>
      <c r="BA5500" s="22"/>
      <c r="BB5500" s="22"/>
      <c r="BP5500" s="49"/>
      <c r="BX5500" s="49"/>
    </row>
    <row r="5501" spans="22:76">
      <c r="V5501" s="22"/>
      <c r="W5501" s="22"/>
      <c r="AA5501" s="49"/>
      <c r="AB5501" s="49"/>
      <c r="AF5501" s="49"/>
      <c r="AS5501" s="22"/>
      <c r="AV5501" s="22"/>
      <c r="AX5501" s="22"/>
      <c r="AY5501" s="22"/>
      <c r="BA5501" s="22"/>
      <c r="BB5501" s="22"/>
      <c r="BP5501" s="49"/>
      <c r="BX5501" s="49"/>
    </row>
    <row r="5502" spans="22:76">
      <c r="V5502" s="22"/>
      <c r="W5502" s="22"/>
      <c r="AA5502" s="49"/>
      <c r="AB5502" s="49"/>
      <c r="AF5502" s="49"/>
      <c r="AS5502" s="22"/>
      <c r="AV5502" s="22"/>
      <c r="AX5502" s="22"/>
      <c r="AY5502" s="22"/>
      <c r="BA5502" s="22"/>
      <c r="BB5502" s="22"/>
      <c r="BP5502" s="49"/>
      <c r="BX5502" s="49"/>
    </row>
    <row r="5503" spans="22:76">
      <c r="V5503" s="22"/>
      <c r="W5503" s="22"/>
      <c r="AA5503" s="49"/>
      <c r="AB5503" s="49"/>
      <c r="AF5503" s="49"/>
      <c r="AS5503" s="22"/>
      <c r="AV5503" s="22"/>
      <c r="AX5503" s="22"/>
      <c r="AY5503" s="22"/>
      <c r="BA5503" s="22"/>
      <c r="BB5503" s="22"/>
      <c r="BP5503" s="49"/>
      <c r="BX5503" s="49"/>
    </row>
    <row r="5504" spans="22:76">
      <c r="V5504" s="22"/>
      <c r="W5504" s="22"/>
      <c r="AA5504" s="49"/>
      <c r="AB5504" s="49"/>
      <c r="AF5504" s="49"/>
      <c r="AS5504" s="22"/>
      <c r="AV5504" s="22"/>
      <c r="AX5504" s="22"/>
      <c r="AY5504" s="22"/>
      <c r="BA5504" s="22"/>
      <c r="BB5504" s="22"/>
      <c r="BP5504" s="49"/>
      <c r="BX5504" s="49"/>
    </row>
    <row r="5505" spans="22:76">
      <c r="V5505" s="22"/>
      <c r="W5505" s="22"/>
      <c r="AA5505" s="49"/>
      <c r="AB5505" s="49"/>
      <c r="AF5505" s="49"/>
      <c r="AS5505" s="22"/>
      <c r="AV5505" s="22"/>
      <c r="AX5505" s="22"/>
      <c r="AY5505" s="22"/>
      <c r="BA5505" s="22"/>
      <c r="BB5505" s="22"/>
      <c r="BP5505" s="49"/>
      <c r="BX5505" s="49"/>
    </row>
    <row r="5506" spans="22:76">
      <c r="V5506" s="22"/>
      <c r="W5506" s="22"/>
      <c r="AA5506" s="49"/>
      <c r="AB5506" s="49"/>
      <c r="AF5506" s="49"/>
      <c r="AS5506" s="22"/>
      <c r="AV5506" s="22"/>
      <c r="AX5506" s="22"/>
      <c r="AY5506" s="22"/>
      <c r="BA5506" s="22"/>
      <c r="BB5506" s="22"/>
      <c r="BP5506" s="49"/>
      <c r="BX5506" s="49"/>
    </row>
    <row r="5507" spans="22:76">
      <c r="V5507" s="22"/>
      <c r="W5507" s="22"/>
      <c r="AA5507" s="49"/>
      <c r="AB5507" s="49"/>
      <c r="AF5507" s="49"/>
      <c r="AS5507" s="22"/>
      <c r="AV5507" s="22"/>
      <c r="AX5507" s="22"/>
      <c r="AY5507" s="22"/>
      <c r="BA5507" s="22"/>
      <c r="BB5507" s="22"/>
      <c r="BP5507" s="49"/>
      <c r="BX5507" s="49"/>
    </row>
    <row r="5508" spans="22:76">
      <c r="V5508" s="22"/>
      <c r="W5508" s="22"/>
      <c r="AA5508" s="49"/>
      <c r="AB5508" s="49"/>
      <c r="AF5508" s="49"/>
      <c r="AS5508" s="22"/>
      <c r="AV5508" s="22"/>
      <c r="AX5508" s="22"/>
      <c r="AY5508" s="22"/>
      <c r="BA5508" s="22"/>
      <c r="BB5508" s="22"/>
      <c r="BP5508" s="49"/>
      <c r="BX5508" s="49"/>
    </row>
    <row r="5509" spans="22:76">
      <c r="V5509" s="22"/>
      <c r="W5509" s="22"/>
      <c r="AA5509" s="49"/>
      <c r="AB5509" s="49"/>
      <c r="AF5509" s="49"/>
      <c r="AS5509" s="22"/>
      <c r="AV5509" s="22"/>
      <c r="AX5509" s="22"/>
      <c r="AY5509" s="22"/>
      <c r="BA5509" s="22"/>
      <c r="BB5509" s="22"/>
      <c r="BP5509" s="49"/>
      <c r="BX5509" s="49"/>
    </row>
    <row r="5510" spans="22:76">
      <c r="V5510" s="22"/>
      <c r="W5510" s="22"/>
      <c r="AA5510" s="49"/>
      <c r="AB5510" s="49"/>
      <c r="AF5510" s="49"/>
      <c r="AS5510" s="22"/>
      <c r="AV5510" s="22"/>
      <c r="AX5510" s="22"/>
      <c r="AY5510" s="22"/>
      <c r="BA5510" s="22"/>
      <c r="BB5510" s="22"/>
      <c r="BP5510" s="49"/>
      <c r="BX5510" s="49"/>
    </row>
    <row r="5511" spans="22:76">
      <c r="V5511" s="22"/>
      <c r="W5511" s="22"/>
      <c r="AA5511" s="49"/>
      <c r="AB5511" s="49"/>
      <c r="AF5511" s="49"/>
      <c r="AS5511" s="22"/>
      <c r="AV5511" s="22"/>
      <c r="AX5511" s="22"/>
      <c r="AY5511" s="22"/>
      <c r="BA5511" s="22"/>
      <c r="BB5511" s="22"/>
      <c r="BP5511" s="49"/>
      <c r="BX5511" s="49"/>
    </row>
    <row r="5512" spans="22:76">
      <c r="V5512" s="22"/>
      <c r="W5512" s="22"/>
      <c r="AA5512" s="49"/>
      <c r="AB5512" s="49"/>
      <c r="AF5512" s="49"/>
      <c r="AS5512" s="22"/>
      <c r="AV5512" s="22"/>
      <c r="AX5512" s="22"/>
      <c r="AY5512" s="22"/>
      <c r="BA5512" s="22"/>
      <c r="BB5512" s="22"/>
      <c r="BP5512" s="49"/>
      <c r="BX5512" s="49"/>
    </row>
    <row r="5513" spans="22:76">
      <c r="V5513" s="22"/>
      <c r="W5513" s="22"/>
      <c r="AA5513" s="49"/>
      <c r="AB5513" s="49"/>
      <c r="AF5513" s="49"/>
      <c r="AS5513" s="22"/>
      <c r="AV5513" s="22"/>
      <c r="AX5513" s="22"/>
      <c r="AY5513" s="22"/>
      <c r="BA5513" s="22"/>
      <c r="BB5513" s="22"/>
      <c r="BP5513" s="49"/>
      <c r="BX5513" s="49"/>
    </row>
    <row r="5514" spans="22:76">
      <c r="V5514" s="22"/>
      <c r="W5514" s="22"/>
      <c r="AA5514" s="49"/>
      <c r="AB5514" s="49"/>
      <c r="AF5514" s="49"/>
      <c r="AS5514" s="22"/>
      <c r="AV5514" s="22"/>
      <c r="AX5514" s="22"/>
      <c r="AY5514" s="22"/>
      <c r="BA5514" s="22"/>
      <c r="BB5514" s="22"/>
      <c r="BP5514" s="49"/>
      <c r="BX5514" s="49"/>
    </row>
    <row r="5515" spans="22:76">
      <c r="V5515" s="22"/>
      <c r="W5515" s="22"/>
      <c r="AA5515" s="49"/>
      <c r="AB5515" s="49"/>
      <c r="AF5515" s="49"/>
      <c r="AS5515" s="22"/>
      <c r="AV5515" s="22"/>
      <c r="AX5515" s="22"/>
      <c r="AY5515" s="22"/>
      <c r="BA5515" s="22"/>
      <c r="BB5515" s="22"/>
      <c r="BP5515" s="49"/>
      <c r="BX5515" s="49"/>
    </row>
    <row r="5516" spans="22:76">
      <c r="V5516" s="22"/>
      <c r="W5516" s="22"/>
      <c r="AA5516" s="49"/>
      <c r="AB5516" s="49"/>
      <c r="AF5516" s="49"/>
      <c r="AS5516" s="22"/>
      <c r="AV5516" s="22"/>
      <c r="AX5516" s="22"/>
      <c r="AY5516" s="22"/>
      <c r="BA5516" s="22"/>
      <c r="BB5516" s="22"/>
      <c r="BP5516" s="49"/>
      <c r="BX5516" s="49"/>
    </row>
    <row r="5517" spans="22:76">
      <c r="V5517" s="22"/>
      <c r="W5517" s="22"/>
      <c r="AA5517" s="49"/>
      <c r="AB5517" s="49"/>
      <c r="AF5517" s="49"/>
      <c r="AS5517" s="22"/>
      <c r="AV5517" s="22"/>
      <c r="AX5517" s="22"/>
      <c r="AY5517" s="22"/>
      <c r="BA5517" s="22"/>
      <c r="BB5517" s="22"/>
      <c r="BP5517" s="49"/>
      <c r="BX5517" s="49"/>
    </row>
    <row r="5518" spans="22:76">
      <c r="V5518" s="22"/>
      <c r="W5518" s="22"/>
      <c r="AA5518" s="49"/>
      <c r="AB5518" s="49"/>
      <c r="AF5518" s="49"/>
      <c r="AS5518" s="22"/>
      <c r="AV5518" s="22"/>
      <c r="AX5518" s="22"/>
      <c r="AY5518" s="22"/>
      <c r="BA5518" s="22"/>
      <c r="BB5518" s="22"/>
      <c r="BP5518" s="49"/>
      <c r="BX5518" s="49"/>
    </row>
    <row r="5519" spans="22:76">
      <c r="V5519" s="22"/>
      <c r="W5519" s="22"/>
      <c r="AA5519" s="49"/>
      <c r="AB5519" s="49"/>
      <c r="AF5519" s="49"/>
      <c r="AS5519" s="22"/>
      <c r="AV5519" s="22"/>
      <c r="AX5519" s="22"/>
      <c r="AY5519" s="22"/>
      <c r="BA5519" s="22"/>
      <c r="BB5519" s="22"/>
      <c r="BP5519" s="49"/>
      <c r="BX5519" s="49"/>
    </row>
    <row r="5520" spans="22:76">
      <c r="V5520" s="22"/>
      <c r="W5520" s="22"/>
      <c r="AA5520" s="49"/>
      <c r="AB5520" s="49"/>
      <c r="AF5520" s="49"/>
      <c r="AS5520" s="22"/>
      <c r="AV5520" s="22"/>
      <c r="AX5520" s="22"/>
      <c r="AY5520" s="22"/>
      <c r="BA5520" s="22"/>
      <c r="BB5520" s="22"/>
      <c r="BP5520" s="49"/>
      <c r="BX5520" s="49"/>
    </row>
    <row r="5521" spans="22:76">
      <c r="V5521" s="22"/>
      <c r="W5521" s="22"/>
      <c r="AA5521" s="49"/>
      <c r="AB5521" s="49"/>
      <c r="AF5521" s="49"/>
      <c r="AS5521" s="22"/>
      <c r="AV5521" s="22"/>
      <c r="AX5521" s="22"/>
      <c r="AY5521" s="22"/>
      <c r="BA5521" s="22"/>
      <c r="BB5521" s="22"/>
      <c r="BP5521" s="49"/>
      <c r="BX5521" s="49"/>
    </row>
    <row r="5522" spans="22:76">
      <c r="V5522" s="22"/>
      <c r="W5522" s="22"/>
      <c r="AA5522" s="49"/>
      <c r="AB5522" s="49"/>
      <c r="AF5522" s="49"/>
      <c r="AS5522" s="22"/>
      <c r="AV5522" s="22"/>
      <c r="AX5522" s="22"/>
      <c r="AY5522" s="22"/>
      <c r="BA5522" s="22"/>
      <c r="BB5522" s="22"/>
      <c r="BP5522" s="49"/>
      <c r="BX5522" s="49"/>
    </row>
    <row r="5523" spans="22:76">
      <c r="V5523" s="22"/>
      <c r="W5523" s="22"/>
      <c r="AA5523" s="49"/>
      <c r="AB5523" s="49"/>
      <c r="AF5523" s="49"/>
      <c r="AS5523" s="22"/>
      <c r="AV5523" s="22"/>
      <c r="AX5523" s="22"/>
      <c r="AY5523" s="22"/>
      <c r="BA5523" s="22"/>
      <c r="BB5523" s="22"/>
      <c r="BP5523" s="49"/>
      <c r="BX5523" s="49"/>
    </row>
    <row r="5524" spans="22:76">
      <c r="V5524" s="22"/>
      <c r="W5524" s="22"/>
      <c r="AA5524" s="49"/>
      <c r="AB5524" s="49"/>
      <c r="AF5524" s="49"/>
      <c r="AS5524" s="22"/>
      <c r="AV5524" s="22"/>
      <c r="AX5524" s="22"/>
      <c r="AY5524" s="22"/>
      <c r="BA5524" s="22"/>
      <c r="BB5524" s="22"/>
      <c r="BP5524" s="49"/>
      <c r="BX5524" s="49"/>
    </row>
    <row r="5525" spans="22:76">
      <c r="V5525" s="22"/>
      <c r="W5525" s="22"/>
      <c r="AA5525" s="49"/>
      <c r="AB5525" s="49"/>
      <c r="AF5525" s="49"/>
      <c r="AS5525" s="22"/>
      <c r="AV5525" s="22"/>
      <c r="AX5525" s="22"/>
      <c r="AY5525" s="22"/>
      <c r="BA5525" s="22"/>
      <c r="BB5525" s="22"/>
      <c r="BP5525" s="49"/>
      <c r="BX5525" s="49"/>
    </row>
    <row r="5526" spans="22:76">
      <c r="V5526" s="22"/>
      <c r="W5526" s="22"/>
      <c r="AA5526" s="49"/>
      <c r="AB5526" s="49"/>
      <c r="AF5526" s="49"/>
      <c r="AS5526" s="22"/>
      <c r="AV5526" s="22"/>
      <c r="AX5526" s="22"/>
      <c r="AY5526" s="22"/>
      <c r="BA5526" s="22"/>
      <c r="BB5526" s="22"/>
      <c r="BP5526" s="49"/>
      <c r="BX5526" s="49"/>
    </row>
    <row r="5527" spans="22:76">
      <c r="V5527" s="22"/>
      <c r="W5527" s="22"/>
      <c r="AA5527" s="49"/>
      <c r="AB5527" s="49"/>
      <c r="AF5527" s="49"/>
      <c r="AS5527" s="22"/>
      <c r="AV5527" s="22"/>
      <c r="AX5527" s="22"/>
      <c r="AY5527" s="22"/>
      <c r="BA5527" s="22"/>
      <c r="BB5527" s="22"/>
      <c r="BP5527" s="49"/>
      <c r="BX5527" s="49"/>
    </row>
    <row r="5528" spans="22:76">
      <c r="V5528" s="22"/>
      <c r="W5528" s="22"/>
      <c r="AA5528" s="49"/>
      <c r="AB5528" s="49"/>
      <c r="AF5528" s="49"/>
      <c r="AS5528" s="22"/>
      <c r="AV5528" s="22"/>
      <c r="AX5528" s="22"/>
      <c r="AY5528" s="22"/>
      <c r="BA5528" s="22"/>
      <c r="BB5528" s="22"/>
      <c r="BP5528" s="49"/>
      <c r="BX5528" s="49"/>
    </row>
    <row r="5529" spans="22:76">
      <c r="V5529" s="22"/>
      <c r="W5529" s="22"/>
      <c r="AA5529" s="49"/>
      <c r="AB5529" s="49"/>
      <c r="AF5529" s="49"/>
      <c r="AS5529" s="22"/>
      <c r="AV5529" s="22"/>
      <c r="AX5529" s="22"/>
      <c r="AY5529" s="22"/>
      <c r="BA5529" s="22"/>
      <c r="BB5529" s="22"/>
      <c r="BP5529" s="49"/>
      <c r="BX5529" s="49"/>
    </row>
    <row r="5530" spans="22:76">
      <c r="V5530" s="22"/>
      <c r="W5530" s="22"/>
      <c r="AA5530" s="49"/>
      <c r="AB5530" s="49"/>
      <c r="AF5530" s="49"/>
      <c r="AS5530" s="22"/>
      <c r="AV5530" s="22"/>
      <c r="AX5530" s="22"/>
      <c r="AY5530" s="22"/>
      <c r="BA5530" s="22"/>
      <c r="BB5530" s="22"/>
      <c r="BP5530" s="49"/>
      <c r="BX5530" s="49"/>
    </row>
    <row r="5531" spans="22:76">
      <c r="V5531" s="22"/>
      <c r="W5531" s="22"/>
      <c r="AA5531" s="49"/>
      <c r="AB5531" s="49"/>
      <c r="AF5531" s="49"/>
      <c r="AS5531" s="22"/>
      <c r="AV5531" s="22"/>
      <c r="AX5531" s="22"/>
      <c r="AY5531" s="22"/>
      <c r="BA5531" s="22"/>
      <c r="BB5531" s="22"/>
      <c r="BP5531" s="49"/>
      <c r="BX5531" s="49"/>
    </row>
    <row r="5532" spans="22:76">
      <c r="V5532" s="22"/>
      <c r="W5532" s="22"/>
      <c r="AA5532" s="49"/>
      <c r="AB5532" s="49"/>
      <c r="AF5532" s="49"/>
      <c r="AS5532" s="22"/>
      <c r="AV5532" s="22"/>
      <c r="AX5532" s="22"/>
      <c r="AY5532" s="22"/>
      <c r="BA5532" s="22"/>
      <c r="BB5532" s="22"/>
      <c r="BP5532" s="49"/>
      <c r="BX5532" s="49"/>
    </row>
    <row r="5533" spans="22:76">
      <c r="V5533" s="22"/>
      <c r="W5533" s="22"/>
      <c r="AA5533" s="49"/>
      <c r="AB5533" s="49"/>
      <c r="AF5533" s="49"/>
      <c r="AS5533" s="22"/>
      <c r="AV5533" s="22"/>
      <c r="AX5533" s="22"/>
      <c r="AY5533" s="22"/>
      <c r="BA5533" s="22"/>
      <c r="BB5533" s="22"/>
      <c r="BP5533" s="49"/>
      <c r="BX5533" s="49"/>
    </row>
    <row r="5534" spans="22:76">
      <c r="V5534" s="22"/>
      <c r="W5534" s="22"/>
      <c r="AA5534" s="49"/>
      <c r="AB5534" s="49"/>
      <c r="AF5534" s="49"/>
      <c r="AS5534" s="22"/>
      <c r="AV5534" s="22"/>
      <c r="AX5534" s="22"/>
      <c r="AY5534" s="22"/>
      <c r="BA5534" s="22"/>
      <c r="BB5534" s="22"/>
      <c r="BP5534" s="49"/>
      <c r="BX5534" s="49"/>
    </row>
    <row r="5535" spans="22:76">
      <c r="V5535" s="22"/>
      <c r="W5535" s="22"/>
      <c r="AA5535" s="49"/>
      <c r="AB5535" s="49"/>
      <c r="AF5535" s="49"/>
      <c r="AS5535" s="22"/>
      <c r="AV5535" s="22"/>
      <c r="AX5535" s="22"/>
      <c r="AY5535" s="22"/>
      <c r="BA5535" s="22"/>
      <c r="BB5535" s="22"/>
      <c r="BP5535" s="49"/>
      <c r="BX5535" s="49"/>
    </row>
    <row r="5536" spans="22:76">
      <c r="V5536" s="22"/>
      <c r="W5536" s="22"/>
      <c r="AA5536" s="49"/>
      <c r="AB5536" s="49"/>
      <c r="AF5536" s="49"/>
      <c r="AS5536" s="22"/>
      <c r="AV5536" s="22"/>
      <c r="AX5536" s="22"/>
      <c r="AY5536" s="22"/>
      <c r="BA5536" s="22"/>
      <c r="BB5536" s="22"/>
      <c r="BP5536" s="49"/>
      <c r="BX5536" s="49"/>
    </row>
    <row r="5537" spans="22:76">
      <c r="V5537" s="22"/>
      <c r="W5537" s="22"/>
      <c r="AA5537" s="49"/>
      <c r="AB5537" s="49"/>
      <c r="AF5537" s="49"/>
      <c r="AS5537" s="22"/>
      <c r="AV5537" s="22"/>
      <c r="AX5537" s="22"/>
      <c r="AY5537" s="22"/>
      <c r="BA5537" s="22"/>
      <c r="BB5537" s="22"/>
      <c r="BP5537" s="49"/>
      <c r="BX5537" s="49"/>
    </row>
    <row r="5538" spans="22:76">
      <c r="V5538" s="22"/>
      <c r="W5538" s="22"/>
      <c r="AA5538" s="49"/>
      <c r="AB5538" s="49"/>
      <c r="AF5538" s="49"/>
      <c r="AS5538" s="22"/>
      <c r="AV5538" s="22"/>
      <c r="AX5538" s="22"/>
      <c r="AY5538" s="22"/>
      <c r="BA5538" s="22"/>
      <c r="BB5538" s="22"/>
      <c r="BP5538" s="49"/>
      <c r="BX5538" s="49"/>
    </row>
    <row r="5539" spans="22:76">
      <c r="V5539" s="22"/>
      <c r="W5539" s="22"/>
      <c r="AA5539" s="49"/>
      <c r="AB5539" s="49"/>
      <c r="AF5539" s="49"/>
      <c r="AS5539" s="22"/>
      <c r="AV5539" s="22"/>
      <c r="AX5539" s="22"/>
      <c r="AY5539" s="22"/>
      <c r="BA5539" s="22"/>
      <c r="BB5539" s="22"/>
      <c r="BP5539" s="49"/>
      <c r="BX5539" s="49"/>
    </row>
    <row r="5540" spans="22:76">
      <c r="V5540" s="22"/>
      <c r="W5540" s="22"/>
      <c r="AA5540" s="49"/>
      <c r="AB5540" s="49"/>
      <c r="AF5540" s="49"/>
      <c r="AS5540" s="22"/>
      <c r="AV5540" s="22"/>
      <c r="AX5540" s="22"/>
      <c r="AY5540" s="22"/>
      <c r="BA5540" s="22"/>
      <c r="BB5540" s="22"/>
      <c r="BP5540" s="49"/>
      <c r="BX5540" s="49"/>
    </row>
    <row r="5541" spans="22:76">
      <c r="V5541" s="22"/>
      <c r="W5541" s="22"/>
      <c r="AA5541" s="49"/>
      <c r="AB5541" s="49"/>
      <c r="AF5541" s="49"/>
      <c r="AS5541" s="22"/>
      <c r="AV5541" s="22"/>
      <c r="AX5541" s="22"/>
      <c r="AY5541" s="22"/>
      <c r="BA5541" s="22"/>
      <c r="BB5541" s="22"/>
      <c r="BP5541" s="49"/>
      <c r="BX5541" s="49"/>
    </row>
    <row r="5542" spans="22:76">
      <c r="V5542" s="22"/>
      <c r="W5542" s="22"/>
      <c r="AA5542" s="49"/>
      <c r="AB5542" s="49"/>
      <c r="AF5542" s="49"/>
      <c r="AS5542" s="22"/>
      <c r="AV5542" s="22"/>
      <c r="AX5542" s="22"/>
      <c r="AY5542" s="22"/>
      <c r="BA5542" s="22"/>
      <c r="BB5542" s="22"/>
      <c r="BP5542" s="49"/>
      <c r="BX5542" s="49"/>
    </row>
    <row r="5543" spans="22:76">
      <c r="V5543" s="22"/>
      <c r="W5543" s="22"/>
      <c r="AA5543" s="49"/>
      <c r="AB5543" s="49"/>
      <c r="AF5543" s="49"/>
      <c r="AS5543" s="22"/>
      <c r="AV5543" s="22"/>
      <c r="AX5543" s="22"/>
      <c r="AY5543" s="22"/>
      <c r="BA5543" s="22"/>
      <c r="BB5543" s="22"/>
      <c r="BP5543" s="49"/>
      <c r="BX5543" s="49"/>
    </row>
    <row r="5544" spans="22:76">
      <c r="V5544" s="22"/>
      <c r="W5544" s="22"/>
      <c r="AA5544" s="49"/>
      <c r="AB5544" s="49"/>
      <c r="AF5544" s="49"/>
      <c r="AS5544" s="22"/>
      <c r="AV5544" s="22"/>
      <c r="AX5544" s="22"/>
      <c r="AY5544" s="22"/>
      <c r="BA5544" s="22"/>
      <c r="BB5544" s="22"/>
      <c r="BP5544" s="49"/>
      <c r="BX5544" s="49"/>
    </row>
    <row r="5545" spans="22:76">
      <c r="V5545" s="22"/>
      <c r="W5545" s="22"/>
      <c r="AA5545" s="49"/>
      <c r="AB5545" s="49"/>
      <c r="AF5545" s="49"/>
      <c r="AS5545" s="22"/>
      <c r="AV5545" s="22"/>
      <c r="AX5545" s="22"/>
      <c r="AY5545" s="22"/>
      <c r="BA5545" s="22"/>
      <c r="BB5545" s="22"/>
      <c r="BP5545" s="49"/>
      <c r="BX5545" s="49"/>
    </row>
    <row r="5546" spans="22:76">
      <c r="V5546" s="22"/>
      <c r="W5546" s="22"/>
      <c r="AA5546" s="49"/>
      <c r="AB5546" s="49"/>
      <c r="AF5546" s="49"/>
      <c r="AS5546" s="22"/>
      <c r="AV5546" s="22"/>
      <c r="AX5546" s="22"/>
      <c r="AY5546" s="22"/>
      <c r="BA5546" s="22"/>
      <c r="BB5546" s="22"/>
      <c r="BP5546" s="49"/>
      <c r="BX5546" s="49"/>
    </row>
    <row r="5547" spans="22:76">
      <c r="V5547" s="22"/>
      <c r="W5547" s="22"/>
      <c r="AA5547" s="49"/>
      <c r="AB5547" s="49"/>
      <c r="AF5547" s="49"/>
      <c r="AS5547" s="22"/>
      <c r="AV5547" s="22"/>
      <c r="AX5547" s="22"/>
      <c r="AY5547" s="22"/>
      <c r="BA5547" s="22"/>
      <c r="BB5547" s="22"/>
      <c r="BP5547" s="49"/>
      <c r="BX5547" s="49"/>
    </row>
    <row r="5548" spans="22:76">
      <c r="V5548" s="22"/>
      <c r="W5548" s="22"/>
      <c r="AA5548" s="49"/>
      <c r="AB5548" s="49"/>
      <c r="AF5548" s="49"/>
      <c r="AS5548" s="22"/>
      <c r="AV5548" s="22"/>
      <c r="AX5548" s="22"/>
      <c r="AY5548" s="22"/>
      <c r="BA5548" s="22"/>
      <c r="BB5548" s="22"/>
      <c r="BP5548" s="49"/>
      <c r="BX5548" s="49"/>
    </row>
    <row r="5549" spans="22:76">
      <c r="V5549" s="22"/>
      <c r="W5549" s="22"/>
      <c r="AA5549" s="49"/>
      <c r="AB5549" s="49"/>
      <c r="AF5549" s="49"/>
      <c r="AS5549" s="22"/>
      <c r="AV5549" s="22"/>
      <c r="AX5549" s="22"/>
      <c r="AY5549" s="22"/>
      <c r="BA5549" s="22"/>
      <c r="BB5549" s="22"/>
      <c r="BP5549" s="49"/>
      <c r="BX5549" s="49"/>
    </row>
    <row r="5550" spans="22:76">
      <c r="V5550" s="22"/>
      <c r="W5550" s="22"/>
      <c r="AA5550" s="49"/>
      <c r="AB5550" s="49"/>
      <c r="AF5550" s="49"/>
      <c r="AS5550" s="22"/>
      <c r="AV5550" s="22"/>
      <c r="AX5550" s="22"/>
      <c r="AY5550" s="22"/>
      <c r="BA5550" s="22"/>
      <c r="BB5550" s="22"/>
      <c r="BP5550" s="49"/>
      <c r="BX5550" s="49"/>
    </row>
    <row r="5551" spans="22:76">
      <c r="V5551" s="22"/>
      <c r="W5551" s="22"/>
      <c r="AA5551" s="49"/>
      <c r="AB5551" s="49"/>
      <c r="AF5551" s="49"/>
      <c r="AS5551" s="22"/>
      <c r="AV5551" s="22"/>
      <c r="AX5551" s="22"/>
      <c r="AY5551" s="22"/>
      <c r="BA5551" s="22"/>
      <c r="BB5551" s="22"/>
      <c r="BP5551" s="49"/>
      <c r="BX5551" s="49"/>
    </row>
    <row r="5552" spans="22:76">
      <c r="V5552" s="22"/>
      <c r="W5552" s="22"/>
      <c r="AA5552" s="49"/>
      <c r="AB5552" s="49"/>
      <c r="AF5552" s="49"/>
      <c r="AS5552" s="22"/>
      <c r="AV5552" s="22"/>
      <c r="AX5552" s="22"/>
      <c r="AY5552" s="22"/>
      <c r="BA5552" s="22"/>
      <c r="BB5552" s="22"/>
      <c r="BP5552" s="49"/>
      <c r="BX5552" s="49"/>
    </row>
    <row r="5553" spans="22:76">
      <c r="V5553" s="22"/>
      <c r="W5553" s="22"/>
      <c r="AA5553" s="49"/>
      <c r="AB5553" s="49"/>
      <c r="AF5553" s="49"/>
      <c r="AS5553" s="22"/>
      <c r="AV5553" s="22"/>
      <c r="AX5553" s="22"/>
      <c r="AY5553" s="22"/>
      <c r="BA5553" s="22"/>
      <c r="BB5553" s="22"/>
      <c r="BP5553" s="49"/>
      <c r="BX5553" s="49"/>
    </row>
    <row r="5554" spans="22:76">
      <c r="V5554" s="22"/>
      <c r="W5554" s="22"/>
      <c r="AA5554" s="49"/>
      <c r="AB5554" s="49"/>
      <c r="AF5554" s="49"/>
      <c r="AS5554" s="22"/>
      <c r="AV5554" s="22"/>
      <c r="AX5554" s="22"/>
      <c r="AY5554" s="22"/>
      <c r="BA5554" s="22"/>
      <c r="BB5554" s="22"/>
      <c r="BP5554" s="49"/>
      <c r="BX5554" s="49"/>
    </row>
    <row r="5555" spans="22:76">
      <c r="V5555" s="22"/>
      <c r="W5555" s="22"/>
      <c r="AA5555" s="49"/>
      <c r="AB5555" s="49"/>
      <c r="AF5555" s="49"/>
      <c r="AS5555" s="22"/>
      <c r="AV5555" s="22"/>
      <c r="AX5555" s="22"/>
      <c r="AY5555" s="22"/>
      <c r="BA5555" s="22"/>
      <c r="BB5555" s="22"/>
      <c r="BP5555" s="49"/>
      <c r="BX5555" s="49"/>
    </row>
    <row r="5556" spans="22:76">
      <c r="V5556" s="22"/>
      <c r="W5556" s="22"/>
      <c r="AA5556" s="49"/>
      <c r="AB5556" s="49"/>
      <c r="AF5556" s="49"/>
      <c r="AS5556" s="22"/>
      <c r="AV5556" s="22"/>
      <c r="AX5556" s="22"/>
      <c r="AY5556" s="22"/>
      <c r="BA5556" s="22"/>
      <c r="BB5556" s="22"/>
      <c r="BP5556" s="49"/>
      <c r="BX5556" s="49"/>
    </row>
    <row r="5557" spans="22:76">
      <c r="V5557" s="22"/>
      <c r="W5557" s="22"/>
      <c r="AA5557" s="49"/>
      <c r="AB5557" s="49"/>
      <c r="AF5557" s="49"/>
      <c r="AS5557" s="22"/>
      <c r="AV5557" s="22"/>
      <c r="AX5557" s="22"/>
      <c r="AY5557" s="22"/>
      <c r="BA5557" s="22"/>
      <c r="BB5557" s="22"/>
      <c r="BP5557" s="49"/>
      <c r="BX5557" s="49"/>
    </row>
    <row r="5558" spans="22:76">
      <c r="V5558" s="22"/>
      <c r="W5558" s="22"/>
      <c r="AA5558" s="49"/>
      <c r="AB5558" s="49"/>
      <c r="AF5558" s="49"/>
      <c r="AS5558" s="22"/>
      <c r="AV5558" s="22"/>
      <c r="AX5558" s="22"/>
      <c r="AY5558" s="22"/>
      <c r="BA5558" s="22"/>
      <c r="BB5558" s="22"/>
      <c r="BP5558" s="49"/>
      <c r="BX5558" s="49"/>
    </row>
    <row r="5559" spans="22:76">
      <c r="V5559" s="22"/>
      <c r="W5559" s="22"/>
      <c r="AA5559" s="49"/>
      <c r="AB5559" s="49"/>
      <c r="AF5559" s="49"/>
      <c r="AS5559" s="22"/>
      <c r="AV5559" s="22"/>
      <c r="AX5559" s="22"/>
      <c r="AY5559" s="22"/>
      <c r="BA5559" s="22"/>
      <c r="BB5559" s="22"/>
      <c r="BP5559" s="49"/>
      <c r="BX5559" s="49"/>
    </row>
    <row r="5560" spans="22:76">
      <c r="V5560" s="22"/>
      <c r="W5560" s="22"/>
      <c r="AA5560" s="49"/>
      <c r="AB5560" s="49"/>
      <c r="AF5560" s="49"/>
      <c r="AS5560" s="22"/>
      <c r="AV5560" s="22"/>
      <c r="AX5560" s="22"/>
      <c r="AY5560" s="22"/>
      <c r="BA5560" s="22"/>
      <c r="BB5560" s="22"/>
      <c r="BP5560" s="49"/>
      <c r="BX5560" s="49"/>
    </row>
    <row r="5561" spans="22:76">
      <c r="V5561" s="22"/>
      <c r="W5561" s="22"/>
      <c r="AA5561" s="49"/>
      <c r="AB5561" s="49"/>
      <c r="AF5561" s="49"/>
      <c r="AS5561" s="22"/>
      <c r="AV5561" s="22"/>
      <c r="AX5561" s="22"/>
      <c r="AY5561" s="22"/>
      <c r="BA5561" s="22"/>
      <c r="BB5561" s="22"/>
      <c r="BP5561" s="49"/>
      <c r="BX5561" s="49"/>
    </row>
    <row r="5562" spans="22:76">
      <c r="V5562" s="22"/>
      <c r="W5562" s="22"/>
      <c r="AA5562" s="49"/>
      <c r="AB5562" s="49"/>
      <c r="AF5562" s="49"/>
      <c r="AS5562" s="22"/>
      <c r="AV5562" s="22"/>
      <c r="AX5562" s="22"/>
      <c r="AY5562" s="22"/>
      <c r="BA5562" s="22"/>
      <c r="BB5562" s="22"/>
      <c r="BP5562" s="49"/>
      <c r="BX5562" s="49"/>
    </row>
    <row r="5563" spans="22:76">
      <c r="V5563" s="22"/>
      <c r="W5563" s="22"/>
      <c r="AA5563" s="49"/>
      <c r="AB5563" s="49"/>
      <c r="AF5563" s="49"/>
      <c r="AS5563" s="22"/>
      <c r="AV5563" s="22"/>
      <c r="AX5563" s="22"/>
      <c r="AY5563" s="22"/>
      <c r="BA5563" s="22"/>
      <c r="BB5563" s="22"/>
      <c r="BP5563" s="49"/>
      <c r="BX5563" s="49"/>
    </row>
    <row r="5564" spans="22:76">
      <c r="V5564" s="22"/>
      <c r="W5564" s="22"/>
      <c r="AA5564" s="49"/>
      <c r="AB5564" s="49"/>
      <c r="AF5564" s="49"/>
      <c r="AS5564" s="22"/>
      <c r="AV5564" s="22"/>
      <c r="AX5564" s="22"/>
      <c r="AY5564" s="22"/>
      <c r="BA5564" s="22"/>
      <c r="BB5564" s="22"/>
      <c r="BP5564" s="49"/>
      <c r="BX5564" s="49"/>
    </row>
    <row r="5565" spans="22:76">
      <c r="V5565" s="22"/>
      <c r="W5565" s="22"/>
      <c r="AA5565" s="49"/>
      <c r="AB5565" s="49"/>
      <c r="AF5565" s="49"/>
      <c r="AS5565" s="22"/>
      <c r="AV5565" s="22"/>
      <c r="AX5565" s="22"/>
      <c r="AY5565" s="22"/>
      <c r="BA5565" s="22"/>
      <c r="BB5565" s="22"/>
      <c r="BP5565" s="49"/>
      <c r="BX5565" s="49"/>
    </row>
    <row r="5566" spans="22:76">
      <c r="V5566" s="22"/>
      <c r="W5566" s="22"/>
      <c r="AA5566" s="49"/>
      <c r="AB5566" s="49"/>
      <c r="AF5566" s="49"/>
      <c r="AS5566" s="22"/>
      <c r="AV5566" s="22"/>
      <c r="AX5566" s="22"/>
      <c r="AY5566" s="22"/>
      <c r="BA5566" s="22"/>
      <c r="BB5566" s="22"/>
      <c r="BP5566" s="49"/>
      <c r="BX5566" s="49"/>
    </row>
    <row r="5567" spans="22:76">
      <c r="V5567" s="22"/>
      <c r="W5567" s="22"/>
      <c r="AA5567" s="49"/>
      <c r="AB5567" s="49"/>
      <c r="AF5567" s="49"/>
      <c r="AS5567" s="22"/>
      <c r="AV5567" s="22"/>
      <c r="AX5567" s="22"/>
      <c r="AY5567" s="22"/>
      <c r="BA5567" s="22"/>
      <c r="BB5567" s="22"/>
      <c r="BP5567" s="49"/>
      <c r="BX5567" s="49"/>
    </row>
    <row r="5568" spans="22:76">
      <c r="V5568" s="22"/>
      <c r="W5568" s="22"/>
      <c r="AA5568" s="49"/>
      <c r="AB5568" s="49"/>
      <c r="AF5568" s="49"/>
      <c r="AS5568" s="22"/>
      <c r="AV5568" s="22"/>
      <c r="AX5568" s="22"/>
      <c r="AY5568" s="22"/>
      <c r="BA5568" s="22"/>
      <c r="BB5568" s="22"/>
      <c r="BP5568" s="49"/>
      <c r="BX5568" s="49"/>
    </row>
    <row r="5569" spans="22:76">
      <c r="V5569" s="22"/>
      <c r="W5569" s="22"/>
      <c r="AA5569" s="49"/>
      <c r="AB5569" s="49"/>
      <c r="AF5569" s="49"/>
      <c r="AS5569" s="22"/>
      <c r="AV5569" s="22"/>
      <c r="AX5569" s="22"/>
      <c r="AY5569" s="22"/>
      <c r="BA5569" s="22"/>
      <c r="BB5569" s="22"/>
      <c r="BP5569" s="49"/>
      <c r="BX5569" s="49"/>
    </row>
    <row r="5570" spans="22:76">
      <c r="V5570" s="22"/>
      <c r="W5570" s="22"/>
      <c r="AA5570" s="49"/>
      <c r="AB5570" s="49"/>
      <c r="AF5570" s="49"/>
      <c r="AS5570" s="22"/>
      <c r="AV5570" s="22"/>
      <c r="AX5570" s="22"/>
      <c r="AY5570" s="22"/>
      <c r="BA5570" s="22"/>
      <c r="BB5570" s="22"/>
      <c r="BP5570" s="49"/>
      <c r="BX5570" s="49"/>
    </row>
    <row r="5571" spans="22:76">
      <c r="V5571" s="22"/>
      <c r="W5571" s="22"/>
      <c r="AA5571" s="49"/>
      <c r="AB5571" s="49"/>
      <c r="AF5571" s="49"/>
      <c r="AS5571" s="22"/>
      <c r="AV5571" s="22"/>
      <c r="AX5571" s="22"/>
      <c r="AY5571" s="22"/>
      <c r="BA5571" s="22"/>
      <c r="BB5571" s="22"/>
      <c r="BP5571" s="49"/>
      <c r="BX5571" s="49"/>
    </row>
    <row r="5572" spans="22:76">
      <c r="V5572" s="22"/>
      <c r="W5572" s="22"/>
      <c r="AA5572" s="49"/>
      <c r="AB5572" s="49"/>
      <c r="AF5572" s="49"/>
      <c r="AS5572" s="22"/>
      <c r="AV5572" s="22"/>
      <c r="AX5572" s="22"/>
      <c r="AY5572" s="22"/>
      <c r="BA5572" s="22"/>
      <c r="BB5572" s="22"/>
      <c r="BP5572" s="49"/>
      <c r="BX5572" s="49"/>
    </row>
    <row r="5573" spans="22:76">
      <c r="V5573" s="22"/>
      <c r="W5573" s="22"/>
      <c r="AA5573" s="49"/>
      <c r="AB5573" s="49"/>
      <c r="AF5573" s="49"/>
      <c r="AS5573" s="22"/>
      <c r="AV5573" s="22"/>
      <c r="AX5573" s="22"/>
      <c r="AY5573" s="22"/>
      <c r="BA5573" s="22"/>
      <c r="BB5573" s="22"/>
      <c r="BP5573" s="49"/>
      <c r="BX5573" s="49"/>
    </row>
    <row r="5574" spans="22:76">
      <c r="V5574" s="22"/>
      <c r="W5574" s="22"/>
      <c r="AA5574" s="49"/>
      <c r="AB5574" s="49"/>
      <c r="AF5574" s="49"/>
      <c r="AS5574" s="22"/>
      <c r="AV5574" s="22"/>
      <c r="AX5574" s="22"/>
      <c r="AY5574" s="22"/>
      <c r="BA5574" s="22"/>
      <c r="BB5574" s="22"/>
      <c r="BP5574" s="49"/>
      <c r="BX5574" s="49"/>
    </row>
    <row r="5575" spans="22:76">
      <c r="V5575" s="22"/>
      <c r="W5575" s="22"/>
      <c r="AA5575" s="49"/>
      <c r="AB5575" s="49"/>
      <c r="AF5575" s="49"/>
      <c r="AS5575" s="22"/>
      <c r="AV5575" s="22"/>
      <c r="AX5575" s="22"/>
      <c r="AY5575" s="22"/>
      <c r="BA5575" s="22"/>
      <c r="BB5575" s="22"/>
      <c r="BP5575" s="49"/>
      <c r="BX5575" s="49"/>
    </row>
    <row r="5576" spans="22:76">
      <c r="V5576" s="22"/>
      <c r="W5576" s="22"/>
      <c r="AA5576" s="49"/>
      <c r="AB5576" s="49"/>
      <c r="AF5576" s="49"/>
      <c r="AS5576" s="22"/>
      <c r="AV5576" s="22"/>
      <c r="AX5576" s="22"/>
      <c r="AY5576" s="22"/>
      <c r="BA5576" s="22"/>
      <c r="BB5576" s="22"/>
      <c r="BP5576" s="49"/>
      <c r="BX5576" s="49"/>
    </row>
    <row r="5577" spans="22:76">
      <c r="V5577" s="22"/>
      <c r="W5577" s="22"/>
      <c r="AA5577" s="49"/>
      <c r="AB5577" s="49"/>
      <c r="AF5577" s="49"/>
      <c r="AS5577" s="22"/>
      <c r="AV5577" s="22"/>
      <c r="AX5577" s="22"/>
      <c r="AY5577" s="22"/>
      <c r="BA5577" s="22"/>
      <c r="BB5577" s="22"/>
      <c r="BP5577" s="49"/>
      <c r="BX5577" s="49"/>
    </row>
    <row r="5578" spans="22:76">
      <c r="V5578" s="22"/>
      <c r="W5578" s="22"/>
      <c r="AA5578" s="49"/>
      <c r="AB5578" s="49"/>
      <c r="AF5578" s="49"/>
      <c r="AS5578" s="22"/>
      <c r="AV5578" s="22"/>
      <c r="AX5578" s="22"/>
      <c r="AY5578" s="22"/>
      <c r="BA5578" s="22"/>
      <c r="BB5578" s="22"/>
      <c r="BP5578" s="49"/>
      <c r="BX5578" s="49"/>
    </row>
    <row r="5579" spans="22:76">
      <c r="V5579" s="22"/>
      <c r="W5579" s="22"/>
      <c r="AA5579" s="49"/>
      <c r="AB5579" s="49"/>
      <c r="AF5579" s="49"/>
      <c r="AS5579" s="22"/>
      <c r="AV5579" s="22"/>
      <c r="AX5579" s="22"/>
      <c r="AY5579" s="22"/>
      <c r="BA5579" s="22"/>
      <c r="BB5579" s="22"/>
      <c r="BP5579" s="49"/>
      <c r="BX5579" s="49"/>
    </row>
    <row r="5580" spans="22:76">
      <c r="V5580" s="22"/>
      <c r="W5580" s="22"/>
      <c r="AA5580" s="49"/>
      <c r="AB5580" s="49"/>
      <c r="AF5580" s="49"/>
      <c r="AS5580" s="22"/>
      <c r="AV5580" s="22"/>
      <c r="AX5580" s="22"/>
      <c r="AY5580" s="22"/>
      <c r="BA5580" s="22"/>
      <c r="BB5580" s="22"/>
      <c r="BP5580" s="49"/>
      <c r="BX5580" s="49"/>
    </row>
    <row r="5581" spans="22:76">
      <c r="V5581" s="22"/>
      <c r="W5581" s="22"/>
      <c r="AA5581" s="49"/>
      <c r="AB5581" s="49"/>
      <c r="AF5581" s="49"/>
      <c r="AS5581" s="22"/>
      <c r="AV5581" s="22"/>
      <c r="AX5581" s="22"/>
      <c r="AY5581" s="22"/>
      <c r="BA5581" s="22"/>
      <c r="BB5581" s="22"/>
      <c r="BP5581" s="49"/>
      <c r="BX5581" s="49"/>
    </row>
    <row r="5582" spans="22:76">
      <c r="V5582" s="22"/>
      <c r="W5582" s="22"/>
      <c r="AA5582" s="49"/>
      <c r="AB5582" s="49"/>
      <c r="AF5582" s="49"/>
      <c r="AS5582" s="22"/>
      <c r="AV5582" s="22"/>
      <c r="AX5582" s="22"/>
      <c r="AY5582" s="22"/>
      <c r="BA5582" s="22"/>
      <c r="BB5582" s="22"/>
      <c r="BP5582" s="49"/>
      <c r="BX5582" s="49"/>
    </row>
    <row r="5583" spans="22:76">
      <c r="V5583" s="22"/>
      <c r="W5583" s="22"/>
      <c r="AA5583" s="49"/>
      <c r="AB5583" s="49"/>
      <c r="AF5583" s="49"/>
      <c r="AS5583" s="22"/>
      <c r="AV5583" s="22"/>
      <c r="AX5583" s="22"/>
      <c r="AY5583" s="22"/>
      <c r="BA5583" s="22"/>
      <c r="BB5583" s="22"/>
      <c r="BP5583" s="49"/>
      <c r="BX5583" s="49"/>
    </row>
    <row r="5584" spans="22:76">
      <c r="V5584" s="22"/>
      <c r="W5584" s="22"/>
      <c r="AA5584" s="49"/>
      <c r="AB5584" s="49"/>
      <c r="AF5584" s="49"/>
      <c r="AS5584" s="22"/>
      <c r="AV5584" s="22"/>
      <c r="AX5584" s="22"/>
      <c r="AY5584" s="22"/>
      <c r="BA5584" s="22"/>
      <c r="BB5584" s="22"/>
      <c r="BP5584" s="49"/>
      <c r="BX5584" s="49"/>
    </row>
    <row r="5585" spans="22:76">
      <c r="V5585" s="22"/>
      <c r="W5585" s="22"/>
      <c r="AA5585" s="49"/>
      <c r="AB5585" s="49"/>
      <c r="AF5585" s="49"/>
      <c r="AS5585" s="22"/>
      <c r="AV5585" s="22"/>
      <c r="AX5585" s="22"/>
      <c r="AY5585" s="22"/>
      <c r="BA5585" s="22"/>
      <c r="BB5585" s="22"/>
      <c r="BP5585" s="49"/>
      <c r="BX5585" s="49"/>
    </row>
    <row r="5586" spans="22:76">
      <c r="V5586" s="22"/>
      <c r="W5586" s="22"/>
      <c r="AA5586" s="49"/>
      <c r="AB5586" s="49"/>
      <c r="AF5586" s="49"/>
      <c r="AS5586" s="22"/>
      <c r="AV5586" s="22"/>
      <c r="AX5586" s="22"/>
      <c r="AY5586" s="22"/>
      <c r="BA5586" s="22"/>
      <c r="BB5586" s="22"/>
      <c r="BP5586" s="49"/>
      <c r="BX5586" s="49"/>
    </row>
    <row r="5587" spans="22:76">
      <c r="V5587" s="22"/>
      <c r="W5587" s="22"/>
      <c r="AA5587" s="49"/>
      <c r="AB5587" s="49"/>
      <c r="AF5587" s="49"/>
      <c r="AS5587" s="22"/>
      <c r="AV5587" s="22"/>
      <c r="AX5587" s="22"/>
      <c r="AY5587" s="22"/>
      <c r="BA5587" s="22"/>
      <c r="BB5587" s="22"/>
      <c r="BP5587" s="49"/>
      <c r="BX5587" s="49"/>
    </row>
    <row r="5588" spans="22:76">
      <c r="V5588" s="22"/>
      <c r="W5588" s="22"/>
      <c r="AA5588" s="49"/>
      <c r="AB5588" s="49"/>
      <c r="AF5588" s="49"/>
      <c r="AS5588" s="22"/>
      <c r="AV5588" s="22"/>
      <c r="AX5588" s="22"/>
      <c r="AY5588" s="22"/>
      <c r="BA5588" s="22"/>
      <c r="BB5588" s="22"/>
      <c r="BP5588" s="49"/>
      <c r="BX5588" s="49"/>
    </row>
    <row r="5589" spans="22:76">
      <c r="V5589" s="22"/>
      <c r="W5589" s="22"/>
      <c r="AA5589" s="49"/>
      <c r="AB5589" s="49"/>
      <c r="AF5589" s="49"/>
      <c r="AS5589" s="22"/>
      <c r="AV5589" s="22"/>
      <c r="AX5589" s="22"/>
      <c r="AY5589" s="22"/>
      <c r="BA5589" s="22"/>
      <c r="BB5589" s="22"/>
      <c r="BP5589" s="49"/>
      <c r="BX5589" s="49"/>
    </row>
    <row r="5590" spans="22:76">
      <c r="V5590" s="22"/>
      <c r="W5590" s="22"/>
      <c r="AA5590" s="49"/>
      <c r="AB5590" s="49"/>
      <c r="AF5590" s="49"/>
      <c r="AS5590" s="22"/>
      <c r="AV5590" s="22"/>
      <c r="AX5590" s="22"/>
      <c r="AY5590" s="22"/>
      <c r="BA5590" s="22"/>
      <c r="BB5590" s="22"/>
      <c r="BP5590" s="49"/>
      <c r="BX5590" s="49"/>
    </row>
    <row r="5591" spans="22:76">
      <c r="V5591" s="22"/>
      <c r="W5591" s="22"/>
      <c r="AA5591" s="49"/>
      <c r="AB5591" s="49"/>
      <c r="AF5591" s="49"/>
      <c r="AS5591" s="22"/>
      <c r="AV5591" s="22"/>
      <c r="AX5591" s="22"/>
      <c r="AY5591" s="22"/>
      <c r="BA5591" s="22"/>
      <c r="BB5591" s="22"/>
      <c r="BP5591" s="49"/>
      <c r="BX5591" s="49"/>
    </row>
    <row r="5592" spans="22:76">
      <c r="V5592" s="22"/>
      <c r="W5592" s="22"/>
      <c r="AA5592" s="49"/>
      <c r="AB5592" s="49"/>
      <c r="AF5592" s="49"/>
      <c r="AS5592" s="22"/>
      <c r="AV5592" s="22"/>
      <c r="AX5592" s="22"/>
      <c r="AY5592" s="22"/>
      <c r="BA5592" s="22"/>
      <c r="BB5592" s="22"/>
      <c r="BP5592" s="49"/>
      <c r="BX5592" s="49"/>
    </row>
    <row r="5593" spans="22:76">
      <c r="V5593" s="22"/>
      <c r="W5593" s="22"/>
      <c r="AA5593" s="49"/>
      <c r="AB5593" s="49"/>
      <c r="AF5593" s="49"/>
      <c r="AS5593" s="22"/>
      <c r="AV5593" s="22"/>
      <c r="AX5593" s="22"/>
      <c r="AY5593" s="22"/>
      <c r="BA5593" s="22"/>
      <c r="BB5593" s="22"/>
      <c r="BP5593" s="49"/>
      <c r="BX5593" s="49"/>
    </row>
    <row r="5594" spans="22:76">
      <c r="V5594" s="22"/>
      <c r="W5594" s="22"/>
      <c r="AA5594" s="49"/>
      <c r="AB5594" s="49"/>
      <c r="AF5594" s="49"/>
      <c r="AS5594" s="22"/>
      <c r="AV5594" s="22"/>
      <c r="AX5594" s="22"/>
      <c r="AY5594" s="22"/>
      <c r="BA5594" s="22"/>
      <c r="BB5594" s="22"/>
      <c r="BP5594" s="49"/>
      <c r="BX5594" s="49"/>
    </row>
    <row r="5595" spans="22:76">
      <c r="V5595" s="22"/>
      <c r="W5595" s="22"/>
      <c r="AA5595" s="49"/>
      <c r="AB5595" s="49"/>
      <c r="AF5595" s="49"/>
      <c r="AS5595" s="22"/>
      <c r="AV5595" s="22"/>
      <c r="AX5595" s="22"/>
      <c r="AY5595" s="22"/>
      <c r="BA5595" s="22"/>
      <c r="BB5595" s="22"/>
      <c r="BP5595" s="49"/>
      <c r="BX5595" s="49"/>
    </row>
    <row r="5596" spans="22:76">
      <c r="V5596" s="22"/>
      <c r="W5596" s="22"/>
      <c r="AA5596" s="49"/>
      <c r="AB5596" s="49"/>
      <c r="AF5596" s="49"/>
      <c r="AS5596" s="22"/>
      <c r="AV5596" s="22"/>
      <c r="AX5596" s="22"/>
      <c r="AY5596" s="22"/>
      <c r="BA5596" s="22"/>
      <c r="BB5596" s="22"/>
      <c r="BP5596" s="49"/>
      <c r="BX5596" s="49"/>
    </row>
    <row r="5597" spans="22:76">
      <c r="V5597" s="22"/>
      <c r="W5597" s="22"/>
      <c r="AA5597" s="49"/>
      <c r="AB5597" s="49"/>
      <c r="AF5597" s="49"/>
      <c r="AS5597" s="22"/>
      <c r="AV5597" s="22"/>
      <c r="AX5597" s="22"/>
      <c r="AY5597" s="22"/>
      <c r="BA5597" s="22"/>
      <c r="BB5597" s="22"/>
      <c r="BP5597" s="49"/>
      <c r="BX5597" s="49"/>
    </row>
    <row r="5598" spans="22:76">
      <c r="V5598" s="22"/>
      <c r="W5598" s="22"/>
      <c r="AA5598" s="49"/>
      <c r="AB5598" s="49"/>
      <c r="AF5598" s="49"/>
      <c r="AS5598" s="22"/>
      <c r="AV5598" s="22"/>
      <c r="AX5598" s="22"/>
      <c r="AY5598" s="22"/>
      <c r="BA5598" s="22"/>
      <c r="BB5598" s="22"/>
      <c r="BP5598" s="49"/>
      <c r="BX5598" s="49"/>
    </row>
    <row r="5599" spans="22:76">
      <c r="V5599" s="22"/>
      <c r="W5599" s="22"/>
      <c r="AA5599" s="49"/>
      <c r="AB5599" s="49"/>
      <c r="AF5599" s="49"/>
      <c r="AS5599" s="22"/>
      <c r="AV5599" s="22"/>
      <c r="AX5599" s="22"/>
      <c r="AY5599" s="22"/>
      <c r="BA5599" s="22"/>
      <c r="BB5599" s="22"/>
      <c r="BP5599" s="49"/>
      <c r="BX5599" s="49"/>
    </row>
    <row r="5600" spans="22:76">
      <c r="V5600" s="22"/>
      <c r="W5600" s="22"/>
      <c r="AA5600" s="49"/>
      <c r="AB5600" s="49"/>
      <c r="AF5600" s="49"/>
      <c r="AS5600" s="22"/>
      <c r="AV5600" s="22"/>
      <c r="AX5600" s="22"/>
      <c r="AY5600" s="22"/>
      <c r="BA5600" s="22"/>
      <c r="BB5600" s="22"/>
      <c r="BP5600" s="49"/>
      <c r="BX5600" s="49"/>
    </row>
    <row r="5601" spans="22:76">
      <c r="V5601" s="22"/>
      <c r="W5601" s="22"/>
      <c r="AA5601" s="49"/>
      <c r="AB5601" s="49"/>
      <c r="AF5601" s="49"/>
      <c r="AS5601" s="22"/>
      <c r="AV5601" s="22"/>
      <c r="AX5601" s="22"/>
      <c r="AY5601" s="22"/>
      <c r="BA5601" s="22"/>
      <c r="BB5601" s="22"/>
      <c r="BP5601" s="49"/>
      <c r="BX5601" s="49"/>
    </row>
    <row r="5602" spans="22:76">
      <c r="V5602" s="22"/>
      <c r="W5602" s="22"/>
      <c r="AA5602" s="49"/>
      <c r="AB5602" s="49"/>
      <c r="AF5602" s="49"/>
      <c r="AS5602" s="22"/>
      <c r="AV5602" s="22"/>
      <c r="AX5602" s="22"/>
      <c r="AY5602" s="22"/>
      <c r="BA5602" s="22"/>
      <c r="BB5602" s="22"/>
      <c r="BP5602" s="49"/>
      <c r="BX5602" s="49"/>
    </row>
    <row r="5603" spans="22:76">
      <c r="V5603" s="22"/>
      <c r="W5603" s="22"/>
      <c r="AA5603" s="49"/>
      <c r="AB5603" s="49"/>
      <c r="AF5603" s="49"/>
      <c r="AS5603" s="22"/>
      <c r="AV5603" s="22"/>
      <c r="AX5603" s="22"/>
      <c r="AY5603" s="22"/>
      <c r="BA5603" s="22"/>
      <c r="BB5603" s="22"/>
      <c r="BP5603" s="49"/>
      <c r="BX5603" s="49"/>
    </row>
    <row r="5604" spans="22:76">
      <c r="V5604" s="22"/>
      <c r="W5604" s="22"/>
      <c r="AA5604" s="49"/>
      <c r="AB5604" s="49"/>
      <c r="AF5604" s="49"/>
      <c r="AS5604" s="22"/>
      <c r="AV5604" s="22"/>
      <c r="AX5604" s="22"/>
      <c r="AY5604" s="22"/>
      <c r="BA5604" s="22"/>
      <c r="BB5604" s="22"/>
      <c r="BP5604" s="49"/>
      <c r="BX5604" s="49"/>
    </row>
    <row r="5605" spans="22:76">
      <c r="V5605" s="22"/>
      <c r="W5605" s="22"/>
      <c r="AA5605" s="49"/>
      <c r="AB5605" s="49"/>
      <c r="AF5605" s="49"/>
      <c r="AS5605" s="22"/>
      <c r="AV5605" s="22"/>
      <c r="AX5605" s="22"/>
      <c r="AY5605" s="22"/>
      <c r="BA5605" s="22"/>
      <c r="BB5605" s="22"/>
      <c r="BP5605" s="49"/>
      <c r="BX5605" s="49"/>
    </row>
    <row r="5606" spans="22:76">
      <c r="V5606" s="22"/>
      <c r="W5606" s="22"/>
      <c r="AA5606" s="49"/>
      <c r="AB5606" s="49"/>
      <c r="AF5606" s="49"/>
      <c r="AS5606" s="22"/>
      <c r="AV5606" s="22"/>
      <c r="AX5606" s="22"/>
      <c r="AY5606" s="22"/>
      <c r="BA5606" s="22"/>
      <c r="BB5606" s="22"/>
      <c r="BP5606" s="49"/>
      <c r="BX5606" s="49"/>
    </row>
    <row r="5607" spans="22:76">
      <c r="V5607" s="22"/>
      <c r="W5607" s="22"/>
      <c r="AA5607" s="49"/>
      <c r="AB5607" s="49"/>
      <c r="AF5607" s="49"/>
      <c r="AS5607" s="22"/>
      <c r="AV5607" s="22"/>
      <c r="AX5607" s="22"/>
      <c r="AY5607" s="22"/>
      <c r="BA5607" s="22"/>
      <c r="BB5607" s="22"/>
      <c r="BP5607" s="49"/>
      <c r="BX5607" s="49"/>
    </row>
    <row r="5608" spans="22:76">
      <c r="V5608" s="22"/>
      <c r="W5608" s="22"/>
      <c r="AA5608" s="49"/>
      <c r="AB5608" s="49"/>
      <c r="AF5608" s="49"/>
      <c r="AS5608" s="22"/>
      <c r="AV5608" s="22"/>
      <c r="AX5608" s="22"/>
      <c r="AY5608" s="22"/>
      <c r="BA5608" s="22"/>
      <c r="BB5608" s="22"/>
      <c r="BP5608" s="49"/>
      <c r="BX5608" s="49"/>
    </row>
    <row r="5609" spans="22:76">
      <c r="V5609" s="22"/>
      <c r="W5609" s="22"/>
      <c r="AA5609" s="49"/>
      <c r="AB5609" s="49"/>
      <c r="AF5609" s="49"/>
      <c r="AS5609" s="22"/>
      <c r="AV5609" s="22"/>
      <c r="AX5609" s="22"/>
      <c r="AY5609" s="22"/>
      <c r="BA5609" s="22"/>
      <c r="BB5609" s="22"/>
      <c r="BP5609" s="49"/>
      <c r="BX5609" s="49"/>
    </row>
    <row r="5610" spans="22:76">
      <c r="V5610" s="22"/>
      <c r="W5610" s="22"/>
      <c r="AA5610" s="49"/>
      <c r="AB5610" s="49"/>
      <c r="AF5610" s="49"/>
      <c r="AS5610" s="22"/>
      <c r="AV5610" s="22"/>
      <c r="AX5610" s="22"/>
      <c r="AY5610" s="22"/>
      <c r="BA5610" s="22"/>
      <c r="BB5610" s="22"/>
      <c r="BP5610" s="49"/>
      <c r="BX5610" s="49"/>
    </row>
    <row r="5611" spans="22:76">
      <c r="V5611" s="22"/>
      <c r="W5611" s="22"/>
      <c r="AA5611" s="49"/>
      <c r="AB5611" s="49"/>
      <c r="AF5611" s="49"/>
      <c r="AS5611" s="22"/>
      <c r="AV5611" s="22"/>
      <c r="AX5611" s="22"/>
      <c r="AY5611" s="22"/>
      <c r="BA5611" s="22"/>
      <c r="BB5611" s="22"/>
      <c r="BP5611" s="49"/>
      <c r="BX5611" s="49"/>
    </row>
    <row r="5612" spans="22:76">
      <c r="V5612" s="22"/>
      <c r="W5612" s="22"/>
      <c r="AA5612" s="49"/>
      <c r="AB5612" s="49"/>
      <c r="AF5612" s="49"/>
      <c r="AS5612" s="22"/>
      <c r="AV5612" s="22"/>
      <c r="AX5612" s="22"/>
      <c r="AY5612" s="22"/>
      <c r="BA5612" s="22"/>
      <c r="BB5612" s="22"/>
      <c r="BP5612" s="49"/>
      <c r="BX5612" s="49"/>
    </row>
    <row r="5613" spans="22:76">
      <c r="V5613" s="22"/>
      <c r="W5613" s="22"/>
      <c r="AA5613" s="49"/>
      <c r="AB5613" s="49"/>
      <c r="AF5613" s="49"/>
      <c r="AS5613" s="22"/>
      <c r="AV5613" s="22"/>
      <c r="AX5613" s="22"/>
      <c r="AY5613" s="22"/>
      <c r="BA5613" s="22"/>
      <c r="BB5613" s="22"/>
      <c r="BP5613" s="49"/>
      <c r="BX5613" s="49"/>
    </row>
    <row r="5614" spans="22:76">
      <c r="V5614" s="22"/>
      <c r="W5614" s="22"/>
      <c r="AA5614" s="49"/>
      <c r="AB5614" s="49"/>
      <c r="AF5614" s="49"/>
      <c r="AS5614" s="22"/>
      <c r="AV5614" s="22"/>
      <c r="AX5614" s="22"/>
      <c r="AY5614" s="22"/>
      <c r="BA5614" s="22"/>
      <c r="BB5614" s="22"/>
      <c r="BP5614" s="49"/>
      <c r="BX5614" s="49"/>
    </row>
    <row r="5615" spans="22:76">
      <c r="V5615" s="22"/>
      <c r="W5615" s="22"/>
      <c r="AA5615" s="49"/>
      <c r="AB5615" s="49"/>
      <c r="AF5615" s="49"/>
      <c r="AS5615" s="22"/>
      <c r="AV5615" s="22"/>
      <c r="AX5615" s="22"/>
      <c r="AY5615" s="22"/>
      <c r="BA5615" s="22"/>
      <c r="BB5615" s="22"/>
      <c r="BP5615" s="49"/>
      <c r="BX5615" s="49"/>
    </row>
    <row r="5616" spans="22:76">
      <c r="V5616" s="22"/>
      <c r="W5616" s="22"/>
      <c r="AA5616" s="49"/>
      <c r="AB5616" s="49"/>
      <c r="AF5616" s="49"/>
      <c r="AS5616" s="22"/>
      <c r="AV5616" s="22"/>
      <c r="AX5616" s="22"/>
      <c r="AY5616" s="22"/>
      <c r="BA5616" s="22"/>
      <c r="BB5616" s="22"/>
      <c r="BP5616" s="49"/>
      <c r="BX5616" s="49"/>
    </row>
    <row r="5617" spans="22:76">
      <c r="V5617" s="22"/>
      <c r="W5617" s="22"/>
      <c r="AA5617" s="49"/>
      <c r="AB5617" s="49"/>
      <c r="AF5617" s="49"/>
      <c r="AS5617" s="22"/>
      <c r="AV5617" s="22"/>
      <c r="AX5617" s="22"/>
      <c r="AY5617" s="22"/>
      <c r="BA5617" s="22"/>
      <c r="BB5617" s="22"/>
      <c r="BP5617" s="49"/>
      <c r="BX5617" s="49"/>
    </row>
    <row r="5618" spans="22:76">
      <c r="V5618" s="22"/>
      <c r="W5618" s="22"/>
      <c r="AA5618" s="49"/>
      <c r="AB5618" s="49"/>
      <c r="AF5618" s="49"/>
      <c r="AS5618" s="22"/>
      <c r="AV5618" s="22"/>
      <c r="AX5618" s="22"/>
      <c r="AY5618" s="22"/>
      <c r="BA5618" s="22"/>
      <c r="BB5618" s="22"/>
      <c r="BP5618" s="49"/>
      <c r="BX5618" s="49"/>
    </row>
    <row r="5619" spans="22:76">
      <c r="V5619" s="22"/>
      <c r="W5619" s="22"/>
      <c r="AA5619" s="49"/>
      <c r="AB5619" s="49"/>
      <c r="AF5619" s="49"/>
      <c r="AS5619" s="22"/>
      <c r="AV5619" s="22"/>
      <c r="AX5619" s="22"/>
      <c r="AY5619" s="22"/>
      <c r="BA5619" s="22"/>
      <c r="BB5619" s="22"/>
      <c r="BP5619" s="49"/>
      <c r="BX5619" s="49"/>
    </row>
    <row r="5620" spans="22:76">
      <c r="V5620" s="22"/>
      <c r="W5620" s="22"/>
      <c r="AA5620" s="49"/>
      <c r="AB5620" s="49"/>
      <c r="AF5620" s="49"/>
      <c r="AS5620" s="22"/>
      <c r="AV5620" s="22"/>
      <c r="AX5620" s="22"/>
      <c r="AY5620" s="22"/>
      <c r="BA5620" s="22"/>
      <c r="BB5620" s="22"/>
      <c r="BP5620" s="49"/>
      <c r="BX5620" s="49"/>
    </row>
    <row r="5621" spans="22:76">
      <c r="V5621" s="22"/>
      <c r="W5621" s="22"/>
      <c r="AA5621" s="49"/>
      <c r="AB5621" s="49"/>
      <c r="AF5621" s="49"/>
      <c r="AS5621" s="22"/>
      <c r="AV5621" s="22"/>
      <c r="AX5621" s="22"/>
      <c r="AY5621" s="22"/>
      <c r="BA5621" s="22"/>
      <c r="BB5621" s="22"/>
      <c r="BP5621" s="49"/>
      <c r="BX5621" s="49"/>
    </row>
    <row r="5622" spans="22:76">
      <c r="V5622" s="22"/>
      <c r="W5622" s="22"/>
      <c r="AA5622" s="49"/>
      <c r="AB5622" s="49"/>
      <c r="AF5622" s="49"/>
      <c r="AS5622" s="22"/>
      <c r="AV5622" s="22"/>
      <c r="AX5622" s="22"/>
      <c r="AY5622" s="22"/>
      <c r="BA5622" s="22"/>
      <c r="BB5622" s="22"/>
      <c r="BP5622" s="49"/>
      <c r="BX5622" s="49"/>
    </row>
    <row r="5623" spans="22:76">
      <c r="V5623" s="22"/>
      <c r="W5623" s="22"/>
      <c r="AA5623" s="49"/>
      <c r="AB5623" s="49"/>
      <c r="AF5623" s="49"/>
      <c r="AS5623" s="22"/>
      <c r="AV5623" s="22"/>
      <c r="AX5623" s="22"/>
      <c r="AY5623" s="22"/>
      <c r="BA5623" s="22"/>
      <c r="BB5623" s="22"/>
      <c r="BP5623" s="49"/>
      <c r="BX5623" s="49"/>
    </row>
    <row r="5624" spans="22:76">
      <c r="V5624" s="22"/>
      <c r="W5624" s="22"/>
      <c r="AA5624" s="49"/>
      <c r="AB5624" s="49"/>
      <c r="AF5624" s="49"/>
      <c r="AS5624" s="22"/>
      <c r="AV5624" s="22"/>
      <c r="AX5624" s="22"/>
      <c r="AY5624" s="22"/>
      <c r="BA5624" s="22"/>
      <c r="BB5624" s="22"/>
      <c r="BP5624" s="49"/>
      <c r="BX5624" s="49"/>
    </row>
    <row r="5625" spans="22:76">
      <c r="V5625" s="22"/>
      <c r="W5625" s="22"/>
      <c r="AA5625" s="49"/>
      <c r="AB5625" s="49"/>
      <c r="AF5625" s="49"/>
      <c r="AS5625" s="22"/>
      <c r="AV5625" s="22"/>
      <c r="AX5625" s="22"/>
      <c r="AY5625" s="22"/>
      <c r="BA5625" s="22"/>
      <c r="BB5625" s="22"/>
      <c r="BP5625" s="49"/>
      <c r="BX5625" s="49"/>
    </row>
    <row r="5626" spans="22:76">
      <c r="V5626" s="22"/>
      <c r="W5626" s="22"/>
      <c r="AA5626" s="49"/>
      <c r="AB5626" s="49"/>
      <c r="AF5626" s="49"/>
      <c r="AS5626" s="22"/>
      <c r="AV5626" s="22"/>
      <c r="AX5626" s="22"/>
      <c r="AY5626" s="22"/>
      <c r="BA5626" s="22"/>
      <c r="BB5626" s="22"/>
      <c r="BP5626" s="49"/>
      <c r="BX5626" s="49"/>
    </row>
    <row r="5627" spans="22:76">
      <c r="V5627" s="22"/>
      <c r="W5627" s="22"/>
      <c r="AA5627" s="49"/>
      <c r="AB5627" s="49"/>
      <c r="AF5627" s="49"/>
      <c r="AS5627" s="22"/>
      <c r="AV5627" s="22"/>
      <c r="AX5627" s="22"/>
      <c r="AY5627" s="22"/>
      <c r="BA5627" s="22"/>
      <c r="BB5627" s="22"/>
      <c r="BP5627" s="49"/>
      <c r="BX5627" s="49"/>
    </row>
    <row r="5628" spans="22:76">
      <c r="V5628" s="22"/>
      <c r="W5628" s="22"/>
      <c r="AA5628" s="49"/>
      <c r="AB5628" s="49"/>
      <c r="AF5628" s="49"/>
      <c r="AS5628" s="22"/>
      <c r="AV5628" s="22"/>
      <c r="AX5628" s="22"/>
      <c r="AY5628" s="22"/>
      <c r="BA5628" s="22"/>
      <c r="BB5628" s="22"/>
      <c r="BP5628" s="49"/>
      <c r="BX5628" s="49"/>
    </row>
    <row r="5629" spans="22:76">
      <c r="V5629" s="22"/>
      <c r="W5629" s="22"/>
      <c r="AA5629" s="49"/>
      <c r="AB5629" s="49"/>
      <c r="AF5629" s="49"/>
      <c r="AS5629" s="22"/>
      <c r="AV5629" s="22"/>
      <c r="AX5629" s="22"/>
      <c r="AY5629" s="22"/>
      <c r="BA5629" s="22"/>
      <c r="BB5629" s="22"/>
      <c r="BP5629" s="49"/>
      <c r="BX5629" s="49"/>
    </row>
    <row r="5630" spans="22:76">
      <c r="V5630" s="22"/>
      <c r="W5630" s="22"/>
      <c r="AA5630" s="49"/>
      <c r="AB5630" s="49"/>
      <c r="AF5630" s="49"/>
      <c r="AS5630" s="22"/>
      <c r="AV5630" s="22"/>
      <c r="AX5630" s="22"/>
      <c r="AY5630" s="22"/>
      <c r="BA5630" s="22"/>
      <c r="BB5630" s="22"/>
      <c r="BP5630" s="49"/>
      <c r="BX5630" s="49"/>
    </row>
    <row r="5631" spans="22:76">
      <c r="V5631" s="22"/>
      <c r="W5631" s="22"/>
      <c r="AA5631" s="49"/>
      <c r="AB5631" s="49"/>
      <c r="AF5631" s="49"/>
      <c r="AS5631" s="22"/>
      <c r="AV5631" s="22"/>
      <c r="AX5631" s="22"/>
      <c r="AY5631" s="22"/>
      <c r="BA5631" s="22"/>
      <c r="BB5631" s="22"/>
      <c r="BP5631" s="49"/>
      <c r="BX5631" s="49"/>
    </row>
    <row r="5632" spans="22:76">
      <c r="V5632" s="22"/>
      <c r="W5632" s="22"/>
      <c r="AA5632" s="49"/>
      <c r="AB5632" s="49"/>
      <c r="AF5632" s="49"/>
      <c r="AS5632" s="22"/>
      <c r="AV5632" s="22"/>
      <c r="AX5632" s="22"/>
      <c r="AY5632" s="22"/>
      <c r="BA5632" s="22"/>
      <c r="BB5632" s="22"/>
      <c r="BP5632" s="49"/>
      <c r="BX5632" s="49"/>
    </row>
    <row r="5633" spans="22:76">
      <c r="V5633" s="22"/>
      <c r="W5633" s="22"/>
      <c r="AA5633" s="49"/>
      <c r="AB5633" s="49"/>
      <c r="AF5633" s="49"/>
      <c r="AS5633" s="22"/>
      <c r="AV5633" s="22"/>
      <c r="AX5633" s="22"/>
      <c r="AY5633" s="22"/>
      <c r="BA5633" s="22"/>
      <c r="BB5633" s="22"/>
      <c r="BP5633" s="49"/>
      <c r="BX5633" s="49"/>
    </row>
    <row r="5634" spans="22:76">
      <c r="V5634" s="22"/>
      <c r="W5634" s="22"/>
      <c r="AA5634" s="49"/>
      <c r="AB5634" s="49"/>
      <c r="AF5634" s="49"/>
      <c r="AS5634" s="22"/>
      <c r="AV5634" s="22"/>
      <c r="AX5634" s="22"/>
      <c r="AY5634" s="22"/>
      <c r="BA5634" s="22"/>
      <c r="BB5634" s="22"/>
      <c r="BP5634" s="49"/>
      <c r="BX5634" s="49"/>
    </row>
    <row r="5635" spans="22:76">
      <c r="V5635" s="22"/>
      <c r="W5635" s="22"/>
      <c r="AA5635" s="49"/>
      <c r="AB5635" s="49"/>
      <c r="AF5635" s="49"/>
      <c r="AS5635" s="22"/>
      <c r="AV5635" s="22"/>
      <c r="AX5635" s="22"/>
      <c r="AY5635" s="22"/>
      <c r="BA5635" s="22"/>
      <c r="BB5635" s="22"/>
      <c r="BP5635" s="49"/>
      <c r="BX5635" s="49"/>
    </row>
    <row r="5636" spans="22:76">
      <c r="V5636" s="22"/>
      <c r="W5636" s="22"/>
      <c r="AA5636" s="49"/>
      <c r="AB5636" s="49"/>
      <c r="AF5636" s="49"/>
      <c r="AS5636" s="22"/>
      <c r="AV5636" s="22"/>
      <c r="AX5636" s="22"/>
      <c r="AY5636" s="22"/>
      <c r="BA5636" s="22"/>
      <c r="BB5636" s="22"/>
      <c r="BP5636" s="49"/>
      <c r="BX5636" s="49"/>
    </row>
    <row r="5637" spans="22:76">
      <c r="V5637" s="22"/>
      <c r="W5637" s="22"/>
      <c r="AA5637" s="49"/>
      <c r="AB5637" s="49"/>
      <c r="AF5637" s="49"/>
      <c r="AS5637" s="22"/>
      <c r="AV5637" s="22"/>
      <c r="AX5637" s="22"/>
      <c r="AY5637" s="22"/>
      <c r="BA5637" s="22"/>
      <c r="BB5637" s="22"/>
      <c r="BP5637" s="49"/>
      <c r="BX5637" s="49"/>
    </row>
    <row r="5638" spans="22:76">
      <c r="V5638" s="22"/>
      <c r="W5638" s="22"/>
      <c r="AA5638" s="49"/>
      <c r="AB5638" s="49"/>
      <c r="AF5638" s="49"/>
      <c r="AS5638" s="22"/>
      <c r="AV5638" s="22"/>
      <c r="AX5638" s="22"/>
      <c r="AY5638" s="22"/>
      <c r="BA5638" s="22"/>
      <c r="BB5638" s="22"/>
      <c r="BP5638" s="49"/>
      <c r="BX5638" s="49"/>
    </row>
    <row r="5639" spans="22:76">
      <c r="V5639" s="22"/>
      <c r="W5639" s="22"/>
      <c r="AA5639" s="49"/>
      <c r="AB5639" s="49"/>
      <c r="AF5639" s="49"/>
      <c r="AS5639" s="22"/>
      <c r="AV5639" s="22"/>
      <c r="AX5639" s="22"/>
      <c r="AY5639" s="22"/>
      <c r="BA5639" s="22"/>
      <c r="BB5639" s="22"/>
      <c r="BP5639" s="49"/>
      <c r="BX5639" s="49"/>
    </row>
    <row r="5640" spans="22:76">
      <c r="V5640" s="22"/>
      <c r="W5640" s="22"/>
      <c r="AA5640" s="49"/>
      <c r="AB5640" s="49"/>
      <c r="AF5640" s="49"/>
      <c r="AS5640" s="22"/>
      <c r="AV5640" s="22"/>
      <c r="AX5640" s="22"/>
      <c r="AY5640" s="22"/>
      <c r="BA5640" s="22"/>
      <c r="BB5640" s="22"/>
      <c r="BP5640" s="49"/>
      <c r="BX5640" s="49"/>
    </row>
    <row r="5641" spans="22:76">
      <c r="V5641" s="22"/>
      <c r="W5641" s="22"/>
      <c r="AA5641" s="49"/>
      <c r="AB5641" s="49"/>
      <c r="AF5641" s="49"/>
      <c r="AS5641" s="22"/>
      <c r="AV5641" s="22"/>
      <c r="AX5641" s="22"/>
      <c r="AY5641" s="22"/>
      <c r="BA5641" s="22"/>
      <c r="BB5641" s="22"/>
      <c r="BP5641" s="49"/>
      <c r="BX5641" s="49"/>
    </row>
    <row r="5642" spans="22:76">
      <c r="V5642" s="22"/>
      <c r="W5642" s="22"/>
      <c r="AA5642" s="49"/>
      <c r="AB5642" s="49"/>
      <c r="AF5642" s="49"/>
      <c r="AS5642" s="22"/>
      <c r="AV5642" s="22"/>
      <c r="AX5642" s="22"/>
      <c r="AY5642" s="22"/>
      <c r="BA5642" s="22"/>
      <c r="BB5642" s="22"/>
      <c r="BP5642" s="49"/>
      <c r="BX5642" s="49"/>
    </row>
    <row r="5643" spans="22:76">
      <c r="V5643" s="22"/>
      <c r="W5643" s="22"/>
      <c r="AA5643" s="49"/>
      <c r="AB5643" s="49"/>
      <c r="AF5643" s="49"/>
      <c r="AS5643" s="22"/>
      <c r="AV5643" s="22"/>
      <c r="AX5643" s="22"/>
      <c r="AY5643" s="22"/>
      <c r="BA5643" s="22"/>
      <c r="BB5643" s="22"/>
      <c r="BP5643" s="49"/>
      <c r="BX5643" s="49"/>
    </row>
    <row r="5644" spans="22:76">
      <c r="V5644" s="22"/>
      <c r="W5644" s="22"/>
      <c r="AA5644" s="49"/>
      <c r="AB5644" s="49"/>
      <c r="AF5644" s="49"/>
      <c r="AS5644" s="22"/>
      <c r="AV5644" s="22"/>
      <c r="AX5644" s="22"/>
      <c r="AY5644" s="22"/>
      <c r="BA5644" s="22"/>
      <c r="BB5644" s="22"/>
      <c r="BP5644" s="49"/>
      <c r="BX5644" s="49"/>
    </row>
    <row r="5645" spans="22:76">
      <c r="V5645" s="22"/>
      <c r="W5645" s="22"/>
      <c r="AA5645" s="49"/>
      <c r="AB5645" s="49"/>
      <c r="AF5645" s="49"/>
      <c r="AS5645" s="22"/>
      <c r="AV5645" s="22"/>
      <c r="AX5645" s="22"/>
      <c r="AY5645" s="22"/>
      <c r="BA5645" s="22"/>
      <c r="BB5645" s="22"/>
      <c r="BP5645" s="49"/>
      <c r="BX5645" s="49"/>
    </row>
    <row r="5646" spans="22:76">
      <c r="V5646" s="22"/>
      <c r="W5646" s="22"/>
      <c r="AA5646" s="49"/>
      <c r="AB5646" s="49"/>
      <c r="AF5646" s="49"/>
      <c r="AS5646" s="22"/>
      <c r="AV5646" s="22"/>
      <c r="AX5646" s="22"/>
      <c r="AY5646" s="22"/>
      <c r="BA5646" s="22"/>
      <c r="BB5646" s="22"/>
      <c r="BP5646" s="49"/>
      <c r="BX5646" s="49"/>
    </row>
    <row r="5647" spans="22:76">
      <c r="V5647" s="22"/>
      <c r="W5647" s="22"/>
      <c r="AA5647" s="49"/>
      <c r="AB5647" s="49"/>
      <c r="AF5647" s="49"/>
      <c r="AS5647" s="22"/>
      <c r="AV5647" s="22"/>
      <c r="AX5647" s="22"/>
      <c r="AY5647" s="22"/>
      <c r="BA5647" s="22"/>
      <c r="BB5647" s="22"/>
      <c r="BP5647" s="49"/>
      <c r="BX5647" s="49"/>
    </row>
    <row r="5648" spans="22:76">
      <c r="V5648" s="22"/>
      <c r="W5648" s="22"/>
      <c r="AA5648" s="49"/>
      <c r="AB5648" s="49"/>
      <c r="AF5648" s="49"/>
      <c r="AS5648" s="22"/>
      <c r="AV5648" s="22"/>
      <c r="AX5648" s="22"/>
      <c r="AY5648" s="22"/>
      <c r="BA5648" s="22"/>
      <c r="BB5648" s="22"/>
      <c r="BP5648" s="49"/>
      <c r="BX5648" s="49"/>
    </row>
    <row r="5649" spans="22:76">
      <c r="V5649" s="22"/>
      <c r="W5649" s="22"/>
      <c r="AA5649" s="49"/>
      <c r="AB5649" s="49"/>
      <c r="AF5649" s="49"/>
      <c r="AS5649" s="22"/>
      <c r="AV5649" s="22"/>
      <c r="AX5649" s="22"/>
      <c r="AY5649" s="22"/>
      <c r="BA5649" s="22"/>
      <c r="BB5649" s="22"/>
      <c r="BP5649" s="49"/>
      <c r="BX5649" s="49"/>
    </row>
    <row r="5650" spans="22:76">
      <c r="V5650" s="22"/>
      <c r="W5650" s="22"/>
      <c r="AA5650" s="49"/>
      <c r="AB5650" s="49"/>
      <c r="AF5650" s="49"/>
      <c r="AS5650" s="22"/>
      <c r="AV5650" s="22"/>
      <c r="AX5650" s="22"/>
      <c r="AY5650" s="22"/>
      <c r="BA5650" s="22"/>
      <c r="BB5650" s="22"/>
      <c r="BP5650" s="49"/>
      <c r="BX5650" s="49"/>
    </row>
    <row r="5651" spans="22:76">
      <c r="V5651" s="22"/>
      <c r="W5651" s="22"/>
      <c r="AA5651" s="49"/>
      <c r="AB5651" s="49"/>
      <c r="AF5651" s="49"/>
      <c r="AS5651" s="22"/>
      <c r="AV5651" s="22"/>
      <c r="AX5651" s="22"/>
      <c r="AY5651" s="22"/>
      <c r="BA5651" s="22"/>
      <c r="BB5651" s="22"/>
      <c r="BP5651" s="49"/>
      <c r="BX5651" s="49"/>
    </row>
    <row r="5652" spans="22:76">
      <c r="V5652" s="22"/>
      <c r="W5652" s="22"/>
      <c r="AA5652" s="49"/>
      <c r="AB5652" s="49"/>
      <c r="AF5652" s="49"/>
      <c r="AS5652" s="22"/>
      <c r="AV5652" s="22"/>
      <c r="AX5652" s="22"/>
      <c r="AY5652" s="22"/>
      <c r="BA5652" s="22"/>
      <c r="BB5652" s="22"/>
      <c r="BP5652" s="49"/>
      <c r="BX5652" s="49"/>
    </row>
    <row r="5653" spans="22:76">
      <c r="V5653" s="22"/>
      <c r="W5653" s="22"/>
      <c r="AA5653" s="49"/>
      <c r="AB5653" s="49"/>
      <c r="AF5653" s="49"/>
      <c r="AS5653" s="22"/>
      <c r="AV5653" s="22"/>
      <c r="AX5653" s="22"/>
      <c r="AY5653" s="22"/>
      <c r="BA5653" s="22"/>
      <c r="BB5653" s="22"/>
      <c r="BP5653" s="49"/>
      <c r="BX5653" s="49"/>
    </row>
    <row r="5654" spans="22:76">
      <c r="V5654" s="22"/>
      <c r="W5654" s="22"/>
      <c r="AA5654" s="49"/>
      <c r="AB5654" s="49"/>
      <c r="AF5654" s="49"/>
      <c r="AS5654" s="22"/>
      <c r="AV5654" s="22"/>
      <c r="AX5654" s="22"/>
      <c r="AY5654" s="22"/>
      <c r="BA5654" s="22"/>
      <c r="BB5654" s="22"/>
      <c r="BP5654" s="49"/>
      <c r="BX5654" s="49"/>
    </row>
    <row r="5655" spans="22:76">
      <c r="V5655" s="22"/>
      <c r="W5655" s="22"/>
      <c r="AA5655" s="49"/>
      <c r="AB5655" s="49"/>
      <c r="AF5655" s="49"/>
      <c r="AS5655" s="22"/>
      <c r="AV5655" s="22"/>
      <c r="AX5655" s="22"/>
      <c r="AY5655" s="22"/>
      <c r="BA5655" s="22"/>
      <c r="BB5655" s="22"/>
      <c r="BP5655" s="49"/>
      <c r="BX5655" s="49"/>
    </row>
    <row r="5656" spans="22:76">
      <c r="V5656" s="22"/>
      <c r="W5656" s="22"/>
      <c r="AA5656" s="49"/>
      <c r="AB5656" s="49"/>
      <c r="AF5656" s="49"/>
      <c r="AS5656" s="22"/>
      <c r="AV5656" s="22"/>
      <c r="AX5656" s="22"/>
      <c r="AY5656" s="22"/>
      <c r="BA5656" s="22"/>
      <c r="BB5656" s="22"/>
      <c r="BP5656" s="49"/>
      <c r="BX5656" s="49"/>
    </row>
    <row r="5657" spans="22:76">
      <c r="V5657" s="22"/>
      <c r="W5657" s="22"/>
      <c r="AA5657" s="49"/>
      <c r="AB5657" s="49"/>
      <c r="AF5657" s="49"/>
      <c r="AS5657" s="22"/>
      <c r="AV5657" s="22"/>
      <c r="AX5657" s="22"/>
      <c r="AY5657" s="22"/>
      <c r="BA5657" s="22"/>
      <c r="BB5657" s="22"/>
      <c r="BP5657" s="49"/>
      <c r="BX5657" s="49"/>
    </row>
    <row r="5658" spans="22:76">
      <c r="V5658" s="22"/>
      <c r="W5658" s="22"/>
      <c r="AA5658" s="49"/>
      <c r="AB5658" s="49"/>
      <c r="AF5658" s="49"/>
      <c r="AS5658" s="22"/>
      <c r="AV5658" s="22"/>
      <c r="AX5658" s="22"/>
      <c r="AY5658" s="22"/>
      <c r="BA5658" s="22"/>
      <c r="BB5658" s="22"/>
      <c r="BP5658" s="49"/>
      <c r="BX5658" s="49"/>
    </row>
    <row r="5659" spans="22:76">
      <c r="V5659" s="22"/>
      <c r="W5659" s="22"/>
      <c r="AA5659" s="49"/>
      <c r="AB5659" s="49"/>
      <c r="AF5659" s="49"/>
      <c r="AS5659" s="22"/>
      <c r="AV5659" s="22"/>
      <c r="AX5659" s="22"/>
      <c r="AY5659" s="22"/>
      <c r="BA5659" s="22"/>
      <c r="BB5659" s="22"/>
      <c r="BP5659" s="49"/>
      <c r="BX5659" s="49"/>
    </row>
    <row r="5660" spans="22:76">
      <c r="V5660" s="22"/>
      <c r="W5660" s="22"/>
      <c r="AA5660" s="49"/>
      <c r="AB5660" s="49"/>
      <c r="AF5660" s="49"/>
      <c r="AS5660" s="22"/>
      <c r="AV5660" s="22"/>
      <c r="AX5660" s="22"/>
      <c r="AY5660" s="22"/>
      <c r="BA5660" s="22"/>
      <c r="BB5660" s="22"/>
      <c r="BP5660" s="49"/>
      <c r="BX5660" s="49"/>
    </row>
    <row r="5661" spans="22:76">
      <c r="V5661" s="22"/>
      <c r="W5661" s="22"/>
      <c r="AA5661" s="49"/>
      <c r="AB5661" s="49"/>
      <c r="AF5661" s="49"/>
      <c r="AS5661" s="22"/>
      <c r="AV5661" s="22"/>
      <c r="AX5661" s="22"/>
      <c r="AY5661" s="22"/>
      <c r="BA5661" s="22"/>
      <c r="BB5661" s="22"/>
      <c r="BP5661" s="49"/>
      <c r="BX5661" s="49"/>
    </row>
    <row r="5662" spans="22:76">
      <c r="V5662" s="22"/>
      <c r="W5662" s="22"/>
      <c r="AA5662" s="49"/>
      <c r="AB5662" s="49"/>
      <c r="AF5662" s="49"/>
      <c r="AS5662" s="22"/>
      <c r="AV5662" s="22"/>
      <c r="AX5662" s="22"/>
      <c r="AY5662" s="22"/>
      <c r="BA5662" s="22"/>
      <c r="BB5662" s="22"/>
      <c r="BP5662" s="49"/>
      <c r="BX5662" s="49"/>
    </row>
    <row r="5663" spans="22:76">
      <c r="V5663" s="22"/>
      <c r="W5663" s="22"/>
      <c r="AA5663" s="49"/>
      <c r="AB5663" s="49"/>
      <c r="AF5663" s="49"/>
      <c r="AS5663" s="22"/>
      <c r="AV5663" s="22"/>
      <c r="AX5663" s="22"/>
      <c r="AY5663" s="22"/>
      <c r="BA5663" s="22"/>
      <c r="BB5663" s="22"/>
      <c r="BP5663" s="49"/>
      <c r="BX5663" s="49"/>
    </row>
    <row r="5664" spans="22:76">
      <c r="V5664" s="22"/>
      <c r="W5664" s="22"/>
      <c r="AA5664" s="49"/>
      <c r="AB5664" s="49"/>
      <c r="AF5664" s="49"/>
      <c r="AS5664" s="22"/>
      <c r="AV5664" s="22"/>
      <c r="AX5664" s="22"/>
      <c r="AY5664" s="22"/>
      <c r="BA5664" s="22"/>
      <c r="BB5664" s="22"/>
      <c r="BP5664" s="49"/>
      <c r="BX5664" s="49"/>
    </row>
    <row r="5665" spans="22:76">
      <c r="V5665" s="22"/>
      <c r="W5665" s="22"/>
      <c r="AA5665" s="49"/>
      <c r="AB5665" s="49"/>
      <c r="AF5665" s="49"/>
      <c r="AS5665" s="22"/>
      <c r="AV5665" s="22"/>
      <c r="AX5665" s="22"/>
      <c r="AY5665" s="22"/>
      <c r="BA5665" s="22"/>
      <c r="BB5665" s="22"/>
      <c r="BP5665" s="49"/>
      <c r="BX5665" s="49"/>
    </row>
    <row r="5666" spans="22:76">
      <c r="V5666" s="22"/>
      <c r="W5666" s="22"/>
      <c r="AA5666" s="49"/>
      <c r="AB5666" s="49"/>
      <c r="AF5666" s="49"/>
      <c r="AS5666" s="22"/>
      <c r="AV5666" s="22"/>
      <c r="AX5666" s="22"/>
      <c r="AY5666" s="22"/>
      <c r="BA5666" s="22"/>
      <c r="BB5666" s="22"/>
      <c r="BP5666" s="49"/>
      <c r="BX5666" s="49"/>
    </row>
    <row r="5667" spans="22:76">
      <c r="V5667" s="22"/>
      <c r="W5667" s="22"/>
      <c r="AA5667" s="49"/>
      <c r="AB5667" s="49"/>
      <c r="AF5667" s="49"/>
      <c r="AS5667" s="22"/>
      <c r="AV5667" s="22"/>
      <c r="AX5667" s="22"/>
      <c r="AY5667" s="22"/>
      <c r="BA5667" s="22"/>
      <c r="BB5667" s="22"/>
      <c r="BP5667" s="49"/>
      <c r="BX5667" s="49"/>
    </row>
    <row r="5668" spans="22:76">
      <c r="V5668" s="22"/>
      <c r="W5668" s="22"/>
      <c r="AA5668" s="49"/>
      <c r="AB5668" s="49"/>
      <c r="AF5668" s="49"/>
      <c r="AS5668" s="22"/>
      <c r="AV5668" s="22"/>
      <c r="AX5668" s="22"/>
      <c r="AY5668" s="22"/>
      <c r="BA5668" s="22"/>
      <c r="BB5668" s="22"/>
      <c r="BP5668" s="49"/>
      <c r="BX5668" s="49"/>
    </row>
    <row r="5669" spans="22:76">
      <c r="V5669" s="22"/>
      <c r="W5669" s="22"/>
      <c r="AA5669" s="49"/>
      <c r="AB5669" s="49"/>
      <c r="AF5669" s="49"/>
      <c r="AS5669" s="22"/>
      <c r="AV5669" s="22"/>
      <c r="AX5669" s="22"/>
      <c r="AY5669" s="22"/>
      <c r="BA5669" s="22"/>
      <c r="BB5669" s="22"/>
      <c r="BP5669" s="49"/>
      <c r="BX5669" s="49"/>
    </row>
    <row r="5670" spans="22:76">
      <c r="V5670" s="22"/>
      <c r="W5670" s="22"/>
      <c r="AA5670" s="49"/>
      <c r="AB5670" s="49"/>
      <c r="AF5670" s="49"/>
      <c r="AS5670" s="22"/>
      <c r="AV5670" s="22"/>
      <c r="AX5670" s="22"/>
      <c r="AY5670" s="22"/>
      <c r="BA5670" s="22"/>
      <c r="BB5670" s="22"/>
      <c r="BP5670" s="49"/>
      <c r="BX5670" s="49"/>
    </row>
    <row r="5671" spans="22:76">
      <c r="V5671" s="22"/>
      <c r="W5671" s="22"/>
      <c r="AA5671" s="49"/>
      <c r="AB5671" s="49"/>
      <c r="AF5671" s="49"/>
      <c r="AS5671" s="22"/>
      <c r="AV5671" s="22"/>
      <c r="AX5671" s="22"/>
      <c r="AY5671" s="22"/>
      <c r="BA5671" s="22"/>
      <c r="BB5671" s="22"/>
      <c r="BP5671" s="49"/>
      <c r="BX5671" s="49"/>
    </row>
    <row r="5672" spans="22:76">
      <c r="V5672" s="22"/>
      <c r="W5672" s="22"/>
      <c r="AA5672" s="49"/>
      <c r="AB5672" s="49"/>
      <c r="AF5672" s="49"/>
      <c r="AS5672" s="22"/>
      <c r="AV5672" s="22"/>
      <c r="AX5672" s="22"/>
      <c r="AY5672" s="22"/>
      <c r="BA5672" s="22"/>
      <c r="BB5672" s="22"/>
      <c r="BP5672" s="49"/>
      <c r="BX5672" s="49"/>
    </row>
    <row r="5673" spans="22:76">
      <c r="V5673" s="22"/>
      <c r="W5673" s="22"/>
      <c r="AA5673" s="49"/>
      <c r="AB5673" s="49"/>
      <c r="AF5673" s="49"/>
      <c r="AS5673" s="22"/>
      <c r="AV5673" s="22"/>
      <c r="AX5673" s="22"/>
      <c r="AY5673" s="22"/>
      <c r="BA5673" s="22"/>
      <c r="BB5673" s="22"/>
      <c r="BP5673" s="49"/>
      <c r="BX5673" s="49"/>
    </row>
    <row r="5674" spans="22:76">
      <c r="V5674" s="22"/>
      <c r="W5674" s="22"/>
      <c r="AA5674" s="49"/>
      <c r="AB5674" s="49"/>
      <c r="AF5674" s="49"/>
      <c r="AS5674" s="22"/>
      <c r="AV5674" s="22"/>
      <c r="AX5674" s="22"/>
      <c r="AY5674" s="22"/>
      <c r="BA5674" s="22"/>
      <c r="BB5674" s="22"/>
      <c r="BP5674" s="49"/>
      <c r="BX5674" s="49"/>
    </row>
    <row r="5675" spans="22:76">
      <c r="V5675" s="22"/>
      <c r="W5675" s="22"/>
      <c r="AA5675" s="49"/>
      <c r="AB5675" s="49"/>
      <c r="AF5675" s="49"/>
      <c r="AS5675" s="22"/>
      <c r="AV5675" s="22"/>
      <c r="AX5675" s="22"/>
      <c r="AY5675" s="22"/>
      <c r="BA5675" s="22"/>
      <c r="BB5675" s="22"/>
      <c r="BP5675" s="49"/>
      <c r="BX5675" s="49"/>
    </row>
    <row r="5676" spans="22:76">
      <c r="V5676" s="22"/>
      <c r="W5676" s="22"/>
      <c r="AA5676" s="49"/>
      <c r="AB5676" s="49"/>
      <c r="AF5676" s="49"/>
      <c r="AS5676" s="22"/>
      <c r="AV5676" s="22"/>
      <c r="AX5676" s="22"/>
      <c r="AY5676" s="22"/>
      <c r="BA5676" s="22"/>
      <c r="BB5676" s="22"/>
      <c r="BP5676" s="49"/>
      <c r="BX5676" s="49"/>
    </row>
    <row r="5677" spans="22:76">
      <c r="V5677" s="22"/>
      <c r="W5677" s="22"/>
      <c r="AA5677" s="49"/>
      <c r="AB5677" s="49"/>
      <c r="AF5677" s="49"/>
      <c r="AS5677" s="22"/>
      <c r="AV5677" s="22"/>
      <c r="AX5677" s="22"/>
      <c r="AY5677" s="22"/>
      <c r="BA5677" s="22"/>
      <c r="BB5677" s="22"/>
      <c r="BP5677" s="49"/>
      <c r="BX5677" s="49"/>
    </row>
    <row r="5678" spans="22:76">
      <c r="V5678" s="22"/>
      <c r="W5678" s="22"/>
      <c r="AA5678" s="49"/>
      <c r="AB5678" s="49"/>
      <c r="AF5678" s="49"/>
      <c r="AS5678" s="22"/>
      <c r="AV5678" s="22"/>
      <c r="AX5678" s="22"/>
      <c r="AY5678" s="22"/>
      <c r="BA5678" s="22"/>
      <c r="BB5678" s="22"/>
      <c r="BP5678" s="49"/>
      <c r="BX5678" s="49"/>
    </row>
    <row r="5679" spans="22:76">
      <c r="V5679" s="22"/>
      <c r="W5679" s="22"/>
      <c r="AA5679" s="49"/>
      <c r="AB5679" s="49"/>
      <c r="AF5679" s="49"/>
      <c r="AS5679" s="22"/>
      <c r="AV5679" s="22"/>
      <c r="AX5679" s="22"/>
      <c r="AY5679" s="22"/>
      <c r="BA5679" s="22"/>
      <c r="BB5679" s="22"/>
      <c r="BP5679" s="49"/>
      <c r="BX5679" s="49"/>
    </row>
    <row r="5680" spans="22:76">
      <c r="V5680" s="22"/>
      <c r="W5680" s="22"/>
      <c r="AA5680" s="49"/>
      <c r="AB5680" s="49"/>
      <c r="AF5680" s="49"/>
      <c r="AS5680" s="22"/>
      <c r="AV5680" s="22"/>
      <c r="AX5680" s="22"/>
      <c r="AY5680" s="22"/>
      <c r="BA5680" s="22"/>
      <c r="BB5680" s="22"/>
      <c r="BP5680" s="49"/>
      <c r="BX5680" s="49"/>
    </row>
    <row r="5681" spans="22:76">
      <c r="V5681" s="22"/>
      <c r="W5681" s="22"/>
      <c r="AA5681" s="49"/>
      <c r="AB5681" s="49"/>
      <c r="AF5681" s="49"/>
      <c r="AS5681" s="22"/>
      <c r="AV5681" s="22"/>
      <c r="AX5681" s="22"/>
      <c r="AY5681" s="22"/>
      <c r="BA5681" s="22"/>
      <c r="BB5681" s="22"/>
      <c r="BP5681" s="49"/>
      <c r="BX5681" s="49"/>
    </row>
    <row r="5682" spans="22:76">
      <c r="V5682" s="22"/>
      <c r="W5682" s="22"/>
      <c r="AA5682" s="49"/>
      <c r="AB5682" s="49"/>
      <c r="AF5682" s="49"/>
      <c r="AS5682" s="22"/>
      <c r="AV5682" s="22"/>
      <c r="AX5682" s="22"/>
      <c r="AY5682" s="22"/>
      <c r="BA5682" s="22"/>
      <c r="BB5682" s="22"/>
      <c r="BP5682" s="49"/>
      <c r="BX5682" s="49"/>
    </row>
    <row r="5683" spans="22:76">
      <c r="V5683" s="22"/>
      <c r="W5683" s="22"/>
      <c r="AA5683" s="49"/>
      <c r="AB5683" s="49"/>
      <c r="AF5683" s="49"/>
      <c r="AS5683" s="22"/>
      <c r="AV5683" s="22"/>
      <c r="AX5683" s="22"/>
      <c r="AY5683" s="22"/>
      <c r="BA5683" s="22"/>
      <c r="BB5683" s="22"/>
      <c r="BP5683" s="49"/>
      <c r="BX5683" s="49"/>
    </row>
    <row r="5684" spans="22:76">
      <c r="V5684" s="22"/>
      <c r="W5684" s="22"/>
      <c r="AA5684" s="49"/>
      <c r="AB5684" s="49"/>
      <c r="AF5684" s="49"/>
      <c r="AS5684" s="22"/>
      <c r="AV5684" s="22"/>
      <c r="AX5684" s="22"/>
      <c r="AY5684" s="22"/>
      <c r="BA5684" s="22"/>
      <c r="BB5684" s="22"/>
      <c r="BP5684" s="49"/>
      <c r="BX5684" s="49"/>
    </row>
    <row r="5685" spans="22:76">
      <c r="V5685" s="22"/>
      <c r="W5685" s="22"/>
      <c r="AA5685" s="49"/>
      <c r="AB5685" s="49"/>
      <c r="AF5685" s="49"/>
      <c r="AS5685" s="22"/>
      <c r="AV5685" s="22"/>
      <c r="AX5685" s="22"/>
      <c r="AY5685" s="22"/>
      <c r="BA5685" s="22"/>
      <c r="BB5685" s="22"/>
      <c r="BP5685" s="49"/>
      <c r="BX5685" s="49"/>
    </row>
    <row r="5686" spans="22:76">
      <c r="V5686" s="22"/>
      <c r="W5686" s="22"/>
      <c r="AA5686" s="49"/>
      <c r="AB5686" s="49"/>
      <c r="AF5686" s="49"/>
      <c r="AS5686" s="22"/>
      <c r="AV5686" s="22"/>
      <c r="AX5686" s="22"/>
      <c r="AY5686" s="22"/>
      <c r="BA5686" s="22"/>
      <c r="BB5686" s="22"/>
      <c r="BP5686" s="49"/>
      <c r="BX5686" s="49"/>
    </row>
    <row r="5687" spans="22:76">
      <c r="V5687" s="22"/>
      <c r="W5687" s="22"/>
      <c r="AA5687" s="49"/>
      <c r="AB5687" s="49"/>
      <c r="AF5687" s="49"/>
      <c r="AS5687" s="22"/>
      <c r="AV5687" s="22"/>
      <c r="AX5687" s="22"/>
      <c r="AY5687" s="22"/>
      <c r="BA5687" s="22"/>
      <c r="BB5687" s="22"/>
      <c r="BP5687" s="49"/>
      <c r="BX5687" s="49"/>
    </row>
    <row r="5688" spans="22:76">
      <c r="V5688" s="22"/>
      <c r="W5688" s="22"/>
      <c r="AA5688" s="49"/>
      <c r="AB5688" s="49"/>
      <c r="AF5688" s="49"/>
      <c r="AS5688" s="22"/>
      <c r="AV5688" s="22"/>
      <c r="AX5688" s="22"/>
      <c r="AY5688" s="22"/>
      <c r="BA5688" s="22"/>
      <c r="BB5688" s="22"/>
      <c r="BP5688" s="49"/>
      <c r="BX5688" s="49"/>
    </row>
    <row r="5689" spans="22:76">
      <c r="V5689" s="22"/>
      <c r="W5689" s="22"/>
      <c r="AA5689" s="49"/>
      <c r="AB5689" s="49"/>
      <c r="AF5689" s="49"/>
      <c r="AS5689" s="22"/>
      <c r="AV5689" s="22"/>
      <c r="AX5689" s="22"/>
      <c r="AY5689" s="22"/>
      <c r="BA5689" s="22"/>
      <c r="BB5689" s="22"/>
      <c r="BP5689" s="49"/>
      <c r="BX5689" s="49"/>
    </row>
    <row r="5690" spans="22:76">
      <c r="V5690" s="22"/>
      <c r="W5690" s="22"/>
      <c r="AA5690" s="49"/>
      <c r="AB5690" s="49"/>
      <c r="AF5690" s="49"/>
      <c r="AS5690" s="22"/>
      <c r="AV5690" s="22"/>
      <c r="AX5690" s="22"/>
      <c r="AY5690" s="22"/>
      <c r="BA5690" s="22"/>
      <c r="BB5690" s="22"/>
      <c r="BP5690" s="49"/>
      <c r="BX5690" s="49"/>
    </row>
    <row r="5691" spans="22:76">
      <c r="V5691" s="22"/>
      <c r="W5691" s="22"/>
      <c r="AA5691" s="49"/>
      <c r="AB5691" s="49"/>
      <c r="AF5691" s="49"/>
      <c r="AS5691" s="22"/>
      <c r="AV5691" s="22"/>
      <c r="AX5691" s="22"/>
      <c r="AY5691" s="22"/>
      <c r="BA5691" s="22"/>
      <c r="BB5691" s="22"/>
      <c r="BP5691" s="49"/>
      <c r="BX5691" s="49"/>
    </row>
    <row r="5692" spans="22:76">
      <c r="V5692" s="22"/>
      <c r="W5692" s="22"/>
      <c r="AA5692" s="49"/>
      <c r="AB5692" s="49"/>
      <c r="AF5692" s="49"/>
      <c r="AS5692" s="22"/>
      <c r="AV5692" s="22"/>
      <c r="AX5692" s="22"/>
      <c r="AY5692" s="22"/>
      <c r="BA5692" s="22"/>
      <c r="BB5692" s="22"/>
      <c r="BP5692" s="49"/>
      <c r="BX5692" s="49"/>
    </row>
    <row r="5693" spans="22:76">
      <c r="V5693" s="22"/>
      <c r="W5693" s="22"/>
      <c r="AA5693" s="49"/>
      <c r="AB5693" s="49"/>
      <c r="AF5693" s="49"/>
      <c r="AS5693" s="22"/>
      <c r="AV5693" s="22"/>
      <c r="AX5693" s="22"/>
      <c r="AY5693" s="22"/>
      <c r="BA5693" s="22"/>
      <c r="BB5693" s="22"/>
      <c r="BP5693" s="49"/>
      <c r="BX5693" s="49"/>
    </row>
    <row r="5694" spans="22:76">
      <c r="V5694" s="22"/>
      <c r="W5694" s="22"/>
      <c r="AA5694" s="49"/>
      <c r="AB5694" s="49"/>
      <c r="AF5694" s="49"/>
      <c r="AS5694" s="22"/>
      <c r="AV5694" s="22"/>
      <c r="AX5694" s="22"/>
      <c r="AY5694" s="22"/>
      <c r="BA5694" s="22"/>
      <c r="BB5694" s="22"/>
      <c r="BP5694" s="49"/>
      <c r="BX5694" s="49"/>
    </row>
    <row r="5695" spans="22:76">
      <c r="V5695" s="22"/>
      <c r="W5695" s="22"/>
      <c r="AA5695" s="49"/>
      <c r="AB5695" s="49"/>
      <c r="AF5695" s="49"/>
      <c r="AS5695" s="22"/>
      <c r="AV5695" s="22"/>
      <c r="AX5695" s="22"/>
      <c r="AY5695" s="22"/>
      <c r="BA5695" s="22"/>
      <c r="BB5695" s="22"/>
      <c r="BP5695" s="49"/>
      <c r="BX5695" s="49"/>
    </row>
    <row r="5696" spans="22:76">
      <c r="V5696" s="22"/>
      <c r="W5696" s="22"/>
      <c r="AA5696" s="49"/>
      <c r="AB5696" s="49"/>
      <c r="AF5696" s="49"/>
      <c r="AS5696" s="22"/>
      <c r="AV5696" s="22"/>
      <c r="AX5696" s="22"/>
      <c r="AY5696" s="22"/>
      <c r="BA5696" s="22"/>
      <c r="BB5696" s="22"/>
      <c r="BP5696" s="49"/>
      <c r="BX5696" s="49"/>
    </row>
    <row r="5697" spans="22:76">
      <c r="V5697" s="22"/>
      <c r="W5697" s="22"/>
      <c r="AA5697" s="49"/>
      <c r="AB5697" s="49"/>
      <c r="AF5697" s="49"/>
      <c r="AS5697" s="22"/>
      <c r="AV5697" s="22"/>
      <c r="AX5697" s="22"/>
      <c r="AY5697" s="22"/>
      <c r="BA5697" s="22"/>
      <c r="BB5697" s="22"/>
      <c r="BP5697" s="49"/>
      <c r="BX5697" s="49"/>
    </row>
    <row r="5698" spans="22:76">
      <c r="V5698" s="22"/>
      <c r="W5698" s="22"/>
      <c r="AA5698" s="49"/>
      <c r="AB5698" s="49"/>
      <c r="AF5698" s="49"/>
      <c r="AS5698" s="22"/>
      <c r="AV5698" s="22"/>
      <c r="AX5698" s="22"/>
      <c r="AY5698" s="22"/>
      <c r="BA5698" s="22"/>
      <c r="BB5698" s="22"/>
      <c r="BP5698" s="49"/>
      <c r="BX5698" s="49"/>
    </row>
    <row r="5699" spans="22:76">
      <c r="V5699" s="22"/>
      <c r="W5699" s="22"/>
      <c r="AA5699" s="49"/>
      <c r="AB5699" s="49"/>
      <c r="AF5699" s="49"/>
      <c r="AS5699" s="22"/>
      <c r="AV5699" s="22"/>
      <c r="AX5699" s="22"/>
      <c r="AY5699" s="22"/>
      <c r="BA5699" s="22"/>
      <c r="BB5699" s="22"/>
      <c r="BP5699" s="49"/>
      <c r="BX5699" s="49"/>
    </row>
    <row r="5700" spans="22:76">
      <c r="V5700" s="22"/>
      <c r="W5700" s="22"/>
      <c r="AA5700" s="49"/>
      <c r="AB5700" s="49"/>
      <c r="AF5700" s="49"/>
      <c r="AS5700" s="22"/>
      <c r="AV5700" s="22"/>
      <c r="AX5700" s="22"/>
      <c r="AY5700" s="22"/>
      <c r="BA5700" s="22"/>
      <c r="BB5700" s="22"/>
      <c r="BP5700" s="49"/>
      <c r="BX5700" s="49"/>
    </row>
    <row r="5701" spans="22:76">
      <c r="V5701" s="22"/>
      <c r="W5701" s="22"/>
      <c r="AA5701" s="49"/>
      <c r="AB5701" s="49"/>
      <c r="AF5701" s="49"/>
      <c r="AS5701" s="22"/>
      <c r="AV5701" s="22"/>
      <c r="AX5701" s="22"/>
      <c r="AY5701" s="22"/>
      <c r="BA5701" s="22"/>
      <c r="BB5701" s="22"/>
      <c r="BP5701" s="49"/>
      <c r="BX5701" s="49"/>
    </row>
    <row r="5702" spans="22:76">
      <c r="V5702" s="22"/>
      <c r="W5702" s="22"/>
      <c r="AA5702" s="49"/>
      <c r="AB5702" s="49"/>
      <c r="AF5702" s="49"/>
      <c r="AS5702" s="22"/>
      <c r="AV5702" s="22"/>
      <c r="AX5702" s="22"/>
      <c r="AY5702" s="22"/>
      <c r="BA5702" s="22"/>
      <c r="BB5702" s="22"/>
      <c r="BP5702" s="49"/>
      <c r="BX5702" s="49"/>
    </row>
    <row r="5703" spans="22:76">
      <c r="V5703" s="22"/>
      <c r="W5703" s="22"/>
      <c r="AA5703" s="49"/>
      <c r="AB5703" s="49"/>
      <c r="AF5703" s="49"/>
      <c r="AS5703" s="22"/>
      <c r="AV5703" s="22"/>
      <c r="AX5703" s="22"/>
      <c r="AY5703" s="22"/>
      <c r="BA5703" s="22"/>
      <c r="BB5703" s="22"/>
      <c r="BP5703" s="49"/>
      <c r="BX5703" s="49"/>
    </row>
    <row r="5704" spans="22:76">
      <c r="V5704" s="22"/>
      <c r="W5704" s="22"/>
      <c r="AA5704" s="49"/>
      <c r="AB5704" s="49"/>
      <c r="AF5704" s="49"/>
      <c r="AS5704" s="22"/>
      <c r="AV5704" s="22"/>
      <c r="AX5704" s="22"/>
      <c r="AY5704" s="22"/>
      <c r="BA5704" s="22"/>
      <c r="BB5704" s="22"/>
      <c r="BP5704" s="49"/>
      <c r="BX5704" s="49"/>
    </row>
    <row r="5705" spans="22:76">
      <c r="V5705" s="22"/>
      <c r="W5705" s="22"/>
      <c r="AA5705" s="49"/>
      <c r="AB5705" s="49"/>
      <c r="AF5705" s="49"/>
      <c r="AS5705" s="22"/>
      <c r="AV5705" s="22"/>
      <c r="AX5705" s="22"/>
      <c r="AY5705" s="22"/>
      <c r="BA5705" s="22"/>
      <c r="BB5705" s="22"/>
      <c r="BP5705" s="49"/>
      <c r="BX5705" s="49"/>
    </row>
    <row r="5706" spans="22:76">
      <c r="V5706" s="22"/>
      <c r="W5706" s="22"/>
      <c r="AA5706" s="49"/>
      <c r="AB5706" s="49"/>
      <c r="AF5706" s="49"/>
      <c r="AS5706" s="22"/>
      <c r="AV5706" s="22"/>
      <c r="AX5706" s="22"/>
      <c r="AY5706" s="22"/>
      <c r="BA5706" s="22"/>
      <c r="BB5706" s="22"/>
      <c r="BP5706" s="49"/>
      <c r="BX5706" s="49"/>
    </row>
    <row r="5707" spans="22:76">
      <c r="V5707" s="22"/>
      <c r="W5707" s="22"/>
      <c r="AA5707" s="49"/>
      <c r="AB5707" s="49"/>
      <c r="AF5707" s="49"/>
      <c r="AS5707" s="22"/>
      <c r="AV5707" s="22"/>
      <c r="AX5707" s="22"/>
      <c r="AY5707" s="22"/>
      <c r="BA5707" s="22"/>
      <c r="BB5707" s="22"/>
      <c r="BP5707" s="49"/>
      <c r="BX5707" s="49"/>
    </row>
    <row r="5708" spans="22:76">
      <c r="V5708" s="22"/>
      <c r="W5708" s="22"/>
      <c r="AA5708" s="49"/>
      <c r="AB5708" s="49"/>
      <c r="AF5708" s="49"/>
      <c r="AS5708" s="22"/>
      <c r="AV5708" s="22"/>
      <c r="AX5708" s="22"/>
      <c r="AY5708" s="22"/>
      <c r="BA5708" s="22"/>
      <c r="BB5708" s="22"/>
      <c r="BP5708" s="49"/>
      <c r="BX5708" s="49"/>
    </row>
    <row r="5709" spans="22:76">
      <c r="V5709" s="22"/>
      <c r="W5709" s="22"/>
      <c r="AA5709" s="49"/>
      <c r="AB5709" s="49"/>
      <c r="AF5709" s="49"/>
      <c r="AS5709" s="22"/>
      <c r="AV5709" s="22"/>
      <c r="AX5709" s="22"/>
      <c r="AY5709" s="22"/>
      <c r="BA5709" s="22"/>
      <c r="BB5709" s="22"/>
      <c r="BP5709" s="49"/>
      <c r="BX5709" s="49"/>
    </row>
    <row r="5710" spans="22:76">
      <c r="V5710" s="22"/>
      <c r="W5710" s="22"/>
      <c r="AA5710" s="49"/>
      <c r="AB5710" s="49"/>
      <c r="AF5710" s="49"/>
      <c r="AS5710" s="22"/>
      <c r="AV5710" s="22"/>
      <c r="AX5710" s="22"/>
      <c r="AY5710" s="22"/>
      <c r="BA5710" s="22"/>
      <c r="BB5710" s="22"/>
      <c r="BP5710" s="49"/>
      <c r="BX5710" s="49"/>
    </row>
    <row r="5711" spans="22:76">
      <c r="V5711" s="22"/>
      <c r="W5711" s="22"/>
      <c r="AA5711" s="49"/>
      <c r="AB5711" s="49"/>
      <c r="AF5711" s="49"/>
      <c r="AS5711" s="22"/>
      <c r="AV5711" s="22"/>
      <c r="AX5711" s="22"/>
      <c r="AY5711" s="22"/>
      <c r="BA5711" s="22"/>
      <c r="BB5711" s="22"/>
      <c r="BP5711" s="49"/>
      <c r="BX5711" s="49"/>
    </row>
    <row r="5712" spans="22:76">
      <c r="V5712" s="22"/>
      <c r="W5712" s="22"/>
      <c r="AA5712" s="49"/>
      <c r="AB5712" s="49"/>
      <c r="AF5712" s="49"/>
      <c r="AS5712" s="22"/>
      <c r="AV5712" s="22"/>
      <c r="AX5712" s="22"/>
      <c r="AY5712" s="22"/>
      <c r="BA5712" s="22"/>
      <c r="BB5712" s="22"/>
      <c r="BP5712" s="49"/>
      <c r="BX5712" s="49"/>
    </row>
    <row r="5713" spans="22:76">
      <c r="V5713" s="22"/>
      <c r="W5713" s="22"/>
      <c r="AA5713" s="49"/>
      <c r="AB5713" s="49"/>
      <c r="AF5713" s="49"/>
      <c r="AS5713" s="22"/>
      <c r="AV5713" s="22"/>
      <c r="AX5713" s="22"/>
      <c r="AY5713" s="22"/>
      <c r="BA5713" s="22"/>
      <c r="BB5713" s="22"/>
      <c r="BP5713" s="49"/>
      <c r="BX5713" s="49"/>
    </row>
    <row r="5714" spans="22:76">
      <c r="V5714" s="22"/>
      <c r="W5714" s="22"/>
      <c r="AA5714" s="49"/>
      <c r="AB5714" s="49"/>
      <c r="AF5714" s="49"/>
      <c r="AS5714" s="22"/>
      <c r="AV5714" s="22"/>
      <c r="AX5714" s="22"/>
      <c r="AY5714" s="22"/>
      <c r="BA5714" s="22"/>
      <c r="BB5714" s="22"/>
      <c r="BP5714" s="49"/>
      <c r="BX5714" s="49"/>
    </row>
    <row r="5715" spans="22:76">
      <c r="V5715" s="22"/>
      <c r="W5715" s="22"/>
      <c r="AA5715" s="49"/>
      <c r="AB5715" s="49"/>
      <c r="AF5715" s="49"/>
      <c r="AS5715" s="22"/>
      <c r="AV5715" s="22"/>
      <c r="AX5715" s="22"/>
      <c r="AY5715" s="22"/>
      <c r="BA5715" s="22"/>
      <c r="BB5715" s="22"/>
      <c r="BP5715" s="49"/>
      <c r="BX5715" s="49"/>
    </row>
    <row r="5716" spans="22:76">
      <c r="V5716" s="22"/>
      <c r="W5716" s="22"/>
      <c r="AA5716" s="49"/>
      <c r="AB5716" s="49"/>
      <c r="AF5716" s="49"/>
      <c r="AS5716" s="22"/>
      <c r="AV5716" s="22"/>
      <c r="AX5716" s="22"/>
      <c r="AY5716" s="22"/>
      <c r="BA5716" s="22"/>
      <c r="BB5716" s="22"/>
      <c r="BP5716" s="49"/>
      <c r="BX5716" s="49"/>
    </row>
    <row r="5717" spans="22:76">
      <c r="V5717" s="22"/>
      <c r="W5717" s="22"/>
      <c r="AA5717" s="49"/>
      <c r="AB5717" s="49"/>
      <c r="AF5717" s="49"/>
      <c r="AS5717" s="22"/>
      <c r="AV5717" s="22"/>
      <c r="AX5717" s="22"/>
      <c r="AY5717" s="22"/>
      <c r="BA5717" s="22"/>
      <c r="BB5717" s="22"/>
      <c r="BP5717" s="49"/>
      <c r="BX5717" s="49"/>
    </row>
    <row r="5718" spans="22:76">
      <c r="V5718" s="22"/>
      <c r="W5718" s="22"/>
      <c r="AA5718" s="49"/>
      <c r="AB5718" s="49"/>
      <c r="AF5718" s="49"/>
      <c r="AS5718" s="22"/>
      <c r="AV5718" s="22"/>
      <c r="AX5718" s="22"/>
      <c r="AY5718" s="22"/>
      <c r="BA5718" s="22"/>
      <c r="BB5718" s="22"/>
      <c r="BP5718" s="49"/>
      <c r="BX5718" s="49"/>
    </row>
    <row r="5719" spans="22:76">
      <c r="V5719" s="22"/>
      <c r="W5719" s="22"/>
      <c r="AA5719" s="49"/>
      <c r="AB5719" s="49"/>
      <c r="AF5719" s="49"/>
      <c r="AS5719" s="22"/>
      <c r="AV5719" s="22"/>
      <c r="AX5719" s="22"/>
      <c r="AY5719" s="22"/>
      <c r="BA5719" s="22"/>
      <c r="BB5719" s="22"/>
      <c r="BP5719" s="49"/>
      <c r="BX5719" s="49"/>
    </row>
    <row r="5720" spans="22:76">
      <c r="V5720" s="22"/>
      <c r="W5720" s="22"/>
      <c r="AA5720" s="49"/>
      <c r="AB5720" s="49"/>
      <c r="AF5720" s="49"/>
      <c r="AS5720" s="22"/>
      <c r="AV5720" s="22"/>
      <c r="AX5720" s="22"/>
      <c r="AY5720" s="22"/>
      <c r="BA5720" s="22"/>
      <c r="BB5720" s="22"/>
      <c r="BP5720" s="49"/>
      <c r="BX5720" s="49"/>
    </row>
    <row r="5721" spans="22:76">
      <c r="V5721" s="22"/>
      <c r="W5721" s="22"/>
      <c r="AA5721" s="49"/>
      <c r="AB5721" s="49"/>
      <c r="AF5721" s="49"/>
      <c r="AS5721" s="22"/>
      <c r="AV5721" s="22"/>
      <c r="AX5721" s="22"/>
      <c r="AY5721" s="22"/>
      <c r="BA5721" s="22"/>
      <c r="BB5721" s="22"/>
      <c r="BP5721" s="49"/>
      <c r="BX5721" s="49"/>
    </row>
    <row r="5722" spans="22:76">
      <c r="V5722" s="22"/>
      <c r="W5722" s="22"/>
      <c r="AA5722" s="49"/>
      <c r="AB5722" s="49"/>
      <c r="AF5722" s="49"/>
      <c r="AS5722" s="22"/>
      <c r="AV5722" s="22"/>
      <c r="AX5722" s="22"/>
      <c r="AY5722" s="22"/>
      <c r="BA5722" s="22"/>
      <c r="BB5722" s="22"/>
      <c r="BP5722" s="49"/>
      <c r="BX5722" s="49"/>
    </row>
    <row r="5723" spans="22:76">
      <c r="V5723" s="22"/>
      <c r="W5723" s="22"/>
      <c r="AA5723" s="49"/>
      <c r="AB5723" s="49"/>
      <c r="AF5723" s="49"/>
      <c r="AS5723" s="22"/>
      <c r="AV5723" s="22"/>
      <c r="AX5723" s="22"/>
      <c r="AY5723" s="22"/>
      <c r="BA5723" s="22"/>
      <c r="BB5723" s="22"/>
      <c r="BP5723" s="49"/>
      <c r="BX5723" s="49"/>
    </row>
    <row r="5724" spans="22:76">
      <c r="V5724" s="22"/>
      <c r="W5724" s="22"/>
      <c r="AA5724" s="49"/>
      <c r="AB5724" s="49"/>
      <c r="AF5724" s="49"/>
      <c r="AS5724" s="22"/>
      <c r="AV5724" s="22"/>
      <c r="AX5724" s="22"/>
      <c r="AY5724" s="22"/>
      <c r="BA5724" s="22"/>
      <c r="BB5724" s="22"/>
      <c r="BP5724" s="49"/>
      <c r="BX5724" s="49"/>
    </row>
    <row r="5725" spans="22:76">
      <c r="V5725" s="22"/>
      <c r="W5725" s="22"/>
      <c r="AA5725" s="49"/>
      <c r="AB5725" s="49"/>
      <c r="AF5725" s="49"/>
      <c r="AS5725" s="22"/>
      <c r="AV5725" s="22"/>
      <c r="AX5725" s="22"/>
      <c r="AY5725" s="22"/>
      <c r="BA5725" s="22"/>
      <c r="BB5725" s="22"/>
      <c r="BP5725" s="49"/>
      <c r="BX5725" s="49"/>
    </row>
    <row r="5726" spans="22:76">
      <c r="V5726" s="22"/>
      <c r="W5726" s="22"/>
      <c r="AA5726" s="49"/>
      <c r="AB5726" s="49"/>
      <c r="AF5726" s="49"/>
      <c r="AS5726" s="22"/>
      <c r="AV5726" s="22"/>
      <c r="AX5726" s="22"/>
      <c r="AY5726" s="22"/>
      <c r="BA5726" s="22"/>
      <c r="BB5726" s="22"/>
      <c r="BP5726" s="49"/>
      <c r="BX5726" s="49"/>
    </row>
    <row r="5727" spans="22:76">
      <c r="V5727" s="22"/>
      <c r="W5727" s="22"/>
      <c r="AA5727" s="49"/>
      <c r="AB5727" s="49"/>
      <c r="AF5727" s="49"/>
      <c r="AS5727" s="22"/>
      <c r="AV5727" s="22"/>
      <c r="AX5727" s="22"/>
      <c r="AY5727" s="22"/>
      <c r="BA5727" s="22"/>
      <c r="BB5727" s="22"/>
      <c r="BP5727" s="49"/>
      <c r="BX5727" s="49"/>
    </row>
    <row r="5728" spans="22:76">
      <c r="V5728" s="22"/>
      <c r="W5728" s="22"/>
      <c r="AA5728" s="49"/>
      <c r="AB5728" s="49"/>
      <c r="AF5728" s="49"/>
      <c r="AS5728" s="22"/>
      <c r="AV5728" s="22"/>
      <c r="AX5728" s="22"/>
      <c r="AY5728" s="22"/>
      <c r="BA5728" s="22"/>
      <c r="BB5728" s="22"/>
      <c r="BP5728" s="49"/>
      <c r="BX5728" s="49"/>
    </row>
    <row r="5729" spans="22:76">
      <c r="V5729" s="22"/>
      <c r="W5729" s="22"/>
      <c r="AA5729" s="49"/>
      <c r="AB5729" s="49"/>
      <c r="AF5729" s="49"/>
      <c r="AS5729" s="22"/>
      <c r="AV5729" s="22"/>
      <c r="AX5729" s="22"/>
      <c r="AY5729" s="22"/>
      <c r="BA5729" s="22"/>
      <c r="BB5729" s="22"/>
      <c r="BP5729" s="49"/>
      <c r="BX5729" s="49"/>
    </row>
    <row r="5730" spans="22:76">
      <c r="V5730" s="22"/>
      <c r="W5730" s="22"/>
      <c r="AA5730" s="49"/>
      <c r="AB5730" s="49"/>
      <c r="AF5730" s="49"/>
      <c r="AS5730" s="22"/>
      <c r="AV5730" s="22"/>
      <c r="AX5730" s="22"/>
      <c r="AY5730" s="22"/>
      <c r="BA5730" s="22"/>
      <c r="BB5730" s="22"/>
      <c r="BP5730" s="49"/>
      <c r="BX5730" s="49"/>
    </row>
    <row r="5731" spans="22:76">
      <c r="V5731" s="22"/>
      <c r="W5731" s="22"/>
      <c r="AA5731" s="49"/>
      <c r="AB5731" s="49"/>
      <c r="AF5731" s="49"/>
      <c r="AS5731" s="22"/>
      <c r="AV5731" s="22"/>
      <c r="AX5731" s="22"/>
      <c r="AY5731" s="22"/>
      <c r="BA5731" s="22"/>
      <c r="BB5731" s="22"/>
      <c r="BP5731" s="49"/>
      <c r="BX5731" s="49"/>
    </row>
    <row r="5732" spans="22:76">
      <c r="V5732" s="22"/>
      <c r="W5732" s="22"/>
      <c r="AA5732" s="49"/>
      <c r="AB5732" s="49"/>
      <c r="AF5732" s="49"/>
      <c r="AS5732" s="22"/>
      <c r="AV5732" s="22"/>
      <c r="AX5732" s="22"/>
      <c r="AY5732" s="22"/>
      <c r="BA5732" s="22"/>
      <c r="BB5732" s="22"/>
      <c r="BP5732" s="49"/>
      <c r="BX5732" s="49"/>
    </row>
    <row r="5733" spans="22:76">
      <c r="V5733" s="22"/>
      <c r="W5733" s="22"/>
      <c r="AA5733" s="49"/>
      <c r="AB5733" s="49"/>
      <c r="AF5733" s="49"/>
      <c r="AS5733" s="22"/>
      <c r="AV5733" s="22"/>
      <c r="AX5733" s="22"/>
      <c r="AY5733" s="22"/>
      <c r="BA5733" s="22"/>
      <c r="BB5733" s="22"/>
      <c r="BP5733" s="49"/>
      <c r="BX5733" s="49"/>
    </row>
    <row r="5734" spans="22:76">
      <c r="V5734" s="22"/>
      <c r="W5734" s="22"/>
      <c r="AA5734" s="49"/>
      <c r="AB5734" s="49"/>
      <c r="AF5734" s="49"/>
      <c r="AS5734" s="22"/>
      <c r="AV5734" s="22"/>
      <c r="AX5734" s="22"/>
      <c r="AY5734" s="22"/>
      <c r="BA5734" s="22"/>
      <c r="BB5734" s="22"/>
      <c r="BP5734" s="49"/>
      <c r="BX5734" s="49"/>
    </row>
    <row r="5735" spans="22:76">
      <c r="V5735" s="22"/>
      <c r="W5735" s="22"/>
      <c r="AA5735" s="49"/>
      <c r="AB5735" s="49"/>
      <c r="AF5735" s="49"/>
      <c r="AS5735" s="22"/>
      <c r="AV5735" s="22"/>
      <c r="AX5735" s="22"/>
      <c r="AY5735" s="22"/>
      <c r="BA5735" s="22"/>
      <c r="BB5735" s="22"/>
      <c r="BP5735" s="49"/>
      <c r="BX5735" s="49"/>
    </row>
    <row r="5736" spans="22:76">
      <c r="V5736" s="22"/>
      <c r="W5736" s="22"/>
      <c r="AA5736" s="49"/>
      <c r="AB5736" s="49"/>
      <c r="AF5736" s="49"/>
      <c r="AS5736" s="22"/>
      <c r="AV5736" s="22"/>
      <c r="AX5736" s="22"/>
      <c r="AY5736" s="22"/>
      <c r="BA5736" s="22"/>
      <c r="BB5736" s="22"/>
      <c r="BP5736" s="49"/>
      <c r="BX5736" s="49"/>
    </row>
    <row r="5737" spans="22:76">
      <c r="V5737" s="22"/>
      <c r="W5737" s="22"/>
      <c r="AA5737" s="49"/>
      <c r="AB5737" s="49"/>
      <c r="AF5737" s="49"/>
      <c r="AS5737" s="22"/>
      <c r="AV5737" s="22"/>
      <c r="AX5737" s="22"/>
      <c r="AY5737" s="22"/>
      <c r="BA5737" s="22"/>
      <c r="BB5737" s="22"/>
      <c r="BP5737" s="49"/>
      <c r="BX5737" s="49"/>
    </row>
    <row r="5738" spans="22:76">
      <c r="V5738" s="22"/>
      <c r="W5738" s="22"/>
      <c r="AA5738" s="49"/>
      <c r="AB5738" s="49"/>
      <c r="AF5738" s="49"/>
      <c r="AS5738" s="22"/>
      <c r="AV5738" s="22"/>
      <c r="AX5738" s="22"/>
      <c r="AY5738" s="22"/>
      <c r="BA5738" s="22"/>
      <c r="BB5738" s="22"/>
      <c r="BP5738" s="49"/>
      <c r="BX5738" s="49"/>
    </row>
    <row r="5739" spans="22:76">
      <c r="V5739" s="22"/>
      <c r="W5739" s="22"/>
      <c r="AA5739" s="49"/>
      <c r="AB5739" s="49"/>
      <c r="AF5739" s="49"/>
      <c r="AS5739" s="22"/>
      <c r="AV5739" s="22"/>
      <c r="AX5739" s="22"/>
      <c r="AY5739" s="22"/>
      <c r="BA5739" s="22"/>
      <c r="BB5739" s="22"/>
      <c r="BP5739" s="49"/>
      <c r="BX5739" s="49"/>
    </row>
    <row r="5740" spans="22:76">
      <c r="V5740" s="22"/>
      <c r="W5740" s="22"/>
      <c r="AA5740" s="49"/>
      <c r="AB5740" s="49"/>
      <c r="AF5740" s="49"/>
      <c r="AS5740" s="22"/>
      <c r="AV5740" s="22"/>
      <c r="AX5740" s="22"/>
      <c r="AY5740" s="22"/>
      <c r="BA5740" s="22"/>
      <c r="BB5740" s="22"/>
      <c r="BP5740" s="49"/>
      <c r="BX5740" s="49"/>
    </row>
    <row r="5741" spans="22:76">
      <c r="V5741" s="22"/>
      <c r="W5741" s="22"/>
      <c r="AA5741" s="49"/>
      <c r="AB5741" s="49"/>
      <c r="AF5741" s="49"/>
      <c r="AS5741" s="22"/>
      <c r="AV5741" s="22"/>
      <c r="AX5741" s="22"/>
      <c r="AY5741" s="22"/>
      <c r="BA5741" s="22"/>
      <c r="BB5741" s="22"/>
      <c r="BP5741" s="49"/>
      <c r="BX5741" s="49"/>
    </row>
    <row r="5742" spans="22:76">
      <c r="V5742" s="22"/>
      <c r="W5742" s="22"/>
      <c r="AA5742" s="49"/>
      <c r="AB5742" s="49"/>
      <c r="AF5742" s="49"/>
      <c r="AS5742" s="22"/>
      <c r="AV5742" s="22"/>
      <c r="AX5742" s="22"/>
      <c r="AY5742" s="22"/>
      <c r="BA5742" s="22"/>
      <c r="BB5742" s="22"/>
      <c r="BP5742" s="49"/>
      <c r="BX5742" s="49"/>
    </row>
    <row r="5743" spans="22:76">
      <c r="V5743" s="22"/>
      <c r="W5743" s="22"/>
      <c r="AA5743" s="49"/>
      <c r="AB5743" s="49"/>
      <c r="AF5743" s="49"/>
      <c r="AS5743" s="22"/>
      <c r="AV5743" s="22"/>
      <c r="AX5743" s="22"/>
      <c r="AY5743" s="22"/>
      <c r="BA5743" s="22"/>
      <c r="BB5743" s="22"/>
      <c r="BP5743" s="49"/>
      <c r="BX5743" s="49"/>
    </row>
    <row r="5744" spans="22:76">
      <c r="V5744" s="22"/>
      <c r="W5744" s="22"/>
      <c r="AA5744" s="49"/>
      <c r="AB5744" s="49"/>
      <c r="AF5744" s="49"/>
      <c r="AS5744" s="22"/>
      <c r="AV5744" s="22"/>
      <c r="AX5744" s="22"/>
      <c r="AY5744" s="22"/>
      <c r="BA5744" s="22"/>
      <c r="BB5744" s="22"/>
      <c r="BP5744" s="49"/>
      <c r="BX5744" s="49"/>
    </row>
    <row r="5745" spans="22:76">
      <c r="V5745" s="22"/>
      <c r="W5745" s="22"/>
      <c r="AA5745" s="49"/>
      <c r="AB5745" s="49"/>
      <c r="AF5745" s="49"/>
      <c r="AS5745" s="22"/>
      <c r="AV5745" s="22"/>
      <c r="AX5745" s="22"/>
      <c r="AY5745" s="22"/>
      <c r="BA5745" s="22"/>
      <c r="BB5745" s="22"/>
      <c r="BP5745" s="49"/>
      <c r="BX5745" s="49"/>
    </row>
    <row r="5746" spans="22:76">
      <c r="V5746" s="22"/>
      <c r="W5746" s="22"/>
      <c r="AA5746" s="49"/>
      <c r="AB5746" s="49"/>
      <c r="AF5746" s="49"/>
      <c r="AS5746" s="22"/>
      <c r="AV5746" s="22"/>
      <c r="AX5746" s="22"/>
      <c r="AY5746" s="22"/>
      <c r="BA5746" s="22"/>
      <c r="BB5746" s="22"/>
      <c r="BP5746" s="49"/>
      <c r="BX5746" s="49"/>
    </row>
    <row r="5747" spans="22:76">
      <c r="V5747" s="22"/>
      <c r="W5747" s="22"/>
      <c r="AA5747" s="49"/>
      <c r="AB5747" s="49"/>
      <c r="AF5747" s="49"/>
      <c r="AS5747" s="22"/>
      <c r="AV5747" s="22"/>
      <c r="AX5747" s="22"/>
      <c r="AY5747" s="22"/>
      <c r="BA5747" s="22"/>
      <c r="BB5747" s="22"/>
      <c r="BP5747" s="49"/>
      <c r="BX5747" s="49"/>
    </row>
    <row r="5748" spans="22:76">
      <c r="V5748" s="22"/>
      <c r="W5748" s="22"/>
      <c r="AA5748" s="49"/>
      <c r="AB5748" s="49"/>
      <c r="AF5748" s="49"/>
      <c r="AS5748" s="22"/>
      <c r="AV5748" s="22"/>
      <c r="AX5748" s="22"/>
      <c r="AY5748" s="22"/>
      <c r="BA5748" s="22"/>
      <c r="BB5748" s="22"/>
      <c r="BP5748" s="49"/>
      <c r="BX5748" s="49"/>
    </row>
    <row r="5749" spans="22:76">
      <c r="V5749" s="22"/>
      <c r="W5749" s="22"/>
      <c r="AA5749" s="49"/>
      <c r="AB5749" s="49"/>
      <c r="AF5749" s="49"/>
      <c r="AS5749" s="22"/>
      <c r="AV5749" s="22"/>
      <c r="AX5749" s="22"/>
      <c r="AY5749" s="22"/>
      <c r="BA5749" s="22"/>
      <c r="BB5749" s="22"/>
      <c r="BP5749" s="49"/>
      <c r="BX5749" s="49"/>
    </row>
    <row r="5750" spans="22:76">
      <c r="V5750" s="22"/>
      <c r="W5750" s="22"/>
      <c r="AA5750" s="49"/>
      <c r="AB5750" s="49"/>
      <c r="AF5750" s="49"/>
      <c r="AS5750" s="22"/>
      <c r="AV5750" s="22"/>
      <c r="AX5750" s="22"/>
      <c r="AY5750" s="22"/>
      <c r="BA5750" s="22"/>
      <c r="BB5750" s="22"/>
      <c r="BP5750" s="49"/>
      <c r="BX5750" s="49"/>
    </row>
    <row r="5751" spans="22:76">
      <c r="V5751" s="22"/>
      <c r="W5751" s="22"/>
      <c r="AA5751" s="49"/>
      <c r="AB5751" s="49"/>
      <c r="AF5751" s="49"/>
      <c r="AS5751" s="22"/>
      <c r="AV5751" s="22"/>
      <c r="AX5751" s="22"/>
      <c r="AY5751" s="22"/>
      <c r="BA5751" s="22"/>
      <c r="BB5751" s="22"/>
      <c r="BP5751" s="49"/>
      <c r="BX5751" s="49"/>
    </row>
    <row r="5752" spans="22:76">
      <c r="V5752" s="22"/>
      <c r="W5752" s="22"/>
      <c r="AA5752" s="49"/>
      <c r="AB5752" s="49"/>
      <c r="AF5752" s="49"/>
      <c r="AS5752" s="22"/>
      <c r="AV5752" s="22"/>
      <c r="AX5752" s="22"/>
      <c r="AY5752" s="22"/>
      <c r="BA5752" s="22"/>
      <c r="BB5752" s="22"/>
      <c r="BP5752" s="49"/>
      <c r="BX5752" s="49"/>
    </row>
    <row r="5753" spans="22:76">
      <c r="V5753" s="22"/>
      <c r="W5753" s="22"/>
      <c r="AA5753" s="49"/>
      <c r="AB5753" s="49"/>
      <c r="AF5753" s="49"/>
      <c r="AS5753" s="22"/>
      <c r="AV5753" s="22"/>
      <c r="AX5753" s="22"/>
      <c r="AY5753" s="22"/>
      <c r="BA5753" s="22"/>
      <c r="BB5753" s="22"/>
      <c r="BP5753" s="49"/>
      <c r="BX5753" s="49"/>
    </row>
    <row r="5754" spans="22:76">
      <c r="V5754" s="22"/>
      <c r="W5754" s="22"/>
      <c r="AA5754" s="49"/>
      <c r="AB5754" s="49"/>
      <c r="AF5754" s="49"/>
      <c r="AS5754" s="22"/>
      <c r="AV5754" s="22"/>
      <c r="AX5754" s="22"/>
      <c r="AY5754" s="22"/>
      <c r="BA5754" s="22"/>
      <c r="BB5754" s="22"/>
      <c r="BP5754" s="49"/>
      <c r="BX5754" s="49"/>
    </row>
    <row r="5755" spans="22:76">
      <c r="V5755" s="22"/>
      <c r="W5755" s="22"/>
      <c r="AA5755" s="49"/>
      <c r="AB5755" s="49"/>
      <c r="AF5755" s="49"/>
      <c r="AS5755" s="22"/>
      <c r="AV5755" s="22"/>
      <c r="AX5755" s="22"/>
      <c r="AY5755" s="22"/>
      <c r="BA5755" s="22"/>
      <c r="BB5755" s="22"/>
      <c r="BP5755" s="49"/>
      <c r="BX5755" s="49"/>
    </row>
    <row r="5756" spans="22:76">
      <c r="V5756" s="22"/>
      <c r="W5756" s="22"/>
      <c r="AA5756" s="49"/>
      <c r="AB5756" s="49"/>
      <c r="AF5756" s="49"/>
      <c r="AS5756" s="22"/>
      <c r="AV5756" s="22"/>
      <c r="AX5756" s="22"/>
      <c r="AY5756" s="22"/>
      <c r="BA5756" s="22"/>
      <c r="BB5756" s="22"/>
      <c r="BP5756" s="49"/>
      <c r="BX5756" s="49"/>
    </row>
    <row r="5757" spans="22:76">
      <c r="V5757" s="22"/>
      <c r="W5757" s="22"/>
      <c r="AA5757" s="49"/>
      <c r="AB5757" s="49"/>
      <c r="AF5757" s="49"/>
      <c r="AS5757" s="22"/>
      <c r="AV5757" s="22"/>
      <c r="AX5757" s="22"/>
      <c r="AY5757" s="22"/>
      <c r="BA5757" s="22"/>
      <c r="BB5757" s="22"/>
      <c r="BP5757" s="49"/>
      <c r="BX5757" s="49"/>
    </row>
    <row r="5758" spans="22:76">
      <c r="V5758" s="22"/>
      <c r="W5758" s="22"/>
      <c r="AA5758" s="49"/>
      <c r="AB5758" s="49"/>
      <c r="AF5758" s="49"/>
      <c r="AS5758" s="22"/>
      <c r="AV5758" s="22"/>
      <c r="AX5758" s="22"/>
      <c r="AY5758" s="22"/>
      <c r="BA5758" s="22"/>
      <c r="BB5758" s="22"/>
      <c r="BP5758" s="49"/>
      <c r="BX5758" s="49"/>
    </row>
    <row r="5759" spans="22:76">
      <c r="V5759" s="22"/>
      <c r="W5759" s="22"/>
      <c r="AA5759" s="49"/>
      <c r="AB5759" s="49"/>
      <c r="AF5759" s="49"/>
      <c r="AS5759" s="22"/>
      <c r="AV5759" s="22"/>
      <c r="AX5759" s="22"/>
      <c r="AY5759" s="22"/>
      <c r="BA5759" s="22"/>
      <c r="BB5759" s="22"/>
      <c r="BP5759" s="49"/>
      <c r="BX5759" s="49"/>
    </row>
    <row r="5760" spans="22:76">
      <c r="V5760" s="22"/>
      <c r="W5760" s="22"/>
      <c r="AA5760" s="49"/>
      <c r="AB5760" s="49"/>
      <c r="AF5760" s="49"/>
      <c r="AS5760" s="22"/>
      <c r="AV5760" s="22"/>
      <c r="AX5760" s="22"/>
      <c r="AY5760" s="22"/>
      <c r="BA5760" s="22"/>
      <c r="BB5760" s="22"/>
      <c r="BP5760" s="49"/>
      <c r="BX5760" s="49"/>
    </row>
    <row r="5761" spans="22:76">
      <c r="V5761" s="22"/>
      <c r="W5761" s="22"/>
      <c r="AA5761" s="49"/>
      <c r="AB5761" s="49"/>
      <c r="AF5761" s="49"/>
      <c r="AS5761" s="22"/>
      <c r="AV5761" s="22"/>
      <c r="AX5761" s="22"/>
      <c r="AY5761" s="22"/>
      <c r="BA5761" s="22"/>
      <c r="BB5761" s="22"/>
      <c r="BP5761" s="49"/>
      <c r="BX5761" s="49"/>
    </row>
    <row r="5762" spans="22:76">
      <c r="V5762" s="22"/>
      <c r="W5762" s="22"/>
      <c r="AA5762" s="49"/>
      <c r="AB5762" s="49"/>
      <c r="AF5762" s="49"/>
      <c r="AS5762" s="22"/>
      <c r="AV5762" s="22"/>
      <c r="AX5762" s="22"/>
      <c r="AY5762" s="22"/>
      <c r="BA5762" s="22"/>
      <c r="BB5762" s="22"/>
      <c r="BP5762" s="49"/>
      <c r="BX5762" s="49"/>
    </row>
    <row r="5763" spans="22:76">
      <c r="V5763" s="22"/>
      <c r="W5763" s="22"/>
      <c r="AA5763" s="49"/>
      <c r="AB5763" s="49"/>
      <c r="AF5763" s="49"/>
      <c r="AS5763" s="22"/>
      <c r="AV5763" s="22"/>
      <c r="AX5763" s="22"/>
      <c r="AY5763" s="22"/>
      <c r="BA5763" s="22"/>
      <c r="BB5763" s="22"/>
      <c r="BP5763" s="49"/>
      <c r="BX5763" s="49"/>
    </row>
    <row r="5764" spans="22:76">
      <c r="V5764" s="22"/>
      <c r="W5764" s="22"/>
      <c r="AA5764" s="49"/>
      <c r="AB5764" s="49"/>
      <c r="AF5764" s="49"/>
      <c r="AS5764" s="22"/>
      <c r="AV5764" s="22"/>
      <c r="AX5764" s="22"/>
      <c r="AY5764" s="22"/>
      <c r="BA5764" s="22"/>
      <c r="BB5764" s="22"/>
      <c r="BP5764" s="49"/>
      <c r="BX5764" s="49"/>
    </row>
    <row r="5765" spans="22:76">
      <c r="V5765" s="22"/>
      <c r="W5765" s="22"/>
      <c r="AA5765" s="49"/>
      <c r="AB5765" s="49"/>
      <c r="AF5765" s="49"/>
      <c r="AS5765" s="22"/>
      <c r="AV5765" s="22"/>
      <c r="AX5765" s="22"/>
      <c r="AY5765" s="22"/>
      <c r="BA5765" s="22"/>
      <c r="BB5765" s="22"/>
      <c r="BP5765" s="49"/>
      <c r="BX5765" s="49"/>
    </row>
    <row r="5766" spans="22:76">
      <c r="V5766" s="22"/>
      <c r="W5766" s="22"/>
      <c r="AA5766" s="49"/>
      <c r="AB5766" s="49"/>
      <c r="AF5766" s="49"/>
      <c r="AS5766" s="22"/>
      <c r="AV5766" s="22"/>
      <c r="AX5766" s="22"/>
      <c r="AY5766" s="22"/>
      <c r="BA5766" s="22"/>
      <c r="BB5766" s="22"/>
      <c r="BP5766" s="49"/>
      <c r="BX5766" s="49"/>
    </row>
    <row r="5767" spans="22:76">
      <c r="V5767" s="22"/>
      <c r="W5767" s="22"/>
      <c r="AA5767" s="49"/>
      <c r="AB5767" s="49"/>
      <c r="AF5767" s="49"/>
      <c r="AS5767" s="22"/>
      <c r="AV5767" s="22"/>
      <c r="AX5767" s="22"/>
      <c r="AY5767" s="22"/>
      <c r="BA5767" s="22"/>
      <c r="BB5767" s="22"/>
      <c r="BP5767" s="49"/>
      <c r="BX5767" s="49"/>
    </row>
    <row r="5768" spans="22:76">
      <c r="V5768" s="22"/>
      <c r="W5768" s="22"/>
      <c r="AA5768" s="49"/>
      <c r="AB5768" s="49"/>
      <c r="AF5768" s="49"/>
      <c r="AS5768" s="22"/>
      <c r="AV5768" s="22"/>
      <c r="AX5768" s="22"/>
      <c r="AY5768" s="22"/>
      <c r="BA5768" s="22"/>
      <c r="BB5768" s="22"/>
      <c r="BP5768" s="49"/>
      <c r="BX5768" s="49"/>
    </row>
    <row r="5769" spans="22:76">
      <c r="V5769" s="22"/>
      <c r="W5769" s="22"/>
      <c r="AA5769" s="49"/>
      <c r="AB5769" s="49"/>
      <c r="AF5769" s="49"/>
      <c r="AS5769" s="22"/>
      <c r="AV5769" s="22"/>
      <c r="AX5769" s="22"/>
      <c r="AY5769" s="22"/>
      <c r="BA5769" s="22"/>
      <c r="BB5769" s="22"/>
      <c r="BP5769" s="49"/>
      <c r="BX5769" s="49"/>
    </row>
    <row r="5770" spans="22:76">
      <c r="V5770" s="22"/>
      <c r="W5770" s="22"/>
      <c r="AA5770" s="49"/>
      <c r="AB5770" s="49"/>
      <c r="AF5770" s="49"/>
      <c r="AS5770" s="22"/>
      <c r="AV5770" s="22"/>
      <c r="AX5770" s="22"/>
      <c r="AY5770" s="22"/>
      <c r="BA5770" s="22"/>
      <c r="BB5770" s="22"/>
      <c r="BP5770" s="49"/>
      <c r="BX5770" s="49"/>
    </row>
    <row r="5771" spans="22:76">
      <c r="V5771" s="22"/>
      <c r="W5771" s="22"/>
      <c r="AA5771" s="49"/>
      <c r="AB5771" s="49"/>
      <c r="AF5771" s="49"/>
      <c r="AS5771" s="22"/>
      <c r="AV5771" s="22"/>
      <c r="AX5771" s="22"/>
      <c r="AY5771" s="22"/>
      <c r="BA5771" s="22"/>
      <c r="BB5771" s="22"/>
      <c r="BP5771" s="49"/>
      <c r="BX5771" s="49"/>
    </row>
    <row r="5772" spans="22:76">
      <c r="V5772" s="22"/>
      <c r="W5772" s="22"/>
      <c r="AA5772" s="49"/>
      <c r="AB5772" s="49"/>
      <c r="AF5772" s="49"/>
      <c r="AS5772" s="22"/>
      <c r="AV5772" s="22"/>
      <c r="AX5772" s="22"/>
      <c r="AY5772" s="22"/>
      <c r="BA5772" s="22"/>
      <c r="BB5772" s="22"/>
      <c r="BP5772" s="49"/>
      <c r="BX5772" s="49"/>
    </row>
    <row r="5773" spans="22:76">
      <c r="V5773" s="22"/>
      <c r="W5773" s="22"/>
      <c r="AA5773" s="49"/>
      <c r="AB5773" s="49"/>
      <c r="AF5773" s="49"/>
      <c r="AS5773" s="22"/>
      <c r="AV5773" s="22"/>
      <c r="AX5773" s="22"/>
      <c r="AY5773" s="22"/>
      <c r="BA5773" s="22"/>
      <c r="BB5773" s="22"/>
      <c r="BP5773" s="49"/>
      <c r="BX5773" s="49"/>
    </row>
    <row r="5774" spans="22:76">
      <c r="V5774" s="22"/>
      <c r="W5774" s="22"/>
      <c r="AA5774" s="49"/>
      <c r="AB5774" s="49"/>
      <c r="AF5774" s="49"/>
      <c r="AS5774" s="22"/>
      <c r="AV5774" s="22"/>
      <c r="AX5774" s="22"/>
      <c r="AY5774" s="22"/>
      <c r="BA5774" s="22"/>
      <c r="BB5774" s="22"/>
      <c r="BP5774" s="49"/>
      <c r="BX5774" s="49"/>
    </row>
    <row r="5775" spans="22:76">
      <c r="V5775" s="22"/>
      <c r="W5775" s="22"/>
      <c r="AA5775" s="49"/>
      <c r="AB5775" s="49"/>
      <c r="AF5775" s="49"/>
      <c r="AS5775" s="22"/>
      <c r="AV5775" s="22"/>
      <c r="AX5775" s="22"/>
      <c r="AY5775" s="22"/>
      <c r="BA5775" s="22"/>
      <c r="BB5775" s="22"/>
      <c r="BP5775" s="49"/>
      <c r="BX5775" s="49"/>
    </row>
    <row r="5776" spans="22:76">
      <c r="V5776" s="22"/>
      <c r="W5776" s="22"/>
      <c r="AA5776" s="49"/>
      <c r="AB5776" s="49"/>
      <c r="AF5776" s="49"/>
      <c r="AS5776" s="22"/>
      <c r="AV5776" s="22"/>
      <c r="AX5776" s="22"/>
      <c r="AY5776" s="22"/>
      <c r="BA5776" s="22"/>
      <c r="BB5776" s="22"/>
      <c r="BP5776" s="49"/>
      <c r="BX5776" s="49"/>
    </row>
    <row r="5777" spans="22:76">
      <c r="V5777" s="22"/>
      <c r="W5777" s="22"/>
      <c r="AA5777" s="49"/>
      <c r="AB5777" s="49"/>
      <c r="AF5777" s="49"/>
      <c r="AS5777" s="22"/>
      <c r="AV5777" s="22"/>
      <c r="AX5777" s="22"/>
      <c r="AY5777" s="22"/>
      <c r="BA5777" s="22"/>
      <c r="BB5777" s="22"/>
      <c r="BP5777" s="49"/>
      <c r="BX5777" s="49"/>
    </row>
    <row r="5778" spans="22:76">
      <c r="V5778" s="22"/>
      <c r="W5778" s="22"/>
      <c r="AA5778" s="49"/>
      <c r="AB5778" s="49"/>
      <c r="AF5778" s="49"/>
      <c r="AS5778" s="22"/>
      <c r="AV5778" s="22"/>
      <c r="AX5778" s="22"/>
      <c r="AY5778" s="22"/>
      <c r="BA5778" s="22"/>
      <c r="BB5778" s="22"/>
      <c r="BP5778" s="49"/>
      <c r="BX5778" s="49"/>
    </row>
    <row r="5779" spans="22:76">
      <c r="V5779" s="22"/>
      <c r="W5779" s="22"/>
      <c r="AA5779" s="49"/>
      <c r="AB5779" s="49"/>
      <c r="AF5779" s="49"/>
      <c r="AS5779" s="22"/>
      <c r="AV5779" s="22"/>
      <c r="AX5779" s="22"/>
      <c r="AY5779" s="22"/>
      <c r="BA5779" s="22"/>
      <c r="BB5779" s="22"/>
      <c r="BP5779" s="49"/>
      <c r="BX5779" s="49"/>
    </row>
    <row r="5780" spans="22:76">
      <c r="V5780" s="22"/>
      <c r="W5780" s="22"/>
      <c r="AA5780" s="49"/>
      <c r="AB5780" s="49"/>
      <c r="AF5780" s="49"/>
      <c r="AS5780" s="22"/>
      <c r="AV5780" s="22"/>
      <c r="AX5780" s="22"/>
      <c r="AY5780" s="22"/>
      <c r="BA5780" s="22"/>
      <c r="BB5780" s="22"/>
      <c r="BP5780" s="49"/>
      <c r="BX5780" s="49"/>
    </row>
    <row r="5781" spans="22:76">
      <c r="V5781" s="22"/>
      <c r="W5781" s="22"/>
      <c r="AA5781" s="49"/>
      <c r="AB5781" s="49"/>
      <c r="AF5781" s="49"/>
      <c r="AS5781" s="22"/>
      <c r="AV5781" s="22"/>
      <c r="AX5781" s="22"/>
      <c r="AY5781" s="22"/>
      <c r="BA5781" s="22"/>
      <c r="BB5781" s="22"/>
      <c r="BP5781" s="49"/>
      <c r="BX5781" s="49"/>
    </row>
    <row r="5782" spans="22:76">
      <c r="V5782" s="22"/>
      <c r="W5782" s="22"/>
      <c r="AA5782" s="49"/>
      <c r="AB5782" s="49"/>
      <c r="AF5782" s="49"/>
      <c r="AS5782" s="22"/>
      <c r="AV5782" s="22"/>
      <c r="AX5782" s="22"/>
      <c r="AY5782" s="22"/>
      <c r="BA5782" s="22"/>
      <c r="BB5782" s="22"/>
      <c r="BP5782" s="49"/>
      <c r="BX5782" s="49"/>
    </row>
    <row r="5783" spans="22:76">
      <c r="V5783" s="22"/>
      <c r="W5783" s="22"/>
      <c r="AA5783" s="49"/>
      <c r="AB5783" s="49"/>
      <c r="AF5783" s="49"/>
      <c r="AS5783" s="22"/>
      <c r="AV5783" s="22"/>
      <c r="AX5783" s="22"/>
      <c r="AY5783" s="22"/>
      <c r="BA5783" s="22"/>
      <c r="BB5783" s="22"/>
      <c r="BP5783" s="49"/>
      <c r="BX5783" s="49"/>
    </row>
    <row r="5784" spans="22:76">
      <c r="V5784" s="22"/>
      <c r="W5784" s="22"/>
      <c r="AA5784" s="49"/>
      <c r="AB5784" s="49"/>
      <c r="AF5784" s="49"/>
      <c r="AS5784" s="22"/>
      <c r="AV5784" s="22"/>
      <c r="AX5784" s="22"/>
      <c r="AY5784" s="22"/>
      <c r="BA5784" s="22"/>
      <c r="BB5784" s="22"/>
      <c r="BP5784" s="49"/>
      <c r="BX5784" s="49"/>
    </row>
    <row r="5785" spans="22:76">
      <c r="V5785" s="22"/>
      <c r="W5785" s="22"/>
      <c r="AA5785" s="49"/>
      <c r="AB5785" s="49"/>
      <c r="AF5785" s="49"/>
      <c r="AS5785" s="22"/>
      <c r="AV5785" s="22"/>
      <c r="AX5785" s="22"/>
      <c r="AY5785" s="22"/>
      <c r="BA5785" s="22"/>
      <c r="BB5785" s="22"/>
      <c r="BP5785" s="49"/>
      <c r="BX5785" s="49"/>
    </row>
    <row r="5786" spans="22:76">
      <c r="V5786" s="22"/>
      <c r="W5786" s="22"/>
      <c r="AA5786" s="49"/>
      <c r="AB5786" s="49"/>
      <c r="AF5786" s="49"/>
      <c r="AS5786" s="22"/>
      <c r="AV5786" s="22"/>
      <c r="AX5786" s="22"/>
      <c r="AY5786" s="22"/>
      <c r="BA5786" s="22"/>
      <c r="BB5786" s="22"/>
      <c r="BP5786" s="49"/>
      <c r="BX5786" s="49"/>
    </row>
    <row r="5787" spans="22:76">
      <c r="V5787" s="22"/>
      <c r="W5787" s="22"/>
      <c r="AA5787" s="49"/>
      <c r="AB5787" s="49"/>
      <c r="AF5787" s="49"/>
      <c r="AS5787" s="22"/>
      <c r="AV5787" s="22"/>
      <c r="AX5787" s="22"/>
      <c r="AY5787" s="22"/>
      <c r="BA5787" s="22"/>
      <c r="BB5787" s="22"/>
      <c r="BP5787" s="49"/>
      <c r="BX5787" s="49"/>
    </row>
    <row r="5788" spans="22:76">
      <c r="V5788" s="22"/>
      <c r="W5788" s="22"/>
      <c r="AA5788" s="49"/>
      <c r="AB5788" s="49"/>
      <c r="AF5788" s="49"/>
      <c r="AS5788" s="22"/>
      <c r="AV5788" s="22"/>
      <c r="AX5788" s="22"/>
      <c r="AY5788" s="22"/>
      <c r="BA5788" s="22"/>
      <c r="BB5788" s="22"/>
      <c r="BP5788" s="49"/>
      <c r="BX5788" s="49"/>
    </row>
    <row r="5789" spans="22:76">
      <c r="V5789" s="22"/>
      <c r="W5789" s="22"/>
      <c r="AA5789" s="49"/>
      <c r="AB5789" s="49"/>
      <c r="AF5789" s="49"/>
      <c r="AS5789" s="22"/>
      <c r="AV5789" s="22"/>
      <c r="AX5789" s="22"/>
      <c r="AY5789" s="22"/>
      <c r="BA5789" s="22"/>
      <c r="BB5789" s="22"/>
      <c r="BP5789" s="49"/>
      <c r="BX5789" s="49"/>
    </row>
    <row r="5790" spans="22:76">
      <c r="V5790" s="22"/>
      <c r="W5790" s="22"/>
      <c r="AA5790" s="49"/>
      <c r="AB5790" s="49"/>
      <c r="AF5790" s="49"/>
      <c r="AS5790" s="22"/>
      <c r="AV5790" s="22"/>
      <c r="AX5790" s="22"/>
      <c r="AY5790" s="22"/>
      <c r="BA5790" s="22"/>
      <c r="BB5790" s="22"/>
      <c r="BP5790" s="49"/>
      <c r="BX5790" s="49"/>
    </row>
    <row r="5791" spans="22:76">
      <c r="V5791" s="22"/>
      <c r="W5791" s="22"/>
      <c r="AA5791" s="49"/>
      <c r="AB5791" s="49"/>
      <c r="AF5791" s="49"/>
      <c r="AS5791" s="22"/>
      <c r="AV5791" s="22"/>
      <c r="AX5791" s="22"/>
      <c r="AY5791" s="22"/>
      <c r="BA5791" s="22"/>
      <c r="BB5791" s="22"/>
      <c r="BP5791" s="49"/>
      <c r="BX5791" s="49"/>
    </row>
    <row r="5792" spans="22:76">
      <c r="V5792" s="22"/>
      <c r="W5792" s="22"/>
      <c r="AA5792" s="49"/>
      <c r="AB5792" s="49"/>
      <c r="AF5792" s="49"/>
      <c r="AS5792" s="22"/>
      <c r="AV5792" s="22"/>
      <c r="AX5792" s="22"/>
      <c r="AY5792" s="22"/>
      <c r="BA5792" s="22"/>
      <c r="BB5792" s="22"/>
      <c r="BP5792" s="49"/>
      <c r="BX5792" s="49"/>
    </row>
    <row r="5793" spans="22:76">
      <c r="V5793" s="22"/>
      <c r="W5793" s="22"/>
      <c r="AA5793" s="49"/>
      <c r="AB5793" s="49"/>
      <c r="AF5793" s="49"/>
      <c r="AS5793" s="22"/>
      <c r="AV5793" s="22"/>
      <c r="AX5793" s="22"/>
      <c r="AY5793" s="22"/>
      <c r="BA5793" s="22"/>
      <c r="BB5793" s="22"/>
      <c r="BP5793" s="49"/>
      <c r="BX5793" s="49"/>
    </row>
    <row r="5794" spans="22:76">
      <c r="V5794" s="22"/>
      <c r="W5794" s="22"/>
      <c r="AA5794" s="49"/>
      <c r="AB5794" s="49"/>
      <c r="AF5794" s="49"/>
      <c r="AS5794" s="22"/>
      <c r="AV5794" s="22"/>
      <c r="AX5794" s="22"/>
      <c r="AY5794" s="22"/>
      <c r="BA5794" s="22"/>
      <c r="BB5794" s="22"/>
      <c r="BP5794" s="49"/>
      <c r="BX5794" s="49"/>
    </row>
    <row r="5795" spans="22:76">
      <c r="V5795" s="22"/>
      <c r="W5795" s="22"/>
      <c r="AA5795" s="49"/>
      <c r="AB5795" s="49"/>
      <c r="AF5795" s="49"/>
      <c r="AS5795" s="22"/>
      <c r="AV5795" s="22"/>
      <c r="AX5795" s="22"/>
      <c r="AY5795" s="22"/>
      <c r="BA5795" s="22"/>
      <c r="BB5795" s="22"/>
      <c r="BP5795" s="49"/>
      <c r="BX5795" s="49"/>
    </row>
    <row r="5796" spans="22:76">
      <c r="V5796" s="22"/>
      <c r="W5796" s="22"/>
      <c r="AA5796" s="49"/>
      <c r="AB5796" s="49"/>
      <c r="AF5796" s="49"/>
      <c r="AS5796" s="22"/>
      <c r="AV5796" s="22"/>
      <c r="AX5796" s="22"/>
      <c r="AY5796" s="22"/>
      <c r="BA5796" s="22"/>
      <c r="BB5796" s="22"/>
      <c r="BP5796" s="49"/>
      <c r="BX5796" s="49"/>
    </row>
    <row r="5797" spans="22:76">
      <c r="V5797" s="22"/>
      <c r="W5797" s="22"/>
      <c r="AA5797" s="49"/>
      <c r="AB5797" s="49"/>
      <c r="AF5797" s="49"/>
      <c r="AS5797" s="22"/>
      <c r="AV5797" s="22"/>
      <c r="AX5797" s="22"/>
      <c r="AY5797" s="22"/>
      <c r="BA5797" s="22"/>
      <c r="BB5797" s="22"/>
      <c r="BP5797" s="49"/>
      <c r="BX5797" s="49"/>
    </row>
    <row r="5798" spans="22:76">
      <c r="V5798" s="22"/>
      <c r="W5798" s="22"/>
      <c r="AA5798" s="49"/>
      <c r="AB5798" s="49"/>
      <c r="AF5798" s="49"/>
      <c r="AS5798" s="22"/>
      <c r="AV5798" s="22"/>
      <c r="AX5798" s="22"/>
      <c r="AY5798" s="22"/>
      <c r="BA5798" s="22"/>
      <c r="BB5798" s="22"/>
      <c r="BP5798" s="49"/>
      <c r="BX5798" s="49"/>
    </row>
    <row r="5799" spans="22:76">
      <c r="V5799" s="22"/>
      <c r="W5799" s="22"/>
      <c r="AA5799" s="49"/>
      <c r="AB5799" s="49"/>
      <c r="AF5799" s="49"/>
      <c r="AS5799" s="22"/>
      <c r="AV5799" s="22"/>
      <c r="AX5799" s="22"/>
      <c r="AY5799" s="22"/>
      <c r="BA5799" s="22"/>
      <c r="BB5799" s="22"/>
      <c r="BP5799" s="49"/>
      <c r="BX5799" s="49"/>
    </row>
    <row r="5800" spans="22:76">
      <c r="V5800" s="22"/>
      <c r="W5800" s="22"/>
      <c r="AA5800" s="49"/>
      <c r="AB5800" s="49"/>
      <c r="AF5800" s="49"/>
      <c r="AS5800" s="22"/>
      <c r="AV5800" s="22"/>
      <c r="AX5800" s="22"/>
      <c r="AY5800" s="22"/>
      <c r="BA5800" s="22"/>
      <c r="BB5800" s="22"/>
      <c r="BP5800" s="49"/>
      <c r="BX5800" s="49"/>
    </row>
    <row r="5801" spans="22:76">
      <c r="V5801" s="22"/>
      <c r="W5801" s="22"/>
      <c r="AA5801" s="49"/>
      <c r="AB5801" s="49"/>
      <c r="AF5801" s="49"/>
      <c r="AS5801" s="22"/>
      <c r="AV5801" s="22"/>
      <c r="AX5801" s="22"/>
      <c r="AY5801" s="22"/>
      <c r="BA5801" s="22"/>
      <c r="BB5801" s="22"/>
      <c r="BP5801" s="49"/>
      <c r="BX5801" s="49"/>
    </row>
    <row r="5802" spans="22:76">
      <c r="V5802" s="22"/>
      <c r="W5802" s="22"/>
      <c r="AA5802" s="49"/>
      <c r="AB5802" s="49"/>
      <c r="AF5802" s="49"/>
      <c r="AS5802" s="22"/>
      <c r="AV5802" s="22"/>
      <c r="AX5802" s="22"/>
      <c r="AY5802" s="22"/>
      <c r="BA5802" s="22"/>
      <c r="BB5802" s="22"/>
      <c r="BP5802" s="49"/>
      <c r="BX5802" s="49"/>
    </row>
    <row r="5803" spans="22:76">
      <c r="V5803" s="22"/>
      <c r="W5803" s="22"/>
      <c r="AA5803" s="49"/>
      <c r="AB5803" s="49"/>
      <c r="AF5803" s="49"/>
      <c r="AS5803" s="22"/>
      <c r="AV5803" s="22"/>
      <c r="AX5803" s="22"/>
      <c r="AY5803" s="22"/>
      <c r="BA5803" s="22"/>
      <c r="BB5803" s="22"/>
      <c r="BP5803" s="49"/>
      <c r="BX5803" s="49"/>
    </row>
    <row r="5804" spans="22:76">
      <c r="V5804" s="22"/>
      <c r="W5804" s="22"/>
      <c r="AA5804" s="49"/>
      <c r="AB5804" s="49"/>
      <c r="AF5804" s="49"/>
      <c r="AS5804" s="22"/>
      <c r="AV5804" s="22"/>
      <c r="AX5804" s="22"/>
      <c r="AY5804" s="22"/>
      <c r="BA5804" s="22"/>
      <c r="BB5804" s="22"/>
      <c r="BP5804" s="49"/>
      <c r="BX5804" s="49"/>
    </row>
    <row r="5805" spans="22:76">
      <c r="V5805" s="22"/>
      <c r="W5805" s="22"/>
      <c r="AA5805" s="49"/>
      <c r="AB5805" s="49"/>
      <c r="AF5805" s="49"/>
      <c r="AS5805" s="22"/>
      <c r="AV5805" s="22"/>
      <c r="AX5805" s="22"/>
      <c r="AY5805" s="22"/>
      <c r="BA5805" s="22"/>
      <c r="BB5805" s="22"/>
      <c r="BP5805" s="49"/>
      <c r="BX5805" s="49"/>
    </row>
    <row r="5806" spans="22:76">
      <c r="V5806" s="22"/>
      <c r="W5806" s="22"/>
      <c r="AA5806" s="49"/>
      <c r="AB5806" s="49"/>
      <c r="AF5806" s="49"/>
      <c r="AS5806" s="22"/>
      <c r="AV5806" s="22"/>
      <c r="AX5806" s="22"/>
      <c r="AY5806" s="22"/>
      <c r="BA5806" s="22"/>
      <c r="BB5806" s="22"/>
      <c r="BP5806" s="49"/>
      <c r="BX5806" s="49"/>
    </row>
    <row r="5807" spans="22:76">
      <c r="V5807" s="22"/>
      <c r="W5807" s="22"/>
      <c r="AA5807" s="49"/>
      <c r="AB5807" s="49"/>
      <c r="AF5807" s="49"/>
      <c r="AS5807" s="22"/>
      <c r="AV5807" s="22"/>
      <c r="AX5807" s="22"/>
      <c r="AY5807" s="22"/>
      <c r="BA5807" s="22"/>
      <c r="BB5807" s="22"/>
      <c r="BP5807" s="49"/>
      <c r="BX5807" s="49"/>
    </row>
    <row r="5808" spans="22:76">
      <c r="V5808" s="22"/>
      <c r="W5808" s="22"/>
      <c r="AA5808" s="49"/>
      <c r="AB5808" s="49"/>
      <c r="AF5808" s="49"/>
      <c r="AS5808" s="22"/>
      <c r="AV5808" s="22"/>
      <c r="AX5808" s="22"/>
      <c r="AY5808" s="22"/>
      <c r="BA5808" s="22"/>
      <c r="BB5808" s="22"/>
      <c r="BP5808" s="49"/>
      <c r="BX5808" s="49"/>
    </row>
    <row r="5809" spans="22:76">
      <c r="V5809" s="22"/>
      <c r="W5809" s="22"/>
      <c r="AA5809" s="49"/>
      <c r="AB5809" s="49"/>
      <c r="AF5809" s="49"/>
      <c r="AS5809" s="22"/>
      <c r="AV5809" s="22"/>
      <c r="AX5809" s="22"/>
      <c r="AY5809" s="22"/>
      <c r="BA5809" s="22"/>
      <c r="BB5809" s="22"/>
      <c r="BP5809" s="49"/>
      <c r="BX5809" s="49"/>
    </row>
    <row r="5810" spans="22:76">
      <c r="V5810" s="22"/>
      <c r="W5810" s="22"/>
      <c r="AA5810" s="49"/>
      <c r="AB5810" s="49"/>
      <c r="AF5810" s="49"/>
      <c r="AS5810" s="22"/>
      <c r="AV5810" s="22"/>
      <c r="AX5810" s="22"/>
      <c r="AY5810" s="22"/>
      <c r="BA5810" s="22"/>
      <c r="BB5810" s="22"/>
      <c r="BP5810" s="49"/>
      <c r="BX5810" s="49"/>
    </row>
    <row r="5811" spans="22:76">
      <c r="V5811" s="22"/>
      <c r="W5811" s="22"/>
      <c r="AA5811" s="49"/>
      <c r="AB5811" s="49"/>
      <c r="AF5811" s="49"/>
      <c r="AS5811" s="22"/>
      <c r="AV5811" s="22"/>
      <c r="AX5811" s="22"/>
      <c r="AY5811" s="22"/>
      <c r="BA5811" s="22"/>
      <c r="BB5811" s="22"/>
      <c r="BP5811" s="49"/>
      <c r="BX5811" s="49"/>
    </row>
    <row r="5812" spans="22:76">
      <c r="V5812" s="22"/>
      <c r="W5812" s="22"/>
      <c r="AA5812" s="49"/>
      <c r="AB5812" s="49"/>
      <c r="AF5812" s="49"/>
      <c r="AS5812" s="22"/>
      <c r="AV5812" s="22"/>
      <c r="AX5812" s="22"/>
      <c r="AY5812" s="22"/>
      <c r="BA5812" s="22"/>
      <c r="BB5812" s="22"/>
      <c r="BP5812" s="49"/>
      <c r="BX5812" s="49"/>
    </row>
    <row r="5813" spans="22:76">
      <c r="V5813" s="22"/>
      <c r="W5813" s="22"/>
      <c r="AA5813" s="49"/>
      <c r="AB5813" s="49"/>
      <c r="AF5813" s="49"/>
      <c r="AS5813" s="22"/>
      <c r="AV5813" s="22"/>
      <c r="AX5813" s="22"/>
      <c r="AY5813" s="22"/>
      <c r="BA5813" s="22"/>
      <c r="BB5813" s="22"/>
      <c r="BP5813" s="49"/>
      <c r="BX5813" s="49"/>
    </row>
    <row r="5814" spans="22:76">
      <c r="V5814" s="22"/>
      <c r="W5814" s="22"/>
      <c r="AA5814" s="49"/>
      <c r="AB5814" s="49"/>
      <c r="AF5814" s="49"/>
      <c r="AS5814" s="22"/>
      <c r="AV5814" s="22"/>
      <c r="AX5814" s="22"/>
      <c r="AY5814" s="22"/>
      <c r="BA5814" s="22"/>
      <c r="BB5814" s="22"/>
      <c r="BP5814" s="49"/>
      <c r="BX5814" s="49"/>
    </row>
    <row r="5815" spans="22:76">
      <c r="V5815" s="22"/>
      <c r="W5815" s="22"/>
      <c r="AA5815" s="49"/>
      <c r="AB5815" s="49"/>
      <c r="AF5815" s="49"/>
      <c r="AS5815" s="22"/>
      <c r="AV5815" s="22"/>
      <c r="AX5815" s="22"/>
      <c r="AY5815" s="22"/>
      <c r="BA5815" s="22"/>
      <c r="BB5815" s="22"/>
      <c r="BP5815" s="49"/>
      <c r="BX5815" s="49"/>
    </row>
    <row r="5816" spans="22:76">
      <c r="V5816" s="22"/>
      <c r="W5816" s="22"/>
      <c r="AA5816" s="49"/>
      <c r="AB5816" s="49"/>
      <c r="AF5816" s="49"/>
      <c r="AS5816" s="22"/>
      <c r="AV5816" s="22"/>
      <c r="AX5816" s="22"/>
      <c r="AY5816" s="22"/>
      <c r="BA5816" s="22"/>
      <c r="BB5816" s="22"/>
      <c r="BP5816" s="49"/>
      <c r="BX5816" s="49"/>
    </row>
    <row r="5817" spans="22:76">
      <c r="V5817" s="22"/>
      <c r="W5817" s="22"/>
      <c r="AA5817" s="49"/>
      <c r="AB5817" s="49"/>
      <c r="AF5817" s="49"/>
      <c r="AS5817" s="22"/>
      <c r="AV5817" s="22"/>
      <c r="AX5817" s="22"/>
      <c r="AY5817" s="22"/>
      <c r="BA5817" s="22"/>
      <c r="BB5817" s="22"/>
      <c r="BP5817" s="49"/>
      <c r="BX5817" s="49"/>
    </row>
    <row r="5818" spans="22:76">
      <c r="V5818" s="22"/>
      <c r="W5818" s="22"/>
      <c r="AA5818" s="49"/>
      <c r="AB5818" s="49"/>
      <c r="AF5818" s="49"/>
      <c r="AS5818" s="22"/>
      <c r="AV5818" s="22"/>
      <c r="AX5818" s="22"/>
      <c r="AY5818" s="22"/>
      <c r="BA5818" s="22"/>
      <c r="BB5818" s="22"/>
      <c r="BP5818" s="49"/>
      <c r="BX5818" s="49"/>
    </row>
    <row r="5819" spans="22:76">
      <c r="V5819" s="22"/>
      <c r="W5819" s="22"/>
      <c r="AA5819" s="49"/>
      <c r="AB5819" s="49"/>
      <c r="AF5819" s="49"/>
      <c r="AS5819" s="22"/>
      <c r="AV5819" s="22"/>
      <c r="AX5819" s="22"/>
      <c r="AY5819" s="22"/>
      <c r="BA5819" s="22"/>
      <c r="BB5819" s="22"/>
      <c r="BP5819" s="49"/>
      <c r="BX5819" s="49"/>
    </row>
    <row r="5820" spans="22:76">
      <c r="V5820" s="22"/>
      <c r="W5820" s="22"/>
      <c r="AA5820" s="49"/>
      <c r="AB5820" s="49"/>
      <c r="AF5820" s="49"/>
      <c r="AS5820" s="22"/>
      <c r="AV5820" s="22"/>
      <c r="AX5820" s="22"/>
      <c r="AY5820" s="22"/>
      <c r="BA5820" s="22"/>
      <c r="BB5820" s="22"/>
      <c r="BP5820" s="49"/>
      <c r="BX5820" s="49"/>
    </row>
    <row r="5821" spans="22:76">
      <c r="V5821" s="22"/>
      <c r="W5821" s="22"/>
      <c r="AA5821" s="49"/>
      <c r="AB5821" s="49"/>
      <c r="AF5821" s="49"/>
      <c r="AS5821" s="22"/>
      <c r="AV5821" s="22"/>
      <c r="AX5821" s="22"/>
      <c r="AY5821" s="22"/>
      <c r="BA5821" s="22"/>
      <c r="BB5821" s="22"/>
      <c r="BP5821" s="49"/>
      <c r="BX5821" s="49"/>
    </row>
    <row r="5822" spans="22:76">
      <c r="V5822" s="22"/>
      <c r="W5822" s="22"/>
      <c r="AA5822" s="49"/>
      <c r="AB5822" s="49"/>
      <c r="AF5822" s="49"/>
      <c r="AS5822" s="22"/>
      <c r="AV5822" s="22"/>
      <c r="AX5822" s="22"/>
      <c r="AY5822" s="22"/>
      <c r="BA5822" s="22"/>
      <c r="BB5822" s="22"/>
      <c r="BP5822" s="49"/>
      <c r="BX5822" s="49"/>
    </row>
    <row r="5823" spans="22:76">
      <c r="V5823" s="22"/>
      <c r="W5823" s="22"/>
      <c r="AA5823" s="49"/>
      <c r="AB5823" s="49"/>
      <c r="AF5823" s="49"/>
      <c r="AS5823" s="22"/>
      <c r="AV5823" s="22"/>
      <c r="AX5823" s="22"/>
      <c r="AY5823" s="22"/>
      <c r="BA5823" s="22"/>
      <c r="BB5823" s="22"/>
      <c r="BP5823" s="49"/>
      <c r="BX5823" s="49"/>
    </row>
    <row r="5824" spans="22:76">
      <c r="V5824" s="22"/>
      <c r="W5824" s="22"/>
      <c r="AA5824" s="49"/>
      <c r="AB5824" s="49"/>
      <c r="AF5824" s="49"/>
      <c r="AS5824" s="22"/>
      <c r="AV5824" s="22"/>
      <c r="AX5824" s="22"/>
      <c r="AY5824" s="22"/>
      <c r="BA5824" s="22"/>
      <c r="BB5824" s="22"/>
      <c r="BP5824" s="49"/>
      <c r="BX5824" s="49"/>
    </row>
    <row r="5825" spans="22:76">
      <c r="V5825" s="22"/>
      <c r="W5825" s="22"/>
      <c r="AA5825" s="49"/>
      <c r="AB5825" s="49"/>
      <c r="AF5825" s="49"/>
      <c r="AS5825" s="22"/>
      <c r="AV5825" s="22"/>
      <c r="AX5825" s="22"/>
      <c r="AY5825" s="22"/>
      <c r="BA5825" s="22"/>
      <c r="BB5825" s="22"/>
      <c r="BP5825" s="49"/>
      <c r="BX5825" s="49"/>
    </row>
    <row r="5826" spans="22:76">
      <c r="V5826" s="22"/>
      <c r="W5826" s="22"/>
      <c r="AA5826" s="49"/>
      <c r="AB5826" s="49"/>
      <c r="AF5826" s="49"/>
      <c r="AS5826" s="22"/>
      <c r="AV5826" s="22"/>
      <c r="AX5826" s="22"/>
      <c r="AY5826" s="22"/>
      <c r="BA5826" s="22"/>
      <c r="BB5826" s="22"/>
      <c r="BP5826" s="49"/>
      <c r="BX5826" s="49"/>
    </row>
    <row r="5827" spans="22:76">
      <c r="V5827" s="22"/>
      <c r="W5827" s="22"/>
      <c r="AA5827" s="49"/>
      <c r="AB5827" s="49"/>
      <c r="AF5827" s="49"/>
      <c r="AS5827" s="22"/>
      <c r="AV5827" s="22"/>
      <c r="AX5827" s="22"/>
      <c r="AY5827" s="22"/>
      <c r="BA5827" s="22"/>
      <c r="BB5827" s="22"/>
      <c r="BP5827" s="49"/>
      <c r="BX5827" s="49"/>
    </row>
    <row r="5828" spans="22:76">
      <c r="V5828" s="22"/>
      <c r="W5828" s="22"/>
      <c r="AA5828" s="49"/>
      <c r="AB5828" s="49"/>
      <c r="AF5828" s="49"/>
      <c r="AS5828" s="22"/>
      <c r="AV5828" s="22"/>
      <c r="AX5828" s="22"/>
      <c r="AY5828" s="22"/>
      <c r="BA5828" s="22"/>
      <c r="BB5828" s="22"/>
      <c r="BP5828" s="49"/>
      <c r="BX5828" s="49"/>
    </row>
    <row r="5829" spans="22:76">
      <c r="V5829" s="22"/>
      <c r="W5829" s="22"/>
      <c r="AA5829" s="49"/>
      <c r="AB5829" s="49"/>
      <c r="AF5829" s="49"/>
      <c r="AS5829" s="22"/>
      <c r="AV5829" s="22"/>
      <c r="AX5829" s="22"/>
      <c r="AY5829" s="22"/>
      <c r="BA5829" s="22"/>
      <c r="BB5829" s="22"/>
      <c r="BP5829" s="49"/>
      <c r="BX5829" s="49"/>
    </row>
    <row r="5830" spans="22:76">
      <c r="V5830" s="22"/>
      <c r="W5830" s="22"/>
      <c r="AA5830" s="49"/>
      <c r="AB5830" s="49"/>
      <c r="AF5830" s="49"/>
      <c r="AS5830" s="22"/>
      <c r="AV5830" s="22"/>
      <c r="AX5830" s="22"/>
      <c r="AY5830" s="22"/>
      <c r="BA5830" s="22"/>
      <c r="BB5830" s="22"/>
      <c r="BP5830" s="49"/>
      <c r="BX5830" s="49"/>
    </row>
    <row r="5831" spans="22:76">
      <c r="V5831" s="22"/>
      <c r="W5831" s="22"/>
      <c r="AA5831" s="49"/>
      <c r="AB5831" s="49"/>
      <c r="AF5831" s="49"/>
      <c r="AS5831" s="22"/>
      <c r="AV5831" s="22"/>
      <c r="AX5831" s="22"/>
      <c r="AY5831" s="22"/>
      <c r="BA5831" s="22"/>
      <c r="BB5831" s="22"/>
      <c r="BP5831" s="49"/>
      <c r="BX5831" s="49"/>
    </row>
    <row r="5832" spans="22:76">
      <c r="V5832" s="22"/>
      <c r="W5832" s="22"/>
      <c r="AA5832" s="49"/>
      <c r="AB5832" s="49"/>
      <c r="AF5832" s="49"/>
      <c r="AS5832" s="22"/>
      <c r="AV5832" s="22"/>
      <c r="AX5832" s="22"/>
      <c r="AY5832" s="22"/>
      <c r="BA5832" s="22"/>
      <c r="BB5832" s="22"/>
      <c r="BP5832" s="49"/>
      <c r="BX5832" s="49"/>
    </row>
    <row r="5833" spans="22:76">
      <c r="V5833" s="22"/>
      <c r="W5833" s="22"/>
      <c r="AA5833" s="49"/>
      <c r="AB5833" s="49"/>
      <c r="AF5833" s="49"/>
      <c r="AS5833" s="22"/>
      <c r="AV5833" s="22"/>
      <c r="AX5833" s="22"/>
      <c r="AY5833" s="22"/>
      <c r="BA5833" s="22"/>
      <c r="BB5833" s="22"/>
      <c r="BP5833" s="49"/>
      <c r="BX5833" s="49"/>
    </row>
    <row r="5834" spans="22:76">
      <c r="V5834" s="22"/>
      <c r="W5834" s="22"/>
      <c r="AA5834" s="49"/>
      <c r="AB5834" s="49"/>
      <c r="AF5834" s="49"/>
      <c r="AS5834" s="22"/>
      <c r="AV5834" s="22"/>
      <c r="AX5834" s="22"/>
      <c r="AY5834" s="22"/>
      <c r="BA5834" s="22"/>
      <c r="BB5834" s="22"/>
      <c r="BP5834" s="49"/>
      <c r="BX5834" s="49"/>
    </row>
    <row r="5835" spans="22:76">
      <c r="V5835" s="22"/>
      <c r="W5835" s="22"/>
      <c r="AA5835" s="49"/>
      <c r="AB5835" s="49"/>
      <c r="AF5835" s="49"/>
      <c r="AS5835" s="22"/>
      <c r="AV5835" s="22"/>
      <c r="AX5835" s="22"/>
      <c r="AY5835" s="22"/>
      <c r="BA5835" s="22"/>
      <c r="BB5835" s="22"/>
      <c r="BP5835" s="49"/>
      <c r="BX5835" s="49"/>
    </row>
    <row r="5836" spans="22:76">
      <c r="V5836" s="22"/>
      <c r="W5836" s="22"/>
      <c r="AA5836" s="49"/>
      <c r="AB5836" s="49"/>
      <c r="AF5836" s="49"/>
      <c r="AS5836" s="22"/>
      <c r="AV5836" s="22"/>
      <c r="AX5836" s="22"/>
      <c r="AY5836" s="22"/>
      <c r="BA5836" s="22"/>
      <c r="BB5836" s="22"/>
      <c r="BP5836" s="49"/>
      <c r="BX5836" s="49"/>
    </row>
    <row r="5837" spans="22:76">
      <c r="V5837" s="22"/>
      <c r="W5837" s="22"/>
      <c r="AA5837" s="49"/>
      <c r="AB5837" s="49"/>
      <c r="AF5837" s="49"/>
      <c r="AS5837" s="22"/>
      <c r="AV5837" s="22"/>
      <c r="AX5837" s="22"/>
      <c r="AY5837" s="22"/>
      <c r="BA5837" s="22"/>
      <c r="BB5837" s="22"/>
      <c r="BP5837" s="49"/>
      <c r="BX5837" s="49"/>
    </row>
    <row r="5838" spans="22:76">
      <c r="V5838" s="22"/>
      <c r="W5838" s="22"/>
      <c r="AA5838" s="49"/>
      <c r="AB5838" s="49"/>
      <c r="AF5838" s="49"/>
      <c r="AS5838" s="22"/>
      <c r="AV5838" s="22"/>
      <c r="AX5838" s="22"/>
      <c r="AY5838" s="22"/>
      <c r="BA5838" s="22"/>
      <c r="BB5838" s="22"/>
      <c r="BP5838" s="49"/>
      <c r="BX5838" s="49"/>
    </row>
    <row r="5839" spans="22:76">
      <c r="V5839" s="22"/>
      <c r="W5839" s="22"/>
      <c r="AA5839" s="49"/>
      <c r="AB5839" s="49"/>
      <c r="AF5839" s="49"/>
      <c r="AS5839" s="22"/>
      <c r="AV5839" s="22"/>
      <c r="AX5839" s="22"/>
      <c r="AY5839" s="22"/>
      <c r="BA5839" s="22"/>
      <c r="BB5839" s="22"/>
      <c r="BP5839" s="49"/>
      <c r="BX5839" s="49"/>
    </row>
    <row r="5840" spans="22:76">
      <c r="V5840" s="22"/>
      <c r="W5840" s="22"/>
      <c r="AA5840" s="49"/>
      <c r="AB5840" s="49"/>
      <c r="AF5840" s="49"/>
      <c r="AS5840" s="22"/>
      <c r="AV5840" s="22"/>
      <c r="AX5840" s="22"/>
      <c r="AY5840" s="22"/>
      <c r="BA5840" s="22"/>
      <c r="BB5840" s="22"/>
      <c r="BP5840" s="49"/>
      <c r="BX5840" s="49"/>
    </row>
    <row r="5841" spans="22:76">
      <c r="V5841" s="22"/>
      <c r="W5841" s="22"/>
      <c r="AA5841" s="49"/>
      <c r="AB5841" s="49"/>
      <c r="AF5841" s="49"/>
      <c r="AS5841" s="22"/>
      <c r="AV5841" s="22"/>
      <c r="AX5841" s="22"/>
      <c r="AY5841" s="22"/>
      <c r="BA5841" s="22"/>
      <c r="BB5841" s="22"/>
      <c r="BP5841" s="49"/>
      <c r="BX5841" s="49"/>
    </row>
    <row r="5842" spans="22:76">
      <c r="V5842" s="22"/>
      <c r="W5842" s="22"/>
      <c r="AA5842" s="49"/>
      <c r="AB5842" s="49"/>
      <c r="AF5842" s="49"/>
      <c r="AS5842" s="22"/>
      <c r="AV5842" s="22"/>
      <c r="AX5842" s="22"/>
      <c r="AY5842" s="22"/>
      <c r="BA5842" s="22"/>
      <c r="BB5842" s="22"/>
      <c r="BP5842" s="49"/>
      <c r="BX5842" s="49"/>
    </row>
    <row r="5843" spans="22:76">
      <c r="V5843" s="22"/>
      <c r="W5843" s="22"/>
      <c r="AA5843" s="49"/>
      <c r="AB5843" s="49"/>
      <c r="AF5843" s="49"/>
      <c r="AS5843" s="22"/>
      <c r="AV5843" s="22"/>
      <c r="AX5843" s="22"/>
      <c r="AY5843" s="22"/>
      <c r="BA5843" s="22"/>
      <c r="BB5843" s="22"/>
      <c r="BP5843" s="49"/>
      <c r="BX5843" s="49"/>
    </row>
    <row r="5844" spans="22:76">
      <c r="V5844" s="22"/>
      <c r="W5844" s="22"/>
      <c r="AA5844" s="49"/>
      <c r="AB5844" s="49"/>
      <c r="AF5844" s="49"/>
      <c r="AS5844" s="22"/>
      <c r="AV5844" s="22"/>
      <c r="AX5844" s="22"/>
      <c r="AY5844" s="22"/>
      <c r="BA5844" s="22"/>
      <c r="BB5844" s="22"/>
      <c r="BP5844" s="49"/>
      <c r="BX5844" s="49"/>
    </row>
    <row r="5845" spans="22:76">
      <c r="V5845" s="22"/>
      <c r="W5845" s="22"/>
      <c r="AA5845" s="49"/>
      <c r="AB5845" s="49"/>
      <c r="AF5845" s="49"/>
      <c r="AS5845" s="22"/>
      <c r="AV5845" s="22"/>
      <c r="AX5845" s="22"/>
      <c r="AY5845" s="22"/>
      <c r="BA5845" s="22"/>
      <c r="BB5845" s="22"/>
      <c r="BP5845" s="49"/>
      <c r="BX5845" s="49"/>
    </row>
    <row r="5846" spans="22:76">
      <c r="V5846" s="22"/>
      <c r="W5846" s="22"/>
      <c r="AA5846" s="49"/>
      <c r="AB5846" s="49"/>
      <c r="AF5846" s="49"/>
      <c r="AS5846" s="22"/>
      <c r="AV5846" s="22"/>
      <c r="AX5846" s="22"/>
      <c r="AY5846" s="22"/>
      <c r="BA5846" s="22"/>
      <c r="BB5846" s="22"/>
      <c r="BP5846" s="49"/>
      <c r="BX5846" s="49"/>
    </row>
    <row r="5847" spans="22:76">
      <c r="V5847" s="22"/>
      <c r="W5847" s="22"/>
      <c r="AA5847" s="49"/>
      <c r="AB5847" s="49"/>
      <c r="AF5847" s="49"/>
      <c r="AS5847" s="22"/>
      <c r="AV5847" s="22"/>
      <c r="AX5847" s="22"/>
      <c r="AY5847" s="22"/>
      <c r="BA5847" s="22"/>
      <c r="BB5847" s="22"/>
      <c r="BP5847" s="49"/>
      <c r="BX5847" s="49"/>
    </row>
    <row r="5848" spans="22:76">
      <c r="V5848" s="22"/>
      <c r="W5848" s="22"/>
      <c r="AA5848" s="49"/>
      <c r="AB5848" s="49"/>
      <c r="AF5848" s="49"/>
      <c r="AS5848" s="22"/>
      <c r="AV5848" s="22"/>
      <c r="AX5848" s="22"/>
      <c r="AY5848" s="22"/>
      <c r="BA5848" s="22"/>
      <c r="BB5848" s="22"/>
      <c r="BP5848" s="49"/>
      <c r="BX5848" s="49"/>
    </row>
    <row r="5849" spans="22:76">
      <c r="V5849" s="22"/>
      <c r="W5849" s="22"/>
      <c r="AA5849" s="49"/>
      <c r="AB5849" s="49"/>
      <c r="AF5849" s="49"/>
      <c r="AS5849" s="22"/>
      <c r="AV5849" s="22"/>
      <c r="AX5849" s="22"/>
      <c r="AY5849" s="22"/>
      <c r="BA5849" s="22"/>
      <c r="BB5849" s="22"/>
      <c r="BP5849" s="49"/>
      <c r="BX5849" s="49"/>
    </row>
    <row r="5850" spans="22:76">
      <c r="V5850" s="22"/>
      <c r="W5850" s="22"/>
      <c r="AA5850" s="49"/>
      <c r="AB5850" s="49"/>
      <c r="AF5850" s="49"/>
      <c r="AS5850" s="22"/>
      <c r="AV5850" s="22"/>
      <c r="AX5850" s="22"/>
      <c r="AY5850" s="22"/>
      <c r="BA5850" s="22"/>
      <c r="BB5850" s="22"/>
      <c r="BP5850" s="49"/>
      <c r="BX5850" s="49"/>
    </row>
    <row r="5851" spans="22:76">
      <c r="V5851" s="22"/>
      <c r="W5851" s="22"/>
      <c r="AA5851" s="49"/>
      <c r="AB5851" s="49"/>
      <c r="AF5851" s="49"/>
      <c r="AS5851" s="22"/>
      <c r="AV5851" s="22"/>
      <c r="AX5851" s="22"/>
      <c r="AY5851" s="22"/>
      <c r="BA5851" s="22"/>
      <c r="BB5851" s="22"/>
      <c r="BP5851" s="49"/>
      <c r="BX5851" s="49"/>
    </row>
    <row r="5852" spans="22:76">
      <c r="V5852" s="22"/>
      <c r="W5852" s="22"/>
      <c r="AA5852" s="49"/>
      <c r="AB5852" s="49"/>
      <c r="AF5852" s="49"/>
      <c r="AS5852" s="22"/>
      <c r="AV5852" s="22"/>
      <c r="AX5852" s="22"/>
      <c r="AY5852" s="22"/>
      <c r="BA5852" s="22"/>
      <c r="BB5852" s="22"/>
      <c r="BP5852" s="49"/>
      <c r="BX5852" s="49"/>
    </row>
    <row r="5853" spans="22:76">
      <c r="V5853" s="22"/>
      <c r="W5853" s="22"/>
      <c r="AA5853" s="49"/>
      <c r="AB5853" s="49"/>
      <c r="AF5853" s="49"/>
      <c r="AS5853" s="22"/>
      <c r="AV5853" s="22"/>
      <c r="AX5853" s="22"/>
      <c r="AY5853" s="22"/>
      <c r="BA5853" s="22"/>
      <c r="BB5853" s="22"/>
      <c r="BP5853" s="49"/>
      <c r="BX5853" s="49"/>
    </row>
    <row r="5854" spans="22:76">
      <c r="V5854" s="22"/>
      <c r="W5854" s="22"/>
      <c r="AA5854" s="49"/>
      <c r="AB5854" s="49"/>
      <c r="AF5854" s="49"/>
      <c r="AS5854" s="22"/>
      <c r="AV5854" s="22"/>
      <c r="AX5854" s="22"/>
      <c r="AY5854" s="22"/>
      <c r="BA5854" s="22"/>
      <c r="BB5854" s="22"/>
      <c r="BP5854" s="49"/>
      <c r="BX5854" s="49"/>
    </row>
    <row r="5855" spans="22:76">
      <c r="V5855" s="22"/>
      <c r="W5855" s="22"/>
      <c r="AA5855" s="49"/>
      <c r="AB5855" s="49"/>
      <c r="AF5855" s="49"/>
      <c r="AS5855" s="22"/>
      <c r="AV5855" s="22"/>
      <c r="AX5855" s="22"/>
      <c r="AY5855" s="22"/>
      <c r="BA5855" s="22"/>
      <c r="BB5855" s="22"/>
      <c r="BP5855" s="49"/>
      <c r="BX5855" s="49"/>
    </row>
    <row r="5856" spans="22:76">
      <c r="V5856" s="22"/>
      <c r="W5856" s="22"/>
      <c r="AA5856" s="49"/>
      <c r="AB5856" s="49"/>
      <c r="AF5856" s="49"/>
      <c r="AS5856" s="22"/>
      <c r="AV5856" s="22"/>
      <c r="AX5856" s="22"/>
      <c r="AY5856" s="22"/>
      <c r="BA5856" s="22"/>
      <c r="BB5856" s="22"/>
      <c r="BP5856" s="49"/>
      <c r="BX5856" s="49"/>
    </row>
    <row r="5857" spans="22:76">
      <c r="V5857" s="22"/>
      <c r="W5857" s="22"/>
      <c r="AA5857" s="49"/>
      <c r="AB5857" s="49"/>
      <c r="AF5857" s="49"/>
      <c r="AS5857" s="22"/>
      <c r="AV5857" s="22"/>
      <c r="AX5857" s="22"/>
      <c r="AY5857" s="22"/>
      <c r="BA5857" s="22"/>
      <c r="BB5857" s="22"/>
      <c r="BP5857" s="49"/>
      <c r="BX5857" s="49"/>
    </row>
    <row r="5858" spans="22:76">
      <c r="V5858" s="22"/>
      <c r="W5858" s="22"/>
      <c r="AA5858" s="49"/>
      <c r="AB5858" s="49"/>
      <c r="AF5858" s="49"/>
      <c r="AS5858" s="22"/>
      <c r="AV5858" s="22"/>
      <c r="AX5858" s="22"/>
      <c r="AY5858" s="22"/>
      <c r="BA5858" s="22"/>
      <c r="BB5858" s="22"/>
      <c r="BP5858" s="49"/>
      <c r="BX5858" s="49"/>
    </row>
    <row r="5859" spans="22:76">
      <c r="V5859" s="22"/>
      <c r="W5859" s="22"/>
      <c r="AA5859" s="49"/>
      <c r="AB5859" s="49"/>
      <c r="AF5859" s="49"/>
      <c r="AS5859" s="22"/>
      <c r="AV5859" s="22"/>
      <c r="AX5859" s="22"/>
      <c r="AY5859" s="22"/>
      <c r="BA5859" s="22"/>
      <c r="BB5859" s="22"/>
      <c r="BP5859" s="49"/>
      <c r="BX5859" s="49"/>
    </row>
    <row r="5860" spans="22:76">
      <c r="V5860" s="22"/>
      <c r="W5860" s="22"/>
      <c r="AA5860" s="49"/>
      <c r="AB5860" s="49"/>
      <c r="AF5860" s="49"/>
      <c r="AS5860" s="22"/>
      <c r="AV5860" s="22"/>
      <c r="AX5860" s="22"/>
      <c r="AY5860" s="22"/>
      <c r="BA5860" s="22"/>
      <c r="BB5860" s="22"/>
      <c r="BP5860" s="49"/>
      <c r="BX5860" s="49"/>
    </row>
    <row r="5861" spans="22:76">
      <c r="V5861" s="22"/>
      <c r="W5861" s="22"/>
      <c r="AA5861" s="49"/>
      <c r="AB5861" s="49"/>
      <c r="AF5861" s="49"/>
      <c r="AS5861" s="22"/>
      <c r="AV5861" s="22"/>
      <c r="AX5861" s="22"/>
      <c r="AY5861" s="22"/>
      <c r="BA5861" s="22"/>
      <c r="BB5861" s="22"/>
      <c r="BP5861" s="49"/>
      <c r="BX5861" s="49"/>
    </row>
    <row r="5862" spans="22:76">
      <c r="V5862" s="22"/>
      <c r="W5862" s="22"/>
      <c r="AA5862" s="49"/>
      <c r="AB5862" s="49"/>
      <c r="AF5862" s="49"/>
      <c r="AS5862" s="22"/>
      <c r="AV5862" s="22"/>
      <c r="AX5862" s="22"/>
      <c r="AY5862" s="22"/>
      <c r="BA5862" s="22"/>
      <c r="BB5862" s="22"/>
      <c r="BP5862" s="49"/>
      <c r="BX5862" s="49"/>
    </row>
    <row r="5863" spans="22:76">
      <c r="V5863" s="22"/>
      <c r="W5863" s="22"/>
      <c r="AA5863" s="49"/>
      <c r="AB5863" s="49"/>
      <c r="AF5863" s="49"/>
      <c r="AS5863" s="22"/>
      <c r="AV5863" s="22"/>
      <c r="AX5863" s="22"/>
      <c r="AY5863" s="22"/>
      <c r="BA5863" s="22"/>
      <c r="BB5863" s="22"/>
      <c r="BP5863" s="49"/>
      <c r="BX5863" s="49"/>
    </row>
    <row r="5864" spans="22:76">
      <c r="V5864" s="22"/>
      <c r="W5864" s="22"/>
      <c r="AA5864" s="49"/>
      <c r="AB5864" s="49"/>
      <c r="AF5864" s="49"/>
      <c r="AS5864" s="22"/>
      <c r="AV5864" s="22"/>
      <c r="AX5864" s="22"/>
      <c r="AY5864" s="22"/>
      <c r="BA5864" s="22"/>
      <c r="BB5864" s="22"/>
      <c r="BP5864" s="49"/>
      <c r="BX5864" s="49"/>
    </row>
    <row r="5865" spans="22:76">
      <c r="V5865" s="22"/>
      <c r="W5865" s="22"/>
      <c r="AA5865" s="49"/>
      <c r="AB5865" s="49"/>
      <c r="AF5865" s="49"/>
      <c r="AS5865" s="22"/>
      <c r="AV5865" s="22"/>
      <c r="AX5865" s="22"/>
      <c r="AY5865" s="22"/>
      <c r="BA5865" s="22"/>
      <c r="BB5865" s="22"/>
      <c r="BP5865" s="49"/>
      <c r="BX5865" s="49"/>
    </row>
    <row r="5866" spans="22:76">
      <c r="V5866" s="22"/>
      <c r="W5866" s="22"/>
      <c r="AA5866" s="49"/>
      <c r="AB5866" s="49"/>
      <c r="AF5866" s="49"/>
      <c r="AS5866" s="22"/>
      <c r="AV5866" s="22"/>
      <c r="AX5866" s="22"/>
      <c r="AY5866" s="22"/>
      <c r="BA5866" s="22"/>
      <c r="BB5866" s="22"/>
      <c r="BP5866" s="49"/>
      <c r="BX5866" s="49"/>
    </row>
    <row r="5867" spans="22:76">
      <c r="V5867" s="22"/>
      <c r="W5867" s="22"/>
      <c r="AA5867" s="49"/>
      <c r="AB5867" s="49"/>
      <c r="AF5867" s="49"/>
      <c r="AS5867" s="22"/>
      <c r="AV5867" s="22"/>
      <c r="AX5867" s="22"/>
      <c r="AY5867" s="22"/>
      <c r="BA5867" s="22"/>
      <c r="BB5867" s="22"/>
      <c r="BP5867" s="49"/>
      <c r="BX5867" s="49"/>
    </row>
    <row r="5868" spans="22:76">
      <c r="V5868" s="22"/>
      <c r="W5868" s="22"/>
      <c r="AA5868" s="49"/>
      <c r="AB5868" s="49"/>
      <c r="AF5868" s="49"/>
      <c r="AS5868" s="22"/>
      <c r="AV5868" s="22"/>
      <c r="AX5868" s="22"/>
      <c r="AY5868" s="22"/>
      <c r="BA5868" s="22"/>
      <c r="BB5868" s="22"/>
      <c r="BP5868" s="49"/>
      <c r="BX5868" s="49"/>
    </row>
    <row r="5869" spans="22:76">
      <c r="V5869" s="22"/>
      <c r="W5869" s="22"/>
      <c r="AA5869" s="49"/>
      <c r="AB5869" s="49"/>
      <c r="AF5869" s="49"/>
      <c r="AS5869" s="22"/>
      <c r="AV5869" s="22"/>
      <c r="AX5869" s="22"/>
      <c r="AY5869" s="22"/>
      <c r="BA5869" s="22"/>
      <c r="BB5869" s="22"/>
      <c r="BP5869" s="49"/>
      <c r="BX5869" s="49"/>
    </row>
    <row r="5870" spans="22:76">
      <c r="V5870" s="22"/>
      <c r="W5870" s="22"/>
      <c r="AA5870" s="49"/>
      <c r="AB5870" s="49"/>
      <c r="AF5870" s="49"/>
      <c r="AS5870" s="22"/>
      <c r="AV5870" s="22"/>
      <c r="AX5870" s="22"/>
      <c r="AY5870" s="22"/>
      <c r="BA5870" s="22"/>
      <c r="BB5870" s="22"/>
      <c r="BP5870" s="49"/>
      <c r="BX5870" s="49"/>
    </row>
    <row r="5871" spans="22:76">
      <c r="V5871" s="22"/>
      <c r="W5871" s="22"/>
      <c r="AA5871" s="49"/>
      <c r="AB5871" s="49"/>
      <c r="AF5871" s="49"/>
      <c r="AS5871" s="22"/>
      <c r="AV5871" s="22"/>
      <c r="AX5871" s="22"/>
      <c r="AY5871" s="22"/>
      <c r="BA5871" s="22"/>
      <c r="BB5871" s="22"/>
      <c r="BP5871" s="49"/>
      <c r="BX5871" s="49"/>
    </row>
    <row r="5872" spans="22:76">
      <c r="V5872" s="22"/>
      <c r="W5872" s="22"/>
      <c r="AA5872" s="49"/>
      <c r="AB5872" s="49"/>
      <c r="AF5872" s="49"/>
      <c r="AS5872" s="22"/>
      <c r="AV5872" s="22"/>
      <c r="AX5872" s="22"/>
      <c r="AY5872" s="22"/>
      <c r="BA5872" s="22"/>
      <c r="BB5872" s="22"/>
      <c r="BP5872" s="49"/>
      <c r="BX5872" s="49"/>
    </row>
    <row r="5873" spans="22:76">
      <c r="V5873" s="22"/>
      <c r="W5873" s="22"/>
      <c r="AA5873" s="49"/>
      <c r="AB5873" s="49"/>
      <c r="AF5873" s="49"/>
      <c r="AS5873" s="22"/>
      <c r="AV5873" s="22"/>
      <c r="AX5873" s="22"/>
      <c r="AY5873" s="22"/>
      <c r="BA5873" s="22"/>
      <c r="BB5873" s="22"/>
      <c r="BP5873" s="49"/>
      <c r="BX5873" s="49"/>
    </row>
    <row r="5874" spans="22:76">
      <c r="V5874" s="22"/>
      <c r="W5874" s="22"/>
      <c r="AA5874" s="49"/>
      <c r="AB5874" s="49"/>
      <c r="AF5874" s="49"/>
      <c r="AS5874" s="22"/>
      <c r="AV5874" s="22"/>
      <c r="AX5874" s="22"/>
      <c r="AY5874" s="22"/>
      <c r="BA5874" s="22"/>
      <c r="BB5874" s="22"/>
      <c r="BP5874" s="49"/>
      <c r="BX5874" s="49"/>
    </row>
    <row r="5875" spans="22:76">
      <c r="V5875" s="22"/>
      <c r="W5875" s="22"/>
      <c r="AA5875" s="49"/>
      <c r="AB5875" s="49"/>
      <c r="AF5875" s="49"/>
      <c r="AS5875" s="22"/>
      <c r="AV5875" s="22"/>
      <c r="AX5875" s="22"/>
      <c r="AY5875" s="22"/>
      <c r="BA5875" s="22"/>
      <c r="BB5875" s="22"/>
      <c r="BP5875" s="49"/>
      <c r="BX5875" s="49"/>
    </row>
    <row r="5876" spans="22:76">
      <c r="V5876" s="22"/>
      <c r="W5876" s="22"/>
      <c r="AA5876" s="49"/>
      <c r="AB5876" s="49"/>
      <c r="AF5876" s="49"/>
      <c r="AS5876" s="22"/>
      <c r="AV5876" s="22"/>
      <c r="AX5876" s="22"/>
      <c r="AY5876" s="22"/>
      <c r="BA5876" s="22"/>
      <c r="BB5876" s="22"/>
      <c r="BP5876" s="49"/>
      <c r="BX5876" s="49"/>
    </row>
    <row r="5877" spans="22:76">
      <c r="V5877" s="22"/>
      <c r="W5877" s="22"/>
      <c r="AA5877" s="49"/>
      <c r="AB5877" s="49"/>
      <c r="AF5877" s="49"/>
      <c r="AS5877" s="22"/>
      <c r="AV5877" s="22"/>
      <c r="AX5877" s="22"/>
      <c r="AY5877" s="22"/>
      <c r="BA5877" s="22"/>
      <c r="BB5877" s="22"/>
      <c r="BP5877" s="49"/>
      <c r="BX5877" s="49"/>
    </row>
    <row r="5878" spans="22:76">
      <c r="V5878" s="22"/>
      <c r="W5878" s="22"/>
      <c r="AA5878" s="49"/>
      <c r="AB5878" s="49"/>
      <c r="AF5878" s="49"/>
      <c r="AS5878" s="22"/>
      <c r="AV5878" s="22"/>
      <c r="AX5878" s="22"/>
      <c r="AY5878" s="22"/>
      <c r="BA5878" s="22"/>
      <c r="BB5878" s="22"/>
      <c r="BP5878" s="49"/>
      <c r="BX5878" s="49"/>
    </row>
    <row r="5879" spans="22:76">
      <c r="V5879" s="22"/>
      <c r="W5879" s="22"/>
      <c r="AA5879" s="49"/>
      <c r="AB5879" s="49"/>
      <c r="AF5879" s="49"/>
      <c r="AS5879" s="22"/>
      <c r="AV5879" s="22"/>
      <c r="AX5879" s="22"/>
      <c r="AY5879" s="22"/>
      <c r="BA5879" s="22"/>
      <c r="BB5879" s="22"/>
      <c r="BP5879" s="49"/>
      <c r="BX5879" s="49"/>
    </row>
    <row r="5880" spans="22:76">
      <c r="V5880" s="22"/>
      <c r="W5880" s="22"/>
      <c r="AA5880" s="49"/>
      <c r="AB5880" s="49"/>
      <c r="AF5880" s="49"/>
      <c r="AS5880" s="22"/>
      <c r="AV5880" s="22"/>
      <c r="AX5880" s="22"/>
      <c r="AY5880" s="22"/>
      <c r="BA5880" s="22"/>
      <c r="BB5880" s="22"/>
      <c r="BP5880" s="49"/>
      <c r="BX5880" s="49"/>
    </row>
    <row r="5881" spans="22:76">
      <c r="V5881" s="22"/>
      <c r="W5881" s="22"/>
      <c r="AA5881" s="49"/>
      <c r="AB5881" s="49"/>
      <c r="AF5881" s="49"/>
      <c r="AS5881" s="22"/>
      <c r="AV5881" s="22"/>
      <c r="AX5881" s="22"/>
      <c r="AY5881" s="22"/>
      <c r="BA5881" s="22"/>
      <c r="BB5881" s="22"/>
      <c r="BP5881" s="49"/>
      <c r="BX5881" s="49"/>
    </row>
    <row r="5882" spans="22:76">
      <c r="V5882" s="22"/>
      <c r="W5882" s="22"/>
      <c r="AA5882" s="49"/>
      <c r="AB5882" s="49"/>
      <c r="AF5882" s="49"/>
      <c r="AS5882" s="22"/>
      <c r="AV5882" s="22"/>
      <c r="AX5882" s="22"/>
      <c r="AY5882" s="22"/>
      <c r="BA5882" s="22"/>
      <c r="BB5882" s="22"/>
      <c r="BP5882" s="49"/>
      <c r="BX5882" s="49"/>
    </row>
    <row r="5883" spans="22:76">
      <c r="V5883" s="22"/>
      <c r="W5883" s="22"/>
      <c r="AA5883" s="49"/>
      <c r="AB5883" s="49"/>
      <c r="AF5883" s="49"/>
      <c r="AS5883" s="22"/>
      <c r="AV5883" s="22"/>
      <c r="AX5883" s="22"/>
      <c r="AY5883" s="22"/>
      <c r="BA5883" s="22"/>
      <c r="BB5883" s="22"/>
      <c r="BP5883" s="49"/>
      <c r="BX5883" s="49"/>
    </row>
    <row r="5884" spans="22:76">
      <c r="V5884" s="22"/>
      <c r="W5884" s="22"/>
      <c r="AA5884" s="49"/>
      <c r="AB5884" s="49"/>
      <c r="AF5884" s="49"/>
      <c r="AS5884" s="22"/>
      <c r="AV5884" s="22"/>
      <c r="AX5884" s="22"/>
      <c r="AY5884" s="22"/>
      <c r="BA5884" s="22"/>
      <c r="BB5884" s="22"/>
      <c r="BP5884" s="49"/>
      <c r="BX5884" s="49"/>
    </row>
    <row r="5885" spans="22:76">
      <c r="V5885" s="22"/>
      <c r="W5885" s="22"/>
      <c r="AA5885" s="49"/>
      <c r="AB5885" s="49"/>
      <c r="AF5885" s="49"/>
      <c r="AS5885" s="22"/>
      <c r="AV5885" s="22"/>
      <c r="AX5885" s="22"/>
      <c r="AY5885" s="22"/>
      <c r="BA5885" s="22"/>
      <c r="BB5885" s="22"/>
      <c r="BP5885" s="49"/>
      <c r="BX5885" s="49"/>
    </row>
    <row r="5886" spans="22:76">
      <c r="V5886" s="22"/>
      <c r="W5886" s="22"/>
      <c r="AA5886" s="49"/>
      <c r="AB5886" s="49"/>
      <c r="AF5886" s="49"/>
      <c r="AS5886" s="22"/>
      <c r="AV5886" s="22"/>
      <c r="AX5886" s="22"/>
      <c r="AY5886" s="22"/>
      <c r="BA5886" s="22"/>
      <c r="BB5886" s="22"/>
      <c r="BP5886" s="49"/>
      <c r="BX5886" s="49"/>
    </row>
    <row r="5887" spans="22:76">
      <c r="V5887" s="22"/>
      <c r="W5887" s="22"/>
      <c r="AA5887" s="49"/>
      <c r="AB5887" s="49"/>
      <c r="AF5887" s="49"/>
      <c r="AS5887" s="22"/>
      <c r="AV5887" s="22"/>
      <c r="AX5887" s="22"/>
      <c r="AY5887" s="22"/>
      <c r="BA5887" s="22"/>
      <c r="BB5887" s="22"/>
      <c r="BP5887" s="49"/>
      <c r="BX5887" s="49"/>
    </row>
    <row r="5888" spans="22:76">
      <c r="V5888" s="22"/>
      <c r="W5888" s="22"/>
      <c r="AA5888" s="49"/>
      <c r="AB5888" s="49"/>
      <c r="AF5888" s="49"/>
      <c r="AS5888" s="22"/>
      <c r="AV5888" s="22"/>
      <c r="AX5888" s="22"/>
      <c r="AY5888" s="22"/>
      <c r="BA5888" s="22"/>
      <c r="BB5888" s="22"/>
      <c r="BP5888" s="49"/>
      <c r="BX5888" s="49"/>
    </row>
    <row r="5889" spans="22:76">
      <c r="V5889" s="22"/>
      <c r="W5889" s="22"/>
      <c r="AA5889" s="49"/>
      <c r="AB5889" s="49"/>
      <c r="AF5889" s="49"/>
      <c r="AS5889" s="22"/>
      <c r="AV5889" s="22"/>
      <c r="AX5889" s="22"/>
      <c r="AY5889" s="22"/>
      <c r="BA5889" s="22"/>
      <c r="BB5889" s="22"/>
      <c r="BP5889" s="49"/>
      <c r="BX5889" s="49"/>
    </row>
    <row r="5890" spans="22:76">
      <c r="V5890" s="22"/>
      <c r="W5890" s="22"/>
      <c r="AA5890" s="49"/>
      <c r="AB5890" s="49"/>
      <c r="AF5890" s="49"/>
      <c r="AS5890" s="22"/>
      <c r="AV5890" s="22"/>
      <c r="AX5890" s="22"/>
      <c r="AY5890" s="22"/>
      <c r="BA5890" s="22"/>
      <c r="BB5890" s="22"/>
      <c r="BP5890" s="49"/>
      <c r="BX5890" s="49"/>
    </row>
    <row r="5891" spans="22:76">
      <c r="V5891" s="22"/>
      <c r="W5891" s="22"/>
      <c r="AA5891" s="49"/>
      <c r="AB5891" s="49"/>
      <c r="AF5891" s="49"/>
      <c r="AS5891" s="22"/>
      <c r="AV5891" s="22"/>
      <c r="AX5891" s="22"/>
      <c r="AY5891" s="22"/>
      <c r="BA5891" s="22"/>
      <c r="BB5891" s="22"/>
      <c r="BP5891" s="49"/>
      <c r="BX5891" s="49"/>
    </row>
    <row r="5892" spans="22:76">
      <c r="V5892" s="22"/>
      <c r="W5892" s="22"/>
      <c r="AA5892" s="49"/>
      <c r="AB5892" s="49"/>
      <c r="AF5892" s="49"/>
      <c r="AS5892" s="22"/>
      <c r="AV5892" s="22"/>
      <c r="AX5892" s="22"/>
      <c r="AY5892" s="22"/>
      <c r="BA5892" s="22"/>
      <c r="BB5892" s="22"/>
      <c r="BP5892" s="49"/>
      <c r="BX5892" s="49"/>
    </row>
    <row r="5893" spans="22:76">
      <c r="V5893" s="22"/>
      <c r="W5893" s="22"/>
      <c r="AA5893" s="49"/>
      <c r="AB5893" s="49"/>
      <c r="AF5893" s="49"/>
      <c r="AS5893" s="22"/>
      <c r="AV5893" s="22"/>
      <c r="AX5893" s="22"/>
      <c r="AY5893" s="22"/>
      <c r="BA5893" s="22"/>
      <c r="BB5893" s="22"/>
      <c r="BP5893" s="49"/>
      <c r="BX5893" s="49"/>
    </row>
    <row r="5894" spans="22:76">
      <c r="V5894" s="22"/>
      <c r="W5894" s="22"/>
      <c r="AA5894" s="49"/>
      <c r="AB5894" s="49"/>
      <c r="AF5894" s="49"/>
      <c r="AS5894" s="22"/>
      <c r="AV5894" s="22"/>
      <c r="AX5894" s="22"/>
      <c r="AY5894" s="22"/>
      <c r="BA5894" s="22"/>
      <c r="BB5894" s="22"/>
      <c r="BP5894" s="49"/>
      <c r="BX5894" s="49"/>
    </row>
    <row r="5895" spans="22:76">
      <c r="V5895" s="22"/>
      <c r="W5895" s="22"/>
      <c r="AA5895" s="49"/>
      <c r="AB5895" s="49"/>
      <c r="AF5895" s="49"/>
      <c r="AS5895" s="22"/>
      <c r="AV5895" s="22"/>
      <c r="AX5895" s="22"/>
      <c r="AY5895" s="22"/>
      <c r="BA5895" s="22"/>
      <c r="BB5895" s="22"/>
      <c r="BP5895" s="49"/>
      <c r="BX5895" s="49"/>
    </row>
    <row r="5896" spans="22:76">
      <c r="V5896" s="22"/>
      <c r="W5896" s="22"/>
      <c r="AA5896" s="49"/>
      <c r="AB5896" s="49"/>
      <c r="AF5896" s="49"/>
      <c r="AS5896" s="22"/>
      <c r="AV5896" s="22"/>
      <c r="AX5896" s="22"/>
      <c r="AY5896" s="22"/>
      <c r="BA5896" s="22"/>
      <c r="BB5896" s="22"/>
      <c r="BP5896" s="49"/>
      <c r="BX5896" s="49"/>
    </row>
    <row r="5897" spans="22:76">
      <c r="V5897" s="22"/>
      <c r="W5897" s="22"/>
      <c r="AA5897" s="49"/>
      <c r="AB5897" s="49"/>
      <c r="AF5897" s="49"/>
      <c r="AS5897" s="22"/>
      <c r="AV5897" s="22"/>
      <c r="AX5897" s="22"/>
      <c r="AY5897" s="22"/>
      <c r="BA5897" s="22"/>
      <c r="BB5897" s="22"/>
      <c r="BP5897" s="49"/>
      <c r="BX5897" s="49"/>
    </row>
    <row r="5898" spans="22:76">
      <c r="V5898" s="22"/>
      <c r="W5898" s="22"/>
      <c r="AA5898" s="49"/>
      <c r="AB5898" s="49"/>
      <c r="AF5898" s="49"/>
      <c r="AS5898" s="22"/>
      <c r="AV5898" s="22"/>
      <c r="AX5898" s="22"/>
      <c r="AY5898" s="22"/>
      <c r="BA5898" s="22"/>
      <c r="BB5898" s="22"/>
      <c r="BP5898" s="49"/>
      <c r="BX5898" s="49"/>
    </row>
    <row r="5899" spans="22:76">
      <c r="V5899" s="22"/>
      <c r="W5899" s="22"/>
      <c r="AA5899" s="49"/>
      <c r="AB5899" s="49"/>
      <c r="AF5899" s="49"/>
      <c r="AS5899" s="22"/>
      <c r="AV5899" s="22"/>
      <c r="AX5899" s="22"/>
      <c r="AY5899" s="22"/>
      <c r="BA5899" s="22"/>
      <c r="BB5899" s="22"/>
      <c r="BP5899" s="49"/>
      <c r="BX5899" s="49"/>
    </row>
    <row r="5900" spans="22:76">
      <c r="V5900" s="22"/>
      <c r="W5900" s="22"/>
      <c r="AA5900" s="49"/>
      <c r="AB5900" s="49"/>
      <c r="AF5900" s="49"/>
      <c r="AS5900" s="22"/>
      <c r="AV5900" s="22"/>
      <c r="AX5900" s="22"/>
      <c r="AY5900" s="22"/>
      <c r="BA5900" s="22"/>
      <c r="BB5900" s="22"/>
      <c r="BP5900" s="49"/>
      <c r="BX5900" s="49"/>
    </row>
    <row r="5901" spans="22:76">
      <c r="V5901" s="22"/>
      <c r="W5901" s="22"/>
      <c r="AA5901" s="49"/>
      <c r="AB5901" s="49"/>
      <c r="AF5901" s="49"/>
      <c r="AS5901" s="22"/>
      <c r="AV5901" s="22"/>
      <c r="AX5901" s="22"/>
      <c r="AY5901" s="22"/>
      <c r="BA5901" s="22"/>
      <c r="BB5901" s="22"/>
      <c r="BP5901" s="49"/>
      <c r="BX5901" s="49"/>
    </row>
    <row r="5902" spans="22:76">
      <c r="V5902" s="22"/>
      <c r="W5902" s="22"/>
      <c r="AA5902" s="49"/>
      <c r="AB5902" s="49"/>
      <c r="AF5902" s="49"/>
      <c r="AS5902" s="22"/>
      <c r="AV5902" s="22"/>
      <c r="AX5902" s="22"/>
      <c r="AY5902" s="22"/>
      <c r="BA5902" s="22"/>
      <c r="BB5902" s="22"/>
      <c r="BP5902" s="49"/>
      <c r="BX5902" s="49"/>
    </row>
    <row r="5903" spans="22:76">
      <c r="V5903" s="22"/>
      <c r="W5903" s="22"/>
      <c r="AA5903" s="49"/>
      <c r="AB5903" s="49"/>
      <c r="AF5903" s="49"/>
      <c r="AS5903" s="22"/>
      <c r="AV5903" s="22"/>
      <c r="AX5903" s="22"/>
      <c r="AY5903" s="22"/>
      <c r="BA5903" s="22"/>
      <c r="BB5903" s="22"/>
      <c r="BP5903" s="49"/>
      <c r="BX5903" s="49"/>
    </row>
    <row r="5904" spans="22:76">
      <c r="V5904" s="22"/>
      <c r="W5904" s="22"/>
      <c r="AA5904" s="49"/>
      <c r="AB5904" s="49"/>
      <c r="AF5904" s="49"/>
      <c r="AS5904" s="22"/>
      <c r="AV5904" s="22"/>
      <c r="AX5904" s="22"/>
      <c r="AY5904" s="22"/>
      <c r="BA5904" s="22"/>
      <c r="BB5904" s="22"/>
      <c r="BP5904" s="49"/>
      <c r="BX5904" s="49"/>
    </row>
    <row r="5905" spans="22:76">
      <c r="V5905" s="22"/>
      <c r="W5905" s="22"/>
      <c r="AA5905" s="49"/>
      <c r="AB5905" s="49"/>
      <c r="AF5905" s="49"/>
      <c r="AS5905" s="22"/>
      <c r="AV5905" s="22"/>
      <c r="AX5905" s="22"/>
      <c r="AY5905" s="22"/>
      <c r="BA5905" s="22"/>
      <c r="BB5905" s="22"/>
      <c r="BP5905" s="49"/>
      <c r="BX5905" s="49"/>
    </row>
    <row r="5906" spans="22:76">
      <c r="V5906" s="22"/>
      <c r="W5906" s="22"/>
      <c r="AA5906" s="49"/>
      <c r="AB5906" s="49"/>
      <c r="AF5906" s="49"/>
      <c r="AS5906" s="22"/>
      <c r="AV5906" s="22"/>
      <c r="AX5906" s="22"/>
      <c r="AY5906" s="22"/>
      <c r="BA5906" s="22"/>
      <c r="BB5906" s="22"/>
      <c r="BP5906" s="49"/>
      <c r="BX5906" s="49"/>
    </row>
    <row r="5907" spans="22:76">
      <c r="V5907" s="22"/>
      <c r="W5907" s="22"/>
      <c r="AA5907" s="49"/>
      <c r="AB5907" s="49"/>
      <c r="AF5907" s="49"/>
      <c r="AS5907" s="22"/>
      <c r="AV5907" s="22"/>
      <c r="AX5907" s="22"/>
      <c r="AY5907" s="22"/>
      <c r="BA5907" s="22"/>
      <c r="BB5907" s="22"/>
      <c r="BP5907" s="49"/>
      <c r="BX5907" s="49"/>
    </row>
    <row r="5908" spans="22:76">
      <c r="V5908" s="22"/>
      <c r="W5908" s="22"/>
      <c r="AA5908" s="49"/>
      <c r="AB5908" s="49"/>
      <c r="AF5908" s="49"/>
      <c r="AS5908" s="22"/>
      <c r="AV5908" s="22"/>
      <c r="AX5908" s="22"/>
      <c r="AY5908" s="22"/>
      <c r="BA5908" s="22"/>
      <c r="BB5908" s="22"/>
      <c r="BP5908" s="49"/>
      <c r="BX5908" s="49"/>
    </row>
    <row r="5909" spans="22:76">
      <c r="V5909" s="22"/>
      <c r="W5909" s="22"/>
      <c r="AA5909" s="49"/>
      <c r="AB5909" s="49"/>
      <c r="AF5909" s="49"/>
      <c r="AS5909" s="22"/>
      <c r="AV5909" s="22"/>
      <c r="AX5909" s="22"/>
      <c r="AY5909" s="22"/>
      <c r="BA5909" s="22"/>
      <c r="BB5909" s="22"/>
      <c r="BP5909" s="49"/>
      <c r="BX5909" s="49"/>
    </row>
    <row r="5910" spans="22:76">
      <c r="V5910" s="22"/>
      <c r="W5910" s="22"/>
      <c r="AA5910" s="49"/>
      <c r="AB5910" s="49"/>
      <c r="AF5910" s="49"/>
      <c r="AS5910" s="22"/>
      <c r="AV5910" s="22"/>
      <c r="AX5910" s="22"/>
      <c r="AY5910" s="22"/>
      <c r="BA5910" s="22"/>
      <c r="BB5910" s="22"/>
      <c r="BP5910" s="49"/>
      <c r="BX5910" s="49"/>
    </row>
    <row r="5911" spans="22:76">
      <c r="V5911" s="22"/>
      <c r="W5911" s="22"/>
      <c r="AA5911" s="49"/>
      <c r="AB5911" s="49"/>
      <c r="AF5911" s="49"/>
      <c r="AS5911" s="22"/>
      <c r="AV5911" s="22"/>
      <c r="AX5911" s="22"/>
      <c r="AY5911" s="22"/>
      <c r="BA5911" s="22"/>
      <c r="BB5911" s="22"/>
      <c r="BP5911" s="49"/>
      <c r="BX5911" s="49"/>
    </row>
    <row r="5912" spans="22:76">
      <c r="V5912" s="22"/>
      <c r="W5912" s="22"/>
      <c r="AA5912" s="49"/>
      <c r="AB5912" s="49"/>
      <c r="AF5912" s="49"/>
      <c r="AS5912" s="22"/>
      <c r="AV5912" s="22"/>
      <c r="AX5912" s="22"/>
      <c r="AY5912" s="22"/>
      <c r="BA5912" s="22"/>
      <c r="BB5912" s="22"/>
      <c r="BP5912" s="49"/>
      <c r="BX5912" s="49"/>
    </row>
    <row r="5913" spans="22:76">
      <c r="V5913" s="22"/>
      <c r="W5913" s="22"/>
      <c r="AA5913" s="49"/>
      <c r="AB5913" s="49"/>
      <c r="AF5913" s="49"/>
      <c r="AS5913" s="22"/>
      <c r="AV5913" s="22"/>
      <c r="AX5913" s="22"/>
      <c r="AY5913" s="22"/>
      <c r="BA5913" s="22"/>
      <c r="BB5913" s="22"/>
      <c r="BP5913" s="49"/>
      <c r="BX5913" s="49"/>
    </row>
    <row r="5914" spans="22:76">
      <c r="V5914" s="22"/>
      <c r="W5914" s="22"/>
      <c r="AA5914" s="49"/>
      <c r="AB5914" s="49"/>
      <c r="AF5914" s="49"/>
      <c r="AS5914" s="22"/>
      <c r="AV5914" s="22"/>
      <c r="AX5914" s="22"/>
      <c r="AY5914" s="22"/>
      <c r="BA5914" s="22"/>
      <c r="BB5914" s="22"/>
      <c r="BP5914" s="49"/>
      <c r="BX5914" s="49"/>
    </row>
    <row r="5915" spans="22:76">
      <c r="V5915" s="22"/>
      <c r="W5915" s="22"/>
      <c r="AA5915" s="49"/>
      <c r="AB5915" s="49"/>
      <c r="AF5915" s="49"/>
      <c r="AS5915" s="22"/>
      <c r="AV5915" s="22"/>
      <c r="AX5915" s="22"/>
      <c r="AY5915" s="22"/>
      <c r="BA5915" s="22"/>
      <c r="BB5915" s="22"/>
      <c r="BP5915" s="49"/>
      <c r="BX5915" s="49"/>
    </row>
    <row r="5916" spans="22:76">
      <c r="V5916" s="22"/>
      <c r="W5916" s="22"/>
      <c r="AA5916" s="49"/>
      <c r="AB5916" s="49"/>
      <c r="AF5916" s="49"/>
      <c r="AS5916" s="22"/>
      <c r="AV5916" s="22"/>
      <c r="AX5916" s="22"/>
      <c r="AY5916" s="22"/>
      <c r="BA5916" s="22"/>
      <c r="BB5916" s="22"/>
      <c r="BP5916" s="49"/>
      <c r="BX5916" s="49"/>
    </row>
    <row r="5917" spans="22:76">
      <c r="V5917" s="22"/>
      <c r="W5917" s="22"/>
      <c r="AA5917" s="49"/>
      <c r="AB5917" s="49"/>
      <c r="AF5917" s="49"/>
      <c r="AS5917" s="22"/>
      <c r="AV5917" s="22"/>
      <c r="AX5917" s="22"/>
      <c r="AY5917" s="22"/>
      <c r="BA5917" s="22"/>
      <c r="BB5917" s="22"/>
      <c r="BP5917" s="49"/>
      <c r="BX5917" s="49"/>
    </row>
    <row r="5918" spans="22:76">
      <c r="V5918" s="22"/>
      <c r="W5918" s="22"/>
      <c r="AA5918" s="49"/>
      <c r="AB5918" s="49"/>
      <c r="AF5918" s="49"/>
      <c r="AS5918" s="22"/>
      <c r="AV5918" s="22"/>
      <c r="AX5918" s="22"/>
      <c r="AY5918" s="22"/>
      <c r="BA5918" s="22"/>
      <c r="BB5918" s="22"/>
      <c r="BP5918" s="49"/>
      <c r="BX5918" s="49"/>
    </row>
    <row r="5919" spans="22:76">
      <c r="V5919" s="22"/>
      <c r="W5919" s="22"/>
      <c r="AA5919" s="49"/>
      <c r="AB5919" s="49"/>
      <c r="AF5919" s="49"/>
      <c r="AS5919" s="22"/>
      <c r="AV5919" s="22"/>
      <c r="AX5919" s="22"/>
      <c r="AY5919" s="22"/>
      <c r="BA5919" s="22"/>
      <c r="BB5919" s="22"/>
      <c r="BP5919" s="49"/>
      <c r="BX5919" s="49"/>
    </row>
    <row r="5920" spans="22:76">
      <c r="V5920" s="22"/>
      <c r="W5920" s="22"/>
      <c r="AA5920" s="49"/>
      <c r="AB5920" s="49"/>
      <c r="AF5920" s="49"/>
      <c r="AS5920" s="22"/>
      <c r="AV5920" s="22"/>
      <c r="AX5920" s="22"/>
      <c r="AY5920" s="22"/>
      <c r="BA5920" s="22"/>
      <c r="BB5920" s="22"/>
      <c r="BP5920" s="49"/>
      <c r="BX5920" s="49"/>
    </row>
    <row r="5921" spans="22:76">
      <c r="V5921" s="22"/>
      <c r="W5921" s="22"/>
      <c r="AA5921" s="49"/>
      <c r="AB5921" s="49"/>
      <c r="AF5921" s="49"/>
      <c r="AS5921" s="22"/>
      <c r="AV5921" s="22"/>
      <c r="AX5921" s="22"/>
      <c r="AY5921" s="22"/>
      <c r="BA5921" s="22"/>
      <c r="BB5921" s="22"/>
      <c r="BP5921" s="49"/>
      <c r="BX5921" s="49"/>
    </row>
    <row r="5922" spans="22:76">
      <c r="V5922" s="22"/>
      <c r="W5922" s="22"/>
      <c r="AA5922" s="49"/>
      <c r="AB5922" s="49"/>
      <c r="AF5922" s="49"/>
      <c r="AS5922" s="22"/>
      <c r="AV5922" s="22"/>
      <c r="AX5922" s="22"/>
      <c r="AY5922" s="22"/>
      <c r="BA5922" s="22"/>
      <c r="BB5922" s="22"/>
      <c r="BP5922" s="49"/>
      <c r="BX5922" s="49"/>
    </row>
    <row r="5923" spans="22:76">
      <c r="V5923" s="22"/>
      <c r="W5923" s="22"/>
      <c r="AA5923" s="49"/>
      <c r="AB5923" s="49"/>
      <c r="AF5923" s="49"/>
      <c r="AS5923" s="22"/>
      <c r="AV5923" s="22"/>
      <c r="AX5923" s="22"/>
      <c r="AY5923" s="22"/>
      <c r="BA5923" s="22"/>
      <c r="BB5923" s="22"/>
      <c r="BP5923" s="49"/>
      <c r="BX5923" s="49"/>
    </row>
    <row r="5924" spans="22:76">
      <c r="V5924" s="22"/>
      <c r="W5924" s="22"/>
      <c r="AA5924" s="49"/>
      <c r="AB5924" s="49"/>
      <c r="AF5924" s="49"/>
      <c r="AS5924" s="22"/>
      <c r="AV5924" s="22"/>
      <c r="AX5924" s="22"/>
      <c r="AY5924" s="22"/>
      <c r="BA5924" s="22"/>
      <c r="BB5924" s="22"/>
      <c r="BP5924" s="49"/>
      <c r="BX5924" s="49"/>
    </row>
    <row r="5925" spans="22:76">
      <c r="V5925" s="22"/>
      <c r="W5925" s="22"/>
      <c r="AA5925" s="49"/>
      <c r="AB5925" s="49"/>
      <c r="AF5925" s="49"/>
      <c r="AS5925" s="22"/>
      <c r="AV5925" s="22"/>
      <c r="AX5925" s="22"/>
      <c r="AY5925" s="22"/>
      <c r="BA5925" s="22"/>
      <c r="BB5925" s="22"/>
      <c r="BP5925" s="49"/>
      <c r="BX5925" s="49"/>
    </row>
    <row r="5926" spans="22:76">
      <c r="V5926" s="22"/>
      <c r="W5926" s="22"/>
      <c r="AA5926" s="49"/>
      <c r="AB5926" s="49"/>
      <c r="AF5926" s="49"/>
      <c r="AS5926" s="22"/>
      <c r="AV5926" s="22"/>
      <c r="AX5926" s="22"/>
      <c r="AY5926" s="22"/>
      <c r="BA5926" s="22"/>
      <c r="BB5926" s="22"/>
      <c r="BP5926" s="49"/>
      <c r="BX5926" s="49"/>
    </row>
    <row r="5927" spans="22:76">
      <c r="V5927" s="22"/>
      <c r="W5927" s="22"/>
      <c r="AA5927" s="49"/>
      <c r="AB5927" s="49"/>
      <c r="AF5927" s="49"/>
      <c r="AS5927" s="22"/>
      <c r="AV5927" s="22"/>
      <c r="AX5927" s="22"/>
      <c r="AY5927" s="22"/>
      <c r="BA5927" s="22"/>
      <c r="BB5927" s="22"/>
      <c r="BP5927" s="49"/>
      <c r="BX5927" s="49"/>
    </row>
    <row r="5928" spans="22:76">
      <c r="V5928" s="22"/>
      <c r="W5928" s="22"/>
      <c r="AA5928" s="49"/>
      <c r="AB5928" s="49"/>
      <c r="AF5928" s="49"/>
      <c r="AS5928" s="22"/>
      <c r="AV5928" s="22"/>
      <c r="AX5928" s="22"/>
      <c r="AY5928" s="22"/>
      <c r="BA5928" s="22"/>
      <c r="BB5928" s="22"/>
      <c r="BP5928" s="49"/>
      <c r="BX5928" s="49"/>
    </row>
    <row r="5929" spans="22:76">
      <c r="V5929" s="22"/>
      <c r="W5929" s="22"/>
      <c r="AA5929" s="49"/>
      <c r="AB5929" s="49"/>
      <c r="AF5929" s="49"/>
      <c r="AS5929" s="22"/>
      <c r="AV5929" s="22"/>
      <c r="AX5929" s="22"/>
      <c r="AY5929" s="22"/>
      <c r="BA5929" s="22"/>
      <c r="BB5929" s="22"/>
      <c r="BP5929" s="49"/>
      <c r="BX5929" s="49"/>
    </row>
    <row r="5930" spans="22:76">
      <c r="V5930" s="22"/>
      <c r="W5930" s="22"/>
      <c r="AA5930" s="49"/>
      <c r="AB5930" s="49"/>
      <c r="AF5930" s="49"/>
      <c r="AS5930" s="22"/>
      <c r="AV5930" s="22"/>
      <c r="AX5930" s="22"/>
      <c r="AY5930" s="22"/>
      <c r="BA5930" s="22"/>
      <c r="BB5930" s="22"/>
      <c r="BP5930" s="49"/>
      <c r="BX5930" s="49"/>
    </row>
    <row r="5931" spans="22:76">
      <c r="V5931" s="22"/>
      <c r="W5931" s="22"/>
      <c r="AA5931" s="49"/>
      <c r="AB5931" s="49"/>
      <c r="AF5931" s="49"/>
      <c r="AS5931" s="22"/>
      <c r="AV5931" s="22"/>
      <c r="AX5931" s="22"/>
      <c r="AY5931" s="22"/>
      <c r="BA5931" s="22"/>
      <c r="BB5931" s="22"/>
      <c r="BP5931" s="49"/>
      <c r="BX5931" s="49"/>
    </row>
    <row r="5932" spans="22:76">
      <c r="V5932" s="22"/>
      <c r="W5932" s="22"/>
      <c r="AA5932" s="49"/>
      <c r="AB5932" s="49"/>
      <c r="AF5932" s="49"/>
      <c r="AS5932" s="22"/>
      <c r="AV5932" s="22"/>
      <c r="AX5932" s="22"/>
      <c r="AY5932" s="22"/>
      <c r="BA5932" s="22"/>
      <c r="BB5932" s="22"/>
      <c r="BP5932" s="49"/>
      <c r="BX5932" s="49"/>
    </row>
    <row r="5933" spans="22:76">
      <c r="V5933" s="22"/>
      <c r="W5933" s="22"/>
      <c r="AA5933" s="49"/>
      <c r="AB5933" s="49"/>
      <c r="AF5933" s="49"/>
      <c r="AS5933" s="22"/>
      <c r="AV5933" s="22"/>
      <c r="AX5933" s="22"/>
      <c r="AY5933" s="22"/>
      <c r="BA5933" s="22"/>
      <c r="BB5933" s="22"/>
      <c r="BP5933" s="49"/>
      <c r="BX5933" s="49"/>
    </row>
    <row r="5934" spans="22:76">
      <c r="V5934" s="22"/>
      <c r="W5934" s="22"/>
      <c r="AA5934" s="49"/>
      <c r="AB5934" s="49"/>
      <c r="AF5934" s="49"/>
      <c r="AS5934" s="22"/>
      <c r="AV5934" s="22"/>
      <c r="AX5934" s="22"/>
      <c r="AY5934" s="22"/>
      <c r="BA5934" s="22"/>
      <c r="BB5934" s="22"/>
      <c r="BP5934" s="49"/>
      <c r="BX5934" s="49"/>
    </row>
    <row r="5935" spans="22:76">
      <c r="V5935" s="22"/>
      <c r="W5935" s="22"/>
      <c r="AA5935" s="49"/>
      <c r="AB5935" s="49"/>
      <c r="AF5935" s="49"/>
      <c r="AS5935" s="22"/>
      <c r="AV5935" s="22"/>
      <c r="AX5935" s="22"/>
      <c r="AY5935" s="22"/>
      <c r="BA5935" s="22"/>
      <c r="BB5935" s="22"/>
      <c r="BP5935" s="49"/>
      <c r="BX5935" s="49"/>
    </row>
    <row r="5936" spans="22:76">
      <c r="V5936" s="22"/>
      <c r="W5936" s="22"/>
      <c r="AA5936" s="49"/>
      <c r="AB5936" s="49"/>
      <c r="AF5936" s="49"/>
      <c r="AS5936" s="22"/>
      <c r="AV5936" s="22"/>
      <c r="AX5936" s="22"/>
      <c r="AY5936" s="22"/>
      <c r="BA5936" s="22"/>
      <c r="BB5936" s="22"/>
      <c r="BP5936" s="49"/>
      <c r="BX5936" s="49"/>
    </row>
    <row r="5937" spans="22:76">
      <c r="V5937" s="22"/>
      <c r="W5937" s="22"/>
      <c r="AA5937" s="49"/>
      <c r="AB5937" s="49"/>
      <c r="AF5937" s="49"/>
      <c r="AS5937" s="22"/>
      <c r="AV5937" s="22"/>
      <c r="AX5937" s="22"/>
      <c r="AY5937" s="22"/>
      <c r="BA5937" s="22"/>
      <c r="BB5937" s="22"/>
      <c r="BP5937" s="49"/>
      <c r="BX5937" s="49"/>
    </row>
    <row r="5938" spans="22:76">
      <c r="V5938" s="22"/>
      <c r="W5938" s="22"/>
      <c r="AA5938" s="49"/>
      <c r="AB5938" s="49"/>
      <c r="AF5938" s="49"/>
      <c r="AS5938" s="22"/>
      <c r="AV5938" s="22"/>
      <c r="AX5938" s="22"/>
      <c r="AY5938" s="22"/>
      <c r="BA5938" s="22"/>
      <c r="BB5938" s="22"/>
      <c r="BP5938" s="49"/>
      <c r="BX5938" s="49"/>
    </row>
    <row r="5939" spans="22:76">
      <c r="V5939" s="22"/>
      <c r="W5939" s="22"/>
      <c r="AA5939" s="49"/>
      <c r="AB5939" s="49"/>
      <c r="AF5939" s="49"/>
      <c r="AS5939" s="22"/>
      <c r="AV5939" s="22"/>
      <c r="AX5939" s="22"/>
      <c r="AY5939" s="22"/>
      <c r="BA5939" s="22"/>
      <c r="BB5939" s="22"/>
      <c r="BP5939" s="49"/>
      <c r="BX5939" s="49"/>
    </row>
    <row r="5940" spans="22:76">
      <c r="V5940" s="22"/>
      <c r="W5940" s="22"/>
      <c r="AA5940" s="49"/>
      <c r="AB5940" s="49"/>
      <c r="AF5940" s="49"/>
      <c r="AS5940" s="22"/>
      <c r="AV5940" s="22"/>
      <c r="AX5940" s="22"/>
      <c r="AY5940" s="22"/>
      <c r="BA5940" s="22"/>
      <c r="BB5940" s="22"/>
      <c r="BP5940" s="49"/>
      <c r="BX5940" s="49"/>
    </row>
    <row r="5941" spans="22:76">
      <c r="V5941" s="22"/>
      <c r="W5941" s="22"/>
      <c r="AA5941" s="49"/>
      <c r="AB5941" s="49"/>
      <c r="AF5941" s="49"/>
      <c r="AS5941" s="22"/>
      <c r="AV5941" s="22"/>
      <c r="AX5941" s="22"/>
      <c r="AY5941" s="22"/>
      <c r="BA5941" s="22"/>
      <c r="BB5941" s="22"/>
      <c r="BP5941" s="49"/>
      <c r="BX5941" s="49"/>
    </row>
    <row r="5942" spans="22:76">
      <c r="V5942" s="22"/>
      <c r="W5942" s="22"/>
      <c r="AA5942" s="49"/>
      <c r="AB5942" s="49"/>
      <c r="AF5942" s="49"/>
      <c r="AS5942" s="22"/>
      <c r="AV5942" s="22"/>
      <c r="AX5942" s="22"/>
      <c r="AY5942" s="22"/>
      <c r="BA5942" s="22"/>
      <c r="BB5942" s="22"/>
      <c r="BP5942" s="49"/>
      <c r="BX5942" s="49"/>
    </row>
    <row r="5943" spans="22:76">
      <c r="V5943" s="22"/>
      <c r="W5943" s="22"/>
      <c r="AA5943" s="49"/>
      <c r="AB5943" s="49"/>
      <c r="AF5943" s="49"/>
      <c r="AS5943" s="22"/>
      <c r="AV5943" s="22"/>
      <c r="AX5943" s="22"/>
      <c r="AY5943" s="22"/>
      <c r="BA5943" s="22"/>
      <c r="BB5943" s="22"/>
      <c r="BP5943" s="49"/>
      <c r="BX5943" s="49"/>
    </row>
    <row r="5944" spans="22:76">
      <c r="V5944" s="22"/>
      <c r="W5944" s="22"/>
      <c r="AA5944" s="49"/>
      <c r="AB5944" s="49"/>
      <c r="AF5944" s="49"/>
      <c r="AS5944" s="22"/>
      <c r="AV5944" s="22"/>
      <c r="AX5944" s="22"/>
      <c r="AY5944" s="22"/>
      <c r="BA5944" s="22"/>
      <c r="BB5944" s="22"/>
      <c r="BP5944" s="49"/>
      <c r="BX5944" s="49"/>
    </row>
    <row r="5945" spans="22:76">
      <c r="V5945" s="22"/>
      <c r="W5945" s="22"/>
      <c r="AA5945" s="49"/>
      <c r="AB5945" s="49"/>
      <c r="AF5945" s="49"/>
      <c r="AS5945" s="22"/>
      <c r="AV5945" s="22"/>
      <c r="AX5945" s="22"/>
      <c r="AY5945" s="22"/>
      <c r="BA5945" s="22"/>
      <c r="BB5945" s="22"/>
      <c r="BP5945" s="49"/>
      <c r="BX5945" s="49"/>
    </row>
    <row r="5946" spans="22:76">
      <c r="V5946" s="22"/>
      <c r="W5946" s="22"/>
      <c r="AA5946" s="49"/>
      <c r="AB5946" s="49"/>
      <c r="AF5946" s="49"/>
      <c r="AS5946" s="22"/>
      <c r="AV5946" s="22"/>
      <c r="AX5946" s="22"/>
      <c r="AY5946" s="22"/>
      <c r="BA5946" s="22"/>
      <c r="BB5946" s="22"/>
      <c r="BP5946" s="49"/>
      <c r="BX5946" s="49"/>
    </row>
    <row r="5947" spans="22:76">
      <c r="V5947" s="22"/>
      <c r="W5947" s="22"/>
      <c r="AA5947" s="49"/>
      <c r="AB5947" s="49"/>
      <c r="AF5947" s="49"/>
      <c r="AS5947" s="22"/>
      <c r="AV5947" s="22"/>
      <c r="AX5947" s="22"/>
      <c r="AY5947" s="22"/>
      <c r="BA5947" s="22"/>
      <c r="BB5947" s="22"/>
      <c r="BP5947" s="49"/>
      <c r="BX5947" s="49"/>
    </row>
    <row r="5948" spans="22:76">
      <c r="V5948" s="22"/>
      <c r="W5948" s="22"/>
      <c r="AA5948" s="49"/>
      <c r="AB5948" s="49"/>
      <c r="AF5948" s="49"/>
      <c r="AS5948" s="22"/>
      <c r="AV5948" s="22"/>
      <c r="AX5948" s="22"/>
      <c r="AY5948" s="22"/>
      <c r="BA5948" s="22"/>
      <c r="BB5948" s="22"/>
      <c r="BP5948" s="49"/>
      <c r="BX5948" s="49"/>
    </row>
    <row r="5949" spans="22:76">
      <c r="V5949" s="22"/>
      <c r="W5949" s="22"/>
      <c r="AA5949" s="49"/>
      <c r="AB5949" s="49"/>
      <c r="AF5949" s="49"/>
      <c r="AS5949" s="22"/>
      <c r="AV5949" s="22"/>
      <c r="AX5949" s="22"/>
      <c r="AY5949" s="22"/>
      <c r="BA5949" s="22"/>
      <c r="BB5949" s="22"/>
      <c r="BP5949" s="49"/>
      <c r="BX5949" s="49"/>
    </row>
    <row r="5950" spans="22:76">
      <c r="V5950" s="22"/>
      <c r="W5950" s="22"/>
      <c r="AA5950" s="49"/>
      <c r="AB5950" s="49"/>
      <c r="AF5950" s="49"/>
      <c r="AS5950" s="22"/>
      <c r="AV5950" s="22"/>
      <c r="AX5950" s="22"/>
      <c r="AY5950" s="22"/>
      <c r="BA5950" s="22"/>
      <c r="BB5950" s="22"/>
      <c r="BP5950" s="49"/>
      <c r="BX5950" s="49"/>
    </row>
    <row r="5951" spans="22:76">
      <c r="V5951" s="22"/>
      <c r="W5951" s="22"/>
      <c r="AA5951" s="49"/>
      <c r="AB5951" s="49"/>
      <c r="AF5951" s="49"/>
      <c r="AS5951" s="22"/>
      <c r="AV5951" s="22"/>
      <c r="AX5951" s="22"/>
      <c r="AY5951" s="22"/>
      <c r="BA5951" s="22"/>
      <c r="BB5951" s="22"/>
      <c r="BP5951" s="49"/>
      <c r="BX5951" s="49"/>
    </row>
    <row r="5952" spans="22:76">
      <c r="V5952" s="22"/>
      <c r="W5952" s="22"/>
      <c r="AA5952" s="49"/>
      <c r="AB5952" s="49"/>
      <c r="AF5952" s="49"/>
      <c r="AS5952" s="22"/>
      <c r="AV5952" s="22"/>
      <c r="AX5952" s="22"/>
      <c r="AY5952" s="22"/>
      <c r="BA5952" s="22"/>
      <c r="BB5952" s="22"/>
      <c r="BP5952" s="49"/>
      <c r="BX5952" s="49"/>
    </row>
    <row r="5953" spans="22:76">
      <c r="V5953" s="22"/>
      <c r="W5953" s="22"/>
      <c r="AA5953" s="49"/>
      <c r="AB5953" s="49"/>
      <c r="AF5953" s="49"/>
      <c r="AS5953" s="22"/>
      <c r="AV5953" s="22"/>
      <c r="AX5953" s="22"/>
      <c r="AY5953" s="22"/>
      <c r="BA5953" s="22"/>
      <c r="BB5953" s="22"/>
      <c r="BP5953" s="49"/>
      <c r="BX5953" s="49"/>
    </row>
    <row r="5954" spans="22:76">
      <c r="V5954" s="22"/>
      <c r="W5954" s="22"/>
      <c r="AA5954" s="49"/>
      <c r="AB5954" s="49"/>
      <c r="AF5954" s="49"/>
      <c r="AS5954" s="22"/>
      <c r="AV5954" s="22"/>
      <c r="AX5954" s="22"/>
      <c r="AY5954" s="22"/>
      <c r="BA5954" s="22"/>
      <c r="BB5954" s="22"/>
      <c r="BP5954" s="49"/>
      <c r="BX5954" s="49"/>
    </row>
    <row r="5955" spans="22:76">
      <c r="V5955" s="22"/>
      <c r="W5955" s="22"/>
      <c r="AA5955" s="49"/>
      <c r="AB5955" s="49"/>
      <c r="AF5955" s="49"/>
      <c r="AS5955" s="22"/>
      <c r="AV5955" s="22"/>
      <c r="AX5955" s="22"/>
      <c r="AY5955" s="22"/>
      <c r="BA5955" s="22"/>
      <c r="BB5955" s="22"/>
      <c r="BP5955" s="49"/>
      <c r="BX5955" s="49"/>
    </row>
    <row r="5956" spans="22:76">
      <c r="V5956" s="22"/>
      <c r="W5956" s="22"/>
      <c r="AA5956" s="49"/>
      <c r="AB5956" s="49"/>
      <c r="AF5956" s="49"/>
      <c r="AS5956" s="22"/>
      <c r="AV5956" s="22"/>
      <c r="AX5956" s="22"/>
      <c r="AY5956" s="22"/>
      <c r="BA5956" s="22"/>
      <c r="BB5956" s="22"/>
      <c r="BP5956" s="49"/>
      <c r="BX5956" s="49"/>
    </row>
    <row r="5957" spans="22:76">
      <c r="V5957" s="22"/>
      <c r="W5957" s="22"/>
      <c r="AA5957" s="49"/>
      <c r="AB5957" s="49"/>
      <c r="AF5957" s="49"/>
      <c r="AS5957" s="22"/>
      <c r="AV5957" s="22"/>
      <c r="AX5957" s="22"/>
      <c r="AY5957" s="22"/>
      <c r="BA5957" s="22"/>
      <c r="BB5957" s="22"/>
      <c r="BP5957" s="49"/>
      <c r="BX5957" s="49"/>
    </row>
    <row r="5958" spans="22:76">
      <c r="V5958" s="22"/>
      <c r="W5958" s="22"/>
      <c r="AA5958" s="49"/>
      <c r="AB5958" s="49"/>
      <c r="AF5958" s="49"/>
      <c r="AS5958" s="22"/>
      <c r="AV5958" s="22"/>
      <c r="AX5958" s="22"/>
      <c r="AY5958" s="22"/>
      <c r="BA5958" s="22"/>
      <c r="BB5958" s="22"/>
      <c r="BP5958" s="49"/>
      <c r="BX5958" s="49"/>
    </row>
    <row r="5959" spans="22:76">
      <c r="V5959" s="22"/>
      <c r="W5959" s="22"/>
      <c r="AA5959" s="49"/>
      <c r="AB5959" s="49"/>
      <c r="AF5959" s="49"/>
      <c r="AS5959" s="22"/>
      <c r="AV5959" s="22"/>
      <c r="AX5959" s="22"/>
      <c r="AY5959" s="22"/>
      <c r="BA5959" s="22"/>
      <c r="BB5959" s="22"/>
      <c r="BP5959" s="49"/>
      <c r="BX5959" s="49"/>
    </row>
    <row r="5960" spans="22:76">
      <c r="V5960" s="22"/>
      <c r="W5960" s="22"/>
      <c r="AA5960" s="49"/>
      <c r="AB5960" s="49"/>
      <c r="AF5960" s="49"/>
      <c r="AS5960" s="22"/>
      <c r="AV5960" s="22"/>
      <c r="AX5960" s="22"/>
      <c r="AY5960" s="22"/>
      <c r="BA5960" s="22"/>
      <c r="BB5960" s="22"/>
      <c r="BP5960" s="49"/>
      <c r="BX5960" s="49"/>
    </row>
    <row r="5961" spans="22:76">
      <c r="V5961" s="22"/>
      <c r="W5961" s="22"/>
      <c r="AA5961" s="49"/>
      <c r="AB5961" s="49"/>
      <c r="AF5961" s="49"/>
      <c r="AS5961" s="22"/>
      <c r="AV5961" s="22"/>
      <c r="AX5961" s="22"/>
      <c r="AY5961" s="22"/>
      <c r="BA5961" s="22"/>
      <c r="BB5961" s="22"/>
      <c r="BP5961" s="49"/>
      <c r="BX5961" s="49"/>
    </row>
    <row r="5962" spans="22:76">
      <c r="V5962" s="22"/>
      <c r="W5962" s="22"/>
      <c r="AA5962" s="49"/>
      <c r="AB5962" s="49"/>
      <c r="AF5962" s="49"/>
      <c r="AS5962" s="22"/>
      <c r="AV5962" s="22"/>
      <c r="AX5962" s="22"/>
      <c r="AY5962" s="22"/>
      <c r="BA5962" s="22"/>
      <c r="BB5962" s="22"/>
      <c r="BP5962" s="49"/>
      <c r="BX5962" s="49"/>
    </row>
    <row r="5963" spans="22:76">
      <c r="V5963" s="22"/>
      <c r="W5963" s="22"/>
      <c r="AA5963" s="49"/>
      <c r="AB5963" s="49"/>
      <c r="AF5963" s="49"/>
      <c r="AS5963" s="22"/>
      <c r="AV5963" s="22"/>
      <c r="AX5963" s="22"/>
      <c r="AY5963" s="22"/>
      <c r="BA5963" s="22"/>
      <c r="BB5963" s="22"/>
      <c r="BP5963" s="49"/>
      <c r="BX5963" s="49"/>
    </row>
    <row r="5964" spans="22:76">
      <c r="V5964" s="22"/>
      <c r="W5964" s="22"/>
      <c r="AA5964" s="49"/>
      <c r="AB5964" s="49"/>
      <c r="AF5964" s="49"/>
      <c r="AS5964" s="22"/>
      <c r="AV5964" s="22"/>
      <c r="AX5964" s="22"/>
      <c r="AY5964" s="22"/>
      <c r="BA5964" s="22"/>
      <c r="BB5964" s="22"/>
      <c r="BP5964" s="49"/>
      <c r="BX5964" s="49"/>
    </row>
    <row r="5965" spans="22:76">
      <c r="V5965" s="22"/>
      <c r="W5965" s="22"/>
      <c r="AA5965" s="49"/>
      <c r="AB5965" s="49"/>
      <c r="AF5965" s="49"/>
      <c r="AS5965" s="22"/>
      <c r="AV5965" s="22"/>
      <c r="AX5965" s="22"/>
      <c r="AY5965" s="22"/>
      <c r="BA5965" s="22"/>
      <c r="BB5965" s="22"/>
      <c r="BP5965" s="49"/>
      <c r="BX5965" s="49"/>
    </row>
    <row r="5966" spans="22:76">
      <c r="V5966" s="22"/>
      <c r="W5966" s="22"/>
      <c r="AA5966" s="49"/>
      <c r="AB5966" s="49"/>
      <c r="AF5966" s="49"/>
      <c r="AS5966" s="22"/>
      <c r="AV5966" s="22"/>
      <c r="AX5966" s="22"/>
      <c r="AY5966" s="22"/>
      <c r="BA5966" s="22"/>
      <c r="BB5966" s="22"/>
      <c r="BP5966" s="49"/>
      <c r="BX5966" s="49"/>
    </row>
    <row r="5967" spans="22:76">
      <c r="V5967" s="22"/>
      <c r="W5967" s="22"/>
      <c r="AA5967" s="49"/>
      <c r="AB5967" s="49"/>
      <c r="AF5967" s="49"/>
      <c r="AS5967" s="22"/>
      <c r="AV5967" s="22"/>
      <c r="AX5967" s="22"/>
      <c r="AY5967" s="22"/>
      <c r="BA5967" s="22"/>
      <c r="BB5967" s="22"/>
      <c r="BP5967" s="49"/>
      <c r="BX5967" s="49"/>
    </row>
    <row r="5968" spans="22:76">
      <c r="V5968" s="22"/>
      <c r="W5968" s="22"/>
      <c r="AA5968" s="49"/>
      <c r="AB5968" s="49"/>
      <c r="AF5968" s="49"/>
      <c r="AS5968" s="22"/>
      <c r="AV5968" s="22"/>
      <c r="AX5968" s="22"/>
      <c r="AY5968" s="22"/>
      <c r="BA5968" s="22"/>
      <c r="BB5968" s="22"/>
      <c r="BP5968" s="49"/>
      <c r="BX5968" s="49"/>
    </row>
    <row r="5969" spans="22:76">
      <c r="V5969" s="22"/>
      <c r="W5969" s="22"/>
      <c r="AA5969" s="49"/>
      <c r="AB5969" s="49"/>
      <c r="AF5969" s="49"/>
      <c r="AS5969" s="22"/>
      <c r="AV5969" s="22"/>
      <c r="AX5969" s="22"/>
      <c r="AY5969" s="22"/>
      <c r="BA5969" s="22"/>
      <c r="BB5969" s="22"/>
      <c r="BP5969" s="49"/>
      <c r="BX5969" s="49"/>
    </row>
    <row r="5970" spans="22:76">
      <c r="V5970" s="22"/>
      <c r="W5970" s="22"/>
      <c r="AA5970" s="49"/>
      <c r="AB5970" s="49"/>
      <c r="AF5970" s="49"/>
      <c r="AS5970" s="22"/>
      <c r="AV5970" s="22"/>
      <c r="AX5970" s="22"/>
      <c r="AY5970" s="22"/>
      <c r="BA5970" s="22"/>
      <c r="BB5970" s="22"/>
      <c r="BP5970" s="49"/>
      <c r="BX5970" s="49"/>
    </row>
    <row r="5971" spans="22:76">
      <c r="V5971" s="22"/>
      <c r="W5971" s="22"/>
      <c r="AA5971" s="49"/>
      <c r="AB5971" s="49"/>
      <c r="AF5971" s="49"/>
      <c r="AS5971" s="22"/>
      <c r="AV5971" s="22"/>
      <c r="AX5971" s="22"/>
      <c r="AY5971" s="22"/>
      <c r="BA5971" s="22"/>
      <c r="BB5971" s="22"/>
      <c r="BP5971" s="49"/>
      <c r="BX5971" s="49"/>
    </row>
    <row r="5972" spans="22:76">
      <c r="V5972" s="22"/>
      <c r="W5972" s="22"/>
      <c r="AA5972" s="49"/>
      <c r="AB5972" s="49"/>
      <c r="AF5972" s="49"/>
      <c r="AS5972" s="22"/>
      <c r="AV5972" s="22"/>
      <c r="AX5972" s="22"/>
      <c r="AY5972" s="22"/>
      <c r="BA5972" s="22"/>
      <c r="BB5972" s="22"/>
      <c r="BP5972" s="49"/>
      <c r="BX5972" s="49"/>
    </row>
    <row r="5973" spans="22:76">
      <c r="V5973" s="22"/>
      <c r="W5973" s="22"/>
      <c r="AA5973" s="49"/>
      <c r="AB5973" s="49"/>
      <c r="AF5973" s="49"/>
      <c r="AS5973" s="22"/>
      <c r="AV5973" s="22"/>
      <c r="AX5973" s="22"/>
      <c r="AY5973" s="22"/>
      <c r="BA5973" s="22"/>
      <c r="BB5973" s="22"/>
      <c r="BP5973" s="49"/>
      <c r="BX5973" s="49"/>
    </row>
    <row r="5974" spans="22:76">
      <c r="V5974" s="22"/>
      <c r="W5974" s="22"/>
      <c r="AA5974" s="49"/>
      <c r="AB5974" s="49"/>
      <c r="AF5974" s="49"/>
      <c r="AS5974" s="22"/>
      <c r="AV5974" s="22"/>
      <c r="AX5974" s="22"/>
      <c r="AY5974" s="22"/>
      <c r="BA5974" s="22"/>
      <c r="BB5974" s="22"/>
      <c r="BP5974" s="49"/>
      <c r="BX5974" s="49"/>
    </row>
    <row r="5975" spans="22:76">
      <c r="V5975" s="22"/>
      <c r="W5975" s="22"/>
      <c r="AA5975" s="49"/>
      <c r="AB5975" s="49"/>
      <c r="AF5975" s="49"/>
      <c r="AS5975" s="22"/>
      <c r="AV5975" s="22"/>
      <c r="AX5975" s="22"/>
      <c r="AY5975" s="22"/>
      <c r="BA5975" s="22"/>
      <c r="BB5975" s="22"/>
      <c r="BP5975" s="49"/>
      <c r="BX5975" s="49"/>
    </row>
    <row r="5976" spans="22:76">
      <c r="V5976" s="22"/>
      <c r="W5976" s="22"/>
      <c r="AA5976" s="49"/>
      <c r="AB5976" s="49"/>
      <c r="AF5976" s="49"/>
      <c r="AS5976" s="22"/>
      <c r="AV5976" s="22"/>
      <c r="AX5976" s="22"/>
      <c r="AY5976" s="22"/>
      <c r="BA5976" s="22"/>
      <c r="BB5976" s="22"/>
      <c r="BP5976" s="49"/>
      <c r="BX5976" s="49"/>
    </row>
    <row r="5977" spans="22:76">
      <c r="V5977" s="22"/>
      <c r="W5977" s="22"/>
      <c r="AA5977" s="49"/>
      <c r="AB5977" s="49"/>
      <c r="AF5977" s="49"/>
      <c r="AS5977" s="22"/>
      <c r="AV5977" s="22"/>
      <c r="AX5977" s="22"/>
      <c r="AY5977" s="22"/>
      <c r="BA5977" s="22"/>
      <c r="BB5977" s="22"/>
      <c r="BP5977" s="49"/>
      <c r="BX5977" s="49"/>
    </row>
    <row r="5978" spans="22:76">
      <c r="V5978" s="22"/>
      <c r="W5978" s="22"/>
      <c r="AA5978" s="49"/>
      <c r="AB5978" s="49"/>
      <c r="AF5978" s="49"/>
      <c r="AS5978" s="22"/>
      <c r="AV5978" s="22"/>
      <c r="AX5978" s="22"/>
      <c r="AY5978" s="22"/>
      <c r="BA5978" s="22"/>
      <c r="BB5978" s="22"/>
      <c r="BP5978" s="49"/>
      <c r="BX5978" s="49"/>
    </row>
    <row r="5979" spans="22:76">
      <c r="V5979" s="22"/>
      <c r="W5979" s="22"/>
      <c r="AA5979" s="49"/>
      <c r="AB5979" s="49"/>
      <c r="AF5979" s="49"/>
      <c r="AS5979" s="22"/>
      <c r="AV5979" s="22"/>
      <c r="AX5979" s="22"/>
      <c r="AY5979" s="22"/>
      <c r="BA5979" s="22"/>
      <c r="BB5979" s="22"/>
      <c r="BP5979" s="49"/>
      <c r="BX5979" s="49"/>
    </row>
    <row r="5980" spans="22:76">
      <c r="V5980" s="22"/>
      <c r="W5980" s="22"/>
      <c r="AA5980" s="49"/>
      <c r="AB5980" s="49"/>
      <c r="AF5980" s="49"/>
      <c r="AS5980" s="22"/>
      <c r="AV5980" s="22"/>
      <c r="AX5980" s="22"/>
      <c r="AY5980" s="22"/>
      <c r="BA5980" s="22"/>
      <c r="BB5980" s="22"/>
      <c r="BP5980" s="49"/>
      <c r="BX5980" s="49"/>
    </row>
    <row r="5981" spans="22:76">
      <c r="V5981" s="22"/>
      <c r="W5981" s="22"/>
      <c r="AA5981" s="49"/>
      <c r="AB5981" s="49"/>
      <c r="AF5981" s="49"/>
      <c r="AS5981" s="22"/>
      <c r="AV5981" s="22"/>
      <c r="AX5981" s="22"/>
      <c r="AY5981" s="22"/>
      <c r="BA5981" s="22"/>
      <c r="BB5981" s="22"/>
      <c r="BP5981" s="49"/>
      <c r="BX5981" s="49"/>
    </row>
    <row r="5982" spans="22:76">
      <c r="V5982" s="22"/>
      <c r="W5982" s="22"/>
      <c r="AA5982" s="49"/>
      <c r="AB5982" s="49"/>
      <c r="AF5982" s="49"/>
      <c r="AS5982" s="22"/>
      <c r="AV5982" s="22"/>
      <c r="AX5982" s="22"/>
      <c r="AY5982" s="22"/>
      <c r="BA5982" s="22"/>
      <c r="BB5982" s="22"/>
      <c r="BP5982" s="49"/>
      <c r="BX5982" s="49"/>
    </row>
    <row r="5983" spans="22:76">
      <c r="V5983" s="22"/>
      <c r="W5983" s="22"/>
      <c r="AA5983" s="49"/>
      <c r="AB5983" s="49"/>
      <c r="AF5983" s="49"/>
      <c r="AS5983" s="22"/>
      <c r="AV5983" s="22"/>
      <c r="AX5983" s="22"/>
      <c r="AY5983" s="22"/>
      <c r="BA5983" s="22"/>
      <c r="BB5983" s="22"/>
      <c r="BP5983" s="49"/>
      <c r="BX5983" s="49"/>
    </row>
    <row r="5984" spans="22:76">
      <c r="V5984" s="22"/>
      <c r="W5984" s="22"/>
      <c r="AA5984" s="49"/>
      <c r="AB5984" s="49"/>
      <c r="AF5984" s="49"/>
      <c r="AS5984" s="22"/>
      <c r="AV5984" s="22"/>
      <c r="AX5984" s="22"/>
      <c r="AY5984" s="22"/>
      <c r="BA5984" s="22"/>
      <c r="BB5984" s="22"/>
      <c r="BP5984" s="49"/>
      <c r="BX5984" s="49"/>
    </row>
    <row r="5985" spans="22:76">
      <c r="V5985" s="22"/>
      <c r="W5985" s="22"/>
      <c r="AA5985" s="49"/>
      <c r="AB5985" s="49"/>
      <c r="AF5985" s="49"/>
      <c r="AS5985" s="22"/>
      <c r="AV5985" s="22"/>
      <c r="AX5985" s="22"/>
      <c r="AY5985" s="22"/>
      <c r="BA5985" s="22"/>
      <c r="BB5985" s="22"/>
      <c r="BP5985" s="49"/>
      <c r="BX5985" s="49"/>
    </row>
    <row r="5986" spans="22:76">
      <c r="V5986" s="22"/>
      <c r="W5986" s="22"/>
      <c r="AA5986" s="49"/>
      <c r="AB5986" s="49"/>
      <c r="AF5986" s="49"/>
      <c r="AS5986" s="22"/>
      <c r="AV5986" s="22"/>
      <c r="AX5986" s="22"/>
      <c r="AY5986" s="22"/>
      <c r="BA5986" s="22"/>
      <c r="BB5986" s="22"/>
      <c r="BP5986" s="49"/>
      <c r="BX5986" s="49"/>
    </row>
    <row r="5987" spans="22:76">
      <c r="V5987" s="22"/>
      <c r="W5987" s="22"/>
      <c r="AA5987" s="49"/>
      <c r="AB5987" s="49"/>
      <c r="AF5987" s="49"/>
      <c r="AS5987" s="22"/>
      <c r="AV5987" s="22"/>
      <c r="AX5987" s="22"/>
      <c r="AY5987" s="22"/>
      <c r="BA5987" s="22"/>
      <c r="BB5987" s="22"/>
      <c r="BP5987" s="49"/>
      <c r="BX5987" s="49"/>
    </row>
    <row r="5988" spans="22:76">
      <c r="V5988" s="22"/>
      <c r="W5988" s="22"/>
      <c r="AA5988" s="49"/>
      <c r="AB5988" s="49"/>
      <c r="AF5988" s="49"/>
      <c r="AS5988" s="22"/>
      <c r="AV5988" s="22"/>
      <c r="AX5988" s="22"/>
      <c r="AY5988" s="22"/>
      <c r="BA5988" s="22"/>
      <c r="BB5988" s="22"/>
      <c r="BP5988" s="49"/>
      <c r="BX5988" s="49"/>
    </row>
    <row r="5989" spans="22:76">
      <c r="V5989" s="22"/>
      <c r="W5989" s="22"/>
      <c r="AA5989" s="49"/>
      <c r="AB5989" s="49"/>
      <c r="AF5989" s="49"/>
      <c r="AS5989" s="22"/>
      <c r="AV5989" s="22"/>
      <c r="AX5989" s="22"/>
      <c r="AY5989" s="22"/>
      <c r="BA5989" s="22"/>
      <c r="BB5989" s="22"/>
      <c r="BP5989" s="49"/>
      <c r="BX5989" s="49"/>
    </row>
    <row r="5990" spans="22:76">
      <c r="V5990" s="22"/>
      <c r="W5990" s="22"/>
      <c r="AA5990" s="49"/>
      <c r="AB5990" s="49"/>
      <c r="AF5990" s="49"/>
      <c r="AS5990" s="22"/>
      <c r="AV5990" s="22"/>
      <c r="AX5990" s="22"/>
      <c r="AY5990" s="22"/>
      <c r="BA5990" s="22"/>
      <c r="BB5990" s="22"/>
      <c r="BP5990" s="49"/>
      <c r="BX5990" s="49"/>
    </row>
    <row r="5991" spans="22:76">
      <c r="V5991" s="22"/>
      <c r="W5991" s="22"/>
      <c r="AA5991" s="49"/>
      <c r="AB5991" s="49"/>
      <c r="AF5991" s="49"/>
      <c r="AS5991" s="22"/>
      <c r="AV5991" s="22"/>
      <c r="AX5991" s="22"/>
      <c r="AY5991" s="22"/>
      <c r="BA5991" s="22"/>
      <c r="BB5991" s="22"/>
      <c r="BP5991" s="49"/>
      <c r="BX5991" s="49"/>
    </row>
    <row r="5992" spans="22:76">
      <c r="V5992" s="22"/>
      <c r="W5992" s="22"/>
      <c r="AA5992" s="49"/>
      <c r="AB5992" s="49"/>
      <c r="AF5992" s="49"/>
      <c r="AS5992" s="22"/>
      <c r="AV5992" s="22"/>
      <c r="AX5992" s="22"/>
      <c r="AY5992" s="22"/>
      <c r="BA5992" s="22"/>
      <c r="BB5992" s="22"/>
      <c r="BP5992" s="49"/>
      <c r="BX5992" s="49"/>
    </row>
    <row r="5993" spans="22:76">
      <c r="V5993" s="22"/>
      <c r="W5993" s="22"/>
      <c r="AA5993" s="49"/>
      <c r="AB5993" s="49"/>
      <c r="AF5993" s="49"/>
      <c r="AS5993" s="22"/>
      <c r="AV5993" s="22"/>
      <c r="AX5993" s="22"/>
      <c r="AY5993" s="22"/>
      <c r="BA5993" s="22"/>
      <c r="BB5993" s="22"/>
      <c r="BP5993" s="49"/>
      <c r="BX5993" s="49"/>
    </row>
    <row r="5994" spans="22:76">
      <c r="V5994" s="22"/>
      <c r="W5994" s="22"/>
      <c r="AA5994" s="49"/>
      <c r="AB5994" s="49"/>
      <c r="AF5994" s="49"/>
      <c r="AS5994" s="22"/>
      <c r="AV5994" s="22"/>
      <c r="AX5994" s="22"/>
      <c r="AY5994" s="22"/>
      <c r="BA5994" s="22"/>
      <c r="BB5994" s="22"/>
      <c r="BP5994" s="49"/>
      <c r="BX5994" s="49"/>
    </row>
    <row r="5995" spans="22:76">
      <c r="V5995" s="22"/>
      <c r="W5995" s="22"/>
      <c r="AA5995" s="49"/>
      <c r="AB5995" s="49"/>
      <c r="AF5995" s="49"/>
      <c r="AS5995" s="22"/>
      <c r="AV5995" s="22"/>
      <c r="AX5995" s="22"/>
      <c r="AY5995" s="22"/>
      <c r="BA5995" s="22"/>
      <c r="BB5995" s="22"/>
      <c r="BP5995" s="49"/>
      <c r="BX5995" s="49"/>
    </row>
    <row r="5996" spans="22:76">
      <c r="V5996" s="22"/>
      <c r="W5996" s="22"/>
      <c r="AA5996" s="49"/>
      <c r="AB5996" s="49"/>
      <c r="AF5996" s="49"/>
      <c r="AS5996" s="22"/>
      <c r="AV5996" s="22"/>
      <c r="AX5996" s="22"/>
      <c r="AY5996" s="22"/>
      <c r="BA5996" s="22"/>
      <c r="BB5996" s="22"/>
      <c r="BP5996" s="49"/>
      <c r="BX5996" s="49"/>
    </row>
    <row r="5997" spans="22:76">
      <c r="V5997" s="22"/>
      <c r="W5997" s="22"/>
      <c r="AA5997" s="49"/>
      <c r="AB5997" s="49"/>
      <c r="AF5997" s="49"/>
      <c r="AS5997" s="22"/>
      <c r="AV5997" s="22"/>
      <c r="AX5997" s="22"/>
      <c r="AY5997" s="22"/>
      <c r="BA5997" s="22"/>
      <c r="BB5997" s="22"/>
      <c r="BP5997" s="49"/>
      <c r="BX5997" s="49"/>
    </row>
    <row r="5998" spans="22:76">
      <c r="V5998" s="22"/>
      <c r="W5998" s="22"/>
      <c r="AA5998" s="49"/>
      <c r="AB5998" s="49"/>
      <c r="AF5998" s="49"/>
      <c r="AS5998" s="22"/>
      <c r="AV5998" s="22"/>
      <c r="AX5998" s="22"/>
      <c r="AY5998" s="22"/>
      <c r="BA5998" s="22"/>
      <c r="BB5998" s="22"/>
      <c r="BP5998" s="49"/>
      <c r="BX5998" s="49"/>
    </row>
    <row r="5999" spans="22:76">
      <c r="V5999" s="22"/>
      <c r="W5999" s="22"/>
      <c r="AA5999" s="49"/>
      <c r="AB5999" s="49"/>
      <c r="AF5999" s="49"/>
      <c r="AS5999" s="22"/>
      <c r="AV5999" s="22"/>
      <c r="AX5999" s="22"/>
      <c r="AY5999" s="22"/>
      <c r="BA5999" s="22"/>
      <c r="BB5999" s="22"/>
      <c r="BP5999" s="49"/>
      <c r="BX5999" s="49"/>
    </row>
    <row r="6000" spans="22:76">
      <c r="V6000" s="22"/>
      <c r="W6000" s="22"/>
      <c r="AA6000" s="49"/>
      <c r="AB6000" s="49"/>
      <c r="AF6000" s="49"/>
      <c r="AS6000" s="22"/>
      <c r="AV6000" s="22"/>
      <c r="AX6000" s="22"/>
      <c r="AY6000" s="22"/>
      <c r="BA6000" s="22"/>
      <c r="BB6000" s="22"/>
      <c r="BP6000" s="49"/>
      <c r="BX6000" s="49"/>
    </row>
    <row r="6001" spans="22:76">
      <c r="V6001" s="22"/>
      <c r="W6001" s="22"/>
      <c r="AA6001" s="49"/>
      <c r="AB6001" s="49"/>
      <c r="AF6001" s="49"/>
      <c r="AS6001" s="22"/>
      <c r="AV6001" s="22"/>
      <c r="AX6001" s="22"/>
      <c r="AY6001" s="22"/>
      <c r="BA6001" s="22"/>
      <c r="BB6001" s="22"/>
      <c r="BP6001" s="49"/>
      <c r="BX6001" s="49"/>
    </row>
    <row r="6002" spans="22:76">
      <c r="V6002" s="22"/>
      <c r="W6002" s="22"/>
      <c r="AA6002" s="49"/>
      <c r="AB6002" s="49"/>
      <c r="AF6002" s="49"/>
      <c r="AS6002" s="22"/>
      <c r="AV6002" s="22"/>
      <c r="AX6002" s="22"/>
      <c r="AY6002" s="22"/>
      <c r="BA6002" s="22"/>
      <c r="BB6002" s="22"/>
      <c r="BP6002" s="49"/>
      <c r="BX6002" s="49"/>
    </row>
  </sheetData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54"/>
  <sheetViews>
    <sheetView topLeftCell="D1" workbookViewId="0">
      <selection activeCell="T27" sqref="T27"/>
    </sheetView>
  </sheetViews>
  <sheetFormatPr defaultColWidth="8.6640625" defaultRowHeight="12"/>
  <cols>
    <col min="1" max="1" width="9.44140625" style="5" bestFit="1" customWidth="1"/>
    <col min="2" max="2" width="8.33203125" style="5" bestFit="1" customWidth="1"/>
    <col min="3" max="3" width="33.6640625" style="5" customWidth="1"/>
    <col min="4" max="4" width="10.5546875" style="5" bestFit="1" customWidth="1"/>
    <col min="5" max="5" width="22.5546875" style="5" bestFit="1" customWidth="1"/>
    <col min="6" max="6" width="9.5546875" style="5" bestFit="1" customWidth="1"/>
    <col min="7" max="7" width="11.44140625" style="5" bestFit="1" customWidth="1"/>
    <col min="8" max="8" width="10.5546875" style="5" bestFit="1" customWidth="1"/>
    <col min="9" max="9" width="12.44140625" style="5" bestFit="1" customWidth="1"/>
    <col min="10" max="10" width="11.5546875" style="5" bestFit="1" customWidth="1"/>
    <col min="11" max="11" width="9.5546875" style="5" bestFit="1" customWidth="1"/>
    <col min="12" max="12" width="11.5546875" style="5" bestFit="1" customWidth="1"/>
    <col min="13" max="13" width="12.5546875" style="5" customWidth="1"/>
    <col min="14" max="14" width="11.5546875" style="5" bestFit="1" customWidth="1"/>
    <col min="15" max="15" width="10.5546875" style="34" bestFit="1" customWidth="1"/>
    <col min="16" max="16" width="21.5546875" style="5" bestFit="1" customWidth="1"/>
    <col min="17" max="17" width="15" style="5" customWidth="1"/>
    <col min="18" max="18" width="12.5546875" style="5" bestFit="1" customWidth="1"/>
    <col min="19" max="19" width="13.44140625" style="5" bestFit="1" customWidth="1"/>
    <col min="20" max="20" width="8.6640625" style="5"/>
    <col min="21" max="21" width="18" style="5" customWidth="1"/>
    <col min="22" max="22" width="13.44140625" style="5" bestFit="1" customWidth="1"/>
    <col min="23" max="23" width="8.6640625" style="5"/>
    <col min="24" max="24" width="10.44140625" style="5" bestFit="1" customWidth="1"/>
    <col min="25" max="25" width="8.6640625" style="5"/>
    <col min="26" max="26" width="10.44140625" style="5" bestFit="1" customWidth="1"/>
    <col min="27" max="16384" width="8.6640625" style="5"/>
  </cols>
  <sheetData>
    <row r="1" spans="1:22" s="8" customFormat="1" ht="12.6" thickBot="1">
      <c r="A1" s="8" t="s">
        <v>74</v>
      </c>
      <c r="B1" s="8" t="s">
        <v>72</v>
      </c>
      <c r="C1" s="8" t="s">
        <v>15</v>
      </c>
      <c r="D1" s="8" t="s">
        <v>73</v>
      </c>
      <c r="E1" s="72" t="s">
        <v>494</v>
      </c>
      <c r="F1" s="8" t="s">
        <v>252</v>
      </c>
      <c r="G1" s="8" t="s">
        <v>11</v>
      </c>
      <c r="H1" s="8" t="s">
        <v>10</v>
      </c>
      <c r="I1" s="9" t="s">
        <v>1</v>
      </c>
      <c r="J1" s="37" t="s">
        <v>9</v>
      </c>
      <c r="K1" s="8" t="s">
        <v>248</v>
      </c>
      <c r="L1" s="9" t="s">
        <v>4</v>
      </c>
      <c r="M1" s="9" t="s">
        <v>250</v>
      </c>
      <c r="N1" s="37" t="s">
        <v>251</v>
      </c>
      <c r="O1" s="33" t="s">
        <v>3</v>
      </c>
      <c r="P1" s="35" t="s">
        <v>744</v>
      </c>
      <c r="Q1" s="8" t="s">
        <v>2</v>
      </c>
      <c r="R1" s="8" t="s">
        <v>13</v>
      </c>
      <c r="S1" s="8" t="s">
        <v>14</v>
      </c>
      <c r="U1" s="8" t="s">
        <v>902</v>
      </c>
      <c r="V1" s="8" t="s">
        <v>745</v>
      </c>
    </row>
    <row r="2" spans="1:22" ht="14.4">
      <c r="A2" t="s">
        <v>127</v>
      </c>
      <c r="B2" s="5" t="s">
        <v>64</v>
      </c>
      <c r="C2" s="14" t="s">
        <v>16</v>
      </c>
      <c r="D2" s="18" t="e">
        <f>VLOOKUP(A2,'JP Code_Sheet'!$A$2:$E$20,2,0)</f>
        <v>#N/A</v>
      </c>
      <c r="E2" s="15" t="e">
        <f>VLOOKUP(A2,'JP Code_Sheet'!$A$3:$C$30,3,0)</f>
        <v>#N/A</v>
      </c>
      <c r="F2" s="15"/>
      <c r="G2" s="15" t="e">
        <f>VLOOKUP(A2,'JP Code_Sheet'!$A$2:$E$20,4,0)</f>
        <v>#N/A</v>
      </c>
      <c r="H2" s="30" t="e">
        <f>VLOOKUP(A2,'JP Code_Sheet'!$A$3:$F$32,6,0)</f>
        <v>#N/A</v>
      </c>
      <c r="I2" s="6"/>
      <c r="J2" s="38" t="e">
        <f>D2+E2+G2+H2+I2</f>
        <v>#N/A</v>
      </c>
      <c r="K2" s="18" t="e">
        <f>VLOOKUP(A2,'JP Code_Sheet'!$A$3:$G$32,7,0)</f>
        <v>#N/A</v>
      </c>
      <c r="L2" s="16" t="e">
        <f>VLOOKUP(A2,'JP Code_Sheet'!$A$3:$H$32,8,0)</f>
        <v>#N/A</v>
      </c>
      <c r="M2" s="39" t="e">
        <f>K2+L2</f>
        <v>#N/A</v>
      </c>
      <c r="N2" s="40" t="e">
        <f>J2+M2</f>
        <v>#N/A</v>
      </c>
      <c r="O2" s="34" t="e">
        <f>J2/N2</f>
        <v>#N/A</v>
      </c>
      <c r="P2" s="36" t="e">
        <f>VLOOKUP(A2,'JP Code_Sheet'!$A$3:$L$33,12,0)</f>
        <v>#N/A</v>
      </c>
      <c r="Q2" s="17" t="e">
        <f>J2+P2</f>
        <v>#N/A</v>
      </c>
      <c r="R2" s="34" t="e">
        <f>Q2/N2</f>
        <v>#N/A</v>
      </c>
    </row>
    <row r="3" spans="1:22" ht="14.4">
      <c r="A3" t="s">
        <v>131</v>
      </c>
      <c r="B3" s="5" t="s">
        <v>65</v>
      </c>
      <c r="C3" s="14" t="s">
        <v>17</v>
      </c>
      <c r="D3" s="18" t="e">
        <f>VLOOKUP(A3,'JP Code_Sheet'!$A$2:$E$20,2,0)</f>
        <v>#N/A</v>
      </c>
      <c r="E3" s="15" t="e">
        <f>VLOOKUP(A3,'JP Code_Sheet'!$A$3:$C$30,3,0)</f>
        <v>#N/A</v>
      </c>
      <c r="G3" s="15" t="e">
        <f>VLOOKUP(A3,'JP Code_Sheet'!$A$2:$E$20,4,0)</f>
        <v>#N/A</v>
      </c>
      <c r="H3" s="30" t="e">
        <f>VLOOKUP(A3,'JP Code_Sheet'!$A$3:$F$32,6,0)</f>
        <v>#N/A</v>
      </c>
      <c r="I3" s="6"/>
      <c r="J3" s="38" t="e">
        <f t="shared" ref="J3:J17" si="0">D3+E3+G3+H3+I3</f>
        <v>#N/A</v>
      </c>
      <c r="K3" s="18" t="e">
        <f>VLOOKUP(A3,'JP Code_Sheet'!$A$3:$G$32,7,0)</f>
        <v>#N/A</v>
      </c>
      <c r="L3" s="16" t="e">
        <f>VLOOKUP(A3,'JP Code_Sheet'!$A$3:$H$32,8,0)</f>
        <v>#N/A</v>
      </c>
      <c r="M3" s="39" t="e">
        <f t="shared" ref="M3:M17" si="1">K3+L3</f>
        <v>#N/A</v>
      </c>
      <c r="N3" s="40" t="e">
        <f t="shared" ref="N3:N17" si="2">J3+M3</f>
        <v>#N/A</v>
      </c>
      <c r="O3" s="34" t="e">
        <f t="shared" ref="O3:O17" si="3">J3/N3</f>
        <v>#N/A</v>
      </c>
      <c r="P3" s="36" t="e">
        <f>VLOOKUP(A3,'JP Code_Sheet'!$A$3:$L$33,12,0)</f>
        <v>#N/A</v>
      </c>
      <c r="Q3" s="17" t="e">
        <f t="shared" ref="Q3:Q17" si="4">J3+P3</f>
        <v>#N/A</v>
      </c>
      <c r="R3" s="34" t="e">
        <f t="shared" ref="R3:R17" si="5">Q3/N3</f>
        <v>#N/A</v>
      </c>
    </row>
    <row r="4" spans="1:22" ht="14.4">
      <c r="A4" t="s">
        <v>128</v>
      </c>
      <c r="B4" s="5" t="s">
        <v>66</v>
      </c>
      <c r="C4" s="14" t="s">
        <v>18</v>
      </c>
      <c r="D4" s="18" t="e">
        <f>VLOOKUP(A4,'JP Code_Sheet'!$A$2:$E$20,2,0)</f>
        <v>#N/A</v>
      </c>
      <c r="E4" s="15" t="e">
        <f>VLOOKUP(A4,'JP Code_Sheet'!$A$3:$C$30,3,0)</f>
        <v>#N/A</v>
      </c>
      <c r="G4" s="15" t="e">
        <f>VLOOKUP(A4,'JP Code_Sheet'!$A$2:$E$20,4,0)</f>
        <v>#N/A</v>
      </c>
      <c r="H4" s="30" t="e">
        <f>VLOOKUP(A4,'JP Code_Sheet'!$A$3:$F$32,6,0)</f>
        <v>#N/A</v>
      </c>
      <c r="I4" s="6"/>
      <c r="J4" s="38" t="e">
        <f t="shared" si="0"/>
        <v>#N/A</v>
      </c>
      <c r="K4" s="18" t="e">
        <f>VLOOKUP(A4,'JP Code_Sheet'!$A$3:$G$32,7,0)</f>
        <v>#N/A</v>
      </c>
      <c r="L4" s="16" t="e">
        <f>VLOOKUP(A4,'JP Code_Sheet'!$A$3:$H$32,8,0)</f>
        <v>#N/A</v>
      </c>
      <c r="M4" s="39" t="e">
        <f t="shared" si="1"/>
        <v>#N/A</v>
      </c>
      <c r="N4" s="40" t="e">
        <f t="shared" si="2"/>
        <v>#N/A</v>
      </c>
      <c r="O4" s="34" t="e">
        <f t="shared" si="3"/>
        <v>#N/A</v>
      </c>
      <c r="P4" s="36" t="e">
        <f>VLOOKUP(A4,'JP Code_Sheet'!$A$3:$L$33,12,0)</f>
        <v>#N/A</v>
      </c>
      <c r="Q4" s="17" t="e">
        <f t="shared" si="4"/>
        <v>#N/A</v>
      </c>
      <c r="R4" s="34" t="e">
        <f t="shared" si="5"/>
        <v>#N/A</v>
      </c>
    </row>
    <row r="5" spans="1:22" ht="14.4">
      <c r="A5" t="s">
        <v>130</v>
      </c>
      <c r="B5" s="5" t="s">
        <v>67</v>
      </c>
      <c r="C5" s="14" t="s">
        <v>19</v>
      </c>
      <c r="D5" s="18" t="e">
        <f>VLOOKUP(A5,'JP Code_Sheet'!$A$2:$E$20,2,0)</f>
        <v>#N/A</v>
      </c>
      <c r="E5" s="15" t="e">
        <f>VLOOKUP(A5,'JP Code_Sheet'!$A$3:$C$30,3,0)</f>
        <v>#N/A</v>
      </c>
      <c r="G5" s="15" t="e">
        <f>VLOOKUP(A5,'JP Code_Sheet'!$A$2:$E$20,4,0)</f>
        <v>#N/A</v>
      </c>
      <c r="H5" s="30" t="e">
        <f>VLOOKUP(A5,'JP Code_Sheet'!$A$3:$F$32,6,0)</f>
        <v>#N/A</v>
      </c>
      <c r="I5" s="6"/>
      <c r="J5" s="38" t="e">
        <f t="shared" si="0"/>
        <v>#N/A</v>
      </c>
      <c r="K5" s="18" t="e">
        <f>VLOOKUP(A5,'JP Code_Sheet'!$A$3:$G$32,7,0)</f>
        <v>#N/A</v>
      </c>
      <c r="L5" s="16" t="e">
        <f>VLOOKUP(A5,'JP Code_Sheet'!$A$3:$H$32,8,0)</f>
        <v>#N/A</v>
      </c>
      <c r="M5" s="39" t="e">
        <f t="shared" si="1"/>
        <v>#N/A</v>
      </c>
      <c r="N5" s="40" t="e">
        <f t="shared" si="2"/>
        <v>#N/A</v>
      </c>
      <c r="O5" s="34" t="e">
        <f t="shared" si="3"/>
        <v>#N/A</v>
      </c>
      <c r="P5" s="36" t="e">
        <f>VLOOKUP(A5,'JP Code_Sheet'!$A$3:$L$33,12,0)</f>
        <v>#N/A</v>
      </c>
      <c r="Q5" s="17" t="e">
        <f t="shared" si="4"/>
        <v>#N/A</v>
      </c>
      <c r="R5" s="34" t="e">
        <f t="shared" si="5"/>
        <v>#N/A</v>
      </c>
    </row>
    <row r="6" spans="1:22" ht="14.4">
      <c r="A6" t="s">
        <v>132</v>
      </c>
      <c r="B6" s="5" t="s">
        <v>68</v>
      </c>
      <c r="C6" s="14" t="s">
        <v>20</v>
      </c>
      <c r="D6" s="18" t="e">
        <f>VLOOKUP(A6,'JP Code_Sheet'!$A$2:$E$20,2,0)</f>
        <v>#N/A</v>
      </c>
      <c r="E6" s="15" t="e">
        <f>VLOOKUP(A6,'JP Code_Sheet'!$A$3:$C$30,3,0)</f>
        <v>#N/A</v>
      </c>
      <c r="G6" s="15" t="e">
        <f>VLOOKUP(A6,'JP Code_Sheet'!$A$2:$E$20,4,0)</f>
        <v>#N/A</v>
      </c>
      <c r="H6" s="30" t="e">
        <f>VLOOKUP(A6,'JP Code_Sheet'!$A$3:$F$32,6,0)</f>
        <v>#N/A</v>
      </c>
      <c r="I6" s="6"/>
      <c r="J6" s="38" t="e">
        <f t="shared" si="0"/>
        <v>#N/A</v>
      </c>
      <c r="K6" s="18" t="e">
        <f>VLOOKUP(A6,'JP Code_Sheet'!$A$3:$G$32,7,0)</f>
        <v>#N/A</v>
      </c>
      <c r="L6" s="16" t="e">
        <f>VLOOKUP(A6,'JP Code_Sheet'!$A$3:$H$32,8,0)</f>
        <v>#N/A</v>
      </c>
      <c r="M6" s="39" t="e">
        <f t="shared" si="1"/>
        <v>#N/A</v>
      </c>
      <c r="N6" s="40" t="e">
        <f t="shared" si="2"/>
        <v>#N/A</v>
      </c>
      <c r="O6" s="34" t="e">
        <f t="shared" si="3"/>
        <v>#N/A</v>
      </c>
      <c r="P6" s="36" t="e">
        <f>VLOOKUP(A6,'JP Code_Sheet'!$A$3:$L$33,12,0)</f>
        <v>#N/A</v>
      </c>
      <c r="Q6" s="17" t="e">
        <f t="shared" si="4"/>
        <v>#N/A</v>
      </c>
      <c r="R6" s="34" t="e">
        <f t="shared" si="5"/>
        <v>#N/A</v>
      </c>
    </row>
    <row r="7" spans="1:22" ht="14.4">
      <c r="A7" t="s">
        <v>133</v>
      </c>
      <c r="B7" s="5" t="s">
        <v>69</v>
      </c>
      <c r="C7" s="14" t="s">
        <v>21</v>
      </c>
      <c r="D7" s="18" t="e">
        <f>VLOOKUP(A7,'JP Code_Sheet'!$A$2:$E$20,2,0)</f>
        <v>#N/A</v>
      </c>
      <c r="E7" s="15" t="e">
        <f>VLOOKUP(A7,'JP Code_Sheet'!$A$3:$C$30,3,0)</f>
        <v>#N/A</v>
      </c>
      <c r="G7" s="15" t="e">
        <f>VLOOKUP(A7,'JP Code_Sheet'!$A$2:$E$20,4,0)</f>
        <v>#N/A</v>
      </c>
      <c r="H7" s="30" t="e">
        <f>VLOOKUP(A7,'JP Code_Sheet'!$A$3:$F$32,6,0)</f>
        <v>#N/A</v>
      </c>
      <c r="I7" s="6"/>
      <c r="J7" s="38" t="e">
        <f t="shared" si="0"/>
        <v>#N/A</v>
      </c>
      <c r="K7" s="18" t="e">
        <f>VLOOKUP(A7,'JP Code_Sheet'!$A$3:$G$32,7,0)</f>
        <v>#N/A</v>
      </c>
      <c r="L7" s="16" t="e">
        <f>VLOOKUP(A7,'JP Code_Sheet'!$A$3:$H$32,8,0)</f>
        <v>#N/A</v>
      </c>
      <c r="M7" s="39" t="e">
        <f t="shared" si="1"/>
        <v>#N/A</v>
      </c>
      <c r="N7" s="40" t="e">
        <f t="shared" si="2"/>
        <v>#N/A</v>
      </c>
      <c r="O7" s="34" t="e">
        <f t="shared" si="3"/>
        <v>#N/A</v>
      </c>
      <c r="P7" s="36" t="e">
        <f>VLOOKUP(A7,'JP Code_Sheet'!$A$3:$L$33,12,0)</f>
        <v>#N/A</v>
      </c>
      <c r="Q7" s="17" t="e">
        <f t="shared" si="4"/>
        <v>#N/A</v>
      </c>
      <c r="R7" s="34" t="e">
        <f t="shared" si="5"/>
        <v>#N/A</v>
      </c>
    </row>
    <row r="8" spans="1:22" ht="15.75" customHeight="1">
      <c r="A8" t="s">
        <v>135</v>
      </c>
      <c r="B8" s="5" t="s">
        <v>70</v>
      </c>
      <c r="C8" s="14" t="s">
        <v>22</v>
      </c>
      <c r="D8" s="18" t="e">
        <f>VLOOKUP(A8,'JP Code_Sheet'!$A$2:$E$20,2,0)</f>
        <v>#N/A</v>
      </c>
      <c r="E8" s="15" t="e">
        <f>VLOOKUP(A8,'JP Code_Sheet'!$A$3:$C$30,3,0)</f>
        <v>#N/A</v>
      </c>
      <c r="G8" s="15" t="e">
        <f>VLOOKUP(A8,'JP Code_Sheet'!$A$2:$E$20,4,0)</f>
        <v>#N/A</v>
      </c>
      <c r="H8" s="30" t="e">
        <f>VLOOKUP(A8,'JP Code_Sheet'!$A$3:$F$32,6,0)</f>
        <v>#N/A</v>
      </c>
      <c r="I8" s="6"/>
      <c r="J8" s="38" t="e">
        <f t="shared" si="0"/>
        <v>#N/A</v>
      </c>
      <c r="K8" s="18" t="e">
        <f>VLOOKUP(A8,'JP Code_Sheet'!$A$3:$G$32,7,0)</f>
        <v>#N/A</v>
      </c>
      <c r="L8" s="16" t="e">
        <f>VLOOKUP(A8,'JP Code_Sheet'!$A$3:$H$32,8,0)</f>
        <v>#N/A</v>
      </c>
      <c r="M8" s="39" t="e">
        <f t="shared" si="1"/>
        <v>#N/A</v>
      </c>
      <c r="N8" s="40" t="e">
        <f t="shared" si="2"/>
        <v>#N/A</v>
      </c>
      <c r="O8" s="34" t="e">
        <f t="shared" si="3"/>
        <v>#N/A</v>
      </c>
      <c r="P8" s="36" t="e">
        <f>VLOOKUP(A8,'JP Code_Sheet'!$A$3:$L$33,12,0)</f>
        <v>#N/A</v>
      </c>
      <c r="Q8" s="17" t="e">
        <f t="shared" si="4"/>
        <v>#N/A</v>
      </c>
      <c r="R8" s="34" t="e">
        <f t="shared" si="5"/>
        <v>#N/A</v>
      </c>
    </row>
    <row r="9" spans="1:22" s="31" customFormat="1" ht="13.35" customHeight="1" thickBot="1">
      <c r="A9" s="152" t="s">
        <v>136</v>
      </c>
      <c r="B9" s="31" t="s">
        <v>71</v>
      </c>
      <c r="C9" s="166" t="s">
        <v>23</v>
      </c>
      <c r="D9" s="164" t="e">
        <f>VLOOKUP(A9,'JP Code_Sheet'!$A$2:$E$20,2,0)</f>
        <v>#N/A</v>
      </c>
      <c r="E9" s="167" t="e">
        <f>VLOOKUP(A9,'JP Code_Sheet'!$A$3:$C$30,3,0)</f>
        <v>#N/A</v>
      </c>
      <c r="G9" s="167" t="e">
        <f>VLOOKUP(A9,'JP Code_Sheet'!$A$2:$E$20,4,0)</f>
        <v>#N/A</v>
      </c>
      <c r="H9" s="168" t="e">
        <f>VLOOKUP(A9,'JP Code_Sheet'!$A$3:$F$32,6,0)</f>
        <v>#N/A</v>
      </c>
      <c r="I9" s="169"/>
      <c r="J9" s="165" t="e">
        <f t="shared" si="0"/>
        <v>#N/A</v>
      </c>
      <c r="K9" s="164" t="e">
        <f>VLOOKUP(A9,'JP Code_Sheet'!$A$3:$G$32,7,0)</f>
        <v>#N/A</v>
      </c>
      <c r="L9" s="170" t="e">
        <f>VLOOKUP(A9,'JP Code_Sheet'!$A$3:$H$32,8,0)</f>
        <v>#N/A</v>
      </c>
      <c r="M9" s="171" t="e">
        <f t="shared" si="1"/>
        <v>#N/A</v>
      </c>
      <c r="N9" s="172" t="e">
        <f t="shared" si="2"/>
        <v>#N/A</v>
      </c>
      <c r="O9" s="173" t="e">
        <f t="shared" si="3"/>
        <v>#N/A</v>
      </c>
      <c r="P9" s="174" t="e">
        <f>VLOOKUP(A9,'JP Code_Sheet'!$A$3:$L$33,12,0)</f>
        <v>#N/A</v>
      </c>
      <c r="Q9" s="175" t="e">
        <f t="shared" si="4"/>
        <v>#N/A</v>
      </c>
      <c r="R9" s="173" t="e">
        <f t="shared" si="5"/>
        <v>#N/A</v>
      </c>
    </row>
    <row r="10" spans="1:22" s="155" customFormat="1" ht="14.4">
      <c r="A10" s="154" t="s">
        <v>141</v>
      </c>
      <c r="B10" s="155" t="s">
        <v>24</v>
      </c>
      <c r="C10" s="156" t="s">
        <v>25</v>
      </c>
      <c r="D10" s="157" t="e">
        <f>VLOOKUP(A10,'JP Code_Sheet'!$A$2:$E$20,2,0)</f>
        <v>#N/A</v>
      </c>
      <c r="E10" s="158" t="e">
        <f>VLOOKUP(B10,$B$31:$H$38,7,0)</f>
        <v>#N/A</v>
      </c>
      <c r="G10" s="158" t="e">
        <f>VLOOKUP(A10,'JP Code_Sheet'!$A$2:$E$20,4,0)</f>
        <v>#N/A</v>
      </c>
      <c r="H10" s="159" t="e">
        <f>VLOOKUP(A10,'JP Code_Sheet'!$A$3:$F$32,6,0)</f>
        <v>#N/A</v>
      </c>
      <c r="J10" s="257" t="e">
        <f t="shared" si="0"/>
        <v>#N/A</v>
      </c>
      <c r="K10" s="157" t="e">
        <f>VLOOKUP(A10,'JP Code_Sheet'!$A$3:$G$32,7,0)</f>
        <v>#N/A</v>
      </c>
      <c r="L10" s="157" t="e">
        <f>VLOOKUP(A10,'JP Code_Sheet'!$A$3:$H$32,8,0)</f>
        <v>#N/A</v>
      </c>
      <c r="M10" s="257" t="e">
        <f t="shared" si="1"/>
        <v>#N/A</v>
      </c>
      <c r="N10" s="258" t="e">
        <f t="shared" si="2"/>
        <v>#N/A</v>
      </c>
      <c r="O10" s="160" t="e">
        <f t="shared" si="3"/>
        <v>#N/A</v>
      </c>
      <c r="P10" s="157" t="e">
        <f>VLOOKUP(A10,'JP Code_Sheet'!$A$3:$L$33,12,0)</f>
        <v>#N/A</v>
      </c>
      <c r="Q10" s="513" t="e">
        <f>J10+P10</f>
        <v>#N/A</v>
      </c>
      <c r="R10" s="160" t="e">
        <f t="shared" si="5"/>
        <v>#N/A</v>
      </c>
      <c r="S10" s="161" t="str">
        <f>B10</f>
        <v>MODETF</v>
      </c>
      <c r="U10" s="661" t="e">
        <f t="shared" ref="U10:U17" si="6">(D10+E10+H10+I10)+P10</f>
        <v>#N/A</v>
      </c>
      <c r="V10" s="513" t="e">
        <f>D10+E10+H10</f>
        <v>#N/A</v>
      </c>
    </row>
    <row r="11" spans="1:22" s="155" customFormat="1" ht="14.4">
      <c r="A11" s="154" t="s">
        <v>139</v>
      </c>
      <c r="B11" s="155" t="s">
        <v>26</v>
      </c>
      <c r="C11" s="156" t="s">
        <v>27</v>
      </c>
      <c r="D11" s="157" t="e">
        <f>VLOOKUP(A11,'JP Code_Sheet'!$A$2:$E$20,2,0)</f>
        <v>#N/A</v>
      </c>
      <c r="E11" s="158" t="e">
        <f t="shared" ref="E11:E17" si="7">VLOOKUP(B11,$B$31:$H$38,7,0)</f>
        <v>#N/A</v>
      </c>
      <c r="G11" s="158" t="e">
        <f>VLOOKUP(A11,'JP Code_Sheet'!$A$2:$E$20,4,0)</f>
        <v>#N/A</v>
      </c>
      <c r="H11" s="159" t="e">
        <f>VLOOKUP(A11,'JP Code_Sheet'!$A$3:$F$32,6,0)</f>
        <v>#N/A</v>
      </c>
      <c r="J11" s="257" t="e">
        <f t="shared" si="0"/>
        <v>#N/A</v>
      </c>
      <c r="K11" s="157" t="e">
        <f>VLOOKUP(A11,'JP Code_Sheet'!$A$3:$G$32,7,0)</f>
        <v>#N/A</v>
      </c>
      <c r="L11" s="157" t="e">
        <f>VLOOKUP(A11,'JP Code_Sheet'!$A$3:$H$32,8,0)</f>
        <v>#N/A</v>
      </c>
      <c r="M11" s="257" t="e">
        <f t="shared" si="1"/>
        <v>#N/A</v>
      </c>
      <c r="N11" s="258" t="e">
        <f t="shared" si="2"/>
        <v>#N/A</v>
      </c>
      <c r="O11" s="160" t="e">
        <f t="shared" si="3"/>
        <v>#N/A</v>
      </c>
      <c r="P11" s="157" t="e">
        <f>VLOOKUP(A11,'JP Code_Sheet'!$A$3:$L$33,12,0)</f>
        <v>#N/A</v>
      </c>
      <c r="Q11" s="513" t="e">
        <f t="shared" si="4"/>
        <v>#N/A</v>
      </c>
      <c r="R11" s="160" t="e">
        <f t="shared" si="5"/>
        <v>#N/A</v>
      </c>
      <c r="S11" s="161" t="str">
        <f t="shared" ref="S11:S17" si="8">B11</f>
        <v>DEFETF</v>
      </c>
      <c r="U11" s="661" t="e">
        <f t="shared" si="6"/>
        <v>#N/A</v>
      </c>
      <c r="V11" s="513" t="e">
        <f t="shared" ref="V11:V17" si="9">D11+E11+H11</f>
        <v>#N/A</v>
      </c>
    </row>
    <row r="12" spans="1:22" s="155" customFormat="1" ht="14.4">
      <c r="A12" s="154" t="s">
        <v>140</v>
      </c>
      <c r="B12" s="155" t="s">
        <v>28</v>
      </c>
      <c r="C12" s="156" t="s">
        <v>29</v>
      </c>
      <c r="D12" s="157" t="e">
        <f>VLOOKUP(A12,'JP Code_Sheet'!$A$2:$E$20,2,0)</f>
        <v>#N/A</v>
      </c>
      <c r="E12" s="158" t="e">
        <f t="shared" si="7"/>
        <v>#N/A</v>
      </c>
      <c r="G12" s="158" t="e">
        <f>VLOOKUP(A12,'JP Code_Sheet'!$A$2:$E$20,4,0)</f>
        <v>#N/A</v>
      </c>
      <c r="H12" s="159" t="e">
        <f>VLOOKUP(A12,'JP Code_Sheet'!$A$3:$F$32,6,0)</f>
        <v>#N/A</v>
      </c>
      <c r="J12" s="257" t="e">
        <f t="shared" si="0"/>
        <v>#N/A</v>
      </c>
      <c r="K12" s="157" t="e">
        <f>VLOOKUP(A12,'JP Code_Sheet'!$A$3:$G$32,7,0)</f>
        <v>#N/A</v>
      </c>
      <c r="L12" s="157" t="e">
        <f>VLOOKUP(A12,'JP Code_Sheet'!$A$3:$H$32,8,0)</f>
        <v>#N/A</v>
      </c>
      <c r="M12" s="257" t="e">
        <f t="shared" si="1"/>
        <v>#N/A</v>
      </c>
      <c r="N12" s="258" t="e">
        <f t="shared" si="2"/>
        <v>#N/A</v>
      </c>
      <c r="O12" s="160" t="e">
        <f t="shared" si="3"/>
        <v>#N/A</v>
      </c>
      <c r="P12" s="157" t="e">
        <f>VLOOKUP(A12,'JP Code_Sheet'!$A$3:$L$33,12,0)</f>
        <v>#N/A</v>
      </c>
      <c r="Q12" s="513" t="e">
        <f t="shared" si="4"/>
        <v>#N/A</v>
      </c>
      <c r="R12" s="160" t="e">
        <f t="shared" si="5"/>
        <v>#N/A</v>
      </c>
      <c r="S12" s="161" t="str">
        <f t="shared" si="8"/>
        <v>CONETF</v>
      </c>
      <c r="U12" s="661" t="e">
        <f t="shared" si="6"/>
        <v>#N/A</v>
      </c>
      <c r="V12" s="513" t="e">
        <f t="shared" si="9"/>
        <v>#N/A</v>
      </c>
    </row>
    <row r="13" spans="1:22" s="155" customFormat="1" ht="14.4">
      <c r="A13" s="154" t="s">
        <v>142</v>
      </c>
      <c r="B13" s="155" t="s">
        <v>30</v>
      </c>
      <c r="C13" s="156" t="s">
        <v>31</v>
      </c>
      <c r="D13" s="157" t="e">
        <f>VLOOKUP(A13,'JP Code_Sheet'!$A$2:$E$20,2,0)</f>
        <v>#N/A</v>
      </c>
      <c r="E13" s="158" t="e">
        <f t="shared" si="7"/>
        <v>#N/A</v>
      </c>
      <c r="G13" s="158" t="e">
        <f>VLOOKUP(A13,'JP Code_Sheet'!$A$2:$E$20,4,0)</f>
        <v>#N/A</v>
      </c>
      <c r="H13" s="159" t="e">
        <f>VLOOKUP(A13,'JP Code_Sheet'!$A$3:$F$32,6,0)</f>
        <v>#N/A</v>
      </c>
      <c r="J13" s="257" t="e">
        <f t="shared" si="0"/>
        <v>#N/A</v>
      </c>
      <c r="K13" s="157" t="e">
        <f>VLOOKUP(A13,'JP Code_Sheet'!$A$3:$G$32,7,0)</f>
        <v>#N/A</v>
      </c>
      <c r="L13" s="157" t="e">
        <f>VLOOKUP(A13,'JP Code_Sheet'!$A$3:$H$32,8,0)</f>
        <v>#N/A</v>
      </c>
      <c r="M13" s="257" t="e">
        <f t="shared" si="1"/>
        <v>#N/A</v>
      </c>
      <c r="N13" s="258" t="e">
        <f t="shared" si="2"/>
        <v>#N/A</v>
      </c>
      <c r="O13" s="160" t="e">
        <f t="shared" si="3"/>
        <v>#N/A</v>
      </c>
      <c r="P13" s="157" t="e">
        <f>VLOOKUP(A13,'JP Code_Sheet'!$A$3:$L$33,12,0)</f>
        <v>#N/A</v>
      </c>
      <c r="Q13" s="513" t="e">
        <f t="shared" si="4"/>
        <v>#N/A</v>
      </c>
      <c r="R13" s="160" t="e">
        <f t="shared" si="5"/>
        <v>#N/A</v>
      </c>
      <c r="S13" s="161" t="str">
        <f t="shared" si="8"/>
        <v>MGRETF</v>
      </c>
      <c r="U13" s="661" t="e">
        <f t="shared" si="6"/>
        <v>#N/A</v>
      </c>
      <c r="V13" s="513" t="e">
        <f t="shared" si="9"/>
        <v>#N/A</v>
      </c>
    </row>
    <row r="14" spans="1:22" s="155" customFormat="1" ht="14.4">
      <c r="A14" s="154" t="s">
        <v>143</v>
      </c>
      <c r="B14" s="155" t="s">
        <v>32</v>
      </c>
      <c r="C14" s="156" t="s">
        <v>33</v>
      </c>
      <c r="D14" s="157" t="e">
        <f>VLOOKUP(A14,'JP Code_Sheet'!$A$2:$E$20,2,0)</f>
        <v>#N/A</v>
      </c>
      <c r="E14" s="158" t="e">
        <f t="shared" si="7"/>
        <v>#N/A</v>
      </c>
      <c r="G14" s="158" t="e">
        <f>VLOOKUP(A14,'JP Code_Sheet'!$A$2:$E$20,4,0)</f>
        <v>#N/A</v>
      </c>
      <c r="H14" s="159" t="e">
        <f>VLOOKUP(A14,'JP Code_Sheet'!$A$3:$F$32,6,0)</f>
        <v>#N/A</v>
      </c>
      <c r="J14" s="257" t="e">
        <f t="shared" si="0"/>
        <v>#N/A</v>
      </c>
      <c r="K14" s="157" t="e">
        <f>VLOOKUP(A14,'JP Code_Sheet'!$A$3:$G$32,7,0)</f>
        <v>#N/A</v>
      </c>
      <c r="L14" s="157" t="e">
        <f>VLOOKUP(A14,'JP Code_Sheet'!$A$3:$H$32,8,0)</f>
        <v>#N/A</v>
      </c>
      <c r="M14" s="257" t="e">
        <f t="shared" si="1"/>
        <v>#N/A</v>
      </c>
      <c r="N14" s="258" t="e">
        <f t="shared" si="2"/>
        <v>#N/A</v>
      </c>
      <c r="O14" s="160" t="e">
        <f t="shared" si="3"/>
        <v>#N/A</v>
      </c>
      <c r="P14" s="157" t="e">
        <f>VLOOKUP(A14,'JP Code_Sheet'!$A$3:$L$33,12,0)</f>
        <v>#N/A</v>
      </c>
      <c r="Q14" s="513" t="e">
        <f t="shared" si="4"/>
        <v>#N/A</v>
      </c>
      <c r="R14" s="160" t="e">
        <f t="shared" si="5"/>
        <v>#N/A</v>
      </c>
      <c r="S14" s="161" t="str">
        <f t="shared" si="8"/>
        <v>GRWETF</v>
      </c>
      <c r="U14" s="661" t="e">
        <f t="shared" si="6"/>
        <v>#N/A</v>
      </c>
      <c r="V14" s="513" t="e">
        <f t="shared" si="9"/>
        <v>#N/A</v>
      </c>
    </row>
    <row r="15" spans="1:22" s="155" customFormat="1" ht="14.4">
      <c r="A15" s="154" t="s">
        <v>144</v>
      </c>
      <c r="B15" s="155" t="s">
        <v>34</v>
      </c>
      <c r="C15" s="156" t="s">
        <v>35</v>
      </c>
      <c r="D15" s="157" t="e">
        <f>VLOOKUP(A15,'JP Code_Sheet'!$A$2:$E$20,2,0)</f>
        <v>#N/A</v>
      </c>
      <c r="E15" s="158" t="e">
        <f t="shared" si="7"/>
        <v>#N/A</v>
      </c>
      <c r="G15" s="158" t="e">
        <f>VLOOKUP(A15,'JP Code_Sheet'!$A$2:$E$20,4,0)</f>
        <v>#N/A</v>
      </c>
      <c r="H15" s="159" t="e">
        <f>VLOOKUP(A15,'JP Code_Sheet'!$A$3:$F$32,6,0)</f>
        <v>#N/A</v>
      </c>
      <c r="J15" s="257" t="e">
        <f t="shared" si="0"/>
        <v>#N/A</v>
      </c>
      <c r="K15" s="157" t="e">
        <f>VLOOKUP(A15,'JP Code_Sheet'!$A$3:$G$32,7,0)</f>
        <v>#N/A</v>
      </c>
      <c r="L15" s="157" t="e">
        <f>VLOOKUP(A15,'JP Code_Sheet'!$A$3:$H$32,8,0)</f>
        <v>#N/A</v>
      </c>
      <c r="M15" s="257" t="e">
        <f t="shared" si="1"/>
        <v>#N/A</v>
      </c>
      <c r="N15" s="258" t="e">
        <f t="shared" si="2"/>
        <v>#N/A</v>
      </c>
      <c r="O15" s="160" t="e">
        <f t="shared" si="3"/>
        <v>#N/A</v>
      </c>
      <c r="P15" s="157" t="e">
        <f>VLOOKUP(A15,'JP Code_Sheet'!$A$3:$L$33,12,0)</f>
        <v>#N/A</v>
      </c>
      <c r="Q15" s="513" t="e">
        <f t="shared" si="4"/>
        <v>#N/A</v>
      </c>
      <c r="R15" s="160" t="e">
        <f t="shared" si="5"/>
        <v>#N/A</v>
      </c>
      <c r="S15" s="161" t="str">
        <f t="shared" si="8"/>
        <v>ESGETF</v>
      </c>
      <c r="U15" s="661" t="e">
        <f t="shared" si="6"/>
        <v>#N/A</v>
      </c>
      <c r="V15" s="513" t="e">
        <f t="shared" si="9"/>
        <v>#N/A</v>
      </c>
    </row>
    <row r="16" spans="1:22" s="155" customFormat="1" ht="14.4">
      <c r="A16" s="154" t="s">
        <v>137</v>
      </c>
      <c r="B16" s="155" t="s">
        <v>36</v>
      </c>
      <c r="C16" s="156" t="s">
        <v>37</v>
      </c>
      <c r="D16" s="157" t="e">
        <f>VLOOKUP(A16,'JP Code_Sheet'!$A$2:$E$20,2,0)</f>
        <v>#N/A</v>
      </c>
      <c r="E16" s="158" t="e">
        <f t="shared" si="7"/>
        <v>#N/A</v>
      </c>
      <c r="G16" s="158" t="e">
        <f>VLOOKUP(A16,'JP Code_Sheet'!$A$2:$E$20,4,0)</f>
        <v>#N/A</v>
      </c>
      <c r="H16" s="159" t="e">
        <f>VLOOKUP(A16,'JP Code_Sheet'!$A$3:$F$32,6,0)</f>
        <v>#N/A</v>
      </c>
      <c r="J16" s="257" t="e">
        <f t="shared" si="0"/>
        <v>#N/A</v>
      </c>
      <c r="K16" s="157" t="e">
        <f>VLOOKUP(A16,'JP Code_Sheet'!$A$3:$G$32,7,0)</f>
        <v>#N/A</v>
      </c>
      <c r="L16" s="157" t="e">
        <f>VLOOKUP(A16,'JP Code_Sheet'!$A$3:$H$32,8,0)</f>
        <v>#N/A</v>
      </c>
      <c r="M16" s="257" t="e">
        <f t="shared" si="1"/>
        <v>#N/A</v>
      </c>
      <c r="N16" s="258" t="e">
        <f t="shared" si="2"/>
        <v>#N/A</v>
      </c>
      <c r="O16" s="160" t="e">
        <f t="shared" si="3"/>
        <v>#N/A</v>
      </c>
      <c r="P16" s="157" t="e">
        <f>VLOOKUP(A16,'JP Code_Sheet'!$A$3:$L$33,12,0)</f>
        <v>#N/A</v>
      </c>
      <c r="Q16" s="513" t="e">
        <f t="shared" si="4"/>
        <v>#N/A</v>
      </c>
      <c r="R16" s="160" t="e">
        <f t="shared" si="5"/>
        <v>#N/A</v>
      </c>
      <c r="S16" s="161" t="str">
        <f t="shared" si="8"/>
        <v>BALETF</v>
      </c>
      <c r="U16" s="661" t="e">
        <f t="shared" si="6"/>
        <v>#N/A</v>
      </c>
      <c r="V16" s="513" t="e">
        <f t="shared" si="9"/>
        <v>#N/A</v>
      </c>
    </row>
    <row r="17" spans="1:22" s="162" customFormat="1" ht="15" thickBot="1">
      <c r="A17" s="259" t="s">
        <v>138</v>
      </c>
      <c r="B17" s="162" t="s">
        <v>38</v>
      </c>
      <c r="C17" s="260" t="s">
        <v>39</v>
      </c>
      <c r="D17" s="261" t="e">
        <f>VLOOKUP(A17,'JP Code_Sheet'!$A$2:$E$20,2,0)</f>
        <v>#N/A</v>
      </c>
      <c r="E17" s="179" t="e">
        <f t="shared" si="7"/>
        <v>#N/A</v>
      </c>
      <c r="G17" s="179" t="e">
        <f>VLOOKUP(A17,'JP Code_Sheet'!$A$2:$E$20,4,0)</f>
        <v>#N/A</v>
      </c>
      <c r="H17" s="262" t="e">
        <f>VLOOKUP(A17,'JP Code_Sheet'!$A$3:$F$32,6,0)</f>
        <v>#N/A</v>
      </c>
      <c r="J17" s="263" t="e">
        <f t="shared" si="0"/>
        <v>#N/A</v>
      </c>
      <c r="K17" s="261" t="e">
        <f>VLOOKUP(A17,'JP Code_Sheet'!$A$3:$G$32,7,0)</f>
        <v>#N/A</v>
      </c>
      <c r="L17" s="261" t="e">
        <f>VLOOKUP(A17,'JP Code_Sheet'!$A$3:$H$32,8,0)</f>
        <v>#N/A</v>
      </c>
      <c r="M17" s="263" t="e">
        <f t="shared" si="1"/>
        <v>#N/A</v>
      </c>
      <c r="N17" s="264" t="e">
        <f t="shared" si="2"/>
        <v>#N/A</v>
      </c>
      <c r="O17" s="265" t="e">
        <f t="shared" si="3"/>
        <v>#N/A</v>
      </c>
      <c r="P17" s="261" t="e">
        <f>VLOOKUP(A17,'JP Code_Sheet'!$A$3:$L$33,12,0)</f>
        <v>#N/A</v>
      </c>
      <c r="Q17" s="514" t="e">
        <f t="shared" si="4"/>
        <v>#N/A</v>
      </c>
      <c r="R17" s="265" t="e">
        <f t="shared" si="5"/>
        <v>#N/A</v>
      </c>
      <c r="S17" s="266" t="str">
        <f t="shared" si="8"/>
        <v>VPBALETF</v>
      </c>
      <c r="U17" s="662" t="e">
        <f t="shared" si="6"/>
        <v>#N/A</v>
      </c>
      <c r="V17" s="514" t="e">
        <f t="shared" si="9"/>
        <v>#N/A</v>
      </c>
    </row>
    <row r="18" spans="1:22" ht="15" thickBot="1">
      <c r="A18"/>
      <c r="C18" s="14"/>
      <c r="D18" s="18"/>
      <c r="E18" s="15"/>
      <c r="G18" s="15"/>
      <c r="H18" s="30"/>
      <c r="J18" s="144"/>
      <c r="K18" s="18"/>
      <c r="L18" s="18"/>
      <c r="M18" s="144"/>
      <c r="N18" s="510" t="s">
        <v>740</v>
      </c>
      <c r="P18" s="18"/>
      <c r="R18" s="34"/>
      <c r="S18" s="7"/>
      <c r="U18" s="509" t="s">
        <v>401</v>
      </c>
      <c r="V18" s="5" t="s">
        <v>746</v>
      </c>
    </row>
    <row r="19" spans="1:22">
      <c r="A19" s="189" t="s">
        <v>425</v>
      </c>
      <c r="B19" s="195"/>
      <c r="C19" s="195" t="s">
        <v>424</v>
      </c>
      <c r="D19" s="196"/>
      <c r="E19" s="197"/>
      <c r="F19" s="195"/>
      <c r="G19" s="196"/>
      <c r="H19" s="198"/>
      <c r="I19" s="195"/>
      <c r="J19" s="199"/>
      <c r="K19" s="196"/>
      <c r="L19" s="196"/>
      <c r="M19" s="200"/>
      <c r="N19" s="143"/>
      <c r="P19" s="18"/>
      <c r="Q19" s="509" t="s">
        <v>402</v>
      </c>
      <c r="R19" s="34"/>
    </row>
    <row r="20" spans="1:22" ht="12.6" thickBot="1">
      <c r="A20" s="190">
        <f ca="1">D20-1</f>
        <v>45466</v>
      </c>
      <c r="B20" s="8" t="s">
        <v>297</v>
      </c>
      <c r="C20" s="31"/>
      <c r="D20" s="177">
        <f ca="1">'JP Code_Sheet'!A1</f>
        <v>45467</v>
      </c>
      <c r="E20" s="178">
        <f ca="1">D20+1</f>
        <v>45468</v>
      </c>
      <c r="F20" s="178">
        <f t="shared" ref="F20:L20" ca="1" si="10">E20+1</f>
        <v>45469</v>
      </c>
      <c r="G20" s="178">
        <f t="shared" ca="1" si="10"/>
        <v>45470</v>
      </c>
      <c r="H20" s="178">
        <f t="shared" ca="1" si="10"/>
        <v>45471</v>
      </c>
      <c r="I20" s="178">
        <f t="shared" ca="1" si="10"/>
        <v>45472</v>
      </c>
      <c r="J20" s="178">
        <f t="shared" ca="1" si="10"/>
        <v>45473</v>
      </c>
      <c r="K20" s="178">
        <f t="shared" ca="1" si="10"/>
        <v>45474</v>
      </c>
      <c r="L20" s="178">
        <f t="shared" ca="1" si="10"/>
        <v>45475</v>
      </c>
      <c r="M20" s="191" t="s">
        <v>392</v>
      </c>
      <c r="N20" s="144"/>
      <c r="O20" s="143"/>
      <c r="P20" s="34"/>
      <c r="Q20" s="18"/>
      <c r="R20" s="17"/>
      <c r="S20" s="34"/>
    </row>
    <row r="21" spans="1:22">
      <c r="A21" s="192">
        <f ca="1">SUMIFS('Previous Trade Calc'!$Q:$Q,'Previous Trade Calc'!$B:$B,MAS!$B$21,'Previous Trade Calc'!$E:$E,$A$20)</f>
        <v>0</v>
      </c>
      <c r="B21" s="5" t="s">
        <v>24</v>
      </c>
      <c r="D21" s="180">
        <f ca="1">SUMIFS('Previous Trade Calc'!$Q:$Q,'Previous Trade Calc'!$B:$B,MAS!$B$21,'Previous Trade Calc'!$E:$E,D20)</f>
        <v>0</v>
      </c>
      <c r="E21" s="180">
        <f ca="1">SUMIFS('Previous Trade Calc'!$Q:$Q,'Previous Trade Calc'!$B:$B,MAS!$B$21,'Previous Trade Calc'!$E:$E,E20)</f>
        <v>0</v>
      </c>
      <c r="F21" s="180">
        <f ca="1">SUMIFS('Previous Trade Calc'!$Q:$Q,'Previous Trade Calc'!$B:$B,MAS!$B$21,'Previous Trade Calc'!$E:$E,F20)</f>
        <v>0</v>
      </c>
      <c r="G21" s="180">
        <f ca="1">SUMIFS('Previous Trade Calc'!$Q:$Q,'Previous Trade Calc'!$B:$B,MAS!$B$21,'Previous Trade Calc'!$E:$E,G20)</f>
        <v>0</v>
      </c>
      <c r="H21" s="180">
        <f ca="1">SUMIFS('Previous Trade Calc'!$Q:$Q,'Previous Trade Calc'!$B:$B,MAS!$B$21,'Previous Trade Calc'!$E:$E,H20)</f>
        <v>0</v>
      </c>
      <c r="I21" s="180">
        <f ca="1">SUMIFS('Previous Trade Calc'!$Q:$Q,'Previous Trade Calc'!$B:$B,MAS!$B$21,'Previous Trade Calc'!$E:$E,I20)</f>
        <v>0</v>
      </c>
      <c r="J21" s="180">
        <f ca="1">SUMIFS('Previous Trade Calc'!$Q:$Q,'Previous Trade Calc'!$B:$B,MAS!$B$21,'Previous Trade Calc'!$E:$E,J20)</f>
        <v>0</v>
      </c>
      <c r="K21" s="180">
        <f ca="1">SUMIFS('Previous Trade Calc'!$Q:$Q,'Previous Trade Calc'!$B:$B,MAS!$B$21,'Previous Trade Calc'!$E:$E,K20)</f>
        <v>0</v>
      </c>
      <c r="L21" s="204">
        <f ca="1">SUMIFS('Previous Trade Calc'!$Q:$Q,'Previous Trade Calc'!$B:$B,MAS!$B$21,'Previous Trade Calc'!$E:$E,L20)</f>
        <v>0</v>
      </c>
      <c r="M21" s="193">
        <f ca="1">SUM(D21:L21)</f>
        <v>0</v>
      </c>
      <c r="O21" s="5"/>
      <c r="P21" s="34"/>
      <c r="R21" s="17"/>
      <c r="T21" s="7"/>
      <c r="U21" s="569" t="s">
        <v>808</v>
      </c>
    </row>
    <row r="22" spans="1:22">
      <c r="A22" s="192">
        <f ca="1">SUMIFS('Previous Trade Calc'!$Q:$Q,'Previous Trade Calc'!$B:$B,MAS!$B$22,'Previous Trade Calc'!$E:$E,$A$20)</f>
        <v>0</v>
      </c>
      <c r="B22" s="5" t="s">
        <v>26</v>
      </c>
      <c r="D22" s="180">
        <f ca="1">SUMIFS('Previous Trade Calc'!$Q:$Q,'Previous Trade Calc'!$B:$B,MAS!$B$22,'Previous Trade Calc'!$E:$E,D20)</f>
        <v>0</v>
      </c>
      <c r="E22" s="180">
        <f ca="1">SUMIFS('Previous Trade Calc'!$Q:$Q,'Previous Trade Calc'!$B:$B,MAS!$B$22,'Previous Trade Calc'!$E:$E,E20)</f>
        <v>0</v>
      </c>
      <c r="F22" s="180">
        <f ca="1">SUMIFS('Previous Trade Calc'!$Q:$Q,'Previous Trade Calc'!$B:$B,MAS!$B$22,'Previous Trade Calc'!$E:$E,F20)</f>
        <v>0</v>
      </c>
      <c r="G22" s="180">
        <f ca="1">SUMIFS('Previous Trade Calc'!$Q:$Q,'Previous Trade Calc'!$B:$B,MAS!$B$22,'Previous Trade Calc'!$E:$E,G20)</f>
        <v>0</v>
      </c>
      <c r="H22" s="180">
        <f ca="1">SUMIFS('Previous Trade Calc'!$Q:$Q,'Previous Trade Calc'!$B:$B,MAS!$B$22,'Previous Trade Calc'!$E:$E,H20)</f>
        <v>0</v>
      </c>
      <c r="I22" s="180">
        <f ca="1">SUMIFS('Previous Trade Calc'!$Q:$Q,'Previous Trade Calc'!$B:$B,MAS!$B$22,'Previous Trade Calc'!$E:$E,I20)</f>
        <v>0</v>
      </c>
      <c r="J22" s="180">
        <f ca="1">SUMIFS('Previous Trade Calc'!$Q:$Q,'Previous Trade Calc'!$B:$B,MAS!$B$22,'Previous Trade Calc'!$E:$E,J20)</f>
        <v>0</v>
      </c>
      <c r="K22" s="180">
        <f ca="1">SUMIFS('Previous Trade Calc'!$Q:$Q,'Previous Trade Calc'!$B:$B,MAS!$B$22,'Previous Trade Calc'!$E:$E,K20)</f>
        <v>0</v>
      </c>
      <c r="L22" s="205">
        <f ca="1">SUMIFS('Previous Trade Calc'!$Q:$Q,'Previous Trade Calc'!$B:$B,MAS!$B$22,'Previous Trade Calc'!$E:$E,L20)</f>
        <v>0</v>
      </c>
      <c r="M22" s="193">
        <f t="shared" ref="M22:M28" ca="1" si="11">SUM(D22:L22)</f>
        <v>0</v>
      </c>
      <c r="O22" s="5"/>
      <c r="P22" s="34"/>
      <c r="Q22" s="18"/>
      <c r="R22" s="17"/>
      <c r="S22" s="48"/>
      <c r="T22" s="17"/>
    </row>
    <row r="23" spans="1:22">
      <c r="A23" s="192">
        <f ca="1">SUMIFS('Previous Trade Calc'!$Q:$Q,'Previous Trade Calc'!$B:$B,MAS!$B$23,'Previous Trade Calc'!$E:$E,$A$20)</f>
        <v>0</v>
      </c>
      <c r="B23" s="5" t="s">
        <v>28</v>
      </c>
      <c r="D23" s="180">
        <f ca="1">SUMIFS('Previous Trade Calc'!$Q:$Q,'Previous Trade Calc'!$B:$B,MAS!$B$23,'Previous Trade Calc'!$E:$E,D20)</f>
        <v>0</v>
      </c>
      <c r="E23" s="180">
        <f ca="1">SUMIFS('Previous Trade Calc'!$Q:$Q,'Previous Trade Calc'!$B:$B,MAS!$B$23,'Previous Trade Calc'!$E:$E,E20)</f>
        <v>0</v>
      </c>
      <c r="F23" s="180">
        <f ca="1">SUMIFS('Previous Trade Calc'!$Q:$Q,'Previous Trade Calc'!$B:$B,MAS!$B$23,'Previous Trade Calc'!$E:$E,F20)</f>
        <v>0</v>
      </c>
      <c r="G23" s="180">
        <f ca="1">SUMIFS('Previous Trade Calc'!$Q:$Q,'Previous Trade Calc'!$B:$B,MAS!$B$23,'Previous Trade Calc'!$E:$E,G20)</f>
        <v>0</v>
      </c>
      <c r="H23" s="180">
        <f ca="1">SUMIFS('Previous Trade Calc'!$Q:$Q,'Previous Trade Calc'!$B:$B,MAS!$B$23,'Previous Trade Calc'!$E:$E,H20)</f>
        <v>0</v>
      </c>
      <c r="I23" s="180">
        <f ca="1">SUMIFS('Previous Trade Calc'!$Q:$Q,'Previous Trade Calc'!$B:$B,MAS!$B$23,'Previous Trade Calc'!$E:$E,I20)</f>
        <v>0</v>
      </c>
      <c r="J23" s="180">
        <f ca="1">SUMIFS('Previous Trade Calc'!$Q:$Q,'Previous Trade Calc'!$B:$B,MAS!$B$23,'Previous Trade Calc'!$E:$E,J20)</f>
        <v>0</v>
      </c>
      <c r="K23" s="180">
        <f ca="1">SUMIFS('Previous Trade Calc'!$Q:$Q,'Previous Trade Calc'!$B:$B,MAS!$B$23,'Previous Trade Calc'!$E:$E,K20)</f>
        <v>0</v>
      </c>
      <c r="L23" s="205">
        <f ca="1">SUMIFS('Previous Trade Calc'!$Q:$Q,'Previous Trade Calc'!$B:$B,MAS!$B$23,'Previous Trade Calc'!$E:$E,L20)</f>
        <v>0</v>
      </c>
      <c r="M23" s="193">
        <f t="shared" ca="1" si="11"/>
        <v>0</v>
      </c>
      <c r="O23" s="5"/>
      <c r="P23" s="34"/>
      <c r="Q23" s="18"/>
      <c r="R23" s="17"/>
      <c r="S23" s="48"/>
      <c r="T23" s="17"/>
    </row>
    <row r="24" spans="1:22">
      <c r="A24" s="192">
        <f ca="1">SUMIFS('Previous Trade Calc'!$Q:$Q,'Previous Trade Calc'!$B:$B,MAS!$B$24,'Previous Trade Calc'!$E:$E,$A$20)</f>
        <v>0</v>
      </c>
      <c r="B24" s="5" t="s">
        <v>30</v>
      </c>
      <c r="D24" s="180">
        <f ca="1">SUMIFS('Previous Trade Calc'!$Q:$Q,'Previous Trade Calc'!$B:$B,MAS!$B$24,'Previous Trade Calc'!$E:$E,D20)</f>
        <v>0</v>
      </c>
      <c r="E24" s="180">
        <f ca="1">SUMIFS('Previous Trade Calc'!$Q:$Q,'Previous Trade Calc'!$B:$B,MAS!$B$24,'Previous Trade Calc'!$E:$E,E20)</f>
        <v>0</v>
      </c>
      <c r="F24" s="180">
        <f ca="1">SUMIFS('Previous Trade Calc'!$Q:$Q,'Previous Trade Calc'!$B:$B,MAS!$B$24,'Previous Trade Calc'!$E:$E,F20)</f>
        <v>0</v>
      </c>
      <c r="G24" s="180">
        <f ca="1">SUMIFS('Previous Trade Calc'!$Q:$Q,'Previous Trade Calc'!$B:$B,MAS!$B$24,'Previous Trade Calc'!$E:$E,G20)</f>
        <v>0</v>
      </c>
      <c r="H24" s="180">
        <f ca="1">SUMIFS('Previous Trade Calc'!$Q:$Q,'Previous Trade Calc'!$B:$B,MAS!$B$24,'Previous Trade Calc'!$E:$E,H20)</f>
        <v>0</v>
      </c>
      <c r="I24" s="180">
        <f ca="1">SUMIFS('Previous Trade Calc'!$Q:$Q,'Previous Trade Calc'!$B:$B,MAS!$B$24,'Previous Trade Calc'!$E:$E,I20)</f>
        <v>0</v>
      </c>
      <c r="J24" s="180">
        <f ca="1">SUMIFS('Previous Trade Calc'!$Q:$Q,'Previous Trade Calc'!$B:$B,MAS!$B$24,'Previous Trade Calc'!$E:$E,J20)</f>
        <v>0</v>
      </c>
      <c r="K24" s="180">
        <f ca="1">SUMIFS('Previous Trade Calc'!$Q:$Q,'Previous Trade Calc'!$B:$B,MAS!$B$24,'Previous Trade Calc'!$E:$E,K20)</f>
        <v>0</v>
      </c>
      <c r="L24" s="205">
        <f ca="1">SUMIFS('Previous Trade Calc'!$Q:$Q,'Previous Trade Calc'!$B:$B,MAS!$B$24,'Previous Trade Calc'!$E:$E,L20)</f>
        <v>0</v>
      </c>
      <c r="M24" s="193">
        <f t="shared" ca="1" si="11"/>
        <v>0</v>
      </c>
      <c r="N24" s="17"/>
      <c r="O24" s="5"/>
      <c r="P24" s="34"/>
      <c r="Q24" s="18"/>
      <c r="R24" s="17"/>
      <c r="S24" s="48"/>
      <c r="T24" s="17"/>
    </row>
    <row r="25" spans="1:22">
      <c r="A25" s="192">
        <f ca="1">SUMIFS('Previous Trade Calc'!$Q:$Q,'Previous Trade Calc'!$B:$B,MAS!$B$25,'Previous Trade Calc'!$E:$E,$A$20)</f>
        <v>0</v>
      </c>
      <c r="B25" s="5" t="s">
        <v>32</v>
      </c>
      <c r="D25" s="180">
        <f ca="1">SUMIFS('Previous Trade Calc'!$Q:$Q,'Previous Trade Calc'!$B:$B,MAS!$B$25,'Previous Trade Calc'!$E:$E,D20)</f>
        <v>0</v>
      </c>
      <c r="E25" s="180">
        <f ca="1">SUMIFS('Previous Trade Calc'!$Q:$Q,'Previous Trade Calc'!$B:$B,MAS!$B$25,'Previous Trade Calc'!$E:$E,E20)</f>
        <v>0</v>
      </c>
      <c r="F25" s="180">
        <f ca="1">SUMIFS('Previous Trade Calc'!$Q:$Q,'Previous Trade Calc'!$B:$B,MAS!$B$25,'Previous Trade Calc'!$E:$E,F20)</f>
        <v>0</v>
      </c>
      <c r="G25" s="180">
        <f ca="1">SUMIFS('Previous Trade Calc'!$Q:$Q,'Previous Trade Calc'!$B:$B,MAS!$B$25,'Previous Trade Calc'!$E:$E,G20)</f>
        <v>0</v>
      </c>
      <c r="H25" s="180">
        <f ca="1">SUMIFS('Previous Trade Calc'!$Q:$Q,'Previous Trade Calc'!$B:$B,MAS!$B$25,'Previous Trade Calc'!$E:$E,H20)</f>
        <v>0</v>
      </c>
      <c r="I25" s="180">
        <f ca="1">SUMIFS('Previous Trade Calc'!$Q:$Q,'Previous Trade Calc'!$B:$B,MAS!$B$25,'Previous Trade Calc'!$E:$E,I20)</f>
        <v>0</v>
      </c>
      <c r="J25" s="180">
        <f ca="1">SUMIFS('Previous Trade Calc'!$Q:$Q,'Previous Trade Calc'!$B:$B,MAS!$B$25,'Previous Trade Calc'!$E:$E,J20)</f>
        <v>0</v>
      </c>
      <c r="K25" s="180">
        <f ca="1">SUMIFS('Previous Trade Calc'!$Q:$Q,'Previous Trade Calc'!$B:$B,MAS!$B$25,'Previous Trade Calc'!$E:$E,K20)</f>
        <v>0</v>
      </c>
      <c r="L25" s="205">
        <f ca="1">SUMIFS('Previous Trade Calc'!$Q:$Q,'Previous Trade Calc'!$B:$B,MAS!$B$25,'Previous Trade Calc'!$E:$E,L20)</f>
        <v>0</v>
      </c>
      <c r="M25" s="193">
        <f t="shared" ca="1" si="11"/>
        <v>0</v>
      </c>
      <c r="N25" s="17"/>
      <c r="O25" s="5"/>
      <c r="P25" s="34"/>
      <c r="Q25" s="18"/>
      <c r="R25" s="17"/>
      <c r="S25" s="48"/>
      <c r="T25" s="17"/>
    </row>
    <row r="26" spans="1:22">
      <c r="A26" s="192">
        <f ca="1">SUMIFS('Previous Trade Calc'!$Q:$Q,'Previous Trade Calc'!$B:$B,MAS!$B$26,'Previous Trade Calc'!$E:$E,$A$20)</f>
        <v>0</v>
      </c>
      <c r="B26" s="5" t="s">
        <v>34</v>
      </c>
      <c r="D26" s="180">
        <f ca="1">SUMIFS('Previous Trade Calc'!$Q:$Q,'Previous Trade Calc'!$B:$B,MAS!$B$26,'Previous Trade Calc'!$E:$E,D20)</f>
        <v>0</v>
      </c>
      <c r="E26" s="180">
        <f ca="1">SUMIFS('Previous Trade Calc'!$Q:$Q,'Previous Trade Calc'!$B:$B,MAS!$B$26,'Previous Trade Calc'!$E:$E,E20)</f>
        <v>0</v>
      </c>
      <c r="F26" s="180">
        <f ca="1">SUMIFS('Previous Trade Calc'!$Q:$Q,'Previous Trade Calc'!$B:$B,MAS!$B$26,'Previous Trade Calc'!$E:$E,F20)</f>
        <v>0</v>
      </c>
      <c r="G26" s="180">
        <f ca="1">SUMIFS('Previous Trade Calc'!$Q:$Q,'Previous Trade Calc'!$B:$B,MAS!$B$26,'Previous Trade Calc'!$E:$E,G20)</f>
        <v>0</v>
      </c>
      <c r="H26" s="180">
        <f ca="1">SUMIFS('Previous Trade Calc'!$Q:$Q,'Previous Trade Calc'!$B:$B,MAS!$B$26,'Previous Trade Calc'!$E:$E,H20)</f>
        <v>0</v>
      </c>
      <c r="I26" s="180">
        <f ca="1">SUMIFS('Previous Trade Calc'!$Q:$Q,'Previous Trade Calc'!$B:$B,MAS!$B$26,'Previous Trade Calc'!$E:$E,I20)</f>
        <v>0</v>
      </c>
      <c r="J26" s="180">
        <f ca="1">SUMIFS('Previous Trade Calc'!$Q:$Q,'Previous Trade Calc'!$B:$B,MAS!$B$26,'Previous Trade Calc'!$E:$E,J20)</f>
        <v>0</v>
      </c>
      <c r="K26" s="180">
        <f ca="1">SUMIFS('Previous Trade Calc'!$Q:$Q,'Previous Trade Calc'!$B:$B,MAS!$B$26,'Previous Trade Calc'!$E:$E,K20)</f>
        <v>0</v>
      </c>
      <c r="L26" s="205">
        <f ca="1">SUMIFS('Previous Trade Calc'!$Q:$Q,'Previous Trade Calc'!$B:$B,MAS!$B$26,'Previous Trade Calc'!$E:$E,L20)</f>
        <v>0</v>
      </c>
      <c r="M26" s="193">
        <f t="shared" ca="1" si="11"/>
        <v>0</v>
      </c>
      <c r="N26" s="17"/>
      <c r="O26" s="5"/>
      <c r="P26" s="34"/>
      <c r="Q26" s="18"/>
      <c r="R26" s="17"/>
      <c r="S26" s="48"/>
      <c r="T26" s="17"/>
    </row>
    <row r="27" spans="1:22">
      <c r="A27" s="192">
        <f ca="1">SUMIFS('Previous Trade Calc'!$Q:$Q,'Previous Trade Calc'!$B:$B,MAS!$B$27,'Previous Trade Calc'!$E:$E,$A$20)</f>
        <v>0</v>
      </c>
      <c r="B27" s="5" t="s">
        <v>36</v>
      </c>
      <c r="D27" s="180">
        <f ca="1">SUMIFS('Previous Trade Calc'!$Q:$Q,'Previous Trade Calc'!$B:$B,MAS!$B$27,'Previous Trade Calc'!$E:$E,D20)</f>
        <v>0</v>
      </c>
      <c r="E27" s="180">
        <f ca="1">SUMIFS('Previous Trade Calc'!$Q:$Q,'Previous Trade Calc'!$B:$B,MAS!$B$27,'Previous Trade Calc'!$E:$E,E20)</f>
        <v>0</v>
      </c>
      <c r="F27" s="180">
        <f ca="1">SUMIFS('Previous Trade Calc'!$Q:$Q,'Previous Trade Calc'!$B:$B,MAS!$B$27,'Previous Trade Calc'!$E:$E,F20)</f>
        <v>0</v>
      </c>
      <c r="G27" s="180">
        <f ca="1">SUMIFS('Previous Trade Calc'!$Q:$Q,'Previous Trade Calc'!$B:$B,MAS!$B$27,'Previous Trade Calc'!$E:$E,G20)</f>
        <v>0</v>
      </c>
      <c r="H27" s="180">
        <f ca="1">SUMIFS('Previous Trade Calc'!$Q:$Q,'Previous Trade Calc'!$B:$B,MAS!$B$27,'Previous Trade Calc'!$E:$E,H20)</f>
        <v>0</v>
      </c>
      <c r="I27" s="180">
        <f ca="1">SUMIFS('Previous Trade Calc'!$Q:$Q,'Previous Trade Calc'!$B:$B,MAS!$B$27,'Previous Trade Calc'!$E:$E,I20)</f>
        <v>0</v>
      </c>
      <c r="J27" s="180">
        <f ca="1">SUMIFS('Previous Trade Calc'!$Q:$Q,'Previous Trade Calc'!$B:$B,MAS!$B$27,'Previous Trade Calc'!$E:$E,J20)</f>
        <v>0</v>
      </c>
      <c r="K27" s="180">
        <f ca="1">SUMIFS('Previous Trade Calc'!$Q:$Q,'Previous Trade Calc'!$B:$B,MAS!$B$27,'Previous Trade Calc'!$E:$E,K20)</f>
        <v>0</v>
      </c>
      <c r="L27" s="205">
        <f ca="1">SUMIFS('Previous Trade Calc'!$Q:$Q,'Previous Trade Calc'!$B:$B,MAS!$B$27,'Previous Trade Calc'!$E:$E,L20)</f>
        <v>0</v>
      </c>
      <c r="M27" s="193">
        <f t="shared" ca="1" si="11"/>
        <v>0</v>
      </c>
      <c r="O27" s="5"/>
      <c r="P27" s="34"/>
      <c r="Q27" s="18"/>
      <c r="R27" s="17"/>
      <c r="T27" s="17"/>
    </row>
    <row r="28" spans="1:22" ht="12.6" thickBot="1">
      <c r="A28" s="192">
        <f ca="1">SUMIFS('Previous Trade Calc'!$Q:$Q,'Previous Trade Calc'!$B:$B,MAS!$B$28,'Previous Trade Calc'!$E:$E,$A$20)</f>
        <v>0</v>
      </c>
      <c r="B28" s="31" t="s">
        <v>38</v>
      </c>
      <c r="C28" s="31"/>
      <c r="D28" s="181">
        <f ca="1">SUMIFS('Previous Trade Calc'!$Q:$Q,'Previous Trade Calc'!$B:$B,MAS!$B$28,'Previous Trade Calc'!$E:$E,D20)</f>
        <v>0</v>
      </c>
      <c r="E28" s="181">
        <f ca="1">SUMIFS('Previous Trade Calc'!$Q:$Q,'Previous Trade Calc'!$B:$B,MAS!$B$28,'Previous Trade Calc'!$E:$E,E20)</f>
        <v>0</v>
      </c>
      <c r="F28" s="181">
        <f ca="1">SUMIFS('Previous Trade Calc'!$Q:$Q,'Previous Trade Calc'!$B:$B,MAS!$B$28,'Previous Trade Calc'!$E:$E,F20)</f>
        <v>0</v>
      </c>
      <c r="G28" s="181">
        <f ca="1">SUMIFS('Previous Trade Calc'!$Q:$Q,'Previous Trade Calc'!$B:$B,MAS!$B$28,'Previous Trade Calc'!$E:$E,G20)</f>
        <v>0</v>
      </c>
      <c r="H28" s="181">
        <f ca="1">SUMIFS('Previous Trade Calc'!$Q:$Q,'Previous Trade Calc'!$B:$B,MAS!$B$28,'Previous Trade Calc'!$E:$E,H20)</f>
        <v>0</v>
      </c>
      <c r="I28" s="181">
        <f ca="1">SUMIFS('Previous Trade Calc'!$Q:$Q,'Previous Trade Calc'!$B:$B,MAS!$B$28,'Previous Trade Calc'!$E:$E,I20)</f>
        <v>0</v>
      </c>
      <c r="J28" s="181">
        <f ca="1">SUMIFS('Previous Trade Calc'!$Q:$Q,'Previous Trade Calc'!$B:$B,MAS!$B$28,'Previous Trade Calc'!$E:$E,J20)</f>
        <v>0</v>
      </c>
      <c r="K28" s="181">
        <f ca="1">SUMIFS('Previous Trade Calc'!$Q:$Q,'Previous Trade Calc'!$B:$B,MAS!$B$28,'Previous Trade Calc'!$E:$E,K20)</f>
        <v>0</v>
      </c>
      <c r="L28" s="206">
        <f ca="1">SUMIFS('Previous Trade Calc'!$Q:$Q,'Previous Trade Calc'!$B:$B,MAS!$B$28,'Previous Trade Calc'!$E:$E,L20)</f>
        <v>0</v>
      </c>
      <c r="M28" s="194">
        <f t="shared" ca="1" si="11"/>
        <v>0</v>
      </c>
      <c r="O28" s="5"/>
      <c r="P28" s="34"/>
      <c r="Q28" s="18"/>
      <c r="R28" s="17"/>
      <c r="T28" s="17"/>
    </row>
    <row r="29" spans="1:22" ht="12.6" thickBot="1">
      <c r="A29" s="187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188"/>
      <c r="P29" s="18"/>
      <c r="Q29" s="17"/>
      <c r="S29" s="17"/>
    </row>
    <row r="30" spans="1:22" ht="12.6" thickBot="1">
      <c r="A30" s="201"/>
      <c r="B30" s="202"/>
      <c r="C30" s="203" t="s">
        <v>426</v>
      </c>
      <c r="D30" s="376"/>
      <c r="E30" s="364" t="s">
        <v>474</v>
      </c>
      <c r="F30" s="526" t="s">
        <v>758</v>
      </c>
      <c r="G30" s="375" t="s">
        <v>492</v>
      </c>
      <c r="H30" s="377" t="s">
        <v>493</v>
      </c>
      <c r="P30" s="18"/>
      <c r="Q30" s="17"/>
    </row>
    <row r="31" spans="1:22">
      <c r="A31" s="145" t="s">
        <v>141</v>
      </c>
      <c r="B31" s="1" t="s">
        <v>24</v>
      </c>
      <c r="C31" s="146" t="e">
        <f>VLOOKUP(A31,'JP Code_Sheet'!$A$2:$E$20,3,0)</f>
        <v>#N/A</v>
      </c>
      <c r="E31" s="32" t="e">
        <f ca="1">M21-C31</f>
        <v>#N/A</v>
      </c>
      <c r="F31" s="415" t="e">
        <f>VLOOKUP(A31,'JP Code_Sheet'!$A$3:$AC$33,29,0)</f>
        <v>#N/A</v>
      </c>
      <c r="G31" s="5" t="e">
        <f>VLOOKUP(A31,'JP Code_Sheet'!$A$3:$X$33,24,0)</f>
        <v>#N/A</v>
      </c>
      <c r="H31" s="378" t="e">
        <f>(C31+G31)-F31</f>
        <v>#N/A</v>
      </c>
      <c r="P31" s="18"/>
      <c r="Q31" s="17"/>
    </row>
    <row r="32" spans="1:22">
      <c r="A32" s="145" t="s">
        <v>139</v>
      </c>
      <c r="B32" s="1" t="s">
        <v>26</v>
      </c>
      <c r="C32" s="146" t="e">
        <f>VLOOKUP(A32,'JP Code_Sheet'!$A$2:$E$20,3,0)</f>
        <v>#N/A</v>
      </c>
      <c r="E32" s="32" t="e">
        <f t="shared" ref="E32:E38" ca="1" si="12">M22-C32</f>
        <v>#N/A</v>
      </c>
      <c r="F32" s="415" t="e">
        <f>VLOOKUP(A32,'JP Code_Sheet'!$A$3:$AC$33,29,0)</f>
        <v>#N/A</v>
      </c>
      <c r="G32" s="5" t="e">
        <f>VLOOKUP(A32,'JP Code_Sheet'!$A$3:$X$33,24,0)</f>
        <v>#N/A</v>
      </c>
      <c r="H32" s="378" t="e">
        <f t="shared" ref="H32:H38" si="13">(C32+G32)-F32</f>
        <v>#N/A</v>
      </c>
    </row>
    <row r="33" spans="1:8">
      <c r="A33" s="145" t="s">
        <v>140</v>
      </c>
      <c r="B33" s="1" t="s">
        <v>28</v>
      </c>
      <c r="C33" s="146" t="e">
        <f>VLOOKUP(A33,'JP Code_Sheet'!$A$2:$E$20,3,0)</f>
        <v>#N/A</v>
      </c>
      <c r="E33" s="32" t="e">
        <f t="shared" ca="1" si="12"/>
        <v>#N/A</v>
      </c>
      <c r="F33" s="415" t="e">
        <f>VLOOKUP(A33,'JP Code_Sheet'!$A$3:$AC$33,29,0)</f>
        <v>#N/A</v>
      </c>
      <c r="G33" s="5" t="e">
        <f>VLOOKUP(A33,'JP Code_Sheet'!$A$3:$X$33,24,0)</f>
        <v>#N/A</v>
      </c>
      <c r="H33" s="378" t="e">
        <f t="shared" si="13"/>
        <v>#N/A</v>
      </c>
    </row>
    <row r="34" spans="1:8">
      <c r="A34" s="145" t="s">
        <v>142</v>
      </c>
      <c r="B34" s="1" t="s">
        <v>30</v>
      </c>
      <c r="C34" s="146" t="e">
        <f>VLOOKUP(A34,'JP Code_Sheet'!$A$2:$E$20,3,0)</f>
        <v>#N/A</v>
      </c>
      <c r="E34" s="32" t="e">
        <f t="shared" ca="1" si="12"/>
        <v>#N/A</v>
      </c>
      <c r="F34" s="415" t="e">
        <f>VLOOKUP(A34,'JP Code_Sheet'!$A$3:$AC$33,29,0)</f>
        <v>#N/A</v>
      </c>
      <c r="G34" s="5" t="e">
        <f>VLOOKUP(A34,'JP Code_Sheet'!$A$3:$X$33,24,0)</f>
        <v>#N/A</v>
      </c>
      <c r="H34" s="378" t="e">
        <f t="shared" si="13"/>
        <v>#N/A</v>
      </c>
    </row>
    <row r="35" spans="1:8">
      <c r="A35" s="145" t="s">
        <v>143</v>
      </c>
      <c r="B35" s="1" t="s">
        <v>32</v>
      </c>
      <c r="C35" s="146" t="e">
        <f>VLOOKUP(A35,'JP Code_Sheet'!$A$2:$E$20,3,0)</f>
        <v>#N/A</v>
      </c>
      <c r="E35" s="32" t="e">
        <f t="shared" ca="1" si="12"/>
        <v>#N/A</v>
      </c>
      <c r="F35" s="415" t="e">
        <f>VLOOKUP(A35,'JP Code_Sheet'!$A$3:$AC$33,29,0)</f>
        <v>#N/A</v>
      </c>
      <c r="G35" s="5" t="e">
        <f>VLOOKUP(A35,'JP Code_Sheet'!$A$3:$X$33,24,0)</f>
        <v>#N/A</v>
      </c>
      <c r="H35" s="378" t="e">
        <f t="shared" si="13"/>
        <v>#N/A</v>
      </c>
    </row>
    <row r="36" spans="1:8">
      <c r="A36" s="145" t="s">
        <v>144</v>
      </c>
      <c r="B36" s="1" t="s">
        <v>34</v>
      </c>
      <c r="C36" s="146" t="e">
        <f>VLOOKUP(A36,'JP Code_Sheet'!$A$2:$E$20,3,0)</f>
        <v>#N/A</v>
      </c>
      <c r="E36" s="32" t="e">
        <f t="shared" ca="1" si="12"/>
        <v>#N/A</v>
      </c>
      <c r="F36" s="415" t="e">
        <f>VLOOKUP(A36,'JP Code_Sheet'!$A$3:$AC$33,29,0)</f>
        <v>#N/A</v>
      </c>
      <c r="G36" s="15" t="e">
        <f>VLOOKUP(A36,'JP Code_Sheet'!$A$3:$X$33,24,0)</f>
        <v>#N/A</v>
      </c>
      <c r="H36" s="378" t="e">
        <f t="shared" si="13"/>
        <v>#N/A</v>
      </c>
    </row>
    <row r="37" spans="1:8">
      <c r="A37" s="145" t="s">
        <v>137</v>
      </c>
      <c r="B37" s="1" t="s">
        <v>36</v>
      </c>
      <c r="C37" s="146" t="e">
        <f>VLOOKUP(A37,'JP Code_Sheet'!$A$2:$E$20,3,0)</f>
        <v>#N/A</v>
      </c>
      <c r="E37" s="32" t="e">
        <f t="shared" ca="1" si="12"/>
        <v>#N/A</v>
      </c>
      <c r="F37" s="415" t="e">
        <f>VLOOKUP(A37,'JP Code_Sheet'!$A$3:$AC$33,29,0)</f>
        <v>#N/A</v>
      </c>
      <c r="G37" s="5" t="e">
        <f>VLOOKUP(A37,'JP Code_Sheet'!$A$3:$X$33,24,0)</f>
        <v>#N/A</v>
      </c>
      <c r="H37" s="378" t="e">
        <f t="shared" si="13"/>
        <v>#N/A</v>
      </c>
    </row>
    <row r="38" spans="1:8" ht="12.6" thickBot="1">
      <c r="A38" s="147" t="s">
        <v>138</v>
      </c>
      <c r="B38" s="142" t="s">
        <v>38</v>
      </c>
      <c r="C38" s="148" t="e">
        <f>VLOOKUP(A38,'JP Code_Sheet'!$A$2:$E$20,3,0)</f>
        <v>#N/A</v>
      </c>
      <c r="E38" s="32" t="e">
        <f t="shared" ca="1" si="12"/>
        <v>#N/A</v>
      </c>
      <c r="F38" s="415" t="e">
        <f>VLOOKUP(A38,'JP Code_Sheet'!$A$3:$AC$33,29,0)</f>
        <v>#N/A</v>
      </c>
      <c r="G38" s="5" t="e">
        <f>VLOOKUP(A38,'JP Code_Sheet'!$A$3:$X$33,24,0)</f>
        <v>#N/A</v>
      </c>
      <c r="H38" s="378" t="e">
        <f t="shared" si="13"/>
        <v>#N/A</v>
      </c>
    </row>
    <row r="39" spans="1:8">
      <c r="A39" s="1"/>
      <c r="B39" s="1"/>
      <c r="F39" s="1" t="s">
        <v>759</v>
      </c>
    </row>
    <row r="40" spans="1:8">
      <c r="F40" s="1" t="s">
        <v>760</v>
      </c>
    </row>
    <row r="41" spans="1:8">
      <c r="F41" s="5" t="s">
        <v>771</v>
      </c>
    </row>
    <row r="51" spans="1:66" ht="14.4">
      <c r="A51" s="560" t="s">
        <v>797</v>
      </c>
    </row>
    <row r="52" spans="1:66" ht="14.4">
      <c r="A52"/>
      <c r="C52" s="5" t="s">
        <v>24</v>
      </c>
      <c r="K52" s="5" t="s">
        <v>26</v>
      </c>
      <c r="S52" s="5" t="s">
        <v>28</v>
      </c>
      <c r="AA52" s="5" t="s">
        <v>30</v>
      </c>
      <c r="AI52" s="5" t="s">
        <v>32</v>
      </c>
      <c r="AQ52" s="5" t="s">
        <v>34</v>
      </c>
      <c r="AY52" s="5" t="s">
        <v>36</v>
      </c>
      <c r="BG52" s="5" t="s">
        <v>38</v>
      </c>
    </row>
    <row r="53" spans="1:66" ht="15" thickBot="1">
      <c r="A53"/>
      <c r="C53" s="572" t="s">
        <v>308</v>
      </c>
      <c r="D53" s="573" t="s">
        <v>305</v>
      </c>
      <c r="E53" s="573" t="s">
        <v>798</v>
      </c>
      <c r="F53" s="574" t="s">
        <v>799</v>
      </c>
      <c r="G53" s="572" t="s">
        <v>11</v>
      </c>
      <c r="H53" s="572" t="s">
        <v>445</v>
      </c>
      <c r="I53" s="572" t="s">
        <v>450</v>
      </c>
      <c r="J53" s="574" t="s">
        <v>803</v>
      </c>
      <c r="K53" s="3" t="s">
        <v>308</v>
      </c>
      <c r="L53" s="575" t="s">
        <v>305</v>
      </c>
      <c r="M53" s="575" t="s">
        <v>798</v>
      </c>
      <c r="N53" s="576" t="s">
        <v>799</v>
      </c>
      <c r="O53" s="3" t="s">
        <v>11</v>
      </c>
      <c r="P53" s="3" t="s">
        <v>445</v>
      </c>
      <c r="Q53" s="3" t="s">
        <v>450</v>
      </c>
      <c r="R53" s="576" t="s">
        <v>803</v>
      </c>
      <c r="S53" s="68" t="s">
        <v>308</v>
      </c>
      <c r="T53" s="577" t="s">
        <v>305</v>
      </c>
      <c r="U53" s="577" t="s">
        <v>798</v>
      </c>
      <c r="V53" s="578" t="s">
        <v>799</v>
      </c>
      <c r="W53" s="68" t="s">
        <v>11</v>
      </c>
      <c r="X53" s="68" t="s">
        <v>445</v>
      </c>
      <c r="Y53" s="68" t="s">
        <v>450</v>
      </c>
      <c r="Z53" s="578" t="s">
        <v>803</v>
      </c>
      <c r="AA53" s="3" t="s">
        <v>308</v>
      </c>
      <c r="AB53" s="575" t="s">
        <v>305</v>
      </c>
      <c r="AC53" s="575" t="s">
        <v>798</v>
      </c>
      <c r="AD53" s="576" t="s">
        <v>799</v>
      </c>
      <c r="AE53" s="3" t="s">
        <v>11</v>
      </c>
      <c r="AF53" s="3" t="s">
        <v>445</v>
      </c>
      <c r="AG53" s="3" t="s">
        <v>450</v>
      </c>
      <c r="AH53" s="576" t="s">
        <v>803</v>
      </c>
      <c r="AI53" s="68" t="s">
        <v>308</v>
      </c>
      <c r="AJ53" s="577" t="s">
        <v>305</v>
      </c>
      <c r="AK53" s="577" t="s">
        <v>798</v>
      </c>
      <c r="AL53" s="578" t="s">
        <v>799</v>
      </c>
      <c r="AM53" s="68" t="s">
        <v>11</v>
      </c>
      <c r="AN53" s="68" t="s">
        <v>445</v>
      </c>
      <c r="AO53" s="68" t="s">
        <v>450</v>
      </c>
      <c r="AP53" s="578" t="s">
        <v>803</v>
      </c>
      <c r="AQ53" s="3" t="s">
        <v>308</v>
      </c>
      <c r="AR53" s="575" t="s">
        <v>305</v>
      </c>
      <c r="AS53" s="575" t="s">
        <v>798</v>
      </c>
      <c r="AT53" s="576" t="s">
        <v>799</v>
      </c>
      <c r="AU53" s="3" t="s">
        <v>11</v>
      </c>
      <c r="AV53" s="3" t="s">
        <v>445</v>
      </c>
      <c r="AW53" s="3" t="s">
        <v>450</v>
      </c>
      <c r="AX53" s="576" t="s">
        <v>803</v>
      </c>
      <c r="AY53" s="68" t="s">
        <v>308</v>
      </c>
      <c r="AZ53" s="577" t="s">
        <v>305</v>
      </c>
      <c r="BA53" s="577" t="s">
        <v>798</v>
      </c>
      <c r="BB53" s="578" t="s">
        <v>799</v>
      </c>
      <c r="BC53" s="68" t="s">
        <v>11</v>
      </c>
      <c r="BD53" s="68" t="s">
        <v>445</v>
      </c>
      <c r="BE53" s="68" t="s">
        <v>450</v>
      </c>
      <c r="BF53" s="578" t="s">
        <v>803</v>
      </c>
      <c r="BG53" s="3" t="s">
        <v>308</v>
      </c>
      <c r="BH53" s="575" t="s">
        <v>305</v>
      </c>
      <c r="BI53" s="575" t="s">
        <v>798</v>
      </c>
      <c r="BJ53" s="576" t="s">
        <v>799</v>
      </c>
      <c r="BK53" s="3" t="s">
        <v>11</v>
      </c>
      <c r="BL53" s="3" t="s">
        <v>445</v>
      </c>
      <c r="BM53" s="3" t="s">
        <v>450</v>
      </c>
      <c r="BN53" s="576" t="s">
        <v>803</v>
      </c>
    </row>
    <row r="54" spans="1:66" ht="14.4">
      <c r="A54" s="22">
        <f ca="1">TODAY()</f>
        <v>45467</v>
      </c>
      <c r="C54" s="32" t="e">
        <f>D10</f>
        <v>#N/A</v>
      </c>
      <c r="D54" s="32" t="e">
        <f>H10</f>
        <v>#N/A</v>
      </c>
      <c r="E54" s="32" t="e">
        <f>E10</f>
        <v>#N/A</v>
      </c>
      <c r="F54" s="579" t="e">
        <f t="shared" ref="F54" si="14">C54+D54+E54</f>
        <v>#N/A</v>
      </c>
      <c r="G54" s="17" t="e">
        <f>G10</f>
        <v>#N/A</v>
      </c>
      <c r="H54" s="580" t="e">
        <f>P10</f>
        <v>#N/A</v>
      </c>
      <c r="I54" s="17"/>
      <c r="J54" s="17" t="e">
        <f>F54+G54+H54</f>
        <v>#N/A</v>
      </c>
      <c r="K54" s="32" t="e">
        <f>D11</f>
        <v>#N/A</v>
      </c>
      <c r="L54" s="32" t="e">
        <f>H11</f>
        <v>#N/A</v>
      </c>
      <c r="M54" s="32" t="e">
        <f>E11</f>
        <v>#N/A</v>
      </c>
      <c r="N54" s="579" t="e">
        <f>K54+L54+M54</f>
        <v>#N/A</v>
      </c>
      <c r="O54" s="17" t="e">
        <f>G11</f>
        <v>#N/A</v>
      </c>
      <c r="P54" s="580" t="e">
        <f>P11</f>
        <v>#N/A</v>
      </c>
      <c r="Q54" s="17"/>
      <c r="R54" s="17" t="e">
        <f>N54+O54+P54</f>
        <v>#N/A</v>
      </c>
      <c r="S54" s="32" t="e">
        <f>D12</f>
        <v>#N/A</v>
      </c>
      <c r="T54" s="32" t="e">
        <f>H12</f>
        <v>#N/A</v>
      </c>
      <c r="U54" s="32" t="e">
        <f>E12</f>
        <v>#N/A</v>
      </c>
      <c r="V54" s="579" t="e">
        <f>S54+T54+U54</f>
        <v>#N/A</v>
      </c>
      <c r="W54" s="17" t="e">
        <f>G12</f>
        <v>#N/A</v>
      </c>
      <c r="X54" s="580" t="e">
        <f>P12</f>
        <v>#N/A</v>
      </c>
      <c r="Y54" s="17"/>
      <c r="Z54" s="17" t="e">
        <f>V54+W54+X54</f>
        <v>#N/A</v>
      </c>
      <c r="AA54" s="32" t="e">
        <f>D13</f>
        <v>#N/A</v>
      </c>
      <c r="AB54" s="32" t="e">
        <f>H13</f>
        <v>#N/A</v>
      </c>
      <c r="AC54" s="32" t="e">
        <f>E13</f>
        <v>#N/A</v>
      </c>
      <c r="AD54" s="579" t="e">
        <f>AA54+AB54+AC54</f>
        <v>#N/A</v>
      </c>
      <c r="AE54" s="17" t="e">
        <f>G13</f>
        <v>#N/A</v>
      </c>
      <c r="AF54" s="580" t="e">
        <f>P13</f>
        <v>#N/A</v>
      </c>
      <c r="AG54" s="17"/>
      <c r="AH54" s="17" t="e">
        <f>AD54+AE54+AF54</f>
        <v>#N/A</v>
      </c>
      <c r="AI54" s="32" t="e">
        <f>D14</f>
        <v>#N/A</v>
      </c>
      <c r="AJ54" s="32" t="e">
        <f>H14</f>
        <v>#N/A</v>
      </c>
      <c r="AK54" s="32" t="e">
        <f>E14</f>
        <v>#N/A</v>
      </c>
      <c r="AL54" s="579" t="e">
        <f>AI54+AJ54+AK54</f>
        <v>#N/A</v>
      </c>
      <c r="AM54" s="17" t="e">
        <f>G14</f>
        <v>#N/A</v>
      </c>
      <c r="AN54" s="580" t="e">
        <f>P14</f>
        <v>#N/A</v>
      </c>
      <c r="AO54" s="17"/>
      <c r="AP54" s="17" t="e">
        <f>AL54+AM54+AN54</f>
        <v>#N/A</v>
      </c>
      <c r="AQ54" s="32" t="e">
        <f>D15</f>
        <v>#N/A</v>
      </c>
      <c r="AR54" s="32" t="e">
        <f>H15</f>
        <v>#N/A</v>
      </c>
      <c r="AS54" s="32" t="e">
        <f>E15</f>
        <v>#N/A</v>
      </c>
      <c r="AT54" s="579" t="e">
        <f>AQ54+AR54+AS54</f>
        <v>#N/A</v>
      </c>
      <c r="AU54" s="17" t="e">
        <f>G15</f>
        <v>#N/A</v>
      </c>
      <c r="AV54" s="580" t="e">
        <f>P15</f>
        <v>#N/A</v>
      </c>
      <c r="AW54" s="17"/>
      <c r="AX54" s="17" t="e">
        <f>AT54+AU54+AV54</f>
        <v>#N/A</v>
      </c>
      <c r="AY54" s="32" t="e">
        <f>D16</f>
        <v>#N/A</v>
      </c>
      <c r="AZ54" s="32" t="e">
        <f>H16</f>
        <v>#N/A</v>
      </c>
      <c r="BA54" s="32" t="e">
        <f>E16</f>
        <v>#N/A</v>
      </c>
      <c r="BB54" s="579" t="e">
        <f>AY54+AZ54+BA54</f>
        <v>#N/A</v>
      </c>
      <c r="BC54" s="17" t="e">
        <f>G16</f>
        <v>#N/A</v>
      </c>
      <c r="BD54" s="580" t="e">
        <f>P16</f>
        <v>#N/A</v>
      </c>
      <c r="BE54" s="17"/>
      <c r="BF54" s="17" t="e">
        <f>BB54+BC54+BD54</f>
        <v>#N/A</v>
      </c>
      <c r="BG54" s="32" t="e">
        <f>D17</f>
        <v>#N/A</v>
      </c>
      <c r="BH54" s="32" t="e">
        <f>H17</f>
        <v>#N/A</v>
      </c>
      <c r="BI54" s="32" t="e">
        <f>E17</f>
        <v>#N/A</v>
      </c>
      <c r="BJ54" s="579" t="e">
        <f>BG54+BH54+BI54</f>
        <v>#N/A</v>
      </c>
      <c r="BK54" s="17" t="e">
        <f>G17</f>
        <v>#N/A</v>
      </c>
      <c r="BL54" s="580" t="e">
        <f>P17</f>
        <v>#N/A</v>
      </c>
      <c r="BM54" s="17"/>
      <c r="BN54" s="17" t="e">
        <f>BJ54+BK54+BL54</f>
        <v>#N/A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F0C2-14A0-4FBE-9ABD-44CEC44592E8}">
  <dimension ref="A1:DA62"/>
  <sheetViews>
    <sheetView tabSelected="1" topLeftCell="BP1" zoomScaleNormal="100" workbookViewId="0">
      <selection activeCell="BW16" sqref="BW16"/>
    </sheetView>
  </sheetViews>
  <sheetFormatPr defaultRowHeight="14.4"/>
  <cols>
    <col min="1" max="1" width="15.44140625" bestFit="1" customWidth="1"/>
    <col min="2" max="2" width="10.33203125" bestFit="1" customWidth="1"/>
    <col min="3" max="3" width="29.33203125" bestFit="1" customWidth="1"/>
    <col min="4" max="4" width="17.5546875" customWidth="1"/>
    <col min="5" max="5" width="28.6640625" bestFit="1" customWidth="1"/>
    <col min="6" max="6" width="26" bestFit="1" customWidth="1"/>
    <col min="7" max="7" width="21" bestFit="1" customWidth="1"/>
    <col min="8" max="8" width="41" bestFit="1" customWidth="1"/>
    <col min="9" max="9" width="15.5546875" bestFit="1" customWidth="1"/>
    <col min="10" max="10" width="18.5546875" bestFit="1" customWidth="1"/>
    <col min="11" max="11" width="12.44140625" customWidth="1"/>
    <col min="12" max="12" width="15" customWidth="1"/>
    <col min="13" max="13" width="19.44140625" bestFit="1" customWidth="1"/>
    <col min="14" max="14" width="21.33203125" bestFit="1" customWidth="1"/>
    <col min="15" max="15" width="10.6640625" customWidth="1"/>
    <col min="16" max="16" width="16.6640625" bestFit="1" customWidth="1"/>
    <col min="17" max="17" width="29.44140625" customWidth="1"/>
    <col min="18" max="18" width="20.5546875" bestFit="1" customWidth="1"/>
    <col min="19" max="19" width="14.5546875" bestFit="1" customWidth="1"/>
    <col min="20" max="20" width="15.44140625" bestFit="1" customWidth="1"/>
    <col min="21" max="21" width="16.44140625" style="435" customWidth="1"/>
    <col min="22" max="22" width="25" style="435" customWidth="1"/>
    <col min="23" max="23" width="10.44140625" style="415" bestFit="1" customWidth="1"/>
    <col min="24" max="24" width="10.5546875" style="433" customWidth="1"/>
    <col min="25" max="25" width="10.5546875" style="436" customWidth="1"/>
    <col min="26" max="26" width="17.5546875" style="436" customWidth="1"/>
    <col min="27" max="27" width="14.44140625" style="436" bestFit="1" customWidth="1"/>
    <col min="28" max="28" width="12.6640625" style="436" bestFit="1" customWidth="1"/>
    <col min="29" max="29" width="10.33203125" style="433" bestFit="1" customWidth="1"/>
    <col min="30" max="30" width="2.6640625" style="436" customWidth="1"/>
    <col min="31" max="31" width="8.44140625" style="436" bestFit="1" customWidth="1"/>
    <col min="32" max="32" width="9.5546875" style="436" customWidth="1"/>
    <col min="33" max="33" width="7.6640625" style="436" customWidth="1"/>
    <col min="34" max="34" width="14.33203125" style="436" customWidth="1"/>
    <col min="35" max="35" width="13.5546875" style="433" customWidth="1"/>
    <col min="36" max="36" width="17.5546875" style="433" customWidth="1"/>
    <col min="37" max="38" width="9.5546875" style="433" bestFit="1" customWidth="1"/>
    <col min="39" max="39" width="10.44140625" style="436" customWidth="1"/>
    <col min="40" max="41" width="8.44140625" style="436" bestFit="1" customWidth="1"/>
    <col min="42" max="42" width="12.44140625" style="433" customWidth="1"/>
    <col min="43" max="43" width="12.33203125" style="433" customWidth="1"/>
    <col min="44" max="44" width="17.88671875" style="433" customWidth="1"/>
    <col min="45" max="45" width="46.5546875" style="433" bestFit="1" customWidth="1"/>
    <col min="46" max="46" width="9.5546875" style="433" customWidth="1"/>
    <col min="47" max="47" width="40.33203125" style="436" bestFit="1" customWidth="1"/>
    <col min="48" max="48" width="8.44140625" style="436" bestFit="1" customWidth="1"/>
    <col min="49" max="49" width="8.44140625" style="436" customWidth="1"/>
    <col min="50" max="50" width="17.33203125" style="433" customWidth="1"/>
    <col min="51" max="51" width="13.6640625" style="433" customWidth="1"/>
    <col min="52" max="52" width="2.5546875" style="429" customWidth="1"/>
    <col min="53" max="54" width="8.6640625" style="429" bestFit="1" customWidth="1"/>
    <col min="55" max="55" width="9.44140625" style="429" bestFit="1" customWidth="1"/>
    <col min="56" max="56" width="10.5546875" style="429" bestFit="1" customWidth="1"/>
    <col min="57" max="57" width="16.44140625" style="429" bestFit="1" customWidth="1"/>
    <col min="58" max="58" width="12" style="429" bestFit="1" customWidth="1"/>
    <col min="59" max="60" width="7.44140625" style="429" bestFit="1" customWidth="1"/>
    <col min="61" max="61" width="11.5546875" style="436" bestFit="1" customWidth="1"/>
    <col min="62" max="62" width="10.33203125" style="433" customWidth="1"/>
    <col min="63" max="63" width="10.44140625" style="436" customWidth="1"/>
    <col min="64" max="65" width="8.44140625" style="436" bestFit="1" customWidth="1"/>
    <col min="66" max="66" width="4" style="436" bestFit="1" customWidth="1"/>
    <col min="67" max="67" width="5.6640625" style="436" bestFit="1" customWidth="1"/>
    <col min="68" max="68" width="4.6640625" style="433" customWidth="1"/>
    <col min="69" max="71" width="8.44140625" style="433" bestFit="1" customWidth="1"/>
    <col min="72" max="72" width="10.44140625" style="436" customWidth="1"/>
    <col min="73" max="74" width="8.44140625" style="436" bestFit="1" customWidth="1"/>
    <col min="75" max="75" width="12.44140625" style="433" customWidth="1"/>
    <col min="76" max="76" width="5" style="433" bestFit="1" customWidth="1"/>
    <col min="77" max="77" width="6" style="433" bestFit="1" customWidth="1"/>
    <col min="78" max="78" width="9.5546875" style="431" customWidth="1"/>
    <col min="79" max="79" width="10.44140625" style="5" customWidth="1"/>
    <col min="80" max="80" width="9.44140625" style="429" bestFit="1" customWidth="1"/>
    <col min="81" max="81" width="10.5546875" style="429" bestFit="1" customWidth="1"/>
    <col min="82" max="82" width="11.5546875" style="429" customWidth="1"/>
    <col min="83" max="83" width="12" style="429" bestFit="1" customWidth="1"/>
    <col min="84" max="84" width="9.5546875" style="429" bestFit="1" customWidth="1"/>
    <col min="85" max="85" width="7.44140625" style="429" bestFit="1" customWidth="1"/>
    <col min="86" max="86" width="12.6640625" style="436" bestFit="1" customWidth="1"/>
    <col min="87" max="87" width="10.33203125" style="433" bestFit="1" customWidth="1"/>
    <col min="88" max="88" width="10.44140625" style="436" customWidth="1"/>
    <col min="89" max="90" width="8.44140625" style="436" bestFit="1" customWidth="1"/>
    <col min="91" max="91" width="4" style="436" bestFit="1" customWidth="1"/>
    <col min="92" max="92" width="5.6640625" style="436" bestFit="1" customWidth="1"/>
    <col min="93" max="93" width="4.6640625" style="433" customWidth="1"/>
    <col min="94" max="96" width="8.44140625" style="433" bestFit="1" customWidth="1"/>
    <col min="97" max="97" width="10.44140625" style="436" customWidth="1"/>
    <col min="98" max="99" width="8.44140625" style="436" bestFit="1" customWidth="1"/>
    <col min="100" max="100" width="12.44140625" style="433" customWidth="1"/>
    <col min="101" max="101" width="5" style="433" bestFit="1" customWidth="1"/>
    <col min="102" max="102" width="6" style="433" bestFit="1" customWidth="1"/>
    <col min="103" max="103" width="8.5546875" style="5"/>
  </cols>
  <sheetData>
    <row r="1" spans="1:103" s="8" customFormat="1" ht="23.25" customHeight="1" thickBot="1">
      <c r="A1" s="8" t="s">
        <v>74</v>
      </c>
      <c r="B1" s="8" t="s">
        <v>72</v>
      </c>
      <c r="C1" s="8" t="s">
        <v>15</v>
      </c>
      <c r="D1" s="35" t="s">
        <v>795</v>
      </c>
      <c r="E1" s="8" t="s">
        <v>308</v>
      </c>
      <c r="F1" s="8" t="s">
        <v>268</v>
      </c>
      <c r="G1" s="8" t="s">
        <v>619</v>
      </c>
      <c r="H1" s="61" t="s">
        <v>307</v>
      </c>
      <c r="I1" s="8" t="s">
        <v>306</v>
      </c>
      <c r="J1" s="8" t="s">
        <v>305</v>
      </c>
      <c r="K1" s="9" t="s">
        <v>1</v>
      </c>
      <c r="L1" s="37" t="s">
        <v>9</v>
      </c>
      <c r="M1" s="8" t="s">
        <v>310</v>
      </c>
      <c r="N1" s="9" t="s">
        <v>311</v>
      </c>
      <c r="O1" s="9"/>
      <c r="P1" s="37" t="s">
        <v>251</v>
      </c>
      <c r="Q1" s="33" t="s">
        <v>3</v>
      </c>
      <c r="R1" s="35" t="s">
        <v>312</v>
      </c>
      <c r="S1" s="64" t="s">
        <v>2</v>
      </c>
      <c r="T1" s="8" t="s">
        <v>13</v>
      </c>
      <c r="U1" s="402" t="s">
        <v>638</v>
      </c>
      <c r="V1" s="402" t="s">
        <v>639</v>
      </c>
      <c r="W1" s="403" t="s">
        <v>640</v>
      </c>
      <c r="X1" s="404" t="s">
        <v>641</v>
      </c>
      <c r="Y1" s="403" t="s">
        <v>642</v>
      </c>
      <c r="Z1" s="403" t="s">
        <v>643</v>
      </c>
      <c r="AA1" s="403" t="s">
        <v>644</v>
      </c>
      <c r="AB1" s="405" t="s">
        <v>645</v>
      </c>
      <c r="AC1" s="406" t="s">
        <v>646</v>
      </c>
      <c r="AD1" s="407" t="s">
        <v>647</v>
      </c>
      <c r="AE1" s="407"/>
      <c r="AF1" s="407"/>
      <c r="AG1" s="407"/>
      <c r="AH1" s="548" t="s">
        <v>785</v>
      </c>
      <c r="AI1" s="408"/>
      <c r="AJ1" s="409" t="s">
        <v>648</v>
      </c>
      <c r="AK1" s="409" t="s">
        <v>649</v>
      </c>
      <c r="AL1" s="409" t="s">
        <v>650</v>
      </c>
      <c r="AM1" s="410" t="s">
        <v>647</v>
      </c>
      <c r="AN1" s="410"/>
      <c r="AO1" s="410"/>
      <c r="AP1" s="411"/>
      <c r="AQ1" s="411"/>
      <c r="AR1" s="411"/>
      <c r="AS1" s="409" t="s">
        <v>651</v>
      </c>
      <c r="AT1" s="409" t="s">
        <v>651</v>
      </c>
      <c r="AU1" s="407"/>
      <c r="AV1" s="407"/>
      <c r="AW1" s="407"/>
      <c r="AX1" s="594" t="s">
        <v>785</v>
      </c>
      <c r="AY1" s="408"/>
      <c r="AZ1" s="409" t="s">
        <v>652</v>
      </c>
      <c r="BA1" s="409" t="s">
        <v>653</v>
      </c>
      <c r="BB1" s="409" t="s">
        <v>654</v>
      </c>
      <c r="BC1" s="409" t="s">
        <v>655</v>
      </c>
      <c r="BD1" s="403" t="s">
        <v>642</v>
      </c>
      <c r="BE1" s="403" t="s">
        <v>656</v>
      </c>
      <c r="BF1" s="403" t="s">
        <v>644</v>
      </c>
      <c r="BG1" s="403"/>
      <c r="BH1" s="403"/>
      <c r="BI1" s="405" t="s">
        <v>645</v>
      </c>
      <c r="BJ1" s="406" t="s">
        <v>646</v>
      </c>
      <c r="BK1" s="407" t="s">
        <v>647</v>
      </c>
      <c r="BL1" s="407"/>
      <c r="BM1" s="407"/>
      <c r="BN1" s="407"/>
      <c r="BO1" s="407"/>
      <c r="BP1" s="408"/>
      <c r="BQ1" s="409" t="s">
        <v>648</v>
      </c>
      <c r="BR1" s="409" t="s">
        <v>649</v>
      </c>
      <c r="BS1" s="409" t="s">
        <v>650</v>
      </c>
      <c r="BT1" s="410" t="s">
        <v>647</v>
      </c>
      <c r="BU1" s="410"/>
      <c r="BV1" s="410"/>
      <c r="BW1" s="411"/>
      <c r="BX1" s="411"/>
      <c r="BY1" s="411"/>
      <c r="BZ1" s="409" t="s">
        <v>657</v>
      </c>
      <c r="CA1" s="412" t="s">
        <v>658</v>
      </c>
      <c r="CB1" s="409" t="s">
        <v>655</v>
      </c>
      <c r="CC1" s="403" t="s">
        <v>642</v>
      </c>
      <c r="CD1" s="403" t="s">
        <v>656</v>
      </c>
      <c r="CE1" s="403" t="s">
        <v>644</v>
      </c>
      <c r="CF1" s="403"/>
      <c r="CG1" s="403"/>
      <c r="CH1" s="405" t="s">
        <v>645</v>
      </c>
      <c r="CI1" s="406" t="s">
        <v>646</v>
      </c>
      <c r="CJ1" s="407" t="s">
        <v>647</v>
      </c>
      <c r="CK1" s="407"/>
      <c r="CL1" s="407"/>
      <c r="CM1" s="407"/>
      <c r="CN1" s="407"/>
      <c r="CO1" s="408"/>
      <c r="CP1" s="409" t="s">
        <v>648</v>
      </c>
      <c r="CQ1" s="409" t="s">
        <v>649</v>
      </c>
      <c r="CR1" s="409" t="s">
        <v>650</v>
      </c>
      <c r="CS1" s="410" t="s">
        <v>647</v>
      </c>
      <c r="CT1" s="410"/>
      <c r="CU1" s="410"/>
      <c r="CV1" s="411"/>
      <c r="CW1" s="411"/>
      <c r="CX1" s="411"/>
      <c r="CY1" s="412"/>
    </row>
    <row r="2" spans="1:103">
      <c r="A2" t="s">
        <v>129</v>
      </c>
      <c r="B2" s="5" t="s">
        <v>60</v>
      </c>
      <c r="C2" s="14" t="s">
        <v>61</v>
      </c>
      <c r="D2" s="551" t="e">
        <f ca="1">IF(P24&gt;10000,"Don't Trade (Check Variation)","Trade (Variation Good)")</f>
        <v>#NAME?</v>
      </c>
      <c r="E2" s="18" t="e">
        <f>VLOOKUP(A2,'JP Code_Sheet'!$A$2:$E$20,2,0)</f>
        <v>#N/A</v>
      </c>
      <c r="F2" s="18"/>
      <c r="G2" s="15" t="e">
        <f>VLOOKUP(A2,$A$23:$G$27,7,0)</f>
        <v>#N/A</v>
      </c>
      <c r="H2" s="62"/>
      <c r="I2" s="18" t="e">
        <f>VLOOKUP(A2,'JP Code_Sheet'!$A$2:$E$20,4,0)</f>
        <v>#N/A</v>
      </c>
      <c r="J2" s="18" t="e">
        <f>VLOOKUP(A2,'JP Code_Sheet'!$A$3:$F$32,6,0)</f>
        <v>#N/A</v>
      </c>
      <c r="K2" s="6"/>
      <c r="L2" s="38" t="e">
        <f>E2+G2+I2+J2+K2+F2</f>
        <v>#N/A</v>
      </c>
      <c r="M2" s="18">
        <f>Equitizer_Mainsp_CALC!H17</f>
        <v>0</v>
      </c>
      <c r="N2" s="16">
        <f>SUMIFS('Eze Export_equitizer_MAINSP'!H:H,'Eze Export_equitizer_MAINSP'!B:B,"CSUS")</f>
        <v>0</v>
      </c>
      <c r="O2" s="39"/>
      <c r="P2" s="40" t="e">
        <f>L2+D23+N2</f>
        <v>#N/A</v>
      </c>
      <c r="Q2" s="34" t="e">
        <f t="shared" ref="Q2:Q7" si="0">L2/P2</f>
        <v>#N/A</v>
      </c>
      <c r="R2" s="36" t="e">
        <f>VLOOKUP(A2,'JP Code_Sheet'!$A$3:$L$33,12,0)</f>
        <v>#N/A</v>
      </c>
      <c r="S2" s="67" t="e">
        <f>L2+R2</f>
        <v>#N/A</v>
      </c>
      <c r="T2" s="34" t="e">
        <f t="shared" ref="T2:T3" si="1">S2/P2</f>
        <v>#N/A</v>
      </c>
      <c r="U2" s="413" t="e">
        <f ca="1">_xll.BDP(AH2&amp;" INDEX","px_close_1d")</f>
        <v>#NAME?</v>
      </c>
      <c r="V2" s="414" t="e" cm="1">
        <f t="array" aca="1" ref="V2" ca="1">_xll.BDP(AH2&amp;" INDEX","px_close_2d")</f>
        <v>#NAME?</v>
      </c>
      <c r="W2" s="415" t="e">
        <f ca="1">(U2-V2)*50*X2</f>
        <v>#NAME?</v>
      </c>
      <c r="X2" s="416">
        <f>Equitizer_Mainsp_CALC!F5</f>
        <v>0</v>
      </c>
      <c r="Y2" s="417" t="e" cm="1">
        <f t="array" aca="1" ref="Y2" ca="1">_xll.BDP(AH2&amp;" index","px_last")</f>
        <v>#NAME?</v>
      </c>
      <c r="Z2" s="415" t="e">
        <f ca="1">S2+M2+W2</f>
        <v>#N/A</v>
      </c>
      <c r="AA2" s="415" t="e">
        <f ca="1">X2*U2*50</f>
        <v>#NAME?</v>
      </c>
      <c r="AB2" s="418" t="e">
        <f ca="1">Z2-AA2</f>
        <v>#N/A</v>
      </c>
      <c r="AC2" s="419" t="e">
        <f ca="1">IF(AB2&gt;0,ROUNDDOWN(AB2/(Y2*50),0),ROUNDUP(AB2/(Y2*50),0))</f>
        <v>#N/A</v>
      </c>
      <c r="AD2" s="420" t="str">
        <f>B2</f>
        <v>MAINSP</v>
      </c>
      <c r="AE2" s="421">
        <f ca="1">TODAY()</f>
        <v>45467</v>
      </c>
      <c r="AF2" s="421">
        <f ca="1">TODAY()</f>
        <v>45467</v>
      </c>
      <c r="AG2" s="421" t="e">
        <f ca="1">IF(AC2=0,"",IF(AC2&gt;0,"BUY","SELL"))</f>
        <v>#N/A</v>
      </c>
      <c r="AH2" s="546"/>
      <c r="AI2" s="422" t="e">
        <f ca="1">IF(AG2="SELL",IF(ABS(AC2)&gt;X2,"CHECK",ABS(AC2)),ABS(AC2))</f>
        <v>#N/A</v>
      </c>
      <c r="AJ2" s="423"/>
      <c r="AK2" s="423"/>
      <c r="AL2" s="423"/>
      <c r="AM2" s="424" t="str">
        <f>AD2</f>
        <v>MAINSP</v>
      </c>
      <c r="AN2" s="425"/>
      <c r="AO2" s="425"/>
      <c r="AP2" s="425"/>
      <c r="AQ2" s="425"/>
      <c r="AR2" s="426"/>
      <c r="AS2" s="423" t="e">
        <f ca="1">S2+W2-G14-F14-E14</f>
        <v>#N/A</v>
      </c>
      <c r="AT2" s="423" t="e">
        <f ca="1">IF(AS2&gt;0,ROUNDDOWN(AS2,-5),ROUNDUP(AS2,-5))</f>
        <v>#N/A</v>
      </c>
      <c r="AU2" s="427">
        <f ca="1">TODAY()</f>
        <v>45467</v>
      </c>
      <c r="AV2" s="427">
        <f ca="1">TODAY()</f>
        <v>45467</v>
      </c>
      <c r="AW2" s="427" t="e">
        <f ca="1">IF(AT2&gt;=0,IF((ABS(AT2))&gt;=100000,"BUY",""),"SELL")</f>
        <v>#N/A</v>
      </c>
      <c r="AX2" s="592"/>
      <c r="AY2" s="428" t="e">
        <f ca="1">IF(AW2="SELL",IF(ABS(AT2)&gt;Equitizer_Mainsp_CALC!H17,"CHECK",IF(AT2&gt;0,IF((AT2)&gt;=100000,ABS(AT2),""),-AT2)),IF(AT2&gt;0,IF((AT2)&gt;=100000,ABS(AT2),""),-AT2))</f>
        <v>#N/A</v>
      </c>
      <c r="AZ2" s="429">
        <v>0</v>
      </c>
      <c r="BC2" s="429" t="e">
        <f ca="1">X2+AC2</f>
        <v>#N/A</v>
      </c>
      <c r="BD2" s="417" t="e" cm="1">
        <f t="array" aca="1" ref="BD2" ca="1">_xll.BDP(AH2&amp;" index","px_last")</f>
        <v>#NAME?</v>
      </c>
      <c r="BE2" s="429" t="e">
        <f ca="1">Z2+AZ2+BA2+BB2</f>
        <v>#N/A</v>
      </c>
      <c r="BF2" s="415" t="e">
        <f ca="1">BC2*BD2*50</f>
        <v>#N/A</v>
      </c>
      <c r="BG2" s="415"/>
      <c r="BH2" s="415"/>
      <c r="BI2" s="418" t="e">
        <f ca="1">BE2-BF2</f>
        <v>#N/A</v>
      </c>
      <c r="BJ2" s="419" t="e">
        <f ca="1">IF(BI2&gt;0,ROUNDDOWN(BI2/(BD2*50),0),ROUNDUP(BI2/(BD2*50),0))</f>
        <v>#N/A</v>
      </c>
      <c r="BK2" s="430" t="str">
        <f>AD2</f>
        <v>MAINSP</v>
      </c>
      <c r="BL2" s="427">
        <f ca="1">AE2</f>
        <v>45467</v>
      </c>
      <c r="BM2" s="427">
        <f ca="1">AF2</f>
        <v>45467</v>
      </c>
      <c r="BN2" s="427" t="e">
        <f ca="1">IF(BJ2=0,"",IF(BJ2&gt;0,"Buy","Sell"))</f>
        <v>#N/A</v>
      </c>
      <c r="BO2" s="430">
        <f>AH2</f>
        <v>0</v>
      </c>
      <c r="BP2" s="428" t="e">
        <f ca="1">ABS(BJ2)</f>
        <v>#N/A</v>
      </c>
      <c r="BQ2" s="423"/>
      <c r="BR2" s="423"/>
      <c r="BS2" s="423"/>
      <c r="BT2" s="424" t="str">
        <f>BK2</f>
        <v>MAINSP</v>
      </c>
      <c r="BU2" s="425"/>
      <c r="BV2" s="425"/>
      <c r="BW2" s="425"/>
      <c r="BX2" s="425"/>
      <c r="BY2" s="426"/>
      <c r="BZ2" s="431">
        <v>0</v>
      </c>
      <c r="CA2" s="431">
        <v>0</v>
      </c>
      <c r="CB2" s="429" t="e">
        <f ca="1">BC2+BJ2</f>
        <v>#N/A</v>
      </c>
      <c r="CC2" s="417" t="e" cm="1">
        <f t="array" aca="1" ref="CC2" ca="1">_xll.BDP(AH2&amp;" index","px_last")</f>
        <v>#NAME?</v>
      </c>
      <c r="CD2" s="429" t="e">
        <f ca="1">BE2+BZ2+CA2</f>
        <v>#N/A</v>
      </c>
      <c r="CE2" s="415" t="e">
        <f ca="1">CB2*CC2*50</f>
        <v>#N/A</v>
      </c>
      <c r="CF2" s="415"/>
      <c r="CG2" s="415"/>
      <c r="CH2" s="418" t="e">
        <f ca="1">CD2-CE2</f>
        <v>#N/A</v>
      </c>
      <c r="CI2" s="419" t="e">
        <f ca="1">IF(CH2&gt;0,ROUNDDOWN(CH2/(CC2*50),0),ROUNDUP(CH2/(CC2*50),0))</f>
        <v>#N/A</v>
      </c>
      <c r="CJ2" s="430" t="str">
        <f>BK2</f>
        <v>MAINSP</v>
      </c>
      <c r="CK2" s="427">
        <f ca="1">BL2</f>
        <v>45467</v>
      </c>
      <c r="CL2" s="427">
        <f ca="1">BM2</f>
        <v>45467</v>
      </c>
      <c r="CM2" s="427" t="e">
        <f ca="1">IF(CI2=0,"",IF(CI2&gt;0,"Buy","Sell"))</f>
        <v>#N/A</v>
      </c>
      <c r="CN2" s="430">
        <f>AH2</f>
        <v>0</v>
      </c>
      <c r="CO2" s="428" t="e">
        <f ca="1">ABS(CI2)</f>
        <v>#N/A</v>
      </c>
      <c r="CP2" s="423"/>
      <c r="CQ2" s="423"/>
      <c r="CR2" s="423"/>
      <c r="CS2" s="424" t="str">
        <f>CJ2</f>
        <v>MAINSP</v>
      </c>
      <c r="CT2" s="425"/>
      <c r="CU2" s="425"/>
      <c r="CV2" s="425"/>
      <c r="CW2" s="425"/>
      <c r="CX2" s="426"/>
    </row>
    <row r="3" spans="1:103" ht="15" thickBot="1">
      <c r="A3" t="s">
        <v>134</v>
      </c>
      <c r="B3" s="5" t="s">
        <v>62</v>
      </c>
      <c r="C3" s="14" t="s">
        <v>63</v>
      </c>
      <c r="D3" s="551" t="e">
        <f ca="1">IF(P25&gt;10000,"Don't Trade (Check Variation)","Trade (Variation Good)")</f>
        <v>#NAME?</v>
      </c>
      <c r="E3" s="18" t="e">
        <f>VLOOKUP(A3,'JP Code_Sheet'!$A$2:$E$32,2,0)</f>
        <v>#N/A</v>
      </c>
      <c r="F3" s="18"/>
      <c r="G3" s="15" t="e">
        <f t="shared" ref="G3:G5" si="2">VLOOKUP(A3,$A$23:$G$27,7,0)</f>
        <v>#N/A</v>
      </c>
      <c r="H3" s="62"/>
      <c r="I3" s="18" t="e">
        <f>VLOOKUP(A3,'JP Code_Sheet'!$A$2:$E$32,4,0)</f>
        <v>#N/A</v>
      </c>
      <c r="J3" s="18" t="e">
        <f>VLOOKUP(A3,'JP Code_Sheet'!$A$3:$F$32,6,0)</f>
        <v>#N/A</v>
      </c>
      <c r="K3" s="6"/>
      <c r="L3" s="38" t="e">
        <f t="shared" ref="L3:L7" si="3">E3+G3+I3+J3+K3+F3</f>
        <v>#N/A</v>
      </c>
      <c r="M3" s="18">
        <f>Equitizer_VPIE_CALC!H17</f>
        <v>0</v>
      </c>
      <c r="N3" s="16">
        <f>SUMIFS('Eze Export_equitizer_VPIE'!H:H,'Eze Export_equitizer_VPIE'!B:B,"CSUS")</f>
        <v>0</v>
      </c>
      <c r="O3" s="39"/>
      <c r="P3" s="40" t="e">
        <f>L3+D24+N3</f>
        <v>#N/A</v>
      </c>
      <c r="Q3" s="34" t="e">
        <f t="shared" si="0"/>
        <v>#N/A</v>
      </c>
      <c r="R3" s="36" t="e">
        <f>VLOOKUP(A3,'JP Code_Sheet'!$A$3:$L$33,12,0)</f>
        <v>#N/A</v>
      </c>
      <c r="S3" s="67" t="e">
        <f t="shared" ref="S3:S7" si="4">L3+R3</f>
        <v>#N/A</v>
      </c>
      <c r="T3" s="34" t="e">
        <f t="shared" si="1"/>
        <v>#N/A</v>
      </c>
      <c r="U3" s="413" t="e">
        <f ca="1">_xll.BDP(AH3&amp;" INDEX","px_close_1d")</f>
        <v>#NAME?</v>
      </c>
      <c r="V3" s="414" t="e" cm="1">
        <f t="array" aca="1" ref="V3" ca="1">_xll.BDP(AH3&amp;" INDEX","px_close_2d")</f>
        <v>#NAME?</v>
      </c>
      <c r="W3" s="415" t="e">
        <f ca="1">(U3-V3)*50*X3</f>
        <v>#NAME?</v>
      </c>
      <c r="X3" s="416">
        <f>Equitizer_VPIE_CALC!F5</f>
        <v>0</v>
      </c>
      <c r="Y3" s="417" t="e" cm="1">
        <f t="array" aca="1" ref="Y3" ca="1">_xll.BDP(AH3&amp;" index","px_last")</f>
        <v>#NAME?</v>
      </c>
      <c r="Z3" s="415" t="e">
        <f ca="1">S3+M3+W3</f>
        <v>#N/A</v>
      </c>
      <c r="AA3" s="415" t="e">
        <f ca="1">X3*U3*50</f>
        <v>#NAME?</v>
      </c>
      <c r="AB3" s="418" t="e">
        <f ca="1">Z3-AA3</f>
        <v>#N/A</v>
      </c>
      <c r="AC3" s="419" t="e">
        <f ca="1">IF(AB3&gt;0,ROUNDDOWN(AB3/(Y3*50),0),ROUNDUP(AB3/(Y3*50),0))</f>
        <v>#N/A</v>
      </c>
      <c r="AD3" s="420" t="str">
        <f t="shared" ref="AD3:AD7" si="5">B3</f>
        <v>VPIE</v>
      </c>
      <c r="AE3" s="421">
        <f ca="1">TODAY()</f>
        <v>45467</v>
      </c>
      <c r="AF3" s="421">
        <f ca="1">TODAY()</f>
        <v>45467</v>
      </c>
      <c r="AG3" s="421" t="e">
        <f t="shared" ref="AG3" ca="1" si="6">IF(AC3=0,"",IF(AC3&gt;0,"BUY","SELL"))</f>
        <v>#N/A</v>
      </c>
      <c r="AH3" s="547"/>
      <c r="AI3" s="422" t="e">
        <f ca="1">IF(AG3="SELL",IF(ABS(AC3)&gt;X3,"CHECK",ABS(AC3)),ABS(AC3))</f>
        <v>#N/A</v>
      </c>
      <c r="AJ3" s="423"/>
      <c r="AK3" s="423"/>
      <c r="AL3" s="423"/>
      <c r="AM3" s="424" t="str">
        <f>AD3</f>
        <v>VPIE</v>
      </c>
      <c r="AN3" s="425"/>
      <c r="AO3" s="425"/>
      <c r="AP3" s="425"/>
      <c r="AQ3" s="425"/>
      <c r="AR3" s="426"/>
      <c r="AS3" s="423" t="e">
        <f ca="1">S3+W3-G15-F15-E15</f>
        <v>#N/A</v>
      </c>
      <c r="AT3" s="423" t="e">
        <f ca="1">IF(AS3&gt;0,ROUNDDOWN(AS3,-5),ROUNDUP(AS3,-5))</f>
        <v>#N/A</v>
      </c>
      <c r="AU3" s="427">
        <f ca="1">TODAY()</f>
        <v>45467</v>
      </c>
      <c r="AV3" s="427">
        <f ca="1">TODAY()</f>
        <v>45467</v>
      </c>
      <c r="AW3" s="427" t="e">
        <f ca="1">IF(AT3&gt;=0,IF((ABS(AT3))&gt;=100000,"BUY",""),"SELL")</f>
        <v>#N/A</v>
      </c>
      <c r="AX3" s="593"/>
      <c r="AY3" s="428" t="e">
        <f ca="1">IF(AW3="SELL",IF(ABS(AT3)&gt;Equitizer_VPIE_CALC!H17,"CHECK",IF(AT3&gt;0,IF((AT3)&gt;=100000,ABS(AT3),""),-AT3)),IF(AT3&gt;0,IF((AT3)&gt;=100000,ABS(AT3),""),-AT3))</f>
        <v>#N/A</v>
      </c>
      <c r="AZ3" s="429">
        <v>0</v>
      </c>
      <c r="BC3" s="429" t="e">
        <f ca="1">X3+AC3</f>
        <v>#N/A</v>
      </c>
      <c r="BD3" s="417" t="e" cm="1">
        <f t="array" aca="1" ref="BD3" ca="1">_xll.BDP(AH3&amp;" index","px_last")</f>
        <v>#NAME?</v>
      </c>
      <c r="BE3" s="429" t="e">
        <f ca="1">Z3+AZ3+BA3+BB3</f>
        <v>#N/A</v>
      </c>
      <c r="BF3" s="415" t="e">
        <f ca="1">BC3*BD3*50</f>
        <v>#N/A</v>
      </c>
      <c r="BG3" s="415"/>
      <c r="BH3" s="415"/>
      <c r="BI3" s="418" t="e">
        <f ca="1">BE3-BF3</f>
        <v>#N/A</v>
      </c>
      <c r="BJ3" s="419" t="e">
        <f ca="1">IF(BI3&gt;0,ROUNDDOWN(BI3/(BD3*50),0),ROUNDUP(BI3/(BD3*50),0))</f>
        <v>#N/A</v>
      </c>
      <c r="BK3" s="430" t="str">
        <f t="shared" ref="BK3:BK7" si="7">AD3</f>
        <v>VPIE</v>
      </c>
      <c r="BL3" s="427">
        <f ca="1">AE3</f>
        <v>45467</v>
      </c>
      <c r="BM3" s="427">
        <f ca="1">AF3</f>
        <v>45467</v>
      </c>
      <c r="BN3" s="427" t="e">
        <f ca="1">IF(BJ3=0,"",IF(BJ3&gt;0,"Buy","Sell"))</f>
        <v>#N/A</v>
      </c>
      <c r="BO3" s="430">
        <f>AH3</f>
        <v>0</v>
      </c>
      <c r="BP3" s="428" t="e">
        <f ca="1">ABS(BJ3)</f>
        <v>#N/A</v>
      </c>
      <c r="BQ3" s="423"/>
      <c r="BR3" s="423"/>
      <c r="BS3" s="423"/>
      <c r="BT3" s="424" t="str">
        <f>BK3</f>
        <v>VPIE</v>
      </c>
      <c r="BU3" s="425"/>
      <c r="BV3" s="425"/>
      <c r="BW3" s="425"/>
      <c r="BX3" s="425"/>
      <c r="BY3" s="426"/>
      <c r="BZ3" s="431">
        <v>0</v>
      </c>
      <c r="CA3" s="431">
        <v>0</v>
      </c>
      <c r="CB3" s="429" t="e">
        <f ca="1">BC3+BJ3</f>
        <v>#N/A</v>
      </c>
      <c r="CC3" s="417" t="e" cm="1">
        <f t="array" aca="1" ref="CC3" ca="1">_xll.BDP(AH3&amp;" index","px_last")</f>
        <v>#NAME?</v>
      </c>
      <c r="CD3" s="429" t="e">
        <f ca="1">BE3+BZ3+CA3</f>
        <v>#N/A</v>
      </c>
      <c r="CE3" s="415" t="e">
        <f ca="1">CB3*CC3*50</f>
        <v>#N/A</v>
      </c>
      <c r="CF3" s="415"/>
      <c r="CG3" s="415"/>
      <c r="CH3" s="418" t="e">
        <f ca="1">CD3-CE3</f>
        <v>#N/A</v>
      </c>
      <c r="CI3" s="419" t="e">
        <f ca="1">IF(CH3&gt;0,ROUNDDOWN(CH3/(CC3*50),0),ROUNDUP(CH3/(CC3*50),0))</f>
        <v>#N/A</v>
      </c>
      <c r="CJ3" s="430" t="str">
        <f t="shared" ref="CJ3:CJ7" si="8">BK3</f>
        <v>VPIE</v>
      </c>
      <c r="CK3" s="427">
        <f ca="1">BL3</f>
        <v>45467</v>
      </c>
      <c r="CL3" s="427">
        <f ca="1">BM3</f>
        <v>45467</v>
      </c>
      <c r="CM3" s="427" t="e">
        <f ca="1">IF(CI3=0,"",IF(CI3&gt;0,"Buy","Sell"))</f>
        <v>#N/A</v>
      </c>
      <c r="CN3" s="430">
        <f>AH3</f>
        <v>0</v>
      </c>
      <c r="CO3" s="428" t="e">
        <f ca="1">ABS(CI3)</f>
        <v>#N/A</v>
      </c>
      <c r="CP3" s="423"/>
      <c r="CQ3" s="423"/>
      <c r="CR3" s="423"/>
      <c r="CS3" s="424" t="str">
        <f>CJ3</f>
        <v>VPIE</v>
      </c>
      <c r="CT3" s="425"/>
      <c r="CU3" s="425"/>
      <c r="CV3" s="425"/>
      <c r="CW3" s="425"/>
      <c r="CX3" s="426"/>
    </row>
    <row r="4" spans="1:103">
      <c r="A4" s="11" t="s">
        <v>122</v>
      </c>
      <c r="B4" s="5" t="s">
        <v>55</v>
      </c>
      <c r="C4" s="5" t="s">
        <v>427</v>
      </c>
      <c r="D4" s="551"/>
      <c r="E4" s="18" t="e">
        <f>VLOOKUP(A4,'JP Code_Sheet'!$A$2:$E$32,2,0)</f>
        <v>#N/A</v>
      </c>
      <c r="F4" s="18"/>
      <c r="G4" s="15" t="e">
        <f t="shared" si="2"/>
        <v>#N/A</v>
      </c>
      <c r="H4" s="63"/>
      <c r="I4" s="18" t="e">
        <f>VLOOKUP(A4,'JP Code_Sheet'!$A$2:$E$32,4,0)</f>
        <v>#N/A</v>
      </c>
      <c r="J4" s="18" t="e">
        <f>VLOOKUP(A4,'JP Code_Sheet'!$A$3:$F$32,6,0)</f>
        <v>#N/A</v>
      </c>
      <c r="K4" s="6"/>
      <c r="L4" s="38" t="e">
        <f>E4+G4+I4+J4+K4+F4</f>
        <v>#N/A</v>
      </c>
      <c r="M4" s="18"/>
      <c r="N4" s="16" t="e">
        <f>VLOOKUP(A4,'JP Code_Sheet'!$A$3:$H$32,8,0)</f>
        <v>#N/A</v>
      </c>
      <c r="O4" s="39"/>
      <c r="P4" s="40" t="e">
        <f t="shared" ref="P4:P7" si="9">L4+M4+N4</f>
        <v>#N/A</v>
      </c>
      <c r="Q4" s="34" t="e">
        <f t="shared" si="0"/>
        <v>#N/A</v>
      </c>
      <c r="R4" s="36" t="e">
        <f>VLOOKUP(A4,'JP Code_Sheet'!$A$3:$L$33,12,0)</f>
        <v>#N/A</v>
      </c>
      <c r="S4" s="67" t="e">
        <f t="shared" si="4"/>
        <v>#N/A</v>
      </c>
      <c r="T4" s="34" t="e">
        <f t="shared" ref="T4" si="10">S4/P4</f>
        <v>#N/A</v>
      </c>
      <c r="U4" s="432"/>
      <c r="V4" s="432"/>
      <c r="Y4" s="417" t="e" cm="1">
        <f t="array" aca="1" ref="Y4" ca="1">_xll.BDP("VOO EQUITY","px_last")</f>
        <v>#NAME?</v>
      </c>
      <c r="Z4" s="415"/>
      <c r="AA4" s="415"/>
      <c r="AB4" s="418" t="e">
        <f>S4-(P4*0.00002)</f>
        <v>#N/A</v>
      </c>
      <c r="AC4" s="419" t="e">
        <f>IF(S4&gt;0,IF(ABS(T4)&gt;0.0001,ROUND(AB4/Y4,0),0),ROUNDUP(S4/Y4,-1))</f>
        <v>#N/A</v>
      </c>
      <c r="AD4" s="430" t="str">
        <f t="shared" si="5"/>
        <v>NYLPIE</v>
      </c>
      <c r="AE4" s="430"/>
      <c r="AF4" s="430"/>
      <c r="AG4" s="427"/>
      <c r="AH4" s="430"/>
      <c r="AI4" s="428"/>
      <c r="AJ4" s="423" t="e">
        <f ca="1">$S4+(D16-G4)</f>
        <v>#N/A</v>
      </c>
      <c r="AK4" s="423" t="e">
        <f ca="1">$S4+(D16+E16-G4)</f>
        <v>#N/A</v>
      </c>
      <c r="AL4" s="423" t="e">
        <f ca="1">$S4+(D16+E16+F16-G4)</f>
        <v>#N/A</v>
      </c>
      <c r="AM4" s="420" t="str">
        <f t="shared" ref="AM4:AM7" si="11">AD4</f>
        <v>NYLPIE</v>
      </c>
      <c r="AN4" s="421">
        <f t="shared" ref="AN4:AN7" ca="1" si="12">TODAY()</f>
        <v>45467</v>
      </c>
      <c r="AO4" s="421" t="e">
        <f ca="1">IF(AJ4&lt;0,AN4,IF(AK4&lt;0,WORKDAY(AN4,1),WORKDAY(AN4,1)))</f>
        <v>#N/A</v>
      </c>
      <c r="AP4" s="421" t="e">
        <f>IF(AC4=0,"",IF(AC4&gt;0,"Buy","Sell"))</f>
        <v>#N/A</v>
      </c>
      <c r="AQ4" s="421" t="s">
        <v>893</v>
      </c>
      <c r="AR4" s="422" t="e">
        <f>ABS(AC4)</f>
        <v>#N/A</v>
      </c>
      <c r="AS4" s="423"/>
      <c r="AT4" s="423"/>
      <c r="AU4" s="430"/>
      <c r="AV4" s="430"/>
      <c r="AW4" s="430"/>
      <c r="AX4" s="428"/>
      <c r="AY4" s="428"/>
      <c r="AZ4" s="429">
        <v>0</v>
      </c>
      <c r="BA4" s="429">
        <v>0</v>
      </c>
      <c r="BB4" s="429">
        <v>0</v>
      </c>
      <c r="BD4" s="417" t="e" cm="1">
        <f t="array" aca="1" ref="BD4" ca="1">_xll.BDP("VOO EQUITY","px_last")</f>
        <v>#NAME?</v>
      </c>
      <c r="BG4" s="429" t="e">
        <f ca="1">S4+AZ4+BA4+BB4+(-AC4*BD4)</f>
        <v>#N/A</v>
      </c>
      <c r="BH4" s="434" t="e">
        <f ca="1">BG4/P4</f>
        <v>#N/A</v>
      </c>
      <c r="BI4" s="418" t="e">
        <f ca="1">BG4-(P4*0.00002)</f>
        <v>#N/A</v>
      </c>
      <c r="BJ4" s="419" t="e">
        <f ca="1">IF(BI4&gt;0,IF(ABS(BH4)&gt;0.0001,ROUND(BI4/BD4,0),0),ROUNDUP(BI4/BD4,-1))</f>
        <v>#N/A</v>
      </c>
      <c r="BK4" s="430" t="str">
        <f t="shared" si="7"/>
        <v>NYLPIE</v>
      </c>
      <c r="BL4" s="430"/>
      <c r="BM4" s="430"/>
      <c r="BN4" s="430"/>
      <c r="BO4" s="430"/>
      <c r="BP4" s="428"/>
      <c r="BQ4" s="423" t="e">
        <f ca="1">AJ4+IF((NETWORKDAYS($AN4,$AO4,0)=1),-$AC4*$BD4,0)+AZ4</f>
        <v>#N/A</v>
      </c>
      <c r="BR4" s="423" t="e">
        <f ca="1">BQ4+IF((NETWORKDAYS($AN4,$AO4,0)=2),-$AC4*$BD4,0)+BA4</f>
        <v>#N/A</v>
      </c>
      <c r="BS4" s="423" t="e">
        <f ca="1">BR4+IF((NETWORKDAYS($AN4,$AO4,0)=3),-$AC4*$BD4,0)+BB4</f>
        <v>#N/A</v>
      </c>
      <c r="BT4" s="424" t="str">
        <f t="shared" ref="BT4:BT7" si="13">BK4</f>
        <v>NYLPIE</v>
      </c>
      <c r="BU4" s="425">
        <f t="shared" ref="BU4:BU7" ca="1" si="14">TODAY()</f>
        <v>45467</v>
      </c>
      <c r="BV4" s="425" t="e">
        <f ca="1">IF(BQ4&lt;0,BU4,IF(BR4&lt;0,WORKDAY(BU4,1),WORKDAY(BU4,1)))</f>
        <v>#N/A</v>
      </c>
      <c r="BW4" s="425" t="e">
        <f ca="1">IF(BJ4=0,"",IF(BJ4&gt;0,"Buy","Sell"))</f>
        <v>#N/A</v>
      </c>
      <c r="BX4" s="425" t="s">
        <v>893</v>
      </c>
      <c r="BY4" s="426" t="e">
        <f ca="1">ABS(BJ4)</f>
        <v>#N/A</v>
      </c>
      <c r="BZ4" s="431">
        <v>0</v>
      </c>
      <c r="CA4" s="431">
        <v>0</v>
      </c>
      <c r="CC4" s="417" t="e" cm="1">
        <f t="array" aca="1" ref="CC4" ca="1">_xll.BDP("VOO EQUITY","px_last")</f>
        <v>#NAME?</v>
      </c>
      <c r="CF4" s="429" t="e">
        <f ca="1">BG4+BZ4+CA4+(-BJ4*CC4)</f>
        <v>#N/A</v>
      </c>
      <c r="CG4" s="434" t="e">
        <f ca="1">CF4/P4</f>
        <v>#N/A</v>
      </c>
      <c r="CH4" s="418" t="e">
        <f ca="1">CF4-(AO4*0.00002)</f>
        <v>#N/A</v>
      </c>
      <c r="CI4" s="419" t="e">
        <f ca="1">IF(CH4&gt;0,IF(ABS(CG4)&gt;0.0001,ROUND(CH4/CC4,0),0),ROUNDUP(CH4/CC4,-1))</f>
        <v>#N/A</v>
      </c>
      <c r="CJ4" s="430" t="str">
        <f t="shared" si="8"/>
        <v>NYLPIE</v>
      </c>
      <c r="CK4" s="430"/>
      <c r="CL4" s="430"/>
      <c r="CM4" s="430"/>
      <c r="CN4" s="430"/>
      <c r="CO4" s="428"/>
      <c r="CP4" s="423" t="e">
        <f ca="1">BQ4+IF((NETWORKDAYS($BU4,$BV4,0)=1),-$BJ4*$BD4,0)</f>
        <v>#N/A</v>
      </c>
      <c r="CQ4" s="423" t="e">
        <f ca="1">CP4+IF((NETWORKDAYS($BU4,$BV4,0)=2),-$BJ4*$BD4,0)+BZ4</f>
        <v>#N/A</v>
      </c>
      <c r="CR4" s="423" t="e">
        <f ca="1">CQ4+IF((NETWORKDAYS($BU4,$BV4,0)=3),-$BJ4*$BD4,0)+CA4</f>
        <v>#N/A</v>
      </c>
      <c r="CS4" s="424" t="str">
        <f t="shared" ref="CS4:CS7" si="15">CJ4</f>
        <v>NYLPIE</v>
      </c>
      <c r="CT4" s="425">
        <f t="shared" ref="CT4:CT7" ca="1" si="16">TODAY()</f>
        <v>45467</v>
      </c>
      <c r="CU4" s="425" t="e">
        <f ca="1">IF(CP4&lt;0,CT4+1,IF(CQ4&lt;0,WORKDAY(CT4,1),WORKDAY(CT4,1)))</f>
        <v>#N/A</v>
      </c>
      <c r="CV4" s="425" t="e">
        <f ca="1">IF(CI4=0,"",IF(CI4&gt;0,"Buy","Sell"))</f>
        <v>#N/A</v>
      </c>
      <c r="CW4" s="425" t="s">
        <v>893</v>
      </c>
      <c r="CX4" s="426" t="e">
        <f ca="1">ABS(CI4)</f>
        <v>#N/A</v>
      </c>
      <c r="CY4" s="5" t="s">
        <v>659</v>
      </c>
    </row>
    <row r="5" spans="1:103">
      <c r="A5" s="21" t="s">
        <v>119</v>
      </c>
      <c r="B5" s="5" t="s">
        <v>57</v>
      </c>
      <c r="C5" s="5" t="s">
        <v>428</v>
      </c>
      <c r="D5" s="551"/>
      <c r="E5" s="18" t="e">
        <f>VLOOKUP(A5,'JP Code_Sheet'!$A$2:$E$32,2,0)</f>
        <v>#N/A</v>
      </c>
      <c r="F5" s="18"/>
      <c r="G5" s="15" t="e">
        <f t="shared" si="2"/>
        <v>#N/A</v>
      </c>
      <c r="H5" s="63"/>
      <c r="I5" s="18" t="e">
        <f>VLOOKUP(A5,'JP Code_Sheet'!$A$2:$E$32,4,0)</f>
        <v>#N/A</v>
      </c>
      <c r="J5" s="18" t="e">
        <f>VLOOKUP(A5,'JP Code_Sheet'!$A$3:$F$32,6,0)</f>
        <v>#N/A</v>
      </c>
      <c r="K5" s="6"/>
      <c r="L5" s="38" t="e">
        <f t="shared" si="3"/>
        <v>#N/A</v>
      </c>
      <c r="M5" s="18"/>
      <c r="N5" s="16" t="e">
        <f>VLOOKUP(A5,'JP Code_Sheet'!$A$3:$H$32,8,0)</f>
        <v>#N/A</v>
      </c>
      <c r="O5" s="39"/>
      <c r="P5" s="40" t="e">
        <f t="shared" si="9"/>
        <v>#N/A</v>
      </c>
      <c r="Q5" s="34" t="e">
        <f t="shared" si="0"/>
        <v>#N/A</v>
      </c>
      <c r="R5" s="36" t="e">
        <f>VLOOKUP(A5,'JP Code_Sheet'!$A$3:$L$33,12,0)</f>
        <v>#N/A</v>
      </c>
      <c r="S5" s="67" t="e">
        <f t="shared" si="4"/>
        <v>#N/A</v>
      </c>
      <c r="T5" s="34" t="e">
        <f t="shared" ref="T5:T7" si="17">S5/P5</f>
        <v>#N/A</v>
      </c>
      <c r="U5" s="432"/>
      <c r="V5" s="432"/>
      <c r="Y5" s="417" t="e" cm="1">
        <f t="array" aca="1" ref="Y5" ca="1">_xll.BDP("VOO EQUITY","px_last")</f>
        <v>#NAME?</v>
      </c>
      <c r="Z5" s="415"/>
      <c r="AA5" s="415"/>
      <c r="AB5" s="418" t="e">
        <f>S5-(P5*0.00002)</f>
        <v>#N/A</v>
      </c>
      <c r="AC5" s="419" t="e">
        <f>IF(S5&gt;0,IF(ABS(T5)&gt;0.00015,ROUND(AB5/Y5,0),0),ROUNDUP(S5/Y5,0))</f>
        <v>#N/A</v>
      </c>
      <c r="AD5" s="430" t="str">
        <f t="shared" si="5"/>
        <v>FOUNDLCE</v>
      </c>
      <c r="AE5" s="430"/>
      <c r="AF5" s="430"/>
      <c r="AG5" s="427"/>
      <c r="AH5" s="430"/>
      <c r="AI5" s="428"/>
      <c r="AJ5" s="423" t="e">
        <f t="shared" ref="AJ5:AJ7" ca="1" si="18">$S5+(D17-G5)</f>
        <v>#N/A</v>
      </c>
      <c r="AK5" s="423" t="e">
        <f t="shared" ref="AK5:AK7" ca="1" si="19">$S5+(D17+E17-G5)</f>
        <v>#N/A</v>
      </c>
      <c r="AL5" s="423" t="e">
        <f t="shared" ref="AL5:AL7" ca="1" si="20">$S5+(D17+E17+F17-G5)</f>
        <v>#N/A</v>
      </c>
      <c r="AM5" s="420" t="str">
        <f t="shared" si="11"/>
        <v>FOUNDLCE</v>
      </c>
      <c r="AN5" s="421">
        <f t="shared" ca="1" si="12"/>
        <v>45467</v>
      </c>
      <c r="AO5" s="421" t="e">
        <f ca="1">IF(AJ5&lt;0,AN5,IF(AK5&lt;0,WORKDAY(AN5,1),WORKDAY(AN5,1)))</f>
        <v>#N/A</v>
      </c>
      <c r="AP5" s="421" t="e">
        <f t="shared" ref="AP5:AP7" si="21">IF(AC5=0,"",IF(AC5&gt;0,"Buy","Sell"))</f>
        <v>#N/A</v>
      </c>
      <c r="AQ5" s="421" t="s">
        <v>893</v>
      </c>
      <c r="AR5" s="422" t="e">
        <f>ABS(AC5)</f>
        <v>#N/A</v>
      </c>
      <c r="AS5" s="423"/>
      <c r="AT5" s="423"/>
      <c r="AU5" s="430"/>
      <c r="AV5" s="430"/>
      <c r="AW5" s="430"/>
      <c r="AX5" s="428"/>
      <c r="AY5" s="428"/>
      <c r="AZ5" s="429">
        <v>0</v>
      </c>
      <c r="BA5" s="429">
        <v>0</v>
      </c>
      <c r="BB5" s="429">
        <v>0</v>
      </c>
      <c r="BD5" s="417" t="e" cm="1">
        <f t="array" aca="1" ref="BD5" ca="1">_xll.BDP("VOO EQUITY","px_last")</f>
        <v>#NAME?</v>
      </c>
      <c r="BG5" s="429" t="e">
        <f t="shared" ref="BG5:BG7" ca="1" si="22">S5+AZ5+BA5+BB5+(-AC5*BD5)</f>
        <v>#N/A</v>
      </c>
      <c r="BH5" s="434" t="e">
        <f t="shared" ref="BH5:BH7" ca="1" si="23">BG5/P5</f>
        <v>#N/A</v>
      </c>
      <c r="BI5" s="418" t="e">
        <f ca="1">BG5-(P5*0.00002)</f>
        <v>#N/A</v>
      </c>
      <c r="BJ5" s="419" t="e">
        <f ca="1">IF(BI5&gt;0,IF(ABS(BH5)&gt;0.0001,ROUND(BI5/BD5,0),0),ROUNDUP(BI5/BD5,-1))</f>
        <v>#N/A</v>
      </c>
      <c r="BK5" s="430" t="str">
        <f t="shared" si="7"/>
        <v>FOUNDLCE</v>
      </c>
      <c r="BL5" s="430"/>
      <c r="BM5" s="430"/>
      <c r="BN5" s="430"/>
      <c r="BO5" s="430"/>
      <c r="BP5" s="428"/>
      <c r="BQ5" s="423" t="e">
        <f t="shared" ref="BQ5:BQ7" ca="1" si="24">AJ5+IF((NETWORKDAYS($AN5,$AO5,0)=1),-$AC5*$BD5,0)+AZ5</f>
        <v>#N/A</v>
      </c>
      <c r="BR5" s="423" t="e">
        <f t="shared" ref="BR5:BR7" ca="1" si="25">BQ5+IF((NETWORKDAYS($AN5,$AO5,0)=2),-$AC5*$BD5,0)+BA5</f>
        <v>#N/A</v>
      </c>
      <c r="BS5" s="423" t="e">
        <f t="shared" ref="BS5:BS7" ca="1" si="26">BR5+IF((NETWORKDAYS($AN5,$AO5,0)=3),-$AC5*$BD5,0)+BB5</f>
        <v>#N/A</v>
      </c>
      <c r="BT5" s="424" t="str">
        <f t="shared" si="13"/>
        <v>FOUNDLCE</v>
      </c>
      <c r="BU5" s="425">
        <f t="shared" ca="1" si="14"/>
        <v>45467</v>
      </c>
      <c r="BV5" s="425" t="e">
        <f ca="1">IF(BQ5&lt;0,BU5,IF(BR5&lt;0,WORKDAY(BU5,1),WORKDAY(BU5,1)))</f>
        <v>#N/A</v>
      </c>
      <c r="BW5" s="425" t="e">
        <f t="shared" ref="BW5:BW7" ca="1" si="27">IF(BJ5=0,"",IF(BJ5&gt;0,"Buy","Sell"))</f>
        <v>#N/A</v>
      </c>
      <c r="BX5" s="425" t="s">
        <v>893</v>
      </c>
      <c r="BY5" s="426" t="e">
        <f t="shared" ref="BY5:BY7" ca="1" si="28">ABS(BJ5)</f>
        <v>#N/A</v>
      </c>
      <c r="BZ5" s="431">
        <v>0</v>
      </c>
      <c r="CA5" s="431">
        <v>0</v>
      </c>
      <c r="CC5" s="417" t="e" cm="1">
        <f t="array" aca="1" ref="CC5" ca="1">_xll.BDP("VOO EQUITY","px_last")</f>
        <v>#NAME?</v>
      </c>
      <c r="CF5" s="429" t="e">
        <f ca="1">BG5+BZ5+CA5+(-BJ5*CC5)</f>
        <v>#N/A</v>
      </c>
      <c r="CG5" s="434" t="e">
        <f t="shared" ref="CG5:CG7" ca="1" si="29">CF5/P5</f>
        <v>#N/A</v>
      </c>
      <c r="CH5" s="418" t="e">
        <f ca="1">CF5-(AO5*0.00002)</f>
        <v>#N/A</v>
      </c>
      <c r="CI5" s="419" t="e">
        <f ca="1">IF(CH5&gt;0,IF(ABS(CG5)&gt;0.0001,ROUND(CH5/CC5,0),0),ROUNDUP(CH5/CC5,-1))</f>
        <v>#N/A</v>
      </c>
      <c r="CJ5" s="430" t="str">
        <f t="shared" si="8"/>
        <v>FOUNDLCE</v>
      </c>
      <c r="CK5" s="430"/>
      <c r="CL5" s="430"/>
      <c r="CM5" s="430"/>
      <c r="CN5" s="430"/>
      <c r="CO5" s="428"/>
      <c r="CP5" s="423" t="e">
        <f t="shared" ref="CP5:CP7" ca="1" si="30">BQ5+IF((NETWORKDAYS($BU5,$BV5,0)=1),-$BJ5*$BD5,0)</f>
        <v>#N/A</v>
      </c>
      <c r="CQ5" s="423" t="e">
        <f ca="1">CP5+IF((NETWORKDAYS($BU5,$BV5,0)=2),-$BJ5*$BD5,0)+BZ5</f>
        <v>#N/A</v>
      </c>
      <c r="CR5" s="423" t="e">
        <f t="shared" ref="CR5:CR7" ca="1" si="31">CQ5+IF((NETWORKDAYS($BU5,$BV5,0)=3),-$BJ5*$BD5,0)+CA5</f>
        <v>#N/A</v>
      </c>
      <c r="CS5" s="424" t="str">
        <f t="shared" si="15"/>
        <v>FOUNDLCE</v>
      </c>
      <c r="CT5" s="425">
        <f t="shared" ca="1" si="16"/>
        <v>45467</v>
      </c>
      <c r="CU5" s="425" t="e">
        <f ca="1">IF(CP5&lt;0,WORKDAY(CT5,1),IF(CQ5&lt;0,WORKDAY(CT5,1),WORKDAY(CT5,1)))</f>
        <v>#N/A</v>
      </c>
      <c r="CV5" s="425" t="e">
        <f t="shared" ref="CV5:CV7" ca="1" si="32">IF(CI5=0,"",IF(CI5&gt;0,"Buy","Sell"))</f>
        <v>#N/A</v>
      </c>
      <c r="CW5" s="425" t="s">
        <v>893</v>
      </c>
      <c r="CX5" s="426" t="e">
        <f t="shared" ref="CX5:CX7" ca="1" si="33">ABS(CI5)</f>
        <v>#N/A</v>
      </c>
      <c r="CY5" s="5" t="s">
        <v>659</v>
      </c>
    </row>
    <row r="6" spans="1:103">
      <c r="A6" s="11" t="s">
        <v>118</v>
      </c>
      <c r="B6" s="5" t="s">
        <v>58</v>
      </c>
      <c r="C6" s="5" t="s">
        <v>429</v>
      </c>
      <c r="D6" s="551"/>
      <c r="E6" s="18" t="e">
        <f>VLOOKUP(A6,'JP Code_Sheet'!$A$2:$E$32,2,0)</f>
        <v>#N/A</v>
      </c>
      <c r="F6" s="18"/>
      <c r="G6" s="15" t="e">
        <f ca="1">VLOOKUP(A6,$A$23:$G$27,7,0)</f>
        <v>#NAME?</v>
      </c>
      <c r="H6" s="63"/>
      <c r="I6" s="18">
        <f>'JP Code_Sheet'!D37</f>
        <v>0</v>
      </c>
      <c r="J6" s="18" t="e">
        <f>VLOOKUP(A6,'JP Code_Sheet'!$A$3:$F$32,6,0)</f>
        <v>#N/A</v>
      </c>
      <c r="K6" s="6"/>
      <c r="L6" s="581" t="e">
        <f t="shared" ca="1" si="3"/>
        <v>#N/A</v>
      </c>
      <c r="M6" s="18"/>
      <c r="N6" s="16">
        <f>'JP Code_Sheet'!H37</f>
        <v>0</v>
      </c>
      <c r="O6" s="38"/>
      <c r="P6" s="66" t="e">
        <f t="shared" ca="1" si="9"/>
        <v>#N/A</v>
      </c>
      <c r="Q6" s="34" t="e">
        <f t="shared" ca="1" si="0"/>
        <v>#N/A</v>
      </c>
      <c r="R6" s="36" t="e">
        <f>VLOOKUP(A6,'JP Code_Sheet'!$A$3:$L$33,12,0)</f>
        <v>#N/A</v>
      </c>
      <c r="S6" s="67" t="e">
        <f t="shared" ca="1" si="4"/>
        <v>#N/A</v>
      </c>
      <c r="T6" s="34" t="e">
        <f t="shared" ca="1" si="17"/>
        <v>#N/A</v>
      </c>
      <c r="U6" s="432"/>
      <c r="V6" s="432"/>
      <c r="Y6" s="417" t="e" cm="1">
        <f t="array" aca="1" ref="Y6" ca="1">_xll.BDP("ACWI EQUITY","px_last")</f>
        <v>#NAME?</v>
      </c>
      <c r="Z6" s="415"/>
      <c r="AA6" s="415"/>
      <c r="AB6" s="418" t="e">
        <f ca="1">S6-(P6*0.00002)</f>
        <v>#N/A</v>
      </c>
      <c r="AC6" s="419" t="e">
        <f ca="1">IF(S6&gt;0,IF(ABS(T6)&gt;0.0001,ROUND(AB6/Y6,0),0),ROUNDUP(S6/Y6,-1))</f>
        <v>#N/A</v>
      </c>
      <c r="AD6" s="430" t="str">
        <f t="shared" si="5"/>
        <v>GIAACWIP</v>
      </c>
      <c r="AE6" s="430"/>
      <c r="AF6" s="430"/>
      <c r="AG6" s="427"/>
      <c r="AH6" s="430"/>
      <c r="AI6" s="428"/>
      <c r="AJ6" s="423" t="e">
        <f t="shared" ca="1" si="18"/>
        <v>#N/A</v>
      </c>
      <c r="AK6" s="423" t="e">
        <f t="shared" ca="1" si="19"/>
        <v>#N/A</v>
      </c>
      <c r="AL6" s="423" t="e">
        <f t="shared" ca="1" si="20"/>
        <v>#N/A</v>
      </c>
      <c r="AM6" s="420" t="str">
        <f t="shared" si="11"/>
        <v>GIAACWIP</v>
      </c>
      <c r="AN6" s="421">
        <f t="shared" ca="1" si="12"/>
        <v>45467</v>
      </c>
      <c r="AO6" s="421" t="e">
        <f ca="1">IF(AJ6&lt;0,AN6,IF(AK6&lt;0,WORKDAY(AN6,1),WORKDAY(AN6,1)))</f>
        <v>#N/A</v>
      </c>
      <c r="AP6" s="421" t="e">
        <f t="shared" ca="1" si="21"/>
        <v>#N/A</v>
      </c>
      <c r="AQ6" s="421" t="s">
        <v>660</v>
      </c>
      <c r="AR6" s="422" t="e">
        <f ca="1">ABS(AC6)</f>
        <v>#N/A</v>
      </c>
      <c r="AS6" s="423"/>
      <c r="AT6" s="423"/>
      <c r="AU6" s="430"/>
      <c r="AV6" s="430"/>
      <c r="AW6" s="430"/>
      <c r="AX6" s="428"/>
      <c r="AY6" s="428"/>
      <c r="AZ6" s="429">
        <v>0</v>
      </c>
      <c r="BA6" s="429">
        <v>0</v>
      </c>
      <c r="BB6" s="429">
        <v>0</v>
      </c>
      <c r="BD6" s="417" t="e" cm="1">
        <f t="array" aca="1" ref="BD6" ca="1">_xll.BDP("ACWI EQUITY","px_last")</f>
        <v>#NAME?</v>
      </c>
      <c r="BG6" s="429" t="e">
        <f t="shared" ca="1" si="22"/>
        <v>#N/A</v>
      </c>
      <c r="BH6" s="434" t="e">
        <f t="shared" ca="1" si="23"/>
        <v>#N/A</v>
      </c>
      <c r="BI6" s="418" t="e">
        <f ca="1">BG6-(P6*0.00002)</f>
        <v>#N/A</v>
      </c>
      <c r="BJ6" s="419" t="e">
        <f ca="1">IF(BI6&gt;0,IF(ABS(BH6)&gt;0.0001,ROUND(BI6/BD6,0),0),ROUNDUP(BI6/BD6,-1))</f>
        <v>#N/A</v>
      </c>
      <c r="BK6" s="430" t="str">
        <f t="shared" si="7"/>
        <v>GIAACWIP</v>
      </c>
      <c r="BL6" s="430"/>
      <c r="BM6" s="430"/>
      <c r="BN6" s="430"/>
      <c r="BO6" s="430"/>
      <c r="BP6" s="428"/>
      <c r="BQ6" s="423" t="e">
        <f t="shared" ca="1" si="24"/>
        <v>#N/A</v>
      </c>
      <c r="BR6" s="423" t="e">
        <f t="shared" ca="1" si="25"/>
        <v>#N/A</v>
      </c>
      <c r="BS6" s="423" t="e">
        <f t="shared" ca="1" si="26"/>
        <v>#N/A</v>
      </c>
      <c r="BT6" s="424" t="str">
        <f t="shared" si="13"/>
        <v>GIAACWIP</v>
      </c>
      <c r="BU6" s="425">
        <f t="shared" ca="1" si="14"/>
        <v>45467</v>
      </c>
      <c r="BV6" s="425" t="e">
        <f ca="1">IF(BQ6&lt;0,BU6,IF(BR6&lt;0,WORKDAY(BU6,1),WORKDAY(BU6,1)))</f>
        <v>#N/A</v>
      </c>
      <c r="BW6" s="425" t="e">
        <f t="shared" ca="1" si="27"/>
        <v>#N/A</v>
      </c>
      <c r="BX6" s="425" t="s">
        <v>660</v>
      </c>
      <c r="BY6" s="426" t="e">
        <f t="shared" ca="1" si="28"/>
        <v>#N/A</v>
      </c>
      <c r="BZ6" s="431">
        <v>0</v>
      </c>
      <c r="CA6" s="431">
        <v>0</v>
      </c>
      <c r="CC6" s="417" t="e" cm="1">
        <f t="array" aca="1" ref="CC6" ca="1">_xll.BDP("ACWI EQUITY","px_last")</f>
        <v>#NAME?</v>
      </c>
      <c r="CF6" s="429" t="e">
        <f ca="1">BG6+BZ6+CA6+(-BJ6*CC6)</f>
        <v>#N/A</v>
      </c>
      <c r="CG6" s="434" t="e">
        <f t="shared" ca="1" si="29"/>
        <v>#N/A</v>
      </c>
      <c r="CH6" s="418" t="e">
        <f ca="1">CF6-(AO6*0.00002)</f>
        <v>#N/A</v>
      </c>
      <c r="CI6" s="419" t="e">
        <f ca="1">IF(CH6&gt;0,IF(ABS(CG6)&gt;0.0001,ROUND(CH6/CC6,0),0),ROUNDUP(CH6/CC6,-1))</f>
        <v>#N/A</v>
      </c>
      <c r="CJ6" s="430" t="str">
        <f t="shared" si="8"/>
        <v>GIAACWIP</v>
      </c>
      <c r="CK6" s="430"/>
      <c r="CL6" s="430"/>
      <c r="CM6" s="430"/>
      <c r="CN6" s="430"/>
      <c r="CO6" s="428"/>
      <c r="CP6" s="423" t="e">
        <f t="shared" ca="1" si="30"/>
        <v>#N/A</v>
      </c>
      <c r="CQ6" s="423" t="e">
        <f ca="1">CP6+IF((NETWORKDAYS($BU6,$BV6,0)=2),-$BJ6*$BD6,0)+BZ6</f>
        <v>#N/A</v>
      </c>
      <c r="CR6" s="423" t="e">
        <f t="shared" ca="1" si="31"/>
        <v>#N/A</v>
      </c>
      <c r="CS6" s="424" t="str">
        <f t="shared" si="15"/>
        <v>GIAACWIP</v>
      </c>
      <c r="CT6" s="425">
        <f t="shared" ca="1" si="16"/>
        <v>45467</v>
      </c>
      <c r="CU6" s="425" t="e">
        <f ca="1">IF(CP6&lt;0,WORKDAY(CT6,1),IF(CQ6&lt;0,WORKDAY(CT6,1),WORKDAY(CT6,1)))</f>
        <v>#N/A</v>
      </c>
      <c r="CV6" s="425" t="e">
        <f t="shared" ca="1" si="32"/>
        <v>#N/A</v>
      </c>
      <c r="CW6" s="425" t="s">
        <v>660</v>
      </c>
      <c r="CX6" s="426" t="e">
        <f t="shared" ca="1" si="33"/>
        <v>#N/A</v>
      </c>
      <c r="CY6" s="5" t="s">
        <v>659</v>
      </c>
    </row>
    <row r="7" spans="1:103" s="24" customFormat="1">
      <c r="A7" s="236">
        <v>353109</v>
      </c>
      <c r="B7" s="225" t="s">
        <v>79</v>
      </c>
      <c r="C7" s="225" t="s">
        <v>75</v>
      </c>
      <c r="D7" s="225"/>
      <c r="E7" s="226" t="e">
        <f>VLOOKUP(A7,'JP Code_Sheet'!$A$67:$B$71,2,0)</f>
        <v>#N/A</v>
      </c>
      <c r="F7" s="227"/>
      <c r="G7" s="228" t="e">
        <f>VLOOKUP(A7,$A$29:$G$29,7,0)</f>
        <v>#N/A</v>
      </c>
      <c r="H7" s="227"/>
      <c r="I7" s="391" t="e">
        <f>VLOOKUP(A7,'JP Code_Sheet'!$A$67:$D$71,4,0)</f>
        <v>#N/A</v>
      </c>
      <c r="J7" s="226"/>
      <c r="K7" s="229"/>
      <c r="L7" s="230" t="e">
        <f t="shared" si="3"/>
        <v>#N/A</v>
      </c>
      <c r="M7" s="227"/>
      <c r="N7" s="231" t="e">
        <f>VLOOKUP(A7,'JP Code_Sheet'!$A$67:$H$71,8,0)</f>
        <v>#N/A</v>
      </c>
      <c r="O7" s="232"/>
      <c r="P7" s="233" t="e">
        <f t="shared" si="9"/>
        <v>#N/A</v>
      </c>
      <c r="Q7" s="234" t="e">
        <f t="shared" si="0"/>
        <v>#N/A</v>
      </c>
      <c r="R7" s="227"/>
      <c r="S7" s="235" t="e">
        <f t="shared" si="4"/>
        <v>#N/A</v>
      </c>
      <c r="T7" s="34" t="e">
        <f t="shared" si="17"/>
        <v>#N/A</v>
      </c>
      <c r="U7" s="432"/>
      <c r="V7" s="432"/>
      <c r="W7" s="435"/>
      <c r="X7" s="433"/>
      <c r="Y7" s="417" t="e" cm="1">
        <f t="array" aca="1" ref="Y7" ca="1">_xll.BDP("VOO EQUITY","px_last")</f>
        <v>#NAME?</v>
      </c>
      <c r="Z7" s="415"/>
      <c r="AA7" s="415"/>
      <c r="AB7" s="418" t="e">
        <f>S7-(P7*0.00002)</f>
        <v>#N/A</v>
      </c>
      <c r="AC7" s="419" t="e">
        <f>IF(S7&gt;0,IF(ABS(T7)&gt;0.0001,ROUND(AB7/Y7,0),0),ROUNDUP(S7/Y7,-1))</f>
        <v>#N/A</v>
      </c>
      <c r="AD7" s="430" t="str">
        <f t="shared" si="5"/>
        <v>GIA1902</v>
      </c>
      <c r="AE7" s="430"/>
      <c r="AF7" s="430"/>
      <c r="AG7" s="427"/>
      <c r="AH7" s="430"/>
      <c r="AI7" s="428"/>
      <c r="AJ7" s="423" t="e">
        <f t="shared" ca="1" si="18"/>
        <v>#N/A</v>
      </c>
      <c r="AK7" s="423" t="e">
        <f t="shared" ca="1" si="19"/>
        <v>#N/A</v>
      </c>
      <c r="AL7" s="423" t="e">
        <f t="shared" ca="1" si="20"/>
        <v>#N/A</v>
      </c>
      <c r="AM7" s="420" t="str">
        <f t="shared" si="11"/>
        <v>GIA1902</v>
      </c>
      <c r="AN7" s="421">
        <f t="shared" ca="1" si="12"/>
        <v>45467</v>
      </c>
      <c r="AO7" s="421" t="e">
        <f ca="1">IF(AJ7&lt;0,AN7,IF(AK7&lt;0,WORKDAY(AN7,1),WORKDAY(AN7,1)))</f>
        <v>#N/A</v>
      </c>
      <c r="AP7" s="421" t="e">
        <f t="shared" si="21"/>
        <v>#N/A</v>
      </c>
      <c r="AQ7" s="421" t="s">
        <v>893</v>
      </c>
      <c r="AR7" s="422" t="e">
        <f t="shared" ref="AR7" si="34">ABS(AC7)</f>
        <v>#N/A</v>
      </c>
      <c r="AS7" s="423"/>
      <c r="AT7" s="423"/>
      <c r="AU7" s="430"/>
      <c r="AV7" s="430"/>
      <c r="AW7" s="430"/>
      <c r="AX7" s="428"/>
      <c r="AY7" s="428"/>
      <c r="AZ7" s="429">
        <v>0</v>
      </c>
      <c r="BA7" s="429">
        <v>0</v>
      </c>
      <c r="BB7" s="429">
        <v>0</v>
      </c>
      <c r="BC7" s="429"/>
      <c r="BD7" s="417" t="e" cm="1">
        <f t="array" aca="1" ref="BD7" ca="1">_xll.BDP("VOO EQUITY","px_last")</f>
        <v>#NAME?</v>
      </c>
      <c r="BE7" s="429"/>
      <c r="BF7" s="429"/>
      <c r="BG7" s="429" t="e">
        <f t="shared" ca="1" si="22"/>
        <v>#N/A</v>
      </c>
      <c r="BH7" s="434" t="e">
        <f t="shared" ca="1" si="23"/>
        <v>#N/A</v>
      </c>
      <c r="BI7" s="418" t="e">
        <f ca="1">BG7-(P7*0.00002)</f>
        <v>#N/A</v>
      </c>
      <c r="BJ7" s="419" t="e">
        <f ca="1">IF(BI7&gt;0,IF(ABS(BH7)&gt;0.0001,ROUND(BI7/BD7,0),0),ROUNDUP(BI7/BD7,-1))</f>
        <v>#N/A</v>
      </c>
      <c r="BK7" s="430" t="str">
        <f t="shared" si="7"/>
        <v>GIA1902</v>
      </c>
      <c r="BL7" s="430"/>
      <c r="BM7" s="430"/>
      <c r="BN7" s="430"/>
      <c r="BO7" s="430"/>
      <c r="BP7" s="428"/>
      <c r="BQ7" s="423" t="e">
        <f t="shared" ca="1" si="24"/>
        <v>#N/A</v>
      </c>
      <c r="BR7" s="423" t="e">
        <f t="shared" ca="1" si="25"/>
        <v>#N/A</v>
      </c>
      <c r="BS7" s="423" t="e">
        <f t="shared" ca="1" si="26"/>
        <v>#N/A</v>
      </c>
      <c r="BT7" s="424" t="str">
        <f t="shared" si="13"/>
        <v>GIA1902</v>
      </c>
      <c r="BU7" s="425">
        <f t="shared" ca="1" si="14"/>
        <v>45467</v>
      </c>
      <c r="BV7" s="425" t="e">
        <f ca="1">IF(BQ7&lt;0,BU7,IF(BR7&lt;0,WORKDAY(BU7,1),WORKDAY(BU7,1)))</f>
        <v>#N/A</v>
      </c>
      <c r="BW7" s="425" t="e">
        <f t="shared" ca="1" si="27"/>
        <v>#N/A</v>
      </c>
      <c r="BX7" s="425" t="s">
        <v>893</v>
      </c>
      <c r="BY7" s="426" t="e">
        <f t="shared" ca="1" si="28"/>
        <v>#N/A</v>
      </c>
      <c r="BZ7" s="431">
        <v>0</v>
      </c>
      <c r="CA7" s="431">
        <f>BA7</f>
        <v>0</v>
      </c>
      <c r="CB7" s="429"/>
      <c r="CC7" s="417" t="e" cm="1">
        <f t="array" aca="1" ref="CC7" ca="1">_xll.BDP("VOO EQUITY","px_last")</f>
        <v>#NAME?</v>
      </c>
      <c r="CD7" s="429"/>
      <c r="CE7" s="429"/>
      <c r="CF7" s="429" t="e">
        <f ca="1">BG7+BZ7+CA7+(-BJ7*CC7)</f>
        <v>#N/A</v>
      </c>
      <c r="CG7" s="434" t="e">
        <f t="shared" ca="1" si="29"/>
        <v>#N/A</v>
      </c>
      <c r="CH7" s="418" t="e">
        <f ca="1">CF7-(AO7*0.00002)</f>
        <v>#N/A</v>
      </c>
      <c r="CI7" s="419" t="e">
        <f ca="1">IF(CH7&gt;0,IF(ABS(CG7)&gt;0.0001,ROUND(CH7/CC7,0),0),ROUNDUP(CH7/CC7,-1))</f>
        <v>#N/A</v>
      </c>
      <c r="CJ7" s="430" t="str">
        <f t="shared" si="8"/>
        <v>GIA1902</v>
      </c>
      <c r="CK7" s="430"/>
      <c r="CL7" s="430"/>
      <c r="CM7" s="430"/>
      <c r="CN7" s="430"/>
      <c r="CO7" s="428"/>
      <c r="CP7" s="423" t="e">
        <f t="shared" ca="1" si="30"/>
        <v>#N/A</v>
      </c>
      <c r="CQ7" s="423" t="e">
        <f ca="1">CP7+IF((NETWORKDAYS($BU7,$BV7,0)=2),-$BJ7*$BD7,0)+BZ7</f>
        <v>#N/A</v>
      </c>
      <c r="CR7" s="423" t="e">
        <f t="shared" ca="1" si="31"/>
        <v>#N/A</v>
      </c>
      <c r="CS7" s="424" t="str">
        <f t="shared" si="15"/>
        <v>GIA1902</v>
      </c>
      <c r="CT7" s="425">
        <f t="shared" ca="1" si="16"/>
        <v>45467</v>
      </c>
      <c r="CU7" s="425" t="e">
        <f ca="1">IF(CP7&lt;0,WORKDAY(CT7,1),IF(CQ7&lt;0,WORKDAY(CT7,1),WORKDAY(CT7,1)))</f>
        <v>#N/A</v>
      </c>
      <c r="CV7" s="425" t="e">
        <f t="shared" ca="1" si="32"/>
        <v>#N/A</v>
      </c>
      <c r="CW7" s="425" t="s">
        <v>893</v>
      </c>
      <c r="CX7" s="426" t="e">
        <f t="shared" ca="1" si="33"/>
        <v>#N/A</v>
      </c>
      <c r="CY7" s="71" t="s">
        <v>659</v>
      </c>
    </row>
    <row r="8" spans="1:103" ht="15" thickBot="1">
      <c r="M8" s="1" t="s">
        <v>399</v>
      </c>
      <c r="N8" s="1" t="s">
        <v>400</v>
      </c>
      <c r="P8" s="25"/>
      <c r="U8" s="432"/>
      <c r="V8" s="432"/>
      <c r="AZ8" s="429" t="s">
        <v>661</v>
      </c>
      <c r="BK8" s="436" t="s">
        <v>662</v>
      </c>
      <c r="BT8" s="436" t="s">
        <v>662</v>
      </c>
      <c r="CJ8" s="436" t="s">
        <v>662</v>
      </c>
      <c r="CS8" s="436" t="s">
        <v>662</v>
      </c>
    </row>
    <row r="9" spans="1:103" ht="15" thickBot="1">
      <c r="E9" t="s">
        <v>58</v>
      </c>
      <c r="F9" s="507">
        <f>'JP Code_Sheet'!B35</f>
        <v>0</v>
      </c>
      <c r="N9" s="1" t="s">
        <v>432</v>
      </c>
      <c r="P9" s="50"/>
      <c r="Q9" s="582" t="str">
        <f>B2</f>
        <v>MAINSP</v>
      </c>
      <c r="R9" s="583"/>
      <c r="U9" s="437" t="s">
        <v>663</v>
      </c>
      <c r="V9" s="437"/>
      <c r="W9" s="438"/>
      <c r="X9" s="416" t="s">
        <v>664</v>
      </c>
      <c r="Y9" s="437"/>
      <c r="Z9" s="432"/>
      <c r="AA9" s="432"/>
      <c r="AB9" s="432"/>
      <c r="AC9" s="439"/>
      <c r="AD9" s="432" t="s">
        <v>665</v>
      </c>
      <c r="AE9" s="432"/>
      <c r="AF9" s="437" t="s">
        <v>666</v>
      </c>
      <c r="AG9" s="437"/>
      <c r="AH9" s="437"/>
      <c r="AI9" s="416"/>
      <c r="AJ9" s="439"/>
      <c r="AK9" s="439"/>
      <c r="AL9" s="439"/>
      <c r="AM9" s="432" t="s">
        <v>665</v>
      </c>
      <c r="AN9" s="432"/>
      <c r="AO9" s="437" t="s">
        <v>666</v>
      </c>
      <c r="AP9" s="416"/>
      <c r="AQ9" s="439"/>
      <c r="AR9" s="439"/>
      <c r="AS9" s="439"/>
      <c r="AT9" s="439"/>
      <c r="AU9" s="432" t="s">
        <v>665</v>
      </c>
      <c r="AV9" s="432"/>
      <c r="AW9" s="437" t="s">
        <v>666</v>
      </c>
      <c r="AX9" s="416"/>
      <c r="AY9" s="416"/>
      <c r="BI9" s="432"/>
      <c r="BJ9" s="439"/>
      <c r="BK9" s="432"/>
      <c r="BL9" s="432"/>
      <c r="BM9" s="432"/>
      <c r="BN9" s="432"/>
      <c r="BO9" s="432"/>
      <c r="BP9" s="439"/>
      <c r="BQ9" s="439"/>
      <c r="BR9" s="439"/>
      <c r="BS9" s="439"/>
      <c r="BT9" s="432"/>
      <c r="BU9" s="432"/>
      <c r="BV9" s="432"/>
      <c r="BW9" s="439"/>
      <c r="BX9" s="439"/>
      <c r="BY9" s="439"/>
      <c r="CH9" s="432"/>
      <c r="CI9" s="439"/>
      <c r="CJ9" s="432"/>
      <c r="CK9" s="432"/>
      <c r="CL9" s="432"/>
      <c r="CM9" s="432"/>
      <c r="CN9" s="432"/>
      <c r="CO9" s="439"/>
      <c r="CP9" s="439"/>
      <c r="CQ9" s="439"/>
      <c r="CR9" s="439"/>
      <c r="CS9" s="432"/>
      <c r="CT9" s="432"/>
      <c r="CU9" s="432"/>
      <c r="CV9" s="439"/>
      <c r="CW9" s="439"/>
      <c r="CX9" s="439"/>
    </row>
    <row r="10" spans="1:103">
      <c r="F10" s="508" t="s">
        <v>738</v>
      </c>
      <c r="M10" s="43"/>
      <c r="P10" s="50"/>
      <c r="Q10" s="585" t="s">
        <v>811</v>
      </c>
      <c r="R10" s="587">
        <f>SUMIFS('JP_Cash Projection - Detail'!AV:AV,'JP_Cash Projection - Detail'!I:I,A2,'JP_Cash Projection - Detail'!W:W,Francis!Q10)</f>
        <v>0</v>
      </c>
      <c r="U10" s="432"/>
      <c r="V10" s="432"/>
      <c r="W10" s="438"/>
      <c r="X10" s="439"/>
      <c r="Y10" s="432"/>
      <c r="Z10" s="432"/>
      <c r="AA10" s="432"/>
      <c r="AB10" s="432"/>
      <c r="AC10" s="439"/>
      <c r="AD10" s="432" t="s">
        <v>641</v>
      </c>
      <c r="AE10" s="432"/>
      <c r="AF10" s="432"/>
      <c r="AG10" s="432"/>
      <c r="AH10" s="432"/>
      <c r="AI10" s="439"/>
      <c r="AJ10" s="439"/>
      <c r="AK10" s="439"/>
      <c r="AL10" s="439"/>
      <c r="AM10" s="432" t="s">
        <v>667</v>
      </c>
      <c r="AN10" s="432"/>
      <c r="AO10" s="432"/>
      <c r="AP10" s="439"/>
      <c r="AQ10" s="439"/>
      <c r="AR10" s="439"/>
      <c r="AS10" s="439"/>
      <c r="AT10" s="439"/>
      <c r="AU10" s="432" t="s">
        <v>651</v>
      </c>
      <c r="AV10" s="432"/>
      <c r="AW10" s="432"/>
      <c r="AX10" s="439"/>
      <c r="AY10" s="439"/>
      <c r="BI10" s="432"/>
      <c r="BJ10" s="439"/>
      <c r="BK10" s="432"/>
      <c r="BL10" s="432"/>
      <c r="BM10" s="432"/>
      <c r="BN10" s="432"/>
      <c r="BO10" s="432"/>
      <c r="BP10" s="439"/>
      <c r="BQ10" s="439"/>
      <c r="BR10" s="439"/>
      <c r="BS10" s="439"/>
      <c r="BT10" s="432"/>
      <c r="BU10" s="432"/>
      <c r="BV10" s="432"/>
      <c r="BW10" s="439"/>
      <c r="BX10" s="439"/>
      <c r="BY10" s="439"/>
      <c r="CH10" s="432"/>
      <c r="CI10" s="439"/>
      <c r="CJ10" s="432"/>
      <c r="CK10" s="432"/>
      <c r="CL10" s="432"/>
      <c r="CM10" s="432"/>
      <c r="CN10" s="432"/>
      <c r="CO10" s="439"/>
      <c r="CP10" s="439"/>
      <c r="CQ10" s="439"/>
      <c r="CR10" s="439"/>
      <c r="CS10" s="432"/>
      <c r="CT10" s="432"/>
      <c r="CU10" s="432"/>
      <c r="CV10" s="439"/>
      <c r="CW10" s="439"/>
      <c r="CX10" s="439"/>
    </row>
    <row r="11" spans="1:103" ht="15" thickBot="1">
      <c r="C11" t="s">
        <v>430</v>
      </c>
      <c r="F11" s="545" t="s">
        <v>739</v>
      </c>
      <c r="K11" s="42"/>
      <c r="Q11" s="586" t="s">
        <v>228</v>
      </c>
      <c r="R11" s="588">
        <f>SUMIFS('JP_Cash Projection - Detail'!AV:AV,'JP_Cash Projection - Detail'!I:I,A2,'JP_Cash Projection - Detail'!W:W,Francis!Q11)</f>
        <v>0</v>
      </c>
      <c r="U11" s="432"/>
      <c r="V11" s="432"/>
      <c r="W11" s="438"/>
      <c r="X11" s="439"/>
      <c r="Y11" s="432"/>
      <c r="Z11" s="432"/>
      <c r="AA11" s="432"/>
      <c r="AB11" s="432"/>
      <c r="AC11" s="439"/>
      <c r="AD11" s="432"/>
      <c r="AE11" s="432"/>
      <c r="AF11" s="432"/>
      <c r="AG11" s="432"/>
      <c r="AH11" s="432"/>
      <c r="AI11" s="439"/>
      <c r="AJ11" s="439"/>
      <c r="AK11" s="439"/>
      <c r="AL11" s="439"/>
      <c r="AM11" s="432"/>
      <c r="AN11" s="432"/>
      <c r="AO11" s="432"/>
      <c r="AP11" s="439"/>
      <c r="AQ11" s="439"/>
      <c r="AR11" s="439"/>
      <c r="AS11" s="439"/>
      <c r="AT11" s="439"/>
      <c r="AU11" s="432"/>
      <c r="AV11" s="432"/>
      <c r="AW11" s="432"/>
      <c r="AX11" s="439"/>
      <c r="AY11" s="439"/>
      <c r="BI11" s="432"/>
      <c r="BJ11" s="439"/>
      <c r="BK11" s="432"/>
      <c r="BL11" s="432"/>
      <c r="BM11" s="432"/>
      <c r="BN11" s="432"/>
      <c r="BO11" s="432"/>
      <c r="BP11" s="439"/>
      <c r="BQ11" s="439"/>
      <c r="BR11" s="439"/>
      <c r="BS11" s="439"/>
      <c r="BT11" s="432"/>
      <c r="BU11" s="432"/>
      <c r="BV11" s="432"/>
      <c r="BW11" s="439"/>
      <c r="BX11" s="439"/>
      <c r="BY11" s="439"/>
      <c r="CH11" s="432"/>
      <c r="CI11" s="439"/>
      <c r="CJ11" s="432"/>
      <c r="CK11" s="432"/>
      <c r="CL11" s="432"/>
      <c r="CM11" s="432"/>
      <c r="CN11" s="432"/>
      <c r="CO11" s="439"/>
      <c r="CP11" s="439"/>
      <c r="CQ11" s="439"/>
      <c r="CR11" s="439"/>
      <c r="CS11" s="432"/>
      <c r="CT11" s="432"/>
      <c r="CU11" s="432"/>
      <c r="CV11" s="439"/>
      <c r="CW11" s="439"/>
      <c r="CX11" s="439"/>
    </row>
    <row r="12" spans="1:103" ht="15" thickBot="1">
      <c r="A12" s="212" t="s">
        <v>425</v>
      </c>
      <c r="B12" s="213"/>
      <c r="C12" s="218" t="s">
        <v>424</v>
      </c>
      <c r="D12" s="218"/>
      <c r="E12" s="219"/>
      <c r="F12" s="218"/>
      <c r="G12" s="218"/>
      <c r="H12" s="218"/>
      <c r="I12" s="218"/>
      <c r="J12" s="218"/>
      <c r="K12" s="218"/>
      <c r="L12" s="220"/>
      <c r="M12" s="5"/>
      <c r="N12" s="5"/>
      <c r="Q12" s="251"/>
      <c r="R12" s="589">
        <f>SUM(R10:R11)</f>
        <v>0</v>
      </c>
      <c r="AE12" s="455" t="s">
        <v>668</v>
      </c>
      <c r="AF12" s="456" t="s">
        <v>669</v>
      </c>
      <c r="AG12" s="456" t="s">
        <v>670</v>
      </c>
      <c r="AH12" s="456" t="s">
        <v>289</v>
      </c>
      <c r="AI12" s="457" t="s">
        <v>671</v>
      </c>
      <c r="AO12" s="601" t="s">
        <v>812</v>
      </c>
      <c r="AP12" s="602" t="s">
        <v>813</v>
      </c>
      <c r="AQ12" s="602" t="s">
        <v>814</v>
      </c>
      <c r="AR12" s="602" t="s">
        <v>815</v>
      </c>
      <c r="AS12" s="603" t="s">
        <v>816</v>
      </c>
      <c r="AU12" s="463" t="s">
        <v>672</v>
      </c>
      <c r="AV12" s="464" t="s">
        <v>289</v>
      </c>
      <c r="AW12" s="464" t="s">
        <v>673</v>
      </c>
      <c r="AX12" s="464" t="s">
        <v>674</v>
      </c>
      <c r="AY12" s="478" t="s">
        <v>668</v>
      </c>
      <c r="BS12" s="423"/>
      <c r="CJ12" s="436" t="s">
        <v>659</v>
      </c>
      <c r="CR12" s="423"/>
      <c r="CS12" s="436" t="s">
        <v>659</v>
      </c>
    </row>
    <row r="13" spans="1:103" ht="15" thickBot="1">
      <c r="A13" s="207">
        <f ca="1">D13-1</f>
        <v>45466</v>
      </c>
      <c r="B13" s="8" t="s">
        <v>297</v>
      </c>
      <c r="C13" s="8"/>
      <c r="D13" s="178">
        <f ca="1">'JP Code_Sheet'!A1</f>
        <v>45467</v>
      </c>
      <c r="E13" s="178">
        <f t="shared" ref="E13:J13" ca="1" si="35">D13+1</f>
        <v>45468</v>
      </c>
      <c r="F13" s="178">
        <f t="shared" ca="1" si="35"/>
        <v>45469</v>
      </c>
      <c r="G13" s="178">
        <f t="shared" ca="1" si="35"/>
        <v>45470</v>
      </c>
      <c r="H13" s="178">
        <f t="shared" ca="1" si="35"/>
        <v>45471</v>
      </c>
      <c r="I13" s="178">
        <f t="shared" ca="1" si="35"/>
        <v>45472</v>
      </c>
      <c r="J13" s="178">
        <f t="shared" ca="1" si="35"/>
        <v>45473</v>
      </c>
      <c r="K13" s="182">
        <f ca="1">J13+1</f>
        <v>45474</v>
      </c>
      <c r="L13" s="208" t="s">
        <v>392</v>
      </c>
      <c r="Q13" s="584" t="str">
        <f>B3</f>
        <v>VPIE</v>
      </c>
      <c r="R13" s="590"/>
      <c r="U13" t="s">
        <v>2</v>
      </c>
      <c r="AE13" s="458" t="s">
        <v>675</v>
      </c>
      <c r="AF13" s="459" t="str">
        <f>AH2&amp;" Index"</f>
        <v xml:space="preserve"> Index</v>
      </c>
      <c r="AG13" s="459" t="s">
        <v>676</v>
      </c>
      <c r="AH13" s="459" t="e">
        <f ca="1">IF(AG2="SELL","S","B")</f>
        <v>#N/A</v>
      </c>
      <c r="AI13" s="460" t="e">
        <f ca="1">AI2</f>
        <v>#N/A</v>
      </c>
      <c r="AO13" s="485" t="e">
        <f ca="1">_xll.BDP(AU13&amp;" isin","ID_CUSIP_REAL")</f>
        <v>#NAME?</v>
      </c>
      <c r="AP13" s="384">
        <f ca="1">IFERROR(VLOOKUP(AO13,'Eze Export_equitizer_MAINSP'!$C$3:$G$515,5,0),0)</f>
        <v>0</v>
      </c>
      <c r="AQ13" s="384" t="e">
        <f ca="1">IF(AV13="s",AP13-AW13,0)</f>
        <v>#N/A</v>
      </c>
      <c r="AR13" s="384" t="e">
        <f ca="1">_xll.BDP(AU13&amp;" isin","security name")</f>
        <v>#NAME?</v>
      </c>
      <c r="AS13" s="450" t="e">
        <f ca="1">IF(AQ13&gt;0,"Continue with TBill Trade","Check TBill ISIN")</f>
        <v>#N/A</v>
      </c>
      <c r="AU13" s="465">
        <f>AX2</f>
        <v>0</v>
      </c>
      <c r="AV13" s="440" t="e">
        <f ca="1">IF(AW2="SELL","S","B")</f>
        <v>#N/A</v>
      </c>
      <c r="AW13" s="466" t="e">
        <f ca="1">AY2/1000</f>
        <v>#N/A</v>
      </c>
      <c r="AX13" s="441">
        <f ca="1">AV2</f>
        <v>45467</v>
      </c>
      <c r="AY13" s="467" t="s">
        <v>60</v>
      </c>
      <c r="CJ13" s="436" t="s">
        <v>677</v>
      </c>
      <c r="CS13" s="436" t="s">
        <v>678</v>
      </c>
    </row>
    <row r="14" spans="1:103" ht="15" thickBot="1">
      <c r="A14" s="209">
        <f ca="1">SUMIFS('Previous Trade Calc'!$Q:$Q,'Previous Trade Calc'!$B:$B,$B$14,'Previous Trade Calc'!$E:$E,A13)</f>
        <v>0</v>
      </c>
      <c r="B14" s="5" t="s">
        <v>60</v>
      </c>
      <c r="C14" s="5"/>
      <c r="D14" s="151">
        <f ca="1">SUMIFS('Previous Trade Calc'!$Q:$Q,'Previous Trade Calc'!$B:$B,$B$14,'Previous Trade Calc'!$E:$E,D13)</f>
        <v>0</v>
      </c>
      <c r="E14" s="151">
        <f ca="1">SUMIFS('Previous Trade Calc'!$Q:$Q,'Previous Trade Calc'!$B:$B,$B$14,'Previous Trade Calc'!$E:$E,E13)</f>
        <v>0</v>
      </c>
      <c r="F14" s="151">
        <f ca="1">SUMIFS('Previous Trade Calc'!$Q:$Q,'Previous Trade Calc'!$B:$B,$B$14,'Previous Trade Calc'!$E:$E,F13)</f>
        <v>0</v>
      </c>
      <c r="G14" s="151">
        <f ca="1">SUMIFS('Previous Trade Calc'!$Q:$Q,'Previous Trade Calc'!$B:$B,$B$14,'Previous Trade Calc'!$E:$E,G13)</f>
        <v>0</v>
      </c>
      <c r="H14" s="151">
        <f ca="1">SUMIFS('Previous Trade Calc'!$Q:$Q,'Previous Trade Calc'!$B:$B,$B$14,'Previous Trade Calc'!$E:$E,H13)</f>
        <v>0</v>
      </c>
      <c r="I14" s="151">
        <f ca="1">SUMIFS('Previous Trade Calc'!$Q:$Q,'Previous Trade Calc'!$B:$B,$B$14,'Previous Trade Calc'!$E:$E,I13)</f>
        <v>0</v>
      </c>
      <c r="J14" s="151">
        <f ca="1">SUMIFS('Previous Trade Calc'!$Q:$Q,'Previous Trade Calc'!$B:$B,$B$14,'Previous Trade Calc'!$E:$E,J13)</f>
        <v>0</v>
      </c>
      <c r="K14" s="183">
        <f ca="1">SUMIFS('Previous Trade Calc'!$Q:$Q,'Previous Trade Calc'!$B:$B,$B$14,'Previous Trade Calc'!$E:$E,K13)</f>
        <v>0</v>
      </c>
      <c r="L14" s="210">
        <f ca="1">SUM(D14:K14)</f>
        <v>0</v>
      </c>
      <c r="M14" s="43"/>
      <c r="Q14" s="585" t="s">
        <v>811</v>
      </c>
      <c r="R14" s="587">
        <f>SUMIFS('JP_Cash Projection - Detail'!AV:AV,'JP_Cash Projection - Detail'!I:I,A3,'JP_Cash Projection - Detail'!W:W,Francis!Q14)</f>
        <v>0</v>
      </c>
      <c r="U14" t="s">
        <v>308</v>
      </c>
      <c r="AE14" s="458" t="s">
        <v>679</v>
      </c>
      <c r="AF14" s="459" t="str">
        <f>AH3&amp;" Index"</f>
        <v xml:space="preserve"> Index</v>
      </c>
      <c r="AG14" s="459" t="s">
        <v>676</v>
      </c>
      <c r="AH14" s="459" t="e">
        <f ca="1">IF(AG3="SELL","S","B")</f>
        <v>#N/A</v>
      </c>
      <c r="AI14" s="460" t="e">
        <f ca="1">AI3</f>
        <v>#N/A</v>
      </c>
      <c r="AO14" s="488" t="e">
        <f ca="1">_xll.BDP(AU14&amp;" isin","ID_CUSIP_REAL")</f>
        <v>#NAME?</v>
      </c>
      <c r="AP14" s="489" t="e">
        <f ca="1">VLOOKUP(AO14,'Eze Export_equitizer_VPIE'!$C$3:$G$523,5,0)</f>
        <v>#NAME?</v>
      </c>
      <c r="AQ14" s="489" t="e">
        <f ca="1">IF(AV14="s",AP14-AW14,0)</f>
        <v>#N/A</v>
      </c>
      <c r="AR14" s="489" t="e">
        <f ca="1">_xll.BDP(AU14&amp;" isin","security name")</f>
        <v>#NAME?</v>
      </c>
      <c r="AS14" s="604" t="e">
        <f ca="1">IF(AQ14&gt;0,"Continue with TBill Trade","Check TBill ISIN")</f>
        <v>#N/A</v>
      </c>
      <c r="AU14" s="465">
        <f>AX3</f>
        <v>0</v>
      </c>
      <c r="AV14" s="440" t="e">
        <f ca="1">IF(AW3="SELL","S","B")</f>
        <v>#N/A</v>
      </c>
      <c r="AW14" s="466" t="e">
        <f ca="1">AY3/1000</f>
        <v>#N/A</v>
      </c>
      <c r="AX14" s="441">
        <f ca="1">AV3</f>
        <v>45467</v>
      </c>
      <c r="AY14" s="467" t="s">
        <v>62</v>
      </c>
    </row>
    <row r="15" spans="1:103">
      <c r="A15" s="209">
        <f ca="1">SUMIFS('Previous Trade Calc'!$Q:$Q,'Previous Trade Calc'!$B:$B,$B$15,'Previous Trade Calc'!$E:$E,A13)</f>
        <v>0</v>
      </c>
      <c r="B15" s="5" t="s">
        <v>62</v>
      </c>
      <c r="C15" s="5"/>
      <c r="D15" s="151">
        <f ca="1">SUMIFS('Previous Trade Calc'!$Q:$Q,'Previous Trade Calc'!$B:$B,$B$15,'Previous Trade Calc'!$E:$E,D13)</f>
        <v>0</v>
      </c>
      <c r="E15" s="151">
        <f ca="1">SUMIFS('Previous Trade Calc'!$Q:$Q,'Previous Trade Calc'!$B:$B,$B$15,'Previous Trade Calc'!$E:$E,E13)</f>
        <v>0</v>
      </c>
      <c r="F15" s="151">
        <f ca="1">SUMIFS('Previous Trade Calc'!$Q:$Q,'Previous Trade Calc'!$B:$B,$B$15,'Previous Trade Calc'!$E:$E,F13)</f>
        <v>0</v>
      </c>
      <c r="G15" s="151">
        <f ca="1">SUMIFS('Previous Trade Calc'!$Q:$Q,'Previous Trade Calc'!$B:$B,$B$15,'Previous Trade Calc'!$E:$E,G13)</f>
        <v>0</v>
      </c>
      <c r="H15" s="151">
        <f ca="1">SUMIFS('Previous Trade Calc'!$Q:$Q,'Previous Trade Calc'!$B:$B,$B$15,'Previous Trade Calc'!$E:$E,H13)</f>
        <v>0</v>
      </c>
      <c r="I15" s="151">
        <f ca="1">SUMIFS('Previous Trade Calc'!$Q:$Q,'Previous Trade Calc'!$B:$B,$B$15,'Previous Trade Calc'!$E:$E,I13)</f>
        <v>0</v>
      </c>
      <c r="J15" s="151">
        <f ca="1">SUMIFS('Previous Trade Calc'!$Q:$Q,'Previous Trade Calc'!$B:$B,$B$15,'Previous Trade Calc'!$E:$E,J13)</f>
        <v>0</v>
      </c>
      <c r="K15" s="183">
        <f ca="1">SUMIFS('Previous Trade Calc'!$Q:$Q,'Previous Trade Calc'!$B:$B,$B$15,'Previous Trade Calc'!$E:$E,K13)</f>
        <v>0</v>
      </c>
      <c r="L15" s="210">
        <f t="shared" ref="L15:L19" ca="1" si="36">SUM(D15:K15)</f>
        <v>0</v>
      </c>
      <c r="M15" s="43"/>
      <c r="Q15" s="586" t="s">
        <v>228</v>
      </c>
      <c r="R15" s="588">
        <f>SUMIFS('JP_Cash Projection - Detail'!AV:AV,'JP_Cash Projection - Detail'!I:I,A3,'JP_Cash Projection - Detail'!W:W,Francis!Q15)</f>
        <v>0</v>
      </c>
      <c r="U15" t="s">
        <v>268</v>
      </c>
      <c r="AE15" s="458"/>
      <c r="AF15" s="459"/>
      <c r="AG15" s="459"/>
      <c r="AH15" s="459"/>
      <c r="AI15" s="460"/>
      <c r="AU15" s="458"/>
      <c r="AV15" s="459"/>
      <c r="AW15" s="459"/>
      <c r="AX15" s="459"/>
      <c r="AY15" s="460"/>
    </row>
    <row r="16" spans="1:103" ht="15" thickBot="1">
      <c r="A16" s="209">
        <f ca="1">SUMIFS('Previous Trade Calc'!$Q:$Q,'Previous Trade Calc'!$B:$B,$B$16,'Previous Trade Calc'!$E:$E,A13)</f>
        <v>0</v>
      </c>
      <c r="B16" s="5" t="s">
        <v>55</v>
      </c>
      <c r="C16" s="5"/>
      <c r="D16" s="151">
        <f ca="1">SUMIFS('Previous Trade Calc'!$Q:$Q,'Previous Trade Calc'!$B:$B,$B$16,'Previous Trade Calc'!$E:$E,D13)</f>
        <v>0</v>
      </c>
      <c r="E16" s="151">
        <f ca="1">SUMIFS('Previous Trade Calc'!$Q:$Q,'Previous Trade Calc'!$B:$B,$B$16,'Previous Trade Calc'!$E:$E,E13)</f>
        <v>0</v>
      </c>
      <c r="F16" s="151">
        <f ca="1">SUMIFS('Previous Trade Calc'!$Q:$Q,'Previous Trade Calc'!$B:$B,$B$16,'Previous Trade Calc'!$E:$E,F13)</f>
        <v>0</v>
      </c>
      <c r="G16" s="151">
        <f ca="1">SUMIFS('Previous Trade Calc'!$Q:$Q,'Previous Trade Calc'!$B:$B,$B$16,'Previous Trade Calc'!$E:$E,G13)</f>
        <v>0</v>
      </c>
      <c r="H16" s="151">
        <f ca="1">SUMIFS('Previous Trade Calc'!$Q:$Q,'Previous Trade Calc'!$B:$B,$B$16,'Previous Trade Calc'!$E:$E,H13)</f>
        <v>0</v>
      </c>
      <c r="I16" s="151">
        <f ca="1">SUMIFS('Previous Trade Calc'!$Q:$Q,'Previous Trade Calc'!$B:$B,$B$16,'Previous Trade Calc'!$E:$E,I13)</f>
        <v>0</v>
      </c>
      <c r="J16" s="151">
        <f ca="1">SUMIFS('Previous Trade Calc'!$Q:$Q,'Previous Trade Calc'!$B:$B,$B$16,'Previous Trade Calc'!$E:$E,J13)</f>
        <v>0</v>
      </c>
      <c r="K16" s="183">
        <f ca="1">SUMIFS('Previous Trade Calc'!$Q:$Q,'Previous Trade Calc'!$B:$B,$B$16,'Previous Trade Calc'!$E:$E,K13)</f>
        <v>0</v>
      </c>
      <c r="L16" s="210">
        <f t="shared" ca="1" si="36"/>
        <v>0</v>
      </c>
      <c r="M16" s="43"/>
      <c r="Q16" s="211"/>
      <c r="R16" s="591">
        <f>SUM(R14:R15)</f>
        <v>0</v>
      </c>
      <c r="U16" t="s">
        <v>680</v>
      </c>
      <c r="AE16" s="461"/>
      <c r="AF16" s="454"/>
      <c r="AG16" s="454" t="s">
        <v>693</v>
      </c>
      <c r="AH16" s="454"/>
      <c r="AI16" s="462"/>
      <c r="AU16" s="461"/>
      <c r="AV16" s="454"/>
      <c r="AW16" s="454"/>
      <c r="AX16" s="454" t="s">
        <v>693</v>
      </c>
      <c r="AY16" s="462"/>
    </row>
    <row r="17" spans="1:79">
      <c r="A17" s="209">
        <f ca="1">SUMIFS('Previous Trade Calc'!$Q:$Q,'Previous Trade Calc'!$B:$B,$B$17,'Previous Trade Calc'!$E:$E,A13)</f>
        <v>0</v>
      </c>
      <c r="B17" s="5" t="s">
        <v>57</v>
      </c>
      <c r="C17" s="5"/>
      <c r="D17" s="151">
        <f ca="1">SUMIFS('Previous Trade Calc'!$Q:$Q,'Previous Trade Calc'!$B:$B,$B$17,'Previous Trade Calc'!$E:$E,D13)</f>
        <v>0</v>
      </c>
      <c r="E17" s="151">
        <f ca="1">SUMIFS('Previous Trade Calc'!$Q:$Q,'Previous Trade Calc'!$B:$B,$B$17,'Previous Trade Calc'!$E:$E,E13)</f>
        <v>0</v>
      </c>
      <c r="F17" s="151">
        <f ca="1">SUMIFS('Previous Trade Calc'!$Q:$Q,'Previous Trade Calc'!$B:$B,$B$17,'Previous Trade Calc'!$E:$E,F13)</f>
        <v>0</v>
      </c>
      <c r="G17" s="151">
        <f ca="1">SUMIFS('Previous Trade Calc'!$Q:$Q,'Previous Trade Calc'!$B:$B,$B$17,'Previous Trade Calc'!$E:$E,G13)</f>
        <v>0</v>
      </c>
      <c r="H17" s="151">
        <f ca="1">SUMIFS('Previous Trade Calc'!$Q:$Q,'Previous Trade Calc'!$B:$B,$B$17,'Previous Trade Calc'!$E:$E,H13)</f>
        <v>0</v>
      </c>
      <c r="I17" s="151">
        <f ca="1">SUMIFS('Previous Trade Calc'!$Q:$Q,'Previous Trade Calc'!$B:$B,$B$17,'Previous Trade Calc'!$E:$E,I13)</f>
        <v>0</v>
      </c>
      <c r="J17" s="151">
        <f ca="1">SUMIFS('Previous Trade Calc'!$Q:$Q,'Previous Trade Calc'!$B:$B,$B$17,'Previous Trade Calc'!$E:$E,J13)</f>
        <v>0</v>
      </c>
      <c r="K17" s="183">
        <f ca="1">SUMIFS('Previous Trade Calc'!$Q:$Q,'Previous Trade Calc'!$B:$B,$B$17,'Previous Trade Calc'!$E:$E,K13)</f>
        <v>0</v>
      </c>
      <c r="L17" s="210">
        <f t="shared" ca="1" si="36"/>
        <v>0</v>
      </c>
      <c r="M17" s="43"/>
      <c r="U17" t="s">
        <v>306</v>
      </c>
      <c r="AU17"/>
      <c r="AV17"/>
      <c r="AW17"/>
      <c r="AX17"/>
      <c r="AY17"/>
    </row>
    <row r="18" spans="1:79">
      <c r="A18" s="209">
        <f ca="1">SUMIFS('Previous Trade Calc'!$Q:$Q,'Previous Trade Calc'!$B:$B,$B$18,'Previous Trade Calc'!$E:$E,A13)</f>
        <v>0</v>
      </c>
      <c r="B18" s="5" t="s">
        <v>58</v>
      </c>
      <c r="C18" s="5"/>
      <c r="D18" s="151">
        <f ca="1">SUMIFS('Previous Trade Calc'!$S:$S,'Previous Trade Calc'!$B:$B,$B$18,'Previous Trade Calc'!$E:$E,D13)</f>
        <v>0</v>
      </c>
      <c r="E18" s="151">
        <f ca="1">SUMIFS('Previous Trade Calc'!$S:$S,'Previous Trade Calc'!$B:$B,$B$18,'Previous Trade Calc'!$E:$E,E13)</f>
        <v>0</v>
      </c>
      <c r="F18" s="151">
        <f ca="1">SUMIFS('Previous Trade Calc'!$S:$S,'Previous Trade Calc'!$B:$B,$B$18,'Previous Trade Calc'!$E:$E,F13)</f>
        <v>0</v>
      </c>
      <c r="G18" s="151">
        <f ca="1">SUMIFS('Previous Trade Calc'!$S:$S,'Previous Trade Calc'!$B:$B,$B$18,'Previous Trade Calc'!$E:$E,G13)</f>
        <v>0</v>
      </c>
      <c r="H18" s="151">
        <f ca="1">SUMIFS('Previous Trade Calc'!$S:$S,'Previous Trade Calc'!$B:$B,$B$18,'Previous Trade Calc'!$E:$E,H13)</f>
        <v>0</v>
      </c>
      <c r="I18" s="151">
        <f ca="1">SUMIFS('Previous Trade Calc'!$S:$S,'Previous Trade Calc'!$B:$B,$B$18,'Previous Trade Calc'!$E:$E,I13)</f>
        <v>0</v>
      </c>
      <c r="J18" s="151">
        <f ca="1">SUMIFS('Previous Trade Calc'!$S:$S,'Previous Trade Calc'!$B:$B,$B$18,'Previous Trade Calc'!$E:$E,J13)</f>
        <v>0</v>
      </c>
      <c r="K18" s="183">
        <f ca="1">SUMIFS('Previous Trade Calc'!$S:$S,'Previous Trade Calc'!$B:$B,$B$18,'Previous Trade Calc'!$E:$E,K13)</f>
        <v>0</v>
      </c>
      <c r="L18" s="210">
        <f t="shared" ca="1" si="36"/>
        <v>0</v>
      </c>
      <c r="M18" s="43"/>
      <c r="U18" t="s">
        <v>305</v>
      </c>
      <c r="AE18" s="436" t="s">
        <v>682</v>
      </c>
      <c r="AU18" s="440" t="s">
        <v>681</v>
      </c>
      <c r="AV18" s="440"/>
      <c r="AW18" s="440"/>
      <c r="AX18" s="440"/>
      <c r="AY18" s="440"/>
    </row>
    <row r="19" spans="1:79" ht="15" thickBot="1">
      <c r="A19" s="214">
        <f ca="1">SUMIFS('Previous Trade Calc'!$Q:$Q,'Previous Trade Calc'!$B:$B,$B$19,'Previous Trade Calc'!$E:$E,A13)</f>
        <v>0</v>
      </c>
      <c r="B19" s="31" t="s">
        <v>79</v>
      </c>
      <c r="C19" s="31"/>
      <c r="D19" s="215">
        <f ca="1">SUMIFS('Previous Trade Calc'!$S:$S,'Previous Trade Calc'!$B:$B,$B$19,'Previous Trade Calc'!$E:$E,D13)</f>
        <v>0</v>
      </c>
      <c r="E19" s="215">
        <f ca="1">SUMIFS('Previous Trade Calc'!$S:$S,'Previous Trade Calc'!$B:$B,$B$19,'Previous Trade Calc'!$E:$E,E13)</f>
        <v>0</v>
      </c>
      <c r="F19" s="215">
        <f ca="1">SUMIFS('Previous Trade Calc'!$S:$S,'Previous Trade Calc'!$B:$B,$B$19,'Previous Trade Calc'!$E:$E,F13)</f>
        <v>0</v>
      </c>
      <c r="G19" s="215">
        <f ca="1">SUMIFS('Previous Trade Calc'!$S:$S,'Previous Trade Calc'!$B:$B,$B$19,'Previous Trade Calc'!$E:$E,G13)</f>
        <v>0</v>
      </c>
      <c r="H19" s="215">
        <f ca="1">SUMIFS('Previous Trade Calc'!$S:$S,'Previous Trade Calc'!$B:$B,$B$19,'Previous Trade Calc'!$E:$E,H13)</f>
        <v>0</v>
      </c>
      <c r="I19" s="215">
        <f ca="1">SUMIFS('Previous Trade Calc'!$S:$S,'Previous Trade Calc'!$B:$B,$B$19,'Previous Trade Calc'!$E:$E,I13)</f>
        <v>0</v>
      </c>
      <c r="J19" s="215">
        <f ca="1">SUMIFS('Previous Trade Calc'!$S:$S,'Previous Trade Calc'!$B:$B,$B$19,'Previous Trade Calc'!$E:$E,J13)</f>
        <v>0</v>
      </c>
      <c r="K19" s="216">
        <f ca="1">SUMIFS('Previous Trade Calc'!$S:$S,'Previous Trade Calc'!$B:$B,$B$19,'Previous Trade Calc'!$E:$E,K13)</f>
        <v>0</v>
      </c>
      <c r="L19" s="217">
        <f t="shared" ca="1" si="36"/>
        <v>0</v>
      </c>
      <c r="M19" s="43"/>
      <c r="U19" t="s">
        <v>1</v>
      </c>
      <c r="V19" s="43"/>
      <c r="AM19" s="436" t="s">
        <v>683</v>
      </c>
      <c r="AU19" s="465">
        <f>AX2</f>
        <v>0</v>
      </c>
      <c r="AV19" s="440" t="e">
        <f ca="1">IF(AV13=AV14,AV13,"")</f>
        <v>#N/A</v>
      </c>
      <c r="AW19" s="440" t="e">
        <f ca="1">IF(AV13=AV14,AW13+AW14,0)</f>
        <v>#N/A</v>
      </c>
      <c r="AX19" s="441">
        <f ca="1">AX13</f>
        <v>45467</v>
      </c>
      <c r="AY19" s="440"/>
    </row>
    <row r="20" spans="1:79">
      <c r="B20" s="5"/>
      <c r="C20" s="5"/>
      <c r="D20" s="5"/>
      <c r="E20" s="5"/>
      <c r="F20" s="5"/>
      <c r="G20" s="5"/>
      <c r="H20" s="5"/>
      <c r="I20" s="5"/>
      <c r="J20" s="5"/>
      <c r="K20" s="5"/>
      <c r="L20" s="32"/>
      <c r="M20" s="5"/>
      <c r="U20" t="s">
        <v>312</v>
      </c>
      <c r="V20"/>
    </row>
    <row r="21" spans="1:79" ht="15" thickBo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32"/>
      <c r="U21"/>
      <c r="V21"/>
      <c r="AD21" s="449"/>
      <c r="AJ21" s="384"/>
      <c r="AK21" s="384"/>
      <c r="AL21" s="384"/>
      <c r="AM21" s="449"/>
      <c r="AN21" s="449"/>
      <c r="AO21" s="449"/>
      <c r="AP21" s="384"/>
      <c r="AQ21" s="384"/>
      <c r="AR21" s="384"/>
      <c r="AS21" s="384"/>
      <c r="AT21" s="384"/>
      <c r="AU21" s="436" t="s">
        <v>684</v>
      </c>
    </row>
    <row r="22" spans="1:79" ht="15" thickBot="1">
      <c r="A22" s="221"/>
      <c r="B22" s="222"/>
      <c r="C22" s="223" t="s">
        <v>426</v>
      </c>
      <c r="D22" s="5"/>
      <c r="E22" s="2" t="s">
        <v>474</v>
      </c>
      <c r="F22" s="375" t="s">
        <v>492</v>
      </c>
      <c r="G22" s="377" t="s">
        <v>493</v>
      </c>
      <c r="I22" s="29" t="s">
        <v>796</v>
      </c>
      <c r="L22" s="139" t="s">
        <v>788</v>
      </c>
      <c r="Q22" s="29" t="s">
        <v>809</v>
      </c>
      <c r="U22" t="s">
        <v>685</v>
      </c>
      <c r="V22"/>
      <c r="AD22" s="495"/>
      <c r="AE22" s="498"/>
      <c r="AF22" s="498"/>
      <c r="AG22" s="498"/>
      <c r="AH22" s="498"/>
      <c r="AI22" s="499"/>
      <c r="AJ22" s="499"/>
      <c r="AK22" s="499"/>
      <c r="AL22" s="499"/>
      <c r="AM22" s="498"/>
      <c r="AN22" s="498" t="s">
        <v>710</v>
      </c>
      <c r="AO22" s="498"/>
      <c r="AP22" s="499"/>
      <c r="AQ22" s="499"/>
      <c r="AR22" s="499"/>
      <c r="AS22" s="499"/>
      <c r="AT22" s="499"/>
      <c r="AU22" s="498"/>
      <c r="AV22" s="498"/>
      <c r="AW22" s="498"/>
      <c r="AX22" s="499"/>
      <c r="AY22" s="499"/>
      <c r="AZ22" s="500"/>
    </row>
    <row r="23" spans="1:79" ht="24.6" thickBot="1">
      <c r="A23" t="s">
        <v>129</v>
      </c>
      <c r="B23" s="150" t="s">
        <v>60</v>
      </c>
      <c r="C23" s="149" t="e">
        <f>VLOOKUP(A23,'JP Code_Sheet'!$A$3:$C$37,3,0)</f>
        <v>#N/A</v>
      </c>
      <c r="D23" s="5"/>
      <c r="E23" s="363" t="e">
        <f ca="1">C23-L14</f>
        <v>#N/A</v>
      </c>
      <c r="F23" s="26" t="e">
        <f>VLOOKUP(A23,'JP Code_Sheet'!$A$3:$X$33,24,0)</f>
        <v>#N/A</v>
      </c>
      <c r="G23" s="379" t="e">
        <f>C23+F23</f>
        <v>#N/A</v>
      </c>
      <c r="I23" s="553" t="s">
        <v>789</v>
      </c>
      <c r="J23" s="554" t="s">
        <v>790</v>
      </c>
      <c r="K23" s="554" t="s">
        <v>791</v>
      </c>
      <c r="L23" s="555" t="s">
        <v>792</v>
      </c>
      <c r="M23" s="550" t="s">
        <v>793</v>
      </c>
      <c r="N23" s="550" t="s">
        <v>794</v>
      </c>
      <c r="O23" s="152"/>
      <c r="Q23" s="570" t="s">
        <v>804</v>
      </c>
      <c r="U23"/>
      <c r="V23"/>
      <c r="AD23" s="496"/>
      <c r="AE23" s="482" t="s">
        <v>668</v>
      </c>
      <c r="AF23" s="483" t="s">
        <v>669</v>
      </c>
      <c r="AG23" s="483" t="s">
        <v>670</v>
      </c>
      <c r="AH23" s="483" t="s">
        <v>289</v>
      </c>
      <c r="AI23" s="484" t="s">
        <v>671</v>
      </c>
      <c r="AJ23" s="384"/>
      <c r="AK23" s="384"/>
      <c r="AL23" s="384"/>
      <c r="AM23" s="449"/>
      <c r="AN23" s="449"/>
      <c r="AO23" s="449"/>
      <c r="AP23" s="384"/>
      <c r="AQ23" s="384"/>
      <c r="AR23" s="384"/>
      <c r="AS23" s="384"/>
      <c r="AT23" s="384"/>
      <c r="AU23" s="471" t="s">
        <v>672</v>
      </c>
      <c r="AV23" s="472" t="s">
        <v>289</v>
      </c>
      <c r="AW23" s="472" t="s">
        <v>673</v>
      </c>
      <c r="AX23" s="473" t="s">
        <v>674</v>
      </c>
      <c r="AY23" s="474" t="s">
        <v>668</v>
      </c>
      <c r="AZ23" s="501"/>
    </row>
    <row r="24" spans="1:79">
      <c r="A24" t="s">
        <v>134</v>
      </c>
      <c r="B24" s="5" t="s">
        <v>62</v>
      </c>
      <c r="C24" s="146" t="e">
        <f>VLOOKUP(A24,'JP Code_Sheet'!$A$3:$C$37,3,0)</f>
        <v>#N/A</v>
      </c>
      <c r="D24" s="5"/>
      <c r="E24" s="363" t="e">
        <f t="shared" ref="E24:E27" ca="1" si="37">C24-L15</f>
        <v>#N/A</v>
      </c>
      <c r="F24" s="26" t="e">
        <f>VLOOKUP(A24,'JP Code_Sheet'!$A$3:$X$33,24,0)</f>
        <v>#N/A</v>
      </c>
      <c r="G24" s="379" t="e">
        <f t="shared" ref="G24:G29" si="38">C24+F24</f>
        <v>#N/A</v>
      </c>
      <c r="I24" s="556" t="s">
        <v>60</v>
      </c>
      <c r="J24" s="557" t="e">
        <f ca="1">(M24-N24)*50*Q24</f>
        <v>#NAME?</v>
      </c>
      <c r="K24" s="558">
        <f>SUMIFS('JP_POSTED CASH_Detail'!AU:AU,'JP_POSTED CASH_Detail'!D:D,$O$24,'JP_POSTED CASH_Detail'!E:E,$L$22)</f>
        <v>0</v>
      </c>
      <c r="L24" s="559" t="e">
        <f ca="1">K24-J24</f>
        <v>#NAME?</v>
      </c>
      <c r="M24" s="25" t="e">
        <f ca="1">_xll.BDP(AH3&amp;" INDEX","px_close_2d")</f>
        <v>#NAME?</v>
      </c>
      <c r="N24" s="25" t="e">
        <f ca="1">_xll.BDP(AH2&amp;" INDEX","px_close_3d")</f>
        <v>#NAME?</v>
      </c>
      <c r="O24" t="s">
        <v>129</v>
      </c>
      <c r="P24" t="e">
        <f ca="1">ABS(L24)</f>
        <v>#NAME?</v>
      </c>
      <c r="Q24" s="571"/>
      <c r="U24" t="s">
        <v>686</v>
      </c>
      <c r="V24"/>
      <c r="AD24" s="496"/>
      <c r="AE24" s="444"/>
      <c r="AF24" s="445"/>
      <c r="AG24" s="446"/>
      <c r="AH24" s="446"/>
      <c r="AI24" s="447"/>
      <c r="AJ24" s="384"/>
      <c r="AK24" s="384"/>
      <c r="AL24" s="384"/>
      <c r="AM24" s="449"/>
      <c r="AN24" s="449"/>
      <c r="AO24" s="449"/>
      <c r="AP24" s="384"/>
      <c r="AQ24" s="384"/>
      <c r="AR24" s="384"/>
      <c r="AS24" s="384"/>
      <c r="AT24" s="384"/>
      <c r="AU24" s="475"/>
      <c r="AV24" s="476"/>
      <c r="AW24" s="476"/>
      <c r="AX24" s="479"/>
      <c r="AY24" s="477"/>
      <c r="AZ24" s="501"/>
    </row>
    <row r="25" spans="1:79" ht="15" thickBot="1">
      <c r="A25" s="11" t="s">
        <v>122</v>
      </c>
      <c r="B25" s="5" t="s">
        <v>55</v>
      </c>
      <c r="C25" s="146" t="e">
        <f>VLOOKUP(A25,'JP Code_Sheet'!$A$3:$C$37,3,0)</f>
        <v>#N/A</v>
      </c>
      <c r="D25" s="5"/>
      <c r="E25" s="363" t="e">
        <f t="shared" ca="1" si="37"/>
        <v>#N/A</v>
      </c>
      <c r="F25" s="26" t="e">
        <f>VLOOKUP(A25,'JP Code_Sheet'!$A$3:$X$33,24,0)</f>
        <v>#N/A</v>
      </c>
      <c r="G25" s="379" t="e">
        <f t="shared" si="38"/>
        <v>#N/A</v>
      </c>
      <c r="I25" s="187" t="s">
        <v>62</v>
      </c>
      <c r="J25" s="47" t="e">
        <f ca="1">(M25-N25)*50*Q25</f>
        <v>#NAME?</v>
      </c>
      <c r="K25" s="44">
        <f>SUMIFS('JP_POSTED CASH_Detail'!AU:AU,'JP_POSTED CASH_Detail'!D:D,$O$25,'JP_POSTED CASH_Detail'!E:E,$L$22)</f>
        <v>0</v>
      </c>
      <c r="L25" s="552" t="e">
        <f ca="1">K25-J25</f>
        <v>#NAME?</v>
      </c>
      <c r="M25" s="50" t="e">
        <f ca="1">_xll.BDP(AH3&amp;" INDEX","px_close_2d")</f>
        <v>#NAME?</v>
      </c>
      <c r="N25" s="50" t="e">
        <f ca="1">_xll.BDP(AH3&amp;" INDEX","px_close_3d")</f>
        <v>#NAME?</v>
      </c>
      <c r="O25" t="s">
        <v>134</v>
      </c>
      <c r="P25" t="e">
        <f ca="1">ABS(L25)</f>
        <v>#NAME?</v>
      </c>
      <c r="Q25" s="24"/>
      <c r="U25" t="s">
        <v>687</v>
      </c>
      <c r="V25"/>
      <c r="AD25" s="496"/>
      <c r="AE25" s="444"/>
      <c r="AF25" s="445"/>
      <c r="AG25" s="446"/>
      <c r="AH25" s="446"/>
      <c r="AI25" s="447"/>
      <c r="AJ25" s="384"/>
      <c r="AK25" s="384"/>
      <c r="AL25" s="384"/>
      <c r="AM25" s="449"/>
      <c r="AN25" s="449"/>
      <c r="AO25" s="449"/>
      <c r="AP25" s="384"/>
      <c r="AQ25" s="384"/>
      <c r="AR25" s="384"/>
      <c r="AS25" s="384"/>
      <c r="AT25" s="384"/>
      <c r="AU25" s="468"/>
      <c r="AV25" s="451"/>
      <c r="AW25" s="451"/>
      <c r="AX25" s="480"/>
      <c r="AY25" s="453"/>
      <c r="AZ25" s="501"/>
    </row>
    <row r="26" spans="1:79">
      <c r="A26" s="21" t="s">
        <v>119</v>
      </c>
      <c r="B26" s="5" t="s">
        <v>57</v>
      </c>
      <c r="C26" s="146" t="e">
        <f>VLOOKUP(A26,'JP Code_Sheet'!$A$3:$C$37,3,0)</f>
        <v>#N/A</v>
      </c>
      <c r="D26" s="5"/>
      <c r="E26" s="363" t="e">
        <f t="shared" ca="1" si="37"/>
        <v>#N/A</v>
      </c>
      <c r="F26" s="26" t="e">
        <f>VLOOKUP(A26,'JP Code_Sheet'!$A$3:$X$33,24,0)</f>
        <v>#N/A</v>
      </c>
      <c r="G26" s="379" t="e">
        <f t="shared" si="38"/>
        <v>#N/A</v>
      </c>
      <c r="U26"/>
      <c r="V26"/>
      <c r="AD26" s="496"/>
      <c r="AE26" s="448"/>
      <c r="AF26" s="449"/>
      <c r="AG26" s="449"/>
      <c r="AH26" s="449"/>
      <c r="AI26" s="450"/>
      <c r="AJ26" s="384"/>
      <c r="AK26" s="384"/>
      <c r="AL26" s="384"/>
      <c r="AM26" s="449"/>
      <c r="AN26" s="449"/>
      <c r="AO26" s="449"/>
      <c r="AP26" s="384"/>
      <c r="AQ26" s="384"/>
      <c r="AR26" s="384"/>
      <c r="AS26" s="384"/>
      <c r="AT26" s="384"/>
      <c r="AU26" s="448"/>
      <c r="AV26" s="449"/>
      <c r="AW26" s="449"/>
      <c r="AX26" s="384"/>
      <c r="AY26" s="450"/>
      <c r="AZ26" s="501"/>
    </row>
    <row r="27" spans="1:79" ht="15" thickBot="1">
      <c r="A27" s="184" t="s">
        <v>118</v>
      </c>
      <c r="B27" s="31" t="s">
        <v>58</v>
      </c>
      <c r="C27" s="148" t="e">
        <f ca="1">VLOOKUP(A27,'JP Code_Sheet'!$A$3:$C$37,3,0)</f>
        <v>#NAME?</v>
      </c>
      <c r="E27" s="363" t="e">
        <f t="shared" ca="1" si="37"/>
        <v>#NAME?</v>
      </c>
      <c r="F27" s="26" t="e">
        <f>VLOOKUP(A27,'JP Code_Sheet'!$A$3:$X$33,24,0)</f>
        <v>#N/A</v>
      </c>
      <c r="G27" s="379" t="e">
        <f t="shared" ca="1" si="38"/>
        <v>#NAME?</v>
      </c>
      <c r="U27" t="s">
        <v>688</v>
      </c>
      <c r="V27"/>
      <c r="AD27" s="496"/>
      <c r="AE27" s="448"/>
      <c r="AF27" s="449"/>
      <c r="AG27" s="449"/>
      <c r="AH27" s="481" t="s">
        <v>698</v>
      </c>
      <c r="AI27" s="453"/>
      <c r="AJ27" s="384"/>
      <c r="AK27" s="384"/>
      <c r="AL27" s="384"/>
      <c r="AM27" s="449"/>
      <c r="AN27" s="449"/>
      <c r="AO27" s="449"/>
      <c r="AP27" s="384"/>
      <c r="AQ27" s="384"/>
      <c r="AR27" s="384"/>
      <c r="AS27" s="384"/>
      <c r="AT27" s="384"/>
      <c r="AU27" s="448"/>
      <c r="AV27" s="449"/>
      <c r="AW27" s="449"/>
      <c r="AX27" s="451" t="s">
        <v>692</v>
      </c>
      <c r="AY27" s="453"/>
      <c r="AZ27" s="501"/>
    </row>
    <row r="28" spans="1:79" ht="15" thickBot="1">
      <c r="A28" s="11"/>
      <c r="B28" s="153"/>
      <c r="C28" s="224" t="s">
        <v>431</v>
      </c>
      <c r="F28" s="375" t="s">
        <v>492</v>
      </c>
      <c r="G28" s="377" t="s">
        <v>493</v>
      </c>
      <c r="U28" t="s">
        <v>689</v>
      </c>
      <c r="V28" s="50"/>
      <c r="AD28" s="496"/>
      <c r="AE28" s="452"/>
      <c r="AF28" s="443"/>
      <c r="AG28" s="443"/>
      <c r="AH28" s="469" t="s">
        <v>691</v>
      </c>
      <c r="AI28" s="470"/>
      <c r="AJ28" s="384"/>
      <c r="AK28" s="384"/>
      <c r="AL28" s="384"/>
      <c r="AM28" s="449"/>
      <c r="AN28" s="449"/>
      <c r="AO28" s="449"/>
      <c r="AP28" s="384"/>
      <c r="AQ28" s="384"/>
      <c r="AR28" s="384"/>
      <c r="AS28" s="384"/>
      <c r="AT28" s="384"/>
      <c r="AU28" s="452"/>
      <c r="AV28" s="443"/>
      <c r="AW28" s="443"/>
      <c r="AX28" s="469" t="s">
        <v>691</v>
      </c>
      <c r="AY28" s="470"/>
      <c r="AZ28" s="501"/>
    </row>
    <row r="29" spans="1:79" ht="15" thickBot="1">
      <c r="A29" s="237">
        <v>353109</v>
      </c>
      <c r="B29" s="238" t="s">
        <v>79</v>
      </c>
      <c r="C29" s="239" t="e">
        <f>VLOOKUP(A29,'JP Code_Sheet'!$A$67:$C$71,3,0)</f>
        <v>#N/A</v>
      </c>
      <c r="E29" s="363" t="e">
        <f ca="1">C29-L19</f>
        <v>#N/A</v>
      </c>
      <c r="F29" s="26" t="e">
        <f>VLOOKUP(A29,'JP Code_Sheet'!$A$67:$X$72,24,0)</f>
        <v>#N/A</v>
      </c>
      <c r="G29" s="379" t="e">
        <f t="shared" si="38"/>
        <v>#N/A</v>
      </c>
      <c r="V29"/>
      <c r="AD29" s="496"/>
      <c r="AE29" s="449"/>
      <c r="AF29" s="449"/>
      <c r="AG29" s="449"/>
      <c r="AH29" s="449"/>
      <c r="AI29" s="384"/>
      <c r="AJ29" s="384"/>
      <c r="AK29" s="384"/>
      <c r="AL29" s="384"/>
      <c r="AM29" s="449"/>
      <c r="AN29" s="449"/>
      <c r="AO29" s="449"/>
      <c r="AP29" s="384"/>
      <c r="AQ29" s="384"/>
      <c r="AR29" s="384"/>
      <c r="AS29" s="384"/>
      <c r="AT29" s="384"/>
      <c r="AU29" s="449"/>
      <c r="AV29" s="449"/>
      <c r="AW29" s="449"/>
      <c r="AX29" s="384"/>
      <c r="AY29" s="384"/>
      <c r="AZ29" s="501"/>
    </row>
    <row r="30" spans="1:79">
      <c r="U30" s="435" t="s">
        <v>690</v>
      </c>
      <c r="V30"/>
      <c r="AD30" s="496"/>
      <c r="AE30" s="449"/>
      <c r="AF30" s="449"/>
      <c r="AG30" s="449"/>
      <c r="AH30" s="449"/>
      <c r="AI30" s="384" t="s">
        <v>694</v>
      </c>
      <c r="AJ30" s="384"/>
      <c r="AK30" s="384"/>
      <c r="AL30" s="384"/>
      <c r="AM30" s="449"/>
      <c r="AN30" s="449"/>
      <c r="AO30" s="449"/>
      <c r="AP30" s="384"/>
      <c r="AQ30" s="384"/>
      <c r="AR30" s="384"/>
      <c r="AS30" s="384"/>
      <c r="AT30" s="384"/>
      <c r="AU30" s="449"/>
      <c r="AV30" s="449"/>
      <c r="AW30" s="449"/>
      <c r="AX30" s="384"/>
      <c r="AY30" s="384" t="s">
        <v>896</v>
      </c>
      <c r="AZ30" s="501"/>
      <c r="CA30" s="442"/>
    </row>
    <row r="31" spans="1:79" ht="15" thickBot="1">
      <c r="U31"/>
      <c r="V31"/>
      <c r="AD31" s="496"/>
      <c r="AE31" s="449"/>
      <c r="AF31" s="449"/>
      <c r="AG31" s="449"/>
      <c r="AH31" s="449"/>
      <c r="AI31" s="384" t="s">
        <v>697</v>
      </c>
      <c r="AJ31" s="384"/>
      <c r="AK31" s="384"/>
      <c r="AL31" s="384"/>
      <c r="AM31" s="449"/>
      <c r="AN31" s="449"/>
      <c r="AO31" s="449"/>
      <c r="AP31" s="384"/>
      <c r="AQ31" s="384"/>
      <c r="AR31" s="384"/>
      <c r="AS31" s="384"/>
      <c r="AT31" s="384"/>
      <c r="AU31" s="449"/>
      <c r="AV31" s="449"/>
      <c r="AW31"/>
      <c r="AX31"/>
      <c r="AY31" s="384" t="s">
        <v>735</v>
      </c>
      <c r="AZ31" s="501"/>
    </row>
    <row r="32" spans="1:79">
      <c r="E32" s="52" t="s">
        <v>783</v>
      </c>
      <c r="F32" s="539" t="e">
        <f ca="1">S6</f>
        <v>#N/A</v>
      </c>
      <c r="U32"/>
      <c r="V32"/>
      <c r="AD32" s="496"/>
      <c r="AE32" s="449"/>
      <c r="AF32" s="449"/>
      <c r="AG32" s="449"/>
      <c r="AH32" s="449"/>
      <c r="AI32" s="384" t="s">
        <v>695</v>
      </c>
      <c r="AJ32" s="384"/>
      <c r="AK32" s="384"/>
      <c r="AL32" s="384"/>
      <c r="AM32" s="449"/>
      <c r="AN32" s="449"/>
      <c r="AO32" s="449"/>
      <c r="AP32" s="384"/>
      <c r="AQ32" s="384"/>
      <c r="AR32" s="384"/>
      <c r="AS32" s="384"/>
      <c r="AT32" s="384"/>
      <c r="AU32" s="449"/>
      <c r="AV32" s="449"/>
      <c r="AW32"/>
      <c r="AX32" s="384"/>
      <c r="AY32" s="384" t="s">
        <v>696</v>
      </c>
      <c r="AZ32" s="501"/>
    </row>
    <row r="33" spans="1:52">
      <c r="E33" s="540" t="s">
        <v>779</v>
      </c>
      <c r="F33" s="541"/>
      <c r="U33"/>
      <c r="V33"/>
      <c r="AD33" s="496"/>
      <c r="AE33" s="449"/>
      <c r="AF33" s="449"/>
      <c r="AG33" s="449"/>
      <c r="AH33" s="449"/>
      <c r="AI33" s="384" t="s">
        <v>696</v>
      </c>
      <c r="AJ33" s="384"/>
      <c r="AK33" s="384"/>
      <c r="AL33" s="384"/>
      <c r="AM33" s="449"/>
      <c r="AN33" s="449"/>
      <c r="AO33" s="449"/>
      <c r="AP33" s="384"/>
      <c r="AQ33" s="384"/>
      <c r="AR33" s="384"/>
      <c r="AS33" s="384"/>
      <c r="AT33" s="384"/>
      <c r="AU33" s="449"/>
      <c r="AV33" s="449"/>
      <c r="AW33" s="449"/>
      <c r="AX33" s="384"/>
      <c r="AY33" s="486" t="s">
        <v>736</v>
      </c>
      <c r="AZ33" s="501"/>
    </row>
    <row r="34" spans="1:52" ht="15" thickBot="1">
      <c r="A34" s="20" t="s">
        <v>47</v>
      </c>
      <c r="E34" s="251" t="s">
        <v>780</v>
      </c>
      <c r="F34" s="542">
        <f>F9</f>
        <v>0</v>
      </c>
      <c r="U34"/>
      <c r="AD34" s="496"/>
      <c r="AE34" s="449"/>
      <c r="AF34" s="449"/>
      <c r="AG34" s="449"/>
      <c r="AH34" s="449"/>
      <c r="AI34" s="384" t="s">
        <v>733</v>
      </c>
      <c r="AJ34" s="384"/>
      <c r="AK34" s="384"/>
      <c r="AL34" s="384"/>
      <c r="AM34" s="449"/>
      <c r="AN34" s="449"/>
      <c r="AO34" s="449"/>
      <c r="AP34" s="384"/>
      <c r="AQ34" s="384"/>
      <c r="AR34" s="384"/>
      <c r="AS34" s="384"/>
      <c r="AT34" s="384"/>
      <c r="AU34" s="449"/>
      <c r="AV34" s="449"/>
      <c r="AW34" s="449"/>
      <c r="AX34" s="384"/>
      <c r="AY34" s="384"/>
      <c r="AZ34" s="501"/>
    </row>
    <row r="35" spans="1:52" ht="15" thickBot="1">
      <c r="A35" s="19" t="s">
        <v>56</v>
      </c>
      <c r="B35" s="5" t="s">
        <v>55</v>
      </c>
      <c r="E35" s="251" t="s">
        <v>782</v>
      </c>
      <c r="F35" s="543" t="e">
        <f ca="1">'Currency Balance'!J33</f>
        <v>#NAME?</v>
      </c>
      <c r="AD35" s="496"/>
      <c r="AE35" s="449"/>
      <c r="AF35" s="449"/>
      <c r="AG35" s="449"/>
      <c r="AH35" s="449"/>
      <c r="AI35" s="384"/>
      <c r="AJ35" s="492" t="s">
        <v>699</v>
      </c>
      <c r="AK35" s="493" t="s">
        <v>700</v>
      </c>
      <c r="AL35" s="493" t="s">
        <v>701</v>
      </c>
      <c r="AM35" s="493" t="s">
        <v>285</v>
      </c>
      <c r="AN35" s="493" t="s">
        <v>287</v>
      </c>
      <c r="AO35" s="493" t="s">
        <v>289</v>
      </c>
      <c r="AP35" s="493" t="s">
        <v>702</v>
      </c>
      <c r="AQ35" s="493" t="s">
        <v>293</v>
      </c>
      <c r="AR35" s="493" t="s">
        <v>294</v>
      </c>
      <c r="AS35" s="493" t="s">
        <v>178</v>
      </c>
      <c r="AT35" s="493" t="s">
        <v>703</v>
      </c>
      <c r="AU35" s="493" t="s">
        <v>704</v>
      </c>
      <c r="AV35" s="494" t="s">
        <v>296</v>
      </c>
      <c r="AW35" s="449"/>
      <c r="AX35" s="384"/>
      <c r="AY35" s="384"/>
      <c r="AZ35" s="501"/>
    </row>
    <row r="36" spans="1:52">
      <c r="A36" s="19" t="s">
        <v>59</v>
      </c>
      <c r="B36" s="5" t="s">
        <v>58</v>
      </c>
      <c r="E36" s="251" t="s">
        <v>781</v>
      </c>
      <c r="F36" s="544" t="e">
        <f ca="1">'Currency Balance'!H73</f>
        <v>#NAME?</v>
      </c>
      <c r="AD36" s="496"/>
      <c r="AE36" s="449"/>
      <c r="AF36" s="449"/>
      <c r="AG36" s="449"/>
      <c r="AH36" s="449"/>
      <c r="AI36" s="384"/>
      <c r="AJ36" s="485" t="s">
        <v>705</v>
      </c>
      <c r="AK36" t="s">
        <v>706</v>
      </c>
      <c r="AL36" s="384" t="str">
        <f t="shared" ref="AL36:AQ36" si="39">AM4</f>
        <v>NYLPIE</v>
      </c>
      <c r="AM36" s="486">
        <f t="shared" ca="1" si="39"/>
        <v>45467</v>
      </c>
      <c r="AN36" s="486" t="e">
        <f t="shared" ca="1" si="39"/>
        <v>#N/A</v>
      </c>
      <c r="AO36" s="486" t="e">
        <f t="shared" si="39"/>
        <v>#N/A</v>
      </c>
      <c r="AP36" s="384" t="str">
        <f t="shared" si="39"/>
        <v>VOO</v>
      </c>
      <c r="AQ36" s="384" t="e">
        <f t="shared" si="39"/>
        <v>#N/A</v>
      </c>
      <c r="AR36" s="384"/>
      <c r="AS36" s="384"/>
      <c r="AT36" s="384"/>
      <c r="AU36" s="449"/>
      <c r="AV36" s="487" t="s">
        <v>707</v>
      </c>
      <c r="AW36" s="449"/>
      <c r="AX36" s="384"/>
      <c r="AY36" s="384"/>
      <c r="AZ36" s="501"/>
    </row>
    <row r="37" spans="1:52">
      <c r="E37" s="251"/>
      <c r="F37" s="543"/>
      <c r="AD37" s="496"/>
      <c r="AE37" s="449"/>
      <c r="AF37" s="449"/>
      <c r="AG37" s="449"/>
      <c r="AH37" s="449"/>
      <c r="AI37" s="384"/>
      <c r="AJ37" s="485" t="s">
        <v>705</v>
      </c>
      <c r="AK37" t="s">
        <v>706</v>
      </c>
      <c r="AL37" s="384" t="str">
        <f t="shared" ref="AL37:AQ39" si="40">AM5</f>
        <v>FOUNDLCE</v>
      </c>
      <c r="AM37" s="486">
        <f t="shared" ca="1" si="40"/>
        <v>45467</v>
      </c>
      <c r="AN37" s="486" t="e">
        <f t="shared" ca="1" si="40"/>
        <v>#N/A</v>
      </c>
      <c r="AO37" s="486" t="e">
        <f t="shared" si="40"/>
        <v>#N/A</v>
      </c>
      <c r="AP37" s="384" t="str">
        <f t="shared" si="40"/>
        <v>VOO</v>
      </c>
      <c r="AQ37" s="384" t="e">
        <f t="shared" si="40"/>
        <v>#N/A</v>
      </c>
      <c r="AR37" s="384"/>
      <c r="AS37" s="384"/>
      <c r="AT37" s="384"/>
      <c r="AU37" s="449"/>
      <c r="AV37" s="487" t="s">
        <v>707</v>
      </c>
      <c r="AW37" s="449"/>
      <c r="AX37" s="384"/>
      <c r="AY37" s="384"/>
      <c r="AZ37" s="501"/>
    </row>
    <row r="38" spans="1:52" ht="15" thickBot="1">
      <c r="E38" s="211" t="s">
        <v>784</v>
      </c>
      <c r="F38" s="254" t="e">
        <f ca="1">SUM(F32:F36)</f>
        <v>#N/A</v>
      </c>
      <c r="AD38" s="496"/>
      <c r="AE38" s="449"/>
      <c r="AF38" s="449"/>
      <c r="AG38" s="449"/>
      <c r="AH38" s="449"/>
      <c r="AI38" s="384"/>
      <c r="AJ38" s="485" t="s">
        <v>705</v>
      </c>
      <c r="AK38" t="s">
        <v>706</v>
      </c>
      <c r="AL38" s="384" t="str">
        <f t="shared" si="40"/>
        <v>GIAACWIP</v>
      </c>
      <c r="AM38" s="486">
        <f t="shared" ca="1" si="40"/>
        <v>45467</v>
      </c>
      <c r="AN38" s="486" t="e">
        <f t="shared" ca="1" si="40"/>
        <v>#N/A</v>
      </c>
      <c r="AO38" s="486" t="e">
        <f t="shared" ca="1" si="40"/>
        <v>#N/A</v>
      </c>
      <c r="AP38" s="384" t="str">
        <f t="shared" si="40"/>
        <v>ACWI</v>
      </c>
      <c r="AQ38" s="384" t="e">
        <f t="shared" ca="1" si="40"/>
        <v>#N/A</v>
      </c>
      <c r="AR38" s="384"/>
      <c r="AS38" s="384"/>
      <c r="AT38" s="384"/>
      <c r="AU38" s="449"/>
      <c r="AV38" s="487" t="s">
        <v>707</v>
      </c>
      <c r="AW38" s="449"/>
      <c r="AX38" s="384"/>
      <c r="AY38" s="384"/>
      <c r="AZ38" s="501"/>
    </row>
    <row r="39" spans="1:52" ht="15" thickBot="1">
      <c r="AD39" s="496"/>
      <c r="AE39" s="449"/>
      <c r="AF39" s="449"/>
      <c r="AG39" s="449"/>
      <c r="AH39" s="449"/>
      <c r="AI39" s="384"/>
      <c r="AJ39" s="488" t="s">
        <v>705</v>
      </c>
      <c r="AK39" s="152" t="s">
        <v>706</v>
      </c>
      <c r="AL39" s="489" t="str">
        <f>AM7</f>
        <v>GIA1902</v>
      </c>
      <c r="AM39" s="490">
        <f t="shared" ca="1" si="40"/>
        <v>45467</v>
      </c>
      <c r="AN39" s="490" t="e">
        <f t="shared" ca="1" si="40"/>
        <v>#N/A</v>
      </c>
      <c r="AO39" s="490" t="e">
        <f t="shared" si="40"/>
        <v>#N/A</v>
      </c>
      <c r="AP39" s="489" t="str">
        <f t="shared" si="40"/>
        <v>VOO</v>
      </c>
      <c r="AQ39" s="489" t="e">
        <f t="shared" si="40"/>
        <v>#N/A</v>
      </c>
      <c r="AR39" s="489"/>
      <c r="AS39" s="489"/>
      <c r="AT39" s="489"/>
      <c r="AU39" s="443"/>
      <c r="AV39" s="491" t="s">
        <v>707</v>
      </c>
      <c r="AW39" s="449"/>
      <c r="AX39" s="384"/>
      <c r="AY39" s="384"/>
      <c r="AZ39" s="501"/>
    </row>
    <row r="40" spans="1:52">
      <c r="AD40" s="496"/>
      <c r="AE40" s="449"/>
      <c r="AF40" s="449"/>
      <c r="AG40" s="449"/>
      <c r="AH40" s="449"/>
      <c r="AI40" s="384"/>
      <c r="AJ40" s="384"/>
      <c r="AK40" s="384"/>
      <c r="AL40" s="384"/>
      <c r="AM40" s="449"/>
      <c r="AN40" s="449"/>
      <c r="AO40" s="449"/>
      <c r="AP40" s="384"/>
      <c r="AQ40" s="384"/>
      <c r="AR40" s="384"/>
      <c r="AS40" s="384" t="s">
        <v>894</v>
      </c>
      <c r="AT40" s="384" t="s">
        <v>895</v>
      </c>
      <c r="AU40" s="449"/>
      <c r="AV40" s="449"/>
      <c r="AW40" s="449"/>
      <c r="AX40" s="384"/>
      <c r="AY40" s="384"/>
      <c r="AZ40" s="501"/>
    </row>
    <row r="41" spans="1:52">
      <c r="AD41" s="496"/>
      <c r="AE41" s="449"/>
      <c r="AF41" s="449"/>
      <c r="AG41" s="449"/>
      <c r="AH41" s="449"/>
      <c r="AI41" s="384"/>
      <c r="AJ41" s="384"/>
      <c r="AK41" s="384"/>
      <c r="AL41" s="384"/>
      <c r="AM41" s="449"/>
      <c r="AN41" s="449"/>
      <c r="AO41" s="449"/>
      <c r="AP41" s="384"/>
      <c r="AQ41" s="384"/>
      <c r="AR41" s="384"/>
      <c r="AS41" s="384" t="s">
        <v>734</v>
      </c>
      <c r="AT41" s="384" t="s">
        <v>708</v>
      </c>
      <c r="AU41" s="449"/>
      <c r="AV41" s="449"/>
      <c r="AW41" s="449"/>
      <c r="AX41" s="384"/>
      <c r="AY41" s="384"/>
      <c r="AZ41" s="501"/>
    </row>
    <row r="42" spans="1:52">
      <c r="AD42" s="496"/>
      <c r="AE42" s="449"/>
      <c r="AF42" s="449"/>
      <c r="AG42" s="449"/>
      <c r="AH42" s="449"/>
      <c r="AI42" s="384"/>
      <c r="AJ42" s="384"/>
      <c r="AK42" s="384"/>
      <c r="AL42" s="384"/>
      <c r="AM42" s="449"/>
      <c r="AN42" s="449"/>
      <c r="AO42" s="449"/>
      <c r="AP42" s="384"/>
      <c r="AQ42" s="384"/>
      <c r="AR42" s="384"/>
      <c r="AS42" s="384" t="s">
        <v>695</v>
      </c>
      <c r="AT42" s="384" t="s">
        <v>691</v>
      </c>
      <c r="AU42" s="449"/>
      <c r="AV42" s="449"/>
      <c r="AW42" s="449"/>
      <c r="AX42" s="384"/>
      <c r="AY42" s="384"/>
      <c r="AZ42" s="501"/>
    </row>
    <row r="43" spans="1:52">
      <c r="AD43" s="496"/>
      <c r="AE43" s="449"/>
      <c r="AF43" s="449"/>
      <c r="AG43" s="449"/>
      <c r="AH43" s="449"/>
      <c r="AI43" s="384"/>
      <c r="AJ43" s="384"/>
      <c r="AK43" s="384"/>
      <c r="AL43" s="384"/>
      <c r="AM43" s="449"/>
      <c r="AN43" s="449"/>
      <c r="AO43" s="449"/>
      <c r="AP43" s="384"/>
      <c r="AQ43" s="384"/>
      <c r="AR43" s="384"/>
      <c r="AS43" s="384" t="s">
        <v>737</v>
      </c>
      <c r="AT43" s="384" t="s">
        <v>709</v>
      </c>
      <c r="AU43" s="449"/>
      <c r="AV43" s="449"/>
      <c r="AW43" s="449"/>
      <c r="AX43" s="384"/>
      <c r="AY43" s="384"/>
      <c r="AZ43" s="501"/>
    </row>
    <row r="44" spans="1:52" ht="15" thickBot="1">
      <c r="AD44" s="497"/>
      <c r="AE44" s="502"/>
      <c r="AF44" s="502"/>
      <c r="AG44" s="502"/>
      <c r="AH44" s="502"/>
      <c r="AI44" s="503"/>
      <c r="AJ44" s="503"/>
      <c r="AK44" s="503"/>
      <c r="AL44" s="503"/>
      <c r="AM44" s="502"/>
      <c r="AN44" s="502"/>
      <c r="AO44" s="502"/>
      <c r="AP44" s="503"/>
      <c r="AQ44" s="503"/>
      <c r="AR44" s="503"/>
      <c r="AS44" s="503"/>
      <c r="AT44" s="503"/>
      <c r="AU44" s="502"/>
      <c r="AV44" s="502"/>
      <c r="AW44" s="502"/>
      <c r="AX44" s="503"/>
      <c r="AY44" s="503"/>
      <c r="AZ44" s="504"/>
    </row>
    <row r="45" spans="1:52" ht="15" thickBot="1">
      <c r="AH45" s="530" t="s">
        <v>704</v>
      </c>
      <c r="AI45" s="529" t="s">
        <v>763</v>
      </c>
      <c r="AJ45" s="529" t="s">
        <v>297</v>
      </c>
      <c r="AL45" s="527" t="s">
        <v>761</v>
      </c>
      <c r="AM45" s="528" t="s">
        <v>762</v>
      </c>
      <c r="AN45" s="528"/>
      <c r="AO45" s="528"/>
      <c r="AP45" s="384"/>
      <c r="AQ45" s="423"/>
      <c r="AR45" s="423"/>
    </row>
    <row r="46" spans="1:52">
      <c r="AH46" s="433" t="s">
        <v>764</v>
      </c>
      <c r="AI46" s="423" t="s">
        <v>765</v>
      </c>
      <c r="AJ46" s="423" t="s">
        <v>766</v>
      </c>
      <c r="AL46" s="5" t="s">
        <v>716</v>
      </c>
      <c r="AM46" s="5" t="s">
        <v>722</v>
      </c>
      <c r="AN46" s="435"/>
      <c r="AO46" s="435"/>
      <c r="AP46" s="423"/>
      <c r="AQ46" s="423"/>
      <c r="AR46" s="423"/>
    </row>
    <row r="47" spans="1:52">
      <c r="AH47" s="433" t="s">
        <v>767</v>
      </c>
      <c r="AI47" s="423" t="s">
        <v>768</v>
      </c>
      <c r="AJ47" s="423" t="s">
        <v>766</v>
      </c>
      <c r="AL47" s="5" t="s">
        <v>716</v>
      </c>
      <c r="AM47" s="5" t="s">
        <v>717</v>
      </c>
      <c r="AN47" s="435"/>
      <c r="AO47" s="435"/>
      <c r="AP47" s="423"/>
    </row>
    <row r="48" spans="1:52">
      <c r="AH48" s="433" t="s">
        <v>764</v>
      </c>
      <c r="AI48" s="423" t="s">
        <v>769</v>
      </c>
      <c r="AJ48" s="423" t="s">
        <v>770</v>
      </c>
      <c r="AL48" s="5" t="s">
        <v>716</v>
      </c>
      <c r="AM48" s="5" t="s">
        <v>723</v>
      </c>
    </row>
    <row r="49" spans="1:105">
      <c r="G49" s="73" t="s">
        <v>228</v>
      </c>
      <c r="AH49" s="433" t="s">
        <v>767</v>
      </c>
      <c r="AI49" s="423" t="s">
        <v>769</v>
      </c>
      <c r="AJ49" s="423" t="s">
        <v>770</v>
      </c>
      <c r="AL49" s="5" t="s">
        <v>716</v>
      </c>
      <c r="AM49" s="5" t="s">
        <v>724</v>
      </c>
    </row>
    <row r="50" spans="1:105">
      <c r="G50" s="73" t="s">
        <v>230</v>
      </c>
      <c r="AL50" s="5" t="s">
        <v>716</v>
      </c>
      <c r="AM50" s="5" t="s">
        <v>725</v>
      </c>
    </row>
    <row r="51" spans="1:105">
      <c r="A51" s="560" t="s">
        <v>797</v>
      </c>
      <c r="AL51" s="5" t="s">
        <v>716</v>
      </c>
      <c r="AM51" s="5" t="s">
        <v>726</v>
      </c>
    </row>
    <row r="52" spans="1:105">
      <c r="N52" s="113"/>
      <c r="AL52" s="5" t="s">
        <v>716</v>
      </c>
      <c r="AM52" s="5" t="s">
        <v>727</v>
      </c>
    </row>
    <row r="53" spans="1:105" ht="15" thickBot="1">
      <c r="C53" s="2" t="str">
        <f>E1</f>
        <v>SOD Cash(USD: cash projections)</v>
      </c>
      <c r="D53" s="561" t="str">
        <f>J1</f>
        <v>Sweep (priced positions)</v>
      </c>
      <c r="E53" s="561" t="s">
        <v>798</v>
      </c>
      <c r="F53" s="562" t="s">
        <v>799</v>
      </c>
      <c r="G53" s="2" t="s">
        <v>11</v>
      </c>
      <c r="H53" s="2" t="s">
        <v>800</v>
      </c>
      <c r="I53" s="2" t="s">
        <v>801</v>
      </c>
      <c r="J53" s="561" t="s">
        <v>802</v>
      </c>
      <c r="K53" s="562" t="s">
        <v>803</v>
      </c>
      <c r="N53" s="2" t="s">
        <v>308</v>
      </c>
      <c r="O53" s="561" t="s">
        <v>305</v>
      </c>
      <c r="P53" s="561" t="s">
        <v>798</v>
      </c>
      <c r="Q53" s="563" t="s">
        <v>799</v>
      </c>
      <c r="R53" s="2" t="s">
        <v>11</v>
      </c>
      <c r="S53" s="2" t="s">
        <v>800</v>
      </c>
      <c r="T53" s="2" t="s">
        <v>801</v>
      </c>
      <c r="U53" s="561" t="s">
        <v>802</v>
      </c>
      <c r="V53" s="562" t="s">
        <v>803</v>
      </c>
      <c r="W53" s="435"/>
      <c r="X53" s="435"/>
      <c r="Y53" s="415"/>
      <c r="Z53" s="433"/>
      <c r="AC53" s="436"/>
      <c r="AE53" s="433"/>
      <c r="AI53" s="436"/>
      <c r="AJ53" s="436"/>
      <c r="AM53" s="433"/>
      <c r="AN53" s="5" t="s">
        <v>716</v>
      </c>
      <c r="AO53" s="5" t="s">
        <v>728</v>
      </c>
      <c r="AP53" s="436"/>
      <c r="AQ53" s="436"/>
      <c r="AU53" s="433"/>
      <c r="AV53" s="433"/>
      <c r="AX53" s="436"/>
      <c r="AY53" s="436"/>
      <c r="AZ53" s="433"/>
      <c r="BA53" s="433"/>
      <c r="BI53" s="429"/>
      <c r="BJ53" s="429"/>
      <c r="BL53" s="433"/>
      <c r="BP53" s="436"/>
      <c r="BQ53" s="436"/>
      <c r="BT53" s="433"/>
      <c r="BU53" s="433"/>
      <c r="BW53" s="436"/>
      <c r="BX53" s="436"/>
      <c r="BZ53" s="433"/>
      <c r="CA53" s="433"/>
      <c r="CB53" s="431"/>
      <c r="CC53" s="5"/>
      <c r="CH53" s="429"/>
      <c r="CI53" s="429"/>
      <c r="CK53" s="433"/>
      <c r="CO53" s="436"/>
      <c r="CP53" s="436"/>
      <c r="CS53" s="433"/>
      <c r="CT53" s="433"/>
      <c r="CV53" s="436"/>
      <c r="CW53" s="436"/>
      <c r="CY53" s="433"/>
      <c r="CZ53" s="433"/>
      <c r="DA53" s="5"/>
    </row>
    <row r="54" spans="1:105">
      <c r="A54" s="22">
        <f ca="1">TODAY()</f>
        <v>45467</v>
      </c>
      <c r="B54" s="24" t="str">
        <f>B2</f>
        <v>MAINSP</v>
      </c>
      <c r="C54" s="43" t="e">
        <f>E2</f>
        <v>#N/A</v>
      </c>
      <c r="D54" s="564" t="e">
        <f>J2</f>
        <v>#N/A</v>
      </c>
      <c r="E54" s="564" t="e">
        <f>G2</f>
        <v>#N/A</v>
      </c>
      <c r="F54" s="565" t="e">
        <f>C54+D54+E54</f>
        <v>#N/A</v>
      </c>
      <c r="G54" s="43" t="e">
        <f>I2</f>
        <v>#N/A</v>
      </c>
      <c r="H54" s="26">
        <f>R12</f>
        <v>0</v>
      </c>
      <c r="I54" s="50" t="e">
        <f ca="1">W2</f>
        <v>#NAME?</v>
      </c>
      <c r="J54" s="566" t="e">
        <f ca="1">IF(AV13="S",AW13*1000,-AW13*1000)</f>
        <v>#N/A</v>
      </c>
      <c r="K54" s="567" t="e">
        <f ca="1">F54+H54+I54+J54+G54</f>
        <v>#N/A</v>
      </c>
      <c r="M54" s="24" t="str">
        <f>B3</f>
        <v>VPIE</v>
      </c>
      <c r="N54" s="43" t="e">
        <f>E3</f>
        <v>#N/A</v>
      </c>
      <c r="O54" s="564" t="e">
        <f>J3</f>
        <v>#N/A</v>
      </c>
      <c r="P54" s="564" t="e">
        <f>G3</f>
        <v>#N/A</v>
      </c>
      <c r="Q54" s="568" t="e">
        <f>N54+O54+P54</f>
        <v>#N/A</v>
      </c>
      <c r="R54" s="43" t="e">
        <f>I3</f>
        <v>#N/A</v>
      </c>
      <c r="S54" s="26">
        <f>R16</f>
        <v>0</v>
      </c>
      <c r="T54" s="50" t="e">
        <f ca="1">W3</f>
        <v>#NAME?</v>
      </c>
      <c r="U54" s="566" t="e">
        <f ca="1">IF(AV14="S",AW14*1000,-AW14*1000)</f>
        <v>#N/A</v>
      </c>
      <c r="V54" s="567" t="e">
        <f ca="1">Q54+S54+T54+U54+R54</f>
        <v>#N/A</v>
      </c>
      <c r="W54" s="435"/>
      <c r="X54" s="435"/>
      <c r="Y54" s="415"/>
      <c r="Z54" s="433"/>
      <c r="AC54" s="436"/>
      <c r="AE54" s="433"/>
      <c r="AI54" s="436"/>
      <c r="AJ54" s="436"/>
      <c r="AM54" s="433"/>
      <c r="AN54" s="5" t="s">
        <v>716</v>
      </c>
      <c r="AO54" s="5" t="s">
        <v>729</v>
      </c>
      <c r="AP54" s="436"/>
      <c r="AQ54" s="436"/>
      <c r="AU54" s="433"/>
      <c r="AV54" s="433"/>
      <c r="AX54" s="436"/>
      <c r="AY54" s="436"/>
      <c r="AZ54" s="433"/>
      <c r="BA54" s="433"/>
      <c r="BI54" s="429"/>
      <c r="BJ54" s="429"/>
      <c r="BL54" s="433"/>
      <c r="BP54" s="436"/>
      <c r="BQ54" s="436"/>
      <c r="BT54" s="433"/>
      <c r="BU54" s="433"/>
      <c r="BW54" s="436"/>
      <c r="BX54" s="436"/>
      <c r="BZ54" s="433"/>
      <c r="CA54" s="433"/>
      <c r="CB54" s="431"/>
      <c r="CC54" s="5"/>
      <c r="CH54" s="429"/>
      <c r="CI54" s="429"/>
      <c r="CK54" s="433"/>
      <c r="CO54" s="436"/>
      <c r="CP54" s="436"/>
      <c r="CS54" s="433"/>
      <c r="CT54" s="433"/>
      <c r="CV54" s="436"/>
      <c r="CW54" s="436"/>
      <c r="CY54" s="433"/>
      <c r="CZ54" s="433"/>
      <c r="DA54" s="5"/>
    </row>
    <row r="55" spans="1:105">
      <c r="AL55" s="5" t="s">
        <v>716</v>
      </c>
      <c r="AM55" s="5" t="s">
        <v>730</v>
      </c>
    </row>
    <row r="56" spans="1:105">
      <c r="AL56" s="5" t="s">
        <v>716</v>
      </c>
      <c r="AM56" s="5" t="s">
        <v>731</v>
      </c>
    </row>
    <row r="57" spans="1:105">
      <c r="AL57" s="5" t="s">
        <v>716</v>
      </c>
      <c r="AM57" s="5" t="s">
        <v>717</v>
      </c>
    </row>
    <row r="58" spans="1:105">
      <c r="AL58" s="5" t="s">
        <v>716</v>
      </c>
      <c r="AM58" s="5" t="s">
        <v>718</v>
      </c>
    </row>
    <row r="59" spans="1:105">
      <c r="AL59" s="5" t="s">
        <v>716</v>
      </c>
      <c r="AM59" s="5" t="s">
        <v>719</v>
      </c>
    </row>
    <row r="60" spans="1:105">
      <c r="AL60" s="5" t="s">
        <v>720</v>
      </c>
      <c r="AM60" s="5" t="s">
        <v>721</v>
      </c>
    </row>
    <row r="61" spans="1:105">
      <c r="AL61" s="5" t="s">
        <v>711</v>
      </c>
      <c r="AM61" s="5" t="s">
        <v>712</v>
      </c>
    </row>
    <row r="62" spans="1:105">
      <c r="AL62" s="5" t="s">
        <v>713</v>
      </c>
      <c r="AM62" s="5" t="s">
        <v>714</v>
      </c>
    </row>
  </sheetData>
  <phoneticPr fontId="26" type="noConversion"/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9D2F-6752-44F6-98D5-412AE4DA3899}">
  <dimension ref="A1:Y43"/>
  <sheetViews>
    <sheetView zoomScaleNormal="100" workbookViewId="0">
      <selection activeCell="E9" sqref="E9"/>
    </sheetView>
  </sheetViews>
  <sheetFormatPr defaultColWidth="9.33203125" defaultRowHeight="14.4"/>
  <cols>
    <col min="1" max="1" width="15.44140625" bestFit="1" customWidth="1"/>
    <col min="2" max="2" width="10.33203125" bestFit="1" customWidth="1"/>
    <col min="3" max="3" width="34.44140625" customWidth="1"/>
    <col min="4" max="4" width="0.5546875" hidden="1" customWidth="1"/>
    <col min="5" max="5" width="24.5546875" bestFit="1" customWidth="1"/>
    <col min="6" max="6" width="15.33203125" bestFit="1" customWidth="1"/>
    <col min="7" max="7" width="19.5546875" bestFit="1" customWidth="1"/>
    <col min="8" max="8" width="8.44140625" bestFit="1" customWidth="1"/>
    <col min="9" max="9" width="15.5546875" bestFit="1" customWidth="1"/>
    <col min="10" max="10" width="18.5546875" bestFit="1" customWidth="1"/>
    <col min="11" max="11" width="12.44140625" customWidth="1"/>
    <col min="12" max="12" width="10.5546875" bestFit="1" customWidth="1"/>
    <col min="13" max="13" width="19.44140625" bestFit="1" customWidth="1"/>
    <col min="14" max="14" width="21.33203125" bestFit="1" customWidth="1"/>
    <col min="15" max="15" width="10.6640625" customWidth="1"/>
    <col min="16" max="16" width="16.6640625" bestFit="1" customWidth="1"/>
    <col min="17" max="17" width="9.5546875" bestFit="1" customWidth="1"/>
    <col min="18" max="18" width="20.5546875" bestFit="1" customWidth="1"/>
    <col min="19" max="19" width="12.5546875" bestFit="1" customWidth="1"/>
    <col min="20" max="20" width="13.33203125" bestFit="1" customWidth="1"/>
    <col min="21" max="21" width="16" bestFit="1" customWidth="1"/>
  </cols>
  <sheetData>
    <row r="1" spans="1:25" s="8" customFormat="1" ht="15" thickBot="1">
      <c r="A1" s="8" t="s">
        <v>74</v>
      </c>
      <c r="B1" s="8" t="s">
        <v>72</v>
      </c>
      <c r="C1" s="8" t="s">
        <v>15</v>
      </c>
      <c r="E1" s="8" t="s">
        <v>308</v>
      </c>
      <c r="F1" s="8" t="s">
        <v>268</v>
      </c>
      <c r="G1" s="8" t="s">
        <v>494</v>
      </c>
      <c r="I1" s="8" t="s">
        <v>306</v>
      </c>
      <c r="J1" s="8" t="s">
        <v>305</v>
      </c>
      <c r="K1" s="9" t="s">
        <v>1</v>
      </c>
      <c r="L1" s="37" t="s">
        <v>9</v>
      </c>
      <c r="M1" s="8" t="s">
        <v>310</v>
      </c>
      <c r="N1" s="9" t="s">
        <v>311</v>
      </c>
      <c r="O1" s="9"/>
      <c r="P1" s="37" t="s">
        <v>251</v>
      </c>
      <c r="Q1" s="33" t="s">
        <v>3</v>
      </c>
      <c r="R1" s="35" t="s">
        <v>312</v>
      </c>
      <c r="S1" s="64" t="s">
        <v>2</v>
      </c>
      <c r="T1" s="8" t="s">
        <v>13</v>
      </c>
      <c r="U1" s="68" t="s">
        <v>391</v>
      </c>
      <c r="W1" s="31"/>
    </row>
    <row r="2" spans="1:25">
      <c r="A2" s="111" t="s">
        <v>121</v>
      </c>
      <c r="B2" s="5" t="s">
        <v>40</v>
      </c>
      <c r="C2" s="10" t="s">
        <v>41</v>
      </c>
      <c r="D2" t="s">
        <v>303</v>
      </c>
      <c r="E2" s="18" t="e">
        <f>VLOOKUP(A2,'JP Code_Sheet'!$A$2:$E$32,2,0)</f>
        <v>#N/A</v>
      </c>
      <c r="F2" s="18"/>
      <c r="G2" s="15" t="e">
        <f t="shared" ref="G2:G8" si="0">VLOOKUP(A2,$A$29:$H$35,8,0)</f>
        <v>#N/A</v>
      </c>
      <c r="H2" s="30"/>
      <c r="I2" s="18" t="e">
        <f>VLOOKUP(A2,'JP Code_Sheet'!$A$2:$E$32,4,0)</f>
        <v>#N/A</v>
      </c>
      <c r="J2" s="18" t="e">
        <f>VLOOKUP(A2,'JP Code_Sheet'!$A$3:$F$32,6,0)</f>
        <v>#N/A</v>
      </c>
      <c r="K2" s="6"/>
      <c r="L2" s="38" t="e">
        <f>E2+G2+I2+J2+K2+F2</f>
        <v>#N/A</v>
      </c>
      <c r="M2" s="18" t="e">
        <f>VLOOKUP(A2,'JP Code_Sheet'!$A$3:$G$32,7,0)</f>
        <v>#N/A</v>
      </c>
      <c r="N2" s="16" t="e">
        <f>VLOOKUP(A2,'JP Code_Sheet'!$A$3:$H$32,8,0)</f>
        <v>#N/A</v>
      </c>
      <c r="O2" s="39"/>
      <c r="P2" s="40" t="e">
        <f>L2+M2+N2</f>
        <v>#N/A</v>
      </c>
      <c r="Q2" s="34" t="e">
        <f>L2/P2</f>
        <v>#N/A</v>
      </c>
      <c r="R2" s="36" t="e">
        <f>VLOOKUP(A2,'JP Code_Sheet'!$A$3:$L$33,12,0)</f>
        <v>#N/A</v>
      </c>
      <c r="S2" s="67" t="e">
        <f>L2+R2</f>
        <v>#N/A</v>
      </c>
      <c r="T2" s="34" t="e">
        <f t="shared" ref="T2" si="1">S2/P2</f>
        <v>#N/A</v>
      </c>
      <c r="U2" s="69"/>
    </row>
    <row r="3" spans="1:25">
      <c r="A3" s="111" t="s">
        <v>124</v>
      </c>
      <c r="B3" s="5" t="s">
        <v>42</v>
      </c>
      <c r="C3" s="5" t="s">
        <v>43</v>
      </c>
      <c r="D3" t="s">
        <v>304</v>
      </c>
      <c r="E3" s="18" t="e">
        <f>VLOOKUP(A3,'JP Code_Sheet'!$A$2:$E$32,2,0)</f>
        <v>#N/A</v>
      </c>
      <c r="F3" s="18"/>
      <c r="G3" s="15" t="e">
        <f t="shared" si="0"/>
        <v>#N/A</v>
      </c>
      <c r="H3" s="30"/>
      <c r="I3" s="18" t="e">
        <f>VLOOKUP(A3,'JP Code_Sheet'!$A$2:$E$32,4,0)</f>
        <v>#N/A</v>
      </c>
      <c r="J3" s="18" t="e">
        <f>VLOOKUP(A3,'JP Code_Sheet'!$A$3:$F$32,6,0)</f>
        <v>#N/A</v>
      </c>
      <c r="K3" s="6"/>
      <c r="L3" s="38" t="e">
        <f t="shared" ref="L3:L7" si="2">E3+G3+I3+J3+K3+F3</f>
        <v>#N/A</v>
      </c>
      <c r="M3" s="18" t="e">
        <f>VLOOKUP(A3,'JP Code_Sheet'!$A$3:$G$32,7,0)</f>
        <v>#N/A</v>
      </c>
      <c r="N3" s="16" t="e">
        <f>VLOOKUP(A3,'JP Code_Sheet'!$A$3:$H$32,8,0)</f>
        <v>#N/A</v>
      </c>
      <c r="O3" s="39"/>
      <c r="P3" s="40" t="e">
        <f t="shared" ref="P3:P7" si="3">L3+M3+N3</f>
        <v>#N/A</v>
      </c>
      <c r="Q3" s="34" t="e">
        <f t="shared" ref="Q3:Q7" si="4">L3/P3</f>
        <v>#N/A</v>
      </c>
      <c r="R3" s="36" t="e">
        <f>VLOOKUP(A3,'JP Code_Sheet'!$A$3:$L$33,12,0)</f>
        <v>#N/A</v>
      </c>
      <c r="S3" s="67" t="e">
        <f t="shared" ref="S3:S7" si="5">L3+R3</f>
        <v>#N/A</v>
      </c>
      <c r="T3" s="34" t="e">
        <f t="shared" ref="T3:T7" si="6">S3/P3</f>
        <v>#N/A</v>
      </c>
      <c r="U3" s="69"/>
    </row>
    <row r="4" spans="1:25">
      <c r="A4" s="112" t="s">
        <v>126</v>
      </c>
      <c r="B4" s="5" t="s">
        <v>44</v>
      </c>
      <c r="C4" s="5" t="s">
        <v>45</v>
      </c>
      <c r="D4" s="5"/>
      <c r="E4" s="18" t="e">
        <f>VLOOKUP(A4,'JP Code_Sheet'!$A$2:$E$32,2,0)</f>
        <v>#N/A</v>
      </c>
      <c r="F4" s="18"/>
      <c r="G4" s="15" t="e">
        <f t="shared" si="0"/>
        <v>#N/A</v>
      </c>
      <c r="H4" s="30"/>
      <c r="I4" s="18" t="e">
        <f>VLOOKUP(A4,'JP Code_Sheet'!$A$2:$E$32,4,0)</f>
        <v>#N/A</v>
      </c>
      <c r="J4" s="18" t="e">
        <f>VLOOKUP(A4,'JP Code_Sheet'!$A$3:$F$32,6,0)</f>
        <v>#N/A</v>
      </c>
      <c r="K4" s="6"/>
      <c r="L4" s="38" t="e">
        <f t="shared" si="2"/>
        <v>#N/A</v>
      </c>
      <c r="M4" s="18" t="e">
        <f>VLOOKUP(A4,'JP Code_Sheet'!$A$3:$G$32,7,0)</f>
        <v>#N/A</v>
      </c>
      <c r="N4" s="16" t="e">
        <f>VLOOKUP(A4,'JP Code_Sheet'!$A$3:$H$32,8,0)</f>
        <v>#N/A</v>
      </c>
      <c r="O4" s="39"/>
      <c r="P4" s="40" t="e">
        <f t="shared" si="3"/>
        <v>#N/A</v>
      </c>
      <c r="Q4" s="34" t="e">
        <f t="shared" si="4"/>
        <v>#N/A</v>
      </c>
      <c r="R4" s="36" t="e">
        <f>VLOOKUP(A4,'JP Code_Sheet'!$A$3:$L$33,12,0)</f>
        <v>#N/A</v>
      </c>
      <c r="S4" s="67" t="e">
        <f t="shared" si="5"/>
        <v>#N/A</v>
      </c>
      <c r="T4" s="34" t="e">
        <f t="shared" si="6"/>
        <v>#N/A</v>
      </c>
      <c r="U4" s="69"/>
    </row>
    <row r="5" spans="1:25">
      <c r="A5" s="20" t="s">
        <v>125</v>
      </c>
      <c r="B5" s="5" t="s">
        <v>46</v>
      </c>
      <c r="C5" s="5" t="s">
        <v>48</v>
      </c>
      <c r="D5" s="5"/>
      <c r="E5" s="18" t="e">
        <f>VLOOKUP(A5,'JP Code_Sheet'!$A$2:$E$32,2,0)</f>
        <v>#N/A</v>
      </c>
      <c r="F5" s="18"/>
      <c r="G5" s="15" t="e">
        <f t="shared" si="0"/>
        <v>#N/A</v>
      </c>
      <c r="H5" s="30"/>
      <c r="I5" s="18" t="e">
        <f>VLOOKUP(A5,'JP Code_Sheet'!$A$2:$E$32,4,0)</f>
        <v>#N/A</v>
      </c>
      <c r="J5" s="18" t="e">
        <f>VLOOKUP(A5,'JP Code_Sheet'!$A$3:$F$32,6,0)</f>
        <v>#N/A</v>
      </c>
      <c r="K5" s="6"/>
      <c r="L5" s="38" t="e">
        <f t="shared" si="2"/>
        <v>#N/A</v>
      </c>
      <c r="M5" s="18" t="e">
        <f>VLOOKUP(A5,'JP Code_Sheet'!$A$3:$G$32,7,0)</f>
        <v>#N/A</v>
      </c>
      <c r="N5" s="16" t="e">
        <f>VLOOKUP(A5,'JP Code_Sheet'!$A$3:$H$32,8,0)</f>
        <v>#N/A</v>
      </c>
      <c r="O5" s="39"/>
      <c r="P5" s="40" t="e">
        <f t="shared" si="3"/>
        <v>#N/A</v>
      </c>
      <c r="Q5" s="34" t="e">
        <f t="shared" si="4"/>
        <v>#N/A</v>
      </c>
      <c r="R5" s="36" t="e">
        <f>VLOOKUP(A5,'JP Code_Sheet'!$A$3:$L$33,12,0)</f>
        <v>#N/A</v>
      </c>
      <c r="S5" s="67" t="e">
        <f t="shared" si="5"/>
        <v>#N/A</v>
      </c>
      <c r="T5" s="34" t="e">
        <f t="shared" si="6"/>
        <v>#N/A</v>
      </c>
      <c r="U5" s="69"/>
    </row>
    <row r="6" spans="1:25">
      <c r="A6" s="111" t="s">
        <v>120</v>
      </c>
      <c r="B6" s="5" t="s">
        <v>49</v>
      </c>
      <c r="C6" s="10" t="s">
        <v>50</v>
      </c>
      <c r="D6" s="5"/>
      <c r="E6" s="18" t="e">
        <f>VLOOKUP(A6,'JP Code_Sheet'!$A$2:$E$32,2,0)</f>
        <v>#N/A</v>
      </c>
      <c r="F6" s="18"/>
      <c r="G6" s="15" t="e">
        <f t="shared" si="0"/>
        <v>#N/A</v>
      </c>
      <c r="H6" s="30"/>
      <c r="I6" s="18" t="e">
        <f>VLOOKUP(A6,'JP Code_Sheet'!$A$2:$E$32,4,0)</f>
        <v>#N/A</v>
      </c>
      <c r="J6" s="18" t="e">
        <f>VLOOKUP(A6,'JP Code_Sheet'!$A$3:$F$32,6,0)</f>
        <v>#N/A</v>
      </c>
      <c r="K6" s="6"/>
      <c r="L6" s="38" t="e">
        <f t="shared" si="2"/>
        <v>#N/A</v>
      </c>
      <c r="M6" s="18" t="e">
        <f>VLOOKUP(A6,'JP Code_Sheet'!$A$3:$G$32,7,0)</f>
        <v>#N/A</v>
      </c>
      <c r="N6" s="16" t="e">
        <f>VLOOKUP(A6,'JP Code_Sheet'!$A$3:$H$32,8,0)</f>
        <v>#N/A</v>
      </c>
      <c r="O6" s="39"/>
      <c r="P6" s="40" t="e">
        <f t="shared" si="3"/>
        <v>#N/A</v>
      </c>
      <c r="Q6" s="34" t="e">
        <f t="shared" si="4"/>
        <v>#N/A</v>
      </c>
      <c r="R6" s="36" t="e">
        <f>VLOOKUP(A6,'JP Code_Sheet'!$A$3:$L$33,12,0)</f>
        <v>#N/A</v>
      </c>
      <c r="S6" s="67" t="e">
        <f t="shared" si="5"/>
        <v>#N/A</v>
      </c>
      <c r="T6" s="34" t="e">
        <f t="shared" si="6"/>
        <v>#N/A</v>
      </c>
      <c r="U6" s="69"/>
    </row>
    <row r="7" spans="1:25" s="24" customFormat="1">
      <c r="A7" s="111" t="s">
        <v>123</v>
      </c>
      <c r="B7" s="5" t="s">
        <v>51</v>
      </c>
      <c r="C7" s="10" t="s">
        <v>52</v>
      </c>
      <c r="D7" s="71"/>
      <c r="E7" s="18" t="e">
        <f>VLOOKUP(A7,'JP Code_Sheet'!$A$2:$E$32,2,0)</f>
        <v>#N/A</v>
      </c>
      <c r="F7" s="18"/>
      <c r="G7" s="15" t="e">
        <f t="shared" si="0"/>
        <v>#N/A</v>
      </c>
      <c r="H7" s="30"/>
      <c r="I7" s="18" t="e">
        <f>VLOOKUP(A7,'JP Code_Sheet'!$A$2:$E$32,4,0)</f>
        <v>#N/A</v>
      </c>
      <c r="J7" s="18" t="e">
        <f>VLOOKUP(A7,'JP Code_Sheet'!$A$3:$F$32,6,0)</f>
        <v>#N/A</v>
      </c>
      <c r="K7" s="6"/>
      <c r="L7" s="38" t="e">
        <f t="shared" si="2"/>
        <v>#N/A</v>
      </c>
      <c r="M7" s="18" t="e">
        <f>VLOOKUP(A7,'JP Code_Sheet'!$A$3:$G$32,7,0)</f>
        <v>#N/A</v>
      </c>
      <c r="N7" s="16" t="e">
        <f>VLOOKUP(A7,'JP Code_Sheet'!$A$3:$H$32,8,0)</f>
        <v>#N/A</v>
      </c>
      <c r="O7" s="39"/>
      <c r="P7" s="40" t="e">
        <f t="shared" si="3"/>
        <v>#N/A</v>
      </c>
      <c r="Q7" s="34" t="e">
        <f t="shared" si="4"/>
        <v>#N/A</v>
      </c>
      <c r="R7" s="36" t="e">
        <f>VLOOKUP(A7,'JP Code_Sheet'!$A$3:$L$33,12,0)</f>
        <v>#N/A</v>
      </c>
      <c r="S7" s="67" t="e">
        <f t="shared" si="5"/>
        <v>#N/A</v>
      </c>
      <c r="T7" s="34" t="e">
        <f t="shared" si="6"/>
        <v>#N/A</v>
      </c>
      <c r="U7" s="69"/>
      <c r="V7"/>
      <c r="W7"/>
      <c r="X7"/>
      <c r="Y7"/>
    </row>
    <row r="8" spans="1:25">
      <c r="A8" s="112" t="s">
        <v>145</v>
      </c>
      <c r="B8" s="5" t="s">
        <v>53</v>
      </c>
      <c r="C8" s="5" t="s">
        <v>54</v>
      </c>
      <c r="E8" s="18" t="e">
        <f>VLOOKUP(A8,'JP Code_Sheet'!$A$2:$E$32,2,0)</f>
        <v>#N/A</v>
      </c>
      <c r="F8" s="18"/>
      <c r="G8" s="15" t="e">
        <f t="shared" si="0"/>
        <v>#N/A</v>
      </c>
      <c r="H8" s="30"/>
      <c r="I8" s="18" t="e">
        <f>VLOOKUP(A8,'JP Code_Sheet'!$A$2:$E$32,4,0)</f>
        <v>#N/A</v>
      </c>
      <c r="J8" s="18" t="e">
        <f>VLOOKUP(A8,'JP Code_Sheet'!$A$3:$F$32,6,0)</f>
        <v>#N/A</v>
      </c>
      <c r="K8" s="6"/>
      <c r="L8" s="38" t="e">
        <f t="shared" ref="L8:L9" si="7">E8+G8+I8+J8+K8+F8</f>
        <v>#N/A</v>
      </c>
      <c r="M8" s="18" t="e">
        <f>VLOOKUP(A8,'JP Code_Sheet'!$A$3:$G$32,7,0)</f>
        <v>#N/A</v>
      </c>
      <c r="N8" s="16" t="e">
        <f>VLOOKUP(A8,'JP Code_Sheet'!$A$3:$H$32,8,0)</f>
        <v>#N/A</v>
      </c>
      <c r="O8" s="39"/>
      <c r="P8" s="40" t="e">
        <f t="shared" ref="P8:P9" si="8">L8+M8+N8</f>
        <v>#N/A</v>
      </c>
      <c r="Q8" s="34" t="e">
        <f t="shared" ref="Q8:Q9" si="9">L8/P8</f>
        <v>#N/A</v>
      </c>
      <c r="R8" s="36" t="e">
        <f>VLOOKUP(A8,'JP Code_Sheet'!$A$3:$L$33,12,0)</f>
        <v>#N/A</v>
      </c>
      <c r="S8" s="67" t="e">
        <f t="shared" ref="S8:S9" si="10">L8+R8</f>
        <v>#N/A</v>
      </c>
      <c r="T8" s="34" t="e">
        <f t="shared" ref="T8:T9" si="11">S8/P8</f>
        <v>#N/A</v>
      </c>
      <c r="U8" s="69"/>
    </row>
    <row r="9" spans="1:25">
      <c r="A9" s="112" t="s">
        <v>897</v>
      </c>
      <c r="B9" s="5" t="s">
        <v>898</v>
      </c>
      <c r="C9" s="5" t="s">
        <v>899</v>
      </c>
      <c r="E9" s="18" t="e">
        <f>VLOOKUP(A9,'JP Code_Sheet'!$A$2:$E$35,2,0)</f>
        <v>#N/A</v>
      </c>
      <c r="F9" s="18"/>
      <c r="G9" s="15" t="e">
        <f t="shared" ref="G9" si="12">VLOOKUP(A9,$A$31:$H$38,8,0)</f>
        <v>#N/A</v>
      </c>
      <c r="H9" s="30"/>
      <c r="I9" s="18" t="e">
        <f>VLOOKUP(A9,'JP Code_Sheet'!$A$2:$E$35,4,0)</f>
        <v>#N/A</v>
      </c>
      <c r="J9" s="18" t="e">
        <f>VLOOKUP(A9,'JP Code_Sheet'!$A$3:$F$35,6,0)</f>
        <v>#N/A</v>
      </c>
      <c r="K9" s="5"/>
      <c r="L9" s="38" t="e">
        <f t="shared" si="7"/>
        <v>#N/A</v>
      </c>
      <c r="M9" s="18" t="e">
        <f>VLOOKUP(A9,'JP Code_Sheet'!$A$3:$G$35,7,0)</f>
        <v>#N/A</v>
      </c>
      <c r="N9" s="16" t="e">
        <f>VLOOKUP(A9,'JP Code_Sheet'!$A$3:$H$35,8,0)</f>
        <v>#N/A</v>
      </c>
      <c r="O9" s="144"/>
      <c r="P9" s="40" t="e">
        <f t="shared" si="8"/>
        <v>#N/A</v>
      </c>
      <c r="Q9" s="34" t="e">
        <f t="shared" si="9"/>
        <v>#N/A</v>
      </c>
      <c r="R9" s="18" t="e">
        <f>VLOOKUP(A9,'JP Code_Sheet'!$A$3:$L$35,12,0)</f>
        <v>#N/A</v>
      </c>
      <c r="S9" s="32" t="e">
        <f t="shared" si="10"/>
        <v>#N/A</v>
      </c>
      <c r="T9" s="34" t="e">
        <f t="shared" si="11"/>
        <v>#N/A</v>
      </c>
      <c r="U9" s="43"/>
    </row>
    <row r="10" spans="1:25">
      <c r="A10" s="112"/>
      <c r="B10" s="5"/>
      <c r="C10" s="5"/>
      <c r="E10" s="18"/>
      <c r="F10" s="18"/>
      <c r="G10" s="15"/>
      <c r="H10" s="30"/>
      <c r="I10" s="18"/>
      <c r="J10" s="18"/>
      <c r="K10" s="5"/>
      <c r="L10" s="144"/>
      <c r="M10" s="18"/>
      <c r="N10" s="18"/>
      <c r="O10" s="144"/>
      <c r="P10" s="650"/>
      <c r="Q10" s="34"/>
      <c r="R10" s="18"/>
      <c r="S10" s="32"/>
      <c r="T10" s="34"/>
      <c r="U10" s="43"/>
    </row>
    <row r="11" spans="1:25">
      <c r="M11" s="1" t="s">
        <v>399</v>
      </c>
      <c r="N11" s="1" t="s">
        <v>400</v>
      </c>
      <c r="P11" s="50"/>
    </row>
    <row r="12" spans="1:25">
      <c r="A12" t="s">
        <v>403</v>
      </c>
      <c r="P12" s="50"/>
    </row>
    <row r="13" spans="1:25">
      <c r="A13" s="20" t="s">
        <v>47</v>
      </c>
      <c r="P13" s="50"/>
    </row>
    <row r="14" spans="1:25">
      <c r="K14" s="42"/>
    </row>
    <row r="15" spans="1:25" ht="15" thickBot="1">
      <c r="K15" s="42"/>
    </row>
    <row r="16" spans="1:25">
      <c r="A16" s="212" t="s">
        <v>425</v>
      </c>
      <c r="B16" s="249" t="s">
        <v>424</v>
      </c>
      <c r="C16" s="249"/>
      <c r="D16" s="249"/>
      <c r="E16" s="249"/>
      <c r="F16" s="249"/>
      <c r="G16" s="249"/>
      <c r="H16" s="249"/>
      <c r="I16" s="249"/>
      <c r="J16" s="249"/>
      <c r="K16" s="249"/>
      <c r="L16" s="249"/>
      <c r="M16" s="250"/>
    </row>
    <row r="17" spans="1:14" ht="15" thickBot="1">
      <c r="A17" s="207">
        <f ca="1">C17-1</f>
        <v>45466</v>
      </c>
      <c r="B17" s="31" t="s">
        <v>297</v>
      </c>
      <c r="C17" s="177">
        <f ca="1">'JP Code_Sheet'!A1</f>
        <v>45467</v>
      </c>
      <c r="D17" s="177"/>
      <c r="E17" s="178">
        <f ca="1">C17+1</f>
        <v>45468</v>
      </c>
      <c r="F17" s="178">
        <f t="shared" ref="F17:K17" ca="1" si="13">E17+1</f>
        <v>45469</v>
      </c>
      <c r="G17" s="178">
        <f t="shared" ca="1" si="13"/>
        <v>45470</v>
      </c>
      <c r="H17" s="178">
        <f t="shared" ca="1" si="13"/>
        <v>45471</v>
      </c>
      <c r="I17" s="178">
        <f t="shared" ca="1" si="13"/>
        <v>45472</v>
      </c>
      <c r="J17" s="178">
        <f t="shared" ca="1" si="13"/>
        <v>45473</v>
      </c>
      <c r="K17" s="178">
        <f t="shared" ca="1" si="13"/>
        <v>45474</v>
      </c>
      <c r="L17" s="182">
        <f ca="1">K17+1</f>
        <v>45475</v>
      </c>
      <c r="M17" s="208" t="s">
        <v>392</v>
      </c>
    </row>
    <row r="18" spans="1:14">
      <c r="A18" s="209">
        <f ca="1">SUMIFS('Previous Trade Calc'!$Q:$Q,'Previous Trade Calc'!$B:$B,$B$18,'Previous Trade Calc'!$E:$E,A17)</f>
        <v>0</v>
      </c>
      <c r="B18" s="5" t="s">
        <v>40</v>
      </c>
      <c r="C18" s="185">
        <f ca="1">SUMIFS('Previous Trade Calc'!$Q:$Q,'Previous Trade Calc'!$B:$B,$B$18,'Previous Trade Calc'!$E:$E,C17)</f>
        <v>0</v>
      </c>
      <c r="D18" s="185"/>
      <c r="E18" s="185">
        <f ca="1">SUMIFS('Previous Trade Calc'!$Q:$Q,'Previous Trade Calc'!$B:$B,$B$18,'Previous Trade Calc'!$E:$E,E17)</f>
        <v>0</v>
      </c>
      <c r="F18" s="185">
        <f ca="1">SUMIFS('Previous Trade Calc'!$Q:$Q,'Previous Trade Calc'!$B:$B,$B$18,'Previous Trade Calc'!$E:$E,F17)</f>
        <v>0</v>
      </c>
      <c r="G18" s="185">
        <f ca="1">SUMIFS('Previous Trade Calc'!$Q:$Q,'Previous Trade Calc'!$B:$B,$B$18,'Previous Trade Calc'!$E:$E,G17)</f>
        <v>0</v>
      </c>
      <c r="H18" s="185">
        <f ca="1">SUMIFS('Previous Trade Calc'!$Q:$Q,'Previous Trade Calc'!$B:$B,$B$18,'Previous Trade Calc'!$E:$E,H17)</f>
        <v>0</v>
      </c>
      <c r="I18" s="185">
        <f ca="1">SUMIFS('Previous Trade Calc'!$Q:$Q,'Previous Trade Calc'!$B:$B,$B$18,'Previous Trade Calc'!$E:$E,I17)</f>
        <v>0</v>
      </c>
      <c r="J18" s="185">
        <f ca="1">SUMIFS('Previous Trade Calc'!$Q:$Q,'Previous Trade Calc'!$B:$B,$B$18,'Previous Trade Calc'!$E:$E,J17)</f>
        <v>0</v>
      </c>
      <c r="K18" s="185">
        <f ca="1">SUMIFS('Previous Trade Calc'!$Q:$Q,'Previous Trade Calc'!$B:$B,$B$18,'Previous Trade Calc'!$E:$E,K17)</f>
        <v>0</v>
      </c>
      <c r="L18" s="240">
        <f ca="1">SUMIFS('Previous Trade Calc'!$Q:$Q,'Previous Trade Calc'!$B:$B,$B$18,'Previous Trade Calc'!$E:$E,L17)</f>
        <v>0</v>
      </c>
      <c r="M18" s="247">
        <f ca="1">SUM(C18:L18)</f>
        <v>0</v>
      </c>
      <c r="N18" s="43"/>
    </row>
    <row r="19" spans="1:14">
      <c r="A19" s="209">
        <f ca="1">SUMIFS('Previous Trade Calc'!$Q:$Q,'Previous Trade Calc'!$B:$B,$B$19,'Previous Trade Calc'!$E:$E,A17)</f>
        <v>0</v>
      </c>
      <c r="B19" s="5" t="s">
        <v>42</v>
      </c>
      <c r="C19" s="185">
        <f ca="1">SUMIFS('Previous Trade Calc'!$Q:$Q,'Previous Trade Calc'!$B:$B,$B$19,'Previous Trade Calc'!$E:$E,C17)</f>
        <v>0</v>
      </c>
      <c r="D19" s="185"/>
      <c r="E19" s="185">
        <f ca="1">SUMIFS('Previous Trade Calc'!$Q:$Q,'Previous Trade Calc'!$B:$B,$B$19,'Previous Trade Calc'!$E:$E,E17)</f>
        <v>0</v>
      </c>
      <c r="F19" s="185">
        <f ca="1">SUMIFS('Previous Trade Calc'!$Q:$Q,'Previous Trade Calc'!$B:$B,$B$19,'Previous Trade Calc'!$E:$E,F17)</f>
        <v>0</v>
      </c>
      <c r="G19" s="185">
        <f ca="1">SUMIFS('Previous Trade Calc'!$Q:$Q,'Previous Trade Calc'!$B:$B,$B$19,'Previous Trade Calc'!$E:$E,G17)</f>
        <v>0</v>
      </c>
      <c r="H19" s="185">
        <f ca="1">SUMIFS('Previous Trade Calc'!$Q:$Q,'Previous Trade Calc'!$B:$B,$B$19,'Previous Trade Calc'!$E:$E,H17)</f>
        <v>0</v>
      </c>
      <c r="I19" s="185">
        <f ca="1">SUMIFS('Previous Trade Calc'!$Q:$Q,'Previous Trade Calc'!$B:$B,$B$19,'Previous Trade Calc'!$E:$E,I17)</f>
        <v>0</v>
      </c>
      <c r="J19" s="185">
        <f ca="1">SUMIFS('Previous Trade Calc'!$Q:$Q,'Previous Trade Calc'!$B:$B,$B$19,'Previous Trade Calc'!$E:$E,J17)</f>
        <v>0</v>
      </c>
      <c r="K19" s="185">
        <f ca="1">SUMIFS('Previous Trade Calc'!$Q:$Q,'Previous Trade Calc'!$B:$B,$B$19,'Previous Trade Calc'!$E:$E,K17)</f>
        <v>0</v>
      </c>
      <c r="L19" s="186">
        <f ca="1">SUMIFS('Previous Trade Calc'!$Q:$Q,'Previous Trade Calc'!$B:$B,$B$19,'Previous Trade Calc'!$E:$E,L17)</f>
        <v>0</v>
      </c>
      <c r="M19" s="247">
        <f t="shared" ref="M19:M23" ca="1" si="14">SUM(C19:L19)</f>
        <v>0</v>
      </c>
      <c r="N19" s="43"/>
    </row>
    <row r="20" spans="1:14">
      <c r="A20" s="209">
        <f ca="1">SUMIFS('Previous Trade Calc'!$Q:$Q,'Previous Trade Calc'!$B:$B,$B$20,'Previous Trade Calc'!$E:$E,A17)</f>
        <v>0</v>
      </c>
      <c r="B20" s="5" t="s">
        <v>44</v>
      </c>
      <c r="C20" s="185">
        <f ca="1">SUMIFS('Previous Trade Calc'!$Q:$Q,'Previous Trade Calc'!$B:$B,$B$20,'Previous Trade Calc'!$E:$E,C17)</f>
        <v>0</v>
      </c>
      <c r="D20" s="185"/>
      <c r="E20" s="185">
        <f ca="1">SUMIFS('Previous Trade Calc'!$Q:$Q,'Previous Trade Calc'!$B:$B,$B$20,'Previous Trade Calc'!$E:$E,E17)</f>
        <v>0</v>
      </c>
      <c r="F20" s="185">
        <f ca="1">SUMIFS('Previous Trade Calc'!$Q:$Q,'Previous Trade Calc'!$B:$B,$B$20,'Previous Trade Calc'!$E:$E,F17)</f>
        <v>0</v>
      </c>
      <c r="G20" s="185">
        <f ca="1">SUMIFS('Previous Trade Calc'!$Q:$Q,'Previous Trade Calc'!$B:$B,$B$20,'Previous Trade Calc'!$E:$E,G17)</f>
        <v>0</v>
      </c>
      <c r="H20" s="185">
        <f ca="1">SUMIFS('Previous Trade Calc'!$Q:$Q,'Previous Trade Calc'!$B:$B,$B$20,'Previous Trade Calc'!$E:$E,H17)</f>
        <v>0</v>
      </c>
      <c r="I20" s="185">
        <f ca="1">SUMIFS('Previous Trade Calc'!$Q:$Q,'Previous Trade Calc'!$B:$B,$B$20,'Previous Trade Calc'!$E:$E,I17)</f>
        <v>0</v>
      </c>
      <c r="J20" s="185">
        <f ca="1">SUMIFS('Previous Trade Calc'!$Q:$Q,'Previous Trade Calc'!$B:$B,$B$20,'Previous Trade Calc'!$E:$E,J17)</f>
        <v>0</v>
      </c>
      <c r="K20" s="185">
        <f ca="1">SUMIFS('Previous Trade Calc'!$Q:$Q,'Previous Trade Calc'!$B:$B,$B$20,'Previous Trade Calc'!$E:$E,K17)</f>
        <v>0</v>
      </c>
      <c r="L20" s="186">
        <f ca="1">SUMIFS('Previous Trade Calc'!$Q:$Q,'Previous Trade Calc'!$B:$B,$B$20,'Previous Trade Calc'!$E:$E,L17)</f>
        <v>0</v>
      </c>
      <c r="M20" s="247">
        <f t="shared" ca="1" si="14"/>
        <v>0</v>
      </c>
      <c r="N20" s="43"/>
    </row>
    <row r="21" spans="1:14">
      <c r="A21" s="209">
        <f ca="1">SUMIFS('Previous Trade Calc'!$Q:$Q,'Previous Trade Calc'!$B:$B,$B$21,'Previous Trade Calc'!$E:$E,A17)</f>
        <v>0</v>
      </c>
      <c r="B21" s="5" t="s">
        <v>46</v>
      </c>
      <c r="C21" s="185">
        <f ca="1">SUMIFS('Previous Trade Calc'!$Q:$Q,'Previous Trade Calc'!$B:$B,$B$21,'Previous Trade Calc'!$E:$E,C17)</f>
        <v>0</v>
      </c>
      <c r="D21" s="185"/>
      <c r="E21" s="185">
        <f ca="1">SUMIFS('Previous Trade Calc'!$Q:$Q,'Previous Trade Calc'!$B:$B,$B$21,'Previous Trade Calc'!$E:$E,E17)</f>
        <v>0</v>
      </c>
      <c r="F21" s="185">
        <f ca="1">SUMIFS('Previous Trade Calc'!$Q:$Q,'Previous Trade Calc'!$B:$B,$B$21,'Previous Trade Calc'!$E:$E,F17)</f>
        <v>0</v>
      </c>
      <c r="G21" s="185">
        <f ca="1">SUMIFS('Previous Trade Calc'!$Q:$Q,'Previous Trade Calc'!$B:$B,$B$21,'Previous Trade Calc'!$E:$E,G17)</f>
        <v>0</v>
      </c>
      <c r="H21" s="185">
        <f ca="1">SUMIFS('Previous Trade Calc'!$Q:$Q,'Previous Trade Calc'!$B:$B,$B$21,'Previous Trade Calc'!$E:$E,H17)</f>
        <v>0</v>
      </c>
      <c r="I21" s="185">
        <f ca="1">SUMIFS('Previous Trade Calc'!$Q:$Q,'Previous Trade Calc'!$B:$B,$B$21,'Previous Trade Calc'!$E:$E,I17)</f>
        <v>0</v>
      </c>
      <c r="J21" s="185">
        <f ca="1">SUMIFS('Previous Trade Calc'!$Q:$Q,'Previous Trade Calc'!$B:$B,$B$21,'Previous Trade Calc'!$E:$E,J17)</f>
        <v>0</v>
      </c>
      <c r="K21" s="185">
        <f ca="1">SUMIFS('Previous Trade Calc'!$Q:$Q,'Previous Trade Calc'!$B:$B,$B$21,'Previous Trade Calc'!$E:$E,K17)</f>
        <v>0</v>
      </c>
      <c r="L21" s="186">
        <f ca="1">SUMIFS('Previous Trade Calc'!$Q:$Q,'Previous Trade Calc'!$B:$B,$B$21,'Previous Trade Calc'!$E:$E,L17)</f>
        <v>0</v>
      </c>
      <c r="M21" s="247">
        <f t="shared" ca="1" si="14"/>
        <v>0</v>
      </c>
      <c r="N21" s="43"/>
    </row>
    <row r="22" spans="1:14">
      <c r="A22" s="209">
        <f ca="1">SUMIFS('Previous Trade Calc'!$Q:$Q,'Previous Trade Calc'!$B:$B,$B$22,'Previous Trade Calc'!$E:$E,A17)</f>
        <v>0</v>
      </c>
      <c r="B22" s="5" t="s">
        <v>49</v>
      </c>
      <c r="C22" s="185">
        <f ca="1">SUMIFS('Previous Trade Calc'!$S:$S,'Previous Trade Calc'!$B:$B,$B$22,'Previous Trade Calc'!$E:$E,C17)</f>
        <v>0</v>
      </c>
      <c r="D22" s="185"/>
      <c r="E22" s="185">
        <f ca="1">SUMIFS('Previous Trade Calc'!$S:$S,'Previous Trade Calc'!$B:$B,$B$22,'Previous Trade Calc'!$E:$E,E17)</f>
        <v>0</v>
      </c>
      <c r="F22" s="185">
        <f ca="1">SUMIFS('Previous Trade Calc'!$S:$S,'Previous Trade Calc'!$B:$B,$B$22,'Previous Trade Calc'!$E:$E,F17)</f>
        <v>0</v>
      </c>
      <c r="G22" s="185">
        <f ca="1">SUMIFS('Previous Trade Calc'!$S:$S,'Previous Trade Calc'!$B:$B,$B$22,'Previous Trade Calc'!$E:$E,G17)</f>
        <v>0</v>
      </c>
      <c r="H22" s="185">
        <f ca="1">SUMIFS('Previous Trade Calc'!$S:$S,'Previous Trade Calc'!$B:$B,$B$22,'Previous Trade Calc'!$E:$E,H17)</f>
        <v>0</v>
      </c>
      <c r="I22" s="185">
        <f ca="1">SUMIFS('Previous Trade Calc'!$S:$S,'Previous Trade Calc'!$B:$B,$B$22,'Previous Trade Calc'!$E:$E,I17)</f>
        <v>0</v>
      </c>
      <c r="J22" s="185">
        <f ca="1">SUMIFS('Previous Trade Calc'!$S:$S,'Previous Trade Calc'!$B:$B,$B$22,'Previous Trade Calc'!$E:$E,J17)</f>
        <v>0</v>
      </c>
      <c r="K22" s="185">
        <f ca="1">SUMIFS('Previous Trade Calc'!$S:$S,'Previous Trade Calc'!$B:$B,$B$22,'Previous Trade Calc'!$E:$E,K17)</f>
        <v>0</v>
      </c>
      <c r="L22" s="186">
        <f ca="1">SUMIFS('Previous Trade Calc'!$S:$S,'Previous Trade Calc'!$B:$B,$B$22,'Previous Trade Calc'!$E:$E,L17)</f>
        <v>0</v>
      </c>
      <c r="M22" s="247">
        <f t="shared" ca="1" si="14"/>
        <v>0</v>
      </c>
      <c r="N22" s="43"/>
    </row>
    <row r="23" spans="1:14">
      <c r="A23" s="209">
        <f ca="1">SUMIFS('Previous Trade Calc'!$Q:$Q,'Previous Trade Calc'!$B:$B,$B$23,'Previous Trade Calc'!$E:$E,A17)</f>
        <v>0</v>
      </c>
      <c r="B23" s="5" t="s">
        <v>51</v>
      </c>
      <c r="C23" s="185">
        <f ca="1">SUMIFS('Previous Trade Calc'!$S:$S,'Previous Trade Calc'!$B:$B,$B$23,'Previous Trade Calc'!$E:$E,C17)</f>
        <v>0</v>
      </c>
      <c r="D23" s="185">
        <f>SUMIFS('Previous Trade Calc'!$S:$S,'Previous Trade Calc'!$B:$B,$B$23,'Previous Trade Calc'!$E:$E,D17)</f>
        <v>0</v>
      </c>
      <c r="E23" s="185">
        <f ca="1">SUMIFS('Previous Trade Calc'!$S:$S,'Previous Trade Calc'!$B:$B,$B$23,'Previous Trade Calc'!$E:$E,E17)</f>
        <v>0</v>
      </c>
      <c r="F23" s="185">
        <f ca="1">SUMIFS('Previous Trade Calc'!$S:$S,'Previous Trade Calc'!$B:$B,$B$23,'Previous Trade Calc'!$E:$E,F17)</f>
        <v>0</v>
      </c>
      <c r="G23" s="185">
        <f ca="1">SUMIFS('Previous Trade Calc'!$S:$S,'Previous Trade Calc'!$B:$B,$B$23,'Previous Trade Calc'!$E:$E,G17)</f>
        <v>0</v>
      </c>
      <c r="H23" s="185">
        <f ca="1">SUMIFS('Previous Trade Calc'!$S:$S,'Previous Trade Calc'!$B:$B,$B$23,'Previous Trade Calc'!$E:$E,H17)</f>
        <v>0</v>
      </c>
      <c r="I23" s="185">
        <f ca="1">SUMIFS('Previous Trade Calc'!$S:$S,'Previous Trade Calc'!$B:$B,$B$23,'Previous Trade Calc'!$E:$E,I17)</f>
        <v>0</v>
      </c>
      <c r="J23" s="185">
        <f ca="1">SUMIFS('Previous Trade Calc'!$S:$S,'Previous Trade Calc'!$B:$B,$B$23,'Previous Trade Calc'!$E:$E,J17)</f>
        <v>0</v>
      </c>
      <c r="K23" s="185">
        <f ca="1">SUMIFS('Previous Trade Calc'!$S:$S,'Previous Trade Calc'!$B:$B,$B$23,'Previous Trade Calc'!$E:$E,K17)</f>
        <v>0</v>
      </c>
      <c r="L23" s="186">
        <f ca="1">SUMIFS('Previous Trade Calc'!$S:$S,'Previous Trade Calc'!$B:$B,$B$23,'Previous Trade Calc'!$E:$E,L17)</f>
        <v>0</v>
      </c>
      <c r="M23" s="247">
        <f t="shared" ca="1" si="14"/>
        <v>0</v>
      </c>
      <c r="N23" s="43"/>
    </row>
    <row r="24" spans="1:14">
      <c r="A24" s="209">
        <f ca="1">SUMIFS('Previous Trade Calc'!$Q:$Q,'Previous Trade Calc'!$B:$B,$B$24,'Previous Trade Calc'!$E:$E,A17)</f>
        <v>0</v>
      </c>
      <c r="B24" s="653" t="s">
        <v>53</v>
      </c>
      <c r="C24" s="185">
        <f ca="1">SUMIFS('Previous Trade Calc'!$S:$S,'Previous Trade Calc'!$B:$B,$B$24,'Previous Trade Calc'!$E:$E,C17)</f>
        <v>0</v>
      </c>
      <c r="D24" s="185">
        <f>SUMIFS('Previous Trade Calc'!$S:$S,'Previous Trade Calc'!$B:$B,$B$24,'Previous Trade Calc'!$E:$E,D17)</f>
        <v>0</v>
      </c>
      <c r="E24" s="185">
        <f ca="1">SUMIFS('Previous Trade Calc'!$S:$S,'Previous Trade Calc'!$B:$B,$B$24,'Previous Trade Calc'!$E:$E,E17)</f>
        <v>0</v>
      </c>
      <c r="F24" s="185">
        <f ca="1">SUMIFS('Previous Trade Calc'!$S:$S,'Previous Trade Calc'!$B:$B,$B$24,'Previous Trade Calc'!$E:$E,F17)</f>
        <v>0</v>
      </c>
      <c r="G24" s="185">
        <f ca="1">SUMIFS('Previous Trade Calc'!$S:$S,'Previous Trade Calc'!$B:$B,$B$24,'Previous Trade Calc'!$E:$E,G17)</f>
        <v>0</v>
      </c>
      <c r="H24" s="185">
        <f ca="1">SUMIFS('Previous Trade Calc'!$S:$S,'Previous Trade Calc'!$B:$B,$B$24,'Previous Trade Calc'!$E:$E,H17)</f>
        <v>0</v>
      </c>
      <c r="I24" s="185">
        <f ca="1">SUMIFS('Previous Trade Calc'!$S:$S,'Previous Trade Calc'!$B:$B,$B$24,'Previous Trade Calc'!$E:$E,I17)</f>
        <v>0</v>
      </c>
      <c r="J24" s="185">
        <f ca="1">SUMIFS('Previous Trade Calc'!$S:$S,'Previous Trade Calc'!$B:$B,$B$24,'Previous Trade Calc'!$E:$E,J17)</f>
        <v>0</v>
      </c>
      <c r="K24" s="185">
        <f ca="1">SUMIFS('Previous Trade Calc'!$S:$S,'Previous Trade Calc'!$B:$B,$B$24,'Previous Trade Calc'!$E:$E,K17)</f>
        <v>0</v>
      </c>
      <c r="L24" s="185">
        <f ca="1">SUMIFS('Previous Trade Calc'!$S:$S,'Previous Trade Calc'!$B:$B,$B$24,'Previous Trade Calc'!$E:$E,L17)</f>
        <v>0</v>
      </c>
      <c r="M24" s="656">
        <f t="shared" ref="M24" ca="1" si="15">SUM(C24:L24)</f>
        <v>0</v>
      </c>
      <c r="N24" s="43"/>
    </row>
    <row r="25" spans="1:14" s="655" customFormat="1" ht="15" thickBot="1">
      <c r="A25" s="651">
        <f ca="1">SUMIFS('Previous Trade Calc'!$Q:$Q,'Previous Trade Calc'!$B:$B,$B$25,'Previous Trade Calc'!$E:$E,A17)</f>
        <v>0</v>
      </c>
      <c r="B25" s="31" t="s">
        <v>898</v>
      </c>
      <c r="C25" s="248">
        <f ca="1">SUMIFS('Previous Trade Calc'!$S:$S,'Previous Trade Calc'!$B:$B,$B$25,'Previous Trade Calc'!$E:$E,C17)</f>
        <v>0</v>
      </c>
      <c r="D25" s="164">
        <f>SUMIFS('Previous Trade Calc'!$S:$S,'Previous Trade Calc'!$B:$B,$B$24,'Previous Trade Calc'!$E:$E,D18)</f>
        <v>0</v>
      </c>
      <c r="E25" s="248">
        <f ca="1">SUMIFS('Previous Trade Calc'!$S:$S,'Previous Trade Calc'!$B:$B,$B$25,'Previous Trade Calc'!$E:$E,E17)</f>
        <v>0</v>
      </c>
      <c r="F25" s="248">
        <f ca="1">SUMIFS('Previous Trade Calc'!$S:$S,'Previous Trade Calc'!$B:$B,$B$25,'Previous Trade Calc'!$E:$E,F17)</f>
        <v>0</v>
      </c>
      <c r="G25" s="248">
        <f ca="1">SUMIFS('Previous Trade Calc'!$S:$S,'Previous Trade Calc'!$B:$B,$B$25,'Previous Trade Calc'!$E:$E,G17)</f>
        <v>0</v>
      </c>
      <c r="H25" s="248">
        <f ca="1">SUMIFS('Previous Trade Calc'!$S:$S,'Previous Trade Calc'!$B:$B,$B$25,'Previous Trade Calc'!$E:$E,H17)</f>
        <v>0</v>
      </c>
      <c r="I25" s="248">
        <f ca="1">SUMIFS('Previous Trade Calc'!$S:$S,'Previous Trade Calc'!$B:$B,$B$25,'Previous Trade Calc'!$E:$E,I17)</f>
        <v>0</v>
      </c>
      <c r="J25" s="248">
        <f ca="1">SUMIFS('Previous Trade Calc'!$S:$S,'Previous Trade Calc'!$B:$B,$B$25,'Previous Trade Calc'!$E:$E,J17)</f>
        <v>0</v>
      </c>
      <c r="K25" s="248">
        <f ca="1">SUMIFS('Previous Trade Calc'!$S:$S,'Previous Trade Calc'!$B:$B,$B$25,'Previous Trade Calc'!$E:$E,K17)</f>
        <v>0</v>
      </c>
      <c r="L25" s="248">
        <f ca="1">SUMIFS('Previous Trade Calc'!$S:$S,'Previous Trade Calc'!$B:$B,$B$25,'Previous Trade Calc'!$E:$E,L17)</f>
        <v>0</v>
      </c>
      <c r="M25" s="652">
        <f ca="1">SUM(C25:L25)</f>
        <v>0</v>
      </c>
      <c r="N25" s="654"/>
    </row>
    <row r="26" spans="1:14">
      <c r="B26" s="5"/>
    </row>
    <row r="27" spans="1:14" ht="15" thickBot="1">
      <c r="B27" s="5"/>
    </row>
    <row r="28" spans="1:14" ht="15" thickBot="1">
      <c r="A28" s="221"/>
      <c r="B28" s="222"/>
      <c r="C28" s="223" t="s">
        <v>426</v>
      </c>
      <c r="F28" t="s">
        <v>474</v>
      </c>
      <c r="G28" s="375" t="s">
        <v>492</v>
      </c>
      <c r="H28" s="377" t="s">
        <v>493</v>
      </c>
    </row>
    <row r="29" spans="1:14">
      <c r="A29" s="241" t="s">
        <v>121</v>
      </c>
      <c r="B29" s="150" t="s">
        <v>40</v>
      </c>
      <c r="C29" s="242" t="e">
        <f>VLOOKUP(A29,'JP Code_Sheet'!$A$3:$C$33,3,0)</f>
        <v>#N/A</v>
      </c>
      <c r="F29" s="28" t="e">
        <f ca="1">M18-C29</f>
        <v>#N/A</v>
      </c>
      <c r="G29" t="e">
        <f>VLOOKUP(A29,'JP Code_Sheet'!$A$3:$X$33,24,0)</f>
        <v>#N/A</v>
      </c>
      <c r="H29" s="50" t="e">
        <f>C29+G29</f>
        <v>#N/A</v>
      </c>
    </row>
    <row r="30" spans="1:14">
      <c r="A30" s="243" t="s">
        <v>124</v>
      </c>
      <c r="B30" s="5" t="s">
        <v>42</v>
      </c>
      <c r="C30" s="244" t="e">
        <f>VLOOKUP(A30,'JP Code_Sheet'!$A$3:$C$33,3,0)</f>
        <v>#N/A</v>
      </c>
      <c r="F30" s="28" t="e">
        <f t="shared" ref="F30:F36" ca="1" si="16">M19-C30</f>
        <v>#N/A</v>
      </c>
      <c r="G30" t="e">
        <f>VLOOKUP(A30,'JP Code_Sheet'!$A$3:$X$33,24,0)</f>
        <v>#N/A</v>
      </c>
      <c r="H30" s="50" t="e">
        <f t="shared" ref="H30:H36" si="17">C30+G30</f>
        <v>#N/A</v>
      </c>
    </row>
    <row r="31" spans="1:14">
      <c r="A31" s="245" t="s">
        <v>126</v>
      </c>
      <c r="B31" s="5" t="s">
        <v>44</v>
      </c>
      <c r="C31" s="244" t="e">
        <f>VLOOKUP(A31,'JP Code_Sheet'!$A$3:$C$33,3,0)</f>
        <v>#N/A</v>
      </c>
      <c r="F31" s="28" t="e">
        <f t="shared" ca="1" si="16"/>
        <v>#N/A</v>
      </c>
      <c r="G31" t="e">
        <f>VLOOKUP(A31,'JP Code_Sheet'!$A$3:$X$33,24,0)</f>
        <v>#N/A</v>
      </c>
      <c r="H31" s="50" t="e">
        <f t="shared" si="17"/>
        <v>#N/A</v>
      </c>
    </row>
    <row r="32" spans="1:14">
      <c r="A32" s="246" t="s">
        <v>125</v>
      </c>
      <c r="B32" s="5" t="s">
        <v>46</v>
      </c>
      <c r="C32" s="244" t="e">
        <f>VLOOKUP(A32,'JP Code_Sheet'!$A$3:$C$33,3,0)</f>
        <v>#N/A</v>
      </c>
      <c r="F32" s="28" t="e">
        <f t="shared" ca="1" si="16"/>
        <v>#N/A</v>
      </c>
      <c r="G32" t="e">
        <f>VLOOKUP(A32,'JP Code_Sheet'!$A$3:$X$33,24,0)</f>
        <v>#N/A</v>
      </c>
      <c r="H32" s="50" t="e">
        <f t="shared" si="17"/>
        <v>#N/A</v>
      </c>
    </row>
    <row r="33" spans="1:8">
      <c r="A33" s="243" t="s">
        <v>120</v>
      </c>
      <c r="B33" s="5" t="s">
        <v>49</v>
      </c>
      <c r="C33" s="244" t="e">
        <f>VLOOKUP(A33,'JP Code_Sheet'!$A$3:$C$33,3,0)</f>
        <v>#N/A</v>
      </c>
      <c r="F33" s="28" t="e">
        <f t="shared" ca="1" si="16"/>
        <v>#N/A</v>
      </c>
      <c r="G33" t="e">
        <f>VLOOKUP(A33,'JP Code_Sheet'!$A$3:$X$33,24,0)</f>
        <v>#N/A</v>
      </c>
      <c r="H33" s="50" t="e">
        <f t="shared" si="17"/>
        <v>#N/A</v>
      </c>
    </row>
    <row r="34" spans="1:8">
      <c r="A34" s="243" t="s">
        <v>123</v>
      </c>
      <c r="B34" s="5" t="s">
        <v>51</v>
      </c>
      <c r="C34" s="244" t="e">
        <f>VLOOKUP(A34,'JP Code_Sheet'!$A$3:$C$33,3,0)</f>
        <v>#N/A</v>
      </c>
      <c r="F34" s="28" t="e">
        <f t="shared" ca="1" si="16"/>
        <v>#N/A</v>
      </c>
      <c r="G34" t="e">
        <f>VLOOKUP(A34,'JP Code_Sheet'!$A$3:$X$33,24,0)</f>
        <v>#N/A</v>
      </c>
      <c r="H34" s="50" t="e">
        <f t="shared" si="17"/>
        <v>#N/A</v>
      </c>
    </row>
    <row r="35" spans="1:8">
      <c r="A35" s="245" t="s">
        <v>145</v>
      </c>
      <c r="B35" s="653" t="s">
        <v>53</v>
      </c>
      <c r="C35" s="244" t="e">
        <f>VLOOKUP(A35,'JP Code_Sheet'!$A$3:$C$33,3,0)</f>
        <v>#N/A</v>
      </c>
      <c r="F35" s="28" t="e">
        <f t="shared" ca="1" si="16"/>
        <v>#N/A</v>
      </c>
      <c r="G35" t="e">
        <f>VLOOKUP(A35,'JP Code_Sheet'!$A$3:$X$33,24,0)</f>
        <v>#N/A</v>
      </c>
      <c r="H35" s="50" t="e">
        <f t="shared" si="17"/>
        <v>#N/A</v>
      </c>
    </row>
    <row r="36" spans="1:8" ht="15" thickBot="1">
      <c r="A36" s="657" t="s">
        <v>897</v>
      </c>
      <c r="B36" s="253" t="s">
        <v>898</v>
      </c>
      <c r="C36" s="658" t="e">
        <f>VLOOKUP(A36,'JP Code_Sheet'!$A$3:$C$35,3,0)</f>
        <v>#N/A</v>
      </c>
      <c r="F36" s="28" t="e">
        <f t="shared" ca="1" si="16"/>
        <v>#N/A</v>
      </c>
      <c r="G36" t="e">
        <f>VLOOKUP(A36,'JP Code_Sheet'!$A$3:$X$35,24,0)</f>
        <v>#N/A</v>
      </c>
      <c r="H36" s="50" t="e">
        <f t="shared" si="17"/>
        <v>#N/A</v>
      </c>
    </row>
    <row r="37" spans="1:8">
      <c r="A37" s="11"/>
      <c r="B37" s="5"/>
    </row>
    <row r="38" spans="1:8">
      <c r="A38" s="11"/>
      <c r="B38" s="5"/>
    </row>
    <row r="39" spans="1:8">
      <c r="A39" s="11"/>
      <c r="B39" s="5"/>
    </row>
    <row r="40" spans="1:8">
      <c r="A40" s="11"/>
      <c r="B40" s="5"/>
    </row>
    <row r="41" spans="1:8">
      <c r="A41" s="11"/>
      <c r="B41" s="5"/>
    </row>
    <row r="42" spans="1:8">
      <c r="A42" s="11"/>
      <c r="B42" s="5"/>
    </row>
    <row r="43" spans="1:8">
      <c r="A43" s="11"/>
      <c r="B43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D196-3957-4FAC-B784-DE72B86720D4}">
  <dimension ref="A1:W33"/>
  <sheetViews>
    <sheetView topLeftCell="A9" zoomScaleNormal="100" workbookViewId="0">
      <selection activeCell="E34" sqref="E34"/>
    </sheetView>
  </sheetViews>
  <sheetFormatPr defaultColWidth="9.33203125" defaultRowHeight="14.4"/>
  <cols>
    <col min="1" max="1" width="9.5546875" bestFit="1" customWidth="1"/>
    <col min="2" max="2" width="10.33203125" bestFit="1" customWidth="1"/>
    <col min="3" max="3" width="39.33203125" customWidth="1"/>
    <col min="4" max="4" width="0.5546875" hidden="1" customWidth="1"/>
    <col min="5" max="5" width="28.5546875" bestFit="1" customWidth="1"/>
    <col min="6" max="6" width="15.33203125" bestFit="1" customWidth="1"/>
    <col min="7" max="7" width="22.5546875" bestFit="1" customWidth="1"/>
    <col min="8" max="8" width="41" bestFit="1" customWidth="1"/>
    <col min="9" max="9" width="15.5546875" bestFit="1" customWidth="1"/>
    <col min="10" max="10" width="18.5546875" bestFit="1" customWidth="1"/>
    <col min="11" max="11" width="12.44140625" customWidth="1"/>
    <col min="12" max="12" width="10.5546875" bestFit="1" customWidth="1"/>
    <col min="13" max="13" width="13.44140625" bestFit="1" customWidth="1"/>
    <col min="14" max="14" width="32.33203125" bestFit="1" customWidth="1"/>
    <col min="15" max="15" width="10.6640625" customWidth="1"/>
    <col min="16" max="16" width="16.6640625" bestFit="1" customWidth="1"/>
    <col min="17" max="17" width="9.5546875" bestFit="1" customWidth="1"/>
    <col min="18" max="18" width="20.5546875" bestFit="1" customWidth="1"/>
    <col min="19" max="19" width="12.5546875" bestFit="1" customWidth="1"/>
    <col min="20" max="20" width="13.33203125" bestFit="1" customWidth="1"/>
    <col min="21" max="21" width="16" bestFit="1" customWidth="1"/>
  </cols>
  <sheetData>
    <row r="1" spans="1:23" s="8" customFormat="1" ht="15" thickBot="1">
      <c r="A1" s="8" t="s">
        <v>74</v>
      </c>
      <c r="B1" s="8" t="s">
        <v>72</v>
      </c>
      <c r="C1" s="8" t="s">
        <v>15</v>
      </c>
      <c r="E1" s="8" t="s">
        <v>422</v>
      </c>
      <c r="G1" s="8" t="s">
        <v>620</v>
      </c>
      <c r="H1" s="61" t="s">
        <v>307</v>
      </c>
      <c r="I1" s="8" t="s">
        <v>306</v>
      </c>
      <c r="J1" s="8" t="s">
        <v>305</v>
      </c>
      <c r="K1" s="9"/>
      <c r="L1" s="37" t="s">
        <v>9</v>
      </c>
      <c r="N1" s="141" t="s">
        <v>423</v>
      </c>
      <c r="O1" s="9"/>
      <c r="P1" s="37" t="s">
        <v>251</v>
      </c>
      <c r="Q1" s="33" t="s">
        <v>3</v>
      </c>
      <c r="R1" s="35" t="s">
        <v>312</v>
      </c>
      <c r="S1" s="64" t="s">
        <v>2</v>
      </c>
      <c r="T1" s="8" t="s">
        <v>13</v>
      </c>
      <c r="U1" s="68" t="s">
        <v>391</v>
      </c>
      <c r="W1" s="31"/>
    </row>
    <row r="2" spans="1:23">
      <c r="A2" s="11">
        <v>353109</v>
      </c>
      <c r="B2" s="5" t="s">
        <v>79</v>
      </c>
      <c r="C2" s="10" t="s">
        <v>75</v>
      </c>
      <c r="D2" t="s">
        <v>303</v>
      </c>
      <c r="E2" s="18" t="e">
        <f>VLOOKUP(A2,'JP Code_Sheet'!$A$67:$B$71,2,0)</f>
        <v>#N/A</v>
      </c>
      <c r="F2" s="18"/>
      <c r="G2" s="15" t="e">
        <f>VLOOKUP(A2,$A$26:$G$30,7,0)</f>
        <v>#N/A</v>
      </c>
      <c r="H2" s="62"/>
      <c r="I2" s="18" t="e">
        <f>VLOOKUP(A2,'JP Code_Sheet'!$A$67:$D$71,4,0)</f>
        <v>#N/A</v>
      </c>
      <c r="J2" s="18"/>
      <c r="K2" s="6"/>
      <c r="L2" s="38" t="e">
        <f>E2+G2+I2+J2+K2+F2</f>
        <v>#N/A</v>
      </c>
      <c r="M2" s="18"/>
      <c r="N2" s="16" t="e">
        <f>VLOOKUP(A2,'JP Code_Sheet'!$A$67:$H$71,8,0)</f>
        <v>#N/A</v>
      </c>
      <c r="O2" s="39"/>
      <c r="P2" s="40" t="e">
        <f>L2+M2+N2</f>
        <v>#N/A</v>
      </c>
      <c r="Q2" s="34" t="e">
        <f>L2/P2</f>
        <v>#N/A</v>
      </c>
      <c r="R2" s="36"/>
      <c r="S2" s="67" t="e">
        <f>L2+R2</f>
        <v>#N/A</v>
      </c>
      <c r="T2" s="34" t="e">
        <f t="shared" ref="T2:T6" si="0">S2/P2</f>
        <v>#N/A</v>
      </c>
      <c r="U2" s="69"/>
    </row>
    <row r="3" spans="1:23">
      <c r="A3" s="11">
        <v>676966</v>
      </c>
      <c r="B3" s="5" t="s">
        <v>80</v>
      </c>
      <c r="C3" s="10" t="s">
        <v>76</v>
      </c>
      <c r="D3" t="s">
        <v>304</v>
      </c>
      <c r="E3" s="18" t="e">
        <f>VLOOKUP(A3,'JP Code_Sheet'!$A$67:$B$71,2,0)</f>
        <v>#N/A</v>
      </c>
      <c r="F3" s="18"/>
      <c r="G3" s="15" t="e">
        <f>VLOOKUP(A3,$A$26:$G$30,7,0)</f>
        <v>#N/A</v>
      </c>
      <c r="H3" s="62"/>
      <c r="I3" s="18" t="e">
        <f>VLOOKUP(A3,'JP Code_Sheet'!$A$67:$D$71,4,0)</f>
        <v>#N/A</v>
      </c>
      <c r="J3" s="18"/>
      <c r="K3" s="6"/>
      <c r="L3" s="38" t="e">
        <f t="shared" ref="L3:L6" si="1">E3+G3+I3+J3+K3+F3</f>
        <v>#N/A</v>
      </c>
      <c r="M3" s="18"/>
      <c r="N3" s="16" t="e">
        <f>VLOOKUP(A3,'JP Code_Sheet'!$A$67:$H$71,8,0)</f>
        <v>#N/A</v>
      </c>
      <c r="O3" s="39"/>
      <c r="P3" s="40" t="e">
        <f t="shared" ref="P3:P6" si="2">L3+M3+N3</f>
        <v>#N/A</v>
      </c>
      <c r="Q3" s="34" t="e">
        <f>L3/P3</f>
        <v>#N/A</v>
      </c>
      <c r="R3" s="36"/>
      <c r="S3" s="67" t="e">
        <f t="shared" ref="S3:S6" si="3">L3+R3</f>
        <v>#N/A</v>
      </c>
      <c r="T3" s="34" t="e">
        <f t="shared" si="0"/>
        <v>#N/A</v>
      </c>
      <c r="U3" s="27"/>
    </row>
    <row r="4" spans="1:23">
      <c r="A4" s="11">
        <v>666129</v>
      </c>
      <c r="B4" s="5" t="s">
        <v>81</v>
      </c>
      <c r="C4" s="5" t="s">
        <v>77</v>
      </c>
      <c r="D4" s="5"/>
      <c r="E4" s="18" t="e">
        <f>VLOOKUP(A4,'JP Code_Sheet'!$A$67:$B$71,2,0)</f>
        <v>#N/A</v>
      </c>
      <c r="F4" s="18"/>
      <c r="G4" s="15" t="e">
        <f>VLOOKUP(A4,$A$26:$G$30,7,0)</f>
        <v>#N/A</v>
      </c>
      <c r="H4" s="63"/>
      <c r="I4" s="18" t="e">
        <f>VLOOKUP(A4,'JP Code_Sheet'!$A$67:$D$71,4,0)</f>
        <v>#N/A</v>
      </c>
      <c r="J4" s="18"/>
      <c r="K4" s="6"/>
      <c r="L4" s="38" t="e">
        <f>E4+G4+I4+J4+K4+F4</f>
        <v>#N/A</v>
      </c>
      <c r="M4" s="18"/>
      <c r="N4" s="16" t="e">
        <f>VLOOKUP(A4,'JP Code_Sheet'!$A$67:$H$71,8,0)</f>
        <v>#N/A</v>
      </c>
      <c r="O4" s="39"/>
      <c r="P4" s="40" t="e">
        <f t="shared" si="2"/>
        <v>#N/A</v>
      </c>
      <c r="Q4" s="34" t="e">
        <f>L4/P4</f>
        <v>#N/A</v>
      </c>
      <c r="R4" s="36"/>
      <c r="S4" s="67" t="e">
        <f t="shared" si="3"/>
        <v>#N/A</v>
      </c>
      <c r="T4" s="34" t="e">
        <f t="shared" si="0"/>
        <v>#N/A</v>
      </c>
      <c r="U4" s="24"/>
    </row>
    <row r="5" spans="1:23">
      <c r="A5" s="12">
        <v>157506</v>
      </c>
      <c r="B5" s="13" t="s">
        <v>82</v>
      </c>
      <c r="C5" s="13" t="s">
        <v>78</v>
      </c>
      <c r="D5" s="5"/>
      <c r="E5" s="18" t="e">
        <f>VLOOKUP(A5,'JP Code_Sheet'!$A$67:$B$71,2,0)</f>
        <v>#N/A</v>
      </c>
      <c r="F5" s="18"/>
      <c r="G5" s="15" t="e">
        <f>VLOOKUP(A5,$A$26:$G$30,7,0)</f>
        <v>#N/A</v>
      </c>
      <c r="H5" s="63"/>
      <c r="I5" s="18" t="e">
        <f>VLOOKUP(A5,'JP Code_Sheet'!$A$67:$D$71,4,0)</f>
        <v>#N/A</v>
      </c>
      <c r="J5" s="18"/>
      <c r="K5" s="6"/>
      <c r="L5" s="38" t="e">
        <f t="shared" si="1"/>
        <v>#N/A</v>
      </c>
      <c r="M5" s="18"/>
      <c r="N5" s="16" t="e">
        <f>VLOOKUP(A5,'JP Code_Sheet'!$A$67:$H$71,8,0)</f>
        <v>#N/A</v>
      </c>
      <c r="O5" s="39"/>
      <c r="P5" s="40" t="e">
        <f t="shared" si="2"/>
        <v>#N/A</v>
      </c>
      <c r="Q5" s="34" t="e">
        <f>L5/P5</f>
        <v>#N/A</v>
      </c>
      <c r="R5" s="36"/>
      <c r="S5" s="67" t="e">
        <f t="shared" si="3"/>
        <v>#N/A</v>
      </c>
      <c r="T5" s="34" t="e">
        <f t="shared" si="0"/>
        <v>#N/A</v>
      </c>
      <c r="U5" s="24"/>
    </row>
    <row r="6" spans="1:23">
      <c r="A6" s="12">
        <v>776443</v>
      </c>
      <c r="B6" s="13" t="s">
        <v>900</v>
      </c>
      <c r="C6" s="13" t="s">
        <v>901</v>
      </c>
      <c r="D6" s="5"/>
      <c r="E6" s="18" t="e">
        <f>VLOOKUP(A6,'JP Code_Sheet'!$A$69:$B$75,2,0)</f>
        <v>#N/A</v>
      </c>
      <c r="F6" s="18"/>
      <c r="G6" s="15" t="e">
        <f>VLOOKUP(A6,$A$28:$G$34,7,0)</f>
        <v>#N/A</v>
      </c>
      <c r="H6" s="5"/>
      <c r="I6" s="18" t="e">
        <f>VLOOKUP(A6,'JP Code_Sheet'!$A$69:$D$75,4,0)</f>
        <v>#N/A</v>
      </c>
      <c r="J6" s="18"/>
      <c r="K6" s="6"/>
      <c r="L6" s="38" t="e">
        <f t="shared" si="1"/>
        <v>#N/A</v>
      </c>
      <c r="M6" s="18"/>
      <c r="N6" s="16" t="e">
        <f>VLOOKUP(A6,'JP Code_Sheet'!$A$69:$H$75,8,0)</f>
        <v>#N/A</v>
      </c>
      <c r="O6" s="39"/>
      <c r="P6" s="40" t="e">
        <f t="shared" si="2"/>
        <v>#N/A</v>
      </c>
      <c r="Q6" s="34" t="e">
        <f>L6/P6</f>
        <v>#N/A</v>
      </c>
      <c r="R6" s="18"/>
      <c r="S6" s="32" t="e">
        <f t="shared" si="3"/>
        <v>#N/A</v>
      </c>
      <c r="T6" s="34" t="e">
        <f t="shared" si="0"/>
        <v>#N/A</v>
      </c>
    </row>
    <row r="7" spans="1:23">
      <c r="A7" s="11"/>
      <c r="B7" s="5"/>
      <c r="C7" s="5"/>
      <c r="D7" s="5"/>
      <c r="E7" s="144" t="s">
        <v>621</v>
      </c>
      <c r="F7" s="18"/>
      <c r="G7" s="15"/>
      <c r="H7" s="5"/>
      <c r="I7" s="18"/>
      <c r="J7" s="144" t="s">
        <v>622</v>
      </c>
      <c r="K7" s="6"/>
      <c r="L7" s="39"/>
      <c r="M7" s="18"/>
      <c r="N7" s="16"/>
      <c r="O7" s="38"/>
      <c r="P7" s="66"/>
      <c r="Q7" s="34"/>
      <c r="R7" s="18"/>
      <c r="S7" s="32"/>
      <c r="T7" s="34"/>
    </row>
    <row r="8" spans="1:23">
      <c r="A8" s="11"/>
      <c r="B8" s="5"/>
      <c r="C8" s="5"/>
      <c r="D8" s="5"/>
      <c r="G8" s="15"/>
      <c r="J8" s="65"/>
      <c r="K8" s="113"/>
      <c r="L8" s="39"/>
      <c r="N8" s="114"/>
      <c r="O8" s="115"/>
      <c r="P8" s="115"/>
      <c r="S8" s="32"/>
    </row>
    <row r="9" spans="1:23">
      <c r="M9" s="1"/>
      <c r="N9" s="1"/>
      <c r="P9" s="116"/>
    </row>
    <row r="10" spans="1:23">
      <c r="P10" s="50"/>
    </row>
    <row r="11" spans="1:23">
      <c r="M11" s="43"/>
      <c r="P11" s="50"/>
    </row>
    <row r="12" spans="1:23">
      <c r="P12" s="50"/>
    </row>
    <row r="13" spans="1:23">
      <c r="P13" s="50"/>
    </row>
    <row r="14" spans="1:23">
      <c r="K14" s="42"/>
    </row>
    <row r="15" spans="1:23" ht="15" thickBot="1">
      <c r="K15" s="42"/>
    </row>
    <row r="16" spans="1:23">
      <c r="A16" s="212" t="s">
        <v>425</v>
      </c>
      <c r="B16" s="249" t="s">
        <v>424</v>
      </c>
      <c r="C16" s="249"/>
      <c r="D16" s="249"/>
      <c r="E16" s="249"/>
      <c r="F16" s="249"/>
      <c r="G16" s="249"/>
      <c r="H16" s="249"/>
      <c r="I16" s="249"/>
      <c r="J16" s="249"/>
      <c r="K16" s="249"/>
      <c r="L16" s="249"/>
      <c r="M16" s="250"/>
    </row>
    <row r="17" spans="1:14" s="29" customFormat="1" ht="15" thickBot="1">
      <c r="A17" s="256">
        <f ca="1">C17-1</f>
        <v>45466</v>
      </c>
      <c r="B17" s="8" t="s">
        <v>297</v>
      </c>
      <c r="C17" s="177">
        <f ca="1">'JP Code_Sheet'!A1</f>
        <v>45467</v>
      </c>
      <c r="D17" s="177"/>
      <c r="E17" s="178">
        <f ca="1">C17+1</f>
        <v>45468</v>
      </c>
      <c r="F17" s="178">
        <f t="shared" ref="F17:K17" ca="1" si="4">E17+1</f>
        <v>45469</v>
      </c>
      <c r="G17" s="178">
        <f t="shared" ca="1" si="4"/>
        <v>45470</v>
      </c>
      <c r="H17" s="178">
        <f t="shared" ca="1" si="4"/>
        <v>45471</v>
      </c>
      <c r="I17" s="178">
        <f t="shared" ca="1" si="4"/>
        <v>45472</v>
      </c>
      <c r="J17" s="178">
        <f t="shared" ca="1" si="4"/>
        <v>45473</v>
      </c>
      <c r="K17" s="178">
        <f t="shared" ca="1" si="4"/>
        <v>45474</v>
      </c>
      <c r="L17" s="182">
        <f ca="1">K17+1</f>
        <v>45475</v>
      </c>
      <c r="M17" s="255" t="s">
        <v>392</v>
      </c>
    </row>
    <row r="18" spans="1:14">
      <c r="A18" s="251">
        <f ca="1">SUMIFS('Previous Trade Calc'!$Q:$Q,'Previous Trade Calc'!$B:$B,$B$18,'Previous Trade Calc'!$E:$E,A17)</f>
        <v>0</v>
      </c>
      <c r="B18" s="5" t="s">
        <v>79</v>
      </c>
      <c r="C18" s="18">
        <f ca="1">SUMIFS('Previous Trade Calc'!$Q:$Q,'Previous Trade Calc'!$B:$B,$B$18,'Previous Trade Calc'!$E:$E,C17)</f>
        <v>0</v>
      </c>
      <c r="D18" s="18"/>
      <c r="E18" s="18">
        <f ca="1">SUMIFS('Previous Trade Calc'!$Q:$Q,'Previous Trade Calc'!$B:$B,$B$18,'Previous Trade Calc'!$E:$E,E17)</f>
        <v>0</v>
      </c>
      <c r="F18" s="18">
        <f ca="1">SUMIFS('Previous Trade Calc'!$Q:$Q,'Previous Trade Calc'!$B:$B,$B$18,'Previous Trade Calc'!$E:$E,F17)</f>
        <v>0</v>
      </c>
      <c r="G18" s="18">
        <f ca="1">SUMIFS('Previous Trade Calc'!$Q:$Q,'Previous Trade Calc'!$B:$B,$B$18,'Previous Trade Calc'!$E:$E,G17)</f>
        <v>0</v>
      </c>
      <c r="H18" s="18">
        <f ca="1">SUMIFS('Previous Trade Calc'!$Q:$Q,'Previous Trade Calc'!$B:$B,$B$18,'Previous Trade Calc'!$E:$E,H17)</f>
        <v>0</v>
      </c>
      <c r="I18" s="18">
        <f ca="1">SUMIFS('Previous Trade Calc'!$Q:$Q,'Previous Trade Calc'!$B:$B,$B$18,'Previous Trade Calc'!$E:$E,I17)</f>
        <v>0</v>
      </c>
      <c r="J18" s="18">
        <f ca="1">SUMIFS('Previous Trade Calc'!$Q:$Q,'Previous Trade Calc'!$B:$B,$B$18,'Previous Trade Calc'!$E:$E,J17)</f>
        <v>0</v>
      </c>
      <c r="K18" s="18">
        <f ca="1">SUMIFS('Previous Trade Calc'!$Q:$Q,'Previous Trade Calc'!$B:$B,$B$18,'Previous Trade Calc'!$E:$E,K17)</f>
        <v>0</v>
      </c>
      <c r="L18" s="16">
        <f ca="1">SUMIFS('Previous Trade Calc'!$Q:$Q,'Previous Trade Calc'!$B:$B,$B$18,'Previous Trade Calc'!$E:$E,L17)</f>
        <v>0</v>
      </c>
      <c r="M18" s="252">
        <f ca="1">SUM(C18:L18)</f>
        <v>0</v>
      </c>
      <c r="N18" s="43"/>
    </row>
    <row r="19" spans="1:14">
      <c r="A19" s="251">
        <f ca="1">SUMIFS('Previous Trade Calc'!$Q:$Q,'Previous Trade Calc'!$B:$B,$B$19,'Previous Trade Calc'!$E:$E,A17)</f>
        <v>0</v>
      </c>
      <c r="B19" s="5" t="s">
        <v>80</v>
      </c>
      <c r="C19" s="18">
        <f ca="1">SUMIFS('Previous Trade Calc'!$Q:$Q,'Previous Trade Calc'!$B:$B,$B$19,'Previous Trade Calc'!$E:$E,C17)</f>
        <v>0</v>
      </c>
      <c r="D19" s="18"/>
      <c r="E19" s="18">
        <f ca="1">SUMIFS('Previous Trade Calc'!$Q:$Q,'Previous Trade Calc'!$B:$B,$B$19,'Previous Trade Calc'!$E:$E,E17)</f>
        <v>0</v>
      </c>
      <c r="F19" s="18">
        <f ca="1">SUMIFS('Previous Trade Calc'!$Q:$Q,'Previous Trade Calc'!$B:$B,$B$19,'Previous Trade Calc'!$E:$E,F17)</f>
        <v>0</v>
      </c>
      <c r="G19" s="18">
        <f ca="1">SUMIFS('Previous Trade Calc'!$Q:$Q,'Previous Trade Calc'!$B:$B,$B$19,'Previous Trade Calc'!$E:$E,G17)</f>
        <v>0</v>
      </c>
      <c r="H19" s="18">
        <f ca="1">SUMIFS('Previous Trade Calc'!$Q:$Q,'Previous Trade Calc'!$B:$B,$B$19,'Previous Trade Calc'!$E:$E,H17)</f>
        <v>0</v>
      </c>
      <c r="I19" s="18">
        <f ca="1">SUMIFS('Previous Trade Calc'!$Q:$Q,'Previous Trade Calc'!$B:$B,$B$19,'Previous Trade Calc'!$E:$E,I17)</f>
        <v>0</v>
      </c>
      <c r="J19" s="18">
        <f ca="1">SUMIFS('Previous Trade Calc'!$Q:$Q,'Previous Trade Calc'!$B:$B,$B$19,'Previous Trade Calc'!$E:$E,J17)</f>
        <v>0</v>
      </c>
      <c r="K19" s="18">
        <f ca="1">SUMIFS('Previous Trade Calc'!$Q:$Q,'Previous Trade Calc'!$B:$B,$B$19,'Previous Trade Calc'!$E:$E,K17)</f>
        <v>0</v>
      </c>
      <c r="L19" s="16">
        <f ca="1">SUMIFS('Previous Trade Calc'!$Q:$Q,'Previous Trade Calc'!$B:$B,$B$19,'Previous Trade Calc'!$E:$E,L17)</f>
        <v>0</v>
      </c>
      <c r="M19" s="252">
        <f t="shared" ref="M19:M22" ca="1" si="5">SUM(C19:L19)</f>
        <v>0</v>
      </c>
      <c r="N19" s="43"/>
    </row>
    <row r="20" spans="1:14">
      <c r="A20" s="251">
        <f ca="1">SUMIFS('Previous Trade Calc'!$Q:$Q,'Previous Trade Calc'!$B:$B,$B$20,'Previous Trade Calc'!$E:$E,A17)</f>
        <v>0</v>
      </c>
      <c r="B20" s="153" t="s">
        <v>81</v>
      </c>
      <c r="C20" s="18">
        <f ca="1">SUMIFS('Previous Trade Calc'!$Q:$Q,'Previous Trade Calc'!$B:$B,$B$20,'Previous Trade Calc'!$E:$E,C17)</f>
        <v>0</v>
      </c>
      <c r="D20" s="18"/>
      <c r="E20" s="18">
        <f ca="1">SUMIFS('Previous Trade Calc'!$Q:$Q,'Previous Trade Calc'!$B:$B,$B$20,'Previous Trade Calc'!$E:$E,E17)</f>
        <v>0</v>
      </c>
      <c r="F20" s="18">
        <f ca="1">SUMIFS('Previous Trade Calc'!$Q:$Q,'Previous Trade Calc'!$B:$B,$B$20,'Previous Trade Calc'!$E:$E,F17)</f>
        <v>0</v>
      </c>
      <c r="G20" s="18">
        <f ca="1">SUMIFS('Previous Trade Calc'!$Q:$Q,'Previous Trade Calc'!$B:$B,$B$20,'Previous Trade Calc'!$E:$E,G17)</f>
        <v>0</v>
      </c>
      <c r="H20" s="18">
        <f ca="1">SUMIFS('Previous Trade Calc'!$Q:$Q,'Previous Trade Calc'!$B:$B,$B$20,'Previous Trade Calc'!$E:$E,H17)</f>
        <v>0</v>
      </c>
      <c r="I20" s="18">
        <f ca="1">SUMIFS('Previous Trade Calc'!$Q:$Q,'Previous Trade Calc'!$B:$B,$B$20,'Previous Trade Calc'!$E:$E,I17)</f>
        <v>0</v>
      </c>
      <c r="J20" s="18">
        <f ca="1">SUMIFS('Previous Trade Calc'!$Q:$Q,'Previous Trade Calc'!$B:$B,$B$20,'Previous Trade Calc'!$E:$E,J17)</f>
        <v>0</v>
      </c>
      <c r="K20" s="18">
        <f ca="1">SUMIFS('Previous Trade Calc'!$Q:$Q,'Previous Trade Calc'!$B:$B,$B$20,'Previous Trade Calc'!$E:$E,K17)</f>
        <v>0</v>
      </c>
      <c r="L20" s="16">
        <f ca="1">SUMIFS('Previous Trade Calc'!$Q:$Q,'Previous Trade Calc'!$B:$B,$B$20,'Previous Trade Calc'!$E:$E,L17)</f>
        <v>0</v>
      </c>
      <c r="M20" s="252">
        <f t="shared" ca="1" si="5"/>
        <v>0</v>
      </c>
      <c r="N20" s="43"/>
    </row>
    <row r="21" spans="1:14">
      <c r="A21" s="251">
        <f ca="1">SUMIFS('Previous Trade Calc'!$Q:$Q,'Previous Trade Calc'!$B:$B,$B$21,'Previous Trade Calc'!$E:$E,A17)</f>
        <v>0</v>
      </c>
      <c r="B21" s="5" t="s">
        <v>900</v>
      </c>
      <c r="C21" s="18">
        <f ca="1">SUMIFS('Previous Trade Calc'!$Q:$Q,'Previous Trade Calc'!$B:$B,$B$21,'Previous Trade Calc'!$E:$E,C17)</f>
        <v>0</v>
      </c>
      <c r="D21" s="18">
        <f>SUMIFS('Previous Trade Calc'!$Q:$Q,'Previous Trade Calc'!$B:$B,$B$21,'Previous Trade Calc'!$E:$E,D18)</f>
        <v>0</v>
      </c>
      <c r="E21" s="18">
        <f ca="1">SUMIFS('Previous Trade Calc'!$Q:$Q,'Previous Trade Calc'!$B:$B,$B$21,'Previous Trade Calc'!$E:$E,E17)</f>
        <v>0</v>
      </c>
      <c r="F21" s="18">
        <f ca="1">SUMIFS('Previous Trade Calc'!$Q:$Q,'Previous Trade Calc'!$B:$B,$B$21,'Previous Trade Calc'!$E:$E,F17)</f>
        <v>0</v>
      </c>
      <c r="G21" s="18">
        <f ca="1">SUMIFS('Previous Trade Calc'!$Q:$Q,'Previous Trade Calc'!$B:$B,$B$21,'Previous Trade Calc'!$E:$E,G17)</f>
        <v>0</v>
      </c>
      <c r="H21" s="18">
        <f ca="1">SUMIFS('Previous Trade Calc'!$Q:$Q,'Previous Trade Calc'!$B:$B,$B$21,'Previous Trade Calc'!$E:$E,H17)</f>
        <v>0</v>
      </c>
      <c r="I21" s="18">
        <f ca="1">SUMIFS('Previous Trade Calc'!$Q:$Q,'Previous Trade Calc'!$B:$B,$B$21,'Previous Trade Calc'!$E:$E,I17)</f>
        <v>0</v>
      </c>
      <c r="J21" s="18">
        <f ca="1">SUMIFS('Previous Trade Calc'!$Q:$Q,'Previous Trade Calc'!$B:$B,$B$21,'Previous Trade Calc'!$E:$E,J17)</f>
        <v>0</v>
      </c>
      <c r="K21" s="18">
        <f ca="1">SUMIFS('Previous Trade Calc'!$Q:$Q,'Previous Trade Calc'!$B:$B,$B$21,'Previous Trade Calc'!$E:$E,K17)</f>
        <v>0</v>
      </c>
      <c r="L21" s="16">
        <f ca="1">SUMIFS('Previous Trade Calc'!$Q:$Q,'Previous Trade Calc'!$B:$B,$B$21,'Previous Trade Calc'!$E:$E,L17)</f>
        <v>0</v>
      </c>
      <c r="M21" s="252">
        <f>SUMIFS('Previous Trade Calc'!$Q:$Q,'Previous Trade Calc'!$B:$B,$B$21,'Previous Trade Calc'!$E:$E,M17)</f>
        <v>0</v>
      </c>
      <c r="N21" s="43"/>
    </row>
    <row r="22" spans="1:14" ht="15" thickBot="1">
      <c r="A22" s="211">
        <f ca="1">SUMIFS('Previous Trade Calc'!$Q:$Q,'Previous Trade Calc'!$B:$B,$B$22,'Previous Trade Calc'!$E:$E,A17)</f>
        <v>0</v>
      </c>
      <c r="B22" s="253" t="s">
        <v>82</v>
      </c>
      <c r="C22" s="164">
        <f ca="1">SUMIFS('Previous Trade Calc'!$Q:$Q,'Previous Trade Calc'!$B:$B,$B$22,'Previous Trade Calc'!$E:$E,C17)</f>
        <v>0</v>
      </c>
      <c r="D22" s="164"/>
      <c r="E22" s="164">
        <f ca="1">SUMIFS('Previous Trade Calc'!$Q:$Q,'Previous Trade Calc'!$B:$B,$B$22,'Previous Trade Calc'!$E:$E,E17)</f>
        <v>0</v>
      </c>
      <c r="F22" s="164">
        <f ca="1">SUMIFS('Previous Trade Calc'!$Q:$Q,'Previous Trade Calc'!$B:$B,$B$22,'Previous Trade Calc'!$E:$E,F17)</f>
        <v>0</v>
      </c>
      <c r="G22" s="164">
        <f ca="1">SUMIFS('Previous Trade Calc'!$Q:$Q,'Previous Trade Calc'!$B:$B,$B$22,'Previous Trade Calc'!$E:$E,G17)</f>
        <v>0</v>
      </c>
      <c r="H22" s="164">
        <f ca="1">SUMIFS('Previous Trade Calc'!$Q:$Q,'Previous Trade Calc'!$B:$B,$B$22,'Previous Trade Calc'!$E:$E,H17)</f>
        <v>0</v>
      </c>
      <c r="I22" s="164">
        <f ca="1">SUMIFS('Previous Trade Calc'!$Q:$Q,'Previous Trade Calc'!$B:$B,$B$22,'Previous Trade Calc'!$E:$E,I17)</f>
        <v>0</v>
      </c>
      <c r="J22" s="164">
        <f ca="1">SUMIFS('Previous Trade Calc'!$Q:$Q,'Previous Trade Calc'!$B:$B,$B$22,'Previous Trade Calc'!$E:$E,J17)</f>
        <v>0</v>
      </c>
      <c r="K22" s="164">
        <f ca="1">SUMIFS('Previous Trade Calc'!$Q:$Q,'Previous Trade Calc'!$B:$B,$B$22,'Previous Trade Calc'!$E:$E,K17)</f>
        <v>0</v>
      </c>
      <c r="L22" s="170">
        <f ca="1">SUMIFS('Previous Trade Calc'!$Q:$Q,'Previous Trade Calc'!$B:$B,$B$22,'Previous Trade Calc'!$E:$E,L17)</f>
        <v>0</v>
      </c>
      <c r="M22" s="254">
        <f t="shared" ca="1" si="5"/>
        <v>0</v>
      </c>
      <c r="N22" s="43"/>
    </row>
    <row r="23" spans="1:14">
      <c r="B23" s="5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43"/>
      <c r="N23" s="43"/>
    </row>
    <row r="24" spans="1:14" ht="15" thickBot="1">
      <c r="B24" s="5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43"/>
      <c r="N24" s="43"/>
    </row>
    <row r="25" spans="1:14" ht="15" thickBot="1">
      <c r="A25" s="389"/>
      <c r="B25" s="390"/>
      <c r="C25" s="388" t="s">
        <v>431</v>
      </c>
      <c r="D25" s="5"/>
      <c r="E25" t="s">
        <v>474</v>
      </c>
      <c r="F25" s="375" t="s">
        <v>492</v>
      </c>
      <c r="G25" s="377" t="s">
        <v>493</v>
      </c>
      <c r="H25" s="5"/>
      <c r="I25" s="5"/>
      <c r="J25" s="5"/>
      <c r="K25" s="5"/>
      <c r="L25" s="5"/>
      <c r="M25" s="32"/>
    </row>
    <row r="26" spans="1:14">
      <c r="A26" s="385">
        <v>353109</v>
      </c>
      <c r="B26" s="150" t="s">
        <v>79</v>
      </c>
      <c r="C26" s="149" t="e">
        <f>VLOOKUP(A26,'JP Code_Sheet'!$A$67:$C$71,3,0)</f>
        <v>#N/A</v>
      </c>
      <c r="D26" s="5"/>
      <c r="E26" s="363" t="e">
        <f ca="1">C26-M18</f>
        <v>#N/A</v>
      </c>
      <c r="F26" s="26" t="e">
        <f>VLOOKUP(A26,'JP Code_Sheet'!$A$67:$X$71,24,0)</f>
        <v>#N/A</v>
      </c>
      <c r="G26" s="379" t="e">
        <f>C26+F26</f>
        <v>#N/A</v>
      </c>
    </row>
    <row r="27" spans="1:14">
      <c r="A27" s="386">
        <v>676966</v>
      </c>
      <c r="B27" s="5" t="s">
        <v>80</v>
      </c>
      <c r="C27" s="146" t="e">
        <f>VLOOKUP(A27,'JP Code_Sheet'!$A$67:$C$71,3,0)</f>
        <v>#N/A</v>
      </c>
      <c r="D27" s="5"/>
      <c r="E27" s="363" t="e">
        <f ca="1">C27-M19</f>
        <v>#N/A</v>
      </c>
      <c r="F27" s="26" t="e">
        <f>VLOOKUP(A27,'JP Code_Sheet'!$A$67:$X$71,24,0)</f>
        <v>#N/A</v>
      </c>
      <c r="G27" s="379" t="e">
        <f t="shared" ref="G27:G30" si="6">C27+F27</f>
        <v>#N/A</v>
      </c>
    </row>
    <row r="28" spans="1:14">
      <c r="A28" s="386">
        <v>666129</v>
      </c>
      <c r="B28" s="5" t="s">
        <v>81</v>
      </c>
      <c r="C28" s="146" t="e">
        <f>VLOOKUP(A28,'JP Code_Sheet'!$A$67:$C$71,3,0)</f>
        <v>#N/A</v>
      </c>
      <c r="D28" s="5"/>
      <c r="E28" s="363" t="e">
        <f ca="1">C28-M20</f>
        <v>#N/A</v>
      </c>
      <c r="F28" s="26" t="e">
        <f>VLOOKUP(A28,'JP Code_Sheet'!$A$67:$X$71,24,0)</f>
        <v>#N/A</v>
      </c>
      <c r="G28" s="379" t="e">
        <f>C28+F28</f>
        <v>#N/A</v>
      </c>
    </row>
    <row r="29" spans="1:14">
      <c r="A29" s="386">
        <v>776443</v>
      </c>
      <c r="B29" s="5" t="s">
        <v>900</v>
      </c>
      <c r="C29" s="146" t="e">
        <f>VLOOKUP(A29,'JP Code_Sheet'!$A$69:$C$75,3,0)</f>
        <v>#N/A</v>
      </c>
      <c r="D29" s="5"/>
      <c r="E29" s="363" t="e">
        <f>C29-M21</f>
        <v>#N/A</v>
      </c>
      <c r="F29" s="659" t="e">
        <f>VLOOKUP(A29,'JP Code_Sheet'!$A$69:$X$75,24,0)</f>
        <v>#N/A</v>
      </c>
      <c r="G29" s="379" t="e">
        <f>C29+F29</f>
        <v>#N/A</v>
      </c>
    </row>
    <row r="30" spans="1:14" ht="15" thickBot="1">
      <c r="A30" s="387">
        <v>157506</v>
      </c>
      <c r="B30" s="253" t="s">
        <v>82</v>
      </c>
      <c r="C30" s="148" t="e">
        <f>VLOOKUP(A30,'JP Code_Sheet'!$A$67:$C$71,3,0)</f>
        <v>#N/A</v>
      </c>
      <c r="D30" s="5"/>
      <c r="E30" s="363" t="e">
        <f t="shared" ref="E30" ca="1" si="7">C30-M22</f>
        <v>#N/A</v>
      </c>
      <c r="F30" s="26" t="e">
        <f>VLOOKUP(A30,'JP Code_Sheet'!$A$67:$X$71,24,0)</f>
        <v>#N/A</v>
      </c>
      <c r="G30" s="379" t="e">
        <f t="shared" si="6"/>
        <v>#N/A</v>
      </c>
    </row>
    <row r="31" spans="1:14">
      <c r="A31" s="11"/>
      <c r="B31" s="5"/>
      <c r="C31" s="30"/>
      <c r="E31" s="363"/>
      <c r="F31" s="383"/>
      <c r="G31" s="50"/>
    </row>
    <row r="32" spans="1:14">
      <c r="A32" s="11"/>
      <c r="B32" s="5"/>
      <c r="C32" s="384"/>
      <c r="F32" s="7"/>
      <c r="G32" s="7"/>
    </row>
    <row r="33" spans="1:7">
      <c r="A33" s="11"/>
      <c r="B33" s="5"/>
      <c r="C33" s="30"/>
      <c r="E33" s="363"/>
      <c r="F33" s="383"/>
      <c r="G33" s="5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4C7C-0083-425D-A69D-01BD0EE84D1E}">
  <dimension ref="A1:Q73"/>
  <sheetViews>
    <sheetView zoomScale="85" zoomScaleNormal="85" workbookViewId="0">
      <pane ySplit="2" topLeftCell="A3" activePane="bottomLeft" state="frozen"/>
      <selection pane="bottomLeft" activeCell="L22" sqref="L22"/>
    </sheetView>
  </sheetViews>
  <sheetFormatPr defaultRowHeight="14.4"/>
  <cols>
    <col min="1" max="1" width="9.5546875" bestFit="1" customWidth="1"/>
    <col min="2" max="2" width="5.33203125" bestFit="1" customWidth="1"/>
    <col min="3" max="4" width="16" bestFit="1" customWidth="1"/>
    <col min="5" max="5" width="15.44140625" customWidth="1"/>
    <col min="7" max="7" width="21.5546875" bestFit="1" customWidth="1"/>
    <col min="8" max="8" width="21.5546875" style="25" bestFit="1" customWidth="1"/>
    <col min="9" max="10" width="21.5546875" bestFit="1" customWidth="1"/>
    <col min="16" max="16" width="23.5546875" bestFit="1" customWidth="1"/>
    <col min="17" max="17" width="17.33203125" bestFit="1" customWidth="1"/>
  </cols>
  <sheetData>
    <row r="1" spans="1:17">
      <c r="A1" s="22">
        <f ca="1">'JP Code_Sheet'!A1</f>
        <v>45467</v>
      </c>
      <c r="E1" t="s">
        <v>270</v>
      </c>
      <c r="G1" s="52" t="s">
        <v>272</v>
      </c>
      <c r="H1" s="53" t="s">
        <v>276</v>
      </c>
      <c r="I1" s="53" t="s">
        <v>273</v>
      </c>
      <c r="J1" s="54" t="s">
        <v>277</v>
      </c>
      <c r="P1" t="s">
        <v>406</v>
      </c>
    </row>
    <row r="2" spans="1:17" ht="15" thickBot="1">
      <c r="A2" s="24" t="s">
        <v>92</v>
      </c>
      <c r="C2" s="29" t="s">
        <v>255</v>
      </c>
      <c r="D2" s="29" t="s">
        <v>256</v>
      </c>
      <c r="E2" s="29" t="s">
        <v>258</v>
      </c>
      <c r="G2" s="55" t="s">
        <v>271</v>
      </c>
      <c r="H2" s="56" t="s">
        <v>271</v>
      </c>
      <c r="I2" s="56" t="s">
        <v>271</v>
      </c>
      <c r="J2" s="57" t="s">
        <v>271</v>
      </c>
      <c r="O2" s="2" t="s">
        <v>274</v>
      </c>
      <c r="P2" s="2" t="s">
        <v>275</v>
      </c>
      <c r="Q2" t="s">
        <v>300</v>
      </c>
    </row>
    <row r="3" spans="1:17">
      <c r="B3" t="s">
        <v>91</v>
      </c>
      <c r="C3" s="41">
        <f>SUMIFS('JP_Priced Positions_custody'!AK:AK,'JP_Priced Positions_custody'!AG:AG,B3,'JP_Priced Positions_custody'!A:A,$A$2,'JP_Priced Positions_custody'!L:L,"CASH")</f>
        <v>0</v>
      </c>
      <c r="D3" s="41">
        <f>SUMIFS('JP_Priced Positions_custody'!AO:AO,'JP_Priced Positions_custody'!AG:AG,B3,'JP_Priced Positions_custody'!A:A,$A$2,'JP_Priced Positions_custody'!L:L,"CASH")</f>
        <v>0</v>
      </c>
      <c r="E3" s="26">
        <f ca="1">SUMIFS('JP_Cash Projection - Statement'!N:N,'JP_Cash Projection - Statement'!E:E,'JP Code_Sheet'!$A$1,'JP_Cash Projection - Statement'!C:C,'JP Code_Sheet'!$A$33,'JP_Cash Projection - Statement'!A:A,'Currency Balance'!B3)+SUMIFS('JP_Cash Projection - Statement'!O:O,'JP_Cash Projection - Statement'!E:E,'JP Code_Sheet'!$A$1,'JP_Cash Projection - Statement'!C:C,'JP Code_Sheet'!$A$33,'JP_Cash Projection - Statement'!A:A,'Currency Balance'!B3)+SUMIFS('JP_Cash Projection - Statement'!R:R,'JP_Cash Projection - Statement'!E:E,'JP Code_Sheet'!$A$1,'JP_Cash Projection - Statement'!C:C,'JP Code_Sheet'!$A$33,'JP_Cash Projection - Statement'!A:A,'Currency Balance'!B3)+SUMIFS('JP_Cash Projection - Statement'!AA:AA,'JP_Cash Projection - Statement'!E:E,'JP Code_Sheet'!$A$1,'JP_Cash Projection - Statement'!C:C,'JP Code_Sheet'!$A$33,'JP_Cash Projection - Statement'!A:A,'Currency Balance'!B3)+SUMIFS('JP_Cash Projection - Statement'!AB:AB,'JP_Cash Projection - Statement'!E:E,'JP Code_Sheet'!$A$1,'JP_Cash Projection - Statement'!C:C,'JP Code_Sheet'!$A$33,'JP_Cash Projection - Statement'!A:A,'Currency Balance'!B3)+SUMIFS('JP_Cash Projection - Statement'!AE:AE,'JP_Cash Projection - Statement'!E:E,'JP Code_Sheet'!$A$1,'JP_Cash Projection - Statement'!C:C,'JP Code_Sheet'!$A$33,'JP_Cash Projection - Statement'!A:A,'Currency Balance'!B3)</f>
        <v>0</v>
      </c>
      <c r="G3" s="58">
        <f>SUMIFS('JP_Cash Projection - Detail'!AV:AV,'JP_Cash Projection - Detail'!I:I,$A$2,'JP_Cash Projection - Detail'!K:K,B3,'JP_Cash Projection - Detail'!H:H,"PURCHASE")</f>
        <v>0</v>
      </c>
      <c r="H3" s="59" t="e">
        <f ca="1">G3/Q3</f>
        <v>#NAME?</v>
      </c>
      <c r="I3" s="59">
        <f>SUMIFS('JP_Cash Projection - Detail'!AV:AV,'JP_Cash Projection - Detail'!I:I,$A$2,'JP_Cash Projection - Detail'!K:K,B3,'JP_Cash Projection - Detail'!H:H,"SALE")</f>
        <v>0</v>
      </c>
      <c r="J3" s="60" t="e">
        <f ca="1">I3/Q3</f>
        <v>#NAME?</v>
      </c>
      <c r="O3" s="51" t="s">
        <v>91</v>
      </c>
      <c r="P3" s="49" t="e">
        <f ca="1">_xll.BDP(O3&amp;" L160 Curncy","PX_LAST")</f>
        <v>#NAME?</v>
      </c>
      <c r="Q3" t="e">
        <f ca="1">1/P3</f>
        <v>#NAME?</v>
      </c>
    </row>
    <row r="4" spans="1:17">
      <c r="B4" t="s">
        <v>93</v>
      </c>
      <c r="C4" s="41">
        <f>SUMIFS('JP_Priced Positions_custody'!AK:AK,'JP_Priced Positions_custody'!AG:AG,B4,'JP_Priced Positions_custody'!A:A,$A$2,'JP_Priced Positions_custody'!L:L,"CASH")</f>
        <v>0</v>
      </c>
      <c r="D4" s="41">
        <f>SUMIFS('JP_Priced Positions_custody'!AO:AO,'JP_Priced Positions_custody'!AG:AG,B4,'JP_Priced Positions_custody'!A:A,$A$2,'JP_Priced Positions_custody'!L:L,"CASH")</f>
        <v>0</v>
      </c>
      <c r="E4" s="26">
        <f ca="1">SUMIFS('JP_Cash Projection - Statement'!N:N,'JP_Cash Projection - Statement'!E:E,'JP Code_Sheet'!$A$1,'JP_Cash Projection - Statement'!C:C,'JP Code_Sheet'!$A$33,'JP_Cash Projection - Statement'!A:A,'Currency Balance'!B4)+SUMIFS('JP_Cash Projection - Statement'!O:O,'JP_Cash Projection - Statement'!E:E,'JP Code_Sheet'!$A$1,'JP_Cash Projection - Statement'!C:C,'JP Code_Sheet'!$A$33,'JP_Cash Projection - Statement'!A:A,'Currency Balance'!B4)+SUMIFS('JP_Cash Projection - Statement'!R:R,'JP_Cash Projection - Statement'!E:E,'JP Code_Sheet'!$A$1,'JP_Cash Projection - Statement'!C:C,'JP Code_Sheet'!$A$33,'JP_Cash Projection - Statement'!A:A,'Currency Balance'!B4)+SUMIFS('JP_Cash Projection - Statement'!AA:AA,'JP_Cash Projection - Statement'!E:E,'JP Code_Sheet'!$A$1,'JP_Cash Projection - Statement'!C:C,'JP Code_Sheet'!$A$33,'JP_Cash Projection - Statement'!A:A,'Currency Balance'!B4)+SUMIFS('JP_Cash Projection - Statement'!AB:AB,'JP_Cash Projection - Statement'!E:E,'JP Code_Sheet'!$A$1,'JP_Cash Projection - Statement'!C:C,'JP Code_Sheet'!$A$33,'JP_Cash Projection - Statement'!A:A,'Currency Balance'!B4)+SUMIFS('JP_Cash Projection - Statement'!AE:AE,'JP_Cash Projection - Statement'!E:E,'JP Code_Sheet'!$A$1,'JP_Cash Projection - Statement'!C:C,'JP Code_Sheet'!$A$33,'JP_Cash Projection - Statement'!A:A,'Currency Balance'!B4)</f>
        <v>0</v>
      </c>
      <c r="G4" s="58">
        <f>SUMIFS('JP_Cash Projection - Detail'!AV:AV,'JP_Cash Projection - Detail'!I:I,$A$2,'JP_Cash Projection - Detail'!K:K,B4,'JP_Cash Projection - Detail'!H:H,"PURCHASE")</f>
        <v>0</v>
      </c>
      <c r="H4" s="59" t="e">
        <f t="shared" ref="H4:H30" ca="1" si="0">G4/Q4</f>
        <v>#NAME?</v>
      </c>
      <c r="I4" s="59">
        <f>SUMIFS('JP_Cash Projection - Detail'!AV:AV,'JP_Cash Projection - Detail'!I:I,$A$2,'JP_Cash Projection - Detail'!K:K,B4,'JP_Cash Projection - Detail'!H:H,"SALE")</f>
        <v>0</v>
      </c>
      <c r="J4" s="60" t="e">
        <f t="shared" ref="J4:J30" ca="1" si="1">I4/Q4</f>
        <v>#NAME?</v>
      </c>
      <c r="O4" t="s">
        <v>93</v>
      </c>
      <c r="P4" s="49" t="e">
        <f ca="1">_xll.BDP(O4&amp;" L160 Curncy","PX_LAST")</f>
        <v>#NAME?</v>
      </c>
      <c r="Q4" s="49" t="e">
        <f ca="1">P4</f>
        <v>#NAME?</v>
      </c>
    </row>
    <row r="5" spans="1:17">
      <c r="B5" t="s">
        <v>94</v>
      </c>
      <c r="C5" s="41">
        <f>SUMIFS('JP_Priced Positions_custody'!AK:AK,'JP_Priced Positions_custody'!AG:AG,B5,'JP_Priced Positions_custody'!A:A,$A$2,'JP_Priced Positions_custody'!L:L,"CASH")</f>
        <v>0</v>
      </c>
      <c r="D5" s="41">
        <f>SUMIFS('JP_Priced Positions_custody'!AO:AO,'JP_Priced Positions_custody'!AG:AG,B5,'JP_Priced Positions_custody'!A:A,$A$2,'JP_Priced Positions_custody'!L:L,"CASH")</f>
        <v>0</v>
      </c>
      <c r="E5" s="26">
        <f ca="1">SUMIFS('JP_Cash Projection - Statement'!N:N,'JP_Cash Projection - Statement'!E:E,'JP Code_Sheet'!$A$1,'JP_Cash Projection - Statement'!C:C,'JP Code_Sheet'!$A$33,'JP_Cash Projection - Statement'!A:A,'Currency Balance'!B5)+SUMIFS('JP_Cash Projection - Statement'!O:O,'JP_Cash Projection - Statement'!E:E,'JP Code_Sheet'!$A$1,'JP_Cash Projection - Statement'!C:C,'JP Code_Sheet'!$A$33,'JP_Cash Projection - Statement'!A:A,'Currency Balance'!B5)+SUMIFS('JP_Cash Projection - Statement'!R:R,'JP_Cash Projection - Statement'!E:E,'JP Code_Sheet'!$A$1,'JP_Cash Projection - Statement'!C:C,'JP Code_Sheet'!$A$33,'JP_Cash Projection - Statement'!A:A,'Currency Balance'!B5)+SUMIFS('JP_Cash Projection - Statement'!AA:AA,'JP_Cash Projection - Statement'!E:E,'JP Code_Sheet'!$A$1,'JP_Cash Projection - Statement'!C:C,'JP Code_Sheet'!$A$33,'JP_Cash Projection - Statement'!A:A,'Currency Balance'!B5)+SUMIFS('JP_Cash Projection - Statement'!AB:AB,'JP_Cash Projection - Statement'!E:E,'JP Code_Sheet'!$A$1,'JP_Cash Projection - Statement'!C:C,'JP Code_Sheet'!$A$33,'JP_Cash Projection - Statement'!A:A,'Currency Balance'!B5)+SUMIFS('JP_Cash Projection - Statement'!AE:AE,'JP_Cash Projection - Statement'!E:E,'JP Code_Sheet'!$A$1,'JP_Cash Projection - Statement'!C:C,'JP Code_Sheet'!$A$33,'JP_Cash Projection - Statement'!A:A,'Currency Balance'!B5)</f>
        <v>0</v>
      </c>
      <c r="G5" s="58">
        <f>SUMIFS('JP_Cash Projection - Detail'!AV:AV,'JP_Cash Projection - Detail'!I:I,$A$2,'JP_Cash Projection - Detail'!K:K,B5,'JP_Cash Projection - Detail'!H:H,"PURCHASE")</f>
        <v>0</v>
      </c>
      <c r="H5" s="59" t="e">
        <f t="shared" ca="1" si="0"/>
        <v>#NAME?</v>
      </c>
      <c r="I5" s="59">
        <f>SUMIFS('JP_Cash Projection - Detail'!AV:AV,'JP_Cash Projection - Detail'!I:I,$A$2,'JP_Cash Projection - Detail'!K:K,B5,'JP_Cash Projection - Detail'!H:H,"SALE")</f>
        <v>0</v>
      </c>
      <c r="J5" s="60" t="e">
        <f t="shared" ca="1" si="1"/>
        <v>#NAME?</v>
      </c>
      <c r="O5" t="s">
        <v>94</v>
      </c>
      <c r="P5" s="49" t="e">
        <f ca="1">_xll.BDP(O5&amp;" L160 Curncy","PX_LAST")</f>
        <v>#NAME?</v>
      </c>
      <c r="Q5" s="49" t="e">
        <f ca="1">P5</f>
        <v>#NAME?</v>
      </c>
    </row>
    <row r="6" spans="1:17">
      <c r="B6" t="s">
        <v>95</v>
      </c>
      <c r="C6" s="41">
        <f>SUMIFS('JP_Priced Positions_custody'!AK:AK,'JP_Priced Positions_custody'!AG:AG,B6,'JP_Priced Positions_custody'!A:A,$A$2,'JP_Priced Positions_custody'!L:L,"CASH")</f>
        <v>0</v>
      </c>
      <c r="D6" s="41">
        <f>SUMIFS('JP_Priced Positions_custody'!AO:AO,'JP_Priced Positions_custody'!AG:AG,B6,'JP_Priced Positions_custody'!A:A,$A$2,'JP_Priced Positions_custody'!L:L,"CASH")</f>
        <v>0</v>
      </c>
      <c r="E6" s="26">
        <f ca="1">SUMIFS('JP_Cash Projection - Statement'!N:N,'JP_Cash Projection - Statement'!E:E,'JP Code_Sheet'!$A$1,'JP_Cash Projection - Statement'!C:C,'JP Code_Sheet'!$A$33,'JP_Cash Projection - Statement'!A:A,'Currency Balance'!B6)+SUMIFS('JP_Cash Projection - Statement'!O:O,'JP_Cash Projection - Statement'!E:E,'JP Code_Sheet'!$A$1,'JP_Cash Projection - Statement'!C:C,'JP Code_Sheet'!$A$33,'JP_Cash Projection - Statement'!A:A,'Currency Balance'!B6)+SUMIFS('JP_Cash Projection - Statement'!R:R,'JP_Cash Projection - Statement'!E:E,'JP Code_Sheet'!$A$1,'JP_Cash Projection - Statement'!C:C,'JP Code_Sheet'!$A$33,'JP_Cash Projection - Statement'!A:A,'Currency Balance'!B6)+SUMIFS('JP_Cash Projection - Statement'!AA:AA,'JP_Cash Projection - Statement'!E:E,'JP Code_Sheet'!$A$1,'JP_Cash Projection - Statement'!C:C,'JP Code_Sheet'!$A$33,'JP_Cash Projection - Statement'!A:A,'Currency Balance'!B6)+SUMIFS('JP_Cash Projection - Statement'!AB:AB,'JP_Cash Projection - Statement'!E:E,'JP Code_Sheet'!$A$1,'JP_Cash Projection - Statement'!C:C,'JP Code_Sheet'!$A$33,'JP_Cash Projection - Statement'!A:A,'Currency Balance'!B6)+SUMIFS('JP_Cash Projection - Statement'!AE:AE,'JP_Cash Projection - Statement'!E:E,'JP Code_Sheet'!$A$1,'JP_Cash Projection - Statement'!C:C,'JP Code_Sheet'!$A$33,'JP_Cash Projection - Statement'!A:A,'Currency Balance'!B6)</f>
        <v>0</v>
      </c>
      <c r="G6" s="58">
        <f>SUMIFS('JP_Cash Projection - Detail'!AV:AV,'JP_Cash Projection - Detail'!I:I,$A$2,'JP_Cash Projection - Detail'!K:K,B6,'JP_Cash Projection - Detail'!H:H,"PURCHASE")</f>
        <v>0</v>
      </c>
      <c r="H6" s="59" t="e">
        <f t="shared" ca="1" si="0"/>
        <v>#NAME?</v>
      </c>
      <c r="I6" s="59">
        <f>SUMIFS('JP_Cash Projection - Detail'!AV:AV,'JP_Cash Projection - Detail'!I:I,$A$2,'JP_Cash Projection - Detail'!K:K,B6,'JP_Cash Projection - Detail'!H:H,"SALE")</f>
        <v>0</v>
      </c>
      <c r="J6" s="60" t="e">
        <f t="shared" ca="1" si="1"/>
        <v>#NAME?</v>
      </c>
      <c r="O6" t="s">
        <v>95</v>
      </c>
      <c r="P6" s="49" t="e">
        <f ca="1">_xll.BDP(O6&amp;" L160 Curncy","PX_LAST")</f>
        <v>#NAME?</v>
      </c>
      <c r="Q6" s="49" t="e">
        <f ca="1">P6</f>
        <v>#NAME?</v>
      </c>
    </row>
    <row r="7" spans="1:17">
      <c r="B7" t="s">
        <v>96</v>
      </c>
      <c r="C7" s="41">
        <f>SUMIFS('JP_Priced Positions_custody'!AK:AK,'JP_Priced Positions_custody'!AG:AG,B7,'JP_Priced Positions_custody'!A:A,$A$2,'JP_Priced Positions_custody'!L:L,"CASH")</f>
        <v>0</v>
      </c>
      <c r="D7" s="41">
        <f>SUMIFS('JP_Priced Positions_custody'!AO:AO,'JP_Priced Positions_custody'!AG:AG,B7,'JP_Priced Positions_custody'!A:A,$A$2,'JP_Priced Positions_custody'!L:L,"CASH")</f>
        <v>0</v>
      </c>
      <c r="E7" s="26">
        <f ca="1">SUMIFS('JP_Cash Projection - Statement'!N:N,'JP_Cash Projection - Statement'!E:E,'JP Code_Sheet'!$A$1,'JP_Cash Projection - Statement'!C:C,'JP Code_Sheet'!$A$33,'JP_Cash Projection - Statement'!A:A,'Currency Balance'!B7)+SUMIFS('JP_Cash Projection - Statement'!O:O,'JP_Cash Projection - Statement'!E:E,'JP Code_Sheet'!$A$1,'JP_Cash Projection - Statement'!C:C,'JP Code_Sheet'!$A$33,'JP_Cash Projection - Statement'!A:A,'Currency Balance'!B7)+SUMIFS('JP_Cash Projection - Statement'!R:R,'JP_Cash Projection - Statement'!E:E,'JP Code_Sheet'!$A$1,'JP_Cash Projection - Statement'!C:C,'JP Code_Sheet'!$A$33,'JP_Cash Projection - Statement'!A:A,'Currency Balance'!B7)+SUMIFS('JP_Cash Projection - Statement'!AA:AA,'JP_Cash Projection - Statement'!E:E,'JP Code_Sheet'!$A$1,'JP_Cash Projection - Statement'!C:C,'JP Code_Sheet'!$A$33,'JP_Cash Projection - Statement'!A:A,'Currency Balance'!B7)+SUMIFS('JP_Cash Projection - Statement'!AB:AB,'JP_Cash Projection - Statement'!E:E,'JP Code_Sheet'!$A$1,'JP_Cash Projection - Statement'!C:C,'JP Code_Sheet'!$A$33,'JP_Cash Projection - Statement'!A:A,'Currency Balance'!B7)+SUMIFS('JP_Cash Projection - Statement'!AE:AE,'JP_Cash Projection - Statement'!E:E,'JP Code_Sheet'!$A$1,'JP_Cash Projection - Statement'!C:C,'JP Code_Sheet'!$A$33,'JP_Cash Projection - Statement'!A:A,'Currency Balance'!B7)</f>
        <v>0</v>
      </c>
      <c r="G7" s="58">
        <f>SUMIFS('JP_Cash Projection - Detail'!AV:AV,'JP_Cash Projection - Detail'!I:I,$A$2,'JP_Cash Projection - Detail'!K:K,B7,'JP_Cash Projection - Detail'!H:H,"PURCHASE")</f>
        <v>0</v>
      </c>
      <c r="H7" s="59" t="e">
        <f t="shared" ca="1" si="0"/>
        <v>#NAME?</v>
      </c>
      <c r="I7" s="59">
        <f>SUMIFS('JP_Cash Projection - Detail'!AV:AV,'JP_Cash Projection - Detail'!I:I,$A$2,'JP_Cash Projection - Detail'!K:K,B7,'JP_Cash Projection - Detail'!H:H,"SALE")</f>
        <v>0</v>
      </c>
      <c r="J7" s="60" t="e">
        <f t="shared" ca="1" si="1"/>
        <v>#NAME?</v>
      </c>
      <c r="O7" t="s">
        <v>96</v>
      </c>
      <c r="P7" s="49" t="e">
        <f ca="1">_xll.BDP(O7&amp;" L160 Curncy","PX_LAST")</f>
        <v>#NAME?</v>
      </c>
      <c r="Q7" s="49" t="e">
        <f ca="1">P7</f>
        <v>#NAME?</v>
      </c>
    </row>
    <row r="8" spans="1:17">
      <c r="B8" t="s">
        <v>97</v>
      </c>
      <c r="C8" s="41">
        <f>SUMIFS('JP_Priced Positions_custody'!AK:AK,'JP_Priced Positions_custody'!AG:AG,B8,'JP_Priced Positions_custody'!A:A,$A$2,'JP_Priced Positions_custody'!L:L,"CASH")</f>
        <v>0</v>
      </c>
      <c r="D8" s="41">
        <f>SUMIFS('JP_Priced Positions_custody'!AO:AO,'JP_Priced Positions_custody'!AG:AG,B8,'JP_Priced Positions_custody'!A:A,$A$2,'JP_Priced Positions_custody'!L:L,"CASH")</f>
        <v>0</v>
      </c>
      <c r="E8" s="26">
        <f ca="1">SUMIFS('JP_Cash Projection - Statement'!N:N,'JP_Cash Projection - Statement'!E:E,'JP Code_Sheet'!$A$1,'JP_Cash Projection - Statement'!C:C,'JP Code_Sheet'!$A$33,'JP_Cash Projection - Statement'!A:A,'Currency Balance'!B8)+SUMIFS('JP_Cash Projection - Statement'!O:O,'JP_Cash Projection - Statement'!E:E,'JP Code_Sheet'!$A$1,'JP_Cash Projection - Statement'!C:C,'JP Code_Sheet'!$A$33,'JP_Cash Projection - Statement'!A:A,'Currency Balance'!B8)+SUMIFS('JP_Cash Projection - Statement'!R:R,'JP_Cash Projection - Statement'!E:E,'JP Code_Sheet'!$A$1,'JP_Cash Projection - Statement'!C:C,'JP Code_Sheet'!$A$33,'JP_Cash Projection - Statement'!A:A,'Currency Balance'!B8)+SUMIFS('JP_Cash Projection - Statement'!AA:AA,'JP_Cash Projection - Statement'!E:E,'JP Code_Sheet'!$A$1,'JP_Cash Projection - Statement'!C:C,'JP Code_Sheet'!$A$33,'JP_Cash Projection - Statement'!A:A,'Currency Balance'!B8)+SUMIFS('JP_Cash Projection - Statement'!AB:AB,'JP_Cash Projection - Statement'!E:E,'JP Code_Sheet'!$A$1,'JP_Cash Projection - Statement'!C:C,'JP Code_Sheet'!$A$33,'JP_Cash Projection - Statement'!A:A,'Currency Balance'!B8)+SUMIFS('JP_Cash Projection - Statement'!AE:AE,'JP_Cash Projection - Statement'!E:E,'JP Code_Sheet'!$A$1,'JP_Cash Projection - Statement'!C:C,'JP Code_Sheet'!$A$33,'JP_Cash Projection - Statement'!A:A,'Currency Balance'!B8)</f>
        <v>0</v>
      </c>
      <c r="G8" s="58">
        <f>SUMIFS('JP_Cash Projection - Detail'!AV:AV,'JP_Cash Projection - Detail'!I:I,$A$2,'JP_Cash Projection - Detail'!K:K,B8,'JP_Cash Projection - Detail'!H:H,"PURCHASE")</f>
        <v>0</v>
      </c>
      <c r="H8" s="59" t="e">
        <f t="shared" ca="1" si="0"/>
        <v>#NAME?</v>
      </c>
      <c r="I8" s="59">
        <f>SUMIFS('JP_Cash Projection - Detail'!AV:AV,'JP_Cash Projection - Detail'!I:I,$A$2,'JP_Cash Projection - Detail'!K:K,B8,'JP_Cash Projection - Detail'!H:H,"SALE")</f>
        <v>0</v>
      </c>
      <c r="J8" s="60" t="e">
        <f t="shared" ca="1" si="1"/>
        <v>#NAME?</v>
      </c>
      <c r="O8" t="s">
        <v>97</v>
      </c>
      <c r="P8" s="49" t="e">
        <f ca="1">_xll.BDP(O8&amp;" L160 Curncy","PX_LAST")</f>
        <v>#NAME?</v>
      </c>
      <c r="Q8" s="49" t="e">
        <f t="shared" ref="Q8:Q10" ca="1" si="2">P8</f>
        <v>#NAME?</v>
      </c>
    </row>
    <row r="9" spans="1:17">
      <c r="B9" t="s">
        <v>773</v>
      </c>
      <c r="C9" s="41">
        <f>SUMIFS('JP_Priced Positions_custody'!AK:AK,'JP_Priced Positions_custody'!AG:AG,B9,'JP_Priced Positions_custody'!A:A,$A$2,'JP_Priced Positions_custody'!L:L,"CASH")</f>
        <v>0</v>
      </c>
      <c r="D9" s="41">
        <f>SUMIFS('JP_Priced Positions_custody'!AO:AO,'JP_Priced Positions_custody'!AG:AG,B9,'JP_Priced Positions_custody'!A:A,$A$2,'JP_Priced Positions_custody'!L:L,"CASH")</f>
        <v>0</v>
      </c>
      <c r="E9" s="26">
        <f ca="1">SUMIFS('JP_Cash Projection - Statement'!N:N,'JP_Cash Projection - Statement'!E:E,'JP Code_Sheet'!$A$1,'JP_Cash Projection - Statement'!C:C,'JP Code_Sheet'!$A$33,'JP_Cash Projection - Statement'!A:A,'Currency Balance'!B9)+SUMIFS('JP_Cash Projection - Statement'!O:O,'JP_Cash Projection - Statement'!E:E,'JP Code_Sheet'!$A$1,'JP_Cash Projection - Statement'!C:C,'JP Code_Sheet'!$A$33,'JP_Cash Projection - Statement'!A:A,'Currency Balance'!B9)+SUMIFS('JP_Cash Projection - Statement'!R:R,'JP_Cash Projection - Statement'!E:E,'JP Code_Sheet'!$A$1,'JP_Cash Projection - Statement'!C:C,'JP Code_Sheet'!$A$33,'JP_Cash Projection - Statement'!A:A,'Currency Balance'!B9)+SUMIFS('JP_Cash Projection - Statement'!AA:AA,'JP_Cash Projection - Statement'!E:E,'JP Code_Sheet'!$A$1,'JP_Cash Projection - Statement'!C:C,'JP Code_Sheet'!$A$33,'JP_Cash Projection - Statement'!A:A,'Currency Balance'!B9)+SUMIFS('JP_Cash Projection - Statement'!AB:AB,'JP_Cash Projection - Statement'!E:E,'JP Code_Sheet'!$A$1,'JP_Cash Projection - Statement'!C:C,'JP Code_Sheet'!$A$33,'JP_Cash Projection - Statement'!A:A,'Currency Balance'!B9)+SUMIFS('JP_Cash Projection - Statement'!AE:AE,'JP_Cash Projection - Statement'!E:E,'JP Code_Sheet'!$A$1,'JP_Cash Projection - Statement'!C:C,'JP Code_Sheet'!$A$33,'JP_Cash Projection - Statement'!A:A,'Currency Balance'!B9)</f>
        <v>0</v>
      </c>
      <c r="G9" s="58">
        <f>SUMIFS('JP_Cash Projection - Detail'!AV:AV,'JP_Cash Projection - Detail'!I:I,$A$2,'JP_Cash Projection - Detail'!K:K,B9,'JP_Cash Projection - Detail'!H:H,"PURCHASE")</f>
        <v>0</v>
      </c>
      <c r="H9" s="59" t="e">
        <f t="shared" ca="1" si="0"/>
        <v>#NAME?</v>
      </c>
      <c r="I9" s="59">
        <f>SUMIFS('JP_Cash Projection - Detail'!AV:AV,'JP_Cash Projection - Detail'!I:I,$A$2,'JP_Cash Projection - Detail'!K:K,B9,'JP_Cash Projection - Detail'!H:H,"SALE")</f>
        <v>0</v>
      </c>
      <c r="J9" s="60" t="e">
        <f t="shared" ca="1" si="1"/>
        <v>#NAME?</v>
      </c>
      <c r="O9" t="s">
        <v>773</v>
      </c>
      <c r="P9" s="49" t="e">
        <f ca="1">_xll.BDP(O9&amp;" L160 Curncy","PX_LAST")</f>
        <v>#NAME?</v>
      </c>
      <c r="Q9" s="49" t="e">
        <f t="shared" ca="1" si="2"/>
        <v>#NAME?</v>
      </c>
    </row>
    <row r="10" spans="1:17">
      <c r="B10" t="s">
        <v>98</v>
      </c>
      <c r="C10" s="41">
        <f>SUMIFS('JP_Priced Positions_custody'!AK:AK,'JP_Priced Positions_custody'!AG:AG,B10,'JP_Priced Positions_custody'!A:A,$A$2,'JP_Priced Positions_custody'!L:L,"CASH")</f>
        <v>0</v>
      </c>
      <c r="D10" s="41">
        <f>SUMIFS('JP_Priced Positions_custody'!AO:AO,'JP_Priced Positions_custody'!AG:AG,B10,'JP_Priced Positions_custody'!A:A,$A$2,'JP_Priced Positions_custody'!L:L,"CASH")</f>
        <v>0</v>
      </c>
      <c r="E10" s="26">
        <f ca="1">SUMIFS('JP_Cash Projection - Statement'!N:N,'JP_Cash Projection - Statement'!E:E,'JP Code_Sheet'!$A$1,'JP_Cash Projection - Statement'!C:C,'JP Code_Sheet'!$A$33,'JP_Cash Projection - Statement'!A:A,'Currency Balance'!B10)+SUMIFS('JP_Cash Projection - Statement'!O:O,'JP_Cash Projection - Statement'!E:E,'JP Code_Sheet'!$A$1,'JP_Cash Projection - Statement'!C:C,'JP Code_Sheet'!$A$33,'JP_Cash Projection - Statement'!A:A,'Currency Balance'!B10)+SUMIFS('JP_Cash Projection - Statement'!R:R,'JP_Cash Projection - Statement'!E:E,'JP Code_Sheet'!$A$1,'JP_Cash Projection - Statement'!C:C,'JP Code_Sheet'!$A$33,'JP_Cash Projection - Statement'!A:A,'Currency Balance'!B10)+SUMIFS('JP_Cash Projection - Statement'!AA:AA,'JP_Cash Projection - Statement'!E:E,'JP Code_Sheet'!$A$1,'JP_Cash Projection - Statement'!C:C,'JP Code_Sheet'!$A$33,'JP_Cash Projection - Statement'!A:A,'Currency Balance'!B10)+SUMIFS('JP_Cash Projection - Statement'!AB:AB,'JP_Cash Projection - Statement'!E:E,'JP Code_Sheet'!$A$1,'JP_Cash Projection - Statement'!C:C,'JP Code_Sheet'!$A$33,'JP_Cash Projection - Statement'!A:A,'Currency Balance'!B10)+SUMIFS('JP_Cash Projection - Statement'!AE:AE,'JP_Cash Projection - Statement'!E:E,'JP Code_Sheet'!$A$1,'JP_Cash Projection - Statement'!C:C,'JP Code_Sheet'!$A$33,'JP_Cash Projection - Statement'!A:A,'Currency Balance'!B10)</f>
        <v>0</v>
      </c>
      <c r="G10" s="58">
        <f>SUMIFS('JP_Cash Projection - Detail'!AV:AV,'JP_Cash Projection - Detail'!I:I,$A$2,'JP_Cash Projection - Detail'!K:K,B10,'JP_Cash Projection - Detail'!H:H,"PURCHASE")</f>
        <v>0</v>
      </c>
      <c r="H10" s="59" t="e">
        <f t="shared" ca="1" si="0"/>
        <v>#NAME?</v>
      </c>
      <c r="I10" s="59">
        <f>SUMIFS('JP_Cash Projection - Detail'!AV:AV,'JP_Cash Projection - Detail'!I:I,$A$2,'JP_Cash Projection - Detail'!K:K,B10,'JP_Cash Projection - Detail'!H:H,"SALE")</f>
        <v>0</v>
      </c>
      <c r="J10" s="60" t="e">
        <f t="shared" ca="1" si="1"/>
        <v>#NAME?</v>
      </c>
      <c r="O10" t="s">
        <v>98</v>
      </c>
      <c r="P10" s="49" t="e">
        <f ca="1">_xll.BDP(O10&amp;" L160 Curncy","PX_LAST")</f>
        <v>#NAME?</v>
      </c>
      <c r="Q10" s="49" t="e">
        <f t="shared" ca="1" si="2"/>
        <v>#NAME?</v>
      </c>
    </row>
    <row r="11" spans="1:17">
      <c r="B11" t="s">
        <v>99</v>
      </c>
      <c r="C11" s="41">
        <f>SUMIFS('JP_Priced Positions_custody'!AK:AK,'JP_Priced Positions_custody'!AG:AG,B11,'JP_Priced Positions_custody'!A:A,$A$2,'JP_Priced Positions_custody'!L:L,"CASH")</f>
        <v>0</v>
      </c>
      <c r="D11" s="41">
        <f>SUMIFS('JP_Priced Positions_custody'!AO:AO,'JP_Priced Positions_custody'!AG:AG,B11,'JP_Priced Positions_custody'!A:A,$A$2,'JP_Priced Positions_custody'!L:L,"CASH")</f>
        <v>0</v>
      </c>
      <c r="E11" s="26">
        <f ca="1">SUMIFS('JP_Cash Projection - Statement'!N:N,'JP_Cash Projection - Statement'!E:E,'JP Code_Sheet'!$A$1,'JP_Cash Projection - Statement'!C:C,'JP Code_Sheet'!$A$33,'JP_Cash Projection - Statement'!A:A,'Currency Balance'!B11)+SUMIFS('JP_Cash Projection - Statement'!O:O,'JP_Cash Projection - Statement'!E:E,'JP Code_Sheet'!$A$1,'JP_Cash Projection - Statement'!C:C,'JP Code_Sheet'!$A$33,'JP_Cash Projection - Statement'!A:A,'Currency Balance'!B11)+SUMIFS('JP_Cash Projection - Statement'!R:R,'JP_Cash Projection - Statement'!E:E,'JP Code_Sheet'!$A$1,'JP_Cash Projection - Statement'!C:C,'JP Code_Sheet'!$A$33,'JP_Cash Projection - Statement'!A:A,'Currency Balance'!B11)+SUMIFS('JP_Cash Projection - Statement'!AA:AA,'JP_Cash Projection - Statement'!E:E,'JP Code_Sheet'!$A$1,'JP_Cash Projection - Statement'!C:C,'JP Code_Sheet'!$A$33,'JP_Cash Projection - Statement'!A:A,'Currency Balance'!B11)+SUMIFS('JP_Cash Projection - Statement'!AB:AB,'JP_Cash Projection - Statement'!E:E,'JP Code_Sheet'!$A$1,'JP_Cash Projection - Statement'!C:C,'JP Code_Sheet'!$A$33,'JP_Cash Projection - Statement'!A:A,'Currency Balance'!B11)+SUMIFS('JP_Cash Projection - Statement'!AE:AE,'JP_Cash Projection - Statement'!E:E,'JP Code_Sheet'!$A$1,'JP_Cash Projection - Statement'!C:C,'JP Code_Sheet'!$A$33,'JP_Cash Projection - Statement'!A:A,'Currency Balance'!B11)</f>
        <v>0</v>
      </c>
      <c r="G11" s="58">
        <f>SUMIFS('JP_Cash Projection - Detail'!AV:AV,'JP_Cash Projection - Detail'!I:I,$A$2,'JP_Cash Projection - Detail'!K:K,B11,'JP_Cash Projection - Detail'!H:H,"PURCHASE")</f>
        <v>0</v>
      </c>
      <c r="H11" s="59" t="e">
        <f t="shared" ca="1" si="0"/>
        <v>#NAME?</v>
      </c>
      <c r="I11" s="59">
        <f>SUMIFS('JP_Cash Projection - Detail'!AV:AV,'JP_Cash Projection - Detail'!I:I,$A$2,'JP_Cash Projection - Detail'!K:K,B11,'JP_Cash Projection - Detail'!H:H,"SALE")</f>
        <v>0</v>
      </c>
      <c r="J11" s="60" t="e">
        <f t="shared" ca="1" si="1"/>
        <v>#NAME?</v>
      </c>
      <c r="O11" s="51" t="s">
        <v>99</v>
      </c>
      <c r="P11" s="49" t="e">
        <f ca="1">_xll.BDP(O11&amp;" L160 Curncy","PX_LAST")</f>
        <v>#NAME?</v>
      </c>
      <c r="Q11" t="e">
        <f ca="1">1/P11</f>
        <v>#NAME?</v>
      </c>
    </row>
    <row r="12" spans="1:17">
      <c r="B12" t="s">
        <v>100</v>
      </c>
      <c r="C12" s="41">
        <f>SUMIFS('JP_Priced Positions_custody'!AK:AK,'JP_Priced Positions_custody'!AG:AG,B12,'JP_Priced Positions_custody'!A:A,$A$2,'JP_Priced Positions_custody'!L:L,"CASH")</f>
        <v>0</v>
      </c>
      <c r="D12" s="41">
        <f>SUMIFS('JP_Priced Positions_custody'!AO:AO,'JP_Priced Positions_custody'!AG:AG,B12,'JP_Priced Positions_custody'!A:A,$A$2,'JP_Priced Positions_custody'!L:L,"CASH")</f>
        <v>0</v>
      </c>
      <c r="E12" s="26">
        <f ca="1">SUMIFS('JP_Cash Projection - Statement'!N:N,'JP_Cash Projection - Statement'!E:E,'JP Code_Sheet'!$A$1,'JP_Cash Projection - Statement'!C:C,'JP Code_Sheet'!$A$33,'JP_Cash Projection - Statement'!A:A,'Currency Balance'!B12)+SUMIFS('JP_Cash Projection - Statement'!O:O,'JP_Cash Projection - Statement'!E:E,'JP Code_Sheet'!$A$1,'JP_Cash Projection - Statement'!C:C,'JP Code_Sheet'!$A$33,'JP_Cash Projection - Statement'!A:A,'Currency Balance'!B12)+SUMIFS('JP_Cash Projection - Statement'!R:R,'JP_Cash Projection - Statement'!E:E,'JP Code_Sheet'!$A$1,'JP_Cash Projection - Statement'!C:C,'JP Code_Sheet'!$A$33,'JP_Cash Projection - Statement'!A:A,'Currency Balance'!B12)+SUMIFS('JP_Cash Projection - Statement'!AA:AA,'JP_Cash Projection - Statement'!E:E,'JP Code_Sheet'!$A$1,'JP_Cash Projection - Statement'!C:C,'JP Code_Sheet'!$A$33,'JP_Cash Projection - Statement'!A:A,'Currency Balance'!B12)+SUMIFS('JP_Cash Projection - Statement'!AB:AB,'JP_Cash Projection - Statement'!E:E,'JP Code_Sheet'!$A$1,'JP_Cash Projection - Statement'!C:C,'JP Code_Sheet'!$A$33,'JP_Cash Projection - Statement'!A:A,'Currency Balance'!B12)+SUMIFS('JP_Cash Projection - Statement'!AE:AE,'JP_Cash Projection - Statement'!E:E,'JP Code_Sheet'!$A$1,'JP_Cash Projection - Statement'!C:C,'JP Code_Sheet'!$A$33,'JP_Cash Projection - Statement'!A:A,'Currency Balance'!B12)</f>
        <v>0</v>
      </c>
      <c r="G12" s="58">
        <f>SUMIFS('JP_Cash Projection - Detail'!AV:AV,'JP_Cash Projection - Detail'!I:I,$A$2,'JP_Cash Projection - Detail'!K:K,B12,'JP_Cash Projection - Detail'!H:H,"PURCHASE")</f>
        <v>0</v>
      </c>
      <c r="H12" s="59" t="e">
        <f t="shared" ca="1" si="0"/>
        <v>#NAME?</v>
      </c>
      <c r="I12" s="59">
        <f>SUMIFS('JP_Cash Projection - Detail'!AV:AV,'JP_Cash Projection - Detail'!I:I,$A$2,'JP_Cash Projection - Detail'!K:K,B12,'JP_Cash Projection - Detail'!H:H,"SALE")</f>
        <v>0</v>
      </c>
      <c r="J12" s="60" t="e">
        <f t="shared" ca="1" si="1"/>
        <v>#NAME?</v>
      </c>
      <c r="O12" s="51" t="s">
        <v>100</v>
      </c>
      <c r="P12" s="49" t="e">
        <f ca="1">_xll.BDP(O12&amp;" L160 Curncy","PX_LAST")</f>
        <v>#NAME?</v>
      </c>
      <c r="Q12" t="e">
        <f ca="1">1/P12</f>
        <v>#NAME?</v>
      </c>
    </row>
    <row r="13" spans="1:17">
      <c r="B13" t="s">
        <v>101</v>
      </c>
      <c r="C13" s="41">
        <f>SUMIFS('JP_Priced Positions_custody'!AK:AK,'JP_Priced Positions_custody'!AG:AG,B13,'JP_Priced Positions_custody'!A:A,$A$2,'JP_Priced Positions_custody'!L:L,"CASH")</f>
        <v>0</v>
      </c>
      <c r="D13" s="41">
        <f>SUMIFS('JP_Priced Positions_custody'!AO:AO,'JP_Priced Positions_custody'!AG:AG,B13,'JP_Priced Positions_custody'!A:A,$A$2,'JP_Priced Positions_custody'!L:L,"CASH")</f>
        <v>0</v>
      </c>
      <c r="E13" s="26">
        <f ca="1">SUMIFS('JP_Cash Projection - Statement'!N:N,'JP_Cash Projection - Statement'!E:E,'JP Code_Sheet'!$A$1,'JP_Cash Projection - Statement'!C:C,'JP Code_Sheet'!$A$33,'JP_Cash Projection - Statement'!A:A,'Currency Balance'!B13)+SUMIFS('JP_Cash Projection - Statement'!O:O,'JP_Cash Projection - Statement'!E:E,'JP Code_Sheet'!$A$1,'JP_Cash Projection - Statement'!C:C,'JP Code_Sheet'!$A$33,'JP_Cash Projection - Statement'!A:A,'Currency Balance'!B13)+SUMIFS('JP_Cash Projection - Statement'!R:R,'JP_Cash Projection - Statement'!E:E,'JP Code_Sheet'!$A$1,'JP_Cash Projection - Statement'!C:C,'JP Code_Sheet'!$A$33,'JP_Cash Projection - Statement'!A:A,'Currency Balance'!B13)+SUMIFS('JP_Cash Projection - Statement'!AA:AA,'JP_Cash Projection - Statement'!E:E,'JP Code_Sheet'!$A$1,'JP_Cash Projection - Statement'!C:C,'JP Code_Sheet'!$A$33,'JP_Cash Projection - Statement'!A:A,'Currency Balance'!B13)+SUMIFS('JP_Cash Projection - Statement'!AB:AB,'JP_Cash Projection - Statement'!E:E,'JP Code_Sheet'!$A$1,'JP_Cash Projection - Statement'!C:C,'JP Code_Sheet'!$A$33,'JP_Cash Projection - Statement'!A:A,'Currency Balance'!B13)+SUMIFS('JP_Cash Projection - Statement'!AE:AE,'JP_Cash Projection - Statement'!E:E,'JP Code_Sheet'!$A$1,'JP_Cash Projection - Statement'!C:C,'JP Code_Sheet'!$A$33,'JP_Cash Projection - Statement'!A:A,'Currency Balance'!B13)</f>
        <v>0</v>
      </c>
      <c r="G13" s="58">
        <f>SUMIFS('JP_Cash Projection - Detail'!AV:AV,'JP_Cash Projection - Detail'!I:I,$A$2,'JP_Cash Projection - Detail'!K:K,B13,'JP_Cash Projection - Detail'!H:H,"PURCHASE")</f>
        <v>0</v>
      </c>
      <c r="H13" s="59" t="e">
        <f t="shared" ca="1" si="0"/>
        <v>#NAME?</v>
      </c>
      <c r="I13" s="59">
        <f>SUMIFS('JP_Cash Projection - Detail'!AV:AV,'JP_Cash Projection - Detail'!I:I,$A$2,'JP_Cash Projection - Detail'!K:K,B13,'JP_Cash Projection - Detail'!H:H,"SALE")</f>
        <v>0</v>
      </c>
      <c r="J13" s="60" t="e">
        <f t="shared" ca="1" si="1"/>
        <v>#NAME?</v>
      </c>
      <c r="O13" t="s">
        <v>101</v>
      </c>
      <c r="P13" s="49" t="e">
        <f ca="1">_xll.BDP(O13&amp;" L160 Curncy","PX_LAST")</f>
        <v>#NAME?</v>
      </c>
      <c r="Q13" s="49" t="e">
        <f ca="1">P13</f>
        <v>#NAME?</v>
      </c>
    </row>
    <row r="14" spans="1:17">
      <c r="B14" t="s">
        <v>102</v>
      </c>
      <c r="C14" s="41">
        <f>SUMIFS('JP_Priced Positions_custody'!AK:AK,'JP_Priced Positions_custody'!AG:AG,B14,'JP_Priced Positions_custody'!A:A,$A$2,'JP_Priced Positions_custody'!L:L,"CASH")</f>
        <v>0</v>
      </c>
      <c r="D14" s="41">
        <f>SUMIFS('JP_Priced Positions_custody'!AO:AO,'JP_Priced Positions_custody'!AG:AG,B14,'JP_Priced Positions_custody'!A:A,$A$2,'JP_Priced Positions_custody'!L:L,"CASH")</f>
        <v>0</v>
      </c>
      <c r="E14" s="26">
        <f ca="1">SUMIFS('JP_Cash Projection - Statement'!N:N,'JP_Cash Projection - Statement'!E:E,'JP Code_Sheet'!$A$1,'JP_Cash Projection - Statement'!C:C,'JP Code_Sheet'!$A$33,'JP_Cash Projection - Statement'!A:A,'Currency Balance'!B14)+SUMIFS('JP_Cash Projection - Statement'!O:O,'JP_Cash Projection - Statement'!E:E,'JP Code_Sheet'!$A$1,'JP_Cash Projection - Statement'!C:C,'JP Code_Sheet'!$A$33,'JP_Cash Projection - Statement'!A:A,'Currency Balance'!B14)+SUMIFS('JP_Cash Projection - Statement'!R:R,'JP_Cash Projection - Statement'!E:E,'JP Code_Sheet'!$A$1,'JP_Cash Projection - Statement'!C:C,'JP Code_Sheet'!$A$33,'JP_Cash Projection - Statement'!A:A,'Currency Balance'!B14)+SUMIFS('JP_Cash Projection - Statement'!AA:AA,'JP_Cash Projection - Statement'!E:E,'JP Code_Sheet'!$A$1,'JP_Cash Projection - Statement'!C:C,'JP Code_Sheet'!$A$33,'JP_Cash Projection - Statement'!A:A,'Currency Balance'!B14)+SUMIFS('JP_Cash Projection - Statement'!AB:AB,'JP_Cash Projection - Statement'!E:E,'JP Code_Sheet'!$A$1,'JP_Cash Projection - Statement'!C:C,'JP Code_Sheet'!$A$33,'JP_Cash Projection - Statement'!A:A,'Currency Balance'!B14)+SUMIFS('JP_Cash Projection - Statement'!AE:AE,'JP_Cash Projection - Statement'!E:E,'JP Code_Sheet'!$A$1,'JP_Cash Projection - Statement'!C:C,'JP Code_Sheet'!$A$33,'JP_Cash Projection - Statement'!A:A,'Currency Balance'!B14)</f>
        <v>0</v>
      </c>
      <c r="G14" s="58">
        <f>SUMIFS('JP_Cash Projection - Detail'!AV:AV,'JP_Cash Projection - Detail'!I:I,$A$2,'JP_Cash Projection - Detail'!K:K,B14,'JP_Cash Projection - Detail'!H:H,"PURCHASE")</f>
        <v>0</v>
      </c>
      <c r="H14" s="59" t="e">
        <f t="shared" ca="1" si="0"/>
        <v>#NAME?</v>
      </c>
      <c r="I14" s="59">
        <f>SUMIFS('JP_Cash Projection - Detail'!AV:AV,'JP_Cash Projection - Detail'!I:I,$A$2,'JP_Cash Projection - Detail'!K:K,B14,'JP_Cash Projection - Detail'!H:H,"SALE")</f>
        <v>0</v>
      </c>
      <c r="J14" s="60" t="e">
        <f t="shared" ca="1" si="1"/>
        <v>#NAME?</v>
      </c>
      <c r="O14" t="s">
        <v>102</v>
      </c>
      <c r="P14" s="49" t="e">
        <f ca="1">_xll.BDP(O14&amp;" L160 Curncy","PX_LAST")</f>
        <v>#NAME?</v>
      </c>
      <c r="Q14" s="49" t="e">
        <f t="shared" ref="Q14:Q22" ca="1" si="3">P14</f>
        <v>#NAME?</v>
      </c>
    </row>
    <row r="15" spans="1:17">
      <c r="B15" t="s">
        <v>774</v>
      </c>
      <c r="C15" s="41">
        <f>SUMIFS('JP_Priced Positions_custody'!AK:AK,'JP_Priced Positions_custody'!AG:AG,B15,'JP_Priced Positions_custody'!A:A,$A$2,'JP_Priced Positions_custody'!L:L,"CASH")</f>
        <v>0</v>
      </c>
      <c r="D15" s="41">
        <f>SUMIFS('JP_Priced Positions_custody'!AO:AO,'JP_Priced Positions_custody'!AG:AG,B15,'JP_Priced Positions_custody'!A:A,$A$2,'JP_Priced Positions_custody'!L:L,"CASH")</f>
        <v>0</v>
      </c>
      <c r="E15" s="26">
        <f ca="1">SUMIFS('JP_Cash Projection - Statement'!N:N,'JP_Cash Projection - Statement'!E:E,'JP Code_Sheet'!$A$1,'JP_Cash Projection - Statement'!C:C,'JP Code_Sheet'!$A$33,'JP_Cash Projection - Statement'!A:A,'Currency Balance'!B15)+SUMIFS('JP_Cash Projection - Statement'!O:O,'JP_Cash Projection - Statement'!E:E,'JP Code_Sheet'!$A$1,'JP_Cash Projection - Statement'!C:C,'JP Code_Sheet'!$A$33,'JP_Cash Projection - Statement'!A:A,'Currency Balance'!B15)+SUMIFS('JP_Cash Projection - Statement'!R:R,'JP_Cash Projection - Statement'!E:E,'JP Code_Sheet'!$A$1,'JP_Cash Projection - Statement'!C:C,'JP Code_Sheet'!$A$33,'JP_Cash Projection - Statement'!A:A,'Currency Balance'!B15)+SUMIFS('JP_Cash Projection - Statement'!AA:AA,'JP_Cash Projection - Statement'!E:E,'JP Code_Sheet'!$A$1,'JP_Cash Projection - Statement'!C:C,'JP Code_Sheet'!$A$33,'JP_Cash Projection - Statement'!A:A,'Currency Balance'!B15)+SUMIFS('JP_Cash Projection - Statement'!AB:AB,'JP_Cash Projection - Statement'!E:E,'JP Code_Sheet'!$A$1,'JP_Cash Projection - Statement'!C:C,'JP Code_Sheet'!$A$33,'JP_Cash Projection - Statement'!A:A,'Currency Balance'!B15)+SUMIFS('JP_Cash Projection - Statement'!AE:AE,'JP_Cash Projection - Statement'!E:E,'JP Code_Sheet'!$A$1,'JP_Cash Projection - Statement'!C:C,'JP Code_Sheet'!$A$33,'JP_Cash Projection - Statement'!A:A,'Currency Balance'!B15)</f>
        <v>0</v>
      </c>
      <c r="G15" s="58">
        <f>SUMIFS('JP_Cash Projection - Detail'!AV:AV,'JP_Cash Projection - Detail'!I:I,$A$2,'JP_Cash Projection - Detail'!K:K,B15,'JP_Cash Projection - Detail'!H:H,"PURCHASE")</f>
        <v>0</v>
      </c>
      <c r="H15" s="59" t="e">
        <f t="shared" ca="1" si="0"/>
        <v>#NAME?</v>
      </c>
      <c r="I15" s="59">
        <f>SUMIFS('JP_Cash Projection - Detail'!AV:AV,'JP_Cash Projection - Detail'!I:I,$A$2,'JP_Cash Projection - Detail'!K:K,B15,'JP_Cash Projection - Detail'!H:H,"SALE")</f>
        <v>0</v>
      </c>
      <c r="J15" s="60" t="e">
        <f t="shared" ca="1" si="1"/>
        <v>#NAME?</v>
      </c>
      <c r="O15" t="s">
        <v>774</v>
      </c>
      <c r="P15" s="49" t="e">
        <f ca="1">_xll.BDP(O15&amp;" L160 Curncy","PX_LAST")</f>
        <v>#NAME?</v>
      </c>
      <c r="Q15" s="49" t="e">
        <f ca="1">P15</f>
        <v>#NAME?</v>
      </c>
    </row>
    <row r="16" spans="1:17">
      <c r="B16" t="s">
        <v>103</v>
      </c>
      <c r="C16" s="41">
        <f>SUMIFS('JP_Priced Positions_custody'!AK:AK,'JP_Priced Positions_custody'!AG:AG,B16,'JP_Priced Positions_custody'!A:A,$A$2,'JP_Priced Positions_custody'!L:L,"CASH")</f>
        <v>0</v>
      </c>
      <c r="D16" s="41">
        <f>SUMIFS('JP_Priced Positions_custody'!AO:AO,'JP_Priced Positions_custody'!AG:AG,B16,'JP_Priced Positions_custody'!A:A,$A$2,'JP_Priced Positions_custody'!L:L,"CASH")</f>
        <v>0</v>
      </c>
      <c r="E16" s="26">
        <f ca="1">SUMIFS('JP_Cash Projection - Statement'!N:N,'JP_Cash Projection - Statement'!E:E,'JP Code_Sheet'!$A$1,'JP_Cash Projection - Statement'!C:C,'JP Code_Sheet'!$A$33,'JP_Cash Projection - Statement'!A:A,'Currency Balance'!B16)+SUMIFS('JP_Cash Projection - Statement'!O:O,'JP_Cash Projection - Statement'!E:E,'JP Code_Sheet'!$A$1,'JP_Cash Projection - Statement'!C:C,'JP Code_Sheet'!$A$33,'JP_Cash Projection - Statement'!A:A,'Currency Balance'!B16)+SUMIFS('JP_Cash Projection - Statement'!R:R,'JP_Cash Projection - Statement'!E:E,'JP Code_Sheet'!$A$1,'JP_Cash Projection - Statement'!C:C,'JP Code_Sheet'!$A$33,'JP_Cash Projection - Statement'!A:A,'Currency Balance'!B16)+SUMIFS('JP_Cash Projection - Statement'!AA:AA,'JP_Cash Projection - Statement'!E:E,'JP Code_Sheet'!$A$1,'JP_Cash Projection - Statement'!C:C,'JP Code_Sheet'!$A$33,'JP_Cash Projection - Statement'!A:A,'Currency Balance'!B16)+SUMIFS('JP_Cash Projection - Statement'!AB:AB,'JP_Cash Projection - Statement'!E:E,'JP Code_Sheet'!$A$1,'JP_Cash Projection - Statement'!C:C,'JP Code_Sheet'!$A$33,'JP_Cash Projection - Statement'!A:A,'Currency Balance'!B16)+SUMIFS('JP_Cash Projection - Statement'!AE:AE,'JP_Cash Projection - Statement'!E:E,'JP Code_Sheet'!$A$1,'JP_Cash Projection - Statement'!C:C,'JP Code_Sheet'!$A$33,'JP_Cash Projection - Statement'!A:A,'Currency Balance'!B16)</f>
        <v>0</v>
      </c>
      <c r="G16" s="58">
        <f>SUMIFS('JP_Cash Projection - Detail'!AV:AV,'JP_Cash Projection - Detail'!I:I,$A$2,'JP_Cash Projection - Detail'!K:K,B16,'JP_Cash Projection - Detail'!H:H,"PURCHASE")</f>
        <v>0</v>
      </c>
      <c r="H16" s="59" t="e">
        <f t="shared" ca="1" si="0"/>
        <v>#NAME?</v>
      </c>
      <c r="I16" s="59">
        <f>SUMIFS('JP_Cash Projection - Detail'!AV:AV,'JP_Cash Projection - Detail'!I:I,$A$2,'JP_Cash Projection - Detail'!K:K,B16,'JP_Cash Projection - Detail'!H:H,"SALE")</f>
        <v>0</v>
      </c>
      <c r="J16" s="60" t="e">
        <f t="shared" ca="1" si="1"/>
        <v>#NAME?</v>
      </c>
      <c r="O16" t="s">
        <v>103</v>
      </c>
      <c r="P16" s="49" t="e">
        <f ca="1">_xll.BDP(O16&amp;" L160 Curncy","PX_LAST")</f>
        <v>#NAME?</v>
      </c>
      <c r="Q16" s="49" t="e">
        <f t="shared" ca="1" si="3"/>
        <v>#NAME?</v>
      </c>
    </row>
    <row r="17" spans="2:17">
      <c r="B17" t="s">
        <v>104</v>
      </c>
      <c r="C17" s="41">
        <f>SUMIFS('JP_Priced Positions_custody'!AK:AK,'JP_Priced Positions_custody'!AG:AG,B17,'JP_Priced Positions_custody'!A:A,$A$2,'JP_Priced Positions_custody'!L:L,"CASH")</f>
        <v>0</v>
      </c>
      <c r="D17" s="41">
        <f>SUMIFS('JP_Priced Positions_custody'!AO:AO,'JP_Priced Positions_custody'!AG:AG,B17,'JP_Priced Positions_custody'!A:A,$A$2,'JP_Priced Positions_custody'!L:L,"CASH")</f>
        <v>0</v>
      </c>
      <c r="E17" s="26">
        <f ca="1">SUMIFS('JP_Cash Projection - Statement'!N:N,'JP_Cash Projection - Statement'!E:E,'JP Code_Sheet'!$A$1,'JP_Cash Projection - Statement'!C:C,'JP Code_Sheet'!$A$33,'JP_Cash Projection - Statement'!A:A,'Currency Balance'!B17)+SUMIFS('JP_Cash Projection - Statement'!O:O,'JP_Cash Projection - Statement'!E:E,'JP Code_Sheet'!$A$1,'JP_Cash Projection - Statement'!C:C,'JP Code_Sheet'!$A$33,'JP_Cash Projection - Statement'!A:A,'Currency Balance'!B17)+SUMIFS('JP_Cash Projection - Statement'!R:R,'JP_Cash Projection - Statement'!E:E,'JP Code_Sheet'!$A$1,'JP_Cash Projection - Statement'!C:C,'JP Code_Sheet'!$A$33,'JP_Cash Projection - Statement'!A:A,'Currency Balance'!B17)+SUMIFS('JP_Cash Projection - Statement'!AA:AA,'JP_Cash Projection - Statement'!E:E,'JP Code_Sheet'!$A$1,'JP_Cash Projection - Statement'!C:C,'JP Code_Sheet'!$A$33,'JP_Cash Projection - Statement'!A:A,'Currency Balance'!B17)+SUMIFS('JP_Cash Projection - Statement'!AB:AB,'JP_Cash Projection - Statement'!E:E,'JP Code_Sheet'!$A$1,'JP_Cash Projection - Statement'!C:C,'JP Code_Sheet'!$A$33,'JP_Cash Projection - Statement'!A:A,'Currency Balance'!B17)+SUMIFS('JP_Cash Projection - Statement'!AE:AE,'JP_Cash Projection - Statement'!E:E,'JP Code_Sheet'!$A$1,'JP_Cash Projection - Statement'!C:C,'JP Code_Sheet'!$A$33,'JP_Cash Projection - Statement'!A:A,'Currency Balance'!B17)</f>
        <v>0</v>
      </c>
      <c r="G17" s="58">
        <f>SUMIFS('JP_Cash Projection - Detail'!AV:AV,'JP_Cash Projection - Detail'!I:I,$A$2,'JP_Cash Projection - Detail'!K:K,B17,'JP_Cash Projection - Detail'!H:H,"PURCHASE")</f>
        <v>0</v>
      </c>
      <c r="H17" s="59" t="e">
        <f t="shared" ca="1" si="0"/>
        <v>#NAME?</v>
      </c>
      <c r="I17" s="59">
        <f>SUMIFS('JP_Cash Projection - Detail'!AV:AV,'JP_Cash Projection - Detail'!I:I,$A$2,'JP_Cash Projection - Detail'!K:K,B17,'JP_Cash Projection - Detail'!H:H,"SALE")</f>
        <v>0</v>
      </c>
      <c r="J17" s="60" t="e">
        <f t="shared" ca="1" si="1"/>
        <v>#NAME?</v>
      </c>
      <c r="O17" t="s">
        <v>104</v>
      </c>
      <c r="P17" s="49" t="e">
        <f ca="1">_xll.BDP(O17&amp;" L160 Curncy","PX_LAST")</f>
        <v>#NAME?</v>
      </c>
      <c r="Q17" s="49" t="e">
        <f t="shared" ca="1" si="3"/>
        <v>#NAME?</v>
      </c>
    </row>
    <row r="18" spans="2:17">
      <c r="B18" t="s">
        <v>105</v>
      </c>
      <c r="C18" s="41">
        <f>SUMIFS('JP_Priced Positions_custody'!AK:AK,'JP_Priced Positions_custody'!AG:AG,B18,'JP_Priced Positions_custody'!A:A,$A$2,'JP_Priced Positions_custody'!L:L,"CASH")</f>
        <v>0</v>
      </c>
      <c r="D18" s="41">
        <f>SUMIFS('JP_Priced Positions_custody'!AO:AO,'JP_Priced Positions_custody'!AG:AG,B18,'JP_Priced Positions_custody'!A:A,$A$2,'JP_Priced Positions_custody'!L:L,"CASH")</f>
        <v>0</v>
      </c>
      <c r="E18" s="26">
        <f ca="1">SUMIFS('JP_Cash Projection - Statement'!N:N,'JP_Cash Projection - Statement'!E:E,'JP Code_Sheet'!$A$1,'JP_Cash Projection - Statement'!C:C,'JP Code_Sheet'!$A$33,'JP_Cash Projection - Statement'!A:A,'Currency Balance'!B18)+SUMIFS('JP_Cash Projection - Statement'!O:O,'JP_Cash Projection - Statement'!E:E,'JP Code_Sheet'!$A$1,'JP_Cash Projection - Statement'!C:C,'JP Code_Sheet'!$A$33,'JP_Cash Projection - Statement'!A:A,'Currency Balance'!B18)+SUMIFS('JP_Cash Projection - Statement'!R:R,'JP_Cash Projection - Statement'!E:E,'JP Code_Sheet'!$A$1,'JP_Cash Projection - Statement'!C:C,'JP Code_Sheet'!$A$33,'JP_Cash Projection - Statement'!A:A,'Currency Balance'!B18)+SUMIFS('JP_Cash Projection - Statement'!AA:AA,'JP_Cash Projection - Statement'!E:E,'JP Code_Sheet'!$A$1,'JP_Cash Projection - Statement'!C:C,'JP Code_Sheet'!$A$33,'JP_Cash Projection - Statement'!A:A,'Currency Balance'!B18)+SUMIFS('JP_Cash Projection - Statement'!AB:AB,'JP_Cash Projection - Statement'!E:E,'JP Code_Sheet'!$A$1,'JP_Cash Projection - Statement'!C:C,'JP Code_Sheet'!$A$33,'JP_Cash Projection - Statement'!A:A,'Currency Balance'!B18)+SUMIFS('JP_Cash Projection - Statement'!AE:AE,'JP_Cash Projection - Statement'!E:E,'JP Code_Sheet'!$A$1,'JP_Cash Projection - Statement'!C:C,'JP Code_Sheet'!$A$33,'JP_Cash Projection - Statement'!A:A,'Currency Balance'!B18)</f>
        <v>0</v>
      </c>
      <c r="G18" s="58">
        <f>SUMIFS('JP_Cash Projection - Detail'!AV:AV,'JP_Cash Projection - Detail'!I:I,$A$2,'JP_Cash Projection - Detail'!K:K,B18,'JP_Cash Projection - Detail'!H:H,"PURCHASE")</f>
        <v>0</v>
      </c>
      <c r="H18" s="59" t="e">
        <f t="shared" ca="1" si="0"/>
        <v>#NAME?</v>
      </c>
      <c r="I18" s="59">
        <f>SUMIFS('JP_Cash Projection - Detail'!AV:AV,'JP_Cash Projection - Detail'!I:I,$A$2,'JP_Cash Projection - Detail'!K:K,B18,'JP_Cash Projection - Detail'!H:H,"SALE")</f>
        <v>0</v>
      </c>
      <c r="J18" s="60" t="e">
        <f t="shared" ca="1" si="1"/>
        <v>#NAME?</v>
      </c>
      <c r="O18" t="s">
        <v>105</v>
      </c>
      <c r="P18" s="49" t="e">
        <f ca="1">_xll.BDP(O18&amp;" L160 Curncy","PX_LAST")</f>
        <v>#NAME?</v>
      </c>
      <c r="Q18" s="49" t="e">
        <f t="shared" ca="1" si="3"/>
        <v>#NAME?</v>
      </c>
    </row>
    <row r="19" spans="2:17">
      <c r="B19" t="s">
        <v>106</v>
      </c>
      <c r="C19" s="41">
        <f>SUMIFS('JP_Priced Positions_custody'!AK:AK,'JP_Priced Positions_custody'!AG:AG,B19,'JP_Priced Positions_custody'!A:A,$A$2,'JP_Priced Positions_custody'!L:L,"CASH")</f>
        <v>0</v>
      </c>
      <c r="D19" s="41">
        <f>SUMIFS('JP_Priced Positions_custody'!AO:AO,'JP_Priced Positions_custody'!AG:AG,B19,'JP_Priced Positions_custody'!A:A,$A$2,'JP_Priced Positions_custody'!L:L,"CASH")</f>
        <v>0</v>
      </c>
      <c r="E19" s="26">
        <f ca="1">SUMIFS('JP_Cash Projection - Statement'!N:N,'JP_Cash Projection - Statement'!E:E,'JP Code_Sheet'!$A$1,'JP_Cash Projection - Statement'!C:C,'JP Code_Sheet'!$A$33,'JP_Cash Projection - Statement'!A:A,'Currency Balance'!B19)+SUMIFS('JP_Cash Projection - Statement'!O:O,'JP_Cash Projection - Statement'!E:E,'JP Code_Sheet'!$A$1,'JP_Cash Projection - Statement'!C:C,'JP Code_Sheet'!$A$33,'JP_Cash Projection - Statement'!A:A,'Currency Balance'!B19)+SUMIFS('JP_Cash Projection - Statement'!R:R,'JP_Cash Projection - Statement'!E:E,'JP Code_Sheet'!$A$1,'JP_Cash Projection - Statement'!C:C,'JP Code_Sheet'!$A$33,'JP_Cash Projection - Statement'!A:A,'Currency Balance'!B19)+SUMIFS('JP_Cash Projection - Statement'!AA:AA,'JP_Cash Projection - Statement'!E:E,'JP Code_Sheet'!$A$1,'JP_Cash Projection - Statement'!C:C,'JP Code_Sheet'!$A$33,'JP_Cash Projection - Statement'!A:A,'Currency Balance'!B19)+SUMIFS('JP_Cash Projection - Statement'!AB:AB,'JP_Cash Projection - Statement'!E:E,'JP Code_Sheet'!$A$1,'JP_Cash Projection - Statement'!C:C,'JP Code_Sheet'!$A$33,'JP_Cash Projection - Statement'!A:A,'Currency Balance'!B19)+SUMIFS('JP_Cash Projection - Statement'!AE:AE,'JP_Cash Projection - Statement'!E:E,'JP Code_Sheet'!$A$1,'JP_Cash Projection - Statement'!C:C,'JP Code_Sheet'!$A$33,'JP_Cash Projection - Statement'!A:A,'Currency Balance'!B19)</f>
        <v>0</v>
      </c>
      <c r="G19" s="58">
        <f>SUMIFS('JP_Cash Projection - Detail'!AV:AV,'JP_Cash Projection - Detail'!I:I,$A$2,'JP_Cash Projection - Detail'!K:K,B19,'JP_Cash Projection - Detail'!H:H,"PURCHASE")</f>
        <v>0</v>
      </c>
      <c r="H19" s="59" t="e">
        <f t="shared" ca="1" si="0"/>
        <v>#NAME?</v>
      </c>
      <c r="I19" s="59">
        <f>SUMIFS('JP_Cash Projection - Detail'!AV:AV,'JP_Cash Projection - Detail'!I:I,$A$2,'JP_Cash Projection - Detail'!K:K,B19,'JP_Cash Projection - Detail'!H:H,"SALE")</f>
        <v>0</v>
      </c>
      <c r="J19" s="60" t="e">
        <f t="shared" ca="1" si="1"/>
        <v>#NAME?</v>
      </c>
      <c r="O19" t="s">
        <v>106</v>
      </c>
      <c r="P19" s="49" t="e">
        <f ca="1">_xll.BDP(O19&amp;" L160 Curncy","PX_LAST")</f>
        <v>#NAME?</v>
      </c>
      <c r="Q19" s="49" t="e">
        <f t="shared" ca="1" si="3"/>
        <v>#NAME?</v>
      </c>
    </row>
    <row r="20" spans="2:17">
      <c r="B20" t="s">
        <v>107</v>
      </c>
      <c r="C20" s="41">
        <f>SUMIFS('JP_Priced Positions_custody'!AK:AK,'JP_Priced Positions_custody'!AG:AG,B20,'JP_Priced Positions_custody'!A:A,$A$2,'JP_Priced Positions_custody'!L:L,"CASH")</f>
        <v>0</v>
      </c>
      <c r="D20" s="41">
        <f>SUMIFS('JP_Priced Positions_custody'!AO:AO,'JP_Priced Positions_custody'!AG:AG,B20,'JP_Priced Positions_custody'!A:A,$A$2,'JP_Priced Positions_custody'!L:L,"CASH")</f>
        <v>0</v>
      </c>
      <c r="E20" s="26">
        <f ca="1">SUMIFS('JP_Cash Projection - Statement'!N:N,'JP_Cash Projection - Statement'!E:E,'JP Code_Sheet'!$A$1,'JP_Cash Projection - Statement'!C:C,'JP Code_Sheet'!$A$33,'JP_Cash Projection - Statement'!A:A,'Currency Balance'!B20)+SUMIFS('JP_Cash Projection - Statement'!O:O,'JP_Cash Projection - Statement'!E:E,'JP Code_Sheet'!$A$1,'JP_Cash Projection - Statement'!C:C,'JP Code_Sheet'!$A$33,'JP_Cash Projection - Statement'!A:A,'Currency Balance'!B20)+SUMIFS('JP_Cash Projection - Statement'!R:R,'JP_Cash Projection - Statement'!E:E,'JP Code_Sheet'!$A$1,'JP_Cash Projection - Statement'!C:C,'JP Code_Sheet'!$A$33,'JP_Cash Projection - Statement'!A:A,'Currency Balance'!B20)+SUMIFS('JP_Cash Projection - Statement'!AA:AA,'JP_Cash Projection - Statement'!E:E,'JP Code_Sheet'!$A$1,'JP_Cash Projection - Statement'!C:C,'JP Code_Sheet'!$A$33,'JP_Cash Projection - Statement'!A:A,'Currency Balance'!B20)+SUMIFS('JP_Cash Projection - Statement'!AB:AB,'JP_Cash Projection - Statement'!E:E,'JP Code_Sheet'!$A$1,'JP_Cash Projection - Statement'!C:C,'JP Code_Sheet'!$A$33,'JP_Cash Projection - Statement'!A:A,'Currency Balance'!B20)+SUMIFS('JP_Cash Projection - Statement'!AE:AE,'JP_Cash Projection - Statement'!E:E,'JP Code_Sheet'!$A$1,'JP_Cash Projection - Statement'!C:C,'JP Code_Sheet'!$A$33,'JP_Cash Projection - Statement'!A:A,'Currency Balance'!B20)</f>
        <v>0</v>
      </c>
      <c r="G20" s="58">
        <f>SUMIFS('JP_Cash Projection - Detail'!AV:AV,'JP_Cash Projection - Detail'!I:I,$A$2,'JP_Cash Projection - Detail'!K:K,B20,'JP_Cash Projection - Detail'!H:H,"PURCHASE")</f>
        <v>0</v>
      </c>
      <c r="H20" s="59" t="e">
        <f t="shared" ca="1" si="0"/>
        <v>#NAME?</v>
      </c>
      <c r="I20" s="59">
        <f>SUMIFS('JP_Cash Projection - Detail'!AV:AV,'JP_Cash Projection - Detail'!I:I,$A$2,'JP_Cash Projection - Detail'!K:K,B20,'JP_Cash Projection - Detail'!H:H,"SALE")</f>
        <v>0</v>
      </c>
      <c r="J20" s="60" t="e">
        <f t="shared" ca="1" si="1"/>
        <v>#NAME?</v>
      </c>
      <c r="O20" t="s">
        <v>107</v>
      </c>
      <c r="P20" s="49" t="e">
        <f ca="1">_xll.BDP(O20&amp;" L160 Curncy","PX_LAST")</f>
        <v>#NAME?</v>
      </c>
      <c r="Q20" s="49" t="e">
        <f t="shared" ca="1" si="3"/>
        <v>#NAME?</v>
      </c>
    </row>
    <row r="21" spans="2:17">
      <c r="B21" t="s">
        <v>108</v>
      </c>
      <c r="C21" s="41">
        <f>SUMIFS('JP_Priced Positions_custody'!AK:AK,'JP_Priced Positions_custody'!AG:AG,B21,'JP_Priced Positions_custody'!A:A,$A$2,'JP_Priced Positions_custody'!L:L,"CASH")</f>
        <v>0</v>
      </c>
      <c r="D21" s="41">
        <f>SUMIFS('JP_Priced Positions_custody'!AO:AO,'JP_Priced Positions_custody'!AG:AG,B21,'JP_Priced Positions_custody'!A:A,$A$2,'JP_Priced Positions_custody'!L:L,"CASH")</f>
        <v>0</v>
      </c>
      <c r="E21" s="26">
        <f ca="1">SUMIFS('JP_Cash Projection - Statement'!N:N,'JP_Cash Projection - Statement'!E:E,'JP Code_Sheet'!$A$1,'JP_Cash Projection - Statement'!C:C,'JP Code_Sheet'!$A$33,'JP_Cash Projection - Statement'!A:A,'Currency Balance'!B21)+SUMIFS('JP_Cash Projection - Statement'!O:O,'JP_Cash Projection - Statement'!E:E,'JP Code_Sheet'!$A$1,'JP_Cash Projection - Statement'!C:C,'JP Code_Sheet'!$A$33,'JP_Cash Projection - Statement'!A:A,'Currency Balance'!B21)+SUMIFS('JP_Cash Projection - Statement'!R:R,'JP_Cash Projection - Statement'!E:E,'JP Code_Sheet'!$A$1,'JP_Cash Projection - Statement'!C:C,'JP Code_Sheet'!$A$33,'JP_Cash Projection - Statement'!A:A,'Currency Balance'!B21)+SUMIFS('JP_Cash Projection - Statement'!AA:AA,'JP_Cash Projection - Statement'!E:E,'JP Code_Sheet'!$A$1,'JP_Cash Projection - Statement'!C:C,'JP Code_Sheet'!$A$33,'JP_Cash Projection - Statement'!A:A,'Currency Balance'!B21)+SUMIFS('JP_Cash Projection - Statement'!AB:AB,'JP_Cash Projection - Statement'!E:E,'JP Code_Sheet'!$A$1,'JP_Cash Projection - Statement'!C:C,'JP Code_Sheet'!$A$33,'JP_Cash Projection - Statement'!A:A,'Currency Balance'!B21)+SUMIFS('JP_Cash Projection - Statement'!AE:AE,'JP_Cash Projection - Statement'!E:E,'JP Code_Sheet'!$A$1,'JP_Cash Projection - Statement'!C:C,'JP Code_Sheet'!$A$33,'JP_Cash Projection - Statement'!A:A,'Currency Balance'!B21)</f>
        <v>0</v>
      </c>
      <c r="G21" s="58">
        <f>SUMIFS('JP_Cash Projection - Detail'!AV:AV,'JP_Cash Projection - Detail'!I:I,$A$2,'JP_Cash Projection - Detail'!K:K,B21,'JP_Cash Projection - Detail'!H:H,"PURCHASE")</f>
        <v>0</v>
      </c>
      <c r="H21" s="59" t="e">
        <f t="shared" ca="1" si="0"/>
        <v>#NAME?</v>
      </c>
      <c r="I21" s="59">
        <f>SUMIFS('JP_Cash Projection - Detail'!AV:AV,'JP_Cash Projection - Detail'!I:I,$A$2,'JP_Cash Projection - Detail'!K:K,B21,'JP_Cash Projection - Detail'!H:H,"SALE")</f>
        <v>0</v>
      </c>
      <c r="J21" s="60" t="e">
        <f t="shared" ca="1" si="1"/>
        <v>#NAME?</v>
      </c>
      <c r="O21" t="s">
        <v>108</v>
      </c>
      <c r="P21" s="49" t="e">
        <f ca="1">_xll.BDP(O21&amp;" L160 Curncy","PX_LAST")</f>
        <v>#NAME?</v>
      </c>
      <c r="Q21" s="49" t="e">
        <f t="shared" ca="1" si="3"/>
        <v>#NAME?</v>
      </c>
    </row>
    <row r="22" spans="2:17">
      <c r="B22" t="s">
        <v>109</v>
      </c>
      <c r="C22" s="41">
        <f>SUMIFS('JP_Priced Positions_custody'!AK:AK,'JP_Priced Positions_custody'!AG:AG,B22,'JP_Priced Positions_custody'!A:A,$A$2,'JP_Priced Positions_custody'!L:L,"CASH")</f>
        <v>0</v>
      </c>
      <c r="D22" s="41">
        <f>SUMIFS('JP_Priced Positions_custody'!AO:AO,'JP_Priced Positions_custody'!AG:AG,B22,'JP_Priced Positions_custody'!A:A,$A$2,'JP_Priced Positions_custody'!L:L,"CASH")</f>
        <v>0</v>
      </c>
      <c r="E22" s="26">
        <f ca="1">SUMIFS('JP_Cash Projection - Statement'!N:N,'JP_Cash Projection - Statement'!E:E,'JP Code_Sheet'!$A$1,'JP_Cash Projection - Statement'!C:C,'JP Code_Sheet'!$A$33,'JP_Cash Projection - Statement'!A:A,'Currency Balance'!B22)+SUMIFS('JP_Cash Projection - Statement'!O:O,'JP_Cash Projection - Statement'!E:E,'JP Code_Sheet'!$A$1,'JP_Cash Projection - Statement'!C:C,'JP Code_Sheet'!$A$33,'JP_Cash Projection - Statement'!A:A,'Currency Balance'!B22)+SUMIFS('JP_Cash Projection - Statement'!R:R,'JP_Cash Projection - Statement'!E:E,'JP Code_Sheet'!$A$1,'JP_Cash Projection - Statement'!C:C,'JP Code_Sheet'!$A$33,'JP_Cash Projection - Statement'!A:A,'Currency Balance'!B22)+SUMIFS('JP_Cash Projection - Statement'!AA:AA,'JP_Cash Projection - Statement'!E:E,'JP Code_Sheet'!$A$1,'JP_Cash Projection - Statement'!C:C,'JP Code_Sheet'!$A$33,'JP_Cash Projection - Statement'!A:A,'Currency Balance'!B22)+SUMIFS('JP_Cash Projection - Statement'!AB:AB,'JP_Cash Projection - Statement'!E:E,'JP Code_Sheet'!$A$1,'JP_Cash Projection - Statement'!C:C,'JP Code_Sheet'!$A$33,'JP_Cash Projection - Statement'!A:A,'Currency Balance'!B22)+SUMIFS('JP_Cash Projection - Statement'!AE:AE,'JP_Cash Projection - Statement'!E:E,'JP Code_Sheet'!$A$1,'JP_Cash Projection - Statement'!C:C,'JP Code_Sheet'!$A$33,'JP_Cash Projection - Statement'!A:A,'Currency Balance'!B22)</f>
        <v>0</v>
      </c>
      <c r="G22" s="58">
        <f>SUMIFS('JP_Cash Projection - Detail'!AV:AV,'JP_Cash Projection - Detail'!I:I,$A$2,'JP_Cash Projection - Detail'!K:K,B22,'JP_Cash Projection - Detail'!H:H,"PURCHASE")</f>
        <v>0</v>
      </c>
      <c r="H22" s="59" t="e">
        <f t="shared" ca="1" si="0"/>
        <v>#NAME?</v>
      </c>
      <c r="I22" s="59">
        <f>SUMIFS('JP_Cash Projection - Detail'!AV:AV,'JP_Cash Projection - Detail'!I:I,$A$2,'JP_Cash Projection - Detail'!K:K,B22,'JP_Cash Projection - Detail'!H:H,"SALE")</f>
        <v>0</v>
      </c>
      <c r="J22" s="60" t="e">
        <f t="shared" ca="1" si="1"/>
        <v>#NAME?</v>
      </c>
      <c r="O22" t="s">
        <v>109</v>
      </c>
      <c r="P22" s="49" t="e">
        <f ca="1">_xll.BDP(O22&amp;" L160 Curncy","PX_LAST")</f>
        <v>#NAME?</v>
      </c>
      <c r="Q22" s="49" t="e">
        <f t="shared" ca="1" si="3"/>
        <v>#NAME?</v>
      </c>
    </row>
    <row r="23" spans="2:17">
      <c r="B23" t="s">
        <v>110</v>
      </c>
      <c r="C23" s="41">
        <f>SUMIFS('JP_Priced Positions_custody'!AK:AK,'JP_Priced Positions_custody'!AG:AG,B23,'JP_Priced Positions_custody'!A:A,$A$2,'JP_Priced Positions_custody'!L:L,"CASH")</f>
        <v>0</v>
      </c>
      <c r="D23" s="41">
        <f>SUMIFS('JP_Priced Positions_custody'!AO:AO,'JP_Priced Positions_custody'!AG:AG,B23,'JP_Priced Positions_custody'!A:A,$A$2,'JP_Priced Positions_custody'!L:L,"CASH")</f>
        <v>0</v>
      </c>
      <c r="E23" s="26">
        <f ca="1">SUMIFS('JP_Cash Projection - Statement'!N:N,'JP_Cash Projection - Statement'!E:E,'JP Code_Sheet'!$A$1,'JP_Cash Projection - Statement'!C:C,'JP Code_Sheet'!$A$33,'JP_Cash Projection - Statement'!A:A,'Currency Balance'!B23)+SUMIFS('JP_Cash Projection - Statement'!O:O,'JP_Cash Projection - Statement'!E:E,'JP Code_Sheet'!$A$1,'JP_Cash Projection - Statement'!C:C,'JP Code_Sheet'!$A$33,'JP_Cash Projection - Statement'!A:A,'Currency Balance'!B23)+SUMIFS('JP_Cash Projection - Statement'!R:R,'JP_Cash Projection - Statement'!E:E,'JP Code_Sheet'!$A$1,'JP_Cash Projection - Statement'!C:C,'JP Code_Sheet'!$A$33,'JP_Cash Projection - Statement'!A:A,'Currency Balance'!B23)+SUMIFS('JP_Cash Projection - Statement'!AA:AA,'JP_Cash Projection - Statement'!E:E,'JP Code_Sheet'!$A$1,'JP_Cash Projection - Statement'!C:C,'JP Code_Sheet'!$A$33,'JP_Cash Projection - Statement'!A:A,'Currency Balance'!B23)+SUMIFS('JP_Cash Projection - Statement'!AB:AB,'JP_Cash Projection - Statement'!E:E,'JP Code_Sheet'!$A$1,'JP_Cash Projection - Statement'!C:C,'JP Code_Sheet'!$A$33,'JP_Cash Projection - Statement'!A:A,'Currency Balance'!B23)+SUMIFS('JP_Cash Projection - Statement'!AE:AE,'JP_Cash Projection - Statement'!E:E,'JP Code_Sheet'!$A$1,'JP_Cash Projection - Statement'!C:C,'JP Code_Sheet'!$A$33,'JP_Cash Projection - Statement'!A:A,'Currency Balance'!B23)</f>
        <v>0</v>
      </c>
      <c r="G23" s="58">
        <f>SUMIFS('JP_Cash Projection - Detail'!AV:AV,'JP_Cash Projection - Detail'!I:I,$A$2,'JP_Cash Projection - Detail'!K:K,B23,'JP_Cash Projection - Detail'!H:H,"PURCHASE")</f>
        <v>0</v>
      </c>
      <c r="H23" s="59" t="e">
        <f t="shared" ca="1" si="0"/>
        <v>#NAME?</v>
      </c>
      <c r="I23" s="59">
        <f>SUMIFS('JP_Cash Projection - Detail'!AV:AV,'JP_Cash Projection - Detail'!I:I,$A$2,'JP_Cash Projection - Detail'!K:K,B23,'JP_Cash Projection - Detail'!H:H,"SALE")</f>
        <v>0</v>
      </c>
      <c r="J23" s="60" t="e">
        <f t="shared" ca="1" si="1"/>
        <v>#NAME?</v>
      </c>
      <c r="O23" s="51" t="s">
        <v>110</v>
      </c>
      <c r="P23" s="49" t="e">
        <f ca="1">_xll.BDP(O23&amp;" L160 Curncy","PX_LAST")</f>
        <v>#NAME?</v>
      </c>
      <c r="Q23" t="e">
        <f ca="1">1/P23</f>
        <v>#NAME?</v>
      </c>
    </row>
    <row r="24" spans="2:17">
      <c r="B24" t="s">
        <v>111</v>
      </c>
      <c r="C24" s="41">
        <f>SUMIFS('JP_Priced Positions_custody'!AK:AK,'JP_Priced Positions_custody'!AG:AG,B24,'JP_Priced Positions_custody'!A:A,$A$2,'JP_Priced Positions_custody'!L:L,"CASH")</f>
        <v>0</v>
      </c>
      <c r="D24" s="41">
        <f>SUMIFS('JP_Priced Positions_custody'!AO:AO,'JP_Priced Positions_custody'!AG:AG,B24,'JP_Priced Positions_custody'!A:A,$A$2,'JP_Priced Positions_custody'!L:L,"CASH")</f>
        <v>0</v>
      </c>
      <c r="E24" s="26">
        <f ca="1">SUMIFS('JP_Cash Projection - Statement'!N:N,'JP_Cash Projection - Statement'!E:E,'JP Code_Sheet'!$A$1,'JP_Cash Projection - Statement'!C:C,'JP Code_Sheet'!$A$33,'JP_Cash Projection - Statement'!A:A,'Currency Balance'!B24)+SUMIFS('JP_Cash Projection - Statement'!O:O,'JP_Cash Projection - Statement'!E:E,'JP Code_Sheet'!$A$1,'JP_Cash Projection - Statement'!C:C,'JP Code_Sheet'!$A$33,'JP_Cash Projection - Statement'!A:A,'Currency Balance'!B24)+SUMIFS('JP_Cash Projection - Statement'!R:R,'JP_Cash Projection - Statement'!E:E,'JP Code_Sheet'!$A$1,'JP_Cash Projection - Statement'!C:C,'JP Code_Sheet'!$A$33,'JP_Cash Projection - Statement'!A:A,'Currency Balance'!B24)+SUMIFS('JP_Cash Projection - Statement'!AA:AA,'JP_Cash Projection - Statement'!E:E,'JP Code_Sheet'!$A$1,'JP_Cash Projection - Statement'!C:C,'JP Code_Sheet'!$A$33,'JP_Cash Projection - Statement'!A:A,'Currency Balance'!B24)+SUMIFS('JP_Cash Projection - Statement'!AB:AB,'JP_Cash Projection - Statement'!E:E,'JP Code_Sheet'!$A$1,'JP_Cash Projection - Statement'!C:C,'JP Code_Sheet'!$A$33,'JP_Cash Projection - Statement'!A:A,'Currency Balance'!B24)+SUMIFS('JP_Cash Projection - Statement'!AE:AE,'JP_Cash Projection - Statement'!E:E,'JP Code_Sheet'!$A$1,'JP_Cash Projection - Statement'!C:C,'JP Code_Sheet'!$A$33,'JP_Cash Projection - Statement'!A:A,'Currency Balance'!B24)</f>
        <v>0</v>
      </c>
      <c r="G24" s="58">
        <f>SUMIFS('JP_Cash Projection - Detail'!AV:AV,'JP_Cash Projection - Detail'!I:I,$A$2,'JP_Cash Projection - Detail'!K:K,B24,'JP_Cash Projection - Detail'!H:H,"PURCHASE")</f>
        <v>0</v>
      </c>
      <c r="H24" s="59" t="e">
        <f t="shared" ca="1" si="0"/>
        <v>#NAME?</v>
      </c>
      <c r="I24" s="59">
        <f>SUMIFS('JP_Cash Projection - Detail'!AV:AV,'JP_Cash Projection - Detail'!I:I,$A$2,'JP_Cash Projection - Detail'!K:K,B24,'JP_Cash Projection - Detail'!H:H,"SALE")</f>
        <v>0</v>
      </c>
      <c r="J24" s="60" t="e">
        <f t="shared" ca="1" si="1"/>
        <v>#NAME?</v>
      </c>
      <c r="O24" t="s">
        <v>111</v>
      </c>
      <c r="P24" s="49" t="e">
        <f ca="1">_xll.BDP(O24&amp;" L160 Curncy","PX_LAST")</f>
        <v>#NAME?</v>
      </c>
      <c r="Q24" s="49" t="e">
        <f ca="1">P24</f>
        <v>#NAME?</v>
      </c>
    </row>
    <row r="25" spans="2:17">
      <c r="B25" t="s">
        <v>112</v>
      </c>
      <c r="C25" s="41">
        <f>SUMIFS('JP_Priced Positions_custody'!AK:AK,'JP_Priced Positions_custody'!AG:AG,B25,'JP_Priced Positions_custody'!A:A,$A$2,'JP_Priced Positions_custody'!L:L,"CASH")</f>
        <v>0</v>
      </c>
      <c r="D25" s="41">
        <f>SUMIFS('JP_Priced Positions_custody'!AO:AO,'JP_Priced Positions_custody'!AG:AG,B25,'JP_Priced Positions_custody'!A:A,$A$2,'JP_Priced Positions_custody'!L:L,"CASH")</f>
        <v>0</v>
      </c>
      <c r="E25" s="26">
        <f ca="1">SUMIFS('JP_Cash Projection - Statement'!N:N,'JP_Cash Projection - Statement'!E:E,'JP Code_Sheet'!$A$1,'JP_Cash Projection - Statement'!C:C,'JP Code_Sheet'!$A$33,'JP_Cash Projection - Statement'!A:A,'Currency Balance'!B25)+SUMIFS('JP_Cash Projection - Statement'!O:O,'JP_Cash Projection - Statement'!E:E,'JP Code_Sheet'!$A$1,'JP_Cash Projection - Statement'!C:C,'JP Code_Sheet'!$A$33,'JP_Cash Projection - Statement'!A:A,'Currency Balance'!B25)+SUMIFS('JP_Cash Projection - Statement'!R:R,'JP_Cash Projection - Statement'!E:E,'JP Code_Sheet'!$A$1,'JP_Cash Projection - Statement'!C:C,'JP Code_Sheet'!$A$33,'JP_Cash Projection - Statement'!A:A,'Currency Balance'!B25)+SUMIFS('JP_Cash Projection - Statement'!AA:AA,'JP_Cash Projection - Statement'!E:E,'JP Code_Sheet'!$A$1,'JP_Cash Projection - Statement'!C:C,'JP Code_Sheet'!$A$33,'JP_Cash Projection - Statement'!A:A,'Currency Balance'!B25)+SUMIFS('JP_Cash Projection - Statement'!AB:AB,'JP_Cash Projection - Statement'!E:E,'JP Code_Sheet'!$A$1,'JP_Cash Projection - Statement'!C:C,'JP Code_Sheet'!$A$33,'JP_Cash Projection - Statement'!A:A,'Currency Balance'!B25)+SUMIFS('JP_Cash Projection - Statement'!AE:AE,'JP_Cash Projection - Statement'!E:E,'JP Code_Sheet'!$A$1,'JP_Cash Projection - Statement'!C:C,'JP Code_Sheet'!$A$33,'JP_Cash Projection - Statement'!A:A,'Currency Balance'!B25)</f>
        <v>0</v>
      </c>
      <c r="G25" s="58">
        <f>SUMIFS('JP_Cash Projection - Detail'!AV:AV,'JP_Cash Projection - Detail'!I:I,$A$2,'JP_Cash Projection - Detail'!K:K,B25,'JP_Cash Projection - Detail'!H:H,"PURCHASE")</f>
        <v>0</v>
      </c>
      <c r="H25" s="59" t="e">
        <f t="shared" ca="1" si="0"/>
        <v>#NAME?</v>
      </c>
      <c r="I25" s="59">
        <f>SUMIFS('JP_Cash Projection - Detail'!AV:AV,'JP_Cash Projection - Detail'!I:I,$A$2,'JP_Cash Projection - Detail'!K:K,B25,'JP_Cash Projection - Detail'!H:H,"SALE")</f>
        <v>0</v>
      </c>
      <c r="J25" s="60" t="e">
        <f t="shared" ca="1" si="1"/>
        <v>#NAME?</v>
      </c>
      <c r="O25" t="s">
        <v>112</v>
      </c>
      <c r="P25" s="49" t="e">
        <f ca="1">_xll.BDP(O25&amp;" L160 Curncy","PX_LAST")</f>
        <v>#NAME?</v>
      </c>
      <c r="Q25" s="49" t="e">
        <f t="shared" ref="Q25:Q30" ca="1" si="4">P25</f>
        <v>#NAME?</v>
      </c>
    </row>
    <row r="26" spans="2:17">
      <c r="B26" t="s">
        <v>113</v>
      </c>
      <c r="C26" s="41">
        <f>SUMIFS('JP_Priced Positions_custody'!AK:AK,'JP_Priced Positions_custody'!AG:AG,B26,'JP_Priced Positions_custody'!A:A,$A$2,'JP_Priced Positions_custody'!L:L,"CASH")</f>
        <v>0</v>
      </c>
      <c r="D26" s="41">
        <f>SUMIFS('JP_Priced Positions_custody'!AO:AO,'JP_Priced Positions_custody'!AG:AG,B26,'JP_Priced Positions_custody'!A:A,$A$2,'JP_Priced Positions_custody'!L:L,"CASH")</f>
        <v>0</v>
      </c>
      <c r="E26" s="26">
        <f ca="1">SUMIFS('JP_Cash Projection - Statement'!N:N,'JP_Cash Projection - Statement'!E:E,'JP Code_Sheet'!$A$1,'JP_Cash Projection - Statement'!C:C,'JP Code_Sheet'!$A$33,'JP_Cash Projection - Statement'!A:A,'Currency Balance'!B26)+SUMIFS('JP_Cash Projection - Statement'!O:O,'JP_Cash Projection - Statement'!E:E,'JP Code_Sheet'!$A$1,'JP_Cash Projection - Statement'!C:C,'JP Code_Sheet'!$A$33,'JP_Cash Projection - Statement'!A:A,'Currency Balance'!B26)+SUMIFS('JP_Cash Projection - Statement'!R:R,'JP_Cash Projection - Statement'!E:E,'JP Code_Sheet'!$A$1,'JP_Cash Projection - Statement'!C:C,'JP Code_Sheet'!$A$33,'JP_Cash Projection - Statement'!A:A,'Currency Balance'!B26)+SUMIFS('JP_Cash Projection - Statement'!AA:AA,'JP_Cash Projection - Statement'!E:E,'JP Code_Sheet'!$A$1,'JP_Cash Projection - Statement'!C:C,'JP Code_Sheet'!$A$33,'JP_Cash Projection - Statement'!A:A,'Currency Balance'!B26)+SUMIFS('JP_Cash Projection - Statement'!AB:AB,'JP_Cash Projection - Statement'!E:E,'JP Code_Sheet'!$A$1,'JP_Cash Projection - Statement'!C:C,'JP Code_Sheet'!$A$33,'JP_Cash Projection - Statement'!A:A,'Currency Balance'!B26)+SUMIFS('JP_Cash Projection - Statement'!AE:AE,'JP_Cash Projection - Statement'!E:E,'JP Code_Sheet'!$A$1,'JP_Cash Projection - Statement'!C:C,'JP Code_Sheet'!$A$33,'JP_Cash Projection - Statement'!A:A,'Currency Balance'!B26)</f>
        <v>0</v>
      </c>
      <c r="G26" s="58">
        <f>SUMIFS('JP_Cash Projection - Detail'!AV:AV,'JP_Cash Projection - Detail'!I:I,$A$2,'JP_Cash Projection - Detail'!K:K,B26,'JP_Cash Projection - Detail'!H:H,"PURCHASE")</f>
        <v>0</v>
      </c>
      <c r="H26" s="59" t="e">
        <f t="shared" ca="1" si="0"/>
        <v>#NAME?</v>
      </c>
      <c r="I26" s="59">
        <f>SUMIFS('JP_Cash Projection - Detail'!AV:AV,'JP_Cash Projection - Detail'!I:I,$A$2,'JP_Cash Projection - Detail'!K:K,B26,'JP_Cash Projection - Detail'!H:H,"SALE")</f>
        <v>0</v>
      </c>
      <c r="J26" s="60" t="e">
        <f t="shared" ca="1" si="1"/>
        <v>#NAME?</v>
      </c>
      <c r="O26" t="s">
        <v>113</v>
      </c>
      <c r="P26" s="49" t="e">
        <f ca="1">_xll.BDP(O26&amp;" L160 Curncy","PX_LAST")</f>
        <v>#NAME?</v>
      </c>
      <c r="Q26" s="49" t="e">
        <f t="shared" ca="1" si="4"/>
        <v>#NAME?</v>
      </c>
    </row>
    <row r="27" spans="2:17">
      <c r="B27" t="s">
        <v>114</v>
      </c>
      <c r="C27" s="41">
        <f>SUMIFS('JP_Priced Positions_custody'!AK:AK,'JP_Priced Positions_custody'!AG:AG,B27,'JP_Priced Positions_custody'!A:A,$A$2,'JP_Priced Positions_custody'!L:L,"CASH")</f>
        <v>0</v>
      </c>
      <c r="D27" s="41">
        <f>SUMIFS('JP_Priced Positions_custody'!AO:AO,'JP_Priced Positions_custody'!AG:AG,B27,'JP_Priced Positions_custody'!A:A,$A$2,'JP_Priced Positions_custody'!L:L,"CASH")</f>
        <v>0</v>
      </c>
      <c r="E27" s="26">
        <f ca="1">SUMIFS('JP_Cash Projection - Statement'!N:N,'JP_Cash Projection - Statement'!E:E,'JP Code_Sheet'!$A$1,'JP_Cash Projection - Statement'!C:C,'JP Code_Sheet'!$A$33,'JP_Cash Projection - Statement'!A:A,'Currency Balance'!B27)+SUMIFS('JP_Cash Projection - Statement'!O:O,'JP_Cash Projection - Statement'!E:E,'JP Code_Sheet'!$A$1,'JP_Cash Projection - Statement'!C:C,'JP Code_Sheet'!$A$33,'JP_Cash Projection - Statement'!A:A,'Currency Balance'!B27)+SUMIFS('JP_Cash Projection - Statement'!R:R,'JP_Cash Projection - Statement'!E:E,'JP Code_Sheet'!$A$1,'JP_Cash Projection - Statement'!C:C,'JP Code_Sheet'!$A$33,'JP_Cash Projection - Statement'!A:A,'Currency Balance'!B27)+SUMIFS('JP_Cash Projection - Statement'!AA:AA,'JP_Cash Projection - Statement'!E:E,'JP Code_Sheet'!$A$1,'JP_Cash Projection - Statement'!C:C,'JP Code_Sheet'!$A$33,'JP_Cash Projection - Statement'!A:A,'Currency Balance'!B27)+SUMIFS('JP_Cash Projection - Statement'!AB:AB,'JP_Cash Projection - Statement'!E:E,'JP Code_Sheet'!$A$1,'JP_Cash Projection - Statement'!C:C,'JP Code_Sheet'!$A$33,'JP_Cash Projection - Statement'!A:A,'Currency Balance'!B27)+SUMIFS('JP_Cash Projection - Statement'!AE:AE,'JP_Cash Projection - Statement'!E:E,'JP Code_Sheet'!$A$1,'JP_Cash Projection - Statement'!C:C,'JP Code_Sheet'!$A$33,'JP_Cash Projection - Statement'!A:A,'Currency Balance'!B27)</f>
        <v>0</v>
      </c>
      <c r="G27" s="58">
        <f>SUMIFS('JP_Cash Projection - Detail'!AV:AV,'JP_Cash Projection - Detail'!I:I,$A$2,'JP_Cash Projection - Detail'!K:K,B27,'JP_Cash Projection - Detail'!H:H,"PURCHASE")</f>
        <v>0</v>
      </c>
      <c r="H27" s="59" t="e">
        <f t="shared" ca="1" si="0"/>
        <v>#NAME?</v>
      </c>
      <c r="I27" s="59">
        <f>SUMIFS('JP_Cash Projection - Detail'!AV:AV,'JP_Cash Projection - Detail'!I:I,$A$2,'JP_Cash Projection - Detail'!K:K,B27,'JP_Cash Projection - Detail'!H:H,"SALE")</f>
        <v>0</v>
      </c>
      <c r="J27" s="60" t="e">
        <f t="shared" ca="1" si="1"/>
        <v>#NAME?</v>
      </c>
      <c r="O27" t="s">
        <v>114</v>
      </c>
      <c r="P27" s="49" t="e">
        <f ca="1">_xll.BDP(O27&amp;" L160 Curncy","PX_LAST")</f>
        <v>#NAME?</v>
      </c>
      <c r="Q27" s="49" t="e">
        <f t="shared" ca="1" si="4"/>
        <v>#NAME?</v>
      </c>
    </row>
    <row r="28" spans="2:17">
      <c r="B28" t="s">
        <v>115</v>
      </c>
      <c r="C28" s="41">
        <f>SUMIFS('JP_Priced Positions_custody'!AK:AK,'JP_Priced Positions_custody'!AG:AG,B28,'JP_Priced Positions_custody'!A:A,$A$2,'JP_Priced Positions_custody'!L:L,"CASH")</f>
        <v>0</v>
      </c>
      <c r="D28" s="41">
        <f>SUMIFS('JP_Priced Positions_custody'!AO:AO,'JP_Priced Positions_custody'!AG:AG,B28,'JP_Priced Positions_custody'!A:A,$A$2,'JP_Priced Positions_custody'!L:L,"CASH")</f>
        <v>0</v>
      </c>
      <c r="E28" s="26">
        <f ca="1">SUMIFS('JP_Cash Projection - Statement'!N:N,'JP_Cash Projection - Statement'!E:E,'JP Code_Sheet'!$A$1,'JP_Cash Projection - Statement'!C:C,'JP Code_Sheet'!$A$33,'JP_Cash Projection - Statement'!A:A,'Currency Balance'!B28)+SUMIFS('JP_Cash Projection - Statement'!O:O,'JP_Cash Projection - Statement'!E:E,'JP Code_Sheet'!$A$1,'JP_Cash Projection - Statement'!C:C,'JP Code_Sheet'!$A$33,'JP_Cash Projection - Statement'!A:A,'Currency Balance'!B28)+SUMIFS('JP_Cash Projection - Statement'!R:R,'JP_Cash Projection - Statement'!E:E,'JP Code_Sheet'!$A$1,'JP_Cash Projection - Statement'!C:C,'JP Code_Sheet'!$A$33,'JP_Cash Projection - Statement'!A:A,'Currency Balance'!B28)+SUMIFS('JP_Cash Projection - Statement'!AA:AA,'JP_Cash Projection - Statement'!E:E,'JP Code_Sheet'!$A$1,'JP_Cash Projection - Statement'!C:C,'JP Code_Sheet'!$A$33,'JP_Cash Projection - Statement'!A:A,'Currency Balance'!B28)+SUMIFS('JP_Cash Projection - Statement'!AB:AB,'JP_Cash Projection - Statement'!E:E,'JP Code_Sheet'!$A$1,'JP_Cash Projection - Statement'!C:C,'JP Code_Sheet'!$A$33,'JP_Cash Projection - Statement'!A:A,'Currency Balance'!B28)+SUMIFS('JP_Cash Projection - Statement'!AE:AE,'JP_Cash Projection - Statement'!E:E,'JP Code_Sheet'!$A$1,'JP_Cash Projection - Statement'!C:C,'JP Code_Sheet'!$A$33,'JP_Cash Projection - Statement'!A:A,'Currency Balance'!B28)</f>
        <v>0</v>
      </c>
      <c r="G28" s="58">
        <f>SUMIFS('JP_Cash Projection - Detail'!AV:AV,'JP_Cash Projection - Detail'!I:I,$A$2,'JP_Cash Projection - Detail'!K:K,B28,'JP_Cash Projection - Detail'!H:H,"PURCHASE")</f>
        <v>0</v>
      </c>
      <c r="H28" s="59" t="e">
        <f t="shared" ca="1" si="0"/>
        <v>#NAME?</v>
      </c>
      <c r="I28" s="59">
        <f>SUMIFS('JP_Cash Projection - Detail'!AV:AV,'JP_Cash Projection - Detail'!I:I,$A$2,'JP_Cash Projection - Detail'!K:K,B28,'JP_Cash Projection - Detail'!H:H,"SALE")</f>
        <v>0</v>
      </c>
      <c r="J28" s="60" t="e">
        <f t="shared" ca="1" si="1"/>
        <v>#NAME?</v>
      </c>
      <c r="O28" t="s">
        <v>115</v>
      </c>
      <c r="P28" s="49" t="e">
        <f ca="1">_xll.BDP(O28&amp;" L160 Curncy","PX_LAST")</f>
        <v>#NAME?</v>
      </c>
      <c r="Q28" s="49" t="e">
        <f t="shared" ca="1" si="4"/>
        <v>#NAME?</v>
      </c>
    </row>
    <row r="29" spans="2:17">
      <c r="B29" t="s">
        <v>116</v>
      </c>
      <c r="C29" s="41">
        <f>SUMIFS('JP_Priced Positions_custody'!AK:AK,'JP_Priced Positions_custody'!AG:AG,B29,'JP_Priced Positions_custody'!A:A,$A$2,'JP_Priced Positions_custody'!L:L,"CASH")</f>
        <v>0</v>
      </c>
      <c r="D29" s="41">
        <f>SUMIFS('JP_Priced Positions_custody'!AO:AO,'JP_Priced Positions_custody'!AG:AG,B29,'JP_Priced Positions_custody'!A:A,$A$2,'JP_Priced Positions_custody'!L:L,"CASH")</f>
        <v>0</v>
      </c>
      <c r="E29" s="26">
        <f ca="1">SUMIFS('JP_Cash Projection - Statement'!N:N,'JP_Cash Projection - Statement'!E:E,'JP Code_Sheet'!$A$1,'JP_Cash Projection - Statement'!C:C,'JP Code_Sheet'!$A$33,'JP_Cash Projection - Statement'!A:A,'Currency Balance'!B29)+SUMIFS('JP_Cash Projection - Statement'!O:O,'JP_Cash Projection - Statement'!E:E,'JP Code_Sheet'!$A$1,'JP_Cash Projection - Statement'!C:C,'JP Code_Sheet'!$A$33,'JP_Cash Projection - Statement'!A:A,'Currency Balance'!B29)+SUMIFS('JP_Cash Projection - Statement'!R:R,'JP_Cash Projection - Statement'!E:E,'JP Code_Sheet'!$A$1,'JP_Cash Projection - Statement'!C:C,'JP Code_Sheet'!$A$33,'JP_Cash Projection - Statement'!A:A,'Currency Balance'!B29)+SUMIFS('JP_Cash Projection - Statement'!AA:AA,'JP_Cash Projection - Statement'!E:E,'JP Code_Sheet'!$A$1,'JP_Cash Projection - Statement'!C:C,'JP Code_Sheet'!$A$33,'JP_Cash Projection - Statement'!A:A,'Currency Balance'!B29)+SUMIFS('JP_Cash Projection - Statement'!AB:AB,'JP_Cash Projection - Statement'!E:E,'JP Code_Sheet'!$A$1,'JP_Cash Projection - Statement'!C:C,'JP Code_Sheet'!$A$33,'JP_Cash Projection - Statement'!A:A,'Currency Balance'!B29)+SUMIFS('JP_Cash Projection - Statement'!AE:AE,'JP_Cash Projection - Statement'!E:E,'JP Code_Sheet'!$A$1,'JP_Cash Projection - Statement'!C:C,'JP Code_Sheet'!$A$33,'JP_Cash Projection - Statement'!A:A,'Currency Balance'!B29)</f>
        <v>0</v>
      </c>
      <c r="G29" s="58">
        <f>SUMIFS('JP_Cash Projection - Detail'!AV:AV,'JP_Cash Projection - Detail'!I:I,$A$2,'JP_Cash Projection - Detail'!K:K,B29,'JP_Cash Projection - Detail'!H:H,"PURCHASE")</f>
        <v>0</v>
      </c>
      <c r="H29" s="59" t="e">
        <f t="shared" ca="1" si="0"/>
        <v>#NAME?</v>
      </c>
      <c r="I29" s="59">
        <f>SUMIFS('JP_Cash Projection - Detail'!AV:AV,'JP_Cash Projection - Detail'!I:I,$A$2,'JP_Cash Projection - Detail'!K:K,B29,'JP_Cash Projection - Detail'!H:H,"SALE")</f>
        <v>0</v>
      </c>
      <c r="J29" s="60" t="e">
        <f t="shared" ca="1" si="1"/>
        <v>#NAME?</v>
      </c>
      <c r="O29" t="s">
        <v>116</v>
      </c>
      <c r="P29" s="49" t="e">
        <f ca="1">_xll.BDP(O29&amp;" L160 Curncy","PX_LAST")</f>
        <v>#NAME?</v>
      </c>
      <c r="Q29" s="49" t="e">
        <f t="shared" ca="1" si="4"/>
        <v>#NAME?</v>
      </c>
    </row>
    <row r="30" spans="2:17">
      <c r="B30" t="s">
        <v>146</v>
      </c>
      <c r="C30" s="41">
        <f>SUMIFS('JP_Priced Positions_custody'!AK:AK,'JP_Priced Positions_custody'!AG:AG,B30,'JP_Priced Positions_custody'!A:A,$A$2,'JP_Priced Positions_custody'!L:L,"CASH")</f>
        <v>0</v>
      </c>
      <c r="D30" s="41">
        <f>SUMIFS('JP_Priced Positions_custody'!AO:AO,'JP_Priced Positions_custody'!AG:AG,B30,'JP_Priced Positions_custody'!A:A,$A$2,'JP_Priced Positions_custody'!L:L,"CASH")</f>
        <v>0</v>
      </c>
      <c r="E30" s="26">
        <f ca="1">SUMIFS('JP_Cash Projection - Statement'!N:N,'JP_Cash Projection - Statement'!E:E,'JP Code_Sheet'!$A$1,'JP_Cash Projection - Statement'!C:C,'JP Code_Sheet'!$A$33,'JP_Cash Projection - Statement'!A:A,'Currency Balance'!B30)+SUMIFS('JP_Cash Projection - Statement'!O:O,'JP_Cash Projection - Statement'!E:E,'JP Code_Sheet'!$A$1,'JP_Cash Projection - Statement'!C:C,'JP Code_Sheet'!$A$33,'JP_Cash Projection - Statement'!A:A,'Currency Balance'!B30)+SUMIFS('JP_Cash Projection - Statement'!R:R,'JP_Cash Projection - Statement'!E:E,'JP Code_Sheet'!$A$1,'JP_Cash Projection - Statement'!C:C,'JP Code_Sheet'!$A$33,'JP_Cash Projection - Statement'!A:A,'Currency Balance'!B30)+SUMIFS('JP_Cash Projection - Statement'!AA:AA,'JP_Cash Projection - Statement'!E:E,'JP Code_Sheet'!$A$1,'JP_Cash Projection - Statement'!C:C,'JP Code_Sheet'!$A$33,'JP_Cash Projection - Statement'!A:A,'Currency Balance'!B30)+SUMIFS('JP_Cash Projection - Statement'!AB:AB,'JP_Cash Projection - Statement'!E:E,'JP Code_Sheet'!$A$1,'JP_Cash Projection - Statement'!C:C,'JP Code_Sheet'!$A$33,'JP_Cash Projection - Statement'!A:A,'Currency Balance'!B30)+SUMIFS('JP_Cash Projection - Statement'!AE:AE,'JP_Cash Projection - Statement'!E:E,'JP Code_Sheet'!$A$1,'JP_Cash Projection - Statement'!C:C,'JP Code_Sheet'!$A$33,'JP_Cash Projection - Statement'!A:A,'Currency Balance'!B30)</f>
        <v>0</v>
      </c>
      <c r="G30" s="58">
        <f>SUMIFS('JP_Cash Projection - Detail'!AV:AV,'JP_Cash Projection - Detail'!I:I,$A$2,'JP_Cash Projection - Detail'!K:K,B30,'JP_Cash Projection - Detail'!H:H,"PURCHASE")</f>
        <v>0</v>
      </c>
      <c r="H30" s="59" t="e">
        <f t="shared" ca="1" si="0"/>
        <v>#NAME?</v>
      </c>
      <c r="I30" s="59">
        <f>SUMIFS('JP_Cash Projection - Detail'!AV:AV,'JP_Cash Projection - Detail'!I:I,$A$2,'JP_Cash Projection - Detail'!K:K,B30,'JP_Cash Projection - Detail'!H:H,"SALE")</f>
        <v>0</v>
      </c>
      <c r="J30" s="60" t="e">
        <f t="shared" ca="1" si="1"/>
        <v>#NAME?</v>
      </c>
      <c r="O30" t="s">
        <v>146</v>
      </c>
      <c r="P30" s="49" t="e">
        <f ca="1">_xll.BDP(O30&amp;" L160 Curncy","PX_LAST")</f>
        <v>#NAME?</v>
      </c>
      <c r="Q30" s="49" t="e">
        <f t="shared" ca="1" si="4"/>
        <v>#NAME?</v>
      </c>
    </row>
    <row r="31" spans="2:17" ht="15" thickBot="1">
      <c r="B31" t="s">
        <v>810</v>
      </c>
      <c r="C31" s="41">
        <f>SUMIFS('JP_Priced Positions_custody'!AK:AK,'JP_Priced Positions_custody'!AG:AG,B31,'JP_Priced Positions_custody'!A:A,$A$2,'JP_Priced Positions_custody'!L:L,"CASH")</f>
        <v>0</v>
      </c>
      <c r="D31" s="41">
        <f>SUMIFS('JP_Priced Positions_custody'!AO:AO,'JP_Priced Positions_custody'!AG:AG,B31,'JP_Priced Positions_custody'!A:A,$A$2,'JP_Priced Positions_custody'!L:L,"CASH")</f>
        <v>0</v>
      </c>
      <c r="E31" s="26">
        <f ca="1">SUMIFS('JP_Cash Projection - Statement'!N:N,'JP_Cash Projection - Statement'!E:E,'JP Code_Sheet'!$A$1,'JP_Cash Projection - Statement'!C:C,'JP Code_Sheet'!$A$33,'JP_Cash Projection - Statement'!A:A,'Currency Balance'!B31)+SUMIFS('JP_Cash Projection - Statement'!O:O,'JP_Cash Projection - Statement'!E:E,'JP Code_Sheet'!$A$1,'JP_Cash Projection - Statement'!C:C,'JP Code_Sheet'!$A$33,'JP_Cash Projection - Statement'!A:A,'Currency Balance'!B31)+SUMIFS('JP_Cash Projection - Statement'!R:R,'JP_Cash Projection - Statement'!E:E,'JP Code_Sheet'!$A$1,'JP_Cash Projection - Statement'!C:C,'JP Code_Sheet'!$A$33,'JP_Cash Projection - Statement'!A:A,'Currency Balance'!B31)+SUMIFS('JP_Cash Projection - Statement'!AA:AA,'JP_Cash Projection - Statement'!E:E,'JP Code_Sheet'!$A$1,'JP_Cash Projection - Statement'!C:C,'JP Code_Sheet'!$A$33,'JP_Cash Projection - Statement'!A:A,'Currency Balance'!B31)+SUMIFS('JP_Cash Projection - Statement'!AB:AB,'JP_Cash Projection - Statement'!E:E,'JP Code_Sheet'!$A$1,'JP_Cash Projection - Statement'!C:C,'JP Code_Sheet'!$A$33,'JP_Cash Projection - Statement'!A:A,'Currency Balance'!B31)+SUMIFS('JP_Cash Projection - Statement'!AE:AE,'JP_Cash Projection - Statement'!E:E,'JP Code_Sheet'!$A$1,'JP_Cash Projection - Statement'!C:C,'JP Code_Sheet'!$A$33,'JP_Cash Projection - Statement'!A:A,'Currency Balance'!B31)</f>
        <v>0</v>
      </c>
      <c r="G31" s="269">
        <f>SUMIFS('JP_Cash Projection - Detail'!AV:AV,'JP_Cash Projection - Detail'!I:I,$A$2,'JP_Cash Projection - Detail'!K:K,B31,'JP_Cash Projection - Detail'!H:H,"PURCHASE")</f>
        <v>0</v>
      </c>
      <c r="H31" s="270" t="e">
        <f t="shared" ref="H31" ca="1" si="5">G31/Q31</f>
        <v>#NAME?</v>
      </c>
      <c r="I31" s="270">
        <f>SUMIFS('JP_Cash Projection - Detail'!AV:AV,'JP_Cash Projection - Detail'!I:I,$A$2,'JP_Cash Projection - Detail'!K:K,B31,'JP_Cash Projection - Detail'!H:H,"SALE")</f>
        <v>0</v>
      </c>
      <c r="J31" s="534" t="e">
        <f t="shared" ref="J31" ca="1" si="6">I31/Q31</f>
        <v>#NAME?</v>
      </c>
      <c r="O31" t="s">
        <v>810</v>
      </c>
      <c r="P31" s="49" t="e">
        <f ca="1">_xll.BDP(O31&amp;" L160 Curncy","PX_LAST")</f>
        <v>#NAME?</v>
      </c>
      <c r="Q31" s="49" t="e">
        <f t="shared" ref="Q31" ca="1" si="7">P31</f>
        <v>#NAME?</v>
      </c>
    </row>
    <row r="32" spans="2:17" ht="15" thickBot="1">
      <c r="B32" t="s">
        <v>117</v>
      </c>
      <c r="C32" s="47">
        <f>SUMIFS('JP_Priced Positions_custody'!AK:AK,'JP_Priced Positions_custody'!AG:AG,B32,'JP_Priced Positions_custody'!A:A,$A$2,'JP_Priced Positions_custody'!L:L,"CASH")</f>
        <v>0</v>
      </c>
      <c r="D32" s="47">
        <f>SUMIFS('JP_Priced Positions_custody'!AO:AO,'JP_Priced Positions_custody'!AG:AG,B32,'JP_Priced Positions_custody'!A:A,$A$2,'JP_Priced Positions_custody'!L:L,"CASH")</f>
        <v>0</v>
      </c>
      <c r="E32" s="44">
        <f ca="1">SUMIFS('JP_Cash Projection - Statement'!N:N,'JP_Cash Projection - Statement'!E:E,'JP Code_Sheet'!$A$1,'JP_Cash Projection - Statement'!C:C,'JP Code_Sheet'!$A$33,'JP_Cash Projection - Statement'!A:A,'Currency Balance'!B32)+SUMIFS('JP_Cash Projection - Statement'!O:O,'JP_Cash Projection - Statement'!E:E,'JP Code_Sheet'!$A$1,'JP_Cash Projection - Statement'!C:C,'JP Code_Sheet'!$A$33,'JP_Cash Projection - Statement'!A:A,'Currency Balance'!B32)+SUMIFS('JP_Cash Projection - Statement'!R:R,'JP_Cash Projection - Statement'!E:E,'JP Code_Sheet'!$A$1,'JP_Cash Projection - Statement'!C:C,'JP Code_Sheet'!$A$33,'JP_Cash Projection - Statement'!A:A,'Currency Balance'!B32)+SUMIFS('JP_Cash Projection - Statement'!AA:AA,'JP_Cash Projection - Statement'!E:E,'JP Code_Sheet'!$A$1,'JP_Cash Projection - Statement'!C:C,'JP Code_Sheet'!$A$33,'JP_Cash Projection - Statement'!A:A,'Currency Balance'!B32)+SUMIFS('JP_Cash Projection - Statement'!AB:AB,'JP_Cash Projection - Statement'!E:E,'JP Code_Sheet'!$A$1,'JP_Cash Projection - Statement'!C:C,'JP Code_Sheet'!$A$33,'JP_Cash Projection - Statement'!A:A,'Currency Balance'!B32)+SUMIFS('JP_Cash Projection - Statement'!AE:AE,'JP_Cash Projection - Statement'!E:E,'JP Code_Sheet'!$A$1,'JP_Cash Projection - Statement'!C:C,'JP Code_Sheet'!$A$33,'JP_Cash Projection - Statement'!A:A,'Currency Balance'!B32)</f>
        <v>0</v>
      </c>
      <c r="G32" s="535">
        <f>SUM(G3:G30)</f>
        <v>0</v>
      </c>
      <c r="H32" s="535" t="e">
        <f ca="1">SUM(H3:H30)</f>
        <v>#NAME?</v>
      </c>
      <c r="I32" s="535">
        <f>SUM(I3:I30)</f>
        <v>0</v>
      </c>
      <c r="J32" s="536" t="e">
        <f ca="1">SUM(J3:J30)</f>
        <v>#NAME?</v>
      </c>
      <c r="O32" t="s">
        <v>117</v>
      </c>
      <c r="P32" s="49" t="e">
        <f ca="1">_xll.BDP(O32&amp;" L160 Curncy","PX_LAST")</f>
        <v>#NAME?</v>
      </c>
      <c r="Q32">
        <v>1</v>
      </c>
    </row>
    <row r="33" spans="2:11" ht="15" thickBot="1">
      <c r="C33" s="43">
        <f>SUM(C3:C32)</f>
        <v>0</v>
      </c>
      <c r="D33" s="43">
        <f t="shared" ref="D33:E33" si="8">SUM(D3:D32)</f>
        <v>0</v>
      </c>
      <c r="E33" s="43">
        <f t="shared" ca="1" si="8"/>
        <v>0</v>
      </c>
      <c r="H33"/>
      <c r="J33" s="537" t="e">
        <f ca="1">H32+J32</f>
        <v>#NAME?</v>
      </c>
      <c r="K33" s="538" t="s">
        <v>239</v>
      </c>
    </row>
    <row r="36" spans="2:11">
      <c r="C36" t="s">
        <v>263</v>
      </c>
      <c r="D36" t="s">
        <v>263</v>
      </c>
      <c r="E36" t="s">
        <v>309</v>
      </c>
      <c r="G36" s="4" t="s">
        <v>233</v>
      </c>
      <c r="H36" s="25" t="s">
        <v>409</v>
      </c>
      <c r="I36" s="4" t="s">
        <v>233</v>
      </c>
      <c r="J36" s="25" t="s">
        <v>409</v>
      </c>
    </row>
    <row r="37" spans="2:11">
      <c r="G37" s="120" t="s">
        <v>407</v>
      </c>
      <c r="H37" s="25" t="s">
        <v>410</v>
      </c>
      <c r="I37" s="120" t="s">
        <v>407</v>
      </c>
      <c r="J37" s="25" t="s">
        <v>410</v>
      </c>
    </row>
    <row r="38" spans="2:11">
      <c r="G38" s="120" t="s">
        <v>408</v>
      </c>
      <c r="I38" s="120" t="s">
        <v>408</v>
      </c>
    </row>
    <row r="41" spans="2:11" ht="15" thickBot="1"/>
    <row r="42" spans="2:11">
      <c r="G42" s="52" t="s">
        <v>775</v>
      </c>
      <c r="H42" s="53" t="s">
        <v>776</v>
      </c>
    </row>
    <row r="43" spans="2:11">
      <c r="G43" s="55" t="s">
        <v>777</v>
      </c>
      <c r="H43" s="56" t="s">
        <v>777</v>
      </c>
    </row>
    <row r="44" spans="2:11">
      <c r="B44" t="s">
        <v>91</v>
      </c>
      <c r="G44">
        <f>SUMIFS('JP_Outstanding Trades'!W:W,'JP_Outstanding Trades'!A:A,$A$2,'JP_Outstanding Trades'!C:C,B44)</f>
        <v>0</v>
      </c>
      <c r="H44" s="25" t="e">
        <f t="shared" ref="H44:H71" ca="1" si="9">G44/Q3</f>
        <v>#NAME?</v>
      </c>
    </row>
    <row r="45" spans="2:11">
      <c r="B45" t="s">
        <v>93</v>
      </c>
      <c r="G45">
        <f>SUMIFS('JP_Outstanding Trades'!W:W,'JP_Outstanding Trades'!A:A,$A$2,'JP_Outstanding Trades'!C:C,B45)</f>
        <v>0</v>
      </c>
      <c r="H45" s="25" t="e">
        <f t="shared" ca="1" si="9"/>
        <v>#NAME?</v>
      </c>
    </row>
    <row r="46" spans="2:11">
      <c r="B46" t="s">
        <v>94</v>
      </c>
      <c r="G46">
        <f>SUMIFS('JP_Outstanding Trades'!W:W,'JP_Outstanding Trades'!A:A,$A$2,'JP_Outstanding Trades'!C:C,B46)</f>
        <v>0</v>
      </c>
      <c r="H46" s="25" t="e">
        <f t="shared" ca="1" si="9"/>
        <v>#NAME?</v>
      </c>
    </row>
    <row r="47" spans="2:11">
      <c r="B47" t="s">
        <v>95</v>
      </c>
      <c r="G47">
        <f>SUMIFS('JP_Outstanding Trades'!W:W,'JP_Outstanding Trades'!A:A,$A$2,'JP_Outstanding Trades'!C:C,B47)</f>
        <v>0</v>
      </c>
      <c r="H47" s="25" t="e">
        <f t="shared" ca="1" si="9"/>
        <v>#NAME?</v>
      </c>
    </row>
    <row r="48" spans="2:11">
      <c r="B48" t="s">
        <v>96</v>
      </c>
      <c r="G48">
        <f>SUMIFS('JP_Outstanding Trades'!W:W,'JP_Outstanding Trades'!A:A,$A$2,'JP_Outstanding Trades'!C:C,B48)</f>
        <v>0</v>
      </c>
      <c r="H48" s="25" t="e">
        <f t="shared" ca="1" si="9"/>
        <v>#NAME?</v>
      </c>
    </row>
    <row r="49" spans="2:8">
      <c r="B49" t="s">
        <v>97</v>
      </c>
      <c r="G49">
        <f>SUMIFS('JP_Outstanding Trades'!W:W,'JP_Outstanding Trades'!A:A,$A$2,'JP_Outstanding Trades'!C:C,B49)</f>
        <v>0</v>
      </c>
      <c r="H49" s="25" t="e">
        <f t="shared" ca="1" si="9"/>
        <v>#NAME?</v>
      </c>
    </row>
    <row r="50" spans="2:8">
      <c r="B50" t="s">
        <v>773</v>
      </c>
      <c r="G50">
        <f>SUMIFS('JP_Outstanding Trades'!W:W,'JP_Outstanding Trades'!A:A,$A$2,'JP_Outstanding Trades'!C:C,B50)</f>
        <v>0</v>
      </c>
      <c r="H50" s="25" t="e">
        <f t="shared" ca="1" si="9"/>
        <v>#NAME?</v>
      </c>
    </row>
    <row r="51" spans="2:8">
      <c r="B51" t="s">
        <v>98</v>
      </c>
      <c r="G51">
        <f>SUMIFS('JP_Outstanding Trades'!W:W,'JP_Outstanding Trades'!A:A,$A$2,'JP_Outstanding Trades'!C:C,B51)</f>
        <v>0</v>
      </c>
      <c r="H51" s="25" t="e">
        <f t="shared" ca="1" si="9"/>
        <v>#NAME?</v>
      </c>
    </row>
    <row r="52" spans="2:8">
      <c r="B52" t="s">
        <v>99</v>
      </c>
      <c r="G52">
        <f>SUMIFS('JP_Outstanding Trades'!W:W,'JP_Outstanding Trades'!A:A,$A$2,'JP_Outstanding Trades'!C:C,B52)</f>
        <v>0</v>
      </c>
      <c r="H52" s="25" t="e">
        <f t="shared" ca="1" si="9"/>
        <v>#NAME?</v>
      </c>
    </row>
    <row r="53" spans="2:8">
      <c r="B53" t="s">
        <v>100</v>
      </c>
      <c r="G53">
        <f>SUMIFS('JP_Outstanding Trades'!W:W,'JP_Outstanding Trades'!A:A,$A$2,'JP_Outstanding Trades'!C:C,B53)</f>
        <v>0</v>
      </c>
      <c r="H53" s="25" t="e">
        <f t="shared" ca="1" si="9"/>
        <v>#NAME?</v>
      </c>
    </row>
    <row r="54" spans="2:8">
      <c r="B54" t="s">
        <v>101</v>
      </c>
      <c r="G54">
        <f>SUMIFS('JP_Outstanding Trades'!W:W,'JP_Outstanding Trades'!A:A,$A$2,'JP_Outstanding Trades'!C:C,B54)</f>
        <v>0</v>
      </c>
      <c r="H54" s="25" t="e">
        <f t="shared" ca="1" si="9"/>
        <v>#NAME?</v>
      </c>
    </row>
    <row r="55" spans="2:8">
      <c r="B55" t="s">
        <v>102</v>
      </c>
      <c r="G55">
        <f>SUMIFS('JP_Outstanding Trades'!W:W,'JP_Outstanding Trades'!A:A,$A$2,'JP_Outstanding Trades'!C:C,B55)</f>
        <v>0</v>
      </c>
      <c r="H55" s="25" t="e">
        <f t="shared" ca="1" si="9"/>
        <v>#NAME?</v>
      </c>
    </row>
    <row r="56" spans="2:8">
      <c r="B56" t="s">
        <v>774</v>
      </c>
      <c r="G56">
        <f>SUMIFS('JP_Outstanding Trades'!W:W,'JP_Outstanding Trades'!A:A,$A$2,'JP_Outstanding Trades'!C:C,B56)</f>
        <v>0</v>
      </c>
      <c r="H56" s="25" t="e">
        <f t="shared" ca="1" si="9"/>
        <v>#NAME?</v>
      </c>
    </row>
    <row r="57" spans="2:8">
      <c r="B57" t="s">
        <v>103</v>
      </c>
      <c r="G57">
        <f>SUMIFS('JP_Outstanding Trades'!W:W,'JP_Outstanding Trades'!A:A,$A$2,'JP_Outstanding Trades'!C:C,B57)</f>
        <v>0</v>
      </c>
      <c r="H57" s="25" t="e">
        <f t="shared" ca="1" si="9"/>
        <v>#NAME?</v>
      </c>
    </row>
    <row r="58" spans="2:8">
      <c r="B58" t="s">
        <v>104</v>
      </c>
      <c r="G58">
        <f>SUMIFS('JP_Outstanding Trades'!W:W,'JP_Outstanding Trades'!A:A,$A$2,'JP_Outstanding Trades'!C:C,B58)</f>
        <v>0</v>
      </c>
      <c r="H58" s="25" t="e">
        <f t="shared" ca="1" si="9"/>
        <v>#NAME?</v>
      </c>
    </row>
    <row r="59" spans="2:8">
      <c r="B59" t="s">
        <v>105</v>
      </c>
      <c r="G59">
        <f>SUMIFS('JP_Outstanding Trades'!W:W,'JP_Outstanding Trades'!A:A,$A$2,'JP_Outstanding Trades'!C:C,B59)</f>
        <v>0</v>
      </c>
      <c r="H59" s="25" t="e">
        <f t="shared" ca="1" si="9"/>
        <v>#NAME?</v>
      </c>
    </row>
    <row r="60" spans="2:8">
      <c r="B60" t="s">
        <v>106</v>
      </c>
      <c r="G60">
        <f>SUMIFS('JP_Outstanding Trades'!W:W,'JP_Outstanding Trades'!A:A,$A$2,'JP_Outstanding Trades'!C:C,B60)</f>
        <v>0</v>
      </c>
      <c r="H60" s="25" t="e">
        <f t="shared" ca="1" si="9"/>
        <v>#NAME?</v>
      </c>
    </row>
    <row r="61" spans="2:8">
      <c r="B61" t="s">
        <v>107</v>
      </c>
      <c r="G61">
        <f>SUMIFS('JP_Outstanding Trades'!W:W,'JP_Outstanding Trades'!A:A,$A$2,'JP_Outstanding Trades'!C:C,B61)</f>
        <v>0</v>
      </c>
      <c r="H61" s="25" t="e">
        <f t="shared" ca="1" si="9"/>
        <v>#NAME?</v>
      </c>
    </row>
    <row r="62" spans="2:8">
      <c r="B62" t="s">
        <v>108</v>
      </c>
      <c r="G62">
        <f>SUMIFS('JP_Outstanding Trades'!W:W,'JP_Outstanding Trades'!A:A,$A$2,'JP_Outstanding Trades'!C:C,B62)</f>
        <v>0</v>
      </c>
      <c r="H62" s="25" t="e">
        <f t="shared" ca="1" si="9"/>
        <v>#NAME?</v>
      </c>
    </row>
    <row r="63" spans="2:8">
      <c r="B63" t="s">
        <v>109</v>
      </c>
      <c r="G63">
        <f>SUMIFS('JP_Outstanding Trades'!W:W,'JP_Outstanding Trades'!A:A,$A$2,'JP_Outstanding Trades'!C:C,B63)</f>
        <v>0</v>
      </c>
      <c r="H63" s="25" t="e">
        <f t="shared" ca="1" si="9"/>
        <v>#NAME?</v>
      </c>
    </row>
    <row r="64" spans="2:8">
      <c r="B64" t="s">
        <v>110</v>
      </c>
      <c r="G64">
        <f>SUMIFS('JP_Outstanding Trades'!W:W,'JP_Outstanding Trades'!A:A,$A$2,'JP_Outstanding Trades'!C:C,B64)</f>
        <v>0</v>
      </c>
      <c r="H64" s="25" t="e">
        <f t="shared" ca="1" si="9"/>
        <v>#NAME?</v>
      </c>
    </row>
    <row r="65" spans="2:9">
      <c r="B65" t="s">
        <v>111</v>
      </c>
      <c r="G65">
        <f>SUMIFS('JP_Outstanding Trades'!W:W,'JP_Outstanding Trades'!A:A,$A$2,'JP_Outstanding Trades'!C:C,B65)</f>
        <v>0</v>
      </c>
      <c r="H65" s="25" t="e">
        <f t="shared" ca="1" si="9"/>
        <v>#NAME?</v>
      </c>
    </row>
    <row r="66" spans="2:9">
      <c r="B66" t="s">
        <v>112</v>
      </c>
      <c r="G66">
        <f>SUMIFS('JP_Outstanding Trades'!W:W,'JP_Outstanding Trades'!A:A,$A$2,'JP_Outstanding Trades'!C:C,B66)</f>
        <v>0</v>
      </c>
      <c r="H66" s="25" t="e">
        <f t="shared" ca="1" si="9"/>
        <v>#NAME?</v>
      </c>
    </row>
    <row r="67" spans="2:9">
      <c r="B67" t="s">
        <v>113</v>
      </c>
      <c r="G67">
        <f>SUMIFS('JP_Outstanding Trades'!W:W,'JP_Outstanding Trades'!A:A,$A$2,'JP_Outstanding Trades'!C:C,B67)</f>
        <v>0</v>
      </c>
      <c r="H67" s="25" t="e">
        <f t="shared" ca="1" si="9"/>
        <v>#NAME?</v>
      </c>
    </row>
    <row r="68" spans="2:9">
      <c r="B68" t="s">
        <v>114</v>
      </c>
      <c r="G68">
        <f>SUMIFS('JP_Outstanding Trades'!W:W,'JP_Outstanding Trades'!A:A,$A$2,'JP_Outstanding Trades'!C:C,B68)</f>
        <v>0</v>
      </c>
      <c r="H68" s="25" t="e">
        <f t="shared" ca="1" si="9"/>
        <v>#NAME?</v>
      </c>
    </row>
    <row r="69" spans="2:9">
      <c r="B69" t="s">
        <v>115</v>
      </c>
      <c r="G69">
        <f>SUMIFS('JP_Outstanding Trades'!W:W,'JP_Outstanding Trades'!A:A,$A$2,'JP_Outstanding Trades'!C:C,B69)</f>
        <v>0</v>
      </c>
      <c r="H69" s="25" t="e">
        <f t="shared" ca="1" si="9"/>
        <v>#NAME?</v>
      </c>
    </row>
    <row r="70" spans="2:9">
      <c r="B70" t="s">
        <v>116</v>
      </c>
      <c r="G70">
        <f>SUMIFS('JP_Outstanding Trades'!W:W,'JP_Outstanding Trades'!A:A,$A$2,'JP_Outstanding Trades'!C:C,B70)</f>
        <v>0</v>
      </c>
      <c r="H70" s="25" t="e">
        <f t="shared" ca="1" si="9"/>
        <v>#NAME?</v>
      </c>
    </row>
    <row r="71" spans="2:9">
      <c r="B71" t="s">
        <v>146</v>
      </c>
      <c r="G71">
        <f>SUMIFS('JP_Outstanding Trades'!W:W,'JP_Outstanding Trades'!A:A,$A$2,'JP_Outstanding Trades'!C:C,B71)</f>
        <v>0</v>
      </c>
      <c r="H71" s="25" t="e">
        <f t="shared" ca="1" si="9"/>
        <v>#NAME?</v>
      </c>
    </row>
    <row r="73" spans="2:9">
      <c r="H73" s="25" t="e">
        <f ca="1">SUM(H44:H72)</f>
        <v>#NAME?</v>
      </c>
      <c r="I73" t="s">
        <v>778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5A3A-81EB-4976-905D-752B6A9638A7}">
  <dimension ref="B1:G19"/>
  <sheetViews>
    <sheetView workbookViewId="0">
      <selection activeCell="L22" sqref="L22"/>
    </sheetView>
  </sheetViews>
  <sheetFormatPr defaultRowHeight="14.4"/>
  <cols>
    <col min="2" max="2" width="9.5546875" bestFit="1" customWidth="1"/>
    <col min="3" max="3" width="16" bestFit="1" customWidth="1"/>
    <col min="4" max="4" width="12.44140625" bestFit="1" customWidth="1"/>
    <col min="5" max="5" width="13.5546875" bestFit="1" customWidth="1"/>
    <col min="6" max="6" width="16" bestFit="1" customWidth="1"/>
  </cols>
  <sheetData>
    <row r="1" spans="2:7">
      <c r="B1" s="29"/>
      <c r="C1" s="29"/>
      <c r="D1" s="29"/>
      <c r="E1" s="29"/>
      <c r="F1" s="29"/>
    </row>
    <row r="2" spans="2:7" ht="15" thickBot="1">
      <c r="B2" s="372" t="s">
        <v>475</v>
      </c>
      <c r="C2" s="373" t="s">
        <v>476</v>
      </c>
      <c r="D2" s="373" t="s">
        <v>477</v>
      </c>
      <c r="E2" s="373" t="s">
        <v>478</v>
      </c>
      <c r="F2" s="373" t="s">
        <v>479</v>
      </c>
      <c r="G2" s="370"/>
    </row>
    <row r="3" spans="2:7">
      <c r="B3" s="369" t="s">
        <v>57</v>
      </c>
      <c r="C3" s="371"/>
      <c r="D3" s="371"/>
      <c r="E3" s="371" t="s">
        <v>480</v>
      </c>
      <c r="F3" s="371"/>
      <c r="G3" s="370" t="e">
        <f>D3/F3</f>
        <v>#DIV/0!</v>
      </c>
    </row>
    <row r="4" spans="2:7">
      <c r="B4" s="369" t="s">
        <v>58</v>
      </c>
      <c r="C4" s="371"/>
      <c r="D4" s="371"/>
      <c r="E4" s="371"/>
      <c r="F4" s="371"/>
      <c r="G4" s="370" t="e">
        <f>D4/F4</f>
        <v>#DIV/0!</v>
      </c>
    </row>
    <row r="5" spans="2:7">
      <c r="B5" s="369" t="s">
        <v>81</v>
      </c>
      <c r="C5" s="371"/>
      <c r="D5" s="371"/>
      <c r="E5" s="371"/>
      <c r="F5" s="371"/>
      <c r="G5" s="370" t="e">
        <f>D5/F5</f>
        <v>#DIV/0!</v>
      </c>
    </row>
    <row r="6" spans="2:7">
      <c r="B6" s="369" t="s">
        <v>60</v>
      </c>
      <c r="C6" s="371"/>
      <c r="D6" s="371"/>
      <c r="E6" s="371"/>
      <c r="F6" s="371"/>
      <c r="G6" s="370" t="e">
        <f>E6/F6</f>
        <v>#DIV/0!</v>
      </c>
    </row>
    <row r="7" spans="2:7">
      <c r="B7" s="369" t="s">
        <v>55</v>
      </c>
      <c r="C7" s="371"/>
      <c r="D7" s="371"/>
      <c r="E7" s="371"/>
      <c r="F7" s="371"/>
      <c r="G7" s="370" t="e">
        <f>D7/F7</f>
        <v>#DIV/0!</v>
      </c>
    </row>
    <row r="8" spans="2:7">
      <c r="B8" s="369" t="s">
        <v>62</v>
      </c>
      <c r="C8" s="371"/>
      <c r="D8" s="371"/>
      <c r="E8" s="371"/>
      <c r="F8" s="371"/>
      <c r="G8" s="370" t="e">
        <f>E8/F8</f>
        <v>#DIV/0!</v>
      </c>
    </row>
    <row r="9" spans="2:7">
      <c r="B9" s="369" t="s">
        <v>79</v>
      </c>
      <c r="C9" s="371"/>
      <c r="D9" s="371"/>
      <c r="E9" s="371"/>
      <c r="F9" s="371"/>
      <c r="G9" s="370"/>
    </row>
    <row r="10" spans="2:7">
      <c r="B10" s="369" t="s">
        <v>80</v>
      </c>
      <c r="C10" s="371"/>
      <c r="D10" s="371"/>
      <c r="E10" s="371"/>
      <c r="F10" s="371"/>
      <c r="G10" s="370"/>
    </row>
    <row r="11" spans="2:7">
      <c r="B11" s="369" t="s">
        <v>40</v>
      </c>
      <c r="C11" s="371"/>
      <c r="D11" s="371"/>
      <c r="E11" s="371"/>
      <c r="F11" s="371"/>
      <c r="G11" s="370"/>
    </row>
    <row r="12" spans="2:7">
      <c r="B12" s="369" t="s">
        <v>53</v>
      </c>
      <c r="C12" s="371"/>
      <c r="D12" s="371"/>
      <c r="E12" s="371"/>
      <c r="F12" s="371"/>
      <c r="G12" s="370"/>
    </row>
    <row r="13" spans="2:7">
      <c r="B13" s="369" t="s">
        <v>42</v>
      </c>
      <c r="C13" s="371"/>
      <c r="D13" s="371"/>
      <c r="E13" s="371"/>
      <c r="F13" s="371"/>
      <c r="G13" s="370"/>
    </row>
    <row r="14" spans="2:7">
      <c r="B14" s="369" t="s">
        <v>44</v>
      </c>
      <c r="C14" s="371"/>
      <c r="D14" s="371"/>
      <c r="E14" s="371"/>
      <c r="F14" s="371"/>
      <c r="G14" s="370"/>
    </row>
    <row r="15" spans="2:7">
      <c r="B15" s="369" t="s">
        <v>46</v>
      </c>
      <c r="C15" s="371"/>
      <c r="D15" s="371"/>
      <c r="E15" s="371"/>
      <c r="F15" s="371"/>
      <c r="G15" s="370"/>
    </row>
    <row r="16" spans="2:7">
      <c r="B16" s="369" t="s">
        <v>49</v>
      </c>
      <c r="C16" s="371"/>
      <c r="D16" s="371"/>
      <c r="E16" s="371"/>
      <c r="F16" s="371"/>
      <c r="G16" s="370"/>
    </row>
    <row r="17" spans="2:7">
      <c r="B17" s="369" t="s">
        <v>51</v>
      </c>
      <c r="C17" s="371"/>
      <c r="D17" s="371"/>
      <c r="E17" s="371"/>
      <c r="F17" s="371"/>
      <c r="G17" s="370"/>
    </row>
    <row r="18" spans="2:7">
      <c r="B18" s="369" t="s">
        <v>82</v>
      </c>
      <c r="C18" s="371"/>
      <c r="D18" s="371"/>
      <c r="E18" s="371"/>
      <c r="F18" s="371"/>
      <c r="G18" s="370"/>
    </row>
    <row r="19" spans="2:7">
      <c r="C19" s="36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4CBA-68D4-498F-9FCB-C102D29D8EFA}">
  <dimension ref="C2:E3"/>
  <sheetViews>
    <sheetView workbookViewId="0">
      <selection activeCell="C27" sqref="C27"/>
    </sheetView>
  </sheetViews>
  <sheetFormatPr defaultRowHeight="14.4"/>
  <cols>
    <col min="3" max="3" width="42.5546875" bestFit="1" customWidth="1"/>
    <col min="4" max="4" width="12.33203125" bestFit="1" customWidth="1"/>
    <col min="5" max="5" width="15.6640625" style="139" bestFit="1" customWidth="1"/>
  </cols>
  <sheetData>
    <row r="2" spans="3:5">
      <c r="C2" s="70" t="s">
        <v>412</v>
      </c>
      <c r="E2" s="139" t="s">
        <v>481</v>
      </c>
    </row>
    <row r="3" spans="3:5">
      <c r="C3" s="70" t="s">
        <v>413</v>
      </c>
      <c r="D3" t="s">
        <v>414</v>
      </c>
      <c r="E3" s="139" t="s">
        <v>415</v>
      </c>
    </row>
  </sheetData>
  <hyperlinks>
    <hyperlink ref="C3" r:id="rId1" xr:uid="{4A366238-AE90-432F-BAAD-1BBA2125281A}"/>
    <hyperlink ref="C2" r:id="rId2" xr:uid="{0225C22B-04B8-4ADC-9859-61FB6887A82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78C3-A8D0-41AF-BFA0-7E5CA932A7DC}">
  <sheetPr>
    <tabColor rgb="FF00B050"/>
  </sheetPr>
  <dimension ref="A1:L1002"/>
  <sheetViews>
    <sheetView workbookViewId="0">
      <selection activeCell="A3" sqref="A3:M1002"/>
    </sheetView>
  </sheetViews>
  <sheetFormatPr defaultColWidth="8.5546875" defaultRowHeight="14.4"/>
  <sheetData>
    <row r="1" spans="1:12" ht="57.6">
      <c r="A1" s="400" t="s">
        <v>473</v>
      </c>
    </row>
    <row r="2" spans="1:12" s="2" customFormat="1" ht="15" thickBot="1">
      <c r="B2" s="2" t="s">
        <v>284</v>
      </c>
      <c r="C2" s="2" t="s">
        <v>291</v>
      </c>
      <c r="D2" s="2" t="s">
        <v>470</v>
      </c>
      <c r="E2" s="2" t="s">
        <v>290</v>
      </c>
      <c r="F2" s="2" t="s">
        <v>469</v>
      </c>
      <c r="G2" s="2" t="s">
        <v>454</v>
      </c>
      <c r="H2" s="2" t="s">
        <v>468</v>
      </c>
      <c r="I2" s="2" t="s">
        <v>467</v>
      </c>
      <c r="J2" s="2" t="s">
        <v>466</v>
      </c>
      <c r="K2" s="2" t="s">
        <v>465</v>
      </c>
      <c r="L2" s="2" t="s">
        <v>464</v>
      </c>
    </row>
    <row r="3" spans="1:12">
      <c r="G3" s="163"/>
      <c r="H3" s="49"/>
      <c r="I3" s="330"/>
      <c r="J3" s="49"/>
    </row>
    <row r="4" spans="1:12">
      <c r="G4" s="163"/>
      <c r="H4" s="49"/>
      <c r="I4" s="330"/>
      <c r="J4" s="49"/>
    </row>
    <row r="5" spans="1:12">
      <c r="G5" s="163"/>
      <c r="H5" s="49"/>
      <c r="I5" s="330"/>
      <c r="J5" s="49"/>
    </row>
    <row r="6" spans="1:12">
      <c r="G6" s="163"/>
      <c r="H6" s="49"/>
      <c r="I6" s="330"/>
      <c r="J6" s="49"/>
    </row>
    <row r="7" spans="1:12">
      <c r="G7" s="163"/>
      <c r="H7" s="49"/>
      <c r="I7" s="330"/>
      <c r="J7" s="49"/>
    </row>
    <row r="8" spans="1:12">
      <c r="G8" s="163"/>
      <c r="H8" s="49"/>
      <c r="I8" s="330"/>
      <c r="J8" s="49"/>
    </row>
    <row r="9" spans="1:12">
      <c r="G9" s="163"/>
      <c r="H9" s="49"/>
      <c r="I9" s="330"/>
      <c r="J9" s="49"/>
    </row>
    <row r="10" spans="1:12">
      <c r="G10" s="163"/>
      <c r="H10" s="49"/>
      <c r="I10" s="330"/>
      <c r="J10" s="49"/>
    </row>
    <row r="11" spans="1:12">
      <c r="G11" s="163"/>
      <c r="H11" s="49"/>
      <c r="I11" s="330"/>
      <c r="J11" s="49"/>
    </row>
    <row r="12" spans="1:12">
      <c r="G12" s="163"/>
      <c r="H12" s="49"/>
      <c r="I12" s="330"/>
      <c r="J12" s="49"/>
    </row>
    <row r="13" spans="1:12">
      <c r="G13" s="163"/>
      <c r="H13" s="49"/>
      <c r="I13" s="330"/>
      <c r="J13" s="49"/>
    </row>
    <row r="14" spans="1:12">
      <c r="G14" s="163"/>
      <c r="H14" s="49"/>
      <c r="I14" s="330"/>
      <c r="J14" s="49"/>
    </row>
    <row r="15" spans="1:12">
      <c r="G15" s="163"/>
      <c r="H15" s="49"/>
      <c r="I15" s="330"/>
      <c r="J15" s="49"/>
    </row>
    <row r="16" spans="1:12">
      <c r="G16" s="163"/>
      <c r="H16" s="49"/>
      <c r="I16" s="330"/>
      <c r="J16" s="49"/>
    </row>
    <row r="17" spans="7:10">
      <c r="G17" s="163"/>
      <c r="H17" s="49"/>
      <c r="I17" s="330"/>
      <c r="J17" s="49"/>
    </row>
    <row r="18" spans="7:10">
      <c r="G18" s="163"/>
      <c r="H18" s="49"/>
      <c r="I18" s="330"/>
      <c r="J18" s="49"/>
    </row>
    <row r="19" spans="7:10">
      <c r="G19" s="163"/>
      <c r="H19" s="49"/>
      <c r="I19" s="330"/>
      <c r="J19" s="49"/>
    </row>
    <row r="20" spans="7:10">
      <c r="G20" s="163"/>
      <c r="H20" s="49"/>
      <c r="I20" s="330"/>
      <c r="J20" s="49"/>
    </row>
    <row r="21" spans="7:10">
      <c r="G21" s="163"/>
      <c r="H21" s="49"/>
      <c r="I21" s="330"/>
      <c r="J21" s="49"/>
    </row>
    <row r="22" spans="7:10">
      <c r="G22" s="163"/>
      <c r="H22" s="49"/>
      <c r="I22" s="330"/>
      <c r="J22" s="49"/>
    </row>
    <row r="23" spans="7:10">
      <c r="G23" s="163"/>
      <c r="H23" s="49"/>
      <c r="I23" s="330"/>
      <c r="J23" s="49"/>
    </row>
    <row r="24" spans="7:10">
      <c r="G24" s="163"/>
      <c r="H24" s="49"/>
      <c r="I24" s="330"/>
      <c r="J24" s="49"/>
    </row>
    <row r="25" spans="7:10">
      <c r="G25" s="163"/>
      <c r="H25" s="49"/>
      <c r="I25" s="330"/>
      <c r="J25" s="49"/>
    </row>
    <row r="26" spans="7:10">
      <c r="G26" s="163"/>
      <c r="H26" s="49"/>
      <c r="I26" s="330"/>
      <c r="J26" s="49"/>
    </row>
    <row r="27" spans="7:10">
      <c r="G27" s="163"/>
      <c r="H27" s="49"/>
      <c r="I27" s="330"/>
      <c r="J27" s="49"/>
    </row>
    <row r="28" spans="7:10">
      <c r="G28" s="163"/>
      <c r="H28" s="49"/>
      <c r="I28" s="330"/>
      <c r="J28" s="49"/>
    </row>
    <row r="29" spans="7:10">
      <c r="G29" s="163"/>
      <c r="H29" s="49"/>
      <c r="I29" s="330"/>
      <c r="J29" s="49"/>
    </row>
    <row r="30" spans="7:10">
      <c r="G30" s="163"/>
      <c r="H30" s="49"/>
      <c r="I30" s="330"/>
      <c r="J30" s="49"/>
    </row>
    <row r="31" spans="7:10">
      <c r="G31" s="163"/>
      <c r="H31" s="49"/>
      <c r="I31" s="330"/>
      <c r="J31" s="49"/>
    </row>
    <row r="32" spans="7:10">
      <c r="G32" s="163"/>
      <c r="H32" s="49"/>
      <c r="I32" s="330"/>
      <c r="J32" s="49"/>
    </row>
    <row r="33" spans="7:10">
      <c r="G33" s="163"/>
      <c r="H33" s="49"/>
      <c r="I33" s="330"/>
      <c r="J33" s="49"/>
    </row>
    <row r="34" spans="7:10">
      <c r="G34" s="163"/>
      <c r="H34" s="49"/>
      <c r="I34" s="330"/>
      <c r="J34" s="49"/>
    </row>
    <row r="35" spans="7:10">
      <c r="G35" s="163"/>
      <c r="H35" s="49"/>
      <c r="I35" s="330"/>
      <c r="J35" s="49"/>
    </row>
    <row r="36" spans="7:10">
      <c r="G36" s="163"/>
      <c r="H36" s="49"/>
      <c r="I36" s="330"/>
      <c r="J36" s="49"/>
    </row>
    <row r="37" spans="7:10">
      <c r="G37" s="163"/>
      <c r="H37" s="49"/>
      <c r="I37" s="330"/>
      <c r="J37" s="49"/>
    </row>
    <row r="38" spans="7:10">
      <c r="G38" s="163"/>
      <c r="H38" s="49"/>
      <c r="I38" s="330"/>
      <c r="J38" s="49"/>
    </row>
    <row r="39" spans="7:10">
      <c r="G39" s="163"/>
      <c r="H39" s="49"/>
      <c r="I39" s="330"/>
      <c r="J39" s="49"/>
    </row>
    <row r="40" spans="7:10">
      <c r="G40" s="163"/>
      <c r="H40" s="49"/>
      <c r="I40" s="330"/>
      <c r="J40" s="49"/>
    </row>
    <row r="41" spans="7:10">
      <c r="G41" s="163"/>
      <c r="H41" s="49"/>
      <c r="I41" s="330"/>
      <c r="J41" s="49"/>
    </row>
    <row r="42" spans="7:10">
      <c r="G42" s="163"/>
      <c r="H42" s="49"/>
      <c r="I42" s="330"/>
      <c r="J42" s="49"/>
    </row>
    <row r="43" spans="7:10">
      <c r="G43" s="163"/>
      <c r="H43" s="49"/>
      <c r="I43" s="330"/>
      <c r="J43" s="49"/>
    </row>
    <row r="44" spans="7:10">
      <c r="G44" s="163"/>
      <c r="H44" s="49"/>
      <c r="I44" s="330"/>
      <c r="J44" s="49"/>
    </row>
    <row r="45" spans="7:10">
      <c r="G45" s="163"/>
      <c r="H45" s="49"/>
      <c r="I45" s="330"/>
      <c r="J45" s="49"/>
    </row>
    <row r="46" spans="7:10">
      <c r="G46" s="163"/>
      <c r="H46" s="49"/>
      <c r="I46" s="330"/>
      <c r="J46" s="49"/>
    </row>
    <row r="47" spans="7:10">
      <c r="G47" s="163"/>
      <c r="H47" s="49"/>
      <c r="I47" s="330"/>
      <c r="J47" s="49"/>
    </row>
    <row r="48" spans="7:10">
      <c r="G48" s="163"/>
      <c r="H48" s="49"/>
      <c r="I48" s="330"/>
      <c r="J48" s="49"/>
    </row>
    <row r="49" spans="7:10">
      <c r="G49" s="163"/>
      <c r="H49" s="49"/>
      <c r="I49" s="330"/>
      <c r="J49" s="49"/>
    </row>
    <row r="50" spans="7:10">
      <c r="G50" s="163"/>
      <c r="H50" s="49"/>
      <c r="I50" s="330"/>
      <c r="J50" s="49"/>
    </row>
    <row r="51" spans="7:10">
      <c r="G51" s="163"/>
      <c r="H51" s="49"/>
      <c r="I51" s="330"/>
      <c r="J51" s="49"/>
    </row>
    <row r="52" spans="7:10">
      <c r="G52" s="163"/>
      <c r="H52" s="49"/>
      <c r="I52" s="330"/>
      <c r="J52" s="49"/>
    </row>
    <row r="53" spans="7:10">
      <c r="G53" s="163"/>
      <c r="H53" s="49"/>
      <c r="I53" s="330"/>
      <c r="J53" s="49"/>
    </row>
    <row r="54" spans="7:10">
      <c r="G54" s="163"/>
      <c r="H54" s="49"/>
      <c r="I54" s="330"/>
      <c r="J54" s="49"/>
    </row>
    <row r="55" spans="7:10">
      <c r="G55" s="163"/>
      <c r="H55" s="49"/>
      <c r="I55" s="330"/>
      <c r="J55" s="49"/>
    </row>
    <row r="56" spans="7:10">
      <c r="G56" s="163"/>
      <c r="H56" s="49"/>
      <c r="I56" s="330"/>
      <c r="J56" s="49"/>
    </row>
    <row r="57" spans="7:10">
      <c r="G57" s="163"/>
      <c r="H57" s="49"/>
      <c r="I57" s="330"/>
      <c r="J57" s="49"/>
    </row>
    <row r="58" spans="7:10">
      <c r="G58" s="163"/>
      <c r="H58" s="49"/>
      <c r="I58" s="330"/>
      <c r="J58" s="49"/>
    </row>
    <row r="59" spans="7:10">
      <c r="G59" s="163"/>
      <c r="H59" s="49"/>
      <c r="I59" s="330"/>
      <c r="J59" s="49"/>
    </row>
    <row r="60" spans="7:10">
      <c r="G60" s="163"/>
      <c r="H60" s="49"/>
      <c r="I60" s="330"/>
      <c r="J60" s="49"/>
    </row>
    <row r="61" spans="7:10">
      <c r="G61" s="163"/>
      <c r="H61" s="49"/>
      <c r="I61" s="330"/>
      <c r="J61" s="49"/>
    </row>
    <row r="62" spans="7:10">
      <c r="G62" s="163"/>
      <c r="H62" s="49"/>
      <c r="I62" s="330"/>
      <c r="J62" s="49"/>
    </row>
    <row r="63" spans="7:10">
      <c r="G63" s="163"/>
      <c r="H63" s="49"/>
      <c r="I63" s="330"/>
      <c r="J63" s="49"/>
    </row>
    <row r="64" spans="7:10">
      <c r="G64" s="163"/>
      <c r="H64" s="49"/>
      <c r="I64" s="330"/>
      <c r="J64" s="49"/>
    </row>
    <row r="65" spans="7:10">
      <c r="G65" s="163"/>
      <c r="H65" s="49"/>
      <c r="I65" s="330"/>
      <c r="J65" s="49"/>
    </row>
    <row r="66" spans="7:10">
      <c r="G66" s="163"/>
      <c r="H66" s="49"/>
      <c r="I66" s="330"/>
      <c r="J66" s="49"/>
    </row>
    <row r="67" spans="7:10">
      <c r="G67" s="163"/>
      <c r="H67" s="49"/>
      <c r="I67" s="330"/>
      <c r="J67" s="49"/>
    </row>
    <row r="68" spans="7:10">
      <c r="G68" s="163"/>
      <c r="H68" s="49"/>
      <c r="I68" s="330"/>
      <c r="J68" s="49"/>
    </row>
    <row r="69" spans="7:10">
      <c r="G69" s="163"/>
      <c r="H69" s="49"/>
      <c r="I69" s="330"/>
      <c r="J69" s="49"/>
    </row>
    <row r="70" spans="7:10">
      <c r="G70" s="163"/>
      <c r="H70" s="49"/>
      <c r="I70" s="330"/>
      <c r="J70" s="49"/>
    </row>
    <row r="71" spans="7:10">
      <c r="G71" s="163"/>
      <c r="H71" s="49"/>
      <c r="I71" s="330"/>
      <c r="J71" s="49"/>
    </row>
    <row r="72" spans="7:10">
      <c r="G72" s="163"/>
      <c r="H72" s="49"/>
      <c r="I72" s="330"/>
      <c r="J72" s="49"/>
    </row>
    <row r="73" spans="7:10">
      <c r="G73" s="163"/>
      <c r="H73" s="49"/>
      <c r="I73" s="330"/>
      <c r="J73" s="49"/>
    </row>
    <row r="74" spans="7:10">
      <c r="G74" s="163"/>
      <c r="H74" s="49"/>
      <c r="I74" s="330"/>
      <c r="J74" s="49"/>
    </row>
    <row r="75" spans="7:10">
      <c r="G75" s="163"/>
      <c r="H75" s="49"/>
      <c r="I75" s="330"/>
      <c r="J75" s="49"/>
    </row>
    <row r="76" spans="7:10">
      <c r="G76" s="163"/>
      <c r="H76" s="49"/>
      <c r="I76" s="330"/>
      <c r="J76" s="49"/>
    </row>
    <row r="77" spans="7:10">
      <c r="G77" s="163"/>
      <c r="H77" s="49"/>
      <c r="I77" s="330"/>
      <c r="J77" s="49"/>
    </row>
    <row r="78" spans="7:10">
      <c r="G78" s="163"/>
      <c r="H78" s="49"/>
      <c r="I78" s="330"/>
      <c r="J78" s="49"/>
    </row>
    <row r="79" spans="7:10">
      <c r="G79" s="163"/>
      <c r="H79" s="49"/>
      <c r="I79" s="330"/>
      <c r="J79" s="49"/>
    </row>
    <row r="80" spans="7:10">
      <c r="G80" s="163"/>
      <c r="H80" s="49"/>
      <c r="I80" s="330"/>
      <c r="J80" s="49"/>
    </row>
    <row r="81" spans="7:10">
      <c r="G81" s="163"/>
      <c r="H81" s="49"/>
      <c r="I81" s="330"/>
      <c r="J81" s="49"/>
    </row>
    <row r="82" spans="7:10">
      <c r="G82" s="163"/>
      <c r="H82" s="49"/>
      <c r="I82" s="330"/>
      <c r="J82" s="49"/>
    </row>
    <row r="83" spans="7:10">
      <c r="G83" s="163"/>
      <c r="H83" s="49"/>
      <c r="I83" s="330"/>
      <c r="J83" s="49"/>
    </row>
    <row r="84" spans="7:10">
      <c r="G84" s="163"/>
      <c r="H84" s="49"/>
      <c r="I84" s="330"/>
      <c r="J84" s="49"/>
    </row>
    <row r="85" spans="7:10">
      <c r="G85" s="163"/>
      <c r="H85" s="49"/>
      <c r="I85" s="330"/>
      <c r="J85" s="49"/>
    </row>
    <row r="86" spans="7:10">
      <c r="G86" s="163"/>
      <c r="H86" s="49"/>
      <c r="I86" s="330"/>
      <c r="J86" s="49"/>
    </row>
    <row r="87" spans="7:10">
      <c r="G87" s="163"/>
      <c r="H87" s="49"/>
      <c r="I87" s="330"/>
      <c r="J87" s="49"/>
    </row>
    <row r="88" spans="7:10">
      <c r="G88" s="163"/>
      <c r="H88" s="49"/>
      <c r="I88" s="330"/>
      <c r="J88" s="49"/>
    </row>
    <row r="89" spans="7:10">
      <c r="G89" s="163"/>
      <c r="H89" s="49"/>
      <c r="I89" s="330"/>
      <c r="J89" s="49"/>
    </row>
    <row r="90" spans="7:10">
      <c r="G90" s="163"/>
      <c r="H90" s="49"/>
      <c r="I90" s="330"/>
      <c r="J90" s="49"/>
    </row>
    <row r="91" spans="7:10">
      <c r="G91" s="163"/>
      <c r="H91" s="49"/>
      <c r="I91" s="330"/>
      <c r="J91" s="49"/>
    </row>
    <row r="92" spans="7:10">
      <c r="G92" s="163"/>
      <c r="H92" s="49"/>
      <c r="I92" s="330"/>
      <c r="J92" s="49"/>
    </row>
    <row r="93" spans="7:10">
      <c r="G93" s="163"/>
      <c r="H93" s="49"/>
      <c r="I93" s="330"/>
      <c r="J93" s="49"/>
    </row>
    <row r="94" spans="7:10">
      <c r="G94" s="163"/>
      <c r="H94" s="49"/>
      <c r="I94" s="330"/>
      <c r="J94" s="49"/>
    </row>
    <row r="95" spans="7:10">
      <c r="G95" s="163"/>
      <c r="H95" s="49"/>
      <c r="I95" s="330"/>
      <c r="J95" s="49"/>
    </row>
    <row r="96" spans="7:10">
      <c r="G96" s="163"/>
      <c r="H96" s="49"/>
      <c r="I96" s="330"/>
      <c r="J96" s="49"/>
    </row>
    <row r="97" spans="7:10">
      <c r="G97" s="163"/>
      <c r="H97" s="49"/>
      <c r="I97" s="330"/>
      <c r="J97" s="49"/>
    </row>
    <row r="98" spans="7:10">
      <c r="G98" s="163"/>
      <c r="H98" s="49"/>
      <c r="I98" s="330"/>
      <c r="J98" s="49"/>
    </row>
    <row r="99" spans="7:10">
      <c r="G99" s="163"/>
      <c r="H99" s="49"/>
      <c r="I99" s="330"/>
      <c r="J99" s="49"/>
    </row>
    <row r="100" spans="7:10">
      <c r="G100" s="163"/>
      <c r="H100" s="49"/>
      <c r="I100" s="330"/>
      <c r="J100" s="49"/>
    </row>
    <row r="101" spans="7:10">
      <c r="G101" s="163"/>
      <c r="H101" s="49"/>
      <c r="I101" s="330"/>
      <c r="J101" s="49"/>
    </row>
    <row r="102" spans="7:10">
      <c r="G102" s="163"/>
      <c r="H102" s="49"/>
      <c r="I102" s="330"/>
      <c r="J102" s="49"/>
    </row>
    <row r="103" spans="7:10">
      <c r="G103" s="163"/>
      <c r="H103" s="49"/>
      <c r="I103" s="330"/>
      <c r="J103" s="49"/>
    </row>
    <row r="104" spans="7:10">
      <c r="G104" s="163"/>
      <c r="H104" s="49"/>
      <c r="I104" s="330"/>
      <c r="J104" s="49"/>
    </row>
    <row r="105" spans="7:10">
      <c r="G105" s="163"/>
      <c r="H105" s="49"/>
      <c r="I105" s="330"/>
      <c r="J105" s="49"/>
    </row>
    <row r="106" spans="7:10">
      <c r="G106" s="163"/>
      <c r="H106" s="49"/>
      <c r="I106" s="330"/>
      <c r="J106" s="49"/>
    </row>
    <row r="107" spans="7:10">
      <c r="G107" s="163"/>
      <c r="H107" s="49"/>
      <c r="I107" s="330"/>
      <c r="J107" s="49"/>
    </row>
    <row r="108" spans="7:10">
      <c r="G108" s="163"/>
      <c r="H108" s="49"/>
      <c r="I108" s="330"/>
      <c r="J108" s="49"/>
    </row>
    <row r="109" spans="7:10">
      <c r="G109" s="163"/>
      <c r="H109" s="49"/>
      <c r="I109" s="330"/>
      <c r="J109" s="49"/>
    </row>
    <row r="110" spans="7:10">
      <c r="G110" s="163"/>
      <c r="H110" s="49"/>
      <c r="I110" s="330"/>
      <c r="J110" s="49"/>
    </row>
    <row r="111" spans="7:10">
      <c r="G111" s="163"/>
      <c r="H111" s="49"/>
      <c r="I111" s="330"/>
      <c r="J111" s="49"/>
    </row>
    <row r="112" spans="7:10">
      <c r="G112" s="163"/>
      <c r="H112" s="49"/>
      <c r="I112" s="330"/>
      <c r="J112" s="49"/>
    </row>
    <row r="113" spans="7:10">
      <c r="G113" s="163"/>
      <c r="H113" s="49"/>
      <c r="I113" s="330"/>
      <c r="J113" s="49"/>
    </row>
    <row r="114" spans="7:10">
      <c r="G114" s="163"/>
      <c r="H114" s="49"/>
      <c r="I114" s="330"/>
      <c r="J114" s="49"/>
    </row>
    <row r="115" spans="7:10">
      <c r="G115" s="163"/>
      <c r="H115" s="49"/>
      <c r="I115" s="330"/>
      <c r="J115" s="49"/>
    </row>
    <row r="116" spans="7:10">
      <c r="G116" s="163"/>
      <c r="H116" s="49"/>
      <c r="I116" s="330"/>
      <c r="J116" s="49"/>
    </row>
    <row r="117" spans="7:10">
      <c r="G117" s="163"/>
      <c r="H117" s="49"/>
      <c r="I117" s="330"/>
      <c r="J117" s="49"/>
    </row>
    <row r="118" spans="7:10">
      <c r="G118" s="163"/>
      <c r="H118" s="49"/>
      <c r="I118" s="330"/>
      <c r="J118" s="49"/>
    </row>
    <row r="119" spans="7:10">
      <c r="G119" s="163"/>
      <c r="H119" s="49"/>
      <c r="I119" s="330"/>
      <c r="J119" s="49"/>
    </row>
    <row r="120" spans="7:10">
      <c r="G120" s="163"/>
      <c r="H120" s="49"/>
      <c r="I120" s="330"/>
      <c r="J120" s="49"/>
    </row>
    <row r="121" spans="7:10">
      <c r="G121" s="163"/>
      <c r="H121" s="49"/>
      <c r="I121" s="330"/>
      <c r="J121" s="49"/>
    </row>
    <row r="122" spans="7:10">
      <c r="G122" s="163"/>
      <c r="H122" s="49"/>
      <c r="I122" s="330"/>
      <c r="J122" s="49"/>
    </row>
    <row r="123" spans="7:10">
      <c r="G123" s="163"/>
      <c r="H123" s="49"/>
      <c r="I123" s="330"/>
      <c r="J123" s="49"/>
    </row>
    <row r="124" spans="7:10">
      <c r="G124" s="163"/>
      <c r="H124" s="49"/>
      <c r="I124" s="330"/>
      <c r="J124" s="49"/>
    </row>
    <row r="125" spans="7:10">
      <c r="G125" s="163"/>
      <c r="H125" s="49"/>
      <c r="I125" s="330"/>
      <c r="J125" s="49"/>
    </row>
    <row r="126" spans="7:10">
      <c r="G126" s="163"/>
      <c r="H126" s="49"/>
      <c r="I126" s="330"/>
      <c r="J126" s="49"/>
    </row>
    <row r="127" spans="7:10">
      <c r="G127" s="163"/>
      <c r="H127" s="49"/>
      <c r="I127" s="330"/>
      <c r="J127" s="49"/>
    </row>
    <row r="128" spans="7:10">
      <c r="G128" s="163"/>
      <c r="H128" s="49"/>
      <c r="I128" s="330"/>
      <c r="J128" s="49"/>
    </row>
    <row r="129" spans="7:10">
      <c r="G129" s="163"/>
      <c r="H129" s="49"/>
      <c r="I129" s="330"/>
      <c r="J129" s="49"/>
    </row>
    <row r="130" spans="7:10">
      <c r="G130" s="163"/>
      <c r="H130" s="49"/>
      <c r="I130" s="330"/>
      <c r="J130" s="49"/>
    </row>
    <row r="131" spans="7:10">
      <c r="G131" s="163"/>
      <c r="H131" s="49"/>
      <c r="I131" s="330"/>
      <c r="J131" s="49"/>
    </row>
    <row r="132" spans="7:10">
      <c r="G132" s="163"/>
      <c r="H132" s="49"/>
      <c r="I132" s="330"/>
      <c r="J132" s="49"/>
    </row>
    <row r="133" spans="7:10">
      <c r="G133" s="163"/>
      <c r="H133" s="49"/>
      <c r="I133" s="330"/>
      <c r="J133" s="49"/>
    </row>
    <row r="134" spans="7:10">
      <c r="G134" s="163"/>
      <c r="H134" s="49"/>
      <c r="I134" s="330"/>
      <c r="J134" s="49"/>
    </row>
    <row r="135" spans="7:10">
      <c r="G135" s="163"/>
      <c r="H135" s="49"/>
      <c r="I135" s="330"/>
      <c r="J135" s="49"/>
    </row>
    <row r="136" spans="7:10">
      <c r="G136" s="163"/>
      <c r="H136" s="49"/>
      <c r="I136" s="330"/>
      <c r="J136" s="49"/>
    </row>
    <row r="137" spans="7:10">
      <c r="G137" s="163"/>
      <c r="H137" s="49"/>
      <c r="I137" s="330"/>
      <c r="J137" s="49"/>
    </row>
    <row r="138" spans="7:10">
      <c r="G138" s="163"/>
      <c r="H138" s="49"/>
      <c r="I138" s="330"/>
      <c r="J138" s="49"/>
    </row>
    <row r="139" spans="7:10">
      <c r="G139" s="163"/>
      <c r="H139" s="49"/>
      <c r="I139" s="330"/>
      <c r="J139" s="49"/>
    </row>
    <row r="140" spans="7:10">
      <c r="G140" s="163"/>
      <c r="H140" s="49"/>
      <c r="I140" s="330"/>
      <c r="J140" s="49"/>
    </row>
    <row r="141" spans="7:10">
      <c r="G141" s="163"/>
      <c r="H141" s="49"/>
      <c r="I141" s="330"/>
      <c r="J141" s="49"/>
    </row>
    <row r="142" spans="7:10">
      <c r="G142" s="163"/>
      <c r="H142" s="49"/>
      <c r="I142" s="330"/>
      <c r="J142" s="49"/>
    </row>
    <row r="143" spans="7:10">
      <c r="G143" s="163"/>
      <c r="H143" s="49"/>
      <c r="I143" s="330"/>
      <c r="J143" s="49"/>
    </row>
    <row r="144" spans="7:10">
      <c r="G144" s="163"/>
      <c r="H144" s="49"/>
      <c r="I144" s="330"/>
      <c r="J144" s="49"/>
    </row>
    <row r="145" spans="7:10">
      <c r="G145" s="163"/>
      <c r="H145" s="49"/>
      <c r="I145" s="330"/>
      <c r="J145" s="49"/>
    </row>
    <row r="146" spans="7:10">
      <c r="G146" s="163"/>
      <c r="H146" s="49"/>
      <c r="I146" s="330"/>
      <c r="J146" s="49"/>
    </row>
    <row r="147" spans="7:10">
      <c r="G147" s="163"/>
      <c r="H147" s="49"/>
      <c r="I147" s="330"/>
      <c r="J147" s="49"/>
    </row>
    <row r="148" spans="7:10">
      <c r="G148" s="163"/>
      <c r="H148" s="49"/>
      <c r="I148" s="330"/>
      <c r="J148" s="49"/>
    </row>
    <row r="149" spans="7:10">
      <c r="G149" s="163"/>
      <c r="H149" s="49"/>
      <c r="I149" s="330"/>
      <c r="J149" s="49"/>
    </row>
    <row r="150" spans="7:10">
      <c r="G150" s="163"/>
      <c r="H150" s="49"/>
      <c r="I150" s="330"/>
      <c r="J150" s="49"/>
    </row>
    <row r="151" spans="7:10">
      <c r="G151" s="163"/>
      <c r="H151" s="49"/>
      <c r="I151" s="330"/>
      <c r="J151" s="49"/>
    </row>
    <row r="152" spans="7:10">
      <c r="G152" s="163"/>
      <c r="H152" s="49"/>
      <c r="I152" s="330"/>
      <c r="J152" s="49"/>
    </row>
    <row r="153" spans="7:10">
      <c r="G153" s="163"/>
      <c r="H153" s="49"/>
      <c r="I153" s="330"/>
      <c r="J153" s="49"/>
    </row>
    <row r="154" spans="7:10">
      <c r="G154" s="163"/>
      <c r="H154" s="49"/>
      <c r="I154" s="330"/>
      <c r="J154" s="49"/>
    </row>
    <row r="155" spans="7:10">
      <c r="G155" s="163"/>
      <c r="H155" s="49"/>
      <c r="I155" s="330"/>
      <c r="J155" s="49"/>
    </row>
    <row r="156" spans="7:10">
      <c r="G156" s="163"/>
      <c r="H156" s="49"/>
      <c r="I156" s="330"/>
      <c r="J156" s="49"/>
    </row>
    <row r="157" spans="7:10">
      <c r="G157" s="163"/>
      <c r="H157" s="49"/>
      <c r="I157" s="330"/>
      <c r="J157" s="49"/>
    </row>
    <row r="158" spans="7:10">
      <c r="G158" s="163"/>
      <c r="H158" s="49"/>
      <c r="I158" s="330"/>
      <c r="J158" s="49"/>
    </row>
    <row r="159" spans="7:10">
      <c r="G159" s="163"/>
      <c r="H159" s="49"/>
      <c r="I159" s="330"/>
      <c r="J159" s="49"/>
    </row>
    <row r="160" spans="7:10">
      <c r="G160" s="163"/>
      <c r="H160" s="49"/>
      <c r="I160" s="330"/>
      <c r="J160" s="49"/>
    </row>
    <row r="161" spans="7:10">
      <c r="G161" s="163"/>
      <c r="H161" s="49"/>
      <c r="I161" s="330"/>
      <c r="J161" s="49"/>
    </row>
    <row r="162" spans="7:10">
      <c r="G162" s="163"/>
      <c r="H162" s="49"/>
      <c r="I162" s="330"/>
      <c r="J162" s="49"/>
    </row>
    <row r="163" spans="7:10">
      <c r="G163" s="163"/>
      <c r="H163" s="49"/>
      <c r="I163" s="330"/>
      <c r="J163" s="49"/>
    </row>
    <row r="164" spans="7:10">
      <c r="G164" s="163"/>
      <c r="H164" s="49"/>
      <c r="I164" s="330"/>
      <c r="J164" s="49"/>
    </row>
    <row r="165" spans="7:10">
      <c r="G165" s="163"/>
      <c r="H165" s="49"/>
      <c r="I165" s="330"/>
      <c r="J165" s="49"/>
    </row>
    <row r="166" spans="7:10">
      <c r="G166" s="163"/>
      <c r="H166" s="49"/>
      <c r="I166" s="330"/>
      <c r="J166" s="49"/>
    </row>
    <row r="167" spans="7:10">
      <c r="G167" s="163"/>
      <c r="H167" s="49"/>
      <c r="I167" s="330"/>
      <c r="J167" s="49"/>
    </row>
    <row r="168" spans="7:10">
      <c r="G168" s="163"/>
      <c r="H168" s="49"/>
      <c r="I168" s="330"/>
      <c r="J168" s="49"/>
    </row>
    <row r="169" spans="7:10">
      <c r="G169" s="163"/>
      <c r="H169" s="49"/>
      <c r="I169" s="330"/>
      <c r="J169" s="49"/>
    </row>
    <row r="170" spans="7:10">
      <c r="G170" s="163"/>
      <c r="H170" s="49"/>
      <c r="I170" s="330"/>
      <c r="J170" s="49"/>
    </row>
    <row r="171" spans="7:10">
      <c r="G171" s="163"/>
      <c r="H171" s="49"/>
      <c r="I171" s="330"/>
      <c r="J171" s="49"/>
    </row>
    <row r="172" spans="7:10">
      <c r="G172" s="163"/>
      <c r="H172" s="49"/>
      <c r="I172" s="330"/>
      <c r="J172" s="49"/>
    </row>
    <row r="173" spans="7:10">
      <c r="G173" s="163"/>
      <c r="H173" s="49"/>
      <c r="I173" s="330"/>
      <c r="J173" s="49"/>
    </row>
    <row r="174" spans="7:10">
      <c r="G174" s="163"/>
      <c r="H174" s="49"/>
      <c r="I174" s="330"/>
      <c r="J174" s="49"/>
    </row>
    <row r="175" spans="7:10">
      <c r="G175" s="163"/>
      <c r="H175" s="49"/>
      <c r="I175" s="330"/>
      <c r="J175" s="49"/>
    </row>
    <row r="176" spans="7:10">
      <c r="G176" s="163"/>
      <c r="H176" s="49"/>
      <c r="I176" s="330"/>
      <c r="J176" s="49"/>
    </row>
    <row r="177" spans="7:10">
      <c r="G177" s="163"/>
      <c r="H177" s="49"/>
      <c r="I177" s="330"/>
      <c r="J177" s="49"/>
    </row>
    <row r="178" spans="7:10">
      <c r="G178" s="163"/>
      <c r="H178" s="49"/>
      <c r="I178" s="330"/>
      <c r="J178" s="49"/>
    </row>
    <row r="179" spans="7:10">
      <c r="G179" s="163"/>
      <c r="H179" s="49"/>
      <c r="I179" s="330"/>
      <c r="J179" s="49"/>
    </row>
    <row r="180" spans="7:10">
      <c r="G180" s="163"/>
      <c r="H180" s="49"/>
      <c r="I180" s="330"/>
      <c r="J180" s="49"/>
    </row>
    <row r="181" spans="7:10">
      <c r="G181" s="163"/>
      <c r="H181" s="49"/>
      <c r="I181" s="330"/>
      <c r="J181" s="49"/>
    </row>
    <row r="182" spans="7:10">
      <c r="G182" s="163"/>
      <c r="H182" s="49"/>
      <c r="I182" s="330"/>
      <c r="J182" s="49"/>
    </row>
    <row r="183" spans="7:10">
      <c r="G183" s="163"/>
      <c r="H183" s="49"/>
      <c r="I183" s="330"/>
      <c r="J183" s="49"/>
    </row>
    <row r="184" spans="7:10">
      <c r="G184" s="163"/>
      <c r="H184" s="49"/>
      <c r="I184" s="330"/>
      <c r="J184" s="49"/>
    </row>
    <row r="185" spans="7:10">
      <c r="G185" s="163"/>
      <c r="H185" s="49"/>
      <c r="I185" s="330"/>
      <c r="J185" s="49"/>
    </row>
    <row r="186" spans="7:10">
      <c r="G186" s="163"/>
      <c r="H186" s="49"/>
      <c r="I186" s="330"/>
      <c r="J186" s="49"/>
    </row>
    <row r="187" spans="7:10">
      <c r="G187" s="163"/>
      <c r="H187" s="49"/>
      <c r="I187" s="330"/>
      <c r="J187" s="49"/>
    </row>
    <row r="188" spans="7:10">
      <c r="G188" s="163"/>
      <c r="H188" s="49"/>
      <c r="I188" s="330"/>
      <c r="J188" s="49"/>
    </row>
    <row r="189" spans="7:10">
      <c r="G189" s="163"/>
      <c r="H189" s="49"/>
      <c r="I189" s="330"/>
      <c r="J189" s="49"/>
    </row>
    <row r="190" spans="7:10">
      <c r="G190" s="163"/>
      <c r="H190" s="49"/>
      <c r="I190" s="330"/>
      <c r="J190" s="49"/>
    </row>
    <row r="191" spans="7:10">
      <c r="G191" s="163"/>
      <c r="H191" s="49"/>
      <c r="I191" s="330"/>
      <c r="J191" s="49"/>
    </row>
    <row r="192" spans="7:10">
      <c r="G192" s="163"/>
      <c r="H192" s="49"/>
      <c r="I192" s="330"/>
      <c r="J192" s="49"/>
    </row>
    <row r="193" spans="7:10">
      <c r="G193" s="163"/>
      <c r="H193" s="49"/>
      <c r="I193" s="330"/>
      <c r="J193" s="49"/>
    </row>
    <row r="194" spans="7:10">
      <c r="G194" s="163"/>
      <c r="H194" s="49"/>
      <c r="I194" s="330"/>
      <c r="J194" s="49"/>
    </row>
    <row r="195" spans="7:10">
      <c r="G195" s="163"/>
      <c r="H195" s="49"/>
      <c r="I195" s="330"/>
      <c r="J195" s="49"/>
    </row>
    <row r="196" spans="7:10">
      <c r="G196" s="163"/>
      <c r="H196" s="49"/>
      <c r="I196" s="330"/>
      <c r="J196" s="49"/>
    </row>
    <row r="197" spans="7:10">
      <c r="G197" s="163"/>
      <c r="H197" s="49"/>
      <c r="I197" s="330"/>
      <c r="J197" s="49"/>
    </row>
    <row r="198" spans="7:10">
      <c r="G198" s="163"/>
      <c r="H198" s="49"/>
      <c r="I198" s="330"/>
      <c r="J198" s="49"/>
    </row>
    <row r="199" spans="7:10">
      <c r="G199" s="163"/>
      <c r="H199" s="49"/>
      <c r="I199" s="330"/>
      <c r="J199" s="49"/>
    </row>
    <row r="200" spans="7:10">
      <c r="G200" s="163"/>
      <c r="H200" s="49"/>
      <c r="I200" s="330"/>
      <c r="J200" s="49"/>
    </row>
    <row r="201" spans="7:10">
      <c r="G201" s="163"/>
      <c r="H201" s="49"/>
      <c r="I201" s="330"/>
      <c r="J201" s="49"/>
    </row>
    <row r="202" spans="7:10">
      <c r="G202" s="163"/>
      <c r="H202" s="49"/>
      <c r="I202" s="330"/>
      <c r="J202" s="49"/>
    </row>
    <row r="203" spans="7:10">
      <c r="G203" s="163"/>
      <c r="H203" s="49"/>
      <c r="I203" s="330"/>
      <c r="J203" s="49"/>
    </row>
    <row r="204" spans="7:10">
      <c r="G204" s="163"/>
      <c r="H204" s="49"/>
      <c r="I204" s="330"/>
      <c r="J204" s="49"/>
    </row>
    <row r="205" spans="7:10">
      <c r="G205" s="163"/>
      <c r="H205" s="49"/>
      <c r="I205" s="330"/>
      <c r="J205" s="49"/>
    </row>
    <row r="206" spans="7:10">
      <c r="G206" s="163"/>
      <c r="H206" s="49"/>
      <c r="I206" s="330"/>
      <c r="J206" s="49"/>
    </row>
    <row r="207" spans="7:10">
      <c r="G207" s="163"/>
      <c r="H207" s="49"/>
      <c r="I207" s="330"/>
      <c r="J207" s="49"/>
    </row>
    <row r="208" spans="7:10">
      <c r="G208" s="163"/>
      <c r="H208" s="49"/>
      <c r="I208" s="330"/>
      <c r="J208" s="49"/>
    </row>
    <row r="209" spans="7:10">
      <c r="G209" s="163"/>
      <c r="H209" s="49"/>
      <c r="I209" s="330"/>
      <c r="J209" s="49"/>
    </row>
    <row r="210" spans="7:10">
      <c r="G210" s="163"/>
      <c r="H210" s="49"/>
      <c r="I210" s="330"/>
      <c r="J210" s="49"/>
    </row>
    <row r="211" spans="7:10">
      <c r="G211" s="163"/>
      <c r="H211" s="49"/>
      <c r="I211" s="330"/>
      <c r="J211" s="49"/>
    </row>
    <row r="212" spans="7:10">
      <c r="G212" s="163"/>
      <c r="H212" s="49"/>
      <c r="I212" s="330"/>
      <c r="J212" s="49"/>
    </row>
    <row r="213" spans="7:10">
      <c r="G213" s="163"/>
      <c r="H213" s="49"/>
      <c r="I213" s="330"/>
      <c r="J213" s="49"/>
    </row>
    <row r="214" spans="7:10">
      <c r="G214" s="163"/>
      <c r="H214" s="49"/>
      <c r="I214" s="330"/>
      <c r="J214" s="49"/>
    </row>
    <row r="215" spans="7:10">
      <c r="G215" s="163"/>
      <c r="H215" s="49"/>
      <c r="I215" s="330"/>
      <c r="J215" s="49"/>
    </row>
    <row r="216" spans="7:10">
      <c r="G216" s="163"/>
      <c r="H216" s="49"/>
      <c r="I216" s="330"/>
      <c r="J216" s="49"/>
    </row>
    <row r="217" spans="7:10">
      <c r="G217" s="163"/>
      <c r="H217" s="49"/>
      <c r="I217" s="330"/>
      <c r="J217" s="49"/>
    </row>
    <row r="218" spans="7:10">
      <c r="G218" s="163"/>
      <c r="H218" s="49"/>
      <c r="I218" s="330"/>
      <c r="J218" s="49"/>
    </row>
    <row r="219" spans="7:10">
      <c r="G219" s="163"/>
      <c r="H219" s="49"/>
      <c r="I219" s="330"/>
      <c r="J219" s="49"/>
    </row>
    <row r="220" spans="7:10">
      <c r="G220" s="163"/>
      <c r="H220" s="49"/>
      <c r="I220" s="330"/>
      <c r="J220" s="49"/>
    </row>
    <row r="221" spans="7:10">
      <c r="G221" s="163"/>
      <c r="H221" s="49"/>
      <c r="I221" s="330"/>
      <c r="J221" s="49"/>
    </row>
    <row r="222" spans="7:10">
      <c r="G222" s="163"/>
      <c r="H222" s="49"/>
      <c r="I222" s="330"/>
      <c r="J222" s="49"/>
    </row>
    <row r="223" spans="7:10">
      <c r="G223" s="163"/>
      <c r="H223" s="49"/>
      <c r="I223" s="330"/>
      <c r="J223" s="49"/>
    </row>
    <row r="224" spans="7:10">
      <c r="G224" s="163"/>
      <c r="H224" s="49"/>
      <c r="I224" s="330"/>
      <c r="J224" s="49"/>
    </row>
    <row r="225" spans="7:10">
      <c r="G225" s="163"/>
      <c r="H225" s="49"/>
      <c r="I225" s="330"/>
      <c r="J225" s="49"/>
    </row>
    <row r="226" spans="7:10">
      <c r="G226" s="163"/>
      <c r="H226" s="49"/>
      <c r="I226" s="330"/>
      <c r="J226" s="49"/>
    </row>
    <row r="227" spans="7:10">
      <c r="G227" s="163"/>
      <c r="H227" s="49"/>
      <c r="I227" s="330"/>
      <c r="J227" s="49"/>
    </row>
    <row r="228" spans="7:10">
      <c r="G228" s="163"/>
      <c r="H228" s="49"/>
      <c r="I228" s="330"/>
      <c r="J228" s="49"/>
    </row>
    <row r="229" spans="7:10">
      <c r="G229" s="163"/>
      <c r="H229" s="49"/>
      <c r="I229" s="330"/>
      <c r="J229" s="49"/>
    </row>
    <row r="230" spans="7:10">
      <c r="G230" s="163"/>
      <c r="H230" s="49"/>
      <c r="I230" s="330"/>
      <c r="J230" s="49"/>
    </row>
    <row r="231" spans="7:10">
      <c r="G231" s="163"/>
      <c r="H231" s="49"/>
      <c r="I231" s="330"/>
      <c r="J231" s="49"/>
    </row>
    <row r="232" spans="7:10">
      <c r="G232" s="163"/>
      <c r="H232" s="49"/>
      <c r="I232" s="330"/>
      <c r="J232" s="49"/>
    </row>
    <row r="233" spans="7:10">
      <c r="G233" s="163"/>
      <c r="H233" s="49"/>
      <c r="I233" s="330"/>
      <c r="J233" s="49"/>
    </row>
    <row r="234" spans="7:10">
      <c r="G234" s="163"/>
      <c r="H234" s="49"/>
      <c r="I234" s="330"/>
      <c r="J234" s="49"/>
    </row>
    <row r="235" spans="7:10">
      <c r="G235" s="163"/>
      <c r="H235" s="49"/>
      <c r="I235" s="330"/>
      <c r="J235" s="49"/>
    </row>
    <row r="236" spans="7:10">
      <c r="G236" s="163"/>
      <c r="H236" s="49"/>
      <c r="I236" s="330"/>
      <c r="J236" s="49"/>
    </row>
    <row r="237" spans="7:10">
      <c r="G237" s="163"/>
      <c r="H237" s="49"/>
      <c r="I237" s="330"/>
      <c r="J237" s="49"/>
    </row>
    <row r="238" spans="7:10">
      <c r="G238" s="163"/>
      <c r="H238" s="49"/>
      <c r="I238" s="330"/>
      <c r="J238" s="49"/>
    </row>
    <row r="239" spans="7:10">
      <c r="G239" s="163"/>
      <c r="H239" s="49"/>
      <c r="I239" s="330"/>
      <c r="J239" s="49"/>
    </row>
    <row r="240" spans="7:10">
      <c r="G240" s="163"/>
      <c r="H240" s="49"/>
      <c r="I240" s="330"/>
      <c r="J240" s="49"/>
    </row>
    <row r="241" spans="7:10">
      <c r="G241" s="163"/>
      <c r="H241" s="49"/>
      <c r="I241" s="330"/>
      <c r="J241" s="49"/>
    </row>
    <row r="242" spans="7:10">
      <c r="G242" s="163"/>
      <c r="H242" s="49"/>
      <c r="I242" s="330"/>
      <c r="J242" s="49"/>
    </row>
    <row r="243" spans="7:10">
      <c r="G243" s="163"/>
      <c r="H243" s="49"/>
      <c r="I243" s="330"/>
      <c r="J243" s="49"/>
    </row>
    <row r="244" spans="7:10">
      <c r="G244" s="163"/>
      <c r="H244" s="49"/>
      <c r="I244" s="330"/>
      <c r="J244" s="49"/>
    </row>
    <row r="245" spans="7:10">
      <c r="G245" s="163"/>
      <c r="H245" s="49"/>
      <c r="I245" s="330"/>
      <c r="J245" s="49"/>
    </row>
    <row r="246" spans="7:10">
      <c r="G246" s="163"/>
      <c r="H246" s="49"/>
      <c r="I246" s="330"/>
      <c r="J246" s="49"/>
    </row>
    <row r="247" spans="7:10">
      <c r="G247" s="163"/>
      <c r="H247" s="49"/>
      <c r="I247" s="330"/>
      <c r="J247" s="49"/>
    </row>
    <row r="248" spans="7:10">
      <c r="G248" s="163"/>
      <c r="H248" s="49"/>
      <c r="I248" s="330"/>
      <c r="J248" s="49"/>
    </row>
    <row r="249" spans="7:10">
      <c r="G249" s="163"/>
      <c r="H249" s="49"/>
      <c r="I249" s="330"/>
      <c r="J249" s="49"/>
    </row>
    <row r="250" spans="7:10">
      <c r="G250" s="163"/>
      <c r="H250" s="49"/>
      <c r="I250" s="330"/>
      <c r="J250" s="49"/>
    </row>
    <row r="251" spans="7:10">
      <c r="G251" s="163"/>
      <c r="H251" s="49"/>
      <c r="I251" s="330"/>
      <c r="J251" s="49"/>
    </row>
    <row r="252" spans="7:10">
      <c r="G252" s="163"/>
      <c r="H252" s="49"/>
      <c r="I252" s="330"/>
      <c r="J252" s="49"/>
    </row>
    <row r="253" spans="7:10">
      <c r="G253" s="163"/>
      <c r="H253" s="49"/>
      <c r="I253" s="330"/>
      <c r="J253" s="49"/>
    </row>
    <row r="254" spans="7:10">
      <c r="G254" s="163"/>
      <c r="H254" s="49"/>
      <c r="I254" s="330"/>
      <c r="J254" s="49"/>
    </row>
    <row r="255" spans="7:10">
      <c r="G255" s="163"/>
      <c r="H255" s="49"/>
      <c r="I255" s="330"/>
      <c r="J255" s="49"/>
    </row>
    <row r="256" spans="7:10">
      <c r="G256" s="163"/>
      <c r="H256" s="49"/>
      <c r="I256" s="330"/>
      <c r="J256" s="49"/>
    </row>
    <row r="257" spans="7:10">
      <c r="G257" s="163"/>
      <c r="H257" s="49"/>
      <c r="I257" s="330"/>
      <c r="J257" s="49"/>
    </row>
    <row r="258" spans="7:10">
      <c r="G258" s="163"/>
      <c r="H258" s="49"/>
      <c r="I258" s="330"/>
      <c r="J258" s="49"/>
    </row>
    <row r="259" spans="7:10">
      <c r="G259" s="163"/>
      <c r="H259" s="49"/>
      <c r="I259" s="330"/>
      <c r="J259" s="49"/>
    </row>
    <row r="260" spans="7:10">
      <c r="G260" s="163"/>
      <c r="H260" s="49"/>
      <c r="I260" s="330"/>
      <c r="J260" s="49"/>
    </row>
    <row r="261" spans="7:10">
      <c r="G261" s="163"/>
      <c r="H261" s="49"/>
      <c r="I261" s="330"/>
      <c r="J261" s="49"/>
    </row>
    <row r="262" spans="7:10">
      <c r="G262" s="163"/>
      <c r="H262" s="49"/>
      <c r="I262" s="330"/>
      <c r="J262" s="49"/>
    </row>
    <row r="263" spans="7:10">
      <c r="G263" s="163"/>
      <c r="H263" s="49"/>
      <c r="I263" s="330"/>
      <c r="J263" s="49"/>
    </row>
    <row r="264" spans="7:10">
      <c r="G264" s="163"/>
      <c r="H264" s="49"/>
      <c r="I264" s="330"/>
      <c r="J264" s="49"/>
    </row>
    <row r="265" spans="7:10">
      <c r="G265" s="163"/>
      <c r="H265" s="49"/>
      <c r="I265" s="330"/>
      <c r="J265" s="49"/>
    </row>
    <row r="266" spans="7:10">
      <c r="G266" s="163"/>
      <c r="H266" s="49"/>
      <c r="I266" s="330"/>
      <c r="J266" s="49"/>
    </row>
    <row r="267" spans="7:10">
      <c r="G267" s="163"/>
      <c r="H267" s="49"/>
      <c r="I267" s="330"/>
      <c r="J267" s="49"/>
    </row>
    <row r="268" spans="7:10">
      <c r="G268" s="163"/>
      <c r="H268" s="49"/>
      <c r="I268" s="330"/>
      <c r="J268" s="49"/>
    </row>
    <row r="269" spans="7:10">
      <c r="G269" s="163"/>
      <c r="H269" s="49"/>
      <c r="I269" s="330"/>
      <c r="J269" s="49"/>
    </row>
    <row r="270" spans="7:10">
      <c r="G270" s="163"/>
      <c r="H270" s="49"/>
      <c r="I270" s="330"/>
      <c r="J270" s="49"/>
    </row>
    <row r="271" spans="7:10">
      <c r="G271" s="163"/>
      <c r="H271" s="49"/>
      <c r="I271" s="330"/>
      <c r="J271" s="49"/>
    </row>
    <row r="272" spans="7:10">
      <c r="G272" s="163"/>
      <c r="H272" s="49"/>
      <c r="I272" s="330"/>
      <c r="J272" s="49"/>
    </row>
    <row r="273" spans="7:10">
      <c r="G273" s="163"/>
      <c r="H273" s="49"/>
      <c r="I273" s="330"/>
      <c r="J273" s="49"/>
    </row>
    <row r="274" spans="7:10">
      <c r="G274" s="163"/>
      <c r="H274" s="49"/>
      <c r="I274" s="330"/>
      <c r="J274" s="49"/>
    </row>
    <row r="275" spans="7:10">
      <c r="G275" s="163"/>
      <c r="H275" s="49"/>
      <c r="I275" s="330"/>
      <c r="J275" s="49"/>
    </row>
    <row r="276" spans="7:10">
      <c r="G276" s="163"/>
      <c r="H276" s="49"/>
      <c r="I276" s="330"/>
      <c r="J276" s="49"/>
    </row>
    <row r="277" spans="7:10">
      <c r="G277" s="163"/>
      <c r="H277" s="49"/>
      <c r="I277" s="330"/>
      <c r="J277" s="49"/>
    </row>
    <row r="278" spans="7:10">
      <c r="G278" s="163"/>
      <c r="H278" s="49"/>
      <c r="I278" s="330"/>
      <c r="J278" s="49"/>
    </row>
    <row r="279" spans="7:10">
      <c r="G279" s="163"/>
      <c r="H279" s="49"/>
      <c r="I279" s="330"/>
      <c r="J279" s="49"/>
    </row>
    <row r="280" spans="7:10">
      <c r="G280" s="163"/>
      <c r="H280" s="49"/>
      <c r="I280" s="330"/>
      <c r="J280" s="49"/>
    </row>
    <row r="281" spans="7:10">
      <c r="G281" s="163"/>
      <c r="H281" s="49"/>
      <c r="I281" s="330"/>
      <c r="J281" s="49"/>
    </row>
    <row r="282" spans="7:10">
      <c r="G282" s="163"/>
      <c r="H282" s="49"/>
      <c r="I282" s="330"/>
      <c r="J282" s="49"/>
    </row>
    <row r="283" spans="7:10">
      <c r="G283" s="163"/>
      <c r="H283" s="49"/>
      <c r="I283" s="330"/>
      <c r="J283" s="49"/>
    </row>
    <row r="284" spans="7:10">
      <c r="G284" s="163"/>
      <c r="H284" s="49"/>
      <c r="I284" s="330"/>
      <c r="J284" s="49"/>
    </row>
    <row r="285" spans="7:10">
      <c r="G285" s="163"/>
      <c r="H285" s="49"/>
      <c r="I285" s="330"/>
      <c r="J285" s="49"/>
    </row>
    <row r="286" spans="7:10">
      <c r="G286" s="163"/>
      <c r="H286" s="49"/>
      <c r="I286" s="330"/>
      <c r="J286" s="49"/>
    </row>
    <row r="287" spans="7:10">
      <c r="G287" s="163"/>
      <c r="H287" s="49"/>
      <c r="I287" s="330"/>
      <c r="J287" s="49"/>
    </row>
    <row r="288" spans="7:10">
      <c r="G288" s="163"/>
      <c r="H288" s="49"/>
      <c r="I288" s="330"/>
      <c r="J288" s="49"/>
    </row>
    <row r="289" spans="7:10">
      <c r="G289" s="163"/>
      <c r="H289" s="49"/>
      <c r="I289" s="330"/>
      <c r="J289" s="49"/>
    </row>
    <row r="290" spans="7:10">
      <c r="G290" s="163"/>
      <c r="H290" s="49"/>
      <c r="I290" s="330"/>
      <c r="J290" s="49"/>
    </row>
    <row r="291" spans="7:10">
      <c r="G291" s="163"/>
      <c r="H291" s="49"/>
      <c r="I291" s="330"/>
      <c r="J291" s="49"/>
    </row>
    <row r="292" spans="7:10">
      <c r="G292" s="163"/>
      <c r="H292" s="49"/>
      <c r="I292" s="330"/>
      <c r="J292" s="49"/>
    </row>
    <row r="293" spans="7:10">
      <c r="G293" s="163"/>
      <c r="H293" s="49"/>
      <c r="I293" s="330"/>
      <c r="J293" s="49"/>
    </row>
    <row r="294" spans="7:10">
      <c r="G294" s="163"/>
      <c r="H294" s="49"/>
      <c r="I294" s="330"/>
      <c r="J294" s="49"/>
    </row>
    <row r="295" spans="7:10">
      <c r="G295" s="163"/>
      <c r="H295" s="49"/>
      <c r="I295" s="330"/>
      <c r="J295" s="49"/>
    </row>
    <row r="296" spans="7:10">
      <c r="G296" s="163"/>
      <c r="H296" s="49"/>
      <c r="I296" s="330"/>
      <c r="J296" s="49"/>
    </row>
    <row r="297" spans="7:10">
      <c r="G297" s="163"/>
      <c r="H297" s="49"/>
      <c r="I297" s="330"/>
      <c r="J297" s="49"/>
    </row>
    <row r="298" spans="7:10">
      <c r="G298" s="163"/>
      <c r="H298" s="49"/>
      <c r="I298" s="330"/>
      <c r="J298" s="49"/>
    </row>
    <row r="299" spans="7:10">
      <c r="G299" s="163"/>
      <c r="H299" s="49"/>
      <c r="I299" s="330"/>
      <c r="J299" s="49"/>
    </row>
    <row r="300" spans="7:10">
      <c r="G300" s="163"/>
      <c r="H300" s="49"/>
      <c r="I300" s="330"/>
      <c r="J300" s="49"/>
    </row>
    <row r="301" spans="7:10">
      <c r="G301" s="163"/>
      <c r="H301" s="49"/>
      <c r="I301" s="330"/>
      <c r="J301" s="49"/>
    </row>
    <row r="302" spans="7:10">
      <c r="G302" s="163"/>
      <c r="H302" s="49"/>
      <c r="I302" s="330"/>
      <c r="J302" s="49"/>
    </row>
    <row r="303" spans="7:10">
      <c r="G303" s="163"/>
      <c r="H303" s="49"/>
      <c r="I303" s="330"/>
      <c r="J303" s="49"/>
    </row>
    <row r="304" spans="7:10">
      <c r="G304" s="163"/>
      <c r="H304" s="49"/>
      <c r="I304" s="330"/>
      <c r="J304" s="49"/>
    </row>
    <row r="305" spans="7:10">
      <c r="G305" s="163"/>
      <c r="H305" s="49"/>
      <c r="I305" s="330"/>
      <c r="J305" s="49"/>
    </row>
    <row r="306" spans="7:10">
      <c r="G306" s="163"/>
      <c r="H306" s="49"/>
      <c r="I306" s="330"/>
      <c r="J306" s="49"/>
    </row>
    <row r="307" spans="7:10">
      <c r="G307" s="163"/>
      <c r="H307" s="49"/>
      <c r="I307" s="330"/>
      <c r="J307" s="49"/>
    </row>
    <row r="308" spans="7:10">
      <c r="G308" s="163"/>
      <c r="H308" s="49"/>
      <c r="I308" s="330"/>
      <c r="J308" s="49"/>
    </row>
    <row r="309" spans="7:10">
      <c r="G309" s="163"/>
      <c r="H309" s="49"/>
      <c r="I309" s="330"/>
      <c r="J309" s="49"/>
    </row>
    <row r="310" spans="7:10">
      <c r="G310" s="163"/>
      <c r="H310" s="49"/>
      <c r="I310" s="330"/>
      <c r="J310" s="49"/>
    </row>
    <row r="311" spans="7:10">
      <c r="G311" s="163"/>
      <c r="H311" s="49"/>
      <c r="I311" s="330"/>
      <c r="J311" s="49"/>
    </row>
    <row r="312" spans="7:10">
      <c r="G312" s="163"/>
      <c r="H312" s="49"/>
      <c r="I312" s="330"/>
      <c r="J312" s="49"/>
    </row>
    <row r="313" spans="7:10">
      <c r="G313" s="163"/>
      <c r="H313" s="49"/>
      <c r="I313" s="330"/>
      <c r="J313" s="49"/>
    </row>
    <row r="314" spans="7:10">
      <c r="G314" s="163"/>
      <c r="H314" s="49"/>
      <c r="I314" s="330"/>
      <c r="J314" s="49"/>
    </row>
    <row r="315" spans="7:10">
      <c r="G315" s="163"/>
      <c r="H315" s="49"/>
      <c r="I315" s="330"/>
      <c r="J315" s="49"/>
    </row>
    <row r="316" spans="7:10">
      <c r="G316" s="163"/>
      <c r="H316" s="49"/>
      <c r="I316" s="330"/>
      <c r="J316" s="49"/>
    </row>
    <row r="317" spans="7:10">
      <c r="G317" s="163"/>
      <c r="H317" s="49"/>
      <c r="I317" s="330"/>
      <c r="J317" s="49"/>
    </row>
    <row r="318" spans="7:10">
      <c r="G318" s="163"/>
      <c r="H318" s="49"/>
      <c r="I318" s="330"/>
      <c r="J318" s="49"/>
    </row>
    <row r="319" spans="7:10">
      <c r="G319" s="163"/>
      <c r="H319" s="49"/>
      <c r="I319" s="330"/>
      <c r="J319" s="49"/>
    </row>
    <row r="320" spans="7:10">
      <c r="G320" s="163"/>
      <c r="H320" s="49"/>
      <c r="I320" s="330"/>
      <c r="J320" s="49"/>
    </row>
    <row r="321" spans="7:10">
      <c r="G321" s="163"/>
      <c r="H321" s="49"/>
      <c r="I321" s="330"/>
      <c r="J321" s="49"/>
    </row>
    <row r="322" spans="7:10">
      <c r="G322" s="163"/>
      <c r="H322" s="49"/>
      <c r="I322" s="330"/>
      <c r="J322" s="49"/>
    </row>
    <row r="323" spans="7:10">
      <c r="G323" s="163"/>
      <c r="H323" s="49"/>
      <c r="I323" s="330"/>
      <c r="J323" s="49"/>
    </row>
    <row r="324" spans="7:10">
      <c r="G324" s="163"/>
      <c r="H324" s="49"/>
      <c r="I324" s="330"/>
      <c r="J324" s="49"/>
    </row>
    <row r="325" spans="7:10">
      <c r="G325" s="163"/>
      <c r="H325" s="49"/>
      <c r="I325" s="330"/>
      <c r="J325" s="49"/>
    </row>
    <row r="326" spans="7:10">
      <c r="G326" s="163"/>
      <c r="H326" s="49"/>
      <c r="I326" s="330"/>
      <c r="J326" s="49"/>
    </row>
    <row r="327" spans="7:10">
      <c r="G327" s="163"/>
      <c r="H327" s="49"/>
      <c r="I327" s="330"/>
      <c r="J327" s="49"/>
    </row>
    <row r="328" spans="7:10">
      <c r="G328" s="163"/>
      <c r="H328" s="49"/>
      <c r="I328" s="330"/>
      <c r="J328" s="49"/>
    </row>
    <row r="329" spans="7:10">
      <c r="G329" s="163"/>
      <c r="H329" s="49"/>
      <c r="I329" s="330"/>
      <c r="J329" s="49"/>
    </row>
    <row r="330" spans="7:10">
      <c r="G330" s="163"/>
      <c r="H330" s="49"/>
      <c r="I330" s="330"/>
      <c r="J330" s="49"/>
    </row>
    <row r="331" spans="7:10">
      <c r="G331" s="163"/>
      <c r="H331" s="49"/>
      <c r="I331" s="330"/>
      <c r="J331" s="49"/>
    </row>
    <row r="332" spans="7:10">
      <c r="G332" s="163"/>
      <c r="H332" s="49"/>
      <c r="I332" s="330"/>
      <c r="J332" s="49"/>
    </row>
    <row r="333" spans="7:10">
      <c r="G333" s="163"/>
      <c r="H333" s="49"/>
      <c r="I333" s="330"/>
      <c r="J333" s="49"/>
    </row>
    <row r="334" spans="7:10">
      <c r="G334" s="163"/>
      <c r="H334" s="49"/>
      <c r="I334" s="330"/>
      <c r="J334" s="49"/>
    </row>
    <row r="335" spans="7:10">
      <c r="G335" s="163"/>
      <c r="H335" s="49"/>
      <c r="I335" s="330"/>
      <c r="J335" s="49"/>
    </row>
    <row r="336" spans="7:10">
      <c r="G336" s="163"/>
      <c r="H336" s="49"/>
      <c r="I336" s="330"/>
      <c r="J336" s="49"/>
    </row>
    <row r="337" spans="7:10">
      <c r="G337" s="163"/>
      <c r="H337" s="49"/>
      <c r="I337" s="330"/>
      <c r="J337" s="49"/>
    </row>
    <row r="338" spans="7:10">
      <c r="G338" s="163"/>
      <c r="H338" s="49"/>
      <c r="I338" s="330"/>
      <c r="J338" s="49"/>
    </row>
    <row r="339" spans="7:10">
      <c r="G339" s="163"/>
      <c r="H339" s="49"/>
      <c r="I339" s="330"/>
      <c r="J339" s="49"/>
    </row>
    <row r="340" spans="7:10">
      <c r="G340" s="163"/>
      <c r="H340" s="49"/>
      <c r="I340" s="330"/>
      <c r="J340" s="49"/>
    </row>
    <row r="341" spans="7:10">
      <c r="G341" s="163"/>
      <c r="H341" s="49"/>
      <c r="I341" s="330"/>
      <c r="J341" s="49"/>
    </row>
    <row r="342" spans="7:10">
      <c r="G342" s="163"/>
      <c r="H342" s="49"/>
      <c r="I342" s="330"/>
      <c r="J342" s="49"/>
    </row>
    <row r="343" spans="7:10">
      <c r="G343" s="163"/>
      <c r="H343" s="49"/>
      <c r="I343" s="330"/>
      <c r="J343" s="49"/>
    </row>
    <row r="344" spans="7:10">
      <c r="G344" s="163"/>
      <c r="H344" s="49"/>
      <c r="I344" s="330"/>
      <c r="J344" s="49"/>
    </row>
    <row r="345" spans="7:10">
      <c r="G345" s="163"/>
      <c r="H345" s="49"/>
      <c r="I345" s="330"/>
      <c r="J345" s="49"/>
    </row>
    <row r="346" spans="7:10">
      <c r="G346" s="163"/>
      <c r="H346" s="49"/>
      <c r="I346" s="330"/>
      <c r="J346" s="49"/>
    </row>
    <row r="347" spans="7:10">
      <c r="G347" s="163"/>
      <c r="H347" s="49"/>
      <c r="I347" s="330"/>
      <c r="J347" s="49"/>
    </row>
    <row r="348" spans="7:10">
      <c r="G348" s="163"/>
      <c r="H348" s="49"/>
      <c r="I348" s="330"/>
      <c r="J348" s="49"/>
    </row>
    <row r="349" spans="7:10">
      <c r="G349" s="163"/>
      <c r="H349" s="49"/>
      <c r="I349" s="330"/>
      <c r="J349" s="49"/>
    </row>
    <row r="350" spans="7:10">
      <c r="G350" s="163"/>
      <c r="H350" s="49"/>
      <c r="I350" s="330"/>
      <c r="J350" s="49"/>
    </row>
    <row r="351" spans="7:10">
      <c r="G351" s="163"/>
      <c r="H351" s="49"/>
      <c r="I351" s="330"/>
      <c r="J351" s="49"/>
    </row>
    <row r="352" spans="7:10">
      <c r="G352" s="163"/>
      <c r="H352" s="49"/>
      <c r="I352" s="330"/>
      <c r="J352" s="49"/>
    </row>
    <row r="353" spans="7:10">
      <c r="G353" s="163"/>
      <c r="H353" s="49"/>
      <c r="I353" s="330"/>
      <c r="J353" s="49"/>
    </row>
    <row r="354" spans="7:10">
      <c r="G354" s="163"/>
      <c r="H354" s="49"/>
      <c r="I354" s="330"/>
      <c r="J354" s="49"/>
    </row>
    <row r="355" spans="7:10">
      <c r="G355" s="163"/>
      <c r="H355" s="49"/>
      <c r="I355" s="330"/>
      <c r="J355" s="49"/>
    </row>
    <row r="356" spans="7:10">
      <c r="G356" s="163"/>
      <c r="H356" s="49"/>
      <c r="I356" s="330"/>
      <c r="J356" s="49"/>
    </row>
    <row r="357" spans="7:10">
      <c r="G357" s="163"/>
      <c r="H357" s="49"/>
      <c r="I357" s="330"/>
      <c r="J357" s="49"/>
    </row>
    <row r="358" spans="7:10">
      <c r="G358" s="163"/>
      <c r="H358" s="49"/>
      <c r="I358" s="330"/>
      <c r="J358" s="49"/>
    </row>
    <row r="359" spans="7:10">
      <c r="G359" s="163"/>
      <c r="H359" s="49"/>
      <c r="I359" s="330"/>
      <c r="J359" s="49"/>
    </row>
    <row r="360" spans="7:10">
      <c r="G360" s="163"/>
      <c r="H360" s="49"/>
      <c r="I360" s="330"/>
      <c r="J360" s="49"/>
    </row>
    <row r="361" spans="7:10">
      <c r="G361" s="163"/>
      <c r="H361" s="49"/>
      <c r="I361" s="330"/>
      <c r="J361" s="49"/>
    </row>
    <row r="362" spans="7:10">
      <c r="G362" s="163"/>
      <c r="H362" s="49"/>
      <c r="I362" s="330"/>
      <c r="J362" s="49"/>
    </row>
    <row r="363" spans="7:10">
      <c r="G363" s="163"/>
      <c r="H363" s="49"/>
      <c r="I363" s="330"/>
      <c r="J363" s="49"/>
    </row>
    <row r="364" spans="7:10">
      <c r="G364" s="163"/>
      <c r="H364" s="49"/>
      <c r="I364" s="330"/>
      <c r="J364" s="49"/>
    </row>
    <row r="365" spans="7:10">
      <c r="G365" s="163"/>
      <c r="H365" s="49"/>
      <c r="I365" s="330"/>
      <c r="J365" s="49"/>
    </row>
    <row r="366" spans="7:10">
      <c r="G366" s="163"/>
      <c r="H366" s="49"/>
      <c r="I366" s="330"/>
      <c r="J366" s="49"/>
    </row>
    <row r="367" spans="7:10">
      <c r="G367" s="163"/>
      <c r="H367" s="49"/>
      <c r="I367" s="330"/>
      <c r="J367" s="49"/>
    </row>
    <row r="368" spans="7:10">
      <c r="G368" s="163"/>
      <c r="H368" s="49"/>
      <c r="I368" s="330"/>
      <c r="J368" s="49"/>
    </row>
    <row r="369" spans="7:10">
      <c r="G369" s="163"/>
      <c r="H369" s="49"/>
      <c r="I369" s="330"/>
      <c r="J369" s="49"/>
    </row>
    <row r="370" spans="7:10">
      <c r="G370" s="163"/>
      <c r="H370" s="49"/>
      <c r="I370" s="330"/>
      <c r="J370" s="49"/>
    </row>
    <row r="371" spans="7:10">
      <c r="G371" s="163"/>
      <c r="H371" s="49"/>
      <c r="I371" s="330"/>
      <c r="J371" s="49"/>
    </row>
    <row r="372" spans="7:10">
      <c r="G372" s="163"/>
      <c r="H372" s="49"/>
      <c r="I372" s="330"/>
      <c r="J372" s="49"/>
    </row>
    <row r="373" spans="7:10">
      <c r="G373" s="163"/>
      <c r="H373" s="49"/>
      <c r="I373" s="330"/>
      <c r="J373" s="49"/>
    </row>
    <row r="374" spans="7:10">
      <c r="G374" s="163"/>
      <c r="H374" s="49"/>
      <c r="I374" s="330"/>
      <c r="J374" s="49"/>
    </row>
    <row r="375" spans="7:10">
      <c r="G375" s="163"/>
      <c r="H375" s="49"/>
      <c r="I375" s="330"/>
      <c r="J375" s="49"/>
    </row>
    <row r="376" spans="7:10">
      <c r="G376" s="163"/>
      <c r="H376" s="49"/>
      <c r="I376" s="330"/>
      <c r="J376" s="49"/>
    </row>
    <row r="377" spans="7:10">
      <c r="G377" s="163"/>
      <c r="H377" s="49"/>
      <c r="I377" s="330"/>
      <c r="J377" s="49"/>
    </row>
    <row r="378" spans="7:10">
      <c r="G378" s="163"/>
      <c r="H378" s="49"/>
      <c r="I378" s="330"/>
      <c r="J378" s="49"/>
    </row>
    <row r="379" spans="7:10">
      <c r="G379" s="163"/>
      <c r="H379" s="49"/>
      <c r="I379" s="330"/>
      <c r="J379" s="49"/>
    </row>
    <row r="380" spans="7:10">
      <c r="G380" s="163"/>
      <c r="H380" s="49"/>
      <c r="I380" s="330"/>
      <c r="J380" s="49"/>
    </row>
    <row r="381" spans="7:10">
      <c r="G381" s="163"/>
      <c r="H381" s="49"/>
      <c r="I381" s="330"/>
      <c r="J381" s="49"/>
    </row>
    <row r="382" spans="7:10">
      <c r="G382" s="163"/>
      <c r="H382" s="49"/>
      <c r="I382" s="330"/>
      <c r="J382" s="49"/>
    </row>
    <row r="383" spans="7:10">
      <c r="G383" s="163"/>
      <c r="H383" s="49"/>
      <c r="I383" s="330"/>
      <c r="J383" s="49"/>
    </row>
    <row r="384" spans="7:10">
      <c r="G384" s="163"/>
      <c r="H384" s="49"/>
      <c r="I384" s="330"/>
      <c r="J384" s="49"/>
    </row>
    <row r="385" spans="7:10">
      <c r="G385" s="163"/>
      <c r="H385" s="49"/>
      <c r="I385" s="330"/>
      <c r="J385" s="49"/>
    </row>
    <row r="386" spans="7:10">
      <c r="G386" s="163"/>
      <c r="H386" s="49"/>
      <c r="I386" s="330"/>
      <c r="J386" s="49"/>
    </row>
    <row r="387" spans="7:10">
      <c r="G387" s="163"/>
      <c r="H387" s="49"/>
      <c r="I387" s="330"/>
      <c r="J387" s="49"/>
    </row>
    <row r="388" spans="7:10">
      <c r="G388" s="163"/>
      <c r="H388" s="49"/>
      <c r="I388" s="330"/>
      <c r="J388" s="49"/>
    </row>
    <row r="389" spans="7:10">
      <c r="G389" s="163"/>
      <c r="H389" s="49"/>
      <c r="I389" s="330"/>
      <c r="J389" s="49"/>
    </row>
    <row r="390" spans="7:10">
      <c r="G390" s="163"/>
      <c r="H390" s="49"/>
      <c r="I390" s="330"/>
      <c r="J390" s="49"/>
    </row>
    <row r="391" spans="7:10">
      <c r="G391" s="163"/>
      <c r="H391" s="49"/>
      <c r="I391" s="330"/>
      <c r="J391" s="49"/>
    </row>
    <row r="392" spans="7:10">
      <c r="G392" s="163"/>
      <c r="H392" s="49"/>
      <c r="I392" s="330"/>
      <c r="J392" s="49"/>
    </row>
    <row r="393" spans="7:10">
      <c r="G393" s="163"/>
      <c r="H393" s="49"/>
      <c r="I393" s="330"/>
      <c r="J393" s="49"/>
    </row>
    <row r="394" spans="7:10">
      <c r="G394" s="163"/>
      <c r="H394" s="49"/>
      <c r="I394" s="330"/>
      <c r="J394" s="49"/>
    </row>
    <row r="395" spans="7:10">
      <c r="G395" s="163"/>
      <c r="H395" s="49"/>
      <c r="I395" s="330"/>
      <c r="J395" s="49"/>
    </row>
    <row r="396" spans="7:10">
      <c r="G396" s="163"/>
      <c r="H396" s="49"/>
      <c r="I396" s="330"/>
      <c r="J396" s="49"/>
    </row>
    <row r="397" spans="7:10">
      <c r="G397" s="163"/>
      <c r="H397" s="49"/>
      <c r="I397" s="330"/>
      <c r="J397" s="49"/>
    </row>
    <row r="398" spans="7:10">
      <c r="G398" s="163"/>
      <c r="H398" s="49"/>
      <c r="I398" s="330"/>
      <c r="J398" s="49"/>
    </row>
    <row r="399" spans="7:10">
      <c r="G399" s="163"/>
      <c r="H399" s="49"/>
      <c r="I399" s="330"/>
      <c r="J399" s="49"/>
    </row>
    <row r="400" spans="7:10">
      <c r="G400" s="163"/>
      <c r="H400" s="49"/>
      <c r="I400" s="330"/>
      <c r="J400" s="49"/>
    </row>
    <row r="401" spans="7:10">
      <c r="G401" s="163"/>
      <c r="H401" s="49"/>
      <c r="I401" s="330"/>
      <c r="J401" s="49"/>
    </row>
    <row r="402" spans="7:10">
      <c r="G402" s="163"/>
      <c r="H402" s="49"/>
      <c r="I402" s="330"/>
      <c r="J402" s="49"/>
    </row>
    <row r="403" spans="7:10">
      <c r="G403" s="163"/>
      <c r="H403" s="49"/>
      <c r="I403" s="330"/>
      <c r="J403" s="49"/>
    </row>
    <row r="404" spans="7:10">
      <c r="G404" s="163"/>
      <c r="H404" s="49"/>
      <c r="I404" s="330"/>
      <c r="J404" s="49"/>
    </row>
    <row r="405" spans="7:10">
      <c r="G405" s="163"/>
      <c r="H405" s="49"/>
      <c r="I405" s="330"/>
      <c r="J405" s="49"/>
    </row>
    <row r="406" spans="7:10">
      <c r="G406" s="163"/>
      <c r="H406" s="49"/>
      <c r="I406" s="330"/>
      <c r="J406" s="49"/>
    </row>
    <row r="407" spans="7:10">
      <c r="G407" s="163"/>
      <c r="H407" s="49"/>
      <c r="I407" s="330"/>
      <c r="J407" s="49"/>
    </row>
    <row r="408" spans="7:10">
      <c r="G408" s="163"/>
      <c r="H408" s="49"/>
      <c r="I408" s="330"/>
      <c r="J408" s="49"/>
    </row>
    <row r="409" spans="7:10">
      <c r="G409" s="163"/>
      <c r="H409" s="49"/>
      <c r="I409" s="330"/>
      <c r="J409" s="49"/>
    </row>
    <row r="410" spans="7:10">
      <c r="G410" s="163"/>
      <c r="H410" s="49"/>
      <c r="I410" s="330"/>
      <c r="J410" s="49"/>
    </row>
    <row r="411" spans="7:10">
      <c r="G411" s="163"/>
      <c r="H411" s="49"/>
      <c r="I411" s="330"/>
      <c r="J411" s="49"/>
    </row>
    <row r="412" spans="7:10">
      <c r="G412" s="163"/>
      <c r="H412" s="49"/>
      <c r="I412" s="330"/>
      <c r="J412" s="49"/>
    </row>
    <row r="413" spans="7:10">
      <c r="G413" s="163"/>
      <c r="H413" s="49"/>
      <c r="I413" s="330"/>
      <c r="J413" s="49"/>
    </row>
    <row r="414" spans="7:10">
      <c r="G414" s="163"/>
      <c r="H414" s="49"/>
      <c r="I414" s="330"/>
      <c r="J414" s="49"/>
    </row>
    <row r="415" spans="7:10">
      <c r="G415" s="163"/>
      <c r="H415" s="49"/>
      <c r="I415" s="330"/>
      <c r="J415" s="49"/>
    </row>
    <row r="416" spans="7:10">
      <c r="G416" s="163"/>
      <c r="H416" s="49"/>
      <c r="I416" s="330"/>
      <c r="J416" s="49"/>
    </row>
    <row r="417" spans="7:10">
      <c r="G417" s="163"/>
      <c r="H417" s="49"/>
      <c r="I417" s="330"/>
      <c r="J417" s="49"/>
    </row>
    <row r="418" spans="7:10">
      <c r="G418" s="163"/>
      <c r="H418" s="49"/>
      <c r="I418" s="330"/>
      <c r="J418" s="49"/>
    </row>
    <row r="419" spans="7:10">
      <c r="G419" s="163"/>
      <c r="H419" s="49"/>
      <c r="I419" s="330"/>
      <c r="J419" s="49"/>
    </row>
    <row r="420" spans="7:10">
      <c r="G420" s="163"/>
      <c r="H420" s="49"/>
      <c r="I420" s="330"/>
      <c r="J420" s="49"/>
    </row>
    <row r="421" spans="7:10">
      <c r="G421" s="163"/>
      <c r="H421" s="49"/>
      <c r="I421" s="330"/>
      <c r="J421" s="49"/>
    </row>
    <row r="422" spans="7:10">
      <c r="G422" s="163"/>
      <c r="H422" s="49"/>
      <c r="I422" s="330"/>
      <c r="J422" s="49"/>
    </row>
    <row r="423" spans="7:10">
      <c r="G423" s="163"/>
      <c r="H423" s="49"/>
      <c r="I423" s="330"/>
      <c r="J423" s="49"/>
    </row>
    <row r="424" spans="7:10">
      <c r="G424" s="163"/>
      <c r="H424" s="49"/>
      <c r="I424" s="330"/>
      <c r="J424" s="49"/>
    </row>
    <row r="425" spans="7:10">
      <c r="G425" s="163"/>
      <c r="H425" s="49"/>
      <c r="I425" s="330"/>
      <c r="J425" s="49"/>
    </row>
    <row r="426" spans="7:10">
      <c r="G426" s="163"/>
      <c r="H426" s="49"/>
      <c r="I426" s="330"/>
      <c r="J426" s="49"/>
    </row>
    <row r="427" spans="7:10">
      <c r="G427" s="163"/>
      <c r="H427" s="49"/>
      <c r="I427" s="330"/>
      <c r="J427" s="49"/>
    </row>
    <row r="428" spans="7:10">
      <c r="G428" s="163"/>
      <c r="H428" s="49"/>
      <c r="I428" s="330"/>
      <c r="J428" s="49"/>
    </row>
    <row r="429" spans="7:10">
      <c r="G429" s="163"/>
      <c r="H429" s="49"/>
      <c r="I429" s="330"/>
      <c r="J429" s="49"/>
    </row>
    <row r="430" spans="7:10">
      <c r="G430" s="163"/>
      <c r="H430" s="49"/>
      <c r="I430" s="330"/>
      <c r="J430" s="49"/>
    </row>
    <row r="431" spans="7:10">
      <c r="G431" s="163"/>
      <c r="H431" s="49"/>
      <c r="I431" s="330"/>
      <c r="J431" s="49"/>
    </row>
    <row r="432" spans="7:10">
      <c r="G432" s="163"/>
      <c r="H432" s="49"/>
      <c r="I432" s="330"/>
      <c r="J432" s="49"/>
    </row>
    <row r="433" spans="7:10">
      <c r="G433" s="163"/>
      <c r="H433" s="49"/>
      <c r="I433" s="330"/>
      <c r="J433" s="49"/>
    </row>
    <row r="434" spans="7:10">
      <c r="G434" s="163"/>
      <c r="H434" s="49"/>
      <c r="I434" s="330"/>
      <c r="J434" s="49"/>
    </row>
    <row r="435" spans="7:10">
      <c r="G435" s="163"/>
      <c r="H435" s="49"/>
      <c r="I435" s="330"/>
      <c r="J435" s="49"/>
    </row>
    <row r="436" spans="7:10">
      <c r="G436" s="163"/>
      <c r="H436" s="49"/>
      <c r="I436" s="330"/>
      <c r="J436" s="49"/>
    </row>
    <row r="437" spans="7:10">
      <c r="G437" s="163"/>
      <c r="H437" s="49"/>
      <c r="I437" s="330"/>
      <c r="J437" s="49"/>
    </row>
    <row r="438" spans="7:10">
      <c r="G438" s="163"/>
      <c r="H438" s="49"/>
      <c r="I438" s="330"/>
      <c r="J438" s="49"/>
    </row>
    <row r="439" spans="7:10">
      <c r="G439" s="163"/>
      <c r="H439" s="49"/>
      <c r="I439" s="330"/>
      <c r="J439" s="49"/>
    </row>
    <row r="440" spans="7:10">
      <c r="G440" s="163"/>
      <c r="H440" s="49"/>
      <c r="I440" s="330"/>
      <c r="J440" s="49"/>
    </row>
    <row r="441" spans="7:10">
      <c r="G441" s="163"/>
      <c r="H441" s="49"/>
      <c r="I441" s="330"/>
      <c r="J441" s="49"/>
    </row>
    <row r="442" spans="7:10">
      <c r="G442" s="163"/>
      <c r="H442" s="49"/>
      <c r="I442" s="330"/>
      <c r="J442" s="49"/>
    </row>
    <row r="443" spans="7:10">
      <c r="G443" s="163"/>
      <c r="H443" s="49"/>
      <c r="I443" s="330"/>
      <c r="J443" s="49"/>
    </row>
    <row r="444" spans="7:10">
      <c r="G444" s="163"/>
      <c r="H444" s="49"/>
      <c r="I444" s="330"/>
      <c r="J444" s="49"/>
    </row>
    <row r="445" spans="7:10">
      <c r="G445" s="163"/>
      <c r="H445" s="49"/>
      <c r="I445" s="330"/>
      <c r="J445" s="49"/>
    </row>
    <row r="446" spans="7:10">
      <c r="G446" s="163"/>
      <c r="H446" s="49"/>
      <c r="I446" s="330"/>
      <c r="J446" s="49"/>
    </row>
    <row r="447" spans="7:10">
      <c r="G447" s="163"/>
      <c r="H447" s="49"/>
      <c r="I447" s="330"/>
      <c r="J447" s="49"/>
    </row>
    <row r="448" spans="7:10">
      <c r="G448" s="163"/>
      <c r="H448" s="49"/>
      <c r="I448" s="330"/>
      <c r="J448" s="49"/>
    </row>
    <row r="449" spans="7:10">
      <c r="G449" s="163"/>
      <c r="H449" s="49"/>
      <c r="I449" s="330"/>
      <c r="J449" s="49"/>
    </row>
    <row r="450" spans="7:10">
      <c r="G450" s="163"/>
      <c r="H450" s="49"/>
      <c r="I450" s="330"/>
      <c r="J450" s="49"/>
    </row>
    <row r="451" spans="7:10">
      <c r="G451" s="163"/>
      <c r="H451" s="49"/>
      <c r="I451" s="330"/>
      <c r="J451" s="49"/>
    </row>
    <row r="452" spans="7:10">
      <c r="G452" s="163"/>
      <c r="H452" s="49"/>
      <c r="I452" s="330"/>
      <c r="J452" s="49"/>
    </row>
    <row r="453" spans="7:10">
      <c r="G453" s="163"/>
      <c r="H453" s="49"/>
      <c r="I453" s="330"/>
      <c r="J453" s="49"/>
    </row>
    <row r="454" spans="7:10">
      <c r="G454" s="163"/>
      <c r="H454" s="49"/>
      <c r="I454" s="330"/>
      <c r="J454" s="49"/>
    </row>
    <row r="455" spans="7:10">
      <c r="G455" s="163"/>
      <c r="H455" s="49"/>
      <c r="I455" s="330"/>
      <c r="J455" s="49"/>
    </row>
    <row r="456" spans="7:10">
      <c r="G456" s="163"/>
      <c r="H456" s="49"/>
      <c r="I456" s="330"/>
      <c r="J456" s="49"/>
    </row>
    <row r="457" spans="7:10">
      <c r="G457" s="163"/>
      <c r="H457" s="49"/>
      <c r="I457" s="330"/>
      <c r="J457" s="49"/>
    </row>
    <row r="458" spans="7:10">
      <c r="G458" s="163"/>
      <c r="H458" s="49"/>
      <c r="I458" s="330"/>
      <c r="J458" s="49"/>
    </row>
    <row r="459" spans="7:10">
      <c r="G459" s="163"/>
      <c r="H459" s="49"/>
      <c r="I459" s="330"/>
      <c r="J459" s="49"/>
    </row>
    <row r="460" spans="7:10">
      <c r="G460" s="163"/>
      <c r="H460" s="49"/>
      <c r="I460" s="330"/>
      <c r="J460" s="49"/>
    </row>
    <row r="461" spans="7:10">
      <c r="G461" s="163"/>
      <c r="H461" s="49"/>
      <c r="I461" s="330"/>
      <c r="J461" s="49"/>
    </row>
    <row r="462" spans="7:10">
      <c r="G462" s="163"/>
      <c r="H462" s="49"/>
      <c r="I462" s="330"/>
      <c r="J462" s="49"/>
    </row>
    <row r="463" spans="7:10">
      <c r="G463" s="163"/>
      <c r="H463" s="49"/>
      <c r="I463" s="330"/>
      <c r="J463" s="49"/>
    </row>
    <row r="464" spans="7:10">
      <c r="G464" s="163"/>
      <c r="H464" s="49"/>
      <c r="I464" s="330"/>
      <c r="J464" s="49"/>
    </row>
    <row r="465" spans="7:10">
      <c r="G465" s="163"/>
      <c r="H465" s="49"/>
      <c r="I465" s="330"/>
      <c r="J465" s="49"/>
    </row>
    <row r="466" spans="7:10">
      <c r="G466" s="163"/>
      <c r="H466" s="49"/>
      <c r="I466" s="330"/>
      <c r="J466" s="49"/>
    </row>
    <row r="467" spans="7:10">
      <c r="G467" s="163"/>
      <c r="H467" s="49"/>
      <c r="I467" s="330"/>
      <c r="J467" s="49"/>
    </row>
    <row r="468" spans="7:10">
      <c r="G468" s="163"/>
      <c r="H468" s="49"/>
      <c r="I468" s="330"/>
      <c r="J468" s="49"/>
    </row>
    <row r="469" spans="7:10">
      <c r="G469" s="163"/>
      <c r="H469" s="49"/>
      <c r="I469" s="330"/>
      <c r="J469" s="49"/>
    </row>
    <row r="470" spans="7:10">
      <c r="G470" s="163"/>
      <c r="H470" s="49"/>
      <c r="I470" s="330"/>
      <c r="J470" s="49"/>
    </row>
    <row r="471" spans="7:10">
      <c r="G471" s="163"/>
      <c r="H471" s="49"/>
      <c r="I471" s="330"/>
      <c r="J471" s="49"/>
    </row>
    <row r="472" spans="7:10">
      <c r="G472" s="163"/>
      <c r="H472" s="49"/>
      <c r="I472" s="330"/>
      <c r="J472" s="49"/>
    </row>
    <row r="473" spans="7:10">
      <c r="G473" s="163"/>
      <c r="H473" s="49"/>
      <c r="I473" s="330"/>
      <c r="J473" s="49"/>
    </row>
    <row r="474" spans="7:10">
      <c r="G474" s="163"/>
      <c r="H474" s="49"/>
      <c r="I474" s="330"/>
      <c r="J474" s="49"/>
    </row>
    <row r="475" spans="7:10">
      <c r="G475" s="163"/>
      <c r="H475" s="49"/>
      <c r="I475" s="330"/>
      <c r="J475" s="49"/>
    </row>
    <row r="476" spans="7:10">
      <c r="G476" s="163"/>
      <c r="H476" s="49"/>
      <c r="I476" s="330"/>
      <c r="J476" s="49"/>
    </row>
    <row r="477" spans="7:10">
      <c r="G477" s="163"/>
      <c r="H477" s="49"/>
      <c r="I477" s="330"/>
      <c r="J477" s="49"/>
    </row>
    <row r="478" spans="7:10">
      <c r="G478" s="163"/>
      <c r="H478" s="49"/>
      <c r="I478" s="330"/>
      <c r="J478" s="49"/>
    </row>
    <row r="479" spans="7:10">
      <c r="G479" s="163"/>
      <c r="H479" s="49"/>
      <c r="I479" s="330"/>
      <c r="J479" s="49"/>
    </row>
    <row r="480" spans="7:10">
      <c r="G480" s="163"/>
      <c r="H480" s="49"/>
      <c r="I480" s="330"/>
      <c r="J480" s="49"/>
    </row>
    <row r="481" spans="7:10">
      <c r="G481" s="163"/>
      <c r="H481" s="49"/>
      <c r="I481" s="330"/>
      <c r="J481" s="49"/>
    </row>
    <row r="482" spans="7:10">
      <c r="G482" s="163"/>
      <c r="H482" s="49"/>
      <c r="I482" s="330"/>
      <c r="J482" s="49"/>
    </row>
    <row r="483" spans="7:10">
      <c r="G483" s="163"/>
      <c r="H483" s="49"/>
      <c r="I483" s="330"/>
      <c r="J483" s="49"/>
    </row>
    <row r="484" spans="7:10">
      <c r="G484" s="163"/>
      <c r="H484" s="49"/>
      <c r="I484" s="330"/>
      <c r="J484" s="49"/>
    </row>
    <row r="485" spans="7:10">
      <c r="G485" s="163"/>
      <c r="H485" s="49"/>
      <c r="I485" s="330"/>
      <c r="J485" s="49"/>
    </row>
    <row r="486" spans="7:10">
      <c r="G486" s="163"/>
      <c r="H486" s="49"/>
      <c r="I486" s="330"/>
      <c r="J486" s="49"/>
    </row>
    <row r="487" spans="7:10">
      <c r="G487" s="163"/>
      <c r="H487" s="49"/>
      <c r="I487" s="330"/>
      <c r="J487" s="49"/>
    </row>
    <row r="488" spans="7:10">
      <c r="G488" s="163"/>
      <c r="H488" s="49"/>
      <c r="I488" s="330"/>
      <c r="J488" s="49"/>
    </row>
    <row r="489" spans="7:10">
      <c r="G489" s="163"/>
      <c r="H489" s="49"/>
      <c r="I489" s="330"/>
      <c r="J489" s="49"/>
    </row>
    <row r="490" spans="7:10">
      <c r="G490" s="163"/>
      <c r="H490" s="49"/>
      <c r="I490" s="330"/>
      <c r="J490" s="49"/>
    </row>
    <row r="491" spans="7:10">
      <c r="G491" s="163"/>
      <c r="H491" s="49"/>
      <c r="I491" s="330"/>
      <c r="J491" s="49"/>
    </row>
    <row r="492" spans="7:10">
      <c r="G492" s="163"/>
      <c r="H492" s="49"/>
      <c r="I492" s="330"/>
      <c r="J492" s="49"/>
    </row>
    <row r="493" spans="7:10">
      <c r="G493" s="163"/>
      <c r="H493" s="49"/>
      <c r="I493" s="330"/>
      <c r="J493" s="49"/>
    </row>
    <row r="494" spans="7:10">
      <c r="G494" s="163"/>
      <c r="H494" s="49"/>
      <c r="I494" s="330"/>
      <c r="J494" s="49"/>
    </row>
    <row r="495" spans="7:10">
      <c r="G495" s="163"/>
      <c r="H495" s="49"/>
      <c r="I495" s="330"/>
      <c r="J495" s="49"/>
    </row>
    <row r="496" spans="7:10">
      <c r="G496" s="163"/>
      <c r="H496" s="49"/>
      <c r="I496" s="330"/>
      <c r="J496" s="49"/>
    </row>
    <row r="497" spans="7:10">
      <c r="G497" s="163"/>
      <c r="H497" s="49"/>
      <c r="I497" s="330"/>
      <c r="J497" s="49"/>
    </row>
    <row r="498" spans="7:10">
      <c r="G498" s="163"/>
      <c r="H498" s="49"/>
      <c r="I498" s="330"/>
      <c r="J498" s="49"/>
    </row>
    <row r="499" spans="7:10">
      <c r="G499" s="163"/>
      <c r="H499" s="49"/>
      <c r="I499" s="330"/>
      <c r="J499" s="49"/>
    </row>
    <row r="500" spans="7:10">
      <c r="G500" s="163"/>
      <c r="H500" s="49"/>
      <c r="I500" s="330"/>
      <c r="J500" s="49"/>
    </row>
    <row r="501" spans="7:10">
      <c r="G501" s="163"/>
      <c r="H501" s="49"/>
      <c r="I501" s="330"/>
      <c r="J501" s="49"/>
    </row>
    <row r="502" spans="7:10">
      <c r="G502" s="163"/>
      <c r="H502" s="49"/>
      <c r="I502" s="330"/>
      <c r="J502" s="49"/>
    </row>
    <row r="503" spans="7:10">
      <c r="G503" s="163"/>
      <c r="H503" s="49"/>
      <c r="I503" s="330"/>
      <c r="J503" s="49"/>
    </row>
    <row r="504" spans="7:10">
      <c r="G504" s="163"/>
      <c r="H504" s="49"/>
      <c r="I504" s="330"/>
      <c r="J504" s="49"/>
    </row>
    <row r="505" spans="7:10">
      <c r="G505" s="163"/>
      <c r="H505" s="49"/>
      <c r="I505" s="330"/>
      <c r="J505" s="49"/>
    </row>
    <row r="506" spans="7:10">
      <c r="G506" s="163"/>
      <c r="H506" s="49"/>
      <c r="I506" s="330"/>
      <c r="J506" s="49"/>
    </row>
    <row r="507" spans="7:10">
      <c r="G507" s="163"/>
      <c r="H507" s="49"/>
      <c r="I507" s="330"/>
      <c r="J507" s="49"/>
    </row>
    <row r="508" spans="7:10">
      <c r="G508" s="163"/>
      <c r="H508" s="49"/>
      <c r="I508" s="330"/>
      <c r="J508" s="49"/>
    </row>
    <row r="509" spans="7:10">
      <c r="G509" s="163"/>
      <c r="H509" s="49"/>
      <c r="I509" s="330"/>
      <c r="J509" s="49"/>
    </row>
    <row r="510" spans="7:10">
      <c r="G510" s="163"/>
      <c r="H510" s="49"/>
      <c r="I510" s="330"/>
      <c r="J510" s="49"/>
    </row>
    <row r="511" spans="7:10">
      <c r="G511" s="163"/>
      <c r="H511" s="49"/>
      <c r="I511" s="330"/>
      <c r="J511" s="49"/>
    </row>
    <row r="512" spans="7:10">
      <c r="G512" s="163"/>
      <c r="H512" s="49"/>
      <c r="I512" s="330"/>
      <c r="J512" s="49"/>
    </row>
    <row r="513" spans="7:10">
      <c r="G513" s="163"/>
      <c r="H513" s="49"/>
      <c r="I513" s="330"/>
      <c r="J513" s="49"/>
    </row>
    <row r="514" spans="7:10">
      <c r="G514" s="163"/>
      <c r="H514" s="49"/>
      <c r="I514" s="330"/>
      <c r="J514" s="49"/>
    </row>
    <row r="515" spans="7:10">
      <c r="G515" s="163"/>
      <c r="H515" s="49"/>
      <c r="I515" s="330"/>
      <c r="J515" s="49"/>
    </row>
    <row r="516" spans="7:10">
      <c r="G516" s="163"/>
      <c r="H516" s="49"/>
      <c r="I516" s="330"/>
      <c r="J516" s="49"/>
    </row>
    <row r="517" spans="7:10">
      <c r="G517" s="163"/>
      <c r="H517" s="49"/>
      <c r="I517" s="330"/>
      <c r="J517" s="49"/>
    </row>
    <row r="518" spans="7:10">
      <c r="G518" s="163"/>
      <c r="H518" s="49"/>
      <c r="I518" s="330"/>
      <c r="J518" s="49"/>
    </row>
    <row r="519" spans="7:10">
      <c r="G519" s="163"/>
      <c r="H519" s="49"/>
      <c r="I519" s="330"/>
      <c r="J519" s="49"/>
    </row>
    <row r="520" spans="7:10">
      <c r="G520" s="163"/>
      <c r="H520" s="49"/>
      <c r="I520" s="330"/>
      <c r="J520" s="49"/>
    </row>
    <row r="521" spans="7:10">
      <c r="G521" s="163"/>
      <c r="H521" s="49"/>
      <c r="I521" s="330"/>
      <c r="J521" s="49"/>
    </row>
    <row r="522" spans="7:10">
      <c r="G522" s="163"/>
      <c r="H522" s="49"/>
      <c r="I522" s="330"/>
      <c r="J522" s="49"/>
    </row>
    <row r="523" spans="7:10">
      <c r="G523" s="163"/>
      <c r="H523" s="49"/>
      <c r="I523" s="330"/>
      <c r="J523" s="49"/>
    </row>
    <row r="524" spans="7:10">
      <c r="G524" s="163"/>
      <c r="H524" s="49"/>
      <c r="I524" s="330"/>
      <c r="J524" s="49"/>
    </row>
    <row r="525" spans="7:10">
      <c r="G525" s="163"/>
      <c r="H525" s="49"/>
      <c r="I525" s="330"/>
      <c r="J525" s="49"/>
    </row>
    <row r="526" spans="7:10">
      <c r="G526" s="163"/>
      <c r="H526" s="49"/>
      <c r="I526" s="330"/>
      <c r="J526" s="49"/>
    </row>
    <row r="527" spans="7:10">
      <c r="G527" s="163"/>
      <c r="H527" s="49"/>
      <c r="I527" s="330"/>
      <c r="J527" s="49"/>
    </row>
    <row r="528" spans="7:10">
      <c r="G528" s="163"/>
      <c r="H528" s="49"/>
      <c r="I528" s="330"/>
      <c r="J528" s="49"/>
    </row>
    <row r="529" spans="7:10">
      <c r="G529" s="163"/>
      <c r="H529" s="49"/>
      <c r="I529" s="330"/>
      <c r="J529" s="49"/>
    </row>
    <row r="530" spans="7:10">
      <c r="G530" s="163"/>
      <c r="H530" s="49"/>
      <c r="I530" s="330"/>
      <c r="J530" s="49"/>
    </row>
    <row r="531" spans="7:10">
      <c r="G531" s="163"/>
      <c r="H531" s="49"/>
      <c r="I531" s="330"/>
      <c r="J531" s="49"/>
    </row>
    <row r="532" spans="7:10">
      <c r="G532" s="163"/>
      <c r="H532" s="49"/>
      <c r="I532" s="330"/>
      <c r="J532" s="49"/>
    </row>
    <row r="533" spans="7:10">
      <c r="G533" s="163"/>
      <c r="H533" s="49"/>
      <c r="I533" s="330"/>
      <c r="J533" s="49"/>
    </row>
    <row r="534" spans="7:10">
      <c r="G534" s="163"/>
      <c r="H534" s="49"/>
      <c r="I534" s="330"/>
      <c r="J534" s="49"/>
    </row>
    <row r="535" spans="7:10">
      <c r="G535" s="163"/>
      <c r="H535" s="49"/>
      <c r="I535" s="330"/>
      <c r="J535" s="49"/>
    </row>
    <row r="536" spans="7:10">
      <c r="G536" s="163"/>
      <c r="H536" s="49"/>
      <c r="I536" s="330"/>
      <c r="J536" s="49"/>
    </row>
    <row r="537" spans="7:10">
      <c r="G537" s="163"/>
      <c r="H537" s="49"/>
      <c r="I537" s="330"/>
      <c r="J537" s="49"/>
    </row>
    <row r="538" spans="7:10">
      <c r="G538" s="163"/>
      <c r="H538" s="49"/>
      <c r="I538" s="330"/>
      <c r="J538" s="49"/>
    </row>
    <row r="539" spans="7:10">
      <c r="G539" s="163"/>
      <c r="H539" s="49"/>
      <c r="I539" s="330"/>
      <c r="J539" s="49"/>
    </row>
    <row r="540" spans="7:10">
      <c r="G540" s="163"/>
      <c r="H540" s="49"/>
      <c r="I540" s="330"/>
      <c r="J540" s="49"/>
    </row>
    <row r="541" spans="7:10">
      <c r="G541" s="163"/>
      <c r="H541" s="49"/>
      <c r="I541" s="330"/>
      <c r="J541" s="49"/>
    </row>
    <row r="542" spans="7:10">
      <c r="G542" s="163"/>
      <c r="H542" s="49"/>
      <c r="I542" s="330"/>
      <c r="J542" s="49"/>
    </row>
    <row r="543" spans="7:10">
      <c r="G543" s="163"/>
      <c r="H543" s="49"/>
      <c r="I543" s="330"/>
      <c r="J543" s="49"/>
    </row>
    <row r="544" spans="7:10">
      <c r="G544" s="163"/>
      <c r="H544" s="49"/>
      <c r="I544" s="330"/>
      <c r="J544" s="49"/>
    </row>
    <row r="545" spans="7:10">
      <c r="G545" s="163"/>
      <c r="H545" s="49"/>
      <c r="I545" s="330"/>
      <c r="J545" s="49"/>
    </row>
    <row r="546" spans="7:10">
      <c r="G546" s="163"/>
      <c r="H546" s="49"/>
      <c r="I546" s="330"/>
      <c r="J546" s="49"/>
    </row>
    <row r="547" spans="7:10">
      <c r="G547" s="163"/>
      <c r="H547" s="49"/>
      <c r="I547" s="330"/>
      <c r="J547" s="49"/>
    </row>
    <row r="548" spans="7:10">
      <c r="G548" s="163"/>
      <c r="H548" s="49"/>
      <c r="I548" s="330"/>
      <c r="J548" s="49"/>
    </row>
    <row r="549" spans="7:10">
      <c r="G549" s="163"/>
      <c r="H549" s="49"/>
      <c r="I549" s="330"/>
      <c r="J549" s="49"/>
    </row>
    <row r="550" spans="7:10">
      <c r="G550" s="163"/>
      <c r="H550" s="49"/>
      <c r="I550" s="330"/>
      <c r="J550" s="49"/>
    </row>
    <row r="551" spans="7:10">
      <c r="G551" s="163"/>
      <c r="H551" s="49"/>
      <c r="I551" s="330"/>
      <c r="J551" s="49"/>
    </row>
    <row r="552" spans="7:10">
      <c r="G552" s="163"/>
      <c r="H552" s="49"/>
      <c r="I552" s="330"/>
      <c r="J552" s="49"/>
    </row>
    <row r="553" spans="7:10">
      <c r="G553" s="163"/>
      <c r="H553" s="49"/>
      <c r="I553" s="330"/>
      <c r="J553" s="49"/>
    </row>
    <row r="554" spans="7:10">
      <c r="G554" s="163"/>
      <c r="H554" s="49"/>
      <c r="I554" s="330"/>
      <c r="J554" s="49"/>
    </row>
    <row r="555" spans="7:10">
      <c r="G555" s="163"/>
      <c r="H555" s="49"/>
      <c r="I555" s="330"/>
      <c r="J555" s="49"/>
    </row>
    <row r="556" spans="7:10">
      <c r="G556" s="163"/>
      <c r="H556" s="49"/>
      <c r="I556" s="330"/>
      <c r="J556" s="49"/>
    </row>
    <row r="557" spans="7:10">
      <c r="G557" s="163"/>
      <c r="H557" s="49"/>
      <c r="I557" s="330"/>
      <c r="J557" s="49"/>
    </row>
    <row r="558" spans="7:10">
      <c r="G558" s="163"/>
      <c r="H558" s="49"/>
      <c r="I558" s="330"/>
      <c r="J558" s="49"/>
    </row>
    <row r="559" spans="7:10">
      <c r="G559" s="163"/>
      <c r="H559" s="49"/>
      <c r="I559" s="330"/>
      <c r="J559" s="49"/>
    </row>
    <row r="560" spans="7:10">
      <c r="G560" s="163"/>
      <c r="H560" s="49"/>
      <c r="I560" s="330"/>
      <c r="J560" s="49"/>
    </row>
    <row r="561" spans="7:10">
      <c r="G561" s="163"/>
      <c r="H561" s="49"/>
      <c r="I561" s="330"/>
      <c r="J561" s="49"/>
    </row>
    <row r="562" spans="7:10">
      <c r="G562" s="163"/>
      <c r="H562" s="49"/>
      <c r="I562" s="330"/>
      <c r="J562" s="49"/>
    </row>
    <row r="563" spans="7:10">
      <c r="G563" s="163"/>
      <c r="H563" s="49"/>
      <c r="I563" s="330"/>
      <c r="J563" s="49"/>
    </row>
    <row r="564" spans="7:10">
      <c r="G564" s="163"/>
      <c r="H564" s="49"/>
      <c r="I564" s="330"/>
      <c r="J564" s="49"/>
    </row>
    <row r="565" spans="7:10">
      <c r="G565" s="163"/>
      <c r="H565" s="49"/>
      <c r="I565" s="330"/>
      <c r="J565" s="49"/>
    </row>
    <row r="566" spans="7:10">
      <c r="G566" s="163"/>
      <c r="H566" s="49"/>
      <c r="I566" s="330"/>
      <c r="J566" s="49"/>
    </row>
    <row r="567" spans="7:10">
      <c r="G567" s="163"/>
      <c r="H567" s="49"/>
      <c r="I567" s="330"/>
      <c r="J567" s="49"/>
    </row>
    <row r="568" spans="7:10">
      <c r="G568" s="163"/>
      <c r="H568" s="49"/>
      <c r="I568" s="330"/>
      <c r="J568" s="49"/>
    </row>
    <row r="569" spans="7:10">
      <c r="G569" s="163"/>
      <c r="H569" s="49"/>
      <c r="I569" s="330"/>
      <c r="J569" s="49"/>
    </row>
    <row r="570" spans="7:10">
      <c r="G570" s="163"/>
      <c r="H570" s="49"/>
      <c r="I570" s="330"/>
      <c r="J570" s="49"/>
    </row>
    <row r="571" spans="7:10">
      <c r="G571" s="163"/>
      <c r="H571" s="49"/>
      <c r="I571" s="330"/>
      <c r="J571" s="49"/>
    </row>
    <row r="572" spans="7:10">
      <c r="G572" s="163"/>
      <c r="H572" s="49"/>
      <c r="I572" s="330"/>
      <c r="J572" s="49"/>
    </row>
    <row r="573" spans="7:10">
      <c r="G573" s="163"/>
      <c r="H573" s="49"/>
      <c r="I573" s="330"/>
      <c r="J573" s="49"/>
    </row>
    <row r="574" spans="7:10">
      <c r="G574" s="163"/>
      <c r="H574" s="49"/>
      <c r="I574" s="330"/>
      <c r="J574" s="49"/>
    </row>
    <row r="575" spans="7:10">
      <c r="G575" s="163"/>
      <c r="H575" s="49"/>
      <c r="I575" s="330"/>
      <c r="J575" s="49"/>
    </row>
    <row r="576" spans="7:10">
      <c r="G576" s="163"/>
      <c r="H576" s="49"/>
      <c r="I576" s="330"/>
      <c r="J576" s="49"/>
    </row>
    <row r="577" spans="7:10">
      <c r="G577" s="163"/>
      <c r="H577" s="49"/>
      <c r="I577" s="330"/>
      <c r="J577" s="49"/>
    </row>
    <row r="578" spans="7:10">
      <c r="G578" s="163"/>
      <c r="H578" s="49"/>
      <c r="I578" s="330"/>
      <c r="J578" s="49"/>
    </row>
    <row r="579" spans="7:10">
      <c r="G579" s="163"/>
      <c r="H579" s="49"/>
      <c r="I579" s="330"/>
      <c r="J579" s="49"/>
    </row>
    <row r="580" spans="7:10">
      <c r="G580" s="163"/>
      <c r="H580" s="49"/>
      <c r="I580" s="330"/>
      <c r="J580" s="49"/>
    </row>
    <row r="581" spans="7:10">
      <c r="G581" s="163"/>
      <c r="H581" s="49"/>
      <c r="I581" s="330"/>
      <c r="J581" s="49"/>
    </row>
    <row r="582" spans="7:10">
      <c r="G582" s="163"/>
      <c r="H582" s="49"/>
      <c r="I582" s="330"/>
      <c r="J582" s="49"/>
    </row>
    <row r="583" spans="7:10">
      <c r="G583" s="163"/>
      <c r="H583" s="49"/>
      <c r="I583" s="330"/>
      <c r="J583" s="49"/>
    </row>
    <row r="584" spans="7:10">
      <c r="G584" s="163"/>
      <c r="H584" s="49"/>
      <c r="I584" s="330"/>
      <c r="J584" s="49"/>
    </row>
    <row r="585" spans="7:10">
      <c r="G585" s="163"/>
      <c r="H585" s="49"/>
      <c r="I585" s="330"/>
      <c r="J585" s="49"/>
    </row>
    <row r="586" spans="7:10">
      <c r="G586" s="163"/>
      <c r="H586" s="49"/>
      <c r="I586" s="330"/>
      <c r="J586" s="49"/>
    </row>
    <row r="587" spans="7:10">
      <c r="G587" s="163"/>
      <c r="H587" s="49"/>
      <c r="I587" s="330"/>
      <c r="J587" s="49"/>
    </row>
    <row r="588" spans="7:10">
      <c r="G588" s="163"/>
      <c r="H588" s="49"/>
      <c r="I588" s="330"/>
      <c r="J588" s="49"/>
    </row>
    <row r="589" spans="7:10">
      <c r="G589" s="163"/>
      <c r="H589" s="49"/>
      <c r="I589" s="330"/>
      <c r="J589" s="49"/>
    </row>
    <row r="590" spans="7:10">
      <c r="G590" s="163"/>
      <c r="H590" s="49"/>
      <c r="I590" s="330"/>
      <c r="J590" s="49"/>
    </row>
    <row r="591" spans="7:10">
      <c r="G591" s="163"/>
      <c r="H591" s="49"/>
      <c r="I591" s="330"/>
      <c r="J591" s="49"/>
    </row>
    <row r="592" spans="7:10">
      <c r="G592" s="163"/>
      <c r="H592" s="49"/>
      <c r="I592" s="330"/>
      <c r="J592" s="49"/>
    </row>
    <row r="593" spans="7:10">
      <c r="G593" s="163"/>
      <c r="H593" s="49"/>
      <c r="I593" s="330"/>
      <c r="J593" s="49"/>
    </row>
    <row r="594" spans="7:10">
      <c r="G594" s="163"/>
      <c r="H594" s="49"/>
      <c r="I594" s="330"/>
      <c r="J594" s="49"/>
    </row>
    <row r="595" spans="7:10">
      <c r="G595" s="163"/>
      <c r="H595" s="49"/>
      <c r="I595" s="330"/>
      <c r="J595" s="49"/>
    </row>
    <row r="596" spans="7:10">
      <c r="G596" s="163"/>
      <c r="H596" s="49"/>
      <c r="I596" s="330"/>
      <c r="J596" s="49"/>
    </row>
    <row r="597" spans="7:10">
      <c r="G597" s="163"/>
      <c r="H597" s="49"/>
      <c r="I597" s="330"/>
      <c r="J597" s="49"/>
    </row>
    <row r="598" spans="7:10">
      <c r="G598" s="163"/>
      <c r="H598" s="49"/>
      <c r="I598" s="330"/>
      <c r="J598" s="49"/>
    </row>
    <row r="599" spans="7:10">
      <c r="G599" s="163"/>
      <c r="H599" s="49"/>
      <c r="I599" s="330"/>
      <c r="J599" s="49"/>
    </row>
    <row r="600" spans="7:10">
      <c r="G600" s="163"/>
      <c r="H600" s="49"/>
      <c r="I600" s="330"/>
      <c r="J600" s="49"/>
    </row>
    <row r="601" spans="7:10">
      <c r="G601" s="163"/>
      <c r="H601" s="49"/>
      <c r="I601" s="330"/>
      <c r="J601" s="49"/>
    </row>
    <row r="602" spans="7:10">
      <c r="G602" s="163"/>
      <c r="H602" s="49"/>
      <c r="I602" s="330"/>
      <c r="J602" s="49"/>
    </row>
    <row r="603" spans="7:10">
      <c r="G603" s="163"/>
      <c r="H603" s="49"/>
      <c r="I603" s="330"/>
      <c r="J603" s="49"/>
    </row>
    <row r="604" spans="7:10">
      <c r="G604" s="163"/>
      <c r="H604" s="49"/>
      <c r="I604" s="330"/>
      <c r="J604" s="49"/>
    </row>
    <row r="605" spans="7:10">
      <c r="G605" s="163"/>
      <c r="H605" s="49"/>
      <c r="I605" s="330"/>
      <c r="J605" s="49"/>
    </row>
    <row r="606" spans="7:10">
      <c r="G606" s="163"/>
      <c r="H606" s="49"/>
      <c r="I606" s="330"/>
      <c r="J606" s="49"/>
    </row>
    <row r="607" spans="7:10">
      <c r="G607" s="163"/>
      <c r="H607" s="49"/>
      <c r="I607" s="330"/>
      <c r="J607" s="49"/>
    </row>
    <row r="608" spans="7:10">
      <c r="G608" s="163"/>
      <c r="H608" s="49"/>
      <c r="I608" s="330"/>
      <c r="J608" s="49"/>
    </row>
    <row r="609" spans="7:10">
      <c r="G609" s="163"/>
      <c r="H609" s="49"/>
      <c r="I609" s="330"/>
      <c r="J609" s="49"/>
    </row>
    <row r="610" spans="7:10">
      <c r="G610" s="163"/>
      <c r="H610" s="49"/>
      <c r="I610" s="330"/>
      <c r="J610" s="49"/>
    </row>
    <row r="611" spans="7:10">
      <c r="G611" s="163"/>
      <c r="H611" s="49"/>
      <c r="I611" s="330"/>
      <c r="J611" s="49"/>
    </row>
    <row r="612" spans="7:10">
      <c r="G612" s="163"/>
      <c r="H612" s="49"/>
      <c r="I612" s="330"/>
      <c r="J612" s="49"/>
    </row>
    <row r="613" spans="7:10">
      <c r="G613" s="163"/>
      <c r="H613" s="49"/>
      <c r="I613" s="330"/>
      <c r="J613" s="49"/>
    </row>
    <row r="614" spans="7:10">
      <c r="G614" s="163"/>
      <c r="H614" s="49"/>
      <c r="I614" s="330"/>
      <c r="J614" s="49"/>
    </row>
    <row r="615" spans="7:10">
      <c r="G615" s="163"/>
      <c r="H615" s="49"/>
      <c r="I615" s="330"/>
      <c r="J615" s="49"/>
    </row>
    <row r="616" spans="7:10">
      <c r="G616" s="163"/>
      <c r="H616" s="49"/>
      <c r="I616" s="330"/>
      <c r="J616" s="49"/>
    </row>
    <row r="617" spans="7:10">
      <c r="G617" s="163"/>
      <c r="H617" s="49"/>
      <c r="I617" s="330"/>
      <c r="J617" s="49"/>
    </row>
    <row r="618" spans="7:10">
      <c r="G618" s="163"/>
      <c r="H618" s="49"/>
      <c r="I618" s="330"/>
      <c r="J618" s="49"/>
    </row>
    <row r="619" spans="7:10">
      <c r="G619" s="163"/>
      <c r="H619" s="49"/>
      <c r="I619" s="330"/>
      <c r="J619" s="49"/>
    </row>
    <row r="620" spans="7:10">
      <c r="G620" s="163"/>
      <c r="H620" s="49"/>
      <c r="I620" s="330"/>
      <c r="J620" s="49"/>
    </row>
    <row r="621" spans="7:10">
      <c r="G621" s="163"/>
      <c r="H621" s="49"/>
      <c r="I621" s="330"/>
      <c r="J621" s="49"/>
    </row>
    <row r="622" spans="7:10">
      <c r="G622" s="163"/>
      <c r="H622" s="49"/>
      <c r="I622" s="330"/>
      <c r="J622" s="49"/>
    </row>
    <row r="623" spans="7:10">
      <c r="G623" s="163"/>
      <c r="H623" s="49"/>
      <c r="I623" s="330"/>
      <c r="J623" s="49"/>
    </row>
    <row r="624" spans="7:10">
      <c r="G624" s="163"/>
      <c r="H624" s="49"/>
      <c r="I624" s="330"/>
      <c r="J624" s="49"/>
    </row>
    <row r="625" spans="7:10">
      <c r="G625" s="163"/>
      <c r="H625" s="49"/>
      <c r="I625" s="330"/>
      <c r="J625" s="49"/>
    </row>
    <row r="626" spans="7:10">
      <c r="G626" s="163"/>
      <c r="H626" s="49"/>
      <c r="I626" s="330"/>
      <c r="J626" s="49"/>
    </row>
    <row r="627" spans="7:10">
      <c r="G627" s="163"/>
      <c r="H627" s="49"/>
      <c r="I627" s="330"/>
      <c r="J627" s="49"/>
    </row>
    <row r="628" spans="7:10">
      <c r="G628" s="163"/>
      <c r="H628" s="49"/>
      <c r="I628" s="330"/>
      <c r="J628" s="49"/>
    </row>
    <row r="629" spans="7:10">
      <c r="G629" s="163"/>
      <c r="H629" s="49"/>
      <c r="I629" s="330"/>
      <c r="J629" s="49"/>
    </row>
    <row r="630" spans="7:10">
      <c r="G630" s="163"/>
      <c r="H630" s="49"/>
      <c r="I630" s="330"/>
      <c r="J630" s="49"/>
    </row>
    <row r="631" spans="7:10">
      <c r="G631" s="163"/>
      <c r="H631" s="49"/>
      <c r="I631" s="330"/>
      <c r="J631" s="49"/>
    </row>
    <row r="632" spans="7:10">
      <c r="G632" s="163"/>
      <c r="H632" s="49"/>
      <c r="I632" s="330"/>
      <c r="J632" s="49"/>
    </row>
    <row r="633" spans="7:10">
      <c r="G633" s="163"/>
      <c r="H633" s="49"/>
      <c r="I633" s="330"/>
      <c r="J633" s="49"/>
    </row>
    <row r="634" spans="7:10">
      <c r="G634" s="163"/>
      <c r="H634" s="49"/>
      <c r="I634" s="330"/>
      <c r="J634" s="49"/>
    </row>
    <row r="635" spans="7:10">
      <c r="G635" s="163"/>
      <c r="H635" s="49"/>
      <c r="I635" s="330"/>
      <c r="J635" s="49"/>
    </row>
    <row r="636" spans="7:10">
      <c r="G636" s="163"/>
      <c r="H636" s="49"/>
      <c r="I636" s="330"/>
      <c r="J636" s="49"/>
    </row>
    <row r="637" spans="7:10">
      <c r="G637" s="163"/>
      <c r="H637" s="49"/>
      <c r="I637" s="330"/>
      <c r="J637" s="49"/>
    </row>
    <row r="638" spans="7:10">
      <c r="G638" s="163"/>
      <c r="H638" s="49"/>
      <c r="I638" s="330"/>
      <c r="J638" s="49"/>
    </row>
    <row r="639" spans="7:10">
      <c r="G639" s="163"/>
      <c r="H639" s="49"/>
      <c r="I639" s="330"/>
      <c r="J639" s="49"/>
    </row>
    <row r="640" spans="7:10">
      <c r="G640" s="163"/>
      <c r="H640" s="49"/>
      <c r="I640" s="330"/>
      <c r="J640" s="49"/>
    </row>
    <row r="641" spans="7:10">
      <c r="G641" s="163"/>
      <c r="H641" s="49"/>
      <c r="I641" s="330"/>
      <c r="J641" s="49"/>
    </row>
    <row r="642" spans="7:10">
      <c r="G642" s="163"/>
      <c r="H642" s="49"/>
      <c r="I642" s="330"/>
      <c r="J642" s="49"/>
    </row>
    <row r="643" spans="7:10">
      <c r="G643" s="163"/>
      <c r="H643" s="49"/>
      <c r="I643" s="330"/>
      <c r="J643" s="49"/>
    </row>
    <row r="644" spans="7:10">
      <c r="G644" s="163"/>
      <c r="H644" s="49"/>
      <c r="I644" s="330"/>
      <c r="J644" s="49"/>
    </row>
    <row r="645" spans="7:10">
      <c r="G645" s="163"/>
      <c r="H645" s="49"/>
      <c r="I645" s="330"/>
      <c r="J645" s="49"/>
    </row>
    <row r="646" spans="7:10">
      <c r="G646" s="163"/>
      <c r="H646" s="49"/>
      <c r="I646" s="330"/>
      <c r="J646" s="49"/>
    </row>
    <row r="647" spans="7:10">
      <c r="G647" s="163"/>
      <c r="H647" s="49"/>
      <c r="I647" s="330"/>
      <c r="J647" s="49"/>
    </row>
    <row r="648" spans="7:10">
      <c r="G648" s="163"/>
      <c r="H648" s="49"/>
      <c r="I648" s="330"/>
      <c r="J648" s="49"/>
    </row>
    <row r="649" spans="7:10">
      <c r="G649" s="163"/>
      <c r="H649" s="49"/>
      <c r="I649" s="330"/>
      <c r="J649" s="49"/>
    </row>
    <row r="650" spans="7:10">
      <c r="G650" s="163"/>
      <c r="H650" s="49"/>
      <c r="I650" s="330"/>
      <c r="J650" s="49"/>
    </row>
    <row r="651" spans="7:10">
      <c r="G651" s="163"/>
      <c r="H651" s="49"/>
      <c r="I651" s="330"/>
      <c r="J651" s="49"/>
    </row>
    <row r="652" spans="7:10">
      <c r="G652" s="163"/>
      <c r="H652" s="49"/>
      <c r="I652" s="330"/>
      <c r="J652" s="49"/>
    </row>
    <row r="653" spans="7:10">
      <c r="G653" s="163"/>
      <c r="H653" s="49"/>
      <c r="I653" s="330"/>
      <c r="J653" s="49"/>
    </row>
    <row r="654" spans="7:10">
      <c r="G654" s="163"/>
      <c r="H654" s="49"/>
      <c r="I654" s="330"/>
      <c r="J654" s="49"/>
    </row>
    <row r="655" spans="7:10">
      <c r="G655" s="163"/>
      <c r="H655" s="49"/>
      <c r="I655" s="330"/>
      <c r="J655" s="49"/>
    </row>
    <row r="656" spans="7:10">
      <c r="G656" s="163"/>
      <c r="H656" s="49"/>
      <c r="I656" s="330"/>
      <c r="J656" s="49"/>
    </row>
    <row r="657" spans="7:10">
      <c r="G657" s="163"/>
      <c r="H657" s="49"/>
      <c r="I657" s="330"/>
      <c r="J657" s="49"/>
    </row>
    <row r="658" spans="7:10">
      <c r="G658" s="163"/>
      <c r="H658" s="49"/>
      <c r="I658" s="330"/>
      <c r="J658" s="49"/>
    </row>
    <row r="659" spans="7:10">
      <c r="G659" s="163"/>
      <c r="H659" s="49"/>
      <c r="I659" s="330"/>
      <c r="J659" s="49"/>
    </row>
    <row r="660" spans="7:10">
      <c r="G660" s="163"/>
      <c r="H660" s="49"/>
      <c r="I660" s="330"/>
      <c r="J660" s="49"/>
    </row>
    <row r="661" spans="7:10">
      <c r="G661" s="163"/>
      <c r="H661" s="49"/>
      <c r="I661" s="330"/>
      <c r="J661" s="49"/>
    </row>
    <row r="662" spans="7:10">
      <c r="G662" s="163"/>
      <c r="H662" s="49"/>
      <c r="I662" s="330"/>
      <c r="J662" s="49"/>
    </row>
    <row r="663" spans="7:10">
      <c r="G663" s="163"/>
      <c r="H663" s="49"/>
      <c r="I663" s="330"/>
      <c r="J663" s="49"/>
    </row>
    <row r="664" spans="7:10">
      <c r="G664" s="163"/>
      <c r="H664" s="49"/>
      <c r="I664" s="330"/>
      <c r="J664" s="49"/>
    </row>
    <row r="665" spans="7:10">
      <c r="G665" s="163"/>
      <c r="H665" s="49"/>
      <c r="I665" s="330"/>
      <c r="J665" s="49"/>
    </row>
    <row r="666" spans="7:10">
      <c r="G666" s="163"/>
      <c r="H666" s="49"/>
      <c r="I666" s="330"/>
      <c r="J666" s="49"/>
    </row>
    <row r="667" spans="7:10">
      <c r="G667" s="163"/>
      <c r="H667" s="49"/>
      <c r="I667" s="330"/>
      <c r="J667" s="49"/>
    </row>
    <row r="668" spans="7:10">
      <c r="G668" s="163"/>
      <c r="H668" s="49"/>
      <c r="I668" s="330"/>
      <c r="J668" s="49"/>
    </row>
    <row r="669" spans="7:10">
      <c r="G669" s="163"/>
      <c r="H669" s="49"/>
      <c r="I669" s="330"/>
      <c r="J669" s="49"/>
    </row>
    <row r="670" spans="7:10">
      <c r="G670" s="163"/>
      <c r="H670" s="49"/>
      <c r="I670" s="330"/>
      <c r="J670" s="49"/>
    </row>
    <row r="671" spans="7:10">
      <c r="G671" s="163"/>
      <c r="H671" s="49"/>
      <c r="I671" s="330"/>
      <c r="J671" s="49"/>
    </row>
    <row r="672" spans="7:10">
      <c r="G672" s="163"/>
      <c r="H672" s="49"/>
      <c r="I672" s="330"/>
      <c r="J672" s="49"/>
    </row>
    <row r="673" spans="7:10">
      <c r="G673" s="163"/>
      <c r="H673" s="49"/>
      <c r="I673" s="330"/>
      <c r="J673" s="49"/>
    </row>
    <row r="674" spans="7:10">
      <c r="G674" s="163"/>
      <c r="H674" s="49"/>
      <c r="I674" s="330"/>
      <c r="J674" s="49"/>
    </row>
    <row r="675" spans="7:10">
      <c r="G675" s="163"/>
      <c r="H675" s="49"/>
      <c r="I675" s="330"/>
      <c r="J675" s="49"/>
    </row>
    <row r="676" spans="7:10">
      <c r="G676" s="163"/>
      <c r="H676" s="49"/>
      <c r="I676" s="330"/>
      <c r="J676" s="49"/>
    </row>
    <row r="677" spans="7:10">
      <c r="G677" s="163"/>
      <c r="H677" s="49"/>
      <c r="I677" s="330"/>
      <c r="J677" s="49"/>
    </row>
    <row r="678" spans="7:10">
      <c r="G678" s="163"/>
      <c r="H678" s="49"/>
      <c r="I678" s="330"/>
      <c r="J678" s="49"/>
    </row>
    <row r="679" spans="7:10">
      <c r="G679" s="163"/>
      <c r="H679" s="49"/>
      <c r="I679" s="330"/>
      <c r="J679" s="49"/>
    </row>
    <row r="680" spans="7:10">
      <c r="G680" s="163"/>
      <c r="H680" s="49"/>
      <c r="I680" s="330"/>
      <c r="J680" s="49"/>
    </row>
    <row r="681" spans="7:10">
      <c r="G681" s="163"/>
      <c r="H681" s="49"/>
      <c r="I681" s="330"/>
      <c r="J681" s="49"/>
    </row>
    <row r="682" spans="7:10">
      <c r="G682" s="163"/>
      <c r="H682" s="49"/>
      <c r="I682" s="330"/>
      <c r="J682" s="49"/>
    </row>
    <row r="683" spans="7:10">
      <c r="G683" s="163"/>
      <c r="H683" s="49"/>
      <c r="I683" s="330"/>
      <c r="J683" s="49"/>
    </row>
    <row r="684" spans="7:10">
      <c r="G684" s="163"/>
      <c r="H684" s="49"/>
      <c r="I684" s="330"/>
      <c r="J684" s="49"/>
    </row>
    <row r="685" spans="7:10">
      <c r="G685" s="163"/>
      <c r="H685" s="49"/>
      <c r="I685" s="330"/>
      <c r="J685" s="49"/>
    </row>
    <row r="686" spans="7:10">
      <c r="G686" s="163"/>
      <c r="H686" s="49"/>
      <c r="I686" s="330"/>
      <c r="J686" s="49"/>
    </row>
    <row r="687" spans="7:10">
      <c r="G687" s="163"/>
      <c r="H687" s="49"/>
      <c r="I687" s="330"/>
      <c r="J687" s="49"/>
    </row>
    <row r="688" spans="7:10">
      <c r="G688" s="163"/>
      <c r="H688" s="49"/>
      <c r="I688" s="330"/>
      <c r="J688" s="49"/>
    </row>
    <row r="689" spans="7:10">
      <c r="G689" s="163"/>
      <c r="H689" s="49"/>
      <c r="I689" s="330"/>
      <c r="J689" s="49"/>
    </row>
    <row r="690" spans="7:10">
      <c r="G690" s="163"/>
      <c r="H690" s="49"/>
      <c r="I690" s="330"/>
      <c r="J690" s="49"/>
    </row>
    <row r="691" spans="7:10">
      <c r="G691" s="163"/>
      <c r="H691" s="49"/>
      <c r="I691" s="330"/>
      <c r="J691" s="49"/>
    </row>
    <row r="692" spans="7:10">
      <c r="G692" s="163"/>
      <c r="H692" s="49"/>
      <c r="I692" s="330"/>
      <c r="J692" s="49"/>
    </row>
    <row r="693" spans="7:10">
      <c r="G693" s="163"/>
      <c r="H693" s="49"/>
      <c r="I693" s="330"/>
      <c r="J693" s="49"/>
    </row>
    <row r="694" spans="7:10">
      <c r="G694" s="163"/>
      <c r="H694" s="49"/>
      <c r="I694" s="330"/>
      <c r="J694" s="49"/>
    </row>
    <row r="695" spans="7:10">
      <c r="G695" s="163"/>
      <c r="H695" s="49"/>
      <c r="I695" s="330"/>
      <c r="J695" s="49"/>
    </row>
    <row r="696" spans="7:10">
      <c r="G696" s="163"/>
      <c r="H696" s="49"/>
      <c r="I696" s="330"/>
      <c r="J696" s="49"/>
    </row>
    <row r="697" spans="7:10">
      <c r="G697" s="163"/>
      <c r="H697" s="49"/>
      <c r="I697" s="330"/>
      <c r="J697" s="49"/>
    </row>
    <row r="698" spans="7:10">
      <c r="G698" s="163"/>
      <c r="H698" s="49"/>
      <c r="I698" s="330"/>
      <c r="J698" s="49"/>
    </row>
    <row r="699" spans="7:10">
      <c r="G699" s="163"/>
      <c r="H699" s="49"/>
      <c r="I699" s="330"/>
      <c r="J699" s="49"/>
    </row>
    <row r="700" spans="7:10">
      <c r="G700" s="163"/>
      <c r="H700" s="49"/>
      <c r="I700" s="330"/>
      <c r="J700" s="49"/>
    </row>
    <row r="701" spans="7:10">
      <c r="G701" s="163"/>
      <c r="H701" s="49"/>
      <c r="I701" s="330"/>
      <c r="J701" s="49"/>
    </row>
    <row r="702" spans="7:10">
      <c r="G702" s="163"/>
      <c r="H702" s="49"/>
      <c r="I702" s="330"/>
      <c r="J702" s="49"/>
    </row>
    <row r="703" spans="7:10">
      <c r="G703" s="163"/>
      <c r="H703" s="49"/>
      <c r="I703" s="330"/>
      <c r="J703" s="49"/>
    </row>
    <row r="704" spans="7:10">
      <c r="G704" s="163"/>
      <c r="H704" s="49"/>
      <c r="I704" s="330"/>
      <c r="J704" s="49"/>
    </row>
    <row r="705" spans="7:10">
      <c r="G705" s="163"/>
      <c r="H705" s="49"/>
      <c r="I705" s="330"/>
      <c r="J705" s="49"/>
    </row>
    <row r="706" spans="7:10">
      <c r="G706" s="163"/>
      <c r="H706" s="49"/>
      <c r="I706" s="330"/>
      <c r="J706" s="49"/>
    </row>
    <row r="707" spans="7:10">
      <c r="G707" s="163"/>
      <c r="H707" s="49"/>
      <c r="I707" s="330"/>
      <c r="J707" s="49"/>
    </row>
    <row r="708" spans="7:10">
      <c r="G708" s="163"/>
      <c r="H708" s="49"/>
      <c r="I708" s="330"/>
      <c r="J708" s="49"/>
    </row>
    <row r="709" spans="7:10">
      <c r="G709" s="163"/>
      <c r="H709" s="49"/>
      <c r="I709" s="330"/>
      <c r="J709" s="49"/>
    </row>
    <row r="710" spans="7:10">
      <c r="G710" s="163"/>
      <c r="H710" s="49"/>
      <c r="I710" s="330"/>
      <c r="J710" s="49"/>
    </row>
    <row r="711" spans="7:10">
      <c r="G711" s="163"/>
      <c r="H711" s="49"/>
      <c r="I711" s="330"/>
      <c r="J711" s="49"/>
    </row>
    <row r="712" spans="7:10">
      <c r="G712" s="163"/>
      <c r="H712" s="49"/>
      <c r="I712" s="330"/>
      <c r="J712" s="49"/>
    </row>
    <row r="713" spans="7:10">
      <c r="G713" s="163"/>
      <c r="H713" s="49"/>
      <c r="I713" s="330"/>
      <c r="J713" s="49"/>
    </row>
    <row r="714" spans="7:10">
      <c r="G714" s="163"/>
      <c r="H714" s="49"/>
      <c r="I714" s="330"/>
      <c r="J714" s="49"/>
    </row>
    <row r="715" spans="7:10">
      <c r="G715" s="163"/>
      <c r="H715" s="49"/>
      <c r="I715" s="330"/>
      <c r="J715" s="49"/>
    </row>
    <row r="716" spans="7:10">
      <c r="G716" s="163"/>
      <c r="H716" s="49"/>
      <c r="I716" s="330"/>
      <c r="J716" s="49"/>
    </row>
    <row r="717" spans="7:10">
      <c r="G717" s="163"/>
      <c r="H717" s="49"/>
      <c r="I717" s="330"/>
      <c r="J717" s="49"/>
    </row>
    <row r="718" spans="7:10">
      <c r="G718" s="163"/>
      <c r="H718" s="49"/>
      <c r="I718" s="330"/>
      <c r="J718" s="49"/>
    </row>
    <row r="719" spans="7:10">
      <c r="G719" s="163"/>
      <c r="H719" s="49"/>
      <c r="I719" s="330"/>
      <c r="J719" s="49"/>
    </row>
    <row r="720" spans="7:10">
      <c r="G720" s="163"/>
      <c r="H720" s="49"/>
      <c r="I720" s="330"/>
      <c r="J720" s="49"/>
    </row>
    <row r="721" spans="7:10">
      <c r="G721" s="163"/>
      <c r="H721" s="49"/>
      <c r="I721" s="330"/>
      <c r="J721" s="49"/>
    </row>
    <row r="722" spans="7:10">
      <c r="G722" s="163"/>
      <c r="H722" s="49"/>
      <c r="I722" s="330"/>
      <c r="J722" s="49"/>
    </row>
    <row r="723" spans="7:10">
      <c r="G723" s="163"/>
      <c r="H723" s="49"/>
      <c r="I723" s="330"/>
      <c r="J723" s="49"/>
    </row>
    <row r="724" spans="7:10">
      <c r="G724" s="163"/>
      <c r="H724" s="49"/>
      <c r="I724" s="330"/>
      <c r="J724" s="49"/>
    </row>
    <row r="725" spans="7:10">
      <c r="G725" s="163"/>
      <c r="H725" s="49"/>
      <c r="I725" s="330"/>
      <c r="J725" s="49"/>
    </row>
    <row r="726" spans="7:10">
      <c r="G726" s="163"/>
      <c r="H726" s="49"/>
      <c r="I726" s="330"/>
      <c r="J726" s="49"/>
    </row>
    <row r="727" spans="7:10">
      <c r="G727" s="163"/>
      <c r="H727" s="49"/>
      <c r="I727" s="330"/>
      <c r="J727" s="49"/>
    </row>
    <row r="728" spans="7:10">
      <c r="G728" s="163"/>
      <c r="H728" s="49"/>
      <c r="I728" s="330"/>
      <c r="J728" s="49"/>
    </row>
    <row r="729" spans="7:10">
      <c r="G729" s="163"/>
      <c r="H729" s="49"/>
      <c r="I729" s="330"/>
      <c r="J729" s="49"/>
    </row>
    <row r="730" spans="7:10">
      <c r="G730" s="163"/>
      <c r="H730" s="49"/>
      <c r="I730" s="330"/>
      <c r="J730" s="49"/>
    </row>
    <row r="731" spans="7:10">
      <c r="G731" s="163"/>
      <c r="H731" s="49"/>
      <c r="I731" s="330"/>
      <c r="J731" s="49"/>
    </row>
    <row r="732" spans="7:10">
      <c r="G732" s="163"/>
      <c r="H732" s="49"/>
      <c r="I732" s="330"/>
      <c r="J732" s="49"/>
    </row>
    <row r="733" spans="7:10">
      <c r="G733" s="163"/>
      <c r="H733" s="49"/>
      <c r="I733" s="330"/>
      <c r="J733" s="49"/>
    </row>
    <row r="734" spans="7:10">
      <c r="G734" s="163"/>
      <c r="H734" s="49"/>
      <c r="I734" s="330"/>
      <c r="J734" s="49"/>
    </row>
    <row r="735" spans="7:10">
      <c r="G735" s="163"/>
      <c r="H735" s="49"/>
      <c r="I735" s="330"/>
      <c r="J735" s="49"/>
    </row>
    <row r="736" spans="7:10">
      <c r="G736" s="163"/>
      <c r="H736" s="49"/>
      <c r="I736" s="330"/>
      <c r="J736" s="49"/>
    </row>
    <row r="737" spans="7:10">
      <c r="G737" s="163"/>
      <c r="H737" s="49"/>
      <c r="I737" s="330"/>
      <c r="J737" s="49"/>
    </row>
    <row r="738" spans="7:10">
      <c r="G738" s="163"/>
      <c r="H738" s="49"/>
      <c r="I738" s="330"/>
      <c r="J738" s="49"/>
    </row>
    <row r="739" spans="7:10">
      <c r="G739" s="163"/>
      <c r="H739" s="49"/>
      <c r="I739" s="330"/>
      <c r="J739" s="49"/>
    </row>
    <row r="740" spans="7:10">
      <c r="G740" s="163"/>
      <c r="H740" s="49"/>
      <c r="I740" s="330"/>
      <c r="J740" s="49"/>
    </row>
    <row r="741" spans="7:10">
      <c r="G741" s="163"/>
      <c r="H741" s="49"/>
      <c r="I741" s="330"/>
      <c r="J741" s="49"/>
    </row>
    <row r="742" spans="7:10">
      <c r="G742" s="163"/>
      <c r="H742" s="49"/>
      <c r="I742" s="330"/>
      <c r="J742" s="49"/>
    </row>
    <row r="743" spans="7:10">
      <c r="G743" s="163"/>
      <c r="H743" s="49"/>
      <c r="I743" s="330"/>
      <c r="J743" s="49"/>
    </row>
    <row r="744" spans="7:10">
      <c r="G744" s="163"/>
      <c r="H744" s="49"/>
      <c r="I744" s="330"/>
      <c r="J744" s="49"/>
    </row>
    <row r="745" spans="7:10">
      <c r="G745" s="163"/>
      <c r="H745" s="49"/>
      <c r="I745" s="330"/>
      <c r="J745" s="49"/>
    </row>
    <row r="746" spans="7:10">
      <c r="G746" s="163"/>
      <c r="H746" s="49"/>
      <c r="I746" s="330"/>
      <c r="J746" s="49"/>
    </row>
    <row r="747" spans="7:10">
      <c r="G747" s="163"/>
      <c r="H747" s="49"/>
      <c r="I747" s="330"/>
      <c r="J747" s="49"/>
    </row>
    <row r="748" spans="7:10">
      <c r="G748" s="163"/>
      <c r="H748" s="49"/>
      <c r="I748" s="330"/>
      <c r="J748" s="49"/>
    </row>
    <row r="749" spans="7:10">
      <c r="G749" s="163"/>
      <c r="H749" s="49"/>
      <c r="I749" s="330"/>
      <c r="J749" s="49"/>
    </row>
    <row r="750" spans="7:10">
      <c r="G750" s="163"/>
      <c r="H750" s="49"/>
      <c r="I750" s="330"/>
      <c r="J750" s="49"/>
    </row>
    <row r="751" spans="7:10">
      <c r="G751" s="163"/>
      <c r="H751" s="49"/>
      <c r="I751" s="330"/>
      <c r="J751" s="49"/>
    </row>
    <row r="752" spans="7:10">
      <c r="G752" s="163"/>
      <c r="H752" s="49"/>
      <c r="I752" s="330"/>
      <c r="J752" s="49"/>
    </row>
    <row r="753" spans="7:10">
      <c r="G753" s="163"/>
      <c r="H753" s="49"/>
      <c r="I753" s="330"/>
      <c r="J753" s="49"/>
    </row>
    <row r="754" spans="7:10">
      <c r="G754" s="163"/>
      <c r="H754" s="49"/>
      <c r="I754" s="330"/>
      <c r="J754" s="49"/>
    </row>
    <row r="755" spans="7:10">
      <c r="G755" s="163"/>
      <c r="H755" s="49"/>
      <c r="I755" s="330"/>
      <c r="J755" s="49"/>
    </row>
    <row r="756" spans="7:10">
      <c r="G756" s="163"/>
      <c r="H756" s="49"/>
      <c r="I756" s="330"/>
      <c r="J756" s="49"/>
    </row>
    <row r="757" spans="7:10">
      <c r="G757" s="163"/>
      <c r="H757" s="49"/>
      <c r="I757" s="330"/>
      <c r="J757" s="49"/>
    </row>
    <row r="758" spans="7:10">
      <c r="G758" s="163"/>
      <c r="H758" s="49"/>
      <c r="I758" s="330"/>
      <c r="J758" s="49"/>
    </row>
    <row r="759" spans="7:10">
      <c r="G759" s="163"/>
      <c r="H759" s="49"/>
      <c r="I759" s="330"/>
      <c r="J759" s="49"/>
    </row>
    <row r="760" spans="7:10">
      <c r="G760" s="163"/>
      <c r="H760" s="49"/>
      <c r="I760" s="330"/>
      <c r="J760" s="49"/>
    </row>
    <row r="761" spans="7:10">
      <c r="G761" s="163"/>
      <c r="H761" s="49"/>
      <c r="I761" s="330"/>
      <c r="J761" s="49"/>
    </row>
    <row r="762" spans="7:10">
      <c r="G762" s="163"/>
      <c r="H762" s="49"/>
      <c r="I762" s="330"/>
      <c r="J762" s="49"/>
    </row>
    <row r="763" spans="7:10">
      <c r="G763" s="163"/>
      <c r="H763" s="49"/>
      <c r="I763" s="330"/>
      <c r="J763" s="49"/>
    </row>
    <row r="764" spans="7:10">
      <c r="G764" s="163"/>
      <c r="H764" s="49"/>
      <c r="I764" s="330"/>
      <c r="J764" s="49"/>
    </row>
    <row r="765" spans="7:10">
      <c r="G765" s="163"/>
      <c r="H765" s="49"/>
      <c r="I765" s="330"/>
      <c r="J765" s="49"/>
    </row>
    <row r="766" spans="7:10">
      <c r="G766" s="163"/>
      <c r="H766" s="49"/>
      <c r="I766" s="330"/>
      <c r="J766" s="49"/>
    </row>
    <row r="767" spans="7:10">
      <c r="G767" s="163"/>
      <c r="H767" s="49"/>
      <c r="I767" s="330"/>
      <c r="J767" s="49"/>
    </row>
    <row r="768" spans="7:10">
      <c r="G768" s="163"/>
      <c r="H768" s="49"/>
      <c r="I768" s="330"/>
      <c r="J768" s="49"/>
    </row>
    <row r="769" spans="7:10">
      <c r="G769" s="163"/>
      <c r="H769" s="49"/>
      <c r="I769" s="330"/>
      <c r="J769" s="49"/>
    </row>
    <row r="770" spans="7:10">
      <c r="G770" s="163"/>
      <c r="H770" s="49"/>
      <c r="I770" s="330"/>
      <c r="J770" s="49"/>
    </row>
    <row r="771" spans="7:10">
      <c r="G771" s="163"/>
      <c r="H771" s="49"/>
      <c r="I771" s="330"/>
      <c r="J771" s="49"/>
    </row>
    <row r="772" spans="7:10">
      <c r="G772" s="163"/>
      <c r="H772" s="49"/>
      <c r="I772" s="330"/>
      <c r="J772" s="49"/>
    </row>
    <row r="773" spans="7:10">
      <c r="G773" s="163"/>
      <c r="H773" s="49"/>
      <c r="I773" s="330"/>
      <c r="J773" s="49"/>
    </row>
    <row r="774" spans="7:10">
      <c r="G774" s="163"/>
      <c r="H774" s="49"/>
      <c r="I774" s="330"/>
      <c r="J774" s="49"/>
    </row>
    <row r="775" spans="7:10">
      <c r="G775" s="163"/>
      <c r="H775" s="49"/>
      <c r="I775" s="330"/>
      <c r="J775" s="49"/>
    </row>
    <row r="776" spans="7:10">
      <c r="G776" s="163"/>
      <c r="H776" s="49"/>
      <c r="I776" s="330"/>
      <c r="J776" s="49"/>
    </row>
    <row r="777" spans="7:10">
      <c r="G777" s="163"/>
      <c r="H777" s="49"/>
      <c r="I777" s="330"/>
      <c r="J777" s="49"/>
    </row>
    <row r="778" spans="7:10">
      <c r="G778" s="163"/>
      <c r="H778" s="49"/>
      <c r="I778" s="330"/>
      <c r="J778" s="49"/>
    </row>
    <row r="779" spans="7:10">
      <c r="G779" s="163"/>
      <c r="H779" s="49"/>
      <c r="I779" s="330"/>
      <c r="J779" s="49"/>
    </row>
    <row r="780" spans="7:10">
      <c r="G780" s="163"/>
      <c r="H780" s="49"/>
      <c r="I780" s="330"/>
      <c r="J780" s="49"/>
    </row>
    <row r="781" spans="7:10">
      <c r="G781" s="163"/>
      <c r="H781" s="49"/>
      <c r="I781" s="330"/>
      <c r="J781" s="49"/>
    </row>
    <row r="782" spans="7:10">
      <c r="G782" s="163"/>
      <c r="H782" s="49"/>
      <c r="I782" s="330"/>
      <c r="J782" s="49"/>
    </row>
    <row r="783" spans="7:10">
      <c r="G783" s="163"/>
      <c r="H783" s="49"/>
      <c r="I783" s="330"/>
      <c r="J783" s="49"/>
    </row>
    <row r="784" spans="7:10">
      <c r="G784" s="163"/>
      <c r="H784" s="49"/>
      <c r="I784" s="330"/>
      <c r="J784" s="49"/>
    </row>
    <row r="785" spans="7:10">
      <c r="G785" s="163"/>
      <c r="H785" s="49"/>
      <c r="I785" s="330"/>
      <c r="J785" s="49"/>
    </row>
    <row r="786" spans="7:10">
      <c r="G786" s="163"/>
      <c r="H786" s="49"/>
      <c r="I786" s="330"/>
      <c r="J786" s="49"/>
    </row>
    <row r="787" spans="7:10">
      <c r="G787" s="163"/>
      <c r="H787" s="49"/>
      <c r="I787" s="330"/>
      <c r="J787" s="49"/>
    </row>
    <row r="788" spans="7:10">
      <c r="G788" s="163"/>
      <c r="H788" s="49"/>
      <c r="I788" s="330"/>
      <c r="J788" s="49"/>
    </row>
    <row r="789" spans="7:10">
      <c r="G789" s="163"/>
      <c r="H789" s="49"/>
      <c r="I789" s="330"/>
      <c r="J789" s="49"/>
    </row>
    <row r="790" spans="7:10">
      <c r="G790" s="163"/>
      <c r="H790" s="49"/>
      <c r="I790" s="330"/>
      <c r="J790" s="49"/>
    </row>
    <row r="791" spans="7:10">
      <c r="G791" s="163"/>
      <c r="H791" s="49"/>
      <c r="I791" s="330"/>
      <c r="J791" s="49"/>
    </row>
    <row r="792" spans="7:10">
      <c r="G792" s="163"/>
      <c r="H792" s="49"/>
      <c r="I792" s="330"/>
      <c r="J792" s="49"/>
    </row>
    <row r="793" spans="7:10">
      <c r="G793" s="163"/>
      <c r="H793" s="49"/>
      <c r="I793" s="330"/>
      <c r="J793" s="49"/>
    </row>
    <row r="794" spans="7:10">
      <c r="G794" s="163"/>
      <c r="H794" s="49"/>
      <c r="I794" s="330"/>
      <c r="J794" s="49"/>
    </row>
    <row r="795" spans="7:10">
      <c r="G795" s="163"/>
      <c r="H795" s="49"/>
      <c r="I795" s="330"/>
      <c r="J795" s="49"/>
    </row>
    <row r="796" spans="7:10">
      <c r="G796" s="163"/>
      <c r="H796" s="49"/>
      <c r="I796" s="330"/>
      <c r="J796" s="49"/>
    </row>
    <row r="797" spans="7:10">
      <c r="G797" s="163"/>
      <c r="H797" s="49"/>
      <c r="I797" s="330"/>
      <c r="J797" s="49"/>
    </row>
    <row r="798" spans="7:10">
      <c r="G798" s="163"/>
      <c r="H798" s="49"/>
      <c r="I798" s="330"/>
      <c r="J798" s="49"/>
    </row>
    <row r="799" spans="7:10">
      <c r="G799" s="163"/>
      <c r="H799" s="49"/>
      <c r="I799" s="330"/>
      <c r="J799" s="49"/>
    </row>
    <row r="800" spans="7:10">
      <c r="G800" s="163"/>
      <c r="H800" s="49"/>
      <c r="I800" s="330"/>
      <c r="J800" s="49"/>
    </row>
    <row r="801" spans="7:10">
      <c r="G801" s="163"/>
      <c r="H801" s="49"/>
      <c r="I801" s="330"/>
      <c r="J801" s="49"/>
    </row>
    <row r="802" spans="7:10">
      <c r="G802" s="163"/>
      <c r="H802" s="49"/>
      <c r="I802" s="330"/>
      <c r="J802" s="49"/>
    </row>
    <row r="803" spans="7:10">
      <c r="G803" s="163"/>
      <c r="H803" s="49"/>
      <c r="I803" s="330"/>
      <c r="J803" s="49"/>
    </row>
    <row r="804" spans="7:10">
      <c r="G804" s="163"/>
      <c r="H804" s="49"/>
      <c r="I804" s="330"/>
      <c r="J804" s="49"/>
    </row>
    <row r="805" spans="7:10">
      <c r="G805" s="163"/>
      <c r="H805" s="49"/>
      <c r="I805" s="330"/>
      <c r="J805" s="49"/>
    </row>
    <row r="806" spans="7:10">
      <c r="G806" s="163"/>
      <c r="H806" s="49"/>
      <c r="I806" s="330"/>
      <c r="J806" s="49"/>
    </row>
    <row r="807" spans="7:10">
      <c r="G807" s="163"/>
      <c r="H807" s="49"/>
      <c r="I807" s="330"/>
      <c r="J807" s="49"/>
    </row>
    <row r="808" spans="7:10">
      <c r="G808" s="163"/>
      <c r="H808" s="49"/>
      <c r="I808" s="330"/>
      <c r="J808" s="49"/>
    </row>
    <row r="809" spans="7:10">
      <c r="G809" s="163"/>
      <c r="H809" s="49"/>
      <c r="I809" s="330"/>
      <c r="J809" s="49"/>
    </row>
    <row r="810" spans="7:10">
      <c r="G810" s="163"/>
      <c r="H810" s="49"/>
      <c r="I810" s="330"/>
      <c r="J810" s="49"/>
    </row>
    <row r="811" spans="7:10">
      <c r="G811" s="163"/>
      <c r="H811" s="49"/>
      <c r="I811" s="330"/>
      <c r="J811" s="49"/>
    </row>
    <row r="812" spans="7:10">
      <c r="G812" s="163"/>
      <c r="H812" s="49"/>
      <c r="I812" s="330"/>
      <c r="J812" s="49"/>
    </row>
    <row r="813" spans="7:10">
      <c r="G813" s="163"/>
      <c r="H813" s="49"/>
      <c r="I813" s="330"/>
      <c r="J813" s="49"/>
    </row>
    <row r="814" spans="7:10">
      <c r="G814" s="163"/>
      <c r="H814" s="49"/>
      <c r="I814" s="330"/>
      <c r="J814" s="49"/>
    </row>
    <row r="815" spans="7:10">
      <c r="G815" s="163"/>
      <c r="H815" s="49"/>
      <c r="I815" s="330"/>
      <c r="J815" s="49"/>
    </row>
    <row r="816" spans="7:10">
      <c r="G816" s="163"/>
      <c r="H816" s="49"/>
      <c r="I816" s="330"/>
      <c r="J816" s="49"/>
    </row>
    <row r="817" spans="7:10">
      <c r="G817" s="163"/>
      <c r="H817" s="49"/>
      <c r="I817" s="330"/>
      <c r="J817" s="49"/>
    </row>
    <row r="818" spans="7:10">
      <c r="G818" s="163"/>
      <c r="H818" s="49"/>
      <c r="I818" s="330"/>
      <c r="J818" s="49"/>
    </row>
    <row r="819" spans="7:10">
      <c r="G819" s="163"/>
      <c r="H819" s="49"/>
      <c r="I819" s="330"/>
      <c r="J819" s="49"/>
    </row>
    <row r="820" spans="7:10">
      <c r="G820" s="163"/>
      <c r="H820" s="49"/>
      <c r="I820" s="330"/>
      <c r="J820" s="49"/>
    </row>
    <row r="821" spans="7:10">
      <c r="G821" s="163"/>
      <c r="H821" s="49"/>
      <c r="I821" s="330"/>
      <c r="J821" s="49"/>
    </row>
    <row r="822" spans="7:10">
      <c r="G822" s="163"/>
      <c r="H822" s="49"/>
      <c r="I822" s="330"/>
      <c r="J822" s="49"/>
    </row>
    <row r="823" spans="7:10">
      <c r="G823" s="163"/>
      <c r="H823" s="49"/>
      <c r="I823" s="330"/>
      <c r="J823" s="49"/>
    </row>
    <row r="824" spans="7:10">
      <c r="G824" s="163"/>
      <c r="H824" s="49"/>
      <c r="I824" s="330"/>
      <c r="J824" s="49"/>
    </row>
    <row r="825" spans="7:10">
      <c r="G825" s="163"/>
      <c r="H825" s="49"/>
      <c r="I825" s="330"/>
      <c r="J825" s="49"/>
    </row>
    <row r="826" spans="7:10">
      <c r="G826" s="163"/>
      <c r="H826" s="49"/>
      <c r="I826" s="330"/>
      <c r="J826" s="49"/>
    </row>
    <row r="827" spans="7:10">
      <c r="G827" s="163"/>
      <c r="H827" s="49"/>
      <c r="I827" s="330"/>
      <c r="J827" s="49"/>
    </row>
    <row r="828" spans="7:10">
      <c r="G828" s="163"/>
      <c r="H828" s="49"/>
      <c r="I828" s="330"/>
      <c r="J828" s="49"/>
    </row>
    <row r="829" spans="7:10">
      <c r="G829" s="163"/>
      <c r="H829" s="49"/>
      <c r="I829" s="330"/>
      <c r="J829" s="49"/>
    </row>
    <row r="830" spans="7:10">
      <c r="G830" s="163"/>
      <c r="H830" s="49"/>
      <c r="I830" s="330"/>
      <c r="J830" s="49"/>
    </row>
    <row r="831" spans="7:10">
      <c r="G831" s="163"/>
      <c r="H831" s="49"/>
      <c r="I831" s="330"/>
      <c r="J831" s="49"/>
    </row>
    <row r="832" spans="7:10">
      <c r="G832" s="163"/>
      <c r="H832" s="49"/>
      <c r="I832" s="330"/>
      <c r="J832" s="49"/>
    </row>
    <row r="833" spans="7:10">
      <c r="G833" s="163"/>
      <c r="H833" s="49"/>
      <c r="I833" s="330"/>
      <c r="J833" s="49"/>
    </row>
    <row r="834" spans="7:10">
      <c r="G834" s="163"/>
      <c r="H834" s="49"/>
      <c r="I834" s="330"/>
      <c r="J834" s="49"/>
    </row>
    <row r="835" spans="7:10">
      <c r="G835" s="163"/>
      <c r="H835" s="49"/>
      <c r="I835" s="330"/>
      <c r="J835" s="49"/>
    </row>
    <row r="836" spans="7:10">
      <c r="G836" s="163"/>
      <c r="H836" s="49"/>
      <c r="I836" s="330"/>
      <c r="J836" s="49"/>
    </row>
    <row r="837" spans="7:10">
      <c r="G837" s="163"/>
      <c r="H837" s="49"/>
      <c r="I837" s="330"/>
      <c r="J837" s="49"/>
    </row>
    <row r="838" spans="7:10">
      <c r="G838" s="163"/>
      <c r="H838" s="49"/>
      <c r="I838" s="330"/>
      <c r="J838" s="49"/>
    </row>
    <row r="839" spans="7:10">
      <c r="G839" s="163"/>
      <c r="H839" s="49"/>
      <c r="I839" s="330"/>
      <c r="J839" s="49"/>
    </row>
    <row r="840" spans="7:10">
      <c r="G840" s="163"/>
      <c r="H840" s="49"/>
      <c r="I840" s="330"/>
      <c r="J840" s="49"/>
    </row>
    <row r="841" spans="7:10">
      <c r="G841" s="163"/>
      <c r="H841" s="49"/>
      <c r="I841" s="330"/>
      <c r="J841" s="49"/>
    </row>
    <row r="842" spans="7:10">
      <c r="G842" s="163"/>
      <c r="H842" s="49"/>
      <c r="I842" s="330"/>
      <c r="J842" s="49"/>
    </row>
    <row r="843" spans="7:10">
      <c r="G843" s="163"/>
      <c r="H843" s="49"/>
      <c r="I843" s="330"/>
      <c r="J843" s="49"/>
    </row>
    <row r="844" spans="7:10">
      <c r="G844" s="163"/>
      <c r="H844" s="49"/>
      <c r="I844" s="330"/>
      <c r="J844" s="49"/>
    </row>
    <row r="845" spans="7:10">
      <c r="G845" s="163"/>
      <c r="H845" s="49"/>
      <c r="I845" s="330"/>
      <c r="J845" s="49"/>
    </row>
    <row r="846" spans="7:10">
      <c r="G846" s="163"/>
      <c r="H846" s="49"/>
      <c r="I846" s="330"/>
      <c r="J846" s="49"/>
    </row>
    <row r="847" spans="7:10">
      <c r="G847" s="163"/>
      <c r="H847" s="49"/>
      <c r="I847" s="330"/>
      <c r="J847" s="49"/>
    </row>
    <row r="848" spans="7:10">
      <c r="G848" s="163"/>
      <c r="H848" s="49"/>
      <c r="I848" s="330"/>
      <c r="J848" s="49"/>
    </row>
    <row r="849" spans="7:10">
      <c r="G849" s="163"/>
      <c r="H849" s="49"/>
      <c r="I849" s="330"/>
      <c r="J849" s="49"/>
    </row>
    <row r="850" spans="7:10">
      <c r="G850" s="163"/>
      <c r="H850" s="49"/>
      <c r="I850" s="330"/>
      <c r="J850" s="49"/>
    </row>
    <row r="851" spans="7:10">
      <c r="G851" s="163"/>
      <c r="H851" s="49"/>
      <c r="I851" s="330"/>
      <c r="J851" s="49"/>
    </row>
    <row r="852" spans="7:10">
      <c r="G852" s="163"/>
      <c r="H852" s="49"/>
      <c r="I852" s="330"/>
      <c r="J852" s="49"/>
    </row>
    <row r="853" spans="7:10">
      <c r="G853" s="163"/>
      <c r="H853" s="49"/>
      <c r="I853" s="330"/>
      <c r="J853" s="49"/>
    </row>
    <row r="854" spans="7:10">
      <c r="G854" s="163"/>
      <c r="H854" s="49"/>
      <c r="I854" s="330"/>
      <c r="J854" s="49"/>
    </row>
    <row r="855" spans="7:10">
      <c r="G855" s="163"/>
      <c r="H855" s="49"/>
      <c r="I855" s="330"/>
      <c r="J855" s="49"/>
    </row>
    <row r="856" spans="7:10">
      <c r="G856" s="163"/>
      <c r="H856" s="49"/>
      <c r="I856" s="330"/>
      <c r="J856" s="49"/>
    </row>
    <row r="857" spans="7:10">
      <c r="G857" s="163"/>
      <c r="H857" s="49"/>
      <c r="I857" s="330"/>
      <c r="J857" s="49"/>
    </row>
    <row r="858" spans="7:10">
      <c r="G858" s="163"/>
      <c r="H858" s="49"/>
      <c r="I858" s="330"/>
      <c r="J858" s="49"/>
    </row>
    <row r="859" spans="7:10">
      <c r="G859" s="163"/>
      <c r="H859" s="49"/>
      <c r="I859" s="330"/>
      <c r="J859" s="49"/>
    </row>
    <row r="860" spans="7:10">
      <c r="G860" s="163"/>
      <c r="H860" s="49"/>
      <c r="I860" s="330"/>
      <c r="J860" s="49"/>
    </row>
    <row r="861" spans="7:10">
      <c r="G861" s="163"/>
      <c r="H861" s="49"/>
      <c r="I861" s="330"/>
      <c r="J861" s="49"/>
    </row>
    <row r="862" spans="7:10">
      <c r="G862" s="163"/>
      <c r="H862" s="49"/>
      <c r="I862" s="330"/>
      <c r="J862" s="49"/>
    </row>
    <row r="863" spans="7:10">
      <c r="G863" s="163"/>
      <c r="H863" s="49"/>
      <c r="I863" s="330"/>
      <c r="J863" s="49"/>
    </row>
    <row r="864" spans="7:10">
      <c r="G864" s="163"/>
      <c r="H864" s="49"/>
      <c r="I864" s="330"/>
      <c r="J864" s="49"/>
    </row>
    <row r="865" spans="7:10">
      <c r="G865" s="163"/>
      <c r="H865" s="49"/>
      <c r="I865" s="330"/>
      <c r="J865" s="49"/>
    </row>
    <row r="866" spans="7:10">
      <c r="G866" s="163"/>
      <c r="H866" s="49"/>
      <c r="I866" s="330"/>
      <c r="J866" s="49"/>
    </row>
    <row r="867" spans="7:10">
      <c r="G867" s="163"/>
      <c r="H867" s="49"/>
      <c r="I867" s="330"/>
      <c r="J867" s="49"/>
    </row>
    <row r="868" spans="7:10">
      <c r="G868" s="163"/>
      <c r="H868" s="49"/>
      <c r="I868" s="330"/>
      <c r="J868" s="49"/>
    </row>
    <row r="869" spans="7:10">
      <c r="G869" s="163"/>
      <c r="H869" s="49"/>
      <c r="I869" s="330"/>
      <c r="J869" s="49"/>
    </row>
    <row r="870" spans="7:10">
      <c r="G870" s="163"/>
      <c r="H870" s="49"/>
      <c r="I870" s="330"/>
      <c r="J870" s="49"/>
    </row>
    <row r="871" spans="7:10">
      <c r="G871" s="163"/>
      <c r="H871" s="49"/>
      <c r="I871" s="330"/>
      <c r="J871" s="49"/>
    </row>
    <row r="872" spans="7:10">
      <c r="G872" s="163"/>
      <c r="H872" s="49"/>
      <c r="I872" s="330"/>
      <c r="J872" s="49"/>
    </row>
    <row r="873" spans="7:10">
      <c r="G873" s="163"/>
      <c r="H873" s="49"/>
      <c r="I873" s="330"/>
      <c r="J873" s="49"/>
    </row>
    <row r="874" spans="7:10">
      <c r="G874" s="163"/>
      <c r="H874" s="49"/>
      <c r="I874" s="330"/>
      <c r="J874" s="49"/>
    </row>
    <row r="875" spans="7:10">
      <c r="G875" s="163"/>
      <c r="H875" s="49"/>
      <c r="I875" s="330"/>
      <c r="J875" s="49"/>
    </row>
    <row r="876" spans="7:10">
      <c r="G876" s="163"/>
      <c r="H876" s="49"/>
      <c r="I876" s="330"/>
      <c r="J876" s="49"/>
    </row>
    <row r="877" spans="7:10">
      <c r="G877" s="163"/>
      <c r="H877" s="49"/>
      <c r="I877" s="330"/>
      <c r="J877" s="49"/>
    </row>
    <row r="878" spans="7:10">
      <c r="G878" s="163"/>
      <c r="H878" s="49"/>
      <c r="I878" s="330"/>
      <c r="J878" s="49"/>
    </row>
    <row r="879" spans="7:10">
      <c r="G879" s="163"/>
      <c r="H879" s="49"/>
      <c r="I879" s="330"/>
      <c r="J879" s="49"/>
    </row>
    <row r="880" spans="7:10">
      <c r="G880" s="163"/>
      <c r="H880" s="49"/>
      <c r="I880" s="330"/>
      <c r="J880" s="49"/>
    </row>
    <row r="881" spans="7:10">
      <c r="G881" s="163"/>
      <c r="H881" s="49"/>
      <c r="I881" s="330"/>
      <c r="J881" s="49"/>
    </row>
    <row r="882" spans="7:10">
      <c r="G882" s="163"/>
      <c r="H882" s="49"/>
      <c r="I882" s="330"/>
      <c r="J882" s="49"/>
    </row>
    <row r="883" spans="7:10">
      <c r="G883" s="163"/>
      <c r="H883" s="49"/>
      <c r="I883" s="330"/>
      <c r="J883" s="49"/>
    </row>
    <row r="884" spans="7:10">
      <c r="G884" s="163"/>
      <c r="H884" s="49"/>
      <c r="I884" s="330"/>
      <c r="J884" s="49"/>
    </row>
    <row r="885" spans="7:10">
      <c r="G885" s="163"/>
      <c r="H885" s="49"/>
      <c r="I885" s="330"/>
      <c r="J885" s="49"/>
    </row>
    <row r="886" spans="7:10">
      <c r="G886" s="163"/>
      <c r="H886" s="49"/>
      <c r="I886" s="330"/>
      <c r="J886" s="49"/>
    </row>
    <row r="887" spans="7:10">
      <c r="G887" s="163"/>
      <c r="H887" s="49"/>
      <c r="I887" s="330"/>
      <c r="J887" s="49"/>
    </row>
    <row r="888" spans="7:10">
      <c r="G888" s="163"/>
      <c r="H888" s="49"/>
      <c r="I888" s="330"/>
      <c r="J888" s="49"/>
    </row>
    <row r="889" spans="7:10">
      <c r="G889" s="163"/>
      <c r="H889" s="49"/>
      <c r="I889" s="330"/>
      <c r="J889" s="49"/>
    </row>
    <row r="890" spans="7:10">
      <c r="G890" s="163"/>
      <c r="H890" s="49"/>
      <c r="I890" s="330"/>
      <c r="J890" s="49"/>
    </row>
    <row r="891" spans="7:10">
      <c r="G891" s="163"/>
      <c r="H891" s="49"/>
      <c r="I891" s="330"/>
      <c r="J891" s="49"/>
    </row>
    <row r="892" spans="7:10">
      <c r="G892" s="163"/>
      <c r="H892" s="49"/>
      <c r="I892" s="330"/>
      <c r="J892" s="49"/>
    </row>
    <row r="893" spans="7:10">
      <c r="G893" s="163"/>
      <c r="H893" s="49"/>
      <c r="I893" s="330"/>
      <c r="J893" s="49"/>
    </row>
    <row r="894" spans="7:10">
      <c r="G894" s="163"/>
      <c r="H894" s="49"/>
      <c r="I894" s="330"/>
      <c r="J894" s="49"/>
    </row>
    <row r="895" spans="7:10">
      <c r="G895" s="163"/>
      <c r="H895" s="49"/>
      <c r="I895" s="330"/>
      <c r="J895" s="49"/>
    </row>
    <row r="896" spans="7:10">
      <c r="G896" s="163"/>
      <c r="H896" s="49"/>
      <c r="I896" s="330"/>
      <c r="J896" s="49"/>
    </row>
    <row r="897" spans="7:10">
      <c r="G897" s="163"/>
      <c r="H897" s="49"/>
      <c r="I897" s="330"/>
      <c r="J897" s="49"/>
    </row>
    <row r="898" spans="7:10">
      <c r="G898" s="163"/>
      <c r="H898" s="49"/>
      <c r="I898" s="330"/>
      <c r="J898" s="49"/>
    </row>
    <row r="899" spans="7:10">
      <c r="G899" s="163"/>
      <c r="H899" s="49"/>
      <c r="I899" s="330"/>
      <c r="J899" s="49"/>
    </row>
    <row r="900" spans="7:10">
      <c r="G900" s="163"/>
      <c r="H900" s="49"/>
      <c r="I900" s="330"/>
      <c r="J900" s="49"/>
    </row>
    <row r="901" spans="7:10">
      <c r="G901" s="163"/>
      <c r="H901" s="49"/>
      <c r="I901" s="330"/>
      <c r="J901" s="49"/>
    </row>
    <row r="902" spans="7:10">
      <c r="G902" s="163"/>
      <c r="H902" s="49"/>
      <c r="I902" s="330"/>
      <c r="J902" s="49"/>
    </row>
    <row r="903" spans="7:10">
      <c r="G903" s="163"/>
      <c r="H903" s="49"/>
      <c r="I903" s="330"/>
      <c r="J903" s="49"/>
    </row>
    <row r="904" spans="7:10">
      <c r="G904" s="163"/>
      <c r="H904" s="49"/>
      <c r="I904" s="330"/>
      <c r="J904" s="49"/>
    </row>
    <row r="905" spans="7:10">
      <c r="G905" s="163"/>
      <c r="H905" s="49"/>
      <c r="I905" s="330"/>
      <c r="J905" s="49"/>
    </row>
    <row r="906" spans="7:10">
      <c r="G906" s="163"/>
      <c r="H906" s="49"/>
      <c r="I906" s="330"/>
      <c r="J906" s="49"/>
    </row>
    <row r="907" spans="7:10">
      <c r="G907" s="163"/>
      <c r="H907" s="49"/>
      <c r="I907" s="330"/>
      <c r="J907" s="49"/>
    </row>
    <row r="908" spans="7:10">
      <c r="G908" s="163"/>
      <c r="H908" s="49"/>
      <c r="I908" s="330"/>
      <c r="J908" s="49"/>
    </row>
    <row r="909" spans="7:10">
      <c r="G909" s="163"/>
      <c r="H909" s="49"/>
      <c r="I909" s="330"/>
      <c r="J909" s="49"/>
    </row>
    <row r="910" spans="7:10">
      <c r="G910" s="163"/>
      <c r="H910" s="49"/>
      <c r="I910" s="330"/>
      <c r="J910" s="49"/>
    </row>
    <row r="911" spans="7:10">
      <c r="G911" s="163"/>
      <c r="H911" s="49"/>
      <c r="I911" s="330"/>
      <c r="J911" s="49"/>
    </row>
    <row r="912" spans="7:10">
      <c r="G912" s="163"/>
      <c r="H912" s="49"/>
      <c r="I912" s="330"/>
      <c r="J912" s="49"/>
    </row>
    <row r="913" spans="7:10">
      <c r="G913" s="163"/>
      <c r="H913" s="49"/>
      <c r="I913" s="330"/>
      <c r="J913" s="49"/>
    </row>
    <row r="914" spans="7:10">
      <c r="G914" s="163"/>
      <c r="H914" s="49"/>
      <c r="I914" s="330"/>
      <c r="J914" s="49"/>
    </row>
    <row r="915" spans="7:10">
      <c r="G915" s="163"/>
      <c r="H915" s="49"/>
      <c r="I915" s="330"/>
      <c r="J915" s="49"/>
    </row>
    <row r="916" spans="7:10">
      <c r="G916" s="163"/>
      <c r="H916" s="49"/>
      <c r="I916" s="330"/>
      <c r="J916" s="49"/>
    </row>
    <row r="917" spans="7:10">
      <c r="G917" s="163"/>
      <c r="H917" s="49"/>
      <c r="I917" s="330"/>
      <c r="J917" s="49"/>
    </row>
    <row r="918" spans="7:10">
      <c r="G918" s="163"/>
      <c r="H918" s="49"/>
      <c r="I918" s="330"/>
      <c r="J918" s="49"/>
    </row>
    <row r="919" spans="7:10">
      <c r="G919" s="163"/>
      <c r="H919" s="49"/>
      <c r="I919" s="330"/>
      <c r="J919" s="49"/>
    </row>
    <row r="920" spans="7:10">
      <c r="G920" s="163"/>
      <c r="H920" s="49"/>
      <c r="I920" s="330"/>
      <c r="J920" s="49"/>
    </row>
    <row r="921" spans="7:10">
      <c r="G921" s="163"/>
      <c r="H921" s="49"/>
      <c r="I921" s="330"/>
      <c r="J921" s="49"/>
    </row>
    <row r="922" spans="7:10">
      <c r="G922" s="163"/>
      <c r="H922" s="49"/>
      <c r="I922" s="330"/>
      <c r="J922" s="49"/>
    </row>
    <row r="923" spans="7:10">
      <c r="G923" s="163"/>
      <c r="H923" s="49"/>
      <c r="I923" s="330"/>
      <c r="J923" s="49"/>
    </row>
    <row r="924" spans="7:10">
      <c r="G924" s="163"/>
      <c r="H924" s="49"/>
      <c r="I924" s="330"/>
      <c r="J924" s="49"/>
    </row>
    <row r="925" spans="7:10">
      <c r="G925" s="163"/>
      <c r="H925" s="49"/>
      <c r="I925" s="330"/>
      <c r="J925" s="49"/>
    </row>
    <row r="926" spans="7:10">
      <c r="G926" s="163"/>
      <c r="H926" s="49"/>
      <c r="I926" s="330"/>
      <c r="J926" s="49"/>
    </row>
    <row r="927" spans="7:10">
      <c r="G927" s="163"/>
      <c r="H927" s="49"/>
      <c r="I927" s="330"/>
      <c r="J927" s="49"/>
    </row>
    <row r="928" spans="7:10">
      <c r="G928" s="163"/>
      <c r="H928" s="49"/>
      <c r="I928" s="330"/>
      <c r="J928" s="49"/>
    </row>
    <row r="929" spans="7:10">
      <c r="G929" s="163"/>
      <c r="H929" s="49"/>
      <c r="I929" s="330"/>
      <c r="J929" s="49"/>
    </row>
    <row r="930" spans="7:10">
      <c r="G930" s="163"/>
      <c r="H930" s="49"/>
      <c r="I930" s="330"/>
      <c r="J930" s="49"/>
    </row>
    <row r="931" spans="7:10">
      <c r="G931" s="163"/>
      <c r="H931" s="49"/>
      <c r="I931" s="330"/>
      <c r="J931" s="49"/>
    </row>
    <row r="932" spans="7:10">
      <c r="G932" s="163"/>
      <c r="H932" s="49"/>
      <c r="I932" s="330"/>
      <c r="J932" s="49"/>
    </row>
    <row r="933" spans="7:10">
      <c r="G933" s="163"/>
      <c r="H933" s="49"/>
      <c r="I933" s="330"/>
      <c r="J933" s="49"/>
    </row>
    <row r="934" spans="7:10">
      <c r="G934" s="163"/>
      <c r="H934" s="49"/>
      <c r="I934" s="330"/>
      <c r="J934" s="49"/>
    </row>
    <row r="935" spans="7:10">
      <c r="G935" s="163"/>
      <c r="H935" s="49"/>
      <c r="I935" s="330"/>
      <c r="J935" s="49"/>
    </row>
    <row r="936" spans="7:10">
      <c r="G936" s="163"/>
      <c r="H936" s="49"/>
      <c r="I936" s="330"/>
      <c r="J936" s="49"/>
    </row>
    <row r="937" spans="7:10">
      <c r="G937" s="163"/>
      <c r="H937" s="49"/>
      <c r="I937" s="330"/>
      <c r="J937" s="49"/>
    </row>
    <row r="938" spans="7:10">
      <c r="G938" s="163"/>
      <c r="H938" s="49"/>
      <c r="I938" s="330"/>
      <c r="J938" s="49"/>
    </row>
    <row r="939" spans="7:10">
      <c r="G939" s="163"/>
      <c r="H939" s="49"/>
      <c r="I939" s="330"/>
      <c r="J939" s="49"/>
    </row>
    <row r="940" spans="7:10">
      <c r="G940" s="163"/>
      <c r="H940" s="49"/>
      <c r="I940" s="330"/>
      <c r="J940" s="49"/>
    </row>
    <row r="941" spans="7:10">
      <c r="G941" s="163"/>
      <c r="H941" s="49"/>
      <c r="I941" s="330"/>
      <c r="J941" s="49"/>
    </row>
    <row r="942" spans="7:10">
      <c r="G942" s="163"/>
      <c r="H942" s="49"/>
      <c r="I942" s="330"/>
      <c r="J942" s="49"/>
    </row>
    <row r="943" spans="7:10">
      <c r="G943" s="163"/>
      <c r="H943" s="49"/>
      <c r="I943" s="330"/>
      <c r="J943" s="49"/>
    </row>
    <row r="944" spans="7:10">
      <c r="G944" s="163"/>
      <c r="H944" s="49"/>
      <c r="I944" s="330"/>
      <c r="J944" s="49"/>
    </row>
    <row r="945" spans="7:10">
      <c r="G945" s="163"/>
      <c r="H945" s="49"/>
      <c r="I945" s="330"/>
      <c r="J945" s="49"/>
    </row>
    <row r="946" spans="7:10">
      <c r="G946" s="163"/>
      <c r="H946" s="49"/>
      <c r="I946" s="330"/>
      <c r="J946" s="49"/>
    </row>
    <row r="947" spans="7:10">
      <c r="G947" s="163"/>
      <c r="H947" s="49"/>
      <c r="I947" s="330"/>
      <c r="J947" s="49"/>
    </row>
    <row r="948" spans="7:10">
      <c r="G948" s="163"/>
      <c r="H948" s="49"/>
      <c r="I948" s="330"/>
      <c r="J948" s="49"/>
    </row>
    <row r="949" spans="7:10">
      <c r="G949" s="163"/>
      <c r="H949" s="49"/>
      <c r="I949" s="330"/>
      <c r="J949" s="49"/>
    </row>
    <row r="950" spans="7:10">
      <c r="G950" s="163"/>
      <c r="H950" s="49"/>
      <c r="I950" s="330"/>
      <c r="J950" s="49"/>
    </row>
    <row r="951" spans="7:10">
      <c r="G951" s="163"/>
      <c r="H951" s="49"/>
      <c r="I951" s="330"/>
      <c r="J951" s="49"/>
    </row>
    <row r="952" spans="7:10">
      <c r="G952" s="163"/>
      <c r="H952" s="49"/>
      <c r="I952" s="330"/>
      <c r="J952" s="49"/>
    </row>
    <row r="953" spans="7:10">
      <c r="G953" s="163"/>
      <c r="H953" s="49"/>
      <c r="I953" s="330"/>
      <c r="J953" s="49"/>
    </row>
    <row r="954" spans="7:10">
      <c r="G954" s="163"/>
      <c r="H954" s="49"/>
      <c r="I954" s="330"/>
      <c r="J954" s="49"/>
    </row>
    <row r="955" spans="7:10">
      <c r="G955" s="163"/>
      <c r="H955" s="49"/>
      <c r="I955" s="330"/>
      <c r="J955" s="49"/>
    </row>
    <row r="956" spans="7:10">
      <c r="G956" s="163"/>
      <c r="H956" s="49"/>
      <c r="I956" s="330"/>
      <c r="J956" s="49"/>
    </row>
    <row r="957" spans="7:10">
      <c r="G957" s="163"/>
      <c r="H957" s="49"/>
      <c r="I957" s="330"/>
      <c r="J957" s="49"/>
    </row>
    <row r="958" spans="7:10">
      <c r="G958" s="163"/>
      <c r="H958" s="49"/>
      <c r="I958" s="330"/>
      <c r="J958" s="49"/>
    </row>
    <row r="959" spans="7:10">
      <c r="G959" s="163"/>
      <c r="H959" s="49"/>
      <c r="I959" s="330"/>
      <c r="J959" s="49"/>
    </row>
    <row r="960" spans="7:10">
      <c r="G960" s="163"/>
      <c r="H960" s="49"/>
      <c r="I960" s="330"/>
      <c r="J960" s="49"/>
    </row>
    <row r="961" spans="7:10">
      <c r="G961" s="163"/>
      <c r="H961" s="49"/>
      <c r="I961" s="330"/>
      <c r="J961" s="49"/>
    </row>
    <row r="962" spans="7:10">
      <c r="G962" s="163"/>
      <c r="H962" s="49"/>
      <c r="I962" s="330"/>
      <c r="J962" s="49"/>
    </row>
    <row r="963" spans="7:10">
      <c r="G963" s="163"/>
      <c r="H963" s="49"/>
      <c r="I963" s="330"/>
      <c r="J963" s="49"/>
    </row>
    <row r="964" spans="7:10">
      <c r="G964" s="163"/>
      <c r="H964" s="49"/>
      <c r="I964" s="330"/>
      <c r="J964" s="49"/>
    </row>
    <row r="965" spans="7:10">
      <c r="G965" s="163"/>
      <c r="H965" s="49"/>
      <c r="I965" s="330"/>
      <c r="J965" s="49"/>
    </row>
    <row r="966" spans="7:10">
      <c r="G966" s="163"/>
      <c r="H966" s="49"/>
      <c r="I966" s="330"/>
      <c r="J966" s="49"/>
    </row>
    <row r="967" spans="7:10">
      <c r="G967" s="163"/>
      <c r="H967" s="49"/>
      <c r="I967" s="330"/>
      <c r="J967" s="49"/>
    </row>
    <row r="968" spans="7:10">
      <c r="G968" s="163"/>
      <c r="H968" s="49"/>
      <c r="I968" s="330"/>
      <c r="J968" s="49"/>
    </row>
    <row r="969" spans="7:10">
      <c r="G969" s="163"/>
      <c r="H969" s="49"/>
      <c r="I969" s="330"/>
      <c r="J969" s="49"/>
    </row>
    <row r="970" spans="7:10">
      <c r="G970" s="163"/>
      <c r="H970" s="49"/>
      <c r="I970" s="330"/>
      <c r="J970" s="49"/>
    </row>
    <row r="971" spans="7:10">
      <c r="G971" s="163"/>
      <c r="H971" s="49"/>
      <c r="I971" s="330"/>
      <c r="J971" s="49"/>
    </row>
    <row r="972" spans="7:10">
      <c r="G972" s="163"/>
      <c r="H972" s="49"/>
      <c r="I972" s="330"/>
      <c r="J972" s="49"/>
    </row>
    <row r="973" spans="7:10">
      <c r="G973" s="163"/>
      <c r="H973" s="49"/>
      <c r="I973" s="330"/>
      <c r="J973" s="49"/>
    </row>
    <row r="974" spans="7:10">
      <c r="G974" s="163"/>
      <c r="H974" s="49"/>
      <c r="I974" s="330"/>
      <c r="J974" s="49"/>
    </row>
    <row r="975" spans="7:10">
      <c r="G975" s="163"/>
      <c r="H975" s="49"/>
      <c r="I975" s="330"/>
      <c r="J975" s="49"/>
    </row>
    <row r="976" spans="7:10">
      <c r="G976" s="163"/>
      <c r="H976" s="49"/>
      <c r="I976" s="330"/>
      <c r="J976" s="49"/>
    </row>
    <row r="977" spans="7:10">
      <c r="G977" s="163"/>
      <c r="H977" s="49"/>
      <c r="I977" s="330"/>
      <c r="J977" s="49"/>
    </row>
    <row r="978" spans="7:10">
      <c r="G978" s="163"/>
      <c r="H978" s="49"/>
      <c r="I978" s="330"/>
      <c r="J978" s="49"/>
    </row>
    <row r="979" spans="7:10">
      <c r="G979" s="163"/>
      <c r="H979" s="49"/>
      <c r="I979" s="330"/>
      <c r="J979" s="49"/>
    </row>
    <row r="980" spans="7:10">
      <c r="G980" s="163"/>
      <c r="H980" s="49"/>
      <c r="I980" s="330"/>
      <c r="J980" s="49"/>
    </row>
    <row r="981" spans="7:10">
      <c r="G981" s="163"/>
      <c r="H981" s="49"/>
      <c r="I981" s="330"/>
      <c r="J981" s="49"/>
    </row>
    <row r="982" spans="7:10">
      <c r="G982" s="163"/>
      <c r="H982" s="49"/>
      <c r="I982" s="330"/>
      <c r="J982" s="49"/>
    </row>
    <row r="983" spans="7:10">
      <c r="G983" s="163"/>
      <c r="H983" s="49"/>
      <c r="I983" s="330"/>
      <c r="J983" s="49"/>
    </row>
    <row r="984" spans="7:10">
      <c r="G984" s="163"/>
      <c r="H984" s="49"/>
      <c r="I984" s="330"/>
      <c r="J984" s="49"/>
    </row>
    <row r="985" spans="7:10">
      <c r="G985" s="163"/>
      <c r="H985" s="49"/>
      <c r="I985" s="330"/>
      <c r="J985" s="49"/>
    </row>
    <row r="986" spans="7:10">
      <c r="G986" s="163"/>
      <c r="H986" s="49"/>
      <c r="I986" s="330"/>
      <c r="J986" s="49"/>
    </row>
    <row r="987" spans="7:10">
      <c r="G987" s="163"/>
      <c r="H987" s="49"/>
      <c r="I987" s="330"/>
      <c r="J987" s="49"/>
    </row>
    <row r="988" spans="7:10">
      <c r="G988" s="163"/>
      <c r="H988" s="49"/>
      <c r="I988" s="330"/>
      <c r="J988" s="49"/>
    </row>
    <row r="989" spans="7:10">
      <c r="G989" s="163"/>
      <c r="H989" s="49"/>
      <c r="I989" s="330"/>
      <c r="J989" s="49"/>
    </row>
    <row r="990" spans="7:10">
      <c r="G990" s="163"/>
      <c r="H990" s="49"/>
      <c r="I990" s="330"/>
      <c r="J990" s="49"/>
    </row>
    <row r="991" spans="7:10">
      <c r="G991" s="163"/>
      <c r="H991" s="49"/>
      <c r="I991" s="330"/>
      <c r="J991" s="49"/>
    </row>
    <row r="992" spans="7:10">
      <c r="G992" s="163"/>
      <c r="H992" s="49"/>
      <c r="I992" s="330"/>
      <c r="J992" s="49"/>
    </row>
    <row r="993" spans="7:10">
      <c r="G993" s="163"/>
      <c r="H993" s="49"/>
      <c r="I993" s="330"/>
      <c r="J993" s="49"/>
    </row>
    <row r="994" spans="7:10">
      <c r="G994" s="163"/>
      <c r="H994" s="49"/>
      <c r="I994" s="330"/>
      <c r="J994" s="49"/>
    </row>
    <row r="995" spans="7:10">
      <c r="G995" s="163"/>
      <c r="H995" s="49"/>
      <c r="I995" s="330"/>
      <c r="J995" s="49"/>
    </row>
    <row r="996" spans="7:10">
      <c r="G996" s="163"/>
      <c r="H996" s="49"/>
      <c r="I996" s="330"/>
      <c r="J996" s="49"/>
    </row>
    <row r="997" spans="7:10">
      <c r="G997" s="163"/>
      <c r="H997" s="49"/>
      <c r="I997" s="330"/>
      <c r="J997" s="49"/>
    </row>
    <row r="998" spans="7:10">
      <c r="G998" s="163"/>
      <c r="H998" s="49"/>
      <c r="I998" s="330"/>
      <c r="J998" s="49"/>
    </row>
    <row r="999" spans="7:10">
      <c r="G999" s="163"/>
      <c r="H999" s="49"/>
      <c r="I999" s="330"/>
      <c r="J999" s="49"/>
    </row>
    <row r="1000" spans="7:10">
      <c r="G1000" s="163"/>
      <c r="H1000" s="49"/>
      <c r="I1000" s="330"/>
      <c r="J1000" s="49"/>
    </row>
    <row r="1001" spans="7:10">
      <c r="G1001" s="163"/>
      <c r="H1001" s="49"/>
      <c r="I1001" s="330"/>
      <c r="J1001" s="49"/>
    </row>
    <row r="1002" spans="7:10">
      <c r="G1002" s="163"/>
      <c r="H1002" s="49"/>
      <c r="I1002" s="330"/>
      <c r="J1002" s="4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EE5F-7643-4BC9-9C1C-7D72F209DC7E}">
  <dimension ref="A1:T34"/>
  <sheetViews>
    <sheetView workbookViewId="0">
      <selection activeCell="E5" sqref="E5"/>
    </sheetView>
  </sheetViews>
  <sheetFormatPr defaultColWidth="9.33203125" defaultRowHeight="14.4"/>
  <cols>
    <col min="1" max="1" width="9.44140625" style="274" bestFit="1" customWidth="1"/>
    <col min="2" max="2" width="4.6640625" style="275" hidden="1" customWidth="1"/>
    <col min="3" max="3" width="12.44140625" style="274" bestFit="1" customWidth="1"/>
    <col min="4" max="4" width="18" style="274" bestFit="1" customWidth="1"/>
    <col min="5" max="6" width="16.5546875" style="274" bestFit="1" customWidth="1"/>
    <col min="7" max="8" width="14.44140625" style="274" bestFit="1" customWidth="1"/>
    <col min="9" max="9" width="11.5546875" style="274" hidden="1" customWidth="1"/>
    <col min="10" max="10" width="10.5546875" style="274" hidden="1" customWidth="1"/>
    <col min="11" max="11" width="10.5546875" style="275" hidden="1" customWidth="1"/>
    <col min="12" max="12" width="27.6640625" style="274" bestFit="1" customWidth="1"/>
    <col min="13" max="13" width="17" bestFit="1" customWidth="1"/>
    <col min="14" max="14" width="14.44140625" bestFit="1" customWidth="1"/>
    <col min="20" max="20" width="13.44140625" bestFit="1" customWidth="1"/>
  </cols>
  <sheetData>
    <row r="1" spans="1:16">
      <c r="A1" s="271" t="s">
        <v>60</v>
      </c>
      <c r="B1" s="272"/>
      <c r="C1" s="273"/>
      <c r="E1" s="176"/>
      <c r="F1" s="176"/>
      <c r="G1" s="176"/>
    </row>
    <row r="2" spans="1:16">
      <c r="E2" s="176"/>
      <c r="F2" s="176"/>
      <c r="G2" s="276"/>
      <c r="H2" s="176"/>
    </row>
    <row r="3" spans="1:16" ht="15" thickBot="1">
      <c r="A3" s="298"/>
      <c r="B3" s="331"/>
      <c r="C3" s="298"/>
      <c r="D3" s="298" t="s">
        <v>434</v>
      </c>
      <c r="E3" s="298" t="s">
        <v>175</v>
      </c>
      <c r="F3" s="298" t="s">
        <v>435</v>
      </c>
      <c r="G3" s="298" t="s">
        <v>178</v>
      </c>
      <c r="H3" s="298" t="s">
        <v>436</v>
      </c>
      <c r="I3" s="277" t="s">
        <v>437</v>
      </c>
      <c r="L3" s="333" t="s">
        <v>438</v>
      </c>
    </row>
    <row r="4" spans="1:16">
      <c r="A4" s="176"/>
      <c r="C4" s="276">
        <v>44722</v>
      </c>
      <c r="D4" s="334"/>
      <c r="E4" s="599">
        <f>Francis!AH2</f>
        <v>0</v>
      </c>
      <c r="F4" s="176"/>
      <c r="G4" s="280"/>
      <c r="H4" s="281">
        <f>F4*G4*50</f>
        <v>0</v>
      </c>
      <c r="J4" s="282">
        <f>D4*50*F4</f>
        <v>0</v>
      </c>
      <c r="K4" s="283">
        <f>H4-J4</f>
        <v>0</v>
      </c>
    </row>
    <row r="5" spans="1:16">
      <c r="A5" s="176"/>
      <c r="B5" s="279"/>
      <c r="C5" s="176"/>
      <c r="D5" s="334" t="e" cm="1">
        <f t="array" aca="1" ref="D5" ca="1">_xll.BDP(E5&amp;" INDEX","px_close_2d")</f>
        <v>#NAME?</v>
      </c>
      <c r="E5" s="599">
        <f>Francis!AH2</f>
        <v>0</v>
      </c>
      <c r="F5" s="176">
        <f>SUMIFS('Eze Export_equitizer_MAINSP'!G:G,'Eze Export_equitizer_MAINSP'!C:C,E5)</f>
        <v>0</v>
      </c>
      <c r="G5" s="280" t="e" cm="1">
        <f t="array" aca="1" ref="G5" ca="1">_xll.BDP(E5&amp;" index","PX_YEST_CLOSE")</f>
        <v>#NAME?</v>
      </c>
      <c r="H5" s="281" t="e">
        <f ca="1">F5*G5*50</f>
        <v>#NAME?</v>
      </c>
      <c r="J5" s="282" t="e">
        <f ca="1">D5*50*F5</f>
        <v>#NAME?</v>
      </c>
      <c r="K5" s="283" t="e">
        <f ca="1">H5-J5</f>
        <v>#NAME?</v>
      </c>
      <c r="L5" s="278"/>
    </row>
    <row r="6" spans="1:16">
      <c r="A6" s="284" t="s">
        <v>439</v>
      </c>
      <c r="B6" s="285" t="s">
        <v>301</v>
      </c>
      <c r="C6" s="286"/>
      <c r="D6" s="287"/>
      <c r="E6" s="285"/>
      <c r="F6" s="285"/>
      <c r="G6" s="285"/>
      <c r="H6" s="288">
        <f>SUMIF('Eze Export_equitizer_MAINSP'!B:B,B6,'Eze Export_equitizer_MAINSP'!H:H)</f>
        <v>0</v>
      </c>
      <c r="I6" s="289"/>
      <c r="K6" s="283" t="e">
        <f ca="1">SUM(K4:K5)</f>
        <v>#NAME?</v>
      </c>
      <c r="L6" s="290" t="e">
        <f ca="1">H6-H25</f>
        <v>#N/A</v>
      </c>
    </row>
    <row r="7" spans="1:16" ht="15" thickBot="1">
      <c r="A7" s="176"/>
      <c r="B7" s="279"/>
      <c r="C7" s="176"/>
      <c r="D7" s="176"/>
      <c r="E7" s="176"/>
      <c r="F7" s="176"/>
      <c r="G7" s="176"/>
      <c r="H7" s="176"/>
      <c r="M7" s="2" t="s">
        <v>440</v>
      </c>
      <c r="O7" s="2" t="s">
        <v>439</v>
      </c>
      <c r="P7" s="2" t="s">
        <v>225</v>
      </c>
    </row>
    <row r="8" spans="1:16">
      <c r="A8" s="176"/>
      <c r="B8" s="279"/>
      <c r="C8" s="176"/>
      <c r="D8" s="176"/>
      <c r="E8" s="176"/>
      <c r="F8" s="291" t="s">
        <v>441</v>
      </c>
      <c r="G8" s="108"/>
      <c r="H8" s="292"/>
      <c r="L8" s="293"/>
      <c r="M8" s="294"/>
      <c r="N8" s="295"/>
      <c r="O8" s="4"/>
      <c r="P8" s="4"/>
    </row>
    <row r="9" spans="1:16">
      <c r="A9" s="176"/>
      <c r="B9" s="279"/>
      <c r="C9" s="176"/>
      <c r="D9" s="176"/>
      <c r="E9" s="176"/>
      <c r="F9" s="277" t="s">
        <v>442</v>
      </c>
      <c r="G9" s="281"/>
      <c r="H9" s="355" t="e">
        <f>Francis!E2</f>
        <v>#N/A</v>
      </c>
      <c r="M9" s="163"/>
    </row>
    <row r="10" spans="1:16">
      <c r="F10" s="278" t="s">
        <v>443</v>
      </c>
      <c r="G10" s="282"/>
      <c r="H10" s="354" t="e">
        <f>Francis!I2</f>
        <v>#N/A</v>
      </c>
    </row>
    <row r="11" spans="1:16">
      <c r="F11" s="277" t="s">
        <v>444</v>
      </c>
      <c r="G11" s="282"/>
      <c r="H11" s="354" t="e">
        <f>Francis!J2</f>
        <v>#N/A</v>
      </c>
    </row>
    <row r="12" spans="1:16">
      <c r="F12" s="277" t="s">
        <v>445</v>
      </c>
      <c r="G12" s="282"/>
      <c r="H12" s="354" t="e">
        <f>Francis!R2</f>
        <v>#N/A</v>
      </c>
      <c r="M12" s="163"/>
    </row>
    <row r="13" spans="1:16">
      <c r="F13" s="277" t="s">
        <v>446</v>
      </c>
      <c r="G13" s="282"/>
      <c r="H13" s="354" t="e">
        <f ca="1">K6</f>
        <v>#NAME?</v>
      </c>
    </row>
    <row r="14" spans="1:16" ht="15" thickBot="1">
      <c r="D14" s="356"/>
      <c r="E14" s="357">
        <f ca="1">TODAY()</f>
        <v>45467</v>
      </c>
      <c r="F14" s="358" t="s">
        <v>447</v>
      </c>
      <c r="G14" s="359"/>
      <c r="H14" s="360" t="e">
        <f>Francis!G2</f>
        <v>#N/A</v>
      </c>
      <c r="M14" s="163"/>
    </row>
    <row r="15" spans="1:16">
      <c r="A15" s="300" t="s">
        <v>238</v>
      </c>
      <c r="B15" s="271"/>
      <c r="C15" s="301"/>
      <c r="D15" s="301"/>
      <c r="E15" s="301"/>
      <c r="F15" s="301"/>
      <c r="G15" s="301"/>
      <c r="H15" s="353" t="e">
        <f>SUM(H9:H14)</f>
        <v>#N/A</v>
      </c>
      <c r="L15" s="352"/>
    </row>
    <row r="16" spans="1:16">
      <c r="A16" s="277"/>
      <c r="B16" s="277"/>
      <c r="C16" s="277"/>
      <c r="D16" s="176"/>
      <c r="E16" s="176"/>
      <c r="F16" s="176"/>
      <c r="G16" s="176"/>
      <c r="H16" s="296"/>
      <c r="K16" s="274"/>
    </row>
    <row r="17" spans="1:20">
      <c r="A17" s="302" t="s">
        <v>448</v>
      </c>
      <c r="B17" s="303" t="s">
        <v>302</v>
      </c>
      <c r="C17" s="303"/>
      <c r="D17" s="303"/>
      <c r="E17" s="303"/>
      <c r="F17" s="303"/>
      <c r="G17" s="303"/>
      <c r="H17" s="304">
        <f>SUMIF('Eze Export_equitizer_MAINSP'!B:B,B17,'Eze Export_equitizer_MAINSP'!H:H)</f>
        <v>0</v>
      </c>
      <c r="L17" s="305" t="e">
        <f>H17-H21</f>
        <v>#N/A</v>
      </c>
    </row>
    <row r="18" spans="1:20">
      <c r="A18" s="306" t="s">
        <v>449</v>
      </c>
      <c r="B18" s="307" t="s">
        <v>225</v>
      </c>
      <c r="C18" s="307"/>
      <c r="D18" s="308"/>
      <c r="E18" s="307"/>
      <c r="F18" s="307">
        <f>SUMIFS('Eze Export_equitizer_MAINSP'!G:G,'Eze Export_equitizer_MAINSP'!C:C,B18)</f>
        <v>0</v>
      </c>
      <c r="G18" s="309" t="e" cm="1">
        <f t="array" aca="1" ref="G18" ca="1">_xll.BDP(B18&amp;" equity","PX_YEST_CLOSE")</f>
        <v>#NAME?</v>
      </c>
      <c r="H18" s="310" t="e">
        <f ca="1">F18*G18</f>
        <v>#NAME?</v>
      </c>
      <c r="I18" s="308"/>
      <c r="J18" s="308"/>
      <c r="K18" s="308"/>
      <c r="L18" s="311"/>
    </row>
    <row r="19" spans="1:20">
      <c r="A19" s="277"/>
      <c r="B19" s="176"/>
      <c r="C19" s="176"/>
      <c r="E19" s="176"/>
      <c r="F19" s="176"/>
      <c r="G19" s="176"/>
      <c r="H19" s="312"/>
      <c r="K19" s="274"/>
      <c r="L19" s="313"/>
    </row>
    <row r="20" spans="1:20" ht="15" thickBot="1">
      <c r="A20" s="314" t="s">
        <v>450</v>
      </c>
      <c r="B20" s="314"/>
      <c r="C20" s="314"/>
      <c r="D20" s="315" t="s">
        <v>451</v>
      </c>
      <c r="E20" s="315" t="s">
        <v>452</v>
      </c>
      <c r="F20" s="314" t="s">
        <v>453</v>
      </c>
      <c r="G20" s="314" t="s">
        <v>454</v>
      </c>
      <c r="H20" s="316"/>
      <c r="K20" s="274"/>
      <c r="L20" s="313"/>
    </row>
    <row r="21" spans="1:20">
      <c r="D21" s="11"/>
      <c r="E21" s="366" t="s">
        <v>455</v>
      </c>
      <c r="F21" s="367" t="e">
        <f>IF(H21&lt;0,"BUY","Sell")</f>
        <v>#N/A</v>
      </c>
      <c r="G21" s="317"/>
      <c r="H21" s="318" t="e">
        <f>-ROUNDDOWN(H15/100000,0)*100000</f>
        <v>#N/A</v>
      </c>
      <c r="T21" s="25"/>
    </row>
    <row r="22" spans="1:20" ht="15" thickBot="1">
      <c r="D22" s="319" t="e" cm="1">
        <f t="array" aca="1" ref="D22" ca="1">_xll.BDP("spy equity","PX_LAST")</f>
        <v>#NAME?</v>
      </c>
      <c r="E22" s="365" t="s">
        <v>456</v>
      </c>
      <c r="F22" s="368" t="e">
        <f>IF(H22&lt;0,"BUY","Sell")</f>
        <v>#N/A</v>
      </c>
      <c r="G22" s="320" t="e">
        <f ca="1">H22/D22</f>
        <v>#N/A</v>
      </c>
      <c r="H22" s="321" t="e">
        <f>-H15-H21</f>
        <v>#N/A</v>
      </c>
      <c r="L22" s="1" t="e">
        <f ca="1">IF(F18-G22&lt;0,"Not Enough to Sell, increase T Bill trade ","Trade")</f>
        <v>#N/A</v>
      </c>
    </row>
    <row r="23" spans="1:20">
      <c r="D23" s="319"/>
      <c r="E23" s="322"/>
      <c r="F23" s="274" t="e">
        <f>IF(H23&gt;0,"RAISE","SPEND")</f>
        <v>#N/A</v>
      </c>
      <c r="H23" s="323" t="e">
        <f>SUM(H21:H22)</f>
        <v>#N/A</v>
      </c>
    </row>
    <row r="24" spans="1:20">
      <c r="D24" s="319"/>
      <c r="E24" s="322"/>
      <c r="H24" s="324"/>
    </row>
    <row r="25" spans="1:20" ht="15" thickBot="1">
      <c r="A25" s="325" t="s">
        <v>457</v>
      </c>
      <c r="C25" s="326" t="e">
        <f>L17-H6</f>
        <v>#N/A</v>
      </c>
      <c r="D25" s="319" t="e" cm="1">
        <f t="array" aca="1" ref="D25" ca="1">_xll.BDP(E25&amp;" index","PX_LAST")</f>
        <v>#NAME?</v>
      </c>
      <c r="E25" s="365">
        <f>E5</f>
        <v>0</v>
      </c>
      <c r="F25" s="368" t="e">
        <f ca="1">IF(G25&lt;0,"BUY","Sell")</f>
        <v>#N/A</v>
      </c>
      <c r="G25" s="299" t="e">
        <f ca="1">-ROUNDDOWN(C25/(1*50*D25),0)</f>
        <v>#N/A</v>
      </c>
      <c r="H25" s="321" t="e">
        <f ca="1">G25*50*D25</f>
        <v>#N/A</v>
      </c>
    </row>
    <row r="28" spans="1:20" ht="15" thickBot="1">
      <c r="D28" s="2" t="s">
        <v>458</v>
      </c>
      <c r="E28" s="298" t="s">
        <v>459</v>
      </c>
      <c r="F28" s="298" t="s">
        <v>460</v>
      </c>
      <c r="G28" s="298" t="s">
        <v>461</v>
      </c>
      <c r="H28" s="298" t="s">
        <v>462</v>
      </c>
    </row>
    <row r="29" spans="1:20">
      <c r="D29" s="282">
        <f>SUMIFS('Eze Export_equitizer_MAINSP'!J:J,'Eze Export_equitizer_MAINSP'!B:B,"FUT")+SUMIFS('Eze Export_equitizer_MAINSP'!J:J,'Eze Export_equitizer_MAINSP'!B:B,"CSUS")+SUMIFS('Eze Export_equitizer_MAINSP'!J:J,'Eze Export_equitizer_MAINSP'!B:B,"TBUS")</f>
        <v>0</v>
      </c>
      <c r="E29" s="327" t="e">
        <f>H23+H15</f>
        <v>#N/A</v>
      </c>
      <c r="F29" s="297" t="e">
        <f ca="1">H29-G29</f>
        <v>#N/A</v>
      </c>
      <c r="G29" s="297" t="e">
        <f ca="1">L6</f>
        <v>#N/A</v>
      </c>
      <c r="H29" s="297" t="e">
        <f>L17</f>
        <v>#N/A</v>
      </c>
    </row>
    <row r="30" spans="1:20">
      <c r="E30" s="328" t="e">
        <f>E29/D29</f>
        <v>#N/A</v>
      </c>
      <c r="G30" s="329" t="e">
        <f ca="1">G29/D29</f>
        <v>#N/A</v>
      </c>
      <c r="H30" s="329" t="e">
        <f>H29/D29</f>
        <v>#N/A</v>
      </c>
    </row>
    <row r="34" spans="4:4">
      <c r="D34" s="274" t="s">
        <v>463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8462-60A2-4CA0-82E5-BA940DCE322D}">
  <sheetPr>
    <tabColor rgb="FF00B0F0"/>
  </sheetPr>
  <dimension ref="A1:L1002"/>
  <sheetViews>
    <sheetView workbookViewId="0">
      <selection activeCell="A3" sqref="A3:M1002"/>
    </sheetView>
  </sheetViews>
  <sheetFormatPr defaultColWidth="8.5546875" defaultRowHeight="14.4"/>
  <sheetData>
    <row r="1" spans="1:12" ht="57.6">
      <c r="A1" s="400" t="s">
        <v>471</v>
      </c>
    </row>
    <row r="2" spans="1:12" s="2" customFormat="1" ht="15" thickBot="1">
      <c r="B2" s="2" t="s">
        <v>284</v>
      </c>
      <c r="C2" s="2" t="s">
        <v>291</v>
      </c>
      <c r="D2" s="2" t="s">
        <v>470</v>
      </c>
      <c r="E2" s="2" t="s">
        <v>290</v>
      </c>
      <c r="F2" s="2" t="s">
        <v>469</v>
      </c>
      <c r="G2" s="2" t="s">
        <v>454</v>
      </c>
      <c r="H2" s="2" t="s">
        <v>468</v>
      </c>
      <c r="I2" s="2" t="s">
        <v>467</v>
      </c>
      <c r="J2" s="2" t="s">
        <v>466</v>
      </c>
      <c r="K2" s="2" t="s">
        <v>465</v>
      </c>
      <c r="L2" s="2" t="s">
        <v>464</v>
      </c>
    </row>
    <row r="3" spans="1:12">
      <c r="G3" s="163"/>
      <c r="H3" s="49"/>
      <c r="I3" s="330"/>
      <c r="J3" s="49"/>
    </row>
    <row r="4" spans="1:12">
      <c r="G4" s="163"/>
      <c r="H4" s="49"/>
      <c r="I4" s="330"/>
      <c r="J4" s="49"/>
    </row>
    <row r="5" spans="1:12">
      <c r="G5" s="163"/>
      <c r="H5" s="49"/>
      <c r="I5" s="330"/>
      <c r="J5" s="49"/>
    </row>
    <row r="6" spans="1:12">
      <c r="G6" s="163"/>
      <c r="H6" s="49"/>
      <c r="I6" s="330"/>
      <c r="J6" s="49"/>
    </row>
    <row r="7" spans="1:12">
      <c r="G7" s="163"/>
      <c r="H7" s="49"/>
      <c r="I7" s="330"/>
      <c r="J7" s="49"/>
    </row>
    <row r="8" spans="1:12">
      <c r="G8" s="163"/>
      <c r="H8" s="49"/>
      <c r="I8" s="330"/>
      <c r="J8" s="49"/>
    </row>
    <row r="9" spans="1:12">
      <c r="G9" s="163"/>
      <c r="H9" s="49"/>
      <c r="I9" s="330"/>
      <c r="J9" s="49"/>
    </row>
    <row r="10" spans="1:12">
      <c r="G10" s="163"/>
      <c r="H10" s="49"/>
      <c r="I10" s="330"/>
      <c r="J10" s="49"/>
    </row>
    <row r="11" spans="1:12">
      <c r="G11" s="163"/>
      <c r="H11" s="49"/>
      <c r="I11" s="330"/>
      <c r="J11" s="49"/>
    </row>
    <row r="12" spans="1:12">
      <c r="G12" s="163"/>
      <c r="H12" s="49"/>
      <c r="I12" s="330"/>
      <c r="J12" s="49"/>
    </row>
    <row r="13" spans="1:12">
      <c r="G13" s="163"/>
      <c r="H13" s="49"/>
      <c r="I13" s="330"/>
      <c r="J13" s="49"/>
    </row>
    <row r="14" spans="1:12">
      <c r="G14" s="163"/>
      <c r="H14" s="49"/>
      <c r="I14" s="330"/>
      <c r="J14" s="49"/>
    </row>
    <row r="15" spans="1:12">
      <c r="G15" s="163"/>
      <c r="H15" s="49"/>
      <c r="I15" s="330"/>
      <c r="J15" s="49"/>
    </row>
    <row r="16" spans="1:12">
      <c r="G16" s="163"/>
      <c r="H16" s="49"/>
      <c r="I16" s="330"/>
      <c r="J16" s="49"/>
    </row>
    <row r="17" spans="7:10">
      <c r="G17" s="163"/>
      <c r="H17" s="49"/>
      <c r="I17" s="330"/>
      <c r="J17" s="49"/>
    </row>
    <row r="18" spans="7:10">
      <c r="G18" s="163"/>
      <c r="H18" s="49"/>
      <c r="I18" s="330"/>
      <c r="J18" s="49"/>
    </row>
    <row r="19" spans="7:10">
      <c r="G19" s="163"/>
      <c r="H19" s="49"/>
      <c r="I19" s="330"/>
      <c r="J19" s="49"/>
    </row>
    <row r="20" spans="7:10">
      <c r="G20" s="163"/>
      <c r="H20" s="49"/>
      <c r="I20" s="330"/>
      <c r="J20" s="49"/>
    </row>
    <row r="21" spans="7:10">
      <c r="G21" s="163"/>
      <c r="H21" s="49"/>
      <c r="I21" s="330"/>
      <c r="J21" s="49"/>
    </row>
    <row r="22" spans="7:10">
      <c r="G22" s="163"/>
      <c r="H22" s="49"/>
      <c r="I22" s="330"/>
      <c r="J22" s="49"/>
    </row>
    <row r="23" spans="7:10">
      <c r="G23" s="163"/>
      <c r="H23" s="49"/>
      <c r="I23" s="330"/>
      <c r="J23" s="49"/>
    </row>
    <row r="24" spans="7:10">
      <c r="G24" s="163"/>
      <c r="H24" s="49"/>
      <c r="I24" s="330"/>
      <c r="J24" s="49"/>
    </row>
    <row r="25" spans="7:10">
      <c r="G25" s="163"/>
      <c r="H25" s="49"/>
      <c r="I25" s="330"/>
      <c r="J25" s="49"/>
    </row>
    <row r="26" spans="7:10">
      <c r="G26" s="163"/>
      <c r="H26" s="49"/>
      <c r="I26" s="330"/>
      <c r="J26" s="49"/>
    </row>
    <row r="27" spans="7:10">
      <c r="G27" s="163"/>
      <c r="H27" s="49"/>
      <c r="I27" s="330"/>
      <c r="J27" s="49"/>
    </row>
    <row r="28" spans="7:10">
      <c r="G28" s="163"/>
      <c r="H28" s="49"/>
      <c r="I28" s="330"/>
      <c r="J28" s="49"/>
    </row>
    <row r="29" spans="7:10">
      <c r="G29" s="163"/>
      <c r="H29" s="49"/>
      <c r="I29" s="330"/>
      <c r="J29" s="49"/>
    </row>
    <row r="30" spans="7:10">
      <c r="G30" s="163"/>
      <c r="H30" s="49"/>
      <c r="I30" s="330"/>
      <c r="J30" s="49"/>
    </row>
    <row r="31" spans="7:10">
      <c r="G31" s="163"/>
      <c r="H31" s="49"/>
      <c r="I31" s="330"/>
      <c r="J31" s="49"/>
    </row>
    <row r="32" spans="7:10">
      <c r="G32" s="163"/>
      <c r="H32" s="49"/>
      <c r="I32" s="330"/>
      <c r="J32" s="49"/>
    </row>
    <row r="33" spans="7:10">
      <c r="G33" s="163"/>
      <c r="H33" s="49"/>
      <c r="I33" s="330"/>
      <c r="J33" s="49"/>
    </row>
    <row r="34" spans="7:10">
      <c r="G34" s="163"/>
      <c r="H34" s="49"/>
      <c r="I34" s="330"/>
      <c r="J34" s="49"/>
    </row>
    <row r="35" spans="7:10">
      <c r="G35" s="163"/>
      <c r="H35" s="49"/>
      <c r="I35" s="330"/>
      <c r="J35" s="49"/>
    </row>
    <row r="36" spans="7:10">
      <c r="G36" s="163"/>
      <c r="H36" s="49"/>
      <c r="I36" s="330"/>
      <c r="J36" s="49"/>
    </row>
    <row r="37" spans="7:10">
      <c r="G37" s="163"/>
      <c r="H37" s="49"/>
      <c r="I37" s="330"/>
      <c r="J37" s="49"/>
    </row>
    <row r="38" spans="7:10">
      <c r="G38" s="163"/>
      <c r="H38" s="49"/>
      <c r="I38" s="330"/>
      <c r="J38" s="49"/>
    </row>
    <row r="39" spans="7:10">
      <c r="G39" s="163"/>
      <c r="H39" s="49"/>
      <c r="I39" s="330"/>
      <c r="J39" s="49"/>
    </row>
    <row r="40" spans="7:10">
      <c r="G40" s="163"/>
      <c r="H40" s="49"/>
      <c r="I40" s="330"/>
      <c r="J40" s="49"/>
    </row>
    <row r="41" spans="7:10">
      <c r="G41" s="163"/>
      <c r="H41" s="49"/>
      <c r="I41" s="330"/>
      <c r="J41" s="49"/>
    </row>
    <row r="42" spans="7:10">
      <c r="G42" s="163"/>
      <c r="H42" s="49"/>
      <c r="I42" s="330"/>
      <c r="J42" s="49"/>
    </row>
    <row r="43" spans="7:10">
      <c r="G43" s="163"/>
      <c r="H43" s="49"/>
      <c r="I43" s="330"/>
      <c r="J43" s="49"/>
    </row>
    <row r="44" spans="7:10">
      <c r="G44" s="163"/>
      <c r="H44" s="49"/>
      <c r="I44" s="330"/>
      <c r="J44" s="49"/>
    </row>
    <row r="45" spans="7:10">
      <c r="G45" s="163"/>
      <c r="H45" s="49"/>
      <c r="I45" s="330"/>
      <c r="J45" s="49"/>
    </row>
    <row r="46" spans="7:10">
      <c r="G46" s="163"/>
      <c r="H46" s="49"/>
      <c r="I46" s="330"/>
      <c r="J46" s="49"/>
    </row>
    <row r="47" spans="7:10">
      <c r="G47" s="163"/>
      <c r="H47" s="49"/>
      <c r="I47" s="330"/>
      <c r="J47" s="49"/>
    </row>
    <row r="48" spans="7:10">
      <c r="G48" s="163"/>
      <c r="H48" s="49"/>
      <c r="I48" s="330"/>
      <c r="J48" s="49"/>
    </row>
    <row r="49" spans="7:10">
      <c r="G49" s="163"/>
      <c r="H49" s="49"/>
      <c r="I49" s="330"/>
      <c r="J49" s="49"/>
    </row>
    <row r="50" spans="7:10">
      <c r="G50" s="163"/>
      <c r="H50" s="49"/>
      <c r="I50" s="330"/>
      <c r="J50" s="49"/>
    </row>
    <row r="51" spans="7:10">
      <c r="G51" s="163"/>
      <c r="H51" s="49"/>
      <c r="I51" s="330"/>
      <c r="J51" s="49"/>
    </row>
    <row r="52" spans="7:10">
      <c r="G52" s="163"/>
      <c r="H52" s="49"/>
      <c r="I52" s="330"/>
      <c r="J52" s="49"/>
    </row>
    <row r="53" spans="7:10">
      <c r="G53" s="163"/>
      <c r="H53" s="49"/>
      <c r="I53" s="330"/>
      <c r="J53" s="49"/>
    </row>
    <row r="54" spans="7:10">
      <c r="G54" s="163"/>
      <c r="H54" s="49"/>
      <c r="I54" s="330"/>
      <c r="J54" s="49"/>
    </row>
    <row r="55" spans="7:10">
      <c r="G55" s="163"/>
      <c r="H55" s="49"/>
      <c r="I55" s="330"/>
      <c r="J55" s="49"/>
    </row>
    <row r="56" spans="7:10">
      <c r="G56" s="163"/>
      <c r="H56" s="49"/>
      <c r="I56" s="330"/>
      <c r="J56" s="49"/>
    </row>
    <row r="57" spans="7:10">
      <c r="G57" s="163"/>
      <c r="H57" s="49"/>
      <c r="I57" s="330"/>
      <c r="J57" s="49"/>
    </row>
    <row r="58" spans="7:10">
      <c r="G58" s="163"/>
      <c r="H58" s="49"/>
      <c r="I58" s="330"/>
      <c r="J58" s="49"/>
    </row>
    <row r="59" spans="7:10">
      <c r="G59" s="163"/>
      <c r="H59" s="49"/>
      <c r="I59" s="330"/>
      <c r="J59" s="49"/>
    </row>
    <row r="60" spans="7:10">
      <c r="G60" s="163"/>
      <c r="H60" s="49"/>
      <c r="I60" s="330"/>
      <c r="J60" s="49"/>
    </row>
    <row r="61" spans="7:10">
      <c r="G61" s="163"/>
      <c r="H61" s="49"/>
      <c r="I61" s="330"/>
      <c r="J61" s="49"/>
    </row>
    <row r="62" spans="7:10">
      <c r="G62" s="163"/>
      <c r="H62" s="49"/>
      <c r="I62" s="330"/>
      <c r="J62" s="49"/>
    </row>
    <row r="63" spans="7:10">
      <c r="G63" s="163"/>
      <c r="H63" s="49"/>
      <c r="I63" s="330"/>
      <c r="J63" s="49"/>
    </row>
    <row r="64" spans="7:10">
      <c r="G64" s="163"/>
      <c r="H64" s="49"/>
      <c r="I64" s="330"/>
      <c r="J64" s="49"/>
    </row>
    <row r="65" spans="7:10">
      <c r="G65" s="163"/>
      <c r="H65" s="49"/>
      <c r="I65" s="330"/>
      <c r="J65" s="49"/>
    </row>
    <row r="66" spans="7:10">
      <c r="G66" s="163"/>
      <c r="H66" s="49"/>
      <c r="I66" s="330"/>
      <c r="J66" s="49"/>
    </row>
    <row r="67" spans="7:10">
      <c r="G67" s="163"/>
      <c r="H67" s="49"/>
      <c r="I67" s="330"/>
      <c r="J67" s="49"/>
    </row>
    <row r="68" spans="7:10">
      <c r="G68" s="163"/>
      <c r="H68" s="49"/>
      <c r="I68" s="330"/>
      <c r="J68" s="49"/>
    </row>
    <row r="69" spans="7:10">
      <c r="G69" s="163"/>
      <c r="H69" s="49"/>
      <c r="I69" s="330"/>
      <c r="J69" s="49"/>
    </row>
    <row r="70" spans="7:10">
      <c r="G70" s="163"/>
      <c r="H70" s="49"/>
      <c r="I70" s="330"/>
      <c r="J70" s="49"/>
    </row>
    <row r="71" spans="7:10">
      <c r="G71" s="163"/>
      <c r="H71" s="49"/>
      <c r="I71" s="330"/>
      <c r="J71" s="49"/>
    </row>
    <row r="72" spans="7:10">
      <c r="G72" s="163"/>
      <c r="H72" s="49"/>
      <c r="I72" s="330"/>
      <c r="J72" s="49"/>
    </row>
    <row r="73" spans="7:10">
      <c r="G73" s="163"/>
      <c r="H73" s="49"/>
      <c r="I73" s="330"/>
      <c r="J73" s="49"/>
    </row>
    <row r="74" spans="7:10">
      <c r="G74" s="163"/>
      <c r="H74" s="49"/>
      <c r="I74" s="330"/>
      <c r="J74" s="49"/>
    </row>
    <row r="75" spans="7:10">
      <c r="G75" s="163"/>
      <c r="H75" s="49"/>
      <c r="I75" s="330"/>
      <c r="J75" s="49"/>
    </row>
    <row r="76" spans="7:10">
      <c r="G76" s="163"/>
      <c r="H76" s="49"/>
      <c r="I76" s="330"/>
      <c r="J76" s="49"/>
    </row>
    <row r="77" spans="7:10">
      <c r="G77" s="163"/>
      <c r="H77" s="49"/>
      <c r="I77" s="330"/>
      <c r="J77" s="49"/>
    </row>
    <row r="78" spans="7:10">
      <c r="G78" s="163"/>
      <c r="H78" s="49"/>
      <c r="I78" s="330"/>
      <c r="J78" s="49"/>
    </row>
    <row r="79" spans="7:10">
      <c r="G79" s="163"/>
      <c r="H79" s="49"/>
      <c r="I79" s="330"/>
      <c r="J79" s="49"/>
    </row>
    <row r="80" spans="7:10">
      <c r="G80" s="163"/>
      <c r="H80" s="49"/>
      <c r="I80" s="330"/>
      <c r="J80" s="49"/>
    </row>
    <row r="81" spans="7:10">
      <c r="G81" s="163"/>
      <c r="H81" s="49"/>
      <c r="I81" s="330"/>
      <c r="J81" s="49"/>
    </row>
    <row r="82" spans="7:10">
      <c r="G82" s="163"/>
      <c r="H82" s="49"/>
      <c r="I82" s="330"/>
      <c r="J82" s="49"/>
    </row>
    <row r="83" spans="7:10">
      <c r="G83" s="163"/>
      <c r="H83" s="49"/>
      <c r="I83" s="330"/>
      <c r="J83" s="49"/>
    </row>
    <row r="84" spans="7:10">
      <c r="G84" s="163"/>
      <c r="H84" s="49"/>
      <c r="I84" s="330"/>
      <c r="J84" s="49"/>
    </row>
    <row r="85" spans="7:10">
      <c r="G85" s="163"/>
      <c r="H85" s="49"/>
      <c r="I85" s="330"/>
      <c r="J85" s="49"/>
    </row>
    <row r="86" spans="7:10">
      <c r="G86" s="163"/>
      <c r="H86" s="49"/>
      <c r="I86" s="330"/>
      <c r="J86" s="49"/>
    </row>
    <row r="87" spans="7:10">
      <c r="G87" s="163"/>
      <c r="H87" s="49"/>
      <c r="I87" s="330"/>
      <c r="J87" s="49"/>
    </row>
    <row r="88" spans="7:10">
      <c r="G88" s="163"/>
      <c r="H88" s="49"/>
      <c r="I88" s="330"/>
      <c r="J88" s="49"/>
    </row>
    <row r="89" spans="7:10">
      <c r="G89" s="163"/>
      <c r="H89" s="49"/>
      <c r="I89" s="330"/>
      <c r="J89" s="49"/>
    </row>
    <row r="90" spans="7:10">
      <c r="G90" s="163"/>
      <c r="H90" s="49"/>
      <c r="I90" s="330"/>
      <c r="J90" s="49"/>
    </row>
    <row r="91" spans="7:10">
      <c r="G91" s="163"/>
      <c r="H91" s="49"/>
      <c r="I91" s="330"/>
      <c r="J91" s="49"/>
    </row>
    <row r="92" spans="7:10">
      <c r="G92" s="163"/>
      <c r="H92" s="49"/>
      <c r="I92" s="330"/>
      <c r="J92" s="49"/>
    </row>
    <row r="93" spans="7:10">
      <c r="G93" s="163"/>
      <c r="H93" s="49"/>
      <c r="I93" s="330"/>
      <c r="J93" s="49"/>
    </row>
    <row r="94" spans="7:10">
      <c r="G94" s="163"/>
      <c r="H94" s="49"/>
      <c r="I94" s="330"/>
      <c r="J94" s="49"/>
    </row>
    <row r="95" spans="7:10">
      <c r="G95" s="163"/>
      <c r="H95" s="49"/>
      <c r="I95" s="330"/>
      <c r="J95" s="49"/>
    </row>
    <row r="96" spans="7:10">
      <c r="G96" s="163"/>
      <c r="H96" s="49"/>
      <c r="I96" s="330"/>
      <c r="J96" s="49"/>
    </row>
    <row r="97" spans="7:10">
      <c r="G97" s="163"/>
      <c r="H97" s="49"/>
      <c r="I97" s="330"/>
      <c r="J97" s="49"/>
    </row>
    <row r="98" spans="7:10">
      <c r="G98" s="163"/>
      <c r="H98" s="49"/>
      <c r="I98" s="330"/>
      <c r="J98" s="49"/>
    </row>
    <row r="99" spans="7:10">
      <c r="G99" s="163"/>
      <c r="H99" s="49"/>
      <c r="I99" s="330"/>
      <c r="J99" s="49"/>
    </row>
    <row r="100" spans="7:10">
      <c r="G100" s="163"/>
      <c r="H100" s="49"/>
      <c r="I100" s="330"/>
      <c r="J100" s="49"/>
    </row>
    <row r="101" spans="7:10">
      <c r="G101" s="163"/>
      <c r="H101" s="49"/>
      <c r="I101" s="330"/>
      <c r="J101" s="49"/>
    </row>
    <row r="102" spans="7:10">
      <c r="G102" s="163"/>
      <c r="H102" s="49"/>
      <c r="I102" s="330"/>
      <c r="J102" s="49"/>
    </row>
    <row r="103" spans="7:10">
      <c r="G103" s="163"/>
      <c r="H103" s="49"/>
      <c r="I103" s="330"/>
      <c r="J103" s="49"/>
    </row>
    <row r="104" spans="7:10">
      <c r="G104" s="163"/>
      <c r="H104" s="49"/>
      <c r="I104" s="330"/>
      <c r="J104" s="49"/>
    </row>
    <row r="105" spans="7:10">
      <c r="G105" s="163"/>
      <c r="H105" s="49"/>
      <c r="I105" s="330"/>
      <c r="J105" s="49"/>
    </row>
    <row r="106" spans="7:10">
      <c r="G106" s="163"/>
      <c r="H106" s="49"/>
      <c r="I106" s="330"/>
      <c r="J106" s="49"/>
    </row>
    <row r="107" spans="7:10">
      <c r="G107" s="163"/>
      <c r="H107" s="49"/>
      <c r="I107" s="330"/>
      <c r="J107" s="49"/>
    </row>
    <row r="108" spans="7:10">
      <c r="G108" s="163"/>
      <c r="H108" s="49"/>
      <c r="I108" s="330"/>
      <c r="J108" s="49"/>
    </row>
    <row r="109" spans="7:10">
      <c r="G109" s="163"/>
      <c r="H109" s="49"/>
      <c r="I109" s="330"/>
      <c r="J109" s="49"/>
    </row>
    <row r="110" spans="7:10">
      <c r="G110" s="163"/>
      <c r="H110" s="49"/>
      <c r="I110" s="330"/>
      <c r="J110" s="49"/>
    </row>
    <row r="111" spans="7:10">
      <c r="G111" s="163"/>
      <c r="H111" s="49"/>
      <c r="I111" s="330"/>
      <c r="J111" s="49"/>
    </row>
    <row r="112" spans="7:10">
      <c r="G112" s="163"/>
      <c r="H112" s="49"/>
      <c r="I112" s="330"/>
      <c r="J112" s="49"/>
    </row>
    <row r="113" spans="7:10">
      <c r="G113" s="163"/>
      <c r="H113" s="49"/>
      <c r="I113" s="330"/>
      <c r="J113" s="49"/>
    </row>
    <row r="114" spans="7:10">
      <c r="G114" s="163"/>
      <c r="H114" s="49"/>
      <c r="I114" s="330"/>
      <c r="J114" s="49"/>
    </row>
    <row r="115" spans="7:10">
      <c r="G115" s="163"/>
      <c r="H115" s="49"/>
      <c r="I115" s="330"/>
      <c r="J115" s="49"/>
    </row>
    <row r="116" spans="7:10">
      <c r="G116" s="163"/>
      <c r="H116" s="49"/>
      <c r="I116" s="330"/>
      <c r="J116" s="49"/>
    </row>
    <row r="117" spans="7:10">
      <c r="G117" s="163"/>
      <c r="H117" s="49"/>
      <c r="I117" s="330"/>
      <c r="J117" s="49"/>
    </row>
    <row r="118" spans="7:10">
      <c r="G118" s="163"/>
      <c r="H118" s="49"/>
      <c r="I118" s="330"/>
      <c r="J118" s="49"/>
    </row>
    <row r="119" spans="7:10">
      <c r="G119" s="163"/>
      <c r="H119" s="49"/>
      <c r="I119" s="330"/>
      <c r="J119" s="49"/>
    </row>
    <row r="120" spans="7:10">
      <c r="G120" s="163"/>
      <c r="H120" s="49"/>
      <c r="I120" s="330"/>
      <c r="J120" s="49"/>
    </row>
    <row r="121" spans="7:10">
      <c r="G121" s="163"/>
      <c r="H121" s="49"/>
      <c r="I121" s="330"/>
      <c r="J121" s="49"/>
    </row>
    <row r="122" spans="7:10">
      <c r="G122" s="163"/>
      <c r="H122" s="49"/>
      <c r="I122" s="330"/>
      <c r="J122" s="49"/>
    </row>
    <row r="123" spans="7:10">
      <c r="G123" s="163"/>
      <c r="H123" s="49"/>
      <c r="I123" s="330"/>
      <c r="J123" s="49"/>
    </row>
    <row r="124" spans="7:10">
      <c r="G124" s="163"/>
      <c r="H124" s="49"/>
      <c r="I124" s="330"/>
      <c r="J124" s="49"/>
    </row>
    <row r="125" spans="7:10">
      <c r="G125" s="163"/>
      <c r="H125" s="49"/>
      <c r="I125" s="330"/>
      <c r="J125" s="49"/>
    </row>
    <row r="126" spans="7:10">
      <c r="G126" s="163"/>
      <c r="H126" s="49"/>
      <c r="I126" s="330"/>
      <c r="J126" s="49"/>
    </row>
    <row r="127" spans="7:10">
      <c r="G127" s="163"/>
      <c r="H127" s="49"/>
      <c r="I127" s="330"/>
      <c r="J127" s="49"/>
    </row>
    <row r="128" spans="7:10">
      <c r="G128" s="163"/>
      <c r="H128" s="49"/>
      <c r="I128" s="330"/>
      <c r="J128" s="49"/>
    </row>
    <row r="129" spans="7:10">
      <c r="G129" s="163"/>
      <c r="H129" s="49"/>
      <c r="I129" s="330"/>
      <c r="J129" s="49"/>
    </row>
    <row r="130" spans="7:10">
      <c r="G130" s="163"/>
      <c r="H130" s="49"/>
      <c r="I130" s="330"/>
      <c r="J130" s="49"/>
    </row>
    <row r="131" spans="7:10">
      <c r="G131" s="163"/>
      <c r="H131" s="49"/>
      <c r="I131" s="330"/>
      <c r="J131" s="49"/>
    </row>
    <row r="132" spans="7:10">
      <c r="G132" s="163"/>
      <c r="H132" s="49"/>
      <c r="I132" s="330"/>
      <c r="J132" s="49"/>
    </row>
    <row r="133" spans="7:10">
      <c r="G133" s="163"/>
      <c r="H133" s="49"/>
      <c r="I133" s="330"/>
      <c r="J133" s="49"/>
    </row>
    <row r="134" spans="7:10">
      <c r="G134" s="163"/>
      <c r="H134" s="49"/>
      <c r="I134" s="330"/>
      <c r="J134" s="49"/>
    </row>
    <row r="135" spans="7:10">
      <c r="G135" s="163"/>
      <c r="H135" s="49"/>
      <c r="I135" s="330"/>
      <c r="J135" s="49"/>
    </row>
    <row r="136" spans="7:10">
      <c r="G136" s="163"/>
      <c r="H136" s="49"/>
      <c r="I136" s="330"/>
      <c r="J136" s="49"/>
    </row>
    <row r="137" spans="7:10">
      <c r="G137" s="163"/>
      <c r="H137" s="49"/>
      <c r="I137" s="330"/>
      <c r="J137" s="49"/>
    </row>
    <row r="138" spans="7:10">
      <c r="G138" s="163"/>
      <c r="H138" s="49"/>
      <c r="I138" s="330"/>
      <c r="J138" s="49"/>
    </row>
    <row r="139" spans="7:10">
      <c r="G139" s="163"/>
      <c r="H139" s="49"/>
      <c r="I139" s="330"/>
      <c r="J139" s="49"/>
    </row>
    <row r="140" spans="7:10">
      <c r="G140" s="163"/>
      <c r="H140" s="49"/>
      <c r="I140" s="330"/>
      <c r="J140" s="49"/>
    </row>
    <row r="141" spans="7:10">
      <c r="G141" s="163"/>
      <c r="H141" s="49"/>
      <c r="I141" s="330"/>
      <c r="J141" s="49"/>
    </row>
    <row r="142" spans="7:10">
      <c r="G142" s="163"/>
      <c r="H142" s="49"/>
      <c r="I142" s="330"/>
      <c r="J142" s="49"/>
    </row>
    <row r="143" spans="7:10">
      <c r="G143" s="163"/>
      <c r="H143" s="49"/>
      <c r="I143" s="330"/>
      <c r="J143" s="49"/>
    </row>
    <row r="144" spans="7:10">
      <c r="G144" s="163"/>
      <c r="H144" s="49"/>
      <c r="I144" s="330"/>
      <c r="J144" s="49"/>
    </row>
    <row r="145" spans="7:10">
      <c r="G145" s="163"/>
      <c r="H145" s="49"/>
      <c r="I145" s="330"/>
      <c r="J145" s="49"/>
    </row>
    <row r="146" spans="7:10">
      <c r="G146" s="163"/>
      <c r="H146" s="49"/>
      <c r="I146" s="330"/>
      <c r="J146" s="49"/>
    </row>
    <row r="147" spans="7:10">
      <c r="G147" s="163"/>
      <c r="H147" s="49"/>
      <c r="I147" s="330"/>
      <c r="J147" s="49"/>
    </row>
    <row r="148" spans="7:10">
      <c r="G148" s="163"/>
      <c r="H148" s="49"/>
      <c r="I148" s="330"/>
      <c r="J148" s="49"/>
    </row>
    <row r="149" spans="7:10">
      <c r="G149" s="163"/>
      <c r="H149" s="49"/>
      <c r="I149" s="330"/>
      <c r="J149" s="49"/>
    </row>
    <row r="150" spans="7:10">
      <c r="G150" s="163"/>
      <c r="H150" s="49"/>
      <c r="I150" s="330"/>
      <c r="J150" s="49"/>
    </row>
    <row r="151" spans="7:10">
      <c r="G151" s="163"/>
      <c r="H151" s="49"/>
      <c r="I151" s="330"/>
      <c r="J151" s="49"/>
    </row>
    <row r="152" spans="7:10">
      <c r="G152" s="163"/>
      <c r="H152" s="49"/>
      <c r="I152" s="330"/>
      <c r="J152" s="49"/>
    </row>
    <row r="153" spans="7:10">
      <c r="G153" s="163"/>
      <c r="H153" s="49"/>
      <c r="I153" s="330"/>
      <c r="J153" s="49"/>
    </row>
    <row r="154" spans="7:10">
      <c r="G154" s="163"/>
      <c r="H154" s="49"/>
      <c r="I154" s="330"/>
      <c r="J154" s="49"/>
    </row>
    <row r="155" spans="7:10">
      <c r="G155" s="163"/>
      <c r="H155" s="49"/>
      <c r="I155" s="330"/>
      <c r="J155" s="49"/>
    </row>
    <row r="156" spans="7:10">
      <c r="G156" s="163"/>
      <c r="H156" s="49"/>
      <c r="I156" s="330"/>
      <c r="J156" s="49"/>
    </row>
    <row r="157" spans="7:10">
      <c r="G157" s="163"/>
      <c r="H157" s="49"/>
      <c r="I157" s="330"/>
      <c r="J157" s="49"/>
    </row>
    <row r="158" spans="7:10">
      <c r="G158" s="163"/>
      <c r="H158" s="49"/>
      <c r="I158" s="330"/>
      <c r="J158" s="49"/>
    </row>
    <row r="159" spans="7:10">
      <c r="G159" s="163"/>
      <c r="H159" s="49"/>
      <c r="I159" s="330"/>
      <c r="J159" s="49"/>
    </row>
    <row r="160" spans="7:10">
      <c r="G160" s="163"/>
      <c r="H160" s="49"/>
      <c r="I160" s="330"/>
      <c r="J160" s="49"/>
    </row>
    <row r="161" spans="7:10">
      <c r="G161" s="163"/>
      <c r="H161" s="49"/>
      <c r="I161" s="330"/>
      <c r="J161" s="49"/>
    </row>
    <row r="162" spans="7:10">
      <c r="G162" s="163"/>
      <c r="H162" s="49"/>
      <c r="I162" s="330"/>
      <c r="J162" s="49"/>
    </row>
    <row r="163" spans="7:10">
      <c r="G163" s="163"/>
      <c r="H163" s="49"/>
      <c r="I163" s="330"/>
      <c r="J163" s="49"/>
    </row>
    <row r="164" spans="7:10">
      <c r="G164" s="163"/>
      <c r="H164" s="49"/>
      <c r="I164" s="330"/>
      <c r="J164" s="49"/>
    </row>
    <row r="165" spans="7:10">
      <c r="G165" s="163"/>
      <c r="H165" s="49"/>
      <c r="I165" s="330"/>
      <c r="J165" s="49"/>
    </row>
    <row r="166" spans="7:10">
      <c r="G166" s="163"/>
      <c r="H166" s="49"/>
      <c r="I166" s="330"/>
      <c r="J166" s="49"/>
    </row>
    <row r="167" spans="7:10">
      <c r="G167" s="163"/>
      <c r="H167" s="49"/>
      <c r="I167" s="330"/>
      <c r="J167" s="49"/>
    </row>
    <row r="168" spans="7:10">
      <c r="G168" s="163"/>
      <c r="H168" s="49"/>
      <c r="I168" s="330"/>
      <c r="J168" s="49"/>
    </row>
    <row r="169" spans="7:10">
      <c r="G169" s="163"/>
      <c r="H169" s="49"/>
      <c r="I169" s="330"/>
      <c r="J169" s="49"/>
    </row>
    <row r="170" spans="7:10">
      <c r="G170" s="163"/>
      <c r="H170" s="49"/>
      <c r="I170" s="330"/>
      <c r="J170" s="49"/>
    </row>
    <row r="171" spans="7:10">
      <c r="G171" s="163"/>
      <c r="H171" s="49"/>
      <c r="I171" s="330"/>
      <c r="J171" s="49"/>
    </row>
    <row r="172" spans="7:10">
      <c r="G172" s="163"/>
      <c r="H172" s="49"/>
      <c r="I172" s="330"/>
      <c r="J172" s="49"/>
    </row>
    <row r="173" spans="7:10">
      <c r="G173" s="163"/>
      <c r="H173" s="49"/>
      <c r="I173" s="330"/>
      <c r="J173" s="49"/>
    </row>
    <row r="174" spans="7:10">
      <c r="G174" s="163"/>
      <c r="H174" s="49"/>
      <c r="I174" s="330"/>
      <c r="J174" s="49"/>
    </row>
    <row r="175" spans="7:10">
      <c r="G175" s="163"/>
      <c r="H175" s="49"/>
      <c r="I175" s="330"/>
      <c r="J175" s="49"/>
    </row>
    <row r="176" spans="7:10">
      <c r="G176" s="163"/>
      <c r="H176" s="49"/>
      <c r="I176" s="330"/>
      <c r="J176" s="49"/>
    </row>
    <row r="177" spans="7:10">
      <c r="G177" s="163"/>
      <c r="H177" s="49"/>
      <c r="I177" s="330"/>
      <c r="J177" s="49"/>
    </row>
    <row r="178" spans="7:10">
      <c r="G178" s="163"/>
      <c r="H178" s="49"/>
      <c r="I178" s="330"/>
      <c r="J178" s="49"/>
    </row>
    <row r="179" spans="7:10">
      <c r="G179" s="163"/>
      <c r="H179" s="49"/>
      <c r="I179" s="330"/>
      <c r="J179" s="49"/>
    </row>
    <row r="180" spans="7:10">
      <c r="G180" s="163"/>
      <c r="H180" s="49"/>
      <c r="I180" s="330"/>
      <c r="J180" s="49"/>
    </row>
    <row r="181" spans="7:10">
      <c r="G181" s="163"/>
      <c r="H181" s="49"/>
      <c r="I181" s="330"/>
      <c r="J181" s="49"/>
    </row>
    <row r="182" spans="7:10">
      <c r="G182" s="163"/>
      <c r="H182" s="49"/>
      <c r="I182" s="330"/>
      <c r="J182" s="49"/>
    </row>
    <row r="183" spans="7:10">
      <c r="G183" s="163"/>
      <c r="H183" s="49"/>
      <c r="I183" s="330"/>
      <c r="J183" s="49"/>
    </row>
    <row r="184" spans="7:10">
      <c r="G184" s="163"/>
      <c r="H184" s="49"/>
      <c r="I184" s="330"/>
      <c r="J184" s="49"/>
    </row>
    <row r="185" spans="7:10">
      <c r="G185" s="163"/>
      <c r="H185" s="49"/>
      <c r="I185" s="330"/>
      <c r="J185" s="49"/>
    </row>
    <row r="186" spans="7:10">
      <c r="G186" s="163"/>
      <c r="H186" s="49"/>
      <c r="I186" s="330"/>
      <c r="J186" s="49"/>
    </row>
    <row r="187" spans="7:10">
      <c r="G187" s="163"/>
      <c r="H187" s="49"/>
      <c r="I187" s="330"/>
      <c r="J187" s="49"/>
    </row>
    <row r="188" spans="7:10">
      <c r="G188" s="163"/>
      <c r="H188" s="49"/>
      <c r="I188" s="330"/>
      <c r="J188" s="49"/>
    </row>
    <row r="189" spans="7:10">
      <c r="G189" s="163"/>
      <c r="H189" s="49"/>
      <c r="I189" s="330"/>
      <c r="J189" s="49"/>
    </row>
    <row r="190" spans="7:10">
      <c r="G190" s="163"/>
      <c r="H190" s="49"/>
      <c r="I190" s="330"/>
      <c r="J190" s="49"/>
    </row>
    <row r="191" spans="7:10">
      <c r="G191" s="163"/>
      <c r="H191" s="49"/>
      <c r="I191" s="330"/>
      <c r="J191" s="49"/>
    </row>
    <row r="192" spans="7:10">
      <c r="G192" s="163"/>
      <c r="H192" s="49"/>
      <c r="I192" s="330"/>
      <c r="J192" s="49"/>
    </row>
    <row r="193" spans="7:10">
      <c r="G193" s="163"/>
      <c r="H193" s="49"/>
      <c r="I193" s="330"/>
      <c r="J193" s="49"/>
    </row>
    <row r="194" spans="7:10">
      <c r="G194" s="163"/>
      <c r="H194" s="49"/>
      <c r="I194" s="330"/>
      <c r="J194" s="49"/>
    </row>
    <row r="195" spans="7:10">
      <c r="G195" s="163"/>
      <c r="H195" s="49"/>
      <c r="I195" s="330"/>
      <c r="J195" s="49"/>
    </row>
    <row r="196" spans="7:10">
      <c r="G196" s="163"/>
      <c r="H196" s="49"/>
      <c r="I196" s="330"/>
      <c r="J196" s="49"/>
    </row>
    <row r="197" spans="7:10">
      <c r="G197" s="163"/>
      <c r="H197" s="49"/>
      <c r="I197" s="330"/>
      <c r="J197" s="49"/>
    </row>
    <row r="198" spans="7:10">
      <c r="G198" s="163"/>
      <c r="H198" s="49"/>
      <c r="I198" s="330"/>
      <c r="J198" s="49"/>
    </row>
    <row r="199" spans="7:10">
      <c r="G199" s="163"/>
      <c r="H199" s="49"/>
      <c r="I199" s="330"/>
      <c r="J199" s="49"/>
    </row>
    <row r="200" spans="7:10">
      <c r="G200" s="163"/>
      <c r="H200" s="49"/>
      <c r="I200" s="330"/>
      <c r="J200" s="49"/>
    </row>
    <row r="201" spans="7:10">
      <c r="G201" s="163"/>
      <c r="H201" s="49"/>
      <c r="I201" s="330"/>
      <c r="J201" s="49"/>
    </row>
    <row r="202" spans="7:10">
      <c r="G202" s="163"/>
      <c r="H202" s="49"/>
      <c r="I202" s="330"/>
      <c r="J202" s="49"/>
    </row>
    <row r="203" spans="7:10">
      <c r="G203" s="163"/>
      <c r="H203" s="49"/>
      <c r="I203" s="330"/>
      <c r="J203" s="49"/>
    </row>
    <row r="204" spans="7:10">
      <c r="G204" s="163"/>
      <c r="H204" s="49"/>
      <c r="I204" s="330"/>
      <c r="J204" s="49"/>
    </row>
    <row r="205" spans="7:10">
      <c r="G205" s="163"/>
      <c r="H205" s="49"/>
      <c r="I205" s="330"/>
      <c r="J205" s="49"/>
    </row>
    <row r="206" spans="7:10">
      <c r="G206" s="163"/>
      <c r="H206" s="49"/>
      <c r="I206" s="330"/>
      <c r="J206" s="49"/>
    </row>
    <row r="207" spans="7:10">
      <c r="G207" s="163"/>
      <c r="H207" s="49"/>
      <c r="I207" s="330"/>
      <c r="J207" s="49"/>
    </row>
    <row r="208" spans="7:10">
      <c r="G208" s="163"/>
      <c r="H208" s="49"/>
      <c r="I208" s="330"/>
      <c r="J208" s="49"/>
    </row>
    <row r="209" spans="7:10">
      <c r="G209" s="163"/>
      <c r="H209" s="49"/>
      <c r="I209" s="330"/>
      <c r="J209" s="49"/>
    </row>
    <row r="210" spans="7:10">
      <c r="G210" s="163"/>
      <c r="H210" s="49"/>
      <c r="I210" s="330"/>
      <c r="J210" s="49"/>
    </row>
    <row r="211" spans="7:10">
      <c r="G211" s="163"/>
      <c r="H211" s="49"/>
      <c r="I211" s="330"/>
      <c r="J211" s="49"/>
    </row>
    <row r="212" spans="7:10">
      <c r="G212" s="163"/>
      <c r="H212" s="49"/>
      <c r="I212" s="330"/>
      <c r="J212" s="49"/>
    </row>
    <row r="213" spans="7:10">
      <c r="G213" s="163"/>
      <c r="H213" s="49"/>
      <c r="I213" s="330"/>
      <c r="J213" s="49"/>
    </row>
    <row r="214" spans="7:10">
      <c r="G214" s="163"/>
      <c r="H214" s="49"/>
      <c r="I214" s="330"/>
      <c r="J214" s="49"/>
    </row>
    <row r="215" spans="7:10">
      <c r="G215" s="163"/>
      <c r="H215" s="49"/>
      <c r="I215" s="330"/>
      <c r="J215" s="49"/>
    </row>
    <row r="216" spans="7:10">
      <c r="G216" s="163"/>
      <c r="H216" s="49"/>
      <c r="I216" s="330"/>
      <c r="J216" s="49"/>
    </row>
    <row r="217" spans="7:10">
      <c r="G217" s="163"/>
      <c r="H217" s="49"/>
      <c r="I217" s="330"/>
      <c r="J217" s="49"/>
    </row>
    <row r="218" spans="7:10">
      <c r="G218" s="163"/>
      <c r="H218" s="49"/>
      <c r="I218" s="330"/>
      <c r="J218" s="49"/>
    </row>
    <row r="219" spans="7:10">
      <c r="G219" s="163"/>
      <c r="H219" s="49"/>
      <c r="I219" s="330"/>
      <c r="J219" s="49"/>
    </row>
    <row r="220" spans="7:10">
      <c r="G220" s="163"/>
      <c r="H220" s="49"/>
      <c r="I220" s="330"/>
      <c r="J220" s="49"/>
    </row>
    <row r="221" spans="7:10">
      <c r="G221" s="163"/>
      <c r="H221" s="49"/>
      <c r="I221" s="330"/>
      <c r="J221" s="49"/>
    </row>
    <row r="222" spans="7:10">
      <c r="G222" s="163"/>
      <c r="H222" s="49"/>
      <c r="I222" s="330"/>
      <c r="J222" s="49"/>
    </row>
    <row r="223" spans="7:10">
      <c r="G223" s="163"/>
      <c r="H223" s="49"/>
      <c r="I223" s="330"/>
      <c r="J223" s="49"/>
    </row>
    <row r="224" spans="7:10">
      <c r="G224" s="163"/>
      <c r="H224" s="49"/>
      <c r="I224" s="330"/>
      <c r="J224" s="49"/>
    </row>
    <row r="225" spans="7:10">
      <c r="G225" s="163"/>
      <c r="H225" s="49"/>
      <c r="I225" s="330"/>
      <c r="J225" s="49"/>
    </row>
    <row r="226" spans="7:10">
      <c r="G226" s="163"/>
      <c r="H226" s="49"/>
      <c r="I226" s="330"/>
      <c r="J226" s="49"/>
    </row>
    <row r="227" spans="7:10">
      <c r="G227" s="163"/>
      <c r="H227" s="49"/>
      <c r="I227" s="330"/>
      <c r="J227" s="49"/>
    </row>
    <row r="228" spans="7:10">
      <c r="G228" s="163"/>
      <c r="H228" s="49"/>
      <c r="I228" s="330"/>
      <c r="J228" s="49"/>
    </row>
    <row r="229" spans="7:10">
      <c r="G229" s="163"/>
      <c r="H229" s="49"/>
      <c r="I229" s="330"/>
      <c r="J229" s="49"/>
    </row>
    <row r="230" spans="7:10">
      <c r="G230" s="163"/>
      <c r="H230" s="49"/>
      <c r="I230" s="330"/>
      <c r="J230" s="49"/>
    </row>
    <row r="231" spans="7:10">
      <c r="G231" s="163"/>
      <c r="H231" s="49"/>
      <c r="I231" s="330"/>
      <c r="J231" s="49"/>
    </row>
    <row r="232" spans="7:10">
      <c r="G232" s="163"/>
      <c r="H232" s="49"/>
      <c r="I232" s="330"/>
      <c r="J232" s="49"/>
    </row>
    <row r="233" spans="7:10">
      <c r="G233" s="163"/>
      <c r="H233" s="49"/>
      <c r="I233" s="330"/>
      <c r="J233" s="49"/>
    </row>
    <row r="234" spans="7:10">
      <c r="G234" s="163"/>
      <c r="H234" s="49"/>
      <c r="I234" s="330"/>
      <c r="J234" s="49"/>
    </row>
    <row r="235" spans="7:10">
      <c r="G235" s="163"/>
      <c r="H235" s="49"/>
      <c r="I235" s="330"/>
      <c r="J235" s="49"/>
    </row>
    <row r="236" spans="7:10">
      <c r="G236" s="163"/>
      <c r="H236" s="49"/>
      <c r="I236" s="330"/>
      <c r="J236" s="49"/>
    </row>
    <row r="237" spans="7:10">
      <c r="G237" s="163"/>
      <c r="H237" s="49"/>
      <c r="I237" s="330"/>
      <c r="J237" s="49"/>
    </row>
    <row r="238" spans="7:10">
      <c r="G238" s="163"/>
      <c r="H238" s="49"/>
      <c r="I238" s="330"/>
      <c r="J238" s="49"/>
    </row>
    <row r="239" spans="7:10">
      <c r="G239" s="163"/>
      <c r="H239" s="49"/>
      <c r="I239" s="330"/>
      <c r="J239" s="49"/>
    </row>
    <row r="240" spans="7:10">
      <c r="G240" s="163"/>
      <c r="H240" s="49"/>
      <c r="I240" s="330"/>
      <c r="J240" s="49"/>
    </row>
    <row r="241" spans="7:10">
      <c r="G241" s="163"/>
      <c r="H241" s="49"/>
      <c r="I241" s="330"/>
      <c r="J241" s="49"/>
    </row>
    <row r="242" spans="7:10">
      <c r="G242" s="163"/>
      <c r="H242" s="49"/>
      <c r="I242" s="330"/>
      <c r="J242" s="49"/>
    </row>
    <row r="243" spans="7:10">
      <c r="G243" s="163"/>
      <c r="H243" s="49"/>
      <c r="I243" s="330"/>
      <c r="J243" s="49"/>
    </row>
    <row r="244" spans="7:10">
      <c r="G244" s="163"/>
      <c r="H244" s="49"/>
      <c r="I244" s="330"/>
      <c r="J244" s="49"/>
    </row>
    <row r="245" spans="7:10">
      <c r="G245" s="163"/>
      <c r="H245" s="49"/>
      <c r="I245" s="330"/>
      <c r="J245" s="49"/>
    </row>
    <row r="246" spans="7:10">
      <c r="G246" s="163"/>
      <c r="H246" s="49"/>
      <c r="I246" s="330"/>
      <c r="J246" s="49"/>
    </row>
    <row r="247" spans="7:10">
      <c r="G247" s="163"/>
      <c r="H247" s="49"/>
      <c r="I247" s="330"/>
      <c r="J247" s="49"/>
    </row>
    <row r="248" spans="7:10">
      <c r="G248" s="163"/>
      <c r="H248" s="49"/>
      <c r="I248" s="330"/>
      <c r="J248" s="49"/>
    </row>
    <row r="249" spans="7:10">
      <c r="G249" s="163"/>
      <c r="H249" s="49"/>
      <c r="I249" s="330"/>
      <c r="J249" s="49"/>
    </row>
    <row r="250" spans="7:10">
      <c r="G250" s="163"/>
      <c r="H250" s="49"/>
      <c r="I250" s="330"/>
      <c r="J250" s="49"/>
    </row>
    <row r="251" spans="7:10">
      <c r="G251" s="163"/>
      <c r="H251" s="49"/>
      <c r="I251" s="330"/>
      <c r="J251" s="49"/>
    </row>
    <row r="252" spans="7:10">
      <c r="G252" s="163"/>
      <c r="H252" s="49"/>
      <c r="I252" s="330"/>
      <c r="J252" s="49"/>
    </row>
    <row r="253" spans="7:10">
      <c r="G253" s="163"/>
      <c r="H253" s="49"/>
      <c r="I253" s="330"/>
      <c r="J253" s="49"/>
    </row>
    <row r="254" spans="7:10">
      <c r="G254" s="163"/>
      <c r="H254" s="49"/>
      <c r="I254" s="330"/>
      <c r="J254" s="49"/>
    </row>
    <row r="255" spans="7:10">
      <c r="G255" s="163"/>
      <c r="H255" s="49"/>
      <c r="I255" s="330"/>
      <c r="J255" s="49"/>
    </row>
    <row r="256" spans="7:10">
      <c r="G256" s="163"/>
      <c r="H256" s="49"/>
      <c r="I256" s="330"/>
      <c r="J256" s="49"/>
    </row>
    <row r="257" spans="7:10">
      <c r="G257" s="163"/>
      <c r="H257" s="49"/>
      <c r="I257" s="330"/>
      <c r="J257" s="49"/>
    </row>
    <row r="258" spans="7:10">
      <c r="G258" s="163"/>
      <c r="H258" s="49"/>
      <c r="I258" s="330"/>
      <c r="J258" s="49"/>
    </row>
    <row r="259" spans="7:10">
      <c r="G259" s="163"/>
      <c r="H259" s="49"/>
      <c r="I259" s="330"/>
      <c r="J259" s="49"/>
    </row>
    <row r="260" spans="7:10">
      <c r="G260" s="163"/>
      <c r="H260" s="49"/>
      <c r="I260" s="330"/>
      <c r="J260" s="49"/>
    </row>
    <row r="261" spans="7:10">
      <c r="G261" s="163"/>
      <c r="H261" s="49"/>
      <c r="I261" s="330"/>
      <c r="J261" s="49"/>
    </row>
    <row r="262" spans="7:10">
      <c r="G262" s="163"/>
      <c r="H262" s="49"/>
      <c r="I262" s="330"/>
      <c r="J262" s="49"/>
    </row>
    <row r="263" spans="7:10">
      <c r="G263" s="163"/>
      <c r="H263" s="49"/>
      <c r="I263" s="330"/>
      <c r="J263" s="49"/>
    </row>
    <row r="264" spans="7:10">
      <c r="G264" s="163"/>
      <c r="H264" s="49"/>
      <c r="I264" s="330"/>
      <c r="J264" s="49"/>
    </row>
    <row r="265" spans="7:10">
      <c r="G265" s="163"/>
      <c r="H265" s="49"/>
      <c r="I265" s="330"/>
      <c r="J265" s="49"/>
    </row>
    <row r="266" spans="7:10">
      <c r="G266" s="163"/>
      <c r="H266" s="49"/>
      <c r="I266" s="330"/>
      <c r="J266" s="49"/>
    </row>
    <row r="267" spans="7:10">
      <c r="G267" s="163"/>
      <c r="H267" s="49"/>
      <c r="I267" s="330"/>
      <c r="J267" s="49"/>
    </row>
    <row r="268" spans="7:10">
      <c r="G268" s="163"/>
      <c r="H268" s="49"/>
      <c r="I268" s="330"/>
      <c r="J268" s="49"/>
    </row>
    <row r="269" spans="7:10">
      <c r="G269" s="163"/>
      <c r="H269" s="49"/>
      <c r="I269" s="330"/>
      <c r="J269" s="49"/>
    </row>
    <row r="270" spans="7:10">
      <c r="G270" s="163"/>
      <c r="H270" s="49"/>
      <c r="I270" s="330"/>
      <c r="J270" s="49"/>
    </row>
    <row r="271" spans="7:10">
      <c r="G271" s="163"/>
      <c r="H271" s="49"/>
      <c r="I271" s="330"/>
      <c r="J271" s="49"/>
    </row>
    <row r="272" spans="7:10">
      <c r="G272" s="163"/>
      <c r="H272" s="49"/>
      <c r="I272" s="330"/>
      <c r="J272" s="49"/>
    </row>
    <row r="273" spans="7:10">
      <c r="G273" s="163"/>
      <c r="H273" s="49"/>
      <c r="I273" s="330"/>
      <c r="J273" s="49"/>
    </row>
    <row r="274" spans="7:10">
      <c r="G274" s="163"/>
      <c r="H274" s="49"/>
      <c r="I274" s="330"/>
      <c r="J274" s="49"/>
    </row>
    <row r="275" spans="7:10">
      <c r="G275" s="163"/>
      <c r="H275" s="49"/>
      <c r="I275" s="330"/>
      <c r="J275" s="49"/>
    </row>
    <row r="276" spans="7:10">
      <c r="G276" s="163"/>
      <c r="H276" s="49"/>
      <c r="I276" s="330"/>
      <c r="J276" s="49"/>
    </row>
    <row r="277" spans="7:10">
      <c r="G277" s="163"/>
      <c r="H277" s="49"/>
      <c r="I277" s="330"/>
      <c r="J277" s="49"/>
    </row>
    <row r="278" spans="7:10">
      <c r="G278" s="163"/>
      <c r="H278" s="49"/>
      <c r="I278" s="330"/>
      <c r="J278" s="49"/>
    </row>
    <row r="279" spans="7:10">
      <c r="G279" s="163"/>
      <c r="H279" s="49"/>
      <c r="I279" s="330"/>
      <c r="J279" s="49"/>
    </row>
    <row r="280" spans="7:10">
      <c r="G280" s="163"/>
      <c r="H280" s="49"/>
      <c r="I280" s="330"/>
      <c r="J280" s="49"/>
    </row>
    <row r="281" spans="7:10">
      <c r="G281" s="163"/>
      <c r="H281" s="49"/>
      <c r="I281" s="330"/>
      <c r="J281" s="49"/>
    </row>
    <row r="282" spans="7:10">
      <c r="G282" s="163"/>
      <c r="H282" s="49"/>
      <c r="I282" s="330"/>
      <c r="J282" s="49"/>
    </row>
    <row r="283" spans="7:10">
      <c r="G283" s="163"/>
      <c r="H283" s="49"/>
      <c r="I283" s="330"/>
      <c r="J283" s="49"/>
    </row>
    <row r="284" spans="7:10">
      <c r="G284" s="163"/>
      <c r="H284" s="49"/>
      <c r="I284" s="330"/>
      <c r="J284" s="49"/>
    </row>
    <row r="285" spans="7:10">
      <c r="G285" s="163"/>
      <c r="H285" s="49"/>
      <c r="I285" s="330"/>
      <c r="J285" s="49"/>
    </row>
    <row r="286" spans="7:10">
      <c r="G286" s="163"/>
      <c r="H286" s="49"/>
      <c r="I286" s="330"/>
      <c r="J286" s="49"/>
    </row>
    <row r="287" spans="7:10">
      <c r="G287" s="163"/>
      <c r="H287" s="49"/>
      <c r="I287" s="330"/>
      <c r="J287" s="49"/>
    </row>
    <row r="288" spans="7:10">
      <c r="G288" s="163"/>
      <c r="H288" s="49"/>
      <c r="I288" s="330"/>
      <c r="J288" s="49"/>
    </row>
    <row r="289" spans="7:10">
      <c r="G289" s="163"/>
      <c r="H289" s="49"/>
      <c r="I289" s="330"/>
      <c r="J289" s="49"/>
    </row>
    <row r="290" spans="7:10">
      <c r="G290" s="163"/>
      <c r="H290" s="49"/>
      <c r="I290" s="330"/>
      <c r="J290" s="49"/>
    </row>
    <row r="291" spans="7:10">
      <c r="G291" s="163"/>
      <c r="H291" s="49"/>
      <c r="I291" s="330"/>
      <c r="J291" s="49"/>
    </row>
    <row r="292" spans="7:10">
      <c r="G292" s="163"/>
      <c r="H292" s="49"/>
      <c r="I292" s="330"/>
      <c r="J292" s="49"/>
    </row>
    <row r="293" spans="7:10">
      <c r="G293" s="163"/>
      <c r="H293" s="49"/>
      <c r="I293" s="330"/>
      <c r="J293" s="49"/>
    </row>
    <row r="294" spans="7:10">
      <c r="G294" s="163"/>
      <c r="H294" s="49"/>
      <c r="I294" s="330"/>
      <c r="J294" s="49"/>
    </row>
    <row r="295" spans="7:10">
      <c r="G295" s="163"/>
      <c r="H295" s="49"/>
      <c r="I295" s="330"/>
      <c r="J295" s="49"/>
    </row>
    <row r="296" spans="7:10">
      <c r="G296" s="163"/>
      <c r="H296" s="49"/>
      <c r="I296" s="330"/>
      <c r="J296" s="49"/>
    </row>
    <row r="297" spans="7:10">
      <c r="G297" s="163"/>
      <c r="H297" s="49"/>
      <c r="I297" s="330"/>
      <c r="J297" s="49"/>
    </row>
    <row r="298" spans="7:10">
      <c r="G298" s="163"/>
      <c r="H298" s="49"/>
      <c r="I298" s="330"/>
      <c r="J298" s="49"/>
    </row>
    <row r="299" spans="7:10">
      <c r="G299" s="163"/>
      <c r="H299" s="49"/>
      <c r="I299" s="330"/>
      <c r="J299" s="49"/>
    </row>
    <row r="300" spans="7:10">
      <c r="G300" s="163"/>
      <c r="H300" s="49"/>
      <c r="I300" s="330"/>
      <c r="J300" s="49"/>
    </row>
    <row r="301" spans="7:10">
      <c r="G301" s="163"/>
      <c r="H301" s="49"/>
      <c r="I301" s="330"/>
      <c r="J301" s="49"/>
    </row>
    <row r="302" spans="7:10">
      <c r="G302" s="163"/>
      <c r="H302" s="49"/>
      <c r="I302" s="330"/>
      <c r="J302" s="49"/>
    </row>
    <row r="303" spans="7:10">
      <c r="G303" s="163"/>
      <c r="H303" s="49"/>
      <c r="I303" s="330"/>
      <c r="J303" s="49"/>
    </row>
    <row r="304" spans="7:10">
      <c r="G304" s="163"/>
      <c r="H304" s="49"/>
      <c r="I304" s="330"/>
      <c r="J304" s="49"/>
    </row>
    <row r="305" spans="7:10">
      <c r="G305" s="163"/>
      <c r="H305" s="49"/>
      <c r="I305" s="330"/>
      <c r="J305" s="49"/>
    </row>
    <row r="306" spans="7:10">
      <c r="G306" s="163"/>
      <c r="H306" s="49"/>
      <c r="I306" s="330"/>
      <c r="J306" s="49"/>
    </row>
    <row r="307" spans="7:10">
      <c r="G307" s="163"/>
      <c r="H307" s="49"/>
      <c r="I307" s="330"/>
      <c r="J307" s="49"/>
    </row>
    <row r="308" spans="7:10">
      <c r="G308" s="163"/>
      <c r="H308" s="49"/>
      <c r="I308" s="330"/>
      <c r="J308" s="49"/>
    </row>
    <row r="309" spans="7:10">
      <c r="G309" s="163"/>
      <c r="H309" s="49"/>
      <c r="I309" s="330"/>
      <c r="J309" s="49"/>
    </row>
    <row r="310" spans="7:10">
      <c r="G310" s="163"/>
      <c r="H310" s="49"/>
      <c r="I310" s="330"/>
      <c r="J310" s="49"/>
    </row>
    <row r="311" spans="7:10">
      <c r="G311" s="163"/>
      <c r="H311" s="49"/>
      <c r="I311" s="330"/>
      <c r="J311" s="49"/>
    </row>
    <row r="312" spans="7:10">
      <c r="G312" s="163"/>
      <c r="H312" s="49"/>
      <c r="I312" s="330"/>
      <c r="J312" s="49"/>
    </row>
    <row r="313" spans="7:10">
      <c r="G313" s="163"/>
      <c r="H313" s="49"/>
      <c r="I313" s="330"/>
      <c r="J313" s="49"/>
    </row>
    <row r="314" spans="7:10">
      <c r="G314" s="163"/>
      <c r="H314" s="49"/>
      <c r="I314" s="330"/>
      <c r="J314" s="49"/>
    </row>
    <row r="315" spans="7:10">
      <c r="G315" s="163"/>
      <c r="H315" s="49"/>
      <c r="I315" s="330"/>
      <c r="J315" s="49"/>
    </row>
    <row r="316" spans="7:10">
      <c r="G316" s="163"/>
      <c r="H316" s="49"/>
      <c r="I316" s="330"/>
      <c r="J316" s="49"/>
    </row>
    <row r="317" spans="7:10">
      <c r="G317" s="163"/>
      <c r="H317" s="49"/>
      <c r="I317" s="330"/>
      <c r="J317" s="49"/>
    </row>
    <row r="318" spans="7:10">
      <c r="G318" s="163"/>
      <c r="H318" s="49"/>
      <c r="I318" s="330"/>
      <c r="J318" s="49"/>
    </row>
    <row r="319" spans="7:10">
      <c r="G319" s="163"/>
      <c r="H319" s="49"/>
      <c r="I319" s="330"/>
      <c r="J319" s="49"/>
    </row>
    <row r="320" spans="7:10">
      <c r="G320" s="163"/>
      <c r="H320" s="49"/>
      <c r="I320" s="330"/>
      <c r="J320" s="49"/>
    </row>
    <row r="321" spans="7:10">
      <c r="G321" s="163"/>
      <c r="H321" s="49"/>
      <c r="I321" s="330"/>
      <c r="J321" s="49"/>
    </row>
    <row r="322" spans="7:10">
      <c r="G322" s="163"/>
      <c r="H322" s="49"/>
      <c r="I322" s="330"/>
      <c r="J322" s="49"/>
    </row>
    <row r="323" spans="7:10">
      <c r="G323" s="163"/>
      <c r="H323" s="49"/>
      <c r="I323" s="330"/>
      <c r="J323" s="49"/>
    </row>
    <row r="324" spans="7:10">
      <c r="G324" s="163"/>
      <c r="H324" s="49"/>
      <c r="I324" s="330"/>
      <c r="J324" s="49"/>
    </row>
    <row r="325" spans="7:10">
      <c r="G325" s="163"/>
      <c r="H325" s="49"/>
      <c r="I325" s="330"/>
      <c r="J325" s="49"/>
    </row>
    <row r="326" spans="7:10">
      <c r="G326" s="163"/>
      <c r="H326" s="49"/>
      <c r="I326" s="330"/>
      <c r="J326" s="49"/>
    </row>
    <row r="327" spans="7:10">
      <c r="G327" s="163"/>
      <c r="H327" s="49"/>
      <c r="I327" s="330"/>
      <c r="J327" s="49"/>
    </row>
    <row r="328" spans="7:10">
      <c r="G328" s="163"/>
      <c r="H328" s="49"/>
      <c r="I328" s="330"/>
      <c r="J328" s="49"/>
    </row>
    <row r="329" spans="7:10">
      <c r="G329" s="163"/>
      <c r="H329" s="49"/>
      <c r="I329" s="330"/>
      <c r="J329" s="49"/>
    </row>
    <row r="330" spans="7:10">
      <c r="G330" s="163"/>
      <c r="H330" s="49"/>
      <c r="I330" s="330"/>
      <c r="J330" s="49"/>
    </row>
    <row r="331" spans="7:10">
      <c r="G331" s="163"/>
      <c r="H331" s="49"/>
      <c r="I331" s="330"/>
      <c r="J331" s="49"/>
    </row>
    <row r="332" spans="7:10">
      <c r="G332" s="163"/>
      <c r="H332" s="49"/>
      <c r="I332" s="330"/>
      <c r="J332" s="49"/>
    </row>
    <row r="333" spans="7:10">
      <c r="G333" s="163"/>
      <c r="H333" s="49"/>
      <c r="I333" s="330"/>
      <c r="J333" s="49"/>
    </row>
    <row r="334" spans="7:10">
      <c r="G334" s="163"/>
      <c r="H334" s="49"/>
      <c r="I334" s="330"/>
      <c r="J334" s="49"/>
    </row>
    <row r="335" spans="7:10">
      <c r="G335" s="163"/>
      <c r="H335" s="49"/>
      <c r="I335" s="330"/>
      <c r="J335" s="49"/>
    </row>
    <row r="336" spans="7:10">
      <c r="G336" s="163"/>
      <c r="H336" s="49"/>
      <c r="I336" s="330"/>
      <c r="J336" s="49"/>
    </row>
    <row r="337" spans="7:10">
      <c r="G337" s="163"/>
      <c r="H337" s="49"/>
      <c r="I337" s="330"/>
      <c r="J337" s="49"/>
    </row>
    <row r="338" spans="7:10">
      <c r="G338" s="163"/>
      <c r="H338" s="49"/>
      <c r="I338" s="330"/>
      <c r="J338" s="49"/>
    </row>
    <row r="339" spans="7:10">
      <c r="G339" s="163"/>
      <c r="H339" s="49"/>
      <c r="I339" s="330"/>
      <c r="J339" s="49"/>
    </row>
    <row r="340" spans="7:10">
      <c r="G340" s="163"/>
      <c r="H340" s="49"/>
      <c r="I340" s="330"/>
      <c r="J340" s="49"/>
    </row>
    <row r="341" spans="7:10">
      <c r="G341" s="163"/>
      <c r="H341" s="49"/>
      <c r="I341" s="330"/>
      <c r="J341" s="49"/>
    </row>
    <row r="342" spans="7:10">
      <c r="G342" s="163"/>
      <c r="H342" s="49"/>
      <c r="I342" s="330"/>
      <c r="J342" s="49"/>
    </row>
    <row r="343" spans="7:10">
      <c r="G343" s="163"/>
      <c r="H343" s="49"/>
      <c r="I343" s="330"/>
      <c r="J343" s="49"/>
    </row>
    <row r="344" spans="7:10">
      <c r="G344" s="163"/>
      <c r="H344" s="49"/>
      <c r="I344" s="330"/>
      <c r="J344" s="49"/>
    </row>
    <row r="345" spans="7:10">
      <c r="G345" s="163"/>
      <c r="H345" s="49"/>
      <c r="I345" s="330"/>
      <c r="J345" s="49"/>
    </row>
    <row r="346" spans="7:10">
      <c r="G346" s="163"/>
      <c r="H346" s="49"/>
      <c r="I346" s="330"/>
      <c r="J346" s="49"/>
    </row>
    <row r="347" spans="7:10">
      <c r="G347" s="163"/>
      <c r="H347" s="49"/>
      <c r="I347" s="330"/>
      <c r="J347" s="49"/>
    </row>
    <row r="348" spans="7:10">
      <c r="G348" s="163"/>
      <c r="H348" s="49"/>
      <c r="I348" s="330"/>
      <c r="J348" s="49"/>
    </row>
    <row r="349" spans="7:10">
      <c r="G349" s="163"/>
      <c r="H349" s="49"/>
      <c r="I349" s="330"/>
      <c r="J349" s="49"/>
    </row>
    <row r="350" spans="7:10">
      <c r="G350" s="163"/>
      <c r="H350" s="49"/>
      <c r="I350" s="330"/>
      <c r="J350" s="49"/>
    </row>
    <row r="351" spans="7:10">
      <c r="G351" s="163"/>
      <c r="H351" s="49"/>
      <c r="I351" s="330"/>
      <c r="J351" s="49"/>
    </row>
    <row r="352" spans="7:10">
      <c r="G352" s="163"/>
      <c r="H352" s="49"/>
      <c r="I352" s="330"/>
      <c r="J352" s="49"/>
    </row>
    <row r="353" spans="7:10">
      <c r="G353" s="163"/>
      <c r="H353" s="49"/>
      <c r="I353" s="330"/>
      <c r="J353" s="49"/>
    </row>
    <row r="354" spans="7:10">
      <c r="G354" s="163"/>
      <c r="H354" s="49"/>
      <c r="I354" s="330"/>
      <c r="J354" s="49"/>
    </row>
    <row r="355" spans="7:10">
      <c r="G355" s="163"/>
      <c r="H355" s="49"/>
      <c r="I355" s="330"/>
      <c r="J355" s="49"/>
    </row>
    <row r="356" spans="7:10">
      <c r="G356" s="163"/>
      <c r="H356" s="49"/>
      <c r="I356" s="330"/>
      <c r="J356" s="49"/>
    </row>
    <row r="357" spans="7:10">
      <c r="G357" s="163"/>
      <c r="H357" s="49"/>
      <c r="I357" s="330"/>
      <c r="J357" s="49"/>
    </row>
    <row r="358" spans="7:10">
      <c r="G358" s="163"/>
      <c r="H358" s="49"/>
      <c r="I358" s="330"/>
      <c r="J358" s="49"/>
    </row>
    <row r="359" spans="7:10">
      <c r="G359" s="163"/>
      <c r="H359" s="49"/>
      <c r="I359" s="330"/>
      <c r="J359" s="49"/>
    </row>
    <row r="360" spans="7:10">
      <c r="G360" s="163"/>
      <c r="H360" s="49"/>
      <c r="I360" s="330"/>
      <c r="J360" s="49"/>
    </row>
    <row r="361" spans="7:10">
      <c r="G361" s="163"/>
      <c r="H361" s="49"/>
      <c r="I361" s="330"/>
      <c r="J361" s="49"/>
    </row>
    <row r="362" spans="7:10">
      <c r="G362" s="163"/>
      <c r="H362" s="49"/>
      <c r="I362" s="330"/>
      <c r="J362" s="49"/>
    </row>
    <row r="363" spans="7:10">
      <c r="G363" s="163"/>
      <c r="H363" s="49"/>
      <c r="I363" s="330"/>
      <c r="J363" s="49"/>
    </row>
    <row r="364" spans="7:10">
      <c r="G364" s="163"/>
      <c r="H364" s="49"/>
      <c r="I364" s="330"/>
      <c r="J364" s="49"/>
    </row>
    <row r="365" spans="7:10">
      <c r="G365" s="163"/>
      <c r="H365" s="49"/>
      <c r="I365" s="330"/>
      <c r="J365" s="49"/>
    </row>
    <row r="366" spans="7:10">
      <c r="G366" s="163"/>
      <c r="H366" s="49"/>
      <c r="I366" s="330"/>
      <c r="J366" s="49"/>
    </row>
    <row r="367" spans="7:10">
      <c r="G367" s="163"/>
      <c r="H367" s="49"/>
      <c r="I367" s="330"/>
      <c r="J367" s="49"/>
    </row>
    <row r="368" spans="7:10">
      <c r="G368" s="163"/>
      <c r="H368" s="49"/>
      <c r="I368" s="330"/>
      <c r="J368" s="49"/>
    </row>
    <row r="369" spans="7:10">
      <c r="G369" s="163"/>
      <c r="H369" s="49"/>
      <c r="I369" s="330"/>
      <c r="J369" s="49"/>
    </row>
    <row r="370" spans="7:10">
      <c r="G370" s="163"/>
      <c r="H370" s="49"/>
      <c r="I370" s="330"/>
      <c r="J370" s="49"/>
    </row>
    <row r="371" spans="7:10">
      <c r="G371" s="163"/>
      <c r="H371" s="49"/>
      <c r="I371" s="330"/>
      <c r="J371" s="49"/>
    </row>
    <row r="372" spans="7:10">
      <c r="G372" s="163"/>
      <c r="H372" s="49"/>
      <c r="I372" s="330"/>
      <c r="J372" s="49"/>
    </row>
    <row r="373" spans="7:10">
      <c r="G373" s="163"/>
      <c r="H373" s="49"/>
      <c r="I373" s="330"/>
      <c r="J373" s="49"/>
    </row>
    <row r="374" spans="7:10">
      <c r="G374" s="163"/>
      <c r="H374" s="49"/>
      <c r="I374" s="330"/>
      <c r="J374" s="49"/>
    </row>
    <row r="375" spans="7:10">
      <c r="G375" s="163"/>
      <c r="H375" s="49"/>
      <c r="I375" s="330"/>
      <c r="J375" s="49"/>
    </row>
    <row r="376" spans="7:10">
      <c r="G376" s="163"/>
      <c r="H376" s="49"/>
      <c r="I376" s="330"/>
      <c r="J376" s="49"/>
    </row>
    <row r="377" spans="7:10">
      <c r="G377" s="163"/>
      <c r="H377" s="49"/>
      <c r="I377" s="330"/>
      <c r="J377" s="49"/>
    </row>
    <row r="378" spans="7:10">
      <c r="G378" s="163"/>
      <c r="H378" s="49"/>
      <c r="I378" s="330"/>
      <c r="J378" s="49"/>
    </row>
    <row r="379" spans="7:10">
      <c r="G379" s="163"/>
      <c r="H379" s="49"/>
      <c r="I379" s="330"/>
      <c r="J379" s="49"/>
    </row>
    <row r="380" spans="7:10">
      <c r="G380" s="163"/>
      <c r="H380" s="49"/>
      <c r="I380" s="330"/>
      <c r="J380" s="49"/>
    </row>
    <row r="381" spans="7:10">
      <c r="G381" s="163"/>
      <c r="H381" s="49"/>
      <c r="I381" s="330"/>
      <c r="J381" s="49"/>
    </row>
    <row r="382" spans="7:10">
      <c r="G382" s="163"/>
      <c r="H382" s="49"/>
      <c r="I382" s="330"/>
      <c r="J382" s="49"/>
    </row>
    <row r="383" spans="7:10">
      <c r="G383" s="163"/>
      <c r="H383" s="49"/>
      <c r="I383" s="330"/>
      <c r="J383" s="49"/>
    </row>
    <row r="384" spans="7:10">
      <c r="G384" s="163"/>
      <c r="H384" s="49"/>
      <c r="I384" s="330"/>
      <c r="J384" s="49"/>
    </row>
    <row r="385" spans="7:10">
      <c r="G385" s="163"/>
      <c r="H385" s="49"/>
      <c r="I385" s="330"/>
      <c r="J385" s="49"/>
    </row>
    <row r="386" spans="7:10">
      <c r="G386" s="163"/>
      <c r="H386" s="49"/>
      <c r="I386" s="330"/>
      <c r="J386" s="49"/>
    </row>
    <row r="387" spans="7:10">
      <c r="G387" s="163"/>
      <c r="H387" s="49"/>
      <c r="I387" s="330"/>
      <c r="J387" s="49"/>
    </row>
    <row r="388" spans="7:10">
      <c r="G388" s="163"/>
      <c r="H388" s="49"/>
      <c r="I388" s="330"/>
      <c r="J388" s="49"/>
    </row>
    <row r="389" spans="7:10">
      <c r="G389" s="163"/>
      <c r="H389" s="49"/>
      <c r="I389" s="330"/>
      <c r="J389" s="49"/>
    </row>
    <row r="390" spans="7:10">
      <c r="G390" s="163"/>
      <c r="H390" s="49"/>
      <c r="I390" s="330"/>
      <c r="J390" s="49"/>
    </row>
    <row r="391" spans="7:10">
      <c r="G391" s="163"/>
      <c r="H391" s="49"/>
      <c r="I391" s="330"/>
      <c r="J391" s="49"/>
    </row>
    <row r="392" spans="7:10">
      <c r="G392" s="163"/>
      <c r="H392" s="49"/>
      <c r="I392" s="330"/>
      <c r="J392" s="49"/>
    </row>
    <row r="393" spans="7:10">
      <c r="G393" s="163"/>
      <c r="H393" s="49"/>
      <c r="I393" s="330"/>
      <c r="J393" s="49"/>
    </row>
    <row r="394" spans="7:10">
      <c r="G394" s="163"/>
      <c r="H394" s="49"/>
      <c r="I394" s="330"/>
      <c r="J394" s="49"/>
    </row>
    <row r="395" spans="7:10">
      <c r="G395" s="163"/>
      <c r="H395" s="49"/>
      <c r="I395" s="330"/>
      <c r="J395" s="49"/>
    </row>
    <row r="396" spans="7:10">
      <c r="G396" s="163"/>
      <c r="H396" s="49"/>
      <c r="I396" s="330"/>
      <c r="J396" s="49"/>
    </row>
    <row r="397" spans="7:10">
      <c r="G397" s="163"/>
      <c r="H397" s="49"/>
      <c r="I397" s="330"/>
      <c r="J397" s="49"/>
    </row>
    <row r="398" spans="7:10">
      <c r="G398" s="163"/>
      <c r="H398" s="49"/>
      <c r="I398" s="330"/>
      <c r="J398" s="49"/>
    </row>
    <row r="399" spans="7:10">
      <c r="G399" s="163"/>
      <c r="H399" s="49"/>
      <c r="I399" s="330"/>
      <c r="J399" s="49"/>
    </row>
    <row r="400" spans="7:10">
      <c r="G400" s="163"/>
      <c r="H400" s="49"/>
      <c r="I400" s="330"/>
      <c r="J400" s="49"/>
    </row>
    <row r="401" spans="7:10">
      <c r="G401" s="163"/>
      <c r="H401" s="49"/>
      <c r="I401" s="330"/>
      <c r="J401" s="49"/>
    </row>
    <row r="402" spans="7:10">
      <c r="G402" s="163"/>
      <c r="H402" s="49"/>
      <c r="I402" s="330"/>
      <c r="J402" s="49"/>
    </row>
    <row r="403" spans="7:10">
      <c r="G403" s="163"/>
      <c r="H403" s="49"/>
      <c r="I403" s="330"/>
      <c r="J403" s="49"/>
    </row>
    <row r="404" spans="7:10">
      <c r="G404" s="163"/>
      <c r="H404" s="49"/>
      <c r="I404" s="330"/>
      <c r="J404" s="49"/>
    </row>
    <row r="405" spans="7:10">
      <c r="G405" s="163"/>
      <c r="H405" s="49"/>
      <c r="I405" s="330"/>
      <c r="J405" s="49"/>
    </row>
    <row r="406" spans="7:10">
      <c r="G406" s="163"/>
      <c r="H406" s="49"/>
      <c r="I406" s="330"/>
      <c r="J406" s="49"/>
    </row>
    <row r="407" spans="7:10">
      <c r="G407" s="163"/>
      <c r="H407" s="49"/>
      <c r="I407" s="330"/>
      <c r="J407" s="49"/>
    </row>
    <row r="408" spans="7:10">
      <c r="G408" s="163"/>
      <c r="H408" s="49"/>
      <c r="I408" s="330"/>
      <c r="J408" s="49"/>
    </row>
    <row r="409" spans="7:10">
      <c r="G409" s="163"/>
      <c r="H409" s="49"/>
      <c r="I409" s="330"/>
      <c r="J409" s="49"/>
    </row>
    <row r="410" spans="7:10">
      <c r="G410" s="163"/>
      <c r="H410" s="49"/>
      <c r="I410" s="330"/>
      <c r="J410" s="49"/>
    </row>
    <row r="411" spans="7:10">
      <c r="G411" s="163"/>
      <c r="H411" s="49"/>
      <c r="I411" s="330"/>
      <c r="J411" s="49"/>
    </row>
    <row r="412" spans="7:10">
      <c r="G412" s="163"/>
      <c r="H412" s="49"/>
      <c r="I412" s="330"/>
      <c r="J412" s="49"/>
    </row>
    <row r="413" spans="7:10">
      <c r="G413" s="163"/>
      <c r="H413" s="49"/>
      <c r="I413" s="330"/>
      <c r="J413" s="49"/>
    </row>
    <row r="414" spans="7:10">
      <c r="G414" s="163"/>
      <c r="H414" s="49"/>
      <c r="I414" s="330"/>
      <c r="J414" s="49"/>
    </row>
    <row r="415" spans="7:10">
      <c r="G415" s="163"/>
      <c r="H415" s="49"/>
      <c r="I415" s="330"/>
      <c r="J415" s="49"/>
    </row>
    <row r="416" spans="7:10">
      <c r="G416" s="163"/>
      <c r="H416" s="49"/>
      <c r="I416" s="330"/>
      <c r="J416" s="49"/>
    </row>
    <row r="417" spans="7:10">
      <c r="G417" s="163"/>
      <c r="H417" s="49"/>
      <c r="I417" s="330"/>
      <c r="J417" s="49"/>
    </row>
    <row r="418" spans="7:10">
      <c r="G418" s="163"/>
      <c r="H418" s="49"/>
      <c r="I418" s="330"/>
      <c r="J418" s="49"/>
    </row>
    <row r="419" spans="7:10">
      <c r="G419" s="163"/>
      <c r="H419" s="49"/>
      <c r="I419" s="330"/>
      <c r="J419" s="49"/>
    </row>
    <row r="420" spans="7:10">
      <c r="G420" s="163"/>
      <c r="H420" s="49"/>
      <c r="I420" s="330"/>
      <c r="J420" s="49"/>
    </row>
    <row r="421" spans="7:10">
      <c r="G421" s="163"/>
      <c r="H421" s="49"/>
      <c r="I421" s="330"/>
      <c r="J421" s="49"/>
    </row>
    <row r="422" spans="7:10">
      <c r="G422" s="163"/>
      <c r="H422" s="49"/>
      <c r="I422" s="330"/>
      <c r="J422" s="49"/>
    </row>
    <row r="423" spans="7:10">
      <c r="G423" s="163"/>
      <c r="H423" s="49"/>
      <c r="I423" s="330"/>
      <c r="J423" s="49"/>
    </row>
    <row r="424" spans="7:10">
      <c r="G424" s="163"/>
      <c r="H424" s="49"/>
      <c r="I424" s="330"/>
      <c r="J424" s="49"/>
    </row>
    <row r="425" spans="7:10">
      <c r="G425" s="163"/>
      <c r="H425" s="49"/>
      <c r="I425" s="330"/>
      <c r="J425" s="49"/>
    </row>
    <row r="426" spans="7:10">
      <c r="G426" s="163"/>
      <c r="H426" s="49"/>
      <c r="I426" s="330"/>
      <c r="J426" s="49"/>
    </row>
    <row r="427" spans="7:10">
      <c r="G427" s="163"/>
      <c r="H427" s="49"/>
      <c r="I427" s="330"/>
      <c r="J427" s="49"/>
    </row>
    <row r="428" spans="7:10">
      <c r="G428" s="163"/>
      <c r="H428" s="49"/>
      <c r="I428" s="330"/>
      <c r="J428" s="49"/>
    </row>
    <row r="429" spans="7:10">
      <c r="G429" s="163"/>
      <c r="H429" s="49"/>
      <c r="I429" s="330"/>
      <c r="J429" s="49"/>
    </row>
    <row r="430" spans="7:10">
      <c r="G430" s="163"/>
      <c r="H430" s="49"/>
      <c r="I430" s="330"/>
      <c r="J430" s="49"/>
    </row>
    <row r="431" spans="7:10">
      <c r="G431" s="163"/>
      <c r="H431" s="49"/>
      <c r="I431" s="330"/>
      <c r="J431" s="49"/>
    </row>
    <row r="432" spans="7:10">
      <c r="G432" s="163"/>
      <c r="H432" s="49"/>
      <c r="I432" s="330"/>
      <c r="J432" s="49"/>
    </row>
    <row r="433" spans="7:10">
      <c r="G433" s="163"/>
      <c r="H433" s="49"/>
      <c r="I433" s="330"/>
      <c r="J433" s="49"/>
    </row>
    <row r="434" spans="7:10">
      <c r="G434" s="163"/>
      <c r="H434" s="49"/>
      <c r="I434" s="330"/>
      <c r="J434" s="49"/>
    </row>
    <row r="435" spans="7:10">
      <c r="G435" s="163"/>
      <c r="H435" s="49"/>
      <c r="I435" s="330"/>
      <c r="J435" s="49"/>
    </row>
    <row r="436" spans="7:10">
      <c r="G436" s="163"/>
      <c r="H436" s="49"/>
      <c r="I436" s="330"/>
      <c r="J436" s="49"/>
    </row>
    <row r="437" spans="7:10">
      <c r="G437" s="163"/>
      <c r="H437" s="49"/>
      <c r="I437" s="330"/>
      <c r="J437" s="49"/>
    </row>
    <row r="438" spans="7:10">
      <c r="G438" s="163"/>
      <c r="H438" s="49"/>
      <c r="I438" s="330"/>
      <c r="J438" s="49"/>
    </row>
    <row r="439" spans="7:10">
      <c r="G439" s="163"/>
      <c r="H439" s="49"/>
      <c r="I439" s="330"/>
      <c r="J439" s="49"/>
    </row>
    <row r="440" spans="7:10">
      <c r="G440" s="163"/>
      <c r="H440" s="49"/>
      <c r="I440" s="330"/>
      <c r="J440" s="49"/>
    </row>
    <row r="441" spans="7:10">
      <c r="G441" s="163"/>
      <c r="H441" s="49"/>
      <c r="I441" s="330"/>
      <c r="J441" s="49"/>
    </row>
    <row r="442" spans="7:10">
      <c r="G442" s="163"/>
      <c r="H442" s="49"/>
      <c r="I442" s="330"/>
      <c r="J442" s="49"/>
    </row>
    <row r="443" spans="7:10">
      <c r="G443" s="163"/>
      <c r="H443" s="49"/>
      <c r="I443" s="330"/>
      <c r="J443" s="49"/>
    </row>
    <row r="444" spans="7:10">
      <c r="G444" s="163"/>
      <c r="H444" s="49"/>
      <c r="I444" s="330"/>
      <c r="J444" s="49"/>
    </row>
    <row r="445" spans="7:10">
      <c r="G445" s="163"/>
      <c r="H445" s="49"/>
      <c r="I445" s="330"/>
      <c r="J445" s="49"/>
    </row>
    <row r="446" spans="7:10">
      <c r="G446" s="163"/>
      <c r="H446" s="49"/>
      <c r="I446" s="330"/>
      <c r="J446" s="49"/>
    </row>
    <row r="447" spans="7:10">
      <c r="G447" s="163"/>
      <c r="H447" s="49"/>
      <c r="I447" s="330"/>
      <c r="J447" s="49"/>
    </row>
    <row r="448" spans="7:10">
      <c r="G448" s="163"/>
      <c r="H448" s="49"/>
      <c r="I448" s="330"/>
      <c r="J448" s="49"/>
    </row>
    <row r="449" spans="7:10">
      <c r="G449" s="163"/>
      <c r="H449" s="49"/>
      <c r="I449" s="330"/>
      <c r="J449" s="49"/>
    </row>
    <row r="450" spans="7:10">
      <c r="G450" s="163"/>
      <c r="H450" s="49"/>
      <c r="I450" s="330"/>
      <c r="J450" s="49"/>
    </row>
    <row r="451" spans="7:10">
      <c r="G451" s="163"/>
      <c r="H451" s="49"/>
      <c r="I451" s="330"/>
      <c r="J451" s="49"/>
    </row>
    <row r="452" spans="7:10">
      <c r="G452" s="163"/>
      <c r="H452" s="49"/>
      <c r="I452" s="330"/>
      <c r="J452" s="49"/>
    </row>
    <row r="453" spans="7:10">
      <c r="G453" s="163"/>
      <c r="H453" s="49"/>
      <c r="I453" s="330"/>
      <c r="J453" s="49"/>
    </row>
    <row r="454" spans="7:10">
      <c r="G454" s="163"/>
      <c r="H454" s="49"/>
      <c r="I454" s="330"/>
      <c r="J454" s="49"/>
    </row>
    <row r="455" spans="7:10">
      <c r="G455" s="163"/>
      <c r="H455" s="49"/>
      <c r="I455" s="330"/>
      <c r="J455" s="49"/>
    </row>
    <row r="456" spans="7:10">
      <c r="G456" s="163"/>
      <c r="H456" s="49"/>
      <c r="I456" s="330"/>
      <c r="J456" s="49"/>
    </row>
    <row r="457" spans="7:10">
      <c r="G457" s="163"/>
      <c r="H457" s="49"/>
      <c r="I457" s="330"/>
      <c r="J457" s="49"/>
    </row>
    <row r="458" spans="7:10">
      <c r="G458" s="163"/>
      <c r="H458" s="49"/>
      <c r="I458" s="330"/>
      <c r="J458" s="49"/>
    </row>
    <row r="459" spans="7:10">
      <c r="G459" s="163"/>
      <c r="H459" s="49"/>
      <c r="I459" s="330"/>
      <c r="J459" s="49"/>
    </row>
    <row r="460" spans="7:10">
      <c r="G460" s="163"/>
      <c r="H460" s="49"/>
      <c r="I460" s="330"/>
      <c r="J460" s="49"/>
    </row>
    <row r="461" spans="7:10">
      <c r="G461" s="163"/>
      <c r="H461" s="49"/>
      <c r="I461" s="330"/>
      <c r="J461" s="49"/>
    </row>
    <row r="462" spans="7:10">
      <c r="G462" s="163"/>
      <c r="H462" s="49"/>
      <c r="I462" s="330"/>
      <c r="J462" s="49"/>
    </row>
    <row r="463" spans="7:10">
      <c r="G463" s="163"/>
      <c r="H463" s="49"/>
      <c r="I463" s="330"/>
      <c r="J463" s="49"/>
    </row>
    <row r="464" spans="7:10">
      <c r="G464" s="163"/>
      <c r="H464" s="49"/>
      <c r="I464" s="330"/>
      <c r="J464" s="49"/>
    </row>
    <row r="465" spans="7:10">
      <c r="G465" s="163"/>
      <c r="H465" s="49"/>
      <c r="I465" s="330"/>
      <c r="J465" s="49"/>
    </row>
    <row r="466" spans="7:10">
      <c r="G466" s="163"/>
      <c r="H466" s="49"/>
      <c r="I466" s="330"/>
      <c r="J466" s="49"/>
    </row>
    <row r="467" spans="7:10">
      <c r="G467" s="163"/>
      <c r="H467" s="49"/>
      <c r="I467" s="330"/>
      <c r="J467" s="49"/>
    </row>
    <row r="468" spans="7:10">
      <c r="G468" s="163"/>
      <c r="H468" s="49"/>
      <c r="I468" s="330"/>
      <c r="J468" s="49"/>
    </row>
    <row r="469" spans="7:10">
      <c r="G469" s="163"/>
      <c r="H469" s="49"/>
      <c r="I469" s="330"/>
      <c r="J469" s="49"/>
    </row>
    <row r="470" spans="7:10">
      <c r="G470" s="163"/>
      <c r="H470" s="49"/>
      <c r="I470" s="330"/>
      <c r="J470" s="49"/>
    </row>
    <row r="471" spans="7:10">
      <c r="G471" s="163"/>
      <c r="H471" s="49"/>
      <c r="I471" s="330"/>
      <c r="J471" s="49"/>
    </row>
    <row r="472" spans="7:10">
      <c r="G472" s="163"/>
      <c r="H472" s="49"/>
      <c r="I472" s="330"/>
      <c r="J472" s="49"/>
    </row>
    <row r="473" spans="7:10">
      <c r="G473" s="163"/>
      <c r="H473" s="49"/>
      <c r="I473" s="330"/>
      <c r="J473" s="49"/>
    </row>
    <row r="474" spans="7:10">
      <c r="G474" s="163"/>
      <c r="H474" s="49"/>
      <c r="I474" s="330"/>
      <c r="J474" s="49"/>
    </row>
    <row r="475" spans="7:10">
      <c r="G475" s="163"/>
      <c r="H475" s="49"/>
      <c r="I475" s="330"/>
      <c r="J475" s="49"/>
    </row>
    <row r="476" spans="7:10">
      <c r="G476" s="163"/>
      <c r="H476" s="49"/>
      <c r="I476" s="330"/>
      <c r="J476" s="49"/>
    </row>
    <row r="477" spans="7:10">
      <c r="G477" s="163"/>
      <c r="H477" s="49"/>
      <c r="I477" s="330"/>
      <c r="J477" s="49"/>
    </row>
    <row r="478" spans="7:10">
      <c r="G478" s="163"/>
      <c r="H478" s="49"/>
      <c r="I478" s="330"/>
      <c r="J478" s="49"/>
    </row>
    <row r="479" spans="7:10">
      <c r="G479" s="163"/>
      <c r="H479" s="49"/>
      <c r="I479" s="330"/>
      <c r="J479" s="49"/>
    </row>
    <row r="480" spans="7:10">
      <c r="G480" s="163"/>
      <c r="H480" s="49"/>
      <c r="I480" s="330"/>
      <c r="J480" s="49"/>
    </row>
    <row r="481" spans="7:10">
      <c r="G481" s="163"/>
      <c r="H481" s="49"/>
      <c r="I481" s="330"/>
      <c r="J481" s="49"/>
    </row>
    <row r="482" spans="7:10">
      <c r="G482" s="163"/>
      <c r="H482" s="49"/>
      <c r="I482" s="330"/>
      <c r="J482" s="49"/>
    </row>
    <row r="483" spans="7:10">
      <c r="G483" s="163"/>
      <c r="H483" s="49"/>
      <c r="I483" s="330"/>
      <c r="J483" s="49"/>
    </row>
    <row r="484" spans="7:10">
      <c r="G484" s="163"/>
      <c r="H484" s="49"/>
      <c r="I484" s="330"/>
      <c r="J484" s="49"/>
    </row>
    <row r="485" spans="7:10">
      <c r="G485" s="163"/>
      <c r="H485" s="49"/>
      <c r="I485" s="330"/>
      <c r="J485" s="49"/>
    </row>
    <row r="486" spans="7:10">
      <c r="G486" s="163"/>
      <c r="H486" s="49"/>
      <c r="I486" s="330"/>
      <c r="J486" s="49"/>
    </row>
    <row r="487" spans="7:10">
      <c r="G487" s="163"/>
      <c r="H487" s="49"/>
      <c r="I487" s="330"/>
      <c r="J487" s="49"/>
    </row>
    <row r="488" spans="7:10">
      <c r="G488" s="163"/>
      <c r="H488" s="49"/>
      <c r="I488" s="330"/>
      <c r="J488" s="49"/>
    </row>
    <row r="489" spans="7:10">
      <c r="G489" s="163"/>
      <c r="H489" s="49"/>
      <c r="I489" s="330"/>
      <c r="J489" s="49"/>
    </row>
    <row r="490" spans="7:10">
      <c r="G490" s="163"/>
      <c r="H490" s="49"/>
      <c r="I490" s="330"/>
      <c r="J490" s="49"/>
    </row>
    <row r="491" spans="7:10">
      <c r="G491" s="163"/>
      <c r="H491" s="49"/>
      <c r="I491" s="330"/>
      <c r="J491" s="49"/>
    </row>
    <row r="492" spans="7:10">
      <c r="G492" s="163"/>
      <c r="H492" s="49"/>
      <c r="I492" s="330"/>
      <c r="J492" s="49"/>
    </row>
    <row r="493" spans="7:10">
      <c r="G493" s="163"/>
      <c r="H493" s="49"/>
      <c r="I493" s="330"/>
      <c r="J493" s="49"/>
    </row>
    <row r="494" spans="7:10">
      <c r="G494" s="163"/>
      <c r="H494" s="49"/>
      <c r="I494" s="330"/>
      <c r="J494" s="49"/>
    </row>
    <row r="495" spans="7:10">
      <c r="G495" s="163"/>
      <c r="H495" s="49"/>
      <c r="I495" s="330"/>
      <c r="J495" s="49"/>
    </row>
    <row r="496" spans="7:10">
      <c r="G496" s="163"/>
      <c r="H496" s="49"/>
      <c r="I496" s="330"/>
      <c r="J496" s="49"/>
    </row>
    <row r="497" spans="7:10">
      <c r="G497" s="163"/>
      <c r="H497" s="49"/>
      <c r="I497" s="330"/>
      <c r="J497" s="49"/>
    </row>
    <row r="498" spans="7:10">
      <c r="G498" s="163"/>
      <c r="H498" s="49"/>
      <c r="I498" s="330"/>
      <c r="J498" s="49"/>
    </row>
    <row r="499" spans="7:10">
      <c r="G499" s="163"/>
      <c r="H499" s="49"/>
      <c r="I499" s="330"/>
      <c r="J499" s="49"/>
    </row>
    <row r="500" spans="7:10">
      <c r="G500" s="163"/>
      <c r="H500" s="49"/>
      <c r="I500" s="330"/>
      <c r="J500" s="49"/>
    </row>
    <row r="501" spans="7:10">
      <c r="G501" s="163"/>
      <c r="H501" s="49"/>
      <c r="I501" s="330"/>
      <c r="J501" s="49"/>
    </row>
    <row r="502" spans="7:10">
      <c r="G502" s="163"/>
      <c r="H502" s="49"/>
      <c r="I502" s="330"/>
      <c r="J502" s="49"/>
    </row>
    <row r="503" spans="7:10">
      <c r="G503" s="163"/>
      <c r="H503" s="49"/>
      <c r="I503" s="330"/>
      <c r="J503" s="49"/>
    </row>
    <row r="504" spans="7:10">
      <c r="G504" s="163"/>
      <c r="H504" s="49"/>
      <c r="I504" s="330"/>
      <c r="J504" s="49"/>
    </row>
    <row r="505" spans="7:10">
      <c r="G505" s="163"/>
      <c r="H505" s="49"/>
      <c r="I505" s="330"/>
      <c r="J505" s="49"/>
    </row>
    <row r="506" spans="7:10">
      <c r="G506" s="163"/>
      <c r="H506" s="49"/>
      <c r="I506" s="330"/>
      <c r="J506" s="49"/>
    </row>
    <row r="507" spans="7:10">
      <c r="G507" s="163"/>
      <c r="H507" s="49"/>
      <c r="I507" s="330"/>
      <c r="J507" s="49"/>
    </row>
    <row r="508" spans="7:10">
      <c r="G508" s="163"/>
      <c r="H508" s="49"/>
      <c r="I508" s="330"/>
      <c r="J508" s="49"/>
    </row>
    <row r="509" spans="7:10">
      <c r="G509" s="163"/>
      <c r="H509" s="49"/>
      <c r="I509" s="330"/>
      <c r="J509" s="49"/>
    </row>
    <row r="510" spans="7:10">
      <c r="G510" s="163"/>
      <c r="H510" s="49"/>
      <c r="I510" s="330"/>
      <c r="J510" s="49"/>
    </row>
    <row r="511" spans="7:10">
      <c r="G511" s="163"/>
      <c r="H511" s="49"/>
      <c r="I511" s="330"/>
      <c r="J511" s="49"/>
    </row>
    <row r="512" spans="7:10">
      <c r="G512" s="163"/>
      <c r="H512" s="49"/>
      <c r="I512" s="330"/>
      <c r="J512" s="49"/>
    </row>
    <row r="513" spans="7:10">
      <c r="G513" s="163"/>
      <c r="H513" s="49"/>
      <c r="I513" s="330"/>
      <c r="J513" s="49"/>
    </row>
    <row r="514" spans="7:10">
      <c r="G514" s="163"/>
      <c r="H514" s="49"/>
      <c r="I514" s="330"/>
      <c r="J514" s="49"/>
    </row>
    <row r="515" spans="7:10">
      <c r="G515" s="163"/>
      <c r="H515" s="49"/>
      <c r="I515" s="330"/>
      <c r="J515" s="49"/>
    </row>
    <row r="516" spans="7:10">
      <c r="G516" s="163"/>
      <c r="H516" s="49"/>
      <c r="I516" s="330"/>
      <c r="J516" s="49"/>
    </row>
    <row r="517" spans="7:10">
      <c r="G517" s="163"/>
      <c r="H517" s="49"/>
      <c r="I517" s="330"/>
      <c r="J517" s="49"/>
    </row>
    <row r="518" spans="7:10">
      <c r="G518" s="163"/>
      <c r="H518" s="49"/>
      <c r="I518" s="330"/>
      <c r="J518" s="49"/>
    </row>
    <row r="519" spans="7:10">
      <c r="G519" s="163"/>
      <c r="H519" s="49"/>
      <c r="I519" s="330"/>
      <c r="J519" s="49"/>
    </row>
    <row r="520" spans="7:10">
      <c r="G520" s="163"/>
      <c r="H520" s="49"/>
      <c r="I520" s="330"/>
      <c r="J520" s="49"/>
    </row>
    <row r="521" spans="7:10">
      <c r="G521" s="163"/>
      <c r="H521" s="49"/>
      <c r="I521" s="330"/>
      <c r="J521" s="49"/>
    </row>
    <row r="522" spans="7:10">
      <c r="G522" s="163"/>
      <c r="H522" s="49"/>
      <c r="I522" s="330"/>
      <c r="J522" s="49"/>
    </row>
    <row r="523" spans="7:10">
      <c r="G523" s="163"/>
      <c r="H523" s="49"/>
      <c r="I523" s="330"/>
      <c r="J523" s="49"/>
    </row>
    <row r="524" spans="7:10">
      <c r="G524" s="163"/>
      <c r="H524" s="49"/>
      <c r="I524" s="330"/>
      <c r="J524" s="49"/>
    </row>
    <row r="525" spans="7:10">
      <c r="G525" s="163"/>
      <c r="H525" s="49"/>
      <c r="I525" s="330"/>
      <c r="J525" s="49"/>
    </row>
    <row r="526" spans="7:10">
      <c r="G526" s="163"/>
      <c r="H526" s="49"/>
      <c r="I526" s="330"/>
      <c r="J526" s="49"/>
    </row>
    <row r="527" spans="7:10">
      <c r="G527" s="163"/>
      <c r="H527" s="49"/>
      <c r="I527" s="330"/>
      <c r="J527" s="49"/>
    </row>
    <row r="528" spans="7:10">
      <c r="G528" s="163"/>
      <c r="H528" s="49"/>
      <c r="I528" s="330"/>
      <c r="J528" s="49"/>
    </row>
    <row r="529" spans="7:10">
      <c r="G529" s="163"/>
      <c r="H529" s="49"/>
      <c r="I529" s="330"/>
      <c r="J529" s="49"/>
    </row>
    <row r="530" spans="7:10">
      <c r="G530" s="163"/>
      <c r="H530" s="49"/>
      <c r="I530" s="330"/>
      <c r="J530" s="49"/>
    </row>
    <row r="531" spans="7:10">
      <c r="G531" s="163"/>
      <c r="H531" s="49"/>
      <c r="I531" s="330"/>
      <c r="J531" s="49"/>
    </row>
    <row r="532" spans="7:10">
      <c r="G532" s="163"/>
      <c r="H532" s="49"/>
      <c r="I532" s="330"/>
      <c r="J532" s="49"/>
    </row>
    <row r="533" spans="7:10">
      <c r="G533" s="163"/>
      <c r="H533" s="49"/>
      <c r="I533" s="330"/>
      <c r="J533" s="49"/>
    </row>
    <row r="534" spans="7:10">
      <c r="G534" s="163"/>
      <c r="H534" s="49"/>
      <c r="I534" s="330"/>
      <c r="J534" s="49"/>
    </row>
    <row r="535" spans="7:10">
      <c r="G535" s="163"/>
      <c r="H535" s="49"/>
      <c r="I535" s="330"/>
      <c r="J535" s="49"/>
    </row>
    <row r="536" spans="7:10">
      <c r="G536" s="163"/>
      <c r="H536" s="49"/>
      <c r="I536" s="330"/>
      <c r="J536" s="49"/>
    </row>
    <row r="537" spans="7:10">
      <c r="G537" s="163"/>
      <c r="H537" s="49"/>
      <c r="I537" s="330"/>
      <c r="J537" s="49"/>
    </row>
    <row r="538" spans="7:10">
      <c r="G538" s="163"/>
      <c r="H538" s="49"/>
      <c r="I538" s="330"/>
      <c r="J538" s="49"/>
    </row>
    <row r="539" spans="7:10">
      <c r="G539" s="163"/>
      <c r="H539" s="49"/>
      <c r="I539" s="330"/>
      <c r="J539" s="49"/>
    </row>
    <row r="540" spans="7:10">
      <c r="G540" s="163"/>
      <c r="H540" s="49"/>
      <c r="I540" s="330"/>
      <c r="J540" s="49"/>
    </row>
    <row r="541" spans="7:10">
      <c r="G541" s="163"/>
      <c r="H541" s="49"/>
      <c r="I541" s="330"/>
      <c r="J541" s="49"/>
    </row>
    <row r="542" spans="7:10">
      <c r="G542" s="163"/>
      <c r="H542" s="49"/>
      <c r="I542" s="330"/>
      <c r="J542" s="49"/>
    </row>
    <row r="543" spans="7:10">
      <c r="G543" s="163"/>
      <c r="H543" s="49"/>
      <c r="I543" s="330"/>
      <c r="J543" s="49"/>
    </row>
    <row r="544" spans="7:10">
      <c r="G544" s="163"/>
      <c r="H544" s="49"/>
      <c r="I544" s="330"/>
      <c r="J544" s="49"/>
    </row>
    <row r="545" spans="7:10">
      <c r="G545" s="163"/>
      <c r="H545" s="49"/>
      <c r="I545" s="330"/>
      <c r="J545" s="49"/>
    </row>
    <row r="546" spans="7:10">
      <c r="G546" s="163"/>
      <c r="H546" s="49"/>
      <c r="I546" s="330"/>
      <c r="J546" s="49"/>
    </row>
    <row r="547" spans="7:10">
      <c r="G547" s="163"/>
      <c r="H547" s="49"/>
      <c r="I547" s="330"/>
      <c r="J547" s="49"/>
    </row>
    <row r="548" spans="7:10">
      <c r="G548" s="163"/>
      <c r="H548" s="49"/>
      <c r="I548" s="330"/>
      <c r="J548" s="49"/>
    </row>
    <row r="549" spans="7:10">
      <c r="G549" s="163"/>
      <c r="H549" s="49"/>
      <c r="I549" s="330"/>
      <c r="J549" s="49"/>
    </row>
    <row r="550" spans="7:10">
      <c r="G550" s="163"/>
      <c r="H550" s="49"/>
      <c r="I550" s="330"/>
      <c r="J550" s="49"/>
    </row>
    <row r="551" spans="7:10">
      <c r="G551" s="163"/>
      <c r="H551" s="49"/>
      <c r="I551" s="330"/>
      <c r="J551" s="49"/>
    </row>
    <row r="552" spans="7:10">
      <c r="G552" s="163"/>
      <c r="H552" s="49"/>
      <c r="I552" s="330"/>
      <c r="J552" s="49"/>
    </row>
    <row r="553" spans="7:10">
      <c r="G553" s="163"/>
      <c r="H553" s="49"/>
      <c r="I553" s="330"/>
      <c r="J553" s="49"/>
    </row>
    <row r="554" spans="7:10">
      <c r="G554" s="163"/>
      <c r="H554" s="49"/>
      <c r="I554" s="330"/>
      <c r="J554" s="49"/>
    </row>
    <row r="555" spans="7:10">
      <c r="G555" s="163"/>
      <c r="H555" s="49"/>
      <c r="I555" s="330"/>
      <c r="J555" s="49"/>
    </row>
    <row r="556" spans="7:10">
      <c r="G556" s="163"/>
      <c r="H556" s="49"/>
      <c r="I556" s="330"/>
      <c r="J556" s="49"/>
    </row>
    <row r="557" spans="7:10">
      <c r="G557" s="163"/>
      <c r="H557" s="49"/>
      <c r="I557" s="330"/>
      <c r="J557" s="49"/>
    </row>
    <row r="558" spans="7:10">
      <c r="G558" s="163"/>
      <c r="H558" s="49"/>
      <c r="I558" s="330"/>
      <c r="J558" s="49"/>
    </row>
    <row r="559" spans="7:10">
      <c r="G559" s="163"/>
      <c r="H559" s="49"/>
      <c r="I559" s="330"/>
      <c r="J559" s="49"/>
    </row>
    <row r="560" spans="7:10">
      <c r="G560" s="163"/>
      <c r="H560" s="49"/>
      <c r="I560" s="330"/>
      <c r="J560" s="49"/>
    </row>
    <row r="561" spans="7:10">
      <c r="G561" s="163"/>
      <c r="H561" s="49"/>
      <c r="I561" s="330"/>
      <c r="J561" s="49"/>
    </row>
    <row r="562" spans="7:10">
      <c r="G562" s="163"/>
      <c r="H562" s="49"/>
      <c r="I562" s="330"/>
      <c r="J562" s="49"/>
    </row>
    <row r="563" spans="7:10">
      <c r="G563" s="163"/>
      <c r="H563" s="49"/>
      <c r="I563" s="330"/>
      <c r="J563" s="49"/>
    </row>
    <row r="564" spans="7:10">
      <c r="G564" s="163"/>
      <c r="H564" s="49"/>
      <c r="I564" s="330"/>
      <c r="J564" s="49"/>
    </row>
    <row r="565" spans="7:10">
      <c r="G565" s="163"/>
      <c r="H565" s="49"/>
      <c r="I565" s="330"/>
      <c r="J565" s="49"/>
    </row>
    <row r="566" spans="7:10">
      <c r="G566" s="163"/>
      <c r="H566" s="49"/>
      <c r="I566" s="330"/>
      <c r="J566" s="49"/>
    </row>
    <row r="567" spans="7:10">
      <c r="G567" s="163"/>
      <c r="H567" s="49"/>
      <c r="I567" s="330"/>
      <c r="J567" s="49"/>
    </row>
    <row r="568" spans="7:10">
      <c r="G568" s="163"/>
      <c r="H568" s="49"/>
      <c r="I568" s="330"/>
      <c r="J568" s="49"/>
    </row>
    <row r="569" spans="7:10">
      <c r="G569" s="163"/>
      <c r="H569" s="49"/>
      <c r="I569" s="330"/>
      <c r="J569" s="49"/>
    </row>
    <row r="570" spans="7:10">
      <c r="G570" s="163"/>
      <c r="H570" s="49"/>
      <c r="I570" s="330"/>
      <c r="J570" s="49"/>
    </row>
    <row r="571" spans="7:10">
      <c r="G571" s="163"/>
      <c r="H571" s="49"/>
      <c r="I571" s="330"/>
      <c r="J571" s="49"/>
    </row>
    <row r="572" spans="7:10">
      <c r="G572" s="163"/>
      <c r="H572" s="49"/>
      <c r="I572" s="330"/>
      <c r="J572" s="49"/>
    </row>
    <row r="573" spans="7:10">
      <c r="G573" s="163"/>
      <c r="H573" s="49"/>
      <c r="I573" s="330"/>
      <c r="J573" s="49"/>
    </row>
    <row r="574" spans="7:10">
      <c r="G574" s="163"/>
      <c r="H574" s="49"/>
      <c r="I574" s="330"/>
      <c r="J574" s="49"/>
    </row>
    <row r="575" spans="7:10">
      <c r="G575" s="163"/>
      <c r="H575" s="49"/>
      <c r="I575" s="330"/>
      <c r="J575" s="49"/>
    </row>
    <row r="576" spans="7:10">
      <c r="G576" s="163"/>
      <c r="H576" s="49"/>
      <c r="I576" s="330"/>
      <c r="J576" s="49"/>
    </row>
    <row r="577" spans="7:10">
      <c r="G577" s="163"/>
      <c r="H577" s="49"/>
      <c r="I577" s="330"/>
      <c r="J577" s="49"/>
    </row>
    <row r="578" spans="7:10">
      <c r="G578" s="163"/>
      <c r="H578" s="49"/>
      <c r="I578" s="330"/>
      <c r="J578" s="49"/>
    </row>
    <row r="579" spans="7:10">
      <c r="G579" s="163"/>
      <c r="H579" s="49"/>
      <c r="I579" s="330"/>
      <c r="J579" s="49"/>
    </row>
    <row r="580" spans="7:10">
      <c r="G580" s="163"/>
      <c r="H580" s="49"/>
      <c r="I580" s="330"/>
      <c r="J580" s="49"/>
    </row>
    <row r="581" spans="7:10">
      <c r="G581" s="163"/>
      <c r="H581" s="49"/>
      <c r="I581" s="330"/>
      <c r="J581" s="49"/>
    </row>
    <row r="582" spans="7:10">
      <c r="G582" s="163"/>
      <c r="H582" s="49"/>
      <c r="I582" s="330"/>
      <c r="J582" s="49"/>
    </row>
    <row r="583" spans="7:10">
      <c r="G583" s="163"/>
      <c r="H583" s="49"/>
      <c r="I583" s="330"/>
      <c r="J583" s="49"/>
    </row>
    <row r="584" spans="7:10">
      <c r="G584" s="163"/>
      <c r="H584" s="49"/>
      <c r="I584" s="330"/>
      <c r="J584" s="49"/>
    </row>
    <row r="585" spans="7:10">
      <c r="G585" s="163"/>
      <c r="H585" s="49"/>
      <c r="I585" s="330"/>
      <c r="J585" s="49"/>
    </row>
    <row r="586" spans="7:10">
      <c r="G586" s="163"/>
      <c r="H586" s="49"/>
      <c r="I586" s="330"/>
      <c r="J586" s="49"/>
    </row>
    <row r="587" spans="7:10">
      <c r="G587" s="163"/>
      <c r="H587" s="49"/>
      <c r="I587" s="330"/>
      <c r="J587" s="49"/>
    </row>
    <row r="588" spans="7:10">
      <c r="G588" s="163"/>
      <c r="H588" s="49"/>
      <c r="I588" s="330"/>
      <c r="J588" s="49"/>
    </row>
    <row r="589" spans="7:10">
      <c r="G589" s="163"/>
      <c r="H589" s="49"/>
      <c r="I589" s="330"/>
      <c r="J589" s="49"/>
    </row>
    <row r="590" spans="7:10">
      <c r="G590" s="163"/>
      <c r="H590" s="49"/>
      <c r="I590" s="330"/>
      <c r="J590" s="49"/>
    </row>
    <row r="591" spans="7:10">
      <c r="G591" s="163"/>
      <c r="H591" s="49"/>
      <c r="I591" s="330"/>
      <c r="J591" s="49"/>
    </row>
    <row r="592" spans="7:10">
      <c r="G592" s="163"/>
      <c r="H592" s="49"/>
      <c r="I592" s="330"/>
      <c r="J592" s="49"/>
    </row>
    <row r="593" spans="7:10">
      <c r="G593" s="163"/>
      <c r="H593" s="49"/>
      <c r="I593" s="330"/>
      <c r="J593" s="49"/>
    </row>
    <row r="594" spans="7:10">
      <c r="G594" s="163"/>
      <c r="H594" s="49"/>
      <c r="I594" s="330"/>
      <c r="J594" s="49"/>
    </row>
    <row r="595" spans="7:10">
      <c r="G595" s="163"/>
      <c r="H595" s="49"/>
      <c r="I595" s="330"/>
      <c r="J595" s="49"/>
    </row>
    <row r="596" spans="7:10">
      <c r="G596" s="163"/>
      <c r="H596" s="49"/>
      <c r="I596" s="330"/>
      <c r="J596" s="49"/>
    </row>
    <row r="597" spans="7:10">
      <c r="G597" s="163"/>
      <c r="H597" s="49"/>
      <c r="I597" s="330"/>
      <c r="J597" s="49"/>
    </row>
    <row r="598" spans="7:10">
      <c r="G598" s="163"/>
      <c r="H598" s="49"/>
      <c r="I598" s="330"/>
      <c r="J598" s="49"/>
    </row>
    <row r="599" spans="7:10">
      <c r="G599" s="163"/>
      <c r="H599" s="49"/>
      <c r="I599" s="330"/>
      <c r="J599" s="49"/>
    </row>
    <row r="600" spans="7:10">
      <c r="G600" s="163"/>
      <c r="H600" s="49"/>
      <c r="I600" s="330"/>
      <c r="J600" s="49"/>
    </row>
    <row r="601" spans="7:10">
      <c r="G601" s="163"/>
      <c r="H601" s="49"/>
      <c r="I601" s="330"/>
      <c r="J601" s="49"/>
    </row>
    <row r="602" spans="7:10">
      <c r="G602" s="163"/>
      <c r="H602" s="49"/>
      <c r="I602" s="330"/>
      <c r="J602" s="49"/>
    </row>
    <row r="603" spans="7:10">
      <c r="G603" s="163"/>
      <c r="H603" s="49"/>
      <c r="I603" s="330"/>
      <c r="J603" s="49"/>
    </row>
    <row r="604" spans="7:10">
      <c r="G604" s="163"/>
      <c r="H604" s="49"/>
      <c r="I604" s="330"/>
      <c r="J604" s="49"/>
    </row>
    <row r="605" spans="7:10">
      <c r="G605" s="163"/>
      <c r="H605" s="49"/>
      <c r="I605" s="330"/>
      <c r="J605" s="49"/>
    </row>
    <row r="606" spans="7:10">
      <c r="G606" s="163"/>
      <c r="H606" s="49"/>
      <c r="I606" s="330"/>
      <c r="J606" s="49"/>
    </row>
    <row r="607" spans="7:10">
      <c r="G607" s="163"/>
      <c r="H607" s="49"/>
      <c r="I607" s="330"/>
      <c r="J607" s="49"/>
    </row>
    <row r="608" spans="7:10">
      <c r="G608" s="163"/>
      <c r="H608" s="49"/>
      <c r="I608" s="330"/>
      <c r="J608" s="49"/>
    </row>
    <row r="609" spans="7:10">
      <c r="G609" s="163"/>
      <c r="H609" s="49"/>
      <c r="I609" s="330"/>
      <c r="J609" s="49"/>
    </row>
    <row r="610" spans="7:10">
      <c r="G610" s="163"/>
      <c r="H610" s="49"/>
      <c r="I610" s="330"/>
      <c r="J610" s="49"/>
    </row>
    <row r="611" spans="7:10">
      <c r="G611" s="163"/>
      <c r="H611" s="49"/>
      <c r="I611" s="330"/>
      <c r="J611" s="49"/>
    </row>
    <row r="612" spans="7:10">
      <c r="G612" s="163"/>
      <c r="H612" s="49"/>
      <c r="I612" s="330"/>
      <c r="J612" s="49"/>
    </row>
    <row r="613" spans="7:10">
      <c r="G613" s="163"/>
      <c r="H613" s="49"/>
      <c r="I613" s="330"/>
      <c r="J613" s="49"/>
    </row>
    <row r="614" spans="7:10">
      <c r="G614" s="163"/>
      <c r="H614" s="49"/>
      <c r="I614" s="330"/>
      <c r="J614" s="49"/>
    </row>
    <row r="615" spans="7:10">
      <c r="G615" s="163"/>
      <c r="H615" s="49"/>
      <c r="I615" s="330"/>
      <c r="J615" s="49"/>
    </row>
    <row r="616" spans="7:10">
      <c r="G616" s="163"/>
      <c r="H616" s="49"/>
      <c r="I616" s="330"/>
      <c r="J616" s="49"/>
    </row>
    <row r="617" spans="7:10">
      <c r="G617" s="163"/>
      <c r="H617" s="49"/>
      <c r="I617" s="330"/>
      <c r="J617" s="49"/>
    </row>
    <row r="618" spans="7:10">
      <c r="G618" s="163"/>
      <c r="H618" s="49"/>
      <c r="I618" s="330"/>
      <c r="J618" s="49"/>
    </row>
    <row r="619" spans="7:10">
      <c r="G619" s="163"/>
      <c r="H619" s="49"/>
      <c r="I619" s="330"/>
      <c r="J619" s="49"/>
    </row>
    <row r="620" spans="7:10">
      <c r="G620" s="163"/>
      <c r="H620" s="49"/>
      <c r="I620" s="330"/>
      <c r="J620" s="49"/>
    </row>
    <row r="621" spans="7:10">
      <c r="G621" s="163"/>
      <c r="H621" s="49"/>
      <c r="I621" s="330"/>
      <c r="J621" s="49"/>
    </row>
    <row r="622" spans="7:10">
      <c r="G622" s="163"/>
      <c r="H622" s="49"/>
      <c r="I622" s="330"/>
      <c r="J622" s="49"/>
    </row>
    <row r="623" spans="7:10">
      <c r="G623" s="163"/>
      <c r="H623" s="49"/>
      <c r="I623" s="330"/>
      <c r="J623" s="49"/>
    </row>
    <row r="624" spans="7:10">
      <c r="G624" s="163"/>
      <c r="H624" s="49"/>
      <c r="I624" s="330"/>
      <c r="J624" s="49"/>
    </row>
    <row r="625" spans="7:10">
      <c r="G625" s="163"/>
      <c r="H625" s="49"/>
      <c r="I625" s="330"/>
      <c r="J625" s="49"/>
    </row>
    <row r="626" spans="7:10">
      <c r="G626" s="163"/>
      <c r="H626" s="49"/>
      <c r="I626" s="330"/>
      <c r="J626" s="49"/>
    </row>
    <row r="627" spans="7:10">
      <c r="G627" s="163"/>
      <c r="H627" s="49"/>
      <c r="I627" s="330"/>
      <c r="J627" s="49"/>
    </row>
    <row r="628" spans="7:10">
      <c r="G628" s="163"/>
      <c r="H628" s="49"/>
      <c r="I628" s="330"/>
      <c r="J628" s="49"/>
    </row>
    <row r="629" spans="7:10">
      <c r="G629" s="163"/>
      <c r="H629" s="49"/>
      <c r="I629" s="330"/>
      <c r="J629" s="49"/>
    </row>
    <row r="630" spans="7:10">
      <c r="G630" s="163"/>
      <c r="H630" s="49"/>
      <c r="I630" s="330"/>
      <c r="J630" s="49"/>
    </row>
    <row r="631" spans="7:10">
      <c r="G631" s="163"/>
      <c r="H631" s="49"/>
      <c r="I631" s="330"/>
      <c r="J631" s="49"/>
    </row>
    <row r="632" spans="7:10">
      <c r="G632" s="163"/>
      <c r="H632" s="49"/>
      <c r="I632" s="330"/>
      <c r="J632" s="49"/>
    </row>
    <row r="633" spans="7:10">
      <c r="G633" s="163"/>
      <c r="H633" s="49"/>
      <c r="I633" s="330"/>
      <c r="J633" s="49"/>
    </row>
    <row r="634" spans="7:10">
      <c r="G634" s="163"/>
      <c r="H634" s="49"/>
      <c r="I634" s="330"/>
      <c r="J634" s="49"/>
    </row>
    <row r="635" spans="7:10">
      <c r="G635" s="163"/>
      <c r="H635" s="49"/>
      <c r="I635" s="330"/>
      <c r="J635" s="49"/>
    </row>
    <row r="636" spans="7:10">
      <c r="G636" s="163"/>
      <c r="H636" s="49"/>
      <c r="I636" s="330"/>
      <c r="J636" s="49"/>
    </row>
    <row r="637" spans="7:10">
      <c r="G637" s="163"/>
      <c r="H637" s="49"/>
      <c r="I637" s="330"/>
      <c r="J637" s="49"/>
    </row>
    <row r="638" spans="7:10">
      <c r="G638" s="163"/>
      <c r="H638" s="49"/>
      <c r="I638" s="330"/>
      <c r="J638" s="49"/>
    </row>
    <row r="639" spans="7:10">
      <c r="G639" s="163"/>
      <c r="H639" s="49"/>
      <c r="I639" s="330"/>
      <c r="J639" s="49"/>
    </row>
    <row r="640" spans="7:10">
      <c r="G640" s="163"/>
      <c r="H640" s="49"/>
      <c r="I640" s="330"/>
      <c r="J640" s="49"/>
    </row>
    <row r="641" spans="7:10">
      <c r="G641" s="163"/>
      <c r="H641" s="49"/>
      <c r="I641" s="330"/>
      <c r="J641" s="49"/>
    </row>
    <row r="642" spans="7:10">
      <c r="G642" s="163"/>
      <c r="H642" s="49"/>
      <c r="I642" s="330"/>
      <c r="J642" s="49"/>
    </row>
    <row r="643" spans="7:10">
      <c r="G643" s="163"/>
      <c r="H643" s="49"/>
      <c r="I643" s="330"/>
      <c r="J643" s="49"/>
    </row>
    <row r="644" spans="7:10">
      <c r="G644" s="163"/>
      <c r="H644" s="49"/>
      <c r="I644" s="330"/>
      <c r="J644" s="49"/>
    </row>
    <row r="645" spans="7:10">
      <c r="G645" s="163"/>
      <c r="H645" s="49"/>
      <c r="I645" s="330"/>
      <c r="J645" s="49"/>
    </row>
    <row r="646" spans="7:10">
      <c r="G646" s="163"/>
      <c r="H646" s="49"/>
      <c r="I646" s="330"/>
      <c r="J646" s="49"/>
    </row>
    <row r="647" spans="7:10">
      <c r="G647" s="163"/>
      <c r="H647" s="49"/>
      <c r="I647" s="330"/>
      <c r="J647" s="49"/>
    </row>
    <row r="648" spans="7:10">
      <c r="G648" s="163"/>
      <c r="H648" s="49"/>
      <c r="I648" s="330"/>
      <c r="J648" s="49"/>
    </row>
    <row r="649" spans="7:10">
      <c r="G649" s="163"/>
      <c r="H649" s="49"/>
      <c r="I649" s="330"/>
      <c r="J649" s="49"/>
    </row>
    <row r="650" spans="7:10">
      <c r="G650" s="163"/>
      <c r="H650" s="49"/>
      <c r="I650" s="330"/>
      <c r="J650" s="49"/>
    </row>
    <row r="651" spans="7:10">
      <c r="G651" s="163"/>
      <c r="H651" s="49"/>
      <c r="I651" s="330"/>
      <c r="J651" s="49"/>
    </row>
    <row r="652" spans="7:10">
      <c r="G652" s="163"/>
      <c r="H652" s="49"/>
      <c r="I652" s="330"/>
      <c r="J652" s="49"/>
    </row>
    <row r="653" spans="7:10">
      <c r="G653" s="163"/>
      <c r="H653" s="49"/>
      <c r="I653" s="330"/>
      <c r="J653" s="49"/>
    </row>
    <row r="654" spans="7:10">
      <c r="G654" s="163"/>
      <c r="H654" s="49"/>
      <c r="I654" s="330"/>
      <c r="J654" s="49"/>
    </row>
    <row r="655" spans="7:10">
      <c r="G655" s="163"/>
      <c r="H655" s="49"/>
      <c r="I655" s="330"/>
      <c r="J655" s="49"/>
    </row>
    <row r="656" spans="7:10">
      <c r="G656" s="163"/>
      <c r="H656" s="49"/>
      <c r="I656" s="330"/>
      <c r="J656" s="49"/>
    </row>
    <row r="657" spans="7:10">
      <c r="G657" s="163"/>
      <c r="H657" s="49"/>
      <c r="I657" s="330"/>
      <c r="J657" s="49"/>
    </row>
    <row r="658" spans="7:10">
      <c r="G658" s="163"/>
      <c r="H658" s="49"/>
      <c r="I658" s="330"/>
      <c r="J658" s="49"/>
    </row>
    <row r="659" spans="7:10">
      <c r="G659" s="163"/>
      <c r="H659" s="49"/>
      <c r="I659" s="330"/>
      <c r="J659" s="49"/>
    </row>
    <row r="660" spans="7:10">
      <c r="G660" s="163"/>
      <c r="H660" s="49"/>
      <c r="I660" s="330"/>
      <c r="J660" s="49"/>
    </row>
    <row r="661" spans="7:10">
      <c r="G661" s="163"/>
      <c r="H661" s="49"/>
      <c r="I661" s="330"/>
      <c r="J661" s="49"/>
    </row>
    <row r="662" spans="7:10">
      <c r="G662" s="163"/>
      <c r="H662" s="49"/>
      <c r="I662" s="330"/>
      <c r="J662" s="49"/>
    </row>
    <row r="663" spans="7:10">
      <c r="G663" s="163"/>
      <c r="H663" s="49"/>
      <c r="I663" s="330"/>
      <c r="J663" s="49"/>
    </row>
    <row r="664" spans="7:10">
      <c r="G664" s="163"/>
      <c r="H664" s="49"/>
      <c r="I664" s="330"/>
      <c r="J664" s="49"/>
    </row>
    <row r="665" spans="7:10">
      <c r="G665" s="163"/>
      <c r="H665" s="49"/>
      <c r="I665" s="330"/>
      <c r="J665" s="49"/>
    </row>
    <row r="666" spans="7:10">
      <c r="G666" s="163"/>
      <c r="H666" s="49"/>
      <c r="I666" s="330"/>
      <c r="J666" s="49"/>
    </row>
    <row r="667" spans="7:10">
      <c r="G667" s="163"/>
      <c r="H667" s="49"/>
      <c r="I667" s="330"/>
      <c r="J667" s="49"/>
    </row>
    <row r="668" spans="7:10">
      <c r="G668" s="163"/>
      <c r="H668" s="49"/>
      <c r="I668" s="330"/>
      <c r="J668" s="49"/>
    </row>
    <row r="669" spans="7:10">
      <c r="G669" s="163"/>
      <c r="H669" s="49"/>
      <c r="I669" s="330"/>
      <c r="J669" s="49"/>
    </row>
    <row r="670" spans="7:10">
      <c r="G670" s="163"/>
      <c r="H670" s="49"/>
      <c r="I670" s="330"/>
      <c r="J670" s="49"/>
    </row>
    <row r="671" spans="7:10">
      <c r="G671" s="163"/>
      <c r="H671" s="49"/>
      <c r="I671" s="330"/>
      <c r="J671" s="49"/>
    </row>
    <row r="672" spans="7:10">
      <c r="G672" s="163"/>
      <c r="H672" s="49"/>
      <c r="I672" s="330"/>
      <c r="J672" s="49"/>
    </row>
    <row r="673" spans="7:10">
      <c r="G673" s="163"/>
      <c r="H673" s="49"/>
      <c r="I673" s="330"/>
      <c r="J673" s="49"/>
    </row>
    <row r="674" spans="7:10">
      <c r="G674" s="163"/>
      <c r="H674" s="49"/>
      <c r="I674" s="330"/>
      <c r="J674" s="49"/>
    </row>
    <row r="675" spans="7:10">
      <c r="G675" s="163"/>
      <c r="H675" s="49"/>
      <c r="I675" s="330"/>
      <c r="J675" s="49"/>
    </row>
    <row r="676" spans="7:10">
      <c r="G676" s="163"/>
      <c r="H676" s="49"/>
      <c r="I676" s="330"/>
      <c r="J676" s="49"/>
    </row>
    <row r="677" spans="7:10">
      <c r="G677" s="163"/>
      <c r="H677" s="49"/>
      <c r="I677" s="330"/>
      <c r="J677" s="49"/>
    </row>
    <row r="678" spans="7:10">
      <c r="G678" s="163"/>
      <c r="H678" s="49"/>
      <c r="I678" s="330"/>
      <c r="J678" s="49"/>
    </row>
    <row r="679" spans="7:10">
      <c r="G679" s="163"/>
      <c r="H679" s="49"/>
      <c r="I679" s="330"/>
      <c r="J679" s="49"/>
    </row>
    <row r="680" spans="7:10">
      <c r="G680" s="163"/>
      <c r="H680" s="49"/>
      <c r="I680" s="330"/>
      <c r="J680" s="49"/>
    </row>
    <row r="681" spans="7:10">
      <c r="G681" s="163"/>
      <c r="H681" s="49"/>
      <c r="I681" s="330"/>
      <c r="J681" s="49"/>
    </row>
    <row r="682" spans="7:10">
      <c r="G682" s="163"/>
      <c r="H682" s="49"/>
      <c r="I682" s="330"/>
      <c r="J682" s="49"/>
    </row>
    <row r="683" spans="7:10">
      <c r="G683" s="163"/>
      <c r="H683" s="49"/>
      <c r="I683" s="330"/>
      <c r="J683" s="49"/>
    </row>
    <row r="684" spans="7:10">
      <c r="G684" s="163"/>
      <c r="H684" s="49"/>
      <c r="I684" s="330"/>
      <c r="J684" s="49"/>
    </row>
    <row r="685" spans="7:10">
      <c r="G685" s="163"/>
      <c r="H685" s="49"/>
      <c r="I685" s="330"/>
      <c r="J685" s="49"/>
    </row>
    <row r="686" spans="7:10">
      <c r="G686" s="163"/>
      <c r="H686" s="49"/>
      <c r="I686" s="330"/>
      <c r="J686" s="49"/>
    </row>
    <row r="687" spans="7:10">
      <c r="G687" s="163"/>
      <c r="H687" s="49"/>
      <c r="I687" s="330"/>
      <c r="J687" s="49"/>
    </row>
    <row r="688" spans="7:10">
      <c r="G688" s="163"/>
      <c r="H688" s="49"/>
      <c r="I688" s="330"/>
      <c r="J688" s="49"/>
    </row>
    <row r="689" spans="7:10">
      <c r="G689" s="163"/>
      <c r="H689" s="49"/>
      <c r="I689" s="330"/>
      <c r="J689" s="49"/>
    </row>
    <row r="690" spans="7:10">
      <c r="G690" s="163"/>
      <c r="H690" s="49"/>
      <c r="I690" s="330"/>
      <c r="J690" s="49"/>
    </row>
    <row r="691" spans="7:10">
      <c r="G691" s="163"/>
      <c r="H691" s="49"/>
      <c r="I691" s="330"/>
      <c r="J691" s="49"/>
    </row>
    <row r="692" spans="7:10">
      <c r="G692" s="163"/>
      <c r="H692" s="49"/>
      <c r="I692" s="330"/>
      <c r="J692" s="49"/>
    </row>
    <row r="693" spans="7:10">
      <c r="G693" s="163"/>
      <c r="H693" s="49"/>
      <c r="I693" s="330"/>
      <c r="J693" s="49"/>
    </row>
    <row r="694" spans="7:10">
      <c r="G694" s="163"/>
      <c r="H694" s="49"/>
      <c r="I694" s="330"/>
      <c r="J694" s="49"/>
    </row>
    <row r="695" spans="7:10">
      <c r="G695" s="163"/>
      <c r="H695" s="49"/>
      <c r="I695" s="330"/>
      <c r="J695" s="49"/>
    </row>
    <row r="696" spans="7:10">
      <c r="G696" s="163"/>
      <c r="H696" s="49"/>
      <c r="I696" s="330"/>
      <c r="J696" s="49"/>
    </row>
    <row r="697" spans="7:10">
      <c r="G697" s="163"/>
      <c r="H697" s="49"/>
      <c r="I697" s="330"/>
      <c r="J697" s="49"/>
    </row>
    <row r="698" spans="7:10">
      <c r="G698" s="163"/>
      <c r="H698" s="49"/>
      <c r="I698" s="330"/>
      <c r="J698" s="49"/>
    </row>
    <row r="699" spans="7:10">
      <c r="G699" s="163"/>
      <c r="H699" s="49"/>
      <c r="I699" s="330"/>
      <c r="J699" s="49"/>
    </row>
    <row r="700" spans="7:10">
      <c r="G700" s="163"/>
      <c r="H700" s="49"/>
      <c r="I700" s="330"/>
      <c r="J700" s="49"/>
    </row>
    <row r="701" spans="7:10">
      <c r="G701" s="163"/>
      <c r="H701" s="49"/>
      <c r="I701" s="330"/>
      <c r="J701" s="49"/>
    </row>
    <row r="702" spans="7:10">
      <c r="G702" s="163"/>
      <c r="H702" s="49"/>
      <c r="I702" s="330"/>
      <c r="J702" s="49"/>
    </row>
    <row r="703" spans="7:10">
      <c r="G703" s="163"/>
      <c r="H703" s="49"/>
      <c r="I703" s="330"/>
      <c r="J703" s="49"/>
    </row>
    <row r="704" spans="7:10">
      <c r="G704" s="163"/>
      <c r="H704" s="49"/>
      <c r="I704" s="330"/>
      <c r="J704" s="49"/>
    </row>
    <row r="705" spans="7:10">
      <c r="G705" s="163"/>
      <c r="H705" s="49"/>
      <c r="I705" s="330"/>
      <c r="J705" s="49"/>
    </row>
    <row r="706" spans="7:10">
      <c r="G706" s="163"/>
      <c r="H706" s="49"/>
      <c r="I706" s="330"/>
      <c r="J706" s="49"/>
    </row>
    <row r="707" spans="7:10">
      <c r="G707" s="163"/>
      <c r="H707" s="49"/>
      <c r="I707" s="330"/>
      <c r="J707" s="49"/>
    </row>
    <row r="708" spans="7:10">
      <c r="G708" s="163"/>
      <c r="H708" s="49"/>
      <c r="I708" s="330"/>
      <c r="J708" s="49"/>
    </row>
    <row r="709" spans="7:10">
      <c r="G709" s="163"/>
      <c r="H709" s="49"/>
      <c r="I709" s="330"/>
      <c r="J709" s="49"/>
    </row>
    <row r="710" spans="7:10">
      <c r="G710" s="163"/>
      <c r="H710" s="49"/>
      <c r="I710" s="330"/>
      <c r="J710" s="49"/>
    </row>
    <row r="711" spans="7:10">
      <c r="G711" s="163"/>
      <c r="H711" s="49"/>
      <c r="I711" s="330"/>
      <c r="J711" s="49"/>
    </row>
    <row r="712" spans="7:10">
      <c r="G712" s="163"/>
      <c r="H712" s="49"/>
      <c r="I712" s="330"/>
      <c r="J712" s="49"/>
    </row>
    <row r="713" spans="7:10">
      <c r="G713" s="163"/>
      <c r="H713" s="49"/>
      <c r="I713" s="330"/>
      <c r="J713" s="49"/>
    </row>
    <row r="714" spans="7:10">
      <c r="G714" s="163"/>
      <c r="H714" s="49"/>
      <c r="I714" s="330"/>
      <c r="J714" s="49"/>
    </row>
    <row r="715" spans="7:10">
      <c r="G715" s="163"/>
      <c r="H715" s="49"/>
      <c r="I715" s="330"/>
      <c r="J715" s="49"/>
    </row>
    <row r="716" spans="7:10">
      <c r="G716" s="163"/>
      <c r="H716" s="49"/>
      <c r="I716" s="330"/>
      <c r="J716" s="49"/>
    </row>
    <row r="717" spans="7:10">
      <c r="G717" s="163"/>
      <c r="H717" s="49"/>
      <c r="I717" s="330"/>
      <c r="J717" s="49"/>
    </row>
    <row r="718" spans="7:10">
      <c r="G718" s="163"/>
      <c r="H718" s="49"/>
      <c r="I718" s="330"/>
      <c r="J718" s="49"/>
    </row>
    <row r="719" spans="7:10">
      <c r="G719" s="163"/>
      <c r="H719" s="49"/>
      <c r="I719" s="330"/>
      <c r="J719" s="49"/>
    </row>
    <row r="720" spans="7:10">
      <c r="G720" s="163"/>
      <c r="H720" s="49"/>
      <c r="I720" s="330"/>
      <c r="J720" s="49"/>
    </row>
    <row r="721" spans="7:10">
      <c r="G721" s="163"/>
      <c r="H721" s="49"/>
      <c r="I721" s="330"/>
      <c r="J721" s="49"/>
    </row>
    <row r="722" spans="7:10">
      <c r="G722" s="163"/>
      <c r="H722" s="49"/>
      <c r="I722" s="330"/>
      <c r="J722" s="49"/>
    </row>
    <row r="723" spans="7:10">
      <c r="G723" s="163"/>
      <c r="H723" s="49"/>
      <c r="I723" s="330"/>
      <c r="J723" s="49"/>
    </row>
    <row r="724" spans="7:10">
      <c r="G724" s="163"/>
      <c r="H724" s="49"/>
      <c r="I724" s="330"/>
      <c r="J724" s="49"/>
    </row>
    <row r="725" spans="7:10">
      <c r="G725" s="163"/>
      <c r="H725" s="49"/>
      <c r="I725" s="330"/>
      <c r="J725" s="49"/>
    </row>
    <row r="726" spans="7:10">
      <c r="G726" s="163"/>
      <c r="H726" s="49"/>
      <c r="I726" s="330"/>
      <c r="J726" s="49"/>
    </row>
    <row r="727" spans="7:10">
      <c r="G727" s="163"/>
      <c r="H727" s="49"/>
      <c r="I727" s="330"/>
      <c r="J727" s="49"/>
    </row>
    <row r="728" spans="7:10">
      <c r="G728" s="163"/>
      <c r="H728" s="49"/>
      <c r="I728" s="330"/>
      <c r="J728" s="49"/>
    </row>
    <row r="729" spans="7:10">
      <c r="G729" s="163"/>
      <c r="H729" s="49"/>
      <c r="I729" s="330"/>
      <c r="J729" s="49"/>
    </row>
    <row r="730" spans="7:10">
      <c r="G730" s="163"/>
      <c r="H730" s="49"/>
      <c r="I730" s="330"/>
      <c r="J730" s="49"/>
    </row>
    <row r="731" spans="7:10">
      <c r="G731" s="163"/>
      <c r="H731" s="49"/>
      <c r="I731" s="330"/>
      <c r="J731" s="49"/>
    </row>
    <row r="732" spans="7:10">
      <c r="G732" s="163"/>
      <c r="H732" s="49"/>
      <c r="I732" s="330"/>
      <c r="J732" s="49"/>
    </row>
    <row r="733" spans="7:10">
      <c r="G733" s="163"/>
      <c r="H733" s="49"/>
      <c r="I733" s="330"/>
      <c r="J733" s="49"/>
    </row>
    <row r="734" spans="7:10">
      <c r="G734" s="163"/>
      <c r="H734" s="49"/>
      <c r="I734" s="330"/>
      <c r="J734" s="49"/>
    </row>
    <row r="735" spans="7:10">
      <c r="G735" s="163"/>
      <c r="H735" s="49"/>
      <c r="I735" s="330"/>
      <c r="J735" s="49"/>
    </row>
    <row r="736" spans="7:10">
      <c r="G736" s="163"/>
      <c r="H736" s="49"/>
      <c r="I736" s="330"/>
      <c r="J736" s="49"/>
    </row>
    <row r="737" spans="7:10">
      <c r="G737" s="163"/>
      <c r="H737" s="49"/>
      <c r="I737" s="330"/>
      <c r="J737" s="49"/>
    </row>
    <row r="738" spans="7:10">
      <c r="G738" s="163"/>
      <c r="H738" s="49"/>
      <c r="I738" s="330"/>
      <c r="J738" s="49"/>
    </row>
    <row r="739" spans="7:10">
      <c r="G739" s="163"/>
      <c r="H739" s="49"/>
      <c r="I739" s="330"/>
      <c r="J739" s="49"/>
    </row>
    <row r="740" spans="7:10">
      <c r="G740" s="163"/>
      <c r="H740" s="49"/>
      <c r="I740" s="330"/>
      <c r="J740" s="49"/>
    </row>
    <row r="741" spans="7:10">
      <c r="G741" s="163"/>
      <c r="H741" s="49"/>
      <c r="I741" s="330"/>
      <c r="J741" s="49"/>
    </row>
    <row r="742" spans="7:10">
      <c r="G742" s="163"/>
      <c r="H742" s="49"/>
      <c r="I742" s="330"/>
      <c r="J742" s="49"/>
    </row>
    <row r="743" spans="7:10">
      <c r="G743" s="163"/>
      <c r="H743" s="49"/>
      <c r="I743" s="330"/>
      <c r="J743" s="49"/>
    </row>
    <row r="744" spans="7:10">
      <c r="G744" s="163"/>
      <c r="H744" s="49"/>
      <c r="I744" s="330"/>
      <c r="J744" s="49"/>
    </row>
    <row r="745" spans="7:10">
      <c r="G745" s="163"/>
      <c r="H745" s="49"/>
      <c r="I745" s="330"/>
      <c r="J745" s="49"/>
    </row>
    <row r="746" spans="7:10">
      <c r="G746" s="163"/>
      <c r="H746" s="49"/>
      <c r="I746" s="330"/>
      <c r="J746" s="49"/>
    </row>
    <row r="747" spans="7:10">
      <c r="G747" s="163"/>
      <c r="H747" s="49"/>
      <c r="I747" s="330"/>
      <c r="J747" s="49"/>
    </row>
    <row r="748" spans="7:10">
      <c r="G748" s="163"/>
      <c r="H748" s="49"/>
      <c r="I748" s="330"/>
      <c r="J748" s="49"/>
    </row>
    <row r="749" spans="7:10">
      <c r="G749" s="163"/>
      <c r="H749" s="49"/>
      <c r="I749" s="330"/>
      <c r="J749" s="49"/>
    </row>
    <row r="750" spans="7:10">
      <c r="G750" s="163"/>
      <c r="H750" s="49"/>
      <c r="I750" s="330"/>
      <c r="J750" s="49"/>
    </row>
    <row r="751" spans="7:10">
      <c r="G751" s="163"/>
      <c r="H751" s="49"/>
      <c r="I751" s="330"/>
      <c r="J751" s="49"/>
    </row>
    <row r="752" spans="7:10">
      <c r="G752" s="163"/>
      <c r="H752" s="49"/>
      <c r="I752" s="330"/>
      <c r="J752" s="49"/>
    </row>
    <row r="753" spans="7:10">
      <c r="G753" s="163"/>
      <c r="H753" s="49"/>
      <c r="I753" s="330"/>
      <c r="J753" s="49"/>
    </row>
    <row r="754" spans="7:10">
      <c r="G754" s="163"/>
      <c r="H754" s="49"/>
      <c r="I754" s="330"/>
      <c r="J754" s="49"/>
    </row>
    <row r="755" spans="7:10">
      <c r="G755" s="163"/>
      <c r="H755" s="49"/>
      <c r="I755" s="330"/>
      <c r="J755" s="49"/>
    </row>
    <row r="756" spans="7:10">
      <c r="G756" s="163"/>
      <c r="H756" s="49"/>
      <c r="I756" s="330"/>
      <c r="J756" s="49"/>
    </row>
    <row r="757" spans="7:10">
      <c r="G757" s="163"/>
      <c r="H757" s="49"/>
      <c r="I757" s="330"/>
      <c r="J757" s="49"/>
    </row>
    <row r="758" spans="7:10">
      <c r="G758" s="163"/>
      <c r="H758" s="49"/>
      <c r="I758" s="330"/>
      <c r="J758" s="49"/>
    </row>
    <row r="759" spans="7:10">
      <c r="G759" s="163"/>
      <c r="H759" s="49"/>
      <c r="I759" s="330"/>
      <c r="J759" s="49"/>
    </row>
    <row r="760" spans="7:10">
      <c r="G760" s="163"/>
      <c r="H760" s="49"/>
      <c r="I760" s="330"/>
      <c r="J760" s="49"/>
    </row>
    <row r="761" spans="7:10">
      <c r="G761" s="163"/>
      <c r="H761" s="49"/>
      <c r="I761" s="330"/>
      <c r="J761" s="49"/>
    </row>
    <row r="762" spans="7:10">
      <c r="G762" s="163"/>
      <c r="H762" s="49"/>
      <c r="I762" s="330"/>
      <c r="J762" s="49"/>
    </row>
    <row r="763" spans="7:10">
      <c r="G763" s="163"/>
      <c r="H763" s="49"/>
      <c r="I763" s="330"/>
      <c r="J763" s="49"/>
    </row>
    <row r="764" spans="7:10">
      <c r="G764" s="163"/>
      <c r="H764" s="49"/>
      <c r="I764" s="330"/>
      <c r="J764" s="49"/>
    </row>
    <row r="765" spans="7:10">
      <c r="G765" s="163"/>
      <c r="H765" s="49"/>
      <c r="I765" s="330"/>
      <c r="J765" s="49"/>
    </row>
    <row r="766" spans="7:10">
      <c r="G766" s="163"/>
      <c r="H766" s="49"/>
      <c r="I766" s="330"/>
      <c r="J766" s="49"/>
    </row>
    <row r="767" spans="7:10">
      <c r="G767" s="163"/>
      <c r="H767" s="49"/>
      <c r="I767" s="330"/>
      <c r="J767" s="49"/>
    </row>
    <row r="768" spans="7:10">
      <c r="G768" s="163"/>
      <c r="H768" s="49"/>
      <c r="I768" s="330"/>
      <c r="J768" s="49"/>
    </row>
    <row r="769" spans="7:10">
      <c r="G769" s="163"/>
      <c r="H769" s="49"/>
      <c r="I769" s="330"/>
      <c r="J769" s="49"/>
    </row>
    <row r="770" spans="7:10">
      <c r="G770" s="163"/>
      <c r="H770" s="49"/>
      <c r="I770" s="330"/>
      <c r="J770" s="49"/>
    </row>
    <row r="771" spans="7:10">
      <c r="G771" s="163"/>
      <c r="H771" s="49"/>
      <c r="I771" s="330"/>
      <c r="J771" s="49"/>
    </row>
    <row r="772" spans="7:10">
      <c r="G772" s="163"/>
      <c r="H772" s="49"/>
      <c r="I772" s="330"/>
      <c r="J772" s="49"/>
    </row>
    <row r="773" spans="7:10">
      <c r="G773" s="163"/>
      <c r="H773" s="49"/>
      <c r="I773" s="330"/>
      <c r="J773" s="49"/>
    </row>
    <row r="774" spans="7:10">
      <c r="G774" s="163"/>
      <c r="H774" s="49"/>
      <c r="I774" s="330"/>
      <c r="J774" s="49"/>
    </row>
    <row r="775" spans="7:10">
      <c r="G775" s="163"/>
      <c r="H775" s="49"/>
      <c r="I775" s="330"/>
      <c r="J775" s="49"/>
    </row>
    <row r="776" spans="7:10">
      <c r="G776" s="163"/>
      <c r="H776" s="49"/>
      <c r="I776" s="330"/>
      <c r="J776" s="49"/>
    </row>
    <row r="777" spans="7:10">
      <c r="G777" s="163"/>
      <c r="H777" s="49"/>
      <c r="I777" s="330"/>
      <c r="J777" s="49"/>
    </row>
    <row r="778" spans="7:10">
      <c r="G778" s="163"/>
      <c r="H778" s="49"/>
      <c r="I778" s="330"/>
      <c r="J778" s="49"/>
    </row>
    <row r="779" spans="7:10">
      <c r="G779" s="163"/>
      <c r="H779" s="49"/>
      <c r="I779" s="330"/>
      <c r="J779" s="49"/>
    </row>
    <row r="780" spans="7:10">
      <c r="G780" s="163"/>
      <c r="H780" s="49"/>
      <c r="I780" s="330"/>
      <c r="J780" s="49"/>
    </row>
    <row r="781" spans="7:10">
      <c r="G781" s="163"/>
      <c r="H781" s="49"/>
      <c r="I781" s="330"/>
      <c r="J781" s="49"/>
    </row>
    <row r="782" spans="7:10">
      <c r="G782" s="163"/>
      <c r="H782" s="49"/>
      <c r="I782" s="330"/>
      <c r="J782" s="49"/>
    </row>
    <row r="783" spans="7:10">
      <c r="G783" s="163"/>
      <c r="H783" s="49"/>
      <c r="I783" s="330"/>
      <c r="J783" s="49"/>
    </row>
    <row r="784" spans="7:10">
      <c r="G784" s="163"/>
      <c r="H784" s="49"/>
      <c r="I784" s="330"/>
      <c r="J784" s="49"/>
    </row>
    <row r="785" spans="7:10">
      <c r="G785" s="163"/>
      <c r="H785" s="49"/>
      <c r="I785" s="330"/>
      <c r="J785" s="49"/>
    </row>
    <row r="786" spans="7:10">
      <c r="G786" s="163"/>
      <c r="H786" s="49"/>
      <c r="I786" s="330"/>
      <c r="J786" s="49"/>
    </row>
    <row r="787" spans="7:10">
      <c r="G787" s="163"/>
      <c r="H787" s="49"/>
      <c r="I787" s="330"/>
      <c r="J787" s="49"/>
    </row>
    <row r="788" spans="7:10">
      <c r="G788" s="163"/>
      <c r="H788" s="49"/>
      <c r="I788" s="330"/>
      <c r="J788" s="49"/>
    </row>
    <row r="789" spans="7:10">
      <c r="G789" s="163"/>
      <c r="H789" s="49"/>
      <c r="I789" s="330"/>
      <c r="J789" s="49"/>
    </row>
    <row r="790" spans="7:10">
      <c r="G790" s="163"/>
      <c r="H790" s="49"/>
      <c r="I790" s="330"/>
      <c r="J790" s="49"/>
    </row>
    <row r="791" spans="7:10">
      <c r="G791" s="163"/>
      <c r="H791" s="49"/>
      <c r="I791" s="330"/>
      <c r="J791" s="49"/>
    </row>
    <row r="792" spans="7:10">
      <c r="G792" s="163"/>
      <c r="H792" s="49"/>
      <c r="I792" s="330"/>
      <c r="J792" s="49"/>
    </row>
    <row r="793" spans="7:10">
      <c r="G793" s="163"/>
      <c r="H793" s="49"/>
      <c r="I793" s="330"/>
      <c r="J793" s="49"/>
    </row>
    <row r="794" spans="7:10">
      <c r="G794" s="163"/>
      <c r="H794" s="49"/>
      <c r="I794" s="330"/>
      <c r="J794" s="49"/>
    </row>
    <row r="795" spans="7:10">
      <c r="G795" s="163"/>
      <c r="H795" s="49"/>
      <c r="I795" s="330"/>
      <c r="J795" s="49"/>
    </row>
    <row r="796" spans="7:10">
      <c r="G796" s="163"/>
      <c r="H796" s="49"/>
      <c r="I796" s="330"/>
      <c r="J796" s="49"/>
    </row>
    <row r="797" spans="7:10">
      <c r="G797" s="163"/>
      <c r="H797" s="49"/>
      <c r="I797" s="330"/>
      <c r="J797" s="49"/>
    </row>
    <row r="798" spans="7:10">
      <c r="G798" s="163"/>
      <c r="H798" s="49"/>
      <c r="I798" s="330"/>
      <c r="J798" s="49"/>
    </row>
    <row r="799" spans="7:10">
      <c r="G799" s="163"/>
      <c r="H799" s="49"/>
      <c r="I799" s="330"/>
      <c r="J799" s="49"/>
    </row>
    <row r="800" spans="7:10">
      <c r="G800" s="163"/>
      <c r="H800" s="49"/>
      <c r="I800" s="330"/>
      <c r="J800" s="49"/>
    </row>
    <row r="801" spans="7:10">
      <c r="G801" s="163"/>
      <c r="H801" s="49"/>
      <c r="I801" s="330"/>
      <c r="J801" s="49"/>
    </row>
    <row r="802" spans="7:10">
      <c r="G802" s="163"/>
      <c r="H802" s="49"/>
      <c r="I802" s="330"/>
      <c r="J802" s="49"/>
    </row>
    <row r="803" spans="7:10">
      <c r="G803" s="163"/>
      <c r="H803" s="49"/>
      <c r="I803" s="330"/>
      <c r="J803" s="49"/>
    </row>
    <row r="804" spans="7:10">
      <c r="G804" s="163"/>
      <c r="H804" s="49"/>
      <c r="I804" s="330"/>
      <c r="J804" s="49"/>
    </row>
    <row r="805" spans="7:10">
      <c r="G805" s="163"/>
      <c r="H805" s="49"/>
      <c r="I805" s="330"/>
      <c r="J805" s="49"/>
    </row>
    <row r="806" spans="7:10">
      <c r="G806" s="163"/>
      <c r="H806" s="49"/>
      <c r="I806" s="330"/>
      <c r="J806" s="49"/>
    </row>
    <row r="807" spans="7:10">
      <c r="G807" s="163"/>
      <c r="H807" s="49"/>
      <c r="I807" s="330"/>
      <c r="J807" s="49"/>
    </row>
    <row r="808" spans="7:10">
      <c r="G808" s="163"/>
      <c r="H808" s="49"/>
      <c r="I808" s="330"/>
      <c r="J808" s="49"/>
    </row>
    <row r="809" spans="7:10">
      <c r="G809" s="163"/>
      <c r="H809" s="49"/>
      <c r="I809" s="330"/>
      <c r="J809" s="49"/>
    </row>
    <row r="810" spans="7:10">
      <c r="G810" s="163"/>
      <c r="H810" s="49"/>
      <c r="I810" s="330"/>
      <c r="J810" s="49"/>
    </row>
    <row r="811" spans="7:10">
      <c r="G811" s="163"/>
      <c r="H811" s="49"/>
      <c r="I811" s="330"/>
      <c r="J811" s="49"/>
    </row>
    <row r="812" spans="7:10">
      <c r="G812" s="163"/>
      <c r="H812" s="49"/>
      <c r="I812" s="330"/>
      <c r="J812" s="49"/>
    </row>
    <row r="813" spans="7:10">
      <c r="G813" s="163"/>
      <c r="H813" s="49"/>
      <c r="I813" s="330"/>
      <c r="J813" s="49"/>
    </row>
    <row r="814" spans="7:10">
      <c r="G814" s="163"/>
      <c r="H814" s="49"/>
      <c r="I814" s="330"/>
      <c r="J814" s="49"/>
    </row>
    <row r="815" spans="7:10">
      <c r="G815" s="163"/>
      <c r="H815" s="49"/>
      <c r="I815" s="330"/>
      <c r="J815" s="49"/>
    </row>
    <row r="816" spans="7:10">
      <c r="G816" s="163"/>
      <c r="H816" s="49"/>
      <c r="I816" s="330"/>
      <c r="J816" s="49"/>
    </row>
    <row r="817" spans="7:10">
      <c r="G817" s="163"/>
      <c r="H817" s="49"/>
      <c r="I817" s="330"/>
      <c r="J817" s="49"/>
    </row>
    <row r="818" spans="7:10">
      <c r="G818" s="163"/>
      <c r="H818" s="49"/>
      <c r="I818" s="330"/>
      <c r="J818" s="49"/>
    </row>
    <row r="819" spans="7:10">
      <c r="G819" s="163"/>
      <c r="H819" s="49"/>
      <c r="I819" s="330"/>
      <c r="J819" s="49"/>
    </row>
    <row r="820" spans="7:10">
      <c r="G820" s="163"/>
      <c r="H820" s="49"/>
      <c r="I820" s="330"/>
      <c r="J820" s="49"/>
    </row>
    <row r="821" spans="7:10">
      <c r="G821" s="163"/>
      <c r="H821" s="49"/>
      <c r="I821" s="330"/>
      <c r="J821" s="49"/>
    </row>
    <row r="822" spans="7:10">
      <c r="G822" s="163"/>
      <c r="H822" s="49"/>
      <c r="I822" s="330"/>
      <c r="J822" s="49"/>
    </row>
    <row r="823" spans="7:10">
      <c r="G823" s="163"/>
      <c r="H823" s="49"/>
      <c r="I823" s="330"/>
      <c r="J823" s="49"/>
    </row>
    <row r="824" spans="7:10">
      <c r="G824" s="163"/>
      <c r="H824" s="49"/>
      <c r="I824" s="330"/>
      <c r="J824" s="49"/>
    </row>
    <row r="825" spans="7:10">
      <c r="G825" s="163"/>
      <c r="H825" s="49"/>
      <c r="I825" s="330"/>
      <c r="J825" s="49"/>
    </row>
    <row r="826" spans="7:10">
      <c r="G826" s="163"/>
      <c r="H826" s="49"/>
      <c r="I826" s="330"/>
      <c r="J826" s="49"/>
    </row>
    <row r="827" spans="7:10">
      <c r="G827" s="163"/>
      <c r="H827" s="49"/>
      <c r="I827" s="330"/>
      <c r="J827" s="49"/>
    </row>
    <row r="828" spans="7:10">
      <c r="G828" s="163"/>
      <c r="H828" s="49"/>
      <c r="I828" s="330"/>
      <c r="J828" s="49"/>
    </row>
    <row r="829" spans="7:10">
      <c r="G829" s="163"/>
      <c r="H829" s="49"/>
      <c r="I829" s="330"/>
      <c r="J829" s="49"/>
    </row>
    <row r="830" spans="7:10">
      <c r="G830" s="163"/>
      <c r="H830" s="49"/>
      <c r="I830" s="330"/>
      <c r="J830" s="49"/>
    </row>
    <row r="831" spans="7:10">
      <c r="G831" s="163"/>
      <c r="H831" s="49"/>
      <c r="I831" s="330"/>
      <c r="J831" s="49"/>
    </row>
    <row r="832" spans="7:10">
      <c r="G832" s="163"/>
      <c r="H832" s="49"/>
      <c r="I832" s="330"/>
      <c r="J832" s="49"/>
    </row>
    <row r="833" spans="7:10">
      <c r="G833" s="163"/>
      <c r="H833" s="49"/>
      <c r="I833" s="330"/>
      <c r="J833" s="49"/>
    </row>
    <row r="834" spans="7:10">
      <c r="G834" s="163"/>
      <c r="H834" s="49"/>
      <c r="I834" s="330"/>
      <c r="J834" s="49"/>
    </row>
    <row r="835" spans="7:10">
      <c r="G835" s="163"/>
      <c r="H835" s="49"/>
      <c r="I835" s="330"/>
      <c r="J835" s="49"/>
    </row>
    <row r="836" spans="7:10">
      <c r="G836" s="163"/>
      <c r="H836" s="49"/>
      <c r="I836" s="330"/>
      <c r="J836" s="49"/>
    </row>
    <row r="837" spans="7:10">
      <c r="G837" s="163"/>
      <c r="H837" s="49"/>
      <c r="I837" s="330"/>
      <c r="J837" s="49"/>
    </row>
    <row r="838" spans="7:10">
      <c r="G838" s="163"/>
      <c r="H838" s="49"/>
      <c r="I838" s="330"/>
      <c r="J838" s="49"/>
    </row>
    <row r="839" spans="7:10">
      <c r="G839" s="163"/>
      <c r="H839" s="49"/>
      <c r="I839" s="330"/>
      <c r="J839" s="49"/>
    </row>
    <row r="840" spans="7:10">
      <c r="G840" s="163"/>
      <c r="H840" s="49"/>
      <c r="I840" s="330"/>
      <c r="J840" s="49"/>
    </row>
    <row r="841" spans="7:10">
      <c r="G841" s="163"/>
      <c r="H841" s="49"/>
      <c r="I841" s="330"/>
      <c r="J841" s="49"/>
    </row>
    <row r="842" spans="7:10">
      <c r="G842" s="163"/>
      <c r="H842" s="49"/>
      <c r="I842" s="330"/>
      <c r="J842" s="49"/>
    </row>
    <row r="843" spans="7:10">
      <c r="G843" s="163"/>
      <c r="H843" s="49"/>
      <c r="I843" s="330"/>
      <c r="J843" s="49"/>
    </row>
    <row r="844" spans="7:10">
      <c r="G844" s="163"/>
      <c r="H844" s="49"/>
      <c r="I844" s="330"/>
      <c r="J844" s="49"/>
    </row>
    <row r="845" spans="7:10">
      <c r="G845" s="163"/>
      <c r="H845" s="49"/>
      <c r="I845" s="330"/>
      <c r="J845" s="49"/>
    </row>
    <row r="846" spans="7:10">
      <c r="G846" s="163"/>
      <c r="H846" s="49"/>
      <c r="I846" s="330"/>
      <c r="J846" s="49"/>
    </row>
    <row r="847" spans="7:10">
      <c r="G847" s="163"/>
      <c r="H847" s="49"/>
      <c r="I847" s="330"/>
      <c r="J847" s="49"/>
    </row>
    <row r="848" spans="7:10">
      <c r="G848" s="163"/>
      <c r="H848" s="49"/>
      <c r="I848" s="330"/>
      <c r="J848" s="49"/>
    </row>
    <row r="849" spans="7:10">
      <c r="G849" s="163"/>
      <c r="H849" s="49"/>
      <c r="I849" s="330"/>
      <c r="J849" s="49"/>
    </row>
    <row r="850" spans="7:10">
      <c r="G850" s="163"/>
      <c r="H850" s="49"/>
      <c r="I850" s="330"/>
      <c r="J850" s="49"/>
    </row>
    <row r="851" spans="7:10">
      <c r="G851" s="163"/>
      <c r="H851" s="49"/>
      <c r="I851" s="330"/>
      <c r="J851" s="49"/>
    </row>
    <row r="852" spans="7:10">
      <c r="G852" s="163"/>
      <c r="H852" s="49"/>
      <c r="I852" s="330"/>
      <c r="J852" s="49"/>
    </row>
    <row r="853" spans="7:10">
      <c r="G853" s="163"/>
      <c r="H853" s="49"/>
      <c r="I853" s="330"/>
      <c r="J853" s="49"/>
    </row>
    <row r="854" spans="7:10">
      <c r="G854" s="163"/>
      <c r="H854" s="49"/>
      <c r="I854" s="330"/>
      <c r="J854" s="49"/>
    </row>
    <row r="855" spans="7:10">
      <c r="G855" s="163"/>
      <c r="H855" s="49"/>
      <c r="I855" s="330"/>
      <c r="J855" s="49"/>
    </row>
    <row r="856" spans="7:10">
      <c r="G856" s="163"/>
      <c r="H856" s="49"/>
      <c r="I856" s="330"/>
      <c r="J856" s="49"/>
    </row>
    <row r="857" spans="7:10">
      <c r="G857" s="163"/>
      <c r="H857" s="49"/>
      <c r="I857" s="330"/>
      <c r="J857" s="49"/>
    </row>
    <row r="858" spans="7:10">
      <c r="G858" s="163"/>
      <c r="H858" s="49"/>
      <c r="I858" s="330"/>
      <c r="J858" s="49"/>
    </row>
    <row r="859" spans="7:10">
      <c r="G859" s="163"/>
      <c r="H859" s="49"/>
      <c r="I859" s="330"/>
      <c r="J859" s="49"/>
    </row>
    <row r="860" spans="7:10">
      <c r="G860" s="163"/>
      <c r="H860" s="49"/>
      <c r="I860" s="330"/>
      <c r="J860" s="49"/>
    </row>
    <row r="861" spans="7:10">
      <c r="G861" s="163"/>
      <c r="H861" s="49"/>
      <c r="I861" s="330"/>
      <c r="J861" s="49"/>
    </row>
    <row r="862" spans="7:10">
      <c r="G862" s="163"/>
      <c r="H862" s="49"/>
      <c r="I862" s="330"/>
      <c r="J862" s="49"/>
    </row>
    <row r="863" spans="7:10">
      <c r="G863" s="163"/>
      <c r="H863" s="49"/>
      <c r="I863" s="330"/>
      <c r="J863" s="49"/>
    </row>
    <row r="864" spans="7:10">
      <c r="G864" s="163"/>
      <c r="H864" s="49"/>
      <c r="I864" s="330"/>
      <c r="J864" s="49"/>
    </row>
    <row r="865" spans="7:10">
      <c r="G865" s="163"/>
      <c r="H865" s="49"/>
      <c r="I865" s="330"/>
      <c r="J865" s="49"/>
    </row>
    <row r="866" spans="7:10">
      <c r="G866" s="163"/>
      <c r="H866" s="49"/>
      <c r="I866" s="330"/>
      <c r="J866" s="49"/>
    </row>
    <row r="867" spans="7:10">
      <c r="G867" s="163"/>
      <c r="H867" s="49"/>
      <c r="I867" s="330"/>
      <c r="J867" s="49"/>
    </row>
    <row r="868" spans="7:10">
      <c r="G868" s="163"/>
      <c r="H868" s="49"/>
      <c r="I868" s="330"/>
      <c r="J868" s="49"/>
    </row>
    <row r="869" spans="7:10">
      <c r="G869" s="163"/>
      <c r="H869" s="49"/>
      <c r="I869" s="330"/>
      <c r="J869" s="49"/>
    </row>
    <row r="870" spans="7:10">
      <c r="G870" s="163"/>
      <c r="H870" s="49"/>
      <c r="I870" s="330"/>
      <c r="J870" s="49"/>
    </row>
    <row r="871" spans="7:10">
      <c r="G871" s="163"/>
      <c r="H871" s="49"/>
      <c r="I871" s="330"/>
      <c r="J871" s="49"/>
    </row>
    <row r="872" spans="7:10">
      <c r="G872" s="163"/>
      <c r="H872" s="49"/>
      <c r="I872" s="330"/>
      <c r="J872" s="49"/>
    </row>
    <row r="873" spans="7:10">
      <c r="G873" s="163"/>
      <c r="H873" s="49"/>
      <c r="I873" s="330"/>
      <c r="J873" s="49"/>
    </row>
    <row r="874" spans="7:10">
      <c r="G874" s="163"/>
      <c r="H874" s="49"/>
      <c r="I874" s="330"/>
      <c r="J874" s="49"/>
    </row>
    <row r="875" spans="7:10">
      <c r="G875" s="163"/>
      <c r="H875" s="49"/>
      <c r="I875" s="330"/>
      <c r="J875" s="49"/>
    </row>
    <row r="876" spans="7:10">
      <c r="G876" s="163"/>
      <c r="H876" s="49"/>
      <c r="I876" s="330"/>
      <c r="J876" s="49"/>
    </row>
    <row r="877" spans="7:10">
      <c r="G877" s="163"/>
      <c r="H877" s="49"/>
      <c r="I877" s="330"/>
      <c r="J877" s="49"/>
    </row>
    <row r="878" spans="7:10">
      <c r="G878" s="163"/>
      <c r="H878" s="49"/>
      <c r="I878" s="330"/>
      <c r="J878" s="49"/>
    </row>
    <row r="879" spans="7:10">
      <c r="G879" s="163"/>
      <c r="H879" s="49"/>
      <c r="I879" s="330"/>
      <c r="J879" s="49"/>
    </row>
    <row r="880" spans="7:10">
      <c r="G880" s="163"/>
      <c r="H880" s="49"/>
      <c r="I880" s="330"/>
      <c r="J880" s="49"/>
    </row>
    <row r="881" spans="7:10">
      <c r="G881" s="163"/>
      <c r="H881" s="49"/>
      <c r="I881" s="330"/>
      <c r="J881" s="49"/>
    </row>
    <row r="882" spans="7:10">
      <c r="G882" s="163"/>
      <c r="H882" s="49"/>
      <c r="I882" s="330"/>
      <c r="J882" s="49"/>
    </row>
    <row r="883" spans="7:10">
      <c r="G883" s="163"/>
      <c r="H883" s="49"/>
      <c r="I883" s="330"/>
      <c r="J883" s="49"/>
    </row>
    <row r="884" spans="7:10">
      <c r="G884" s="163"/>
      <c r="H884" s="49"/>
      <c r="I884" s="330"/>
      <c r="J884" s="49"/>
    </row>
    <row r="885" spans="7:10">
      <c r="G885" s="163"/>
      <c r="H885" s="49"/>
      <c r="I885" s="330"/>
      <c r="J885" s="49"/>
    </row>
    <row r="886" spans="7:10">
      <c r="G886" s="163"/>
      <c r="H886" s="49"/>
      <c r="I886" s="330"/>
      <c r="J886" s="49"/>
    </row>
    <row r="887" spans="7:10">
      <c r="G887" s="163"/>
      <c r="H887" s="49"/>
      <c r="I887" s="330"/>
      <c r="J887" s="49"/>
    </row>
    <row r="888" spans="7:10">
      <c r="G888" s="163"/>
      <c r="H888" s="49"/>
      <c r="I888" s="330"/>
      <c r="J888" s="49"/>
    </row>
    <row r="889" spans="7:10">
      <c r="G889" s="163"/>
      <c r="H889" s="49"/>
      <c r="I889" s="330"/>
      <c r="J889" s="49"/>
    </row>
    <row r="890" spans="7:10">
      <c r="G890" s="163"/>
      <c r="H890" s="49"/>
      <c r="I890" s="330"/>
      <c r="J890" s="49"/>
    </row>
    <row r="891" spans="7:10">
      <c r="G891" s="163"/>
      <c r="H891" s="49"/>
      <c r="I891" s="330"/>
      <c r="J891" s="49"/>
    </row>
    <row r="892" spans="7:10">
      <c r="G892" s="163"/>
      <c r="H892" s="49"/>
      <c r="I892" s="330"/>
      <c r="J892" s="49"/>
    </row>
    <row r="893" spans="7:10">
      <c r="G893" s="163"/>
      <c r="H893" s="49"/>
      <c r="I893" s="330"/>
      <c r="J893" s="49"/>
    </row>
    <row r="894" spans="7:10">
      <c r="G894" s="163"/>
      <c r="H894" s="49"/>
      <c r="I894" s="330"/>
      <c r="J894" s="49"/>
    </row>
    <row r="895" spans="7:10">
      <c r="G895" s="163"/>
      <c r="H895" s="49"/>
      <c r="I895" s="330"/>
      <c r="J895" s="49"/>
    </row>
    <row r="896" spans="7:10">
      <c r="G896" s="163"/>
      <c r="H896" s="49"/>
      <c r="I896" s="330"/>
      <c r="J896" s="49"/>
    </row>
    <row r="897" spans="7:10">
      <c r="G897" s="163"/>
      <c r="H897" s="49"/>
      <c r="I897" s="330"/>
      <c r="J897" s="49"/>
    </row>
    <row r="898" spans="7:10">
      <c r="G898" s="163"/>
      <c r="H898" s="49"/>
      <c r="I898" s="330"/>
      <c r="J898" s="49"/>
    </row>
    <row r="899" spans="7:10">
      <c r="G899" s="163"/>
      <c r="H899" s="49"/>
      <c r="I899" s="330"/>
      <c r="J899" s="49"/>
    </row>
    <row r="900" spans="7:10">
      <c r="G900" s="163"/>
      <c r="H900" s="49"/>
      <c r="I900" s="330"/>
      <c r="J900" s="49"/>
    </row>
    <row r="901" spans="7:10">
      <c r="G901" s="163"/>
      <c r="H901" s="49"/>
      <c r="I901" s="330"/>
      <c r="J901" s="49"/>
    </row>
    <row r="902" spans="7:10">
      <c r="G902" s="163"/>
      <c r="H902" s="49"/>
      <c r="I902" s="330"/>
      <c r="J902" s="49"/>
    </row>
    <row r="903" spans="7:10">
      <c r="G903" s="163"/>
      <c r="H903" s="49"/>
      <c r="I903" s="330"/>
      <c r="J903" s="49"/>
    </row>
    <row r="904" spans="7:10">
      <c r="G904" s="163"/>
      <c r="H904" s="49"/>
      <c r="I904" s="330"/>
      <c r="J904" s="49"/>
    </row>
    <row r="905" spans="7:10">
      <c r="G905" s="163"/>
      <c r="H905" s="49"/>
      <c r="I905" s="330"/>
      <c r="J905" s="49"/>
    </row>
    <row r="906" spans="7:10">
      <c r="G906" s="163"/>
      <c r="H906" s="49"/>
      <c r="I906" s="330"/>
      <c r="J906" s="49"/>
    </row>
    <row r="907" spans="7:10">
      <c r="G907" s="163"/>
      <c r="H907" s="49"/>
      <c r="I907" s="330"/>
      <c r="J907" s="49"/>
    </row>
    <row r="908" spans="7:10">
      <c r="G908" s="163"/>
      <c r="H908" s="49"/>
      <c r="I908" s="330"/>
      <c r="J908" s="49"/>
    </row>
    <row r="909" spans="7:10">
      <c r="G909" s="163"/>
      <c r="H909" s="49"/>
      <c r="I909" s="330"/>
      <c r="J909" s="49"/>
    </row>
    <row r="910" spans="7:10">
      <c r="G910" s="163"/>
      <c r="H910" s="49"/>
      <c r="I910" s="330"/>
      <c r="J910" s="49"/>
    </row>
    <row r="911" spans="7:10">
      <c r="G911" s="163"/>
      <c r="H911" s="49"/>
      <c r="I911" s="330"/>
      <c r="J911" s="49"/>
    </row>
    <row r="912" spans="7:10">
      <c r="G912" s="163"/>
      <c r="H912" s="49"/>
      <c r="I912" s="330"/>
      <c r="J912" s="49"/>
    </row>
    <row r="913" spans="7:10">
      <c r="G913" s="163"/>
      <c r="H913" s="49"/>
      <c r="I913" s="330"/>
      <c r="J913" s="49"/>
    </row>
    <row r="914" spans="7:10">
      <c r="G914" s="163"/>
      <c r="H914" s="49"/>
      <c r="I914" s="330"/>
      <c r="J914" s="49"/>
    </row>
    <row r="915" spans="7:10">
      <c r="G915" s="163"/>
      <c r="H915" s="49"/>
      <c r="I915" s="330"/>
      <c r="J915" s="49"/>
    </row>
    <row r="916" spans="7:10">
      <c r="G916" s="163"/>
      <c r="H916" s="49"/>
      <c r="I916" s="330"/>
      <c r="J916" s="49"/>
    </row>
    <row r="917" spans="7:10">
      <c r="G917" s="163"/>
      <c r="H917" s="49"/>
      <c r="I917" s="330"/>
      <c r="J917" s="49"/>
    </row>
    <row r="918" spans="7:10">
      <c r="G918" s="163"/>
      <c r="H918" s="49"/>
      <c r="I918" s="330"/>
      <c r="J918" s="49"/>
    </row>
    <row r="919" spans="7:10">
      <c r="G919" s="163"/>
      <c r="H919" s="49"/>
      <c r="I919" s="330"/>
      <c r="J919" s="49"/>
    </row>
    <row r="920" spans="7:10">
      <c r="G920" s="163"/>
      <c r="H920" s="49"/>
      <c r="I920" s="330"/>
      <c r="J920" s="49"/>
    </row>
    <row r="921" spans="7:10">
      <c r="G921" s="163"/>
      <c r="H921" s="49"/>
      <c r="I921" s="330"/>
      <c r="J921" s="49"/>
    </row>
    <row r="922" spans="7:10">
      <c r="G922" s="163"/>
      <c r="H922" s="49"/>
      <c r="I922" s="330"/>
      <c r="J922" s="49"/>
    </row>
    <row r="923" spans="7:10">
      <c r="G923" s="163"/>
      <c r="H923" s="49"/>
      <c r="I923" s="330"/>
      <c r="J923" s="49"/>
    </row>
    <row r="924" spans="7:10">
      <c r="G924" s="163"/>
      <c r="H924" s="49"/>
      <c r="I924" s="330"/>
      <c r="J924" s="49"/>
    </row>
    <row r="925" spans="7:10">
      <c r="G925" s="163"/>
      <c r="H925" s="49"/>
      <c r="I925" s="330"/>
      <c r="J925" s="49"/>
    </row>
    <row r="926" spans="7:10">
      <c r="G926" s="163"/>
      <c r="H926" s="49"/>
      <c r="I926" s="330"/>
      <c r="J926" s="49"/>
    </row>
    <row r="927" spans="7:10">
      <c r="G927" s="163"/>
      <c r="H927" s="49"/>
      <c r="I927" s="330"/>
      <c r="J927" s="49"/>
    </row>
    <row r="928" spans="7:10">
      <c r="G928" s="163"/>
      <c r="H928" s="49"/>
      <c r="I928" s="330"/>
      <c r="J928" s="49"/>
    </row>
    <row r="929" spans="7:10">
      <c r="G929" s="163"/>
      <c r="H929" s="49"/>
      <c r="I929" s="330"/>
      <c r="J929" s="49"/>
    </row>
    <row r="930" spans="7:10">
      <c r="G930" s="163"/>
      <c r="H930" s="49"/>
      <c r="I930" s="330"/>
      <c r="J930" s="49"/>
    </row>
    <row r="931" spans="7:10">
      <c r="G931" s="163"/>
      <c r="H931" s="49"/>
      <c r="I931" s="330"/>
      <c r="J931" s="49"/>
    </row>
    <row r="932" spans="7:10">
      <c r="G932" s="163"/>
      <c r="H932" s="49"/>
      <c r="I932" s="330"/>
      <c r="J932" s="49"/>
    </row>
    <row r="933" spans="7:10">
      <c r="G933" s="163"/>
      <c r="H933" s="49"/>
      <c r="I933" s="330"/>
      <c r="J933" s="49"/>
    </row>
    <row r="934" spans="7:10">
      <c r="G934" s="163"/>
      <c r="H934" s="49"/>
      <c r="I934" s="330"/>
      <c r="J934" s="49"/>
    </row>
    <row r="935" spans="7:10">
      <c r="G935" s="163"/>
      <c r="H935" s="49"/>
      <c r="I935" s="330"/>
      <c r="J935" s="49"/>
    </row>
    <row r="936" spans="7:10">
      <c r="G936" s="163"/>
      <c r="H936" s="49"/>
      <c r="I936" s="330"/>
      <c r="J936" s="49"/>
    </row>
    <row r="937" spans="7:10">
      <c r="G937" s="163"/>
      <c r="H937" s="49"/>
      <c r="I937" s="330"/>
      <c r="J937" s="49"/>
    </row>
    <row r="938" spans="7:10">
      <c r="G938" s="163"/>
      <c r="H938" s="49"/>
      <c r="I938" s="330"/>
      <c r="J938" s="49"/>
    </row>
    <row r="939" spans="7:10">
      <c r="G939" s="163"/>
      <c r="H939" s="49"/>
      <c r="I939" s="330"/>
      <c r="J939" s="49"/>
    </row>
    <row r="940" spans="7:10">
      <c r="G940" s="163"/>
      <c r="H940" s="49"/>
      <c r="I940" s="330"/>
      <c r="J940" s="49"/>
    </row>
    <row r="941" spans="7:10">
      <c r="G941" s="163"/>
      <c r="H941" s="49"/>
      <c r="I941" s="330"/>
      <c r="J941" s="49"/>
    </row>
    <row r="942" spans="7:10">
      <c r="G942" s="163"/>
      <c r="H942" s="49"/>
      <c r="I942" s="330"/>
      <c r="J942" s="49"/>
    </row>
    <row r="943" spans="7:10">
      <c r="G943" s="163"/>
      <c r="H943" s="49"/>
      <c r="I943" s="330"/>
      <c r="J943" s="49"/>
    </row>
    <row r="944" spans="7:10">
      <c r="G944" s="163"/>
      <c r="H944" s="49"/>
      <c r="I944" s="330"/>
      <c r="J944" s="49"/>
    </row>
    <row r="945" spans="7:10">
      <c r="G945" s="163"/>
      <c r="H945" s="49"/>
      <c r="I945" s="330"/>
      <c r="J945" s="49"/>
    </row>
    <row r="946" spans="7:10">
      <c r="G946" s="163"/>
      <c r="H946" s="49"/>
      <c r="I946" s="330"/>
      <c r="J946" s="49"/>
    </row>
    <row r="947" spans="7:10">
      <c r="G947" s="163"/>
      <c r="H947" s="49"/>
      <c r="I947" s="330"/>
      <c r="J947" s="49"/>
    </row>
    <row r="948" spans="7:10">
      <c r="G948" s="163"/>
      <c r="H948" s="49"/>
      <c r="I948" s="330"/>
      <c r="J948" s="49"/>
    </row>
    <row r="949" spans="7:10">
      <c r="G949" s="163"/>
      <c r="H949" s="49"/>
      <c r="I949" s="330"/>
      <c r="J949" s="49"/>
    </row>
    <row r="950" spans="7:10">
      <c r="G950" s="163"/>
      <c r="H950" s="49"/>
      <c r="I950" s="330"/>
      <c r="J950" s="49"/>
    </row>
    <row r="951" spans="7:10">
      <c r="G951" s="163"/>
      <c r="H951" s="49"/>
      <c r="I951" s="330"/>
      <c r="J951" s="49"/>
    </row>
    <row r="952" spans="7:10">
      <c r="G952" s="163"/>
      <c r="H952" s="49"/>
      <c r="I952" s="330"/>
      <c r="J952" s="49"/>
    </row>
    <row r="953" spans="7:10">
      <c r="G953" s="163"/>
      <c r="H953" s="49"/>
      <c r="I953" s="330"/>
      <c r="J953" s="49"/>
    </row>
    <row r="954" spans="7:10">
      <c r="G954" s="163"/>
      <c r="H954" s="49"/>
      <c r="I954" s="330"/>
      <c r="J954" s="49"/>
    </row>
    <row r="955" spans="7:10">
      <c r="G955" s="163"/>
      <c r="H955" s="49"/>
      <c r="I955" s="330"/>
      <c r="J955" s="49"/>
    </row>
    <row r="956" spans="7:10">
      <c r="G956" s="163"/>
      <c r="H956" s="49"/>
      <c r="I956" s="330"/>
      <c r="J956" s="49"/>
    </row>
    <row r="957" spans="7:10">
      <c r="G957" s="163"/>
      <c r="H957" s="49"/>
      <c r="I957" s="330"/>
      <c r="J957" s="49"/>
    </row>
    <row r="958" spans="7:10">
      <c r="G958" s="163"/>
      <c r="H958" s="49"/>
      <c r="I958" s="330"/>
      <c r="J958" s="49"/>
    </row>
    <row r="959" spans="7:10">
      <c r="G959" s="163"/>
      <c r="H959" s="49"/>
      <c r="I959" s="330"/>
      <c r="J959" s="49"/>
    </row>
    <row r="960" spans="7:10">
      <c r="G960" s="163"/>
      <c r="H960" s="49"/>
      <c r="I960" s="330"/>
      <c r="J960" s="49"/>
    </row>
    <row r="961" spans="7:10">
      <c r="G961" s="163"/>
      <c r="H961" s="49"/>
      <c r="I961" s="330"/>
      <c r="J961" s="49"/>
    </row>
    <row r="962" spans="7:10">
      <c r="G962" s="163"/>
      <c r="H962" s="49"/>
      <c r="I962" s="330"/>
      <c r="J962" s="49"/>
    </row>
    <row r="963" spans="7:10">
      <c r="G963" s="163"/>
      <c r="H963" s="49"/>
      <c r="I963" s="330"/>
      <c r="J963" s="49"/>
    </row>
    <row r="964" spans="7:10">
      <c r="G964" s="163"/>
      <c r="H964" s="49"/>
      <c r="I964" s="330"/>
      <c r="J964" s="49"/>
    </row>
    <row r="965" spans="7:10">
      <c r="G965" s="163"/>
      <c r="H965" s="49"/>
      <c r="I965" s="330"/>
      <c r="J965" s="49"/>
    </row>
    <row r="966" spans="7:10">
      <c r="G966" s="163"/>
      <c r="H966" s="49"/>
      <c r="I966" s="330"/>
      <c r="J966" s="49"/>
    </row>
    <row r="967" spans="7:10">
      <c r="G967" s="163"/>
      <c r="H967" s="49"/>
      <c r="I967" s="330"/>
      <c r="J967" s="49"/>
    </row>
    <row r="968" spans="7:10">
      <c r="G968" s="163"/>
      <c r="H968" s="49"/>
      <c r="I968" s="330"/>
      <c r="J968" s="49"/>
    </row>
    <row r="969" spans="7:10">
      <c r="G969" s="163"/>
      <c r="H969" s="49"/>
      <c r="I969" s="330"/>
      <c r="J969" s="49"/>
    </row>
    <row r="970" spans="7:10">
      <c r="G970" s="163"/>
      <c r="H970" s="49"/>
      <c r="I970" s="330"/>
      <c r="J970" s="49"/>
    </row>
    <row r="971" spans="7:10">
      <c r="G971" s="163"/>
      <c r="H971" s="49"/>
      <c r="I971" s="330"/>
      <c r="J971" s="49"/>
    </row>
    <row r="972" spans="7:10">
      <c r="G972" s="163"/>
      <c r="H972" s="49"/>
      <c r="I972" s="330"/>
      <c r="J972" s="49"/>
    </row>
    <row r="973" spans="7:10">
      <c r="G973" s="163"/>
      <c r="H973" s="49"/>
      <c r="I973" s="330"/>
      <c r="J973" s="49"/>
    </row>
    <row r="974" spans="7:10">
      <c r="G974" s="163"/>
      <c r="H974" s="49"/>
      <c r="I974" s="330"/>
      <c r="J974" s="49"/>
    </row>
    <row r="975" spans="7:10">
      <c r="G975" s="163"/>
      <c r="H975" s="49"/>
      <c r="I975" s="330"/>
      <c r="J975" s="49"/>
    </row>
    <row r="976" spans="7:10">
      <c r="G976" s="163"/>
      <c r="H976" s="49"/>
      <c r="I976" s="330"/>
      <c r="J976" s="49"/>
    </row>
    <row r="977" spans="7:10">
      <c r="G977" s="163"/>
      <c r="H977" s="49"/>
      <c r="I977" s="330"/>
      <c r="J977" s="49"/>
    </row>
    <row r="978" spans="7:10">
      <c r="G978" s="163"/>
      <c r="H978" s="49"/>
      <c r="I978" s="330"/>
      <c r="J978" s="49"/>
    </row>
    <row r="979" spans="7:10">
      <c r="G979" s="163"/>
      <c r="H979" s="49"/>
      <c r="I979" s="330"/>
      <c r="J979" s="49"/>
    </row>
    <row r="980" spans="7:10">
      <c r="G980" s="163"/>
      <c r="H980" s="49"/>
      <c r="I980" s="330"/>
      <c r="J980" s="49"/>
    </row>
    <row r="981" spans="7:10">
      <c r="G981" s="163"/>
      <c r="H981" s="49"/>
      <c r="I981" s="330"/>
      <c r="J981" s="49"/>
    </row>
    <row r="982" spans="7:10">
      <c r="G982" s="163"/>
      <c r="H982" s="49"/>
      <c r="I982" s="330"/>
      <c r="J982" s="49"/>
    </row>
    <row r="983" spans="7:10">
      <c r="G983" s="163"/>
      <c r="H983" s="49"/>
      <c r="I983" s="330"/>
      <c r="J983" s="49"/>
    </row>
    <row r="984" spans="7:10">
      <c r="G984" s="163"/>
      <c r="H984" s="49"/>
      <c r="I984" s="330"/>
      <c r="J984" s="49"/>
    </row>
    <row r="985" spans="7:10">
      <c r="G985" s="163"/>
      <c r="H985" s="49"/>
      <c r="I985" s="330"/>
      <c r="J985" s="49"/>
    </row>
    <row r="986" spans="7:10">
      <c r="G986" s="163"/>
      <c r="H986" s="49"/>
      <c r="I986" s="330"/>
      <c r="J986" s="49"/>
    </row>
    <row r="987" spans="7:10">
      <c r="G987" s="163"/>
      <c r="H987" s="49"/>
      <c r="I987" s="330"/>
      <c r="J987" s="49"/>
    </row>
    <row r="988" spans="7:10">
      <c r="G988" s="163"/>
      <c r="H988" s="49"/>
      <c r="I988" s="330"/>
      <c r="J988" s="49"/>
    </row>
    <row r="989" spans="7:10">
      <c r="G989" s="163"/>
      <c r="H989" s="49"/>
      <c r="I989" s="330"/>
      <c r="J989" s="49"/>
    </row>
    <row r="990" spans="7:10">
      <c r="G990" s="163"/>
      <c r="H990" s="49"/>
      <c r="I990" s="330"/>
      <c r="J990" s="49"/>
    </row>
    <row r="991" spans="7:10">
      <c r="G991" s="163"/>
      <c r="H991" s="49"/>
      <c r="I991" s="330"/>
      <c r="J991" s="49"/>
    </row>
    <row r="992" spans="7:10">
      <c r="G992" s="163"/>
      <c r="H992" s="49"/>
      <c r="I992" s="330"/>
      <c r="J992" s="49"/>
    </row>
    <row r="993" spans="7:10">
      <c r="G993" s="163"/>
      <c r="H993" s="49"/>
      <c r="I993" s="330"/>
      <c r="J993" s="49"/>
    </row>
    <row r="994" spans="7:10">
      <c r="G994" s="163"/>
      <c r="H994" s="49"/>
      <c r="I994" s="330"/>
      <c r="J994" s="49"/>
    </row>
    <row r="995" spans="7:10">
      <c r="G995" s="163"/>
      <c r="H995" s="49"/>
      <c r="I995" s="330"/>
      <c r="J995" s="49"/>
    </row>
    <row r="996" spans="7:10">
      <c r="G996" s="163"/>
      <c r="H996" s="49"/>
      <c r="I996" s="330"/>
      <c r="J996" s="49"/>
    </row>
    <row r="997" spans="7:10">
      <c r="G997" s="163"/>
      <c r="H997" s="49"/>
      <c r="I997" s="330"/>
      <c r="J997" s="49"/>
    </row>
    <row r="998" spans="7:10">
      <c r="G998" s="163"/>
      <c r="H998" s="49"/>
      <c r="I998" s="330"/>
      <c r="J998" s="49"/>
    </row>
    <row r="999" spans="7:10">
      <c r="G999" s="163"/>
      <c r="H999" s="49"/>
      <c r="I999" s="330"/>
      <c r="J999" s="49"/>
    </row>
    <row r="1000" spans="7:10">
      <c r="G1000" s="163"/>
      <c r="H1000" s="49"/>
      <c r="I1000" s="330"/>
      <c r="J1000" s="49"/>
    </row>
    <row r="1001" spans="7:10">
      <c r="G1001" s="163"/>
      <c r="H1001" s="49"/>
      <c r="I1001" s="330"/>
      <c r="J1001" s="49"/>
    </row>
    <row r="1002" spans="7:10">
      <c r="G1002" s="163"/>
      <c r="H1002" s="49"/>
      <c r="I1002" s="330"/>
      <c r="J1002" s="4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0C3E-494B-4427-BFFE-855BD2F50A0F}">
  <dimension ref="A1:P34"/>
  <sheetViews>
    <sheetView workbookViewId="0">
      <selection activeCell="E5" sqref="E5"/>
    </sheetView>
  </sheetViews>
  <sheetFormatPr defaultColWidth="9.33203125" defaultRowHeight="14.4"/>
  <cols>
    <col min="1" max="1" width="9.44140625" style="274" bestFit="1" customWidth="1"/>
    <col min="2" max="2" width="4.6640625" style="274" customWidth="1"/>
    <col min="3" max="3" width="12.44140625" style="274" bestFit="1" customWidth="1"/>
    <col min="4" max="4" width="18" style="274" bestFit="1" customWidth="1"/>
    <col min="5" max="6" width="16.5546875" style="274" bestFit="1" customWidth="1"/>
    <col min="7" max="8" width="14.44140625" style="274" bestFit="1" customWidth="1"/>
    <col min="9" max="9" width="11.5546875" style="274" hidden="1" customWidth="1"/>
    <col min="10" max="10" width="5.6640625" style="274" hidden="1" customWidth="1"/>
    <col min="11" max="11" width="5.6640625" style="275" hidden="1" customWidth="1"/>
    <col min="12" max="12" width="27.6640625" style="274" bestFit="1" customWidth="1"/>
    <col min="13" max="13" width="17" bestFit="1" customWidth="1"/>
    <col min="14" max="14" width="14.44140625" bestFit="1" customWidth="1"/>
    <col min="15" max="15" width="7.5546875" bestFit="1" customWidth="1"/>
    <col min="16" max="16" width="4.44140625" bestFit="1" customWidth="1"/>
  </cols>
  <sheetData>
    <row r="1" spans="1:16">
      <c r="A1" s="279" t="s">
        <v>62</v>
      </c>
      <c r="B1" s="272"/>
      <c r="C1" s="273"/>
      <c r="E1" s="176"/>
      <c r="F1" s="176"/>
      <c r="G1" s="176"/>
    </row>
    <row r="2" spans="1:16">
      <c r="E2" s="176"/>
      <c r="F2" s="176"/>
      <c r="G2" s="276"/>
      <c r="H2" s="176"/>
    </row>
    <row r="3" spans="1:16" ht="15" thickBot="1">
      <c r="A3" s="298"/>
      <c r="B3" s="298"/>
      <c r="C3" s="298"/>
      <c r="D3" s="298" t="s">
        <v>434</v>
      </c>
      <c r="E3" s="298" t="s">
        <v>175</v>
      </c>
      <c r="F3" s="298" t="s">
        <v>472</v>
      </c>
      <c r="G3" s="298" t="s">
        <v>178</v>
      </c>
      <c r="H3" s="298" t="s">
        <v>436</v>
      </c>
      <c r="I3" s="298" t="s">
        <v>437</v>
      </c>
      <c r="J3" s="299"/>
      <c r="K3" s="332"/>
      <c r="L3" s="333" t="s">
        <v>438</v>
      </c>
    </row>
    <row r="4" spans="1:16">
      <c r="A4" s="176"/>
      <c r="C4" s="276"/>
      <c r="D4" s="334"/>
      <c r="E4" s="600">
        <f>Francis!AH3</f>
        <v>0</v>
      </c>
      <c r="F4" s="335"/>
      <c r="G4" s="336"/>
      <c r="H4" s="337">
        <f>F4*G4*50</f>
        <v>0</v>
      </c>
      <c r="I4" s="338"/>
      <c r="J4" s="339"/>
      <c r="K4" s="340">
        <f>H4-J4</f>
        <v>0</v>
      </c>
      <c r="L4" s="338"/>
    </row>
    <row r="5" spans="1:16">
      <c r="A5" s="176"/>
      <c r="B5" s="176"/>
      <c r="C5" s="176"/>
      <c r="D5" s="334" t="e" cm="1">
        <f t="array" aca="1" ref="D5" ca="1">_xll.BDP(E5&amp;" INDEX","px_close_2d")</f>
        <v>#NAME?</v>
      </c>
      <c r="E5" s="600">
        <f>Francis!AH3</f>
        <v>0</v>
      </c>
      <c r="F5" s="335">
        <f>SUMIFS('Eze Export_equitizer_VPIE'!G:G,'Eze Export_equitizer_VPIE'!C:C,E5)</f>
        <v>0</v>
      </c>
      <c r="G5" s="336" t="e" cm="1">
        <f t="array" aca="1" ref="G5" ca="1">_xll.BDP(E5&amp;" index","PX_YEST_CLOSE")</f>
        <v>#NAME?</v>
      </c>
      <c r="H5" s="337" t="e">
        <f ca="1">F5*G5*50</f>
        <v>#NAME?</v>
      </c>
      <c r="I5" s="338"/>
      <c r="J5" s="339" t="e">
        <f ca="1">D5*50*F5</f>
        <v>#NAME?</v>
      </c>
      <c r="K5" s="340" t="e">
        <f ca="1">H5-J5</f>
        <v>#NAME?</v>
      </c>
      <c r="L5" s="341"/>
    </row>
    <row r="6" spans="1:16">
      <c r="A6" s="284" t="s">
        <v>439</v>
      </c>
      <c r="B6" s="286" t="s">
        <v>301</v>
      </c>
      <c r="C6" s="286"/>
      <c r="D6" s="287"/>
      <c r="E6" s="285"/>
      <c r="F6" s="285"/>
      <c r="G6" s="285"/>
      <c r="H6" s="288">
        <f>SUMIF('Eze Export_equitizer_VPIE'!B:B,B6,'Eze Export_equitizer_VPIE'!H:H)</f>
        <v>0</v>
      </c>
      <c r="I6" s="289"/>
      <c r="K6" s="283" t="e">
        <f ca="1">SUM(K4:K5)</f>
        <v>#NAME?</v>
      </c>
      <c r="L6" s="290" t="e">
        <f ca="1">H6-H25</f>
        <v>#N/A</v>
      </c>
    </row>
    <row r="7" spans="1:16" ht="15" thickBot="1">
      <c r="A7" s="176"/>
      <c r="B7" s="176"/>
      <c r="C7" s="176"/>
      <c r="D7" s="176"/>
      <c r="E7" s="176"/>
      <c r="F7" s="176"/>
      <c r="G7" s="176"/>
      <c r="H7" s="176"/>
      <c r="M7" s="2" t="s">
        <v>440</v>
      </c>
      <c r="N7" s="152"/>
      <c r="O7" s="2" t="s">
        <v>439</v>
      </c>
      <c r="P7" s="2" t="s">
        <v>225</v>
      </c>
    </row>
    <row r="8" spans="1:16">
      <c r="A8" s="176"/>
      <c r="B8" s="176"/>
      <c r="C8" s="176"/>
      <c r="D8" s="176"/>
      <c r="E8" s="176"/>
      <c r="F8" s="291" t="s">
        <v>441</v>
      </c>
      <c r="G8" s="108"/>
      <c r="H8" s="292"/>
      <c r="L8" s="293" t="e">
        <f>H8/D29</f>
        <v>#DIV/0!</v>
      </c>
      <c r="M8" s="294"/>
      <c r="N8" s="295"/>
      <c r="O8" s="4"/>
      <c r="P8" s="4"/>
    </row>
    <row r="9" spans="1:16">
      <c r="A9" s="176"/>
      <c r="B9" s="176"/>
      <c r="C9" s="176"/>
      <c r="D9" s="176"/>
      <c r="E9" s="176"/>
      <c r="F9" s="277" t="s">
        <v>442</v>
      </c>
      <c r="G9" s="176"/>
      <c r="H9" s="281" t="e">
        <f>Francis!E3</f>
        <v>#N/A</v>
      </c>
      <c r="M9" s="163"/>
    </row>
    <row r="10" spans="1:16">
      <c r="F10" s="278" t="s">
        <v>443</v>
      </c>
      <c r="H10" s="282" t="e">
        <f>Francis!I3</f>
        <v>#N/A</v>
      </c>
    </row>
    <row r="11" spans="1:16">
      <c r="F11" s="277" t="s">
        <v>444</v>
      </c>
      <c r="H11" s="282" t="e">
        <f>Francis!J3</f>
        <v>#N/A</v>
      </c>
    </row>
    <row r="12" spans="1:16">
      <c r="F12" s="277" t="s">
        <v>445</v>
      </c>
      <c r="H12" s="282" t="e">
        <f>Francis!R3</f>
        <v>#N/A</v>
      </c>
      <c r="M12" s="163"/>
    </row>
    <row r="13" spans="1:16">
      <c r="F13" s="277" t="s">
        <v>446</v>
      </c>
      <c r="H13" s="282" t="e">
        <f ca="1">K6</f>
        <v>#NAME?</v>
      </c>
    </row>
    <row r="14" spans="1:16" ht="15" thickBot="1">
      <c r="D14" s="362"/>
      <c r="E14" s="361">
        <f ca="1">TODAY()</f>
        <v>45467</v>
      </c>
      <c r="F14" s="358" t="s">
        <v>447</v>
      </c>
      <c r="G14" s="362"/>
      <c r="H14" s="359" t="e">
        <f>Francis!G3</f>
        <v>#N/A</v>
      </c>
      <c r="M14" s="163"/>
    </row>
    <row r="15" spans="1:16">
      <c r="A15" s="300" t="s">
        <v>238</v>
      </c>
      <c r="B15" s="300"/>
      <c r="C15" s="301"/>
      <c r="D15" s="301"/>
      <c r="E15" s="301"/>
      <c r="F15" s="301"/>
      <c r="G15" s="301"/>
      <c r="H15" s="342" t="e">
        <f>SUM(H9:H14)</f>
        <v>#N/A</v>
      </c>
    </row>
    <row r="16" spans="1:16">
      <c r="A16" s="277"/>
      <c r="B16" s="277"/>
      <c r="C16" s="277"/>
      <c r="D16" s="176"/>
      <c r="E16" s="176"/>
      <c r="F16" s="176"/>
      <c r="G16" s="176"/>
      <c r="H16" s="296"/>
      <c r="K16" s="274"/>
    </row>
    <row r="17" spans="1:12">
      <c r="A17" s="302" t="s">
        <v>448</v>
      </c>
      <c r="B17" s="303" t="s">
        <v>302</v>
      </c>
      <c r="C17" s="303"/>
      <c r="D17" s="303"/>
      <c r="E17" s="303"/>
      <c r="F17" s="303"/>
      <c r="G17" s="303"/>
      <c r="H17" s="304">
        <f>SUMIF('Eze Export_equitizer_VPIE'!B:B,B17,'Eze Export_equitizer_VPIE'!H:H)</f>
        <v>0</v>
      </c>
      <c r="L17" s="305" t="e">
        <f>H17-H21</f>
        <v>#N/A</v>
      </c>
    </row>
    <row r="18" spans="1:12">
      <c r="A18" s="306" t="s">
        <v>449</v>
      </c>
      <c r="B18" s="307" t="s">
        <v>225</v>
      </c>
      <c r="C18" s="343"/>
      <c r="D18" s="308"/>
      <c r="E18" s="307"/>
      <c r="F18" s="307">
        <f>SUMIFS('Eze Export_equitizer_VPIE'!G:G,'Eze Export_equitizer_VPIE'!C:C,B18)</f>
        <v>0</v>
      </c>
      <c r="G18" s="309" t="e" cm="1">
        <f t="array" aca="1" ref="G18" ca="1">_xll.BDP(B18&amp;" equity","PX_YEST_CLOSE")</f>
        <v>#NAME?</v>
      </c>
      <c r="H18" s="310" t="e">
        <f ca="1">F18*G18</f>
        <v>#NAME?</v>
      </c>
      <c r="I18" s="308"/>
      <c r="J18" s="308"/>
      <c r="K18" s="308"/>
      <c r="L18" s="311"/>
    </row>
    <row r="19" spans="1:12">
      <c r="A19" s="277"/>
      <c r="B19" s="176"/>
      <c r="C19" s="176"/>
      <c r="E19" s="176"/>
      <c r="F19" s="176"/>
      <c r="G19" s="176"/>
      <c r="H19" s="312"/>
      <c r="K19" s="274"/>
      <c r="L19" s="313"/>
    </row>
    <row r="20" spans="1:12" ht="15" thickBot="1">
      <c r="A20" s="314" t="s">
        <v>450</v>
      </c>
      <c r="B20" s="314"/>
      <c r="C20" s="314"/>
      <c r="D20" s="315" t="s">
        <v>451</v>
      </c>
      <c r="E20" s="315" t="s">
        <v>452</v>
      </c>
      <c r="F20" s="314" t="s">
        <v>453</v>
      </c>
      <c r="G20" s="314" t="s">
        <v>454</v>
      </c>
      <c r="H20" s="316"/>
      <c r="K20" s="274"/>
      <c r="L20" s="313"/>
    </row>
    <row r="21" spans="1:12">
      <c r="D21" s="11"/>
      <c r="E21" s="347" t="s">
        <v>455</v>
      </c>
      <c r="F21" s="350" t="e">
        <f>IF(H21&lt;0,"BUY","Sell")</f>
        <v>#N/A</v>
      </c>
      <c r="G21" s="348"/>
      <c r="H21" s="318" t="e">
        <f>-ROUNDDOWN(H15/100000,0)*100000</f>
        <v>#N/A</v>
      </c>
    </row>
    <row r="22" spans="1:12" ht="15" thickBot="1">
      <c r="D22" s="319" t="e" cm="1">
        <f t="array" aca="1" ref="D22" ca="1">_xll.BDP("spy equity","PX_LAST")</f>
        <v>#NAME?</v>
      </c>
      <c r="E22" s="345" t="s">
        <v>456</v>
      </c>
      <c r="F22" s="346" t="e">
        <f>IF(H22&lt;0,"BUY","Sell")</f>
        <v>#N/A</v>
      </c>
      <c r="G22" s="351" t="e">
        <f ca="1">H22/D22</f>
        <v>#N/A</v>
      </c>
      <c r="H22" s="321" t="e">
        <f>-H15-H21</f>
        <v>#N/A</v>
      </c>
      <c r="L22" s="1" t="e">
        <f ca="1">IF(F18-G22&lt;0,"Not Enough to Sell, increase T Bill trade ","Trade")</f>
        <v>#N/A</v>
      </c>
    </row>
    <row r="23" spans="1:12">
      <c r="D23" s="319"/>
      <c r="E23" s="322"/>
      <c r="F23" s="274" t="e">
        <f>IF(H23&gt;0,"RAISE","SPEND")</f>
        <v>#N/A</v>
      </c>
      <c r="H23" s="323" t="e">
        <f>SUM(H21:H22)</f>
        <v>#N/A</v>
      </c>
    </row>
    <row r="24" spans="1:12">
      <c r="D24" s="319"/>
      <c r="E24" s="322"/>
      <c r="H24" s="324"/>
    </row>
    <row r="25" spans="1:12" ht="15" thickBot="1">
      <c r="A25" s="325" t="s">
        <v>457</v>
      </c>
      <c r="B25" s="344"/>
      <c r="C25" s="326" t="e">
        <f>L17-H6</f>
        <v>#N/A</v>
      </c>
      <c r="D25" s="319" t="e" cm="1">
        <f t="array" aca="1" ref="D25" ca="1">_xll.BDP(E25&amp;" index","PX_LAST")</f>
        <v>#NAME?</v>
      </c>
      <c r="E25" s="345">
        <f>E5</f>
        <v>0</v>
      </c>
      <c r="F25" s="346" t="e">
        <f ca="1">IF(G25&lt;0,"BUY","Sell")</f>
        <v>#N/A</v>
      </c>
      <c r="G25" s="349" t="e">
        <f ca="1">-ROUNDDOWN(C25/(1*50*D25),0)</f>
        <v>#N/A</v>
      </c>
      <c r="H25" s="321" t="e">
        <f ca="1">G25*50*D25</f>
        <v>#N/A</v>
      </c>
    </row>
    <row r="28" spans="1:12" ht="15" thickBot="1">
      <c r="D28" s="2" t="s">
        <v>458</v>
      </c>
      <c r="E28" s="298" t="s">
        <v>459</v>
      </c>
      <c r="F28" s="298" t="s">
        <v>460</v>
      </c>
      <c r="G28" s="298" t="s">
        <v>461</v>
      </c>
      <c r="H28" s="298" t="s">
        <v>462</v>
      </c>
    </row>
    <row r="29" spans="1:12">
      <c r="D29" s="282">
        <f>SUMIFS('Eze Export_equitizer_VPIE'!J:J,'Eze Export_equitizer_VPIE'!B:B,"FUT")+SUMIFS('Eze Export_equitizer_VPIE'!J:J,'Eze Export_equitizer_VPIE'!B:B,"CSUS")+SUMIFS('Eze Export_equitizer_VPIE'!J:J,'Eze Export_equitizer_VPIE'!B:B,"TBUS")</f>
        <v>0</v>
      </c>
      <c r="E29" s="327" t="e">
        <f>H23+H15</f>
        <v>#N/A</v>
      </c>
      <c r="F29" s="297" t="e">
        <f ca="1">H29-G29</f>
        <v>#N/A</v>
      </c>
      <c r="G29" s="297" t="e">
        <f ca="1">L6</f>
        <v>#N/A</v>
      </c>
      <c r="H29" s="297" t="e">
        <f>L17</f>
        <v>#N/A</v>
      </c>
    </row>
    <row r="30" spans="1:12">
      <c r="E30" s="328" t="e">
        <f>E29/D29</f>
        <v>#N/A</v>
      </c>
      <c r="G30" s="329" t="e">
        <f ca="1">G29/D29</f>
        <v>#N/A</v>
      </c>
      <c r="H30" s="329" t="e">
        <f>H29/D29</f>
        <v>#N/A</v>
      </c>
    </row>
    <row r="34" spans="4:4">
      <c r="D34" s="274" t="s">
        <v>463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5392-E78D-4DF2-8850-5B9C903B2CC2}">
  <dimension ref="K621:N2298"/>
  <sheetViews>
    <sheetView workbookViewId="0">
      <selection activeCell="E21" sqref="E21"/>
    </sheetView>
  </sheetViews>
  <sheetFormatPr defaultColWidth="9.33203125" defaultRowHeight="14.4"/>
  <cols>
    <col min="2" max="2" width="18.44140625" bestFit="1" customWidth="1"/>
    <col min="3" max="3" width="19.5546875" bestFit="1" customWidth="1"/>
    <col min="7" max="7" width="46.5546875" bestFit="1" customWidth="1"/>
    <col min="11" max="11" width="18.44140625" bestFit="1" customWidth="1"/>
  </cols>
  <sheetData>
    <row r="621" spans="11:11">
      <c r="K621" s="23"/>
    </row>
    <row r="744" spans="11:11">
      <c r="K744" s="23"/>
    </row>
    <row r="771" spans="11:11">
      <c r="K771" s="23"/>
    </row>
    <row r="788" spans="11:11">
      <c r="K788" s="23"/>
    </row>
    <row r="824" spans="11:11">
      <c r="K824" s="23"/>
    </row>
    <row r="942" spans="11:11">
      <c r="K942" s="23"/>
    </row>
    <row r="946" spans="11:11">
      <c r="K946" s="23"/>
    </row>
    <row r="985" spans="11:11">
      <c r="K985" s="23"/>
    </row>
    <row r="996" spans="11:11">
      <c r="K996" s="23"/>
    </row>
    <row r="1014" spans="11:11">
      <c r="K1014" s="23"/>
    </row>
    <row r="1178" spans="11:11">
      <c r="K1178" s="23"/>
    </row>
    <row r="1179" spans="11:11">
      <c r="K1179" s="23"/>
    </row>
    <row r="1180" spans="11:11">
      <c r="K1180" s="23"/>
    </row>
    <row r="1238" spans="11:11">
      <c r="K1238" s="23"/>
    </row>
    <row r="1309" spans="11:11">
      <c r="K1309" s="23"/>
    </row>
    <row r="1379" spans="11:11">
      <c r="K1379" s="23"/>
    </row>
    <row r="1447" spans="11:11">
      <c r="K1447" s="23"/>
    </row>
    <row r="1518" spans="11:11">
      <c r="K1518" s="23"/>
    </row>
    <row r="1562" spans="11:11">
      <c r="K1562" s="23"/>
    </row>
    <row r="1870" spans="11:11">
      <c r="K1870" s="23"/>
    </row>
    <row r="1876" spans="13:14">
      <c r="M1876" s="29"/>
      <c r="N1876" s="29"/>
    </row>
    <row r="1905" spans="11:11">
      <c r="K1905" s="23"/>
    </row>
    <row r="2028" spans="11:11">
      <c r="K2028" s="23"/>
    </row>
    <row r="2055" spans="11:11">
      <c r="K2055" s="23"/>
    </row>
    <row r="2072" spans="11:11">
      <c r="K2072" s="23"/>
    </row>
    <row r="2108" spans="11:11">
      <c r="K2108" s="23"/>
    </row>
    <row r="2226" spans="11:11">
      <c r="K2226" s="23"/>
    </row>
    <row r="2230" spans="11:11">
      <c r="K2230" s="23"/>
    </row>
    <row r="2269" spans="11:11">
      <c r="K2269" s="23"/>
    </row>
    <row r="2280" spans="11:11">
      <c r="K2280" s="23"/>
    </row>
    <row r="2298" spans="11:11">
      <c r="K2298" s="2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2209-2F77-4463-AA37-CC49BAA2727F}">
  <dimension ref="A1:AR92"/>
  <sheetViews>
    <sheetView topLeftCell="I1" workbookViewId="0">
      <pane ySplit="2" topLeftCell="A3" activePane="bottomLeft" state="frozen"/>
      <selection pane="bottomLeft" activeCell="R22" sqref="R22"/>
    </sheetView>
  </sheetViews>
  <sheetFormatPr defaultRowHeight="14.4"/>
  <cols>
    <col min="1" max="1" width="9.33203125" bestFit="1" customWidth="1"/>
    <col min="2" max="2" width="13.44140625" bestFit="1" customWidth="1"/>
    <col min="3" max="3" width="29.109375" bestFit="1" customWidth="1"/>
    <col min="4" max="4" width="24.6640625" bestFit="1" customWidth="1"/>
    <col min="5" max="5" width="15.109375" bestFit="1" customWidth="1"/>
    <col min="6" max="6" width="24.88671875" bestFit="1" customWidth="1"/>
    <col min="7" max="7" width="20.109375" bestFit="1" customWidth="1"/>
    <col min="8" max="8" width="18.5546875" bestFit="1" customWidth="1"/>
    <col min="9" max="10" width="21.109375" bestFit="1" customWidth="1"/>
    <col min="11" max="11" width="11.33203125" customWidth="1"/>
    <col min="12" max="12" width="3.109375" customWidth="1"/>
    <col min="13" max="13" width="18.88671875" bestFit="1" customWidth="1"/>
    <col min="14" max="14" width="14" bestFit="1" customWidth="1"/>
    <col min="16" max="16" width="9" bestFit="1" customWidth="1"/>
    <col min="17" max="17" width="13.5546875" bestFit="1" customWidth="1"/>
    <col min="18" max="18" width="9.109375" bestFit="1" customWidth="1"/>
    <col min="19" max="19" width="8.109375" bestFit="1" customWidth="1"/>
    <col min="20" max="20" width="20.109375" customWidth="1"/>
    <col min="21" max="21" width="31.21875" customWidth="1"/>
    <col min="22" max="22" width="2.44140625" style="605" customWidth="1"/>
    <col min="23" max="23" width="12.5546875" bestFit="1" customWidth="1"/>
    <col min="24" max="28" width="11.5546875" bestFit="1" customWidth="1"/>
    <col min="29" max="29" width="31.109375" bestFit="1" customWidth="1"/>
    <col min="30" max="30" width="9.5546875" bestFit="1" customWidth="1"/>
    <col min="31" max="31" width="6" customWidth="1"/>
    <col min="32" max="32" width="4.6640625" style="605" customWidth="1"/>
    <col min="33" max="33" width="10.6640625" bestFit="1" customWidth="1"/>
    <col min="34" max="34" width="20" bestFit="1" customWidth="1"/>
    <col min="35" max="35" width="4.109375" style="605" customWidth="1"/>
    <col min="36" max="36" width="16.33203125" bestFit="1" customWidth="1"/>
    <col min="37" max="37" width="6.6640625" bestFit="1" customWidth="1"/>
    <col min="38" max="38" width="21.88671875" customWidth="1"/>
    <col min="39" max="39" width="9.5546875" customWidth="1"/>
    <col min="40" max="41" width="8.6640625" bestFit="1" customWidth="1"/>
    <col min="42" max="42" width="18.33203125" bestFit="1" customWidth="1"/>
    <col min="43" max="43" width="16.33203125" bestFit="1" customWidth="1"/>
    <col min="44" max="44" width="15" bestFit="1" customWidth="1"/>
  </cols>
  <sheetData>
    <row r="1" spans="1:44">
      <c r="B1" s="649">
        <f ca="1">TODAY()</f>
        <v>45467</v>
      </c>
      <c r="C1" s="648" t="s">
        <v>892</v>
      </c>
      <c r="G1" s="1" t="s">
        <v>891</v>
      </c>
      <c r="L1" s="605"/>
      <c r="O1" s="29" t="s">
        <v>890</v>
      </c>
      <c r="T1" s="647" t="s">
        <v>889</v>
      </c>
      <c r="W1" s="29" t="s">
        <v>11</v>
      </c>
      <c r="Y1" s="28"/>
      <c r="Z1" s="42"/>
      <c r="AJ1" s="646" t="s">
        <v>888</v>
      </c>
      <c r="AK1" s="645"/>
    </row>
    <row r="2" spans="1:44" s="152" customFormat="1" ht="15" thickBot="1">
      <c r="A2" s="609" t="s">
        <v>74</v>
      </c>
      <c r="B2" s="609" t="s">
        <v>72</v>
      </c>
      <c r="C2" s="609" t="s">
        <v>15</v>
      </c>
      <c r="D2" s="609" t="s">
        <v>308</v>
      </c>
      <c r="E2" s="609" t="s">
        <v>268</v>
      </c>
      <c r="F2" s="609" t="s">
        <v>619</v>
      </c>
      <c r="G2" s="609" t="s">
        <v>848</v>
      </c>
      <c r="H2" s="643" t="s">
        <v>9</v>
      </c>
      <c r="I2" s="644" t="s">
        <v>311</v>
      </c>
      <c r="J2" s="643" t="s">
        <v>251</v>
      </c>
      <c r="K2" s="642" t="s">
        <v>3</v>
      </c>
      <c r="L2" s="641"/>
      <c r="M2" s="640" t="s">
        <v>887</v>
      </c>
      <c r="N2" s="640" t="s">
        <v>886</v>
      </c>
      <c r="O2" s="639">
        <v>5.9999999999999995E-4</v>
      </c>
      <c r="P2" s="637" t="s">
        <v>885</v>
      </c>
      <c r="Q2" s="638" t="s">
        <v>884</v>
      </c>
      <c r="R2" s="638" t="s">
        <v>453</v>
      </c>
      <c r="S2" s="638" t="s">
        <v>883</v>
      </c>
      <c r="T2" s="638" t="s">
        <v>882</v>
      </c>
      <c r="U2" s="637" t="s">
        <v>881</v>
      </c>
      <c r="V2" s="633"/>
      <c r="W2" s="636">
        <f t="shared" ref="W2:AB2" ca="1" si="0">E24</f>
        <v>45468</v>
      </c>
      <c r="X2" s="636">
        <f t="shared" ca="1" si="0"/>
        <v>45469</v>
      </c>
      <c r="Y2" s="636">
        <f t="shared" ca="1" si="0"/>
        <v>45470</v>
      </c>
      <c r="Z2" s="636">
        <f t="shared" ca="1" si="0"/>
        <v>45471</v>
      </c>
      <c r="AA2" s="636">
        <f t="shared" ca="1" si="0"/>
        <v>45472</v>
      </c>
      <c r="AB2" s="636">
        <f t="shared" ca="1" si="0"/>
        <v>45473</v>
      </c>
      <c r="AC2" s="636" t="s">
        <v>880</v>
      </c>
      <c r="AD2" s="636" t="s">
        <v>879</v>
      </c>
      <c r="AE2" s="635"/>
      <c r="AF2" s="634"/>
      <c r="AG2" s="595">
        <f ca="1">D24</f>
        <v>45467</v>
      </c>
      <c r="AH2" s="595" t="s">
        <v>878</v>
      </c>
      <c r="AI2" s="633"/>
      <c r="AJ2" s="632" t="s">
        <v>877</v>
      </c>
      <c r="AK2" s="631"/>
      <c r="AL2" s="595"/>
      <c r="AM2" s="595"/>
      <c r="AN2" s="595"/>
      <c r="AO2" s="595" t="s">
        <v>876</v>
      </c>
      <c r="AP2" s="595" t="s">
        <v>875</v>
      </c>
      <c r="AQ2" s="595" t="s">
        <v>874</v>
      </c>
    </row>
    <row r="3" spans="1:44">
      <c r="A3">
        <v>139473</v>
      </c>
      <c r="B3" s="5" t="s">
        <v>843</v>
      </c>
      <c r="C3" s="14" t="s">
        <v>873</v>
      </c>
      <c r="D3" s="18" t="e">
        <f ca="1">SUMIFS('BNY_Projected Cash Statement'!AR:AR,'BNY_Projected Cash Statement'!A:A,A3,'BNY_Projected Cash Statement'!E:E,"&lt;&gt;",'BNY_Projected Cash Statement'!N:N,$D$24)/(COUNTIFS('BNY_Projected Cash Statement'!A:A,A3,'BNY_Projected Cash Statement'!E:E,"&lt;&gt;",'BNY_Projected Cash Statement'!N:N,$D$24))</f>
        <v>#DIV/0!</v>
      </c>
      <c r="E3" s="18"/>
      <c r="F3" s="18">
        <f ca="1">SUMIFS('BNY_Projected Cash Statement'!AV:AV,'BNY_Projected Cash Statement'!A:A,A3,'BNY_Projected Cash Statement'!U:U,"BUY",'BNY_Projected Cash Statement'!AF:AF,"&gt;="&amp;TODAY())+SUMIFS('BNY_Projected Cash Statement'!AV:AV,'BNY_Projected Cash Statement'!A:A,A3,'BNY_Projected Cash Statement'!U:U,"SELL",'BNY_Projected Cash Statement'!AF:AF,"&gt;="&amp;TODAY())</f>
        <v>0</v>
      </c>
      <c r="G3" s="18">
        <f ca="1">SUMIFS('BNY_Projected Cash Statement'!AV:AV,'BNY_Projected Cash Statement'!A:A,A3,'BNY_Projected Cash Statement'!AF:AF,$D$24,'BNY_Projected Cash Statement'!U:U,"DIVIDEND",'BNY_Projected Cash Statement'!AH:AH,"&gt;0")</f>
        <v>0</v>
      </c>
      <c r="H3" s="38" t="e">
        <f t="shared" ref="H3:H17" ca="1" si="1">D3+F3+G3</f>
        <v>#DIV/0!</v>
      </c>
      <c r="I3" s="16">
        <f>SUMIFS('BONY_Custody Valuation'!AB:AB,'BONY_Custody Valuation'!A:A,A3,'BONY_Custody Valuation'!U:U,"common")+SUMIFS('BONY_Custody Valuation'!AB:AB,'BONY_Custody Valuation'!A:A,A3,'BONY_Custody Valuation'!U:U,"mutual funds")+SUMIFS('BONY_Custody Valuation'!AB:AB,'BONY_Custody Valuation'!A:A,A3,'BONY_Custody Valuation'!U:U,"PREFERRED")+SUMIFS('BONY_Custody Valuation'!AB:AB,'BONY_Custody Valuation'!A:A,A3,'BONY_Custody Valuation'!U:U,"RIGHTS")+SUMIFS('BONY_Custody Valuation'!AB:AB,'BONY_Custody Valuation'!A:A,A3,'BONY_Custody Valuation'!U:U,"PARTNERSHIPS")+SUMIFS('BONY_Custody Valuation'!AB:AB,'BONY_Custody Valuation'!A:A,A3,'BONY_Custody Valuation'!U:U,"NOTES - SOVEREIGN DEBT")+SUMIFS('BONY_Custody Valuation'!AB:AB,'BONY_Custody Valuation'!A:A,A3,'BONY_Custody Valuation'!U:U,"BONDS - SOVEREIGN DEBT")+SUMIFS('BONY_Custody Valuation'!AB:AB,'BONY_Custody Valuation'!A:A,A3,'BONY_Custody Valuation'!U:U,"UNITS")+SUMIFS('BONY_Custody Valuation'!AB:AB,'BONY_Custody Valuation'!A:A,A3,'BONY_Custody Valuation'!U:U,"WARRANTS")</f>
        <v>0</v>
      </c>
      <c r="J3" s="40" t="e">
        <f t="shared" ref="J3:J17" ca="1" si="2">I3+H3</f>
        <v>#DIV/0!</v>
      </c>
      <c r="K3" s="34" t="e">
        <f t="shared" ref="K3:K17" ca="1" si="3">H3/J3</f>
        <v>#DIV/0!</v>
      </c>
      <c r="L3" s="618"/>
      <c r="M3" s="628" t="e">
        <f t="shared" ref="M3:M17" ca="1" si="4">AQ3</f>
        <v>#NAME?</v>
      </c>
      <c r="N3" s="627" t="e">
        <f t="shared" ref="N3:N17" ca="1" si="5">H3/M3</f>
        <v>#DIV/0!</v>
      </c>
      <c r="O3" s="626" t="e">
        <f ca="1">IF(AND(N3&gt;0,N3&lt;0.06%),"T","F")</f>
        <v>#DIV/0!</v>
      </c>
      <c r="P3" s="625" t="e">
        <f ca="1">IF(O3="t","No Trade",N3-$O$2)</f>
        <v>#DIV/0!</v>
      </c>
      <c r="Q3" s="623" t="e">
        <f t="shared" ref="Q3:Q17" ca="1" si="6">IF(P3="No Trade",0,P3*M3)</f>
        <v>#DIV/0!</v>
      </c>
      <c r="R3" s="624" t="e">
        <f t="array" aca="1" ref="R3" ca="1">_xlfn.IFS(P3="no trade","-",Q3&lt;0,"Raise",Q3&gt;0,"Spend")</f>
        <v>#DIV/0!</v>
      </c>
      <c r="S3" s="623" t="str">
        <f>AE3</f>
        <v>IQSI</v>
      </c>
      <c r="T3" s="622" t="e">
        <f t="array" aca="1" ref="T3" ca="1">_xll.BDP(S3&amp;" equity",$T$1)</f>
        <v>#NAME?</v>
      </c>
      <c r="U3" s="682" t="s">
        <v>906</v>
      </c>
      <c r="V3" s="615"/>
      <c r="W3" s="26">
        <f ca="1">SUMIFS('BNY_Projected Cash Statement'!AV:AV,'BNY_Projected Cash Statement'!A:A,A3,'BNY_Projected Cash Statement'!AF:AF,$W$2,'BNY_Projected Cash Statement'!U:U,"DIVIDEND",'BNY_Projected Cash Statement'!AH:AH,"&gt;0")</f>
        <v>0</v>
      </c>
      <c r="X3" s="26">
        <f ca="1">SUMIFS('BNY_Projected Cash Statement'!AV:AV,'BNY_Projected Cash Statement'!A:A,A3,'BNY_Projected Cash Statement'!AF:AF,$X$2,'BNY_Projected Cash Statement'!U:U,"DIVIDEND",'BNY_Projected Cash Statement'!AH:AH,"&gt;0")</f>
        <v>0</v>
      </c>
      <c r="Y3" s="26">
        <f ca="1">SUMIFS('BNY_Projected Cash Statement'!AV:AV,'BNY_Projected Cash Statement'!A:A,A3,'BNY_Projected Cash Statement'!AF:AF,$Y$2,'BNY_Projected Cash Statement'!U:U,"DIVIDEND",'BNY_Projected Cash Statement'!AH:AH,"&gt;0")</f>
        <v>0</v>
      </c>
      <c r="Z3" s="26">
        <f ca="1">SUMIFS('BNY_Projected Cash Statement'!AV:AV,'BNY_Projected Cash Statement'!A:A,A3,'BNY_Projected Cash Statement'!AF:AF,$Z$2,'BNY_Projected Cash Statement'!U:U,"DIVIDEND",'BNY_Projected Cash Statement'!AH:AH,"&gt;0")</f>
        <v>0</v>
      </c>
      <c r="AA3" s="26">
        <f ca="1">SUMIFS('BNY_Projected Cash Statement'!AV:AV,'BNY_Projected Cash Statement'!A:A,A3,'BNY_Projected Cash Statement'!AF:AF,$AA$2,'BNY_Projected Cash Statement'!U:U,"DIVIDEND",'BNY_Projected Cash Statement'!AH:AH,"&gt;0")</f>
        <v>0</v>
      </c>
      <c r="AB3" s="621">
        <f ca="1">SUMIFS('BNY_Projected Cash Statement'!AV:AV,'BNY_Projected Cash Statement'!A:A,A3,'BNY_Projected Cash Statement'!AF:AF,$AB$2,'BNY_Projected Cash Statement'!U:U,"DIVIDEND",'BNY_Projected Cash Statement'!AH:AH,"&gt;0")</f>
        <v>0</v>
      </c>
      <c r="AC3" s="620">
        <f t="shared" ref="AC3:AC17" ca="1" si="7">SUM(W3:AB3)</f>
        <v>0</v>
      </c>
      <c r="AD3" s="619" t="e">
        <f t="shared" ref="AD3:AD17" ca="1" si="8">AC3/J3</f>
        <v>#DIV/0!</v>
      </c>
      <c r="AE3" t="str">
        <f t="shared" ref="AE3:AE17" si="9">B3</f>
        <v>IQSI</v>
      </c>
      <c r="AG3" s="41">
        <f ca="1">SUMIFS('BNY_Projected Cash Statement'!AV:AV,'BNY_Projected Cash Statement'!A:A,A3,'BNY_Projected Cash Statement'!AF:AF,$AG$2,'BNY_Projected Cash Statement'!U:U,"DIVIDEND")</f>
        <v>0</v>
      </c>
      <c r="AH3" s="42" t="e">
        <f t="shared" ref="AH3:AH17" ca="1" si="10">AG3/M3</f>
        <v>#NAME?</v>
      </c>
      <c r="AI3" s="618"/>
      <c r="AJ3" s="630" t="e">
        <f ca="1">N3+AD3</f>
        <v>#DIV/0!</v>
      </c>
      <c r="AK3" s="629" t="str">
        <f t="shared" ref="AK3:AK17" si="11">AE3</f>
        <v>IQSI</v>
      </c>
      <c r="AL3" s="330"/>
      <c r="AM3" s="330"/>
      <c r="AN3" t="str">
        <f>B3&amp;"NV"</f>
        <v>IQSINV</v>
      </c>
      <c r="AO3" t="e">
        <f t="array" aca="1" ref="AO3" ca="1">_xll.BDP(AN3&amp;" index","PX_LAST")</f>
        <v>#NAME?</v>
      </c>
      <c r="AP3" t="e">
        <f t="array" aca="1" ref="AP3" ca="1">_xll.BDP(B3&amp;" equity",$AP$2)</f>
        <v>#NAME?</v>
      </c>
      <c r="AQ3" s="26" t="e">
        <f t="shared" ref="AQ3:AQ17" ca="1" si="12">AO3*AP3</f>
        <v>#NAME?</v>
      </c>
      <c r="AR3" s="28"/>
    </row>
    <row r="4" spans="1:44">
      <c r="A4">
        <v>139522</v>
      </c>
      <c r="B4" s="5" t="s">
        <v>842</v>
      </c>
      <c r="C4" s="14" t="s">
        <v>872</v>
      </c>
      <c r="D4" s="18" t="e">
        <f ca="1">SUMIFS('BNY_Projected Cash Statement'!AR:AR,'BNY_Projected Cash Statement'!A:A,A4,'BNY_Projected Cash Statement'!E:E,"&lt;&gt;",'BNY_Projected Cash Statement'!N:N,$D$24)/(COUNTIFS('BNY_Projected Cash Statement'!A:A,A4,'BNY_Projected Cash Statement'!E:E,"&lt;&gt;",'BNY_Projected Cash Statement'!N:N,$D$24))</f>
        <v>#DIV/0!</v>
      </c>
      <c r="E4" s="18"/>
      <c r="F4" s="18">
        <f ca="1">SUMIFS('BNY_Projected Cash Statement'!AV:AV,'BNY_Projected Cash Statement'!A:A,A4,'BNY_Projected Cash Statement'!U:U,"BUY",'BNY_Projected Cash Statement'!AF:AF,"&gt;="&amp;TODAY())+SUMIFS('BNY_Projected Cash Statement'!AV:AV,'BNY_Projected Cash Statement'!A:A,A4,'BNY_Projected Cash Statement'!U:U,"SELL",'BNY_Projected Cash Statement'!AF:AF,"&gt;="&amp;TODAY())</f>
        <v>0</v>
      </c>
      <c r="G4" s="18">
        <f ca="1">SUMIFS('BNY_Projected Cash Statement'!AV:AV,'BNY_Projected Cash Statement'!A:A,A4,'BNY_Projected Cash Statement'!AF:AF,$D$24,'BNY_Projected Cash Statement'!U:U,"DIVIDEND",'BNY_Projected Cash Statement'!AH:AH,"&gt;0")</f>
        <v>0</v>
      </c>
      <c r="H4" s="38" t="e">
        <f t="shared" ca="1" si="1"/>
        <v>#DIV/0!</v>
      </c>
      <c r="I4" s="16">
        <f>SUMIFS('BONY_Custody Valuation'!AB:AB,'BONY_Custody Valuation'!A:A,A4,'BONY_Custody Valuation'!U:U,"common")+SUMIFS('BONY_Custody Valuation'!AB:AB,'BONY_Custody Valuation'!A:A,A4,'BONY_Custody Valuation'!U:U,"mutual funds")+SUMIFS('BONY_Custody Valuation'!AB:AB,'BONY_Custody Valuation'!A:A,A4,'BONY_Custody Valuation'!U:U,"PREFERRED")+SUMIFS('BONY_Custody Valuation'!AB:AB,'BONY_Custody Valuation'!A:A,A4,'BONY_Custody Valuation'!U:U,"RIGHTS")+SUMIFS('BONY_Custody Valuation'!AB:AB,'BONY_Custody Valuation'!A:A,A4,'BONY_Custody Valuation'!U:U,"PARTNERSHIPS")+SUMIFS('BONY_Custody Valuation'!AB:AB,'BONY_Custody Valuation'!A:A,A4,'BONY_Custody Valuation'!U:U,"NOTES - SOVEREIGN DEBT")+SUMIFS('BONY_Custody Valuation'!AB:AB,'BONY_Custody Valuation'!A:A,A4,'BONY_Custody Valuation'!U:U,"BONDS - SOVEREIGN DEBT")+SUMIFS('BONY_Custody Valuation'!AB:AB,'BONY_Custody Valuation'!A:A,A4,'BONY_Custody Valuation'!U:U,"UNITS")+SUMIFS('BONY_Custody Valuation'!AB:AB,'BONY_Custody Valuation'!A:A,A4,'BONY_Custody Valuation'!U:U,"WARRANTS")</f>
        <v>0</v>
      </c>
      <c r="J4" s="40" t="e">
        <f t="shared" ca="1" si="2"/>
        <v>#DIV/0!</v>
      </c>
      <c r="K4" s="34" t="e">
        <f t="shared" ca="1" si="3"/>
        <v>#DIV/0!</v>
      </c>
      <c r="L4" s="618"/>
      <c r="M4" s="628" t="e">
        <f t="shared" ca="1" si="4"/>
        <v>#NAME?</v>
      </c>
      <c r="N4" s="627" t="e">
        <f t="shared" ca="1" si="5"/>
        <v>#DIV/0!</v>
      </c>
      <c r="O4" s="626" t="e">
        <f ca="1">IF(AND(N4&gt;0,N4&lt;0.06%),"T","F")</f>
        <v>#DIV/0!</v>
      </c>
      <c r="P4" s="625" t="e">
        <f ca="1">IF(O4="t","No Trade",N4-$O$2)</f>
        <v>#DIV/0!</v>
      </c>
      <c r="Q4" s="623" t="e">
        <f t="shared" ca="1" si="6"/>
        <v>#DIV/0!</v>
      </c>
      <c r="R4" s="624" t="e">
        <f t="array" aca="1" ref="R4" ca="1">_xlfn.IFS(P4="no trade","-",Q4&lt;0,"Raise",Q4&gt;0,"Spend")</f>
        <v>#DIV/0!</v>
      </c>
      <c r="S4" s="623" t="str">
        <f>AE4</f>
        <v>IQSU</v>
      </c>
      <c r="T4" s="622" t="e">
        <f t="array" aca="1" ref="T4" ca="1">_xll.BDP(S4&amp;" equity",$T$1)</f>
        <v>#NAME?</v>
      </c>
      <c r="U4" s="682" t="s">
        <v>907</v>
      </c>
      <c r="V4" s="615"/>
      <c r="W4" s="26">
        <f ca="1">SUMIFS('BNY_Projected Cash Statement'!AV:AV,'BNY_Projected Cash Statement'!A:A,A4,'BNY_Projected Cash Statement'!AF:AF,$W$2,'BNY_Projected Cash Statement'!U:U,"DIVIDEND",'BNY_Projected Cash Statement'!AH:AH,"&gt;0")</f>
        <v>0</v>
      </c>
      <c r="X4" s="26">
        <f ca="1">SUMIFS('BNY_Projected Cash Statement'!AV:AV,'BNY_Projected Cash Statement'!A:A,A4,'BNY_Projected Cash Statement'!AF:AF,$X$2,'BNY_Projected Cash Statement'!U:U,"DIVIDEND",'BNY_Projected Cash Statement'!AH:AH,"&gt;0")</f>
        <v>0</v>
      </c>
      <c r="Y4" s="26">
        <f ca="1">SUMIFS('BNY_Projected Cash Statement'!AV:AV,'BNY_Projected Cash Statement'!A:A,A4,'BNY_Projected Cash Statement'!AF:AF,$Y$2,'BNY_Projected Cash Statement'!U:U,"DIVIDEND",'BNY_Projected Cash Statement'!AH:AH,"&gt;0")</f>
        <v>0</v>
      </c>
      <c r="Z4" s="26">
        <f ca="1">SUMIFS('BNY_Projected Cash Statement'!AV:AV,'BNY_Projected Cash Statement'!A:A,A4,'BNY_Projected Cash Statement'!AF:AF,$Z$2,'BNY_Projected Cash Statement'!U:U,"DIVIDEND",'BNY_Projected Cash Statement'!AH:AH,"&gt;0")</f>
        <v>0</v>
      </c>
      <c r="AA4" s="26">
        <f ca="1">SUMIFS('BNY_Projected Cash Statement'!AV:AV,'BNY_Projected Cash Statement'!A:A,A4,'BNY_Projected Cash Statement'!AF:AF,$AA$2,'BNY_Projected Cash Statement'!U:U,"DIVIDEND",'BNY_Projected Cash Statement'!AH:AH,"&gt;0")</f>
        <v>0</v>
      </c>
      <c r="AB4" s="621">
        <f ca="1">SUMIFS('BNY_Projected Cash Statement'!AV:AV,'BNY_Projected Cash Statement'!A:A,A4,'BNY_Projected Cash Statement'!AF:AF,$AB$2,'BNY_Projected Cash Statement'!U:U,"DIVIDEND",'BNY_Projected Cash Statement'!AH:AH,"&gt;0")</f>
        <v>0</v>
      </c>
      <c r="AC4" s="620">
        <f t="shared" ca="1" si="7"/>
        <v>0</v>
      </c>
      <c r="AD4" s="619" t="e">
        <f t="shared" ca="1" si="8"/>
        <v>#DIV/0!</v>
      </c>
      <c r="AE4" t="str">
        <f t="shared" si="9"/>
        <v>IQSU</v>
      </c>
      <c r="AG4" s="41">
        <f ca="1">SUMIFS('BNY_Projected Cash Statement'!AV:AV,'BNY_Projected Cash Statement'!A:A,A4,'BNY_Projected Cash Statement'!AF:AF,$AG$2,'BNY_Projected Cash Statement'!U:U,"DIVIDEND")</f>
        <v>0</v>
      </c>
      <c r="AH4" s="42" t="e">
        <f t="shared" ca="1" si="10"/>
        <v>#NAME?</v>
      </c>
      <c r="AI4" s="618"/>
      <c r="AJ4" s="630" t="e">
        <f ca="1">N4+AD4</f>
        <v>#DIV/0!</v>
      </c>
      <c r="AK4" s="629" t="str">
        <f t="shared" si="11"/>
        <v>IQSU</v>
      </c>
      <c r="AL4" s="330"/>
      <c r="AM4" s="330"/>
      <c r="AN4" t="str">
        <f>B4&amp;"NV"</f>
        <v>IQSUNV</v>
      </c>
      <c r="AO4" t="e">
        <f t="array" aca="1" ref="AO4" ca="1">_xll.BDP(AN4&amp;" index","PX_LAST")</f>
        <v>#NAME?</v>
      </c>
      <c r="AP4" t="e">
        <f t="array" aca="1" ref="AP4" ca="1">_xll.BDP(B4&amp;" equity",$AP$2)</f>
        <v>#NAME?</v>
      </c>
      <c r="AQ4" s="26" t="e">
        <f t="shared" ca="1" si="12"/>
        <v>#NAME?</v>
      </c>
      <c r="AR4" s="28"/>
    </row>
    <row r="5" spans="1:44">
      <c r="A5" s="672">
        <v>156481</v>
      </c>
      <c r="B5" s="673" t="s">
        <v>841</v>
      </c>
      <c r="C5" s="674" t="s">
        <v>871</v>
      </c>
      <c r="D5" s="675" t="e">
        <f ca="1">SUMIFS('BNY_Projected Cash Statement'!AR:AR,'BNY_Projected Cash Statement'!A:A,A5,'BNY_Projected Cash Statement'!E:E,"&lt;&gt;",'BNY_Projected Cash Statement'!N:N,$D$24)/(COUNTIFS('BNY_Projected Cash Statement'!A:A,A5,'BNY_Projected Cash Statement'!E:E,"&lt;&gt;",'BNY_Projected Cash Statement'!N:N,$D$24))</f>
        <v>#DIV/0!</v>
      </c>
      <c r="E5" s="675"/>
      <c r="F5" s="675">
        <f ca="1">SUMIFS('BNY_Projected Cash Statement'!AV:AV,'BNY_Projected Cash Statement'!A:A,A5,'BNY_Projected Cash Statement'!U:U,"BUY",'BNY_Projected Cash Statement'!AF:AF,"&gt;="&amp;TODAY())+SUMIFS('BNY_Projected Cash Statement'!AV:AV,'BNY_Projected Cash Statement'!A:A,A5,'BNY_Projected Cash Statement'!U:U,"SELL",'BNY_Projected Cash Statement'!AF:AF,"&gt;="&amp;TODAY())</f>
        <v>0</v>
      </c>
      <c r="G5" s="675">
        <f ca="1">SUMIFS('BNY_Projected Cash Statement'!AV:AV,'BNY_Projected Cash Statement'!A:A,A5,'BNY_Projected Cash Statement'!AF:AF,$D$24,'BNY_Projected Cash Statement'!U:U,"DIVIDEND",'BNY_Projected Cash Statement'!AH:AH,"&gt;0")</f>
        <v>0</v>
      </c>
      <c r="H5" s="676" t="e">
        <f t="shared" ca="1" si="1"/>
        <v>#DIV/0!</v>
      </c>
      <c r="I5" s="16">
        <f>SUMIFS('BONY_Custody Valuation'!AB:AB,'BONY_Custody Valuation'!A:A,A5,'BONY_Custody Valuation'!U:U,"common")+SUMIFS('BONY_Custody Valuation'!AB:AB,'BONY_Custody Valuation'!A:A,A5,'BONY_Custody Valuation'!U:U,"mutual funds")+SUMIFS('BONY_Custody Valuation'!AB:AB,'BONY_Custody Valuation'!A:A,A5,'BONY_Custody Valuation'!U:U,"PREFERRED")+SUMIFS('BONY_Custody Valuation'!AB:AB,'BONY_Custody Valuation'!A:A,A5,'BONY_Custody Valuation'!U:U,"RIGHTS")+SUMIFS('BONY_Custody Valuation'!AB:AB,'BONY_Custody Valuation'!A:A,A5,'BONY_Custody Valuation'!U:U,"PARTNERSHIPS")+SUMIFS('BONY_Custody Valuation'!AB:AB,'BONY_Custody Valuation'!A:A,A5,'BONY_Custody Valuation'!U:U,"NOTES - SOVEREIGN DEBT")+SUMIFS('BONY_Custody Valuation'!AB:AB,'BONY_Custody Valuation'!A:A,A5,'BONY_Custody Valuation'!U:U,"BONDS - SOVEREIGN DEBT")+SUMIFS('BONY_Custody Valuation'!AB:AB,'BONY_Custody Valuation'!A:A,A5,'BONY_Custody Valuation'!U:U,"UNITS")+SUMIFS('BONY_Custody Valuation'!AB:AB,'BONY_Custody Valuation'!A:A,A5,'BONY_Custody Valuation'!U:U,"WARRANTS")</f>
        <v>0</v>
      </c>
      <c r="J5" s="40" t="e">
        <f t="shared" ca="1" si="2"/>
        <v>#DIV/0!</v>
      </c>
      <c r="K5" s="34" t="e">
        <f t="shared" ca="1" si="3"/>
        <v>#DIV/0!</v>
      </c>
      <c r="L5" s="618"/>
      <c r="M5" s="628" t="e">
        <f t="shared" ca="1" si="4"/>
        <v>#NAME?</v>
      </c>
      <c r="N5" s="627" t="e">
        <f t="shared" ca="1" si="5"/>
        <v>#DIV/0!</v>
      </c>
      <c r="O5" s="626" t="e">
        <f ca="1">IF(AND(N5&gt;0,N5&lt;0.06%),"T","F")</f>
        <v>#DIV/0!</v>
      </c>
      <c r="P5" s="625" t="e">
        <f ca="1">IF(O5="t","No Trade",N5-$O$2)</f>
        <v>#DIV/0!</v>
      </c>
      <c r="Q5" s="623" t="e">
        <f t="shared" ca="1" si="6"/>
        <v>#DIV/0!</v>
      </c>
      <c r="R5" s="624" t="e">
        <f t="array" aca="1" ref="R5" ca="1">_xlfn.IFS(P5="no trade","-",Q5&lt;0,"Raise",Q5&gt;0,"Spend")</f>
        <v>#DIV/0!</v>
      </c>
      <c r="S5" s="623" t="str">
        <f>AE5</f>
        <v>HART</v>
      </c>
      <c r="T5" s="622" t="e">
        <f t="array" aca="1" ref="T5" ca="1">_xll.BDP(S5&amp;" equity",$T$1)</f>
        <v>#NAME?</v>
      </c>
      <c r="U5" s="681" t="s">
        <v>908</v>
      </c>
      <c r="V5" s="615"/>
      <c r="W5" s="26">
        <f ca="1">SUMIFS('BNY_Projected Cash Statement'!AV:AV,'BNY_Projected Cash Statement'!A:A,A5,'BNY_Projected Cash Statement'!AF:AF,$W$2,'BNY_Projected Cash Statement'!U:U,"DIVIDEND",'BNY_Projected Cash Statement'!AH:AH,"&gt;0")</f>
        <v>0</v>
      </c>
      <c r="X5" s="26">
        <f ca="1">SUMIFS('BNY_Projected Cash Statement'!AV:AV,'BNY_Projected Cash Statement'!A:A,A5,'BNY_Projected Cash Statement'!AF:AF,$X$2,'BNY_Projected Cash Statement'!U:U,"DIVIDEND",'BNY_Projected Cash Statement'!AH:AH,"&gt;0")</f>
        <v>0</v>
      </c>
      <c r="Y5" s="26">
        <f ca="1">SUMIFS('BNY_Projected Cash Statement'!AV:AV,'BNY_Projected Cash Statement'!A:A,A5,'BNY_Projected Cash Statement'!AF:AF,$Y$2,'BNY_Projected Cash Statement'!U:U,"DIVIDEND",'BNY_Projected Cash Statement'!AH:AH,"&gt;0")</f>
        <v>0</v>
      </c>
      <c r="Z5" s="26">
        <f ca="1">SUMIFS('BNY_Projected Cash Statement'!AV:AV,'BNY_Projected Cash Statement'!A:A,A5,'BNY_Projected Cash Statement'!AF:AF,$Z$2,'BNY_Projected Cash Statement'!U:U,"DIVIDEND",'BNY_Projected Cash Statement'!AH:AH,"&gt;0")</f>
        <v>0</v>
      </c>
      <c r="AA5" s="26">
        <f ca="1">SUMIFS('BNY_Projected Cash Statement'!AV:AV,'BNY_Projected Cash Statement'!A:A,A5,'BNY_Projected Cash Statement'!AF:AF,$AA$2,'BNY_Projected Cash Statement'!U:U,"DIVIDEND",'BNY_Projected Cash Statement'!AH:AH,"&gt;0")</f>
        <v>0</v>
      </c>
      <c r="AB5" s="621">
        <f ca="1">SUMIFS('BNY_Projected Cash Statement'!AV:AV,'BNY_Projected Cash Statement'!A:A,A5,'BNY_Projected Cash Statement'!AF:AF,$AB$2,'BNY_Projected Cash Statement'!U:U,"DIVIDEND",'BNY_Projected Cash Statement'!AH:AH,"&gt;0")</f>
        <v>0</v>
      </c>
      <c r="AC5" s="620">
        <f t="shared" ca="1" si="7"/>
        <v>0</v>
      </c>
      <c r="AD5" s="619" t="e">
        <f t="shared" ca="1" si="8"/>
        <v>#DIV/0!</v>
      </c>
      <c r="AE5" t="str">
        <f t="shared" si="9"/>
        <v>HART</v>
      </c>
      <c r="AG5" s="41">
        <f ca="1">SUMIFS('BNY_Projected Cash Statement'!AV:AV,'BNY_Projected Cash Statement'!A:A,A5,'BNY_Projected Cash Statement'!AF:AF,$AG$2,'BNY_Projected Cash Statement'!U:U,"DIVIDEND")</f>
        <v>0</v>
      </c>
      <c r="AH5" s="42" t="e">
        <f t="shared" ca="1" si="10"/>
        <v>#NAME?</v>
      </c>
      <c r="AI5" s="618"/>
      <c r="AJ5" s="630" t="e">
        <f ca="1">N5+AD5</f>
        <v>#DIV/0!</v>
      </c>
      <c r="AK5" s="629" t="str">
        <f t="shared" si="11"/>
        <v>HART</v>
      </c>
      <c r="AL5" s="330"/>
      <c r="AM5" s="330"/>
      <c r="AN5" t="str">
        <f>B5&amp;"NV"</f>
        <v>HARTNV</v>
      </c>
      <c r="AO5" t="e">
        <f t="array" aca="1" ref="AO5" ca="1">_xll.BDP(AN5&amp;" index","PX_LAST")</f>
        <v>#NAME?</v>
      </c>
      <c r="AP5" t="e">
        <f t="array" aca="1" ref="AP5" ca="1">_xll.BDP(B5&amp;" equity",$AP$2)</f>
        <v>#NAME?</v>
      </c>
      <c r="AQ5" s="26" t="e">
        <f t="shared" ca="1" si="12"/>
        <v>#NAME?</v>
      </c>
      <c r="AR5" s="28"/>
    </row>
    <row r="6" spans="1:44">
      <c r="A6" s="677">
        <v>212156</v>
      </c>
      <c r="B6" s="678" t="s">
        <v>838</v>
      </c>
      <c r="C6" s="679" t="s">
        <v>870</v>
      </c>
      <c r="D6" s="18" t="e">
        <f ca="1">SUMIFS('BNY_Projected Cash Statement'!AR:AR,'BNY_Projected Cash Statement'!A:A,A6,'BNY_Projected Cash Statement'!E:E,"&lt;&gt;",'BNY_Projected Cash Statement'!N:N,$D$24)/(COUNTIFS('BNY_Projected Cash Statement'!A:A,A6,'BNY_Projected Cash Statement'!E:E,"&lt;&gt;",'BNY_Projected Cash Statement'!N:N,$D$24))</f>
        <v>#DIV/0!</v>
      </c>
      <c r="E6" s="677"/>
      <c r="F6" s="18">
        <f ca="1">SUMIFS('BNY_Projected Cash Statement'!AV:AV,'BNY_Projected Cash Statement'!A:A,A6,'BNY_Projected Cash Statement'!U:U,"BUY",'BNY_Projected Cash Statement'!AF:AF,"&gt;="&amp;TODAY())+SUMIFS('BNY_Projected Cash Statement'!AV:AV,'BNY_Projected Cash Statement'!A:A,A6,'BNY_Projected Cash Statement'!U:U,"SELL",'BNY_Projected Cash Statement'!AF:AF,"&gt;="&amp;TODAY())</f>
        <v>0</v>
      </c>
      <c r="G6" s="18">
        <f ca="1">SUMIFS('BNY_Projected Cash Statement'!AV:AV,'BNY_Projected Cash Statement'!A:A,A6,'BNY_Projected Cash Statement'!AF:AF,$D$24,'BNY_Projected Cash Statement'!U:U,"DIVIDEND",'BNY_Projected Cash Statement'!AH:AH,"&gt;0")</f>
        <v>0</v>
      </c>
      <c r="H6" s="38" t="e">
        <f t="shared" ca="1" si="1"/>
        <v>#DIV/0!</v>
      </c>
      <c r="I6" s="38">
        <f>SUMIFS('BONY_Custody Valuation'!AB:AB,'BONY_Custody Valuation'!A:A,A6,'BONY_Custody Valuation'!U:U,"common")+SUMIFS('BONY_Custody Valuation'!AB:AB,'BONY_Custody Valuation'!A:A,A6,'BONY_Custody Valuation'!U:U,"mutual funds")+SUMIFS('BONY_Custody Valuation'!AB:AB,'BONY_Custody Valuation'!A:A,A6,'BONY_Custody Valuation'!U:U,"PREFERRED")+SUMIFS('BONY_Custody Valuation'!AB:AB,'BONY_Custody Valuation'!A:A,A6,'BONY_Custody Valuation'!U:U,"RIGHTS")+SUMIFS('BONY_Custody Valuation'!AB:AB,'BONY_Custody Valuation'!A:A,A6,'BONY_Custody Valuation'!U:U,"PARTNERSHIPS")+SUMIFS('BONY_Custody Valuation'!AB:AB,'BONY_Custody Valuation'!A:A,A6,'BONY_Custody Valuation'!U:U,"NOTES - SOVEREIGN DEBT")+SUMIFS('BONY_Custody Valuation'!AB:AB,'BONY_Custody Valuation'!A:A,A6,'BONY_Custody Valuation'!U:U,"BONDS - SOVEREIGN DEBT")+SUMIFS('BONY_Custody Valuation'!AB:AB,'BONY_Custody Valuation'!A:A,A6,'BONY_Custody Valuation'!U:U,"UNITS")+SUMIFS('BONY_Custody Valuation'!AB:AB,'BONY_Custody Valuation'!A:A,A6,'BONY_Custody Valuation'!U:U,"WARRANTS")</f>
        <v>0</v>
      </c>
      <c r="J6" s="680" t="e">
        <f t="shared" ca="1" si="2"/>
        <v>#DIV/0!</v>
      </c>
      <c r="K6" s="34" t="e">
        <f t="shared" ca="1" si="3"/>
        <v>#DIV/0!</v>
      </c>
      <c r="L6" s="618"/>
      <c r="M6" s="628" t="e">
        <f t="shared" ca="1" si="4"/>
        <v>#NAME?</v>
      </c>
      <c r="N6" s="627" t="e">
        <f t="shared" ca="1" si="5"/>
        <v>#DIV/0!</v>
      </c>
      <c r="O6" s="626"/>
      <c r="P6" s="625"/>
      <c r="Q6" s="623" t="e">
        <f t="shared" ca="1" si="6"/>
        <v>#NAME?</v>
      </c>
      <c r="R6" s="624"/>
      <c r="S6" s="623" t="s">
        <v>838</v>
      </c>
      <c r="T6" s="622"/>
      <c r="U6" s="681"/>
      <c r="V6" s="615"/>
      <c r="W6" s="26">
        <f ca="1">SUMIFS('BNY_Projected Cash Statement'!AV:AV,'BNY_Projected Cash Statement'!A:A,A6,'BNY_Projected Cash Statement'!AF:AF,$W$2,'BNY_Projected Cash Statement'!U:U,"DIVIDEND",'BNY_Projected Cash Statement'!AH:AH,"&gt;0")</f>
        <v>0</v>
      </c>
      <c r="X6" s="26">
        <f ca="1">SUMIFS('BNY_Projected Cash Statement'!AV:AV,'BNY_Projected Cash Statement'!A:A,A6,'BNY_Projected Cash Statement'!AF:AF,$X$2,'BNY_Projected Cash Statement'!U:U,"DIVIDEND",'BNY_Projected Cash Statement'!AH:AH,"&gt;0")</f>
        <v>0</v>
      </c>
      <c r="Y6" s="26">
        <f ca="1">SUMIFS('BNY_Projected Cash Statement'!AV:AV,'BNY_Projected Cash Statement'!A:A,A6,'BNY_Projected Cash Statement'!AF:AF,$Y$2,'BNY_Projected Cash Statement'!U:U,"DIVIDEND",'BNY_Projected Cash Statement'!AH:AH,"&gt;0")</f>
        <v>0</v>
      </c>
      <c r="Z6" s="26">
        <f ca="1">SUMIFS('BNY_Projected Cash Statement'!AV:AV,'BNY_Projected Cash Statement'!A:A,A6,'BNY_Projected Cash Statement'!AF:AF,$Z$2,'BNY_Projected Cash Statement'!U:U,"DIVIDEND",'BNY_Projected Cash Statement'!AH:AH,"&gt;0")</f>
        <v>0</v>
      </c>
      <c r="AA6" s="26">
        <f ca="1">SUMIFS('BNY_Projected Cash Statement'!AV:AV,'BNY_Projected Cash Statement'!A:A,A6,'BNY_Projected Cash Statement'!AF:AF,$AA$2,'BNY_Projected Cash Statement'!U:U,"DIVIDEND",'BNY_Projected Cash Statement'!AH:AH,"&gt;0")</f>
        <v>0</v>
      </c>
      <c r="AB6" s="621">
        <f ca="1">SUMIFS('BNY_Projected Cash Statement'!AV:AV,'BNY_Projected Cash Statement'!A:A,A6,'BNY_Projected Cash Statement'!AF:AF,$AB$2,'BNY_Projected Cash Statement'!U:U,"DIVIDEND",'BNY_Projected Cash Statement'!AH:AH,"&gt;0")</f>
        <v>0</v>
      </c>
      <c r="AC6" s="620">
        <f t="shared" ca="1" si="7"/>
        <v>0</v>
      </c>
      <c r="AD6" s="619" t="e">
        <f t="shared" ca="1" si="8"/>
        <v>#DIV/0!</v>
      </c>
      <c r="AE6" t="str">
        <f t="shared" si="9"/>
        <v>MNA</v>
      </c>
      <c r="AG6" s="41">
        <f ca="1">SUMIFS('BNY_Projected Cash Statement'!AV:AV,'BNY_Projected Cash Statement'!A:A,A6,'BNY_Projected Cash Statement'!AF:AF,$AG$2,'BNY_Projected Cash Statement'!U:U,"DIVIDEND")</f>
        <v>0</v>
      </c>
      <c r="AH6" s="42" t="e">
        <f t="shared" ca="1" si="10"/>
        <v>#NAME?</v>
      </c>
      <c r="AI6" s="618"/>
      <c r="AJ6" s="630"/>
      <c r="AK6" s="629" t="str">
        <f t="shared" si="11"/>
        <v>MNA</v>
      </c>
      <c r="AL6" s="330"/>
      <c r="AM6" s="330"/>
      <c r="AN6" t="s">
        <v>869</v>
      </c>
      <c r="AO6" t="e">
        <f t="array" aca="1" ref="AO6" ca="1">_xll.BDP(AN6&amp;" index","PX_LAST")</f>
        <v>#NAME?</v>
      </c>
      <c r="AP6" t="e">
        <f t="array" aca="1" ref="AP6" ca="1">_xll.BDP(B6&amp;" equity",$AP$2)</f>
        <v>#NAME?</v>
      </c>
      <c r="AQ6" s="26" t="e">
        <f t="shared" ca="1" si="12"/>
        <v>#NAME?</v>
      </c>
      <c r="AR6" s="28"/>
    </row>
    <row r="7" spans="1:44">
      <c r="A7">
        <v>222959</v>
      </c>
      <c r="B7" t="s">
        <v>836</v>
      </c>
      <c r="C7" s="14" t="s">
        <v>868</v>
      </c>
      <c r="D7" s="18" t="e">
        <f ca="1">SUMIFS('BNY_Projected Cash Statement'!AR:AR,'BNY_Projected Cash Statement'!A:A,A7,'BNY_Projected Cash Statement'!E:E,"&lt;&gt;",'BNY_Projected Cash Statement'!N:N,$D$24)/(COUNTIFS('BNY_Projected Cash Statement'!A:A,A7,'BNY_Projected Cash Statement'!E:E,"&lt;&gt;",'BNY_Projected Cash Statement'!N:N,$D$24))</f>
        <v>#DIV/0!</v>
      </c>
      <c r="F7" s="18">
        <f ca="1">SUMIFS('BNY_Projected Cash Statement'!AV:AV,'BNY_Projected Cash Statement'!A:A,A7,'BNY_Projected Cash Statement'!U:U,"BUY",'BNY_Projected Cash Statement'!AF:AF,"&gt;="&amp;TODAY())+SUMIFS('BNY_Projected Cash Statement'!AV:AV,'BNY_Projected Cash Statement'!A:A,A7,'BNY_Projected Cash Statement'!U:U,"SELL",'BNY_Projected Cash Statement'!AF:AF,"&gt;="&amp;TODAY())</f>
        <v>0</v>
      </c>
      <c r="G7" s="18">
        <f ca="1">SUMIFS('BNY_Projected Cash Statement'!AV:AV,'BNY_Projected Cash Statement'!A:A,A7,'BNY_Projected Cash Statement'!AF:AF,$D$24,'BNY_Projected Cash Statement'!U:U,"DIVIDEND",'BNY_Projected Cash Statement'!AH:AH,"&gt;0")</f>
        <v>0</v>
      </c>
      <c r="H7" s="38" t="e">
        <f t="shared" ca="1" si="1"/>
        <v>#DIV/0!</v>
      </c>
      <c r="I7" s="16">
        <f>SUMIFS('BONY_Custody Valuation'!AB:AB,'BONY_Custody Valuation'!A:A,A7,'BONY_Custody Valuation'!U:U,"common")+SUMIFS('BONY_Custody Valuation'!AB:AB,'BONY_Custody Valuation'!A:A,A7,'BONY_Custody Valuation'!U:U,"mutual funds")+SUMIFS('BONY_Custody Valuation'!AB:AB,'BONY_Custody Valuation'!A:A,A7,'BONY_Custody Valuation'!U:U,"PREFERRED")+SUMIFS('BONY_Custody Valuation'!AB:AB,'BONY_Custody Valuation'!A:A,A7,'BONY_Custody Valuation'!U:U,"RIGHTS")+SUMIFS('BONY_Custody Valuation'!AB:AB,'BONY_Custody Valuation'!A:A,A7,'BONY_Custody Valuation'!U:U,"PARTNERSHIPS")+SUMIFS('BONY_Custody Valuation'!AB:AB,'BONY_Custody Valuation'!A:A,A7,'BONY_Custody Valuation'!U:U,"NOTES - SOVEREIGN DEBT")+SUMIFS('BONY_Custody Valuation'!AB:AB,'BONY_Custody Valuation'!A:A,A7,'BONY_Custody Valuation'!U:U,"BONDS - SOVEREIGN DEBT")+SUMIFS('BONY_Custody Valuation'!AB:AB,'BONY_Custody Valuation'!A:A,A7,'BONY_Custody Valuation'!U:U,"UNITS")+SUMIFS('BONY_Custody Valuation'!AB:AB,'BONY_Custody Valuation'!A:A,A7,'BONY_Custody Valuation'!U:U,"WARRANTS")</f>
        <v>0</v>
      </c>
      <c r="J7" s="40" t="e">
        <f t="shared" ca="1" si="2"/>
        <v>#DIV/0!</v>
      </c>
      <c r="K7" s="34" t="e">
        <f t="shared" ca="1" si="3"/>
        <v>#DIV/0!</v>
      </c>
      <c r="L7" s="618"/>
      <c r="M7" s="628" t="e">
        <f t="shared" ca="1" si="4"/>
        <v>#NAME?</v>
      </c>
      <c r="N7" s="627" t="e">
        <f t="shared" ca="1" si="5"/>
        <v>#DIV/0!</v>
      </c>
      <c r="O7" s="626" t="e">
        <f t="shared" ref="O7:O17" ca="1" si="13">IF(AND(N7&gt;0,N7&lt;0.06%),"T","F")</f>
        <v>#DIV/0!</v>
      </c>
      <c r="P7" s="625" t="e">
        <f t="shared" ref="P7:P17" ca="1" si="14">IF(O7="t","No Trade",N7-$O$2)</f>
        <v>#DIV/0!</v>
      </c>
      <c r="Q7" s="623" t="e">
        <f t="shared" ca="1" si="6"/>
        <v>#DIV/0!</v>
      </c>
      <c r="R7" s="624" t="e">
        <f t="array" aca="1" ref="R7" ca="1">_xlfn.IFS(P7="no trade","-",Q7&lt;0,"Raise",Q7&gt;0,"Spend")</f>
        <v>#DIV/0!</v>
      </c>
      <c r="S7" s="623" t="str">
        <f t="shared" ref="S7:S17" si="15">AE7</f>
        <v>LRND</v>
      </c>
      <c r="T7" s="622" t="e">
        <f t="array" aca="1" ref="T7" ca="1">_xll.BDP(S7&amp;" equity",$T$1)</f>
        <v>#NAME?</v>
      </c>
      <c r="U7" s="681" t="s">
        <v>909</v>
      </c>
      <c r="V7" s="615"/>
      <c r="W7" s="26">
        <f ca="1">SUMIFS('BNY_Projected Cash Statement'!AV:AV,'BNY_Projected Cash Statement'!A:A,A7,'BNY_Projected Cash Statement'!AF:AF,$W$2,'BNY_Projected Cash Statement'!U:U,"DIVIDEND",'BNY_Projected Cash Statement'!AH:AH,"&gt;0")</f>
        <v>0</v>
      </c>
      <c r="X7" s="26">
        <f ca="1">SUMIFS('BNY_Projected Cash Statement'!AV:AV,'BNY_Projected Cash Statement'!A:A,A7,'BNY_Projected Cash Statement'!AF:AF,$X$2,'BNY_Projected Cash Statement'!U:U,"DIVIDEND",'BNY_Projected Cash Statement'!AH:AH,"&gt;0")</f>
        <v>0</v>
      </c>
      <c r="Y7" s="26">
        <f ca="1">SUMIFS('BNY_Projected Cash Statement'!AV:AV,'BNY_Projected Cash Statement'!A:A,A7,'BNY_Projected Cash Statement'!AF:AF,$Y$2,'BNY_Projected Cash Statement'!U:U,"DIVIDEND",'BNY_Projected Cash Statement'!AH:AH,"&gt;0")</f>
        <v>0</v>
      </c>
      <c r="Z7" s="26">
        <f ca="1">SUMIFS('BNY_Projected Cash Statement'!AV:AV,'BNY_Projected Cash Statement'!A:A,A7,'BNY_Projected Cash Statement'!AF:AF,$Z$2,'BNY_Projected Cash Statement'!U:U,"DIVIDEND",'BNY_Projected Cash Statement'!AH:AH,"&gt;0")</f>
        <v>0</v>
      </c>
      <c r="AA7" s="26">
        <f ca="1">SUMIFS('BNY_Projected Cash Statement'!AV:AV,'BNY_Projected Cash Statement'!A:A,A7,'BNY_Projected Cash Statement'!AF:AF,$AA$2,'BNY_Projected Cash Statement'!U:U,"DIVIDEND",'BNY_Projected Cash Statement'!AH:AH,"&gt;0")</f>
        <v>0</v>
      </c>
      <c r="AB7" s="621">
        <f ca="1">SUMIFS('BNY_Projected Cash Statement'!AV:AV,'BNY_Projected Cash Statement'!A:A,A7,'BNY_Projected Cash Statement'!AF:AF,$AB$2,'BNY_Projected Cash Statement'!U:U,"DIVIDEND",'BNY_Projected Cash Statement'!AH:AH,"&gt;0")</f>
        <v>0</v>
      </c>
      <c r="AC7" s="620">
        <f t="shared" ca="1" si="7"/>
        <v>0</v>
      </c>
      <c r="AD7" s="619" t="e">
        <f t="shared" ca="1" si="8"/>
        <v>#DIV/0!</v>
      </c>
      <c r="AE7" t="str">
        <f t="shared" si="9"/>
        <v>LRND</v>
      </c>
      <c r="AG7" s="41">
        <f ca="1">SUMIFS('BNY_Projected Cash Statement'!AV:AV,'BNY_Projected Cash Statement'!A:A,A7,'BNY_Projected Cash Statement'!AF:AF,$AG$2,'BNY_Projected Cash Statement'!U:U,"DIVIDEND")</f>
        <v>0</v>
      </c>
      <c r="AH7" s="42" t="e">
        <f t="shared" ca="1" si="10"/>
        <v>#NAME?</v>
      </c>
      <c r="AI7" s="618"/>
      <c r="AJ7" s="630" t="e">
        <f t="shared" ref="AJ7:AJ17" ca="1" si="16">N7+AD7</f>
        <v>#DIV/0!</v>
      </c>
      <c r="AK7" s="629" t="str">
        <f t="shared" si="11"/>
        <v>LRND</v>
      </c>
      <c r="AL7" s="330"/>
      <c r="AM7" s="330"/>
      <c r="AN7" t="str">
        <f t="shared" ref="AN7:AN17" si="17">B7&amp;"NV"</f>
        <v>LRNDNV</v>
      </c>
      <c r="AO7" t="e">
        <f t="array" aca="1" ref="AO7" ca="1">_xll.BDP(AN7&amp;" index","PX_LAST")</f>
        <v>#NAME?</v>
      </c>
      <c r="AP7" t="e">
        <f t="array" aca="1" ref="AP7" ca="1">_xll.BDP(B7&amp;" equity",$AP$2)</f>
        <v>#NAME?</v>
      </c>
      <c r="AQ7" s="26" t="e">
        <f t="shared" ca="1" si="12"/>
        <v>#NAME?</v>
      </c>
      <c r="AR7" s="28"/>
    </row>
    <row r="8" spans="1:44">
      <c r="A8" s="672">
        <v>222963</v>
      </c>
      <c r="B8" s="672" t="s">
        <v>834</v>
      </c>
      <c r="C8" s="674" t="s">
        <v>867</v>
      </c>
      <c r="D8" s="675" t="e">
        <f ca="1">SUMIFS('BNY_Projected Cash Statement'!AR:AR,'BNY_Projected Cash Statement'!A:A,A8,'BNY_Projected Cash Statement'!E:E,"&lt;&gt;",'BNY_Projected Cash Statement'!N:N,$D$24)/(COUNTIFS('BNY_Projected Cash Statement'!A:A,A8,'BNY_Projected Cash Statement'!E:E,"&lt;&gt;",'BNY_Projected Cash Statement'!N:N,$D$24))</f>
        <v>#DIV/0!</v>
      </c>
      <c r="E8" s="672"/>
      <c r="F8" s="675">
        <f ca="1">SUMIFS('BNY_Projected Cash Statement'!AV:AV,'BNY_Projected Cash Statement'!A:A,A8,'BNY_Projected Cash Statement'!U:U,"BUY",'BNY_Projected Cash Statement'!AF:AF,"&gt;="&amp;TODAY())+SUMIFS('BNY_Projected Cash Statement'!AV:AV,'BNY_Projected Cash Statement'!A:A,A8,'BNY_Projected Cash Statement'!U:U,"SELL",'BNY_Projected Cash Statement'!AF:AF,"&gt;="&amp;TODAY())</f>
        <v>0</v>
      </c>
      <c r="G8" s="675">
        <f ca="1">SUMIFS('BNY_Projected Cash Statement'!AV:AV,'BNY_Projected Cash Statement'!A:A,A8,'BNY_Projected Cash Statement'!AF:AF,$D$24,'BNY_Projected Cash Statement'!U:U,"DIVIDEND",'BNY_Projected Cash Statement'!AH:AH,"&gt;0")</f>
        <v>0</v>
      </c>
      <c r="H8" s="676" t="e">
        <f t="shared" ca="1" si="1"/>
        <v>#DIV/0!</v>
      </c>
      <c r="I8" s="16">
        <f>SUMIFS('BONY_Custody Valuation'!AB:AB,'BONY_Custody Valuation'!A:A,A8,'BONY_Custody Valuation'!U:U,"common")+SUMIFS('BONY_Custody Valuation'!AB:AB,'BONY_Custody Valuation'!A:A,A8,'BONY_Custody Valuation'!U:U,"mutual funds")+SUMIFS('BONY_Custody Valuation'!AB:AB,'BONY_Custody Valuation'!A:A,A8,'BONY_Custody Valuation'!U:U,"PREFERRED")+SUMIFS('BONY_Custody Valuation'!AB:AB,'BONY_Custody Valuation'!A:A,A8,'BONY_Custody Valuation'!U:U,"RIGHTS")+SUMIFS('BONY_Custody Valuation'!AB:AB,'BONY_Custody Valuation'!A:A,A8,'BONY_Custody Valuation'!U:U,"PARTNERSHIPS")+SUMIFS('BONY_Custody Valuation'!AB:AB,'BONY_Custody Valuation'!A:A,A8,'BONY_Custody Valuation'!U:U,"NOTES - SOVEREIGN DEBT")+SUMIFS('BONY_Custody Valuation'!AB:AB,'BONY_Custody Valuation'!A:A,A8,'BONY_Custody Valuation'!U:U,"BONDS - SOVEREIGN DEBT")+SUMIFS('BONY_Custody Valuation'!AB:AB,'BONY_Custody Valuation'!A:A,A8,'BONY_Custody Valuation'!U:U,"UNITS")+SUMIFS('BONY_Custody Valuation'!AB:AB,'BONY_Custody Valuation'!A:A,A8,'BONY_Custody Valuation'!U:U,"WARRANTS")</f>
        <v>0</v>
      </c>
      <c r="J8" s="40" t="e">
        <f t="shared" ca="1" si="2"/>
        <v>#DIV/0!</v>
      </c>
      <c r="K8" s="34" t="e">
        <f t="shared" ca="1" si="3"/>
        <v>#DIV/0!</v>
      </c>
      <c r="L8" s="618"/>
      <c r="M8" s="628" t="e">
        <f t="shared" ca="1" si="4"/>
        <v>#NAME?</v>
      </c>
      <c r="N8" s="627" t="e">
        <f t="shared" ca="1" si="5"/>
        <v>#DIV/0!</v>
      </c>
      <c r="O8" s="626" t="e">
        <f t="shared" ca="1" si="13"/>
        <v>#DIV/0!</v>
      </c>
      <c r="P8" s="625" t="e">
        <f t="shared" ca="1" si="14"/>
        <v>#DIV/0!</v>
      </c>
      <c r="Q8" s="623" t="e">
        <f t="shared" ca="1" si="6"/>
        <v>#DIV/0!</v>
      </c>
      <c r="R8" s="624" t="e">
        <f t="array" aca="1" ref="R8" ca="1">_xlfn.IFS(P8="no trade","-",Q8&lt;0,"Raise",Q8&gt;0,"Spend")</f>
        <v>#DIV/0!</v>
      </c>
      <c r="S8" s="623" t="str">
        <f t="shared" si="15"/>
        <v>WRND</v>
      </c>
      <c r="T8" s="622" t="e">
        <f t="array" aca="1" ref="T8" ca="1">_xll.BDP(S8&amp;" equity",$T$1)</f>
        <v>#NAME?</v>
      </c>
      <c r="U8" s="681" t="s">
        <v>908</v>
      </c>
      <c r="V8" s="615"/>
      <c r="W8" s="26">
        <f ca="1">SUMIFS('BNY_Projected Cash Statement'!AV:AV,'BNY_Projected Cash Statement'!A:A,A8,'BNY_Projected Cash Statement'!AF:AF,$W$2,'BNY_Projected Cash Statement'!U:U,"DIVIDEND",'BNY_Projected Cash Statement'!AH:AH,"&gt;0")</f>
        <v>0</v>
      </c>
      <c r="X8" s="26">
        <f ca="1">SUMIFS('BNY_Projected Cash Statement'!AV:AV,'BNY_Projected Cash Statement'!A:A,A8,'BNY_Projected Cash Statement'!AF:AF,$X$2,'BNY_Projected Cash Statement'!U:U,"DIVIDEND",'BNY_Projected Cash Statement'!AH:AH,"&gt;0")</f>
        <v>0</v>
      </c>
      <c r="Y8" s="26">
        <f ca="1">SUMIFS('BNY_Projected Cash Statement'!AV:AV,'BNY_Projected Cash Statement'!A:A,A8,'BNY_Projected Cash Statement'!AF:AF,$Y$2,'BNY_Projected Cash Statement'!U:U,"DIVIDEND",'BNY_Projected Cash Statement'!AH:AH,"&gt;0")</f>
        <v>0</v>
      </c>
      <c r="Z8" s="26">
        <f ca="1">SUMIFS('BNY_Projected Cash Statement'!AV:AV,'BNY_Projected Cash Statement'!A:A,A8,'BNY_Projected Cash Statement'!AF:AF,$Z$2,'BNY_Projected Cash Statement'!U:U,"DIVIDEND",'BNY_Projected Cash Statement'!AH:AH,"&gt;0")</f>
        <v>0</v>
      </c>
      <c r="AA8" s="26">
        <f ca="1">SUMIFS('BNY_Projected Cash Statement'!AV:AV,'BNY_Projected Cash Statement'!A:A,A8,'BNY_Projected Cash Statement'!AF:AF,$AA$2,'BNY_Projected Cash Statement'!U:U,"DIVIDEND",'BNY_Projected Cash Statement'!AH:AH,"&gt;0")</f>
        <v>0</v>
      </c>
      <c r="AB8" s="621">
        <f ca="1">SUMIFS('BNY_Projected Cash Statement'!AV:AV,'BNY_Projected Cash Statement'!A:A,A8,'BNY_Projected Cash Statement'!AF:AF,$AB$2,'BNY_Projected Cash Statement'!U:U,"DIVIDEND",'BNY_Projected Cash Statement'!AH:AH,"&gt;0")</f>
        <v>0</v>
      </c>
      <c r="AC8" s="620">
        <f t="shared" ca="1" si="7"/>
        <v>0</v>
      </c>
      <c r="AD8" s="619" t="e">
        <f t="shared" ca="1" si="8"/>
        <v>#DIV/0!</v>
      </c>
      <c r="AE8" t="str">
        <f t="shared" si="9"/>
        <v>WRND</v>
      </c>
      <c r="AG8" s="41">
        <f ca="1">SUMIFS('BNY_Projected Cash Statement'!AV:AV,'BNY_Projected Cash Statement'!A:A,A8,'BNY_Projected Cash Statement'!AF:AF,$AG$2,'BNY_Projected Cash Statement'!U:U,"DIVIDEND")</f>
        <v>0</v>
      </c>
      <c r="AH8" s="42" t="e">
        <f t="shared" ca="1" si="10"/>
        <v>#NAME?</v>
      </c>
      <c r="AI8" s="618"/>
      <c r="AJ8" s="630" t="e">
        <f t="shared" ca="1" si="16"/>
        <v>#DIV/0!</v>
      </c>
      <c r="AK8" s="629" t="str">
        <f t="shared" si="11"/>
        <v>WRND</v>
      </c>
      <c r="AL8" s="330"/>
      <c r="AM8" s="330"/>
      <c r="AN8" t="str">
        <f t="shared" si="17"/>
        <v>WRNDNV</v>
      </c>
      <c r="AO8" t="e">
        <f t="array" aca="1" ref="AO8" ca="1">_xll.BDP(AN8&amp;" index","PX_LAST")</f>
        <v>#NAME?</v>
      </c>
      <c r="AP8" t="e">
        <f t="array" aca="1" ref="AP8" ca="1">_xll.BDP(B8&amp;" equity",$AP$2)</f>
        <v>#NAME?</v>
      </c>
      <c r="AQ8" s="26" t="e">
        <f t="shared" ca="1" si="12"/>
        <v>#NAME?</v>
      </c>
      <c r="AR8" s="28"/>
    </row>
    <row r="9" spans="1:44">
      <c r="A9">
        <v>240413</v>
      </c>
      <c r="B9" t="s">
        <v>833</v>
      </c>
      <c r="C9" s="14" t="s">
        <v>866</v>
      </c>
      <c r="D9" s="18" t="e">
        <f ca="1">SUMIFS('BNY_Projected Cash Statement'!AR:AR,'BNY_Projected Cash Statement'!A:A,A9,'BNY_Projected Cash Statement'!E:E,"&lt;&gt;",'BNY_Projected Cash Statement'!N:N,$D$24)/(COUNTIFS('BNY_Projected Cash Statement'!A:A,A9,'BNY_Projected Cash Statement'!E:E,"&lt;&gt;",'BNY_Projected Cash Statement'!N:N,$D$24))</f>
        <v>#DIV/0!</v>
      </c>
      <c r="F9" s="18">
        <f ca="1">SUMIFS('BNY_Projected Cash Statement'!AV:AV,'BNY_Projected Cash Statement'!A:A,A9,'BNY_Projected Cash Statement'!U:U,"BUY",'BNY_Projected Cash Statement'!AF:AF,"&gt;="&amp;TODAY())+SUMIFS('BNY_Projected Cash Statement'!AV:AV,'BNY_Projected Cash Statement'!A:A,A9,'BNY_Projected Cash Statement'!U:U,"SELL",'BNY_Projected Cash Statement'!AF:AF,"&gt;="&amp;TODAY())</f>
        <v>0</v>
      </c>
      <c r="G9" s="18">
        <f ca="1">SUMIFS('BNY_Projected Cash Statement'!AV:AV,'BNY_Projected Cash Statement'!A:A,A9,'BNY_Projected Cash Statement'!AF:AF,$D$24,'BNY_Projected Cash Statement'!U:U,"DIVIDEND",'BNY_Projected Cash Statement'!AH:AH,"&gt;0")</f>
        <v>0</v>
      </c>
      <c r="H9" s="38" t="e">
        <f t="shared" ca="1" si="1"/>
        <v>#DIV/0!</v>
      </c>
      <c r="I9" s="16">
        <f>SUMIFS('BONY_Custody Valuation'!AB:AB,'BONY_Custody Valuation'!A:A,A9,'BONY_Custody Valuation'!U:U,"common")+SUMIFS('BONY_Custody Valuation'!AB:AB,'BONY_Custody Valuation'!A:A,A9,'BONY_Custody Valuation'!U:U,"mutual funds")+SUMIFS('BONY_Custody Valuation'!AB:AB,'BONY_Custody Valuation'!A:A,A9,'BONY_Custody Valuation'!U:U,"PREFERRED")+SUMIFS('BONY_Custody Valuation'!AB:AB,'BONY_Custody Valuation'!A:A,A9,'BONY_Custody Valuation'!U:U,"RIGHTS")+SUMIFS('BONY_Custody Valuation'!AB:AB,'BONY_Custody Valuation'!A:A,A9,'BONY_Custody Valuation'!U:U,"PARTNERSHIPS")+SUMIFS('BONY_Custody Valuation'!AB:AB,'BONY_Custody Valuation'!A:A,A9,'BONY_Custody Valuation'!U:U,"NOTES - SOVEREIGN DEBT")+SUMIFS('BONY_Custody Valuation'!AB:AB,'BONY_Custody Valuation'!A:A,A9,'BONY_Custody Valuation'!U:U,"BONDS - SOVEREIGN DEBT")+SUMIFS('BONY_Custody Valuation'!AB:AB,'BONY_Custody Valuation'!A:A,A9,'BONY_Custody Valuation'!U:U,"UNITS")+SUMIFS('BONY_Custody Valuation'!AB:AB,'BONY_Custody Valuation'!A:A,A9,'BONY_Custody Valuation'!U:U,"WARRANTS")</f>
        <v>0</v>
      </c>
      <c r="J9" s="40" t="e">
        <f t="shared" ca="1" si="2"/>
        <v>#DIV/0!</v>
      </c>
      <c r="K9" s="34" t="e">
        <f t="shared" ca="1" si="3"/>
        <v>#DIV/0!</v>
      </c>
      <c r="L9" s="618"/>
      <c r="M9" s="628" t="e">
        <f t="shared" ca="1" si="4"/>
        <v>#NAME?</v>
      </c>
      <c r="N9" s="627" t="e">
        <f t="shared" ca="1" si="5"/>
        <v>#DIV/0!</v>
      </c>
      <c r="O9" s="626" t="e">
        <f t="shared" ca="1" si="13"/>
        <v>#DIV/0!</v>
      </c>
      <c r="P9" s="625" t="e">
        <f t="shared" ca="1" si="14"/>
        <v>#DIV/0!</v>
      </c>
      <c r="Q9" s="623" t="e">
        <f t="shared" ca="1" si="6"/>
        <v>#DIV/0!</v>
      </c>
      <c r="R9" s="624" t="e">
        <f t="array" aca="1" ref="R9" ca="1">_xlfn.IFS(P9="no trade","-",Q9&lt;0,"Raise",Q9&gt;0,"Spend")</f>
        <v>#DIV/0!</v>
      </c>
      <c r="S9" s="623" t="str">
        <f t="shared" si="15"/>
        <v>IQSM</v>
      </c>
      <c r="T9" s="622" t="e">
        <f t="array" aca="1" ref="T9" ca="1">_xll.BDP(S9&amp;" equity",$T$1)</f>
        <v>#NAME?</v>
      </c>
      <c r="U9" s="681" t="s">
        <v>910</v>
      </c>
      <c r="V9" s="615"/>
      <c r="W9" s="26">
        <f ca="1">SUMIFS('BNY_Projected Cash Statement'!AV:AV,'BNY_Projected Cash Statement'!A:A,A9,'BNY_Projected Cash Statement'!AF:AF,$W$2,'BNY_Projected Cash Statement'!U:U,"DIVIDEND",'BNY_Projected Cash Statement'!AH:AH,"&gt;0")</f>
        <v>0</v>
      </c>
      <c r="X9" s="26">
        <f ca="1">SUMIFS('BNY_Projected Cash Statement'!AV:AV,'BNY_Projected Cash Statement'!A:A,A9,'BNY_Projected Cash Statement'!AF:AF,$X$2,'BNY_Projected Cash Statement'!U:U,"DIVIDEND",'BNY_Projected Cash Statement'!AH:AH,"&gt;0")</f>
        <v>0</v>
      </c>
      <c r="Y9" s="26">
        <f ca="1">SUMIFS('BNY_Projected Cash Statement'!AV:AV,'BNY_Projected Cash Statement'!A:A,A9,'BNY_Projected Cash Statement'!AF:AF,$Y$2,'BNY_Projected Cash Statement'!U:U,"DIVIDEND",'BNY_Projected Cash Statement'!AH:AH,"&gt;0")</f>
        <v>0</v>
      </c>
      <c r="Z9" s="26">
        <f ca="1">SUMIFS('BNY_Projected Cash Statement'!AV:AV,'BNY_Projected Cash Statement'!A:A,A9,'BNY_Projected Cash Statement'!AF:AF,$Z$2,'BNY_Projected Cash Statement'!U:U,"DIVIDEND",'BNY_Projected Cash Statement'!AH:AH,"&gt;0")</f>
        <v>0</v>
      </c>
      <c r="AA9" s="26">
        <f ca="1">SUMIFS('BNY_Projected Cash Statement'!AV:AV,'BNY_Projected Cash Statement'!A:A,A9,'BNY_Projected Cash Statement'!AF:AF,$AA$2,'BNY_Projected Cash Statement'!U:U,"DIVIDEND",'BNY_Projected Cash Statement'!AH:AH,"&gt;0")</f>
        <v>0</v>
      </c>
      <c r="AB9" s="621">
        <f ca="1">SUMIFS('BNY_Projected Cash Statement'!AV:AV,'BNY_Projected Cash Statement'!A:A,A9,'BNY_Projected Cash Statement'!AF:AF,$AB$2,'BNY_Projected Cash Statement'!U:U,"DIVIDEND",'BNY_Projected Cash Statement'!AH:AH,"&gt;0")</f>
        <v>0</v>
      </c>
      <c r="AC9" s="620">
        <f t="shared" ca="1" si="7"/>
        <v>0</v>
      </c>
      <c r="AD9" s="619" t="e">
        <f t="shared" ca="1" si="8"/>
        <v>#DIV/0!</v>
      </c>
      <c r="AE9" t="str">
        <f t="shared" si="9"/>
        <v>IQSM</v>
      </c>
      <c r="AG9" s="41">
        <f ca="1">SUMIFS('BNY_Projected Cash Statement'!AV:AV,'BNY_Projected Cash Statement'!A:A,A9,'BNY_Projected Cash Statement'!AF:AF,$AG$2,'BNY_Projected Cash Statement'!U:U,"DIVIDEND")</f>
        <v>0</v>
      </c>
      <c r="AH9" s="42" t="e">
        <f t="shared" ca="1" si="10"/>
        <v>#NAME?</v>
      </c>
      <c r="AI9" s="618"/>
      <c r="AJ9" s="630" t="e">
        <f t="shared" ca="1" si="16"/>
        <v>#DIV/0!</v>
      </c>
      <c r="AK9" s="629" t="str">
        <f t="shared" si="11"/>
        <v>IQSM</v>
      </c>
      <c r="AL9" s="330"/>
      <c r="AM9" s="330"/>
      <c r="AN9" t="str">
        <f t="shared" si="17"/>
        <v>IQSMNV</v>
      </c>
      <c r="AO9" t="e">
        <f t="array" aca="1" ref="AO9" ca="1">_xll.BDP(AN9&amp;" index","PX_LAST")</f>
        <v>#NAME?</v>
      </c>
      <c r="AP9" t="e">
        <f t="array" aca="1" ref="AP9" ca="1">_xll.BDP(B9&amp;" equity",$AP$2)</f>
        <v>#NAME?</v>
      </c>
      <c r="AQ9" s="26" t="e">
        <f t="shared" ca="1" si="12"/>
        <v>#NAME?</v>
      </c>
      <c r="AR9" s="28"/>
    </row>
    <row r="10" spans="1:44">
      <c r="A10">
        <v>261571</v>
      </c>
      <c r="B10" t="s">
        <v>832</v>
      </c>
      <c r="C10" s="14" t="s">
        <v>865</v>
      </c>
      <c r="D10" s="18" t="e">
        <f ca="1">SUMIFS('BNY_Projected Cash Statement'!AR:AR,'BNY_Projected Cash Statement'!A:A,A10,'BNY_Projected Cash Statement'!E:E,"&lt;&gt;",'BNY_Projected Cash Statement'!N:N,$D$24)/(COUNTIFS('BNY_Projected Cash Statement'!A:A,A10,'BNY_Projected Cash Statement'!E:E,"&lt;&gt;",'BNY_Projected Cash Statement'!N:N,$D$24))</f>
        <v>#DIV/0!</v>
      </c>
      <c r="F10" s="18">
        <f ca="1">SUMIFS('BNY_Projected Cash Statement'!AV:AV,'BNY_Projected Cash Statement'!A:A,A10,'BNY_Projected Cash Statement'!U:U,"BUY",'BNY_Projected Cash Statement'!AF:AF,"&gt;="&amp;TODAY())+SUMIFS('BNY_Projected Cash Statement'!AV:AV,'BNY_Projected Cash Statement'!A:A,A10,'BNY_Projected Cash Statement'!U:U,"SELL",'BNY_Projected Cash Statement'!AF:AF,"&gt;="&amp;TODAY())</f>
        <v>0</v>
      </c>
      <c r="G10" s="18">
        <f ca="1">SUMIFS('BNY_Projected Cash Statement'!AV:AV,'BNY_Projected Cash Statement'!A:A,A10,'BNY_Projected Cash Statement'!AF:AF,$D$24,'BNY_Projected Cash Statement'!U:U,"DIVIDEND",'BNY_Projected Cash Statement'!AH:AH,"&gt;0")</f>
        <v>0</v>
      </c>
      <c r="H10" s="38" t="e">
        <f t="shared" ca="1" si="1"/>
        <v>#DIV/0!</v>
      </c>
      <c r="I10" s="16">
        <f>SUMIFS('BONY_Custody Valuation'!AB:AB,'BONY_Custody Valuation'!A:A,A10,'BONY_Custody Valuation'!U:U,"common")+SUMIFS('BONY_Custody Valuation'!AB:AB,'BONY_Custody Valuation'!A:A,A10,'BONY_Custody Valuation'!U:U,"mutual funds")+SUMIFS('BONY_Custody Valuation'!AB:AB,'BONY_Custody Valuation'!A:A,A10,'BONY_Custody Valuation'!U:U,"PREFERRED")+SUMIFS('BONY_Custody Valuation'!AB:AB,'BONY_Custody Valuation'!A:A,A10,'BONY_Custody Valuation'!U:U,"RIGHTS")+SUMIFS('BONY_Custody Valuation'!AB:AB,'BONY_Custody Valuation'!A:A,A10,'BONY_Custody Valuation'!U:U,"PARTNERSHIPS")+SUMIFS('BONY_Custody Valuation'!AB:AB,'BONY_Custody Valuation'!A:A,A10,'BONY_Custody Valuation'!U:U,"NOTES - SOVEREIGN DEBT")+SUMIFS('BONY_Custody Valuation'!AB:AB,'BONY_Custody Valuation'!A:A,A10,'BONY_Custody Valuation'!U:U,"BONDS - SOVEREIGN DEBT")+SUMIFS('BONY_Custody Valuation'!AB:AB,'BONY_Custody Valuation'!A:A,A10,'BONY_Custody Valuation'!U:U,"UNITS")+SUMIFS('BONY_Custody Valuation'!AB:AB,'BONY_Custody Valuation'!A:A,A10,'BONY_Custody Valuation'!U:U,"WARRANTS")</f>
        <v>0</v>
      </c>
      <c r="J10" s="40" t="e">
        <f t="shared" ca="1" si="2"/>
        <v>#DIV/0!</v>
      </c>
      <c r="K10" s="34" t="e">
        <f t="shared" ca="1" si="3"/>
        <v>#DIV/0!</v>
      </c>
      <c r="L10" s="618"/>
      <c r="M10" s="628" t="e">
        <f t="shared" ca="1" si="4"/>
        <v>#NAME?</v>
      </c>
      <c r="N10" s="627" t="e">
        <f t="shared" ca="1" si="5"/>
        <v>#DIV/0!</v>
      </c>
      <c r="O10" s="626" t="e">
        <f t="shared" ca="1" si="13"/>
        <v>#DIV/0!</v>
      </c>
      <c r="P10" s="625" t="e">
        <f t="shared" ca="1" si="14"/>
        <v>#DIV/0!</v>
      </c>
      <c r="Q10" s="623" t="e">
        <f t="shared" ca="1" si="6"/>
        <v>#DIV/0!</v>
      </c>
      <c r="R10" s="624" t="e">
        <f t="array" aca="1" ref="R10" ca="1">_xlfn.IFS(P10="no trade","-",Q10&lt;0,"Raise",Q10&gt;0,"Spend")</f>
        <v>#DIV/0!</v>
      </c>
      <c r="S10" s="623" t="str">
        <f t="shared" si="15"/>
        <v>ROOF</v>
      </c>
      <c r="T10" s="622" t="e">
        <f t="array" aca="1" ref="T10" ca="1">_xll.BDP(S10&amp;" equity",$T$1)</f>
        <v>#NAME?</v>
      </c>
      <c r="U10" s="681"/>
      <c r="V10" s="615"/>
      <c r="W10" s="26">
        <f ca="1">SUMIFS('BNY_Projected Cash Statement'!AV:AV,'BNY_Projected Cash Statement'!A:A,A10,'BNY_Projected Cash Statement'!AF:AF,$W$2,'BNY_Projected Cash Statement'!U:U,"DIVIDEND",'BNY_Projected Cash Statement'!AH:AH,"&gt;0")</f>
        <v>0</v>
      </c>
      <c r="X10" s="26">
        <f ca="1">SUMIFS('BNY_Projected Cash Statement'!AV:AV,'BNY_Projected Cash Statement'!A:A,A10,'BNY_Projected Cash Statement'!AF:AF,$X$2,'BNY_Projected Cash Statement'!U:U,"DIVIDEND",'BNY_Projected Cash Statement'!AH:AH,"&gt;0")</f>
        <v>0</v>
      </c>
      <c r="Y10" s="26">
        <f ca="1">SUMIFS('BNY_Projected Cash Statement'!AV:AV,'BNY_Projected Cash Statement'!A:A,A10,'BNY_Projected Cash Statement'!AF:AF,$Y$2,'BNY_Projected Cash Statement'!U:U,"DIVIDEND",'BNY_Projected Cash Statement'!AH:AH,"&gt;0")</f>
        <v>0</v>
      </c>
      <c r="Z10" s="26">
        <f ca="1">SUMIFS('BNY_Projected Cash Statement'!AV:AV,'BNY_Projected Cash Statement'!A:A,A10,'BNY_Projected Cash Statement'!AF:AF,$Z$2,'BNY_Projected Cash Statement'!U:U,"DIVIDEND",'BNY_Projected Cash Statement'!AH:AH,"&gt;0")</f>
        <v>0</v>
      </c>
      <c r="AA10" s="26">
        <f ca="1">SUMIFS('BNY_Projected Cash Statement'!AV:AV,'BNY_Projected Cash Statement'!A:A,A10,'BNY_Projected Cash Statement'!AF:AF,$AA$2,'BNY_Projected Cash Statement'!U:U,"DIVIDEND",'BNY_Projected Cash Statement'!AH:AH,"&gt;0")</f>
        <v>0</v>
      </c>
      <c r="AB10" s="621">
        <f ca="1">SUMIFS('BNY_Projected Cash Statement'!AV:AV,'BNY_Projected Cash Statement'!A:A,A10,'BNY_Projected Cash Statement'!AF:AF,$AB$2,'BNY_Projected Cash Statement'!U:U,"DIVIDEND",'BNY_Projected Cash Statement'!AH:AH,"&gt;0")</f>
        <v>0</v>
      </c>
      <c r="AC10" s="620">
        <f t="shared" ca="1" si="7"/>
        <v>0</v>
      </c>
      <c r="AD10" s="619" t="e">
        <f t="shared" ca="1" si="8"/>
        <v>#DIV/0!</v>
      </c>
      <c r="AE10" t="str">
        <f t="shared" si="9"/>
        <v>ROOF</v>
      </c>
      <c r="AG10" s="41">
        <f ca="1">SUMIFS('BNY_Projected Cash Statement'!AV:AV,'BNY_Projected Cash Statement'!A:A,A10,'BNY_Projected Cash Statement'!AF:AF,$AG$2,'BNY_Projected Cash Statement'!U:U,"DIVIDEND")</f>
        <v>0</v>
      </c>
      <c r="AH10" s="42" t="e">
        <f t="shared" ca="1" si="10"/>
        <v>#NAME?</v>
      </c>
      <c r="AI10" s="618"/>
      <c r="AJ10" s="630" t="e">
        <f t="shared" ca="1" si="16"/>
        <v>#DIV/0!</v>
      </c>
      <c r="AK10" s="629" t="str">
        <f t="shared" si="11"/>
        <v>ROOF</v>
      </c>
      <c r="AL10" s="330"/>
      <c r="AM10" s="330"/>
      <c r="AN10" t="str">
        <f t="shared" si="17"/>
        <v>ROOFNV</v>
      </c>
      <c r="AO10" t="e">
        <f t="array" aca="1" ref="AO10" ca="1">_xll.BDP(AN10&amp;" index","PX_LAST")</f>
        <v>#NAME?</v>
      </c>
      <c r="AP10" t="e">
        <f t="array" aca="1" ref="AP10" ca="1">_xll.BDP(B10&amp;" equity",$AP$2)</f>
        <v>#NAME?</v>
      </c>
      <c r="AQ10" s="26" t="e">
        <f t="shared" ca="1" si="12"/>
        <v>#NAME?</v>
      </c>
      <c r="AR10" s="28"/>
    </row>
    <row r="11" spans="1:44">
      <c r="A11">
        <v>263076</v>
      </c>
      <c r="B11" t="s">
        <v>831</v>
      </c>
      <c r="C11" s="14" t="s">
        <v>864</v>
      </c>
      <c r="D11" s="18" t="e">
        <f ca="1">SUMIFS('BNY_Projected Cash Statement'!AR:AR,'BNY_Projected Cash Statement'!A:A,A11,'BNY_Projected Cash Statement'!E:E,"&lt;&gt;",'BNY_Projected Cash Statement'!N:N,$D$24)/(COUNTIFS('BNY_Projected Cash Statement'!A:A,A11,'BNY_Projected Cash Statement'!E:E,"&lt;&gt;",'BNY_Projected Cash Statement'!N:N,$D$24))</f>
        <v>#DIV/0!</v>
      </c>
      <c r="F11" s="18">
        <f ca="1">SUMIFS('BNY_Projected Cash Statement'!AV:AV,'BNY_Projected Cash Statement'!A:A,A11,'BNY_Projected Cash Statement'!U:U,"BUY",'BNY_Projected Cash Statement'!AF:AF,"&gt;="&amp;TODAY())+SUMIFS('BNY_Projected Cash Statement'!AV:AV,'BNY_Projected Cash Statement'!A:A,A11,'BNY_Projected Cash Statement'!U:U,"SELL",'BNY_Projected Cash Statement'!AF:AF,"&gt;="&amp;TODAY())</f>
        <v>0</v>
      </c>
      <c r="G11" s="18">
        <f ca="1">SUMIFS('BNY_Projected Cash Statement'!AV:AV,'BNY_Projected Cash Statement'!A:A,A11,'BNY_Projected Cash Statement'!AF:AF,$D$24,'BNY_Projected Cash Statement'!U:U,"DIVIDEND",'BNY_Projected Cash Statement'!AH:AH,"&gt;0")</f>
        <v>0</v>
      </c>
      <c r="H11" s="38" t="e">
        <f t="shared" ca="1" si="1"/>
        <v>#DIV/0!</v>
      </c>
      <c r="I11" s="16">
        <f>SUMIFS('BONY_Custody Valuation'!AB:AB,'BONY_Custody Valuation'!A:A,A11,'BONY_Custody Valuation'!U:U,"common")+SUMIFS('BONY_Custody Valuation'!AB:AB,'BONY_Custody Valuation'!A:A,A11,'BONY_Custody Valuation'!U:U,"mutual funds")+SUMIFS('BONY_Custody Valuation'!AB:AB,'BONY_Custody Valuation'!A:A,A11,'BONY_Custody Valuation'!U:U,"PREFERRED")+SUMIFS('BONY_Custody Valuation'!AB:AB,'BONY_Custody Valuation'!A:A,A11,'BONY_Custody Valuation'!U:U,"RIGHTS")+SUMIFS('BONY_Custody Valuation'!AB:AB,'BONY_Custody Valuation'!A:A,A11,'BONY_Custody Valuation'!U:U,"PARTNERSHIPS")+SUMIFS('BONY_Custody Valuation'!AB:AB,'BONY_Custody Valuation'!A:A,A11,'BONY_Custody Valuation'!U:U,"NOTES - SOVEREIGN DEBT")+SUMIFS('BONY_Custody Valuation'!AB:AB,'BONY_Custody Valuation'!A:A,A11,'BONY_Custody Valuation'!U:U,"BONDS - SOVEREIGN DEBT")+SUMIFS('BONY_Custody Valuation'!AB:AB,'BONY_Custody Valuation'!A:A,A11,'BONY_Custody Valuation'!U:U,"UNITS")+SUMIFS('BONY_Custody Valuation'!AB:AB,'BONY_Custody Valuation'!A:A,A11,'BONY_Custody Valuation'!U:U,"WARRANTS")</f>
        <v>0</v>
      </c>
      <c r="J11" s="40" t="e">
        <f t="shared" ca="1" si="2"/>
        <v>#DIV/0!</v>
      </c>
      <c r="K11" s="34" t="e">
        <f t="shared" ca="1" si="3"/>
        <v>#DIV/0!</v>
      </c>
      <c r="L11" s="618"/>
      <c r="M11" s="628" t="e">
        <f t="shared" ca="1" si="4"/>
        <v>#NAME?</v>
      </c>
      <c r="N11" s="627" t="e">
        <f t="shared" ca="1" si="5"/>
        <v>#DIV/0!</v>
      </c>
      <c r="O11" s="626" t="e">
        <f t="shared" ca="1" si="13"/>
        <v>#DIV/0!</v>
      </c>
      <c r="P11" s="625" t="e">
        <f t="shared" ca="1" si="14"/>
        <v>#DIV/0!</v>
      </c>
      <c r="Q11" s="623" t="e">
        <f t="shared" ca="1" si="6"/>
        <v>#DIV/0!</v>
      </c>
      <c r="R11" s="624" t="e">
        <f t="array" aca="1" ref="R11" ca="1">_xlfn.IFS(P11="no trade","-",Q11&lt;0,"Raise",Q11&gt;0,"Spend")</f>
        <v>#DIV/0!</v>
      </c>
      <c r="S11" s="623" t="str">
        <f t="shared" si="15"/>
        <v>QAI</v>
      </c>
      <c r="T11" s="622" t="e">
        <f t="array" aca="1" ref="T11" ca="1">_xll.BDP(S11&amp;" equity",$T$1)</f>
        <v>#NAME?</v>
      </c>
      <c r="U11" s="681"/>
      <c r="V11" s="615"/>
      <c r="W11" s="26">
        <f ca="1">SUMIFS('BNY_Projected Cash Statement'!AV:AV,'BNY_Projected Cash Statement'!A:A,A11,'BNY_Projected Cash Statement'!AF:AF,$W$2,'BNY_Projected Cash Statement'!U:U,"DIVIDEND",'BNY_Projected Cash Statement'!AH:AH,"&gt;0")</f>
        <v>0</v>
      </c>
      <c r="X11" s="26">
        <f ca="1">SUMIFS('BNY_Projected Cash Statement'!AV:AV,'BNY_Projected Cash Statement'!A:A,A11,'BNY_Projected Cash Statement'!AF:AF,$X$2,'BNY_Projected Cash Statement'!U:U,"DIVIDEND",'BNY_Projected Cash Statement'!AH:AH,"&gt;0")</f>
        <v>0</v>
      </c>
      <c r="Y11" s="26">
        <f ca="1">SUMIFS('BNY_Projected Cash Statement'!AV:AV,'BNY_Projected Cash Statement'!A:A,A11,'BNY_Projected Cash Statement'!AF:AF,$Y$2,'BNY_Projected Cash Statement'!U:U,"DIVIDEND",'BNY_Projected Cash Statement'!AH:AH,"&gt;0")</f>
        <v>0</v>
      </c>
      <c r="Z11" s="26">
        <f ca="1">SUMIFS('BNY_Projected Cash Statement'!AV:AV,'BNY_Projected Cash Statement'!A:A,A11,'BNY_Projected Cash Statement'!AF:AF,$Z$2,'BNY_Projected Cash Statement'!U:U,"DIVIDEND",'BNY_Projected Cash Statement'!AH:AH,"&gt;0")</f>
        <v>0</v>
      </c>
      <c r="AA11" s="26">
        <f ca="1">SUMIFS('BNY_Projected Cash Statement'!AV:AV,'BNY_Projected Cash Statement'!A:A,A11,'BNY_Projected Cash Statement'!AF:AF,$AA$2,'BNY_Projected Cash Statement'!U:U,"DIVIDEND",'BNY_Projected Cash Statement'!AH:AH,"&gt;0")</f>
        <v>0</v>
      </c>
      <c r="AB11" s="621">
        <f ca="1">SUMIFS('BNY_Projected Cash Statement'!AV:AV,'BNY_Projected Cash Statement'!A:A,A11,'BNY_Projected Cash Statement'!AF:AF,$AB$2,'BNY_Projected Cash Statement'!U:U,"DIVIDEND",'BNY_Projected Cash Statement'!AH:AH,"&gt;0")</f>
        <v>0</v>
      </c>
      <c r="AC11" s="620">
        <f t="shared" ca="1" si="7"/>
        <v>0</v>
      </c>
      <c r="AD11" s="619" t="e">
        <f t="shared" ca="1" si="8"/>
        <v>#DIV/0!</v>
      </c>
      <c r="AE11" t="str">
        <f t="shared" si="9"/>
        <v>QAI</v>
      </c>
      <c r="AG11" s="41">
        <f ca="1">SUMIFS('BNY_Projected Cash Statement'!AV:AV,'BNY_Projected Cash Statement'!A:A,A11,'BNY_Projected Cash Statement'!AF:AF,$AG$2,'BNY_Projected Cash Statement'!U:U,"DIVIDEND")</f>
        <v>0</v>
      </c>
      <c r="AH11" s="42" t="e">
        <f t="shared" ca="1" si="10"/>
        <v>#NAME?</v>
      </c>
      <c r="AI11" s="618"/>
      <c r="AJ11" s="630" t="e">
        <f t="shared" ca="1" si="16"/>
        <v>#DIV/0!</v>
      </c>
      <c r="AK11" s="629" t="str">
        <f t="shared" si="11"/>
        <v>QAI</v>
      </c>
      <c r="AL11" s="330"/>
      <c r="AM11" s="330"/>
      <c r="AN11" t="str">
        <f t="shared" si="17"/>
        <v>QAINV</v>
      </c>
      <c r="AO11" t="e">
        <f t="array" aca="1" ref="AO11" ca="1">_xll.BDP(AN11&amp;" index","PX_LAST")</f>
        <v>#NAME?</v>
      </c>
      <c r="AP11" t="e">
        <f t="array" aca="1" ref="AP11" ca="1">_xll.BDP(B11&amp;" equity",$AP$2)</f>
        <v>#NAME?</v>
      </c>
      <c r="AQ11" s="26" t="e">
        <f t="shared" ca="1" si="12"/>
        <v>#NAME?</v>
      </c>
      <c r="AR11" s="28"/>
    </row>
    <row r="12" spans="1:44">
      <c r="A12">
        <v>447594</v>
      </c>
      <c r="B12" t="s">
        <v>830</v>
      </c>
      <c r="C12" s="14" t="s">
        <v>863</v>
      </c>
      <c r="D12" s="18" t="e">
        <f ca="1">SUMIFS('BNY_Projected Cash Statement'!AR:AR,'BNY_Projected Cash Statement'!A:A,A12,'BNY_Projected Cash Statement'!E:E,"&lt;&gt;",'BNY_Projected Cash Statement'!N:N,$D$24)/(COUNTIFS('BNY_Projected Cash Statement'!A:A,A12,'BNY_Projected Cash Statement'!E:E,"&lt;&gt;",'BNY_Projected Cash Statement'!N:N,$D$24))</f>
        <v>#DIV/0!</v>
      </c>
      <c r="F12" s="18">
        <f ca="1">SUMIFS('BNY_Projected Cash Statement'!AV:AV,'BNY_Projected Cash Statement'!A:A,A12,'BNY_Projected Cash Statement'!U:U,"BUY",'BNY_Projected Cash Statement'!AF:AF,"&gt;="&amp;TODAY())+SUMIFS('BNY_Projected Cash Statement'!AV:AV,'BNY_Projected Cash Statement'!A:A,A12,'BNY_Projected Cash Statement'!U:U,"SELL",'BNY_Projected Cash Statement'!AF:AF,"&gt;="&amp;TODAY())</f>
        <v>0</v>
      </c>
      <c r="G12" s="18">
        <f ca="1">SUMIFS('BNY_Projected Cash Statement'!AV:AV,'BNY_Projected Cash Statement'!A:A,A12,'BNY_Projected Cash Statement'!AF:AF,$D$24,'BNY_Projected Cash Statement'!U:U,"DIVIDEND",'BNY_Projected Cash Statement'!AH:AH,"&gt;0")</f>
        <v>0</v>
      </c>
      <c r="H12" s="38" t="e">
        <f t="shared" ca="1" si="1"/>
        <v>#DIV/0!</v>
      </c>
      <c r="I12" s="16">
        <f>SUMIFS('BONY_Custody Valuation'!AB:AB,'BONY_Custody Valuation'!A:A,A12,'BONY_Custody Valuation'!U:U,"common")+SUMIFS('BONY_Custody Valuation'!AB:AB,'BONY_Custody Valuation'!A:A,A12,'BONY_Custody Valuation'!U:U,"mutual funds")+SUMIFS('BONY_Custody Valuation'!AB:AB,'BONY_Custody Valuation'!A:A,A12,'BONY_Custody Valuation'!U:U,"PREFERRED")+SUMIFS('BONY_Custody Valuation'!AB:AB,'BONY_Custody Valuation'!A:A,A12,'BONY_Custody Valuation'!U:U,"RIGHTS")+SUMIFS('BONY_Custody Valuation'!AB:AB,'BONY_Custody Valuation'!A:A,A12,'BONY_Custody Valuation'!U:U,"PARTNERSHIPS")+SUMIFS('BONY_Custody Valuation'!AB:AB,'BONY_Custody Valuation'!A:A,A12,'BONY_Custody Valuation'!U:U,"NOTES - SOVEREIGN DEBT")+SUMIFS('BONY_Custody Valuation'!AB:AB,'BONY_Custody Valuation'!A:A,A12,'BONY_Custody Valuation'!U:U,"BONDS - SOVEREIGN DEBT")+SUMIFS('BONY_Custody Valuation'!AB:AB,'BONY_Custody Valuation'!A:A,A12,'BONY_Custody Valuation'!U:U,"UNITS")+SUMIFS('BONY_Custody Valuation'!AB:AB,'BONY_Custody Valuation'!A:A,A12,'BONY_Custody Valuation'!U:U,"WARRANTS")</f>
        <v>0</v>
      </c>
      <c r="J12" s="40" t="e">
        <f t="shared" ca="1" si="2"/>
        <v>#DIV/0!</v>
      </c>
      <c r="K12" s="34" t="e">
        <f t="shared" ca="1" si="3"/>
        <v>#DIV/0!</v>
      </c>
      <c r="L12" s="618"/>
      <c r="M12" s="628" t="e">
        <f t="shared" ca="1" si="4"/>
        <v>#NAME?</v>
      </c>
      <c r="N12" s="627" t="e">
        <f t="shared" ca="1" si="5"/>
        <v>#DIV/0!</v>
      </c>
      <c r="O12" s="626" t="e">
        <f t="shared" ca="1" si="13"/>
        <v>#DIV/0!</v>
      </c>
      <c r="P12" s="625" t="e">
        <f t="shared" ca="1" si="14"/>
        <v>#DIV/0!</v>
      </c>
      <c r="Q12" s="623" t="e">
        <f t="shared" ca="1" si="6"/>
        <v>#DIV/0!</v>
      </c>
      <c r="R12" s="624" t="e">
        <f t="array" aca="1" ref="R12" ca="1">_xlfn.IFS(P12="no trade","-",Q12&lt;0,"Raise",Q12&gt;0,"Spend")</f>
        <v>#DIV/0!</v>
      </c>
      <c r="S12" s="623" t="str">
        <f t="shared" si="15"/>
        <v>HFXI</v>
      </c>
      <c r="T12" s="622" t="e">
        <f t="array" aca="1" ref="T12" ca="1">_xll.BDP(S12&amp;" equity",$T$1)</f>
        <v>#NAME?</v>
      </c>
      <c r="U12" s="681" t="s">
        <v>911</v>
      </c>
      <c r="V12" s="615"/>
      <c r="W12" s="26">
        <f ca="1">SUMIFS('BNY_Projected Cash Statement'!AV:AV,'BNY_Projected Cash Statement'!A:A,A12,'BNY_Projected Cash Statement'!AF:AF,$W$2,'BNY_Projected Cash Statement'!U:U,"DIVIDEND",'BNY_Projected Cash Statement'!AH:AH,"&gt;0")</f>
        <v>0</v>
      </c>
      <c r="X12" s="26">
        <f ca="1">SUMIFS('BNY_Projected Cash Statement'!AV:AV,'BNY_Projected Cash Statement'!A:A,A12,'BNY_Projected Cash Statement'!AF:AF,$X$2,'BNY_Projected Cash Statement'!U:U,"DIVIDEND",'BNY_Projected Cash Statement'!AH:AH,"&gt;0")</f>
        <v>0</v>
      </c>
      <c r="Y12" s="26">
        <f ca="1">SUMIFS('BNY_Projected Cash Statement'!AV:AV,'BNY_Projected Cash Statement'!A:A,A12,'BNY_Projected Cash Statement'!AF:AF,$Y$2,'BNY_Projected Cash Statement'!U:U,"DIVIDEND",'BNY_Projected Cash Statement'!AH:AH,"&gt;0")</f>
        <v>0</v>
      </c>
      <c r="Z12" s="26">
        <f ca="1">SUMIFS('BNY_Projected Cash Statement'!AV:AV,'BNY_Projected Cash Statement'!A:A,A12,'BNY_Projected Cash Statement'!AF:AF,$Z$2,'BNY_Projected Cash Statement'!U:U,"DIVIDEND",'BNY_Projected Cash Statement'!AH:AH,"&gt;0")</f>
        <v>0</v>
      </c>
      <c r="AA12" s="26">
        <f ca="1">SUMIFS('BNY_Projected Cash Statement'!AV:AV,'BNY_Projected Cash Statement'!A:A,A12,'BNY_Projected Cash Statement'!AF:AF,$AA$2,'BNY_Projected Cash Statement'!U:U,"DIVIDEND",'BNY_Projected Cash Statement'!AH:AH,"&gt;0")</f>
        <v>0</v>
      </c>
      <c r="AB12" s="621">
        <f ca="1">SUMIFS('BNY_Projected Cash Statement'!AV:AV,'BNY_Projected Cash Statement'!A:A,A12,'BNY_Projected Cash Statement'!AF:AF,$AB$2,'BNY_Projected Cash Statement'!U:U,"DIVIDEND",'BNY_Projected Cash Statement'!AH:AH,"&gt;0")</f>
        <v>0</v>
      </c>
      <c r="AC12" s="620">
        <f t="shared" ca="1" si="7"/>
        <v>0</v>
      </c>
      <c r="AD12" s="619" t="e">
        <f t="shared" ca="1" si="8"/>
        <v>#DIV/0!</v>
      </c>
      <c r="AE12" t="str">
        <f t="shared" si="9"/>
        <v>HFXI</v>
      </c>
      <c r="AG12" s="41">
        <f ca="1">SUMIFS('BNY_Projected Cash Statement'!AV:AV,'BNY_Projected Cash Statement'!A:A,A12,'BNY_Projected Cash Statement'!AF:AF,$AG$2,'BNY_Projected Cash Statement'!U:U,"DIVIDEND")</f>
        <v>0</v>
      </c>
      <c r="AH12" s="42" t="e">
        <f t="shared" ca="1" si="10"/>
        <v>#NAME?</v>
      </c>
      <c r="AI12" s="618"/>
      <c r="AJ12" s="630" t="e">
        <f t="shared" ca="1" si="16"/>
        <v>#DIV/0!</v>
      </c>
      <c r="AK12" s="629" t="str">
        <f t="shared" si="11"/>
        <v>HFXI</v>
      </c>
      <c r="AL12" s="330"/>
      <c r="AM12" s="330"/>
      <c r="AN12" t="str">
        <f t="shared" si="17"/>
        <v>HFXINV</v>
      </c>
      <c r="AO12" t="e">
        <f t="array" aca="1" ref="AO12" ca="1">_xll.BDP(AN12&amp;" index","PX_LAST")</f>
        <v>#NAME?</v>
      </c>
      <c r="AP12" t="e">
        <f t="array" aca="1" ref="AP12" ca="1">_xll.BDP(B12&amp;" equity",$AP$2)</f>
        <v>#NAME?</v>
      </c>
      <c r="AQ12" s="26" t="e">
        <f t="shared" ca="1" si="12"/>
        <v>#NAME?</v>
      </c>
      <c r="AR12" s="28"/>
    </row>
    <row r="13" spans="1:44">
      <c r="A13">
        <v>465824</v>
      </c>
      <c r="B13" t="s">
        <v>829</v>
      </c>
      <c r="C13" s="14" t="s">
        <v>862</v>
      </c>
      <c r="D13" s="18" t="e">
        <f ca="1">SUMIFS('BNY_Projected Cash Statement'!AR:AR,'BNY_Projected Cash Statement'!A:A,A13,'BNY_Projected Cash Statement'!E:E,"&lt;&gt;",'BNY_Projected Cash Statement'!N:N,$D$24)/(COUNTIFS('BNY_Projected Cash Statement'!A:A,A13,'BNY_Projected Cash Statement'!E:E,"&lt;&gt;",'BNY_Projected Cash Statement'!N:N,$D$24))</f>
        <v>#DIV/0!</v>
      </c>
      <c r="F13" s="18">
        <f ca="1">SUMIFS('BNY_Projected Cash Statement'!AV:AV,'BNY_Projected Cash Statement'!A:A,A13,'BNY_Projected Cash Statement'!U:U,"BUY",'BNY_Projected Cash Statement'!AF:AF,"&gt;="&amp;TODAY())+SUMIFS('BNY_Projected Cash Statement'!AV:AV,'BNY_Projected Cash Statement'!A:A,A13,'BNY_Projected Cash Statement'!U:U,"SELL",'BNY_Projected Cash Statement'!AF:AF,"&gt;="&amp;TODAY())</f>
        <v>0</v>
      </c>
      <c r="G13" s="18">
        <f ca="1">SUMIFS('BNY_Projected Cash Statement'!AV:AV,'BNY_Projected Cash Statement'!A:A,A13,'BNY_Projected Cash Statement'!AF:AF,$D$24,'BNY_Projected Cash Statement'!U:U,"DIVIDEND",'BNY_Projected Cash Statement'!AH:AH,"&gt;0")</f>
        <v>0</v>
      </c>
      <c r="H13" s="38" t="e">
        <f t="shared" ca="1" si="1"/>
        <v>#DIV/0!</v>
      </c>
      <c r="I13" s="16">
        <f>SUMIFS('BONY_Custody Valuation'!AB:AB,'BONY_Custody Valuation'!A:A,A13,'BONY_Custody Valuation'!U:U,"common")+SUMIFS('BONY_Custody Valuation'!AB:AB,'BONY_Custody Valuation'!A:A,A13,'BONY_Custody Valuation'!U:U,"mutual funds")+SUMIFS('BONY_Custody Valuation'!AB:AB,'BONY_Custody Valuation'!A:A,A13,'BONY_Custody Valuation'!U:U,"PREFERRED")+SUMIFS('BONY_Custody Valuation'!AB:AB,'BONY_Custody Valuation'!A:A,A13,'BONY_Custody Valuation'!U:U,"RIGHTS")+SUMIFS('BONY_Custody Valuation'!AB:AB,'BONY_Custody Valuation'!A:A,A13,'BONY_Custody Valuation'!U:U,"PARTNERSHIPS")+SUMIFS('BONY_Custody Valuation'!AB:AB,'BONY_Custody Valuation'!A:A,A13,'BONY_Custody Valuation'!U:U,"NOTES - SOVEREIGN DEBT")+SUMIFS('BONY_Custody Valuation'!AB:AB,'BONY_Custody Valuation'!A:A,A13,'BONY_Custody Valuation'!U:U,"BONDS - SOVEREIGN DEBT")+SUMIFS('BONY_Custody Valuation'!AB:AB,'BONY_Custody Valuation'!A:A,A13,'BONY_Custody Valuation'!U:U,"UNITS")+SUMIFS('BONY_Custody Valuation'!AB:AB,'BONY_Custody Valuation'!A:A,A13,'BONY_Custody Valuation'!U:U,"WARRANTS")</f>
        <v>0</v>
      </c>
      <c r="J13" s="40" t="e">
        <f t="shared" ca="1" si="2"/>
        <v>#DIV/0!</v>
      </c>
      <c r="K13" s="34" t="e">
        <f t="shared" ca="1" si="3"/>
        <v>#DIV/0!</v>
      </c>
      <c r="L13" s="618"/>
      <c r="M13" s="628" t="e">
        <f t="shared" ca="1" si="4"/>
        <v>#NAME?</v>
      </c>
      <c r="N13" s="627" t="e">
        <f t="shared" ca="1" si="5"/>
        <v>#DIV/0!</v>
      </c>
      <c r="O13" s="626" t="e">
        <f t="shared" ca="1" si="13"/>
        <v>#DIV/0!</v>
      </c>
      <c r="P13" s="625" t="e">
        <f t="shared" ca="1" si="14"/>
        <v>#DIV/0!</v>
      </c>
      <c r="Q13" s="623" t="e">
        <f t="shared" ca="1" si="6"/>
        <v>#DIV/0!</v>
      </c>
      <c r="R13" s="624" t="e">
        <f t="array" aca="1" ref="R13" ca="1">_xlfn.IFS(P13="no trade","-",Q13&lt;0,"Raise",Q13&gt;0,"Spend")</f>
        <v>#DIV/0!</v>
      </c>
      <c r="S13" s="623" t="str">
        <f t="shared" si="15"/>
        <v>EQUL</v>
      </c>
      <c r="T13" s="622" t="e">
        <f t="array" aca="1" ref="T13" ca="1">_xll.BDP(S13&amp;" equity",$T$1)</f>
        <v>#NAME?</v>
      </c>
      <c r="U13" s="681" t="s">
        <v>912</v>
      </c>
      <c r="V13" s="615"/>
      <c r="W13" s="26">
        <f ca="1">SUMIFS('BNY_Projected Cash Statement'!AV:AV,'BNY_Projected Cash Statement'!A:A,A13,'BNY_Projected Cash Statement'!AF:AF,$W$2,'BNY_Projected Cash Statement'!U:U,"DIVIDEND",'BNY_Projected Cash Statement'!AH:AH,"&gt;0")</f>
        <v>0</v>
      </c>
      <c r="X13" s="26">
        <f ca="1">SUMIFS('BNY_Projected Cash Statement'!AV:AV,'BNY_Projected Cash Statement'!A:A,A13,'BNY_Projected Cash Statement'!AF:AF,$X$2,'BNY_Projected Cash Statement'!U:U,"DIVIDEND",'BNY_Projected Cash Statement'!AH:AH,"&gt;0")</f>
        <v>0</v>
      </c>
      <c r="Y13" s="26">
        <f ca="1">SUMIFS('BNY_Projected Cash Statement'!AV:AV,'BNY_Projected Cash Statement'!A:A,A13,'BNY_Projected Cash Statement'!AF:AF,$Y$2,'BNY_Projected Cash Statement'!U:U,"DIVIDEND",'BNY_Projected Cash Statement'!AH:AH,"&gt;0")</f>
        <v>0</v>
      </c>
      <c r="Z13" s="26">
        <f ca="1">SUMIFS('BNY_Projected Cash Statement'!AV:AV,'BNY_Projected Cash Statement'!A:A,A13,'BNY_Projected Cash Statement'!AF:AF,$Z$2,'BNY_Projected Cash Statement'!U:U,"DIVIDEND",'BNY_Projected Cash Statement'!AH:AH,"&gt;0")</f>
        <v>0</v>
      </c>
      <c r="AA13" s="26">
        <f ca="1">SUMIFS('BNY_Projected Cash Statement'!AV:AV,'BNY_Projected Cash Statement'!A:A,A13,'BNY_Projected Cash Statement'!AF:AF,$AA$2,'BNY_Projected Cash Statement'!U:U,"DIVIDEND",'BNY_Projected Cash Statement'!AH:AH,"&gt;0")</f>
        <v>0</v>
      </c>
      <c r="AB13" s="621">
        <f ca="1">SUMIFS('BNY_Projected Cash Statement'!AV:AV,'BNY_Projected Cash Statement'!A:A,A13,'BNY_Projected Cash Statement'!AF:AF,$AB$2,'BNY_Projected Cash Statement'!U:U,"DIVIDEND",'BNY_Projected Cash Statement'!AH:AH,"&gt;0")</f>
        <v>0</v>
      </c>
      <c r="AC13" s="620">
        <f t="shared" ca="1" si="7"/>
        <v>0</v>
      </c>
      <c r="AD13" s="619" t="e">
        <f t="shared" ca="1" si="8"/>
        <v>#DIV/0!</v>
      </c>
      <c r="AE13" t="str">
        <f t="shared" si="9"/>
        <v>EQUL</v>
      </c>
      <c r="AG13" s="41">
        <f ca="1">SUMIFS('BNY_Projected Cash Statement'!AV:AV,'BNY_Projected Cash Statement'!A:A,A13,'BNY_Projected Cash Statement'!AF:AF,$AG$2,'BNY_Projected Cash Statement'!U:U,"DIVIDEND")</f>
        <v>0</v>
      </c>
      <c r="AH13" s="42" t="e">
        <f t="shared" ca="1" si="10"/>
        <v>#NAME?</v>
      </c>
      <c r="AI13" s="618"/>
      <c r="AJ13" s="630" t="e">
        <f t="shared" ca="1" si="16"/>
        <v>#DIV/0!</v>
      </c>
      <c r="AK13" s="629" t="str">
        <f t="shared" si="11"/>
        <v>EQUL</v>
      </c>
      <c r="AL13" s="330"/>
      <c r="AM13" s="330"/>
      <c r="AN13" t="str">
        <f t="shared" si="17"/>
        <v>EQULNV</v>
      </c>
      <c r="AO13" t="e">
        <f t="array" aca="1" ref="AO13" ca="1">_xll.BDP(AN13&amp;" index","PX_LAST")</f>
        <v>#NAME?</v>
      </c>
      <c r="AP13" t="e">
        <f t="array" aca="1" ref="AP13" ca="1">_xll.BDP(B13&amp;" equity",$AP$2)</f>
        <v>#NAME?</v>
      </c>
      <c r="AQ13" s="26" t="e">
        <f t="shared" ca="1" si="12"/>
        <v>#NAME?</v>
      </c>
      <c r="AR13" s="28"/>
    </row>
    <row r="14" spans="1:44">
      <c r="A14">
        <v>465826</v>
      </c>
      <c r="B14" t="s">
        <v>828</v>
      </c>
      <c r="C14" s="14" t="s">
        <v>861</v>
      </c>
      <c r="D14" s="18" t="e">
        <f ca="1">SUMIFS('BNY_Projected Cash Statement'!AR:AR,'BNY_Projected Cash Statement'!A:A,A14,'BNY_Projected Cash Statement'!E:E,"&lt;&gt;",'BNY_Projected Cash Statement'!N:N,$D$24)/(COUNTIFS('BNY_Projected Cash Statement'!A:A,A14,'BNY_Projected Cash Statement'!E:E,"&lt;&gt;",'BNY_Projected Cash Statement'!N:N,$D$24))</f>
        <v>#DIV/0!</v>
      </c>
      <c r="F14" s="18">
        <f ca="1">SUMIFS('BNY_Projected Cash Statement'!AV:AV,'BNY_Projected Cash Statement'!A:A,A14,'BNY_Projected Cash Statement'!U:U,"BUY",'BNY_Projected Cash Statement'!AF:AF,"&gt;="&amp;TODAY())+SUMIFS('BNY_Projected Cash Statement'!AV:AV,'BNY_Projected Cash Statement'!A:A,A14,'BNY_Projected Cash Statement'!U:U,"SELL",'BNY_Projected Cash Statement'!AF:AF,"&gt;="&amp;TODAY())</f>
        <v>0</v>
      </c>
      <c r="G14" s="18">
        <f ca="1">SUMIFS('BNY_Projected Cash Statement'!AV:AV,'BNY_Projected Cash Statement'!A:A,A14,'BNY_Projected Cash Statement'!AF:AF,$D$24,'BNY_Projected Cash Statement'!U:U,"DIVIDEND",'BNY_Projected Cash Statement'!AH:AH,"&gt;0")</f>
        <v>0</v>
      </c>
      <c r="H14" s="38" t="e">
        <f t="shared" ca="1" si="1"/>
        <v>#DIV/0!</v>
      </c>
      <c r="I14" s="16">
        <f>SUMIFS('BONY_Custody Valuation'!AB:AB,'BONY_Custody Valuation'!A:A,A14,'BONY_Custody Valuation'!U:U,"common")+SUMIFS('BONY_Custody Valuation'!AB:AB,'BONY_Custody Valuation'!A:A,A14,'BONY_Custody Valuation'!U:U,"mutual funds")+SUMIFS('BONY_Custody Valuation'!AB:AB,'BONY_Custody Valuation'!A:A,A14,'BONY_Custody Valuation'!U:U,"PREFERRED")+SUMIFS('BONY_Custody Valuation'!AB:AB,'BONY_Custody Valuation'!A:A,A14,'BONY_Custody Valuation'!U:U,"RIGHTS")+SUMIFS('BONY_Custody Valuation'!AB:AB,'BONY_Custody Valuation'!A:A,A14,'BONY_Custody Valuation'!U:U,"PARTNERSHIPS")+SUMIFS('BONY_Custody Valuation'!AB:AB,'BONY_Custody Valuation'!A:A,A14,'BONY_Custody Valuation'!U:U,"NOTES - SOVEREIGN DEBT")+SUMIFS('BONY_Custody Valuation'!AB:AB,'BONY_Custody Valuation'!A:A,A14,'BONY_Custody Valuation'!U:U,"BONDS - SOVEREIGN DEBT")+SUMIFS('BONY_Custody Valuation'!AB:AB,'BONY_Custody Valuation'!A:A,A14,'BONY_Custody Valuation'!U:U,"UNITS")+SUMIFS('BONY_Custody Valuation'!AB:AB,'BONY_Custody Valuation'!A:A,A14,'BONY_Custody Valuation'!U:U,"WARRANTS")</f>
        <v>0</v>
      </c>
      <c r="J14" s="40" t="e">
        <f t="shared" ca="1" si="2"/>
        <v>#DIV/0!</v>
      </c>
      <c r="K14" s="34" t="e">
        <f t="shared" ca="1" si="3"/>
        <v>#DIV/0!</v>
      </c>
      <c r="L14" s="618"/>
      <c r="M14" s="628" t="e">
        <f t="shared" ca="1" si="4"/>
        <v>#NAME?</v>
      </c>
      <c r="N14" s="627" t="e">
        <f t="shared" ca="1" si="5"/>
        <v>#DIV/0!</v>
      </c>
      <c r="O14" s="626" t="e">
        <f t="shared" ca="1" si="13"/>
        <v>#DIV/0!</v>
      </c>
      <c r="P14" s="625" t="e">
        <f t="shared" ca="1" si="14"/>
        <v>#DIV/0!</v>
      </c>
      <c r="Q14" s="623" t="e">
        <f t="shared" ca="1" si="6"/>
        <v>#DIV/0!</v>
      </c>
      <c r="R14" s="624" t="e">
        <f t="array" aca="1" ref="R14" ca="1">_xlfn.IFS(P14="no trade","-",Q14&lt;0,"Raise",Q14&gt;0,"Spend")</f>
        <v>#DIV/0!</v>
      </c>
      <c r="S14" s="623" t="str">
        <f t="shared" si="15"/>
        <v>CLNR</v>
      </c>
      <c r="T14" s="622" t="e">
        <f t="array" aca="1" ref="T14" ca="1">_xll.BDP(S14&amp;" equity",$T$1)</f>
        <v>#NAME?</v>
      </c>
      <c r="U14" s="681" t="s">
        <v>908</v>
      </c>
      <c r="V14" s="615"/>
      <c r="W14" s="26">
        <f ca="1">SUMIFS('BNY_Projected Cash Statement'!AV:AV,'BNY_Projected Cash Statement'!A:A,A14,'BNY_Projected Cash Statement'!AF:AF,$W$2,'BNY_Projected Cash Statement'!U:U,"DIVIDEND",'BNY_Projected Cash Statement'!AH:AH,"&gt;0")</f>
        <v>0</v>
      </c>
      <c r="X14" s="26">
        <f ca="1">SUMIFS('BNY_Projected Cash Statement'!AV:AV,'BNY_Projected Cash Statement'!A:A,A14,'BNY_Projected Cash Statement'!AF:AF,$X$2,'BNY_Projected Cash Statement'!U:U,"DIVIDEND",'BNY_Projected Cash Statement'!AH:AH,"&gt;0")</f>
        <v>0</v>
      </c>
      <c r="Y14" s="26">
        <f ca="1">SUMIFS('BNY_Projected Cash Statement'!AV:AV,'BNY_Projected Cash Statement'!A:A,A14,'BNY_Projected Cash Statement'!AF:AF,$Y$2,'BNY_Projected Cash Statement'!U:U,"DIVIDEND",'BNY_Projected Cash Statement'!AH:AH,"&gt;0")</f>
        <v>0</v>
      </c>
      <c r="Z14" s="26">
        <f ca="1">SUMIFS('BNY_Projected Cash Statement'!AV:AV,'BNY_Projected Cash Statement'!A:A,A14,'BNY_Projected Cash Statement'!AF:AF,$Z$2,'BNY_Projected Cash Statement'!U:U,"DIVIDEND",'BNY_Projected Cash Statement'!AH:AH,"&gt;0")</f>
        <v>0</v>
      </c>
      <c r="AA14" s="26">
        <f ca="1">SUMIFS('BNY_Projected Cash Statement'!AV:AV,'BNY_Projected Cash Statement'!A:A,A14,'BNY_Projected Cash Statement'!AF:AF,$AA$2,'BNY_Projected Cash Statement'!U:U,"DIVIDEND",'BNY_Projected Cash Statement'!AH:AH,"&gt;0")</f>
        <v>0</v>
      </c>
      <c r="AB14" s="621">
        <f ca="1">SUMIFS('BNY_Projected Cash Statement'!AV:AV,'BNY_Projected Cash Statement'!A:A,A14,'BNY_Projected Cash Statement'!AF:AF,$AB$2,'BNY_Projected Cash Statement'!U:U,"DIVIDEND",'BNY_Projected Cash Statement'!AH:AH,"&gt;0")</f>
        <v>0</v>
      </c>
      <c r="AC14" s="620">
        <f t="shared" ca="1" si="7"/>
        <v>0</v>
      </c>
      <c r="AD14" s="619" t="e">
        <f t="shared" ca="1" si="8"/>
        <v>#DIV/0!</v>
      </c>
      <c r="AE14" t="str">
        <f t="shared" si="9"/>
        <v>CLNR</v>
      </c>
      <c r="AG14" s="41">
        <f ca="1">SUMIFS('BNY_Projected Cash Statement'!AV:AV,'BNY_Projected Cash Statement'!A:A,A14,'BNY_Projected Cash Statement'!AF:AF,$AG$2,'BNY_Projected Cash Statement'!U:U,"DIVIDEND")</f>
        <v>0</v>
      </c>
      <c r="AH14" s="42" t="e">
        <f t="shared" ca="1" si="10"/>
        <v>#NAME?</v>
      </c>
      <c r="AI14" s="618"/>
      <c r="AJ14" s="630" t="e">
        <f t="shared" ca="1" si="16"/>
        <v>#DIV/0!</v>
      </c>
      <c r="AK14" s="629" t="str">
        <f t="shared" si="11"/>
        <v>CLNR</v>
      </c>
      <c r="AL14" s="330"/>
      <c r="AM14" s="330"/>
      <c r="AN14" t="str">
        <f t="shared" si="17"/>
        <v>CLNRNV</v>
      </c>
      <c r="AO14" t="e">
        <f t="array" aca="1" ref="AO14" ca="1">_xll.BDP(AN14&amp;" index","PX_LAST")</f>
        <v>#NAME?</v>
      </c>
      <c r="AP14" t="e">
        <f t="array" aca="1" ref="AP14" ca="1">_xll.BDP(B14&amp;" equity",$AP$2)</f>
        <v>#NAME?</v>
      </c>
      <c r="AQ14" s="26" t="e">
        <f t="shared" ca="1" si="12"/>
        <v>#NAME?</v>
      </c>
      <c r="AR14" s="28"/>
    </row>
    <row r="15" spans="1:44">
      <c r="A15" s="672">
        <v>465852</v>
      </c>
      <c r="B15" s="672" t="s">
        <v>827</v>
      </c>
      <c r="C15" s="674" t="s">
        <v>860</v>
      </c>
      <c r="D15" s="675" t="e">
        <f ca="1">SUMIFS('BNY_Projected Cash Statement'!AR:AR,'BNY_Projected Cash Statement'!A:A,A15,'BNY_Projected Cash Statement'!E:E,"&lt;&gt;",'BNY_Projected Cash Statement'!N:N,$D$24)/(COUNTIFS('BNY_Projected Cash Statement'!A:A,A15,'BNY_Projected Cash Statement'!E:E,"&lt;&gt;",'BNY_Projected Cash Statement'!N:N,$D$24))</f>
        <v>#DIV/0!</v>
      </c>
      <c r="E15" s="672"/>
      <c r="F15" s="675">
        <f ca="1">SUMIFS('BNY_Projected Cash Statement'!AV:AV,'BNY_Projected Cash Statement'!A:A,A15,'BNY_Projected Cash Statement'!U:U,"BUY",'BNY_Projected Cash Statement'!AF:AF,"&gt;="&amp;TODAY())+SUMIFS('BNY_Projected Cash Statement'!AV:AV,'BNY_Projected Cash Statement'!A:A,A15,'BNY_Projected Cash Statement'!U:U,"SELL",'BNY_Projected Cash Statement'!AF:AF,"&gt;="&amp;TODAY())</f>
        <v>0</v>
      </c>
      <c r="G15" s="675">
        <f ca="1">SUMIFS('BNY_Projected Cash Statement'!AV:AV,'BNY_Projected Cash Statement'!A:A,A15,'BNY_Projected Cash Statement'!AF:AF,$D$24,'BNY_Projected Cash Statement'!U:U,"DIVIDEND",'BNY_Projected Cash Statement'!AH:AH,"&gt;0")</f>
        <v>0</v>
      </c>
      <c r="H15" s="676" t="e">
        <f t="shared" ca="1" si="1"/>
        <v>#DIV/0!</v>
      </c>
      <c r="I15" s="16">
        <f>SUMIFS('BONY_Custody Valuation'!AB:AB,'BONY_Custody Valuation'!A:A,A15,'BONY_Custody Valuation'!U:U,"common")+SUMIFS('BONY_Custody Valuation'!AB:AB,'BONY_Custody Valuation'!A:A,A15,'BONY_Custody Valuation'!U:U,"mutual funds")+SUMIFS('BONY_Custody Valuation'!AB:AB,'BONY_Custody Valuation'!A:A,A15,'BONY_Custody Valuation'!U:U,"PREFERRED")+SUMIFS('BONY_Custody Valuation'!AB:AB,'BONY_Custody Valuation'!A:A,A15,'BONY_Custody Valuation'!U:U,"RIGHTS")+SUMIFS('BONY_Custody Valuation'!AB:AB,'BONY_Custody Valuation'!A:A,A15,'BONY_Custody Valuation'!U:U,"PARTNERSHIPS")+SUMIFS('BONY_Custody Valuation'!AB:AB,'BONY_Custody Valuation'!A:A,A15,'BONY_Custody Valuation'!U:U,"NOTES - SOVEREIGN DEBT")+SUMIFS('BONY_Custody Valuation'!AB:AB,'BONY_Custody Valuation'!A:A,A15,'BONY_Custody Valuation'!U:U,"BONDS - SOVEREIGN DEBT")+SUMIFS('BONY_Custody Valuation'!AB:AB,'BONY_Custody Valuation'!A:A,A15,'BONY_Custody Valuation'!U:U,"UNITS")+SUMIFS('BONY_Custody Valuation'!AB:AB,'BONY_Custody Valuation'!A:A,A15,'BONY_Custody Valuation'!U:U,"WARRANTS")</f>
        <v>0</v>
      </c>
      <c r="J15" s="40" t="e">
        <f t="shared" ca="1" si="2"/>
        <v>#DIV/0!</v>
      </c>
      <c r="K15" s="34" t="e">
        <f t="shared" ca="1" si="3"/>
        <v>#DIV/0!</v>
      </c>
      <c r="L15" s="618"/>
      <c r="M15" s="628" t="e">
        <f t="shared" ca="1" si="4"/>
        <v>#NAME?</v>
      </c>
      <c r="N15" s="627" t="e">
        <f t="shared" ca="1" si="5"/>
        <v>#DIV/0!</v>
      </c>
      <c r="O15" s="626" t="e">
        <f t="shared" ca="1" si="13"/>
        <v>#DIV/0!</v>
      </c>
      <c r="P15" s="625" t="e">
        <f t="shared" ca="1" si="14"/>
        <v>#DIV/0!</v>
      </c>
      <c r="Q15" s="623" t="e">
        <f t="shared" ca="1" si="6"/>
        <v>#DIV/0!</v>
      </c>
      <c r="R15" s="624" t="e">
        <f t="array" aca="1" ref="R15" ca="1">_xlfn.IFS(P15="no trade","-",Q15&lt;0,"Raise",Q15&gt;0,"Spend")</f>
        <v>#DIV/0!</v>
      </c>
      <c r="S15" s="623" t="str">
        <f t="shared" si="15"/>
        <v>OCEN</v>
      </c>
      <c r="T15" s="622" t="e">
        <f t="array" aca="1" ref="T15" ca="1">_xll.BDP(S15&amp;" equity",$T$1)</f>
        <v>#NAME?</v>
      </c>
      <c r="U15" s="681" t="s">
        <v>908</v>
      </c>
      <c r="V15" s="615"/>
      <c r="W15" s="26">
        <f ca="1">SUMIFS('BNY_Projected Cash Statement'!AV:AV,'BNY_Projected Cash Statement'!A:A,A15,'BNY_Projected Cash Statement'!AF:AF,$W$2,'BNY_Projected Cash Statement'!U:U,"DIVIDEND",'BNY_Projected Cash Statement'!AH:AH,"&gt;0")</f>
        <v>0</v>
      </c>
      <c r="X15" s="26">
        <f ca="1">SUMIFS('BNY_Projected Cash Statement'!AV:AV,'BNY_Projected Cash Statement'!A:A,A15,'BNY_Projected Cash Statement'!AF:AF,$X$2,'BNY_Projected Cash Statement'!U:U,"DIVIDEND",'BNY_Projected Cash Statement'!AH:AH,"&gt;0")</f>
        <v>0</v>
      </c>
      <c r="Y15" s="26">
        <f ca="1">SUMIFS('BNY_Projected Cash Statement'!AV:AV,'BNY_Projected Cash Statement'!A:A,A15,'BNY_Projected Cash Statement'!AF:AF,$Y$2,'BNY_Projected Cash Statement'!U:U,"DIVIDEND",'BNY_Projected Cash Statement'!AH:AH,"&gt;0")</f>
        <v>0</v>
      </c>
      <c r="Z15" s="26">
        <f ca="1">SUMIFS('BNY_Projected Cash Statement'!AV:AV,'BNY_Projected Cash Statement'!A:A,A15,'BNY_Projected Cash Statement'!AF:AF,$Z$2,'BNY_Projected Cash Statement'!U:U,"DIVIDEND",'BNY_Projected Cash Statement'!AH:AH,"&gt;0")</f>
        <v>0</v>
      </c>
      <c r="AA15" s="26">
        <f ca="1">SUMIFS('BNY_Projected Cash Statement'!AV:AV,'BNY_Projected Cash Statement'!A:A,A15,'BNY_Projected Cash Statement'!AF:AF,$AA$2,'BNY_Projected Cash Statement'!U:U,"DIVIDEND",'BNY_Projected Cash Statement'!AH:AH,"&gt;0")</f>
        <v>0</v>
      </c>
      <c r="AB15" s="621">
        <f ca="1">SUMIFS('BNY_Projected Cash Statement'!AV:AV,'BNY_Projected Cash Statement'!A:A,A15,'BNY_Projected Cash Statement'!AF:AF,$AB$2,'BNY_Projected Cash Statement'!U:U,"DIVIDEND",'BNY_Projected Cash Statement'!AH:AH,"&gt;0")</f>
        <v>0</v>
      </c>
      <c r="AC15" s="620">
        <f t="shared" ca="1" si="7"/>
        <v>0</v>
      </c>
      <c r="AD15" s="619" t="e">
        <f t="shared" ca="1" si="8"/>
        <v>#DIV/0!</v>
      </c>
      <c r="AE15" t="str">
        <f t="shared" si="9"/>
        <v>OCEN</v>
      </c>
      <c r="AG15" s="41">
        <f ca="1">SUMIFS('BNY_Projected Cash Statement'!AV:AV,'BNY_Projected Cash Statement'!A:A,A15,'BNY_Projected Cash Statement'!AF:AF,$AG$2,'BNY_Projected Cash Statement'!U:U,"DIVIDEND")</f>
        <v>0</v>
      </c>
      <c r="AH15" s="42" t="e">
        <f t="shared" ca="1" si="10"/>
        <v>#NAME?</v>
      </c>
      <c r="AI15" s="618"/>
      <c r="AJ15" s="630" t="e">
        <f t="shared" ca="1" si="16"/>
        <v>#DIV/0!</v>
      </c>
      <c r="AK15" s="629" t="str">
        <f t="shared" si="11"/>
        <v>OCEN</v>
      </c>
      <c r="AL15" s="330"/>
      <c r="AM15" s="330"/>
      <c r="AN15" t="str">
        <f t="shared" si="17"/>
        <v>OCENNV</v>
      </c>
      <c r="AO15" t="e">
        <f t="array" aca="1" ref="AO15" ca="1">_xll.BDP(AN15&amp;" index","PX_LAST")</f>
        <v>#NAME?</v>
      </c>
      <c r="AP15" t="e">
        <f t="array" aca="1" ref="AP15" ca="1">_xll.BDP(B15&amp;" equity",$AP$2)</f>
        <v>#NAME?</v>
      </c>
      <c r="AQ15" s="26" t="e">
        <f t="shared" ca="1" si="12"/>
        <v>#NAME?</v>
      </c>
      <c r="AR15" s="28"/>
    </row>
    <row r="16" spans="1:44">
      <c r="A16" s="672">
        <v>478995</v>
      </c>
      <c r="B16" s="672" t="s">
        <v>826</v>
      </c>
      <c r="C16" s="674" t="s">
        <v>859</v>
      </c>
      <c r="D16" s="675" t="e">
        <f ca="1">SUMIFS('BNY_Projected Cash Statement'!AR:AR,'BNY_Projected Cash Statement'!A:A,A16,'BNY_Projected Cash Statement'!E:E,"&lt;&gt;",'BNY_Projected Cash Statement'!N:N,$D$24)/(COUNTIFS('BNY_Projected Cash Statement'!A:A,A16,'BNY_Projected Cash Statement'!E:E,"&lt;&gt;",'BNY_Projected Cash Statement'!N:N,$D$24))</f>
        <v>#DIV/0!</v>
      </c>
      <c r="E16" s="672"/>
      <c r="F16" s="675">
        <f ca="1">SUMIFS('BNY_Projected Cash Statement'!AV:AV,'BNY_Projected Cash Statement'!A:A,A16,'BNY_Projected Cash Statement'!U:U,"BUY",'BNY_Projected Cash Statement'!AF:AF,"&gt;="&amp;TODAY())+SUMIFS('BNY_Projected Cash Statement'!AV:AV,'BNY_Projected Cash Statement'!A:A,A16,'BNY_Projected Cash Statement'!U:U,"SELL",'BNY_Projected Cash Statement'!AF:AF,"&gt;="&amp;TODAY())</f>
        <v>0</v>
      </c>
      <c r="G16" s="675">
        <f ca="1">SUMIFS('BNY_Projected Cash Statement'!AV:AV,'BNY_Projected Cash Statement'!A:A,A16,'BNY_Projected Cash Statement'!AF:AF,$D$24,'BNY_Projected Cash Statement'!U:U,"DIVIDEND",'BNY_Projected Cash Statement'!AH:AH,"&gt;0")</f>
        <v>0</v>
      </c>
      <c r="H16" s="676" t="e">
        <f t="shared" ca="1" si="1"/>
        <v>#DIV/0!</v>
      </c>
      <c r="I16" s="16">
        <f>SUMIFS('BONY_Custody Valuation'!AB:AB,'BONY_Custody Valuation'!A:A,A16,'BONY_Custody Valuation'!U:U,"common")+SUMIFS('BONY_Custody Valuation'!AB:AB,'BONY_Custody Valuation'!A:A,A16,'BONY_Custody Valuation'!U:U,"mutual funds")+SUMIFS('BONY_Custody Valuation'!AB:AB,'BONY_Custody Valuation'!A:A,A16,'BONY_Custody Valuation'!U:U,"PREFERRED")+SUMIFS('BONY_Custody Valuation'!AB:AB,'BONY_Custody Valuation'!A:A,A16,'BONY_Custody Valuation'!U:U,"RIGHTS")+SUMIFS('BONY_Custody Valuation'!AB:AB,'BONY_Custody Valuation'!A:A,A16,'BONY_Custody Valuation'!U:U,"PARTNERSHIPS")+SUMIFS('BONY_Custody Valuation'!AB:AB,'BONY_Custody Valuation'!A:A,A16,'BONY_Custody Valuation'!U:U,"NOTES - SOVEREIGN DEBT")+SUMIFS('BONY_Custody Valuation'!AB:AB,'BONY_Custody Valuation'!A:A,A16,'BONY_Custody Valuation'!U:U,"BONDS - SOVEREIGN DEBT")+SUMIFS('BONY_Custody Valuation'!AB:AB,'BONY_Custody Valuation'!A:A,A16,'BONY_Custody Valuation'!U:U,"UNITS")+SUMIFS('BONY_Custody Valuation'!AB:AB,'BONY_Custody Valuation'!A:A,A16,'BONY_Custody Valuation'!U:U,"WARRANTS")</f>
        <v>0</v>
      </c>
      <c r="J16" s="40" t="e">
        <f t="shared" ca="1" si="2"/>
        <v>#DIV/0!</v>
      </c>
      <c r="K16" s="34" t="e">
        <f t="shared" ca="1" si="3"/>
        <v>#DIV/0!</v>
      </c>
      <c r="L16" s="618"/>
      <c r="M16" s="628" t="e">
        <f t="shared" ca="1" si="4"/>
        <v>#NAME?</v>
      </c>
      <c r="N16" s="627" t="e">
        <f t="shared" ca="1" si="5"/>
        <v>#DIV/0!</v>
      </c>
      <c r="O16" s="626" t="e">
        <f t="shared" ca="1" si="13"/>
        <v>#DIV/0!</v>
      </c>
      <c r="P16" s="625" t="e">
        <f t="shared" ca="1" si="14"/>
        <v>#DIV/0!</v>
      </c>
      <c r="Q16" s="623" t="e">
        <f t="shared" ca="1" si="6"/>
        <v>#DIV/0!</v>
      </c>
      <c r="R16" s="624" t="e">
        <f t="array" aca="1" ref="R16" ca="1">_xlfn.IFS(P16="no trade","-",Q16&lt;0,"Raise",Q16&gt;0,"Spend")</f>
        <v>#DIV/0!</v>
      </c>
      <c r="S16" s="623" t="str">
        <f t="shared" si="15"/>
        <v>IQIN</v>
      </c>
      <c r="T16" s="622" t="e">
        <f t="array" aca="1" ref="T16" ca="1">_xll.BDP(S16&amp;" equity",$T$1)</f>
        <v>#NAME?</v>
      </c>
      <c r="U16" s="681" t="s">
        <v>913</v>
      </c>
      <c r="V16" s="615"/>
      <c r="W16" s="26">
        <f ca="1">SUMIFS('BNY_Projected Cash Statement'!AV:AV,'BNY_Projected Cash Statement'!A:A,A16,'BNY_Projected Cash Statement'!AF:AF,$W$2,'BNY_Projected Cash Statement'!U:U,"DIVIDEND",'BNY_Projected Cash Statement'!AH:AH,"&gt;0")</f>
        <v>0</v>
      </c>
      <c r="X16" s="26">
        <f ca="1">SUMIFS('BNY_Projected Cash Statement'!AV:AV,'BNY_Projected Cash Statement'!A:A,A16,'BNY_Projected Cash Statement'!AF:AF,$X$2,'BNY_Projected Cash Statement'!U:U,"DIVIDEND",'BNY_Projected Cash Statement'!AH:AH,"&gt;0")</f>
        <v>0</v>
      </c>
      <c r="Y16" s="26">
        <f ca="1">SUMIFS('BNY_Projected Cash Statement'!AV:AV,'BNY_Projected Cash Statement'!A:A,A16,'BNY_Projected Cash Statement'!AF:AF,$Y$2,'BNY_Projected Cash Statement'!U:U,"DIVIDEND",'BNY_Projected Cash Statement'!AH:AH,"&gt;0")</f>
        <v>0</v>
      </c>
      <c r="Z16" s="26">
        <f ca="1">SUMIFS('BNY_Projected Cash Statement'!AV:AV,'BNY_Projected Cash Statement'!A:A,A16,'BNY_Projected Cash Statement'!AF:AF,$Z$2,'BNY_Projected Cash Statement'!U:U,"DIVIDEND",'BNY_Projected Cash Statement'!AH:AH,"&gt;0")</f>
        <v>0</v>
      </c>
      <c r="AA16" s="26">
        <f ca="1">SUMIFS('BNY_Projected Cash Statement'!AV:AV,'BNY_Projected Cash Statement'!A:A,A16,'BNY_Projected Cash Statement'!AF:AF,$AA$2,'BNY_Projected Cash Statement'!U:U,"DIVIDEND",'BNY_Projected Cash Statement'!AH:AH,"&gt;0")</f>
        <v>0</v>
      </c>
      <c r="AB16" s="621">
        <f ca="1">SUMIFS('BNY_Projected Cash Statement'!AV:AV,'BNY_Projected Cash Statement'!A:A,A16,'BNY_Projected Cash Statement'!AF:AF,$AB$2,'BNY_Projected Cash Statement'!U:U,"DIVIDEND",'BNY_Projected Cash Statement'!AH:AH,"&gt;0")</f>
        <v>0</v>
      </c>
      <c r="AC16" s="620">
        <f t="shared" ca="1" si="7"/>
        <v>0</v>
      </c>
      <c r="AD16" s="619" t="e">
        <f t="shared" ca="1" si="8"/>
        <v>#DIV/0!</v>
      </c>
      <c r="AE16" t="str">
        <f t="shared" si="9"/>
        <v>IQIN</v>
      </c>
      <c r="AG16" s="41">
        <f ca="1">SUMIFS('BNY_Projected Cash Statement'!AV:AV,'BNY_Projected Cash Statement'!A:A,A16,'BNY_Projected Cash Statement'!AF:AF,$AG$2,'BNY_Projected Cash Statement'!U:U,"DIVIDEND")</f>
        <v>0</v>
      </c>
      <c r="AH16" s="42" t="e">
        <f t="shared" ca="1" si="10"/>
        <v>#NAME?</v>
      </c>
      <c r="AI16" s="618"/>
      <c r="AJ16" s="630" t="e">
        <f t="shared" ca="1" si="16"/>
        <v>#DIV/0!</v>
      </c>
      <c r="AK16" s="629" t="str">
        <f t="shared" si="11"/>
        <v>IQIN</v>
      </c>
      <c r="AL16" s="330"/>
      <c r="AM16" s="330"/>
      <c r="AN16" t="str">
        <f t="shared" si="17"/>
        <v>IQINNV</v>
      </c>
      <c r="AO16" t="e">
        <f t="array" aca="1" ref="AO16" ca="1">_xll.BDP(AN16&amp;" index","PX_LAST")</f>
        <v>#NAME?</v>
      </c>
      <c r="AP16" t="e">
        <f t="array" aca="1" ref="AP16" ca="1">_xll.BDP(B16&amp;" equity",$AP$2)</f>
        <v>#NAME?</v>
      </c>
      <c r="AQ16" s="26" t="e">
        <f t="shared" ca="1" si="12"/>
        <v>#NAME?</v>
      </c>
      <c r="AR16" s="28"/>
    </row>
    <row r="17" spans="1:44" ht="15" thickBot="1">
      <c r="A17">
        <v>657250</v>
      </c>
      <c r="B17" t="s">
        <v>825</v>
      </c>
      <c r="C17" s="14" t="s">
        <v>858</v>
      </c>
      <c r="D17" s="18" t="e">
        <f ca="1">SUMIFS('BNY_Projected Cash Statement'!AR:AR,'BNY_Projected Cash Statement'!A:A,A17,'BNY_Projected Cash Statement'!E:E,"&lt;&gt;",'BNY_Projected Cash Statement'!N:N,$D$24)/(COUNTIFS('BNY_Projected Cash Statement'!A:A,A17,'BNY_Projected Cash Statement'!E:E,"&lt;&gt;",'BNY_Projected Cash Statement'!N:N,$D$24))</f>
        <v>#DIV/0!</v>
      </c>
      <c r="F17" s="18">
        <f ca="1">SUMIFS('BNY_Projected Cash Statement'!AV:AV,'BNY_Projected Cash Statement'!A:A,A17,'BNY_Projected Cash Statement'!U:U,"BUY",'BNY_Projected Cash Statement'!AF:AF,"&gt;="&amp;TODAY())+SUMIFS('BNY_Projected Cash Statement'!AV:AV,'BNY_Projected Cash Statement'!A:A,A17,'BNY_Projected Cash Statement'!U:U,"SELL",'BNY_Projected Cash Statement'!AF:AF,"&gt;="&amp;TODAY())</f>
        <v>0</v>
      </c>
      <c r="G17" s="18">
        <f ca="1">SUMIFS('BNY_Projected Cash Statement'!AV:AV,'BNY_Projected Cash Statement'!A:A,A17,'BNY_Projected Cash Statement'!AF:AF,$D$24,'BNY_Projected Cash Statement'!U:U,"DIVIDEND",'BNY_Projected Cash Statement'!AH:AH,"&gt;0")</f>
        <v>0</v>
      </c>
      <c r="H17" s="38" t="e">
        <f t="shared" ca="1" si="1"/>
        <v>#DIV/0!</v>
      </c>
      <c r="I17" s="16">
        <f>SUMIFS('BONY_Custody Valuation'!AB:AB,'BONY_Custody Valuation'!A:A,A17,'BONY_Custody Valuation'!U:U,"common")+SUMIFS('BONY_Custody Valuation'!AB:AB,'BONY_Custody Valuation'!A:A,A17,'BONY_Custody Valuation'!U:U,"mutual funds")+SUMIFS('BONY_Custody Valuation'!AB:AB,'BONY_Custody Valuation'!A:A,A17,'BONY_Custody Valuation'!U:U,"PREFERRED")+SUMIFS('BONY_Custody Valuation'!AB:AB,'BONY_Custody Valuation'!A:A,A17,'BONY_Custody Valuation'!U:U,"RIGHTS")+SUMIFS('BONY_Custody Valuation'!AB:AB,'BONY_Custody Valuation'!A:A,A17,'BONY_Custody Valuation'!U:U,"PARTNERSHIPS")+SUMIFS('BONY_Custody Valuation'!AB:AB,'BONY_Custody Valuation'!A:A,A17,'BONY_Custody Valuation'!U:U,"NOTES - SOVEREIGN DEBT")+SUMIFS('BONY_Custody Valuation'!AB:AB,'BONY_Custody Valuation'!A:A,A17,'BONY_Custody Valuation'!U:U,"BONDS - SOVEREIGN DEBT")+SUMIFS('BONY_Custody Valuation'!AB:AB,'BONY_Custody Valuation'!A:A,A17,'BONY_Custody Valuation'!U:U,"UNITS")+SUMIFS('BONY_Custody Valuation'!AB:AB,'BONY_Custody Valuation'!A:A,A17,'BONY_Custody Valuation'!U:U,"WARRANTS")</f>
        <v>0</v>
      </c>
      <c r="J17" s="40" t="e">
        <f t="shared" ca="1" si="2"/>
        <v>#DIV/0!</v>
      </c>
      <c r="K17" s="34" t="e">
        <f t="shared" ca="1" si="3"/>
        <v>#DIV/0!</v>
      </c>
      <c r="L17" s="618"/>
      <c r="M17" s="628" t="e">
        <f t="shared" ca="1" si="4"/>
        <v>#NAME?</v>
      </c>
      <c r="N17" s="627" t="e">
        <f t="shared" ca="1" si="5"/>
        <v>#DIV/0!</v>
      </c>
      <c r="O17" s="626" t="e">
        <f t="shared" ca="1" si="13"/>
        <v>#DIV/0!</v>
      </c>
      <c r="P17" s="625" t="e">
        <f t="shared" ca="1" si="14"/>
        <v>#DIV/0!</v>
      </c>
      <c r="Q17" s="623" t="e">
        <f t="shared" ca="1" si="6"/>
        <v>#DIV/0!</v>
      </c>
      <c r="R17" s="624" t="e">
        <f t="array" aca="1" ref="R17" ca="1">_xlfn.IFS(P17="no trade","-",Q17&lt;0,"Raise",Q17&gt;0,"Spend")</f>
        <v>#DIV/0!</v>
      </c>
      <c r="S17" s="623" t="str">
        <f t="shared" si="15"/>
        <v>CSML</v>
      </c>
      <c r="T17" s="622" t="e">
        <f t="array" aca="1" ref="T17" ca="1">_xll.BDP(S17&amp;" equity",$T$1)</f>
        <v>#NAME?</v>
      </c>
      <c r="U17" s="681" t="s">
        <v>857</v>
      </c>
      <c r="V17" s="615"/>
      <c r="W17" s="26">
        <f ca="1">SUMIFS('BNY_Projected Cash Statement'!AV:AV,'BNY_Projected Cash Statement'!A:A,A17,'BNY_Projected Cash Statement'!AF:AF,$W$2,'BNY_Projected Cash Statement'!U:U,"DIVIDEND",'BNY_Projected Cash Statement'!AH:AH,"&gt;0")</f>
        <v>0</v>
      </c>
      <c r="X17" s="26">
        <f ca="1">SUMIFS('BNY_Projected Cash Statement'!AV:AV,'BNY_Projected Cash Statement'!A:A,A17,'BNY_Projected Cash Statement'!AF:AF,$X$2,'BNY_Projected Cash Statement'!U:U,"DIVIDEND",'BNY_Projected Cash Statement'!AH:AH,"&gt;0")</f>
        <v>0</v>
      </c>
      <c r="Y17" s="26">
        <f ca="1">SUMIFS('BNY_Projected Cash Statement'!AV:AV,'BNY_Projected Cash Statement'!A:A,A17,'BNY_Projected Cash Statement'!AF:AF,$Y$2,'BNY_Projected Cash Statement'!U:U,"DIVIDEND",'BNY_Projected Cash Statement'!AH:AH,"&gt;0")</f>
        <v>0</v>
      </c>
      <c r="Z17" s="26">
        <f ca="1">SUMIFS('BNY_Projected Cash Statement'!AV:AV,'BNY_Projected Cash Statement'!A:A,A17,'BNY_Projected Cash Statement'!AF:AF,$Z$2,'BNY_Projected Cash Statement'!U:U,"DIVIDEND",'BNY_Projected Cash Statement'!AH:AH,"&gt;0")</f>
        <v>0</v>
      </c>
      <c r="AA17" s="26">
        <f ca="1">SUMIFS('BNY_Projected Cash Statement'!AV:AV,'BNY_Projected Cash Statement'!A:A,A17,'BNY_Projected Cash Statement'!AF:AF,$AA$2,'BNY_Projected Cash Statement'!U:U,"DIVIDEND",'BNY_Projected Cash Statement'!AH:AH,"&gt;0")</f>
        <v>0</v>
      </c>
      <c r="AB17" s="621">
        <f ca="1">SUMIFS('BNY_Projected Cash Statement'!AV:AV,'BNY_Projected Cash Statement'!A:A,A17,'BNY_Projected Cash Statement'!AF:AF,$AB$2,'BNY_Projected Cash Statement'!U:U,"DIVIDEND",'BNY_Projected Cash Statement'!AH:AH,"&gt;0")</f>
        <v>0</v>
      </c>
      <c r="AC17" s="620">
        <f t="shared" ca="1" si="7"/>
        <v>0</v>
      </c>
      <c r="AD17" s="619" t="e">
        <f t="shared" ca="1" si="8"/>
        <v>#DIV/0!</v>
      </c>
      <c r="AE17" t="str">
        <f t="shared" si="9"/>
        <v>CSML</v>
      </c>
      <c r="AG17" s="41">
        <f ca="1">SUMIFS('BNY_Projected Cash Statement'!AV:AV,'BNY_Projected Cash Statement'!A:A,A17,'BNY_Projected Cash Statement'!AF:AF,$AG$2,'BNY_Projected Cash Statement'!U:U,"DIVIDEND")</f>
        <v>0</v>
      </c>
      <c r="AH17" s="42" t="e">
        <f t="shared" ca="1" si="10"/>
        <v>#NAME?</v>
      </c>
      <c r="AI17" s="618"/>
      <c r="AJ17" s="617" t="e">
        <f t="shared" ca="1" si="16"/>
        <v>#DIV/0!</v>
      </c>
      <c r="AK17" s="616" t="str">
        <f t="shared" si="11"/>
        <v>CSML</v>
      </c>
      <c r="AL17" s="330"/>
      <c r="AM17" s="330"/>
      <c r="AN17" t="str">
        <f t="shared" si="17"/>
        <v>CSMLNV</v>
      </c>
      <c r="AO17" t="e">
        <f t="array" aca="1" ref="AO17" ca="1">_xll.BDP(AN17&amp;" index","PX_LAST")</f>
        <v>#NAME?</v>
      </c>
      <c r="AP17" t="e">
        <f t="array" aca="1" ref="AP17" ca="1">_xll.BDP(B17&amp;" equity",$AP$2)</f>
        <v>#NAME?</v>
      </c>
      <c r="AQ17" s="26" t="e">
        <f t="shared" ca="1" si="12"/>
        <v>#NAME?</v>
      </c>
      <c r="AR17" s="28"/>
    </row>
    <row r="18" spans="1:44" ht="15" thickBot="1">
      <c r="D18" s="608"/>
      <c r="F18" s="74"/>
      <c r="I18" s="1" t="s">
        <v>856</v>
      </c>
      <c r="J18" s="1" t="s">
        <v>855</v>
      </c>
      <c r="L18" s="615"/>
      <c r="M18" t="s">
        <v>854</v>
      </c>
    </row>
    <row r="19" spans="1:44">
      <c r="D19" s="608"/>
      <c r="F19" s="671"/>
      <c r="G19" s="663" t="s">
        <v>903</v>
      </c>
      <c r="H19" s="664">
        <f ca="1">SUMIF(H3:H11,"&lt;0",H3:H11)+SUMIF(H13:H17,"&lt;0",H13:H17)</f>
        <v>0</v>
      </c>
      <c r="I19" s="1" t="s">
        <v>853</v>
      </c>
      <c r="J19" s="1" t="s">
        <v>852</v>
      </c>
      <c r="L19" s="605"/>
    </row>
    <row r="20" spans="1:44">
      <c r="D20" s="607"/>
      <c r="F20" s="665" t="s">
        <v>904</v>
      </c>
      <c r="G20" s="666">
        <v>0.05</v>
      </c>
      <c r="H20" s="667">
        <f ca="1">H19*G20</f>
        <v>0</v>
      </c>
      <c r="L20" s="605"/>
    </row>
    <row r="21" spans="1:44" ht="15" thickBot="1">
      <c r="D21" s="607"/>
      <c r="F21" s="668" t="s">
        <v>905</v>
      </c>
      <c r="G21" s="669"/>
      <c r="H21" s="670">
        <f ca="1">H20/365</f>
        <v>0</v>
      </c>
      <c r="L21" s="605"/>
      <c r="Q21" s="614"/>
      <c r="R21" s="330"/>
    </row>
    <row r="22" spans="1:44" ht="15" thickBot="1">
      <c r="D22" s="607"/>
      <c r="L22" s="605"/>
    </row>
    <row r="23" spans="1:44">
      <c r="A23" s="212" t="s">
        <v>425</v>
      </c>
      <c r="B23" s="213"/>
      <c r="C23" s="218" t="s">
        <v>851</v>
      </c>
      <c r="D23" s="218"/>
      <c r="E23" s="219"/>
      <c r="F23" s="218"/>
      <c r="G23" s="218"/>
      <c r="H23" s="218"/>
      <c r="I23" s="218"/>
      <c r="J23" s="218"/>
      <c r="K23" s="220"/>
      <c r="L23" s="605"/>
      <c r="P23" s="22"/>
    </row>
    <row r="24" spans="1:44" ht="15" thickBot="1">
      <c r="A24" s="207">
        <f ca="1">D24-1</f>
        <v>45466</v>
      </c>
      <c r="B24" s="8" t="s">
        <v>297</v>
      </c>
      <c r="C24" s="8"/>
      <c r="D24" s="178">
        <f ca="1">B1</f>
        <v>45467</v>
      </c>
      <c r="E24" s="178">
        <f t="shared" ref="E24:J24" ca="1" si="18">D24+1</f>
        <v>45468</v>
      </c>
      <c r="F24" s="178">
        <f t="shared" ca="1" si="18"/>
        <v>45469</v>
      </c>
      <c r="G24" s="178">
        <f t="shared" ca="1" si="18"/>
        <v>45470</v>
      </c>
      <c r="H24" s="178">
        <f t="shared" ca="1" si="18"/>
        <v>45471</v>
      </c>
      <c r="I24" s="178">
        <f t="shared" ca="1" si="18"/>
        <v>45472</v>
      </c>
      <c r="J24" s="182">
        <f t="shared" ca="1" si="18"/>
        <v>45473</v>
      </c>
      <c r="K24" s="208" t="s">
        <v>392</v>
      </c>
      <c r="L24" s="605"/>
      <c r="M24" s="2" t="s">
        <v>850</v>
      </c>
      <c r="O24" s="2" t="s">
        <v>849</v>
      </c>
    </row>
    <row r="25" spans="1:44">
      <c r="A25" s="611">
        <f ca="1">SUMIFS('Previous Trade Calc'!$S:$S,'Previous Trade Calc'!$B:$B,B25,'Previous Trade Calc'!$D:$D,"GB",'Previous Trade Calc'!$E:$E,$A$24)+SUMIFS('Previous Trade Calc'!$S:$S,'Previous Trade Calc'!$B:$B,B25,'Previous Trade Calc'!$D:$D,"MT",'Previous Trade Calc'!$E:$E,$A$24)+SUMIFS('Previous Trade Calc'!$S:$S,'Previous Trade Calc'!$B:$B,B25,'Previous Trade Calc'!$D:$D,"FO",'Previous Trade Calc'!$E:$E,$A$24)</f>
        <v>0</v>
      </c>
      <c r="B25" s="5" t="s">
        <v>843</v>
      </c>
      <c r="C25" s="5"/>
      <c r="D25" s="151">
        <f ca="1">SUMIFS('Previous Trade Calc'!$S:$S,'Previous Trade Calc'!$B:$B,B25,'Previous Trade Calc'!$D:$D,"GB",'Previous Trade Calc'!$E:$E,$D$24)+SUMIFS('Previous Trade Calc'!$S:$S,'Previous Trade Calc'!$B:$B,B25,'Previous Trade Calc'!$D:$D,"MT",'Previous Trade Calc'!$E:$E,$D$24)+SUMIFS('Previous Trade Calc'!$S:$S,'Previous Trade Calc'!$B:$B,B25,'Previous Trade Calc'!$D:$D,"FO",'Previous Trade Calc'!$E:$E,$D$24)</f>
        <v>0</v>
      </c>
      <c r="E25" s="151">
        <f ca="1">SUMIFS('Previous Trade Calc'!$S:$S,'Previous Trade Calc'!$B:$B,B25,'Previous Trade Calc'!$D:$D,"GB",'Previous Trade Calc'!$E:$E,$E$24)+SUMIFS('Previous Trade Calc'!$S:$S,'Previous Trade Calc'!$B:$B,B25,'Previous Trade Calc'!$D:$D,"MT",'Previous Trade Calc'!$E:$E,$E$24)+SUMIFS('Previous Trade Calc'!$S:$S,'Previous Trade Calc'!$B:$B,B25,'Previous Trade Calc'!$D:$D,"FO",'Previous Trade Calc'!$E:$E,$E$24)</f>
        <v>0</v>
      </c>
      <c r="F25" s="151">
        <f ca="1">SUMIFS('Previous Trade Calc'!$S:$S,'Previous Trade Calc'!$B:$B,B25,'Previous Trade Calc'!$D:$D,"FO",'Previous Trade Calc'!$E:$E,$F$24)+SUMIFS('Previous Trade Calc'!$S:$S,'Previous Trade Calc'!$B:$B,B25,'Previous Trade Calc'!$D:$D,"GB",'Previous Trade Calc'!$E:$E,$F$24)+SUMIFS('Previous Trade Calc'!$S:$S,'Previous Trade Calc'!$B:$B,B25,'Previous Trade Calc'!$D:$D,"MT",'Previous Trade Calc'!$E:$E,$F$24)</f>
        <v>0</v>
      </c>
      <c r="G25" s="151">
        <f ca="1">SUMIFS('Previous Trade Calc'!$S:$S,'Previous Trade Calc'!$B:$B,B25,'Previous Trade Calc'!$D:$D,"FO",'Previous Trade Calc'!$E:$E,$G$24)+SUMIFS('Previous Trade Calc'!$S:$S,'Previous Trade Calc'!$B:$B,B25,'Previous Trade Calc'!$D:$D,"GB",'Previous Trade Calc'!$E:$E,$G$24)+SUMIFS('Previous Trade Calc'!$S:$S,'Previous Trade Calc'!$B:$B,B25,'Previous Trade Calc'!$D:$D,"MT",'Previous Trade Calc'!$E:$E,$G$24)</f>
        <v>0</v>
      </c>
      <c r="H25" s="151">
        <f ca="1">SUMIFS('Previous Trade Calc'!$S:$S,'Previous Trade Calc'!$B:$B,B25,'Previous Trade Calc'!$D:$D,"FO",'Previous Trade Calc'!$E:$E,$H$24)+SUMIFS('Previous Trade Calc'!$S:$S,'Previous Trade Calc'!$B:$B,B25,'Previous Trade Calc'!$D:$D,"GB",'Previous Trade Calc'!$E:$E,$H$24)+SUMIFS('Previous Trade Calc'!$S:$S,'Previous Trade Calc'!$B:$B,B25,'Previous Trade Calc'!$D:$D,"MT",'Previous Trade Calc'!$E:$E,$H$24)</f>
        <v>0</v>
      </c>
      <c r="I25" s="151">
        <f ca="1">SUMIFS('Previous Trade Calc'!$S:$S,'Previous Trade Calc'!$B:$B,B25,'Previous Trade Calc'!$D:$D,"FO",'Previous Trade Calc'!$E:$E,$I$24)+SUMIFS('Previous Trade Calc'!$S:$S,'Previous Trade Calc'!$B:$B,B25,'Previous Trade Calc'!$D:$D,"GB",'Previous Trade Calc'!$E:$E,$I$24)+SUMIFS('Previous Trade Calc'!$S:$S,'Previous Trade Calc'!$B:$B,B25,'Previous Trade Calc'!$D:$D,"MT",'Previous Trade Calc'!$E:$E,$I$24)</f>
        <v>0</v>
      </c>
      <c r="J25" s="151">
        <f ca="1">SUMIFS('Previous Trade Calc'!$S:$S,'Previous Trade Calc'!$B:$B,B25,'Previous Trade Calc'!$D:$D,"GB",'Previous Trade Calc'!$E:$E,$J$24)+SUMIFS('Previous Trade Calc'!$S:$S,'Previous Trade Calc'!$B:$B,B25,'Previous Trade Calc'!$D:$D,"FO",'Previous Trade Calc'!$E:$E,$J$24)+SUMIFS('Previous Trade Calc'!$S:$S,'Previous Trade Calc'!$B:$B,B25,'Previous Trade Calc'!$D:$D,"MT",'Previous Trade Calc'!$E:$E,$J$24)</f>
        <v>0</v>
      </c>
      <c r="K25" s="613">
        <f t="shared" ref="K25:K43" ca="1" si="19">SUM(D25:J25)</f>
        <v>0</v>
      </c>
      <c r="L25" s="605"/>
      <c r="M25" s="26">
        <f t="shared" ref="M25:M43" ca="1" si="20">VLOOKUP(B25,$B$3:$F$17,5,0)</f>
        <v>0</v>
      </c>
      <c r="O25" s="43">
        <f t="shared" ref="O25:O43" ca="1" si="21">K25-M25</f>
        <v>0</v>
      </c>
    </row>
    <row r="26" spans="1:44">
      <c r="A26" s="611">
        <f ca="1">SUMIFS('Previous Trade Calc'!$S:$S,'Previous Trade Calc'!$B:$B,B26,'Previous Trade Calc'!$D:$D,"GB",'Previous Trade Calc'!$E:$E,$A$24)+SUMIFS('Previous Trade Calc'!$S:$S,'Previous Trade Calc'!$B:$B,B26,'Previous Trade Calc'!$D:$D,"MT",'Previous Trade Calc'!$E:$E,$A$24)+SUMIFS('Previous Trade Calc'!$S:$S,'Previous Trade Calc'!$B:$B,B26,'Previous Trade Calc'!$D:$D,"FO",'Previous Trade Calc'!$E:$E,$A$24)</f>
        <v>0</v>
      </c>
      <c r="B26" s="5" t="s">
        <v>842</v>
      </c>
      <c r="C26" s="5"/>
      <c r="D26" s="151">
        <f ca="1">SUMIFS('Previous Trade Calc'!$S:$S,'Previous Trade Calc'!$B:$B,B26,'Previous Trade Calc'!$D:$D,"GB",'Previous Trade Calc'!$E:$E,$D$24)+SUMIFS('Previous Trade Calc'!$S:$S,'Previous Trade Calc'!$B:$B,B26,'Previous Trade Calc'!$D:$D,"MT",'Previous Trade Calc'!$E:$E,$D$24)+SUMIFS('Previous Trade Calc'!$S:$S,'Previous Trade Calc'!$B:$B,B26,'Previous Trade Calc'!$D:$D,"FO",'Previous Trade Calc'!$E:$E,$D$24)</f>
        <v>0</v>
      </c>
      <c r="E26" s="151">
        <f ca="1">SUMIFS('Previous Trade Calc'!$S:$S,'Previous Trade Calc'!$B:$B,B26,'Previous Trade Calc'!$D:$D,"GB",'Previous Trade Calc'!$E:$E,$E$24)+SUMIFS('Previous Trade Calc'!$S:$S,'Previous Trade Calc'!$B:$B,B26,'Previous Trade Calc'!$D:$D,"MT",'Previous Trade Calc'!$E:$E,$E$24)+SUMIFS('Previous Trade Calc'!$S:$S,'Previous Trade Calc'!$B:$B,B26,'Previous Trade Calc'!$D:$D,"FO",'Previous Trade Calc'!$E:$E,$E$24)</f>
        <v>0</v>
      </c>
      <c r="F26" s="151">
        <f ca="1">SUMIFS('Previous Trade Calc'!$S:$S,'Previous Trade Calc'!$B:$B,B26,'Previous Trade Calc'!$D:$D,"FO",'Previous Trade Calc'!$E:$E,$F$24)+SUMIFS('Previous Trade Calc'!$S:$S,'Previous Trade Calc'!$B:$B,B26,'Previous Trade Calc'!$D:$D,"GB",'Previous Trade Calc'!$E:$E,$F$24)+SUMIFS('Previous Trade Calc'!$S:$S,'Previous Trade Calc'!$B:$B,B26,'Previous Trade Calc'!$D:$D,"MT",'Previous Trade Calc'!$E:$E,$F$24)</f>
        <v>0</v>
      </c>
      <c r="G26" s="151">
        <f ca="1">SUMIFS('Previous Trade Calc'!$S:$S,'Previous Trade Calc'!$B:$B,B26,'Previous Trade Calc'!$D:$D,"FO",'Previous Trade Calc'!$E:$E,$G$24)+SUMIFS('Previous Trade Calc'!$S:$S,'Previous Trade Calc'!$B:$B,B26,'Previous Trade Calc'!$D:$D,"GB",'Previous Trade Calc'!$E:$E,$G$24)+SUMIFS('Previous Trade Calc'!$S:$S,'Previous Trade Calc'!$B:$B,B26,'Previous Trade Calc'!$D:$D,"MT",'Previous Trade Calc'!$E:$E,$G$24)</f>
        <v>0</v>
      </c>
      <c r="H26" s="151">
        <f ca="1">SUMIFS('Previous Trade Calc'!$S:$S,'Previous Trade Calc'!$B:$B,B26,'Previous Trade Calc'!$D:$D,"FO",'Previous Trade Calc'!$E:$E,$H$24)+SUMIFS('Previous Trade Calc'!$S:$S,'Previous Trade Calc'!$B:$B,B26,'Previous Trade Calc'!$D:$D,"GB",'Previous Trade Calc'!$E:$E,$H$24)+SUMIFS('Previous Trade Calc'!$S:$S,'Previous Trade Calc'!$B:$B,B26,'Previous Trade Calc'!$D:$D,"MT",'Previous Trade Calc'!$E:$E,$H$24)</f>
        <v>0</v>
      </c>
      <c r="I26" s="151">
        <f ca="1">SUMIFS('Previous Trade Calc'!$S:$S,'Previous Trade Calc'!$B:$B,B26,'Previous Trade Calc'!$D:$D,"FO",'Previous Trade Calc'!$E:$E,$I$24)+SUMIFS('Previous Trade Calc'!$S:$S,'Previous Trade Calc'!$B:$B,B26,'Previous Trade Calc'!$D:$D,"GB",'Previous Trade Calc'!$E:$E,$I$24)+SUMIFS('Previous Trade Calc'!$S:$S,'Previous Trade Calc'!$B:$B,B26,'Previous Trade Calc'!$D:$D,"MT",'Previous Trade Calc'!$E:$E,$I$24)</f>
        <v>0</v>
      </c>
      <c r="J26" s="151">
        <f ca="1">SUMIFS('Previous Trade Calc'!$S:$S,'Previous Trade Calc'!$B:$B,B26,'Previous Trade Calc'!$D:$D,"GB",'Previous Trade Calc'!$E:$E,$J$24)+SUMIFS('Previous Trade Calc'!$S:$S,'Previous Trade Calc'!$B:$B,B26,'Previous Trade Calc'!$D:$D,"FO",'Previous Trade Calc'!$E:$E,$J$24)+SUMIFS('Previous Trade Calc'!$S:$S,'Previous Trade Calc'!$B:$B,B26,'Previous Trade Calc'!$D:$D,"MT",'Previous Trade Calc'!$E:$E,$J$24)</f>
        <v>0</v>
      </c>
      <c r="K26" s="612">
        <f t="shared" ca="1" si="19"/>
        <v>0</v>
      </c>
      <c r="L26" s="605"/>
      <c r="M26" s="26">
        <f t="shared" ca="1" si="20"/>
        <v>0</v>
      </c>
      <c r="O26" s="43">
        <f t="shared" ca="1" si="21"/>
        <v>0</v>
      </c>
    </row>
    <row r="27" spans="1:44">
      <c r="A27" s="611">
        <f ca="1">SUMIFS('Previous Trade Calc'!$S:$S,'Previous Trade Calc'!$B:$B,B27,'Previous Trade Calc'!$D:$D,"GB",'Previous Trade Calc'!$E:$E,$A$24)+SUMIFS('Previous Trade Calc'!$S:$S,'Previous Trade Calc'!$B:$B,B27,'Previous Trade Calc'!$D:$D,"MT",'Previous Trade Calc'!$E:$E,$A$24)+SUMIFS('Previous Trade Calc'!$S:$S,'Previous Trade Calc'!$B:$B,B27,'Previous Trade Calc'!$D:$D,"FO",'Previous Trade Calc'!$E:$E,$A$24)</f>
        <v>0</v>
      </c>
      <c r="B27" s="5" t="s">
        <v>841</v>
      </c>
      <c r="C27" s="5"/>
      <c r="D27" s="151">
        <f ca="1">SUMIFS('Previous Trade Calc'!$S:$S,'Previous Trade Calc'!$B:$B,B27,'Previous Trade Calc'!$D:$D,"GB",'Previous Trade Calc'!$E:$E,$D$24)+SUMIFS('Previous Trade Calc'!$S:$S,'Previous Trade Calc'!$B:$B,B27,'Previous Trade Calc'!$D:$D,"MT",'Previous Trade Calc'!$E:$E,$D$24)+SUMIFS('Previous Trade Calc'!$S:$S,'Previous Trade Calc'!$B:$B,B27,'Previous Trade Calc'!$D:$D,"FO",'Previous Trade Calc'!$E:$E,$D$24)</f>
        <v>0</v>
      </c>
      <c r="E27" s="151">
        <f ca="1">SUMIFS('Previous Trade Calc'!$S:$S,'Previous Trade Calc'!$B:$B,B27,'Previous Trade Calc'!$D:$D,"GB",'Previous Trade Calc'!$E:$E,$E$24)+SUMIFS('Previous Trade Calc'!$S:$S,'Previous Trade Calc'!$B:$B,B27,'Previous Trade Calc'!$D:$D,"MT",'Previous Trade Calc'!$E:$E,$E$24)+SUMIFS('Previous Trade Calc'!$S:$S,'Previous Trade Calc'!$B:$B,B27,'Previous Trade Calc'!$D:$D,"FO",'Previous Trade Calc'!$E:$E,$E$24)</f>
        <v>0</v>
      </c>
      <c r="F27" s="151">
        <f ca="1">SUMIFS('Previous Trade Calc'!$S:$S,'Previous Trade Calc'!$B:$B,B27,'Previous Trade Calc'!$D:$D,"FO",'Previous Trade Calc'!$E:$E,$F$24)+SUMIFS('Previous Trade Calc'!$S:$S,'Previous Trade Calc'!$B:$B,B27,'Previous Trade Calc'!$D:$D,"GB",'Previous Trade Calc'!$E:$E,$F$24)+SUMIFS('Previous Trade Calc'!$S:$S,'Previous Trade Calc'!$B:$B,B27,'Previous Trade Calc'!$D:$D,"MT",'Previous Trade Calc'!$E:$E,$F$24)</f>
        <v>0</v>
      </c>
      <c r="G27" s="151">
        <f ca="1">SUMIFS('Previous Trade Calc'!$S:$S,'Previous Trade Calc'!$B:$B,B27,'Previous Trade Calc'!$D:$D,"FO",'Previous Trade Calc'!$E:$E,$G$24)+SUMIFS('Previous Trade Calc'!$S:$S,'Previous Trade Calc'!$B:$B,B27,'Previous Trade Calc'!$D:$D,"GB",'Previous Trade Calc'!$E:$E,$G$24)+SUMIFS('Previous Trade Calc'!$S:$S,'Previous Trade Calc'!$B:$B,B27,'Previous Trade Calc'!$D:$D,"MT",'Previous Trade Calc'!$E:$E,$G$24)</f>
        <v>0</v>
      </c>
      <c r="H27" s="151">
        <f ca="1">SUMIFS('Previous Trade Calc'!$S:$S,'Previous Trade Calc'!$B:$B,B27,'Previous Trade Calc'!$D:$D,"FO",'Previous Trade Calc'!$E:$E,$H$24)+SUMIFS('Previous Trade Calc'!$S:$S,'Previous Trade Calc'!$B:$B,B27,'Previous Trade Calc'!$D:$D,"GB",'Previous Trade Calc'!$E:$E,$H$24)+SUMIFS('Previous Trade Calc'!$S:$S,'Previous Trade Calc'!$B:$B,B27,'Previous Trade Calc'!$D:$D,"MT",'Previous Trade Calc'!$E:$E,$H$24)</f>
        <v>0</v>
      </c>
      <c r="I27" s="151">
        <f ca="1">SUMIFS('Previous Trade Calc'!$S:$S,'Previous Trade Calc'!$B:$B,B27,'Previous Trade Calc'!$D:$D,"FO",'Previous Trade Calc'!$E:$E,$I$24)+SUMIFS('Previous Trade Calc'!$S:$S,'Previous Trade Calc'!$B:$B,B27,'Previous Trade Calc'!$D:$D,"GB",'Previous Trade Calc'!$E:$E,$I$24)+SUMIFS('Previous Trade Calc'!$S:$S,'Previous Trade Calc'!$B:$B,B27,'Previous Trade Calc'!$D:$D,"MT",'Previous Trade Calc'!$E:$E,$I$24)</f>
        <v>0</v>
      </c>
      <c r="J27" s="151">
        <f ca="1">SUMIFS('Previous Trade Calc'!$S:$S,'Previous Trade Calc'!$B:$B,B27,'Previous Trade Calc'!$D:$D,"GB",'Previous Trade Calc'!$E:$E,$J$24)+SUMIFS('Previous Trade Calc'!$S:$S,'Previous Trade Calc'!$B:$B,B27,'Previous Trade Calc'!$D:$D,"FO",'Previous Trade Calc'!$E:$E,$J$24)+SUMIFS('Previous Trade Calc'!$S:$S,'Previous Trade Calc'!$B:$B,B27,'Previous Trade Calc'!$D:$D,"MT",'Previous Trade Calc'!$E:$E,$J$24)</f>
        <v>0</v>
      </c>
      <c r="K27" s="612">
        <f t="shared" ca="1" si="19"/>
        <v>0</v>
      </c>
      <c r="L27" s="605"/>
      <c r="M27" s="26">
        <f t="shared" ca="1" si="20"/>
        <v>0</v>
      </c>
      <c r="O27" s="43">
        <f t="shared" ca="1" si="21"/>
        <v>0</v>
      </c>
    </row>
    <row r="28" spans="1:44">
      <c r="A28" s="611">
        <f ca="1">SUMIFS('Previous Trade Calc'!$S:$S,'Previous Trade Calc'!$B:$B,B28,'Previous Trade Calc'!$D:$D,"GB",'Previous Trade Calc'!$E:$E,$A$24)+SUMIFS('Previous Trade Calc'!$S:$S,'Previous Trade Calc'!$B:$B,B28,'Previous Trade Calc'!$D:$D,"MT",'Previous Trade Calc'!$E:$E,$A$24)+SUMIFS('Previous Trade Calc'!$S:$S,'Previous Trade Calc'!$B:$B,B28,'Previous Trade Calc'!$D:$D,"FO",'Previous Trade Calc'!$E:$E,$A$24)</f>
        <v>0</v>
      </c>
      <c r="B28" s="5" t="s">
        <v>840</v>
      </c>
      <c r="C28" s="5"/>
      <c r="D28" s="151">
        <f ca="1">SUMIFS('Previous Trade Calc'!$S:$S,'Previous Trade Calc'!$B:$B,B28,'Previous Trade Calc'!$D:$D,"GB",'Previous Trade Calc'!$E:$E,$D$24)+SUMIFS('Previous Trade Calc'!$S:$S,'Previous Trade Calc'!$B:$B,B28,'Previous Trade Calc'!$D:$D,"MT",'Previous Trade Calc'!$E:$E,$D$24)+SUMIFS('Previous Trade Calc'!$S:$S,'Previous Trade Calc'!$B:$B,B28,'Previous Trade Calc'!$D:$D,"FO",'Previous Trade Calc'!$E:$E,$D$24)</f>
        <v>0</v>
      </c>
      <c r="E28" s="151">
        <f ca="1">SUMIFS('Previous Trade Calc'!$S:$S,'Previous Trade Calc'!$B:$B,B28,'Previous Trade Calc'!$D:$D,"GB",'Previous Trade Calc'!$E:$E,$E$24)+SUMIFS('Previous Trade Calc'!$S:$S,'Previous Trade Calc'!$B:$B,B28,'Previous Trade Calc'!$D:$D,"MT",'Previous Trade Calc'!$E:$E,$E$24)+SUMIFS('Previous Trade Calc'!$S:$S,'Previous Trade Calc'!$B:$B,B28,'Previous Trade Calc'!$D:$D,"FO",'Previous Trade Calc'!$E:$E,$E$24)</f>
        <v>0</v>
      </c>
      <c r="F28" s="151">
        <f ca="1">SUMIFS('Previous Trade Calc'!$S:$S,'Previous Trade Calc'!$B:$B,B28,'Previous Trade Calc'!$D:$D,"FO",'Previous Trade Calc'!$E:$E,$F$24)+SUMIFS('Previous Trade Calc'!$S:$S,'Previous Trade Calc'!$B:$B,B28,'Previous Trade Calc'!$D:$D,"GB",'Previous Trade Calc'!$E:$E,$F$24)+SUMIFS('Previous Trade Calc'!$S:$S,'Previous Trade Calc'!$B:$B,B28,'Previous Trade Calc'!$D:$D,"MT",'Previous Trade Calc'!$E:$E,$F$24)</f>
        <v>0</v>
      </c>
      <c r="G28" s="151">
        <f ca="1">SUMIFS('Previous Trade Calc'!$S:$S,'Previous Trade Calc'!$B:$B,B28,'Previous Trade Calc'!$D:$D,"FO",'Previous Trade Calc'!$E:$E,$G$24)+SUMIFS('Previous Trade Calc'!$S:$S,'Previous Trade Calc'!$B:$B,B28,'Previous Trade Calc'!$D:$D,"GB",'Previous Trade Calc'!$E:$E,$G$24)+SUMIFS('Previous Trade Calc'!$S:$S,'Previous Trade Calc'!$B:$B,B28,'Previous Trade Calc'!$D:$D,"MT",'Previous Trade Calc'!$E:$E,$G$24)</f>
        <v>0</v>
      </c>
      <c r="H28" s="151">
        <f ca="1">SUMIFS('Previous Trade Calc'!$S:$S,'Previous Trade Calc'!$B:$B,B28,'Previous Trade Calc'!$D:$D,"FO",'Previous Trade Calc'!$E:$E,$H$24)+SUMIFS('Previous Trade Calc'!$S:$S,'Previous Trade Calc'!$B:$B,B28,'Previous Trade Calc'!$D:$D,"GB",'Previous Trade Calc'!$E:$E,$H$24)+SUMIFS('Previous Trade Calc'!$S:$S,'Previous Trade Calc'!$B:$B,B28,'Previous Trade Calc'!$D:$D,"MT",'Previous Trade Calc'!$E:$E,$H$24)</f>
        <v>0</v>
      </c>
      <c r="I28" s="151">
        <f ca="1">SUMIFS('Previous Trade Calc'!$S:$S,'Previous Trade Calc'!$B:$B,B28,'Previous Trade Calc'!$D:$D,"FO",'Previous Trade Calc'!$E:$E,$I$24)+SUMIFS('Previous Trade Calc'!$S:$S,'Previous Trade Calc'!$B:$B,B28,'Previous Trade Calc'!$D:$D,"GB",'Previous Trade Calc'!$E:$E,$I$24)+SUMIFS('Previous Trade Calc'!$S:$S,'Previous Trade Calc'!$B:$B,B28,'Previous Trade Calc'!$D:$D,"MT",'Previous Trade Calc'!$E:$E,$I$24)</f>
        <v>0</v>
      </c>
      <c r="J28" s="151">
        <f ca="1">SUMIFS('Previous Trade Calc'!$S:$S,'Previous Trade Calc'!$B:$B,B28,'Previous Trade Calc'!$D:$D,"GB",'Previous Trade Calc'!$E:$E,$J$24)+SUMIFS('Previous Trade Calc'!$S:$S,'Previous Trade Calc'!$B:$B,B28,'Previous Trade Calc'!$D:$D,"FO",'Previous Trade Calc'!$E:$E,$J$24)+SUMIFS('Previous Trade Calc'!$S:$S,'Previous Trade Calc'!$B:$B,B28,'Previous Trade Calc'!$D:$D,"MT",'Previous Trade Calc'!$E:$E,$J$24)</f>
        <v>0</v>
      </c>
      <c r="K28" s="612">
        <f t="shared" ca="1" si="19"/>
        <v>0</v>
      </c>
      <c r="L28" s="605"/>
      <c r="M28" s="26" t="e">
        <f t="shared" si="20"/>
        <v>#N/A</v>
      </c>
      <c r="O28" s="43" t="e">
        <f t="shared" ca="1" si="21"/>
        <v>#N/A</v>
      </c>
    </row>
    <row r="29" spans="1:44">
      <c r="A29" s="611">
        <f ca="1">SUMIFS('Previous Trade Calc'!$S:$S,'Previous Trade Calc'!$B:$B,B29,'Previous Trade Calc'!$D:$D,"GB",'Previous Trade Calc'!$E:$E,$A$24)+SUMIFS('Previous Trade Calc'!$S:$S,'Previous Trade Calc'!$B:$B,B29,'Previous Trade Calc'!$D:$D,"MT",'Previous Trade Calc'!$E:$E,$A$24)+SUMIFS('Previous Trade Calc'!$S:$S,'Previous Trade Calc'!$B:$B,B29,'Previous Trade Calc'!$D:$D,"FO",'Previous Trade Calc'!$E:$E,$A$24)</f>
        <v>0</v>
      </c>
      <c r="B29" s="5" t="s">
        <v>839</v>
      </c>
      <c r="C29" s="5"/>
      <c r="D29" s="151">
        <f ca="1">SUMIFS('Previous Trade Calc'!$S:$S,'Previous Trade Calc'!$B:$B,B29,'Previous Trade Calc'!$D:$D,"GB",'Previous Trade Calc'!$E:$E,$D$24)+SUMIFS('Previous Trade Calc'!$S:$S,'Previous Trade Calc'!$B:$B,B29,'Previous Trade Calc'!$D:$D,"MT",'Previous Trade Calc'!$E:$E,$D$24)+SUMIFS('Previous Trade Calc'!$S:$S,'Previous Trade Calc'!$B:$B,B29,'Previous Trade Calc'!$D:$D,"FO",'Previous Trade Calc'!$E:$E,$D$24)</f>
        <v>0</v>
      </c>
      <c r="E29" s="151">
        <f ca="1">SUMIFS('Previous Trade Calc'!$S:$S,'Previous Trade Calc'!$B:$B,B29,'Previous Trade Calc'!$D:$D,"GB",'Previous Trade Calc'!$E:$E,$E$24)+SUMIFS('Previous Trade Calc'!$S:$S,'Previous Trade Calc'!$B:$B,B29,'Previous Trade Calc'!$D:$D,"MT",'Previous Trade Calc'!$E:$E,$E$24)+SUMIFS('Previous Trade Calc'!$S:$S,'Previous Trade Calc'!$B:$B,B29,'Previous Trade Calc'!$D:$D,"FO",'Previous Trade Calc'!$E:$E,$E$24)</f>
        <v>0</v>
      </c>
      <c r="F29" s="151">
        <f ca="1">SUMIFS('Previous Trade Calc'!$S:$S,'Previous Trade Calc'!$B:$B,B29,'Previous Trade Calc'!$D:$D,"FO",'Previous Trade Calc'!$E:$E,$F$24)+SUMIFS('Previous Trade Calc'!$S:$S,'Previous Trade Calc'!$B:$B,B29,'Previous Trade Calc'!$D:$D,"GB",'Previous Trade Calc'!$E:$E,$F$24)+SUMIFS('Previous Trade Calc'!$S:$S,'Previous Trade Calc'!$B:$B,B29,'Previous Trade Calc'!$D:$D,"MT",'Previous Trade Calc'!$E:$E,$F$24)</f>
        <v>0</v>
      </c>
      <c r="G29" s="151">
        <f ca="1">SUMIFS('Previous Trade Calc'!$S:$S,'Previous Trade Calc'!$B:$B,B29,'Previous Trade Calc'!$D:$D,"FO",'Previous Trade Calc'!$E:$E,$G$24)+SUMIFS('Previous Trade Calc'!$S:$S,'Previous Trade Calc'!$B:$B,B29,'Previous Trade Calc'!$D:$D,"GB",'Previous Trade Calc'!$E:$E,$G$24)+SUMIFS('Previous Trade Calc'!$S:$S,'Previous Trade Calc'!$B:$B,B29,'Previous Trade Calc'!$D:$D,"MT",'Previous Trade Calc'!$E:$E,$G$24)</f>
        <v>0</v>
      </c>
      <c r="H29" s="151">
        <f ca="1">SUMIFS('Previous Trade Calc'!$S:$S,'Previous Trade Calc'!$B:$B,B29,'Previous Trade Calc'!$D:$D,"FO",'Previous Trade Calc'!$E:$E,$H$24)+SUMIFS('Previous Trade Calc'!$S:$S,'Previous Trade Calc'!$B:$B,B29,'Previous Trade Calc'!$D:$D,"GB",'Previous Trade Calc'!$E:$E,$H$24)+SUMIFS('Previous Trade Calc'!$S:$S,'Previous Trade Calc'!$B:$B,B29,'Previous Trade Calc'!$D:$D,"MT",'Previous Trade Calc'!$E:$E,$H$24)</f>
        <v>0</v>
      </c>
      <c r="I29" s="151">
        <f ca="1">SUMIFS('Previous Trade Calc'!$S:$S,'Previous Trade Calc'!$B:$B,B29,'Previous Trade Calc'!$D:$D,"FO",'Previous Trade Calc'!$E:$E,$I$24)+SUMIFS('Previous Trade Calc'!$S:$S,'Previous Trade Calc'!$B:$B,B29,'Previous Trade Calc'!$D:$D,"GB",'Previous Trade Calc'!$E:$E,$I$24)+SUMIFS('Previous Trade Calc'!$S:$S,'Previous Trade Calc'!$B:$B,B29,'Previous Trade Calc'!$D:$D,"MT",'Previous Trade Calc'!$E:$E,$I$24)</f>
        <v>0</v>
      </c>
      <c r="J29" s="151">
        <f ca="1">SUMIFS('Previous Trade Calc'!$S:$S,'Previous Trade Calc'!$B:$B,B29,'Previous Trade Calc'!$D:$D,"GB",'Previous Trade Calc'!$E:$E,$J$24)+SUMIFS('Previous Trade Calc'!$S:$S,'Previous Trade Calc'!$B:$B,B29,'Previous Trade Calc'!$D:$D,"FO",'Previous Trade Calc'!$E:$E,$J$24)+SUMIFS('Previous Trade Calc'!$S:$S,'Previous Trade Calc'!$B:$B,B29,'Previous Trade Calc'!$D:$D,"MT",'Previous Trade Calc'!$E:$E,$J$24)</f>
        <v>0</v>
      </c>
      <c r="K29" s="612">
        <f t="shared" ca="1" si="19"/>
        <v>0</v>
      </c>
      <c r="L29" s="605"/>
      <c r="M29" s="26" t="e">
        <f t="shared" si="20"/>
        <v>#N/A</v>
      </c>
      <c r="O29" s="43" t="e">
        <f t="shared" ca="1" si="21"/>
        <v>#N/A</v>
      </c>
    </row>
    <row r="30" spans="1:44">
      <c r="A30" s="611">
        <f ca="1">SUMIFS('Previous Trade Calc'!$S:$S,'Previous Trade Calc'!$B:$B,B30,'Previous Trade Calc'!$D:$D,"GB",'Previous Trade Calc'!$E:$E,$A$24)+SUMIFS('Previous Trade Calc'!$S:$S,'Previous Trade Calc'!$B:$B,B30,'Previous Trade Calc'!$D:$D,"MT",'Previous Trade Calc'!$E:$E,$A$24)+SUMIFS('Previous Trade Calc'!$S:$S,'Previous Trade Calc'!$B:$B,B30,'Previous Trade Calc'!$D:$D,"FO",'Previous Trade Calc'!$E:$E,$A$24)</f>
        <v>0</v>
      </c>
      <c r="B30" s="5" t="s">
        <v>838</v>
      </c>
      <c r="C30" s="5"/>
      <c r="D30" s="151">
        <f ca="1">SUMIFS('Previous Trade Calc'!$S:$S,'Previous Trade Calc'!$B:$B,B30,'Previous Trade Calc'!$D:$D,"GB",'Previous Trade Calc'!$E:$E,$D$24)+SUMIFS('Previous Trade Calc'!$S:$S,'Previous Trade Calc'!$B:$B,B30,'Previous Trade Calc'!$D:$D,"MT",'Previous Trade Calc'!$E:$E,$D$24)+SUMIFS('Previous Trade Calc'!$S:$S,'Previous Trade Calc'!$B:$B,B30,'Previous Trade Calc'!$D:$D,"FO",'Previous Trade Calc'!$E:$E,$D$24)</f>
        <v>0</v>
      </c>
      <c r="E30" s="151">
        <f ca="1">SUMIFS('Previous Trade Calc'!$S:$S,'Previous Trade Calc'!$B:$B,B30,'Previous Trade Calc'!$D:$D,"GB",'Previous Trade Calc'!$E:$E,$E$24)+SUMIFS('Previous Trade Calc'!$S:$S,'Previous Trade Calc'!$B:$B,B30,'Previous Trade Calc'!$D:$D,"MT",'Previous Trade Calc'!$E:$E,$E$24)+SUMIFS('Previous Trade Calc'!$S:$S,'Previous Trade Calc'!$B:$B,B30,'Previous Trade Calc'!$D:$D,"FO",'Previous Trade Calc'!$E:$E,$E$24)</f>
        <v>0</v>
      </c>
      <c r="F30" s="151">
        <f ca="1">SUMIFS('Previous Trade Calc'!$S:$S,'Previous Trade Calc'!$B:$B,B30,'Previous Trade Calc'!$D:$D,"FO",'Previous Trade Calc'!$E:$E,$F$24)+SUMIFS('Previous Trade Calc'!$S:$S,'Previous Trade Calc'!$B:$B,B30,'Previous Trade Calc'!$D:$D,"GB",'Previous Trade Calc'!$E:$E,$F$24)+SUMIFS('Previous Trade Calc'!$S:$S,'Previous Trade Calc'!$B:$B,B30,'Previous Trade Calc'!$D:$D,"MT",'Previous Trade Calc'!$E:$E,$F$24)</f>
        <v>0</v>
      </c>
      <c r="G30" s="151">
        <f ca="1">SUMIFS('Previous Trade Calc'!$S:$S,'Previous Trade Calc'!$B:$B,B30,'Previous Trade Calc'!$D:$D,"FO",'Previous Trade Calc'!$E:$E,$G$24)+SUMIFS('Previous Trade Calc'!$S:$S,'Previous Trade Calc'!$B:$B,B30,'Previous Trade Calc'!$D:$D,"GB",'Previous Trade Calc'!$E:$E,$G$24)+SUMIFS('Previous Trade Calc'!$S:$S,'Previous Trade Calc'!$B:$B,B30,'Previous Trade Calc'!$D:$D,"MT",'Previous Trade Calc'!$E:$E,$G$24)</f>
        <v>0</v>
      </c>
      <c r="H30" s="151">
        <f ca="1">SUMIFS('Previous Trade Calc'!$S:$S,'Previous Trade Calc'!$B:$B,B30,'Previous Trade Calc'!$D:$D,"FO",'Previous Trade Calc'!$E:$E,$H$24)+SUMIFS('Previous Trade Calc'!$S:$S,'Previous Trade Calc'!$B:$B,B30,'Previous Trade Calc'!$D:$D,"GB",'Previous Trade Calc'!$E:$E,$H$24)+SUMIFS('Previous Trade Calc'!$S:$S,'Previous Trade Calc'!$B:$B,B30,'Previous Trade Calc'!$D:$D,"MT",'Previous Trade Calc'!$E:$E,$H$24)</f>
        <v>0</v>
      </c>
      <c r="I30" s="151">
        <f ca="1">SUMIFS('Previous Trade Calc'!$S:$S,'Previous Trade Calc'!$B:$B,B30,'Previous Trade Calc'!$D:$D,"FO",'Previous Trade Calc'!$E:$E,$I$24)+SUMIFS('Previous Trade Calc'!$S:$S,'Previous Trade Calc'!$B:$B,B30,'Previous Trade Calc'!$D:$D,"GB",'Previous Trade Calc'!$E:$E,$I$24)+SUMIFS('Previous Trade Calc'!$S:$S,'Previous Trade Calc'!$B:$B,B30,'Previous Trade Calc'!$D:$D,"MT",'Previous Trade Calc'!$E:$E,$I$24)</f>
        <v>0</v>
      </c>
      <c r="J30" s="151">
        <f ca="1">SUMIFS('Previous Trade Calc'!$S:$S,'Previous Trade Calc'!$B:$B,B30,'Previous Trade Calc'!$D:$D,"GB",'Previous Trade Calc'!$E:$E,$J$24)+SUMIFS('Previous Trade Calc'!$S:$S,'Previous Trade Calc'!$B:$B,B30,'Previous Trade Calc'!$D:$D,"FO",'Previous Trade Calc'!$E:$E,$J$24)+SUMIFS('Previous Trade Calc'!$S:$S,'Previous Trade Calc'!$B:$B,B30,'Previous Trade Calc'!$D:$D,"MT",'Previous Trade Calc'!$E:$E,$J$24)</f>
        <v>0</v>
      </c>
      <c r="K30" s="612">
        <f t="shared" ca="1" si="19"/>
        <v>0</v>
      </c>
      <c r="L30" s="605"/>
      <c r="M30" s="26">
        <f t="shared" ca="1" si="20"/>
        <v>0</v>
      </c>
      <c r="O30" s="43">
        <f t="shared" ca="1" si="21"/>
        <v>0</v>
      </c>
    </row>
    <row r="31" spans="1:44">
      <c r="A31" s="611">
        <f ca="1">SUMIFS('Previous Trade Calc'!$S:$S,'Previous Trade Calc'!$B:$B,B31,'Previous Trade Calc'!$D:$D,"GB",'Previous Trade Calc'!$E:$E,$A$24)+SUMIFS('Previous Trade Calc'!$S:$S,'Previous Trade Calc'!$B:$B,B31,'Previous Trade Calc'!$D:$D,"MT",'Previous Trade Calc'!$E:$E,$A$24)+SUMIFS('Previous Trade Calc'!$S:$S,'Previous Trade Calc'!$B:$B,B31,'Previous Trade Calc'!$D:$D,"FO",'Previous Trade Calc'!$E:$E,$A$24)</f>
        <v>0</v>
      </c>
      <c r="B31" t="s">
        <v>837</v>
      </c>
      <c r="D31" s="151">
        <f ca="1">SUMIFS('Previous Trade Calc'!$S:$S,'Previous Trade Calc'!$B:$B,B31,'Previous Trade Calc'!$D:$D,"GB",'Previous Trade Calc'!$E:$E,$D$24)+SUMIFS('Previous Trade Calc'!$S:$S,'Previous Trade Calc'!$B:$B,B31,'Previous Trade Calc'!$D:$D,"MT",'Previous Trade Calc'!$E:$E,$D$24)+SUMIFS('Previous Trade Calc'!$S:$S,'Previous Trade Calc'!$B:$B,B31,'Previous Trade Calc'!$D:$D,"FO",'Previous Trade Calc'!$E:$E,$D$24)</f>
        <v>0</v>
      </c>
      <c r="E31" s="151">
        <f ca="1">SUMIFS('Previous Trade Calc'!$S:$S,'Previous Trade Calc'!$B:$B,B31,'Previous Trade Calc'!$D:$D,"GB",'Previous Trade Calc'!$E:$E,$E$24)+SUMIFS('Previous Trade Calc'!$S:$S,'Previous Trade Calc'!$B:$B,B31,'Previous Trade Calc'!$D:$D,"MT",'Previous Trade Calc'!$E:$E,$E$24)+SUMIFS('Previous Trade Calc'!$S:$S,'Previous Trade Calc'!$B:$B,B31,'Previous Trade Calc'!$D:$D,"FO",'Previous Trade Calc'!$E:$E,$E$24)</f>
        <v>0</v>
      </c>
      <c r="F31" s="151">
        <f ca="1">SUMIFS('Previous Trade Calc'!$S:$S,'Previous Trade Calc'!$B:$B,B31,'Previous Trade Calc'!$D:$D,"FO",'Previous Trade Calc'!$E:$E,$F$24)+SUMIFS('Previous Trade Calc'!$S:$S,'Previous Trade Calc'!$B:$B,B31,'Previous Trade Calc'!$D:$D,"GB",'Previous Trade Calc'!$E:$E,$F$24)+SUMIFS('Previous Trade Calc'!$S:$S,'Previous Trade Calc'!$B:$B,B31,'Previous Trade Calc'!$D:$D,"MT",'Previous Trade Calc'!$E:$E,$F$24)</f>
        <v>0</v>
      </c>
      <c r="G31" s="151">
        <f ca="1">SUMIFS('Previous Trade Calc'!$S:$S,'Previous Trade Calc'!$B:$B,B31,'Previous Trade Calc'!$D:$D,"FO",'Previous Trade Calc'!$E:$E,$G$24)+SUMIFS('Previous Trade Calc'!$S:$S,'Previous Trade Calc'!$B:$B,B31,'Previous Trade Calc'!$D:$D,"GB",'Previous Trade Calc'!$E:$E,$G$24)+SUMIFS('Previous Trade Calc'!$S:$S,'Previous Trade Calc'!$B:$B,B31,'Previous Trade Calc'!$D:$D,"MT",'Previous Trade Calc'!$E:$E,$G$24)</f>
        <v>0</v>
      </c>
      <c r="H31" s="151">
        <f ca="1">SUMIFS('Previous Trade Calc'!$S:$S,'Previous Trade Calc'!$B:$B,B31,'Previous Trade Calc'!$D:$D,"FO",'Previous Trade Calc'!$E:$E,$H$24)+SUMIFS('Previous Trade Calc'!$S:$S,'Previous Trade Calc'!$B:$B,B31,'Previous Trade Calc'!$D:$D,"GB",'Previous Trade Calc'!$E:$E,$H$24)+SUMIFS('Previous Trade Calc'!$S:$S,'Previous Trade Calc'!$B:$B,B31,'Previous Trade Calc'!$D:$D,"MT",'Previous Trade Calc'!$E:$E,$H$24)</f>
        <v>0</v>
      </c>
      <c r="I31" s="151">
        <f ca="1">SUMIFS('Previous Trade Calc'!$S:$S,'Previous Trade Calc'!$B:$B,B31,'Previous Trade Calc'!$D:$D,"FO",'Previous Trade Calc'!$E:$E,$I$24)+SUMIFS('Previous Trade Calc'!$S:$S,'Previous Trade Calc'!$B:$B,B31,'Previous Trade Calc'!$D:$D,"GB",'Previous Trade Calc'!$E:$E,$I$24)+SUMIFS('Previous Trade Calc'!$S:$S,'Previous Trade Calc'!$B:$B,B31,'Previous Trade Calc'!$D:$D,"MT",'Previous Trade Calc'!$E:$E,$I$24)</f>
        <v>0</v>
      </c>
      <c r="J31" s="151">
        <f ca="1">SUMIFS('Previous Trade Calc'!$S:$S,'Previous Trade Calc'!$B:$B,B31,'Previous Trade Calc'!$D:$D,"GB",'Previous Trade Calc'!$E:$E,$J$24)+SUMIFS('Previous Trade Calc'!$S:$S,'Previous Trade Calc'!$B:$B,B31,'Previous Trade Calc'!$D:$D,"FO",'Previous Trade Calc'!$E:$E,$J$24)+SUMIFS('Previous Trade Calc'!$S:$S,'Previous Trade Calc'!$B:$B,B31,'Previous Trade Calc'!$D:$D,"MT",'Previous Trade Calc'!$E:$E,$J$24)</f>
        <v>0</v>
      </c>
      <c r="K31" s="612">
        <f t="shared" ca="1" si="19"/>
        <v>0</v>
      </c>
      <c r="L31" s="605"/>
      <c r="M31" s="26" t="e">
        <f t="shared" si="20"/>
        <v>#N/A</v>
      </c>
      <c r="O31" s="43" t="e">
        <f t="shared" ca="1" si="21"/>
        <v>#N/A</v>
      </c>
    </row>
    <row r="32" spans="1:44">
      <c r="A32" s="611">
        <f ca="1">SUMIFS('Previous Trade Calc'!$S:$S,'Previous Trade Calc'!$B:$B,B32,'Previous Trade Calc'!$D:$D,"GB",'Previous Trade Calc'!$E:$E,$A$24)+SUMIFS('Previous Trade Calc'!$S:$S,'Previous Trade Calc'!$B:$B,B32,'Previous Trade Calc'!$D:$D,"MT",'Previous Trade Calc'!$E:$E,$A$24)+SUMIFS('Previous Trade Calc'!$S:$S,'Previous Trade Calc'!$B:$B,B32,'Previous Trade Calc'!$D:$D,"FO",'Previous Trade Calc'!$E:$E,$A$24)</f>
        <v>0</v>
      </c>
      <c r="B32" t="s">
        <v>836</v>
      </c>
      <c r="D32" s="151">
        <f ca="1">SUMIFS('Previous Trade Calc'!$S:$S,'Previous Trade Calc'!$B:$B,B32,'Previous Trade Calc'!$D:$D,"GB",'Previous Trade Calc'!$E:$E,$D$24)+SUMIFS('Previous Trade Calc'!$S:$S,'Previous Trade Calc'!$B:$B,B32,'Previous Trade Calc'!$D:$D,"MT",'Previous Trade Calc'!$E:$E,$D$24)+SUMIFS('Previous Trade Calc'!$S:$S,'Previous Trade Calc'!$B:$B,B32,'Previous Trade Calc'!$D:$D,"FO",'Previous Trade Calc'!$E:$E,$D$24)</f>
        <v>0</v>
      </c>
      <c r="E32" s="151">
        <f ca="1">SUMIFS('Previous Trade Calc'!$S:$S,'Previous Trade Calc'!$B:$B,B32,'Previous Trade Calc'!$D:$D,"GB",'Previous Trade Calc'!$E:$E,$E$24)+SUMIFS('Previous Trade Calc'!$S:$S,'Previous Trade Calc'!$B:$B,B32,'Previous Trade Calc'!$D:$D,"MT",'Previous Trade Calc'!$E:$E,$E$24)+SUMIFS('Previous Trade Calc'!$S:$S,'Previous Trade Calc'!$B:$B,B32,'Previous Trade Calc'!$D:$D,"FO",'Previous Trade Calc'!$E:$E,$E$24)</f>
        <v>0</v>
      </c>
      <c r="F32" s="151">
        <f ca="1">SUMIFS('Previous Trade Calc'!$S:$S,'Previous Trade Calc'!$B:$B,B32,'Previous Trade Calc'!$D:$D,"FO",'Previous Trade Calc'!$E:$E,$F$24)+SUMIFS('Previous Trade Calc'!$S:$S,'Previous Trade Calc'!$B:$B,B32,'Previous Trade Calc'!$D:$D,"GB",'Previous Trade Calc'!$E:$E,$F$24)+SUMIFS('Previous Trade Calc'!$S:$S,'Previous Trade Calc'!$B:$B,B32,'Previous Trade Calc'!$D:$D,"MT",'Previous Trade Calc'!$E:$E,$F$24)</f>
        <v>0</v>
      </c>
      <c r="G32" s="151">
        <f ca="1">SUMIFS('Previous Trade Calc'!$S:$S,'Previous Trade Calc'!$B:$B,B32,'Previous Trade Calc'!$D:$D,"FO",'Previous Trade Calc'!$E:$E,$G$24)+SUMIFS('Previous Trade Calc'!$S:$S,'Previous Trade Calc'!$B:$B,B32,'Previous Trade Calc'!$D:$D,"GB",'Previous Trade Calc'!$E:$E,$G$24)+SUMIFS('Previous Trade Calc'!$S:$S,'Previous Trade Calc'!$B:$B,B32,'Previous Trade Calc'!$D:$D,"MT",'Previous Trade Calc'!$E:$E,$G$24)</f>
        <v>0</v>
      </c>
      <c r="H32" s="151">
        <f ca="1">SUMIFS('Previous Trade Calc'!$S:$S,'Previous Trade Calc'!$B:$B,B32,'Previous Trade Calc'!$D:$D,"FO",'Previous Trade Calc'!$E:$E,$H$24)+SUMIFS('Previous Trade Calc'!$S:$S,'Previous Trade Calc'!$B:$B,B32,'Previous Trade Calc'!$D:$D,"GB",'Previous Trade Calc'!$E:$E,$H$24)+SUMIFS('Previous Trade Calc'!$S:$S,'Previous Trade Calc'!$B:$B,B32,'Previous Trade Calc'!$D:$D,"MT",'Previous Trade Calc'!$E:$E,$H$24)</f>
        <v>0</v>
      </c>
      <c r="I32" s="151">
        <f ca="1">SUMIFS('Previous Trade Calc'!$S:$S,'Previous Trade Calc'!$B:$B,B32,'Previous Trade Calc'!$D:$D,"FO",'Previous Trade Calc'!$E:$E,$I$24)+SUMIFS('Previous Trade Calc'!$S:$S,'Previous Trade Calc'!$B:$B,B32,'Previous Trade Calc'!$D:$D,"GB",'Previous Trade Calc'!$E:$E,$I$24)+SUMIFS('Previous Trade Calc'!$S:$S,'Previous Trade Calc'!$B:$B,B32,'Previous Trade Calc'!$D:$D,"MT",'Previous Trade Calc'!$E:$E,$I$24)</f>
        <v>0</v>
      </c>
      <c r="J32" s="151">
        <f ca="1">SUMIFS('Previous Trade Calc'!$S:$S,'Previous Trade Calc'!$B:$B,B32,'Previous Trade Calc'!$D:$D,"GB",'Previous Trade Calc'!$E:$E,$J$24)+SUMIFS('Previous Trade Calc'!$S:$S,'Previous Trade Calc'!$B:$B,B32,'Previous Trade Calc'!$D:$D,"FO",'Previous Trade Calc'!$E:$E,$J$24)+SUMIFS('Previous Trade Calc'!$S:$S,'Previous Trade Calc'!$B:$B,B32,'Previous Trade Calc'!$D:$D,"MT",'Previous Trade Calc'!$E:$E,$J$24)</f>
        <v>0</v>
      </c>
      <c r="K32" s="612">
        <f t="shared" ca="1" si="19"/>
        <v>0</v>
      </c>
      <c r="L32" s="605"/>
      <c r="M32" s="26">
        <f t="shared" ca="1" si="20"/>
        <v>0</v>
      </c>
      <c r="O32" s="43">
        <f t="shared" ca="1" si="21"/>
        <v>0</v>
      </c>
    </row>
    <row r="33" spans="1:15">
      <c r="A33" s="611">
        <f ca="1">SUMIFS('Previous Trade Calc'!$S:$S,'Previous Trade Calc'!$B:$B,B33,'Previous Trade Calc'!$D:$D,"GB",'Previous Trade Calc'!$E:$E,$A$24)+SUMIFS('Previous Trade Calc'!$S:$S,'Previous Trade Calc'!$B:$B,B33,'Previous Trade Calc'!$D:$D,"MT",'Previous Trade Calc'!$E:$E,$A$24)+SUMIFS('Previous Trade Calc'!$S:$S,'Previous Trade Calc'!$B:$B,B33,'Previous Trade Calc'!$D:$D,"FO",'Previous Trade Calc'!$E:$E,$A$24)</f>
        <v>0</v>
      </c>
      <c r="B33" t="s">
        <v>835</v>
      </c>
      <c r="D33" s="151">
        <f ca="1">SUMIFS('Previous Trade Calc'!$S:$S,'Previous Trade Calc'!$B:$B,B33,'Previous Trade Calc'!$D:$D,"GB",'Previous Trade Calc'!$E:$E,$D$24)+SUMIFS('Previous Trade Calc'!$S:$S,'Previous Trade Calc'!$B:$B,B33,'Previous Trade Calc'!$D:$D,"MT",'Previous Trade Calc'!$E:$E,$D$24)+SUMIFS('Previous Trade Calc'!$S:$S,'Previous Trade Calc'!$B:$B,B33,'Previous Trade Calc'!$D:$D,"FO",'Previous Trade Calc'!$E:$E,$D$24)</f>
        <v>0</v>
      </c>
      <c r="E33" s="151">
        <f ca="1">SUMIFS('Previous Trade Calc'!$S:$S,'Previous Trade Calc'!$B:$B,B33,'Previous Trade Calc'!$D:$D,"GB",'Previous Trade Calc'!$E:$E,$E$24)+SUMIFS('Previous Trade Calc'!$S:$S,'Previous Trade Calc'!$B:$B,B33,'Previous Trade Calc'!$D:$D,"MT",'Previous Trade Calc'!$E:$E,$E$24)+SUMIFS('Previous Trade Calc'!$S:$S,'Previous Trade Calc'!$B:$B,B33,'Previous Trade Calc'!$D:$D,"FO",'Previous Trade Calc'!$E:$E,$E$24)</f>
        <v>0</v>
      </c>
      <c r="F33" s="151">
        <f ca="1">SUMIFS('Previous Trade Calc'!$S:$S,'Previous Trade Calc'!$B:$B,B33,'Previous Trade Calc'!$D:$D,"FO",'Previous Trade Calc'!$E:$E,$F$24)+SUMIFS('Previous Trade Calc'!$S:$S,'Previous Trade Calc'!$B:$B,B33,'Previous Trade Calc'!$D:$D,"GB",'Previous Trade Calc'!$E:$E,$F$24)+SUMIFS('Previous Trade Calc'!$S:$S,'Previous Trade Calc'!$B:$B,B33,'Previous Trade Calc'!$D:$D,"MT",'Previous Trade Calc'!$E:$E,$F$24)</f>
        <v>0</v>
      </c>
      <c r="G33" s="151">
        <f ca="1">SUMIFS('Previous Trade Calc'!$S:$S,'Previous Trade Calc'!$B:$B,B33,'Previous Trade Calc'!$D:$D,"FO",'Previous Trade Calc'!$E:$E,$G$24)+SUMIFS('Previous Trade Calc'!$S:$S,'Previous Trade Calc'!$B:$B,B33,'Previous Trade Calc'!$D:$D,"GB",'Previous Trade Calc'!$E:$E,$G$24)+SUMIFS('Previous Trade Calc'!$S:$S,'Previous Trade Calc'!$B:$B,B33,'Previous Trade Calc'!$D:$D,"MT",'Previous Trade Calc'!$E:$E,$G$24)</f>
        <v>0</v>
      </c>
      <c r="H33" s="151">
        <f ca="1">SUMIFS('Previous Trade Calc'!$S:$S,'Previous Trade Calc'!$B:$B,B33,'Previous Trade Calc'!$D:$D,"FO",'Previous Trade Calc'!$E:$E,$H$24)+SUMIFS('Previous Trade Calc'!$S:$S,'Previous Trade Calc'!$B:$B,B33,'Previous Trade Calc'!$D:$D,"GB",'Previous Trade Calc'!$E:$E,$H$24)+SUMIFS('Previous Trade Calc'!$S:$S,'Previous Trade Calc'!$B:$B,B33,'Previous Trade Calc'!$D:$D,"MT",'Previous Trade Calc'!$E:$E,$H$24)</f>
        <v>0</v>
      </c>
      <c r="I33" s="151">
        <f ca="1">SUMIFS('Previous Trade Calc'!$S:$S,'Previous Trade Calc'!$B:$B,B33,'Previous Trade Calc'!$D:$D,"FO",'Previous Trade Calc'!$E:$E,$I$24)+SUMIFS('Previous Trade Calc'!$S:$S,'Previous Trade Calc'!$B:$B,B33,'Previous Trade Calc'!$D:$D,"GB",'Previous Trade Calc'!$E:$E,$I$24)+SUMIFS('Previous Trade Calc'!$S:$S,'Previous Trade Calc'!$B:$B,B33,'Previous Trade Calc'!$D:$D,"MT",'Previous Trade Calc'!$E:$E,$I$24)</f>
        <v>0</v>
      </c>
      <c r="J33" s="151">
        <f ca="1">SUMIFS('Previous Trade Calc'!$S:$S,'Previous Trade Calc'!$B:$B,B33,'Previous Trade Calc'!$D:$D,"GB",'Previous Trade Calc'!$E:$E,$J$24)+SUMIFS('Previous Trade Calc'!$S:$S,'Previous Trade Calc'!$B:$B,B33,'Previous Trade Calc'!$D:$D,"FO",'Previous Trade Calc'!$E:$E,$J$24)+SUMIFS('Previous Trade Calc'!$S:$S,'Previous Trade Calc'!$B:$B,B33,'Previous Trade Calc'!$D:$D,"MT",'Previous Trade Calc'!$E:$E,$J$24)</f>
        <v>0</v>
      </c>
      <c r="K33" s="612">
        <f t="shared" ca="1" si="19"/>
        <v>0</v>
      </c>
      <c r="L33" s="605"/>
      <c r="M33" s="26" t="e">
        <f t="shared" si="20"/>
        <v>#N/A</v>
      </c>
      <c r="O33" s="43" t="e">
        <f t="shared" ca="1" si="21"/>
        <v>#N/A</v>
      </c>
    </row>
    <row r="34" spans="1:15">
      <c r="A34" s="611">
        <f ca="1">SUMIFS('Previous Trade Calc'!$S:$S,'Previous Trade Calc'!$B:$B,B34,'Previous Trade Calc'!$D:$D,"GB",'Previous Trade Calc'!$E:$E,$A$24)+SUMIFS('Previous Trade Calc'!$S:$S,'Previous Trade Calc'!$B:$B,B34,'Previous Trade Calc'!$D:$D,"MT",'Previous Trade Calc'!$E:$E,$A$24)+SUMIFS('Previous Trade Calc'!$S:$S,'Previous Trade Calc'!$B:$B,B34,'Previous Trade Calc'!$D:$D,"FO",'Previous Trade Calc'!$E:$E,$A$24)</f>
        <v>0</v>
      </c>
      <c r="B34" t="s">
        <v>834</v>
      </c>
      <c r="D34" s="151">
        <f ca="1">SUMIFS('Previous Trade Calc'!$S:$S,'Previous Trade Calc'!$B:$B,B34,'Previous Trade Calc'!$D:$D,"GB",'Previous Trade Calc'!$E:$E,$D$24)+SUMIFS('Previous Trade Calc'!$S:$S,'Previous Trade Calc'!$B:$B,B34,'Previous Trade Calc'!$D:$D,"MT",'Previous Trade Calc'!$E:$E,$D$24)+SUMIFS('Previous Trade Calc'!$S:$S,'Previous Trade Calc'!$B:$B,B34,'Previous Trade Calc'!$D:$D,"FO",'Previous Trade Calc'!$E:$E,$D$24)</f>
        <v>0</v>
      </c>
      <c r="E34" s="151">
        <f ca="1">SUMIFS('Previous Trade Calc'!$S:$S,'Previous Trade Calc'!$B:$B,B34,'Previous Trade Calc'!$D:$D,"GB",'Previous Trade Calc'!$E:$E,$E$24)+SUMIFS('Previous Trade Calc'!$S:$S,'Previous Trade Calc'!$B:$B,B34,'Previous Trade Calc'!$D:$D,"MT",'Previous Trade Calc'!$E:$E,$E$24)+SUMIFS('Previous Trade Calc'!$S:$S,'Previous Trade Calc'!$B:$B,B34,'Previous Trade Calc'!$D:$D,"FO",'Previous Trade Calc'!$E:$E,$E$24)</f>
        <v>0</v>
      </c>
      <c r="F34" s="151">
        <f ca="1">SUMIFS('Previous Trade Calc'!$S:$S,'Previous Trade Calc'!$B:$B,B34,'Previous Trade Calc'!$D:$D,"FO",'Previous Trade Calc'!$E:$E,$F$24)+SUMIFS('Previous Trade Calc'!$S:$S,'Previous Trade Calc'!$B:$B,B34,'Previous Trade Calc'!$D:$D,"GB",'Previous Trade Calc'!$E:$E,$F$24)+SUMIFS('Previous Trade Calc'!$S:$S,'Previous Trade Calc'!$B:$B,B34,'Previous Trade Calc'!$D:$D,"MT",'Previous Trade Calc'!$E:$E,$F$24)</f>
        <v>0</v>
      </c>
      <c r="G34" s="151">
        <f ca="1">SUMIFS('Previous Trade Calc'!$S:$S,'Previous Trade Calc'!$B:$B,B34,'Previous Trade Calc'!$D:$D,"FO",'Previous Trade Calc'!$E:$E,$G$24)+SUMIFS('Previous Trade Calc'!$S:$S,'Previous Trade Calc'!$B:$B,B34,'Previous Trade Calc'!$D:$D,"GB",'Previous Trade Calc'!$E:$E,$G$24)+SUMIFS('Previous Trade Calc'!$S:$S,'Previous Trade Calc'!$B:$B,B34,'Previous Trade Calc'!$D:$D,"MT",'Previous Trade Calc'!$E:$E,$G$24)</f>
        <v>0</v>
      </c>
      <c r="H34" s="151">
        <f ca="1">SUMIFS('Previous Trade Calc'!$S:$S,'Previous Trade Calc'!$B:$B,B34,'Previous Trade Calc'!$D:$D,"FO",'Previous Trade Calc'!$E:$E,$H$24)+SUMIFS('Previous Trade Calc'!$S:$S,'Previous Trade Calc'!$B:$B,B34,'Previous Trade Calc'!$D:$D,"GB",'Previous Trade Calc'!$E:$E,$H$24)+SUMIFS('Previous Trade Calc'!$S:$S,'Previous Trade Calc'!$B:$B,B34,'Previous Trade Calc'!$D:$D,"MT",'Previous Trade Calc'!$E:$E,$H$24)</f>
        <v>0</v>
      </c>
      <c r="I34" s="151">
        <f ca="1">SUMIFS('Previous Trade Calc'!$S:$S,'Previous Trade Calc'!$B:$B,B34,'Previous Trade Calc'!$D:$D,"FO",'Previous Trade Calc'!$E:$E,$I$24)+SUMIFS('Previous Trade Calc'!$S:$S,'Previous Trade Calc'!$B:$B,B34,'Previous Trade Calc'!$D:$D,"GB",'Previous Trade Calc'!$E:$E,$I$24)+SUMIFS('Previous Trade Calc'!$S:$S,'Previous Trade Calc'!$B:$B,B34,'Previous Trade Calc'!$D:$D,"MT",'Previous Trade Calc'!$E:$E,$I$24)</f>
        <v>0</v>
      </c>
      <c r="J34" s="151">
        <f ca="1">SUMIFS('Previous Trade Calc'!$S:$S,'Previous Trade Calc'!$B:$B,B34,'Previous Trade Calc'!$D:$D,"GB",'Previous Trade Calc'!$E:$E,$J$24)+SUMIFS('Previous Trade Calc'!$S:$S,'Previous Trade Calc'!$B:$B,B34,'Previous Trade Calc'!$D:$D,"FO",'Previous Trade Calc'!$E:$E,$J$24)+SUMIFS('Previous Trade Calc'!$S:$S,'Previous Trade Calc'!$B:$B,B34,'Previous Trade Calc'!$D:$D,"MT",'Previous Trade Calc'!$E:$E,$J$24)</f>
        <v>0</v>
      </c>
      <c r="K34" s="612">
        <f t="shared" ca="1" si="19"/>
        <v>0</v>
      </c>
      <c r="L34" s="605"/>
      <c r="M34" s="26">
        <f t="shared" ca="1" si="20"/>
        <v>0</v>
      </c>
      <c r="O34" s="43">
        <f t="shared" ca="1" si="21"/>
        <v>0</v>
      </c>
    </row>
    <row r="35" spans="1:15">
      <c r="A35" s="611">
        <f ca="1">SUMIFS('Previous Trade Calc'!$S:$S,'Previous Trade Calc'!$B:$B,B35,'Previous Trade Calc'!$D:$D,"GB",'Previous Trade Calc'!$E:$E,$A$24)+SUMIFS('Previous Trade Calc'!$S:$S,'Previous Trade Calc'!$B:$B,B35,'Previous Trade Calc'!$D:$D,"MT",'Previous Trade Calc'!$E:$E,$A$24)+SUMIFS('Previous Trade Calc'!$S:$S,'Previous Trade Calc'!$B:$B,B35,'Previous Trade Calc'!$D:$D,"FO",'Previous Trade Calc'!$E:$E,$A$24)</f>
        <v>0</v>
      </c>
      <c r="B35" t="s">
        <v>833</v>
      </c>
      <c r="D35" s="151">
        <f ca="1">SUMIFS('Previous Trade Calc'!$S:$S,'Previous Trade Calc'!$B:$B,B35,'Previous Trade Calc'!$D:$D,"GB",'Previous Trade Calc'!$E:$E,$D$24)+SUMIFS('Previous Trade Calc'!$S:$S,'Previous Trade Calc'!$B:$B,B35,'Previous Trade Calc'!$D:$D,"MT",'Previous Trade Calc'!$E:$E,$D$24)+SUMIFS('Previous Trade Calc'!$S:$S,'Previous Trade Calc'!$B:$B,B35,'Previous Trade Calc'!$D:$D,"FO",'Previous Trade Calc'!$E:$E,$D$24)</f>
        <v>0</v>
      </c>
      <c r="E35" s="151">
        <f ca="1">SUMIFS('Previous Trade Calc'!$S:$S,'Previous Trade Calc'!$B:$B,B35,'Previous Trade Calc'!$D:$D,"GB",'Previous Trade Calc'!$E:$E,$E$24)+SUMIFS('Previous Trade Calc'!$S:$S,'Previous Trade Calc'!$B:$B,B35,'Previous Trade Calc'!$D:$D,"MT",'Previous Trade Calc'!$E:$E,$E$24)+SUMIFS('Previous Trade Calc'!$S:$S,'Previous Trade Calc'!$B:$B,B35,'Previous Trade Calc'!$D:$D,"FO",'Previous Trade Calc'!$E:$E,$E$24)</f>
        <v>0</v>
      </c>
      <c r="F35" s="151">
        <f ca="1">SUMIFS('Previous Trade Calc'!$S:$S,'Previous Trade Calc'!$B:$B,B35,'Previous Trade Calc'!$D:$D,"FO",'Previous Trade Calc'!$E:$E,$F$24)+SUMIFS('Previous Trade Calc'!$S:$S,'Previous Trade Calc'!$B:$B,B35,'Previous Trade Calc'!$D:$D,"GB",'Previous Trade Calc'!$E:$E,$F$24)+SUMIFS('Previous Trade Calc'!$S:$S,'Previous Trade Calc'!$B:$B,B35,'Previous Trade Calc'!$D:$D,"MT",'Previous Trade Calc'!$E:$E,$F$24)</f>
        <v>0</v>
      </c>
      <c r="G35" s="151">
        <f ca="1">SUMIFS('Previous Trade Calc'!$S:$S,'Previous Trade Calc'!$B:$B,B35,'Previous Trade Calc'!$D:$D,"FO",'Previous Trade Calc'!$E:$E,$G$24)+SUMIFS('Previous Trade Calc'!$S:$S,'Previous Trade Calc'!$B:$B,B35,'Previous Trade Calc'!$D:$D,"GB",'Previous Trade Calc'!$E:$E,$G$24)+SUMIFS('Previous Trade Calc'!$S:$S,'Previous Trade Calc'!$B:$B,B35,'Previous Trade Calc'!$D:$D,"MT",'Previous Trade Calc'!$E:$E,$G$24)</f>
        <v>0</v>
      </c>
      <c r="H35" s="151">
        <f ca="1">SUMIFS('Previous Trade Calc'!$S:$S,'Previous Trade Calc'!$B:$B,B35,'Previous Trade Calc'!$D:$D,"FO",'Previous Trade Calc'!$E:$E,$H$24)+SUMIFS('Previous Trade Calc'!$S:$S,'Previous Trade Calc'!$B:$B,B35,'Previous Trade Calc'!$D:$D,"GB",'Previous Trade Calc'!$E:$E,$H$24)+SUMIFS('Previous Trade Calc'!$S:$S,'Previous Trade Calc'!$B:$B,B35,'Previous Trade Calc'!$D:$D,"MT",'Previous Trade Calc'!$E:$E,$H$24)</f>
        <v>0</v>
      </c>
      <c r="I35" s="151">
        <f ca="1">SUMIFS('Previous Trade Calc'!$S:$S,'Previous Trade Calc'!$B:$B,B35,'Previous Trade Calc'!$D:$D,"FO",'Previous Trade Calc'!$E:$E,$I$24)+SUMIFS('Previous Trade Calc'!$S:$S,'Previous Trade Calc'!$B:$B,B35,'Previous Trade Calc'!$D:$D,"GB",'Previous Trade Calc'!$E:$E,$I$24)+SUMIFS('Previous Trade Calc'!$S:$S,'Previous Trade Calc'!$B:$B,B35,'Previous Trade Calc'!$D:$D,"MT",'Previous Trade Calc'!$E:$E,$I$24)</f>
        <v>0</v>
      </c>
      <c r="J35" s="151">
        <f ca="1">SUMIFS('Previous Trade Calc'!$S:$S,'Previous Trade Calc'!$B:$B,B35,'Previous Trade Calc'!$D:$D,"GB",'Previous Trade Calc'!$E:$E,$J$24)+SUMIFS('Previous Trade Calc'!$S:$S,'Previous Trade Calc'!$B:$B,B35,'Previous Trade Calc'!$D:$D,"FO",'Previous Trade Calc'!$E:$E,$J$24)+SUMIFS('Previous Trade Calc'!$S:$S,'Previous Trade Calc'!$B:$B,B35,'Previous Trade Calc'!$D:$D,"MT",'Previous Trade Calc'!$E:$E,$J$24)</f>
        <v>0</v>
      </c>
      <c r="K35" s="612">
        <f t="shared" ca="1" si="19"/>
        <v>0</v>
      </c>
      <c r="L35" s="605"/>
      <c r="M35" s="26">
        <f t="shared" ca="1" si="20"/>
        <v>0</v>
      </c>
      <c r="O35" s="43">
        <f t="shared" ca="1" si="21"/>
        <v>0</v>
      </c>
    </row>
    <row r="36" spans="1:15">
      <c r="A36" s="611">
        <f ca="1">SUMIFS('Previous Trade Calc'!$S:$S,'Previous Trade Calc'!$B:$B,B36,'Previous Trade Calc'!$D:$D,"GB",'Previous Trade Calc'!$E:$E,$A$24)+SUMIFS('Previous Trade Calc'!$S:$S,'Previous Trade Calc'!$B:$B,B36,'Previous Trade Calc'!$D:$D,"MT",'Previous Trade Calc'!$E:$E,$A$24)+SUMIFS('Previous Trade Calc'!$S:$S,'Previous Trade Calc'!$B:$B,B36,'Previous Trade Calc'!$D:$D,"FO",'Previous Trade Calc'!$E:$E,$A$24)</f>
        <v>0</v>
      </c>
      <c r="B36" t="s">
        <v>832</v>
      </c>
      <c r="D36" s="151">
        <f ca="1">SUMIFS('Previous Trade Calc'!$S:$S,'Previous Trade Calc'!$B:$B,B36,'Previous Trade Calc'!$D:$D,"GB",'Previous Trade Calc'!$E:$E,$D$24)+SUMIFS('Previous Trade Calc'!$S:$S,'Previous Trade Calc'!$B:$B,B36,'Previous Trade Calc'!$D:$D,"MT",'Previous Trade Calc'!$E:$E,$D$24)+SUMIFS('Previous Trade Calc'!$S:$S,'Previous Trade Calc'!$B:$B,B36,'Previous Trade Calc'!$D:$D,"FO",'Previous Trade Calc'!$E:$E,$D$24)</f>
        <v>0</v>
      </c>
      <c r="E36" s="151">
        <f ca="1">SUMIFS('Previous Trade Calc'!$S:$S,'Previous Trade Calc'!$B:$B,B36,'Previous Trade Calc'!$D:$D,"GB",'Previous Trade Calc'!$E:$E,$E$24)+SUMIFS('Previous Trade Calc'!$S:$S,'Previous Trade Calc'!$B:$B,B36,'Previous Trade Calc'!$D:$D,"MT",'Previous Trade Calc'!$E:$E,$E$24)+SUMIFS('Previous Trade Calc'!$S:$S,'Previous Trade Calc'!$B:$B,B36,'Previous Trade Calc'!$D:$D,"FO",'Previous Trade Calc'!$E:$E,$E$24)</f>
        <v>0</v>
      </c>
      <c r="F36" s="151">
        <f ca="1">SUMIFS('Previous Trade Calc'!$S:$S,'Previous Trade Calc'!$B:$B,B36,'Previous Trade Calc'!$D:$D,"FO",'Previous Trade Calc'!$E:$E,$F$24)+SUMIFS('Previous Trade Calc'!$S:$S,'Previous Trade Calc'!$B:$B,B36,'Previous Trade Calc'!$D:$D,"GB",'Previous Trade Calc'!$E:$E,$F$24)+SUMIFS('Previous Trade Calc'!$S:$S,'Previous Trade Calc'!$B:$B,B36,'Previous Trade Calc'!$D:$D,"MT",'Previous Trade Calc'!$E:$E,$F$24)</f>
        <v>0</v>
      </c>
      <c r="G36" s="151">
        <f ca="1">SUMIFS('Previous Trade Calc'!$S:$S,'Previous Trade Calc'!$B:$B,B36,'Previous Trade Calc'!$D:$D,"FO",'Previous Trade Calc'!$E:$E,$G$24)+SUMIFS('Previous Trade Calc'!$S:$S,'Previous Trade Calc'!$B:$B,B36,'Previous Trade Calc'!$D:$D,"GB",'Previous Trade Calc'!$E:$E,$G$24)+SUMIFS('Previous Trade Calc'!$S:$S,'Previous Trade Calc'!$B:$B,B36,'Previous Trade Calc'!$D:$D,"MT",'Previous Trade Calc'!$E:$E,$G$24)</f>
        <v>0</v>
      </c>
      <c r="H36" s="151">
        <f ca="1">SUMIFS('Previous Trade Calc'!$S:$S,'Previous Trade Calc'!$B:$B,B36,'Previous Trade Calc'!$D:$D,"FO",'Previous Trade Calc'!$E:$E,$H$24)+SUMIFS('Previous Trade Calc'!$S:$S,'Previous Trade Calc'!$B:$B,B36,'Previous Trade Calc'!$D:$D,"GB",'Previous Trade Calc'!$E:$E,$H$24)+SUMIFS('Previous Trade Calc'!$S:$S,'Previous Trade Calc'!$B:$B,B36,'Previous Trade Calc'!$D:$D,"MT",'Previous Trade Calc'!$E:$E,$H$24)</f>
        <v>0</v>
      </c>
      <c r="I36" s="151">
        <f ca="1">SUMIFS('Previous Trade Calc'!$S:$S,'Previous Trade Calc'!$B:$B,B36,'Previous Trade Calc'!$D:$D,"FO",'Previous Trade Calc'!$E:$E,$I$24)+SUMIFS('Previous Trade Calc'!$S:$S,'Previous Trade Calc'!$B:$B,B36,'Previous Trade Calc'!$D:$D,"GB",'Previous Trade Calc'!$E:$E,$I$24)+SUMIFS('Previous Trade Calc'!$S:$S,'Previous Trade Calc'!$B:$B,B36,'Previous Trade Calc'!$D:$D,"MT",'Previous Trade Calc'!$E:$E,$I$24)</f>
        <v>0</v>
      </c>
      <c r="J36" s="151">
        <f ca="1">SUMIFS('Previous Trade Calc'!$S:$S,'Previous Trade Calc'!$B:$B,B36,'Previous Trade Calc'!$D:$D,"GB",'Previous Trade Calc'!$E:$E,$J$24)+SUMIFS('Previous Trade Calc'!$S:$S,'Previous Trade Calc'!$B:$B,B36,'Previous Trade Calc'!$D:$D,"FO",'Previous Trade Calc'!$E:$E,$J$24)+SUMIFS('Previous Trade Calc'!$S:$S,'Previous Trade Calc'!$B:$B,B36,'Previous Trade Calc'!$D:$D,"MT",'Previous Trade Calc'!$E:$E,$J$24)</f>
        <v>0</v>
      </c>
      <c r="K36" s="612">
        <f t="shared" ca="1" si="19"/>
        <v>0</v>
      </c>
      <c r="L36" s="605"/>
      <c r="M36" s="26">
        <f t="shared" ca="1" si="20"/>
        <v>0</v>
      </c>
      <c r="O36" s="43">
        <f t="shared" ca="1" si="21"/>
        <v>0</v>
      </c>
    </row>
    <row r="37" spans="1:15">
      <c r="A37" s="611">
        <f ca="1">SUMIFS('Previous Trade Calc'!$S:$S,'Previous Trade Calc'!$B:$B,B37,'Previous Trade Calc'!$D:$D,"GB",'Previous Trade Calc'!$E:$E,$A$24)+SUMIFS('Previous Trade Calc'!$S:$S,'Previous Trade Calc'!$B:$B,B37,'Previous Trade Calc'!$D:$D,"MT",'Previous Trade Calc'!$E:$E,$A$24)+SUMIFS('Previous Trade Calc'!$S:$S,'Previous Trade Calc'!$B:$B,B37,'Previous Trade Calc'!$D:$D,"FO",'Previous Trade Calc'!$E:$E,$A$24)</f>
        <v>0</v>
      </c>
      <c r="B37" t="s">
        <v>831</v>
      </c>
      <c r="D37" s="151">
        <f ca="1">SUMIFS('Previous Trade Calc'!$S:$S,'Previous Trade Calc'!$B:$B,B37,'Previous Trade Calc'!$D:$D,"GB",'Previous Trade Calc'!$E:$E,$D$24)+SUMIFS('Previous Trade Calc'!$S:$S,'Previous Trade Calc'!$B:$B,B37,'Previous Trade Calc'!$D:$D,"MT",'Previous Trade Calc'!$E:$E,$D$24)+SUMIFS('Previous Trade Calc'!$S:$S,'Previous Trade Calc'!$B:$B,B37,'Previous Trade Calc'!$D:$D,"FO",'Previous Trade Calc'!$E:$E,$D$24)</f>
        <v>0</v>
      </c>
      <c r="E37" s="151">
        <f ca="1">SUMIFS('Previous Trade Calc'!$S:$S,'Previous Trade Calc'!$B:$B,B37,'Previous Trade Calc'!$D:$D,"GB",'Previous Trade Calc'!$E:$E,$E$24)+SUMIFS('Previous Trade Calc'!$S:$S,'Previous Trade Calc'!$B:$B,B37,'Previous Trade Calc'!$D:$D,"MT",'Previous Trade Calc'!$E:$E,$E$24)+SUMIFS('Previous Trade Calc'!$S:$S,'Previous Trade Calc'!$B:$B,B37,'Previous Trade Calc'!$D:$D,"FO",'Previous Trade Calc'!$E:$E,$E$24)</f>
        <v>0</v>
      </c>
      <c r="F37" s="151">
        <f ca="1">SUMIFS('Previous Trade Calc'!$S:$S,'Previous Trade Calc'!$B:$B,B37,'Previous Trade Calc'!$D:$D,"FO",'Previous Trade Calc'!$E:$E,$F$24)+SUMIFS('Previous Trade Calc'!$S:$S,'Previous Trade Calc'!$B:$B,B37,'Previous Trade Calc'!$D:$D,"GB",'Previous Trade Calc'!$E:$E,$F$24)+SUMIFS('Previous Trade Calc'!$S:$S,'Previous Trade Calc'!$B:$B,B37,'Previous Trade Calc'!$D:$D,"MT",'Previous Trade Calc'!$E:$E,$F$24)</f>
        <v>0</v>
      </c>
      <c r="G37" s="151">
        <f ca="1">SUMIFS('Previous Trade Calc'!$S:$S,'Previous Trade Calc'!$B:$B,B37,'Previous Trade Calc'!$D:$D,"FO",'Previous Trade Calc'!$E:$E,$G$24)+SUMIFS('Previous Trade Calc'!$S:$S,'Previous Trade Calc'!$B:$B,B37,'Previous Trade Calc'!$D:$D,"GB",'Previous Trade Calc'!$E:$E,$G$24)+SUMIFS('Previous Trade Calc'!$S:$S,'Previous Trade Calc'!$B:$B,B37,'Previous Trade Calc'!$D:$D,"MT",'Previous Trade Calc'!$E:$E,$G$24)</f>
        <v>0</v>
      </c>
      <c r="H37" s="151">
        <f ca="1">SUMIFS('Previous Trade Calc'!$S:$S,'Previous Trade Calc'!$B:$B,B37,'Previous Trade Calc'!$D:$D,"FO",'Previous Trade Calc'!$E:$E,$H$24)+SUMIFS('Previous Trade Calc'!$S:$S,'Previous Trade Calc'!$B:$B,B37,'Previous Trade Calc'!$D:$D,"GB",'Previous Trade Calc'!$E:$E,$H$24)+SUMIFS('Previous Trade Calc'!$S:$S,'Previous Trade Calc'!$B:$B,B37,'Previous Trade Calc'!$D:$D,"MT",'Previous Trade Calc'!$E:$E,$H$24)</f>
        <v>0</v>
      </c>
      <c r="I37" s="151">
        <f ca="1">SUMIFS('Previous Trade Calc'!$S:$S,'Previous Trade Calc'!$B:$B,B37,'Previous Trade Calc'!$D:$D,"FO",'Previous Trade Calc'!$E:$E,$I$24)+SUMIFS('Previous Trade Calc'!$S:$S,'Previous Trade Calc'!$B:$B,B37,'Previous Trade Calc'!$D:$D,"GB",'Previous Trade Calc'!$E:$E,$I$24)+SUMIFS('Previous Trade Calc'!$S:$S,'Previous Trade Calc'!$B:$B,B37,'Previous Trade Calc'!$D:$D,"MT",'Previous Trade Calc'!$E:$E,$I$24)</f>
        <v>0</v>
      </c>
      <c r="J37" s="151">
        <f ca="1">SUMIFS('Previous Trade Calc'!$S:$S,'Previous Trade Calc'!$B:$B,B37,'Previous Trade Calc'!$D:$D,"GB",'Previous Trade Calc'!$E:$E,$J$24)+SUMIFS('Previous Trade Calc'!$S:$S,'Previous Trade Calc'!$B:$B,B37,'Previous Trade Calc'!$D:$D,"FO",'Previous Trade Calc'!$E:$E,$J$24)+SUMIFS('Previous Trade Calc'!$S:$S,'Previous Trade Calc'!$B:$B,B37,'Previous Trade Calc'!$D:$D,"MT",'Previous Trade Calc'!$E:$E,$J$24)</f>
        <v>0</v>
      </c>
      <c r="K37" s="612">
        <f t="shared" ca="1" si="19"/>
        <v>0</v>
      </c>
      <c r="L37" s="605"/>
      <c r="M37" s="26">
        <f t="shared" ca="1" si="20"/>
        <v>0</v>
      </c>
      <c r="O37" s="43">
        <f t="shared" ca="1" si="21"/>
        <v>0</v>
      </c>
    </row>
    <row r="38" spans="1:15">
      <c r="A38" s="611">
        <f ca="1">SUMIFS('Previous Trade Calc'!$S:$S,'Previous Trade Calc'!$B:$B,B38,'Previous Trade Calc'!$D:$D,"GB",'Previous Trade Calc'!$E:$E,$A$24)+SUMIFS('Previous Trade Calc'!$S:$S,'Previous Trade Calc'!$B:$B,B38,'Previous Trade Calc'!$D:$D,"MT",'Previous Trade Calc'!$E:$E,$A$24)+SUMIFS('Previous Trade Calc'!$S:$S,'Previous Trade Calc'!$B:$B,B38,'Previous Trade Calc'!$D:$D,"FO",'Previous Trade Calc'!$E:$E,$A$24)</f>
        <v>0</v>
      </c>
      <c r="B38" t="s">
        <v>830</v>
      </c>
      <c r="D38" s="151">
        <f ca="1">SUMIFS('Previous Trade Calc'!$S:$S,'Previous Trade Calc'!$B:$B,B38,'Previous Trade Calc'!$D:$D,"GB",'Previous Trade Calc'!$E:$E,$D$24)+SUMIFS('Previous Trade Calc'!$S:$S,'Previous Trade Calc'!$B:$B,B38,'Previous Trade Calc'!$D:$D,"MT",'Previous Trade Calc'!$E:$E,$D$24)+SUMIFS('Previous Trade Calc'!$S:$S,'Previous Trade Calc'!$B:$B,B38,'Previous Trade Calc'!$D:$D,"FO",'Previous Trade Calc'!$E:$E,$D$24)</f>
        <v>0</v>
      </c>
      <c r="E38" s="151">
        <f ca="1">SUMIFS('Previous Trade Calc'!$S:$S,'Previous Trade Calc'!$B:$B,B38,'Previous Trade Calc'!$D:$D,"GB",'Previous Trade Calc'!$E:$E,$E$24)+SUMIFS('Previous Trade Calc'!$S:$S,'Previous Trade Calc'!$B:$B,B38,'Previous Trade Calc'!$D:$D,"MT",'Previous Trade Calc'!$E:$E,$E$24)+SUMIFS('Previous Trade Calc'!$S:$S,'Previous Trade Calc'!$B:$B,B38,'Previous Trade Calc'!$D:$D,"FO",'Previous Trade Calc'!$E:$E,$E$24)</f>
        <v>0</v>
      </c>
      <c r="F38" s="151">
        <f ca="1">SUMIFS('Previous Trade Calc'!$S:$S,'Previous Trade Calc'!$B:$B,B38,'Previous Trade Calc'!$D:$D,"FO",'Previous Trade Calc'!$E:$E,$F$24)+SUMIFS('Previous Trade Calc'!$S:$S,'Previous Trade Calc'!$B:$B,B38,'Previous Trade Calc'!$D:$D,"GB",'Previous Trade Calc'!$E:$E,$F$24)+SUMIFS('Previous Trade Calc'!$S:$S,'Previous Trade Calc'!$B:$B,B38,'Previous Trade Calc'!$D:$D,"MT",'Previous Trade Calc'!$E:$E,$F$24)</f>
        <v>0</v>
      </c>
      <c r="G38" s="151">
        <f ca="1">SUMIFS('Previous Trade Calc'!$S:$S,'Previous Trade Calc'!$B:$B,B38,'Previous Trade Calc'!$D:$D,"FO",'Previous Trade Calc'!$E:$E,$G$24)+SUMIFS('Previous Trade Calc'!$S:$S,'Previous Trade Calc'!$B:$B,B38,'Previous Trade Calc'!$D:$D,"GB",'Previous Trade Calc'!$E:$E,$G$24)+SUMIFS('Previous Trade Calc'!$S:$S,'Previous Trade Calc'!$B:$B,B38,'Previous Trade Calc'!$D:$D,"MT",'Previous Trade Calc'!$E:$E,$G$24)</f>
        <v>0</v>
      </c>
      <c r="H38" s="151">
        <f ca="1">SUMIFS('Previous Trade Calc'!$S:$S,'Previous Trade Calc'!$B:$B,B38,'Previous Trade Calc'!$D:$D,"FO",'Previous Trade Calc'!$E:$E,$H$24)+SUMIFS('Previous Trade Calc'!$S:$S,'Previous Trade Calc'!$B:$B,B38,'Previous Trade Calc'!$D:$D,"GB",'Previous Trade Calc'!$E:$E,$H$24)+SUMIFS('Previous Trade Calc'!$S:$S,'Previous Trade Calc'!$B:$B,B38,'Previous Trade Calc'!$D:$D,"MT",'Previous Trade Calc'!$E:$E,$H$24)</f>
        <v>0</v>
      </c>
      <c r="I38" s="151">
        <f ca="1">SUMIFS('Previous Trade Calc'!$S:$S,'Previous Trade Calc'!$B:$B,B38,'Previous Trade Calc'!$D:$D,"FO",'Previous Trade Calc'!$E:$E,$I$24)+SUMIFS('Previous Trade Calc'!$S:$S,'Previous Trade Calc'!$B:$B,B38,'Previous Trade Calc'!$D:$D,"GB",'Previous Trade Calc'!$E:$E,$I$24)+SUMIFS('Previous Trade Calc'!$S:$S,'Previous Trade Calc'!$B:$B,B38,'Previous Trade Calc'!$D:$D,"MT",'Previous Trade Calc'!$E:$E,$I$24)</f>
        <v>0</v>
      </c>
      <c r="J38" s="151">
        <f ca="1">SUMIFS('Previous Trade Calc'!$S:$S,'Previous Trade Calc'!$B:$B,B38,'Previous Trade Calc'!$D:$D,"GB",'Previous Trade Calc'!$E:$E,$J$24)+SUMIFS('Previous Trade Calc'!$S:$S,'Previous Trade Calc'!$B:$B,B38,'Previous Trade Calc'!$D:$D,"FO",'Previous Trade Calc'!$E:$E,$J$24)+SUMIFS('Previous Trade Calc'!$S:$S,'Previous Trade Calc'!$B:$B,B38,'Previous Trade Calc'!$D:$D,"MT",'Previous Trade Calc'!$E:$E,$J$24)</f>
        <v>0</v>
      </c>
      <c r="K38" s="612">
        <f t="shared" ca="1" si="19"/>
        <v>0</v>
      </c>
      <c r="L38" s="605"/>
      <c r="M38" s="26">
        <f t="shared" ca="1" si="20"/>
        <v>0</v>
      </c>
      <c r="O38" s="43">
        <f t="shared" ca="1" si="21"/>
        <v>0</v>
      </c>
    </row>
    <row r="39" spans="1:15">
      <c r="A39" s="611">
        <f ca="1">SUMIFS('Previous Trade Calc'!$S:$S,'Previous Trade Calc'!$B:$B,B39,'Previous Trade Calc'!$D:$D,"GB",'Previous Trade Calc'!$E:$E,$A$24)+SUMIFS('Previous Trade Calc'!$S:$S,'Previous Trade Calc'!$B:$B,B39,'Previous Trade Calc'!$D:$D,"MT",'Previous Trade Calc'!$E:$E,$A$24)+SUMIFS('Previous Trade Calc'!$S:$S,'Previous Trade Calc'!$B:$B,B39,'Previous Trade Calc'!$D:$D,"FO",'Previous Trade Calc'!$E:$E,$A$24)</f>
        <v>0</v>
      </c>
      <c r="B39" t="s">
        <v>829</v>
      </c>
      <c r="D39" s="151">
        <f ca="1">SUMIFS('Previous Trade Calc'!$S:$S,'Previous Trade Calc'!$B:$B,B39,'Previous Trade Calc'!$D:$D,"GB",'Previous Trade Calc'!$E:$E,$D$24)+SUMIFS('Previous Trade Calc'!$S:$S,'Previous Trade Calc'!$B:$B,B39,'Previous Trade Calc'!$D:$D,"MT",'Previous Trade Calc'!$E:$E,$D$24)+SUMIFS('Previous Trade Calc'!$S:$S,'Previous Trade Calc'!$B:$B,B39,'Previous Trade Calc'!$D:$D,"FO",'Previous Trade Calc'!$E:$E,$D$24)</f>
        <v>0</v>
      </c>
      <c r="E39" s="151">
        <f ca="1">SUMIFS('Previous Trade Calc'!$S:$S,'Previous Trade Calc'!$B:$B,B39,'Previous Trade Calc'!$D:$D,"GB",'Previous Trade Calc'!$E:$E,$E$24)+SUMIFS('Previous Trade Calc'!$S:$S,'Previous Trade Calc'!$B:$B,B39,'Previous Trade Calc'!$D:$D,"MT",'Previous Trade Calc'!$E:$E,$E$24)+SUMIFS('Previous Trade Calc'!$S:$S,'Previous Trade Calc'!$B:$B,B39,'Previous Trade Calc'!$D:$D,"FO",'Previous Trade Calc'!$E:$E,$E$24)</f>
        <v>0</v>
      </c>
      <c r="F39" s="151">
        <f ca="1">SUMIFS('Previous Trade Calc'!$S:$S,'Previous Trade Calc'!$B:$B,B39,'Previous Trade Calc'!$D:$D,"FO",'Previous Trade Calc'!$E:$E,$F$24)+SUMIFS('Previous Trade Calc'!$S:$S,'Previous Trade Calc'!$B:$B,B39,'Previous Trade Calc'!$D:$D,"GB",'Previous Trade Calc'!$E:$E,$F$24)+SUMIFS('Previous Trade Calc'!$S:$S,'Previous Trade Calc'!$B:$B,B39,'Previous Trade Calc'!$D:$D,"MT",'Previous Trade Calc'!$E:$E,$F$24)</f>
        <v>0</v>
      </c>
      <c r="G39" s="151">
        <f ca="1">SUMIFS('Previous Trade Calc'!$S:$S,'Previous Trade Calc'!$B:$B,B39,'Previous Trade Calc'!$D:$D,"FO",'Previous Trade Calc'!$E:$E,$G$24)+SUMIFS('Previous Trade Calc'!$S:$S,'Previous Trade Calc'!$B:$B,B39,'Previous Trade Calc'!$D:$D,"GB",'Previous Trade Calc'!$E:$E,$G$24)+SUMIFS('Previous Trade Calc'!$S:$S,'Previous Trade Calc'!$B:$B,B39,'Previous Trade Calc'!$D:$D,"MT",'Previous Trade Calc'!$E:$E,$G$24)</f>
        <v>0</v>
      </c>
      <c r="H39" s="151">
        <f ca="1">SUMIFS('Previous Trade Calc'!$S:$S,'Previous Trade Calc'!$B:$B,B39,'Previous Trade Calc'!$D:$D,"FO",'Previous Trade Calc'!$E:$E,$H$24)+SUMIFS('Previous Trade Calc'!$S:$S,'Previous Trade Calc'!$B:$B,B39,'Previous Trade Calc'!$D:$D,"GB",'Previous Trade Calc'!$E:$E,$H$24)+SUMIFS('Previous Trade Calc'!$S:$S,'Previous Trade Calc'!$B:$B,B39,'Previous Trade Calc'!$D:$D,"MT",'Previous Trade Calc'!$E:$E,$H$24)</f>
        <v>0</v>
      </c>
      <c r="I39" s="151">
        <f ca="1">SUMIFS('Previous Trade Calc'!$S:$S,'Previous Trade Calc'!$B:$B,B39,'Previous Trade Calc'!$D:$D,"FO",'Previous Trade Calc'!$E:$E,$I$24)+SUMIFS('Previous Trade Calc'!$S:$S,'Previous Trade Calc'!$B:$B,B39,'Previous Trade Calc'!$D:$D,"GB",'Previous Trade Calc'!$E:$E,$I$24)+SUMIFS('Previous Trade Calc'!$S:$S,'Previous Trade Calc'!$B:$B,B39,'Previous Trade Calc'!$D:$D,"MT",'Previous Trade Calc'!$E:$E,$I$24)</f>
        <v>0</v>
      </c>
      <c r="J39" s="151">
        <f ca="1">SUMIFS('Previous Trade Calc'!$S:$S,'Previous Trade Calc'!$B:$B,B39,'Previous Trade Calc'!$D:$D,"GB",'Previous Trade Calc'!$E:$E,$J$24)+SUMIFS('Previous Trade Calc'!$S:$S,'Previous Trade Calc'!$B:$B,B39,'Previous Trade Calc'!$D:$D,"FO",'Previous Trade Calc'!$E:$E,$J$24)+SUMIFS('Previous Trade Calc'!$S:$S,'Previous Trade Calc'!$B:$B,B39,'Previous Trade Calc'!$D:$D,"MT",'Previous Trade Calc'!$E:$E,$J$24)</f>
        <v>0</v>
      </c>
      <c r="K39" s="612">
        <f t="shared" ca="1" si="19"/>
        <v>0</v>
      </c>
      <c r="L39" s="605"/>
      <c r="M39" s="26">
        <f t="shared" ca="1" si="20"/>
        <v>0</v>
      </c>
      <c r="O39" s="43">
        <f t="shared" ca="1" si="21"/>
        <v>0</v>
      </c>
    </row>
    <row r="40" spans="1:15">
      <c r="A40" s="611">
        <f ca="1">SUMIFS('Previous Trade Calc'!$S:$S,'Previous Trade Calc'!$B:$B,B40,'Previous Trade Calc'!$D:$D,"GB",'Previous Trade Calc'!$E:$E,$A$24)+SUMIFS('Previous Trade Calc'!$S:$S,'Previous Trade Calc'!$B:$B,B40,'Previous Trade Calc'!$D:$D,"MT",'Previous Trade Calc'!$E:$E,$A$24)+SUMIFS('Previous Trade Calc'!$S:$S,'Previous Trade Calc'!$B:$B,B40,'Previous Trade Calc'!$D:$D,"FO",'Previous Trade Calc'!$E:$E,$A$24)</f>
        <v>0</v>
      </c>
      <c r="B40" t="s">
        <v>828</v>
      </c>
      <c r="D40" s="151">
        <f ca="1">SUMIFS('Previous Trade Calc'!$S:$S,'Previous Trade Calc'!$B:$B,B40,'Previous Trade Calc'!$D:$D,"GB",'Previous Trade Calc'!$E:$E,$D$24)+SUMIFS('Previous Trade Calc'!$S:$S,'Previous Trade Calc'!$B:$B,B40,'Previous Trade Calc'!$D:$D,"MT",'Previous Trade Calc'!$E:$E,$D$24)+SUMIFS('Previous Trade Calc'!$S:$S,'Previous Trade Calc'!$B:$B,B40,'Previous Trade Calc'!$D:$D,"FO",'Previous Trade Calc'!$E:$E,$D$24)</f>
        <v>0</v>
      </c>
      <c r="E40" s="151">
        <f ca="1">SUMIFS('Previous Trade Calc'!$S:$S,'Previous Trade Calc'!$B:$B,B40,'Previous Trade Calc'!$D:$D,"GB",'Previous Trade Calc'!$E:$E,$E$24)+SUMIFS('Previous Trade Calc'!$S:$S,'Previous Trade Calc'!$B:$B,B40,'Previous Trade Calc'!$D:$D,"MT",'Previous Trade Calc'!$E:$E,$E$24)+SUMIFS('Previous Trade Calc'!$S:$S,'Previous Trade Calc'!$B:$B,B40,'Previous Trade Calc'!$D:$D,"FO",'Previous Trade Calc'!$E:$E,$E$24)</f>
        <v>0</v>
      </c>
      <c r="F40" s="151">
        <f ca="1">SUMIFS('Previous Trade Calc'!$S:$S,'Previous Trade Calc'!$B:$B,B40,'Previous Trade Calc'!$D:$D,"FO",'Previous Trade Calc'!$E:$E,$F$24)+SUMIFS('Previous Trade Calc'!$S:$S,'Previous Trade Calc'!$B:$B,B40,'Previous Trade Calc'!$D:$D,"GB",'Previous Trade Calc'!$E:$E,$F$24)+SUMIFS('Previous Trade Calc'!$S:$S,'Previous Trade Calc'!$B:$B,B40,'Previous Trade Calc'!$D:$D,"MT",'Previous Trade Calc'!$E:$E,$F$24)</f>
        <v>0</v>
      </c>
      <c r="G40" s="151">
        <f ca="1">SUMIFS('Previous Trade Calc'!$S:$S,'Previous Trade Calc'!$B:$B,B40,'Previous Trade Calc'!$D:$D,"FO",'Previous Trade Calc'!$E:$E,$G$24)+SUMIFS('Previous Trade Calc'!$S:$S,'Previous Trade Calc'!$B:$B,B40,'Previous Trade Calc'!$D:$D,"GB",'Previous Trade Calc'!$E:$E,$G$24)+SUMIFS('Previous Trade Calc'!$S:$S,'Previous Trade Calc'!$B:$B,B40,'Previous Trade Calc'!$D:$D,"MT",'Previous Trade Calc'!$E:$E,$G$24)</f>
        <v>0</v>
      </c>
      <c r="H40" s="151">
        <f ca="1">SUMIFS('Previous Trade Calc'!$S:$S,'Previous Trade Calc'!$B:$B,B40,'Previous Trade Calc'!$D:$D,"FO",'Previous Trade Calc'!$E:$E,$H$24)+SUMIFS('Previous Trade Calc'!$S:$S,'Previous Trade Calc'!$B:$B,B40,'Previous Trade Calc'!$D:$D,"GB",'Previous Trade Calc'!$E:$E,$H$24)+SUMIFS('Previous Trade Calc'!$S:$S,'Previous Trade Calc'!$B:$B,B40,'Previous Trade Calc'!$D:$D,"MT",'Previous Trade Calc'!$E:$E,$H$24)</f>
        <v>0</v>
      </c>
      <c r="I40" s="151">
        <f ca="1">SUMIFS('Previous Trade Calc'!$S:$S,'Previous Trade Calc'!$B:$B,B40,'Previous Trade Calc'!$D:$D,"FO",'Previous Trade Calc'!$E:$E,$I$24)+SUMIFS('Previous Trade Calc'!$S:$S,'Previous Trade Calc'!$B:$B,B40,'Previous Trade Calc'!$D:$D,"GB",'Previous Trade Calc'!$E:$E,$I$24)+SUMIFS('Previous Trade Calc'!$S:$S,'Previous Trade Calc'!$B:$B,B40,'Previous Trade Calc'!$D:$D,"MT",'Previous Trade Calc'!$E:$E,$I$24)</f>
        <v>0</v>
      </c>
      <c r="J40" s="151">
        <f ca="1">SUMIFS('Previous Trade Calc'!$S:$S,'Previous Trade Calc'!$B:$B,B40,'Previous Trade Calc'!$D:$D,"GB",'Previous Trade Calc'!$E:$E,$J$24)+SUMIFS('Previous Trade Calc'!$S:$S,'Previous Trade Calc'!$B:$B,B40,'Previous Trade Calc'!$D:$D,"FO",'Previous Trade Calc'!$E:$E,$J$24)+SUMIFS('Previous Trade Calc'!$S:$S,'Previous Trade Calc'!$B:$B,B40,'Previous Trade Calc'!$D:$D,"MT",'Previous Trade Calc'!$E:$E,$J$24)</f>
        <v>0</v>
      </c>
      <c r="K40" s="612">
        <f t="shared" ca="1" si="19"/>
        <v>0</v>
      </c>
      <c r="L40" s="605"/>
      <c r="M40" s="26">
        <f t="shared" ca="1" si="20"/>
        <v>0</v>
      </c>
      <c r="O40" s="43">
        <f t="shared" ca="1" si="21"/>
        <v>0</v>
      </c>
    </row>
    <row r="41" spans="1:15">
      <c r="A41" s="611">
        <f ca="1">SUMIFS('Previous Trade Calc'!$S:$S,'Previous Trade Calc'!$B:$B,B41,'Previous Trade Calc'!$D:$D,"GB",'Previous Trade Calc'!$E:$E,$A$24)+SUMIFS('Previous Trade Calc'!$S:$S,'Previous Trade Calc'!$B:$B,B41,'Previous Trade Calc'!$D:$D,"MT",'Previous Trade Calc'!$E:$E,$A$24)+SUMIFS('Previous Trade Calc'!$S:$S,'Previous Trade Calc'!$B:$B,B41,'Previous Trade Calc'!$D:$D,"FO",'Previous Trade Calc'!$E:$E,$A$24)</f>
        <v>0</v>
      </c>
      <c r="B41" t="s">
        <v>827</v>
      </c>
      <c r="D41" s="151">
        <f ca="1">SUMIFS('Previous Trade Calc'!$S:$S,'Previous Trade Calc'!$B:$B,B41,'Previous Trade Calc'!$D:$D,"GB",'Previous Trade Calc'!$E:$E,$D$24)+SUMIFS('Previous Trade Calc'!$S:$S,'Previous Trade Calc'!$B:$B,B41,'Previous Trade Calc'!$D:$D,"MT",'Previous Trade Calc'!$E:$E,$D$24)+SUMIFS('Previous Trade Calc'!$S:$S,'Previous Trade Calc'!$B:$B,B41,'Previous Trade Calc'!$D:$D,"FO",'Previous Trade Calc'!$E:$E,$D$24)</f>
        <v>0</v>
      </c>
      <c r="E41" s="151">
        <f ca="1">SUMIFS('Previous Trade Calc'!$S:$S,'Previous Trade Calc'!$B:$B,B41,'Previous Trade Calc'!$D:$D,"GB",'Previous Trade Calc'!$E:$E,$E$24)+SUMIFS('Previous Trade Calc'!$S:$S,'Previous Trade Calc'!$B:$B,B41,'Previous Trade Calc'!$D:$D,"MT",'Previous Trade Calc'!$E:$E,$E$24)+SUMIFS('Previous Trade Calc'!$S:$S,'Previous Trade Calc'!$B:$B,B41,'Previous Trade Calc'!$D:$D,"FO",'Previous Trade Calc'!$E:$E,$E$24)</f>
        <v>0</v>
      </c>
      <c r="F41" s="151">
        <f ca="1">SUMIFS('Previous Trade Calc'!$S:$S,'Previous Trade Calc'!$B:$B,B41,'Previous Trade Calc'!$D:$D,"FO",'Previous Trade Calc'!$E:$E,$F$24)+SUMIFS('Previous Trade Calc'!$S:$S,'Previous Trade Calc'!$B:$B,B41,'Previous Trade Calc'!$D:$D,"GB",'Previous Trade Calc'!$E:$E,$F$24)+SUMIFS('Previous Trade Calc'!$S:$S,'Previous Trade Calc'!$B:$B,B41,'Previous Trade Calc'!$D:$D,"MT",'Previous Trade Calc'!$E:$E,$F$24)</f>
        <v>0</v>
      </c>
      <c r="G41" s="151">
        <f ca="1">SUMIFS('Previous Trade Calc'!$S:$S,'Previous Trade Calc'!$B:$B,B41,'Previous Trade Calc'!$D:$D,"FO",'Previous Trade Calc'!$E:$E,$G$24)+SUMIFS('Previous Trade Calc'!$S:$S,'Previous Trade Calc'!$B:$B,B41,'Previous Trade Calc'!$D:$D,"GB",'Previous Trade Calc'!$E:$E,$G$24)+SUMIFS('Previous Trade Calc'!$S:$S,'Previous Trade Calc'!$B:$B,B41,'Previous Trade Calc'!$D:$D,"MT",'Previous Trade Calc'!$E:$E,$G$24)</f>
        <v>0</v>
      </c>
      <c r="H41" s="151">
        <f ca="1">SUMIFS('Previous Trade Calc'!$S:$S,'Previous Trade Calc'!$B:$B,B41,'Previous Trade Calc'!$D:$D,"FO",'Previous Trade Calc'!$E:$E,$H$24)+SUMIFS('Previous Trade Calc'!$S:$S,'Previous Trade Calc'!$B:$B,B41,'Previous Trade Calc'!$D:$D,"GB",'Previous Trade Calc'!$E:$E,$H$24)+SUMIFS('Previous Trade Calc'!$S:$S,'Previous Trade Calc'!$B:$B,B41,'Previous Trade Calc'!$D:$D,"MT",'Previous Trade Calc'!$E:$E,$H$24)</f>
        <v>0</v>
      </c>
      <c r="I41" s="151">
        <f ca="1">SUMIFS('Previous Trade Calc'!$S:$S,'Previous Trade Calc'!$B:$B,B41,'Previous Trade Calc'!$D:$D,"FO",'Previous Trade Calc'!$E:$E,$I$24)+SUMIFS('Previous Trade Calc'!$S:$S,'Previous Trade Calc'!$B:$B,B41,'Previous Trade Calc'!$D:$D,"GB",'Previous Trade Calc'!$E:$E,$I$24)+SUMIFS('Previous Trade Calc'!$S:$S,'Previous Trade Calc'!$B:$B,B41,'Previous Trade Calc'!$D:$D,"MT",'Previous Trade Calc'!$E:$E,$I$24)</f>
        <v>0</v>
      </c>
      <c r="J41" s="151">
        <f ca="1">SUMIFS('Previous Trade Calc'!$S:$S,'Previous Trade Calc'!$B:$B,B41,'Previous Trade Calc'!$D:$D,"GB",'Previous Trade Calc'!$E:$E,$J$24)+SUMIFS('Previous Trade Calc'!$S:$S,'Previous Trade Calc'!$B:$B,B41,'Previous Trade Calc'!$D:$D,"FO",'Previous Trade Calc'!$E:$E,$J$24)+SUMIFS('Previous Trade Calc'!$S:$S,'Previous Trade Calc'!$B:$B,B41,'Previous Trade Calc'!$D:$D,"MT",'Previous Trade Calc'!$E:$E,$J$24)</f>
        <v>0</v>
      </c>
      <c r="K41" s="612">
        <f t="shared" ca="1" si="19"/>
        <v>0</v>
      </c>
      <c r="L41" s="605"/>
      <c r="M41" s="26">
        <f t="shared" ca="1" si="20"/>
        <v>0</v>
      </c>
      <c r="O41" s="43">
        <f t="shared" ca="1" si="21"/>
        <v>0</v>
      </c>
    </row>
    <row r="42" spans="1:15">
      <c r="A42" s="611">
        <f ca="1">SUMIFS('Previous Trade Calc'!$S:$S,'Previous Trade Calc'!$B:$B,B42,'Previous Trade Calc'!$D:$D,"GB",'Previous Trade Calc'!$E:$E,$A$24)+SUMIFS('Previous Trade Calc'!$S:$S,'Previous Trade Calc'!$B:$B,B42,'Previous Trade Calc'!$D:$D,"MT",'Previous Trade Calc'!$E:$E,$A$24)+SUMIFS('Previous Trade Calc'!$S:$S,'Previous Trade Calc'!$B:$B,B42,'Previous Trade Calc'!$D:$D,"FO",'Previous Trade Calc'!$E:$E,$A$24)</f>
        <v>0</v>
      </c>
      <c r="B42" t="s">
        <v>826</v>
      </c>
      <c r="D42" s="151">
        <f ca="1">SUMIFS('Previous Trade Calc'!$S:$S,'Previous Trade Calc'!$B:$B,B42,'Previous Trade Calc'!$D:$D,"GB",'Previous Trade Calc'!$E:$E,$D$24)+SUMIFS('Previous Trade Calc'!$S:$S,'Previous Trade Calc'!$B:$B,B42,'Previous Trade Calc'!$D:$D,"MT",'Previous Trade Calc'!$E:$E,$D$24)+SUMIFS('Previous Trade Calc'!$S:$S,'Previous Trade Calc'!$B:$B,B42,'Previous Trade Calc'!$D:$D,"FO",'Previous Trade Calc'!$E:$E,$D$24)</f>
        <v>0</v>
      </c>
      <c r="E42" s="151">
        <f ca="1">SUMIFS('Previous Trade Calc'!$S:$S,'Previous Trade Calc'!$B:$B,B42,'Previous Trade Calc'!$D:$D,"GB",'Previous Trade Calc'!$E:$E,$E$24)+SUMIFS('Previous Trade Calc'!$S:$S,'Previous Trade Calc'!$B:$B,B42,'Previous Trade Calc'!$D:$D,"MT",'Previous Trade Calc'!$E:$E,$E$24)+SUMIFS('Previous Trade Calc'!$S:$S,'Previous Trade Calc'!$B:$B,B42,'Previous Trade Calc'!$D:$D,"FO",'Previous Trade Calc'!$E:$E,$E$24)</f>
        <v>0</v>
      </c>
      <c r="F42" s="151">
        <f ca="1">SUMIFS('Previous Trade Calc'!$S:$S,'Previous Trade Calc'!$B:$B,B42,'Previous Trade Calc'!$D:$D,"FO",'Previous Trade Calc'!$E:$E,$F$24)+SUMIFS('Previous Trade Calc'!$S:$S,'Previous Trade Calc'!$B:$B,B42,'Previous Trade Calc'!$D:$D,"GB",'Previous Trade Calc'!$E:$E,$F$24)+SUMIFS('Previous Trade Calc'!$S:$S,'Previous Trade Calc'!$B:$B,B42,'Previous Trade Calc'!$D:$D,"MT",'Previous Trade Calc'!$E:$E,$F$24)</f>
        <v>0</v>
      </c>
      <c r="G42" s="151">
        <f ca="1">SUMIFS('Previous Trade Calc'!$S:$S,'Previous Trade Calc'!$B:$B,B42,'Previous Trade Calc'!$D:$D,"FO",'Previous Trade Calc'!$E:$E,$G$24)+SUMIFS('Previous Trade Calc'!$S:$S,'Previous Trade Calc'!$B:$B,B42,'Previous Trade Calc'!$D:$D,"GB",'Previous Trade Calc'!$E:$E,$G$24)+SUMIFS('Previous Trade Calc'!$S:$S,'Previous Trade Calc'!$B:$B,B42,'Previous Trade Calc'!$D:$D,"MT",'Previous Trade Calc'!$E:$E,$G$24)</f>
        <v>0</v>
      </c>
      <c r="H42" s="151">
        <f ca="1">SUMIFS('Previous Trade Calc'!$S:$S,'Previous Trade Calc'!$B:$B,B42,'Previous Trade Calc'!$D:$D,"FO",'Previous Trade Calc'!$E:$E,$H$24)+SUMIFS('Previous Trade Calc'!$S:$S,'Previous Trade Calc'!$B:$B,B42,'Previous Trade Calc'!$D:$D,"GB",'Previous Trade Calc'!$E:$E,$H$24)+SUMIFS('Previous Trade Calc'!$S:$S,'Previous Trade Calc'!$B:$B,B42,'Previous Trade Calc'!$D:$D,"MT",'Previous Trade Calc'!$E:$E,$H$24)</f>
        <v>0</v>
      </c>
      <c r="I42" s="151">
        <f ca="1">SUMIFS('Previous Trade Calc'!$S:$S,'Previous Trade Calc'!$B:$B,B42,'Previous Trade Calc'!$D:$D,"FO",'Previous Trade Calc'!$E:$E,$I$24)+SUMIFS('Previous Trade Calc'!$S:$S,'Previous Trade Calc'!$B:$B,B42,'Previous Trade Calc'!$D:$D,"GB",'Previous Trade Calc'!$E:$E,$I$24)+SUMIFS('Previous Trade Calc'!$S:$S,'Previous Trade Calc'!$B:$B,B42,'Previous Trade Calc'!$D:$D,"MT",'Previous Trade Calc'!$E:$E,$I$24)</f>
        <v>0</v>
      </c>
      <c r="J42" s="151">
        <f ca="1">SUMIFS('Previous Trade Calc'!$S:$S,'Previous Trade Calc'!$B:$B,B42,'Previous Trade Calc'!$D:$D,"GB",'Previous Trade Calc'!$E:$E,$J$24)+SUMIFS('Previous Trade Calc'!$S:$S,'Previous Trade Calc'!$B:$B,B42,'Previous Trade Calc'!$D:$D,"FO",'Previous Trade Calc'!$E:$E,$J$24)+SUMIFS('Previous Trade Calc'!$S:$S,'Previous Trade Calc'!$B:$B,B42,'Previous Trade Calc'!$D:$D,"MT",'Previous Trade Calc'!$E:$E,$J$24)</f>
        <v>0</v>
      </c>
      <c r="K42" s="612">
        <f t="shared" ca="1" si="19"/>
        <v>0</v>
      </c>
      <c r="L42" s="605"/>
      <c r="M42" s="26">
        <f t="shared" ca="1" si="20"/>
        <v>0</v>
      </c>
      <c r="O42" s="43">
        <f t="shared" ca="1" si="21"/>
        <v>0</v>
      </c>
    </row>
    <row r="43" spans="1:15" ht="15" thickBot="1">
      <c r="A43" s="611">
        <f ca="1">SUMIFS('Previous Trade Calc'!$S:$S,'Previous Trade Calc'!$B:$B,B43,'Previous Trade Calc'!$D:$D,"GB",'Previous Trade Calc'!$E:$E,$A$24)+SUMIFS('Previous Trade Calc'!$S:$S,'Previous Trade Calc'!$B:$B,B43,'Previous Trade Calc'!$D:$D,"MT",'Previous Trade Calc'!$E:$E,$A$24)+SUMIFS('Previous Trade Calc'!$S:$S,'Previous Trade Calc'!$B:$B,B43,'Previous Trade Calc'!$D:$D,"FO",'Previous Trade Calc'!$E:$E,$A$24)</f>
        <v>0</v>
      </c>
      <c r="B43" s="31" t="s">
        <v>825</v>
      </c>
      <c r="C43" s="31"/>
      <c r="D43" s="151">
        <f ca="1">SUMIFS('Previous Trade Calc'!$S:$S,'Previous Trade Calc'!$B:$B,B43,'Previous Trade Calc'!$D:$D,"GB",'Previous Trade Calc'!$E:$E,$D$24)+SUMIFS('Previous Trade Calc'!$S:$S,'Previous Trade Calc'!$B:$B,B43,'Previous Trade Calc'!$D:$D,"MT",'Previous Trade Calc'!$E:$E,$D$24)+SUMIFS('Previous Trade Calc'!$S:$S,'Previous Trade Calc'!$B:$B,B43,'Previous Trade Calc'!$D:$D,"FO",'Previous Trade Calc'!$E:$E,$D$24)</f>
        <v>0</v>
      </c>
      <c r="E43" s="151">
        <f ca="1">SUMIFS('Previous Trade Calc'!$S:$S,'Previous Trade Calc'!$B:$B,B43,'Previous Trade Calc'!$D:$D,"GB",'Previous Trade Calc'!$E:$E,$E$24)+SUMIFS('Previous Trade Calc'!$S:$S,'Previous Trade Calc'!$B:$B,B43,'Previous Trade Calc'!$D:$D,"MT",'Previous Trade Calc'!$E:$E,$E$24)+SUMIFS('Previous Trade Calc'!$S:$S,'Previous Trade Calc'!$B:$B,B43,'Previous Trade Calc'!$D:$D,"FO",'Previous Trade Calc'!$E:$E,$E$24)</f>
        <v>0</v>
      </c>
      <c r="F43" s="151">
        <f ca="1">SUMIFS('Previous Trade Calc'!$S:$S,'Previous Trade Calc'!$B:$B,B43,'Previous Trade Calc'!$D:$D,"FO",'Previous Trade Calc'!$E:$E,$F$24)+SUMIFS('Previous Trade Calc'!$S:$S,'Previous Trade Calc'!$B:$B,B43,'Previous Trade Calc'!$D:$D,"GB",'Previous Trade Calc'!$E:$E,$F$24)+SUMIFS('Previous Trade Calc'!$S:$S,'Previous Trade Calc'!$B:$B,B43,'Previous Trade Calc'!$D:$D,"MT",'Previous Trade Calc'!$E:$E,$F$24)</f>
        <v>0</v>
      </c>
      <c r="G43" s="151">
        <f ca="1">SUMIFS('Previous Trade Calc'!$S:$S,'Previous Trade Calc'!$B:$B,B43,'Previous Trade Calc'!$D:$D,"FO",'Previous Trade Calc'!$E:$E,$G$24)+SUMIFS('Previous Trade Calc'!$S:$S,'Previous Trade Calc'!$B:$B,B43,'Previous Trade Calc'!$D:$D,"GB",'Previous Trade Calc'!$E:$E,$G$24)+SUMIFS('Previous Trade Calc'!$S:$S,'Previous Trade Calc'!$B:$B,B43,'Previous Trade Calc'!$D:$D,"MT",'Previous Trade Calc'!$E:$E,$G$24)</f>
        <v>0</v>
      </c>
      <c r="H43" s="151">
        <f ca="1">SUMIFS('Previous Trade Calc'!$S:$S,'Previous Trade Calc'!$B:$B,B43,'Previous Trade Calc'!$D:$D,"FO",'Previous Trade Calc'!$E:$E,$H$24)+SUMIFS('Previous Trade Calc'!$S:$S,'Previous Trade Calc'!$B:$B,B43,'Previous Trade Calc'!$D:$D,"GB",'Previous Trade Calc'!$E:$E,$H$24)+SUMIFS('Previous Trade Calc'!$S:$S,'Previous Trade Calc'!$B:$B,B43,'Previous Trade Calc'!$D:$D,"MT",'Previous Trade Calc'!$E:$E,$H$24)</f>
        <v>0</v>
      </c>
      <c r="I43" s="151">
        <f ca="1">SUMIFS('Previous Trade Calc'!$S:$S,'Previous Trade Calc'!$B:$B,B43,'Previous Trade Calc'!$D:$D,"FO",'Previous Trade Calc'!$E:$E,$I$24)+SUMIFS('Previous Trade Calc'!$S:$S,'Previous Trade Calc'!$B:$B,B43,'Previous Trade Calc'!$D:$D,"GB",'Previous Trade Calc'!$E:$E,$I$24)+SUMIFS('Previous Trade Calc'!$S:$S,'Previous Trade Calc'!$B:$B,B43,'Previous Trade Calc'!$D:$D,"MT",'Previous Trade Calc'!$E:$E,$I$24)</f>
        <v>0</v>
      </c>
      <c r="J43" s="151">
        <f ca="1">SUMIFS('Previous Trade Calc'!$S:$S,'Previous Trade Calc'!$B:$B,B43,'Previous Trade Calc'!$D:$D,"GB",'Previous Trade Calc'!$E:$E,$J$24)+SUMIFS('Previous Trade Calc'!$S:$S,'Previous Trade Calc'!$B:$B,B43,'Previous Trade Calc'!$D:$D,"FO",'Previous Trade Calc'!$E:$E,$J$24)+SUMIFS('Previous Trade Calc'!$S:$S,'Previous Trade Calc'!$B:$B,B43,'Previous Trade Calc'!$D:$D,"MT",'Previous Trade Calc'!$E:$E,$J$24)</f>
        <v>0</v>
      </c>
      <c r="K43" s="610">
        <f t="shared" ca="1" si="19"/>
        <v>0</v>
      </c>
      <c r="L43" s="605"/>
      <c r="M43" s="26">
        <f t="shared" ca="1" si="20"/>
        <v>0</v>
      </c>
      <c r="O43" s="43">
        <f t="shared" ca="1" si="21"/>
        <v>0</v>
      </c>
    </row>
    <row r="44" spans="1:15">
      <c r="L44" s="605"/>
    </row>
    <row r="45" spans="1:15">
      <c r="L45" s="605"/>
    </row>
    <row r="46" spans="1:15" ht="15" thickBot="1">
      <c r="D46" s="609" t="s">
        <v>308</v>
      </c>
      <c r="F46" s="609" t="s">
        <v>619</v>
      </c>
      <c r="G46" s="609" t="s">
        <v>848</v>
      </c>
      <c r="L46" s="605"/>
    </row>
    <row r="47" spans="1:15">
      <c r="D47" s="29" t="s">
        <v>847</v>
      </c>
      <c r="E47" s="29"/>
      <c r="F47" s="29" t="s">
        <v>847</v>
      </c>
      <c r="G47" s="29" t="s">
        <v>847</v>
      </c>
      <c r="L47" s="605"/>
    </row>
    <row r="48" spans="1:15">
      <c r="D48" s="608" t="s">
        <v>616</v>
      </c>
      <c r="F48" s="74" t="s">
        <v>623</v>
      </c>
      <c r="G48" s="73" t="s">
        <v>637</v>
      </c>
      <c r="L48" s="605"/>
    </row>
    <row r="49" spans="1:20">
      <c r="D49" s="608" t="s">
        <v>617</v>
      </c>
      <c r="F49" s="29" t="s">
        <v>589</v>
      </c>
      <c r="G49" s="29" t="s">
        <v>589</v>
      </c>
    </row>
    <row r="50" spans="1:20" ht="20.399999999999999">
      <c r="D50" s="607" t="s">
        <v>846</v>
      </c>
    </row>
    <row r="51" spans="1:20" ht="30">
      <c r="D51" s="607" t="s">
        <v>845</v>
      </c>
    </row>
    <row r="52" spans="1:20">
      <c r="D52" s="607" t="s">
        <v>844</v>
      </c>
    </row>
    <row r="55" spans="1:20">
      <c r="B55">
        <v>139473</v>
      </c>
      <c r="C55">
        <v>139522</v>
      </c>
      <c r="D55">
        <v>156481</v>
      </c>
      <c r="E55">
        <v>198801</v>
      </c>
      <c r="F55">
        <v>212154</v>
      </c>
      <c r="G55" s="51">
        <v>212156</v>
      </c>
      <c r="H55">
        <v>212157</v>
      </c>
      <c r="I55">
        <v>222959</v>
      </c>
      <c r="J55">
        <v>222961</v>
      </c>
      <c r="K55">
        <v>222963</v>
      </c>
      <c r="L55">
        <v>240413</v>
      </c>
      <c r="M55">
        <v>261571</v>
      </c>
      <c r="N55">
        <v>263076</v>
      </c>
      <c r="O55">
        <v>447594</v>
      </c>
      <c r="P55">
        <v>465824</v>
      </c>
      <c r="Q55">
        <v>465826</v>
      </c>
      <c r="R55">
        <v>465852</v>
      </c>
      <c r="S55">
        <v>478995</v>
      </c>
      <c r="T55">
        <v>657250</v>
      </c>
    </row>
    <row r="56" spans="1:20">
      <c r="B56" s="5" t="s">
        <v>843</v>
      </c>
      <c r="C56" s="5" t="s">
        <v>842</v>
      </c>
      <c r="D56" s="5" t="s">
        <v>841</v>
      </c>
      <c r="E56" s="5" t="s">
        <v>840</v>
      </c>
      <c r="F56" s="5" t="s">
        <v>839</v>
      </c>
      <c r="G56" s="606" t="s">
        <v>838</v>
      </c>
      <c r="H56" t="s">
        <v>837</v>
      </c>
      <c r="I56" t="s">
        <v>836</v>
      </c>
      <c r="J56" t="s">
        <v>835</v>
      </c>
      <c r="K56" t="s">
        <v>834</v>
      </c>
      <c r="L56" t="s">
        <v>833</v>
      </c>
      <c r="M56" t="s">
        <v>832</v>
      </c>
      <c r="N56" t="s">
        <v>831</v>
      </c>
      <c r="O56" t="s">
        <v>830</v>
      </c>
      <c r="P56" t="s">
        <v>829</v>
      </c>
      <c r="Q56" t="s">
        <v>828</v>
      </c>
      <c r="R56" t="s">
        <v>827</v>
      </c>
      <c r="S56" t="s">
        <v>826</v>
      </c>
      <c r="T56" t="s">
        <v>825</v>
      </c>
    </row>
    <row r="57" spans="1:20">
      <c r="A57" t="s">
        <v>824</v>
      </c>
      <c r="B57" s="41">
        <f>SUMIFS('BNY_Projected Cash Statement'!AU:AU,'BNY_Projected Cash Statement'!A:A,$B$55,'BNY_Projected Cash Statement'!J:J,A57)</f>
        <v>0</v>
      </c>
    </row>
    <row r="58" spans="1:20">
      <c r="A58" t="s">
        <v>91</v>
      </c>
      <c r="B58" s="26">
        <f ca="1">SUMIFS('BNY_Projected Cash Statement'!AU:AU,'BNY_Projected Cash Statement'!A:A,B55,'BNY_Projected Cash Statement'!J:J,A58,'BNY_Projected Cash Statement'!N:N,B1)</f>
        <v>0</v>
      </c>
    </row>
    <row r="59" spans="1:20">
      <c r="A59" t="s">
        <v>823</v>
      </c>
      <c r="B59" s="41">
        <f>SUMIFS('BNY_Projected Cash Statement'!AU:AU,'BNY_Projected Cash Statement'!A:A,$B$55,'BNY_Projected Cash Statement'!J:J,A59)</f>
        <v>0</v>
      </c>
    </row>
    <row r="60" spans="1:20">
      <c r="A60" t="s">
        <v>93</v>
      </c>
      <c r="B60" s="41">
        <f>SUMIFS('BNY_Projected Cash Statement'!AU:AU,'BNY_Projected Cash Statement'!A:A,$B$55,'BNY_Projected Cash Statement'!J:J,A60)</f>
        <v>0</v>
      </c>
    </row>
    <row r="61" spans="1:20">
      <c r="A61" t="s">
        <v>94</v>
      </c>
      <c r="B61" s="41">
        <f>SUMIFS('BNY_Projected Cash Statement'!AU:AU,'BNY_Projected Cash Statement'!A:A,$B$55,'BNY_Projected Cash Statement'!J:J,A61)</f>
        <v>0</v>
      </c>
    </row>
    <row r="62" spans="1:20">
      <c r="A62" t="s">
        <v>95</v>
      </c>
      <c r="B62" s="41">
        <f>SUMIFS('BNY_Projected Cash Statement'!AU:AU,'BNY_Projected Cash Statement'!A:A,$B$55,'BNY_Projected Cash Statement'!J:J,A62)</f>
        <v>0</v>
      </c>
    </row>
    <row r="63" spans="1:20">
      <c r="A63" t="s">
        <v>96</v>
      </c>
      <c r="B63" s="41">
        <f>SUMIFS('BNY_Projected Cash Statement'!AU:AU,'BNY_Projected Cash Statement'!A:A,$B$55,'BNY_Projected Cash Statement'!J:J,A63)</f>
        <v>0</v>
      </c>
    </row>
    <row r="64" spans="1:20">
      <c r="A64" t="s">
        <v>97</v>
      </c>
      <c r="B64" s="41">
        <f>SUMIFS('BNY_Projected Cash Statement'!AU:AU,'BNY_Projected Cash Statement'!A:A,$B$55,'BNY_Projected Cash Statement'!J:J,A64)</f>
        <v>0</v>
      </c>
    </row>
    <row r="65" spans="1:4">
      <c r="A65" t="s">
        <v>773</v>
      </c>
      <c r="B65" s="41">
        <f>SUMIFS('BNY_Projected Cash Statement'!AU:AU,'BNY_Projected Cash Statement'!A:A,$B$55,'BNY_Projected Cash Statement'!J:J,A65)</f>
        <v>0</v>
      </c>
    </row>
    <row r="66" spans="1:4">
      <c r="A66" t="s">
        <v>98</v>
      </c>
      <c r="B66" s="41">
        <f>SUMIFS('BNY_Projected Cash Statement'!AU:AU,'BNY_Projected Cash Statement'!A:A,$B$55,'BNY_Projected Cash Statement'!J:J,A66)</f>
        <v>0</v>
      </c>
      <c r="D66" s="5"/>
    </row>
    <row r="67" spans="1:4">
      <c r="A67" t="s">
        <v>822</v>
      </c>
      <c r="B67" s="41">
        <f>SUMIFS('BNY_Projected Cash Statement'!AU:AU,'BNY_Projected Cash Statement'!A:A,$B$55,'BNY_Projected Cash Statement'!J:J,A67)</f>
        <v>0</v>
      </c>
      <c r="D67" s="5"/>
    </row>
    <row r="68" spans="1:4">
      <c r="A68" t="s">
        <v>99</v>
      </c>
      <c r="B68" s="41">
        <f>SUMIFS('BNY_Projected Cash Statement'!AU:AU,'BNY_Projected Cash Statement'!A:A,$B$55,'BNY_Projected Cash Statement'!J:J,A68)</f>
        <v>0</v>
      </c>
      <c r="D68" s="5"/>
    </row>
    <row r="69" spans="1:4">
      <c r="A69" t="s">
        <v>100</v>
      </c>
      <c r="B69" s="41">
        <f>SUMIFS('BNY_Projected Cash Statement'!AU:AU,'BNY_Projected Cash Statement'!A:A,$B$55,'BNY_Projected Cash Statement'!J:J,A69)</f>
        <v>0</v>
      </c>
      <c r="D69" s="5"/>
    </row>
    <row r="70" spans="1:4">
      <c r="A70" t="s">
        <v>101</v>
      </c>
      <c r="B70" s="41">
        <f>SUMIFS('BNY_Projected Cash Statement'!AU:AU,'BNY_Projected Cash Statement'!A:A,$B$55,'BNY_Projected Cash Statement'!J:J,A70)</f>
        <v>0</v>
      </c>
      <c r="D70" s="5"/>
    </row>
    <row r="71" spans="1:4">
      <c r="A71" t="s">
        <v>102</v>
      </c>
      <c r="B71" s="41">
        <f>SUMIFS('BNY_Projected Cash Statement'!AU:AU,'BNY_Projected Cash Statement'!A:A,$B$55,'BNY_Projected Cash Statement'!J:J,A71)</f>
        <v>0</v>
      </c>
      <c r="D71" s="606"/>
    </row>
    <row r="72" spans="1:4">
      <c r="A72" t="s">
        <v>774</v>
      </c>
      <c r="B72" s="41">
        <f>SUMIFS('BNY_Projected Cash Statement'!AU:AU,'BNY_Projected Cash Statement'!A:A,$B$55,'BNY_Projected Cash Statement'!J:J,A72)</f>
        <v>0</v>
      </c>
    </row>
    <row r="73" spans="1:4">
      <c r="A73" t="s">
        <v>103</v>
      </c>
      <c r="B73" s="41">
        <f>SUMIFS('BNY_Projected Cash Statement'!AU:AU,'BNY_Projected Cash Statement'!A:A,$B$55,'BNY_Projected Cash Statement'!J:J,A73)</f>
        <v>0</v>
      </c>
    </row>
    <row r="74" spans="1:4">
      <c r="A74" t="s">
        <v>105</v>
      </c>
      <c r="B74" s="41">
        <f>SUMIFS('BNY_Projected Cash Statement'!AU:AU,'BNY_Projected Cash Statement'!A:A,$B$55,'BNY_Projected Cash Statement'!J:J,A74)</f>
        <v>0</v>
      </c>
    </row>
    <row r="75" spans="1:4">
      <c r="A75" t="s">
        <v>106</v>
      </c>
      <c r="B75" s="41">
        <f>SUMIFS('BNY_Projected Cash Statement'!AU:AU,'BNY_Projected Cash Statement'!A:A,$B$55,'BNY_Projected Cash Statement'!J:J,A75)</f>
        <v>0</v>
      </c>
    </row>
    <row r="76" spans="1:4">
      <c r="A76" t="s">
        <v>107</v>
      </c>
      <c r="B76" s="41">
        <f>SUMIFS('BNY_Projected Cash Statement'!AU:AU,'BNY_Projected Cash Statement'!A:A,$B$55,'BNY_Projected Cash Statement'!J:J,A76)</f>
        <v>0</v>
      </c>
    </row>
    <row r="77" spans="1:4">
      <c r="A77" t="s">
        <v>108</v>
      </c>
      <c r="B77" s="41">
        <f>SUMIFS('BNY_Projected Cash Statement'!AU:AU,'BNY_Projected Cash Statement'!A:A,$B$55,'BNY_Projected Cash Statement'!J:J,A77)</f>
        <v>0</v>
      </c>
    </row>
    <row r="78" spans="1:4">
      <c r="A78" t="s">
        <v>821</v>
      </c>
      <c r="B78" s="41">
        <f>SUMIFS('BNY_Projected Cash Statement'!AU:AU,'BNY_Projected Cash Statement'!A:A,$B$55,'BNY_Projected Cash Statement'!J:J,A78)</f>
        <v>0</v>
      </c>
    </row>
    <row r="79" spans="1:4">
      <c r="A79" t="s">
        <v>109</v>
      </c>
      <c r="B79" s="41">
        <f>SUMIFS('BNY_Projected Cash Statement'!AU:AU,'BNY_Projected Cash Statement'!A:A,$B$55,'BNY_Projected Cash Statement'!J:J,A79)</f>
        <v>0</v>
      </c>
    </row>
    <row r="80" spans="1:4">
      <c r="A80" t="s">
        <v>110</v>
      </c>
      <c r="B80" s="41">
        <f>SUMIFS('BNY_Projected Cash Statement'!AU:AU,'BNY_Projected Cash Statement'!A:A,$B$55,'BNY_Projected Cash Statement'!J:J,A80)</f>
        <v>0</v>
      </c>
    </row>
    <row r="81" spans="1:2">
      <c r="A81" t="s">
        <v>820</v>
      </c>
      <c r="B81" s="41">
        <f>SUMIFS('BNY_Projected Cash Statement'!AU:AU,'BNY_Projected Cash Statement'!A:A,$B$55,'BNY_Projected Cash Statement'!J:J,A81)</f>
        <v>0</v>
      </c>
    </row>
    <row r="82" spans="1:2">
      <c r="A82" t="s">
        <v>111</v>
      </c>
      <c r="B82" s="41">
        <f>SUMIFS('BNY_Projected Cash Statement'!AU:AU,'BNY_Projected Cash Statement'!A:A,$B$55,'BNY_Projected Cash Statement'!J:J,A82)</f>
        <v>0</v>
      </c>
    </row>
    <row r="83" spans="1:2">
      <c r="A83" t="s">
        <v>112</v>
      </c>
      <c r="B83" s="41">
        <f>SUMIFS('BNY_Projected Cash Statement'!AU:AU,'BNY_Projected Cash Statement'!A:A,$B$55,'BNY_Projected Cash Statement'!J:J,A83)</f>
        <v>0</v>
      </c>
    </row>
    <row r="84" spans="1:2">
      <c r="A84" t="s">
        <v>819</v>
      </c>
      <c r="B84" s="41">
        <f>SUMIFS('BNY_Projected Cash Statement'!AU:AU,'BNY_Projected Cash Statement'!A:A,$B$55,'BNY_Projected Cash Statement'!J:J,A84)</f>
        <v>0</v>
      </c>
    </row>
    <row r="85" spans="1:2">
      <c r="A85" t="s">
        <v>818</v>
      </c>
      <c r="B85" s="41">
        <f>SUMIFS('BNY_Projected Cash Statement'!AU:AU,'BNY_Projected Cash Statement'!A:A,$B$55,'BNY_Projected Cash Statement'!J:J,A85)</f>
        <v>0</v>
      </c>
    </row>
    <row r="86" spans="1:2">
      <c r="A86" t="s">
        <v>113</v>
      </c>
      <c r="B86" s="41">
        <f>SUMIFS('BNY_Projected Cash Statement'!AU:AU,'BNY_Projected Cash Statement'!A:A,$B$55,'BNY_Projected Cash Statement'!J:J,A86)</f>
        <v>0</v>
      </c>
    </row>
    <row r="87" spans="1:2">
      <c r="A87" t="s">
        <v>114</v>
      </c>
      <c r="B87" s="41">
        <f>SUMIFS('BNY_Projected Cash Statement'!AU:AU,'BNY_Projected Cash Statement'!A:A,$B$55,'BNY_Projected Cash Statement'!J:J,A87)</f>
        <v>0</v>
      </c>
    </row>
    <row r="88" spans="1:2">
      <c r="A88" t="s">
        <v>115</v>
      </c>
      <c r="B88" s="41">
        <f>SUMIFS('BNY_Projected Cash Statement'!AU:AU,'BNY_Projected Cash Statement'!A:A,$B$55,'BNY_Projected Cash Statement'!J:J,A88)</f>
        <v>0</v>
      </c>
    </row>
    <row r="89" spans="1:2">
      <c r="A89" t="s">
        <v>810</v>
      </c>
      <c r="B89" s="41">
        <f>SUMIFS('BNY_Projected Cash Statement'!AU:AU,'BNY_Projected Cash Statement'!A:A,$B$55,'BNY_Projected Cash Statement'!J:J,A89)</f>
        <v>0</v>
      </c>
    </row>
    <row r="90" spans="1:2">
      <c r="A90" t="s">
        <v>116</v>
      </c>
      <c r="B90" s="41">
        <f>SUMIFS('BNY_Projected Cash Statement'!AU:AU,'BNY_Projected Cash Statement'!A:A,$B$55,'BNY_Projected Cash Statement'!J:J,A90)</f>
        <v>0</v>
      </c>
    </row>
    <row r="91" spans="1:2">
      <c r="A91" t="s">
        <v>817</v>
      </c>
      <c r="B91" s="41">
        <f>SUMIFS('BNY_Projected Cash Statement'!AU:AU,'BNY_Projected Cash Statement'!A:A,$B$55,'BNY_Projected Cash Statement'!J:J,A91)</f>
        <v>0</v>
      </c>
    </row>
    <row r="92" spans="1:2">
      <c r="B92" s="43">
        <f ca="1">SUM(B57:B91)</f>
        <v>0</v>
      </c>
    </row>
  </sheetData>
  <conditionalFormatting sqref="O25:O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:AD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:AJ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</vt:i4>
      </vt:variant>
    </vt:vector>
  </HeadingPairs>
  <TitlesOfParts>
    <vt:vector size="25" baseType="lpstr">
      <vt:lpstr>JP_POSTED CASH_Detail</vt:lpstr>
      <vt:lpstr>JP_Cash Projection - Statement</vt:lpstr>
      <vt:lpstr>JP_Cash Projection - Detail</vt:lpstr>
      <vt:lpstr>JP_Priced Positions_custody</vt:lpstr>
      <vt:lpstr>JP_Outstanding Trades</vt:lpstr>
      <vt:lpstr>Previous Trades Import_OMS Quer</vt:lpstr>
      <vt:lpstr>Previous Trade Calc</vt:lpstr>
      <vt:lpstr>JP Code_Sheet</vt:lpstr>
      <vt:lpstr>BNY_Projected Cash Statement</vt:lpstr>
      <vt:lpstr>BONY_Custody Valuation</vt:lpstr>
      <vt:lpstr>MAS</vt:lpstr>
      <vt:lpstr>Francis</vt:lpstr>
      <vt:lpstr>NYLIC_JP_</vt:lpstr>
      <vt:lpstr>NYLIC_BNY</vt:lpstr>
      <vt:lpstr>Currency Balance</vt:lpstr>
      <vt:lpstr>OCIO CASH</vt:lpstr>
      <vt:lpstr>Websites</vt:lpstr>
      <vt:lpstr>Eze Export_equitizer_MAINSP</vt:lpstr>
      <vt:lpstr>Equitizer_Mainsp_CALC</vt:lpstr>
      <vt:lpstr>Eze Export_equitizer_VPIE</vt:lpstr>
      <vt:lpstr>Equitizer_VPIE_CALC</vt:lpstr>
      <vt:lpstr>Detailed Net Asset Valuation</vt:lpstr>
      <vt:lpstr>IQ</vt:lpstr>
      <vt:lpstr>ifs</vt:lpstr>
      <vt:lpstr>sumif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Mikias Tesfa</dc:creator>
  <cp:lastModifiedBy>Nitin Kamble</cp:lastModifiedBy>
  <dcterms:created xsi:type="dcterms:W3CDTF">2022-05-16T12:30:15Z</dcterms:created>
  <dcterms:modified xsi:type="dcterms:W3CDTF">2024-06-24T17:10:20Z</dcterms:modified>
</cp:coreProperties>
</file>